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jgodin\Pictures\AB Data\Templates\Studying\Excel\"/>
    </mc:Choice>
  </mc:AlternateContent>
  <xr:revisionPtr revIDLastSave="0" documentId="13_ncr:1_{AD3FB663-DEC3-4F62-A7DC-2B7AEA7430E1}" xr6:coauthVersionLast="47" xr6:coauthVersionMax="47" xr10:uidLastSave="{00000000-0000-0000-0000-000000000000}"/>
  <bookViews>
    <workbookView xWindow="-120" yWindow="-120" windowWidth="20730" windowHeight="11160" xr2:uid="{4B742BAB-5196-43D7-B4B3-9ABB547950DD}"/>
  </bookViews>
  <sheets>
    <sheet name="Dashboard" sheetId="1" r:id="rId1"/>
    <sheet name="Input Data" sheetId="2" r:id="rId2"/>
    <sheet name="Master Data" sheetId="4" r:id="rId3"/>
    <sheet name="Analysis" sheetId="3" r:id="rId4"/>
  </sheets>
  <definedNames>
    <definedName name="Category">OFFSET(Analysis!$AE$1,1,0,COUNT(Analysis!$AF:$AF))</definedName>
    <definedName name="CategoryRange">OFFSET(Analysis!$AE$1,1,1,COUNT(Analysis!$AF:$AF))</definedName>
    <definedName name="Slicer_MONTH">#N/A</definedName>
    <definedName name="Slicer_PAYMENT_MODE">#N/A</definedName>
    <definedName name="Slicer_SALE_TYPE">#N/A</definedName>
    <definedName name="Slicer_YEAR">#N/A</definedName>
  </definedNames>
  <calcPr calcId="191029"/>
  <pivotCaches>
    <pivotCache cacheId="23"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2" i="3" l="1" a="1"/>
  <c r="AJ2" i="3" s="1"/>
  <c r="AH2" i="3" s="1" a="1"/>
  <c r="AH2" i="3" s="1"/>
  <c r="AI2" i="3" a="1"/>
  <c r="AI2" i="3" s="1"/>
  <c r="AB1" i="3"/>
  <c r="AC1" i="3" s="1"/>
  <c r="AA5" i="3" s="1" a="1"/>
  <c r="AA5" i="3" s="1"/>
  <c r="Y5" i="3" a="1"/>
  <c r="Y5" i="3" s="1"/>
  <c r="X5" i="3" a="1"/>
  <c r="X5" i="3" s="1"/>
  <c r="U5" i="3" s="1" a="1"/>
  <c r="U5" i="3" s="1"/>
  <c r="W5" i="3" a="1"/>
  <c r="W5" i="3" s="1"/>
  <c r="V5" i="3" a="1"/>
  <c r="V5" i="3" s="1"/>
  <c r="M4" i="3"/>
  <c r="M5" i="3"/>
  <c r="M6" i="3"/>
  <c r="M7" i="3"/>
  <c r="M8" i="3"/>
  <c r="M9" i="3"/>
  <c r="M10" i="3"/>
  <c r="M11" i="3"/>
  <c r="M12" i="3"/>
  <c r="M13" i="3"/>
  <c r="M14" i="3"/>
  <c r="M3" i="3"/>
  <c r="L3" i="3"/>
  <c r="L4" i="3"/>
  <c r="L5" i="3"/>
  <c r="L6" i="3"/>
  <c r="L7" i="3"/>
  <c r="L8" i="3"/>
  <c r="L9" i="3"/>
  <c r="L10" i="3"/>
  <c r="L11" i="3"/>
  <c r="L12" i="3"/>
  <c r="L13" i="3"/>
  <c r="L14" i="3"/>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P9996" i="2"/>
  <c r="P9997" i="2"/>
  <c r="P9998" i="2"/>
  <c r="P9999" i="2"/>
  <c r="P10000" i="2"/>
  <c r="P10001" i="2"/>
  <c r="P10002" i="2"/>
  <c r="P10003" i="2"/>
  <c r="P10004" i="2"/>
  <c r="P10005" i="2"/>
  <c r="P10006" i="2"/>
  <c r="P10007" i="2"/>
  <c r="P10008" i="2"/>
  <c r="P10009" i="2"/>
  <c r="P10010" i="2"/>
  <c r="P10011" i="2"/>
  <c r="P10012" i="2"/>
  <c r="P10013" i="2"/>
  <c r="P10014" i="2"/>
  <c r="P10015" i="2"/>
  <c r="P10016" i="2"/>
  <c r="P10017" i="2"/>
  <c r="P10018" i="2"/>
  <c r="P10019" i="2"/>
  <c r="P10020" i="2"/>
  <c r="P10021" i="2"/>
  <c r="P10022" i="2"/>
  <c r="P10023" i="2"/>
  <c r="P10024" i="2"/>
  <c r="P10025" i="2"/>
  <c r="P10026" i="2"/>
  <c r="P10027" i="2"/>
  <c r="P10028" i="2"/>
  <c r="P10029" i="2"/>
  <c r="P10030" i="2"/>
  <c r="P10031" i="2"/>
  <c r="P10032" i="2"/>
  <c r="P10033" i="2"/>
  <c r="P10034" i="2"/>
  <c r="P10035" i="2"/>
  <c r="P10036" i="2"/>
  <c r="P10037" i="2"/>
  <c r="P10038" i="2"/>
  <c r="P10039" i="2"/>
  <c r="P10040" i="2"/>
  <c r="P10041" i="2"/>
  <c r="P10042" i="2"/>
  <c r="P10043" i="2"/>
  <c r="P10044" i="2"/>
  <c r="P10045" i="2"/>
  <c r="P10046" i="2"/>
  <c r="P10047" i="2"/>
  <c r="P10048" i="2"/>
  <c r="P10049" i="2"/>
  <c r="P10050" i="2"/>
  <c r="P10051" i="2"/>
  <c r="P10052" i="2"/>
  <c r="P10053" i="2"/>
  <c r="P10054" i="2"/>
  <c r="P10055" i="2"/>
  <c r="P10056" i="2"/>
  <c r="P10057" i="2"/>
  <c r="P10058" i="2"/>
  <c r="P10059" i="2"/>
  <c r="P10060" i="2"/>
  <c r="P10061" i="2"/>
  <c r="P10062" i="2"/>
  <c r="P10063" i="2"/>
  <c r="P10064" i="2"/>
  <c r="P10065" i="2"/>
  <c r="P10066" i="2"/>
  <c r="P10067" i="2"/>
  <c r="P10068" i="2"/>
  <c r="P10069" i="2"/>
  <c r="P10070" i="2"/>
  <c r="P10071" i="2"/>
  <c r="P10072" i="2"/>
  <c r="P10073" i="2"/>
  <c r="P10074" i="2"/>
  <c r="P10075" i="2"/>
  <c r="P10076" i="2"/>
  <c r="P10077" i="2"/>
  <c r="P10078" i="2"/>
  <c r="P10079" i="2"/>
  <c r="P10080" i="2"/>
  <c r="P10081" i="2"/>
  <c r="P10082" i="2"/>
  <c r="P10083" i="2"/>
  <c r="P10084" i="2"/>
  <c r="P10085" i="2"/>
  <c r="P10086" i="2"/>
  <c r="P10087" i="2"/>
  <c r="P10088" i="2"/>
  <c r="P10089" i="2"/>
  <c r="P10090" i="2"/>
  <c r="P10091" i="2"/>
  <c r="P10092" i="2"/>
  <c r="P10093" i="2"/>
  <c r="P10094" i="2"/>
  <c r="P10095" i="2"/>
  <c r="P10096" i="2"/>
  <c r="P10097" i="2"/>
  <c r="P10098" i="2"/>
  <c r="P10099" i="2"/>
  <c r="P10100" i="2"/>
  <c r="P10101" i="2"/>
  <c r="P10102" i="2"/>
  <c r="P10103" i="2"/>
  <c r="P10104" i="2"/>
  <c r="P10105" i="2"/>
  <c r="P10106" i="2"/>
  <c r="P10107" i="2"/>
  <c r="P10108" i="2"/>
  <c r="P10109" i="2"/>
  <c r="P10110" i="2"/>
  <c r="P10111" i="2"/>
  <c r="P10112" i="2"/>
  <c r="P10113" i="2"/>
  <c r="P10114" i="2"/>
  <c r="P10115" i="2"/>
  <c r="P10116" i="2"/>
  <c r="P10117" i="2"/>
  <c r="P10118" i="2"/>
  <c r="P10119" i="2"/>
  <c r="P10120" i="2"/>
  <c r="P10121" i="2"/>
  <c r="P10122" i="2"/>
  <c r="P10123" i="2"/>
  <c r="P10124" i="2"/>
  <c r="P10125" i="2"/>
  <c r="P10126" i="2"/>
  <c r="P10127" i="2"/>
  <c r="P10128" i="2"/>
  <c r="P10129" i="2"/>
  <c r="P10130" i="2"/>
  <c r="P10131" i="2"/>
  <c r="P10132" i="2"/>
  <c r="P10133" i="2"/>
  <c r="P10134" i="2"/>
  <c r="P10135" i="2"/>
  <c r="P10136" i="2"/>
  <c r="P10137" i="2"/>
  <c r="P10138" i="2"/>
  <c r="P10139" i="2"/>
  <c r="P10140" i="2"/>
  <c r="P10141" i="2"/>
  <c r="P10142" i="2"/>
  <c r="P10143" i="2"/>
  <c r="P10144" i="2"/>
  <c r="P10145" i="2"/>
  <c r="P10146" i="2"/>
  <c r="P10147" i="2"/>
  <c r="P10148" i="2"/>
  <c r="P10149" i="2"/>
  <c r="P10150" i="2"/>
  <c r="P10151" i="2"/>
  <c r="P10152" i="2"/>
  <c r="P10153" i="2"/>
  <c r="P10154" i="2"/>
  <c r="P10155" i="2"/>
  <c r="P10156" i="2"/>
  <c r="P10157" i="2"/>
  <c r="P10158" i="2"/>
  <c r="P10159" i="2"/>
  <c r="P10160" i="2"/>
  <c r="P10161" i="2"/>
  <c r="P10162" i="2"/>
  <c r="P10163" i="2"/>
  <c r="P10164" i="2"/>
  <c r="P10165" i="2"/>
  <c r="P10166" i="2"/>
  <c r="P10167" i="2"/>
  <c r="P10168" i="2"/>
  <c r="P10169" i="2"/>
  <c r="P10170" i="2"/>
  <c r="P10171" i="2"/>
  <c r="P10172" i="2"/>
  <c r="P10173" i="2"/>
  <c r="P10174" i="2"/>
  <c r="P10175" i="2"/>
  <c r="P10176" i="2"/>
  <c r="P10177" i="2"/>
  <c r="P10178" i="2"/>
  <c r="P10179" i="2"/>
  <c r="P10180" i="2"/>
  <c r="P10181" i="2"/>
  <c r="P10182" i="2"/>
  <c r="P10183" i="2"/>
  <c r="P10184" i="2"/>
  <c r="P10185" i="2"/>
  <c r="P10186" i="2"/>
  <c r="P10187" i="2"/>
  <c r="P10188" i="2"/>
  <c r="P10189" i="2"/>
  <c r="P10190" i="2"/>
  <c r="P10191" i="2"/>
  <c r="P10192" i="2"/>
  <c r="P10193" i="2"/>
  <c r="P10194" i="2"/>
  <c r="P10195" i="2"/>
  <c r="P10196" i="2"/>
  <c r="P10197" i="2"/>
  <c r="P10198" i="2"/>
  <c r="P10199" i="2"/>
  <c r="P10200" i="2"/>
  <c r="P10201" i="2"/>
  <c r="P10202" i="2"/>
  <c r="P10203" i="2"/>
  <c r="P10204" i="2"/>
  <c r="P10205" i="2"/>
  <c r="P10206" i="2"/>
  <c r="P10207" i="2"/>
  <c r="P10208" i="2"/>
  <c r="P10209" i="2"/>
  <c r="P10210" i="2"/>
  <c r="P10211" i="2"/>
  <c r="P10212" i="2"/>
  <c r="P10213" i="2"/>
  <c r="P10214" i="2"/>
  <c r="P10215" i="2"/>
  <c r="P10216" i="2"/>
  <c r="P10217" i="2"/>
  <c r="P10218" i="2"/>
  <c r="P10219" i="2"/>
  <c r="P10220" i="2"/>
  <c r="P10221" i="2"/>
  <c r="P10222" i="2"/>
  <c r="P10223" i="2"/>
  <c r="P10224" i="2"/>
  <c r="P10225" i="2"/>
  <c r="P10226" i="2"/>
  <c r="P10227" i="2"/>
  <c r="P10228" i="2"/>
  <c r="P10229" i="2"/>
  <c r="P10230" i="2"/>
  <c r="P10231" i="2"/>
  <c r="P10232" i="2"/>
  <c r="P10233" i="2"/>
  <c r="P10234" i="2"/>
  <c r="P10235" i="2"/>
  <c r="P10236" i="2"/>
  <c r="P10237" i="2"/>
  <c r="P10238" i="2"/>
  <c r="P10239" i="2"/>
  <c r="P10240" i="2"/>
  <c r="P10241" i="2"/>
  <c r="P10242" i="2"/>
  <c r="P10243" i="2"/>
  <c r="P10244" i="2"/>
  <c r="P10245" i="2"/>
  <c r="P10246" i="2"/>
  <c r="P10247" i="2"/>
  <c r="P10248" i="2"/>
  <c r="P10249" i="2"/>
  <c r="P10250" i="2"/>
  <c r="P10251" i="2"/>
  <c r="P10252" i="2"/>
  <c r="P10253" i="2"/>
  <c r="P10254" i="2"/>
  <c r="P10255" i="2"/>
  <c r="P10256" i="2"/>
  <c r="P10257" i="2"/>
  <c r="P10258" i="2"/>
  <c r="P10259" i="2"/>
  <c r="P10260" i="2"/>
  <c r="P10261" i="2"/>
  <c r="P10262" i="2"/>
  <c r="P10263" i="2"/>
  <c r="P10264" i="2"/>
  <c r="P10265" i="2"/>
  <c r="P10266" i="2"/>
  <c r="P10267" i="2"/>
  <c r="P10268" i="2"/>
  <c r="P10269" i="2"/>
  <c r="P10270" i="2"/>
  <c r="P10271" i="2"/>
  <c r="P10272" i="2"/>
  <c r="P10273" i="2"/>
  <c r="P10274" i="2"/>
  <c r="P10275" i="2"/>
  <c r="P10276" i="2"/>
  <c r="P10277" i="2"/>
  <c r="P10278" i="2"/>
  <c r="P10279" i="2"/>
  <c r="P10280" i="2"/>
  <c r="P10281" i="2"/>
  <c r="P10282" i="2"/>
  <c r="P10283" i="2"/>
  <c r="P10284" i="2"/>
  <c r="P10285" i="2"/>
  <c r="P10286" i="2"/>
  <c r="P10287" i="2"/>
  <c r="P10288" i="2"/>
  <c r="P10289" i="2"/>
  <c r="P10290" i="2"/>
  <c r="P10291" i="2"/>
  <c r="P10292" i="2"/>
  <c r="P10293" i="2"/>
  <c r="P10294" i="2"/>
  <c r="P10295" i="2"/>
  <c r="P10296" i="2"/>
  <c r="P10297" i="2"/>
  <c r="P10298" i="2"/>
  <c r="P10299" i="2"/>
  <c r="P10300" i="2"/>
  <c r="P10301" i="2"/>
  <c r="P10302" i="2"/>
  <c r="P10303" i="2"/>
  <c r="P10304" i="2"/>
  <c r="P10305" i="2"/>
  <c r="P10306" i="2"/>
  <c r="P10307" i="2"/>
  <c r="P10308" i="2"/>
  <c r="P10309" i="2"/>
  <c r="P10310" i="2"/>
  <c r="P10311" i="2"/>
  <c r="P10312" i="2"/>
  <c r="P10313" i="2"/>
  <c r="P10314" i="2"/>
  <c r="P10315" i="2"/>
  <c r="P10316" i="2"/>
  <c r="P10317" i="2"/>
  <c r="P10318" i="2"/>
  <c r="P10319" i="2"/>
  <c r="P10320" i="2"/>
  <c r="P10321" i="2"/>
  <c r="P10322" i="2"/>
  <c r="P10323" i="2"/>
  <c r="P10324" i="2"/>
  <c r="P10325" i="2"/>
  <c r="P10326" i="2"/>
  <c r="P10327" i="2"/>
  <c r="P10328" i="2"/>
  <c r="P10329" i="2"/>
  <c r="P10330" i="2"/>
  <c r="P10331" i="2"/>
  <c r="P10332" i="2"/>
  <c r="P10333" i="2"/>
  <c r="P10334" i="2"/>
  <c r="P10335" i="2"/>
  <c r="P10336" i="2"/>
  <c r="P10337" i="2"/>
  <c r="P10338" i="2"/>
  <c r="P10339" i="2"/>
  <c r="P10340" i="2"/>
  <c r="P10341" i="2"/>
  <c r="P10342" i="2"/>
  <c r="P10343" i="2"/>
  <c r="P10344" i="2"/>
  <c r="P10345" i="2"/>
  <c r="P10346" i="2"/>
  <c r="P10347" i="2"/>
  <c r="P10348" i="2"/>
  <c r="P10349" i="2"/>
  <c r="P10350" i="2"/>
  <c r="P10351" i="2"/>
  <c r="P10352" i="2"/>
  <c r="P10353" i="2"/>
  <c r="P10354" i="2"/>
  <c r="P10355" i="2"/>
  <c r="P10356" i="2"/>
  <c r="P10357" i="2"/>
  <c r="P10358" i="2"/>
  <c r="P10359" i="2"/>
  <c r="P10360" i="2"/>
  <c r="P10361" i="2"/>
  <c r="P10362" i="2"/>
  <c r="P10363" i="2"/>
  <c r="P10364" i="2"/>
  <c r="P10365" i="2"/>
  <c r="P10366" i="2"/>
  <c r="P10367" i="2"/>
  <c r="P10368" i="2"/>
  <c r="P10369" i="2"/>
  <c r="P10370" i="2"/>
  <c r="P10371" i="2"/>
  <c r="P10372" i="2"/>
  <c r="P10373" i="2"/>
  <c r="P10374" i="2"/>
  <c r="P10375" i="2"/>
  <c r="P10376" i="2"/>
  <c r="P10377" i="2"/>
  <c r="P10378" i="2"/>
  <c r="P10379" i="2"/>
  <c r="P10380" i="2"/>
  <c r="P10381" i="2"/>
  <c r="P10382" i="2"/>
  <c r="P10383" i="2"/>
  <c r="P10384" i="2"/>
  <c r="P10385" i="2"/>
  <c r="P10386" i="2"/>
  <c r="P10387" i="2"/>
  <c r="P10388" i="2"/>
  <c r="P10389" i="2"/>
  <c r="P10390" i="2"/>
  <c r="P10391" i="2"/>
  <c r="P10392" i="2"/>
  <c r="P10393" i="2"/>
  <c r="P10394" i="2"/>
  <c r="P10395" i="2"/>
  <c r="P10396" i="2"/>
  <c r="P10397" i="2"/>
  <c r="P10398" i="2"/>
  <c r="P10399" i="2"/>
  <c r="P10400" i="2"/>
  <c r="P10401" i="2"/>
  <c r="P10402" i="2"/>
  <c r="P10403" i="2"/>
  <c r="P10404" i="2"/>
  <c r="P10405" i="2"/>
  <c r="P10406" i="2"/>
  <c r="P10407" i="2"/>
  <c r="P10408" i="2"/>
  <c r="P10409" i="2"/>
  <c r="P10410" i="2"/>
  <c r="P10411" i="2"/>
  <c r="P10412" i="2"/>
  <c r="P10413" i="2"/>
  <c r="P10414" i="2"/>
  <c r="P10415" i="2"/>
  <c r="P10416" i="2"/>
  <c r="P10417" i="2"/>
  <c r="P10418" i="2"/>
  <c r="P10419" i="2"/>
  <c r="P10420" i="2"/>
  <c r="P10421" i="2"/>
  <c r="P10422" i="2"/>
  <c r="P10423" i="2"/>
  <c r="P10424" i="2"/>
  <c r="P10425" i="2"/>
  <c r="P10426" i="2"/>
  <c r="P10427" i="2"/>
  <c r="P10428" i="2"/>
  <c r="P10429" i="2"/>
  <c r="P10430" i="2"/>
  <c r="P10431" i="2"/>
  <c r="P10432" i="2"/>
  <c r="P10433" i="2"/>
  <c r="P10434" i="2"/>
  <c r="P10435" i="2"/>
  <c r="P10436" i="2"/>
  <c r="P10437" i="2"/>
  <c r="P10438" i="2"/>
  <c r="P10439" i="2"/>
  <c r="P10440" i="2"/>
  <c r="P10441" i="2"/>
  <c r="P10442" i="2"/>
  <c r="P10443" i="2"/>
  <c r="P10444" i="2"/>
  <c r="P10445" i="2"/>
  <c r="P10446" i="2"/>
  <c r="P10447" i="2"/>
  <c r="P10448" i="2"/>
  <c r="P10449" i="2"/>
  <c r="P10450" i="2"/>
  <c r="P10451" i="2"/>
  <c r="P10452" i="2"/>
  <c r="P10453" i="2"/>
  <c r="P10454" i="2"/>
  <c r="P10455" i="2"/>
  <c r="P10456" i="2"/>
  <c r="P10457" i="2"/>
  <c r="P10458" i="2"/>
  <c r="P10459" i="2"/>
  <c r="P10460" i="2"/>
  <c r="P10461" i="2"/>
  <c r="P10462" i="2"/>
  <c r="P10463" i="2"/>
  <c r="P10464" i="2"/>
  <c r="P10465" i="2"/>
  <c r="P10466" i="2"/>
  <c r="P10467" i="2"/>
  <c r="P10468" i="2"/>
  <c r="P10469" i="2"/>
  <c r="P10470" i="2"/>
  <c r="P10471" i="2"/>
  <c r="P10472" i="2"/>
  <c r="P10473" i="2"/>
  <c r="P10474" i="2"/>
  <c r="P10475" i="2"/>
  <c r="P10476" i="2"/>
  <c r="P10477" i="2"/>
  <c r="P10478" i="2"/>
  <c r="P10479" i="2"/>
  <c r="P10480" i="2"/>
  <c r="P10481" i="2"/>
  <c r="P10482" i="2"/>
  <c r="P10483" i="2"/>
  <c r="P10484" i="2"/>
  <c r="P10485" i="2"/>
  <c r="P10486" i="2"/>
  <c r="P10487" i="2"/>
  <c r="P10488" i="2"/>
  <c r="P10489" i="2"/>
  <c r="P10490" i="2"/>
  <c r="P10491"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10002" i="2"/>
  <c r="O10003" i="2"/>
  <c r="O10004" i="2"/>
  <c r="O10005" i="2"/>
  <c r="O10006" i="2"/>
  <c r="O10007" i="2"/>
  <c r="O10008" i="2"/>
  <c r="O10009" i="2"/>
  <c r="O10010" i="2"/>
  <c r="O10011" i="2"/>
  <c r="O10012" i="2"/>
  <c r="O10013" i="2"/>
  <c r="O10014" i="2"/>
  <c r="O10015" i="2"/>
  <c r="O10016" i="2"/>
  <c r="O10017" i="2"/>
  <c r="O10018" i="2"/>
  <c r="O10019" i="2"/>
  <c r="O10020" i="2"/>
  <c r="O10021" i="2"/>
  <c r="O10022" i="2"/>
  <c r="O10023" i="2"/>
  <c r="O10024" i="2"/>
  <c r="O10025" i="2"/>
  <c r="O10026" i="2"/>
  <c r="O10027" i="2"/>
  <c r="O10028" i="2"/>
  <c r="O10029" i="2"/>
  <c r="O10030" i="2"/>
  <c r="O10031" i="2"/>
  <c r="O10032" i="2"/>
  <c r="O10033" i="2"/>
  <c r="O10034" i="2"/>
  <c r="O10035" i="2"/>
  <c r="O10036" i="2"/>
  <c r="O10037" i="2"/>
  <c r="O10038" i="2"/>
  <c r="O10039" i="2"/>
  <c r="O10040" i="2"/>
  <c r="O10041" i="2"/>
  <c r="O10042" i="2"/>
  <c r="O10043" i="2"/>
  <c r="O10044" i="2"/>
  <c r="O10045" i="2"/>
  <c r="O10046" i="2"/>
  <c r="O10047" i="2"/>
  <c r="O10048" i="2"/>
  <c r="O10049" i="2"/>
  <c r="O10050" i="2"/>
  <c r="O10051" i="2"/>
  <c r="O10052" i="2"/>
  <c r="O10053" i="2"/>
  <c r="O10054" i="2"/>
  <c r="O10055" i="2"/>
  <c r="O10056" i="2"/>
  <c r="O10057" i="2"/>
  <c r="O10058" i="2"/>
  <c r="O10059" i="2"/>
  <c r="O10060" i="2"/>
  <c r="O10061" i="2"/>
  <c r="O10062" i="2"/>
  <c r="O10063" i="2"/>
  <c r="O10064" i="2"/>
  <c r="O10065" i="2"/>
  <c r="O10066" i="2"/>
  <c r="O10067" i="2"/>
  <c r="O10068" i="2"/>
  <c r="O10069" i="2"/>
  <c r="O10070" i="2"/>
  <c r="O10071" i="2"/>
  <c r="O10072" i="2"/>
  <c r="O10073" i="2"/>
  <c r="O10074" i="2"/>
  <c r="O10075" i="2"/>
  <c r="O10076" i="2"/>
  <c r="O10077" i="2"/>
  <c r="O10078" i="2"/>
  <c r="O10079" i="2"/>
  <c r="O10080" i="2"/>
  <c r="O10081" i="2"/>
  <c r="O10082" i="2"/>
  <c r="O10083" i="2"/>
  <c r="O10084" i="2"/>
  <c r="O10085" i="2"/>
  <c r="O10086" i="2"/>
  <c r="O10087" i="2"/>
  <c r="O10088" i="2"/>
  <c r="O10089" i="2"/>
  <c r="O10090" i="2"/>
  <c r="O10091" i="2"/>
  <c r="O10092" i="2"/>
  <c r="O10093" i="2"/>
  <c r="O10094" i="2"/>
  <c r="O10095" i="2"/>
  <c r="O10096" i="2"/>
  <c r="O10097" i="2"/>
  <c r="O10098" i="2"/>
  <c r="O10099" i="2"/>
  <c r="O10100" i="2"/>
  <c r="O10101" i="2"/>
  <c r="O10102" i="2"/>
  <c r="O10103" i="2"/>
  <c r="O10104" i="2"/>
  <c r="O10105" i="2"/>
  <c r="O10106" i="2"/>
  <c r="O10107" i="2"/>
  <c r="O10108" i="2"/>
  <c r="O10109" i="2"/>
  <c r="O10110" i="2"/>
  <c r="O10111" i="2"/>
  <c r="O10112" i="2"/>
  <c r="O10113" i="2"/>
  <c r="O10114" i="2"/>
  <c r="O10115" i="2"/>
  <c r="O10116" i="2"/>
  <c r="O10117" i="2"/>
  <c r="O10118" i="2"/>
  <c r="O10119" i="2"/>
  <c r="O10120" i="2"/>
  <c r="O10121" i="2"/>
  <c r="O10122" i="2"/>
  <c r="O10123" i="2"/>
  <c r="O10124" i="2"/>
  <c r="O10125" i="2"/>
  <c r="O10126" i="2"/>
  <c r="O10127" i="2"/>
  <c r="O10128" i="2"/>
  <c r="O10129" i="2"/>
  <c r="O10130" i="2"/>
  <c r="O10131" i="2"/>
  <c r="O10132" i="2"/>
  <c r="O10133" i="2"/>
  <c r="O10134" i="2"/>
  <c r="O10135" i="2"/>
  <c r="O10136" i="2"/>
  <c r="O10137" i="2"/>
  <c r="O10138" i="2"/>
  <c r="O10139" i="2"/>
  <c r="O10140" i="2"/>
  <c r="O10141" i="2"/>
  <c r="O10142" i="2"/>
  <c r="O10143" i="2"/>
  <c r="O10144" i="2"/>
  <c r="O10145" i="2"/>
  <c r="O10146" i="2"/>
  <c r="O10147" i="2"/>
  <c r="O10148" i="2"/>
  <c r="O10149" i="2"/>
  <c r="O10150" i="2"/>
  <c r="O10151" i="2"/>
  <c r="O10152" i="2"/>
  <c r="O10153" i="2"/>
  <c r="O10154" i="2"/>
  <c r="O10155" i="2"/>
  <c r="O10156" i="2"/>
  <c r="O10157" i="2"/>
  <c r="O10158" i="2"/>
  <c r="O10159" i="2"/>
  <c r="O10160" i="2"/>
  <c r="O10161" i="2"/>
  <c r="O10162" i="2"/>
  <c r="O10163" i="2"/>
  <c r="O10164" i="2"/>
  <c r="O10165" i="2"/>
  <c r="O10166" i="2"/>
  <c r="O10167" i="2"/>
  <c r="O10168" i="2"/>
  <c r="O10169" i="2"/>
  <c r="O10170" i="2"/>
  <c r="O10171" i="2"/>
  <c r="O10172" i="2"/>
  <c r="O10173" i="2"/>
  <c r="O10174" i="2"/>
  <c r="O10175" i="2"/>
  <c r="O10176" i="2"/>
  <c r="O10177" i="2"/>
  <c r="O10178" i="2"/>
  <c r="O10179" i="2"/>
  <c r="O10180" i="2"/>
  <c r="O10181" i="2"/>
  <c r="O10182" i="2"/>
  <c r="O10183" i="2"/>
  <c r="O10184" i="2"/>
  <c r="O10185" i="2"/>
  <c r="O10186" i="2"/>
  <c r="O10187" i="2"/>
  <c r="O10188" i="2"/>
  <c r="O10189" i="2"/>
  <c r="O10190" i="2"/>
  <c r="O10191" i="2"/>
  <c r="O10192" i="2"/>
  <c r="O10193" i="2"/>
  <c r="O10194" i="2"/>
  <c r="O10195" i="2"/>
  <c r="O10196" i="2"/>
  <c r="O10197" i="2"/>
  <c r="O10198" i="2"/>
  <c r="O10199" i="2"/>
  <c r="O10200" i="2"/>
  <c r="O10201" i="2"/>
  <c r="O10202" i="2"/>
  <c r="O10203" i="2"/>
  <c r="O10204" i="2"/>
  <c r="O10205" i="2"/>
  <c r="O10206" i="2"/>
  <c r="O10207" i="2"/>
  <c r="O10208" i="2"/>
  <c r="O10209" i="2"/>
  <c r="O10210" i="2"/>
  <c r="O10211" i="2"/>
  <c r="O10212" i="2"/>
  <c r="O10213" i="2"/>
  <c r="O10214" i="2"/>
  <c r="O10215" i="2"/>
  <c r="O10216" i="2"/>
  <c r="O10217" i="2"/>
  <c r="O10218" i="2"/>
  <c r="O10219" i="2"/>
  <c r="O10220" i="2"/>
  <c r="O10221" i="2"/>
  <c r="O10222" i="2"/>
  <c r="O10223" i="2"/>
  <c r="O10224" i="2"/>
  <c r="O10225" i="2"/>
  <c r="O10226" i="2"/>
  <c r="O10227" i="2"/>
  <c r="O10228" i="2"/>
  <c r="O10229" i="2"/>
  <c r="O10230" i="2"/>
  <c r="O10231" i="2"/>
  <c r="O10232" i="2"/>
  <c r="O10233" i="2"/>
  <c r="O10234" i="2"/>
  <c r="O10235" i="2"/>
  <c r="O10236" i="2"/>
  <c r="O10237" i="2"/>
  <c r="O10238" i="2"/>
  <c r="O10239" i="2"/>
  <c r="O10240" i="2"/>
  <c r="O10241" i="2"/>
  <c r="O10242" i="2"/>
  <c r="O10243" i="2"/>
  <c r="O10244" i="2"/>
  <c r="O10245" i="2"/>
  <c r="O10246" i="2"/>
  <c r="O10247" i="2"/>
  <c r="O10248" i="2"/>
  <c r="O10249" i="2"/>
  <c r="O10250" i="2"/>
  <c r="O10251" i="2"/>
  <c r="O10252" i="2"/>
  <c r="O10253" i="2"/>
  <c r="O10254" i="2"/>
  <c r="O10255" i="2"/>
  <c r="O10256" i="2"/>
  <c r="O10257" i="2"/>
  <c r="O10258" i="2"/>
  <c r="O10259" i="2"/>
  <c r="O10260" i="2"/>
  <c r="O10261" i="2"/>
  <c r="O10262" i="2"/>
  <c r="O10263" i="2"/>
  <c r="O10264" i="2"/>
  <c r="O10265" i="2"/>
  <c r="O10266" i="2"/>
  <c r="O10267" i="2"/>
  <c r="O10268" i="2"/>
  <c r="O10269" i="2"/>
  <c r="O10270" i="2"/>
  <c r="O10271" i="2"/>
  <c r="O10272" i="2"/>
  <c r="O10273" i="2"/>
  <c r="O10274" i="2"/>
  <c r="O10275" i="2"/>
  <c r="O10276" i="2"/>
  <c r="O10277" i="2"/>
  <c r="O10278" i="2"/>
  <c r="O10279" i="2"/>
  <c r="O10280" i="2"/>
  <c r="O10281" i="2"/>
  <c r="O10282" i="2"/>
  <c r="O10283" i="2"/>
  <c r="O10284" i="2"/>
  <c r="O10285" i="2"/>
  <c r="O10286" i="2"/>
  <c r="O10287" i="2"/>
  <c r="O10288" i="2"/>
  <c r="O10289" i="2"/>
  <c r="O10290" i="2"/>
  <c r="O10291" i="2"/>
  <c r="O10292" i="2"/>
  <c r="O10293" i="2"/>
  <c r="O10294" i="2"/>
  <c r="O10295" i="2"/>
  <c r="O10296" i="2"/>
  <c r="O10297" i="2"/>
  <c r="O10298" i="2"/>
  <c r="O10299" i="2"/>
  <c r="O10300" i="2"/>
  <c r="O10301" i="2"/>
  <c r="O10302" i="2"/>
  <c r="O10303" i="2"/>
  <c r="O10304" i="2"/>
  <c r="O10305" i="2"/>
  <c r="O10306" i="2"/>
  <c r="O10307" i="2"/>
  <c r="O10308" i="2"/>
  <c r="O10309" i="2"/>
  <c r="O10310" i="2"/>
  <c r="O10311" i="2"/>
  <c r="O10312" i="2"/>
  <c r="O10313" i="2"/>
  <c r="O10314" i="2"/>
  <c r="O10315" i="2"/>
  <c r="O10316" i="2"/>
  <c r="O10317" i="2"/>
  <c r="O10318" i="2"/>
  <c r="O10319" i="2"/>
  <c r="O10320" i="2"/>
  <c r="O10321" i="2"/>
  <c r="O10322" i="2"/>
  <c r="O10323" i="2"/>
  <c r="O10324" i="2"/>
  <c r="O10325" i="2"/>
  <c r="O10326" i="2"/>
  <c r="O10327" i="2"/>
  <c r="O10328" i="2"/>
  <c r="O10329" i="2"/>
  <c r="O10330" i="2"/>
  <c r="O10331" i="2"/>
  <c r="O10332" i="2"/>
  <c r="O10333" i="2"/>
  <c r="O10334" i="2"/>
  <c r="O10335" i="2"/>
  <c r="O10336" i="2"/>
  <c r="O10337" i="2"/>
  <c r="O10338" i="2"/>
  <c r="O10339" i="2"/>
  <c r="O10340" i="2"/>
  <c r="O10341" i="2"/>
  <c r="O10342" i="2"/>
  <c r="O10343" i="2"/>
  <c r="O10344" i="2"/>
  <c r="O10345" i="2"/>
  <c r="O10346" i="2"/>
  <c r="O10347" i="2"/>
  <c r="O10348" i="2"/>
  <c r="O10349" i="2"/>
  <c r="O10350" i="2"/>
  <c r="O10351" i="2"/>
  <c r="O10352" i="2"/>
  <c r="O10353" i="2"/>
  <c r="O10354" i="2"/>
  <c r="O10355" i="2"/>
  <c r="O10356" i="2"/>
  <c r="O10357" i="2"/>
  <c r="O10358" i="2"/>
  <c r="O10359" i="2"/>
  <c r="O10360" i="2"/>
  <c r="O10361" i="2"/>
  <c r="O10362" i="2"/>
  <c r="O10363" i="2"/>
  <c r="O10364" i="2"/>
  <c r="O10365" i="2"/>
  <c r="O10366" i="2"/>
  <c r="O10367" i="2"/>
  <c r="O10368" i="2"/>
  <c r="O10369" i="2"/>
  <c r="O10370" i="2"/>
  <c r="O10371" i="2"/>
  <c r="O10372" i="2"/>
  <c r="O10373" i="2"/>
  <c r="O10374" i="2"/>
  <c r="O10375" i="2"/>
  <c r="O10376" i="2"/>
  <c r="O10377" i="2"/>
  <c r="O10378" i="2"/>
  <c r="O10379" i="2"/>
  <c r="O10380" i="2"/>
  <c r="O10381" i="2"/>
  <c r="O10382" i="2"/>
  <c r="O10383" i="2"/>
  <c r="O10384" i="2"/>
  <c r="O10385" i="2"/>
  <c r="O10386" i="2"/>
  <c r="O10387" i="2"/>
  <c r="O10388" i="2"/>
  <c r="O10389" i="2"/>
  <c r="O10390" i="2"/>
  <c r="O10391" i="2"/>
  <c r="O10392" i="2"/>
  <c r="O10393" i="2"/>
  <c r="O10394" i="2"/>
  <c r="O10395" i="2"/>
  <c r="O10396" i="2"/>
  <c r="O10397" i="2"/>
  <c r="O10398" i="2"/>
  <c r="O10399" i="2"/>
  <c r="O10400" i="2"/>
  <c r="O10401" i="2"/>
  <c r="O10402" i="2"/>
  <c r="O10403" i="2"/>
  <c r="O10404" i="2"/>
  <c r="O10405" i="2"/>
  <c r="O10406" i="2"/>
  <c r="O10407" i="2"/>
  <c r="O10408" i="2"/>
  <c r="O10409" i="2"/>
  <c r="O10410" i="2"/>
  <c r="O10411" i="2"/>
  <c r="O10412" i="2"/>
  <c r="O10413" i="2"/>
  <c r="O10414" i="2"/>
  <c r="O10415" i="2"/>
  <c r="O10416" i="2"/>
  <c r="O10417" i="2"/>
  <c r="O10418" i="2"/>
  <c r="O10419" i="2"/>
  <c r="O10420" i="2"/>
  <c r="O10421" i="2"/>
  <c r="O10422" i="2"/>
  <c r="O10423" i="2"/>
  <c r="O10424" i="2"/>
  <c r="O10425" i="2"/>
  <c r="O10426" i="2"/>
  <c r="O10427" i="2"/>
  <c r="O10428" i="2"/>
  <c r="O10429" i="2"/>
  <c r="O10430" i="2"/>
  <c r="O10431" i="2"/>
  <c r="O10432" i="2"/>
  <c r="O10433" i="2"/>
  <c r="O10434" i="2"/>
  <c r="O10435" i="2"/>
  <c r="O10436" i="2"/>
  <c r="O10437" i="2"/>
  <c r="O10438" i="2"/>
  <c r="O10439" i="2"/>
  <c r="O10440" i="2"/>
  <c r="O10441" i="2"/>
  <c r="O10442" i="2"/>
  <c r="O10443" i="2"/>
  <c r="O10444" i="2"/>
  <c r="O10445" i="2"/>
  <c r="O10446" i="2"/>
  <c r="O10447" i="2"/>
  <c r="O10448" i="2"/>
  <c r="O10449" i="2"/>
  <c r="O10450" i="2"/>
  <c r="O10451" i="2"/>
  <c r="O10452" i="2"/>
  <c r="O10453" i="2"/>
  <c r="O10454" i="2"/>
  <c r="O10455" i="2"/>
  <c r="O10456" i="2"/>
  <c r="O10457" i="2"/>
  <c r="O10458" i="2"/>
  <c r="O10459" i="2"/>
  <c r="O10460" i="2"/>
  <c r="O10461" i="2"/>
  <c r="O10462" i="2"/>
  <c r="O10463" i="2"/>
  <c r="O10464" i="2"/>
  <c r="O10465" i="2"/>
  <c r="O10466" i="2"/>
  <c r="O10467" i="2"/>
  <c r="O10468" i="2"/>
  <c r="O10469" i="2"/>
  <c r="O10470" i="2"/>
  <c r="O10471" i="2"/>
  <c r="O10472" i="2"/>
  <c r="O10473" i="2"/>
  <c r="O10474" i="2"/>
  <c r="O10475" i="2"/>
  <c r="O10476" i="2"/>
  <c r="O10477" i="2"/>
  <c r="O10478" i="2"/>
  <c r="O10479" i="2"/>
  <c r="O10480" i="2"/>
  <c r="O10481" i="2"/>
  <c r="O10482" i="2"/>
  <c r="O10483" i="2"/>
  <c r="O10484" i="2"/>
  <c r="O10485" i="2"/>
  <c r="O10486" i="2"/>
  <c r="O10487" i="2"/>
  <c r="O10488" i="2"/>
  <c r="O10489" i="2"/>
  <c r="O10490" i="2"/>
  <c r="O10491" i="2"/>
  <c r="O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2" i="2"/>
  <c r="H4" i="2"/>
  <c r="I4" i="2"/>
  <c r="H5" i="2"/>
  <c r="I5" i="2"/>
  <c r="H6" i="2"/>
  <c r="I6" i="2"/>
  <c r="H7" i="2"/>
  <c r="I7" i="2"/>
  <c r="H8" i="2"/>
  <c r="I8" i="2"/>
  <c r="H9" i="2"/>
  <c r="I9" i="2"/>
  <c r="H10" i="2"/>
  <c r="I10" i="2"/>
  <c r="H11" i="2"/>
  <c r="I11" i="2"/>
  <c r="H12" i="2"/>
  <c r="I12" i="2"/>
  <c r="H13" i="2"/>
  <c r="I13" i="2"/>
  <c r="H14" i="2"/>
  <c r="I14" i="2"/>
  <c r="H15" i="2"/>
  <c r="I15" i="2"/>
  <c r="H16" i="2"/>
  <c r="I16" i="2"/>
  <c r="H17" i="2"/>
  <c r="I17" i="2"/>
  <c r="H18" i="2"/>
  <c r="I18" i="2"/>
  <c r="H19" i="2"/>
  <c r="I19" i="2"/>
  <c r="H20" i="2"/>
  <c r="I20" i="2"/>
  <c r="H21" i="2"/>
  <c r="I21" i="2"/>
  <c r="H22" i="2"/>
  <c r="I22" i="2"/>
  <c r="H23" i="2"/>
  <c r="I23" i="2"/>
  <c r="H24" i="2"/>
  <c r="I24" i="2"/>
  <c r="H25" i="2"/>
  <c r="I25" i="2"/>
  <c r="H26" i="2"/>
  <c r="I26" i="2"/>
  <c r="H27" i="2"/>
  <c r="I27" i="2"/>
  <c r="H28" i="2"/>
  <c r="I28" i="2"/>
  <c r="H29" i="2"/>
  <c r="I29" i="2"/>
  <c r="H30" i="2"/>
  <c r="I30" i="2"/>
  <c r="H31" i="2"/>
  <c r="I31" i="2"/>
  <c r="H32" i="2"/>
  <c r="I32" i="2"/>
  <c r="H33" i="2"/>
  <c r="I33" i="2"/>
  <c r="H34" i="2"/>
  <c r="I34" i="2"/>
  <c r="H35" i="2"/>
  <c r="I35" i="2"/>
  <c r="H36" i="2"/>
  <c r="I36" i="2"/>
  <c r="H37" i="2"/>
  <c r="I37" i="2"/>
  <c r="H38" i="2"/>
  <c r="I38" i="2"/>
  <c r="H39" i="2"/>
  <c r="I39" i="2"/>
  <c r="H40" i="2"/>
  <c r="I40" i="2"/>
  <c r="H41" i="2"/>
  <c r="I41" i="2"/>
  <c r="H42" i="2"/>
  <c r="I42" i="2"/>
  <c r="H43" i="2"/>
  <c r="I43" i="2"/>
  <c r="H44" i="2"/>
  <c r="I44" i="2"/>
  <c r="H45" i="2"/>
  <c r="I45" i="2"/>
  <c r="H46" i="2"/>
  <c r="I46" i="2"/>
  <c r="H47" i="2"/>
  <c r="I47" i="2"/>
  <c r="H48" i="2"/>
  <c r="I48" i="2"/>
  <c r="H49" i="2"/>
  <c r="I49" i="2"/>
  <c r="H50" i="2"/>
  <c r="I50" i="2"/>
  <c r="H51" i="2"/>
  <c r="I51" i="2"/>
  <c r="H52" i="2"/>
  <c r="I52" i="2"/>
  <c r="H53" i="2"/>
  <c r="I53" i="2"/>
  <c r="H54" i="2"/>
  <c r="I54" i="2"/>
  <c r="H55" i="2"/>
  <c r="I55" i="2"/>
  <c r="H56" i="2"/>
  <c r="I56" i="2"/>
  <c r="H57" i="2"/>
  <c r="I57" i="2"/>
  <c r="H58" i="2"/>
  <c r="I58" i="2"/>
  <c r="H59" i="2"/>
  <c r="I59" i="2"/>
  <c r="H60" i="2"/>
  <c r="I60" i="2"/>
  <c r="H61" i="2"/>
  <c r="I61" i="2"/>
  <c r="H62" i="2"/>
  <c r="I62" i="2"/>
  <c r="H63" i="2"/>
  <c r="I63" i="2"/>
  <c r="H64" i="2"/>
  <c r="I64" i="2"/>
  <c r="H65" i="2"/>
  <c r="I65" i="2"/>
  <c r="H66" i="2"/>
  <c r="I66" i="2"/>
  <c r="H67" i="2"/>
  <c r="I67" i="2"/>
  <c r="H68" i="2"/>
  <c r="I68" i="2"/>
  <c r="H69" i="2"/>
  <c r="I69" i="2"/>
  <c r="H70" i="2"/>
  <c r="I70" i="2"/>
  <c r="H71" i="2"/>
  <c r="I71" i="2"/>
  <c r="H72" i="2"/>
  <c r="I72" i="2"/>
  <c r="H73" i="2"/>
  <c r="I73" i="2"/>
  <c r="H74" i="2"/>
  <c r="I74" i="2"/>
  <c r="H75" i="2"/>
  <c r="I75" i="2"/>
  <c r="H76" i="2"/>
  <c r="I76" i="2"/>
  <c r="H77" i="2"/>
  <c r="I77" i="2"/>
  <c r="H78" i="2"/>
  <c r="I78" i="2"/>
  <c r="H79" i="2"/>
  <c r="I79" i="2"/>
  <c r="H80" i="2"/>
  <c r="I80" i="2"/>
  <c r="H81" i="2"/>
  <c r="I81" i="2"/>
  <c r="H82" i="2"/>
  <c r="I82" i="2"/>
  <c r="H83" i="2"/>
  <c r="I83" i="2"/>
  <c r="H84" i="2"/>
  <c r="I84" i="2"/>
  <c r="H85" i="2"/>
  <c r="I85" i="2"/>
  <c r="H86" i="2"/>
  <c r="I86" i="2"/>
  <c r="H87" i="2"/>
  <c r="I87" i="2"/>
  <c r="H88" i="2"/>
  <c r="I88" i="2"/>
  <c r="H89" i="2"/>
  <c r="I89" i="2"/>
  <c r="H90" i="2"/>
  <c r="I90" i="2"/>
  <c r="H91" i="2"/>
  <c r="I91" i="2"/>
  <c r="H92" i="2"/>
  <c r="I92" i="2"/>
  <c r="H93" i="2"/>
  <c r="I93" i="2"/>
  <c r="H94" i="2"/>
  <c r="I94" i="2"/>
  <c r="H95" i="2"/>
  <c r="I95" i="2"/>
  <c r="H96" i="2"/>
  <c r="I96" i="2"/>
  <c r="H97" i="2"/>
  <c r="I97" i="2"/>
  <c r="H98" i="2"/>
  <c r="I98" i="2"/>
  <c r="H99" i="2"/>
  <c r="I99" i="2"/>
  <c r="H100" i="2"/>
  <c r="I100" i="2"/>
  <c r="H101" i="2"/>
  <c r="I101" i="2"/>
  <c r="H102" i="2"/>
  <c r="I102" i="2"/>
  <c r="H103" i="2"/>
  <c r="I103" i="2"/>
  <c r="H104" i="2"/>
  <c r="I104" i="2"/>
  <c r="H105" i="2"/>
  <c r="I105" i="2"/>
  <c r="H106" i="2"/>
  <c r="I106" i="2"/>
  <c r="H107" i="2"/>
  <c r="I107" i="2"/>
  <c r="H108" i="2"/>
  <c r="I108" i="2"/>
  <c r="H109" i="2"/>
  <c r="I109" i="2"/>
  <c r="H110" i="2"/>
  <c r="I110" i="2"/>
  <c r="H111" i="2"/>
  <c r="I111" i="2"/>
  <c r="H112" i="2"/>
  <c r="I112" i="2"/>
  <c r="H113" i="2"/>
  <c r="I113" i="2"/>
  <c r="H114" i="2"/>
  <c r="I114" i="2"/>
  <c r="H115" i="2"/>
  <c r="I115" i="2"/>
  <c r="H116" i="2"/>
  <c r="I116" i="2"/>
  <c r="H117" i="2"/>
  <c r="I117" i="2"/>
  <c r="H118" i="2"/>
  <c r="I118" i="2"/>
  <c r="H119" i="2"/>
  <c r="I119" i="2"/>
  <c r="H120" i="2"/>
  <c r="I120" i="2"/>
  <c r="H121" i="2"/>
  <c r="I121" i="2"/>
  <c r="H122" i="2"/>
  <c r="I122" i="2"/>
  <c r="H123" i="2"/>
  <c r="I123" i="2"/>
  <c r="H124" i="2"/>
  <c r="I124" i="2"/>
  <c r="H125" i="2"/>
  <c r="I125" i="2"/>
  <c r="H126" i="2"/>
  <c r="I126" i="2"/>
  <c r="H127" i="2"/>
  <c r="I127" i="2"/>
  <c r="H128" i="2"/>
  <c r="I128" i="2"/>
  <c r="H129" i="2"/>
  <c r="I129" i="2"/>
  <c r="H130" i="2"/>
  <c r="I130" i="2"/>
  <c r="H131" i="2"/>
  <c r="I131" i="2"/>
  <c r="H132" i="2"/>
  <c r="I132" i="2"/>
  <c r="H133" i="2"/>
  <c r="I133" i="2"/>
  <c r="H134" i="2"/>
  <c r="I134" i="2"/>
  <c r="H135" i="2"/>
  <c r="I135" i="2"/>
  <c r="H136" i="2"/>
  <c r="I136" i="2"/>
  <c r="H137" i="2"/>
  <c r="I137" i="2"/>
  <c r="H138" i="2"/>
  <c r="I138" i="2"/>
  <c r="H139" i="2"/>
  <c r="I139" i="2"/>
  <c r="H140" i="2"/>
  <c r="I140" i="2"/>
  <c r="H141" i="2"/>
  <c r="I141" i="2"/>
  <c r="H142" i="2"/>
  <c r="I142" i="2"/>
  <c r="H143" i="2"/>
  <c r="I143" i="2"/>
  <c r="H144" i="2"/>
  <c r="I144" i="2"/>
  <c r="H145" i="2"/>
  <c r="I145" i="2"/>
  <c r="H146" i="2"/>
  <c r="I146" i="2"/>
  <c r="H147" i="2"/>
  <c r="I147" i="2"/>
  <c r="H148" i="2"/>
  <c r="I148" i="2"/>
  <c r="H149" i="2"/>
  <c r="I149" i="2"/>
  <c r="H150" i="2"/>
  <c r="I150" i="2"/>
  <c r="H151" i="2"/>
  <c r="I151" i="2"/>
  <c r="H152" i="2"/>
  <c r="I152" i="2"/>
  <c r="H153" i="2"/>
  <c r="I153" i="2"/>
  <c r="H154" i="2"/>
  <c r="I154" i="2"/>
  <c r="H155" i="2"/>
  <c r="I155" i="2"/>
  <c r="H156" i="2"/>
  <c r="I156" i="2"/>
  <c r="H157" i="2"/>
  <c r="I157" i="2"/>
  <c r="H158" i="2"/>
  <c r="I158" i="2"/>
  <c r="H159" i="2"/>
  <c r="I159" i="2"/>
  <c r="H160" i="2"/>
  <c r="I160" i="2"/>
  <c r="H161" i="2"/>
  <c r="I161" i="2"/>
  <c r="H162" i="2"/>
  <c r="I162" i="2"/>
  <c r="H163" i="2"/>
  <c r="I163" i="2"/>
  <c r="H164" i="2"/>
  <c r="I164" i="2"/>
  <c r="H165" i="2"/>
  <c r="I165" i="2"/>
  <c r="H166" i="2"/>
  <c r="I166" i="2"/>
  <c r="H167" i="2"/>
  <c r="I167" i="2"/>
  <c r="H168" i="2"/>
  <c r="I168" i="2"/>
  <c r="H169" i="2"/>
  <c r="I169" i="2"/>
  <c r="H170" i="2"/>
  <c r="I170" i="2"/>
  <c r="H171" i="2"/>
  <c r="I171" i="2"/>
  <c r="H172" i="2"/>
  <c r="I172" i="2"/>
  <c r="H173" i="2"/>
  <c r="I173" i="2"/>
  <c r="H174" i="2"/>
  <c r="I174" i="2"/>
  <c r="H175" i="2"/>
  <c r="I175" i="2"/>
  <c r="H176" i="2"/>
  <c r="I176" i="2"/>
  <c r="H177" i="2"/>
  <c r="I177" i="2"/>
  <c r="H178" i="2"/>
  <c r="I178" i="2"/>
  <c r="H179" i="2"/>
  <c r="I179" i="2"/>
  <c r="H180" i="2"/>
  <c r="I180" i="2"/>
  <c r="H181" i="2"/>
  <c r="I181" i="2"/>
  <c r="H182" i="2"/>
  <c r="I182" i="2"/>
  <c r="H183" i="2"/>
  <c r="I183" i="2"/>
  <c r="H184" i="2"/>
  <c r="I184" i="2"/>
  <c r="H185" i="2"/>
  <c r="I185" i="2"/>
  <c r="H186" i="2"/>
  <c r="I186" i="2"/>
  <c r="H187" i="2"/>
  <c r="I187" i="2"/>
  <c r="H188" i="2"/>
  <c r="I188" i="2"/>
  <c r="H189" i="2"/>
  <c r="I189" i="2"/>
  <c r="H190" i="2"/>
  <c r="I190" i="2"/>
  <c r="H191" i="2"/>
  <c r="I191" i="2"/>
  <c r="H192" i="2"/>
  <c r="I192" i="2"/>
  <c r="H193" i="2"/>
  <c r="I193" i="2"/>
  <c r="H194" i="2"/>
  <c r="I194" i="2"/>
  <c r="H195" i="2"/>
  <c r="I195" i="2"/>
  <c r="H196" i="2"/>
  <c r="I196" i="2"/>
  <c r="H197" i="2"/>
  <c r="I197" i="2"/>
  <c r="H198" i="2"/>
  <c r="I198" i="2"/>
  <c r="H199" i="2"/>
  <c r="I199" i="2"/>
  <c r="H200" i="2"/>
  <c r="I200" i="2"/>
  <c r="H201" i="2"/>
  <c r="I201" i="2"/>
  <c r="H202" i="2"/>
  <c r="I202" i="2"/>
  <c r="H203" i="2"/>
  <c r="I203" i="2"/>
  <c r="H204" i="2"/>
  <c r="I204" i="2"/>
  <c r="H205" i="2"/>
  <c r="I205" i="2"/>
  <c r="H206" i="2"/>
  <c r="I206" i="2"/>
  <c r="H207" i="2"/>
  <c r="I207" i="2"/>
  <c r="H208" i="2"/>
  <c r="I208" i="2"/>
  <c r="H209" i="2"/>
  <c r="I209" i="2"/>
  <c r="H210" i="2"/>
  <c r="I210" i="2"/>
  <c r="H211" i="2"/>
  <c r="I211" i="2"/>
  <c r="H212" i="2"/>
  <c r="I212" i="2"/>
  <c r="H213" i="2"/>
  <c r="I213" i="2"/>
  <c r="H214" i="2"/>
  <c r="I214" i="2"/>
  <c r="H215" i="2"/>
  <c r="I215" i="2"/>
  <c r="H216" i="2"/>
  <c r="I216" i="2"/>
  <c r="H217" i="2"/>
  <c r="I217" i="2"/>
  <c r="H218" i="2"/>
  <c r="I218" i="2"/>
  <c r="H219" i="2"/>
  <c r="I219" i="2"/>
  <c r="H220" i="2"/>
  <c r="I220" i="2"/>
  <c r="H221" i="2"/>
  <c r="I221" i="2"/>
  <c r="H222" i="2"/>
  <c r="I222" i="2"/>
  <c r="H223" i="2"/>
  <c r="I223" i="2"/>
  <c r="H224" i="2"/>
  <c r="I224" i="2"/>
  <c r="H225" i="2"/>
  <c r="I225" i="2"/>
  <c r="H226" i="2"/>
  <c r="I226" i="2"/>
  <c r="H227" i="2"/>
  <c r="I227" i="2"/>
  <c r="H228" i="2"/>
  <c r="I228" i="2"/>
  <c r="H229" i="2"/>
  <c r="I229" i="2"/>
  <c r="H230" i="2"/>
  <c r="I230" i="2"/>
  <c r="H231" i="2"/>
  <c r="I231" i="2"/>
  <c r="H232" i="2"/>
  <c r="I232" i="2"/>
  <c r="H233" i="2"/>
  <c r="I233" i="2"/>
  <c r="H234" i="2"/>
  <c r="I234" i="2"/>
  <c r="H235" i="2"/>
  <c r="I235" i="2"/>
  <c r="H236" i="2"/>
  <c r="I236" i="2"/>
  <c r="H237" i="2"/>
  <c r="I237" i="2"/>
  <c r="H238" i="2"/>
  <c r="I238" i="2"/>
  <c r="H239" i="2"/>
  <c r="I239" i="2"/>
  <c r="H240" i="2"/>
  <c r="I240" i="2"/>
  <c r="H241" i="2"/>
  <c r="I241" i="2"/>
  <c r="H242" i="2"/>
  <c r="I242" i="2"/>
  <c r="H243" i="2"/>
  <c r="I243" i="2"/>
  <c r="H244" i="2"/>
  <c r="I244" i="2"/>
  <c r="H245" i="2"/>
  <c r="I245" i="2"/>
  <c r="H246" i="2"/>
  <c r="I246" i="2"/>
  <c r="H247" i="2"/>
  <c r="I247" i="2"/>
  <c r="H248" i="2"/>
  <c r="I248" i="2"/>
  <c r="H249" i="2"/>
  <c r="I249" i="2"/>
  <c r="H250" i="2"/>
  <c r="I250" i="2"/>
  <c r="H251" i="2"/>
  <c r="I251" i="2"/>
  <c r="H252" i="2"/>
  <c r="I252" i="2"/>
  <c r="H253" i="2"/>
  <c r="I253" i="2"/>
  <c r="H254" i="2"/>
  <c r="I254" i="2"/>
  <c r="H255" i="2"/>
  <c r="I255" i="2"/>
  <c r="H256" i="2"/>
  <c r="I256" i="2"/>
  <c r="H257" i="2"/>
  <c r="I257" i="2"/>
  <c r="H258" i="2"/>
  <c r="I258" i="2"/>
  <c r="H259" i="2"/>
  <c r="I259" i="2"/>
  <c r="H260" i="2"/>
  <c r="I260" i="2"/>
  <c r="H261" i="2"/>
  <c r="I261" i="2"/>
  <c r="H262" i="2"/>
  <c r="I262" i="2"/>
  <c r="H263" i="2"/>
  <c r="I263" i="2"/>
  <c r="H264" i="2"/>
  <c r="I264" i="2"/>
  <c r="H265" i="2"/>
  <c r="I265" i="2"/>
  <c r="H266" i="2"/>
  <c r="I266" i="2"/>
  <c r="H267" i="2"/>
  <c r="I267" i="2"/>
  <c r="H268" i="2"/>
  <c r="I268" i="2"/>
  <c r="H269" i="2"/>
  <c r="I269" i="2"/>
  <c r="H270" i="2"/>
  <c r="I270" i="2"/>
  <c r="H271" i="2"/>
  <c r="I271" i="2"/>
  <c r="H272" i="2"/>
  <c r="I272" i="2"/>
  <c r="H273" i="2"/>
  <c r="I273" i="2"/>
  <c r="H274" i="2"/>
  <c r="I274" i="2"/>
  <c r="H275" i="2"/>
  <c r="I275" i="2"/>
  <c r="H276" i="2"/>
  <c r="I276" i="2"/>
  <c r="H277" i="2"/>
  <c r="I277" i="2"/>
  <c r="H278" i="2"/>
  <c r="I278" i="2"/>
  <c r="H279" i="2"/>
  <c r="I279" i="2"/>
  <c r="H280" i="2"/>
  <c r="I280" i="2"/>
  <c r="H281" i="2"/>
  <c r="I281" i="2"/>
  <c r="H282" i="2"/>
  <c r="I282" i="2"/>
  <c r="H283" i="2"/>
  <c r="I283" i="2"/>
  <c r="H284" i="2"/>
  <c r="I284" i="2"/>
  <c r="H285" i="2"/>
  <c r="I285" i="2"/>
  <c r="H286" i="2"/>
  <c r="I286" i="2"/>
  <c r="H287" i="2"/>
  <c r="I287" i="2"/>
  <c r="H288" i="2"/>
  <c r="I288" i="2"/>
  <c r="H289" i="2"/>
  <c r="I289" i="2"/>
  <c r="H290" i="2"/>
  <c r="I290" i="2"/>
  <c r="H291" i="2"/>
  <c r="I291" i="2"/>
  <c r="H292" i="2"/>
  <c r="I292" i="2"/>
  <c r="H293" i="2"/>
  <c r="I293" i="2"/>
  <c r="H294" i="2"/>
  <c r="I294" i="2"/>
  <c r="H295" i="2"/>
  <c r="I295" i="2"/>
  <c r="H296" i="2"/>
  <c r="I296" i="2"/>
  <c r="H297" i="2"/>
  <c r="I297" i="2"/>
  <c r="H298" i="2"/>
  <c r="I298" i="2"/>
  <c r="H299" i="2"/>
  <c r="I299" i="2"/>
  <c r="H300" i="2"/>
  <c r="I300" i="2"/>
  <c r="H301" i="2"/>
  <c r="I301" i="2"/>
  <c r="H302" i="2"/>
  <c r="I302" i="2"/>
  <c r="H303" i="2"/>
  <c r="I303" i="2"/>
  <c r="H304" i="2"/>
  <c r="I304" i="2"/>
  <c r="H305" i="2"/>
  <c r="I305" i="2"/>
  <c r="H306" i="2"/>
  <c r="I306" i="2"/>
  <c r="H307" i="2"/>
  <c r="I307" i="2"/>
  <c r="H308" i="2"/>
  <c r="I308" i="2"/>
  <c r="H309" i="2"/>
  <c r="I309" i="2"/>
  <c r="H310" i="2"/>
  <c r="I310" i="2"/>
  <c r="H311" i="2"/>
  <c r="I311" i="2"/>
  <c r="H312" i="2"/>
  <c r="I312" i="2"/>
  <c r="H313" i="2"/>
  <c r="I313" i="2"/>
  <c r="H314" i="2"/>
  <c r="I314" i="2"/>
  <c r="H315" i="2"/>
  <c r="I315" i="2"/>
  <c r="H316" i="2"/>
  <c r="I316" i="2"/>
  <c r="H317" i="2"/>
  <c r="I317" i="2"/>
  <c r="H318" i="2"/>
  <c r="I318" i="2"/>
  <c r="H319" i="2"/>
  <c r="I319" i="2"/>
  <c r="H320" i="2"/>
  <c r="I320" i="2"/>
  <c r="H321" i="2"/>
  <c r="I321" i="2"/>
  <c r="H322" i="2"/>
  <c r="I322" i="2"/>
  <c r="H323" i="2"/>
  <c r="I323" i="2"/>
  <c r="H324" i="2"/>
  <c r="I324" i="2"/>
  <c r="H325" i="2"/>
  <c r="I325" i="2"/>
  <c r="H326" i="2"/>
  <c r="I326" i="2"/>
  <c r="H327" i="2"/>
  <c r="I327" i="2"/>
  <c r="H328" i="2"/>
  <c r="I328" i="2"/>
  <c r="H329" i="2"/>
  <c r="I329" i="2"/>
  <c r="H330" i="2"/>
  <c r="I330" i="2"/>
  <c r="H331" i="2"/>
  <c r="I331" i="2"/>
  <c r="H332" i="2"/>
  <c r="I332" i="2"/>
  <c r="H333" i="2"/>
  <c r="I333" i="2"/>
  <c r="H334" i="2"/>
  <c r="I334" i="2"/>
  <c r="H335" i="2"/>
  <c r="I335" i="2"/>
  <c r="H336" i="2"/>
  <c r="I336" i="2"/>
  <c r="H337" i="2"/>
  <c r="I337" i="2"/>
  <c r="H338" i="2"/>
  <c r="I338" i="2"/>
  <c r="H339" i="2"/>
  <c r="I339" i="2"/>
  <c r="H340" i="2"/>
  <c r="I340" i="2"/>
  <c r="H341" i="2"/>
  <c r="I341" i="2"/>
  <c r="H342" i="2"/>
  <c r="I342" i="2"/>
  <c r="H343" i="2"/>
  <c r="I343" i="2"/>
  <c r="H344" i="2"/>
  <c r="I344" i="2"/>
  <c r="H345" i="2"/>
  <c r="I345" i="2"/>
  <c r="H346" i="2"/>
  <c r="I346" i="2"/>
  <c r="H347" i="2"/>
  <c r="I347" i="2"/>
  <c r="H348" i="2"/>
  <c r="I348" i="2"/>
  <c r="H349" i="2"/>
  <c r="I349" i="2"/>
  <c r="H350" i="2"/>
  <c r="I350" i="2"/>
  <c r="H351" i="2"/>
  <c r="I351" i="2"/>
  <c r="H352" i="2"/>
  <c r="I352" i="2"/>
  <c r="H353" i="2"/>
  <c r="I353" i="2"/>
  <c r="H354" i="2"/>
  <c r="I354" i="2"/>
  <c r="H355" i="2"/>
  <c r="I355" i="2"/>
  <c r="H356" i="2"/>
  <c r="I356" i="2"/>
  <c r="H357" i="2"/>
  <c r="I357" i="2"/>
  <c r="H358" i="2"/>
  <c r="I358" i="2"/>
  <c r="H359" i="2"/>
  <c r="I359" i="2"/>
  <c r="H360" i="2"/>
  <c r="I360" i="2"/>
  <c r="H361" i="2"/>
  <c r="I361" i="2"/>
  <c r="H362" i="2"/>
  <c r="I362" i="2"/>
  <c r="H363" i="2"/>
  <c r="I363" i="2"/>
  <c r="H364" i="2"/>
  <c r="I364" i="2"/>
  <c r="H365" i="2"/>
  <c r="I365" i="2"/>
  <c r="H366" i="2"/>
  <c r="I366" i="2"/>
  <c r="H367" i="2"/>
  <c r="I367" i="2"/>
  <c r="H368" i="2"/>
  <c r="I368" i="2"/>
  <c r="H369" i="2"/>
  <c r="I369" i="2"/>
  <c r="H370" i="2"/>
  <c r="I370" i="2"/>
  <c r="H371" i="2"/>
  <c r="I371" i="2"/>
  <c r="H372" i="2"/>
  <c r="I372" i="2"/>
  <c r="H373" i="2"/>
  <c r="I373" i="2"/>
  <c r="H374" i="2"/>
  <c r="I374" i="2"/>
  <c r="H375" i="2"/>
  <c r="I375" i="2"/>
  <c r="H376" i="2"/>
  <c r="I376" i="2"/>
  <c r="H377" i="2"/>
  <c r="I377" i="2"/>
  <c r="H378" i="2"/>
  <c r="I378" i="2"/>
  <c r="H379" i="2"/>
  <c r="I379" i="2"/>
  <c r="H380" i="2"/>
  <c r="I380" i="2"/>
  <c r="H381" i="2"/>
  <c r="I381" i="2"/>
  <c r="H382" i="2"/>
  <c r="I382" i="2"/>
  <c r="H383" i="2"/>
  <c r="I383" i="2"/>
  <c r="H384" i="2"/>
  <c r="I384" i="2"/>
  <c r="H385" i="2"/>
  <c r="I385" i="2"/>
  <c r="H386" i="2"/>
  <c r="I386" i="2"/>
  <c r="H387" i="2"/>
  <c r="I387" i="2"/>
  <c r="H388" i="2"/>
  <c r="I388" i="2"/>
  <c r="H389" i="2"/>
  <c r="I389" i="2"/>
  <c r="H390" i="2"/>
  <c r="I390" i="2"/>
  <c r="H391" i="2"/>
  <c r="I391" i="2"/>
  <c r="H392" i="2"/>
  <c r="I392" i="2"/>
  <c r="H393" i="2"/>
  <c r="I393" i="2"/>
  <c r="H394" i="2"/>
  <c r="I394" i="2"/>
  <c r="H395" i="2"/>
  <c r="I395" i="2"/>
  <c r="H396" i="2"/>
  <c r="I396" i="2"/>
  <c r="H397" i="2"/>
  <c r="I397" i="2"/>
  <c r="H398" i="2"/>
  <c r="I398" i="2"/>
  <c r="H399" i="2"/>
  <c r="I399" i="2"/>
  <c r="H400" i="2"/>
  <c r="I400" i="2"/>
  <c r="H401" i="2"/>
  <c r="I401" i="2"/>
  <c r="H402" i="2"/>
  <c r="I402" i="2"/>
  <c r="H403" i="2"/>
  <c r="I403" i="2"/>
  <c r="H404" i="2"/>
  <c r="I404" i="2"/>
  <c r="H405" i="2"/>
  <c r="I405" i="2"/>
  <c r="H406" i="2"/>
  <c r="I406" i="2"/>
  <c r="H407" i="2"/>
  <c r="I407" i="2"/>
  <c r="H408" i="2"/>
  <c r="I408" i="2"/>
  <c r="H409" i="2"/>
  <c r="I409" i="2"/>
  <c r="H410" i="2"/>
  <c r="I410" i="2"/>
  <c r="H411" i="2"/>
  <c r="I411" i="2"/>
  <c r="H412" i="2"/>
  <c r="I412" i="2"/>
  <c r="H413" i="2"/>
  <c r="I413" i="2"/>
  <c r="H414" i="2"/>
  <c r="I414" i="2"/>
  <c r="H415" i="2"/>
  <c r="I415" i="2"/>
  <c r="H416" i="2"/>
  <c r="I416" i="2"/>
  <c r="H417" i="2"/>
  <c r="I417" i="2"/>
  <c r="H418" i="2"/>
  <c r="I418" i="2"/>
  <c r="H419" i="2"/>
  <c r="I419" i="2"/>
  <c r="H420" i="2"/>
  <c r="I420" i="2"/>
  <c r="H421" i="2"/>
  <c r="I421" i="2"/>
  <c r="H422" i="2"/>
  <c r="I422" i="2"/>
  <c r="H423" i="2"/>
  <c r="I423" i="2"/>
  <c r="H424" i="2"/>
  <c r="I424" i="2"/>
  <c r="H425" i="2"/>
  <c r="I425" i="2"/>
  <c r="H426" i="2"/>
  <c r="I426" i="2"/>
  <c r="H427" i="2"/>
  <c r="I427" i="2"/>
  <c r="H428" i="2"/>
  <c r="I428" i="2"/>
  <c r="H429" i="2"/>
  <c r="I429" i="2"/>
  <c r="H430" i="2"/>
  <c r="I430" i="2"/>
  <c r="H431" i="2"/>
  <c r="I431" i="2"/>
  <c r="H432" i="2"/>
  <c r="I432" i="2"/>
  <c r="H433" i="2"/>
  <c r="I433" i="2"/>
  <c r="H434" i="2"/>
  <c r="I434" i="2"/>
  <c r="H435" i="2"/>
  <c r="I435" i="2"/>
  <c r="H436" i="2"/>
  <c r="I436" i="2"/>
  <c r="H437" i="2"/>
  <c r="I437" i="2"/>
  <c r="H438" i="2"/>
  <c r="I438" i="2"/>
  <c r="H439" i="2"/>
  <c r="I439" i="2"/>
  <c r="H440" i="2"/>
  <c r="I440" i="2"/>
  <c r="H441" i="2"/>
  <c r="I441" i="2"/>
  <c r="H442" i="2"/>
  <c r="I442" i="2"/>
  <c r="H443" i="2"/>
  <c r="I443" i="2"/>
  <c r="H444" i="2"/>
  <c r="I444" i="2"/>
  <c r="H445" i="2"/>
  <c r="I445" i="2"/>
  <c r="H446" i="2"/>
  <c r="I446" i="2"/>
  <c r="H447" i="2"/>
  <c r="I447" i="2"/>
  <c r="H448" i="2"/>
  <c r="I448" i="2"/>
  <c r="H449" i="2"/>
  <c r="I449" i="2"/>
  <c r="H450" i="2"/>
  <c r="I450" i="2"/>
  <c r="H451" i="2"/>
  <c r="I451" i="2"/>
  <c r="H452" i="2"/>
  <c r="I452" i="2"/>
  <c r="H453" i="2"/>
  <c r="I453" i="2"/>
  <c r="H454" i="2"/>
  <c r="I454" i="2"/>
  <c r="H455" i="2"/>
  <c r="I455" i="2"/>
  <c r="H456" i="2"/>
  <c r="I456" i="2"/>
  <c r="H457" i="2"/>
  <c r="I457" i="2"/>
  <c r="H458" i="2"/>
  <c r="I458" i="2"/>
  <c r="H459" i="2"/>
  <c r="I459" i="2"/>
  <c r="H460" i="2"/>
  <c r="I460" i="2"/>
  <c r="H461" i="2"/>
  <c r="I461" i="2"/>
  <c r="H462" i="2"/>
  <c r="I462" i="2"/>
  <c r="H463" i="2"/>
  <c r="I463" i="2"/>
  <c r="H464" i="2"/>
  <c r="I464" i="2"/>
  <c r="H465" i="2"/>
  <c r="I465" i="2"/>
  <c r="H466" i="2"/>
  <c r="I466" i="2"/>
  <c r="H467" i="2"/>
  <c r="I467" i="2"/>
  <c r="H468" i="2"/>
  <c r="I468" i="2"/>
  <c r="H469" i="2"/>
  <c r="I469" i="2"/>
  <c r="H470" i="2"/>
  <c r="I470" i="2"/>
  <c r="H471" i="2"/>
  <c r="I471" i="2"/>
  <c r="H472" i="2"/>
  <c r="I472" i="2"/>
  <c r="H473" i="2"/>
  <c r="I473" i="2"/>
  <c r="H474" i="2"/>
  <c r="I474" i="2"/>
  <c r="H475" i="2"/>
  <c r="I475" i="2"/>
  <c r="H476" i="2"/>
  <c r="I476" i="2"/>
  <c r="H477" i="2"/>
  <c r="I477" i="2"/>
  <c r="H478" i="2"/>
  <c r="I478" i="2"/>
  <c r="H479" i="2"/>
  <c r="I479" i="2"/>
  <c r="H480" i="2"/>
  <c r="I480" i="2"/>
  <c r="H481" i="2"/>
  <c r="I481" i="2"/>
  <c r="H482" i="2"/>
  <c r="I482" i="2"/>
  <c r="H483" i="2"/>
  <c r="I483" i="2"/>
  <c r="H484" i="2"/>
  <c r="I484" i="2"/>
  <c r="H485" i="2"/>
  <c r="I485" i="2"/>
  <c r="H486" i="2"/>
  <c r="I486" i="2"/>
  <c r="H487" i="2"/>
  <c r="I487" i="2"/>
  <c r="H488" i="2"/>
  <c r="I488" i="2"/>
  <c r="H489" i="2"/>
  <c r="I489" i="2"/>
  <c r="H490" i="2"/>
  <c r="I490" i="2"/>
  <c r="H491" i="2"/>
  <c r="I491" i="2"/>
  <c r="H492" i="2"/>
  <c r="I492" i="2"/>
  <c r="H493" i="2"/>
  <c r="I493" i="2"/>
  <c r="H494" i="2"/>
  <c r="I494" i="2"/>
  <c r="H495" i="2"/>
  <c r="I495" i="2"/>
  <c r="H496" i="2"/>
  <c r="I496" i="2"/>
  <c r="H497" i="2"/>
  <c r="I497" i="2"/>
  <c r="H498" i="2"/>
  <c r="I498" i="2"/>
  <c r="H499" i="2"/>
  <c r="I499" i="2"/>
  <c r="H500" i="2"/>
  <c r="I500" i="2"/>
  <c r="H501" i="2"/>
  <c r="I501" i="2"/>
  <c r="H502" i="2"/>
  <c r="I502" i="2"/>
  <c r="H503" i="2"/>
  <c r="I503" i="2"/>
  <c r="H504" i="2"/>
  <c r="I504" i="2"/>
  <c r="H505" i="2"/>
  <c r="I505" i="2"/>
  <c r="H506" i="2"/>
  <c r="I506" i="2"/>
  <c r="H507" i="2"/>
  <c r="I507" i="2"/>
  <c r="H508" i="2"/>
  <c r="I508" i="2"/>
  <c r="H509" i="2"/>
  <c r="I509" i="2"/>
  <c r="H510" i="2"/>
  <c r="I510" i="2"/>
  <c r="H511" i="2"/>
  <c r="I511" i="2"/>
  <c r="H512" i="2"/>
  <c r="I512" i="2"/>
  <c r="H513" i="2"/>
  <c r="I513" i="2"/>
  <c r="H514" i="2"/>
  <c r="I514" i="2"/>
  <c r="H515" i="2"/>
  <c r="I515" i="2"/>
  <c r="H516" i="2"/>
  <c r="I516" i="2"/>
  <c r="H517" i="2"/>
  <c r="I517" i="2"/>
  <c r="H518" i="2"/>
  <c r="I518" i="2"/>
  <c r="H519" i="2"/>
  <c r="I519" i="2"/>
  <c r="H520" i="2"/>
  <c r="I520" i="2"/>
  <c r="H521" i="2"/>
  <c r="I521" i="2"/>
  <c r="H522" i="2"/>
  <c r="I522" i="2"/>
  <c r="H523" i="2"/>
  <c r="I523" i="2"/>
  <c r="H524" i="2"/>
  <c r="I524" i="2"/>
  <c r="H525" i="2"/>
  <c r="I525" i="2"/>
  <c r="H526" i="2"/>
  <c r="I526" i="2"/>
  <c r="H527" i="2"/>
  <c r="I527" i="2"/>
  <c r="H528" i="2"/>
  <c r="I528" i="2"/>
  <c r="H529" i="2"/>
  <c r="I529" i="2"/>
  <c r="H530" i="2"/>
  <c r="I530" i="2"/>
  <c r="H531" i="2"/>
  <c r="I531" i="2"/>
  <c r="H532" i="2"/>
  <c r="I532" i="2"/>
  <c r="H533" i="2"/>
  <c r="I533" i="2"/>
  <c r="H534" i="2"/>
  <c r="I534" i="2"/>
  <c r="H535" i="2"/>
  <c r="I535" i="2"/>
  <c r="H536" i="2"/>
  <c r="I536" i="2"/>
  <c r="H537" i="2"/>
  <c r="I537" i="2"/>
  <c r="H538" i="2"/>
  <c r="I538" i="2"/>
  <c r="H539" i="2"/>
  <c r="I539" i="2"/>
  <c r="H540" i="2"/>
  <c r="I540" i="2"/>
  <c r="H541" i="2"/>
  <c r="I541" i="2"/>
  <c r="H542" i="2"/>
  <c r="I542" i="2"/>
  <c r="H543" i="2"/>
  <c r="I543" i="2"/>
  <c r="H544" i="2"/>
  <c r="I544" i="2"/>
  <c r="H545" i="2"/>
  <c r="I545" i="2"/>
  <c r="H546" i="2"/>
  <c r="I546" i="2"/>
  <c r="H547" i="2"/>
  <c r="I547" i="2"/>
  <c r="H548" i="2"/>
  <c r="I548" i="2"/>
  <c r="H549" i="2"/>
  <c r="I549" i="2"/>
  <c r="H550" i="2"/>
  <c r="I550" i="2"/>
  <c r="H551" i="2"/>
  <c r="I551" i="2"/>
  <c r="H552" i="2"/>
  <c r="I552" i="2"/>
  <c r="H553" i="2"/>
  <c r="I553" i="2"/>
  <c r="H554" i="2"/>
  <c r="I554" i="2"/>
  <c r="H555" i="2"/>
  <c r="I555" i="2"/>
  <c r="H556" i="2"/>
  <c r="I556" i="2"/>
  <c r="H557" i="2"/>
  <c r="I557" i="2"/>
  <c r="H558" i="2"/>
  <c r="I558" i="2"/>
  <c r="H559" i="2"/>
  <c r="I559" i="2"/>
  <c r="H560" i="2"/>
  <c r="I560" i="2"/>
  <c r="H561" i="2"/>
  <c r="I561" i="2"/>
  <c r="H562" i="2"/>
  <c r="I562" i="2"/>
  <c r="H563" i="2"/>
  <c r="I563" i="2"/>
  <c r="H564" i="2"/>
  <c r="I564" i="2"/>
  <c r="H565" i="2"/>
  <c r="I565" i="2"/>
  <c r="H566" i="2"/>
  <c r="I566" i="2"/>
  <c r="H567" i="2"/>
  <c r="I567" i="2"/>
  <c r="H568" i="2"/>
  <c r="I568" i="2"/>
  <c r="H569" i="2"/>
  <c r="I569" i="2"/>
  <c r="H570" i="2"/>
  <c r="I570" i="2"/>
  <c r="H571" i="2"/>
  <c r="I571" i="2"/>
  <c r="H572" i="2"/>
  <c r="I572" i="2"/>
  <c r="H573" i="2"/>
  <c r="I573" i="2"/>
  <c r="H574" i="2"/>
  <c r="I574" i="2"/>
  <c r="H575" i="2"/>
  <c r="I575" i="2"/>
  <c r="H576" i="2"/>
  <c r="I576" i="2"/>
  <c r="H577" i="2"/>
  <c r="I577" i="2"/>
  <c r="H578" i="2"/>
  <c r="I578" i="2"/>
  <c r="H579" i="2"/>
  <c r="I579" i="2"/>
  <c r="H580" i="2"/>
  <c r="I580" i="2"/>
  <c r="H581" i="2"/>
  <c r="I581" i="2"/>
  <c r="H582" i="2"/>
  <c r="I582" i="2"/>
  <c r="H583" i="2"/>
  <c r="I583" i="2"/>
  <c r="H584" i="2"/>
  <c r="I584" i="2"/>
  <c r="H585" i="2"/>
  <c r="I585" i="2"/>
  <c r="H586" i="2"/>
  <c r="I586" i="2"/>
  <c r="H587" i="2"/>
  <c r="I587" i="2"/>
  <c r="H588" i="2"/>
  <c r="I588" i="2"/>
  <c r="H589" i="2"/>
  <c r="I589" i="2"/>
  <c r="H590" i="2"/>
  <c r="I590" i="2"/>
  <c r="H591" i="2"/>
  <c r="I591" i="2"/>
  <c r="H592" i="2"/>
  <c r="I592" i="2"/>
  <c r="H593" i="2"/>
  <c r="I593" i="2"/>
  <c r="H594" i="2"/>
  <c r="I594" i="2"/>
  <c r="H595" i="2"/>
  <c r="I595" i="2"/>
  <c r="H596" i="2"/>
  <c r="I596" i="2"/>
  <c r="H597" i="2"/>
  <c r="I597" i="2"/>
  <c r="H598" i="2"/>
  <c r="I598" i="2"/>
  <c r="H599" i="2"/>
  <c r="I599" i="2"/>
  <c r="H600" i="2"/>
  <c r="I600" i="2"/>
  <c r="H601" i="2"/>
  <c r="I601" i="2"/>
  <c r="H602" i="2"/>
  <c r="I602" i="2"/>
  <c r="H603" i="2"/>
  <c r="I603" i="2"/>
  <c r="H604" i="2"/>
  <c r="I604" i="2"/>
  <c r="H605" i="2"/>
  <c r="I605" i="2"/>
  <c r="H606" i="2"/>
  <c r="I606" i="2"/>
  <c r="H607" i="2"/>
  <c r="I607" i="2"/>
  <c r="H608" i="2"/>
  <c r="I608" i="2"/>
  <c r="H609" i="2"/>
  <c r="I609" i="2"/>
  <c r="H610" i="2"/>
  <c r="I610" i="2"/>
  <c r="H611" i="2"/>
  <c r="I611" i="2"/>
  <c r="H612" i="2"/>
  <c r="I612" i="2"/>
  <c r="H613" i="2"/>
  <c r="I613" i="2"/>
  <c r="H614" i="2"/>
  <c r="I614" i="2"/>
  <c r="H615" i="2"/>
  <c r="I615" i="2"/>
  <c r="H616" i="2"/>
  <c r="I616" i="2"/>
  <c r="H617" i="2"/>
  <c r="I617" i="2"/>
  <c r="H618" i="2"/>
  <c r="I618" i="2"/>
  <c r="H619" i="2"/>
  <c r="I619" i="2"/>
  <c r="H620" i="2"/>
  <c r="I620" i="2"/>
  <c r="H621" i="2"/>
  <c r="I621" i="2"/>
  <c r="H622" i="2"/>
  <c r="I622" i="2"/>
  <c r="H623" i="2"/>
  <c r="I623" i="2"/>
  <c r="H624" i="2"/>
  <c r="I624" i="2"/>
  <c r="H625" i="2"/>
  <c r="I625" i="2"/>
  <c r="H626" i="2"/>
  <c r="I626" i="2"/>
  <c r="H627" i="2"/>
  <c r="I627" i="2"/>
  <c r="H628" i="2"/>
  <c r="I628" i="2"/>
  <c r="H629" i="2"/>
  <c r="I629" i="2"/>
  <c r="H630" i="2"/>
  <c r="I630" i="2"/>
  <c r="H631" i="2"/>
  <c r="I631" i="2"/>
  <c r="H632" i="2"/>
  <c r="I632" i="2"/>
  <c r="H633" i="2"/>
  <c r="I633" i="2"/>
  <c r="H634" i="2"/>
  <c r="I634" i="2"/>
  <c r="H635" i="2"/>
  <c r="I635" i="2"/>
  <c r="H636" i="2"/>
  <c r="I636" i="2"/>
  <c r="H637" i="2"/>
  <c r="I637" i="2"/>
  <c r="H638" i="2"/>
  <c r="I638" i="2"/>
  <c r="H639" i="2"/>
  <c r="I639" i="2"/>
  <c r="H640" i="2"/>
  <c r="I640" i="2"/>
  <c r="H641" i="2"/>
  <c r="I641" i="2"/>
  <c r="H642" i="2"/>
  <c r="I642" i="2"/>
  <c r="H643" i="2"/>
  <c r="I643" i="2"/>
  <c r="H644" i="2"/>
  <c r="I644" i="2"/>
  <c r="H645" i="2"/>
  <c r="I645" i="2"/>
  <c r="H646" i="2"/>
  <c r="I646" i="2"/>
  <c r="H647" i="2"/>
  <c r="I647" i="2"/>
  <c r="H648" i="2"/>
  <c r="I648" i="2"/>
  <c r="H649" i="2"/>
  <c r="I649" i="2"/>
  <c r="H650" i="2"/>
  <c r="I650" i="2"/>
  <c r="H651" i="2"/>
  <c r="I651" i="2"/>
  <c r="H652" i="2"/>
  <c r="I652" i="2"/>
  <c r="H653" i="2"/>
  <c r="I653" i="2"/>
  <c r="H654" i="2"/>
  <c r="I654" i="2"/>
  <c r="H655" i="2"/>
  <c r="I655" i="2"/>
  <c r="H656" i="2"/>
  <c r="I656" i="2"/>
  <c r="H657" i="2"/>
  <c r="I657" i="2"/>
  <c r="H658" i="2"/>
  <c r="I658" i="2"/>
  <c r="H659" i="2"/>
  <c r="I659" i="2"/>
  <c r="H660" i="2"/>
  <c r="I660" i="2"/>
  <c r="H661" i="2"/>
  <c r="I661" i="2"/>
  <c r="H662" i="2"/>
  <c r="I662" i="2"/>
  <c r="H663" i="2"/>
  <c r="I663" i="2"/>
  <c r="H664" i="2"/>
  <c r="I664" i="2"/>
  <c r="H665" i="2"/>
  <c r="I665" i="2"/>
  <c r="H666" i="2"/>
  <c r="I666" i="2"/>
  <c r="H667" i="2"/>
  <c r="I667" i="2"/>
  <c r="H668" i="2"/>
  <c r="I668" i="2"/>
  <c r="H669" i="2"/>
  <c r="I669" i="2"/>
  <c r="H670" i="2"/>
  <c r="I670" i="2"/>
  <c r="H671" i="2"/>
  <c r="I671" i="2"/>
  <c r="H672" i="2"/>
  <c r="I672" i="2"/>
  <c r="H673" i="2"/>
  <c r="I673" i="2"/>
  <c r="H674" i="2"/>
  <c r="I674" i="2"/>
  <c r="H675" i="2"/>
  <c r="I675" i="2"/>
  <c r="H676" i="2"/>
  <c r="I676" i="2"/>
  <c r="H677" i="2"/>
  <c r="I677" i="2"/>
  <c r="H678" i="2"/>
  <c r="I678" i="2"/>
  <c r="H679" i="2"/>
  <c r="I679" i="2"/>
  <c r="H680" i="2"/>
  <c r="I680" i="2"/>
  <c r="H681" i="2"/>
  <c r="I681" i="2"/>
  <c r="H682" i="2"/>
  <c r="I682" i="2"/>
  <c r="H683" i="2"/>
  <c r="I683" i="2"/>
  <c r="H684" i="2"/>
  <c r="I684" i="2"/>
  <c r="H685" i="2"/>
  <c r="I685" i="2"/>
  <c r="H686" i="2"/>
  <c r="I686" i="2"/>
  <c r="H687" i="2"/>
  <c r="I687" i="2"/>
  <c r="H688" i="2"/>
  <c r="I688" i="2"/>
  <c r="H689" i="2"/>
  <c r="I689" i="2"/>
  <c r="H690" i="2"/>
  <c r="I690" i="2"/>
  <c r="H691" i="2"/>
  <c r="I691" i="2"/>
  <c r="H692" i="2"/>
  <c r="I692" i="2"/>
  <c r="H693" i="2"/>
  <c r="I693" i="2"/>
  <c r="H694" i="2"/>
  <c r="I694" i="2"/>
  <c r="H695" i="2"/>
  <c r="I695" i="2"/>
  <c r="H696" i="2"/>
  <c r="I696" i="2"/>
  <c r="H697" i="2"/>
  <c r="I697" i="2"/>
  <c r="H698" i="2"/>
  <c r="I698" i="2"/>
  <c r="H699" i="2"/>
  <c r="I699" i="2"/>
  <c r="H700" i="2"/>
  <c r="I700" i="2"/>
  <c r="H701" i="2"/>
  <c r="I701" i="2"/>
  <c r="H702" i="2"/>
  <c r="I702" i="2"/>
  <c r="H703" i="2"/>
  <c r="I703" i="2"/>
  <c r="H704" i="2"/>
  <c r="I704" i="2"/>
  <c r="H705" i="2"/>
  <c r="I705" i="2"/>
  <c r="H706" i="2"/>
  <c r="I706" i="2"/>
  <c r="H707" i="2"/>
  <c r="I707" i="2"/>
  <c r="H708" i="2"/>
  <c r="I708" i="2"/>
  <c r="H709" i="2"/>
  <c r="I709" i="2"/>
  <c r="H710" i="2"/>
  <c r="I710" i="2"/>
  <c r="H711" i="2"/>
  <c r="I711" i="2"/>
  <c r="H712" i="2"/>
  <c r="I712" i="2"/>
  <c r="H713" i="2"/>
  <c r="I713" i="2"/>
  <c r="H714" i="2"/>
  <c r="I714" i="2"/>
  <c r="H715" i="2"/>
  <c r="I715" i="2"/>
  <c r="H716" i="2"/>
  <c r="I716" i="2"/>
  <c r="H717" i="2"/>
  <c r="I717" i="2"/>
  <c r="H718" i="2"/>
  <c r="I718" i="2"/>
  <c r="H719" i="2"/>
  <c r="I719" i="2"/>
  <c r="H720" i="2"/>
  <c r="I720" i="2"/>
  <c r="H721" i="2"/>
  <c r="I721" i="2"/>
  <c r="H722" i="2"/>
  <c r="I722" i="2"/>
  <c r="H723" i="2"/>
  <c r="I723" i="2"/>
  <c r="H724" i="2"/>
  <c r="I724" i="2"/>
  <c r="H725" i="2"/>
  <c r="I725" i="2"/>
  <c r="H726" i="2"/>
  <c r="I726" i="2"/>
  <c r="H727" i="2"/>
  <c r="I727" i="2"/>
  <c r="H728" i="2"/>
  <c r="I728" i="2"/>
  <c r="H729" i="2"/>
  <c r="I729" i="2"/>
  <c r="H730" i="2"/>
  <c r="I730" i="2"/>
  <c r="H731" i="2"/>
  <c r="I731" i="2"/>
  <c r="H732" i="2"/>
  <c r="I732" i="2"/>
  <c r="H733" i="2"/>
  <c r="I733" i="2"/>
  <c r="H734" i="2"/>
  <c r="I734" i="2"/>
  <c r="H735" i="2"/>
  <c r="I735" i="2"/>
  <c r="H736" i="2"/>
  <c r="I736" i="2"/>
  <c r="H737" i="2"/>
  <c r="I737" i="2"/>
  <c r="H738" i="2"/>
  <c r="I738" i="2"/>
  <c r="H739" i="2"/>
  <c r="I739" i="2"/>
  <c r="H740" i="2"/>
  <c r="I740" i="2"/>
  <c r="H741" i="2"/>
  <c r="I741" i="2"/>
  <c r="H742" i="2"/>
  <c r="I742" i="2"/>
  <c r="H743" i="2"/>
  <c r="I743" i="2"/>
  <c r="H744" i="2"/>
  <c r="I744" i="2"/>
  <c r="H745" i="2"/>
  <c r="I745" i="2"/>
  <c r="H746" i="2"/>
  <c r="I746" i="2"/>
  <c r="H747" i="2"/>
  <c r="I747" i="2"/>
  <c r="H748" i="2"/>
  <c r="I748" i="2"/>
  <c r="H749" i="2"/>
  <c r="I749" i="2"/>
  <c r="H750" i="2"/>
  <c r="I750" i="2"/>
  <c r="H751" i="2"/>
  <c r="I751" i="2"/>
  <c r="H752" i="2"/>
  <c r="I752" i="2"/>
  <c r="H753" i="2"/>
  <c r="I753" i="2"/>
  <c r="H754" i="2"/>
  <c r="I754" i="2"/>
  <c r="H755" i="2"/>
  <c r="I755" i="2"/>
  <c r="H756" i="2"/>
  <c r="I756" i="2"/>
  <c r="H757" i="2"/>
  <c r="I757" i="2"/>
  <c r="H758" i="2"/>
  <c r="I758" i="2"/>
  <c r="H759" i="2"/>
  <c r="I759" i="2"/>
  <c r="H760" i="2"/>
  <c r="I760" i="2"/>
  <c r="H761" i="2"/>
  <c r="I761" i="2"/>
  <c r="H762" i="2"/>
  <c r="I762" i="2"/>
  <c r="H763" i="2"/>
  <c r="I763" i="2"/>
  <c r="H764" i="2"/>
  <c r="I764" i="2"/>
  <c r="H765" i="2"/>
  <c r="I765" i="2"/>
  <c r="H766" i="2"/>
  <c r="I766" i="2"/>
  <c r="H767" i="2"/>
  <c r="I767" i="2"/>
  <c r="H768" i="2"/>
  <c r="I768" i="2"/>
  <c r="H769" i="2"/>
  <c r="I769" i="2"/>
  <c r="H770" i="2"/>
  <c r="I770" i="2"/>
  <c r="H771" i="2"/>
  <c r="I771" i="2"/>
  <c r="H772" i="2"/>
  <c r="I772" i="2"/>
  <c r="H773" i="2"/>
  <c r="I773" i="2"/>
  <c r="H774" i="2"/>
  <c r="I774" i="2"/>
  <c r="H775" i="2"/>
  <c r="I775" i="2"/>
  <c r="H776" i="2"/>
  <c r="I776" i="2"/>
  <c r="H777" i="2"/>
  <c r="I777" i="2"/>
  <c r="H778" i="2"/>
  <c r="I778" i="2"/>
  <c r="H779" i="2"/>
  <c r="I779" i="2"/>
  <c r="H780" i="2"/>
  <c r="I780" i="2"/>
  <c r="H781" i="2"/>
  <c r="I781" i="2"/>
  <c r="H782" i="2"/>
  <c r="I782" i="2"/>
  <c r="H783" i="2"/>
  <c r="I783" i="2"/>
  <c r="H784" i="2"/>
  <c r="I784" i="2"/>
  <c r="H785" i="2"/>
  <c r="I785" i="2"/>
  <c r="H786" i="2"/>
  <c r="I786" i="2"/>
  <c r="H787" i="2"/>
  <c r="I787" i="2"/>
  <c r="H788" i="2"/>
  <c r="I788" i="2"/>
  <c r="H789" i="2"/>
  <c r="I789" i="2"/>
  <c r="H790" i="2"/>
  <c r="I790" i="2"/>
  <c r="H791" i="2"/>
  <c r="I791" i="2"/>
  <c r="H792" i="2"/>
  <c r="I792" i="2"/>
  <c r="H793" i="2"/>
  <c r="I793" i="2"/>
  <c r="H794" i="2"/>
  <c r="I794" i="2"/>
  <c r="H795" i="2"/>
  <c r="I795" i="2"/>
  <c r="H796" i="2"/>
  <c r="I796" i="2"/>
  <c r="H797" i="2"/>
  <c r="I797" i="2"/>
  <c r="H798" i="2"/>
  <c r="I798" i="2"/>
  <c r="H799" i="2"/>
  <c r="I799" i="2"/>
  <c r="H800" i="2"/>
  <c r="I800" i="2"/>
  <c r="H801" i="2"/>
  <c r="I801" i="2"/>
  <c r="H802" i="2"/>
  <c r="I802" i="2"/>
  <c r="H803" i="2"/>
  <c r="I803" i="2"/>
  <c r="H804" i="2"/>
  <c r="I804" i="2"/>
  <c r="H805" i="2"/>
  <c r="I805" i="2"/>
  <c r="H806" i="2"/>
  <c r="I806" i="2"/>
  <c r="H807" i="2"/>
  <c r="I807" i="2"/>
  <c r="H808" i="2"/>
  <c r="I808" i="2"/>
  <c r="H809" i="2"/>
  <c r="I809" i="2"/>
  <c r="H810" i="2"/>
  <c r="I810" i="2"/>
  <c r="H811" i="2"/>
  <c r="I811" i="2"/>
  <c r="H812" i="2"/>
  <c r="I812" i="2"/>
  <c r="H813" i="2"/>
  <c r="I813" i="2"/>
  <c r="H814" i="2"/>
  <c r="I814" i="2"/>
  <c r="H815" i="2"/>
  <c r="I815" i="2"/>
  <c r="H816" i="2"/>
  <c r="I816" i="2"/>
  <c r="H817" i="2"/>
  <c r="I817" i="2"/>
  <c r="H818" i="2"/>
  <c r="I818" i="2"/>
  <c r="H819" i="2"/>
  <c r="I819" i="2"/>
  <c r="H820" i="2"/>
  <c r="I820" i="2"/>
  <c r="H821" i="2"/>
  <c r="I821" i="2"/>
  <c r="H822" i="2"/>
  <c r="I822" i="2"/>
  <c r="H823" i="2"/>
  <c r="I823" i="2"/>
  <c r="H824" i="2"/>
  <c r="I824" i="2"/>
  <c r="H825" i="2"/>
  <c r="I825" i="2"/>
  <c r="H826" i="2"/>
  <c r="I826" i="2"/>
  <c r="H827" i="2"/>
  <c r="I827" i="2"/>
  <c r="H828" i="2"/>
  <c r="I828" i="2"/>
  <c r="H829" i="2"/>
  <c r="I829" i="2"/>
  <c r="H830" i="2"/>
  <c r="I830" i="2"/>
  <c r="H831" i="2"/>
  <c r="I831" i="2"/>
  <c r="H832" i="2"/>
  <c r="I832" i="2"/>
  <c r="H833" i="2"/>
  <c r="I833" i="2"/>
  <c r="H834" i="2"/>
  <c r="I834" i="2"/>
  <c r="H835" i="2"/>
  <c r="I835" i="2"/>
  <c r="H836" i="2"/>
  <c r="I836" i="2"/>
  <c r="H837" i="2"/>
  <c r="I837" i="2"/>
  <c r="H838" i="2"/>
  <c r="I838" i="2"/>
  <c r="H839" i="2"/>
  <c r="I839" i="2"/>
  <c r="H840" i="2"/>
  <c r="I840" i="2"/>
  <c r="H841" i="2"/>
  <c r="I841" i="2"/>
  <c r="H842" i="2"/>
  <c r="I842" i="2"/>
  <c r="H843" i="2"/>
  <c r="I843" i="2"/>
  <c r="H844" i="2"/>
  <c r="I844" i="2"/>
  <c r="H845" i="2"/>
  <c r="I845" i="2"/>
  <c r="H846" i="2"/>
  <c r="I846" i="2"/>
  <c r="H847" i="2"/>
  <c r="I847" i="2"/>
  <c r="H848" i="2"/>
  <c r="I848" i="2"/>
  <c r="H849" i="2"/>
  <c r="I849" i="2"/>
  <c r="H850" i="2"/>
  <c r="I850" i="2"/>
  <c r="H851" i="2"/>
  <c r="I851" i="2"/>
  <c r="H852" i="2"/>
  <c r="I852" i="2"/>
  <c r="H853" i="2"/>
  <c r="I853" i="2"/>
  <c r="H854" i="2"/>
  <c r="I854" i="2"/>
  <c r="H855" i="2"/>
  <c r="I855" i="2"/>
  <c r="H856" i="2"/>
  <c r="I856" i="2"/>
  <c r="H857" i="2"/>
  <c r="I857" i="2"/>
  <c r="H858" i="2"/>
  <c r="I858" i="2"/>
  <c r="H859" i="2"/>
  <c r="I859" i="2"/>
  <c r="H860" i="2"/>
  <c r="I860" i="2"/>
  <c r="H861" i="2"/>
  <c r="I861" i="2"/>
  <c r="H862" i="2"/>
  <c r="I862" i="2"/>
  <c r="H863" i="2"/>
  <c r="I863" i="2"/>
  <c r="H864" i="2"/>
  <c r="I864" i="2"/>
  <c r="H865" i="2"/>
  <c r="I865" i="2"/>
  <c r="H866" i="2"/>
  <c r="I866" i="2"/>
  <c r="H867" i="2"/>
  <c r="I867" i="2"/>
  <c r="H868" i="2"/>
  <c r="I868" i="2"/>
  <c r="H869" i="2"/>
  <c r="I869" i="2"/>
  <c r="H870" i="2"/>
  <c r="I870" i="2"/>
  <c r="H871" i="2"/>
  <c r="I871" i="2"/>
  <c r="H872" i="2"/>
  <c r="I872" i="2"/>
  <c r="H873" i="2"/>
  <c r="I873" i="2"/>
  <c r="H874" i="2"/>
  <c r="I874" i="2"/>
  <c r="H875" i="2"/>
  <c r="I875" i="2"/>
  <c r="H876" i="2"/>
  <c r="I876" i="2"/>
  <c r="H877" i="2"/>
  <c r="I877" i="2"/>
  <c r="H878" i="2"/>
  <c r="I878" i="2"/>
  <c r="H879" i="2"/>
  <c r="I879" i="2"/>
  <c r="H880" i="2"/>
  <c r="I880" i="2"/>
  <c r="H881" i="2"/>
  <c r="I881" i="2"/>
  <c r="H882" i="2"/>
  <c r="I882" i="2"/>
  <c r="H883" i="2"/>
  <c r="I883" i="2"/>
  <c r="H884" i="2"/>
  <c r="I884" i="2"/>
  <c r="H885" i="2"/>
  <c r="I885" i="2"/>
  <c r="H886" i="2"/>
  <c r="I886" i="2"/>
  <c r="H887" i="2"/>
  <c r="I887" i="2"/>
  <c r="H888" i="2"/>
  <c r="I888" i="2"/>
  <c r="H889" i="2"/>
  <c r="I889" i="2"/>
  <c r="H890" i="2"/>
  <c r="I890" i="2"/>
  <c r="H891" i="2"/>
  <c r="I891" i="2"/>
  <c r="H892" i="2"/>
  <c r="I892" i="2"/>
  <c r="H893" i="2"/>
  <c r="I893" i="2"/>
  <c r="H894" i="2"/>
  <c r="I894" i="2"/>
  <c r="H895" i="2"/>
  <c r="I895" i="2"/>
  <c r="H896" i="2"/>
  <c r="I896" i="2"/>
  <c r="H897" i="2"/>
  <c r="I897" i="2"/>
  <c r="H898" i="2"/>
  <c r="I898" i="2"/>
  <c r="H899" i="2"/>
  <c r="I899" i="2"/>
  <c r="H900" i="2"/>
  <c r="I900" i="2"/>
  <c r="H901" i="2"/>
  <c r="I901" i="2"/>
  <c r="H902" i="2"/>
  <c r="I902" i="2"/>
  <c r="H903" i="2"/>
  <c r="I903" i="2"/>
  <c r="H904" i="2"/>
  <c r="I904" i="2"/>
  <c r="H905" i="2"/>
  <c r="I905" i="2"/>
  <c r="H906" i="2"/>
  <c r="I906" i="2"/>
  <c r="H907" i="2"/>
  <c r="I907" i="2"/>
  <c r="H908" i="2"/>
  <c r="I908" i="2"/>
  <c r="H909" i="2"/>
  <c r="I909" i="2"/>
  <c r="H910" i="2"/>
  <c r="I910" i="2"/>
  <c r="H911" i="2"/>
  <c r="I911" i="2"/>
  <c r="H912" i="2"/>
  <c r="I912" i="2"/>
  <c r="H913" i="2"/>
  <c r="I913" i="2"/>
  <c r="H914" i="2"/>
  <c r="I914" i="2"/>
  <c r="H915" i="2"/>
  <c r="I915" i="2"/>
  <c r="H916" i="2"/>
  <c r="I916" i="2"/>
  <c r="H917" i="2"/>
  <c r="I917" i="2"/>
  <c r="H918" i="2"/>
  <c r="I918" i="2"/>
  <c r="H919" i="2"/>
  <c r="I919" i="2"/>
  <c r="H920" i="2"/>
  <c r="I920" i="2"/>
  <c r="H921" i="2"/>
  <c r="I921" i="2"/>
  <c r="H922" i="2"/>
  <c r="I922" i="2"/>
  <c r="H923" i="2"/>
  <c r="I923" i="2"/>
  <c r="H924" i="2"/>
  <c r="I924" i="2"/>
  <c r="H925" i="2"/>
  <c r="I925" i="2"/>
  <c r="H926" i="2"/>
  <c r="I926" i="2"/>
  <c r="H927" i="2"/>
  <c r="I927" i="2"/>
  <c r="H928" i="2"/>
  <c r="I928" i="2"/>
  <c r="H929" i="2"/>
  <c r="I929" i="2"/>
  <c r="H930" i="2"/>
  <c r="I930" i="2"/>
  <c r="H931" i="2"/>
  <c r="I931" i="2"/>
  <c r="H932" i="2"/>
  <c r="I932" i="2"/>
  <c r="H933" i="2"/>
  <c r="I933" i="2"/>
  <c r="H934" i="2"/>
  <c r="I934" i="2"/>
  <c r="H935" i="2"/>
  <c r="I935" i="2"/>
  <c r="H936" i="2"/>
  <c r="I936" i="2"/>
  <c r="H937" i="2"/>
  <c r="I937" i="2"/>
  <c r="H938" i="2"/>
  <c r="I938" i="2"/>
  <c r="H939" i="2"/>
  <c r="I939" i="2"/>
  <c r="H940" i="2"/>
  <c r="I940" i="2"/>
  <c r="H941" i="2"/>
  <c r="I941" i="2"/>
  <c r="H942" i="2"/>
  <c r="I942" i="2"/>
  <c r="H943" i="2"/>
  <c r="I943" i="2"/>
  <c r="H944" i="2"/>
  <c r="I944" i="2"/>
  <c r="H945" i="2"/>
  <c r="I945" i="2"/>
  <c r="H946" i="2"/>
  <c r="I946" i="2"/>
  <c r="H947" i="2"/>
  <c r="I947" i="2"/>
  <c r="H948" i="2"/>
  <c r="I948" i="2"/>
  <c r="H949" i="2"/>
  <c r="I949" i="2"/>
  <c r="H950" i="2"/>
  <c r="I950" i="2"/>
  <c r="H951" i="2"/>
  <c r="I951" i="2"/>
  <c r="H952" i="2"/>
  <c r="I952" i="2"/>
  <c r="H953" i="2"/>
  <c r="I953" i="2"/>
  <c r="H954" i="2"/>
  <c r="I954" i="2"/>
  <c r="H955" i="2"/>
  <c r="I955" i="2"/>
  <c r="H956" i="2"/>
  <c r="I956" i="2"/>
  <c r="H957" i="2"/>
  <c r="I957" i="2"/>
  <c r="H958" i="2"/>
  <c r="I958" i="2"/>
  <c r="H959" i="2"/>
  <c r="I959" i="2"/>
  <c r="H960" i="2"/>
  <c r="I960" i="2"/>
  <c r="H961" i="2"/>
  <c r="I961" i="2"/>
  <c r="H962" i="2"/>
  <c r="I962" i="2"/>
  <c r="H963" i="2"/>
  <c r="I963" i="2"/>
  <c r="H964" i="2"/>
  <c r="I964" i="2"/>
  <c r="H965" i="2"/>
  <c r="I965" i="2"/>
  <c r="H966" i="2"/>
  <c r="I966" i="2"/>
  <c r="H967" i="2"/>
  <c r="I967" i="2"/>
  <c r="H968" i="2"/>
  <c r="I968" i="2"/>
  <c r="H969" i="2"/>
  <c r="I969" i="2"/>
  <c r="H970" i="2"/>
  <c r="I970" i="2"/>
  <c r="H971" i="2"/>
  <c r="I971" i="2"/>
  <c r="H972" i="2"/>
  <c r="I972" i="2"/>
  <c r="H973" i="2"/>
  <c r="I973" i="2"/>
  <c r="H974" i="2"/>
  <c r="I974" i="2"/>
  <c r="H975" i="2"/>
  <c r="I975" i="2"/>
  <c r="H976" i="2"/>
  <c r="I976" i="2"/>
  <c r="H977" i="2"/>
  <c r="I977" i="2"/>
  <c r="H978" i="2"/>
  <c r="I978" i="2"/>
  <c r="H979" i="2"/>
  <c r="I979" i="2"/>
  <c r="H980" i="2"/>
  <c r="I980" i="2"/>
  <c r="H981" i="2"/>
  <c r="I981" i="2"/>
  <c r="H982" i="2"/>
  <c r="I982" i="2"/>
  <c r="H983" i="2"/>
  <c r="I983" i="2"/>
  <c r="H984" i="2"/>
  <c r="I984" i="2"/>
  <c r="H985" i="2"/>
  <c r="I985" i="2"/>
  <c r="H986" i="2"/>
  <c r="I986" i="2"/>
  <c r="H987" i="2"/>
  <c r="I987" i="2"/>
  <c r="H988" i="2"/>
  <c r="I988" i="2"/>
  <c r="H989" i="2"/>
  <c r="I989" i="2"/>
  <c r="H990" i="2"/>
  <c r="I990" i="2"/>
  <c r="H991" i="2"/>
  <c r="I991" i="2"/>
  <c r="H992" i="2"/>
  <c r="I992" i="2"/>
  <c r="H993" i="2"/>
  <c r="I993" i="2"/>
  <c r="H994" i="2"/>
  <c r="I994" i="2"/>
  <c r="H995" i="2"/>
  <c r="I995" i="2"/>
  <c r="H996" i="2"/>
  <c r="I996" i="2"/>
  <c r="H997" i="2"/>
  <c r="I997" i="2"/>
  <c r="H998" i="2"/>
  <c r="I998" i="2"/>
  <c r="H999" i="2"/>
  <c r="I999" i="2"/>
  <c r="H1000" i="2"/>
  <c r="I1000" i="2"/>
  <c r="H1001" i="2"/>
  <c r="I1001" i="2"/>
  <c r="H1002" i="2"/>
  <c r="I1002" i="2"/>
  <c r="H1003" i="2"/>
  <c r="I1003" i="2"/>
  <c r="H1004" i="2"/>
  <c r="I1004" i="2"/>
  <c r="H1005" i="2"/>
  <c r="I1005" i="2"/>
  <c r="H1006" i="2"/>
  <c r="I1006" i="2"/>
  <c r="H1007" i="2"/>
  <c r="I1007" i="2"/>
  <c r="H1008" i="2"/>
  <c r="I1008" i="2"/>
  <c r="H1009" i="2"/>
  <c r="I1009" i="2"/>
  <c r="H1010" i="2"/>
  <c r="I1010" i="2"/>
  <c r="H1011" i="2"/>
  <c r="I1011" i="2"/>
  <c r="H1012" i="2"/>
  <c r="I1012" i="2"/>
  <c r="H1013" i="2"/>
  <c r="I1013" i="2"/>
  <c r="H1014" i="2"/>
  <c r="I1014" i="2"/>
  <c r="H1015" i="2"/>
  <c r="I1015" i="2"/>
  <c r="H1016" i="2"/>
  <c r="I1016" i="2"/>
  <c r="H1017" i="2"/>
  <c r="I1017" i="2"/>
  <c r="H1018" i="2"/>
  <c r="I1018" i="2"/>
  <c r="H1019" i="2"/>
  <c r="I1019" i="2"/>
  <c r="H1020" i="2"/>
  <c r="I1020" i="2"/>
  <c r="H1021" i="2"/>
  <c r="I1021" i="2"/>
  <c r="H1022" i="2"/>
  <c r="I1022" i="2"/>
  <c r="H1023" i="2"/>
  <c r="I1023" i="2"/>
  <c r="H1024" i="2"/>
  <c r="I1024" i="2"/>
  <c r="H1025" i="2"/>
  <c r="I1025" i="2"/>
  <c r="H1026" i="2"/>
  <c r="I1026" i="2"/>
  <c r="H1027" i="2"/>
  <c r="I1027" i="2"/>
  <c r="H1028" i="2"/>
  <c r="I1028" i="2"/>
  <c r="H1029" i="2"/>
  <c r="I1029" i="2"/>
  <c r="H1030" i="2"/>
  <c r="I1030" i="2"/>
  <c r="H1031" i="2"/>
  <c r="I1031" i="2"/>
  <c r="H1032" i="2"/>
  <c r="I1032" i="2"/>
  <c r="H1033" i="2"/>
  <c r="I1033" i="2"/>
  <c r="H1034" i="2"/>
  <c r="I1034" i="2"/>
  <c r="H1035" i="2"/>
  <c r="I1035" i="2"/>
  <c r="H1036" i="2"/>
  <c r="I1036" i="2"/>
  <c r="H1037" i="2"/>
  <c r="I1037" i="2"/>
  <c r="H1038" i="2"/>
  <c r="I1038" i="2"/>
  <c r="H1039" i="2"/>
  <c r="I1039" i="2"/>
  <c r="H1040" i="2"/>
  <c r="I1040" i="2"/>
  <c r="H1041" i="2"/>
  <c r="I1041" i="2"/>
  <c r="H1042" i="2"/>
  <c r="I1042" i="2"/>
  <c r="H1043" i="2"/>
  <c r="I1043" i="2"/>
  <c r="H1044" i="2"/>
  <c r="I1044" i="2"/>
  <c r="H1045" i="2"/>
  <c r="I1045" i="2"/>
  <c r="H1046" i="2"/>
  <c r="I1046" i="2"/>
  <c r="H1047" i="2"/>
  <c r="I1047" i="2"/>
  <c r="H1048" i="2"/>
  <c r="I1048" i="2"/>
  <c r="H1049" i="2"/>
  <c r="I1049" i="2"/>
  <c r="H1050" i="2"/>
  <c r="I1050" i="2"/>
  <c r="H1051" i="2"/>
  <c r="I1051" i="2"/>
  <c r="H1052" i="2"/>
  <c r="I1052" i="2"/>
  <c r="H1053" i="2"/>
  <c r="I1053" i="2"/>
  <c r="H1054" i="2"/>
  <c r="I1054" i="2"/>
  <c r="H1055" i="2"/>
  <c r="I1055" i="2"/>
  <c r="H1056" i="2"/>
  <c r="I1056" i="2"/>
  <c r="H1057" i="2"/>
  <c r="I1057" i="2"/>
  <c r="H1058" i="2"/>
  <c r="I1058" i="2"/>
  <c r="H1059" i="2"/>
  <c r="I1059" i="2"/>
  <c r="H1060" i="2"/>
  <c r="I1060" i="2"/>
  <c r="H1061" i="2"/>
  <c r="I1061" i="2"/>
  <c r="H1062" i="2"/>
  <c r="I1062" i="2"/>
  <c r="H1063" i="2"/>
  <c r="I1063" i="2"/>
  <c r="H1064" i="2"/>
  <c r="I1064" i="2"/>
  <c r="H1065" i="2"/>
  <c r="I1065" i="2"/>
  <c r="H1066" i="2"/>
  <c r="I1066" i="2"/>
  <c r="H1067" i="2"/>
  <c r="I1067" i="2"/>
  <c r="H1068" i="2"/>
  <c r="I1068" i="2"/>
  <c r="H1069" i="2"/>
  <c r="I1069" i="2"/>
  <c r="H1070" i="2"/>
  <c r="I1070" i="2"/>
  <c r="H1071" i="2"/>
  <c r="I1071" i="2"/>
  <c r="H1072" i="2"/>
  <c r="I1072" i="2"/>
  <c r="H1073" i="2"/>
  <c r="I1073" i="2"/>
  <c r="H1074" i="2"/>
  <c r="I1074" i="2"/>
  <c r="H1075" i="2"/>
  <c r="I1075" i="2"/>
  <c r="H1076" i="2"/>
  <c r="I1076" i="2"/>
  <c r="H1077" i="2"/>
  <c r="I1077" i="2"/>
  <c r="H1078" i="2"/>
  <c r="I1078" i="2"/>
  <c r="H1079" i="2"/>
  <c r="I1079" i="2"/>
  <c r="H1080" i="2"/>
  <c r="I1080" i="2"/>
  <c r="H1081" i="2"/>
  <c r="I1081" i="2"/>
  <c r="H1082" i="2"/>
  <c r="I1082" i="2"/>
  <c r="H1083" i="2"/>
  <c r="I1083" i="2"/>
  <c r="H1084" i="2"/>
  <c r="I1084" i="2"/>
  <c r="H1085" i="2"/>
  <c r="I1085" i="2"/>
  <c r="H1086" i="2"/>
  <c r="I1086" i="2"/>
  <c r="H1087" i="2"/>
  <c r="I1087" i="2"/>
  <c r="H1088" i="2"/>
  <c r="I1088" i="2"/>
  <c r="H1089" i="2"/>
  <c r="I1089" i="2"/>
  <c r="H1090" i="2"/>
  <c r="I1090" i="2"/>
  <c r="H1091" i="2"/>
  <c r="I1091" i="2"/>
  <c r="H1092" i="2"/>
  <c r="I1092" i="2"/>
  <c r="H1093" i="2"/>
  <c r="I1093" i="2"/>
  <c r="H1094" i="2"/>
  <c r="I1094" i="2"/>
  <c r="H1095" i="2"/>
  <c r="I1095" i="2"/>
  <c r="H1096" i="2"/>
  <c r="I1096" i="2"/>
  <c r="H1097" i="2"/>
  <c r="I1097" i="2"/>
  <c r="H1098" i="2"/>
  <c r="I1098" i="2"/>
  <c r="H1099" i="2"/>
  <c r="I1099" i="2"/>
  <c r="H1100" i="2"/>
  <c r="I1100" i="2"/>
  <c r="H1101" i="2"/>
  <c r="I1101" i="2"/>
  <c r="H1102" i="2"/>
  <c r="I1102" i="2"/>
  <c r="H1103" i="2"/>
  <c r="I1103" i="2"/>
  <c r="H1104" i="2"/>
  <c r="I1104" i="2"/>
  <c r="H1105" i="2"/>
  <c r="I1105" i="2"/>
  <c r="H1106" i="2"/>
  <c r="I1106" i="2"/>
  <c r="H1107" i="2"/>
  <c r="I1107" i="2"/>
  <c r="H1108" i="2"/>
  <c r="I1108" i="2"/>
  <c r="H1109" i="2"/>
  <c r="I1109" i="2"/>
  <c r="H1110" i="2"/>
  <c r="I1110" i="2"/>
  <c r="H1111" i="2"/>
  <c r="I1111" i="2"/>
  <c r="H1112" i="2"/>
  <c r="I1112" i="2"/>
  <c r="H1113" i="2"/>
  <c r="I1113" i="2"/>
  <c r="H1114" i="2"/>
  <c r="I1114" i="2"/>
  <c r="H1115" i="2"/>
  <c r="I1115" i="2"/>
  <c r="H1116" i="2"/>
  <c r="I1116" i="2"/>
  <c r="H1117" i="2"/>
  <c r="I1117" i="2"/>
  <c r="H1118" i="2"/>
  <c r="I1118" i="2"/>
  <c r="H1119" i="2"/>
  <c r="I1119" i="2"/>
  <c r="H1120" i="2"/>
  <c r="I1120" i="2"/>
  <c r="H1121" i="2"/>
  <c r="I1121" i="2"/>
  <c r="H1122" i="2"/>
  <c r="I1122" i="2"/>
  <c r="H1123" i="2"/>
  <c r="I1123" i="2"/>
  <c r="H1124" i="2"/>
  <c r="I1124" i="2"/>
  <c r="H1125" i="2"/>
  <c r="I1125" i="2"/>
  <c r="H1126" i="2"/>
  <c r="I1126" i="2"/>
  <c r="H1127" i="2"/>
  <c r="I1127" i="2"/>
  <c r="H1128" i="2"/>
  <c r="I1128" i="2"/>
  <c r="H1129" i="2"/>
  <c r="I1129" i="2"/>
  <c r="H1130" i="2"/>
  <c r="I1130" i="2"/>
  <c r="H1131" i="2"/>
  <c r="I1131" i="2"/>
  <c r="H1132" i="2"/>
  <c r="I1132" i="2"/>
  <c r="H1133" i="2"/>
  <c r="I1133" i="2"/>
  <c r="H1134" i="2"/>
  <c r="I1134" i="2"/>
  <c r="H1135" i="2"/>
  <c r="I1135" i="2"/>
  <c r="H1136" i="2"/>
  <c r="I1136" i="2"/>
  <c r="H1137" i="2"/>
  <c r="I1137" i="2"/>
  <c r="H1138" i="2"/>
  <c r="I1138" i="2"/>
  <c r="H1139" i="2"/>
  <c r="I1139" i="2"/>
  <c r="H1140" i="2"/>
  <c r="I1140" i="2"/>
  <c r="H1141" i="2"/>
  <c r="I1141" i="2"/>
  <c r="H1142" i="2"/>
  <c r="I1142" i="2"/>
  <c r="H1143" i="2"/>
  <c r="I1143" i="2"/>
  <c r="H1144" i="2"/>
  <c r="I1144" i="2"/>
  <c r="H1145" i="2"/>
  <c r="I1145" i="2"/>
  <c r="H1146" i="2"/>
  <c r="I1146" i="2"/>
  <c r="H1147" i="2"/>
  <c r="I1147" i="2"/>
  <c r="H1148" i="2"/>
  <c r="I1148" i="2"/>
  <c r="H1149" i="2"/>
  <c r="I1149" i="2"/>
  <c r="H1150" i="2"/>
  <c r="I1150" i="2"/>
  <c r="H1151" i="2"/>
  <c r="I1151" i="2"/>
  <c r="H1152" i="2"/>
  <c r="I1152" i="2"/>
  <c r="H1153" i="2"/>
  <c r="I1153" i="2"/>
  <c r="H1154" i="2"/>
  <c r="I1154" i="2"/>
  <c r="H1155" i="2"/>
  <c r="I1155" i="2"/>
  <c r="H1156" i="2"/>
  <c r="I1156" i="2"/>
  <c r="H1157" i="2"/>
  <c r="I1157" i="2"/>
  <c r="H1158" i="2"/>
  <c r="I1158" i="2"/>
  <c r="H1159" i="2"/>
  <c r="I1159" i="2"/>
  <c r="H1160" i="2"/>
  <c r="I1160" i="2"/>
  <c r="H1161" i="2"/>
  <c r="I1161" i="2"/>
  <c r="H1162" i="2"/>
  <c r="I1162" i="2"/>
  <c r="H1163" i="2"/>
  <c r="I1163" i="2"/>
  <c r="H1164" i="2"/>
  <c r="I1164" i="2"/>
  <c r="H1165" i="2"/>
  <c r="I1165" i="2"/>
  <c r="H1166" i="2"/>
  <c r="I1166" i="2"/>
  <c r="H1167" i="2"/>
  <c r="I1167" i="2"/>
  <c r="H1168" i="2"/>
  <c r="I1168" i="2"/>
  <c r="H1169" i="2"/>
  <c r="I1169" i="2"/>
  <c r="H1170" i="2"/>
  <c r="I1170" i="2"/>
  <c r="H1171" i="2"/>
  <c r="I1171" i="2"/>
  <c r="H1172" i="2"/>
  <c r="I1172" i="2"/>
  <c r="H1173" i="2"/>
  <c r="I1173" i="2"/>
  <c r="H1174" i="2"/>
  <c r="I1174" i="2"/>
  <c r="H1175" i="2"/>
  <c r="I1175" i="2"/>
  <c r="H1176" i="2"/>
  <c r="I1176" i="2"/>
  <c r="H1177" i="2"/>
  <c r="I1177" i="2"/>
  <c r="H1178" i="2"/>
  <c r="I1178" i="2"/>
  <c r="H1179" i="2"/>
  <c r="I1179" i="2"/>
  <c r="H1180" i="2"/>
  <c r="I1180" i="2"/>
  <c r="H1181" i="2"/>
  <c r="I1181" i="2"/>
  <c r="H1182" i="2"/>
  <c r="I1182" i="2"/>
  <c r="H1183" i="2"/>
  <c r="I1183" i="2"/>
  <c r="H1184" i="2"/>
  <c r="I1184" i="2"/>
  <c r="H1185" i="2"/>
  <c r="I1185" i="2"/>
  <c r="H1186" i="2"/>
  <c r="I1186" i="2"/>
  <c r="H1187" i="2"/>
  <c r="I1187" i="2"/>
  <c r="H1188" i="2"/>
  <c r="I1188" i="2"/>
  <c r="H1189" i="2"/>
  <c r="I1189" i="2"/>
  <c r="H1190" i="2"/>
  <c r="I1190" i="2"/>
  <c r="H1191" i="2"/>
  <c r="I1191" i="2"/>
  <c r="H1192" i="2"/>
  <c r="I1192" i="2"/>
  <c r="H1193" i="2"/>
  <c r="I1193" i="2"/>
  <c r="H1194" i="2"/>
  <c r="I1194" i="2"/>
  <c r="H1195" i="2"/>
  <c r="I1195" i="2"/>
  <c r="H1196" i="2"/>
  <c r="I1196" i="2"/>
  <c r="H1197" i="2"/>
  <c r="I1197" i="2"/>
  <c r="H1198" i="2"/>
  <c r="I1198" i="2"/>
  <c r="H1199" i="2"/>
  <c r="I1199" i="2"/>
  <c r="H1200" i="2"/>
  <c r="I1200" i="2"/>
  <c r="H1201" i="2"/>
  <c r="I1201" i="2"/>
  <c r="H1202" i="2"/>
  <c r="I1202" i="2"/>
  <c r="H1203" i="2"/>
  <c r="I1203" i="2"/>
  <c r="H1204" i="2"/>
  <c r="I1204" i="2"/>
  <c r="H1205" i="2"/>
  <c r="I1205" i="2"/>
  <c r="H1206" i="2"/>
  <c r="I1206" i="2"/>
  <c r="H1207" i="2"/>
  <c r="I1207" i="2"/>
  <c r="H1208" i="2"/>
  <c r="I1208" i="2"/>
  <c r="H1209" i="2"/>
  <c r="I1209" i="2"/>
  <c r="H1210" i="2"/>
  <c r="I1210" i="2"/>
  <c r="H1211" i="2"/>
  <c r="I1211" i="2"/>
  <c r="H1212" i="2"/>
  <c r="I1212" i="2"/>
  <c r="H1213" i="2"/>
  <c r="I1213" i="2"/>
  <c r="H1214" i="2"/>
  <c r="I1214" i="2"/>
  <c r="H1215" i="2"/>
  <c r="I1215" i="2"/>
  <c r="H1216" i="2"/>
  <c r="I1216" i="2"/>
  <c r="H1217" i="2"/>
  <c r="I1217" i="2"/>
  <c r="H1218" i="2"/>
  <c r="I1218" i="2"/>
  <c r="H1219" i="2"/>
  <c r="I1219" i="2"/>
  <c r="H1220" i="2"/>
  <c r="I1220" i="2"/>
  <c r="H1221" i="2"/>
  <c r="I1221" i="2"/>
  <c r="H1222" i="2"/>
  <c r="I1222" i="2"/>
  <c r="H1223" i="2"/>
  <c r="I1223" i="2"/>
  <c r="H1224" i="2"/>
  <c r="I1224" i="2"/>
  <c r="H1225" i="2"/>
  <c r="I1225" i="2"/>
  <c r="H1226" i="2"/>
  <c r="I1226" i="2"/>
  <c r="H1227" i="2"/>
  <c r="I1227" i="2"/>
  <c r="H1228" i="2"/>
  <c r="I1228" i="2"/>
  <c r="H1229" i="2"/>
  <c r="I1229" i="2"/>
  <c r="H1230" i="2"/>
  <c r="I1230" i="2"/>
  <c r="H1231" i="2"/>
  <c r="I1231" i="2"/>
  <c r="H1232" i="2"/>
  <c r="I1232" i="2"/>
  <c r="H1233" i="2"/>
  <c r="I1233" i="2"/>
  <c r="H1234" i="2"/>
  <c r="I1234" i="2"/>
  <c r="H1235" i="2"/>
  <c r="I1235" i="2"/>
  <c r="H1236" i="2"/>
  <c r="I1236" i="2"/>
  <c r="H1237" i="2"/>
  <c r="I1237" i="2"/>
  <c r="H1238" i="2"/>
  <c r="I1238" i="2"/>
  <c r="H1239" i="2"/>
  <c r="I1239" i="2"/>
  <c r="H1240" i="2"/>
  <c r="I1240" i="2"/>
  <c r="H1241" i="2"/>
  <c r="I1241" i="2"/>
  <c r="H1242" i="2"/>
  <c r="I1242" i="2"/>
  <c r="H1243" i="2"/>
  <c r="I1243" i="2"/>
  <c r="H1244" i="2"/>
  <c r="I1244" i="2"/>
  <c r="H1245" i="2"/>
  <c r="I1245" i="2"/>
  <c r="H1246" i="2"/>
  <c r="I1246" i="2"/>
  <c r="H1247" i="2"/>
  <c r="I1247" i="2"/>
  <c r="H1248" i="2"/>
  <c r="I1248" i="2"/>
  <c r="H1249" i="2"/>
  <c r="I1249" i="2"/>
  <c r="H1250" i="2"/>
  <c r="I1250" i="2"/>
  <c r="H1251" i="2"/>
  <c r="I1251" i="2"/>
  <c r="H1252" i="2"/>
  <c r="I1252" i="2"/>
  <c r="H1253" i="2"/>
  <c r="I1253" i="2"/>
  <c r="H1254" i="2"/>
  <c r="I1254" i="2"/>
  <c r="H1255" i="2"/>
  <c r="I1255" i="2"/>
  <c r="H1256" i="2"/>
  <c r="I1256" i="2"/>
  <c r="H1257" i="2"/>
  <c r="I1257" i="2"/>
  <c r="H1258" i="2"/>
  <c r="I1258" i="2"/>
  <c r="H1259" i="2"/>
  <c r="I1259" i="2"/>
  <c r="H1260" i="2"/>
  <c r="I1260" i="2"/>
  <c r="H1261" i="2"/>
  <c r="I1261" i="2"/>
  <c r="H1262" i="2"/>
  <c r="I1262" i="2"/>
  <c r="H1263" i="2"/>
  <c r="I1263" i="2"/>
  <c r="H1264" i="2"/>
  <c r="I1264" i="2"/>
  <c r="H1265" i="2"/>
  <c r="I1265" i="2"/>
  <c r="H1266" i="2"/>
  <c r="I1266" i="2"/>
  <c r="H1267" i="2"/>
  <c r="I1267" i="2"/>
  <c r="H1268" i="2"/>
  <c r="I1268" i="2"/>
  <c r="H1269" i="2"/>
  <c r="I1269" i="2"/>
  <c r="H1270" i="2"/>
  <c r="I1270" i="2"/>
  <c r="H1271" i="2"/>
  <c r="I1271" i="2"/>
  <c r="H1272" i="2"/>
  <c r="I1272" i="2"/>
  <c r="H1273" i="2"/>
  <c r="I1273" i="2"/>
  <c r="H1274" i="2"/>
  <c r="I1274" i="2"/>
  <c r="H1275" i="2"/>
  <c r="I1275" i="2"/>
  <c r="H1276" i="2"/>
  <c r="I1276" i="2"/>
  <c r="H1277" i="2"/>
  <c r="I1277" i="2"/>
  <c r="H1278" i="2"/>
  <c r="I1278" i="2"/>
  <c r="H1279" i="2"/>
  <c r="I1279" i="2"/>
  <c r="H1280" i="2"/>
  <c r="I1280" i="2"/>
  <c r="H1281" i="2"/>
  <c r="I1281" i="2"/>
  <c r="H1282" i="2"/>
  <c r="I1282" i="2"/>
  <c r="H1283" i="2"/>
  <c r="I1283" i="2"/>
  <c r="H1284" i="2"/>
  <c r="I1284" i="2"/>
  <c r="H1285" i="2"/>
  <c r="I1285" i="2"/>
  <c r="H1286" i="2"/>
  <c r="I1286" i="2"/>
  <c r="H1287" i="2"/>
  <c r="I1287" i="2"/>
  <c r="H1288" i="2"/>
  <c r="I1288" i="2"/>
  <c r="H1289" i="2"/>
  <c r="I1289" i="2"/>
  <c r="H1290" i="2"/>
  <c r="I1290" i="2"/>
  <c r="H1291" i="2"/>
  <c r="I1291" i="2"/>
  <c r="H1292" i="2"/>
  <c r="I1292" i="2"/>
  <c r="H1293" i="2"/>
  <c r="I1293" i="2"/>
  <c r="H1294" i="2"/>
  <c r="I1294" i="2"/>
  <c r="H1295" i="2"/>
  <c r="I1295" i="2"/>
  <c r="H1296" i="2"/>
  <c r="I1296" i="2"/>
  <c r="H1297" i="2"/>
  <c r="I1297" i="2"/>
  <c r="H1298" i="2"/>
  <c r="I1298" i="2"/>
  <c r="H1299" i="2"/>
  <c r="I1299" i="2"/>
  <c r="H1300" i="2"/>
  <c r="I1300" i="2"/>
  <c r="H1301" i="2"/>
  <c r="I1301" i="2"/>
  <c r="H1302" i="2"/>
  <c r="I1302" i="2"/>
  <c r="H1303" i="2"/>
  <c r="I1303" i="2"/>
  <c r="H1304" i="2"/>
  <c r="I1304" i="2"/>
  <c r="H1305" i="2"/>
  <c r="I1305" i="2"/>
  <c r="H1306" i="2"/>
  <c r="I1306" i="2"/>
  <c r="H1307" i="2"/>
  <c r="I1307" i="2"/>
  <c r="H1308" i="2"/>
  <c r="I1308" i="2"/>
  <c r="H1309" i="2"/>
  <c r="I1309" i="2"/>
  <c r="H1310" i="2"/>
  <c r="I1310" i="2"/>
  <c r="H1311" i="2"/>
  <c r="I1311" i="2"/>
  <c r="H1312" i="2"/>
  <c r="I1312" i="2"/>
  <c r="H1313" i="2"/>
  <c r="I1313" i="2"/>
  <c r="H1314" i="2"/>
  <c r="I1314" i="2"/>
  <c r="H1315" i="2"/>
  <c r="I1315" i="2"/>
  <c r="H1316" i="2"/>
  <c r="I1316" i="2"/>
  <c r="H1317" i="2"/>
  <c r="I1317" i="2"/>
  <c r="H1318" i="2"/>
  <c r="I1318" i="2"/>
  <c r="H1319" i="2"/>
  <c r="I1319" i="2"/>
  <c r="H1320" i="2"/>
  <c r="I1320" i="2"/>
  <c r="H1321" i="2"/>
  <c r="I1321" i="2"/>
  <c r="H1322" i="2"/>
  <c r="I1322" i="2"/>
  <c r="H1323" i="2"/>
  <c r="I1323" i="2"/>
  <c r="H1324" i="2"/>
  <c r="I1324" i="2"/>
  <c r="H1325" i="2"/>
  <c r="I1325" i="2"/>
  <c r="H1326" i="2"/>
  <c r="I1326" i="2"/>
  <c r="H1327" i="2"/>
  <c r="I1327" i="2"/>
  <c r="H1328" i="2"/>
  <c r="I1328" i="2"/>
  <c r="H1329" i="2"/>
  <c r="I1329" i="2"/>
  <c r="H1330" i="2"/>
  <c r="I1330" i="2"/>
  <c r="H1331" i="2"/>
  <c r="I1331" i="2"/>
  <c r="H1332" i="2"/>
  <c r="I1332" i="2"/>
  <c r="H1333" i="2"/>
  <c r="I1333" i="2"/>
  <c r="H1334" i="2"/>
  <c r="I1334" i="2"/>
  <c r="H1335" i="2"/>
  <c r="I1335" i="2"/>
  <c r="H1336" i="2"/>
  <c r="I1336" i="2"/>
  <c r="H1337" i="2"/>
  <c r="I1337" i="2"/>
  <c r="H1338" i="2"/>
  <c r="I1338" i="2"/>
  <c r="H1339" i="2"/>
  <c r="I1339" i="2"/>
  <c r="H1340" i="2"/>
  <c r="I1340" i="2"/>
  <c r="H1341" i="2"/>
  <c r="I1341" i="2"/>
  <c r="H1342" i="2"/>
  <c r="I1342" i="2"/>
  <c r="H1343" i="2"/>
  <c r="I1343" i="2"/>
  <c r="H1344" i="2"/>
  <c r="I1344" i="2"/>
  <c r="H1345" i="2"/>
  <c r="I1345" i="2"/>
  <c r="H1346" i="2"/>
  <c r="I1346" i="2"/>
  <c r="H1347" i="2"/>
  <c r="I1347" i="2"/>
  <c r="H1348" i="2"/>
  <c r="I1348" i="2"/>
  <c r="H1349" i="2"/>
  <c r="I1349" i="2"/>
  <c r="H1350" i="2"/>
  <c r="I1350" i="2"/>
  <c r="H1351" i="2"/>
  <c r="I1351" i="2"/>
  <c r="H1352" i="2"/>
  <c r="I1352" i="2"/>
  <c r="H1353" i="2"/>
  <c r="I1353" i="2"/>
  <c r="H1354" i="2"/>
  <c r="I1354" i="2"/>
  <c r="H1355" i="2"/>
  <c r="I1355" i="2"/>
  <c r="H1356" i="2"/>
  <c r="I1356" i="2"/>
  <c r="H1357" i="2"/>
  <c r="I1357" i="2"/>
  <c r="H1358" i="2"/>
  <c r="I1358" i="2"/>
  <c r="H1359" i="2"/>
  <c r="I1359" i="2"/>
  <c r="H1360" i="2"/>
  <c r="I1360" i="2"/>
  <c r="H1361" i="2"/>
  <c r="I1361" i="2"/>
  <c r="H1362" i="2"/>
  <c r="I1362" i="2"/>
  <c r="H1363" i="2"/>
  <c r="I1363" i="2"/>
  <c r="H1364" i="2"/>
  <c r="I1364" i="2"/>
  <c r="H1365" i="2"/>
  <c r="I1365" i="2"/>
  <c r="H1366" i="2"/>
  <c r="I1366" i="2"/>
  <c r="H1367" i="2"/>
  <c r="I1367" i="2"/>
  <c r="H1368" i="2"/>
  <c r="I1368" i="2"/>
  <c r="H1369" i="2"/>
  <c r="I1369" i="2"/>
  <c r="H1370" i="2"/>
  <c r="I1370" i="2"/>
  <c r="H1371" i="2"/>
  <c r="I1371" i="2"/>
  <c r="H1372" i="2"/>
  <c r="I1372" i="2"/>
  <c r="H1373" i="2"/>
  <c r="I1373" i="2"/>
  <c r="H1374" i="2"/>
  <c r="I1374" i="2"/>
  <c r="H1375" i="2"/>
  <c r="I1375" i="2"/>
  <c r="H1376" i="2"/>
  <c r="I1376" i="2"/>
  <c r="H1377" i="2"/>
  <c r="I1377" i="2"/>
  <c r="H1378" i="2"/>
  <c r="I1378" i="2"/>
  <c r="H1379" i="2"/>
  <c r="I1379" i="2"/>
  <c r="H1380" i="2"/>
  <c r="I1380" i="2"/>
  <c r="H1381" i="2"/>
  <c r="I1381" i="2"/>
  <c r="H1382" i="2"/>
  <c r="I1382" i="2"/>
  <c r="H1383" i="2"/>
  <c r="I1383" i="2"/>
  <c r="H1384" i="2"/>
  <c r="I1384" i="2"/>
  <c r="H1385" i="2"/>
  <c r="I1385" i="2"/>
  <c r="H1386" i="2"/>
  <c r="I1386" i="2"/>
  <c r="H1387" i="2"/>
  <c r="I1387" i="2"/>
  <c r="H1388" i="2"/>
  <c r="I1388" i="2"/>
  <c r="H1389" i="2"/>
  <c r="I1389" i="2"/>
  <c r="H1390" i="2"/>
  <c r="I1390" i="2"/>
  <c r="H1391" i="2"/>
  <c r="I1391" i="2"/>
  <c r="H1392" i="2"/>
  <c r="I1392" i="2"/>
  <c r="H1393" i="2"/>
  <c r="I1393" i="2"/>
  <c r="H1394" i="2"/>
  <c r="I1394" i="2"/>
  <c r="H1395" i="2"/>
  <c r="I1395" i="2"/>
  <c r="H1396" i="2"/>
  <c r="I1396" i="2"/>
  <c r="H1397" i="2"/>
  <c r="I1397" i="2"/>
  <c r="H1398" i="2"/>
  <c r="I1398" i="2"/>
  <c r="H1399" i="2"/>
  <c r="I1399" i="2"/>
  <c r="H1400" i="2"/>
  <c r="I1400" i="2"/>
  <c r="H1401" i="2"/>
  <c r="I1401" i="2"/>
  <c r="H1402" i="2"/>
  <c r="I1402" i="2"/>
  <c r="H1403" i="2"/>
  <c r="I1403" i="2"/>
  <c r="H1404" i="2"/>
  <c r="I1404" i="2"/>
  <c r="H1405" i="2"/>
  <c r="I1405" i="2"/>
  <c r="H1406" i="2"/>
  <c r="I1406" i="2"/>
  <c r="H1407" i="2"/>
  <c r="I1407" i="2"/>
  <c r="H1408" i="2"/>
  <c r="I1408" i="2"/>
  <c r="H1409" i="2"/>
  <c r="I1409" i="2"/>
  <c r="H1410" i="2"/>
  <c r="I1410" i="2"/>
  <c r="H1411" i="2"/>
  <c r="I1411" i="2"/>
  <c r="H1412" i="2"/>
  <c r="I1412" i="2"/>
  <c r="H1413" i="2"/>
  <c r="I1413" i="2"/>
  <c r="H1414" i="2"/>
  <c r="I1414" i="2"/>
  <c r="H1415" i="2"/>
  <c r="I1415" i="2"/>
  <c r="H1416" i="2"/>
  <c r="I1416" i="2"/>
  <c r="H1417" i="2"/>
  <c r="I1417" i="2"/>
  <c r="H1418" i="2"/>
  <c r="I1418" i="2"/>
  <c r="H1419" i="2"/>
  <c r="I1419" i="2"/>
  <c r="H1420" i="2"/>
  <c r="I1420" i="2"/>
  <c r="H1421" i="2"/>
  <c r="I1421" i="2"/>
  <c r="H1422" i="2"/>
  <c r="I1422" i="2"/>
  <c r="H1423" i="2"/>
  <c r="I1423" i="2"/>
  <c r="H1424" i="2"/>
  <c r="I1424" i="2"/>
  <c r="H1425" i="2"/>
  <c r="I1425" i="2"/>
  <c r="H1426" i="2"/>
  <c r="I1426" i="2"/>
  <c r="H1427" i="2"/>
  <c r="I1427" i="2"/>
  <c r="H1428" i="2"/>
  <c r="I1428" i="2"/>
  <c r="H1429" i="2"/>
  <c r="I1429" i="2"/>
  <c r="H1430" i="2"/>
  <c r="I1430" i="2"/>
  <c r="H1431" i="2"/>
  <c r="I1431" i="2"/>
  <c r="H1432" i="2"/>
  <c r="I1432" i="2"/>
  <c r="H1433" i="2"/>
  <c r="I1433" i="2"/>
  <c r="H1434" i="2"/>
  <c r="I1434" i="2"/>
  <c r="H1435" i="2"/>
  <c r="I1435" i="2"/>
  <c r="H1436" i="2"/>
  <c r="I1436" i="2"/>
  <c r="H1437" i="2"/>
  <c r="I1437" i="2"/>
  <c r="H1438" i="2"/>
  <c r="I1438" i="2"/>
  <c r="H1439" i="2"/>
  <c r="I1439" i="2"/>
  <c r="H1440" i="2"/>
  <c r="I1440" i="2"/>
  <c r="H1441" i="2"/>
  <c r="I1441" i="2"/>
  <c r="H1442" i="2"/>
  <c r="I1442" i="2"/>
  <c r="H1443" i="2"/>
  <c r="I1443" i="2"/>
  <c r="H1444" i="2"/>
  <c r="I1444" i="2"/>
  <c r="H1445" i="2"/>
  <c r="I1445" i="2"/>
  <c r="H1446" i="2"/>
  <c r="I1446" i="2"/>
  <c r="H1447" i="2"/>
  <c r="I1447" i="2"/>
  <c r="H1448" i="2"/>
  <c r="I1448" i="2"/>
  <c r="H1449" i="2"/>
  <c r="I1449" i="2"/>
  <c r="H1450" i="2"/>
  <c r="I1450" i="2"/>
  <c r="H1451" i="2"/>
  <c r="I1451" i="2"/>
  <c r="H1452" i="2"/>
  <c r="I1452" i="2"/>
  <c r="H1453" i="2"/>
  <c r="I1453" i="2"/>
  <c r="H1454" i="2"/>
  <c r="I1454" i="2"/>
  <c r="H1455" i="2"/>
  <c r="I1455" i="2"/>
  <c r="H1456" i="2"/>
  <c r="I1456" i="2"/>
  <c r="H1457" i="2"/>
  <c r="I1457" i="2"/>
  <c r="H1458" i="2"/>
  <c r="I1458" i="2"/>
  <c r="H1459" i="2"/>
  <c r="I1459" i="2"/>
  <c r="H1460" i="2"/>
  <c r="I1460" i="2"/>
  <c r="H1461" i="2"/>
  <c r="I1461" i="2"/>
  <c r="H1462" i="2"/>
  <c r="I1462" i="2"/>
  <c r="H1463" i="2"/>
  <c r="I1463" i="2"/>
  <c r="H1464" i="2"/>
  <c r="I1464" i="2"/>
  <c r="H1465" i="2"/>
  <c r="I1465" i="2"/>
  <c r="H1466" i="2"/>
  <c r="I1466" i="2"/>
  <c r="H1467" i="2"/>
  <c r="I1467" i="2"/>
  <c r="H1468" i="2"/>
  <c r="I1468" i="2"/>
  <c r="H1469" i="2"/>
  <c r="I1469" i="2"/>
  <c r="H1470" i="2"/>
  <c r="I1470" i="2"/>
  <c r="H1471" i="2"/>
  <c r="I1471" i="2"/>
  <c r="H1472" i="2"/>
  <c r="I1472" i="2"/>
  <c r="H1473" i="2"/>
  <c r="I1473" i="2"/>
  <c r="H1474" i="2"/>
  <c r="I1474" i="2"/>
  <c r="H1475" i="2"/>
  <c r="I1475" i="2"/>
  <c r="H1476" i="2"/>
  <c r="I1476" i="2"/>
  <c r="H1477" i="2"/>
  <c r="I1477" i="2"/>
  <c r="H1478" i="2"/>
  <c r="I1478" i="2"/>
  <c r="H1479" i="2"/>
  <c r="I1479" i="2"/>
  <c r="H1480" i="2"/>
  <c r="I1480" i="2"/>
  <c r="H1481" i="2"/>
  <c r="I1481" i="2"/>
  <c r="H1482" i="2"/>
  <c r="I1482" i="2"/>
  <c r="H1483" i="2"/>
  <c r="I1483" i="2"/>
  <c r="H1484" i="2"/>
  <c r="I1484" i="2"/>
  <c r="H1485" i="2"/>
  <c r="I1485" i="2"/>
  <c r="H1486" i="2"/>
  <c r="I1486" i="2"/>
  <c r="H1487" i="2"/>
  <c r="I1487" i="2"/>
  <c r="H1488" i="2"/>
  <c r="I1488" i="2"/>
  <c r="H1489" i="2"/>
  <c r="I1489" i="2"/>
  <c r="H1490" i="2"/>
  <c r="I1490" i="2"/>
  <c r="H1491" i="2"/>
  <c r="I1491" i="2"/>
  <c r="H1492" i="2"/>
  <c r="I1492" i="2"/>
  <c r="H1493" i="2"/>
  <c r="I1493" i="2"/>
  <c r="H1494" i="2"/>
  <c r="I1494" i="2"/>
  <c r="H1495" i="2"/>
  <c r="I1495" i="2"/>
  <c r="H1496" i="2"/>
  <c r="I1496" i="2"/>
  <c r="H1497" i="2"/>
  <c r="I1497" i="2"/>
  <c r="H1498" i="2"/>
  <c r="I1498" i="2"/>
  <c r="H1499" i="2"/>
  <c r="I1499" i="2"/>
  <c r="H1500" i="2"/>
  <c r="I1500" i="2"/>
  <c r="H1501" i="2"/>
  <c r="I1501" i="2"/>
  <c r="H1502" i="2"/>
  <c r="I1502" i="2"/>
  <c r="H1503" i="2"/>
  <c r="I1503" i="2"/>
  <c r="H1504" i="2"/>
  <c r="I1504" i="2"/>
  <c r="H1505" i="2"/>
  <c r="I1505" i="2"/>
  <c r="H1506" i="2"/>
  <c r="I1506" i="2"/>
  <c r="H1507" i="2"/>
  <c r="I1507" i="2"/>
  <c r="H1508" i="2"/>
  <c r="I1508" i="2"/>
  <c r="H1509" i="2"/>
  <c r="I1509" i="2"/>
  <c r="H1510" i="2"/>
  <c r="I1510" i="2"/>
  <c r="H1511" i="2"/>
  <c r="I1511" i="2"/>
  <c r="H1512" i="2"/>
  <c r="I1512" i="2"/>
  <c r="H1513" i="2"/>
  <c r="I1513" i="2"/>
  <c r="H1514" i="2"/>
  <c r="I1514" i="2"/>
  <c r="H1515" i="2"/>
  <c r="I1515" i="2"/>
  <c r="H1516" i="2"/>
  <c r="I1516" i="2"/>
  <c r="H1517" i="2"/>
  <c r="I1517" i="2"/>
  <c r="H1518" i="2"/>
  <c r="I1518" i="2"/>
  <c r="H1519" i="2"/>
  <c r="I1519" i="2"/>
  <c r="H1520" i="2"/>
  <c r="I1520" i="2"/>
  <c r="H1521" i="2"/>
  <c r="I1521" i="2"/>
  <c r="H1522" i="2"/>
  <c r="I1522" i="2"/>
  <c r="H1523" i="2"/>
  <c r="I1523" i="2"/>
  <c r="H1524" i="2"/>
  <c r="I1524" i="2"/>
  <c r="H1525" i="2"/>
  <c r="I1525" i="2"/>
  <c r="H1526" i="2"/>
  <c r="I1526" i="2"/>
  <c r="H1527" i="2"/>
  <c r="I1527" i="2"/>
  <c r="H1528" i="2"/>
  <c r="I1528" i="2"/>
  <c r="H1529" i="2"/>
  <c r="I1529" i="2"/>
  <c r="H1530" i="2"/>
  <c r="I1530" i="2"/>
  <c r="H1531" i="2"/>
  <c r="I1531" i="2"/>
  <c r="H1532" i="2"/>
  <c r="I1532" i="2"/>
  <c r="H1533" i="2"/>
  <c r="I1533" i="2"/>
  <c r="H1534" i="2"/>
  <c r="I1534" i="2"/>
  <c r="H1535" i="2"/>
  <c r="I1535" i="2"/>
  <c r="H1536" i="2"/>
  <c r="I1536" i="2"/>
  <c r="H1537" i="2"/>
  <c r="I1537" i="2"/>
  <c r="H1538" i="2"/>
  <c r="I1538" i="2"/>
  <c r="H1539" i="2"/>
  <c r="I1539" i="2"/>
  <c r="H1540" i="2"/>
  <c r="I1540" i="2"/>
  <c r="H1541" i="2"/>
  <c r="I1541" i="2"/>
  <c r="H1542" i="2"/>
  <c r="I1542" i="2"/>
  <c r="H1543" i="2"/>
  <c r="I1543" i="2"/>
  <c r="H1544" i="2"/>
  <c r="I1544" i="2"/>
  <c r="H1545" i="2"/>
  <c r="I1545" i="2"/>
  <c r="H1546" i="2"/>
  <c r="I1546" i="2"/>
  <c r="H1547" i="2"/>
  <c r="I1547" i="2"/>
  <c r="H1548" i="2"/>
  <c r="I1548" i="2"/>
  <c r="H1549" i="2"/>
  <c r="I1549" i="2"/>
  <c r="H1550" i="2"/>
  <c r="I1550" i="2"/>
  <c r="H1551" i="2"/>
  <c r="I1551" i="2"/>
  <c r="H1552" i="2"/>
  <c r="I1552" i="2"/>
  <c r="H1553" i="2"/>
  <c r="I1553" i="2"/>
  <c r="H1554" i="2"/>
  <c r="I1554" i="2"/>
  <c r="H1555" i="2"/>
  <c r="I1555" i="2"/>
  <c r="H1556" i="2"/>
  <c r="I1556" i="2"/>
  <c r="H1557" i="2"/>
  <c r="I1557" i="2"/>
  <c r="H1558" i="2"/>
  <c r="I1558" i="2"/>
  <c r="H1559" i="2"/>
  <c r="I1559" i="2"/>
  <c r="H1560" i="2"/>
  <c r="I1560" i="2"/>
  <c r="H1561" i="2"/>
  <c r="I1561" i="2"/>
  <c r="H1562" i="2"/>
  <c r="I1562" i="2"/>
  <c r="H1563" i="2"/>
  <c r="I1563" i="2"/>
  <c r="H1564" i="2"/>
  <c r="I1564" i="2"/>
  <c r="H1565" i="2"/>
  <c r="I1565" i="2"/>
  <c r="H1566" i="2"/>
  <c r="I1566" i="2"/>
  <c r="H1567" i="2"/>
  <c r="I1567" i="2"/>
  <c r="H1568" i="2"/>
  <c r="I1568" i="2"/>
  <c r="H1569" i="2"/>
  <c r="I1569" i="2"/>
  <c r="H1570" i="2"/>
  <c r="I1570" i="2"/>
  <c r="H1571" i="2"/>
  <c r="I1571" i="2"/>
  <c r="H1572" i="2"/>
  <c r="I1572" i="2"/>
  <c r="H1573" i="2"/>
  <c r="I1573" i="2"/>
  <c r="H1574" i="2"/>
  <c r="I1574" i="2"/>
  <c r="H1575" i="2"/>
  <c r="I1575" i="2"/>
  <c r="H1576" i="2"/>
  <c r="I1576" i="2"/>
  <c r="H1577" i="2"/>
  <c r="I1577" i="2"/>
  <c r="H1578" i="2"/>
  <c r="I1578" i="2"/>
  <c r="H1579" i="2"/>
  <c r="I1579" i="2"/>
  <c r="H1580" i="2"/>
  <c r="I1580" i="2"/>
  <c r="H1581" i="2"/>
  <c r="I1581" i="2"/>
  <c r="H1582" i="2"/>
  <c r="I1582" i="2"/>
  <c r="H1583" i="2"/>
  <c r="I1583" i="2"/>
  <c r="H1584" i="2"/>
  <c r="I1584" i="2"/>
  <c r="H1585" i="2"/>
  <c r="I1585" i="2"/>
  <c r="H1586" i="2"/>
  <c r="I1586" i="2"/>
  <c r="H1587" i="2"/>
  <c r="I1587" i="2"/>
  <c r="H1588" i="2"/>
  <c r="I1588" i="2"/>
  <c r="H1589" i="2"/>
  <c r="I1589" i="2"/>
  <c r="H1590" i="2"/>
  <c r="I1590" i="2"/>
  <c r="H1591" i="2"/>
  <c r="I1591" i="2"/>
  <c r="H1592" i="2"/>
  <c r="I1592" i="2"/>
  <c r="H1593" i="2"/>
  <c r="I1593" i="2"/>
  <c r="H1594" i="2"/>
  <c r="I1594" i="2"/>
  <c r="H1595" i="2"/>
  <c r="I1595" i="2"/>
  <c r="H1596" i="2"/>
  <c r="I1596" i="2"/>
  <c r="H1597" i="2"/>
  <c r="I1597" i="2"/>
  <c r="H1598" i="2"/>
  <c r="I1598" i="2"/>
  <c r="H1599" i="2"/>
  <c r="I1599" i="2"/>
  <c r="H1600" i="2"/>
  <c r="I1600" i="2"/>
  <c r="H1601" i="2"/>
  <c r="I1601" i="2"/>
  <c r="H1602" i="2"/>
  <c r="I1602" i="2"/>
  <c r="H1603" i="2"/>
  <c r="I1603" i="2"/>
  <c r="H1604" i="2"/>
  <c r="I1604" i="2"/>
  <c r="H1605" i="2"/>
  <c r="I1605" i="2"/>
  <c r="H1606" i="2"/>
  <c r="I1606" i="2"/>
  <c r="H1607" i="2"/>
  <c r="I1607" i="2"/>
  <c r="H1608" i="2"/>
  <c r="I1608" i="2"/>
  <c r="H1609" i="2"/>
  <c r="I1609" i="2"/>
  <c r="H1610" i="2"/>
  <c r="I1610" i="2"/>
  <c r="H1611" i="2"/>
  <c r="I1611" i="2"/>
  <c r="H1612" i="2"/>
  <c r="I1612" i="2"/>
  <c r="H1613" i="2"/>
  <c r="I1613" i="2"/>
  <c r="H1614" i="2"/>
  <c r="I1614" i="2"/>
  <c r="H1615" i="2"/>
  <c r="I1615" i="2"/>
  <c r="H1616" i="2"/>
  <c r="I1616" i="2"/>
  <c r="H1617" i="2"/>
  <c r="I1617" i="2"/>
  <c r="H1618" i="2"/>
  <c r="I1618" i="2"/>
  <c r="H1619" i="2"/>
  <c r="I1619" i="2"/>
  <c r="H1620" i="2"/>
  <c r="I1620" i="2"/>
  <c r="H1621" i="2"/>
  <c r="I1621" i="2"/>
  <c r="H1622" i="2"/>
  <c r="I1622" i="2"/>
  <c r="H1623" i="2"/>
  <c r="I1623" i="2"/>
  <c r="H1624" i="2"/>
  <c r="I1624" i="2"/>
  <c r="H1625" i="2"/>
  <c r="I1625" i="2"/>
  <c r="H1626" i="2"/>
  <c r="I1626" i="2"/>
  <c r="H1627" i="2"/>
  <c r="I1627" i="2"/>
  <c r="H1628" i="2"/>
  <c r="I1628" i="2"/>
  <c r="H1629" i="2"/>
  <c r="I1629" i="2"/>
  <c r="H1630" i="2"/>
  <c r="I1630" i="2"/>
  <c r="H1631" i="2"/>
  <c r="I1631" i="2"/>
  <c r="H1632" i="2"/>
  <c r="I1632" i="2"/>
  <c r="H1633" i="2"/>
  <c r="I1633" i="2"/>
  <c r="H1634" i="2"/>
  <c r="I1634" i="2"/>
  <c r="H1635" i="2"/>
  <c r="I1635" i="2"/>
  <c r="H1636" i="2"/>
  <c r="I1636" i="2"/>
  <c r="H1637" i="2"/>
  <c r="I1637" i="2"/>
  <c r="H1638" i="2"/>
  <c r="I1638" i="2"/>
  <c r="H1639" i="2"/>
  <c r="I1639" i="2"/>
  <c r="H1640" i="2"/>
  <c r="I1640" i="2"/>
  <c r="H1641" i="2"/>
  <c r="I1641" i="2"/>
  <c r="H1642" i="2"/>
  <c r="I1642" i="2"/>
  <c r="H1643" i="2"/>
  <c r="I1643" i="2"/>
  <c r="H1644" i="2"/>
  <c r="I1644" i="2"/>
  <c r="H1645" i="2"/>
  <c r="I1645" i="2"/>
  <c r="H1646" i="2"/>
  <c r="I1646" i="2"/>
  <c r="H1647" i="2"/>
  <c r="I1647" i="2"/>
  <c r="H1648" i="2"/>
  <c r="I1648" i="2"/>
  <c r="H1649" i="2"/>
  <c r="I1649" i="2"/>
  <c r="H1650" i="2"/>
  <c r="I1650" i="2"/>
  <c r="H1651" i="2"/>
  <c r="I1651" i="2"/>
  <c r="H1652" i="2"/>
  <c r="I1652" i="2"/>
  <c r="H1653" i="2"/>
  <c r="I1653" i="2"/>
  <c r="H1654" i="2"/>
  <c r="I1654" i="2"/>
  <c r="H1655" i="2"/>
  <c r="I1655" i="2"/>
  <c r="H1656" i="2"/>
  <c r="I1656" i="2"/>
  <c r="H1657" i="2"/>
  <c r="I1657" i="2"/>
  <c r="H1658" i="2"/>
  <c r="I1658" i="2"/>
  <c r="H1659" i="2"/>
  <c r="I1659" i="2"/>
  <c r="H1660" i="2"/>
  <c r="I1660" i="2"/>
  <c r="H1661" i="2"/>
  <c r="I1661" i="2"/>
  <c r="H1662" i="2"/>
  <c r="I1662" i="2"/>
  <c r="H1663" i="2"/>
  <c r="I1663" i="2"/>
  <c r="H1664" i="2"/>
  <c r="I1664" i="2"/>
  <c r="H1665" i="2"/>
  <c r="I1665" i="2"/>
  <c r="H1666" i="2"/>
  <c r="I1666" i="2"/>
  <c r="H1667" i="2"/>
  <c r="I1667" i="2"/>
  <c r="H1668" i="2"/>
  <c r="I1668" i="2"/>
  <c r="H1669" i="2"/>
  <c r="I1669" i="2"/>
  <c r="H1670" i="2"/>
  <c r="I1670" i="2"/>
  <c r="H1671" i="2"/>
  <c r="I1671" i="2"/>
  <c r="H1672" i="2"/>
  <c r="I1672" i="2"/>
  <c r="H1673" i="2"/>
  <c r="I1673" i="2"/>
  <c r="H1674" i="2"/>
  <c r="I1674" i="2"/>
  <c r="H1675" i="2"/>
  <c r="I1675" i="2"/>
  <c r="H1676" i="2"/>
  <c r="I1676" i="2"/>
  <c r="H1677" i="2"/>
  <c r="I1677" i="2"/>
  <c r="H1678" i="2"/>
  <c r="I1678" i="2"/>
  <c r="H1679" i="2"/>
  <c r="I1679" i="2"/>
  <c r="H1680" i="2"/>
  <c r="I1680" i="2"/>
  <c r="H1681" i="2"/>
  <c r="I1681" i="2"/>
  <c r="H1682" i="2"/>
  <c r="I1682" i="2"/>
  <c r="H1683" i="2"/>
  <c r="I1683" i="2"/>
  <c r="H1684" i="2"/>
  <c r="I1684" i="2"/>
  <c r="H1685" i="2"/>
  <c r="I1685" i="2"/>
  <c r="H1686" i="2"/>
  <c r="I1686" i="2"/>
  <c r="H1687" i="2"/>
  <c r="I1687" i="2"/>
  <c r="H1688" i="2"/>
  <c r="I1688" i="2"/>
  <c r="H1689" i="2"/>
  <c r="I1689" i="2"/>
  <c r="H1690" i="2"/>
  <c r="I1690" i="2"/>
  <c r="H1691" i="2"/>
  <c r="I1691" i="2"/>
  <c r="H1692" i="2"/>
  <c r="I1692" i="2"/>
  <c r="H1693" i="2"/>
  <c r="I1693" i="2"/>
  <c r="H1694" i="2"/>
  <c r="I1694" i="2"/>
  <c r="H1695" i="2"/>
  <c r="I1695" i="2"/>
  <c r="H1696" i="2"/>
  <c r="I1696" i="2"/>
  <c r="H1697" i="2"/>
  <c r="I1697" i="2"/>
  <c r="H1698" i="2"/>
  <c r="I1698" i="2"/>
  <c r="H1699" i="2"/>
  <c r="I1699" i="2"/>
  <c r="H1700" i="2"/>
  <c r="I1700" i="2"/>
  <c r="H1701" i="2"/>
  <c r="I1701" i="2"/>
  <c r="H1702" i="2"/>
  <c r="I1702" i="2"/>
  <c r="H1703" i="2"/>
  <c r="I1703" i="2"/>
  <c r="H1704" i="2"/>
  <c r="I1704" i="2"/>
  <c r="H1705" i="2"/>
  <c r="I1705" i="2"/>
  <c r="H1706" i="2"/>
  <c r="I1706" i="2"/>
  <c r="H1707" i="2"/>
  <c r="I1707" i="2"/>
  <c r="H1708" i="2"/>
  <c r="I1708" i="2"/>
  <c r="H1709" i="2"/>
  <c r="I1709" i="2"/>
  <c r="H1710" i="2"/>
  <c r="I1710" i="2"/>
  <c r="H1711" i="2"/>
  <c r="I1711" i="2"/>
  <c r="H1712" i="2"/>
  <c r="I1712" i="2"/>
  <c r="H1713" i="2"/>
  <c r="I1713" i="2"/>
  <c r="H1714" i="2"/>
  <c r="I1714" i="2"/>
  <c r="H1715" i="2"/>
  <c r="I1715" i="2"/>
  <c r="H1716" i="2"/>
  <c r="I1716" i="2"/>
  <c r="H1717" i="2"/>
  <c r="I1717" i="2"/>
  <c r="H1718" i="2"/>
  <c r="I1718" i="2"/>
  <c r="H1719" i="2"/>
  <c r="I1719" i="2"/>
  <c r="H1720" i="2"/>
  <c r="I1720" i="2"/>
  <c r="H1721" i="2"/>
  <c r="I1721" i="2"/>
  <c r="H1722" i="2"/>
  <c r="I1722" i="2"/>
  <c r="H1723" i="2"/>
  <c r="I1723" i="2"/>
  <c r="H1724" i="2"/>
  <c r="I1724" i="2"/>
  <c r="H1725" i="2"/>
  <c r="I1725" i="2"/>
  <c r="H1726" i="2"/>
  <c r="I1726" i="2"/>
  <c r="H1727" i="2"/>
  <c r="I1727" i="2"/>
  <c r="H1728" i="2"/>
  <c r="I1728" i="2"/>
  <c r="H1729" i="2"/>
  <c r="I1729" i="2"/>
  <c r="H1730" i="2"/>
  <c r="I1730" i="2"/>
  <c r="H1731" i="2"/>
  <c r="I1731" i="2"/>
  <c r="H1732" i="2"/>
  <c r="I1732" i="2"/>
  <c r="H1733" i="2"/>
  <c r="I1733" i="2"/>
  <c r="H1734" i="2"/>
  <c r="I1734" i="2"/>
  <c r="H1735" i="2"/>
  <c r="I1735" i="2"/>
  <c r="H1736" i="2"/>
  <c r="I1736" i="2"/>
  <c r="H1737" i="2"/>
  <c r="I1737" i="2"/>
  <c r="H1738" i="2"/>
  <c r="I1738" i="2"/>
  <c r="H1739" i="2"/>
  <c r="I1739" i="2"/>
  <c r="H1740" i="2"/>
  <c r="I1740" i="2"/>
  <c r="H1741" i="2"/>
  <c r="I1741" i="2"/>
  <c r="H1742" i="2"/>
  <c r="I1742" i="2"/>
  <c r="H1743" i="2"/>
  <c r="I1743" i="2"/>
  <c r="H1744" i="2"/>
  <c r="I1744" i="2"/>
  <c r="H1745" i="2"/>
  <c r="I1745" i="2"/>
  <c r="H1746" i="2"/>
  <c r="I1746" i="2"/>
  <c r="H1747" i="2"/>
  <c r="I1747" i="2"/>
  <c r="H1748" i="2"/>
  <c r="I1748" i="2"/>
  <c r="H1749" i="2"/>
  <c r="I1749" i="2"/>
  <c r="H1750" i="2"/>
  <c r="I1750" i="2"/>
  <c r="H1751" i="2"/>
  <c r="I1751" i="2"/>
  <c r="H1752" i="2"/>
  <c r="I1752" i="2"/>
  <c r="H1753" i="2"/>
  <c r="I1753" i="2"/>
  <c r="H1754" i="2"/>
  <c r="I1754" i="2"/>
  <c r="H1755" i="2"/>
  <c r="I1755" i="2"/>
  <c r="H1756" i="2"/>
  <c r="I1756" i="2"/>
  <c r="H1757" i="2"/>
  <c r="I1757" i="2"/>
  <c r="H1758" i="2"/>
  <c r="I1758" i="2"/>
  <c r="H1759" i="2"/>
  <c r="I1759" i="2"/>
  <c r="H1760" i="2"/>
  <c r="I1760" i="2"/>
  <c r="H1761" i="2"/>
  <c r="I1761" i="2"/>
  <c r="H1762" i="2"/>
  <c r="I1762" i="2"/>
  <c r="H1763" i="2"/>
  <c r="I1763" i="2"/>
  <c r="H1764" i="2"/>
  <c r="I1764" i="2"/>
  <c r="H1765" i="2"/>
  <c r="I1765" i="2"/>
  <c r="H1766" i="2"/>
  <c r="I1766" i="2"/>
  <c r="H1767" i="2"/>
  <c r="I1767" i="2"/>
  <c r="H1768" i="2"/>
  <c r="I1768" i="2"/>
  <c r="H1769" i="2"/>
  <c r="I1769" i="2"/>
  <c r="H1770" i="2"/>
  <c r="I1770" i="2"/>
  <c r="H1771" i="2"/>
  <c r="I1771" i="2"/>
  <c r="H1772" i="2"/>
  <c r="I1772" i="2"/>
  <c r="H1773" i="2"/>
  <c r="I1773" i="2"/>
  <c r="H1774" i="2"/>
  <c r="I1774" i="2"/>
  <c r="H1775" i="2"/>
  <c r="I1775" i="2"/>
  <c r="H1776" i="2"/>
  <c r="I1776" i="2"/>
  <c r="H1777" i="2"/>
  <c r="I1777" i="2"/>
  <c r="H1778" i="2"/>
  <c r="I1778" i="2"/>
  <c r="H1779" i="2"/>
  <c r="I1779" i="2"/>
  <c r="H1780" i="2"/>
  <c r="I1780" i="2"/>
  <c r="H1781" i="2"/>
  <c r="I1781" i="2"/>
  <c r="H1782" i="2"/>
  <c r="I1782" i="2"/>
  <c r="H1783" i="2"/>
  <c r="I1783" i="2"/>
  <c r="H1784" i="2"/>
  <c r="I1784" i="2"/>
  <c r="H1785" i="2"/>
  <c r="I1785" i="2"/>
  <c r="H1786" i="2"/>
  <c r="I1786" i="2"/>
  <c r="H1787" i="2"/>
  <c r="I1787" i="2"/>
  <c r="H1788" i="2"/>
  <c r="I1788" i="2"/>
  <c r="H1789" i="2"/>
  <c r="I1789" i="2"/>
  <c r="H1790" i="2"/>
  <c r="I1790" i="2"/>
  <c r="H1791" i="2"/>
  <c r="I1791" i="2"/>
  <c r="H1792" i="2"/>
  <c r="I1792" i="2"/>
  <c r="H1793" i="2"/>
  <c r="I1793" i="2"/>
  <c r="H1794" i="2"/>
  <c r="I1794" i="2"/>
  <c r="H1795" i="2"/>
  <c r="I1795" i="2"/>
  <c r="H1796" i="2"/>
  <c r="I1796" i="2"/>
  <c r="H1797" i="2"/>
  <c r="I1797" i="2"/>
  <c r="H1798" i="2"/>
  <c r="I1798" i="2"/>
  <c r="H1799" i="2"/>
  <c r="I1799" i="2"/>
  <c r="H1800" i="2"/>
  <c r="I1800" i="2"/>
  <c r="H1801" i="2"/>
  <c r="I1801" i="2"/>
  <c r="H1802" i="2"/>
  <c r="I1802" i="2"/>
  <c r="H1803" i="2"/>
  <c r="I1803" i="2"/>
  <c r="H1804" i="2"/>
  <c r="I1804" i="2"/>
  <c r="H1805" i="2"/>
  <c r="I1805" i="2"/>
  <c r="H1806" i="2"/>
  <c r="I1806" i="2"/>
  <c r="H1807" i="2"/>
  <c r="I1807" i="2"/>
  <c r="H1808" i="2"/>
  <c r="I1808" i="2"/>
  <c r="H1809" i="2"/>
  <c r="I1809" i="2"/>
  <c r="H1810" i="2"/>
  <c r="I1810" i="2"/>
  <c r="H1811" i="2"/>
  <c r="I1811" i="2"/>
  <c r="H1812" i="2"/>
  <c r="I1812" i="2"/>
  <c r="H1813" i="2"/>
  <c r="I1813" i="2"/>
  <c r="H1814" i="2"/>
  <c r="I1814" i="2"/>
  <c r="H1815" i="2"/>
  <c r="I1815" i="2"/>
  <c r="H1816" i="2"/>
  <c r="I1816" i="2"/>
  <c r="H1817" i="2"/>
  <c r="I1817" i="2"/>
  <c r="H1818" i="2"/>
  <c r="I1818" i="2"/>
  <c r="H1819" i="2"/>
  <c r="I1819" i="2"/>
  <c r="H1820" i="2"/>
  <c r="I1820" i="2"/>
  <c r="H1821" i="2"/>
  <c r="I1821" i="2"/>
  <c r="H1822" i="2"/>
  <c r="I1822" i="2"/>
  <c r="H1823" i="2"/>
  <c r="I1823" i="2"/>
  <c r="H1824" i="2"/>
  <c r="I1824" i="2"/>
  <c r="H1825" i="2"/>
  <c r="I1825" i="2"/>
  <c r="H1826" i="2"/>
  <c r="I1826" i="2"/>
  <c r="H1827" i="2"/>
  <c r="I1827" i="2"/>
  <c r="H1828" i="2"/>
  <c r="I1828" i="2"/>
  <c r="H1829" i="2"/>
  <c r="I1829" i="2"/>
  <c r="H1830" i="2"/>
  <c r="I1830" i="2"/>
  <c r="H1831" i="2"/>
  <c r="I1831" i="2"/>
  <c r="H1832" i="2"/>
  <c r="I1832" i="2"/>
  <c r="H1833" i="2"/>
  <c r="I1833" i="2"/>
  <c r="H1834" i="2"/>
  <c r="I1834" i="2"/>
  <c r="H1835" i="2"/>
  <c r="I1835" i="2"/>
  <c r="H1836" i="2"/>
  <c r="I1836" i="2"/>
  <c r="H1837" i="2"/>
  <c r="I1837" i="2"/>
  <c r="H1838" i="2"/>
  <c r="I1838" i="2"/>
  <c r="H1839" i="2"/>
  <c r="I1839" i="2"/>
  <c r="H1840" i="2"/>
  <c r="I1840" i="2"/>
  <c r="H1841" i="2"/>
  <c r="I1841" i="2"/>
  <c r="H1842" i="2"/>
  <c r="I1842" i="2"/>
  <c r="H1843" i="2"/>
  <c r="I1843" i="2"/>
  <c r="H1844" i="2"/>
  <c r="I1844" i="2"/>
  <c r="H1845" i="2"/>
  <c r="I1845" i="2"/>
  <c r="H1846" i="2"/>
  <c r="I1846" i="2"/>
  <c r="H1847" i="2"/>
  <c r="I1847" i="2"/>
  <c r="H1848" i="2"/>
  <c r="I1848" i="2"/>
  <c r="H1849" i="2"/>
  <c r="I1849" i="2"/>
  <c r="H1850" i="2"/>
  <c r="I1850" i="2"/>
  <c r="H1851" i="2"/>
  <c r="I1851" i="2"/>
  <c r="H1852" i="2"/>
  <c r="I1852" i="2"/>
  <c r="H1853" i="2"/>
  <c r="I1853" i="2"/>
  <c r="H1854" i="2"/>
  <c r="I1854" i="2"/>
  <c r="H1855" i="2"/>
  <c r="I1855" i="2"/>
  <c r="H1856" i="2"/>
  <c r="I1856" i="2"/>
  <c r="H1857" i="2"/>
  <c r="I1857" i="2"/>
  <c r="H1858" i="2"/>
  <c r="I1858" i="2"/>
  <c r="H1859" i="2"/>
  <c r="I1859" i="2"/>
  <c r="H1860" i="2"/>
  <c r="I1860" i="2"/>
  <c r="H1861" i="2"/>
  <c r="I1861" i="2"/>
  <c r="H1862" i="2"/>
  <c r="I1862" i="2"/>
  <c r="H1863" i="2"/>
  <c r="I1863" i="2"/>
  <c r="H1864" i="2"/>
  <c r="I1864" i="2"/>
  <c r="H1865" i="2"/>
  <c r="I1865" i="2"/>
  <c r="H1866" i="2"/>
  <c r="I1866" i="2"/>
  <c r="H1867" i="2"/>
  <c r="I1867" i="2"/>
  <c r="H1868" i="2"/>
  <c r="I1868" i="2"/>
  <c r="H1869" i="2"/>
  <c r="I1869" i="2"/>
  <c r="H1870" i="2"/>
  <c r="I1870" i="2"/>
  <c r="H1871" i="2"/>
  <c r="I1871" i="2"/>
  <c r="H1872" i="2"/>
  <c r="I1872" i="2"/>
  <c r="H1873" i="2"/>
  <c r="I1873" i="2"/>
  <c r="H1874" i="2"/>
  <c r="I1874" i="2"/>
  <c r="H1875" i="2"/>
  <c r="I1875" i="2"/>
  <c r="H1876" i="2"/>
  <c r="I1876" i="2"/>
  <c r="H1877" i="2"/>
  <c r="I1877" i="2"/>
  <c r="H1878" i="2"/>
  <c r="I1878" i="2"/>
  <c r="H1879" i="2"/>
  <c r="I1879" i="2"/>
  <c r="H1880" i="2"/>
  <c r="I1880" i="2"/>
  <c r="H1881" i="2"/>
  <c r="I1881" i="2"/>
  <c r="H1882" i="2"/>
  <c r="I1882" i="2"/>
  <c r="H1883" i="2"/>
  <c r="I1883" i="2"/>
  <c r="H1884" i="2"/>
  <c r="I1884" i="2"/>
  <c r="H1885" i="2"/>
  <c r="I1885" i="2"/>
  <c r="H1886" i="2"/>
  <c r="I1886" i="2"/>
  <c r="H1887" i="2"/>
  <c r="I1887" i="2"/>
  <c r="H1888" i="2"/>
  <c r="I1888" i="2"/>
  <c r="H1889" i="2"/>
  <c r="I1889" i="2"/>
  <c r="H1890" i="2"/>
  <c r="I1890" i="2"/>
  <c r="H1891" i="2"/>
  <c r="I1891" i="2"/>
  <c r="H1892" i="2"/>
  <c r="I1892" i="2"/>
  <c r="H1893" i="2"/>
  <c r="I1893" i="2"/>
  <c r="H1894" i="2"/>
  <c r="I1894" i="2"/>
  <c r="H1895" i="2"/>
  <c r="I1895" i="2"/>
  <c r="H1896" i="2"/>
  <c r="I1896" i="2"/>
  <c r="H1897" i="2"/>
  <c r="I1897" i="2"/>
  <c r="H1898" i="2"/>
  <c r="I1898" i="2"/>
  <c r="H1899" i="2"/>
  <c r="I1899" i="2"/>
  <c r="H1900" i="2"/>
  <c r="I1900" i="2"/>
  <c r="H1901" i="2"/>
  <c r="I1901" i="2"/>
  <c r="H1902" i="2"/>
  <c r="I1902" i="2"/>
  <c r="H1903" i="2"/>
  <c r="I1903" i="2"/>
  <c r="H1904" i="2"/>
  <c r="I1904" i="2"/>
  <c r="H1905" i="2"/>
  <c r="I1905" i="2"/>
  <c r="H1906" i="2"/>
  <c r="I1906" i="2"/>
  <c r="H1907" i="2"/>
  <c r="I1907" i="2"/>
  <c r="H1908" i="2"/>
  <c r="I1908" i="2"/>
  <c r="H1909" i="2"/>
  <c r="I1909" i="2"/>
  <c r="H1910" i="2"/>
  <c r="I1910" i="2"/>
  <c r="H1911" i="2"/>
  <c r="I1911" i="2"/>
  <c r="H1912" i="2"/>
  <c r="I1912" i="2"/>
  <c r="H1913" i="2"/>
  <c r="I1913" i="2"/>
  <c r="H1914" i="2"/>
  <c r="I1914" i="2"/>
  <c r="H1915" i="2"/>
  <c r="I1915" i="2"/>
  <c r="H1916" i="2"/>
  <c r="I1916" i="2"/>
  <c r="H1917" i="2"/>
  <c r="I1917" i="2"/>
  <c r="H1918" i="2"/>
  <c r="I1918" i="2"/>
  <c r="H1919" i="2"/>
  <c r="I1919" i="2"/>
  <c r="H1920" i="2"/>
  <c r="I1920" i="2"/>
  <c r="H1921" i="2"/>
  <c r="I1921" i="2"/>
  <c r="H1922" i="2"/>
  <c r="I1922" i="2"/>
  <c r="H1923" i="2"/>
  <c r="I1923" i="2"/>
  <c r="H1924" i="2"/>
  <c r="I1924" i="2"/>
  <c r="H1925" i="2"/>
  <c r="I1925" i="2"/>
  <c r="H1926" i="2"/>
  <c r="I1926" i="2"/>
  <c r="H1927" i="2"/>
  <c r="I1927" i="2"/>
  <c r="H1928" i="2"/>
  <c r="I1928" i="2"/>
  <c r="H1929" i="2"/>
  <c r="I1929" i="2"/>
  <c r="H1930" i="2"/>
  <c r="I1930" i="2"/>
  <c r="H1931" i="2"/>
  <c r="I1931" i="2"/>
  <c r="H1932" i="2"/>
  <c r="I1932" i="2"/>
  <c r="H1933" i="2"/>
  <c r="I1933" i="2"/>
  <c r="H1934" i="2"/>
  <c r="I1934" i="2"/>
  <c r="H1935" i="2"/>
  <c r="I1935" i="2"/>
  <c r="H1936" i="2"/>
  <c r="I1936" i="2"/>
  <c r="H1937" i="2"/>
  <c r="I1937" i="2"/>
  <c r="H1938" i="2"/>
  <c r="I1938" i="2"/>
  <c r="H1939" i="2"/>
  <c r="I1939" i="2"/>
  <c r="H1940" i="2"/>
  <c r="I1940" i="2"/>
  <c r="H1941" i="2"/>
  <c r="I1941" i="2"/>
  <c r="H1942" i="2"/>
  <c r="I1942" i="2"/>
  <c r="H1943" i="2"/>
  <c r="I1943" i="2"/>
  <c r="H1944" i="2"/>
  <c r="I1944" i="2"/>
  <c r="H1945" i="2"/>
  <c r="I1945" i="2"/>
  <c r="H1946" i="2"/>
  <c r="I1946" i="2"/>
  <c r="H1947" i="2"/>
  <c r="I1947" i="2"/>
  <c r="H1948" i="2"/>
  <c r="I1948" i="2"/>
  <c r="H1949" i="2"/>
  <c r="I1949" i="2"/>
  <c r="H1950" i="2"/>
  <c r="I1950" i="2"/>
  <c r="H1951" i="2"/>
  <c r="I1951" i="2"/>
  <c r="H1952" i="2"/>
  <c r="I1952" i="2"/>
  <c r="H1953" i="2"/>
  <c r="I1953" i="2"/>
  <c r="H1954" i="2"/>
  <c r="I1954" i="2"/>
  <c r="H1955" i="2"/>
  <c r="I1955" i="2"/>
  <c r="H1956" i="2"/>
  <c r="I1956" i="2"/>
  <c r="H1957" i="2"/>
  <c r="I1957" i="2"/>
  <c r="H1958" i="2"/>
  <c r="I1958" i="2"/>
  <c r="H1959" i="2"/>
  <c r="I1959" i="2"/>
  <c r="H1960" i="2"/>
  <c r="I1960" i="2"/>
  <c r="H1961" i="2"/>
  <c r="I1961" i="2"/>
  <c r="H1962" i="2"/>
  <c r="I1962" i="2"/>
  <c r="H1963" i="2"/>
  <c r="I1963" i="2"/>
  <c r="H1964" i="2"/>
  <c r="I1964" i="2"/>
  <c r="H1965" i="2"/>
  <c r="I1965" i="2"/>
  <c r="H1966" i="2"/>
  <c r="I1966" i="2"/>
  <c r="H1967" i="2"/>
  <c r="I1967" i="2"/>
  <c r="H1968" i="2"/>
  <c r="I1968" i="2"/>
  <c r="H1969" i="2"/>
  <c r="I1969" i="2"/>
  <c r="H1970" i="2"/>
  <c r="I1970" i="2"/>
  <c r="H1971" i="2"/>
  <c r="I1971" i="2"/>
  <c r="H1972" i="2"/>
  <c r="I1972" i="2"/>
  <c r="H1973" i="2"/>
  <c r="I1973" i="2"/>
  <c r="H1974" i="2"/>
  <c r="I1974" i="2"/>
  <c r="H1975" i="2"/>
  <c r="I1975" i="2"/>
  <c r="H1976" i="2"/>
  <c r="I1976" i="2"/>
  <c r="H1977" i="2"/>
  <c r="I1977" i="2"/>
  <c r="H1978" i="2"/>
  <c r="I1978" i="2"/>
  <c r="H1979" i="2"/>
  <c r="I1979" i="2"/>
  <c r="H1980" i="2"/>
  <c r="I1980" i="2"/>
  <c r="H1981" i="2"/>
  <c r="I1981" i="2"/>
  <c r="H1982" i="2"/>
  <c r="I1982" i="2"/>
  <c r="H1983" i="2"/>
  <c r="I1983" i="2"/>
  <c r="H1984" i="2"/>
  <c r="I1984" i="2"/>
  <c r="H1985" i="2"/>
  <c r="I1985" i="2"/>
  <c r="H1986" i="2"/>
  <c r="I1986" i="2"/>
  <c r="H1987" i="2"/>
  <c r="I1987" i="2"/>
  <c r="H1988" i="2"/>
  <c r="I1988" i="2"/>
  <c r="H1989" i="2"/>
  <c r="I1989" i="2"/>
  <c r="H1990" i="2"/>
  <c r="I1990" i="2"/>
  <c r="H1991" i="2"/>
  <c r="I1991" i="2"/>
  <c r="H1992" i="2"/>
  <c r="I1992" i="2"/>
  <c r="H1993" i="2"/>
  <c r="I1993" i="2"/>
  <c r="H1994" i="2"/>
  <c r="I1994" i="2"/>
  <c r="H1995" i="2"/>
  <c r="I1995" i="2"/>
  <c r="H1996" i="2"/>
  <c r="I1996" i="2"/>
  <c r="H1997" i="2"/>
  <c r="I1997" i="2"/>
  <c r="H1998" i="2"/>
  <c r="I1998" i="2"/>
  <c r="H1999" i="2"/>
  <c r="I1999" i="2"/>
  <c r="H2000" i="2"/>
  <c r="I2000" i="2"/>
  <c r="H2001" i="2"/>
  <c r="I2001" i="2"/>
  <c r="H2002" i="2"/>
  <c r="I2002" i="2"/>
  <c r="H2003" i="2"/>
  <c r="I2003" i="2"/>
  <c r="H2004" i="2"/>
  <c r="I2004" i="2"/>
  <c r="H2005" i="2"/>
  <c r="I2005" i="2"/>
  <c r="H2006" i="2"/>
  <c r="I2006" i="2"/>
  <c r="H2007" i="2"/>
  <c r="I2007" i="2"/>
  <c r="H2008" i="2"/>
  <c r="I2008" i="2"/>
  <c r="H2009" i="2"/>
  <c r="I2009" i="2"/>
  <c r="H2010" i="2"/>
  <c r="I2010" i="2"/>
  <c r="H2011" i="2"/>
  <c r="I2011" i="2"/>
  <c r="H2012" i="2"/>
  <c r="I2012" i="2"/>
  <c r="H2013" i="2"/>
  <c r="I2013" i="2"/>
  <c r="H2014" i="2"/>
  <c r="I2014" i="2"/>
  <c r="H2015" i="2"/>
  <c r="I2015" i="2"/>
  <c r="H2016" i="2"/>
  <c r="I2016" i="2"/>
  <c r="H2017" i="2"/>
  <c r="I2017" i="2"/>
  <c r="H2018" i="2"/>
  <c r="I2018" i="2"/>
  <c r="H2019" i="2"/>
  <c r="I2019" i="2"/>
  <c r="H2020" i="2"/>
  <c r="I2020" i="2"/>
  <c r="H2021" i="2"/>
  <c r="I2021" i="2"/>
  <c r="H2022" i="2"/>
  <c r="I2022" i="2"/>
  <c r="H2023" i="2"/>
  <c r="I2023" i="2"/>
  <c r="H2024" i="2"/>
  <c r="I2024" i="2"/>
  <c r="H2025" i="2"/>
  <c r="I2025" i="2"/>
  <c r="H2026" i="2"/>
  <c r="I2026" i="2"/>
  <c r="H2027" i="2"/>
  <c r="I2027" i="2"/>
  <c r="H2028" i="2"/>
  <c r="I2028" i="2"/>
  <c r="H2029" i="2"/>
  <c r="I2029" i="2"/>
  <c r="H2030" i="2"/>
  <c r="I2030" i="2"/>
  <c r="H2031" i="2"/>
  <c r="I2031" i="2"/>
  <c r="H2032" i="2"/>
  <c r="I2032" i="2"/>
  <c r="H2033" i="2"/>
  <c r="I2033" i="2"/>
  <c r="H2034" i="2"/>
  <c r="I2034" i="2"/>
  <c r="H2035" i="2"/>
  <c r="I2035" i="2"/>
  <c r="H2036" i="2"/>
  <c r="I2036" i="2"/>
  <c r="H2037" i="2"/>
  <c r="I2037" i="2"/>
  <c r="H2038" i="2"/>
  <c r="I2038" i="2"/>
  <c r="H2039" i="2"/>
  <c r="I2039" i="2"/>
  <c r="H2040" i="2"/>
  <c r="I2040" i="2"/>
  <c r="H2041" i="2"/>
  <c r="I2041" i="2"/>
  <c r="H2042" i="2"/>
  <c r="I2042" i="2"/>
  <c r="H2043" i="2"/>
  <c r="I2043" i="2"/>
  <c r="H2044" i="2"/>
  <c r="I2044" i="2"/>
  <c r="H2045" i="2"/>
  <c r="I2045" i="2"/>
  <c r="H2046" i="2"/>
  <c r="I2046" i="2"/>
  <c r="H2047" i="2"/>
  <c r="I2047" i="2"/>
  <c r="H2048" i="2"/>
  <c r="I2048" i="2"/>
  <c r="H2049" i="2"/>
  <c r="I2049" i="2"/>
  <c r="H2050" i="2"/>
  <c r="I2050" i="2"/>
  <c r="H2051" i="2"/>
  <c r="I2051" i="2"/>
  <c r="H2052" i="2"/>
  <c r="I2052" i="2"/>
  <c r="H2053" i="2"/>
  <c r="I2053" i="2"/>
  <c r="H2054" i="2"/>
  <c r="I2054" i="2"/>
  <c r="H2055" i="2"/>
  <c r="I2055" i="2"/>
  <c r="H2056" i="2"/>
  <c r="I2056" i="2"/>
  <c r="H2057" i="2"/>
  <c r="I2057" i="2"/>
  <c r="H2058" i="2"/>
  <c r="I2058" i="2"/>
  <c r="H2059" i="2"/>
  <c r="I2059" i="2"/>
  <c r="H2060" i="2"/>
  <c r="I2060" i="2"/>
  <c r="H2061" i="2"/>
  <c r="I2061" i="2"/>
  <c r="H2062" i="2"/>
  <c r="I2062" i="2"/>
  <c r="H2063" i="2"/>
  <c r="I2063" i="2"/>
  <c r="H2064" i="2"/>
  <c r="I2064" i="2"/>
  <c r="H2065" i="2"/>
  <c r="I2065" i="2"/>
  <c r="H2066" i="2"/>
  <c r="I2066" i="2"/>
  <c r="H2067" i="2"/>
  <c r="I2067" i="2"/>
  <c r="H2068" i="2"/>
  <c r="I2068" i="2"/>
  <c r="H2069" i="2"/>
  <c r="I2069" i="2"/>
  <c r="H2070" i="2"/>
  <c r="I2070" i="2"/>
  <c r="H2071" i="2"/>
  <c r="I2071" i="2"/>
  <c r="H2072" i="2"/>
  <c r="I2072" i="2"/>
  <c r="H2073" i="2"/>
  <c r="I2073" i="2"/>
  <c r="H2074" i="2"/>
  <c r="I2074" i="2"/>
  <c r="H2075" i="2"/>
  <c r="I2075" i="2"/>
  <c r="H2076" i="2"/>
  <c r="I2076" i="2"/>
  <c r="H2077" i="2"/>
  <c r="I2077" i="2"/>
  <c r="H2078" i="2"/>
  <c r="I2078" i="2"/>
  <c r="H2079" i="2"/>
  <c r="I2079" i="2"/>
  <c r="H2080" i="2"/>
  <c r="I2080" i="2"/>
  <c r="H2081" i="2"/>
  <c r="I2081" i="2"/>
  <c r="H2082" i="2"/>
  <c r="I2082" i="2"/>
  <c r="H2083" i="2"/>
  <c r="I2083" i="2"/>
  <c r="H2084" i="2"/>
  <c r="I2084" i="2"/>
  <c r="H2085" i="2"/>
  <c r="I2085" i="2"/>
  <c r="H2086" i="2"/>
  <c r="I2086" i="2"/>
  <c r="H2087" i="2"/>
  <c r="I2087" i="2"/>
  <c r="H2088" i="2"/>
  <c r="I2088" i="2"/>
  <c r="H2089" i="2"/>
  <c r="I2089" i="2"/>
  <c r="H2090" i="2"/>
  <c r="I2090" i="2"/>
  <c r="H2091" i="2"/>
  <c r="I2091" i="2"/>
  <c r="H2092" i="2"/>
  <c r="I2092" i="2"/>
  <c r="H2093" i="2"/>
  <c r="I2093" i="2"/>
  <c r="H2094" i="2"/>
  <c r="I2094" i="2"/>
  <c r="H2095" i="2"/>
  <c r="I2095" i="2"/>
  <c r="H2096" i="2"/>
  <c r="I2096" i="2"/>
  <c r="H2097" i="2"/>
  <c r="I2097" i="2"/>
  <c r="H2098" i="2"/>
  <c r="I2098" i="2"/>
  <c r="H2099" i="2"/>
  <c r="I2099" i="2"/>
  <c r="H2100" i="2"/>
  <c r="I2100" i="2"/>
  <c r="H2101" i="2"/>
  <c r="I2101" i="2"/>
  <c r="H2102" i="2"/>
  <c r="I2102" i="2"/>
  <c r="H2103" i="2"/>
  <c r="I2103" i="2"/>
  <c r="H2104" i="2"/>
  <c r="I2104" i="2"/>
  <c r="H2105" i="2"/>
  <c r="I2105" i="2"/>
  <c r="H2106" i="2"/>
  <c r="I2106" i="2"/>
  <c r="H2107" i="2"/>
  <c r="I2107" i="2"/>
  <c r="H2108" i="2"/>
  <c r="I2108" i="2"/>
  <c r="H2109" i="2"/>
  <c r="I2109" i="2"/>
  <c r="H2110" i="2"/>
  <c r="I2110" i="2"/>
  <c r="H2111" i="2"/>
  <c r="I2111" i="2"/>
  <c r="H2112" i="2"/>
  <c r="I2112" i="2"/>
  <c r="H2113" i="2"/>
  <c r="I2113" i="2"/>
  <c r="H2114" i="2"/>
  <c r="I2114" i="2"/>
  <c r="H2115" i="2"/>
  <c r="I2115" i="2"/>
  <c r="H2116" i="2"/>
  <c r="I2116" i="2"/>
  <c r="H2117" i="2"/>
  <c r="I2117" i="2"/>
  <c r="H2118" i="2"/>
  <c r="I2118" i="2"/>
  <c r="H2119" i="2"/>
  <c r="I2119" i="2"/>
  <c r="H2120" i="2"/>
  <c r="I2120" i="2"/>
  <c r="H2121" i="2"/>
  <c r="I2121" i="2"/>
  <c r="H2122" i="2"/>
  <c r="I2122" i="2"/>
  <c r="H2123" i="2"/>
  <c r="I2123" i="2"/>
  <c r="H2124" i="2"/>
  <c r="I2124" i="2"/>
  <c r="H2125" i="2"/>
  <c r="I2125" i="2"/>
  <c r="H2126" i="2"/>
  <c r="I2126" i="2"/>
  <c r="H2127" i="2"/>
  <c r="I2127" i="2"/>
  <c r="H2128" i="2"/>
  <c r="I2128" i="2"/>
  <c r="H2129" i="2"/>
  <c r="I2129" i="2"/>
  <c r="H2130" i="2"/>
  <c r="I2130" i="2"/>
  <c r="H2131" i="2"/>
  <c r="I2131" i="2"/>
  <c r="H2132" i="2"/>
  <c r="I2132" i="2"/>
  <c r="H2133" i="2"/>
  <c r="I2133" i="2"/>
  <c r="H2134" i="2"/>
  <c r="I2134" i="2"/>
  <c r="H2135" i="2"/>
  <c r="I2135" i="2"/>
  <c r="H2136" i="2"/>
  <c r="I2136" i="2"/>
  <c r="H2137" i="2"/>
  <c r="I2137" i="2"/>
  <c r="H2138" i="2"/>
  <c r="I2138" i="2"/>
  <c r="H2139" i="2"/>
  <c r="I2139" i="2"/>
  <c r="H2140" i="2"/>
  <c r="I2140" i="2"/>
  <c r="H2141" i="2"/>
  <c r="I2141" i="2"/>
  <c r="H2142" i="2"/>
  <c r="I2142" i="2"/>
  <c r="H2143" i="2"/>
  <c r="I2143" i="2"/>
  <c r="H2144" i="2"/>
  <c r="I2144" i="2"/>
  <c r="H2145" i="2"/>
  <c r="I2145" i="2"/>
  <c r="H2146" i="2"/>
  <c r="I2146" i="2"/>
  <c r="H2147" i="2"/>
  <c r="I2147" i="2"/>
  <c r="H2148" i="2"/>
  <c r="I2148" i="2"/>
  <c r="H2149" i="2"/>
  <c r="I2149" i="2"/>
  <c r="H2150" i="2"/>
  <c r="I2150" i="2"/>
  <c r="H2151" i="2"/>
  <c r="I2151" i="2"/>
  <c r="H2152" i="2"/>
  <c r="I2152" i="2"/>
  <c r="H2153" i="2"/>
  <c r="I2153" i="2"/>
  <c r="H2154" i="2"/>
  <c r="I2154" i="2"/>
  <c r="H2155" i="2"/>
  <c r="I2155" i="2"/>
  <c r="H2156" i="2"/>
  <c r="I2156" i="2"/>
  <c r="H2157" i="2"/>
  <c r="I2157" i="2"/>
  <c r="H2158" i="2"/>
  <c r="I2158" i="2"/>
  <c r="H2159" i="2"/>
  <c r="I2159" i="2"/>
  <c r="H2160" i="2"/>
  <c r="I2160" i="2"/>
  <c r="H2161" i="2"/>
  <c r="I2161" i="2"/>
  <c r="H2162" i="2"/>
  <c r="I2162" i="2"/>
  <c r="H2163" i="2"/>
  <c r="I2163" i="2"/>
  <c r="H2164" i="2"/>
  <c r="I2164" i="2"/>
  <c r="H2165" i="2"/>
  <c r="I2165" i="2"/>
  <c r="H2166" i="2"/>
  <c r="I2166" i="2"/>
  <c r="H2167" i="2"/>
  <c r="I2167" i="2"/>
  <c r="H2168" i="2"/>
  <c r="I2168" i="2"/>
  <c r="H2169" i="2"/>
  <c r="I2169" i="2"/>
  <c r="H2170" i="2"/>
  <c r="I2170" i="2"/>
  <c r="H2171" i="2"/>
  <c r="I2171" i="2"/>
  <c r="H2172" i="2"/>
  <c r="I2172" i="2"/>
  <c r="H2173" i="2"/>
  <c r="I2173" i="2"/>
  <c r="H2174" i="2"/>
  <c r="I2174" i="2"/>
  <c r="H2175" i="2"/>
  <c r="I2175" i="2"/>
  <c r="H2176" i="2"/>
  <c r="I2176" i="2"/>
  <c r="H2177" i="2"/>
  <c r="I2177" i="2"/>
  <c r="H2178" i="2"/>
  <c r="I2178" i="2"/>
  <c r="H2179" i="2"/>
  <c r="I2179" i="2"/>
  <c r="H2180" i="2"/>
  <c r="I2180" i="2"/>
  <c r="H2181" i="2"/>
  <c r="I2181" i="2"/>
  <c r="H2182" i="2"/>
  <c r="I2182" i="2"/>
  <c r="H2183" i="2"/>
  <c r="I2183" i="2"/>
  <c r="H2184" i="2"/>
  <c r="I2184" i="2"/>
  <c r="H2185" i="2"/>
  <c r="I2185" i="2"/>
  <c r="H2186" i="2"/>
  <c r="I2186" i="2"/>
  <c r="H2187" i="2"/>
  <c r="I2187" i="2"/>
  <c r="H2188" i="2"/>
  <c r="I2188" i="2"/>
  <c r="H2189" i="2"/>
  <c r="I2189" i="2"/>
  <c r="H2190" i="2"/>
  <c r="I2190" i="2"/>
  <c r="H2191" i="2"/>
  <c r="I2191" i="2"/>
  <c r="H2192" i="2"/>
  <c r="I2192" i="2"/>
  <c r="H2193" i="2"/>
  <c r="I2193" i="2"/>
  <c r="H2194" i="2"/>
  <c r="I2194" i="2"/>
  <c r="H2195" i="2"/>
  <c r="I2195" i="2"/>
  <c r="H2196" i="2"/>
  <c r="I2196" i="2"/>
  <c r="H2197" i="2"/>
  <c r="I2197" i="2"/>
  <c r="H2198" i="2"/>
  <c r="I2198" i="2"/>
  <c r="H2199" i="2"/>
  <c r="I2199" i="2"/>
  <c r="H2200" i="2"/>
  <c r="I2200" i="2"/>
  <c r="H2201" i="2"/>
  <c r="I2201" i="2"/>
  <c r="H2202" i="2"/>
  <c r="I2202" i="2"/>
  <c r="H2203" i="2"/>
  <c r="I2203" i="2"/>
  <c r="H2204" i="2"/>
  <c r="I2204" i="2"/>
  <c r="H2205" i="2"/>
  <c r="I2205" i="2"/>
  <c r="H2206" i="2"/>
  <c r="I2206" i="2"/>
  <c r="H2207" i="2"/>
  <c r="I2207" i="2"/>
  <c r="H2208" i="2"/>
  <c r="I2208" i="2"/>
  <c r="H2209" i="2"/>
  <c r="I2209" i="2"/>
  <c r="H2210" i="2"/>
  <c r="I2210" i="2"/>
  <c r="H2211" i="2"/>
  <c r="I2211" i="2"/>
  <c r="H2212" i="2"/>
  <c r="I2212" i="2"/>
  <c r="H2213" i="2"/>
  <c r="I2213" i="2"/>
  <c r="H2214" i="2"/>
  <c r="I2214" i="2"/>
  <c r="H2215" i="2"/>
  <c r="I2215" i="2"/>
  <c r="H2216" i="2"/>
  <c r="I2216" i="2"/>
  <c r="H2217" i="2"/>
  <c r="I2217" i="2"/>
  <c r="H2218" i="2"/>
  <c r="I2218" i="2"/>
  <c r="H2219" i="2"/>
  <c r="I2219" i="2"/>
  <c r="H2220" i="2"/>
  <c r="I2220" i="2"/>
  <c r="H2221" i="2"/>
  <c r="I2221" i="2"/>
  <c r="H2222" i="2"/>
  <c r="I2222" i="2"/>
  <c r="H2223" i="2"/>
  <c r="I2223" i="2"/>
  <c r="H2224" i="2"/>
  <c r="I2224" i="2"/>
  <c r="H2225" i="2"/>
  <c r="I2225" i="2"/>
  <c r="H2226" i="2"/>
  <c r="I2226" i="2"/>
  <c r="H2227" i="2"/>
  <c r="I2227" i="2"/>
  <c r="H2228" i="2"/>
  <c r="I2228" i="2"/>
  <c r="H2229" i="2"/>
  <c r="I2229" i="2"/>
  <c r="H2230" i="2"/>
  <c r="I2230" i="2"/>
  <c r="H2231" i="2"/>
  <c r="I2231" i="2"/>
  <c r="H2232" i="2"/>
  <c r="I2232" i="2"/>
  <c r="H2233" i="2"/>
  <c r="I2233" i="2"/>
  <c r="H2234" i="2"/>
  <c r="I2234" i="2"/>
  <c r="H2235" i="2"/>
  <c r="I2235" i="2"/>
  <c r="H2236" i="2"/>
  <c r="I2236" i="2"/>
  <c r="H2237" i="2"/>
  <c r="I2237" i="2"/>
  <c r="H2238" i="2"/>
  <c r="I2238" i="2"/>
  <c r="H2239" i="2"/>
  <c r="I2239" i="2"/>
  <c r="H2240" i="2"/>
  <c r="I2240" i="2"/>
  <c r="H2241" i="2"/>
  <c r="I2241" i="2"/>
  <c r="H2242" i="2"/>
  <c r="I2242" i="2"/>
  <c r="H2243" i="2"/>
  <c r="I2243" i="2"/>
  <c r="H2244" i="2"/>
  <c r="I2244" i="2"/>
  <c r="H2245" i="2"/>
  <c r="I2245" i="2"/>
  <c r="H2246" i="2"/>
  <c r="I2246" i="2"/>
  <c r="H2247" i="2"/>
  <c r="I2247" i="2"/>
  <c r="H2248" i="2"/>
  <c r="I2248" i="2"/>
  <c r="H2249" i="2"/>
  <c r="I2249" i="2"/>
  <c r="H2250" i="2"/>
  <c r="I2250" i="2"/>
  <c r="H2251" i="2"/>
  <c r="I2251" i="2"/>
  <c r="H2252" i="2"/>
  <c r="I2252" i="2"/>
  <c r="H2253" i="2"/>
  <c r="I2253" i="2"/>
  <c r="H2254" i="2"/>
  <c r="I2254" i="2"/>
  <c r="H2255" i="2"/>
  <c r="I2255" i="2"/>
  <c r="H2256" i="2"/>
  <c r="I2256" i="2"/>
  <c r="H2257" i="2"/>
  <c r="I2257" i="2"/>
  <c r="H2258" i="2"/>
  <c r="I2258" i="2"/>
  <c r="H2259" i="2"/>
  <c r="I2259" i="2"/>
  <c r="H2260" i="2"/>
  <c r="I2260" i="2"/>
  <c r="H2261" i="2"/>
  <c r="I2261" i="2"/>
  <c r="H2262" i="2"/>
  <c r="I2262" i="2"/>
  <c r="H2263" i="2"/>
  <c r="I2263" i="2"/>
  <c r="H2264" i="2"/>
  <c r="I2264" i="2"/>
  <c r="H2265" i="2"/>
  <c r="I2265" i="2"/>
  <c r="H2266" i="2"/>
  <c r="I2266" i="2"/>
  <c r="H2267" i="2"/>
  <c r="I2267" i="2"/>
  <c r="H2268" i="2"/>
  <c r="I2268" i="2"/>
  <c r="H2269" i="2"/>
  <c r="I2269" i="2"/>
  <c r="H2270" i="2"/>
  <c r="I2270" i="2"/>
  <c r="H2271" i="2"/>
  <c r="I2271" i="2"/>
  <c r="H2272" i="2"/>
  <c r="I2272" i="2"/>
  <c r="H2273" i="2"/>
  <c r="I2273" i="2"/>
  <c r="H2274" i="2"/>
  <c r="I2274" i="2"/>
  <c r="H2275" i="2"/>
  <c r="I2275" i="2"/>
  <c r="H2276" i="2"/>
  <c r="I2276" i="2"/>
  <c r="H2277" i="2"/>
  <c r="I2277" i="2"/>
  <c r="H2278" i="2"/>
  <c r="I2278" i="2"/>
  <c r="H2279" i="2"/>
  <c r="I2279" i="2"/>
  <c r="H2280" i="2"/>
  <c r="I2280" i="2"/>
  <c r="H2281" i="2"/>
  <c r="I2281" i="2"/>
  <c r="H2282" i="2"/>
  <c r="I2282" i="2"/>
  <c r="H2283" i="2"/>
  <c r="I2283" i="2"/>
  <c r="H2284" i="2"/>
  <c r="I2284" i="2"/>
  <c r="H2285" i="2"/>
  <c r="I2285" i="2"/>
  <c r="H2286" i="2"/>
  <c r="I2286" i="2"/>
  <c r="H2287" i="2"/>
  <c r="I2287" i="2"/>
  <c r="H2288" i="2"/>
  <c r="I2288" i="2"/>
  <c r="H2289" i="2"/>
  <c r="I2289" i="2"/>
  <c r="H2290" i="2"/>
  <c r="I2290" i="2"/>
  <c r="H2291" i="2"/>
  <c r="I2291" i="2"/>
  <c r="H2292" i="2"/>
  <c r="I2292" i="2"/>
  <c r="H2293" i="2"/>
  <c r="I2293" i="2"/>
  <c r="H2294" i="2"/>
  <c r="I2294" i="2"/>
  <c r="H2295" i="2"/>
  <c r="I2295" i="2"/>
  <c r="H2296" i="2"/>
  <c r="I2296" i="2"/>
  <c r="H2297" i="2"/>
  <c r="I2297" i="2"/>
  <c r="H2298" i="2"/>
  <c r="I2298" i="2"/>
  <c r="H2299" i="2"/>
  <c r="I2299" i="2"/>
  <c r="H2300" i="2"/>
  <c r="I2300" i="2"/>
  <c r="H2301" i="2"/>
  <c r="I2301" i="2"/>
  <c r="H2302" i="2"/>
  <c r="I2302" i="2"/>
  <c r="H2303" i="2"/>
  <c r="I2303" i="2"/>
  <c r="H2304" i="2"/>
  <c r="I2304" i="2"/>
  <c r="H2305" i="2"/>
  <c r="I2305" i="2"/>
  <c r="H2306" i="2"/>
  <c r="I2306" i="2"/>
  <c r="H2307" i="2"/>
  <c r="I2307" i="2"/>
  <c r="H2308" i="2"/>
  <c r="I2308" i="2"/>
  <c r="H2309" i="2"/>
  <c r="I2309" i="2"/>
  <c r="H2310" i="2"/>
  <c r="I2310" i="2"/>
  <c r="H2311" i="2"/>
  <c r="I2311" i="2"/>
  <c r="H2312" i="2"/>
  <c r="I2312" i="2"/>
  <c r="H2313" i="2"/>
  <c r="I2313" i="2"/>
  <c r="H2314" i="2"/>
  <c r="I2314" i="2"/>
  <c r="H2315" i="2"/>
  <c r="I2315" i="2"/>
  <c r="H2316" i="2"/>
  <c r="I2316" i="2"/>
  <c r="H2317" i="2"/>
  <c r="I2317" i="2"/>
  <c r="H2318" i="2"/>
  <c r="I2318" i="2"/>
  <c r="H2319" i="2"/>
  <c r="I2319" i="2"/>
  <c r="H2320" i="2"/>
  <c r="I2320" i="2"/>
  <c r="H2321" i="2"/>
  <c r="I2321" i="2"/>
  <c r="H2322" i="2"/>
  <c r="I2322" i="2"/>
  <c r="H2323" i="2"/>
  <c r="I2323" i="2"/>
  <c r="H2324" i="2"/>
  <c r="I2324" i="2"/>
  <c r="H2325" i="2"/>
  <c r="I2325" i="2"/>
  <c r="H2326" i="2"/>
  <c r="I2326" i="2"/>
  <c r="H2327" i="2"/>
  <c r="I2327" i="2"/>
  <c r="H2328" i="2"/>
  <c r="I2328" i="2"/>
  <c r="H2329" i="2"/>
  <c r="I2329" i="2"/>
  <c r="H2330" i="2"/>
  <c r="I2330" i="2"/>
  <c r="H2331" i="2"/>
  <c r="I2331" i="2"/>
  <c r="H2332" i="2"/>
  <c r="I2332" i="2"/>
  <c r="H2333" i="2"/>
  <c r="I2333" i="2"/>
  <c r="H2334" i="2"/>
  <c r="I2334" i="2"/>
  <c r="H2335" i="2"/>
  <c r="I2335" i="2"/>
  <c r="H2336" i="2"/>
  <c r="I2336" i="2"/>
  <c r="H2337" i="2"/>
  <c r="I2337" i="2"/>
  <c r="H2338" i="2"/>
  <c r="I2338" i="2"/>
  <c r="H2339" i="2"/>
  <c r="I2339" i="2"/>
  <c r="H2340" i="2"/>
  <c r="I2340" i="2"/>
  <c r="H2341" i="2"/>
  <c r="I2341" i="2"/>
  <c r="H2342" i="2"/>
  <c r="I2342" i="2"/>
  <c r="H2343" i="2"/>
  <c r="I2343" i="2"/>
  <c r="H2344" i="2"/>
  <c r="I2344" i="2"/>
  <c r="H2345" i="2"/>
  <c r="I2345" i="2"/>
  <c r="H2346" i="2"/>
  <c r="I2346" i="2"/>
  <c r="H2347" i="2"/>
  <c r="I2347" i="2"/>
  <c r="H2348" i="2"/>
  <c r="I2348" i="2"/>
  <c r="H2349" i="2"/>
  <c r="I2349" i="2"/>
  <c r="H2350" i="2"/>
  <c r="I2350" i="2"/>
  <c r="H2351" i="2"/>
  <c r="I2351" i="2"/>
  <c r="H2352" i="2"/>
  <c r="I2352" i="2"/>
  <c r="H2353" i="2"/>
  <c r="I2353" i="2"/>
  <c r="H2354" i="2"/>
  <c r="I2354" i="2"/>
  <c r="H2355" i="2"/>
  <c r="I2355" i="2"/>
  <c r="H2356" i="2"/>
  <c r="I2356" i="2"/>
  <c r="H2357" i="2"/>
  <c r="I2357" i="2"/>
  <c r="H2358" i="2"/>
  <c r="I2358" i="2"/>
  <c r="H2359" i="2"/>
  <c r="I2359" i="2"/>
  <c r="H2360" i="2"/>
  <c r="I2360" i="2"/>
  <c r="H2361" i="2"/>
  <c r="I2361" i="2"/>
  <c r="H2362" i="2"/>
  <c r="I2362" i="2"/>
  <c r="H2363" i="2"/>
  <c r="I2363" i="2"/>
  <c r="H2364" i="2"/>
  <c r="I2364" i="2"/>
  <c r="H2365" i="2"/>
  <c r="I2365" i="2"/>
  <c r="H2366" i="2"/>
  <c r="I2366" i="2"/>
  <c r="H2367" i="2"/>
  <c r="I2367" i="2"/>
  <c r="H2368" i="2"/>
  <c r="I2368" i="2"/>
  <c r="H2369" i="2"/>
  <c r="I2369" i="2"/>
  <c r="H2370" i="2"/>
  <c r="I2370" i="2"/>
  <c r="H2371" i="2"/>
  <c r="I2371" i="2"/>
  <c r="H2372" i="2"/>
  <c r="I2372" i="2"/>
  <c r="H2373" i="2"/>
  <c r="I2373" i="2"/>
  <c r="H2374" i="2"/>
  <c r="I2374" i="2"/>
  <c r="H2375" i="2"/>
  <c r="I2375" i="2"/>
  <c r="H2376" i="2"/>
  <c r="I2376" i="2"/>
  <c r="H2377" i="2"/>
  <c r="I2377" i="2"/>
  <c r="H2378" i="2"/>
  <c r="I2378" i="2"/>
  <c r="H2379" i="2"/>
  <c r="I2379" i="2"/>
  <c r="H2380" i="2"/>
  <c r="I2380" i="2"/>
  <c r="H2381" i="2"/>
  <c r="I2381" i="2"/>
  <c r="H2382" i="2"/>
  <c r="I2382" i="2"/>
  <c r="H2383" i="2"/>
  <c r="I2383" i="2"/>
  <c r="H2384" i="2"/>
  <c r="I2384" i="2"/>
  <c r="H2385" i="2"/>
  <c r="I2385" i="2"/>
  <c r="H2386" i="2"/>
  <c r="I2386" i="2"/>
  <c r="H2387" i="2"/>
  <c r="I2387" i="2"/>
  <c r="H2388" i="2"/>
  <c r="I2388" i="2"/>
  <c r="H2389" i="2"/>
  <c r="I2389" i="2"/>
  <c r="H2390" i="2"/>
  <c r="I2390" i="2"/>
  <c r="H2391" i="2"/>
  <c r="I2391" i="2"/>
  <c r="H2392" i="2"/>
  <c r="I2392" i="2"/>
  <c r="H2393" i="2"/>
  <c r="I2393" i="2"/>
  <c r="H2394" i="2"/>
  <c r="I2394" i="2"/>
  <c r="H2395" i="2"/>
  <c r="I2395" i="2"/>
  <c r="H2396" i="2"/>
  <c r="I2396" i="2"/>
  <c r="H2397" i="2"/>
  <c r="I2397" i="2"/>
  <c r="H2398" i="2"/>
  <c r="I2398" i="2"/>
  <c r="H2399" i="2"/>
  <c r="I2399" i="2"/>
  <c r="H2400" i="2"/>
  <c r="I2400" i="2"/>
  <c r="H2401" i="2"/>
  <c r="I2401" i="2"/>
  <c r="H2402" i="2"/>
  <c r="I2402" i="2"/>
  <c r="H2403" i="2"/>
  <c r="I2403" i="2"/>
  <c r="H2404" i="2"/>
  <c r="I2404" i="2"/>
  <c r="H2405" i="2"/>
  <c r="I2405" i="2"/>
  <c r="H2406" i="2"/>
  <c r="I2406" i="2"/>
  <c r="H2407" i="2"/>
  <c r="I2407" i="2"/>
  <c r="H2408" i="2"/>
  <c r="I2408" i="2"/>
  <c r="H2409" i="2"/>
  <c r="I2409" i="2"/>
  <c r="H2410" i="2"/>
  <c r="I2410" i="2"/>
  <c r="H2411" i="2"/>
  <c r="I2411" i="2"/>
  <c r="H2412" i="2"/>
  <c r="I2412" i="2"/>
  <c r="H2413" i="2"/>
  <c r="I2413" i="2"/>
  <c r="H2414" i="2"/>
  <c r="I2414" i="2"/>
  <c r="H2415" i="2"/>
  <c r="I2415" i="2"/>
  <c r="H2416" i="2"/>
  <c r="I2416" i="2"/>
  <c r="H2417" i="2"/>
  <c r="I2417" i="2"/>
  <c r="H2418" i="2"/>
  <c r="I2418" i="2"/>
  <c r="H2419" i="2"/>
  <c r="I2419" i="2"/>
  <c r="H2420" i="2"/>
  <c r="I2420" i="2"/>
  <c r="H2421" i="2"/>
  <c r="I2421" i="2"/>
  <c r="H2422" i="2"/>
  <c r="I2422" i="2"/>
  <c r="H2423" i="2"/>
  <c r="I2423" i="2"/>
  <c r="H2424" i="2"/>
  <c r="I2424" i="2"/>
  <c r="H2425" i="2"/>
  <c r="I2425" i="2"/>
  <c r="H2426" i="2"/>
  <c r="I2426" i="2"/>
  <c r="H2427" i="2"/>
  <c r="I2427" i="2"/>
  <c r="H2428" i="2"/>
  <c r="I2428" i="2"/>
  <c r="H2429" i="2"/>
  <c r="I2429" i="2"/>
  <c r="H2430" i="2"/>
  <c r="I2430" i="2"/>
  <c r="H2431" i="2"/>
  <c r="I2431" i="2"/>
  <c r="H2432" i="2"/>
  <c r="I2432" i="2"/>
  <c r="H2433" i="2"/>
  <c r="I2433" i="2"/>
  <c r="H2434" i="2"/>
  <c r="I2434" i="2"/>
  <c r="H2435" i="2"/>
  <c r="I2435" i="2"/>
  <c r="H2436" i="2"/>
  <c r="I2436" i="2"/>
  <c r="H2437" i="2"/>
  <c r="I2437" i="2"/>
  <c r="H2438" i="2"/>
  <c r="I2438" i="2"/>
  <c r="H2439" i="2"/>
  <c r="I2439" i="2"/>
  <c r="H2440" i="2"/>
  <c r="I2440" i="2"/>
  <c r="H2441" i="2"/>
  <c r="I2441" i="2"/>
  <c r="H2442" i="2"/>
  <c r="I2442" i="2"/>
  <c r="H2443" i="2"/>
  <c r="I2443" i="2"/>
  <c r="H2444" i="2"/>
  <c r="I2444" i="2"/>
  <c r="H2445" i="2"/>
  <c r="I2445" i="2"/>
  <c r="H2446" i="2"/>
  <c r="I2446" i="2"/>
  <c r="H2447" i="2"/>
  <c r="I2447" i="2"/>
  <c r="H2448" i="2"/>
  <c r="I2448" i="2"/>
  <c r="H2449" i="2"/>
  <c r="I2449" i="2"/>
  <c r="H2450" i="2"/>
  <c r="I2450" i="2"/>
  <c r="H2451" i="2"/>
  <c r="I2451" i="2"/>
  <c r="H2452" i="2"/>
  <c r="I2452" i="2"/>
  <c r="H2453" i="2"/>
  <c r="I2453" i="2"/>
  <c r="H2454" i="2"/>
  <c r="I2454" i="2"/>
  <c r="H2455" i="2"/>
  <c r="I2455" i="2"/>
  <c r="H2456" i="2"/>
  <c r="I2456" i="2"/>
  <c r="H2457" i="2"/>
  <c r="I2457" i="2"/>
  <c r="H2458" i="2"/>
  <c r="I2458" i="2"/>
  <c r="H2459" i="2"/>
  <c r="I2459" i="2"/>
  <c r="H2460" i="2"/>
  <c r="I2460" i="2"/>
  <c r="H2461" i="2"/>
  <c r="I2461" i="2"/>
  <c r="H2462" i="2"/>
  <c r="I2462" i="2"/>
  <c r="H2463" i="2"/>
  <c r="I2463" i="2"/>
  <c r="H2464" i="2"/>
  <c r="I2464" i="2"/>
  <c r="H2465" i="2"/>
  <c r="I2465" i="2"/>
  <c r="H2466" i="2"/>
  <c r="I2466" i="2"/>
  <c r="H2467" i="2"/>
  <c r="I2467" i="2"/>
  <c r="H2468" i="2"/>
  <c r="I2468" i="2"/>
  <c r="H2469" i="2"/>
  <c r="I2469" i="2"/>
  <c r="H2470" i="2"/>
  <c r="I2470" i="2"/>
  <c r="H2471" i="2"/>
  <c r="I2471" i="2"/>
  <c r="H2472" i="2"/>
  <c r="I2472" i="2"/>
  <c r="H2473" i="2"/>
  <c r="I2473" i="2"/>
  <c r="H2474" i="2"/>
  <c r="I2474" i="2"/>
  <c r="H2475" i="2"/>
  <c r="I2475" i="2"/>
  <c r="H2476" i="2"/>
  <c r="I2476" i="2"/>
  <c r="H2477" i="2"/>
  <c r="I2477" i="2"/>
  <c r="H2478" i="2"/>
  <c r="I2478" i="2"/>
  <c r="H2479" i="2"/>
  <c r="I2479" i="2"/>
  <c r="H2480" i="2"/>
  <c r="I2480" i="2"/>
  <c r="H2481" i="2"/>
  <c r="I2481" i="2"/>
  <c r="H2482" i="2"/>
  <c r="I2482" i="2"/>
  <c r="H2483" i="2"/>
  <c r="I2483" i="2"/>
  <c r="H2484" i="2"/>
  <c r="I2484" i="2"/>
  <c r="H2485" i="2"/>
  <c r="I2485" i="2"/>
  <c r="H2486" i="2"/>
  <c r="I2486" i="2"/>
  <c r="H2487" i="2"/>
  <c r="I2487" i="2"/>
  <c r="H2488" i="2"/>
  <c r="I2488" i="2"/>
  <c r="H2489" i="2"/>
  <c r="I2489" i="2"/>
  <c r="H2490" i="2"/>
  <c r="I2490" i="2"/>
  <c r="H2491" i="2"/>
  <c r="I2491" i="2"/>
  <c r="H2492" i="2"/>
  <c r="I2492" i="2"/>
  <c r="H2493" i="2"/>
  <c r="I2493" i="2"/>
  <c r="H2494" i="2"/>
  <c r="I2494" i="2"/>
  <c r="H2495" i="2"/>
  <c r="I2495" i="2"/>
  <c r="H2496" i="2"/>
  <c r="I2496" i="2"/>
  <c r="H2497" i="2"/>
  <c r="I2497" i="2"/>
  <c r="H2498" i="2"/>
  <c r="I2498" i="2"/>
  <c r="H2499" i="2"/>
  <c r="I2499" i="2"/>
  <c r="H2500" i="2"/>
  <c r="I2500" i="2"/>
  <c r="H2501" i="2"/>
  <c r="I2501" i="2"/>
  <c r="H2502" i="2"/>
  <c r="I2502" i="2"/>
  <c r="H2503" i="2"/>
  <c r="I2503" i="2"/>
  <c r="H2504" i="2"/>
  <c r="I2504" i="2"/>
  <c r="H2505" i="2"/>
  <c r="I2505" i="2"/>
  <c r="H2506" i="2"/>
  <c r="I2506" i="2"/>
  <c r="H2507" i="2"/>
  <c r="I2507" i="2"/>
  <c r="H2508" i="2"/>
  <c r="I2508" i="2"/>
  <c r="H2509" i="2"/>
  <c r="I2509" i="2"/>
  <c r="H2510" i="2"/>
  <c r="I2510" i="2"/>
  <c r="H2511" i="2"/>
  <c r="I2511" i="2"/>
  <c r="H2512" i="2"/>
  <c r="I2512" i="2"/>
  <c r="H2513" i="2"/>
  <c r="I2513" i="2"/>
  <c r="H2514" i="2"/>
  <c r="I2514" i="2"/>
  <c r="H2515" i="2"/>
  <c r="I2515" i="2"/>
  <c r="H2516" i="2"/>
  <c r="I2516" i="2"/>
  <c r="H2517" i="2"/>
  <c r="I2517" i="2"/>
  <c r="H2518" i="2"/>
  <c r="I2518" i="2"/>
  <c r="H2519" i="2"/>
  <c r="I2519" i="2"/>
  <c r="H2520" i="2"/>
  <c r="I2520" i="2"/>
  <c r="H2521" i="2"/>
  <c r="I2521" i="2"/>
  <c r="H2522" i="2"/>
  <c r="I2522" i="2"/>
  <c r="H2523" i="2"/>
  <c r="I2523" i="2"/>
  <c r="H2524" i="2"/>
  <c r="I2524" i="2"/>
  <c r="H2525" i="2"/>
  <c r="I2525" i="2"/>
  <c r="H2526" i="2"/>
  <c r="I2526" i="2"/>
  <c r="H2527" i="2"/>
  <c r="I2527" i="2"/>
  <c r="H2528" i="2"/>
  <c r="I2528" i="2"/>
  <c r="H2529" i="2"/>
  <c r="I2529" i="2"/>
  <c r="H2530" i="2"/>
  <c r="I2530" i="2"/>
  <c r="H2531" i="2"/>
  <c r="I2531" i="2"/>
  <c r="H2532" i="2"/>
  <c r="I2532" i="2"/>
  <c r="H2533" i="2"/>
  <c r="I2533" i="2"/>
  <c r="H2534" i="2"/>
  <c r="I2534" i="2"/>
  <c r="H2535" i="2"/>
  <c r="I2535" i="2"/>
  <c r="H2536" i="2"/>
  <c r="I2536" i="2"/>
  <c r="H2537" i="2"/>
  <c r="I2537" i="2"/>
  <c r="H2538" i="2"/>
  <c r="I2538" i="2"/>
  <c r="H2539" i="2"/>
  <c r="I2539" i="2"/>
  <c r="H2540" i="2"/>
  <c r="I2540" i="2"/>
  <c r="H2541" i="2"/>
  <c r="I2541" i="2"/>
  <c r="H2542" i="2"/>
  <c r="I2542" i="2"/>
  <c r="H2543" i="2"/>
  <c r="I2543" i="2"/>
  <c r="H2544" i="2"/>
  <c r="I2544" i="2"/>
  <c r="H2545" i="2"/>
  <c r="I2545" i="2"/>
  <c r="H2546" i="2"/>
  <c r="I2546" i="2"/>
  <c r="H2547" i="2"/>
  <c r="I2547" i="2"/>
  <c r="H2548" i="2"/>
  <c r="I2548" i="2"/>
  <c r="H2549" i="2"/>
  <c r="I2549" i="2"/>
  <c r="H2550" i="2"/>
  <c r="I2550" i="2"/>
  <c r="H2551" i="2"/>
  <c r="I2551" i="2"/>
  <c r="H2552" i="2"/>
  <c r="I2552" i="2"/>
  <c r="H2553" i="2"/>
  <c r="I2553" i="2"/>
  <c r="H2554" i="2"/>
  <c r="I2554" i="2"/>
  <c r="H2555" i="2"/>
  <c r="I2555" i="2"/>
  <c r="H2556" i="2"/>
  <c r="I2556" i="2"/>
  <c r="H2557" i="2"/>
  <c r="I2557" i="2"/>
  <c r="H2558" i="2"/>
  <c r="I2558" i="2"/>
  <c r="H2559" i="2"/>
  <c r="I2559" i="2"/>
  <c r="H2560" i="2"/>
  <c r="I2560" i="2"/>
  <c r="H2561" i="2"/>
  <c r="I2561" i="2"/>
  <c r="H2562" i="2"/>
  <c r="I2562" i="2"/>
  <c r="H2563" i="2"/>
  <c r="I2563" i="2"/>
  <c r="H2564" i="2"/>
  <c r="I2564" i="2"/>
  <c r="H2565" i="2"/>
  <c r="I2565" i="2"/>
  <c r="H2566" i="2"/>
  <c r="I2566" i="2"/>
  <c r="H2567" i="2"/>
  <c r="I2567" i="2"/>
  <c r="H2568" i="2"/>
  <c r="I2568" i="2"/>
  <c r="H2569" i="2"/>
  <c r="I2569" i="2"/>
  <c r="H2570" i="2"/>
  <c r="I2570" i="2"/>
  <c r="H2571" i="2"/>
  <c r="I2571" i="2"/>
  <c r="H2572" i="2"/>
  <c r="I2572" i="2"/>
  <c r="H2573" i="2"/>
  <c r="I2573" i="2"/>
  <c r="H2574" i="2"/>
  <c r="I2574" i="2"/>
  <c r="H2575" i="2"/>
  <c r="I2575" i="2"/>
  <c r="H2576" i="2"/>
  <c r="I2576" i="2"/>
  <c r="H2577" i="2"/>
  <c r="I2577" i="2"/>
  <c r="H2578" i="2"/>
  <c r="I2578" i="2"/>
  <c r="H2579" i="2"/>
  <c r="I2579" i="2"/>
  <c r="H2580" i="2"/>
  <c r="I2580" i="2"/>
  <c r="H2581" i="2"/>
  <c r="I2581" i="2"/>
  <c r="H2582" i="2"/>
  <c r="I2582" i="2"/>
  <c r="H2583" i="2"/>
  <c r="I2583" i="2"/>
  <c r="H2584" i="2"/>
  <c r="I2584" i="2"/>
  <c r="H2585" i="2"/>
  <c r="I2585" i="2"/>
  <c r="H2586" i="2"/>
  <c r="I2586" i="2"/>
  <c r="H2587" i="2"/>
  <c r="I2587" i="2"/>
  <c r="H2588" i="2"/>
  <c r="I2588" i="2"/>
  <c r="H2589" i="2"/>
  <c r="I2589" i="2"/>
  <c r="H2590" i="2"/>
  <c r="I2590" i="2"/>
  <c r="H2591" i="2"/>
  <c r="I2591" i="2"/>
  <c r="H2592" i="2"/>
  <c r="I2592" i="2"/>
  <c r="H2593" i="2"/>
  <c r="I2593" i="2"/>
  <c r="H2594" i="2"/>
  <c r="I2594" i="2"/>
  <c r="H2595" i="2"/>
  <c r="I2595" i="2"/>
  <c r="H2596" i="2"/>
  <c r="I2596" i="2"/>
  <c r="H2597" i="2"/>
  <c r="I2597" i="2"/>
  <c r="H2598" i="2"/>
  <c r="I2598" i="2"/>
  <c r="H2599" i="2"/>
  <c r="I2599" i="2"/>
  <c r="H2600" i="2"/>
  <c r="I2600" i="2"/>
  <c r="H2601" i="2"/>
  <c r="I2601" i="2"/>
  <c r="H2602" i="2"/>
  <c r="I2602" i="2"/>
  <c r="H2603" i="2"/>
  <c r="I2603" i="2"/>
  <c r="H2604" i="2"/>
  <c r="I2604" i="2"/>
  <c r="H2605" i="2"/>
  <c r="I2605" i="2"/>
  <c r="H2606" i="2"/>
  <c r="I2606" i="2"/>
  <c r="H2607" i="2"/>
  <c r="I2607" i="2"/>
  <c r="H2608" i="2"/>
  <c r="I2608" i="2"/>
  <c r="H2609" i="2"/>
  <c r="I2609" i="2"/>
  <c r="H2610" i="2"/>
  <c r="I2610" i="2"/>
  <c r="H2611" i="2"/>
  <c r="I2611" i="2"/>
  <c r="H2612" i="2"/>
  <c r="I2612" i="2"/>
  <c r="H2613" i="2"/>
  <c r="I2613" i="2"/>
  <c r="H2614" i="2"/>
  <c r="I2614" i="2"/>
  <c r="H2615" i="2"/>
  <c r="I2615" i="2"/>
  <c r="H2616" i="2"/>
  <c r="I2616" i="2"/>
  <c r="H2617" i="2"/>
  <c r="I2617" i="2"/>
  <c r="H2618" i="2"/>
  <c r="I2618" i="2"/>
  <c r="H2619" i="2"/>
  <c r="I2619" i="2"/>
  <c r="H2620" i="2"/>
  <c r="I2620" i="2"/>
  <c r="H2621" i="2"/>
  <c r="I2621" i="2"/>
  <c r="H2622" i="2"/>
  <c r="I2622" i="2"/>
  <c r="H2623" i="2"/>
  <c r="I2623" i="2"/>
  <c r="H2624" i="2"/>
  <c r="I2624" i="2"/>
  <c r="H2625" i="2"/>
  <c r="I2625" i="2"/>
  <c r="H2626" i="2"/>
  <c r="I2626" i="2"/>
  <c r="H2627" i="2"/>
  <c r="I2627" i="2"/>
  <c r="H2628" i="2"/>
  <c r="I2628" i="2"/>
  <c r="H2629" i="2"/>
  <c r="I2629" i="2"/>
  <c r="H2630" i="2"/>
  <c r="I2630" i="2"/>
  <c r="H2631" i="2"/>
  <c r="I2631" i="2"/>
  <c r="H2632" i="2"/>
  <c r="I2632" i="2"/>
  <c r="H2633" i="2"/>
  <c r="I2633" i="2"/>
  <c r="H2634" i="2"/>
  <c r="I2634" i="2"/>
  <c r="H2635" i="2"/>
  <c r="I2635" i="2"/>
  <c r="H2636" i="2"/>
  <c r="I2636" i="2"/>
  <c r="H2637" i="2"/>
  <c r="I2637" i="2"/>
  <c r="H2638" i="2"/>
  <c r="I2638" i="2"/>
  <c r="H2639" i="2"/>
  <c r="I2639" i="2"/>
  <c r="H2640" i="2"/>
  <c r="I2640" i="2"/>
  <c r="H2641" i="2"/>
  <c r="I2641" i="2"/>
  <c r="H2642" i="2"/>
  <c r="I2642" i="2"/>
  <c r="H2643" i="2"/>
  <c r="I2643" i="2"/>
  <c r="H2644" i="2"/>
  <c r="I2644" i="2"/>
  <c r="H2645" i="2"/>
  <c r="I2645" i="2"/>
  <c r="H2646" i="2"/>
  <c r="I2646" i="2"/>
  <c r="H2647" i="2"/>
  <c r="I2647" i="2"/>
  <c r="H2648" i="2"/>
  <c r="I2648" i="2"/>
  <c r="H2649" i="2"/>
  <c r="I2649" i="2"/>
  <c r="H2650" i="2"/>
  <c r="I2650" i="2"/>
  <c r="H2651" i="2"/>
  <c r="I2651" i="2"/>
  <c r="H2652" i="2"/>
  <c r="I2652" i="2"/>
  <c r="H2653" i="2"/>
  <c r="I2653" i="2"/>
  <c r="H2654" i="2"/>
  <c r="I2654" i="2"/>
  <c r="H2655" i="2"/>
  <c r="I2655" i="2"/>
  <c r="H2656" i="2"/>
  <c r="I2656" i="2"/>
  <c r="H2657" i="2"/>
  <c r="I2657" i="2"/>
  <c r="H2658" i="2"/>
  <c r="I2658" i="2"/>
  <c r="H2659" i="2"/>
  <c r="I2659" i="2"/>
  <c r="H2660" i="2"/>
  <c r="I2660" i="2"/>
  <c r="H2661" i="2"/>
  <c r="I2661" i="2"/>
  <c r="H2662" i="2"/>
  <c r="I2662" i="2"/>
  <c r="H2663" i="2"/>
  <c r="I2663" i="2"/>
  <c r="H2664" i="2"/>
  <c r="I2664" i="2"/>
  <c r="H2665" i="2"/>
  <c r="I2665" i="2"/>
  <c r="H2666" i="2"/>
  <c r="I2666" i="2"/>
  <c r="H2667" i="2"/>
  <c r="I2667" i="2"/>
  <c r="H2668" i="2"/>
  <c r="I2668" i="2"/>
  <c r="H2669" i="2"/>
  <c r="I2669" i="2"/>
  <c r="H2670" i="2"/>
  <c r="I2670" i="2"/>
  <c r="H2671" i="2"/>
  <c r="I2671" i="2"/>
  <c r="H2672" i="2"/>
  <c r="I2672" i="2"/>
  <c r="H2673" i="2"/>
  <c r="I2673" i="2"/>
  <c r="H2674" i="2"/>
  <c r="I2674" i="2"/>
  <c r="H2675" i="2"/>
  <c r="I2675" i="2"/>
  <c r="H2676" i="2"/>
  <c r="I2676" i="2"/>
  <c r="H2677" i="2"/>
  <c r="I2677" i="2"/>
  <c r="H2678" i="2"/>
  <c r="I2678" i="2"/>
  <c r="H2679" i="2"/>
  <c r="I2679" i="2"/>
  <c r="H2680" i="2"/>
  <c r="I2680" i="2"/>
  <c r="H2681" i="2"/>
  <c r="I2681" i="2"/>
  <c r="H2682" i="2"/>
  <c r="I2682" i="2"/>
  <c r="H2683" i="2"/>
  <c r="I2683" i="2"/>
  <c r="H2684" i="2"/>
  <c r="I2684" i="2"/>
  <c r="H2685" i="2"/>
  <c r="I2685" i="2"/>
  <c r="H2686" i="2"/>
  <c r="I2686" i="2"/>
  <c r="H2687" i="2"/>
  <c r="I2687" i="2"/>
  <c r="H2688" i="2"/>
  <c r="I2688" i="2"/>
  <c r="H2689" i="2"/>
  <c r="I2689" i="2"/>
  <c r="H2690" i="2"/>
  <c r="I2690" i="2"/>
  <c r="H2691" i="2"/>
  <c r="I2691" i="2"/>
  <c r="H2692" i="2"/>
  <c r="I2692" i="2"/>
  <c r="H2693" i="2"/>
  <c r="I2693" i="2"/>
  <c r="H2694" i="2"/>
  <c r="I2694" i="2"/>
  <c r="H2695" i="2"/>
  <c r="I2695" i="2"/>
  <c r="H2696" i="2"/>
  <c r="I2696" i="2"/>
  <c r="H2697" i="2"/>
  <c r="I2697" i="2"/>
  <c r="H2698" i="2"/>
  <c r="I2698" i="2"/>
  <c r="H2699" i="2"/>
  <c r="I2699" i="2"/>
  <c r="H2700" i="2"/>
  <c r="I2700" i="2"/>
  <c r="H2701" i="2"/>
  <c r="I2701" i="2"/>
  <c r="H2702" i="2"/>
  <c r="I2702" i="2"/>
  <c r="H2703" i="2"/>
  <c r="I2703" i="2"/>
  <c r="H2704" i="2"/>
  <c r="I2704" i="2"/>
  <c r="H2705" i="2"/>
  <c r="I2705" i="2"/>
  <c r="H2706" i="2"/>
  <c r="I2706" i="2"/>
  <c r="H2707" i="2"/>
  <c r="I2707" i="2"/>
  <c r="H2708" i="2"/>
  <c r="I2708" i="2"/>
  <c r="H2709" i="2"/>
  <c r="I2709" i="2"/>
  <c r="H2710" i="2"/>
  <c r="I2710" i="2"/>
  <c r="H2711" i="2"/>
  <c r="I2711" i="2"/>
  <c r="H2712" i="2"/>
  <c r="I2712" i="2"/>
  <c r="H2713" i="2"/>
  <c r="I2713" i="2"/>
  <c r="H2714" i="2"/>
  <c r="I2714" i="2"/>
  <c r="H2715" i="2"/>
  <c r="I2715" i="2"/>
  <c r="H2716" i="2"/>
  <c r="I2716" i="2"/>
  <c r="H2717" i="2"/>
  <c r="I2717" i="2"/>
  <c r="H2718" i="2"/>
  <c r="I2718" i="2"/>
  <c r="H2719" i="2"/>
  <c r="I2719" i="2"/>
  <c r="H2720" i="2"/>
  <c r="I2720" i="2"/>
  <c r="H2721" i="2"/>
  <c r="I2721" i="2"/>
  <c r="H2722" i="2"/>
  <c r="I2722" i="2"/>
  <c r="H2723" i="2"/>
  <c r="I2723" i="2"/>
  <c r="H2724" i="2"/>
  <c r="I2724" i="2"/>
  <c r="H2725" i="2"/>
  <c r="I2725" i="2"/>
  <c r="H2726" i="2"/>
  <c r="I2726" i="2"/>
  <c r="H2727" i="2"/>
  <c r="I2727" i="2"/>
  <c r="H2728" i="2"/>
  <c r="I2728" i="2"/>
  <c r="H2729" i="2"/>
  <c r="I2729" i="2"/>
  <c r="H2730" i="2"/>
  <c r="I2730" i="2"/>
  <c r="H2731" i="2"/>
  <c r="I2731" i="2"/>
  <c r="H2732" i="2"/>
  <c r="I2732" i="2"/>
  <c r="H2733" i="2"/>
  <c r="I2733" i="2"/>
  <c r="H2734" i="2"/>
  <c r="I2734" i="2"/>
  <c r="H2735" i="2"/>
  <c r="I2735" i="2"/>
  <c r="H2736" i="2"/>
  <c r="I2736" i="2"/>
  <c r="H2737" i="2"/>
  <c r="I2737" i="2"/>
  <c r="H2738" i="2"/>
  <c r="I2738" i="2"/>
  <c r="H2739" i="2"/>
  <c r="I2739" i="2"/>
  <c r="H2740" i="2"/>
  <c r="I2740" i="2"/>
  <c r="H2741" i="2"/>
  <c r="I2741" i="2"/>
  <c r="H2742" i="2"/>
  <c r="I2742" i="2"/>
  <c r="H2743" i="2"/>
  <c r="I2743" i="2"/>
  <c r="H2744" i="2"/>
  <c r="I2744" i="2"/>
  <c r="H2745" i="2"/>
  <c r="I2745" i="2"/>
  <c r="H2746" i="2"/>
  <c r="I2746" i="2"/>
  <c r="H2747" i="2"/>
  <c r="I2747" i="2"/>
  <c r="H2748" i="2"/>
  <c r="I2748" i="2"/>
  <c r="H2749" i="2"/>
  <c r="I2749" i="2"/>
  <c r="H2750" i="2"/>
  <c r="I2750" i="2"/>
  <c r="H2751" i="2"/>
  <c r="I2751" i="2"/>
  <c r="H2752" i="2"/>
  <c r="I2752" i="2"/>
  <c r="H2753" i="2"/>
  <c r="I2753" i="2"/>
  <c r="H2754" i="2"/>
  <c r="I2754" i="2"/>
  <c r="H2755" i="2"/>
  <c r="I2755" i="2"/>
  <c r="H2756" i="2"/>
  <c r="I2756" i="2"/>
  <c r="H2757" i="2"/>
  <c r="I2757" i="2"/>
  <c r="H2758" i="2"/>
  <c r="I2758" i="2"/>
  <c r="H2759" i="2"/>
  <c r="I2759" i="2"/>
  <c r="H2760" i="2"/>
  <c r="I2760" i="2"/>
  <c r="H2761" i="2"/>
  <c r="I2761" i="2"/>
  <c r="H2762" i="2"/>
  <c r="I2762" i="2"/>
  <c r="H2763" i="2"/>
  <c r="I2763" i="2"/>
  <c r="H2764" i="2"/>
  <c r="I2764" i="2"/>
  <c r="H2765" i="2"/>
  <c r="I2765" i="2"/>
  <c r="H2766" i="2"/>
  <c r="I2766" i="2"/>
  <c r="H2767" i="2"/>
  <c r="I2767" i="2"/>
  <c r="H2768" i="2"/>
  <c r="I2768" i="2"/>
  <c r="H2769" i="2"/>
  <c r="I2769" i="2"/>
  <c r="H2770" i="2"/>
  <c r="I2770" i="2"/>
  <c r="H2771" i="2"/>
  <c r="I2771" i="2"/>
  <c r="H2772" i="2"/>
  <c r="I2772" i="2"/>
  <c r="H2773" i="2"/>
  <c r="I2773" i="2"/>
  <c r="H2774" i="2"/>
  <c r="I2774" i="2"/>
  <c r="H2775" i="2"/>
  <c r="I2775" i="2"/>
  <c r="H2776" i="2"/>
  <c r="I2776" i="2"/>
  <c r="H2777" i="2"/>
  <c r="I2777" i="2"/>
  <c r="H2778" i="2"/>
  <c r="I2778" i="2"/>
  <c r="H2779" i="2"/>
  <c r="I2779" i="2"/>
  <c r="H2780" i="2"/>
  <c r="I2780" i="2"/>
  <c r="H2781" i="2"/>
  <c r="I2781" i="2"/>
  <c r="H2782" i="2"/>
  <c r="I2782" i="2"/>
  <c r="H2783" i="2"/>
  <c r="I2783" i="2"/>
  <c r="H2784" i="2"/>
  <c r="I2784" i="2"/>
  <c r="H2785" i="2"/>
  <c r="I2785" i="2"/>
  <c r="H2786" i="2"/>
  <c r="I2786" i="2"/>
  <c r="H2787" i="2"/>
  <c r="I2787" i="2"/>
  <c r="H2788" i="2"/>
  <c r="I2788" i="2"/>
  <c r="H2789" i="2"/>
  <c r="I2789" i="2"/>
  <c r="H2790" i="2"/>
  <c r="I2790" i="2"/>
  <c r="H2791" i="2"/>
  <c r="I2791" i="2"/>
  <c r="H2792" i="2"/>
  <c r="I2792" i="2"/>
  <c r="H2793" i="2"/>
  <c r="I2793" i="2"/>
  <c r="H2794" i="2"/>
  <c r="I2794" i="2"/>
  <c r="H2795" i="2"/>
  <c r="I2795" i="2"/>
  <c r="H2796" i="2"/>
  <c r="I2796" i="2"/>
  <c r="H2797" i="2"/>
  <c r="I2797" i="2"/>
  <c r="H2798" i="2"/>
  <c r="I2798" i="2"/>
  <c r="H2799" i="2"/>
  <c r="I2799" i="2"/>
  <c r="H2800" i="2"/>
  <c r="I2800" i="2"/>
  <c r="H2801" i="2"/>
  <c r="I2801" i="2"/>
  <c r="H2802" i="2"/>
  <c r="I2802" i="2"/>
  <c r="H2803" i="2"/>
  <c r="I2803" i="2"/>
  <c r="H2804" i="2"/>
  <c r="I2804" i="2"/>
  <c r="H2805" i="2"/>
  <c r="I2805" i="2"/>
  <c r="H2806" i="2"/>
  <c r="I2806" i="2"/>
  <c r="H2807" i="2"/>
  <c r="I2807" i="2"/>
  <c r="H2808" i="2"/>
  <c r="I2808" i="2"/>
  <c r="H2809" i="2"/>
  <c r="I2809" i="2"/>
  <c r="H2810" i="2"/>
  <c r="I2810" i="2"/>
  <c r="H2811" i="2"/>
  <c r="I2811" i="2"/>
  <c r="H2812" i="2"/>
  <c r="I2812" i="2"/>
  <c r="H2813" i="2"/>
  <c r="I2813" i="2"/>
  <c r="H2814" i="2"/>
  <c r="I2814" i="2"/>
  <c r="H2815" i="2"/>
  <c r="I2815" i="2"/>
  <c r="H2816" i="2"/>
  <c r="I2816" i="2"/>
  <c r="H2817" i="2"/>
  <c r="I2817" i="2"/>
  <c r="H2818" i="2"/>
  <c r="I2818" i="2"/>
  <c r="H2819" i="2"/>
  <c r="I2819" i="2"/>
  <c r="H2820" i="2"/>
  <c r="I2820" i="2"/>
  <c r="H2821" i="2"/>
  <c r="I2821" i="2"/>
  <c r="H2822" i="2"/>
  <c r="I2822" i="2"/>
  <c r="H2823" i="2"/>
  <c r="I2823" i="2"/>
  <c r="H2824" i="2"/>
  <c r="I2824" i="2"/>
  <c r="H2825" i="2"/>
  <c r="I2825" i="2"/>
  <c r="H2826" i="2"/>
  <c r="I2826" i="2"/>
  <c r="H2827" i="2"/>
  <c r="I2827" i="2"/>
  <c r="H2828" i="2"/>
  <c r="I2828" i="2"/>
  <c r="H2829" i="2"/>
  <c r="I2829" i="2"/>
  <c r="H2830" i="2"/>
  <c r="I2830" i="2"/>
  <c r="H2831" i="2"/>
  <c r="I2831" i="2"/>
  <c r="H2832" i="2"/>
  <c r="I2832" i="2"/>
  <c r="H2833" i="2"/>
  <c r="I2833" i="2"/>
  <c r="H2834" i="2"/>
  <c r="I2834" i="2"/>
  <c r="H2835" i="2"/>
  <c r="I2835" i="2"/>
  <c r="H2836" i="2"/>
  <c r="I2836" i="2"/>
  <c r="H2837" i="2"/>
  <c r="I2837" i="2"/>
  <c r="H2838" i="2"/>
  <c r="I2838" i="2"/>
  <c r="H2839" i="2"/>
  <c r="I2839" i="2"/>
  <c r="H2840" i="2"/>
  <c r="I2840" i="2"/>
  <c r="H2841" i="2"/>
  <c r="I2841" i="2"/>
  <c r="H2842" i="2"/>
  <c r="I2842" i="2"/>
  <c r="H2843" i="2"/>
  <c r="I2843" i="2"/>
  <c r="H2844" i="2"/>
  <c r="I2844" i="2"/>
  <c r="H2845" i="2"/>
  <c r="I2845" i="2"/>
  <c r="H2846" i="2"/>
  <c r="I2846" i="2"/>
  <c r="H2847" i="2"/>
  <c r="I2847" i="2"/>
  <c r="H2848" i="2"/>
  <c r="I2848" i="2"/>
  <c r="H2849" i="2"/>
  <c r="I2849" i="2"/>
  <c r="H2850" i="2"/>
  <c r="I2850" i="2"/>
  <c r="H2851" i="2"/>
  <c r="I2851" i="2"/>
  <c r="H2852" i="2"/>
  <c r="I2852" i="2"/>
  <c r="H2853" i="2"/>
  <c r="I2853" i="2"/>
  <c r="H2854" i="2"/>
  <c r="I2854" i="2"/>
  <c r="H2855" i="2"/>
  <c r="I2855" i="2"/>
  <c r="H2856" i="2"/>
  <c r="I2856" i="2"/>
  <c r="H2857" i="2"/>
  <c r="I2857" i="2"/>
  <c r="H2858" i="2"/>
  <c r="I2858" i="2"/>
  <c r="H2859" i="2"/>
  <c r="I2859" i="2"/>
  <c r="H2860" i="2"/>
  <c r="I2860" i="2"/>
  <c r="H2861" i="2"/>
  <c r="I2861" i="2"/>
  <c r="H2862" i="2"/>
  <c r="I2862" i="2"/>
  <c r="H2863" i="2"/>
  <c r="I2863" i="2"/>
  <c r="H2864" i="2"/>
  <c r="I2864" i="2"/>
  <c r="H2865" i="2"/>
  <c r="I2865" i="2"/>
  <c r="H2866" i="2"/>
  <c r="I2866" i="2"/>
  <c r="H2867" i="2"/>
  <c r="I2867" i="2"/>
  <c r="H2868" i="2"/>
  <c r="I2868" i="2"/>
  <c r="H2869" i="2"/>
  <c r="I2869" i="2"/>
  <c r="H2870" i="2"/>
  <c r="I2870" i="2"/>
  <c r="H2871" i="2"/>
  <c r="I2871" i="2"/>
  <c r="H2872" i="2"/>
  <c r="I2872" i="2"/>
  <c r="H2873" i="2"/>
  <c r="I2873" i="2"/>
  <c r="H2874" i="2"/>
  <c r="I2874" i="2"/>
  <c r="H2875" i="2"/>
  <c r="I2875" i="2"/>
  <c r="H2876" i="2"/>
  <c r="I2876" i="2"/>
  <c r="H2877" i="2"/>
  <c r="I2877" i="2"/>
  <c r="H2878" i="2"/>
  <c r="I2878" i="2"/>
  <c r="H2879" i="2"/>
  <c r="I2879" i="2"/>
  <c r="H2880" i="2"/>
  <c r="I2880" i="2"/>
  <c r="H2881" i="2"/>
  <c r="I2881" i="2"/>
  <c r="H2882" i="2"/>
  <c r="I2882" i="2"/>
  <c r="H2883" i="2"/>
  <c r="I2883" i="2"/>
  <c r="H2884" i="2"/>
  <c r="I2884" i="2"/>
  <c r="H2885" i="2"/>
  <c r="I2885" i="2"/>
  <c r="H2886" i="2"/>
  <c r="I2886" i="2"/>
  <c r="H2887" i="2"/>
  <c r="I2887" i="2"/>
  <c r="H2888" i="2"/>
  <c r="I2888" i="2"/>
  <c r="H2889" i="2"/>
  <c r="I2889" i="2"/>
  <c r="H2890" i="2"/>
  <c r="I2890" i="2"/>
  <c r="H2891" i="2"/>
  <c r="I2891" i="2"/>
  <c r="H2892" i="2"/>
  <c r="I2892" i="2"/>
  <c r="H2893" i="2"/>
  <c r="I2893" i="2"/>
  <c r="H2894" i="2"/>
  <c r="I2894" i="2"/>
  <c r="H2895" i="2"/>
  <c r="I2895" i="2"/>
  <c r="H2896" i="2"/>
  <c r="I2896" i="2"/>
  <c r="H2897" i="2"/>
  <c r="I2897" i="2"/>
  <c r="H2898" i="2"/>
  <c r="I2898" i="2"/>
  <c r="H2899" i="2"/>
  <c r="I2899" i="2"/>
  <c r="H2900" i="2"/>
  <c r="I2900" i="2"/>
  <c r="H2901" i="2"/>
  <c r="I2901" i="2"/>
  <c r="H2902" i="2"/>
  <c r="I2902" i="2"/>
  <c r="H2903" i="2"/>
  <c r="I2903" i="2"/>
  <c r="H2904" i="2"/>
  <c r="I2904" i="2"/>
  <c r="H2905" i="2"/>
  <c r="I2905" i="2"/>
  <c r="H2906" i="2"/>
  <c r="I2906" i="2"/>
  <c r="H2907" i="2"/>
  <c r="I2907" i="2"/>
  <c r="H2908" i="2"/>
  <c r="I2908" i="2"/>
  <c r="H2909" i="2"/>
  <c r="I2909" i="2"/>
  <c r="H2910" i="2"/>
  <c r="I2910" i="2"/>
  <c r="H2911" i="2"/>
  <c r="I2911" i="2"/>
  <c r="H2912" i="2"/>
  <c r="I2912" i="2"/>
  <c r="H2913" i="2"/>
  <c r="I2913" i="2"/>
  <c r="H2914" i="2"/>
  <c r="I2914" i="2"/>
  <c r="H2915" i="2"/>
  <c r="I2915" i="2"/>
  <c r="H2916" i="2"/>
  <c r="I2916" i="2"/>
  <c r="H2917" i="2"/>
  <c r="I2917" i="2"/>
  <c r="H2918" i="2"/>
  <c r="I2918" i="2"/>
  <c r="H2919" i="2"/>
  <c r="I2919" i="2"/>
  <c r="H2920" i="2"/>
  <c r="I2920" i="2"/>
  <c r="H2921" i="2"/>
  <c r="I2921" i="2"/>
  <c r="H2922" i="2"/>
  <c r="I2922" i="2"/>
  <c r="H2923" i="2"/>
  <c r="I2923" i="2"/>
  <c r="H2924" i="2"/>
  <c r="I2924" i="2"/>
  <c r="H2925" i="2"/>
  <c r="I2925" i="2"/>
  <c r="H2926" i="2"/>
  <c r="I2926" i="2"/>
  <c r="H2927" i="2"/>
  <c r="I2927" i="2"/>
  <c r="H2928" i="2"/>
  <c r="I2928" i="2"/>
  <c r="H2929" i="2"/>
  <c r="I2929" i="2"/>
  <c r="H2930" i="2"/>
  <c r="I2930" i="2"/>
  <c r="H2931" i="2"/>
  <c r="I2931" i="2"/>
  <c r="H2932" i="2"/>
  <c r="I2932" i="2"/>
  <c r="H2933" i="2"/>
  <c r="I2933" i="2"/>
  <c r="H2934" i="2"/>
  <c r="I2934" i="2"/>
  <c r="H2935" i="2"/>
  <c r="I2935" i="2"/>
  <c r="H2936" i="2"/>
  <c r="I2936" i="2"/>
  <c r="H2937" i="2"/>
  <c r="I2937" i="2"/>
  <c r="H2938" i="2"/>
  <c r="I2938" i="2"/>
  <c r="H2939" i="2"/>
  <c r="I2939" i="2"/>
  <c r="H2940" i="2"/>
  <c r="I2940" i="2"/>
  <c r="H2941" i="2"/>
  <c r="I2941" i="2"/>
  <c r="H2942" i="2"/>
  <c r="I2942" i="2"/>
  <c r="H2943" i="2"/>
  <c r="I2943" i="2"/>
  <c r="H2944" i="2"/>
  <c r="I2944" i="2"/>
  <c r="H2945" i="2"/>
  <c r="I2945" i="2"/>
  <c r="H2946" i="2"/>
  <c r="I2946" i="2"/>
  <c r="H2947" i="2"/>
  <c r="I2947" i="2"/>
  <c r="H2948" i="2"/>
  <c r="I2948" i="2"/>
  <c r="H2949" i="2"/>
  <c r="I2949" i="2"/>
  <c r="H2950" i="2"/>
  <c r="I2950" i="2"/>
  <c r="H2951" i="2"/>
  <c r="I2951" i="2"/>
  <c r="H2952" i="2"/>
  <c r="I2952" i="2"/>
  <c r="H2953" i="2"/>
  <c r="I2953" i="2"/>
  <c r="H2954" i="2"/>
  <c r="I2954" i="2"/>
  <c r="H2955" i="2"/>
  <c r="I2955" i="2"/>
  <c r="H2956" i="2"/>
  <c r="I2956" i="2"/>
  <c r="H2957" i="2"/>
  <c r="I2957" i="2"/>
  <c r="H2958" i="2"/>
  <c r="I2958" i="2"/>
  <c r="H2959" i="2"/>
  <c r="I2959" i="2"/>
  <c r="H2960" i="2"/>
  <c r="I2960" i="2"/>
  <c r="H2961" i="2"/>
  <c r="I2961" i="2"/>
  <c r="H2962" i="2"/>
  <c r="I2962" i="2"/>
  <c r="H2963" i="2"/>
  <c r="I2963" i="2"/>
  <c r="H2964" i="2"/>
  <c r="I2964" i="2"/>
  <c r="H2965" i="2"/>
  <c r="I2965" i="2"/>
  <c r="H2966" i="2"/>
  <c r="I2966" i="2"/>
  <c r="H2967" i="2"/>
  <c r="I2967" i="2"/>
  <c r="H2968" i="2"/>
  <c r="I2968" i="2"/>
  <c r="H2969" i="2"/>
  <c r="I2969" i="2"/>
  <c r="H2970" i="2"/>
  <c r="I2970" i="2"/>
  <c r="H2971" i="2"/>
  <c r="I2971" i="2"/>
  <c r="H2972" i="2"/>
  <c r="I2972" i="2"/>
  <c r="H2973" i="2"/>
  <c r="I2973" i="2"/>
  <c r="H2974" i="2"/>
  <c r="I2974" i="2"/>
  <c r="H2975" i="2"/>
  <c r="I2975" i="2"/>
  <c r="H2976" i="2"/>
  <c r="I2976" i="2"/>
  <c r="H2977" i="2"/>
  <c r="I2977" i="2"/>
  <c r="H2978" i="2"/>
  <c r="I2978" i="2"/>
  <c r="H2979" i="2"/>
  <c r="I2979" i="2"/>
  <c r="H2980" i="2"/>
  <c r="I2980" i="2"/>
  <c r="H2981" i="2"/>
  <c r="I2981" i="2"/>
  <c r="H2982" i="2"/>
  <c r="I2982" i="2"/>
  <c r="H2983" i="2"/>
  <c r="I2983" i="2"/>
  <c r="H2984" i="2"/>
  <c r="I2984" i="2"/>
  <c r="H2985" i="2"/>
  <c r="I2985" i="2"/>
  <c r="H2986" i="2"/>
  <c r="I2986" i="2"/>
  <c r="H2987" i="2"/>
  <c r="I2987" i="2"/>
  <c r="H2988" i="2"/>
  <c r="I2988" i="2"/>
  <c r="H2989" i="2"/>
  <c r="I2989" i="2"/>
  <c r="H2990" i="2"/>
  <c r="I2990" i="2"/>
  <c r="H2991" i="2"/>
  <c r="I2991" i="2"/>
  <c r="H2992" i="2"/>
  <c r="I2992" i="2"/>
  <c r="H2993" i="2"/>
  <c r="I2993" i="2"/>
  <c r="H2994" i="2"/>
  <c r="I2994" i="2"/>
  <c r="H2995" i="2"/>
  <c r="I2995" i="2"/>
  <c r="H2996" i="2"/>
  <c r="I2996" i="2"/>
  <c r="H2997" i="2"/>
  <c r="I2997" i="2"/>
  <c r="H2998" i="2"/>
  <c r="I2998" i="2"/>
  <c r="H2999" i="2"/>
  <c r="I2999" i="2"/>
  <c r="H3000" i="2"/>
  <c r="I3000" i="2"/>
  <c r="H3001" i="2"/>
  <c r="I3001" i="2"/>
  <c r="H3002" i="2"/>
  <c r="I3002" i="2"/>
  <c r="H3003" i="2"/>
  <c r="I3003" i="2"/>
  <c r="H3004" i="2"/>
  <c r="I3004" i="2"/>
  <c r="H3005" i="2"/>
  <c r="I3005" i="2"/>
  <c r="H3006" i="2"/>
  <c r="I3006" i="2"/>
  <c r="H3007" i="2"/>
  <c r="I3007" i="2"/>
  <c r="H3008" i="2"/>
  <c r="I3008" i="2"/>
  <c r="H3009" i="2"/>
  <c r="I3009" i="2"/>
  <c r="H3010" i="2"/>
  <c r="I3010" i="2"/>
  <c r="H3011" i="2"/>
  <c r="I3011" i="2"/>
  <c r="H3012" i="2"/>
  <c r="I3012" i="2"/>
  <c r="H3013" i="2"/>
  <c r="I3013" i="2"/>
  <c r="H3014" i="2"/>
  <c r="I3014" i="2"/>
  <c r="H3015" i="2"/>
  <c r="I3015" i="2"/>
  <c r="H3016" i="2"/>
  <c r="I3016" i="2"/>
  <c r="H3017" i="2"/>
  <c r="I3017" i="2"/>
  <c r="H3018" i="2"/>
  <c r="I3018" i="2"/>
  <c r="H3019" i="2"/>
  <c r="I3019" i="2"/>
  <c r="H3020" i="2"/>
  <c r="I3020" i="2"/>
  <c r="H3021" i="2"/>
  <c r="I3021" i="2"/>
  <c r="H3022" i="2"/>
  <c r="I3022" i="2"/>
  <c r="H3023" i="2"/>
  <c r="I3023" i="2"/>
  <c r="H3024" i="2"/>
  <c r="I3024" i="2"/>
  <c r="H3025" i="2"/>
  <c r="I3025" i="2"/>
  <c r="H3026" i="2"/>
  <c r="I3026" i="2"/>
  <c r="H3027" i="2"/>
  <c r="I3027" i="2"/>
  <c r="H3028" i="2"/>
  <c r="I3028" i="2"/>
  <c r="H3029" i="2"/>
  <c r="I3029" i="2"/>
  <c r="H3030" i="2"/>
  <c r="I3030" i="2"/>
  <c r="H3031" i="2"/>
  <c r="I3031" i="2"/>
  <c r="H3032" i="2"/>
  <c r="I3032" i="2"/>
  <c r="H3033" i="2"/>
  <c r="I3033" i="2"/>
  <c r="H3034" i="2"/>
  <c r="I3034" i="2"/>
  <c r="H3035" i="2"/>
  <c r="I3035" i="2"/>
  <c r="H3036" i="2"/>
  <c r="I3036" i="2"/>
  <c r="H3037" i="2"/>
  <c r="I3037" i="2"/>
  <c r="H3038" i="2"/>
  <c r="I3038" i="2"/>
  <c r="H3039" i="2"/>
  <c r="I3039" i="2"/>
  <c r="H3040" i="2"/>
  <c r="I3040" i="2"/>
  <c r="H3041" i="2"/>
  <c r="I3041" i="2"/>
  <c r="H3042" i="2"/>
  <c r="I3042" i="2"/>
  <c r="H3043" i="2"/>
  <c r="I3043" i="2"/>
  <c r="H3044" i="2"/>
  <c r="I3044" i="2"/>
  <c r="H3045" i="2"/>
  <c r="I3045" i="2"/>
  <c r="H3046" i="2"/>
  <c r="I3046" i="2"/>
  <c r="H3047" i="2"/>
  <c r="I3047" i="2"/>
  <c r="H3048" i="2"/>
  <c r="I3048" i="2"/>
  <c r="H3049" i="2"/>
  <c r="I3049" i="2"/>
  <c r="H3050" i="2"/>
  <c r="I3050" i="2"/>
  <c r="H3051" i="2"/>
  <c r="I3051" i="2"/>
  <c r="H3052" i="2"/>
  <c r="I3052" i="2"/>
  <c r="H3053" i="2"/>
  <c r="I3053" i="2"/>
  <c r="H3054" i="2"/>
  <c r="I3054" i="2"/>
  <c r="H3055" i="2"/>
  <c r="I3055" i="2"/>
  <c r="H3056" i="2"/>
  <c r="I3056" i="2"/>
  <c r="H3057" i="2"/>
  <c r="I3057" i="2"/>
  <c r="H3058" i="2"/>
  <c r="I3058" i="2"/>
  <c r="H3059" i="2"/>
  <c r="I3059" i="2"/>
  <c r="H3060" i="2"/>
  <c r="I3060" i="2"/>
  <c r="H3061" i="2"/>
  <c r="I3061" i="2"/>
  <c r="H3062" i="2"/>
  <c r="I3062" i="2"/>
  <c r="H3063" i="2"/>
  <c r="I3063" i="2"/>
  <c r="H3064" i="2"/>
  <c r="I3064" i="2"/>
  <c r="H3065" i="2"/>
  <c r="I3065" i="2"/>
  <c r="H3066" i="2"/>
  <c r="I3066" i="2"/>
  <c r="H3067" i="2"/>
  <c r="I3067" i="2"/>
  <c r="H3068" i="2"/>
  <c r="I3068" i="2"/>
  <c r="H3069" i="2"/>
  <c r="I3069" i="2"/>
  <c r="H3070" i="2"/>
  <c r="I3070" i="2"/>
  <c r="H3071" i="2"/>
  <c r="I3071" i="2"/>
  <c r="H3072" i="2"/>
  <c r="I3072" i="2"/>
  <c r="H3073" i="2"/>
  <c r="I3073" i="2"/>
  <c r="H3074" i="2"/>
  <c r="I3074" i="2"/>
  <c r="H3075" i="2"/>
  <c r="I3075" i="2"/>
  <c r="H3076" i="2"/>
  <c r="I3076" i="2"/>
  <c r="H3077" i="2"/>
  <c r="I3077" i="2"/>
  <c r="H3078" i="2"/>
  <c r="I3078" i="2"/>
  <c r="H3079" i="2"/>
  <c r="I3079" i="2"/>
  <c r="H3080" i="2"/>
  <c r="I3080" i="2"/>
  <c r="H3081" i="2"/>
  <c r="I3081" i="2"/>
  <c r="H3082" i="2"/>
  <c r="I3082" i="2"/>
  <c r="H3083" i="2"/>
  <c r="I3083" i="2"/>
  <c r="H3084" i="2"/>
  <c r="I3084" i="2"/>
  <c r="H3085" i="2"/>
  <c r="I3085" i="2"/>
  <c r="H3086" i="2"/>
  <c r="I3086" i="2"/>
  <c r="H3087" i="2"/>
  <c r="I3087" i="2"/>
  <c r="H3088" i="2"/>
  <c r="I3088" i="2"/>
  <c r="H3089" i="2"/>
  <c r="I3089" i="2"/>
  <c r="H3090" i="2"/>
  <c r="I3090" i="2"/>
  <c r="H3091" i="2"/>
  <c r="I3091" i="2"/>
  <c r="H3092" i="2"/>
  <c r="I3092" i="2"/>
  <c r="H3093" i="2"/>
  <c r="I3093" i="2"/>
  <c r="H3094" i="2"/>
  <c r="I3094" i="2"/>
  <c r="H3095" i="2"/>
  <c r="I3095" i="2"/>
  <c r="H3096" i="2"/>
  <c r="I3096" i="2"/>
  <c r="H3097" i="2"/>
  <c r="I3097" i="2"/>
  <c r="H3098" i="2"/>
  <c r="I3098" i="2"/>
  <c r="H3099" i="2"/>
  <c r="I3099" i="2"/>
  <c r="H3100" i="2"/>
  <c r="I3100" i="2"/>
  <c r="H3101" i="2"/>
  <c r="I3101" i="2"/>
  <c r="H3102" i="2"/>
  <c r="I3102" i="2"/>
  <c r="H3103" i="2"/>
  <c r="I3103" i="2"/>
  <c r="H3104" i="2"/>
  <c r="I3104" i="2"/>
  <c r="H3105" i="2"/>
  <c r="I3105" i="2"/>
  <c r="H3106" i="2"/>
  <c r="I3106" i="2"/>
  <c r="H3107" i="2"/>
  <c r="I3107" i="2"/>
  <c r="H3108" i="2"/>
  <c r="I3108" i="2"/>
  <c r="H3109" i="2"/>
  <c r="I3109" i="2"/>
  <c r="H3110" i="2"/>
  <c r="I3110" i="2"/>
  <c r="H3111" i="2"/>
  <c r="I3111" i="2"/>
  <c r="H3112" i="2"/>
  <c r="I3112" i="2"/>
  <c r="H3113" i="2"/>
  <c r="I3113" i="2"/>
  <c r="H3114" i="2"/>
  <c r="I3114" i="2"/>
  <c r="H3115" i="2"/>
  <c r="I3115" i="2"/>
  <c r="H3116" i="2"/>
  <c r="I3116" i="2"/>
  <c r="H3117" i="2"/>
  <c r="I3117" i="2"/>
  <c r="H3118" i="2"/>
  <c r="I3118" i="2"/>
  <c r="H3119" i="2"/>
  <c r="I3119" i="2"/>
  <c r="H3120" i="2"/>
  <c r="I3120" i="2"/>
  <c r="H3121" i="2"/>
  <c r="I3121" i="2"/>
  <c r="H3122" i="2"/>
  <c r="I3122" i="2"/>
  <c r="H3123" i="2"/>
  <c r="I3123" i="2"/>
  <c r="H3124" i="2"/>
  <c r="I3124" i="2"/>
  <c r="H3125" i="2"/>
  <c r="I3125" i="2"/>
  <c r="H3126" i="2"/>
  <c r="I3126" i="2"/>
  <c r="H3127" i="2"/>
  <c r="I3127" i="2"/>
  <c r="H3128" i="2"/>
  <c r="I3128" i="2"/>
  <c r="H3129" i="2"/>
  <c r="I3129" i="2"/>
  <c r="H3130" i="2"/>
  <c r="I3130" i="2"/>
  <c r="H3131" i="2"/>
  <c r="I3131" i="2"/>
  <c r="H3132" i="2"/>
  <c r="I3132" i="2"/>
  <c r="H3133" i="2"/>
  <c r="I3133" i="2"/>
  <c r="H3134" i="2"/>
  <c r="I3134" i="2"/>
  <c r="H3135" i="2"/>
  <c r="I3135" i="2"/>
  <c r="H3136" i="2"/>
  <c r="I3136" i="2"/>
  <c r="H3137" i="2"/>
  <c r="I3137" i="2"/>
  <c r="H3138" i="2"/>
  <c r="I3138" i="2"/>
  <c r="H3139" i="2"/>
  <c r="I3139" i="2"/>
  <c r="H3140" i="2"/>
  <c r="I3140" i="2"/>
  <c r="H3141" i="2"/>
  <c r="I3141" i="2"/>
  <c r="H3142" i="2"/>
  <c r="I3142" i="2"/>
  <c r="H3143" i="2"/>
  <c r="I3143" i="2"/>
  <c r="H3144" i="2"/>
  <c r="I3144" i="2"/>
  <c r="H3145" i="2"/>
  <c r="I3145" i="2"/>
  <c r="H3146" i="2"/>
  <c r="I3146" i="2"/>
  <c r="H3147" i="2"/>
  <c r="I3147" i="2"/>
  <c r="H3148" i="2"/>
  <c r="I3148" i="2"/>
  <c r="H3149" i="2"/>
  <c r="I3149" i="2"/>
  <c r="H3150" i="2"/>
  <c r="I3150" i="2"/>
  <c r="H3151" i="2"/>
  <c r="I3151" i="2"/>
  <c r="H3152" i="2"/>
  <c r="I3152" i="2"/>
  <c r="H3153" i="2"/>
  <c r="I3153" i="2"/>
  <c r="H3154" i="2"/>
  <c r="I3154" i="2"/>
  <c r="H3155" i="2"/>
  <c r="I3155" i="2"/>
  <c r="H3156" i="2"/>
  <c r="I3156" i="2"/>
  <c r="H3157" i="2"/>
  <c r="I3157" i="2"/>
  <c r="H3158" i="2"/>
  <c r="I3158" i="2"/>
  <c r="H3159" i="2"/>
  <c r="I3159" i="2"/>
  <c r="H3160" i="2"/>
  <c r="I3160" i="2"/>
  <c r="H3161" i="2"/>
  <c r="I3161" i="2"/>
  <c r="H3162" i="2"/>
  <c r="I3162" i="2"/>
  <c r="H3163" i="2"/>
  <c r="I3163" i="2"/>
  <c r="H3164" i="2"/>
  <c r="I3164" i="2"/>
  <c r="H3165" i="2"/>
  <c r="I3165" i="2"/>
  <c r="H3166" i="2"/>
  <c r="I3166" i="2"/>
  <c r="H3167" i="2"/>
  <c r="I3167" i="2"/>
  <c r="H3168" i="2"/>
  <c r="I3168" i="2"/>
  <c r="H3169" i="2"/>
  <c r="I3169" i="2"/>
  <c r="H3170" i="2"/>
  <c r="I3170" i="2"/>
  <c r="H3171" i="2"/>
  <c r="I3171" i="2"/>
  <c r="H3172" i="2"/>
  <c r="I3172" i="2"/>
  <c r="H3173" i="2"/>
  <c r="I3173" i="2"/>
  <c r="H3174" i="2"/>
  <c r="I3174" i="2"/>
  <c r="H3175" i="2"/>
  <c r="I3175" i="2"/>
  <c r="H3176" i="2"/>
  <c r="I3176" i="2"/>
  <c r="H3177" i="2"/>
  <c r="I3177" i="2"/>
  <c r="H3178" i="2"/>
  <c r="I3178" i="2"/>
  <c r="H3179" i="2"/>
  <c r="I3179" i="2"/>
  <c r="H3180" i="2"/>
  <c r="I3180" i="2"/>
  <c r="H3181" i="2"/>
  <c r="I3181" i="2"/>
  <c r="H3182" i="2"/>
  <c r="I3182" i="2"/>
  <c r="H3183" i="2"/>
  <c r="I3183" i="2"/>
  <c r="H3184" i="2"/>
  <c r="I3184" i="2"/>
  <c r="H3185" i="2"/>
  <c r="I3185" i="2"/>
  <c r="H3186" i="2"/>
  <c r="I3186" i="2"/>
  <c r="H3187" i="2"/>
  <c r="I3187" i="2"/>
  <c r="H3188" i="2"/>
  <c r="I3188" i="2"/>
  <c r="H3189" i="2"/>
  <c r="I3189" i="2"/>
  <c r="H3190" i="2"/>
  <c r="I3190" i="2"/>
  <c r="H3191" i="2"/>
  <c r="I3191" i="2"/>
  <c r="H3192" i="2"/>
  <c r="I3192" i="2"/>
  <c r="H3193" i="2"/>
  <c r="I3193" i="2"/>
  <c r="H3194" i="2"/>
  <c r="I3194" i="2"/>
  <c r="H3195" i="2"/>
  <c r="I3195" i="2"/>
  <c r="H3196" i="2"/>
  <c r="I3196" i="2"/>
  <c r="H3197" i="2"/>
  <c r="I3197" i="2"/>
  <c r="H3198" i="2"/>
  <c r="I3198" i="2"/>
  <c r="H3199" i="2"/>
  <c r="I3199" i="2"/>
  <c r="H3200" i="2"/>
  <c r="I3200" i="2"/>
  <c r="H3201" i="2"/>
  <c r="I3201" i="2"/>
  <c r="H3202" i="2"/>
  <c r="I3202" i="2"/>
  <c r="H3203" i="2"/>
  <c r="I3203" i="2"/>
  <c r="H3204" i="2"/>
  <c r="I3204" i="2"/>
  <c r="H3205" i="2"/>
  <c r="I3205" i="2"/>
  <c r="H3206" i="2"/>
  <c r="I3206" i="2"/>
  <c r="H3207" i="2"/>
  <c r="I3207" i="2"/>
  <c r="H3208" i="2"/>
  <c r="I3208" i="2"/>
  <c r="H3209" i="2"/>
  <c r="I3209" i="2"/>
  <c r="H3210" i="2"/>
  <c r="I3210" i="2"/>
  <c r="H3211" i="2"/>
  <c r="I3211" i="2"/>
  <c r="H3212" i="2"/>
  <c r="I3212" i="2"/>
  <c r="H3213" i="2"/>
  <c r="I3213" i="2"/>
  <c r="H3214" i="2"/>
  <c r="I3214" i="2"/>
  <c r="H3215" i="2"/>
  <c r="I3215" i="2"/>
  <c r="H3216" i="2"/>
  <c r="I3216" i="2"/>
  <c r="H3217" i="2"/>
  <c r="I3217" i="2"/>
  <c r="H3218" i="2"/>
  <c r="I3218" i="2"/>
  <c r="H3219" i="2"/>
  <c r="I3219" i="2"/>
  <c r="H3220" i="2"/>
  <c r="I3220" i="2"/>
  <c r="H3221" i="2"/>
  <c r="I3221" i="2"/>
  <c r="H3222" i="2"/>
  <c r="I3222" i="2"/>
  <c r="H3223" i="2"/>
  <c r="I3223" i="2"/>
  <c r="H3224" i="2"/>
  <c r="I3224" i="2"/>
  <c r="H3225" i="2"/>
  <c r="I3225" i="2"/>
  <c r="H3226" i="2"/>
  <c r="I3226" i="2"/>
  <c r="H3227" i="2"/>
  <c r="I3227" i="2"/>
  <c r="H3228" i="2"/>
  <c r="I3228" i="2"/>
  <c r="H3229" i="2"/>
  <c r="I3229" i="2"/>
  <c r="H3230" i="2"/>
  <c r="I3230" i="2"/>
  <c r="H3231" i="2"/>
  <c r="I3231" i="2"/>
  <c r="H3232" i="2"/>
  <c r="I3232" i="2"/>
  <c r="H3233" i="2"/>
  <c r="I3233" i="2"/>
  <c r="H3234" i="2"/>
  <c r="I3234" i="2"/>
  <c r="H3235" i="2"/>
  <c r="I3235" i="2"/>
  <c r="H3236" i="2"/>
  <c r="I3236" i="2"/>
  <c r="H3237" i="2"/>
  <c r="I3237" i="2"/>
  <c r="H3238" i="2"/>
  <c r="I3238" i="2"/>
  <c r="H3239" i="2"/>
  <c r="I3239" i="2"/>
  <c r="H3240" i="2"/>
  <c r="I3240" i="2"/>
  <c r="H3241" i="2"/>
  <c r="I3241" i="2"/>
  <c r="H3242" i="2"/>
  <c r="I3242" i="2"/>
  <c r="H3243" i="2"/>
  <c r="I3243" i="2"/>
  <c r="H3244" i="2"/>
  <c r="I3244" i="2"/>
  <c r="H3245" i="2"/>
  <c r="I3245" i="2"/>
  <c r="H3246" i="2"/>
  <c r="I3246" i="2"/>
  <c r="H3247" i="2"/>
  <c r="I3247" i="2"/>
  <c r="H3248" i="2"/>
  <c r="I3248" i="2"/>
  <c r="H3249" i="2"/>
  <c r="I3249" i="2"/>
  <c r="H3250" i="2"/>
  <c r="I3250" i="2"/>
  <c r="H3251" i="2"/>
  <c r="I3251" i="2"/>
  <c r="H3252" i="2"/>
  <c r="I3252" i="2"/>
  <c r="H3253" i="2"/>
  <c r="I3253" i="2"/>
  <c r="H3254" i="2"/>
  <c r="I3254" i="2"/>
  <c r="H3255" i="2"/>
  <c r="I3255" i="2"/>
  <c r="H3256" i="2"/>
  <c r="I3256" i="2"/>
  <c r="H3257" i="2"/>
  <c r="I3257" i="2"/>
  <c r="H3258" i="2"/>
  <c r="I3258" i="2"/>
  <c r="H3259" i="2"/>
  <c r="I3259" i="2"/>
  <c r="H3260" i="2"/>
  <c r="I3260" i="2"/>
  <c r="H3261" i="2"/>
  <c r="I3261" i="2"/>
  <c r="H3262" i="2"/>
  <c r="I3262" i="2"/>
  <c r="H3263" i="2"/>
  <c r="I3263" i="2"/>
  <c r="H3264" i="2"/>
  <c r="I3264" i="2"/>
  <c r="H3265" i="2"/>
  <c r="I3265" i="2"/>
  <c r="H3266" i="2"/>
  <c r="I3266" i="2"/>
  <c r="H3267" i="2"/>
  <c r="I3267" i="2"/>
  <c r="H3268" i="2"/>
  <c r="I3268" i="2"/>
  <c r="H3269" i="2"/>
  <c r="I3269" i="2"/>
  <c r="H3270" i="2"/>
  <c r="I3270" i="2"/>
  <c r="H3271" i="2"/>
  <c r="I3271" i="2"/>
  <c r="H3272" i="2"/>
  <c r="I3272" i="2"/>
  <c r="H3273" i="2"/>
  <c r="I3273" i="2"/>
  <c r="H3274" i="2"/>
  <c r="I3274" i="2"/>
  <c r="H3275" i="2"/>
  <c r="I3275" i="2"/>
  <c r="H3276" i="2"/>
  <c r="I3276" i="2"/>
  <c r="H3277" i="2"/>
  <c r="I3277" i="2"/>
  <c r="H3278" i="2"/>
  <c r="I3278" i="2"/>
  <c r="H3279" i="2"/>
  <c r="I3279" i="2"/>
  <c r="H3280" i="2"/>
  <c r="I3280" i="2"/>
  <c r="H3281" i="2"/>
  <c r="I3281" i="2"/>
  <c r="H3282" i="2"/>
  <c r="I3282" i="2"/>
  <c r="H3283" i="2"/>
  <c r="I3283" i="2"/>
  <c r="H3284" i="2"/>
  <c r="I3284" i="2"/>
  <c r="H3285" i="2"/>
  <c r="I3285" i="2"/>
  <c r="H3286" i="2"/>
  <c r="I3286" i="2"/>
  <c r="H3287" i="2"/>
  <c r="I3287" i="2"/>
  <c r="H3288" i="2"/>
  <c r="I3288" i="2"/>
  <c r="H3289" i="2"/>
  <c r="I3289" i="2"/>
  <c r="H3290" i="2"/>
  <c r="I3290" i="2"/>
  <c r="H3291" i="2"/>
  <c r="I3291" i="2"/>
  <c r="H3292" i="2"/>
  <c r="I3292" i="2"/>
  <c r="H3293" i="2"/>
  <c r="I3293" i="2"/>
  <c r="H3294" i="2"/>
  <c r="I3294" i="2"/>
  <c r="H3295" i="2"/>
  <c r="I3295" i="2"/>
  <c r="H3296" i="2"/>
  <c r="I3296" i="2"/>
  <c r="H3297" i="2"/>
  <c r="I3297" i="2"/>
  <c r="H3298" i="2"/>
  <c r="I3298" i="2"/>
  <c r="H3299" i="2"/>
  <c r="I3299" i="2"/>
  <c r="H3300" i="2"/>
  <c r="I3300" i="2"/>
  <c r="H3301" i="2"/>
  <c r="I3301" i="2"/>
  <c r="H3302" i="2"/>
  <c r="I3302" i="2"/>
  <c r="H3303" i="2"/>
  <c r="I3303" i="2"/>
  <c r="H3304" i="2"/>
  <c r="I3304" i="2"/>
  <c r="H3305" i="2"/>
  <c r="I3305" i="2"/>
  <c r="H3306" i="2"/>
  <c r="I3306" i="2"/>
  <c r="H3307" i="2"/>
  <c r="I3307" i="2"/>
  <c r="H3308" i="2"/>
  <c r="I3308" i="2"/>
  <c r="H3309" i="2"/>
  <c r="I3309" i="2"/>
  <c r="H3310" i="2"/>
  <c r="I3310" i="2"/>
  <c r="H3311" i="2"/>
  <c r="I3311" i="2"/>
  <c r="H3312" i="2"/>
  <c r="I3312" i="2"/>
  <c r="H3313" i="2"/>
  <c r="I3313" i="2"/>
  <c r="H3314" i="2"/>
  <c r="I3314" i="2"/>
  <c r="H3315" i="2"/>
  <c r="I3315" i="2"/>
  <c r="H3316" i="2"/>
  <c r="I3316" i="2"/>
  <c r="H3317" i="2"/>
  <c r="I3317" i="2"/>
  <c r="H3318" i="2"/>
  <c r="I3318" i="2"/>
  <c r="H3319" i="2"/>
  <c r="I3319" i="2"/>
  <c r="H3320" i="2"/>
  <c r="I3320" i="2"/>
  <c r="H3321" i="2"/>
  <c r="I3321" i="2"/>
  <c r="H3322" i="2"/>
  <c r="I3322" i="2"/>
  <c r="H3323" i="2"/>
  <c r="I3323" i="2"/>
  <c r="H3324" i="2"/>
  <c r="I3324" i="2"/>
  <c r="H3325" i="2"/>
  <c r="I3325" i="2"/>
  <c r="H3326" i="2"/>
  <c r="I3326" i="2"/>
  <c r="H3327" i="2"/>
  <c r="I3327" i="2"/>
  <c r="H3328" i="2"/>
  <c r="I3328" i="2"/>
  <c r="H3329" i="2"/>
  <c r="I3329" i="2"/>
  <c r="H3330" i="2"/>
  <c r="I3330" i="2"/>
  <c r="H3331" i="2"/>
  <c r="I3331" i="2"/>
  <c r="H3332" i="2"/>
  <c r="I3332" i="2"/>
  <c r="H3333" i="2"/>
  <c r="I3333" i="2"/>
  <c r="H3334" i="2"/>
  <c r="I3334" i="2"/>
  <c r="H3335" i="2"/>
  <c r="I3335" i="2"/>
  <c r="H3336" i="2"/>
  <c r="I3336" i="2"/>
  <c r="H3337" i="2"/>
  <c r="I3337" i="2"/>
  <c r="H3338" i="2"/>
  <c r="I3338" i="2"/>
  <c r="H3339" i="2"/>
  <c r="I3339" i="2"/>
  <c r="H3340" i="2"/>
  <c r="I3340" i="2"/>
  <c r="H3341" i="2"/>
  <c r="I3341" i="2"/>
  <c r="H3342" i="2"/>
  <c r="I3342" i="2"/>
  <c r="H3343" i="2"/>
  <c r="I3343" i="2"/>
  <c r="H3344" i="2"/>
  <c r="I3344" i="2"/>
  <c r="H3345" i="2"/>
  <c r="I3345" i="2"/>
  <c r="H3346" i="2"/>
  <c r="I3346" i="2"/>
  <c r="H3347" i="2"/>
  <c r="I3347" i="2"/>
  <c r="H3348" i="2"/>
  <c r="I3348" i="2"/>
  <c r="H3349" i="2"/>
  <c r="I3349" i="2"/>
  <c r="H3350" i="2"/>
  <c r="I3350" i="2"/>
  <c r="H3351" i="2"/>
  <c r="I3351" i="2"/>
  <c r="H3352" i="2"/>
  <c r="I3352" i="2"/>
  <c r="H3353" i="2"/>
  <c r="I3353" i="2"/>
  <c r="H3354" i="2"/>
  <c r="I3354" i="2"/>
  <c r="H3355" i="2"/>
  <c r="I3355" i="2"/>
  <c r="H3356" i="2"/>
  <c r="I3356" i="2"/>
  <c r="H3357" i="2"/>
  <c r="I3357" i="2"/>
  <c r="H3358" i="2"/>
  <c r="I3358" i="2"/>
  <c r="H3359" i="2"/>
  <c r="I3359" i="2"/>
  <c r="H3360" i="2"/>
  <c r="I3360" i="2"/>
  <c r="H3361" i="2"/>
  <c r="I3361" i="2"/>
  <c r="H3362" i="2"/>
  <c r="I3362" i="2"/>
  <c r="H3363" i="2"/>
  <c r="I3363" i="2"/>
  <c r="H3364" i="2"/>
  <c r="I3364" i="2"/>
  <c r="H3365" i="2"/>
  <c r="I3365" i="2"/>
  <c r="H3366" i="2"/>
  <c r="I3366" i="2"/>
  <c r="H3367" i="2"/>
  <c r="I3367" i="2"/>
  <c r="H3368" i="2"/>
  <c r="I3368" i="2"/>
  <c r="H3369" i="2"/>
  <c r="I3369" i="2"/>
  <c r="H3370" i="2"/>
  <c r="I3370" i="2"/>
  <c r="H3371" i="2"/>
  <c r="I3371" i="2"/>
  <c r="H3372" i="2"/>
  <c r="I3372" i="2"/>
  <c r="H3373" i="2"/>
  <c r="I3373" i="2"/>
  <c r="H3374" i="2"/>
  <c r="I3374" i="2"/>
  <c r="H3375" i="2"/>
  <c r="I3375" i="2"/>
  <c r="H3376" i="2"/>
  <c r="I3376" i="2"/>
  <c r="H3377" i="2"/>
  <c r="I3377" i="2"/>
  <c r="H3378" i="2"/>
  <c r="I3378" i="2"/>
  <c r="H3379" i="2"/>
  <c r="I3379" i="2"/>
  <c r="H3380" i="2"/>
  <c r="I3380" i="2"/>
  <c r="H3381" i="2"/>
  <c r="I3381" i="2"/>
  <c r="H3382" i="2"/>
  <c r="I3382" i="2"/>
  <c r="H3383" i="2"/>
  <c r="I3383" i="2"/>
  <c r="H3384" i="2"/>
  <c r="I3384" i="2"/>
  <c r="H3385" i="2"/>
  <c r="I3385" i="2"/>
  <c r="H3386" i="2"/>
  <c r="I3386" i="2"/>
  <c r="H3387" i="2"/>
  <c r="I3387" i="2"/>
  <c r="H3388" i="2"/>
  <c r="I3388" i="2"/>
  <c r="H3389" i="2"/>
  <c r="I3389" i="2"/>
  <c r="H3390" i="2"/>
  <c r="I3390" i="2"/>
  <c r="H3391" i="2"/>
  <c r="I3391" i="2"/>
  <c r="H3392" i="2"/>
  <c r="I3392" i="2"/>
  <c r="H3393" i="2"/>
  <c r="I3393" i="2"/>
  <c r="H3394" i="2"/>
  <c r="I3394" i="2"/>
  <c r="H3395" i="2"/>
  <c r="I3395" i="2"/>
  <c r="H3396" i="2"/>
  <c r="I3396" i="2"/>
  <c r="H3397" i="2"/>
  <c r="I3397" i="2"/>
  <c r="H3398" i="2"/>
  <c r="I3398" i="2"/>
  <c r="H3399" i="2"/>
  <c r="I3399" i="2"/>
  <c r="H3400" i="2"/>
  <c r="I3400" i="2"/>
  <c r="H3401" i="2"/>
  <c r="I3401" i="2"/>
  <c r="H3402" i="2"/>
  <c r="I3402" i="2"/>
  <c r="H3403" i="2"/>
  <c r="I3403" i="2"/>
  <c r="H3404" i="2"/>
  <c r="I3404" i="2"/>
  <c r="H3405" i="2"/>
  <c r="I3405" i="2"/>
  <c r="H3406" i="2"/>
  <c r="I3406" i="2"/>
  <c r="H3407" i="2"/>
  <c r="I3407" i="2"/>
  <c r="H3408" i="2"/>
  <c r="I3408" i="2"/>
  <c r="H3409" i="2"/>
  <c r="I3409" i="2"/>
  <c r="H3410" i="2"/>
  <c r="I3410" i="2"/>
  <c r="H3411" i="2"/>
  <c r="I3411" i="2"/>
  <c r="H3412" i="2"/>
  <c r="I3412" i="2"/>
  <c r="H3413" i="2"/>
  <c r="I3413" i="2"/>
  <c r="H3414" i="2"/>
  <c r="I3414" i="2"/>
  <c r="H3415" i="2"/>
  <c r="I3415" i="2"/>
  <c r="H3416" i="2"/>
  <c r="I3416" i="2"/>
  <c r="H3417" i="2"/>
  <c r="I3417" i="2"/>
  <c r="H3418" i="2"/>
  <c r="I3418" i="2"/>
  <c r="H3419" i="2"/>
  <c r="I3419" i="2"/>
  <c r="H3420" i="2"/>
  <c r="I3420" i="2"/>
  <c r="H3421" i="2"/>
  <c r="I3421" i="2"/>
  <c r="H3422" i="2"/>
  <c r="I3422" i="2"/>
  <c r="H3423" i="2"/>
  <c r="I3423" i="2"/>
  <c r="H3424" i="2"/>
  <c r="I3424" i="2"/>
  <c r="H3425" i="2"/>
  <c r="I3425" i="2"/>
  <c r="H3426" i="2"/>
  <c r="I3426" i="2"/>
  <c r="H3427" i="2"/>
  <c r="I3427" i="2"/>
  <c r="H3428" i="2"/>
  <c r="I3428" i="2"/>
  <c r="H3429" i="2"/>
  <c r="I3429" i="2"/>
  <c r="H3430" i="2"/>
  <c r="I3430" i="2"/>
  <c r="H3431" i="2"/>
  <c r="I3431" i="2"/>
  <c r="H3432" i="2"/>
  <c r="I3432" i="2"/>
  <c r="H3433" i="2"/>
  <c r="I3433" i="2"/>
  <c r="H3434" i="2"/>
  <c r="I3434" i="2"/>
  <c r="H3435" i="2"/>
  <c r="I3435" i="2"/>
  <c r="H3436" i="2"/>
  <c r="I3436" i="2"/>
  <c r="H3437" i="2"/>
  <c r="I3437" i="2"/>
  <c r="H3438" i="2"/>
  <c r="I3438" i="2"/>
  <c r="H3439" i="2"/>
  <c r="I3439" i="2"/>
  <c r="H3440" i="2"/>
  <c r="I3440" i="2"/>
  <c r="H3441" i="2"/>
  <c r="I3441" i="2"/>
  <c r="H3442" i="2"/>
  <c r="I3442" i="2"/>
  <c r="H3443" i="2"/>
  <c r="I3443" i="2"/>
  <c r="H3444" i="2"/>
  <c r="I3444" i="2"/>
  <c r="H3445" i="2"/>
  <c r="I3445" i="2"/>
  <c r="H3446" i="2"/>
  <c r="I3446" i="2"/>
  <c r="H3447" i="2"/>
  <c r="I3447" i="2"/>
  <c r="H3448" i="2"/>
  <c r="I3448" i="2"/>
  <c r="H3449" i="2"/>
  <c r="I3449" i="2"/>
  <c r="H3450" i="2"/>
  <c r="I3450" i="2"/>
  <c r="H3451" i="2"/>
  <c r="I3451" i="2"/>
  <c r="H3452" i="2"/>
  <c r="I3452" i="2"/>
  <c r="H3453" i="2"/>
  <c r="I3453" i="2"/>
  <c r="H3454" i="2"/>
  <c r="I3454" i="2"/>
  <c r="H3455" i="2"/>
  <c r="I3455" i="2"/>
  <c r="H3456" i="2"/>
  <c r="I3456" i="2"/>
  <c r="H3457" i="2"/>
  <c r="I3457" i="2"/>
  <c r="H3458" i="2"/>
  <c r="I3458" i="2"/>
  <c r="H3459" i="2"/>
  <c r="I3459" i="2"/>
  <c r="H3460" i="2"/>
  <c r="I3460" i="2"/>
  <c r="H3461" i="2"/>
  <c r="I3461" i="2"/>
  <c r="H3462" i="2"/>
  <c r="I3462" i="2"/>
  <c r="H3463" i="2"/>
  <c r="I3463" i="2"/>
  <c r="H3464" i="2"/>
  <c r="I3464" i="2"/>
  <c r="H3465" i="2"/>
  <c r="I3465" i="2"/>
  <c r="H3466" i="2"/>
  <c r="I3466" i="2"/>
  <c r="H3467" i="2"/>
  <c r="I3467" i="2"/>
  <c r="H3468" i="2"/>
  <c r="I3468" i="2"/>
  <c r="H3469" i="2"/>
  <c r="I3469" i="2"/>
  <c r="H3470" i="2"/>
  <c r="I3470" i="2"/>
  <c r="H3471" i="2"/>
  <c r="I3471" i="2"/>
  <c r="H3472" i="2"/>
  <c r="I3472" i="2"/>
  <c r="H3473" i="2"/>
  <c r="I3473" i="2"/>
  <c r="H3474" i="2"/>
  <c r="I3474" i="2"/>
  <c r="H3475" i="2"/>
  <c r="I3475" i="2"/>
  <c r="H3476" i="2"/>
  <c r="I3476" i="2"/>
  <c r="H3477" i="2"/>
  <c r="I3477" i="2"/>
  <c r="H3478" i="2"/>
  <c r="I3478" i="2"/>
  <c r="H3479" i="2"/>
  <c r="I3479" i="2"/>
  <c r="H3480" i="2"/>
  <c r="I3480" i="2"/>
  <c r="H3481" i="2"/>
  <c r="I3481" i="2"/>
  <c r="H3482" i="2"/>
  <c r="I3482" i="2"/>
  <c r="H3483" i="2"/>
  <c r="I3483" i="2"/>
  <c r="H3484" i="2"/>
  <c r="I3484" i="2"/>
  <c r="H3485" i="2"/>
  <c r="I3485" i="2"/>
  <c r="H3486" i="2"/>
  <c r="I3486" i="2"/>
  <c r="H3487" i="2"/>
  <c r="I3487" i="2"/>
  <c r="H3488" i="2"/>
  <c r="I3488" i="2"/>
  <c r="H3489" i="2"/>
  <c r="I3489" i="2"/>
  <c r="H3490" i="2"/>
  <c r="I3490" i="2"/>
  <c r="H3491" i="2"/>
  <c r="I3491" i="2"/>
  <c r="H3492" i="2"/>
  <c r="I3492" i="2"/>
  <c r="H3493" i="2"/>
  <c r="I3493" i="2"/>
  <c r="H3494" i="2"/>
  <c r="I3494" i="2"/>
  <c r="H3495" i="2"/>
  <c r="I3495" i="2"/>
  <c r="H3496" i="2"/>
  <c r="I3496" i="2"/>
  <c r="H3497" i="2"/>
  <c r="I3497" i="2"/>
  <c r="H3498" i="2"/>
  <c r="I3498" i="2"/>
  <c r="H3499" i="2"/>
  <c r="I3499" i="2"/>
  <c r="H3500" i="2"/>
  <c r="I3500" i="2"/>
  <c r="H3501" i="2"/>
  <c r="I3501" i="2"/>
  <c r="H3502" i="2"/>
  <c r="I3502" i="2"/>
  <c r="H3503" i="2"/>
  <c r="I3503" i="2"/>
  <c r="H3504" i="2"/>
  <c r="I3504" i="2"/>
  <c r="H3505" i="2"/>
  <c r="I3505" i="2"/>
  <c r="H3506" i="2"/>
  <c r="I3506" i="2"/>
  <c r="H3507" i="2"/>
  <c r="I3507" i="2"/>
  <c r="H3508" i="2"/>
  <c r="I3508" i="2"/>
  <c r="H3509" i="2"/>
  <c r="I3509" i="2"/>
  <c r="H3510" i="2"/>
  <c r="I3510" i="2"/>
  <c r="H3511" i="2"/>
  <c r="I3511" i="2"/>
  <c r="H3512" i="2"/>
  <c r="I3512" i="2"/>
  <c r="H3513" i="2"/>
  <c r="I3513" i="2"/>
  <c r="H3514" i="2"/>
  <c r="I3514" i="2"/>
  <c r="H3515" i="2"/>
  <c r="I3515" i="2"/>
  <c r="H3516" i="2"/>
  <c r="I3516" i="2"/>
  <c r="H3517" i="2"/>
  <c r="I3517" i="2"/>
  <c r="H3518" i="2"/>
  <c r="I3518" i="2"/>
  <c r="H3519" i="2"/>
  <c r="I3519" i="2"/>
  <c r="H3520" i="2"/>
  <c r="I3520" i="2"/>
  <c r="H3521" i="2"/>
  <c r="I3521" i="2"/>
  <c r="H3522" i="2"/>
  <c r="I3522" i="2"/>
  <c r="H3523" i="2"/>
  <c r="I3523" i="2"/>
  <c r="H3524" i="2"/>
  <c r="I3524" i="2"/>
  <c r="H3525" i="2"/>
  <c r="I3525" i="2"/>
  <c r="H3526" i="2"/>
  <c r="I3526" i="2"/>
  <c r="H3527" i="2"/>
  <c r="I3527" i="2"/>
  <c r="H3528" i="2"/>
  <c r="I3528" i="2"/>
  <c r="H3529" i="2"/>
  <c r="I3529" i="2"/>
  <c r="H3530" i="2"/>
  <c r="I3530" i="2"/>
  <c r="H3531" i="2"/>
  <c r="I3531" i="2"/>
  <c r="H3532" i="2"/>
  <c r="I3532" i="2"/>
  <c r="H3533" i="2"/>
  <c r="I3533" i="2"/>
  <c r="H3534" i="2"/>
  <c r="I3534" i="2"/>
  <c r="H3535" i="2"/>
  <c r="I3535" i="2"/>
  <c r="H3536" i="2"/>
  <c r="I3536" i="2"/>
  <c r="H3537" i="2"/>
  <c r="I3537" i="2"/>
  <c r="H3538" i="2"/>
  <c r="I3538" i="2"/>
  <c r="H3539" i="2"/>
  <c r="I3539" i="2"/>
  <c r="H3540" i="2"/>
  <c r="I3540" i="2"/>
  <c r="H3541" i="2"/>
  <c r="I3541" i="2"/>
  <c r="H3542" i="2"/>
  <c r="I3542" i="2"/>
  <c r="H3543" i="2"/>
  <c r="I3543" i="2"/>
  <c r="H3544" i="2"/>
  <c r="I3544" i="2"/>
  <c r="H3545" i="2"/>
  <c r="I3545" i="2"/>
  <c r="H3546" i="2"/>
  <c r="I3546" i="2"/>
  <c r="H3547" i="2"/>
  <c r="I3547" i="2"/>
  <c r="H3548" i="2"/>
  <c r="I3548" i="2"/>
  <c r="H3549" i="2"/>
  <c r="I3549" i="2"/>
  <c r="H3550" i="2"/>
  <c r="I3550" i="2"/>
  <c r="H3551" i="2"/>
  <c r="I3551" i="2"/>
  <c r="H3552" i="2"/>
  <c r="I3552" i="2"/>
  <c r="H3553" i="2"/>
  <c r="I3553" i="2"/>
  <c r="H3554" i="2"/>
  <c r="I3554" i="2"/>
  <c r="H3555" i="2"/>
  <c r="I3555" i="2"/>
  <c r="H3556" i="2"/>
  <c r="I3556" i="2"/>
  <c r="H3557" i="2"/>
  <c r="I3557" i="2"/>
  <c r="H3558" i="2"/>
  <c r="I3558" i="2"/>
  <c r="H3559" i="2"/>
  <c r="I3559" i="2"/>
  <c r="H3560" i="2"/>
  <c r="I3560" i="2"/>
  <c r="H3561" i="2"/>
  <c r="I3561" i="2"/>
  <c r="H3562" i="2"/>
  <c r="I3562" i="2"/>
  <c r="H3563" i="2"/>
  <c r="I3563" i="2"/>
  <c r="H3564" i="2"/>
  <c r="I3564" i="2"/>
  <c r="H3565" i="2"/>
  <c r="I3565" i="2"/>
  <c r="H3566" i="2"/>
  <c r="I3566" i="2"/>
  <c r="H3567" i="2"/>
  <c r="I3567" i="2"/>
  <c r="H3568" i="2"/>
  <c r="I3568" i="2"/>
  <c r="H3569" i="2"/>
  <c r="I3569" i="2"/>
  <c r="H3570" i="2"/>
  <c r="I3570" i="2"/>
  <c r="H3571" i="2"/>
  <c r="I3571" i="2"/>
  <c r="H3572" i="2"/>
  <c r="I3572" i="2"/>
  <c r="H3573" i="2"/>
  <c r="I3573" i="2"/>
  <c r="H3574" i="2"/>
  <c r="I3574" i="2"/>
  <c r="H3575" i="2"/>
  <c r="I3575" i="2"/>
  <c r="H3576" i="2"/>
  <c r="I3576" i="2"/>
  <c r="H3577" i="2"/>
  <c r="I3577" i="2"/>
  <c r="H3578" i="2"/>
  <c r="I3578" i="2"/>
  <c r="H3579" i="2"/>
  <c r="I3579" i="2"/>
  <c r="H3580" i="2"/>
  <c r="I3580" i="2"/>
  <c r="H3581" i="2"/>
  <c r="I3581" i="2"/>
  <c r="H3582" i="2"/>
  <c r="I3582" i="2"/>
  <c r="H3583" i="2"/>
  <c r="I3583" i="2"/>
  <c r="H3584" i="2"/>
  <c r="I3584" i="2"/>
  <c r="H3585" i="2"/>
  <c r="I3585" i="2"/>
  <c r="H3586" i="2"/>
  <c r="I3586" i="2"/>
  <c r="H3587" i="2"/>
  <c r="I3587" i="2"/>
  <c r="H3588" i="2"/>
  <c r="I3588" i="2"/>
  <c r="H3589" i="2"/>
  <c r="I3589" i="2"/>
  <c r="H3590" i="2"/>
  <c r="I3590" i="2"/>
  <c r="H3591" i="2"/>
  <c r="I3591" i="2"/>
  <c r="H3592" i="2"/>
  <c r="I3592" i="2"/>
  <c r="H3593" i="2"/>
  <c r="I3593" i="2"/>
  <c r="H3594" i="2"/>
  <c r="I3594" i="2"/>
  <c r="H3595" i="2"/>
  <c r="I3595" i="2"/>
  <c r="H3596" i="2"/>
  <c r="I3596" i="2"/>
  <c r="H3597" i="2"/>
  <c r="I3597" i="2"/>
  <c r="H3598" i="2"/>
  <c r="I3598" i="2"/>
  <c r="H3599" i="2"/>
  <c r="I3599" i="2"/>
  <c r="H3600" i="2"/>
  <c r="I3600" i="2"/>
  <c r="H3601" i="2"/>
  <c r="I3601" i="2"/>
  <c r="H3602" i="2"/>
  <c r="I3602" i="2"/>
  <c r="H3603" i="2"/>
  <c r="I3603" i="2"/>
  <c r="H3604" i="2"/>
  <c r="I3604" i="2"/>
  <c r="H3605" i="2"/>
  <c r="I3605" i="2"/>
  <c r="H3606" i="2"/>
  <c r="I3606" i="2"/>
  <c r="H3607" i="2"/>
  <c r="I3607" i="2"/>
  <c r="H3608" i="2"/>
  <c r="I3608" i="2"/>
  <c r="H3609" i="2"/>
  <c r="I3609" i="2"/>
  <c r="H3610" i="2"/>
  <c r="I3610" i="2"/>
  <c r="H3611" i="2"/>
  <c r="I3611" i="2"/>
  <c r="H3612" i="2"/>
  <c r="I3612" i="2"/>
  <c r="H3613" i="2"/>
  <c r="I3613" i="2"/>
  <c r="H3614" i="2"/>
  <c r="I3614" i="2"/>
  <c r="H3615" i="2"/>
  <c r="I3615" i="2"/>
  <c r="H3616" i="2"/>
  <c r="I3616" i="2"/>
  <c r="H3617" i="2"/>
  <c r="I3617" i="2"/>
  <c r="H3618" i="2"/>
  <c r="I3618" i="2"/>
  <c r="H3619" i="2"/>
  <c r="I3619" i="2"/>
  <c r="H3620" i="2"/>
  <c r="I3620" i="2"/>
  <c r="H3621" i="2"/>
  <c r="I3621" i="2"/>
  <c r="H3622" i="2"/>
  <c r="I3622" i="2"/>
  <c r="H3623" i="2"/>
  <c r="I3623" i="2"/>
  <c r="H3624" i="2"/>
  <c r="I3624" i="2"/>
  <c r="H3625" i="2"/>
  <c r="I3625" i="2"/>
  <c r="H3626" i="2"/>
  <c r="I3626" i="2"/>
  <c r="H3627" i="2"/>
  <c r="I3627" i="2"/>
  <c r="H3628" i="2"/>
  <c r="I3628" i="2"/>
  <c r="H3629" i="2"/>
  <c r="I3629" i="2"/>
  <c r="H3630" i="2"/>
  <c r="I3630" i="2"/>
  <c r="H3631" i="2"/>
  <c r="I3631" i="2"/>
  <c r="H3632" i="2"/>
  <c r="I3632" i="2"/>
  <c r="H3633" i="2"/>
  <c r="I3633" i="2"/>
  <c r="H3634" i="2"/>
  <c r="I3634" i="2"/>
  <c r="H3635" i="2"/>
  <c r="I3635" i="2"/>
  <c r="H3636" i="2"/>
  <c r="I3636" i="2"/>
  <c r="H3637" i="2"/>
  <c r="I3637" i="2"/>
  <c r="H3638" i="2"/>
  <c r="I3638" i="2"/>
  <c r="H3639" i="2"/>
  <c r="I3639" i="2"/>
  <c r="H3640" i="2"/>
  <c r="I3640" i="2"/>
  <c r="H3641" i="2"/>
  <c r="I3641" i="2"/>
  <c r="H3642" i="2"/>
  <c r="I3642" i="2"/>
  <c r="H3643" i="2"/>
  <c r="I3643" i="2"/>
  <c r="H3644" i="2"/>
  <c r="I3644" i="2"/>
  <c r="H3645" i="2"/>
  <c r="I3645" i="2"/>
  <c r="H3646" i="2"/>
  <c r="I3646" i="2"/>
  <c r="H3647" i="2"/>
  <c r="I3647" i="2"/>
  <c r="H3648" i="2"/>
  <c r="I3648" i="2"/>
  <c r="H3649" i="2"/>
  <c r="I3649" i="2"/>
  <c r="H3650" i="2"/>
  <c r="I3650" i="2"/>
  <c r="H3651" i="2"/>
  <c r="I3651" i="2"/>
  <c r="H3652" i="2"/>
  <c r="I3652" i="2"/>
  <c r="H3653" i="2"/>
  <c r="I3653" i="2"/>
  <c r="H3654" i="2"/>
  <c r="I3654" i="2"/>
  <c r="H3655" i="2"/>
  <c r="I3655" i="2"/>
  <c r="H3656" i="2"/>
  <c r="I3656" i="2"/>
  <c r="H3657" i="2"/>
  <c r="I3657" i="2"/>
  <c r="H3658" i="2"/>
  <c r="I3658" i="2"/>
  <c r="H3659" i="2"/>
  <c r="I3659" i="2"/>
  <c r="H3660" i="2"/>
  <c r="I3660" i="2"/>
  <c r="H3661" i="2"/>
  <c r="I3661" i="2"/>
  <c r="H3662" i="2"/>
  <c r="I3662" i="2"/>
  <c r="H3663" i="2"/>
  <c r="I3663" i="2"/>
  <c r="H3664" i="2"/>
  <c r="I3664" i="2"/>
  <c r="H3665" i="2"/>
  <c r="I3665" i="2"/>
  <c r="H3666" i="2"/>
  <c r="I3666" i="2"/>
  <c r="H3667" i="2"/>
  <c r="I3667" i="2"/>
  <c r="H3668" i="2"/>
  <c r="I3668" i="2"/>
  <c r="H3669" i="2"/>
  <c r="I3669" i="2"/>
  <c r="H3670" i="2"/>
  <c r="I3670" i="2"/>
  <c r="H3671" i="2"/>
  <c r="I3671" i="2"/>
  <c r="H3672" i="2"/>
  <c r="I3672" i="2"/>
  <c r="H3673" i="2"/>
  <c r="I3673" i="2"/>
  <c r="H3674" i="2"/>
  <c r="I3674" i="2"/>
  <c r="H3675" i="2"/>
  <c r="I3675" i="2"/>
  <c r="H3676" i="2"/>
  <c r="I3676" i="2"/>
  <c r="H3677" i="2"/>
  <c r="I3677" i="2"/>
  <c r="H3678" i="2"/>
  <c r="I3678" i="2"/>
  <c r="H3679" i="2"/>
  <c r="I3679" i="2"/>
  <c r="H3680" i="2"/>
  <c r="I3680" i="2"/>
  <c r="H3681" i="2"/>
  <c r="I3681" i="2"/>
  <c r="H3682" i="2"/>
  <c r="I3682" i="2"/>
  <c r="H3683" i="2"/>
  <c r="I3683" i="2"/>
  <c r="H3684" i="2"/>
  <c r="I3684" i="2"/>
  <c r="H3685" i="2"/>
  <c r="I3685" i="2"/>
  <c r="H3686" i="2"/>
  <c r="I3686" i="2"/>
  <c r="H3687" i="2"/>
  <c r="I3687" i="2"/>
  <c r="H3688" i="2"/>
  <c r="I3688" i="2"/>
  <c r="H3689" i="2"/>
  <c r="I3689" i="2"/>
  <c r="H3690" i="2"/>
  <c r="I3690" i="2"/>
  <c r="H3691" i="2"/>
  <c r="I3691" i="2"/>
  <c r="H3692" i="2"/>
  <c r="I3692" i="2"/>
  <c r="H3693" i="2"/>
  <c r="I3693" i="2"/>
  <c r="H3694" i="2"/>
  <c r="I3694" i="2"/>
  <c r="H3695" i="2"/>
  <c r="I3695" i="2"/>
  <c r="H3696" i="2"/>
  <c r="I3696" i="2"/>
  <c r="H3697" i="2"/>
  <c r="I3697" i="2"/>
  <c r="H3698" i="2"/>
  <c r="I3698" i="2"/>
  <c r="H3699" i="2"/>
  <c r="I3699" i="2"/>
  <c r="H3700" i="2"/>
  <c r="I3700" i="2"/>
  <c r="H3701" i="2"/>
  <c r="I3701" i="2"/>
  <c r="H3702" i="2"/>
  <c r="I3702" i="2"/>
  <c r="H3703" i="2"/>
  <c r="I3703" i="2"/>
  <c r="H3704" i="2"/>
  <c r="I3704" i="2"/>
  <c r="H3705" i="2"/>
  <c r="I3705" i="2"/>
  <c r="H3706" i="2"/>
  <c r="I3706" i="2"/>
  <c r="H3707" i="2"/>
  <c r="I3707" i="2"/>
  <c r="H3708" i="2"/>
  <c r="I3708" i="2"/>
  <c r="H3709" i="2"/>
  <c r="I3709" i="2"/>
  <c r="H3710" i="2"/>
  <c r="I3710" i="2"/>
  <c r="H3711" i="2"/>
  <c r="I3711" i="2"/>
  <c r="H3712" i="2"/>
  <c r="I3712" i="2"/>
  <c r="H3713" i="2"/>
  <c r="I3713" i="2"/>
  <c r="H3714" i="2"/>
  <c r="I3714" i="2"/>
  <c r="H3715" i="2"/>
  <c r="I3715" i="2"/>
  <c r="H3716" i="2"/>
  <c r="I3716" i="2"/>
  <c r="H3717" i="2"/>
  <c r="I3717" i="2"/>
  <c r="H3718" i="2"/>
  <c r="I3718" i="2"/>
  <c r="H3719" i="2"/>
  <c r="I3719" i="2"/>
  <c r="H3720" i="2"/>
  <c r="I3720" i="2"/>
  <c r="H3721" i="2"/>
  <c r="I3721" i="2"/>
  <c r="H3722" i="2"/>
  <c r="I3722" i="2"/>
  <c r="H3723" i="2"/>
  <c r="I3723" i="2"/>
  <c r="H3724" i="2"/>
  <c r="I3724" i="2"/>
  <c r="H3725" i="2"/>
  <c r="I3725" i="2"/>
  <c r="H3726" i="2"/>
  <c r="I3726" i="2"/>
  <c r="H3727" i="2"/>
  <c r="I3727" i="2"/>
  <c r="H3728" i="2"/>
  <c r="I3728" i="2"/>
  <c r="H3729" i="2"/>
  <c r="I3729" i="2"/>
  <c r="H3730" i="2"/>
  <c r="I3730" i="2"/>
  <c r="H3731" i="2"/>
  <c r="I3731" i="2"/>
  <c r="H3732" i="2"/>
  <c r="I3732" i="2"/>
  <c r="H3733" i="2"/>
  <c r="I3733" i="2"/>
  <c r="H3734" i="2"/>
  <c r="I3734" i="2"/>
  <c r="H3735" i="2"/>
  <c r="I3735" i="2"/>
  <c r="H3736" i="2"/>
  <c r="I3736" i="2"/>
  <c r="H3737" i="2"/>
  <c r="I3737" i="2"/>
  <c r="H3738" i="2"/>
  <c r="I3738" i="2"/>
  <c r="H3739" i="2"/>
  <c r="I3739" i="2"/>
  <c r="H3740" i="2"/>
  <c r="I3740" i="2"/>
  <c r="H3741" i="2"/>
  <c r="I3741" i="2"/>
  <c r="H3742" i="2"/>
  <c r="I3742" i="2"/>
  <c r="H3743" i="2"/>
  <c r="I3743" i="2"/>
  <c r="H3744" i="2"/>
  <c r="I3744" i="2"/>
  <c r="H3745" i="2"/>
  <c r="I3745" i="2"/>
  <c r="H3746" i="2"/>
  <c r="I3746" i="2"/>
  <c r="H3747" i="2"/>
  <c r="I3747" i="2"/>
  <c r="H3748" i="2"/>
  <c r="I3748" i="2"/>
  <c r="H3749" i="2"/>
  <c r="I3749" i="2"/>
  <c r="H3750" i="2"/>
  <c r="I3750" i="2"/>
  <c r="H3751" i="2"/>
  <c r="I3751" i="2"/>
  <c r="H3752" i="2"/>
  <c r="I3752" i="2"/>
  <c r="H3753" i="2"/>
  <c r="I3753" i="2"/>
  <c r="H3754" i="2"/>
  <c r="I3754" i="2"/>
  <c r="H3755" i="2"/>
  <c r="I3755" i="2"/>
  <c r="H3756" i="2"/>
  <c r="I3756" i="2"/>
  <c r="H3757" i="2"/>
  <c r="I3757" i="2"/>
  <c r="H3758" i="2"/>
  <c r="I3758" i="2"/>
  <c r="H3759" i="2"/>
  <c r="I3759" i="2"/>
  <c r="H3760" i="2"/>
  <c r="I3760" i="2"/>
  <c r="H3761" i="2"/>
  <c r="I3761" i="2"/>
  <c r="H3762" i="2"/>
  <c r="I3762" i="2"/>
  <c r="H3763" i="2"/>
  <c r="I3763" i="2"/>
  <c r="H3764" i="2"/>
  <c r="I3764" i="2"/>
  <c r="H3765" i="2"/>
  <c r="I3765" i="2"/>
  <c r="H3766" i="2"/>
  <c r="I3766" i="2"/>
  <c r="H3767" i="2"/>
  <c r="I3767" i="2"/>
  <c r="H3768" i="2"/>
  <c r="I3768" i="2"/>
  <c r="H3769" i="2"/>
  <c r="I3769" i="2"/>
  <c r="H3770" i="2"/>
  <c r="I3770" i="2"/>
  <c r="H3771" i="2"/>
  <c r="I3771" i="2"/>
  <c r="H3772" i="2"/>
  <c r="I3772" i="2"/>
  <c r="H3773" i="2"/>
  <c r="I3773" i="2"/>
  <c r="H3774" i="2"/>
  <c r="I3774" i="2"/>
  <c r="H3775" i="2"/>
  <c r="I3775" i="2"/>
  <c r="H3776" i="2"/>
  <c r="I3776" i="2"/>
  <c r="H3777" i="2"/>
  <c r="I3777" i="2"/>
  <c r="H3778" i="2"/>
  <c r="I3778" i="2"/>
  <c r="H3779" i="2"/>
  <c r="I3779" i="2"/>
  <c r="H3780" i="2"/>
  <c r="I3780" i="2"/>
  <c r="H3781" i="2"/>
  <c r="I3781" i="2"/>
  <c r="H3782" i="2"/>
  <c r="I3782" i="2"/>
  <c r="H3783" i="2"/>
  <c r="I3783" i="2"/>
  <c r="H3784" i="2"/>
  <c r="I3784" i="2"/>
  <c r="H3785" i="2"/>
  <c r="I3785" i="2"/>
  <c r="H3786" i="2"/>
  <c r="I3786" i="2"/>
  <c r="H3787" i="2"/>
  <c r="I3787" i="2"/>
  <c r="H3788" i="2"/>
  <c r="I3788" i="2"/>
  <c r="H3789" i="2"/>
  <c r="I3789" i="2"/>
  <c r="H3790" i="2"/>
  <c r="I3790" i="2"/>
  <c r="H3791" i="2"/>
  <c r="I3791" i="2"/>
  <c r="H3792" i="2"/>
  <c r="I3792" i="2"/>
  <c r="H3793" i="2"/>
  <c r="I3793" i="2"/>
  <c r="H3794" i="2"/>
  <c r="I3794" i="2"/>
  <c r="H3795" i="2"/>
  <c r="I3795" i="2"/>
  <c r="H3796" i="2"/>
  <c r="I3796" i="2"/>
  <c r="H3797" i="2"/>
  <c r="I3797" i="2"/>
  <c r="H3798" i="2"/>
  <c r="I3798" i="2"/>
  <c r="H3799" i="2"/>
  <c r="I3799" i="2"/>
  <c r="H3800" i="2"/>
  <c r="I3800" i="2"/>
  <c r="H3801" i="2"/>
  <c r="I3801" i="2"/>
  <c r="H3802" i="2"/>
  <c r="I3802" i="2"/>
  <c r="H3803" i="2"/>
  <c r="I3803" i="2"/>
  <c r="H3804" i="2"/>
  <c r="I3804" i="2"/>
  <c r="H3805" i="2"/>
  <c r="I3805" i="2"/>
  <c r="H3806" i="2"/>
  <c r="I3806" i="2"/>
  <c r="H3807" i="2"/>
  <c r="I3807" i="2"/>
  <c r="H3808" i="2"/>
  <c r="I3808" i="2"/>
  <c r="H3809" i="2"/>
  <c r="I3809" i="2"/>
  <c r="H3810" i="2"/>
  <c r="I3810" i="2"/>
  <c r="H3811" i="2"/>
  <c r="I3811" i="2"/>
  <c r="H3812" i="2"/>
  <c r="I3812" i="2"/>
  <c r="H3813" i="2"/>
  <c r="I3813" i="2"/>
  <c r="H3814" i="2"/>
  <c r="I3814" i="2"/>
  <c r="H3815" i="2"/>
  <c r="I3815" i="2"/>
  <c r="H3816" i="2"/>
  <c r="I3816" i="2"/>
  <c r="H3817" i="2"/>
  <c r="I3817" i="2"/>
  <c r="H3818" i="2"/>
  <c r="I3818" i="2"/>
  <c r="H3819" i="2"/>
  <c r="I3819" i="2"/>
  <c r="H3820" i="2"/>
  <c r="I3820" i="2"/>
  <c r="H3821" i="2"/>
  <c r="I3821" i="2"/>
  <c r="H3822" i="2"/>
  <c r="I3822" i="2"/>
  <c r="H3823" i="2"/>
  <c r="I3823" i="2"/>
  <c r="H3824" i="2"/>
  <c r="I3824" i="2"/>
  <c r="H3825" i="2"/>
  <c r="I3825" i="2"/>
  <c r="H3826" i="2"/>
  <c r="I3826" i="2"/>
  <c r="H3827" i="2"/>
  <c r="I3827" i="2"/>
  <c r="H3828" i="2"/>
  <c r="I3828" i="2"/>
  <c r="H3829" i="2"/>
  <c r="I3829" i="2"/>
  <c r="H3830" i="2"/>
  <c r="I3830" i="2"/>
  <c r="H3831" i="2"/>
  <c r="I3831" i="2"/>
  <c r="H3832" i="2"/>
  <c r="I3832" i="2"/>
  <c r="H3833" i="2"/>
  <c r="I3833" i="2"/>
  <c r="H3834" i="2"/>
  <c r="I3834" i="2"/>
  <c r="H3835" i="2"/>
  <c r="I3835" i="2"/>
  <c r="H3836" i="2"/>
  <c r="I3836" i="2"/>
  <c r="H3837" i="2"/>
  <c r="I3837" i="2"/>
  <c r="H3838" i="2"/>
  <c r="I3838" i="2"/>
  <c r="H3839" i="2"/>
  <c r="I3839" i="2"/>
  <c r="H3840" i="2"/>
  <c r="I3840" i="2"/>
  <c r="H3841" i="2"/>
  <c r="I3841" i="2"/>
  <c r="H3842" i="2"/>
  <c r="I3842" i="2"/>
  <c r="H3843" i="2"/>
  <c r="I3843" i="2"/>
  <c r="H3844" i="2"/>
  <c r="I3844" i="2"/>
  <c r="H3845" i="2"/>
  <c r="I3845" i="2"/>
  <c r="H3846" i="2"/>
  <c r="I3846" i="2"/>
  <c r="H3847" i="2"/>
  <c r="I3847" i="2"/>
  <c r="H3848" i="2"/>
  <c r="I3848" i="2"/>
  <c r="H3849" i="2"/>
  <c r="I3849" i="2"/>
  <c r="H3850" i="2"/>
  <c r="I3850" i="2"/>
  <c r="H3851" i="2"/>
  <c r="I3851" i="2"/>
  <c r="H3852" i="2"/>
  <c r="I3852" i="2"/>
  <c r="H3853" i="2"/>
  <c r="I3853" i="2"/>
  <c r="H3854" i="2"/>
  <c r="I3854" i="2"/>
  <c r="H3855" i="2"/>
  <c r="I3855" i="2"/>
  <c r="H3856" i="2"/>
  <c r="I3856" i="2"/>
  <c r="H3857" i="2"/>
  <c r="I3857" i="2"/>
  <c r="H3858" i="2"/>
  <c r="I3858" i="2"/>
  <c r="H3859" i="2"/>
  <c r="I3859" i="2"/>
  <c r="H3860" i="2"/>
  <c r="I3860" i="2"/>
  <c r="H3861" i="2"/>
  <c r="I3861" i="2"/>
  <c r="H3862" i="2"/>
  <c r="I3862" i="2"/>
  <c r="H3863" i="2"/>
  <c r="I3863" i="2"/>
  <c r="H3864" i="2"/>
  <c r="I3864" i="2"/>
  <c r="H3865" i="2"/>
  <c r="I3865" i="2"/>
  <c r="H3866" i="2"/>
  <c r="I3866" i="2"/>
  <c r="H3867" i="2"/>
  <c r="I3867" i="2"/>
  <c r="H3868" i="2"/>
  <c r="I3868" i="2"/>
  <c r="H3869" i="2"/>
  <c r="I3869" i="2"/>
  <c r="H3870" i="2"/>
  <c r="I3870" i="2"/>
  <c r="H3871" i="2"/>
  <c r="I3871" i="2"/>
  <c r="H3872" i="2"/>
  <c r="I3872" i="2"/>
  <c r="H3873" i="2"/>
  <c r="I3873" i="2"/>
  <c r="H3874" i="2"/>
  <c r="I3874" i="2"/>
  <c r="H3875" i="2"/>
  <c r="I3875" i="2"/>
  <c r="H3876" i="2"/>
  <c r="I3876" i="2"/>
  <c r="H3877" i="2"/>
  <c r="I3877" i="2"/>
  <c r="H3878" i="2"/>
  <c r="I3878" i="2"/>
  <c r="H3879" i="2"/>
  <c r="I3879" i="2"/>
  <c r="H3880" i="2"/>
  <c r="I3880" i="2"/>
  <c r="H3881" i="2"/>
  <c r="I3881" i="2"/>
  <c r="H3882" i="2"/>
  <c r="I3882" i="2"/>
  <c r="H3883" i="2"/>
  <c r="I3883" i="2"/>
  <c r="H3884" i="2"/>
  <c r="I3884" i="2"/>
  <c r="H3885" i="2"/>
  <c r="I3885" i="2"/>
  <c r="H3886" i="2"/>
  <c r="I3886" i="2"/>
  <c r="H3887" i="2"/>
  <c r="I3887" i="2"/>
  <c r="H3888" i="2"/>
  <c r="I3888" i="2"/>
  <c r="H3889" i="2"/>
  <c r="I3889" i="2"/>
  <c r="H3890" i="2"/>
  <c r="I3890" i="2"/>
  <c r="H3891" i="2"/>
  <c r="I3891" i="2"/>
  <c r="H3892" i="2"/>
  <c r="I3892" i="2"/>
  <c r="H3893" i="2"/>
  <c r="I3893" i="2"/>
  <c r="H3894" i="2"/>
  <c r="I3894" i="2"/>
  <c r="H3895" i="2"/>
  <c r="I3895" i="2"/>
  <c r="H3896" i="2"/>
  <c r="I3896" i="2"/>
  <c r="H3897" i="2"/>
  <c r="I3897" i="2"/>
  <c r="H3898" i="2"/>
  <c r="I3898" i="2"/>
  <c r="H3899" i="2"/>
  <c r="I3899" i="2"/>
  <c r="H3900" i="2"/>
  <c r="I3900" i="2"/>
  <c r="H3901" i="2"/>
  <c r="I3901" i="2"/>
  <c r="H3902" i="2"/>
  <c r="I3902" i="2"/>
  <c r="H3903" i="2"/>
  <c r="I3903" i="2"/>
  <c r="H3904" i="2"/>
  <c r="I3904" i="2"/>
  <c r="H3905" i="2"/>
  <c r="I3905" i="2"/>
  <c r="H3906" i="2"/>
  <c r="I3906" i="2"/>
  <c r="H3907" i="2"/>
  <c r="I3907" i="2"/>
  <c r="H3908" i="2"/>
  <c r="I3908" i="2"/>
  <c r="H3909" i="2"/>
  <c r="I3909" i="2"/>
  <c r="H3910" i="2"/>
  <c r="I3910" i="2"/>
  <c r="H3911" i="2"/>
  <c r="I3911" i="2"/>
  <c r="H3912" i="2"/>
  <c r="I3912" i="2"/>
  <c r="H3913" i="2"/>
  <c r="I3913" i="2"/>
  <c r="H3914" i="2"/>
  <c r="I3914" i="2"/>
  <c r="H3915" i="2"/>
  <c r="I3915" i="2"/>
  <c r="H3916" i="2"/>
  <c r="I3916" i="2"/>
  <c r="H3917" i="2"/>
  <c r="I3917" i="2"/>
  <c r="H3918" i="2"/>
  <c r="I3918" i="2"/>
  <c r="H3919" i="2"/>
  <c r="I3919" i="2"/>
  <c r="H3920" i="2"/>
  <c r="I3920" i="2"/>
  <c r="H3921" i="2"/>
  <c r="I3921" i="2"/>
  <c r="H3922" i="2"/>
  <c r="I3922" i="2"/>
  <c r="H3923" i="2"/>
  <c r="I3923" i="2"/>
  <c r="H3924" i="2"/>
  <c r="I3924" i="2"/>
  <c r="H3925" i="2"/>
  <c r="I3925" i="2"/>
  <c r="H3926" i="2"/>
  <c r="I3926" i="2"/>
  <c r="H3927" i="2"/>
  <c r="I3927" i="2"/>
  <c r="H3928" i="2"/>
  <c r="I3928" i="2"/>
  <c r="H3929" i="2"/>
  <c r="I3929" i="2"/>
  <c r="H3930" i="2"/>
  <c r="I3930" i="2"/>
  <c r="H3931" i="2"/>
  <c r="I3931" i="2"/>
  <c r="H3932" i="2"/>
  <c r="I3932" i="2"/>
  <c r="H3933" i="2"/>
  <c r="I3933" i="2"/>
  <c r="H3934" i="2"/>
  <c r="I3934" i="2"/>
  <c r="H3935" i="2"/>
  <c r="I3935" i="2"/>
  <c r="H3936" i="2"/>
  <c r="I3936" i="2"/>
  <c r="H3937" i="2"/>
  <c r="I3937" i="2"/>
  <c r="H3938" i="2"/>
  <c r="I3938" i="2"/>
  <c r="H3939" i="2"/>
  <c r="I3939" i="2"/>
  <c r="H3940" i="2"/>
  <c r="I3940" i="2"/>
  <c r="H3941" i="2"/>
  <c r="I3941" i="2"/>
  <c r="H3942" i="2"/>
  <c r="I3942" i="2"/>
  <c r="H3943" i="2"/>
  <c r="I3943" i="2"/>
  <c r="H3944" i="2"/>
  <c r="I3944" i="2"/>
  <c r="H3945" i="2"/>
  <c r="I3945" i="2"/>
  <c r="H3946" i="2"/>
  <c r="I3946" i="2"/>
  <c r="H3947" i="2"/>
  <c r="I3947" i="2"/>
  <c r="H3948" i="2"/>
  <c r="I3948" i="2"/>
  <c r="H3949" i="2"/>
  <c r="I3949" i="2"/>
  <c r="H3950" i="2"/>
  <c r="I3950" i="2"/>
  <c r="H3951" i="2"/>
  <c r="I3951" i="2"/>
  <c r="H3952" i="2"/>
  <c r="I3952" i="2"/>
  <c r="H3953" i="2"/>
  <c r="I3953" i="2"/>
  <c r="H3954" i="2"/>
  <c r="I3954" i="2"/>
  <c r="H3955" i="2"/>
  <c r="I3955" i="2"/>
  <c r="H3956" i="2"/>
  <c r="I3956" i="2"/>
  <c r="H3957" i="2"/>
  <c r="I3957" i="2"/>
  <c r="H3958" i="2"/>
  <c r="I3958" i="2"/>
  <c r="H3959" i="2"/>
  <c r="I3959" i="2"/>
  <c r="H3960" i="2"/>
  <c r="I3960" i="2"/>
  <c r="H3961" i="2"/>
  <c r="I3961" i="2"/>
  <c r="H3962" i="2"/>
  <c r="I3962" i="2"/>
  <c r="H3963" i="2"/>
  <c r="I3963" i="2"/>
  <c r="H3964" i="2"/>
  <c r="I3964" i="2"/>
  <c r="H3965" i="2"/>
  <c r="I3965" i="2"/>
  <c r="H3966" i="2"/>
  <c r="I3966" i="2"/>
  <c r="H3967" i="2"/>
  <c r="I3967" i="2"/>
  <c r="H3968" i="2"/>
  <c r="I3968" i="2"/>
  <c r="H3969" i="2"/>
  <c r="I3969" i="2"/>
  <c r="H3970" i="2"/>
  <c r="I3970" i="2"/>
  <c r="H3971" i="2"/>
  <c r="I3971" i="2"/>
  <c r="H3972" i="2"/>
  <c r="I3972" i="2"/>
  <c r="H3973" i="2"/>
  <c r="I3973" i="2"/>
  <c r="H3974" i="2"/>
  <c r="I3974" i="2"/>
  <c r="H3975" i="2"/>
  <c r="I3975" i="2"/>
  <c r="H3976" i="2"/>
  <c r="I3976" i="2"/>
  <c r="H3977" i="2"/>
  <c r="I3977" i="2"/>
  <c r="H3978" i="2"/>
  <c r="I3978" i="2"/>
  <c r="H3979" i="2"/>
  <c r="I3979" i="2"/>
  <c r="H3980" i="2"/>
  <c r="I3980" i="2"/>
  <c r="H3981" i="2"/>
  <c r="I3981" i="2"/>
  <c r="H3982" i="2"/>
  <c r="I3982" i="2"/>
  <c r="H3983" i="2"/>
  <c r="I3983" i="2"/>
  <c r="H3984" i="2"/>
  <c r="I3984" i="2"/>
  <c r="H3985" i="2"/>
  <c r="I3985" i="2"/>
  <c r="H3986" i="2"/>
  <c r="I3986" i="2"/>
  <c r="H3987" i="2"/>
  <c r="I3987" i="2"/>
  <c r="H3988" i="2"/>
  <c r="I3988" i="2"/>
  <c r="H3989" i="2"/>
  <c r="I3989" i="2"/>
  <c r="H3990" i="2"/>
  <c r="I3990" i="2"/>
  <c r="H3991" i="2"/>
  <c r="I3991" i="2"/>
  <c r="H3992" i="2"/>
  <c r="I3992" i="2"/>
  <c r="H3993" i="2"/>
  <c r="I3993" i="2"/>
  <c r="H3994" i="2"/>
  <c r="I3994" i="2"/>
  <c r="H3995" i="2"/>
  <c r="I3995" i="2"/>
  <c r="H3996" i="2"/>
  <c r="I3996" i="2"/>
  <c r="H3997" i="2"/>
  <c r="I3997" i="2"/>
  <c r="H3998" i="2"/>
  <c r="I3998" i="2"/>
  <c r="H3999" i="2"/>
  <c r="I3999" i="2"/>
  <c r="H4000" i="2"/>
  <c r="I4000" i="2"/>
  <c r="H4001" i="2"/>
  <c r="I4001" i="2"/>
  <c r="H4002" i="2"/>
  <c r="I4002" i="2"/>
  <c r="H4003" i="2"/>
  <c r="I4003" i="2"/>
  <c r="H4004" i="2"/>
  <c r="I4004" i="2"/>
  <c r="H4005" i="2"/>
  <c r="I4005" i="2"/>
  <c r="H4006" i="2"/>
  <c r="I4006" i="2"/>
  <c r="H4007" i="2"/>
  <c r="I4007" i="2"/>
  <c r="H4008" i="2"/>
  <c r="I4008" i="2"/>
  <c r="H4009" i="2"/>
  <c r="I4009" i="2"/>
  <c r="H4010" i="2"/>
  <c r="I4010" i="2"/>
  <c r="H4011" i="2"/>
  <c r="I4011" i="2"/>
  <c r="H4012" i="2"/>
  <c r="I4012" i="2"/>
  <c r="H4013" i="2"/>
  <c r="I4013" i="2"/>
  <c r="H4014" i="2"/>
  <c r="I4014" i="2"/>
  <c r="H4015" i="2"/>
  <c r="I4015" i="2"/>
  <c r="H4016" i="2"/>
  <c r="I4016" i="2"/>
  <c r="H4017" i="2"/>
  <c r="I4017" i="2"/>
  <c r="H4018" i="2"/>
  <c r="I4018" i="2"/>
  <c r="H4019" i="2"/>
  <c r="I4019" i="2"/>
  <c r="H4020" i="2"/>
  <c r="I4020" i="2"/>
  <c r="H4021" i="2"/>
  <c r="I4021" i="2"/>
  <c r="H4022" i="2"/>
  <c r="I4022" i="2"/>
  <c r="H4023" i="2"/>
  <c r="I4023" i="2"/>
  <c r="H4024" i="2"/>
  <c r="I4024" i="2"/>
  <c r="H4025" i="2"/>
  <c r="I4025" i="2"/>
  <c r="H4026" i="2"/>
  <c r="I4026" i="2"/>
  <c r="H4027" i="2"/>
  <c r="I4027" i="2"/>
  <c r="H4028" i="2"/>
  <c r="I4028" i="2"/>
  <c r="H4029" i="2"/>
  <c r="I4029" i="2"/>
  <c r="H4030" i="2"/>
  <c r="I4030" i="2"/>
  <c r="H4031" i="2"/>
  <c r="I4031" i="2"/>
  <c r="H4032" i="2"/>
  <c r="I4032" i="2"/>
  <c r="H4033" i="2"/>
  <c r="I4033" i="2"/>
  <c r="H4034" i="2"/>
  <c r="I4034" i="2"/>
  <c r="H4035" i="2"/>
  <c r="I4035" i="2"/>
  <c r="H4036" i="2"/>
  <c r="I4036" i="2"/>
  <c r="H4037" i="2"/>
  <c r="I4037" i="2"/>
  <c r="H4038" i="2"/>
  <c r="I4038" i="2"/>
  <c r="H4039" i="2"/>
  <c r="I4039" i="2"/>
  <c r="H4040" i="2"/>
  <c r="I4040" i="2"/>
  <c r="H4041" i="2"/>
  <c r="I4041" i="2"/>
  <c r="H4042" i="2"/>
  <c r="I4042" i="2"/>
  <c r="H4043" i="2"/>
  <c r="I4043" i="2"/>
  <c r="H4044" i="2"/>
  <c r="I4044" i="2"/>
  <c r="H4045" i="2"/>
  <c r="I4045" i="2"/>
  <c r="H4046" i="2"/>
  <c r="I4046" i="2"/>
  <c r="H4047" i="2"/>
  <c r="I4047" i="2"/>
  <c r="H4048" i="2"/>
  <c r="I4048" i="2"/>
  <c r="H4049" i="2"/>
  <c r="I4049" i="2"/>
  <c r="H4050" i="2"/>
  <c r="I4050" i="2"/>
  <c r="H4051" i="2"/>
  <c r="I4051" i="2"/>
  <c r="H4052" i="2"/>
  <c r="I4052" i="2"/>
  <c r="H4053" i="2"/>
  <c r="I4053" i="2"/>
  <c r="H4054" i="2"/>
  <c r="I4054" i="2"/>
  <c r="H4055" i="2"/>
  <c r="I4055" i="2"/>
  <c r="H4056" i="2"/>
  <c r="I4056" i="2"/>
  <c r="H4057" i="2"/>
  <c r="I4057" i="2"/>
  <c r="H4058" i="2"/>
  <c r="I4058" i="2"/>
  <c r="H4059" i="2"/>
  <c r="I4059" i="2"/>
  <c r="H4060" i="2"/>
  <c r="I4060" i="2"/>
  <c r="H4061" i="2"/>
  <c r="I4061" i="2"/>
  <c r="H4062" i="2"/>
  <c r="I4062" i="2"/>
  <c r="H4063" i="2"/>
  <c r="I4063" i="2"/>
  <c r="H4064" i="2"/>
  <c r="I4064" i="2"/>
  <c r="H4065" i="2"/>
  <c r="I4065" i="2"/>
  <c r="H4066" i="2"/>
  <c r="I4066" i="2"/>
  <c r="H4067" i="2"/>
  <c r="I4067" i="2"/>
  <c r="H4068" i="2"/>
  <c r="I4068" i="2"/>
  <c r="H4069" i="2"/>
  <c r="I4069" i="2"/>
  <c r="H4070" i="2"/>
  <c r="I4070" i="2"/>
  <c r="H4071" i="2"/>
  <c r="I4071" i="2"/>
  <c r="H4072" i="2"/>
  <c r="I4072" i="2"/>
  <c r="H4073" i="2"/>
  <c r="I4073" i="2"/>
  <c r="H4074" i="2"/>
  <c r="I4074" i="2"/>
  <c r="H4075" i="2"/>
  <c r="I4075" i="2"/>
  <c r="H4076" i="2"/>
  <c r="I4076" i="2"/>
  <c r="H4077" i="2"/>
  <c r="I4077" i="2"/>
  <c r="H4078" i="2"/>
  <c r="I4078" i="2"/>
  <c r="H4079" i="2"/>
  <c r="I4079" i="2"/>
  <c r="H4080" i="2"/>
  <c r="I4080" i="2"/>
  <c r="H4081" i="2"/>
  <c r="I4081" i="2"/>
  <c r="H4082" i="2"/>
  <c r="I4082" i="2"/>
  <c r="H4083" i="2"/>
  <c r="I4083" i="2"/>
  <c r="H4084" i="2"/>
  <c r="I4084" i="2"/>
  <c r="H4085" i="2"/>
  <c r="I4085" i="2"/>
  <c r="H4086" i="2"/>
  <c r="I4086" i="2"/>
  <c r="H4087" i="2"/>
  <c r="I4087" i="2"/>
  <c r="H4088" i="2"/>
  <c r="I4088" i="2"/>
  <c r="H4089" i="2"/>
  <c r="I4089" i="2"/>
  <c r="H4090" i="2"/>
  <c r="I4090" i="2"/>
  <c r="H4091" i="2"/>
  <c r="I4091" i="2"/>
  <c r="H4092" i="2"/>
  <c r="I4092" i="2"/>
  <c r="H4093" i="2"/>
  <c r="I4093" i="2"/>
  <c r="H4094" i="2"/>
  <c r="I4094" i="2"/>
  <c r="H4095" i="2"/>
  <c r="I4095" i="2"/>
  <c r="H4096" i="2"/>
  <c r="I4096" i="2"/>
  <c r="H4097" i="2"/>
  <c r="I4097" i="2"/>
  <c r="H4098" i="2"/>
  <c r="I4098" i="2"/>
  <c r="H4099" i="2"/>
  <c r="I4099" i="2"/>
  <c r="H4100" i="2"/>
  <c r="I4100" i="2"/>
  <c r="H4101" i="2"/>
  <c r="I4101" i="2"/>
  <c r="H4102" i="2"/>
  <c r="I4102" i="2"/>
  <c r="H4103" i="2"/>
  <c r="I4103" i="2"/>
  <c r="H4104" i="2"/>
  <c r="I4104" i="2"/>
  <c r="H4105" i="2"/>
  <c r="I4105" i="2"/>
  <c r="H4106" i="2"/>
  <c r="I4106" i="2"/>
  <c r="H4107" i="2"/>
  <c r="I4107" i="2"/>
  <c r="H4108" i="2"/>
  <c r="I4108" i="2"/>
  <c r="H4109" i="2"/>
  <c r="I4109" i="2"/>
  <c r="H4110" i="2"/>
  <c r="I4110" i="2"/>
  <c r="H4111" i="2"/>
  <c r="I4111" i="2"/>
  <c r="H4112" i="2"/>
  <c r="I4112" i="2"/>
  <c r="H4113" i="2"/>
  <c r="I4113" i="2"/>
  <c r="H4114" i="2"/>
  <c r="I4114" i="2"/>
  <c r="H4115" i="2"/>
  <c r="I4115" i="2"/>
  <c r="H4116" i="2"/>
  <c r="I4116" i="2"/>
  <c r="H4117" i="2"/>
  <c r="I4117" i="2"/>
  <c r="H4118" i="2"/>
  <c r="I4118" i="2"/>
  <c r="H4119" i="2"/>
  <c r="I4119" i="2"/>
  <c r="H4120" i="2"/>
  <c r="I4120" i="2"/>
  <c r="H4121" i="2"/>
  <c r="I4121" i="2"/>
  <c r="H4122" i="2"/>
  <c r="I4122" i="2"/>
  <c r="H4123" i="2"/>
  <c r="I4123" i="2"/>
  <c r="H4124" i="2"/>
  <c r="I4124" i="2"/>
  <c r="H4125" i="2"/>
  <c r="I4125" i="2"/>
  <c r="H4126" i="2"/>
  <c r="I4126" i="2"/>
  <c r="H4127" i="2"/>
  <c r="I4127" i="2"/>
  <c r="H4128" i="2"/>
  <c r="I4128" i="2"/>
  <c r="H4129" i="2"/>
  <c r="I4129" i="2"/>
  <c r="H4130" i="2"/>
  <c r="I4130" i="2"/>
  <c r="H4131" i="2"/>
  <c r="I4131" i="2"/>
  <c r="H4132" i="2"/>
  <c r="I4132" i="2"/>
  <c r="H4133" i="2"/>
  <c r="I4133" i="2"/>
  <c r="H4134" i="2"/>
  <c r="I4134" i="2"/>
  <c r="H4135" i="2"/>
  <c r="I4135" i="2"/>
  <c r="H4136" i="2"/>
  <c r="I4136" i="2"/>
  <c r="H4137" i="2"/>
  <c r="I4137" i="2"/>
  <c r="H4138" i="2"/>
  <c r="I4138" i="2"/>
  <c r="H4139" i="2"/>
  <c r="I4139" i="2"/>
  <c r="H4140" i="2"/>
  <c r="I4140" i="2"/>
  <c r="H4141" i="2"/>
  <c r="I4141" i="2"/>
  <c r="H4142" i="2"/>
  <c r="I4142" i="2"/>
  <c r="H4143" i="2"/>
  <c r="I4143" i="2"/>
  <c r="H4144" i="2"/>
  <c r="I4144" i="2"/>
  <c r="H4145" i="2"/>
  <c r="I4145" i="2"/>
  <c r="H4146" i="2"/>
  <c r="I4146" i="2"/>
  <c r="H4147" i="2"/>
  <c r="I4147" i="2"/>
  <c r="H4148" i="2"/>
  <c r="I4148" i="2"/>
  <c r="H4149" i="2"/>
  <c r="I4149" i="2"/>
  <c r="H4150" i="2"/>
  <c r="I4150" i="2"/>
  <c r="H4151" i="2"/>
  <c r="I4151" i="2"/>
  <c r="H4152" i="2"/>
  <c r="I4152" i="2"/>
  <c r="H4153" i="2"/>
  <c r="I4153" i="2"/>
  <c r="H4154" i="2"/>
  <c r="I4154" i="2"/>
  <c r="H4155" i="2"/>
  <c r="I4155" i="2"/>
  <c r="H4156" i="2"/>
  <c r="I4156" i="2"/>
  <c r="H4157" i="2"/>
  <c r="I4157" i="2"/>
  <c r="H4158" i="2"/>
  <c r="I4158" i="2"/>
  <c r="H4159" i="2"/>
  <c r="I4159" i="2"/>
  <c r="H4160" i="2"/>
  <c r="I4160" i="2"/>
  <c r="H4161" i="2"/>
  <c r="I4161" i="2"/>
  <c r="H4162" i="2"/>
  <c r="I4162" i="2"/>
  <c r="H4163" i="2"/>
  <c r="I4163" i="2"/>
  <c r="H4164" i="2"/>
  <c r="I4164" i="2"/>
  <c r="H4165" i="2"/>
  <c r="I4165" i="2"/>
  <c r="H4166" i="2"/>
  <c r="I4166" i="2"/>
  <c r="H4167" i="2"/>
  <c r="I4167" i="2"/>
  <c r="H4168" i="2"/>
  <c r="I4168" i="2"/>
  <c r="H4169" i="2"/>
  <c r="I4169" i="2"/>
  <c r="H4170" i="2"/>
  <c r="I4170" i="2"/>
  <c r="H4171" i="2"/>
  <c r="I4171" i="2"/>
  <c r="H4172" i="2"/>
  <c r="I4172" i="2"/>
  <c r="H4173" i="2"/>
  <c r="I4173" i="2"/>
  <c r="H4174" i="2"/>
  <c r="I4174" i="2"/>
  <c r="H4175" i="2"/>
  <c r="I4175" i="2"/>
  <c r="H4176" i="2"/>
  <c r="I4176" i="2"/>
  <c r="H4177" i="2"/>
  <c r="I4177" i="2"/>
  <c r="H4178" i="2"/>
  <c r="I4178" i="2"/>
  <c r="H4179" i="2"/>
  <c r="I4179" i="2"/>
  <c r="H4180" i="2"/>
  <c r="I4180" i="2"/>
  <c r="H4181" i="2"/>
  <c r="I4181" i="2"/>
  <c r="H4182" i="2"/>
  <c r="I4182" i="2"/>
  <c r="H4183" i="2"/>
  <c r="I4183" i="2"/>
  <c r="H4184" i="2"/>
  <c r="I4184" i="2"/>
  <c r="H4185" i="2"/>
  <c r="I4185" i="2"/>
  <c r="H4186" i="2"/>
  <c r="I4186" i="2"/>
  <c r="H4187" i="2"/>
  <c r="I4187" i="2"/>
  <c r="H4188" i="2"/>
  <c r="I4188" i="2"/>
  <c r="H4189" i="2"/>
  <c r="I4189" i="2"/>
  <c r="H4190" i="2"/>
  <c r="I4190" i="2"/>
  <c r="H4191" i="2"/>
  <c r="I4191" i="2"/>
  <c r="H4192" i="2"/>
  <c r="I4192" i="2"/>
  <c r="H4193" i="2"/>
  <c r="I4193" i="2"/>
  <c r="H4194" i="2"/>
  <c r="I4194" i="2"/>
  <c r="H4195" i="2"/>
  <c r="I4195" i="2"/>
  <c r="H4196" i="2"/>
  <c r="I4196" i="2"/>
  <c r="H4197" i="2"/>
  <c r="I4197" i="2"/>
  <c r="H4198" i="2"/>
  <c r="I4198" i="2"/>
  <c r="H4199" i="2"/>
  <c r="I4199" i="2"/>
  <c r="H4200" i="2"/>
  <c r="I4200" i="2"/>
  <c r="H4201" i="2"/>
  <c r="I4201" i="2"/>
  <c r="H4202" i="2"/>
  <c r="I4202" i="2"/>
  <c r="H4203" i="2"/>
  <c r="I4203" i="2"/>
  <c r="H4204" i="2"/>
  <c r="I4204" i="2"/>
  <c r="H4205" i="2"/>
  <c r="I4205" i="2"/>
  <c r="H4206" i="2"/>
  <c r="I4206" i="2"/>
  <c r="H4207" i="2"/>
  <c r="I4207" i="2"/>
  <c r="H4208" i="2"/>
  <c r="I4208" i="2"/>
  <c r="H4209" i="2"/>
  <c r="I4209" i="2"/>
  <c r="H4210" i="2"/>
  <c r="I4210" i="2"/>
  <c r="H4211" i="2"/>
  <c r="I4211" i="2"/>
  <c r="H4212" i="2"/>
  <c r="I4212" i="2"/>
  <c r="H4213" i="2"/>
  <c r="I4213" i="2"/>
  <c r="H4214" i="2"/>
  <c r="I4214" i="2"/>
  <c r="H4215" i="2"/>
  <c r="I4215" i="2"/>
  <c r="H4216" i="2"/>
  <c r="I4216" i="2"/>
  <c r="H4217" i="2"/>
  <c r="I4217" i="2"/>
  <c r="H4218" i="2"/>
  <c r="I4218" i="2"/>
  <c r="H4219" i="2"/>
  <c r="I4219" i="2"/>
  <c r="H4220" i="2"/>
  <c r="I4220" i="2"/>
  <c r="H4221" i="2"/>
  <c r="I4221" i="2"/>
  <c r="H4222" i="2"/>
  <c r="I4222" i="2"/>
  <c r="H4223" i="2"/>
  <c r="I4223" i="2"/>
  <c r="H4224" i="2"/>
  <c r="I4224" i="2"/>
  <c r="H4225" i="2"/>
  <c r="I4225" i="2"/>
  <c r="H4226" i="2"/>
  <c r="I4226" i="2"/>
  <c r="H4227" i="2"/>
  <c r="I4227" i="2"/>
  <c r="H4228" i="2"/>
  <c r="I4228" i="2"/>
  <c r="H4229" i="2"/>
  <c r="I4229" i="2"/>
  <c r="H4230" i="2"/>
  <c r="I4230" i="2"/>
  <c r="H4231" i="2"/>
  <c r="I4231" i="2"/>
  <c r="H4232" i="2"/>
  <c r="I4232" i="2"/>
  <c r="H4233" i="2"/>
  <c r="I4233" i="2"/>
  <c r="H4234" i="2"/>
  <c r="I4234" i="2"/>
  <c r="H4235" i="2"/>
  <c r="I4235" i="2"/>
  <c r="H4236" i="2"/>
  <c r="I4236" i="2"/>
  <c r="H4237" i="2"/>
  <c r="I4237" i="2"/>
  <c r="H4238" i="2"/>
  <c r="I4238" i="2"/>
  <c r="H4239" i="2"/>
  <c r="I4239" i="2"/>
  <c r="H4240" i="2"/>
  <c r="I4240" i="2"/>
  <c r="H4241" i="2"/>
  <c r="I4241" i="2"/>
  <c r="H4242" i="2"/>
  <c r="I4242" i="2"/>
  <c r="H4243" i="2"/>
  <c r="I4243" i="2"/>
  <c r="H4244" i="2"/>
  <c r="I4244" i="2"/>
  <c r="H4245" i="2"/>
  <c r="I4245" i="2"/>
  <c r="H4246" i="2"/>
  <c r="I4246" i="2"/>
  <c r="H4247" i="2"/>
  <c r="I4247" i="2"/>
  <c r="H4248" i="2"/>
  <c r="I4248" i="2"/>
  <c r="H4249" i="2"/>
  <c r="I4249" i="2"/>
  <c r="H4250" i="2"/>
  <c r="I4250" i="2"/>
  <c r="H4251" i="2"/>
  <c r="I4251" i="2"/>
  <c r="H4252" i="2"/>
  <c r="I4252" i="2"/>
  <c r="H4253" i="2"/>
  <c r="I4253" i="2"/>
  <c r="H4254" i="2"/>
  <c r="I4254" i="2"/>
  <c r="H4255" i="2"/>
  <c r="I4255" i="2"/>
  <c r="H4256" i="2"/>
  <c r="I4256" i="2"/>
  <c r="H4257" i="2"/>
  <c r="I4257" i="2"/>
  <c r="H4258" i="2"/>
  <c r="I4258" i="2"/>
  <c r="H4259" i="2"/>
  <c r="I4259" i="2"/>
  <c r="H4260" i="2"/>
  <c r="I4260" i="2"/>
  <c r="H4261" i="2"/>
  <c r="I4261" i="2"/>
  <c r="H4262" i="2"/>
  <c r="I4262" i="2"/>
  <c r="H4263" i="2"/>
  <c r="I4263" i="2"/>
  <c r="H4264" i="2"/>
  <c r="I4264" i="2"/>
  <c r="H4265" i="2"/>
  <c r="I4265" i="2"/>
  <c r="H4266" i="2"/>
  <c r="I4266" i="2"/>
  <c r="H4267" i="2"/>
  <c r="I4267" i="2"/>
  <c r="H4268" i="2"/>
  <c r="I4268" i="2"/>
  <c r="H4269" i="2"/>
  <c r="I4269" i="2"/>
  <c r="H4270" i="2"/>
  <c r="I4270" i="2"/>
  <c r="H4271" i="2"/>
  <c r="I4271" i="2"/>
  <c r="H4272" i="2"/>
  <c r="I4272" i="2"/>
  <c r="H4273" i="2"/>
  <c r="I4273" i="2"/>
  <c r="H4274" i="2"/>
  <c r="I4274" i="2"/>
  <c r="H4275" i="2"/>
  <c r="I4275" i="2"/>
  <c r="H4276" i="2"/>
  <c r="I4276" i="2"/>
  <c r="H4277" i="2"/>
  <c r="I4277" i="2"/>
  <c r="H4278" i="2"/>
  <c r="I4278" i="2"/>
  <c r="H4279" i="2"/>
  <c r="I4279" i="2"/>
  <c r="H4280" i="2"/>
  <c r="I4280" i="2"/>
  <c r="H4281" i="2"/>
  <c r="I4281" i="2"/>
  <c r="H4282" i="2"/>
  <c r="I4282" i="2"/>
  <c r="H4283" i="2"/>
  <c r="I4283" i="2"/>
  <c r="H4284" i="2"/>
  <c r="I4284" i="2"/>
  <c r="H4285" i="2"/>
  <c r="I4285" i="2"/>
  <c r="H4286" i="2"/>
  <c r="I4286" i="2"/>
  <c r="H4287" i="2"/>
  <c r="I4287" i="2"/>
  <c r="H4288" i="2"/>
  <c r="I4288" i="2"/>
  <c r="H4289" i="2"/>
  <c r="I4289" i="2"/>
  <c r="H4290" i="2"/>
  <c r="I4290" i="2"/>
  <c r="H4291" i="2"/>
  <c r="I4291" i="2"/>
  <c r="H4292" i="2"/>
  <c r="I4292" i="2"/>
  <c r="H4293" i="2"/>
  <c r="I4293" i="2"/>
  <c r="H4294" i="2"/>
  <c r="I4294" i="2"/>
  <c r="H4295" i="2"/>
  <c r="I4295" i="2"/>
  <c r="H4296" i="2"/>
  <c r="I4296" i="2"/>
  <c r="H4297" i="2"/>
  <c r="I4297" i="2"/>
  <c r="H4298" i="2"/>
  <c r="I4298" i="2"/>
  <c r="H4299" i="2"/>
  <c r="I4299" i="2"/>
  <c r="H4300" i="2"/>
  <c r="I4300" i="2"/>
  <c r="H4301" i="2"/>
  <c r="I4301" i="2"/>
  <c r="H4302" i="2"/>
  <c r="I4302" i="2"/>
  <c r="H4303" i="2"/>
  <c r="I4303" i="2"/>
  <c r="H4304" i="2"/>
  <c r="I4304" i="2"/>
  <c r="H4305" i="2"/>
  <c r="I4305" i="2"/>
  <c r="H4306" i="2"/>
  <c r="I4306" i="2"/>
  <c r="H4307" i="2"/>
  <c r="I4307" i="2"/>
  <c r="H4308" i="2"/>
  <c r="I4308" i="2"/>
  <c r="H4309" i="2"/>
  <c r="I4309" i="2"/>
  <c r="H4310" i="2"/>
  <c r="I4310" i="2"/>
  <c r="H4311" i="2"/>
  <c r="I4311" i="2"/>
  <c r="H4312" i="2"/>
  <c r="I4312" i="2"/>
  <c r="H4313" i="2"/>
  <c r="I4313" i="2"/>
  <c r="H4314" i="2"/>
  <c r="I4314" i="2"/>
  <c r="H4315" i="2"/>
  <c r="I4315" i="2"/>
  <c r="H4316" i="2"/>
  <c r="I4316" i="2"/>
  <c r="H4317" i="2"/>
  <c r="I4317" i="2"/>
  <c r="H4318" i="2"/>
  <c r="I4318" i="2"/>
  <c r="H4319" i="2"/>
  <c r="I4319" i="2"/>
  <c r="H4320" i="2"/>
  <c r="I4320" i="2"/>
  <c r="H4321" i="2"/>
  <c r="I4321" i="2"/>
  <c r="H4322" i="2"/>
  <c r="I4322" i="2"/>
  <c r="H4323" i="2"/>
  <c r="I4323" i="2"/>
  <c r="H4324" i="2"/>
  <c r="I4324" i="2"/>
  <c r="H4325" i="2"/>
  <c r="I4325" i="2"/>
  <c r="H4326" i="2"/>
  <c r="I4326" i="2"/>
  <c r="H4327" i="2"/>
  <c r="I4327" i="2"/>
  <c r="H4328" i="2"/>
  <c r="I4328" i="2"/>
  <c r="H4329" i="2"/>
  <c r="I4329" i="2"/>
  <c r="H4330" i="2"/>
  <c r="I4330" i="2"/>
  <c r="H4331" i="2"/>
  <c r="I4331" i="2"/>
  <c r="H4332" i="2"/>
  <c r="I4332" i="2"/>
  <c r="H4333" i="2"/>
  <c r="I4333" i="2"/>
  <c r="H4334" i="2"/>
  <c r="I4334" i="2"/>
  <c r="H4335" i="2"/>
  <c r="I4335" i="2"/>
  <c r="H4336" i="2"/>
  <c r="I4336" i="2"/>
  <c r="H4337" i="2"/>
  <c r="I4337" i="2"/>
  <c r="H4338" i="2"/>
  <c r="I4338" i="2"/>
  <c r="H4339" i="2"/>
  <c r="I4339" i="2"/>
  <c r="H4340" i="2"/>
  <c r="I4340" i="2"/>
  <c r="H4341" i="2"/>
  <c r="I4341" i="2"/>
  <c r="H4342" i="2"/>
  <c r="I4342" i="2"/>
  <c r="H4343" i="2"/>
  <c r="I4343" i="2"/>
  <c r="H4344" i="2"/>
  <c r="I4344" i="2"/>
  <c r="H4345" i="2"/>
  <c r="I4345" i="2"/>
  <c r="H4346" i="2"/>
  <c r="I4346" i="2"/>
  <c r="H4347" i="2"/>
  <c r="I4347" i="2"/>
  <c r="H4348" i="2"/>
  <c r="I4348" i="2"/>
  <c r="H4349" i="2"/>
  <c r="I4349" i="2"/>
  <c r="H4350" i="2"/>
  <c r="I4350" i="2"/>
  <c r="H4351" i="2"/>
  <c r="I4351" i="2"/>
  <c r="H4352" i="2"/>
  <c r="I4352" i="2"/>
  <c r="H4353" i="2"/>
  <c r="I4353" i="2"/>
  <c r="H4354" i="2"/>
  <c r="I4354" i="2"/>
  <c r="H4355" i="2"/>
  <c r="I4355" i="2"/>
  <c r="H4356" i="2"/>
  <c r="I4356" i="2"/>
  <c r="H4357" i="2"/>
  <c r="I4357" i="2"/>
  <c r="H4358" i="2"/>
  <c r="I4358" i="2"/>
  <c r="H4359" i="2"/>
  <c r="I4359" i="2"/>
  <c r="H4360" i="2"/>
  <c r="I4360" i="2"/>
  <c r="H4361" i="2"/>
  <c r="I4361" i="2"/>
  <c r="H4362" i="2"/>
  <c r="I4362" i="2"/>
  <c r="H4363" i="2"/>
  <c r="I4363" i="2"/>
  <c r="H4364" i="2"/>
  <c r="I4364" i="2"/>
  <c r="H4365" i="2"/>
  <c r="I4365" i="2"/>
  <c r="H4366" i="2"/>
  <c r="I4366" i="2"/>
  <c r="H4367" i="2"/>
  <c r="I4367" i="2"/>
  <c r="H4368" i="2"/>
  <c r="I4368" i="2"/>
  <c r="H4369" i="2"/>
  <c r="I4369" i="2"/>
  <c r="H4370" i="2"/>
  <c r="I4370" i="2"/>
  <c r="H4371" i="2"/>
  <c r="I4371" i="2"/>
  <c r="H4372" i="2"/>
  <c r="I4372" i="2"/>
  <c r="H4373" i="2"/>
  <c r="I4373" i="2"/>
  <c r="H4374" i="2"/>
  <c r="I4374" i="2"/>
  <c r="H4375" i="2"/>
  <c r="I4375" i="2"/>
  <c r="H4376" i="2"/>
  <c r="I4376" i="2"/>
  <c r="H4377" i="2"/>
  <c r="I4377" i="2"/>
  <c r="H4378" i="2"/>
  <c r="I4378" i="2"/>
  <c r="H4379" i="2"/>
  <c r="I4379" i="2"/>
  <c r="H4380" i="2"/>
  <c r="I4380" i="2"/>
  <c r="H4381" i="2"/>
  <c r="I4381" i="2"/>
  <c r="H4382" i="2"/>
  <c r="I4382" i="2"/>
  <c r="H4383" i="2"/>
  <c r="I4383" i="2"/>
  <c r="H4384" i="2"/>
  <c r="I4384" i="2"/>
  <c r="H4385" i="2"/>
  <c r="I4385" i="2"/>
  <c r="H4386" i="2"/>
  <c r="I4386" i="2"/>
  <c r="H4387" i="2"/>
  <c r="I4387" i="2"/>
  <c r="H4388" i="2"/>
  <c r="I4388" i="2"/>
  <c r="H4389" i="2"/>
  <c r="I4389" i="2"/>
  <c r="H4390" i="2"/>
  <c r="I4390" i="2"/>
  <c r="H4391" i="2"/>
  <c r="I4391" i="2"/>
  <c r="H4392" i="2"/>
  <c r="I4392" i="2"/>
  <c r="H4393" i="2"/>
  <c r="I4393" i="2"/>
  <c r="H4394" i="2"/>
  <c r="I4394" i="2"/>
  <c r="H4395" i="2"/>
  <c r="I4395" i="2"/>
  <c r="H4396" i="2"/>
  <c r="I4396" i="2"/>
  <c r="H4397" i="2"/>
  <c r="I4397" i="2"/>
  <c r="H4398" i="2"/>
  <c r="I4398" i="2"/>
  <c r="H4399" i="2"/>
  <c r="I4399" i="2"/>
  <c r="H4400" i="2"/>
  <c r="I4400" i="2"/>
  <c r="H4401" i="2"/>
  <c r="I4401" i="2"/>
  <c r="H4402" i="2"/>
  <c r="I4402" i="2"/>
  <c r="H4403" i="2"/>
  <c r="I4403" i="2"/>
  <c r="H4404" i="2"/>
  <c r="I4404" i="2"/>
  <c r="H4405" i="2"/>
  <c r="I4405" i="2"/>
  <c r="H4406" i="2"/>
  <c r="I4406" i="2"/>
  <c r="H4407" i="2"/>
  <c r="I4407" i="2"/>
  <c r="H4408" i="2"/>
  <c r="I4408" i="2"/>
  <c r="H4409" i="2"/>
  <c r="I4409" i="2"/>
  <c r="H4410" i="2"/>
  <c r="I4410" i="2"/>
  <c r="H4411" i="2"/>
  <c r="I4411" i="2"/>
  <c r="H4412" i="2"/>
  <c r="I4412" i="2"/>
  <c r="H4413" i="2"/>
  <c r="I4413" i="2"/>
  <c r="H4414" i="2"/>
  <c r="I4414" i="2"/>
  <c r="H4415" i="2"/>
  <c r="I4415" i="2"/>
  <c r="H4416" i="2"/>
  <c r="I4416" i="2"/>
  <c r="H4417" i="2"/>
  <c r="I4417" i="2"/>
  <c r="H4418" i="2"/>
  <c r="I4418" i="2"/>
  <c r="H4419" i="2"/>
  <c r="I4419" i="2"/>
  <c r="H4420" i="2"/>
  <c r="I4420" i="2"/>
  <c r="H4421" i="2"/>
  <c r="I4421" i="2"/>
  <c r="H4422" i="2"/>
  <c r="I4422" i="2"/>
  <c r="H4423" i="2"/>
  <c r="I4423" i="2"/>
  <c r="H4424" i="2"/>
  <c r="I4424" i="2"/>
  <c r="H4425" i="2"/>
  <c r="I4425" i="2"/>
  <c r="H4426" i="2"/>
  <c r="I4426" i="2"/>
  <c r="H4427" i="2"/>
  <c r="I4427" i="2"/>
  <c r="H4428" i="2"/>
  <c r="I4428" i="2"/>
  <c r="H4429" i="2"/>
  <c r="I4429" i="2"/>
  <c r="H4430" i="2"/>
  <c r="I4430" i="2"/>
  <c r="H4431" i="2"/>
  <c r="I4431" i="2"/>
  <c r="H4432" i="2"/>
  <c r="I4432" i="2"/>
  <c r="H4433" i="2"/>
  <c r="I4433" i="2"/>
  <c r="H4434" i="2"/>
  <c r="I4434" i="2"/>
  <c r="H4435" i="2"/>
  <c r="I4435" i="2"/>
  <c r="H4436" i="2"/>
  <c r="I4436" i="2"/>
  <c r="H4437" i="2"/>
  <c r="I4437" i="2"/>
  <c r="H4438" i="2"/>
  <c r="I4438" i="2"/>
  <c r="H4439" i="2"/>
  <c r="I4439" i="2"/>
  <c r="H4440" i="2"/>
  <c r="I4440" i="2"/>
  <c r="H4441" i="2"/>
  <c r="I4441" i="2"/>
  <c r="H4442" i="2"/>
  <c r="I4442" i="2"/>
  <c r="H4443" i="2"/>
  <c r="I4443" i="2"/>
  <c r="H4444" i="2"/>
  <c r="I4444" i="2"/>
  <c r="H4445" i="2"/>
  <c r="I4445" i="2"/>
  <c r="H4446" i="2"/>
  <c r="I4446" i="2"/>
  <c r="H4447" i="2"/>
  <c r="I4447" i="2"/>
  <c r="H4448" i="2"/>
  <c r="I4448" i="2"/>
  <c r="H4449" i="2"/>
  <c r="I4449" i="2"/>
  <c r="H4450" i="2"/>
  <c r="I4450" i="2"/>
  <c r="H4451" i="2"/>
  <c r="I4451" i="2"/>
  <c r="H4452" i="2"/>
  <c r="I4452" i="2"/>
  <c r="H4453" i="2"/>
  <c r="I4453" i="2"/>
  <c r="H4454" i="2"/>
  <c r="I4454" i="2"/>
  <c r="H4455" i="2"/>
  <c r="I4455" i="2"/>
  <c r="H4456" i="2"/>
  <c r="I4456" i="2"/>
  <c r="H4457" i="2"/>
  <c r="I4457" i="2"/>
  <c r="H4458" i="2"/>
  <c r="I4458" i="2"/>
  <c r="H4459" i="2"/>
  <c r="I4459" i="2"/>
  <c r="H4460" i="2"/>
  <c r="I4460" i="2"/>
  <c r="H4461" i="2"/>
  <c r="I4461" i="2"/>
  <c r="H4462" i="2"/>
  <c r="I4462" i="2"/>
  <c r="H4463" i="2"/>
  <c r="I4463" i="2"/>
  <c r="H4464" i="2"/>
  <c r="I4464" i="2"/>
  <c r="H4465" i="2"/>
  <c r="I4465" i="2"/>
  <c r="H4466" i="2"/>
  <c r="I4466" i="2"/>
  <c r="H4467" i="2"/>
  <c r="I4467" i="2"/>
  <c r="H4468" i="2"/>
  <c r="I4468" i="2"/>
  <c r="H4469" i="2"/>
  <c r="I4469" i="2"/>
  <c r="H4470" i="2"/>
  <c r="I4470" i="2"/>
  <c r="H4471" i="2"/>
  <c r="I4471" i="2"/>
  <c r="H4472" i="2"/>
  <c r="I4472" i="2"/>
  <c r="H4473" i="2"/>
  <c r="I4473" i="2"/>
  <c r="H4474" i="2"/>
  <c r="I4474" i="2"/>
  <c r="H4475" i="2"/>
  <c r="I4475" i="2"/>
  <c r="H4476" i="2"/>
  <c r="I4476" i="2"/>
  <c r="H4477" i="2"/>
  <c r="I4477" i="2"/>
  <c r="H4478" i="2"/>
  <c r="I4478" i="2"/>
  <c r="H4479" i="2"/>
  <c r="I4479" i="2"/>
  <c r="H4480" i="2"/>
  <c r="I4480" i="2"/>
  <c r="H4481" i="2"/>
  <c r="I4481" i="2"/>
  <c r="H4482" i="2"/>
  <c r="I4482" i="2"/>
  <c r="H4483" i="2"/>
  <c r="I4483" i="2"/>
  <c r="H4484" i="2"/>
  <c r="I4484" i="2"/>
  <c r="H4485" i="2"/>
  <c r="I4485" i="2"/>
  <c r="H4486" i="2"/>
  <c r="I4486" i="2"/>
  <c r="H4487" i="2"/>
  <c r="I4487" i="2"/>
  <c r="H4488" i="2"/>
  <c r="I4488" i="2"/>
  <c r="H4489" i="2"/>
  <c r="I4489" i="2"/>
  <c r="H4490" i="2"/>
  <c r="I4490" i="2"/>
  <c r="H4491" i="2"/>
  <c r="I4491" i="2"/>
  <c r="H4492" i="2"/>
  <c r="I4492" i="2"/>
  <c r="H4493" i="2"/>
  <c r="I4493" i="2"/>
  <c r="H4494" i="2"/>
  <c r="I4494" i="2"/>
  <c r="H4495" i="2"/>
  <c r="I4495" i="2"/>
  <c r="H4496" i="2"/>
  <c r="I4496" i="2"/>
  <c r="H4497" i="2"/>
  <c r="I4497" i="2"/>
  <c r="H4498" i="2"/>
  <c r="I4498" i="2"/>
  <c r="H4499" i="2"/>
  <c r="I4499" i="2"/>
  <c r="H4500" i="2"/>
  <c r="I4500" i="2"/>
  <c r="H4501" i="2"/>
  <c r="I4501" i="2"/>
  <c r="H4502" i="2"/>
  <c r="I4502" i="2"/>
  <c r="H4503" i="2"/>
  <c r="I4503" i="2"/>
  <c r="H4504" i="2"/>
  <c r="I4504" i="2"/>
  <c r="H4505" i="2"/>
  <c r="I4505" i="2"/>
  <c r="H4506" i="2"/>
  <c r="I4506" i="2"/>
  <c r="H4507" i="2"/>
  <c r="I4507" i="2"/>
  <c r="H4508" i="2"/>
  <c r="I4508" i="2"/>
  <c r="H4509" i="2"/>
  <c r="I4509" i="2"/>
  <c r="H4510" i="2"/>
  <c r="I4510" i="2"/>
  <c r="H4511" i="2"/>
  <c r="I4511" i="2"/>
  <c r="H4512" i="2"/>
  <c r="I4512" i="2"/>
  <c r="H4513" i="2"/>
  <c r="I4513" i="2"/>
  <c r="H4514" i="2"/>
  <c r="I4514" i="2"/>
  <c r="H4515" i="2"/>
  <c r="I4515" i="2"/>
  <c r="H4516" i="2"/>
  <c r="I4516" i="2"/>
  <c r="H4517" i="2"/>
  <c r="I4517" i="2"/>
  <c r="H4518" i="2"/>
  <c r="I4518" i="2"/>
  <c r="H4519" i="2"/>
  <c r="I4519" i="2"/>
  <c r="H4520" i="2"/>
  <c r="I4520" i="2"/>
  <c r="H4521" i="2"/>
  <c r="I4521" i="2"/>
  <c r="H4522" i="2"/>
  <c r="I4522" i="2"/>
  <c r="H4523" i="2"/>
  <c r="I4523" i="2"/>
  <c r="H4524" i="2"/>
  <c r="I4524" i="2"/>
  <c r="H4525" i="2"/>
  <c r="I4525" i="2"/>
  <c r="H4526" i="2"/>
  <c r="I4526" i="2"/>
  <c r="H4527" i="2"/>
  <c r="I4527" i="2"/>
  <c r="H4528" i="2"/>
  <c r="I4528" i="2"/>
  <c r="H4529" i="2"/>
  <c r="I4529" i="2"/>
  <c r="H4530" i="2"/>
  <c r="I4530" i="2"/>
  <c r="H4531" i="2"/>
  <c r="I4531" i="2"/>
  <c r="H4532" i="2"/>
  <c r="I4532" i="2"/>
  <c r="H4533" i="2"/>
  <c r="I4533" i="2"/>
  <c r="H4534" i="2"/>
  <c r="I4534" i="2"/>
  <c r="H4535" i="2"/>
  <c r="I4535" i="2"/>
  <c r="H4536" i="2"/>
  <c r="I4536" i="2"/>
  <c r="H4537" i="2"/>
  <c r="I4537" i="2"/>
  <c r="H4538" i="2"/>
  <c r="I4538" i="2"/>
  <c r="H4539" i="2"/>
  <c r="I4539" i="2"/>
  <c r="H4540" i="2"/>
  <c r="I4540" i="2"/>
  <c r="H4541" i="2"/>
  <c r="I4541" i="2"/>
  <c r="H4542" i="2"/>
  <c r="I4542" i="2"/>
  <c r="H4543" i="2"/>
  <c r="I4543" i="2"/>
  <c r="H4544" i="2"/>
  <c r="I4544" i="2"/>
  <c r="H4545" i="2"/>
  <c r="I4545" i="2"/>
  <c r="H4546" i="2"/>
  <c r="I4546" i="2"/>
  <c r="H4547" i="2"/>
  <c r="I4547" i="2"/>
  <c r="H4548" i="2"/>
  <c r="I4548" i="2"/>
  <c r="H4549" i="2"/>
  <c r="I4549" i="2"/>
  <c r="H4550" i="2"/>
  <c r="I4550" i="2"/>
  <c r="H4551" i="2"/>
  <c r="I4551" i="2"/>
  <c r="H4552" i="2"/>
  <c r="I4552" i="2"/>
  <c r="H4553" i="2"/>
  <c r="I4553" i="2"/>
  <c r="H4554" i="2"/>
  <c r="I4554" i="2"/>
  <c r="H4555" i="2"/>
  <c r="I4555" i="2"/>
  <c r="H4556" i="2"/>
  <c r="I4556" i="2"/>
  <c r="H4557" i="2"/>
  <c r="I4557" i="2"/>
  <c r="H4558" i="2"/>
  <c r="I4558" i="2"/>
  <c r="H4559" i="2"/>
  <c r="I4559" i="2"/>
  <c r="H4560" i="2"/>
  <c r="I4560" i="2"/>
  <c r="H4561" i="2"/>
  <c r="I4561" i="2"/>
  <c r="H4562" i="2"/>
  <c r="I4562" i="2"/>
  <c r="H4563" i="2"/>
  <c r="I4563" i="2"/>
  <c r="H4564" i="2"/>
  <c r="I4564" i="2"/>
  <c r="H4565" i="2"/>
  <c r="I4565" i="2"/>
  <c r="H4566" i="2"/>
  <c r="I4566" i="2"/>
  <c r="H4567" i="2"/>
  <c r="I4567" i="2"/>
  <c r="H4568" i="2"/>
  <c r="I4568" i="2"/>
  <c r="H4569" i="2"/>
  <c r="I4569" i="2"/>
  <c r="H4570" i="2"/>
  <c r="I4570" i="2"/>
  <c r="H4571" i="2"/>
  <c r="I4571" i="2"/>
  <c r="H4572" i="2"/>
  <c r="I4572" i="2"/>
  <c r="H4573" i="2"/>
  <c r="I4573" i="2"/>
  <c r="H4574" i="2"/>
  <c r="I4574" i="2"/>
  <c r="H4575" i="2"/>
  <c r="I4575" i="2"/>
  <c r="H4576" i="2"/>
  <c r="I4576" i="2"/>
  <c r="H4577" i="2"/>
  <c r="I4577" i="2"/>
  <c r="H4578" i="2"/>
  <c r="I4578" i="2"/>
  <c r="H4579" i="2"/>
  <c r="I4579" i="2"/>
  <c r="H4580" i="2"/>
  <c r="I4580" i="2"/>
  <c r="H4581" i="2"/>
  <c r="I4581" i="2"/>
  <c r="H4582" i="2"/>
  <c r="I4582" i="2"/>
  <c r="H4583" i="2"/>
  <c r="I4583" i="2"/>
  <c r="H4584" i="2"/>
  <c r="I4584" i="2"/>
  <c r="H4585" i="2"/>
  <c r="I4585" i="2"/>
  <c r="H4586" i="2"/>
  <c r="I4586" i="2"/>
  <c r="H4587" i="2"/>
  <c r="I4587" i="2"/>
  <c r="H4588" i="2"/>
  <c r="I4588" i="2"/>
  <c r="H4589" i="2"/>
  <c r="I4589" i="2"/>
  <c r="H4590" i="2"/>
  <c r="I4590" i="2"/>
  <c r="H4591" i="2"/>
  <c r="I4591" i="2"/>
  <c r="H4592" i="2"/>
  <c r="I4592" i="2"/>
  <c r="H4593" i="2"/>
  <c r="I4593" i="2"/>
  <c r="H4594" i="2"/>
  <c r="I4594" i="2"/>
  <c r="H4595" i="2"/>
  <c r="I4595" i="2"/>
  <c r="H4596" i="2"/>
  <c r="I4596" i="2"/>
  <c r="H4597" i="2"/>
  <c r="I4597" i="2"/>
  <c r="H4598" i="2"/>
  <c r="I4598" i="2"/>
  <c r="H4599" i="2"/>
  <c r="I4599" i="2"/>
  <c r="H4600" i="2"/>
  <c r="I4600" i="2"/>
  <c r="H4601" i="2"/>
  <c r="I4601" i="2"/>
  <c r="H4602" i="2"/>
  <c r="I4602" i="2"/>
  <c r="H4603" i="2"/>
  <c r="I4603" i="2"/>
  <c r="H4604" i="2"/>
  <c r="I4604" i="2"/>
  <c r="H4605" i="2"/>
  <c r="I4605" i="2"/>
  <c r="H4606" i="2"/>
  <c r="I4606" i="2"/>
  <c r="H4607" i="2"/>
  <c r="I4607" i="2"/>
  <c r="H4608" i="2"/>
  <c r="I4608" i="2"/>
  <c r="H4609" i="2"/>
  <c r="I4609" i="2"/>
  <c r="H4610" i="2"/>
  <c r="I4610" i="2"/>
  <c r="H4611" i="2"/>
  <c r="I4611" i="2"/>
  <c r="H4612" i="2"/>
  <c r="I4612" i="2"/>
  <c r="H4613" i="2"/>
  <c r="I4613" i="2"/>
  <c r="H4614" i="2"/>
  <c r="I4614" i="2"/>
  <c r="H4615" i="2"/>
  <c r="I4615" i="2"/>
  <c r="H4616" i="2"/>
  <c r="I4616" i="2"/>
  <c r="H4617" i="2"/>
  <c r="I4617" i="2"/>
  <c r="H4618" i="2"/>
  <c r="I4618" i="2"/>
  <c r="H4619" i="2"/>
  <c r="I4619" i="2"/>
  <c r="H4620" i="2"/>
  <c r="I4620" i="2"/>
  <c r="H4621" i="2"/>
  <c r="I4621" i="2"/>
  <c r="H4622" i="2"/>
  <c r="I4622" i="2"/>
  <c r="H4623" i="2"/>
  <c r="I4623" i="2"/>
  <c r="H4624" i="2"/>
  <c r="I4624" i="2"/>
  <c r="H4625" i="2"/>
  <c r="I4625" i="2"/>
  <c r="H4626" i="2"/>
  <c r="I4626" i="2"/>
  <c r="H4627" i="2"/>
  <c r="I4627" i="2"/>
  <c r="H4628" i="2"/>
  <c r="I4628" i="2"/>
  <c r="H4629" i="2"/>
  <c r="I4629" i="2"/>
  <c r="H4630" i="2"/>
  <c r="I4630" i="2"/>
  <c r="H4631" i="2"/>
  <c r="I4631" i="2"/>
  <c r="H4632" i="2"/>
  <c r="I4632" i="2"/>
  <c r="H4633" i="2"/>
  <c r="I4633" i="2"/>
  <c r="H4634" i="2"/>
  <c r="I4634" i="2"/>
  <c r="H4635" i="2"/>
  <c r="I4635" i="2"/>
  <c r="H4636" i="2"/>
  <c r="I4636" i="2"/>
  <c r="H4637" i="2"/>
  <c r="I4637" i="2"/>
  <c r="H4638" i="2"/>
  <c r="I4638" i="2"/>
  <c r="H4639" i="2"/>
  <c r="I4639" i="2"/>
  <c r="H4640" i="2"/>
  <c r="I4640" i="2"/>
  <c r="H4641" i="2"/>
  <c r="I4641" i="2"/>
  <c r="H4642" i="2"/>
  <c r="I4642" i="2"/>
  <c r="H4643" i="2"/>
  <c r="I4643" i="2"/>
  <c r="H4644" i="2"/>
  <c r="I4644" i="2"/>
  <c r="H4645" i="2"/>
  <c r="I4645" i="2"/>
  <c r="H4646" i="2"/>
  <c r="I4646" i="2"/>
  <c r="H4647" i="2"/>
  <c r="I4647" i="2"/>
  <c r="H4648" i="2"/>
  <c r="I4648" i="2"/>
  <c r="H4649" i="2"/>
  <c r="I4649" i="2"/>
  <c r="H4650" i="2"/>
  <c r="I4650" i="2"/>
  <c r="H4651" i="2"/>
  <c r="I4651" i="2"/>
  <c r="H4652" i="2"/>
  <c r="I4652" i="2"/>
  <c r="H4653" i="2"/>
  <c r="I4653" i="2"/>
  <c r="H4654" i="2"/>
  <c r="I4654" i="2"/>
  <c r="H4655" i="2"/>
  <c r="I4655" i="2"/>
  <c r="H4656" i="2"/>
  <c r="I4656" i="2"/>
  <c r="H4657" i="2"/>
  <c r="I4657" i="2"/>
  <c r="H4658" i="2"/>
  <c r="I4658" i="2"/>
  <c r="H4659" i="2"/>
  <c r="I4659" i="2"/>
  <c r="H4660" i="2"/>
  <c r="I4660" i="2"/>
  <c r="H4661" i="2"/>
  <c r="I4661" i="2"/>
  <c r="H4662" i="2"/>
  <c r="I4662" i="2"/>
  <c r="H4663" i="2"/>
  <c r="I4663" i="2"/>
  <c r="H4664" i="2"/>
  <c r="I4664" i="2"/>
  <c r="H4665" i="2"/>
  <c r="I4665" i="2"/>
  <c r="H4666" i="2"/>
  <c r="I4666" i="2"/>
  <c r="H4667" i="2"/>
  <c r="I4667" i="2"/>
  <c r="H4668" i="2"/>
  <c r="I4668" i="2"/>
  <c r="H4669" i="2"/>
  <c r="I4669" i="2"/>
  <c r="H4670" i="2"/>
  <c r="I4670" i="2"/>
  <c r="H4671" i="2"/>
  <c r="I4671" i="2"/>
  <c r="H4672" i="2"/>
  <c r="I4672" i="2"/>
  <c r="H4673" i="2"/>
  <c r="I4673" i="2"/>
  <c r="H4674" i="2"/>
  <c r="I4674" i="2"/>
  <c r="H4675" i="2"/>
  <c r="I4675" i="2"/>
  <c r="H4676" i="2"/>
  <c r="I4676" i="2"/>
  <c r="H4677" i="2"/>
  <c r="I4677" i="2"/>
  <c r="H4678" i="2"/>
  <c r="I4678" i="2"/>
  <c r="H4679" i="2"/>
  <c r="I4679" i="2"/>
  <c r="H4680" i="2"/>
  <c r="I4680" i="2"/>
  <c r="H4681" i="2"/>
  <c r="I4681" i="2"/>
  <c r="H4682" i="2"/>
  <c r="I4682" i="2"/>
  <c r="H4683" i="2"/>
  <c r="I4683" i="2"/>
  <c r="H4684" i="2"/>
  <c r="I4684" i="2"/>
  <c r="H4685" i="2"/>
  <c r="I4685" i="2"/>
  <c r="H4686" i="2"/>
  <c r="I4686" i="2"/>
  <c r="H4687" i="2"/>
  <c r="I4687" i="2"/>
  <c r="H4688" i="2"/>
  <c r="I4688" i="2"/>
  <c r="H4689" i="2"/>
  <c r="I4689" i="2"/>
  <c r="H4690" i="2"/>
  <c r="I4690" i="2"/>
  <c r="H4691" i="2"/>
  <c r="I4691" i="2"/>
  <c r="H4692" i="2"/>
  <c r="I4692" i="2"/>
  <c r="H4693" i="2"/>
  <c r="I4693" i="2"/>
  <c r="H4694" i="2"/>
  <c r="I4694" i="2"/>
  <c r="H4695" i="2"/>
  <c r="I4695" i="2"/>
  <c r="H4696" i="2"/>
  <c r="I4696" i="2"/>
  <c r="H4697" i="2"/>
  <c r="I4697" i="2"/>
  <c r="H4698" i="2"/>
  <c r="I4698" i="2"/>
  <c r="H4699" i="2"/>
  <c r="I4699" i="2"/>
  <c r="H4700" i="2"/>
  <c r="I4700" i="2"/>
  <c r="H4701" i="2"/>
  <c r="I4701" i="2"/>
  <c r="H4702" i="2"/>
  <c r="I4702" i="2"/>
  <c r="H4703" i="2"/>
  <c r="I4703" i="2"/>
  <c r="H4704" i="2"/>
  <c r="I4704" i="2"/>
  <c r="H4705" i="2"/>
  <c r="I4705" i="2"/>
  <c r="H4706" i="2"/>
  <c r="I4706" i="2"/>
  <c r="H4707" i="2"/>
  <c r="I4707" i="2"/>
  <c r="H4708" i="2"/>
  <c r="I4708" i="2"/>
  <c r="H4709" i="2"/>
  <c r="I4709" i="2"/>
  <c r="H4710" i="2"/>
  <c r="I4710" i="2"/>
  <c r="H4711" i="2"/>
  <c r="I4711" i="2"/>
  <c r="H4712" i="2"/>
  <c r="I4712" i="2"/>
  <c r="H4713" i="2"/>
  <c r="I4713" i="2"/>
  <c r="H4714" i="2"/>
  <c r="I4714" i="2"/>
  <c r="H4715" i="2"/>
  <c r="I4715" i="2"/>
  <c r="H4716" i="2"/>
  <c r="I4716" i="2"/>
  <c r="H4717" i="2"/>
  <c r="I4717" i="2"/>
  <c r="H4718" i="2"/>
  <c r="I4718" i="2"/>
  <c r="H4719" i="2"/>
  <c r="I4719" i="2"/>
  <c r="H4720" i="2"/>
  <c r="I4720" i="2"/>
  <c r="H4721" i="2"/>
  <c r="I4721" i="2"/>
  <c r="H4722" i="2"/>
  <c r="I4722" i="2"/>
  <c r="H4723" i="2"/>
  <c r="I4723" i="2"/>
  <c r="H4724" i="2"/>
  <c r="I4724" i="2"/>
  <c r="H4725" i="2"/>
  <c r="I4725" i="2"/>
  <c r="H4726" i="2"/>
  <c r="I4726" i="2"/>
  <c r="H4727" i="2"/>
  <c r="I4727" i="2"/>
  <c r="H4728" i="2"/>
  <c r="I4728" i="2"/>
  <c r="H4729" i="2"/>
  <c r="I4729" i="2"/>
  <c r="H4730" i="2"/>
  <c r="I4730" i="2"/>
  <c r="H4731" i="2"/>
  <c r="I4731" i="2"/>
  <c r="H4732" i="2"/>
  <c r="I4732" i="2"/>
  <c r="H4733" i="2"/>
  <c r="I4733" i="2"/>
  <c r="H4734" i="2"/>
  <c r="I4734" i="2"/>
  <c r="H4735" i="2"/>
  <c r="I4735" i="2"/>
  <c r="H4736" i="2"/>
  <c r="I4736" i="2"/>
  <c r="H4737" i="2"/>
  <c r="I4737" i="2"/>
  <c r="H4738" i="2"/>
  <c r="I4738" i="2"/>
  <c r="H4739" i="2"/>
  <c r="I4739" i="2"/>
  <c r="H4740" i="2"/>
  <c r="I4740" i="2"/>
  <c r="H4741" i="2"/>
  <c r="I4741" i="2"/>
  <c r="H4742" i="2"/>
  <c r="I4742" i="2"/>
  <c r="H4743" i="2"/>
  <c r="I4743" i="2"/>
  <c r="H4744" i="2"/>
  <c r="I4744" i="2"/>
  <c r="H4745" i="2"/>
  <c r="I4745" i="2"/>
  <c r="H4746" i="2"/>
  <c r="I4746" i="2"/>
  <c r="H4747" i="2"/>
  <c r="I4747" i="2"/>
  <c r="H4748" i="2"/>
  <c r="I4748" i="2"/>
  <c r="H4749" i="2"/>
  <c r="I4749" i="2"/>
  <c r="H4750" i="2"/>
  <c r="I4750" i="2"/>
  <c r="H4751" i="2"/>
  <c r="I4751" i="2"/>
  <c r="H4752" i="2"/>
  <c r="I4752" i="2"/>
  <c r="H4753" i="2"/>
  <c r="I4753" i="2"/>
  <c r="H4754" i="2"/>
  <c r="I4754" i="2"/>
  <c r="H4755" i="2"/>
  <c r="I4755" i="2"/>
  <c r="H4756" i="2"/>
  <c r="I4756" i="2"/>
  <c r="H4757" i="2"/>
  <c r="I4757" i="2"/>
  <c r="H4758" i="2"/>
  <c r="I4758" i="2"/>
  <c r="H4759" i="2"/>
  <c r="I4759" i="2"/>
  <c r="H4760" i="2"/>
  <c r="I4760" i="2"/>
  <c r="H4761" i="2"/>
  <c r="I4761" i="2"/>
  <c r="H4762" i="2"/>
  <c r="I4762" i="2"/>
  <c r="H4763" i="2"/>
  <c r="I4763" i="2"/>
  <c r="H4764" i="2"/>
  <c r="I4764" i="2"/>
  <c r="H4765" i="2"/>
  <c r="I4765" i="2"/>
  <c r="H4766" i="2"/>
  <c r="I4766" i="2"/>
  <c r="H4767" i="2"/>
  <c r="I4767" i="2"/>
  <c r="H4768" i="2"/>
  <c r="I4768" i="2"/>
  <c r="H4769" i="2"/>
  <c r="I4769" i="2"/>
  <c r="H4770" i="2"/>
  <c r="I4770" i="2"/>
  <c r="H4771" i="2"/>
  <c r="I4771" i="2"/>
  <c r="H4772" i="2"/>
  <c r="I4772" i="2"/>
  <c r="H4773" i="2"/>
  <c r="I4773" i="2"/>
  <c r="H4774" i="2"/>
  <c r="I4774" i="2"/>
  <c r="H4775" i="2"/>
  <c r="I4775" i="2"/>
  <c r="H4776" i="2"/>
  <c r="I4776" i="2"/>
  <c r="H4777" i="2"/>
  <c r="I4777" i="2"/>
  <c r="H4778" i="2"/>
  <c r="I4778" i="2"/>
  <c r="H4779" i="2"/>
  <c r="I4779" i="2"/>
  <c r="H4780" i="2"/>
  <c r="I4780" i="2"/>
  <c r="H4781" i="2"/>
  <c r="I4781" i="2"/>
  <c r="H4782" i="2"/>
  <c r="I4782" i="2"/>
  <c r="H4783" i="2"/>
  <c r="I4783" i="2"/>
  <c r="H4784" i="2"/>
  <c r="I4784" i="2"/>
  <c r="H4785" i="2"/>
  <c r="I4785" i="2"/>
  <c r="H4786" i="2"/>
  <c r="I4786" i="2"/>
  <c r="H4787" i="2"/>
  <c r="I4787" i="2"/>
  <c r="H4788" i="2"/>
  <c r="I4788" i="2"/>
  <c r="H4789" i="2"/>
  <c r="I4789" i="2"/>
  <c r="H4790" i="2"/>
  <c r="I4790" i="2"/>
  <c r="H4791" i="2"/>
  <c r="I4791" i="2"/>
  <c r="H4792" i="2"/>
  <c r="I4792" i="2"/>
  <c r="H4793" i="2"/>
  <c r="I4793" i="2"/>
  <c r="H4794" i="2"/>
  <c r="I4794" i="2"/>
  <c r="H4795" i="2"/>
  <c r="I4795" i="2"/>
  <c r="H4796" i="2"/>
  <c r="I4796" i="2"/>
  <c r="H4797" i="2"/>
  <c r="I4797" i="2"/>
  <c r="H4798" i="2"/>
  <c r="I4798" i="2"/>
  <c r="H4799" i="2"/>
  <c r="I4799" i="2"/>
  <c r="H4800" i="2"/>
  <c r="I4800" i="2"/>
  <c r="H4801" i="2"/>
  <c r="I4801" i="2"/>
  <c r="H4802" i="2"/>
  <c r="I4802" i="2"/>
  <c r="H4803" i="2"/>
  <c r="I4803" i="2"/>
  <c r="H4804" i="2"/>
  <c r="I4804" i="2"/>
  <c r="H4805" i="2"/>
  <c r="I4805" i="2"/>
  <c r="H4806" i="2"/>
  <c r="I4806" i="2"/>
  <c r="H4807" i="2"/>
  <c r="I4807" i="2"/>
  <c r="H4808" i="2"/>
  <c r="I4808" i="2"/>
  <c r="H4809" i="2"/>
  <c r="I4809" i="2"/>
  <c r="H4810" i="2"/>
  <c r="I4810" i="2"/>
  <c r="H4811" i="2"/>
  <c r="I4811" i="2"/>
  <c r="H4812" i="2"/>
  <c r="I4812" i="2"/>
  <c r="H4813" i="2"/>
  <c r="I4813" i="2"/>
  <c r="H4814" i="2"/>
  <c r="I4814" i="2"/>
  <c r="H4815" i="2"/>
  <c r="I4815" i="2"/>
  <c r="H4816" i="2"/>
  <c r="I4816" i="2"/>
  <c r="H4817" i="2"/>
  <c r="I4817" i="2"/>
  <c r="H4818" i="2"/>
  <c r="I4818" i="2"/>
  <c r="H4819" i="2"/>
  <c r="I4819" i="2"/>
  <c r="H4820" i="2"/>
  <c r="I4820" i="2"/>
  <c r="H4821" i="2"/>
  <c r="I4821" i="2"/>
  <c r="H4822" i="2"/>
  <c r="I4822" i="2"/>
  <c r="H4823" i="2"/>
  <c r="I4823" i="2"/>
  <c r="H4824" i="2"/>
  <c r="I4824" i="2"/>
  <c r="H4825" i="2"/>
  <c r="I4825" i="2"/>
  <c r="H4826" i="2"/>
  <c r="I4826" i="2"/>
  <c r="H4827" i="2"/>
  <c r="I4827" i="2"/>
  <c r="H4828" i="2"/>
  <c r="I4828" i="2"/>
  <c r="H4829" i="2"/>
  <c r="I4829" i="2"/>
  <c r="H4830" i="2"/>
  <c r="I4830" i="2"/>
  <c r="H4831" i="2"/>
  <c r="I4831" i="2"/>
  <c r="H4832" i="2"/>
  <c r="I4832" i="2"/>
  <c r="H4833" i="2"/>
  <c r="I4833" i="2"/>
  <c r="H4834" i="2"/>
  <c r="I4834" i="2"/>
  <c r="H4835" i="2"/>
  <c r="I4835" i="2"/>
  <c r="H4836" i="2"/>
  <c r="I4836" i="2"/>
  <c r="H4837" i="2"/>
  <c r="I4837" i="2"/>
  <c r="H4838" i="2"/>
  <c r="I4838" i="2"/>
  <c r="H4839" i="2"/>
  <c r="I4839" i="2"/>
  <c r="H4840" i="2"/>
  <c r="I4840" i="2"/>
  <c r="H4841" i="2"/>
  <c r="I4841" i="2"/>
  <c r="H4842" i="2"/>
  <c r="I4842" i="2"/>
  <c r="H4843" i="2"/>
  <c r="I4843" i="2"/>
  <c r="H4844" i="2"/>
  <c r="I4844" i="2"/>
  <c r="H4845" i="2"/>
  <c r="I4845" i="2"/>
  <c r="H4846" i="2"/>
  <c r="I4846" i="2"/>
  <c r="H4847" i="2"/>
  <c r="I4847" i="2"/>
  <c r="H4848" i="2"/>
  <c r="I4848" i="2"/>
  <c r="H4849" i="2"/>
  <c r="I4849" i="2"/>
  <c r="H4850" i="2"/>
  <c r="I4850" i="2"/>
  <c r="H4851" i="2"/>
  <c r="I4851" i="2"/>
  <c r="H4852" i="2"/>
  <c r="I4852" i="2"/>
  <c r="H4853" i="2"/>
  <c r="I4853" i="2"/>
  <c r="H4854" i="2"/>
  <c r="I4854" i="2"/>
  <c r="H4855" i="2"/>
  <c r="I4855" i="2"/>
  <c r="H4856" i="2"/>
  <c r="I4856" i="2"/>
  <c r="H4857" i="2"/>
  <c r="I4857" i="2"/>
  <c r="H4858" i="2"/>
  <c r="I4858" i="2"/>
  <c r="H4859" i="2"/>
  <c r="I4859" i="2"/>
  <c r="H4860" i="2"/>
  <c r="I4860" i="2"/>
  <c r="H4861" i="2"/>
  <c r="I4861" i="2"/>
  <c r="H4862" i="2"/>
  <c r="I4862" i="2"/>
  <c r="H4863" i="2"/>
  <c r="I4863" i="2"/>
  <c r="H4864" i="2"/>
  <c r="I4864" i="2"/>
  <c r="H4865" i="2"/>
  <c r="I4865" i="2"/>
  <c r="H4866" i="2"/>
  <c r="I4866" i="2"/>
  <c r="H4867" i="2"/>
  <c r="I4867" i="2"/>
  <c r="H4868" i="2"/>
  <c r="I4868" i="2"/>
  <c r="H4869" i="2"/>
  <c r="I4869" i="2"/>
  <c r="H4870" i="2"/>
  <c r="I4870" i="2"/>
  <c r="H4871" i="2"/>
  <c r="I4871" i="2"/>
  <c r="H4872" i="2"/>
  <c r="I4872" i="2"/>
  <c r="H4873" i="2"/>
  <c r="I4873" i="2"/>
  <c r="H4874" i="2"/>
  <c r="I4874" i="2"/>
  <c r="H4875" i="2"/>
  <c r="I4875" i="2"/>
  <c r="H4876" i="2"/>
  <c r="I4876" i="2"/>
  <c r="H4877" i="2"/>
  <c r="I4877" i="2"/>
  <c r="H4878" i="2"/>
  <c r="I4878" i="2"/>
  <c r="H4879" i="2"/>
  <c r="I4879" i="2"/>
  <c r="H4880" i="2"/>
  <c r="I4880" i="2"/>
  <c r="H4881" i="2"/>
  <c r="I4881" i="2"/>
  <c r="H4882" i="2"/>
  <c r="I4882" i="2"/>
  <c r="H4883" i="2"/>
  <c r="I4883" i="2"/>
  <c r="H4884" i="2"/>
  <c r="I4884" i="2"/>
  <c r="H4885" i="2"/>
  <c r="I4885" i="2"/>
  <c r="H4886" i="2"/>
  <c r="I4886" i="2"/>
  <c r="H4887" i="2"/>
  <c r="I4887" i="2"/>
  <c r="H4888" i="2"/>
  <c r="I4888" i="2"/>
  <c r="H4889" i="2"/>
  <c r="I4889" i="2"/>
  <c r="H4890" i="2"/>
  <c r="I4890" i="2"/>
  <c r="H4891" i="2"/>
  <c r="I4891" i="2"/>
  <c r="H4892" i="2"/>
  <c r="I4892" i="2"/>
  <c r="H4893" i="2"/>
  <c r="I4893" i="2"/>
  <c r="H4894" i="2"/>
  <c r="I4894" i="2"/>
  <c r="H4895" i="2"/>
  <c r="I4895" i="2"/>
  <c r="H4896" i="2"/>
  <c r="I4896" i="2"/>
  <c r="H4897" i="2"/>
  <c r="I4897" i="2"/>
  <c r="H4898" i="2"/>
  <c r="I4898" i="2"/>
  <c r="H4899" i="2"/>
  <c r="I4899" i="2"/>
  <c r="H4900" i="2"/>
  <c r="I4900" i="2"/>
  <c r="H4901" i="2"/>
  <c r="I4901" i="2"/>
  <c r="H4902" i="2"/>
  <c r="I4902" i="2"/>
  <c r="H4903" i="2"/>
  <c r="I4903" i="2"/>
  <c r="H4904" i="2"/>
  <c r="I4904" i="2"/>
  <c r="H4905" i="2"/>
  <c r="I4905" i="2"/>
  <c r="H4906" i="2"/>
  <c r="I4906" i="2"/>
  <c r="H4907" i="2"/>
  <c r="I4907" i="2"/>
  <c r="H4908" i="2"/>
  <c r="I4908" i="2"/>
  <c r="H4909" i="2"/>
  <c r="I4909" i="2"/>
  <c r="H4910" i="2"/>
  <c r="I4910" i="2"/>
  <c r="H4911" i="2"/>
  <c r="I4911" i="2"/>
  <c r="H4912" i="2"/>
  <c r="I4912" i="2"/>
  <c r="H4913" i="2"/>
  <c r="I4913" i="2"/>
  <c r="H4914" i="2"/>
  <c r="I4914" i="2"/>
  <c r="H4915" i="2"/>
  <c r="I4915" i="2"/>
  <c r="H4916" i="2"/>
  <c r="I4916" i="2"/>
  <c r="H4917" i="2"/>
  <c r="I4917" i="2"/>
  <c r="H4918" i="2"/>
  <c r="I4918" i="2"/>
  <c r="H4919" i="2"/>
  <c r="I4919" i="2"/>
  <c r="H4920" i="2"/>
  <c r="I4920" i="2"/>
  <c r="H4921" i="2"/>
  <c r="I4921" i="2"/>
  <c r="H4922" i="2"/>
  <c r="I4922" i="2"/>
  <c r="H4923" i="2"/>
  <c r="I4923" i="2"/>
  <c r="H4924" i="2"/>
  <c r="I4924" i="2"/>
  <c r="H4925" i="2"/>
  <c r="I4925" i="2"/>
  <c r="H4926" i="2"/>
  <c r="I4926" i="2"/>
  <c r="H4927" i="2"/>
  <c r="I4927" i="2"/>
  <c r="H4928" i="2"/>
  <c r="I4928" i="2"/>
  <c r="H4929" i="2"/>
  <c r="I4929" i="2"/>
  <c r="H4930" i="2"/>
  <c r="I4930" i="2"/>
  <c r="H4931" i="2"/>
  <c r="I4931" i="2"/>
  <c r="H4932" i="2"/>
  <c r="I4932" i="2"/>
  <c r="H4933" i="2"/>
  <c r="I4933" i="2"/>
  <c r="H4934" i="2"/>
  <c r="I4934" i="2"/>
  <c r="H4935" i="2"/>
  <c r="I4935" i="2"/>
  <c r="H4936" i="2"/>
  <c r="I4936" i="2"/>
  <c r="H4937" i="2"/>
  <c r="I4937" i="2"/>
  <c r="H4938" i="2"/>
  <c r="I4938" i="2"/>
  <c r="H4939" i="2"/>
  <c r="I4939" i="2"/>
  <c r="H4940" i="2"/>
  <c r="I4940" i="2"/>
  <c r="H4941" i="2"/>
  <c r="I4941" i="2"/>
  <c r="H4942" i="2"/>
  <c r="I4942" i="2"/>
  <c r="H4943" i="2"/>
  <c r="I4943" i="2"/>
  <c r="H4944" i="2"/>
  <c r="I4944" i="2"/>
  <c r="H4945" i="2"/>
  <c r="I4945" i="2"/>
  <c r="H4946" i="2"/>
  <c r="I4946" i="2"/>
  <c r="H4947" i="2"/>
  <c r="I4947" i="2"/>
  <c r="H4948" i="2"/>
  <c r="I4948" i="2"/>
  <c r="H4949" i="2"/>
  <c r="I4949" i="2"/>
  <c r="H4950" i="2"/>
  <c r="I4950" i="2"/>
  <c r="H4951" i="2"/>
  <c r="I4951" i="2"/>
  <c r="H4952" i="2"/>
  <c r="I4952" i="2"/>
  <c r="H4953" i="2"/>
  <c r="I4953" i="2"/>
  <c r="H4954" i="2"/>
  <c r="I4954" i="2"/>
  <c r="H4955" i="2"/>
  <c r="I4955" i="2"/>
  <c r="H4956" i="2"/>
  <c r="I4956" i="2"/>
  <c r="H4957" i="2"/>
  <c r="I4957" i="2"/>
  <c r="H4958" i="2"/>
  <c r="I4958" i="2"/>
  <c r="H4959" i="2"/>
  <c r="I4959" i="2"/>
  <c r="H4960" i="2"/>
  <c r="I4960" i="2"/>
  <c r="H4961" i="2"/>
  <c r="I4961" i="2"/>
  <c r="H4962" i="2"/>
  <c r="I4962" i="2"/>
  <c r="H4963" i="2"/>
  <c r="I4963" i="2"/>
  <c r="H4964" i="2"/>
  <c r="I4964" i="2"/>
  <c r="H4965" i="2"/>
  <c r="I4965" i="2"/>
  <c r="H4966" i="2"/>
  <c r="I4966" i="2"/>
  <c r="H4967" i="2"/>
  <c r="I4967" i="2"/>
  <c r="H4968" i="2"/>
  <c r="I4968" i="2"/>
  <c r="H4969" i="2"/>
  <c r="I4969" i="2"/>
  <c r="H4970" i="2"/>
  <c r="I4970" i="2"/>
  <c r="H4971" i="2"/>
  <c r="I4971" i="2"/>
  <c r="H4972" i="2"/>
  <c r="I4972" i="2"/>
  <c r="H4973" i="2"/>
  <c r="I4973" i="2"/>
  <c r="H4974" i="2"/>
  <c r="I4974" i="2"/>
  <c r="H4975" i="2"/>
  <c r="I4975" i="2"/>
  <c r="H4976" i="2"/>
  <c r="I4976" i="2"/>
  <c r="H4977" i="2"/>
  <c r="I4977" i="2"/>
  <c r="H4978" i="2"/>
  <c r="I4978" i="2"/>
  <c r="H4979" i="2"/>
  <c r="I4979" i="2"/>
  <c r="H4980" i="2"/>
  <c r="I4980" i="2"/>
  <c r="H4981" i="2"/>
  <c r="I4981" i="2"/>
  <c r="H4982" i="2"/>
  <c r="I4982" i="2"/>
  <c r="H4983" i="2"/>
  <c r="I4983" i="2"/>
  <c r="H4984" i="2"/>
  <c r="I4984" i="2"/>
  <c r="H4985" i="2"/>
  <c r="I4985" i="2"/>
  <c r="H4986" i="2"/>
  <c r="I4986" i="2"/>
  <c r="H4987" i="2"/>
  <c r="I4987" i="2"/>
  <c r="H4988" i="2"/>
  <c r="I4988" i="2"/>
  <c r="H4989" i="2"/>
  <c r="I4989" i="2"/>
  <c r="H4990" i="2"/>
  <c r="I4990" i="2"/>
  <c r="H4991" i="2"/>
  <c r="I4991" i="2"/>
  <c r="H4992" i="2"/>
  <c r="I4992" i="2"/>
  <c r="H4993" i="2"/>
  <c r="I4993" i="2"/>
  <c r="H4994" i="2"/>
  <c r="I4994" i="2"/>
  <c r="H4995" i="2"/>
  <c r="I4995" i="2"/>
  <c r="H4996" i="2"/>
  <c r="I4996" i="2"/>
  <c r="H4997" i="2"/>
  <c r="I4997" i="2"/>
  <c r="H4998" i="2"/>
  <c r="I4998" i="2"/>
  <c r="H4999" i="2"/>
  <c r="I4999" i="2"/>
  <c r="H5000" i="2"/>
  <c r="I5000" i="2"/>
  <c r="H5001" i="2"/>
  <c r="I5001" i="2"/>
  <c r="H5002" i="2"/>
  <c r="I5002" i="2"/>
  <c r="H5003" i="2"/>
  <c r="I5003" i="2"/>
  <c r="H5004" i="2"/>
  <c r="I5004" i="2"/>
  <c r="H5005" i="2"/>
  <c r="I5005" i="2"/>
  <c r="H5006" i="2"/>
  <c r="I5006" i="2"/>
  <c r="H5007" i="2"/>
  <c r="I5007" i="2"/>
  <c r="H5008" i="2"/>
  <c r="I5008" i="2"/>
  <c r="H5009" i="2"/>
  <c r="I5009" i="2"/>
  <c r="H5010" i="2"/>
  <c r="I5010" i="2"/>
  <c r="H5011" i="2"/>
  <c r="I5011" i="2"/>
  <c r="H5012" i="2"/>
  <c r="I5012" i="2"/>
  <c r="H5013" i="2"/>
  <c r="I5013" i="2"/>
  <c r="H5014" i="2"/>
  <c r="I5014" i="2"/>
  <c r="H5015" i="2"/>
  <c r="I5015" i="2"/>
  <c r="H5016" i="2"/>
  <c r="I5016" i="2"/>
  <c r="H5017" i="2"/>
  <c r="I5017" i="2"/>
  <c r="H5018" i="2"/>
  <c r="I5018" i="2"/>
  <c r="H5019" i="2"/>
  <c r="I5019" i="2"/>
  <c r="H5020" i="2"/>
  <c r="I5020" i="2"/>
  <c r="H5021" i="2"/>
  <c r="I5021" i="2"/>
  <c r="H5022" i="2"/>
  <c r="I5022" i="2"/>
  <c r="H5023" i="2"/>
  <c r="I5023" i="2"/>
  <c r="H5024" i="2"/>
  <c r="I5024" i="2"/>
  <c r="H5025" i="2"/>
  <c r="I5025" i="2"/>
  <c r="H5026" i="2"/>
  <c r="I5026" i="2"/>
  <c r="H5027" i="2"/>
  <c r="I5027" i="2"/>
  <c r="H5028" i="2"/>
  <c r="I5028" i="2"/>
  <c r="H5029" i="2"/>
  <c r="I5029" i="2"/>
  <c r="H5030" i="2"/>
  <c r="I5030" i="2"/>
  <c r="H5031" i="2"/>
  <c r="I5031" i="2"/>
  <c r="H5032" i="2"/>
  <c r="I5032" i="2"/>
  <c r="H5033" i="2"/>
  <c r="I5033" i="2"/>
  <c r="H5034" i="2"/>
  <c r="I5034" i="2"/>
  <c r="H5035" i="2"/>
  <c r="I5035" i="2"/>
  <c r="H5036" i="2"/>
  <c r="I5036" i="2"/>
  <c r="H5037" i="2"/>
  <c r="I5037" i="2"/>
  <c r="H5038" i="2"/>
  <c r="I5038" i="2"/>
  <c r="H5039" i="2"/>
  <c r="I5039" i="2"/>
  <c r="H5040" i="2"/>
  <c r="I5040" i="2"/>
  <c r="H5041" i="2"/>
  <c r="I5041" i="2"/>
  <c r="H5042" i="2"/>
  <c r="I5042" i="2"/>
  <c r="H5043" i="2"/>
  <c r="I5043" i="2"/>
  <c r="H5044" i="2"/>
  <c r="I5044" i="2"/>
  <c r="H5045" i="2"/>
  <c r="I5045" i="2"/>
  <c r="H5046" i="2"/>
  <c r="I5046" i="2"/>
  <c r="H5047" i="2"/>
  <c r="I5047" i="2"/>
  <c r="H5048" i="2"/>
  <c r="I5048" i="2"/>
  <c r="H5049" i="2"/>
  <c r="I5049" i="2"/>
  <c r="H5050" i="2"/>
  <c r="I5050" i="2"/>
  <c r="H5051" i="2"/>
  <c r="I5051" i="2"/>
  <c r="H5052" i="2"/>
  <c r="I5052" i="2"/>
  <c r="H5053" i="2"/>
  <c r="I5053" i="2"/>
  <c r="H5054" i="2"/>
  <c r="I5054" i="2"/>
  <c r="H5055" i="2"/>
  <c r="I5055" i="2"/>
  <c r="H5056" i="2"/>
  <c r="I5056" i="2"/>
  <c r="H5057" i="2"/>
  <c r="I5057" i="2"/>
  <c r="H5058" i="2"/>
  <c r="I5058" i="2"/>
  <c r="H5059" i="2"/>
  <c r="I5059" i="2"/>
  <c r="H5060" i="2"/>
  <c r="I5060" i="2"/>
  <c r="H5061" i="2"/>
  <c r="I5061" i="2"/>
  <c r="H5062" i="2"/>
  <c r="I5062" i="2"/>
  <c r="H5063" i="2"/>
  <c r="I5063" i="2"/>
  <c r="H5064" i="2"/>
  <c r="I5064" i="2"/>
  <c r="H5065" i="2"/>
  <c r="I5065" i="2"/>
  <c r="H5066" i="2"/>
  <c r="I5066" i="2"/>
  <c r="H5067" i="2"/>
  <c r="I5067" i="2"/>
  <c r="H5068" i="2"/>
  <c r="I5068" i="2"/>
  <c r="H5069" i="2"/>
  <c r="I5069" i="2"/>
  <c r="H5070" i="2"/>
  <c r="I5070" i="2"/>
  <c r="H5071" i="2"/>
  <c r="I5071" i="2"/>
  <c r="H5072" i="2"/>
  <c r="I5072" i="2"/>
  <c r="H5073" i="2"/>
  <c r="I5073" i="2"/>
  <c r="H5074" i="2"/>
  <c r="I5074" i="2"/>
  <c r="H5075" i="2"/>
  <c r="I5075" i="2"/>
  <c r="H5076" i="2"/>
  <c r="I5076" i="2"/>
  <c r="H5077" i="2"/>
  <c r="I5077" i="2"/>
  <c r="H5078" i="2"/>
  <c r="I5078" i="2"/>
  <c r="H5079" i="2"/>
  <c r="I5079" i="2"/>
  <c r="H5080" i="2"/>
  <c r="I5080" i="2"/>
  <c r="H5081" i="2"/>
  <c r="I5081" i="2"/>
  <c r="H5082" i="2"/>
  <c r="I5082" i="2"/>
  <c r="H5083" i="2"/>
  <c r="I5083" i="2"/>
  <c r="H5084" i="2"/>
  <c r="I5084" i="2"/>
  <c r="H5085" i="2"/>
  <c r="I5085" i="2"/>
  <c r="H5086" i="2"/>
  <c r="I5086" i="2"/>
  <c r="H5087" i="2"/>
  <c r="I5087" i="2"/>
  <c r="H5088" i="2"/>
  <c r="I5088" i="2"/>
  <c r="H5089" i="2"/>
  <c r="I5089" i="2"/>
  <c r="H5090" i="2"/>
  <c r="I5090" i="2"/>
  <c r="H5091" i="2"/>
  <c r="I5091" i="2"/>
  <c r="H5092" i="2"/>
  <c r="I5092" i="2"/>
  <c r="H5093" i="2"/>
  <c r="I5093" i="2"/>
  <c r="H5094" i="2"/>
  <c r="I5094" i="2"/>
  <c r="H5095" i="2"/>
  <c r="I5095" i="2"/>
  <c r="H5096" i="2"/>
  <c r="I5096" i="2"/>
  <c r="H5097" i="2"/>
  <c r="I5097" i="2"/>
  <c r="H5098" i="2"/>
  <c r="I5098" i="2"/>
  <c r="H5099" i="2"/>
  <c r="I5099" i="2"/>
  <c r="H5100" i="2"/>
  <c r="I5100" i="2"/>
  <c r="H5101" i="2"/>
  <c r="I5101" i="2"/>
  <c r="H5102" i="2"/>
  <c r="I5102" i="2"/>
  <c r="H5103" i="2"/>
  <c r="I5103" i="2"/>
  <c r="H5104" i="2"/>
  <c r="I5104" i="2"/>
  <c r="H5105" i="2"/>
  <c r="I5105" i="2"/>
  <c r="H5106" i="2"/>
  <c r="I5106" i="2"/>
  <c r="H5107" i="2"/>
  <c r="I5107" i="2"/>
  <c r="H5108" i="2"/>
  <c r="I5108" i="2"/>
  <c r="H5109" i="2"/>
  <c r="I5109" i="2"/>
  <c r="H5110" i="2"/>
  <c r="I5110" i="2"/>
  <c r="H5111" i="2"/>
  <c r="I5111" i="2"/>
  <c r="H5112" i="2"/>
  <c r="I5112" i="2"/>
  <c r="H5113" i="2"/>
  <c r="I5113" i="2"/>
  <c r="H5114" i="2"/>
  <c r="I5114" i="2"/>
  <c r="H5115" i="2"/>
  <c r="I5115" i="2"/>
  <c r="H5116" i="2"/>
  <c r="I5116" i="2"/>
  <c r="H5117" i="2"/>
  <c r="I5117" i="2"/>
  <c r="H5118" i="2"/>
  <c r="I5118" i="2"/>
  <c r="H5119" i="2"/>
  <c r="I5119" i="2"/>
  <c r="H5120" i="2"/>
  <c r="I5120" i="2"/>
  <c r="H5121" i="2"/>
  <c r="I5121" i="2"/>
  <c r="H5122" i="2"/>
  <c r="I5122" i="2"/>
  <c r="H5123" i="2"/>
  <c r="I5123" i="2"/>
  <c r="H5124" i="2"/>
  <c r="I5124" i="2"/>
  <c r="H5125" i="2"/>
  <c r="I5125" i="2"/>
  <c r="H5126" i="2"/>
  <c r="I5126" i="2"/>
  <c r="H5127" i="2"/>
  <c r="I5127" i="2"/>
  <c r="H5128" i="2"/>
  <c r="I5128" i="2"/>
  <c r="H5129" i="2"/>
  <c r="I5129" i="2"/>
  <c r="H5130" i="2"/>
  <c r="I5130" i="2"/>
  <c r="H5131" i="2"/>
  <c r="I5131" i="2"/>
  <c r="H5132" i="2"/>
  <c r="I5132" i="2"/>
  <c r="H5133" i="2"/>
  <c r="I5133" i="2"/>
  <c r="H5134" i="2"/>
  <c r="I5134" i="2"/>
  <c r="H5135" i="2"/>
  <c r="I5135" i="2"/>
  <c r="H5136" i="2"/>
  <c r="I5136" i="2"/>
  <c r="H5137" i="2"/>
  <c r="I5137" i="2"/>
  <c r="H5138" i="2"/>
  <c r="I5138" i="2"/>
  <c r="H5139" i="2"/>
  <c r="I5139" i="2"/>
  <c r="H5140" i="2"/>
  <c r="I5140" i="2"/>
  <c r="H5141" i="2"/>
  <c r="I5141" i="2"/>
  <c r="H5142" i="2"/>
  <c r="I5142" i="2"/>
  <c r="H5143" i="2"/>
  <c r="I5143" i="2"/>
  <c r="H5144" i="2"/>
  <c r="I5144" i="2"/>
  <c r="H5145" i="2"/>
  <c r="I5145" i="2"/>
  <c r="H5146" i="2"/>
  <c r="I5146" i="2"/>
  <c r="H5147" i="2"/>
  <c r="I5147" i="2"/>
  <c r="H5148" i="2"/>
  <c r="I5148" i="2"/>
  <c r="H5149" i="2"/>
  <c r="I5149" i="2"/>
  <c r="H5150" i="2"/>
  <c r="I5150" i="2"/>
  <c r="H5151" i="2"/>
  <c r="I5151" i="2"/>
  <c r="H5152" i="2"/>
  <c r="I5152" i="2"/>
  <c r="H5153" i="2"/>
  <c r="I5153" i="2"/>
  <c r="H5154" i="2"/>
  <c r="I5154" i="2"/>
  <c r="H5155" i="2"/>
  <c r="I5155" i="2"/>
  <c r="H5156" i="2"/>
  <c r="I5156" i="2"/>
  <c r="H5157" i="2"/>
  <c r="I5157" i="2"/>
  <c r="H5158" i="2"/>
  <c r="I5158" i="2"/>
  <c r="H5159" i="2"/>
  <c r="I5159" i="2"/>
  <c r="H5160" i="2"/>
  <c r="I5160" i="2"/>
  <c r="H5161" i="2"/>
  <c r="I5161" i="2"/>
  <c r="H5162" i="2"/>
  <c r="I5162" i="2"/>
  <c r="H5163" i="2"/>
  <c r="I5163" i="2"/>
  <c r="H5164" i="2"/>
  <c r="I5164" i="2"/>
  <c r="H5165" i="2"/>
  <c r="I5165" i="2"/>
  <c r="H5166" i="2"/>
  <c r="I5166" i="2"/>
  <c r="H5167" i="2"/>
  <c r="I5167" i="2"/>
  <c r="H5168" i="2"/>
  <c r="I5168" i="2"/>
  <c r="H5169" i="2"/>
  <c r="I5169" i="2"/>
  <c r="H5170" i="2"/>
  <c r="I5170" i="2"/>
  <c r="H5171" i="2"/>
  <c r="I5171" i="2"/>
  <c r="H5172" i="2"/>
  <c r="I5172" i="2"/>
  <c r="H5173" i="2"/>
  <c r="I5173" i="2"/>
  <c r="H5174" i="2"/>
  <c r="I5174" i="2"/>
  <c r="H5175" i="2"/>
  <c r="I5175" i="2"/>
  <c r="H5176" i="2"/>
  <c r="I5176" i="2"/>
  <c r="H5177" i="2"/>
  <c r="I5177" i="2"/>
  <c r="H5178" i="2"/>
  <c r="I5178" i="2"/>
  <c r="H5179" i="2"/>
  <c r="I5179" i="2"/>
  <c r="H5180" i="2"/>
  <c r="I5180" i="2"/>
  <c r="H5181" i="2"/>
  <c r="I5181" i="2"/>
  <c r="H5182" i="2"/>
  <c r="I5182" i="2"/>
  <c r="H5183" i="2"/>
  <c r="I5183" i="2"/>
  <c r="H5184" i="2"/>
  <c r="I5184" i="2"/>
  <c r="H5185" i="2"/>
  <c r="I5185" i="2"/>
  <c r="H5186" i="2"/>
  <c r="I5186" i="2"/>
  <c r="H5187" i="2"/>
  <c r="I5187" i="2"/>
  <c r="H5188" i="2"/>
  <c r="I5188" i="2"/>
  <c r="H5189" i="2"/>
  <c r="I5189" i="2"/>
  <c r="H5190" i="2"/>
  <c r="I5190" i="2"/>
  <c r="H5191" i="2"/>
  <c r="I5191" i="2"/>
  <c r="H5192" i="2"/>
  <c r="I5192" i="2"/>
  <c r="H5193" i="2"/>
  <c r="I5193" i="2"/>
  <c r="H5194" i="2"/>
  <c r="I5194" i="2"/>
  <c r="H5195" i="2"/>
  <c r="I5195" i="2"/>
  <c r="H5196" i="2"/>
  <c r="I5196" i="2"/>
  <c r="H5197" i="2"/>
  <c r="I5197" i="2"/>
  <c r="H5198" i="2"/>
  <c r="I5198" i="2"/>
  <c r="H5199" i="2"/>
  <c r="I5199" i="2"/>
  <c r="H5200" i="2"/>
  <c r="I5200" i="2"/>
  <c r="H5201" i="2"/>
  <c r="I5201" i="2"/>
  <c r="H5202" i="2"/>
  <c r="I5202" i="2"/>
  <c r="H5203" i="2"/>
  <c r="I5203" i="2"/>
  <c r="H5204" i="2"/>
  <c r="I5204" i="2"/>
  <c r="H5205" i="2"/>
  <c r="I5205" i="2"/>
  <c r="H5206" i="2"/>
  <c r="I5206" i="2"/>
  <c r="H5207" i="2"/>
  <c r="I5207" i="2"/>
  <c r="H5208" i="2"/>
  <c r="I5208" i="2"/>
  <c r="H5209" i="2"/>
  <c r="I5209" i="2"/>
  <c r="H5210" i="2"/>
  <c r="I5210" i="2"/>
  <c r="H5211" i="2"/>
  <c r="I5211" i="2"/>
  <c r="H5212" i="2"/>
  <c r="I5212" i="2"/>
  <c r="H5213" i="2"/>
  <c r="I5213" i="2"/>
  <c r="H5214" i="2"/>
  <c r="I5214" i="2"/>
  <c r="H5215" i="2"/>
  <c r="I5215" i="2"/>
  <c r="H5216" i="2"/>
  <c r="I5216" i="2"/>
  <c r="H5217" i="2"/>
  <c r="I5217" i="2"/>
  <c r="H5218" i="2"/>
  <c r="I5218" i="2"/>
  <c r="H5219" i="2"/>
  <c r="I5219" i="2"/>
  <c r="H5220" i="2"/>
  <c r="I5220" i="2"/>
  <c r="H5221" i="2"/>
  <c r="I5221" i="2"/>
  <c r="H5222" i="2"/>
  <c r="I5222" i="2"/>
  <c r="H5223" i="2"/>
  <c r="I5223" i="2"/>
  <c r="H5224" i="2"/>
  <c r="I5224" i="2"/>
  <c r="H5225" i="2"/>
  <c r="I5225" i="2"/>
  <c r="H5226" i="2"/>
  <c r="I5226" i="2"/>
  <c r="H5227" i="2"/>
  <c r="I5227" i="2"/>
  <c r="H5228" i="2"/>
  <c r="I5228" i="2"/>
  <c r="H5229" i="2"/>
  <c r="I5229" i="2"/>
  <c r="H5230" i="2"/>
  <c r="I5230" i="2"/>
  <c r="H5231" i="2"/>
  <c r="I5231" i="2"/>
  <c r="H5232" i="2"/>
  <c r="I5232" i="2"/>
  <c r="H5233" i="2"/>
  <c r="I5233" i="2"/>
  <c r="H5234" i="2"/>
  <c r="I5234" i="2"/>
  <c r="H5235" i="2"/>
  <c r="I5235" i="2"/>
  <c r="H5236" i="2"/>
  <c r="I5236" i="2"/>
  <c r="H5237" i="2"/>
  <c r="I5237" i="2"/>
  <c r="H5238" i="2"/>
  <c r="I5238" i="2"/>
  <c r="H5239" i="2"/>
  <c r="I5239" i="2"/>
  <c r="H5240" i="2"/>
  <c r="I5240" i="2"/>
  <c r="H5241" i="2"/>
  <c r="I5241" i="2"/>
  <c r="H5242" i="2"/>
  <c r="I5242" i="2"/>
  <c r="H5243" i="2"/>
  <c r="I5243" i="2"/>
  <c r="H5244" i="2"/>
  <c r="I5244" i="2"/>
  <c r="H5245" i="2"/>
  <c r="I5245" i="2"/>
  <c r="H5246" i="2"/>
  <c r="I5246" i="2"/>
  <c r="H5247" i="2"/>
  <c r="I5247" i="2"/>
  <c r="H5248" i="2"/>
  <c r="I5248" i="2"/>
  <c r="H5249" i="2"/>
  <c r="I5249" i="2"/>
  <c r="H5250" i="2"/>
  <c r="I5250" i="2"/>
  <c r="H5251" i="2"/>
  <c r="I5251" i="2"/>
  <c r="H5252" i="2"/>
  <c r="I5252" i="2"/>
  <c r="H5253" i="2"/>
  <c r="I5253" i="2"/>
  <c r="H5254" i="2"/>
  <c r="I5254" i="2"/>
  <c r="H5255" i="2"/>
  <c r="I5255" i="2"/>
  <c r="H5256" i="2"/>
  <c r="I5256" i="2"/>
  <c r="H5257" i="2"/>
  <c r="I5257" i="2"/>
  <c r="H5258" i="2"/>
  <c r="I5258" i="2"/>
  <c r="H5259" i="2"/>
  <c r="I5259" i="2"/>
  <c r="H5260" i="2"/>
  <c r="I5260" i="2"/>
  <c r="H5261" i="2"/>
  <c r="I5261" i="2"/>
  <c r="H5262" i="2"/>
  <c r="I5262" i="2"/>
  <c r="H5263" i="2"/>
  <c r="I5263" i="2"/>
  <c r="H5264" i="2"/>
  <c r="I5264" i="2"/>
  <c r="H5265" i="2"/>
  <c r="I5265" i="2"/>
  <c r="H5266" i="2"/>
  <c r="I5266" i="2"/>
  <c r="H5267" i="2"/>
  <c r="I5267" i="2"/>
  <c r="H5268" i="2"/>
  <c r="I5268" i="2"/>
  <c r="H5269" i="2"/>
  <c r="I5269" i="2"/>
  <c r="H5270" i="2"/>
  <c r="I5270" i="2"/>
  <c r="H5271" i="2"/>
  <c r="I5271" i="2"/>
  <c r="H5272" i="2"/>
  <c r="I5272" i="2"/>
  <c r="H5273" i="2"/>
  <c r="I5273" i="2"/>
  <c r="H5274" i="2"/>
  <c r="I5274" i="2"/>
  <c r="H5275" i="2"/>
  <c r="I5275" i="2"/>
  <c r="H5276" i="2"/>
  <c r="I5276" i="2"/>
  <c r="H5277" i="2"/>
  <c r="I5277" i="2"/>
  <c r="H5278" i="2"/>
  <c r="I5278" i="2"/>
  <c r="H5279" i="2"/>
  <c r="I5279" i="2"/>
  <c r="H5280" i="2"/>
  <c r="I5280" i="2"/>
  <c r="H5281" i="2"/>
  <c r="I5281" i="2"/>
  <c r="H5282" i="2"/>
  <c r="I5282" i="2"/>
  <c r="H5283" i="2"/>
  <c r="I5283" i="2"/>
  <c r="H5284" i="2"/>
  <c r="I5284" i="2"/>
  <c r="H5285" i="2"/>
  <c r="I5285" i="2"/>
  <c r="H5286" i="2"/>
  <c r="I5286" i="2"/>
  <c r="H5287" i="2"/>
  <c r="I5287" i="2"/>
  <c r="H5288" i="2"/>
  <c r="I5288" i="2"/>
  <c r="H5289" i="2"/>
  <c r="I5289" i="2"/>
  <c r="H5290" i="2"/>
  <c r="I5290" i="2"/>
  <c r="H5291" i="2"/>
  <c r="I5291" i="2"/>
  <c r="H5292" i="2"/>
  <c r="I5292" i="2"/>
  <c r="H5293" i="2"/>
  <c r="I5293" i="2"/>
  <c r="H5294" i="2"/>
  <c r="I5294" i="2"/>
  <c r="H5295" i="2"/>
  <c r="I5295" i="2"/>
  <c r="H5296" i="2"/>
  <c r="I5296" i="2"/>
  <c r="H5297" i="2"/>
  <c r="I5297" i="2"/>
  <c r="H5298" i="2"/>
  <c r="I5298" i="2"/>
  <c r="H5299" i="2"/>
  <c r="I5299" i="2"/>
  <c r="H5300" i="2"/>
  <c r="I5300" i="2"/>
  <c r="H5301" i="2"/>
  <c r="I5301" i="2"/>
  <c r="H5302" i="2"/>
  <c r="I5302" i="2"/>
  <c r="H5303" i="2"/>
  <c r="I5303" i="2"/>
  <c r="H5304" i="2"/>
  <c r="I5304" i="2"/>
  <c r="H5305" i="2"/>
  <c r="I5305" i="2"/>
  <c r="H5306" i="2"/>
  <c r="I5306" i="2"/>
  <c r="H5307" i="2"/>
  <c r="I5307" i="2"/>
  <c r="H5308" i="2"/>
  <c r="I5308" i="2"/>
  <c r="H5309" i="2"/>
  <c r="I5309" i="2"/>
  <c r="H5310" i="2"/>
  <c r="I5310" i="2"/>
  <c r="H5311" i="2"/>
  <c r="I5311" i="2"/>
  <c r="H5312" i="2"/>
  <c r="I5312" i="2"/>
  <c r="H5313" i="2"/>
  <c r="I5313" i="2"/>
  <c r="H5314" i="2"/>
  <c r="I5314" i="2"/>
  <c r="H5315" i="2"/>
  <c r="I5315" i="2"/>
  <c r="H5316" i="2"/>
  <c r="I5316" i="2"/>
  <c r="H5317" i="2"/>
  <c r="I5317" i="2"/>
  <c r="H5318" i="2"/>
  <c r="I5318" i="2"/>
  <c r="H5319" i="2"/>
  <c r="I5319" i="2"/>
  <c r="H5320" i="2"/>
  <c r="I5320" i="2"/>
  <c r="H5321" i="2"/>
  <c r="I5321" i="2"/>
  <c r="H5322" i="2"/>
  <c r="I5322" i="2"/>
  <c r="H5323" i="2"/>
  <c r="I5323" i="2"/>
  <c r="H5324" i="2"/>
  <c r="I5324" i="2"/>
  <c r="H5325" i="2"/>
  <c r="I5325" i="2"/>
  <c r="H5326" i="2"/>
  <c r="I5326" i="2"/>
  <c r="H5327" i="2"/>
  <c r="I5327" i="2"/>
  <c r="H5328" i="2"/>
  <c r="I5328" i="2"/>
  <c r="H5329" i="2"/>
  <c r="I5329" i="2"/>
  <c r="H5330" i="2"/>
  <c r="I5330" i="2"/>
  <c r="H5331" i="2"/>
  <c r="I5331" i="2"/>
  <c r="H5332" i="2"/>
  <c r="I5332" i="2"/>
  <c r="H5333" i="2"/>
  <c r="I5333" i="2"/>
  <c r="H5334" i="2"/>
  <c r="I5334" i="2"/>
  <c r="H5335" i="2"/>
  <c r="I5335" i="2"/>
  <c r="H5336" i="2"/>
  <c r="I5336" i="2"/>
  <c r="H5337" i="2"/>
  <c r="I5337" i="2"/>
  <c r="H5338" i="2"/>
  <c r="I5338" i="2"/>
  <c r="H5339" i="2"/>
  <c r="I5339" i="2"/>
  <c r="H5340" i="2"/>
  <c r="I5340" i="2"/>
  <c r="H5341" i="2"/>
  <c r="I5341" i="2"/>
  <c r="H5342" i="2"/>
  <c r="I5342" i="2"/>
  <c r="H5343" i="2"/>
  <c r="I5343" i="2"/>
  <c r="H5344" i="2"/>
  <c r="I5344" i="2"/>
  <c r="H5345" i="2"/>
  <c r="I5345" i="2"/>
  <c r="H5346" i="2"/>
  <c r="I5346" i="2"/>
  <c r="H5347" i="2"/>
  <c r="I5347" i="2"/>
  <c r="H5348" i="2"/>
  <c r="I5348" i="2"/>
  <c r="H5349" i="2"/>
  <c r="I5349" i="2"/>
  <c r="H5350" i="2"/>
  <c r="I5350" i="2"/>
  <c r="H5351" i="2"/>
  <c r="I5351" i="2"/>
  <c r="H5352" i="2"/>
  <c r="I5352" i="2"/>
  <c r="H5353" i="2"/>
  <c r="I5353" i="2"/>
  <c r="H5354" i="2"/>
  <c r="I5354" i="2"/>
  <c r="H5355" i="2"/>
  <c r="I5355" i="2"/>
  <c r="H5356" i="2"/>
  <c r="I5356" i="2"/>
  <c r="H5357" i="2"/>
  <c r="I5357" i="2"/>
  <c r="H5358" i="2"/>
  <c r="I5358" i="2"/>
  <c r="H5359" i="2"/>
  <c r="I5359" i="2"/>
  <c r="H5360" i="2"/>
  <c r="I5360" i="2"/>
  <c r="H5361" i="2"/>
  <c r="I5361" i="2"/>
  <c r="H5362" i="2"/>
  <c r="I5362" i="2"/>
  <c r="H5363" i="2"/>
  <c r="I5363" i="2"/>
  <c r="H5364" i="2"/>
  <c r="I5364" i="2"/>
  <c r="H5365" i="2"/>
  <c r="I5365" i="2"/>
  <c r="H5366" i="2"/>
  <c r="I5366" i="2"/>
  <c r="H5367" i="2"/>
  <c r="I5367" i="2"/>
  <c r="H5368" i="2"/>
  <c r="I5368" i="2"/>
  <c r="H5369" i="2"/>
  <c r="I5369" i="2"/>
  <c r="H5370" i="2"/>
  <c r="I5370" i="2"/>
  <c r="H5371" i="2"/>
  <c r="I5371" i="2"/>
  <c r="H5372" i="2"/>
  <c r="I5372" i="2"/>
  <c r="H5373" i="2"/>
  <c r="I5373" i="2"/>
  <c r="H5374" i="2"/>
  <c r="I5374" i="2"/>
  <c r="H5375" i="2"/>
  <c r="I5375" i="2"/>
  <c r="H5376" i="2"/>
  <c r="I5376" i="2"/>
  <c r="H5377" i="2"/>
  <c r="I5377" i="2"/>
  <c r="H5378" i="2"/>
  <c r="I5378" i="2"/>
  <c r="H5379" i="2"/>
  <c r="I5379" i="2"/>
  <c r="H5380" i="2"/>
  <c r="I5380" i="2"/>
  <c r="H5381" i="2"/>
  <c r="I5381" i="2"/>
  <c r="H5382" i="2"/>
  <c r="I5382" i="2"/>
  <c r="H5383" i="2"/>
  <c r="I5383" i="2"/>
  <c r="H5384" i="2"/>
  <c r="I5384" i="2"/>
  <c r="H5385" i="2"/>
  <c r="I5385" i="2"/>
  <c r="H5386" i="2"/>
  <c r="I5386" i="2"/>
  <c r="H5387" i="2"/>
  <c r="I5387" i="2"/>
  <c r="H5388" i="2"/>
  <c r="I5388" i="2"/>
  <c r="H5389" i="2"/>
  <c r="I5389" i="2"/>
  <c r="H5390" i="2"/>
  <c r="I5390" i="2"/>
  <c r="H5391" i="2"/>
  <c r="I5391" i="2"/>
  <c r="H5392" i="2"/>
  <c r="I5392" i="2"/>
  <c r="H5393" i="2"/>
  <c r="I5393" i="2"/>
  <c r="H5394" i="2"/>
  <c r="I5394" i="2"/>
  <c r="H5395" i="2"/>
  <c r="I5395" i="2"/>
  <c r="H5396" i="2"/>
  <c r="I5396" i="2"/>
  <c r="H5397" i="2"/>
  <c r="I5397" i="2"/>
  <c r="H5398" i="2"/>
  <c r="I5398" i="2"/>
  <c r="H5399" i="2"/>
  <c r="I5399" i="2"/>
  <c r="H5400" i="2"/>
  <c r="I5400" i="2"/>
  <c r="H5401" i="2"/>
  <c r="I5401" i="2"/>
  <c r="H5402" i="2"/>
  <c r="I5402" i="2"/>
  <c r="H5403" i="2"/>
  <c r="I5403" i="2"/>
  <c r="H5404" i="2"/>
  <c r="I5404" i="2"/>
  <c r="H5405" i="2"/>
  <c r="I5405" i="2"/>
  <c r="H5406" i="2"/>
  <c r="I5406" i="2"/>
  <c r="H5407" i="2"/>
  <c r="I5407" i="2"/>
  <c r="H5408" i="2"/>
  <c r="I5408" i="2"/>
  <c r="H5409" i="2"/>
  <c r="I5409" i="2"/>
  <c r="H5410" i="2"/>
  <c r="I5410" i="2"/>
  <c r="H5411" i="2"/>
  <c r="I5411" i="2"/>
  <c r="H5412" i="2"/>
  <c r="I5412" i="2"/>
  <c r="H5413" i="2"/>
  <c r="I5413" i="2"/>
  <c r="H5414" i="2"/>
  <c r="I5414" i="2"/>
  <c r="H5415" i="2"/>
  <c r="I5415" i="2"/>
  <c r="H5416" i="2"/>
  <c r="I5416" i="2"/>
  <c r="H5417" i="2"/>
  <c r="I5417" i="2"/>
  <c r="H5418" i="2"/>
  <c r="I5418" i="2"/>
  <c r="H5419" i="2"/>
  <c r="I5419" i="2"/>
  <c r="H5420" i="2"/>
  <c r="I5420" i="2"/>
  <c r="H5421" i="2"/>
  <c r="I5421" i="2"/>
  <c r="H5422" i="2"/>
  <c r="I5422" i="2"/>
  <c r="H5423" i="2"/>
  <c r="I5423" i="2"/>
  <c r="H5424" i="2"/>
  <c r="I5424" i="2"/>
  <c r="H5425" i="2"/>
  <c r="I5425" i="2"/>
  <c r="H5426" i="2"/>
  <c r="I5426" i="2"/>
  <c r="H5427" i="2"/>
  <c r="I5427" i="2"/>
  <c r="H5428" i="2"/>
  <c r="I5428" i="2"/>
  <c r="H5429" i="2"/>
  <c r="I5429" i="2"/>
  <c r="H5430" i="2"/>
  <c r="I5430" i="2"/>
  <c r="H5431" i="2"/>
  <c r="I5431" i="2"/>
  <c r="H5432" i="2"/>
  <c r="I5432" i="2"/>
  <c r="H5433" i="2"/>
  <c r="I5433" i="2"/>
  <c r="H5434" i="2"/>
  <c r="I5434" i="2"/>
  <c r="H5435" i="2"/>
  <c r="I5435" i="2"/>
  <c r="H5436" i="2"/>
  <c r="I5436" i="2"/>
  <c r="H5437" i="2"/>
  <c r="I5437" i="2"/>
  <c r="H5438" i="2"/>
  <c r="I5438" i="2"/>
  <c r="H5439" i="2"/>
  <c r="I5439" i="2"/>
  <c r="H5440" i="2"/>
  <c r="I5440" i="2"/>
  <c r="H5441" i="2"/>
  <c r="I5441" i="2"/>
  <c r="H5442" i="2"/>
  <c r="I5442" i="2"/>
  <c r="H5443" i="2"/>
  <c r="I5443" i="2"/>
  <c r="H5444" i="2"/>
  <c r="I5444" i="2"/>
  <c r="H5445" i="2"/>
  <c r="I5445" i="2"/>
  <c r="H5446" i="2"/>
  <c r="I5446" i="2"/>
  <c r="H5447" i="2"/>
  <c r="I5447" i="2"/>
  <c r="H5448" i="2"/>
  <c r="I5448" i="2"/>
  <c r="H5449" i="2"/>
  <c r="I5449" i="2"/>
  <c r="H5450" i="2"/>
  <c r="I5450" i="2"/>
  <c r="H5451" i="2"/>
  <c r="I5451" i="2"/>
  <c r="H5452" i="2"/>
  <c r="I5452" i="2"/>
  <c r="H5453" i="2"/>
  <c r="I5453" i="2"/>
  <c r="H5454" i="2"/>
  <c r="I5454" i="2"/>
  <c r="H5455" i="2"/>
  <c r="I5455" i="2"/>
  <c r="H5456" i="2"/>
  <c r="I5456" i="2"/>
  <c r="H5457" i="2"/>
  <c r="I5457" i="2"/>
  <c r="H5458" i="2"/>
  <c r="I5458" i="2"/>
  <c r="H5459" i="2"/>
  <c r="I5459" i="2"/>
  <c r="H5460" i="2"/>
  <c r="I5460" i="2"/>
  <c r="H5461" i="2"/>
  <c r="I5461" i="2"/>
  <c r="H5462" i="2"/>
  <c r="I5462" i="2"/>
  <c r="H5463" i="2"/>
  <c r="I5463" i="2"/>
  <c r="H5464" i="2"/>
  <c r="I5464" i="2"/>
  <c r="H5465" i="2"/>
  <c r="I5465" i="2"/>
  <c r="H5466" i="2"/>
  <c r="I5466" i="2"/>
  <c r="H5467" i="2"/>
  <c r="I5467" i="2"/>
  <c r="H5468" i="2"/>
  <c r="I5468" i="2"/>
  <c r="H5469" i="2"/>
  <c r="I5469" i="2"/>
  <c r="H5470" i="2"/>
  <c r="I5470" i="2"/>
  <c r="H5471" i="2"/>
  <c r="I5471" i="2"/>
  <c r="H5472" i="2"/>
  <c r="I5472" i="2"/>
  <c r="H5473" i="2"/>
  <c r="I5473" i="2"/>
  <c r="H5474" i="2"/>
  <c r="I5474" i="2"/>
  <c r="H5475" i="2"/>
  <c r="I5475" i="2"/>
  <c r="H5476" i="2"/>
  <c r="I5476" i="2"/>
  <c r="H5477" i="2"/>
  <c r="I5477" i="2"/>
  <c r="H5478" i="2"/>
  <c r="I5478" i="2"/>
  <c r="H5479" i="2"/>
  <c r="I5479" i="2"/>
  <c r="H5480" i="2"/>
  <c r="I5480" i="2"/>
  <c r="H5481" i="2"/>
  <c r="I5481" i="2"/>
  <c r="H5482" i="2"/>
  <c r="I5482" i="2"/>
  <c r="H5483" i="2"/>
  <c r="I5483" i="2"/>
  <c r="H5484" i="2"/>
  <c r="I5484" i="2"/>
  <c r="H5485" i="2"/>
  <c r="I5485" i="2"/>
  <c r="H5486" i="2"/>
  <c r="I5486" i="2"/>
  <c r="H5487" i="2"/>
  <c r="I5487" i="2"/>
  <c r="H5488" i="2"/>
  <c r="I5488" i="2"/>
  <c r="H5489" i="2"/>
  <c r="I5489" i="2"/>
  <c r="H5490" i="2"/>
  <c r="I5490" i="2"/>
  <c r="H5491" i="2"/>
  <c r="I5491" i="2"/>
  <c r="H5492" i="2"/>
  <c r="I5492" i="2"/>
  <c r="H5493" i="2"/>
  <c r="I5493" i="2"/>
  <c r="H5494" i="2"/>
  <c r="I5494" i="2"/>
  <c r="H5495" i="2"/>
  <c r="I5495" i="2"/>
  <c r="H5496" i="2"/>
  <c r="I5496" i="2"/>
  <c r="H5497" i="2"/>
  <c r="I5497" i="2"/>
  <c r="H5498" i="2"/>
  <c r="I5498" i="2"/>
  <c r="H5499" i="2"/>
  <c r="I5499" i="2"/>
  <c r="H5500" i="2"/>
  <c r="I5500" i="2"/>
  <c r="H5501" i="2"/>
  <c r="I5501" i="2"/>
  <c r="H5502" i="2"/>
  <c r="I5502" i="2"/>
  <c r="H5503" i="2"/>
  <c r="I5503" i="2"/>
  <c r="H5504" i="2"/>
  <c r="I5504" i="2"/>
  <c r="H5505" i="2"/>
  <c r="I5505" i="2"/>
  <c r="H5506" i="2"/>
  <c r="I5506" i="2"/>
  <c r="H5507" i="2"/>
  <c r="I5507" i="2"/>
  <c r="H5508" i="2"/>
  <c r="I5508" i="2"/>
  <c r="H5509" i="2"/>
  <c r="I5509" i="2"/>
  <c r="H5510" i="2"/>
  <c r="I5510" i="2"/>
  <c r="H5511" i="2"/>
  <c r="I5511" i="2"/>
  <c r="H5512" i="2"/>
  <c r="I5512" i="2"/>
  <c r="H5513" i="2"/>
  <c r="I5513" i="2"/>
  <c r="H5514" i="2"/>
  <c r="I5514" i="2"/>
  <c r="H5515" i="2"/>
  <c r="I5515" i="2"/>
  <c r="H5516" i="2"/>
  <c r="I5516" i="2"/>
  <c r="H5517" i="2"/>
  <c r="I5517" i="2"/>
  <c r="H5518" i="2"/>
  <c r="I5518" i="2"/>
  <c r="H5519" i="2"/>
  <c r="I5519" i="2"/>
  <c r="H5520" i="2"/>
  <c r="I5520" i="2"/>
  <c r="H5521" i="2"/>
  <c r="I5521" i="2"/>
  <c r="H5522" i="2"/>
  <c r="I5522" i="2"/>
  <c r="H5523" i="2"/>
  <c r="I5523" i="2"/>
  <c r="H5524" i="2"/>
  <c r="I5524" i="2"/>
  <c r="H5525" i="2"/>
  <c r="I5525" i="2"/>
  <c r="H5526" i="2"/>
  <c r="I5526" i="2"/>
  <c r="H5527" i="2"/>
  <c r="I5527" i="2"/>
  <c r="H5528" i="2"/>
  <c r="I5528" i="2"/>
  <c r="H5529" i="2"/>
  <c r="I5529" i="2"/>
  <c r="H5530" i="2"/>
  <c r="I5530" i="2"/>
  <c r="H5531" i="2"/>
  <c r="I5531" i="2"/>
  <c r="H5532" i="2"/>
  <c r="I5532" i="2"/>
  <c r="H5533" i="2"/>
  <c r="I5533" i="2"/>
  <c r="H5534" i="2"/>
  <c r="I5534" i="2"/>
  <c r="H5535" i="2"/>
  <c r="I5535" i="2"/>
  <c r="H5536" i="2"/>
  <c r="I5536" i="2"/>
  <c r="H5537" i="2"/>
  <c r="I5537" i="2"/>
  <c r="H5538" i="2"/>
  <c r="I5538" i="2"/>
  <c r="H5539" i="2"/>
  <c r="I5539" i="2"/>
  <c r="H5540" i="2"/>
  <c r="I5540" i="2"/>
  <c r="H5541" i="2"/>
  <c r="I5541" i="2"/>
  <c r="H5542" i="2"/>
  <c r="I5542" i="2"/>
  <c r="H5543" i="2"/>
  <c r="I5543" i="2"/>
  <c r="H5544" i="2"/>
  <c r="I5544" i="2"/>
  <c r="H5545" i="2"/>
  <c r="I5545" i="2"/>
  <c r="H5546" i="2"/>
  <c r="I5546" i="2"/>
  <c r="H5547" i="2"/>
  <c r="I5547" i="2"/>
  <c r="H5548" i="2"/>
  <c r="I5548" i="2"/>
  <c r="H5549" i="2"/>
  <c r="I5549" i="2"/>
  <c r="H5550" i="2"/>
  <c r="I5550" i="2"/>
  <c r="H5551" i="2"/>
  <c r="I5551" i="2"/>
  <c r="H5552" i="2"/>
  <c r="I5552" i="2"/>
  <c r="H5553" i="2"/>
  <c r="I5553" i="2"/>
  <c r="H5554" i="2"/>
  <c r="I5554" i="2"/>
  <c r="H5555" i="2"/>
  <c r="I5555" i="2"/>
  <c r="H5556" i="2"/>
  <c r="I5556" i="2"/>
  <c r="H5557" i="2"/>
  <c r="I5557" i="2"/>
  <c r="H5558" i="2"/>
  <c r="I5558" i="2"/>
  <c r="H5559" i="2"/>
  <c r="I5559" i="2"/>
  <c r="H5560" i="2"/>
  <c r="I5560" i="2"/>
  <c r="H5561" i="2"/>
  <c r="I5561" i="2"/>
  <c r="H5562" i="2"/>
  <c r="I5562" i="2"/>
  <c r="H5563" i="2"/>
  <c r="I5563" i="2"/>
  <c r="H5564" i="2"/>
  <c r="I5564" i="2"/>
  <c r="H5565" i="2"/>
  <c r="I5565" i="2"/>
  <c r="H5566" i="2"/>
  <c r="I5566" i="2"/>
  <c r="H5567" i="2"/>
  <c r="I5567" i="2"/>
  <c r="H5568" i="2"/>
  <c r="I5568" i="2"/>
  <c r="H5569" i="2"/>
  <c r="I5569" i="2"/>
  <c r="H5570" i="2"/>
  <c r="I5570" i="2"/>
  <c r="H5571" i="2"/>
  <c r="I5571" i="2"/>
  <c r="H5572" i="2"/>
  <c r="I5572" i="2"/>
  <c r="H5573" i="2"/>
  <c r="I5573" i="2"/>
  <c r="H5574" i="2"/>
  <c r="I5574" i="2"/>
  <c r="H5575" i="2"/>
  <c r="I5575" i="2"/>
  <c r="H5576" i="2"/>
  <c r="I5576" i="2"/>
  <c r="H5577" i="2"/>
  <c r="I5577" i="2"/>
  <c r="H5578" i="2"/>
  <c r="I5578" i="2"/>
  <c r="H5579" i="2"/>
  <c r="I5579" i="2"/>
  <c r="H5580" i="2"/>
  <c r="I5580" i="2"/>
  <c r="H5581" i="2"/>
  <c r="I5581" i="2"/>
  <c r="H5582" i="2"/>
  <c r="I5582" i="2"/>
  <c r="H5583" i="2"/>
  <c r="I5583" i="2"/>
  <c r="H5584" i="2"/>
  <c r="I5584" i="2"/>
  <c r="H5585" i="2"/>
  <c r="I5585" i="2"/>
  <c r="H5586" i="2"/>
  <c r="I5586" i="2"/>
  <c r="H5587" i="2"/>
  <c r="I5587" i="2"/>
  <c r="H5588" i="2"/>
  <c r="I5588" i="2"/>
  <c r="H5589" i="2"/>
  <c r="I5589" i="2"/>
  <c r="H5590" i="2"/>
  <c r="I5590" i="2"/>
  <c r="H5591" i="2"/>
  <c r="I5591" i="2"/>
  <c r="H5592" i="2"/>
  <c r="I5592" i="2"/>
  <c r="H5593" i="2"/>
  <c r="I5593" i="2"/>
  <c r="H5594" i="2"/>
  <c r="I5594" i="2"/>
  <c r="H5595" i="2"/>
  <c r="I5595" i="2"/>
  <c r="H5596" i="2"/>
  <c r="I5596" i="2"/>
  <c r="H5597" i="2"/>
  <c r="I5597" i="2"/>
  <c r="H5598" i="2"/>
  <c r="I5598" i="2"/>
  <c r="H5599" i="2"/>
  <c r="I5599" i="2"/>
  <c r="H5600" i="2"/>
  <c r="I5600" i="2"/>
  <c r="H5601" i="2"/>
  <c r="I5601" i="2"/>
  <c r="H5602" i="2"/>
  <c r="I5602" i="2"/>
  <c r="H5603" i="2"/>
  <c r="I5603" i="2"/>
  <c r="H5604" i="2"/>
  <c r="I5604" i="2"/>
  <c r="H5605" i="2"/>
  <c r="I5605" i="2"/>
  <c r="H5606" i="2"/>
  <c r="I5606" i="2"/>
  <c r="H5607" i="2"/>
  <c r="I5607" i="2"/>
  <c r="H5608" i="2"/>
  <c r="I5608" i="2"/>
  <c r="H5609" i="2"/>
  <c r="I5609" i="2"/>
  <c r="H5610" i="2"/>
  <c r="I5610" i="2"/>
  <c r="H5611" i="2"/>
  <c r="I5611" i="2"/>
  <c r="H5612" i="2"/>
  <c r="I5612" i="2"/>
  <c r="H5613" i="2"/>
  <c r="I5613" i="2"/>
  <c r="H5614" i="2"/>
  <c r="I5614" i="2"/>
  <c r="H5615" i="2"/>
  <c r="I5615" i="2"/>
  <c r="H5616" i="2"/>
  <c r="I5616" i="2"/>
  <c r="H5617" i="2"/>
  <c r="I5617" i="2"/>
  <c r="H5618" i="2"/>
  <c r="I5618" i="2"/>
  <c r="H5619" i="2"/>
  <c r="I5619" i="2"/>
  <c r="H5620" i="2"/>
  <c r="I5620" i="2"/>
  <c r="H5621" i="2"/>
  <c r="I5621" i="2"/>
  <c r="H5622" i="2"/>
  <c r="I5622" i="2"/>
  <c r="H5623" i="2"/>
  <c r="I5623" i="2"/>
  <c r="H5624" i="2"/>
  <c r="I5624" i="2"/>
  <c r="H5625" i="2"/>
  <c r="I5625" i="2"/>
  <c r="H5626" i="2"/>
  <c r="I5626" i="2"/>
  <c r="H5627" i="2"/>
  <c r="I5627" i="2"/>
  <c r="H5628" i="2"/>
  <c r="I5628" i="2"/>
  <c r="H5629" i="2"/>
  <c r="I5629" i="2"/>
  <c r="H5630" i="2"/>
  <c r="I5630" i="2"/>
  <c r="H5631" i="2"/>
  <c r="I5631" i="2"/>
  <c r="H5632" i="2"/>
  <c r="I5632" i="2"/>
  <c r="H5633" i="2"/>
  <c r="I5633" i="2"/>
  <c r="H5634" i="2"/>
  <c r="I5634" i="2"/>
  <c r="H5635" i="2"/>
  <c r="I5635" i="2"/>
  <c r="H5636" i="2"/>
  <c r="I5636" i="2"/>
  <c r="H5637" i="2"/>
  <c r="I5637" i="2"/>
  <c r="H5638" i="2"/>
  <c r="I5638" i="2"/>
  <c r="H5639" i="2"/>
  <c r="I5639" i="2"/>
  <c r="H5640" i="2"/>
  <c r="I5640" i="2"/>
  <c r="H5641" i="2"/>
  <c r="I5641" i="2"/>
  <c r="H5642" i="2"/>
  <c r="I5642" i="2"/>
  <c r="H5643" i="2"/>
  <c r="I5643" i="2"/>
  <c r="H5644" i="2"/>
  <c r="I5644" i="2"/>
  <c r="H5645" i="2"/>
  <c r="I5645" i="2"/>
  <c r="H5646" i="2"/>
  <c r="I5646" i="2"/>
  <c r="H5647" i="2"/>
  <c r="I5647" i="2"/>
  <c r="H5648" i="2"/>
  <c r="I5648" i="2"/>
  <c r="H5649" i="2"/>
  <c r="I5649" i="2"/>
  <c r="H5650" i="2"/>
  <c r="I5650" i="2"/>
  <c r="H5651" i="2"/>
  <c r="I5651" i="2"/>
  <c r="H5652" i="2"/>
  <c r="I5652" i="2"/>
  <c r="H5653" i="2"/>
  <c r="I5653" i="2"/>
  <c r="H5654" i="2"/>
  <c r="I5654" i="2"/>
  <c r="H5655" i="2"/>
  <c r="I5655" i="2"/>
  <c r="H5656" i="2"/>
  <c r="I5656" i="2"/>
  <c r="H5657" i="2"/>
  <c r="I5657" i="2"/>
  <c r="H5658" i="2"/>
  <c r="I5658" i="2"/>
  <c r="H5659" i="2"/>
  <c r="I5659" i="2"/>
  <c r="H5660" i="2"/>
  <c r="I5660" i="2"/>
  <c r="H5661" i="2"/>
  <c r="I5661" i="2"/>
  <c r="H5662" i="2"/>
  <c r="I5662" i="2"/>
  <c r="H5663" i="2"/>
  <c r="I5663" i="2"/>
  <c r="H5664" i="2"/>
  <c r="I5664" i="2"/>
  <c r="H5665" i="2"/>
  <c r="I5665" i="2"/>
  <c r="H5666" i="2"/>
  <c r="I5666" i="2"/>
  <c r="H5667" i="2"/>
  <c r="I5667" i="2"/>
  <c r="H5668" i="2"/>
  <c r="I5668" i="2"/>
  <c r="H5669" i="2"/>
  <c r="I5669" i="2"/>
  <c r="H5670" i="2"/>
  <c r="I5670" i="2"/>
  <c r="H5671" i="2"/>
  <c r="I5671" i="2"/>
  <c r="H5672" i="2"/>
  <c r="I5672" i="2"/>
  <c r="H5673" i="2"/>
  <c r="I5673" i="2"/>
  <c r="H5674" i="2"/>
  <c r="I5674" i="2"/>
  <c r="H5675" i="2"/>
  <c r="I5675" i="2"/>
  <c r="H5676" i="2"/>
  <c r="I5676" i="2"/>
  <c r="H5677" i="2"/>
  <c r="I5677" i="2"/>
  <c r="H5678" i="2"/>
  <c r="I5678" i="2"/>
  <c r="H5679" i="2"/>
  <c r="I5679" i="2"/>
  <c r="H5680" i="2"/>
  <c r="I5680" i="2"/>
  <c r="H5681" i="2"/>
  <c r="I5681" i="2"/>
  <c r="H5682" i="2"/>
  <c r="I5682" i="2"/>
  <c r="H5683" i="2"/>
  <c r="I5683" i="2"/>
  <c r="H5684" i="2"/>
  <c r="I5684" i="2"/>
  <c r="H5685" i="2"/>
  <c r="I5685" i="2"/>
  <c r="H5686" i="2"/>
  <c r="I5686" i="2"/>
  <c r="H5687" i="2"/>
  <c r="I5687" i="2"/>
  <c r="H5688" i="2"/>
  <c r="I5688" i="2"/>
  <c r="H5689" i="2"/>
  <c r="I5689" i="2"/>
  <c r="H5690" i="2"/>
  <c r="I5690" i="2"/>
  <c r="H5691" i="2"/>
  <c r="I5691" i="2"/>
  <c r="H5692" i="2"/>
  <c r="I5692" i="2"/>
  <c r="H5693" i="2"/>
  <c r="I5693" i="2"/>
  <c r="H5694" i="2"/>
  <c r="I5694" i="2"/>
  <c r="H5695" i="2"/>
  <c r="I5695" i="2"/>
  <c r="H5696" i="2"/>
  <c r="I5696" i="2"/>
  <c r="H5697" i="2"/>
  <c r="I5697" i="2"/>
  <c r="H5698" i="2"/>
  <c r="I5698" i="2"/>
  <c r="H5699" i="2"/>
  <c r="I5699" i="2"/>
  <c r="H5700" i="2"/>
  <c r="I5700" i="2"/>
  <c r="H5701" i="2"/>
  <c r="I5701" i="2"/>
  <c r="H5702" i="2"/>
  <c r="I5702" i="2"/>
  <c r="H5703" i="2"/>
  <c r="I5703" i="2"/>
  <c r="H5704" i="2"/>
  <c r="I5704" i="2"/>
  <c r="H5705" i="2"/>
  <c r="I5705" i="2"/>
  <c r="H5706" i="2"/>
  <c r="I5706" i="2"/>
  <c r="H5707" i="2"/>
  <c r="I5707" i="2"/>
  <c r="H5708" i="2"/>
  <c r="I5708" i="2"/>
  <c r="H5709" i="2"/>
  <c r="I5709" i="2"/>
  <c r="H5710" i="2"/>
  <c r="I5710" i="2"/>
  <c r="H5711" i="2"/>
  <c r="I5711" i="2"/>
  <c r="H5712" i="2"/>
  <c r="I5712" i="2"/>
  <c r="H5713" i="2"/>
  <c r="I5713" i="2"/>
  <c r="H5714" i="2"/>
  <c r="I5714" i="2"/>
  <c r="H5715" i="2"/>
  <c r="I5715" i="2"/>
  <c r="H5716" i="2"/>
  <c r="I5716" i="2"/>
  <c r="H5717" i="2"/>
  <c r="I5717" i="2"/>
  <c r="H5718" i="2"/>
  <c r="I5718" i="2"/>
  <c r="H5719" i="2"/>
  <c r="I5719" i="2"/>
  <c r="H5720" i="2"/>
  <c r="I5720" i="2"/>
  <c r="H5721" i="2"/>
  <c r="I5721" i="2"/>
  <c r="H5722" i="2"/>
  <c r="I5722" i="2"/>
  <c r="H5723" i="2"/>
  <c r="I5723" i="2"/>
  <c r="H5724" i="2"/>
  <c r="I5724" i="2"/>
  <c r="H5725" i="2"/>
  <c r="I5725" i="2"/>
  <c r="H5726" i="2"/>
  <c r="I5726" i="2"/>
  <c r="H5727" i="2"/>
  <c r="I5727" i="2"/>
  <c r="H5728" i="2"/>
  <c r="I5728" i="2"/>
  <c r="H5729" i="2"/>
  <c r="I5729" i="2"/>
  <c r="H5730" i="2"/>
  <c r="I5730" i="2"/>
  <c r="H5731" i="2"/>
  <c r="I5731" i="2"/>
  <c r="H5732" i="2"/>
  <c r="I5732" i="2"/>
  <c r="H5733" i="2"/>
  <c r="I5733" i="2"/>
  <c r="H5734" i="2"/>
  <c r="I5734" i="2"/>
  <c r="H5735" i="2"/>
  <c r="I5735" i="2"/>
  <c r="H5736" i="2"/>
  <c r="I5736" i="2"/>
  <c r="H5737" i="2"/>
  <c r="I5737" i="2"/>
  <c r="H5738" i="2"/>
  <c r="I5738" i="2"/>
  <c r="H5739" i="2"/>
  <c r="I5739" i="2"/>
  <c r="H5740" i="2"/>
  <c r="I5740" i="2"/>
  <c r="H5741" i="2"/>
  <c r="I5741" i="2"/>
  <c r="H5742" i="2"/>
  <c r="I5742" i="2"/>
  <c r="H5743" i="2"/>
  <c r="I5743" i="2"/>
  <c r="H5744" i="2"/>
  <c r="I5744" i="2"/>
  <c r="H5745" i="2"/>
  <c r="I5745" i="2"/>
  <c r="H5746" i="2"/>
  <c r="I5746" i="2"/>
  <c r="H5747" i="2"/>
  <c r="I5747" i="2"/>
  <c r="H5748" i="2"/>
  <c r="I5748" i="2"/>
  <c r="H5749" i="2"/>
  <c r="I5749" i="2"/>
  <c r="H5750" i="2"/>
  <c r="I5750" i="2"/>
  <c r="H5751" i="2"/>
  <c r="I5751" i="2"/>
  <c r="H5752" i="2"/>
  <c r="I5752" i="2"/>
  <c r="H5753" i="2"/>
  <c r="I5753" i="2"/>
  <c r="H5754" i="2"/>
  <c r="I5754" i="2"/>
  <c r="H5755" i="2"/>
  <c r="I5755" i="2"/>
  <c r="H5756" i="2"/>
  <c r="I5756" i="2"/>
  <c r="H5757" i="2"/>
  <c r="I5757" i="2"/>
  <c r="H5758" i="2"/>
  <c r="I5758" i="2"/>
  <c r="H5759" i="2"/>
  <c r="I5759" i="2"/>
  <c r="H5760" i="2"/>
  <c r="I5760" i="2"/>
  <c r="H5761" i="2"/>
  <c r="I5761" i="2"/>
  <c r="H5762" i="2"/>
  <c r="I5762" i="2"/>
  <c r="H5763" i="2"/>
  <c r="I5763" i="2"/>
  <c r="H5764" i="2"/>
  <c r="I5764" i="2"/>
  <c r="H5765" i="2"/>
  <c r="I5765" i="2"/>
  <c r="H5766" i="2"/>
  <c r="I5766" i="2"/>
  <c r="H5767" i="2"/>
  <c r="I5767" i="2"/>
  <c r="H5768" i="2"/>
  <c r="I5768" i="2"/>
  <c r="H5769" i="2"/>
  <c r="I5769" i="2"/>
  <c r="H5770" i="2"/>
  <c r="I5770" i="2"/>
  <c r="H5771" i="2"/>
  <c r="I5771" i="2"/>
  <c r="H5772" i="2"/>
  <c r="I5772" i="2"/>
  <c r="H5773" i="2"/>
  <c r="I5773" i="2"/>
  <c r="H5774" i="2"/>
  <c r="I5774" i="2"/>
  <c r="H5775" i="2"/>
  <c r="I5775" i="2"/>
  <c r="H5776" i="2"/>
  <c r="I5776" i="2"/>
  <c r="H5777" i="2"/>
  <c r="I5777" i="2"/>
  <c r="H5778" i="2"/>
  <c r="I5778" i="2"/>
  <c r="H5779" i="2"/>
  <c r="I5779" i="2"/>
  <c r="H5780" i="2"/>
  <c r="I5780" i="2"/>
  <c r="H5781" i="2"/>
  <c r="I5781" i="2"/>
  <c r="H5782" i="2"/>
  <c r="I5782" i="2"/>
  <c r="H5783" i="2"/>
  <c r="I5783" i="2"/>
  <c r="H5784" i="2"/>
  <c r="I5784" i="2"/>
  <c r="H5785" i="2"/>
  <c r="I5785" i="2"/>
  <c r="H5786" i="2"/>
  <c r="I5786" i="2"/>
  <c r="H5787" i="2"/>
  <c r="I5787" i="2"/>
  <c r="H5788" i="2"/>
  <c r="I5788" i="2"/>
  <c r="H5789" i="2"/>
  <c r="I5789" i="2"/>
  <c r="H5790" i="2"/>
  <c r="I5790" i="2"/>
  <c r="H5791" i="2"/>
  <c r="I5791" i="2"/>
  <c r="H5792" i="2"/>
  <c r="I5792" i="2"/>
  <c r="H5793" i="2"/>
  <c r="I5793" i="2"/>
  <c r="H5794" i="2"/>
  <c r="I5794" i="2"/>
  <c r="H5795" i="2"/>
  <c r="I5795" i="2"/>
  <c r="H5796" i="2"/>
  <c r="I5796" i="2"/>
  <c r="H5797" i="2"/>
  <c r="I5797" i="2"/>
  <c r="H5798" i="2"/>
  <c r="I5798" i="2"/>
  <c r="H5799" i="2"/>
  <c r="I5799" i="2"/>
  <c r="H5800" i="2"/>
  <c r="I5800" i="2"/>
  <c r="H5801" i="2"/>
  <c r="I5801" i="2"/>
  <c r="H5802" i="2"/>
  <c r="I5802" i="2"/>
  <c r="H5803" i="2"/>
  <c r="I5803" i="2"/>
  <c r="H5804" i="2"/>
  <c r="I5804" i="2"/>
  <c r="H5805" i="2"/>
  <c r="I5805" i="2"/>
  <c r="H5806" i="2"/>
  <c r="I5806" i="2"/>
  <c r="H5807" i="2"/>
  <c r="I5807" i="2"/>
  <c r="H5808" i="2"/>
  <c r="I5808" i="2"/>
  <c r="H5809" i="2"/>
  <c r="I5809" i="2"/>
  <c r="H5810" i="2"/>
  <c r="I5810" i="2"/>
  <c r="H5811" i="2"/>
  <c r="I5811" i="2"/>
  <c r="H5812" i="2"/>
  <c r="I5812" i="2"/>
  <c r="H5813" i="2"/>
  <c r="I5813" i="2"/>
  <c r="H5814" i="2"/>
  <c r="I5814" i="2"/>
  <c r="H5815" i="2"/>
  <c r="I5815" i="2"/>
  <c r="H5816" i="2"/>
  <c r="I5816" i="2"/>
  <c r="H5817" i="2"/>
  <c r="I5817" i="2"/>
  <c r="H5818" i="2"/>
  <c r="I5818" i="2"/>
  <c r="H5819" i="2"/>
  <c r="I5819" i="2"/>
  <c r="H5820" i="2"/>
  <c r="I5820" i="2"/>
  <c r="H5821" i="2"/>
  <c r="I5821" i="2"/>
  <c r="H5822" i="2"/>
  <c r="I5822" i="2"/>
  <c r="H5823" i="2"/>
  <c r="I5823" i="2"/>
  <c r="H5824" i="2"/>
  <c r="I5824" i="2"/>
  <c r="H5825" i="2"/>
  <c r="I5825" i="2"/>
  <c r="H5826" i="2"/>
  <c r="I5826" i="2"/>
  <c r="H5827" i="2"/>
  <c r="I5827" i="2"/>
  <c r="H5828" i="2"/>
  <c r="I5828" i="2"/>
  <c r="H5829" i="2"/>
  <c r="I5829" i="2"/>
  <c r="H5830" i="2"/>
  <c r="I5830" i="2"/>
  <c r="H5831" i="2"/>
  <c r="I5831" i="2"/>
  <c r="H5832" i="2"/>
  <c r="I5832" i="2"/>
  <c r="H5833" i="2"/>
  <c r="I5833" i="2"/>
  <c r="H5834" i="2"/>
  <c r="I5834" i="2"/>
  <c r="H5835" i="2"/>
  <c r="I5835" i="2"/>
  <c r="H5836" i="2"/>
  <c r="I5836" i="2"/>
  <c r="H5837" i="2"/>
  <c r="I5837" i="2"/>
  <c r="H5838" i="2"/>
  <c r="I5838" i="2"/>
  <c r="H5839" i="2"/>
  <c r="I5839" i="2"/>
  <c r="H5840" i="2"/>
  <c r="I5840" i="2"/>
  <c r="H5841" i="2"/>
  <c r="I5841" i="2"/>
  <c r="H5842" i="2"/>
  <c r="I5842" i="2"/>
  <c r="H5843" i="2"/>
  <c r="I5843" i="2"/>
  <c r="H5844" i="2"/>
  <c r="I5844" i="2"/>
  <c r="H5845" i="2"/>
  <c r="I5845" i="2"/>
  <c r="H5846" i="2"/>
  <c r="I5846" i="2"/>
  <c r="H5847" i="2"/>
  <c r="I5847" i="2"/>
  <c r="H5848" i="2"/>
  <c r="I5848" i="2"/>
  <c r="H5849" i="2"/>
  <c r="I5849" i="2"/>
  <c r="H5850" i="2"/>
  <c r="I5850" i="2"/>
  <c r="H5851" i="2"/>
  <c r="I5851" i="2"/>
  <c r="H5852" i="2"/>
  <c r="I5852" i="2"/>
  <c r="H5853" i="2"/>
  <c r="I5853" i="2"/>
  <c r="H5854" i="2"/>
  <c r="I5854" i="2"/>
  <c r="H5855" i="2"/>
  <c r="I5855" i="2"/>
  <c r="H5856" i="2"/>
  <c r="I5856" i="2"/>
  <c r="H5857" i="2"/>
  <c r="I5857" i="2"/>
  <c r="H5858" i="2"/>
  <c r="I5858" i="2"/>
  <c r="H5859" i="2"/>
  <c r="I5859" i="2"/>
  <c r="H5860" i="2"/>
  <c r="I5860" i="2"/>
  <c r="H5861" i="2"/>
  <c r="I5861" i="2"/>
  <c r="H5862" i="2"/>
  <c r="I5862" i="2"/>
  <c r="H5863" i="2"/>
  <c r="I5863" i="2"/>
  <c r="H5864" i="2"/>
  <c r="I5864" i="2"/>
  <c r="H5865" i="2"/>
  <c r="I5865" i="2"/>
  <c r="H5866" i="2"/>
  <c r="I5866" i="2"/>
  <c r="H5867" i="2"/>
  <c r="I5867" i="2"/>
  <c r="H5868" i="2"/>
  <c r="I5868" i="2"/>
  <c r="H5869" i="2"/>
  <c r="I5869" i="2"/>
  <c r="H5870" i="2"/>
  <c r="I5870" i="2"/>
  <c r="H5871" i="2"/>
  <c r="I5871" i="2"/>
  <c r="H5872" i="2"/>
  <c r="I5872" i="2"/>
  <c r="H5873" i="2"/>
  <c r="I5873" i="2"/>
  <c r="H5874" i="2"/>
  <c r="I5874" i="2"/>
  <c r="H5875" i="2"/>
  <c r="I5875" i="2"/>
  <c r="H5876" i="2"/>
  <c r="I5876" i="2"/>
  <c r="H5877" i="2"/>
  <c r="I5877" i="2"/>
  <c r="H5878" i="2"/>
  <c r="I5878" i="2"/>
  <c r="H5879" i="2"/>
  <c r="I5879" i="2"/>
  <c r="H5880" i="2"/>
  <c r="I5880" i="2"/>
  <c r="H5881" i="2"/>
  <c r="I5881" i="2"/>
  <c r="H5882" i="2"/>
  <c r="I5882" i="2"/>
  <c r="H5883" i="2"/>
  <c r="I5883" i="2"/>
  <c r="H5884" i="2"/>
  <c r="I5884" i="2"/>
  <c r="H5885" i="2"/>
  <c r="I5885" i="2"/>
  <c r="H5886" i="2"/>
  <c r="I5886" i="2"/>
  <c r="H5887" i="2"/>
  <c r="I5887" i="2"/>
  <c r="H5888" i="2"/>
  <c r="I5888" i="2"/>
  <c r="H5889" i="2"/>
  <c r="I5889" i="2"/>
  <c r="H5890" i="2"/>
  <c r="I5890" i="2"/>
  <c r="H5891" i="2"/>
  <c r="I5891" i="2"/>
  <c r="H5892" i="2"/>
  <c r="I5892" i="2"/>
  <c r="H5893" i="2"/>
  <c r="I5893" i="2"/>
  <c r="H5894" i="2"/>
  <c r="I5894" i="2"/>
  <c r="H5895" i="2"/>
  <c r="I5895" i="2"/>
  <c r="H5896" i="2"/>
  <c r="I5896" i="2"/>
  <c r="H5897" i="2"/>
  <c r="I5897" i="2"/>
  <c r="H5898" i="2"/>
  <c r="I5898" i="2"/>
  <c r="H5899" i="2"/>
  <c r="I5899" i="2"/>
  <c r="H5900" i="2"/>
  <c r="I5900" i="2"/>
  <c r="H5901" i="2"/>
  <c r="I5901" i="2"/>
  <c r="H5902" i="2"/>
  <c r="I5902" i="2"/>
  <c r="H5903" i="2"/>
  <c r="I5903" i="2"/>
  <c r="H5904" i="2"/>
  <c r="I5904" i="2"/>
  <c r="H5905" i="2"/>
  <c r="I5905" i="2"/>
  <c r="H5906" i="2"/>
  <c r="I5906" i="2"/>
  <c r="H5907" i="2"/>
  <c r="I5907" i="2"/>
  <c r="H5908" i="2"/>
  <c r="I5908" i="2"/>
  <c r="H5909" i="2"/>
  <c r="I5909" i="2"/>
  <c r="H5910" i="2"/>
  <c r="I5910" i="2"/>
  <c r="H5911" i="2"/>
  <c r="I5911" i="2"/>
  <c r="H5912" i="2"/>
  <c r="I5912" i="2"/>
  <c r="H5913" i="2"/>
  <c r="I5913" i="2"/>
  <c r="H5914" i="2"/>
  <c r="I5914" i="2"/>
  <c r="H5915" i="2"/>
  <c r="I5915" i="2"/>
  <c r="H5916" i="2"/>
  <c r="I5916" i="2"/>
  <c r="H5917" i="2"/>
  <c r="I5917" i="2"/>
  <c r="H5918" i="2"/>
  <c r="I5918" i="2"/>
  <c r="H5919" i="2"/>
  <c r="I5919" i="2"/>
  <c r="H5920" i="2"/>
  <c r="I5920" i="2"/>
  <c r="H5921" i="2"/>
  <c r="I5921" i="2"/>
  <c r="H5922" i="2"/>
  <c r="I5922" i="2"/>
  <c r="H5923" i="2"/>
  <c r="I5923" i="2"/>
  <c r="H5924" i="2"/>
  <c r="I5924" i="2"/>
  <c r="H5925" i="2"/>
  <c r="I5925" i="2"/>
  <c r="H5926" i="2"/>
  <c r="I5926" i="2"/>
  <c r="H5927" i="2"/>
  <c r="I5927" i="2"/>
  <c r="H5928" i="2"/>
  <c r="I5928" i="2"/>
  <c r="H5929" i="2"/>
  <c r="I5929" i="2"/>
  <c r="H5930" i="2"/>
  <c r="I5930" i="2"/>
  <c r="H5931" i="2"/>
  <c r="I5931" i="2"/>
  <c r="H5932" i="2"/>
  <c r="I5932" i="2"/>
  <c r="H5933" i="2"/>
  <c r="I5933" i="2"/>
  <c r="H5934" i="2"/>
  <c r="I5934" i="2"/>
  <c r="H5935" i="2"/>
  <c r="I5935" i="2"/>
  <c r="H5936" i="2"/>
  <c r="I5936" i="2"/>
  <c r="H5937" i="2"/>
  <c r="I5937" i="2"/>
  <c r="H5938" i="2"/>
  <c r="I5938" i="2"/>
  <c r="H5939" i="2"/>
  <c r="I5939" i="2"/>
  <c r="H5940" i="2"/>
  <c r="I5940" i="2"/>
  <c r="H5941" i="2"/>
  <c r="I5941" i="2"/>
  <c r="H5942" i="2"/>
  <c r="I5942" i="2"/>
  <c r="H5943" i="2"/>
  <c r="I5943" i="2"/>
  <c r="H5944" i="2"/>
  <c r="I5944" i="2"/>
  <c r="H5945" i="2"/>
  <c r="I5945" i="2"/>
  <c r="H5946" i="2"/>
  <c r="I5946" i="2"/>
  <c r="H5947" i="2"/>
  <c r="I5947" i="2"/>
  <c r="H5948" i="2"/>
  <c r="I5948" i="2"/>
  <c r="H5949" i="2"/>
  <c r="I5949" i="2"/>
  <c r="H5950" i="2"/>
  <c r="I5950" i="2"/>
  <c r="H5951" i="2"/>
  <c r="I5951" i="2"/>
  <c r="H5952" i="2"/>
  <c r="I5952" i="2"/>
  <c r="H5953" i="2"/>
  <c r="I5953" i="2"/>
  <c r="H5954" i="2"/>
  <c r="I5954" i="2"/>
  <c r="H5955" i="2"/>
  <c r="I5955" i="2"/>
  <c r="H5956" i="2"/>
  <c r="I5956" i="2"/>
  <c r="H5957" i="2"/>
  <c r="I5957" i="2"/>
  <c r="H5958" i="2"/>
  <c r="I5958" i="2"/>
  <c r="H5959" i="2"/>
  <c r="I5959" i="2"/>
  <c r="H5960" i="2"/>
  <c r="I5960" i="2"/>
  <c r="H5961" i="2"/>
  <c r="I5961" i="2"/>
  <c r="H5962" i="2"/>
  <c r="I5962" i="2"/>
  <c r="H5963" i="2"/>
  <c r="I5963" i="2"/>
  <c r="H5964" i="2"/>
  <c r="I5964" i="2"/>
  <c r="H5965" i="2"/>
  <c r="I5965" i="2"/>
  <c r="H5966" i="2"/>
  <c r="I5966" i="2"/>
  <c r="H5967" i="2"/>
  <c r="I5967" i="2"/>
  <c r="H5968" i="2"/>
  <c r="I5968" i="2"/>
  <c r="H5969" i="2"/>
  <c r="I5969" i="2"/>
  <c r="H5970" i="2"/>
  <c r="I5970" i="2"/>
  <c r="H5971" i="2"/>
  <c r="I5971" i="2"/>
  <c r="H5972" i="2"/>
  <c r="I5972" i="2"/>
  <c r="H5973" i="2"/>
  <c r="I5973" i="2"/>
  <c r="H5974" i="2"/>
  <c r="I5974" i="2"/>
  <c r="H5975" i="2"/>
  <c r="I5975" i="2"/>
  <c r="H5976" i="2"/>
  <c r="I5976" i="2"/>
  <c r="H5977" i="2"/>
  <c r="I5977" i="2"/>
  <c r="H5978" i="2"/>
  <c r="I5978" i="2"/>
  <c r="H5979" i="2"/>
  <c r="I5979" i="2"/>
  <c r="H5980" i="2"/>
  <c r="I5980" i="2"/>
  <c r="H5981" i="2"/>
  <c r="I5981" i="2"/>
  <c r="H5982" i="2"/>
  <c r="I5982" i="2"/>
  <c r="H5983" i="2"/>
  <c r="I5983" i="2"/>
  <c r="H5984" i="2"/>
  <c r="I5984" i="2"/>
  <c r="H5985" i="2"/>
  <c r="I5985" i="2"/>
  <c r="H5986" i="2"/>
  <c r="I5986" i="2"/>
  <c r="H5987" i="2"/>
  <c r="I5987" i="2"/>
  <c r="H5988" i="2"/>
  <c r="I5988" i="2"/>
  <c r="H5989" i="2"/>
  <c r="I5989" i="2"/>
  <c r="H5990" i="2"/>
  <c r="I5990" i="2"/>
  <c r="H5991" i="2"/>
  <c r="I5991" i="2"/>
  <c r="H5992" i="2"/>
  <c r="I5992" i="2"/>
  <c r="H5993" i="2"/>
  <c r="I5993" i="2"/>
  <c r="H5994" i="2"/>
  <c r="I5994" i="2"/>
  <c r="H5995" i="2"/>
  <c r="I5995" i="2"/>
  <c r="H5996" i="2"/>
  <c r="I5996" i="2"/>
  <c r="H5997" i="2"/>
  <c r="I5997" i="2"/>
  <c r="H5998" i="2"/>
  <c r="I5998" i="2"/>
  <c r="H5999" i="2"/>
  <c r="I5999" i="2"/>
  <c r="H6000" i="2"/>
  <c r="I6000" i="2"/>
  <c r="H6001" i="2"/>
  <c r="I6001" i="2"/>
  <c r="H6002" i="2"/>
  <c r="I6002" i="2"/>
  <c r="H6003" i="2"/>
  <c r="I6003" i="2"/>
  <c r="H6004" i="2"/>
  <c r="I6004" i="2"/>
  <c r="H6005" i="2"/>
  <c r="I6005" i="2"/>
  <c r="H6006" i="2"/>
  <c r="I6006" i="2"/>
  <c r="H6007" i="2"/>
  <c r="I6007" i="2"/>
  <c r="H6008" i="2"/>
  <c r="I6008" i="2"/>
  <c r="H6009" i="2"/>
  <c r="I6009" i="2"/>
  <c r="H6010" i="2"/>
  <c r="I6010" i="2"/>
  <c r="H6011" i="2"/>
  <c r="I6011" i="2"/>
  <c r="H6012" i="2"/>
  <c r="I6012" i="2"/>
  <c r="H6013" i="2"/>
  <c r="I6013" i="2"/>
  <c r="H6014" i="2"/>
  <c r="I6014" i="2"/>
  <c r="H6015" i="2"/>
  <c r="I6015" i="2"/>
  <c r="H6016" i="2"/>
  <c r="I6016" i="2"/>
  <c r="H6017" i="2"/>
  <c r="I6017" i="2"/>
  <c r="H6018" i="2"/>
  <c r="I6018" i="2"/>
  <c r="H6019" i="2"/>
  <c r="I6019" i="2"/>
  <c r="H6020" i="2"/>
  <c r="I6020" i="2"/>
  <c r="H6021" i="2"/>
  <c r="I6021" i="2"/>
  <c r="H6022" i="2"/>
  <c r="I6022" i="2"/>
  <c r="H6023" i="2"/>
  <c r="I6023" i="2"/>
  <c r="H6024" i="2"/>
  <c r="I6024" i="2"/>
  <c r="H6025" i="2"/>
  <c r="I6025" i="2"/>
  <c r="H6026" i="2"/>
  <c r="I6026" i="2"/>
  <c r="H6027" i="2"/>
  <c r="I6027" i="2"/>
  <c r="H6028" i="2"/>
  <c r="I6028" i="2"/>
  <c r="H6029" i="2"/>
  <c r="I6029" i="2"/>
  <c r="H6030" i="2"/>
  <c r="I6030" i="2"/>
  <c r="H6031" i="2"/>
  <c r="I6031" i="2"/>
  <c r="H6032" i="2"/>
  <c r="I6032" i="2"/>
  <c r="H6033" i="2"/>
  <c r="I6033" i="2"/>
  <c r="H6034" i="2"/>
  <c r="I6034" i="2"/>
  <c r="H6035" i="2"/>
  <c r="I6035" i="2"/>
  <c r="H6036" i="2"/>
  <c r="I6036" i="2"/>
  <c r="H6037" i="2"/>
  <c r="I6037" i="2"/>
  <c r="H6038" i="2"/>
  <c r="I6038" i="2"/>
  <c r="H6039" i="2"/>
  <c r="I6039" i="2"/>
  <c r="H6040" i="2"/>
  <c r="I6040" i="2"/>
  <c r="H6041" i="2"/>
  <c r="I6041" i="2"/>
  <c r="H6042" i="2"/>
  <c r="I6042" i="2"/>
  <c r="H6043" i="2"/>
  <c r="I6043" i="2"/>
  <c r="H6044" i="2"/>
  <c r="I6044" i="2"/>
  <c r="H6045" i="2"/>
  <c r="I6045" i="2"/>
  <c r="H6046" i="2"/>
  <c r="I6046" i="2"/>
  <c r="H6047" i="2"/>
  <c r="I6047" i="2"/>
  <c r="H6048" i="2"/>
  <c r="I6048" i="2"/>
  <c r="H6049" i="2"/>
  <c r="I6049" i="2"/>
  <c r="H6050" i="2"/>
  <c r="I6050" i="2"/>
  <c r="H6051" i="2"/>
  <c r="I6051" i="2"/>
  <c r="H6052" i="2"/>
  <c r="I6052" i="2"/>
  <c r="H6053" i="2"/>
  <c r="I6053" i="2"/>
  <c r="H6054" i="2"/>
  <c r="I6054" i="2"/>
  <c r="H6055" i="2"/>
  <c r="I6055" i="2"/>
  <c r="H6056" i="2"/>
  <c r="I6056" i="2"/>
  <c r="H6057" i="2"/>
  <c r="I6057" i="2"/>
  <c r="H6058" i="2"/>
  <c r="I6058" i="2"/>
  <c r="H6059" i="2"/>
  <c r="I6059" i="2"/>
  <c r="H6060" i="2"/>
  <c r="I6060" i="2"/>
  <c r="H6061" i="2"/>
  <c r="I6061" i="2"/>
  <c r="H6062" i="2"/>
  <c r="I6062" i="2"/>
  <c r="H6063" i="2"/>
  <c r="I6063" i="2"/>
  <c r="H6064" i="2"/>
  <c r="I6064" i="2"/>
  <c r="H6065" i="2"/>
  <c r="I6065" i="2"/>
  <c r="H6066" i="2"/>
  <c r="I6066" i="2"/>
  <c r="H6067" i="2"/>
  <c r="I6067" i="2"/>
  <c r="H6068" i="2"/>
  <c r="I6068" i="2"/>
  <c r="H6069" i="2"/>
  <c r="I6069" i="2"/>
  <c r="H6070" i="2"/>
  <c r="I6070" i="2"/>
  <c r="H6071" i="2"/>
  <c r="I6071" i="2"/>
  <c r="H6072" i="2"/>
  <c r="I6072" i="2"/>
  <c r="H6073" i="2"/>
  <c r="I6073" i="2"/>
  <c r="H6074" i="2"/>
  <c r="I6074" i="2"/>
  <c r="H6075" i="2"/>
  <c r="I6075" i="2"/>
  <c r="H6076" i="2"/>
  <c r="I6076" i="2"/>
  <c r="H6077" i="2"/>
  <c r="I6077" i="2"/>
  <c r="H6078" i="2"/>
  <c r="I6078" i="2"/>
  <c r="H6079" i="2"/>
  <c r="I6079" i="2"/>
  <c r="H6080" i="2"/>
  <c r="I6080" i="2"/>
  <c r="H6081" i="2"/>
  <c r="I6081" i="2"/>
  <c r="H6082" i="2"/>
  <c r="I6082" i="2"/>
  <c r="H6083" i="2"/>
  <c r="I6083" i="2"/>
  <c r="H6084" i="2"/>
  <c r="I6084" i="2"/>
  <c r="H6085" i="2"/>
  <c r="I6085" i="2"/>
  <c r="H6086" i="2"/>
  <c r="I6086" i="2"/>
  <c r="H6087" i="2"/>
  <c r="I6087" i="2"/>
  <c r="H6088" i="2"/>
  <c r="I6088" i="2"/>
  <c r="H6089" i="2"/>
  <c r="I6089" i="2"/>
  <c r="H6090" i="2"/>
  <c r="I6090" i="2"/>
  <c r="H6091" i="2"/>
  <c r="I6091" i="2"/>
  <c r="H6092" i="2"/>
  <c r="I6092" i="2"/>
  <c r="H6093" i="2"/>
  <c r="I6093" i="2"/>
  <c r="H6094" i="2"/>
  <c r="I6094" i="2"/>
  <c r="H6095" i="2"/>
  <c r="I6095" i="2"/>
  <c r="H6096" i="2"/>
  <c r="I6096" i="2"/>
  <c r="H6097" i="2"/>
  <c r="I6097" i="2"/>
  <c r="H6098" i="2"/>
  <c r="I6098" i="2"/>
  <c r="H6099" i="2"/>
  <c r="I6099" i="2"/>
  <c r="H6100" i="2"/>
  <c r="I6100" i="2"/>
  <c r="H6101" i="2"/>
  <c r="I6101" i="2"/>
  <c r="H6102" i="2"/>
  <c r="I6102" i="2"/>
  <c r="H6103" i="2"/>
  <c r="I6103" i="2"/>
  <c r="H6104" i="2"/>
  <c r="I6104" i="2"/>
  <c r="H6105" i="2"/>
  <c r="I6105" i="2"/>
  <c r="H6106" i="2"/>
  <c r="I6106" i="2"/>
  <c r="H6107" i="2"/>
  <c r="I6107" i="2"/>
  <c r="H6108" i="2"/>
  <c r="I6108" i="2"/>
  <c r="H6109" i="2"/>
  <c r="I6109" i="2"/>
  <c r="H6110" i="2"/>
  <c r="I6110" i="2"/>
  <c r="H6111" i="2"/>
  <c r="I6111" i="2"/>
  <c r="H6112" i="2"/>
  <c r="I6112" i="2"/>
  <c r="H6113" i="2"/>
  <c r="I6113" i="2"/>
  <c r="H6114" i="2"/>
  <c r="I6114" i="2"/>
  <c r="H6115" i="2"/>
  <c r="I6115" i="2"/>
  <c r="H6116" i="2"/>
  <c r="I6116" i="2"/>
  <c r="H6117" i="2"/>
  <c r="I6117" i="2"/>
  <c r="H6118" i="2"/>
  <c r="I6118" i="2"/>
  <c r="H6119" i="2"/>
  <c r="I6119" i="2"/>
  <c r="H6120" i="2"/>
  <c r="I6120" i="2"/>
  <c r="H6121" i="2"/>
  <c r="I6121" i="2"/>
  <c r="H6122" i="2"/>
  <c r="I6122" i="2"/>
  <c r="H6123" i="2"/>
  <c r="I6123" i="2"/>
  <c r="H6124" i="2"/>
  <c r="I6124" i="2"/>
  <c r="H6125" i="2"/>
  <c r="I6125" i="2"/>
  <c r="H6126" i="2"/>
  <c r="I6126" i="2"/>
  <c r="H6127" i="2"/>
  <c r="I6127" i="2"/>
  <c r="H6128" i="2"/>
  <c r="I6128" i="2"/>
  <c r="H6129" i="2"/>
  <c r="I6129" i="2"/>
  <c r="H6130" i="2"/>
  <c r="I6130" i="2"/>
  <c r="H6131" i="2"/>
  <c r="I6131" i="2"/>
  <c r="H6132" i="2"/>
  <c r="I6132" i="2"/>
  <c r="H6133" i="2"/>
  <c r="I6133" i="2"/>
  <c r="H6134" i="2"/>
  <c r="I6134" i="2"/>
  <c r="H6135" i="2"/>
  <c r="I6135" i="2"/>
  <c r="H6136" i="2"/>
  <c r="I6136" i="2"/>
  <c r="H6137" i="2"/>
  <c r="I6137" i="2"/>
  <c r="H6138" i="2"/>
  <c r="I6138" i="2"/>
  <c r="H6139" i="2"/>
  <c r="I6139" i="2"/>
  <c r="H6140" i="2"/>
  <c r="I6140" i="2"/>
  <c r="H6141" i="2"/>
  <c r="I6141" i="2"/>
  <c r="H6142" i="2"/>
  <c r="I6142" i="2"/>
  <c r="H6143" i="2"/>
  <c r="I6143" i="2"/>
  <c r="H6144" i="2"/>
  <c r="I6144" i="2"/>
  <c r="H6145" i="2"/>
  <c r="I6145" i="2"/>
  <c r="H6146" i="2"/>
  <c r="I6146" i="2"/>
  <c r="H6147" i="2"/>
  <c r="I6147" i="2"/>
  <c r="H6148" i="2"/>
  <c r="I6148" i="2"/>
  <c r="H6149" i="2"/>
  <c r="I6149" i="2"/>
  <c r="H6150" i="2"/>
  <c r="I6150" i="2"/>
  <c r="H6151" i="2"/>
  <c r="I6151" i="2"/>
  <c r="H6152" i="2"/>
  <c r="I6152" i="2"/>
  <c r="H6153" i="2"/>
  <c r="I6153" i="2"/>
  <c r="H6154" i="2"/>
  <c r="I6154" i="2"/>
  <c r="H6155" i="2"/>
  <c r="I6155" i="2"/>
  <c r="H6156" i="2"/>
  <c r="I6156" i="2"/>
  <c r="H6157" i="2"/>
  <c r="I6157" i="2"/>
  <c r="H6158" i="2"/>
  <c r="I6158" i="2"/>
  <c r="H6159" i="2"/>
  <c r="I6159" i="2"/>
  <c r="H6160" i="2"/>
  <c r="I6160" i="2"/>
  <c r="H6161" i="2"/>
  <c r="I6161" i="2"/>
  <c r="H6162" i="2"/>
  <c r="I6162" i="2"/>
  <c r="H6163" i="2"/>
  <c r="I6163" i="2"/>
  <c r="H6164" i="2"/>
  <c r="I6164" i="2"/>
  <c r="H6165" i="2"/>
  <c r="I6165" i="2"/>
  <c r="H6166" i="2"/>
  <c r="I6166" i="2"/>
  <c r="H6167" i="2"/>
  <c r="I6167" i="2"/>
  <c r="H6168" i="2"/>
  <c r="I6168" i="2"/>
  <c r="H6169" i="2"/>
  <c r="I6169" i="2"/>
  <c r="H6170" i="2"/>
  <c r="I6170" i="2"/>
  <c r="H6171" i="2"/>
  <c r="I6171" i="2"/>
  <c r="H6172" i="2"/>
  <c r="I6172" i="2"/>
  <c r="H6173" i="2"/>
  <c r="I6173" i="2"/>
  <c r="H6174" i="2"/>
  <c r="I6174" i="2"/>
  <c r="H6175" i="2"/>
  <c r="I6175" i="2"/>
  <c r="H6176" i="2"/>
  <c r="I6176" i="2"/>
  <c r="H6177" i="2"/>
  <c r="I6177" i="2"/>
  <c r="H6178" i="2"/>
  <c r="I6178" i="2"/>
  <c r="H6179" i="2"/>
  <c r="I6179" i="2"/>
  <c r="H6180" i="2"/>
  <c r="I6180" i="2"/>
  <c r="H6181" i="2"/>
  <c r="I6181" i="2"/>
  <c r="H6182" i="2"/>
  <c r="I6182" i="2"/>
  <c r="H6183" i="2"/>
  <c r="I6183" i="2"/>
  <c r="H6184" i="2"/>
  <c r="I6184" i="2"/>
  <c r="H6185" i="2"/>
  <c r="I6185" i="2"/>
  <c r="H6186" i="2"/>
  <c r="I6186" i="2"/>
  <c r="H6187" i="2"/>
  <c r="I6187" i="2"/>
  <c r="H6188" i="2"/>
  <c r="I6188" i="2"/>
  <c r="H6189" i="2"/>
  <c r="I6189" i="2"/>
  <c r="H6190" i="2"/>
  <c r="I6190" i="2"/>
  <c r="H6191" i="2"/>
  <c r="I6191" i="2"/>
  <c r="H6192" i="2"/>
  <c r="I6192" i="2"/>
  <c r="H6193" i="2"/>
  <c r="I6193" i="2"/>
  <c r="H6194" i="2"/>
  <c r="I6194" i="2"/>
  <c r="H6195" i="2"/>
  <c r="I6195" i="2"/>
  <c r="H6196" i="2"/>
  <c r="I6196" i="2"/>
  <c r="H6197" i="2"/>
  <c r="I6197" i="2"/>
  <c r="H6198" i="2"/>
  <c r="I6198" i="2"/>
  <c r="H6199" i="2"/>
  <c r="I6199" i="2"/>
  <c r="H6200" i="2"/>
  <c r="I6200" i="2"/>
  <c r="H6201" i="2"/>
  <c r="I6201" i="2"/>
  <c r="H6202" i="2"/>
  <c r="I6202" i="2"/>
  <c r="H6203" i="2"/>
  <c r="I6203" i="2"/>
  <c r="H6204" i="2"/>
  <c r="I6204" i="2"/>
  <c r="H6205" i="2"/>
  <c r="I6205" i="2"/>
  <c r="H6206" i="2"/>
  <c r="I6206" i="2"/>
  <c r="H6207" i="2"/>
  <c r="I6207" i="2"/>
  <c r="H6208" i="2"/>
  <c r="I6208" i="2"/>
  <c r="H6209" i="2"/>
  <c r="I6209" i="2"/>
  <c r="H6210" i="2"/>
  <c r="I6210" i="2"/>
  <c r="H6211" i="2"/>
  <c r="I6211" i="2"/>
  <c r="H6212" i="2"/>
  <c r="I6212" i="2"/>
  <c r="H6213" i="2"/>
  <c r="I6213" i="2"/>
  <c r="H6214" i="2"/>
  <c r="I6214" i="2"/>
  <c r="H6215" i="2"/>
  <c r="I6215" i="2"/>
  <c r="H6216" i="2"/>
  <c r="I6216" i="2"/>
  <c r="H6217" i="2"/>
  <c r="I6217" i="2"/>
  <c r="H6218" i="2"/>
  <c r="I6218" i="2"/>
  <c r="H6219" i="2"/>
  <c r="I6219" i="2"/>
  <c r="H6220" i="2"/>
  <c r="I6220" i="2"/>
  <c r="H6221" i="2"/>
  <c r="I6221" i="2"/>
  <c r="H6222" i="2"/>
  <c r="I6222" i="2"/>
  <c r="H6223" i="2"/>
  <c r="I6223" i="2"/>
  <c r="H6224" i="2"/>
  <c r="I6224" i="2"/>
  <c r="H6225" i="2"/>
  <c r="I6225" i="2"/>
  <c r="H6226" i="2"/>
  <c r="I6226" i="2"/>
  <c r="H6227" i="2"/>
  <c r="I6227" i="2"/>
  <c r="H6228" i="2"/>
  <c r="I6228" i="2"/>
  <c r="H6229" i="2"/>
  <c r="I6229" i="2"/>
  <c r="H6230" i="2"/>
  <c r="I6230" i="2"/>
  <c r="H6231" i="2"/>
  <c r="I6231" i="2"/>
  <c r="H6232" i="2"/>
  <c r="I6232" i="2"/>
  <c r="H6233" i="2"/>
  <c r="I6233" i="2"/>
  <c r="H6234" i="2"/>
  <c r="I6234" i="2"/>
  <c r="H6235" i="2"/>
  <c r="I6235" i="2"/>
  <c r="H6236" i="2"/>
  <c r="I6236" i="2"/>
  <c r="H6237" i="2"/>
  <c r="I6237" i="2"/>
  <c r="H6238" i="2"/>
  <c r="I6238" i="2"/>
  <c r="H6239" i="2"/>
  <c r="I6239" i="2"/>
  <c r="H6240" i="2"/>
  <c r="I6240" i="2"/>
  <c r="H6241" i="2"/>
  <c r="I6241" i="2"/>
  <c r="H6242" i="2"/>
  <c r="I6242" i="2"/>
  <c r="H6243" i="2"/>
  <c r="I6243" i="2"/>
  <c r="H6244" i="2"/>
  <c r="I6244" i="2"/>
  <c r="H6245" i="2"/>
  <c r="I6245" i="2"/>
  <c r="H6246" i="2"/>
  <c r="I6246" i="2"/>
  <c r="H6247" i="2"/>
  <c r="I6247" i="2"/>
  <c r="H6248" i="2"/>
  <c r="I6248" i="2"/>
  <c r="H6249" i="2"/>
  <c r="I6249" i="2"/>
  <c r="H6250" i="2"/>
  <c r="I6250" i="2"/>
  <c r="H6251" i="2"/>
  <c r="I6251" i="2"/>
  <c r="H6252" i="2"/>
  <c r="I6252" i="2"/>
  <c r="H6253" i="2"/>
  <c r="I6253" i="2"/>
  <c r="H6254" i="2"/>
  <c r="I6254" i="2"/>
  <c r="H6255" i="2"/>
  <c r="I6255" i="2"/>
  <c r="H6256" i="2"/>
  <c r="I6256" i="2"/>
  <c r="H6257" i="2"/>
  <c r="I6257" i="2"/>
  <c r="H6258" i="2"/>
  <c r="I6258" i="2"/>
  <c r="H6259" i="2"/>
  <c r="I6259" i="2"/>
  <c r="H6260" i="2"/>
  <c r="I6260" i="2"/>
  <c r="H6261" i="2"/>
  <c r="I6261" i="2"/>
  <c r="H6262" i="2"/>
  <c r="I6262" i="2"/>
  <c r="H6263" i="2"/>
  <c r="I6263" i="2"/>
  <c r="H6264" i="2"/>
  <c r="I6264" i="2"/>
  <c r="H6265" i="2"/>
  <c r="I6265" i="2"/>
  <c r="H6266" i="2"/>
  <c r="I6266" i="2"/>
  <c r="H6267" i="2"/>
  <c r="I6267" i="2"/>
  <c r="H6268" i="2"/>
  <c r="I6268" i="2"/>
  <c r="H6269" i="2"/>
  <c r="I6269" i="2"/>
  <c r="H6270" i="2"/>
  <c r="I6270" i="2"/>
  <c r="H6271" i="2"/>
  <c r="I6271" i="2"/>
  <c r="H6272" i="2"/>
  <c r="I6272" i="2"/>
  <c r="H6273" i="2"/>
  <c r="I6273" i="2"/>
  <c r="H6274" i="2"/>
  <c r="I6274" i="2"/>
  <c r="H6275" i="2"/>
  <c r="I6275" i="2"/>
  <c r="H6276" i="2"/>
  <c r="I6276" i="2"/>
  <c r="H6277" i="2"/>
  <c r="I6277" i="2"/>
  <c r="H6278" i="2"/>
  <c r="I6278" i="2"/>
  <c r="H6279" i="2"/>
  <c r="I6279" i="2"/>
  <c r="H6280" i="2"/>
  <c r="I6280" i="2"/>
  <c r="H6281" i="2"/>
  <c r="I6281" i="2"/>
  <c r="H6282" i="2"/>
  <c r="I6282" i="2"/>
  <c r="H6283" i="2"/>
  <c r="I6283" i="2"/>
  <c r="H6284" i="2"/>
  <c r="I6284" i="2"/>
  <c r="H6285" i="2"/>
  <c r="I6285" i="2"/>
  <c r="H6286" i="2"/>
  <c r="I6286" i="2"/>
  <c r="H6287" i="2"/>
  <c r="I6287" i="2"/>
  <c r="H6288" i="2"/>
  <c r="I6288" i="2"/>
  <c r="H6289" i="2"/>
  <c r="I6289" i="2"/>
  <c r="H6290" i="2"/>
  <c r="I6290" i="2"/>
  <c r="H6291" i="2"/>
  <c r="I6291" i="2"/>
  <c r="H6292" i="2"/>
  <c r="I6292" i="2"/>
  <c r="H6293" i="2"/>
  <c r="I6293" i="2"/>
  <c r="H6294" i="2"/>
  <c r="I6294" i="2"/>
  <c r="H6295" i="2"/>
  <c r="I6295" i="2"/>
  <c r="H6296" i="2"/>
  <c r="I6296" i="2"/>
  <c r="H6297" i="2"/>
  <c r="I6297" i="2"/>
  <c r="H6298" i="2"/>
  <c r="I6298" i="2"/>
  <c r="H6299" i="2"/>
  <c r="I6299" i="2"/>
  <c r="H6300" i="2"/>
  <c r="I6300" i="2"/>
  <c r="H6301" i="2"/>
  <c r="I6301" i="2"/>
  <c r="H6302" i="2"/>
  <c r="I6302" i="2"/>
  <c r="H6303" i="2"/>
  <c r="I6303" i="2"/>
  <c r="H6304" i="2"/>
  <c r="I6304" i="2"/>
  <c r="H6305" i="2"/>
  <c r="I6305" i="2"/>
  <c r="H6306" i="2"/>
  <c r="I6306" i="2"/>
  <c r="H6307" i="2"/>
  <c r="I6307" i="2"/>
  <c r="H6308" i="2"/>
  <c r="I6308" i="2"/>
  <c r="H6309" i="2"/>
  <c r="I6309" i="2"/>
  <c r="H6310" i="2"/>
  <c r="I6310" i="2"/>
  <c r="H6311" i="2"/>
  <c r="I6311" i="2"/>
  <c r="H6312" i="2"/>
  <c r="I6312" i="2"/>
  <c r="H6313" i="2"/>
  <c r="I6313" i="2"/>
  <c r="H6314" i="2"/>
  <c r="I6314" i="2"/>
  <c r="H6315" i="2"/>
  <c r="I6315" i="2"/>
  <c r="H6316" i="2"/>
  <c r="I6316" i="2"/>
  <c r="H6317" i="2"/>
  <c r="I6317" i="2"/>
  <c r="H6318" i="2"/>
  <c r="I6318" i="2"/>
  <c r="H6319" i="2"/>
  <c r="I6319" i="2"/>
  <c r="H6320" i="2"/>
  <c r="I6320" i="2"/>
  <c r="H6321" i="2"/>
  <c r="I6321" i="2"/>
  <c r="H6322" i="2"/>
  <c r="I6322" i="2"/>
  <c r="H6323" i="2"/>
  <c r="I6323" i="2"/>
  <c r="H6324" i="2"/>
  <c r="I6324" i="2"/>
  <c r="H6325" i="2"/>
  <c r="I6325" i="2"/>
  <c r="H6326" i="2"/>
  <c r="I6326" i="2"/>
  <c r="H6327" i="2"/>
  <c r="I6327" i="2"/>
  <c r="H6328" i="2"/>
  <c r="I6328" i="2"/>
  <c r="H6329" i="2"/>
  <c r="I6329" i="2"/>
  <c r="H6330" i="2"/>
  <c r="I6330" i="2"/>
  <c r="H6331" i="2"/>
  <c r="I6331" i="2"/>
  <c r="H6332" i="2"/>
  <c r="I6332" i="2"/>
  <c r="H6333" i="2"/>
  <c r="I6333" i="2"/>
  <c r="H6334" i="2"/>
  <c r="I6334" i="2"/>
  <c r="H6335" i="2"/>
  <c r="I6335" i="2"/>
  <c r="H6336" i="2"/>
  <c r="I6336" i="2"/>
  <c r="H6337" i="2"/>
  <c r="I6337" i="2"/>
  <c r="H6338" i="2"/>
  <c r="I6338" i="2"/>
  <c r="H6339" i="2"/>
  <c r="I6339" i="2"/>
  <c r="H6340" i="2"/>
  <c r="I6340" i="2"/>
  <c r="H6341" i="2"/>
  <c r="I6341" i="2"/>
  <c r="H6342" i="2"/>
  <c r="I6342" i="2"/>
  <c r="H6343" i="2"/>
  <c r="I6343" i="2"/>
  <c r="H6344" i="2"/>
  <c r="I6344" i="2"/>
  <c r="H6345" i="2"/>
  <c r="I6345" i="2"/>
  <c r="H6346" i="2"/>
  <c r="I6346" i="2"/>
  <c r="H6347" i="2"/>
  <c r="I6347" i="2"/>
  <c r="H6348" i="2"/>
  <c r="I6348" i="2"/>
  <c r="H6349" i="2"/>
  <c r="I6349" i="2"/>
  <c r="H6350" i="2"/>
  <c r="I6350" i="2"/>
  <c r="H6351" i="2"/>
  <c r="I6351" i="2"/>
  <c r="H6352" i="2"/>
  <c r="I6352" i="2"/>
  <c r="H6353" i="2"/>
  <c r="I6353" i="2"/>
  <c r="H6354" i="2"/>
  <c r="I6354" i="2"/>
  <c r="H6355" i="2"/>
  <c r="I6355" i="2"/>
  <c r="H6356" i="2"/>
  <c r="I6356" i="2"/>
  <c r="H6357" i="2"/>
  <c r="I6357" i="2"/>
  <c r="H6358" i="2"/>
  <c r="I6358" i="2"/>
  <c r="H6359" i="2"/>
  <c r="I6359" i="2"/>
  <c r="H6360" i="2"/>
  <c r="I6360" i="2"/>
  <c r="H6361" i="2"/>
  <c r="I6361" i="2"/>
  <c r="H6362" i="2"/>
  <c r="I6362" i="2"/>
  <c r="H6363" i="2"/>
  <c r="I6363" i="2"/>
  <c r="H6364" i="2"/>
  <c r="I6364" i="2"/>
  <c r="H6365" i="2"/>
  <c r="I6365" i="2"/>
  <c r="H6366" i="2"/>
  <c r="I6366" i="2"/>
  <c r="H6367" i="2"/>
  <c r="I6367" i="2"/>
  <c r="H6368" i="2"/>
  <c r="I6368" i="2"/>
  <c r="H6369" i="2"/>
  <c r="I6369" i="2"/>
  <c r="H6370" i="2"/>
  <c r="I6370" i="2"/>
  <c r="H6371" i="2"/>
  <c r="I6371" i="2"/>
  <c r="H6372" i="2"/>
  <c r="I6372" i="2"/>
  <c r="H6373" i="2"/>
  <c r="I6373" i="2"/>
  <c r="H6374" i="2"/>
  <c r="I6374" i="2"/>
  <c r="H6375" i="2"/>
  <c r="I6375" i="2"/>
  <c r="H6376" i="2"/>
  <c r="I6376" i="2"/>
  <c r="H6377" i="2"/>
  <c r="I6377" i="2"/>
  <c r="H6378" i="2"/>
  <c r="I6378" i="2"/>
  <c r="H6379" i="2"/>
  <c r="I6379" i="2"/>
  <c r="H6380" i="2"/>
  <c r="I6380" i="2"/>
  <c r="H6381" i="2"/>
  <c r="I6381" i="2"/>
  <c r="H6382" i="2"/>
  <c r="I6382" i="2"/>
  <c r="H6383" i="2"/>
  <c r="I6383" i="2"/>
  <c r="H6384" i="2"/>
  <c r="I6384" i="2"/>
  <c r="H6385" i="2"/>
  <c r="I6385" i="2"/>
  <c r="H6386" i="2"/>
  <c r="I6386" i="2"/>
  <c r="H6387" i="2"/>
  <c r="I6387" i="2"/>
  <c r="H6388" i="2"/>
  <c r="I6388" i="2"/>
  <c r="H6389" i="2"/>
  <c r="I6389" i="2"/>
  <c r="H6390" i="2"/>
  <c r="I6390" i="2"/>
  <c r="H6391" i="2"/>
  <c r="I6391" i="2"/>
  <c r="H6392" i="2"/>
  <c r="I6392" i="2"/>
  <c r="H6393" i="2"/>
  <c r="I6393" i="2"/>
  <c r="H6394" i="2"/>
  <c r="I6394" i="2"/>
  <c r="H6395" i="2"/>
  <c r="I6395" i="2"/>
  <c r="H6396" i="2"/>
  <c r="I6396" i="2"/>
  <c r="H6397" i="2"/>
  <c r="I6397" i="2"/>
  <c r="H6398" i="2"/>
  <c r="I6398" i="2"/>
  <c r="H6399" i="2"/>
  <c r="I6399" i="2"/>
  <c r="H6400" i="2"/>
  <c r="I6400" i="2"/>
  <c r="H6401" i="2"/>
  <c r="I6401" i="2"/>
  <c r="H6402" i="2"/>
  <c r="I6402" i="2"/>
  <c r="H6403" i="2"/>
  <c r="I6403" i="2"/>
  <c r="H6404" i="2"/>
  <c r="I6404" i="2"/>
  <c r="H6405" i="2"/>
  <c r="I6405" i="2"/>
  <c r="H6406" i="2"/>
  <c r="I6406" i="2"/>
  <c r="H6407" i="2"/>
  <c r="I6407" i="2"/>
  <c r="H6408" i="2"/>
  <c r="I6408" i="2"/>
  <c r="H6409" i="2"/>
  <c r="I6409" i="2"/>
  <c r="H6410" i="2"/>
  <c r="I6410" i="2"/>
  <c r="H6411" i="2"/>
  <c r="I6411" i="2"/>
  <c r="H6412" i="2"/>
  <c r="I6412" i="2"/>
  <c r="H6413" i="2"/>
  <c r="I6413" i="2"/>
  <c r="H6414" i="2"/>
  <c r="I6414" i="2"/>
  <c r="H6415" i="2"/>
  <c r="I6415" i="2"/>
  <c r="H6416" i="2"/>
  <c r="I6416" i="2"/>
  <c r="H6417" i="2"/>
  <c r="I6417" i="2"/>
  <c r="H6418" i="2"/>
  <c r="I6418" i="2"/>
  <c r="H6419" i="2"/>
  <c r="I6419" i="2"/>
  <c r="H6420" i="2"/>
  <c r="I6420" i="2"/>
  <c r="H6421" i="2"/>
  <c r="I6421" i="2"/>
  <c r="H6422" i="2"/>
  <c r="I6422" i="2"/>
  <c r="H6423" i="2"/>
  <c r="I6423" i="2"/>
  <c r="H6424" i="2"/>
  <c r="I6424" i="2"/>
  <c r="H6425" i="2"/>
  <c r="I6425" i="2"/>
  <c r="H6426" i="2"/>
  <c r="I6426" i="2"/>
  <c r="H6427" i="2"/>
  <c r="I6427" i="2"/>
  <c r="H6428" i="2"/>
  <c r="I6428" i="2"/>
  <c r="H6429" i="2"/>
  <c r="I6429" i="2"/>
  <c r="H6430" i="2"/>
  <c r="I6430" i="2"/>
  <c r="H6431" i="2"/>
  <c r="I6431" i="2"/>
  <c r="H6432" i="2"/>
  <c r="I6432" i="2"/>
  <c r="H6433" i="2"/>
  <c r="I6433" i="2"/>
  <c r="H6434" i="2"/>
  <c r="I6434" i="2"/>
  <c r="H6435" i="2"/>
  <c r="I6435" i="2"/>
  <c r="H6436" i="2"/>
  <c r="I6436" i="2"/>
  <c r="H6437" i="2"/>
  <c r="I6437" i="2"/>
  <c r="H6438" i="2"/>
  <c r="I6438" i="2"/>
  <c r="H6439" i="2"/>
  <c r="I6439" i="2"/>
  <c r="H6440" i="2"/>
  <c r="I6440" i="2"/>
  <c r="H6441" i="2"/>
  <c r="I6441" i="2"/>
  <c r="H6442" i="2"/>
  <c r="I6442" i="2"/>
  <c r="H6443" i="2"/>
  <c r="I6443" i="2"/>
  <c r="H6444" i="2"/>
  <c r="I6444" i="2"/>
  <c r="H6445" i="2"/>
  <c r="I6445" i="2"/>
  <c r="H6446" i="2"/>
  <c r="I6446" i="2"/>
  <c r="H6447" i="2"/>
  <c r="I6447" i="2"/>
  <c r="H6448" i="2"/>
  <c r="I6448" i="2"/>
  <c r="H6449" i="2"/>
  <c r="I6449" i="2"/>
  <c r="H6450" i="2"/>
  <c r="I6450" i="2"/>
  <c r="H6451" i="2"/>
  <c r="I6451" i="2"/>
  <c r="H6452" i="2"/>
  <c r="I6452" i="2"/>
  <c r="H6453" i="2"/>
  <c r="I6453" i="2"/>
  <c r="H6454" i="2"/>
  <c r="I6454" i="2"/>
  <c r="H6455" i="2"/>
  <c r="I6455" i="2"/>
  <c r="H6456" i="2"/>
  <c r="I6456" i="2"/>
  <c r="H6457" i="2"/>
  <c r="I6457" i="2"/>
  <c r="H6458" i="2"/>
  <c r="I6458" i="2"/>
  <c r="H6459" i="2"/>
  <c r="I6459" i="2"/>
  <c r="H6460" i="2"/>
  <c r="I6460" i="2"/>
  <c r="H6461" i="2"/>
  <c r="I6461" i="2"/>
  <c r="H6462" i="2"/>
  <c r="I6462" i="2"/>
  <c r="H6463" i="2"/>
  <c r="I6463" i="2"/>
  <c r="H6464" i="2"/>
  <c r="I6464" i="2"/>
  <c r="H6465" i="2"/>
  <c r="I6465" i="2"/>
  <c r="H6466" i="2"/>
  <c r="I6466" i="2"/>
  <c r="H6467" i="2"/>
  <c r="I6467" i="2"/>
  <c r="H6468" i="2"/>
  <c r="I6468" i="2"/>
  <c r="H6469" i="2"/>
  <c r="I6469" i="2"/>
  <c r="H6470" i="2"/>
  <c r="I6470" i="2"/>
  <c r="H6471" i="2"/>
  <c r="I6471" i="2"/>
  <c r="H6472" i="2"/>
  <c r="I6472" i="2"/>
  <c r="H6473" i="2"/>
  <c r="I6473" i="2"/>
  <c r="H6474" i="2"/>
  <c r="I6474" i="2"/>
  <c r="H6475" i="2"/>
  <c r="I6475" i="2"/>
  <c r="H6476" i="2"/>
  <c r="I6476" i="2"/>
  <c r="H6477" i="2"/>
  <c r="I6477" i="2"/>
  <c r="H6478" i="2"/>
  <c r="I6478" i="2"/>
  <c r="H6479" i="2"/>
  <c r="I6479" i="2"/>
  <c r="H6480" i="2"/>
  <c r="I6480" i="2"/>
  <c r="H6481" i="2"/>
  <c r="I6481" i="2"/>
  <c r="H6482" i="2"/>
  <c r="I6482" i="2"/>
  <c r="H6483" i="2"/>
  <c r="I6483" i="2"/>
  <c r="H6484" i="2"/>
  <c r="I6484" i="2"/>
  <c r="H6485" i="2"/>
  <c r="I6485" i="2"/>
  <c r="H6486" i="2"/>
  <c r="I6486" i="2"/>
  <c r="H6487" i="2"/>
  <c r="I6487" i="2"/>
  <c r="H6488" i="2"/>
  <c r="I6488" i="2"/>
  <c r="H6489" i="2"/>
  <c r="I6489" i="2"/>
  <c r="H6490" i="2"/>
  <c r="I6490" i="2"/>
  <c r="H6491" i="2"/>
  <c r="I6491" i="2"/>
  <c r="H6492" i="2"/>
  <c r="I6492" i="2"/>
  <c r="H6493" i="2"/>
  <c r="I6493" i="2"/>
  <c r="H6494" i="2"/>
  <c r="I6494" i="2"/>
  <c r="H6495" i="2"/>
  <c r="I6495" i="2"/>
  <c r="H6496" i="2"/>
  <c r="I6496" i="2"/>
  <c r="H6497" i="2"/>
  <c r="I6497" i="2"/>
  <c r="H6498" i="2"/>
  <c r="I6498" i="2"/>
  <c r="H6499" i="2"/>
  <c r="I6499" i="2"/>
  <c r="H6500" i="2"/>
  <c r="I6500" i="2"/>
  <c r="H6501" i="2"/>
  <c r="I6501" i="2"/>
  <c r="H6502" i="2"/>
  <c r="I6502" i="2"/>
  <c r="H6503" i="2"/>
  <c r="I6503" i="2"/>
  <c r="H6504" i="2"/>
  <c r="I6504" i="2"/>
  <c r="H6505" i="2"/>
  <c r="I6505" i="2"/>
  <c r="H6506" i="2"/>
  <c r="I6506" i="2"/>
  <c r="H6507" i="2"/>
  <c r="I6507" i="2"/>
  <c r="H6508" i="2"/>
  <c r="I6508" i="2"/>
  <c r="H6509" i="2"/>
  <c r="I6509" i="2"/>
  <c r="H6510" i="2"/>
  <c r="I6510" i="2"/>
  <c r="H6511" i="2"/>
  <c r="I6511" i="2"/>
  <c r="H6512" i="2"/>
  <c r="I6512" i="2"/>
  <c r="H6513" i="2"/>
  <c r="I6513" i="2"/>
  <c r="H6514" i="2"/>
  <c r="I6514" i="2"/>
  <c r="H6515" i="2"/>
  <c r="I6515" i="2"/>
  <c r="H6516" i="2"/>
  <c r="I6516" i="2"/>
  <c r="H6517" i="2"/>
  <c r="I6517" i="2"/>
  <c r="H6518" i="2"/>
  <c r="I6518" i="2"/>
  <c r="H6519" i="2"/>
  <c r="I6519" i="2"/>
  <c r="H6520" i="2"/>
  <c r="I6520" i="2"/>
  <c r="H6521" i="2"/>
  <c r="I6521" i="2"/>
  <c r="H6522" i="2"/>
  <c r="I6522" i="2"/>
  <c r="H6523" i="2"/>
  <c r="I6523" i="2"/>
  <c r="H6524" i="2"/>
  <c r="I6524" i="2"/>
  <c r="H6525" i="2"/>
  <c r="I6525" i="2"/>
  <c r="H6526" i="2"/>
  <c r="I6526" i="2"/>
  <c r="H6527" i="2"/>
  <c r="I6527" i="2"/>
  <c r="H6528" i="2"/>
  <c r="I6528" i="2"/>
  <c r="H6529" i="2"/>
  <c r="I6529" i="2"/>
  <c r="H6530" i="2"/>
  <c r="I6530" i="2"/>
  <c r="H6531" i="2"/>
  <c r="I6531" i="2"/>
  <c r="H6532" i="2"/>
  <c r="I6532" i="2"/>
  <c r="H6533" i="2"/>
  <c r="I6533" i="2"/>
  <c r="H6534" i="2"/>
  <c r="I6534" i="2"/>
  <c r="H6535" i="2"/>
  <c r="I6535" i="2"/>
  <c r="H6536" i="2"/>
  <c r="I6536" i="2"/>
  <c r="H6537" i="2"/>
  <c r="I6537" i="2"/>
  <c r="H6538" i="2"/>
  <c r="I6538" i="2"/>
  <c r="H6539" i="2"/>
  <c r="I6539" i="2"/>
  <c r="H6540" i="2"/>
  <c r="I6540" i="2"/>
  <c r="H6541" i="2"/>
  <c r="I6541" i="2"/>
  <c r="H6542" i="2"/>
  <c r="I6542" i="2"/>
  <c r="H6543" i="2"/>
  <c r="I6543" i="2"/>
  <c r="H6544" i="2"/>
  <c r="I6544" i="2"/>
  <c r="H6545" i="2"/>
  <c r="I6545" i="2"/>
  <c r="H6546" i="2"/>
  <c r="I6546" i="2"/>
  <c r="H6547" i="2"/>
  <c r="I6547" i="2"/>
  <c r="H6548" i="2"/>
  <c r="I6548" i="2"/>
  <c r="H6549" i="2"/>
  <c r="I6549" i="2"/>
  <c r="H6550" i="2"/>
  <c r="I6550" i="2"/>
  <c r="H6551" i="2"/>
  <c r="I6551" i="2"/>
  <c r="H6552" i="2"/>
  <c r="I6552" i="2"/>
  <c r="H6553" i="2"/>
  <c r="I6553" i="2"/>
  <c r="H6554" i="2"/>
  <c r="I6554" i="2"/>
  <c r="H6555" i="2"/>
  <c r="I6555" i="2"/>
  <c r="H6556" i="2"/>
  <c r="I6556" i="2"/>
  <c r="H6557" i="2"/>
  <c r="I6557" i="2"/>
  <c r="H6558" i="2"/>
  <c r="I6558" i="2"/>
  <c r="H6559" i="2"/>
  <c r="I6559" i="2"/>
  <c r="H6560" i="2"/>
  <c r="I6560" i="2"/>
  <c r="H6561" i="2"/>
  <c r="I6561" i="2"/>
  <c r="H6562" i="2"/>
  <c r="I6562" i="2"/>
  <c r="H6563" i="2"/>
  <c r="I6563" i="2"/>
  <c r="H6564" i="2"/>
  <c r="I6564" i="2"/>
  <c r="H6565" i="2"/>
  <c r="I6565" i="2"/>
  <c r="H6566" i="2"/>
  <c r="I6566" i="2"/>
  <c r="H6567" i="2"/>
  <c r="I6567" i="2"/>
  <c r="H6568" i="2"/>
  <c r="I6568" i="2"/>
  <c r="H6569" i="2"/>
  <c r="I6569" i="2"/>
  <c r="H6570" i="2"/>
  <c r="I6570" i="2"/>
  <c r="H6571" i="2"/>
  <c r="I6571" i="2"/>
  <c r="H6572" i="2"/>
  <c r="I6572" i="2"/>
  <c r="H6573" i="2"/>
  <c r="I6573" i="2"/>
  <c r="H6574" i="2"/>
  <c r="I6574" i="2"/>
  <c r="H6575" i="2"/>
  <c r="I6575" i="2"/>
  <c r="H6576" i="2"/>
  <c r="I6576" i="2"/>
  <c r="H6577" i="2"/>
  <c r="I6577" i="2"/>
  <c r="H6578" i="2"/>
  <c r="I6578" i="2"/>
  <c r="H6579" i="2"/>
  <c r="I6579" i="2"/>
  <c r="H6580" i="2"/>
  <c r="I6580" i="2"/>
  <c r="H6581" i="2"/>
  <c r="I6581" i="2"/>
  <c r="H6582" i="2"/>
  <c r="I6582" i="2"/>
  <c r="H6583" i="2"/>
  <c r="I6583" i="2"/>
  <c r="H6584" i="2"/>
  <c r="I6584" i="2"/>
  <c r="H6585" i="2"/>
  <c r="I6585" i="2"/>
  <c r="H6586" i="2"/>
  <c r="I6586" i="2"/>
  <c r="H6587" i="2"/>
  <c r="I6587" i="2"/>
  <c r="H6588" i="2"/>
  <c r="I6588" i="2"/>
  <c r="H6589" i="2"/>
  <c r="I6589" i="2"/>
  <c r="H6590" i="2"/>
  <c r="I6590" i="2"/>
  <c r="H6591" i="2"/>
  <c r="I6591" i="2"/>
  <c r="H6592" i="2"/>
  <c r="I6592" i="2"/>
  <c r="H6593" i="2"/>
  <c r="I6593" i="2"/>
  <c r="H6594" i="2"/>
  <c r="I6594" i="2"/>
  <c r="H6595" i="2"/>
  <c r="I6595" i="2"/>
  <c r="H6596" i="2"/>
  <c r="I6596" i="2"/>
  <c r="H6597" i="2"/>
  <c r="I6597" i="2"/>
  <c r="H6598" i="2"/>
  <c r="I6598" i="2"/>
  <c r="H6599" i="2"/>
  <c r="I6599" i="2"/>
  <c r="H6600" i="2"/>
  <c r="I6600" i="2"/>
  <c r="H6601" i="2"/>
  <c r="I6601" i="2"/>
  <c r="H6602" i="2"/>
  <c r="I6602" i="2"/>
  <c r="H6603" i="2"/>
  <c r="I6603" i="2"/>
  <c r="H6604" i="2"/>
  <c r="I6604" i="2"/>
  <c r="H6605" i="2"/>
  <c r="I6605" i="2"/>
  <c r="H6606" i="2"/>
  <c r="I6606" i="2"/>
  <c r="H6607" i="2"/>
  <c r="I6607" i="2"/>
  <c r="H6608" i="2"/>
  <c r="I6608" i="2"/>
  <c r="H6609" i="2"/>
  <c r="I6609" i="2"/>
  <c r="H6610" i="2"/>
  <c r="I6610" i="2"/>
  <c r="H6611" i="2"/>
  <c r="I6611" i="2"/>
  <c r="H6612" i="2"/>
  <c r="I6612" i="2"/>
  <c r="H6613" i="2"/>
  <c r="I6613" i="2"/>
  <c r="H6614" i="2"/>
  <c r="I6614" i="2"/>
  <c r="H6615" i="2"/>
  <c r="I6615" i="2"/>
  <c r="H6616" i="2"/>
  <c r="I6616" i="2"/>
  <c r="H6617" i="2"/>
  <c r="I6617" i="2"/>
  <c r="H6618" i="2"/>
  <c r="I6618" i="2"/>
  <c r="H6619" i="2"/>
  <c r="I6619" i="2"/>
  <c r="H6620" i="2"/>
  <c r="I6620" i="2"/>
  <c r="H6621" i="2"/>
  <c r="I6621" i="2"/>
  <c r="H6622" i="2"/>
  <c r="I6622" i="2"/>
  <c r="H6623" i="2"/>
  <c r="I6623" i="2"/>
  <c r="H6624" i="2"/>
  <c r="I6624" i="2"/>
  <c r="H6625" i="2"/>
  <c r="I6625" i="2"/>
  <c r="H6626" i="2"/>
  <c r="I6626" i="2"/>
  <c r="H6627" i="2"/>
  <c r="I6627" i="2"/>
  <c r="H6628" i="2"/>
  <c r="I6628" i="2"/>
  <c r="H6629" i="2"/>
  <c r="I6629" i="2"/>
  <c r="H6630" i="2"/>
  <c r="I6630" i="2"/>
  <c r="H6631" i="2"/>
  <c r="I6631" i="2"/>
  <c r="H6632" i="2"/>
  <c r="I6632" i="2"/>
  <c r="H6633" i="2"/>
  <c r="I6633" i="2"/>
  <c r="H6634" i="2"/>
  <c r="I6634" i="2"/>
  <c r="H6635" i="2"/>
  <c r="I6635" i="2"/>
  <c r="H6636" i="2"/>
  <c r="I6636" i="2"/>
  <c r="H6637" i="2"/>
  <c r="I6637" i="2"/>
  <c r="H6638" i="2"/>
  <c r="I6638" i="2"/>
  <c r="H6639" i="2"/>
  <c r="I6639" i="2"/>
  <c r="H6640" i="2"/>
  <c r="I6640" i="2"/>
  <c r="H6641" i="2"/>
  <c r="I6641" i="2"/>
  <c r="H6642" i="2"/>
  <c r="I6642" i="2"/>
  <c r="H6643" i="2"/>
  <c r="I6643" i="2"/>
  <c r="H6644" i="2"/>
  <c r="I6644" i="2"/>
  <c r="H6645" i="2"/>
  <c r="I6645" i="2"/>
  <c r="H6646" i="2"/>
  <c r="I6646" i="2"/>
  <c r="H6647" i="2"/>
  <c r="I6647" i="2"/>
  <c r="H6648" i="2"/>
  <c r="I6648" i="2"/>
  <c r="H6649" i="2"/>
  <c r="I6649" i="2"/>
  <c r="H6650" i="2"/>
  <c r="I6650" i="2"/>
  <c r="H6651" i="2"/>
  <c r="I6651" i="2"/>
  <c r="H6652" i="2"/>
  <c r="I6652" i="2"/>
  <c r="H6653" i="2"/>
  <c r="I6653" i="2"/>
  <c r="H6654" i="2"/>
  <c r="I6654" i="2"/>
  <c r="H6655" i="2"/>
  <c r="I6655" i="2"/>
  <c r="H6656" i="2"/>
  <c r="I6656" i="2"/>
  <c r="H6657" i="2"/>
  <c r="I6657" i="2"/>
  <c r="H6658" i="2"/>
  <c r="I6658" i="2"/>
  <c r="H6659" i="2"/>
  <c r="I6659" i="2"/>
  <c r="H6660" i="2"/>
  <c r="I6660" i="2"/>
  <c r="H6661" i="2"/>
  <c r="I6661" i="2"/>
  <c r="H6662" i="2"/>
  <c r="I6662" i="2"/>
  <c r="H6663" i="2"/>
  <c r="I6663" i="2"/>
  <c r="H6664" i="2"/>
  <c r="I6664" i="2"/>
  <c r="H6665" i="2"/>
  <c r="I6665" i="2"/>
  <c r="H6666" i="2"/>
  <c r="I6666" i="2"/>
  <c r="H6667" i="2"/>
  <c r="I6667" i="2"/>
  <c r="H6668" i="2"/>
  <c r="I6668" i="2"/>
  <c r="H6669" i="2"/>
  <c r="I6669" i="2"/>
  <c r="H6670" i="2"/>
  <c r="I6670" i="2"/>
  <c r="H6671" i="2"/>
  <c r="I6671" i="2"/>
  <c r="H6672" i="2"/>
  <c r="I6672" i="2"/>
  <c r="H6673" i="2"/>
  <c r="I6673" i="2"/>
  <c r="H6674" i="2"/>
  <c r="I6674" i="2"/>
  <c r="H6675" i="2"/>
  <c r="I6675" i="2"/>
  <c r="H6676" i="2"/>
  <c r="I6676" i="2"/>
  <c r="H6677" i="2"/>
  <c r="I6677" i="2"/>
  <c r="H6678" i="2"/>
  <c r="I6678" i="2"/>
  <c r="H6679" i="2"/>
  <c r="I6679" i="2"/>
  <c r="H6680" i="2"/>
  <c r="I6680" i="2"/>
  <c r="H6681" i="2"/>
  <c r="I6681" i="2"/>
  <c r="H6682" i="2"/>
  <c r="I6682" i="2"/>
  <c r="H6683" i="2"/>
  <c r="I6683" i="2"/>
  <c r="H6684" i="2"/>
  <c r="I6684" i="2"/>
  <c r="H6685" i="2"/>
  <c r="I6685" i="2"/>
  <c r="H6686" i="2"/>
  <c r="I6686" i="2"/>
  <c r="H6687" i="2"/>
  <c r="I6687" i="2"/>
  <c r="H6688" i="2"/>
  <c r="I6688" i="2"/>
  <c r="H6689" i="2"/>
  <c r="I6689" i="2"/>
  <c r="H6690" i="2"/>
  <c r="I6690" i="2"/>
  <c r="H6691" i="2"/>
  <c r="I6691" i="2"/>
  <c r="H6692" i="2"/>
  <c r="I6692" i="2"/>
  <c r="H6693" i="2"/>
  <c r="I6693" i="2"/>
  <c r="H6694" i="2"/>
  <c r="I6694" i="2"/>
  <c r="H6695" i="2"/>
  <c r="I6695" i="2"/>
  <c r="H6696" i="2"/>
  <c r="I6696" i="2"/>
  <c r="H6697" i="2"/>
  <c r="I6697" i="2"/>
  <c r="H6698" i="2"/>
  <c r="I6698" i="2"/>
  <c r="H6699" i="2"/>
  <c r="I6699" i="2"/>
  <c r="H6700" i="2"/>
  <c r="I6700" i="2"/>
  <c r="H6701" i="2"/>
  <c r="I6701" i="2"/>
  <c r="H6702" i="2"/>
  <c r="I6702" i="2"/>
  <c r="H6703" i="2"/>
  <c r="I6703" i="2"/>
  <c r="H6704" i="2"/>
  <c r="I6704" i="2"/>
  <c r="H6705" i="2"/>
  <c r="I6705" i="2"/>
  <c r="H6706" i="2"/>
  <c r="I6706" i="2"/>
  <c r="H6707" i="2"/>
  <c r="I6707" i="2"/>
  <c r="H6708" i="2"/>
  <c r="I6708" i="2"/>
  <c r="H6709" i="2"/>
  <c r="I6709" i="2"/>
  <c r="H6710" i="2"/>
  <c r="I6710" i="2"/>
  <c r="H6711" i="2"/>
  <c r="I6711" i="2"/>
  <c r="H6712" i="2"/>
  <c r="I6712" i="2"/>
  <c r="H6713" i="2"/>
  <c r="I6713" i="2"/>
  <c r="H6714" i="2"/>
  <c r="I6714" i="2"/>
  <c r="H6715" i="2"/>
  <c r="I6715" i="2"/>
  <c r="H6716" i="2"/>
  <c r="I6716" i="2"/>
  <c r="H6717" i="2"/>
  <c r="I6717" i="2"/>
  <c r="H6718" i="2"/>
  <c r="I6718" i="2"/>
  <c r="H6719" i="2"/>
  <c r="I6719" i="2"/>
  <c r="H6720" i="2"/>
  <c r="I6720" i="2"/>
  <c r="H6721" i="2"/>
  <c r="I6721" i="2"/>
  <c r="H6722" i="2"/>
  <c r="I6722" i="2"/>
  <c r="H6723" i="2"/>
  <c r="I6723" i="2"/>
  <c r="H6724" i="2"/>
  <c r="I6724" i="2"/>
  <c r="H6725" i="2"/>
  <c r="I6725" i="2"/>
  <c r="H6726" i="2"/>
  <c r="I6726" i="2"/>
  <c r="H6727" i="2"/>
  <c r="I6727" i="2"/>
  <c r="H6728" i="2"/>
  <c r="I6728" i="2"/>
  <c r="H6729" i="2"/>
  <c r="I6729" i="2"/>
  <c r="H6730" i="2"/>
  <c r="I6730" i="2"/>
  <c r="H6731" i="2"/>
  <c r="I6731" i="2"/>
  <c r="H6732" i="2"/>
  <c r="I6732" i="2"/>
  <c r="H6733" i="2"/>
  <c r="I6733" i="2"/>
  <c r="H6734" i="2"/>
  <c r="I6734" i="2"/>
  <c r="H6735" i="2"/>
  <c r="I6735" i="2"/>
  <c r="H6736" i="2"/>
  <c r="I6736" i="2"/>
  <c r="H6737" i="2"/>
  <c r="I6737" i="2"/>
  <c r="H6738" i="2"/>
  <c r="I6738" i="2"/>
  <c r="H6739" i="2"/>
  <c r="I6739" i="2"/>
  <c r="H6740" i="2"/>
  <c r="I6740" i="2"/>
  <c r="H6741" i="2"/>
  <c r="I6741" i="2"/>
  <c r="H6742" i="2"/>
  <c r="I6742" i="2"/>
  <c r="H6743" i="2"/>
  <c r="I6743" i="2"/>
  <c r="H6744" i="2"/>
  <c r="I6744" i="2"/>
  <c r="H6745" i="2"/>
  <c r="I6745" i="2"/>
  <c r="H6746" i="2"/>
  <c r="I6746" i="2"/>
  <c r="H6747" i="2"/>
  <c r="I6747" i="2"/>
  <c r="H6748" i="2"/>
  <c r="I6748" i="2"/>
  <c r="H6749" i="2"/>
  <c r="I6749" i="2"/>
  <c r="H6750" i="2"/>
  <c r="I6750" i="2"/>
  <c r="H6751" i="2"/>
  <c r="I6751" i="2"/>
  <c r="H6752" i="2"/>
  <c r="I6752" i="2"/>
  <c r="H6753" i="2"/>
  <c r="I6753" i="2"/>
  <c r="H6754" i="2"/>
  <c r="I6754" i="2"/>
  <c r="H6755" i="2"/>
  <c r="I6755" i="2"/>
  <c r="H6756" i="2"/>
  <c r="I6756" i="2"/>
  <c r="H6757" i="2"/>
  <c r="I6757" i="2"/>
  <c r="H6758" i="2"/>
  <c r="I6758" i="2"/>
  <c r="H6759" i="2"/>
  <c r="I6759" i="2"/>
  <c r="H6760" i="2"/>
  <c r="I6760" i="2"/>
  <c r="H6761" i="2"/>
  <c r="I6761" i="2"/>
  <c r="H6762" i="2"/>
  <c r="I6762" i="2"/>
  <c r="H6763" i="2"/>
  <c r="I6763" i="2"/>
  <c r="H6764" i="2"/>
  <c r="I6764" i="2"/>
  <c r="H6765" i="2"/>
  <c r="I6765" i="2"/>
  <c r="H6766" i="2"/>
  <c r="I6766" i="2"/>
  <c r="H6767" i="2"/>
  <c r="I6767" i="2"/>
  <c r="H6768" i="2"/>
  <c r="I6768" i="2"/>
  <c r="H6769" i="2"/>
  <c r="I6769" i="2"/>
  <c r="H6770" i="2"/>
  <c r="I6770" i="2"/>
  <c r="H6771" i="2"/>
  <c r="I6771" i="2"/>
  <c r="H6772" i="2"/>
  <c r="I6772" i="2"/>
  <c r="H6773" i="2"/>
  <c r="I6773" i="2"/>
  <c r="H6774" i="2"/>
  <c r="I6774" i="2"/>
  <c r="H6775" i="2"/>
  <c r="I6775" i="2"/>
  <c r="H6776" i="2"/>
  <c r="I6776" i="2"/>
  <c r="H6777" i="2"/>
  <c r="I6777" i="2"/>
  <c r="H6778" i="2"/>
  <c r="I6778" i="2"/>
  <c r="H6779" i="2"/>
  <c r="I6779" i="2"/>
  <c r="H6780" i="2"/>
  <c r="I6780" i="2"/>
  <c r="H6781" i="2"/>
  <c r="I6781" i="2"/>
  <c r="H6782" i="2"/>
  <c r="I6782" i="2"/>
  <c r="H6783" i="2"/>
  <c r="I6783" i="2"/>
  <c r="H6784" i="2"/>
  <c r="I6784" i="2"/>
  <c r="H6785" i="2"/>
  <c r="I6785" i="2"/>
  <c r="H6786" i="2"/>
  <c r="I6786" i="2"/>
  <c r="H6787" i="2"/>
  <c r="I6787" i="2"/>
  <c r="H6788" i="2"/>
  <c r="I6788" i="2"/>
  <c r="H6789" i="2"/>
  <c r="I6789" i="2"/>
  <c r="H6790" i="2"/>
  <c r="I6790" i="2"/>
  <c r="H6791" i="2"/>
  <c r="I6791" i="2"/>
  <c r="H6792" i="2"/>
  <c r="I6792" i="2"/>
  <c r="H6793" i="2"/>
  <c r="I6793" i="2"/>
  <c r="H6794" i="2"/>
  <c r="I6794" i="2"/>
  <c r="H6795" i="2"/>
  <c r="I6795" i="2"/>
  <c r="H6796" i="2"/>
  <c r="I6796" i="2"/>
  <c r="H6797" i="2"/>
  <c r="I6797" i="2"/>
  <c r="H6798" i="2"/>
  <c r="I6798" i="2"/>
  <c r="H6799" i="2"/>
  <c r="I6799" i="2"/>
  <c r="H6800" i="2"/>
  <c r="I6800" i="2"/>
  <c r="H6801" i="2"/>
  <c r="I6801" i="2"/>
  <c r="H6802" i="2"/>
  <c r="I6802" i="2"/>
  <c r="H6803" i="2"/>
  <c r="I6803" i="2"/>
  <c r="H6804" i="2"/>
  <c r="I6804" i="2"/>
  <c r="H6805" i="2"/>
  <c r="I6805" i="2"/>
  <c r="H6806" i="2"/>
  <c r="I6806" i="2"/>
  <c r="H6807" i="2"/>
  <c r="I6807" i="2"/>
  <c r="H6808" i="2"/>
  <c r="I6808" i="2"/>
  <c r="H6809" i="2"/>
  <c r="I6809" i="2"/>
  <c r="H6810" i="2"/>
  <c r="I6810" i="2"/>
  <c r="H6811" i="2"/>
  <c r="I6811" i="2"/>
  <c r="H6812" i="2"/>
  <c r="I6812" i="2"/>
  <c r="H6813" i="2"/>
  <c r="I6813" i="2"/>
  <c r="H6814" i="2"/>
  <c r="I6814" i="2"/>
  <c r="H6815" i="2"/>
  <c r="I6815" i="2"/>
  <c r="H6816" i="2"/>
  <c r="I6816" i="2"/>
  <c r="H6817" i="2"/>
  <c r="I6817" i="2"/>
  <c r="H6818" i="2"/>
  <c r="I6818" i="2"/>
  <c r="H6819" i="2"/>
  <c r="I6819" i="2"/>
  <c r="H6820" i="2"/>
  <c r="I6820" i="2"/>
  <c r="H6821" i="2"/>
  <c r="I6821" i="2"/>
  <c r="H6822" i="2"/>
  <c r="I6822" i="2"/>
  <c r="H6823" i="2"/>
  <c r="I6823" i="2"/>
  <c r="H6824" i="2"/>
  <c r="I6824" i="2"/>
  <c r="H6825" i="2"/>
  <c r="I6825" i="2"/>
  <c r="H6826" i="2"/>
  <c r="I6826" i="2"/>
  <c r="H6827" i="2"/>
  <c r="I6827" i="2"/>
  <c r="H6828" i="2"/>
  <c r="I6828" i="2"/>
  <c r="H6829" i="2"/>
  <c r="I6829" i="2"/>
  <c r="H6830" i="2"/>
  <c r="I6830" i="2"/>
  <c r="H6831" i="2"/>
  <c r="I6831" i="2"/>
  <c r="H6832" i="2"/>
  <c r="I6832" i="2"/>
  <c r="H6833" i="2"/>
  <c r="I6833" i="2"/>
  <c r="H6834" i="2"/>
  <c r="I6834" i="2"/>
  <c r="H6835" i="2"/>
  <c r="I6835" i="2"/>
  <c r="H6836" i="2"/>
  <c r="I6836" i="2"/>
  <c r="H6837" i="2"/>
  <c r="I6837" i="2"/>
  <c r="H6838" i="2"/>
  <c r="I6838" i="2"/>
  <c r="H6839" i="2"/>
  <c r="I6839" i="2"/>
  <c r="H6840" i="2"/>
  <c r="I6840" i="2"/>
  <c r="H6841" i="2"/>
  <c r="I6841" i="2"/>
  <c r="H6842" i="2"/>
  <c r="I6842" i="2"/>
  <c r="H6843" i="2"/>
  <c r="I6843" i="2"/>
  <c r="H6844" i="2"/>
  <c r="I6844" i="2"/>
  <c r="H6845" i="2"/>
  <c r="I6845" i="2"/>
  <c r="H6846" i="2"/>
  <c r="I6846" i="2"/>
  <c r="H6847" i="2"/>
  <c r="I6847" i="2"/>
  <c r="H6848" i="2"/>
  <c r="I6848" i="2"/>
  <c r="H6849" i="2"/>
  <c r="I6849" i="2"/>
  <c r="H6850" i="2"/>
  <c r="I6850" i="2"/>
  <c r="H6851" i="2"/>
  <c r="I6851" i="2"/>
  <c r="H6852" i="2"/>
  <c r="I6852" i="2"/>
  <c r="H6853" i="2"/>
  <c r="I6853" i="2"/>
  <c r="H6854" i="2"/>
  <c r="I6854" i="2"/>
  <c r="H6855" i="2"/>
  <c r="I6855" i="2"/>
  <c r="H6856" i="2"/>
  <c r="I6856" i="2"/>
  <c r="H6857" i="2"/>
  <c r="I6857" i="2"/>
  <c r="H6858" i="2"/>
  <c r="I6858" i="2"/>
  <c r="H6859" i="2"/>
  <c r="I6859" i="2"/>
  <c r="H6860" i="2"/>
  <c r="I6860" i="2"/>
  <c r="H6861" i="2"/>
  <c r="I6861" i="2"/>
  <c r="H6862" i="2"/>
  <c r="I6862" i="2"/>
  <c r="H6863" i="2"/>
  <c r="I6863" i="2"/>
  <c r="H6864" i="2"/>
  <c r="I6864" i="2"/>
  <c r="H6865" i="2"/>
  <c r="I6865" i="2"/>
  <c r="H6866" i="2"/>
  <c r="I6866" i="2"/>
  <c r="H6867" i="2"/>
  <c r="I6867" i="2"/>
  <c r="H6868" i="2"/>
  <c r="I6868" i="2"/>
  <c r="H6869" i="2"/>
  <c r="I6869" i="2"/>
  <c r="H6870" i="2"/>
  <c r="I6870" i="2"/>
  <c r="H6871" i="2"/>
  <c r="I6871" i="2"/>
  <c r="H6872" i="2"/>
  <c r="I6872" i="2"/>
  <c r="H6873" i="2"/>
  <c r="I6873" i="2"/>
  <c r="H6874" i="2"/>
  <c r="I6874" i="2"/>
  <c r="H6875" i="2"/>
  <c r="I6875" i="2"/>
  <c r="H6876" i="2"/>
  <c r="I6876" i="2"/>
  <c r="H6877" i="2"/>
  <c r="I6877" i="2"/>
  <c r="H6878" i="2"/>
  <c r="I6878" i="2"/>
  <c r="H6879" i="2"/>
  <c r="I6879" i="2"/>
  <c r="H6880" i="2"/>
  <c r="I6880" i="2"/>
  <c r="H6881" i="2"/>
  <c r="I6881" i="2"/>
  <c r="H6882" i="2"/>
  <c r="I6882" i="2"/>
  <c r="H6883" i="2"/>
  <c r="I6883" i="2"/>
  <c r="H6884" i="2"/>
  <c r="I6884" i="2"/>
  <c r="H6885" i="2"/>
  <c r="I6885" i="2"/>
  <c r="H6886" i="2"/>
  <c r="I6886" i="2"/>
  <c r="H6887" i="2"/>
  <c r="I6887" i="2"/>
  <c r="H6888" i="2"/>
  <c r="I6888" i="2"/>
  <c r="H6889" i="2"/>
  <c r="I6889" i="2"/>
  <c r="H6890" i="2"/>
  <c r="I6890" i="2"/>
  <c r="H6891" i="2"/>
  <c r="I6891" i="2"/>
  <c r="H6892" i="2"/>
  <c r="I6892" i="2"/>
  <c r="H6893" i="2"/>
  <c r="I6893" i="2"/>
  <c r="H6894" i="2"/>
  <c r="I6894" i="2"/>
  <c r="H6895" i="2"/>
  <c r="I6895" i="2"/>
  <c r="H6896" i="2"/>
  <c r="I6896" i="2"/>
  <c r="H6897" i="2"/>
  <c r="I6897" i="2"/>
  <c r="H6898" i="2"/>
  <c r="I6898" i="2"/>
  <c r="H6899" i="2"/>
  <c r="I6899" i="2"/>
  <c r="H6900" i="2"/>
  <c r="I6900" i="2"/>
  <c r="H6901" i="2"/>
  <c r="I6901" i="2"/>
  <c r="H6902" i="2"/>
  <c r="I6902" i="2"/>
  <c r="H6903" i="2"/>
  <c r="I6903" i="2"/>
  <c r="H6904" i="2"/>
  <c r="I6904" i="2"/>
  <c r="H6905" i="2"/>
  <c r="I6905" i="2"/>
  <c r="H6906" i="2"/>
  <c r="I6906" i="2"/>
  <c r="H6907" i="2"/>
  <c r="I6907" i="2"/>
  <c r="H6908" i="2"/>
  <c r="I6908" i="2"/>
  <c r="H6909" i="2"/>
  <c r="I6909" i="2"/>
  <c r="H6910" i="2"/>
  <c r="I6910" i="2"/>
  <c r="H6911" i="2"/>
  <c r="I6911" i="2"/>
  <c r="H6912" i="2"/>
  <c r="I6912" i="2"/>
  <c r="H6913" i="2"/>
  <c r="I6913" i="2"/>
  <c r="H6914" i="2"/>
  <c r="I6914" i="2"/>
  <c r="H6915" i="2"/>
  <c r="I6915" i="2"/>
  <c r="H6916" i="2"/>
  <c r="I6916" i="2"/>
  <c r="H6917" i="2"/>
  <c r="I6917" i="2"/>
  <c r="H6918" i="2"/>
  <c r="I6918" i="2"/>
  <c r="H6919" i="2"/>
  <c r="I6919" i="2"/>
  <c r="H6920" i="2"/>
  <c r="I6920" i="2"/>
  <c r="H6921" i="2"/>
  <c r="I6921" i="2"/>
  <c r="H6922" i="2"/>
  <c r="I6922" i="2"/>
  <c r="H6923" i="2"/>
  <c r="I6923" i="2"/>
  <c r="H6924" i="2"/>
  <c r="I6924" i="2"/>
  <c r="H6925" i="2"/>
  <c r="I6925" i="2"/>
  <c r="H6926" i="2"/>
  <c r="I6926" i="2"/>
  <c r="H6927" i="2"/>
  <c r="I6927" i="2"/>
  <c r="H6928" i="2"/>
  <c r="I6928" i="2"/>
  <c r="H6929" i="2"/>
  <c r="I6929" i="2"/>
  <c r="H6930" i="2"/>
  <c r="I6930" i="2"/>
  <c r="H6931" i="2"/>
  <c r="I6931" i="2"/>
  <c r="H6932" i="2"/>
  <c r="I6932" i="2"/>
  <c r="H6933" i="2"/>
  <c r="I6933" i="2"/>
  <c r="H6934" i="2"/>
  <c r="I6934" i="2"/>
  <c r="H6935" i="2"/>
  <c r="I6935" i="2"/>
  <c r="H6936" i="2"/>
  <c r="I6936" i="2"/>
  <c r="H6937" i="2"/>
  <c r="I6937" i="2"/>
  <c r="H6938" i="2"/>
  <c r="I6938" i="2"/>
  <c r="H6939" i="2"/>
  <c r="I6939" i="2"/>
  <c r="H6940" i="2"/>
  <c r="I6940" i="2"/>
  <c r="H6941" i="2"/>
  <c r="I6941" i="2"/>
  <c r="H6942" i="2"/>
  <c r="I6942" i="2"/>
  <c r="H6943" i="2"/>
  <c r="I6943" i="2"/>
  <c r="H6944" i="2"/>
  <c r="I6944" i="2"/>
  <c r="H6945" i="2"/>
  <c r="I6945" i="2"/>
  <c r="H6946" i="2"/>
  <c r="I6946" i="2"/>
  <c r="H6947" i="2"/>
  <c r="I6947" i="2"/>
  <c r="H6948" i="2"/>
  <c r="I6948" i="2"/>
  <c r="H6949" i="2"/>
  <c r="I6949" i="2"/>
  <c r="H6950" i="2"/>
  <c r="I6950" i="2"/>
  <c r="H6951" i="2"/>
  <c r="I6951" i="2"/>
  <c r="H6952" i="2"/>
  <c r="I6952" i="2"/>
  <c r="H6953" i="2"/>
  <c r="I6953" i="2"/>
  <c r="H6954" i="2"/>
  <c r="I6954" i="2"/>
  <c r="H6955" i="2"/>
  <c r="I6955" i="2"/>
  <c r="H6956" i="2"/>
  <c r="I6956" i="2"/>
  <c r="H6957" i="2"/>
  <c r="I6957" i="2"/>
  <c r="H6958" i="2"/>
  <c r="I6958" i="2"/>
  <c r="H6959" i="2"/>
  <c r="I6959" i="2"/>
  <c r="H6960" i="2"/>
  <c r="I6960" i="2"/>
  <c r="H6961" i="2"/>
  <c r="I6961" i="2"/>
  <c r="H6962" i="2"/>
  <c r="I6962" i="2"/>
  <c r="H6963" i="2"/>
  <c r="I6963" i="2"/>
  <c r="H6964" i="2"/>
  <c r="I6964" i="2"/>
  <c r="H6965" i="2"/>
  <c r="I6965" i="2"/>
  <c r="H6966" i="2"/>
  <c r="I6966" i="2"/>
  <c r="H6967" i="2"/>
  <c r="I6967" i="2"/>
  <c r="H6968" i="2"/>
  <c r="I6968" i="2"/>
  <c r="H6969" i="2"/>
  <c r="I6969" i="2"/>
  <c r="H6970" i="2"/>
  <c r="I6970" i="2"/>
  <c r="H6971" i="2"/>
  <c r="I6971" i="2"/>
  <c r="H6972" i="2"/>
  <c r="I6972" i="2"/>
  <c r="H6973" i="2"/>
  <c r="I6973" i="2"/>
  <c r="H6974" i="2"/>
  <c r="I6974" i="2"/>
  <c r="H6975" i="2"/>
  <c r="I6975" i="2"/>
  <c r="H6976" i="2"/>
  <c r="I6976" i="2"/>
  <c r="H6977" i="2"/>
  <c r="I6977" i="2"/>
  <c r="H6978" i="2"/>
  <c r="I6978" i="2"/>
  <c r="H6979" i="2"/>
  <c r="I6979" i="2"/>
  <c r="H6980" i="2"/>
  <c r="I6980" i="2"/>
  <c r="H6981" i="2"/>
  <c r="I6981" i="2"/>
  <c r="H6982" i="2"/>
  <c r="I6982" i="2"/>
  <c r="H6983" i="2"/>
  <c r="I6983" i="2"/>
  <c r="H6984" i="2"/>
  <c r="I6984" i="2"/>
  <c r="H6985" i="2"/>
  <c r="I6985" i="2"/>
  <c r="H6986" i="2"/>
  <c r="I6986" i="2"/>
  <c r="H6987" i="2"/>
  <c r="I6987" i="2"/>
  <c r="H6988" i="2"/>
  <c r="I6988" i="2"/>
  <c r="H6989" i="2"/>
  <c r="I6989" i="2"/>
  <c r="H6990" i="2"/>
  <c r="I6990" i="2"/>
  <c r="H6991" i="2"/>
  <c r="I6991" i="2"/>
  <c r="H6992" i="2"/>
  <c r="I6992" i="2"/>
  <c r="H6993" i="2"/>
  <c r="I6993" i="2"/>
  <c r="H6994" i="2"/>
  <c r="I6994" i="2"/>
  <c r="H6995" i="2"/>
  <c r="I6995" i="2"/>
  <c r="H6996" i="2"/>
  <c r="I6996" i="2"/>
  <c r="H6997" i="2"/>
  <c r="I6997" i="2"/>
  <c r="H6998" i="2"/>
  <c r="I6998" i="2"/>
  <c r="H6999" i="2"/>
  <c r="I6999" i="2"/>
  <c r="H7000" i="2"/>
  <c r="I7000" i="2"/>
  <c r="H7001" i="2"/>
  <c r="I7001" i="2"/>
  <c r="H7002" i="2"/>
  <c r="I7002" i="2"/>
  <c r="H7003" i="2"/>
  <c r="I7003" i="2"/>
  <c r="H7004" i="2"/>
  <c r="I7004" i="2"/>
  <c r="H7005" i="2"/>
  <c r="I7005" i="2"/>
  <c r="H7006" i="2"/>
  <c r="I7006" i="2"/>
  <c r="H7007" i="2"/>
  <c r="I7007" i="2"/>
  <c r="H7008" i="2"/>
  <c r="I7008" i="2"/>
  <c r="H7009" i="2"/>
  <c r="I7009" i="2"/>
  <c r="H7010" i="2"/>
  <c r="I7010" i="2"/>
  <c r="H7011" i="2"/>
  <c r="I7011" i="2"/>
  <c r="H7012" i="2"/>
  <c r="I7012" i="2"/>
  <c r="H7013" i="2"/>
  <c r="I7013" i="2"/>
  <c r="H7014" i="2"/>
  <c r="I7014" i="2"/>
  <c r="H7015" i="2"/>
  <c r="I7015" i="2"/>
  <c r="H7016" i="2"/>
  <c r="I7016" i="2"/>
  <c r="H7017" i="2"/>
  <c r="I7017" i="2"/>
  <c r="H7018" i="2"/>
  <c r="I7018" i="2"/>
  <c r="H7019" i="2"/>
  <c r="I7019" i="2"/>
  <c r="H7020" i="2"/>
  <c r="I7020" i="2"/>
  <c r="H7021" i="2"/>
  <c r="I7021" i="2"/>
  <c r="H7022" i="2"/>
  <c r="I7022" i="2"/>
  <c r="H7023" i="2"/>
  <c r="I7023" i="2"/>
  <c r="H7024" i="2"/>
  <c r="I7024" i="2"/>
  <c r="H7025" i="2"/>
  <c r="I7025" i="2"/>
  <c r="H7026" i="2"/>
  <c r="I7026" i="2"/>
  <c r="H7027" i="2"/>
  <c r="I7027" i="2"/>
  <c r="H7028" i="2"/>
  <c r="I7028" i="2"/>
  <c r="H7029" i="2"/>
  <c r="I7029" i="2"/>
  <c r="H7030" i="2"/>
  <c r="I7030" i="2"/>
  <c r="H7031" i="2"/>
  <c r="I7031" i="2"/>
  <c r="H7032" i="2"/>
  <c r="I7032" i="2"/>
  <c r="H7033" i="2"/>
  <c r="I7033" i="2"/>
  <c r="H7034" i="2"/>
  <c r="I7034" i="2"/>
  <c r="H7035" i="2"/>
  <c r="I7035" i="2"/>
  <c r="H7036" i="2"/>
  <c r="I7036" i="2"/>
  <c r="H7037" i="2"/>
  <c r="I7037" i="2"/>
  <c r="H7038" i="2"/>
  <c r="I7038" i="2"/>
  <c r="H7039" i="2"/>
  <c r="I7039" i="2"/>
  <c r="H7040" i="2"/>
  <c r="I7040" i="2"/>
  <c r="H7041" i="2"/>
  <c r="I7041" i="2"/>
  <c r="H7042" i="2"/>
  <c r="I7042" i="2"/>
  <c r="H7043" i="2"/>
  <c r="I7043" i="2"/>
  <c r="H7044" i="2"/>
  <c r="I7044" i="2"/>
  <c r="H7045" i="2"/>
  <c r="I7045" i="2"/>
  <c r="H7046" i="2"/>
  <c r="I7046" i="2"/>
  <c r="H7047" i="2"/>
  <c r="I7047" i="2"/>
  <c r="H7048" i="2"/>
  <c r="I7048" i="2"/>
  <c r="H7049" i="2"/>
  <c r="I7049" i="2"/>
  <c r="H7050" i="2"/>
  <c r="I7050" i="2"/>
  <c r="H7051" i="2"/>
  <c r="I7051" i="2"/>
  <c r="H7052" i="2"/>
  <c r="I7052" i="2"/>
  <c r="H7053" i="2"/>
  <c r="I7053" i="2"/>
  <c r="H7054" i="2"/>
  <c r="I7054" i="2"/>
  <c r="H7055" i="2"/>
  <c r="I7055" i="2"/>
  <c r="H7056" i="2"/>
  <c r="I7056" i="2"/>
  <c r="H7057" i="2"/>
  <c r="I7057" i="2"/>
  <c r="H7058" i="2"/>
  <c r="I7058" i="2"/>
  <c r="H7059" i="2"/>
  <c r="I7059" i="2"/>
  <c r="H7060" i="2"/>
  <c r="I7060" i="2"/>
  <c r="H7061" i="2"/>
  <c r="I7061" i="2"/>
  <c r="H7062" i="2"/>
  <c r="I7062" i="2"/>
  <c r="H7063" i="2"/>
  <c r="I7063" i="2"/>
  <c r="H7064" i="2"/>
  <c r="I7064" i="2"/>
  <c r="H7065" i="2"/>
  <c r="I7065" i="2"/>
  <c r="H7066" i="2"/>
  <c r="I7066" i="2"/>
  <c r="H7067" i="2"/>
  <c r="I7067" i="2"/>
  <c r="H7068" i="2"/>
  <c r="I7068" i="2"/>
  <c r="H7069" i="2"/>
  <c r="I7069" i="2"/>
  <c r="H7070" i="2"/>
  <c r="I7070" i="2"/>
  <c r="H7071" i="2"/>
  <c r="I7071" i="2"/>
  <c r="H7072" i="2"/>
  <c r="I7072" i="2"/>
  <c r="H7073" i="2"/>
  <c r="I7073" i="2"/>
  <c r="H7074" i="2"/>
  <c r="I7074" i="2"/>
  <c r="H7075" i="2"/>
  <c r="I7075" i="2"/>
  <c r="H7076" i="2"/>
  <c r="I7076" i="2"/>
  <c r="H7077" i="2"/>
  <c r="I7077" i="2"/>
  <c r="H7078" i="2"/>
  <c r="I7078" i="2"/>
  <c r="H7079" i="2"/>
  <c r="I7079" i="2"/>
  <c r="H7080" i="2"/>
  <c r="I7080" i="2"/>
  <c r="H7081" i="2"/>
  <c r="I7081" i="2"/>
  <c r="H7082" i="2"/>
  <c r="I7082" i="2"/>
  <c r="H7083" i="2"/>
  <c r="I7083" i="2"/>
  <c r="H7084" i="2"/>
  <c r="I7084" i="2"/>
  <c r="H7085" i="2"/>
  <c r="I7085" i="2"/>
  <c r="H7086" i="2"/>
  <c r="I7086" i="2"/>
  <c r="H7087" i="2"/>
  <c r="I7087" i="2"/>
  <c r="H7088" i="2"/>
  <c r="I7088" i="2"/>
  <c r="H7089" i="2"/>
  <c r="I7089" i="2"/>
  <c r="H7090" i="2"/>
  <c r="I7090" i="2"/>
  <c r="H7091" i="2"/>
  <c r="I7091" i="2"/>
  <c r="H7092" i="2"/>
  <c r="I7092" i="2"/>
  <c r="H7093" i="2"/>
  <c r="I7093" i="2"/>
  <c r="H7094" i="2"/>
  <c r="I7094" i="2"/>
  <c r="H7095" i="2"/>
  <c r="I7095" i="2"/>
  <c r="H7096" i="2"/>
  <c r="I7096" i="2"/>
  <c r="H7097" i="2"/>
  <c r="I7097" i="2"/>
  <c r="H7098" i="2"/>
  <c r="I7098" i="2"/>
  <c r="H7099" i="2"/>
  <c r="I7099" i="2"/>
  <c r="H7100" i="2"/>
  <c r="I7100" i="2"/>
  <c r="H7101" i="2"/>
  <c r="I7101" i="2"/>
  <c r="H7102" i="2"/>
  <c r="I7102" i="2"/>
  <c r="H7103" i="2"/>
  <c r="I7103" i="2"/>
  <c r="H7104" i="2"/>
  <c r="I7104" i="2"/>
  <c r="H7105" i="2"/>
  <c r="I7105" i="2"/>
  <c r="H7106" i="2"/>
  <c r="I7106" i="2"/>
  <c r="H7107" i="2"/>
  <c r="I7107" i="2"/>
  <c r="H7108" i="2"/>
  <c r="I7108" i="2"/>
  <c r="H7109" i="2"/>
  <c r="I7109" i="2"/>
  <c r="H7110" i="2"/>
  <c r="I7110" i="2"/>
  <c r="H7111" i="2"/>
  <c r="I7111" i="2"/>
  <c r="H7112" i="2"/>
  <c r="I7112" i="2"/>
  <c r="H7113" i="2"/>
  <c r="I7113" i="2"/>
  <c r="H7114" i="2"/>
  <c r="I7114" i="2"/>
  <c r="H7115" i="2"/>
  <c r="I7115" i="2"/>
  <c r="H7116" i="2"/>
  <c r="I7116" i="2"/>
  <c r="H7117" i="2"/>
  <c r="I7117" i="2"/>
  <c r="H7118" i="2"/>
  <c r="I7118" i="2"/>
  <c r="H7119" i="2"/>
  <c r="I7119" i="2"/>
  <c r="H7120" i="2"/>
  <c r="I7120" i="2"/>
  <c r="H7121" i="2"/>
  <c r="I7121" i="2"/>
  <c r="H7122" i="2"/>
  <c r="I7122" i="2"/>
  <c r="H7123" i="2"/>
  <c r="I7123" i="2"/>
  <c r="H7124" i="2"/>
  <c r="I7124" i="2"/>
  <c r="H7125" i="2"/>
  <c r="I7125" i="2"/>
  <c r="H7126" i="2"/>
  <c r="I7126" i="2"/>
  <c r="H7127" i="2"/>
  <c r="I7127" i="2"/>
  <c r="H7128" i="2"/>
  <c r="I7128" i="2"/>
  <c r="H7129" i="2"/>
  <c r="I7129" i="2"/>
  <c r="H7130" i="2"/>
  <c r="I7130" i="2"/>
  <c r="H7131" i="2"/>
  <c r="I7131" i="2"/>
  <c r="H7132" i="2"/>
  <c r="I7132" i="2"/>
  <c r="H7133" i="2"/>
  <c r="I7133" i="2"/>
  <c r="H7134" i="2"/>
  <c r="I7134" i="2"/>
  <c r="H7135" i="2"/>
  <c r="I7135" i="2"/>
  <c r="H7136" i="2"/>
  <c r="I7136" i="2"/>
  <c r="H7137" i="2"/>
  <c r="I7137" i="2"/>
  <c r="H7138" i="2"/>
  <c r="I7138" i="2"/>
  <c r="H7139" i="2"/>
  <c r="I7139" i="2"/>
  <c r="H7140" i="2"/>
  <c r="I7140" i="2"/>
  <c r="H7141" i="2"/>
  <c r="I7141" i="2"/>
  <c r="H7142" i="2"/>
  <c r="I7142" i="2"/>
  <c r="H7143" i="2"/>
  <c r="I7143" i="2"/>
  <c r="H7144" i="2"/>
  <c r="I7144" i="2"/>
  <c r="H7145" i="2"/>
  <c r="I7145" i="2"/>
  <c r="H7146" i="2"/>
  <c r="I7146" i="2"/>
  <c r="H7147" i="2"/>
  <c r="I7147" i="2"/>
  <c r="H7148" i="2"/>
  <c r="I7148" i="2"/>
  <c r="H7149" i="2"/>
  <c r="I7149" i="2"/>
  <c r="H7150" i="2"/>
  <c r="I7150" i="2"/>
  <c r="H7151" i="2"/>
  <c r="I7151" i="2"/>
  <c r="H7152" i="2"/>
  <c r="I7152" i="2"/>
  <c r="H7153" i="2"/>
  <c r="I7153" i="2"/>
  <c r="H7154" i="2"/>
  <c r="I7154" i="2"/>
  <c r="H7155" i="2"/>
  <c r="I7155" i="2"/>
  <c r="H7156" i="2"/>
  <c r="I7156" i="2"/>
  <c r="H7157" i="2"/>
  <c r="I7157" i="2"/>
  <c r="H7158" i="2"/>
  <c r="I7158" i="2"/>
  <c r="H7159" i="2"/>
  <c r="I7159" i="2"/>
  <c r="H7160" i="2"/>
  <c r="I7160" i="2"/>
  <c r="H7161" i="2"/>
  <c r="I7161" i="2"/>
  <c r="H7162" i="2"/>
  <c r="I7162" i="2"/>
  <c r="H7163" i="2"/>
  <c r="I7163" i="2"/>
  <c r="H7164" i="2"/>
  <c r="I7164" i="2"/>
  <c r="H7165" i="2"/>
  <c r="I7165" i="2"/>
  <c r="H7166" i="2"/>
  <c r="I7166" i="2"/>
  <c r="H7167" i="2"/>
  <c r="I7167" i="2"/>
  <c r="H7168" i="2"/>
  <c r="I7168" i="2"/>
  <c r="H7169" i="2"/>
  <c r="I7169" i="2"/>
  <c r="H7170" i="2"/>
  <c r="I7170" i="2"/>
  <c r="H7171" i="2"/>
  <c r="I7171" i="2"/>
  <c r="H7172" i="2"/>
  <c r="I7172" i="2"/>
  <c r="H7173" i="2"/>
  <c r="I7173" i="2"/>
  <c r="H7174" i="2"/>
  <c r="I7174" i="2"/>
  <c r="H7175" i="2"/>
  <c r="I7175" i="2"/>
  <c r="H7176" i="2"/>
  <c r="I7176" i="2"/>
  <c r="H7177" i="2"/>
  <c r="I7177" i="2"/>
  <c r="H7178" i="2"/>
  <c r="I7178" i="2"/>
  <c r="H7179" i="2"/>
  <c r="I7179" i="2"/>
  <c r="H7180" i="2"/>
  <c r="I7180" i="2"/>
  <c r="H7181" i="2"/>
  <c r="I7181" i="2"/>
  <c r="H7182" i="2"/>
  <c r="I7182" i="2"/>
  <c r="H7183" i="2"/>
  <c r="I7183" i="2"/>
  <c r="H7184" i="2"/>
  <c r="I7184" i="2"/>
  <c r="H7185" i="2"/>
  <c r="I7185" i="2"/>
  <c r="H7186" i="2"/>
  <c r="I7186" i="2"/>
  <c r="H7187" i="2"/>
  <c r="I7187" i="2"/>
  <c r="H7188" i="2"/>
  <c r="I7188" i="2"/>
  <c r="H7189" i="2"/>
  <c r="I7189" i="2"/>
  <c r="H7190" i="2"/>
  <c r="I7190" i="2"/>
  <c r="H7191" i="2"/>
  <c r="I7191" i="2"/>
  <c r="H7192" i="2"/>
  <c r="I7192" i="2"/>
  <c r="H7193" i="2"/>
  <c r="I7193" i="2"/>
  <c r="H7194" i="2"/>
  <c r="I7194" i="2"/>
  <c r="H7195" i="2"/>
  <c r="I7195" i="2"/>
  <c r="H7196" i="2"/>
  <c r="I7196" i="2"/>
  <c r="H7197" i="2"/>
  <c r="I7197" i="2"/>
  <c r="H7198" i="2"/>
  <c r="I7198" i="2"/>
  <c r="H7199" i="2"/>
  <c r="I7199" i="2"/>
  <c r="H7200" i="2"/>
  <c r="I7200" i="2"/>
  <c r="H7201" i="2"/>
  <c r="I7201" i="2"/>
  <c r="H7202" i="2"/>
  <c r="I7202" i="2"/>
  <c r="H7203" i="2"/>
  <c r="I7203" i="2"/>
  <c r="H7204" i="2"/>
  <c r="I7204" i="2"/>
  <c r="H7205" i="2"/>
  <c r="I7205" i="2"/>
  <c r="H7206" i="2"/>
  <c r="I7206" i="2"/>
  <c r="H7207" i="2"/>
  <c r="I7207" i="2"/>
  <c r="H7208" i="2"/>
  <c r="I7208" i="2"/>
  <c r="H7209" i="2"/>
  <c r="I7209" i="2"/>
  <c r="H7210" i="2"/>
  <c r="I7210" i="2"/>
  <c r="H7211" i="2"/>
  <c r="I7211" i="2"/>
  <c r="H7212" i="2"/>
  <c r="I7212" i="2"/>
  <c r="H7213" i="2"/>
  <c r="I7213" i="2"/>
  <c r="H7214" i="2"/>
  <c r="I7214" i="2"/>
  <c r="H7215" i="2"/>
  <c r="I7215" i="2"/>
  <c r="H7216" i="2"/>
  <c r="I7216" i="2"/>
  <c r="H7217" i="2"/>
  <c r="I7217" i="2"/>
  <c r="H7218" i="2"/>
  <c r="I7218" i="2"/>
  <c r="H7219" i="2"/>
  <c r="I7219" i="2"/>
  <c r="H7220" i="2"/>
  <c r="I7220" i="2"/>
  <c r="H7221" i="2"/>
  <c r="I7221" i="2"/>
  <c r="H7222" i="2"/>
  <c r="I7222" i="2"/>
  <c r="H7223" i="2"/>
  <c r="I7223" i="2"/>
  <c r="H7224" i="2"/>
  <c r="I7224" i="2"/>
  <c r="H7225" i="2"/>
  <c r="I7225" i="2"/>
  <c r="H7226" i="2"/>
  <c r="I7226" i="2"/>
  <c r="H7227" i="2"/>
  <c r="I7227" i="2"/>
  <c r="H7228" i="2"/>
  <c r="I7228" i="2"/>
  <c r="H7229" i="2"/>
  <c r="I7229" i="2"/>
  <c r="H7230" i="2"/>
  <c r="I7230" i="2"/>
  <c r="H7231" i="2"/>
  <c r="I7231" i="2"/>
  <c r="H7232" i="2"/>
  <c r="I7232" i="2"/>
  <c r="H7233" i="2"/>
  <c r="I7233" i="2"/>
  <c r="H7234" i="2"/>
  <c r="I7234" i="2"/>
  <c r="H7235" i="2"/>
  <c r="I7235" i="2"/>
  <c r="H7236" i="2"/>
  <c r="I7236" i="2"/>
  <c r="H7237" i="2"/>
  <c r="I7237" i="2"/>
  <c r="H7238" i="2"/>
  <c r="I7238" i="2"/>
  <c r="H7239" i="2"/>
  <c r="I7239" i="2"/>
  <c r="H7240" i="2"/>
  <c r="I7240" i="2"/>
  <c r="H7241" i="2"/>
  <c r="I7241" i="2"/>
  <c r="H7242" i="2"/>
  <c r="I7242" i="2"/>
  <c r="H7243" i="2"/>
  <c r="I7243" i="2"/>
  <c r="H7244" i="2"/>
  <c r="I7244" i="2"/>
  <c r="H7245" i="2"/>
  <c r="I7245" i="2"/>
  <c r="H7246" i="2"/>
  <c r="I7246" i="2"/>
  <c r="H7247" i="2"/>
  <c r="I7247" i="2"/>
  <c r="H7248" i="2"/>
  <c r="I7248" i="2"/>
  <c r="H7249" i="2"/>
  <c r="I7249" i="2"/>
  <c r="H7250" i="2"/>
  <c r="I7250" i="2"/>
  <c r="H7251" i="2"/>
  <c r="I7251" i="2"/>
  <c r="H7252" i="2"/>
  <c r="I7252" i="2"/>
  <c r="H7253" i="2"/>
  <c r="I7253" i="2"/>
  <c r="H7254" i="2"/>
  <c r="I7254" i="2"/>
  <c r="H7255" i="2"/>
  <c r="I7255" i="2"/>
  <c r="H7256" i="2"/>
  <c r="I7256" i="2"/>
  <c r="H7257" i="2"/>
  <c r="I7257" i="2"/>
  <c r="H7258" i="2"/>
  <c r="I7258" i="2"/>
  <c r="H7259" i="2"/>
  <c r="I7259" i="2"/>
  <c r="H7260" i="2"/>
  <c r="I7260" i="2"/>
  <c r="H7261" i="2"/>
  <c r="I7261" i="2"/>
  <c r="H7262" i="2"/>
  <c r="I7262" i="2"/>
  <c r="H7263" i="2"/>
  <c r="I7263" i="2"/>
  <c r="H7264" i="2"/>
  <c r="I7264" i="2"/>
  <c r="H7265" i="2"/>
  <c r="I7265" i="2"/>
  <c r="H7266" i="2"/>
  <c r="I7266" i="2"/>
  <c r="H7267" i="2"/>
  <c r="I7267" i="2"/>
  <c r="H7268" i="2"/>
  <c r="I7268" i="2"/>
  <c r="H7269" i="2"/>
  <c r="I7269" i="2"/>
  <c r="H7270" i="2"/>
  <c r="I7270" i="2"/>
  <c r="H7271" i="2"/>
  <c r="I7271" i="2"/>
  <c r="H7272" i="2"/>
  <c r="I7272" i="2"/>
  <c r="H7273" i="2"/>
  <c r="I7273" i="2"/>
  <c r="H7274" i="2"/>
  <c r="I7274" i="2"/>
  <c r="H7275" i="2"/>
  <c r="I7275" i="2"/>
  <c r="H7276" i="2"/>
  <c r="I7276" i="2"/>
  <c r="H7277" i="2"/>
  <c r="I7277" i="2"/>
  <c r="H7278" i="2"/>
  <c r="I7278" i="2"/>
  <c r="H7279" i="2"/>
  <c r="I7279" i="2"/>
  <c r="H7280" i="2"/>
  <c r="I7280" i="2"/>
  <c r="H7281" i="2"/>
  <c r="I7281" i="2"/>
  <c r="H7282" i="2"/>
  <c r="I7282" i="2"/>
  <c r="H7283" i="2"/>
  <c r="I7283" i="2"/>
  <c r="H7284" i="2"/>
  <c r="I7284" i="2"/>
  <c r="H7285" i="2"/>
  <c r="I7285" i="2"/>
  <c r="H7286" i="2"/>
  <c r="I7286" i="2"/>
  <c r="H7287" i="2"/>
  <c r="I7287" i="2"/>
  <c r="H7288" i="2"/>
  <c r="I7288" i="2"/>
  <c r="H7289" i="2"/>
  <c r="I7289" i="2"/>
  <c r="H7290" i="2"/>
  <c r="I7290" i="2"/>
  <c r="H7291" i="2"/>
  <c r="I7291" i="2"/>
  <c r="H7292" i="2"/>
  <c r="I7292" i="2"/>
  <c r="H7293" i="2"/>
  <c r="I7293" i="2"/>
  <c r="H7294" i="2"/>
  <c r="I7294" i="2"/>
  <c r="H7295" i="2"/>
  <c r="I7295" i="2"/>
  <c r="H7296" i="2"/>
  <c r="I7296" i="2"/>
  <c r="H7297" i="2"/>
  <c r="I7297" i="2"/>
  <c r="H7298" i="2"/>
  <c r="I7298" i="2"/>
  <c r="H7299" i="2"/>
  <c r="I7299" i="2"/>
  <c r="H7300" i="2"/>
  <c r="I7300" i="2"/>
  <c r="H7301" i="2"/>
  <c r="I7301" i="2"/>
  <c r="H7302" i="2"/>
  <c r="I7302" i="2"/>
  <c r="H7303" i="2"/>
  <c r="I7303" i="2"/>
  <c r="H7304" i="2"/>
  <c r="I7304" i="2"/>
  <c r="H7305" i="2"/>
  <c r="I7305" i="2"/>
  <c r="H7306" i="2"/>
  <c r="I7306" i="2"/>
  <c r="H7307" i="2"/>
  <c r="I7307" i="2"/>
  <c r="H7308" i="2"/>
  <c r="I7308" i="2"/>
  <c r="H7309" i="2"/>
  <c r="I7309" i="2"/>
  <c r="H7310" i="2"/>
  <c r="I7310" i="2"/>
  <c r="H7311" i="2"/>
  <c r="I7311" i="2"/>
  <c r="H7312" i="2"/>
  <c r="I7312" i="2"/>
  <c r="H7313" i="2"/>
  <c r="I7313" i="2"/>
  <c r="H7314" i="2"/>
  <c r="I7314" i="2"/>
  <c r="H7315" i="2"/>
  <c r="I7315" i="2"/>
  <c r="H7316" i="2"/>
  <c r="I7316" i="2"/>
  <c r="H7317" i="2"/>
  <c r="I7317" i="2"/>
  <c r="H7318" i="2"/>
  <c r="I7318" i="2"/>
  <c r="H7319" i="2"/>
  <c r="I7319" i="2"/>
  <c r="H7320" i="2"/>
  <c r="I7320" i="2"/>
  <c r="H7321" i="2"/>
  <c r="I7321" i="2"/>
  <c r="H7322" i="2"/>
  <c r="I7322" i="2"/>
  <c r="H7323" i="2"/>
  <c r="I7323" i="2"/>
  <c r="H7324" i="2"/>
  <c r="I7324" i="2"/>
  <c r="H7325" i="2"/>
  <c r="I7325" i="2"/>
  <c r="H7326" i="2"/>
  <c r="I7326" i="2"/>
  <c r="H7327" i="2"/>
  <c r="I7327" i="2"/>
  <c r="H7328" i="2"/>
  <c r="I7328" i="2"/>
  <c r="H7329" i="2"/>
  <c r="I7329" i="2"/>
  <c r="H7330" i="2"/>
  <c r="I7330" i="2"/>
  <c r="H7331" i="2"/>
  <c r="I7331" i="2"/>
  <c r="H7332" i="2"/>
  <c r="I7332" i="2"/>
  <c r="H7333" i="2"/>
  <c r="I7333" i="2"/>
  <c r="H7334" i="2"/>
  <c r="I7334" i="2"/>
  <c r="H7335" i="2"/>
  <c r="I7335" i="2"/>
  <c r="H7336" i="2"/>
  <c r="I7336" i="2"/>
  <c r="H7337" i="2"/>
  <c r="I7337" i="2"/>
  <c r="H7338" i="2"/>
  <c r="I7338" i="2"/>
  <c r="H7339" i="2"/>
  <c r="I7339" i="2"/>
  <c r="H7340" i="2"/>
  <c r="I7340" i="2"/>
  <c r="H7341" i="2"/>
  <c r="I7341" i="2"/>
  <c r="H7342" i="2"/>
  <c r="I7342" i="2"/>
  <c r="H7343" i="2"/>
  <c r="I7343" i="2"/>
  <c r="H7344" i="2"/>
  <c r="I7344" i="2"/>
  <c r="H7345" i="2"/>
  <c r="I7345" i="2"/>
  <c r="H7346" i="2"/>
  <c r="I7346" i="2"/>
  <c r="H7347" i="2"/>
  <c r="I7347" i="2"/>
  <c r="H7348" i="2"/>
  <c r="I7348" i="2"/>
  <c r="H7349" i="2"/>
  <c r="I7349" i="2"/>
  <c r="H7350" i="2"/>
  <c r="I7350" i="2"/>
  <c r="H7351" i="2"/>
  <c r="I7351" i="2"/>
  <c r="H7352" i="2"/>
  <c r="I7352" i="2"/>
  <c r="H7353" i="2"/>
  <c r="I7353" i="2"/>
  <c r="H7354" i="2"/>
  <c r="I7354" i="2"/>
  <c r="H7355" i="2"/>
  <c r="I7355" i="2"/>
  <c r="H7356" i="2"/>
  <c r="I7356" i="2"/>
  <c r="H7357" i="2"/>
  <c r="I7357" i="2"/>
  <c r="H7358" i="2"/>
  <c r="I7358" i="2"/>
  <c r="H7359" i="2"/>
  <c r="I7359" i="2"/>
  <c r="H7360" i="2"/>
  <c r="I7360" i="2"/>
  <c r="H7361" i="2"/>
  <c r="I7361" i="2"/>
  <c r="H7362" i="2"/>
  <c r="I7362" i="2"/>
  <c r="H7363" i="2"/>
  <c r="I7363" i="2"/>
  <c r="H7364" i="2"/>
  <c r="I7364" i="2"/>
  <c r="H7365" i="2"/>
  <c r="I7365" i="2"/>
  <c r="H7366" i="2"/>
  <c r="I7366" i="2"/>
  <c r="H7367" i="2"/>
  <c r="I7367" i="2"/>
  <c r="H7368" i="2"/>
  <c r="I7368" i="2"/>
  <c r="H7369" i="2"/>
  <c r="I7369" i="2"/>
  <c r="H7370" i="2"/>
  <c r="I7370" i="2"/>
  <c r="H7371" i="2"/>
  <c r="I7371" i="2"/>
  <c r="H7372" i="2"/>
  <c r="I7372" i="2"/>
  <c r="H7373" i="2"/>
  <c r="I7373" i="2"/>
  <c r="H7374" i="2"/>
  <c r="I7374" i="2"/>
  <c r="H7375" i="2"/>
  <c r="I7375" i="2"/>
  <c r="H7376" i="2"/>
  <c r="I7376" i="2"/>
  <c r="H7377" i="2"/>
  <c r="I7377" i="2"/>
  <c r="H7378" i="2"/>
  <c r="I7378" i="2"/>
  <c r="H7379" i="2"/>
  <c r="I7379" i="2"/>
  <c r="H7380" i="2"/>
  <c r="I7380" i="2"/>
  <c r="H7381" i="2"/>
  <c r="I7381" i="2"/>
  <c r="H7382" i="2"/>
  <c r="I7382" i="2"/>
  <c r="H7383" i="2"/>
  <c r="I7383" i="2"/>
  <c r="H7384" i="2"/>
  <c r="I7384" i="2"/>
  <c r="H7385" i="2"/>
  <c r="I7385" i="2"/>
  <c r="H7386" i="2"/>
  <c r="I7386" i="2"/>
  <c r="H7387" i="2"/>
  <c r="I7387" i="2"/>
  <c r="H7388" i="2"/>
  <c r="I7388" i="2"/>
  <c r="H7389" i="2"/>
  <c r="I7389" i="2"/>
  <c r="H7390" i="2"/>
  <c r="I7390" i="2"/>
  <c r="H7391" i="2"/>
  <c r="I7391" i="2"/>
  <c r="H7392" i="2"/>
  <c r="I7392" i="2"/>
  <c r="H7393" i="2"/>
  <c r="I7393" i="2"/>
  <c r="H7394" i="2"/>
  <c r="I7394" i="2"/>
  <c r="H7395" i="2"/>
  <c r="I7395" i="2"/>
  <c r="H7396" i="2"/>
  <c r="I7396" i="2"/>
  <c r="H7397" i="2"/>
  <c r="I7397" i="2"/>
  <c r="H7398" i="2"/>
  <c r="I7398" i="2"/>
  <c r="H7399" i="2"/>
  <c r="I7399" i="2"/>
  <c r="H7400" i="2"/>
  <c r="I7400" i="2"/>
  <c r="H7401" i="2"/>
  <c r="I7401" i="2"/>
  <c r="H7402" i="2"/>
  <c r="I7402" i="2"/>
  <c r="H7403" i="2"/>
  <c r="I7403" i="2"/>
  <c r="H7404" i="2"/>
  <c r="I7404" i="2"/>
  <c r="H7405" i="2"/>
  <c r="I7405" i="2"/>
  <c r="H7406" i="2"/>
  <c r="I7406" i="2"/>
  <c r="H7407" i="2"/>
  <c r="I7407" i="2"/>
  <c r="H7408" i="2"/>
  <c r="I7408" i="2"/>
  <c r="H7409" i="2"/>
  <c r="I7409" i="2"/>
  <c r="H7410" i="2"/>
  <c r="I7410" i="2"/>
  <c r="H7411" i="2"/>
  <c r="I7411" i="2"/>
  <c r="H7412" i="2"/>
  <c r="I7412" i="2"/>
  <c r="H7413" i="2"/>
  <c r="I7413" i="2"/>
  <c r="H7414" i="2"/>
  <c r="I7414" i="2"/>
  <c r="H7415" i="2"/>
  <c r="I7415" i="2"/>
  <c r="H7416" i="2"/>
  <c r="I7416" i="2"/>
  <c r="H7417" i="2"/>
  <c r="I7417" i="2"/>
  <c r="H7418" i="2"/>
  <c r="I7418" i="2"/>
  <c r="H7419" i="2"/>
  <c r="I7419" i="2"/>
  <c r="H7420" i="2"/>
  <c r="I7420" i="2"/>
  <c r="H7421" i="2"/>
  <c r="I7421" i="2"/>
  <c r="H7422" i="2"/>
  <c r="I7422" i="2"/>
  <c r="H7423" i="2"/>
  <c r="I7423" i="2"/>
  <c r="H7424" i="2"/>
  <c r="I7424" i="2"/>
  <c r="H7425" i="2"/>
  <c r="I7425" i="2"/>
  <c r="H7426" i="2"/>
  <c r="I7426" i="2"/>
  <c r="H7427" i="2"/>
  <c r="I7427" i="2"/>
  <c r="H7428" i="2"/>
  <c r="I7428" i="2"/>
  <c r="H7429" i="2"/>
  <c r="I7429" i="2"/>
  <c r="H7430" i="2"/>
  <c r="I7430" i="2"/>
  <c r="H7431" i="2"/>
  <c r="I7431" i="2"/>
  <c r="H7432" i="2"/>
  <c r="I7432" i="2"/>
  <c r="H7433" i="2"/>
  <c r="I7433" i="2"/>
  <c r="H7434" i="2"/>
  <c r="I7434" i="2"/>
  <c r="H7435" i="2"/>
  <c r="I7435" i="2"/>
  <c r="H7436" i="2"/>
  <c r="I7436" i="2"/>
  <c r="H7437" i="2"/>
  <c r="I7437" i="2"/>
  <c r="H7438" i="2"/>
  <c r="I7438" i="2"/>
  <c r="H7439" i="2"/>
  <c r="I7439" i="2"/>
  <c r="H7440" i="2"/>
  <c r="I7440" i="2"/>
  <c r="H7441" i="2"/>
  <c r="I7441" i="2"/>
  <c r="H7442" i="2"/>
  <c r="I7442" i="2"/>
  <c r="H7443" i="2"/>
  <c r="I7443" i="2"/>
  <c r="H7444" i="2"/>
  <c r="I7444" i="2"/>
  <c r="H7445" i="2"/>
  <c r="I7445" i="2"/>
  <c r="H7446" i="2"/>
  <c r="I7446" i="2"/>
  <c r="H7447" i="2"/>
  <c r="I7447" i="2"/>
  <c r="H7448" i="2"/>
  <c r="I7448" i="2"/>
  <c r="H7449" i="2"/>
  <c r="I7449" i="2"/>
  <c r="H7450" i="2"/>
  <c r="I7450" i="2"/>
  <c r="H7451" i="2"/>
  <c r="I7451" i="2"/>
  <c r="H7452" i="2"/>
  <c r="I7452" i="2"/>
  <c r="H7453" i="2"/>
  <c r="I7453" i="2"/>
  <c r="H7454" i="2"/>
  <c r="I7454" i="2"/>
  <c r="H7455" i="2"/>
  <c r="I7455" i="2"/>
  <c r="H7456" i="2"/>
  <c r="I7456" i="2"/>
  <c r="H7457" i="2"/>
  <c r="I7457" i="2"/>
  <c r="H7458" i="2"/>
  <c r="I7458" i="2"/>
  <c r="H7459" i="2"/>
  <c r="I7459" i="2"/>
  <c r="H7460" i="2"/>
  <c r="I7460" i="2"/>
  <c r="H7461" i="2"/>
  <c r="I7461" i="2"/>
  <c r="H7462" i="2"/>
  <c r="I7462" i="2"/>
  <c r="H7463" i="2"/>
  <c r="I7463" i="2"/>
  <c r="H7464" i="2"/>
  <c r="I7464" i="2"/>
  <c r="H7465" i="2"/>
  <c r="I7465" i="2"/>
  <c r="H7466" i="2"/>
  <c r="I7466" i="2"/>
  <c r="H7467" i="2"/>
  <c r="I7467" i="2"/>
  <c r="H7468" i="2"/>
  <c r="I7468" i="2"/>
  <c r="H7469" i="2"/>
  <c r="I7469" i="2"/>
  <c r="H7470" i="2"/>
  <c r="I7470" i="2"/>
  <c r="H7471" i="2"/>
  <c r="I7471" i="2"/>
  <c r="H7472" i="2"/>
  <c r="I7472" i="2"/>
  <c r="H7473" i="2"/>
  <c r="I7473" i="2"/>
  <c r="H7474" i="2"/>
  <c r="I7474" i="2"/>
  <c r="H7475" i="2"/>
  <c r="I7475" i="2"/>
  <c r="H7476" i="2"/>
  <c r="I7476" i="2"/>
  <c r="H7477" i="2"/>
  <c r="I7477" i="2"/>
  <c r="H7478" i="2"/>
  <c r="I7478" i="2"/>
  <c r="H7479" i="2"/>
  <c r="I7479" i="2"/>
  <c r="H7480" i="2"/>
  <c r="I7480" i="2"/>
  <c r="H7481" i="2"/>
  <c r="I7481" i="2"/>
  <c r="H7482" i="2"/>
  <c r="I7482" i="2"/>
  <c r="H7483" i="2"/>
  <c r="I7483" i="2"/>
  <c r="H7484" i="2"/>
  <c r="I7484" i="2"/>
  <c r="H7485" i="2"/>
  <c r="I7485" i="2"/>
  <c r="H7486" i="2"/>
  <c r="I7486" i="2"/>
  <c r="H7487" i="2"/>
  <c r="I7487" i="2"/>
  <c r="H7488" i="2"/>
  <c r="I7488" i="2"/>
  <c r="H7489" i="2"/>
  <c r="I7489" i="2"/>
  <c r="H7490" i="2"/>
  <c r="I7490" i="2"/>
  <c r="H7491" i="2"/>
  <c r="I7491" i="2"/>
  <c r="H7492" i="2"/>
  <c r="I7492" i="2"/>
  <c r="H7493" i="2"/>
  <c r="I7493" i="2"/>
  <c r="H7494" i="2"/>
  <c r="I7494" i="2"/>
  <c r="H7495" i="2"/>
  <c r="I7495" i="2"/>
  <c r="H7496" i="2"/>
  <c r="I7496" i="2"/>
  <c r="H7497" i="2"/>
  <c r="I7497" i="2"/>
  <c r="H7498" i="2"/>
  <c r="I7498" i="2"/>
  <c r="H7499" i="2"/>
  <c r="I7499" i="2"/>
  <c r="H7500" i="2"/>
  <c r="I7500" i="2"/>
  <c r="H7501" i="2"/>
  <c r="I7501" i="2"/>
  <c r="H7502" i="2"/>
  <c r="I7502" i="2"/>
  <c r="H7503" i="2"/>
  <c r="I7503" i="2"/>
  <c r="H7504" i="2"/>
  <c r="I7504" i="2"/>
  <c r="H7505" i="2"/>
  <c r="I7505" i="2"/>
  <c r="H7506" i="2"/>
  <c r="I7506" i="2"/>
  <c r="H7507" i="2"/>
  <c r="I7507" i="2"/>
  <c r="H7508" i="2"/>
  <c r="I7508" i="2"/>
  <c r="H7509" i="2"/>
  <c r="I7509" i="2"/>
  <c r="H7510" i="2"/>
  <c r="I7510" i="2"/>
  <c r="H7511" i="2"/>
  <c r="I7511" i="2"/>
  <c r="H7512" i="2"/>
  <c r="I7512" i="2"/>
  <c r="H7513" i="2"/>
  <c r="I7513" i="2"/>
  <c r="H7514" i="2"/>
  <c r="I7514" i="2"/>
  <c r="H7515" i="2"/>
  <c r="I7515" i="2"/>
  <c r="H7516" i="2"/>
  <c r="I7516" i="2"/>
  <c r="H7517" i="2"/>
  <c r="I7517" i="2"/>
  <c r="H7518" i="2"/>
  <c r="I7518" i="2"/>
  <c r="H7519" i="2"/>
  <c r="I7519" i="2"/>
  <c r="H7520" i="2"/>
  <c r="I7520" i="2"/>
  <c r="H7521" i="2"/>
  <c r="I7521" i="2"/>
  <c r="H7522" i="2"/>
  <c r="I7522" i="2"/>
  <c r="H7523" i="2"/>
  <c r="I7523" i="2"/>
  <c r="H7524" i="2"/>
  <c r="I7524" i="2"/>
  <c r="H7525" i="2"/>
  <c r="I7525" i="2"/>
  <c r="H7526" i="2"/>
  <c r="I7526" i="2"/>
  <c r="H7527" i="2"/>
  <c r="I7527" i="2"/>
  <c r="H7528" i="2"/>
  <c r="I7528" i="2"/>
  <c r="H7529" i="2"/>
  <c r="I7529" i="2"/>
  <c r="H7530" i="2"/>
  <c r="I7530" i="2"/>
  <c r="H7531" i="2"/>
  <c r="I7531" i="2"/>
  <c r="H7532" i="2"/>
  <c r="I7532" i="2"/>
  <c r="H7533" i="2"/>
  <c r="I7533" i="2"/>
  <c r="H7534" i="2"/>
  <c r="I7534" i="2"/>
  <c r="H7535" i="2"/>
  <c r="I7535" i="2"/>
  <c r="H7536" i="2"/>
  <c r="I7536" i="2"/>
  <c r="H7537" i="2"/>
  <c r="I7537" i="2"/>
  <c r="H7538" i="2"/>
  <c r="I7538" i="2"/>
  <c r="H7539" i="2"/>
  <c r="I7539" i="2"/>
  <c r="H7540" i="2"/>
  <c r="I7540" i="2"/>
  <c r="H7541" i="2"/>
  <c r="I7541" i="2"/>
  <c r="H7542" i="2"/>
  <c r="I7542" i="2"/>
  <c r="H7543" i="2"/>
  <c r="I7543" i="2"/>
  <c r="H7544" i="2"/>
  <c r="I7544" i="2"/>
  <c r="H7545" i="2"/>
  <c r="I7545" i="2"/>
  <c r="H7546" i="2"/>
  <c r="I7546" i="2"/>
  <c r="H7547" i="2"/>
  <c r="I7547" i="2"/>
  <c r="H7548" i="2"/>
  <c r="I7548" i="2"/>
  <c r="H7549" i="2"/>
  <c r="I7549" i="2"/>
  <c r="H7550" i="2"/>
  <c r="I7550" i="2"/>
  <c r="H7551" i="2"/>
  <c r="I7551" i="2"/>
  <c r="H7552" i="2"/>
  <c r="I7552" i="2"/>
  <c r="H7553" i="2"/>
  <c r="I7553" i="2"/>
  <c r="H7554" i="2"/>
  <c r="I7554" i="2"/>
  <c r="H7555" i="2"/>
  <c r="I7555" i="2"/>
  <c r="H7556" i="2"/>
  <c r="I7556" i="2"/>
  <c r="H7557" i="2"/>
  <c r="I7557" i="2"/>
  <c r="H7558" i="2"/>
  <c r="I7558" i="2"/>
  <c r="H7559" i="2"/>
  <c r="I7559" i="2"/>
  <c r="H7560" i="2"/>
  <c r="I7560" i="2"/>
  <c r="H7561" i="2"/>
  <c r="I7561" i="2"/>
  <c r="H7562" i="2"/>
  <c r="I7562" i="2"/>
  <c r="H7563" i="2"/>
  <c r="I7563" i="2"/>
  <c r="H7564" i="2"/>
  <c r="I7564" i="2"/>
  <c r="H7565" i="2"/>
  <c r="I7565" i="2"/>
  <c r="H7566" i="2"/>
  <c r="I7566" i="2"/>
  <c r="H7567" i="2"/>
  <c r="I7567" i="2"/>
  <c r="H7568" i="2"/>
  <c r="I7568" i="2"/>
  <c r="H7569" i="2"/>
  <c r="I7569" i="2"/>
  <c r="H7570" i="2"/>
  <c r="I7570" i="2"/>
  <c r="H7571" i="2"/>
  <c r="I7571" i="2"/>
  <c r="H7572" i="2"/>
  <c r="I7572" i="2"/>
  <c r="H7573" i="2"/>
  <c r="I7573" i="2"/>
  <c r="H7574" i="2"/>
  <c r="I7574" i="2"/>
  <c r="H7575" i="2"/>
  <c r="I7575" i="2"/>
  <c r="H7576" i="2"/>
  <c r="I7576" i="2"/>
  <c r="H7577" i="2"/>
  <c r="I7577" i="2"/>
  <c r="H7578" i="2"/>
  <c r="I7578" i="2"/>
  <c r="H7579" i="2"/>
  <c r="I7579" i="2"/>
  <c r="H7580" i="2"/>
  <c r="I7580" i="2"/>
  <c r="H7581" i="2"/>
  <c r="I7581" i="2"/>
  <c r="H7582" i="2"/>
  <c r="I7582" i="2"/>
  <c r="H7583" i="2"/>
  <c r="I7583" i="2"/>
  <c r="H7584" i="2"/>
  <c r="I7584" i="2"/>
  <c r="H7585" i="2"/>
  <c r="I7585" i="2"/>
  <c r="H7586" i="2"/>
  <c r="I7586" i="2"/>
  <c r="H7587" i="2"/>
  <c r="I7587" i="2"/>
  <c r="H7588" i="2"/>
  <c r="I7588" i="2"/>
  <c r="H7589" i="2"/>
  <c r="I7589" i="2"/>
  <c r="H7590" i="2"/>
  <c r="I7590" i="2"/>
  <c r="H7591" i="2"/>
  <c r="I7591" i="2"/>
  <c r="H7592" i="2"/>
  <c r="I7592" i="2"/>
  <c r="H7593" i="2"/>
  <c r="I7593" i="2"/>
  <c r="H7594" i="2"/>
  <c r="I7594" i="2"/>
  <c r="H7595" i="2"/>
  <c r="I7595" i="2"/>
  <c r="H7596" i="2"/>
  <c r="I7596" i="2"/>
  <c r="H7597" i="2"/>
  <c r="I7597" i="2"/>
  <c r="H7598" i="2"/>
  <c r="I7598" i="2"/>
  <c r="H7599" i="2"/>
  <c r="I7599" i="2"/>
  <c r="H7600" i="2"/>
  <c r="I7600" i="2"/>
  <c r="H7601" i="2"/>
  <c r="I7601" i="2"/>
  <c r="H7602" i="2"/>
  <c r="I7602" i="2"/>
  <c r="H7603" i="2"/>
  <c r="I7603" i="2"/>
  <c r="H7604" i="2"/>
  <c r="I7604" i="2"/>
  <c r="H7605" i="2"/>
  <c r="I7605" i="2"/>
  <c r="H7606" i="2"/>
  <c r="I7606" i="2"/>
  <c r="H7607" i="2"/>
  <c r="I7607" i="2"/>
  <c r="H7608" i="2"/>
  <c r="I7608" i="2"/>
  <c r="H7609" i="2"/>
  <c r="I7609" i="2"/>
  <c r="H7610" i="2"/>
  <c r="I7610" i="2"/>
  <c r="H7611" i="2"/>
  <c r="I7611" i="2"/>
  <c r="H7612" i="2"/>
  <c r="I7612" i="2"/>
  <c r="H7613" i="2"/>
  <c r="I7613" i="2"/>
  <c r="H7614" i="2"/>
  <c r="I7614" i="2"/>
  <c r="H7615" i="2"/>
  <c r="I7615" i="2"/>
  <c r="H7616" i="2"/>
  <c r="I7616" i="2"/>
  <c r="H7617" i="2"/>
  <c r="I7617" i="2"/>
  <c r="H7618" i="2"/>
  <c r="I7618" i="2"/>
  <c r="H7619" i="2"/>
  <c r="I7619" i="2"/>
  <c r="H7620" i="2"/>
  <c r="I7620" i="2"/>
  <c r="H7621" i="2"/>
  <c r="I7621" i="2"/>
  <c r="H7622" i="2"/>
  <c r="I7622" i="2"/>
  <c r="H7623" i="2"/>
  <c r="I7623" i="2"/>
  <c r="H7624" i="2"/>
  <c r="I7624" i="2"/>
  <c r="H7625" i="2"/>
  <c r="I7625" i="2"/>
  <c r="H7626" i="2"/>
  <c r="I7626" i="2"/>
  <c r="H7627" i="2"/>
  <c r="I7627" i="2"/>
  <c r="H7628" i="2"/>
  <c r="I7628" i="2"/>
  <c r="H7629" i="2"/>
  <c r="I7629" i="2"/>
  <c r="H7630" i="2"/>
  <c r="I7630" i="2"/>
  <c r="H7631" i="2"/>
  <c r="I7631" i="2"/>
  <c r="H7632" i="2"/>
  <c r="I7632" i="2"/>
  <c r="H7633" i="2"/>
  <c r="I7633" i="2"/>
  <c r="H7634" i="2"/>
  <c r="I7634" i="2"/>
  <c r="H7635" i="2"/>
  <c r="I7635" i="2"/>
  <c r="H7636" i="2"/>
  <c r="I7636" i="2"/>
  <c r="H7637" i="2"/>
  <c r="I7637" i="2"/>
  <c r="H7638" i="2"/>
  <c r="I7638" i="2"/>
  <c r="H7639" i="2"/>
  <c r="I7639" i="2"/>
  <c r="H7640" i="2"/>
  <c r="I7640" i="2"/>
  <c r="H7641" i="2"/>
  <c r="I7641" i="2"/>
  <c r="H7642" i="2"/>
  <c r="I7642" i="2"/>
  <c r="H7643" i="2"/>
  <c r="I7643" i="2"/>
  <c r="H7644" i="2"/>
  <c r="I7644" i="2"/>
  <c r="H7645" i="2"/>
  <c r="I7645" i="2"/>
  <c r="H7646" i="2"/>
  <c r="I7646" i="2"/>
  <c r="H7647" i="2"/>
  <c r="I7647" i="2"/>
  <c r="H7648" i="2"/>
  <c r="I7648" i="2"/>
  <c r="H7649" i="2"/>
  <c r="I7649" i="2"/>
  <c r="H7650" i="2"/>
  <c r="I7650" i="2"/>
  <c r="H7651" i="2"/>
  <c r="I7651" i="2"/>
  <c r="H7652" i="2"/>
  <c r="I7652" i="2"/>
  <c r="H7653" i="2"/>
  <c r="I7653" i="2"/>
  <c r="H7654" i="2"/>
  <c r="I7654" i="2"/>
  <c r="H7655" i="2"/>
  <c r="I7655" i="2"/>
  <c r="H7656" i="2"/>
  <c r="I7656" i="2"/>
  <c r="H7657" i="2"/>
  <c r="I7657" i="2"/>
  <c r="H7658" i="2"/>
  <c r="I7658" i="2"/>
  <c r="H7659" i="2"/>
  <c r="I7659" i="2"/>
  <c r="H7660" i="2"/>
  <c r="I7660" i="2"/>
  <c r="H7661" i="2"/>
  <c r="I7661" i="2"/>
  <c r="H7662" i="2"/>
  <c r="I7662" i="2"/>
  <c r="H7663" i="2"/>
  <c r="I7663" i="2"/>
  <c r="H7664" i="2"/>
  <c r="I7664" i="2"/>
  <c r="H7665" i="2"/>
  <c r="I7665" i="2"/>
  <c r="H7666" i="2"/>
  <c r="I7666" i="2"/>
  <c r="H7667" i="2"/>
  <c r="I7667" i="2"/>
  <c r="H7668" i="2"/>
  <c r="I7668" i="2"/>
  <c r="H7669" i="2"/>
  <c r="I7669" i="2"/>
  <c r="H7670" i="2"/>
  <c r="I7670" i="2"/>
  <c r="H7671" i="2"/>
  <c r="I7671" i="2"/>
  <c r="H7672" i="2"/>
  <c r="I7672" i="2"/>
  <c r="H7673" i="2"/>
  <c r="I7673" i="2"/>
  <c r="H7674" i="2"/>
  <c r="I7674" i="2"/>
  <c r="H7675" i="2"/>
  <c r="I7675" i="2"/>
  <c r="H7676" i="2"/>
  <c r="I7676" i="2"/>
  <c r="H7677" i="2"/>
  <c r="I7677" i="2"/>
  <c r="H7678" i="2"/>
  <c r="I7678" i="2"/>
  <c r="H7679" i="2"/>
  <c r="I7679" i="2"/>
  <c r="H7680" i="2"/>
  <c r="I7680" i="2"/>
  <c r="H7681" i="2"/>
  <c r="I7681" i="2"/>
  <c r="H7682" i="2"/>
  <c r="I7682" i="2"/>
  <c r="H7683" i="2"/>
  <c r="I7683" i="2"/>
  <c r="H7684" i="2"/>
  <c r="I7684" i="2"/>
  <c r="H7685" i="2"/>
  <c r="I7685" i="2"/>
  <c r="H7686" i="2"/>
  <c r="I7686" i="2"/>
  <c r="H7687" i="2"/>
  <c r="I7687" i="2"/>
  <c r="H7688" i="2"/>
  <c r="I7688" i="2"/>
  <c r="H7689" i="2"/>
  <c r="I7689" i="2"/>
  <c r="H7690" i="2"/>
  <c r="I7690" i="2"/>
  <c r="H7691" i="2"/>
  <c r="I7691" i="2"/>
  <c r="H7692" i="2"/>
  <c r="I7692" i="2"/>
  <c r="H7693" i="2"/>
  <c r="I7693" i="2"/>
  <c r="H7694" i="2"/>
  <c r="I7694" i="2"/>
  <c r="H7695" i="2"/>
  <c r="I7695" i="2"/>
  <c r="H7696" i="2"/>
  <c r="I7696" i="2"/>
  <c r="H7697" i="2"/>
  <c r="I7697" i="2"/>
  <c r="H7698" i="2"/>
  <c r="I7698" i="2"/>
  <c r="H7699" i="2"/>
  <c r="I7699" i="2"/>
  <c r="H7700" i="2"/>
  <c r="I7700" i="2"/>
  <c r="H7701" i="2"/>
  <c r="I7701" i="2"/>
  <c r="H7702" i="2"/>
  <c r="I7702" i="2"/>
  <c r="H7703" i="2"/>
  <c r="I7703" i="2"/>
  <c r="H7704" i="2"/>
  <c r="I7704" i="2"/>
  <c r="H7705" i="2"/>
  <c r="I7705" i="2"/>
  <c r="H7706" i="2"/>
  <c r="I7706" i="2"/>
  <c r="H7707" i="2"/>
  <c r="I7707" i="2"/>
  <c r="H7708" i="2"/>
  <c r="I7708" i="2"/>
  <c r="H7709" i="2"/>
  <c r="I7709" i="2"/>
  <c r="H7710" i="2"/>
  <c r="I7710" i="2"/>
  <c r="H7711" i="2"/>
  <c r="I7711" i="2"/>
  <c r="H7712" i="2"/>
  <c r="I7712" i="2"/>
  <c r="H7713" i="2"/>
  <c r="I7713" i="2"/>
  <c r="H7714" i="2"/>
  <c r="I7714" i="2"/>
  <c r="H7715" i="2"/>
  <c r="I7715" i="2"/>
  <c r="H7716" i="2"/>
  <c r="I7716" i="2"/>
  <c r="H7717" i="2"/>
  <c r="I7717" i="2"/>
  <c r="H7718" i="2"/>
  <c r="I7718" i="2"/>
  <c r="H7719" i="2"/>
  <c r="I7719" i="2"/>
  <c r="H7720" i="2"/>
  <c r="I7720" i="2"/>
  <c r="H7721" i="2"/>
  <c r="I7721" i="2"/>
  <c r="H7722" i="2"/>
  <c r="I7722" i="2"/>
  <c r="H7723" i="2"/>
  <c r="I7723" i="2"/>
  <c r="H7724" i="2"/>
  <c r="I7724" i="2"/>
  <c r="H7725" i="2"/>
  <c r="I7725" i="2"/>
  <c r="H7726" i="2"/>
  <c r="I7726" i="2"/>
  <c r="H7727" i="2"/>
  <c r="I7727" i="2"/>
  <c r="H7728" i="2"/>
  <c r="I7728" i="2"/>
  <c r="H7729" i="2"/>
  <c r="I7729" i="2"/>
  <c r="H7730" i="2"/>
  <c r="I7730" i="2"/>
  <c r="H7731" i="2"/>
  <c r="I7731" i="2"/>
  <c r="H7732" i="2"/>
  <c r="I7732" i="2"/>
  <c r="H7733" i="2"/>
  <c r="I7733" i="2"/>
  <c r="H7734" i="2"/>
  <c r="I7734" i="2"/>
  <c r="H7735" i="2"/>
  <c r="I7735" i="2"/>
  <c r="H7736" i="2"/>
  <c r="I7736" i="2"/>
  <c r="H7737" i="2"/>
  <c r="I7737" i="2"/>
  <c r="H7738" i="2"/>
  <c r="I7738" i="2"/>
  <c r="H7739" i="2"/>
  <c r="I7739" i="2"/>
  <c r="H7740" i="2"/>
  <c r="I7740" i="2"/>
  <c r="H7741" i="2"/>
  <c r="I7741" i="2"/>
  <c r="H7742" i="2"/>
  <c r="I7742" i="2"/>
  <c r="H7743" i="2"/>
  <c r="I7743" i="2"/>
  <c r="H7744" i="2"/>
  <c r="I7744" i="2"/>
  <c r="H7745" i="2"/>
  <c r="I7745" i="2"/>
  <c r="H7746" i="2"/>
  <c r="I7746" i="2"/>
  <c r="H7747" i="2"/>
  <c r="I7747" i="2"/>
  <c r="H7748" i="2"/>
  <c r="I7748" i="2"/>
  <c r="H7749" i="2"/>
  <c r="I7749" i="2"/>
  <c r="H7750" i="2"/>
  <c r="I7750" i="2"/>
  <c r="H7751" i="2"/>
  <c r="I7751" i="2"/>
  <c r="H7752" i="2"/>
  <c r="I7752" i="2"/>
  <c r="H7753" i="2"/>
  <c r="I7753" i="2"/>
  <c r="H7754" i="2"/>
  <c r="I7754" i="2"/>
  <c r="H7755" i="2"/>
  <c r="I7755" i="2"/>
  <c r="H7756" i="2"/>
  <c r="I7756" i="2"/>
  <c r="H7757" i="2"/>
  <c r="I7757" i="2"/>
  <c r="H7758" i="2"/>
  <c r="I7758" i="2"/>
  <c r="H7759" i="2"/>
  <c r="I7759" i="2"/>
  <c r="H7760" i="2"/>
  <c r="I7760" i="2"/>
  <c r="H7761" i="2"/>
  <c r="I7761" i="2"/>
  <c r="H7762" i="2"/>
  <c r="I7762" i="2"/>
  <c r="H7763" i="2"/>
  <c r="I7763" i="2"/>
  <c r="H7764" i="2"/>
  <c r="I7764" i="2"/>
  <c r="H7765" i="2"/>
  <c r="I7765" i="2"/>
  <c r="H7766" i="2"/>
  <c r="I7766" i="2"/>
  <c r="H7767" i="2"/>
  <c r="I7767" i="2"/>
  <c r="H7768" i="2"/>
  <c r="I7768" i="2"/>
  <c r="H7769" i="2"/>
  <c r="I7769" i="2"/>
  <c r="H7770" i="2"/>
  <c r="I7770" i="2"/>
  <c r="H7771" i="2"/>
  <c r="I7771" i="2"/>
  <c r="H7772" i="2"/>
  <c r="I7772" i="2"/>
  <c r="H7773" i="2"/>
  <c r="I7773" i="2"/>
  <c r="H7774" i="2"/>
  <c r="I7774" i="2"/>
  <c r="H7775" i="2"/>
  <c r="I7775" i="2"/>
  <c r="H7776" i="2"/>
  <c r="I7776" i="2"/>
  <c r="H7777" i="2"/>
  <c r="I7777" i="2"/>
  <c r="H7778" i="2"/>
  <c r="I7778" i="2"/>
  <c r="H7779" i="2"/>
  <c r="I7779" i="2"/>
  <c r="H7780" i="2"/>
  <c r="I7780" i="2"/>
  <c r="H7781" i="2"/>
  <c r="I7781" i="2"/>
  <c r="H7782" i="2"/>
  <c r="I7782" i="2"/>
  <c r="H7783" i="2"/>
  <c r="I7783" i="2"/>
  <c r="H7784" i="2"/>
  <c r="I7784" i="2"/>
  <c r="H7785" i="2"/>
  <c r="I7785" i="2"/>
  <c r="H7786" i="2"/>
  <c r="I7786" i="2"/>
  <c r="H7787" i="2"/>
  <c r="I7787" i="2"/>
  <c r="H7788" i="2"/>
  <c r="I7788" i="2"/>
  <c r="H7789" i="2"/>
  <c r="I7789" i="2"/>
  <c r="H7790" i="2"/>
  <c r="I7790" i="2"/>
  <c r="H7791" i="2"/>
  <c r="I7791" i="2"/>
  <c r="H7792" i="2"/>
  <c r="I7792" i="2"/>
  <c r="H7793" i="2"/>
  <c r="I7793" i="2"/>
  <c r="H7794" i="2"/>
  <c r="I7794" i="2"/>
  <c r="H7795" i="2"/>
  <c r="I7795" i="2"/>
  <c r="H7796" i="2"/>
  <c r="I7796" i="2"/>
  <c r="H7797" i="2"/>
  <c r="I7797" i="2"/>
  <c r="H7798" i="2"/>
  <c r="I7798" i="2"/>
  <c r="H7799" i="2"/>
  <c r="I7799" i="2"/>
  <c r="H7800" i="2"/>
  <c r="I7800" i="2"/>
  <c r="H7801" i="2"/>
  <c r="I7801" i="2"/>
  <c r="H7802" i="2"/>
  <c r="I7802" i="2"/>
  <c r="H7803" i="2"/>
  <c r="I7803" i="2"/>
  <c r="H7804" i="2"/>
  <c r="I7804" i="2"/>
  <c r="H7805" i="2"/>
  <c r="I7805" i="2"/>
  <c r="H7806" i="2"/>
  <c r="I7806" i="2"/>
  <c r="H7807" i="2"/>
  <c r="I7807" i="2"/>
  <c r="H7808" i="2"/>
  <c r="I7808" i="2"/>
  <c r="H7809" i="2"/>
  <c r="I7809" i="2"/>
  <c r="H7810" i="2"/>
  <c r="I7810" i="2"/>
  <c r="H7811" i="2"/>
  <c r="I7811" i="2"/>
  <c r="H7812" i="2"/>
  <c r="I7812" i="2"/>
  <c r="H7813" i="2"/>
  <c r="I7813" i="2"/>
  <c r="H7814" i="2"/>
  <c r="I7814" i="2"/>
  <c r="H7815" i="2"/>
  <c r="I7815" i="2"/>
  <c r="H7816" i="2"/>
  <c r="I7816" i="2"/>
  <c r="H7817" i="2"/>
  <c r="I7817" i="2"/>
  <c r="H7818" i="2"/>
  <c r="I7818" i="2"/>
  <c r="H7819" i="2"/>
  <c r="I7819" i="2"/>
  <c r="H7820" i="2"/>
  <c r="I7820" i="2"/>
  <c r="H7821" i="2"/>
  <c r="I7821" i="2"/>
  <c r="H7822" i="2"/>
  <c r="I7822" i="2"/>
  <c r="H7823" i="2"/>
  <c r="I7823" i="2"/>
  <c r="H7824" i="2"/>
  <c r="I7824" i="2"/>
  <c r="H7825" i="2"/>
  <c r="I7825" i="2"/>
  <c r="H7826" i="2"/>
  <c r="I7826" i="2"/>
  <c r="H7827" i="2"/>
  <c r="I7827" i="2"/>
  <c r="H7828" i="2"/>
  <c r="I7828" i="2"/>
  <c r="H7829" i="2"/>
  <c r="I7829" i="2"/>
  <c r="H7830" i="2"/>
  <c r="I7830" i="2"/>
  <c r="H7831" i="2"/>
  <c r="I7831" i="2"/>
  <c r="H7832" i="2"/>
  <c r="I7832" i="2"/>
  <c r="H7833" i="2"/>
  <c r="I7833" i="2"/>
  <c r="H7834" i="2"/>
  <c r="I7834" i="2"/>
  <c r="H7835" i="2"/>
  <c r="I7835" i="2"/>
  <c r="H7836" i="2"/>
  <c r="I7836" i="2"/>
  <c r="H7837" i="2"/>
  <c r="I7837" i="2"/>
  <c r="H7838" i="2"/>
  <c r="I7838" i="2"/>
  <c r="H7839" i="2"/>
  <c r="I7839" i="2"/>
  <c r="H7840" i="2"/>
  <c r="I7840" i="2"/>
  <c r="H7841" i="2"/>
  <c r="I7841" i="2"/>
  <c r="H7842" i="2"/>
  <c r="I7842" i="2"/>
  <c r="H7843" i="2"/>
  <c r="I7843" i="2"/>
  <c r="H7844" i="2"/>
  <c r="I7844" i="2"/>
  <c r="H7845" i="2"/>
  <c r="I7845" i="2"/>
  <c r="H7846" i="2"/>
  <c r="I7846" i="2"/>
  <c r="H7847" i="2"/>
  <c r="I7847" i="2"/>
  <c r="H7848" i="2"/>
  <c r="I7848" i="2"/>
  <c r="H7849" i="2"/>
  <c r="I7849" i="2"/>
  <c r="H7850" i="2"/>
  <c r="I7850" i="2"/>
  <c r="H7851" i="2"/>
  <c r="I7851" i="2"/>
  <c r="H7852" i="2"/>
  <c r="I7852" i="2"/>
  <c r="H7853" i="2"/>
  <c r="I7853" i="2"/>
  <c r="H7854" i="2"/>
  <c r="I7854" i="2"/>
  <c r="H7855" i="2"/>
  <c r="I7855" i="2"/>
  <c r="H7856" i="2"/>
  <c r="I7856" i="2"/>
  <c r="H7857" i="2"/>
  <c r="I7857" i="2"/>
  <c r="H7858" i="2"/>
  <c r="I7858" i="2"/>
  <c r="H7859" i="2"/>
  <c r="I7859" i="2"/>
  <c r="H7860" i="2"/>
  <c r="I7860" i="2"/>
  <c r="H7861" i="2"/>
  <c r="I7861" i="2"/>
  <c r="H7862" i="2"/>
  <c r="I7862" i="2"/>
  <c r="H7863" i="2"/>
  <c r="I7863" i="2"/>
  <c r="H7864" i="2"/>
  <c r="I7864" i="2"/>
  <c r="H7865" i="2"/>
  <c r="I7865" i="2"/>
  <c r="H7866" i="2"/>
  <c r="I7866" i="2"/>
  <c r="H7867" i="2"/>
  <c r="I7867" i="2"/>
  <c r="H7868" i="2"/>
  <c r="I7868" i="2"/>
  <c r="H7869" i="2"/>
  <c r="I7869" i="2"/>
  <c r="H7870" i="2"/>
  <c r="I7870" i="2"/>
  <c r="H7871" i="2"/>
  <c r="I7871" i="2"/>
  <c r="H7872" i="2"/>
  <c r="I7872" i="2"/>
  <c r="H7873" i="2"/>
  <c r="I7873" i="2"/>
  <c r="H7874" i="2"/>
  <c r="I7874" i="2"/>
  <c r="H7875" i="2"/>
  <c r="I7875" i="2"/>
  <c r="H7876" i="2"/>
  <c r="I7876" i="2"/>
  <c r="H7877" i="2"/>
  <c r="I7877" i="2"/>
  <c r="H7878" i="2"/>
  <c r="I7878" i="2"/>
  <c r="H7879" i="2"/>
  <c r="I7879" i="2"/>
  <c r="H7880" i="2"/>
  <c r="I7880" i="2"/>
  <c r="H7881" i="2"/>
  <c r="I7881" i="2"/>
  <c r="H7882" i="2"/>
  <c r="I7882" i="2"/>
  <c r="H7883" i="2"/>
  <c r="I7883" i="2"/>
  <c r="H7884" i="2"/>
  <c r="I7884" i="2"/>
  <c r="H7885" i="2"/>
  <c r="I7885" i="2"/>
  <c r="H7886" i="2"/>
  <c r="I7886" i="2"/>
  <c r="H7887" i="2"/>
  <c r="I7887" i="2"/>
  <c r="H7888" i="2"/>
  <c r="I7888" i="2"/>
  <c r="H7889" i="2"/>
  <c r="I7889" i="2"/>
  <c r="H7890" i="2"/>
  <c r="I7890" i="2"/>
  <c r="H7891" i="2"/>
  <c r="I7891" i="2"/>
  <c r="H7892" i="2"/>
  <c r="I7892" i="2"/>
  <c r="H7893" i="2"/>
  <c r="I7893" i="2"/>
  <c r="H7894" i="2"/>
  <c r="I7894" i="2"/>
  <c r="H7895" i="2"/>
  <c r="I7895" i="2"/>
  <c r="H7896" i="2"/>
  <c r="I7896" i="2"/>
  <c r="H7897" i="2"/>
  <c r="I7897" i="2"/>
  <c r="H7898" i="2"/>
  <c r="I7898" i="2"/>
  <c r="H7899" i="2"/>
  <c r="I7899" i="2"/>
  <c r="H7900" i="2"/>
  <c r="I7900" i="2"/>
  <c r="H7901" i="2"/>
  <c r="I7901" i="2"/>
  <c r="H7902" i="2"/>
  <c r="I7902" i="2"/>
  <c r="H7903" i="2"/>
  <c r="I7903" i="2"/>
  <c r="H7904" i="2"/>
  <c r="I7904" i="2"/>
  <c r="H7905" i="2"/>
  <c r="I7905" i="2"/>
  <c r="H7906" i="2"/>
  <c r="I7906" i="2"/>
  <c r="H7907" i="2"/>
  <c r="I7907" i="2"/>
  <c r="H7908" i="2"/>
  <c r="I7908" i="2"/>
  <c r="H7909" i="2"/>
  <c r="I7909" i="2"/>
  <c r="H7910" i="2"/>
  <c r="I7910" i="2"/>
  <c r="H7911" i="2"/>
  <c r="I7911" i="2"/>
  <c r="H7912" i="2"/>
  <c r="I7912" i="2"/>
  <c r="H7913" i="2"/>
  <c r="I7913" i="2"/>
  <c r="H7914" i="2"/>
  <c r="I7914" i="2"/>
  <c r="H7915" i="2"/>
  <c r="I7915" i="2"/>
  <c r="H7916" i="2"/>
  <c r="I7916" i="2"/>
  <c r="H7917" i="2"/>
  <c r="I7917" i="2"/>
  <c r="H7918" i="2"/>
  <c r="I7918" i="2"/>
  <c r="H7919" i="2"/>
  <c r="I7919" i="2"/>
  <c r="H7920" i="2"/>
  <c r="I7920" i="2"/>
  <c r="H7921" i="2"/>
  <c r="I7921" i="2"/>
  <c r="H7922" i="2"/>
  <c r="I7922" i="2"/>
  <c r="H7923" i="2"/>
  <c r="I7923" i="2"/>
  <c r="H7924" i="2"/>
  <c r="I7924" i="2"/>
  <c r="H7925" i="2"/>
  <c r="I7925" i="2"/>
  <c r="H7926" i="2"/>
  <c r="I7926" i="2"/>
  <c r="H7927" i="2"/>
  <c r="I7927" i="2"/>
  <c r="H7928" i="2"/>
  <c r="I7928" i="2"/>
  <c r="H7929" i="2"/>
  <c r="I7929" i="2"/>
  <c r="H7930" i="2"/>
  <c r="I7930" i="2"/>
  <c r="H7931" i="2"/>
  <c r="I7931" i="2"/>
  <c r="H7932" i="2"/>
  <c r="I7932" i="2"/>
  <c r="H7933" i="2"/>
  <c r="I7933" i="2"/>
  <c r="H7934" i="2"/>
  <c r="I7934" i="2"/>
  <c r="H7935" i="2"/>
  <c r="I7935" i="2"/>
  <c r="H7936" i="2"/>
  <c r="I7936" i="2"/>
  <c r="H7937" i="2"/>
  <c r="I7937" i="2"/>
  <c r="H7938" i="2"/>
  <c r="I7938" i="2"/>
  <c r="H7939" i="2"/>
  <c r="I7939" i="2"/>
  <c r="H7940" i="2"/>
  <c r="I7940" i="2"/>
  <c r="H7941" i="2"/>
  <c r="I7941" i="2"/>
  <c r="H7942" i="2"/>
  <c r="I7942" i="2"/>
  <c r="H7943" i="2"/>
  <c r="I7943" i="2"/>
  <c r="H7944" i="2"/>
  <c r="I7944" i="2"/>
  <c r="H7945" i="2"/>
  <c r="I7945" i="2"/>
  <c r="H7946" i="2"/>
  <c r="I7946" i="2"/>
  <c r="H7947" i="2"/>
  <c r="I7947" i="2"/>
  <c r="H7948" i="2"/>
  <c r="I7948" i="2"/>
  <c r="H7949" i="2"/>
  <c r="I7949" i="2"/>
  <c r="H7950" i="2"/>
  <c r="I7950" i="2"/>
  <c r="H7951" i="2"/>
  <c r="I7951" i="2"/>
  <c r="H7952" i="2"/>
  <c r="I7952" i="2"/>
  <c r="H7953" i="2"/>
  <c r="I7953" i="2"/>
  <c r="H7954" i="2"/>
  <c r="I7954" i="2"/>
  <c r="H7955" i="2"/>
  <c r="I7955" i="2"/>
  <c r="H7956" i="2"/>
  <c r="I7956" i="2"/>
  <c r="H7957" i="2"/>
  <c r="I7957" i="2"/>
  <c r="H7958" i="2"/>
  <c r="I7958" i="2"/>
  <c r="H7959" i="2"/>
  <c r="I7959" i="2"/>
  <c r="H7960" i="2"/>
  <c r="I7960" i="2"/>
  <c r="H7961" i="2"/>
  <c r="I7961" i="2"/>
  <c r="H7962" i="2"/>
  <c r="I7962" i="2"/>
  <c r="H7963" i="2"/>
  <c r="I7963" i="2"/>
  <c r="H7964" i="2"/>
  <c r="I7964" i="2"/>
  <c r="H7965" i="2"/>
  <c r="I7965" i="2"/>
  <c r="H7966" i="2"/>
  <c r="I7966" i="2"/>
  <c r="H7967" i="2"/>
  <c r="I7967" i="2"/>
  <c r="H7968" i="2"/>
  <c r="I7968" i="2"/>
  <c r="H7969" i="2"/>
  <c r="I7969" i="2"/>
  <c r="H7970" i="2"/>
  <c r="I7970" i="2"/>
  <c r="H7971" i="2"/>
  <c r="I7971" i="2"/>
  <c r="H7972" i="2"/>
  <c r="I7972" i="2"/>
  <c r="H7973" i="2"/>
  <c r="I7973" i="2"/>
  <c r="H7974" i="2"/>
  <c r="I7974" i="2"/>
  <c r="H7975" i="2"/>
  <c r="I7975" i="2"/>
  <c r="H7976" i="2"/>
  <c r="I7976" i="2"/>
  <c r="H7977" i="2"/>
  <c r="I7977" i="2"/>
  <c r="H7978" i="2"/>
  <c r="I7978" i="2"/>
  <c r="H7979" i="2"/>
  <c r="I7979" i="2"/>
  <c r="H7980" i="2"/>
  <c r="I7980" i="2"/>
  <c r="H7981" i="2"/>
  <c r="I7981" i="2"/>
  <c r="H7982" i="2"/>
  <c r="I7982" i="2"/>
  <c r="H7983" i="2"/>
  <c r="I7983" i="2"/>
  <c r="H7984" i="2"/>
  <c r="I7984" i="2"/>
  <c r="H7985" i="2"/>
  <c r="I7985" i="2"/>
  <c r="H7986" i="2"/>
  <c r="I7986" i="2"/>
  <c r="H7987" i="2"/>
  <c r="I7987" i="2"/>
  <c r="H7988" i="2"/>
  <c r="I7988" i="2"/>
  <c r="H7989" i="2"/>
  <c r="I7989" i="2"/>
  <c r="H7990" i="2"/>
  <c r="I7990" i="2"/>
  <c r="H7991" i="2"/>
  <c r="I7991" i="2"/>
  <c r="H7992" i="2"/>
  <c r="I7992" i="2"/>
  <c r="H7993" i="2"/>
  <c r="I7993" i="2"/>
  <c r="H7994" i="2"/>
  <c r="I7994" i="2"/>
  <c r="H7995" i="2"/>
  <c r="I7995" i="2"/>
  <c r="H7996" i="2"/>
  <c r="I7996" i="2"/>
  <c r="H7997" i="2"/>
  <c r="I7997" i="2"/>
  <c r="H7998" i="2"/>
  <c r="I7998" i="2"/>
  <c r="H7999" i="2"/>
  <c r="I7999" i="2"/>
  <c r="H8000" i="2"/>
  <c r="I8000" i="2"/>
  <c r="H8001" i="2"/>
  <c r="I8001" i="2"/>
  <c r="H8002" i="2"/>
  <c r="I8002" i="2"/>
  <c r="H8003" i="2"/>
  <c r="I8003" i="2"/>
  <c r="H8004" i="2"/>
  <c r="I8004" i="2"/>
  <c r="H8005" i="2"/>
  <c r="I8005" i="2"/>
  <c r="H8006" i="2"/>
  <c r="I8006" i="2"/>
  <c r="H8007" i="2"/>
  <c r="I8007" i="2"/>
  <c r="H8008" i="2"/>
  <c r="I8008" i="2"/>
  <c r="H8009" i="2"/>
  <c r="I8009" i="2"/>
  <c r="H8010" i="2"/>
  <c r="I8010" i="2"/>
  <c r="H8011" i="2"/>
  <c r="I8011" i="2"/>
  <c r="H8012" i="2"/>
  <c r="I8012" i="2"/>
  <c r="H8013" i="2"/>
  <c r="I8013" i="2"/>
  <c r="H8014" i="2"/>
  <c r="I8014" i="2"/>
  <c r="H8015" i="2"/>
  <c r="I8015" i="2"/>
  <c r="H8016" i="2"/>
  <c r="I8016" i="2"/>
  <c r="H8017" i="2"/>
  <c r="I8017" i="2"/>
  <c r="H8018" i="2"/>
  <c r="I8018" i="2"/>
  <c r="H8019" i="2"/>
  <c r="I8019" i="2"/>
  <c r="H8020" i="2"/>
  <c r="I8020" i="2"/>
  <c r="H8021" i="2"/>
  <c r="I8021" i="2"/>
  <c r="H8022" i="2"/>
  <c r="I8022" i="2"/>
  <c r="H8023" i="2"/>
  <c r="I8023" i="2"/>
  <c r="H8024" i="2"/>
  <c r="I8024" i="2"/>
  <c r="H8025" i="2"/>
  <c r="I8025" i="2"/>
  <c r="H8026" i="2"/>
  <c r="I8026" i="2"/>
  <c r="H8027" i="2"/>
  <c r="I8027" i="2"/>
  <c r="H8028" i="2"/>
  <c r="I8028" i="2"/>
  <c r="H8029" i="2"/>
  <c r="I8029" i="2"/>
  <c r="H8030" i="2"/>
  <c r="I8030" i="2"/>
  <c r="H8031" i="2"/>
  <c r="I8031" i="2"/>
  <c r="H8032" i="2"/>
  <c r="I8032" i="2"/>
  <c r="H8033" i="2"/>
  <c r="I8033" i="2"/>
  <c r="H8034" i="2"/>
  <c r="I8034" i="2"/>
  <c r="H8035" i="2"/>
  <c r="I8035" i="2"/>
  <c r="H8036" i="2"/>
  <c r="I8036" i="2"/>
  <c r="H8037" i="2"/>
  <c r="I8037" i="2"/>
  <c r="H8038" i="2"/>
  <c r="I8038" i="2"/>
  <c r="H8039" i="2"/>
  <c r="I8039" i="2"/>
  <c r="H8040" i="2"/>
  <c r="I8040" i="2"/>
  <c r="H8041" i="2"/>
  <c r="I8041" i="2"/>
  <c r="H8042" i="2"/>
  <c r="I8042" i="2"/>
  <c r="H8043" i="2"/>
  <c r="I8043" i="2"/>
  <c r="H8044" i="2"/>
  <c r="I8044" i="2"/>
  <c r="H8045" i="2"/>
  <c r="I8045" i="2"/>
  <c r="H8046" i="2"/>
  <c r="I8046" i="2"/>
  <c r="H8047" i="2"/>
  <c r="I8047" i="2"/>
  <c r="H8048" i="2"/>
  <c r="I8048" i="2"/>
  <c r="H8049" i="2"/>
  <c r="I8049" i="2"/>
  <c r="H8050" i="2"/>
  <c r="I8050" i="2"/>
  <c r="H8051" i="2"/>
  <c r="I8051" i="2"/>
  <c r="H8052" i="2"/>
  <c r="I8052" i="2"/>
  <c r="H8053" i="2"/>
  <c r="I8053" i="2"/>
  <c r="H8054" i="2"/>
  <c r="I8054" i="2"/>
  <c r="H8055" i="2"/>
  <c r="I8055" i="2"/>
  <c r="H8056" i="2"/>
  <c r="I8056" i="2"/>
  <c r="H8057" i="2"/>
  <c r="I8057" i="2"/>
  <c r="H8058" i="2"/>
  <c r="I8058" i="2"/>
  <c r="H8059" i="2"/>
  <c r="I8059" i="2"/>
  <c r="H8060" i="2"/>
  <c r="I8060" i="2"/>
  <c r="H8061" i="2"/>
  <c r="I8061" i="2"/>
  <c r="H8062" i="2"/>
  <c r="I8062" i="2"/>
  <c r="H8063" i="2"/>
  <c r="I8063" i="2"/>
  <c r="H8064" i="2"/>
  <c r="I8064" i="2"/>
  <c r="H8065" i="2"/>
  <c r="I8065" i="2"/>
  <c r="H8066" i="2"/>
  <c r="I8066" i="2"/>
  <c r="H8067" i="2"/>
  <c r="I8067" i="2"/>
  <c r="H8068" i="2"/>
  <c r="I8068" i="2"/>
  <c r="H8069" i="2"/>
  <c r="I8069" i="2"/>
  <c r="H8070" i="2"/>
  <c r="I8070" i="2"/>
  <c r="H8071" i="2"/>
  <c r="I8071" i="2"/>
  <c r="H8072" i="2"/>
  <c r="I8072" i="2"/>
  <c r="H8073" i="2"/>
  <c r="I8073" i="2"/>
  <c r="H8074" i="2"/>
  <c r="I8074" i="2"/>
  <c r="H8075" i="2"/>
  <c r="I8075" i="2"/>
  <c r="H8076" i="2"/>
  <c r="I8076" i="2"/>
  <c r="H8077" i="2"/>
  <c r="I8077" i="2"/>
  <c r="H8078" i="2"/>
  <c r="I8078" i="2"/>
  <c r="H8079" i="2"/>
  <c r="I8079" i="2"/>
  <c r="H8080" i="2"/>
  <c r="I8080" i="2"/>
  <c r="H8081" i="2"/>
  <c r="I8081" i="2"/>
  <c r="H8082" i="2"/>
  <c r="I8082" i="2"/>
  <c r="H8083" i="2"/>
  <c r="I8083" i="2"/>
  <c r="H8084" i="2"/>
  <c r="I8084" i="2"/>
  <c r="H8085" i="2"/>
  <c r="I8085" i="2"/>
  <c r="H8086" i="2"/>
  <c r="I8086" i="2"/>
  <c r="H8087" i="2"/>
  <c r="I8087" i="2"/>
  <c r="H8088" i="2"/>
  <c r="I8088" i="2"/>
  <c r="H8089" i="2"/>
  <c r="I8089" i="2"/>
  <c r="H8090" i="2"/>
  <c r="I8090" i="2"/>
  <c r="H8091" i="2"/>
  <c r="I8091" i="2"/>
  <c r="H8092" i="2"/>
  <c r="I8092" i="2"/>
  <c r="H8093" i="2"/>
  <c r="I8093" i="2"/>
  <c r="H8094" i="2"/>
  <c r="I8094" i="2"/>
  <c r="H8095" i="2"/>
  <c r="I8095" i="2"/>
  <c r="H8096" i="2"/>
  <c r="I8096" i="2"/>
  <c r="H8097" i="2"/>
  <c r="I8097" i="2"/>
  <c r="H8098" i="2"/>
  <c r="I8098" i="2"/>
  <c r="H8099" i="2"/>
  <c r="I8099" i="2"/>
  <c r="H8100" i="2"/>
  <c r="I8100" i="2"/>
  <c r="H8101" i="2"/>
  <c r="I8101" i="2"/>
  <c r="H8102" i="2"/>
  <c r="I8102" i="2"/>
  <c r="H8103" i="2"/>
  <c r="I8103" i="2"/>
  <c r="H8104" i="2"/>
  <c r="I8104" i="2"/>
  <c r="H8105" i="2"/>
  <c r="I8105" i="2"/>
  <c r="H8106" i="2"/>
  <c r="I8106" i="2"/>
  <c r="H8107" i="2"/>
  <c r="I8107" i="2"/>
  <c r="H8108" i="2"/>
  <c r="I8108" i="2"/>
  <c r="H8109" i="2"/>
  <c r="I8109" i="2"/>
  <c r="H8110" i="2"/>
  <c r="I8110" i="2"/>
  <c r="H8111" i="2"/>
  <c r="I8111" i="2"/>
  <c r="H8112" i="2"/>
  <c r="I8112" i="2"/>
  <c r="H8113" i="2"/>
  <c r="I8113" i="2"/>
  <c r="H8114" i="2"/>
  <c r="I8114" i="2"/>
  <c r="H8115" i="2"/>
  <c r="I8115" i="2"/>
  <c r="H8116" i="2"/>
  <c r="I8116" i="2"/>
  <c r="H8117" i="2"/>
  <c r="I8117" i="2"/>
  <c r="H8118" i="2"/>
  <c r="I8118" i="2"/>
  <c r="H8119" i="2"/>
  <c r="I8119" i="2"/>
  <c r="H8120" i="2"/>
  <c r="I8120" i="2"/>
  <c r="H8121" i="2"/>
  <c r="I8121" i="2"/>
  <c r="H8122" i="2"/>
  <c r="I8122" i="2"/>
  <c r="H8123" i="2"/>
  <c r="I8123" i="2"/>
  <c r="H8124" i="2"/>
  <c r="I8124" i="2"/>
  <c r="H8125" i="2"/>
  <c r="I8125" i="2"/>
  <c r="H8126" i="2"/>
  <c r="I8126" i="2"/>
  <c r="H8127" i="2"/>
  <c r="I8127" i="2"/>
  <c r="H8128" i="2"/>
  <c r="I8128" i="2"/>
  <c r="H8129" i="2"/>
  <c r="I8129" i="2"/>
  <c r="H8130" i="2"/>
  <c r="I8130" i="2"/>
  <c r="H8131" i="2"/>
  <c r="I8131" i="2"/>
  <c r="H8132" i="2"/>
  <c r="I8132" i="2"/>
  <c r="H8133" i="2"/>
  <c r="I8133" i="2"/>
  <c r="H8134" i="2"/>
  <c r="I8134" i="2"/>
  <c r="H8135" i="2"/>
  <c r="I8135" i="2"/>
  <c r="H8136" i="2"/>
  <c r="I8136" i="2"/>
  <c r="H8137" i="2"/>
  <c r="I8137" i="2"/>
  <c r="H8138" i="2"/>
  <c r="I8138" i="2"/>
  <c r="H8139" i="2"/>
  <c r="I8139" i="2"/>
  <c r="H8140" i="2"/>
  <c r="I8140" i="2"/>
  <c r="H8141" i="2"/>
  <c r="I8141" i="2"/>
  <c r="H8142" i="2"/>
  <c r="I8142" i="2"/>
  <c r="H8143" i="2"/>
  <c r="I8143" i="2"/>
  <c r="H8144" i="2"/>
  <c r="I8144" i="2"/>
  <c r="H8145" i="2"/>
  <c r="I8145" i="2"/>
  <c r="H8146" i="2"/>
  <c r="I8146" i="2"/>
  <c r="H8147" i="2"/>
  <c r="I8147" i="2"/>
  <c r="H8148" i="2"/>
  <c r="I8148" i="2"/>
  <c r="H8149" i="2"/>
  <c r="I8149" i="2"/>
  <c r="H8150" i="2"/>
  <c r="I8150" i="2"/>
  <c r="H8151" i="2"/>
  <c r="I8151" i="2"/>
  <c r="H8152" i="2"/>
  <c r="I8152" i="2"/>
  <c r="H8153" i="2"/>
  <c r="I8153" i="2"/>
  <c r="H8154" i="2"/>
  <c r="I8154" i="2"/>
  <c r="H8155" i="2"/>
  <c r="I8155" i="2"/>
  <c r="H8156" i="2"/>
  <c r="I8156" i="2"/>
  <c r="H8157" i="2"/>
  <c r="I8157" i="2"/>
  <c r="H8158" i="2"/>
  <c r="I8158" i="2"/>
  <c r="H8159" i="2"/>
  <c r="I8159" i="2"/>
  <c r="H8160" i="2"/>
  <c r="I8160" i="2"/>
  <c r="H8161" i="2"/>
  <c r="I8161" i="2"/>
  <c r="H8162" i="2"/>
  <c r="I8162" i="2"/>
  <c r="H8163" i="2"/>
  <c r="I8163" i="2"/>
  <c r="H8164" i="2"/>
  <c r="I8164" i="2"/>
  <c r="H8165" i="2"/>
  <c r="I8165" i="2"/>
  <c r="H8166" i="2"/>
  <c r="I8166" i="2"/>
  <c r="H8167" i="2"/>
  <c r="I8167" i="2"/>
  <c r="H8168" i="2"/>
  <c r="I8168" i="2"/>
  <c r="H8169" i="2"/>
  <c r="I8169" i="2"/>
  <c r="H8170" i="2"/>
  <c r="I8170" i="2"/>
  <c r="H8171" i="2"/>
  <c r="I8171" i="2"/>
  <c r="H8172" i="2"/>
  <c r="I8172" i="2"/>
  <c r="H8173" i="2"/>
  <c r="I8173" i="2"/>
  <c r="H8174" i="2"/>
  <c r="I8174" i="2"/>
  <c r="H8175" i="2"/>
  <c r="I8175" i="2"/>
  <c r="H8176" i="2"/>
  <c r="I8176" i="2"/>
  <c r="H8177" i="2"/>
  <c r="I8177" i="2"/>
  <c r="H8178" i="2"/>
  <c r="I8178" i="2"/>
  <c r="H8179" i="2"/>
  <c r="I8179" i="2"/>
  <c r="H8180" i="2"/>
  <c r="I8180" i="2"/>
  <c r="H8181" i="2"/>
  <c r="I8181" i="2"/>
  <c r="H8182" i="2"/>
  <c r="I8182" i="2"/>
  <c r="H8183" i="2"/>
  <c r="I8183" i="2"/>
  <c r="H8184" i="2"/>
  <c r="I8184" i="2"/>
  <c r="H8185" i="2"/>
  <c r="I8185" i="2"/>
  <c r="H8186" i="2"/>
  <c r="I8186" i="2"/>
  <c r="H8187" i="2"/>
  <c r="I8187" i="2"/>
  <c r="H8188" i="2"/>
  <c r="I8188" i="2"/>
  <c r="H8189" i="2"/>
  <c r="I8189" i="2"/>
  <c r="H8190" i="2"/>
  <c r="I8190" i="2"/>
  <c r="H8191" i="2"/>
  <c r="I8191" i="2"/>
  <c r="H8192" i="2"/>
  <c r="I8192" i="2"/>
  <c r="H8193" i="2"/>
  <c r="I8193" i="2"/>
  <c r="H8194" i="2"/>
  <c r="I8194" i="2"/>
  <c r="H8195" i="2"/>
  <c r="I8195" i="2"/>
  <c r="H8196" i="2"/>
  <c r="I8196" i="2"/>
  <c r="H8197" i="2"/>
  <c r="I8197" i="2"/>
  <c r="H8198" i="2"/>
  <c r="I8198" i="2"/>
  <c r="H8199" i="2"/>
  <c r="I8199" i="2"/>
  <c r="H8200" i="2"/>
  <c r="I8200" i="2"/>
  <c r="H8201" i="2"/>
  <c r="I8201" i="2"/>
  <c r="H8202" i="2"/>
  <c r="I8202" i="2"/>
  <c r="H8203" i="2"/>
  <c r="I8203" i="2"/>
  <c r="H8204" i="2"/>
  <c r="I8204" i="2"/>
  <c r="H8205" i="2"/>
  <c r="I8205" i="2"/>
  <c r="H8206" i="2"/>
  <c r="I8206" i="2"/>
  <c r="H8207" i="2"/>
  <c r="I8207" i="2"/>
  <c r="H8208" i="2"/>
  <c r="I8208" i="2"/>
  <c r="H8209" i="2"/>
  <c r="I8209" i="2"/>
  <c r="H8210" i="2"/>
  <c r="I8210" i="2"/>
  <c r="H8211" i="2"/>
  <c r="I8211" i="2"/>
  <c r="H8212" i="2"/>
  <c r="I8212" i="2"/>
  <c r="H8213" i="2"/>
  <c r="I8213" i="2"/>
  <c r="H8214" i="2"/>
  <c r="I8214" i="2"/>
  <c r="H8215" i="2"/>
  <c r="I8215" i="2"/>
  <c r="H8216" i="2"/>
  <c r="I8216" i="2"/>
  <c r="H8217" i="2"/>
  <c r="I8217" i="2"/>
  <c r="H8218" i="2"/>
  <c r="I8218" i="2"/>
  <c r="H8219" i="2"/>
  <c r="I8219" i="2"/>
  <c r="H8220" i="2"/>
  <c r="I8220" i="2"/>
  <c r="H8221" i="2"/>
  <c r="I8221" i="2"/>
  <c r="H8222" i="2"/>
  <c r="I8222" i="2"/>
  <c r="H8223" i="2"/>
  <c r="I8223" i="2"/>
  <c r="H8224" i="2"/>
  <c r="I8224" i="2"/>
  <c r="H8225" i="2"/>
  <c r="I8225" i="2"/>
  <c r="H8226" i="2"/>
  <c r="I8226" i="2"/>
  <c r="H8227" i="2"/>
  <c r="I8227" i="2"/>
  <c r="H8228" i="2"/>
  <c r="I8228" i="2"/>
  <c r="H8229" i="2"/>
  <c r="I8229" i="2"/>
  <c r="H8230" i="2"/>
  <c r="I8230" i="2"/>
  <c r="H8231" i="2"/>
  <c r="I8231" i="2"/>
  <c r="H8232" i="2"/>
  <c r="I8232" i="2"/>
  <c r="H8233" i="2"/>
  <c r="I8233" i="2"/>
  <c r="H8234" i="2"/>
  <c r="I8234" i="2"/>
  <c r="H8235" i="2"/>
  <c r="I8235" i="2"/>
  <c r="H8236" i="2"/>
  <c r="I8236" i="2"/>
  <c r="H8237" i="2"/>
  <c r="I8237" i="2"/>
  <c r="H8238" i="2"/>
  <c r="I8238" i="2"/>
  <c r="H8239" i="2"/>
  <c r="I8239" i="2"/>
  <c r="H8240" i="2"/>
  <c r="I8240" i="2"/>
  <c r="H8241" i="2"/>
  <c r="I8241" i="2"/>
  <c r="H8242" i="2"/>
  <c r="I8242" i="2"/>
  <c r="H8243" i="2"/>
  <c r="I8243" i="2"/>
  <c r="H8244" i="2"/>
  <c r="I8244" i="2"/>
  <c r="H8245" i="2"/>
  <c r="I8245" i="2"/>
  <c r="H8246" i="2"/>
  <c r="I8246" i="2"/>
  <c r="H8247" i="2"/>
  <c r="I8247" i="2"/>
  <c r="H8248" i="2"/>
  <c r="I8248" i="2"/>
  <c r="H8249" i="2"/>
  <c r="I8249" i="2"/>
  <c r="H8250" i="2"/>
  <c r="I8250" i="2"/>
  <c r="H8251" i="2"/>
  <c r="I8251" i="2"/>
  <c r="H8252" i="2"/>
  <c r="I8252" i="2"/>
  <c r="H8253" i="2"/>
  <c r="I8253" i="2"/>
  <c r="H8254" i="2"/>
  <c r="I8254" i="2"/>
  <c r="H8255" i="2"/>
  <c r="I8255" i="2"/>
  <c r="H8256" i="2"/>
  <c r="I8256" i="2"/>
  <c r="H8257" i="2"/>
  <c r="I8257" i="2"/>
  <c r="H8258" i="2"/>
  <c r="I8258" i="2"/>
  <c r="H8259" i="2"/>
  <c r="I8259" i="2"/>
  <c r="H8260" i="2"/>
  <c r="I8260" i="2"/>
  <c r="H8261" i="2"/>
  <c r="I8261" i="2"/>
  <c r="H8262" i="2"/>
  <c r="I8262" i="2"/>
  <c r="H8263" i="2"/>
  <c r="I8263" i="2"/>
  <c r="H8264" i="2"/>
  <c r="I8264" i="2"/>
  <c r="H8265" i="2"/>
  <c r="I8265" i="2"/>
  <c r="H8266" i="2"/>
  <c r="I8266" i="2"/>
  <c r="H8267" i="2"/>
  <c r="I8267" i="2"/>
  <c r="H8268" i="2"/>
  <c r="I8268" i="2"/>
  <c r="H8269" i="2"/>
  <c r="I8269" i="2"/>
  <c r="H8270" i="2"/>
  <c r="I8270" i="2"/>
  <c r="H8271" i="2"/>
  <c r="I8271" i="2"/>
  <c r="H8272" i="2"/>
  <c r="I8272" i="2"/>
  <c r="H8273" i="2"/>
  <c r="I8273" i="2"/>
  <c r="H8274" i="2"/>
  <c r="I8274" i="2"/>
  <c r="H8275" i="2"/>
  <c r="I8275" i="2"/>
  <c r="H8276" i="2"/>
  <c r="I8276" i="2"/>
  <c r="H8277" i="2"/>
  <c r="I8277" i="2"/>
  <c r="H8278" i="2"/>
  <c r="I8278" i="2"/>
  <c r="H8279" i="2"/>
  <c r="I8279" i="2"/>
  <c r="H8280" i="2"/>
  <c r="I8280" i="2"/>
  <c r="H8281" i="2"/>
  <c r="I8281" i="2"/>
  <c r="H8282" i="2"/>
  <c r="I8282" i="2"/>
  <c r="H8283" i="2"/>
  <c r="I8283" i="2"/>
  <c r="H8284" i="2"/>
  <c r="I8284" i="2"/>
  <c r="H8285" i="2"/>
  <c r="I8285" i="2"/>
  <c r="H8286" i="2"/>
  <c r="I8286" i="2"/>
  <c r="H8287" i="2"/>
  <c r="I8287" i="2"/>
  <c r="H8288" i="2"/>
  <c r="I8288" i="2"/>
  <c r="H8289" i="2"/>
  <c r="I8289" i="2"/>
  <c r="H8290" i="2"/>
  <c r="I8290" i="2"/>
  <c r="H8291" i="2"/>
  <c r="I8291" i="2"/>
  <c r="H8292" i="2"/>
  <c r="I8292" i="2"/>
  <c r="H8293" i="2"/>
  <c r="I8293" i="2"/>
  <c r="H8294" i="2"/>
  <c r="I8294" i="2"/>
  <c r="H8295" i="2"/>
  <c r="I8295" i="2"/>
  <c r="H8296" i="2"/>
  <c r="I8296" i="2"/>
  <c r="H8297" i="2"/>
  <c r="I8297" i="2"/>
  <c r="H8298" i="2"/>
  <c r="I8298" i="2"/>
  <c r="H8299" i="2"/>
  <c r="I8299" i="2"/>
  <c r="H8300" i="2"/>
  <c r="I8300" i="2"/>
  <c r="H8301" i="2"/>
  <c r="I8301" i="2"/>
  <c r="H8302" i="2"/>
  <c r="I8302" i="2"/>
  <c r="H8303" i="2"/>
  <c r="I8303" i="2"/>
  <c r="H8304" i="2"/>
  <c r="I8304" i="2"/>
  <c r="H8305" i="2"/>
  <c r="I8305" i="2"/>
  <c r="H8306" i="2"/>
  <c r="I8306" i="2"/>
  <c r="H8307" i="2"/>
  <c r="I8307" i="2"/>
  <c r="H8308" i="2"/>
  <c r="I8308" i="2"/>
  <c r="H8309" i="2"/>
  <c r="I8309" i="2"/>
  <c r="H8310" i="2"/>
  <c r="I8310" i="2"/>
  <c r="H8311" i="2"/>
  <c r="I8311" i="2"/>
  <c r="H8312" i="2"/>
  <c r="I8312" i="2"/>
  <c r="H8313" i="2"/>
  <c r="I8313" i="2"/>
  <c r="H8314" i="2"/>
  <c r="I8314" i="2"/>
  <c r="H8315" i="2"/>
  <c r="I8315" i="2"/>
  <c r="H8316" i="2"/>
  <c r="I8316" i="2"/>
  <c r="H8317" i="2"/>
  <c r="I8317" i="2"/>
  <c r="H8318" i="2"/>
  <c r="I8318" i="2"/>
  <c r="H8319" i="2"/>
  <c r="I8319" i="2"/>
  <c r="H8320" i="2"/>
  <c r="I8320" i="2"/>
  <c r="H8321" i="2"/>
  <c r="I8321" i="2"/>
  <c r="H8322" i="2"/>
  <c r="I8322" i="2"/>
  <c r="H8323" i="2"/>
  <c r="I8323" i="2"/>
  <c r="H8324" i="2"/>
  <c r="I8324" i="2"/>
  <c r="H8325" i="2"/>
  <c r="I8325" i="2"/>
  <c r="H8326" i="2"/>
  <c r="I8326" i="2"/>
  <c r="H8327" i="2"/>
  <c r="I8327" i="2"/>
  <c r="H8328" i="2"/>
  <c r="I8328" i="2"/>
  <c r="H8329" i="2"/>
  <c r="I8329" i="2"/>
  <c r="H8330" i="2"/>
  <c r="I8330" i="2"/>
  <c r="H8331" i="2"/>
  <c r="I8331" i="2"/>
  <c r="H8332" i="2"/>
  <c r="I8332" i="2"/>
  <c r="H8333" i="2"/>
  <c r="I8333" i="2"/>
  <c r="H8334" i="2"/>
  <c r="I8334" i="2"/>
  <c r="H8335" i="2"/>
  <c r="I8335" i="2"/>
  <c r="H8336" i="2"/>
  <c r="I8336" i="2"/>
  <c r="H8337" i="2"/>
  <c r="I8337" i="2"/>
  <c r="H8338" i="2"/>
  <c r="I8338" i="2"/>
  <c r="H8339" i="2"/>
  <c r="I8339" i="2"/>
  <c r="H8340" i="2"/>
  <c r="I8340" i="2"/>
  <c r="H8341" i="2"/>
  <c r="I8341" i="2"/>
  <c r="H8342" i="2"/>
  <c r="I8342" i="2"/>
  <c r="H8343" i="2"/>
  <c r="I8343" i="2"/>
  <c r="H8344" i="2"/>
  <c r="I8344" i="2"/>
  <c r="H8345" i="2"/>
  <c r="I8345" i="2"/>
  <c r="H8346" i="2"/>
  <c r="I8346" i="2"/>
  <c r="H8347" i="2"/>
  <c r="I8347" i="2"/>
  <c r="H8348" i="2"/>
  <c r="I8348" i="2"/>
  <c r="H8349" i="2"/>
  <c r="I8349" i="2"/>
  <c r="H8350" i="2"/>
  <c r="I8350" i="2"/>
  <c r="H8351" i="2"/>
  <c r="I8351" i="2"/>
  <c r="H8352" i="2"/>
  <c r="I8352" i="2"/>
  <c r="H8353" i="2"/>
  <c r="I8353" i="2"/>
  <c r="H8354" i="2"/>
  <c r="I8354" i="2"/>
  <c r="H8355" i="2"/>
  <c r="I8355" i="2"/>
  <c r="H8356" i="2"/>
  <c r="I8356" i="2"/>
  <c r="H8357" i="2"/>
  <c r="I8357" i="2"/>
  <c r="H8358" i="2"/>
  <c r="I8358" i="2"/>
  <c r="H8359" i="2"/>
  <c r="I8359" i="2"/>
  <c r="H8360" i="2"/>
  <c r="I8360" i="2"/>
  <c r="H8361" i="2"/>
  <c r="I8361" i="2"/>
  <c r="H8362" i="2"/>
  <c r="I8362" i="2"/>
  <c r="H8363" i="2"/>
  <c r="I8363" i="2"/>
  <c r="H8364" i="2"/>
  <c r="I8364" i="2"/>
  <c r="H8365" i="2"/>
  <c r="I8365" i="2"/>
  <c r="H8366" i="2"/>
  <c r="I8366" i="2"/>
  <c r="H8367" i="2"/>
  <c r="I8367" i="2"/>
  <c r="H8368" i="2"/>
  <c r="I8368" i="2"/>
  <c r="H8369" i="2"/>
  <c r="I8369" i="2"/>
  <c r="H8370" i="2"/>
  <c r="I8370" i="2"/>
  <c r="H8371" i="2"/>
  <c r="I8371" i="2"/>
  <c r="H8372" i="2"/>
  <c r="I8372" i="2"/>
  <c r="H8373" i="2"/>
  <c r="I8373" i="2"/>
  <c r="H8374" i="2"/>
  <c r="I8374" i="2"/>
  <c r="H8375" i="2"/>
  <c r="I8375" i="2"/>
  <c r="H8376" i="2"/>
  <c r="I8376" i="2"/>
  <c r="H8377" i="2"/>
  <c r="I8377" i="2"/>
  <c r="H8378" i="2"/>
  <c r="I8378" i="2"/>
  <c r="H8379" i="2"/>
  <c r="I8379" i="2"/>
  <c r="H8380" i="2"/>
  <c r="I8380" i="2"/>
  <c r="H8381" i="2"/>
  <c r="I8381" i="2"/>
  <c r="H8382" i="2"/>
  <c r="I8382" i="2"/>
  <c r="H8383" i="2"/>
  <c r="I8383" i="2"/>
  <c r="H8384" i="2"/>
  <c r="I8384" i="2"/>
  <c r="H8385" i="2"/>
  <c r="I8385" i="2"/>
  <c r="H8386" i="2"/>
  <c r="I8386" i="2"/>
  <c r="H8387" i="2"/>
  <c r="I8387" i="2"/>
  <c r="H8388" i="2"/>
  <c r="I8388" i="2"/>
  <c r="H8389" i="2"/>
  <c r="I8389" i="2"/>
  <c r="H8390" i="2"/>
  <c r="I8390" i="2"/>
  <c r="H8391" i="2"/>
  <c r="I8391" i="2"/>
  <c r="H8392" i="2"/>
  <c r="I8392" i="2"/>
  <c r="H8393" i="2"/>
  <c r="I8393" i="2"/>
  <c r="H8394" i="2"/>
  <c r="I8394" i="2"/>
  <c r="H8395" i="2"/>
  <c r="I8395" i="2"/>
  <c r="H8396" i="2"/>
  <c r="I8396" i="2"/>
  <c r="H8397" i="2"/>
  <c r="I8397" i="2"/>
  <c r="H8398" i="2"/>
  <c r="I8398" i="2"/>
  <c r="H8399" i="2"/>
  <c r="I8399" i="2"/>
  <c r="H8400" i="2"/>
  <c r="I8400" i="2"/>
  <c r="H8401" i="2"/>
  <c r="I8401" i="2"/>
  <c r="H8402" i="2"/>
  <c r="I8402" i="2"/>
  <c r="H8403" i="2"/>
  <c r="I8403" i="2"/>
  <c r="H8404" i="2"/>
  <c r="I8404" i="2"/>
  <c r="H8405" i="2"/>
  <c r="I8405" i="2"/>
  <c r="H8406" i="2"/>
  <c r="I8406" i="2"/>
  <c r="H8407" i="2"/>
  <c r="I8407" i="2"/>
  <c r="H8408" i="2"/>
  <c r="I8408" i="2"/>
  <c r="H8409" i="2"/>
  <c r="I8409" i="2"/>
  <c r="H8410" i="2"/>
  <c r="I8410" i="2"/>
  <c r="H8411" i="2"/>
  <c r="I8411" i="2"/>
  <c r="H8412" i="2"/>
  <c r="I8412" i="2"/>
  <c r="H8413" i="2"/>
  <c r="I8413" i="2"/>
  <c r="H8414" i="2"/>
  <c r="I8414" i="2"/>
  <c r="H8415" i="2"/>
  <c r="I8415" i="2"/>
  <c r="H8416" i="2"/>
  <c r="I8416" i="2"/>
  <c r="H8417" i="2"/>
  <c r="I8417" i="2"/>
  <c r="H8418" i="2"/>
  <c r="I8418" i="2"/>
  <c r="H8419" i="2"/>
  <c r="I8419" i="2"/>
  <c r="H8420" i="2"/>
  <c r="I8420" i="2"/>
  <c r="H8421" i="2"/>
  <c r="I8421" i="2"/>
  <c r="H8422" i="2"/>
  <c r="I8422" i="2"/>
  <c r="H8423" i="2"/>
  <c r="I8423" i="2"/>
  <c r="H8424" i="2"/>
  <c r="I8424" i="2"/>
  <c r="H8425" i="2"/>
  <c r="I8425" i="2"/>
  <c r="H8426" i="2"/>
  <c r="I8426" i="2"/>
  <c r="H8427" i="2"/>
  <c r="I8427" i="2"/>
  <c r="H8428" i="2"/>
  <c r="I8428" i="2"/>
  <c r="H8429" i="2"/>
  <c r="I8429" i="2"/>
  <c r="H8430" i="2"/>
  <c r="I8430" i="2"/>
  <c r="H8431" i="2"/>
  <c r="I8431" i="2"/>
  <c r="H8432" i="2"/>
  <c r="I8432" i="2"/>
  <c r="H8433" i="2"/>
  <c r="I8433" i="2"/>
  <c r="H8434" i="2"/>
  <c r="I8434" i="2"/>
  <c r="H8435" i="2"/>
  <c r="I8435" i="2"/>
  <c r="H8436" i="2"/>
  <c r="I8436" i="2"/>
  <c r="H8437" i="2"/>
  <c r="I8437" i="2"/>
  <c r="H8438" i="2"/>
  <c r="I8438" i="2"/>
  <c r="H8439" i="2"/>
  <c r="I8439" i="2"/>
  <c r="H8440" i="2"/>
  <c r="I8440" i="2"/>
  <c r="H8441" i="2"/>
  <c r="I8441" i="2"/>
  <c r="H8442" i="2"/>
  <c r="I8442" i="2"/>
  <c r="H8443" i="2"/>
  <c r="I8443" i="2"/>
  <c r="H8444" i="2"/>
  <c r="I8444" i="2"/>
  <c r="H8445" i="2"/>
  <c r="I8445" i="2"/>
  <c r="H8446" i="2"/>
  <c r="I8446" i="2"/>
  <c r="H8447" i="2"/>
  <c r="I8447" i="2"/>
  <c r="H8448" i="2"/>
  <c r="I8448" i="2"/>
  <c r="H8449" i="2"/>
  <c r="I8449" i="2"/>
  <c r="H8450" i="2"/>
  <c r="I8450" i="2"/>
  <c r="H8451" i="2"/>
  <c r="I8451" i="2"/>
  <c r="H8452" i="2"/>
  <c r="I8452" i="2"/>
  <c r="H8453" i="2"/>
  <c r="I8453" i="2"/>
  <c r="H8454" i="2"/>
  <c r="I8454" i="2"/>
  <c r="H8455" i="2"/>
  <c r="I8455" i="2"/>
  <c r="H8456" i="2"/>
  <c r="I8456" i="2"/>
  <c r="H8457" i="2"/>
  <c r="I8457" i="2"/>
  <c r="H8458" i="2"/>
  <c r="I8458" i="2"/>
  <c r="H8459" i="2"/>
  <c r="I8459" i="2"/>
  <c r="H8460" i="2"/>
  <c r="I8460" i="2"/>
  <c r="H8461" i="2"/>
  <c r="I8461" i="2"/>
  <c r="H8462" i="2"/>
  <c r="I8462" i="2"/>
  <c r="H8463" i="2"/>
  <c r="I8463" i="2"/>
  <c r="H8464" i="2"/>
  <c r="I8464" i="2"/>
  <c r="H8465" i="2"/>
  <c r="I8465" i="2"/>
  <c r="H8466" i="2"/>
  <c r="I8466" i="2"/>
  <c r="H8467" i="2"/>
  <c r="I8467" i="2"/>
  <c r="H8468" i="2"/>
  <c r="I8468" i="2"/>
  <c r="H8469" i="2"/>
  <c r="I8469" i="2"/>
  <c r="H8470" i="2"/>
  <c r="I8470" i="2"/>
  <c r="H8471" i="2"/>
  <c r="I8471" i="2"/>
  <c r="H8472" i="2"/>
  <c r="I8472" i="2"/>
  <c r="H8473" i="2"/>
  <c r="I8473" i="2"/>
  <c r="H8474" i="2"/>
  <c r="I8474" i="2"/>
  <c r="H8475" i="2"/>
  <c r="I8475" i="2"/>
  <c r="H8476" i="2"/>
  <c r="I8476" i="2"/>
  <c r="H8477" i="2"/>
  <c r="I8477" i="2"/>
  <c r="H8478" i="2"/>
  <c r="I8478" i="2"/>
  <c r="H8479" i="2"/>
  <c r="I8479" i="2"/>
  <c r="H8480" i="2"/>
  <c r="I8480" i="2"/>
  <c r="H8481" i="2"/>
  <c r="I8481" i="2"/>
  <c r="H8482" i="2"/>
  <c r="I8482" i="2"/>
  <c r="H8483" i="2"/>
  <c r="I8483" i="2"/>
  <c r="H8484" i="2"/>
  <c r="I8484" i="2"/>
  <c r="H8485" i="2"/>
  <c r="I8485" i="2"/>
  <c r="H8486" i="2"/>
  <c r="I8486" i="2"/>
  <c r="H8487" i="2"/>
  <c r="I8487" i="2"/>
  <c r="H8488" i="2"/>
  <c r="I8488" i="2"/>
  <c r="H8489" i="2"/>
  <c r="I8489" i="2"/>
  <c r="H8490" i="2"/>
  <c r="I8490" i="2"/>
  <c r="H8491" i="2"/>
  <c r="I8491" i="2"/>
  <c r="H8492" i="2"/>
  <c r="I8492" i="2"/>
  <c r="H8493" i="2"/>
  <c r="I8493" i="2"/>
  <c r="H8494" i="2"/>
  <c r="I8494" i="2"/>
  <c r="H8495" i="2"/>
  <c r="I8495" i="2"/>
  <c r="H8496" i="2"/>
  <c r="I8496" i="2"/>
  <c r="H8497" i="2"/>
  <c r="I8497" i="2"/>
  <c r="H8498" i="2"/>
  <c r="I8498" i="2"/>
  <c r="H8499" i="2"/>
  <c r="I8499" i="2"/>
  <c r="H8500" i="2"/>
  <c r="I8500" i="2"/>
  <c r="H8501" i="2"/>
  <c r="I8501" i="2"/>
  <c r="H8502" i="2"/>
  <c r="I8502" i="2"/>
  <c r="H8503" i="2"/>
  <c r="I8503" i="2"/>
  <c r="H8504" i="2"/>
  <c r="I8504" i="2"/>
  <c r="H8505" i="2"/>
  <c r="I8505" i="2"/>
  <c r="H8506" i="2"/>
  <c r="I8506" i="2"/>
  <c r="H8507" i="2"/>
  <c r="I8507" i="2"/>
  <c r="H8508" i="2"/>
  <c r="I8508" i="2"/>
  <c r="H8509" i="2"/>
  <c r="I8509" i="2"/>
  <c r="H8510" i="2"/>
  <c r="I8510" i="2"/>
  <c r="H8511" i="2"/>
  <c r="I8511" i="2"/>
  <c r="H8512" i="2"/>
  <c r="I8512" i="2"/>
  <c r="H8513" i="2"/>
  <c r="I8513" i="2"/>
  <c r="H8514" i="2"/>
  <c r="I8514" i="2"/>
  <c r="H8515" i="2"/>
  <c r="I8515" i="2"/>
  <c r="H8516" i="2"/>
  <c r="I8516" i="2"/>
  <c r="H8517" i="2"/>
  <c r="I8517" i="2"/>
  <c r="H8518" i="2"/>
  <c r="I8518" i="2"/>
  <c r="H8519" i="2"/>
  <c r="I8519" i="2"/>
  <c r="H8520" i="2"/>
  <c r="I8520" i="2"/>
  <c r="H8521" i="2"/>
  <c r="I8521" i="2"/>
  <c r="H8522" i="2"/>
  <c r="I8522" i="2"/>
  <c r="H8523" i="2"/>
  <c r="I8523" i="2"/>
  <c r="H8524" i="2"/>
  <c r="I8524" i="2"/>
  <c r="H8525" i="2"/>
  <c r="I8525" i="2"/>
  <c r="H8526" i="2"/>
  <c r="I8526" i="2"/>
  <c r="H8527" i="2"/>
  <c r="I8527" i="2"/>
  <c r="H8528" i="2"/>
  <c r="I8528" i="2"/>
  <c r="H8529" i="2"/>
  <c r="I8529" i="2"/>
  <c r="H8530" i="2"/>
  <c r="I8530" i="2"/>
  <c r="H8531" i="2"/>
  <c r="I8531" i="2"/>
  <c r="H8532" i="2"/>
  <c r="I8532" i="2"/>
  <c r="H8533" i="2"/>
  <c r="I8533" i="2"/>
  <c r="H8534" i="2"/>
  <c r="I8534" i="2"/>
  <c r="H8535" i="2"/>
  <c r="I8535" i="2"/>
  <c r="H8536" i="2"/>
  <c r="I8536" i="2"/>
  <c r="H8537" i="2"/>
  <c r="I8537" i="2"/>
  <c r="H8538" i="2"/>
  <c r="I8538" i="2"/>
  <c r="H8539" i="2"/>
  <c r="I8539" i="2"/>
  <c r="H8540" i="2"/>
  <c r="I8540" i="2"/>
  <c r="H8541" i="2"/>
  <c r="I8541" i="2"/>
  <c r="H8542" i="2"/>
  <c r="I8542" i="2"/>
  <c r="H8543" i="2"/>
  <c r="I8543" i="2"/>
  <c r="H8544" i="2"/>
  <c r="I8544" i="2"/>
  <c r="H8545" i="2"/>
  <c r="I8545" i="2"/>
  <c r="H8546" i="2"/>
  <c r="I8546" i="2"/>
  <c r="H8547" i="2"/>
  <c r="I8547" i="2"/>
  <c r="H8548" i="2"/>
  <c r="I8548" i="2"/>
  <c r="H8549" i="2"/>
  <c r="I8549" i="2"/>
  <c r="H8550" i="2"/>
  <c r="I8550" i="2"/>
  <c r="H8551" i="2"/>
  <c r="I8551" i="2"/>
  <c r="H8552" i="2"/>
  <c r="I8552" i="2"/>
  <c r="H8553" i="2"/>
  <c r="I8553" i="2"/>
  <c r="H8554" i="2"/>
  <c r="I8554" i="2"/>
  <c r="H8555" i="2"/>
  <c r="I8555" i="2"/>
  <c r="H8556" i="2"/>
  <c r="I8556" i="2"/>
  <c r="H8557" i="2"/>
  <c r="I8557" i="2"/>
  <c r="H8558" i="2"/>
  <c r="I8558" i="2"/>
  <c r="H8559" i="2"/>
  <c r="I8559" i="2"/>
  <c r="H8560" i="2"/>
  <c r="I8560" i="2"/>
  <c r="H8561" i="2"/>
  <c r="I8561" i="2"/>
  <c r="H8562" i="2"/>
  <c r="I8562" i="2"/>
  <c r="H8563" i="2"/>
  <c r="I8563" i="2"/>
  <c r="H8564" i="2"/>
  <c r="I8564" i="2"/>
  <c r="H8565" i="2"/>
  <c r="I8565" i="2"/>
  <c r="H8566" i="2"/>
  <c r="I8566" i="2"/>
  <c r="H8567" i="2"/>
  <c r="I8567" i="2"/>
  <c r="H8568" i="2"/>
  <c r="I8568" i="2"/>
  <c r="H8569" i="2"/>
  <c r="I8569" i="2"/>
  <c r="H8570" i="2"/>
  <c r="I8570" i="2"/>
  <c r="H8571" i="2"/>
  <c r="I8571" i="2"/>
  <c r="H8572" i="2"/>
  <c r="I8572" i="2"/>
  <c r="H8573" i="2"/>
  <c r="I8573" i="2"/>
  <c r="H8574" i="2"/>
  <c r="I8574" i="2"/>
  <c r="H8575" i="2"/>
  <c r="I8575" i="2"/>
  <c r="H8576" i="2"/>
  <c r="I8576" i="2"/>
  <c r="H8577" i="2"/>
  <c r="I8577" i="2"/>
  <c r="H8578" i="2"/>
  <c r="I8578" i="2"/>
  <c r="H8579" i="2"/>
  <c r="I8579" i="2"/>
  <c r="H8580" i="2"/>
  <c r="I8580" i="2"/>
  <c r="H8581" i="2"/>
  <c r="I8581" i="2"/>
  <c r="H8582" i="2"/>
  <c r="I8582" i="2"/>
  <c r="H8583" i="2"/>
  <c r="I8583" i="2"/>
  <c r="H8584" i="2"/>
  <c r="I8584" i="2"/>
  <c r="H8585" i="2"/>
  <c r="I8585" i="2"/>
  <c r="H8586" i="2"/>
  <c r="I8586" i="2"/>
  <c r="H8587" i="2"/>
  <c r="I8587" i="2"/>
  <c r="H8588" i="2"/>
  <c r="I8588" i="2"/>
  <c r="H8589" i="2"/>
  <c r="I8589" i="2"/>
  <c r="H8590" i="2"/>
  <c r="I8590" i="2"/>
  <c r="H8591" i="2"/>
  <c r="I8591" i="2"/>
  <c r="H8592" i="2"/>
  <c r="I8592" i="2"/>
  <c r="H8593" i="2"/>
  <c r="I8593" i="2"/>
  <c r="H8594" i="2"/>
  <c r="I8594" i="2"/>
  <c r="H8595" i="2"/>
  <c r="I8595" i="2"/>
  <c r="H8596" i="2"/>
  <c r="I8596" i="2"/>
  <c r="H8597" i="2"/>
  <c r="I8597" i="2"/>
  <c r="H8598" i="2"/>
  <c r="I8598" i="2"/>
  <c r="H8599" i="2"/>
  <c r="I8599" i="2"/>
  <c r="H8600" i="2"/>
  <c r="I8600" i="2"/>
  <c r="H8601" i="2"/>
  <c r="I8601" i="2"/>
  <c r="H8602" i="2"/>
  <c r="I8602" i="2"/>
  <c r="H8603" i="2"/>
  <c r="I8603" i="2"/>
  <c r="H8604" i="2"/>
  <c r="I8604" i="2"/>
  <c r="H8605" i="2"/>
  <c r="I8605" i="2"/>
  <c r="H8606" i="2"/>
  <c r="I8606" i="2"/>
  <c r="H8607" i="2"/>
  <c r="I8607" i="2"/>
  <c r="H8608" i="2"/>
  <c r="I8608" i="2"/>
  <c r="H8609" i="2"/>
  <c r="I8609" i="2"/>
  <c r="H8610" i="2"/>
  <c r="I8610" i="2"/>
  <c r="H8611" i="2"/>
  <c r="I8611" i="2"/>
  <c r="H8612" i="2"/>
  <c r="I8612" i="2"/>
  <c r="H8613" i="2"/>
  <c r="I8613" i="2"/>
  <c r="H8614" i="2"/>
  <c r="I8614" i="2"/>
  <c r="H8615" i="2"/>
  <c r="I8615" i="2"/>
  <c r="H8616" i="2"/>
  <c r="I8616" i="2"/>
  <c r="H8617" i="2"/>
  <c r="I8617" i="2"/>
  <c r="H8618" i="2"/>
  <c r="I8618" i="2"/>
  <c r="H8619" i="2"/>
  <c r="I8619" i="2"/>
  <c r="H8620" i="2"/>
  <c r="I8620" i="2"/>
  <c r="H8621" i="2"/>
  <c r="I8621" i="2"/>
  <c r="H8622" i="2"/>
  <c r="I8622" i="2"/>
  <c r="H8623" i="2"/>
  <c r="I8623" i="2"/>
  <c r="H8624" i="2"/>
  <c r="I8624" i="2"/>
  <c r="H8625" i="2"/>
  <c r="I8625" i="2"/>
  <c r="H8626" i="2"/>
  <c r="I8626" i="2"/>
  <c r="H8627" i="2"/>
  <c r="I8627" i="2"/>
  <c r="H8628" i="2"/>
  <c r="I8628" i="2"/>
  <c r="H8629" i="2"/>
  <c r="I8629" i="2"/>
  <c r="H8630" i="2"/>
  <c r="I8630" i="2"/>
  <c r="H8631" i="2"/>
  <c r="I8631" i="2"/>
  <c r="H8632" i="2"/>
  <c r="I8632" i="2"/>
  <c r="H8633" i="2"/>
  <c r="I8633" i="2"/>
  <c r="H8634" i="2"/>
  <c r="I8634" i="2"/>
  <c r="H8635" i="2"/>
  <c r="I8635" i="2"/>
  <c r="H8636" i="2"/>
  <c r="I8636" i="2"/>
  <c r="H8637" i="2"/>
  <c r="I8637" i="2"/>
  <c r="H8638" i="2"/>
  <c r="I8638" i="2"/>
  <c r="H8639" i="2"/>
  <c r="I8639" i="2"/>
  <c r="H8640" i="2"/>
  <c r="I8640" i="2"/>
  <c r="H8641" i="2"/>
  <c r="I8641" i="2"/>
  <c r="H8642" i="2"/>
  <c r="I8642" i="2"/>
  <c r="H8643" i="2"/>
  <c r="I8643" i="2"/>
  <c r="H8644" i="2"/>
  <c r="I8644" i="2"/>
  <c r="H8645" i="2"/>
  <c r="I8645" i="2"/>
  <c r="H8646" i="2"/>
  <c r="I8646" i="2"/>
  <c r="H8647" i="2"/>
  <c r="I8647" i="2"/>
  <c r="H8648" i="2"/>
  <c r="I8648" i="2"/>
  <c r="H8649" i="2"/>
  <c r="I8649" i="2"/>
  <c r="H8650" i="2"/>
  <c r="I8650" i="2"/>
  <c r="H8651" i="2"/>
  <c r="I8651" i="2"/>
  <c r="H8652" i="2"/>
  <c r="I8652" i="2"/>
  <c r="H8653" i="2"/>
  <c r="I8653" i="2"/>
  <c r="H8654" i="2"/>
  <c r="I8654" i="2"/>
  <c r="H8655" i="2"/>
  <c r="I8655" i="2"/>
  <c r="H8656" i="2"/>
  <c r="I8656" i="2"/>
  <c r="H8657" i="2"/>
  <c r="I8657" i="2"/>
  <c r="H8658" i="2"/>
  <c r="I8658" i="2"/>
  <c r="H8659" i="2"/>
  <c r="I8659" i="2"/>
  <c r="H8660" i="2"/>
  <c r="I8660" i="2"/>
  <c r="H8661" i="2"/>
  <c r="I8661" i="2"/>
  <c r="H8662" i="2"/>
  <c r="I8662" i="2"/>
  <c r="H8663" i="2"/>
  <c r="I8663" i="2"/>
  <c r="H8664" i="2"/>
  <c r="I8664" i="2"/>
  <c r="H8665" i="2"/>
  <c r="I8665" i="2"/>
  <c r="H8666" i="2"/>
  <c r="I8666" i="2"/>
  <c r="H8667" i="2"/>
  <c r="I8667" i="2"/>
  <c r="H8668" i="2"/>
  <c r="I8668" i="2"/>
  <c r="H8669" i="2"/>
  <c r="I8669" i="2"/>
  <c r="H8670" i="2"/>
  <c r="I8670" i="2"/>
  <c r="H8671" i="2"/>
  <c r="I8671" i="2"/>
  <c r="H8672" i="2"/>
  <c r="I8672" i="2"/>
  <c r="H8673" i="2"/>
  <c r="I8673" i="2"/>
  <c r="H8674" i="2"/>
  <c r="I8674" i="2"/>
  <c r="H8675" i="2"/>
  <c r="I8675" i="2"/>
  <c r="H8676" i="2"/>
  <c r="I8676" i="2"/>
  <c r="H8677" i="2"/>
  <c r="I8677" i="2"/>
  <c r="H8678" i="2"/>
  <c r="I8678" i="2"/>
  <c r="H8679" i="2"/>
  <c r="I8679" i="2"/>
  <c r="H8680" i="2"/>
  <c r="I8680" i="2"/>
  <c r="H8681" i="2"/>
  <c r="I8681" i="2"/>
  <c r="H8682" i="2"/>
  <c r="I8682" i="2"/>
  <c r="H8683" i="2"/>
  <c r="I8683" i="2"/>
  <c r="H8684" i="2"/>
  <c r="I8684" i="2"/>
  <c r="H8685" i="2"/>
  <c r="I8685" i="2"/>
  <c r="H8686" i="2"/>
  <c r="I8686" i="2"/>
  <c r="H8687" i="2"/>
  <c r="I8687" i="2"/>
  <c r="H8688" i="2"/>
  <c r="I8688" i="2"/>
  <c r="H8689" i="2"/>
  <c r="I8689" i="2"/>
  <c r="H8690" i="2"/>
  <c r="I8690" i="2"/>
  <c r="H8691" i="2"/>
  <c r="I8691" i="2"/>
  <c r="H8692" i="2"/>
  <c r="I8692" i="2"/>
  <c r="H8693" i="2"/>
  <c r="I8693" i="2"/>
  <c r="H8694" i="2"/>
  <c r="I8694" i="2"/>
  <c r="H8695" i="2"/>
  <c r="I8695" i="2"/>
  <c r="H8696" i="2"/>
  <c r="I8696" i="2"/>
  <c r="H8697" i="2"/>
  <c r="I8697" i="2"/>
  <c r="H8698" i="2"/>
  <c r="I8698" i="2"/>
  <c r="H8699" i="2"/>
  <c r="I8699" i="2"/>
  <c r="H8700" i="2"/>
  <c r="I8700" i="2"/>
  <c r="H8701" i="2"/>
  <c r="I8701" i="2"/>
  <c r="H8702" i="2"/>
  <c r="I8702" i="2"/>
  <c r="H8703" i="2"/>
  <c r="I8703" i="2"/>
  <c r="H8704" i="2"/>
  <c r="I8704" i="2"/>
  <c r="H8705" i="2"/>
  <c r="I8705" i="2"/>
  <c r="H8706" i="2"/>
  <c r="I8706" i="2"/>
  <c r="H8707" i="2"/>
  <c r="I8707" i="2"/>
  <c r="H8708" i="2"/>
  <c r="I8708" i="2"/>
  <c r="H8709" i="2"/>
  <c r="I8709" i="2"/>
  <c r="H8710" i="2"/>
  <c r="I8710" i="2"/>
  <c r="H8711" i="2"/>
  <c r="I8711" i="2"/>
  <c r="H8712" i="2"/>
  <c r="I8712" i="2"/>
  <c r="H8713" i="2"/>
  <c r="I8713" i="2"/>
  <c r="H8714" i="2"/>
  <c r="I8714" i="2"/>
  <c r="H8715" i="2"/>
  <c r="I8715" i="2"/>
  <c r="H8716" i="2"/>
  <c r="I8716" i="2"/>
  <c r="H8717" i="2"/>
  <c r="I8717" i="2"/>
  <c r="H8718" i="2"/>
  <c r="I8718" i="2"/>
  <c r="H8719" i="2"/>
  <c r="I8719" i="2"/>
  <c r="H8720" i="2"/>
  <c r="I8720" i="2"/>
  <c r="H8721" i="2"/>
  <c r="I8721" i="2"/>
  <c r="H8722" i="2"/>
  <c r="I8722" i="2"/>
  <c r="H8723" i="2"/>
  <c r="I8723" i="2"/>
  <c r="H8724" i="2"/>
  <c r="I8724" i="2"/>
  <c r="H8725" i="2"/>
  <c r="I8725" i="2"/>
  <c r="H8726" i="2"/>
  <c r="I8726" i="2"/>
  <c r="H8727" i="2"/>
  <c r="I8727" i="2"/>
  <c r="H8728" i="2"/>
  <c r="I8728" i="2"/>
  <c r="H8729" i="2"/>
  <c r="I8729" i="2"/>
  <c r="H8730" i="2"/>
  <c r="I8730" i="2"/>
  <c r="H8731" i="2"/>
  <c r="I8731" i="2"/>
  <c r="H8732" i="2"/>
  <c r="I8732" i="2"/>
  <c r="H8733" i="2"/>
  <c r="I8733" i="2"/>
  <c r="H8734" i="2"/>
  <c r="I8734" i="2"/>
  <c r="H8735" i="2"/>
  <c r="I8735" i="2"/>
  <c r="H8736" i="2"/>
  <c r="I8736" i="2"/>
  <c r="H8737" i="2"/>
  <c r="I8737" i="2"/>
  <c r="H8738" i="2"/>
  <c r="I8738" i="2"/>
  <c r="H8739" i="2"/>
  <c r="I8739" i="2"/>
  <c r="H8740" i="2"/>
  <c r="I8740" i="2"/>
  <c r="H8741" i="2"/>
  <c r="I8741" i="2"/>
  <c r="H8742" i="2"/>
  <c r="I8742" i="2"/>
  <c r="H8743" i="2"/>
  <c r="I8743" i="2"/>
  <c r="H8744" i="2"/>
  <c r="I8744" i="2"/>
  <c r="H8745" i="2"/>
  <c r="I8745" i="2"/>
  <c r="H8746" i="2"/>
  <c r="I8746" i="2"/>
  <c r="H8747" i="2"/>
  <c r="I8747" i="2"/>
  <c r="H8748" i="2"/>
  <c r="I8748" i="2"/>
  <c r="H8749" i="2"/>
  <c r="I8749" i="2"/>
  <c r="H8750" i="2"/>
  <c r="I8750" i="2"/>
  <c r="H8751" i="2"/>
  <c r="I8751" i="2"/>
  <c r="H8752" i="2"/>
  <c r="I8752" i="2"/>
  <c r="H8753" i="2"/>
  <c r="I8753" i="2"/>
  <c r="H8754" i="2"/>
  <c r="I8754" i="2"/>
  <c r="H8755" i="2"/>
  <c r="I8755" i="2"/>
  <c r="H8756" i="2"/>
  <c r="I8756" i="2"/>
  <c r="H8757" i="2"/>
  <c r="I8757" i="2"/>
  <c r="H8758" i="2"/>
  <c r="I8758" i="2"/>
  <c r="H8759" i="2"/>
  <c r="I8759" i="2"/>
  <c r="H8760" i="2"/>
  <c r="I8760" i="2"/>
  <c r="H8761" i="2"/>
  <c r="I8761" i="2"/>
  <c r="H8762" i="2"/>
  <c r="I8762" i="2"/>
  <c r="H8763" i="2"/>
  <c r="I8763" i="2"/>
  <c r="H8764" i="2"/>
  <c r="I8764" i="2"/>
  <c r="H8765" i="2"/>
  <c r="I8765" i="2"/>
  <c r="H8766" i="2"/>
  <c r="I8766" i="2"/>
  <c r="H8767" i="2"/>
  <c r="I8767" i="2"/>
  <c r="H8768" i="2"/>
  <c r="I8768" i="2"/>
  <c r="H8769" i="2"/>
  <c r="I8769" i="2"/>
  <c r="H8770" i="2"/>
  <c r="I8770" i="2"/>
  <c r="H8771" i="2"/>
  <c r="I8771" i="2"/>
  <c r="H8772" i="2"/>
  <c r="I8772" i="2"/>
  <c r="H8773" i="2"/>
  <c r="I8773" i="2"/>
  <c r="H8774" i="2"/>
  <c r="I8774" i="2"/>
  <c r="H8775" i="2"/>
  <c r="I8775" i="2"/>
  <c r="H8776" i="2"/>
  <c r="I8776" i="2"/>
  <c r="H8777" i="2"/>
  <c r="I8777" i="2"/>
  <c r="H8778" i="2"/>
  <c r="I8778" i="2"/>
  <c r="H8779" i="2"/>
  <c r="I8779" i="2"/>
  <c r="H8780" i="2"/>
  <c r="I8780" i="2"/>
  <c r="H8781" i="2"/>
  <c r="I8781" i="2"/>
  <c r="H8782" i="2"/>
  <c r="I8782" i="2"/>
  <c r="H8783" i="2"/>
  <c r="I8783" i="2"/>
  <c r="H8784" i="2"/>
  <c r="I8784" i="2"/>
  <c r="H8785" i="2"/>
  <c r="I8785" i="2"/>
  <c r="H8786" i="2"/>
  <c r="I8786" i="2"/>
  <c r="H8787" i="2"/>
  <c r="I8787" i="2"/>
  <c r="H8788" i="2"/>
  <c r="I8788" i="2"/>
  <c r="H8789" i="2"/>
  <c r="I8789" i="2"/>
  <c r="H8790" i="2"/>
  <c r="I8790" i="2"/>
  <c r="H8791" i="2"/>
  <c r="I8791" i="2"/>
  <c r="H8792" i="2"/>
  <c r="I8792" i="2"/>
  <c r="H8793" i="2"/>
  <c r="I8793" i="2"/>
  <c r="H8794" i="2"/>
  <c r="I8794" i="2"/>
  <c r="H8795" i="2"/>
  <c r="I8795" i="2"/>
  <c r="H8796" i="2"/>
  <c r="I8796" i="2"/>
  <c r="H8797" i="2"/>
  <c r="I8797" i="2"/>
  <c r="H8798" i="2"/>
  <c r="I8798" i="2"/>
  <c r="H8799" i="2"/>
  <c r="I8799" i="2"/>
  <c r="H8800" i="2"/>
  <c r="I8800" i="2"/>
  <c r="H8801" i="2"/>
  <c r="I8801" i="2"/>
  <c r="H8802" i="2"/>
  <c r="I8802" i="2"/>
  <c r="H8803" i="2"/>
  <c r="I8803" i="2"/>
  <c r="H8804" i="2"/>
  <c r="I8804" i="2"/>
  <c r="H8805" i="2"/>
  <c r="I8805" i="2"/>
  <c r="H8806" i="2"/>
  <c r="I8806" i="2"/>
  <c r="H8807" i="2"/>
  <c r="I8807" i="2"/>
  <c r="H8808" i="2"/>
  <c r="I8808" i="2"/>
  <c r="H8809" i="2"/>
  <c r="I8809" i="2"/>
  <c r="H8810" i="2"/>
  <c r="I8810" i="2"/>
  <c r="H8811" i="2"/>
  <c r="I8811" i="2"/>
  <c r="H8812" i="2"/>
  <c r="I8812" i="2"/>
  <c r="H8813" i="2"/>
  <c r="I8813" i="2"/>
  <c r="H8814" i="2"/>
  <c r="I8814" i="2"/>
  <c r="H8815" i="2"/>
  <c r="I8815" i="2"/>
  <c r="H8816" i="2"/>
  <c r="I8816" i="2"/>
  <c r="H8817" i="2"/>
  <c r="I8817" i="2"/>
  <c r="H8818" i="2"/>
  <c r="I8818" i="2"/>
  <c r="H8819" i="2"/>
  <c r="I8819" i="2"/>
  <c r="H8820" i="2"/>
  <c r="I8820" i="2"/>
  <c r="H8821" i="2"/>
  <c r="I8821" i="2"/>
  <c r="H8822" i="2"/>
  <c r="I8822" i="2"/>
  <c r="H8823" i="2"/>
  <c r="I8823" i="2"/>
  <c r="H8824" i="2"/>
  <c r="I8824" i="2"/>
  <c r="H8825" i="2"/>
  <c r="I8825" i="2"/>
  <c r="H8826" i="2"/>
  <c r="I8826" i="2"/>
  <c r="H8827" i="2"/>
  <c r="I8827" i="2"/>
  <c r="H8828" i="2"/>
  <c r="I8828" i="2"/>
  <c r="H8829" i="2"/>
  <c r="I8829" i="2"/>
  <c r="H8830" i="2"/>
  <c r="I8830" i="2"/>
  <c r="H8831" i="2"/>
  <c r="I8831" i="2"/>
  <c r="H8832" i="2"/>
  <c r="I8832" i="2"/>
  <c r="H8833" i="2"/>
  <c r="I8833" i="2"/>
  <c r="H8834" i="2"/>
  <c r="I8834" i="2"/>
  <c r="H8835" i="2"/>
  <c r="I8835" i="2"/>
  <c r="H8836" i="2"/>
  <c r="I8836" i="2"/>
  <c r="H8837" i="2"/>
  <c r="I8837" i="2"/>
  <c r="H8838" i="2"/>
  <c r="I8838" i="2"/>
  <c r="H8839" i="2"/>
  <c r="I8839" i="2"/>
  <c r="H8840" i="2"/>
  <c r="I8840" i="2"/>
  <c r="H8841" i="2"/>
  <c r="I8841" i="2"/>
  <c r="H8842" i="2"/>
  <c r="I8842" i="2"/>
  <c r="H8843" i="2"/>
  <c r="I8843" i="2"/>
  <c r="H8844" i="2"/>
  <c r="I8844" i="2"/>
  <c r="H8845" i="2"/>
  <c r="I8845" i="2"/>
  <c r="H8846" i="2"/>
  <c r="I8846" i="2"/>
  <c r="H8847" i="2"/>
  <c r="I8847" i="2"/>
  <c r="H8848" i="2"/>
  <c r="I8848" i="2"/>
  <c r="H8849" i="2"/>
  <c r="I8849" i="2"/>
  <c r="H8850" i="2"/>
  <c r="I8850" i="2"/>
  <c r="H8851" i="2"/>
  <c r="I8851" i="2"/>
  <c r="H8852" i="2"/>
  <c r="I8852" i="2"/>
  <c r="H8853" i="2"/>
  <c r="I8853" i="2"/>
  <c r="H8854" i="2"/>
  <c r="I8854" i="2"/>
  <c r="H8855" i="2"/>
  <c r="I8855" i="2"/>
  <c r="H8856" i="2"/>
  <c r="I8856" i="2"/>
  <c r="H8857" i="2"/>
  <c r="I8857" i="2"/>
  <c r="H8858" i="2"/>
  <c r="I8858" i="2"/>
  <c r="H8859" i="2"/>
  <c r="I8859" i="2"/>
  <c r="H8860" i="2"/>
  <c r="I8860" i="2"/>
  <c r="H8861" i="2"/>
  <c r="I8861" i="2"/>
  <c r="H8862" i="2"/>
  <c r="I8862" i="2"/>
  <c r="H8863" i="2"/>
  <c r="I8863" i="2"/>
  <c r="H8864" i="2"/>
  <c r="I8864" i="2"/>
  <c r="H8865" i="2"/>
  <c r="I8865" i="2"/>
  <c r="H8866" i="2"/>
  <c r="I8866" i="2"/>
  <c r="H8867" i="2"/>
  <c r="I8867" i="2"/>
  <c r="H8868" i="2"/>
  <c r="I8868" i="2"/>
  <c r="H8869" i="2"/>
  <c r="I8869" i="2"/>
  <c r="H8870" i="2"/>
  <c r="I8870" i="2"/>
  <c r="H8871" i="2"/>
  <c r="I8871" i="2"/>
  <c r="H8872" i="2"/>
  <c r="I8872" i="2"/>
  <c r="H8873" i="2"/>
  <c r="I8873" i="2"/>
  <c r="H8874" i="2"/>
  <c r="I8874" i="2"/>
  <c r="H8875" i="2"/>
  <c r="I8875" i="2"/>
  <c r="H8876" i="2"/>
  <c r="I8876" i="2"/>
  <c r="H8877" i="2"/>
  <c r="I8877" i="2"/>
  <c r="H8878" i="2"/>
  <c r="I8878" i="2"/>
  <c r="H8879" i="2"/>
  <c r="I8879" i="2"/>
  <c r="H8880" i="2"/>
  <c r="I8880" i="2"/>
  <c r="H8881" i="2"/>
  <c r="I8881" i="2"/>
  <c r="H8882" i="2"/>
  <c r="I8882" i="2"/>
  <c r="H8883" i="2"/>
  <c r="I8883" i="2"/>
  <c r="H8884" i="2"/>
  <c r="I8884" i="2"/>
  <c r="H8885" i="2"/>
  <c r="I8885" i="2"/>
  <c r="H8886" i="2"/>
  <c r="I8886" i="2"/>
  <c r="H8887" i="2"/>
  <c r="I8887" i="2"/>
  <c r="H8888" i="2"/>
  <c r="I8888" i="2"/>
  <c r="H8889" i="2"/>
  <c r="I8889" i="2"/>
  <c r="H8890" i="2"/>
  <c r="I8890" i="2"/>
  <c r="H8891" i="2"/>
  <c r="I8891" i="2"/>
  <c r="H8892" i="2"/>
  <c r="I8892" i="2"/>
  <c r="H8893" i="2"/>
  <c r="I8893" i="2"/>
  <c r="H8894" i="2"/>
  <c r="I8894" i="2"/>
  <c r="H8895" i="2"/>
  <c r="I8895" i="2"/>
  <c r="H8896" i="2"/>
  <c r="I8896" i="2"/>
  <c r="H8897" i="2"/>
  <c r="I8897" i="2"/>
  <c r="H8898" i="2"/>
  <c r="I8898" i="2"/>
  <c r="H8899" i="2"/>
  <c r="I8899" i="2"/>
  <c r="H8900" i="2"/>
  <c r="I8900" i="2"/>
  <c r="H8901" i="2"/>
  <c r="I8901" i="2"/>
  <c r="H8902" i="2"/>
  <c r="I8902" i="2"/>
  <c r="H8903" i="2"/>
  <c r="I8903" i="2"/>
  <c r="H8904" i="2"/>
  <c r="I8904" i="2"/>
  <c r="H8905" i="2"/>
  <c r="I8905" i="2"/>
  <c r="H8906" i="2"/>
  <c r="I8906" i="2"/>
  <c r="H8907" i="2"/>
  <c r="I8907" i="2"/>
  <c r="H8908" i="2"/>
  <c r="I8908" i="2"/>
  <c r="H8909" i="2"/>
  <c r="I8909" i="2"/>
  <c r="H8910" i="2"/>
  <c r="I8910" i="2"/>
  <c r="H8911" i="2"/>
  <c r="I8911" i="2"/>
  <c r="H8912" i="2"/>
  <c r="I8912" i="2"/>
  <c r="H8913" i="2"/>
  <c r="I8913" i="2"/>
  <c r="H8914" i="2"/>
  <c r="I8914" i="2"/>
  <c r="H8915" i="2"/>
  <c r="I8915" i="2"/>
  <c r="H8916" i="2"/>
  <c r="I8916" i="2"/>
  <c r="H8917" i="2"/>
  <c r="I8917" i="2"/>
  <c r="H8918" i="2"/>
  <c r="I8918" i="2"/>
  <c r="H8919" i="2"/>
  <c r="I8919" i="2"/>
  <c r="H8920" i="2"/>
  <c r="I8920" i="2"/>
  <c r="H8921" i="2"/>
  <c r="I8921" i="2"/>
  <c r="H8922" i="2"/>
  <c r="I8922" i="2"/>
  <c r="H8923" i="2"/>
  <c r="I8923" i="2"/>
  <c r="H8924" i="2"/>
  <c r="I8924" i="2"/>
  <c r="H8925" i="2"/>
  <c r="I8925" i="2"/>
  <c r="H8926" i="2"/>
  <c r="I8926" i="2"/>
  <c r="H8927" i="2"/>
  <c r="I8927" i="2"/>
  <c r="H8928" i="2"/>
  <c r="I8928" i="2"/>
  <c r="H8929" i="2"/>
  <c r="I8929" i="2"/>
  <c r="H8930" i="2"/>
  <c r="I8930" i="2"/>
  <c r="H8931" i="2"/>
  <c r="I8931" i="2"/>
  <c r="H8932" i="2"/>
  <c r="I8932" i="2"/>
  <c r="H8933" i="2"/>
  <c r="I8933" i="2"/>
  <c r="H8934" i="2"/>
  <c r="I8934" i="2"/>
  <c r="H8935" i="2"/>
  <c r="I8935" i="2"/>
  <c r="H8936" i="2"/>
  <c r="I8936" i="2"/>
  <c r="H8937" i="2"/>
  <c r="I8937" i="2"/>
  <c r="H8938" i="2"/>
  <c r="I8938" i="2"/>
  <c r="H8939" i="2"/>
  <c r="I8939" i="2"/>
  <c r="H8940" i="2"/>
  <c r="I8940" i="2"/>
  <c r="H8941" i="2"/>
  <c r="I8941" i="2"/>
  <c r="H8942" i="2"/>
  <c r="I8942" i="2"/>
  <c r="H8943" i="2"/>
  <c r="I8943" i="2"/>
  <c r="H8944" i="2"/>
  <c r="I8944" i="2"/>
  <c r="H8945" i="2"/>
  <c r="I8945" i="2"/>
  <c r="H8946" i="2"/>
  <c r="I8946" i="2"/>
  <c r="H8947" i="2"/>
  <c r="I8947" i="2"/>
  <c r="H8948" i="2"/>
  <c r="I8948" i="2"/>
  <c r="H8949" i="2"/>
  <c r="I8949" i="2"/>
  <c r="H8950" i="2"/>
  <c r="I8950" i="2"/>
  <c r="H8951" i="2"/>
  <c r="I8951" i="2"/>
  <c r="H8952" i="2"/>
  <c r="I8952" i="2"/>
  <c r="H8953" i="2"/>
  <c r="I8953" i="2"/>
  <c r="H8954" i="2"/>
  <c r="I8954" i="2"/>
  <c r="H8955" i="2"/>
  <c r="I8955" i="2"/>
  <c r="H8956" i="2"/>
  <c r="I8956" i="2"/>
  <c r="H8957" i="2"/>
  <c r="I8957" i="2"/>
  <c r="H8958" i="2"/>
  <c r="I8958" i="2"/>
  <c r="H8959" i="2"/>
  <c r="I8959" i="2"/>
  <c r="H8960" i="2"/>
  <c r="I8960" i="2"/>
  <c r="H8961" i="2"/>
  <c r="I8961" i="2"/>
  <c r="H8962" i="2"/>
  <c r="I8962" i="2"/>
  <c r="H8963" i="2"/>
  <c r="I8963" i="2"/>
  <c r="H8964" i="2"/>
  <c r="I8964" i="2"/>
  <c r="H8965" i="2"/>
  <c r="I8965" i="2"/>
  <c r="H8966" i="2"/>
  <c r="I8966" i="2"/>
  <c r="H8967" i="2"/>
  <c r="I8967" i="2"/>
  <c r="H8968" i="2"/>
  <c r="I8968" i="2"/>
  <c r="H8969" i="2"/>
  <c r="I8969" i="2"/>
  <c r="H8970" i="2"/>
  <c r="I8970" i="2"/>
  <c r="H8971" i="2"/>
  <c r="I8971" i="2"/>
  <c r="H8972" i="2"/>
  <c r="I8972" i="2"/>
  <c r="H8973" i="2"/>
  <c r="I8973" i="2"/>
  <c r="H8974" i="2"/>
  <c r="I8974" i="2"/>
  <c r="H8975" i="2"/>
  <c r="I8975" i="2"/>
  <c r="H8976" i="2"/>
  <c r="I8976" i="2"/>
  <c r="H8977" i="2"/>
  <c r="I8977" i="2"/>
  <c r="H8978" i="2"/>
  <c r="I8978" i="2"/>
  <c r="H8979" i="2"/>
  <c r="I8979" i="2"/>
  <c r="H8980" i="2"/>
  <c r="I8980" i="2"/>
  <c r="H8981" i="2"/>
  <c r="I8981" i="2"/>
  <c r="H8982" i="2"/>
  <c r="I8982" i="2"/>
  <c r="H8983" i="2"/>
  <c r="I8983" i="2"/>
  <c r="H8984" i="2"/>
  <c r="I8984" i="2"/>
  <c r="H8985" i="2"/>
  <c r="I8985" i="2"/>
  <c r="H8986" i="2"/>
  <c r="I8986" i="2"/>
  <c r="H8987" i="2"/>
  <c r="I8987" i="2"/>
  <c r="H8988" i="2"/>
  <c r="I8988" i="2"/>
  <c r="H8989" i="2"/>
  <c r="I8989" i="2"/>
  <c r="H8990" i="2"/>
  <c r="I8990" i="2"/>
  <c r="H8991" i="2"/>
  <c r="I8991" i="2"/>
  <c r="H8992" i="2"/>
  <c r="I8992" i="2"/>
  <c r="H8993" i="2"/>
  <c r="I8993" i="2"/>
  <c r="H8994" i="2"/>
  <c r="I8994" i="2"/>
  <c r="H8995" i="2"/>
  <c r="I8995" i="2"/>
  <c r="H8996" i="2"/>
  <c r="I8996" i="2"/>
  <c r="H8997" i="2"/>
  <c r="I8997" i="2"/>
  <c r="H8998" i="2"/>
  <c r="I8998" i="2"/>
  <c r="H8999" i="2"/>
  <c r="I8999" i="2"/>
  <c r="H9000" i="2"/>
  <c r="I9000" i="2"/>
  <c r="H9001" i="2"/>
  <c r="I9001" i="2"/>
  <c r="H9002" i="2"/>
  <c r="I9002" i="2"/>
  <c r="H9003" i="2"/>
  <c r="I9003" i="2"/>
  <c r="H9004" i="2"/>
  <c r="I9004" i="2"/>
  <c r="H9005" i="2"/>
  <c r="I9005" i="2"/>
  <c r="H9006" i="2"/>
  <c r="I9006" i="2"/>
  <c r="H9007" i="2"/>
  <c r="I9007" i="2"/>
  <c r="H9008" i="2"/>
  <c r="I9008" i="2"/>
  <c r="H9009" i="2"/>
  <c r="I9009" i="2"/>
  <c r="H9010" i="2"/>
  <c r="I9010" i="2"/>
  <c r="H9011" i="2"/>
  <c r="I9011" i="2"/>
  <c r="H9012" i="2"/>
  <c r="I9012" i="2"/>
  <c r="H9013" i="2"/>
  <c r="I9013" i="2"/>
  <c r="H9014" i="2"/>
  <c r="I9014" i="2"/>
  <c r="H9015" i="2"/>
  <c r="I9015" i="2"/>
  <c r="H9016" i="2"/>
  <c r="I9016" i="2"/>
  <c r="H9017" i="2"/>
  <c r="I9017" i="2"/>
  <c r="H9018" i="2"/>
  <c r="I9018" i="2"/>
  <c r="H9019" i="2"/>
  <c r="I9019" i="2"/>
  <c r="H9020" i="2"/>
  <c r="I9020" i="2"/>
  <c r="H9021" i="2"/>
  <c r="I9021" i="2"/>
  <c r="H9022" i="2"/>
  <c r="I9022" i="2"/>
  <c r="H9023" i="2"/>
  <c r="I9023" i="2"/>
  <c r="H9024" i="2"/>
  <c r="I9024" i="2"/>
  <c r="H9025" i="2"/>
  <c r="I9025" i="2"/>
  <c r="H9026" i="2"/>
  <c r="I9026" i="2"/>
  <c r="H9027" i="2"/>
  <c r="I9027" i="2"/>
  <c r="H9028" i="2"/>
  <c r="I9028" i="2"/>
  <c r="H9029" i="2"/>
  <c r="I9029" i="2"/>
  <c r="H9030" i="2"/>
  <c r="I9030" i="2"/>
  <c r="H9031" i="2"/>
  <c r="I9031" i="2"/>
  <c r="H9032" i="2"/>
  <c r="I9032" i="2"/>
  <c r="H9033" i="2"/>
  <c r="I9033" i="2"/>
  <c r="H9034" i="2"/>
  <c r="I9034" i="2"/>
  <c r="H9035" i="2"/>
  <c r="I9035" i="2"/>
  <c r="H9036" i="2"/>
  <c r="I9036" i="2"/>
  <c r="H9037" i="2"/>
  <c r="I9037" i="2"/>
  <c r="H9038" i="2"/>
  <c r="I9038" i="2"/>
  <c r="H9039" i="2"/>
  <c r="I9039" i="2"/>
  <c r="H9040" i="2"/>
  <c r="I9040" i="2"/>
  <c r="H9041" i="2"/>
  <c r="I9041" i="2"/>
  <c r="H9042" i="2"/>
  <c r="I9042" i="2"/>
  <c r="H9043" i="2"/>
  <c r="I9043" i="2"/>
  <c r="H9044" i="2"/>
  <c r="I9044" i="2"/>
  <c r="H9045" i="2"/>
  <c r="I9045" i="2"/>
  <c r="H9046" i="2"/>
  <c r="I9046" i="2"/>
  <c r="H9047" i="2"/>
  <c r="I9047" i="2"/>
  <c r="H9048" i="2"/>
  <c r="I9048" i="2"/>
  <c r="H9049" i="2"/>
  <c r="I9049" i="2"/>
  <c r="H9050" i="2"/>
  <c r="I9050" i="2"/>
  <c r="H9051" i="2"/>
  <c r="I9051" i="2"/>
  <c r="H9052" i="2"/>
  <c r="I9052" i="2"/>
  <c r="H9053" i="2"/>
  <c r="I9053" i="2"/>
  <c r="H9054" i="2"/>
  <c r="I9054" i="2"/>
  <c r="H9055" i="2"/>
  <c r="I9055" i="2"/>
  <c r="H9056" i="2"/>
  <c r="I9056" i="2"/>
  <c r="H9057" i="2"/>
  <c r="I9057" i="2"/>
  <c r="H9058" i="2"/>
  <c r="I9058" i="2"/>
  <c r="H9059" i="2"/>
  <c r="I9059" i="2"/>
  <c r="H9060" i="2"/>
  <c r="I9060" i="2"/>
  <c r="H9061" i="2"/>
  <c r="I9061" i="2"/>
  <c r="H9062" i="2"/>
  <c r="I9062" i="2"/>
  <c r="H9063" i="2"/>
  <c r="I9063" i="2"/>
  <c r="H9064" i="2"/>
  <c r="I9064" i="2"/>
  <c r="H9065" i="2"/>
  <c r="I9065" i="2"/>
  <c r="H9066" i="2"/>
  <c r="I9066" i="2"/>
  <c r="H9067" i="2"/>
  <c r="I9067" i="2"/>
  <c r="H9068" i="2"/>
  <c r="I9068" i="2"/>
  <c r="H9069" i="2"/>
  <c r="I9069" i="2"/>
  <c r="H9070" i="2"/>
  <c r="I9070" i="2"/>
  <c r="H9071" i="2"/>
  <c r="I9071" i="2"/>
  <c r="H9072" i="2"/>
  <c r="I9072" i="2"/>
  <c r="H9073" i="2"/>
  <c r="I9073" i="2"/>
  <c r="H9074" i="2"/>
  <c r="I9074" i="2"/>
  <c r="H9075" i="2"/>
  <c r="I9075" i="2"/>
  <c r="H9076" i="2"/>
  <c r="I9076" i="2"/>
  <c r="H9077" i="2"/>
  <c r="I9077" i="2"/>
  <c r="H9078" i="2"/>
  <c r="I9078" i="2"/>
  <c r="H9079" i="2"/>
  <c r="I9079" i="2"/>
  <c r="H9080" i="2"/>
  <c r="I9080" i="2"/>
  <c r="H9081" i="2"/>
  <c r="I9081" i="2"/>
  <c r="H9082" i="2"/>
  <c r="I9082" i="2"/>
  <c r="H9083" i="2"/>
  <c r="I9083" i="2"/>
  <c r="H9084" i="2"/>
  <c r="I9084" i="2"/>
  <c r="H9085" i="2"/>
  <c r="I9085" i="2"/>
  <c r="H9086" i="2"/>
  <c r="I9086" i="2"/>
  <c r="H9087" i="2"/>
  <c r="I9087" i="2"/>
  <c r="H9088" i="2"/>
  <c r="I9088" i="2"/>
  <c r="H9089" i="2"/>
  <c r="I9089" i="2"/>
  <c r="H9090" i="2"/>
  <c r="I9090" i="2"/>
  <c r="H9091" i="2"/>
  <c r="I9091" i="2"/>
  <c r="H9092" i="2"/>
  <c r="I9092" i="2"/>
  <c r="H9093" i="2"/>
  <c r="I9093" i="2"/>
  <c r="H9094" i="2"/>
  <c r="I9094" i="2"/>
  <c r="H9095" i="2"/>
  <c r="I9095" i="2"/>
  <c r="H9096" i="2"/>
  <c r="I9096" i="2"/>
  <c r="H9097" i="2"/>
  <c r="I9097" i="2"/>
  <c r="H9098" i="2"/>
  <c r="I9098" i="2"/>
  <c r="H9099" i="2"/>
  <c r="I9099" i="2"/>
  <c r="H9100" i="2"/>
  <c r="I9100" i="2"/>
  <c r="H9101" i="2"/>
  <c r="I9101" i="2"/>
  <c r="H9102" i="2"/>
  <c r="I9102" i="2"/>
  <c r="H9103" i="2"/>
  <c r="I9103" i="2"/>
  <c r="H9104" i="2"/>
  <c r="I9104" i="2"/>
  <c r="H9105" i="2"/>
  <c r="I9105" i="2"/>
  <c r="H9106" i="2"/>
  <c r="I9106" i="2"/>
  <c r="H9107" i="2"/>
  <c r="I9107" i="2"/>
  <c r="H9108" i="2"/>
  <c r="I9108" i="2"/>
  <c r="H9109" i="2"/>
  <c r="I9109" i="2"/>
  <c r="H9110" i="2"/>
  <c r="I9110" i="2"/>
  <c r="H9111" i="2"/>
  <c r="I9111" i="2"/>
  <c r="H9112" i="2"/>
  <c r="I9112" i="2"/>
  <c r="H9113" i="2"/>
  <c r="I9113" i="2"/>
  <c r="H9114" i="2"/>
  <c r="I9114" i="2"/>
  <c r="H9115" i="2"/>
  <c r="I9115" i="2"/>
  <c r="H9116" i="2"/>
  <c r="I9116" i="2"/>
  <c r="H9117" i="2"/>
  <c r="I9117" i="2"/>
  <c r="H9118" i="2"/>
  <c r="I9118" i="2"/>
  <c r="H9119" i="2"/>
  <c r="I9119" i="2"/>
  <c r="H9120" i="2"/>
  <c r="I9120" i="2"/>
  <c r="H9121" i="2"/>
  <c r="I9121" i="2"/>
  <c r="H9122" i="2"/>
  <c r="I9122" i="2"/>
  <c r="H9123" i="2"/>
  <c r="I9123" i="2"/>
  <c r="H9124" i="2"/>
  <c r="I9124" i="2"/>
  <c r="H9125" i="2"/>
  <c r="I9125" i="2"/>
  <c r="H9126" i="2"/>
  <c r="I9126" i="2"/>
  <c r="H9127" i="2"/>
  <c r="I9127" i="2"/>
  <c r="H9128" i="2"/>
  <c r="I9128" i="2"/>
  <c r="H9129" i="2"/>
  <c r="I9129" i="2"/>
  <c r="H9130" i="2"/>
  <c r="I9130" i="2"/>
  <c r="H9131" i="2"/>
  <c r="I9131" i="2"/>
  <c r="H9132" i="2"/>
  <c r="I9132" i="2"/>
  <c r="H9133" i="2"/>
  <c r="I9133" i="2"/>
  <c r="H9134" i="2"/>
  <c r="I9134" i="2"/>
  <c r="H9135" i="2"/>
  <c r="I9135" i="2"/>
  <c r="H9136" i="2"/>
  <c r="I9136" i="2"/>
  <c r="H9137" i="2"/>
  <c r="I9137" i="2"/>
  <c r="H9138" i="2"/>
  <c r="I9138" i="2"/>
  <c r="H9139" i="2"/>
  <c r="I9139" i="2"/>
  <c r="H9140" i="2"/>
  <c r="I9140" i="2"/>
  <c r="H9141" i="2"/>
  <c r="I9141" i="2"/>
  <c r="H9142" i="2"/>
  <c r="I9142" i="2"/>
  <c r="H9143" i="2"/>
  <c r="I9143" i="2"/>
  <c r="H9144" i="2"/>
  <c r="I9144" i="2"/>
  <c r="H9145" i="2"/>
  <c r="I9145" i="2"/>
  <c r="H9146" i="2"/>
  <c r="I9146" i="2"/>
  <c r="H9147" i="2"/>
  <c r="I9147" i="2"/>
  <c r="H9148" i="2"/>
  <c r="I9148" i="2"/>
  <c r="H9149" i="2"/>
  <c r="I9149" i="2"/>
  <c r="H9150" i="2"/>
  <c r="I9150" i="2"/>
  <c r="H9151" i="2"/>
  <c r="I9151" i="2"/>
  <c r="H9152" i="2"/>
  <c r="I9152" i="2"/>
  <c r="H9153" i="2"/>
  <c r="I9153" i="2"/>
  <c r="H9154" i="2"/>
  <c r="I9154" i="2"/>
  <c r="H9155" i="2"/>
  <c r="I9155" i="2"/>
  <c r="H9156" i="2"/>
  <c r="I9156" i="2"/>
  <c r="H9157" i="2"/>
  <c r="I9157" i="2"/>
  <c r="H9158" i="2"/>
  <c r="I9158" i="2"/>
  <c r="H9159" i="2"/>
  <c r="I9159" i="2"/>
  <c r="H9160" i="2"/>
  <c r="I9160" i="2"/>
  <c r="H9161" i="2"/>
  <c r="I9161" i="2"/>
  <c r="H9162" i="2"/>
  <c r="I9162" i="2"/>
  <c r="H9163" i="2"/>
  <c r="I9163" i="2"/>
  <c r="H9164" i="2"/>
  <c r="I9164" i="2"/>
  <c r="H9165" i="2"/>
  <c r="I9165" i="2"/>
  <c r="H9166" i="2"/>
  <c r="I9166" i="2"/>
  <c r="H9167" i="2"/>
  <c r="I9167" i="2"/>
  <c r="H9168" i="2"/>
  <c r="I9168" i="2"/>
  <c r="H9169" i="2"/>
  <c r="I9169" i="2"/>
  <c r="H9170" i="2"/>
  <c r="I9170" i="2"/>
  <c r="H9171" i="2"/>
  <c r="I9171" i="2"/>
  <c r="H9172" i="2"/>
  <c r="I9172" i="2"/>
  <c r="H9173" i="2"/>
  <c r="I9173" i="2"/>
  <c r="H9174" i="2"/>
  <c r="I9174" i="2"/>
  <c r="H9175" i="2"/>
  <c r="I9175" i="2"/>
  <c r="H9176" i="2"/>
  <c r="I9176" i="2"/>
  <c r="H9177" i="2"/>
  <c r="I9177" i="2"/>
  <c r="H9178" i="2"/>
  <c r="I9178" i="2"/>
  <c r="H9179" i="2"/>
  <c r="I9179" i="2"/>
  <c r="H9180" i="2"/>
  <c r="I9180" i="2"/>
  <c r="H9181" i="2"/>
  <c r="I9181" i="2"/>
  <c r="H9182" i="2"/>
  <c r="I9182" i="2"/>
  <c r="H9183" i="2"/>
  <c r="I9183" i="2"/>
  <c r="H9184" i="2"/>
  <c r="I9184" i="2"/>
  <c r="H9185" i="2"/>
  <c r="I9185" i="2"/>
  <c r="H9186" i="2"/>
  <c r="I9186" i="2"/>
  <c r="H9187" i="2"/>
  <c r="I9187" i="2"/>
  <c r="H9188" i="2"/>
  <c r="I9188" i="2"/>
  <c r="H9189" i="2"/>
  <c r="I9189" i="2"/>
  <c r="H9190" i="2"/>
  <c r="I9190" i="2"/>
  <c r="H9191" i="2"/>
  <c r="I9191" i="2"/>
  <c r="H9192" i="2"/>
  <c r="I9192" i="2"/>
  <c r="H9193" i="2"/>
  <c r="I9193" i="2"/>
  <c r="H9194" i="2"/>
  <c r="I9194" i="2"/>
  <c r="H9195" i="2"/>
  <c r="I9195" i="2"/>
  <c r="H9196" i="2"/>
  <c r="I9196" i="2"/>
  <c r="H9197" i="2"/>
  <c r="I9197" i="2"/>
  <c r="H9198" i="2"/>
  <c r="I9198" i="2"/>
  <c r="H9199" i="2"/>
  <c r="I9199" i="2"/>
  <c r="H9200" i="2"/>
  <c r="I9200" i="2"/>
  <c r="H9201" i="2"/>
  <c r="I9201" i="2"/>
  <c r="H9202" i="2"/>
  <c r="I9202" i="2"/>
  <c r="H9203" i="2"/>
  <c r="I9203" i="2"/>
  <c r="H9204" i="2"/>
  <c r="I9204" i="2"/>
  <c r="H9205" i="2"/>
  <c r="I9205" i="2"/>
  <c r="H9206" i="2"/>
  <c r="I9206" i="2"/>
  <c r="H9207" i="2"/>
  <c r="I9207" i="2"/>
  <c r="H9208" i="2"/>
  <c r="I9208" i="2"/>
  <c r="H9209" i="2"/>
  <c r="I9209" i="2"/>
  <c r="H9210" i="2"/>
  <c r="I9210" i="2"/>
  <c r="H9211" i="2"/>
  <c r="I9211" i="2"/>
  <c r="H9212" i="2"/>
  <c r="I9212" i="2"/>
  <c r="H9213" i="2"/>
  <c r="I9213" i="2"/>
  <c r="H9214" i="2"/>
  <c r="I9214" i="2"/>
  <c r="H9215" i="2"/>
  <c r="I9215" i="2"/>
  <c r="H9216" i="2"/>
  <c r="I9216" i="2"/>
  <c r="H9217" i="2"/>
  <c r="I9217" i="2"/>
  <c r="H9218" i="2"/>
  <c r="I9218" i="2"/>
  <c r="H9219" i="2"/>
  <c r="I9219" i="2"/>
  <c r="H9220" i="2"/>
  <c r="I9220" i="2"/>
  <c r="H9221" i="2"/>
  <c r="I9221" i="2"/>
  <c r="H9222" i="2"/>
  <c r="I9222" i="2"/>
  <c r="H9223" i="2"/>
  <c r="I9223" i="2"/>
  <c r="H9224" i="2"/>
  <c r="I9224" i="2"/>
  <c r="H9225" i="2"/>
  <c r="I9225" i="2"/>
  <c r="H9226" i="2"/>
  <c r="I9226" i="2"/>
  <c r="H9227" i="2"/>
  <c r="I9227" i="2"/>
  <c r="H9228" i="2"/>
  <c r="I9228" i="2"/>
  <c r="H9229" i="2"/>
  <c r="I9229" i="2"/>
  <c r="H9230" i="2"/>
  <c r="I9230" i="2"/>
  <c r="H9231" i="2"/>
  <c r="I9231" i="2"/>
  <c r="H9232" i="2"/>
  <c r="I9232" i="2"/>
  <c r="H9233" i="2"/>
  <c r="I9233" i="2"/>
  <c r="H9234" i="2"/>
  <c r="I9234" i="2"/>
  <c r="H9235" i="2"/>
  <c r="I9235" i="2"/>
  <c r="H9236" i="2"/>
  <c r="I9236" i="2"/>
  <c r="H9237" i="2"/>
  <c r="I9237" i="2"/>
  <c r="H9238" i="2"/>
  <c r="I9238" i="2"/>
  <c r="H9239" i="2"/>
  <c r="I9239" i="2"/>
  <c r="H9240" i="2"/>
  <c r="I9240" i="2"/>
  <c r="H9241" i="2"/>
  <c r="I9241" i="2"/>
  <c r="H9242" i="2"/>
  <c r="I9242" i="2"/>
  <c r="H9243" i="2"/>
  <c r="I9243" i="2"/>
  <c r="H9244" i="2"/>
  <c r="I9244" i="2"/>
  <c r="H9245" i="2"/>
  <c r="I9245" i="2"/>
  <c r="H9246" i="2"/>
  <c r="I9246" i="2"/>
  <c r="H9247" i="2"/>
  <c r="I9247" i="2"/>
  <c r="H9248" i="2"/>
  <c r="I9248" i="2"/>
  <c r="H9249" i="2"/>
  <c r="I9249" i="2"/>
  <c r="H9250" i="2"/>
  <c r="I9250" i="2"/>
  <c r="H9251" i="2"/>
  <c r="I9251" i="2"/>
  <c r="H9252" i="2"/>
  <c r="I9252" i="2"/>
  <c r="H9253" i="2"/>
  <c r="I9253" i="2"/>
  <c r="H9254" i="2"/>
  <c r="I9254" i="2"/>
  <c r="H9255" i="2"/>
  <c r="I9255" i="2"/>
  <c r="H9256" i="2"/>
  <c r="I9256" i="2"/>
  <c r="H9257" i="2"/>
  <c r="I9257" i="2"/>
  <c r="H9258" i="2"/>
  <c r="I9258" i="2"/>
  <c r="H9259" i="2"/>
  <c r="I9259" i="2"/>
  <c r="H9260" i="2"/>
  <c r="I9260" i="2"/>
  <c r="H9261" i="2"/>
  <c r="I9261" i="2"/>
  <c r="H9262" i="2"/>
  <c r="I9262" i="2"/>
  <c r="H9263" i="2"/>
  <c r="I9263" i="2"/>
  <c r="H9264" i="2"/>
  <c r="I9264" i="2"/>
  <c r="H9265" i="2"/>
  <c r="I9265" i="2"/>
  <c r="H9266" i="2"/>
  <c r="I9266" i="2"/>
  <c r="H9267" i="2"/>
  <c r="I9267" i="2"/>
  <c r="H9268" i="2"/>
  <c r="I9268" i="2"/>
  <c r="H9269" i="2"/>
  <c r="I9269" i="2"/>
  <c r="H9270" i="2"/>
  <c r="I9270" i="2"/>
  <c r="H9271" i="2"/>
  <c r="I9271" i="2"/>
  <c r="H9272" i="2"/>
  <c r="I9272" i="2"/>
  <c r="H9273" i="2"/>
  <c r="I9273" i="2"/>
  <c r="H9274" i="2"/>
  <c r="I9274" i="2"/>
  <c r="H9275" i="2"/>
  <c r="I9275" i="2"/>
  <c r="H9276" i="2"/>
  <c r="I9276" i="2"/>
  <c r="H9277" i="2"/>
  <c r="I9277" i="2"/>
  <c r="H9278" i="2"/>
  <c r="I9278" i="2"/>
  <c r="H9279" i="2"/>
  <c r="I9279" i="2"/>
  <c r="H9280" i="2"/>
  <c r="I9280" i="2"/>
  <c r="H9281" i="2"/>
  <c r="I9281" i="2"/>
  <c r="H9282" i="2"/>
  <c r="I9282" i="2"/>
  <c r="H9283" i="2"/>
  <c r="I9283" i="2"/>
  <c r="H9284" i="2"/>
  <c r="I9284" i="2"/>
  <c r="H9285" i="2"/>
  <c r="I9285" i="2"/>
  <c r="H9286" i="2"/>
  <c r="I9286" i="2"/>
  <c r="H9287" i="2"/>
  <c r="I9287" i="2"/>
  <c r="H9288" i="2"/>
  <c r="I9288" i="2"/>
  <c r="H9289" i="2"/>
  <c r="I9289" i="2"/>
  <c r="H9290" i="2"/>
  <c r="I9290" i="2"/>
  <c r="H9291" i="2"/>
  <c r="I9291" i="2"/>
  <c r="H9292" i="2"/>
  <c r="I9292" i="2"/>
  <c r="H9293" i="2"/>
  <c r="I9293" i="2"/>
  <c r="H9294" i="2"/>
  <c r="I9294" i="2"/>
  <c r="H9295" i="2"/>
  <c r="I9295" i="2"/>
  <c r="H9296" i="2"/>
  <c r="I9296" i="2"/>
  <c r="H9297" i="2"/>
  <c r="I9297" i="2"/>
  <c r="H9298" i="2"/>
  <c r="I9298" i="2"/>
  <c r="H9299" i="2"/>
  <c r="I9299" i="2"/>
  <c r="H9300" i="2"/>
  <c r="I9300" i="2"/>
  <c r="H9301" i="2"/>
  <c r="I9301" i="2"/>
  <c r="H9302" i="2"/>
  <c r="I9302" i="2"/>
  <c r="H9303" i="2"/>
  <c r="I9303" i="2"/>
  <c r="H9304" i="2"/>
  <c r="I9304" i="2"/>
  <c r="H9305" i="2"/>
  <c r="I9305" i="2"/>
  <c r="H9306" i="2"/>
  <c r="I9306" i="2"/>
  <c r="H9307" i="2"/>
  <c r="I9307" i="2"/>
  <c r="H9308" i="2"/>
  <c r="I9308" i="2"/>
  <c r="H9309" i="2"/>
  <c r="I9309" i="2"/>
  <c r="H9310" i="2"/>
  <c r="I9310" i="2"/>
  <c r="H9311" i="2"/>
  <c r="I9311" i="2"/>
  <c r="H9312" i="2"/>
  <c r="I9312" i="2"/>
  <c r="H9313" i="2"/>
  <c r="I9313" i="2"/>
  <c r="H9314" i="2"/>
  <c r="I9314" i="2"/>
  <c r="H9315" i="2"/>
  <c r="I9315" i="2"/>
  <c r="H9316" i="2"/>
  <c r="I9316" i="2"/>
  <c r="H9317" i="2"/>
  <c r="I9317" i="2"/>
  <c r="H9318" i="2"/>
  <c r="I9318" i="2"/>
  <c r="H9319" i="2"/>
  <c r="I9319" i="2"/>
  <c r="H9320" i="2"/>
  <c r="I9320" i="2"/>
  <c r="H9321" i="2"/>
  <c r="I9321" i="2"/>
  <c r="H9322" i="2"/>
  <c r="I9322" i="2"/>
  <c r="H9323" i="2"/>
  <c r="I9323" i="2"/>
  <c r="H9324" i="2"/>
  <c r="I9324" i="2"/>
  <c r="H9325" i="2"/>
  <c r="I9325" i="2"/>
  <c r="H9326" i="2"/>
  <c r="I9326" i="2"/>
  <c r="H9327" i="2"/>
  <c r="I9327" i="2"/>
  <c r="H9328" i="2"/>
  <c r="I9328" i="2"/>
  <c r="H9329" i="2"/>
  <c r="I9329" i="2"/>
  <c r="H9330" i="2"/>
  <c r="I9330" i="2"/>
  <c r="H9331" i="2"/>
  <c r="I9331" i="2"/>
  <c r="H9332" i="2"/>
  <c r="I9332" i="2"/>
  <c r="H9333" i="2"/>
  <c r="I9333" i="2"/>
  <c r="H9334" i="2"/>
  <c r="I9334" i="2"/>
  <c r="H9335" i="2"/>
  <c r="I9335" i="2"/>
  <c r="H9336" i="2"/>
  <c r="I9336" i="2"/>
  <c r="H9337" i="2"/>
  <c r="I9337" i="2"/>
  <c r="H9338" i="2"/>
  <c r="I9338" i="2"/>
  <c r="H9339" i="2"/>
  <c r="I9339" i="2"/>
  <c r="H9340" i="2"/>
  <c r="I9340" i="2"/>
  <c r="H9341" i="2"/>
  <c r="I9341" i="2"/>
  <c r="H9342" i="2"/>
  <c r="I9342" i="2"/>
  <c r="H9343" i="2"/>
  <c r="I9343" i="2"/>
  <c r="H9344" i="2"/>
  <c r="I9344" i="2"/>
  <c r="H9345" i="2"/>
  <c r="I9345" i="2"/>
  <c r="H9346" i="2"/>
  <c r="I9346" i="2"/>
  <c r="H9347" i="2"/>
  <c r="I9347" i="2"/>
  <c r="H9348" i="2"/>
  <c r="I9348" i="2"/>
  <c r="H9349" i="2"/>
  <c r="I9349" i="2"/>
  <c r="H9350" i="2"/>
  <c r="I9350" i="2"/>
  <c r="H9351" i="2"/>
  <c r="I9351" i="2"/>
  <c r="H9352" i="2"/>
  <c r="I9352" i="2"/>
  <c r="H9353" i="2"/>
  <c r="I9353" i="2"/>
  <c r="H9354" i="2"/>
  <c r="I9354" i="2"/>
  <c r="H9355" i="2"/>
  <c r="I9355" i="2"/>
  <c r="H9356" i="2"/>
  <c r="I9356" i="2"/>
  <c r="H9357" i="2"/>
  <c r="I9357" i="2"/>
  <c r="H9358" i="2"/>
  <c r="I9358" i="2"/>
  <c r="H9359" i="2"/>
  <c r="I9359" i="2"/>
  <c r="H9360" i="2"/>
  <c r="I9360" i="2"/>
  <c r="H9361" i="2"/>
  <c r="I9361" i="2"/>
  <c r="H9362" i="2"/>
  <c r="I9362" i="2"/>
  <c r="H9363" i="2"/>
  <c r="I9363" i="2"/>
  <c r="H9364" i="2"/>
  <c r="I9364" i="2"/>
  <c r="H9365" i="2"/>
  <c r="I9365" i="2"/>
  <c r="H9366" i="2"/>
  <c r="I9366" i="2"/>
  <c r="H9367" i="2"/>
  <c r="I9367" i="2"/>
  <c r="H9368" i="2"/>
  <c r="I9368" i="2"/>
  <c r="H9369" i="2"/>
  <c r="I9369" i="2"/>
  <c r="H9370" i="2"/>
  <c r="I9370" i="2"/>
  <c r="H9371" i="2"/>
  <c r="I9371" i="2"/>
  <c r="H9372" i="2"/>
  <c r="I9372" i="2"/>
  <c r="H9373" i="2"/>
  <c r="I9373" i="2"/>
  <c r="H9374" i="2"/>
  <c r="I9374" i="2"/>
  <c r="H9375" i="2"/>
  <c r="I9375" i="2"/>
  <c r="H9376" i="2"/>
  <c r="I9376" i="2"/>
  <c r="H9377" i="2"/>
  <c r="I9377" i="2"/>
  <c r="H9378" i="2"/>
  <c r="I9378" i="2"/>
  <c r="H9379" i="2"/>
  <c r="I9379" i="2"/>
  <c r="H9380" i="2"/>
  <c r="I9380" i="2"/>
  <c r="H9381" i="2"/>
  <c r="I9381" i="2"/>
  <c r="H9382" i="2"/>
  <c r="I9382" i="2"/>
  <c r="H9383" i="2"/>
  <c r="I9383" i="2"/>
  <c r="H9384" i="2"/>
  <c r="I9384" i="2"/>
  <c r="H9385" i="2"/>
  <c r="I9385" i="2"/>
  <c r="H9386" i="2"/>
  <c r="I9386" i="2"/>
  <c r="H9387" i="2"/>
  <c r="I9387" i="2"/>
  <c r="H9388" i="2"/>
  <c r="I9388" i="2"/>
  <c r="H9389" i="2"/>
  <c r="I9389" i="2"/>
  <c r="H9390" i="2"/>
  <c r="I9390" i="2"/>
  <c r="H9391" i="2"/>
  <c r="I9391" i="2"/>
  <c r="H9392" i="2"/>
  <c r="I9392" i="2"/>
  <c r="H9393" i="2"/>
  <c r="I9393" i="2"/>
  <c r="H9394" i="2"/>
  <c r="I9394" i="2"/>
  <c r="H9395" i="2"/>
  <c r="I9395" i="2"/>
  <c r="H9396" i="2"/>
  <c r="I9396" i="2"/>
  <c r="H9397" i="2"/>
  <c r="I9397" i="2"/>
  <c r="H9398" i="2"/>
  <c r="I9398" i="2"/>
  <c r="H9399" i="2"/>
  <c r="I9399" i="2"/>
  <c r="H9400" i="2"/>
  <c r="I9400" i="2"/>
  <c r="H9401" i="2"/>
  <c r="I9401" i="2"/>
  <c r="H9402" i="2"/>
  <c r="I9402" i="2"/>
  <c r="H9403" i="2"/>
  <c r="I9403" i="2"/>
  <c r="H9404" i="2"/>
  <c r="I9404" i="2"/>
  <c r="H9405" i="2"/>
  <c r="I9405" i="2"/>
  <c r="H9406" i="2"/>
  <c r="I9406" i="2"/>
  <c r="H9407" i="2"/>
  <c r="I9407" i="2"/>
  <c r="H9408" i="2"/>
  <c r="I9408" i="2"/>
  <c r="H9409" i="2"/>
  <c r="I9409" i="2"/>
  <c r="H9410" i="2"/>
  <c r="I9410" i="2"/>
  <c r="H9411" i="2"/>
  <c r="I9411" i="2"/>
  <c r="H9412" i="2"/>
  <c r="I9412" i="2"/>
  <c r="H9413" i="2"/>
  <c r="I9413" i="2"/>
  <c r="H9414" i="2"/>
  <c r="I9414" i="2"/>
  <c r="H9415" i="2"/>
  <c r="I9415" i="2"/>
  <c r="H9416" i="2"/>
  <c r="I9416" i="2"/>
  <c r="H9417" i="2"/>
  <c r="I9417" i="2"/>
  <c r="H9418" i="2"/>
  <c r="I9418" i="2"/>
  <c r="H9419" i="2"/>
  <c r="I9419" i="2"/>
  <c r="H9420" i="2"/>
  <c r="I9420" i="2"/>
  <c r="H9421" i="2"/>
  <c r="I9421" i="2"/>
  <c r="H9422" i="2"/>
  <c r="I9422" i="2"/>
  <c r="H9423" i="2"/>
  <c r="I9423" i="2"/>
  <c r="H9424" i="2"/>
  <c r="I9424" i="2"/>
  <c r="H9425" i="2"/>
  <c r="I9425" i="2"/>
  <c r="H9426" i="2"/>
  <c r="I9426" i="2"/>
  <c r="H9427" i="2"/>
  <c r="I9427" i="2"/>
  <c r="H9428" i="2"/>
  <c r="I9428" i="2"/>
  <c r="H9429" i="2"/>
  <c r="I9429" i="2"/>
  <c r="H9430" i="2"/>
  <c r="I9430" i="2"/>
  <c r="H9431" i="2"/>
  <c r="I9431" i="2"/>
  <c r="H9432" i="2"/>
  <c r="I9432" i="2"/>
  <c r="H9433" i="2"/>
  <c r="I9433" i="2"/>
  <c r="H9434" i="2"/>
  <c r="I9434" i="2"/>
  <c r="H9435" i="2"/>
  <c r="I9435" i="2"/>
  <c r="H9436" i="2"/>
  <c r="I9436" i="2"/>
  <c r="H9437" i="2"/>
  <c r="I9437" i="2"/>
  <c r="H9438" i="2"/>
  <c r="I9438" i="2"/>
  <c r="H9439" i="2"/>
  <c r="I9439" i="2"/>
  <c r="H9440" i="2"/>
  <c r="I9440" i="2"/>
  <c r="H9441" i="2"/>
  <c r="I9441" i="2"/>
  <c r="H9442" i="2"/>
  <c r="I9442" i="2"/>
  <c r="H9443" i="2"/>
  <c r="I9443" i="2"/>
  <c r="H9444" i="2"/>
  <c r="I9444" i="2"/>
  <c r="H9445" i="2"/>
  <c r="I9445" i="2"/>
  <c r="H9446" i="2"/>
  <c r="I9446" i="2"/>
  <c r="H9447" i="2"/>
  <c r="I9447" i="2"/>
  <c r="H9448" i="2"/>
  <c r="I9448" i="2"/>
  <c r="H9449" i="2"/>
  <c r="I9449" i="2"/>
  <c r="H9450" i="2"/>
  <c r="I9450" i="2"/>
  <c r="H9451" i="2"/>
  <c r="I9451" i="2"/>
  <c r="H9452" i="2"/>
  <c r="I9452" i="2"/>
  <c r="H9453" i="2"/>
  <c r="I9453" i="2"/>
  <c r="H9454" i="2"/>
  <c r="I9454" i="2"/>
  <c r="H9455" i="2"/>
  <c r="I9455" i="2"/>
  <c r="H9456" i="2"/>
  <c r="I9456" i="2"/>
  <c r="H9457" i="2"/>
  <c r="I9457" i="2"/>
  <c r="H9458" i="2"/>
  <c r="I9458" i="2"/>
  <c r="H9459" i="2"/>
  <c r="I9459" i="2"/>
  <c r="H9460" i="2"/>
  <c r="I9460" i="2"/>
  <c r="H9461" i="2"/>
  <c r="I9461" i="2"/>
  <c r="H9462" i="2"/>
  <c r="I9462" i="2"/>
  <c r="H9463" i="2"/>
  <c r="I9463" i="2"/>
  <c r="H9464" i="2"/>
  <c r="I9464" i="2"/>
  <c r="H9465" i="2"/>
  <c r="I9465" i="2"/>
  <c r="H9466" i="2"/>
  <c r="I9466" i="2"/>
  <c r="H9467" i="2"/>
  <c r="I9467" i="2"/>
  <c r="H9468" i="2"/>
  <c r="I9468" i="2"/>
  <c r="H9469" i="2"/>
  <c r="I9469" i="2"/>
  <c r="H9470" i="2"/>
  <c r="I9470" i="2"/>
  <c r="H9471" i="2"/>
  <c r="I9471" i="2"/>
  <c r="H9472" i="2"/>
  <c r="I9472" i="2"/>
  <c r="H9473" i="2"/>
  <c r="I9473" i="2"/>
  <c r="H9474" i="2"/>
  <c r="I9474" i="2"/>
  <c r="H9475" i="2"/>
  <c r="I9475" i="2"/>
  <c r="H9476" i="2"/>
  <c r="I9476" i="2"/>
  <c r="H9477" i="2"/>
  <c r="I9477" i="2"/>
  <c r="H9478" i="2"/>
  <c r="I9478" i="2"/>
  <c r="H9479" i="2"/>
  <c r="I9479" i="2"/>
  <c r="H9480" i="2"/>
  <c r="I9480" i="2"/>
  <c r="H9481" i="2"/>
  <c r="I9481" i="2"/>
  <c r="H9482" i="2"/>
  <c r="I9482" i="2"/>
  <c r="H9483" i="2"/>
  <c r="I9483" i="2"/>
  <c r="H9484" i="2"/>
  <c r="I9484" i="2"/>
  <c r="H9485" i="2"/>
  <c r="I9485" i="2"/>
  <c r="H9486" i="2"/>
  <c r="I9486" i="2"/>
  <c r="H9487" i="2"/>
  <c r="I9487" i="2"/>
  <c r="H9488" i="2"/>
  <c r="I9488" i="2"/>
  <c r="H9489" i="2"/>
  <c r="I9489" i="2"/>
  <c r="H9490" i="2"/>
  <c r="I9490" i="2"/>
  <c r="H9491" i="2"/>
  <c r="I9491" i="2"/>
  <c r="H9492" i="2"/>
  <c r="I9492" i="2"/>
  <c r="H9493" i="2"/>
  <c r="I9493" i="2"/>
  <c r="H9494" i="2"/>
  <c r="I9494" i="2"/>
  <c r="H9495" i="2"/>
  <c r="I9495" i="2"/>
  <c r="H9496" i="2"/>
  <c r="I9496" i="2"/>
  <c r="H9497" i="2"/>
  <c r="I9497" i="2"/>
  <c r="H9498" i="2"/>
  <c r="I9498" i="2"/>
  <c r="H9499" i="2"/>
  <c r="I9499" i="2"/>
  <c r="H9500" i="2"/>
  <c r="I9500" i="2"/>
  <c r="H9501" i="2"/>
  <c r="I9501" i="2"/>
  <c r="H9502" i="2"/>
  <c r="I9502" i="2"/>
  <c r="H9503" i="2"/>
  <c r="I9503" i="2"/>
  <c r="H9504" i="2"/>
  <c r="I9504" i="2"/>
  <c r="H9505" i="2"/>
  <c r="I9505" i="2"/>
  <c r="H9506" i="2"/>
  <c r="I9506" i="2"/>
  <c r="H9507" i="2"/>
  <c r="I9507" i="2"/>
  <c r="H9508" i="2"/>
  <c r="I9508" i="2"/>
  <c r="H9509" i="2"/>
  <c r="I9509" i="2"/>
  <c r="H9510" i="2"/>
  <c r="I9510" i="2"/>
  <c r="H9511" i="2"/>
  <c r="I9511" i="2"/>
  <c r="H9512" i="2"/>
  <c r="I9512" i="2"/>
  <c r="H9513" i="2"/>
  <c r="I9513" i="2"/>
  <c r="H9514" i="2"/>
  <c r="I9514" i="2"/>
  <c r="H9515" i="2"/>
  <c r="I9515" i="2"/>
  <c r="H9516" i="2"/>
  <c r="I9516" i="2"/>
  <c r="H9517" i="2"/>
  <c r="I9517" i="2"/>
  <c r="H9518" i="2"/>
  <c r="I9518" i="2"/>
  <c r="H9519" i="2"/>
  <c r="I9519" i="2"/>
  <c r="H9520" i="2"/>
  <c r="I9520" i="2"/>
  <c r="H9521" i="2"/>
  <c r="I9521" i="2"/>
  <c r="H9522" i="2"/>
  <c r="I9522" i="2"/>
  <c r="H9523" i="2"/>
  <c r="I9523" i="2"/>
  <c r="H9524" i="2"/>
  <c r="I9524" i="2"/>
  <c r="H9525" i="2"/>
  <c r="I9525" i="2"/>
  <c r="H9526" i="2"/>
  <c r="I9526" i="2"/>
  <c r="H9527" i="2"/>
  <c r="I9527" i="2"/>
  <c r="H9528" i="2"/>
  <c r="I9528" i="2"/>
  <c r="H9529" i="2"/>
  <c r="I9529" i="2"/>
  <c r="H9530" i="2"/>
  <c r="I9530" i="2"/>
  <c r="H9531" i="2"/>
  <c r="I9531" i="2"/>
  <c r="H9532" i="2"/>
  <c r="I9532" i="2"/>
  <c r="H9533" i="2"/>
  <c r="I9533" i="2"/>
  <c r="H9534" i="2"/>
  <c r="I9534" i="2"/>
  <c r="H9535" i="2"/>
  <c r="I9535" i="2"/>
  <c r="H9536" i="2"/>
  <c r="I9536" i="2"/>
  <c r="H9537" i="2"/>
  <c r="I9537" i="2"/>
  <c r="H9538" i="2"/>
  <c r="I9538" i="2"/>
  <c r="H9539" i="2"/>
  <c r="I9539" i="2"/>
  <c r="H9540" i="2"/>
  <c r="I9540" i="2"/>
  <c r="H9541" i="2"/>
  <c r="I9541" i="2"/>
  <c r="H9542" i="2"/>
  <c r="I9542" i="2"/>
  <c r="H9543" i="2"/>
  <c r="I9543" i="2"/>
  <c r="H9544" i="2"/>
  <c r="I9544" i="2"/>
  <c r="H9545" i="2"/>
  <c r="I9545" i="2"/>
  <c r="H9546" i="2"/>
  <c r="I9546" i="2"/>
  <c r="H9547" i="2"/>
  <c r="I9547" i="2"/>
  <c r="H9548" i="2"/>
  <c r="I9548" i="2"/>
  <c r="H9549" i="2"/>
  <c r="I9549" i="2"/>
  <c r="H9550" i="2"/>
  <c r="I9550" i="2"/>
  <c r="H9551" i="2"/>
  <c r="I9551" i="2"/>
  <c r="H9552" i="2"/>
  <c r="I9552" i="2"/>
  <c r="H9553" i="2"/>
  <c r="I9553" i="2"/>
  <c r="H9554" i="2"/>
  <c r="I9554" i="2"/>
  <c r="H9555" i="2"/>
  <c r="I9555" i="2"/>
  <c r="H9556" i="2"/>
  <c r="I9556" i="2"/>
  <c r="H9557" i="2"/>
  <c r="I9557" i="2"/>
  <c r="H9558" i="2"/>
  <c r="I9558" i="2"/>
  <c r="H9559" i="2"/>
  <c r="I9559" i="2"/>
  <c r="H9560" i="2"/>
  <c r="I9560" i="2"/>
  <c r="H9561" i="2"/>
  <c r="I9561" i="2"/>
  <c r="H9562" i="2"/>
  <c r="I9562" i="2"/>
  <c r="H9563" i="2"/>
  <c r="I9563" i="2"/>
  <c r="H9564" i="2"/>
  <c r="I9564" i="2"/>
  <c r="H9565" i="2"/>
  <c r="I9565" i="2"/>
  <c r="H9566" i="2"/>
  <c r="I9566" i="2"/>
  <c r="H9567" i="2"/>
  <c r="I9567" i="2"/>
  <c r="H9568" i="2"/>
  <c r="I9568" i="2"/>
  <c r="H9569" i="2"/>
  <c r="I9569" i="2"/>
  <c r="H9570" i="2"/>
  <c r="I9570" i="2"/>
  <c r="H9571" i="2"/>
  <c r="I9571" i="2"/>
  <c r="H9572" i="2"/>
  <c r="I9572" i="2"/>
  <c r="H9573" i="2"/>
  <c r="I9573" i="2"/>
  <c r="H9574" i="2"/>
  <c r="I9574" i="2"/>
  <c r="H9575" i="2"/>
  <c r="I9575" i="2"/>
  <c r="H9576" i="2"/>
  <c r="I9576" i="2"/>
  <c r="H9577" i="2"/>
  <c r="I9577" i="2"/>
  <c r="H9578" i="2"/>
  <c r="I9578" i="2"/>
  <c r="H9579" i="2"/>
  <c r="I9579" i="2"/>
  <c r="H9580" i="2"/>
  <c r="I9580" i="2"/>
  <c r="H9581" i="2"/>
  <c r="I9581" i="2"/>
  <c r="H9582" i="2"/>
  <c r="I9582" i="2"/>
  <c r="H9583" i="2"/>
  <c r="I9583" i="2"/>
  <c r="H9584" i="2"/>
  <c r="I9584" i="2"/>
  <c r="H9585" i="2"/>
  <c r="I9585" i="2"/>
  <c r="H9586" i="2"/>
  <c r="I9586" i="2"/>
  <c r="H9587" i="2"/>
  <c r="I9587" i="2"/>
  <c r="H9588" i="2"/>
  <c r="I9588" i="2"/>
  <c r="H9589" i="2"/>
  <c r="I9589" i="2"/>
  <c r="H9590" i="2"/>
  <c r="I9590" i="2"/>
  <c r="H9591" i="2"/>
  <c r="I9591" i="2"/>
  <c r="H9592" i="2"/>
  <c r="I9592" i="2"/>
  <c r="H9593" i="2"/>
  <c r="I9593" i="2"/>
  <c r="H9594" i="2"/>
  <c r="I9594" i="2"/>
  <c r="H9595" i="2"/>
  <c r="I9595" i="2"/>
  <c r="H9596" i="2"/>
  <c r="I9596" i="2"/>
  <c r="H9597" i="2"/>
  <c r="I9597" i="2"/>
  <c r="H9598" i="2"/>
  <c r="I9598" i="2"/>
  <c r="H9599" i="2"/>
  <c r="I9599" i="2"/>
  <c r="H9600" i="2"/>
  <c r="I9600" i="2"/>
  <c r="H9601" i="2"/>
  <c r="I9601" i="2"/>
  <c r="H9602" i="2"/>
  <c r="I9602" i="2"/>
  <c r="H9603" i="2"/>
  <c r="I9603" i="2"/>
  <c r="H9604" i="2"/>
  <c r="I9604" i="2"/>
  <c r="H9605" i="2"/>
  <c r="I9605" i="2"/>
  <c r="H9606" i="2"/>
  <c r="I9606" i="2"/>
  <c r="H9607" i="2"/>
  <c r="I9607" i="2"/>
  <c r="H9608" i="2"/>
  <c r="I9608" i="2"/>
  <c r="H9609" i="2"/>
  <c r="I9609" i="2"/>
  <c r="H9610" i="2"/>
  <c r="I9610" i="2"/>
  <c r="H9611" i="2"/>
  <c r="I9611" i="2"/>
  <c r="H9612" i="2"/>
  <c r="I9612" i="2"/>
  <c r="H9613" i="2"/>
  <c r="I9613" i="2"/>
  <c r="H9614" i="2"/>
  <c r="I9614" i="2"/>
  <c r="H9615" i="2"/>
  <c r="I9615" i="2"/>
  <c r="H9616" i="2"/>
  <c r="I9616" i="2"/>
  <c r="H9617" i="2"/>
  <c r="I9617" i="2"/>
  <c r="H9618" i="2"/>
  <c r="I9618" i="2"/>
  <c r="H9619" i="2"/>
  <c r="I9619" i="2"/>
  <c r="H9620" i="2"/>
  <c r="I9620" i="2"/>
  <c r="H9621" i="2"/>
  <c r="I9621" i="2"/>
  <c r="H9622" i="2"/>
  <c r="I9622" i="2"/>
  <c r="H9623" i="2"/>
  <c r="I9623" i="2"/>
  <c r="H9624" i="2"/>
  <c r="I9624" i="2"/>
  <c r="H9625" i="2"/>
  <c r="I9625" i="2"/>
  <c r="H9626" i="2"/>
  <c r="I9626" i="2"/>
  <c r="H9627" i="2"/>
  <c r="I9627" i="2"/>
  <c r="H9628" i="2"/>
  <c r="I9628" i="2"/>
  <c r="H9629" i="2"/>
  <c r="I9629" i="2"/>
  <c r="H9630" i="2"/>
  <c r="I9630" i="2"/>
  <c r="H9631" i="2"/>
  <c r="I9631" i="2"/>
  <c r="H9632" i="2"/>
  <c r="I9632" i="2"/>
  <c r="H9633" i="2"/>
  <c r="I9633" i="2"/>
  <c r="H9634" i="2"/>
  <c r="I9634" i="2"/>
  <c r="H9635" i="2"/>
  <c r="I9635" i="2"/>
  <c r="H9636" i="2"/>
  <c r="I9636" i="2"/>
  <c r="H9637" i="2"/>
  <c r="I9637" i="2"/>
  <c r="H9638" i="2"/>
  <c r="I9638" i="2"/>
  <c r="H9639" i="2"/>
  <c r="I9639" i="2"/>
  <c r="H9640" i="2"/>
  <c r="I9640" i="2"/>
  <c r="H9641" i="2"/>
  <c r="I9641" i="2"/>
  <c r="H9642" i="2"/>
  <c r="I9642" i="2"/>
  <c r="H9643" i="2"/>
  <c r="I9643" i="2"/>
  <c r="H9644" i="2"/>
  <c r="I9644" i="2"/>
  <c r="H9645" i="2"/>
  <c r="I9645" i="2"/>
  <c r="H9646" i="2"/>
  <c r="I9646" i="2"/>
  <c r="H9647" i="2"/>
  <c r="I9647" i="2"/>
  <c r="H9648" i="2"/>
  <c r="I9648" i="2"/>
  <c r="H9649" i="2"/>
  <c r="I9649" i="2"/>
  <c r="H9650" i="2"/>
  <c r="I9650" i="2"/>
  <c r="H9651" i="2"/>
  <c r="I9651" i="2"/>
  <c r="H9652" i="2"/>
  <c r="I9652" i="2"/>
  <c r="H9653" i="2"/>
  <c r="I9653" i="2"/>
  <c r="H9654" i="2"/>
  <c r="I9654" i="2"/>
  <c r="H9655" i="2"/>
  <c r="I9655" i="2"/>
  <c r="H9656" i="2"/>
  <c r="I9656" i="2"/>
  <c r="H9657" i="2"/>
  <c r="I9657" i="2"/>
  <c r="H9658" i="2"/>
  <c r="I9658" i="2"/>
  <c r="H9659" i="2"/>
  <c r="I9659" i="2"/>
  <c r="H9660" i="2"/>
  <c r="I9660" i="2"/>
  <c r="H9661" i="2"/>
  <c r="I9661" i="2"/>
  <c r="H9662" i="2"/>
  <c r="I9662" i="2"/>
  <c r="H9663" i="2"/>
  <c r="I9663" i="2"/>
  <c r="H9664" i="2"/>
  <c r="I9664" i="2"/>
  <c r="H9665" i="2"/>
  <c r="I9665" i="2"/>
  <c r="H9666" i="2"/>
  <c r="I9666" i="2"/>
  <c r="H9667" i="2"/>
  <c r="I9667" i="2"/>
  <c r="H9668" i="2"/>
  <c r="I9668" i="2"/>
  <c r="H9669" i="2"/>
  <c r="I9669" i="2"/>
  <c r="H9670" i="2"/>
  <c r="I9670" i="2"/>
  <c r="H9671" i="2"/>
  <c r="I9671" i="2"/>
  <c r="H9672" i="2"/>
  <c r="I9672" i="2"/>
  <c r="H9673" i="2"/>
  <c r="I9673" i="2"/>
  <c r="H9674" i="2"/>
  <c r="I9674" i="2"/>
  <c r="H9675" i="2"/>
  <c r="I9675" i="2"/>
  <c r="H9676" i="2"/>
  <c r="I9676" i="2"/>
  <c r="H9677" i="2"/>
  <c r="I9677" i="2"/>
  <c r="H9678" i="2"/>
  <c r="I9678" i="2"/>
  <c r="H9679" i="2"/>
  <c r="I9679" i="2"/>
  <c r="H9680" i="2"/>
  <c r="I9680" i="2"/>
  <c r="H9681" i="2"/>
  <c r="I9681" i="2"/>
  <c r="H9682" i="2"/>
  <c r="I9682" i="2"/>
  <c r="H9683" i="2"/>
  <c r="I9683" i="2"/>
  <c r="H9684" i="2"/>
  <c r="I9684" i="2"/>
  <c r="H9685" i="2"/>
  <c r="I9685" i="2"/>
  <c r="H9686" i="2"/>
  <c r="I9686" i="2"/>
  <c r="H9687" i="2"/>
  <c r="I9687" i="2"/>
  <c r="H9688" i="2"/>
  <c r="I9688" i="2"/>
  <c r="H9689" i="2"/>
  <c r="I9689" i="2"/>
  <c r="H9690" i="2"/>
  <c r="I9690" i="2"/>
  <c r="H9691" i="2"/>
  <c r="I9691" i="2"/>
  <c r="H9692" i="2"/>
  <c r="I9692" i="2"/>
  <c r="H9693" i="2"/>
  <c r="I9693" i="2"/>
  <c r="H9694" i="2"/>
  <c r="I9694" i="2"/>
  <c r="H9695" i="2"/>
  <c r="I9695" i="2"/>
  <c r="H9696" i="2"/>
  <c r="I9696" i="2"/>
  <c r="H9697" i="2"/>
  <c r="I9697" i="2"/>
  <c r="H9698" i="2"/>
  <c r="I9698" i="2"/>
  <c r="H9699" i="2"/>
  <c r="I9699" i="2"/>
  <c r="H9700" i="2"/>
  <c r="I9700" i="2"/>
  <c r="H9701" i="2"/>
  <c r="I9701" i="2"/>
  <c r="H9702" i="2"/>
  <c r="I9702" i="2"/>
  <c r="H9703" i="2"/>
  <c r="I9703" i="2"/>
  <c r="H9704" i="2"/>
  <c r="I9704" i="2"/>
  <c r="H9705" i="2"/>
  <c r="I9705" i="2"/>
  <c r="H9706" i="2"/>
  <c r="I9706" i="2"/>
  <c r="H9707" i="2"/>
  <c r="I9707" i="2"/>
  <c r="H9708" i="2"/>
  <c r="I9708" i="2"/>
  <c r="H9709" i="2"/>
  <c r="I9709" i="2"/>
  <c r="H9710" i="2"/>
  <c r="I9710" i="2"/>
  <c r="H9711" i="2"/>
  <c r="I9711" i="2"/>
  <c r="H9712" i="2"/>
  <c r="I9712" i="2"/>
  <c r="H9713" i="2"/>
  <c r="I9713" i="2"/>
  <c r="H9714" i="2"/>
  <c r="I9714" i="2"/>
  <c r="H9715" i="2"/>
  <c r="I9715" i="2"/>
  <c r="H9716" i="2"/>
  <c r="I9716" i="2"/>
  <c r="H9717" i="2"/>
  <c r="I9717" i="2"/>
  <c r="H9718" i="2"/>
  <c r="I9718" i="2"/>
  <c r="H9719" i="2"/>
  <c r="I9719" i="2"/>
  <c r="H9720" i="2"/>
  <c r="I9720" i="2"/>
  <c r="H9721" i="2"/>
  <c r="I9721" i="2"/>
  <c r="H9722" i="2"/>
  <c r="I9722" i="2"/>
  <c r="H9723" i="2"/>
  <c r="I9723" i="2"/>
  <c r="H9724" i="2"/>
  <c r="I9724" i="2"/>
  <c r="H9725" i="2"/>
  <c r="I9725" i="2"/>
  <c r="H9726" i="2"/>
  <c r="I9726" i="2"/>
  <c r="H9727" i="2"/>
  <c r="I9727" i="2"/>
  <c r="H9728" i="2"/>
  <c r="I9728" i="2"/>
  <c r="H9729" i="2"/>
  <c r="I9729" i="2"/>
  <c r="H9730" i="2"/>
  <c r="I9730" i="2"/>
  <c r="H9731" i="2"/>
  <c r="I9731" i="2"/>
  <c r="H9732" i="2"/>
  <c r="I9732" i="2"/>
  <c r="H9733" i="2"/>
  <c r="I9733" i="2"/>
  <c r="H9734" i="2"/>
  <c r="I9734" i="2"/>
  <c r="H9735" i="2"/>
  <c r="I9735" i="2"/>
  <c r="H9736" i="2"/>
  <c r="I9736" i="2"/>
  <c r="H9737" i="2"/>
  <c r="I9737" i="2"/>
  <c r="H9738" i="2"/>
  <c r="I9738" i="2"/>
  <c r="H9739" i="2"/>
  <c r="I9739" i="2"/>
  <c r="H9740" i="2"/>
  <c r="I9740" i="2"/>
  <c r="H9741" i="2"/>
  <c r="I9741" i="2"/>
  <c r="H9742" i="2"/>
  <c r="I9742" i="2"/>
  <c r="H9743" i="2"/>
  <c r="I9743" i="2"/>
  <c r="H9744" i="2"/>
  <c r="I9744" i="2"/>
  <c r="H9745" i="2"/>
  <c r="I9745" i="2"/>
  <c r="H9746" i="2"/>
  <c r="I9746" i="2"/>
  <c r="H9747" i="2"/>
  <c r="I9747" i="2"/>
  <c r="H9748" i="2"/>
  <c r="I9748" i="2"/>
  <c r="H9749" i="2"/>
  <c r="I9749" i="2"/>
  <c r="H9750" i="2"/>
  <c r="I9750" i="2"/>
  <c r="H9751" i="2"/>
  <c r="I9751" i="2"/>
  <c r="H9752" i="2"/>
  <c r="I9752" i="2"/>
  <c r="H9753" i="2"/>
  <c r="I9753" i="2"/>
  <c r="H9754" i="2"/>
  <c r="I9754" i="2"/>
  <c r="H9755" i="2"/>
  <c r="I9755" i="2"/>
  <c r="H9756" i="2"/>
  <c r="I9756" i="2"/>
  <c r="H9757" i="2"/>
  <c r="I9757" i="2"/>
  <c r="H9758" i="2"/>
  <c r="I9758" i="2"/>
  <c r="H9759" i="2"/>
  <c r="I9759" i="2"/>
  <c r="H9760" i="2"/>
  <c r="I9760" i="2"/>
  <c r="H9761" i="2"/>
  <c r="I9761" i="2"/>
  <c r="H9762" i="2"/>
  <c r="I9762" i="2"/>
  <c r="H9763" i="2"/>
  <c r="I9763" i="2"/>
  <c r="H9764" i="2"/>
  <c r="I9764" i="2"/>
  <c r="H9765" i="2"/>
  <c r="I9765" i="2"/>
  <c r="H9766" i="2"/>
  <c r="I9766" i="2"/>
  <c r="H9767" i="2"/>
  <c r="I9767" i="2"/>
  <c r="H9768" i="2"/>
  <c r="I9768" i="2"/>
  <c r="H9769" i="2"/>
  <c r="I9769" i="2"/>
  <c r="H9770" i="2"/>
  <c r="I9770" i="2"/>
  <c r="H9771" i="2"/>
  <c r="I9771" i="2"/>
  <c r="H9772" i="2"/>
  <c r="I9772" i="2"/>
  <c r="H9773" i="2"/>
  <c r="I9773" i="2"/>
  <c r="H9774" i="2"/>
  <c r="I9774" i="2"/>
  <c r="H9775" i="2"/>
  <c r="I9775" i="2"/>
  <c r="H9776" i="2"/>
  <c r="I9776" i="2"/>
  <c r="H9777" i="2"/>
  <c r="I9777" i="2"/>
  <c r="H9778" i="2"/>
  <c r="I9778" i="2"/>
  <c r="H9779" i="2"/>
  <c r="I9779" i="2"/>
  <c r="H9780" i="2"/>
  <c r="I9780" i="2"/>
  <c r="H9781" i="2"/>
  <c r="I9781" i="2"/>
  <c r="H9782" i="2"/>
  <c r="I9782" i="2"/>
  <c r="H9783" i="2"/>
  <c r="I9783" i="2"/>
  <c r="H9784" i="2"/>
  <c r="I9784" i="2"/>
  <c r="H9785" i="2"/>
  <c r="I9785" i="2"/>
  <c r="H9786" i="2"/>
  <c r="I9786" i="2"/>
  <c r="H9787" i="2"/>
  <c r="I9787" i="2"/>
  <c r="H9788" i="2"/>
  <c r="I9788" i="2"/>
  <c r="H9789" i="2"/>
  <c r="I9789" i="2"/>
  <c r="H9790" i="2"/>
  <c r="I9790" i="2"/>
  <c r="H9791" i="2"/>
  <c r="I9791" i="2"/>
  <c r="H9792" i="2"/>
  <c r="I9792" i="2"/>
  <c r="H9793" i="2"/>
  <c r="I9793" i="2"/>
  <c r="H9794" i="2"/>
  <c r="I9794" i="2"/>
  <c r="H9795" i="2"/>
  <c r="I9795" i="2"/>
  <c r="H9796" i="2"/>
  <c r="I9796" i="2"/>
  <c r="H9797" i="2"/>
  <c r="I9797" i="2"/>
  <c r="H9798" i="2"/>
  <c r="I9798" i="2"/>
  <c r="H9799" i="2"/>
  <c r="I9799" i="2"/>
  <c r="H9800" i="2"/>
  <c r="I9800" i="2"/>
  <c r="H9801" i="2"/>
  <c r="I9801" i="2"/>
  <c r="H9802" i="2"/>
  <c r="I9802" i="2"/>
  <c r="H9803" i="2"/>
  <c r="I9803" i="2"/>
  <c r="H9804" i="2"/>
  <c r="I9804" i="2"/>
  <c r="H9805" i="2"/>
  <c r="I9805" i="2"/>
  <c r="H9806" i="2"/>
  <c r="I9806" i="2"/>
  <c r="H9807" i="2"/>
  <c r="I9807" i="2"/>
  <c r="H9808" i="2"/>
  <c r="I9808" i="2"/>
  <c r="H9809" i="2"/>
  <c r="I9809" i="2"/>
  <c r="H9810" i="2"/>
  <c r="I9810" i="2"/>
  <c r="H9811" i="2"/>
  <c r="I9811" i="2"/>
  <c r="H9812" i="2"/>
  <c r="I9812" i="2"/>
  <c r="H9813" i="2"/>
  <c r="I9813" i="2"/>
  <c r="H9814" i="2"/>
  <c r="I9814" i="2"/>
  <c r="H9815" i="2"/>
  <c r="I9815" i="2"/>
  <c r="H9816" i="2"/>
  <c r="I9816" i="2"/>
  <c r="H9817" i="2"/>
  <c r="I9817" i="2"/>
  <c r="H9818" i="2"/>
  <c r="I9818" i="2"/>
  <c r="H9819" i="2"/>
  <c r="I9819" i="2"/>
  <c r="H9820" i="2"/>
  <c r="I9820" i="2"/>
  <c r="H9821" i="2"/>
  <c r="I9821" i="2"/>
  <c r="H9822" i="2"/>
  <c r="I9822" i="2"/>
  <c r="H9823" i="2"/>
  <c r="I9823" i="2"/>
  <c r="H9824" i="2"/>
  <c r="I9824" i="2"/>
  <c r="H9825" i="2"/>
  <c r="I9825" i="2"/>
  <c r="H9826" i="2"/>
  <c r="I9826" i="2"/>
  <c r="H9827" i="2"/>
  <c r="I9827" i="2"/>
  <c r="H9828" i="2"/>
  <c r="I9828" i="2"/>
  <c r="H9829" i="2"/>
  <c r="I9829" i="2"/>
  <c r="H9830" i="2"/>
  <c r="I9830" i="2"/>
  <c r="H9831" i="2"/>
  <c r="I9831" i="2"/>
  <c r="H9832" i="2"/>
  <c r="I9832" i="2"/>
  <c r="H9833" i="2"/>
  <c r="I9833" i="2"/>
  <c r="H9834" i="2"/>
  <c r="I9834" i="2"/>
  <c r="H9835" i="2"/>
  <c r="I9835" i="2"/>
  <c r="H9836" i="2"/>
  <c r="I9836" i="2"/>
  <c r="H9837" i="2"/>
  <c r="I9837" i="2"/>
  <c r="H9838" i="2"/>
  <c r="I9838" i="2"/>
  <c r="H9839" i="2"/>
  <c r="I9839" i="2"/>
  <c r="H9840" i="2"/>
  <c r="I9840" i="2"/>
  <c r="H9841" i="2"/>
  <c r="I9841" i="2"/>
  <c r="H9842" i="2"/>
  <c r="I9842" i="2"/>
  <c r="H9843" i="2"/>
  <c r="I9843" i="2"/>
  <c r="H9844" i="2"/>
  <c r="I9844" i="2"/>
  <c r="H9845" i="2"/>
  <c r="I9845" i="2"/>
  <c r="H9846" i="2"/>
  <c r="I9846" i="2"/>
  <c r="H9847" i="2"/>
  <c r="I9847" i="2"/>
  <c r="H9848" i="2"/>
  <c r="I9848" i="2"/>
  <c r="H9849" i="2"/>
  <c r="I9849" i="2"/>
  <c r="H9850" i="2"/>
  <c r="I9850" i="2"/>
  <c r="H9851" i="2"/>
  <c r="I9851" i="2"/>
  <c r="H9852" i="2"/>
  <c r="I9852" i="2"/>
  <c r="H9853" i="2"/>
  <c r="I9853" i="2"/>
  <c r="H9854" i="2"/>
  <c r="I9854" i="2"/>
  <c r="H9855" i="2"/>
  <c r="I9855" i="2"/>
  <c r="H9856" i="2"/>
  <c r="I9856" i="2"/>
  <c r="H9857" i="2"/>
  <c r="I9857" i="2"/>
  <c r="H9858" i="2"/>
  <c r="I9858" i="2"/>
  <c r="H9859" i="2"/>
  <c r="I9859" i="2"/>
  <c r="H9860" i="2"/>
  <c r="I9860" i="2"/>
  <c r="H9861" i="2"/>
  <c r="I9861" i="2"/>
  <c r="H9862" i="2"/>
  <c r="I9862" i="2"/>
  <c r="H9863" i="2"/>
  <c r="I9863" i="2"/>
  <c r="H9864" i="2"/>
  <c r="I9864" i="2"/>
  <c r="H9865" i="2"/>
  <c r="I9865" i="2"/>
  <c r="H9866" i="2"/>
  <c r="I9866" i="2"/>
  <c r="H9867" i="2"/>
  <c r="I9867" i="2"/>
  <c r="H9868" i="2"/>
  <c r="I9868" i="2"/>
  <c r="H9869" i="2"/>
  <c r="I9869" i="2"/>
  <c r="H9870" i="2"/>
  <c r="I9870" i="2"/>
  <c r="H9871" i="2"/>
  <c r="I9871" i="2"/>
  <c r="H9872" i="2"/>
  <c r="I9872" i="2"/>
  <c r="H9873" i="2"/>
  <c r="I9873" i="2"/>
  <c r="H9874" i="2"/>
  <c r="I9874" i="2"/>
  <c r="H9875" i="2"/>
  <c r="I9875" i="2"/>
  <c r="H9876" i="2"/>
  <c r="I9876" i="2"/>
  <c r="H9877" i="2"/>
  <c r="I9877" i="2"/>
  <c r="H9878" i="2"/>
  <c r="I9878" i="2"/>
  <c r="H9879" i="2"/>
  <c r="I9879" i="2"/>
  <c r="H9880" i="2"/>
  <c r="I9880" i="2"/>
  <c r="H9881" i="2"/>
  <c r="I9881" i="2"/>
  <c r="H9882" i="2"/>
  <c r="I9882" i="2"/>
  <c r="H9883" i="2"/>
  <c r="I9883" i="2"/>
  <c r="H9884" i="2"/>
  <c r="I9884" i="2"/>
  <c r="H9885" i="2"/>
  <c r="I9885" i="2"/>
  <c r="H9886" i="2"/>
  <c r="I9886" i="2"/>
  <c r="H9887" i="2"/>
  <c r="I9887" i="2"/>
  <c r="H9888" i="2"/>
  <c r="I9888" i="2"/>
  <c r="H9889" i="2"/>
  <c r="I9889" i="2"/>
  <c r="H9890" i="2"/>
  <c r="I9890" i="2"/>
  <c r="H9891" i="2"/>
  <c r="I9891" i="2"/>
  <c r="H9892" i="2"/>
  <c r="I9892" i="2"/>
  <c r="H9893" i="2"/>
  <c r="I9893" i="2"/>
  <c r="H9894" i="2"/>
  <c r="I9894" i="2"/>
  <c r="H9895" i="2"/>
  <c r="I9895" i="2"/>
  <c r="H9896" i="2"/>
  <c r="I9896" i="2"/>
  <c r="H9897" i="2"/>
  <c r="I9897" i="2"/>
  <c r="H9898" i="2"/>
  <c r="I9898" i="2"/>
  <c r="H9899" i="2"/>
  <c r="I9899" i="2"/>
  <c r="H9900" i="2"/>
  <c r="I9900" i="2"/>
  <c r="H9901" i="2"/>
  <c r="I9901" i="2"/>
  <c r="H9902" i="2"/>
  <c r="I9902" i="2"/>
  <c r="H9903" i="2"/>
  <c r="I9903" i="2"/>
  <c r="H9904" i="2"/>
  <c r="I9904" i="2"/>
  <c r="H9905" i="2"/>
  <c r="I9905" i="2"/>
  <c r="H9906" i="2"/>
  <c r="I9906" i="2"/>
  <c r="H9907" i="2"/>
  <c r="I9907" i="2"/>
  <c r="H9908" i="2"/>
  <c r="I9908" i="2"/>
  <c r="H9909" i="2"/>
  <c r="I9909" i="2"/>
  <c r="H9910" i="2"/>
  <c r="I9910" i="2"/>
  <c r="H9911" i="2"/>
  <c r="I9911" i="2"/>
  <c r="H9912" i="2"/>
  <c r="I9912" i="2"/>
  <c r="H9913" i="2"/>
  <c r="I9913" i="2"/>
  <c r="H9914" i="2"/>
  <c r="I9914" i="2"/>
  <c r="H9915" i="2"/>
  <c r="I9915" i="2"/>
  <c r="H9916" i="2"/>
  <c r="I9916" i="2"/>
  <c r="H9917" i="2"/>
  <c r="I9917" i="2"/>
  <c r="H9918" i="2"/>
  <c r="I9918" i="2"/>
  <c r="H9919" i="2"/>
  <c r="I9919" i="2"/>
  <c r="H9920" i="2"/>
  <c r="I9920" i="2"/>
  <c r="H9921" i="2"/>
  <c r="I9921" i="2"/>
  <c r="H9922" i="2"/>
  <c r="I9922" i="2"/>
  <c r="H9923" i="2"/>
  <c r="I9923" i="2"/>
  <c r="H9924" i="2"/>
  <c r="I9924" i="2"/>
  <c r="H9925" i="2"/>
  <c r="I9925" i="2"/>
  <c r="H9926" i="2"/>
  <c r="I9926" i="2"/>
  <c r="H9927" i="2"/>
  <c r="I9927" i="2"/>
  <c r="H9928" i="2"/>
  <c r="I9928" i="2"/>
  <c r="H9929" i="2"/>
  <c r="I9929" i="2"/>
  <c r="H9930" i="2"/>
  <c r="I9930" i="2"/>
  <c r="H9931" i="2"/>
  <c r="I9931" i="2"/>
  <c r="H9932" i="2"/>
  <c r="I9932" i="2"/>
  <c r="H9933" i="2"/>
  <c r="I9933" i="2"/>
  <c r="H9934" i="2"/>
  <c r="I9934" i="2"/>
  <c r="H9935" i="2"/>
  <c r="I9935" i="2"/>
  <c r="H9936" i="2"/>
  <c r="I9936" i="2"/>
  <c r="H9937" i="2"/>
  <c r="I9937" i="2"/>
  <c r="H9938" i="2"/>
  <c r="I9938" i="2"/>
  <c r="H9939" i="2"/>
  <c r="I9939" i="2"/>
  <c r="H9940" i="2"/>
  <c r="I9940" i="2"/>
  <c r="H9941" i="2"/>
  <c r="I9941" i="2"/>
  <c r="H9942" i="2"/>
  <c r="I9942" i="2"/>
  <c r="H9943" i="2"/>
  <c r="I9943" i="2"/>
  <c r="H9944" i="2"/>
  <c r="I9944" i="2"/>
  <c r="H9945" i="2"/>
  <c r="I9945" i="2"/>
  <c r="H9946" i="2"/>
  <c r="I9946" i="2"/>
  <c r="H9947" i="2"/>
  <c r="I9947" i="2"/>
  <c r="H9948" i="2"/>
  <c r="I9948" i="2"/>
  <c r="H9949" i="2"/>
  <c r="I9949" i="2"/>
  <c r="H9950" i="2"/>
  <c r="I9950" i="2"/>
  <c r="H9951" i="2"/>
  <c r="I9951" i="2"/>
  <c r="H9952" i="2"/>
  <c r="I9952" i="2"/>
  <c r="H9953" i="2"/>
  <c r="I9953" i="2"/>
  <c r="H9954" i="2"/>
  <c r="I9954" i="2"/>
  <c r="H9955" i="2"/>
  <c r="I9955" i="2"/>
  <c r="H9956" i="2"/>
  <c r="I9956" i="2"/>
  <c r="H9957" i="2"/>
  <c r="I9957" i="2"/>
  <c r="H9958" i="2"/>
  <c r="I9958" i="2"/>
  <c r="H9959" i="2"/>
  <c r="I9959" i="2"/>
  <c r="H9960" i="2"/>
  <c r="I9960" i="2"/>
  <c r="H9961" i="2"/>
  <c r="I9961" i="2"/>
  <c r="H9962" i="2"/>
  <c r="I9962" i="2"/>
  <c r="H9963" i="2"/>
  <c r="I9963" i="2"/>
  <c r="H9964" i="2"/>
  <c r="I9964" i="2"/>
  <c r="H9965" i="2"/>
  <c r="I9965" i="2"/>
  <c r="H9966" i="2"/>
  <c r="I9966" i="2"/>
  <c r="H9967" i="2"/>
  <c r="I9967" i="2"/>
  <c r="H9968" i="2"/>
  <c r="I9968" i="2"/>
  <c r="H9969" i="2"/>
  <c r="I9969" i="2"/>
  <c r="H9970" i="2"/>
  <c r="I9970" i="2"/>
  <c r="H9971" i="2"/>
  <c r="I9971" i="2"/>
  <c r="H9972" i="2"/>
  <c r="I9972" i="2"/>
  <c r="H9973" i="2"/>
  <c r="I9973" i="2"/>
  <c r="H9974" i="2"/>
  <c r="I9974" i="2"/>
  <c r="H9975" i="2"/>
  <c r="I9975" i="2"/>
  <c r="H9976" i="2"/>
  <c r="I9976" i="2"/>
  <c r="H9977" i="2"/>
  <c r="I9977" i="2"/>
  <c r="H9978" i="2"/>
  <c r="I9978" i="2"/>
  <c r="H9979" i="2"/>
  <c r="I9979" i="2"/>
  <c r="H9980" i="2"/>
  <c r="I9980" i="2"/>
  <c r="H9981" i="2"/>
  <c r="I9981" i="2"/>
  <c r="H9982" i="2"/>
  <c r="I9982" i="2"/>
  <c r="H9983" i="2"/>
  <c r="I9983" i="2"/>
  <c r="H9984" i="2"/>
  <c r="I9984" i="2"/>
  <c r="H9985" i="2"/>
  <c r="I9985" i="2"/>
  <c r="H9986" i="2"/>
  <c r="I9986" i="2"/>
  <c r="H9987" i="2"/>
  <c r="I9987" i="2"/>
  <c r="H9988" i="2"/>
  <c r="I9988" i="2"/>
  <c r="H9989" i="2"/>
  <c r="I9989" i="2"/>
  <c r="H9990" i="2"/>
  <c r="I9990" i="2"/>
  <c r="H9991" i="2"/>
  <c r="I9991" i="2"/>
  <c r="H9992" i="2"/>
  <c r="I9992" i="2"/>
  <c r="H9993" i="2"/>
  <c r="I9993" i="2"/>
  <c r="H9994" i="2"/>
  <c r="I9994" i="2"/>
  <c r="H9995" i="2"/>
  <c r="I9995" i="2"/>
  <c r="H9996" i="2"/>
  <c r="I9996" i="2"/>
  <c r="H9997" i="2"/>
  <c r="I9997" i="2"/>
  <c r="H9998" i="2"/>
  <c r="I9998" i="2"/>
  <c r="H9999" i="2"/>
  <c r="I9999" i="2"/>
  <c r="H10000" i="2"/>
  <c r="I10000" i="2"/>
  <c r="H10001" i="2"/>
  <c r="I10001" i="2"/>
  <c r="H10002" i="2"/>
  <c r="I10002" i="2"/>
  <c r="H10003" i="2"/>
  <c r="I10003" i="2"/>
  <c r="H10004" i="2"/>
  <c r="I10004" i="2"/>
  <c r="H10005" i="2"/>
  <c r="I10005" i="2"/>
  <c r="H10006" i="2"/>
  <c r="I10006" i="2"/>
  <c r="H10007" i="2"/>
  <c r="I10007" i="2"/>
  <c r="H10008" i="2"/>
  <c r="I10008" i="2"/>
  <c r="H10009" i="2"/>
  <c r="I10009" i="2"/>
  <c r="H10010" i="2"/>
  <c r="I10010" i="2"/>
  <c r="H10011" i="2"/>
  <c r="I10011" i="2"/>
  <c r="H10012" i="2"/>
  <c r="I10012" i="2"/>
  <c r="H10013" i="2"/>
  <c r="I10013" i="2"/>
  <c r="H10014" i="2"/>
  <c r="I10014" i="2"/>
  <c r="H10015" i="2"/>
  <c r="I10015" i="2"/>
  <c r="H10016" i="2"/>
  <c r="I10016" i="2"/>
  <c r="H10017" i="2"/>
  <c r="I10017" i="2"/>
  <c r="H10018" i="2"/>
  <c r="I10018" i="2"/>
  <c r="H10019" i="2"/>
  <c r="I10019" i="2"/>
  <c r="H10020" i="2"/>
  <c r="I10020" i="2"/>
  <c r="H10021" i="2"/>
  <c r="I10021" i="2"/>
  <c r="H10022" i="2"/>
  <c r="I10022" i="2"/>
  <c r="H10023" i="2"/>
  <c r="I10023" i="2"/>
  <c r="H10024" i="2"/>
  <c r="I10024" i="2"/>
  <c r="H10025" i="2"/>
  <c r="I10025" i="2"/>
  <c r="H10026" i="2"/>
  <c r="I10026" i="2"/>
  <c r="H10027" i="2"/>
  <c r="I10027" i="2"/>
  <c r="H10028" i="2"/>
  <c r="I10028" i="2"/>
  <c r="H10029" i="2"/>
  <c r="I10029" i="2"/>
  <c r="H10030" i="2"/>
  <c r="I10030" i="2"/>
  <c r="H10031" i="2"/>
  <c r="I10031" i="2"/>
  <c r="H10032" i="2"/>
  <c r="I10032" i="2"/>
  <c r="H10033" i="2"/>
  <c r="I10033" i="2"/>
  <c r="H10034" i="2"/>
  <c r="I10034" i="2"/>
  <c r="H10035" i="2"/>
  <c r="I10035" i="2"/>
  <c r="H10036" i="2"/>
  <c r="I10036" i="2"/>
  <c r="H10037" i="2"/>
  <c r="I10037" i="2"/>
  <c r="H10038" i="2"/>
  <c r="I10038" i="2"/>
  <c r="H10039" i="2"/>
  <c r="I10039" i="2"/>
  <c r="H10040" i="2"/>
  <c r="I10040" i="2"/>
  <c r="H10041" i="2"/>
  <c r="I10041" i="2"/>
  <c r="H10042" i="2"/>
  <c r="I10042" i="2"/>
  <c r="H10043" i="2"/>
  <c r="I10043" i="2"/>
  <c r="H10044" i="2"/>
  <c r="I10044" i="2"/>
  <c r="H10045" i="2"/>
  <c r="I10045" i="2"/>
  <c r="H10046" i="2"/>
  <c r="I10046" i="2"/>
  <c r="H10047" i="2"/>
  <c r="I10047" i="2"/>
  <c r="H10048" i="2"/>
  <c r="I10048" i="2"/>
  <c r="H10049" i="2"/>
  <c r="I10049" i="2"/>
  <c r="H10050" i="2"/>
  <c r="I10050" i="2"/>
  <c r="H10051" i="2"/>
  <c r="I10051" i="2"/>
  <c r="H10052" i="2"/>
  <c r="I10052" i="2"/>
  <c r="H10053" i="2"/>
  <c r="I10053" i="2"/>
  <c r="H10054" i="2"/>
  <c r="I10054" i="2"/>
  <c r="H10055" i="2"/>
  <c r="I10055" i="2"/>
  <c r="H10056" i="2"/>
  <c r="I10056" i="2"/>
  <c r="H10057" i="2"/>
  <c r="I10057" i="2"/>
  <c r="H10058" i="2"/>
  <c r="I10058" i="2"/>
  <c r="H10059" i="2"/>
  <c r="I10059" i="2"/>
  <c r="H10060" i="2"/>
  <c r="I10060" i="2"/>
  <c r="H10061" i="2"/>
  <c r="I10061" i="2"/>
  <c r="H10062" i="2"/>
  <c r="I10062" i="2"/>
  <c r="H10063" i="2"/>
  <c r="I10063" i="2"/>
  <c r="H10064" i="2"/>
  <c r="I10064" i="2"/>
  <c r="H10065" i="2"/>
  <c r="I10065" i="2"/>
  <c r="H10066" i="2"/>
  <c r="I10066" i="2"/>
  <c r="H10067" i="2"/>
  <c r="I10067" i="2"/>
  <c r="H10068" i="2"/>
  <c r="I10068" i="2"/>
  <c r="H10069" i="2"/>
  <c r="I10069" i="2"/>
  <c r="H10070" i="2"/>
  <c r="I10070" i="2"/>
  <c r="H10071" i="2"/>
  <c r="I10071" i="2"/>
  <c r="H10072" i="2"/>
  <c r="I10072" i="2"/>
  <c r="H10073" i="2"/>
  <c r="I10073" i="2"/>
  <c r="H10074" i="2"/>
  <c r="I10074" i="2"/>
  <c r="H10075" i="2"/>
  <c r="I10075" i="2"/>
  <c r="H10076" i="2"/>
  <c r="I10076" i="2"/>
  <c r="H10077" i="2"/>
  <c r="I10077" i="2"/>
  <c r="H10078" i="2"/>
  <c r="I10078" i="2"/>
  <c r="H10079" i="2"/>
  <c r="I10079" i="2"/>
  <c r="H10080" i="2"/>
  <c r="I10080" i="2"/>
  <c r="H10081" i="2"/>
  <c r="I10081" i="2"/>
  <c r="H10082" i="2"/>
  <c r="I10082" i="2"/>
  <c r="H10083" i="2"/>
  <c r="I10083" i="2"/>
  <c r="H10084" i="2"/>
  <c r="I10084" i="2"/>
  <c r="H10085" i="2"/>
  <c r="I10085" i="2"/>
  <c r="H10086" i="2"/>
  <c r="I10086" i="2"/>
  <c r="H10087" i="2"/>
  <c r="I10087" i="2"/>
  <c r="H10088" i="2"/>
  <c r="I10088" i="2"/>
  <c r="H10089" i="2"/>
  <c r="I10089" i="2"/>
  <c r="H10090" i="2"/>
  <c r="I10090" i="2"/>
  <c r="H10091" i="2"/>
  <c r="I10091" i="2"/>
  <c r="H10092" i="2"/>
  <c r="I10092" i="2"/>
  <c r="H10093" i="2"/>
  <c r="I10093" i="2"/>
  <c r="H10094" i="2"/>
  <c r="I10094" i="2"/>
  <c r="H10095" i="2"/>
  <c r="I10095" i="2"/>
  <c r="H10096" i="2"/>
  <c r="I10096" i="2"/>
  <c r="H10097" i="2"/>
  <c r="I10097" i="2"/>
  <c r="H10098" i="2"/>
  <c r="I10098" i="2"/>
  <c r="H10099" i="2"/>
  <c r="I10099" i="2"/>
  <c r="H10100" i="2"/>
  <c r="I10100" i="2"/>
  <c r="H10101" i="2"/>
  <c r="I10101" i="2"/>
  <c r="H10102" i="2"/>
  <c r="I10102" i="2"/>
  <c r="H10103" i="2"/>
  <c r="I10103" i="2"/>
  <c r="H10104" i="2"/>
  <c r="I10104" i="2"/>
  <c r="H10105" i="2"/>
  <c r="I10105" i="2"/>
  <c r="H10106" i="2"/>
  <c r="I10106" i="2"/>
  <c r="H10107" i="2"/>
  <c r="I10107" i="2"/>
  <c r="H10108" i="2"/>
  <c r="I10108" i="2"/>
  <c r="H10109" i="2"/>
  <c r="I10109" i="2"/>
  <c r="H10110" i="2"/>
  <c r="I10110" i="2"/>
  <c r="H10111" i="2"/>
  <c r="I10111" i="2"/>
  <c r="H10112" i="2"/>
  <c r="I10112" i="2"/>
  <c r="H10113" i="2"/>
  <c r="I10113" i="2"/>
  <c r="H10114" i="2"/>
  <c r="I10114" i="2"/>
  <c r="H10115" i="2"/>
  <c r="I10115" i="2"/>
  <c r="H10116" i="2"/>
  <c r="I10116" i="2"/>
  <c r="H10117" i="2"/>
  <c r="I10117" i="2"/>
  <c r="H10118" i="2"/>
  <c r="I10118" i="2"/>
  <c r="H10119" i="2"/>
  <c r="I10119" i="2"/>
  <c r="H10120" i="2"/>
  <c r="I10120" i="2"/>
  <c r="H10121" i="2"/>
  <c r="I10121" i="2"/>
  <c r="H10122" i="2"/>
  <c r="I10122" i="2"/>
  <c r="H10123" i="2"/>
  <c r="I10123" i="2"/>
  <c r="H10124" i="2"/>
  <c r="I10124" i="2"/>
  <c r="H10125" i="2"/>
  <c r="I10125" i="2"/>
  <c r="H10126" i="2"/>
  <c r="I10126" i="2"/>
  <c r="H10127" i="2"/>
  <c r="I10127" i="2"/>
  <c r="H10128" i="2"/>
  <c r="I10128" i="2"/>
  <c r="H10129" i="2"/>
  <c r="I10129" i="2"/>
  <c r="H10130" i="2"/>
  <c r="I10130" i="2"/>
  <c r="H10131" i="2"/>
  <c r="I10131" i="2"/>
  <c r="H10132" i="2"/>
  <c r="I10132" i="2"/>
  <c r="H10133" i="2"/>
  <c r="I10133" i="2"/>
  <c r="H10134" i="2"/>
  <c r="I10134" i="2"/>
  <c r="H10135" i="2"/>
  <c r="I10135" i="2"/>
  <c r="H10136" i="2"/>
  <c r="I10136" i="2"/>
  <c r="H10137" i="2"/>
  <c r="I10137" i="2"/>
  <c r="H10138" i="2"/>
  <c r="I10138" i="2"/>
  <c r="H10139" i="2"/>
  <c r="I10139" i="2"/>
  <c r="H10140" i="2"/>
  <c r="I10140" i="2"/>
  <c r="H10141" i="2"/>
  <c r="I10141" i="2"/>
  <c r="H10142" i="2"/>
  <c r="I10142" i="2"/>
  <c r="H10143" i="2"/>
  <c r="I10143" i="2"/>
  <c r="H10144" i="2"/>
  <c r="I10144" i="2"/>
  <c r="H10145" i="2"/>
  <c r="I10145" i="2"/>
  <c r="H10146" i="2"/>
  <c r="I10146" i="2"/>
  <c r="H10147" i="2"/>
  <c r="I10147" i="2"/>
  <c r="H10148" i="2"/>
  <c r="I10148" i="2"/>
  <c r="H10149" i="2"/>
  <c r="I10149" i="2"/>
  <c r="H10150" i="2"/>
  <c r="I10150" i="2"/>
  <c r="H10151" i="2"/>
  <c r="I10151" i="2"/>
  <c r="H10152" i="2"/>
  <c r="I10152" i="2"/>
  <c r="H10153" i="2"/>
  <c r="I10153" i="2"/>
  <c r="H10154" i="2"/>
  <c r="I10154" i="2"/>
  <c r="H10155" i="2"/>
  <c r="I10155" i="2"/>
  <c r="H10156" i="2"/>
  <c r="I10156" i="2"/>
  <c r="H10157" i="2"/>
  <c r="I10157" i="2"/>
  <c r="H10158" i="2"/>
  <c r="I10158" i="2"/>
  <c r="H10159" i="2"/>
  <c r="I10159" i="2"/>
  <c r="H10160" i="2"/>
  <c r="I10160" i="2"/>
  <c r="H10161" i="2"/>
  <c r="I10161" i="2"/>
  <c r="H10162" i="2"/>
  <c r="I10162" i="2"/>
  <c r="H10163" i="2"/>
  <c r="I10163" i="2"/>
  <c r="H10164" i="2"/>
  <c r="I10164" i="2"/>
  <c r="H10165" i="2"/>
  <c r="I10165" i="2"/>
  <c r="H10166" i="2"/>
  <c r="I10166" i="2"/>
  <c r="H10167" i="2"/>
  <c r="I10167" i="2"/>
  <c r="H10168" i="2"/>
  <c r="I10168" i="2"/>
  <c r="H10169" i="2"/>
  <c r="I10169" i="2"/>
  <c r="H10170" i="2"/>
  <c r="I10170" i="2"/>
  <c r="H10171" i="2"/>
  <c r="I10171" i="2"/>
  <c r="H10172" i="2"/>
  <c r="I10172" i="2"/>
  <c r="H10173" i="2"/>
  <c r="I10173" i="2"/>
  <c r="H10174" i="2"/>
  <c r="I10174" i="2"/>
  <c r="H10175" i="2"/>
  <c r="I10175" i="2"/>
  <c r="H10176" i="2"/>
  <c r="I10176" i="2"/>
  <c r="H10177" i="2"/>
  <c r="I10177" i="2"/>
  <c r="H10178" i="2"/>
  <c r="I10178" i="2"/>
  <c r="H10179" i="2"/>
  <c r="I10179" i="2"/>
  <c r="H10180" i="2"/>
  <c r="I10180" i="2"/>
  <c r="H10181" i="2"/>
  <c r="I10181" i="2"/>
  <c r="H10182" i="2"/>
  <c r="I10182" i="2"/>
  <c r="H10183" i="2"/>
  <c r="I10183" i="2"/>
  <c r="H10184" i="2"/>
  <c r="I10184" i="2"/>
  <c r="H10185" i="2"/>
  <c r="I10185" i="2"/>
  <c r="H10186" i="2"/>
  <c r="I10186" i="2"/>
  <c r="H10187" i="2"/>
  <c r="I10187" i="2"/>
  <c r="H10188" i="2"/>
  <c r="I10188" i="2"/>
  <c r="H10189" i="2"/>
  <c r="I10189" i="2"/>
  <c r="H10190" i="2"/>
  <c r="I10190" i="2"/>
  <c r="H10191" i="2"/>
  <c r="I10191" i="2"/>
  <c r="H10192" i="2"/>
  <c r="I10192" i="2"/>
  <c r="H10193" i="2"/>
  <c r="I10193" i="2"/>
  <c r="H10194" i="2"/>
  <c r="I10194" i="2"/>
  <c r="H10195" i="2"/>
  <c r="I10195" i="2"/>
  <c r="H10196" i="2"/>
  <c r="I10196" i="2"/>
  <c r="H10197" i="2"/>
  <c r="I10197" i="2"/>
  <c r="H10198" i="2"/>
  <c r="I10198" i="2"/>
  <c r="H10199" i="2"/>
  <c r="I10199" i="2"/>
  <c r="H10200" i="2"/>
  <c r="I10200" i="2"/>
  <c r="H10201" i="2"/>
  <c r="I10201" i="2"/>
  <c r="H10202" i="2"/>
  <c r="I10202" i="2"/>
  <c r="H10203" i="2"/>
  <c r="I10203" i="2"/>
  <c r="H10204" i="2"/>
  <c r="I10204" i="2"/>
  <c r="H10205" i="2"/>
  <c r="I10205" i="2"/>
  <c r="H10206" i="2"/>
  <c r="I10206" i="2"/>
  <c r="H10207" i="2"/>
  <c r="I10207" i="2"/>
  <c r="H10208" i="2"/>
  <c r="I10208" i="2"/>
  <c r="H10209" i="2"/>
  <c r="I10209" i="2"/>
  <c r="H10210" i="2"/>
  <c r="I10210" i="2"/>
  <c r="H10211" i="2"/>
  <c r="I10211" i="2"/>
  <c r="H10212" i="2"/>
  <c r="I10212" i="2"/>
  <c r="H10213" i="2"/>
  <c r="I10213" i="2"/>
  <c r="H10214" i="2"/>
  <c r="I10214" i="2"/>
  <c r="H10215" i="2"/>
  <c r="I10215" i="2"/>
  <c r="H10216" i="2"/>
  <c r="I10216" i="2"/>
  <c r="H10217" i="2"/>
  <c r="I10217" i="2"/>
  <c r="H10218" i="2"/>
  <c r="I10218" i="2"/>
  <c r="H10219" i="2"/>
  <c r="I10219" i="2"/>
  <c r="H10220" i="2"/>
  <c r="I10220" i="2"/>
  <c r="H10221" i="2"/>
  <c r="I10221" i="2"/>
  <c r="H10222" i="2"/>
  <c r="I10222" i="2"/>
  <c r="H10223" i="2"/>
  <c r="I10223" i="2"/>
  <c r="H10224" i="2"/>
  <c r="I10224" i="2"/>
  <c r="H10225" i="2"/>
  <c r="I10225" i="2"/>
  <c r="H10226" i="2"/>
  <c r="I10226" i="2"/>
  <c r="H10227" i="2"/>
  <c r="I10227" i="2"/>
  <c r="H10228" i="2"/>
  <c r="I10228" i="2"/>
  <c r="H10229" i="2"/>
  <c r="I10229" i="2"/>
  <c r="H10230" i="2"/>
  <c r="I10230" i="2"/>
  <c r="H10231" i="2"/>
  <c r="I10231" i="2"/>
  <c r="H10232" i="2"/>
  <c r="I10232" i="2"/>
  <c r="H10233" i="2"/>
  <c r="I10233" i="2"/>
  <c r="H10234" i="2"/>
  <c r="I10234" i="2"/>
  <c r="H10235" i="2"/>
  <c r="I10235" i="2"/>
  <c r="H10236" i="2"/>
  <c r="I10236" i="2"/>
  <c r="H10237" i="2"/>
  <c r="I10237" i="2"/>
  <c r="H10238" i="2"/>
  <c r="I10238" i="2"/>
  <c r="H10239" i="2"/>
  <c r="I10239" i="2"/>
  <c r="H10240" i="2"/>
  <c r="I10240" i="2"/>
  <c r="H10241" i="2"/>
  <c r="I10241" i="2"/>
  <c r="H10242" i="2"/>
  <c r="I10242" i="2"/>
  <c r="H10243" i="2"/>
  <c r="I10243" i="2"/>
  <c r="H10244" i="2"/>
  <c r="I10244" i="2"/>
  <c r="H10245" i="2"/>
  <c r="I10245" i="2"/>
  <c r="H10246" i="2"/>
  <c r="I10246" i="2"/>
  <c r="H10247" i="2"/>
  <c r="I10247" i="2"/>
  <c r="H10248" i="2"/>
  <c r="I10248" i="2"/>
  <c r="H10249" i="2"/>
  <c r="I10249" i="2"/>
  <c r="H10250" i="2"/>
  <c r="I10250" i="2"/>
  <c r="H10251" i="2"/>
  <c r="I10251" i="2"/>
  <c r="H10252" i="2"/>
  <c r="I10252" i="2"/>
  <c r="H10253" i="2"/>
  <c r="I10253" i="2"/>
  <c r="H10254" i="2"/>
  <c r="I10254" i="2"/>
  <c r="H10255" i="2"/>
  <c r="I10255" i="2"/>
  <c r="H10256" i="2"/>
  <c r="I10256" i="2"/>
  <c r="H10257" i="2"/>
  <c r="I10257" i="2"/>
  <c r="H10258" i="2"/>
  <c r="I10258" i="2"/>
  <c r="H10259" i="2"/>
  <c r="I10259" i="2"/>
  <c r="H10260" i="2"/>
  <c r="I10260" i="2"/>
  <c r="H10261" i="2"/>
  <c r="I10261" i="2"/>
  <c r="H10262" i="2"/>
  <c r="I10262" i="2"/>
  <c r="H10263" i="2"/>
  <c r="I10263" i="2"/>
  <c r="H10264" i="2"/>
  <c r="I10264" i="2"/>
  <c r="H10265" i="2"/>
  <c r="I10265" i="2"/>
  <c r="H10266" i="2"/>
  <c r="I10266" i="2"/>
  <c r="H10267" i="2"/>
  <c r="I10267" i="2"/>
  <c r="H10268" i="2"/>
  <c r="I10268" i="2"/>
  <c r="H10269" i="2"/>
  <c r="I10269" i="2"/>
  <c r="H10270" i="2"/>
  <c r="I10270" i="2"/>
  <c r="H10271" i="2"/>
  <c r="I10271" i="2"/>
  <c r="H10272" i="2"/>
  <c r="I10272" i="2"/>
  <c r="H10273" i="2"/>
  <c r="I10273" i="2"/>
  <c r="H10274" i="2"/>
  <c r="I10274" i="2"/>
  <c r="H10275" i="2"/>
  <c r="I10275" i="2"/>
  <c r="H10276" i="2"/>
  <c r="I10276" i="2"/>
  <c r="H10277" i="2"/>
  <c r="I10277" i="2"/>
  <c r="H10278" i="2"/>
  <c r="I10278" i="2"/>
  <c r="H10279" i="2"/>
  <c r="I10279" i="2"/>
  <c r="H10280" i="2"/>
  <c r="I10280" i="2"/>
  <c r="H10281" i="2"/>
  <c r="I10281" i="2"/>
  <c r="H10282" i="2"/>
  <c r="I10282" i="2"/>
  <c r="H10283" i="2"/>
  <c r="I10283" i="2"/>
  <c r="H10284" i="2"/>
  <c r="I10284" i="2"/>
  <c r="H10285" i="2"/>
  <c r="I10285" i="2"/>
  <c r="H10286" i="2"/>
  <c r="I10286" i="2"/>
  <c r="H10287" i="2"/>
  <c r="I10287" i="2"/>
  <c r="H10288" i="2"/>
  <c r="I10288" i="2"/>
  <c r="H10289" i="2"/>
  <c r="I10289" i="2"/>
  <c r="H10290" i="2"/>
  <c r="I10290" i="2"/>
  <c r="H10291" i="2"/>
  <c r="I10291" i="2"/>
  <c r="H10292" i="2"/>
  <c r="I10292" i="2"/>
  <c r="H10293" i="2"/>
  <c r="I10293" i="2"/>
  <c r="H10294" i="2"/>
  <c r="I10294" i="2"/>
  <c r="H10295" i="2"/>
  <c r="I10295" i="2"/>
  <c r="H10296" i="2"/>
  <c r="I10296" i="2"/>
  <c r="H10297" i="2"/>
  <c r="I10297" i="2"/>
  <c r="H10298" i="2"/>
  <c r="I10298" i="2"/>
  <c r="H10299" i="2"/>
  <c r="I10299" i="2"/>
  <c r="H10300" i="2"/>
  <c r="I10300" i="2"/>
  <c r="H10301" i="2"/>
  <c r="I10301" i="2"/>
  <c r="H10302" i="2"/>
  <c r="I10302" i="2"/>
  <c r="H10303" i="2"/>
  <c r="I10303" i="2"/>
  <c r="H10304" i="2"/>
  <c r="I10304" i="2"/>
  <c r="H10305" i="2"/>
  <c r="I10305" i="2"/>
  <c r="H10306" i="2"/>
  <c r="I10306" i="2"/>
  <c r="H10307" i="2"/>
  <c r="I10307" i="2"/>
  <c r="H10308" i="2"/>
  <c r="I10308" i="2"/>
  <c r="H10309" i="2"/>
  <c r="I10309" i="2"/>
  <c r="H10310" i="2"/>
  <c r="I10310" i="2"/>
  <c r="H10311" i="2"/>
  <c r="I10311" i="2"/>
  <c r="H10312" i="2"/>
  <c r="I10312" i="2"/>
  <c r="H10313" i="2"/>
  <c r="I10313" i="2"/>
  <c r="H10314" i="2"/>
  <c r="I10314" i="2"/>
  <c r="H10315" i="2"/>
  <c r="I10315" i="2"/>
  <c r="H10316" i="2"/>
  <c r="I10316" i="2"/>
  <c r="H10317" i="2"/>
  <c r="I10317" i="2"/>
  <c r="H10318" i="2"/>
  <c r="I10318" i="2"/>
  <c r="H10319" i="2"/>
  <c r="I10319" i="2"/>
  <c r="H10320" i="2"/>
  <c r="I10320" i="2"/>
  <c r="H10321" i="2"/>
  <c r="I10321" i="2"/>
  <c r="H10322" i="2"/>
  <c r="I10322" i="2"/>
  <c r="H10323" i="2"/>
  <c r="I10323" i="2"/>
  <c r="H10324" i="2"/>
  <c r="I10324" i="2"/>
  <c r="H10325" i="2"/>
  <c r="I10325" i="2"/>
  <c r="H10326" i="2"/>
  <c r="I10326" i="2"/>
  <c r="H10327" i="2"/>
  <c r="I10327" i="2"/>
  <c r="H10328" i="2"/>
  <c r="I10328" i="2"/>
  <c r="H10329" i="2"/>
  <c r="I10329" i="2"/>
  <c r="H10330" i="2"/>
  <c r="I10330" i="2"/>
  <c r="H10331" i="2"/>
  <c r="I10331" i="2"/>
  <c r="H10332" i="2"/>
  <c r="I10332" i="2"/>
  <c r="H10333" i="2"/>
  <c r="I10333" i="2"/>
  <c r="H10334" i="2"/>
  <c r="I10334" i="2"/>
  <c r="H10335" i="2"/>
  <c r="I10335" i="2"/>
  <c r="H10336" i="2"/>
  <c r="I10336" i="2"/>
  <c r="H10337" i="2"/>
  <c r="I10337" i="2"/>
  <c r="H10338" i="2"/>
  <c r="I10338" i="2"/>
  <c r="H10339" i="2"/>
  <c r="I10339" i="2"/>
  <c r="H10340" i="2"/>
  <c r="I10340" i="2"/>
  <c r="H10341" i="2"/>
  <c r="I10341" i="2"/>
  <c r="H10342" i="2"/>
  <c r="I10342" i="2"/>
  <c r="H10343" i="2"/>
  <c r="I10343" i="2"/>
  <c r="H10344" i="2"/>
  <c r="I10344" i="2"/>
  <c r="H10345" i="2"/>
  <c r="I10345" i="2"/>
  <c r="H10346" i="2"/>
  <c r="I10346" i="2"/>
  <c r="H10347" i="2"/>
  <c r="I10347" i="2"/>
  <c r="H10348" i="2"/>
  <c r="I10348" i="2"/>
  <c r="H10349" i="2"/>
  <c r="I10349" i="2"/>
  <c r="H10350" i="2"/>
  <c r="I10350" i="2"/>
  <c r="H10351" i="2"/>
  <c r="I10351" i="2"/>
  <c r="H10352" i="2"/>
  <c r="I10352" i="2"/>
  <c r="H10353" i="2"/>
  <c r="I10353" i="2"/>
  <c r="H10354" i="2"/>
  <c r="I10354" i="2"/>
  <c r="H10355" i="2"/>
  <c r="I10355" i="2"/>
  <c r="H10356" i="2"/>
  <c r="I10356" i="2"/>
  <c r="H10357" i="2"/>
  <c r="I10357" i="2"/>
  <c r="H10358" i="2"/>
  <c r="I10358" i="2"/>
  <c r="H10359" i="2"/>
  <c r="I10359" i="2"/>
  <c r="H10360" i="2"/>
  <c r="I10360" i="2"/>
  <c r="H10361" i="2"/>
  <c r="I10361" i="2"/>
  <c r="H10362" i="2"/>
  <c r="I10362" i="2"/>
  <c r="H10363" i="2"/>
  <c r="I10363" i="2"/>
  <c r="H10364" i="2"/>
  <c r="I10364" i="2"/>
  <c r="H10365" i="2"/>
  <c r="I10365" i="2"/>
  <c r="H10366" i="2"/>
  <c r="I10366" i="2"/>
  <c r="H10367" i="2"/>
  <c r="I10367" i="2"/>
  <c r="H10368" i="2"/>
  <c r="I10368" i="2"/>
  <c r="H10369" i="2"/>
  <c r="I10369" i="2"/>
  <c r="H10370" i="2"/>
  <c r="I10370" i="2"/>
  <c r="H10371" i="2"/>
  <c r="I10371" i="2"/>
  <c r="H10372" i="2"/>
  <c r="I10372" i="2"/>
  <c r="H10373" i="2"/>
  <c r="I10373" i="2"/>
  <c r="H10374" i="2"/>
  <c r="I10374" i="2"/>
  <c r="H10375" i="2"/>
  <c r="I10375" i="2"/>
  <c r="H10376" i="2"/>
  <c r="I10376" i="2"/>
  <c r="H10377" i="2"/>
  <c r="I10377" i="2"/>
  <c r="H10378" i="2"/>
  <c r="I10378" i="2"/>
  <c r="H10379" i="2"/>
  <c r="I10379" i="2"/>
  <c r="H10380" i="2"/>
  <c r="I10380" i="2"/>
  <c r="H10381" i="2"/>
  <c r="I10381" i="2"/>
  <c r="H10382" i="2"/>
  <c r="I10382" i="2"/>
  <c r="H10383" i="2"/>
  <c r="I10383" i="2"/>
  <c r="H10384" i="2"/>
  <c r="I10384" i="2"/>
  <c r="H10385" i="2"/>
  <c r="I10385" i="2"/>
  <c r="H10386" i="2"/>
  <c r="I10386" i="2"/>
  <c r="H10387" i="2"/>
  <c r="I10387" i="2"/>
  <c r="H10388" i="2"/>
  <c r="I10388" i="2"/>
  <c r="H10389" i="2"/>
  <c r="I10389" i="2"/>
  <c r="H10390" i="2"/>
  <c r="I10390" i="2"/>
  <c r="H10391" i="2"/>
  <c r="I10391" i="2"/>
  <c r="H10392" i="2"/>
  <c r="I10392" i="2"/>
  <c r="H10393" i="2"/>
  <c r="I10393" i="2"/>
  <c r="H10394" i="2"/>
  <c r="I10394" i="2"/>
  <c r="H10395" i="2"/>
  <c r="I10395" i="2"/>
  <c r="H10396" i="2"/>
  <c r="I10396" i="2"/>
  <c r="H10397" i="2"/>
  <c r="I10397" i="2"/>
  <c r="H10398" i="2"/>
  <c r="I10398" i="2"/>
  <c r="H10399" i="2"/>
  <c r="I10399" i="2"/>
  <c r="H10400" i="2"/>
  <c r="I10400" i="2"/>
  <c r="H10401" i="2"/>
  <c r="I10401" i="2"/>
  <c r="H10402" i="2"/>
  <c r="I10402" i="2"/>
  <c r="H10403" i="2"/>
  <c r="I10403" i="2"/>
  <c r="H10404" i="2"/>
  <c r="I10404" i="2"/>
  <c r="H10405" i="2"/>
  <c r="I10405" i="2"/>
  <c r="H10406" i="2"/>
  <c r="I10406" i="2"/>
  <c r="H10407" i="2"/>
  <c r="I10407" i="2"/>
  <c r="H10408" i="2"/>
  <c r="I10408" i="2"/>
  <c r="H10409" i="2"/>
  <c r="I10409" i="2"/>
  <c r="H10410" i="2"/>
  <c r="I10410" i="2"/>
  <c r="H10411" i="2"/>
  <c r="I10411" i="2"/>
  <c r="H10412" i="2"/>
  <c r="I10412" i="2"/>
  <c r="H10413" i="2"/>
  <c r="I10413" i="2"/>
  <c r="H10414" i="2"/>
  <c r="I10414" i="2"/>
  <c r="H10415" i="2"/>
  <c r="I10415" i="2"/>
  <c r="H10416" i="2"/>
  <c r="I10416" i="2"/>
  <c r="H10417" i="2"/>
  <c r="I10417" i="2"/>
  <c r="H10418" i="2"/>
  <c r="I10418" i="2"/>
  <c r="H10419" i="2"/>
  <c r="I10419" i="2"/>
  <c r="H10420" i="2"/>
  <c r="I10420" i="2"/>
  <c r="H10421" i="2"/>
  <c r="I10421" i="2"/>
  <c r="H10422" i="2"/>
  <c r="I10422" i="2"/>
  <c r="H10423" i="2"/>
  <c r="I10423" i="2"/>
  <c r="H10424" i="2"/>
  <c r="I10424" i="2"/>
  <c r="H10425" i="2"/>
  <c r="I10425" i="2"/>
  <c r="H10426" i="2"/>
  <c r="I10426" i="2"/>
  <c r="H10427" i="2"/>
  <c r="I10427" i="2"/>
  <c r="H10428" i="2"/>
  <c r="I10428" i="2"/>
  <c r="H10429" i="2"/>
  <c r="I10429" i="2"/>
  <c r="H10430" i="2"/>
  <c r="I10430" i="2"/>
  <c r="H10431" i="2"/>
  <c r="I10431" i="2"/>
  <c r="H10432" i="2"/>
  <c r="I10432" i="2"/>
  <c r="H10433" i="2"/>
  <c r="I10433" i="2"/>
  <c r="H10434" i="2"/>
  <c r="I10434" i="2"/>
  <c r="H10435" i="2"/>
  <c r="I10435" i="2"/>
  <c r="H10436" i="2"/>
  <c r="I10436" i="2"/>
  <c r="H10437" i="2"/>
  <c r="I10437" i="2"/>
  <c r="H10438" i="2"/>
  <c r="I10438" i="2"/>
  <c r="H10439" i="2"/>
  <c r="I10439" i="2"/>
  <c r="H10440" i="2"/>
  <c r="I10440" i="2"/>
  <c r="H10441" i="2"/>
  <c r="I10441" i="2"/>
  <c r="H10442" i="2"/>
  <c r="I10442" i="2"/>
  <c r="H10443" i="2"/>
  <c r="I10443" i="2"/>
  <c r="H10444" i="2"/>
  <c r="I10444" i="2"/>
  <c r="H10445" i="2"/>
  <c r="I10445" i="2"/>
  <c r="H10446" i="2"/>
  <c r="I10446" i="2"/>
  <c r="H10447" i="2"/>
  <c r="I10447" i="2"/>
  <c r="H10448" i="2"/>
  <c r="I10448" i="2"/>
  <c r="H10449" i="2"/>
  <c r="I10449" i="2"/>
  <c r="H10450" i="2"/>
  <c r="I10450" i="2"/>
  <c r="H10451" i="2"/>
  <c r="I10451" i="2"/>
  <c r="H10452" i="2"/>
  <c r="I10452" i="2"/>
  <c r="H10453" i="2"/>
  <c r="I10453" i="2"/>
  <c r="H10454" i="2"/>
  <c r="I10454" i="2"/>
  <c r="H10455" i="2"/>
  <c r="I10455" i="2"/>
  <c r="H10456" i="2"/>
  <c r="I10456" i="2"/>
  <c r="H10457" i="2"/>
  <c r="I10457" i="2"/>
  <c r="H10458" i="2"/>
  <c r="I10458" i="2"/>
  <c r="H10459" i="2"/>
  <c r="I10459" i="2"/>
  <c r="H10460" i="2"/>
  <c r="I10460" i="2"/>
  <c r="H10461" i="2"/>
  <c r="I10461" i="2"/>
  <c r="H10462" i="2"/>
  <c r="I10462" i="2"/>
  <c r="H10463" i="2"/>
  <c r="I10463" i="2"/>
  <c r="H10464" i="2"/>
  <c r="I10464" i="2"/>
  <c r="H10465" i="2"/>
  <c r="I10465" i="2"/>
  <c r="H10466" i="2"/>
  <c r="I10466" i="2"/>
  <c r="H10467" i="2"/>
  <c r="I10467" i="2"/>
  <c r="H10468" i="2"/>
  <c r="I10468" i="2"/>
  <c r="H10469" i="2"/>
  <c r="I10469" i="2"/>
  <c r="H10470" i="2"/>
  <c r="I10470" i="2"/>
  <c r="H10471" i="2"/>
  <c r="I10471" i="2"/>
  <c r="H10472" i="2"/>
  <c r="I10472" i="2"/>
  <c r="H10473" i="2"/>
  <c r="I10473" i="2"/>
  <c r="H10474" i="2"/>
  <c r="I10474" i="2"/>
  <c r="H10475" i="2"/>
  <c r="I10475" i="2"/>
  <c r="H10476" i="2"/>
  <c r="I10476" i="2"/>
  <c r="H10477" i="2"/>
  <c r="I10477" i="2"/>
  <c r="H10478" i="2"/>
  <c r="I10478" i="2"/>
  <c r="H10479" i="2"/>
  <c r="I10479" i="2"/>
  <c r="H10480" i="2"/>
  <c r="I10480" i="2"/>
  <c r="H10481" i="2"/>
  <c r="I10481" i="2"/>
  <c r="H10482" i="2"/>
  <c r="I10482" i="2"/>
  <c r="H10483" i="2"/>
  <c r="I10483" i="2"/>
  <c r="H10484" i="2"/>
  <c r="I10484" i="2"/>
  <c r="H10485" i="2"/>
  <c r="I10485" i="2"/>
  <c r="H10486" i="2"/>
  <c r="I10486" i="2"/>
  <c r="H10487" i="2"/>
  <c r="I10487" i="2"/>
  <c r="H10488" i="2"/>
  <c r="I10488" i="2"/>
  <c r="H10489" i="2"/>
  <c r="I10489" i="2"/>
  <c r="H10490" i="2"/>
  <c r="I10490" i="2"/>
  <c r="H10491" i="2"/>
  <c r="I10491" i="2"/>
  <c r="I3" i="2"/>
  <c r="H3" i="2"/>
  <c r="E2" i="4"/>
  <c r="J2" i="2" s="1"/>
  <c r="I2" i="2"/>
  <c r="H2"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10002" i="2"/>
  <c r="G10003" i="2"/>
  <c r="G10004" i="2"/>
  <c r="G10005" i="2"/>
  <c r="G10006" i="2"/>
  <c r="G10007" i="2"/>
  <c r="G10008" i="2"/>
  <c r="G10009" i="2"/>
  <c r="G10010" i="2"/>
  <c r="G10011" i="2"/>
  <c r="G10012" i="2"/>
  <c r="G10013" i="2"/>
  <c r="G10014" i="2"/>
  <c r="G10015" i="2"/>
  <c r="G10016" i="2"/>
  <c r="G10017" i="2"/>
  <c r="G10018" i="2"/>
  <c r="G10019" i="2"/>
  <c r="G10020" i="2"/>
  <c r="G10021" i="2"/>
  <c r="G10022" i="2"/>
  <c r="G10023" i="2"/>
  <c r="G10024" i="2"/>
  <c r="G10025" i="2"/>
  <c r="G10026" i="2"/>
  <c r="G10027"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3" i="2"/>
  <c r="G10054" i="2"/>
  <c r="G10055" i="2"/>
  <c r="G10056" i="2"/>
  <c r="G10057" i="2"/>
  <c r="G10058" i="2"/>
  <c r="G10059" i="2"/>
  <c r="G10060" i="2"/>
  <c r="G10061" i="2"/>
  <c r="G10062" i="2"/>
  <c r="G10063" i="2"/>
  <c r="G10064" i="2"/>
  <c r="G10065" i="2"/>
  <c r="G10066" i="2"/>
  <c r="G10067" i="2"/>
  <c r="G10068" i="2"/>
  <c r="G10069" i="2"/>
  <c r="G10070" i="2"/>
  <c r="G10071" i="2"/>
  <c r="G10072" i="2"/>
  <c r="G10073" i="2"/>
  <c r="G10074" i="2"/>
  <c r="G10075" i="2"/>
  <c r="G10076" i="2"/>
  <c r="G10077" i="2"/>
  <c r="G10078" i="2"/>
  <c r="G10079" i="2"/>
  <c r="G10080" i="2"/>
  <c r="G10081" i="2"/>
  <c r="G10082" i="2"/>
  <c r="G10083" i="2"/>
  <c r="G10084" i="2"/>
  <c r="G10085" i="2"/>
  <c r="G10086" i="2"/>
  <c r="G10087" i="2"/>
  <c r="G10088" i="2"/>
  <c r="G10089" i="2"/>
  <c r="G10090" i="2"/>
  <c r="G10091" i="2"/>
  <c r="G10092" i="2"/>
  <c r="G10093" i="2"/>
  <c r="G10094" i="2"/>
  <c r="G10095" i="2"/>
  <c r="G10096" i="2"/>
  <c r="G10097" i="2"/>
  <c r="G10098" i="2"/>
  <c r="G10099" i="2"/>
  <c r="G10100" i="2"/>
  <c r="G10101" i="2"/>
  <c r="G10102" i="2"/>
  <c r="G10103" i="2"/>
  <c r="G10104" i="2"/>
  <c r="G10105" i="2"/>
  <c r="G10106" i="2"/>
  <c r="G10107" i="2"/>
  <c r="G10108"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1"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0" i="2"/>
  <c r="G10191" i="2"/>
  <c r="G10192" i="2"/>
  <c r="G10193" i="2"/>
  <c r="G10194" i="2"/>
  <c r="G10195" i="2"/>
  <c r="G10196" i="2"/>
  <c r="G10197" i="2"/>
  <c r="G10198" i="2"/>
  <c r="G10199" i="2"/>
  <c r="G10200" i="2"/>
  <c r="G10201" i="2"/>
  <c r="G10202" i="2"/>
  <c r="G10203" i="2"/>
  <c r="G10204" i="2"/>
  <c r="G10205" i="2"/>
  <c r="G10206" i="2"/>
  <c r="G10207" i="2"/>
  <c r="G10208" i="2"/>
  <c r="G10209" i="2"/>
  <c r="G10210" i="2"/>
  <c r="G10211" i="2"/>
  <c r="G10212" i="2"/>
  <c r="G10213" i="2"/>
  <c r="G10214" i="2"/>
  <c r="G10215" i="2"/>
  <c r="G10216" i="2"/>
  <c r="G10217" i="2"/>
  <c r="G10218" i="2"/>
  <c r="G10219" i="2"/>
  <c r="G10220" i="2"/>
  <c r="G10221" i="2"/>
  <c r="G10222" i="2"/>
  <c r="G10223" i="2"/>
  <c r="G10224" i="2"/>
  <c r="G10225" i="2"/>
  <c r="G10226" i="2"/>
  <c r="G10227" i="2"/>
  <c r="G10228" i="2"/>
  <c r="G10229" i="2"/>
  <c r="G10230" i="2"/>
  <c r="G10231" i="2"/>
  <c r="G10232" i="2"/>
  <c r="G10233" i="2"/>
  <c r="G10234" i="2"/>
  <c r="G10235" i="2"/>
  <c r="G10236" i="2"/>
  <c r="G10237" i="2"/>
  <c r="G10238" i="2"/>
  <c r="G10239" i="2"/>
  <c r="G10240" i="2"/>
  <c r="G10241" i="2"/>
  <c r="G10242" i="2"/>
  <c r="G10243" i="2"/>
  <c r="G10244" i="2"/>
  <c r="G10245" i="2"/>
  <c r="G10246" i="2"/>
  <c r="G10247" i="2"/>
  <c r="G10248" i="2"/>
  <c r="G10249" i="2"/>
  <c r="G10250" i="2"/>
  <c r="G10251" i="2"/>
  <c r="G10252" i="2"/>
  <c r="G10253" i="2"/>
  <c r="G10254" i="2"/>
  <c r="G10255" i="2"/>
  <c r="G10256" i="2"/>
  <c r="G10257" i="2"/>
  <c r="G10258" i="2"/>
  <c r="G10259" i="2"/>
  <c r="G10260" i="2"/>
  <c r="G10261" i="2"/>
  <c r="G10262" i="2"/>
  <c r="G10263" i="2"/>
  <c r="G10264"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0" i="2"/>
  <c r="G10291" i="2"/>
  <c r="G10292" i="2"/>
  <c r="G10293" i="2"/>
  <c r="G10294" i="2"/>
  <c r="G10295" i="2"/>
  <c r="G10296" i="2"/>
  <c r="G10297" i="2"/>
  <c r="G10298" i="2"/>
  <c r="G10299" i="2"/>
  <c r="G10300" i="2"/>
  <c r="G10301" i="2"/>
  <c r="G10302" i="2"/>
  <c r="G10303" i="2"/>
  <c r="G10304" i="2"/>
  <c r="G10305" i="2"/>
  <c r="G10306" i="2"/>
  <c r="G10307" i="2"/>
  <c r="G10308" i="2"/>
  <c r="G10309" i="2"/>
  <c r="G10310" i="2"/>
  <c r="G10311" i="2"/>
  <c r="G10312" i="2"/>
  <c r="G10313" i="2"/>
  <c r="G10314" i="2"/>
  <c r="G10315" i="2"/>
  <c r="G10316" i="2"/>
  <c r="G10317" i="2"/>
  <c r="G10318" i="2"/>
  <c r="G10319" i="2"/>
  <c r="G10320" i="2"/>
  <c r="G10321" i="2"/>
  <c r="G10322" i="2"/>
  <c r="G10323" i="2"/>
  <c r="G10324" i="2"/>
  <c r="G10325" i="2"/>
  <c r="G10326" i="2"/>
  <c r="G10327" i="2"/>
  <c r="G10328" i="2"/>
  <c r="G10329" i="2"/>
  <c r="G10330" i="2"/>
  <c r="G10331" i="2"/>
  <c r="G10332" i="2"/>
  <c r="G10333" i="2"/>
  <c r="G10334" i="2"/>
  <c r="G10335" i="2"/>
  <c r="G10336" i="2"/>
  <c r="G10337" i="2"/>
  <c r="G10338" i="2"/>
  <c r="G10339" i="2"/>
  <c r="G10340" i="2"/>
  <c r="G10341" i="2"/>
  <c r="G10342" i="2"/>
  <c r="G10343" i="2"/>
  <c r="G10344" i="2"/>
  <c r="G10345"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6" i="2"/>
  <c r="G10377" i="2"/>
  <c r="G10378" i="2"/>
  <c r="G10379" i="2"/>
  <c r="G10380" i="2"/>
  <c r="G10381" i="2"/>
  <c r="G10382" i="2"/>
  <c r="G10383" i="2"/>
  <c r="G10384" i="2"/>
  <c r="G10385" i="2"/>
  <c r="G10386" i="2"/>
  <c r="G10387" i="2"/>
  <c r="G10388" i="2"/>
  <c r="G10389" i="2"/>
  <c r="G10390" i="2"/>
  <c r="G10391" i="2"/>
  <c r="G10392" i="2"/>
  <c r="G10393" i="2"/>
  <c r="G10394" i="2"/>
  <c r="G10395" i="2"/>
  <c r="G10396" i="2"/>
  <c r="G10397" i="2"/>
  <c r="G10398" i="2"/>
  <c r="G10399" i="2"/>
  <c r="G10400" i="2"/>
  <c r="G10401" i="2"/>
  <c r="G10402" i="2"/>
  <c r="G10403" i="2"/>
  <c r="G10404" i="2"/>
  <c r="G10405" i="2"/>
  <c r="G10406" i="2"/>
  <c r="G10407" i="2"/>
  <c r="G10408" i="2"/>
  <c r="G10409" i="2"/>
  <c r="G10410" i="2"/>
  <c r="G10411" i="2"/>
  <c r="G10412" i="2"/>
  <c r="G10413" i="2"/>
  <c r="G10414" i="2"/>
  <c r="G10415" i="2"/>
  <c r="G10416" i="2"/>
  <c r="G10417" i="2"/>
  <c r="G10418" i="2"/>
  <c r="G10419" i="2"/>
  <c r="G10420" i="2"/>
  <c r="G10421" i="2"/>
  <c r="G10422" i="2"/>
  <c r="G10423" i="2"/>
  <c r="G10424" i="2"/>
  <c r="G10425" i="2"/>
  <c r="G10426" i="2"/>
  <c r="G10427" i="2"/>
  <c r="G10428" i="2"/>
  <c r="G10429" i="2"/>
  <c r="G10430" i="2"/>
  <c r="G10431" i="2"/>
  <c r="G10432" i="2"/>
  <c r="G10433" i="2"/>
  <c r="G10434" i="2"/>
  <c r="G10435" i="2"/>
  <c r="G10436" i="2"/>
  <c r="G10437" i="2"/>
  <c r="G10438" i="2"/>
  <c r="G10439" i="2"/>
  <c r="G10440" i="2"/>
  <c r="G10441" i="2"/>
  <c r="G10442" i="2"/>
  <c r="G10443" i="2"/>
  <c r="G10444" i="2"/>
  <c r="G10445" i="2"/>
  <c r="G10446" i="2"/>
  <c r="G10447" i="2"/>
  <c r="G10448" i="2"/>
  <c r="G10449"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7" i="2"/>
  <c r="G10478" i="2"/>
  <c r="G10479" i="2"/>
  <c r="G10480" i="2"/>
  <c r="G10481" i="2"/>
  <c r="G10482" i="2"/>
  <c r="G10483" i="2"/>
  <c r="G10484" i="2"/>
  <c r="G10485" i="2"/>
  <c r="G10486" i="2"/>
  <c r="G10487" i="2"/>
  <c r="G10488" i="2"/>
  <c r="G10489" i="2"/>
  <c r="G10490" i="2"/>
  <c r="G10491" i="2"/>
  <c r="G6" i="2"/>
  <c r="G5" i="2"/>
  <c r="G3" i="2"/>
  <c r="G4" i="2"/>
  <c r="G2"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2" i="2"/>
  <c r="F3" i="2"/>
  <c r="F4" i="2"/>
  <c r="F5" i="2"/>
  <c r="F6" i="2"/>
  <c r="F7" i="2"/>
  <c r="F8" i="2"/>
  <c r="F9" i="2"/>
  <c r="F10" i="2"/>
  <c r="F11" i="2"/>
  <c r="F12" i="2"/>
  <c r="F13" i="2"/>
  <c r="F14" i="2"/>
  <c r="F15" i="2"/>
  <c r="F16" i="2"/>
  <c r="F17" i="2"/>
  <c r="F18" i="2"/>
  <c r="F19" i="2"/>
  <c r="F20"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10002" i="2"/>
  <c r="C10003" i="2"/>
  <c r="C10004" i="2"/>
  <c r="C10005" i="2"/>
  <c r="C10006" i="2"/>
  <c r="C10007" i="2"/>
  <c r="C10008" i="2"/>
  <c r="C10009" i="2"/>
  <c r="C10010" i="2"/>
  <c r="C10011" i="2"/>
  <c r="C10012" i="2"/>
  <c r="C10013" i="2"/>
  <c r="C10014" i="2"/>
  <c r="C10015" i="2"/>
  <c r="C10016" i="2"/>
  <c r="C10017" i="2"/>
  <c r="C10018" i="2"/>
  <c r="C10019" i="2"/>
  <c r="C10020" i="2"/>
  <c r="C10021" i="2"/>
  <c r="C10022" i="2"/>
  <c r="C10023" i="2"/>
  <c r="C10024" i="2"/>
  <c r="C10025" i="2"/>
  <c r="C10026" i="2"/>
  <c r="C10027" i="2"/>
  <c r="C10028" i="2"/>
  <c r="C10029" i="2"/>
  <c r="C10030" i="2"/>
  <c r="C10031" i="2"/>
  <c r="C10032" i="2"/>
  <c r="C10033" i="2"/>
  <c r="C10034" i="2"/>
  <c r="C10035" i="2"/>
  <c r="C10036" i="2"/>
  <c r="C10037" i="2"/>
  <c r="C10038" i="2"/>
  <c r="C10039" i="2"/>
  <c r="C10040" i="2"/>
  <c r="C10041" i="2"/>
  <c r="C10042" i="2"/>
  <c r="C10043" i="2"/>
  <c r="C10044" i="2"/>
  <c r="C10045" i="2"/>
  <c r="C10046" i="2"/>
  <c r="C10047" i="2"/>
  <c r="C10048" i="2"/>
  <c r="C10049" i="2"/>
  <c r="C10050" i="2"/>
  <c r="C10051" i="2"/>
  <c r="C10052" i="2"/>
  <c r="C10053" i="2"/>
  <c r="C10054" i="2"/>
  <c r="C10055" i="2"/>
  <c r="C10056" i="2"/>
  <c r="C10057" i="2"/>
  <c r="C10058" i="2"/>
  <c r="C10059" i="2"/>
  <c r="C10060" i="2"/>
  <c r="C10061" i="2"/>
  <c r="C10062" i="2"/>
  <c r="C10063" i="2"/>
  <c r="C10064" i="2"/>
  <c r="C10065" i="2"/>
  <c r="C10066" i="2"/>
  <c r="C10067" i="2"/>
  <c r="C10068" i="2"/>
  <c r="C10069" i="2"/>
  <c r="C10070" i="2"/>
  <c r="C10071" i="2"/>
  <c r="C10072" i="2"/>
  <c r="C10073" i="2"/>
  <c r="C10074" i="2"/>
  <c r="C10075" i="2"/>
  <c r="C10076" i="2"/>
  <c r="C10077" i="2"/>
  <c r="C10078" i="2"/>
  <c r="C10079" i="2"/>
  <c r="C10080" i="2"/>
  <c r="C10081" i="2"/>
  <c r="C10082" i="2"/>
  <c r="C10083" i="2"/>
  <c r="C10084" i="2"/>
  <c r="C10085" i="2"/>
  <c r="C10086" i="2"/>
  <c r="C10087" i="2"/>
  <c r="C10088" i="2"/>
  <c r="C10089" i="2"/>
  <c r="C10090" i="2"/>
  <c r="C10091" i="2"/>
  <c r="C10092" i="2"/>
  <c r="C10093" i="2"/>
  <c r="C10094" i="2"/>
  <c r="C10095" i="2"/>
  <c r="C10096" i="2"/>
  <c r="C10097" i="2"/>
  <c r="C10098" i="2"/>
  <c r="C10099" i="2"/>
  <c r="C10100" i="2"/>
  <c r="C10101" i="2"/>
  <c r="C10102" i="2"/>
  <c r="C10103" i="2"/>
  <c r="C10104" i="2"/>
  <c r="C10105" i="2"/>
  <c r="C10106" i="2"/>
  <c r="C10107" i="2"/>
  <c r="C10108" i="2"/>
  <c r="C10109" i="2"/>
  <c r="C10110" i="2"/>
  <c r="C10111" i="2"/>
  <c r="C10112" i="2"/>
  <c r="C10113" i="2"/>
  <c r="C10114" i="2"/>
  <c r="C10115" i="2"/>
  <c r="C10116" i="2"/>
  <c r="C10117" i="2"/>
  <c r="C10118" i="2"/>
  <c r="C10119" i="2"/>
  <c r="C10120" i="2"/>
  <c r="C10121" i="2"/>
  <c r="C10122" i="2"/>
  <c r="C10123" i="2"/>
  <c r="C10124" i="2"/>
  <c r="C10125" i="2"/>
  <c r="C10126" i="2"/>
  <c r="C10127" i="2"/>
  <c r="C10128" i="2"/>
  <c r="C10129" i="2"/>
  <c r="C10130" i="2"/>
  <c r="C10131" i="2"/>
  <c r="C10132" i="2"/>
  <c r="C10133" i="2"/>
  <c r="C10134" i="2"/>
  <c r="C10135" i="2"/>
  <c r="C10136" i="2"/>
  <c r="C10137" i="2"/>
  <c r="C10138" i="2"/>
  <c r="C10139" i="2"/>
  <c r="C10140" i="2"/>
  <c r="C10141" i="2"/>
  <c r="C10142" i="2"/>
  <c r="C10143" i="2"/>
  <c r="C10144" i="2"/>
  <c r="C10145" i="2"/>
  <c r="C10146" i="2"/>
  <c r="C10147" i="2"/>
  <c r="C10148" i="2"/>
  <c r="C10149" i="2"/>
  <c r="C10150" i="2"/>
  <c r="C10151" i="2"/>
  <c r="C10152" i="2"/>
  <c r="C10153" i="2"/>
  <c r="C10154" i="2"/>
  <c r="C10155" i="2"/>
  <c r="C10156" i="2"/>
  <c r="C10157" i="2"/>
  <c r="C10158" i="2"/>
  <c r="C10159" i="2"/>
  <c r="C10160" i="2"/>
  <c r="C10161" i="2"/>
  <c r="C10162" i="2"/>
  <c r="C10163" i="2"/>
  <c r="C10164" i="2"/>
  <c r="C10165" i="2"/>
  <c r="C10166" i="2"/>
  <c r="C10167" i="2"/>
  <c r="C10168" i="2"/>
  <c r="C10169" i="2"/>
  <c r="C10170" i="2"/>
  <c r="C10171" i="2"/>
  <c r="C10172" i="2"/>
  <c r="C10173" i="2"/>
  <c r="C10174" i="2"/>
  <c r="C10175" i="2"/>
  <c r="C10176" i="2"/>
  <c r="C10177" i="2"/>
  <c r="C10178" i="2"/>
  <c r="C10179" i="2"/>
  <c r="C10180" i="2"/>
  <c r="C10181" i="2"/>
  <c r="C10182" i="2"/>
  <c r="C10183" i="2"/>
  <c r="C10184" i="2"/>
  <c r="C10185" i="2"/>
  <c r="C10186" i="2"/>
  <c r="C10187" i="2"/>
  <c r="C10188" i="2"/>
  <c r="C10189" i="2"/>
  <c r="C10190" i="2"/>
  <c r="C10191" i="2"/>
  <c r="C10192" i="2"/>
  <c r="C10193" i="2"/>
  <c r="C10194" i="2"/>
  <c r="C10195" i="2"/>
  <c r="C10196" i="2"/>
  <c r="C10197" i="2"/>
  <c r="C10198" i="2"/>
  <c r="C10199" i="2"/>
  <c r="C10200" i="2"/>
  <c r="C10201" i="2"/>
  <c r="C10202" i="2"/>
  <c r="C10203" i="2"/>
  <c r="C10204" i="2"/>
  <c r="C10205" i="2"/>
  <c r="C10206" i="2"/>
  <c r="C10207" i="2"/>
  <c r="C10208" i="2"/>
  <c r="C10209" i="2"/>
  <c r="C10210" i="2"/>
  <c r="C10211" i="2"/>
  <c r="C10212" i="2"/>
  <c r="C10213" i="2"/>
  <c r="C10214" i="2"/>
  <c r="C10215" i="2"/>
  <c r="C10216" i="2"/>
  <c r="C10217" i="2"/>
  <c r="C10218" i="2"/>
  <c r="C10219" i="2"/>
  <c r="C10220" i="2"/>
  <c r="C10221" i="2"/>
  <c r="C10222" i="2"/>
  <c r="C10223" i="2"/>
  <c r="C10224" i="2"/>
  <c r="C10225" i="2"/>
  <c r="C10226" i="2"/>
  <c r="C10227" i="2"/>
  <c r="C10228" i="2"/>
  <c r="C10229" i="2"/>
  <c r="C10230" i="2"/>
  <c r="C10231" i="2"/>
  <c r="C10232" i="2"/>
  <c r="C10233" i="2"/>
  <c r="C10234" i="2"/>
  <c r="C10235" i="2"/>
  <c r="C10236" i="2"/>
  <c r="C10237" i="2"/>
  <c r="C10238" i="2"/>
  <c r="C10239" i="2"/>
  <c r="C10240" i="2"/>
  <c r="C10241" i="2"/>
  <c r="C10242" i="2"/>
  <c r="C10243" i="2"/>
  <c r="C10244" i="2"/>
  <c r="C10245" i="2"/>
  <c r="C10246" i="2"/>
  <c r="C10247" i="2"/>
  <c r="C10248" i="2"/>
  <c r="C10249" i="2"/>
  <c r="C10250" i="2"/>
  <c r="C10251" i="2"/>
  <c r="C10252" i="2"/>
  <c r="C10253" i="2"/>
  <c r="C10254" i="2"/>
  <c r="C10255" i="2"/>
  <c r="C10256" i="2"/>
  <c r="C10257" i="2"/>
  <c r="C10258" i="2"/>
  <c r="C10259" i="2"/>
  <c r="C10260" i="2"/>
  <c r="C10261" i="2"/>
  <c r="C10262" i="2"/>
  <c r="C10263" i="2"/>
  <c r="C10264" i="2"/>
  <c r="C10265" i="2"/>
  <c r="C10266" i="2"/>
  <c r="C10267" i="2"/>
  <c r="C10268" i="2"/>
  <c r="C10269" i="2"/>
  <c r="C10270" i="2"/>
  <c r="C10271" i="2"/>
  <c r="C10272" i="2"/>
  <c r="C10273" i="2"/>
  <c r="C10274" i="2"/>
  <c r="C10275" i="2"/>
  <c r="C10276" i="2"/>
  <c r="C10277" i="2"/>
  <c r="C10278" i="2"/>
  <c r="C10279" i="2"/>
  <c r="C10280" i="2"/>
  <c r="C10281" i="2"/>
  <c r="C10282" i="2"/>
  <c r="C10283" i="2"/>
  <c r="C10284" i="2"/>
  <c r="C10285" i="2"/>
  <c r="C10286" i="2"/>
  <c r="C10287" i="2"/>
  <c r="C10288" i="2"/>
  <c r="C10289" i="2"/>
  <c r="C10290" i="2"/>
  <c r="C10291" i="2"/>
  <c r="C10292" i="2"/>
  <c r="C10293" i="2"/>
  <c r="C10294" i="2"/>
  <c r="C10295" i="2"/>
  <c r="C10296" i="2"/>
  <c r="C10297" i="2"/>
  <c r="C10298" i="2"/>
  <c r="C10299" i="2"/>
  <c r="C10300" i="2"/>
  <c r="C10301" i="2"/>
  <c r="C10302" i="2"/>
  <c r="C10303" i="2"/>
  <c r="C10304" i="2"/>
  <c r="C10305" i="2"/>
  <c r="C10306" i="2"/>
  <c r="C10307" i="2"/>
  <c r="C10308" i="2"/>
  <c r="C10309" i="2"/>
  <c r="C10310" i="2"/>
  <c r="C10311" i="2"/>
  <c r="C10312" i="2"/>
  <c r="C10313" i="2"/>
  <c r="C10314" i="2"/>
  <c r="C10315" i="2"/>
  <c r="C10316" i="2"/>
  <c r="C10317" i="2"/>
  <c r="C10318" i="2"/>
  <c r="C10319" i="2"/>
  <c r="C10320" i="2"/>
  <c r="C10321" i="2"/>
  <c r="C10322" i="2"/>
  <c r="C10323" i="2"/>
  <c r="C10324" i="2"/>
  <c r="C10325" i="2"/>
  <c r="C10326" i="2"/>
  <c r="C10327" i="2"/>
  <c r="C10328" i="2"/>
  <c r="C10329" i="2"/>
  <c r="C10330" i="2"/>
  <c r="C10331" i="2"/>
  <c r="C10332" i="2"/>
  <c r="C10333" i="2"/>
  <c r="C10334" i="2"/>
  <c r="C10335" i="2"/>
  <c r="C10336" i="2"/>
  <c r="C10337" i="2"/>
  <c r="C10338" i="2"/>
  <c r="C10339" i="2"/>
  <c r="C10340" i="2"/>
  <c r="C10341" i="2"/>
  <c r="C10342" i="2"/>
  <c r="C10343" i="2"/>
  <c r="C10344" i="2"/>
  <c r="C10345" i="2"/>
  <c r="C10346" i="2"/>
  <c r="C10347" i="2"/>
  <c r="C10348" i="2"/>
  <c r="C10349" i="2"/>
  <c r="C10350" i="2"/>
  <c r="C10351" i="2"/>
  <c r="C10352" i="2"/>
  <c r="C10353" i="2"/>
  <c r="C10354" i="2"/>
  <c r="C10355" i="2"/>
  <c r="C10356" i="2"/>
  <c r="C10357" i="2"/>
  <c r="C10358" i="2"/>
  <c r="C10359" i="2"/>
  <c r="C10360" i="2"/>
  <c r="C10361" i="2"/>
  <c r="C10362" i="2"/>
  <c r="C10363" i="2"/>
  <c r="C10364" i="2"/>
  <c r="C10365" i="2"/>
  <c r="C10366" i="2"/>
  <c r="C10367" i="2"/>
  <c r="C10368" i="2"/>
  <c r="C10369" i="2"/>
  <c r="C10370" i="2"/>
  <c r="C10371" i="2"/>
  <c r="C10372" i="2"/>
  <c r="C10373" i="2"/>
  <c r="C10374" i="2"/>
  <c r="C10375" i="2"/>
  <c r="C10376" i="2"/>
  <c r="C10377" i="2"/>
  <c r="C10378" i="2"/>
  <c r="C10379" i="2"/>
  <c r="C10380" i="2"/>
  <c r="C10381" i="2"/>
  <c r="C10382" i="2"/>
  <c r="C10383" i="2"/>
  <c r="C10384" i="2"/>
  <c r="C10385" i="2"/>
  <c r="C10386" i="2"/>
  <c r="C10387" i="2"/>
  <c r="C10388" i="2"/>
  <c r="C10389" i="2"/>
  <c r="C10390" i="2"/>
  <c r="C10391" i="2"/>
  <c r="C10392" i="2"/>
  <c r="C10393" i="2"/>
  <c r="C10394" i="2"/>
  <c r="C10395" i="2"/>
  <c r="C10396" i="2"/>
  <c r="C10397" i="2"/>
  <c r="C10398" i="2"/>
  <c r="C10399" i="2"/>
  <c r="C10400" i="2"/>
  <c r="C10401" i="2"/>
  <c r="C10402" i="2"/>
  <c r="C10403" i="2"/>
  <c r="C10404" i="2"/>
  <c r="C10405" i="2"/>
  <c r="C10406" i="2"/>
  <c r="C10407" i="2"/>
  <c r="C10408" i="2"/>
  <c r="C10409" i="2"/>
  <c r="C10410" i="2"/>
  <c r="C10411" i="2"/>
  <c r="C10412" i="2"/>
  <c r="C10413" i="2"/>
  <c r="C10414" i="2"/>
  <c r="C10415" i="2"/>
  <c r="C10416" i="2"/>
  <c r="C10417" i="2"/>
  <c r="C10418" i="2"/>
  <c r="C10419" i="2"/>
  <c r="C10420" i="2"/>
  <c r="C10421" i="2"/>
  <c r="C10422" i="2"/>
  <c r="C10423" i="2"/>
  <c r="C10424" i="2"/>
  <c r="C10425" i="2"/>
  <c r="C10426" i="2"/>
  <c r="C10427" i="2"/>
  <c r="C10428" i="2"/>
  <c r="C10429" i="2"/>
  <c r="C10430" i="2"/>
  <c r="C10431" i="2"/>
  <c r="C10432" i="2"/>
  <c r="C10433" i="2"/>
  <c r="C10434" i="2"/>
  <c r="C10435" i="2"/>
  <c r="C10436" i="2"/>
  <c r="C10437" i="2"/>
  <c r="C10438" i="2"/>
  <c r="C10439" i="2"/>
  <c r="C10440" i="2"/>
  <c r="C10441" i="2"/>
  <c r="C10442" i="2"/>
  <c r="C10443" i="2"/>
  <c r="C10444" i="2"/>
  <c r="C10445" i="2"/>
  <c r="C10446" i="2"/>
  <c r="C10447" i="2"/>
  <c r="C10448" i="2"/>
  <c r="C10449" i="2"/>
  <c r="C10450" i="2"/>
  <c r="C10451" i="2"/>
  <c r="C10452" i="2"/>
  <c r="C10453" i="2"/>
  <c r="C10454" i="2"/>
  <c r="C10455" i="2"/>
  <c r="C10456" i="2"/>
  <c r="C10457" i="2"/>
  <c r="C10458" i="2"/>
  <c r="C10459" i="2"/>
  <c r="C10460" i="2"/>
  <c r="C10461" i="2"/>
  <c r="C10462" i="2"/>
  <c r="C10463" i="2"/>
  <c r="C10464" i="2"/>
  <c r="C10465" i="2"/>
  <c r="C10466" i="2"/>
  <c r="C10467" i="2"/>
  <c r="C10468" i="2"/>
  <c r="C10469" i="2"/>
  <c r="C10470" i="2"/>
  <c r="C10471" i="2"/>
  <c r="C10472" i="2"/>
  <c r="C10473" i="2"/>
  <c r="C10474" i="2"/>
  <c r="C10475" i="2"/>
  <c r="C10476" i="2"/>
  <c r="C10477" i="2"/>
  <c r="C10478" i="2"/>
  <c r="C10479" i="2"/>
  <c r="C10480" i="2"/>
  <c r="C10481" i="2"/>
  <c r="C10482" i="2"/>
  <c r="C10483" i="2"/>
  <c r="C10484" i="2"/>
  <c r="C10485" i="2"/>
  <c r="C10486" i="2"/>
  <c r="C10487" i="2"/>
  <c r="C10488" i="2"/>
  <c r="C10489" i="2"/>
  <c r="C10490" i="2"/>
  <c r="C10491" i="2"/>
  <c r="C2" i="2"/>
  <c r="F3" i="4"/>
  <c r="F4" i="4"/>
  <c r="F5" i="4"/>
  <c r="F6" i="4"/>
  <c r="F7" i="4"/>
  <c r="F8" i="4"/>
  <c r="F9" i="4"/>
  <c r="F10" i="4"/>
  <c r="F11" i="4"/>
  <c r="F12" i="4"/>
  <c r="F13" i="4"/>
  <c r="F14" i="4"/>
  <c r="K9455" i="2" s="1"/>
  <c r="F15" i="4"/>
  <c r="F16" i="4"/>
  <c r="F17" i="4"/>
  <c r="K9458" i="2" s="1"/>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K9487" i="2" s="1"/>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K9519" i="2" s="1"/>
  <c r="F79" i="4"/>
  <c r="F80" i="4"/>
  <c r="F81" i="4"/>
  <c r="K9522" i="2" s="1"/>
  <c r="F82" i="4"/>
  <c r="F83" i="4"/>
  <c r="F84" i="4"/>
  <c r="K9525" i="2" s="1"/>
  <c r="F85" i="4"/>
  <c r="F86" i="4"/>
  <c r="F87" i="4"/>
  <c r="F88" i="4"/>
  <c r="F89" i="4"/>
  <c r="F90" i="4"/>
  <c r="F91" i="4"/>
  <c r="F92" i="4"/>
  <c r="F93" i="4"/>
  <c r="F94" i="4"/>
  <c r="F95" i="4"/>
  <c r="F96" i="4"/>
  <c r="F97" i="4"/>
  <c r="F98" i="4"/>
  <c r="F99" i="4"/>
  <c r="F100" i="4"/>
  <c r="F101" i="4"/>
  <c r="F102" i="4"/>
  <c r="F103" i="4"/>
  <c r="F104" i="4"/>
  <c r="F105" i="4"/>
  <c r="F106" i="4"/>
  <c r="F107" i="4"/>
  <c r="F108" i="4"/>
  <c r="F109" i="4"/>
  <c r="F110" i="4"/>
  <c r="K9551" i="2" s="1"/>
  <c r="F111" i="4"/>
  <c r="F112" i="4"/>
  <c r="F113" i="4"/>
  <c r="K9554" i="2" s="1"/>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K9583" i="2" s="1"/>
  <c r="F143" i="4"/>
  <c r="F144" i="4"/>
  <c r="F145" i="4"/>
  <c r="F146" i="4"/>
  <c r="F147" i="4"/>
  <c r="F148" i="4"/>
  <c r="K9589" i="2" s="1"/>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K9618" i="2" s="1"/>
  <c r="F178" i="4"/>
  <c r="F179" i="4"/>
  <c r="F180" i="4"/>
  <c r="K9621" i="2" s="1"/>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K9647" i="2" s="1"/>
  <c r="F207" i="4"/>
  <c r="F208" i="4"/>
  <c r="F209" i="4"/>
  <c r="K9650" i="2" s="1"/>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K9682" i="2" s="1"/>
  <c r="F242" i="4"/>
  <c r="F243" i="4"/>
  <c r="F244" i="4"/>
  <c r="K9685" i="2" s="1"/>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K9711" i="2" s="1"/>
  <c r="F271" i="4"/>
  <c r="F272" i="4"/>
  <c r="F273" i="4"/>
  <c r="F274" i="4"/>
  <c r="F275" i="4"/>
  <c r="F276" i="4"/>
  <c r="K9717" i="2" s="1"/>
  <c r="F277" i="4"/>
  <c r="F278" i="4"/>
  <c r="F279" i="4"/>
  <c r="F280" i="4"/>
  <c r="F281" i="4"/>
  <c r="F282" i="4"/>
  <c r="F283" i="4"/>
  <c r="F284" i="4"/>
  <c r="F285" i="4"/>
  <c r="F286" i="4"/>
  <c r="F287" i="4"/>
  <c r="F288" i="4"/>
  <c r="F289" i="4"/>
  <c r="F290" i="4"/>
  <c r="F291" i="4"/>
  <c r="F292" i="4"/>
  <c r="F293" i="4"/>
  <c r="F294" i="4"/>
  <c r="F295" i="4"/>
  <c r="F296" i="4"/>
  <c r="F297" i="4"/>
  <c r="K9738" i="2" s="1"/>
  <c r="F298" i="4"/>
  <c r="F299" i="4"/>
  <c r="F300" i="4"/>
  <c r="F301" i="4"/>
  <c r="F302" i="4"/>
  <c r="K9743" i="2" s="1"/>
  <c r="F303" i="4"/>
  <c r="F304" i="4"/>
  <c r="F305" i="4"/>
  <c r="K9746" i="2" s="1"/>
  <c r="F306" i="4"/>
  <c r="F307" i="4"/>
  <c r="F308" i="4"/>
  <c r="F309" i="4"/>
  <c r="F310" i="4"/>
  <c r="F311" i="4"/>
  <c r="F312" i="4"/>
  <c r="F313" i="4"/>
  <c r="F314" i="4"/>
  <c r="F315" i="4"/>
  <c r="F316" i="4"/>
  <c r="F317" i="4"/>
  <c r="F318" i="4"/>
  <c r="F319" i="4"/>
  <c r="F320" i="4"/>
  <c r="F321" i="4"/>
  <c r="F322" i="4"/>
  <c r="F323" i="4"/>
  <c r="F324" i="4"/>
  <c r="F325" i="4"/>
  <c r="F326" i="4"/>
  <c r="F327" i="4"/>
  <c r="F328" i="4"/>
  <c r="F329" i="4"/>
  <c r="K9770" i="2" s="1"/>
  <c r="F330" i="4"/>
  <c r="F331" i="4"/>
  <c r="F332" i="4"/>
  <c r="F333" i="4"/>
  <c r="F334" i="4"/>
  <c r="K9775" i="2" s="1"/>
  <c r="F335" i="4"/>
  <c r="F336" i="4"/>
  <c r="F337" i="4"/>
  <c r="K9778" i="2" s="1"/>
  <c r="F338" i="4"/>
  <c r="F339" i="4"/>
  <c r="F340" i="4"/>
  <c r="F341" i="4"/>
  <c r="F342" i="4"/>
  <c r="F343" i="4"/>
  <c r="F344" i="4"/>
  <c r="F345" i="4"/>
  <c r="F346" i="4"/>
  <c r="F347" i="4"/>
  <c r="F348" i="4"/>
  <c r="F349" i="4"/>
  <c r="F350" i="4"/>
  <c r="F351" i="4"/>
  <c r="F352" i="4"/>
  <c r="F353" i="4"/>
  <c r="F354" i="4"/>
  <c r="F355" i="4"/>
  <c r="F356" i="4"/>
  <c r="F357" i="4"/>
  <c r="F358" i="4"/>
  <c r="F359" i="4"/>
  <c r="F360" i="4"/>
  <c r="F361" i="4"/>
  <c r="K9802" i="2" s="1"/>
  <c r="F362" i="4"/>
  <c r="F363" i="4"/>
  <c r="F364" i="4"/>
  <c r="F365" i="4"/>
  <c r="F366" i="4"/>
  <c r="K9807" i="2" s="1"/>
  <c r="F367" i="4"/>
  <c r="F368" i="4"/>
  <c r="K9809" i="2" s="1"/>
  <c r="F369" i="4"/>
  <c r="K9810" i="2" s="1"/>
  <c r="F370" i="4"/>
  <c r="F371" i="4"/>
  <c r="F372" i="4"/>
  <c r="F373" i="4"/>
  <c r="F374" i="4"/>
  <c r="F375" i="4"/>
  <c r="F376" i="4"/>
  <c r="F377" i="4"/>
  <c r="F378" i="4"/>
  <c r="F379" i="4"/>
  <c r="F380" i="4"/>
  <c r="F381" i="4"/>
  <c r="F382" i="4"/>
  <c r="F383" i="4"/>
  <c r="F384" i="4"/>
  <c r="F385" i="4"/>
  <c r="F386" i="4"/>
  <c r="F387" i="4"/>
  <c r="F388" i="4"/>
  <c r="F389" i="4"/>
  <c r="F390" i="4"/>
  <c r="F391" i="4"/>
  <c r="F392" i="4"/>
  <c r="F393" i="4"/>
  <c r="K9834" i="2" s="1"/>
  <c r="F394" i="4"/>
  <c r="F395" i="4"/>
  <c r="F396" i="4"/>
  <c r="F397" i="4"/>
  <c r="F398" i="4"/>
  <c r="K9839" i="2" s="1"/>
  <c r="F399" i="4"/>
  <c r="F400" i="4"/>
  <c r="K9841" i="2" s="1"/>
  <c r="F401" i="4"/>
  <c r="K9842" i="2" s="1"/>
  <c r="F402" i="4"/>
  <c r="F403" i="4"/>
  <c r="F404" i="4"/>
  <c r="F405" i="4"/>
  <c r="F406" i="4"/>
  <c r="F407" i="4"/>
  <c r="F408" i="4"/>
  <c r="F409" i="4"/>
  <c r="F410" i="4"/>
  <c r="F411" i="4"/>
  <c r="F412" i="4"/>
  <c r="F413" i="4"/>
  <c r="F414" i="4"/>
  <c r="F415" i="4"/>
  <c r="F416" i="4"/>
  <c r="F417" i="4"/>
  <c r="F418" i="4"/>
  <c r="F419" i="4"/>
  <c r="F420" i="4"/>
  <c r="F421" i="4"/>
  <c r="F422" i="4"/>
  <c r="F423" i="4"/>
  <c r="F424" i="4"/>
  <c r="F425" i="4"/>
  <c r="K9866" i="2" s="1"/>
  <c r="F426" i="4"/>
  <c r="F427" i="4"/>
  <c r="F428" i="4"/>
  <c r="F429" i="4"/>
  <c r="F430" i="4"/>
  <c r="K9871" i="2" s="1"/>
  <c r="F431" i="4"/>
  <c r="F432" i="4"/>
  <c r="K9873" i="2" s="1"/>
  <c r="F433" i="4"/>
  <c r="K9874" i="2" s="1"/>
  <c r="F434" i="4"/>
  <c r="F435" i="4"/>
  <c r="F436" i="4"/>
  <c r="F437" i="4"/>
  <c r="F438" i="4"/>
  <c r="F439" i="4"/>
  <c r="F440" i="4"/>
  <c r="F441" i="4"/>
  <c r="F442" i="4"/>
  <c r="F443" i="4"/>
  <c r="F444" i="4"/>
  <c r="F445" i="4"/>
  <c r="F446" i="4"/>
  <c r="F447" i="4"/>
  <c r="F448" i="4"/>
  <c r="F449" i="4"/>
  <c r="F450" i="4"/>
  <c r="F451" i="4"/>
  <c r="F452" i="4"/>
  <c r="F453" i="4"/>
  <c r="F454" i="4"/>
  <c r="F455" i="4"/>
  <c r="F456" i="4"/>
  <c r="F457" i="4"/>
  <c r="K9898" i="2" s="1"/>
  <c r="F458" i="4"/>
  <c r="F459" i="4"/>
  <c r="F460" i="4"/>
  <c r="F461" i="4"/>
  <c r="F462" i="4"/>
  <c r="K9903" i="2" s="1"/>
  <c r="F463" i="4"/>
  <c r="F464" i="4"/>
  <c r="K9905" i="2" s="1"/>
  <c r="F465" i="4"/>
  <c r="K9906" i="2" s="1"/>
  <c r="F466" i="4"/>
  <c r="F467" i="4"/>
  <c r="F468" i="4"/>
  <c r="F469" i="4"/>
  <c r="F470" i="4"/>
  <c r="F471" i="4"/>
  <c r="F472" i="4"/>
  <c r="F473" i="4"/>
  <c r="F474" i="4"/>
  <c r="F475" i="4"/>
  <c r="F476" i="4"/>
  <c r="F477" i="4"/>
  <c r="F478" i="4"/>
  <c r="F479" i="4"/>
  <c r="F480" i="4"/>
  <c r="F481" i="4"/>
  <c r="F482" i="4"/>
  <c r="F483" i="4"/>
  <c r="F484" i="4"/>
  <c r="F485" i="4"/>
  <c r="F486" i="4"/>
  <c r="F487" i="4"/>
  <c r="F488" i="4"/>
  <c r="F489" i="4"/>
  <c r="K9930" i="2" s="1"/>
  <c r="F490" i="4"/>
  <c r="F491" i="4"/>
  <c r="F492" i="4"/>
  <c r="F493" i="4"/>
  <c r="F494" i="4"/>
  <c r="K9935" i="2" s="1"/>
  <c r="F495" i="4"/>
  <c r="F496" i="4"/>
  <c r="K9937" i="2" s="1"/>
  <c r="F497" i="4"/>
  <c r="K9938" i="2" s="1"/>
  <c r="F498" i="4"/>
  <c r="F499" i="4"/>
  <c r="F500" i="4"/>
  <c r="F501" i="4"/>
  <c r="F502" i="4"/>
  <c r="F503" i="4"/>
  <c r="F504" i="4"/>
  <c r="F505" i="4"/>
  <c r="F506" i="4"/>
  <c r="F507" i="4"/>
  <c r="F508" i="4"/>
  <c r="F509" i="4"/>
  <c r="F510" i="4"/>
  <c r="F511" i="4"/>
  <c r="F512" i="4"/>
  <c r="F513" i="4"/>
  <c r="F514" i="4"/>
  <c r="F515" i="4"/>
  <c r="F516" i="4"/>
  <c r="F517" i="4"/>
  <c r="F518" i="4"/>
  <c r="F519" i="4"/>
  <c r="F520" i="4"/>
  <c r="F521" i="4"/>
  <c r="K9962" i="2" s="1"/>
  <c r="F522" i="4"/>
  <c r="F523" i="4"/>
  <c r="F524" i="4"/>
  <c r="F525" i="4"/>
  <c r="F526" i="4"/>
  <c r="K9967" i="2" s="1"/>
  <c r="F527" i="4"/>
  <c r="F528" i="4"/>
  <c r="K9969" i="2" s="1"/>
  <c r="F529" i="4"/>
  <c r="K9970" i="2" s="1"/>
  <c r="F530" i="4"/>
  <c r="F531" i="4"/>
  <c r="F532" i="4"/>
  <c r="F533" i="4"/>
  <c r="F534" i="4"/>
  <c r="F535" i="4"/>
  <c r="F536" i="4"/>
  <c r="F537" i="4"/>
  <c r="F538" i="4"/>
  <c r="F539" i="4"/>
  <c r="F540" i="4"/>
  <c r="F541" i="4"/>
  <c r="F542" i="4"/>
  <c r="F543" i="4"/>
  <c r="F544" i="4"/>
  <c r="F545" i="4"/>
  <c r="F546" i="4"/>
  <c r="F547" i="4"/>
  <c r="F548" i="4"/>
  <c r="F549" i="4"/>
  <c r="F550" i="4"/>
  <c r="F551" i="4"/>
  <c r="F552" i="4"/>
  <c r="F553" i="4"/>
  <c r="K9994" i="2" s="1"/>
  <c r="F554" i="4"/>
  <c r="F555" i="4"/>
  <c r="F556" i="4"/>
  <c r="F557" i="4"/>
  <c r="F558" i="4"/>
  <c r="K9999" i="2" s="1"/>
  <c r="F559" i="4"/>
  <c r="F560" i="4"/>
  <c r="K10001" i="2" s="1"/>
  <c r="F561" i="4"/>
  <c r="F562" i="4"/>
  <c r="F563" i="4"/>
  <c r="F564" i="4"/>
  <c r="F565" i="4"/>
  <c r="F566" i="4"/>
  <c r="F567" i="4"/>
  <c r="F568" i="4"/>
  <c r="F569" i="4"/>
  <c r="F570" i="4"/>
  <c r="F571" i="4"/>
  <c r="F572" i="4"/>
  <c r="F573" i="4"/>
  <c r="F574" i="4"/>
  <c r="F575" i="4"/>
  <c r="F576" i="4"/>
  <c r="F577" i="4"/>
  <c r="F578" i="4"/>
  <c r="F579" i="4"/>
  <c r="F580" i="4"/>
  <c r="F581" i="4"/>
  <c r="F582" i="4"/>
  <c r="F583" i="4"/>
  <c r="F584" i="4"/>
  <c r="F585" i="4"/>
  <c r="K10026" i="2" s="1"/>
  <c r="F586" i="4"/>
  <c r="F587" i="4"/>
  <c r="F588" i="4"/>
  <c r="F589" i="4"/>
  <c r="F590" i="4"/>
  <c r="K10031" i="2" s="1"/>
  <c r="F591" i="4"/>
  <c r="F592" i="4"/>
  <c r="K10033" i="2" s="1"/>
  <c r="F593" i="4"/>
  <c r="F594" i="4"/>
  <c r="F595" i="4"/>
  <c r="F596" i="4"/>
  <c r="F597" i="4"/>
  <c r="F598" i="4"/>
  <c r="F599" i="4"/>
  <c r="F600" i="4"/>
  <c r="F601" i="4"/>
  <c r="F602" i="4"/>
  <c r="F603" i="4"/>
  <c r="F604" i="4"/>
  <c r="F605" i="4"/>
  <c r="F606" i="4"/>
  <c r="F607" i="4"/>
  <c r="F608" i="4"/>
  <c r="F609" i="4"/>
  <c r="F610" i="4"/>
  <c r="F611" i="4"/>
  <c r="F612" i="4"/>
  <c r="F613" i="4"/>
  <c r="F614" i="4"/>
  <c r="F615" i="4"/>
  <c r="F616" i="4"/>
  <c r="F617" i="4"/>
  <c r="K10058" i="2" s="1"/>
  <c r="F618" i="4"/>
  <c r="F619" i="4"/>
  <c r="F620" i="4"/>
  <c r="F621" i="4"/>
  <c r="F622" i="4"/>
  <c r="K10063" i="2" s="1"/>
  <c r="F623" i="4"/>
  <c r="F624" i="4"/>
  <c r="K10065" i="2" s="1"/>
  <c r="F625" i="4"/>
  <c r="F626" i="4"/>
  <c r="F627" i="4"/>
  <c r="F628" i="4"/>
  <c r="F629" i="4"/>
  <c r="F630" i="4"/>
  <c r="F631" i="4"/>
  <c r="F632" i="4"/>
  <c r="F633" i="4"/>
  <c r="F634" i="4"/>
  <c r="F635" i="4"/>
  <c r="F636" i="4"/>
  <c r="F637" i="4"/>
  <c r="F638" i="4"/>
  <c r="F639" i="4"/>
  <c r="F640" i="4"/>
  <c r="F641" i="4"/>
  <c r="F642" i="4"/>
  <c r="F643" i="4"/>
  <c r="F644" i="4"/>
  <c r="F645" i="4"/>
  <c r="F646" i="4"/>
  <c r="F647" i="4"/>
  <c r="F648" i="4"/>
  <c r="F649" i="4"/>
  <c r="K10090" i="2" s="1"/>
  <c r="F650" i="4"/>
  <c r="F651" i="4"/>
  <c r="F652" i="4"/>
  <c r="F653" i="4"/>
  <c r="F654" i="4"/>
  <c r="K10095" i="2" s="1"/>
  <c r="F655" i="4"/>
  <c r="F656" i="4"/>
  <c r="K10097" i="2" s="1"/>
  <c r="F657" i="4"/>
  <c r="F658" i="4"/>
  <c r="F659" i="4"/>
  <c r="F660" i="4"/>
  <c r="F661" i="4"/>
  <c r="F662" i="4"/>
  <c r="F663" i="4"/>
  <c r="F664" i="4"/>
  <c r="F665" i="4"/>
  <c r="F666" i="4"/>
  <c r="F667" i="4"/>
  <c r="F668" i="4"/>
  <c r="F669" i="4"/>
  <c r="F670" i="4"/>
  <c r="F671" i="4"/>
  <c r="F672" i="4"/>
  <c r="F673" i="4"/>
  <c r="F674" i="4"/>
  <c r="F675" i="4"/>
  <c r="F676" i="4"/>
  <c r="F677" i="4"/>
  <c r="F678" i="4"/>
  <c r="F679" i="4"/>
  <c r="F680" i="4"/>
  <c r="F681" i="4"/>
  <c r="K10122" i="2" s="1"/>
  <c r="F682" i="4"/>
  <c r="F683" i="4"/>
  <c r="F684" i="4"/>
  <c r="F685" i="4"/>
  <c r="F686" i="4"/>
  <c r="K10127" i="2" s="1"/>
  <c r="F687" i="4"/>
  <c r="F688" i="4"/>
  <c r="K10129" i="2" s="1"/>
  <c r="F689" i="4"/>
  <c r="F690" i="4"/>
  <c r="F691" i="4"/>
  <c r="F692" i="4"/>
  <c r="F693" i="4"/>
  <c r="F694" i="4"/>
  <c r="F695" i="4"/>
  <c r="F696" i="4"/>
  <c r="F697" i="4"/>
  <c r="F698" i="4"/>
  <c r="F699" i="4"/>
  <c r="F700" i="4"/>
  <c r="F701" i="4"/>
  <c r="F702" i="4"/>
  <c r="F703" i="4"/>
  <c r="F704" i="4"/>
  <c r="F705" i="4"/>
  <c r="F706" i="4"/>
  <c r="F707" i="4"/>
  <c r="F708" i="4"/>
  <c r="F709" i="4"/>
  <c r="F710" i="4"/>
  <c r="F711" i="4"/>
  <c r="F712" i="4"/>
  <c r="F713" i="4"/>
  <c r="K10154" i="2" s="1"/>
  <c r="F714" i="4"/>
  <c r="F715" i="4"/>
  <c r="F716" i="4"/>
  <c r="F717" i="4"/>
  <c r="F718" i="4"/>
  <c r="K10159" i="2" s="1"/>
  <c r="F719" i="4"/>
  <c r="F720" i="4"/>
  <c r="K10161" i="2" s="1"/>
  <c r="F721" i="4"/>
  <c r="F722" i="4"/>
  <c r="F723" i="4"/>
  <c r="F724" i="4"/>
  <c r="F725" i="4"/>
  <c r="F726" i="4"/>
  <c r="F727" i="4"/>
  <c r="F728" i="4"/>
  <c r="F729" i="4"/>
  <c r="F730" i="4"/>
  <c r="F731" i="4"/>
  <c r="F732" i="4"/>
  <c r="F733" i="4"/>
  <c r="F734" i="4"/>
  <c r="F735" i="4"/>
  <c r="F736" i="4"/>
  <c r="F737" i="4"/>
  <c r="F738" i="4"/>
  <c r="F739" i="4"/>
  <c r="F740" i="4"/>
  <c r="F741" i="4"/>
  <c r="F742" i="4"/>
  <c r="F743" i="4"/>
  <c r="F744" i="4"/>
  <c r="F745" i="4"/>
  <c r="K10186" i="2" s="1"/>
  <c r="F746" i="4"/>
  <c r="F747" i="4"/>
  <c r="F748" i="4"/>
  <c r="F749" i="4"/>
  <c r="F750" i="4"/>
  <c r="K10191" i="2" s="1"/>
  <c r="F751" i="4"/>
  <c r="F752" i="4"/>
  <c r="K10193" i="2" s="1"/>
  <c r="F753" i="4"/>
  <c r="F754" i="4"/>
  <c r="F755" i="4"/>
  <c r="F756" i="4"/>
  <c r="F757" i="4"/>
  <c r="F758" i="4"/>
  <c r="F759" i="4"/>
  <c r="F760" i="4"/>
  <c r="F761" i="4"/>
  <c r="F762" i="4"/>
  <c r="F763" i="4"/>
  <c r="F764" i="4"/>
  <c r="F765" i="4"/>
  <c r="F766" i="4"/>
  <c r="F767" i="4"/>
  <c r="F768" i="4"/>
  <c r="F769" i="4"/>
  <c r="F770" i="4"/>
  <c r="F771" i="4"/>
  <c r="F772" i="4"/>
  <c r="F773" i="4"/>
  <c r="F774" i="4"/>
  <c r="F775" i="4"/>
  <c r="F776" i="4"/>
  <c r="F777" i="4"/>
  <c r="K10218" i="2" s="1"/>
  <c r="F778" i="4"/>
  <c r="F779" i="4"/>
  <c r="F780" i="4"/>
  <c r="K10221" i="2" s="1"/>
  <c r="F781" i="4"/>
  <c r="F782" i="4"/>
  <c r="K10223" i="2" s="1"/>
  <c r="F783" i="4"/>
  <c r="F784" i="4"/>
  <c r="K10225" i="2" s="1"/>
  <c r="F785" i="4"/>
  <c r="F786" i="4"/>
  <c r="F787" i="4"/>
  <c r="F788" i="4"/>
  <c r="F789" i="4"/>
  <c r="F790" i="4"/>
  <c r="F791" i="4"/>
  <c r="F792" i="4"/>
  <c r="F793" i="4"/>
  <c r="F794" i="4"/>
  <c r="F795" i="4"/>
  <c r="F796" i="4"/>
  <c r="F797" i="4"/>
  <c r="F798" i="4"/>
  <c r="F799" i="4"/>
  <c r="F800" i="4"/>
  <c r="F801" i="4"/>
  <c r="F802" i="4"/>
  <c r="F803" i="4"/>
  <c r="F804" i="4"/>
  <c r="F805" i="4"/>
  <c r="F806" i="4"/>
  <c r="F807" i="4"/>
  <c r="F808" i="4"/>
  <c r="F809" i="4"/>
  <c r="K10250" i="2" s="1"/>
  <c r="F810" i="4"/>
  <c r="F811" i="4"/>
  <c r="F812" i="4"/>
  <c r="F813" i="4"/>
  <c r="F814" i="4"/>
  <c r="K10255" i="2" s="1"/>
  <c r="F815" i="4"/>
  <c r="F816" i="4"/>
  <c r="K10257" i="2" s="1"/>
  <c r="F817" i="4"/>
  <c r="F818" i="4"/>
  <c r="F819" i="4"/>
  <c r="F820" i="4"/>
  <c r="F821" i="4"/>
  <c r="F822" i="4"/>
  <c r="F823" i="4"/>
  <c r="F824" i="4"/>
  <c r="F825" i="4"/>
  <c r="F826" i="4"/>
  <c r="F827" i="4"/>
  <c r="F828" i="4"/>
  <c r="F829" i="4"/>
  <c r="F830" i="4"/>
  <c r="F831" i="4"/>
  <c r="F832" i="4"/>
  <c r="F833" i="4"/>
  <c r="F834" i="4"/>
  <c r="F835" i="4"/>
  <c r="F836" i="4"/>
  <c r="F837" i="4"/>
  <c r="F838" i="4"/>
  <c r="F839" i="4"/>
  <c r="F840" i="4"/>
  <c r="F841" i="4"/>
  <c r="K10282" i="2" s="1"/>
  <c r="F842" i="4"/>
  <c r="F843" i="4"/>
  <c r="F844" i="4"/>
  <c r="F845" i="4"/>
  <c r="F846" i="4"/>
  <c r="K10287" i="2" s="1"/>
  <c r="F847" i="4"/>
  <c r="F848" i="4"/>
  <c r="K10289" i="2" s="1"/>
  <c r="F849" i="4"/>
  <c r="F850" i="4"/>
  <c r="F851" i="4"/>
  <c r="F852" i="4"/>
  <c r="F853" i="4"/>
  <c r="F854" i="4"/>
  <c r="F855" i="4"/>
  <c r="F856" i="4"/>
  <c r="F857" i="4"/>
  <c r="F858" i="4"/>
  <c r="F859" i="4"/>
  <c r="F860" i="4"/>
  <c r="F861" i="4"/>
  <c r="F862" i="4"/>
  <c r="F863" i="4"/>
  <c r="F864" i="4"/>
  <c r="F865" i="4"/>
  <c r="F866" i="4"/>
  <c r="F867" i="4"/>
  <c r="F868" i="4"/>
  <c r="F869" i="4"/>
  <c r="F870" i="4"/>
  <c r="F871" i="4"/>
  <c r="F872" i="4"/>
  <c r="F873" i="4"/>
  <c r="K10314" i="2" s="1"/>
  <c r="F874" i="4"/>
  <c r="F875" i="4"/>
  <c r="F876" i="4"/>
  <c r="K10317" i="2" s="1"/>
  <c r="F877" i="4"/>
  <c r="F878" i="4"/>
  <c r="K10319" i="2" s="1"/>
  <c r="F879" i="4"/>
  <c r="F880" i="4"/>
  <c r="K10321" i="2" s="1"/>
  <c r="F881" i="4"/>
  <c r="F882" i="4"/>
  <c r="F883" i="4"/>
  <c r="F884" i="4"/>
  <c r="F885" i="4"/>
  <c r="F886" i="4"/>
  <c r="F887" i="4"/>
  <c r="F888" i="4"/>
  <c r="F889" i="4"/>
  <c r="F890" i="4"/>
  <c r="F891" i="4"/>
  <c r="F892" i="4"/>
  <c r="F893" i="4"/>
  <c r="F894" i="4"/>
  <c r="F895" i="4"/>
  <c r="F896" i="4"/>
  <c r="F897" i="4"/>
  <c r="F898" i="4"/>
  <c r="F899" i="4"/>
  <c r="F900" i="4"/>
  <c r="F901" i="4"/>
  <c r="F902" i="4"/>
  <c r="F903" i="4"/>
  <c r="F904" i="4"/>
  <c r="F905" i="4"/>
  <c r="K10346" i="2" s="1"/>
  <c r="F906" i="4"/>
  <c r="F907" i="4"/>
  <c r="F908" i="4"/>
  <c r="K10349" i="2" s="1"/>
  <c r="F909" i="4"/>
  <c r="F910" i="4"/>
  <c r="K10351" i="2" s="1"/>
  <c r="F911" i="4"/>
  <c r="F912" i="4"/>
  <c r="K10353" i="2" s="1"/>
  <c r="F913" i="4"/>
  <c r="F914" i="4"/>
  <c r="F915" i="4"/>
  <c r="F916" i="4"/>
  <c r="F917" i="4"/>
  <c r="F918" i="4"/>
  <c r="F919" i="4"/>
  <c r="F920" i="4"/>
  <c r="F921" i="4"/>
  <c r="F922" i="4"/>
  <c r="F923" i="4"/>
  <c r="F924" i="4"/>
  <c r="F925" i="4"/>
  <c r="F926" i="4"/>
  <c r="F927" i="4"/>
  <c r="F928" i="4"/>
  <c r="F929" i="4"/>
  <c r="F930" i="4"/>
  <c r="F931" i="4"/>
  <c r="F932" i="4"/>
  <c r="F933" i="4"/>
  <c r="F934" i="4"/>
  <c r="F935" i="4"/>
  <c r="F936" i="4"/>
  <c r="F937" i="4"/>
  <c r="K10378" i="2" s="1"/>
  <c r="F938" i="4"/>
  <c r="F939" i="4"/>
  <c r="F940" i="4"/>
  <c r="K10381" i="2" s="1"/>
  <c r="F941" i="4"/>
  <c r="F942" i="4"/>
  <c r="K10383" i="2" s="1"/>
  <c r="F943" i="4"/>
  <c r="F944" i="4"/>
  <c r="K10385" i="2" s="1"/>
  <c r="F945" i="4"/>
  <c r="F946" i="4"/>
  <c r="F947" i="4"/>
  <c r="F948" i="4"/>
  <c r="K9340" i="2" s="1"/>
  <c r="F949" i="4"/>
  <c r="F950" i="4"/>
  <c r="F951" i="4"/>
  <c r="F952" i="4"/>
  <c r="F953" i="4"/>
  <c r="F954" i="4"/>
  <c r="F955" i="4"/>
  <c r="F956" i="4"/>
  <c r="F957" i="4"/>
  <c r="F958" i="4"/>
  <c r="F959" i="4"/>
  <c r="F960" i="4"/>
  <c r="F961" i="4"/>
  <c r="F962" i="4"/>
  <c r="F963" i="4"/>
  <c r="F964" i="4"/>
  <c r="F965" i="4"/>
  <c r="F966" i="4"/>
  <c r="F967" i="4"/>
  <c r="F968" i="4"/>
  <c r="F969" i="4"/>
  <c r="K10410" i="2" s="1"/>
  <c r="F970" i="4"/>
  <c r="F971" i="4"/>
  <c r="F972" i="4"/>
  <c r="K10413" i="2" s="1"/>
  <c r="F973" i="4"/>
  <c r="F974" i="4"/>
  <c r="K10415" i="2" s="1"/>
  <c r="F975" i="4"/>
  <c r="F976" i="4"/>
  <c r="K10417" i="2" s="1"/>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K10442" i="2" s="1"/>
  <c r="F1002" i="4"/>
  <c r="F1003" i="4"/>
  <c r="F1004" i="4"/>
  <c r="K10445" i="2" s="1"/>
  <c r="F1005" i="4"/>
  <c r="F1006" i="4"/>
  <c r="K10447" i="2" s="1"/>
  <c r="F1007" i="4"/>
  <c r="F1008" i="4"/>
  <c r="K10449" i="2" s="1"/>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K10474" i="2" s="1"/>
  <c r="F1034" i="4"/>
  <c r="F1035" i="4"/>
  <c r="F1036" i="4"/>
  <c r="K10477" i="2" s="1"/>
  <c r="F1037" i="4"/>
  <c r="F1038" i="4"/>
  <c r="K10479" i="2" s="1"/>
  <c r="F1039" i="4"/>
  <c r="F1040" i="4"/>
  <c r="K10481" i="2" s="1"/>
  <c r="F1041" i="4"/>
  <c r="F1042" i="4"/>
  <c r="F1043" i="4"/>
  <c r="F1044" i="4"/>
  <c r="F1045" i="4"/>
  <c r="F1046" i="4"/>
  <c r="F1047" i="4"/>
  <c r="F1048" i="4"/>
  <c r="F1049" i="4"/>
  <c r="F1050"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J9494" i="2" s="1"/>
  <c r="E54" i="4"/>
  <c r="E55" i="4"/>
  <c r="J9496" i="2" s="1"/>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J9526" i="2" s="1"/>
  <c r="E86" i="4"/>
  <c r="E87" i="4"/>
  <c r="E88" i="4"/>
  <c r="E89" i="4"/>
  <c r="E90" i="4"/>
  <c r="E91" i="4"/>
  <c r="J9532" i="2" s="1"/>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J9560" i="2" s="1"/>
  <c r="E120" i="4"/>
  <c r="E121" i="4"/>
  <c r="E122" i="4"/>
  <c r="E123" i="4"/>
  <c r="J9564" i="2" s="1"/>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J9590" i="2" s="1"/>
  <c r="E150" i="4"/>
  <c r="E151" i="4"/>
  <c r="E152" i="4"/>
  <c r="E153" i="4"/>
  <c r="E154" i="4"/>
  <c r="E155" i="4"/>
  <c r="J9596" i="2" s="1"/>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J9628" i="2" s="1"/>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J9654" i="2" s="1"/>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J9686" i="2" s="1"/>
  <c r="E246" i="4"/>
  <c r="E247" i="4"/>
  <c r="E248" i="4"/>
  <c r="E249" i="4"/>
  <c r="E250" i="4"/>
  <c r="E251" i="4"/>
  <c r="J9692" i="2" s="1"/>
  <c r="E252" i="4"/>
  <c r="E253" i="4"/>
  <c r="E254" i="4"/>
  <c r="E255" i="4"/>
  <c r="E256" i="4"/>
  <c r="E257" i="4"/>
  <c r="E258" i="4"/>
  <c r="E259" i="4"/>
  <c r="E260" i="4"/>
  <c r="E261" i="4"/>
  <c r="E262" i="4"/>
  <c r="E263" i="4"/>
  <c r="E264" i="4"/>
  <c r="E265" i="4"/>
  <c r="E266" i="4"/>
  <c r="E267" i="4"/>
  <c r="E268" i="4"/>
  <c r="E269" i="4"/>
  <c r="E270" i="4"/>
  <c r="E271" i="4"/>
  <c r="E272" i="4"/>
  <c r="J9713" i="2" s="1"/>
  <c r="E273" i="4"/>
  <c r="E274" i="4"/>
  <c r="E275" i="4"/>
  <c r="E276" i="4"/>
  <c r="E277" i="4"/>
  <c r="J9718" i="2" s="1"/>
  <c r="E278" i="4"/>
  <c r="E279" i="4"/>
  <c r="E280" i="4"/>
  <c r="E281" i="4"/>
  <c r="E282" i="4"/>
  <c r="E283" i="4"/>
  <c r="J9724" i="2" s="1"/>
  <c r="E284" i="4"/>
  <c r="E285" i="4"/>
  <c r="E286" i="4"/>
  <c r="E287" i="4"/>
  <c r="E288" i="4"/>
  <c r="E289" i="4"/>
  <c r="E290" i="4"/>
  <c r="E291" i="4"/>
  <c r="E292" i="4"/>
  <c r="E293" i="4"/>
  <c r="E294" i="4"/>
  <c r="E295" i="4"/>
  <c r="E296" i="4"/>
  <c r="E297" i="4"/>
  <c r="E298" i="4"/>
  <c r="E299" i="4"/>
  <c r="E300" i="4"/>
  <c r="E301" i="4"/>
  <c r="E302" i="4"/>
  <c r="E303" i="4"/>
  <c r="E304" i="4"/>
  <c r="J9745" i="2" s="1"/>
  <c r="E305" i="4"/>
  <c r="E306" i="4"/>
  <c r="E307" i="4"/>
  <c r="E308" i="4"/>
  <c r="E309" i="4"/>
  <c r="J9750" i="2" s="1"/>
  <c r="E310" i="4"/>
  <c r="E311" i="4"/>
  <c r="E312" i="4"/>
  <c r="E313" i="4"/>
  <c r="E314" i="4"/>
  <c r="E315" i="4"/>
  <c r="J9756" i="2" s="1"/>
  <c r="E316" i="4"/>
  <c r="E317" i="4"/>
  <c r="E318" i="4"/>
  <c r="E319" i="4"/>
  <c r="E320" i="4"/>
  <c r="E321" i="4"/>
  <c r="E322" i="4"/>
  <c r="E323" i="4"/>
  <c r="E324" i="4"/>
  <c r="E325" i="4"/>
  <c r="E326" i="4"/>
  <c r="E327" i="4"/>
  <c r="E328" i="4"/>
  <c r="E329" i="4"/>
  <c r="E330" i="4"/>
  <c r="E331" i="4"/>
  <c r="E332" i="4"/>
  <c r="E333" i="4"/>
  <c r="E334" i="4"/>
  <c r="E335" i="4"/>
  <c r="E336" i="4"/>
  <c r="J9777" i="2" s="1"/>
  <c r="E337" i="4"/>
  <c r="E338" i="4"/>
  <c r="E339" i="4"/>
  <c r="E340" i="4"/>
  <c r="E341" i="4"/>
  <c r="J9782" i="2" s="1"/>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J9809" i="2" s="1"/>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J10324" i="2" s="1"/>
  <c r="E884" i="4"/>
  <c r="E885" i="4"/>
  <c r="E886" i="4"/>
  <c r="E887" i="4"/>
  <c r="E888" i="4"/>
  <c r="E889" i="4"/>
  <c r="J10330" i="2" s="1"/>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J10356" i="2" s="1"/>
  <c r="E916" i="4"/>
  <c r="E917" i="4"/>
  <c r="E918" i="4"/>
  <c r="E919" i="4"/>
  <c r="E920" i="4"/>
  <c r="E921" i="4"/>
  <c r="J10362" i="2" s="1"/>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J10388" i="2" s="1"/>
  <c r="E948" i="4"/>
  <c r="E949" i="4"/>
  <c r="E950" i="4"/>
  <c r="E951" i="4"/>
  <c r="E952" i="4"/>
  <c r="E953" i="4"/>
  <c r="J10394" i="2" s="1"/>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J10420" i="2" s="1"/>
  <c r="E980" i="4"/>
  <c r="E981" i="4"/>
  <c r="E982" i="4"/>
  <c r="E983" i="4"/>
  <c r="E984" i="4"/>
  <c r="E985" i="4"/>
  <c r="J10426" i="2" s="1"/>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J10452" i="2" s="1"/>
  <c r="E1012" i="4"/>
  <c r="E1013" i="4"/>
  <c r="E1014" i="4"/>
  <c r="E1015" i="4"/>
  <c r="E1016" i="4"/>
  <c r="E1017" i="4"/>
  <c r="J10458" i="2" s="1"/>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J10484" i="2" s="1"/>
  <c r="E1044" i="4"/>
  <c r="E1045" i="4"/>
  <c r="E1046" i="4"/>
  <c r="E1047" i="4"/>
  <c r="E1048" i="4"/>
  <c r="E1049" i="4"/>
  <c r="E1050" i="4"/>
  <c r="E5" i="3"/>
  <c r="E6" i="3" s="1"/>
  <c r="E4" i="3"/>
  <c r="V3" i="3" l="1"/>
  <c r="AI1" i="3"/>
  <c r="AJ1" i="3"/>
  <c r="AB5" i="3" a="1"/>
  <c r="AB5" i="3" s="1"/>
  <c r="Y3" i="3"/>
  <c r="X3" i="3"/>
  <c r="W3" i="3"/>
  <c r="N3" i="3"/>
  <c r="N14" i="3"/>
  <c r="N13" i="3"/>
  <c r="N12" i="3"/>
  <c r="N11" i="3"/>
  <c r="N10" i="3"/>
  <c r="N9" i="3"/>
  <c r="N8" i="3"/>
  <c r="N7" i="3"/>
  <c r="N6" i="3"/>
  <c r="N5" i="3"/>
  <c r="N4" i="3"/>
  <c r="L9750" i="2"/>
  <c r="L9590" i="2"/>
  <c r="L9718" i="2"/>
  <c r="L9782" i="2"/>
  <c r="M10449" i="2"/>
  <c r="M10385" i="2"/>
  <c r="M10321" i="2"/>
  <c r="M10481" i="2"/>
  <c r="M10417" i="2"/>
  <c r="M10353" i="2"/>
  <c r="M10289" i="2"/>
  <c r="M10383" i="2"/>
  <c r="M10415" i="2"/>
  <c r="M10351" i="2"/>
  <c r="L9756" i="2"/>
  <c r="L9692" i="2"/>
  <c r="L9628" i="2"/>
  <c r="L9596" i="2"/>
  <c r="L9564" i="2"/>
  <c r="L9532" i="2"/>
  <c r="M9717" i="2"/>
  <c r="M9685" i="2"/>
  <c r="M9589" i="2"/>
  <c r="L9724" i="2"/>
  <c r="M9621" i="2"/>
  <c r="L10458" i="2"/>
  <c r="L10426" i="2"/>
  <c r="L10394" i="2"/>
  <c r="L10362" i="2"/>
  <c r="L10330" i="2"/>
  <c r="M9970" i="2"/>
  <c r="M9938" i="2"/>
  <c r="M9906" i="2"/>
  <c r="M9874" i="2"/>
  <c r="M9842" i="2"/>
  <c r="M9810" i="2"/>
  <c r="M9778" i="2"/>
  <c r="M9746" i="2"/>
  <c r="M9682" i="2"/>
  <c r="M9650" i="2"/>
  <c r="M9618" i="2"/>
  <c r="M9554" i="2"/>
  <c r="M9522" i="2"/>
  <c r="M9458" i="2"/>
  <c r="M10225" i="2"/>
  <c r="M10193" i="2"/>
  <c r="M10097" i="2"/>
  <c r="M10033" i="2"/>
  <c r="M9969" i="2"/>
  <c r="M9905" i="2"/>
  <c r="M9841" i="2"/>
  <c r="M9809" i="2"/>
  <c r="M10257" i="2"/>
  <c r="M10161" i="2"/>
  <c r="M10129" i="2"/>
  <c r="M10065" i="2"/>
  <c r="M10001" i="2"/>
  <c r="M9937" i="2"/>
  <c r="M9873" i="2"/>
  <c r="L9494" i="2"/>
  <c r="M10255" i="2"/>
  <c r="M10127" i="2"/>
  <c r="M10319" i="2"/>
  <c r="M10159" i="2"/>
  <c r="M10095" i="2"/>
  <c r="M10447" i="2"/>
  <c r="M10191" i="2"/>
  <c r="L9686" i="2"/>
  <c r="M10287" i="2"/>
  <c r="M10479" i="2"/>
  <c r="M10223" i="2"/>
  <c r="L9654" i="2"/>
  <c r="L9526" i="2"/>
  <c r="M10063" i="2"/>
  <c r="L10324" i="2"/>
  <c r="L10420" i="2"/>
  <c r="M9999" i="2"/>
  <c r="M9967" i="2"/>
  <c r="M10031" i="2"/>
  <c r="M9935" i="2"/>
  <c r="M9871" i="2"/>
  <c r="M9903" i="2"/>
  <c r="M9807" i="2"/>
  <c r="M9743" i="2"/>
  <c r="M9647" i="2"/>
  <c r="M9551" i="2"/>
  <c r="M9487" i="2"/>
  <c r="M9839" i="2"/>
  <c r="M9775" i="2"/>
  <c r="M9711" i="2"/>
  <c r="M9583" i="2"/>
  <c r="M9519" i="2"/>
  <c r="L10356" i="2"/>
  <c r="L9777" i="2"/>
  <c r="L9809" i="2"/>
  <c r="L9713" i="2"/>
  <c r="L10484" i="2"/>
  <c r="L10452" i="2"/>
  <c r="L10388" i="2"/>
  <c r="L9745" i="2"/>
  <c r="L9560" i="2"/>
  <c r="L9496" i="2"/>
  <c r="M9525" i="2"/>
  <c r="L2" i="2"/>
  <c r="M9455" i="2"/>
  <c r="M10381" i="2"/>
  <c r="M10221" i="2"/>
  <c r="M10413" i="2"/>
  <c r="M10317" i="2"/>
  <c r="M10477" i="2"/>
  <c r="M10445" i="2"/>
  <c r="M10349" i="2"/>
  <c r="M10378" i="2"/>
  <c r="M10026" i="2"/>
  <c r="M9738" i="2"/>
  <c r="M10250" i="2"/>
  <c r="M9898" i="2"/>
  <c r="M10218" i="2"/>
  <c r="M9866" i="2"/>
  <c r="M10186" i="2"/>
  <c r="M9834" i="2"/>
  <c r="M10474" i="2"/>
  <c r="M10122" i="2"/>
  <c r="M9770" i="2"/>
  <c r="M10154" i="2"/>
  <c r="M9802" i="2"/>
  <c r="M10282" i="2"/>
  <c r="M9962" i="2"/>
  <c r="M10346" i="2"/>
  <c r="M9994" i="2"/>
  <c r="M10314" i="2"/>
  <c r="M9930" i="2"/>
  <c r="M10410" i="2"/>
  <c r="M10058" i="2"/>
  <c r="M10442" i="2"/>
  <c r="M10090" i="2"/>
  <c r="M9340" i="2"/>
  <c r="J1033" i="2"/>
  <c r="L1033" i="2" s="1"/>
  <c r="J2082" i="2"/>
  <c r="L2082" i="2" s="1"/>
  <c r="J4180" i="2"/>
  <c r="L4180" i="2" s="1"/>
  <c r="J3131" i="2"/>
  <c r="L3131" i="2" s="1"/>
  <c r="J5229" i="2"/>
  <c r="L5229" i="2" s="1"/>
  <c r="J6278" i="2"/>
  <c r="L6278" i="2" s="1"/>
  <c r="J7327" i="2"/>
  <c r="L7327" i="2" s="1"/>
  <c r="J9425" i="2"/>
  <c r="L9425" i="2" s="1"/>
  <c r="J8376" i="2"/>
  <c r="L8376" i="2" s="1"/>
  <c r="J10474" i="2"/>
  <c r="L10474" i="2" s="1"/>
  <c r="J681" i="2"/>
  <c r="L681" i="2" s="1"/>
  <c r="J1730" i="2"/>
  <c r="L1730" i="2" s="1"/>
  <c r="J2779" i="2"/>
  <c r="L2779" i="2" s="1"/>
  <c r="J3828" i="2"/>
  <c r="L3828" i="2" s="1"/>
  <c r="J4877" i="2"/>
  <c r="L4877" i="2" s="1"/>
  <c r="J5926" i="2"/>
  <c r="L5926" i="2" s="1"/>
  <c r="J6975" i="2"/>
  <c r="L6975" i="2" s="1"/>
  <c r="J8024" i="2"/>
  <c r="L8024" i="2" s="1"/>
  <c r="J9073" i="2"/>
  <c r="L9073" i="2" s="1"/>
  <c r="J10122" i="2"/>
  <c r="L10122" i="2" s="1"/>
  <c r="J645" i="2"/>
  <c r="L645" i="2" s="1"/>
  <c r="J1694" i="2"/>
  <c r="L1694" i="2" s="1"/>
  <c r="J2743" i="2"/>
  <c r="L2743" i="2" s="1"/>
  <c r="J3792" i="2"/>
  <c r="L3792" i="2" s="1"/>
  <c r="J4841" i="2"/>
  <c r="L4841" i="2" s="1"/>
  <c r="J5890" i="2"/>
  <c r="L5890" i="2" s="1"/>
  <c r="J6939" i="2"/>
  <c r="L6939" i="2" s="1"/>
  <c r="J7988" i="2"/>
  <c r="L7988" i="2" s="1"/>
  <c r="J9037" i="2"/>
  <c r="L9037" i="2" s="1"/>
  <c r="J10086" i="2"/>
  <c r="L10086" i="2" s="1"/>
  <c r="J101" i="2"/>
  <c r="L101" i="2" s="1"/>
  <c r="J2199" i="2"/>
  <c r="L2199" i="2" s="1"/>
  <c r="J1150" i="2"/>
  <c r="L1150" i="2" s="1"/>
  <c r="J3248" i="2"/>
  <c r="L3248" i="2" s="1"/>
  <c r="J4297" i="2"/>
  <c r="L4297" i="2" s="1"/>
  <c r="J5346" i="2"/>
  <c r="L5346" i="2" s="1"/>
  <c r="J6395" i="2"/>
  <c r="L6395" i="2" s="1"/>
  <c r="J7444" i="2"/>
  <c r="L7444" i="2" s="1"/>
  <c r="J8493" i="2"/>
  <c r="L8493" i="2" s="1"/>
  <c r="J9542" i="2"/>
  <c r="L9542" i="2" s="1"/>
  <c r="J100" i="2"/>
  <c r="L100" i="2" s="1"/>
  <c r="J1149" i="2"/>
  <c r="L1149" i="2" s="1"/>
  <c r="J2198" i="2"/>
  <c r="L2198" i="2" s="1"/>
  <c r="J3247" i="2"/>
  <c r="L3247" i="2" s="1"/>
  <c r="J4296" i="2"/>
  <c r="L4296" i="2" s="1"/>
  <c r="J5345" i="2"/>
  <c r="L5345" i="2" s="1"/>
  <c r="J6394" i="2"/>
  <c r="L6394" i="2" s="1"/>
  <c r="J7443" i="2"/>
  <c r="L7443" i="2" s="1"/>
  <c r="J8492" i="2"/>
  <c r="L8492" i="2" s="1"/>
  <c r="J9541" i="2"/>
  <c r="L9541" i="2" s="1"/>
  <c r="J941" i="2"/>
  <c r="L941" i="2" s="1"/>
  <c r="J1990" i="2"/>
  <c r="L1990" i="2" s="1"/>
  <c r="J3039" i="2"/>
  <c r="L3039" i="2" s="1"/>
  <c r="J4088" i="2"/>
  <c r="L4088" i="2" s="1"/>
  <c r="J5137" i="2"/>
  <c r="L5137" i="2" s="1"/>
  <c r="J6186" i="2"/>
  <c r="L6186" i="2" s="1"/>
  <c r="J7235" i="2"/>
  <c r="L7235" i="2" s="1"/>
  <c r="J8284" i="2"/>
  <c r="L8284" i="2" s="1"/>
  <c r="J9333" i="2"/>
  <c r="L9333" i="2" s="1"/>
  <c r="J10382" i="2"/>
  <c r="L10382" i="2" s="1"/>
  <c r="J749" i="2"/>
  <c r="L749" i="2" s="1"/>
  <c r="J1798" i="2"/>
  <c r="L1798" i="2" s="1"/>
  <c r="J2847" i="2"/>
  <c r="L2847" i="2" s="1"/>
  <c r="J3896" i="2"/>
  <c r="L3896" i="2" s="1"/>
  <c r="J4945" i="2"/>
  <c r="L4945" i="2" s="1"/>
  <c r="J5994" i="2"/>
  <c r="L5994" i="2" s="1"/>
  <c r="J7043" i="2"/>
  <c r="L7043" i="2" s="1"/>
  <c r="J8092" i="2"/>
  <c r="L8092" i="2" s="1"/>
  <c r="J9141" i="2"/>
  <c r="L9141" i="2" s="1"/>
  <c r="J10190" i="2"/>
  <c r="L10190" i="2" s="1"/>
  <c r="J589" i="2"/>
  <c r="L589" i="2" s="1"/>
  <c r="J1638" i="2"/>
  <c r="L1638" i="2" s="1"/>
  <c r="J2687" i="2"/>
  <c r="L2687" i="2" s="1"/>
  <c r="J3736" i="2"/>
  <c r="L3736" i="2" s="1"/>
  <c r="J4785" i="2"/>
  <c r="L4785" i="2" s="1"/>
  <c r="J5834" i="2"/>
  <c r="L5834" i="2" s="1"/>
  <c r="J6883" i="2"/>
  <c r="L6883" i="2" s="1"/>
  <c r="J7932" i="2"/>
  <c r="L7932" i="2" s="1"/>
  <c r="J8981" i="2"/>
  <c r="L8981" i="2" s="1"/>
  <c r="J10030" i="2"/>
  <c r="L10030" i="2" s="1"/>
  <c r="J429" i="2"/>
  <c r="L429" i="2" s="1"/>
  <c r="J1478" i="2"/>
  <c r="L1478" i="2" s="1"/>
  <c r="J2527" i="2"/>
  <c r="L2527" i="2" s="1"/>
  <c r="J3576" i="2"/>
  <c r="L3576" i="2" s="1"/>
  <c r="J4625" i="2"/>
  <c r="L4625" i="2" s="1"/>
  <c r="J5674" i="2"/>
  <c r="L5674" i="2" s="1"/>
  <c r="J6723" i="2"/>
  <c r="L6723" i="2" s="1"/>
  <c r="J7772" i="2"/>
  <c r="L7772" i="2" s="1"/>
  <c r="J8821" i="2"/>
  <c r="L8821" i="2" s="1"/>
  <c r="J9870" i="2"/>
  <c r="L9870" i="2" s="1"/>
  <c r="J269" i="2"/>
  <c r="L269" i="2" s="1"/>
  <c r="J1318" i="2"/>
  <c r="L1318" i="2" s="1"/>
  <c r="J2367" i="2"/>
  <c r="L2367" i="2" s="1"/>
  <c r="J3416" i="2"/>
  <c r="L3416" i="2" s="1"/>
  <c r="J5514" i="2"/>
  <c r="L5514" i="2" s="1"/>
  <c r="J4465" i="2"/>
  <c r="L4465" i="2" s="1"/>
  <c r="J6563" i="2"/>
  <c r="L6563" i="2" s="1"/>
  <c r="J7612" i="2"/>
  <c r="L7612" i="2" s="1"/>
  <c r="J8661" i="2"/>
  <c r="L8661" i="2" s="1"/>
  <c r="J9710" i="2"/>
  <c r="L9710" i="2" s="1"/>
  <c r="J77" i="2"/>
  <c r="L77" i="2" s="1"/>
  <c r="J2175" i="2"/>
  <c r="L2175" i="2" s="1"/>
  <c r="J1126" i="2"/>
  <c r="L1126" i="2" s="1"/>
  <c r="J3224" i="2"/>
  <c r="L3224" i="2" s="1"/>
  <c r="J5322" i="2"/>
  <c r="L5322" i="2" s="1"/>
  <c r="J4273" i="2"/>
  <c r="L4273" i="2" s="1"/>
  <c r="J6371" i="2"/>
  <c r="L6371" i="2" s="1"/>
  <c r="J7420" i="2"/>
  <c r="L7420" i="2" s="1"/>
  <c r="J8469" i="2"/>
  <c r="L8469" i="2" s="1"/>
  <c r="J9518" i="2"/>
  <c r="L9518" i="2" s="1"/>
  <c r="K966" i="2"/>
  <c r="M966" i="2" s="1"/>
  <c r="K2015" i="2"/>
  <c r="M2015" i="2" s="1"/>
  <c r="K3064" i="2"/>
  <c r="M3064" i="2" s="1"/>
  <c r="K5162" i="2"/>
  <c r="M5162" i="2" s="1"/>
  <c r="K4113" i="2"/>
  <c r="M4113" i="2" s="1"/>
  <c r="K6211" i="2"/>
  <c r="M6211" i="2" s="1"/>
  <c r="K7260" i="2"/>
  <c r="M7260" i="2" s="1"/>
  <c r="K8309" i="2"/>
  <c r="M8309" i="2" s="1"/>
  <c r="K9358" i="2"/>
  <c r="M9358" i="2" s="1"/>
  <c r="K838" i="2"/>
  <c r="M838" i="2" s="1"/>
  <c r="K1887" i="2"/>
  <c r="M1887" i="2" s="1"/>
  <c r="K2936" i="2"/>
  <c r="M2936" i="2" s="1"/>
  <c r="K3985" i="2"/>
  <c r="M3985" i="2" s="1"/>
  <c r="K5034" i="2"/>
  <c r="M5034" i="2" s="1"/>
  <c r="K6083" i="2"/>
  <c r="M6083" i="2" s="1"/>
  <c r="K7132" i="2"/>
  <c r="M7132" i="2" s="1"/>
  <c r="K8181" i="2"/>
  <c r="M8181" i="2" s="1"/>
  <c r="K9230" i="2"/>
  <c r="M9230" i="2" s="1"/>
  <c r="K10279" i="2"/>
  <c r="M10279" i="2" s="1"/>
  <c r="K710" i="2"/>
  <c r="M710" i="2" s="1"/>
  <c r="K1759" i="2"/>
  <c r="M1759" i="2" s="1"/>
  <c r="K3857" i="2"/>
  <c r="M3857" i="2" s="1"/>
  <c r="K2808" i="2"/>
  <c r="M2808" i="2" s="1"/>
  <c r="K4906" i="2"/>
  <c r="M4906" i="2" s="1"/>
  <c r="K5955" i="2"/>
  <c r="M5955" i="2" s="1"/>
  <c r="K7004" i="2"/>
  <c r="M7004" i="2" s="1"/>
  <c r="K8053" i="2"/>
  <c r="M8053" i="2" s="1"/>
  <c r="K9102" i="2"/>
  <c r="M9102" i="2" s="1"/>
  <c r="K10151" i="2"/>
  <c r="M10151" i="2" s="1"/>
  <c r="K646" i="2"/>
  <c r="M646" i="2" s="1"/>
  <c r="K1695" i="2"/>
  <c r="M1695" i="2" s="1"/>
  <c r="K2744" i="2"/>
  <c r="M2744" i="2" s="1"/>
  <c r="K3793" i="2"/>
  <c r="M3793" i="2" s="1"/>
  <c r="K4842" i="2"/>
  <c r="M4842" i="2" s="1"/>
  <c r="K5891" i="2"/>
  <c r="M5891" i="2" s="1"/>
  <c r="K6940" i="2"/>
  <c r="M6940" i="2" s="1"/>
  <c r="K7989" i="2"/>
  <c r="M7989" i="2" s="1"/>
  <c r="K9038" i="2"/>
  <c r="M9038" i="2" s="1"/>
  <c r="K10087" i="2"/>
  <c r="M10087" i="2" s="1"/>
  <c r="K614" i="2"/>
  <c r="M614" i="2" s="1"/>
  <c r="K1663" i="2"/>
  <c r="M1663" i="2" s="1"/>
  <c r="K2712" i="2"/>
  <c r="M2712" i="2" s="1"/>
  <c r="K3761" i="2"/>
  <c r="M3761" i="2" s="1"/>
  <c r="K4810" i="2"/>
  <c r="M4810" i="2" s="1"/>
  <c r="K5859" i="2"/>
  <c r="M5859" i="2" s="1"/>
  <c r="K6908" i="2"/>
  <c r="M6908" i="2" s="1"/>
  <c r="K7957" i="2"/>
  <c r="M7957" i="2" s="1"/>
  <c r="K9006" i="2"/>
  <c r="M9006" i="2" s="1"/>
  <c r="K10055" i="2"/>
  <c r="M10055" i="2" s="1"/>
  <c r="K582" i="2"/>
  <c r="M582" i="2" s="1"/>
  <c r="K1631" i="2"/>
  <c r="M1631" i="2" s="1"/>
  <c r="K2680" i="2"/>
  <c r="M2680" i="2" s="1"/>
  <c r="K3729" i="2"/>
  <c r="M3729" i="2" s="1"/>
  <c r="K4778" i="2"/>
  <c r="M4778" i="2" s="1"/>
  <c r="K5827" i="2"/>
  <c r="M5827" i="2" s="1"/>
  <c r="K6876" i="2"/>
  <c r="M6876" i="2" s="1"/>
  <c r="K7925" i="2"/>
  <c r="M7925" i="2" s="1"/>
  <c r="K8974" i="2"/>
  <c r="M8974" i="2" s="1"/>
  <c r="K10023" i="2"/>
  <c r="M10023" i="2" s="1"/>
  <c r="K486" i="2"/>
  <c r="M486" i="2" s="1"/>
  <c r="K1535" i="2"/>
  <c r="M1535" i="2" s="1"/>
  <c r="K2584" i="2"/>
  <c r="M2584" i="2" s="1"/>
  <c r="K3633" i="2"/>
  <c r="M3633" i="2" s="1"/>
  <c r="K4682" i="2"/>
  <c r="M4682" i="2" s="1"/>
  <c r="K5731" i="2"/>
  <c r="M5731" i="2" s="1"/>
  <c r="K6780" i="2"/>
  <c r="M6780" i="2" s="1"/>
  <c r="K7829" i="2"/>
  <c r="M7829" i="2" s="1"/>
  <c r="K8878" i="2"/>
  <c r="M8878" i="2" s="1"/>
  <c r="K9927" i="2"/>
  <c r="M9927" i="2" s="1"/>
  <c r="K454" i="2"/>
  <c r="M454" i="2" s="1"/>
  <c r="K1503" i="2"/>
  <c r="M1503" i="2" s="1"/>
  <c r="K2552" i="2"/>
  <c r="M2552" i="2" s="1"/>
  <c r="K3601" i="2"/>
  <c r="M3601" i="2" s="1"/>
  <c r="K4650" i="2"/>
  <c r="M4650" i="2" s="1"/>
  <c r="K5699" i="2"/>
  <c r="M5699" i="2" s="1"/>
  <c r="K6748" i="2"/>
  <c r="M6748" i="2" s="1"/>
  <c r="K7797" i="2"/>
  <c r="M7797" i="2" s="1"/>
  <c r="K8846" i="2"/>
  <c r="M8846" i="2" s="1"/>
  <c r="K9895" i="2"/>
  <c r="M9895" i="2" s="1"/>
  <c r="K422" i="2"/>
  <c r="M422" i="2" s="1"/>
  <c r="K1471" i="2"/>
  <c r="M1471" i="2" s="1"/>
  <c r="K2520" i="2"/>
  <c r="M2520" i="2" s="1"/>
  <c r="K3569" i="2"/>
  <c r="M3569" i="2" s="1"/>
  <c r="K4618" i="2"/>
  <c r="M4618" i="2" s="1"/>
  <c r="K5667" i="2"/>
  <c r="M5667" i="2" s="1"/>
  <c r="K6716" i="2"/>
  <c r="M6716" i="2" s="1"/>
  <c r="K7765" i="2"/>
  <c r="M7765" i="2" s="1"/>
  <c r="K8814" i="2"/>
  <c r="M8814" i="2" s="1"/>
  <c r="K9863" i="2"/>
  <c r="M9863" i="2" s="1"/>
  <c r="K390" i="2"/>
  <c r="M390" i="2" s="1"/>
  <c r="K1439" i="2"/>
  <c r="M1439" i="2" s="1"/>
  <c r="K2488" i="2"/>
  <c r="M2488" i="2" s="1"/>
  <c r="K3537" i="2"/>
  <c r="M3537" i="2" s="1"/>
  <c r="K4586" i="2"/>
  <c r="M4586" i="2" s="1"/>
  <c r="K5635" i="2"/>
  <c r="M5635" i="2" s="1"/>
  <c r="K6684" i="2"/>
  <c r="M6684" i="2" s="1"/>
  <c r="K7733" i="2"/>
  <c r="M7733" i="2" s="1"/>
  <c r="K8782" i="2"/>
  <c r="M8782" i="2" s="1"/>
  <c r="K9831" i="2"/>
  <c r="M9831" i="2" s="1"/>
  <c r="K358" i="2"/>
  <c r="M358" i="2" s="1"/>
  <c r="K1407" i="2"/>
  <c r="M1407" i="2" s="1"/>
  <c r="K2456" i="2"/>
  <c r="M2456" i="2" s="1"/>
  <c r="K3505" i="2"/>
  <c r="M3505" i="2" s="1"/>
  <c r="K4554" i="2"/>
  <c r="M4554" i="2" s="1"/>
  <c r="K5603" i="2"/>
  <c r="M5603" i="2" s="1"/>
  <c r="K6652" i="2"/>
  <c r="M6652" i="2" s="1"/>
  <c r="K7701" i="2"/>
  <c r="M7701" i="2" s="1"/>
  <c r="K8750" i="2"/>
  <c r="M8750" i="2" s="1"/>
  <c r="K9799" i="2"/>
  <c r="M9799" i="2" s="1"/>
  <c r="K326" i="2"/>
  <c r="M326" i="2" s="1"/>
  <c r="K1375" i="2"/>
  <c r="M1375" i="2" s="1"/>
  <c r="K2424" i="2"/>
  <c r="M2424" i="2" s="1"/>
  <c r="K3473" i="2"/>
  <c r="M3473" i="2" s="1"/>
  <c r="K4522" i="2"/>
  <c r="M4522" i="2" s="1"/>
  <c r="K5571" i="2"/>
  <c r="M5571" i="2" s="1"/>
  <c r="K6620" i="2"/>
  <c r="M6620" i="2" s="1"/>
  <c r="K7669" i="2"/>
  <c r="M7669" i="2" s="1"/>
  <c r="K8718" i="2"/>
  <c r="M8718" i="2" s="1"/>
  <c r="K9767" i="2"/>
  <c r="M9767" i="2" s="1"/>
  <c r="K294" i="2"/>
  <c r="M294" i="2" s="1"/>
  <c r="K1343" i="2"/>
  <c r="M1343" i="2" s="1"/>
  <c r="K3441" i="2"/>
  <c r="M3441" i="2" s="1"/>
  <c r="K2392" i="2"/>
  <c r="M2392" i="2" s="1"/>
  <c r="K4490" i="2"/>
  <c r="M4490" i="2" s="1"/>
  <c r="K5539" i="2"/>
  <c r="M5539" i="2" s="1"/>
  <c r="K6588" i="2"/>
  <c r="M6588" i="2" s="1"/>
  <c r="K7637" i="2"/>
  <c r="M7637" i="2" s="1"/>
  <c r="K8686" i="2"/>
  <c r="M8686" i="2" s="1"/>
  <c r="K9735" i="2"/>
  <c r="M9735" i="2" s="1"/>
  <c r="K262" i="2"/>
  <c r="M262" i="2" s="1"/>
  <c r="K1311" i="2"/>
  <c r="M1311" i="2" s="1"/>
  <c r="K3409" i="2"/>
  <c r="M3409" i="2" s="1"/>
  <c r="K2360" i="2"/>
  <c r="M2360" i="2" s="1"/>
  <c r="K4458" i="2"/>
  <c r="M4458" i="2" s="1"/>
  <c r="K5507" i="2"/>
  <c r="M5507" i="2" s="1"/>
  <c r="K6556" i="2"/>
  <c r="M6556" i="2" s="1"/>
  <c r="K7605" i="2"/>
  <c r="M7605" i="2" s="1"/>
  <c r="K8654" i="2"/>
  <c r="M8654" i="2" s="1"/>
  <c r="K9703" i="2"/>
  <c r="M9703" i="2" s="1"/>
  <c r="K1279" i="2"/>
  <c r="M1279" i="2" s="1"/>
  <c r="K230" i="2"/>
  <c r="M230" i="2" s="1"/>
  <c r="K3377" i="2"/>
  <c r="M3377" i="2" s="1"/>
  <c r="K2328" i="2"/>
  <c r="M2328" i="2" s="1"/>
  <c r="K4426" i="2"/>
  <c r="M4426" i="2" s="1"/>
  <c r="K5475" i="2"/>
  <c r="M5475" i="2" s="1"/>
  <c r="K6524" i="2"/>
  <c r="M6524" i="2" s="1"/>
  <c r="K7573" i="2"/>
  <c r="M7573" i="2" s="1"/>
  <c r="K8622" i="2"/>
  <c r="M8622" i="2" s="1"/>
  <c r="K9671" i="2"/>
  <c r="M9671" i="2" s="1"/>
  <c r="K1247" i="2"/>
  <c r="M1247" i="2" s="1"/>
  <c r="K198" i="2"/>
  <c r="M198" i="2" s="1"/>
  <c r="K2296" i="2"/>
  <c r="M2296" i="2" s="1"/>
  <c r="K3345" i="2"/>
  <c r="M3345" i="2" s="1"/>
  <c r="K4394" i="2"/>
  <c r="M4394" i="2" s="1"/>
  <c r="K5443" i="2"/>
  <c r="M5443" i="2" s="1"/>
  <c r="K6492" i="2"/>
  <c r="M6492" i="2" s="1"/>
  <c r="K7541" i="2"/>
  <c r="M7541" i="2" s="1"/>
  <c r="K8590" i="2"/>
  <c r="M8590" i="2" s="1"/>
  <c r="K9639" i="2"/>
  <c r="M9639" i="2" s="1"/>
  <c r="K1215" i="2"/>
  <c r="M1215" i="2" s="1"/>
  <c r="K166" i="2"/>
  <c r="M166" i="2" s="1"/>
  <c r="K2264" i="2"/>
  <c r="M2264" i="2" s="1"/>
  <c r="K3313" i="2"/>
  <c r="M3313" i="2" s="1"/>
  <c r="K4362" i="2"/>
  <c r="M4362" i="2" s="1"/>
  <c r="K5411" i="2"/>
  <c r="M5411" i="2" s="1"/>
  <c r="K6460" i="2"/>
  <c r="M6460" i="2" s="1"/>
  <c r="K8558" i="2"/>
  <c r="M8558" i="2" s="1"/>
  <c r="K7509" i="2"/>
  <c r="M7509" i="2" s="1"/>
  <c r="K9607" i="2"/>
  <c r="M9607" i="2" s="1"/>
  <c r="K1183" i="2"/>
  <c r="M1183" i="2" s="1"/>
  <c r="K134" i="2"/>
  <c r="M134" i="2" s="1"/>
  <c r="K2232" i="2"/>
  <c r="M2232" i="2" s="1"/>
  <c r="K3281" i="2"/>
  <c r="M3281" i="2" s="1"/>
  <c r="K4330" i="2"/>
  <c r="M4330" i="2" s="1"/>
  <c r="K5379" i="2"/>
  <c r="M5379" i="2" s="1"/>
  <c r="K6428" i="2"/>
  <c r="M6428" i="2" s="1"/>
  <c r="K8526" i="2"/>
  <c r="M8526" i="2" s="1"/>
  <c r="K7477" i="2"/>
  <c r="M7477" i="2" s="1"/>
  <c r="K9575" i="2"/>
  <c r="M9575" i="2" s="1"/>
  <c r="K1087" i="2"/>
  <c r="M1087" i="2" s="1"/>
  <c r="K38" i="2"/>
  <c r="M38" i="2" s="1"/>
  <c r="K2136" i="2"/>
  <c r="M2136" i="2" s="1"/>
  <c r="K3185" i="2"/>
  <c r="M3185" i="2" s="1"/>
  <c r="K5283" i="2"/>
  <c r="M5283" i="2" s="1"/>
  <c r="K4234" i="2"/>
  <c r="M4234" i="2" s="1"/>
  <c r="K6332" i="2"/>
  <c r="M6332" i="2" s="1"/>
  <c r="K8430" i="2"/>
  <c r="M8430" i="2" s="1"/>
  <c r="K7381" i="2"/>
  <c r="M7381" i="2" s="1"/>
  <c r="K9479" i="2"/>
  <c r="M9479" i="2" s="1"/>
  <c r="K1055" i="2"/>
  <c r="M1055" i="2" s="1"/>
  <c r="K6" i="2"/>
  <c r="M6" i="2" s="1"/>
  <c r="K2104" i="2"/>
  <c r="M2104" i="2" s="1"/>
  <c r="K3153" i="2"/>
  <c r="M3153" i="2" s="1"/>
  <c r="K4202" i="2"/>
  <c r="M4202" i="2" s="1"/>
  <c r="K5251" i="2"/>
  <c r="M5251" i="2" s="1"/>
  <c r="K6300" i="2"/>
  <c r="M6300" i="2" s="1"/>
  <c r="K7349" i="2"/>
  <c r="M7349" i="2" s="1"/>
  <c r="K8398" i="2"/>
  <c r="M8398" i="2" s="1"/>
  <c r="K9447" i="2"/>
  <c r="M9447" i="2" s="1"/>
  <c r="J325" i="2"/>
  <c r="L325" i="2" s="1"/>
  <c r="J1374" i="2"/>
  <c r="L1374" i="2" s="1"/>
  <c r="J2423" i="2"/>
  <c r="L2423" i="2" s="1"/>
  <c r="J3472" i="2"/>
  <c r="L3472" i="2" s="1"/>
  <c r="J4521" i="2"/>
  <c r="L4521" i="2" s="1"/>
  <c r="J5570" i="2"/>
  <c r="L5570" i="2" s="1"/>
  <c r="J6619" i="2"/>
  <c r="L6619" i="2" s="1"/>
  <c r="J7668" i="2"/>
  <c r="L7668" i="2" s="1"/>
  <c r="J8717" i="2"/>
  <c r="L8717" i="2" s="1"/>
  <c r="J9766" i="2"/>
  <c r="L9766" i="2" s="1"/>
  <c r="J932" i="2"/>
  <c r="L932" i="2" s="1"/>
  <c r="J1981" i="2"/>
  <c r="L1981" i="2" s="1"/>
  <c r="J3030" i="2"/>
  <c r="L3030" i="2" s="1"/>
  <c r="J4079" i="2"/>
  <c r="L4079" i="2" s="1"/>
  <c r="J5128" i="2"/>
  <c r="L5128" i="2" s="1"/>
  <c r="J6177" i="2"/>
  <c r="L6177" i="2" s="1"/>
  <c r="J7226" i="2"/>
  <c r="L7226" i="2" s="1"/>
  <c r="J8275" i="2"/>
  <c r="L8275" i="2" s="1"/>
  <c r="J10373" i="2"/>
  <c r="L10373" i="2" s="1"/>
  <c r="J9324" i="2"/>
  <c r="L9324" i="2" s="1"/>
  <c r="J36" i="2"/>
  <c r="L36" i="2" s="1"/>
  <c r="J1085" i="2"/>
  <c r="L1085" i="2" s="1"/>
  <c r="J2134" i="2"/>
  <c r="L2134" i="2" s="1"/>
  <c r="J4232" i="2"/>
  <c r="L4232" i="2" s="1"/>
  <c r="J3183" i="2"/>
  <c r="L3183" i="2" s="1"/>
  <c r="J5281" i="2"/>
  <c r="L5281" i="2" s="1"/>
  <c r="J6330" i="2"/>
  <c r="L6330" i="2" s="1"/>
  <c r="J7379" i="2"/>
  <c r="L7379" i="2" s="1"/>
  <c r="J9477" i="2"/>
  <c r="L9477" i="2" s="1"/>
  <c r="J8428" i="2"/>
  <c r="L8428" i="2" s="1"/>
  <c r="J1037" i="2"/>
  <c r="L1037" i="2" s="1"/>
  <c r="J2086" i="2"/>
  <c r="L2086" i="2" s="1"/>
  <c r="J3135" i="2"/>
  <c r="L3135" i="2" s="1"/>
  <c r="J5233" i="2"/>
  <c r="L5233" i="2" s="1"/>
  <c r="J4184" i="2"/>
  <c r="L4184" i="2" s="1"/>
  <c r="J6282" i="2"/>
  <c r="L6282" i="2" s="1"/>
  <c r="J7331" i="2"/>
  <c r="L7331" i="2" s="1"/>
  <c r="J8380" i="2"/>
  <c r="L8380" i="2" s="1"/>
  <c r="J9429" i="2"/>
  <c r="L9429" i="2" s="1"/>
  <c r="J10478" i="2"/>
  <c r="L10478" i="2" s="1"/>
  <c r="J973" i="2"/>
  <c r="L973" i="2" s="1"/>
  <c r="J2022" i="2"/>
  <c r="L2022" i="2" s="1"/>
  <c r="J3071" i="2"/>
  <c r="L3071" i="2" s="1"/>
  <c r="J4120" i="2"/>
  <c r="L4120" i="2" s="1"/>
  <c r="J5169" i="2"/>
  <c r="L5169" i="2" s="1"/>
  <c r="J6218" i="2"/>
  <c r="L6218" i="2" s="1"/>
  <c r="J7267" i="2"/>
  <c r="L7267" i="2" s="1"/>
  <c r="J8316" i="2"/>
  <c r="L8316" i="2" s="1"/>
  <c r="J9365" i="2"/>
  <c r="L9365" i="2" s="1"/>
  <c r="J10414" i="2"/>
  <c r="L10414" i="2" s="1"/>
  <c r="J877" i="2"/>
  <c r="L877" i="2" s="1"/>
  <c r="J1926" i="2"/>
  <c r="L1926" i="2" s="1"/>
  <c r="J2975" i="2"/>
  <c r="L2975" i="2" s="1"/>
  <c r="J4024" i="2"/>
  <c r="L4024" i="2" s="1"/>
  <c r="J5073" i="2"/>
  <c r="L5073" i="2" s="1"/>
  <c r="J6122" i="2"/>
  <c r="L6122" i="2" s="1"/>
  <c r="J7171" i="2"/>
  <c r="L7171" i="2" s="1"/>
  <c r="J8220" i="2"/>
  <c r="L8220" i="2" s="1"/>
  <c r="J9269" i="2"/>
  <c r="L9269" i="2" s="1"/>
  <c r="J10318" i="2"/>
  <c r="L10318" i="2" s="1"/>
  <c r="J781" i="2"/>
  <c r="L781" i="2" s="1"/>
  <c r="J1830" i="2"/>
  <c r="L1830" i="2" s="1"/>
  <c r="J2879" i="2"/>
  <c r="L2879" i="2" s="1"/>
  <c r="J3928" i="2"/>
  <c r="L3928" i="2" s="1"/>
  <c r="J4977" i="2"/>
  <c r="L4977" i="2" s="1"/>
  <c r="J6026" i="2"/>
  <c r="L6026" i="2" s="1"/>
  <c r="J7075" i="2"/>
  <c r="L7075" i="2" s="1"/>
  <c r="J8124" i="2"/>
  <c r="L8124" i="2" s="1"/>
  <c r="J9173" i="2"/>
  <c r="L9173" i="2" s="1"/>
  <c r="J10222" i="2"/>
  <c r="L10222" i="2" s="1"/>
  <c r="J685" i="2"/>
  <c r="L685" i="2" s="1"/>
  <c r="J1734" i="2"/>
  <c r="L1734" i="2" s="1"/>
  <c r="J2783" i="2"/>
  <c r="L2783" i="2" s="1"/>
  <c r="J3832" i="2"/>
  <c r="L3832" i="2" s="1"/>
  <c r="J4881" i="2"/>
  <c r="L4881" i="2" s="1"/>
  <c r="J5930" i="2"/>
  <c r="L5930" i="2" s="1"/>
  <c r="J6979" i="2"/>
  <c r="L6979" i="2" s="1"/>
  <c r="J8028" i="2"/>
  <c r="L8028" i="2" s="1"/>
  <c r="J9077" i="2"/>
  <c r="L9077" i="2" s="1"/>
  <c r="J10126" i="2"/>
  <c r="L10126" i="2" s="1"/>
  <c r="J621" i="2"/>
  <c r="L621" i="2" s="1"/>
  <c r="J1670" i="2"/>
  <c r="L1670" i="2" s="1"/>
  <c r="J2719" i="2"/>
  <c r="L2719" i="2" s="1"/>
  <c r="J3768" i="2"/>
  <c r="L3768" i="2" s="1"/>
  <c r="J4817" i="2"/>
  <c r="L4817" i="2" s="1"/>
  <c r="J5866" i="2"/>
  <c r="L5866" i="2" s="1"/>
  <c r="J6915" i="2"/>
  <c r="L6915" i="2" s="1"/>
  <c r="J7964" i="2"/>
  <c r="L7964" i="2" s="1"/>
  <c r="J9013" i="2"/>
  <c r="L9013" i="2" s="1"/>
  <c r="J10062" i="2"/>
  <c r="L10062" i="2" s="1"/>
  <c r="J525" i="2"/>
  <c r="L525" i="2" s="1"/>
  <c r="J1574" i="2"/>
  <c r="L1574" i="2" s="1"/>
  <c r="J2623" i="2"/>
  <c r="L2623" i="2" s="1"/>
  <c r="J3672" i="2"/>
  <c r="L3672" i="2" s="1"/>
  <c r="J4721" i="2"/>
  <c r="L4721" i="2" s="1"/>
  <c r="J5770" i="2"/>
  <c r="L5770" i="2" s="1"/>
  <c r="J6819" i="2"/>
  <c r="L6819" i="2" s="1"/>
  <c r="J7868" i="2"/>
  <c r="L7868" i="2" s="1"/>
  <c r="J8917" i="2"/>
  <c r="L8917" i="2" s="1"/>
  <c r="J9966" i="2"/>
  <c r="L9966" i="2" s="1"/>
  <c r="J461" i="2"/>
  <c r="L461" i="2" s="1"/>
  <c r="J1510" i="2"/>
  <c r="L1510" i="2" s="1"/>
  <c r="J2559" i="2"/>
  <c r="L2559" i="2" s="1"/>
  <c r="J3608" i="2"/>
  <c r="L3608" i="2" s="1"/>
  <c r="J4657" i="2"/>
  <c r="L4657" i="2" s="1"/>
  <c r="J5706" i="2"/>
  <c r="L5706" i="2" s="1"/>
  <c r="J6755" i="2"/>
  <c r="L6755" i="2" s="1"/>
  <c r="J7804" i="2"/>
  <c r="L7804" i="2" s="1"/>
  <c r="J8853" i="2"/>
  <c r="L8853" i="2" s="1"/>
  <c r="J9902" i="2"/>
  <c r="L9902" i="2" s="1"/>
  <c r="J397" i="2"/>
  <c r="L397" i="2" s="1"/>
  <c r="J1446" i="2"/>
  <c r="L1446" i="2" s="1"/>
  <c r="J2495" i="2"/>
  <c r="L2495" i="2" s="1"/>
  <c r="J3544" i="2"/>
  <c r="L3544" i="2" s="1"/>
  <c r="J4593" i="2"/>
  <c r="L4593" i="2" s="1"/>
  <c r="J5642" i="2"/>
  <c r="L5642" i="2" s="1"/>
  <c r="J6691" i="2"/>
  <c r="L6691" i="2" s="1"/>
  <c r="J7740" i="2"/>
  <c r="L7740" i="2" s="1"/>
  <c r="J8789" i="2"/>
  <c r="L8789" i="2" s="1"/>
  <c r="J9838" i="2"/>
  <c r="L9838" i="2" s="1"/>
  <c r="J333" i="2"/>
  <c r="L333" i="2" s="1"/>
  <c r="J1382" i="2"/>
  <c r="L1382" i="2" s="1"/>
  <c r="J2431" i="2"/>
  <c r="L2431" i="2" s="1"/>
  <c r="J3480" i="2"/>
  <c r="L3480" i="2" s="1"/>
  <c r="J4529" i="2"/>
  <c r="L4529" i="2" s="1"/>
  <c r="J5578" i="2"/>
  <c r="L5578" i="2" s="1"/>
  <c r="J6627" i="2"/>
  <c r="L6627" i="2" s="1"/>
  <c r="J7676" i="2"/>
  <c r="L7676" i="2" s="1"/>
  <c r="J8725" i="2"/>
  <c r="L8725" i="2" s="1"/>
  <c r="J9774" i="2"/>
  <c r="L9774" i="2" s="1"/>
  <c r="J237" i="2"/>
  <c r="L237" i="2" s="1"/>
  <c r="J1286" i="2"/>
  <c r="L1286" i="2" s="1"/>
  <c r="J2335" i="2"/>
  <c r="L2335" i="2" s="1"/>
  <c r="J3384" i="2"/>
  <c r="L3384" i="2" s="1"/>
  <c r="J5482" i="2"/>
  <c r="L5482" i="2" s="1"/>
  <c r="J4433" i="2"/>
  <c r="L4433" i="2" s="1"/>
  <c r="J6531" i="2"/>
  <c r="L6531" i="2" s="1"/>
  <c r="J7580" i="2"/>
  <c r="L7580" i="2" s="1"/>
  <c r="J8629" i="2"/>
  <c r="L8629" i="2" s="1"/>
  <c r="J9678" i="2"/>
  <c r="L9678" i="2" s="1"/>
  <c r="J173" i="2"/>
  <c r="L173" i="2" s="1"/>
  <c r="J2271" i="2"/>
  <c r="L2271" i="2" s="1"/>
  <c r="J1222" i="2"/>
  <c r="L1222" i="2" s="1"/>
  <c r="J3320" i="2"/>
  <c r="L3320" i="2" s="1"/>
  <c r="J5418" i="2"/>
  <c r="L5418" i="2" s="1"/>
  <c r="J4369" i="2"/>
  <c r="L4369" i="2" s="1"/>
  <c r="J6467" i="2"/>
  <c r="L6467" i="2" s="1"/>
  <c r="J7516" i="2"/>
  <c r="L7516" i="2" s="1"/>
  <c r="J8565" i="2"/>
  <c r="L8565" i="2" s="1"/>
  <c r="J9614" i="2"/>
  <c r="L9614" i="2" s="1"/>
  <c r="J141" i="2"/>
  <c r="L141" i="2" s="1"/>
  <c r="J2239" i="2"/>
  <c r="L2239" i="2" s="1"/>
  <c r="J1190" i="2"/>
  <c r="L1190" i="2" s="1"/>
  <c r="J3288" i="2"/>
  <c r="L3288" i="2" s="1"/>
  <c r="J5386" i="2"/>
  <c r="L5386" i="2" s="1"/>
  <c r="J4337" i="2"/>
  <c r="L4337" i="2" s="1"/>
  <c r="J6435" i="2"/>
  <c r="L6435" i="2" s="1"/>
  <c r="J7484" i="2"/>
  <c r="L7484" i="2" s="1"/>
  <c r="J8533" i="2"/>
  <c r="L8533" i="2" s="1"/>
  <c r="J9582" i="2"/>
  <c r="L9582" i="2" s="1"/>
  <c r="J45" i="2"/>
  <c r="L45" i="2" s="1"/>
  <c r="J2143" i="2"/>
  <c r="L2143" i="2" s="1"/>
  <c r="J1094" i="2"/>
  <c r="L1094" i="2" s="1"/>
  <c r="J3192" i="2"/>
  <c r="L3192" i="2" s="1"/>
  <c r="J5290" i="2"/>
  <c r="L5290" i="2" s="1"/>
  <c r="J4241" i="2"/>
  <c r="L4241" i="2" s="1"/>
  <c r="J6339" i="2"/>
  <c r="L6339" i="2" s="1"/>
  <c r="J7388" i="2"/>
  <c r="L7388" i="2" s="1"/>
  <c r="J8437" i="2"/>
  <c r="L8437" i="2" s="1"/>
  <c r="J9486" i="2"/>
  <c r="L9486" i="2" s="1"/>
  <c r="K1030" i="2"/>
  <c r="M1030" i="2" s="1"/>
  <c r="K2079" i="2"/>
  <c r="M2079" i="2" s="1"/>
  <c r="K3128" i="2"/>
  <c r="M3128" i="2" s="1"/>
  <c r="K5226" i="2"/>
  <c r="M5226" i="2" s="1"/>
  <c r="K4177" i="2"/>
  <c r="M4177" i="2" s="1"/>
  <c r="K6275" i="2"/>
  <c r="M6275" i="2" s="1"/>
  <c r="K7324" i="2"/>
  <c r="M7324" i="2" s="1"/>
  <c r="K8373" i="2"/>
  <c r="M8373" i="2" s="1"/>
  <c r="K9422" i="2"/>
  <c r="M9422" i="2" s="1"/>
  <c r="K902" i="2"/>
  <c r="M902" i="2" s="1"/>
  <c r="K1951" i="2"/>
  <c r="M1951" i="2" s="1"/>
  <c r="K3000" i="2"/>
  <c r="M3000" i="2" s="1"/>
  <c r="K5098" i="2"/>
  <c r="M5098" i="2" s="1"/>
  <c r="K4049" i="2"/>
  <c r="M4049" i="2" s="1"/>
  <c r="K6147" i="2"/>
  <c r="M6147" i="2" s="1"/>
  <c r="K7196" i="2"/>
  <c r="M7196" i="2" s="1"/>
  <c r="K8245" i="2"/>
  <c r="M8245" i="2" s="1"/>
  <c r="K9294" i="2"/>
  <c r="M9294" i="2" s="1"/>
  <c r="K774" i="2"/>
  <c r="M774" i="2" s="1"/>
  <c r="K1823" i="2"/>
  <c r="M1823" i="2" s="1"/>
  <c r="K3921" i="2"/>
  <c r="M3921" i="2" s="1"/>
  <c r="K2872" i="2"/>
  <c r="M2872" i="2" s="1"/>
  <c r="K4970" i="2"/>
  <c r="M4970" i="2" s="1"/>
  <c r="K6019" i="2"/>
  <c r="M6019" i="2" s="1"/>
  <c r="K7068" i="2"/>
  <c r="M7068" i="2" s="1"/>
  <c r="K8117" i="2"/>
  <c r="M8117" i="2" s="1"/>
  <c r="K9166" i="2"/>
  <c r="M9166" i="2" s="1"/>
  <c r="K10215" i="2"/>
  <c r="M10215" i="2" s="1"/>
  <c r="K550" i="2"/>
  <c r="M550" i="2" s="1"/>
  <c r="K1599" i="2"/>
  <c r="M1599" i="2" s="1"/>
  <c r="K2648" i="2"/>
  <c r="M2648" i="2" s="1"/>
  <c r="K3697" i="2"/>
  <c r="M3697" i="2" s="1"/>
  <c r="K4746" i="2"/>
  <c r="M4746" i="2" s="1"/>
  <c r="K5795" i="2"/>
  <c r="M5795" i="2" s="1"/>
  <c r="K6844" i="2"/>
  <c r="M6844" i="2" s="1"/>
  <c r="K7893" i="2"/>
  <c r="M7893" i="2" s="1"/>
  <c r="K8942" i="2"/>
  <c r="M8942" i="2" s="1"/>
  <c r="K9991" i="2"/>
  <c r="M9991" i="2" s="1"/>
  <c r="K1119" i="2"/>
  <c r="M1119" i="2" s="1"/>
  <c r="K70" i="2"/>
  <c r="M70" i="2" s="1"/>
  <c r="K2168" i="2"/>
  <c r="M2168" i="2" s="1"/>
  <c r="K3217" i="2"/>
  <c r="M3217" i="2" s="1"/>
  <c r="K5315" i="2"/>
  <c r="M5315" i="2" s="1"/>
  <c r="K4266" i="2"/>
  <c r="M4266" i="2" s="1"/>
  <c r="K6364" i="2"/>
  <c r="M6364" i="2" s="1"/>
  <c r="K7413" i="2"/>
  <c r="M7413" i="2" s="1"/>
  <c r="K8462" i="2"/>
  <c r="M8462" i="2" s="1"/>
  <c r="K9511" i="2"/>
  <c r="M9511" i="2" s="1"/>
  <c r="J1036" i="2"/>
  <c r="L1036" i="2" s="1"/>
  <c r="J2085" i="2"/>
  <c r="L2085" i="2" s="1"/>
  <c r="J3134" i="2"/>
  <c r="L3134" i="2" s="1"/>
  <c r="J5232" i="2"/>
  <c r="L5232" i="2" s="1"/>
  <c r="J4183" i="2"/>
  <c r="L4183" i="2" s="1"/>
  <c r="J6281" i="2"/>
  <c r="L6281" i="2" s="1"/>
  <c r="J8379" i="2"/>
  <c r="L8379" i="2" s="1"/>
  <c r="J7330" i="2"/>
  <c r="L7330" i="2" s="1"/>
  <c r="J9428" i="2"/>
  <c r="L9428" i="2" s="1"/>
  <c r="J10477" i="2"/>
  <c r="L10477" i="2" s="1"/>
  <c r="J1004" i="2"/>
  <c r="L1004" i="2" s="1"/>
  <c r="J2053" i="2"/>
  <c r="L2053" i="2" s="1"/>
  <c r="J3102" i="2"/>
  <c r="L3102" i="2" s="1"/>
  <c r="J4151" i="2"/>
  <c r="L4151" i="2" s="1"/>
  <c r="J5200" i="2"/>
  <c r="L5200" i="2" s="1"/>
  <c r="J6249" i="2"/>
  <c r="L6249" i="2" s="1"/>
  <c r="J7298" i="2"/>
  <c r="L7298" i="2" s="1"/>
  <c r="J8347" i="2"/>
  <c r="L8347" i="2" s="1"/>
  <c r="J9396" i="2"/>
  <c r="L9396" i="2" s="1"/>
  <c r="J10445" i="2"/>
  <c r="L10445" i="2" s="1"/>
  <c r="J972" i="2"/>
  <c r="L972" i="2" s="1"/>
  <c r="J2021" i="2"/>
  <c r="L2021" i="2" s="1"/>
  <c r="J3070" i="2"/>
  <c r="L3070" i="2" s="1"/>
  <c r="J4119" i="2"/>
  <c r="L4119" i="2" s="1"/>
  <c r="J5168" i="2"/>
  <c r="L5168" i="2" s="1"/>
  <c r="J6217" i="2"/>
  <c r="L6217" i="2" s="1"/>
  <c r="J7266" i="2"/>
  <c r="L7266" i="2" s="1"/>
  <c r="J8315" i="2"/>
  <c r="L8315" i="2" s="1"/>
  <c r="J9364" i="2"/>
  <c r="L9364" i="2" s="1"/>
  <c r="J10413" i="2"/>
  <c r="L10413" i="2" s="1"/>
  <c r="J940" i="2"/>
  <c r="L940" i="2" s="1"/>
  <c r="J1989" i="2"/>
  <c r="L1989" i="2" s="1"/>
  <c r="J3038" i="2"/>
  <c r="L3038" i="2" s="1"/>
  <c r="J4087" i="2"/>
  <c r="L4087" i="2" s="1"/>
  <c r="J5136" i="2"/>
  <c r="L5136" i="2" s="1"/>
  <c r="J6185" i="2"/>
  <c r="L6185" i="2" s="1"/>
  <c r="J7234" i="2"/>
  <c r="L7234" i="2" s="1"/>
  <c r="J8283" i="2"/>
  <c r="L8283" i="2" s="1"/>
  <c r="J9332" i="2"/>
  <c r="L9332" i="2" s="1"/>
  <c r="J10381" i="2"/>
  <c r="L10381" i="2" s="1"/>
  <c r="J908" i="2"/>
  <c r="L908" i="2" s="1"/>
  <c r="J1957" i="2"/>
  <c r="L1957" i="2" s="1"/>
  <c r="J3006" i="2"/>
  <c r="L3006" i="2" s="1"/>
  <c r="J4055" i="2"/>
  <c r="L4055" i="2" s="1"/>
  <c r="J5104" i="2"/>
  <c r="L5104" i="2" s="1"/>
  <c r="J6153" i="2"/>
  <c r="L6153" i="2" s="1"/>
  <c r="J7202" i="2"/>
  <c r="L7202" i="2" s="1"/>
  <c r="J8251" i="2"/>
  <c r="L8251" i="2" s="1"/>
  <c r="J9300" i="2"/>
  <c r="L9300" i="2" s="1"/>
  <c r="J10349" i="2"/>
  <c r="L10349" i="2" s="1"/>
  <c r="J876" i="2"/>
  <c r="L876" i="2" s="1"/>
  <c r="J1925" i="2"/>
  <c r="L1925" i="2" s="1"/>
  <c r="J2974" i="2"/>
  <c r="L2974" i="2" s="1"/>
  <c r="J4023" i="2"/>
  <c r="L4023" i="2" s="1"/>
  <c r="J5072" i="2"/>
  <c r="L5072" i="2" s="1"/>
  <c r="J6121" i="2"/>
  <c r="L6121" i="2" s="1"/>
  <c r="J7170" i="2"/>
  <c r="L7170" i="2" s="1"/>
  <c r="J8219" i="2"/>
  <c r="L8219" i="2" s="1"/>
  <c r="J9268" i="2"/>
  <c r="L9268" i="2" s="1"/>
  <c r="J10317" i="2"/>
  <c r="L10317" i="2" s="1"/>
  <c r="J844" i="2"/>
  <c r="L844" i="2" s="1"/>
  <c r="J1893" i="2"/>
  <c r="L1893" i="2" s="1"/>
  <c r="J2942" i="2"/>
  <c r="L2942" i="2" s="1"/>
  <c r="J3991" i="2"/>
  <c r="L3991" i="2" s="1"/>
  <c r="J5040" i="2"/>
  <c r="L5040" i="2" s="1"/>
  <c r="J6089" i="2"/>
  <c r="L6089" i="2" s="1"/>
  <c r="J7138" i="2"/>
  <c r="L7138" i="2" s="1"/>
  <c r="J8187" i="2"/>
  <c r="L8187" i="2" s="1"/>
  <c r="J9236" i="2"/>
  <c r="L9236" i="2" s="1"/>
  <c r="J10285" i="2"/>
  <c r="L10285" i="2" s="1"/>
  <c r="J812" i="2"/>
  <c r="L812" i="2" s="1"/>
  <c r="J1861" i="2"/>
  <c r="L1861" i="2" s="1"/>
  <c r="J2910" i="2"/>
  <c r="L2910" i="2" s="1"/>
  <c r="J3959" i="2"/>
  <c r="L3959" i="2" s="1"/>
  <c r="J5008" i="2"/>
  <c r="L5008" i="2" s="1"/>
  <c r="J6057" i="2"/>
  <c r="L6057" i="2" s="1"/>
  <c r="J7106" i="2"/>
  <c r="L7106" i="2" s="1"/>
  <c r="J8155" i="2"/>
  <c r="L8155" i="2" s="1"/>
  <c r="J9204" i="2"/>
  <c r="L9204" i="2" s="1"/>
  <c r="J10253" i="2"/>
  <c r="L10253" i="2" s="1"/>
  <c r="J780" i="2"/>
  <c r="L780" i="2" s="1"/>
  <c r="J1829" i="2"/>
  <c r="L1829" i="2" s="1"/>
  <c r="J2878" i="2"/>
  <c r="L2878" i="2" s="1"/>
  <c r="J3927" i="2"/>
  <c r="L3927" i="2" s="1"/>
  <c r="J4976" i="2"/>
  <c r="L4976" i="2" s="1"/>
  <c r="J6025" i="2"/>
  <c r="L6025" i="2" s="1"/>
  <c r="J7074" i="2"/>
  <c r="L7074" i="2" s="1"/>
  <c r="J8123" i="2"/>
  <c r="L8123" i="2" s="1"/>
  <c r="J9172" i="2"/>
  <c r="L9172" i="2" s="1"/>
  <c r="J10221" i="2"/>
  <c r="L10221" i="2" s="1"/>
  <c r="J748" i="2"/>
  <c r="L748" i="2" s="1"/>
  <c r="J1797" i="2"/>
  <c r="L1797" i="2" s="1"/>
  <c r="J2846" i="2"/>
  <c r="L2846" i="2" s="1"/>
  <c r="J3895" i="2"/>
  <c r="L3895" i="2" s="1"/>
  <c r="J4944" i="2"/>
  <c r="L4944" i="2" s="1"/>
  <c r="J5993" i="2"/>
  <c r="L5993" i="2" s="1"/>
  <c r="J7042" i="2"/>
  <c r="L7042" i="2" s="1"/>
  <c r="J8091" i="2"/>
  <c r="L8091" i="2" s="1"/>
  <c r="J9140" i="2"/>
  <c r="L9140" i="2" s="1"/>
  <c r="J10189" i="2"/>
  <c r="L10189" i="2" s="1"/>
  <c r="J716" i="2"/>
  <c r="L716" i="2" s="1"/>
  <c r="J1765" i="2"/>
  <c r="L1765" i="2" s="1"/>
  <c r="J2814" i="2"/>
  <c r="L2814" i="2" s="1"/>
  <c r="J3863" i="2"/>
  <c r="L3863" i="2" s="1"/>
  <c r="J4912" i="2"/>
  <c r="L4912" i="2" s="1"/>
  <c r="J5961" i="2"/>
  <c r="L5961" i="2" s="1"/>
  <c r="J7010" i="2"/>
  <c r="L7010" i="2" s="1"/>
  <c r="J8059" i="2"/>
  <c r="L8059" i="2" s="1"/>
  <c r="J9108" i="2"/>
  <c r="L9108" i="2" s="1"/>
  <c r="J10157" i="2"/>
  <c r="L10157" i="2" s="1"/>
  <c r="J684" i="2"/>
  <c r="L684" i="2" s="1"/>
  <c r="J1733" i="2"/>
  <c r="L1733" i="2" s="1"/>
  <c r="J2782" i="2"/>
  <c r="L2782" i="2" s="1"/>
  <c r="J3831" i="2"/>
  <c r="L3831" i="2" s="1"/>
  <c r="J4880" i="2"/>
  <c r="L4880" i="2" s="1"/>
  <c r="J5929" i="2"/>
  <c r="L5929" i="2" s="1"/>
  <c r="J6978" i="2"/>
  <c r="L6978" i="2" s="1"/>
  <c r="J8027" i="2"/>
  <c r="L8027" i="2" s="1"/>
  <c r="J9076" i="2"/>
  <c r="L9076" i="2" s="1"/>
  <c r="J10125" i="2"/>
  <c r="L10125" i="2" s="1"/>
  <c r="J652" i="2"/>
  <c r="L652" i="2" s="1"/>
  <c r="J1701" i="2"/>
  <c r="L1701" i="2" s="1"/>
  <c r="J2750" i="2"/>
  <c r="L2750" i="2" s="1"/>
  <c r="J3799" i="2"/>
  <c r="L3799" i="2" s="1"/>
  <c r="J4848" i="2"/>
  <c r="L4848" i="2" s="1"/>
  <c r="J5897" i="2"/>
  <c r="L5897" i="2" s="1"/>
  <c r="J6946" i="2"/>
  <c r="L6946" i="2" s="1"/>
  <c r="J7995" i="2"/>
  <c r="L7995" i="2" s="1"/>
  <c r="J9044" i="2"/>
  <c r="L9044" i="2" s="1"/>
  <c r="J10093" i="2"/>
  <c r="L10093" i="2" s="1"/>
  <c r="J620" i="2"/>
  <c r="L620" i="2" s="1"/>
  <c r="J1669" i="2"/>
  <c r="L1669" i="2" s="1"/>
  <c r="J2718" i="2"/>
  <c r="L2718" i="2" s="1"/>
  <c r="J3767" i="2"/>
  <c r="L3767" i="2" s="1"/>
  <c r="J4816" i="2"/>
  <c r="L4816" i="2" s="1"/>
  <c r="J5865" i="2"/>
  <c r="L5865" i="2" s="1"/>
  <c r="J6914" i="2"/>
  <c r="L6914" i="2" s="1"/>
  <c r="J7963" i="2"/>
  <c r="L7963" i="2" s="1"/>
  <c r="J9012" i="2"/>
  <c r="L9012" i="2" s="1"/>
  <c r="J10061" i="2"/>
  <c r="L10061" i="2" s="1"/>
  <c r="J588" i="2"/>
  <c r="L588" i="2" s="1"/>
  <c r="J1637" i="2"/>
  <c r="L1637" i="2" s="1"/>
  <c r="J2686" i="2"/>
  <c r="L2686" i="2" s="1"/>
  <c r="J3735" i="2"/>
  <c r="L3735" i="2" s="1"/>
  <c r="J4784" i="2"/>
  <c r="L4784" i="2" s="1"/>
  <c r="J5833" i="2"/>
  <c r="L5833" i="2" s="1"/>
  <c r="J6882" i="2"/>
  <c r="L6882" i="2" s="1"/>
  <c r="J7931" i="2"/>
  <c r="L7931" i="2" s="1"/>
  <c r="J8980" i="2"/>
  <c r="L8980" i="2" s="1"/>
  <c r="J10029" i="2"/>
  <c r="L10029" i="2" s="1"/>
  <c r="J556" i="2"/>
  <c r="L556" i="2" s="1"/>
  <c r="J1605" i="2"/>
  <c r="L1605" i="2" s="1"/>
  <c r="J2654" i="2"/>
  <c r="L2654" i="2" s="1"/>
  <c r="J3703" i="2"/>
  <c r="L3703" i="2" s="1"/>
  <c r="J4752" i="2"/>
  <c r="L4752" i="2" s="1"/>
  <c r="J5801" i="2"/>
  <c r="L5801" i="2" s="1"/>
  <c r="J6850" i="2"/>
  <c r="L6850" i="2" s="1"/>
  <c r="J7899" i="2"/>
  <c r="L7899" i="2" s="1"/>
  <c r="J8948" i="2"/>
  <c r="L8948" i="2" s="1"/>
  <c r="J9997" i="2"/>
  <c r="L9997" i="2" s="1"/>
  <c r="J524" i="2"/>
  <c r="L524" i="2" s="1"/>
  <c r="J1573" i="2"/>
  <c r="L1573" i="2" s="1"/>
  <c r="J2622" i="2"/>
  <c r="L2622" i="2" s="1"/>
  <c r="J3671" i="2"/>
  <c r="L3671" i="2" s="1"/>
  <c r="J4720" i="2"/>
  <c r="L4720" i="2" s="1"/>
  <c r="J5769" i="2"/>
  <c r="L5769" i="2" s="1"/>
  <c r="J6818" i="2"/>
  <c r="L6818" i="2" s="1"/>
  <c r="J7867" i="2"/>
  <c r="L7867" i="2" s="1"/>
  <c r="J8916" i="2"/>
  <c r="L8916" i="2" s="1"/>
  <c r="J9965" i="2"/>
  <c r="L9965" i="2" s="1"/>
  <c r="J492" i="2"/>
  <c r="L492" i="2" s="1"/>
  <c r="J1541" i="2"/>
  <c r="L1541" i="2" s="1"/>
  <c r="J2590" i="2"/>
  <c r="L2590" i="2" s="1"/>
  <c r="J3639" i="2"/>
  <c r="L3639" i="2" s="1"/>
  <c r="J4688" i="2"/>
  <c r="L4688" i="2" s="1"/>
  <c r="J5737" i="2"/>
  <c r="L5737" i="2" s="1"/>
  <c r="J6786" i="2"/>
  <c r="L6786" i="2" s="1"/>
  <c r="J7835" i="2"/>
  <c r="L7835" i="2" s="1"/>
  <c r="J8884" i="2"/>
  <c r="L8884" i="2" s="1"/>
  <c r="J9933" i="2"/>
  <c r="L9933" i="2" s="1"/>
  <c r="J460" i="2"/>
  <c r="L460" i="2" s="1"/>
  <c r="J1509" i="2"/>
  <c r="L1509" i="2" s="1"/>
  <c r="J2558" i="2"/>
  <c r="L2558" i="2" s="1"/>
  <c r="J3607" i="2"/>
  <c r="L3607" i="2" s="1"/>
  <c r="J4656" i="2"/>
  <c r="L4656" i="2" s="1"/>
  <c r="J5705" i="2"/>
  <c r="L5705" i="2" s="1"/>
  <c r="J6754" i="2"/>
  <c r="L6754" i="2" s="1"/>
  <c r="J7803" i="2"/>
  <c r="L7803" i="2" s="1"/>
  <c r="J8852" i="2"/>
  <c r="L8852" i="2" s="1"/>
  <c r="J9901" i="2"/>
  <c r="L9901" i="2" s="1"/>
  <c r="J428" i="2"/>
  <c r="L428" i="2" s="1"/>
  <c r="J1477" i="2"/>
  <c r="L1477" i="2" s="1"/>
  <c r="J2526" i="2"/>
  <c r="L2526" i="2" s="1"/>
  <c r="J3575" i="2"/>
  <c r="L3575" i="2" s="1"/>
  <c r="J4624" i="2"/>
  <c r="L4624" i="2" s="1"/>
  <c r="J5673" i="2"/>
  <c r="L5673" i="2" s="1"/>
  <c r="J6722" i="2"/>
  <c r="L6722" i="2" s="1"/>
  <c r="J7771" i="2"/>
  <c r="L7771" i="2" s="1"/>
  <c r="J8820" i="2"/>
  <c r="L8820" i="2" s="1"/>
  <c r="J9869" i="2"/>
  <c r="L9869" i="2" s="1"/>
  <c r="J396" i="2"/>
  <c r="L396" i="2" s="1"/>
  <c r="J1445" i="2"/>
  <c r="L1445" i="2" s="1"/>
  <c r="J2494" i="2"/>
  <c r="L2494" i="2" s="1"/>
  <c r="J3543" i="2"/>
  <c r="L3543" i="2" s="1"/>
  <c r="J4592" i="2"/>
  <c r="L4592" i="2" s="1"/>
  <c r="J5641" i="2"/>
  <c r="L5641" i="2" s="1"/>
  <c r="J6690" i="2"/>
  <c r="L6690" i="2" s="1"/>
  <c r="J7739" i="2"/>
  <c r="L7739" i="2" s="1"/>
  <c r="J8788" i="2"/>
  <c r="L8788" i="2" s="1"/>
  <c r="J9837" i="2"/>
  <c r="L9837" i="2" s="1"/>
  <c r="J364" i="2"/>
  <c r="L364" i="2" s="1"/>
  <c r="J1413" i="2"/>
  <c r="L1413" i="2" s="1"/>
  <c r="J2462" i="2"/>
  <c r="L2462" i="2" s="1"/>
  <c r="J3511" i="2"/>
  <c r="L3511" i="2" s="1"/>
  <c r="J4560" i="2"/>
  <c r="L4560" i="2" s="1"/>
  <c r="J5609" i="2"/>
  <c r="L5609" i="2" s="1"/>
  <c r="J6658" i="2"/>
  <c r="L6658" i="2" s="1"/>
  <c r="J7707" i="2"/>
  <c r="L7707" i="2" s="1"/>
  <c r="J8756" i="2"/>
  <c r="L8756" i="2" s="1"/>
  <c r="J9805" i="2"/>
  <c r="L9805" i="2" s="1"/>
  <c r="J332" i="2"/>
  <c r="L332" i="2" s="1"/>
  <c r="J1381" i="2"/>
  <c r="L1381" i="2" s="1"/>
  <c r="J2430" i="2"/>
  <c r="L2430" i="2" s="1"/>
  <c r="J3479" i="2"/>
  <c r="L3479" i="2" s="1"/>
  <c r="J4528" i="2"/>
  <c r="L4528" i="2" s="1"/>
  <c r="J5577" i="2"/>
  <c r="L5577" i="2" s="1"/>
  <c r="J6626" i="2"/>
  <c r="L6626" i="2" s="1"/>
  <c r="J7675" i="2"/>
  <c r="L7675" i="2" s="1"/>
  <c r="J8724" i="2"/>
  <c r="L8724" i="2" s="1"/>
  <c r="J9773" i="2"/>
  <c r="L9773" i="2" s="1"/>
  <c r="J300" i="2"/>
  <c r="L300" i="2" s="1"/>
  <c r="J1349" i="2"/>
  <c r="L1349" i="2" s="1"/>
  <c r="J2398" i="2"/>
  <c r="L2398" i="2" s="1"/>
  <c r="J3447" i="2"/>
  <c r="L3447" i="2" s="1"/>
  <c r="J4496" i="2"/>
  <c r="L4496" i="2" s="1"/>
  <c r="J5545" i="2"/>
  <c r="L5545" i="2" s="1"/>
  <c r="J6594" i="2"/>
  <c r="L6594" i="2" s="1"/>
  <c r="J7643" i="2"/>
  <c r="L7643" i="2" s="1"/>
  <c r="J8692" i="2"/>
  <c r="L8692" i="2" s="1"/>
  <c r="J9741" i="2"/>
  <c r="L9741" i="2" s="1"/>
  <c r="J268" i="2"/>
  <c r="L268" i="2" s="1"/>
  <c r="J1317" i="2"/>
  <c r="L1317" i="2" s="1"/>
  <c r="J2366" i="2"/>
  <c r="L2366" i="2" s="1"/>
  <c r="J3415" i="2"/>
  <c r="L3415" i="2" s="1"/>
  <c r="J4464" i="2"/>
  <c r="L4464" i="2" s="1"/>
  <c r="J5513" i="2"/>
  <c r="L5513" i="2" s="1"/>
  <c r="J6562" i="2"/>
  <c r="L6562" i="2" s="1"/>
  <c r="J7611" i="2"/>
  <c r="L7611" i="2" s="1"/>
  <c r="J8660" i="2"/>
  <c r="L8660" i="2" s="1"/>
  <c r="J9709" i="2"/>
  <c r="L9709" i="2" s="1"/>
  <c r="J236" i="2"/>
  <c r="L236" i="2" s="1"/>
  <c r="J1285" i="2"/>
  <c r="L1285" i="2" s="1"/>
  <c r="J2334" i="2"/>
  <c r="L2334" i="2" s="1"/>
  <c r="J3383" i="2"/>
  <c r="L3383" i="2" s="1"/>
  <c r="J4432" i="2"/>
  <c r="L4432" i="2" s="1"/>
  <c r="J5481" i="2"/>
  <c r="L5481" i="2" s="1"/>
  <c r="J6530" i="2"/>
  <c r="L6530" i="2" s="1"/>
  <c r="J7579" i="2"/>
  <c r="L7579" i="2" s="1"/>
  <c r="J8628" i="2"/>
  <c r="L8628" i="2" s="1"/>
  <c r="J9677" i="2"/>
  <c r="L9677" i="2" s="1"/>
  <c r="J1253" i="2"/>
  <c r="L1253" i="2" s="1"/>
  <c r="J204" i="2"/>
  <c r="L204" i="2" s="1"/>
  <c r="J2302" i="2"/>
  <c r="L2302" i="2" s="1"/>
  <c r="J3351" i="2"/>
  <c r="L3351" i="2" s="1"/>
  <c r="J4400" i="2"/>
  <c r="L4400" i="2" s="1"/>
  <c r="J5449" i="2"/>
  <c r="L5449" i="2" s="1"/>
  <c r="J6498" i="2"/>
  <c r="L6498" i="2" s="1"/>
  <c r="J7547" i="2"/>
  <c r="L7547" i="2" s="1"/>
  <c r="J8596" i="2"/>
  <c r="L8596" i="2" s="1"/>
  <c r="J9645" i="2"/>
  <c r="L9645" i="2" s="1"/>
  <c r="J1221" i="2"/>
  <c r="L1221" i="2" s="1"/>
  <c r="J172" i="2"/>
  <c r="L172" i="2" s="1"/>
  <c r="J2270" i="2"/>
  <c r="L2270" i="2" s="1"/>
  <c r="J3319" i="2"/>
  <c r="L3319" i="2" s="1"/>
  <c r="J4368" i="2"/>
  <c r="L4368" i="2" s="1"/>
  <c r="J5417" i="2"/>
  <c r="L5417" i="2" s="1"/>
  <c r="J6466" i="2"/>
  <c r="L6466" i="2" s="1"/>
  <c r="J7515" i="2"/>
  <c r="L7515" i="2" s="1"/>
  <c r="J8564" i="2"/>
  <c r="L8564" i="2" s="1"/>
  <c r="J9613" i="2"/>
  <c r="L9613" i="2" s="1"/>
  <c r="J1189" i="2"/>
  <c r="L1189" i="2" s="1"/>
  <c r="J140" i="2"/>
  <c r="L140" i="2" s="1"/>
  <c r="J2238" i="2"/>
  <c r="L2238" i="2" s="1"/>
  <c r="J3287" i="2"/>
  <c r="L3287" i="2" s="1"/>
  <c r="J4336" i="2"/>
  <c r="L4336" i="2" s="1"/>
  <c r="J5385" i="2"/>
  <c r="L5385" i="2" s="1"/>
  <c r="J6434" i="2"/>
  <c r="L6434" i="2" s="1"/>
  <c r="J7483" i="2"/>
  <c r="L7483" i="2" s="1"/>
  <c r="J8532" i="2"/>
  <c r="L8532" i="2" s="1"/>
  <c r="J9581" i="2"/>
  <c r="L9581" i="2" s="1"/>
  <c r="J1157" i="2"/>
  <c r="L1157" i="2" s="1"/>
  <c r="J108" i="2"/>
  <c r="L108" i="2" s="1"/>
  <c r="J2206" i="2"/>
  <c r="L2206" i="2" s="1"/>
  <c r="J3255" i="2"/>
  <c r="L3255" i="2" s="1"/>
  <c r="J4304" i="2"/>
  <c r="L4304" i="2" s="1"/>
  <c r="J5353" i="2"/>
  <c r="L5353" i="2" s="1"/>
  <c r="J6402" i="2"/>
  <c r="L6402" i="2" s="1"/>
  <c r="J7451" i="2"/>
  <c r="L7451" i="2" s="1"/>
  <c r="J8500" i="2"/>
  <c r="L8500" i="2" s="1"/>
  <c r="J9549" i="2"/>
  <c r="L9549" i="2" s="1"/>
  <c r="J1125" i="2"/>
  <c r="L1125" i="2" s="1"/>
  <c r="J76" i="2"/>
  <c r="L76" i="2" s="1"/>
  <c r="J2174" i="2"/>
  <c r="L2174" i="2" s="1"/>
  <c r="J3223" i="2"/>
  <c r="L3223" i="2" s="1"/>
  <c r="J4272" i="2"/>
  <c r="L4272" i="2" s="1"/>
  <c r="J5321" i="2"/>
  <c r="L5321" i="2" s="1"/>
  <c r="J6370" i="2"/>
  <c r="L6370" i="2" s="1"/>
  <c r="J7419" i="2"/>
  <c r="L7419" i="2" s="1"/>
  <c r="J8468" i="2"/>
  <c r="L8468" i="2" s="1"/>
  <c r="J9517" i="2"/>
  <c r="L9517" i="2" s="1"/>
  <c r="J1093" i="2"/>
  <c r="L1093" i="2" s="1"/>
  <c r="J44" i="2"/>
  <c r="L44" i="2" s="1"/>
  <c r="J2142" i="2"/>
  <c r="L2142" i="2" s="1"/>
  <c r="J3191" i="2"/>
  <c r="L3191" i="2" s="1"/>
  <c r="J5289" i="2"/>
  <c r="L5289" i="2" s="1"/>
  <c r="J4240" i="2"/>
  <c r="L4240" i="2" s="1"/>
  <c r="J6338" i="2"/>
  <c r="L6338" i="2" s="1"/>
  <c r="J7387" i="2"/>
  <c r="L7387" i="2" s="1"/>
  <c r="J8436" i="2"/>
  <c r="L8436" i="2" s="1"/>
  <c r="J9485" i="2"/>
  <c r="L9485" i="2" s="1"/>
  <c r="J1061" i="2"/>
  <c r="L1061" i="2" s="1"/>
  <c r="J12" i="2"/>
  <c r="L12" i="2" s="1"/>
  <c r="J2110" i="2"/>
  <c r="L2110" i="2" s="1"/>
  <c r="J3159" i="2"/>
  <c r="L3159" i="2" s="1"/>
  <c r="J4208" i="2"/>
  <c r="L4208" i="2" s="1"/>
  <c r="J5257" i="2"/>
  <c r="L5257" i="2" s="1"/>
  <c r="J6306" i="2"/>
  <c r="L6306" i="2" s="1"/>
  <c r="J7355" i="2"/>
  <c r="L7355" i="2" s="1"/>
  <c r="J8404" i="2"/>
  <c r="L8404" i="2" s="1"/>
  <c r="J9453" i="2"/>
  <c r="L9453" i="2" s="1"/>
  <c r="K1029" i="2"/>
  <c r="M1029" i="2" s="1"/>
  <c r="K2078" i="2"/>
  <c r="M2078" i="2" s="1"/>
  <c r="K3127" i="2"/>
  <c r="M3127" i="2" s="1"/>
  <c r="K5225" i="2"/>
  <c r="M5225" i="2" s="1"/>
  <c r="K4176" i="2"/>
  <c r="M4176" i="2" s="1"/>
  <c r="K6274" i="2"/>
  <c r="M6274" i="2" s="1"/>
  <c r="K7323" i="2"/>
  <c r="M7323" i="2" s="1"/>
  <c r="K8372" i="2"/>
  <c r="M8372" i="2" s="1"/>
  <c r="K9421" i="2"/>
  <c r="M9421" i="2" s="1"/>
  <c r="K10470" i="2"/>
  <c r="M10470" i="2" s="1"/>
  <c r="K997" i="2"/>
  <c r="M997" i="2" s="1"/>
  <c r="K2046" i="2"/>
  <c r="M2046" i="2" s="1"/>
  <c r="K3095" i="2"/>
  <c r="M3095" i="2" s="1"/>
  <c r="K5193" i="2"/>
  <c r="M5193" i="2" s="1"/>
  <c r="K4144" i="2"/>
  <c r="M4144" i="2" s="1"/>
  <c r="K6242" i="2"/>
  <c r="M6242" i="2" s="1"/>
  <c r="K7291" i="2"/>
  <c r="M7291" i="2" s="1"/>
  <c r="K8340" i="2"/>
  <c r="M8340" i="2" s="1"/>
  <c r="K9389" i="2"/>
  <c r="M9389" i="2" s="1"/>
  <c r="K10438" i="2"/>
  <c r="M10438" i="2" s="1"/>
  <c r="K965" i="2"/>
  <c r="M965" i="2" s="1"/>
  <c r="K2014" i="2"/>
  <c r="M2014" i="2" s="1"/>
  <c r="K4112" i="2"/>
  <c r="M4112" i="2" s="1"/>
  <c r="K3063" i="2"/>
  <c r="M3063" i="2" s="1"/>
  <c r="K5161" i="2"/>
  <c r="M5161" i="2" s="1"/>
  <c r="K6210" i="2"/>
  <c r="M6210" i="2" s="1"/>
  <c r="K7259" i="2"/>
  <c r="M7259" i="2" s="1"/>
  <c r="K8308" i="2"/>
  <c r="M8308" i="2" s="1"/>
  <c r="K9357" i="2"/>
  <c r="M9357" i="2" s="1"/>
  <c r="K10406" i="2"/>
  <c r="M10406" i="2" s="1"/>
  <c r="K933" i="2"/>
  <c r="M933" i="2" s="1"/>
  <c r="K1982" i="2"/>
  <c r="M1982" i="2" s="1"/>
  <c r="K3031" i="2"/>
  <c r="M3031" i="2" s="1"/>
  <c r="K4080" i="2"/>
  <c r="M4080" i="2" s="1"/>
  <c r="K5129" i="2"/>
  <c r="M5129" i="2" s="1"/>
  <c r="K6178" i="2"/>
  <c r="M6178" i="2" s="1"/>
  <c r="K7227" i="2"/>
  <c r="M7227" i="2" s="1"/>
  <c r="K8276" i="2"/>
  <c r="M8276" i="2" s="1"/>
  <c r="K10374" i="2"/>
  <c r="M10374" i="2" s="1"/>
  <c r="K9325" i="2"/>
  <c r="M9325" i="2" s="1"/>
  <c r="K901" i="2"/>
  <c r="M901" i="2" s="1"/>
  <c r="K1950" i="2"/>
  <c r="M1950" i="2" s="1"/>
  <c r="K4048" i="2"/>
  <c r="M4048" i="2" s="1"/>
  <c r="K2999" i="2"/>
  <c r="M2999" i="2" s="1"/>
  <c r="K5097" i="2"/>
  <c r="M5097" i="2" s="1"/>
  <c r="K6146" i="2"/>
  <c r="M6146" i="2" s="1"/>
  <c r="K7195" i="2"/>
  <c r="M7195" i="2" s="1"/>
  <c r="K8244" i="2"/>
  <c r="M8244" i="2" s="1"/>
  <c r="K9293" i="2"/>
  <c r="M9293" i="2" s="1"/>
  <c r="K10342" i="2"/>
  <c r="M10342" i="2" s="1"/>
  <c r="K869" i="2"/>
  <c r="M869" i="2" s="1"/>
  <c r="K1918" i="2"/>
  <c r="M1918" i="2" s="1"/>
  <c r="K2967" i="2"/>
  <c r="M2967" i="2" s="1"/>
  <c r="K4016" i="2"/>
  <c r="M4016" i="2" s="1"/>
  <c r="K5065" i="2"/>
  <c r="M5065" i="2" s="1"/>
  <c r="K6114" i="2"/>
  <c r="M6114" i="2" s="1"/>
  <c r="K7163" i="2"/>
  <c r="M7163" i="2" s="1"/>
  <c r="K8212" i="2"/>
  <c r="M8212" i="2" s="1"/>
  <c r="K9261" i="2"/>
  <c r="M9261" i="2" s="1"/>
  <c r="K10310" i="2"/>
  <c r="M10310" i="2" s="1"/>
  <c r="K837" i="2"/>
  <c r="M837" i="2" s="1"/>
  <c r="K1886" i="2"/>
  <c r="M1886" i="2" s="1"/>
  <c r="K2935" i="2"/>
  <c r="M2935" i="2" s="1"/>
  <c r="K3984" i="2"/>
  <c r="M3984" i="2" s="1"/>
  <c r="K5033" i="2"/>
  <c r="M5033" i="2" s="1"/>
  <c r="K6082" i="2"/>
  <c r="M6082" i="2" s="1"/>
  <c r="K7131" i="2"/>
  <c r="M7131" i="2" s="1"/>
  <c r="K8180" i="2"/>
  <c r="M8180" i="2" s="1"/>
  <c r="K9229" i="2"/>
  <c r="M9229" i="2" s="1"/>
  <c r="K10278" i="2"/>
  <c r="M10278" i="2" s="1"/>
  <c r="K805" i="2"/>
  <c r="M805" i="2" s="1"/>
  <c r="K1854" i="2"/>
  <c r="M1854" i="2" s="1"/>
  <c r="K2903" i="2"/>
  <c r="M2903" i="2" s="1"/>
  <c r="K3952" i="2"/>
  <c r="M3952" i="2" s="1"/>
  <c r="K5001" i="2"/>
  <c r="M5001" i="2" s="1"/>
  <c r="K6050" i="2"/>
  <c r="M6050" i="2" s="1"/>
  <c r="K7099" i="2"/>
  <c r="M7099" i="2" s="1"/>
  <c r="K8148" i="2"/>
  <c r="M8148" i="2" s="1"/>
  <c r="K9197" i="2"/>
  <c r="M9197" i="2" s="1"/>
  <c r="K10246" i="2"/>
  <c r="M10246" i="2" s="1"/>
  <c r="K773" i="2"/>
  <c r="M773" i="2" s="1"/>
  <c r="K1822" i="2"/>
  <c r="M1822" i="2" s="1"/>
  <c r="K2871" i="2"/>
  <c r="M2871" i="2" s="1"/>
  <c r="K3920" i="2"/>
  <c r="M3920" i="2" s="1"/>
  <c r="K4969" i="2"/>
  <c r="M4969" i="2" s="1"/>
  <c r="K6018" i="2"/>
  <c r="M6018" i="2" s="1"/>
  <c r="K7067" i="2"/>
  <c r="M7067" i="2" s="1"/>
  <c r="K8116" i="2"/>
  <c r="M8116" i="2" s="1"/>
  <c r="K9165" i="2"/>
  <c r="M9165" i="2" s="1"/>
  <c r="K10214" i="2"/>
  <c r="M10214" i="2" s="1"/>
  <c r="K741" i="2"/>
  <c r="M741" i="2" s="1"/>
  <c r="K1790" i="2"/>
  <c r="M1790" i="2" s="1"/>
  <c r="K2839" i="2"/>
  <c r="M2839" i="2" s="1"/>
  <c r="K3888" i="2"/>
  <c r="M3888" i="2" s="1"/>
  <c r="K4937" i="2"/>
  <c r="M4937" i="2" s="1"/>
  <c r="K5986" i="2"/>
  <c r="M5986" i="2" s="1"/>
  <c r="K7035" i="2"/>
  <c r="M7035" i="2" s="1"/>
  <c r="K8084" i="2"/>
  <c r="M8084" i="2" s="1"/>
  <c r="K9133" i="2"/>
  <c r="M9133" i="2" s="1"/>
  <c r="K10182" i="2"/>
  <c r="M10182" i="2" s="1"/>
  <c r="K709" i="2"/>
  <c r="M709" i="2" s="1"/>
  <c r="K1758" i="2"/>
  <c r="M1758" i="2" s="1"/>
  <c r="K2807" i="2"/>
  <c r="M2807" i="2" s="1"/>
  <c r="K3856" i="2"/>
  <c r="M3856" i="2" s="1"/>
  <c r="K4905" i="2"/>
  <c r="M4905" i="2" s="1"/>
  <c r="K5954" i="2"/>
  <c r="M5954" i="2" s="1"/>
  <c r="K7003" i="2"/>
  <c r="M7003" i="2" s="1"/>
  <c r="K8052" i="2"/>
  <c r="M8052" i="2" s="1"/>
  <c r="K9101" i="2"/>
  <c r="M9101" i="2" s="1"/>
  <c r="K10150" i="2"/>
  <c r="M10150" i="2" s="1"/>
  <c r="K677" i="2"/>
  <c r="M677" i="2" s="1"/>
  <c r="K1726" i="2"/>
  <c r="M1726" i="2" s="1"/>
  <c r="K2775" i="2"/>
  <c r="M2775" i="2" s="1"/>
  <c r="K3824" i="2"/>
  <c r="M3824" i="2" s="1"/>
  <c r="K4873" i="2"/>
  <c r="M4873" i="2" s="1"/>
  <c r="K5922" i="2"/>
  <c r="M5922" i="2" s="1"/>
  <c r="K6971" i="2"/>
  <c r="M6971" i="2" s="1"/>
  <c r="K8020" i="2"/>
  <c r="M8020" i="2" s="1"/>
  <c r="K9069" i="2"/>
  <c r="M9069" i="2" s="1"/>
  <c r="K10118" i="2"/>
  <c r="M10118" i="2" s="1"/>
  <c r="K645" i="2"/>
  <c r="M645" i="2" s="1"/>
  <c r="K1694" i="2"/>
  <c r="M1694" i="2" s="1"/>
  <c r="K2743" i="2"/>
  <c r="M2743" i="2" s="1"/>
  <c r="K3792" i="2"/>
  <c r="M3792" i="2" s="1"/>
  <c r="K4841" i="2"/>
  <c r="M4841" i="2" s="1"/>
  <c r="K5890" i="2"/>
  <c r="M5890" i="2" s="1"/>
  <c r="K6939" i="2"/>
  <c r="M6939" i="2" s="1"/>
  <c r="K7988" i="2"/>
  <c r="M7988" i="2" s="1"/>
  <c r="K9037" i="2"/>
  <c r="M9037" i="2" s="1"/>
  <c r="K10086" i="2"/>
  <c r="M10086" i="2" s="1"/>
  <c r="K613" i="2"/>
  <c r="M613" i="2" s="1"/>
  <c r="K1662" i="2"/>
  <c r="M1662" i="2" s="1"/>
  <c r="K2711" i="2"/>
  <c r="M2711" i="2" s="1"/>
  <c r="K3760" i="2"/>
  <c r="M3760" i="2" s="1"/>
  <c r="K4809" i="2"/>
  <c r="M4809" i="2" s="1"/>
  <c r="K5858" i="2"/>
  <c r="M5858" i="2" s="1"/>
  <c r="K6907" i="2"/>
  <c r="M6907" i="2" s="1"/>
  <c r="K7956" i="2"/>
  <c r="M7956" i="2" s="1"/>
  <c r="K9005" i="2"/>
  <c r="M9005" i="2" s="1"/>
  <c r="K10054" i="2"/>
  <c r="M10054" i="2" s="1"/>
  <c r="K581" i="2"/>
  <c r="M581" i="2" s="1"/>
  <c r="K1630" i="2"/>
  <c r="M1630" i="2" s="1"/>
  <c r="K2679" i="2"/>
  <c r="M2679" i="2" s="1"/>
  <c r="K3728" i="2"/>
  <c r="M3728" i="2" s="1"/>
  <c r="K4777" i="2"/>
  <c r="M4777" i="2" s="1"/>
  <c r="K5826" i="2"/>
  <c r="M5826" i="2" s="1"/>
  <c r="K6875" i="2"/>
  <c r="M6875" i="2" s="1"/>
  <c r="K7924" i="2"/>
  <c r="M7924" i="2" s="1"/>
  <c r="K8973" i="2"/>
  <c r="M8973" i="2" s="1"/>
  <c r="K10022" i="2"/>
  <c r="M10022" i="2" s="1"/>
  <c r="K549" i="2"/>
  <c r="M549" i="2" s="1"/>
  <c r="K1598" i="2"/>
  <c r="M1598" i="2" s="1"/>
  <c r="K2647" i="2"/>
  <c r="M2647" i="2" s="1"/>
  <c r="K3696" i="2"/>
  <c r="M3696" i="2" s="1"/>
  <c r="K4745" i="2"/>
  <c r="M4745" i="2" s="1"/>
  <c r="K5794" i="2"/>
  <c r="M5794" i="2" s="1"/>
  <c r="K6843" i="2"/>
  <c r="M6843" i="2" s="1"/>
  <c r="K7892" i="2"/>
  <c r="M7892" i="2" s="1"/>
  <c r="K8941" i="2"/>
  <c r="M8941" i="2" s="1"/>
  <c r="K9990" i="2"/>
  <c r="M9990" i="2" s="1"/>
  <c r="K517" i="2"/>
  <c r="M517" i="2" s="1"/>
  <c r="K1566" i="2"/>
  <c r="M1566" i="2" s="1"/>
  <c r="K2615" i="2"/>
  <c r="M2615" i="2" s="1"/>
  <c r="K3664" i="2"/>
  <c r="M3664" i="2" s="1"/>
  <c r="K4713" i="2"/>
  <c r="M4713" i="2" s="1"/>
  <c r="K5762" i="2"/>
  <c r="M5762" i="2" s="1"/>
  <c r="K6811" i="2"/>
  <c r="M6811" i="2" s="1"/>
  <c r="K7860" i="2"/>
  <c r="M7860" i="2" s="1"/>
  <c r="K8909" i="2"/>
  <c r="M8909" i="2" s="1"/>
  <c r="K9958" i="2"/>
  <c r="M9958" i="2" s="1"/>
  <c r="K485" i="2"/>
  <c r="M485" i="2" s="1"/>
  <c r="K1534" i="2"/>
  <c r="M1534" i="2" s="1"/>
  <c r="K2583" i="2"/>
  <c r="M2583" i="2" s="1"/>
  <c r="K3632" i="2"/>
  <c r="M3632" i="2" s="1"/>
  <c r="K4681" i="2"/>
  <c r="M4681" i="2" s="1"/>
  <c r="K5730" i="2"/>
  <c r="M5730" i="2" s="1"/>
  <c r="K6779" i="2"/>
  <c r="M6779" i="2" s="1"/>
  <c r="K7828" i="2"/>
  <c r="M7828" i="2" s="1"/>
  <c r="K8877" i="2"/>
  <c r="M8877" i="2" s="1"/>
  <c r="K9926" i="2"/>
  <c r="M9926" i="2" s="1"/>
  <c r="K453" i="2"/>
  <c r="M453" i="2" s="1"/>
  <c r="K1502" i="2"/>
  <c r="M1502" i="2" s="1"/>
  <c r="K2551" i="2"/>
  <c r="M2551" i="2" s="1"/>
  <c r="K3600" i="2"/>
  <c r="M3600" i="2" s="1"/>
  <c r="K4649" i="2"/>
  <c r="M4649" i="2" s="1"/>
  <c r="K5698" i="2"/>
  <c r="M5698" i="2" s="1"/>
  <c r="K6747" i="2"/>
  <c r="M6747" i="2" s="1"/>
  <c r="K7796" i="2"/>
  <c r="M7796" i="2" s="1"/>
  <c r="K8845" i="2"/>
  <c r="M8845" i="2" s="1"/>
  <c r="K9894" i="2"/>
  <c r="M9894" i="2" s="1"/>
  <c r="K421" i="2"/>
  <c r="M421" i="2" s="1"/>
  <c r="K1470" i="2"/>
  <c r="M1470" i="2" s="1"/>
  <c r="K2519" i="2"/>
  <c r="M2519" i="2" s="1"/>
  <c r="K3568" i="2"/>
  <c r="M3568" i="2" s="1"/>
  <c r="K4617" i="2"/>
  <c r="M4617" i="2" s="1"/>
  <c r="K5666" i="2"/>
  <c r="M5666" i="2" s="1"/>
  <c r="K6715" i="2"/>
  <c r="M6715" i="2" s="1"/>
  <c r="K7764" i="2"/>
  <c r="M7764" i="2" s="1"/>
  <c r="K8813" i="2"/>
  <c r="M8813" i="2" s="1"/>
  <c r="K9862" i="2"/>
  <c r="M9862" i="2" s="1"/>
  <c r="K389" i="2"/>
  <c r="M389" i="2" s="1"/>
  <c r="K1438" i="2"/>
  <c r="M1438" i="2" s="1"/>
  <c r="K2487" i="2"/>
  <c r="M2487" i="2" s="1"/>
  <c r="K3536" i="2"/>
  <c r="M3536" i="2" s="1"/>
  <c r="K4585" i="2"/>
  <c r="M4585" i="2" s="1"/>
  <c r="K5634" i="2"/>
  <c r="M5634" i="2" s="1"/>
  <c r="K6683" i="2"/>
  <c r="M6683" i="2" s="1"/>
  <c r="K7732" i="2"/>
  <c r="M7732" i="2" s="1"/>
  <c r="K8781" i="2"/>
  <c r="M8781" i="2" s="1"/>
  <c r="K9830" i="2"/>
  <c r="M9830" i="2" s="1"/>
  <c r="K357" i="2"/>
  <c r="M357" i="2" s="1"/>
  <c r="K1406" i="2"/>
  <c r="M1406" i="2" s="1"/>
  <c r="K2455" i="2"/>
  <c r="M2455" i="2" s="1"/>
  <c r="K3504" i="2"/>
  <c r="M3504" i="2" s="1"/>
  <c r="K4553" i="2"/>
  <c r="M4553" i="2" s="1"/>
  <c r="K5602" i="2"/>
  <c r="M5602" i="2" s="1"/>
  <c r="K6651" i="2"/>
  <c r="M6651" i="2" s="1"/>
  <c r="K7700" i="2"/>
  <c r="M7700" i="2" s="1"/>
  <c r="K8749" i="2"/>
  <c r="M8749" i="2" s="1"/>
  <c r="K9798" i="2"/>
  <c r="M9798" i="2" s="1"/>
  <c r="K325" i="2"/>
  <c r="M325" i="2" s="1"/>
  <c r="K1374" i="2"/>
  <c r="M1374" i="2" s="1"/>
  <c r="K2423" i="2"/>
  <c r="M2423" i="2" s="1"/>
  <c r="K3472" i="2"/>
  <c r="M3472" i="2" s="1"/>
  <c r="K4521" i="2"/>
  <c r="M4521" i="2" s="1"/>
  <c r="K5570" i="2"/>
  <c r="M5570" i="2" s="1"/>
  <c r="K6619" i="2"/>
  <c r="M6619" i="2" s="1"/>
  <c r="K7668" i="2"/>
  <c r="M7668" i="2" s="1"/>
  <c r="K8717" i="2"/>
  <c r="M8717" i="2" s="1"/>
  <c r="K9766" i="2"/>
  <c r="M9766" i="2" s="1"/>
  <c r="K293" i="2"/>
  <c r="M293" i="2" s="1"/>
  <c r="K1342" i="2"/>
  <c r="M1342" i="2" s="1"/>
  <c r="K2391" i="2"/>
  <c r="M2391" i="2" s="1"/>
  <c r="K3440" i="2"/>
  <c r="M3440" i="2" s="1"/>
  <c r="K4489" i="2"/>
  <c r="M4489" i="2" s="1"/>
  <c r="K5538" i="2"/>
  <c r="M5538" i="2" s="1"/>
  <c r="K6587" i="2"/>
  <c r="M6587" i="2" s="1"/>
  <c r="K7636" i="2"/>
  <c r="M7636" i="2" s="1"/>
  <c r="K8685" i="2"/>
  <c r="M8685" i="2" s="1"/>
  <c r="K9734" i="2"/>
  <c r="M9734" i="2" s="1"/>
  <c r="K261" i="2"/>
  <c r="M261" i="2" s="1"/>
  <c r="K1310" i="2"/>
  <c r="M1310" i="2" s="1"/>
  <c r="K2359" i="2"/>
  <c r="M2359" i="2" s="1"/>
  <c r="K3408" i="2"/>
  <c r="M3408" i="2" s="1"/>
  <c r="K4457" i="2"/>
  <c r="M4457" i="2" s="1"/>
  <c r="K5506" i="2"/>
  <c r="M5506" i="2" s="1"/>
  <c r="K6555" i="2"/>
  <c r="M6555" i="2" s="1"/>
  <c r="K7604" i="2"/>
  <c r="M7604" i="2" s="1"/>
  <c r="K8653" i="2"/>
  <c r="M8653" i="2" s="1"/>
  <c r="K9702" i="2"/>
  <c r="M9702" i="2" s="1"/>
  <c r="K229" i="2"/>
  <c r="M229" i="2" s="1"/>
  <c r="K1278" i="2"/>
  <c r="M1278" i="2" s="1"/>
  <c r="K2327" i="2"/>
  <c r="M2327" i="2" s="1"/>
  <c r="K3376" i="2"/>
  <c r="M3376" i="2" s="1"/>
  <c r="K5474" i="2"/>
  <c r="M5474" i="2" s="1"/>
  <c r="K4425" i="2"/>
  <c r="M4425" i="2" s="1"/>
  <c r="K6523" i="2"/>
  <c r="M6523" i="2" s="1"/>
  <c r="K7572" i="2"/>
  <c r="M7572" i="2" s="1"/>
  <c r="K8621" i="2"/>
  <c r="M8621" i="2" s="1"/>
  <c r="K9670" i="2"/>
  <c r="M9670" i="2" s="1"/>
  <c r="K197" i="2"/>
  <c r="M197" i="2" s="1"/>
  <c r="K1246" i="2"/>
  <c r="M1246" i="2" s="1"/>
  <c r="K2295" i="2"/>
  <c r="M2295" i="2" s="1"/>
  <c r="K3344" i="2"/>
  <c r="M3344" i="2" s="1"/>
  <c r="K5442" i="2"/>
  <c r="M5442" i="2" s="1"/>
  <c r="K4393" i="2"/>
  <c r="M4393" i="2" s="1"/>
  <c r="K6491" i="2"/>
  <c r="M6491" i="2" s="1"/>
  <c r="K7540" i="2"/>
  <c r="M7540" i="2" s="1"/>
  <c r="K9638" i="2"/>
  <c r="M9638" i="2" s="1"/>
  <c r="K8589" i="2"/>
  <c r="M8589" i="2" s="1"/>
  <c r="K165" i="2"/>
  <c r="M165" i="2" s="1"/>
  <c r="K1214" i="2"/>
  <c r="M1214" i="2" s="1"/>
  <c r="K2263" i="2"/>
  <c r="M2263" i="2" s="1"/>
  <c r="K3312" i="2"/>
  <c r="M3312" i="2" s="1"/>
  <c r="K5410" i="2"/>
  <c r="M5410" i="2" s="1"/>
  <c r="K4361" i="2"/>
  <c r="M4361" i="2" s="1"/>
  <c r="K6459" i="2"/>
  <c r="M6459" i="2" s="1"/>
  <c r="K7508" i="2"/>
  <c r="M7508" i="2" s="1"/>
  <c r="K9606" i="2"/>
  <c r="M9606" i="2" s="1"/>
  <c r="K8557" i="2"/>
  <c r="M8557" i="2" s="1"/>
  <c r="K133" i="2"/>
  <c r="M133" i="2" s="1"/>
  <c r="K1182" i="2"/>
  <c r="M1182" i="2" s="1"/>
  <c r="K2231" i="2"/>
  <c r="M2231" i="2" s="1"/>
  <c r="K3280" i="2"/>
  <c r="M3280" i="2" s="1"/>
  <c r="K5378" i="2"/>
  <c r="M5378" i="2" s="1"/>
  <c r="K4329" i="2"/>
  <c r="M4329" i="2" s="1"/>
  <c r="K6427" i="2"/>
  <c r="M6427" i="2" s="1"/>
  <c r="K8525" i="2"/>
  <c r="M8525" i="2" s="1"/>
  <c r="K7476" i="2"/>
  <c r="M7476" i="2" s="1"/>
  <c r="K9574" i="2"/>
  <c r="M9574" i="2" s="1"/>
  <c r="K101" i="2"/>
  <c r="M101" i="2" s="1"/>
  <c r="K1150" i="2"/>
  <c r="M1150" i="2" s="1"/>
  <c r="K2199" i="2"/>
  <c r="M2199" i="2" s="1"/>
  <c r="K3248" i="2"/>
  <c r="M3248" i="2" s="1"/>
  <c r="K5346" i="2"/>
  <c r="M5346" i="2" s="1"/>
  <c r="K4297" i="2"/>
  <c r="M4297" i="2" s="1"/>
  <c r="K6395" i="2"/>
  <c r="M6395" i="2" s="1"/>
  <c r="K8493" i="2"/>
  <c r="M8493" i="2" s="1"/>
  <c r="K7444" i="2"/>
  <c r="M7444" i="2" s="1"/>
  <c r="K9542" i="2"/>
  <c r="M9542" i="2" s="1"/>
  <c r="K69" i="2"/>
  <c r="M69" i="2" s="1"/>
  <c r="K1118" i="2"/>
  <c r="M1118" i="2" s="1"/>
  <c r="K2167" i="2"/>
  <c r="M2167" i="2" s="1"/>
  <c r="K3216" i="2"/>
  <c r="M3216" i="2" s="1"/>
  <c r="K5314" i="2"/>
  <c r="M5314" i="2" s="1"/>
  <c r="K4265" i="2"/>
  <c r="M4265" i="2" s="1"/>
  <c r="K6363" i="2"/>
  <c r="M6363" i="2" s="1"/>
  <c r="K7412" i="2"/>
  <c r="M7412" i="2" s="1"/>
  <c r="K8461" i="2"/>
  <c r="M8461" i="2" s="1"/>
  <c r="K9510" i="2"/>
  <c r="M9510" i="2" s="1"/>
  <c r="K37" i="2"/>
  <c r="M37" i="2" s="1"/>
  <c r="K1086" i="2"/>
  <c r="M1086" i="2" s="1"/>
  <c r="K2135" i="2"/>
  <c r="M2135" i="2" s="1"/>
  <c r="K3184" i="2"/>
  <c r="M3184" i="2" s="1"/>
  <c r="K5282" i="2"/>
  <c r="M5282" i="2" s="1"/>
  <c r="K4233" i="2"/>
  <c r="M4233" i="2" s="1"/>
  <c r="K6331" i="2"/>
  <c r="M6331" i="2" s="1"/>
  <c r="K8429" i="2"/>
  <c r="M8429" i="2" s="1"/>
  <c r="K7380" i="2"/>
  <c r="M7380" i="2" s="1"/>
  <c r="K9478" i="2"/>
  <c r="M9478" i="2" s="1"/>
  <c r="K5" i="2"/>
  <c r="M5" i="2" s="1"/>
  <c r="K2103" i="2"/>
  <c r="M2103" i="2" s="1"/>
  <c r="K1054" i="2"/>
  <c r="M1054" i="2" s="1"/>
  <c r="K3152" i="2"/>
  <c r="M3152" i="2" s="1"/>
  <c r="K4201" i="2"/>
  <c r="M4201" i="2" s="1"/>
  <c r="K5250" i="2"/>
  <c r="M5250" i="2" s="1"/>
  <c r="K6299" i="2"/>
  <c r="M6299" i="2" s="1"/>
  <c r="K7348" i="2"/>
  <c r="M7348" i="2" s="1"/>
  <c r="K8397" i="2"/>
  <c r="M8397" i="2" s="1"/>
  <c r="K9446" i="2"/>
  <c r="M9446" i="2" s="1"/>
  <c r="K10407" i="2"/>
  <c r="M10407" i="2" s="1"/>
  <c r="J357" i="2"/>
  <c r="L357" i="2" s="1"/>
  <c r="J1406" i="2"/>
  <c r="L1406" i="2" s="1"/>
  <c r="J2455" i="2"/>
  <c r="L2455" i="2" s="1"/>
  <c r="J3504" i="2"/>
  <c r="L3504" i="2" s="1"/>
  <c r="J4553" i="2"/>
  <c r="L4553" i="2" s="1"/>
  <c r="J5602" i="2"/>
  <c r="L5602" i="2" s="1"/>
  <c r="J6651" i="2"/>
  <c r="L6651" i="2" s="1"/>
  <c r="J7700" i="2"/>
  <c r="L7700" i="2" s="1"/>
  <c r="J8749" i="2"/>
  <c r="L8749" i="2" s="1"/>
  <c r="J9798" i="2"/>
  <c r="L9798" i="2" s="1"/>
  <c r="J1028" i="2"/>
  <c r="L1028" i="2" s="1"/>
  <c r="J2077" i="2"/>
  <c r="L2077" i="2" s="1"/>
  <c r="J3126" i="2"/>
  <c r="L3126" i="2" s="1"/>
  <c r="J4175" i="2"/>
  <c r="L4175" i="2" s="1"/>
  <c r="J5224" i="2"/>
  <c r="L5224" i="2" s="1"/>
  <c r="J6273" i="2"/>
  <c r="L6273" i="2" s="1"/>
  <c r="J8371" i="2"/>
  <c r="L8371" i="2" s="1"/>
  <c r="J7322" i="2"/>
  <c r="L7322" i="2" s="1"/>
  <c r="J9420" i="2"/>
  <c r="L9420" i="2" s="1"/>
  <c r="J10469" i="2"/>
  <c r="L10469" i="2" s="1"/>
  <c r="J4" i="2"/>
  <c r="L4" i="2" s="1"/>
  <c r="J1053" i="2"/>
  <c r="L1053" i="2" s="1"/>
  <c r="J2102" i="2"/>
  <c r="L2102" i="2" s="1"/>
  <c r="J4200" i="2"/>
  <c r="L4200" i="2" s="1"/>
  <c r="J3151" i="2"/>
  <c r="L3151" i="2" s="1"/>
  <c r="J5249" i="2"/>
  <c r="L5249" i="2" s="1"/>
  <c r="J6298" i="2"/>
  <c r="L6298" i="2" s="1"/>
  <c r="J7347" i="2"/>
  <c r="L7347" i="2" s="1"/>
  <c r="J9445" i="2"/>
  <c r="L9445" i="2" s="1"/>
  <c r="J8396" i="2"/>
  <c r="L8396" i="2" s="1"/>
  <c r="J1005" i="2"/>
  <c r="L1005" i="2" s="1"/>
  <c r="J2054" i="2"/>
  <c r="L2054" i="2" s="1"/>
  <c r="J3103" i="2"/>
  <c r="L3103" i="2" s="1"/>
  <c r="J4152" i="2"/>
  <c r="L4152" i="2" s="1"/>
  <c r="J5201" i="2"/>
  <c r="L5201" i="2" s="1"/>
  <c r="J6250" i="2"/>
  <c r="L6250" i="2" s="1"/>
  <c r="J7299" i="2"/>
  <c r="L7299" i="2" s="1"/>
  <c r="J8348" i="2"/>
  <c r="L8348" i="2" s="1"/>
  <c r="J9397" i="2"/>
  <c r="L9397" i="2" s="1"/>
  <c r="J10446" i="2"/>
  <c r="L10446" i="2" s="1"/>
  <c r="J909" i="2"/>
  <c r="L909" i="2" s="1"/>
  <c r="J1958" i="2"/>
  <c r="L1958" i="2" s="1"/>
  <c r="J3007" i="2"/>
  <c r="L3007" i="2" s="1"/>
  <c r="J4056" i="2"/>
  <c r="L4056" i="2" s="1"/>
  <c r="J5105" i="2"/>
  <c r="L5105" i="2" s="1"/>
  <c r="J6154" i="2"/>
  <c r="L6154" i="2" s="1"/>
  <c r="J8252" i="2"/>
  <c r="L8252" i="2" s="1"/>
  <c r="J7203" i="2"/>
  <c r="L7203" i="2" s="1"/>
  <c r="J9301" i="2"/>
  <c r="L9301" i="2" s="1"/>
  <c r="J10350" i="2"/>
  <c r="L10350" i="2" s="1"/>
  <c r="J845" i="2"/>
  <c r="L845" i="2" s="1"/>
  <c r="J1894" i="2"/>
  <c r="L1894" i="2" s="1"/>
  <c r="J2943" i="2"/>
  <c r="L2943" i="2" s="1"/>
  <c r="J3992" i="2"/>
  <c r="L3992" i="2" s="1"/>
  <c r="J5041" i="2"/>
  <c r="L5041" i="2" s="1"/>
  <c r="J6090" i="2"/>
  <c r="L6090" i="2" s="1"/>
  <c r="J7139" i="2"/>
  <c r="L7139" i="2" s="1"/>
  <c r="J8188" i="2"/>
  <c r="L8188" i="2" s="1"/>
  <c r="J9237" i="2"/>
  <c r="L9237" i="2" s="1"/>
  <c r="J10286" i="2"/>
  <c r="L10286" i="2" s="1"/>
  <c r="J813" i="2"/>
  <c r="L813" i="2" s="1"/>
  <c r="J1862" i="2"/>
  <c r="L1862" i="2" s="1"/>
  <c r="J2911" i="2"/>
  <c r="L2911" i="2" s="1"/>
  <c r="J3960" i="2"/>
  <c r="L3960" i="2" s="1"/>
  <c r="J5009" i="2"/>
  <c r="L5009" i="2" s="1"/>
  <c r="J6058" i="2"/>
  <c r="L6058" i="2" s="1"/>
  <c r="J7107" i="2"/>
  <c r="L7107" i="2" s="1"/>
  <c r="J8156" i="2"/>
  <c r="L8156" i="2" s="1"/>
  <c r="J9205" i="2"/>
  <c r="L9205" i="2" s="1"/>
  <c r="J10254" i="2"/>
  <c r="L10254" i="2" s="1"/>
  <c r="J717" i="2"/>
  <c r="L717" i="2" s="1"/>
  <c r="J1766" i="2"/>
  <c r="L1766" i="2" s="1"/>
  <c r="J2815" i="2"/>
  <c r="L2815" i="2" s="1"/>
  <c r="J3864" i="2"/>
  <c r="L3864" i="2" s="1"/>
  <c r="J4913" i="2"/>
  <c r="L4913" i="2" s="1"/>
  <c r="J5962" i="2"/>
  <c r="L5962" i="2" s="1"/>
  <c r="J8060" i="2"/>
  <c r="L8060" i="2" s="1"/>
  <c r="J7011" i="2"/>
  <c r="L7011" i="2" s="1"/>
  <c r="J9109" i="2"/>
  <c r="L9109" i="2" s="1"/>
  <c r="J10158" i="2"/>
  <c r="L10158" i="2" s="1"/>
  <c r="J653" i="2"/>
  <c r="L653" i="2" s="1"/>
  <c r="J1702" i="2"/>
  <c r="L1702" i="2" s="1"/>
  <c r="J2751" i="2"/>
  <c r="L2751" i="2" s="1"/>
  <c r="J3800" i="2"/>
  <c r="L3800" i="2" s="1"/>
  <c r="J4849" i="2"/>
  <c r="L4849" i="2" s="1"/>
  <c r="J5898" i="2"/>
  <c r="L5898" i="2" s="1"/>
  <c r="J6947" i="2"/>
  <c r="L6947" i="2" s="1"/>
  <c r="J7996" i="2"/>
  <c r="L7996" i="2" s="1"/>
  <c r="J9045" i="2"/>
  <c r="L9045" i="2" s="1"/>
  <c r="J10094" i="2"/>
  <c r="L10094" i="2" s="1"/>
  <c r="J557" i="2"/>
  <c r="L557" i="2" s="1"/>
  <c r="J1606" i="2"/>
  <c r="L1606" i="2" s="1"/>
  <c r="J2655" i="2"/>
  <c r="L2655" i="2" s="1"/>
  <c r="J3704" i="2"/>
  <c r="L3704" i="2" s="1"/>
  <c r="J4753" i="2"/>
  <c r="L4753" i="2" s="1"/>
  <c r="J5802" i="2"/>
  <c r="L5802" i="2" s="1"/>
  <c r="J6851" i="2"/>
  <c r="L6851" i="2" s="1"/>
  <c r="J7900" i="2"/>
  <c r="L7900" i="2" s="1"/>
  <c r="J8949" i="2"/>
  <c r="L8949" i="2" s="1"/>
  <c r="J9998" i="2"/>
  <c r="L9998" i="2" s="1"/>
  <c r="J493" i="2"/>
  <c r="L493" i="2" s="1"/>
  <c r="J1542" i="2"/>
  <c r="L1542" i="2" s="1"/>
  <c r="J2591" i="2"/>
  <c r="L2591" i="2" s="1"/>
  <c r="J3640" i="2"/>
  <c r="L3640" i="2" s="1"/>
  <c r="J4689" i="2"/>
  <c r="L4689" i="2" s="1"/>
  <c r="J5738" i="2"/>
  <c r="L5738" i="2" s="1"/>
  <c r="J6787" i="2"/>
  <c r="L6787" i="2" s="1"/>
  <c r="J7836" i="2"/>
  <c r="L7836" i="2" s="1"/>
  <c r="J8885" i="2"/>
  <c r="L8885" i="2" s="1"/>
  <c r="J9934" i="2"/>
  <c r="L9934" i="2" s="1"/>
  <c r="J365" i="2"/>
  <c r="L365" i="2" s="1"/>
  <c r="J1414" i="2"/>
  <c r="L1414" i="2" s="1"/>
  <c r="J2463" i="2"/>
  <c r="L2463" i="2" s="1"/>
  <c r="J3512" i="2"/>
  <c r="L3512" i="2" s="1"/>
  <c r="J4561" i="2"/>
  <c r="L4561" i="2" s="1"/>
  <c r="J5610" i="2"/>
  <c r="L5610" i="2" s="1"/>
  <c r="J6659" i="2"/>
  <c r="L6659" i="2" s="1"/>
  <c r="J7708" i="2"/>
  <c r="L7708" i="2" s="1"/>
  <c r="J8757" i="2"/>
  <c r="L8757" i="2" s="1"/>
  <c r="J9806" i="2"/>
  <c r="L9806" i="2" s="1"/>
  <c r="J301" i="2"/>
  <c r="L301" i="2" s="1"/>
  <c r="J1350" i="2"/>
  <c r="L1350" i="2" s="1"/>
  <c r="J2399" i="2"/>
  <c r="L2399" i="2" s="1"/>
  <c r="J3448" i="2"/>
  <c r="L3448" i="2" s="1"/>
  <c r="J5546" i="2"/>
  <c r="L5546" i="2" s="1"/>
  <c r="J4497" i="2"/>
  <c r="L4497" i="2" s="1"/>
  <c r="J6595" i="2"/>
  <c r="L6595" i="2" s="1"/>
  <c r="J7644" i="2"/>
  <c r="L7644" i="2" s="1"/>
  <c r="J8693" i="2"/>
  <c r="L8693" i="2" s="1"/>
  <c r="J9742" i="2"/>
  <c r="L9742" i="2" s="1"/>
  <c r="J205" i="2"/>
  <c r="L205" i="2" s="1"/>
  <c r="J2303" i="2"/>
  <c r="L2303" i="2" s="1"/>
  <c r="J1254" i="2"/>
  <c r="L1254" i="2" s="1"/>
  <c r="J3352" i="2"/>
  <c r="L3352" i="2" s="1"/>
  <c r="J5450" i="2"/>
  <c r="L5450" i="2" s="1"/>
  <c r="J4401" i="2"/>
  <c r="L4401" i="2" s="1"/>
  <c r="J6499" i="2"/>
  <c r="L6499" i="2" s="1"/>
  <c r="J7548" i="2"/>
  <c r="L7548" i="2" s="1"/>
  <c r="J8597" i="2"/>
  <c r="L8597" i="2" s="1"/>
  <c r="J9646" i="2"/>
  <c r="L9646" i="2" s="1"/>
  <c r="J109" i="2"/>
  <c r="L109" i="2" s="1"/>
  <c r="J2207" i="2"/>
  <c r="L2207" i="2" s="1"/>
  <c r="J1158" i="2"/>
  <c r="L1158" i="2" s="1"/>
  <c r="J3256" i="2"/>
  <c r="L3256" i="2" s="1"/>
  <c r="J5354" i="2"/>
  <c r="L5354" i="2" s="1"/>
  <c r="J4305" i="2"/>
  <c r="L4305" i="2" s="1"/>
  <c r="J6403" i="2"/>
  <c r="L6403" i="2" s="1"/>
  <c r="J7452" i="2"/>
  <c r="L7452" i="2" s="1"/>
  <c r="J8501" i="2"/>
  <c r="L8501" i="2" s="1"/>
  <c r="J9550" i="2"/>
  <c r="L9550" i="2" s="1"/>
  <c r="J13" i="2"/>
  <c r="L13" i="2" s="1"/>
  <c r="J2111" i="2"/>
  <c r="L2111" i="2" s="1"/>
  <c r="J1062" i="2"/>
  <c r="L1062" i="2" s="1"/>
  <c r="J3160" i="2"/>
  <c r="L3160" i="2" s="1"/>
  <c r="J4209" i="2"/>
  <c r="L4209" i="2" s="1"/>
  <c r="J5258" i="2"/>
  <c r="L5258" i="2" s="1"/>
  <c r="J6307" i="2"/>
  <c r="L6307" i="2" s="1"/>
  <c r="J7356" i="2"/>
  <c r="L7356" i="2" s="1"/>
  <c r="J8405" i="2"/>
  <c r="L8405" i="2" s="1"/>
  <c r="J9454" i="2"/>
  <c r="L9454" i="2" s="1"/>
  <c r="K998" i="2"/>
  <c r="M998" i="2" s="1"/>
  <c r="K2047" i="2"/>
  <c r="M2047" i="2" s="1"/>
  <c r="K3096" i="2"/>
  <c r="M3096" i="2" s="1"/>
  <c r="K5194" i="2"/>
  <c r="M5194" i="2" s="1"/>
  <c r="K4145" i="2"/>
  <c r="M4145" i="2" s="1"/>
  <c r="K6243" i="2"/>
  <c r="M6243" i="2" s="1"/>
  <c r="K7292" i="2"/>
  <c r="M7292" i="2" s="1"/>
  <c r="K8341" i="2"/>
  <c r="M8341" i="2" s="1"/>
  <c r="K9390" i="2"/>
  <c r="M9390" i="2" s="1"/>
  <c r="K934" i="2"/>
  <c r="M934" i="2" s="1"/>
  <c r="K1983" i="2"/>
  <c r="M1983" i="2" s="1"/>
  <c r="K3032" i="2"/>
  <c r="M3032" i="2" s="1"/>
  <c r="K5130" i="2"/>
  <c r="M5130" i="2" s="1"/>
  <c r="K4081" i="2"/>
  <c r="M4081" i="2" s="1"/>
  <c r="K6179" i="2"/>
  <c r="M6179" i="2" s="1"/>
  <c r="K7228" i="2"/>
  <c r="M7228" i="2" s="1"/>
  <c r="K8277" i="2"/>
  <c r="M8277" i="2" s="1"/>
  <c r="K9326" i="2"/>
  <c r="M9326" i="2" s="1"/>
  <c r="K870" i="2"/>
  <c r="M870" i="2" s="1"/>
  <c r="K1919" i="2"/>
  <c r="M1919" i="2" s="1"/>
  <c r="K2968" i="2"/>
  <c r="M2968" i="2" s="1"/>
  <c r="K4017" i="2"/>
  <c r="M4017" i="2" s="1"/>
  <c r="K5066" i="2"/>
  <c r="M5066" i="2" s="1"/>
  <c r="K6115" i="2"/>
  <c r="M6115" i="2" s="1"/>
  <c r="K7164" i="2"/>
  <c r="M7164" i="2" s="1"/>
  <c r="K8213" i="2"/>
  <c r="M8213" i="2" s="1"/>
  <c r="K9262" i="2"/>
  <c r="M9262" i="2" s="1"/>
  <c r="K806" i="2"/>
  <c r="M806" i="2" s="1"/>
  <c r="K1855" i="2"/>
  <c r="M1855" i="2" s="1"/>
  <c r="K2904" i="2"/>
  <c r="M2904" i="2" s="1"/>
  <c r="K3953" i="2"/>
  <c r="M3953" i="2" s="1"/>
  <c r="K5002" i="2"/>
  <c r="M5002" i="2" s="1"/>
  <c r="K6051" i="2"/>
  <c r="M6051" i="2" s="1"/>
  <c r="K7100" i="2"/>
  <c r="M7100" i="2" s="1"/>
  <c r="K8149" i="2"/>
  <c r="M8149" i="2" s="1"/>
  <c r="K9198" i="2"/>
  <c r="M9198" i="2" s="1"/>
  <c r="K10247" i="2"/>
  <c r="M10247" i="2" s="1"/>
  <c r="K742" i="2"/>
  <c r="M742" i="2" s="1"/>
  <c r="K1791" i="2"/>
  <c r="M1791" i="2" s="1"/>
  <c r="K3889" i="2"/>
  <c r="M3889" i="2" s="1"/>
  <c r="K2840" i="2"/>
  <c r="M2840" i="2" s="1"/>
  <c r="K4938" i="2"/>
  <c r="M4938" i="2" s="1"/>
  <c r="K5987" i="2"/>
  <c r="M5987" i="2" s="1"/>
  <c r="K7036" i="2"/>
  <c r="M7036" i="2" s="1"/>
  <c r="K8085" i="2"/>
  <c r="M8085" i="2" s="1"/>
  <c r="K9134" i="2"/>
  <c r="M9134" i="2" s="1"/>
  <c r="K10183" i="2"/>
  <c r="M10183" i="2" s="1"/>
  <c r="K678" i="2"/>
  <c r="M678" i="2" s="1"/>
  <c r="K1727" i="2"/>
  <c r="M1727" i="2" s="1"/>
  <c r="K2776" i="2"/>
  <c r="M2776" i="2" s="1"/>
  <c r="K3825" i="2"/>
  <c r="M3825" i="2" s="1"/>
  <c r="K4874" i="2"/>
  <c r="M4874" i="2" s="1"/>
  <c r="K5923" i="2"/>
  <c r="M5923" i="2" s="1"/>
  <c r="K6972" i="2"/>
  <c r="M6972" i="2" s="1"/>
  <c r="K8021" i="2"/>
  <c r="M8021" i="2" s="1"/>
  <c r="K9070" i="2"/>
  <c r="M9070" i="2" s="1"/>
  <c r="K10119" i="2"/>
  <c r="M10119" i="2" s="1"/>
  <c r="K518" i="2"/>
  <c r="M518" i="2" s="1"/>
  <c r="K1567" i="2"/>
  <c r="M1567" i="2" s="1"/>
  <c r="K2616" i="2"/>
  <c r="M2616" i="2" s="1"/>
  <c r="K3665" i="2"/>
  <c r="M3665" i="2" s="1"/>
  <c r="K4714" i="2"/>
  <c r="M4714" i="2" s="1"/>
  <c r="K5763" i="2"/>
  <c r="M5763" i="2" s="1"/>
  <c r="K6812" i="2"/>
  <c r="M6812" i="2" s="1"/>
  <c r="K7861" i="2"/>
  <c r="M7861" i="2" s="1"/>
  <c r="K8910" i="2"/>
  <c r="M8910" i="2" s="1"/>
  <c r="K9959" i="2"/>
  <c r="M9959" i="2" s="1"/>
  <c r="K1151" i="2"/>
  <c r="M1151" i="2" s="1"/>
  <c r="K102" i="2"/>
  <c r="M102" i="2" s="1"/>
  <c r="K2200" i="2"/>
  <c r="M2200" i="2" s="1"/>
  <c r="K3249" i="2"/>
  <c r="M3249" i="2" s="1"/>
  <c r="K4298" i="2"/>
  <c r="M4298" i="2" s="1"/>
  <c r="K5347" i="2"/>
  <c r="M5347" i="2" s="1"/>
  <c r="K6396" i="2"/>
  <c r="M6396" i="2" s="1"/>
  <c r="K7445" i="2"/>
  <c r="M7445" i="2" s="1"/>
  <c r="K8494" i="2"/>
  <c r="M8494" i="2" s="1"/>
  <c r="K9543" i="2"/>
  <c r="M9543" i="2" s="1"/>
  <c r="J1035" i="2"/>
  <c r="L1035" i="2" s="1"/>
  <c r="J2084" i="2"/>
  <c r="L2084" i="2" s="1"/>
  <c r="J3133" i="2"/>
  <c r="L3133" i="2" s="1"/>
  <c r="J5231" i="2"/>
  <c r="L5231" i="2" s="1"/>
  <c r="J4182" i="2"/>
  <c r="L4182" i="2" s="1"/>
  <c r="J6280" i="2"/>
  <c r="L6280" i="2" s="1"/>
  <c r="J7329" i="2"/>
  <c r="L7329" i="2" s="1"/>
  <c r="J8378" i="2"/>
  <c r="L8378" i="2" s="1"/>
  <c r="J9427" i="2"/>
  <c r="L9427" i="2" s="1"/>
  <c r="J10476" i="2"/>
  <c r="L10476" i="2" s="1"/>
  <c r="J1003" i="2"/>
  <c r="L1003" i="2" s="1"/>
  <c r="J2052" i="2"/>
  <c r="L2052" i="2" s="1"/>
  <c r="J3101" i="2"/>
  <c r="L3101" i="2" s="1"/>
  <c r="J4150" i="2"/>
  <c r="L4150" i="2" s="1"/>
  <c r="J5199" i="2"/>
  <c r="L5199" i="2" s="1"/>
  <c r="J6248" i="2"/>
  <c r="L6248" i="2" s="1"/>
  <c r="J7297" i="2"/>
  <c r="L7297" i="2" s="1"/>
  <c r="J8346" i="2"/>
  <c r="L8346" i="2" s="1"/>
  <c r="J9395" i="2"/>
  <c r="L9395" i="2" s="1"/>
  <c r="J10444" i="2"/>
  <c r="L10444" i="2" s="1"/>
  <c r="J971" i="2"/>
  <c r="L971" i="2" s="1"/>
  <c r="J3069" i="2"/>
  <c r="L3069" i="2" s="1"/>
  <c r="J2020" i="2"/>
  <c r="L2020" i="2" s="1"/>
  <c r="J4118" i="2"/>
  <c r="L4118" i="2" s="1"/>
  <c r="J5167" i="2"/>
  <c r="L5167" i="2" s="1"/>
  <c r="J6216" i="2"/>
  <c r="L6216" i="2" s="1"/>
  <c r="J7265" i="2"/>
  <c r="L7265" i="2" s="1"/>
  <c r="J8314" i="2"/>
  <c r="L8314" i="2" s="1"/>
  <c r="J9363" i="2"/>
  <c r="L9363" i="2" s="1"/>
  <c r="J10412" i="2"/>
  <c r="L10412" i="2" s="1"/>
  <c r="J939" i="2"/>
  <c r="L939" i="2" s="1"/>
  <c r="J1988" i="2"/>
  <c r="L1988" i="2" s="1"/>
  <c r="J3037" i="2"/>
  <c r="L3037" i="2" s="1"/>
  <c r="J5135" i="2"/>
  <c r="L5135" i="2" s="1"/>
  <c r="J4086" i="2"/>
  <c r="L4086" i="2" s="1"/>
  <c r="J6184" i="2"/>
  <c r="L6184" i="2" s="1"/>
  <c r="J7233" i="2"/>
  <c r="L7233" i="2" s="1"/>
  <c r="J8282" i="2"/>
  <c r="L8282" i="2" s="1"/>
  <c r="J9331" i="2"/>
  <c r="L9331" i="2" s="1"/>
  <c r="J10380" i="2"/>
  <c r="L10380" i="2" s="1"/>
  <c r="J907" i="2"/>
  <c r="L907" i="2" s="1"/>
  <c r="J1956" i="2"/>
  <c r="L1956" i="2" s="1"/>
  <c r="J3005" i="2"/>
  <c r="L3005" i="2" s="1"/>
  <c r="J5103" i="2"/>
  <c r="L5103" i="2" s="1"/>
  <c r="J4054" i="2"/>
  <c r="L4054" i="2" s="1"/>
  <c r="J6152" i="2"/>
  <c r="L6152" i="2" s="1"/>
  <c r="J7201" i="2"/>
  <c r="L7201" i="2" s="1"/>
  <c r="J8250" i="2"/>
  <c r="L8250" i="2" s="1"/>
  <c r="J9299" i="2"/>
  <c r="L9299" i="2" s="1"/>
  <c r="J10348" i="2"/>
  <c r="L10348" i="2" s="1"/>
  <c r="J875" i="2"/>
  <c r="L875" i="2" s="1"/>
  <c r="J1924" i="2"/>
  <c r="L1924" i="2" s="1"/>
  <c r="J4022" i="2"/>
  <c r="L4022" i="2" s="1"/>
  <c r="J2973" i="2"/>
  <c r="L2973" i="2" s="1"/>
  <c r="J5071" i="2"/>
  <c r="L5071" i="2" s="1"/>
  <c r="J6120" i="2"/>
  <c r="L6120" i="2" s="1"/>
  <c r="J7169" i="2"/>
  <c r="L7169" i="2" s="1"/>
  <c r="J8218" i="2"/>
  <c r="L8218" i="2" s="1"/>
  <c r="J9267" i="2"/>
  <c r="L9267" i="2" s="1"/>
  <c r="J10316" i="2"/>
  <c r="L10316" i="2" s="1"/>
  <c r="J843" i="2"/>
  <c r="L843" i="2" s="1"/>
  <c r="J1892" i="2"/>
  <c r="L1892" i="2" s="1"/>
  <c r="J2941" i="2"/>
  <c r="L2941" i="2" s="1"/>
  <c r="J3990" i="2"/>
  <c r="L3990" i="2" s="1"/>
  <c r="J5039" i="2"/>
  <c r="L5039" i="2" s="1"/>
  <c r="J6088" i="2"/>
  <c r="L6088" i="2" s="1"/>
  <c r="J7137" i="2"/>
  <c r="L7137" i="2" s="1"/>
  <c r="J8186" i="2"/>
  <c r="L8186" i="2" s="1"/>
  <c r="J9235" i="2"/>
  <c r="L9235" i="2" s="1"/>
  <c r="J10284" i="2"/>
  <c r="L10284" i="2" s="1"/>
  <c r="J811" i="2"/>
  <c r="L811" i="2" s="1"/>
  <c r="J1860" i="2"/>
  <c r="L1860" i="2" s="1"/>
  <c r="J2909" i="2"/>
  <c r="L2909" i="2" s="1"/>
  <c r="J3958" i="2"/>
  <c r="L3958" i="2" s="1"/>
  <c r="J5007" i="2"/>
  <c r="L5007" i="2" s="1"/>
  <c r="J6056" i="2"/>
  <c r="L6056" i="2" s="1"/>
  <c r="J7105" i="2"/>
  <c r="L7105" i="2" s="1"/>
  <c r="J8154" i="2"/>
  <c r="L8154" i="2" s="1"/>
  <c r="J9203" i="2"/>
  <c r="L9203" i="2" s="1"/>
  <c r="J10252" i="2"/>
  <c r="L10252" i="2" s="1"/>
  <c r="J779" i="2"/>
  <c r="L779" i="2" s="1"/>
  <c r="J1828" i="2"/>
  <c r="L1828" i="2" s="1"/>
  <c r="J2877" i="2"/>
  <c r="L2877" i="2" s="1"/>
  <c r="J3926" i="2"/>
  <c r="L3926" i="2" s="1"/>
  <c r="J4975" i="2"/>
  <c r="L4975" i="2" s="1"/>
  <c r="J6024" i="2"/>
  <c r="L6024" i="2" s="1"/>
  <c r="J7073" i="2"/>
  <c r="L7073" i="2" s="1"/>
  <c r="J8122" i="2"/>
  <c r="L8122" i="2" s="1"/>
  <c r="J9171" i="2"/>
  <c r="L9171" i="2" s="1"/>
  <c r="J10220" i="2"/>
  <c r="L10220" i="2" s="1"/>
  <c r="J747" i="2"/>
  <c r="L747" i="2" s="1"/>
  <c r="J1796" i="2"/>
  <c r="L1796" i="2" s="1"/>
  <c r="J2845" i="2"/>
  <c r="L2845" i="2" s="1"/>
  <c r="J3894" i="2"/>
  <c r="L3894" i="2" s="1"/>
  <c r="J4943" i="2"/>
  <c r="L4943" i="2" s="1"/>
  <c r="J5992" i="2"/>
  <c r="L5992" i="2" s="1"/>
  <c r="J7041" i="2"/>
  <c r="L7041" i="2" s="1"/>
  <c r="J8090" i="2"/>
  <c r="L8090" i="2" s="1"/>
  <c r="J9139" i="2"/>
  <c r="L9139" i="2" s="1"/>
  <c r="J10188" i="2"/>
  <c r="L10188" i="2" s="1"/>
  <c r="J715" i="2"/>
  <c r="L715" i="2" s="1"/>
  <c r="J1764" i="2"/>
  <c r="L1764" i="2" s="1"/>
  <c r="J2813" i="2"/>
  <c r="L2813" i="2" s="1"/>
  <c r="J3862" i="2"/>
  <c r="L3862" i="2" s="1"/>
  <c r="J4911" i="2"/>
  <c r="L4911" i="2" s="1"/>
  <c r="J5960" i="2"/>
  <c r="L5960" i="2" s="1"/>
  <c r="J7009" i="2"/>
  <c r="L7009" i="2" s="1"/>
  <c r="J8058" i="2"/>
  <c r="L8058" i="2" s="1"/>
  <c r="J9107" i="2"/>
  <c r="L9107" i="2" s="1"/>
  <c r="J10156" i="2"/>
  <c r="L10156" i="2" s="1"/>
  <c r="J683" i="2"/>
  <c r="L683" i="2" s="1"/>
  <c r="J1732" i="2"/>
  <c r="L1732" i="2" s="1"/>
  <c r="J2781" i="2"/>
  <c r="L2781" i="2" s="1"/>
  <c r="J3830" i="2"/>
  <c r="L3830" i="2" s="1"/>
  <c r="J4879" i="2"/>
  <c r="L4879" i="2" s="1"/>
  <c r="J5928" i="2"/>
  <c r="L5928" i="2" s="1"/>
  <c r="J6977" i="2"/>
  <c r="L6977" i="2" s="1"/>
  <c r="J8026" i="2"/>
  <c r="L8026" i="2" s="1"/>
  <c r="J9075" i="2"/>
  <c r="L9075" i="2" s="1"/>
  <c r="J10124" i="2"/>
  <c r="L10124" i="2" s="1"/>
  <c r="J651" i="2"/>
  <c r="L651" i="2" s="1"/>
  <c r="J1700" i="2"/>
  <c r="L1700" i="2" s="1"/>
  <c r="J2749" i="2"/>
  <c r="L2749" i="2" s="1"/>
  <c r="J3798" i="2"/>
  <c r="L3798" i="2" s="1"/>
  <c r="J4847" i="2"/>
  <c r="L4847" i="2" s="1"/>
  <c r="J5896" i="2"/>
  <c r="L5896" i="2" s="1"/>
  <c r="J6945" i="2"/>
  <c r="L6945" i="2" s="1"/>
  <c r="J7994" i="2"/>
  <c r="L7994" i="2" s="1"/>
  <c r="J9043" i="2"/>
  <c r="L9043" i="2" s="1"/>
  <c r="J10092" i="2"/>
  <c r="L10092" i="2" s="1"/>
  <c r="J619" i="2"/>
  <c r="L619" i="2" s="1"/>
  <c r="J1668" i="2"/>
  <c r="L1668" i="2" s="1"/>
  <c r="J2717" i="2"/>
  <c r="L2717" i="2" s="1"/>
  <c r="J3766" i="2"/>
  <c r="L3766" i="2" s="1"/>
  <c r="J4815" i="2"/>
  <c r="L4815" i="2" s="1"/>
  <c r="J5864" i="2"/>
  <c r="L5864" i="2" s="1"/>
  <c r="J6913" i="2"/>
  <c r="L6913" i="2" s="1"/>
  <c r="J7962" i="2"/>
  <c r="L7962" i="2" s="1"/>
  <c r="J9011" i="2"/>
  <c r="L9011" i="2" s="1"/>
  <c r="J10060" i="2"/>
  <c r="L10060" i="2" s="1"/>
  <c r="J587" i="2"/>
  <c r="L587" i="2" s="1"/>
  <c r="J1636" i="2"/>
  <c r="L1636" i="2" s="1"/>
  <c r="J2685" i="2"/>
  <c r="L2685" i="2" s="1"/>
  <c r="J3734" i="2"/>
  <c r="L3734" i="2" s="1"/>
  <c r="J4783" i="2"/>
  <c r="L4783" i="2" s="1"/>
  <c r="J5832" i="2"/>
  <c r="L5832" i="2" s="1"/>
  <c r="J6881" i="2"/>
  <c r="L6881" i="2" s="1"/>
  <c r="J7930" i="2"/>
  <c r="L7930" i="2" s="1"/>
  <c r="J8979" i="2"/>
  <c r="L8979" i="2" s="1"/>
  <c r="J10028" i="2"/>
  <c r="L10028" i="2" s="1"/>
  <c r="J555" i="2"/>
  <c r="L555" i="2" s="1"/>
  <c r="J1604" i="2"/>
  <c r="L1604" i="2" s="1"/>
  <c r="J2653" i="2"/>
  <c r="L2653" i="2" s="1"/>
  <c r="J3702" i="2"/>
  <c r="L3702" i="2" s="1"/>
  <c r="J4751" i="2"/>
  <c r="L4751" i="2" s="1"/>
  <c r="J5800" i="2"/>
  <c r="L5800" i="2" s="1"/>
  <c r="J6849" i="2"/>
  <c r="L6849" i="2" s="1"/>
  <c r="J7898" i="2"/>
  <c r="L7898" i="2" s="1"/>
  <c r="J8947" i="2"/>
  <c r="L8947" i="2" s="1"/>
  <c r="J9996" i="2"/>
  <c r="L9996" i="2" s="1"/>
  <c r="J523" i="2"/>
  <c r="L523" i="2" s="1"/>
  <c r="J1572" i="2"/>
  <c r="L1572" i="2" s="1"/>
  <c r="J2621" i="2"/>
  <c r="L2621" i="2" s="1"/>
  <c r="J3670" i="2"/>
  <c r="L3670" i="2" s="1"/>
  <c r="J4719" i="2"/>
  <c r="L4719" i="2" s="1"/>
  <c r="J5768" i="2"/>
  <c r="L5768" i="2" s="1"/>
  <c r="J6817" i="2"/>
  <c r="L6817" i="2" s="1"/>
  <c r="J7866" i="2"/>
  <c r="L7866" i="2" s="1"/>
  <c r="J8915" i="2"/>
  <c r="L8915" i="2" s="1"/>
  <c r="J9964" i="2"/>
  <c r="L9964" i="2" s="1"/>
  <c r="J491" i="2"/>
  <c r="L491" i="2" s="1"/>
  <c r="J1540" i="2"/>
  <c r="L1540" i="2" s="1"/>
  <c r="J2589" i="2"/>
  <c r="L2589" i="2" s="1"/>
  <c r="J3638" i="2"/>
  <c r="L3638" i="2" s="1"/>
  <c r="J4687" i="2"/>
  <c r="L4687" i="2" s="1"/>
  <c r="J5736" i="2"/>
  <c r="L5736" i="2" s="1"/>
  <c r="J6785" i="2"/>
  <c r="L6785" i="2" s="1"/>
  <c r="J7834" i="2"/>
  <c r="L7834" i="2" s="1"/>
  <c r="J8883" i="2"/>
  <c r="L8883" i="2" s="1"/>
  <c r="J9932" i="2"/>
  <c r="L9932" i="2" s="1"/>
  <c r="J459" i="2"/>
  <c r="L459" i="2" s="1"/>
  <c r="J1508" i="2"/>
  <c r="L1508" i="2" s="1"/>
  <c r="J2557" i="2"/>
  <c r="L2557" i="2" s="1"/>
  <c r="J3606" i="2"/>
  <c r="L3606" i="2" s="1"/>
  <c r="J4655" i="2"/>
  <c r="L4655" i="2" s="1"/>
  <c r="J5704" i="2"/>
  <c r="L5704" i="2" s="1"/>
  <c r="J6753" i="2"/>
  <c r="L6753" i="2" s="1"/>
  <c r="J7802" i="2"/>
  <c r="L7802" i="2" s="1"/>
  <c r="J8851" i="2"/>
  <c r="L8851" i="2" s="1"/>
  <c r="J9900" i="2"/>
  <c r="L9900" i="2" s="1"/>
  <c r="J427" i="2"/>
  <c r="L427" i="2" s="1"/>
  <c r="J1476" i="2"/>
  <c r="L1476" i="2" s="1"/>
  <c r="J2525" i="2"/>
  <c r="L2525" i="2" s="1"/>
  <c r="J3574" i="2"/>
  <c r="L3574" i="2" s="1"/>
  <c r="J4623" i="2"/>
  <c r="L4623" i="2" s="1"/>
  <c r="J5672" i="2"/>
  <c r="L5672" i="2" s="1"/>
  <c r="J6721" i="2"/>
  <c r="L6721" i="2" s="1"/>
  <c r="J7770" i="2"/>
  <c r="L7770" i="2" s="1"/>
  <c r="J8819" i="2"/>
  <c r="L8819" i="2" s="1"/>
  <c r="J9868" i="2"/>
  <c r="L9868" i="2" s="1"/>
  <c r="J395" i="2"/>
  <c r="L395" i="2" s="1"/>
  <c r="J1444" i="2"/>
  <c r="L1444" i="2" s="1"/>
  <c r="J2493" i="2"/>
  <c r="L2493" i="2" s="1"/>
  <c r="J3542" i="2"/>
  <c r="L3542" i="2" s="1"/>
  <c r="J4591" i="2"/>
  <c r="L4591" i="2" s="1"/>
  <c r="J5640" i="2"/>
  <c r="L5640" i="2" s="1"/>
  <c r="J6689" i="2"/>
  <c r="L6689" i="2" s="1"/>
  <c r="J7738" i="2"/>
  <c r="L7738" i="2" s="1"/>
  <c r="J8787" i="2"/>
  <c r="L8787" i="2" s="1"/>
  <c r="J9836" i="2"/>
  <c r="L9836" i="2" s="1"/>
  <c r="J363" i="2"/>
  <c r="L363" i="2" s="1"/>
  <c r="J1412" i="2"/>
  <c r="L1412" i="2" s="1"/>
  <c r="J2461" i="2"/>
  <c r="L2461" i="2" s="1"/>
  <c r="J3510" i="2"/>
  <c r="L3510" i="2" s="1"/>
  <c r="J4559" i="2"/>
  <c r="L4559" i="2" s="1"/>
  <c r="J5608" i="2"/>
  <c r="L5608" i="2" s="1"/>
  <c r="J6657" i="2"/>
  <c r="L6657" i="2" s="1"/>
  <c r="J7706" i="2"/>
  <c r="L7706" i="2" s="1"/>
  <c r="J8755" i="2"/>
  <c r="L8755" i="2" s="1"/>
  <c r="J9804" i="2"/>
  <c r="L9804" i="2" s="1"/>
  <c r="J331" i="2"/>
  <c r="L331" i="2" s="1"/>
  <c r="J1380" i="2"/>
  <c r="L1380" i="2" s="1"/>
  <c r="J2429" i="2"/>
  <c r="L2429" i="2" s="1"/>
  <c r="J3478" i="2"/>
  <c r="L3478" i="2" s="1"/>
  <c r="J4527" i="2"/>
  <c r="L4527" i="2" s="1"/>
  <c r="J5576" i="2"/>
  <c r="L5576" i="2" s="1"/>
  <c r="J6625" i="2"/>
  <c r="L6625" i="2" s="1"/>
  <c r="J7674" i="2"/>
  <c r="L7674" i="2" s="1"/>
  <c r="J8723" i="2"/>
  <c r="L8723" i="2" s="1"/>
  <c r="J9772" i="2"/>
  <c r="L9772" i="2" s="1"/>
  <c r="J299" i="2"/>
  <c r="L299" i="2" s="1"/>
  <c r="J1348" i="2"/>
  <c r="L1348" i="2" s="1"/>
  <c r="J2397" i="2"/>
  <c r="L2397" i="2" s="1"/>
  <c r="J3446" i="2"/>
  <c r="L3446" i="2" s="1"/>
  <c r="J4495" i="2"/>
  <c r="L4495" i="2" s="1"/>
  <c r="J5544" i="2"/>
  <c r="L5544" i="2" s="1"/>
  <c r="J6593" i="2"/>
  <c r="L6593" i="2" s="1"/>
  <c r="J7642" i="2"/>
  <c r="L7642" i="2" s="1"/>
  <c r="J8691" i="2"/>
  <c r="L8691" i="2" s="1"/>
  <c r="J9740" i="2"/>
  <c r="L9740" i="2" s="1"/>
  <c r="J267" i="2"/>
  <c r="L267" i="2" s="1"/>
  <c r="J1316" i="2"/>
  <c r="L1316" i="2" s="1"/>
  <c r="J2365" i="2"/>
  <c r="L2365" i="2" s="1"/>
  <c r="J3414" i="2"/>
  <c r="L3414" i="2" s="1"/>
  <c r="J4463" i="2"/>
  <c r="L4463" i="2" s="1"/>
  <c r="J5512" i="2"/>
  <c r="L5512" i="2" s="1"/>
  <c r="J6561" i="2"/>
  <c r="L6561" i="2" s="1"/>
  <c r="J7610" i="2"/>
  <c r="L7610" i="2" s="1"/>
  <c r="J8659" i="2"/>
  <c r="L8659" i="2" s="1"/>
  <c r="J9708" i="2"/>
  <c r="L9708" i="2" s="1"/>
  <c r="J235" i="2"/>
  <c r="L235" i="2" s="1"/>
  <c r="J1284" i="2"/>
  <c r="L1284" i="2" s="1"/>
  <c r="J2333" i="2"/>
  <c r="L2333" i="2" s="1"/>
  <c r="J3382" i="2"/>
  <c r="L3382" i="2" s="1"/>
  <c r="J4431" i="2"/>
  <c r="L4431" i="2" s="1"/>
  <c r="J5480" i="2"/>
  <c r="L5480" i="2" s="1"/>
  <c r="J6529" i="2"/>
  <c r="L6529" i="2" s="1"/>
  <c r="J7578" i="2"/>
  <c r="L7578" i="2" s="1"/>
  <c r="J8627" i="2"/>
  <c r="L8627" i="2" s="1"/>
  <c r="J9676" i="2"/>
  <c r="L9676" i="2" s="1"/>
  <c r="J203" i="2"/>
  <c r="L203" i="2" s="1"/>
  <c r="J1252" i="2"/>
  <c r="L1252" i="2" s="1"/>
  <c r="J2301" i="2"/>
  <c r="L2301" i="2" s="1"/>
  <c r="J3350" i="2"/>
  <c r="L3350" i="2" s="1"/>
  <c r="J4399" i="2"/>
  <c r="L4399" i="2" s="1"/>
  <c r="J5448" i="2"/>
  <c r="L5448" i="2" s="1"/>
  <c r="J6497" i="2"/>
  <c r="L6497" i="2" s="1"/>
  <c r="J7546" i="2"/>
  <c r="L7546" i="2" s="1"/>
  <c r="J8595" i="2"/>
  <c r="L8595" i="2" s="1"/>
  <c r="J9644" i="2"/>
  <c r="L9644" i="2" s="1"/>
  <c r="J171" i="2"/>
  <c r="L171" i="2" s="1"/>
  <c r="J1220" i="2"/>
  <c r="L1220" i="2" s="1"/>
  <c r="J2269" i="2"/>
  <c r="L2269" i="2" s="1"/>
  <c r="J3318" i="2"/>
  <c r="L3318" i="2" s="1"/>
  <c r="J4367" i="2"/>
  <c r="L4367" i="2" s="1"/>
  <c r="J5416" i="2"/>
  <c r="L5416" i="2" s="1"/>
  <c r="J6465" i="2"/>
  <c r="L6465" i="2" s="1"/>
  <c r="J7514" i="2"/>
  <c r="L7514" i="2" s="1"/>
  <c r="J8563" i="2"/>
  <c r="L8563" i="2" s="1"/>
  <c r="J9612" i="2"/>
  <c r="L9612" i="2" s="1"/>
  <c r="J139" i="2"/>
  <c r="L139" i="2" s="1"/>
  <c r="J1188" i="2"/>
  <c r="L1188" i="2" s="1"/>
  <c r="J2237" i="2"/>
  <c r="L2237" i="2" s="1"/>
  <c r="J3286" i="2"/>
  <c r="L3286" i="2" s="1"/>
  <c r="J4335" i="2"/>
  <c r="L4335" i="2" s="1"/>
  <c r="J5384" i="2"/>
  <c r="L5384" i="2" s="1"/>
  <c r="J6433" i="2"/>
  <c r="L6433" i="2" s="1"/>
  <c r="J7482" i="2"/>
  <c r="L7482" i="2" s="1"/>
  <c r="J8531" i="2"/>
  <c r="L8531" i="2" s="1"/>
  <c r="J9580" i="2"/>
  <c r="L9580" i="2" s="1"/>
  <c r="J1156" i="2"/>
  <c r="L1156" i="2" s="1"/>
  <c r="J107" i="2"/>
  <c r="L107" i="2" s="1"/>
  <c r="J2205" i="2"/>
  <c r="L2205" i="2" s="1"/>
  <c r="J3254" i="2"/>
  <c r="L3254" i="2" s="1"/>
  <c r="J4303" i="2"/>
  <c r="L4303" i="2" s="1"/>
  <c r="J5352" i="2"/>
  <c r="L5352" i="2" s="1"/>
  <c r="J6401" i="2"/>
  <c r="L6401" i="2" s="1"/>
  <c r="J7450" i="2"/>
  <c r="L7450" i="2" s="1"/>
  <c r="J8499" i="2"/>
  <c r="L8499" i="2" s="1"/>
  <c r="J9548" i="2"/>
  <c r="L9548" i="2" s="1"/>
  <c r="J1124" i="2"/>
  <c r="L1124" i="2" s="1"/>
  <c r="J75" i="2"/>
  <c r="L75" i="2" s="1"/>
  <c r="J2173" i="2"/>
  <c r="L2173" i="2" s="1"/>
  <c r="J3222" i="2"/>
  <c r="L3222" i="2" s="1"/>
  <c r="J4271" i="2"/>
  <c r="L4271" i="2" s="1"/>
  <c r="J5320" i="2"/>
  <c r="L5320" i="2" s="1"/>
  <c r="J6369" i="2"/>
  <c r="L6369" i="2" s="1"/>
  <c r="J7418" i="2"/>
  <c r="L7418" i="2" s="1"/>
  <c r="J8467" i="2"/>
  <c r="L8467" i="2" s="1"/>
  <c r="J9516" i="2"/>
  <c r="L9516" i="2" s="1"/>
  <c r="J1092" i="2"/>
  <c r="L1092" i="2" s="1"/>
  <c r="J43" i="2"/>
  <c r="L43" i="2" s="1"/>
  <c r="J2141" i="2"/>
  <c r="L2141" i="2" s="1"/>
  <c r="J3190" i="2"/>
  <c r="L3190" i="2" s="1"/>
  <c r="J4239" i="2"/>
  <c r="L4239" i="2" s="1"/>
  <c r="J5288" i="2"/>
  <c r="L5288" i="2" s="1"/>
  <c r="J6337" i="2"/>
  <c r="L6337" i="2" s="1"/>
  <c r="J7386" i="2"/>
  <c r="L7386" i="2" s="1"/>
  <c r="J8435" i="2"/>
  <c r="L8435" i="2" s="1"/>
  <c r="J9484" i="2"/>
  <c r="L9484" i="2" s="1"/>
  <c r="J1060" i="2"/>
  <c r="L1060" i="2" s="1"/>
  <c r="J11" i="2"/>
  <c r="L11" i="2" s="1"/>
  <c r="J2109" i="2"/>
  <c r="L2109" i="2" s="1"/>
  <c r="J4207" i="2"/>
  <c r="L4207" i="2" s="1"/>
  <c r="J3158" i="2"/>
  <c r="L3158" i="2" s="1"/>
  <c r="J5256" i="2"/>
  <c r="L5256" i="2" s="1"/>
  <c r="J6305" i="2"/>
  <c r="L6305" i="2" s="1"/>
  <c r="J8403" i="2"/>
  <c r="L8403" i="2" s="1"/>
  <c r="J7354" i="2"/>
  <c r="L7354" i="2" s="1"/>
  <c r="J9452" i="2"/>
  <c r="L9452" i="2" s="1"/>
  <c r="K1028" i="2"/>
  <c r="M1028" i="2" s="1"/>
  <c r="K2077" i="2"/>
  <c r="M2077" i="2" s="1"/>
  <c r="K3126" i="2"/>
  <c r="M3126" i="2" s="1"/>
  <c r="K4175" i="2"/>
  <c r="M4175" i="2" s="1"/>
  <c r="K5224" i="2"/>
  <c r="M5224" i="2" s="1"/>
  <c r="K6273" i="2"/>
  <c r="M6273" i="2" s="1"/>
  <c r="K7322" i="2"/>
  <c r="M7322" i="2" s="1"/>
  <c r="K8371" i="2"/>
  <c r="M8371" i="2" s="1"/>
  <c r="K9420" i="2"/>
  <c r="M9420" i="2" s="1"/>
  <c r="K10469" i="2"/>
  <c r="M10469" i="2" s="1"/>
  <c r="K996" i="2"/>
  <c r="M996" i="2" s="1"/>
  <c r="K2045" i="2"/>
  <c r="M2045" i="2" s="1"/>
  <c r="K4143" i="2"/>
  <c r="M4143" i="2" s="1"/>
  <c r="K3094" i="2"/>
  <c r="M3094" i="2" s="1"/>
  <c r="K6241" i="2"/>
  <c r="M6241" i="2" s="1"/>
  <c r="K5192" i="2"/>
  <c r="M5192" i="2" s="1"/>
  <c r="K7290" i="2"/>
  <c r="M7290" i="2" s="1"/>
  <c r="K8339" i="2"/>
  <c r="M8339" i="2" s="1"/>
  <c r="K9388" i="2"/>
  <c r="M9388" i="2" s="1"/>
  <c r="K10437" i="2"/>
  <c r="M10437" i="2" s="1"/>
  <c r="K964" i="2"/>
  <c r="M964" i="2" s="1"/>
  <c r="K2013" i="2"/>
  <c r="M2013" i="2" s="1"/>
  <c r="K4111" i="2"/>
  <c r="M4111" i="2" s="1"/>
  <c r="K3062" i="2"/>
  <c r="M3062" i="2" s="1"/>
  <c r="K5160" i="2"/>
  <c r="M5160" i="2" s="1"/>
  <c r="K6209" i="2"/>
  <c r="M6209" i="2" s="1"/>
  <c r="K7258" i="2"/>
  <c r="M7258" i="2" s="1"/>
  <c r="K8307" i="2"/>
  <c r="M8307" i="2" s="1"/>
  <c r="K9356" i="2"/>
  <c r="M9356" i="2" s="1"/>
  <c r="K10405" i="2"/>
  <c r="M10405" i="2" s="1"/>
  <c r="K932" i="2"/>
  <c r="M932" i="2" s="1"/>
  <c r="K1981" i="2"/>
  <c r="M1981" i="2" s="1"/>
  <c r="K3030" i="2"/>
  <c r="M3030" i="2" s="1"/>
  <c r="K4079" i="2"/>
  <c r="M4079" i="2" s="1"/>
  <c r="K5128" i="2"/>
  <c r="M5128" i="2" s="1"/>
  <c r="K6177" i="2"/>
  <c r="M6177" i="2" s="1"/>
  <c r="K7226" i="2"/>
  <c r="M7226" i="2" s="1"/>
  <c r="K8275" i="2"/>
  <c r="M8275" i="2" s="1"/>
  <c r="K9324" i="2"/>
  <c r="M9324" i="2" s="1"/>
  <c r="K10373" i="2"/>
  <c r="M10373" i="2" s="1"/>
  <c r="K900" i="2"/>
  <c r="M900" i="2" s="1"/>
  <c r="K1949" i="2"/>
  <c r="M1949" i="2" s="1"/>
  <c r="K4047" i="2"/>
  <c r="M4047" i="2" s="1"/>
  <c r="K2998" i="2"/>
  <c r="M2998" i="2" s="1"/>
  <c r="K5096" i="2"/>
  <c r="M5096" i="2" s="1"/>
  <c r="K6145" i="2"/>
  <c r="M6145" i="2" s="1"/>
  <c r="K7194" i="2"/>
  <c r="M7194" i="2" s="1"/>
  <c r="K8243" i="2"/>
  <c r="M8243" i="2" s="1"/>
  <c r="K9292" i="2"/>
  <c r="M9292" i="2" s="1"/>
  <c r="K10341" i="2"/>
  <c r="M10341" i="2" s="1"/>
  <c r="K868" i="2"/>
  <c r="M868" i="2" s="1"/>
  <c r="K1917" i="2"/>
  <c r="M1917" i="2" s="1"/>
  <c r="K2966" i="2"/>
  <c r="M2966" i="2" s="1"/>
  <c r="K4015" i="2"/>
  <c r="M4015" i="2" s="1"/>
  <c r="K5064" i="2"/>
  <c r="M5064" i="2" s="1"/>
  <c r="K6113" i="2"/>
  <c r="M6113" i="2" s="1"/>
  <c r="K7162" i="2"/>
  <c r="M7162" i="2" s="1"/>
  <c r="K8211" i="2"/>
  <c r="M8211" i="2" s="1"/>
  <c r="K9260" i="2"/>
  <c r="M9260" i="2" s="1"/>
  <c r="K10309" i="2"/>
  <c r="M10309" i="2" s="1"/>
  <c r="K836" i="2"/>
  <c r="M836" i="2" s="1"/>
  <c r="K1885" i="2"/>
  <c r="M1885" i="2" s="1"/>
  <c r="K3983" i="2"/>
  <c r="M3983" i="2" s="1"/>
  <c r="K2934" i="2"/>
  <c r="M2934" i="2" s="1"/>
  <c r="K5032" i="2"/>
  <c r="M5032" i="2" s="1"/>
  <c r="K6081" i="2"/>
  <c r="M6081" i="2" s="1"/>
  <c r="K7130" i="2"/>
  <c r="M7130" i="2" s="1"/>
  <c r="K8179" i="2"/>
  <c r="M8179" i="2" s="1"/>
  <c r="K9228" i="2"/>
  <c r="M9228" i="2" s="1"/>
  <c r="K10277" i="2"/>
  <c r="M10277" i="2" s="1"/>
  <c r="K804" i="2"/>
  <c r="M804" i="2" s="1"/>
  <c r="K1853" i="2"/>
  <c r="M1853" i="2" s="1"/>
  <c r="K2902" i="2"/>
  <c r="M2902" i="2" s="1"/>
  <c r="K3951" i="2"/>
  <c r="M3951" i="2" s="1"/>
  <c r="K5000" i="2"/>
  <c r="M5000" i="2" s="1"/>
  <c r="K6049" i="2"/>
  <c r="M6049" i="2" s="1"/>
  <c r="K7098" i="2"/>
  <c r="M7098" i="2" s="1"/>
  <c r="K8147" i="2"/>
  <c r="M8147" i="2" s="1"/>
  <c r="K9196" i="2"/>
  <c r="M9196" i="2" s="1"/>
  <c r="K10245" i="2"/>
  <c r="M10245" i="2" s="1"/>
  <c r="K772" i="2"/>
  <c r="M772" i="2" s="1"/>
  <c r="K2870" i="2"/>
  <c r="M2870" i="2" s="1"/>
  <c r="K1821" i="2"/>
  <c r="M1821" i="2" s="1"/>
  <c r="K3919" i="2"/>
  <c r="M3919" i="2" s="1"/>
  <c r="K4968" i="2"/>
  <c r="M4968" i="2" s="1"/>
  <c r="K6017" i="2"/>
  <c r="M6017" i="2" s="1"/>
  <c r="K7066" i="2"/>
  <c r="M7066" i="2" s="1"/>
  <c r="K8115" i="2"/>
  <c r="M8115" i="2" s="1"/>
  <c r="K9164" i="2"/>
  <c r="M9164" i="2" s="1"/>
  <c r="K10213" i="2"/>
  <c r="M10213" i="2" s="1"/>
  <c r="K740" i="2"/>
  <c r="M740" i="2" s="1"/>
  <c r="K1789" i="2"/>
  <c r="M1789" i="2" s="1"/>
  <c r="K2838" i="2"/>
  <c r="M2838" i="2" s="1"/>
  <c r="K3887" i="2"/>
  <c r="M3887" i="2" s="1"/>
  <c r="K4936" i="2"/>
  <c r="M4936" i="2" s="1"/>
  <c r="K5985" i="2"/>
  <c r="M5985" i="2" s="1"/>
  <c r="K7034" i="2"/>
  <c r="M7034" i="2" s="1"/>
  <c r="K8083" i="2"/>
  <c r="M8083" i="2" s="1"/>
  <c r="K9132" i="2"/>
  <c r="M9132" i="2" s="1"/>
  <c r="K10181" i="2"/>
  <c r="M10181" i="2" s="1"/>
  <c r="K708" i="2"/>
  <c r="M708" i="2" s="1"/>
  <c r="K2806" i="2"/>
  <c r="M2806" i="2" s="1"/>
  <c r="K1757" i="2"/>
  <c r="M1757" i="2" s="1"/>
  <c r="K3855" i="2"/>
  <c r="M3855" i="2" s="1"/>
  <c r="K4904" i="2"/>
  <c r="M4904" i="2" s="1"/>
  <c r="K5953" i="2"/>
  <c r="M5953" i="2" s="1"/>
  <c r="K7002" i="2"/>
  <c r="M7002" i="2" s="1"/>
  <c r="K8051" i="2"/>
  <c r="M8051" i="2" s="1"/>
  <c r="K9100" i="2"/>
  <c r="M9100" i="2" s="1"/>
  <c r="K10149" i="2"/>
  <c r="M10149" i="2" s="1"/>
  <c r="K676" i="2"/>
  <c r="M676" i="2" s="1"/>
  <c r="K1725" i="2"/>
  <c r="M1725" i="2" s="1"/>
  <c r="K2774" i="2"/>
  <c r="M2774" i="2" s="1"/>
  <c r="K3823" i="2"/>
  <c r="M3823" i="2" s="1"/>
  <c r="K4872" i="2"/>
  <c r="M4872" i="2" s="1"/>
  <c r="K5921" i="2"/>
  <c r="M5921" i="2" s="1"/>
  <c r="K6970" i="2"/>
  <c r="M6970" i="2" s="1"/>
  <c r="K8019" i="2"/>
  <c r="M8019" i="2" s="1"/>
  <c r="K9068" i="2"/>
  <c r="M9068" i="2" s="1"/>
  <c r="K10117" i="2"/>
  <c r="M10117" i="2" s="1"/>
  <c r="K644" i="2"/>
  <c r="M644" i="2" s="1"/>
  <c r="K1693" i="2"/>
  <c r="M1693" i="2" s="1"/>
  <c r="K2742" i="2"/>
  <c r="M2742" i="2" s="1"/>
  <c r="K3791" i="2"/>
  <c r="M3791" i="2" s="1"/>
  <c r="K4840" i="2"/>
  <c r="M4840" i="2" s="1"/>
  <c r="K5889" i="2"/>
  <c r="M5889" i="2" s="1"/>
  <c r="K6938" i="2"/>
  <c r="M6938" i="2" s="1"/>
  <c r="K7987" i="2"/>
  <c r="M7987" i="2" s="1"/>
  <c r="K9036" i="2"/>
  <c r="M9036" i="2" s="1"/>
  <c r="K10085" i="2"/>
  <c r="M10085" i="2" s="1"/>
  <c r="K612" i="2"/>
  <c r="M612" i="2" s="1"/>
  <c r="K2710" i="2"/>
  <c r="M2710" i="2" s="1"/>
  <c r="K1661" i="2"/>
  <c r="M1661" i="2" s="1"/>
  <c r="K3759" i="2"/>
  <c r="M3759" i="2" s="1"/>
  <c r="K4808" i="2"/>
  <c r="M4808" i="2" s="1"/>
  <c r="K5857" i="2"/>
  <c r="M5857" i="2" s="1"/>
  <c r="K6906" i="2"/>
  <c r="M6906" i="2" s="1"/>
  <c r="K7955" i="2"/>
  <c r="M7955" i="2" s="1"/>
  <c r="K9004" i="2"/>
  <c r="M9004" i="2" s="1"/>
  <c r="K10053" i="2"/>
  <c r="M10053" i="2" s="1"/>
  <c r="K580" i="2"/>
  <c r="M580" i="2" s="1"/>
  <c r="K1629" i="2"/>
  <c r="M1629" i="2" s="1"/>
  <c r="K2678" i="2"/>
  <c r="M2678" i="2" s="1"/>
  <c r="K3727" i="2"/>
  <c r="M3727" i="2" s="1"/>
  <c r="K4776" i="2"/>
  <c r="M4776" i="2" s="1"/>
  <c r="K5825" i="2"/>
  <c r="M5825" i="2" s="1"/>
  <c r="K6874" i="2"/>
  <c r="M6874" i="2" s="1"/>
  <c r="K7923" i="2"/>
  <c r="M7923" i="2" s="1"/>
  <c r="K8972" i="2"/>
  <c r="M8972" i="2" s="1"/>
  <c r="K10021" i="2"/>
  <c r="M10021" i="2" s="1"/>
  <c r="K548" i="2"/>
  <c r="M548" i="2" s="1"/>
  <c r="K1597" i="2"/>
  <c r="M1597" i="2" s="1"/>
  <c r="K2646" i="2"/>
  <c r="M2646" i="2" s="1"/>
  <c r="K3695" i="2"/>
  <c r="M3695" i="2" s="1"/>
  <c r="K4744" i="2"/>
  <c r="M4744" i="2" s="1"/>
  <c r="K5793" i="2"/>
  <c r="M5793" i="2" s="1"/>
  <c r="K6842" i="2"/>
  <c r="M6842" i="2" s="1"/>
  <c r="K7891" i="2"/>
  <c r="M7891" i="2" s="1"/>
  <c r="K8940" i="2"/>
  <c r="M8940" i="2" s="1"/>
  <c r="K9989" i="2"/>
  <c r="M9989" i="2" s="1"/>
  <c r="K516" i="2"/>
  <c r="M516" i="2" s="1"/>
  <c r="K2614" i="2"/>
  <c r="M2614" i="2" s="1"/>
  <c r="K1565" i="2"/>
  <c r="M1565" i="2" s="1"/>
  <c r="K3663" i="2"/>
  <c r="M3663" i="2" s="1"/>
  <c r="K4712" i="2"/>
  <c r="M4712" i="2" s="1"/>
  <c r="K5761" i="2"/>
  <c r="M5761" i="2" s="1"/>
  <c r="K6810" i="2"/>
  <c r="M6810" i="2" s="1"/>
  <c r="K7859" i="2"/>
  <c r="M7859" i="2" s="1"/>
  <c r="K8908" i="2"/>
  <c r="M8908" i="2" s="1"/>
  <c r="K9957" i="2"/>
  <c r="M9957" i="2" s="1"/>
  <c r="K484" i="2"/>
  <c r="M484" i="2" s="1"/>
  <c r="K1533" i="2"/>
  <c r="M1533" i="2" s="1"/>
  <c r="K2582" i="2"/>
  <c r="M2582" i="2" s="1"/>
  <c r="K3631" i="2"/>
  <c r="M3631" i="2" s="1"/>
  <c r="K4680" i="2"/>
  <c r="M4680" i="2" s="1"/>
  <c r="K5729" i="2"/>
  <c r="M5729" i="2" s="1"/>
  <c r="K6778" i="2"/>
  <c r="M6778" i="2" s="1"/>
  <c r="K7827" i="2"/>
  <c r="M7827" i="2" s="1"/>
  <c r="K8876" i="2"/>
  <c r="M8876" i="2" s="1"/>
  <c r="K9925" i="2"/>
  <c r="M9925" i="2" s="1"/>
  <c r="K452" i="2"/>
  <c r="M452" i="2" s="1"/>
  <c r="K1501" i="2"/>
  <c r="M1501" i="2" s="1"/>
  <c r="K2550" i="2"/>
  <c r="M2550" i="2" s="1"/>
  <c r="K3599" i="2"/>
  <c r="M3599" i="2" s="1"/>
  <c r="K4648" i="2"/>
  <c r="M4648" i="2" s="1"/>
  <c r="K5697" i="2"/>
  <c r="M5697" i="2" s="1"/>
  <c r="K6746" i="2"/>
  <c r="M6746" i="2" s="1"/>
  <c r="K7795" i="2"/>
  <c r="M7795" i="2" s="1"/>
  <c r="K8844" i="2"/>
  <c r="M8844" i="2" s="1"/>
  <c r="K9893" i="2"/>
  <c r="M9893" i="2" s="1"/>
  <c r="K420" i="2"/>
  <c r="M420" i="2" s="1"/>
  <c r="K1469" i="2"/>
  <c r="M1469" i="2" s="1"/>
  <c r="K2518" i="2"/>
  <c r="M2518" i="2" s="1"/>
  <c r="K3567" i="2"/>
  <c r="M3567" i="2" s="1"/>
  <c r="K4616" i="2"/>
  <c r="M4616" i="2" s="1"/>
  <c r="K5665" i="2"/>
  <c r="M5665" i="2" s="1"/>
  <c r="K6714" i="2"/>
  <c r="M6714" i="2" s="1"/>
  <c r="K7763" i="2"/>
  <c r="M7763" i="2" s="1"/>
  <c r="K8812" i="2"/>
  <c r="M8812" i="2" s="1"/>
  <c r="K9861" i="2"/>
  <c r="M9861" i="2" s="1"/>
  <c r="K388" i="2"/>
  <c r="M388" i="2" s="1"/>
  <c r="K2486" i="2"/>
  <c r="M2486" i="2" s="1"/>
  <c r="K1437" i="2"/>
  <c r="M1437" i="2" s="1"/>
  <c r="K3535" i="2"/>
  <c r="M3535" i="2" s="1"/>
  <c r="K4584" i="2"/>
  <c r="M4584" i="2" s="1"/>
  <c r="K5633" i="2"/>
  <c r="M5633" i="2" s="1"/>
  <c r="K6682" i="2"/>
  <c r="M6682" i="2" s="1"/>
  <c r="K7731" i="2"/>
  <c r="M7731" i="2" s="1"/>
  <c r="K8780" i="2"/>
  <c r="M8780" i="2" s="1"/>
  <c r="K9829" i="2"/>
  <c r="M9829" i="2" s="1"/>
  <c r="K356" i="2"/>
  <c r="M356" i="2" s="1"/>
  <c r="K1405" i="2"/>
  <c r="M1405" i="2" s="1"/>
  <c r="K2454" i="2"/>
  <c r="M2454" i="2" s="1"/>
  <c r="K3503" i="2"/>
  <c r="M3503" i="2" s="1"/>
  <c r="K4552" i="2"/>
  <c r="M4552" i="2" s="1"/>
  <c r="K5601" i="2"/>
  <c r="M5601" i="2" s="1"/>
  <c r="K6650" i="2"/>
  <c r="M6650" i="2" s="1"/>
  <c r="K7699" i="2"/>
  <c r="M7699" i="2" s="1"/>
  <c r="K9797" i="2"/>
  <c r="M9797" i="2" s="1"/>
  <c r="K8748" i="2"/>
  <c r="M8748" i="2" s="1"/>
  <c r="K324" i="2"/>
  <c r="M324" i="2" s="1"/>
  <c r="K1373" i="2"/>
  <c r="M1373" i="2" s="1"/>
  <c r="K2422" i="2"/>
  <c r="M2422" i="2" s="1"/>
  <c r="K3471" i="2"/>
  <c r="M3471" i="2" s="1"/>
  <c r="K4520" i="2"/>
  <c r="M4520" i="2" s="1"/>
  <c r="K5569" i="2"/>
  <c r="M5569" i="2" s="1"/>
  <c r="K6618" i="2"/>
  <c r="M6618" i="2" s="1"/>
  <c r="K7667" i="2"/>
  <c r="M7667" i="2" s="1"/>
  <c r="K9765" i="2"/>
  <c r="M9765" i="2" s="1"/>
  <c r="K8716" i="2"/>
  <c r="M8716" i="2" s="1"/>
  <c r="K1341" i="2"/>
  <c r="M1341" i="2" s="1"/>
  <c r="K292" i="2"/>
  <c r="M292" i="2" s="1"/>
  <c r="K2390" i="2"/>
  <c r="M2390" i="2" s="1"/>
  <c r="K3439" i="2"/>
  <c r="M3439" i="2" s="1"/>
  <c r="K4488" i="2"/>
  <c r="M4488" i="2" s="1"/>
  <c r="K5537" i="2"/>
  <c r="M5537" i="2" s="1"/>
  <c r="K6586" i="2"/>
  <c r="M6586" i="2" s="1"/>
  <c r="K7635" i="2"/>
  <c r="M7635" i="2" s="1"/>
  <c r="K9733" i="2"/>
  <c r="M9733" i="2" s="1"/>
  <c r="K8684" i="2"/>
  <c r="M8684" i="2" s="1"/>
  <c r="K1309" i="2"/>
  <c r="M1309" i="2" s="1"/>
  <c r="K260" i="2"/>
  <c r="M260" i="2" s="1"/>
  <c r="K2358" i="2"/>
  <c r="M2358" i="2" s="1"/>
  <c r="K3407" i="2"/>
  <c r="M3407" i="2" s="1"/>
  <c r="K4456" i="2"/>
  <c r="M4456" i="2" s="1"/>
  <c r="K5505" i="2"/>
  <c r="M5505" i="2" s="1"/>
  <c r="K6554" i="2"/>
  <c r="M6554" i="2" s="1"/>
  <c r="K7603" i="2"/>
  <c r="M7603" i="2" s="1"/>
  <c r="K9701" i="2"/>
  <c r="M9701" i="2" s="1"/>
  <c r="K8652" i="2"/>
  <c r="M8652" i="2" s="1"/>
  <c r="K1277" i="2"/>
  <c r="M1277" i="2" s="1"/>
  <c r="K228" i="2"/>
  <c r="M228" i="2" s="1"/>
  <c r="K2326" i="2"/>
  <c r="M2326" i="2" s="1"/>
  <c r="K3375" i="2"/>
  <c r="M3375" i="2" s="1"/>
  <c r="K4424" i="2"/>
  <c r="M4424" i="2" s="1"/>
  <c r="K5473" i="2"/>
  <c r="M5473" i="2" s="1"/>
  <c r="K6522" i="2"/>
  <c r="M6522" i="2" s="1"/>
  <c r="K7571" i="2"/>
  <c r="M7571" i="2" s="1"/>
  <c r="K9669" i="2"/>
  <c r="M9669" i="2" s="1"/>
  <c r="K8620" i="2"/>
  <c r="M8620" i="2" s="1"/>
  <c r="K1245" i="2"/>
  <c r="M1245" i="2" s="1"/>
  <c r="K196" i="2"/>
  <c r="M196" i="2" s="1"/>
  <c r="K2294" i="2"/>
  <c r="M2294" i="2" s="1"/>
  <c r="K3343" i="2"/>
  <c r="M3343" i="2" s="1"/>
  <c r="K4392" i="2"/>
  <c r="M4392" i="2" s="1"/>
  <c r="K5441" i="2"/>
  <c r="M5441" i="2" s="1"/>
  <c r="K6490" i="2"/>
  <c r="M6490" i="2" s="1"/>
  <c r="K7539" i="2"/>
  <c r="M7539" i="2" s="1"/>
  <c r="K9637" i="2"/>
  <c r="M9637" i="2" s="1"/>
  <c r="K8588" i="2"/>
  <c r="M8588" i="2" s="1"/>
  <c r="K1213" i="2"/>
  <c r="M1213" i="2" s="1"/>
  <c r="K164" i="2"/>
  <c r="M164" i="2" s="1"/>
  <c r="K2262" i="2"/>
  <c r="M2262" i="2" s="1"/>
  <c r="K3311" i="2"/>
  <c r="M3311" i="2" s="1"/>
  <c r="K4360" i="2"/>
  <c r="M4360" i="2" s="1"/>
  <c r="K5409" i="2"/>
  <c r="M5409" i="2" s="1"/>
  <c r="K6458" i="2"/>
  <c r="M6458" i="2" s="1"/>
  <c r="K7507" i="2"/>
  <c r="M7507" i="2" s="1"/>
  <c r="K9605" i="2"/>
  <c r="M9605" i="2" s="1"/>
  <c r="K8556" i="2"/>
  <c r="M8556" i="2" s="1"/>
  <c r="K1181" i="2"/>
  <c r="M1181" i="2" s="1"/>
  <c r="K132" i="2"/>
  <c r="M132" i="2" s="1"/>
  <c r="K2230" i="2"/>
  <c r="M2230" i="2" s="1"/>
  <c r="K3279" i="2"/>
  <c r="M3279" i="2" s="1"/>
  <c r="K4328" i="2"/>
  <c r="M4328" i="2" s="1"/>
  <c r="K5377" i="2"/>
  <c r="M5377" i="2" s="1"/>
  <c r="K6426" i="2"/>
  <c r="M6426" i="2" s="1"/>
  <c r="K8524" i="2"/>
  <c r="M8524" i="2" s="1"/>
  <c r="K7475" i="2"/>
  <c r="M7475" i="2" s="1"/>
  <c r="K9573" i="2"/>
  <c r="M9573" i="2" s="1"/>
  <c r="K1149" i="2"/>
  <c r="M1149" i="2" s="1"/>
  <c r="K100" i="2"/>
  <c r="M100" i="2" s="1"/>
  <c r="K2198" i="2"/>
  <c r="M2198" i="2" s="1"/>
  <c r="K3247" i="2"/>
  <c r="M3247" i="2" s="1"/>
  <c r="K4296" i="2"/>
  <c r="M4296" i="2" s="1"/>
  <c r="K5345" i="2"/>
  <c r="M5345" i="2" s="1"/>
  <c r="K6394" i="2"/>
  <c r="M6394" i="2" s="1"/>
  <c r="K8492" i="2"/>
  <c r="M8492" i="2" s="1"/>
  <c r="K7443" i="2"/>
  <c r="M7443" i="2" s="1"/>
  <c r="K9541" i="2"/>
  <c r="M9541" i="2" s="1"/>
  <c r="K1117" i="2"/>
  <c r="M1117" i="2" s="1"/>
  <c r="K68" i="2"/>
  <c r="M68" i="2" s="1"/>
  <c r="K2166" i="2"/>
  <c r="M2166" i="2" s="1"/>
  <c r="K3215" i="2"/>
  <c r="M3215" i="2" s="1"/>
  <c r="K4264" i="2"/>
  <c r="M4264" i="2" s="1"/>
  <c r="K5313" i="2"/>
  <c r="M5313" i="2" s="1"/>
  <c r="K6362" i="2"/>
  <c r="M6362" i="2" s="1"/>
  <c r="K7411" i="2"/>
  <c r="M7411" i="2" s="1"/>
  <c r="K8460" i="2"/>
  <c r="M8460" i="2" s="1"/>
  <c r="K9509" i="2"/>
  <c r="M9509" i="2" s="1"/>
  <c r="K1085" i="2"/>
  <c r="M1085" i="2" s="1"/>
  <c r="K36" i="2"/>
  <c r="M36" i="2" s="1"/>
  <c r="K2134" i="2"/>
  <c r="M2134" i="2" s="1"/>
  <c r="K3183" i="2"/>
  <c r="M3183" i="2" s="1"/>
  <c r="K4232" i="2"/>
  <c r="M4232" i="2" s="1"/>
  <c r="K5281" i="2"/>
  <c r="M5281" i="2" s="1"/>
  <c r="K6330" i="2"/>
  <c r="M6330" i="2" s="1"/>
  <c r="K8428" i="2"/>
  <c r="M8428" i="2" s="1"/>
  <c r="K7379" i="2"/>
  <c r="M7379" i="2" s="1"/>
  <c r="K9477" i="2"/>
  <c r="M9477" i="2" s="1"/>
  <c r="K1053" i="2"/>
  <c r="M1053" i="2" s="1"/>
  <c r="K4" i="2"/>
  <c r="M4" i="2" s="1"/>
  <c r="K2102" i="2"/>
  <c r="M2102" i="2" s="1"/>
  <c r="K3151" i="2"/>
  <c r="M3151" i="2" s="1"/>
  <c r="K4200" i="2"/>
  <c r="M4200" i="2" s="1"/>
  <c r="K6298" i="2"/>
  <c r="M6298" i="2" s="1"/>
  <c r="K5249" i="2"/>
  <c r="M5249" i="2" s="1"/>
  <c r="K8396" i="2"/>
  <c r="M8396" i="2" s="1"/>
  <c r="K7347" i="2"/>
  <c r="M7347" i="2" s="1"/>
  <c r="K9445" i="2"/>
  <c r="M9445" i="2" s="1"/>
  <c r="J649" i="2"/>
  <c r="L649" i="2" s="1"/>
  <c r="J1698" i="2"/>
  <c r="L1698" i="2" s="1"/>
  <c r="J2747" i="2"/>
  <c r="L2747" i="2" s="1"/>
  <c r="J3796" i="2"/>
  <c r="L3796" i="2" s="1"/>
  <c r="J4845" i="2"/>
  <c r="L4845" i="2" s="1"/>
  <c r="J5894" i="2"/>
  <c r="L5894" i="2" s="1"/>
  <c r="J6943" i="2"/>
  <c r="L6943" i="2" s="1"/>
  <c r="J7992" i="2"/>
  <c r="L7992" i="2" s="1"/>
  <c r="J9041" i="2"/>
  <c r="L9041" i="2" s="1"/>
  <c r="J10090" i="2"/>
  <c r="L10090" i="2" s="1"/>
  <c r="J1034" i="2"/>
  <c r="L1034" i="2" s="1"/>
  <c r="J2083" i="2"/>
  <c r="L2083" i="2" s="1"/>
  <c r="J3132" i="2"/>
  <c r="L3132" i="2" s="1"/>
  <c r="J4181" i="2"/>
  <c r="L4181" i="2" s="1"/>
  <c r="J6279" i="2"/>
  <c r="L6279" i="2" s="1"/>
  <c r="J5230" i="2"/>
  <c r="L5230" i="2" s="1"/>
  <c r="J8377" i="2"/>
  <c r="L8377" i="2" s="1"/>
  <c r="J7328" i="2"/>
  <c r="L7328" i="2" s="1"/>
  <c r="J9426" i="2"/>
  <c r="L9426" i="2" s="1"/>
  <c r="J10475" i="2"/>
  <c r="L10475" i="2" s="1"/>
  <c r="J1002" i="2"/>
  <c r="L1002" i="2" s="1"/>
  <c r="J2051" i="2"/>
  <c r="L2051" i="2" s="1"/>
  <c r="J4149" i="2"/>
  <c r="L4149" i="2" s="1"/>
  <c r="J3100" i="2"/>
  <c r="L3100" i="2" s="1"/>
  <c r="J6247" i="2"/>
  <c r="L6247" i="2" s="1"/>
  <c r="J5198" i="2"/>
  <c r="L5198" i="2" s="1"/>
  <c r="J8345" i="2"/>
  <c r="L8345" i="2" s="1"/>
  <c r="J7296" i="2"/>
  <c r="L7296" i="2" s="1"/>
  <c r="J9394" i="2"/>
  <c r="L9394" i="2" s="1"/>
  <c r="J10443" i="2"/>
  <c r="L10443" i="2" s="1"/>
  <c r="J970" i="2"/>
  <c r="L970" i="2" s="1"/>
  <c r="J2019" i="2"/>
  <c r="L2019" i="2" s="1"/>
  <c r="J3068" i="2"/>
  <c r="L3068" i="2" s="1"/>
  <c r="J4117" i="2"/>
  <c r="L4117" i="2" s="1"/>
  <c r="J6215" i="2"/>
  <c r="L6215" i="2" s="1"/>
  <c r="J5166" i="2"/>
  <c r="L5166" i="2" s="1"/>
  <c r="J8313" i="2"/>
  <c r="L8313" i="2" s="1"/>
  <c r="J7264" i="2"/>
  <c r="L7264" i="2" s="1"/>
  <c r="J9362" i="2"/>
  <c r="L9362" i="2" s="1"/>
  <c r="J10411" i="2"/>
  <c r="L10411" i="2" s="1"/>
  <c r="J938" i="2"/>
  <c r="L938" i="2" s="1"/>
  <c r="J1987" i="2"/>
  <c r="L1987" i="2" s="1"/>
  <c r="J3036" i="2"/>
  <c r="L3036" i="2" s="1"/>
  <c r="J4085" i="2"/>
  <c r="L4085" i="2" s="1"/>
  <c r="J5134" i="2"/>
  <c r="L5134" i="2" s="1"/>
  <c r="J6183" i="2"/>
  <c r="L6183" i="2" s="1"/>
  <c r="J7232" i="2"/>
  <c r="L7232" i="2" s="1"/>
  <c r="J8281" i="2"/>
  <c r="L8281" i="2" s="1"/>
  <c r="J9330" i="2"/>
  <c r="L9330" i="2" s="1"/>
  <c r="J10379" i="2"/>
  <c r="L10379" i="2" s="1"/>
  <c r="J906" i="2"/>
  <c r="L906" i="2" s="1"/>
  <c r="J1955" i="2"/>
  <c r="L1955" i="2" s="1"/>
  <c r="J3004" i="2"/>
  <c r="L3004" i="2" s="1"/>
  <c r="J4053" i="2"/>
  <c r="L4053" i="2" s="1"/>
  <c r="J5102" i="2"/>
  <c r="L5102" i="2" s="1"/>
  <c r="J6151" i="2"/>
  <c r="L6151" i="2" s="1"/>
  <c r="J7200" i="2"/>
  <c r="L7200" i="2" s="1"/>
  <c r="J8249" i="2"/>
  <c r="L8249" i="2" s="1"/>
  <c r="J9298" i="2"/>
  <c r="L9298" i="2" s="1"/>
  <c r="J10347" i="2"/>
  <c r="L10347" i="2" s="1"/>
  <c r="J874" i="2"/>
  <c r="L874" i="2" s="1"/>
  <c r="J2972" i="2"/>
  <c r="L2972" i="2" s="1"/>
  <c r="J4021" i="2"/>
  <c r="L4021" i="2" s="1"/>
  <c r="J1923" i="2"/>
  <c r="L1923" i="2" s="1"/>
  <c r="J5070" i="2"/>
  <c r="L5070" i="2" s="1"/>
  <c r="J6119" i="2"/>
  <c r="L6119" i="2" s="1"/>
  <c r="J7168" i="2"/>
  <c r="L7168" i="2" s="1"/>
  <c r="J8217" i="2"/>
  <c r="L8217" i="2" s="1"/>
  <c r="J9266" i="2"/>
  <c r="L9266" i="2" s="1"/>
  <c r="J10315" i="2"/>
  <c r="L10315" i="2" s="1"/>
  <c r="J842" i="2"/>
  <c r="L842" i="2" s="1"/>
  <c r="J1891" i="2"/>
  <c r="L1891" i="2" s="1"/>
  <c r="J2940" i="2"/>
  <c r="L2940" i="2" s="1"/>
  <c r="J3989" i="2"/>
  <c r="L3989" i="2" s="1"/>
  <c r="J5038" i="2"/>
  <c r="L5038" i="2" s="1"/>
  <c r="J6087" i="2"/>
  <c r="L6087" i="2" s="1"/>
  <c r="J7136" i="2"/>
  <c r="L7136" i="2" s="1"/>
  <c r="J8185" i="2"/>
  <c r="L8185" i="2" s="1"/>
  <c r="J9234" i="2"/>
  <c r="L9234" i="2" s="1"/>
  <c r="J10283" i="2"/>
  <c r="L10283" i="2" s="1"/>
  <c r="J810" i="2"/>
  <c r="L810" i="2" s="1"/>
  <c r="J2908" i="2"/>
  <c r="L2908" i="2" s="1"/>
  <c r="J1859" i="2"/>
  <c r="L1859" i="2" s="1"/>
  <c r="J3957" i="2"/>
  <c r="L3957" i="2" s="1"/>
  <c r="J5006" i="2"/>
  <c r="L5006" i="2" s="1"/>
  <c r="J6055" i="2"/>
  <c r="L6055" i="2" s="1"/>
  <c r="J7104" i="2"/>
  <c r="L7104" i="2" s="1"/>
  <c r="J8153" i="2"/>
  <c r="L8153" i="2" s="1"/>
  <c r="J9202" i="2"/>
  <c r="L9202" i="2" s="1"/>
  <c r="J10251" i="2"/>
  <c r="L10251" i="2" s="1"/>
  <c r="J778" i="2"/>
  <c r="L778" i="2" s="1"/>
  <c r="J1827" i="2"/>
  <c r="L1827" i="2" s="1"/>
  <c r="J2876" i="2"/>
  <c r="L2876" i="2" s="1"/>
  <c r="J3925" i="2"/>
  <c r="L3925" i="2" s="1"/>
  <c r="J4974" i="2"/>
  <c r="L4974" i="2" s="1"/>
  <c r="J6023" i="2"/>
  <c r="L6023" i="2" s="1"/>
  <c r="J7072" i="2"/>
  <c r="L7072" i="2" s="1"/>
  <c r="J8121" i="2"/>
  <c r="L8121" i="2" s="1"/>
  <c r="J9170" i="2"/>
  <c r="L9170" i="2" s="1"/>
  <c r="J10219" i="2"/>
  <c r="L10219" i="2" s="1"/>
  <c r="J746" i="2"/>
  <c r="L746" i="2" s="1"/>
  <c r="J2844" i="2"/>
  <c r="L2844" i="2" s="1"/>
  <c r="J1795" i="2"/>
  <c r="L1795" i="2" s="1"/>
  <c r="J3893" i="2"/>
  <c r="L3893" i="2" s="1"/>
  <c r="J4942" i="2"/>
  <c r="L4942" i="2" s="1"/>
  <c r="J5991" i="2"/>
  <c r="L5991" i="2" s="1"/>
  <c r="J7040" i="2"/>
  <c r="L7040" i="2" s="1"/>
  <c r="J8089" i="2"/>
  <c r="L8089" i="2" s="1"/>
  <c r="J9138" i="2"/>
  <c r="L9138" i="2" s="1"/>
  <c r="J10187" i="2"/>
  <c r="L10187" i="2" s="1"/>
  <c r="J714" i="2"/>
  <c r="L714" i="2" s="1"/>
  <c r="J1763" i="2"/>
  <c r="L1763" i="2" s="1"/>
  <c r="J2812" i="2"/>
  <c r="L2812" i="2" s="1"/>
  <c r="J3861" i="2"/>
  <c r="L3861" i="2" s="1"/>
  <c r="J4910" i="2"/>
  <c r="L4910" i="2" s="1"/>
  <c r="J5959" i="2"/>
  <c r="L5959" i="2" s="1"/>
  <c r="J7008" i="2"/>
  <c r="L7008" i="2" s="1"/>
  <c r="J8057" i="2"/>
  <c r="L8057" i="2" s="1"/>
  <c r="J9106" i="2"/>
  <c r="L9106" i="2" s="1"/>
  <c r="J10155" i="2"/>
  <c r="L10155" i="2" s="1"/>
  <c r="J682" i="2"/>
  <c r="L682" i="2" s="1"/>
  <c r="J1731" i="2"/>
  <c r="L1731" i="2" s="1"/>
  <c r="J2780" i="2"/>
  <c r="L2780" i="2" s="1"/>
  <c r="J3829" i="2"/>
  <c r="L3829" i="2" s="1"/>
  <c r="J4878" i="2"/>
  <c r="L4878" i="2" s="1"/>
  <c r="J5927" i="2"/>
  <c r="L5927" i="2" s="1"/>
  <c r="J6976" i="2"/>
  <c r="L6976" i="2" s="1"/>
  <c r="J8025" i="2"/>
  <c r="L8025" i="2" s="1"/>
  <c r="J9074" i="2"/>
  <c r="L9074" i="2" s="1"/>
  <c r="J10123" i="2"/>
  <c r="L10123" i="2" s="1"/>
  <c r="J650" i="2"/>
  <c r="L650" i="2" s="1"/>
  <c r="J2748" i="2"/>
  <c r="L2748" i="2" s="1"/>
  <c r="J1699" i="2"/>
  <c r="L1699" i="2" s="1"/>
  <c r="J3797" i="2"/>
  <c r="L3797" i="2" s="1"/>
  <c r="J4846" i="2"/>
  <c r="L4846" i="2" s="1"/>
  <c r="J5895" i="2"/>
  <c r="L5895" i="2" s="1"/>
  <c r="J6944" i="2"/>
  <c r="L6944" i="2" s="1"/>
  <c r="J7993" i="2"/>
  <c r="L7993" i="2" s="1"/>
  <c r="J9042" i="2"/>
  <c r="L9042" i="2" s="1"/>
  <c r="J10091" i="2"/>
  <c r="L10091" i="2" s="1"/>
  <c r="J618" i="2"/>
  <c r="L618" i="2" s="1"/>
  <c r="J1667" i="2"/>
  <c r="L1667" i="2" s="1"/>
  <c r="J2716" i="2"/>
  <c r="L2716" i="2" s="1"/>
  <c r="J3765" i="2"/>
  <c r="L3765" i="2" s="1"/>
  <c r="J4814" i="2"/>
  <c r="L4814" i="2" s="1"/>
  <c r="J5863" i="2"/>
  <c r="L5863" i="2" s="1"/>
  <c r="J6912" i="2"/>
  <c r="L6912" i="2" s="1"/>
  <c r="J7961" i="2"/>
  <c r="L7961" i="2" s="1"/>
  <c r="J9010" i="2"/>
  <c r="L9010" i="2" s="1"/>
  <c r="J10059" i="2"/>
  <c r="L10059" i="2" s="1"/>
  <c r="J586" i="2"/>
  <c r="L586" i="2" s="1"/>
  <c r="J2684" i="2"/>
  <c r="L2684" i="2" s="1"/>
  <c r="J1635" i="2"/>
  <c r="L1635" i="2" s="1"/>
  <c r="J3733" i="2"/>
  <c r="L3733" i="2" s="1"/>
  <c r="J4782" i="2"/>
  <c r="L4782" i="2" s="1"/>
  <c r="J5831" i="2"/>
  <c r="L5831" i="2" s="1"/>
  <c r="J6880" i="2"/>
  <c r="L6880" i="2" s="1"/>
  <c r="J7929" i="2"/>
  <c r="L7929" i="2" s="1"/>
  <c r="J8978" i="2"/>
  <c r="L8978" i="2" s="1"/>
  <c r="J10027" i="2"/>
  <c r="L10027" i="2" s="1"/>
  <c r="J554" i="2"/>
  <c r="L554" i="2" s="1"/>
  <c r="J2652" i="2"/>
  <c r="L2652" i="2" s="1"/>
  <c r="J1603" i="2"/>
  <c r="L1603" i="2" s="1"/>
  <c r="J3701" i="2"/>
  <c r="L3701" i="2" s="1"/>
  <c r="J4750" i="2"/>
  <c r="L4750" i="2" s="1"/>
  <c r="J5799" i="2"/>
  <c r="L5799" i="2" s="1"/>
  <c r="J6848" i="2"/>
  <c r="L6848" i="2" s="1"/>
  <c r="J7897" i="2"/>
  <c r="L7897" i="2" s="1"/>
  <c r="J8946" i="2"/>
  <c r="L8946" i="2" s="1"/>
  <c r="J9995" i="2"/>
  <c r="L9995" i="2" s="1"/>
  <c r="J522" i="2"/>
  <c r="L522" i="2" s="1"/>
  <c r="J1571" i="2"/>
  <c r="L1571" i="2" s="1"/>
  <c r="J2620" i="2"/>
  <c r="L2620" i="2" s="1"/>
  <c r="J3669" i="2"/>
  <c r="L3669" i="2" s="1"/>
  <c r="J4718" i="2"/>
  <c r="L4718" i="2" s="1"/>
  <c r="J5767" i="2"/>
  <c r="L5767" i="2" s="1"/>
  <c r="J6816" i="2"/>
  <c r="L6816" i="2" s="1"/>
  <c r="J7865" i="2"/>
  <c r="L7865" i="2" s="1"/>
  <c r="J8914" i="2"/>
  <c r="L8914" i="2" s="1"/>
  <c r="J9963" i="2"/>
  <c r="L9963" i="2" s="1"/>
  <c r="J490" i="2"/>
  <c r="L490" i="2" s="1"/>
  <c r="J1539" i="2"/>
  <c r="L1539" i="2" s="1"/>
  <c r="J2588" i="2"/>
  <c r="L2588" i="2" s="1"/>
  <c r="J3637" i="2"/>
  <c r="L3637" i="2" s="1"/>
  <c r="J4686" i="2"/>
  <c r="L4686" i="2" s="1"/>
  <c r="J5735" i="2"/>
  <c r="L5735" i="2" s="1"/>
  <c r="J6784" i="2"/>
  <c r="L6784" i="2" s="1"/>
  <c r="J7833" i="2"/>
  <c r="L7833" i="2" s="1"/>
  <c r="J8882" i="2"/>
  <c r="L8882" i="2" s="1"/>
  <c r="J9931" i="2"/>
  <c r="L9931" i="2" s="1"/>
  <c r="J458" i="2"/>
  <c r="L458" i="2" s="1"/>
  <c r="J2556" i="2"/>
  <c r="L2556" i="2" s="1"/>
  <c r="J1507" i="2"/>
  <c r="L1507" i="2" s="1"/>
  <c r="J3605" i="2"/>
  <c r="L3605" i="2" s="1"/>
  <c r="J4654" i="2"/>
  <c r="L4654" i="2" s="1"/>
  <c r="J5703" i="2"/>
  <c r="L5703" i="2" s="1"/>
  <c r="J6752" i="2"/>
  <c r="L6752" i="2" s="1"/>
  <c r="J7801" i="2"/>
  <c r="L7801" i="2" s="1"/>
  <c r="J8850" i="2"/>
  <c r="L8850" i="2" s="1"/>
  <c r="J9899" i="2"/>
  <c r="L9899" i="2" s="1"/>
  <c r="J426" i="2"/>
  <c r="L426" i="2" s="1"/>
  <c r="J2524" i="2"/>
  <c r="L2524" i="2" s="1"/>
  <c r="J1475" i="2"/>
  <c r="L1475" i="2" s="1"/>
  <c r="J3573" i="2"/>
  <c r="L3573" i="2" s="1"/>
  <c r="J4622" i="2"/>
  <c r="L4622" i="2" s="1"/>
  <c r="J5671" i="2"/>
  <c r="L5671" i="2" s="1"/>
  <c r="J6720" i="2"/>
  <c r="L6720" i="2" s="1"/>
  <c r="J7769" i="2"/>
  <c r="L7769" i="2" s="1"/>
  <c r="J8818" i="2"/>
  <c r="L8818" i="2" s="1"/>
  <c r="J9867" i="2"/>
  <c r="L9867" i="2" s="1"/>
  <c r="J394" i="2"/>
  <c r="L394" i="2" s="1"/>
  <c r="J1443" i="2"/>
  <c r="L1443" i="2" s="1"/>
  <c r="J2492" i="2"/>
  <c r="L2492" i="2" s="1"/>
  <c r="J3541" i="2"/>
  <c r="L3541" i="2" s="1"/>
  <c r="J4590" i="2"/>
  <c r="L4590" i="2" s="1"/>
  <c r="J5639" i="2"/>
  <c r="L5639" i="2" s="1"/>
  <c r="J6688" i="2"/>
  <c r="L6688" i="2" s="1"/>
  <c r="J7737" i="2"/>
  <c r="L7737" i="2" s="1"/>
  <c r="J8786" i="2"/>
  <c r="L8786" i="2" s="1"/>
  <c r="J9835" i="2"/>
  <c r="L9835" i="2" s="1"/>
  <c r="J362" i="2"/>
  <c r="L362" i="2" s="1"/>
  <c r="J1411" i="2"/>
  <c r="L1411" i="2" s="1"/>
  <c r="J2460" i="2"/>
  <c r="L2460" i="2" s="1"/>
  <c r="J3509" i="2"/>
  <c r="L3509" i="2" s="1"/>
  <c r="J4558" i="2"/>
  <c r="L4558" i="2" s="1"/>
  <c r="J5607" i="2"/>
  <c r="L5607" i="2" s="1"/>
  <c r="J6656" i="2"/>
  <c r="L6656" i="2" s="1"/>
  <c r="J7705" i="2"/>
  <c r="L7705" i="2" s="1"/>
  <c r="J8754" i="2"/>
  <c r="L8754" i="2" s="1"/>
  <c r="J9803" i="2"/>
  <c r="L9803" i="2" s="1"/>
  <c r="J330" i="2"/>
  <c r="L330" i="2" s="1"/>
  <c r="J2428" i="2"/>
  <c r="L2428" i="2" s="1"/>
  <c r="J1379" i="2"/>
  <c r="L1379" i="2" s="1"/>
  <c r="J3477" i="2"/>
  <c r="L3477" i="2" s="1"/>
  <c r="J4526" i="2"/>
  <c r="L4526" i="2" s="1"/>
  <c r="J5575" i="2"/>
  <c r="L5575" i="2" s="1"/>
  <c r="J6624" i="2"/>
  <c r="L6624" i="2" s="1"/>
  <c r="J7673" i="2"/>
  <c r="L7673" i="2" s="1"/>
  <c r="J8722" i="2"/>
  <c r="L8722" i="2" s="1"/>
  <c r="J9771" i="2"/>
  <c r="L9771" i="2" s="1"/>
  <c r="J298" i="2"/>
  <c r="L298" i="2" s="1"/>
  <c r="J1347" i="2"/>
  <c r="L1347" i="2" s="1"/>
  <c r="J2396" i="2"/>
  <c r="L2396" i="2" s="1"/>
  <c r="J3445" i="2"/>
  <c r="L3445" i="2" s="1"/>
  <c r="J4494" i="2"/>
  <c r="L4494" i="2" s="1"/>
  <c r="J5543" i="2"/>
  <c r="L5543" i="2" s="1"/>
  <c r="J6592" i="2"/>
  <c r="L6592" i="2" s="1"/>
  <c r="J7641" i="2"/>
  <c r="L7641" i="2" s="1"/>
  <c r="J8690" i="2"/>
  <c r="L8690" i="2" s="1"/>
  <c r="J9739" i="2"/>
  <c r="L9739" i="2" s="1"/>
  <c r="J266" i="2"/>
  <c r="L266" i="2" s="1"/>
  <c r="J1315" i="2"/>
  <c r="L1315" i="2" s="1"/>
  <c r="J2364" i="2"/>
  <c r="L2364" i="2" s="1"/>
  <c r="J3413" i="2"/>
  <c r="L3413" i="2" s="1"/>
  <c r="J4462" i="2"/>
  <c r="L4462" i="2" s="1"/>
  <c r="J5511" i="2"/>
  <c r="L5511" i="2" s="1"/>
  <c r="J6560" i="2"/>
  <c r="L6560" i="2" s="1"/>
  <c r="J7609" i="2"/>
  <c r="L7609" i="2" s="1"/>
  <c r="J8658" i="2"/>
  <c r="L8658" i="2" s="1"/>
  <c r="J9707" i="2"/>
  <c r="L9707" i="2" s="1"/>
  <c r="J234" i="2"/>
  <c r="L234" i="2" s="1"/>
  <c r="J1283" i="2"/>
  <c r="L1283" i="2" s="1"/>
  <c r="J2332" i="2"/>
  <c r="L2332" i="2" s="1"/>
  <c r="J3381" i="2"/>
  <c r="L3381" i="2" s="1"/>
  <c r="J4430" i="2"/>
  <c r="L4430" i="2" s="1"/>
  <c r="J5479" i="2"/>
  <c r="L5479" i="2" s="1"/>
  <c r="J6528" i="2"/>
  <c r="L6528" i="2" s="1"/>
  <c r="J7577" i="2"/>
  <c r="L7577" i="2" s="1"/>
  <c r="J8626" i="2"/>
  <c r="L8626" i="2" s="1"/>
  <c r="J9675" i="2"/>
  <c r="L9675" i="2" s="1"/>
  <c r="J202" i="2"/>
  <c r="L202" i="2" s="1"/>
  <c r="J1251" i="2"/>
  <c r="L1251" i="2" s="1"/>
  <c r="J2300" i="2"/>
  <c r="L2300" i="2" s="1"/>
  <c r="J3349" i="2"/>
  <c r="L3349" i="2" s="1"/>
  <c r="J4398" i="2"/>
  <c r="L4398" i="2" s="1"/>
  <c r="J5447" i="2"/>
  <c r="L5447" i="2" s="1"/>
  <c r="J6496" i="2"/>
  <c r="L6496" i="2" s="1"/>
  <c r="J8594" i="2"/>
  <c r="L8594" i="2" s="1"/>
  <c r="J7545" i="2"/>
  <c r="L7545" i="2" s="1"/>
  <c r="J9643" i="2"/>
  <c r="L9643" i="2" s="1"/>
  <c r="J170" i="2"/>
  <c r="L170" i="2" s="1"/>
  <c r="J2268" i="2"/>
  <c r="L2268" i="2" s="1"/>
  <c r="J1219" i="2"/>
  <c r="L1219" i="2" s="1"/>
  <c r="J3317" i="2"/>
  <c r="L3317" i="2" s="1"/>
  <c r="J4366" i="2"/>
  <c r="L4366" i="2" s="1"/>
  <c r="J5415" i="2"/>
  <c r="L5415" i="2" s="1"/>
  <c r="J6464" i="2"/>
  <c r="L6464" i="2" s="1"/>
  <c r="J8562" i="2"/>
  <c r="L8562" i="2" s="1"/>
  <c r="J7513" i="2"/>
  <c r="L7513" i="2" s="1"/>
  <c r="J9611" i="2"/>
  <c r="L9611" i="2" s="1"/>
  <c r="J138" i="2"/>
  <c r="L138" i="2" s="1"/>
  <c r="J1187" i="2"/>
  <c r="L1187" i="2" s="1"/>
  <c r="J2236" i="2"/>
  <c r="L2236" i="2" s="1"/>
  <c r="J3285" i="2"/>
  <c r="L3285" i="2" s="1"/>
  <c r="J4334" i="2"/>
  <c r="L4334" i="2" s="1"/>
  <c r="J5383" i="2"/>
  <c r="L5383" i="2" s="1"/>
  <c r="J6432" i="2"/>
  <c r="L6432" i="2" s="1"/>
  <c r="J8530" i="2"/>
  <c r="L8530" i="2" s="1"/>
  <c r="J7481" i="2"/>
  <c r="L7481" i="2" s="1"/>
  <c r="J9579" i="2"/>
  <c r="L9579" i="2" s="1"/>
  <c r="J106" i="2"/>
  <c r="L106" i="2" s="1"/>
  <c r="J1155" i="2"/>
  <c r="L1155" i="2" s="1"/>
  <c r="J2204" i="2"/>
  <c r="L2204" i="2" s="1"/>
  <c r="J3253" i="2"/>
  <c r="L3253" i="2" s="1"/>
  <c r="J4302" i="2"/>
  <c r="L4302" i="2" s="1"/>
  <c r="J5351" i="2"/>
  <c r="L5351" i="2" s="1"/>
  <c r="J6400" i="2"/>
  <c r="L6400" i="2" s="1"/>
  <c r="J8498" i="2"/>
  <c r="L8498" i="2" s="1"/>
  <c r="J7449" i="2"/>
  <c r="L7449" i="2" s="1"/>
  <c r="J9547" i="2"/>
  <c r="L9547" i="2" s="1"/>
  <c r="J74" i="2"/>
  <c r="L74" i="2" s="1"/>
  <c r="J1123" i="2"/>
  <c r="L1123" i="2" s="1"/>
  <c r="J3221" i="2"/>
  <c r="L3221" i="2" s="1"/>
  <c r="J2172" i="2"/>
  <c r="L2172" i="2" s="1"/>
  <c r="J4270" i="2"/>
  <c r="L4270" i="2" s="1"/>
  <c r="J5319" i="2"/>
  <c r="L5319" i="2" s="1"/>
  <c r="J6368" i="2"/>
  <c r="L6368" i="2" s="1"/>
  <c r="J8466" i="2"/>
  <c r="L8466" i="2" s="1"/>
  <c r="J7417" i="2"/>
  <c r="L7417" i="2" s="1"/>
  <c r="J9515" i="2"/>
  <c r="L9515" i="2" s="1"/>
  <c r="J42" i="2"/>
  <c r="L42" i="2" s="1"/>
  <c r="J1091" i="2"/>
  <c r="L1091" i="2" s="1"/>
  <c r="J2140" i="2"/>
  <c r="L2140" i="2" s="1"/>
  <c r="J3189" i="2"/>
  <c r="L3189" i="2" s="1"/>
  <c r="J4238" i="2"/>
  <c r="L4238" i="2" s="1"/>
  <c r="J5287" i="2"/>
  <c r="L5287" i="2" s="1"/>
  <c r="J6336" i="2"/>
  <c r="L6336" i="2" s="1"/>
  <c r="J8434" i="2"/>
  <c r="L8434" i="2" s="1"/>
  <c r="J7385" i="2"/>
  <c r="L7385" i="2" s="1"/>
  <c r="J9483" i="2"/>
  <c r="L9483" i="2" s="1"/>
  <c r="J10" i="2"/>
  <c r="L10" i="2" s="1"/>
  <c r="J1059" i="2"/>
  <c r="L1059" i="2" s="1"/>
  <c r="J2108" i="2"/>
  <c r="L2108" i="2" s="1"/>
  <c r="J3157" i="2"/>
  <c r="L3157" i="2" s="1"/>
  <c r="J4206" i="2"/>
  <c r="L4206" i="2" s="1"/>
  <c r="J5255" i="2"/>
  <c r="L5255" i="2" s="1"/>
  <c r="J6304" i="2"/>
  <c r="L6304" i="2" s="1"/>
  <c r="J8402" i="2"/>
  <c r="L8402" i="2" s="1"/>
  <c r="J7353" i="2"/>
  <c r="L7353" i="2" s="1"/>
  <c r="J9451" i="2"/>
  <c r="L9451" i="2" s="1"/>
  <c r="K1027" i="2"/>
  <c r="M1027" i="2" s="1"/>
  <c r="K2076" i="2"/>
  <c r="M2076" i="2" s="1"/>
  <c r="K3125" i="2"/>
  <c r="M3125" i="2" s="1"/>
  <c r="K4174" i="2"/>
  <c r="M4174" i="2" s="1"/>
  <c r="K5223" i="2"/>
  <c r="M5223" i="2" s="1"/>
  <c r="K6272" i="2"/>
  <c r="M6272" i="2" s="1"/>
  <c r="K7321" i="2"/>
  <c r="M7321" i="2" s="1"/>
  <c r="K8370" i="2"/>
  <c r="M8370" i="2" s="1"/>
  <c r="K9419" i="2"/>
  <c r="M9419" i="2" s="1"/>
  <c r="K10468" i="2"/>
  <c r="M10468" i="2" s="1"/>
  <c r="K995" i="2"/>
  <c r="M995" i="2" s="1"/>
  <c r="K2044" i="2"/>
  <c r="M2044" i="2" s="1"/>
  <c r="K3093" i="2"/>
  <c r="M3093" i="2" s="1"/>
  <c r="K4142" i="2"/>
  <c r="M4142" i="2" s="1"/>
  <c r="K5191" i="2"/>
  <c r="M5191" i="2" s="1"/>
  <c r="K7289" i="2"/>
  <c r="M7289" i="2" s="1"/>
  <c r="K6240" i="2"/>
  <c r="M6240" i="2" s="1"/>
  <c r="K8338" i="2"/>
  <c r="M8338" i="2" s="1"/>
  <c r="K9387" i="2"/>
  <c r="M9387" i="2" s="1"/>
  <c r="K10436" i="2"/>
  <c r="M10436" i="2" s="1"/>
  <c r="K963" i="2"/>
  <c r="M963" i="2" s="1"/>
  <c r="K2012" i="2"/>
  <c r="M2012" i="2" s="1"/>
  <c r="K4110" i="2"/>
  <c r="M4110" i="2" s="1"/>
  <c r="K3061" i="2"/>
  <c r="M3061" i="2" s="1"/>
  <c r="K5159" i="2"/>
  <c r="M5159" i="2" s="1"/>
  <c r="K7257" i="2"/>
  <c r="M7257" i="2" s="1"/>
  <c r="K6208" i="2"/>
  <c r="M6208" i="2" s="1"/>
  <c r="K8306" i="2"/>
  <c r="M8306" i="2" s="1"/>
  <c r="K9355" i="2"/>
  <c r="M9355" i="2" s="1"/>
  <c r="K10404" i="2"/>
  <c r="M10404" i="2" s="1"/>
  <c r="K931" i="2"/>
  <c r="M931" i="2" s="1"/>
  <c r="K1980" i="2"/>
  <c r="M1980" i="2" s="1"/>
  <c r="K3029" i="2"/>
  <c r="M3029" i="2" s="1"/>
  <c r="K4078" i="2"/>
  <c r="M4078" i="2" s="1"/>
  <c r="K5127" i="2"/>
  <c r="M5127" i="2" s="1"/>
  <c r="K6176" i="2"/>
  <c r="M6176" i="2" s="1"/>
  <c r="K7225" i="2"/>
  <c r="M7225" i="2" s="1"/>
  <c r="K8274" i="2"/>
  <c r="M8274" i="2" s="1"/>
  <c r="K9323" i="2"/>
  <c r="M9323" i="2" s="1"/>
  <c r="K10372" i="2"/>
  <c r="M10372" i="2" s="1"/>
  <c r="K899" i="2"/>
  <c r="M899" i="2" s="1"/>
  <c r="K1948" i="2"/>
  <c r="M1948" i="2" s="1"/>
  <c r="K4046" i="2"/>
  <c r="M4046" i="2" s="1"/>
  <c r="K2997" i="2"/>
  <c r="M2997" i="2" s="1"/>
  <c r="K5095" i="2"/>
  <c r="M5095" i="2" s="1"/>
  <c r="K6144" i="2"/>
  <c r="M6144" i="2" s="1"/>
  <c r="K7193" i="2"/>
  <c r="M7193" i="2" s="1"/>
  <c r="K8242" i="2"/>
  <c r="M8242" i="2" s="1"/>
  <c r="K9291" i="2"/>
  <c r="M9291" i="2" s="1"/>
  <c r="K10340" i="2"/>
  <c r="M10340" i="2" s="1"/>
  <c r="K867" i="2"/>
  <c r="M867" i="2" s="1"/>
  <c r="K1916" i="2"/>
  <c r="M1916" i="2" s="1"/>
  <c r="K2965" i="2"/>
  <c r="M2965" i="2" s="1"/>
  <c r="K4014" i="2"/>
  <c r="M4014" i="2" s="1"/>
  <c r="K5063" i="2"/>
  <c r="M5063" i="2" s="1"/>
  <c r="K6112" i="2"/>
  <c r="M6112" i="2" s="1"/>
  <c r="K7161" i="2"/>
  <c r="M7161" i="2" s="1"/>
  <c r="K8210" i="2"/>
  <c r="M8210" i="2" s="1"/>
  <c r="K9259" i="2"/>
  <c r="M9259" i="2" s="1"/>
  <c r="K10308" i="2"/>
  <c r="M10308" i="2" s="1"/>
  <c r="K835" i="2"/>
  <c r="M835" i="2" s="1"/>
  <c r="K1884" i="2"/>
  <c r="M1884" i="2" s="1"/>
  <c r="K2933" i="2"/>
  <c r="M2933" i="2" s="1"/>
  <c r="K3982" i="2"/>
  <c r="M3982" i="2" s="1"/>
  <c r="K5031" i="2"/>
  <c r="M5031" i="2" s="1"/>
  <c r="K6080" i="2"/>
  <c r="M6080" i="2" s="1"/>
  <c r="K7129" i="2"/>
  <c r="M7129" i="2" s="1"/>
  <c r="K8178" i="2"/>
  <c r="M8178" i="2" s="1"/>
  <c r="K9227" i="2"/>
  <c r="M9227" i="2" s="1"/>
  <c r="K10276" i="2"/>
  <c r="M10276" i="2" s="1"/>
  <c r="K803" i="2"/>
  <c r="M803" i="2" s="1"/>
  <c r="K1852" i="2"/>
  <c r="M1852" i="2" s="1"/>
  <c r="K2901" i="2"/>
  <c r="M2901" i="2" s="1"/>
  <c r="K3950" i="2"/>
  <c r="M3950" i="2" s="1"/>
  <c r="K4999" i="2"/>
  <c r="M4999" i="2" s="1"/>
  <c r="K6048" i="2"/>
  <c r="M6048" i="2" s="1"/>
  <c r="K7097" i="2"/>
  <c r="M7097" i="2" s="1"/>
  <c r="K8146" i="2"/>
  <c r="M8146" i="2" s="1"/>
  <c r="K9195" i="2"/>
  <c r="M9195" i="2" s="1"/>
  <c r="K10244" i="2"/>
  <c r="M10244" i="2" s="1"/>
  <c r="K771" i="2"/>
  <c r="M771" i="2" s="1"/>
  <c r="K1820" i="2"/>
  <c r="M1820" i="2" s="1"/>
  <c r="K2869" i="2"/>
  <c r="M2869" i="2" s="1"/>
  <c r="K3918" i="2"/>
  <c r="M3918" i="2" s="1"/>
  <c r="K4967" i="2"/>
  <c r="M4967" i="2" s="1"/>
  <c r="K6016" i="2"/>
  <c r="M6016" i="2" s="1"/>
  <c r="K7065" i="2"/>
  <c r="M7065" i="2" s="1"/>
  <c r="K8114" i="2"/>
  <c r="M8114" i="2" s="1"/>
  <c r="K9163" i="2"/>
  <c r="M9163" i="2" s="1"/>
  <c r="K10212" i="2"/>
  <c r="M10212" i="2" s="1"/>
  <c r="K739" i="2"/>
  <c r="M739" i="2" s="1"/>
  <c r="K1788" i="2"/>
  <c r="M1788" i="2" s="1"/>
  <c r="K2837" i="2"/>
  <c r="M2837" i="2" s="1"/>
  <c r="K3886" i="2"/>
  <c r="M3886" i="2" s="1"/>
  <c r="K4935" i="2"/>
  <c r="M4935" i="2" s="1"/>
  <c r="K5984" i="2"/>
  <c r="M5984" i="2" s="1"/>
  <c r="K7033" i="2"/>
  <c r="M7033" i="2" s="1"/>
  <c r="K8082" i="2"/>
  <c r="M8082" i="2" s="1"/>
  <c r="K9131" i="2"/>
  <c r="M9131" i="2" s="1"/>
  <c r="K10180" i="2"/>
  <c r="M10180" i="2" s="1"/>
  <c r="K1756" i="2"/>
  <c r="M1756" i="2" s="1"/>
  <c r="K707" i="2"/>
  <c r="M707" i="2" s="1"/>
  <c r="K2805" i="2"/>
  <c r="M2805" i="2" s="1"/>
  <c r="K3854" i="2"/>
  <c r="M3854" i="2" s="1"/>
  <c r="K4903" i="2"/>
  <c r="M4903" i="2" s="1"/>
  <c r="K5952" i="2"/>
  <c r="M5952" i="2" s="1"/>
  <c r="K7001" i="2"/>
  <c r="M7001" i="2" s="1"/>
  <c r="K8050" i="2"/>
  <c r="M8050" i="2" s="1"/>
  <c r="K9099" i="2"/>
  <c r="M9099" i="2" s="1"/>
  <c r="K10148" i="2"/>
  <c r="M10148" i="2" s="1"/>
  <c r="K675" i="2"/>
  <c r="M675" i="2" s="1"/>
  <c r="K1724" i="2"/>
  <c r="M1724" i="2" s="1"/>
  <c r="K2773" i="2"/>
  <c r="M2773" i="2" s="1"/>
  <c r="K3822" i="2"/>
  <c r="M3822" i="2" s="1"/>
  <c r="K4871" i="2"/>
  <c r="M4871" i="2" s="1"/>
  <c r="K5920" i="2"/>
  <c r="M5920" i="2" s="1"/>
  <c r="K6969" i="2"/>
  <c r="M6969" i="2" s="1"/>
  <c r="K8018" i="2"/>
  <c r="M8018" i="2" s="1"/>
  <c r="K9067" i="2"/>
  <c r="M9067" i="2" s="1"/>
  <c r="K10116" i="2"/>
  <c r="M10116" i="2" s="1"/>
  <c r="K643" i="2"/>
  <c r="M643" i="2" s="1"/>
  <c r="K1692" i="2"/>
  <c r="M1692" i="2" s="1"/>
  <c r="K2741" i="2"/>
  <c r="M2741" i="2" s="1"/>
  <c r="K3790" i="2"/>
  <c r="M3790" i="2" s="1"/>
  <c r="K4839" i="2"/>
  <c r="M4839" i="2" s="1"/>
  <c r="K5888" i="2"/>
  <c r="M5888" i="2" s="1"/>
  <c r="K6937" i="2"/>
  <c r="M6937" i="2" s="1"/>
  <c r="K7986" i="2"/>
  <c r="M7986" i="2" s="1"/>
  <c r="K9035" i="2"/>
  <c r="M9035" i="2" s="1"/>
  <c r="K10084" i="2"/>
  <c r="M10084" i="2" s="1"/>
  <c r="K611" i="2"/>
  <c r="M611" i="2" s="1"/>
  <c r="K1660" i="2"/>
  <c r="M1660" i="2" s="1"/>
  <c r="K2709" i="2"/>
  <c r="M2709" i="2" s="1"/>
  <c r="K3758" i="2"/>
  <c r="M3758" i="2" s="1"/>
  <c r="K4807" i="2"/>
  <c r="M4807" i="2" s="1"/>
  <c r="K5856" i="2"/>
  <c r="M5856" i="2" s="1"/>
  <c r="K6905" i="2"/>
  <c r="M6905" i="2" s="1"/>
  <c r="K7954" i="2"/>
  <c r="M7954" i="2" s="1"/>
  <c r="K9003" i="2"/>
  <c r="M9003" i="2" s="1"/>
  <c r="K10052" i="2"/>
  <c r="M10052" i="2" s="1"/>
  <c r="K579" i="2"/>
  <c r="M579" i="2" s="1"/>
  <c r="K1628" i="2"/>
  <c r="M1628" i="2" s="1"/>
  <c r="K2677" i="2"/>
  <c r="M2677" i="2" s="1"/>
  <c r="K3726" i="2"/>
  <c r="M3726" i="2" s="1"/>
  <c r="K4775" i="2"/>
  <c r="M4775" i="2" s="1"/>
  <c r="K5824" i="2"/>
  <c r="M5824" i="2" s="1"/>
  <c r="K6873" i="2"/>
  <c r="M6873" i="2" s="1"/>
  <c r="K7922" i="2"/>
  <c r="M7922" i="2" s="1"/>
  <c r="K8971" i="2"/>
  <c r="M8971" i="2" s="1"/>
  <c r="K10020" i="2"/>
  <c r="M10020" i="2" s="1"/>
  <c r="K547" i="2"/>
  <c r="M547" i="2" s="1"/>
  <c r="K1596" i="2"/>
  <c r="M1596" i="2" s="1"/>
  <c r="K2645" i="2"/>
  <c r="M2645" i="2" s="1"/>
  <c r="K3694" i="2"/>
  <c r="M3694" i="2" s="1"/>
  <c r="K4743" i="2"/>
  <c r="M4743" i="2" s="1"/>
  <c r="K5792" i="2"/>
  <c r="M5792" i="2" s="1"/>
  <c r="K6841" i="2"/>
  <c r="M6841" i="2" s="1"/>
  <c r="K7890" i="2"/>
  <c r="M7890" i="2" s="1"/>
  <c r="K8939" i="2"/>
  <c r="M8939" i="2" s="1"/>
  <c r="K9988" i="2"/>
  <c r="M9988" i="2" s="1"/>
  <c r="K515" i="2"/>
  <c r="M515" i="2" s="1"/>
  <c r="K1564" i="2"/>
  <c r="M1564" i="2" s="1"/>
  <c r="K2613" i="2"/>
  <c r="M2613" i="2" s="1"/>
  <c r="K3662" i="2"/>
  <c r="M3662" i="2" s="1"/>
  <c r="K4711" i="2"/>
  <c r="M4711" i="2" s="1"/>
  <c r="K5760" i="2"/>
  <c r="M5760" i="2" s="1"/>
  <c r="K6809" i="2"/>
  <c r="M6809" i="2" s="1"/>
  <c r="K7858" i="2"/>
  <c r="M7858" i="2" s="1"/>
  <c r="K8907" i="2"/>
  <c r="M8907" i="2" s="1"/>
  <c r="K9956" i="2"/>
  <c r="M9956" i="2" s="1"/>
  <c r="K483" i="2"/>
  <c r="M483" i="2" s="1"/>
  <c r="K1532" i="2"/>
  <c r="M1532" i="2" s="1"/>
  <c r="K2581" i="2"/>
  <c r="M2581" i="2" s="1"/>
  <c r="K3630" i="2"/>
  <c r="M3630" i="2" s="1"/>
  <c r="K4679" i="2"/>
  <c r="M4679" i="2" s="1"/>
  <c r="K5728" i="2"/>
  <c r="M5728" i="2" s="1"/>
  <c r="K6777" i="2"/>
  <c r="M6777" i="2" s="1"/>
  <c r="K7826" i="2"/>
  <c r="M7826" i="2" s="1"/>
  <c r="K8875" i="2"/>
  <c r="M8875" i="2" s="1"/>
  <c r="K9924" i="2"/>
  <c r="M9924" i="2" s="1"/>
  <c r="K451" i="2"/>
  <c r="M451" i="2" s="1"/>
  <c r="K1500" i="2"/>
  <c r="M1500" i="2" s="1"/>
  <c r="K2549" i="2"/>
  <c r="M2549" i="2" s="1"/>
  <c r="K3598" i="2"/>
  <c r="M3598" i="2" s="1"/>
  <c r="K4647" i="2"/>
  <c r="M4647" i="2" s="1"/>
  <c r="K5696" i="2"/>
  <c r="M5696" i="2" s="1"/>
  <c r="K6745" i="2"/>
  <c r="M6745" i="2" s="1"/>
  <c r="K7794" i="2"/>
  <c r="M7794" i="2" s="1"/>
  <c r="K8843" i="2"/>
  <c r="M8843" i="2" s="1"/>
  <c r="K9892" i="2"/>
  <c r="M9892" i="2" s="1"/>
  <c r="K419" i="2"/>
  <c r="M419" i="2" s="1"/>
  <c r="K1468" i="2"/>
  <c r="M1468" i="2" s="1"/>
  <c r="K2517" i="2"/>
  <c r="M2517" i="2" s="1"/>
  <c r="K3566" i="2"/>
  <c r="M3566" i="2" s="1"/>
  <c r="K4615" i="2"/>
  <c r="M4615" i="2" s="1"/>
  <c r="K5664" i="2"/>
  <c r="M5664" i="2" s="1"/>
  <c r="K6713" i="2"/>
  <c r="M6713" i="2" s="1"/>
  <c r="K7762" i="2"/>
  <c r="M7762" i="2" s="1"/>
  <c r="K8811" i="2"/>
  <c r="M8811" i="2" s="1"/>
  <c r="K9860" i="2"/>
  <c r="M9860" i="2" s="1"/>
  <c r="K387" i="2"/>
  <c r="M387" i="2" s="1"/>
  <c r="K1436" i="2"/>
  <c r="M1436" i="2" s="1"/>
  <c r="K2485" i="2"/>
  <c r="M2485" i="2" s="1"/>
  <c r="K3534" i="2"/>
  <c r="M3534" i="2" s="1"/>
  <c r="K4583" i="2"/>
  <c r="M4583" i="2" s="1"/>
  <c r="K5632" i="2"/>
  <c r="M5632" i="2" s="1"/>
  <c r="K6681" i="2"/>
  <c r="M6681" i="2" s="1"/>
  <c r="K7730" i="2"/>
  <c r="M7730" i="2" s="1"/>
  <c r="K8779" i="2"/>
  <c r="M8779" i="2" s="1"/>
  <c r="K9828" i="2"/>
  <c r="M9828" i="2" s="1"/>
  <c r="K355" i="2"/>
  <c r="M355" i="2" s="1"/>
  <c r="K1404" i="2"/>
  <c r="M1404" i="2" s="1"/>
  <c r="K2453" i="2"/>
  <c r="M2453" i="2" s="1"/>
  <c r="K3502" i="2"/>
  <c r="M3502" i="2" s="1"/>
  <c r="K4551" i="2"/>
  <c r="M4551" i="2" s="1"/>
  <c r="K5600" i="2"/>
  <c r="M5600" i="2" s="1"/>
  <c r="K6649" i="2"/>
  <c r="M6649" i="2" s="1"/>
  <c r="K7698" i="2"/>
  <c r="M7698" i="2" s="1"/>
  <c r="K8747" i="2"/>
  <c r="M8747" i="2" s="1"/>
  <c r="K9796" i="2"/>
  <c r="M9796" i="2" s="1"/>
  <c r="K323" i="2"/>
  <c r="M323" i="2" s="1"/>
  <c r="K1372" i="2"/>
  <c r="M1372" i="2" s="1"/>
  <c r="K2421" i="2"/>
  <c r="M2421" i="2" s="1"/>
  <c r="K3470" i="2"/>
  <c r="M3470" i="2" s="1"/>
  <c r="K4519" i="2"/>
  <c r="M4519" i="2" s="1"/>
  <c r="K5568" i="2"/>
  <c r="M5568" i="2" s="1"/>
  <c r="K6617" i="2"/>
  <c r="M6617" i="2" s="1"/>
  <c r="K7666" i="2"/>
  <c r="M7666" i="2" s="1"/>
  <c r="K8715" i="2"/>
  <c r="M8715" i="2" s="1"/>
  <c r="K9764" i="2"/>
  <c r="M9764" i="2" s="1"/>
  <c r="K291" i="2"/>
  <c r="M291" i="2" s="1"/>
  <c r="K2389" i="2"/>
  <c r="M2389" i="2" s="1"/>
  <c r="K1340" i="2"/>
  <c r="M1340" i="2" s="1"/>
  <c r="K3438" i="2"/>
  <c r="M3438" i="2" s="1"/>
  <c r="K4487" i="2"/>
  <c r="M4487" i="2" s="1"/>
  <c r="K5536" i="2"/>
  <c r="M5536" i="2" s="1"/>
  <c r="K6585" i="2"/>
  <c r="M6585" i="2" s="1"/>
  <c r="K7634" i="2"/>
  <c r="M7634" i="2" s="1"/>
  <c r="K8683" i="2"/>
  <c r="M8683" i="2" s="1"/>
  <c r="K9732" i="2"/>
  <c r="M9732" i="2" s="1"/>
  <c r="K259" i="2"/>
  <c r="M259" i="2" s="1"/>
  <c r="K2357" i="2"/>
  <c r="M2357" i="2" s="1"/>
  <c r="K1308" i="2"/>
  <c r="M1308" i="2" s="1"/>
  <c r="K3406" i="2"/>
  <c r="M3406" i="2" s="1"/>
  <c r="K4455" i="2"/>
  <c r="M4455" i="2" s="1"/>
  <c r="K5504" i="2"/>
  <c r="M5504" i="2" s="1"/>
  <c r="K6553" i="2"/>
  <c r="M6553" i="2" s="1"/>
  <c r="K7602" i="2"/>
  <c r="M7602" i="2" s="1"/>
  <c r="K8651" i="2"/>
  <c r="M8651" i="2" s="1"/>
  <c r="K9700" i="2"/>
  <c r="M9700" i="2" s="1"/>
  <c r="K227" i="2"/>
  <c r="M227" i="2" s="1"/>
  <c r="K1276" i="2"/>
  <c r="M1276" i="2" s="1"/>
  <c r="K2325" i="2"/>
  <c r="M2325" i="2" s="1"/>
  <c r="K3374" i="2"/>
  <c r="M3374" i="2" s="1"/>
  <c r="K4423" i="2"/>
  <c r="M4423" i="2" s="1"/>
  <c r="K5472" i="2"/>
  <c r="M5472" i="2" s="1"/>
  <c r="K6521" i="2"/>
  <c r="M6521" i="2" s="1"/>
  <c r="K7570" i="2"/>
  <c r="M7570" i="2" s="1"/>
  <c r="K9668" i="2"/>
  <c r="M9668" i="2" s="1"/>
  <c r="K8619" i="2"/>
  <c r="M8619" i="2" s="1"/>
  <c r="K195" i="2"/>
  <c r="M195" i="2" s="1"/>
  <c r="K1244" i="2"/>
  <c r="M1244" i="2" s="1"/>
  <c r="K2293" i="2"/>
  <c r="M2293" i="2" s="1"/>
  <c r="K3342" i="2"/>
  <c r="M3342" i="2" s="1"/>
  <c r="K4391" i="2"/>
  <c r="M4391" i="2" s="1"/>
  <c r="K5440" i="2"/>
  <c r="M5440" i="2" s="1"/>
  <c r="K6489" i="2"/>
  <c r="M6489" i="2" s="1"/>
  <c r="K7538" i="2"/>
  <c r="M7538" i="2" s="1"/>
  <c r="K9636" i="2"/>
  <c r="M9636" i="2" s="1"/>
  <c r="K8587" i="2"/>
  <c r="M8587" i="2" s="1"/>
  <c r="K163" i="2"/>
  <c r="M163" i="2" s="1"/>
  <c r="K1212" i="2"/>
  <c r="M1212" i="2" s="1"/>
  <c r="K2261" i="2"/>
  <c r="M2261" i="2" s="1"/>
  <c r="K3310" i="2"/>
  <c r="M3310" i="2" s="1"/>
  <c r="K4359" i="2"/>
  <c r="M4359" i="2" s="1"/>
  <c r="K5408" i="2"/>
  <c r="M5408" i="2" s="1"/>
  <c r="K6457" i="2"/>
  <c r="M6457" i="2" s="1"/>
  <c r="K7506" i="2"/>
  <c r="M7506" i="2" s="1"/>
  <c r="K9604" i="2"/>
  <c r="M9604" i="2" s="1"/>
  <c r="K8555" i="2"/>
  <c r="M8555" i="2" s="1"/>
  <c r="K131" i="2"/>
  <c r="M131" i="2" s="1"/>
  <c r="K1180" i="2"/>
  <c r="M1180" i="2" s="1"/>
  <c r="K2229" i="2"/>
  <c r="M2229" i="2" s="1"/>
  <c r="K3278" i="2"/>
  <c r="M3278" i="2" s="1"/>
  <c r="K4327" i="2"/>
  <c r="M4327" i="2" s="1"/>
  <c r="K5376" i="2"/>
  <c r="M5376" i="2" s="1"/>
  <c r="K6425" i="2"/>
  <c r="M6425" i="2" s="1"/>
  <c r="K7474" i="2"/>
  <c r="M7474" i="2" s="1"/>
  <c r="K9572" i="2"/>
  <c r="M9572" i="2" s="1"/>
  <c r="K8523" i="2"/>
  <c r="M8523" i="2" s="1"/>
  <c r="K99" i="2"/>
  <c r="M99" i="2" s="1"/>
  <c r="K1148" i="2"/>
  <c r="M1148" i="2" s="1"/>
  <c r="K2197" i="2"/>
  <c r="M2197" i="2" s="1"/>
  <c r="K3246" i="2"/>
  <c r="M3246" i="2" s="1"/>
  <c r="K4295" i="2"/>
  <c r="M4295" i="2" s="1"/>
  <c r="K5344" i="2"/>
  <c r="M5344" i="2" s="1"/>
  <c r="K6393" i="2"/>
  <c r="M6393" i="2" s="1"/>
  <c r="K7442" i="2"/>
  <c r="M7442" i="2" s="1"/>
  <c r="K8491" i="2"/>
  <c r="M8491" i="2" s="1"/>
  <c r="K9540" i="2"/>
  <c r="M9540" i="2" s="1"/>
  <c r="K67" i="2"/>
  <c r="M67" i="2" s="1"/>
  <c r="K1116" i="2"/>
  <c r="M1116" i="2" s="1"/>
  <c r="K2165" i="2"/>
  <c r="M2165" i="2" s="1"/>
  <c r="K3214" i="2"/>
  <c r="M3214" i="2" s="1"/>
  <c r="K4263" i="2"/>
  <c r="M4263" i="2" s="1"/>
  <c r="K5312" i="2"/>
  <c r="M5312" i="2" s="1"/>
  <c r="K6361" i="2"/>
  <c r="M6361" i="2" s="1"/>
  <c r="K7410" i="2"/>
  <c r="M7410" i="2" s="1"/>
  <c r="K9508" i="2"/>
  <c r="M9508" i="2" s="1"/>
  <c r="K8459" i="2"/>
  <c r="M8459" i="2" s="1"/>
  <c r="K35" i="2"/>
  <c r="M35" i="2" s="1"/>
  <c r="K1084" i="2"/>
  <c r="M1084" i="2" s="1"/>
  <c r="K2133" i="2"/>
  <c r="M2133" i="2" s="1"/>
  <c r="K4231" i="2"/>
  <c r="M4231" i="2" s="1"/>
  <c r="K3182" i="2"/>
  <c r="M3182" i="2" s="1"/>
  <c r="K5280" i="2"/>
  <c r="M5280" i="2" s="1"/>
  <c r="K6329" i="2"/>
  <c r="M6329" i="2" s="1"/>
  <c r="K7378" i="2"/>
  <c r="M7378" i="2" s="1"/>
  <c r="K9476" i="2"/>
  <c r="M9476" i="2" s="1"/>
  <c r="K8427" i="2"/>
  <c r="M8427" i="2" s="1"/>
  <c r="K3" i="2"/>
  <c r="M3" i="2" s="1"/>
  <c r="K1052" i="2"/>
  <c r="M1052" i="2" s="1"/>
  <c r="K2101" i="2"/>
  <c r="M2101" i="2" s="1"/>
  <c r="K4199" i="2"/>
  <c r="M4199" i="2" s="1"/>
  <c r="K3150" i="2"/>
  <c r="M3150" i="2" s="1"/>
  <c r="K5248" i="2"/>
  <c r="M5248" i="2" s="1"/>
  <c r="K6297" i="2"/>
  <c r="M6297" i="2" s="1"/>
  <c r="K7346" i="2"/>
  <c r="M7346" i="2" s="1"/>
  <c r="K9444" i="2"/>
  <c r="M9444" i="2" s="1"/>
  <c r="K8395" i="2"/>
  <c r="M8395" i="2" s="1"/>
  <c r="J713" i="2"/>
  <c r="L713" i="2" s="1"/>
  <c r="J1762" i="2"/>
  <c r="L1762" i="2" s="1"/>
  <c r="J2811" i="2"/>
  <c r="L2811" i="2" s="1"/>
  <c r="J3860" i="2"/>
  <c r="L3860" i="2" s="1"/>
  <c r="J4909" i="2"/>
  <c r="L4909" i="2" s="1"/>
  <c r="J5958" i="2"/>
  <c r="L5958" i="2" s="1"/>
  <c r="J7007" i="2"/>
  <c r="L7007" i="2" s="1"/>
  <c r="J8056" i="2"/>
  <c r="L8056" i="2" s="1"/>
  <c r="J9105" i="2"/>
  <c r="L9105" i="2" s="1"/>
  <c r="J10154" i="2"/>
  <c r="L10154" i="2" s="1"/>
  <c r="J521" i="2"/>
  <c r="L521" i="2" s="1"/>
  <c r="J1570" i="2"/>
  <c r="L1570" i="2" s="1"/>
  <c r="J2619" i="2"/>
  <c r="L2619" i="2" s="1"/>
  <c r="J3668" i="2"/>
  <c r="L3668" i="2" s="1"/>
  <c r="J4717" i="2"/>
  <c r="L4717" i="2" s="1"/>
  <c r="J5766" i="2"/>
  <c r="L5766" i="2" s="1"/>
  <c r="J6815" i="2"/>
  <c r="L6815" i="2" s="1"/>
  <c r="J7864" i="2"/>
  <c r="L7864" i="2" s="1"/>
  <c r="J8913" i="2"/>
  <c r="L8913" i="2" s="1"/>
  <c r="J9962" i="2"/>
  <c r="L9962" i="2" s="1"/>
  <c r="J393" i="2"/>
  <c r="L393" i="2" s="1"/>
  <c r="J1442" i="2"/>
  <c r="L1442" i="2" s="1"/>
  <c r="J2491" i="2"/>
  <c r="L2491" i="2" s="1"/>
  <c r="J3540" i="2"/>
  <c r="L3540" i="2" s="1"/>
  <c r="J4589" i="2"/>
  <c r="L4589" i="2" s="1"/>
  <c r="J5638" i="2"/>
  <c r="L5638" i="2" s="1"/>
  <c r="J6687" i="2"/>
  <c r="L6687" i="2" s="1"/>
  <c r="J7736" i="2"/>
  <c r="L7736" i="2" s="1"/>
  <c r="J8785" i="2"/>
  <c r="L8785" i="2" s="1"/>
  <c r="J9834" i="2"/>
  <c r="L9834" i="2" s="1"/>
  <c r="J361" i="2"/>
  <c r="L361" i="2" s="1"/>
  <c r="J1410" i="2"/>
  <c r="L1410" i="2" s="1"/>
  <c r="J2459" i="2"/>
  <c r="L2459" i="2" s="1"/>
  <c r="J3508" i="2"/>
  <c r="L3508" i="2" s="1"/>
  <c r="J4557" i="2"/>
  <c r="L4557" i="2" s="1"/>
  <c r="J5606" i="2"/>
  <c r="L5606" i="2" s="1"/>
  <c r="J6655" i="2"/>
  <c r="L6655" i="2" s="1"/>
  <c r="J7704" i="2"/>
  <c r="L7704" i="2" s="1"/>
  <c r="J8753" i="2"/>
  <c r="L8753" i="2" s="1"/>
  <c r="J9802" i="2"/>
  <c r="L9802" i="2" s="1"/>
  <c r="J329" i="2"/>
  <c r="L329" i="2" s="1"/>
  <c r="J1378" i="2"/>
  <c r="L1378" i="2" s="1"/>
  <c r="J2427" i="2"/>
  <c r="L2427" i="2" s="1"/>
  <c r="J3476" i="2"/>
  <c r="L3476" i="2" s="1"/>
  <c r="J4525" i="2"/>
  <c r="L4525" i="2" s="1"/>
  <c r="J5574" i="2"/>
  <c r="L5574" i="2" s="1"/>
  <c r="J6623" i="2"/>
  <c r="L6623" i="2" s="1"/>
  <c r="J7672" i="2"/>
  <c r="L7672" i="2" s="1"/>
  <c r="J8721" i="2"/>
  <c r="L8721" i="2" s="1"/>
  <c r="J9770" i="2"/>
  <c r="L9770" i="2" s="1"/>
  <c r="J297" i="2"/>
  <c r="L297" i="2" s="1"/>
  <c r="J1346" i="2"/>
  <c r="L1346" i="2" s="1"/>
  <c r="J2395" i="2"/>
  <c r="L2395" i="2" s="1"/>
  <c r="J3444" i="2"/>
  <c r="L3444" i="2" s="1"/>
  <c r="J4493" i="2"/>
  <c r="L4493" i="2" s="1"/>
  <c r="J5542" i="2"/>
  <c r="L5542" i="2" s="1"/>
  <c r="J6591" i="2"/>
  <c r="L6591" i="2" s="1"/>
  <c r="J7640" i="2"/>
  <c r="L7640" i="2" s="1"/>
  <c r="J8689" i="2"/>
  <c r="L8689" i="2" s="1"/>
  <c r="J9738" i="2"/>
  <c r="L9738" i="2" s="1"/>
  <c r="J265" i="2"/>
  <c r="L265" i="2" s="1"/>
  <c r="J1314" i="2"/>
  <c r="L1314" i="2" s="1"/>
  <c r="J2363" i="2"/>
  <c r="L2363" i="2" s="1"/>
  <c r="J3412" i="2"/>
  <c r="L3412" i="2" s="1"/>
  <c r="J4461" i="2"/>
  <c r="L4461" i="2" s="1"/>
  <c r="J5510" i="2"/>
  <c r="L5510" i="2" s="1"/>
  <c r="J6559" i="2"/>
  <c r="L6559" i="2" s="1"/>
  <c r="J7608" i="2"/>
  <c r="L7608" i="2" s="1"/>
  <c r="J8657" i="2"/>
  <c r="L8657" i="2" s="1"/>
  <c r="J9706" i="2"/>
  <c r="L9706" i="2" s="1"/>
  <c r="J169" i="2"/>
  <c r="L169" i="2" s="1"/>
  <c r="J1218" i="2"/>
  <c r="L1218" i="2" s="1"/>
  <c r="J2267" i="2"/>
  <c r="L2267" i="2" s="1"/>
  <c r="J3316" i="2"/>
  <c r="L3316" i="2" s="1"/>
  <c r="J4365" i="2"/>
  <c r="L4365" i="2" s="1"/>
  <c r="J5414" i="2"/>
  <c r="L5414" i="2" s="1"/>
  <c r="J6463" i="2"/>
  <c r="L6463" i="2" s="1"/>
  <c r="J7512" i="2"/>
  <c r="L7512" i="2" s="1"/>
  <c r="J8561" i="2"/>
  <c r="L8561" i="2" s="1"/>
  <c r="J9610" i="2"/>
  <c r="L9610" i="2" s="1"/>
  <c r="J105" i="2"/>
  <c r="L105" i="2" s="1"/>
  <c r="J2203" i="2"/>
  <c r="L2203" i="2" s="1"/>
  <c r="J1154" i="2"/>
  <c r="L1154" i="2" s="1"/>
  <c r="J3252" i="2"/>
  <c r="L3252" i="2" s="1"/>
  <c r="J4301" i="2"/>
  <c r="L4301" i="2" s="1"/>
  <c r="J5350" i="2"/>
  <c r="L5350" i="2" s="1"/>
  <c r="J6399" i="2"/>
  <c r="L6399" i="2" s="1"/>
  <c r="J7448" i="2"/>
  <c r="L7448" i="2" s="1"/>
  <c r="J8497" i="2"/>
  <c r="L8497" i="2" s="1"/>
  <c r="J9546" i="2"/>
  <c r="L9546" i="2" s="1"/>
  <c r="J73" i="2"/>
  <c r="L73" i="2" s="1"/>
  <c r="J1122" i="2"/>
  <c r="L1122" i="2" s="1"/>
  <c r="J2171" i="2"/>
  <c r="L2171" i="2" s="1"/>
  <c r="J3220" i="2"/>
  <c r="L3220" i="2" s="1"/>
  <c r="J4269" i="2"/>
  <c r="L4269" i="2" s="1"/>
  <c r="J5318" i="2"/>
  <c r="L5318" i="2" s="1"/>
  <c r="J6367" i="2"/>
  <c r="L6367" i="2" s="1"/>
  <c r="J7416" i="2"/>
  <c r="L7416" i="2" s="1"/>
  <c r="J8465" i="2"/>
  <c r="L8465" i="2" s="1"/>
  <c r="J9514" i="2"/>
  <c r="L9514" i="2" s="1"/>
  <c r="J41" i="2"/>
  <c r="L41" i="2" s="1"/>
  <c r="J1090" i="2"/>
  <c r="L1090" i="2" s="1"/>
  <c r="J3188" i="2"/>
  <c r="L3188" i="2" s="1"/>
  <c r="J2139" i="2"/>
  <c r="L2139" i="2" s="1"/>
  <c r="J4237" i="2"/>
  <c r="L4237" i="2" s="1"/>
  <c r="J5286" i="2"/>
  <c r="L5286" i="2" s="1"/>
  <c r="J6335" i="2"/>
  <c r="L6335" i="2" s="1"/>
  <c r="J7384" i="2"/>
  <c r="L7384" i="2" s="1"/>
  <c r="J8433" i="2"/>
  <c r="L8433" i="2" s="1"/>
  <c r="J9482" i="2"/>
  <c r="L9482" i="2" s="1"/>
  <c r="J1058" i="2"/>
  <c r="L1058" i="2" s="1"/>
  <c r="J9" i="2"/>
  <c r="L9" i="2" s="1"/>
  <c r="J3156" i="2"/>
  <c r="L3156" i="2" s="1"/>
  <c r="J2107" i="2"/>
  <c r="L2107" i="2" s="1"/>
  <c r="J4205" i="2"/>
  <c r="L4205" i="2" s="1"/>
  <c r="J5254" i="2"/>
  <c r="L5254" i="2" s="1"/>
  <c r="J6303" i="2"/>
  <c r="L6303" i="2" s="1"/>
  <c r="J7352" i="2"/>
  <c r="L7352" i="2" s="1"/>
  <c r="J8401" i="2"/>
  <c r="L8401" i="2" s="1"/>
  <c r="J9450" i="2"/>
  <c r="L9450" i="2" s="1"/>
  <c r="K1026" i="2"/>
  <c r="M1026" i="2" s="1"/>
  <c r="K2075" i="2"/>
  <c r="M2075" i="2" s="1"/>
  <c r="K4173" i="2"/>
  <c r="M4173" i="2" s="1"/>
  <c r="K3124" i="2"/>
  <c r="M3124" i="2" s="1"/>
  <c r="K5222" i="2"/>
  <c r="M5222" i="2" s="1"/>
  <c r="K6271" i="2"/>
  <c r="M6271" i="2" s="1"/>
  <c r="K7320" i="2"/>
  <c r="M7320" i="2" s="1"/>
  <c r="K8369" i="2"/>
  <c r="M8369" i="2" s="1"/>
  <c r="K9418" i="2"/>
  <c r="M9418" i="2" s="1"/>
  <c r="K10467" i="2"/>
  <c r="M10467" i="2" s="1"/>
  <c r="K994" i="2"/>
  <c r="M994" i="2" s="1"/>
  <c r="K2043" i="2"/>
  <c r="M2043" i="2" s="1"/>
  <c r="K3092" i="2"/>
  <c r="M3092" i="2" s="1"/>
  <c r="K4141" i="2"/>
  <c r="M4141" i="2" s="1"/>
  <c r="K5190" i="2"/>
  <c r="M5190" i="2" s="1"/>
  <c r="K6239" i="2"/>
  <c r="M6239" i="2" s="1"/>
  <c r="K8337" i="2"/>
  <c r="M8337" i="2" s="1"/>
  <c r="K7288" i="2"/>
  <c r="M7288" i="2" s="1"/>
  <c r="K9386" i="2"/>
  <c r="M9386" i="2" s="1"/>
  <c r="K10435" i="2"/>
  <c r="M10435" i="2" s="1"/>
  <c r="K962" i="2"/>
  <c r="M962" i="2" s="1"/>
  <c r="K2011" i="2"/>
  <c r="M2011" i="2" s="1"/>
  <c r="K3060" i="2"/>
  <c r="M3060" i="2" s="1"/>
  <c r="K4109" i="2"/>
  <c r="M4109" i="2" s="1"/>
  <c r="K5158" i="2"/>
  <c r="M5158" i="2" s="1"/>
  <c r="K6207" i="2"/>
  <c r="M6207" i="2" s="1"/>
  <c r="K7256" i="2"/>
  <c r="M7256" i="2" s="1"/>
  <c r="K8305" i="2"/>
  <c r="M8305" i="2" s="1"/>
  <c r="K9354" i="2"/>
  <c r="M9354" i="2" s="1"/>
  <c r="K10403" i="2"/>
  <c r="M10403" i="2" s="1"/>
  <c r="K930" i="2"/>
  <c r="M930" i="2" s="1"/>
  <c r="K1979" i="2"/>
  <c r="M1979" i="2" s="1"/>
  <c r="K3028" i="2"/>
  <c r="M3028" i="2" s="1"/>
  <c r="K4077" i="2"/>
  <c r="M4077" i="2" s="1"/>
  <c r="K5126" i="2"/>
  <c r="M5126" i="2" s="1"/>
  <c r="K6175" i="2"/>
  <c r="M6175" i="2" s="1"/>
  <c r="K7224" i="2"/>
  <c r="M7224" i="2" s="1"/>
  <c r="K8273" i="2"/>
  <c r="M8273" i="2" s="1"/>
  <c r="K9322" i="2"/>
  <c r="M9322" i="2" s="1"/>
  <c r="K10371" i="2"/>
  <c r="M10371" i="2" s="1"/>
  <c r="K898" i="2"/>
  <c r="M898" i="2" s="1"/>
  <c r="K1947" i="2"/>
  <c r="M1947" i="2" s="1"/>
  <c r="K2996" i="2"/>
  <c r="M2996" i="2" s="1"/>
  <c r="K4045" i="2"/>
  <c r="M4045" i="2" s="1"/>
  <c r="K5094" i="2"/>
  <c r="M5094" i="2" s="1"/>
  <c r="K6143" i="2"/>
  <c r="M6143" i="2" s="1"/>
  <c r="K7192" i="2"/>
  <c r="M7192" i="2" s="1"/>
  <c r="K8241" i="2"/>
  <c r="M8241" i="2" s="1"/>
  <c r="K9290" i="2"/>
  <c r="M9290" i="2" s="1"/>
  <c r="K10339" i="2"/>
  <c r="M10339" i="2" s="1"/>
  <c r="K866" i="2"/>
  <c r="M866" i="2" s="1"/>
  <c r="K1915" i="2"/>
  <c r="M1915" i="2" s="1"/>
  <c r="K2964" i="2"/>
  <c r="M2964" i="2" s="1"/>
  <c r="K4013" i="2"/>
  <c r="M4013" i="2" s="1"/>
  <c r="K5062" i="2"/>
  <c r="M5062" i="2" s="1"/>
  <c r="K6111" i="2"/>
  <c r="M6111" i="2" s="1"/>
  <c r="K7160" i="2"/>
  <c r="M7160" i="2" s="1"/>
  <c r="K8209" i="2"/>
  <c r="M8209" i="2" s="1"/>
  <c r="K9258" i="2"/>
  <c r="M9258" i="2" s="1"/>
  <c r="K10307" i="2"/>
  <c r="M10307" i="2" s="1"/>
  <c r="K834" i="2"/>
  <c r="M834" i="2" s="1"/>
  <c r="K1883" i="2"/>
  <c r="M1883" i="2" s="1"/>
  <c r="K2932" i="2"/>
  <c r="M2932" i="2" s="1"/>
  <c r="K3981" i="2"/>
  <c r="M3981" i="2" s="1"/>
  <c r="K5030" i="2"/>
  <c r="M5030" i="2" s="1"/>
  <c r="K6079" i="2"/>
  <c r="M6079" i="2" s="1"/>
  <c r="K7128" i="2"/>
  <c r="M7128" i="2" s="1"/>
  <c r="K8177" i="2"/>
  <c r="M8177" i="2" s="1"/>
  <c r="K9226" i="2"/>
  <c r="M9226" i="2" s="1"/>
  <c r="K10275" i="2"/>
  <c r="M10275" i="2" s="1"/>
  <c r="K802" i="2"/>
  <c r="M802" i="2" s="1"/>
  <c r="K1851" i="2"/>
  <c r="M1851" i="2" s="1"/>
  <c r="K2900" i="2"/>
  <c r="M2900" i="2" s="1"/>
  <c r="K3949" i="2"/>
  <c r="M3949" i="2" s="1"/>
  <c r="K4998" i="2"/>
  <c r="M4998" i="2" s="1"/>
  <c r="K6047" i="2"/>
  <c r="M6047" i="2" s="1"/>
  <c r="K7096" i="2"/>
  <c r="M7096" i="2" s="1"/>
  <c r="K8145" i="2"/>
  <c r="M8145" i="2" s="1"/>
  <c r="K9194" i="2"/>
  <c r="M9194" i="2" s="1"/>
  <c r="K10243" i="2"/>
  <c r="M10243" i="2" s="1"/>
  <c r="K770" i="2"/>
  <c r="M770" i="2" s="1"/>
  <c r="K1819" i="2"/>
  <c r="M1819" i="2" s="1"/>
  <c r="K2868" i="2"/>
  <c r="M2868" i="2" s="1"/>
  <c r="K3917" i="2"/>
  <c r="M3917" i="2" s="1"/>
  <c r="K4966" i="2"/>
  <c r="M4966" i="2" s="1"/>
  <c r="K6015" i="2"/>
  <c r="M6015" i="2" s="1"/>
  <c r="K7064" i="2"/>
  <c r="M7064" i="2" s="1"/>
  <c r="K8113" i="2"/>
  <c r="M8113" i="2" s="1"/>
  <c r="K9162" i="2"/>
  <c r="M9162" i="2" s="1"/>
  <c r="K10211" i="2"/>
  <c r="M10211" i="2" s="1"/>
  <c r="K738" i="2"/>
  <c r="M738" i="2" s="1"/>
  <c r="K1787" i="2"/>
  <c r="M1787" i="2" s="1"/>
  <c r="K2836" i="2"/>
  <c r="M2836" i="2" s="1"/>
  <c r="K3885" i="2"/>
  <c r="M3885" i="2" s="1"/>
  <c r="K4934" i="2"/>
  <c r="M4934" i="2" s="1"/>
  <c r="K5983" i="2"/>
  <c r="M5983" i="2" s="1"/>
  <c r="K7032" i="2"/>
  <c r="M7032" i="2" s="1"/>
  <c r="K8081" i="2"/>
  <c r="M8081" i="2" s="1"/>
  <c r="K9130" i="2"/>
  <c r="M9130" i="2" s="1"/>
  <c r="K10179" i="2"/>
  <c r="M10179" i="2" s="1"/>
  <c r="K706" i="2"/>
  <c r="M706" i="2" s="1"/>
  <c r="K1755" i="2"/>
  <c r="M1755" i="2" s="1"/>
  <c r="K2804" i="2"/>
  <c r="M2804" i="2" s="1"/>
  <c r="K3853" i="2"/>
  <c r="M3853" i="2" s="1"/>
  <c r="K4902" i="2"/>
  <c r="M4902" i="2" s="1"/>
  <c r="K5951" i="2"/>
  <c r="M5951" i="2" s="1"/>
  <c r="K7000" i="2"/>
  <c r="M7000" i="2" s="1"/>
  <c r="K8049" i="2"/>
  <c r="M8049" i="2" s="1"/>
  <c r="K9098" i="2"/>
  <c r="M9098" i="2" s="1"/>
  <c r="K10147" i="2"/>
  <c r="M10147" i="2" s="1"/>
  <c r="K674" i="2"/>
  <c r="M674" i="2" s="1"/>
  <c r="K1723" i="2"/>
  <c r="M1723" i="2" s="1"/>
  <c r="K2772" i="2"/>
  <c r="M2772" i="2" s="1"/>
  <c r="K3821" i="2"/>
  <c r="M3821" i="2" s="1"/>
  <c r="K4870" i="2"/>
  <c r="M4870" i="2" s="1"/>
  <c r="K5919" i="2"/>
  <c r="M5919" i="2" s="1"/>
  <c r="K6968" i="2"/>
  <c r="M6968" i="2" s="1"/>
  <c r="K8017" i="2"/>
  <c r="M8017" i="2" s="1"/>
  <c r="K9066" i="2"/>
  <c r="M9066" i="2" s="1"/>
  <c r="K10115" i="2"/>
  <c r="M10115" i="2" s="1"/>
  <c r="K642" i="2"/>
  <c r="M642" i="2" s="1"/>
  <c r="K1691" i="2"/>
  <c r="M1691" i="2" s="1"/>
  <c r="K2740" i="2"/>
  <c r="M2740" i="2" s="1"/>
  <c r="K3789" i="2"/>
  <c r="M3789" i="2" s="1"/>
  <c r="K4838" i="2"/>
  <c r="M4838" i="2" s="1"/>
  <c r="K5887" i="2"/>
  <c r="M5887" i="2" s="1"/>
  <c r="K6936" i="2"/>
  <c r="M6936" i="2" s="1"/>
  <c r="K7985" i="2"/>
  <c r="M7985" i="2" s="1"/>
  <c r="K9034" i="2"/>
  <c r="M9034" i="2" s="1"/>
  <c r="K10083" i="2"/>
  <c r="M10083" i="2" s="1"/>
  <c r="K610" i="2"/>
  <c r="M610" i="2" s="1"/>
  <c r="K1659" i="2"/>
  <c r="M1659" i="2" s="1"/>
  <c r="K2708" i="2"/>
  <c r="M2708" i="2" s="1"/>
  <c r="K3757" i="2"/>
  <c r="M3757" i="2" s="1"/>
  <c r="K4806" i="2"/>
  <c r="M4806" i="2" s="1"/>
  <c r="K5855" i="2"/>
  <c r="M5855" i="2" s="1"/>
  <c r="K6904" i="2"/>
  <c r="M6904" i="2" s="1"/>
  <c r="K7953" i="2"/>
  <c r="M7953" i="2" s="1"/>
  <c r="K9002" i="2"/>
  <c r="M9002" i="2" s="1"/>
  <c r="K10051" i="2"/>
  <c r="M10051" i="2" s="1"/>
  <c r="K578" i="2"/>
  <c r="M578" i="2" s="1"/>
  <c r="K1627" i="2"/>
  <c r="M1627" i="2" s="1"/>
  <c r="K2676" i="2"/>
  <c r="M2676" i="2" s="1"/>
  <c r="K3725" i="2"/>
  <c r="M3725" i="2" s="1"/>
  <c r="K4774" i="2"/>
  <c r="M4774" i="2" s="1"/>
  <c r="K5823" i="2"/>
  <c r="M5823" i="2" s="1"/>
  <c r="K6872" i="2"/>
  <c r="M6872" i="2" s="1"/>
  <c r="K7921" i="2"/>
  <c r="M7921" i="2" s="1"/>
  <c r="K8970" i="2"/>
  <c r="M8970" i="2" s="1"/>
  <c r="K10019" i="2"/>
  <c r="M10019" i="2" s="1"/>
  <c r="K546" i="2"/>
  <c r="M546" i="2" s="1"/>
  <c r="K1595" i="2"/>
  <c r="M1595" i="2" s="1"/>
  <c r="K2644" i="2"/>
  <c r="M2644" i="2" s="1"/>
  <c r="K3693" i="2"/>
  <c r="M3693" i="2" s="1"/>
  <c r="K4742" i="2"/>
  <c r="M4742" i="2" s="1"/>
  <c r="K5791" i="2"/>
  <c r="M5791" i="2" s="1"/>
  <c r="K6840" i="2"/>
  <c r="M6840" i="2" s="1"/>
  <c r="K7889" i="2"/>
  <c r="M7889" i="2" s="1"/>
  <c r="K8938" i="2"/>
  <c r="M8938" i="2" s="1"/>
  <c r="K9987" i="2"/>
  <c r="M9987" i="2" s="1"/>
  <c r="K514" i="2"/>
  <c r="M514" i="2" s="1"/>
  <c r="K1563" i="2"/>
  <c r="M1563" i="2" s="1"/>
  <c r="K2612" i="2"/>
  <c r="M2612" i="2" s="1"/>
  <c r="K3661" i="2"/>
  <c r="M3661" i="2" s="1"/>
  <c r="K4710" i="2"/>
  <c r="M4710" i="2" s="1"/>
  <c r="K5759" i="2"/>
  <c r="M5759" i="2" s="1"/>
  <c r="K6808" i="2"/>
  <c r="M6808" i="2" s="1"/>
  <c r="K7857" i="2"/>
  <c r="M7857" i="2" s="1"/>
  <c r="K8906" i="2"/>
  <c r="M8906" i="2" s="1"/>
  <c r="K9955" i="2"/>
  <c r="M9955" i="2" s="1"/>
  <c r="K482" i="2"/>
  <c r="M482" i="2" s="1"/>
  <c r="K1531" i="2"/>
  <c r="M1531" i="2" s="1"/>
  <c r="K2580" i="2"/>
  <c r="M2580" i="2" s="1"/>
  <c r="K3629" i="2"/>
  <c r="M3629" i="2" s="1"/>
  <c r="K4678" i="2"/>
  <c r="M4678" i="2" s="1"/>
  <c r="K5727" i="2"/>
  <c r="M5727" i="2" s="1"/>
  <c r="K6776" i="2"/>
  <c r="M6776" i="2" s="1"/>
  <c r="K7825" i="2"/>
  <c r="M7825" i="2" s="1"/>
  <c r="K8874" i="2"/>
  <c r="M8874" i="2" s="1"/>
  <c r="K9923" i="2"/>
  <c r="M9923" i="2" s="1"/>
  <c r="K450" i="2"/>
  <c r="M450" i="2" s="1"/>
  <c r="K1499" i="2"/>
  <c r="M1499" i="2" s="1"/>
  <c r="K2548" i="2"/>
  <c r="M2548" i="2" s="1"/>
  <c r="K3597" i="2"/>
  <c r="M3597" i="2" s="1"/>
  <c r="K4646" i="2"/>
  <c r="M4646" i="2" s="1"/>
  <c r="K5695" i="2"/>
  <c r="M5695" i="2" s="1"/>
  <c r="K6744" i="2"/>
  <c r="M6744" i="2" s="1"/>
  <c r="K7793" i="2"/>
  <c r="M7793" i="2" s="1"/>
  <c r="K8842" i="2"/>
  <c r="M8842" i="2" s="1"/>
  <c r="K9891" i="2"/>
  <c r="M9891" i="2" s="1"/>
  <c r="K418" i="2"/>
  <c r="M418" i="2" s="1"/>
  <c r="K1467" i="2"/>
  <c r="M1467" i="2" s="1"/>
  <c r="K2516" i="2"/>
  <c r="M2516" i="2" s="1"/>
  <c r="K3565" i="2"/>
  <c r="M3565" i="2" s="1"/>
  <c r="K4614" i="2"/>
  <c r="M4614" i="2" s="1"/>
  <c r="K5663" i="2"/>
  <c r="M5663" i="2" s="1"/>
  <c r="K6712" i="2"/>
  <c r="M6712" i="2" s="1"/>
  <c r="K7761" i="2"/>
  <c r="M7761" i="2" s="1"/>
  <c r="K8810" i="2"/>
  <c r="M8810" i="2" s="1"/>
  <c r="K9859" i="2"/>
  <c r="M9859" i="2" s="1"/>
  <c r="K386" i="2"/>
  <c r="M386" i="2" s="1"/>
  <c r="K1435" i="2"/>
  <c r="M1435" i="2" s="1"/>
  <c r="K2484" i="2"/>
  <c r="M2484" i="2" s="1"/>
  <c r="K3533" i="2"/>
  <c r="M3533" i="2" s="1"/>
  <c r="K4582" i="2"/>
  <c r="M4582" i="2" s="1"/>
  <c r="K5631" i="2"/>
  <c r="M5631" i="2" s="1"/>
  <c r="K6680" i="2"/>
  <c r="M6680" i="2" s="1"/>
  <c r="K7729" i="2"/>
  <c r="M7729" i="2" s="1"/>
  <c r="K8778" i="2"/>
  <c r="M8778" i="2" s="1"/>
  <c r="K9827" i="2"/>
  <c r="M9827" i="2" s="1"/>
  <c r="K354" i="2"/>
  <c r="M354" i="2" s="1"/>
  <c r="K1403" i="2"/>
  <c r="M1403" i="2" s="1"/>
  <c r="K2452" i="2"/>
  <c r="M2452" i="2" s="1"/>
  <c r="K3501" i="2"/>
  <c r="M3501" i="2" s="1"/>
  <c r="K4550" i="2"/>
  <c r="M4550" i="2" s="1"/>
  <c r="K5599" i="2"/>
  <c r="M5599" i="2" s="1"/>
  <c r="K6648" i="2"/>
  <c r="M6648" i="2" s="1"/>
  <c r="K7697" i="2"/>
  <c r="M7697" i="2" s="1"/>
  <c r="K8746" i="2"/>
  <c r="M8746" i="2" s="1"/>
  <c r="K9795" i="2"/>
  <c r="M9795" i="2" s="1"/>
  <c r="K322" i="2"/>
  <c r="M322" i="2" s="1"/>
  <c r="K1371" i="2"/>
  <c r="M1371" i="2" s="1"/>
  <c r="K2420" i="2"/>
  <c r="M2420" i="2" s="1"/>
  <c r="K3469" i="2"/>
  <c r="M3469" i="2" s="1"/>
  <c r="K4518" i="2"/>
  <c r="M4518" i="2" s="1"/>
  <c r="K5567" i="2"/>
  <c r="M5567" i="2" s="1"/>
  <c r="K6616" i="2"/>
  <c r="M6616" i="2" s="1"/>
  <c r="K7665" i="2"/>
  <c r="M7665" i="2" s="1"/>
  <c r="K8714" i="2"/>
  <c r="M8714" i="2" s="1"/>
  <c r="K9763" i="2"/>
  <c r="M9763" i="2" s="1"/>
  <c r="K290" i="2"/>
  <c r="M290" i="2" s="1"/>
  <c r="K1339" i="2"/>
  <c r="M1339" i="2" s="1"/>
  <c r="K2388" i="2"/>
  <c r="M2388" i="2" s="1"/>
  <c r="K3437" i="2"/>
  <c r="M3437" i="2" s="1"/>
  <c r="K4486" i="2"/>
  <c r="M4486" i="2" s="1"/>
  <c r="K5535" i="2"/>
  <c r="M5535" i="2" s="1"/>
  <c r="K6584" i="2"/>
  <c r="M6584" i="2" s="1"/>
  <c r="K7633" i="2"/>
  <c r="M7633" i="2" s="1"/>
  <c r="K8682" i="2"/>
  <c r="M8682" i="2" s="1"/>
  <c r="K9731" i="2"/>
  <c r="M9731" i="2" s="1"/>
  <c r="K258" i="2"/>
  <c r="M258" i="2" s="1"/>
  <c r="K1307" i="2"/>
  <c r="M1307" i="2" s="1"/>
  <c r="K2356" i="2"/>
  <c r="M2356" i="2" s="1"/>
  <c r="K3405" i="2"/>
  <c r="M3405" i="2" s="1"/>
  <c r="K4454" i="2"/>
  <c r="M4454" i="2" s="1"/>
  <c r="K5503" i="2"/>
  <c r="M5503" i="2" s="1"/>
  <c r="K6552" i="2"/>
  <c r="M6552" i="2" s="1"/>
  <c r="K7601" i="2"/>
  <c r="M7601" i="2" s="1"/>
  <c r="K8650" i="2"/>
  <c r="M8650" i="2" s="1"/>
  <c r="K9699" i="2"/>
  <c r="M9699" i="2" s="1"/>
  <c r="K226" i="2"/>
  <c r="M226" i="2" s="1"/>
  <c r="K1275" i="2"/>
  <c r="M1275" i="2" s="1"/>
  <c r="K2324" i="2"/>
  <c r="M2324" i="2" s="1"/>
  <c r="K3373" i="2"/>
  <c r="M3373" i="2" s="1"/>
  <c r="K4422" i="2"/>
  <c r="M4422" i="2" s="1"/>
  <c r="K5471" i="2"/>
  <c r="M5471" i="2" s="1"/>
  <c r="K6520" i="2"/>
  <c r="M6520" i="2" s="1"/>
  <c r="K7569" i="2"/>
  <c r="M7569" i="2" s="1"/>
  <c r="K8618" i="2"/>
  <c r="M8618" i="2" s="1"/>
  <c r="K9667" i="2"/>
  <c r="M9667" i="2" s="1"/>
  <c r="K194" i="2"/>
  <c r="M194" i="2" s="1"/>
  <c r="K1243" i="2"/>
  <c r="M1243" i="2" s="1"/>
  <c r="K2292" i="2"/>
  <c r="M2292" i="2" s="1"/>
  <c r="K3341" i="2"/>
  <c r="M3341" i="2" s="1"/>
  <c r="K4390" i="2"/>
  <c r="M4390" i="2" s="1"/>
  <c r="K5439" i="2"/>
  <c r="M5439" i="2" s="1"/>
  <c r="K6488" i="2"/>
  <c r="M6488" i="2" s="1"/>
  <c r="K7537" i="2"/>
  <c r="M7537" i="2" s="1"/>
  <c r="K8586" i="2"/>
  <c r="M8586" i="2" s="1"/>
  <c r="K9635" i="2"/>
  <c r="M9635" i="2" s="1"/>
  <c r="K162" i="2"/>
  <c r="M162" i="2" s="1"/>
  <c r="K1211" i="2"/>
  <c r="M1211" i="2" s="1"/>
  <c r="K2260" i="2"/>
  <c r="M2260" i="2" s="1"/>
  <c r="K3309" i="2"/>
  <c r="M3309" i="2" s="1"/>
  <c r="K4358" i="2"/>
  <c r="M4358" i="2" s="1"/>
  <c r="K5407" i="2"/>
  <c r="M5407" i="2" s="1"/>
  <c r="K6456" i="2"/>
  <c r="M6456" i="2" s="1"/>
  <c r="K7505" i="2"/>
  <c r="M7505" i="2" s="1"/>
  <c r="K8554" i="2"/>
  <c r="M8554" i="2" s="1"/>
  <c r="K9603" i="2"/>
  <c r="M9603" i="2" s="1"/>
  <c r="K130" i="2"/>
  <c r="M130" i="2" s="1"/>
  <c r="K1179" i="2"/>
  <c r="M1179" i="2" s="1"/>
  <c r="K2228" i="2"/>
  <c r="M2228" i="2" s="1"/>
  <c r="K3277" i="2"/>
  <c r="M3277" i="2" s="1"/>
  <c r="K4326" i="2"/>
  <c r="M4326" i="2" s="1"/>
  <c r="K5375" i="2"/>
  <c r="M5375" i="2" s="1"/>
  <c r="K6424" i="2"/>
  <c r="M6424" i="2" s="1"/>
  <c r="K7473" i="2"/>
  <c r="M7473" i="2" s="1"/>
  <c r="K8522" i="2"/>
  <c r="M8522" i="2" s="1"/>
  <c r="K9571" i="2"/>
  <c r="M9571" i="2" s="1"/>
  <c r="K98" i="2"/>
  <c r="M98" i="2" s="1"/>
  <c r="K1147" i="2"/>
  <c r="M1147" i="2" s="1"/>
  <c r="K2196" i="2"/>
  <c r="M2196" i="2" s="1"/>
  <c r="K3245" i="2"/>
  <c r="M3245" i="2" s="1"/>
  <c r="K4294" i="2"/>
  <c r="M4294" i="2" s="1"/>
  <c r="K5343" i="2"/>
  <c r="M5343" i="2" s="1"/>
  <c r="K6392" i="2"/>
  <c r="M6392" i="2" s="1"/>
  <c r="K7441" i="2"/>
  <c r="M7441" i="2" s="1"/>
  <c r="K8490" i="2"/>
  <c r="M8490" i="2" s="1"/>
  <c r="K9539" i="2"/>
  <c r="M9539" i="2" s="1"/>
  <c r="K66" i="2"/>
  <c r="M66" i="2" s="1"/>
  <c r="K1115" i="2"/>
  <c r="M1115" i="2" s="1"/>
  <c r="K2164" i="2"/>
  <c r="M2164" i="2" s="1"/>
  <c r="K3213" i="2"/>
  <c r="M3213" i="2" s="1"/>
  <c r="K4262" i="2"/>
  <c r="M4262" i="2" s="1"/>
  <c r="K5311" i="2"/>
  <c r="M5311" i="2" s="1"/>
  <c r="K6360" i="2"/>
  <c r="M6360" i="2" s="1"/>
  <c r="K7409" i="2"/>
  <c r="M7409" i="2" s="1"/>
  <c r="K8458" i="2"/>
  <c r="M8458" i="2" s="1"/>
  <c r="K9507" i="2"/>
  <c r="M9507" i="2" s="1"/>
  <c r="K34" i="2"/>
  <c r="M34" i="2" s="1"/>
  <c r="K1083" i="2"/>
  <c r="M1083" i="2" s="1"/>
  <c r="K2132" i="2"/>
  <c r="M2132" i="2" s="1"/>
  <c r="K3181" i="2"/>
  <c r="M3181" i="2" s="1"/>
  <c r="K4230" i="2"/>
  <c r="M4230" i="2" s="1"/>
  <c r="K5279" i="2"/>
  <c r="M5279" i="2" s="1"/>
  <c r="K6328" i="2"/>
  <c r="M6328" i="2" s="1"/>
  <c r="K7377" i="2"/>
  <c r="M7377" i="2" s="1"/>
  <c r="K8426" i="2"/>
  <c r="M8426" i="2" s="1"/>
  <c r="K9475" i="2"/>
  <c r="M9475" i="2" s="1"/>
  <c r="J553" i="2"/>
  <c r="L553" i="2" s="1"/>
  <c r="J1602" i="2"/>
  <c r="L1602" i="2" s="1"/>
  <c r="J2651" i="2"/>
  <c r="L2651" i="2" s="1"/>
  <c r="J3700" i="2"/>
  <c r="L3700" i="2" s="1"/>
  <c r="J4749" i="2"/>
  <c r="L4749" i="2" s="1"/>
  <c r="J5798" i="2"/>
  <c r="L5798" i="2" s="1"/>
  <c r="J6847" i="2"/>
  <c r="L6847" i="2" s="1"/>
  <c r="J7896" i="2"/>
  <c r="L7896" i="2" s="1"/>
  <c r="J8945" i="2"/>
  <c r="L8945" i="2" s="1"/>
  <c r="J9994" i="2"/>
  <c r="L9994" i="2" s="1"/>
  <c r="J425" i="2"/>
  <c r="L425" i="2" s="1"/>
  <c r="J1474" i="2"/>
  <c r="L1474" i="2" s="1"/>
  <c r="J2523" i="2"/>
  <c r="L2523" i="2" s="1"/>
  <c r="J3572" i="2"/>
  <c r="L3572" i="2" s="1"/>
  <c r="J4621" i="2"/>
  <c r="L4621" i="2" s="1"/>
  <c r="J5670" i="2"/>
  <c r="L5670" i="2" s="1"/>
  <c r="J6719" i="2"/>
  <c r="L6719" i="2" s="1"/>
  <c r="J7768" i="2"/>
  <c r="L7768" i="2" s="1"/>
  <c r="J8817" i="2"/>
  <c r="L8817" i="2" s="1"/>
  <c r="J9866" i="2"/>
  <c r="L9866" i="2" s="1"/>
  <c r="J201" i="2"/>
  <c r="L201" i="2" s="1"/>
  <c r="J1250" i="2"/>
  <c r="L1250" i="2" s="1"/>
  <c r="J2299" i="2"/>
  <c r="L2299" i="2" s="1"/>
  <c r="J3348" i="2"/>
  <c r="L3348" i="2" s="1"/>
  <c r="J4397" i="2"/>
  <c r="L4397" i="2" s="1"/>
  <c r="J5446" i="2"/>
  <c r="L5446" i="2" s="1"/>
  <c r="J6495" i="2"/>
  <c r="L6495" i="2" s="1"/>
  <c r="J7544" i="2"/>
  <c r="L7544" i="2" s="1"/>
  <c r="J8593" i="2"/>
  <c r="L8593" i="2" s="1"/>
  <c r="J9642" i="2"/>
  <c r="L9642" i="2" s="1"/>
  <c r="J1032" i="2"/>
  <c r="L1032" i="2" s="1"/>
  <c r="J2081" i="2"/>
  <c r="L2081" i="2" s="1"/>
  <c r="J3130" i="2"/>
  <c r="L3130" i="2" s="1"/>
  <c r="J4179" i="2"/>
  <c r="L4179" i="2" s="1"/>
  <c r="J5228" i="2"/>
  <c r="L5228" i="2" s="1"/>
  <c r="J6277" i="2"/>
  <c r="L6277" i="2" s="1"/>
  <c r="J7326" i="2"/>
  <c r="L7326" i="2" s="1"/>
  <c r="J8375" i="2"/>
  <c r="L8375" i="2" s="1"/>
  <c r="J10473" i="2"/>
  <c r="L10473" i="2" s="1"/>
  <c r="J9424" i="2"/>
  <c r="L9424" i="2" s="1"/>
  <c r="J968" i="2"/>
  <c r="L968" i="2" s="1"/>
  <c r="J2017" i="2"/>
  <c r="L2017" i="2" s="1"/>
  <c r="J3066" i="2"/>
  <c r="L3066" i="2" s="1"/>
  <c r="J4115" i="2"/>
  <c r="L4115" i="2" s="1"/>
  <c r="J5164" i="2"/>
  <c r="L5164" i="2" s="1"/>
  <c r="J6213" i="2"/>
  <c r="L6213" i="2" s="1"/>
  <c r="J7262" i="2"/>
  <c r="L7262" i="2" s="1"/>
  <c r="J8311" i="2"/>
  <c r="L8311" i="2" s="1"/>
  <c r="J10409" i="2"/>
  <c r="L10409" i="2" s="1"/>
  <c r="J9360" i="2"/>
  <c r="L9360" i="2" s="1"/>
  <c r="J904" i="2"/>
  <c r="L904" i="2" s="1"/>
  <c r="J1953" i="2"/>
  <c r="L1953" i="2" s="1"/>
  <c r="J3002" i="2"/>
  <c r="L3002" i="2" s="1"/>
  <c r="J4051" i="2"/>
  <c r="L4051" i="2" s="1"/>
  <c r="J5100" i="2"/>
  <c r="L5100" i="2" s="1"/>
  <c r="J6149" i="2"/>
  <c r="L6149" i="2" s="1"/>
  <c r="J7198" i="2"/>
  <c r="L7198" i="2" s="1"/>
  <c r="J8247" i="2"/>
  <c r="L8247" i="2" s="1"/>
  <c r="J10345" i="2"/>
  <c r="L10345" i="2" s="1"/>
  <c r="J9296" i="2"/>
  <c r="L9296" i="2" s="1"/>
  <c r="J872" i="2"/>
  <c r="L872" i="2" s="1"/>
  <c r="J1921" i="2"/>
  <c r="L1921" i="2" s="1"/>
  <c r="J2970" i="2"/>
  <c r="L2970" i="2" s="1"/>
  <c r="J4019" i="2"/>
  <c r="L4019" i="2" s="1"/>
  <c r="J5068" i="2"/>
  <c r="L5068" i="2" s="1"/>
  <c r="J6117" i="2"/>
  <c r="L6117" i="2" s="1"/>
  <c r="J8215" i="2"/>
  <c r="L8215" i="2" s="1"/>
  <c r="J7166" i="2"/>
  <c r="L7166" i="2" s="1"/>
  <c r="J10313" i="2"/>
  <c r="L10313" i="2" s="1"/>
  <c r="J9264" i="2"/>
  <c r="L9264" i="2" s="1"/>
  <c r="J776" i="2"/>
  <c r="L776" i="2" s="1"/>
  <c r="J1825" i="2"/>
  <c r="L1825" i="2" s="1"/>
  <c r="J2874" i="2"/>
  <c r="L2874" i="2" s="1"/>
  <c r="J3923" i="2"/>
  <c r="L3923" i="2" s="1"/>
  <c r="J4972" i="2"/>
  <c r="L4972" i="2" s="1"/>
  <c r="J6021" i="2"/>
  <c r="L6021" i="2" s="1"/>
  <c r="J7070" i="2"/>
  <c r="L7070" i="2" s="1"/>
  <c r="J8119" i="2"/>
  <c r="L8119" i="2" s="1"/>
  <c r="J9168" i="2"/>
  <c r="L9168" i="2" s="1"/>
  <c r="J10217" i="2"/>
  <c r="L10217" i="2" s="1"/>
  <c r="J744" i="2"/>
  <c r="L744" i="2" s="1"/>
  <c r="J1793" i="2"/>
  <c r="L1793" i="2" s="1"/>
  <c r="J2842" i="2"/>
  <c r="L2842" i="2" s="1"/>
  <c r="J3891" i="2"/>
  <c r="L3891" i="2" s="1"/>
  <c r="J4940" i="2"/>
  <c r="L4940" i="2" s="1"/>
  <c r="J5989" i="2"/>
  <c r="L5989" i="2" s="1"/>
  <c r="J7038" i="2"/>
  <c r="L7038" i="2" s="1"/>
  <c r="J8087" i="2"/>
  <c r="L8087" i="2" s="1"/>
  <c r="J9136" i="2"/>
  <c r="L9136" i="2" s="1"/>
  <c r="J10185" i="2"/>
  <c r="L10185" i="2" s="1"/>
  <c r="J680" i="2"/>
  <c r="L680" i="2" s="1"/>
  <c r="J1729" i="2"/>
  <c r="L1729" i="2" s="1"/>
  <c r="J2778" i="2"/>
  <c r="L2778" i="2" s="1"/>
  <c r="J3827" i="2"/>
  <c r="L3827" i="2" s="1"/>
  <c r="J4876" i="2"/>
  <c r="L4876" i="2" s="1"/>
  <c r="J5925" i="2"/>
  <c r="L5925" i="2" s="1"/>
  <c r="J6974" i="2"/>
  <c r="L6974" i="2" s="1"/>
  <c r="J8023" i="2"/>
  <c r="L8023" i="2" s="1"/>
  <c r="J9072" i="2"/>
  <c r="L9072" i="2" s="1"/>
  <c r="J10121" i="2"/>
  <c r="L10121" i="2" s="1"/>
  <c r="J584" i="2"/>
  <c r="L584" i="2" s="1"/>
  <c r="J1633" i="2"/>
  <c r="L1633" i="2" s="1"/>
  <c r="J2682" i="2"/>
  <c r="L2682" i="2" s="1"/>
  <c r="J3731" i="2"/>
  <c r="L3731" i="2" s="1"/>
  <c r="J4780" i="2"/>
  <c r="L4780" i="2" s="1"/>
  <c r="J5829" i="2"/>
  <c r="L5829" i="2" s="1"/>
  <c r="J6878" i="2"/>
  <c r="L6878" i="2" s="1"/>
  <c r="J7927" i="2"/>
  <c r="L7927" i="2" s="1"/>
  <c r="J8976" i="2"/>
  <c r="L8976" i="2" s="1"/>
  <c r="J10025" i="2"/>
  <c r="L10025" i="2" s="1"/>
  <c r="J552" i="2"/>
  <c r="L552" i="2" s="1"/>
  <c r="J1601" i="2"/>
  <c r="L1601" i="2" s="1"/>
  <c r="J2650" i="2"/>
  <c r="L2650" i="2" s="1"/>
  <c r="J3699" i="2"/>
  <c r="L3699" i="2" s="1"/>
  <c r="J4748" i="2"/>
  <c r="L4748" i="2" s="1"/>
  <c r="J5797" i="2"/>
  <c r="L5797" i="2" s="1"/>
  <c r="J6846" i="2"/>
  <c r="L6846" i="2" s="1"/>
  <c r="J7895" i="2"/>
  <c r="L7895" i="2" s="1"/>
  <c r="J8944" i="2"/>
  <c r="L8944" i="2" s="1"/>
  <c r="J9993" i="2"/>
  <c r="L9993" i="2" s="1"/>
  <c r="J520" i="2"/>
  <c r="L520" i="2" s="1"/>
  <c r="J1569" i="2"/>
  <c r="L1569" i="2" s="1"/>
  <c r="J2618" i="2"/>
  <c r="L2618" i="2" s="1"/>
  <c r="J3667" i="2"/>
  <c r="L3667" i="2" s="1"/>
  <c r="J4716" i="2"/>
  <c r="L4716" i="2" s="1"/>
  <c r="J5765" i="2"/>
  <c r="L5765" i="2" s="1"/>
  <c r="J6814" i="2"/>
  <c r="L6814" i="2" s="1"/>
  <c r="J7863" i="2"/>
  <c r="L7863" i="2" s="1"/>
  <c r="J8912" i="2"/>
  <c r="L8912" i="2" s="1"/>
  <c r="J9961" i="2"/>
  <c r="L9961" i="2" s="1"/>
  <c r="J488" i="2"/>
  <c r="L488" i="2" s="1"/>
  <c r="J1537" i="2"/>
  <c r="L1537" i="2" s="1"/>
  <c r="J2586" i="2"/>
  <c r="L2586" i="2" s="1"/>
  <c r="J3635" i="2"/>
  <c r="L3635" i="2" s="1"/>
  <c r="J4684" i="2"/>
  <c r="L4684" i="2" s="1"/>
  <c r="J5733" i="2"/>
  <c r="L5733" i="2" s="1"/>
  <c r="J6782" i="2"/>
  <c r="L6782" i="2" s="1"/>
  <c r="J7831" i="2"/>
  <c r="L7831" i="2" s="1"/>
  <c r="J8880" i="2"/>
  <c r="L8880" i="2" s="1"/>
  <c r="J9929" i="2"/>
  <c r="L9929" i="2" s="1"/>
  <c r="J456" i="2"/>
  <c r="L456" i="2" s="1"/>
  <c r="J1505" i="2"/>
  <c r="L1505" i="2" s="1"/>
  <c r="J2554" i="2"/>
  <c r="L2554" i="2" s="1"/>
  <c r="J3603" i="2"/>
  <c r="L3603" i="2" s="1"/>
  <c r="J4652" i="2"/>
  <c r="L4652" i="2" s="1"/>
  <c r="J5701" i="2"/>
  <c r="L5701" i="2" s="1"/>
  <c r="J6750" i="2"/>
  <c r="L6750" i="2" s="1"/>
  <c r="J7799" i="2"/>
  <c r="L7799" i="2" s="1"/>
  <c r="J8848" i="2"/>
  <c r="L8848" i="2" s="1"/>
  <c r="J9897" i="2"/>
  <c r="L9897" i="2" s="1"/>
  <c r="J392" i="2"/>
  <c r="L392" i="2" s="1"/>
  <c r="J1441" i="2"/>
  <c r="L1441" i="2" s="1"/>
  <c r="J2490" i="2"/>
  <c r="L2490" i="2" s="1"/>
  <c r="J3539" i="2"/>
  <c r="L3539" i="2" s="1"/>
  <c r="J4588" i="2"/>
  <c r="L4588" i="2" s="1"/>
  <c r="J5637" i="2"/>
  <c r="L5637" i="2" s="1"/>
  <c r="J6686" i="2"/>
  <c r="L6686" i="2" s="1"/>
  <c r="J7735" i="2"/>
  <c r="L7735" i="2" s="1"/>
  <c r="J8784" i="2"/>
  <c r="L8784" i="2" s="1"/>
  <c r="J9833" i="2"/>
  <c r="L9833" i="2" s="1"/>
  <c r="J328" i="2"/>
  <c r="L328" i="2" s="1"/>
  <c r="J1377" i="2"/>
  <c r="L1377" i="2" s="1"/>
  <c r="J2426" i="2"/>
  <c r="L2426" i="2" s="1"/>
  <c r="J3475" i="2"/>
  <c r="L3475" i="2" s="1"/>
  <c r="J4524" i="2"/>
  <c r="L4524" i="2" s="1"/>
  <c r="J5573" i="2"/>
  <c r="L5573" i="2" s="1"/>
  <c r="J6622" i="2"/>
  <c r="L6622" i="2" s="1"/>
  <c r="J7671" i="2"/>
  <c r="L7671" i="2" s="1"/>
  <c r="J8720" i="2"/>
  <c r="L8720" i="2" s="1"/>
  <c r="J9769" i="2"/>
  <c r="L9769" i="2" s="1"/>
  <c r="J296" i="2"/>
  <c r="L296" i="2" s="1"/>
  <c r="J1345" i="2"/>
  <c r="L1345" i="2" s="1"/>
  <c r="J2394" i="2"/>
  <c r="L2394" i="2" s="1"/>
  <c r="J3443" i="2"/>
  <c r="L3443" i="2" s="1"/>
  <c r="J4492" i="2"/>
  <c r="L4492" i="2" s="1"/>
  <c r="J5541" i="2"/>
  <c r="L5541" i="2" s="1"/>
  <c r="J6590" i="2"/>
  <c r="L6590" i="2" s="1"/>
  <c r="J7639" i="2"/>
  <c r="L7639" i="2" s="1"/>
  <c r="J8688" i="2"/>
  <c r="L8688" i="2" s="1"/>
  <c r="J9737" i="2"/>
  <c r="L9737" i="2" s="1"/>
  <c r="J264" i="2"/>
  <c r="L264" i="2" s="1"/>
  <c r="J1313" i="2"/>
  <c r="L1313" i="2" s="1"/>
  <c r="J2362" i="2"/>
  <c r="L2362" i="2" s="1"/>
  <c r="J3411" i="2"/>
  <c r="L3411" i="2" s="1"/>
  <c r="J4460" i="2"/>
  <c r="L4460" i="2" s="1"/>
  <c r="J5509" i="2"/>
  <c r="L5509" i="2" s="1"/>
  <c r="J6558" i="2"/>
  <c r="L6558" i="2" s="1"/>
  <c r="J7607" i="2"/>
  <c r="L7607" i="2" s="1"/>
  <c r="J8656" i="2"/>
  <c r="L8656" i="2" s="1"/>
  <c r="J9705" i="2"/>
  <c r="L9705" i="2" s="1"/>
  <c r="J232" i="2"/>
  <c r="L232" i="2" s="1"/>
  <c r="J2330" i="2"/>
  <c r="L2330" i="2" s="1"/>
  <c r="J1281" i="2"/>
  <c r="L1281" i="2" s="1"/>
  <c r="J3379" i="2"/>
  <c r="L3379" i="2" s="1"/>
  <c r="J4428" i="2"/>
  <c r="L4428" i="2" s="1"/>
  <c r="J5477" i="2"/>
  <c r="L5477" i="2" s="1"/>
  <c r="J6526" i="2"/>
  <c r="L6526" i="2" s="1"/>
  <c r="J7575" i="2"/>
  <c r="L7575" i="2" s="1"/>
  <c r="J8624" i="2"/>
  <c r="L8624" i="2" s="1"/>
  <c r="J9673" i="2"/>
  <c r="L9673" i="2" s="1"/>
  <c r="J200" i="2"/>
  <c r="L200" i="2" s="1"/>
  <c r="J1249" i="2"/>
  <c r="L1249" i="2" s="1"/>
  <c r="J2298" i="2"/>
  <c r="L2298" i="2" s="1"/>
  <c r="J3347" i="2"/>
  <c r="L3347" i="2" s="1"/>
  <c r="J4396" i="2"/>
  <c r="L4396" i="2" s="1"/>
  <c r="J5445" i="2"/>
  <c r="L5445" i="2" s="1"/>
  <c r="J6494" i="2"/>
  <c r="L6494" i="2" s="1"/>
  <c r="J7543" i="2"/>
  <c r="L7543" i="2" s="1"/>
  <c r="J8592" i="2"/>
  <c r="L8592" i="2" s="1"/>
  <c r="J9641" i="2"/>
  <c r="L9641" i="2" s="1"/>
  <c r="J168" i="2"/>
  <c r="L168" i="2" s="1"/>
  <c r="J1217" i="2"/>
  <c r="L1217" i="2" s="1"/>
  <c r="J2266" i="2"/>
  <c r="L2266" i="2" s="1"/>
  <c r="J3315" i="2"/>
  <c r="L3315" i="2" s="1"/>
  <c r="J4364" i="2"/>
  <c r="L4364" i="2" s="1"/>
  <c r="J5413" i="2"/>
  <c r="L5413" i="2" s="1"/>
  <c r="J6462" i="2"/>
  <c r="L6462" i="2" s="1"/>
  <c r="J7511" i="2"/>
  <c r="L7511" i="2" s="1"/>
  <c r="J8560" i="2"/>
  <c r="L8560" i="2" s="1"/>
  <c r="J9609" i="2"/>
  <c r="L9609" i="2" s="1"/>
  <c r="J136" i="2"/>
  <c r="L136" i="2" s="1"/>
  <c r="J1185" i="2"/>
  <c r="L1185" i="2" s="1"/>
  <c r="J2234" i="2"/>
  <c r="L2234" i="2" s="1"/>
  <c r="J3283" i="2"/>
  <c r="L3283" i="2" s="1"/>
  <c r="J4332" i="2"/>
  <c r="L4332" i="2" s="1"/>
  <c r="J5381" i="2"/>
  <c r="L5381" i="2" s="1"/>
  <c r="J6430" i="2"/>
  <c r="L6430" i="2" s="1"/>
  <c r="J7479" i="2"/>
  <c r="L7479" i="2" s="1"/>
  <c r="J8528" i="2"/>
  <c r="L8528" i="2" s="1"/>
  <c r="J9577" i="2"/>
  <c r="L9577" i="2" s="1"/>
  <c r="J104" i="2"/>
  <c r="L104" i="2" s="1"/>
  <c r="J1153" i="2"/>
  <c r="L1153" i="2" s="1"/>
  <c r="J2202" i="2"/>
  <c r="L2202" i="2" s="1"/>
  <c r="J3251" i="2"/>
  <c r="L3251" i="2" s="1"/>
  <c r="J4300" i="2"/>
  <c r="L4300" i="2" s="1"/>
  <c r="J5349" i="2"/>
  <c r="L5349" i="2" s="1"/>
  <c r="J6398" i="2"/>
  <c r="L6398" i="2" s="1"/>
  <c r="J7447" i="2"/>
  <c r="L7447" i="2" s="1"/>
  <c r="J8496" i="2"/>
  <c r="L8496" i="2" s="1"/>
  <c r="J9545" i="2"/>
  <c r="L9545" i="2" s="1"/>
  <c r="J72" i="2"/>
  <c r="L72" i="2" s="1"/>
  <c r="J1121" i="2"/>
  <c r="L1121" i="2" s="1"/>
  <c r="J2170" i="2"/>
  <c r="L2170" i="2" s="1"/>
  <c r="J3219" i="2"/>
  <c r="L3219" i="2" s="1"/>
  <c r="J4268" i="2"/>
  <c r="L4268" i="2" s="1"/>
  <c r="J5317" i="2"/>
  <c r="L5317" i="2" s="1"/>
  <c r="J6366" i="2"/>
  <c r="L6366" i="2" s="1"/>
  <c r="J7415" i="2"/>
  <c r="L7415" i="2" s="1"/>
  <c r="J8464" i="2"/>
  <c r="L8464" i="2" s="1"/>
  <c r="J9513" i="2"/>
  <c r="L9513" i="2" s="1"/>
  <c r="J40" i="2"/>
  <c r="L40" i="2" s="1"/>
  <c r="J2138" i="2"/>
  <c r="L2138" i="2" s="1"/>
  <c r="J1089" i="2"/>
  <c r="L1089" i="2" s="1"/>
  <c r="J3187" i="2"/>
  <c r="L3187" i="2" s="1"/>
  <c r="J4236" i="2"/>
  <c r="L4236" i="2" s="1"/>
  <c r="J5285" i="2"/>
  <c r="L5285" i="2" s="1"/>
  <c r="J6334" i="2"/>
  <c r="L6334" i="2" s="1"/>
  <c r="J7383" i="2"/>
  <c r="L7383" i="2" s="1"/>
  <c r="J8432" i="2"/>
  <c r="L8432" i="2" s="1"/>
  <c r="J9481" i="2"/>
  <c r="L9481" i="2" s="1"/>
  <c r="J1057" i="2"/>
  <c r="L1057" i="2" s="1"/>
  <c r="J8" i="2"/>
  <c r="L8" i="2" s="1"/>
  <c r="J2106" i="2"/>
  <c r="L2106" i="2" s="1"/>
  <c r="J3155" i="2"/>
  <c r="L3155" i="2" s="1"/>
  <c r="J4204" i="2"/>
  <c r="L4204" i="2" s="1"/>
  <c r="J5253" i="2"/>
  <c r="L5253" i="2" s="1"/>
  <c r="J6302" i="2"/>
  <c r="L6302" i="2" s="1"/>
  <c r="J7351" i="2"/>
  <c r="L7351" i="2" s="1"/>
  <c r="J8400" i="2"/>
  <c r="L8400" i="2" s="1"/>
  <c r="J9449" i="2"/>
  <c r="L9449" i="2" s="1"/>
  <c r="K1025" i="2"/>
  <c r="M1025" i="2" s="1"/>
  <c r="K2074" i="2"/>
  <c r="M2074" i="2" s="1"/>
  <c r="K3123" i="2"/>
  <c r="M3123" i="2" s="1"/>
  <c r="K4172" i="2"/>
  <c r="M4172" i="2" s="1"/>
  <c r="K5221" i="2"/>
  <c r="M5221" i="2" s="1"/>
  <c r="K6270" i="2"/>
  <c r="M6270" i="2" s="1"/>
  <c r="K7319" i="2"/>
  <c r="M7319" i="2" s="1"/>
  <c r="K8368" i="2"/>
  <c r="M8368" i="2" s="1"/>
  <c r="K9417" i="2"/>
  <c r="M9417" i="2" s="1"/>
  <c r="K10466" i="2"/>
  <c r="M10466" i="2" s="1"/>
  <c r="K993" i="2"/>
  <c r="M993" i="2" s="1"/>
  <c r="K2042" i="2"/>
  <c r="M2042" i="2" s="1"/>
  <c r="K3091" i="2"/>
  <c r="M3091" i="2" s="1"/>
  <c r="K5189" i="2"/>
  <c r="M5189" i="2" s="1"/>
  <c r="K4140" i="2"/>
  <c r="M4140" i="2" s="1"/>
  <c r="K6238" i="2"/>
  <c r="M6238" i="2" s="1"/>
  <c r="K7287" i="2"/>
  <c r="M7287" i="2" s="1"/>
  <c r="K9385" i="2"/>
  <c r="M9385" i="2" s="1"/>
  <c r="K8336" i="2"/>
  <c r="M8336" i="2" s="1"/>
  <c r="K10434" i="2"/>
  <c r="M10434" i="2" s="1"/>
  <c r="K961" i="2"/>
  <c r="M961" i="2" s="1"/>
  <c r="K2010" i="2"/>
  <c r="M2010" i="2" s="1"/>
  <c r="K3059" i="2"/>
  <c r="M3059" i="2" s="1"/>
  <c r="K5157" i="2"/>
  <c r="M5157" i="2" s="1"/>
  <c r="K4108" i="2"/>
  <c r="M4108" i="2" s="1"/>
  <c r="K6206" i="2"/>
  <c r="M6206" i="2" s="1"/>
  <c r="K7255" i="2"/>
  <c r="M7255" i="2" s="1"/>
  <c r="K8304" i="2"/>
  <c r="M8304" i="2" s="1"/>
  <c r="K9353" i="2"/>
  <c r="M9353" i="2" s="1"/>
  <c r="K10402" i="2"/>
  <c r="M10402" i="2" s="1"/>
  <c r="K929" i="2"/>
  <c r="M929" i="2" s="1"/>
  <c r="K1978" i="2"/>
  <c r="M1978" i="2" s="1"/>
  <c r="K3027" i="2"/>
  <c r="M3027" i="2" s="1"/>
  <c r="K4076" i="2"/>
  <c r="M4076" i="2" s="1"/>
  <c r="K5125" i="2"/>
  <c r="M5125" i="2" s="1"/>
  <c r="K6174" i="2"/>
  <c r="M6174" i="2" s="1"/>
  <c r="K7223" i="2"/>
  <c r="M7223" i="2" s="1"/>
  <c r="K8272" i="2"/>
  <c r="M8272" i="2" s="1"/>
  <c r="K9321" i="2"/>
  <c r="M9321" i="2" s="1"/>
  <c r="K10370" i="2"/>
  <c r="M10370" i="2" s="1"/>
  <c r="K897" i="2"/>
  <c r="M897" i="2" s="1"/>
  <c r="K1946" i="2"/>
  <c r="M1946" i="2" s="1"/>
  <c r="K2995" i="2"/>
  <c r="M2995" i="2" s="1"/>
  <c r="K4044" i="2"/>
  <c r="M4044" i="2" s="1"/>
  <c r="K5093" i="2"/>
  <c r="M5093" i="2" s="1"/>
  <c r="K7191" i="2"/>
  <c r="M7191" i="2" s="1"/>
  <c r="K6142" i="2"/>
  <c r="M6142" i="2" s="1"/>
  <c r="K8240" i="2"/>
  <c r="M8240" i="2" s="1"/>
  <c r="K9289" i="2"/>
  <c r="M9289" i="2" s="1"/>
  <c r="K10338" i="2"/>
  <c r="M10338" i="2" s="1"/>
  <c r="K865" i="2"/>
  <c r="M865" i="2" s="1"/>
  <c r="K1914" i="2"/>
  <c r="M1914" i="2" s="1"/>
  <c r="K2963" i="2"/>
  <c r="M2963" i="2" s="1"/>
  <c r="K5061" i="2"/>
  <c r="M5061" i="2" s="1"/>
  <c r="K4012" i="2"/>
  <c r="M4012" i="2" s="1"/>
  <c r="K6110" i="2"/>
  <c r="M6110" i="2" s="1"/>
  <c r="K7159" i="2"/>
  <c r="M7159" i="2" s="1"/>
  <c r="K8208" i="2"/>
  <c r="M8208" i="2" s="1"/>
  <c r="K9257" i="2"/>
  <c r="M9257" i="2" s="1"/>
  <c r="K10306" i="2"/>
  <c r="M10306" i="2" s="1"/>
  <c r="K833" i="2"/>
  <c r="M833" i="2" s="1"/>
  <c r="K1882" i="2"/>
  <c r="M1882" i="2" s="1"/>
  <c r="K2931" i="2"/>
  <c r="M2931" i="2" s="1"/>
  <c r="K3980" i="2"/>
  <c r="M3980" i="2" s="1"/>
  <c r="K5029" i="2"/>
  <c r="M5029" i="2" s="1"/>
  <c r="K6078" i="2"/>
  <c r="M6078" i="2" s="1"/>
  <c r="K7127" i="2"/>
  <c r="M7127" i="2" s="1"/>
  <c r="K8176" i="2"/>
  <c r="M8176" i="2" s="1"/>
  <c r="K9225" i="2"/>
  <c r="M9225" i="2" s="1"/>
  <c r="K10274" i="2"/>
  <c r="M10274" i="2" s="1"/>
  <c r="K801" i="2"/>
  <c r="M801" i="2" s="1"/>
  <c r="K1850" i="2"/>
  <c r="M1850" i="2" s="1"/>
  <c r="K2899" i="2"/>
  <c r="M2899" i="2" s="1"/>
  <c r="K3948" i="2"/>
  <c r="M3948" i="2" s="1"/>
  <c r="K4997" i="2"/>
  <c r="M4997" i="2" s="1"/>
  <c r="K6046" i="2"/>
  <c r="M6046" i="2" s="1"/>
  <c r="K7095" i="2"/>
  <c r="M7095" i="2" s="1"/>
  <c r="K8144" i="2"/>
  <c r="M8144" i="2" s="1"/>
  <c r="K9193" i="2"/>
  <c r="M9193" i="2" s="1"/>
  <c r="K10242" i="2"/>
  <c r="M10242" i="2" s="1"/>
  <c r="K769" i="2"/>
  <c r="M769" i="2" s="1"/>
  <c r="K1818" i="2"/>
  <c r="M1818" i="2" s="1"/>
  <c r="K2867" i="2"/>
  <c r="M2867" i="2" s="1"/>
  <c r="K4965" i="2"/>
  <c r="M4965" i="2" s="1"/>
  <c r="K3916" i="2"/>
  <c r="M3916" i="2" s="1"/>
  <c r="K6014" i="2"/>
  <c r="M6014" i="2" s="1"/>
  <c r="K7063" i="2"/>
  <c r="M7063" i="2" s="1"/>
  <c r="K8112" i="2"/>
  <c r="M8112" i="2" s="1"/>
  <c r="K9161" i="2"/>
  <c r="M9161" i="2" s="1"/>
  <c r="K10210" i="2"/>
  <c r="M10210" i="2" s="1"/>
  <c r="K737" i="2"/>
  <c r="M737" i="2" s="1"/>
  <c r="K1786" i="2"/>
  <c r="M1786" i="2" s="1"/>
  <c r="K2835" i="2"/>
  <c r="M2835" i="2" s="1"/>
  <c r="K3884" i="2"/>
  <c r="M3884" i="2" s="1"/>
  <c r="K4933" i="2"/>
  <c r="M4933" i="2" s="1"/>
  <c r="K5982" i="2"/>
  <c r="M5982" i="2" s="1"/>
  <c r="K7031" i="2"/>
  <c r="M7031" i="2" s="1"/>
  <c r="K8080" i="2"/>
  <c r="M8080" i="2" s="1"/>
  <c r="K9129" i="2"/>
  <c r="M9129" i="2" s="1"/>
  <c r="K10178" i="2"/>
  <c r="M10178" i="2" s="1"/>
  <c r="K705" i="2"/>
  <c r="M705" i="2" s="1"/>
  <c r="K1754" i="2"/>
  <c r="M1754" i="2" s="1"/>
  <c r="K2803" i="2"/>
  <c r="M2803" i="2" s="1"/>
  <c r="K3852" i="2"/>
  <c r="M3852" i="2" s="1"/>
  <c r="K4901" i="2"/>
  <c r="M4901" i="2" s="1"/>
  <c r="K5950" i="2"/>
  <c r="M5950" i="2" s="1"/>
  <c r="K6999" i="2"/>
  <c r="M6999" i="2" s="1"/>
  <c r="K8048" i="2"/>
  <c r="M8048" i="2" s="1"/>
  <c r="K9097" i="2"/>
  <c r="M9097" i="2" s="1"/>
  <c r="K10146" i="2"/>
  <c r="M10146" i="2" s="1"/>
  <c r="K673" i="2"/>
  <c r="M673" i="2" s="1"/>
  <c r="K1722" i="2"/>
  <c r="M1722" i="2" s="1"/>
  <c r="K2771" i="2"/>
  <c r="M2771" i="2" s="1"/>
  <c r="K3820" i="2"/>
  <c r="M3820" i="2" s="1"/>
  <c r="K4869" i="2"/>
  <c r="M4869" i="2" s="1"/>
  <c r="K5918" i="2"/>
  <c r="M5918" i="2" s="1"/>
  <c r="K6967" i="2"/>
  <c r="M6967" i="2" s="1"/>
  <c r="K8016" i="2"/>
  <c r="M8016" i="2" s="1"/>
  <c r="K9065" i="2"/>
  <c r="M9065" i="2" s="1"/>
  <c r="K10114" i="2"/>
  <c r="M10114" i="2" s="1"/>
  <c r="K641" i="2"/>
  <c r="M641" i="2" s="1"/>
  <c r="K1690" i="2"/>
  <c r="M1690" i="2" s="1"/>
  <c r="K2739" i="2"/>
  <c r="M2739" i="2" s="1"/>
  <c r="K3788" i="2"/>
  <c r="M3788" i="2" s="1"/>
  <c r="K4837" i="2"/>
  <c r="M4837" i="2" s="1"/>
  <c r="K5886" i="2"/>
  <c r="M5886" i="2" s="1"/>
  <c r="K6935" i="2"/>
  <c r="M6935" i="2" s="1"/>
  <c r="K7984" i="2"/>
  <c r="M7984" i="2" s="1"/>
  <c r="K9033" i="2"/>
  <c r="M9033" i="2" s="1"/>
  <c r="K10082" i="2"/>
  <c r="M10082" i="2" s="1"/>
  <c r="K609" i="2"/>
  <c r="M609" i="2" s="1"/>
  <c r="K1658" i="2"/>
  <c r="M1658" i="2" s="1"/>
  <c r="K2707" i="2"/>
  <c r="M2707" i="2" s="1"/>
  <c r="K3756" i="2"/>
  <c r="M3756" i="2" s="1"/>
  <c r="K4805" i="2"/>
  <c r="M4805" i="2" s="1"/>
  <c r="K5854" i="2"/>
  <c r="M5854" i="2" s="1"/>
  <c r="K6903" i="2"/>
  <c r="M6903" i="2" s="1"/>
  <c r="K7952" i="2"/>
  <c r="M7952" i="2" s="1"/>
  <c r="K9001" i="2"/>
  <c r="M9001" i="2" s="1"/>
  <c r="K10050" i="2"/>
  <c r="M10050" i="2" s="1"/>
  <c r="K577" i="2"/>
  <c r="M577" i="2" s="1"/>
  <c r="K1626" i="2"/>
  <c r="M1626" i="2" s="1"/>
  <c r="K2675" i="2"/>
  <c r="M2675" i="2" s="1"/>
  <c r="K3724" i="2"/>
  <c r="M3724" i="2" s="1"/>
  <c r="K4773" i="2"/>
  <c r="M4773" i="2" s="1"/>
  <c r="K5822" i="2"/>
  <c r="M5822" i="2" s="1"/>
  <c r="K6871" i="2"/>
  <c r="M6871" i="2" s="1"/>
  <c r="K7920" i="2"/>
  <c r="M7920" i="2" s="1"/>
  <c r="K8969" i="2"/>
  <c r="M8969" i="2" s="1"/>
  <c r="K10018" i="2"/>
  <c r="M10018" i="2" s="1"/>
  <c r="K545" i="2"/>
  <c r="M545" i="2" s="1"/>
  <c r="K1594" i="2"/>
  <c r="M1594" i="2" s="1"/>
  <c r="K2643" i="2"/>
  <c r="M2643" i="2" s="1"/>
  <c r="K3692" i="2"/>
  <c r="M3692" i="2" s="1"/>
  <c r="K4741" i="2"/>
  <c r="M4741" i="2" s="1"/>
  <c r="K5790" i="2"/>
  <c r="M5790" i="2" s="1"/>
  <c r="K6839" i="2"/>
  <c r="M6839" i="2" s="1"/>
  <c r="K7888" i="2"/>
  <c r="M7888" i="2" s="1"/>
  <c r="K8937" i="2"/>
  <c r="M8937" i="2" s="1"/>
  <c r="K9986" i="2"/>
  <c r="M9986" i="2" s="1"/>
  <c r="K513" i="2"/>
  <c r="M513" i="2" s="1"/>
  <c r="K1562" i="2"/>
  <c r="M1562" i="2" s="1"/>
  <c r="K2611" i="2"/>
  <c r="M2611" i="2" s="1"/>
  <c r="K3660" i="2"/>
  <c r="M3660" i="2" s="1"/>
  <c r="K4709" i="2"/>
  <c r="M4709" i="2" s="1"/>
  <c r="K5758" i="2"/>
  <c r="M5758" i="2" s="1"/>
  <c r="K6807" i="2"/>
  <c r="M6807" i="2" s="1"/>
  <c r="K7856" i="2"/>
  <c r="M7856" i="2" s="1"/>
  <c r="K8905" i="2"/>
  <c r="M8905" i="2" s="1"/>
  <c r="K9954" i="2"/>
  <c r="M9954" i="2" s="1"/>
  <c r="K481" i="2"/>
  <c r="M481" i="2" s="1"/>
  <c r="K1530" i="2"/>
  <c r="M1530" i="2" s="1"/>
  <c r="K2579" i="2"/>
  <c r="M2579" i="2" s="1"/>
  <c r="K3628" i="2"/>
  <c r="M3628" i="2" s="1"/>
  <c r="K4677" i="2"/>
  <c r="M4677" i="2" s="1"/>
  <c r="K5726" i="2"/>
  <c r="M5726" i="2" s="1"/>
  <c r="K6775" i="2"/>
  <c r="M6775" i="2" s="1"/>
  <c r="K7824" i="2"/>
  <c r="M7824" i="2" s="1"/>
  <c r="K8873" i="2"/>
  <c r="M8873" i="2" s="1"/>
  <c r="K9922" i="2"/>
  <c r="M9922" i="2" s="1"/>
  <c r="K449" i="2"/>
  <c r="M449" i="2" s="1"/>
  <c r="K1498" i="2"/>
  <c r="M1498" i="2" s="1"/>
  <c r="K2547" i="2"/>
  <c r="M2547" i="2" s="1"/>
  <c r="K3596" i="2"/>
  <c r="M3596" i="2" s="1"/>
  <c r="K4645" i="2"/>
  <c r="M4645" i="2" s="1"/>
  <c r="K5694" i="2"/>
  <c r="M5694" i="2" s="1"/>
  <c r="K6743" i="2"/>
  <c r="M6743" i="2" s="1"/>
  <c r="K7792" i="2"/>
  <c r="M7792" i="2" s="1"/>
  <c r="K8841" i="2"/>
  <c r="M8841" i="2" s="1"/>
  <c r="K9890" i="2"/>
  <c r="M9890" i="2" s="1"/>
  <c r="K417" i="2"/>
  <c r="M417" i="2" s="1"/>
  <c r="K1466" i="2"/>
  <c r="M1466" i="2" s="1"/>
  <c r="K2515" i="2"/>
  <c r="M2515" i="2" s="1"/>
  <c r="K3564" i="2"/>
  <c r="M3564" i="2" s="1"/>
  <c r="K4613" i="2"/>
  <c r="M4613" i="2" s="1"/>
  <c r="K5662" i="2"/>
  <c r="M5662" i="2" s="1"/>
  <c r="K6711" i="2"/>
  <c r="M6711" i="2" s="1"/>
  <c r="K7760" i="2"/>
  <c r="M7760" i="2" s="1"/>
  <c r="K8809" i="2"/>
  <c r="M8809" i="2" s="1"/>
  <c r="K9858" i="2"/>
  <c r="M9858" i="2" s="1"/>
  <c r="K385" i="2"/>
  <c r="M385" i="2" s="1"/>
  <c r="K1434" i="2"/>
  <c r="M1434" i="2" s="1"/>
  <c r="K2483" i="2"/>
  <c r="M2483" i="2" s="1"/>
  <c r="K3532" i="2"/>
  <c r="M3532" i="2" s="1"/>
  <c r="K4581" i="2"/>
  <c r="M4581" i="2" s="1"/>
  <c r="K5630" i="2"/>
  <c r="M5630" i="2" s="1"/>
  <c r="K6679" i="2"/>
  <c r="M6679" i="2" s="1"/>
  <c r="K7728" i="2"/>
  <c r="M7728" i="2" s="1"/>
  <c r="K8777" i="2"/>
  <c r="M8777" i="2" s="1"/>
  <c r="K9826" i="2"/>
  <c r="M9826" i="2" s="1"/>
  <c r="K353" i="2"/>
  <c r="M353" i="2" s="1"/>
  <c r="K1402" i="2"/>
  <c r="M1402" i="2" s="1"/>
  <c r="K2451" i="2"/>
  <c r="M2451" i="2" s="1"/>
  <c r="K3500" i="2"/>
  <c r="M3500" i="2" s="1"/>
  <c r="K4549" i="2"/>
  <c r="M4549" i="2" s="1"/>
  <c r="K5598" i="2"/>
  <c r="M5598" i="2" s="1"/>
  <c r="K6647" i="2"/>
  <c r="M6647" i="2" s="1"/>
  <c r="K7696" i="2"/>
  <c r="M7696" i="2" s="1"/>
  <c r="K8745" i="2"/>
  <c r="M8745" i="2" s="1"/>
  <c r="K9794" i="2"/>
  <c r="M9794" i="2" s="1"/>
  <c r="K321" i="2"/>
  <c r="M321" i="2" s="1"/>
  <c r="K1370" i="2"/>
  <c r="M1370" i="2" s="1"/>
  <c r="K2419" i="2"/>
  <c r="M2419" i="2" s="1"/>
  <c r="K3468" i="2"/>
  <c r="M3468" i="2" s="1"/>
  <c r="K4517" i="2"/>
  <c r="M4517" i="2" s="1"/>
  <c r="K5566" i="2"/>
  <c r="M5566" i="2" s="1"/>
  <c r="K6615" i="2"/>
  <c r="M6615" i="2" s="1"/>
  <c r="K7664" i="2"/>
  <c r="M7664" i="2" s="1"/>
  <c r="K8713" i="2"/>
  <c r="M8713" i="2" s="1"/>
  <c r="K9762" i="2"/>
  <c r="M9762" i="2" s="1"/>
  <c r="K289" i="2"/>
  <c r="M289" i="2" s="1"/>
  <c r="K1338" i="2"/>
  <c r="M1338" i="2" s="1"/>
  <c r="K2387" i="2"/>
  <c r="M2387" i="2" s="1"/>
  <c r="K3436" i="2"/>
  <c r="M3436" i="2" s="1"/>
  <c r="K4485" i="2"/>
  <c r="M4485" i="2" s="1"/>
  <c r="K5534" i="2"/>
  <c r="M5534" i="2" s="1"/>
  <c r="K6583" i="2"/>
  <c r="M6583" i="2" s="1"/>
  <c r="K7632" i="2"/>
  <c r="M7632" i="2" s="1"/>
  <c r="K8681" i="2"/>
  <c r="M8681" i="2" s="1"/>
  <c r="K9730" i="2"/>
  <c r="M9730" i="2" s="1"/>
  <c r="K257" i="2"/>
  <c r="M257" i="2" s="1"/>
  <c r="K1306" i="2"/>
  <c r="M1306" i="2" s="1"/>
  <c r="K2355" i="2"/>
  <c r="M2355" i="2" s="1"/>
  <c r="K3404" i="2"/>
  <c r="M3404" i="2" s="1"/>
  <c r="K4453" i="2"/>
  <c r="M4453" i="2" s="1"/>
  <c r="K5502" i="2"/>
  <c r="M5502" i="2" s="1"/>
  <c r="K6551" i="2"/>
  <c r="M6551" i="2" s="1"/>
  <c r="K7600" i="2"/>
  <c r="M7600" i="2" s="1"/>
  <c r="K8649" i="2"/>
  <c r="M8649" i="2" s="1"/>
  <c r="K9698" i="2"/>
  <c r="M9698" i="2" s="1"/>
  <c r="K1274" i="2"/>
  <c r="M1274" i="2" s="1"/>
  <c r="K225" i="2"/>
  <c r="M225" i="2" s="1"/>
  <c r="K2323" i="2"/>
  <c r="M2323" i="2" s="1"/>
  <c r="K3372" i="2"/>
  <c r="M3372" i="2" s="1"/>
  <c r="K4421" i="2"/>
  <c r="M4421" i="2" s="1"/>
  <c r="K5470" i="2"/>
  <c r="M5470" i="2" s="1"/>
  <c r="K6519" i="2"/>
  <c r="M6519" i="2" s="1"/>
  <c r="K7568" i="2"/>
  <c r="M7568" i="2" s="1"/>
  <c r="K8617" i="2"/>
  <c r="M8617" i="2" s="1"/>
  <c r="K9666" i="2"/>
  <c r="M9666" i="2" s="1"/>
  <c r="K1242" i="2"/>
  <c r="M1242" i="2" s="1"/>
  <c r="K193" i="2"/>
  <c r="M193" i="2" s="1"/>
  <c r="K2291" i="2"/>
  <c r="M2291" i="2" s="1"/>
  <c r="K3340" i="2"/>
  <c r="M3340" i="2" s="1"/>
  <c r="K4389" i="2"/>
  <c r="M4389" i="2" s="1"/>
  <c r="K5438" i="2"/>
  <c r="M5438" i="2" s="1"/>
  <c r="K6487" i="2"/>
  <c r="M6487" i="2" s="1"/>
  <c r="K7536" i="2"/>
  <c r="M7536" i="2" s="1"/>
  <c r="K8585" i="2"/>
  <c r="M8585" i="2" s="1"/>
  <c r="K9634" i="2"/>
  <c r="M9634" i="2" s="1"/>
  <c r="K1210" i="2"/>
  <c r="M1210" i="2" s="1"/>
  <c r="K161" i="2"/>
  <c r="M161" i="2" s="1"/>
  <c r="K2259" i="2"/>
  <c r="M2259" i="2" s="1"/>
  <c r="K3308" i="2"/>
  <c r="M3308" i="2" s="1"/>
  <c r="K4357" i="2"/>
  <c r="M4357" i="2" s="1"/>
  <c r="K5406" i="2"/>
  <c r="M5406" i="2" s="1"/>
  <c r="K6455" i="2"/>
  <c r="M6455" i="2" s="1"/>
  <c r="K7504" i="2"/>
  <c r="M7504" i="2" s="1"/>
  <c r="K8553" i="2"/>
  <c r="M8553" i="2" s="1"/>
  <c r="K9602" i="2"/>
  <c r="M9602" i="2" s="1"/>
  <c r="K1178" i="2"/>
  <c r="M1178" i="2" s="1"/>
  <c r="K129" i="2"/>
  <c r="M129" i="2" s="1"/>
  <c r="K2227" i="2"/>
  <c r="M2227" i="2" s="1"/>
  <c r="K3276" i="2"/>
  <c r="M3276" i="2" s="1"/>
  <c r="K4325" i="2"/>
  <c r="M4325" i="2" s="1"/>
  <c r="K5374" i="2"/>
  <c r="M5374" i="2" s="1"/>
  <c r="K6423" i="2"/>
  <c r="M6423" i="2" s="1"/>
  <c r="K7472" i="2"/>
  <c r="M7472" i="2" s="1"/>
  <c r="K8521" i="2"/>
  <c r="M8521" i="2" s="1"/>
  <c r="K9570" i="2"/>
  <c r="M9570" i="2" s="1"/>
  <c r="K1146" i="2"/>
  <c r="M1146" i="2" s="1"/>
  <c r="K97" i="2"/>
  <c r="M97" i="2" s="1"/>
  <c r="K2195" i="2"/>
  <c r="M2195" i="2" s="1"/>
  <c r="K3244" i="2"/>
  <c r="M3244" i="2" s="1"/>
  <c r="K4293" i="2"/>
  <c r="M4293" i="2" s="1"/>
  <c r="K5342" i="2"/>
  <c r="M5342" i="2" s="1"/>
  <c r="K6391" i="2"/>
  <c r="M6391" i="2" s="1"/>
  <c r="K7440" i="2"/>
  <c r="M7440" i="2" s="1"/>
  <c r="K8489" i="2"/>
  <c r="M8489" i="2" s="1"/>
  <c r="K9538" i="2"/>
  <c r="M9538" i="2" s="1"/>
  <c r="K1114" i="2"/>
  <c r="M1114" i="2" s="1"/>
  <c r="K65" i="2"/>
  <c r="M65" i="2" s="1"/>
  <c r="K2163" i="2"/>
  <c r="M2163" i="2" s="1"/>
  <c r="K3212" i="2"/>
  <c r="M3212" i="2" s="1"/>
  <c r="K4261" i="2"/>
  <c r="M4261" i="2" s="1"/>
  <c r="K5310" i="2"/>
  <c r="M5310" i="2" s="1"/>
  <c r="K6359" i="2"/>
  <c r="M6359" i="2" s="1"/>
  <c r="K7408" i="2"/>
  <c r="M7408" i="2" s="1"/>
  <c r="K8457" i="2"/>
  <c r="M8457" i="2" s="1"/>
  <c r="K9506" i="2"/>
  <c r="M9506" i="2" s="1"/>
  <c r="K1082" i="2"/>
  <c r="M1082" i="2" s="1"/>
  <c r="K33" i="2"/>
  <c r="M33" i="2" s="1"/>
  <c r="K2131" i="2"/>
  <c r="M2131" i="2" s="1"/>
  <c r="K3180" i="2"/>
  <c r="M3180" i="2" s="1"/>
  <c r="K4229" i="2"/>
  <c r="M4229" i="2" s="1"/>
  <c r="K5278" i="2"/>
  <c r="M5278" i="2" s="1"/>
  <c r="K6327" i="2"/>
  <c r="M6327" i="2" s="1"/>
  <c r="K7376" i="2"/>
  <c r="M7376" i="2" s="1"/>
  <c r="K8425" i="2"/>
  <c r="M8425" i="2" s="1"/>
  <c r="K9474" i="2"/>
  <c r="M9474" i="2" s="1"/>
  <c r="K10375" i="2"/>
  <c r="M10375" i="2" s="1"/>
  <c r="J585" i="2"/>
  <c r="L585" i="2" s="1"/>
  <c r="J1634" i="2"/>
  <c r="L1634" i="2" s="1"/>
  <c r="J2683" i="2"/>
  <c r="L2683" i="2" s="1"/>
  <c r="J3732" i="2"/>
  <c r="L3732" i="2" s="1"/>
  <c r="J4781" i="2"/>
  <c r="L4781" i="2" s="1"/>
  <c r="J5830" i="2"/>
  <c r="L5830" i="2" s="1"/>
  <c r="J6879" i="2"/>
  <c r="L6879" i="2" s="1"/>
  <c r="J7928" i="2"/>
  <c r="L7928" i="2" s="1"/>
  <c r="J8977" i="2"/>
  <c r="L8977" i="2" s="1"/>
  <c r="J10026" i="2"/>
  <c r="L10026" i="2" s="1"/>
  <c r="J457" i="2"/>
  <c r="L457" i="2" s="1"/>
  <c r="J1506" i="2"/>
  <c r="L1506" i="2" s="1"/>
  <c r="J2555" i="2"/>
  <c r="L2555" i="2" s="1"/>
  <c r="J3604" i="2"/>
  <c r="L3604" i="2" s="1"/>
  <c r="J4653" i="2"/>
  <c r="L4653" i="2" s="1"/>
  <c r="J5702" i="2"/>
  <c r="L5702" i="2" s="1"/>
  <c r="J6751" i="2"/>
  <c r="L6751" i="2" s="1"/>
  <c r="J7800" i="2"/>
  <c r="L7800" i="2" s="1"/>
  <c r="J8849" i="2"/>
  <c r="L8849" i="2" s="1"/>
  <c r="J9898" i="2"/>
  <c r="L9898" i="2" s="1"/>
  <c r="J233" i="2"/>
  <c r="L233" i="2" s="1"/>
  <c r="J1282" i="2"/>
  <c r="L1282" i="2" s="1"/>
  <c r="J2331" i="2"/>
  <c r="L2331" i="2" s="1"/>
  <c r="J3380" i="2"/>
  <c r="L3380" i="2" s="1"/>
  <c r="J4429" i="2"/>
  <c r="L4429" i="2" s="1"/>
  <c r="J5478" i="2"/>
  <c r="L5478" i="2" s="1"/>
  <c r="J6527" i="2"/>
  <c r="L6527" i="2" s="1"/>
  <c r="J7576" i="2"/>
  <c r="L7576" i="2" s="1"/>
  <c r="J8625" i="2"/>
  <c r="L8625" i="2" s="1"/>
  <c r="J9674" i="2"/>
  <c r="L9674" i="2" s="1"/>
  <c r="J2049" i="2"/>
  <c r="L2049" i="2" s="1"/>
  <c r="J1000" i="2"/>
  <c r="L1000" i="2" s="1"/>
  <c r="J3098" i="2"/>
  <c r="L3098" i="2" s="1"/>
  <c r="J4147" i="2"/>
  <c r="L4147" i="2" s="1"/>
  <c r="J5196" i="2"/>
  <c r="L5196" i="2" s="1"/>
  <c r="J6245" i="2"/>
  <c r="L6245" i="2" s="1"/>
  <c r="J7294" i="2"/>
  <c r="L7294" i="2" s="1"/>
  <c r="J8343" i="2"/>
  <c r="L8343" i="2" s="1"/>
  <c r="J10441" i="2"/>
  <c r="L10441" i="2" s="1"/>
  <c r="J9392" i="2"/>
  <c r="L9392" i="2" s="1"/>
  <c r="J840" i="2"/>
  <c r="L840" i="2" s="1"/>
  <c r="J1889" i="2"/>
  <c r="L1889" i="2" s="1"/>
  <c r="J2938" i="2"/>
  <c r="L2938" i="2" s="1"/>
  <c r="J3987" i="2"/>
  <c r="L3987" i="2" s="1"/>
  <c r="J5036" i="2"/>
  <c r="L5036" i="2" s="1"/>
  <c r="J6085" i="2"/>
  <c r="L6085" i="2" s="1"/>
  <c r="J7134" i="2"/>
  <c r="L7134" i="2" s="1"/>
  <c r="J8183" i="2"/>
  <c r="L8183" i="2" s="1"/>
  <c r="J10281" i="2"/>
  <c r="L10281" i="2" s="1"/>
  <c r="J9232" i="2"/>
  <c r="L9232" i="2" s="1"/>
  <c r="J712" i="2"/>
  <c r="L712" i="2" s="1"/>
  <c r="J1761" i="2"/>
  <c r="L1761" i="2" s="1"/>
  <c r="J2810" i="2"/>
  <c r="L2810" i="2" s="1"/>
  <c r="J3859" i="2"/>
  <c r="L3859" i="2" s="1"/>
  <c r="J4908" i="2"/>
  <c r="L4908" i="2" s="1"/>
  <c r="J5957" i="2"/>
  <c r="L5957" i="2" s="1"/>
  <c r="J7006" i="2"/>
  <c r="L7006" i="2" s="1"/>
  <c r="J8055" i="2"/>
  <c r="L8055" i="2" s="1"/>
  <c r="J9104" i="2"/>
  <c r="L9104" i="2" s="1"/>
  <c r="J10153" i="2"/>
  <c r="L10153" i="2" s="1"/>
  <c r="J616" i="2"/>
  <c r="L616" i="2" s="1"/>
  <c r="J1665" i="2"/>
  <c r="L1665" i="2" s="1"/>
  <c r="J2714" i="2"/>
  <c r="L2714" i="2" s="1"/>
  <c r="J3763" i="2"/>
  <c r="L3763" i="2" s="1"/>
  <c r="J4812" i="2"/>
  <c r="L4812" i="2" s="1"/>
  <c r="J5861" i="2"/>
  <c r="L5861" i="2" s="1"/>
  <c r="J6910" i="2"/>
  <c r="L6910" i="2" s="1"/>
  <c r="J7959" i="2"/>
  <c r="L7959" i="2" s="1"/>
  <c r="J9008" i="2"/>
  <c r="L9008" i="2" s="1"/>
  <c r="J10057" i="2"/>
  <c r="L10057" i="2" s="1"/>
  <c r="J424" i="2"/>
  <c r="L424" i="2" s="1"/>
  <c r="J1473" i="2"/>
  <c r="L1473" i="2" s="1"/>
  <c r="J2522" i="2"/>
  <c r="L2522" i="2" s="1"/>
  <c r="J3571" i="2"/>
  <c r="L3571" i="2" s="1"/>
  <c r="J4620" i="2"/>
  <c r="L4620" i="2" s="1"/>
  <c r="J5669" i="2"/>
  <c r="L5669" i="2" s="1"/>
  <c r="J6718" i="2"/>
  <c r="L6718" i="2" s="1"/>
  <c r="J7767" i="2"/>
  <c r="L7767" i="2" s="1"/>
  <c r="J8816" i="2"/>
  <c r="L8816" i="2" s="1"/>
  <c r="J9865" i="2"/>
  <c r="L9865" i="2" s="1"/>
  <c r="J1031" i="2"/>
  <c r="L1031" i="2" s="1"/>
  <c r="J2080" i="2"/>
  <c r="L2080" i="2" s="1"/>
  <c r="J3129" i="2"/>
  <c r="L3129" i="2" s="1"/>
  <c r="J5227" i="2"/>
  <c r="L5227" i="2" s="1"/>
  <c r="J4178" i="2"/>
  <c r="L4178" i="2" s="1"/>
  <c r="J6276" i="2"/>
  <c r="L6276" i="2" s="1"/>
  <c r="J7325" i="2"/>
  <c r="L7325" i="2" s="1"/>
  <c r="J8374" i="2"/>
  <c r="L8374" i="2" s="1"/>
  <c r="J10472" i="2"/>
  <c r="L10472" i="2" s="1"/>
  <c r="J9423" i="2"/>
  <c r="L9423" i="2" s="1"/>
  <c r="J967" i="2"/>
  <c r="L967" i="2" s="1"/>
  <c r="J2016" i="2"/>
  <c r="L2016" i="2" s="1"/>
  <c r="J3065" i="2"/>
  <c r="L3065" i="2" s="1"/>
  <c r="J4114" i="2"/>
  <c r="L4114" i="2" s="1"/>
  <c r="J5163" i="2"/>
  <c r="L5163" i="2" s="1"/>
  <c r="J6212" i="2"/>
  <c r="L6212" i="2" s="1"/>
  <c r="J7261" i="2"/>
  <c r="L7261" i="2" s="1"/>
  <c r="J8310" i="2"/>
  <c r="L8310" i="2" s="1"/>
  <c r="J10408" i="2"/>
  <c r="L10408" i="2" s="1"/>
  <c r="J9359" i="2"/>
  <c r="L9359" i="2" s="1"/>
  <c r="J903" i="2"/>
  <c r="L903" i="2" s="1"/>
  <c r="J1952" i="2"/>
  <c r="L1952" i="2" s="1"/>
  <c r="J3001" i="2"/>
  <c r="L3001" i="2" s="1"/>
  <c r="J4050" i="2"/>
  <c r="L4050" i="2" s="1"/>
  <c r="J5099" i="2"/>
  <c r="L5099" i="2" s="1"/>
  <c r="J6148" i="2"/>
  <c r="L6148" i="2" s="1"/>
  <c r="J7197" i="2"/>
  <c r="L7197" i="2" s="1"/>
  <c r="J8246" i="2"/>
  <c r="L8246" i="2" s="1"/>
  <c r="J10344" i="2"/>
  <c r="L10344" i="2" s="1"/>
  <c r="J9295" i="2"/>
  <c r="L9295" i="2" s="1"/>
  <c r="J871" i="2"/>
  <c r="L871" i="2" s="1"/>
  <c r="J1920" i="2"/>
  <c r="L1920" i="2" s="1"/>
  <c r="J2969" i="2"/>
  <c r="L2969" i="2" s="1"/>
  <c r="J4018" i="2"/>
  <c r="L4018" i="2" s="1"/>
  <c r="J5067" i="2"/>
  <c r="L5067" i="2" s="1"/>
  <c r="J6116" i="2"/>
  <c r="L6116" i="2" s="1"/>
  <c r="J7165" i="2"/>
  <c r="L7165" i="2" s="1"/>
  <c r="J8214" i="2"/>
  <c r="L8214" i="2" s="1"/>
  <c r="J9263" i="2"/>
  <c r="L9263" i="2" s="1"/>
  <c r="J10312" i="2"/>
  <c r="L10312" i="2" s="1"/>
  <c r="J807" i="2"/>
  <c r="L807" i="2" s="1"/>
  <c r="J1856" i="2"/>
  <c r="L1856" i="2" s="1"/>
  <c r="J2905" i="2"/>
  <c r="L2905" i="2" s="1"/>
  <c r="J3954" i="2"/>
  <c r="L3954" i="2" s="1"/>
  <c r="J5003" i="2"/>
  <c r="L5003" i="2" s="1"/>
  <c r="J6052" i="2"/>
  <c r="L6052" i="2" s="1"/>
  <c r="J7101" i="2"/>
  <c r="L7101" i="2" s="1"/>
  <c r="J8150" i="2"/>
  <c r="L8150" i="2" s="1"/>
  <c r="J9199" i="2"/>
  <c r="L9199" i="2" s="1"/>
  <c r="J10248" i="2"/>
  <c r="L10248" i="2" s="1"/>
  <c r="J743" i="2"/>
  <c r="L743" i="2" s="1"/>
  <c r="J1792" i="2"/>
  <c r="L1792" i="2" s="1"/>
  <c r="J2841" i="2"/>
  <c r="L2841" i="2" s="1"/>
  <c r="J3890" i="2"/>
  <c r="L3890" i="2" s="1"/>
  <c r="J4939" i="2"/>
  <c r="L4939" i="2" s="1"/>
  <c r="J5988" i="2"/>
  <c r="L5988" i="2" s="1"/>
  <c r="J7037" i="2"/>
  <c r="L7037" i="2" s="1"/>
  <c r="J8086" i="2"/>
  <c r="L8086" i="2" s="1"/>
  <c r="J9135" i="2"/>
  <c r="L9135" i="2" s="1"/>
  <c r="J10184" i="2"/>
  <c r="L10184" i="2" s="1"/>
  <c r="J679" i="2"/>
  <c r="L679" i="2" s="1"/>
  <c r="J1728" i="2"/>
  <c r="L1728" i="2" s="1"/>
  <c r="J2777" i="2"/>
  <c r="L2777" i="2" s="1"/>
  <c r="J3826" i="2"/>
  <c r="L3826" i="2" s="1"/>
  <c r="J4875" i="2"/>
  <c r="L4875" i="2" s="1"/>
  <c r="J5924" i="2"/>
  <c r="L5924" i="2" s="1"/>
  <c r="J6973" i="2"/>
  <c r="L6973" i="2" s="1"/>
  <c r="J8022" i="2"/>
  <c r="L8022" i="2" s="1"/>
  <c r="J9071" i="2"/>
  <c r="L9071" i="2" s="1"/>
  <c r="J10120" i="2"/>
  <c r="L10120" i="2" s="1"/>
  <c r="J615" i="2"/>
  <c r="L615" i="2" s="1"/>
  <c r="J1664" i="2"/>
  <c r="L1664" i="2" s="1"/>
  <c r="J2713" i="2"/>
  <c r="L2713" i="2" s="1"/>
  <c r="J3762" i="2"/>
  <c r="L3762" i="2" s="1"/>
  <c r="J4811" i="2"/>
  <c r="L4811" i="2" s="1"/>
  <c r="J5860" i="2"/>
  <c r="L5860" i="2" s="1"/>
  <c r="J6909" i="2"/>
  <c r="L6909" i="2" s="1"/>
  <c r="J7958" i="2"/>
  <c r="L7958" i="2" s="1"/>
  <c r="J9007" i="2"/>
  <c r="L9007" i="2" s="1"/>
  <c r="J10056" i="2"/>
  <c r="L10056" i="2" s="1"/>
  <c r="J551" i="2"/>
  <c r="L551" i="2" s="1"/>
  <c r="J1600" i="2"/>
  <c r="L1600" i="2" s="1"/>
  <c r="J2649" i="2"/>
  <c r="L2649" i="2" s="1"/>
  <c r="J3698" i="2"/>
  <c r="L3698" i="2" s="1"/>
  <c r="J4747" i="2"/>
  <c r="L4747" i="2" s="1"/>
  <c r="J5796" i="2"/>
  <c r="L5796" i="2" s="1"/>
  <c r="J6845" i="2"/>
  <c r="L6845" i="2" s="1"/>
  <c r="J7894" i="2"/>
  <c r="L7894" i="2" s="1"/>
  <c r="J8943" i="2"/>
  <c r="L8943" i="2" s="1"/>
  <c r="J9992" i="2"/>
  <c r="L9992" i="2" s="1"/>
  <c r="J487" i="2"/>
  <c r="L487" i="2" s="1"/>
  <c r="J1536" i="2"/>
  <c r="L1536" i="2" s="1"/>
  <c r="J2585" i="2"/>
  <c r="L2585" i="2" s="1"/>
  <c r="J3634" i="2"/>
  <c r="L3634" i="2" s="1"/>
  <c r="J4683" i="2"/>
  <c r="L4683" i="2" s="1"/>
  <c r="J5732" i="2"/>
  <c r="L5732" i="2" s="1"/>
  <c r="J6781" i="2"/>
  <c r="L6781" i="2" s="1"/>
  <c r="J7830" i="2"/>
  <c r="L7830" i="2" s="1"/>
  <c r="J8879" i="2"/>
  <c r="L8879" i="2" s="1"/>
  <c r="J9928" i="2"/>
  <c r="L9928" i="2" s="1"/>
  <c r="J423" i="2"/>
  <c r="L423" i="2" s="1"/>
  <c r="J1472" i="2"/>
  <c r="L1472" i="2" s="1"/>
  <c r="J2521" i="2"/>
  <c r="L2521" i="2" s="1"/>
  <c r="J3570" i="2"/>
  <c r="L3570" i="2" s="1"/>
  <c r="J4619" i="2"/>
  <c r="L4619" i="2" s="1"/>
  <c r="J5668" i="2"/>
  <c r="L5668" i="2" s="1"/>
  <c r="J6717" i="2"/>
  <c r="L6717" i="2" s="1"/>
  <c r="J7766" i="2"/>
  <c r="L7766" i="2" s="1"/>
  <c r="J8815" i="2"/>
  <c r="L8815" i="2" s="1"/>
  <c r="J9864" i="2"/>
  <c r="L9864" i="2" s="1"/>
  <c r="J359" i="2"/>
  <c r="L359" i="2" s="1"/>
  <c r="J1408" i="2"/>
  <c r="L1408" i="2" s="1"/>
  <c r="J2457" i="2"/>
  <c r="L2457" i="2" s="1"/>
  <c r="J3506" i="2"/>
  <c r="L3506" i="2" s="1"/>
  <c r="J4555" i="2"/>
  <c r="L4555" i="2" s="1"/>
  <c r="J5604" i="2"/>
  <c r="L5604" i="2" s="1"/>
  <c r="J6653" i="2"/>
  <c r="L6653" i="2" s="1"/>
  <c r="J7702" i="2"/>
  <c r="L7702" i="2" s="1"/>
  <c r="J8751" i="2"/>
  <c r="L8751" i="2" s="1"/>
  <c r="J9800" i="2"/>
  <c r="L9800" i="2" s="1"/>
  <c r="J295" i="2"/>
  <c r="L295" i="2" s="1"/>
  <c r="J1344" i="2"/>
  <c r="L1344" i="2" s="1"/>
  <c r="J2393" i="2"/>
  <c r="L2393" i="2" s="1"/>
  <c r="J3442" i="2"/>
  <c r="L3442" i="2" s="1"/>
  <c r="J4491" i="2"/>
  <c r="L4491" i="2" s="1"/>
  <c r="J5540" i="2"/>
  <c r="L5540" i="2" s="1"/>
  <c r="J6589" i="2"/>
  <c r="L6589" i="2" s="1"/>
  <c r="J7638" i="2"/>
  <c r="L7638" i="2" s="1"/>
  <c r="J8687" i="2"/>
  <c r="L8687" i="2" s="1"/>
  <c r="J9736" i="2"/>
  <c r="L9736" i="2" s="1"/>
  <c r="J231" i="2"/>
  <c r="L231" i="2" s="1"/>
  <c r="J1280" i="2"/>
  <c r="L1280" i="2" s="1"/>
  <c r="J2329" i="2"/>
  <c r="L2329" i="2" s="1"/>
  <c r="J3378" i="2"/>
  <c r="L3378" i="2" s="1"/>
  <c r="J4427" i="2"/>
  <c r="L4427" i="2" s="1"/>
  <c r="J5476" i="2"/>
  <c r="L5476" i="2" s="1"/>
  <c r="J6525" i="2"/>
  <c r="L6525" i="2" s="1"/>
  <c r="J7574" i="2"/>
  <c r="L7574" i="2" s="1"/>
  <c r="J8623" i="2"/>
  <c r="L8623" i="2" s="1"/>
  <c r="J9672" i="2"/>
  <c r="L9672" i="2" s="1"/>
  <c r="J167" i="2"/>
  <c r="L167" i="2" s="1"/>
  <c r="J1216" i="2"/>
  <c r="L1216" i="2" s="1"/>
  <c r="J2265" i="2"/>
  <c r="L2265" i="2" s="1"/>
  <c r="J3314" i="2"/>
  <c r="L3314" i="2" s="1"/>
  <c r="J4363" i="2"/>
  <c r="L4363" i="2" s="1"/>
  <c r="J5412" i="2"/>
  <c r="L5412" i="2" s="1"/>
  <c r="J6461" i="2"/>
  <c r="L6461" i="2" s="1"/>
  <c r="J7510" i="2"/>
  <c r="L7510" i="2" s="1"/>
  <c r="J8559" i="2"/>
  <c r="L8559" i="2" s="1"/>
  <c r="J9608" i="2"/>
  <c r="L9608" i="2" s="1"/>
  <c r="J1152" i="2"/>
  <c r="L1152" i="2" s="1"/>
  <c r="J103" i="2"/>
  <c r="L103" i="2" s="1"/>
  <c r="J2201" i="2"/>
  <c r="L2201" i="2" s="1"/>
  <c r="J3250" i="2"/>
  <c r="L3250" i="2" s="1"/>
  <c r="J4299" i="2"/>
  <c r="L4299" i="2" s="1"/>
  <c r="J5348" i="2"/>
  <c r="L5348" i="2" s="1"/>
  <c r="J6397" i="2"/>
  <c r="L6397" i="2" s="1"/>
  <c r="J7446" i="2"/>
  <c r="L7446" i="2" s="1"/>
  <c r="J8495" i="2"/>
  <c r="L8495" i="2" s="1"/>
  <c r="J9544" i="2"/>
  <c r="L9544" i="2" s="1"/>
  <c r="J1088" i="2"/>
  <c r="L1088" i="2" s="1"/>
  <c r="J39" i="2"/>
  <c r="L39" i="2" s="1"/>
  <c r="J2137" i="2"/>
  <c r="L2137" i="2" s="1"/>
  <c r="J3186" i="2"/>
  <c r="L3186" i="2" s="1"/>
  <c r="J4235" i="2"/>
  <c r="L4235" i="2" s="1"/>
  <c r="J5284" i="2"/>
  <c r="L5284" i="2" s="1"/>
  <c r="J6333" i="2"/>
  <c r="L6333" i="2" s="1"/>
  <c r="J7382" i="2"/>
  <c r="L7382" i="2" s="1"/>
  <c r="J8431" i="2"/>
  <c r="L8431" i="2" s="1"/>
  <c r="J9480" i="2"/>
  <c r="L9480" i="2" s="1"/>
  <c r="K992" i="2"/>
  <c r="M992" i="2" s="1"/>
  <c r="K2041" i="2"/>
  <c r="M2041" i="2" s="1"/>
  <c r="K3090" i="2"/>
  <c r="M3090" i="2" s="1"/>
  <c r="K5188" i="2"/>
  <c r="M5188" i="2" s="1"/>
  <c r="K4139" i="2"/>
  <c r="M4139" i="2" s="1"/>
  <c r="K6237" i="2"/>
  <c r="M6237" i="2" s="1"/>
  <c r="K8335" i="2"/>
  <c r="M8335" i="2" s="1"/>
  <c r="K7286" i="2"/>
  <c r="M7286" i="2" s="1"/>
  <c r="K9384" i="2"/>
  <c r="M9384" i="2" s="1"/>
  <c r="K10433" i="2"/>
  <c r="M10433" i="2" s="1"/>
  <c r="K928" i="2"/>
  <c r="M928" i="2" s="1"/>
  <c r="K1977" i="2"/>
  <c r="M1977" i="2" s="1"/>
  <c r="K3026" i="2"/>
  <c r="M3026" i="2" s="1"/>
  <c r="K4075" i="2"/>
  <c r="M4075" i="2" s="1"/>
  <c r="K5124" i="2"/>
  <c r="M5124" i="2" s="1"/>
  <c r="K6173" i="2"/>
  <c r="M6173" i="2" s="1"/>
  <c r="K8271" i="2"/>
  <c r="M8271" i="2" s="1"/>
  <c r="K7222" i="2"/>
  <c r="M7222" i="2" s="1"/>
  <c r="K9320" i="2"/>
  <c r="M9320" i="2" s="1"/>
  <c r="K10369" i="2"/>
  <c r="M10369" i="2" s="1"/>
  <c r="K864" i="2"/>
  <c r="M864" i="2" s="1"/>
  <c r="K1913" i="2"/>
  <c r="M1913" i="2" s="1"/>
  <c r="K2962" i="2"/>
  <c r="M2962" i="2" s="1"/>
  <c r="K4011" i="2"/>
  <c r="M4011" i="2" s="1"/>
  <c r="K5060" i="2"/>
  <c r="M5060" i="2" s="1"/>
  <c r="K6109" i="2"/>
  <c r="M6109" i="2" s="1"/>
  <c r="K7158" i="2"/>
  <c r="M7158" i="2" s="1"/>
  <c r="K8207" i="2"/>
  <c r="M8207" i="2" s="1"/>
  <c r="K9256" i="2"/>
  <c r="M9256" i="2" s="1"/>
  <c r="K10305" i="2"/>
  <c r="M10305" i="2" s="1"/>
  <c r="K800" i="2"/>
  <c r="M800" i="2" s="1"/>
  <c r="K1849" i="2"/>
  <c r="M1849" i="2" s="1"/>
  <c r="K2898" i="2"/>
  <c r="M2898" i="2" s="1"/>
  <c r="K3947" i="2"/>
  <c r="M3947" i="2" s="1"/>
  <c r="K4996" i="2"/>
  <c r="M4996" i="2" s="1"/>
  <c r="K6045" i="2"/>
  <c r="M6045" i="2" s="1"/>
  <c r="K8143" i="2"/>
  <c r="M8143" i="2" s="1"/>
  <c r="K7094" i="2"/>
  <c r="M7094" i="2" s="1"/>
  <c r="K9192" i="2"/>
  <c r="M9192" i="2" s="1"/>
  <c r="K10241" i="2"/>
  <c r="M10241" i="2" s="1"/>
  <c r="K736" i="2"/>
  <c r="M736" i="2" s="1"/>
  <c r="K1785" i="2"/>
  <c r="M1785" i="2" s="1"/>
  <c r="K2834" i="2"/>
  <c r="M2834" i="2" s="1"/>
  <c r="K3883" i="2"/>
  <c r="M3883" i="2" s="1"/>
  <c r="K4932" i="2"/>
  <c r="M4932" i="2" s="1"/>
  <c r="K5981" i="2"/>
  <c r="M5981" i="2" s="1"/>
  <c r="K8079" i="2"/>
  <c r="M8079" i="2" s="1"/>
  <c r="K7030" i="2"/>
  <c r="M7030" i="2" s="1"/>
  <c r="K9128" i="2"/>
  <c r="M9128" i="2" s="1"/>
  <c r="K10177" i="2"/>
  <c r="M10177" i="2" s="1"/>
  <c r="K672" i="2"/>
  <c r="M672" i="2" s="1"/>
  <c r="K1721" i="2"/>
  <c r="M1721" i="2" s="1"/>
  <c r="K2770" i="2"/>
  <c r="M2770" i="2" s="1"/>
  <c r="K3819" i="2"/>
  <c r="M3819" i="2" s="1"/>
  <c r="K4868" i="2"/>
  <c r="M4868" i="2" s="1"/>
  <c r="K5917" i="2"/>
  <c r="M5917" i="2" s="1"/>
  <c r="K6966" i="2"/>
  <c r="M6966" i="2" s="1"/>
  <c r="K8015" i="2"/>
  <c r="M8015" i="2" s="1"/>
  <c r="K9064" i="2"/>
  <c r="M9064" i="2" s="1"/>
  <c r="K10113" i="2"/>
  <c r="M10113" i="2" s="1"/>
  <c r="K608" i="2"/>
  <c r="M608" i="2" s="1"/>
  <c r="K1657" i="2"/>
  <c r="M1657" i="2" s="1"/>
  <c r="K2706" i="2"/>
  <c r="M2706" i="2" s="1"/>
  <c r="K3755" i="2"/>
  <c r="M3755" i="2" s="1"/>
  <c r="K4804" i="2"/>
  <c r="M4804" i="2" s="1"/>
  <c r="K5853" i="2"/>
  <c r="M5853" i="2" s="1"/>
  <c r="K6902" i="2"/>
  <c r="M6902" i="2" s="1"/>
  <c r="K7951" i="2"/>
  <c r="M7951" i="2" s="1"/>
  <c r="K9000" i="2"/>
  <c r="M9000" i="2" s="1"/>
  <c r="K10049" i="2"/>
  <c r="M10049" i="2" s="1"/>
  <c r="K544" i="2"/>
  <c r="M544" i="2" s="1"/>
  <c r="K1593" i="2"/>
  <c r="M1593" i="2" s="1"/>
  <c r="K2642" i="2"/>
  <c r="M2642" i="2" s="1"/>
  <c r="K3691" i="2"/>
  <c r="M3691" i="2" s="1"/>
  <c r="K4740" i="2"/>
  <c r="M4740" i="2" s="1"/>
  <c r="K5789" i="2"/>
  <c r="M5789" i="2" s="1"/>
  <c r="K6838" i="2"/>
  <c r="M6838" i="2" s="1"/>
  <c r="K7887" i="2"/>
  <c r="M7887" i="2" s="1"/>
  <c r="K8936" i="2"/>
  <c r="M8936" i="2" s="1"/>
  <c r="K9985" i="2"/>
  <c r="M9985" i="2" s="1"/>
  <c r="K480" i="2"/>
  <c r="M480" i="2" s="1"/>
  <c r="K1529" i="2"/>
  <c r="M1529" i="2" s="1"/>
  <c r="K2578" i="2"/>
  <c r="M2578" i="2" s="1"/>
  <c r="K3627" i="2"/>
  <c r="M3627" i="2" s="1"/>
  <c r="K4676" i="2"/>
  <c r="M4676" i="2" s="1"/>
  <c r="K5725" i="2"/>
  <c r="M5725" i="2" s="1"/>
  <c r="K6774" i="2"/>
  <c r="M6774" i="2" s="1"/>
  <c r="K7823" i="2"/>
  <c r="M7823" i="2" s="1"/>
  <c r="K8872" i="2"/>
  <c r="M8872" i="2" s="1"/>
  <c r="K9921" i="2"/>
  <c r="M9921" i="2" s="1"/>
  <c r="K416" i="2"/>
  <c r="M416" i="2" s="1"/>
  <c r="K1465" i="2"/>
  <c r="M1465" i="2" s="1"/>
  <c r="K2514" i="2"/>
  <c r="M2514" i="2" s="1"/>
  <c r="K3563" i="2"/>
  <c r="M3563" i="2" s="1"/>
  <c r="K4612" i="2"/>
  <c r="M4612" i="2" s="1"/>
  <c r="K5661" i="2"/>
  <c r="M5661" i="2" s="1"/>
  <c r="K6710" i="2"/>
  <c r="M6710" i="2" s="1"/>
  <c r="K7759" i="2"/>
  <c r="M7759" i="2" s="1"/>
  <c r="K8808" i="2"/>
  <c r="M8808" i="2" s="1"/>
  <c r="K9857" i="2"/>
  <c r="M9857" i="2" s="1"/>
  <c r="K352" i="2"/>
  <c r="M352" i="2" s="1"/>
  <c r="K1401" i="2"/>
  <c r="M1401" i="2" s="1"/>
  <c r="K2450" i="2"/>
  <c r="M2450" i="2" s="1"/>
  <c r="K3499" i="2"/>
  <c r="M3499" i="2" s="1"/>
  <c r="K4548" i="2"/>
  <c r="M4548" i="2" s="1"/>
  <c r="K5597" i="2"/>
  <c r="M5597" i="2" s="1"/>
  <c r="K6646" i="2"/>
  <c r="M6646" i="2" s="1"/>
  <c r="K7695" i="2"/>
  <c r="M7695" i="2" s="1"/>
  <c r="K8744" i="2"/>
  <c r="M8744" i="2" s="1"/>
  <c r="K9793" i="2"/>
  <c r="M9793" i="2" s="1"/>
  <c r="K288" i="2"/>
  <c r="M288" i="2" s="1"/>
  <c r="K1337" i="2"/>
  <c r="M1337" i="2" s="1"/>
  <c r="K2386" i="2"/>
  <c r="M2386" i="2" s="1"/>
  <c r="K3435" i="2"/>
  <c r="M3435" i="2" s="1"/>
  <c r="K5533" i="2"/>
  <c r="M5533" i="2" s="1"/>
  <c r="K4484" i="2"/>
  <c r="M4484" i="2" s="1"/>
  <c r="K6582" i="2"/>
  <c r="M6582" i="2" s="1"/>
  <c r="K7631" i="2"/>
  <c r="M7631" i="2" s="1"/>
  <c r="K8680" i="2"/>
  <c r="M8680" i="2" s="1"/>
  <c r="K9729" i="2"/>
  <c r="M9729" i="2" s="1"/>
  <c r="K224" i="2"/>
  <c r="M224" i="2" s="1"/>
  <c r="K1273" i="2"/>
  <c r="M1273" i="2" s="1"/>
  <c r="K2322" i="2"/>
  <c r="M2322" i="2" s="1"/>
  <c r="K3371" i="2"/>
  <c r="M3371" i="2" s="1"/>
  <c r="K5469" i="2"/>
  <c r="M5469" i="2" s="1"/>
  <c r="K4420" i="2"/>
  <c r="M4420" i="2" s="1"/>
  <c r="K6518" i="2"/>
  <c r="M6518" i="2" s="1"/>
  <c r="K7567" i="2"/>
  <c r="M7567" i="2" s="1"/>
  <c r="K8616" i="2"/>
  <c r="M8616" i="2" s="1"/>
  <c r="K9665" i="2"/>
  <c r="M9665" i="2" s="1"/>
  <c r="K160" i="2"/>
  <c r="M160" i="2" s="1"/>
  <c r="K2258" i="2"/>
  <c r="M2258" i="2" s="1"/>
  <c r="K1209" i="2"/>
  <c r="M1209" i="2" s="1"/>
  <c r="K3307" i="2"/>
  <c r="M3307" i="2" s="1"/>
  <c r="K5405" i="2"/>
  <c r="M5405" i="2" s="1"/>
  <c r="K4356" i="2"/>
  <c r="M4356" i="2" s="1"/>
  <c r="K6454" i="2"/>
  <c r="M6454" i="2" s="1"/>
  <c r="K7503" i="2"/>
  <c r="M7503" i="2" s="1"/>
  <c r="K8552" i="2"/>
  <c r="M8552" i="2" s="1"/>
  <c r="K9601" i="2"/>
  <c r="M9601" i="2" s="1"/>
  <c r="K96" i="2"/>
  <c r="M96" i="2" s="1"/>
  <c r="K2194" i="2"/>
  <c r="M2194" i="2" s="1"/>
  <c r="K1145" i="2"/>
  <c r="M1145" i="2" s="1"/>
  <c r="K3243" i="2"/>
  <c r="M3243" i="2" s="1"/>
  <c r="K5341" i="2"/>
  <c r="M5341" i="2" s="1"/>
  <c r="K4292" i="2"/>
  <c r="M4292" i="2" s="1"/>
  <c r="K6390" i="2"/>
  <c r="M6390" i="2" s="1"/>
  <c r="K7439" i="2"/>
  <c r="M7439" i="2" s="1"/>
  <c r="K8488" i="2"/>
  <c r="M8488" i="2" s="1"/>
  <c r="K9537" i="2"/>
  <c r="M9537" i="2" s="1"/>
  <c r="K32" i="2"/>
  <c r="M32" i="2" s="1"/>
  <c r="K1081" i="2"/>
  <c r="M1081" i="2" s="1"/>
  <c r="K2130" i="2"/>
  <c r="M2130" i="2" s="1"/>
  <c r="K3179" i="2"/>
  <c r="M3179" i="2" s="1"/>
  <c r="K4228" i="2"/>
  <c r="M4228" i="2" s="1"/>
  <c r="K5277" i="2"/>
  <c r="M5277" i="2" s="1"/>
  <c r="K6326" i="2"/>
  <c r="M6326" i="2" s="1"/>
  <c r="K7375" i="2"/>
  <c r="M7375" i="2" s="1"/>
  <c r="K8424" i="2"/>
  <c r="M8424" i="2" s="1"/>
  <c r="K9473" i="2"/>
  <c r="M9473" i="2" s="1"/>
  <c r="J489" i="2"/>
  <c r="L489" i="2" s="1"/>
  <c r="J1538" i="2"/>
  <c r="L1538" i="2" s="1"/>
  <c r="J2587" i="2"/>
  <c r="L2587" i="2" s="1"/>
  <c r="J3636" i="2"/>
  <c r="L3636" i="2" s="1"/>
  <c r="J4685" i="2"/>
  <c r="L4685" i="2" s="1"/>
  <c r="J5734" i="2"/>
  <c r="L5734" i="2" s="1"/>
  <c r="J6783" i="2"/>
  <c r="L6783" i="2" s="1"/>
  <c r="J7832" i="2"/>
  <c r="L7832" i="2" s="1"/>
  <c r="J8881" i="2"/>
  <c r="L8881" i="2" s="1"/>
  <c r="J9930" i="2"/>
  <c r="L9930" i="2" s="1"/>
  <c r="J137" i="2"/>
  <c r="L137" i="2" s="1"/>
  <c r="J1186" i="2"/>
  <c r="L1186" i="2" s="1"/>
  <c r="J2235" i="2"/>
  <c r="L2235" i="2" s="1"/>
  <c r="J3284" i="2"/>
  <c r="L3284" i="2" s="1"/>
  <c r="J4333" i="2"/>
  <c r="L4333" i="2" s="1"/>
  <c r="J5382" i="2"/>
  <c r="L5382" i="2" s="1"/>
  <c r="J6431" i="2"/>
  <c r="L6431" i="2" s="1"/>
  <c r="J7480" i="2"/>
  <c r="L7480" i="2" s="1"/>
  <c r="J8529" i="2"/>
  <c r="L8529" i="2" s="1"/>
  <c r="J9578" i="2"/>
  <c r="L9578" i="2" s="1"/>
  <c r="J1985" i="2"/>
  <c r="L1985" i="2" s="1"/>
  <c r="J936" i="2"/>
  <c r="L936" i="2" s="1"/>
  <c r="J3034" i="2"/>
  <c r="L3034" i="2" s="1"/>
  <c r="J4083" i="2"/>
  <c r="L4083" i="2" s="1"/>
  <c r="J5132" i="2"/>
  <c r="L5132" i="2" s="1"/>
  <c r="J6181" i="2"/>
  <c r="L6181" i="2" s="1"/>
  <c r="J7230" i="2"/>
  <c r="L7230" i="2" s="1"/>
  <c r="J8279" i="2"/>
  <c r="L8279" i="2" s="1"/>
  <c r="J9328" i="2"/>
  <c r="L9328" i="2" s="1"/>
  <c r="J10377" i="2"/>
  <c r="L10377" i="2" s="1"/>
  <c r="J808" i="2"/>
  <c r="L808" i="2" s="1"/>
  <c r="J1857" i="2"/>
  <c r="L1857" i="2" s="1"/>
  <c r="J2906" i="2"/>
  <c r="L2906" i="2" s="1"/>
  <c r="J5004" i="2"/>
  <c r="L5004" i="2" s="1"/>
  <c r="J3955" i="2"/>
  <c r="L3955" i="2" s="1"/>
  <c r="J6053" i="2"/>
  <c r="L6053" i="2" s="1"/>
  <c r="J7102" i="2"/>
  <c r="L7102" i="2" s="1"/>
  <c r="J8151" i="2"/>
  <c r="L8151" i="2" s="1"/>
  <c r="J9200" i="2"/>
  <c r="L9200" i="2" s="1"/>
  <c r="J10249" i="2"/>
  <c r="L10249" i="2" s="1"/>
  <c r="J648" i="2"/>
  <c r="L648" i="2" s="1"/>
  <c r="J1697" i="2"/>
  <c r="L1697" i="2" s="1"/>
  <c r="J2746" i="2"/>
  <c r="L2746" i="2" s="1"/>
  <c r="J3795" i="2"/>
  <c r="L3795" i="2" s="1"/>
  <c r="J4844" i="2"/>
  <c r="L4844" i="2" s="1"/>
  <c r="J5893" i="2"/>
  <c r="L5893" i="2" s="1"/>
  <c r="J6942" i="2"/>
  <c r="L6942" i="2" s="1"/>
  <c r="J7991" i="2"/>
  <c r="L7991" i="2" s="1"/>
  <c r="J9040" i="2"/>
  <c r="L9040" i="2" s="1"/>
  <c r="J10089" i="2"/>
  <c r="L10089" i="2" s="1"/>
  <c r="J360" i="2"/>
  <c r="L360" i="2" s="1"/>
  <c r="J1409" i="2"/>
  <c r="L1409" i="2" s="1"/>
  <c r="J2458" i="2"/>
  <c r="L2458" i="2" s="1"/>
  <c r="J3507" i="2"/>
  <c r="L3507" i="2" s="1"/>
  <c r="J4556" i="2"/>
  <c r="L4556" i="2" s="1"/>
  <c r="J5605" i="2"/>
  <c r="L5605" i="2" s="1"/>
  <c r="J6654" i="2"/>
  <c r="L6654" i="2" s="1"/>
  <c r="J7703" i="2"/>
  <c r="L7703" i="2" s="1"/>
  <c r="J8752" i="2"/>
  <c r="L8752" i="2" s="1"/>
  <c r="J9801" i="2"/>
  <c r="L9801" i="2" s="1"/>
  <c r="J999" i="2"/>
  <c r="L999" i="2" s="1"/>
  <c r="J2048" i="2"/>
  <c r="L2048" i="2" s="1"/>
  <c r="J3097" i="2"/>
  <c r="L3097" i="2" s="1"/>
  <c r="J5195" i="2"/>
  <c r="L5195" i="2" s="1"/>
  <c r="J4146" i="2"/>
  <c r="L4146" i="2" s="1"/>
  <c r="J6244" i="2"/>
  <c r="L6244" i="2" s="1"/>
  <c r="J7293" i="2"/>
  <c r="L7293" i="2" s="1"/>
  <c r="J8342" i="2"/>
  <c r="L8342" i="2" s="1"/>
  <c r="J10440" i="2"/>
  <c r="L10440" i="2" s="1"/>
  <c r="J9391" i="2"/>
  <c r="L9391" i="2" s="1"/>
  <c r="J935" i="2"/>
  <c r="L935" i="2" s="1"/>
  <c r="J1984" i="2"/>
  <c r="L1984" i="2" s="1"/>
  <c r="J3033" i="2"/>
  <c r="L3033" i="2" s="1"/>
  <c r="J4082" i="2"/>
  <c r="L4082" i="2" s="1"/>
  <c r="J5131" i="2"/>
  <c r="L5131" i="2" s="1"/>
  <c r="J6180" i="2"/>
  <c r="L6180" i="2" s="1"/>
  <c r="J7229" i="2"/>
  <c r="L7229" i="2" s="1"/>
  <c r="J8278" i="2"/>
  <c r="L8278" i="2" s="1"/>
  <c r="J9327" i="2"/>
  <c r="L9327" i="2" s="1"/>
  <c r="J10376" i="2"/>
  <c r="L10376" i="2" s="1"/>
  <c r="J839" i="2"/>
  <c r="L839" i="2" s="1"/>
  <c r="J1888" i="2"/>
  <c r="L1888" i="2" s="1"/>
  <c r="J2937" i="2"/>
  <c r="L2937" i="2" s="1"/>
  <c r="J3986" i="2"/>
  <c r="L3986" i="2" s="1"/>
  <c r="J5035" i="2"/>
  <c r="L5035" i="2" s="1"/>
  <c r="J6084" i="2"/>
  <c r="L6084" i="2" s="1"/>
  <c r="J7133" i="2"/>
  <c r="L7133" i="2" s="1"/>
  <c r="J8182" i="2"/>
  <c r="L8182" i="2" s="1"/>
  <c r="J9231" i="2"/>
  <c r="L9231" i="2" s="1"/>
  <c r="J10280" i="2"/>
  <c r="L10280" i="2" s="1"/>
  <c r="J775" i="2"/>
  <c r="L775" i="2" s="1"/>
  <c r="J1824" i="2"/>
  <c r="L1824" i="2" s="1"/>
  <c r="J2873" i="2"/>
  <c r="L2873" i="2" s="1"/>
  <c r="J3922" i="2"/>
  <c r="L3922" i="2" s="1"/>
  <c r="J4971" i="2"/>
  <c r="L4971" i="2" s="1"/>
  <c r="J6020" i="2"/>
  <c r="L6020" i="2" s="1"/>
  <c r="J7069" i="2"/>
  <c r="L7069" i="2" s="1"/>
  <c r="J8118" i="2"/>
  <c r="L8118" i="2" s="1"/>
  <c r="J9167" i="2"/>
  <c r="L9167" i="2" s="1"/>
  <c r="J10216" i="2"/>
  <c r="L10216" i="2" s="1"/>
  <c r="J711" i="2"/>
  <c r="L711" i="2" s="1"/>
  <c r="J1760" i="2"/>
  <c r="L1760" i="2" s="1"/>
  <c r="J2809" i="2"/>
  <c r="L2809" i="2" s="1"/>
  <c r="J3858" i="2"/>
  <c r="L3858" i="2" s="1"/>
  <c r="J4907" i="2"/>
  <c r="L4907" i="2" s="1"/>
  <c r="J5956" i="2"/>
  <c r="L5956" i="2" s="1"/>
  <c r="J7005" i="2"/>
  <c r="L7005" i="2" s="1"/>
  <c r="J8054" i="2"/>
  <c r="L8054" i="2" s="1"/>
  <c r="J9103" i="2"/>
  <c r="L9103" i="2" s="1"/>
  <c r="J10152" i="2"/>
  <c r="L10152" i="2" s="1"/>
  <c r="J647" i="2"/>
  <c r="L647" i="2" s="1"/>
  <c r="J1696" i="2"/>
  <c r="L1696" i="2" s="1"/>
  <c r="J2745" i="2"/>
  <c r="L2745" i="2" s="1"/>
  <c r="J3794" i="2"/>
  <c r="L3794" i="2" s="1"/>
  <c r="J4843" i="2"/>
  <c r="L4843" i="2" s="1"/>
  <c r="J5892" i="2"/>
  <c r="L5892" i="2" s="1"/>
  <c r="J6941" i="2"/>
  <c r="L6941" i="2" s="1"/>
  <c r="J7990" i="2"/>
  <c r="L7990" i="2" s="1"/>
  <c r="J9039" i="2"/>
  <c r="L9039" i="2" s="1"/>
  <c r="J10088" i="2"/>
  <c r="L10088" i="2" s="1"/>
  <c r="J583" i="2"/>
  <c r="L583" i="2" s="1"/>
  <c r="J1632" i="2"/>
  <c r="L1632" i="2" s="1"/>
  <c r="J2681" i="2"/>
  <c r="L2681" i="2" s="1"/>
  <c r="J3730" i="2"/>
  <c r="L3730" i="2" s="1"/>
  <c r="J4779" i="2"/>
  <c r="L4779" i="2" s="1"/>
  <c r="J5828" i="2"/>
  <c r="L5828" i="2" s="1"/>
  <c r="J6877" i="2"/>
  <c r="L6877" i="2" s="1"/>
  <c r="J7926" i="2"/>
  <c r="L7926" i="2" s="1"/>
  <c r="J8975" i="2"/>
  <c r="L8975" i="2" s="1"/>
  <c r="J10024" i="2"/>
  <c r="L10024" i="2" s="1"/>
  <c r="J519" i="2"/>
  <c r="L519" i="2" s="1"/>
  <c r="J1568" i="2"/>
  <c r="L1568" i="2" s="1"/>
  <c r="J2617" i="2"/>
  <c r="L2617" i="2" s="1"/>
  <c r="J3666" i="2"/>
  <c r="L3666" i="2" s="1"/>
  <c r="J4715" i="2"/>
  <c r="L4715" i="2" s="1"/>
  <c r="J5764" i="2"/>
  <c r="L5764" i="2" s="1"/>
  <c r="J6813" i="2"/>
  <c r="L6813" i="2" s="1"/>
  <c r="J7862" i="2"/>
  <c r="L7862" i="2" s="1"/>
  <c r="J8911" i="2"/>
  <c r="L8911" i="2" s="1"/>
  <c r="J9960" i="2"/>
  <c r="L9960" i="2" s="1"/>
  <c r="J455" i="2"/>
  <c r="L455" i="2" s="1"/>
  <c r="J1504" i="2"/>
  <c r="L1504" i="2" s="1"/>
  <c r="J2553" i="2"/>
  <c r="L2553" i="2" s="1"/>
  <c r="J3602" i="2"/>
  <c r="L3602" i="2" s="1"/>
  <c r="J4651" i="2"/>
  <c r="L4651" i="2" s="1"/>
  <c r="J5700" i="2"/>
  <c r="L5700" i="2" s="1"/>
  <c r="J6749" i="2"/>
  <c r="L6749" i="2" s="1"/>
  <c r="J7798" i="2"/>
  <c r="L7798" i="2" s="1"/>
  <c r="J8847" i="2"/>
  <c r="L8847" i="2" s="1"/>
  <c r="J9896" i="2"/>
  <c r="L9896" i="2" s="1"/>
  <c r="J391" i="2"/>
  <c r="L391" i="2" s="1"/>
  <c r="J1440" i="2"/>
  <c r="L1440" i="2" s="1"/>
  <c r="J2489" i="2"/>
  <c r="L2489" i="2" s="1"/>
  <c r="J3538" i="2"/>
  <c r="L3538" i="2" s="1"/>
  <c r="J4587" i="2"/>
  <c r="L4587" i="2" s="1"/>
  <c r="J5636" i="2"/>
  <c r="L5636" i="2" s="1"/>
  <c r="J6685" i="2"/>
  <c r="L6685" i="2" s="1"/>
  <c r="J7734" i="2"/>
  <c r="L7734" i="2" s="1"/>
  <c r="J8783" i="2"/>
  <c r="L8783" i="2" s="1"/>
  <c r="J9832" i="2"/>
  <c r="L9832" i="2" s="1"/>
  <c r="J327" i="2"/>
  <c r="L327" i="2" s="1"/>
  <c r="J1376" i="2"/>
  <c r="L1376" i="2" s="1"/>
  <c r="J2425" i="2"/>
  <c r="L2425" i="2" s="1"/>
  <c r="J3474" i="2"/>
  <c r="L3474" i="2" s="1"/>
  <c r="J4523" i="2"/>
  <c r="L4523" i="2" s="1"/>
  <c r="J5572" i="2"/>
  <c r="L5572" i="2" s="1"/>
  <c r="J6621" i="2"/>
  <c r="L6621" i="2" s="1"/>
  <c r="J7670" i="2"/>
  <c r="L7670" i="2" s="1"/>
  <c r="J8719" i="2"/>
  <c r="L8719" i="2" s="1"/>
  <c r="J9768" i="2"/>
  <c r="L9768" i="2" s="1"/>
  <c r="J263" i="2"/>
  <c r="L263" i="2" s="1"/>
  <c r="J1312" i="2"/>
  <c r="L1312" i="2" s="1"/>
  <c r="J2361" i="2"/>
  <c r="L2361" i="2" s="1"/>
  <c r="J3410" i="2"/>
  <c r="L3410" i="2" s="1"/>
  <c r="J4459" i="2"/>
  <c r="L4459" i="2" s="1"/>
  <c r="J5508" i="2"/>
  <c r="L5508" i="2" s="1"/>
  <c r="J6557" i="2"/>
  <c r="L6557" i="2" s="1"/>
  <c r="J7606" i="2"/>
  <c r="L7606" i="2" s="1"/>
  <c r="J8655" i="2"/>
  <c r="L8655" i="2" s="1"/>
  <c r="J9704" i="2"/>
  <c r="L9704" i="2" s="1"/>
  <c r="J199" i="2"/>
  <c r="L199" i="2" s="1"/>
  <c r="J1248" i="2"/>
  <c r="L1248" i="2" s="1"/>
  <c r="J2297" i="2"/>
  <c r="L2297" i="2" s="1"/>
  <c r="J3346" i="2"/>
  <c r="L3346" i="2" s="1"/>
  <c r="J4395" i="2"/>
  <c r="L4395" i="2" s="1"/>
  <c r="J5444" i="2"/>
  <c r="L5444" i="2" s="1"/>
  <c r="J6493" i="2"/>
  <c r="L6493" i="2" s="1"/>
  <c r="J7542" i="2"/>
  <c r="L7542" i="2" s="1"/>
  <c r="J8591" i="2"/>
  <c r="L8591" i="2" s="1"/>
  <c r="J9640" i="2"/>
  <c r="L9640" i="2" s="1"/>
  <c r="J135" i="2"/>
  <c r="L135" i="2" s="1"/>
  <c r="J1184" i="2"/>
  <c r="L1184" i="2" s="1"/>
  <c r="J2233" i="2"/>
  <c r="L2233" i="2" s="1"/>
  <c r="J3282" i="2"/>
  <c r="L3282" i="2" s="1"/>
  <c r="J4331" i="2"/>
  <c r="L4331" i="2" s="1"/>
  <c r="J5380" i="2"/>
  <c r="L5380" i="2" s="1"/>
  <c r="J6429" i="2"/>
  <c r="L6429" i="2" s="1"/>
  <c r="J7478" i="2"/>
  <c r="L7478" i="2" s="1"/>
  <c r="J8527" i="2"/>
  <c r="L8527" i="2" s="1"/>
  <c r="J9576" i="2"/>
  <c r="L9576" i="2" s="1"/>
  <c r="J1120" i="2"/>
  <c r="L1120" i="2" s="1"/>
  <c r="J71" i="2"/>
  <c r="L71" i="2" s="1"/>
  <c r="J2169" i="2"/>
  <c r="L2169" i="2" s="1"/>
  <c r="J3218" i="2"/>
  <c r="L3218" i="2" s="1"/>
  <c r="J4267" i="2"/>
  <c r="L4267" i="2" s="1"/>
  <c r="J5316" i="2"/>
  <c r="L5316" i="2" s="1"/>
  <c r="J6365" i="2"/>
  <c r="L6365" i="2" s="1"/>
  <c r="J7414" i="2"/>
  <c r="L7414" i="2" s="1"/>
  <c r="J8463" i="2"/>
  <c r="L8463" i="2" s="1"/>
  <c r="J9512" i="2"/>
  <c r="L9512" i="2" s="1"/>
  <c r="J1056" i="2"/>
  <c r="L1056" i="2" s="1"/>
  <c r="J7" i="2"/>
  <c r="L7" i="2" s="1"/>
  <c r="J2105" i="2"/>
  <c r="L2105" i="2" s="1"/>
  <c r="J3154" i="2"/>
  <c r="L3154" i="2" s="1"/>
  <c r="J4203" i="2"/>
  <c r="L4203" i="2" s="1"/>
  <c r="J5252" i="2"/>
  <c r="L5252" i="2" s="1"/>
  <c r="J6301" i="2"/>
  <c r="L6301" i="2" s="1"/>
  <c r="J7350" i="2"/>
  <c r="L7350" i="2" s="1"/>
  <c r="J8399" i="2"/>
  <c r="L8399" i="2" s="1"/>
  <c r="J9448" i="2"/>
  <c r="L9448" i="2" s="1"/>
  <c r="K1024" i="2"/>
  <c r="M1024" i="2" s="1"/>
  <c r="K2073" i="2"/>
  <c r="M2073" i="2" s="1"/>
  <c r="K3122" i="2"/>
  <c r="M3122" i="2" s="1"/>
  <c r="K4171" i="2"/>
  <c r="M4171" i="2" s="1"/>
  <c r="K5220" i="2"/>
  <c r="M5220" i="2" s="1"/>
  <c r="K6269" i="2"/>
  <c r="M6269" i="2" s="1"/>
  <c r="K7318" i="2"/>
  <c r="M7318" i="2" s="1"/>
  <c r="K8367" i="2"/>
  <c r="M8367" i="2" s="1"/>
  <c r="K9416" i="2"/>
  <c r="M9416" i="2" s="1"/>
  <c r="K10465" i="2"/>
  <c r="M10465" i="2" s="1"/>
  <c r="K960" i="2"/>
  <c r="M960" i="2" s="1"/>
  <c r="K2009" i="2"/>
  <c r="M2009" i="2" s="1"/>
  <c r="K3058" i="2"/>
  <c r="M3058" i="2" s="1"/>
  <c r="K4107" i="2"/>
  <c r="M4107" i="2" s="1"/>
  <c r="K5156" i="2"/>
  <c r="M5156" i="2" s="1"/>
  <c r="K6205" i="2"/>
  <c r="M6205" i="2" s="1"/>
  <c r="K7254" i="2"/>
  <c r="M7254" i="2" s="1"/>
  <c r="K8303" i="2"/>
  <c r="M8303" i="2" s="1"/>
  <c r="K9352" i="2"/>
  <c r="M9352" i="2" s="1"/>
  <c r="K10401" i="2"/>
  <c r="M10401" i="2" s="1"/>
  <c r="K896" i="2"/>
  <c r="M896" i="2" s="1"/>
  <c r="K1945" i="2"/>
  <c r="M1945" i="2" s="1"/>
  <c r="K2994" i="2"/>
  <c r="M2994" i="2" s="1"/>
  <c r="K4043" i="2"/>
  <c r="M4043" i="2" s="1"/>
  <c r="K5092" i="2"/>
  <c r="M5092" i="2" s="1"/>
  <c r="K6141" i="2"/>
  <c r="M6141" i="2" s="1"/>
  <c r="K7190" i="2"/>
  <c r="M7190" i="2" s="1"/>
  <c r="K8239" i="2"/>
  <c r="M8239" i="2" s="1"/>
  <c r="K9288" i="2"/>
  <c r="M9288" i="2" s="1"/>
  <c r="K10337" i="2"/>
  <c r="M10337" i="2" s="1"/>
  <c r="K832" i="2"/>
  <c r="M832" i="2" s="1"/>
  <c r="K1881" i="2"/>
  <c r="M1881" i="2" s="1"/>
  <c r="K2930" i="2"/>
  <c r="M2930" i="2" s="1"/>
  <c r="K3979" i="2"/>
  <c r="M3979" i="2" s="1"/>
  <c r="K5028" i="2"/>
  <c r="M5028" i="2" s="1"/>
  <c r="K6077" i="2"/>
  <c r="M6077" i="2" s="1"/>
  <c r="K8175" i="2"/>
  <c r="M8175" i="2" s="1"/>
  <c r="K7126" i="2"/>
  <c r="M7126" i="2" s="1"/>
  <c r="K9224" i="2"/>
  <c r="M9224" i="2" s="1"/>
  <c r="K10273" i="2"/>
  <c r="M10273" i="2" s="1"/>
  <c r="K768" i="2"/>
  <c r="M768" i="2" s="1"/>
  <c r="K1817" i="2"/>
  <c r="M1817" i="2" s="1"/>
  <c r="K2866" i="2"/>
  <c r="M2866" i="2" s="1"/>
  <c r="K3915" i="2"/>
  <c r="M3915" i="2" s="1"/>
  <c r="K4964" i="2"/>
  <c r="M4964" i="2" s="1"/>
  <c r="K6013" i="2"/>
  <c r="M6013" i="2" s="1"/>
  <c r="K8111" i="2"/>
  <c r="M8111" i="2" s="1"/>
  <c r="K7062" i="2"/>
  <c r="M7062" i="2" s="1"/>
  <c r="K9160" i="2"/>
  <c r="M9160" i="2" s="1"/>
  <c r="K10209" i="2"/>
  <c r="M10209" i="2" s="1"/>
  <c r="K704" i="2"/>
  <c r="M704" i="2" s="1"/>
  <c r="K1753" i="2"/>
  <c r="M1753" i="2" s="1"/>
  <c r="K2802" i="2"/>
  <c r="M2802" i="2" s="1"/>
  <c r="K3851" i="2"/>
  <c r="M3851" i="2" s="1"/>
  <c r="K4900" i="2"/>
  <c r="M4900" i="2" s="1"/>
  <c r="K5949" i="2"/>
  <c r="M5949" i="2" s="1"/>
  <c r="K6998" i="2"/>
  <c r="M6998" i="2" s="1"/>
  <c r="K8047" i="2"/>
  <c r="M8047" i="2" s="1"/>
  <c r="K9096" i="2"/>
  <c r="M9096" i="2" s="1"/>
  <c r="K10145" i="2"/>
  <c r="M10145" i="2" s="1"/>
  <c r="K640" i="2"/>
  <c r="M640" i="2" s="1"/>
  <c r="K1689" i="2"/>
  <c r="M1689" i="2" s="1"/>
  <c r="K2738" i="2"/>
  <c r="M2738" i="2" s="1"/>
  <c r="K3787" i="2"/>
  <c r="M3787" i="2" s="1"/>
  <c r="K4836" i="2"/>
  <c r="M4836" i="2" s="1"/>
  <c r="K5885" i="2"/>
  <c r="M5885" i="2" s="1"/>
  <c r="K6934" i="2"/>
  <c r="M6934" i="2" s="1"/>
  <c r="K7983" i="2"/>
  <c r="M7983" i="2" s="1"/>
  <c r="K9032" i="2"/>
  <c r="M9032" i="2" s="1"/>
  <c r="K10081" i="2"/>
  <c r="M10081" i="2" s="1"/>
  <c r="K576" i="2"/>
  <c r="M576" i="2" s="1"/>
  <c r="K1625" i="2"/>
  <c r="M1625" i="2" s="1"/>
  <c r="K2674" i="2"/>
  <c r="M2674" i="2" s="1"/>
  <c r="K3723" i="2"/>
  <c r="M3723" i="2" s="1"/>
  <c r="K4772" i="2"/>
  <c r="M4772" i="2" s="1"/>
  <c r="K5821" i="2"/>
  <c r="M5821" i="2" s="1"/>
  <c r="K6870" i="2"/>
  <c r="M6870" i="2" s="1"/>
  <c r="K7919" i="2"/>
  <c r="M7919" i="2" s="1"/>
  <c r="K8968" i="2"/>
  <c r="M8968" i="2" s="1"/>
  <c r="K10017" i="2"/>
  <c r="M10017" i="2" s="1"/>
  <c r="K512" i="2"/>
  <c r="M512" i="2" s="1"/>
  <c r="K1561" i="2"/>
  <c r="M1561" i="2" s="1"/>
  <c r="K2610" i="2"/>
  <c r="M2610" i="2" s="1"/>
  <c r="K3659" i="2"/>
  <c r="M3659" i="2" s="1"/>
  <c r="K4708" i="2"/>
  <c r="M4708" i="2" s="1"/>
  <c r="K5757" i="2"/>
  <c r="M5757" i="2" s="1"/>
  <c r="K6806" i="2"/>
  <c r="M6806" i="2" s="1"/>
  <c r="K7855" i="2"/>
  <c r="M7855" i="2" s="1"/>
  <c r="K8904" i="2"/>
  <c r="M8904" i="2" s="1"/>
  <c r="K9953" i="2"/>
  <c r="M9953" i="2" s="1"/>
  <c r="K448" i="2"/>
  <c r="M448" i="2" s="1"/>
  <c r="K1497" i="2"/>
  <c r="M1497" i="2" s="1"/>
  <c r="K2546" i="2"/>
  <c r="M2546" i="2" s="1"/>
  <c r="K3595" i="2"/>
  <c r="M3595" i="2" s="1"/>
  <c r="K4644" i="2"/>
  <c r="M4644" i="2" s="1"/>
  <c r="K5693" i="2"/>
  <c r="M5693" i="2" s="1"/>
  <c r="K6742" i="2"/>
  <c r="M6742" i="2" s="1"/>
  <c r="K7791" i="2"/>
  <c r="M7791" i="2" s="1"/>
  <c r="K8840" i="2"/>
  <c r="M8840" i="2" s="1"/>
  <c r="K9889" i="2"/>
  <c r="M9889" i="2" s="1"/>
  <c r="K384" i="2"/>
  <c r="M384" i="2" s="1"/>
  <c r="K1433" i="2"/>
  <c r="M1433" i="2" s="1"/>
  <c r="K2482" i="2"/>
  <c r="M2482" i="2" s="1"/>
  <c r="K3531" i="2"/>
  <c r="M3531" i="2" s="1"/>
  <c r="K4580" i="2"/>
  <c r="M4580" i="2" s="1"/>
  <c r="K5629" i="2"/>
  <c r="M5629" i="2" s="1"/>
  <c r="K6678" i="2"/>
  <c r="M6678" i="2" s="1"/>
  <c r="K7727" i="2"/>
  <c r="M7727" i="2" s="1"/>
  <c r="K8776" i="2"/>
  <c r="M8776" i="2" s="1"/>
  <c r="K9825" i="2"/>
  <c r="M9825" i="2" s="1"/>
  <c r="K320" i="2"/>
  <c r="M320" i="2" s="1"/>
  <c r="K1369" i="2"/>
  <c r="M1369" i="2" s="1"/>
  <c r="K2418" i="2"/>
  <c r="M2418" i="2" s="1"/>
  <c r="K3467" i="2"/>
  <c r="M3467" i="2" s="1"/>
  <c r="K4516" i="2"/>
  <c r="M4516" i="2" s="1"/>
  <c r="K5565" i="2"/>
  <c r="M5565" i="2" s="1"/>
  <c r="K6614" i="2"/>
  <c r="M6614" i="2" s="1"/>
  <c r="K7663" i="2"/>
  <c r="M7663" i="2" s="1"/>
  <c r="K8712" i="2"/>
  <c r="M8712" i="2" s="1"/>
  <c r="K9761" i="2"/>
  <c r="M9761" i="2" s="1"/>
  <c r="K256" i="2"/>
  <c r="M256" i="2" s="1"/>
  <c r="K1305" i="2"/>
  <c r="M1305" i="2" s="1"/>
  <c r="K2354" i="2"/>
  <c r="M2354" i="2" s="1"/>
  <c r="K3403" i="2"/>
  <c r="M3403" i="2" s="1"/>
  <c r="K5501" i="2"/>
  <c r="M5501" i="2" s="1"/>
  <c r="K4452" i="2"/>
  <c r="M4452" i="2" s="1"/>
  <c r="K6550" i="2"/>
  <c r="M6550" i="2" s="1"/>
  <c r="K7599" i="2"/>
  <c r="M7599" i="2" s="1"/>
  <c r="K8648" i="2"/>
  <c r="M8648" i="2" s="1"/>
  <c r="K9697" i="2"/>
  <c r="M9697" i="2" s="1"/>
  <c r="K192" i="2"/>
  <c r="M192" i="2" s="1"/>
  <c r="K1241" i="2"/>
  <c r="M1241" i="2" s="1"/>
  <c r="K2290" i="2"/>
  <c r="M2290" i="2" s="1"/>
  <c r="K3339" i="2"/>
  <c r="M3339" i="2" s="1"/>
  <c r="K5437" i="2"/>
  <c r="M5437" i="2" s="1"/>
  <c r="K4388" i="2"/>
  <c r="M4388" i="2" s="1"/>
  <c r="K6486" i="2"/>
  <c r="M6486" i="2" s="1"/>
  <c r="K7535" i="2"/>
  <c r="M7535" i="2" s="1"/>
  <c r="K8584" i="2"/>
  <c r="M8584" i="2" s="1"/>
  <c r="K9633" i="2"/>
  <c r="M9633" i="2" s="1"/>
  <c r="K128" i="2"/>
  <c r="M128" i="2" s="1"/>
  <c r="K1177" i="2"/>
  <c r="M1177" i="2" s="1"/>
  <c r="K2226" i="2"/>
  <c r="M2226" i="2" s="1"/>
  <c r="K3275" i="2"/>
  <c r="M3275" i="2" s="1"/>
  <c r="K5373" i="2"/>
  <c r="M5373" i="2" s="1"/>
  <c r="K4324" i="2"/>
  <c r="M4324" i="2" s="1"/>
  <c r="K6422" i="2"/>
  <c r="M6422" i="2" s="1"/>
  <c r="K7471" i="2"/>
  <c r="M7471" i="2" s="1"/>
  <c r="K8520" i="2"/>
  <c r="M8520" i="2" s="1"/>
  <c r="K9569" i="2"/>
  <c r="M9569" i="2" s="1"/>
  <c r="K64" i="2"/>
  <c r="M64" i="2" s="1"/>
  <c r="K2162" i="2"/>
  <c r="M2162" i="2" s="1"/>
  <c r="K1113" i="2"/>
  <c r="M1113" i="2" s="1"/>
  <c r="K3211" i="2"/>
  <c r="M3211" i="2" s="1"/>
  <c r="K5309" i="2"/>
  <c r="M5309" i="2" s="1"/>
  <c r="K4260" i="2"/>
  <c r="M4260" i="2" s="1"/>
  <c r="K6358" i="2"/>
  <c r="M6358" i="2" s="1"/>
  <c r="K7407" i="2"/>
  <c r="M7407" i="2" s="1"/>
  <c r="K8456" i="2"/>
  <c r="M8456" i="2" s="1"/>
  <c r="K9505" i="2"/>
  <c r="M9505" i="2" s="1"/>
  <c r="J1030" i="2"/>
  <c r="L1030" i="2" s="1"/>
  <c r="J2079" i="2"/>
  <c r="L2079" i="2" s="1"/>
  <c r="J3128" i="2"/>
  <c r="L3128" i="2" s="1"/>
  <c r="J5226" i="2"/>
  <c r="L5226" i="2" s="1"/>
  <c r="J4177" i="2"/>
  <c r="L4177" i="2" s="1"/>
  <c r="J6275" i="2"/>
  <c r="L6275" i="2" s="1"/>
  <c r="J7324" i="2"/>
  <c r="L7324" i="2" s="1"/>
  <c r="J8373" i="2"/>
  <c r="L8373" i="2" s="1"/>
  <c r="J9422" i="2"/>
  <c r="L9422" i="2" s="1"/>
  <c r="J10471" i="2"/>
  <c r="L10471" i="2" s="1"/>
  <c r="J998" i="2"/>
  <c r="L998" i="2" s="1"/>
  <c r="J2047" i="2"/>
  <c r="L2047" i="2" s="1"/>
  <c r="J3096" i="2"/>
  <c r="L3096" i="2" s="1"/>
  <c r="J5194" i="2"/>
  <c r="L5194" i="2" s="1"/>
  <c r="J4145" i="2"/>
  <c r="L4145" i="2" s="1"/>
  <c r="J6243" i="2"/>
  <c r="L6243" i="2" s="1"/>
  <c r="J7292" i="2"/>
  <c r="L7292" i="2" s="1"/>
  <c r="J8341" i="2"/>
  <c r="L8341" i="2" s="1"/>
  <c r="J9390" i="2"/>
  <c r="L9390" i="2" s="1"/>
  <c r="J10439" i="2"/>
  <c r="L10439" i="2" s="1"/>
  <c r="J966" i="2"/>
  <c r="L966" i="2" s="1"/>
  <c r="J2015" i="2"/>
  <c r="L2015" i="2" s="1"/>
  <c r="J3064" i="2"/>
  <c r="L3064" i="2" s="1"/>
  <c r="J5162" i="2"/>
  <c r="L5162" i="2" s="1"/>
  <c r="J4113" i="2"/>
  <c r="L4113" i="2" s="1"/>
  <c r="J6211" i="2"/>
  <c r="L6211" i="2" s="1"/>
  <c r="J7260" i="2"/>
  <c r="L7260" i="2" s="1"/>
  <c r="J9358" i="2"/>
  <c r="L9358" i="2" s="1"/>
  <c r="J8309" i="2"/>
  <c r="L8309" i="2" s="1"/>
  <c r="J10407" i="2"/>
  <c r="L10407" i="2" s="1"/>
  <c r="J934" i="2"/>
  <c r="L934" i="2" s="1"/>
  <c r="J1983" i="2"/>
  <c r="L1983" i="2" s="1"/>
  <c r="J3032" i="2"/>
  <c r="L3032" i="2" s="1"/>
  <c r="J5130" i="2"/>
  <c r="L5130" i="2" s="1"/>
  <c r="J4081" i="2"/>
  <c r="L4081" i="2" s="1"/>
  <c r="J6179" i="2"/>
  <c r="L6179" i="2" s="1"/>
  <c r="J7228" i="2"/>
  <c r="L7228" i="2" s="1"/>
  <c r="J8277" i="2"/>
  <c r="L8277" i="2" s="1"/>
  <c r="J9326" i="2"/>
  <c r="L9326" i="2" s="1"/>
  <c r="J10375" i="2"/>
  <c r="L10375" i="2" s="1"/>
  <c r="J902" i="2"/>
  <c r="L902" i="2" s="1"/>
  <c r="J1951" i="2"/>
  <c r="L1951" i="2" s="1"/>
  <c r="J3000" i="2"/>
  <c r="L3000" i="2" s="1"/>
  <c r="J5098" i="2"/>
  <c r="L5098" i="2" s="1"/>
  <c r="J4049" i="2"/>
  <c r="L4049" i="2" s="1"/>
  <c r="J6147" i="2"/>
  <c r="L6147" i="2" s="1"/>
  <c r="J7196" i="2"/>
  <c r="L7196" i="2" s="1"/>
  <c r="J8245" i="2"/>
  <c r="L8245" i="2" s="1"/>
  <c r="J9294" i="2"/>
  <c r="L9294" i="2" s="1"/>
  <c r="J10343" i="2"/>
  <c r="L10343" i="2" s="1"/>
  <c r="J870" i="2"/>
  <c r="L870" i="2" s="1"/>
  <c r="J1919" i="2"/>
  <c r="L1919" i="2" s="1"/>
  <c r="J2968" i="2"/>
  <c r="L2968" i="2" s="1"/>
  <c r="J5066" i="2"/>
  <c r="L5066" i="2" s="1"/>
  <c r="J4017" i="2"/>
  <c r="L4017" i="2" s="1"/>
  <c r="J6115" i="2"/>
  <c r="L6115" i="2" s="1"/>
  <c r="J7164" i="2"/>
  <c r="L7164" i="2" s="1"/>
  <c r="J8213" i="2"/>
  <c r="L8213" i="2" s="1"/>
  <c r="J9262" i="2"/>
  <c r="L9262" i="2" s="1"/>
  <c r="J10311" i="2"/>
  <c r="L10311" i="2" s="1"/>
  <c r="J838" i="2"/>
  <c r="L838" i="2" s="1"/>
  <c r="J1887" i="2"/>
  <c r="L1887" i="2" s="1"/>
  <c r="J2936" i="2"/>
  <c r="L2936" i="2" s="1"/>
  <c r="J5034" i="2"/>
  <c r="L5034" i="2" s="1"/>
  <c r="J3985" i="2"/>
  <c r="L3985" i="2" s="1"/>
  <c r="J6083" i="2"/>
  <c r="L6083" i="2" s="1"/>
  <c r="J7132" i="2"/>
  <c r="L7132" i="2" s="1"/>
  <c r="J9230" i="2"/>
  <c r="L9230" i="2" s="1"/>
  <c r="J8181" i="2"/>
  <c r="L8181" i="2" s="1"/>
  <c r="J10279" i="2"/>
  <c r="L10279" i="2" s="1"/>
  <c r="J806" i="2"/>
  <c r="L806" i="2" s="1"/>
  <c r="J1855" i="2"/>
  <c r="L1855" i="2" s="1"/>
  <c r="J2904" i="2"/>
  <c r="L2904" i="2" s="1"/>
  <c r="J3953" i="2"/>
  <c r="L3953" i="2" s="1"/>
  <c r="J5002" i="2"/>
  <c r="L5002" i="2" s="1"/>
  <c r="J6051" i="2"/>
  <c r="L6051" i="2" s="1"/>
  <c r="J7100" i="2"/>
  <c r="L7100" i="2" s="1"/>
  <c r="J9198" i="2"/>
  <c r="L9198" i="2" s="1"/>
  <c r="J8149" i="2"/>
  <c r="L8149" i="2" s="1"/>
  <c r="J10247" i="2"/>
  <c r="L10247" i="2" s="1"/>
  <c r="J774" i="2"/>
  <c r="L774" i="2" s="1"/>
  <c r="J1823" i="2"/>
  <c r="L1823" i="2" s="1"/>
  <c r="J2872" i="2"/>
  <c r="L2872" i="2" s="1"/>
  <c r="J3921" i="2"/>
  <c r="L3921" i="2" s="1"/>
  <c r="J4970" i="2"/>
  <c r="L4970" i="2" s="1"/>
  <c r="J6019" i="2"/>
  <c r="L6019" i="2" s="1"/>
  <c r="J7068" i="2"/>
  <c r="L7068" i="2" s="1"/>
  <c r="J9166" i="2"/>
  <c r="L9166" i="2" s="1"/>
  <c r="J8117" i="2"/>
  <c r="L8117" i="2" s="1"/>
  <c r="J10215" i="2"/>
  <c r="L10215" i="2" s="1"/>
  <c r="J742" i="2"/>
  <c r="L742" i="2" s="1"/>
  <c r="J1791" i="2"/>
  <c r="L1791" i="2" s="1"/>
  <c r="J2840" i="2"/>
  <c r="L2840" i="2" s="1"/>
  <c r="J3889" i="2"/>
  <c r="L3889" i="2" s="1"/>
  <c r="J4938" i="2"/>
  <c r="L4938" i="2" s="1"/>
  <c r="J5987" i="2"/>
  <c r="L5987" i="2" s="1"/>
  <c r="J7036" i="2"/>
  <c r="L7036" i="2" s="1"/>
  <c r="J9134" i="2"/>
  <c r="L9134" i="2" s="1"/>
  <c r="J8085" i="2"/>
  <c r="L8085" i="2" s="1"/>
  <c r="J10183" i="2"/>
  <c r="L10183" i="2" s="1"/>
  <c r="J710" i="2"/>
  <c r="L710" i="2" s="1"/>
  <c r="J1759" i="2"/>
  <c r="L1759" i="2" s="1"/>
  <c r="J2808" i="2"/>
  <c r="L2808" i="2" s="1"/>
  <c r="J3857" i="2"/>
  <c r="L3857" i="2" s="1"/>
  <c r="J4906" i="2"/>
  <c r="L4906" i="2" s="1"/>
  <c r="J5955" i="2"/>
  <c r="L5955" i="2" s="1"/>
  <c r="J7004" i="2"/>
  <c r="L7004" i="2" s="1"/>
  <c r="J9102" i="2"/>
  <c r="L9102" i="2" s="1"/>
  <c r="J8053" i="2"/>
  <c r="L8053" i="2" s="1"/>
  <c r="J10151" i="2"/>
  <c r="L10151" i="2" s="1"/>
  <c r="J678" i="2"/>
  <c r="L678" i="2" s="1"/>
  <c r="J1727" i="2"/>
  <c r="L1727" i="2" s="1"/>
  <c r="J2776" i="2"/>
  <c r="L2776" i="2" s="1"/>
  <c r="J3825" i="2"/>
  <c r="L3825" i="2" s="1"/>
  <c r="J4874" i="2"/>
  <c r="L4874" i="2" s="1"/>
  <c r="J5923" i="2"/>
  <c r="L5923" i="2" s="1"/>
  <c r="J6972" i="2"/>
  <c r="L6972" i="2" s="1"/>
  <c r="J8021" i="2"/>
  <c r="L8021" i="2" s="1"/>
  <c r="J9070" i="2"/>
  <c r="L9070" i="2" s="1"/>
  <c r="J10119" i="2"/>
  <c r="L10119" i="2" s="1"/>
  <c r="J646" i="2"/>
  <c r="L646" i="2" s="1"/>
  <c r="J1695" i="2"/>
  <c r="L1695" i="2" s="1"/>
  <c r="J2744" i="2"/>
  <c r="L2744" i="2" s="1"/>
  <c r="J3793" i="2"/>
  <c r="L3793" i="2" s="1"/>
  <c r="J4842" i="2"/>
  <c r="L4842" i="2" s="1"/>
  <c r="J5891" i="2"/>
  <c r="L5891" i="2" s="1"/>
  <c r="J6940" i="2"/>
  <c r="L6940" i="2" s="1"/>
  <c r="J7989" i="2"/>
  <c r="L7989" i="2" s="1"/>
  <c r="J9038" i="2"/>
  <c r="L9038" i="2" s="1"/>
  <c r="J10087" i="2"/>
  <c r="L10087" i="2" s="1"/>
  <c r="J614" i="2"/>
  <c r="L614" i="2" s="1"/>
  <c r="J1663" i="2"/>
  <c r="L1663" i="2" s="1"/>
  <c r="J2712" i="2"/>
  <c r="L2712" i="2" s="1"/>
  <c r="J3761" i="2"/>
  <c r="L3761" i="2" s="1"/>
  <c r="J4810" i="2"/>
  <c r="L4810" i="2" s="1"/>
  <c r="J5859" i="2"/>
  <c r="L5859" i="2" s="1"/>
  <c r="J6908" i="2"/>
  <c r="L6908" i="2" s="1"/>
  <c r="J7957" i="2"/>
  <c r="L7957" i="2" s="1"/>
  <c r="J9006" i="2"/>
  <c r="L9006" i="2" s="1"/>
  <c r="J10055" i="2"/>
  <c r="L10055" i="2" s="1"/>
  <c r="J582" i="2"/>
  <c r="L582" i="2" s="1"/>
  <c r="J1631" i="2"/>
  <c r="L1631" i="2" s="1"/>
  <c r="J2680" i="2"/>
  <c r="L2680" i="2" s="1"/>
  <c r="J3729" i="2"/>
  <c r="L3729" i="2" s="1"/>
  <c r="J4778" i="2"/>
  <c r="L4778" i="2" s="1"/>
  <c r="J5827" i="2"/>
  <c r="L5827" i="2" s="1"/>
  <c r="J6876" i="2"/>
  <c r="L6876" i="2" s="1"/>
  <c r="J7925" i="2"/>
  <c r="L7925" i="2" s="1"/>
  <c r="J8974" i="2"/>
  <c r="L8974" i="2" s="1"/>
  <c r="J10023" i="2"/>
  <c r="L10023" i="2" s="1"/>
  <c r="J550" i="2"/>
  <c r="L550" i="2" s="1"/>
  <c r="J1599" i="2"/>
  <c r="L1599" i="2" s="1"/>
  <c r="J2648" i="2"/>
  <c r="L2648" i="2" s="1"/>
  <c r="J3697" i="2"/>
  <c r="L3697" i="2" s="1"/>
  <c r="J4746" i="2"/>
  <c r="L4746" i="2" s="1"/>
  <c r="J5795" i="2"/>
  <c r="L5795" i="2" s="1"/>
  <c r="J6844" i="2"/>
  <c r="L6844" i="2" s="1"/>
  <c r="J7893" i="2"/>
  <c r="L7893" i="2" s="1"/>
  <c r="J8942" i="2"/>
  <c r="L8942" i="2" s="1"/>
  <c r="J9991" i="2"/>
  <c r="L9991" i="2" s="1"/>
  <c r="J518" i="2"/>
  <c r="L518" i="2" s="1"/>
  <c r="J1567" i="2"/>
  <c r="L1567" i="2" s="1"/>
  <c r="J2616" i="2"/>
  <c r="L2616" i="2" s="1"/>
  <c r="J3665" i="2"/>
  <c r="L3665" i="2" s="1"/>
  <c r="J4714" i="2"/>
  <c r="L4714" i="2" s="1"/>
  <c r="J5763" i="2"/>
  <c r="L5763" i="2" s="1"/>
  <c r="J6812" i="2"/>
  <c r="L6812" i="2" s="1"/>
  <c r="J7861" i="2"/>
  <c r="L7861" i="2" s="1"/>
  <c r="J8910" i="2"/>
  <c r="L8910" i="2" s="1"/>
  <c r="J9959" i="2"/>
  <c r="L9959" i="2" s="1"/>
  <c r="J486" i="2"/>
  <c r="L486" i="2" s="1"/>
  <c r="J1535" i="2"/>
  <c r="L1535" i="2" s="1"/>
  <c r="J2584" i="2"/>
  <c r="L2584" i="2" s="1"/>
  <c r="J3633" i="2"/>
  <c r="L3633" i="2" s="1"/>
  <c r="J4682" i="2"/>
  <c r="L4682" i="2" s="1"/>
  <c r="J5731" i="2"/>
  <c r="L5731" i="2" s="1"/>
  <c r="J6780" i="2"/>
  <c r="L6780" i="2" s="1"/>
  <c r="J7829" i="2"/>
  <c r="L7829" i="2" s="1"/>
  <c r="J8878" i="2"/>
  <c r="L8878" i="2" s="1"/>
  <c r="J9927" i="2"/>
  <c r="L9927" i="2" s="1"/>
  <c r="J454" i="2"/>
  <c r="L454" i="2" s="1"/>
  <c r="J1503" i="2"/>
  <c r="L1503" i="2" s="1"/>
  <c r="J2552" i="2"/>
  <c r="L2552" i="2" s="1"/>
  <c r="J3601" i="2"/>
  <c r="L3601" i="2" s="1"/>
  <c r="J4650" i="2"/>
  <c r="L4650" i="2" s="1"/>
  <c r="J5699" i="2"/>
  <c r="L5699" i="2" s="1"/>
  <c r="J6748" i="2"/>
  <c r="L6748" i="2" s="1"/>
  <c r="J7797" i="2"/>
  <c r="L7797" i="2" s="1"/>
  <c r="J8846" i="2"/>
  <c r="L8846" i="2" s="1"/>
  <c r="J9895" i="2"/>
  <c r="L9895" i="2" s="1"/>
  <c r="J422" i="2"/>
  <c r="L422" i="2" s="1"/>
  <c r="J1471" i="2"/>
  <c r="L1471" i="2" s="1"/>
  <c r="J2520" i="2"/>
  <c r="L2520" i="2" s="1"/>
  <c r="J3569" i="2"/>
  <c r="L3569" i="2" s="1"/>
  <c r="J4618" i="2"/>
  <c r="L4618" i="2" s="1"/>
  <c r="J5667" i="2"/>
  <c r="L5667" i="2" s="1"/>
  <c r="J6716" i="2"/>
  <c r="L6716" i="2" s="1"/>
  <c r="J7765" i="2"/>
  <c r="L7765" i="2" s="1"/>
  <c r="J8814" i="2"/>
  <c r="L8814" i="2" s="1"/>
  <c r="J9863" i="2"/>
  <c r="L9863" i="2" s="1"/>
  <c r="J390" i="2"/>
  <c r="L390" i="2" s="1"/>
  <c r="J1439" i="2"/>
  <c r="L1439" i="2" s="1"/>
  <c r="J2488" i="2"/>
  <c r="L2488" i="2" s="1"/>
  <c r="J3537" i="2"/>
  <c r="L3537" i="2" s="1"/>
  <c r="J4586" i="2"/>
  <c r="L4586" i="2" s="1"/>
  <c r="J5635" i="2"/>
  <c r="L5635" i="2" s="1"/>
  <c r="J6684" i="2"/>
  <c r="L6684" i="2" s="1"/>
  <c r="J7733" i="2"/>
  <c r="L7733" i="2" s="1"/>
  <c r="J8782" i="2"/>
  <c r="L8782" i="2" s="1"/>
  <c r="J9831" i="2"/>
  <c r="L9831" i="2" s="1"/>
  <c r="J358" i="2"/>
  <c r="L358" i="2" s="1"/>
  <c r="J1407" i="2"/>
  <c r="L1407" i="2" s="1"/>
  <c r="J2456" i="2"/>
  <c r="L2456" i="2" s="1"/>
  <c r="J3505" i="2"/>
  <c r="L3505" i="2" s="1"/>
  <c r="J4554" i="2"/>
  <c r="L4554" i="2" s="1"/>
  <c r="J5603" i="2"/>
  <c r="L5603" i="2" s="1"/>
  <c r="J6652" i="2"/>
  <c r="L6652" i="2" s="1"/>
  <c r="J7701" i="2"/>
  <c r="L7701" i="2" s="1"/>
  <c r="J8750" i="2"/>
  <c r="L8750" i="2" s="1"/>
  <c r="J9799" i="2"/>
  <c r="L9799" i="2" s="1"/>
  <c r="J326" i="2"/>
  <c r="L326" i="2" s="1"/>
  <c r="J1375" i="2"/>
  <c r="L1375" i="2" s="1"/>
  <c r="J2424" i="2"/>
  <c r="L2424" i="2" s="1"/>
  <c r="J3473" i="2"/>
  <c r="L3473" i="2" s="1"/>
  <c r="J4522" i="2"/>
  <c r="L4522" i="2" s="1"/>
  <c r="J5571" i="2"/>
  <c r="L5571" i="2" s="1"/>
  <c r="J6620" i="2"/>
  <c r="L6620" i="2" s="1"/>
  <c r="J7669" i="2"/>
  <c r="L7669" i="2" s="1"/>
  <c r="J8718" i="2"/>
  <c r="L8718" i="2" s="1"/>
  <c r="J9767" i="2"/>
  <c r="L9767" i="2" s="1"/>
  <c r="J294" i="2"/>
  <c r="L294" i="2" s="1"/>
  <c r="J1343" i="2"/>
  <c r="L1343" i="2" s="1"/>
  <c r="J2392" i="2"/>
  <c r="L2392" i="2" s="1"/>
  <c r="J3441" i="2"/>
  <c r="L3441" i="2" s="1"/>
  <c r="J4490" i="2"/>
  <c r="L4490" i="2" s="1"/>
  <c r="J5539" i="2"/>
  <c r="L5539" i="2" s="1"/>
  <c r="J6588" i="2"/>
  <c r="L6588" i="2" s="1"/>
  <c r="J7637" i="2"/>
  <c r="L7637" i="2" s="1"/>
  <c r="J8686" i="2"/>
  <c r="L8686" i="2" s="1"/>
  <c r="J9735" i="2"/>
  <c r="L9735" i="2" s="1"/>
  <c r="J262" i="2"/>
  <c r="L262" i="2" s="1"/>
  <c r="J1311" i="2"/>
  <c r="L1311" i="2" s="1"/>
  <c r="J2360" i="2"/>
  <c r="L2360" i="2" s="1"/>
  <c r="J3409" i="2"/>
  <c r="L3409" i="2" s="1"/>
  <c r="J4458" i="2"/>
  <c r="L4458" i="2" s="1"/>
  <c r="J5507" i="2"/>
  <c r="L5507" i="2" s="1"/>
  <c r="J6556" i="2"/>
  <c r="L6556" i="2" s="1"/>
  <c r="J7605" i="2"/>
  <c r="L7605" i="2" s="1"/>
  <c r="J8654" i="2"/>
  <c r="L8654" i="2" s="1"/>
  <c r="J9703" i="2"/>
  <c r="L9703" i="2" s="1"/>
  <c r="J230" i="2"/>
  <c r="L230" i="2" s="1"/>
  <c r="J1279" i="2"/>
  <c r="L1279" i="2" s="1"/>
  <c r="J2328" i="2"/>
  <c r="L2328" i="2" s="1"/>
  <c r="J3377" i="2"/>
  <c r="L3377" i="2" s="1"/>
  <c r="J4426" i="2"/>
  <c r="L4426" i="2" s="1"/>
  <c r="J5475" i="2"/>
  <c r="L5475" i="2" s="1"/>
  <c r="J6524" i="2"/>
  <c r="L6524" i="2" s="1"/>
  <c r="J7573" i="2"/>
  <c r="L7573" i="2" s="1"/>
  <c r="J8622" i="2"/>
  <c r="L8622" i="2" s="1"/>
  <c r="J9671" i="2"/>
  <c r="L9671" i="2" s="1"/>
  <c r="J198" i="2"/>
  <c r="L198" i="2" s="1"/>
  <c r="J2296" i="2"/>
  <c r="L2296" i="2" s="1"/>
  <c r="J1247" i="2"/>
  <c r="L1247" i="2" s="1"/>
  <c r="J3345" i="2"/>
  <c r="L3345" i="2" s="1"/>
  <c r="J5443" i="2"/>
  <c r="L5443" i="2" s="1"/>
  <c r="J4394" i="2"/>
  <c r="L4394" i="2" s="1"/>
  <c r="J6492" i="2"/>
  <c r="L6492" i="2" s="1"/>
  <c r="J7541" i="2"/>
  <c r="L7541" i="2" s="1"/>
  <c r="J8590" i="2"/>
  <c r="L8590" i="2" s="1"/>
  <c r="J9639" i="2"/>
  <c r="L9639" i="2" s="1"/>
  <c r="J1215" i="2"/>
  <c r="L1215" i="2" s="1"/>
  <c r="J166" i="2"/>
  <c r="L166" i="2" s="1"/>
  <c r="J2264" i="2"/>
  <c r="L2264" i="2" s="1"/>
  <c r="J3313" i="2"/>
  <c r="L3313" i="2" s="1"/>
  <c r="J5411" i="2"/>
  <c r="L5411" i="2" s="1"/>
  <c r="J4362" i="2"/>
  <c r="L4362" i="2" s="1"/>
  <c r="J6460" i="2"/>
  <c r="L6460" i="2" s="1"/>
  <c r="J7509" i="2"/>
  <c r="L7509" i="2" s="1"/>
  <c r="J8558" i="2"/>
  <c r="L8558" i="2" s="1"/>
  <c r="J9607" i="2"/>
  <c r="L9607" i="2" s="1"/>
  <c r="J1183" i="2"/>
  <c r="L1183" i="2" s="1"/>
  <c r="J134" i="2"/>
  <c r="L134" i="2" s="1"/>
  <c r="J2232" i="2"/>
  <c r="L2232" i="2" s="1"/>
  <c r="J3281" i="2"/>
  <c r="L3281" i="2" s="1"/>
  <c r="J5379" i="2"/>
  <c r="L5379" i="2" s="1"/>
  <c r="J4330" i="2"/>
  <c r="L4330" i="2" s="1"/>
  <c r="J6428" i="2"/>
  <c r="L6428" i="2" s="1"/>
  <c r="J7477" i="2"/>
  <c r="L7477" i="2" s="1"/>
  <c r="J8526" i="2"/>
  <c r="L8526" i="2" s="1"/>
  <c r="J9575" i="2"/>
  <c r="L9575" i="2" s="1"/>
  <c r="J1151" i="2"/>
  <c r="L1151" i="2" s="1"/>
  <c r="J102" i="2"/>
  <c r="L102" i="2" s="1"/>
  <c r="J2200" i="2"/>
  <c r="L2200" i="2" s="1"/>
  <c r="J3249" i="2"/>
  <c r="L3249" i="2" s="1"/>
  <c r="J5347" i="2"/>
  <c r="L5347" i="2" s="1"/>
  <c r="J4298" i="2"/>
  <c r="L4298" i="2" s="1"/>
  <c r="J7445" i="2"/>
  <c r="L7445" i="2" s="1"/>
  <c r="J6396" i="2"/>
  <c r="L6396" i="2" s="1"/>
  <c r="J8494" i="2"/>
  <c r="L8494" i="2" s="1"/>
  <c r="J9543" i="2"/>
  <c r="L9543" i="2" s="1"/>
  <c r="J1119" i="2"/>
  <c r="L1119" i="2" s="1"/>
  <c r="J70" i="2"/>
  <c r="L70" i="2" s="1"/>
  <c r="J2168" i="2"/>
  <c r="L2168" i="2" s="1"/>
  <c r="J3217" i="2"/>
  <c r="L3217" i="2" s="1"/>
  <c r="J5315" i="2"/>
  <c r="L5315" i="2" s="1"/>
  <c r="J4266" i="2"/>
  <c r="L4266" i="2" s="1"/>
  <c r="J6364" i="2"/>
  <c r="L6364" i="2" s="1"/>
  <c r="J7413" i="2"/>
  <c r="L7413" i="2" s="1"/>
  <c r="J8462" i="2"/>
  <c r="L8462" i="2" s="1"/>
  <c r="J9511" i="2"/>
  <c r="L9511" i="2" s="1"/>
  <c r="J1087" i="2"/>
  <c r="L1087" i="2" s="1"/>
  <c r="J38" i="2"/>
  <c r="L38" i="2" s="1"/>
  <c r="J2136" i="2"/>
  <c r="L2136" i="2" s="1"/>
  <c r="J3185" i="2"/>
  <c r="L3185" i="2" s="1"/>
  <c r="J5283" i="2"/>
  <c r="L5283" i="2" s="1"/>
  <c r="J4234" i="2"/>
  <c r="L4234" i="2" s="1"/>
  <c r="J7381" i="2"/>
  <c r="L7381" i="2" s="1"/>
  <c r="J6332" i="2"/>
  <c r="L6332" i="2" s="1"/>
  <c r="J8430" i="2"/>
  <c r="L8430" i="2" s="1"/>
  <c r="J9479" i="2"/>
  <c r="L9479" i="2" s="1"/>
  <c r="J1055" i="2"/>
  <c r="L1055" i="2" s="1"/>
  <c r="J6" i="2"/>
  <c r="L6" i="2" s="1"/>
  <c r="J2104" i="2"/>
  <c r="L2104" i="2" s="1"/>
  <c r="J3153" i="2"/>
  <c r="L3153" i="2" s="1"/>
  <c r="J4202" i="2"/>
  <c r="L4202" i="2" s="1"/>
  <c r="J5251" i="2"/>
  <c r="L5251" i="2" s="1"/>
  <c r="J7349" i="2"/>
  <c r="L7349" i="2" s="1"/>
  <c r="J6300" i="2"/>
  <c r="L6300" i="2" s="1"/>
  <c r="J8398" i="2"/>
  <c r="L8398" i="2" s="1"/>
  <c r="J9447" i="2"/>
  <c r="L9447" i="2" s="1"/>
  <c r="K1023" i="2"/>
  <c r="M1023" i="2" s="1"/>
  <c r="K2072" i="2"/>
  <c r="M2072" i="2" s="1"/>
  <c r="K3121" i="2"/>
  <c r="M3121" i="2" s="1"/>
  <c r="K5219" i="2"/>
  <c r="M5219" i="2" s="1"/>
  <c r="K4170" i="2"/>
  <c r="M4170" i="2" s="1"/>
  <c r="K6268" i="2"/>
  <c r="M6268" i="2" s="1"/>
  <c r="K8366" i="2"/>
  <c r="M8366" i="2" s="1"/>
  <c r="K7317" i="2"/>
  <c r="M7317" i="2" s="1"/>
  <c r="K9415" i="2"/>
  <c r="M9415" i="2" s="1"/>
  <c r="K10464" i="2"/>
  <c r="M10464" i="2" s="1"/>
  <c r="K991" i="2"/>
  <c r="M991" i="2" s="1"/>
  <c r="K2040" i="2"/>
  <c r="M2040" i="2" s="1"/>
  <c r="K3089" i="2"/>
  <c r="M3089" i="2" s="1"/>
  <c r="K5187" i="2"/>
  <c r="M5187" i="2" s="1"/>
  <c r="K4138" i="2"/>
  <c r="M4138" i="2" s="1"/>
  <c r="K6236" i="2"/>
  <c r="M6236" i="2" s="1"/>
  <c r="K7285" i="2"/>
  <c r="M7285" i="2" s="1"/>
  <c r="K8334" i="2"/>
  <c r="M8334" i="2" s="1"/>
  <c r="K9383" i="2"/>
  <c r="M9383" i="2" s="1"/>
  <c r="K10432" i="2"/>
  <c r="M10432" i="2" s="1"/>
  <c r="K959" i="2"/>
  <c r="M959" i="2" s="1"/>
  <c r="K2008" i="2"/>
  <c r="M2008" i="2" s="1"/>
  <c r="K4106" i="2"/>
  <c r="M4106" i="2" s="1"/>
  <c r="K3057" i="2"/>
  <c r="M3057" i="2" s="1"/>
  <c r="K5155" i="2"/>
  <c r="M5155" i="2" s="1"/>
  <c r="K6204" i="2"/>
  <c r="M6204" i="2" s="1"/>
  <c r="K7253" i="2"/>
  <c r="M7253" i="2" s="1"/>
  <c r="K8302" i="2"/>
  <c r="M8302" i="2" s="1"/>
  <c r="K9351" i="2"/>
  <c r="M9351" i="2" s="1"/>
  <c r="K10400" i="2"/>
  <c r="M10400" i="2" s="1"/>
  <c r="K927" i="2"/>
  <c r="M927" i="2" s="1"/>
  <c r="K1976" i="2"/>
  <c r="M1976" i="2" s="1"/>
  <c r="K4074" i="2"/>
  <c r="M4074" i="2" s="1"/>
  <c r="K3025" i="2"/>
  <c r="M3025" i="2" s="1"/>
  <c r="K5123" i="2"/>
  <c r="M5123" i="2" s="1"/>
  <c r="K6172" i="2"/>
  <c r="M6172" i="2" s="1"/>
  <c r="K7221" i="2"/>
  <c r="M7221" i="2" s="1"/>
  <c r="K8270" i="2"/>
  <c r="M8270" i="2" s="1"/>
  <c r="K9319" i="2"/>
  <c r="M9319" i="2" s="1"/>
  <c r="K10368" i="2"/>
  <c r="M10368" i="2" s="1"/>
  <c r="K895" i="2"/>
  <c r="M895" i="2" s="1"/>
  <c r="K1944" i="2"/>
  <c r="M1944" i="2" s="1"/>
  <c r="K2993" i="2"/>
  <c r="M2993" i="2" s="1"/>
  <c r="K4042" i="2"/>
  <c r="M4042" i="2" s="1"/>
  <c r="K5091" i="2"/>
  <c r="M5091" i="2" s="1"/>
  <c r="K6140" i="2"/>
  <c r="M6140" i="2" s="1"/>
  <c r="K7189" i="2"/>
  <c r="M7189" i="2" s="1"/>
  <c r="K8238" i="2"/>
  <c r="M8238" i="2" s="1"/>
  <c r="K9287" i="2"/>
  <c r="M9287" i="2" s="1"/>
  <c r="K10336" i="2"/>
  <c r="M10336" i="2" s="1"/>
  <c r="K863" i="2"/>
  <c r="M863" i="2" s="1"/>
  <c r="K1912" i="2"/>
  <c r="M1912" i="2" s="1"/>
  <c r="K2961" i="2"/>
  <c r="M2961" i="2" s="1"/>
  <c r="K4010" i="2"/>
  <c r="M4010" i="2" s="1"/>
  <c r="K5059" i="2"/>
  <c r="M5059" i="2" s="1"/>
  <c r="K6108" i="2"/>
  <c r="M6108" i="2" s="1"/>
  <c r="K7157" i="2"/>
  <c r="M7157" i="2" s="1"/>
  <c r="K8206" i="2"/>
  <c r="M8206" i="2" s="1"/>
  <c r="K9255" i="2"/>
  <c r="M9255" i="2" s="1"/>
  <c r="K10304" i="2"/>
  <c r="M10304" i="2" s="1"/>
  <c r="K831" i="2"/>
  <c r="M831" i="2" s="1"/>
  <c r="K1880" i="2"/>
  <c r="M1880" i="2" s="1"/>
  <c r="K2929" i="2"/>
  <c r="M2929" i="2" s="1"/>
  <c r="K3978" i="2"/>
  <c r="M3978" i="2" s="1"/>
  <c r="K5027" i="2"/>
  <c r="M5027" i="2" s="1"/>
  <c r="K6076" i="2"/>
  <c r="M6076" i="2" s="1"/>
  <c r="K7125" i="2"/>
  <c r="M7125" i="2" s="1"/>
  <c r="K8174" i="2"/>
  <c r="M8174" i="2" s="1"/>
  <c r="K9223" i="2"/>
  <c r="M9223" i="2" s="1"/>
  <c r="K10272" i="2"/>
  <c r="M10272" i="2" s="1"/>
  <c r="K799" i="2"/>
  <c r="M799" i="2" s="1"/>
  <c r="K1848" i="2"/>
  <c r="M1848" i="2" s="1"/>
  <c r="K2897" i="2"/>
  <c r="M2897" i="2" s="1"/>
  <c r="K3946" i="2"/>
  <c r="M3946" i="2" s="1"/>
  <c r="K4995" i="2"/>
  <c r="M4995" i="2" s="1"/>
  <c r="K6044" i="2"/>
  <c r="M6044" i="2" s="1"/>
  <c r="K7093" i="2"/>
  <c r="M7093" i="2" s="1"/>
  <c r="K8142" i="2"/>
  <c r="M8142" i="2" s="1"/>
  <c r="K9191" i="2"/>
  <c r="M9191" i="2" s="1"/>
  <c r="K10240" i="2"/>
  <c r="M10240" i="2" s="1"/>
  <c r="K767" i="2"/>
  <c r="M767" i="2" s="1"/>
  <c r="K1816" i="2"/>
  <c r="M1816" i="2" s="1"/>
  <c r="K2865" i="2"/>
  <c r="M2865" i="2" s="1"/>
  <c r="K3914" i="2"/>
  <c r="M3914" i="2" s="1"/>
  <c r="K4963" i="2"/>
  <c r="M4963" i="2" s="1"/>
  <c r="K6012" i="2"/>
  <c r="M6012" i="2" s="1"/>
  <c r="K7061" i="2"/>
  <c r="M7061" i="2" s="1"/>
  <c r="K8110" i="2"/>
  <c r="M8110" i="2" s="1"/>
  <c r="K9159" i="2"/>
  <c r="M9159" i="2" s="1"/>
  <c r="K10208" i="2"/>
  <c r="M10208" i="2" s="1"/>
  <c r="K735" i="2"/>
  <c r="M735" i="2" s="1"/>
  <c r="K1784" i="2"/>
  <c r="M1784" i="2" s="1"/>
  <c r="K2833" i="2"/>
  <c r="M2833" i="2" s="1"/>
  <c r="K3882" i="2"/>
  <c r="M3882" i="2" s="1"/>
  <c r="K4931" i="2"/>
  <c r="M4931" i="2" s="1"/>
  <c r="K5980" i="2"/>
  <c r="M5980" i="2" s="1"/>
  <c r="K7029" i="2"/>
  <c r="M7029" i="2" s="1"/>
  <c r="K8078" i="2"/>
  <c r="M8078" i="2" s="1"/>
  <c r="K9127" i="2"/>
  <c r="M9127" i="2" s="1"/>
  <c r="K10176" i="2"/>
  <c r="M10176" i="2" s="1"/>
  <c r="K703" i="2"/>
  <c r="M703" i="2" s="1"/>
  <c r="K1752" i="2"/>
  <c r="M1752" i="2" s="1"/>
  <c r="K2801" i="2"/>
  <c r="M2801" i="2" s="1"/>
  <c r="K3850" i="2"/>
  <c r="M3850" i="2" s="1"/>
  <c r="K4899" i="2"/>
  <c r="M4899" i="2" s="1"/>
  <c r="K5948" i="2"/>
  <c r="M5948" i="2" s="1"/>
  <c r="K6997" i="2"/>
  <c r="M6997" i="2" s="1"/>
  <c r="K8046" i="2"/>
  <c r="M8046" i="2" s="1"/>
  <c r="K9095" i="2"/>
  <c r="M9095" i="2" s="1"/>
  <c r="K10144" i="2"/>
  <c r="M10144" i="2" s="1"/>
  <c r="K671" i="2"/>
  <c r="M671" i="2" s="1"/>
  <c r="K1720" i="2"/>
  <c r="M1720" i="2" s="1"/>
  <c r="K2769" i="2"/>
  <c r="M2769" i="2" s="1"/>
  <c r="K3818" i="2"/>
  <c r="M3818" i="2" s="1"/>
  <c r="K4867" i="2"/>
  <c r="M4867" i="2" s="1"/>
  <c r="K5916" i="2"/>
  <c r="M5916" i="2" s="1"/>
  <c r="K6965" i="2"/>
  <c r="M6965" i="2" s="1"/>
  <c r="K8014" i="2"/>
  <c r="M8014" i="2" s="1"/>
  <c r="K9063" i="2"/>
  <c r="M9063" i="2" s="1"/>
  <c r="K10112" i="2"/>
  <c r="M10112" i="2" s="1"/>
  <c r="K639" i="2"/>
  <c r="M639" i="2" s="1"/>
  <c r="K1688" i="2"/>
  <c r="M1688" i="2" s="1"/>
  <c r="K2737" i="2"/>
  <c r="M2737" i="2" s="1"/>
  <c r="K3786" i="2"/>
  <c r="M3786" i="2" s="1"/>
  <c r="K4835" i="2"/>
  <c r="M4835" i="2" s="1"/>
  <c r="K5884" i="2"/>
  <c r="M5884" i="2" s="1"/>
  <c r="K6933" i="2"/>
  <c r="M6933" i="2" s="1"/>
  <c r="K7982" i="2"/>
  <c r="M7982" i="2" s="1"/>
  <c r="K9031" i="2"/>
  <c r="M9031" i="2" s="1"/>
  <c r="K10080" i="2"/>
  <c r="M10080" i="2" s="1"/>
  <c r="K607" i="2"/>
  <c r="M607" i="2" s="1"/>
  <c r="K1656" i="2"/>
  <c r="M1656" i="2" s="1"/>
  <c r="K2705" i="2"/>
  <c r="M2705" i="2" s="1"/>
  <c r="K3754" i="2"/>
  <c r="M3754" i="2" s="1"/>
  <c r="K4803" i="2"/>
  <c r="M4803" i="2" s="1"/>
  <c r="K5852" i="2"/>
  <c r="M5852" i="2" s="1"/>
  <c r="K6901" i="2"/>
  <c r="M6901" i="2" s="1"/>
  <c r="K7950" i="2"/>
  <c r="M7950" i="2" s="1"/>
  <c r="K8999" i="2"/>
  <c r="M8999" i="2" s="1"/>
  <c r="K10048" i="2"/>
  <c r="M10048" i="2" s="1"/>
  <c r="K575" i="2"/>
  <c r="M575" i="2" s="1"/>
  <c r="K1624" i="2"/>
  <c r="M1624" i="2" s="1"/>
  <c r="K2673" i="2"/>
  <c r="M2673" i="2" s="1"/>
  <c r="K3722" i="2"/>
  <c r="M3722" i="2" s="1"/>
  <c r="K4771" i="2"/>
  <c r="M4771" i="2" s="1"/>
  <c r="K5820" i="2"/>
  <c r="M5820" i="2" s="1"/>
  <c r="K6869" i="2"/>
  <c r="M6869" i="2" s="1"/>
  <c r="K7918" i="2"/>
  <c r="M7918" i="2" s="1"/>
  <c r="K8967" i="2"/>
  <c r="M8967" i="2" s="1"/>
  <c r="K10016" i="2"/>
  <c r="M10016" i="2" s="1"/>
  <c r="K543" i="2"/>
  <c r="M543" i="2" s="1"/>
  <c r="K1592" i="2"/>
  <c r="M1592" i="2" s="1"/>
  <c r="K2641" i="2"/>
  <c r="M2641" i="2" s="1"/>
  <c r="K3690" i="2"/>
  <c r="M3690" i="2" s="1"/>
  <c r="K4739" i="2"/>
  <c r="M4739" i="2" s="1"/>
  <c r="K5788" i="2"/>
  <c r="M5788" i="2" s="1"/>
  <c r="K6837" i="2"/>
  <c r="M6837" i="2" s="1"/>
  <c r="K7886" i="2"/>
  <c r="M7886" i="2" s="1"/>
  <c r="K8935" i="2"/>
  <c r="M8935" i="2" s="1"/>
  <c r="K9984" i="2"/>
  <c r="M9984" i="2" s="1"/>
  <c r="K511" i="2"/>
  <c r="M511" i="2" s="1"/>
  <c r="K1560" i="2"/>
  <c r="M1560" i="2" s="1"/>
  <c r="K2609" i="2"/>
  <c r="M2609" i="2" s="1"/>
  <c r="K3658" i="2"/>
  <c r="M3658" i="2" s="1"/>
  <c r="K4707" i="2"/>
  <c r="M4707" i="2" s="1"/>
  <c r="K5756" i="2"/>
  <c r="M5756" i="2" s="1"/>
  <c r="K6805" i="2"/>
  <c r="M6805" i="2" s="1"/>
  <c r="K7854" i="2"/>
  <c r="M7854" i="2" s="1"/>
  <c r="K8903" i="2"/>
  <c r="M8903" i="2" s="1"/>
  <c r="K9952" i="2"/>
  <c r="M9952" i="2" s="1"/>
  <c r="K479" i="2"/>
  <c r="M479" i="2" s="1"/>
  <c r="K1528" i="2"/>
  <c r="M1528" i="2" s="1"/>
  <c r="K2577" i="2"/>
  <c r="M2577" i="2" s="1"/>
  <c r="K3626" i="2"/>
  <c r="M3626" i="2" s="1"/>
  <c r="K4675" i="2"/>
  <c r="M4675" i="2" s="1"/>
  <c r="K5724" i="2"/>
  <c r="M5724" i="2" s="1"/>
  <c r="K6773" i="2"/>
  <c r="M6773" i="2" s="1"/>
  <c r="K7822" i="2"/>
  <c r="M7822" i="2" s="1"/>
  <c r="K8871" i="2"/>
  <c r="M8871" i="2" s="1"/>
  <c r="K9920" i="2"/>
  <c r="M9920" i="2" s="1"/>
  <c r="K447" i="2"/>
  <c r="M447" i="2" s="1"/>
  <c r="K1496" i="2"/>
  <c r="M1496" i="2" s="1"/>
  <c r="K2545" i="2"/>
  <c r="M2545" i="2" s="1"/>
  <c r="K3594" i="2"/>
  <c r="M3594" i="2" s="1"/>
  <c r="K4643" i="2"/>
  <c r="M4643" i="2" s="1"/>
  <c r="K5692" i="2"/>
  <c r="M5692" i="2" s="1"/>
  <c r="K6741" i="2"/>
  <c r="M6741" i="2" s="1"/>
  <c r="K7790" i="2"/>
  <c r="M7790" i="2" s="1"/>
  <c r="K8839" i="2"/>
  <c r="M8839" i="2" s="1"/>
  <c r="K9888" i="2"/>
  <c r="M9888" i="2" s="1"/>
  <c r="K415" i="2"/>
  <c r="M415" i="2" s="1"/>
  <c r="K1464" i="2"/>
  <c r="M1464" i="2" s="1"/>
  <c r="K2513" i="2"/>
  <c r="M2513" i="2" s="1"/>
  <c r="K3562" i="2"/>
  <c r="M3562" i="2" s="1"/>
  <c r="K4611" i="2"/>
  <c r="M4611" i="2" s="1"/>
  <c r="K5660" i="2"/>
  <c r="M5660" i="2" s="1"/>
  <c r="K6709" i="2"/>
  <c r="M6709" i="2" s="1"/>
  <c r="K7758" i="2"/>
  <c r="M7758" i="2" s="1"/>
  <c r="K8807" i="2"/>
  <c r="M8807" i="2" s="1"/>
  <c r="K9856" i="2"/>
  <c r="M9856" i="2" s="1"/>
  <c r="K383" i="2"/>
  <c r="M383" i="2" s="1"/>
  <c r="K1432" i="2"/>
  <c r="M1432" i="2" s="1"/>
  <c r="K2481" i="2"/>
  <c r="M2481" i="2" s="1"/>
  <c r="K3530" i="2"/>
  <c r="M3530" i="2" s="1"/>
  <c r="K4579" i="2"/>
  <c r="M4579" i="2" s="1"/>
  <c r="K5628" i="2"/>
  <c r="M5628" i="2" s="1"/>
  <c r="K6677" i="2"/>
  <c r="M6677" i="2" s="1"/>
  <c r="K7726" i="2"/>
  <c r="M7726" i="2" s="1"/>
  <c r="K8775" i="2"/>
  <c r="M8775" i="2" s="1"/>
  <c r="K9824" i="2"/>
  <c r="M9824" i="2" s="1"/>
  <c r="K351" i="2"/>
  <c r="M351" i="2" s="1"/>
  <c r="K1400" i="2"/>
  <c r="M1400" i="2" s="1"/>
  <c r="K2449" i="2"/>
  <c r="M2449" i="2" s="1"/>
  <c r="K3498" i="2"/>
  <c r="M3498" i="2" s="1"/>
  <c r="K4547" i="2"/>
  <c r="M4547" i="2" s="1"/>
  <c r="K5596" i="2"/>
  <c r="M5596" i="2" s="1"/>
  <c r="K6645" i="2"/>
  <c r="M6645" i="2" s="1"/>
  <c r="K7694" i="2"/>
  <c r="M7694" i="2" s="1"/>
  <c r="K8743" i="2"/>
  <c r="M8743" i="2" s="1"/>
  <c r="K9792" i="2"/>
  <c r="M9792" i="2" s="1"/>
  <c r="K319" i="2"/>
  <c r="M319" i="2" s="1"/>
  <c r="K1368" i="2"/>
  <c r="M1368" i="2" s="1"/>
  <c r="K2417" i="2"/>
  <c r="M2417" i="2" s="1"/>
  <c r="K3466" i="2"/>
  <c r="M3466" i="2" s="1"/>
  <c r="K4515" i="2"/>
  <c r="M4515" i="2" s="1"/>
  <c r="K5564" i="2"/>
  <c r="M5564" i="2" s="1"/>
  <c r="K6613" i="2"/>
  <c r="M6613" i="2" s="1"/>
  <c r="K7662" i="2"/>
  <c r="M7662" i="2" s="1"/>
  <c r="K8711" i="2"/>
  <c r="M8711" i="2" s="1"/>
  <c r="K9760" i="2"/>
  <c r="M9760" i="2" s="1"/>
  <c r="K287" i="2"/>
  <c r="M287" i="2" s="1"/>
  <c r="K1336" i="2"/>
  <c r="M1336" i="2" s="1"/>
  <c r="K2385" i="2"/>
  <c r="M2385" i="2" s="1"/>
  <c r="K3434" i="2"/>
  <c r="M3434" i="2" s="1"/>
  <c r="K4483" i="2"/>
  <c r="M4483" i="2" s="1"/>
  <c r="K5532" i="2"/>
  <c r="M5532" i="2" s="1"/>
  <c r="K6581" i="2"/>
  <c r="M6581" i="2" s="1"/>
  <c r="K7630" i="2"/>
  <c r="M7630" i="2" s="1"/>
  <c r="K8679" i="2"/>
  <c r="M8679" i="2" s="1"/>
  <c r="K9728" i="2"/>
  <c r="M9728" i="2" s="1"/>
  <c r="K255" i="2"/>
  <c r="M255" i="2" s="1"/>
  <c r="K1304" i="2"/>
  <c r="M1304" i="2" s="1"/>
  <c r="K2353" i="2"/>
  <c r="M2353" i="2" s="1"/>
  <c r="K3402" i="2"/>
  <c r="M3402" i="2" s="1"/>
  <c r="K4451" i="2"/>
  <c r="M4451" i="2" s="1"/>
  <c r="K5500" i="2"/>
  <c r="M5500" i="2" s="1"/>
  <c r="K6549" i="2"/>
  <c r="M6549" i="2" s="1"/>
  <c r="K7598" i="2"/>
  <c r="M7598" i="2" s="1"/>
  <c r="K8647" i="2"/>
  <c r="M8647" i="2" s="1"/>
  <c r="K9696" i="2"/>
  <c r="M9696" i="2" s="1"/>
  <c r="K1272" i="2"/>
  <c r="M1272" i="2" s="1"/>
  <c r="K223" i="2"/>
  <c r="M223" i="2" s="1"/>
  <c r="K2321" i="2"/>
  <c r="M2321" i="2" s="1"/>
  <c r="K3370" i="2"/>
  <c r="M3370" i="2" s="1"/>
  <c r="K4419" i="2"/>
  <c r="M4419" i="2" s="1"/>
  <c r="K5468" i="2"/>
  <c r="M5468" i="2" s="1"/>
  <c r="K6517" i="2"/>
  <c r="M6517" i="2" s="1"/>
  <c r="K7566" i="2"/>
  <c r="M7566" i="2" s="1"/>
  <c r="K8615" i="2"/>
  <c r="M8615" i="2" s="1"/>
  <c r="K9664" i="2"/>
  <c r="M9664" i="2" s="1"/>
  <c r="K1240" i="2"/>
  <c r="M1240" i="2" s="1"/>
  <c r="K191" i="2"/>
  <c r="M191" i="2" s="1"/>
  <c r="K2289" i="2"/>
  <c r="M2289" i="2" s="1"/>
  <c r="K3338" i="2"/>
  <c r="M3338" i="2" s="1"/>
  <c r="K4387" i="2"/>
  <c r="M4387" i="2" s="1"/>
  <c r="K5436" i="2"/>
  <c r="M5436" i="2" s="1"/>
  <c r="K6485" i="2"/>
  <c r="M6485" i="2" s="1"/>
  <c r="K7534" i="2"/>
  <c r="M7534" i="2" s="1"/>
  <c r="K8583" i="2"/>
  <c r="M8583" i="2" s="1"/>
  <c r="K9632" i="2"/>
  <c r="M9632" i="2" s="1"/>
  <c r="K1208" i="2"/>
  <c r="M1208" i="2" s="1"/>
  <c r="K159" i="2"/>
  <c r="M159" i="2" s="1"/>
  <c r="K2257" i="2"/>
  <c r="M2257" i="2" s="1"/>
  <c r="K3306" i="2"/>
  <c r="M3306" i="2" s="1"/>
  <c r="K4355" i="2"/>
  <c r="M4355" i="2" s="1"/>
  <c r="K5404" i="2"/>
  <c r="M5404" i="2" s="1"/>
  <c r="K6453" i="2"/>
  <c r="M6453" i="2" s="1"/>
  <c r="K7502" i="2"/>
  <c r="M7502" i="2" s="1"/>
  <c r="K8551" i="2"/>
  <c r="M8551" i="2" s="1"/>
  <c r="K9600" i="2"/>
  <c r="M9600" i="2" s="1"/>
  <c r="K1176" i="2"/>
  <c r="M1176" i="2" s="1"/>
  <c r="K127" i="2"/>
  <c r="M127" i="2" s="1"/>
  <c r="K2225" i="2"/>
  <c r="M2225" i="2" s="1"/>
  <c r="K3274" i="2"/>
  <c r="M3274" i="2" s="1"/>
  <c r="K4323" i="2"/>
  <c r="M4323" i="2" s="1"/>
  <c r="K5372" i="2"/>
  <c r="M5372" i="2" s="1"/>
  <c r="K6421" i="2"/>
  <c r="M6421" i="2" s="1"/>
  <c r="K7470" i="2"/>
  <c r="M7470" i="2" s="1"/>
  <c r="K8519" i="2"/>
  <c r="M8519" i="2" s="1"/>
  <c r="K9568" i="2"/>
  <c r="M9568" i="2" s="1"/>
  <c r="K1144" i="2"/>
  <c r="M1144" i="2" s="1"/>
  <c r="K95" i="2"/>
  <c r="M95" i="2" s="1"/>
  <c r="K2193" i="2"/>
  <c r="M2193" i="2" s="1"/>
  <c r="K3242" i="2"/>
  <c r="M3242" i="2" s="1"/>
  <c r="K4291" i="2"/>
  <c r="M4291" i="2" s="1"/>
  <c r="K5340" i="2"/>
  <c r="M5340" i="2" s="1"/>
  <c r="K6389" i="2"/>
  <c r="M6389" i="2" s="1"/>
  <c r="K7438" i="2"/>
  <c r="M7438" i="2" s="1"/>
  <c r="K8487" i="2"/>
  <c r="M8487" i="2" s="1"/>
  <c r="K9536" i="2"/>
  <c r="M9536" i="2" s="1"/>
  <c r="K1112" i="2"/>
  <c r="M1112" i="2" s="1"/>
  <c r="K63" i="2"/>
  <c r="M63" i="2" s="1"/>
  <c r="K2161" i="2"/>
  <c r="M2161" i="2" s="1"/>
  <c r="K3210" i="2"/>
  <c r="M3210" i="2" s="1"/>
  <c r="K5308" i="2"/>
  <c r="M5308" i="2" s="1"/>
  <c r="K4259" i="2"/>
  <c r="M4259" i="2" s="1"/>
  <c r="K6357" i="2"/>
  <c r="M6357" i="2" s="1"/>
  <c r="K7406" i="2"/>
  <c r="M7406" i="2" s="1"/>
  <c r="K8455" i="2"/>
  <c r="M8455" i="2" s="1"/>
  <c r="K9504" i="2"/>
  <c r="M9504" i="2" s="1"/>
  <c r="K1080" i="2"/>
  <c r="M1080" i="2" s="1"/>
  <c r="K31" i="2"/>
  <c r="M31" i="2" s="1"/>
  <c r="K2129" i="2"/>
  <c r="M2129" i="2" s="1"/>
  <c r="K3178" i="2"/>
  <c r="M3178" i="2" s="1"/>
  <c r="K5276" i="2"/>
  <c r="M5276" i="2" s="1"/>
  <c r="K4227" i="2"/>
  <c r="M4227" i="2" s="1"/>
  <c r="K6325" i="2"/>
  <c r="M6325" i="2" s="1"/>
  <c r="K7374" i="2"/>
  <c r="M7374" i="2" s="1"/>
  <c r="K8423" i="2"/>
  <c r="M8423" i="2" s="1"/>
  <c r="K9472" i="2"/>
  <c r="M9472" i="2" s="1"/>
  <c r="J549" i="2"/>
  <c r="L549" i="2" s="1"/>
  <c r="J1598" i="2"/>
  <c r="L1598" i="2" s="1"/>
  <c r="J2647" i="2"/>
  <c r="L2647" i="2" s="1"/>
  <c r="J3696" i="2"/>
  <c r="L3696" i="2" s="1"/>
  <c r="J4745" i="2"/>
  <c r="L4745" i="2" s="1"/>
  <c r="J5794" i="2"/>
  <c r="L5794" i="2" s="1"/>
  <c r="J6843" i="2"/>
  <c r="L6843" i="2" s="1"/>
  <c r="J7892" i="2"/>
  <c r="L7892" i="2" s="1"/>
  <c r="J8941" i="2"/>
  <c r="L8941" i="2" s="1"/>
  <c r="J9990" i="2"/>
  <c r="L9990" i="2" s="1"/>
  <c r="J261" i="2"/>
  <c r="L261" i="2" s="1"/>
  <c r="J1310" i="2"/>
  <c r="L1310" i="2" s="1"/>
  <c r="J2359" i="2"/>
  <c r="L2359" i="2" s="1"/>
  <c r="J3408" i="2"/>
  <c r="L3408" i="2" s="1"/>
  <c r="J4457" i="2"/>
  <c r="L4457" i="2" s="1"/>
  <c r="J5506" i="2"/>
  <c r="L5506" i="2" s="1"/>
  <c r="J6555" i="2"/>
  <c r="L6555" i="2" s="1"/>
  <c r="J7604" i="2"/>
  <c r="L7604" i="2" s="1"/>
  <c r="J8653" i="2"/>
  <c r="L8653" i="2" s="1"/>
  <c r="J9702" i="2"/>
  <c r="L9702" i="2" s="1"/>
  <c r="K1022" i="2"/>
  <c r="M1022" i="2" s="1"/>
  <c r="K2071" i="2"/>
  <c r="M2071" i="2" s="1"/>
  <c r="K3120" i="2"/>
  <c r="M3120" i="2" s="1"/>
  <c r="K5218" i="2"/>
  <c r="M5218" i="2" s="1"/>
  <c r="K4169" i="2"/>
  <c r="M4169" i="2" s="1"/>
  <c r="K6267" i="2"/>
  <c r="M6267" i="2" s="1"/>
  <c r="K7316" i="2"/>
  <c r="M7316" i="2" s="1"/>
  <c r="K8365" i="2"/>
  <c r="M8365" i="2" s="1"/>
  <c r="K9414" i="2"/>
  <c r="M9414" i="2" s="1"/>
  <c r="K10463" i="2"/>
  <c r="M10463" i="2" s="1"/>
  <c r="K958" i="2"/>
  <c r="M958" i="2" s="1"/>
  <c r="K2007" i="2"/>
  <c r="M2007" i="2" s="1"/>
  <c r="K3056" i="2"/>
  <c r="M3056" i="2" s="1"/>
  <c r="K5154" i="2"/>
  <c r="M5154" i="2" s="1"/>
  <c r="K4105" i="2"/>
  <c r="M4105" i="2" s="1"/>
  <c r="K6203" i="2"/>
  <c r="M6203" i="2" s="1"/>
  <c r="K7252" i="2"/>
  <c r="M7252" i="2" s="1"/>
  <c r="K8301" i="2"/>
  <c r="M8301" i="2" s="1"/>
  <c r="K9350" i="2"/>
  <c r="M9350" i="2" s="1"/>
  <c r="K10399" i="2"/>
  <c r="M10399" i="2" s="1"/>
  <c r="K798" i="2"/>
  <c r="M798" i="2" s="1"/>
  <c r="K1847" i="2"/>
  <c r="M1847" i="2" s="1"/>
  <c r="K2896" i="2"/>
  <c r="M2896" i="2" s="1"/>
  <c r="K3945" i="2"/>
  <c r="M3945" i="2" s="1"/>
  <c r="K4994" i="2"/>
  <c r="M4994" i="2" s="1"/>
  <c r="K6043" i="2"/>
  <c r="M6043" i="2" s="1"/>
  <c r="K7092" i="2"/>
  <c r="M7092" i="2" s="1"/>
  <c r="K8141" i="2"/>
  <c r="M8141" i="2" s="1"/>
  <c r="K9190" i="2"/>
  <c r="M9190" i="2" s="1"/>
  <c r="K10239" i="2"/>
  <c r="M10239" i="2" s="1"/>
  <c r="K638" i="2"/>
  <c r="M638" i="2" s="1"/>
  <c r="K1687" i="2"/>
  <c r="M1687" i="2" s="1"/>
  <c r="K2736" i="2"/>
  <c r="M2736" i="2" s="1"/>
  <c r="K3785" i="2"/>
  <c r="M3785" i="2" s="1"/>
  <c r="K4834" i="2"/>
  <c r="M4834" i="2" s="1"/>
  <c r="K5883" i="2"/>
  <c r="M5883" i="2" s="1"/>
  <c r="K6932" i="2"/>
  <c r="M6932" i="2" s="1"/>
  <c r="K7981" i="2"/>
  <c r="M7981" i="2" s="1"/>
  <c r="K9030" i="2"/>
  <c r="M9030" i="2" s="1"/>
  <c r="K10079" i="2"/>
  <c r="M10079" i="2" s="1"/>
  <c r="K542" i="2"/>
  <c r="M542" i="2" s="1"/>
  <c r="K1591" i="2"/>
  <c r="M1591" i="2" s="1"/>
  <c r="K2640" i="2"/>
  <c r="M2640" i="2" s="1"/>
  <c r="K3689" i="2"/>
  <c r="M3689" i="2" s="1"/>
  <c r="K4738" i="2"/>
  <c r="M4738" i="2" s="1"/>
  <c r="K5787" i="2"/>
  <c r="M5787" i="2" s="1"/>
  <c r="K6836" i="2"/>
  <c r="M6836" i="2" s="1"/>
  <c r="K7885" i="2"/>
  <c r="M7885" i="2" s="1"/>
  <c r="K8934" i="2"/>
  <c r="M8934" i="2" s="1"/>
  <c r="K9983" i="2"/>
  <c r="M9983" i="2" s="1"/>
  <c r="K510" i="2"/>
  <c r="M510" i="2" s="1"/>
  <c r="K1559" i="2"/>
  <c r="M1559" i="2" s="1"/>
  <c r="K2608" i="2"/>
  <c r="M2608" i="2" s="1"/>
  <c r="K3657" i="2"/>
  <c r="M3657" i="2" s="1"/>
  <c r="K4706" i="2"/>
  <c r="M4706" i="2" s="1"/>
  <c r="K5755" i="2"/>
  <c r="M5755" i="2" s="1"/>
  <c r="K6804" i="2"/>
  <c r="M6804" i="2" s="1"/>
  <c r="K7853" i="2"/>
  <c r="M7853" i="2" s="1"/>
  <c r="K8902" i="2"/>
  <c r="M8902" i="2" s="1"/>
  <c r="K9951" i="2"/>
  <c r="M9951" i="2" s="1"/>
  <c r="K350" i="2"/>
  <c r="M350" i="2" s="1"/>
  <c r="K1399" i="2"/>
  <c r="M1399" i="2" s="1"/>
  <c r="K2448" i="2"/>
  <c r="M2448" i="2" s="1"/>
  <c r="K3497" i="2"/>
  <c r="M3497" i="2" s="1"/>
  <c r="K4546" i="2"/>
  <c r="M4546" i="2" s="1"/>
  <c r="K5595" i="2"/>
  <c r="M5595" i="2" s="1"/>
  <c r="K6644" i="2"/>
  <c r="M6644" i="2" s="1"/>
  <c r="K7693" i="2"/>
  <c r="M7693" i="2" s="1"/>
  <c r="K8742" i="2"/>
  <c r="M8742" i="2" s="1"/>
  <c r="K9791" i="2"/>
  <c r="M9791" i="2" s="1"/>
  <c r="K254" i="2"/>
  <c r="M254" i="2" s="1"/>
  <c r="K1303" i="2"/>
  <c r="M1303" i="2" s="1"/>
  <c r="K2352" i="2"/>
  <c r="M2352" i="2" s="1"/>
  <c r="K3401" i="2"/>
  <c r="M3401" i="2" s="1"/>
  <c r="K4450" i="2"/>
  <c r="M4450" i="2" s="1"/>
  <c r="K5499" i="2"/>
  <c r="M5499" i="2" s="1"/>
  <c r="K6548" i="2"/>
  <c r="M6548" i="2" s="1"/>
  <c r="K7597" i="2"/>
  <c r="M7597" i="2" s="1"/>
  <c r="K8646" i="2"/>
  <c r="M8646" i="2" s="1"/>
  <c r="K9695" i="2"/>
  <c r="M9695" i="2" s="1"/>
  <c r="K190" i="2"/>
  <c r="M190" i="2" s="1"/>
  <c r="K1239" i="2"/>
  <c r="M1239" i="2" s="1"/>
  <c r="K2288" i="2"/>
  <c r="M2288" i="2" s="1"/>
  <c r="K3337" i="2"/>
  <c r="M3337" i="2" s="1"/>
  <c r="K4386" i="2"/>
  <c r="M4386" i="2" s="1"/>
  <c r="K5435" i="2"/>
  <c r="M5435" i="2" s="1"/>
  <c r="K6484" i="2"/>
  <c r="M6484" i="2" s="1"/>
  <c r="K7533" i="2"/>
  <c r="M7533" i="2" s="1"/>
  <c r="K8582" i="2"/>
  <c r="M8582" i="2" s="1"/>
  <c r="K9631" i="2"/>
  <c r="M9631" i="2" s="1"/>
  <c r="K158" i="2"/>
  <c r="M158" i="2" s="1"/>
  <c r="K1207" i="2"/>
  <c r="M1207" i="2" s="1"/>
  <c r="K2256" i="2"/>
  <c r="M2256" i="2" s="1"/>
  <c r="K3305" i="2"/>
  <c r="M3305" i="2" s="1"/>
  <c r="K4354" i="2"/>
  <c r="M4354" i="2" s="1"/>
  <c r="K5403" i="2"/>
  <c r="M5403" i="2" s="1"/>
  <c r="K6452" i="2"/>
  <c r="M6452" i="2" s="1"/>
  <c r="K7501" i="2"/>
  <c r="M7501" i="2" s="1"/>
  <c r="K8550" i="2"/>
  <c r="M8550" i="2" s="1"/>
  <c r="K9599" i="2"/>
  <c r="M9599" i="2" s="1"/>
  <c r="K126" i="2"/>
  <c r="M126" i="2" s="1"/>
  <c r="K1175" i="2"/>
  <c r="M1175" i="2" s="1"/>
  <c r="K2224" i="2"/>
  <c r="M2224" i="2" s="1"/>
  <c r="K3273" i="2"/>
  <c r="M3273" i="2" s="1"/>
  <c r="K4322" i="2"/>
  <c r="M4322" i="2" s="1"/>
  <c r="K5371" i="2"/>
  <c r="M5371" i="2" s="1"/>
  <c r="K6420" i="2"/>
  <c r="M6420" i="2" s="1"/>
  <c r="K7469" i="2"/>
  <c r="M7469" i="2" s="1"/>
  <c r="K8518" i="2"/>
  <c r="M8518" i="2" s="1"/>
  <c r="K9567" i="2"/>
  <c r="M9567" i="2" s="1"/>
  <c r="K1143" i="2"/>
  <c r="M1143" i="2" s="1"/>
  <c r="K94" i="2"/>
  <c r="M94" i="2" s="1"/>
  <c r="K2192" i="2"/>
  <c r="M2192" i="2" s="1"/>
  <c r="K3241" i="2"/>
  <c r="M3241" i="2" s="1"/>
  <c r="K4290" i="2"/>
  <c r="M4290" i="2" s="1"/>
  <c r="K5339" i="2"/>
  <c r="M5339" i="2" s="1"/>
  <c r="K6388" i="2"/>
  <c r="M6388" i="2" s="1"/>
  <c r="K7437" i="2"/>
  <c r="M7437" i="2" s="1"/>
  <c r="K8486" i="2"/>
  <c r="M8486" i="2" s="1"/>
  <c r="K9535" i="2"/>
  <c r="M9535" i="2" s="1"/>
  <c r="K1111" i="2"/>
  <c r="M1111" i="2" s="1"/>
  <c r="K62" i="2"/>
  <c r="M62" i="2" s="1"/>
  <c r="K2160" i="2"/>
  <c r="M2160" i="2" s="1"/>
  <c r="K3209" i="2"/>
  <c r="M3209" i="2" s="1"/>
  <c r="K4258" i="2"/>
  <c r="M4258" i="2" s="1"/>
  <c r="K5307" i="2"/>
  <c r="M5307" i="2" s="1"/>
  <c r="K6356" i="2"/>
  <c r="M6356" i="2" s="1"/>
  <c r="K7405" i="2"/>
  <c r="M7405" i="2" s="1"/>
  <c r="K8454" i="2"/>
  <c r="M8454" i="2" s="1"/>
  <c r="K9503" i="2"/>
  <c r="M9503" i="2" s="1"/>
  <c r="K1079" i="2"/>
  <c r="M1079" i="2" s="1"/>
  <c r="K30" i="2"/>
  <c r="M30" i="2" s="1"/>
  <c r="K2128" i="2"/>
  <c r="M2128" i="2" s="1"/>
  <c r="K3177" i="2"/>
  <c r="M3177" i="2" s="1"/>
  <c r="K4226" i="2"/>
  <c r="M4226" i="2" s="1"/>
  <c r="K5275" i="2"/>
  <c r="M5275" i="2" s="1"/>
  <c r="K6324" i="2"/>
  <c r="M6324" i="2" s="1"/>
  <c r="K7373" i="2"/>
  <c r="M7373" i="2" s="1"/>
  <c r="K8422" i="2"/>
  <c r="M8422" i="2" s="1"/>
  <c r="K9471" i="2"/>
  <c r="M9471" i="2" s="1"/>
  <c r="J581" i="2"/>
  <c r="L581" i="2" s="1"/>
  <c r="J1630" i="2"/>
  <c r="L1630" i="2" s="1"/>
  <c r="J2679" i="2"/>
  <c r="L2679" i="2" s="1"/>
  <c r="J3728" i="2"/>
  <c r="L3728" i="2" s="1"/>
  <c r="J4777" i="2"/>
  <c r="L4777" i="2" s="1"/>
  <c r="J5826" i="2"/>
  <c r="L5826" i="2" s="1"/>
  <c r="J6875" i="2"/>
  <c r="L6875" i="2" s="1"/>
  <c r="J7924" i="2"/>
  <c r="L7924" i="2" s="1"/>
  <c r="J8973" i="2"/>
  <c r="L8973" i="2" s="1"/>
  <c r="J10022" i="2"/>
  <c r="L10022" i="2" s="1"/>
  <c r="K830" i="2"/>
  <c r="M830" i="2" s="1"/>
  <c r="K1879" i="2"/>
  <c r="M1879" i="2" s="1"/>
  <c r="K2928" i="2"/>
  <c r="M2928" i="2" s="1"/>
  <c r="K3977" i="2"/>
  <c r="M3977" i="2" s="1"/>
  <c r="K5026" i="2"/>
  <c r="M5026" i="2" s="1"/>
  <c r="K6075" i="2"/>
  <c r="M6075" i="2" s="1"/>
  <c r="K7124" i="2"/>
  <c r="M7124" i="2" s="1"/>
  <c r="K8173" i="2"/>
  <c r="M8173" i="2" s="1"/>
  <c r="K9222" i="2"/>
  <c r="M9222" i="2" s="1"/>
  <c r="K10271" i="2"/>
  <c r="M10271" i="2" s="1"/>
  <c r="J772" i="2"/>
  <c r="L772" i="2" s="1"/>
  <c r="J2870" i="2"/>
  <c r="L2870" i="2" s="1"/>
  <c r="J1821" i="2"/>
  <c r="L1821" i="2" s="1"/>
  <c r="J3919" i="2"/>
  <c r="L3919" i="2" s="1"/>
  <c r="J4968" i="2"/>
  <c r="L4968" i="2" s="1"/>
  <c r="J6017" i="2"/>
  <c r="L6017" i="2" s="1"/>
  <c r="J7066" i="2"/>
  <c r="L7066" i="2" s="1"/>
  <c r="J8115" i="2"/>
  <c r="L8115" i="2" s="1"/>
  <c r="J9164" i="2"/>
  <c r="L9164" i="2" s="1"/>
  <c r="J10213" i="2"/>
  <c r="L10213" i="2" s="1"/>
  <c r="J516" i="2"/>
  <c r="L516" i="2" s="1"/>
  <c r="J2614" i="2"/>
  <c r="L2614" i="2" s="1"/>
  <c r="J1565" i="2"/>
  <c r="L1565" i="2" s="1"/>
  <c r="J3663" i="2"/>
  <c r="L3663" i="2" s="1"/>
  <c r="J4712" i="2"/>
  <c r="L4712" i="2" s="1"/>
  <c r="J5761" i="2"/>
  <c r="L5761" i="2" s="1"/>
  <c r="J6810" i="2"/>
  <c r="L6810" i="2" s="1"/>
  <c r="J7859" i="2"/>
  <c r="L7859" i="2" s="1"/>
  <c r="J8908" i="2"/>
  <c r="L8908" i="2" s="1"/>
  <c r="J9957" i="2"/>
  <c r="L9957" i="2" s="1"/>
  <c r="J196" i="2"/>
  <c r="L196" i="2" s="1"/>
  <c r="J1245" i="2"/>
  <c r="L1245" i="2" s="1"/>
  <c r="J2294" i="2"/>
  <c r="L2294" i="2" s="1"/>
  <c r="J3343" i="2"/>
  <c r="L3343" i="2" s="1"/>
  <c r="J4392" i="2"/>
  <c r="L4392" i="2" s="1"/>
  <c r="J5441" i="2"/>
  <c r="L5441" i="2" s="1"/>
  <c r="J6490" i="2"/>
  <c r="L6490" i="2" s="1"/>
  <c r="J7539" i="2"/>
  <c r="L7539" i="2" s="1"/>
  <c r="J9637" i="2"/>
  <c r="L9637" i="2" s="1"/>
  <c r="J8588" i="2"/>
  <c r="L8588" i="2" s="1"/>
  <c r="J68" i="2"/>
  <c r="L68" i="2" s="1"/>
  <c r="J1117" i="2"/>
  <c r="L1117" i="2" s="1"/>
  <c r="J2166" i="2"/>
  <c r="L2166" i="2" s="1"/>
  <c r="J4264" i="2"/>
  <c r="L4264" i="2" s="1"/>
  <c r="J3215" i="2"/>
  <c r="L3215" i="2" s="1"/>
  <c r="J5313" i="2"/>
  <c r="L5313" i="2" s="1"/>
  <c r="J6362" i="2"/>
  <c r="L6362" i="2" s="1"/>
  <c r="J7411" i="2"/>
  <c r="L7411" i="2" s="1"/>
  <c r="J9509" i="2"/>
  <c r="L9509" i="2" s="1"/>
  <c r="J8460" i="2"/>
  <c r="L8460" i="2" s="1"/>
  <c r="K925" i="2"/>
  <c r="M925" i="2" s="1"/>
  <c r="K1974" i="2"/>
  <c r="M1974" i="2" s="1"/>
  <c r="K4072" i="2"/>
  <c r="M4072" i="2" s="1"/>
  <c r="K3023" i="2"/>
  <c r="M3023" i="2" s="1"/>
  <c r="K5121" i="2"/>
  <c r="M5121" i="2" s="1"/>
  <c r="K6170" i="2"/>
  <c r="M6170" i="2" s="1"/>
  <c r="K7219" i="2"/>
  <c r="M7219" i="2" s="1"/>
  <c r="K8268" i="2"/>
  <c r="M8268" i="2" s="1"/>
  <c r="K9317" i="2"/>
  <c r="M9317" i="2" s="1"/>
  <c r="K10366" i="2"/>
  <c r="M10366" i="2" s="1"/>
  <c r="K797" i="2"/>
  <c r="M797" i="2" s="1"/>
  <c r="K1846" i="2"/>
  <c r="M1846" i="2" s="1"/>
  <c r="K2895" i="2"/>
  <c r="M2895" i="2" s="1"/>
  <c r="K3944" i="2"/>
  <c r="M3944" i="2" s="1"/>
  <c r="K4993" i="2"/>
  <c r="M4993" i="2" s="1"/>
  <c r="K6042" i="2"/>
  <c r="M6042" i="2" s="1"/>
  <c r="K7091" i="2"/>
  <c r="M7091" i="2" s="1"/>
  <c r="K8140" i="2"/>
  <c r="M8140" i="2" s="1"/>
  <c r="K9189" i="2"/>
  <c r="M9189" i="2" s="1"/>
  <c r="K10238" i="2"/>
  <c r="M10238" i="2" s="1"/>
  <c r="K701" i="2"/>
  <c r="M701" i="2" s="1"/>
  <c r="K1750" i="2"/>
  <c r="M1750" i="2" s="1"/>
  <c r="K2799" i="2"/>
  <c r="M2799" i="2" s="1"/>
  <c r="K3848" i="2"/>
  <c r="M3848" i="2" s="1"/>
  <c r="K4897" i="2"/>
  <c r="M4897" i="2" s="1"/>
  <c r="K5946" i="2"/>
  <c r="M5946" i="2" s="1"/>
  <c r="K6995" i="2"/>
  <c r="M6995" i="2" s="1"/>
  <c r="K8044" i="2"/>
  <c r="M8044" i="2" s="1"/>
  <c r="K9093" i="2"/>
  <c r="M9093" i="2" s="1"/>
  <c r="K10142" i="2"/>
  <c r="M10142" i="2" s="1"/>
  <c r="K605" i="2"/>
  <c r="M605" i="2" s="1"/>
  <c r="K1654" i="2"/>
  <c r="M1654" i="2" s="1"/>
  <c r="K2703" i="2"/>
  <c r="M2703" i="2" s="1"/>
  <c r="K3752" i="2"/>
  <c r="M3752" i="2" s="1"/>
  <c r="K4801" i="2"/>
  <c r="M4801" i="2" s="1"/>
  <c r="K5850" i="2"/>
  <c r="M5850" i="2" s="1"/>
  <c r="K6899" i="2"/>
  <c r="M6899" i="2" s="1"/>
  <c r="K7948" i="2"/>
  <c r="M7948" i="2" s="1"/>
  <c r="K8997" i="2"/>
  <c r="M8997" i="2" s="1"/>
  <c r="K10046" i="2"/>
  <c r="M10046" i="2" s="1"/>
  <c r="K477" i="2"/>
  <c r="M477" i="2" s="1"/>
  <c r="K2575" i="2"/>
  <c r="M2575" i="2" s="1"/>
  <c r="K1526" i="2"/>
  <c r="M1526" i="2" s="1"/>
  <c r="K3624" i="2"/>
  <c r="M3624" i="2" s="1"/>
  <c r="K4673" i="2"/>
  <c r="M4673" i="2" s="1"/>
  <c r="K5722" i="2"/>
  <c r="M5722" i="2" s="1"/>
  <c r="K6771" i="2"/>
  <c r="M6771" i="2" s="1"/>
  <c r="K7820" i="2"/>
  <c r="M7820" i="2" s="1"/>
  <c r="K8869" i="2"/>
  <c r="M8869" i="2" s="1"/>
  <c r="K9918" i="2"/>
  <c r="M9918" i="2" s="1"/>
  <c r="K413" i="2"/>
  <c r="M413" i="2" s="1"/>
  <c r="K1462" i="2"/>
  <c r="M1462" i="2" s="1"/>
  <c r="K2511" i="2"/>
  <c r="M2511" i="2" s="1"/>
  <c r="K3560" i="2"/>
  <c r="M3560" i="2" s="1"/>
  <c r="K4609" i="2"/>
  <c r="M4609" i="2" s="1"/>
  <c r="K5658" i="2"/>
  <c r="M5658" i="2" s="1"/>
  <c r="K6707" i="2"/>
  <c r="M6707" i="2" s="1"/>
  <c r="K7756" i="2"/>
  <c r="M7756" i="2" s="1"/>
  <c r="K8805" i="2"/>
  <c r="M8805" i="2" s="1"/>
  <c r="K9854" i="2"/>
  <c r="M9854" i="2" s="1"/>
  <c r="K285" i="2"/>
  <c r="M285" i="2" s="1"/>
  <c r="K1334" i="2"/>
  <c r="M1334" i="2" s="1"/>
  <c r="K2383" i="2"/>
  <c r="M2383" i="2" s="1"/>
  <c r="K3432" i="2"/>
  <c r="M3432" i="2" s="1"/>
  <c r="K4481" i="2"/>
  <c r="M4481" i="2" s="1"/>
  <c r="K5530" i="2"/>
  <c r="M5530" i="2" s="1"/>
  <c r="K6579" i="2"/>
  <c r="M6579" i="2" s="1"/>
  <c r="K7628" i="2"/>
  <c r="M7628" i="2" s="1"/>
  <c r="K8677" i="2"/>
  <c r="M8677" i="2" s="1"/>
  <c r="K9726" i="2"/>
  <c r="M9726" i="2" s="1"/>
  <c r="K189" i="2"/>
  <c r="M189" i="2" s="1"/>
  <c r="K1238" i="2"/>
  <c r="M1238" i="2" s="1"/>
  <c r="K2287" i="2"/>
  <c r="M2287" i="2" s="1"/>
  <c r="K3336" i="2"/>
  <c r="M3336" i="2" s="1"/>
  <c r="K4385" i="2"/>
  <c r="M4385" i="2" s="1"/>
  <c r="K5434" i="2"/>
  <c r="M5434" i="2" s="1"/>
  <c r="K6483" i="2"/>
  <c r="M6483" i="2" s="1"/>
  <c r="K8581" i="2"/>
  <c r="M8581" i="2" s="1"/>
  <c r="K7532" i="2"/>
  <c r="M7532" i="2" s="1"/>
  <c r="K9630" i="2"/>
  <c r="M9630" i="2" s="1"/>
  <c r="K125" i="2"/>
  <c r="M125" i="2" s="1"/>
  <c r="K1174" i="2"/>
  <c r="M1174" i="2" s="1"/>
  <c r="K2223" i="2"/>
  <c r="M2223" i="2" s="1"/>
  <c r="K3272" i="2"/>
  <c r="M3272" i="2" s="1"/>
  <c r="K4321" i="2"/>
  <c r="M4321" i="2" s="1"/>
  <c r="K5370" i="2"/>
  <c r="M5370" i="2" s="1"/>
  <c r="K6419" i="2"/>
  <c r="M6419" i="2" s="1"/>
  <c r="K8517" i="2"/>
  <c r="M8517" i="2" s="1"/>
  <c r="K7468" i="2"/>
  <c r="M7468" i="2" s="1"/>
  <c r="K9566" i="2"/>
  <c r="M9566" i="2" s="1"/>
  <c r="K29" i="2"/>
  <c r="M29" i="2" s="1"/>
  <c r="K1078" i="2"/>
  <c r="M1078" i="2" s="1"/>
  <c r="K2127" i="2"/>
  <c r="M2127" i="2" s="1"/>
  <c r="K3176" i="2"/>
  <c r="M3176" i="2" s="1"/>
  <c r="K4225" i="2"/>
  <c r="M4225" i="2" s="1"/>
  <c r="K5274" i="2"/>
  <c r="M5274" i="2" s="1"/>
  <c r="K6323" i="2"/>
  <c r="M6323" i="2" s="1"/>
  <c r="K8421" i="2"/>
  <c r="M8421" i="2" s="1"/>
  <c r="K7372" i="2"/>
  <c r="M7372" i="2" s="1"/>
  <c r="K9470" i="2"/>
  <c r="M9470" i="2" s="1"/>
  <c r="K10343" i="2"/>
  <c r="M10343" i="2" s="1"/>
  <c r="J165" i="2"/>
  <c r="L165" i="2" s="1"/>
  <c r="J2263" i="2"/>
  <c r="L2263" i="2" s="1"/>
  <c r="J1214" i="2"/>
  <c r="L1214" i="2" s="1"/>
  <c r="J3312" i="2"/>
  <c r="L3312" i="2" s="1"/>
  <c r="J4361" i="2"/>
  <c r="L4361" i="2" s="1"/>
  <c r="J5410" i="2"/>
  <c r="L5410" i="2" s="1"/>
  <c r="J6459" i="2"/>
  <c r="L6459" i="2" s="1"/>
  <c r="J7508" i="2"/>
  <c r="L7508" i="2" s="1"/>
  <c r="J8557" i="2"/>
  <c r="L8557" i="2" s="1"/>
  <c r="J9606" i="2"/>
  <c r="L9606" i="2" s="1"/>
  <c r="J644" i="2"/>
  <c r="L644" i="2" s="1"/>
  <c r="J1693" i="2"/>
  <c r="L1693" i="2" s="1"/>
  <c r="J2742" i="2"/>
  <c r="L2742" i="2" s="1"/>
  <c r="J3791" i="2"/>
  <c r="L3791" i="2" s="1"/>
  <c r="J4840" i="2"/>
  <c r="L4840" i="2" s="1"/>
  <c r="J5889" i="2"/>
  <c r="L5889" i="2" s="1"/>
  <c r="J6938" i="2"/>
  <c r="L6938" i="2" s="1"/>
  <c r="J7987" i="2"/>
  <c r="L7987" i="2" s="1"/>
  <c r="J9036" i="2"/>
  <c r="L9036" i="2" s="1"/>
  <c r="J10085" i="2"/>
  <c r="L10085" i="2" s="1"/>
  <c r="J164" i="2"/>
  <c r="L164" i="2" s="1"/>
  <c r="J1213" i="2"/>
  <c r="L1213" i="2" s="1"/>
  <c r="J2262" i="2"/>
  <c r="L2262" i="2" s="1"/>
  <c r="J3311" i="2"/>
  <c r="L3311" i="2" s="1"/>
  <c r="J4360" i="2"/>
  <c r="L4360" i="2" s="1"/>
  <c r="J5409" i="2"/>
  <c r="L5409" i="2" s="1"/>
  <c r="J6458" i="2"/>
  <c r="L6458" i="2" s="1"/>
  <c r="J7507" i="2"/>
  <c r="L7507" i="2" s="1"/>
  <c r="J9605" i="2"/>
  <c r="L9605" i="2" s="1"/>
  <c r="J8556" i="2"/>
  <c r="L8556" i="2" s="1"/>
  <c r="K1021" i="2"/>
  <c r="M1021" i="2" s="1"/>
  <c r="K2070" i="2"/>
  <c r="M2070" i="2" s="1"/>
  <c r="K3119" i="2"/>
  <c r="M3119" i="2" s="1"/>
  <c r="K4168" i="2"/>
  <c r="M4168" i="2" s="1"/>
  <c r="K6266" i="2"/>
  <c r="M6266" i="2" s="1"/>
  <c r="K5217" i="2"/>
  <c r="M5217" i="2" s="1"/>
  <c r="K8364" i="2"/>
  <c r="M8364" i="2" s="1"/>
  <c r="K7315" i="2"/>
  <c r="M7315" i="2" s="1"/>
  <c r="K9413" i="2"/>
  <c r="M9413" i="2" s="1"/>
  <c r="K10462" i="2"/>
  <c r="M10462" i="2" s="1"/>
  <c r="K957" i="2"/>
  <c r="M957" i="2" s="1"/>
  <c r="K2006" i="2"/>
  <c r="M2006" i="2" s="1"/>
  <c r="K4104" i="2"/>
  <c r="M4104" i="2" s="1"/>
  <c r="K3055" i="2"/>
  <c r="M3055" i="2" s="1"/>
  <c r="K6202" i="2"/>
  <c r="M6202" i="2" s="1"/>
  <c r="K5153" i="2"/>
  <c r="M5153" i="2" s="1"/>
  <c r="K8300" i="2"/>
  <c r="M8300" i="2" s="1"/>
  <c r="K7251" i="2"/>
  <c r="M7251" i="2" s="1"/>
  <c r="K9349" i="2"/>
  <c r="M9349" i="2" s="1"/>
  <c r="K10398" i="2"/>
  <c r="M10398" i="2" s="1"/>
  <c r="K861" i="2"/>
  <c r="M861" i="2" s="1"/>
  <c r="K1910" i="2"/>
  <c r="M1910" i="2" s="1"/>
  <c r="K2959" i="2"/>
  <c r="M2959" i="2" s="1"/>
  <c r="K4008" i="2"/>
  <c r="M4008" i="2" s="1"/>
  <c r="K5057" i="2"/>
  <c r="M5057" i="2" s="1"/>
  <c r="K6106" i="2"/>
  <c r="M6106" i="2" s="1"/>
  <c r="K7155" i="2"/>
  <c r="M7155" i="2" s="1"/>
  <c r="K8204" i="2"/>
  <c r="M8204" i="2" s="1"/>
  <c r="K9253" i="2"/>
  <c r="M9253" i="2" s="1"/>
  <c r="K10302" i="2"/>
  <c r="M10302" i="2" s="1"/>
  <c r="K765" i="2"/>
  <c r="M765" i="2" s="1"/>
  <c r="K1814" i="2"/>
  <c r="M1814" i="2" s="1"/>
  <c r="K2863" i="2"/>
  <c r="M2863" i="2" s="1"/>
  <c r="K3912" i="2"/>
  <c r="M3912" i="2" s="1"/>
  <c r="K4961" i="2"/>
  <c r="M4961" i="2" s="1"/>
  <c r="K6010" i="2"/>
  <c r="M6010" i="2" s="1"/>
  <c r="K7059" i="2"/>
  <c r="M7059" i="2" s="1"/>
  <c r="K8108" i="2"/>
  <c r="M8108" i="2" s="1"/>
  <c r="K9157" i="2"/>
  <c r="M9157" i="2" s="1"/>
  <c r="K10206" i="2"/>
  <c r="M10206" i="2" s="1"/>
  <c r="K669" i="2"/>
  <c r="M669" i="2" s="1"/>
  <c r="K2767" i="2"/>
  <c r="M2767" i="2" s="1"/>
  <c r="K1718" i="2"/>
  <c r="M1718" i="2" s="1"/>
  <c r="K3816" i="2"/>
  <c r="M3816" i="2" s="1"/>
  <c r="K4865" i="2"/>
  <c r="M4865" i="2" s="1"/>
  <c r="K5914" i="2"/>
  <c r="M5914" i="2" s="1"/>
  <c r="K6963" i="2"/>
  <c r="M6963" i="2" s="1"/>
  <c r="K8012" i="2"/>
  <c r="M8012" i="2" s="1"/>
  <c r="K9061" i="2"/>
  <c r="M9061" i="2" s="1"/>
  <c r="K10110" i="2"/>
  <c r="M10110" i="2" s="1"/>
  <c r="K573" i="2"/>
  <c r="M573" i="2" s="1"/>
  <c r="K2671" i="2"/>
  <c r="M2671" i="2" s="1"/>
  <c r="K1622" i="2"/>
  <c r="M1622" i="2" s="1"/>
  <c r="K3720" i="2"/>
  <c r="M3720" i="2" s="1"/>
  <c r="K4769" i="2"/>
  <c r="M4769" i="2" s="1"/>
  <c r="K5818" i="2"/>
  <c r="M5818" i="2" s="1"/>
  <c r="K6867" i="2"/>
  <c r="M6867" i="2" s="1"/>
  <c r="K7916" i="2"/>
  <c r="M7916" i="2" s="1"/>
  <c r="K8965" i="2"/>
  <c r="M8965" i="2" s="1"/>
  <c r="K10014" i="2"/>
  <c r="M10014" i="2" s="1"/>
  <c r="K509" i="2"/>
  <c r="M509" i="2" s="1"/>
  <c r="K1558" i="2"/>
  <c r="M1558" i="2" s="1"/>
  <c r="K2607" i="2"/>
  <c r="M2607" i="2" s="1"/>
  <c r="K3656" i="2"/>
  <c r="M3656" i="2" s="1"/>
  <c r="K4705" i="2"/>
  <c r="M4705" i="2" s="1"/>
  <c r="K5754" i="2"/>
  <c r="M5754" i="2" s="1"/>
  <c r="K6803" i="2"/>
  <c r="M6803" i="2" s="1"/>
  <c r="K7852" i="2"/>
  <c r="M7852" i="2" s="1"/>
  <c r="K8901" i="2"/>
  <c r="M8901" i="2" s="1"/>
  <c r="K9950" i="2"/>
  <c r="M9950" i="2" s="1"/>
  <c r="K445" i="2"/>
  <c r="M445" i="2" s="1"/>
  <c r="K1494" i="2"/>
  <c r="M1494" i="2" s="1"/>
  <c r="K2543" i="2"/>
  <c r="M2543" i="2" s="1"/>
  <c r="K3592" i="2"/>
  <c r="M3592" i="2" s="1"/>
  <c r="K4641" i="2"/>
  <c r="M4641" i="2" s="1"/>
  <c r="K5690" i="2"/>
  <c r="M5690" i="2" s="1"/>
  <c r="K6739" i="2"/>
  <c r="M6739" i="2" s="1"/>
  <c r="K7788" i="2"/>
  <c r="M7788" i="2" s="1"/>
  <c r="K8837" i="2"/>
  <c r="M8837" i="2" s="1"/>
  <c r="K9886" i="2"/>
  <c r="M9886" i="2" s="1"/>
  <c r="K349" i="2"/>
  <c r="M349" i="2" s="1"/>
  <c r="K2447" i="2"/>
  <c r="M2447" i="2" s="1"/>
  <c r="K1398" i="2"/>
  <c r="M1398" i="2" s="1"/>
  <c r="K3496" i="2"/>
  <c r="M3496" i="2" s="1"/>
  <c r="K4545" i="2"/>
  <c r="M4545" i="2" s="1"/>
  <c r="K5594" i="2"/>
  <c r="M5594" i="2" s="1"/>
  <c r="K6643" i="2"/>
  <c r="M6643" i="2" s="1"/>
  <c r="K7692" i="2"/>
  <c r="M7692" i="2" s="1"/>
  <c r="K8741" i="2"/>
  <c r="M8741" i="2" s="1"/>
  <c r="K9790" i="2"/>
  <c r="M9790" i="2" s="1"/>
  <c r="K317" i="2"/>
  <c r="M317" i="2" s="1"/>
  <c r="K1366" i="2"/>
  <c r="M1366" i="2" s="1"/>
  <c r="K2415" i="2"/>
  <c r="M2415" i="2" s="1"/>
  <c r="K3464" i="2"/>
  <c r="M3464" i="2" s="1"/>
  <c r="K4513" i="2"/>
  <c r="M4513" i="2" s="1"/>
  <c r="K5562" i="2"/>
  <c r="M5562" i="2" s="1"/>
  <c r="K6611" i="2"/>
  <c r="M6611" i="2" s="1"/>
  <c r="K7660" i="2"/>
  <c r="M7660" i="2" s="1"/>
  <c r="K8709" i="2"/>
  <c r="M8709" i="2" s="1"/>
  <c r="K9758" i="2"/>
  <c r="M9758" i="2" s="1"/>
  <c r="K253" i="2"/>
  <c r="M253" i="2" s="1"/>
  <c r="K1302" i="2"/>
  <c r="M1302" i="2" s="1"/>
  <c r="K2351" i="2"/>
  <c r="M2351" i="2" s="1"/>
  <c r="K3400" i="2"/>
  <c r="M3400" i="2" s="1"/>
  <c r="K4449" i="2"/>
  <c r="M4449" i="2" s="1"/>
  <c r="K5498" i="2"/>
  <c r="M5498" i="2" s="1"/>
  <c r="K6547" i="2"/>
  <c r="M6547" i="2" s="1"/>
  <c r="K7596" i="2"/>
  <c r="M7596" i="2" s="1"/>
  <c r="K8645" i="2"/>
  <c r="M8645" i="2" s="1"/>
  <c r="K9694" i="2"/>
  <c r="M9694" i="2" s="1"/>
  <c r="K221" i="2"/>
  <c r="M221" i="2" s="1"/>
  <c r="K1270" i="2"/>
  <c r="M1270" i="2" s="1"/>
  <c r="K2319" i="2"/>
  <c r="M2319" i="2" s="1"/>
  <c r="K3368" i="2"/>
  <c r="M3368" i="2" s="1"/>
  <c r="K4417" i="2"/>
  <c r="M4417" i="2" s="1"/>
  <c r="K5466" i="2"/>
  <c r="M5466" i="2" s="1"/>
  <c r="K6515" i="2"/>
  <c r="M6515" i="2" s="1"/>
  <c r="K8613" i="2"/>
  <c r="M8613" i="2" s="1"/>
  <c r="K7564" i="2"/>
  <c r="M7564" i="2" s="1"/>
  <c r="K9662" i="2"/>
  <c r="M9662" i="2" s="1"/>
  <c r="K157" i="2"/>
  <c r="M157" i="2" s="1"/>
  <c r="K1206" i="2"/>
  <c r="M1206" i="2" s="1"/>
  <c r="K2255" i="2"/>
  <c r="M2255" i="2" s="1"/>
  <c r="K3304" i="2"/>
  <c r="M3304" i="2" s="1"/>
  <c r="K4353" i="2"/>
  <c r="M4353" i="2" s="1"/>
  <c r="K5402" i="2"/>
  <c r="M5402" i="2" s="1"/>
  <c r="K6451" i="2"/>
  <c r="M6451" i="2" s="1"/>
  <c r="K8549" i="2"/>
  <c r="M8549" i="2" s="1"/>
  <c r="K7500" i="2"/>
  <c r="M7500" i="2" s="1"/>
  <c r="K9598" i="2"/>
  <c r="M9598" i="2" s="1"/>
  <c r="K61" i="2"/>
  <c r="M61" i="2" s="1"/>
  <c r="K1110" i="2"/>
  <c r="M1110" i="2" s="1"/>
  <c r="K2159" i="2"/>
  <c r="M2159" i="2" s="1"/>
  <c r="K3208" i="2"/>
  <c r="M3208" i="2" s="1"/>
  <c r="K4257" i="2"/>
  <c r="M4257" i="2" s="1"/>
  <c r="K5306" i="2"/>
  <c r="M5306" i="2" s="1"/>
  <c r="K6355" i="2"/>
  <c r="M6355" i="2" s="1"/>
  <c r="K8453" i="2"/>
  <c r="M8453" i="2" s="1"/>
  <c r="K7404" i="2"/>
  <c r="M7404" i="2" s="1"/>
  <c r="K9502" i="2"/>
  <c r="M9502" i="2" s="1"/>
  <c r="J1027" i="2"/>
  <c r="L1027" i="2" s="1"/>
  <c r="J2076" i="2"/>
  <c r="L2076" i="2" s="1"/>
  <c r="J4174" i="2"/>
  <c r="L4174" i="2" s="1"/>
  <c r="J3125" i="2"/>
  <c r="L3125" i="2" s="1"/>
  <c r="J5223" i="2"/>
  <c r="L5223" i="2" s="1"/>
  <c r="J6272" i="2"/>
  <c r="L6272" i="2" s="1"/>
  <c r="J7321" i="2"/>
  <c r="L7321" i="2" s="1"/>
  <c r="J8370" i="2"/>
  <c r="L8370" i="2" s="1"/>
  <c r="J9419" i="2"/>
  <c r="L9419" i="2" s="1"/>
  <c r="J10468" i="2"/>
  <c r="L10468" i="2" s="1"/>
  <c r="J995" i="2"/>
  <c r="L995" i="2" s="1"/>
  <c r="J2044" i="2"/>
  <c r="L2044" i="2" s="1"/>
  <c r="J4142" i="2"/>
  <c r="L4142" i="2" s="1"/>
  <c r="J3093" i="2"/>
  <c r="L3093" i="2" s="1"/>
  <c r="J5191" i="2"/>
  <c r="L5191" i="2" s="1"/>
  <c r="J7289" i="2"/>
  <c r="L7289" i="2" s="1"/>
  <c r="J6240" i="2"/>
  <c r="L6240" i="2" s="1"/>
  <c r="J8338" i="2"/>
  <c r="L8338" i="2" s="1"/>
  <c r="J9387" i="2"/>
  <c r="L9387" i="2" s="1"/>
  <c r="J10436" i="2"/>
  <c r="L10436" i="2" s="1"/>
  <c r="J963" i="2"/>
  <c r="L963" i="2" s="1"/>
  <c r="J2012" i="2"/>
  <c r="L2012" i="2" s="1"/>
  <c r="J4110" i="2"/>
  <c r="L4110" i="2" s="1"/>
  <c r="J3061" i="2"/>
  <c r="L3061" i="2" s="1"/>
  <c r="J5159" i="2"/>
  <c r="L5159" i="2" s="1"/>
  <c r="J7257" i="2"/>
  <c r="L7257" i="2" s="1"/>
  <c r="J6208" i="2"/>
  <c r="L6208" i="2" s="1"/>
  <c r="J8306" i="2"/>
  <c r="L8306" i="2" s="1"/>
  <c r="J9355" i="2"/>
  <c r="L9355" i="2" s="1"/>
  <c r="J10404" i="2"/>
  <c r="L10404" i="2" s="1"/>
  <c r="J931" i="2"/>
  <c r="L931" i="2" s="1"/>
  <c r="J1980" i="2"/>
  <c r="L1980" i="2" s="1"/>
  <c r="J3029" i="2"/>
  <c r="L3029" i="2" s="1"/>
  <c r="J4078" i="2"/>
  <c r="L4078" i="2" s="1"/>
  <c r="J5127" i="2"/>
  <c r="L5127" i="2" s="1"/>
  <c r="J7225" i="2"/>
  <c r="L7225" i="2" s="1"/>
  <c r="J6176" i="2"/>
  <c r="L6176" i="2" s="1"/>
  <c r="J8274" i="2"/>
  <c r="L8274" i="2" s="1"/>
  <c r="J10372" i="2"/>
  <c r="L10372" i="2" s="1"/>
  <c r="J9323" i="2"/>
  <c r="L9323" i="2" s="1"/>
  <c r="J899" i="2"/>
  <c r="L899" i="2" s="1"/>
  <c r="J1948" i="2"/>
  <c r="L1948" i="2" s="1"/>
  <c r="J2997" i="2"/>
  <c r="L2997" i="2" s="1"/>
  <c r="J4046" i="2"/>
  <c r="L4046" i="2" s="1"/>
  <c r="J5095" i="2"/>
  <c r="L5095" i="2" s="1"/>
  <c r="J6144" i="2"/>
  <c r="L6144" i="2" s="1"/>
  <c r="J7193" i="2"/>
  <c r="L7193" i="2" s="1"/>
  <c r="J8242" i="2"/>
  <c r="L8242" i="2" s="1"/>
  <c r="J10340" i="2"/>
  <c r="L10340" i="2" s="1"/>
  <c r="J9291" i="2"/>
  <c r="L9291" i="2" s="1"/>
  <c r="J867" i="2"/>
  <c r="L867" i="2" s="1"/>
  <c r="J1916" i="2"/>
  <c r="L1916" i="2" s="1"/>
  <c r="J2965" i="2"/>
  <c r="L2965" i="2" s="1"/>
  <c r="J4014" i="2"/>
  <c r="L4014" i="2" s="1"/>
  <c r="J5063" i="2"/>
  <c r="L5063" i="2" s="1"/>
  <c r="J6112" i="2"/>
  <c r="L6112" i="2" s="1"/>
  <c r="J7161" i="2"/>
  <c r="L7161" i="2" s="1"/>
  <c r="J8210" i="2"/>
  <c r="L8210" i="2" s="1"/>
  <c r="J9259" i="2"/>
  <c r="L9259" i="2" s="1"/>
  <c r="J10308" i="2"/>
  <c r="L10308" i="2" s="1"/>
  <c r="J835" i="2"/>
  <c r="L835" i="2" s="1"/>
  <c r="J1884" i="2"/>
  <c r="L1884" i="2" s="1"/>
  <c r="J2933" i="2"/>
  <c r="L2933" i="2" s="1"/>
  <c r="J3982" i="2"/>
  <c r="L3982" i="2" s="1"/>
  <c r="J5031" i="2"/>
  <c r="L5031" i="2" s="1"/>
  <c r="J6080" i="2"/>
  <c r="L6080" i="2" s="1"/>
  <c r="J7129" i="2"/>
  <c r="L7129" i="2" s="1"/>
  <c r="J8178" i="2"/>
  <c r="L8178" i="2" s="1"/>
  <c r="J10276" i="2"/>
  <c r="L10276" i="2" s="1"/>
  <c r="J9227" i="2"/>
  <c r="L9227" i="2" s="1"/>
  <c r="J803" i="2"/>
  <c r="L803" i="2" s="1"/>
  <c r="J1852" i="2"/>
  <c r="L1852" i="2" s="1"/>
  <c r="J2901" i="2"/>
  <c r="L2901" i="2" s="1"/>
  <c r="J3950" i="2"/>
  <c r="L3950" i="2" s="1"/>
  <c r="J4999" i="2"/>
  <c r="L4999" i="2" s="1"/>
  <c r="J6048" i="2"/>
  <c r="L6048" i="2" s="1"/>
  <c r="J7097" i="2"/>
  <c r="L7097" i="2" s="1"/>
  <c r="J8146" i="2"/>
  <c r="L8146" i="2" s="1"/>
  <c r="J10244" i="2"/>
  <c r="L10244" i="2" s="1"/>
  <c r="J9195" i="2"/>
  <c r="L9195" i="2" s="1"/>
  <c r="J771" i="2"/>
  <c r="L771" i="2" s="1"/>
  <c r="J1820" i="2"/>
  <c r="L1820" i="2" s="1"/>
  <c r="J2869" i="2"/>
  <c r="L2869" i="2" s="1"/>
  <c r="J3918" i="2"/>
  <c r="L3918" i="2" s="1"/>
  <c r="J4967" i="2"/>
  <c r="L4967" i="2" s="1"/>
  <c r="J6016" i="2"/>
  <c r="L6016" i="2" s="1"/>
  <c r="J7065" i="2"/>
  <c r="L7065" i="2" s="1"/>
  <c r="J8114" i="2"/>
  <c r="L8114" i="2" s="1"/>
  <c r="J9163" i="2"/>
  <c r="L9163" i="2" s="1"/>
  <c r="J10212" i="2"/>
  <c r="L10212" i="2" s="1"/>
  <c r="J739" i="2"/>
  <c r="L739" i="2" s="1"/>
  <c r="J1788" i="2"/>
  <c r="L1788" i="2" s="1"/>
  <c r="J2837" i="2"/>
  <c r="L2837" i="2" s="1"/>
  <c r="J3886" i="2"/>
  <c r="L3886" i="2" s="1"/>
  <c r="J4935" i="2"/>
  <c r="L4935" i="2" s="1"/>
  <c r="J5984" i="2"/>
  <c r="L5984" i="2" s="1"/>
  <c r="J7033" i="2"/>
  <c r="L7033" i="2" s="1"/>
  <c r="J8082" i="2"/>
  <c r="L8082" i="2" s="1"/>
  <c r="J9131" i="2"/>
  <c r="L9131" i="2" s="1"/>
  <c r="J10180" i="2"/>
  <c r="L10180" i="2" s="1"/>
  <c r="J707" i="2"/>
  <c r="L707" i="2" s="1"/>
  <c r="J1756" i="2"/>
  <c r="L1756" i="2" s="1"/>
  <c r="J2805" i="2"/>
  <c r="L2805" i="2" s="1"/>
  <c r="J3854" i="2"/>
  <c r="L3854" i="2" s="1"/>
  <c r="J4903" i="2"/>
  <c r="L4903" i="2" s="1"/>
  <c r="J5952" i="2"/>
  <c r="L5952" i="2" s="1"/>
  <c r="J7001" i="2"/>
  <c r="L7001" i="2" s="1"/>
  <c r="J8050" i="2"/>
  <c r="L8050" i="2" s="1"/>
  <c r="J9099" i="2"/>
  <c r="L9099" i="2" s="1"/>
  <c r="J10148" i="2"/>
  <c r="L10148" i="2" s="1"/>
  <c r="J675" i="2"/>
  <c r="L675" i="2" s="1"/>
  <c r="J1724" i="2"/>
  <c r="L1724" i="2" s="1"/>
  <c r="J2773" i="2"/>
  <c r="L2773" i="2" s="1"/>
  <c r="J3822" i="2"/>
  <c r="L3822" i="2" s="1"/>
  <c r="J4871" i="2"/>
  <c r="L4871" i="2" s="1"/>
  <c r="J5920" i="2"/>
  <c r="L5920" i="2" s="1"/>
  <c r="J6969" i="2"/>
  <c r="L6969" i="2" s="1"/>
  <c r="J8018" i="2"/>
  <c r="L8018" i="2" s="1"/>
  <c r="J9067" i="2"/>
  <c r="L9067" i="2" s="1"/>
  <c r="J10116" i="2"/>
  <c r="L10116" i="2" s="1"/>
  <c r="J643" i="2"/>
  <c r="L643" i="2" s="1"/>
  <c r="J1692" i="2"/>
  <c r="L1692" i="2" s="1"/>
  <c r="J2741" i="2"/>
  <c r="L2741" i="2" s="1"/>
  <c r="J3790" i="2"/>
  <c r="L3790" i="2" s="1"/>
  <c r="J4839" i="2"/>
  <c r="L4839" i="2" s="1"/>
  <c r="J5888" i="2"/>
  <c r="L5888" i="2" s="1"/>
  <c r="J6937" i="2"/>
  <c r="L6937" i="2" s="1"/>
  <c r="J7986" i="2"/>
  <c r="L7986" i="2" s="1"/>
  <c r="J9035" i="2"/>
  <c r="L9035" i="2" s="1"/>
  <c r="J10084" i="2"/>
  <c r="L10084" i="2" s="1"/>
  <c r="J611" i="2"/>
  <c r="L611" i="2" s="1"/>
  <c r="J1660" i="2"/>
  <c r="L1660" i="2" s="1"/>
  <c r="J2709" i="2"/>
  <c r="L2709" i="2" s="1"/>
  <c r="J3758" i="2"/>
  <c r="L3758" i="2" s="1"/>
  <c r="J4807" i="2"/>
  <c r="L4807" i="2" s="1"/>
  <c r="J5856" i="2"/>
  <c r="L5856" i="2" s="1"/>
  <c r="J6905" i="2"/>
  <c r="L6905" i="2" s="1"/>
  <c r="J7954" i="2"/>
  <c r="L7954" i="2" s="1"/>
  <c r="J9003" i="2"/>
  <c r="L9003" i="2" s="1"/>
  <c r="J10052" i="2"/>
  <c r="L10052" i="2" s="1"/>
  <c r="J579" i="2"/>
  <c r="L579" i="2" s="1"/>
  <c r="J1628" i="2"/>
  <c r="L1628" i="2" s="1"/>
  <c r="J2677" i="2"/>
  <c r="L2677" i="2" s="1"/>
  <c r="J3726" i="2"/>
  <c r="L3726" i="2" s="1"/>
  <c r="J4775" i="2"/>
  <c r="L4775" i="2" s="1"/>
  <c r="J5824" i="2"/>
  <c r="L5824" i="2" s="1"/>
  <c r="J6873" i="2"/>
  <c r="L6873" i="2" s="1"/>
  <c r="J7922" i="2"/>
  <c r="L7922" i="2" s="1"/>
  <c r="J8971" i="2"/>
  <c r="L8971" i="2" s="1"/>
  <c r="J10020" i="2"/>
  <c r="L10020" i="2" s="1"/>
  <c r="J547" i="2"/>
  <c r="L547" i="2" s="1"/>
  <c r="J1596" i="2"/>
  <c r="L1596" i="2" s="1"/>
  <c r="J2645" i="2"/>
  <c r="L2645" i="2" s="1"/>
  <c r="J3694" i="2"/>
  <c r="L3694" i="2" s="1"/>
  <c r="J4743" i="2"/>
  <c r="L4743" i="2" s="1"/>
  <c r="J5792" i="2"/>
  <c r="L5792" i="2" s="1"/>
  <c r="J6841" i="2"/>
  <c r="L6841" i="2" s="1"/>
  <c r="J7890" i="2"/>
  <c r="L7890" i="2" s="1"/>
  <c r="J8939" i="2"/>
  <c r="L8939" i="2" s="1"/>
  <c r="J9988" i="2"/>
  <c r="L9988" i="2" s="1"/>
  <c r="J515" i="2"/>
  <c r="L515" i="2" s="1"/>
  <c r="J1564" i="2"/>
  <c r="L1564" i="2" s="1"/>
  <c r="J2613" i="2"/>
  <c r="L2613" i="2" s="1"/>
  <c r="J3662" i="2"/>
  <c r="L3662" i="2" s="1"/>
  <c r="J4711" i="2"/>
  <c r="L4711" i="2" s="1"/>
  <c r="J5760" i="2"/>
  <c r="L5760" i="2" s="1"/>
  <c r="J6809" i="2"/>
  <c r="L6809" i="2" s="1"/>
  <c r="J7858" i="2"/>
  <c r="L7858" i="2" s="1"/>
  <c r="J8907" i="2"/>
  <c r="L8907" i="2" s="1"/>
  <c r="J9956" i="2"/>
  <c r="L9956" i="2" s="1"/>
  <c r="J483" i="2"/>
  <c r="L483" i="2" s="1"/>
  <c r="J1532" i="2"/>
  <c r="L1532" i="2" s="1"/>
  <c r="J2581" i="2"/>
  <c r="L2581" i="2" s="1"/>
  <c r="J3630" i="2"/>
  <c r="L3630" i="2" s="1"/>
  <c r="J4679" i="2"/>
  <c r="L4679" i="2" s="1"/>
  <c r="J5728" i="2"/>
  <c r="L5728" i="2" s="1"/>
  <c r="J6777" i="2"/>
  <c r="L6777" i="2" s="1"/>
  <c r="J7826" i="2"/>
  <c r="L7826" i="2" s="1"/>
  <c r="J8875" i="2"/>
  <c r="L8875" i="2" s="1"/>
  <c r="J9924" i="2"/>
  <c r="L9924" i="2" s="1"/>
  <c r="J451" i="2"/>
  <c r="L451" i="2" s="1"/>
  <c r="J1500" i="2"/>
  <c r="L1500" i="2" s="1"/>
  <c r="J2549" i="2"/>
  <c r="L2549" i="2" s="1"/>
  <c r="J3598" i="2"/>
  <c r="L3598" i="2" s="1"/>
  <c r="J4647" i="2"/>
  <c r="L4647" i="2" s="1"/>
  <c r="J5696" i="2"/>
  <c r="L5696" i="2" s="1"/>
  <c r="J6745" i="2"/>
  <c r="L6745" i="2" s="1"/>
  <c r="J7794" i="2"/>
  <c r="L7794" i="2" s="1"/>
  <c r="J8843" i="2"/>
  <c r="L8843" i="2" s="1"/>
  <c r="J9892" i="2"/>
  <c r="L9892" i="2" s="1"/>
  <c r="J419" i="2"/>
  <c r="L419" i="2" s="1"/>
  <c r="J1468" i="2"/>
  <c r="L1468" i="2" s="1"/>
  <c r="J2517" i="2"/>
  <c r="L2517" i="2" s="1"/>
  <c r="J3566" i="2"/>
  <c r="L3566" i="2" s="1"/>
  <c r="J4615" i="2"/>
  <c r="L4615" i="2" s="1"/>
  <c r="J5664" i="2"/>
  <c r="L5664" i="2" s="1"/>
  <c r="J6713" i="2"/>
  <c r="L6713" i="2" s="1"/>
  <c r="J7762" i="2"/>
  <c r="L7762" i="2" s="1"/>
  <c r="J8811" i="2"/>
  <c r="L8811" i="2" s="1"/>
  <c r="J9860" i="2"/>
  <c r="L9860" i="2" s="1"/>
  <c r="J387" i="2"/>
  <c r="L387" i="2" s="1"/>
  <c r="J1436" i="2"/>
  <c r="L1436" i="2" s="1"/>
  <c r="J2485" i="2"/>
  <c r="L2485" i="2" s="1"/>
  <c r="J3534" i="2"/>
  <c r="L3534" i="2" s="1"/>
  <c r="J4583" i="2"/>
  <c r="L4583" i="2" s="1"/>
  <c r="J5632" i="2"/>
  <c r="L5632" i="2" s="1"/>
  <c r="J6681" i="2"/>
  <c r="L6681" i="2" s="1"/>
  <c r="J7730" i="2"/>
  <c r="L7730" i="2" s="1"/>
  <c r="J8779" i="2"/>
  <c r="L8779" i="2" s="1"/>
  <c r="J9828" i="2"/>
  <c r="L9828" i="2" s="1"/>
  <c r="J355" i="2"/>
  <c r="L355" i="2" s="1"/>
  <c r="J1404" i="2"/>
  <c r="L1404" i="2" s="1"/>
  <c r="J2453" i="2"/>
  <c r="L2453" i="2" s="1"/>
  <c r="J3502" i="2"/>
  <c r="L3502" i="2" s="1"/>
  <c r="J4551" i="2"/>
  <c r="L4551" i="2" s="1"/>
  <c r="J5600" i="2"/>
  <c r="L5600" i="2" s="1"/>
  <c r="J6649" i="2"/>
  <c r="L6649" i="2" s="1"/>
  <c r="J7698" i="2"/>
  <c r="L7698" i="2" s="1"/>
  <c r="J8747" i="2"/>
  <c r="L8747" i="2" s="1"/>
  <c r="J9796" i="2"/>
  <c r="L9796" i="2" s="1"/>
  <c r="J323" i="2"/>
  <c r="L323" i="2" s="1"/>
  <c r="J1372" i="2"/>
  <c r="L1372" i="2" s="1"/>
  <c r="J2421" i="2"/>
  <c r="L2421" i="2" s="1"/>
  <c r="J3470" i="2"/>
  <c r="L3470" i="2" s="1"/>
  <c r="J4519" i="2"/>
  <c r="L4519" i="2" s="1"/>
  <c r="J5568" i="2"/>
  <c r="L5568" i="2" s="1"/>
  <c r="J6617" i="2"/>
  <c r="L6617" i="2" s="1"/>
  <c r="J7666" i="2"/>
  <c r="L7666" i="2" s="1"/>
  <c r="J8715" i="2"/>
  <c r="L8715" i="2" s="1"/>
  <c r="J9764" i="2"/>
  <c r="L9764" i="2" s="1"/>
  <c r="J291" i="2"/>
  <c r="L291" i="2" s="1"/>
  <c r="J1340" i="2"/>
  <c r="L1340" i="2" s="1"/>
  <c r="J2389" i="2"/>
  <c r="L2389" i="2" s="1"/>
  <c r="J3438" i="2"/>
  <c r="L3438" i="2" s="1"/>
  <c r="J4487" i="2"/>
  <c r="L4487" i="2" s="1"/>
  <c r="J5536" i="2"/>
  <c r="L5536" i="2" s="1"/>
  <c r="J6585" i="2"/>
  <c r="L6585" i="2" s="1"/>
  <c r="J7634" i="2"/>
  <c r="L7634" i="2" s="1"/>
  <c r="J8683" i="2"/>
  <c r="L8683" i="2" s="1"/>
  <c r="J9732" i="2"/>
  <c r="L9732" i="2" s="1"/>
  <c r="J259" i="2"/>
  <c r="L259" i="2" s="1"/>
  <c r="J2357" i="2"/>
  <c r="L2357" i="2" s="1"/>
  <c r="J1308" i="2"/>
  <c r="L1308" i="2" s="1"/>
  <c r="J3406" i="2"/>
  <c r="L3406" i="2" s="1"/>
  <c r="J4455" i="2"/>
  <c r="L4455" i="2" s="1"/>
  <c r="J5504" i="2"/>
  <c r="L5504" i="2" s="1"/>
  <c r="J6553" i="2"/>
  <c r="L6553" i="2" s="1"/>
  <c r="J7602" i="2"/>
  <c r="L7602" i="2" s="1"/>
  <c r="J8651" i="2"/>
  <c r="L8651" i="2" s="1"/>
  <c r="J9700" i="2"/>
  <c r="L9700" i="2" s="1"/>
  <c r="J227" i="2"/>
  <c r="L227" i="2" s="1"/>
  <c r="J1276" i="2"/>
  <c r="L1276" i="2" s="1"/>
  <c r="J2325" i="2"/>
  <c r="L2325" i="2" s="1"/>
  <c r="J3374" i="2"/>
  <c r="L3374" i="2" s="1"/>
  <c r="J4423" i="2"/>
  <c r="L4423" i="2" s="1"/>
  <c r="J5472" i="2"/>
  <c r="L5472" i="2" s="1"/>
  <c r="J6521" i="2"/>
  <c r="L6521" i="2" s="1"/>
  <c r="J7570" i="2"/>
  <c r="L7570" i="2" s="1"/>
  <c r="J9668" i="2"/>
  <c r="L9668" i="2" s="1"/>
  <c r="J8619" i="2"/>
  <c r="L8619" i="2" s="1"/>
  <c r="J195" i="2"/>
  <c r="L195" i="2" s="1"/>
  <c r="J1244" i="2"/>
  <c r="L1244" i="2" s="1"/>
  <c r="J2293" i="2"/>
  <c r="L2293" i="2" s="1"/>
  <c r="J3342" i="2"/>
  <c r="L3342" i="2" s="1"/>
  <c r="J4391" i="2"/>
  <c r="L4391" i="2" s="1"/>
  <c r="J5440" i="2"/>
  <c r="L5440" i="2" s="1"/>
  <c r="J6489" i="2"/>
  <c r="L6489" i="2" s="1"/>
  <c r="J7538" i="2"/>
  <c r="L7538" i="2" s="1"/>
  <c r="J9636" i="2"/>
  <c r="L9636" i="2" s="1"/>
  <c r="J8587" i="2"/>
  <c r="L8587" i="2" s="1"/>
  <c r="J163" i="2"/>
  <c r="L163" i="2" s="1"/>
  <c r="J1212" i="2"/>
  <c r="L1212" i="2" s="1"/>
  <c r="J2261" i="2"/>
  <c r="L2261" i="2" s="1"/>
  <c r="J3310" i="2"/>
  <c r="L3310" i="2" s="1"/>
  <c r="J4359" i="2"/>
  <c r="L4359" i="2" s="1"/>
  <c r="J5408" i="2"/>
  <c r="L5408" i="2" s="1"/>
  <c r="J6457" i="2"/>
  <c r="L6457" i="2" s="1"/>
  <c r="J7506" i="2"/>
  <c r="L7506" i="2" s="1"/>
  <c r="J9604" i="2"/>
  <c r="L9604" i="2" s="1"/>
  <c r="J8555" i="2"/>
  <c r="L8555" i="2" s="1"/>
  <c r="J131" i="2"/>
  <c r="L131" i="2" s="1"/>
  <c r="J1180" i="2"/>
  <c r="L1180" i="2" s="1"/>
  <c r="J2229" i="2"/>
  <c r="L2229" i="2" s="1"/>
  <c r="J3278" i="2"/>
  <c r="L3278" i="2" s="1"/>
  <c r="J4327" i="2"/>
  <c r="L4327" i="2" s="1"/>
  <c r="J5376" i="2"/>
  <c r="L5376" i="2" s="1"/>
  <c r="J6425" i="2"/>
  <c r="L6425" i="2" s="1"/>
  <c r="J7474" i="2"/>
  <c r="L7474" i="2" s="1"/>
  <c r="J9572" i="2"/>
  <c r="L9572" i="2" s="1"/>
  <c r="J8523" i="2"/>
  <c r="L8523" i="2" s="1"/>
  <c r="J99" i="2"/>
  <c r="L99" i="2" s="1"/>
  <c r="J1148" i="2"/>
  <c r="L1148" i="2" s="1"/>
  <c r="J2197" i="2"/>
  <c r="L2197" i="2" s="1"/>
  <c r="J3246" i="2"/>
  <c r="L3246" i="2" s="1"/>
  <c r="J4295" i="2"/>
  <c r="L4295" i="2" s="1"/>
  <c r="J5344" i="2"/>
  <c r="L5344" i="2" s="1"/>
  <c r="J6393" i="2"/>
  <c r="L6393" i="2" s="1"/>
  <c r="J7442" i="2"/>
  <c r="L7442" i="2" s="1"/>
  <c r="J8491" i="2"/>
  <c r="L8491" i="2" s="1"/>
  <c r="J9540" i="2"/>
  <c r="L9540" i="2" s="1"/>
  <c r="J1116" i="2"/>
  <c r="L1116" i="2" s="1"/>
  <c r="J67" i="2"/>
  <c r="L67" i="2" s="1"/>
  <c r="J2165" i="2"/>
  <c r="L2165" i="2" s="1"/>
  <c r="J3214" i="2"/>
  <c r="L3214" i="2" s="1"/>
  <c r="J4263" i="2"/>
  <c r="L4263" i="2" s="1"/>
  <c r="J5312" i="2"/>
  <c r="L5312" i="2" s="1"/>
  <c r="J6361" i="2"/>
  <c r="L6361" i="2" s="1"/>
  <c r="J7410" i="2"/>
  <c r="L7410" i="2" s="1"/>
  <c r="J9508" i="2"/>
  <c r="L9508" i="2" s="1"/>
  <c r="J8459" i="2"/>
  <c r="L8459" i="2" s="1"/>
  <c r="J1084" i="2"/>
  <c r="L1084" i="2" s="1"/>
  <c r="J35" i="2"/>
  <c r="L35" i="2" s="1"/>
  <c r="J2133" i="2"/>
  <c r="L2133" i="2" s="1"/>
  <c r="J3182" i="2"/>
  <c r="L3182" i="2" s="1"/>
  <c r="J4231" i="2"/>
  <c r="L4231" i="2" s="1"/>
  <c r="J5280" i="2"/>
  <c r="L5280" i="2" s="1"/>
  <c r="J6329" i="2"/>
  <c r="L6329" i="2" s="1"/>
  <c r="J7378" i="2"/>
  <c r="L7378" i="2" s="1"/>
  <c r="J9476" i="2"/>
  <c r="L9476" i="2" s="1"/>
  <c r="J8427" i="2"/>
  <c r="L8427" i="2" s="1"/>
  <c r="J3" i="2"/>
  <c r="L3" i="2" s="1"/>
  <c r="J1052" i="2"/>
  <c r="L1052" i="2" s="1"/>
  <c r="J2101" i="2"/>
  <c r="L2101" i="2" s="1"/>
  <c r="J3150" i="2"/>
  <c r="L3150" i="2" s="1"/>
  <c r="J4199" i="2"/>
  <c r="L4199" i="2" s="1"/>
  <c r="J5248" i="2"/>
  <c r="L5248" i="2" s="1"/>
  <c r="J6297" i="2"/>
  <c r="L6297" i="2" s="1"/>
  <c r="J7346" i="2"/>
  <c r="L7346" i="2" s="1"/>
  <c r="J9444" i="2"/>
  <c r="L9444" i="2" s="1"/>
  <c r="J8395" i="2"/>
  <c r="L8395" i="2" s="1"/>
  <c r="K2069" i="2"/>
  <c r="M2069" i="2" s="1"/>
  <c r="K1020" i="2"/>
  <c r="M1020" i="2" s="1"/>
  <c r="K3118" i="2"/>
  <c r="M3118" i="2" s="1"/>
  <c r="K4167" i="2"/>
  <c r="M4167" i="2" s="1"/>
  <c r="K5216" i="2"/>
  <c r="M5216" i="2" s="1"/>
  <c r="K6265" i="2"/>
  <c r="M6265" i="2" s="1"/>
  <c r="K7314" i="2"/>
  <c r="M7314" i="2" s="1"/>
  <c r="K8363" i="2"/>
  <c r="M8363" i="2" s="1"/>
  <c r="K9412" i="2"/>
  <c r="M9412" i="2" s="1"/>
  <c r="K10461" i="2"/>
  <c r="M10461" i="2" s="1"/>
  <c r="K988" i="2"/>
  <c r="M988" i="2" s="1"/>
  <c r="K2037" i="2"/>
  <c r="M2037" i="2" s="1"/>
  <c r="K4135" i="2"/>
  <c r="M4135" i="2" s="1"/>
  <c r="K3086" i="2"/>
  <c r="M3086" i="2" s="1"/>
  <c r="K5184" i="2"/>
  <c r="M5184" i="2" s="1"/>
  <c r="K6233" i="2"/>
  <c r="M6233" i="2" s="1"/>
  <c r="K7282" i="2"/>
  <c r="M7282" i="2" s="1"/>
  <c r="K8331" i="2"/>
  <c r="M8331" i="2" s="1"/>
  <c r="K9380" i="2"/>
  <c r="M9380" i="2" s="1"/>
  <c r="K10429" i="2"/>
  <c r="M10429" i="2" s="1"/>
  <c r="K956" i="2"/>
  <c r="M956" i="2" s="1"/>
  <c r="K2005" i="2"/>
  <c r="M2005" i="2" s="1"/>
  <c r="K3054" i="2"/>
  <c r="M3054" i="2" s="1"/>
  <c r="K4103" i="2"/>
  <c r="M4103" i="2" s="1"/>
  <c r="K5152" i="2"/>
  <c r="M5152" i="2" s="1"/>
  <c r="K6201" i="2"/>
  <c r="M6201" i="2" s="1"/>
  <c r="K7250" i="2"/>
  <c r="M7250" i="2" s="1"/>
  <c r="K8299" i="2"/>
  <c r="M8299" i="2" s="1"/>
  <c r="K9348" i="2"/>
  <c r="M9348" i="2" s="1"/>
  <c r="K10397" i="2"/>
  <c r="M10397" i="2" s="1"/>
  <c r="K924" i="2"/>
  <c r="M924" i="2" s="1"/>
  <c r="K1973" i="2"/>
  <c r="M1973" i="2" s="1"/>
  <c r="K3022" i="2"/>
  <c r="M3022" i="2" s="1"/>
  <c r="K4071" i="2"/>
  <c r="M4071" i="2" s="1"/>
  <c r="K5120" i="2"/>
  <c r="M5120" i="2" s="1"/>
  <c r="K6169" i="2"/>
  <c r="M6169" i="2" s="1"/>
  <c r="K7218" i="2"/>
  <c r="M7218" i="2" s="1"/>
  <c r="K8267" i="2"/>
  <c r="M8267" i="2" s="1"/>
  <c r="K9316" i="2"/>
  <c r="M9316" i="2" s="1"/>
  <c r="K10365" i="2"/>
  <c r="M10365" i="2" s="1"/>
  <c r="K892" i="2"/>
  <c r="M892" i="2" s="1"/>
  <c r="K1941" i="2"/>
  <c r="M1941" i="2" s="1"/>
  <c r="K2990" i="2"/>
  <c r="M2990" i="2" s="1"/>
  <c r="K4039" i="2"/>
  <c r="M4039" i="2" s="1"/>
  <c r="K5088" i="2"/>
  <c r="M5088" i="2" s="1"/>
  <c r="K6137" i="2"/>
  <c r="M6137" i="2" s="1"/>
  <c r="K7186" i="2"/>
  <c r="M7186" i="2" s="1"/>
  <c r="K8235" i="2"/>
  <c r="M8235" i="2" s="1"/>
  <c r="K9284" i="2"/>
  <c r="M9284" i="2" s="1"/>
  <c r="K10333" i="2"/>
  <c r="M10333" i="2" s="1"/>
  <c r="K860" i="2"/>
  <c r="M860" i="2" s="1"/>
  <c r="K1909" i="2"/>
  <c r="M1909" i="2" s="1"/>
  <c r="K2958" i="2"/>
  <c r="M2958" i="2" s="1"/>
  <c r="K4007" i="2"/>
  <c r="M4007" i="2" s="1"/>
  <c r="K5056" i="2"/>
  <c r="M5056" i="2" s="1"/>
  <c r="K6105" i="2"/>
  <c r="M6105" i="2" s="1"/>
  <c r="K7154" i="2"/>
  <c r="M7154" i="2" s="1"/>
  <c r="K8203" i="2"/>
  <c r="M8203" i="2" s="1"/>
  <c r="K9252" i="2"/>
  <c r="M9252" i="2" s="1"/>
  <c r="K10301" i="2"/>
  <c r="M10301" i="2" s="1"/>
  <c r="K828" i="2"/>
  <c r="M828" i="2" s="1"/>
  <c r="K1877" i="2"/>
  <c r="M1877" i="2" s="1"/>
  <c r="K2926" i="2"/>
  <c r="M2926" i="2" s="1"/>
  <c r="K3975" i="2"/>
  <c r="M3975" i="2" s="1"/>
  <c r="K5024" i="2"/>
  <c r="M5024" i="2" s="1"/>
  <c r="K6073" i="2"/>
  <c r="M6073" i="2" s="1"/>
  <c r="K7122" i="2"/>
  <c r="M7122" i="2" s="1"/>
  <c r="K8171" i="2"/>
  <c r="M8171" i="2" s="1"/>
  <c r="K9220" i="2"/>
  <c r="M9220" i="2" s="1"/>
  <c r="K10269" i="2"/>
  <c r="M10269" i="2" s="1"/>
  <c r="K796" i="2"/>
  <c r="M796" i="2" s="1"/>
  <c r="K1845" i="2"/>
  <c r="M1845" i="2" s="1"/>
  <c r="K2894" i="2"/>
  <c r="M2894" i="2" s="1"/>
  <c r="K3943" i="2"/>
  <c r="M3943" i="2" s="1"/>
  <c r="K4992" i="2"/>
  <c r="M4992" i="2" s="1"/>
  <c r="K6041" i="2"/>
  <c r="M6041" i="2" s="1"/>
  <c r="K7090" i="2"/>
  <c r="M7090" i="2" s="1"/>
  <c r="K8139" i="2"/>
  <c r="M8139" i="2" s="1"/>
  <c r="K9188" i="2"/>
  <c r="M9188" i="2" s="1"/>
  <c r="K10237" i="2"/>
  <c r="M10237" i="2" s="1"/>
  <c r="K764" i="2"/>
  <c r="M764" i="2" s="1"/>
  <c r="K1813" i="2"/>
  <c r="M1813" i="2" s="1"/>
  <c r="K2862" i="2"/>
  <c r="M2862" i="2" s="1"/>
  <c r="K3911" i="2"/>
  <c r="M3911" i="2" s="1"/>
  <c r="K4960" i="2"/>
  <c r="M4960" i="2" s="1"/>
  <c r="K6009" i="2"/>
  <c r="M6009" i="2" s="1"/>
  <c r="K7058" i="2"/>
  <c r="M7058" i="2" s="1"/>
  <c r="K8107" i="2"/>
  <c r="M8107" i="2" s="1"/>
  <c r="K9156" i="2"/>
  <c r="M9156" i="2" s="1"/>
  <c r="K10205" i="2"/>
  <c r="M10205" i="2" s="1"/>
  <c r="K732" i="2"/>
  <c r="M732" i="2" s="1"/>
  <c r="K1781" i="2"/>
  <c r="M1781" i="2" s="1"/>
  <c r="K2830" i="2"/>
  <c r="M2830" i="2" s="1"/>
  <c r="K3879" i="2"/>
  <c r="M3879" i="2" s="1"/>
  <c r="K4928" i="2"/>
  <c r="M4928" i="2" s="1"/>
  <c r="K5977" i="2"/>
  <c r="M5977" i="2" s="1"/>
  <c r="K7026" i="2"/>
  <c r="M7026" i="2" s="1"/>
  <c r="K8075" i="2"/>
  <c r="M8075" i="2" s="1"/>
  <c r="K9124" i="2"/>
  <c r="M9124" i="2" s="1"/>
  <c r="K10173" i="2"/>
  <c r="M10173" i="2" s="1"/>
  <c r="K700" i="2"/>
  <c r="M700" i="2" s="1"/>
  <c r="K1749" i="2"/>
  <c r="M1749" i="2" s="1"/>
  <c r="K2798" i="2"/>
  <c r="M2798" i="2" s="1"/>
  <c r="K3847" i="2"/>
  <c r="M3847" i="2" s="1"/>
  <c r="K4896" i="2"/>
  <c r="M4896" i="2" s="1"/>
  <c r="K5945" i="2"/>
  <c r="M5945" i="2" s="1"/>
  <c r="K6994" i="2"/>
  <c r="M6994" i="2" s="1"/>
  <c r="K8043" i="2"/>
  <c r="M8043" i="2" s="1"/>
  <c r="K9092" i="2"/>
  <c r="M9092" i="2" s="1"/>
  <c r="K10141" i="2"/>
  <c r="M10141" i="2" s="1"/>
  <c r="K668" i="2"/>
  <c r="M668" i="2" s="1"/>
  <c r="K1717" i="2"/>
  <c r="M1717" i="2" s="1"/>
  <c r="K2766" i="2"/>
  <c r="M2766" i="2" s="1"/>
  <c r="K3815" i="2"/>
  <c r="M3815" i="2" s="1"/>
  <c r="K4864" i="2"/>
  <c r="M4864" i="2" s="1"/>
  <c r="K5913" i="2"/>
  <c r="M5913" i="2" s="1"/>
  <c r="K6962" i="2"/>
  <c r="M6962" i="2" s="1"/>
  <c r="K8011" i="2"/>
  <c r="M8011" i="2" s="1"/>
  <c r="K9060" i="2"/>
  <c r="M9060" i="2" s="1"/>
  <c r="K10109" i="2"/>
  <c r="M10109" i="2" s="1"/>
  <c r="K636" i="2"/>
  <c r="M636" i="2" s="1"/>
  <c r="K1685" i="2"/>
  <c r="M1685" i="2" s="1"/>
  <c r="K2734" i="2"/>
  <c r="M2734" i="2" s="1"/>
  <c r="K3783" i="2"/>
  <c r="M3783" i="2" s="1"/>
  <c r="K4832" i="2"/>
  <c r="M4832" i="2" s="1"/>
  <c r="K5881" i="2"/>
  <c r="M5881" i="2" s="1"/>
  <c r="K6930" i="2"/>
  <c r="M6930" i="2" s="1"/>
  <c r="K7979" i="2"/>
  <c r="M7979" i="2" s="1"/>
  <c r="K9028" i="2"/>
  <c r="M9028" i="2" s="1"/>
  <c r="K10077" i="2"/>
  <c r="M10077" i="2" s="1"/>
  <c r="K604" i="2"/>
  <c r="M604" i="2" s="1"/>
  <c r="K1653" i="2"/>
  <c r="M1653" i="2" s="1"/>
  <c r="K2702" i="2"/>
  <c r="M2702" i="2" s="1"/>
  <c r="K3751" i="2"/>
  <c r="M3751" i="2" s="1"/>
  <c r="K4800" i="2"/>
  <c r="M4800" i="2" s="1"/>
  <c r="K5849" i="2"/>
  <c r="M5849" i="2" s="1"/>
  <c r="K6898" i="2"/>
  <c r="M6898" i="2" s="1"/>
  <c r="K7947" i="2"/>
  <c r="M7947" i="2" s="1"/>
  <c r="K8996" i="2"/>
  <c r="M8996" i="2" s="1"/>
  <c r="K10045" i="2"/>
  <c r="M10045" i="2" s="1"/>
  <c r="K572" i="2"/>
  <c r="M572" i="2" s="1"/>
  <c r="K1621" i="2"/>
  <c r="M1621" i="2" s="1"/>
  <c r="K2670" i="2"/>
  <c r="M2670" i="2" s="1"/>
  <c r="K3719" i="2"/>
  <c r="M3719" i="2" s="1"/>
  <c r="K4768" i="2"/>
  <c r="M4768" i="2" s="1"/>
  <c r="K5817" i="2"/>
  <c r="M5817" i="2" s="1"/>
  <c r="K6866" i="2"/>
  <c r="M6866" i="2" s="1"/>
  <c r="K7915" i="2"/>
  <c r="M7915" i="2" s="1"/>
  <c r="K8964" i="2"/>
  <c r="M8964" i="2" s="1"/>
  <c r="K10013" i="2"/>
  <c r="M10013" i="2" s="1"/>
  <c r="K540" i="2"/>
  <c r="M540" i="2" s="1"/>
  <c r="K1589" i="2"/>
  <c r="M1589" i="2" s="1"/>
  <c r="K2638" i="2"/>
  <c r="M2638" i="2" s="1"/>
  <c r="K3687" i="2"/>
  <c r="M3687" i="2" s="1"/>
  <c r="K4736" i="2"/>
  <c r="M4736" i="2" s="1"/>
  <c r="K5785" i="2"/>
  <c r="M5785" i="2" s="1"/>
  <c r="K6834" i="2"/>
  <c r="M6834" i="2" s="1"/>
  <c r="K7883" i="2"/>
  <c r="M7883" i="2" s="1"/>
  <c r="K8932" i="2"/>
  <c r="M8932" i="2" s="1"/>
  <c r="K9981" i="2"/>
  <c r="M9981" i="2" s="1"/>
  <c r="K508" i="2"/>
  <c r="M508" i="2" s="1"/>
  <c r="K1557" i="2"/>
  <c r="M1557" i="2" s="1"/>
  <c r="K2606" i="2"/>
  <c r="M2606" i="2" s="1"/>
  <c r="K3655" i="2"/>
  <c r="M3655" i="2" s="1"/>
  <c r="K4704" i="2"/>
  <c r="M4704" i="2" s="1"/>
  <c r="K5753" i="2"/>
  <c r="M5753" i="2" s="1"/>
  <c r="K6802" i="2"/>
  <c r="M6802" i="2" s="1"/>
  <c r="K7851" i="2"/>
  <c r="M7851" i="2" s="1"/>
  <c r="K8900" i="2"/>
  <c r="M8900" i="2" s="1"/>
  <c r="K9949" i="2"/>
  <c r="M9949" i="2" s="1"/>
  <c r="K476" i="2"/>
  <c r="M476" i="2" s="1"/>
  <c r="K1525" i="2"/>
  <c r="M1525" i="2" s="1"/>
  <c r="K2574" i="2"/>
  <c r="M2574" i="2" s="1"/>
  <c r="K3623" i="2"/>
  <c r="M3623" i="2" s="1"/>
  <c r="K4672" i="2"/>
  <c r="M4672" i="2" s="1"/>
  <c r="K5721" i="2"/>
  <c r="M5721" i="2" s="1"/>
  <c r="K6770" i="2"/>
  <c r="M6770" i="2" s="1"/>
  <c r="K7819" i="2"/>
  <c r="M7819" i="2" s="1"/>
  <c r="K8868" i="2"/>
  <c r="M8868" i="2" s="1"/>
  <c r="K9917" i="2"/>
  <c r="M9917" i="2" s="1"/>
  <c r="K444" i="2"/>
  <c r="M444" i="2" s="1"/>
  <c r="K1493" i="2"/>
  <c r="M1493" i="2" s="1"/>
  <c r="K2542" i="2"/>
  <c r="M2542" i="2" s="1"/>
  <c r="K3591" i="2"/>
  <c r="M3591" i="2" s="1"/>
  <c r="K4640" i="2"/>
  <c r="M4640" i="2" s="1"/>
  <c r="K5689" i="2"/>
  <c r="M5689" i="2" s="1"/>
  <c r="K6738" i="2"/>
  <c r="M6738" i="2" s="1"/>
  <c r="K7787" i="2"/>
  <c r="M7787" i="2" s="1"/>
  <c r="K8836" i="2"/>
  <c r="M8836" i="2" s="1"/>
  <c r="K9885" i="2"/>
  <c r="M9885" i="2" s="1"/>
  <c r="K412" i="2"/>
  <c r="M412" i="2" s="1"/>
  <c r="K1461" i="2"/>
  <c r="M1461" i="2" s="1"/>
  <c r="K2510" i="2"/>
  <c r="M2510" i="2" s="1"/>
  <c r="K3559" i="2"/>
  <c r="M3559" i="2" s="1"/>
  <c r="K4608" i="2"/>
  <c r="M4608" i="2" s="1"/>
  <c r="K5657" i="2"/>
  <c r="M5657" i="2" s="1"/>
  <c r="K6706" i="2"/>
  <c r="M6706" i="2" s="1"/>
  <c r="K7755" i="2"/>
  <c r="M7755" i="2" s="1"/>
  <c r="K8804" i="2"/>
  <c r="M8804" i="2" s="1"/>
  <c r="K9853" i="2"/>
  <c r="M9853" i="2" s="1"/>
  <c r="K380" i="2"/>
  <c r="M380" i="2" s="1"/>
  <c r="K1429" i="2"/>
  <c r="M1429" i="2" s="1"/>
  <c r="K2478" i="2"/>
  <c r="M2478" i="2" s="1"/>
  <c r="K3527" i="2"/>
  <c r="M3527" i="2" s="1"/>
  <c r="K4576" i="2"/>
  <c r="M4576" i="2" s="1"/>
  <c r="K5625" i="2"/>
  <c r="M5625" i="2" s="1"/>
  <c r="K6674" i="2"/>
  <c r="M6674" i="2" s="1"/>
  <c r="K7723" i="2"/>
  <c r="M7723" i="2" s="1"/>
  <c r="K8772" i="2"/>
  <c r="M8772" i="2" s="1"/>
  <c r="K9821" i="2"/>
  <c r="M9821" i="2" s="1"/>
  <c r="K348" i="2"/>
  <c r="M348" i="2" s="1"/>
  <c r="K1397" i="2"/>
  <c r="M1397" i="2" s="1"/>
  <c r="K2446" i="2"/>
  <c r="M2446" i="2" s="1"/>
  <c r="K3495" i="2"/>
  <c r="M3495" i="2" s="1"/>
  <c r="K4544" i="2"/>
  <c r="M4544" i="2" s="1"/>
  <c r="K5593" i="2"/>
  <c r="M5593" i="2" s="1"/>
  <c r="K6642" i="2"/>
  <c r="M6642" i="2" s="1"/>
  <c r="K7691" i="2"/>
  <c r="M7691" i="2" s="1"/>
  <c r="K8740" i="2"/>
  <c r="M8740" i="2" s="1"/>
  <c r="K9789" i="2"/>
  <c r="M9789" i="2" s="1"/>
  <c r="K316" i="2"/>
  <c r="M316" i="2" s="1"/>
  <c r="K1365" i="2"/>
  <c r="M1365" i="2" s="1"/>
  <c r="K2414" i="2"/>
  <c r="M2414" i="2" s="1"/>
  <c r="K3463" i="2"/>
  <c r="M3463" i="2" s="1"/>
  <c r="K4512" i="2"/>
  <c r="M4512" i="2" s="1"/>
  <c r="K5561" i="2"/>
  <c r="M5561" i="2" s="1"/>
  <c r="K6610" i="2"/>
  <c r="M6610" i="2" s="1"/>
  <c r="K7659" i="2"/>
  <c r="M7659" i="2" s="1"/>
  <c r="K8708" i="2"/>
  <c r="M8708" i="2" s="1"/>
  <c r="K9757" i="2"/>
  <c r="M9757" i="2" s="1"/>
  <c r="K284" i="2"/>
  <c r="M284" i="2" s="1"/>
  <c r="K1333" i="2"/>
  <c r="M1333" i="2" s="1"/>
  <c r="K2382" i="2"/>
  <c r="M2382" i="2" s="1"/>
  <c r="K3431" i="2"/>
  <c r="M3431" i="2" s="1"/>
  <c r="K4480" i="2"/>
  <c r="M4480" i="2" s="1"/>
  <c r="K5529" i="2"/>
  <c r="M5529" i="2" s="1"/>
  <c r="K6578" i="2"/>
  <c r="M6578" i="2" s="1"/>
  <c r="K7627" i="2"/>
  <c r="M7627" i="2" s="1"/>
  <c r="K8676" i="2"/>
  <c r="M8676" i="2" s="1"/>
  <c r="K9725" i="2"/>
  <c r="M9725" i="2" s="1"/>
  <c r="K252" i="2"/>
  <c r="M252" i="2" s="1"/>
  <c r="K1301" i="2"/>
  <c r="M1301" i="2" s="1"/>
  <c r="K2350" i="2"/>
  <c r="M2350" i="2" s="1"/>
  <c r="K3399" i="2"/>
  <c r="M3399" i="2" s="1"/>
  <c r="K4448" i="2"/>
  <c r="M4448" i="2" s="1"/>
  <c r="K5497" i="2"/>
  <c r="M5497" i="2" s="1"/>
  <c r="K6546" i="2"/>
  <c r="M6546" i="2" s="1"/>
  <c r="K7595" i="2"/>
  <c r="M7595" i="2" s="1"/>
  <c r="K8644" i="2"/>
  <c r="M8644" i="2" s="1"/>
  <c r="K9693" i="2"/>
  <c r="M9693" i="2" s="1"/>
  <c r="K220" i="2"/>
  <c r="M220" i="2" s="1"/>
  <c r="K1269" i="2"/>
  <c r="M1269" i="2" s="1"/>
  <c r="K2318" i="2"/>
  <c r="M2318" i="2" s="1"/>
  <c r="K3367" i="2"/>
  <c r="M3367" i="2" s="1"/>
  <c r="K4416" i="2"/>
  <c r="M4416" i="2" s="1"/>
  <c r="K5465" i="2"/>
  <c r="M5465" i="2" s="1"/>
  <c r="K6514" i="2"/>
  <c r="M6514" i="2" s="1"/>
  <c r="K7563" i="2"/>
  <c r="M7563" i="2" s="1"/>
  <c r="K8612" i="2"/>
  <c r="M8612" i="2" s="1"/>
  <c r="K9661" i="2"/>
  <c r="M9661" i="2" s="1"/>
  <c r="K188" i="2"/>
  <c r="M188" i="2" s="1"/>
  <c r="K1237" i="2"/>
  <c r="M1237" i="2" s="1"/>
  <c r="K2286" i="2"/>
  <c r="M2286" i="2" s="1"/>
  <c r="K3335" i="2"/>
  <c r="M3335" i="2" s="1"/>
  <c r="K4384" i="2"/>
  <c r="M4384" i="2" s="1"/>
  <c r="K5433" i="2"/>
  <c r="M5433" i="2" s="1"/>
  <c r="K6482" i="2"/>
  <c r="M6482" i="2" s="1"/>
  <c r="K7531" i="2"/>
  <c r="M7531" i="2" s="1"/>
  <c r="K8580" i="2"/>
  <c r="M8580" i="2" s="1"/>
  <c r="K9629" i="2"/>
  <c r="M9629" i="2" s="1"/>
  <c r="K156" i="2"/>
  <c r="M156" i="2" s="1"/>
  <c r="K1205" i="2"/>
  <c r="M1205" i="2" s="1"/>
  <c r="K2254" i="2"/>
  <c r="M2254" i="2" s="1"/>
  <c r="K3303" i="2"/>
  <c r="M3303" i="2" s="1"/>
  <c r="K4352" i="2"/>
  <c r="M4352" i="2" s="1"/>
  <c r="K5401" i="2"/>
  <c r="M5401" i="2" s="1"/>
  <c r="K6450" i="2"/>
  <c r="M6450" i="2" s="1"/>
  <c r="K7499" i="2"/>
  <c r="M7499" i="2" s="1"/>
  <c r="K8548" i="2"/>
  <c r="M8548" i="2" s="1"/>
  <c r="K9597" i="2"/>
  <c r="M9597" i="2" s="1"/>
  <c r="K124" i="2"/>
  <c r="M124" i="2" s="1"/>
  <c r="K1173" i="2"/>
  <c r="M1173" i="2" s="1"/>
  <c r="K2222" i="2"/>
  <c r="M2222" i="2" s="1"/>
  <c r="K3271" i="2"/>
  <c r="M3271" i="2" s="1"/>
  <c r="K4320" i="2"/>
  <c r="M4320" i="2" s="1"/>
  <c r="K5369" i="2"/>
  <c r="M5369" i="2" s="1"/>
  <c r="K6418" i="2"/>
  <c r="M6418" i="2" s="1"/>
  <c r="K7467" i="2"/>
  <c r="M7467" i="2" s="1"/>
  <c r="K8516" i="2"/>
  <c r="M8516" i="2" s="1"/>
  <c r="K9565" i="2"/>
  <c r="M9565" i="2" s="1"/>
  <c r="K92" i="2"/>
  <c r="M92" i="2" s="1"/>
  <c r="K1141" i="2"/>
  <c r="M1141" i="2" s="1"/>
  <c r="K2190" i="2"/>
  <c r="M2190" i="2" s="1"/>
  <c r="K3239" i="2"/>
  <c r="M3239" i="2" s="1"/>
  <c r="K4288" i="2"/>
  <c r="M4288" i="2" s="1"/>
  <c r="K5337" i="2"/>
  <c r="M5337" i="2" s="1"/>
  <c r="K6386" i="2"/>
  <c r="M6386" i="2" s="1"/>
  <c r="K7435" i="2"/>
  <c r="M7435" i="2" s="1"/>
  <c r="K8484" i="2"/>
  <c r="M8484" i="2" s="1"/>
  <c r="K9533" i="2"/>
  <c r="M9533" i="2" s="1"/>
  <c r="K60" i="2"/>
  <c r="M60" i="2" s="1"/>
  <c r="K1109" i="2"/>
  <c r="M1109" i="2" s="1"/>
  <c r="K2158" i="2"/>
  <c r="M2158" i="2" s="1"/>
  <c r="K3207" i="2"/>
  <c r="M3207" i="2" s="1"/>
  <c r="K4256" i="2"/>
  <c r="M4256" i="2" s="1"/>
  <c r="K5305" i="2"/>
  <c r="M5305" i="2" s="1"/>
  <c r="K6354" i="2"/>
  <c r="M6354" i="2" s="1"/>
  <c r="K7403" i="2"/>
  <c r="M7403" i="2" s="1"/>
  <c r="K8452" i="2"/>
  <c r="M8452" i="2" s="1"/>
  <c r="K9501" i="2"/>
  <c r="M9501" i="2" s="1"/>
  <c r="K1077" i="2"/>
  <c r="M1077" i="2" s="1"/>
  <c r="K28" i="2"/>
  <c r="M28" i="2" s="1"/>
  <c r="K2126" i="2"/>
  <c r="M2126" i="2" s="1"/>
  <c r="K3175" i="2"/>
  <c r="M3175" i="2" s="1"/>
  <c r="K4224" i="2"/>
  <c r="M4224" i="2" s="1"/>
  <c r="K5273" i="2"/>
  <c r="M5273" i="2" s="1"/>
  <c r="K6322" i="2"/>
  <c r="M6322" i="2" s="1"/>
  <c r="K7371" i="2"/>
  <c r="M7371" i="2" s="1"/>
  <c r="K8420" i="2"/>
  <c r="M8420" i="2" s="1"/>
  <c r="K9469" i="2"/>
  <c r="M9469" i="2" s="1"/>
  <c r="J133" i="2"/>
  <c r="L133" i="2" s="1"/>
  <c r="J2231" i="2"/>
  <c r="L2231" i="2" s="1"/>
  <c r="J1182" i="2"/>
  <c r="L1182" i="2" s="1"/>
  <c r="J3280" i="2"/>
  <c r="L3280" i="2" s="1"/>
  <c r="J4329" i="2"/>
  <c r="L4329" i="2" s="1"/>
  <c r="J5378" i="2"/>
  <c r="L5378" i="2" s="1"/>
  <c r="J6427" i="2"/>
  <c r="L6427" i="2" s="1"/>
  <c r="J7476" i="2"/>
  <c r="L7476" i="2" s="1"/>
  <c r="J8525" i="2"/>
  <c r="L8525" i="2" s="1"/>
  <c r="J9574" i="2"/>
  <c r="L9574" i="2" s="1"/>
  <c r="J580" i="2"/>
  <c r="L580" i="2" s="1"/>
  <c r="J1629" i="2"/>
  <c r="L1629" i="2" s="1"/>
  <c r="J2678" i="2"/>
  <c r="L2678" i="2" s="1"/>
  <c r="J3727" i="2"/>
  <c r="L3727" i="2" s="1"/>
  <c r="J4776" i="2"/>
  <c r="L4776" i="2" s="1"/>
  <c r="J5825" i="2"/>
  <c r="L5825" i="2" s="1"/>
  <c r="J6874" i="2"/>
  <c r="L6874" i="2" s="1"/>
  <c r="J7923" i="2"/>
  <c r="L7923" i="2" s="1"/>
  <c r="J8972" i="2"/>
  <c r="L8972" i="2" s="1"/>
  <c r="J10021" i="2"/>
  <c r="L10021" i="2" s="1"/>
  <c r="J132" i="2"/>
  <c r="L132" i="2" s="1"/>
  <c r="J1181" i="2"/>
  <c r="L1181" i="2" s="1"/>
  <c r="J2230" i="2"/>
  <c r="L2230" i="2" s="1"/>
  <c r="J3279" i="2"/>
  <c r="L3279" i="2" s="1"/>
  <c r="J4328" i="2"/>
  <c r="L4328" i="2" s="1"/>
  <c r="J5377" i="2"/>
  <c r="L5377" i="2" s="1"/>
  <c r="J6426" i="2"/>
  <c r="L6426" i="2" s="1"/>
  <c r="J7475" i="2"/>
  <c r="L7475" i="2" s="1"/>
  <c r="J9573" i="2"/>
  <c r="L9573" i="2" s="1"/>
  <c r="J8524" i="2"/>
  <c r="L8524" i="2" s="1"/>
  <c r="K989" i="2"/>
  <c r="M989" i="2" s="1"/>
  <c r="K2038" i="2"/>
  <c r="M2038" i="2" s="1"/>
  <c r="K4136" i="2"/>
  <c r="M4136" i="2" s="1"/>
  <c r="K3087" i="2"/>
  <c r="M3087" i="2" s="1"/>
  <c r="K6234" i="2"/>
  <c r="M6234" i="2" s="1"/>
  <c r="K5185" i="2"/>
  <c r="M5185" i="2" s="1"/>
  <c r="K8332" i="2"/>
  <c r="M8332" i="2" s="1"/>
  <c r="K7283" i="2"/>
  <c r="M7283" i="2" s="1"/>
  <c r="K9381" i="2"/>
  <c r="M9381" i="2" s="1"/>
  <c r="K10430" i="2"/>
  <c r="M10430" i="2" s="1"/>
  <c r="K893" i="2"/>
  <c r="M893" i="2" s="1"/>
  <c r="K1942" i="2"/>
  <c r="M1942" i="2" s="1"/>
  <c r="K2991" i="2"/>
  <c r="M2991" i="2" s="1"/>
  <c r="K4040" i="2"/>
  <c r="M4040" i="2" s="1"/>
  <c r="K5089" i="2"/>
  <c r="M5089" i="2" s="1"/>
  <c r="K6138" i="2"/>
  <c r="M6138" i="2" s="1"/>
  <c r="K7187" i="2"/>
  <c r="M7187" i="2" s="1"/>
  <c r="K8236" i="2"/>
  <c r="M8236" i="2" s="1"/>
  <c r="K9285" i="2"/>
  <c r="M9285" i="2" s="1"/>
  <c r="K10334" i="2"/>
  <c r="M10334" i="2" s="1"/>
  <c r="K829" i="2"/>
  <c r="M829" i="2" s="1"/>
  <c r="K1878" i="2"/>
  <c r="M1878" i="2" s="1"/>
  <c r="K2927" i="2"/>
  <c r="M2927" i="2" s="1"/>
  <c r="K3976" i="2"/>
  <c r="M3976" i="2" s="1"/>
  <c r="K5025" i="2"/>
  <c r="M5025" i="2" s="1"/>
  <c r="K6074" i="2"/>
  <c r="M6074" i="2" s="1"/>
  <c r="K7123" i="2"/>
  <c r="M7123" i="2" s="1"/>
  <c r="K8172" i="2"/>
  <c r="M8172" i="2" s="1"/>
  <c r="K9221" i="2"/>
  <c r="M9221" i="2" s="1"/>
  <c r="K10270" i="2"/>
  <c r="M10270" i="2" s="1"/>
  <c r="K733" i="2"/>
  <c r="M733" i="2" s="1"/>
  <c r="K2831" i="2"/>
  <c r="M2831" i="2" s="1"/>
  <c r="K1782" i="2"/>
  <c r="M1782" i="2" s="1"/>
  <c r="K3880" i="2"/>
  <c r="M3880" i="2" s="1"/>
  <c r="K4929" i="2"/>
  <c r="M4929" i="2" s="1"/>
  <c r="K5978" i="2"/>
  <c r="M5978" i="2" s="1"/>
  <c r="K7027" i="2"/>
  <c r="M7027" i="2" s="1"/>
  <c r="K8076" i="2"/>
  <c r="M8076" i="2" s="1"/>
  <c r="K9125" i="2"/>
  <c r="M9125" i="2" s="1"/>
  <c r="K10174" i="2"/>
  <c r="M10174" i="2" s="1"/>
  <c r="K637" i="2"/>
  <c r="M637" i="2" s="1"/>
  <c r="K1686" i="2"/>
  <c r="M1686" i="2" s="1"/>
  <c r="K2735" i="2"/>
  <c r="M2735" i="2" s="1"/>
  <c r="K3784" i="2"/>
  <c r="M3784" i="2" s="1"/>
  <c r="K4833" i="2"/>
  <c r="M4833" i="2" s="1"/>
  <c r="K5882" i="2"/>
  <c r="M5882" i="2" s="1"/>
  <c r="K6931" i="2"/>
  <c r="M6931" i="2" s="1"/>
  <c r="K7980" i="2"/>
  <c r="M7980" i="2" s="1"/>
  <c r="K9029" i="2"/>
  <c r="M9029" i="2" s="1"/>
  <c r="K10078" i="2"/>
  <c r="M10078" i="2" s="1"/>
  <c r="K541" i="2"/>
  <c r="M541" i="2" s="1"/>
  <c r="K1590" i="2"/>
  <c r="M1590" i="2" s="1"/>
  <c r="K2639" i="2"/>
  <c r="M2639" i="2" s="1"/>
  <c r="K3688" i="2"/>
  <c r="M3688" i="2" s="1"/>
  <c r="K4737" i="2"/>
  <c r="M4737" i="2" s="1"/>
  <c r="K5786" i="2"/>
  <c r="M5786" i="2" s="1"/>
  <c r="K6835" i="2"/>
  <c r="M6835" i="2" s="1"/>
  <c r="K7884" i="2"/>
  <c r="M7884" i="2" s="1"/>
  <c r="K8933" i="2"/>
  <c r="M8933" i="2" s="1"/>
  <c r="K9982" i="2"/>
  <c r="M9982" i="2" s="1"/>
  <c r="K381" i="2"/>
  <c r="M381" i="2" s="1"/>
  <c r="K1430" i="2"/>
  <c r="M1430" i="2" s="1"/>
  <c r="K2479" i="2"/>
  <c r="M2479" i="2" s="1"/>
  <c r="K3528" i="2"/>
  <c r="M3528" i="2" s="1"/>
  <c r="K4577" i="2"/>
  <c r="M4577" i="2" s="1"/>
  <c r="K5626" i="2"/>
  <c r="M5626" i="2" s="1"/>
  <c r="K6675" i="2"/>
  <c r="M6675" i="2" s="1"/>
  <c r="K7724" i="2"/>
  <c r="M7724" i="2" s="1"/>
  <c r="K8773" i="2"/>
  <c r="M8773" i="2" s="1"/>
  <c r="K9822" i="2"/>
  <c r="M9822" i="2" s="1"/>
  <c r="K93" i="2"/>
  <c r="M93" i="2" s="1"/>
  <c r="K1142" i="2"/>
  <c r="M1142" i="2" s="1"/>
  <c r="K2191" i="2"/>
  <c r="M2191" i="2" s="1"/>
  <c r="K3240" i="2"/>
  <c r="M3240" i="2" s="1"/>
  <c r="K4289" i="2"/>
  <c r="M4289" i="2" s="1"/>
  <c r="K5338" i="2"/>
  <c r="M5338" i="2" s="1"/>
  <c r="K6387" i="2"/>
  <c r="M6387" i="2" s="1"/>
  <c r="K8485" i="2"/>
  <c r="M8485" i="2" s="1"/>
  <c r="K7436" i="2"/>
  <c r="M7436" i="2" s="1"/>
  <c r="K9534" i="2"/>
  <c r="M9534" i="2" s="1"/>
  <c r="J1026" i="2"/>
  <c r="L1026" i="2" s="1"/>
  <c r="J2075" i="2"/>
  <c r="L2075" i="2" s="1"/>
  <c r="J3124" i="2"/>
  <c r="L3124" i="2" s="1"/>
  <c r="J4173" i="2"/>
  <c r="L4173" i="2" s="1"/>
  <c r="J5222" i="2"/>
  <c r="L5222" i="2" s="1"/>
  <c r="J6271" i="2"/>
  <c r="L6271" i="2" s="1"/>
  <c r="J7320" i="2"/>
  <c r="L7320" i="2" s="1"/>
  <c r="J8369" i="2"/>
  <c r="L8369" i="2" s="1"/>
  <c r="J10467" i="2"/>
  <c r="L10467" i="2" s="1"/>
  <c r="J9418" i="2"/>
  <c r="L9418" i="2" s="1"/>
  <c r="J994" i="2"/>
  <c r="L994" i="2" s="1"/>
  <c r="J2043" i="2"/>
  <c r="L2043" i="2" s="1"/>
  <c r="J3092" i="2"/>
  <c r="L3092" i="2" s="1"/>
  <c r="J4141" i="2"/>
  <c r="L4141" i="2" s="1"/>
  <c r="J5190" i="2"/>
  <c r="L5190" i="2" s="1"/>
  <c r="J6239" i="2"/>
  <c r="L6239" i="2" s="1"/>
  <c r="J8337" i="2"/>
  <c r="L8337" i="2" s="1"/>
  <c r="J7288" i="2"/>
  <c r="L7288" i="2" s="1"/>
  <c r="J9386" i="2"/>
  <c r="L9386" i="2" s="1"/>
  <c r="J10435" i="2"/>
  <c r="L10435" i="2" s="1"/>
  <c r="J962" i="2"/>
  <c r="L962" i="2" s="1"/>
  <c r="J2011" i="2"/>
  <c r="L2011" i="2" s="1"/>
  <c r="J3060" i="2"/>
  <c r="L3060" i="2" s="1"/>
  <c r="J4109" i="2"/>
  <c r="L4109" i="2" s="1"/>
  <c r="J5158" i="2"/>
  <c r="L5158" i="2" s="1"/>
  <c r="J6207" i="2"/>
  <c r="L6207" i="2" s="1"/>
  <c r="J7256" i="2"/>
  <c r="L7256" i="2" s="1"/>
  <c r="J8305" i="2"/>
  <c r="L8305" i="2" s="1"/>
  <c r="J9354" i="2"/>
  <c r="L9354" i="2" s="1"/>
  <c r="J10403" i="2"/>
  <c r="L10403" i="2" s="1"/>
  <c r="J930" i="2"/>
  <c r="L930" i="2" s="1"/>
  <c r="J1979" i="2"/>
  <c r="L1979" i="2" s="1"/>
  <c r="J3028" i="2"/>
  <c r="L3028" i="2" s="1"/>
  <c r="J4077" i="2"/>
  <c r="L4077" i="2" s="1"/>
  <c r="J5126" i="2"/>
  <c r="L5126" i="2" s="1"/>
  <c r="J6175" i="2"/>
  <c r="L6175" i="2" s="1"/>
  <c r="J7224" i="2"/>
  <c r="L7224" i="2" s="1"/>
  <c r="J8273" i="2"/>
  <c r="L8273" i="2" s="1"/>
  <c r="J10371" i="2"/>
  <c r="L10371" i="2" s="1"/>
  <c r="J9322" i="2"/>
  <c r="L9322" i="2" s="1"/>
  <c r="J898" i="2"/>
  <c r="L898" i="2" s="1"/>
  <c r="J1947" i="2"/>
  <c r="L1947" i="2" s="1"/>
  <c r="J2996" i="2"/>
  <c r="L2996" i="2" s="1"/>
  <c r="J4045" i="2"/>
  <c r="L4045" i="2" s="1"/>
  <c r="J5094" i="2"/>
  <c r="L5094" i="2" s="1"/>
  <c r="J6143" i="2"/>
  <c r="L6143" i="2" s="1"/>
  <c r="J7192" i="2"/>
  <c r="L7192" i="2" s="1"/>
  <c r="J8241" i="2"/>
  <c r="L8241" i="2" s="1"/>
  <c r="J10339" i="2"/>
  <c r="L10339" i="2" s="1"/>
  <c r="J9290" i="2"/>
  <c r="L9290" i="2" s="1"/>
  <c r="J866" i="2"/>
  <c r="L866" i="2" s="1"/>
  <c r="J1915" i="2"/>
  <c r="L1915" i="2" s="1"/>
  <c r="J2964" i="2"/>
  <c r="L2964" i="2" s="1"/>
  <c r="J4013" i="2"/>
  <c r="L4013" i="2" s="1"/>
  <c r="J5062" i="2"/>
  <c r="L5062" i="2" s="1"/>
  <c r="J6111" i="2"/>
  <c r="L6111" i="2" s="1"/>
  <c r="J7160" i="2"/>
  <c r="L7160" i="2" s="1"/>
  <c r="J8209" i="2"/>
  <c r="L8209" i="2" s="1"/>
  <c r="J9258" i="2"/>
  <c r="L9258" i="2" s="1"/>
  <c r="J10307" i="2"/>
  <c r="L10307" i="2" s="1"/>
  <c r="J834" i="2"/>
  <c r="L834" i="2" s="1"/>
  <c r="J1883" i="2"/>
  <c r="L1883" i="2" s="1"/>
  <c r="J2932" i="2"/>
  <c r="L2932" i="2" s="1"/>
  <c r="J3981" i="2"/>
  <c r="L3981" i="2" s="1"/>
  <c r="J5030" i="2"/>
  <c r="L5030" i="2" s="1"/>
  <c r="J6079" i="2"/>
  <c r="L6079" i="2" s="1"/>
  <c r="J7128" i="2"/>
  <c r="L7128" i="2" s="1"/>
  <c r="J8177" i="2"/>
  <c r="L8177" i="2" s="1"/>
  <c r="J10275" i="2"/>
  <c r="L10275" i="2" s="1"/>
  <c r="J9226" i="2"/>
  <c r="L9226" i="2" s="1"/>
  <c r="J802" i="2"/>
  <c r="L802" i="2" s="1"/>
  <c r="J1851" i="2"/>
  <c r="L1851" i="2" s="1"/>
  <c r="J2900" i="2"/>
  <c r="L2900" i="2" s="1"/>
  <c r="J3949" i="2"/>
  <c r="L3949" i="2" s="1"/>
  <c r="J4998" i="2"/>
  <c r="L4998" i="2" s="1"/>
  <c r="J6047" i="2"/>
  <c r="L6047" i="2" s="1"/>
  <c r="J7096" i="2"/>
  <c r="L7096" i="2" s="1"/>
  <c r="J8145" i="2"/>
  <c r="L8145" i="2" s="1"/>
  <c r="J10243" i="2"/>
  <c r="L10243" i="2" s="1"/>
  <c r="J9194" i="2"/>
  <c r="L9194" i="2" s="1"/>
  <c r="J770" i="2"/>
  <c r="L770" i="2" s="1"/>
  <c r="J1819" i="2"/>
  <c r="L1819" i="2" s="1"/>
  <c r="J2868" i="2"/>
  <c r="L2868" i="2" s="1"/>
  <c r="J3917" i="2"/>
  <c r="L3917" i="2" s="1"/>
  <c r="J4966" i="2"/>
  <c r="L4966" i="2" s="1"/>
  <c r="J6015" i="2"/>
  <c r="L6015" i="2" s="1"/>
  <c r="J7064" i="2"/>
  <c r="L7064" i="2" s="1"/>
  <c r="J8113" i="2"/>
  <c r="L8113" i="2" s="1"/>
  <c r="J9162" i="2"/>
  <c r="L9162" i="2" s="1"/>
  <c r="J10211" i="2"/>
  <c r="L10211" i="2" s="1"/>
  <c r="J738" i="2"/>
  <c r="L738" i="2" s="1"/>
  <c r="J1787" i="2"/>
  <c r="L1787" i="2" s="1"/>
  <c r="J2836" i="2"/>
  <c r="L2836" i="2" s="1"/>
  <c r="J3885" i="2"/>
  <c r="L3885" i="2" s="1"/>
  <c r="J4934" i="2"/>
  <c r="L4934" i="2" s="1"/>
  <c r="J5983" i="2"/>
  <c r="L5983" i="2" s="1"/>
  <c r="J7032" i="2"/>
  <c r="L7032" i="2" s="1"/>
  <c r="J8081" i="2"/>
  <c r="L8081" i="2" s="1"/>
  <c r="J9130" i="2"/>
  <c r="L9130" i="2" s="1"/>
  <c r="J10179" i="2"/>
  <c r="L10179" i="2" s="1"/>
  <c r="J706" i="2"/>
  <c r="L706" i="2" s="1"/>
  <c r="J1755" i="2"/>
  <c r="L1755" i="2" s="1"/>
  <c r="J2804" i="2"/>
  <c r="L2804" i="2" s="1"/>
  <c r="J3853" i="2"/>
  <c r="L3853" i="2" s="1"/>
  <c r="J4902" i="2"/>
  <c r="L4902" i="2" s="1"/>
  <c r="J5951" i="2"/>
  <c r="L5951" i="2" s="1"/>
  <c r="J7000" i="2"/>
  <c r="L7000" i="2" s="1"/>
  <c r="J8049" i="2"/>
  <c r="L8049" i="2" s="1"/>
  <c r="J9098" i="2"/>
  <c r="L9098" i="2" s="1"/>
  <c r="J10147" i="2"/>
  <c r="L10147" i="2" s="1"/>
  <c r="J674" i="2"/>
  <c r="L674" i="2" s="1"/>
  <c r="J1723" i="2"/>
  <c r="L1723" i="2" s="1"/>
  <c r="J2772" i="2"/>
  <c r="L2772" i="2" s="1"/>
  <c r="J3821" i="2"/>
  <c r="L3821" i="2" s="1"/>
  <c r="J4870" i="2"/>
  <c r="L4870" i="2" s="1"/>
  <c r="J5919" i="2"/>
  <c r="L5919" i="2" s="1"/>
  <c r="J6968" i="2"/>
  <c r="L6968" i="2" s="1"/>
  <c r="J8017" i="2"/>
  <c r="L8017" i="2" s="1"/>
  <c r="J9066" i="2"/>
  <c r="L9066" i="2" s="1"/>
  <c r="J10115" i="2"/>
  <c r="L10115" i="2" s="1"/>
  <c r="J642" i="2"/>
  <c r="L642" i="2" s="1"/>
  <c r="J1691" i="2"/>
  <c r="L1691" i="2" s="1"/>
  <c r="J2740" i="2"/>
  <c r="L2740" i="2" s="1"/>
  <c r="J3789" i="2"/>
  <c r="L3789" i="2" s="1"/>
  <c r="J4838" i="2"/>
  <c r="L4838" i="2" s="1"/>
  <c r="J5887" i="2"/>
  <c r="L5887" i="2" s="1"/>
  <c r="J6936" i="2"/>
  <c r="L6936" i="2" s="1"/>
  <c r="J7985" i="2"/>
  <c r="L7985" i="2" s="1"/>
  <c r="J9034" i="2"/>
  <c r="L9034" i="2" s="1"/>
  <c r="J10083" i="2"/>
  <c r="L10083" i="2" s="1"/>
  <c r="J610" i="2"/>
  <c r="L610" i="2" s="1"/>
  <c r="J1659" i="2"/>
  <c r="L1659" i="2" s="1"/>
  <c r="J2708" i="2"/>
  <c r="L2708" i="2" s="1"/>
  <c r="J3757" i="2"/>
  <c r="L3757" i="2" s="1"/>
  <c r="J4806" i="2"/>
  <c r="L4806" i="2" s="1"/>
  <c r="J5855" i="2"/>
  <c r="L5855" i="2" s="1"/>
  <c r="J6904" i="2"/>
  <c r="L6904" i="2" s="1"/>
  <c r="J7953" i="2"/>
  <c r="L7953" i="2" s="1"/>
  <c r="J9002" i="2"/>
  <c r="L9002" i="2" s="1"/>
  <c r="J10051" i="2"/>
  <c r="L10051" i="2" s="1"/>
  <c r="J578" i="2"/>
  <c r="L578" i="2" s="1"/>
  <c r="J1627" i="2"/>
  <c r="L1627" i="2" s="1"/>
  <c r="J2676" i="2"/>
  <c r="L2676" i="2" s="1"/>
  <c r="J3725" i="2"/>
  <c r="L3725" i="2" s="1"/>
  <c r="J4774" i="2"/>
  <c r="L4774" i="2" s="1"/>
  <c r="J5823" i="2"/>
  <c r="L5823" i="2" s="1"/>
  <c r="J6872" i="2"/>
  <c r="L6872" i="2" s="1"/>
  <c r="J7921" i="2"/>
  <c r="L7921" i="2" s="1"/>
  <c r="J8970" i="2"/>
  <c r="L8970" i="2" s="1"/>
  <c r="J10019" i="2"/>
  <c r="L10019" i="2" s="1"/>
  <c r="J546" i="2"/>
  <c r="L546" i="2" s="1"/>
  <c r="J1595" i="2"/>
  <c r="L1595" i="2" s="1"/>
  <c r="J2644" i="2"/>
  <c r="L2644" i="2" s="1"/>
  <c r="J3693" i="2"/>
  <c r="L3693" i="2" s="1"/>
  <c r="J4742" i="2"/>
  <c r="L4742" i="2" s="1"/>
  <c r="J5791" i="2"/>
  <c r="L5791" i="2" s="1"/>
  <c r="J6840" i="2"/>
  <c r="L6840" i="2" s="1"/>
  <c r="J7889" i="2"/>
  <c r="L7889" i="2" s="1"/>
  <c r="J8938" i="2"/>
  <c r="L8938" i="2" s="1"/>
  <c r="J9987" i="2"/>
  <c r="L9987" i="2" s="1"/>
  <c r="J514" i="2"/>
  <c r="L514" i="2" s="1"/>
  <c r="J1563" i="2"/>
  <c r="L1563" i="2" s="1"/>
  <c r="J2612" i="2"/>
  <c r="L2612" i="2" s="1"/>
  <c r="J3661" i="2"/>
  <c r="L3661" i="2" s="1"/>
  <c r="J4710" i="2"/>
  <c r="L4710" i="2" s="1"/>
  <c r="J5759" i="2"/>
  <c r="L5759" i="2" s="1"/>
  <c r="J6808" i="2"/>
  <c r="L6808" i="2" s="1"/>
  <c r="J7857" i="2"/>
  <c r="L7857" i="2" s="1"/>
  <c r="J8906" i="2"/>
  <c r="L8906" i="2" s="1"/>
  <c r="J9955" i="2"/>
  <c r="L9955" i="2" s="1"/>
  <c r="J482" i="2"/>
  <c r="L482" i="2" s="1"/>
  <c r="J1531" i="2"/>
  <c r="L1531" i="2" s="1"/>
  <c r="J2580" i="2"/>
  <c r="L2580" i="2" s="1"/>
  <c r="J3629" i="2"/>
  <c r="L3629" i="2" s="1"/>
  <c r="J4678" i="2"/>
  <c r="L4678" i="2" s="1"/>
  <c r="J5727" i="2"/>
  <c r="L5727" i="2" s="1"/>
  <c r="J6776" i="2"/>
  <c r="L6776" i="2" s="1"/>
  <c r="J7825" i="2"/>
  <c r="L7825" i="2" s="1"/>
  <c r="J8874" i="2"/>
  <c r="L8874" i="2" s="1"/>
  <c r="J9923" i="2"/>
  <c r="L9923" i="2" s="1"/>
  <c r="J450" i="2"/>
  <c r="L450" i="2" s="1"/>
  <c r="J1499" i="2"/>
  <c r="L1499" i="2" s="1"/>
  <c r="J2548" i="2"/>
  <c r="L2548" i="2" s="1"/>
  <c r="J3597" i="2"/>
  <c r="L3597" i="2" s="1"/>
  <c r="J4646" i="2"/>
  <c r="L4646" i="2" s="1"/>
  <c r="J5695" i="2"/>
  <c r="L5695" i="2" s="1"/>
  <c r="J6744" i="2"/>
  <c r="L6744" i="2" s="1"/>
  <c r="J7793" i="2"/>
  <c r="L7793" i="2" s="1"/>
  <c r="J8842" i="2"/>
  <c r="L8842" i="2" s="1"/>
  <c r="J9891" i="2"/>
  <c r="L9891" i="2" s="1"/>
  <c r="J418" i="2"/>
  <c r="L418" i="2" s="1"/>
  <c r="J1467" i="2"/>
  <c r="L1467" i="2" s="1"/>
  <c r="J2516" i="2"/>
  <c r="L2516" i="2" s="1"/>
  <c r="J3565" i="2"/>
  <c r="L3565" i="2" s="1"/>
  <c r="J4614" i="2"/>
  <c r="L4614" i="2" s="1"/>
  <c r="J5663" i="2"/>
  <c r="L5663" i="2" s="1"/>
  <c r="J6712" i="2"/>
  <c r="L6712" i="2" s="1"/>
  <c r="J7761" i="2"/>
  <c r="L7761" i="2" s="1"/>
  <c r="J8810" i="2"/>
  <c r="L8810" i="2" s="1"/>
  <c r="J9859" i="2"/>
  <c r="L9859" i="2" s="1"/>
  <c r="J386" i="2"/>
  <c r="L386" i="2" s="1"/>
  <c r="J1435" i="2"/>
  <c r="L1435" i="2" s="1"/>
  <c r="J2484" i="2"/>
  <c r="L2484" i="2" s="1"/>
  <c r="J3533" i="2"/>
  <c r="L3533" i="2" s="1"/>
  <c r="J4582" i="2"/>
  <c r="L4582" i="2" s="1"/>
  <c r="J5631" i="2"/>
  <c r="L5631" i="2" s="1"/>
  <c r="J6680" i="2"/>
  <c r="L6680" i="2" s="1"/>
  <c r="J7729" i="2"/>
  <c r="L7729" i="2" s="1"/>
  <c r="J8778" i="2"/>
  <c r="L8778" i="2" s="1"/>
  <c r="J9827" i="2"/>
  <c r="L9827" i="2" s="1"/>
  <c r="J354" i="2"/>
  <c r="L354" i="2" s="1"/>
  <c r="J1403" i="2"/>
  <c r="L1403" i="2" s="1"/>
  <c r="J2452" i="2"/>
  <c r="L2452" i="2" s="1"/>
  <c r="J3501" i="2"/>
  <c r="L3501" i="2" s="1"/>
  <c r="J4550" i="2"/>
  <c r="L4550" i="2" s="1"/>
  <c r="J5599" i="2"/>
  <c r="L5599" i="2" s="1"/>
  <c r="J6648" i="2"/>
  <c r="L6648" i="2" s="1"/>
  <c r="J7697" i="2"/>
  <c r="L7697" i="2" s="1"/>
  <c r="J8746" i="2"/>
  <c r="L8746" i="2" s="1"/>
  <c r="J9795" i="2"/>
  <c r="L9795" i="2" s="1"/>
  <c r="J322" i="2"/>
  <c r="L322" i="2" s="1"/>
  <c r="J1371" i="2"/>
  <c r="L1371" i="2" s="1"/>
  <c r="J2420" i="2"/>
  <c r="L2420" i="2" s="1"/>
  <c r="J3469" i="2"/>
  <c r="L3469" i="2" s="1"/>
  <c r="J4518" i="2"/>
  <c r="L4518" i="2" s="1"/>
  <c r="J5567" i="2"/>
  <c r="L5567" i="2" s="1"/>
  <c r="J6616" i="2"/>
  <c r="L6616" i="2" s="1"/>
  <c r="J7665" i="2"/>
  <c r="L7665" i="2" s="1"/>
  <c r="J8714" i="2"/>
  <c r="L8714" i="2" s="1"/>
  <c r="J9763" i="2"/>
  <c r="L9763" i="2" s="1"/>
  <c r="J290" i="2"/>
  <c r="L290" i="2" s="1"/>
  <c r="J1339" i="2"/>
  <c r="L1339" i="2" s="1"/>
  <c r="J2388" i="2"/>
  <c r="L2388" i="2" s="1"/>
  <c r="J3437" i="2"/>
  <c r="L3437" i="2" s="1"/>
  <c r="J4486" i="2"/>
  <c r="L4486" i="2" s="1"/>
  <c r="J5535" i="2"/>
  <c r="L5535" i="2" s="1"/>
  <c r="J6584" i="2"/>
  <c r="L6584" i="2" s="1"/>
  <c r="J7633" i="2"/>
  <c r="L7633" i="2" s="1"/>
  <c r="J8682" i="2"/>
  <c r="L8682" i="2" s="1"/>
  <c r="J9731" i="2"/>
  <c r="L9731" i="2" s="1"/>
  <c r="J1307" i="2"/>
  <c r="L1307" i="2" s="1"/>
  <c r="J258" i="2"/>
  <c r="L258" i="2" s="1"/>
  <c r="J2356" i="2"/>
  <c r="L2356" i="2" s="1"/>
  <c r="J3405" i="2"/>
  <c r="L3405" i="2" s="1"/>
  <c r="J4454" i="2"/>
  <c r="L4454" i="2" s="1"/>
  <c r="J5503" i="2"/>
  <c r="L5503" i="2" s="1"/>
  <c r="J6552" i="2"/>
  <c r="L6552" i="2" s="1"/>
  <c r="J7601" i="2"/>
  <c r="L7601" i="2" s="1"/>
  <c r="J8650" i="2"/>
  <c r="L8650" i="2" s="1"/>
  <c r="J9699" i="2"/>
  <c r="L9699" i="2" s="1"/>
  <c r="J1275" i="2"/>
  <c r="L1275" i="2" s="1"/>
  <c r="J226" i="2"/>
  <c r="L226" i="2" s="1"/>
  <c r="J2324" i="2"/>
  <c r="L2324" i="2" s="1"/>
  <c r="J3373" i="2"/>
  <c r="L3373" i="2" s="1"/>
  <c r="J4422" i="2"/>
  <c r="L4422" i="2" s="1"/>
  <c r="J5471" i="2"/>
  <c r="L5471" i="2" s="1"/>
  <c r="J6520" i="2"/>
  <c r="L6520" i="2" s="1"/>
  <c r="J7569" i="2"/>
  <c r="L7569" i="2" s="1"/>
  <c r="J8618" i="2"/>
  <c r="L8618" i="2" s="1"/>
  <c r="J9667" i="2"/>
  <c r="L9667" i="2" s="1"/>
  <c r="J1243" i="2"/>
  <c r="L1243" i="2" s="1"/>
  <c r="J194" i="2"/>
  <c r="L194" i="2" s="1"/>
  <c r="J2292" i="2"/>
  <c r="L2292" i="2" s="1"/>
  <c r="J3341" i="2"/>
  <c r="L3341" i="2" s="1"/>
  <c r="J4390" i="2"/>
  <c r="L4390" i="2" s="1"/>
  <c r="J5439" i="2"/>
  <c r="L5439" i="2" s="1"/>
  <c r="J6488" i="2"/>
  <c r="L6488" i="2" s="1"/>
  <c r="J7537" i="2"/>
  <c r="L7537" i="2" s="1"/>
  <c r="J8586" i="2"/>
  <c r="L8586" i="2" s="1"/>
  <c r="J9635" i="2"/>
  <c r="L9635" i="2" s="1"/>
  <c r="J1211" i="2"/>
  <c r="L1211" i="2" s="1"/>
  <c r="J162" i="2"/>
  <c r="L162" i="2" s="1"/>
  <c r="J2260" i="2"/>
  <c r="L2260" i="2" s="1"/>
  <c r="J3309" i="2"/>
  <c r="L3309" i="2" s="1"/>
  <c r="J4358" i="2"/>
  <c r="L4358" i="2" s="1"/>
  <c r="J5407" i="2"/>
  <c r="L5407" i="2" s="1"/>
  <c r="J6456" i="2"/>
  <c r="L6456" i="2" s="1"/>
  <c r="J7505" i="2"/>
  <c r="L7505" i="2" s="1"/>
  <c r="J8554" i="2"/>
  <c r="L8554" i="2" s="1"/>
  <c r="J9603" i="2"/>
  <c r="L9603" i="2" s="1"/>
  <c r="J1179" i="2"/>
  <c r="L1179" i="2" s="1"/>
  <c r="J130" i="2"/>
  <c r="L130" i="2" s="1"/>
  <c r="J2228" i="2"/>
  <c r="L2228" i="2" s="1"/>
  <c r="J3277" i="2"/>
  <c r="L3277" i="2" s="1"/>
  <c r="J4326" i="2"/>
  <c r="L4326" i="2" s="1"/>
  <c r="J5375" i="2"/>
  <c r="L5375" i="2" s="1"/>
  <c r="J6424" i="2"/>
  <c r="L6424" i="2" s="1"/>
  <c r="J7473" i="2"/>
  <c r="L7473" i="2" s="1"/>
  <c r="J8522" i="2"/>
  <c r="L8522" i="2" s="1"/>
  <c r="J9571" i="2"/>
  <c r="L9571" i="2" s="1"/>
  <c r="J1147" i="2"/>
  <c r="L1147" i="2" s="1"/>
  <c r="J98" i="2"/>
  <c r="L98" i="2" s="1"/>
  <c r="J2196" i="2"/>
  <c r="L2196" i="2" s="1"/>
  <c r="J3245" i="2"/>
  <c r="L3245" i="2" s="1"/>
  <c r="J4294" i="2"/>
  <c r="L4294" i="2" s="1"/>
  <c r="J5343" i="2"/>
  <c r="L5343" i="2" s="1"/>
  <c r="J6392" i="2"/>
  <c r="L6392" i="2" s="1"/>
  <c r="J7441" i="2"/>
  <c r="L7441" i="2" s="1"/>
  <c r="J8490" i="2"/>
  <c r="L8490" i="2" s="1"/>
  <c r="J9539" i="2"/>
  <c r="L9539" i="2" s="1"/>
  <c r="J1115" i="2"/>
  <c r="L1115" i="2" s="1"/>
  <c r="J66" i="2"/>
  <c r="L66" i="2" s="1"/>
  <c r="J2164" i="2"/>
  <c r="L2164" i="2" s="1"/>
  <c r="J3213" i="2"/>
  <c r="L3213" i="2" s="1"/>
  <c r="J4262" i="2"/>
  <c r="L4262" i="2" s="1"/>
  <c r="J5311" i="2"/>
  <c r="L5311" i="2" s="1"/>
  <c r="J6360" i="2"/>
  <c r="L6360" i="2" s="1"/>
  <c r="J7409" i="2"/>
  <c r="L7409" i="2" s="1"/>
  <c r="J8458" i="2"/>
  <c r="L8458" i="2" s="1"/>
  <c r="J9507" i="2"/>
  <c r="L9507" i="2" s="1"/>
  <c r="J1083" i="2"/>
  <c r="L1083" i="2" s="1"/>
  <c r="J34" i="2"/>
  <c r="L34" i="2" s="1"/>
  <c r="J2132" i="2"/>
  <c r="L2132" i="2" s="1"/>
  <c r="J3181" i="2"/>
  <c r="L3181" i="2" s="1"/>
  <c r="J4230" i="2"/>
  <c r="L4230" i="2" s="1"/>
  <c r="J5279" i="2"/>
  <c r="L5279" i="2" s="1"/>
  <c r="J6328" i="2"/>
  <c r="L6328" i="2" s="1"/>
  <c r="J7377" i="2"/>
  <c r="L7377" i="2" s="1"/>
  <c r="J8426" i="2"/>
  <c r="L8426" i="2" s="1"/>
  <c r="J9475" i="2"/>
  <c r="L9475" i="2" s="1"/>
  <c r="K2" i="2"/>
  <c r="M2" i="2" s="1"/>
  <c r="K1051" i="2"/>
  <c r="M1051" i="2" s="1"/>
  <c r="K2100" i="2"/>
  <c r="M2100" i="2" s="1"/>
  <c r="K3149" i="2"/>
  <c r="M3149" i="2" s="1"/>
  <c r="K4198" i="2"/>
  <c r="M4198" i="2" s="1"/>
  <c r="K5247" i="2"/>
  <c r="M5247" i="2" s="1"/>
  <c r="K6296" i="2"/>
  <c r="M6296" i="2" s="1"/>
  <c r="K7345" i="2"/>
  <c r="M7345" i="2" s="1"/>
  <c r="K8394" i="2"/>
  <c r="M8394" i="2" s="1"/>
  <c r="K9443" i="2"/>
  <c r="M9443" i="2" s="1"/>
  <c r="K2068" i="2"/>
  <c r="M2068" i="2" s="1"/>
  <c r="K1019" i="2"/>
  <c r="M1019" i="2" s="1"/>
  <c r="K3117" i="2"/>
  <c r="M3117" i="2" s="1"/>
  <c r="K4166" i="2"/>
  <c r="M4166" i="2" s="1"/>
  <c r="K5215" i="2"/>
  <c r="M5215" i="2" s="1"/>
  <c r="K6264" i="2"/>
  <c r="M6264" i="2" s="1"/>
  <c r="K7313" i="2"/>
  <c r="M7313" i="2" s="1"/>
  <c r="K8362" i="2"/>
  <c r="M8362" i="2" s="1"/>
  <c r="K9411" i="2"/>
  <c r="M9411" i="2" s="1"/>
  <c r="K10460" i="2"/>
  <c r="M10460" i="2" s="1"/>
  <c r="K987" i="2"/>
  <c r="M987" i="2" s="1"/>
  <c r="K2036" i="2"/>
  <c r="M2036" i="2" s="1"/>
  <c r="K3085" i="2"/>
  <c r="M3085" i="2" s="1"/>
  <c r="K4134" i="2"/>
  <c r="M4134" i="2" s="1"/>
  <c r="K5183" i="2"/>
  <c r="M5183" i="2" s="1"/>
  <c r="K6232" i="2"/>
  <c r="M6232" i="2" s="1"/>
  <c r="K8330" i="2"/>
  <c r="M8330" i="2" s="1"/>
  <c r="K7281" i="2"/>
  <c r="M7281" i="2" s="1"/>
  <c r="K9379" i="2"/>
  <c r="M9379" i="2" s="1"/>
  <c r="K10428" i="2"/>
  <c r="M10428" i="2" s="1"/>
  <c r="K2004" i="2"/>
  <c r="M2004" i="2" s="1"/>
  <c r="K955" i="2"/>
  <c r="M955" i="2" s="1"/>
  <c r="K3053" i="2"/>
  <c r="M3053" i="2" s="1"/>
  <c r="K4102" i="2"/>
  <c r="M4102" i="2" s="1"/>
  <c r="K5151" i="2"/>
  <c r="M5151" i="2" s="1"/>
  <c r="K6200" i="2"/>
  <c r="M6200" i="2" s="1"/>
  <c r="K8298" i="2"/>
  <c r="M8298" i="2" s="1"/>
  <c r="K7249" i="2"/>
  <c r="M7249" i="2" s="1"/>
  <c r="K10396" i="2"/>
  <c r="M10396" i="2" s="1"/>
  <c r="K9347" i="2"/>
  <c r="M9347" i="2" s="1"/>
  <c r="K923" i="2"/>
  <c r="M923" i="2" s="1"/>
  <c r="K1972" i="2"/>
  <c r="M1972" i="2" s="1"/>
  <c r="K3021" i="2"/>
  <c r="M3021" i="2" s="1"/>
  <c r="K4070" i="2"/>
  <c r="M4070" i="2" s="1"/>
  <c r="K5119" i="2"/>
  <c r="M5119" i="2" s="1"/>
  <c r="K6168" i="2"/>
  <c r="M6168" i="2" s="1"/>
  <c r="K7217" i="2"/>
  <c r="M7217" i="2" s="1"/>
  <c r="K8266" i="2"/>
  <c r="M8266" i="2" s="1"/>
  <c r="K10364" i="2"/>
  <c r="M10364" i="2" s="1"/>
  <c r="K9315" i="2"/>
  <c r="M9315" i="2" s="1"/>
  <c r="K891" i="2"/>
  <c r="M891" i="2" s="1"/>
  <c r="K1940" i="2"/>
  <c r="M1940" i="2" s="1"/>
  <c r="K2989" i="2"/>
  <c r="M2989" i="2" s="1"/>
  <c r="K5087" i="2"/>
  <c r="M5087" i="2" s="1"/>
  <c r="K4038" i="2"/>
  <c r="M4038" i="2" s="1"/>
  <c r="K6136" i="2"/>
  <c r="M6136" i="2" s="1"/>
  <c r="K8234" i="2"/>
  <c r="M8234" i="2" s="1"/>
  <c r="K7185" i="2"/>
  <c r="M7185" i="2" s="1"/>
  <c r="K9283" i="2"/>
  <c r="M9283" i="2" s="1"/>
  <c r="K10332" i="2"/>
  <c r="M10332" i="2" s="1"/>
  <c r="K859" i="2"/>
  <c r="M859" i="2" s="1"/>
  <c r="K1908" i="2"/>
  <c r="M1908" i="2" s="1"/>
  <c r="K2957" i="2"/>
  <c r="M2957" i="2" s="1"/>
  <c r="K4006" i="2"/>
  <c r="M4006" i="2" s="1"/>
  <c r="K5055" i="2"/>
  <c r="M5055" i="2" s="1"/>
  <c r="K6104" i="2"/>
  <c r="M6104" i="2" s="1"/>
  <c r="K7153" i="2"/>
  <c r="M7153" i="2" s="1"/>
  <c r="K8202" i="2"/>
  <c r="M8202" i="2" s="1"/>
  <c r="K10300" i="2"/>
  <c r="M10300" i="2" s="1"/>
  <c r="K9251" i="2"/>
  <c r="M9251" i="2" s="1"/>
  <c r="K827" i="2"/>
  <c r="M827" i="2" s="1"/>
  <c r="K1876" i="2"/>
  <c r="M1876" i="2" s="1"/>
  <c r="K2925" i="2"/>
  <c r="M2925" i="2" s="1"/>
  <c r="K5023" i="2"/>
  <c r="M5023" i="2" s="1"/>
  <c r="K3974" i="2"/>
  <c r="M3974" i="2" s="1"/>
  <c r="K6072" i="2"/>
  <c r="M6072" i="2" s="1"/>
  <c r="K7121" i="2"/>
  <c r="M7121" i="2" s="1"/>
  <c r="K8170" i="2"/>
  <c r="M8170" i="2" s="1"/>
  <c r="K9219" i="2"/>
  <c r="M9219" i="2" s="1"/>
  <c r="K10268" i="2"/>
  <c r="M10268" i="2" s="1"/>
  <c r="K795" i="2"/>
  <c r="M795" i="2" s="1"/>
  <c r="K1844" i="2"/>
  <c r="M1844" i="2" s="1"/>
  <c r="K2893" i="2"/>
  <c r="M2893" i="2" s="1"/>
  <c r="K3942" i="2"/>
  <c r="M3942" i="2" s="1"/>
  <c r="K4991" i="2"/>
  <c r="M4991" i="2" s="1"/>
  <c r="K6040" i="2"/>
  <c r="M6040" i="2" s="1"/>
  <c r="K7089" i="2"/>
  <c r="M7089" i="2" s="1"/>
  <c r="K8138" i="2"/>
  <c r="M8138" i="2" s="1"/>
  <c r="K9187" i="2"/>
  <c r="M9187" i="2" s="1"/>
  <c r="K10236" i="2"/>
  <c r="M10236" i="2" s="1"/>
  <c r="K763" i="2"/>
  <c r="M763" i="2" s="1"/>
  <c r="K1812" i="2"/>
  <c r="M1812" i="2" s="1"/>
  <c r="K2861" i="2"/>
  <c r="M2861" i="2" s="1"/>
  <c r="K3910" i="2"/>
  <c r="M3910" i="2" s="1"/>
  <c r="K4959" i="2"/>
  <c r="M4959" i="2" s="1"/>
  <c r="K6008" i="2"/>
  <c r="M6008" i="2" s="1"/>
  <c r="K7057" i="2"/>
  <c r="M7057" i="2" s="1"/>
  <c r="K8106" i="2"/>
  <c r="M8106" i="2" s="1"/>
  <c r="K9155" i="2"/>
  <c r="M9155" i="2" s="1"/>
  <c r="K10204" i="2"/>
  <c r="M10204" i="2" s="1"/>
  <c r="K731" i="2"/>
  <c r="M731" i="2" s="1"/>
  <c r="K1780" i="2"/>
  <c r="M1780" i="2" s="1"/>
  <c r="K2829" i="2"/>
  <c r="M2829" i="2" s="1"/>
  <c r="K3878" i="2"/>
  <c r="M3878" i="2" s="1"/>
  <c r="K4927" i="2"/>
  <c r="M4927" i="2" s="1"/>
  <c r="K5976" i="2"/>
  <c r="M5976" i="2" s="1"/>
  <c r="K7025" i="2"/>
  <c r="M7025" i="2" s="1"/>
  <c r="K8074" i="2"/>
  <c r="M8074" i="2" s="1"/>
  <c r="K9123" i="2"/>
  <c r="M9123" i="2" s="1"/>
  <c r="K10172" i="2"/>
  <c r="M10172" i="2" s="1"/>
  <c r="K699" i="2"/>
  <c r="M699" i="2" s="1"/>
  <c r="K1748" i="2"/>
  <c r="M1748" i="2" s="1"/>
  <c r="K2797" i="2"/>
  <c r="M2797" i="2" s="1"/>
  <c r="K3846" i="2"/>
  <c r="M3846" i="2" s="1"/>
  <c r="K4895" i="2"/>
  <c r="M4895" i="2" s="1"/>
  <c r="K5944" i="2"/>
  <c r="M5944" i="2" s="1"/>
  <c r="K6993" i="2"/>
  <c r="M6993" i="2" s="1"/>
  <c r="K8042" i="2"/>
  <c r="M8042" i="2" s="1"/>
  <c r="K9091" i="2"/>
  <c r="M9091" i="2" s="1"/>
  <c r="K10140" i="2"/>
  <c r="M10140" i="2" s="1"/>
  <c r="K667" i="2"/>
  <c r="M667" i="2" s="1"/>
  <c r="K1716" i="2"/>
  <c r="M1716" i="2" s="1"/>
  <c r="K2765" i="2"/>
  <c r="M2765" i="2" s="1"/>
  <c r="K3814" i="2"/>
  <c r="M3814" i="2" s="1"/>
  <c r="K4863" i="2"/>
  <c r="M4863" i="2" s="1"/>
  <c r="K5912" i="2"/>
  <c r="M5912" i="2" s="1"/>
  <c r="K6961" i="2"/>
  <c r="M6961" i="2" s="1"/>
  <c r="K8010" i="2"/>
  <c r="M8010" i="2" s="1"/>
  <c r="K9059" i="2"/>
  <c r="M9059" i="2" s="1"/>
  <c r="K10108" i="2"/>
  <c r="M10108" i="2" s="1"/>
  <c r="K635" i="2"/>
  <c r="M635" i="2" s="1"/>
  <c r="K1684" i="2"/>
  <c r="M1684" i="2" s="1"/>
  <c r="K2733" i="2"/>
  <c r="M2733" i="2" s="1"/>
  <c r="K3782" i="2"/>
  <c r="M3782" i="2" s="1"/>
  <c r="K4831" i="2"/>
  <c r="M4831" i="2" s="1"/>
  <c r="K5880" i="2"/>
  <c r="M5880" i="2" s="1"/>
  <c r="K6929" i="2"/>
  <c r="M6929" i="2" s="1"/>
  <c r="K7978" i="2"/>
  <c r="M7978" i="2" s="1"/>
  <c r="K9027" i="2"/>
  <c r="M9027" i="2" s="1"/>
  <c r="K10076" i="2"/>
  <c r="M10076" i="2" s="1"/>
  <c r="K603" i="2"/>
  <c r="M603" i="2" s="1"/>
  <c r="K1652" i="2"/>
  <c r="M1652" i="2" s="1"/>
  <c r="K2701" i="2"/>
  <c r="M2701" i="2" s="1"/>
  <c r="K3750" i="2"/>
  <c r="M3750" i="2" s="1"/>
  <c r="K4799" i="2"/>
  <c r="M4799" i="2" s="1"/>
  <c r="K5848" i="2"/>
  <c r="M5848" i="2" s="1"/>
  <c r="K6897" i="2"/>
  <c r="M6897" i="2" s="1"/>
  <c r="K7946" i="2"/>
  <c r="M7946" i="2" s="1"/>
  <c r="K8995" i="2"/>
  <c r="M8995" i="2" s="1"/>
  <c r="K10044" i="2"/>
  <c r="M10044" i="2" s="1"/>
  <c r="K571" i="2"/>
  <c r="M571" i="2" s="1"/>
  <c r="K1620" i="2"/>
  <c r="M1620" i="2" s="1"/>
  <c r="K2669" i="2"/>
  <c r="M2669" i="2" s="1"/>
  <c r="K3718" i="2"/>
  <c r="M3718" i="2" s="1"/>
  <c r="K4767" i="2"/>
  <c r="M4767" i="2" s="1"/>
  <c r="K5816" i="2"/>
  <c r="M5816" i="2" s="1"/>
  <c r="K6865" i="2"/>
  <c r="M6865" i="2" s="1"/>
  <c r="K7914" i="2"/>
  <c r="M7914" i="2" s="1"/>
  <c r="K8963" i="2"/>
  <c r="M8963" i="2" s="1"/>
  <c r="K10012" i="2"/>
  <c r="M10012" i="2" s="1"/>
  <c r="K539" i="2"/>
  <c r="M539" i="2" s="1"/>
  <c r="K1588" i="2"/>
  <c r="M1588" i="2" s="1"/>
  <c r="K2637" i="2"/>
  <c r="M2637" i="2" s="1"/>
  <c r="K3686" i="2"/>
  <c r="M3686" i="2" s="1"/>
  <c r="K4735" i="2"/>
  <c r="M4735" i="2" s="1"/>
  <c r="K5784" i="2"/>
  <c r="M5784" i="2" s="1"/>
  <c r="K6833" i="2"/>
  <c r="M6833" i="2" s="1"/>
  <c r="K7882" i="2"/>
  <c r="M7882" i="2" s="1"/>
  <c r="K8931" i="2"/>
  <c r="M8931" i="2" s="1"/>
  <c r="K9980" i="2"/>
  <c r="M9980" i="2" s="1"/>
  <c r="K507" i="2"/>
  <c r="M507" i="2" s="1"/>
  <c r="K1556" i="2"/>
  <c r="M1556" i="2" s="1"/>
  <c r="K2605" i="2"/>
  <c r="M2605" i="2" s="1"/>
  <c r="K3654" i="2"/>
  <c r="M3654" i="2" s="1"/>
  <c r="K4703" i="2"/>
  <c r="M4703" i="2" s="1"/>
  <c r="K5752" i="2"/>
  <c r="M5752" i="2" s="1"/>
  <c r="K6801" i="2"/>
  <c r="M6801" i="2" s="1"/>
  <c r="K7850" i="2"/>
  <c r="M7850" i="2" s="1"/>
  <c r="K8899" i="2"/>
  <c r="M8899" i="2" s="1"/>
  <c r="K9948" i="2"/>
  <c r="M9948" i="2" s="1"/>
  <c r="K475" i="2"/>
  <c r="M475" i="2" s="1"/>
  <c r="K1524" i="2"/>
  <c r="M1524" i="2" s="1"/>
  <c r="K2573" i="2"/>
  <c r="M2573" i="2" s="1"/>
  <c r="K3622" i="2"/>
  <c r="M3622" i="2" s="1"/>
  <c r="K4671" i="2"/>
  <c r="M4671" i="2" s="1"/>
  <c r="K5720" i="2"/>
  <c r="M5720" i="2" s="1"/>
  <c r="K6769" i="2"/>
  <c r="M6769" i="2" s="1"/>
  <c r="K7818" i="2"/>
  <c r="M7818" i="2" s="1"/>
  <c r="K8867" i="2"/>
  <c r="M8867" i="2" s="1"/>
  <c r="K9916" i="2"/>
  <c r="M9916" i="2" s="1"/>
  <c r="K443" i="2"/>
  <c r="M443" i="2" s="1"/>
  <c r="K1492" i="2"/>
  <c r="M1492" i="2" s="1"/>
  <c r="K2541" i="2"/>
  <c r="M2541" i="2" s="1"/>
  <c r="K3590" i="2"/>
  <c r="M3590" i="2" s="1"/>
  <c r="K4639" i="2"/>
  <c r="M4639" i="2" s="1"/>
  <c r="K5688" i="2"/>
  <c r="M5688" i="2" s="1"/>
  <c r="K6737" i="2"/>
  <c r="M6737" i="2" s="1"/>
  <c r="K7786" i="2"/>
  <c r="M7786" i="2" s="1"/>
  <c r="K8835" i="2"/>
  <c r="M8835" i="2" s="1"/>
  <c r="K9884" i="2"/>
  <c r="M9884" i="2" s="1"/>
  <c r="K411" i="2"/>
  <c r="M411" i="2" s="1"/>
  <c r="K1460" i="2"/>
  <c r="M1460" i="2" s="1"/>
  <c r="K2509" i="2"/>
  <c r="M2509" i="2" s="1"/>
  <c r="K3558" i="2"/>
  <c r="M3558" i="2" s="1"/>
  <c r="K4607" i="2"/>
  <c r="M4607" i="2" s="1"/>
  <c r="K5656" i="2"/>
  <c r="M5656" i="2" s="1"/>
  <c r="K6705" i="2"/>
  <c r="M6705" i="2" s="1"/>
  <c r="K7754" i="2"/>
  <c r="M7754" i="2" s="1"/>
  <c r="K8803" i="2"/>
  <c r="M8803" i="2" s="1"/>
  <c r="K9852" i="2"/>
  <c r="M9852" i="2" s="1"/>
  <c r="K379" i="2"/>
  <c r="M379" i="2" s="1"/>
  <c r="K1428" i="2"/>
  <c r="M1428" i="2" s="1"/>
  <c r="K2477" i="2"/>
  <c r="M2477" i="2" s="1"/>
  <c r="K3526" i="2"/>
  <c r="M3526" i="2" s="1"/>
  <c r="K4575" i="2"/>
  <c r="M4575" i="2" s="1"/>
  <c r="K5624" i="2"/>
  <c r="M5624" i="2" s="1"/>
  <c r="K6673" i="2"/>
  <c r="M6673" i="2" s="1"/>
  <c r="K7722" i="2"/>
  <c r="M7722" i="2" s="1"/>
  <c r="K8771" i="2"/>
  <c r="M8771" i="2" s="1"/>
  <c r="K9820" i="2"/>
  <c r="M9820" i="2" s="1"/>
  <c r="K347" i="2"/>
  <c r="M347" i="2" s="1"/>
  <c r="K1396" i="2"/>
  <c r="M1396" i="2" s="1"/>
  <c r="K2445" i="2"/>
  <c r="M2445" i="2" s="1"/>
  <c r="K3494" i="2"/>
  <c r="M3494" i="2" s="1"/>
  <c r="K4543" i="2"/>
  <c r="M4543" i="2" s="1"/>
  <c r="K5592" i="2"/>
  <c r="M5592" i="2" s="1"/>
  <c r="K6641" i="2"/>
  <c r="M6641" i="2" s="1"/>
  <c r="K7690" i="2"/>
  <c r="M7690" i="2" s="1"/>
  <c r="K8739" i="2"/>
  <c r="M8739" i="2" s="1"/>
  <c r="K9788" i="2"/>
  <c r="M9788" i="2" s="1"/>
  <c r="K315" i="2"/>
  <c r="M315" i="2" s="1"/>
  <c r="K1364" i="2"/>
  <c r="M1364" i="2" s="1"/>
  <c r="K2413" i="2"/>
  <c r="M2413" i="2" s="1"/>
  <c r="K3462" i="2"/>
  <c r="M3462" i="2" s="1"/>
  <c r="K4511" i="2"/>
  <c r="M4511" i="2" s="1"/>
  <c r="K5560" i="2"/>
  <c r="M5560" i="2" s="1"/>
  <c r="K6609" i="2"/>
  <c r="M6609" i="2" s="1"/>
  <c r="K7658" i="2"/>
  <c r="M7658" i="2" s="1"/>
  <c r="K8707" i="2"/>
  <c r="M8707" i="2" s="1"/>
  <c r="K9756" i="2"/>
  <c r="K283" i="2"/>
  <c r="M283" i="2" s="1"/>
  <c r="K1332" i="2"/>
  <c r="M1332" i="2" s="1"/>
  <c r="K2381" i="2"/>
  <c r="M2381" i="2" s="1"/>
  <c r="K3430" i="2"/>
  <c r="M3430" i="2" s="1"/>
  <c r="K4479" i="2"/>
  <c r="M4479" i="2" s="1"/>
  <c r="K5528" i="2"/>
  <c r="M5528" i="2" s="1"/>
  <c r="K6577" i="2"/>
  <c r="M6577" i="2" s="1"/>
  <c r="K7626" i="2"/>
  <c r="M7626" i="2" s="1"/>
  <c r="K8675" i="2"/>
  <c r="M8675" i="2" s="1"/>
  <c r="K9724" i="2"/>
  <c r="K251" i="2"/>
  <c r="M251" i="2" s="1"/>
  <c r="K1300" i="2"/>
  <c r="M1300" i="2" s="1"/>
  <c r="K2349" i="2"/>
  <c r="M2349" i="2" s="1"/>
  <c r="K3398" i="2"/>
  <c r="M3398" i="2" s="1"/>
  <c r="K4447" i="2"/>
  <c r="M4447" i="2" s="1"/>
  <c r="K5496" i="2"/>
  <c r="M5496" i="2" s="1"/>
  <c r="K6545" i="2"/>
  <c r="M6545" i="2" s="1"/>
  <c r="K7594" i="2"/>
  <c r="M7594" i="2" s="1"/>
  <c r="K8643" i="2"/>
  <c r="M8643" i="2" s="1"/>
  <c r="K9692" i="2"/>
  <c r="K219" i="2"/>
  <c r="M219" i="2" s="1"/>
  <c r="K1268" i="2"/>
  <c r="M1268" i="2" s="1"/>
  <c r="K2317" i="2"/>
  <c r="M2317" i="2" s="1"/>
  <c r="K3366" i="2"/>
  <c r="M3366" i="2" s="1"/>
  <c r="K4415" i="2"/>
  <c r="M4415" i="2" s="1"/>
  <c r="K5464" i="2"/>
  <c r="M5464" i="2" s="1"/>
  <c r="K6513" i="2"/>
  <c r="M6513" i="2" s="1"/>
  <c r="K7562" i="2"/>
  <c r="M7562" i="2" s="1"/>
  <c r="K8611" i="2"/>
  <c r="M8611" i="2" s="1"/>
  <c r="K9660" i="2"/>
  <c r="M9660" i="2" s="1"/>
  <c r="K187" i="2"/>
  <c r="M187" i="2" s="1"/>
  <c r="K1236" i="2"/>
  <c r="M1236" i="2" s="1"/>
  <c r="K2285" i="2"/>
  <c r="M2285" i="2" s="1"/>
  <c r="K3334" i="2"/>
  <c r="M3334" i="2" s="1"/>
  <c r="K4383" i="2"/>
  <c r="M4383" i="2" s="1"/>
  <c r="K5432" i="2"/>
  <c r="M5432" i="2" s="1"/>
  <c r="K6481" i="2"/>
  <c r="M6481" i="2" s="1"/>
  <c r="K7530" i="2"/>
  <c r="M7530" i="2" s="1"/>
  <c r="K8579" i="2"/>
  <c r="M8579" i="2" s="1"/>
  <c r="K9628" i="2"/>
  <c r="K155" i="2"/>
  <c r="M155" i="2" s="1"/>
  <c r="K1204" i="2"/>
  <c r="M1204" i="2" s="1"/>
  <c r="K2253" i="2"/>
  <c r="M2253" i="2" s="1"/>
  <c r="K3302" i="2"/>
  <c r="M3302" i="2" s="1"/>
  <c r="K4351" i="2"/>
  <c r="M4351" i="2" s="1"/>
  <c r="K5400" i="2"/>
  <c r="M5400" i="2" s="1"/>
  <c r="K6449" i="2"/>
  <c r="M6449" i="2" s="1"/>
  <c r="K7498" i="2"/>
  <c r="M7498" i="2" s="1"/>
  <c r="K8547" i="2"/>
  <c r="M8547" i="2" s="1"/>
  <c r="K9596" i="2"/>
  <c r="K123" i="2"/>
  <c r="M123" i="2" s="1"/>
  <c r="K1172" i="2"/>
  <c r="M1172" i="2" s="1"/>
  <c r="K2221" i="2"/>
  <c r="M2221" i="2" s="1"/>
  <c r="K3270" i="2"/>
  <c r="M3270" i="2" s="1"/>
  <c r="K4319" i="2"/>
  <c r="M4319" i="2" s="1"/>
  <c r="K5368" i="2"/>
  <c r="M5368" i="2" s="1"/>
  <c r="K6417" i="2"/>
  <c r="M6417" i="2" s="1"/>
  <c r="K7466" i="2"/>
  <c r="M7466" i="2" s="1"/>
  <c r="K8515" i="2"/>
  <c r="M8515" i="2" s="1"/>
  <c r="K9564" i="2"/>
  <c r="K91" i="2"/>
  <c r="M91" i="2" s="1"/>
  <c r="K1140" i="2"/>
  <c r="M1140" i="2" s="1"/>
  <c r="K2189" i="2"/>
  <c r="M2189" i="2" s="1"/>
  <c r="K3238" i="2"/>
  <c r="M3238" i="2" s="1"/>
  <c r="K4287" i="2"/>
  <c r="M4287" i="2" s="1"/>
  <c r="K5336" i="2"/>
  <c r="M5336" i="2" s="1"/>
  <c r="K6385" i="2"/>
  <c r="M6385" i="2" s="1"/>
  <c r="K7434" i="2"/>
  <c r="M7434" i="2" s="1"/>
  <c r="K8483" i="2"/>
  <c r="M8483" i="2" s="1"/>
  <c r="K9532" i="2"/>
  <c r="K59" i="2"/>
  <c r="M59" i="2" s="1"/>
  <c r="K1108" i="2"/>
  <c r="M1108" i="2" s="1"/>
  <c r="K2157" i="2"/>
  <c r="M2157" i="2" s="1"/>
  <c r="K3206" i="2"/>
  <c r="M3206" i="2" s="1"/>
  <c r="K4255" i="2"/>
  <c r="M4255" i="2" s="1"/>
  <c r="K5304" i="2"/>
  <c r="M5304" i="2" s="1"/>
  <c r="K6353" i="2"/>
  <c r="M6353" i="2" s="1"/>
  <c r="K7402" i="2"/>
  <c r="M7402" i="2" s="1"/>
  <c r="K8451" i="2"/>
  <c r="M8451" i="2" s="1"/>
  <c r="K9500" i="2"/>
  <c r="M9500" i="2" s="1"/>
  <c r="K1076" i="2"/>
  <c r="M1076" i="2" s="1"/>
  <c r="K27" i="2"/>
  <c r="M27" i="2" s="1"/>
  <c r="K2125" i="2"/>
  <c r="M2125" i="2" s="1"/>
  <c r="K3174" i="2"/>
  <c r="M3174" i="2" s="1"/>
  <c r="K4223" i="2"/>
  <c r="M4223" i="2" s="1"/>
  <c r="K5272" i="2"/>
  <c r="M5272" i="2" s="1"/>
  <c r="K6321" i="2"/>
  <c r="M6321" i="2" s="1"/>
  <c r="K7370" i="2"/>
  <c r="M7370" i="2" s="1"/>
  <c r="K8419" i="2"/>
  <c r="M8419" i="2" s="1"/>
  <c r="K9468" i="2"/>
  <c r="M9468" i="2" s="1"/>
  <c r="J869" i="2"/>
  <c r="L869" i="2" s="1"/>
  <c r="J1918" i="2"/>
  <c r="L1918" i="2" s="1"/>
  <c r="J2967" i="2"/>
  <c r="L2967" i="2" s="1"/>
  <c r="J4016" i="2"/>
  <c r="L4016" i="2" s="1"/>
  <c r="J5065" i="2"/>
  <c r="L5065" i="2" s="1"/>
  <c r="J6114" i="2"/>
  <c r="L6114" i="2" s="1"/>
  <c r="J7163" i="2"/>
  <c r="L7163" i="2" s="1"/>
  <c r="J8212" i="2"/>
  <c r="L8212" i="2" s="1"/>
  <c r="J9261" i="2"/>
  <c r="L9261" i="2" s="1"/>
  <c r="J10310" i="2"/>
  <c r="L10310" i="2" s="1"/>
  <c r="K702" i="2"/>
  <c r="M702" i="2" s="1"/>
  <c r="K1751" i="2"/>
  <c r="M1751" i="2" s="1"/>
  <c r="K2800" i="2"/>
  <c r="M2800" i="2" s="1"/>
  <c r="K3849" i="2"/>
  <c r="M3849" i="2" s="1"/>
  <c r="K4898" i="2"/>
  <c r="M4898" i="2" s="1"/>
  <c r="K5947" i="2"/>
  <c r="M5947" i="2" s="1"/>
  <c r="K6996" i="2"/>
  <c r="M6996" i="2" s="1"/>
  <c r="K8045" i="2"/>
  <c r="M8045" i="2" s="1"/>
  <c r="K9094" i="2"/>
  <c r="M9094" i="2" s="1"/>
  <c r="K10143" i="2"/>
  <c r="M10143" i="2" s="1"/>
  <c r="J900" i="2"/>
  <c r="L900" i="2" s="1"/>
  <c r="J2998" i="2"/>
  <c r="L2998" i="2" s="1"/>
  <c r="J1949" i="2"/>
  <c r="L1949" i="2" s="1"/>
  <c r="J4047" i="2"/>
  <c r="L4047" i="2" s="1"/>
  <c r="J5096" i="2"/>
  <c r="L5096" i="2" s="1"/>
  <c r="J6145" i="2"/>
  <c r="L6145" i="2" s="1"/>
  <c r="J7194" i="2"/>
  <c r="L7194" i="2" s="1"/>
  <c r="J8243" i="2"/>
  <c r="L8243" i="2" s="1"/>
  <c r="J9292" i="2"/>
  <c r="L9292" i="2" s="1"/>
  <c r="J10341" i="2"/>
  <c r="L10341" i="2" s="1"/>
  <c r="J705" i="2"/>
  <c r="L705" i="2" s="1"/>
  <c r="J1754" i="2"/>
  <c r="L1754" i="2" s="1"/>
  <c r="J2803" i="2"/>
  <c r="L2803" i="2" s="1"/>
  <c r="J3852" i="2"/>
  <c r="L3852" i="2" s="1"/>
  <c r="J4901" i="2"/>
  <c r="L4901" i="2" s="1"/>
  <c r="J5950" i="2"/>
  <c r="L5950" i="2" s="1"/>
  <c r="J6999" i="2"/>
  <c r="L6999" i="2" s="1"/>
  <c r="J8048" i="2"/>
  <c r="L8048" i="2" s="1"/>
  <c r="J9097" i="2"/>
  <c r="L9097" i="2" s="1"/>
  <c r="J10146" i="2"/>
  <c r="L10146" i="2" s="1"/>
  <c r="J449" i="2"/>
  <c r="L449" i="2" s="1"/>
  <c r="J1498" i="2"/>
  <c r="L1498" i="2" s="1"/>
  <c r="J2547" i="2"/>
  <c r="L2547" i="2" s="1"/>
  <c r="J3596" i="2"/>
  <c r="L3596" i="2" s="1"/>
  <c r="J4645" i="2"/>
  <c r="L4645" i="2" s="1"/>
  <c r="J5694" i="2"/>
  <c r="L5694" i="2" s="1"/>
  <c r="J6743" i="2"/>
  <c r="L6743" i="2" s="1"/>
  <c r="J7792" i="2"/>
  <c r="L7792" i="2" s="1"/>
  <c r="J8841" i="2"/>
  <c r="L8841" i="2" s="1"/>
  <c r="J9890" i="2"/>
  <c r="L9890" i="2" s="1"/>
  <c r="J161" i="2"/>
  <c r="L161" i="2" s="1"/>
  <c r="J2259" i="2"/>
  <c r="L2259" i="2" s="1"/>
  <c r="J1210" i="2"/>
  <c r="L1210" i="2" s="1"/>
  <c r="J3308" i="2"/>
  <c r="L3308" i="2" s="1"/>
  <c r="J4357" i="2"/>
  <c r="L4357" i="2" s="1"/>
  <c r="J5406" i="2"/>
  <c r="L5406" i="2" s="1"/>
  <c r="J6455" i="2"/>
  <c r="L6455" i="2" s="1"/>
  <c r="J7504" i="2"/>
  <c r="L7504" i="2" s="1"/>
  <c r="J8553" i="2"/>
  <c r="L8553" i="2" s="1"/>
  <c r="J9602" i="2"/>
  <c r="L9602" i="2" s="1"/>
  <c r="K922" i="2"/>
  <c r="M922" i="2" s="1"/>
  <c r="K1971" i="2"/>
  <c r="M1971" i="2" s="1"/>
  <c r="K3020" i="2"/>
  <c r="M3020" i="2" s="1"/>
  <c r="K4069" i="2"/>
  <c r="M4069" i="2" s="1"/>
  <c r="K5118" i="2"/>
  <c r="M5118" i="2" s="1"/>
  <c r="K6167" i="2"/>
  <c r="M6167" i="2" s="1"/>
  <c r="K7216" i="2"/>
  <c r="M7216" i="2" s="1"/>
  <c r="K8265" i="2"/>
  <c r="M8265" i="2" s="1"/>
  <c r="K10363" i="2"/>
  <c r="M10363" i="2" s="1"/>
  <c r="K9314" i="2"/>
  <c r="M9314" i="2" s="1"/>
  <c r="K858" i="2"/>
  <c r="M858" i="2" s="1"/>
  <c r="K1907" i="2"/>
  <c r="M1907" i="2" s="1"/>
  <c r="K2956" i="2"/>
  <c r="M2956" i="2" s="1"/>
  <c r="K4005" i="2"/>
  <c r="M4005" i="2" s="1"/>
  <c r="K5054" i="2"/>
  <c r="M5054" i="2" s="1"/>
  <c r="K6103" i="2"/>
  <c r="M6103" i="2" s="1"/>
  <c r="K7152" i="2"/>
  <c r="M7152" i="2" s="1"/>
  <c r="K8201" i="2"/>
  <c r="M8201" i="2" s="1"/>
  <c r="K9250" i="2"/>
  <c r="M9250" i="2" s="1"/>
  <c r="K10299" i="2"/>
  <c r="M10299" i="2" s="1"/>
  <c r="K698" i="2"/>
  <c r="M698" i="2" s="1"/>
  <c r="K1747" i="2"/>
  <c r="M1747" i="2" s="1"/>
  <c r="K2796" i="2"/>
  <c r="M2796" i="2" s="1"/>
  <c r="K3845" i="2"/>
  <c r="M3845" i="2" s="1"/>
  <c r="K4894" i="2"/>
  <c r="M4894" i="2" s="1"/>
  <c r="K5943" i="2"/>
  <c r="M5943" i="2" s="1"/>
  <c r="K6992" i="2"/>
  <c r="M6992" i="2" s="1"/>
  <c r="K8041" i="2"/>
  <c r="M8041" i="2" s="1"/>
  <c r="K9090" i="2"/>
  <c r="M9090" i="2" s="1"/>
  <c r="K10139" i="2"/>
  <c r="M10139" i="2" s="1"/>
  <c r="K602" i="2"/>
  <c r="M602" i="2" s="1"/>
  <c r="K1651" i="2"/>
  <c r="M1651" i="2" s="1"/>
  <c r="K2700" i="2"/>
  <c r="M2700" i="2" s="1"/>
  <c r="K3749" i="2"/>
  <c r="M3749" i="2" s="1"/>
  <c r="K4798" i="2"/>
  <c r="M4798" i="2" s="1"/>
  <c r="K5847" i="2"/>
  <c r="M5847" i="2" s="1"/>
  <c r="K6896" i="2"/>
  <c r="M6896" i="2" s="1"/>
  <c r="K7945" i="2"/>
  <c r="M7945" i="2" s="1"/>
  <c r="K8994" i="2"/>
  <c r="M8994" i="2" s="1"/>
  <c r="K10043" i="2"/>
  <c r="M10043" i="2" s="1"/>
  <c r="K442" i="2"/>
  <c r="M442" i="2" s="1"/>
  <c r="K1491" i="2"/>
  <c r="M1491" i="2" s="1"/>
  <c r="K2540" i="2"/>
  <c r="M2540" i="2" s="1"/>
  <c r="K3589" i="2"/>
  <c r="M3589" i="2" s="1"/>
  <c r="K4638" i="2"/>
  <c r="M4638" i="2" s="1"/>
  <c r="K5687" i="2"/>
  <c r="M5687" i="2" s="1"/>
  <c r="K6736" i="2"/>
  <c r="M6736" i="2" s="1"/>
  <c r="K7785" i="2"/>
  <c r="M7785" i="2" s="1"/>
  <c r="K8834" i="2"/>
  <c r="M8834" i="2" s="1"/>
  <c r="K9883" i="2"/>
  <c r="M9883" i="2" s="1"/>
  <c r="J1029" i="2"/>
  <c r="L1029" i="2" s="1"/>
  <c r="J2078" i="2"/>
  <c r="L2078" i="2" s="1"/>
  <c r="J3127" i="2"/>
  <c r="L3127" i="2" s="1"/>
  <c r="J4176" i="2"/>
  <c r="L4176" i="2" s="1"/>
  <c r="J5225" i="2"/>
  <c r="L5225" i="2" s="1"/>
  <c r="J6274" i="2"/>
  <c r="L6274" i="2" s="1"/>
  <c r="J7323" i="2"/>
  <c r="L7323" i="2" s="1"/>
  <c r="J8372" i="2"/>
  <c r="L8372" i="2" s="1"/>
  <c r="J9421" i="2"/>
  <c r="L9421" i="2" s="1"/>
  <c r="J10470" i="2"/>
  <c r="L10470" i="2" s="1"/>
  <c r="K222" i="2"/>
  <c r="M222" i="2" s="1"/>
  <c r="K1271" i="2"/>
  <c r="M1271" i="2" s="1"/>
  <c r="K2320" i="2"/>
  <c r="M2320" i="2" s="1"/>
  <c r="K3369" i="2"/>
  <c r="M3369" i="2" s="1"/>
  <c r="K4418" i="2"/>
  <c r="M4418" i="2" s="1"/>
  <c r="K5467" i="2"/>
  <c r="M5467" i="2" s="1"/>
  <c r="K6516" i="2"/>
  <c r="M6516" i="2" s="1"/>
  <c r="K7565" i="2"/>
  <c r="M7565" i="2" s="1"/>
  <c r="K8614" i="2"/>
  <c r="M8614" i="2" s="1"/>
  <c r="K9663" i="2"/>
  <c r="M9663" i="2" s="1"/>
  <c r="J289" i="2"/>
  <c r="L289" i="2" s="1"/>
  <c r="J1338" i="2"/>
  <c r="L1338" i="2" s="1"/>
  <c r="J2387" i="2"/>
  <c r="L2387" i="2" s="1"/>
  <c r="J3436" i="2"/>
  <c r="L3436" i="2" s="1"/>
  <c r="J4485" i="2"/>
  <c r="L4485" i="2" s="1"/>
  <c r="J5534" i="2"/>
  <c r="L5534" i="2" s="1"/>
  <c r="J6583" i="2"/>
  <c r="L6583" i="2" s="1"/>
  <c r="J7632" i="2"/>
  <c r="L7632" i="2" s="1"/>
  <c r="J8681" i="2"/>
  <c r="L8681" i="2" s="1"/>
  <c r="J9730" i="2"/>
  <c r="L9730" i="2" s="1"/>
  <c r="K250" i="2"/>
  <c r="M250" i="2" s="1"/>
  <c r="K1299" i="2"/>
  <c r="M1299" i="2" s="1"/>
  <c r="K2348" i="2"/>
  <c r="M2348" i="2" s="1"/>
  <c r="K3397" i="2"/>
  <c r="M3397" i="2" s="1"/>
  <c r="K4446" i="2"/>
  <c r="M4446" i="2" s="1"/>
  <c r="K5495" i="2"/>
  <c r="M5495" i="2" s="1"/>
  <c r="K6544" i="2"/>
  <c r="M6544" i="2" s="1"/>
  <c r="K7593" i="2"/>
  <c r="M7593" i="2" s="1"/>
  <c r="K8642" i="2"/>
  <c r="M8642" i="2" s="1"/>
  <c r="K9691" i="2"/>
  <c r="M9691" i="2" s="1"/>
  <c r="J736" i="2"/>
  <c r="L736" i="2" s="1"/>
  <c r="J2834" i="2"/>
  <c r="L2834" i="2" s="1"/>
  <c r="J1785" i="2"/>
  <c r="L1785" i="2" s="1"/>
  <c r="J3883" i="2"/>
  <c r="L3883" i="2" s="1"/>
  <c r="J4932" i="2"/>
  <c r="L4932" i="2" s="1"/>
  <c r="J5981" i="2"/>
  <c r="L5981" i="2" s="1"/>
  <c r="J7030" i="2"/>
  <c r="L7030" i="2" s="1"/>
  <c r="J8079" i="2"/>
  <c r="L8079" i="2" s="1"/>
  <c r="J9128" i="2"/>
  <c r="L9128" i="2" s="1"/>
  <c r="J10177" i="2"/>
  <c r="L10177" i="2" s="1"/>
  <c r="K409" i="2"/>
  <c r="M409" i="2" s="1"/>
  <c r="K1458" i="2"/>
  <c r="M1458" i="2" s="1"/>
  <c r="K2507" i="2"/>
  <c r="M2507" i="2" s="1"/>
  <c r="K3556" i="2"/>
  <c r="M3556" i="2" s="1"/>
  <c r="K4605" i="2"/>
  <c r="M4605" i="2" s="1"/>
  <c r="K5654" i="2"/>
  <c r="M5654" i="2" s="1"/>
  <c r="K6703" i="2"/>
  <c r="M6703" i="2" s="1"/>
  <c r="K7752" i="2"/>
  <c r="M7752" i="2" s="1"/>
  <c r="K8801" i="2"/>
  <c r="M8801" i="2" s="1"/>
  <c r="K9850" i="2"/>
  <c r="M9850" i="2" s="1"/>
  <c r="K10311" i="2"/>
  <c r="M10311" i="2" s="1"/>
  <c r="J997" i="2"/>
  <c r="L997" i="2" s="1"/>
  <c r="J2046" i="2"/>
  <c r="L2046" i="2" s="1"/>
  <c r="J4144" i="2"/>
  <c r="L4144" i="2" s="1"/>
  <c r="J3095" i="2"/>
  <c r="L3095" i="2" s="1"/>
  <c r="J5193" i="2"/>
  <c r="L5193" i="2" s="1"/>
  <c r="J6242" i="2"/>
  <c r="L6242" i="2" s="1"/>
  <c r="J7291" i="2"/>
  <c r="L7291" i="2" s="1"/>
  <c r="J8340" i="2"/>
  <c r="L8340" i="2" s="1"/>
  <c r="J9389" i="2"/>
  <c r="L9389" i="2" s="1"/>
  <c r="J10438" i="2"/>
  <c r="L10438" i="2" s="1"/>
  <c r="K286" i="2"/>
  <c r="M286" i="2" s="1"/>
  <c r="K1335" i="2"/>
  <c r="M1335" i="2" s="1"/>
  <c r="K2384" i="2"/>
  <c r="M2384" i="2" s="1"/>
  <c r="K3433" i="2"/>
  <c r="M3433" i="2" s="1"/>
  <c r="K4482" i="2"/>
  <c r="M4482" i="2" s="1"/>
  <c r="K5531" i="2"/>
  <c r="M5531" i="2" s="1"/>
  <c r="K6580" i="2"/>
  <c r="M6580" i="2" s="1"/>
  <c r="K7629" i="2"/>
  <c r="M7629" i="2" s="1"/>
  <c r="K8678" i="2"/>
  <c r="M8678" i="2" s="1"/>
  <c r="K9727" i="2"/>
  <c r="M9727" i="2" s="1"/>
  <c r="K1018" i="2"/>
  <c r="M1018" i="2" s="1"/>
  <c r="K2067" i="2"/>
  <c r="M2067" i="2" s="1"/>
  <c r="K3116" i="2"/>
  <c r="M3116" i="2" s="1"/>
  <c r="K4165" i="2"/>
  <c r="M4165" i="2" s="1"/>
  <c r="K5214" i="2"/>
  <c r="M5214" i="2" s="1"/>
  <c r="K6263" i="2"/>
  <c r="M6263" i="2" s="1"/>
  <c r="K7312" i="2"/>
  <c r="M7312" i="2" s="1"/>
  <c r="K8361" i="2"/>
  <c r="M8361" i="2" s="1"/>
  <c r="K10459" i="2"/>
  <c r="M10459" i="2" s="1"/>
  <c r="K9410" i="2"/>
  <c r="M9410" i="2" s="1"/>
  <c r="K218" i="2"/>
  <c r="M218" i="2" s="1"/>
  <c r="K2316" i="2"/>
  <c r="M2316" i="2" s="1"/>
  <c r="K1267" i="2"/>
  <c r="M1267" i="2" s="1"/>
  <c r="K3365" i="2"/>
  <c r="M3365" i="2" s="1"/>
  <c r="K4414" i="2"/>
  <c r="M4414" i="2" s="1"/>
  <c r="K5463" i="2"/>
  <c r="M5463" i="2" s="1"/>
  <c r="K6512" i="2"/>
  <c r="M6512" i="2" s="1"/>
  <c r="K7561" i="2"/>
  <c r="M7561" i="2" s="1"/>
  <c r="K8610" i="2"/>
  <c r="M8610" i="2" s="1"/>
  <c r="K9659" i="2"/>
  <c r="M9659" i="2" s="1"/>
  <c r="J896" i="2"/>
  <c r="L896" i="2" s="1"/>
  <c r="J2994" i="2"/>
  <c r="L2994" i="2" s="1"/>
  <c r="J1945" i="2"/>
  <c r="L1945" i="2" s="1"/>
  <c r="J4043" i="2"/>
  <c r="L4043" i="2" s="1"/>
  <c r="J5092" i="2"/>
  <c r="L5092" i="2" s="1"/>
  <c r="J6141" i="2"/>
  <c r="L6141" i="2" s="1"/>
  <c r="J7190" i="2"/>
  <c r="L7190" i="2" s="1"/>
  <c r="J8239" i="2"/>
  <c r="L8239" i="2" s="1"/>
  <c r="J9288" i="2"/>
  <c r="L9288" i="2" s="1"/>
  <c r="J10337" i="2"/>
  <c r="L10337" i="2" s="1"/>
  <c r="K217" i="2"/>
  <c r="M217" i="2" s="1"/>
  <c r="K2315" i="2"/>
  <c r="M2315" i="2" s="1"/>
  <c r="K1266" i="2"/>
  <c r="M1266" i="2" s="1"/>
  <c r="K3364" i="2"/>
  <c r="M3364" i="2" s="1"/>
  <c r="K4413" i="2"/>
  <c r="M4413" i="2" s="1"/>
  <c r="K5462" i="2"/>
  <c r="M5462" i="2" s="1"/>
  <c r="K6511" i="2"/>
  <c r="M6511" i="2" s="1"/>
  <c r="K7560" i="2"/>
  <c r="M7560" i="2" s="1"/>
  <c r="K8609" i="2"/>
  <c r="M8609" i="2" s="1"/>
  <c r="K9658" i="2"/>
  <c r="M9658" i="2" s="1"/>
  <c r="J1023" i="2"/>
  <c r="L1023" i="2" s="1"/>
  <c r="J2072" i="2"/>
  <c r="L2072" i="2" s="1"/>
  <c r="J3121" i="2"/>
  <c r="L3121" i="2" s="1"/>
  <c r="J5219" i="2"/>
  <c r="L5219" i="2" s="1"/>
  <c r="J4170" i="2"/>
  <c r="L4170" i="2" s="1"/>
  <c r="J6268" i="2"/>
  <c r="L6268" i="2" s="1"/>
  <c r="J7317" i="2"/>
  <c r="L7317" i="2" s="1"/>
  <c r="J8366" i="2"/>
  <c r="L8366" i="2" s="1"/>
  <c r="J9415" i="2"/>
  <c r="L9415" i="2" s="1"/>
  <c r="J10464" i="2"/>
  <c r="L10464" i="2" s="1"/>
  <c r="J991" i="2"/>
  <c r="L991" i="2" s="1"/>
  <c r="J2040" i="2"/>
  <c r="L2040" i="2" s="1"/>
  <c r="J3089" i="2"/>
  <c r="L3089" i="2" s="1"/>
  <c r="J5187" i="2"/>
  <c r="L5187" i="2" s="1"/>
  <c r="J4138" i="2"/>
  <c r="L4138" i="2" s="1"/>
  <c r="J6236" i="2"/>
  <c r="L6236" i="2" s="1"/>
  <c r="J7285" i="2"/>
  <c r="L7285" i="2" s="1"/>
  <c r="J8334" i="2"/>
  <c r="L8334" i="2" s="1"/>
  <c r="J9383" i="2"/>
  <c r="L9383" i="2" s="1"/>
  <c r="J10432" i="2"/>
  <c r="L10432" i="2" s="1"/>
  <c r="J959" i="2"/>
  <c r="L959" i="2" s="1"/>
  <c r="J2008" i="2"/>
  <c r="L2008" i="2" s="1"/>
  <c r="J3057" i="2"/>
  <c r="L3057" i="2" s="1"/>
  <c r="J5155" i="2"/>
  <c r="L5155" i="2" s="1"/>
  <c r="J4106" i="2"/>
  <c r="L4106" i="2" s="1"/>
  <c r="J6204" i="2"/>
  <c r="L6204" i="2" s="1"/>
  <c r="J7253" i="2"/>
  <c r="L7253" i="2" s="1"/>
  <c r="J8302" i="2"/>
  <c r="L8302" i="2" s="1"/>
  <c r="J9351" i="2"/>
  <c r="L9351" i="2" s="1"/>
  <c r="J10400" i="2"/>
  <c r="L10400" i="2" s="1"/>
  <c r="J927" i="2"/>
  <c r="L927" i="2" s="1"/>
  <c r="J1976" i="2"/>
  <c r="L1976" i="2" s="1"/>
  <c r="J3025" i="2"/>
  <c r="L3025" i="2" s="1"/>
  <c r="J5123" i="2"/>
  <c r="L5123" i="2" s="1"/>
  <c r="J4074" i="2"/>
  <c r="L4074" i="2" s="1"/>
  <c r="J6172" i="2"/>
  <c r="L6172" i="2" s="1"/>
  <c r="J7221" i="2"/>
  <c r="L7221" i="2" s="1"/>
  <c r="J8270" i="2"/>
  <c r="L8270" i="2" s="1"/>
  <c r="J9319" i="2"/>
  <c r="L9319" i="2" s="1"/>
  <c r="J10368" i="2"/>
  <c r="L10368" i="2" s="1"/>
  <c r="J895" i="2"/>
  <c r="L895" i="2" s="1"/>
  <c r="J1944" i="2"/>
  <c r="L1944" i="2" s="1"/>
  <c r="J2993" i="2"/>
  <c r="L2993" i="2" s="1"/>
  <c r="J4042" i="2"/>
  <c r="L4042" i="2" s="1"/>
  <c r="J5091" i="2"/>
  <c r="L5091" i="2" s="1"/>
  <c r="J6140" i="2"/>
  <c r="L6140" i="2" s="1"/>
  <c r="J7189" i="2"/>
  <c r="L7189" i="2" s="1"/>
  <c r="J8238" i="2"/>
  <c r="L8238" i="2" s="1"/>
  <c r="J9287" i="2"/>
  <c r="L9287" i="2" s="1"/>
  <c r="J10336" i="2"/>
  <c r="L10336" i="2" s="1"/>
  <c r="J863" i="2"/>
  <c r="L863" i="2" s="1"/>
  <c r="J1912" i="2"/>
  <c r="L1912" i="2" s="1"/>
  <c r="J2961" i="2"/>
  <c r="L2961" i="2" s="1"/>
  <c r="J5059" i="2"/>
  <c r="L5059" i="2" s="1"/>
  <c r="J4010" i="2"/>
  <c r="L4010" i="2" s="1"/>
  <c r="J6108" i="2"/>
  <c r="L6108" i="2" s="1"/>
  <c r="J7157" i="2"/>
  <c r="L7157" i="2" s="1"/>
  <c r="J8206" i="2"/>
  <c r="L8206" i="2" s="1"/>
  <c r="J10304" i="2"/>
  <c r="L10304" i="2" s="1"/>
  <c r="J9255" i="2"/>
  <c r="L9255" i="2" s="1"/>
  <c r="J831" i="2"/>
  <c r="L831" i="2" s="1"/>
  <c r="J1880" i="2"/>
  <c r="L1880" i="2" s="1"/>
  <c r="J2929" i="2"/>
  <c r="L2929" i="2" s="1"/>
  <c r="J3978" i="2"/>
  <c r="L3978" i="2" s="1"/>
  <c r="J5027" i="2"/>
  <c r="L5027" i="2" s="1"/>
  <c r="J6076" i="2"/>
  <c r="L6076" i="2" s="1"/>
  <c r="J7125" i="2"/>
  <c r="L7125" i="2" s="1"/>
  <c r="J8174" i="2"/>
  <c r="L8174" i="2" s="1"/>
  <c r="J9223" i="2"/>
  <c r="L9223" i="2" s="1"/>
  <c r="J10272" i="2"/>
  <c r="L10272" i="2" s="1"/>
  <c r="J799" i="2"/>
  <c r="L799" i="2" s="1"/>
  <c r="J1848" i="2"/>
  <c r="L1848" i="2" s="1"/>
  <c r="J2897" i="2"/>
  <c r="L2897" i="2" s="1"/>
  <c r="J4995" i="2"/>
  <c r="L4995" i="2" s="1"/>
  <c r="J3946" i="2"/>
  <c r="L3946" i="2" s="1"/>
  <c r="J6044" i="2"/>
  <c r="L6044" i="2" s="1"/>
  <c r="J7093" i="2"/>
  <c r="L7093" i="2" s="1"/>
  <c r="J8142" i="2"/>
  <c r="L8142" i="2" s="1"/>
  <c r="J9191" i="2"/>
  <c r="L9191" i="2" s="1"/>
  <c r="J10240" i="2"/>
  <c r="L10240" i="2" s="1"/>
  <c r="J767" i="2"/>
  <c r="L767" i="2" s="1"/>
  <c r="J1816" i="2"/>
  <c r="L1816" i="2" s="1"/>
  <c r="J2865" i="2"/>
  <c r="L2865" i="2" s="1"/>
  <c r="J4963" i="2"/>
  <c r="L4963" i="2" s="1"/>
  <c r="J3914" i="2"/>
  <c r="L3914" i="2" s="1"/>
  <c r="J6012" i="2"/>
  <c r="L6012" i="2" s="1"/>
  <c r="J7061" i="2"/>
  <c r="L7061" i="2" s="1"/>
  <c r="J8110" i="2"/>
  <c r="L8110" i="2" s="1"/>
  <c r="J9159" i="2"/>
  <c r="L9159" i="2" s="1"/>
  <c r="J10208" i="2"/>
  <c r="L10208" i="2" s="1"/>
  <c r="J735" i="2"/>
  <c r="L735" i="2" s="1"/>
  <c r="J1784" i="2"/>
  <c r="L1784" i="2" s="1"/>
  <c r="J2833" i="2"/>
  <c r="L2833" i="2" s="1"/>
  <c r="J3882" i="2"/>
  <c r="L3882" i="2" s="1"/>
  <c r="J4931" i="2"/>
  <c r="L4931" i="2" s="1"/>
  <c r="J5980" i="2"/>
  <c r="L5980" i="2" s="1"/>
  <c r="J7029" i="2"/>
  <c r="L7029" i="2" s="1"/>
  <c r="J8078" i="2"/>
  <c r="L8078" i="2" s="1"/>
  <c r="J9127" i="2"/>
  <c r="L9127" i="2" s="1"/>
  <c r="J10176" i="2"/>
  <c r="L10176" i="2" s="1"/>
  <c r="J703" i="2"/>
  <c r="L703" i="2" s="1"/>
  <c r="J1752" i="2"/>
  <c r="L1752" i="2" s="1"/>
  <c r="J2801" i="2"/>
  <c r="L2801" i="2" s="1"/>
  <c r="J3850" i="2"/>
  <c r="L3850" i="2" s="1"/>
  <c r="J4899" i="2"/>
  <c r="L4899" i="2" s="1"/>
  <c r="J5948" i="2"/>
  <c r="L5948" i="2" s="1"/>
  <c r="J6997" i="2"/>
  <c r="L6997" i="2" s="1"/>
  <c r="J8046" i="2"/>
  <c r="L8046" i="2" s="1"/>
  <c r="J9095" i="2"/>
  <c r="L9095" i="2" s="1"/>
  <c r="J10144" i="2"/>
  <c r="L10144" i="2" s="1"/>
  <c r="J671" i="2"/>
  <c r="L671" i="2" s="1"/>
  <c r="J1720" i="2"/>
  <c r="L1720" i="2" s="1"/>
  <c r="J2769" i="2"/>
  <c r="L2769" i="2" s="1"/>
  <c r="J3818" i="2"/>
  <c r="L3818" i="2" s="1"/>
  <c r="J4867" i="2"/>
  <c r="L4867" i="2" s="1"/>
  <c r="J5916" i="2"/>
  <c r="L5916" i="2" s="1"/>
  <c r="J6965" i="2"/>
  <c r="L6965" i="2" s="1"/>
  <c r="J8014" i="2"/>
  <c r="L8014" i="2" s="1"/>
  <c r="J9063" i="2"/>
  <c r="L9063" i="2" s="1"/>
  <c r="J10112" i="2"/>
  <c r="L10112" i="2" s="1"/>
  <c r="J639" i="2"/>
  <c r="L639" i="2" s="1"/>
  <c r="J1688" i="2"/>
  <c r="L1688" i="2" s="1"/>
  <c r="J2737" i="2"/>
  <c r="L2737" i="2" s="1"/>
  <c r="J3786" i="2"/>
  <c r="L3786" i="2" s="1"/>
  <c r="J4835" i="2"/>
  <c r="L4835" i="2" s="1"/>
  <c r="J5884" i="2"/>
  <c r="L5884" i="2" s="1"/>
  <c r="J6933" i="2"/>
  <c r="L6933" i="2" s="1"/>
  <c r="J7982" i="2"/>
  <c r="L7982" i="2" s="1"/>
  <c r="J9031" i="2"/>
  <c r="L9031" i="2" s="1"/>
  <c r="J10080" i="2"/>
  <c r="L10080" i="2" s="1"/>
  <c r="J607" i="2"/>
  <c r="L607" i="2" s="1"/>
  <c r="J1656" i="2"/>
  <c r="L1656" i="2" s="1"/>
  <c r="J2705" i="2"/>
  <c r="L2705" i="2" s="1"/>
  <c r="J3754" i="2"/>
  <c r="L3754" i="2" s="1"/>
  <c r="J4803" i="2"/>
  <c r="L4803" i="2" s="1"/>
  <c r="J5852" i="2"/>
  <c r="L5852" i="2" s="1"/>
  <c r="J6901" i="2"/>
  <c r="L6901" i="2" s="1"/>
  <c r="J7950" i="2"/>
  <c r="L7950" i="2" s="1"/>
  <c r="J8999" i="2"/>
  <c r="L8999" i="2" s="1"/>
  <c r="J10048" i="2"/>
  <c r="L10048" i="2" s="1"/>
  <c r="J575" i="2"/>
  <c r="L575" i="2" s="1"/>
  <c r="J1624" i="2"/>
  <c r="L1624" i="2" s="1"/>
  <c r="J2673" i="2"/>
  <c r="L2673" i="2" s="1"/>
  <c r="J3722" i="2"/>
  <c r="L3722" i="2" s="1"/>
  <c r="J4771" i="2"/>
  <c r="L4771" i="2" s="1"/>
  <c r="J5820" i="2"/>
  <c r="L5820" i="2" s="1"/>
  <c r="J6869" i="2"/>
  <c r="L6869" i="2" s="1"/>
  <c r="J7918" i="2"/>
  <c r="L7918" i="2" s="1"/>
  <c r="J8967" i="2"/>
  <c r="L8967" i="2" s="1"/>
  <c r="J10016" i="2"/>
  <c r="L10016" i="2" s="1"/>
  <c r="J543" i="2"/>
  <c r="L543" i="2" s="1"/>
  <c r="J1592" i="2"/>
  <c r="L1592" i="2" s="1"/>
  <c r="J2641" i="2"/>
  <c r="L2641" i="2" s="1"/>
  <c r="J3690" i="2"/>
  <c r="L3690" i="2" s="1"/>
  <c r="J4739" i="2"/>
  <c r="L4739" i="2" s="1"/>
  <c r="J5788" i="2"/>
  <c r="L5788" i="2" s="1"/>
  <c r="J6837" i="2"/>
  <c r="L6837" i="2" s="1"/>
  <c r="J7886" i="2"/>
  <c r="L7886" i="2" s="1"/>
  <c r="J8935" i="2"/>
  <c r="L8935" i="2" s="1"/>
  <c r="J9984" i="2"/>
  <c r="L9984" i="2" s="1"/>
  <c r="J511" i="2"/>
  <c r="L511" i="2" s="1"/>
  <c r="J1560" i="2"/>
  <c r="L1560" i="2" s="1"/>
  <c r="J2609" i="2"/>
  <c r="L2609" i="2" s="1"/>
  <c r="J3658" i="2"/>
  <c r="L3658" i="2" s="1"/>
  <c r="J4707" i="2"/>
  <c r="L4707" i="2" s="1"/>
  <c r="J5756" i="2"/>
  <c r="L5756" i="2" s="1"/>
  <c r="J6805" i="2"/>
  <c r="L6805" i="2" s="1"/>
  <c r="J7854" i="2"/>
  <c r="L7854" i="2" s="1"/>
  <c r="J8903" i="2"/>
  <c r="L8903" i="2" s="1"/>
  <c r="J9952" i="2"/>
  <c r="L9952" i="2" s="1"/>
  <c r="J479" i="2"/>
  <c r="L479" i="2" s="1"/>
  <c r="J1528" i="2"/>
  <c r="L1528" i="2" s="1"/>
  <c r="J2577" i="2"/>
  <c r="L2577" i="2" s="1"/>
  <c r="J3626" i="2"/>
  <c r="L3626" i="2" s="1"/>
  <c r="J4675" i="2"/>
  <c r="L4675" i="2" s="1"/>
  <c r="J5724" i="2"/>
  <c r="L5724" i="2" s="1"/>
  <c r="J6773" i="2"/>
  <c r="L6773" i="2" s="1"/>
  <c r="J7822" i="2"/>
  <c r="L7822" i="2" s="1"/>
  <c r="J8871" i="2"/>
  <c r="L8871" i="2" s="1"/>
  <c r="J9920" i="2"/>
  <c r="L9920" i="2" s="1"/>
  <c r="J447" i="2"/>
  <c r="L447" i="2" s="1"/>
  <c r="J1496" i="2"/>
  <c r="L1496" i="2" s="1"/>
  <c r="J2545" i="2"/>
  <c r="L2545" i="2" s="1"/>
  <c r="J3594" i="2"/>
  <c r="L3594" i="2" s="1"/>
  <c r="J4643" i="2"/>
  <c r="L4643" i="2" s="1"/>
  <c r="J5692" i="2"/>
  <c r="L5692" i="2" s="1"/>
  <c r="J6741" i="2"/>
  <c r="L6741" i="2" s="1"/>
  <c r="J7790" i="2"/>
  <c r="L7790" i="2" s="1"/>
  <c r="J8839" i="2"/>
  <c r="L8839" i="2" s="1"/>
  <c r="J9888" i="2"/>
  <c r="L9888" i="2" s="1"/>
  <c r="J415" i="2"/>
  <c r="L415" i="2" s="1"/>
  <c r="J1464" i="2"/>
  <c r="L1464" i="2" s="1"/>
  <c r="J2513" i="2"/>
  <c r="L2513" i="2" s="1"/>
  <c r="J3562" i="2"/>
  <c r="L3562" i="2" s="1"/>
  <c r="J4611" i="2"/>
  <c r="L4611" i="2" s="1"/>
  <c r="J5660" i="2"/>
  <c r="L5660" i="2" s="1"/>
  <c r="J6709" i="2"/>
  <c r="L6709" i="2" s="1"/>
  <c r="J7758" i="2"/>
  <c r="L7758" i="2" s="1"/>
  <c r="J8807" i="2"/>
  <c r="L8807" i="2" s="1"/>
  <c r="J9856" i="2"/>
  <c r="L9856" i="2" s="1"/>
  <c r="J383" i="2"/>
  <c r="L383" i="2" s="1"/>
  <c r="J1432" i="2"/>
  <c r="L1432" i="2" s="1"/>
  <c r="J2481" i="2"/>
  <c r="L2481" i="2" s="1"/>
  <c r="J3530" i="2"/>
  <c r="L3530" i="2" s="1"/>
  <c r="J4579" i="2"/>
  <c r="L4579" i="2" s="1"/>
  <c r="J5628" i="2"/>
  <c r="L5628" i="2" s="1"/>
  <c r="J6677" i="2"/>
  <c r="L6677" i="2" s="1"/>
  <c r="J7726" i="2"/>
  <c r="L7726" i="2" s="1"/>
  <c r="J8775" i="2"/>
  <c r="L8775" i="2" s="1"/>
  <c r="J9824" i="2"/>
  <c r="L9824" i="2" s="1"/>
  <c r="J351" i="2"/>
  <c r="L351" i="2" s="1"/>
  <c r="J1400" i="2"/>
  <c r="L1400" i="2" s="1"/>
  <c r="J2449" i="2"/>
  <c r="L2449" i="2" s="1"/>
  <c r="J3498" i="2"/>
  <c r="L3498" i="2" s="1"/>
  <c r="J4547" i="2"/>
  <c r="L4547" i="2" s="1"/>
  <c r="J5596" i="2"/>
  <c r="L5596" i="2" s="1"/>
  <c r="J6645" i="2"/>
  <c r="L6645" i="2" s="1"/>
  <c r="J7694" i="2"/>
  <c r="L7694" i="2" s="1"/>
  <c r="J8743" i="2"/>
  <c r="L8743" i="2" s="1"/>
  <c r="J9792" i="2"/>
  <c r="L9792" i="2" s="1"/>
  <c r="J319" i="2"/>
  <c r="L319" i="2" s="1"/>
  <c r="J1368" i="2"/>
  <c r="L1368" i="2" s="1"/>
  <c r="J2417" i="2"/>
  <c r="L2417" i="2" s="1"/>
  <c r="J3466" i="2"/>
  <c r="L3466" i="2" s="1"/>
  <c r="J4515" i="2"/>
  <c r="L4515" i="2" s="1"/>
  <c r="J5564" i="2"/>
  <c r="L5564" i="2" s="1"/>
  <c r="J6613" i="2"/>
  <c r="L6613" i="2" s="1"/>
  <c r="J7662" i="2"/>
  <c r="L7662" i="2" s="1"/>
  <c r="J8711" i="2"/>
  <c r="L8711" i="2" s="1"/>
  <c r="J9760" i="2"/>
  <c r="L9760" i="2" s="1"/>
  <c r="J287" i="2"/>
  <c r="L287" i="2" s="1"/>
  <c r="J1336" i="2"/>
  <c r="L1336" i="2" s="1"/>
  <c r="J2385" i="2"/>
  <c r="L2385" i="2" s="1"/>
  <c r="J3434" i="2"/>
  <c r="L3434" i="2" s="1"/>
  <c r="J4483" i="2"/>
  <c r="L4483" i="2" s="1"/>
  <c r="J5532" i="2"/>
  <c r="L5532" i="2" s="1"/>
  <c r="J6581" i="2"/>
  <c r="L6581" i="2" s="1"/>
  <c r="J7630" i="2"/>
  <c r="L7630" i="2" s="1"/>
  <c r="J8679" i="2"/>
  <c r="L8679" i="2" s="1"/>
  <c r="J9728" i="2"/>
  <c r="L9728" i="2" s="1"/>
  <c r="J255" i="2"/>
  <c r="L255" i="2" s="1"/>
  <c r="J1304" i="2"/>
  <c r="L1304" i="2" s="1"/>
  <c r="J2353" i="2"/>
  <c r="L2353" i="2" s="1"/>
  <c r="J3402" i="2"/>
  <c r="L3402" i="2" s="1"/>
  <c r="J4451" i="2"/>
  <c r="L4451" i="2" s="1"/>
  <c r="J5500" i="2"/>
  <c r="L5500" i="2" s="1"/>
  <c r="J6549" i="2"/>
  <c r="L6549" i="2" s="1"/>
  <c r="J7598" i="2"/>
  <c r="L7598" i="2" s="1"/>
  <c r="J9696" i="2"/>
  <c r="L9696" i="2" s="1"/>
  <c r="J8647" i="2"/>
  <c r="L8647" i="2" s="1"/>
  <c r="J223" i="2"/>
  <c r="L223" i="2" s="1"/>
  <c r="J1272" i="2"/>
  <c r="L1272" i="2" s="1"/>
  <c r="J2321" i="2"/>
  <c r="L2321" i="2" s="1"/>
  <c r="J3370" i="2"/>
  <c r="L3370" i="2" s="1"/>
  <c r="J4419" i="2"/>
  <c r="L4419" i="2" s="1"/>
  <c r="J5468" i="2"/>
  <c r="L5468" i="2" s="1"/>
  <c r="J6517" i="2"/>
  <c r="L6517" i="2" s="1"/>
  <c r="J7566" i="2"/>
  <c r="L7566" i="2" s="1"/>
  <c r="J9664" i="2"/>
  <c r="L9664" i="2" s="1"/>
  <c r="J8615" i="2"/>
  <c r="L8615" i="2" s="1"/>
  <c r="J191" i="2"/>
  <c r="L191" i="2" s="1"/>
  <c r="J2289" i="2"/>
  <c r="L2289" i="2" s="1"/>
  <c r="J1240" i="2"/>
  <c r="L1240" i="2" s="1"/>
  <c r="J3338" i="2"/>
  <c r="L3338" i="2" s="1"/>
  <c r="J4387" i="2"/>
  <c r="L4387" i="2" s="1"/>
  <c r="J5436" i="2"/>
  <c r="L5436" i="2" s="1"/>
  <c r="J6485" i="2"/>
  <c r="L6485" i="2" s="1"/>
  <c r="J7534" i="2"/>
  <c r="L7534" i="2" s="1"/>
  <c r="J9632" i="2"/>
  <c r="L9632" i="2" s="1"/>
  <c r="J8583" i="2"/>
  <c r="L8583" i="2" s="1"/>
  <c r="J159" i="2"/>
  <c r="L159" i="2" s="1"/>
  <c r="J2257" i="2"/>
  <c r="L2257" i="2" s="1"/>
  <c r="J1208" i="2"/>
  <c r="L1208" i="2" s="1"/>
  <c r="J3306" i="2"/>
  <c r="L3306" i="2" s="1"/>
  <c r="J4355" i="2"/>
  <c r="L4355" i="2" s="1"/>
  <c r="J5404" i="2"/>
  <c r="L5404" i="2" s="1"/>
  <c r="J6453" i="2"/>
  <c r="L6453" i="2" s="1"/>
  <c r="J7502" i="2"/>
  <c r="L7502" i="2" s="1"/>
  <c r="J9600" i="2"/>
  <c r="L9600" i="2" s="1"/>
  <c r="J8551" i="2"/>
  <c r="L8551" i="2" s="1"/>
  <c r="J127" i="2"/>
  <c r="L127" i="2" s="1"/>
  <c r="J2225" i="2"/>
  <c r="L2225" i="2" s="1"/>
  <c r="J1176" i="2"/>
  <c r="L1176" i="2" s="1"/>
  <c r="J3274" i="2"/>
  <c r="L3274" i="2" s="1"/>
  <c r="J4323" i="2"/>
  <c r="L4323" i="2" s="1"/>
  <c r="J5372" i="2"/>
  <c r="L5372" i="2" s="1"/>
  <c r="J6421" i="2"/>
  <c r="L6421" i="2" s="1"/>
  <c r="J7470" i="2"/>
  <c r="L7470" i="2" s="1"/>
  <c r="J8519" i="2"/>
  <c r="L8519" i="2" s="1"/>
  <c r="J9568" i="2"/>
  <c r="L9568" i="2" s="1"/>
  <c r="J95" i="2"/>
  <c r="L95" i="2" s="1"/>
  <c r="J2193" i="2"/>
  <c r="L2193" i="2" s="1"/>
  <c r="J1144" i="2"/>
  <c r="L1144" i="2" s="1"/>
  <c r="J3242" i="2"/>
  <c r="L3242" i="2" s="1"/>
  <c r="J4291" i="2"/>
  <c r="L4291" i="2" s="1"/>
  <c r="J5340" i="2"/>
  <c r="L5340" i="2" s="1"/>
  <c r="J6389" i="2"/>
  <c r="L6389" i="2" s="1"/>
  <c r="J7438" i="2"/>
  <c r="L7438" i="2" s="1"/>
  <c r="J8487" i="2"/>
  <c r="L8487" i="2" s="1"/>
  <c r="J9536" i="2"/>
  <c r="L9536" i="2" s="1"/>
  <c r="J63" i="2"/>
  <c r="L63" i="2" s="1"/>
  <c r="J2161" i="2"/>
  <c r="L2161" i="2" s="1"/>
  <c r="J1112" i="2"/>
  <c r="L1112" i="2" s="1"/>
  <c r="J3210" i="2"/>
  <c r="L3210" i="2" s="1"/>
  <c r="J4259" i="2"/>
  <c r="L4259" i="2" s="1"/>
  <c r="J6357" i="2"/>
  <c r="L6357" i="2" s="1"/>
  <c r="J5308" i="2"/>
  <c r="L5308" i="2" s="1"/>
  <c r="J7406" i="2"/>
  <c r="L7406" i="2" s="1"/>
  <c r="J8455" i="2"/>
  <c r="L8455" i="2" s="1"/>
  <c r="J9504" i="2"/>
  <c r="L9504" i="2" s="1"/>
  <c r="J31" i="2"/>
  <c r="L31" i="2" s="1"/>
  <c r="J2129" i="2"/>
  <c r="L2129" i="2" s="1"/>
  <c r="J1080" i="2"/>
  <c r="L1080" i="2" s="1"/>
  <c r="J3178" i="2"/>
  <c r="L3178" i="2" s="1"/>
  <c r="J4227" i="2"/>
  <c r="L4227" i="2" s="1"/>
  <c r="J6325" i="2"/>
  <c r="L6325" i="2" s="1"/>
  <c r="J5276" i="2"/>
  <c r="L5276" i="2" s="1"/>
  <c r="J8423" i="2"/>
  <c r="L8423" i="2" s="1"/>
  <c r="J7374" i="2"/>
  <c r="L7374" i="2" s="1"/>
  <c r="J9472" i="2"/>
  <c r="L9472" i="2" s="1"/>
  <c r="K1048" i="2"/>
  <c r="M1048" i="2" s="1"/>
  <c r="K2097" i="2"/>
  <c r="M2097" i="2" s="1"/>
  <c r="K3146" i="2"/>
  <c r="M3146" i="2" s="1"/>
  <c r="K5244" i="2"/>
  <c r="M5244" i="2" s="1"/>
  <c r="K4195" i="2"/>
  <c r="M4195" i="2" s="1"/>
  <c r="K6293" i="2"/>
  <c r="M6293" i="2" s="1"/>
  <c r="K7342" i="2"/>
  <c r="M7342" i="2" s="1"/>
  <c r="K8391" i="2"/>
  <c r="M8391" i="2" s="1"/>
  <c r="K9440" i="2"/>
  <c r="M9440" i="2" s="1"/>
  <c r="K10489" i="2"/>
  <c r="M10489" i="2" s="1"/>
  <c r="K1016" i="2"/>
  <c r="M1016" i="2" s="1"/>
  <c r="K2065" i="2"/>
  <c r="M2065" i="2" s="1"/>
  <c r="K3114" i="2"/>
  <c r="M3114" i="2" s="1"/>
  <c r="K4163" i="2"/>
  <c r="M4163" i="2" s="1"/>
  <c r="K5212" i="2"/>
  <c r="M5212" i="2" s="1"/>
  <c r="K6261" i="2"/>
  <c r="M6261" i="2" s="1"/>
  <c r="K7310" i="2"/>
  <c r="M7310" i="2" s="1"/>
  <c r="K8359" i="2"/>
  <c r="M8359" i="2" s="1"/>
  <c r="K9408" i="2"/>
  <c r="M9408" i="2" s="1"/>
  <c r="K10457" i="2"/>
  <c r="M10457" i="2" s="1"/>
  <c r="K984" i="2"/>
  <c r="M984" i="2" s="1"/>
  <c r="K2033" i="2"/>
  <c r="M2033" i="2" s="1"/>
  <c r="K3082" i="2"/>
  <c r="M3082" i="2" s="1"/>
  <c r="K4131" i="2"/>
  <c r="M4131" i="2" s="1"/>
  <c r="K5180" i="2"/>
  <c r="M5180" i="2" s="1"/>
  <c r="K6229" i="2"/>
  <c r="M6229" i="2" s="1"/>
  <c r="K7278" i="2"/>
  <c r="M7278" i="2" s="1"/>
  <c r="K8327" i="2"/>
  <c r="M8327" i="2" s="1"/>
  <c r="K9376" i="2"/>
  <c r="M9376" i="2" s="1"/>
  <c r="K10425" i="2"/>
  <c r="M10425" i="2" s="1"/>
  <c r="K952" i="2"/>
  <c r="M952" i="2" s="1"/>
  <c r="K2001" i="2"/>
  <c r="M2001" i="2" s="1"/>
  <c r="K4099" i="2"/>
  <c r="M4099" i="2" s="1"/>
  <c r="K3050" i="2"/>
  <c r="M3050" i="2" s="1"/>
  <c r="K5148" i="2"/>
  <c r="M5148" i="2" s="1"/>
  <c r="K6197" i="2"/>
  <c r="M6197" i="2" s="1"/>
  <c r="K7246" i="2"/>
  <c r="M7246" i="2" s="1"/>
  <c r="K8295" i="2"/>
  <c r="M8295" i="2" s="1"/>
  <c r="K9344" i="2"/>
  <c r="M9344" i="2" s="1"/>
  <c r="K10393" i="2"/>
  <c r="M10393" i="2" s="1"/>
  <c r="K920" i="2"/>
  <c r="M920" i="2" s="1"/>
  <c r="K1969" i="2"/>
  <c r="M1969" i="2" s="1"/>
  <c r="K3018" i="2"/>
  <c r="M3018" i="2" s="1"/>
  <c r="K4067" i="2"/>
  <c r="M4067" i="2" s="1"/>
  <c r="K5116" i="2"/>
  <c r="M5116" i="2" s="1"/>
  <c r="K6165" i="2"/>
  <c r="M6165" i="2" s="1"/>
  <c r="K7214" i="2"/>
  <c r="M7214" i="2" s="1"/>
  <c r="K8263" i="2"/>
  <c r="M8263" i="2" s="1"/>
  <c r="K9312" i="2"/>
  <c r="M9312" i="2" s="1"/>
  <c r="K10361" i="2"/>
  <c r="M10361" i="2" s="1"/>
  <c r="K888" i="2"/>
  <c r="M888" i="2" s="1"/>
  <c r="K1937" i="2"/>
  <c r="M1937" i="2" s="1"/>
  <c r="K2986" i="2"/>
  <c r="M2986" i="2" s="1"/>
  <c r="K4035" i="2"/>
  <c r="M4035" i="2" s="1"/>
  <c r="K5084" i="2"/>
  <c r="M5084" i="2" s="1"/>
  <c r="K6133" i="2"/>
  <c r="M6133" i="2" s="1"/>
  <c r="K7182" i="2"/>
  <c r="M7182" i="2" s="1"/>
  <c r="K8231" i="2"/>
  <c r="M8231" i="2" s="1"/>
  <c r="K9280" i="2"/>
  <c r="M9280" i="2" s="1"/>
  <c r="K10329" i="2"/>
  <c r="M10329" i="2" s="1"/>
  <c r="K856" i="2"/>
  <c r="M856" i="2" s="1"/>
  <c r="K1905" i="2"/>
  <c r="M1905" i="2" s="1"/>
  <c r="K2954" i="2"/>
  <c r="M2954" i="2" s="1"/>
  <c r="K4003" i="2"/>
  <c r="M4003" i="2" s="1"/>
  <c r="K5052" i="2"/>
  <c r="M5052" i="2" s="1"/>
  <c r="K6101" i="2"/>
  <c r="M6101" i="2" s="1"/>
  <c r="K7150" i="2"/>
  <c r="M7150" i="2" s="1"/>
  <c r="K8199" i="2"/>
  <c r="M8199" i="2" s="1"/>
  <c r="K9248" i="2"/>
  <c r="M9248" i="2" s="1"/>
  <c r="K10297" i="2"/>
  <c r="M10297" i="2" s="1"/>
  <c r="K824" i="2"/>
  <c r="M824" i="2" s="1"/>
  <c r="K1873" i="2"/>
  <c r="M1873" i="2" s="1"/>
  <c r="K2922" i="2"/>
  <c r="M2922" i="2" s="1"/>
  <c r="K3971" i="2"/>
  <c r="M3971" i="2" s="1"/>
  <c r="K5020" i="2"/>
  <c r="M5020" i="2" s="1"/>
  <c r="K6069" i="2"/>
  <c r="M6069" i="2" s="1"/>
  <c r="K7118" i="2"/>
  <c r="M7118" i="2" s="1"/>
  <c r="K8167" i="2"/>
  <c r="M8167" i="2" s="1"/>
  <c r="K9216" i="2"/>
  <c r="M9216" i="2" s="1"/>
  <c r="K10265" i="2"/>
  <c r="M10265" i="2" s="1"/>
  <c r="K792" i="2"/>
  <c r="M792" i="2" s="1"/>
  <c r="K1841" i="2"/>
  <c r="M1841" i="2" s="1"/>
  <c r="K2890" i="2"/>
  <c r="M2890" i="2" s="1"/>
  <c r="K3939" i="2"/>
  <c r="M3939" i="2" s="1"/>
  <c r="K4988" i="2"/>
  <c r="M4988" i="2" s="1"/>
  <c r="K6037" i="2"/>
  <c r="M6037" i="2" s="1"/>
  <c r="K7086" i="2"/>
  <c r="M7086" i="2" s="1"/>
  <c r="K8135" i="2"/>
  <c r="M8135" i="2" s="1"/>
  <c r="K9184" i="2"/>
  <c r="M9184" i="2" s="1"/>
  <c r="K10233" i="2"/>
  <c r="M10233" i="2" s="1"/>
  <c r="K760" i="2"/>
  <c r="M760" i="2" s="1"/>
  <c r="K1809" i="2"/>
  <c r="M1809" i="2" s="1"/>
  <c r="K2858" i="2"/>
  <c r="M2858" i="2" s="1"/>
  <c r="K3907" i="2"/>
  <c r="M3907" i="2" s="1"/>
  <c r="K4956" i="2"/>
  <c r="M4956" i="2" s="1"/>
  <c r="K6005" i="2"/>
  <c r="M6005" i="2" s="1"/>
  <c r="K7054" i="2"/>
  <c r="M7054" i="2" s="1"/>
  <c r="K8103" i="2"/>
  <c r="M8103" i="2" s="1"/>
  <c r="K9152" i="2"/>
  <c r="M9152" i="2" s="1"/>
  <c r="K10201" i="2"/>
  <c r="M10201" i="2" s="1"/>
  <c r="K728" i="2"/>
  <c r="M728" i="2" s="1"/>
  <c r="K1777" i="2"/>
  <c r="M1777" i="2" s="1"/>
  <c r="K2826" i="2"/>
  <c r="M2826" i="2" s="1"/>
  <c r="K3875" i="2"/>
  <c r="M3875" i="2" s="1"/>
  <c r="K4924" i="2"/>
  <c r="M4924" i="2" s="1"/>
  <c r="K5973" i="2"/>
  <c r="M5973" i="2" s="1"/>
  <c r="K7022" i="2"/>
  <c r="M7022" i="2" s="1"/>
  <c r="K8071" i="2"/>
  <c r="M8071" i="2" s="1"/>
  <c r="K9120" i="2"/>
  <c r="M9120" i="2" s="1"/>
  <c r="K10169" i="2"/>
  <c r="M10169" i="2" s="1"/>
  <c r="K696" i="2"/>
  <c r="M696" i="2" s="1"/>
  <c r="K1745" i="2"/>
  <c r="M1745" i="2" s="1"/>
  <c r="K2794" i="2"/>
  <c r="M2794" i="2" s="1"/>
  <c r="K3843" i="2"/>
  <c r="M3843" i="2" s="1"/>
  <c r="K4892" i="2"/>
  <c r="M4892" i="2" s="1"/>
  <c r="K5941" i="2"/>
  <c r="M5941" i="2" s="1"/>
  <c r="K6990" i="2"/>
  <c r="M6990" i="2" s="1"/>
  <c r="K8039" i="2"/>
  <c r="M8039" i="2" s="1"/>
  <c r="K9088" i="2"/>
  <c r="M9088" i="2" s="1"/>
  <c r="K10137" i="2"/>
  <c r="M10137" i="2" s="1"/>
  <c r="K664" i="2"/>
  <c r="M664" i="2" s="1"/>
  <c r="K1713" i="2"/>
  <c r="M1713" i="2" s="1"/>
  <c r="K2762" i="2"/>
  <c r="M2762" i="2" s="1"/>
  <c r="K3811" i="2"/>
  <c r="M3811" i="2" s="1"/>
  <c r="K4860" i="2"/>
  <c r="M4860" i="2" s="1"/>
  <c r="K5909" i="2"/>
  <c r="M5909" i="2" s="1"/>
  <c r="K6958" i="2"/>
  <c r="M6958" i="2" s="1"/>
  <c r="K8007" i="2"/>
  <c r="M8007" i="2" s="1"/>
  <c r="K9056" i="2"/>
  <c r="M9056" i="2" s="1"/>
  <c r="K10105" i="2"/>
  <c r="M10105" i="2" s="1"/>
  <c r="K632" i="2"/>
  <c r="M632" i="2" s="1"/>
  <c r="K1681" i="2"/>
  <c r="M1681" i="2" s="1"/>
  <c r="K2730" i="2"/>
  <c r="M2730" i="2" s="1"/>
  <c r="K3779" i="2"/>
  <c r="M3779" i="2" s="1"/>
  <c r="K4828" i="2"/>
  <c r="M4828" i="2" s="1"/>
  <c r="K5877" i="2"/>
  <c r="M5877" i="2" s="1"/>
  <c r="K6926" i="2"/>
  <c r="M6926" i="2" s="1"/>
  <c r="K7975" i="2"/>
  <c r="M7975" i="2" s="1"/>
  <c r="K9024" i="2"/>
  <c r="M9024" i="2" s="1"/>
  <c r="K10073" i="2"/>
  <c r="M10073" i="2" s="1"/>
  <c r="K600" i="2"/>
  <c r="M600" i="2" s="1"/>
  <c r="K1649" i="2"/>
  <c r="M1649" i="2" s="1"/>
  <c r="K2698" i="2"/>
  <c r="M2698" i="2" s="1"/>
  <c r="K3747" i="2"/>
  <c r="M3747" i="2" s="1"/>
  <c r="K4796" i="2"/>
  <c r="M4796" i="2" s="1"/>
  <c r="K5845" i="2"/>
  <c r="M5845" i="2" s="1"/>
  <c r="K6894" i="2"/>
  <c r="M6894" i="2" s="1"/>
  <c r="K7943" i="2"/>
  <c r="M7943" i="2" s="1"/>
  <c r="K8992" i="2"/>
  <c r="M8992" i="2" s="1"/>
  <c r="K10041" i="2"/>
  <c r="M10041" i="2" s="1"/>
  <c r="K568" i="2"/>
  <c r="M568" i="2" s="1"/>
  <c r="K1617" i="2"/>
  <c r="M1617" i="2" s="1"/>
  <c r="K2666" i="2"/>
  <c r="M2666" i="2" s="1"/>
  <c r="K3715" i="2"/>
  <c r="M3715" i="2" s="1"/>
  <c r="K4764" i="2"/>
  <c r="M4764" i="2" s="1"/>
  <c r="K5813" i="2"/>
  <c r="M5813" i="2" s="1"/>
  <c r="K6862" i="2"/>
  <c r="M6862" i="2" s="1"/>
  <c r="K7911" i="2"/>
  <c r="M7911" i="2" s="1"/>
  <c r="K8960" i="2"/>
  <c r="M8960" i="2" s="1"/>
  <c r="K10009" i="2"/>
  <c r="M10009" i="2" s="1"/>
  <c r="K536" i="2"/>
  <c r="M536" i="2" s="1"/>
  <c r="K1585" i="2"/>
  <c r="M1585" i="2" s="1"/>
  <c r="K2634" i="2"/>
  <c r="M2634" i="2" s="1"/>
  <c r="K3683" i="2"/>
  <c r="M3683" i="2" s="1"/>
  <c r="K4732" i="2"/>
  <c r="M4732" i="2" s="1"/>
  <c r="K5781" i="2"/>
  <c r="M5781" i="2" s="1"/>
  <c r="K6830" i="2"/>
  <c r="M6830" i="2" s="1"/>
  <c r="K7879" i="2"/>
  <c r="M7879" i="2" s="1"/>
  <c r="K8928" i="2"/>
  <c r="M8928" i="2" s="1"/>
  <c r="K9977" i="2"/>
  <c r="M9977" i="2" s="1"/>
  <c r="K504" i="2"/>
  <c r="M504" i="2" s="1"/>
  <c r="K1553" i="2"/>
  <c r="M1553" i="2" s="1"/>
  <c r="K2602" i="2"/>
  <c r="M2602" i="2" s="1"/>
  <c r="K3651" i="2"/>
  <c r="M3651" i="2" s="1"/>
  <c r="K4700" i="2"/>
  <c r="M4700" i="2" s="1"/>
  <c r="K5749" i="2"/>
  <c r="M5749" i="2" s="1"/>
  <c r="K6798" i="2"/>
  <c r="M6798" i="2" s="1"/>
  <c r="K7847" i="2"/>
  <c r="M7847" i="2" s="1"/>
  <c r="K8896" i="2"/>
  <c r="M8896" i="2" s="1"/>
  <c r="K9945" i="2"/>
  <c r="M9945" i="2" s="1"/>
  <c r="K472" i="2"/>
  <c r="M472" i="2" s="1"/>
  <c r="K1521" i="2"/>
  <c r="M1521" i="2" s="1"/>
  <c r="K2570" i="2"/>
  <c r="M2570" i="2" s="1"/>
  <c r="K3619" i="2"/>
  <c r="M3619" i="2" s="1"/>
  <c r="K4668" i="2"/>
  <c r="M4668" i="2" s="1"/>
  <c r="K5717" i="2"/>
  <c r="M5717" i="2" s="1"/>
  <c r="K6766" i="2"/>
  <c r="M6766" i="2" s="1"/>
  <c r="K7815" i="2"/>
  <c r="M7815" i="2" s="1"/>
  <c r="K8864" i="2"/>
  <c r="M8864" i="2" s="1"/>
  <c r="K9913" i="2"/>
  <c r="M9913" i="2" s="1"/>
  <c r="K440" i="2"/>
  <c r="M440" i="2" s="1"/>
  <c r="K1489" i="2"/>
  <c r="M1489" i="2" s="1"/>
  <c r="K2538" i="2"/>
  <c r="M2538" i="2" s="1"/>
  <c r="K3587" i="2"/>
  <c r="M3587" i="2" s="1"/>
  <c r="K4636" i="2"/>
  <c r="M4636" i="2" s="1"/>
  <c r="K5685" i="2"/>
  <c r="M5685" i="2" s="1"/>
  <c r="K6734" i="2"/>
  <c r="M6734" i="2" s="1"/>
  <c r="K7783" i="2"/>
  <c r="M7783" i="2" s="1"/>
  <c r="K8832" i="2"/>
  <c r="M8832" i="2" s="1"/>
  <c r="K9881" i="2"/>
  <c r="M9881" i="2" s="1"/>
  <c r="K408" i="2"/>
  <c r="M408" i="2" s="1"/>
  <c r="K1457" i="2"/>
  <c r="M1457" i="2" s="1"/>
  <c r="K2506" i="2"/>
  <c r="M2506" i="2" s="1"/>
  <c r="K3555" i="2"/>
  <c r="M3555" i="2" s="1"/>
  <c r="K4604" i="2"/>
  <c r="M4604" i="2" s="1"/>
  <c r="K5653" i="2"/>
  <c r="M5653" i="2" s="1"/>
  <c r="K6702" i="2"/>
  <c r="M6702" i="2" s="1"/>
  <c r="K7751" i="2"/>
  <c r="M7751" i="2" s="1"/>
  <c r="K8800" i="2"/>
  <c r="M8800" i="2" s="1"/>
  <c r="K9849" i="2"/>
  <c r="M9849" i="2" s="1"/>
  <c r="K376" i="2"/>
  <c r="M376" i="2" s="1"/>
  <c r="K1425" i="2"/>
  <c r="M1425" i="2" s="1"/>
  <c r="K2474" i="2"/>
  <c r="M2474" i="2" s="1"/>
  <c r="K3523" i="2"/>
  <c r="M3523" i="2" s="1"/>
  <c r="K4572" i="2"/>
  <c r="M4572" i="2" s="1"/>
  <c r="K5621" i="2"/>
  <c r="M5621" i="2" s="1"/>
  <c r="K6670" i="2"/>
  <c r="M6670" i="2" s="1"/>
  <c r="K7719" i="2"/>
  <c r="M7719" i="2" s="1"/>
  <c r="K8768" i="2"/>
  <c r="M8768" i="2" s="1"/>
  <c r="K9817" i="2"/>
  <c r="M9817" i="2" s="1"/>
  <c r="K344" i="2"/>
  <c r="M344" i="2" s="1"/>
  <c r="K1393" i="2"/>
  <c r="M1393" i="2" s="1"/>
  <c r="K2442" i="2"/>
  <c r="M2442" i="2" s="1"/>
  <c r="K3491" i="2"/>
  <c r="M3491" i="2" s="1"/>
  <c r="K4540" i="2"/>
  <c r="M4540" i="2" s="1"/>
  <c r="K5589" i="2"/>
  <c r="M5589" i="2" s="1"/>
  <c r="K6638" i="2"/>
  <c r="M6638" i="2" s="1"/>
  <c r="K7687" i="2"/>
  <c r="M7687" i="2" s="1"/>
  <c r="K8736" i="2"/>
  <c r="M8736" i="2" s="1"/>
  <c r="K9785" i="2"/>
  <c r="M9785" i="2" s="1"/>
  <c r="K312" i="2"/>
  <c r="M312" i="2" s="1"/>
  <c r="K1361" i="2"/>
  <c r="M1361" i="2" s="1"/>
  <c r="K2410" i="2"/>
  <c r="M2410" i="2" s="1"/>
  <c r="K3459" i="2"/>
  <c r="M3459" i="2" s="1"/>
  <c r="K4508" i="2"/>
  <c r="M4508" i="2" s="1"/>
  <c r="K5557" i="2"/>
  <c r="M5557" i="2" s="1"/>
  <c r="K6606" i="2"/>
  <c r="M6606" i="2" s="1"/>
  <c r="K7655" i="2"/>
  <c r="M7655" i="2" s="1"/>
  <c r="K8704" i="2"/>
  <c r="M8704" i="2" s="1"/>
  <c r="K9753" i="2"/>
  <c r="M9753" i="2" s="1"/>
  <c r="K280" i="2"/>
  <c r="M280" i="2" s="1"/>
  <c r="K1329" i="2"/>
  <c r="M1329" i="2" s="1"/>
  <c r="K2378" i="2"/>
  <c r="M2378" i="2" s="1"/>
  <c r="K3427" i="2"/>
  <c r="M3427" i="2" s="1"/>
  <c r="K4476" i="2"/>
  <c r="M4476" i="2" s="1"/>
  <c r="K5525" i="2"/>
  <c r="M5525" i="2" s="1"/>
  <c r="K6574" i="2"/>
  <c r="M6574" i="2" s="1"/>
  <c r="K7623" i="2"/>
  <c r="M7623" i="2" s="1"/>
  <c r="K8672" i="2"/>
  <c r="M8672" i="2" s="1"/>
  <c r="K9721" i="2"/>
  <c r="M9721" i="2" s="1"/>
  <c r="K248" i="2"/>
  <c r="M248" i="2" s="1"/>
  <c r="K1297" i="2"/>
  <c r="M1297" i="2" s="1"/>
  <c r="K2346" i="2"/>
  <c r="M2346" i="2" s="1"/>
  <c r="K3395" i="2"/>
  <c r="M3395" i="2" s="1"/>
  <c r="K4444" i="2"/>
  <c r="M4444" i="2" s="1"/>
  <c r="K5493" i="2"/>
  <c r="M5493" i="2" s="1"/>
  <c r="K6542" i="2"/>
  <c r="M6542" i="2" s="1"/>
  <c r="K7591" i="2"/>
  <c r="M7591" i="2" s="1"/>
  <c r="K8640" i="2"/>
  <c r="M8640" i="2" s="1"/>
  <c r="K9689" i="2"/>
  <c r="M9689" i="2" s="1"/>
  <c r="K216" i="2"/>
  <c r="M216" i="2" s="1"/>
  <c r="K1265" i="2"/>
  <c r="M1265" i="2" s="1"/>
  <c r="K2314" i="2"/>
  <c r="M2314" i="2" s="1"/>
  <c r="K3363" i="2"/>
  <c r="M3363" i="2" s="1"/>
  <c r="K4412" i="2"/>
  <c r="M4412" i="2" s="1"/>
  <c r="K5461" i="2"/>
  <c r="M5461" i="2" s="1"/>
  <c r="K6510" i="2"/>
  <c r="M6510" i="2" s="1"/>
  <c r="K7559" i="2"/>
  <c r="M7559" i="2" s="1"/>
  <c r="K8608" i="2"/>
  <c r="M8608" i="2" s="1"/>
  <c r="K9657" i="2"/>
  <c r="M9657" i="2" s="1"/>
  <c r="K184" i="2"/>
  <c r="M184" i="2" s="1"/>
  <c r="K2282" i="2"/>
  <c r="M2282" i="2" s="1"/>
  <c r="K1233" i="2"/>
  <c r="M1233" i="2" s="1"/>
  <c r="K3331" i="2"/>
  <c r="M3331" i="2" s="1"/>
  <c r="K4380" i="2"/>
  <c r="M4380" i="2" s="1"/>
  <c r="K5429" i="2"/>
  <c r="M5429" i="2" s="1"/>
  <c r="K6478" i="2"/>
  <c r="M6478" i="2" s="1"/>
  <c r="K7527" i="2"/>
  <c r="M7527" i="2" s="1"/>
  <c r="K8576" i="2"/>
  <c r="M8576" i="2" s="1"/>
  <c r="K9625" i="2"/>
  <c r="M9625" i="2" s="1"/>
  <c r="K152" i="2"/>
  <c r="M152" i="2" s="1"/>
  <c r="K2250" i="2"/>
  <c r="M2250" i="2" s="1"/>
  <c r="K1201" i="2"/>
  <c r="M1201" i="2" s="1"/>
  <c r="K3299" i="2"/>
  <c r="M3299" i="2" s="1"/>
  <c r="K4348" i="2"/>
  <c r="M4348" i="2" s="1"/>
  <c r="K5397" i="2"/>
  <c r="M5397" i="2" s="1"/>
  <c r="K6446" i="2"/>
  <c r="M6446" i="2" s="1"/>
  <c r="K7495" i="2"/>
  <c r="M7495" i="2" s="1"/>
  <c r="K8544" i="2"/>
  <c r="M8544" i="2" s="1"/>
  <c r="K9593" i="2"/>
  <c r="M9593" i="2" s="1"/>
  <c r="K120" i="2"/>
  <c r="M120" i="2" s="1"/>
  <c r="K2218" i="2"/>
  <c r="M2218" i="2" s="1"/>
  <c r="K1169" i="2"/>
  <c r="M1169" i="2" s="1"/>
  <c r="K3267" i="2"/>
  <c r="M3267" i="2" s="1"/>
  <c r="K4316" i="2"/>
  <c r="M4316" i="2" s="1"/>
  <c r="K5365" i="2"/>
  <c r="M5365" i="2" s="1"/>
  <c r="K6414" i="2"/>
  <c r="M6414" i="2" s="1"/>
  <c r="K7463" i="2"/>
  <c r="M7463" i="2" s="1"/>
  <c r="K8512" i="2"/>
  <c r="M8512" i="2" s="1"/>
  <c r="K9561" i="2"/>
  <c r="M9561" i="2" s="1"/>
  <c r="K1137" i="2"/>
  <c r="M1137" i="2" s="1"/>
  <c r="K88" i="2"/>
  <c r="M88" i="2" s="1"/>
  <c r="K2186" i="2"/>
  <c r="M2186" i="2" s="1"/>
  <c r="K3235" i="2"/>
  <c r="M3235" i="2" s="1"/>
  <c r="K5333" i="2"/>
  <c r="M5333" i="2" s="1"/>
  <c r="K4284" i="2"/>
  <c r="M4284" i="2" s="1"/>
  <c r="K6382" i="2"/>
  <c r="M6382" i="2" s="1"/>
  <c r="K7431" i="2"/>
  <c r="M7431" i="2" s="1"/>
  <c r="K8480" i="2"/>
  <c r="M8480" i="2" s="1"/>
  <c r="K9529" i="2"/>
  <c r="M9529" i="2" s="1"/>
  <c r="K1105" i="2"/>
  <c r="M1105" i="2" s="1"/>
  <c r="K56" i="2"/>
  <c r="M56" i="2" s="1"/>
  <c r="K2154" i="2"/>
  <c r="M2154" i="2" s="1"/>
  <c r="K3203" i="2"/>
  <c r="M3203" i="2" s="1"/>
  <c r="K5301" i="2"/>
  <c r="M5301" i="2" s="1"/>
  <c r="K4252" i="2"/>
  <c r="M4252" i="2" s="1"/>
  <c r="K6350" i="2"/>
  <c r="M6350" i="2" s="1"/>
  <c r="K7399" i="2"/>
  <c r="M7399" i="2" s="1"/>
  <c r="K8448" i="2"/>
  <c r="M8448" i="2" s="1"/>
  <c r="K9497" i="2"/>
  <c r="M9497" i="2" s="1"/>
  <c r="K1073" i="2"/>
  <c r="M1073" i="2" s="1"/>
  <c r="K24" i="2"/>
  <c r="M24" i="2" s="1"/>
  <c r="K2122" i="2"/>
  <c r="M2122" i="2" s="1"/>
  <c r="K3171" i="2"/>
  <c r="M3171" i="2" s="1"/>
  <c r="K5269" i="2"/>
  <c r="M5269" i="2" s="1"/>
  <c r="K4220" i="2"/>
  <c r="M4220" i="2" s="1"/>
  <c r="K7367" i="2"/>
  <c r="M7367" i="2" s="1"/>
  <c r="K6318" i="2"/>
  <c r="M6318" i="2" s="1"/>
  <c r="K8416" i="2"/>
  <c r="M8416" i="2" s="1"/>
  <c r="K9465" i="2"/>
  <c r="M9465" i="2" s="1"/>
  <c r="J933" i="2"/>
  <c r="L933" i="2" s="1"/>
  <c r="J1982" i="2"/>
  <c r="L1982" i="2" s="1"/>
  <c r="J3031" i="2"/>
  <c r="L3031" i="2" s="1"/>
  <c r="J4080" i="2"/>
  <c r="L4080" i="2" s="1"/>
  <c r="J5129" i="2"/>
  <c r="L5129" i="2" s="1"/>
  <c r="J6178" i="2"/>
  <c r="L6178" i="2" s="1"/>
  <c r="J7227" i="2"/>
  <c r="L7227" i="2" s="1"/>
  <c r="J8276" i="2"/>
  <c r="L8276" i="2" s="1"/>
  <c r="J9325" i="2"/>
  <c r="L9325" i="2" s="1"/>
  <c r="J10374" i="2"/>
  <c r="L10374" i="2" s="1"/>
  <c r="K318" i="2"/>
  <c r="M318" i="2" s="1"/>
  <c r="K1367" i="2"/>
  <c r="M1367" i="2" s="1"/>
  <c r="K2416" i="2"/>
  <c r="M2416" i="2" s="1"/>
  <c r="K3465" i="2"/>
  <c r="M3465" i="2" s="1"/>
  <c r="K4514" i="2"/>
  <c r="M4514" i="2" s="1"/>
  <c r="K5563" i="2"/>
  <c r="M5563" i="2" s="1"/>
  <c r="K6612" i="2"/>
  <c r="M6612" i="2" s="1"/>
  <c r="K7661" i="2"/>
  <c r="M7661" i="2" s="1"/>
  <c r="K8710" i="2"/>
  <c r="M8710" i="2" s="1"/>
  <c r="K9759" i="2"/>
  <c r="M9759" i="2" s="1"/>
  <c r="J513" i="2"/>
  <c r="L513" i="2" s="1"/>
  <c r="J1562" i="2"/>
  <c r="L1562" i="2" s="1"/>
  <c r="J2611" i="2"/>
  <c r="L2611" i="2" s="1"/>
  <c r="J3660" i="2"/>
  <c r="L3660" i="2" s="1"/>
  <c r="J4709" i="2"/>
  <c r="L4709" i="2" s="1"/>
  <c r="J5758" i="2"/>
  <c r="L5758" i="2" s="1"/>
  <c r="J6807" i="2"/>
  <c r="L6807" i="2" s="1"/>
  <c r="J7856" i="2"/>
  <c r="L7856" i="2" s="1"/>
  <c r="J8905" i="2"/>
  <c r="L8905" i="2" s="1"/>
  <c r="J9954" i="2"/>
  <c r="L9954" i="2" s="1"/>
  <c r="K410" i="2"/>
  <c r="M410" i="2" s="1"/>
  <c r="K1459" i="2"/>
  <c r="M1459" i="2" s="1"/>
  <c r="K2508" i="2"/>
  <c r="M2508" i="2" s="1"/>
  <c r="K3557" i="2"/>
  <c r="M3557" i="2" s="1"/>
  <c r="K4606" i="2"/>
  <c r="M4606" i="2" s="1"/>
  <c r="K5655" i="2"/>
  <c r="M5655" i="2" s="1"/>
  <c r="K6704" i="2"/>
  <c r="M6704" i="2" s="1"/>
  <c r="K7753" i="2"/>
  <c r="M7753" i="2" s="1"/>
  <c r="K8802" i="2"/>
  <c r="M8802" i="2" s="1"/>
  <c r="K9851" i="2"/>
  <c r="M9851" i="2" s="1"/>
  <c r="J224" i="2"/>
  <c r="L224" i="2" s="1"/>
  <c r="J2322" i="2"/>
  <c r="L2322" i="2" s="1"/>
  <c r="J1273" i="2"/>
  <c r="L1273" i="2" s="1"/>
  <c r="J3371" i="2"/>
  <c r="L3371" i="2" s="1"/>
  <c r="J4420" i="2"/>
  <c r="L4420" i="2" s="1"/>
  <c r="J5469" i="2"/>
  <c r="L5469" i="2" s="1"/>
  <c r="J6518" i="2"/>
  <c r="L6518" i="2" s="1"/>
  <c r="J7567" i="2"/>
  <c r="L7567" i="2" s="1"/>
  <c r="J8616" i="2"/>
  <c r="L8616" i="2" s="1"/>
  <c r="J9665" i="2"/>
  <c r="L9665" i="2" s="1"/>
  <c r="J862" i="2"/>
  <c r="L862" i="2" s="1"/>
  <c r="J1911" i="2"/>
  <c r="L1911" i="2" s="1"/>
  <c r="J4009" i="2"/>
  <c r="L4009" i="2" s="1"/>
  <c r="J2960" i="2"/>
  <c r="L2960" i="2" s="1"/>
  <c r="J5058" i="2"/>
  <c r="L5058" i="2" s="1"/>
  <c r="J6107" i="2"/>
  <c r="L6107" i="2" s="1"/>
  <c r="J7156" i="2"/>
  <c r="L7156" i="2" s="1"/>
  <c r="J8205" i="2"/>
  <c r="L8205" i="2" s="1"/>
  <c r="J9254" i="2"/>
  <c r="L9254" i="2" s="1"/>
  <c r="J10303" i="2"/>
  <c r="L10303" i="2" s="1"/>
  <c r="K535" i="2"/>
  <c r="M535" i="2" s="1"/>
  <c r="K2633" i="2"/>
  <c r="M2633" i="2" s="1"/>
  <c r="K1584" i="2"/>
  <c r="M1584" i="2" s="1"/>
  <c r="K3682" i="2"/>
  <c r="M3682" i="2" s="1"/>
  <c r="K4731" i="2"/>
  <c r="M4731" i="2" s="1"/>
  <c r="K5780" i="2"/>
  <c r="M5780" i="2" s="1"/>
  <c r="K6829" i="2"/>
  <c r="M6829" i="2" s="1"/>
  <c r="K7878" i="2"/>
  <c r="M7878" i="2" s="1"/>
  <c r="K8927" i="2"/>
  <c r="M8927" i="2" s="1"/>
  <c r="K9976" i="2"/>
  <c r="M9976" i="2" s="1"/>
  <c r="J677" i="2"/>
  <c r="L677" i="2" s="1"/>
  <c r="J1726" i="2"/>
  <c r="L1726" i="2" s="1"/>
  <c r="J2775" i="2"/>
  <c r="L2775" i="2" s="1"/>
  <c r="J3824" i="2"/>
  <c r="L3824" i="2" s="1"/>
  <c r="J4873" i="2"/>
  <c r="L4873" i="2" s="1"/>
  <c r="J5922" i="2"/>
  <c r="L5922" i="2" s="1"/>
  <c r="J6971" i="2"/>
  <c r="L6971" i="2" s="1"/>
  <c r="J8020" i="2"/>
  <c r="L8020" i="2" s="1"/>
  <c r="J9069" i="2"/>
  <c r="L9069" i="2" s="1"/>
  <c r="J10118" i="2"/>
  <c r="L10118" i="2" s="1"/>
  <c r="K670" i="2"/>
  <c r="M670" i="2" s="1"/>
  <c r="K1719" i="2"/>
  <c r="M1719" i="2" s="1"/>
  <c r="K2768" i="2"/>
  <c r="M2768" i="2" s="1"/>
  <c r="K3817" i="2"/>
  <c r="M3817" i="2" s="1"/>
  <c r="K4866" i="2"/>
  <c r="M4866" i="2" s="1"/>
  <c r="K5915" i="2"/>
  <c r="M5915" i="2" s="1"/>
  <c r="K6964" i="2"/>
  <c r="M6964" i="2" s="1"/>
  <c r="K8013" i="2"/>
  <c r="M8013" i="2" s="1"/>
  <c r="K9062" i="2"/>
  <c r="M9062" i="2" s="1"/>
  <c r="K10111" i="2"/>
  <c r="M10111" i="2" s="1"/>
  <c r="J417" i="2"/>
  <c r="L417" i="2" s="1"/>
  <c r="J1466" i="2"/>
  <c r="L1466" i="2" s="1"/>
  <c r="J2515" i="2"/>
  <c r="L2515" i="2" s="1"/>
  <c r="J3564" i="2"/>
  <c r="L3564" i="2" s="1"/>
  <c r="J4613" i="2"/>
  <c r="L4613" i="2" s="1"/>
  <c r="J5662" i="2"/>
  <c r="L5662" i="2" s="1"/>
  <c r="J6711" i="2"/>
  <c r="L6711" i="2" s="1"/>
  <c r="J7760" i="2"/>
  <c r="L7760" i="2" s="1"/>
  <c r="J8809" i="2"/>
  <c r="L8809" i="2" s="1"/>
  <c r="J9858" i="2"/>
  <c r="L9858" i="2" s="1"/>
  <c r="K378" i="2"/>
  <c r="M378" i="2" s="1"/>
  <c r="K1427" i="2"/>
  <c r="M1427" i="2" s="1"/>
  <c r="K2476" i="2"/>
  <c r="M2476" i="2" s="1"/>
  <c r="K3525" i="2"/>
  <c r="M3525" i="2" s="1"/>
  <c r="K4574" i="2"/>
  <c r="M4574" i="2" s="1"/>
  <c r="K5623" i="2"/>
  <c r="M5623" i="2" s="1"/>
  <c r="K6672" i="2"/>
  <c r="M6672" i="2" s="1"/>
  <c r="K7721" i="2"/>
  <c r="M7721" i="2" s="1"/>
  <c r="K8770" i="2"/>
  <c r="M8770" i="2" s="1"/>
  <c r="K9819" i="2"/>
  <c r="M9819" i="2" s="1"/>
  <c r="J128" i="2"/>
  <c r="L128" i="2" s="1"/>
  <c r="J1177" i="2"/>
  <c r="L1177" i="2" s="1"/>
  <c r="J2226" i="2"/>
  <c r="L2226" i="2" s="1"/>
  <c r="J3275" i="2"/>
  <c r="L3275" i="2" s="1"/>
  <c r="J4324" i="2"/>
  <c r="L4324" i="2" s="1"/>
  <c r="J5373" i="2"/>
  <c r="L5373" i="2" s="1"/>
  <c r="J6422" i="2"/>
  <c r="L6422" i="2" s="1"/>
  <c r="J7471" i="2"/>
  <c r="L7471" i="2" s="1"/>
  <c r="J8520" i="2"/>
  <c r="L8520" i="2" s="1"/>
  <c r="J9569" i="2"/>
  <c r="L9569" i="2" s="1"/>
  <c r="K823" i="2"/>
  <c r="M823" i="2" s="1"/>
  <c r="K1872" i="2"/>
  <c r="M1872" i="2" s="1"/>
  <c r="K2921" i="2"/>
  <c r="M2921" i="2" s="1"/>
  <c r="K3970" i="2"/>
  <c r="M3970" i="2" s="1"/>
  <c r="K5019" i="2"/>
  <c r="M5019" i="2" s="1"/>
  <c r="K6068" i="2"/>
  <c r="M6068" i="2" s="1"/>
  <c r="K7117" i="2"/>
  <c r="M7117" i="2" s="1"/>
  <c r="K8166" i="2"/>
  <c r="M8166" i="2" s="1"/>
  <c r="K10264" i="2"/>
  <c r="M10264" i="2" s="1"/>
  <c r="K9215" i="2"/>
  <c r="M9215" i="2" s="1"/>
  <c r="J349" i="2"/>
  <c r="L349" i="2" s="1"/>
  <c r="J1398" i="2"/>
  <c r="L1398" i="2" s="1"/>
  <c r="J2447" i="2"/>
  <c r="L2447" i="2" s="1"/>
  <c r="J3496" i="2"/>
  <c r="L3496" i="2" s="1"/>
  <c r="J4545" i="2"/>
  <c r="L4545" i="2" s="1"/>
  <c r="J5594" i="2"/>
  <c r="L5594" i="2" s="1"/>
  <c r="J6643" i="2"/>
  <c r="L6643" i="2" s="1"/>
  <c r="J7692" i="2"/>
  <c r="L7692" i="2" s="1"/>
  <c r="J8741" i="2"/>
  <c r="L8741" i="2" s="1"/>
  <c r="J9790" i="2"/>
  <c r="L9790" i="2" s="1"/>
  <c r="J837" i="2"/>
  <c r="L837" i="2" s="1"/>
  <c r="J1886" i="2"/>
  <c r="L1886" i="2" s="1"/>
  <c r="J2935" i="2"/>
  <c r="L2935" i="2" s="1"/>
  <c r="J3984" i="2"/>
  <c r="L3984" i="2" s="1"/>
  <c r="J5033" i="2"/>
  <c r="L5033" i="2" s="1"/>
  <c r="J6082" i="2"/>
  <c r="L6082" i="2" s="1"/>
  <c r="J7131" i="2"/>
  <c r="L7131" i="2" s="1"/>
  <c r="J8180" i="2"/>
  <c r="L8180" i="2" s="1"/>
  <c r="J9229" i="2"/>
  <c r="L9229" i="2" s="1"/>
  <c r="J10278" i="2"/>
  <c r="L10278" i="2" s="1"/>
  <c r="J1086" i="2"/>
  <c r="L1086" i="2" s="1"/>
  <c r="J37" i="2"/>
  <c r="L37" i="2" s="1"/>
  <c r="J2135" i="2"/>
  <c r="L2135" i="2" s="1"/>
  <c r="J3184" i="2"/>
  <c r="L3184" i="2" s="1"/>
  <c r="J5282" i="2"/>
  <c r="L5282" i="2" s="1"/>
  <c r="J4233" i="2"/>
  <c r="L4233" i="2" s="1"/>
  <c r="J7380" i="2"/>
  <c r="L7380" i="2" s="1"/>
  <c r="J6331" i="2"/>
  <c r="L6331" i="2" s="1"/>
  <c r="J8429" i="2"/>
  <c r="L8429" i="2" s="1"/>
  <c r="J9478" i="2"/>
  <c r="L9478" i="2" s="1"/>
  <c r="J260" i="2"/>
  <c r="L260" i="2" s="1"/>
  <c r="J1309" i="2"/>
  <c r="L1309" i="2" s="1"/>
  <c r="J2358" i="2"/>
  <c r="L2358" i="2" s="1"/>
  <c r="J3407" i="2"/>
  <c r="L3407" i="2" s="1"/>
  <c r="J4456" i="2"/>
  <c r="L4456" i="2" s="1"/>
  <c r="J5505" i="2"/>
  <c r="L5505" i="2" s="1"/>
  <c r="J6554" i="2"/>
  <c r="L6554" i="2" s="1"/>
  <c r="J7603" i="2"/>
  <c r="L7603" i="2" s="1"/>
  <c r="J8652" i="2"/>
  <c r="L8652" i="2" s="1"/>
  <c r="J9701" i="2"/>
  <c r="L9701" i="2" s="1"/>
  <c r="J577" i="2"/>
  <c r="L577" i="2" s="1"/>
  <c r="J1626" i="2"/>
  <c r="L1626" i="2" s="1"/>
  <c r="J2675" i="2"/>
  <c r="L2675" i="2" s="1"/>
  <c r="J3724" i="2"/>
  <c r="L3724" i="2" s="1"/>
  <c r="J4773" i="2"/>
  <c r="L4773" i="2" s="1"/>
  <c r="J5822" i="2"/>
  <c r="L5822" i="2" s="1"/>
  <c r="J6871" i="2"/>
  <c r="L6871" i="2" s="1"/>
  <c r="J7920" i="2"/>
  <c r="L7920" i="2" s="1"/>
  <c r="J8969" i="2"/>
  <c r="L8969" i="2" s="1"/>
  <c r="J10018" i="2"/>
  <c r="L10018" i="2" s="1"/>
  <c r="K986" i="2"/>
  <c r="M986" i="2" s="1"/>
  <c r="K2035" i="2"/>
  <c r="M2035" i="2" s="1"/>
  <c r="K3084" i="2"/>
  <c r="M3084" i="2" s="1"/>
  <c r="K4133" i="2"/>
  <c r="M4133" i="2" s="1"/>
  <c r="K5182" i="2"/>
  <c r="M5182" i="2" s="1"/>
  <c r="K6231" i="2"/>
  <c r="M6231" i="2" s="1"/>
  <c r="K7280" i="2"/>
  <c r="M7280" i="2" s="1"/>
  <c r="K8329" i="2"/>
  <c r="M8329" i="2" s="1"/>
  <c r="K9378" i="2"/>
  <c r="M9378" i="2" s="1"/>
  <c r="K10427" i="2"/>
  <c r="M10427" i="2" s="1"/>
  <c r="K506" i="2"/>
  <c r="M506" i="2" s="1"/>
  <c r="K1555" i="2"/>
  <c r="M1555" i="2" s="1"/>
  <c r="K2604" i="2"/>
  <c r="M2604" i="2" s="1"/>
  <c r="K3653" i="2"/>
  <c r="M3653" i="2" s="1"/>
  <c r="K4702" i="2"/>
  <c r="M4702" i="2" s="1"/>
  <c r="K5751" i="2"/>
  <c r="M5751" i="2" s="1"/>
  <c r="K6800" i="2"/>
  <c r="M6800" i="2" s="1"/>
  <c r="K7849" i="2"/>
  <c r="M7849" i="2" s="1"/>
  <c r="K8898" i="2"/>
  <c r="M8898" i="2" s="1"/>
  <c r="K9947" i="2"/>
  <c r="M9947" i="2" s="1"/>
  <c r="J416" i="2"/>
  <c r="L416" i="2" s="1"/>
  <c r="J2514" i="2"/>
  <c r="L2514" i="2" s="1"/>
  <c r="J1465" i="2"/>
  <c r="L1465" i="2" s="1"/>
  <c r="J3563" i="2"/>
  <c r="L3563" i="2" s="1"/>
  <c r="J4612" i="2"/>
  <c r="L4612" i="2" s="1"/>
  <c r="J5661" i="2"/>
  <c r="L5661" i="2" s="1"/>
  <c r="J6710" i="2"/>
  <c r="L6710" i="2" s="1"/>
  <c r="J7759" i="2"/>
  <c r="L7759" i="2" s="1"/>
  <c r="J8808" i="2"/>
  <c r="L8808" i="2" s="1"/>
  <c r="J9857" i="2"/>
  <c r="L9857" i="2" s="1"/>
  <c r="K473" i="2"/>
  <c r="M473" i="2" s="1"/>
  <c r="K1522" i="2"/>
  <c r="M1522" i="2" s="1"/>
  <c r="K2571" i="2"/>
  <c r="M2571" i="2" s="1"/>
  <c r="K3620" i="2"/>
  <c r="M3620" i="2" s="1"/>
  <c r="K4669" i="2"/>
  <c r="M4669" i="2" s="1"/>
  <c r="K5718" i="2"/>
  <c r="M5718" i="2" s="1"/>
  <c r="K6767" i="2"/>
  <c r="M6767" i="2" s="1"/>
  <c r="K7816" i="2"/>
  <c r="M7816" i="2" s="1"/>
  <c r="K8865" i="2"/>
  <c r="M8865" i="2" s="1"/>
  <c r="K9914" i="2"/>
  <c r="M9914" i="2" s="1"/>
  <c r="J574" i="2"/>
  <c r="L574" i="2" s="1"/>
  <c r="J1623" i="2"/>
  <c r="L1623" i="2" s="1"/>
  <c r="J2672" i="2"/>
  <c r="L2672" i="2" s="1"/>
  <c r="J3721" i="2"/>
  <c r="L3721" i="2" s="1"/>
  <c r="J4770" i="2"/>
  <c r="L4770" i="2" s="1"/>
  <c r="J5819" i="2"/>
  <c r="L5819" i="2" s="1"/>
  <c r="J6868" i="2"/>
  <c r="L6868" i="2" s="1"/>
  <c r="J7917" i="2"/>
  <c r="L7917" i="2" s="1"/>
  <c r="J8966" i="2"/>
  <c r="L8966" i="2" s="1"/>
  <c r="J10015" i="2"/>
  <c r="L10015" i="2" s="1"/>
  <c r="J126" i="2"/>
  <c r="L126" i="2" s="1"/>
  <c r="J1175" i="2"/>
  <c r="L1175" i="2" s="1"/>
  <c r="J2224" i="2"/>
  <c r="L2224" i="2" s="1"/>
  <c r="J3273" i="2"/>
  <c r="L3273" i="2" s="1"/>
  <c r="J5371" i="2"/>
  <c r="L5371" i="2" s="1"/>
  <c r="J4322" i="2"/>
  <c r="L4322" i="2" s="1"/>
  <c r="J7469" i="2"/>
  <c r="L7469" i="2" s="1"/>
  <c r="J6420" i="2"/>
  <c r="L6420" i="2" s="1"/>
  <c r="J8518" i="2"/>
  <c r="L8518" i="2" s="1"/>
  <c r="J9567" i="2"/>
  <c r="L9567" i="2" s="1"/>
  <c r="K631" i="2"/>
  <c r="M631" i="2" s="1"/>
  <c r="K2729" i="2"/>
  <c r="M2729" i="2" s="1"/>
  <c r="K1680" i="2"/>
  <c r="M1680" i="2" s="1"/>
  <c r="K3778" i="2"/>
  <c r="M3778" i="2" s="1"/>
  <c r="K4827" i="2"/>
  <c r="M4827" i="2" s="1"/>
  <c r="K5876" i="2"/>
  <c r="M5876" i="2" s="1"/>
  <c r="K6925" i="2"/>
  <c r="M6925" i="2" s="1"/>
  <c r="K7974" i="2"/>
  <c r="M7974" i="2" s="1"/>
  <c r="K9023" i="2"/>
  <c r="M9023" i="2" s="1"/>
  <c r="K10072" i="2"/>
  <c r="M10072" i="2" s="1"/>
  <c r="J765" i="2"/>
  <c r="L765" i="2" s="1"/>
  <c r="J1814" i="2"/>
  <c r="L1814" i="2" s="1"/>
  <c r="J2863" i="2"/>
  <c r="L2863" i="2" s="1"/>
  <c r="J3912" i="2"/>
  <c r="L3912" i="2" s="1"/>
  <c r="J4961" i="2"/>
  <c r="L4961" i="2" s="1"/>
  <c r="J6010" i="2"/>
  <c r="L6010" i="2" s="1"/>
  <c r="J7059" i="2"/>
  <c r="L7059" i="2" s="1"/>
  <c r="J8108" i="2"/>
  <c r="L8108" i="2" s="1"/>
  <c r="J9157" i="2"/>
  <c r="L9157" i="2" s="1"/>
  <c r="J10206" i="2"/>
  <c r="L10206" i="2" s="1"/>
  <c r="J477" i="2"/>
  <c r="L477" i="2" s="1"/>
  <c r="J1526" i="2"/>
  <c r="L1526" i="2" s="1"/>
  <c r="J2575" i="2"/>
  <c r="L2575" i="2" s="1"/>
  <c r="J3624" i="2"/>
  <c r="L3624" i="2" s="1"/>
  <c r="J4673" i="2"/>
  <c r="L4673" i="2" s="1"/>
  <c r="J5722" i="2"/>
  <c r="L5722" i="2" s="1"/>
  <c r="J6771" i="2"/>
  <c r="L6771" i="2" s="1"/>
  <c r="J7820" i="2"/>
  <c r="L7820" i="2" s="1"/>
  <c r="J8869" i="2"/>
  <c r="L8869" i="2" s="1"/>
  <c r="J9918" i="2"/>
  <c r="L9918" i="2" s="1"/>
  <c r="J157" i="2"/>
  <c r="L157" i="2" s="1"/>
  <c r="J1206" i="2"/>
  <c r="L1206" i="2" s="1"/>
  <c r="J2255" i="2"/>
  <c r="L2255" i="2" s="1"/>
  <c r="J3304" i="2"/>
  <c r="L3304" i="2" s="1"/>
  <c r="J4353" i="2"/>
  <c r="L4353" i="2" s="1"/>
  <c r="J5402" i="2"/>
  <c r="L5402" i="2" s="1"/>
  <c r="J6451" i="2"/>
  <c r="L6451" i="2" s="1"/>
  <c r="J8549" i="2"/>
  <c r="L8549" i="2" s="1"/>
  <c r="J7500" i="2"/>
  <c r="L7500" i="2" s="1"/>
  <c r="J9598" i="2"/>
  <c r="L9598" i="2" s="1"/>
  <c r="K822" i="2"/>
  <c r="M822" i="2" s="1"/>
  <c r="K1871" i="2"/>
  <c r="M1871" i="2" s="1"/>
  <c r="K2920" i="2"/>
  <c r="M2920" i="2" s="1"/>
  <c r="K3969" i="2"/>
  <c r="M3969" i="2" s="1"/>
  <c r="K5018" i="2"/>
  <c r="M5018" i="2" s="1"/>
  <c r="K6067" i="2"/>
  <c r="M6067" i="2" s="1"/>
  <c r="K7116" i="2"/>
  <c r="M7116" i="2" s="1"/>
  <c r="K8165" i="2"/>
  <c r="M8165" i="2" s="1"/>
  <c r="K10263" i="2"/>
  <c r="M10263" i="2" s="1"/>
  <c r="K9214" i="2"/>
  <c r="M9214" i="2" s="1"/>
  <c r="K342" i="2"/>
  <c r="M342" i="2" s="1"/>
  <c r="K1391" i="2"/>
  <c r="M1391" i="2" s="1"/>
  <c r="K2440" i="2"/>
  <c r="M2440" i="2" s="1"/>
  <c r="K3489" i="2"/>
  <c r="M3489" i="2" s="1"/>
  <c r="K4538" i="2"/>
  <c r="M4538" i="2" s="1"/>
  <c r="K5587" i="2"/>
  <c r="M5587" i="2" s="1"/>
  <c r="K6636" i="2"/>
  <c r="M6636" i="2" s="1"/>
  <c r="K7685" i="2"/>
  <c r="M7685" i="2" s="1"/>
  <c r="K8734" i="2"/>
  <c r="M8734" i="2" s="1"/>
  <c r="K9783" i="2"/>
  <c r="M9783" i="2" s="1"/>
  <c r="J1020" i="2"/>
  <c r="L1020" i="2" s="1"/>
  <c r="J3118" i="2"/>
  <c r="L3118" i="2" s="1"/>
  <c r="J2069" i="2"/>
  <c r="L2069" i="2" s="1"/>
  <c r="J4167" i="2"/>
  <c r="L4167" i="2" s="1"/>
  <c r="J5216" i="2"/>
  <c r="L5216" i="2" s="1"/>
  <c r="J6265" i="2"/>
  <c r="L6265" i="2" s="1"/>
  <c r="J7314" i="2"/>
  <c r="L7314" i="2" s="1"/>
  <c r="J9412" i="2"/>
  <c r="L9412" i="2" s="1"/>
  <c r="J8363" i="2"/>
  <c r="L8363" i="2" s="1"/>
  <c r="J10461" i="2"/>
  <c r="L10461" i="2" s="1"/>
  <c r="J988" i="2"/>
  <c r="L988" i="2" s="1"/>
  <c r="J3086" i="2"/>
  <c r="L3086" i="2" s="1"/>
  <c r="J2037" i="2"/>
  <c r="L2037" i="2" s="1"/>
  <c r="J4135" i="2"/>
  <c r="L4135" i="2" s="1"/>
  <c r="J5184" i="2"/>
  <c r="L5184" i="2" s="1"/>
  <c r="J6233" i="2"/>
  <c r="L6233" i="2" s="1"/>
  <c r="J7282" i="2"/>
  <c r="L7282" i="2" s="1"/>
  <c r="J8331" i="2"/>
  <c r="L8331" i="2" s="1"/>
  <c r="J9380" i="2"/>
  <c r="L9380" i="2" s="1"/>
  <c r="J10429" i="2"/>
  <c r="L10429" i="2" s="1"/>
  <c r="J956" i="2"/>
  <c r="L956" i="2" s="1"/>
  <c r="J2005" i="2"/>
  <c r="L2005" i="2" s="1"/>
  <c r="J3054" i="2"/>
  <c r="L3054" i="2" s="1"/>
  <c r="J4103" i="2"/>
  <c r="L4103" i="2" s="1"/>
  <c r="J5152" i="2"/>
  <c r="L5152" i="2" s="1"/>
  <c r="J6201" i="2"/>
  <c r="L6201" i="2" s="1"/>
  <c r="J7250" i="2"/>
  <c r="L7250" i="2" s="1"/>
  <c r="J8299" i="2"/>
  <c r="L8299" i="2" s="1"/>
  <c r="J9348" i="2"/>
  <c r="L9348" i="2" s="1"/>
  <c r="J10397" i="2"/>
  <c r="L10397" i="2" s="1"/>
  <c r="J924" i="2"/>
  <c r="L924" i="2" s="1"/>
  <c r="J3022" i="2"/>
  <c r="L3022" i="2" s="1"/>
  <c r="J1973" i="2"/>
  <c r="L1973" i="2" s="1"/>
  <c r="J4071" i="2"/>
  <c r="L4071" i="2" s="1"/>
  <c r="J5120" i="2"/>
  <c r="L5120" i="2" s="1"/>
  <c r="J6169" i="2"/>
  <c r="L6169" i="2" s="1"/>
  <c r="J7218" i="2"/>
  <c r="L7218" i="2" s="1"/>
  <c r="J8267" i="2"/>
  <c r="L8267" i="2" s="1"/>
  <c r="J9316" i="2"/>
  <c r="L9316" i="2" s="1"/>
  <c r="J10365" i="2"/>
  <c r="L10365" i="2" s="1"/>
  <c r="J892" i="2"/>
  <c r="L892" i="2" s="1"/>
  <c r="J2990" i="2"/>
  <c r="L2990" i="2" s="1"/>
  <c r="J1941" i="2"/>
  <c r="L1941" i="2" s="1"/>
  <c r="J4039" i="2"/>
  <c r="L4039" i="2" s="1"/>
  <c r="J5088" i="2"/>
  <c r="L5088" i="2" s="1"/>
  <c r="J6137" i="2"/>
  <c r="L6137" i="2" s="1"/>
  <c r="J7186" i="2"/>
  <c r="L7186" i="2" s="1"/>
  <c r="J8235" i="2"/>
  <c r="L8235" i="2" s="1"/>
  <c r="J9284" i="2"/>
  <c r="L9284" i="2" s="1"/>
  <c r="J10333" i="2"/>
  <c r="L10333" i="2" s="1"/>
  <c r="J860" i="2"/>
  <c r="L860" i="2" s="1"/>
  <c r="J2958" i="2"/>
  <c r="L2958" i="2" s="1"/>
  <c r="J1909" i="2"/>
  <c r="L1909" i="2" s="1"/>
  <c r="J4007" i="2"/>
  <c r="L4007" i="2" s="1"/>
  <c r="J5056" i="2"/>
  <c r="L5056" i="2" s="1"/>
  <c r="J6105" i="2"/>
  <c r="L6105" i="2" s="1"/>
  <c r="J7154" i="2"/>
  <c r="L7154" i="2" s="1"/>
  <c r="J8203" i="2"/>
  <c r="L8203" i="2" s="1"/>
  <c r="J9252" i="2"/>
  <c r="L9252" i="2" s="1"/>
  <c r="J10301" i="2"/>
  <c r="L10301" i="2" s="1"/>
  <c r="J828" i="2"/>
  <c r="L828" i="2" s="1"/>
  <c r="J2926" i="2"/>
  <c r="L2926" i="2" s="1"/>
  <c r="J1877" i="2"/>
  <c r="L1877" i="2" s="1"/>
  <c r="J3975" i="2"/>
  <c r="L3975" i="2" s="1"/>
  <c r="J5024" i="2"/>
  <c r="L5024" i="2" s="1"/>
  <c r="J6073" i="2"/>
  <c r="L6073" i="2" s="1"/>
  <c r="J7122" i="2"/>
  <c r="L7122" i="2" s="1"/>
  <c r="J8171" i="2"/>
  <c r="L8171" i="2" s="1"/>
  <c r="J9220" i="2"/>
  <c r="L9220" i="2" s="1"/>
  <c r="J10269" i="2"/>
  <c r="L10269" i="2" s="1"/>
  <c r="J796" i="2"/>
  <c r="L796" i="2" s="1"/>
  <c r="J1845" i="2"/>
  <c r="L1845" i="2" s="1"/>
  <c r="J2894" i="2"/>
  <c r="L2894" i="2" s="1"/>
  <c r="J3943" i="2"/>
  <c r="L3943" i="2" s="1"/>
  <c r="J4992" i="2"/>
  <c r="L4992" i="2" s="1"/>
  <c r="J6041" i="2"/>
  <c r="L6041" i="2" s="1"/>
  <c r="J7090" i="2"/>
  <c r="L7090" i="2" s="1"/>
  <c r="J8139" i="2"/>
  <c r="L8139" i="2" s="1"/>
  <c r="J9188" i="2"/>
  <c r="L9188" i="2" s="1"/>
  <c r="J10237" i="2"/>
  <c r="L10237" i="2" s="1"/>
  <c r="J764" i="2"/>
  <c r="L764" i="2" s="1"/>
  <c r="J2862" i="2"/>
  <c r="L2862" i="2" s="1"/>
  <c r="J1813" i="2"/>
  <c r="L1813" i="2" s="1"/>
  <c r="J3911" i="2"/>
  <c r="L3911" i="2" s="1"/>
  <c r="J4960" i="2"/>
  <c r="L4960" i="2" s="1"/>
  <c r="J6009" i="2"/>
  <c r="L6009" i="2" s="1"/>
  <c r="J7058" i="2"/>
  <c r="L7058" i="2" s="1"/>
  <c r="J8107" i="2"/>
  <c r="L8107" i="2" s="1"/>
  <c r="J9156" i="2"/>
  <c r="L9156" i="2" s="1"/>
  <c r="J10205" i="2"/>
  <c r="L10205" i="2" s="1"/>
  <c r="J732" i="2"/>
  <c r="L732" i="2" s="1"/>
  <c r="J2830" i="2"/>
  <c r="L2830" i="2" s="1"/>
  <c r="J1781" i="2"/>
  <c r="L1781" i="2" s="1"/>
  <c r="J3879" i="2"/>
  <c r="L3879" i="2" s="1"/>
  <c r="J4928" i="2"/>
  <c r="L4928" i="2" s="1"/>
  <c r="J5977" i="2"/>
  <c r="L5977" i="2" s="1"/>
  <c r="J7026" i="2"/>
  <c r="L7026" i="2" s="1"/>
  <c r="J8075" i="2"/>
  <c r="L8075" i="2" s="1"/>
  <c r="J9124" i="2"/>
  <c r="L9124" i="2" s="1"/>
  <c r="J10173" i="2"/>
  <c r="L10173" i="2" s="1"/>
  <c r="J700" i="2"/>
  <c r="L700" i="2" s="1"/>
  <c r="J1749" i="2"/>
  <c r="L1749" i="2" s="1"/>
  <c r="J2798" i="2"/>
  <c r="L2798" i="2" s="1"/>
  <c r="J3847" i="2"/>
  <c r="L3847" i="2" s="1"/>
  <c r="J4896" i="2"/>
  <c r="L4896" i="2" s="1"/>
  <c r="J5945" i="2"/>
  <c r="L5945" i="2" s="1"/>
  <c r="J6994" i="2"/>
  <c r="L6994" i="2" s="1"/>
  <c r="J8043" i="2"/>
  <c r="L8043" i="2" s="1"/>
  <c r="J9092" i="2"/>
  <c r="L9092" i="2" s="1"/>
  <c r="J10141" i="2"/>
  <c r="L10141" i="2" s="1"/>
  <c r="J668" i="2"/>
  <c r="L668" i="2" s="1"/>
  <c r="J2766" i="2"/>
  <c r="L2766" i="2" s="1"/>
  <c r="J1717" i="2"/>
  <c r="L1717" i="2" s="1"/>
  <c r="J3815" i="2"/>
  <c r="L3815" i="2" s="1"/>
  <c r="J4864" i="2"/>
  <c r="L4864" i="2" s="1"/>
  <c r="J5913" i="2"/>
  <c r="L5913" i="2" s="1"/>
  <c r="J6962" i="2"/>
  <c r="L6962" i="2" s="1"/>
  <c r="J8011" i="2"/>
  <c r="L8011" i="2" s="1"/>
  <c r="J9060" i="2"/>
  <c r="L9060" i="2" s="1"/>
  <c r="J10109" i="2"/>
  <c r="L10109" i="2" s="1"/>
  <c r="J636" i="2"/>
  <c r="L636" i="2" s="1"/>
  <c r="J1685" i="2"/>
  <c r="L1685" i="2" s="1"/>
  <c r="J2734" i="2"/>
  <c r="L2734" i="2" s="1"/>
  <c r="J3783" i="2"/>
  <c r="L3783" i="2" s="1"/>
  <c r="J4832" i="2"/>
  <c r="L4832" i="2" s="1"/>
  <c r="J5881" i="2"/>
  <c r="L5881" i="2" s="1"/>
  <c r="J6930" i="2"/>
  <c r="L6930" i="2" s="1"/>
  <c r="J7979" i="2"/>
  <c r="L7979" i="2" s="1"/>
  <c r="J9028" i="2"/>
  <c r="L9028" i="2" s="1"/>
  <c r="J10077" i="2"/>
  <c r="L10077" i="2" s="1"/>
  <c r="J604" i="2"/>
  <c r="L604" i="2" s="1"/>
  <c r="J2702" i="2"/>
  <c r="L2702" i="2" s="1"/>
  <c r="J1653" i="2"/>
  <c r="L1653" i="2" s="1"/>
  <c r="J3751" i="2"/>
  <c r="L3751" i="2" s="1"/>
  <c r="J4800" i="2"/>
  <c r="L4800" i="2" s="1"/>
  <c r="J5849" i="2"/>
  <c r="L5849" i="2" s="1"/>
  <c r="J6898" i="2"/>
  <c r="L6898" i="2" s="1"/>
  <c r="J7947" i="2"/>
  <c r="L7947" i="2" s="1"/>
  <c r="J8996" i="2"/>
  <c r="L8996" i="2" s="1"/>
  <c r="J10045" i="2"/>
  <c r="L10045" i="2" s="1"/>
  <c r="J572" i="2"/>
  <c r="L572" i="2" s="1"/>
  <c r="J2670" i="2"/>
  <c r="L2670" i="2" s="1"/>
  <c r="J1621" i="2"/>
  <c r="L1621" i="2" s="1"/>
  <c r="J3719" i="2"/>
  <c r="L3719" i="2" s="1"/>
  <c r="J4768" i="2"/>
  <c r="L4768" i="2" s="1"/>
  <c r="J5817" i="2"/>
  <c r="L5817" i="2" s="1"/>
  <c r="J6866" i="2"/>
  <c r="L6866" i="2" s="1"/>
  <c r="J7915" i="2"/>
  <c r="L7915" i="2" s="1"/>
  <c r="J8964" i="2"/>
  <c r="L8964" i="2" s="1"/>
  <c r="J10013" i="2"/>
  <c r="L10013" i="2" s="1"/>
  <c r="J540" i="2"/>
  <c r="L540" i="2" s="1"/>
  <c r="J1589" i="2"/>
  <c r="L1589" i="2" s="1"/>
  <c r="J2638" i="2"/>
  <c r="L2638" i="2" s="1"/>
  <c r="J3687" i="2"/>
  <c r="L3687" i="2" s="1"/>
  <c r="J4736" i="2"/>
  <c r="L4736" i="2" s="1"/>
  <c r="J5785" i="2"/>
  <c r="L5785" i="2" s="1"/>
  <c r="J6834" i="2"/>
  <c r="L6834" i="2" s="1"/>
  <c r="J7883" i="2"/>
  <c r="L7883" i="2" s="1"/>
  <c r="J8932" i="2"/>
  <c r="L8932" i="2" s="1"/>
  <c r="J9981" i="2"/>
  <c r="L9981" i="2" s="1"/>
  <c r="J508" i="2"/>
  <c r="L508" i="2" s="1"/>
  <c r="J1557" i="2"/>
  <c r="L1557" i="2" s="1"/>
  <c r="J2606" i="2"/>
  <c r="L2606" i="2" s="1"/>
  <c r="J3655" i="2"/>
  <c r="L3655" i="2" s="1"/>
  <c r="J4704" i="2"/>
  <c r="L4704" i="2" s="1"/>
  <c r="J5753" i="2"/>
  <c r="L5753" i="2" s="1"/>
  <c r="J6802" i="2"/>
  <c r="L6802" i="2" s="1"/>
  <c r="J7851" i="2"/>
  <c r="L7851" i="2" s="1"/>
  <c r="J8900" i="2"/>
  <c r="L8900" i="2" s="1"/>
  <c r="J9949" i="2"/>
  <c r="L9949" i="2" s="1"/>
  <c r="J476" i="2"/>
  <c r="L476" i="2" s="1"/>
  <c r="J1525" i="2"/>
  <c r="L1525" i="2" s="1"/>
  <c r="J2574" i="2"/>
  <c r="L2574" i="2" s="1"/>
  <c r="J3623" i="2"/>
  <c r="L3623" i="2" s="1"/>
  <c r="J4672" i="2"/>
  <c r="L4672" i="2" s="1"/>
  <c r="J5721" i="2"/>
  <c r="L5721" i="2" s="1"/>
  <c r="J6770" i="2"/>
  <c r="L6770" i="2" s="1"/>
  <c r="J7819" i="2"/>
  <c r="L7819" i="2" s="1"/>
  <c r="J8868" i="2"/>
  <c r="L8868" i="2" s="1"/>
  <c r="J9917" i="2"/>
  <c r="L9917" i="2" s="1"/>
  <c r="J444" i="2"/>
  <c r="L444" i="2" s="1"/>
  <c r="J1493" i="2"/>
  <c r="L1493" i="2" s="1"/>
  <c r="J2542" i="2"/>
  <c r="L2542" i="2" s="1"/>
  <c r="J3591" i="2"/>
  <c r="L3591" i="2" s="1"/>
  <c r="J4640" i="2"/>
  <c r="L4640" i="2" s="1"/>
  <c r="J5689" i="2"/>
  <c r="L5689" i="2" s="1"/>
  <c r="J6738" i="2"/>
  <c r="L6738" i="2" s="1"/>
  <c r="J7787" i="2"/>
  <c r="L7787" i="2" s="1"/>
  <c r="J8836" i="2"/>
  <c r="L8836" i="2" s="1"/>
  <c r="J9885" i="2"/>
  <c r="L9885" i="2" s="1"/>
  <c r="J412" i="2"/>
  <c r="L412" i="2" s="1"/>
  <c r="J1461" i="2"/>
  <c r="L1461" i="2" s="1"/>
  <c r="J2510" i="2"/>
  <c r="L2510" i="2" s="1"/>
  <c r="J3559" i="2"/>
  <c r="L3559" i="2" s="1"/>
  <c r="J4608" i="2"/>
  <c r="L4608" i="2" s="1"/>
  <c r="J5657" i="2"/>
  <c r="L5657" i="2" s="1"/>
  <c r="J6706" i="2"/>
  <c r="L6706" i="2" s="1"/>
  <c r="J7755" i="2"/>
  <c r="L7755" i="2" s="1"/>
  <c r="J8804" i="2"/>
  <c r="L8804" i="2" s="1"/>
  <c r="J9853" i="2"/>
  <c r="L9853" i="2" s="1"/>
  <c r="J380" i="2"/>
  <c r="L380" i="2" s="1"/>
  <c r="J1429" i="2"/>
  <c r="L1429" i="2" s="1"/>
  <c r="J2478" i="2"/>
  <c r="L2478" i="2" s="1"/>
  <c r="J3527" i="2"/>
  <c r="L3527" i="2" s="1"/>
  <c r="J4576" i="2"/>
  <c r="L4576" i="2" s="1"/>
  <c r="J5625" i="2"/>
  <c r="L5625" i="2" s="1"/>
  <c r="J6674" i="2"/>
  <c r="L6674" i="2" s="1"/>
  <c r="J7723" i="2"/>
  <c r="L7723" i="2" s="1"/>
  <c r="J8772" i="2"/>
  <c r="L8772" i="2" s="1"/>
  <c r="J9821" i="2"/>
  <c r="L9821" i="2" s="1"/>
  <c r="J348" i="2"/>
  <c r="L348" i="2" s="1"/>
  <c r="J1397" i="2"/>
  <c r="L1397" i="2" s="1"/>
  <c r="J2446" i="2"/>
  <c r="L2446" i="2" s="1"/>
  <c r="J3495" i="2"/>
  <c r="L3495" i="2" s="1"/>
  <c r="J4544" i="2"/>
  <c r="L4544" i="2" s="1"/>
  <c r="J5593" i="2"/>
  <c r="L5593" i="2" s="1"/>
  <c r="J6642" i="2"/>
  <c r="L6642" i="2" s="1"/>
  <c r="J7691" i="2"/>
  <c r="L7691" i="2" s="1"/>
  <c r="J8740" i="2"/>
  <c r="L8740" i="2" s="1"/>
  <c r="J9789" i="2"/>
  <c r="L9789" i="2" s="1"/>
  <c r="J316" i="2"/>
  <c r="L316" i="2" s="1"/>
  <c r="J1365" i="2"/>
  <c r="L1365" i="2" s="1"/>
  <c r="J2414" i="2"/>
  <c r="L2414" i="2" s="1"/>
  <c r="J3463" i="2"/>
  <c r="L3463" i="2" s="1"/>
  <c r="J4512" i="2"/>
  <c r="L4512" i="2" s="1"/>
  <c r="J5561" i="2"/>
  <c r="L5561" i="2" s="1"/>
  <c r="J6610" i="2"/>
  <c r="L6610" i="2" s="1"/>
  <c r="J7659" i="2"/>
  <c r="L7659" i="2" s="1"/>
  <c r="J8708" i="2"/>
  <c r="L8708" i="2" s="1"/>
  <c r="J9757" i="2"/>
  <c r="L9757" i="2" s="1"/>
  <c r="J284" i="2"/>
  <c r="L284" i="2" s="1"/>
  <c r="J1333" i="2"/>
  <c r="L1333" i="2" s="1"/>
  <c r="J2382" i="2"/>
  <c r="L2382" i="2" s="1"/>
  <c r="J3431" i="2"/>
  <c r="L3431" i="2" s="1"/>
  <c r="J4480" i="2"/>
  <c r="L4480" i="2" s="1"/>
  <c r="J5529" i="2"/>
  <c r="L5529" i="2" s="1"/>
  <c r="J6578" i="2"/>
  <c r="L6578" i="2" s="1"/>
  <c r="J7627" i="2"/>
  <c r="L7627" i="2" s="1"/>
  <c r="J8676" i="2"/>
  <c r="L8676" i="2" s="1"/>
  <c r="J9725" i="2"/>
  <c r="L9725" i="2" s="1"/>
  <c r="J252" i="2"/>
  <c r="L252" i="2" s="1"/>
  <c r="J2350" i="2"/>
  <c r="L2350" i="2" s="1"/>
  <c r="J3399" i="2"/>
  <c r="L3399" i="2" s="1"/>
  <c r="J1301" i="2"/>
  <c r="L1301" i="2" s="1"/>
  <c r="J4448" i="2"/>
  <c r="L4448" i="2" s="1"/>
  <c r="J5497" i="2"/>
  <c r="L5497" i="2" s="1"/>
  <c r="J6546" i="2"/>
  <c r="L6546" i="2" s="1"/>
  <c r="J7595" i="2"/>
  <c r="L7595" i="2" s="1"/>
  <c r="J8644" i="2"/>
  <c r="L8644" i="2" s="1"/>
  <c r="J9693" i="2"/>
  <c r="L9693" i="2" s="1"/>
  <c r="J220" i="2"/>
  <c r="L220" i="2" s="1"/>
  <c r="J1269" i="2"/>
  <c r="L1269" i="2" s="1"/>
  <c r="J2318" i="2"/>
  <c r="L2318" i="2" s="1"/>
  <c r="J3367" i="2"/>
  <c r="L3367" i="2" s="1"/>
  <c r="J4416" i="2"/>
  <c r="L4416" i="2" s="1"/>
  <c r="J5465" i="2"/>
  <c r="L5465" i="2" s="1"/>
  <c r="J6514" i="2"/>
  <c r="L6514" i="2" s="1"/>
  <c r="J7563" i="2"/>
  <c r="L7563" i="2" s="1"/>
  <c r="J8612" i="2"/>
  <c r="L8612" i="2" s="1"/>
  <c r="J9661" i="2"/>
  <c r="L9661" i="2" s="1"/>
  <c r="J188" i="2"/>
  <c r="L188" i="2" s="1"/>
  <c r="J1237" i="2"/>
  <c r="L1237" i="2" s="1"/>
  <c r="J2286" i="2"/>
  <c r="L2286" i="2" s="1"/>
  <c r="J3335" i="2"/>
  <c r="L3335" i="2" s="1"/>
  <c r="J4384" i="2"/>
  <c r="L4384" i="2" s="1"/>
  <c r="J5433" i="2"/>
  <c r="L5433" i="2" s="1"/>
  <c r="J6482" i="2"/>
  <c r="L6482" i="2" s="1"/>
  <c r="J7531" i="2"/>
  <c r="L7531" i="2" s="1"/>
  <c r="J8580" i="2"/>
  <c r="L8580" i="2" s="1"/>
  <c r="J9629" i="2"/>
  <c r="L9629" i="2" s="1"/>
  <c r="J156" i="2"/>
  <c r="L156" i="2" s="1"/>
  <c r="J1205" i="2"/>
  <c r="L1205" i="2" s="1"/>
  <c r="J2254" i="2"/>
  <c r="L2254" i="2" s="1"/>
  <c r="J3303" i="2"/>
  <c r="L3303" i="2" s="1"/>
  <c r="J4352" i="2"/>
  <c r="L4352" i="2" s="1"/>
  <c r="J5401" i="2"/>
  <c r="L5401" i="2" s="1"/>
  <c r="J6450" i="2"/>
  <c r="L6450" i="2" s="1"/>
  <c r="J7499" i="2"/>
  <c r="L7499" i="2" s="1"/>
  <c r="J8548" i="2"/>
  <c r="L8548" i="2" s="1"/>
  <c r="J9597" i="2"/>
  <c r="L9597" i="2" s="1"/>
  <c r="J124" i="2"/>
  <c r="L124" i="2" s="1"/>
  <c r="J1173" i="2"/>
  <c r="L1173" i="2" s="1"/>
  <c r="J2222" i="2"/>
  <c r="L2222" i="2" s="1"/>
  <c r="J3271" i="2"/>
  <c r="L3271" i="2" s="1"/>
  <c r="J4320" i="2"/>
  <c r="L4320" i="2" s="1"/>
  <c r="J5369" i="2"/>
  <c r="L5369" i="2" s="1"/>
  <c r="J6418" i="2"/>
  <c r="L6418" i="2" s="1"/>
  <c r="J7467" i="2"/>
  <c r="L7467" i="2" s="1"/>
  <c r="J8516" i="2"/>
  <c r="L8516" i="2" s="1"/>
  <c r="J9565" i="2"/>
  <c r="L9565" i="2" s="1"/>
  <c r="J1141" i="2"/>
  <c r="L1141" i="2" s="1"/>
  <c r="J92" i="2"/>
  <c r="L92" i="2" s="1"/>
  <c r="J2190" i="2"/>
  <c r="L2190" i="2" s="1"/>
  <c r="J3239" i="2"/>
  <c r="L3239" i="2" s="1"/>
  <c r="J4288" i="2"/>
  <c r="L4288" i="2" s="1"/>
  <c r="J5337" i="2"/>
  <c r="L5337" i="2" s="1"/>
  <c r="J6386" i="2"/>
  <c r="L6386" i="2" s="1"/>
  <c r="J7435" i="2"/>
  <c r="L7435" i="2" s="1"/>
  <c r="J8484" i="2"/>
  <c r="L8484" i="2" s="1"/>
  <c r="J9533" i="2"/>
  <c r="L9533" i="2" s="1"/>
  <c r="J1109" i="2"/>
  <c r="L1109" i="2" s="1"/>
  <c r="J60" i="2"/>
  <c r="L60" i="2" s="1"/>
  <c r="J2158" i="2"/>
  <c r="L2158" i="2" s="1"/>
  <c r="J3207" i="2"/>
  <c r="L3207" i="2" s="1"/>
  <c r="J4256" i="2"/>
  <c r="L4256" i="2" s="1"/>
  <c r="J5305" i="2"/>
  <c r="L5305" i="2" s="1"/>
  <c r="J6354" i="2"/>
  <c r="L6354" i="2" s="1"/>
  <c r="J7403" i="2"/>
  <c r="L7403" i="2" s="1"/>
  <c r="J8452" i="2"/>
  <c r="L8452" i="2" s="1"/>
  <c r="J9501" i="2"/>
  <c r="L9501" i="2" s="1"/>
  <c r="J1077" i="2"/>
  <c r="L1077" i="2" s="1"/>
  <c r="J28" i="2"/>
  <c r="L28" i="2" s="1"/>
  <c r="J2126" i="2"/>
  <c r="L2126" i="2" s="1"/>
  <c r="J3175" i="2"/>
  <c r="L3175" i="2" s="1"/>
  <c r="J4224" i="2"/>
  <c r="L4224" i="2" s="1"/>
  <c r="J5273" i="2"/>
  <c r="L5273" i="2" s="1"/>
  <c r="J6322" i="2"/>
  <c r="L6322" i="2" s="1"/>
  <c r="J7371" i="2"/>
  <c r="L7371" i="2" s="1"/>
  <c r="J8420" i="2"/>
  <c r="L8420" i="2" s="1"/>
  <c r="J9469" i="2"/>
  <c r="L9469" i="2" s="1"/>
  <c r="K1045" i="2"/>
  <c r="M1045" i="2" s="1"/>
  <c r="K2094" i="2"/>
  <c r="M2094" i="2" s="1"/>
  <c r="K3143" i="2"/>
  <c r="M3143" i="2" s="1"/>
  <c r="K4192" i="2"/>
  <c r="M4192" i="2" s="1"/>
  <c r="K5241" i="2"/>
  <c r="M5241" i="2" s="1"/>
  <c r="K6290" i="2"/>
  <c r="M6290" i="2" s="1"/>
  <c r="K7339" i="2"/>
  <c r="M7339" i="2" s="1"/>
  <c r="K8388" i="2"/>
  <c r="M8388" i="2" s="1"/>
  <c r="K9437" i="2"/>
  <c r="M9437" i="2" s="1"/>
  <c r="K10486" i="2"/>
  <c r="M10486" i="2" s="1"/>
  <c r="K1013" i="2"/>
  <c r="M1013" i="2" s="1"/>
  <c r="K2062" i="2"/>
  <c r="M2062" i="2" s="1"/>
  <c r="K3111" i="2"/>
  <c r="M3111" i="2" s="1"/>
  <c r="K4160" i="2"/>
  <c r="M4160" i="2" s="1"/>
  <c r="K6258" i="2"/>
  <c r="M6258" i="2" s="1"/>
  <c r="K5209" i="2"/>
  <c r="M5209" i="2" s="1"/>
  <c r="K7307" i="2"/>
  <c r="M7307" i="2" s="1"/>
  <c r="K8356" i="2"/>
  <c r="M8356" i="2" s="1"/>
  <c r="K9405" i="2"/>
  <c r="M9405" i="2" s="1"/>
  <c r="K10454" i="2"/>
  <c r="M10454" i="2" s="1"/>
  <c r="K981" i="2"/>
  <c r="M981" i="2" s="1"/>
  <c r="K2030" i="2"/>
  <c r="M2030" i="2" s="1"/>
  <c r="K3079" i="2"/>
  <c r="M3079" i="2" s="1"/>
  <c r="K4128" i="2"/>
  <c r="M4128" i="2" s="1"/>
  <c r="K6226" i="2"/>
  <c r="M6226" i="2" s="1"/>
  <c r="K5177" i="2"/>
  <c r="M5177" i="2" s="1"/>
  <c r="K7275" i="2"/>
  <c r="M7275" i="2" s="1"/>
  <c r="K8324" i="2"/>
  <c r="M8324" i="2" s="1"/>
  <c r="K10422" i="2"/>
  <c r="M10422" i="2" s="1"/>
  <c r="K9373" i="2"/>
  <c r="M9373" i="2" s="1"/>
  <c r="K949" i="2"/>
  <c r="M949" i="2" s="1"/>
  <c r="K1998" i="2"/>
  <c r="M1998" i="2" s="1"/>
  <c r="K3047" i="2"/>
  <c r="M3047" i="2" s="1"/>
  <c r="K4096" i="2"/>
  <c r="M4096" i="2" s="1"/>
  <c r="K5145" i="2"/>
  <c r="M5145" i="2" s="1"/>
  <c r="K6194" i="2"/>
  <c r="M6194" i="2" s="1"/>
  <c r="K7243" i="2"/>
  <c r="M7243" i="2" s="1"/>
  <c r="K8292" i="2"/>
  <c r="M8292" i="2" s="1"/>
  <c r="K10390" i="2"/>
  <c r="M10390" i="2" s="1"/>
  <c r="K9341" i="2"/>
  <c r="M9341" i="2" s="1"/>
  <c r="K917" i="2"/>
  <c r="M917" i="2" s="1"/>
  <c r="K1966" i="2"/>
  <c r="M1966" i="2" s="1"/>
  <c r="K3015" i="2"/>
  <c r="M3015" i="2" s="1"/>
  <c r="K4064" i="2"/>
  <c r="M4064" i="2" s="1"/>
  <c r="K5113" i="2"/>
  <c r="M5113" i="2" s="1"/>
  <c r="K6162" i="2"/>
  <c r="M6162" i="2" s="1"/>
  <c r="K7211" i="2"/>
  <c r="M7211" i="2" s="1"/>
  <c r="K8260" i="2"/>
  <c r="M8260" i="2" s="1"/>
  <c r="K10358" i="2"/>
  <c r="M10358" i="2" s="1"/>
  <c r="K9309" i="2"/>
  <c r="M9309" i="2" s="1"/>
  <c r="K885" i="2"/>
  <c r="M885" i="2" s="1"/>
  <c r="K1934" i="2"/>
  <c r="M1934" i="2" s="1"/>
  <c r="K2983" i="2"/>
  <c r="M2983" i="2" s="1"/>
  <c r="K4032" i="2"/>
  <c r="M4032" i="2" s="1"/>
  <c r="K5081" i="2"/>
  <c r="M5081" i="2" s="1"/>
  <c r="K6130" i="2"/>
  <c r="M6130" i="2" s="1"/>
  <c r="K7179" i="2"/>
  <c r="M7179" i="2" s="1"/>
  <c r="K8228" i="2"/>
  <c r="M8228" i="2" s="1"/>
  <c r="K9277" i="2"/>
  <c r="M9277" i="2" s="1"/>
  <c r="K10326" i="2"/>
  <c r="M10326" i="2" s="1"/>
  <c r="K853" i="2"/>
  <c r="M853" i="2" s="1"/>
  <c r="K1902" i="2"/>
  <c r="M1902" i="2" s="1"/>
  <c r="K2951" i="2"/>
  <c r="M2951" i="2" s="1"/>
  <c r="K4000" i="2"/>
  <c r="M4000" i="2" s="1"/>
  <c r="K5049" i="2"/>
  <c r="M5049" i="2" s="1"/>
  <c r="K6098" i="2"/>
  <c r="M6098" i="2" s="1"/>
  <c r="K7147" i="2"/>
  <c r="M7147" i="2" s="1"/>
  <c r="K8196" i="2"/>
  <c r="M8196" i="2" s="1"/>
  <c r="K10294" i="2"/>
  <c r="M10294" i="2" s="1"/>
  <c r="K9245" i="2"/>
  <c r="M9245" i="2" s="1"/>
  <c r="K821" i="2"/>
  <c r="M821" i="2" s="1"/>
  <c r="K1870" i="2"/>
  <c r="M1870" i="2" s="1"/>
  <c r="K2919" i="2"/>
  <c r="M2919" i="2" s="1"/>
  <c r="K3968" i="2"/>
  <c r="M3968" i="2" s="1"/>
  <c r="K5017" i="2"/>
  <c r="M5017" i="2" s="1"/>
  <c r="K6066" i="2"/>
  <c r="M6066" i="2" s="1"/>
  <c r="K7115" i="2"/>
  <c r="M7115" i="2" s="1"/>
  <c r="K8164" i="2"/>
  <c r="M8164" i="2" s="1"/>
  <c r="K10262" i="2"/>
  <c r="M10262" i="2" s="1"/>
  <c r="K9213" i="2"/>
  <c r="M9213" i="2" s="1"/>
  <c r="K789" i="2"/>
  <c r="M789" i="2" s="1"/>
  <c r="K1838" i="2"/>
  <c r="M1838" i="2" s="1"/>
  <c r="K2887" i="2"/>
  <c r="M2887" i="2" s="1"/>
  <c r="K3936" i="2"/>
  <c r="M3936" i="2" s="1"/>
  <c r="K4985" i="2"/>
  <c r="M4985" i="2" s="1"/>
  <c r="K6034" i="2"/>
  <c r="M6034" i="2" s="1"/>
  <c r="K7083" i="2"/>
  <c r="M7083" i="2" s="1"/>
  <c r="K8132" i="2"/>
  <c r="M8132" i="2" s="1"/>
  <c r="K9181" i="2"/>
  <c r="M9181" i="2" s="1"/>
  <c r="K10230" i="2"/>
  <c r="M10230" i="2" s="1"/>
  <c r="K757" i="2"/>
  <c r="M757" i="2" s="1"/>
  <c r="K1806" i="2"/>
  <c r="M1806" i="2" s="1"/>
  <c r="K2855" i="2"/>
  <c r="M2855" i="2" s="1"/>
  <c r="K3904" i="2"/>
  <c r="M3904" i="2" s="1"/>
  <c r="K4953" i="2"/>
  <c r="M4953" i="2" s="1"/>
  <c r="K6002" i="2"/>
  <c r="M6002" i="2" s="1"/>
  <c r="K7051" i="2"/>
  <c r="M7051" i="2" s="1"/>
  <c r="K8100" i="2"/>
  <c r="M8100" i="2" s="1"/>
  <c r="K9149" i="2"/>
  <c r="M9149" i="2" s="1"/>
  <c r="K10198" i="2"/>
  <c r="M10198" i="2" s="1"/>
  <c r="K725" i="2"/>
  <c r="M725" i="2" s="1"/>
  <c r="K1774" i="2"/>
  <c r="M1774" i="2" s="1"/>
  <c r="K2823" i="2"/>
  <c r="M2823" i="2" s="1"/>
  <c r="K3872" i="2"/>
  <c r="M3872" i="2" s="1"/>
  <c r="K4921" i="2"/>
  <c r="M4921" i="2" s="1"/>
  <c r="K5970" i="2"/>
  <c r="M5970" i="2" s="1"/>
  <c r="K7019" i="2"/>
  <c r="M7019" i="2" s="1"/>
  <c r="K8068" i="2"/>
  <c r="M8068" i="2" s="1"/>
  <c r="K9117" i="2"/>
  <c r="M9117" i="2" s="1"/>
  <c r="K10166" i="2"/>
  <c r="M10166" i="2" s="1"/>
  <c r="K693" i="2"/>
  <c r="M693" i="2" s="1"/>
  <c r="K1742" i="2"/>
  <c r="M1742" i="2" s="1"/>
  <c r="K2791" i="2"/>
  <c r="M2791" i="2" s="1"/>
  <c r="K3840" i="2"/>
  <c r="M3840" i="2" s="1"/>
  <c r="K4889" i="2"/>
  <c r="M4889" i="2" s="1"/>
  <c r="K5938" i="2"/>
  <c r="M5938" i="2" s="1"/>
  <c r="K6987" i="2"/>
  <c r="M6987" i="2" s="1"/>
  <c r="K8036" i="2"/>
  <c r="M8036" i="2" s="1"/>
  <c r="K9085" i="2"/>
  <c r="M9085" i="2" s="1"/>
  <c r="K10134" i="2"/>
  <c r="M10134" i="2" s="1"/>
  <c r="K661" i="2"/>
  <c r="M661" i="2" s="1"/>
  <c r="K1710" i="2"/>
  <c r="M1710" i="2" s="1"/>
  <c r="K2759" i="2"/>
  <c r="M2759" i="2" s="1"/>
  <c r="K3808" i="2"/>
  <c r="M3808" i="2" s="1"/>
  <c r="K4857" i="2"/>
  <c r="M4857" i="2" s="1"/>
  <c r="K5906" i="2"/>
  <c r="M5906" i="2" s="1"/>
  <c r="K6955" i="2"/>
  <c r="M6955" i="2" s="1"/>
  <c r="K8004" i="2"/>
  <c r="M8004" i="2" s="1"/>
  <c r="K9053" i="2"/>
  <c r="M9053" i="2" s="1"/>
  <c r="K10102" i="2"/>
  <c r="M10102" i="2" s="1"/>
  <c r="K629" i="2"/>
  <c r="M629" i="2" s="1"/>
  <c r="K1678" i="2"/>
  <c r="M1678" i="2" s="1"/>
  <c r="K2727" i="2"/>
  <c r="M2727" i="2" s="1"/>
  <c r="K3776" i="2"/>
  <c r="M3776" i="2" s="1"/>
  <c r="K4825" i="2"/>
  <c r="M4825" i="2" s="1"/>
  <c r="K5874" i="2"/>
  <c r="M5874" i="2" s="1"/>
  <c r="K6923" i="2"/>
  <c r="M6923" i="2" s="1"/>
  <c r="K7972" i="2"/>
  <c r="M7972" i="2" s="1"/>
  <c r="K9021" i="2"/>
  <c r="M9021" i="2" s="1"/>
  <c r="K10070" i="2"/>
  <c r="M10070" i="2" s="1"/>
  <c r="K597" i="2"/>
  <c r="M597" i="2" s="1"/>
  <c r="K1646" i="2"/>
  <c r="M1646" i="2" s="1"/>
  <c r="K2695" i="2"/>
  <c r="M2695" i="2" s="1"/>
  <c r="K3744" i="2"/>
  <c r="M3744" i="2" s="1"/>
  <c r="K4793" i="2"/>
  <c r="M4793" i="2" s="1"/>
  <c r="K5842" i="2"/>
  <c r="M5842" i="2" s="1"/>
  <c r="K6891" i="2"/>
  <c r="M6891" i="2" s="1"/>
  <c r="K7940" i="2"/>
  <c r="M7940" i="2" s="1"/>
  <c r="K8989" i="2"/>
  <c r="M8989" i="2" s="1"/>
  <c r="K10038" i="2"/>
  <c r="M10038" i="2" s="1"/>
  <c r="K565" i="2"/>
  <c r="M565" i="2" s="1"/>
  <c r="K1614" i="2"/>
  <c r="M1614" i="2" s="1"/>
  <c r="K2663" i="2"/>
  <c r="M2663" i="2" s="1"/>
  <c r="K3712" i="2"/>
  <c r="M3712" i="2" s="1"/>
  <c r="K4761" i="2"/>
  <c r="M4761" i="2" s="1"/>
  <c r="K5810" i="2"/>
  <c r="M5810" i="2" s="1"/>
  <c r="K6859" i="2"/>
  <c r="M6859" i="2" s="1"/>
  <c r="K7908" i="2"/>
  <c r="M7908" i="2" s="1"/>
  <c r="K8957" i="2"/>
  <c r="M8957" i="2" s="1"/>
  <c r="K10006" i="2"/>
  <c r="M10006" i="2" s="1"/>
  <c r="K533" i="2"/>
  <c r="M533" i="2" s="1"/>
  <c r="K1582" i="2"/>
  <c r="M1582" i="2" s="1"/>
  <c r="K2631" i="2"/>
  <c r="M2631" i="2" s="1"/>
  <c r="K3680" i="2"/>
  <c r="M3680" i="2" s="1"/>
  <c r="K4729" i="2"/>
  <c r="M4729" i="2" s="1"/>
  <c r="K5778" i="2"/>
  <c r="M5778" i="2" s="1"/>
  <c r="K6827" i="2"/>
  <c r="M6827" i="2" s="1"/>
  <c r="K7876" i="2"/>
  <c r="M7876" i="2" s="1"/>
  <c r="K8925" i="2"/>
  <c r="M8925" i="2" s="1"/>
  <c r="K9974" i="2"/>
  <c r="M9974" i="2" s="1"/>
  <c r="K501" i="2"/>
  <c r="M501" i="2" s="1"/>
  <c r="K1550" i="2"/>
  <c r="M1550" i="2" s="1"/>
  <c r="K2599" i="2"/>
  <c r="M2599" i="2" s="1"/>
  <c r="K3648" i="2"/>
  <c r="M3648" i="2" s="1"/>
  <c r="K4697" i="2"/>
  <c r="M4697" i="2" s="1"/>
  <c r="K5746" i="2"/>
  <c r="M5746" i="2" s="1"/>
  <c r="K6795" i="2"/>
  <c r="M6795" i="2" s="1"/>
  <c r="K7844" i="2"/>
  <c r="M7844" i="2" s="1"/>
  <c r="K8893" i="2"/>
  <c r="M8893" i="2" s="1"/>
  <c r="K9942" i="2"/>
  <c r="M9942" i="2" s="1"/>
  <c r="K469" i="2"/>
  <c r="M469" i="2" s="1"/>
  <c r="K1518" i="2"/>
  <c r="M1518" i="2" s="1"/>
  <c r="K2567" i="2"/>
  <c r="M2567" i="2" s="1"/>
  <c r="K3616" i="2"/>
  <c r="M3616" i="2" s="1"/>
  <c r="K4665" i="2"/>
  <c r="M4665" i="2" s="1"/>
  <c r="K5714" i="2"/>
  <c r="M5714" i="2" s="1"/>
  <c r="K6763" i="2"/>
  <c r="M6763" i="2" s="1"/>
  <c r="K7812" i="2"/>
  <c r="M7812" i="2" s="1"/>
  <c r="K8861" i="2"/>
  <c r="M8861" i="2" s="1"/>
  <c r="K9910" i="2"/>
  <c r="M9910" i="2" s="1"/>
  <c r="K437" i="2"/>
  <c r="M437" i="2" s="1"/>
  <c r="K1486" i="2"/>
  <c r="M1486" i="2" s="1"/>
  <c r="K2535" i="2"/>
  <c r="M2535" i="2" s="1"/>
  <c r="K3584" i="2"/>
  <c r="M3584" i="2" s="1"/>
  <c r="K4633" i="2"/>
  <c r="M4633" i="2" s="1"/>
  <c r="K5682" i="2"/>
  <c r="M5682" i="2" s="1"/>
  <c r="K6731" i="2"/>
  <c r="M6731" i="2" s="1"/>
  <c r="K7780" i="2"/>
  <c r="M7780" i="2" s="1"/>
  <c r="K8829" i="2"/>
  <c r="M8829" i="2" s="1"/>
  <c r="K9878" i="2"/>
  <c r="M9878" i="2" s="1"/>
  <c r="K405" i="2"/>
  <c r="M405" i="2" s="1"/>
  <c r="K1454" i="2"/>
  <c r="M1454" i="2" s="1"/>
  <c r="K2503" i="2"/>
  <c r="M2503" i="2" s="1"/>
  <c r="K3552" i="2"/>
  <c r="M3552" i="2" s="1"/>
  <c r="K4601" i="2"/>
  <c r="M4601" i="2" s="1"/>
  <c r="K5650" i="2"/>
  <c r="M5650" i="2" s="1"/>
  <c r="K6699" i="2"/>
  <c r="M6699" i="2" s="1"/>
  <c r="K7748" i="2"/>
  <c r="M7748" i="2" s="1"/>
  <c r="K8797" i="2"/>
  <c r="M8797" i="2" s="1"/>
  <c r="K9846" i="2"/>
  <c r="M9846" i="2" s="1"/>
  <c r="K373" i="2"/>
  <c r="M373" i="2" s="1"/>
  <c r="K1422" i="2"/>
  <c r="M1422" i="2" s="1"/>
  <c r="K2471" i="2"/>
  <c r="M2471" i="2" s="1"/>
  <c r="K3520" i="2"/>
  <c r="M3520" i="2" s="1"/>
  <c r="K4569" i="2"/>
  <c r="M4569" i="2" s="1"/>
  <c r="K5618" i="2"/>
  <c r="M5618" i="2" s="1"/>
  <c r="K6667" i="2"/>
  <c r="M6667" i="2" s="1"/>
  <c r="K7716" i="2"/>
  <c r="M7716" i="2" s="1"/>
  <c r="K8765" i="2"/>
  <c r="M8765" i="2" s="1"/>
  <c r="K9814" i="2"/>
  <c r="M9814" i="2" s="1"/>
  <c r="K341" i="2"/>
  <c r="M341" i="2" s="1"/>
  <c r="K1390" i="2"/>
  <c r="M1390" i="2" s="1"/>
  <c r="K2439" i="2"/>
  <c r="M2439" i="2" s="1"/>
  <c r="K3488" i="2"/>
  <c r="M3488" i="2" s="1"/>
  <c r="K4537" i="2"/>
  <c r="M4537" i="2" s="1"/>
  <c r="K5586" i="2"/>
  <c r="M5586" i="2" s="1"/>
  <c r="K6635" i="2"/>
  <c r="M6635" i="2" s="1"/>
  <c r="K7684" i="2"/>
  <c r="M7684" i="2" s="1"/>
  <c r="K8733" i="2"/>
  <c r="M8733" i="2" s="1"/>
  <c r="K9782" i="2"/>
  <c r="K309" i="2"/>
  <c r="M309" i="2" s="1"/>
  <c r="K1358" i="2"/>
  <c r="M1358" i="2" s="1"/>
  <c r="K2407" i="2"/>
  <c r="M2407" i="2" s="1"/>
  <c r="K3456" i="2"/>
  <c r="M3456" i="2" s="1"/>
  <c r="K4505" i="2"/>
  <c r="M4505" i="2" s="1"/>
  <c r="K5554" i="2"/>
  <c r="M5554" i="2" s="1"/>
  <c r="K6603" i="2"/>
  <c r="M6603" i="2" s="1"/>
  <c r="K7652" i="2"/>
  <c r="M7652" i="2" s="1"/>
  <c r="K8701" i="2"/>
  <c r="M8701" i="2" s="1"/>
  <c r="K9750" i="2"/>
  <c r="K1326" i="2"/>
  <c r="M1326" i="2" s="1"/>
  <c r="K277" i="2"/>
  <c r="M277" i="2" s="1"/>
  <c r="K2375" i="2"/>
  <c r="M2375" i="2" s="1"/>
  <c r="K3424" i="2"/>
  <c r="M3424" i="2" s="1"/>
  <c r="K4473" i="2"/>
  <c r="M4473" i="2" s="1"/>
  <c r="K5522" i="2"/>
  <c r="M5522" i="2" s="1"/>
  <c r="K6571" i="2"/>
  <c r="M6571" i="2" s="1"/>
  <c r="K7620" i="2"/>
  <c r="M7620" i="2" s="1"/>
  <c r="K8669" i="2"/>
  <c r="M8669" i="2" s="1"/>
  <c r="K9718" i="2"/>
  <c r="K1294" i="2"/>
  <c r="M1294" i="2" s="1"/>
  <c r="K245" i="2"/>
  <c r="M245" i="2" s="1"/>
  <c r="K2343" i="2"/>
  <c r="M2343" i="2" s="1"/>
  <c r="K3392" i="2"/>
  <c r="M3392" i="2" s="1"/>
  <c r="K4441" i="2"/>
  <c r="M4441" i="2" s="1"/>
  <c r="K5490" i="2"/>
  <c r="M5490" i="2" s="1"/>
  <c r="K6539" i="2"/>
  <c r="M6539" i="2" s="1"/>
  <c r="K7588" i="2"/>
  <c r="M7588" i="2" s="1"/>
  <c r="K8637" i="2"/>
  <c r="M8637" i="2" s="1"/>
  <c r="K9686" i="2"/>
  <c r="K1262" i="2"/>
  <c r="M1262" i="2" s="1"/>
  <c r="K213" i="2"/>
  <c r="M213" i="2" s="1"/>
  <c r="K2311" i="2"/>
  <c r="M2311" i="2" s="1"/>
  <c r="K3360" i="2"/>
  <c r="M3360" i="2" s="1"/>
  <c r="K4409" i="2"/>
  <c r="M4409" i="2" s="1"/>
  <c r="K5458" i="2"/>
  <c r="M5458" i="2" s="1"/>
  <c r="K6507" i="2"/>
  <c r="M6507" i="2" s="1"/>
  <c r="K7556" i="2"/>
  <c r="M7556" i="2" s="1"/>
  <c r="K8605" i="2"/>
  <c r="M8605" i="2" s="1"/>
  <c r="K9654" i="2"/>
  <c r="K1230" i="2"/>
  <c r="M1230" i="2" s="1"/>
  <c r="K181" i="2"/>
  <c r="M181" i="2" s="1"/>
  <c r="K2279" i="2"/>
  <c r="M2279" i="2" s="1"/>
  <c r="K3328" i="2"/>
  <c r="M3328" i="2" s="1"/>
  <c r="K4377" i="2"/>
  <c r="M4377" i="2" s="1"/>
  <c r="K5426" i="2"/>
  <c r="M5426" i="2" s="1"/>
  <c r="K6475" i="2"/>
  <c r="M6475" i="2" s="1"/>
  <c r="K7524" i="2"/>
  <c r="M7524" i="2" s="1"/>
  <c r="K8573" i="2"/>
  <c r="M8573" i="2" s="1"/>
  <c r="K9622" i="2"/>
  <c r="M9622" i="2" s="1"/>
  <c r="K1198" i="2"/>
  <c r="M1198" i="2" s="1"/>
  <c r="K149" i="2"/>
  <c r="M149" i="2" s="1"/>
  <c r="K2247" i="2"/>
  <c r="M2247" i="2" s="1"/>
  <c r="K3296" i="2"/>
  <c r="M3296" i="2" s="1"/>
  <c r="K4345" i="2"/>
  <c r="M4345" i="2" s="1"/>
  <c r="K5394" i="2"/>
  <c r="M5394" i="2" s="1"/>
  <c r="K6443" i="2"/>
  <c r="M6443" i="2" s="1"/>
  <c r="K7492" i="2"/>
  <c r="M7492" i="2" s="1"/>
  <c r="K8541" i="2"/>
  <c r="M8541" i="2" s="1"/>
  <c r="K9590" i="2"/>
  <c r="K1166" i="2"/>
  <c r="M1166" i="2" s="1"/>
  <c r="K117" i="2"/>
  <c r="M117" i="2" s="1"/>
  <c r="K2215" i="2"/>
  <c r="M2215" i="2" s="1"/>
  <c r="K3264" i="2"/>
  <c r="M3264" i="2" s="1"/>
  <c r="K4313" i="2"/>
  <c r="M4313" i="2" s="1"/>
  <c r="K5362" i="2"/>
  <c r="M5362" i="2" s="1"/>
  <c r="K6411" i="2"/>
  <c r="M6411" i="2" s="1"/>
  <c r="K7460" i="2"/>
  <c r="M7460" i="2" s="1"/>
  <c r="K8509" i="2"/>
  <c r="M8509" i="2" s="1"/>
  <c r="K9558" i="2"/>
  <c r="M9558" i="2" s="1"/>
  <c r="K1134" i="2"/>
  <c r="M1134" i="2" s="1"/>
  <c r="K85" i="2"/>
  <c r="M85" i="2" s="1"/>
  <c r="K2183" i="2"/>
  <c r="M2183" i="2" s="1"/>
  <c r="K3232" i="2"/>
  <c r="M3232" i="2" s="1"/>
  <c r="K4281" i="2"/>
  <c r="M4281" i="2" s="1"/>
  <c r="K5330" i="2"/>
  <c r="M5330" i="2" s="1"/>
  <c r="K6379" i="2"/>
  <c r="M6379" i="2" s="1"/>
  <c r="K7428" i="2"/>
  <c r="M7428" i="2" s="1"/>
  <c r="K8477" i="2"/>
  <c r="M8477" i="2" s="1"/>
  <c r="K9526" i="2"/>
  <c r="K1102" i="2"/>
  <c r="M1102" i="2" s="1"/>
  <c r="K53" i="2"/>
  <c r="M53" i="2" s="1"/>
  <c r="K2151" i="2"/>
  <c r="M2151" i="2" s="1"/>
  <c r="K3200" i="2"/>
  <c r="M3200" i="2" s="1"/>
  <c r="K4249" i="2"/>
  <c r="M4249" i="2" s="1"/>
  <c r="K5298" i="2"/>
  <c r="M5298" i="2" s="1"/>
  <c r="K6347" i="2"/>
  <c r="M6347" i="2" s="1"/>
  <c r="K8445" i="2"/>
  <c r="M8445" i="2" s="1"/>
  <c r="K7396" i="2"/>
  <c r="M7396" i="2" s="1"/>
  <c r="K9494" i="2"/>
  <c r="K1070" i="2"/>
  <c r="M1070" i="2" s="1"/>
  <c r="K21" i="2"/>
  <c r="M21" i="2" s="1"/>
  <c r="K2119" i="2"/>
  <c r="M2119" i="2" s="1"/>
  <c r="K3168" i="2"/>
  <c r="M3168" i="2" s="1"/>
  <c r="K4217" i="2"/>
  <c r="M4217" i="2" s="1"/>
  <c r="K5266" i="2"/>
  <c r="M5266" i="2" s="1"/>
  <c r="K6315" i="2"/>
  <c r="M6315" i="2" s="1"/>
  <c r="K7364" i="2"/>
  <c r="M7364" i="2" s="1"/>
  <c r="K8413" i="2"/>
  <c r="M8413" i="2" s="1"/>
  <c r="K9462" i="2"/>
  <c r="M9462" i="2" s="1"/>
  <c r="J2050" i="2"/>
  <c r="L2050" i="2" s="1"/>
  <c r="J1001" i="2"/>
  <c r="L1001" i="2" s="1"/>
  <c r="J4148" i="2"/>
  <c r="L4148" i="2" s="1"/>
  <c r="J3099" i="2"/>
  <c r="L3099" i="2" s="1"/>
  <c r="J5197" i="2"/>
  <c r="L5197" i="2" s="1"/>
  <c r="J6246" i="2"/>
  <c r="L6246" i="2" s="1"/>
  <c r="J7295" i="2"/>
  <c r="L7295" i="2" s="1"/>
  <c r="J8344" i="2"/>
  <c r="L8344" i="2" s="1"/>
  <c r="J9393" i="2"/>
  <c r="L9393" i="2" s="1"/>
  <c r="J10442" i="2"/>
  <c r="L10442" i="2" s="1"/>
  <c r="J873" i="2"/>
  <c r="L873" i="2" s="1"/>
  <c r="J1922" i="2"/>
  <c r="L1922" i="2" s="1"/>
  <c r="J2971" i="2"/>
  <c r="L2971" i="2" s="1"/>
  <c r="J4020" i="2"/>
  <c r="L4020" i="2" s="1"/>
  <c r="J5069" i="2"/>
  <c r="L5069" i="2" s="1"/>
  <c r="J6118" i="2"/>
  <c r="L6118" i="2" s="1"/>
  <c r="J7167" i="2"/>
  <c r="L7167" i="2" s="1"/>
  <c r="J8216" i="2"/>
  <c r="L8216" i="2" s="1"/>
  <c r="J9265" i="2"/>
  <c r="L9265" i="2" s="1"/>
  <c r="J10314" i="2"/>
  <c r="L10314" i="2" s="1"/>
  <c r="J421" i="2"/>
  <c r="L421" i="2" s="1"/>
  <c r="J1470" i="2"/>
  <c r="L1470" i="2" s="1"/>
  <c r="J2519" i="2"/>
  <c r="L2519" i="2" s="1"/>
  <c r="J3568" i="2"/>
  <c r="L3568" i="2" s="1"/>
  <c r="J4617" i="2"/>
  <c r="L4617" i="2" s="1"/>
  <c r="J5666" i="2"/>
  <c r="L5666" i="2" s="1"/>
  <c r="J6715" i="2"/>
  <c r="L6715" i="2" s="1"/>
  <c r="J7764" i="2"/>
  <c r="L7764" i="2" s="1"/>
  <c r="J8813" i="2"/>
  <c r="L8813" i="2" s="1"/>
  <c r="J9862" i="2"/>
  <c r="L9862" i="2" s="1"/>
  <c r="K414" i="2"/>
  <c r="M414" i="2" s="1"/>
  <c r="K1463" i="2"/>
  <c r="M1463" i="2" s="1"/>
  <c r="K2512" i="2"/>
  <c r="M2512" i="2" s="1"/>
  <c r="K3561" i="2"/>
  <c r="M3561" i="2" s="1"/>
  <c r="K4610" i="2"/>
  <c r="M4610" i="2" s="1"/>
  <c r="K5659" i="2"/>
  <c r="M5659" i="2" s="1"/>
  <c r="K6708" i="2"/>
  <c r="M6708" i="2" s="1"/>
  <c r="K7757" i="2"/>
  <c r="M7757" i="2" s="1"/>
  <c r="K8806" i="2"/>
  <c r="M8806" i="2" s="1"/>
  <c r="K9855" i="2"/>
  <c r="M9855" i="2" s="1"/>
  <c r="J836" i="2"/>
  <c r="L836" i="2" s="1"/>
  <c r="J2934" i="2"/>
  <c r="L2934" i="2" s="1"/>
  <c r="J1885" i="2"/>
  <c r="L1885" i="2" s="1"/>
  <c r="J3983" i="2"/>
  <c r="L3983" i="2" s="1"/>
  <c r="J5032" i="2"/>
  <c r="L5032" i="2" s="1"/>
  <c r="J6081" i="2"/>
  <c r="L6081" i="2" s="1"/>
  <c r="J7130" i="2"/>
  <c r="L7130" i="2" s="1"/>
  <c r="J8179" i="2"/>
  <c r="L8179" i="2" s="1"/>
  <c r="J9228" i="2"/>
  <c r="L9228" i="2" s="1"/>
  <c r="J10277" i="2"/>
  <c r="L10277" i="2" s="1"/>
  <c r="J612" i="2"/>
  <c r="L612" i="2" s="1"/>
  <c r="J2710" i="2"/>
  <c r="L2710" i="2" s="1"/>
  <c r="J1661" i="2"/>
  <c r="L1661" i="2" s="1"/>
  <c r="J3759" i="2"/>
  <c r="L3759" i="2" s="1"/>
  <c r="J4808" i="2"/>
  <c r="L4808" i="2" s="1"/>
  <c r="J5857" i="2"/>
  <c r="L5857" i="2" s="1"/>
  <c r="J6906" i="2"/>
  <c r="L6906" i="2" s="1"/>
  <c r="J7955" i="2"/>
  <c r="L7955" i="2" s="1"/>
  <c r="J9004" i="2"/>
  <c r="L9004" i="2" s="1"/>
  <c r="J10053" i="2"/>
  <c r="L10053" i="2" s="1"/>
  <c r="J865" i="2"/>
  <c r="L865" i="2" s="1"/>
  <c r="J1914" i="2"/>
  <c r="L1914" i="2" s="1"/>
  <c r="J2963" i="2"/>
  <c r="L2963" i="2" s="1"/>
  <c r="J4012" i="2"/>
  <c r="L4012" i="2" s="1"/>
  <c r="J5061" i="2"/>
  <c r="L5061" i="2" s="1"/>
  <c r="J6110" i="2"/>
  <c r="L6110" i="2" s="1"/>
  <c r="J7159" i="2"/>
  <c r="L7159" i="2" s="1"/>
  <c r="J8208" i="2"/>
  <c r="L8208" i="2" s="1"/>
  <c r="J9257" i="2"/>
  <c r="L9257" i="2" s="1"/>
  <c r="J10306" i="2"/>
  <c r="L10306" i="2" s="1"/>
  <c r="J193" i="2"/>
  <c r="L193" i="2" s="1"/>
  <c r="J1242" i="2"/>
  <c r="L1242" i="2" s="1"/>
  <c r="J2291" i="2"/>
  <c r="L2291" i="2" s="1"/>
  <c r="J3340" i="2"/>
  <c r="L3340" i="2" s="1"/>
  <c r="J4389" i="2"/>
  <c r="L4389" i="2" s="1"/>
  <c r="J5438" i="2"/>
  <c r="L5438" i="2" s="1"/>
  <c r="J6487" i="2"/>
  <c r="L6487" i="2" s="1"/>
  <c r="J7536" i="2"/>
  <c r="L7536" i="2" s="1"/>
  <c r="J8585" i="2"/>
  <c r="L8585" i="2" s="1"/>
  <c r="J9634" i="2"/>
  <c r="L9634" i="2" s="1"/>
  <c r="K346" i="2"/>
  <c r="M346" i="2" s="1"/>
  <c r="K1395" i="2"/>
  <c r="M1395" i="2" s="1"/>
  <c r="K2444" i="2"/>
  <c r="M2444" i="2" s="1"/>
  <c r="K3493" i="2"/>
  <c r="M3493" i="2" s="1"/>
  <c r="K4542" i="2"/>
  <c r="M4542" i="2" s="1"/>
  <c r="K5591" i="2"/>
  <c r="M5591" i="2" s="1"/>
  <c r="K6640" i="2"/>
  <c r="M6640" i="2" s="1"/>
  <c r="K7689" i="2"/>
  <c r="M7689" i="2" s="1"/>
  <c r="K8738" i="2"/>
  <c r="M8738" i="2" s="1"/>
  <c r="K9787" i="2"/>
  <c r="M9787" i="2" s="1"/>
  <c r="J1024" i="2"/>
  <c r="L1024" i="2" s="1"/>
  <c r="J2073" i="2"/>
  <c r="L2073" i="2" s="1"/>
  <c r="J3122" i="2"/>
  <c r="L3122" i="2" s="1"/>
  <c r="J4171" i="2"/>
  <c r="L4171" i="2" s="1"/>
  <c r="J5220" i="2"/>
  <c r="L5220" i="2" s="1"/>
  <c r="J6269" i="2"/>
  <c r="L6269" i="2" s="1"/>
  <c r="J7318" i="2"/>
  <c r="L7318" i="2" s="1"/>
  <c r="J8367" i="2"/>
  <c r="L8367" i="2" s="1"/>
  <c r="J10465" i="2"/>
  <c r="L10465" i="2" s="1"/>
  <c r="J9416" i="2"/>
  <c r="L9416" i="2" s="1"/>
  <c r="J512" i="2"/>
  <c r="L512" i="2" s="1"/>
  <c r="J2610" i="2"/>
  <c r="L2610" i="2" s="1"/>
  <c r="J1561" i="2"/>
  <c r="L1561" i="2" s="1"/>
  <c r="J3659" i="2"/>
  <c r="L3659" i="2" s="1"/>
  <c r="J4708" i="2"/>
  <c r="L4708" i="2" s="1"/>
  <c r="J5757" i="2"/>
  <c r="L5757" i="2" s="1"/>
  <c r="J6806" i="2"/>
  <c r="L6806" i="2" s="1"/>
  <c r="J7855" i="2"/>
  <c r="L7855" i="2" s="1"/>
  <c r="J8904" i="2"/>
  <c r="L8904" i="2" s="1"/>
  <c r="J9953" i="2"/>
  <c r="L9953" i="2" s="1"/>
  <c r="J1113" i="2"/>
  <c r="L1113" i="2" s="1"/>
  <c r="J64" i="2"/>
  <c r="L64" i="2" s="1"/>
  <c r="J2162" i="2"/>
  <c r="L2162" i="2" s="1"/>
  <c r="J3211" i="2"/>
  <c r="L3211" i="2" s="1"/>
  <c r="J4260" i="2"/>
  <c r="L4260" i="2" s="1"/>
  <c r="J5309" i="2"/>
  <c r="L5309" i="2" s="1"/>
  <c r="J6358" i="2"/>
  <c r="L6358" i="2" s="1"/>
  <c r="J7407" i="2"/>
  <c r="L7407" i="2" s="1"/>
  <c r="J8456" i="2"/>
  <c r="L8456" i="2" s="1"/>
  <c r="J9505" i="2"/>
  <c r="L9505" i="2" s="1"/>
  <c r="K697" i="2"/>
  <c r="M697" i="2" s="1"/>
  <c r="K1746" i="2"/>
  <c r="M1746" i="2" s="1"/>
  <c r="K2795" i="2"/>
  <c r="M2795" i="2" s="1"/>
  <c r="K3844" i="2"/>
  <c r="M3844" i="2" s="1"/>
  <c r="K4893" i="2"/>
  <c r="M4893" i="2" s="1"/>
  <c r="K5942" i="2"/>
  <c r="M5942" i="2" s="1"/>
  <c r="K6991" i="2"/>
  <c r="M6991" i="2" s="1"/>
  <c r="K8040" i="2"/>
  <c r="M8040" i="2" s="1"/>
  <c r="K9089" i="2"/>
  <c r="M9089" i="2" s="1"/>
  <c r="K10138" i="2"/>
  <c r="M10138" i="2" s="1"/>
  <c r="K1106" i="2"/>
  <c r="M1106" i="2" s="1"/>
  <c r="K57" i="2"/>
  <c r="M57" i="2" s="1"/>
  <c r="K2155" i="2"/>
  <c r="M2155" i="2" s="1"/>
  <c r="K3204" i="2"/>
  <c r="M3204" i="2" s="1"/>
  <c r="K5302" i="2"/>
  <c r="M5302" i="2" s="1"/>
  <c r="K4253" i="2"/>
  <c r="M4253" i="2" s="1"/>
  <c r="K6351" i="2"/>
  <c r="M6351" i="2" s="1"/>
  <c r="K7400" i="2"/>
  <c r="M7400" i="2" s="1"/>
  <c r="K8449" i="2"/>
  <c r="M8449" i="2" s="1"/>
  <c r="K9498" i="2"/>
  <c r="M9498" i="2" s="1"/>
  <c r="J734" i="2"/>
  <c r="L734" i="2" s="1"/>
  <c r="J1783" i="2"/>
  <c r="L1783" i="2" s="1"/>
  <c r="J2832" i="2"/>
  <c r="L2832" i="2" s="1"/>
  <c r="J3881" i="2"/>
  <c r="L3881" i="2" s="1"/>
  <c r="J4930" i="2"/>
  <c r="L4930" i="2" s="1"/>
  <c r="J5979" i="2"/>
  <c r="L5979" i="2" s="1"/>
  <c r="J7028" i="2"/>
  <c r="L7028" i="2" s="1"/>
  <c r="J8077" i="2"/>
  <c r="L8077" i="2" s="1"/>
  <c r="J9126" i="2"/>
  <c r="L9126" i="2" s="1"/>
  <c r="J10175" i="2"/>
  <c r="L10175" i="2" s="1"/>
  <c r="J350" i="2"/>
  <c r="L350" i="2" s="1"/>
  <c r="J1399" i="2"/>
  <c r="L1399" i="2" s="1"/>
  <c r="J2448" i="2"/>
  <c r="L2448" i="2" s="1"/>
  <c r="J3497" i="2"/>
  <c r="L3497" i="2" s="1"/>
  <c r="J4546" i="2"/>
  <c r="L4546" i="2" s="1"/>
  <c r="J5595" i="2"/>
  <c r="L5595" i="2" s="1"/>
  <c r="J6644" i="2"/>
  <c r="L6644" i="2" s="1"/>
  <c r="J7693" i="2"/>
  <c r="L7693" i="2" s="1"/>
  <c r="J8742" i="2"/>
  <c r="L8742" i="2" s="1"/>
  <c r="J9791" i="2"/>
  <c r="L9791" i="2" s="1"/>
  <c r="K1015" i="2"/>
  <c r="M1015" i="2" s="1"/>
  <c r="K3113" i="2"/>
  <c r="M3113" i="2" s="1"/>
  <c r="K4162" i="2"/>
  <c r="M4162" i="2" s="1"/>
  <c r="K2064" i="2"/>
  <c r="M2064" i="2" s="1"/>
  <c r="K5211" i="2"/>
  <c r="M5211" i="2" s="1"/>
  <c r="K6260" i="2"/>
  <c r="M6260" i="2" s="1"/>
  <c r="K7309" i="2"/>
  <c r="M7309" i="2" s="1"/>
  <c r="K8358" i="2"/>
  <c r="M8358" i="2" s="1"/>
  <c r="K9407" i="2"/>
  <c r="M9407" i="2" s="1"/>
  <c r="K10456" i="2"/>
  <c r="M10456" i="2" s="1"/>
  <c r="K695" i="2"/>
  <c r="M695" i="2" s="1"/>
  <c r="K1744" i="2"/>
  <c r="M1744" i="2" s="1"/>
  <c r="K2793" i="2"/>
  <c r="M2793" i="2" s="1"/>
  <c r="K3842" i="2"/>
  <c r="M3842" i="2" s="1"/>
  <c r="K4891" i="2"/>
  <c r="M4891" i="2" s="1"/>
  <c r="K5940" i="2"/>
  <c r="M5940" i="2" s="1"/>
  <c r="K6989" i="2"/>
  <c r="M6989" i="2" s="1"/>
  <c r="K8038" i="2"/>
  <c r="M8038" i="2" s="1"/>
  <c r="K9087" i="2"/>
  <c r="M9087" i="2" s="1"/>
  <c r="K10136" i="2"/>
  <c r="M10136" i="2" s="1"/>
  <c r="K279" i="2"/>
  <c r="M279" i="2" s="1"/>
  <c r="K1328" i="2"/>
  <c r="M1328" i="2" s="1"/>
  <c r="K2377" i="2"/>
  <c r="M2377" i="2" s="1"/>
  <c r="K3426" i="2"/>
  <c r="M3426" i="2" s="1"/>
  <c r="K4475" i="2"/>
  <c r="M4475" i="2" s="1"/>
  <c r="K5524" i="2"/>
  <c r="M5524" i="2" s="1"/>
  <c r="K6573" i="2"/>
  <c r="M6573" i="2" s="1"/>
  <c r="K7622" i="2"/>
  <c r="M7622" i="2" s="1"/>
  <c r="K8671" i="2"/>
  <c r="M8671" i="2" s="1"/>
  <c r="K9720" i="2"/>
  <c r="M9720" i="2" s="1"/>
  <c r="K23" i="2"/>
  <c r="M23" i="2" s="1"/>
  <c r="K1072" i="2"/>
  <c r="M1072" i="2" s="1"/>
  <c r="K2121" i="2"/>
  <c r="M2121" i="2" s="1"/>
  <c r="K4219" i="2"/>
  <c r="M4219" i="2" s="1"/>
  <c r="K3170" i="2"/>
  <c r="M3170" i="2" s="1"/>
  <c r="K5268" i="2"/>
  <c r="M5268" i="2" s="1"/>
  <c r="K6317" i="2"/>
  <c r="M6317" i="2" s="1"/>
  <c r="K7366" i="2"/>
  <c r="M7366" i="2" s="1"/>
  <c r="K9464" i="2"/>
  <c r="M9464" i="2" s="1"/>
  <c r="K8415" i="2"/>
  <c r="M8415" i="2" s="1"/>
  <c r="J989" i="2"/>
  <c r="L989" i="2" s="1"/>
  <c r="J2038" i="2"/>
  <c r="L2038" i="2" s="1"/>
  <c r="J4136" i="2"/>
  <c r="L4136" i="2" s="1"/>
  <c r="J3087" i="2"/>
  <c r="L3087" i="2" s="1"/>
  <c r="J5185" i="2"/>
  <c r="L5185" i="2" s="1"/>
  <c r="J6234" i="2"/>
  <c r="L6234" i="2" s="1"/>
  <c r="J7283" i="2"/>
  <c r="L7283" i="2" s="1"/>
  <c r="J9381" i="2"/>
  <c r="L9381" i="2" s="1"/>
  <c r="J8332" i="2"/>
  <c r="L8332" i="2" s="1"/>
  <c r="J10430" i="2"/>
  <c r="L10430" i="2" s="1"/>
  <c r="J605" i="2"/>
  <c r="L605" i="2" s="1"/>
  <c r="J2703" i="2"/>
  <c r="L2703" i="2" s="1"/>
  <c r="J3752" i="2"/>
  <c r="L3752" i="2" s="1"/>
  <c r="J1654" i="2"/>
  <c r="L1654" i="2" s="1"/>
  <c r="J4801" i="2"/>
  <c r="L4801" i="2" s="1"/>
  <c r="J5850" i="2"/>
  <c r="L5850" i="2" s="1"/>
  <c r="J6899" i="2"/>
  <c r="L6899" i="2" s="1"/>
  <c r="J7948" i="2"/>
  <c r="L7948" i="2" s="1"/>
  <c r="J8997" i="2"/>
  <c r="L8997" i="2" s="1"/>
  <c r="J10046" i="2"/>
  <c r="L10046" i="2" s="1"/>
  <c r="J285" i="2"/>
  <c r="L285" i="2" s="1"/>
  <c r="J1334" i="2"/>
  <c r="L1334" i="2" s="1"/>
  <c r="J2383" i="2"/>
  <c r="L2383" i="2" s="1"/>
  <c r="J3432" i="2"/>
  <c r="L3432" i="2" s="1"/>
  <c r="J4481" i="2"/>
  <c r="L4481" i="2" s="1"/>
  <c r="J5530" i="2"/>
  <c r="L5530" i="2" s="1"/>
  <c r="J6579" i="2"/>
  <c r="L6579" i="2" s="1"/>
  <c r="J7628" i="2"/>
  <c r="L7628" i="2" s="1"/>
  <c r="J9726" i="2"/>
  <c r="L9726" i="2" s="1"/>
  <c r="J8677" i="2"/>
  <c r="L8677" i="2" s="1"/>
  <c r="J29" i="2"/>
  <c r="L29" i="2" s="1"/>
  <c r="J1078" i="2"/>
  <c r="L1078" i="2" s="1"/>
  <c r="J2127" i="2"/>
  <c r="L2127" i="2" s="1"/>
  <c r="J3176" i="2"/>
  <c r="L3176" i="2" s="1"/>
  <c r="J4225" i="2"/>
  <c r="L4225" i="2" s="1"/>
  <c r="J5274" i="2"/>
  <c r="L5274" i="2" s="1"/>
  <c r="J6323" i="2"/>
  <c r="L6323" i="2" s="1"/>
  <c r="J8421" i="2"/>
  <c r="L8421" i="2" s="1"/>
  <c r="J7372" i="2"/>
  <c r="L7372" i="2" s="1"/>
  <c r="J9470" i="2"/>
  <c r="L9470" i="2" s="1"/>
  <c r="K854" i="2"/>
  <c r="M854" i="2" s="1"/>
  <c r="K1903" i="2"/>
  <c r="M1903" i="2" s="1"/>
  <c r="K2952" i="2"/>
  <c r="M2952" i="2" s="1"/>
  <c r="K4001" i="2"/>
  <c r="M4001" i="2" s="1"/>
  <c r="K5050" i="2"/>
  <c r="M5050" i="2" s="1"/>
  <c r="K6099" i="2"/>
  <c r="M6099" i="2" s="1"/>
  <c r="K7148" i="2"/>
  <c r="M7148" i="2" s="1"/>
  <c r="K8197" i="2"/>
  <c r="M8197" i="2" s="1"/>
  <c r="K10295" i="2"/>
  <c r="M10295" i="2" s="1"/>
  <c r="K9246" i="2"/>
  <c r="M9246" i="2" s="1"/>
  <c r="K662" i="2"/>
  <c r="M662" i="2" s="1"/>
  <c r="K1711" i="2"/>
  <c r="M1711" i="2" s="1"/>
  <c r="K2760" i="2"/>
  <c r="M2760" i="2" s="1"/>
  <c r="K3809" i="2"/>
  <c r="M3809" i="2" s="1"/>
  <c r="K4858" i="2"/>
  <c r="M4858" i="2" s="1"/>
  <c r="K5907" i="2"/>
  <c r="M5907" i="2" s="1"/>
  <c r="K6956" i="2"/>
  <c r="M6956" i="2" s="1"/>
  <c r="K8005" i="2"/>
  <c r="M8005" i="2" s="1"/>
  <c r="K9054" i="2"/>
  <c r="M9054" i="2" s="1"/>
  <c r="K10103" i="2"/>
  <c r="M10103" i="2" s="1"/>
  <c r="K502" i="2"/>
  <c r="M502" i="2" s="1"/>
  <c r="K1551" i="2"/>
  <c r="M1551" i="2" s="1"/>
  <c r="K2600" i="2"/>
  <c r="M2600" i="2" s="1"/>
  <c r="K3649" i="2"/>
  <c r="M3649" i="2" s="1"/>
  <c r="K4698" i="2"/>
  <c r="M4698" i="2" s="1"/>
  <c r="K5747" i="2"/>
  <c r="M5747" i="2" s="1"/>
  <c r="K6796" i="2"/>
  <c r="M6796" i="2" s="1"/>
  <c r="K7845" i="2"/>
  <c r="M7845" i="2" s="1"/>
  <c r="K8894" i="2"/>
  <c r="M8894" i="2" s="1"/>
  <c r="K9943" i="2"/>
  <c r="M9943" i="2" s="1"/>
  <c r="K310" i="2"/>
  <c r="M310" i="2" s="1"/>
  <c r="K1359" i="2"/>
  <c r="M1359" i="2" s="1"/>
  <c r="K2408" i="2"/>
  <c r="M2408" i="2" s="1"/>
  <c r="K3457" i="2"/>
  <c r="M3457" i="2" s="1"/>
  <c r="K4506" i="2"/>
  <c r="M4506" i="2" s="1"/>
  <c r="K5555" i="2"/>
  <c r="M5555" i="2" s="1"/>
  <c r="K6604" i="2"/>
  <c r="M6604" i="2" s="1"/>
  <c r="K7653" i="2"/>
  <c r="M7653" i="2" s="1"/>
  <c r="K8702" i="2"/>
  <c r="M8702" i="2" s="1"/>
  <c r="K9751" i="2"/>
  <c r="M9751" i="2" s="1"/>
  <c r="K1103" i="2"/>
  <c r="M1103" i="2" s="1"/>
  <c r="K54" i="2"/>
  <c r="M54" i="2" s="1"/>
  <c r="K2152" i="2"/>
  <c r="M2152" i="2" s="1"/>
  <c r="K3201" i="2"/>
  <c r="M3201" i="2" s="1"/>
  <c r="K4250" i="2"/>
  <c r="M4250" i="2" s="1"/>
  <c r="K5299" i="2"/>
  <c r="M5299" i="2" s="1"/>
  <c r="K6348" i="2"/>
  <c r="M6348" i="2" s="1"/>
  <c r="K7397" i="2"/>
  <c r="M7397" i="2" s="1"/>
  <c r="K9495" i="2"/>
  <c r="M9495" i="2" s="1"/>
  <c r="K8446" i="2"/>
  <c r="M8446" i="2" s="1"/>
  <c r="J1019" i="2"/>
  <c r="L1019" i="2" s="1"/>
  <c r="J2068" i="2"/>
  <c r="L2068" i="2" s="1"/>
  <c r="J3117" i="2"/>
  <c r="L3117" i="2" s="1"/>
  <c r="J4166" i="2"/>
  <c r="L4166" i="2" s="1"/>
  <c r="J5215" i="2"/>
  <c r="L5215" i="2" s="1"/>
  <c r="J7313" i="2"/>
  <c r="L7313" i="2" s="1"/>
  <c r="J6264" i="2"/>
  <c r="L6264" i="2" s="1"/>
  <c r="J8362" i="2"/>
  <c r="L8362" i="2" s="1"/>
  <c r="J9411" i="2"/>
  <c r="L9411" i="2" s="1"/>
  <c r="J10460" i="2"/>
  <c r="L10460" i="2" s="1"/>
  <c r="J987" i="2"/>
  <c r="L987" i="2" s="1"/>
  <c r="J2036" i="2"/>
  <c r="L2036" i="2" s="1"/>
  <c r="J3085" i="2"/>
  <c r="L3085" i="2" s="1"/>
  <c r="J4134" i="2"/>
  <c r="L4134" i="2" s="1"/>
  <c r="J5183" i="2"/>
  <c r="L5183" i="2" s="1"/>
  <c r="J6232" i="2"/>
  <c r="L6232" i="2" s="1"/>
  <c r="J7281" i="2"/>
  <c r="L7281" i="2" s="1"/>
  <c r="J8330" i="2"/>
  <c r="L8330" i="2" s="1"/>
  <c r="J9379" i="2"/>
  <c r="L9379" i="2" s="1"/>
  <c r="J10428" i="2"/>
  <c r="L10428" i="2" s="1"/>
  <c r="J955" i="2"/>
  <c r="L955" i="2" s="1"/>
  <c r="J2004" i="2"/>
  <c r="L2004" i="2" s="1"/>
  <c r="J3053" i="2"/>
  <c r="L3053" i="2" s="1"/>
  <c r="J4102" i="2"/>
  <c r="L4102" i="2" s="1"/>
  <c r="J5151" i="2"/>
  <c r="L5151" i="2" s="1"/>
  <c r="J6200" i="2"/>
  <c r="L6200" i="2" s="1"/>
  <c r="J7249" i="2"/>
  <c r="L7249" i="2" s="1"/>
  <c r="J8298" i="2"/>
  <c r="L8298" i="2" s="1"/>
  <c r="J9347" i="2"/>
  <c r="L9347" i="2" s="1"/>
  <c r="J10396" i="2"/>
  <c r="L10396" i="2" s="1"/>
  <c r="J923" i="2"/>
  <c r="L923" i="2" s="1"/>
  <c r="J1972" i="2"/>
  <c r="L1972" i="2" s="1"/>
  <c r="J3021" i="2"/>
  <c r="L3021" i="2" s="1"/>
  <c r="J4070" i="2"/>
  <c r="L4070" i="2" s="1"/>
  <c r="J5119" i="2"/>
  <c r="L5119" i="2" s="1"/>
  <c r="J6168" i="2"/>
  <c r="L6168" i="2" s="1"/>
  <c r="J7217" i="2"/>
  <c r="L7217" i="2" s="1"/>
  <c r="J8266" i="2"/>
  <c r="L8266" i="2" s="1"/>
  <c r="J9315" i="2"/>
  <c r="L9315" i="2" s="1"/>
  <c r="J10364" i="2"/>
  <c r="L10364" i="2" s="1"/>
  <c r="J891" i="2"/>
  <c r="L891" i="2" s="1"/>
  <c r="J1940" i="2"/>
  <c r="L1940" i="2" s="1"/>
  <c r="J2989" i="2"/>
  <c r="L2989" i="2" s="1"/>
  <c r="J4038" i="2"/>
  <c r="L4038" i="2" s="1"/>
  <c r="J5087" i="2"/>
  <c r="L5087" i="2" s="1"/>
  <c r="J6136" i="2"/>
  <c r="L6136" i="2" s="1"/>
  <c r="J7185" i="2"/>
  <c r="L7185" i="2" s="1"/>
  <c r="J8234" i="2"/>
  <c r="L8234" i="2" s="1"/>
  <c r="J9283" i="2"/>
  <c r="L9283" i="2" s="1"/>
  <c r="J10332" i="2"/>
  <c r="L10332" i="2" s="1"/>
  <c r="J859" i="2"/>
  <c r="L859" i="2" s="1"/>
  <c r="J1908" i="2"/>
  <c r="L1908" i="2" s="1"/>
  <c r="J2957" i="2"/>
  <c r="L2957" i="2" s="1"/>
  <c r="J4006" i="2"/>
  <c r="L4006" i="2" s="1"/>
  <c r="J6104" i="2"/>
  <c r="L6104" i="2" s="1"/>
  <c r="J5055" i="2"/>
  <c r="L5055" i="2" s="1"/>
  <c r="J7153" i="2"/>
  <c r="L7153" i="2" s="1"/>
  <c r="J8202" i="2"/>
  <c r="L8202" i="2" s="1"/>
  <c r="J9251" i="2"/>
  <c r="L9251" i="2" s="1"/>
  <c r="J10300" i="2"/>
  <c r="L10300" i="2" s="1"/>
  <c r="J827" i="2"/>
  <c r="L827" i="2" s="1"/>
  <c r="J1876" i="2"/>
  <c r="L1876" i="2" s="1"/>
  <c r="J2925" i="2"/>
  <c r="L2925" i="2" s="1"/>
  <c r="J3974" i="2"/>
  <c r="L3974" i="2" s="1"/>
  <c r="J5023" i="2"/>
  <c r="L5023" i="2" s="1"/>
  <c r="J6072" i="2"/>
  <c r="L6072" i="2" s="1"/>
  <c r="J7121" i="2"/>
  <c r="L7121" i="2" s="1"/>
  <c r="J8170" i="2"/>
  <c r="L8170" i="2" s="1"/>
  <c r="J9219" i="2"/>
  <c r="L9219" i="2" s="1"/>
  <c r="J10268" i="2"/>
  <c r="L10268" i="2" s="1"/>
  <c r="J795" i="2"/>
  <c r="L795" i="2" s="1"/>
  <c r="J1844" i="2"/>
  <c r="L1844" i="2" s="1"/>
  <c r="J2893" i="2"/>
  <c r="L2893" i="2" s="1"/>
  <c r="J3942" i="2"/>
  <c r="L3942" i="2" s="1"/>
  <c r="J4991" i="2"/>
  <c r="L4991" i="2" s="1"/>
  <c r="J6040" i="2"/>
  <c r="L6040" i="2" s="1"/>
  <c r="J7089" i="2"/>
  <c r="L7089" i="2" s="1"/>
  <c r="J8138" i="2"/>
  <c r="L8138" i="2" s="1"/>
  <c r="J9187" i="2"/>
  <c r="L9187" i="2" s="1"/>
  <c r="J10236" i="2"/>
  <c r="L10236" i="2" s="1"/>
  <c r="J763" i="2"/>
  <c r="L763" i="2" s="1"/>
  <c r="J1812" i="2"/>
  <c r="L1812" i="2" s="1"/>
  <c r="J2861" i="2"/>
  <c r="L2861" i="2" s="1"/>
  <c r="J3910" i="2"/>
  <c r="L3910" i="2" s="1"/>
  <c r="J4959" i="2"/>
  <c r="L4959" i="2" s="1"/>
  <c r="J6008" i="2"/>
  <c r="L6008" i="2" s="1"/>
  <c r="J7057" i="2"/>
  <c r="L7057" i="2" s="1"/>
  <c r="J8106" i="2"/>
  <c r="L8106" i="2" s="1"/>
  <c r="J9155" i="2"/>
  <c r="L9155" i="2" s="1"/>
  <c r="J10204" i="2"/>
  <c r="L10204" i="2" s="1"/>
  <c r="J731" i="2"/>
  <c r="L731" i="2" s="1"/>
  <c r="J1780" i="2"/>
  <c r="L1780" i="2" s="1"/>
  <c r="J2829" i="2"/>
  <c r="L2829" i="2" s="1"/>
  <c r="J3878" i="2"/>
  <c r="L3878" i="2" s="1"/>
  <c r="J4927" i="2"/>
  <c r="L4927" i="2" s="1"/>
  <c r="J5976" i="2"/>
  <c r="L5976" i="2" s="1"/>
  <c r="J7025" i="2"/>
  <c r="L7025" i="2" s="1"/>
  <c r="J8074" i="2"/>
  <c r="L8074" i="2" s="1"/>
  <c r="J9123" i="2"/>
  <c r="L9123" i="2" s="1"/>
  <c r="J10172" i="2"/>
  <c r="L10172" i="2" s="1"/>
  <c r="J699" i="2"/>
  <c r="L699" i="2" s="1"/>
  <c r="J1748" i="2"/>
  <c r="L1748" i="2" s="1"/>
  <c r="J2797" i="2"/>
  <c r="L2797" i="2" s="1"/>
  <c r="J3846" i="2"/>
  <c r="L3846" i="2" s="1"/>
  <c r="J4895" i="2"/>
  <c r="L4895" i="2" s="1"/>
  <c r="J5944" i="2"/>
  <c r="L5944" i="2" s="1"/>
  <c r="J6993" i="2"/>
  <c r="L6993" i="2" s="1"/>
  <c r="J8042" i="2"/>
  <c r="L8042" i="2" s="1"/>
  <c r="J9091" i="2"/>
  <c r="L9091" i="2" s="1"/>
  <c r="J10140" i="2"/>
  <c r="L10140" i="2" s="1"/>
  <c r="J667" i="2"/>
  <c r="L667" i="2" s="1"/>
  <c r="J1716" i="2"/>
  <c r="L1716" i="2" s="1"/>
  <c r="J2765" i="2"/>
  <c r="L2765" i="2" s="1"/>
  <c r="J3814" i="2"/>
  <c r="L3814" i="2" s="1"/>
  <c r="J4863" i="2"/>
  <c r="L4863" i="2" s="1"/>
  <c r="J5912" i="2"/>
  <c r="L5912" i="2" s="1"/>
  <c r="J6961" i="2"/>
  <c r="L6961" i="2" s="1"/>
  <c r="J8010" i="2"/>
  <c r="L8010" i="2" s="1"/>
  <c r="J9059" i="2"/>
  <c r="L9059" i="2" s="1"/>
  <c r="J10108" i="2"/>
  <c r="L10108" i="2" s="1"/>
  <c r="J635" i="2"/>
  <c r="L635" i="2" s="1"/>
  <c r="J1684" i="2"/>
  <c r="L1684" i="2" s="1"/>
  <c r="J2733" i="2"/>
  <c r="L2733" i="2" s="1"/>
  <c r="J3782" i="2"/>
  <c r="L3782" i="2" s="1"/>
  <c r="J4831" i="2"/>
  <c r="L4831" i="2" s="1"/>
  <c r="J5880" i="2"/>
  <c r="L5880" i="2" s="1"/>
  <c r="J6929" i="2"/>
  <c r="L6929" i="2" s="1"/>
  <c r="J7978" i="2"/>
  <c r="L7978" i="2" s="1"/>
  <c r="J9027" i="2"/>
  <c r="L9027" i="2" s="1"/>
  <c r="J10076" i="2"/>
  <c r="L10076" i="2" s="1"/>
  <c r="J603" i="2"/>
  <c r="L603" i="2" s="1"/>
  <c r="J1652" i="2"/>
  <c r="L1652" i="2" s="1"/>
  <c r="J2701" i="2"/>
  <c r="L2701" i="2" s="1"/>
  <c r="J3750" i="2"/>
  <c r="L3750" i="2" s="1"/>
  <c r="J4799" i="2"/>
  <c r="L4799" i="2" s="1"/>
  <c r="J5848" i="2"/>
  <c r="L5848" i="2" s="1"/>
  <c r="J6897" i="2"/>
  <c r="L6897" i="2" s="1"/>
  <c r="J7946" i="2"/>
  <c r="L7946" i="2" s="1"/>
  <c r="J8995" i="2"/>
  <c r="L8995" i="2" s="1"/>
  <c r="J10044" i="2"/>
  <c r="L10044" i="2" s="1"/>
  <c r="J571" i="2"/>
  <c r="L571" i="2" s="1"/>
  <c r="J1620" i="2"/>
  <c r="L1620" i="2" s="1"/>
  <c r="J2669" i="2"/>
  <c r="L2669" i="2" s="1"/>
  <c r="J3718" i="2"/>
  <c r="L3718" i="2" s="1"/>
  <c r="J4767" i="2"/>
  <c r="L4767" i="2" s="1"/>
  <c r="J5816" i="2"/>
  <c r="L5816" i="2" s="1"/>
  <c r="J6865" i="2"/>
  <c r="L6865" i="2" s="1"/>
  <c r="J7914" i="2"/>
  <c r="L7914" i="2" s="1"/>
  <c r="J8963" i="2"/>
  <c r="L8963" i="2" s="1"/>
  <c r="J10012" i="2"/>
  <c r="L10012" i="2" s="1"/>
  <c r="J539" i="2"/>
  <c r="L539" i="2" s="1"/>
  <c r="J1588" i="2"/>
  <c r="L1588" i="2" s="1"/>
  <c r="J2637" i="2"/>
  <c r="L2637" i="2" s="1"/>
  <c r="J3686" i="2"/>
  <c r="L3686" i="2" s="1"/>
  <c r="J4735" i="2"/>
  <c r="L4735" i="2" s="1"/>
  <c r="J5784" i="2"/>
  <c r="L5784" i="2" s="1"/>
  <c r="J6833" i="2"/>
  <c r="L6833" i="2" s="1"/>
  <c r="J7882" i="2"/>
  <c r="L7882" i="2" s="1"/>
  <c r="J8931" i="2"/>
  <c r="L8931" i="2" s="1"/>
  <c r="J9980" i="2"/>
  <c r="L9980" i="2" s="1"/>
  <c r="J507" i="2"/>
  <c r="L507" i="2" s="1"/>
  <c r="J1556" i="2"/>
  <c r="L1556" i="2" s="1"/>
  <c r="J2605" i="2"/>
  <c r="L2605" i="2" s="1"/>
  <c r="J3654" i="2"/>
  <c r="L3654" i="2" s="1"/>
  <c r="J4703" i="2"/>
  <c r="L4703" i="2" s="1"/>
  <c r="J5752" i="2"/>
  <c r="L5752" i="2" s="1"/>
  <c r="J6801" i="2"/>
  <c r="L6801" i="2" s="1"/>
  <c r="J7850" i="2"/>
  <c r="L7850" i="2" s="1"/>
  <c r="J8899" i="2"/>
  <c r="L8899" i="2" s="1"/>
  <c r="J9948" i="2"/>
  <c r="L9948" i="2" s="1"/>
  <c r="J475" i="2"/>
  <c r="L475" i="2" s="1"/>
  <c r="J1524" i="2"/>
  <c r="L1524" i="2" s="1"/>
  <c r="J2573" i="2"/>
  <c r="L2573" i="2" s="1"/>
  <c r="J3622" i="2"/>
  <c r="L3622" i="2" s="1"/>
  <c r="J4671" i="2"/>
  <c r="L4671" i="2" s="1"/>
  <c r="J5720" i="2"/>
  <c r="L5720" i="2" s="1"/>
  <c r="J6769" i="2"/>
  <c r="L6769" i="2" s="1"/>
  <c r="J7818" i="2"/>
  <c r="L7818" i="2" s="1"/>
  <c r="J8867" i="2"/>
  <c r="L8867" i="2" s="1"/>
  <c r="J9916" i="2"/>
  <c r="L9916" i="2" s="1"/>
  <c r="J443" i="2"/>
  <c r="L443" i="2" s="1"/>
  <c r="J1492" i="2"/>
  <c r="L1492" i="2" s="1"/>
  <c r="J2541" i="2"/>
  <c r="L2541" i="2" s="1"/>
  <c r="J3590" i="2"/>
  <c r="L3590" i="2" s="1"/>
  <c r="J4639" i="2"/>
  <c r="L4639" i="2" s="1"/>
  <c r="J5688" i="2"/>
  <c r="L5688" i="2" s="1"/>
  <c r="J6737" i="2"/>
  <c r="L6737" i="2" s="1"/>
  <c r="J7786" i="2"/>
  <c r="L7786" i="2" s="1"/>
  <c r="J8835" i="2"/>
  <c r="L8835" i="2" s="1"/>
  <c r="J9884" i="2"/>
  <c r="L9884" i="2" s="1"/>
  <c r="J411" i="2"/>
  <c r="L411" i="2" s="1"/>
  <c r="J1460" i="2"/>
  <c r="L1460" i="2" s="1"/>
  <c r="J2509" i="2"/>
  <c r="L2509" i="2" s="1"/>
  <c r="J3558" i="2"/>
  <c r="L3558" i="2" s="1"/>
  <c r="J4607" i="2"/>
  <c r="L4607" i="2" s="1"/>
  <c r="J5656" i="2"/>
  <c r="L5656" i="2" s="1"/>
  <c r="J6705" i="2"/>
  <c r="L6705" i="2" s="1"/>
  <c r="J7754" i="2"/>
  <c r="L7754" i="2" s="1"/>
  <c r="J8803" i="2"/>
  <c r="L8803" i="2" s="1"/>
  <c r="J9852" i="2"/>
  <c r="L9852" i="2" s="1"/>
  <c r="J379" i="2"/>
  <c r="L379" i="2" s="1"/>
  <c r="J1428" i="2"/>
  <c r="L1428" i="2" s="1"/>
  <c r="J2477" i="2"/>
  <c r="L2477" i="2" s="1"/>
  <c r="J3526" i="2"/>
  <c r="L3526" i="2" s="1"/>
  <c r="J4575" i="2"/>
  <c r="L4575" i="2" s="1"/>
  <c r="J5624" i="2"/>
  <c r="L5624" i="2" s="1"/>
  <c r="J6673" i="2"/>
  <c r="L6673" i="2" s="1"/>
  <c r="J7722" i="2"/>
  <c r="L7722" i="2" s="1"/>
  <c r="J8771" i="2"/>
  <c r="L8771" i="2" s="1"/>
  <c r="J9820" i="2"/>
  <c r="L9820" i="2" s="1"/>
  <c r="J347" i="2"/>
  <c r="L347" i="2" s="1"/>
  <c r="J1396" i="2"/>
  <c r="L1396" i="2" s="1"/>
  <c r="J2445" i="2"/>
  <c r="L2445" i="2" s="1"/>
  <c r="J3494" i="2"/>
  <c r="L3494" i="2" s="1"/>
  <c r="J4543" i="2"/>
  <c r="L4543" i="2" s="1"/>
  <c r="J5592" i="2"/>
  <c r="L5592" i="2" s="1"/>
  <c r="J6641" i="2"/>
  <c r="L6641" i="2" s="1"/>
  <c r="J7690" i="2"/>
  <c r="L7690" i="2" s="1"/>
  <c r="J8739" i="2"/>
  <c r="L8739" i="2" s="1"/>
  <c r="J9788" i="2"/>
  <c r="L9788" i="2" s="1"/>
  <c r="J901" i="2"/>
  <c r="L901" i="2" s="1"/>
  <c r="J1950" i="2"/>
  <c r="L1950" i="2" s="1"/>
  <c r="J2999" i="2"/>
  <c r="L2999" i="2" s="1"/>
  <c r="J4048" i="2"/>
  <c r="L4048" i="2" s="1"/>
  <c r="J5097" i="2"/>
  <c r="L5097" i="2" s="1"/>
  <c r="J6146" i="2"/>
  <c r="L6146" i="2" s="1"/>
  <c r="J7195" i="2"/>
  <c r="L7195" i="2" s="1"/>
  <c r="J8244" i="2"/>
  <c r="L8244" i="2" s="1"/>
  <c r="J9293" i="2"/>
  <c r="L9293" i="2" s="1"/>
  <c r="J10342" i="2"/>
  <c r="L10342" i="2" s="1"/>
  <c r="K894" i="2"/>
  <c r="M894" i="2" s="1"/>
  <c r="K1943" i="2"/>
  <c r="M1943" i="2" s="1"/>
  <c r="K2992" i="2"/>
  <c r="M2992" i="2" s="1"/>
  <c r="K4041" i="2"/>
  <c r="M4041" i="2" s="1"/>
  <c r="K5090" i="2"/>
  <c r="M5090" i="2" s="1"/>
  <c r="K6139" i="2"/>
  <c r="M6139" i="2" s="1"/>
  <c r="K7188" i="2"/>
  <c r="M7188" i="2" s="1"/>
  <c r="K8237" i="2"/>
  <c r="M8237" i="2" s="1"/>
  <c r="K9286" i="2"/>
  <c r="M9286" i="2" s="1"/>
  <c r="K10335" i="2"/>
  <c r="M10335" i="2" s="1"/>
  <c r="J388" i="2"/>
  <c r="L388" i="2" s="1"/>
  <c r="J2486" i="2"/>
  <c r="L2486" i="2" s="1"/>
  <c r="J1437" i="2"/>
  <c r="L1437" i="2" s="1"/>
  <c r="J3535" i="2"/>
  <c r="L3535" i="2" s="1"/>
  <c r="J4584" i="2"/>
  <c r="L4584" i="2" s="1"/>
  <c r="J5633" i="2"/>
  <c r="L5633" i="2" s="1"/>
  <c r="J6682" i="2"/>
  <c r="L6682" i="2" s="1"/>
  <c r="J7731" i="2"/>
  <c r="L7731" i="2" s="1"/>
  <c r="J8780" i="2"/>
  <c r="L8780" i="2" s="1"/>
  <c r="J9829" i="2"/>
  <c r="L9829" i="2" s="1"/>
  <c r="J769" i="2"/>
  <c r="L769" i="2" s="1"/>
  <c r="J1818" i="2"/>
  <c r="L1818" i="2" s="1"/>
  <c r="J2867" i="2"/>
  <c r="L2867" i="2" s="1"/>
  <c r="J3916" i="2"/>
  <c r="L3916" i="2" s="1"/>
  <c r="J4965" i="2"/>
  <c r="L4965" i="2" s="1"/>
  <c r="J6014" i="2"/>
  <c r="L6014" i="2" s="1"/>
  <c r="J7063" i="2"/>
  <c r="L7063" i="2" s="1"/>
  <c r="J8112" i="2"/>
  <c r="L8112" i="2" s="1"/>
  <c r="J9161" i="2"/>
  <c r="L9161" i="2" s="1"/>
  <c r="J10210" i="2"/>
  <c r="L10210" i="2" s="1"/>
  <c r="J225" i="2"/>
  <c r="L225" i="2" s="1"/>
  <c r="J1274" i="2"/>
  <c r="L1274" i="2" s="1"/>
  <c r="J2323" i="2"/>
  <c r="L2323" i="2" s="1"/>
  <c r="J3372" i="2"/>
  <c r="L3372" i="2" s="1"/>
  <c r="J4421" i="2"/>
  <c r="L4421" i="2" s="1"/>
  <c r="J5470" i="2"/>
  <c r="L5470" i="2" s="1"/>
  <c r="J6519" i="2"/>
  <c r="L6519" i="2" s="1"/>
  <c r="J7568" i="2"/>
  <c r="L7568" i="2" s="1"/>
  <c r="J8617" i="2"/>
  <c r="L8617" i="2" s="1"/>
  <c r="J9666" i="2"/>
  <c r="L9666" i="2" s="1"/>
  <c r="K634" i="2"/>
  <c r="M634" i="2" s="1"/>
  <c r="K1683" i="2"/>
  <c r="M1683" i="2" s="1"/>
  <c r="K2732" i="2"/>
  <c r="M2732" i="2" s="1"/>
  <c r="K3781" i="2"/>
  <c r="M3781" i="2" s="1"/>
  <c r="K4830" i="2"/>
  <c r="M4830" i="2" s="1"/>
  <c r="K5879" i="2"/>
  <c r="M5879" i="2" s="1"/>
  <c r="K6928" i="2"/>
  <c r="M6928" i="2" s="1"/>
  <c r="K7977" i="2"/>
  <c r="M7977" i="2" s="1"/>
  <c r="K9026" i="2"/>
  <c r="M9026" i="2" s="1"/>
  <c r="K10075" i="2"/>
  <c r="M10075" i="2" s="1"/>
  <c r="J800" i="2"/>
  <c r="L800" i="2" s="1"/>
  <c r="J2898" i="2"/>
  <c r="L2898" i="2" s="1"/>
  <c r="J1849" i="2"/>
  <c r="L1849" i="2" s="1"/>
  <c r="J3947" i="2"/>
  <c r="L3947" i="2" s="1"/>
  <c r="J4996" i="2"/>
  <c r="L4996" i="2" s="1"/>
  <c r="J6045" i="2"/>
  <c r="L6045" i="2" s="1"/>
  <c r="J7094" i="2"/>
  <c r="L7094" i="2" s="1"/>
  <c r="J8143" i="2"/>
  <c r="L8143" i="2" s="1"/>
  <c r="J9192" i="2"/>
  <c r="L9192" i="2" s="1"/>
  <c r="J10241" i="2"/>
  <c r="L10241" i="2" s="1"/>
  <c r="J288" i="2"/>
  <c r="L288" i="2" s="1"/>
  <c r="J1337" i="2"/>
  <c r="L1337" i="2" s="1"/>
  <c r="J2386" i="2"/>
  <c r="L2386" i="2" s="1"/>
  <c r="J3435" i="2"/>
  <c r="L3435" i="2" s="1"/>
  <c r="J4484" i="2"/>
  <c r="L4484" i="2" s="1"/>
  <c r="J5533" i="2"/>
  <c r="L5533" i="2" s="1"/>
  <c r="J6582" i="2"/>
  <c r="L6582" i="2" s="1"/>
  <c r="J7631" i="2"/>
  <c r="L7631" i="2" s="1"/>
  <c r="J8680" i="2"/>
  <c r="L8680" i="2" s="1"/>
  <c r="J9729" i="2"/>
  <c r="L9729" i="2" s="1"/>
  <c r="K857" i="2"/>
  <c r="M857" i="2" s="1"/>
  <c r="K1906" i="2"/>
  <c r="M1906" i="2" s="1"/>
  <c r="K2955" i="2"/>
  <c r="M2955" i="2" s="1"/>
  <c r="K5053" i="2"/>
  <c r="M5053" i="2" s="1"/>
  <c r="K4004" i="2"/>
  <c r="M4004" i="2" s="1"/>
  <c r="K6102" i="2"/>
  <c r="M6102" i="2" s="1"/>
  <c r="K7151" i="2"/>
  <c r="M7151" i="2" s="1"/>
  <c r="K9249" i="2"/>
  <c r="M9249" i="2" s="1"/>
  <c r="K8200" i="2"/>
  <c r="M8200" i="2" s="1"/>
  <c r="K10298" i="2"/>
  <c r="M10298" i="2" s="1"/>
  <c r="K313" i="2"/>
  <c r="M313" i="2" s="1"/>
  <c r="K1362" i="2"/>
  <c r="M1362" i="2" s="1"/>
  <c r="K2411" i="2"/>
  <c r="M2411" i="2" s="1"/>
  <c r="K3460" i="2"/>
  <c r="M3460" i="2" s="1"/>
  <c r="K4509" i="2"/>
  <c r="M4509" i="2" s="1"/>
  <c r="K5558" i="2"/>
  <c r="M5558" i="2" s="1"/>
  <c r="K6607" i="2"/>
  <c r="M6607" i="2" s="1"/>
  <c r="K7656" i="2"/>
  <c r="M7656" i="2" s="1"/>
  <c r="K8705" i="2"/>
  <c r="M8705" i="2" s="1"/>
  <c r="K9754" i="2"/>
  <c r="M9754" i="2" s="1"/>
  <c r="J638" i="2"/>
  <c r="L638" i="2" s="1"/>
  <c r="J1687" i="2"/>
  <c r="L1687" i="2" s="1"/>
  <c r="J2736" i="2"/>
  <c r="L2736" i="2" s="1"/>
  <c r="J3785" i="2"/>
  <c r="L3785" i="2" s="1"/>
  <c r="J4834" i="2"/>
  <c r="L4834" i="2" s="1"/>
  <c r="J5883" i="2"/>
  <c r="L5883" i="2" s="1"/>
  <c r="J6932" i="2"/>
  <c r="L6932" i="2" s="1"/>
  <c r="J7981" i="2"/>
  <c r="L7981" i="2" s="1"/>
  <c r="J9030" i="2"/>
  <c r="L9030" i="2" s="1"/>
  <c r="J10079" i="2"/>
  <c r="L10079" i="2" s="1"/>
  <c r="J254" i="2"/>
  <c r="L254" i="2" s="1"/>
  <c r="J1303" i="2"/>
  <c r="L1303" i="2" s="1"/>
  <c r="J2352" i="2"/>
  <c r="L2352" i="2" s="1"/>
  <c r="J3401" i="2"/>
  <c r="L3401" i="2" s="1"/>
  <c r="J4450" i="2"/>
  <c r="L4450" i="2" s="1"/>
  <c r="J5499" i="2"/>
  <c r="L5499" i="2" s="1"/>
  <c r="J6548" i="2"/>
  <c r="L6548" i="2" s="1"/>
  <c r="J7597" i="2"/>
  <c r="L7597" i="2" s="1"/>
  <c r="J8646" i="2"/>
  <c r="L8646" i="2" s="1"/>
  <c r="J9695" i="2"/>
  <c r="L9695" i="2" s="1"/>
  <c r="K919" i="2"/>
  <c r="M919" i="2" s="1"/>
  <c r="K1968" i="2"/>
  <c r="M1968" i="2" s="1"/>
  <c r="K3017" i="2"/>
  <c r="M3017" i="2" s="1"/>
  <c r="K4066" i="2"/>
  <c r="M4066" i="2" s="1"/>
  <c r="K5115" i="2"/>
  <c r="M5115" i="2" s="1"/>
  <c r="K6164" i="2"/>
  <c r="M6164" i="2" s="1"/>
  <c r="K7213" i="2"/>
  <c r="M7213" i="2" s="1"/>
  <c r="K8262" i="2"/>
  <c r="M8262" i="2" s="1"/>
  <c r="K9311" i="2"/>
  <c r="M9311" i="2" s="1"/>
  <c r="K10360" i="2"/>
  <c r="M10360" i="2" s="1"/>
  <c r="K567" i="2"/>
  <c r="M567" i="2" s="1"/>
  <c r="K2665" i="2"/>
  <c r="M2665" i="2" s="1"/>
  <c r="K1616" i="2"/>
  <c r="M1616" i="2" s="1"/>
  <c r="K3714" i="2"/>
  <c r="M3714" i="2" s="1"/>
  <c r="K4763" i="2"/>
  <c r="M4763" i="2" s="1"/>
  <c r="K5812" i="2"/>
  <c r="M5812" i="2" s="1"/>
  <c r="K6861" i="2"/>
  <c r="M6861" i="2" s="1"/>
  <c r="K7910" i="2"/>
  <c r="M7910" i="2" s="1"/>
  <c r="K8959" i="2"/>
  <c r="M8959" i="2" s="1"/>
  <c r="K10008" i="2"/>
  <c r="M10008" i="2" s="1"/>
  <c r="K247" i="2"/>
  <c r="M247" i="2" s="1"/>
  <c r="K1296" i="2"/>
  <c r="M1296" i="2" s="1"/>
  <c r="K2345" i="2"/>
  <c r="M2345" i="2" s="1"/>
  <c r="K3394" i="2"/>
  <c r="M3394" i="2" s="1"/>
  <c r="K4443" i="2"/>
  <c r="M4443" i="2" s="1"/>
  <c r="K5492" i="2"/>
  <c r="M5492" i="2" s="1"/>
  <c r="K6541" i="2"/>
  <c r="M6541" i="2" s="1"/>
  <c r="K7590" i="2"/>
  <c r="M7590" i="2" s="1"/>
  <c r="K9688" i="2"/>
  <c r="M9688" i="2" s="1"/>
  <c r="K8639" i="2"/>
  <c r="M8639" i="2" s="1"/>
  <c r="J797" i="2"/>
  <c r="L797" i="2" s="1"/>
  <c r="J1846" i="2"/>
  <c r="L1846" i="2" s="1"/>
  <c r="J2895" i="2"/>
  <c r="L2895" i="2" s="1"/>
  <c r="J3944" i="2"/>
  <c r="L3944" i="2" s="1"/>
  <c r="J4993" i="2"/>
  <c r="L4993" i="2" s="1"/>
  <c r="J6042" i="2"/>
  <c r="L6042" i="2" s="1"/>
  <c r="J7091" i="2"/>
  <c r="L7091" i="2" s="1"/>
  <c r="J8140" i="2"/>
  <c r="L8140" i="2" s="1"/>
  <c r="J9189" i="2"/>
  <c r="L9189" i="2" s="1"/>
  <c r="J10238" i="2"/>
  <c r="L10238" i="2" s="1"/>
  <c r="J445" i="2"/>
  <c r="L445" i="2" s="1"/>
  <c r="J1494" i="2"/>
  <c r="L1494" i="2" s="1"/>
  <c r="J2543" i="2"/>
  <c r="L2543" i="2" s="1"/>
  <c r="J3592" i="2"/>
  <c r="L3592" i="2" s="1"/>
  <c r="J4641" i="2"/>
  <c r="L4641" i="2" s="1"/>
  <c r="J5690" i="2"/>
  <c r="L5690" i="2" s="1"/>
  <c r="J6739" i="2"/>
  <c r="L6739" i="2" s="1"/>
  <c r="J7788" i="2"/>
  <c r="L7788" i="2" s="1"/>
  <c r="J8837" i="2"/>
  <c r="L8837" i="2" s="1"/>
  <c r="J9886" i="2"/>
  <c r="L9886" i="2" s="1"/>
  <c r="J93" i="2"/>
  <c r="L93" i="2" s="1"/>
  <c r="J1142" i="2"/>
  <c r="L1142" i="2" s="1"/>
  <c r="J2191" i="2"/>
  <c r="L2191" i="2" s="1"/>
  <c r="J3240" i="2"/>
  <c r="L3240" i="2" s="1"/>
  <c r="J4289" i="2"/>
  <c r="L4289" i="2" s="1"/>
  <c r="J5338" i="2"/>
  <c r="L5338" i="2" s="1"/>
  <c r="J6387" i="2"/>
  <c r="L6387" i="2" s="1"/>
  <c r="J8485" i="2"/>
  <c r="L8485" i="2" s="1"/>
  <c r="J7436" i="2"/>
  <c r="L7436" i="2" s="1"/>
  <c r="J9534" i="2"/>
  <c r="L9534" i="2" s="1"/>
  <c r="K790" i="2"/>
  <c r="M790" i="2" s="1"/>
  <c r="K1839" i="2"/>
  <c r="M1839" i="2" s="1"/>
  <c r="K2888" i="2"/>
  <c r="M2888" i="2" s="1"/>
  <c r="K3937" i="2"/>
  <c r="M3937" i="2" s="1"/>
  <c r="K4986" i="2"/>
  <c r="M4986" i="2" s="1"/>
  <c r="K6035" i="2"/>
  <c r="M6035" i="2" s="1"/>
  <c r="K7084" i="2"/>
  <c r="M7084" i="2" s="1"/>
  <c r="K8133" i="2"/>
  <c r="M8133" i="2" s="1"/>
  <c r="K9182" i="2"/>
  <c r="M9182" i="2" s="1"/>
  <c r="K10231" i="2"/>
  <c r="M10231" i="2" s="1"/>
  <c r="K374" i="2"/>
  <c r="M374" i="2" s="1"/>
  <c r="K1423" i="2"/>
  <c r="M1423" i="2" s="1"/>
  <c r="K2472" i="2"/>
  <c r="M2472" i="2" s="1"/>
  <c r="K3521" i="2"/>
  <c r="M3521" i="2" s="1"/>
  <c r="K4570" i="2"/>
  <c r="M4570" i="2" s="1"/>
  <c r="K5619" i="2"/>
  <c r="M5619" i="2" s="1"/>
  <c r="K6668" i="2"/>
  <c r="M6668" i="2" s="1"/>
  <c r="K7717" i="2"/>
  <c r="M7717" i="2" s="1"/>
  <c r="K8766" i="2"/>
  <c r="M8766" i="2" s="1"/>
  <c r="K9815" i="2"/>
  <c r="M9815" i="2" s="1"/>
  <c r="J1018" i="2"/>
  <c r="L1018" i="2" s="1"/>
  <c r="J2067" i="2"/>
  <c r="L2067" i="2" s="1"/>
  <c r="J3116" i="2"/>
  <c r="L3116" i="2" s="1"/>
  <c r="J4165" i="2"/>
  <c r="L4165" i="2" s="1"/>
  <c r="J5214" i="2"/>
  <c r="L5214" i="2" s="1"/>
  <c r="J6263" i="2"/>
  <c r="L6263" i="2" s="1"/>
  <c r="J7312" i="2"/>
  <c r="L7312" i="2" s="1"/>
  <c r="J9410" i="2"/>
  <c r="L9410" i="2" s="1"/>
  <c r="J8361" i="2"/>
  <c r="L8361" i="2" s="1"/>
  <c r="J10459" i="2"/>
  <c r="L10459" i="2" s="1"/>
  <c r="J922" i="2"/>
  <c r="L922" i="2" s="1"/>
  <c r="J1971" i="2"/>
  <c r="L1971" i="2" s="1"/>
  <c r="J3020" i="2"/>
  <c r="L3020" i="2" s="1"/>
  <c r="J4069" i="2"/>
  <c r="L4069" i="2" s="1"/>
  <c r="J5118" i="2"/>
  <c r="L5118" i="2" s="1"/>
  <c r="J6167" i="2"/>
  <c r="L6167" i="2" s="1"/>
  <c r="J7216" i="2"/>
  <c r="L7216" i="2" s="1"/>
  <c r="J8265" i="2"/>
  <c r="L8265" i="2" s="1"/>
  <c r="J9314" i="2"/>
  <c r="L9314" i="2" s="1"/>
  <c r="J10363" i="2"/>
  <c r="L10363" i="2" s="1"/>
  <c r="J794" i="2"/>
  <c r="L794" i="2" s="1"/>
  <c r="J1843" i="2"/>
  <c r="L1843" i="2" s="1"/>
  <c r="J2892" i="2"/>
  <c r="L2892" i="2" s="1"/>
  <c r="J3941" i="2"/>
  <c r="L3941" i="2" s="1"/>
  <c r="J4990" i="2"/>
  <c r="L4990" i="2" s="1"/>
  <c r="J6039" i="2"/>
  <c r="L6039" i="2" s="1"/>
  <c r="J7088" i="2"/>
  <c r="L7088" i="2" s="1"/>
  <c r="J8137" i="2"/>
  <c r="L8137" i="2" s="1"/>
  <c r="J9186" i="2"/>
  <c r="L9186" i="2" s="1"/>
  <c r="J10235" i="2"/>
  <c r="L10235" i="2" s="1"/>
  <c r="J762" i="2"/>
  <c r="L762" i="2" s="1"/>
  <c r="J1811" i="2"/>
  <c r="L1811" i="2" s="1"/>
  <c r="J2860" i="2"/>
  <c r="L2860" i="2" s="1"/>
  <c r="J3909" i="2"/>
  <c r="L3909" i="2" s="1"/>
  <c r="J4958" i="2"/>
  <c r="L4958" i="2" s="1"/>
  <c r="J6007" i="2"/>
  <c r="L6007" i="2" s="1"/>
  <c r="J7056" i="2"/>
  <c r="L7056" i="2" s="1"/>
  <c r="J8105" i="2"/>
  <c r="L8105" i="2" s="1"/>
  <c r="J9154" i="2"/>
  <c r="L9154" i="2" s="1"/>
  <c r="J10203" i="2"/>
  <c r="L10203" i="2" s="1"/>
  <c r="J730" i="2"/>
  <c r="L730" i="2" s="1"/>
  <c r="J1779" i="2"/>
  <c r="L1779" i="2" s="1"/>
  <c r="J2828" i="2"/>
  <c r="L2828" i="2" s="1"/>
  <c r="J3877" i="2"/>
  <c r="L3877" i="2" s="1"/>
  <c r="J4926" i="2"/>
  <c r="L4926" i="2" s="1"/>
  <c r="J5975" i="2"/>
  <c r="L5975" i="2" s="1"/>
  <c r="J7024" i="2"/>
  <c r="L7024" i="2" s="1"/>
  <c r="J8073" i="2"/>
  <c r="L8073" i="2" s="1"/>
  <c r="J9122" i="2"/>
  <c r="L9122" i="2" s="1"/>
  <c r="J10171" i="2"/>
  <c r="L10171" i="2" s="1"/>
  <c r="J698" i="2"/>
  <c r="L698" i="2" s="1"/>
  <c r="J1747" i="2"/>
  <c r="L1747" i="2" s="1"/>
  <c r="J2796" i="2"/>
  <c r="L2796" i="2" s="1"/>
  <c r="J3845" i="2"/>
  <c r="L3845" i="2" s="1"/>
  <c r="J4894" i="2"/>
  <c r="L4894" i="2" s="1"/>
  <c r="J5943" i="2"/>
  <c r="L5943" i="2" s="1"/>
  <c r="J6992" i="2"/>
  <c r="L6992" i="2" s="1"/>
  <c r="J8041" i="2"/>
  <c r="L8041" i="2" s="1"/>
  <c r="J9090" i="2"/>
  <c r="L9090" i="2" s="1"/>
  <c r="J10139" i="2"/>
  <c r="L10139" i="2" s="1"/>
  <c r="J666" i="2"/>
  <c r="L666" i="2" s="1"/>
  <c r="J1715" i="2"/>
  <c r="L1715" i="2" s="1"/>
  <c r="J2764" i="2"/>
  <c r="L2764" i="2" s="1"/>
  <c r="J3813" i="2"/>
  <c r="L3813" i="2" s="1"/>
  <c r="J4862" i="2"/>
  <c r="L4862" i="2" s="1"/>
  <c r="J5911" i="2"/>
  <c r="L5911" i="2" s="1"/>
  <c r="J6960" i="2"/>
  <c r="L6960" i="2" s="1"/>
  <c r="J8009" i="2"/>
  <c r="L8009" i="2" s="1"/>
  <c r="J9058" i="2"/>
  <c r="L9058" i="2" s="1"/>
  <c r="J10107" i="2"/>
  <c r="L10107" i="2" s="1"/>
  <c r="J634" i="2"/>
  <c r="L634" i="2" s="1"/>
  <c r="J1683" i="2"/>
  <c r="L1683" i="2" s="1"/>
  <c r="J2732" i="2"/>
  <c r="L2732" i="2" s="1"/>
  <c r="J3781" i="2"/>
  <c r="L3781" i="2" s="1"/>
  <c r="J4830" i="2"/>
  <c r="L4830" i="2" s="1"/>
  <c r="J5879" i="2"/>
  <c r="L5879" i="2" s="1"/>
  <c r="J6928" i="2"/>
  <c r="L6928" i="2" s="1"/>
  <c r="J7977" i="2"/>
  <c r="L7977" i="2" s="1"/>
  <c r="J9026" i="2"/>
  <c r="L9026" i="2" s="1"/>
  <c r="J10075" i="2"/>
  <c r="L10075" i="2" s="1"/>
  <c r="J602" i="2"/>
  <c r="L602" i="2" s="1"/>
  <c r="J1651" i="2"/>
  <c r="L1651" i="2" s="1"/>
  <c r="J2700" i="2"/>
  <c r="L2700" i="2" s="1"/>
  <c r="J3749" i="2"/>
  <c r="L3749" i="2" s="1"/>
  <c r="J4798" i="2"/>
  <c r="L4798" i="2" s="1"/>
  <c r="J5847" i="2"/>
  <c r="L5847" i="2" s="1"/>
  <c r="J6896" i="2"/>
  <c r="L6896" i="2" s="1"/>
  <c r="J7945" i="2"/>
  <c r="L7945" i="2" s="1"/>
  <c r="J8994" i="2"/>
  <c r="L8994" i="2" s="1"/>
  <c r="J10043" i="2"/>
  <c r="L10043" i="2" s="1"/>
  <c r="J570" i="2"/>
  <c r="L570" i="2" s="1"/>
  <c r="J1619" i="2"/>
  <c r="L1619" i="2" s="1"/>
  <c r="J2668" i="2"/>
  <c r="L2668" i="2" s="1"/>
  <c r="J3717" i="2"/>
  <c r="L3717" i="2" s="1"/>
  <c r="J4766" i="2"/>
  <c r="L4766" i="2" s="1"/>
  <c r="J5815" i="2"/>
  <c r="L5815" i="2" s="1"/>
  <c r="J6864" i="2"/>
  <c r="L6864" i="2" s="1"/>
  <c r="J7913" i="2"/>
  <c r="L7913" i="2" s="1"/>
  <c r="J8962" i="2"/>
  <c r="L8962" i="2" s="1"/>
  <c r="J10011" i="2"/>
  <c r="L10011" i="2" s="1"/>
  <c r="J538" i="2"/>
  <c r="L538" i="2" s="1"/>
  <c r="J1587" i="2"/>
  <c r="L1587" i="2" s="1"/>
  <c r="J2636" i="2"/>
  <c r="L2636" i="2" s="1"/>
  <c r="J3685" i="2"/>
  <c r="L3685" i="2" s="1"/>
  <c r="J4734" i="2"/>
  <c r="L4734" i="2" s="1"/>
  <c r="J5783" i="2"/>
  <c r="L5783" i="2" s="1"/>
  <c r="J6832" i="2"/>
  <c r="L6832" i="2" s="1"/>
  <c r="J7881" i="2"/>
  <c r="L7881" i="2" s="1"/>
  <c r="J8930" i="2"/>
  <c r="L8930" i="2" s="1"/>
  <c r="J9979" i="2"/>
  <c r="L9979" i="2" s="1"/>
  <c r="J506" i="2"/>
  <c r="L506" i="2" s="1"/>
  <c r="J1555" i="2"/>
  <c r="L1555" i="2" s="1"/>
  <c r="J2604" i="2"/>
  <c r="L2604" i="2" s="1"/>
  <c r="J3653" i="2"/>
  <c r="L3653" i="2" s="1"/>
  <c r="J4702" i="2"/>
  <c r="L4702" i="2" s="1"/>
  <c r="J5751" i="2"/>
  <c r="L5751" i="2" s="1"/>
  <c r="J6800" i="2"/>
  <c r="L6800" i="2" s="1"/>
  <c r="J7849" i="2"/>
  <c r="L7849" i="2" s="1"/>
  <c r="J8898" i="2"/>
  <c r="L8898" i="2" s="1"/>
  <c r="J9947" i="2"/>
  <c r="L9947" i="2" s="1"/>
  <c r="J474" i="2"/>
  <c r="L474" i="2" s="1"/>
  <c r="J1523" i="2"/>
  <c r="L1523" i="2" s="1"/>
  <c r="J2572" i="2"/>
  <c r="L2572" i="2" s="1"/>
  <c r="J3621" i="2"/>
  <c r="L3621" i="2" s="1"/>
  <c r="J4670" i="2"/>
  <c r="L4670" i="2" s="1"/>
  <c r="J5719" i="2"/>
  <c r="L5719" i="2" s="1"/>
  <c r="J6768" i="2"/>
  <c r="L6768" i="2" s="1"/>
  <c r="J7817" i="2"/>
  <c r="L7817" i="2" s="1"/>
  <c r="J8866" i="2"/>
  <c r="L8866" i="2" s="1"/>
  <c r="J9915" i="2"/>
  <c r="L9915" i="2" s="1"/>
  <c r="J442" i="2"/>
  <c r="L442" i="2" s="1"/>
  <c r="J1491" i="2"/>
  <c r="L1491" i="2" s="1"/>
  <c r="J2540" i="2"/>
  <c r="L2540" i="2" s="1"/>
  <c r="J3589" i="2"/>
  <c r="L3589" i="2" s="1"/>
  <c r="J4638" i="2"/>
  <c r="L4638" i="2" s="1"/>
  <c r="J5687" i="2"/>
  <c r="L5687" i="2" s="1"/>
  <c r="J6736" i="2"/>
  <c r="L6736" i="2" s="1"/>
  <c r="J7785" i="2"/>
  <c r="L7785" i="2" s="1"/>
  <c r="J8834" i="2"/>
  <c r="L8834" i="2" s="1"/>
  <c r="J9883" i="2"/>
  <c r="L9883" i="2" s="1"/>
  <c r="J410" i="2"/>
  <c r="L410" i="2" s="1"/>
  <c r="J1459" i="2"/>
  <c r="L1459" i="2" s="1"/>
  <c r="J2508" i="2"/>
  <c r="L2508" i="2" s="1"/>
  <c r="J3557" i="2"/>
  <c r="L3557" i="2" s="1"/>
  <c r="J4606" i="2"/>
  <c r="L4606" i="2" s="1"/>
  <c r="J5655" i="2"/>
  <c r="L5655" i="2" s="1"/>
  <c r="J6704" i="2"/>
  <c r="L6704" i="2" s="1"/>
  <c r="J7753" i="2"/>
  <c r="L7753" i="2" s="1"/>
  <c r="J8802" i="2"/>
  <c r="L8802" i="2" s="1"/>
  <c r="J9851" i="2"/>
  <c r="L9851" i="2" s="1"/>
  <c r="J378" i="2"/>
  <c r="L378" i="2" s="1"/>
  <c r="J1427" i="2"/>
  <c r="L1427" i="2" s="1"/>
  <c r="J2476" i="2"/>
  <c r="L2476" i="2" s="1"/>
  <c r="J3525" i="2"/>
  <c r="L3525" i="2" s="1"/>
  <c r="J4574" i="2"/>
  <c r="L4574" i="2" s="1"/>
  <c r="J5623" i="2"/>
  <c r="L5623" i="2" s="1"/>
  <c r="J6672" i="2"/>
  <c r="L6672" i="2" s="1"/>
  <c r="J7721" i="2"/>
  <c r="L7721" i="2" s="1"/>
  <c r="J8770" i="2"/>
  <c r="L8770" i="2" s="1"/>
  <c r="J9819" i="2"/>
  <c r="L9819" i="2" s="1"/>
  <c r="J346" i="2"/>
  <c r="L346" i="2" s="1"/>
  <c r="J1395" i="2"/>
  <c r="L1395" i="2" s="1"/>
  <c r="J2444" i="2"/>
  <c r="L2444" i="2" s="1"/>
  <c r="J3493" i="2"/>
  <c r="L3493" i="2" s="1"/>
  <c r="J4542" i="2"/>
  <c r="L4542" i="2" s="1"/>
  <c r="J5591" i="2"/>
  <c r="L5591" i="2" s="1"/>
  <c r="J6640" i="2"/>
  <c r="L6640" i="2" s="1"/>
  <c r="J7689" i="2"/>
  <c r="L7689" i="2" s="1"/>
  <c r="J8738" i="2"/>
  <c r="L8738" i="2" s="1"/>
  <c r="J9787" i="2"/>
  <c r="L9787" i="2" s="1"/>
  <c r="J314" i="2"/>
  <c r="L314" i="2" s="1"/>
  <c r="J1363" i="2"/>
  <c r="L1363" i="2" s="1"/>
  <c r="J2412" i="2"/>
  <c r="L2412" i="2" s="1"/>
  <c r="J3461" i="2"/>
  <c r="L3461" i="2" s="1"/>
  <c r="J4510" i="2"/>
  <c r="L4510" i="2" s="1"/>
  <c r="J5559" i="2"/>
  <c r="L5559" i="2" s="1"/>
  <c r="J6608" i="2"/>
  <c r="L6608" i="2" s="1"/>
  <c r="J7657" i="2"/>
  <c r="L7657" i="2" s="1"/>
  <c r="J8706" i="2"/>
  <c r="L8706" i="2" s="1"/>
  <c r="J9755" i="2"/>
  <c r="L9755" i="2" s="1"/>
  <c r="J282" i="2"/>
  <c r="L282" i="2" s="1"/>
  <c r="J1331" i="2"/>
  <c r="L1331" i="2" s="1"/>
  <c r="J2380" i="2"/>
  <c r="L2380" i="2" s="1"/>
  <c r="J3429" i="2"/>
  <c r="L3429" i="2" s="1"/>
  <c r="J4478" i="2"/>
  <c r="L4478" i="2" s="1"/>
  <c r="J5527" i="2"/>
  <c r="L5527" i="2" s="1"/>
  <c r="J6576" i="2"/>
  <c r="L6576" i="2" s="1"/>
  <c r="J7625" i="2"/>
  <c r="L7625" i="2" s="1"/>
  <c r="J8674" i="2"/>
  <c r="L8674" i="2" s="1"/>
  <c r="J9723" i="2"/>
  <c r="L9723" i="2" s="1"/>
  <c r="J250" i="2"/>
  <c r="L250" i="2" s="1"/>
  <c r="J1299" i="2"/>
  <c r="L1299" i="2" s="1"/>
  <c r="J2348" i="2"/>
  <c r="L2348" i="2" s="1"/>
  <c r="J3397" i="2"/>
  <c r="L3397" i="2" s="1"/>
  <c r="J4446" i="2"/>
  <c r="L4446" i="2" s="1"/>
  <c r="J5495" i="2"/>
  <c r="L5495" i="2" s="1"/>
  <c r="J6544" i="2"/>
  <c r="L6544" i="2" s="1"/>
  <c r="J7593" i="2"/>
  <c r="L7593" i="2" s="1"/>
  <c r="J8642" i="2"/>
  <c r="L8642" i="2" s="1"/>
  <c r="J9691" i="2"/>
  <c r="L9691" i="2" s="1"/>
  <c r="J218" i="2"/>
  <c r="L218" i="2" s="1"/>
  <c r="J1267" i="2"/>
  <c r="L1267" i="2" s="1"/>
  <c r="J2316" i="2"/>
  <c r="L2316" i="2" s="1"/>
  <c r="J3365" i="2"/>
  <c r="L3365" i="2" s="1"/>
  <c r="J4414" i="2"/>
  <c r="L4414" i="2" s="1"/>
  <c r="J5463" i="2"/>
  <c r="L5463" i="2" s="1"/>
  <c r="J6512" i="2"/>
  <c r="L6512" i="2" s="1"/>
  <c r="J7561" i="2"/>
  <c r="L7561" i="2" s="1"/>
  <c r="J8610" i="2"/>
  <c r="L8610" i="2" s="1"/>
  <c r="J9659" i="2"/>
  <c r="L9659" i="2" s="1"/>
  <c r="J186" i="2"/>
  <c r="L186" i="2" s="1"/>
  <c r="J1235" i="2"/>
  <c r="L1235" i="2" s="1"/>
  <c r="J2284" i="2"/>
  <c r="L2284" i="2" s="1"/>
  <c r="J3333" i="2"/>
  <c r="L3333" i="2" s="1"/>
  <c r="J4382" i="2"/>
  <c r="L4382" i="2" s="1"/>
  <c r="J5431" i="2"/>
  <c r="L5431" i="2" s="1"/>
  <c r="J6480" i="2"/>
  <c r="L6480" i="2" s="1"/>
  <c r="J7529" i="2"/>
  <c r="L7529" i="2" s="1"/>
  <c r="J8578" i="2"/>
  <c r="L8578" i="2" s="1"/>
  <c r="J9627" i="2"/>
  <c r="L9627" i="2" s="1"/>
  <c r="J1203" i="2"/>
  <c r="L1203" i="2" s="1"/>
  <c r="J154" i="2"/>
  <c r="L154" i="2" s="1"/>
  <c r="J2252" i="2"/>
  <c r="L2252" i="2" s="1"/>
  <c r="J3301" i="2"/>
  <c r="L3301" i="2" s="1"/>
  <c r="J4350" i="2"/>
  <c r="L4350" i="2" s="1"/>
  <c r="J5399" i="2"/>
  <c r="L5399" i="2" s="1"/>
  <c r="J6448" i="2"/>
  <c r="L6448" i="2" s="1"/>
  <c r="J7497" i="2"/>
  <c r="L7497" i="2" s="1"/>
  <c r="J8546" i="2"/>
  <c r="L8546" i="2" s="1"/>
  <c r="J9595" i="2"/>
  <c r="L9595" i="2" s="1"/>
  <c r="J1171" i="2"/>
  <c r="L1171" i="2" s="1"/>
  <c r="J122" i="2"/>
  <c r="L122" i="2" s="1"/>
  <c r="J2220" i="2"/>
  <c r="L2220" i="2" s="1"/>
  <c r="J3269" i="2"/>
  <c r="L3269" i="2" s="1"/>
  <c r="J4318" i="2"/>
  <c r="L4318" i="2" s="1"/>
  <c r="J5367" i="2"/>
  <c r="L5367" i="2" s="1"/>
  <c r="J6416" i="2"/>
  <c r="L6416" i="2" s="1"/>
  <c r="J7465" i="2"/>
  <c r="L7465" i="2" s="1"/>
  <c r="J8514" i="2"/>
  <c r="L8514" i="2" s="1"/>
  <c r="J9563" i="2"/>
  <c r="L9563" i="2" s="1"/>
  <c r="J1139" i="2"/>
  <c r="L1139" i="2" s="1"/>
  <c r="J90" i="2"/>
  <c r="L90" i="2" s="1"/>
  <c r="J2188" i="2"/>
  <c r="L2188" i="2" s="1"/>
  <c r="J3237" i="2"/>
  <c r="L3237" i="2" s="1"/>
  <c r="J4286" i="2"/>
  <c r="L4286" i="2" s="1"/>
  <c r="J5335" i="2"/>
  <c r="L5335" i="2" s="1"/>
  <c r="J6384" i="2"/>
  <c r="L6384" i="2" s="1"/>
  <c r="J7433" i="2"/>
  <c r="L7433" i="2" s="1"/>
  <c r="J8482" i="2"/>
  <c r="L8482" i="2" s="1"/>
  <c r="J9531" i="2"/>
  <c r="L9531" i="2" s="1"/>
  <c r="J1107" i="2"/>
  <c r="L1107" i="2" s="1"/>
  <c r="J58" i="2"/>
  <c r="L58" i="2" s="1"/>
  <c r="J2156" i="2"/>
  <c r="L2156" i="2" s="1"/>
  <c r="J3205" i="2"/>
  <c r="L3205" i="2" s="1"/>
  <c r="J4254" i="2"/>
  <c r="L4254" i="2" s="1"/>
  <c r="J5303" i="2"/>
  <c r="L5303" i="2" s="1"/>
  <c r="J6352" i="2"/>
  <c r="L6352" i="2" s="1"/>
  <c r="J7401" i="2"/>
  <c r="L7401" i="2" s="1"/>
  <c r="J8450" i="2"/>
  <c r="L8450" i="2" s="1"/>
  <c r="J9499" i="2"/>
  <c r="L9499" i="2" s="1"/>
  <c r="J1075" i="2"/>
  <c r="L1075" i="2" s="1"/>
  <c r="J26" i="2"/>
  <c r="L26" i="2" s="1"/>
  <c r="J2124" i="2"/>
  <c r="L2124" i="2" s="1"/>
  <c r="J3173" i="2"/>
  <c r="L3173" i="2" s="1"/>
  <c r="J4222" i="2"/>
  <c r="L4222" i="2" s="1"/>
  <c r="J5271" i="2"/>
  <c r="L5271" i="2" s="1"/>
  <c r="J6320" i="2"/>
  <c r="L6320" i="2" s="1"/>
  <c r="J7369" i="2"/>
  <c r="L7369" i="2" s="1"/>
  <c r="J8418" i="2"/>
  <c r="L8418" i="2" s="1"/>
  <c r="J9467" i="2"/>
  <c r="L9467" i="2" s="1"/>
  <c r="K1043" i="2"/>
  <c r="M1043" i="2" s="1"/>
  <c r="K2092" i="2"/>
  <c r="M2092" i="2" s="1"/>
  <c r="K3141" i="2"/>
  <c r="M3141" i="2" s="1"/>
  <c r="K4190" i="2"/>
  <c r="M4190" i="2" s="1"/>
  <c r="K5239" i="2"/>
  <c r="M5239" i="2" s="1"/>
  <c r="K6288" i="2"/>
  <c r="M6288" i="2" s="1"/>
  <c r="K7337" i="2"/>
  <c r="M7337" i="2" s="1"/>
  <c r="K8386" i="2"/>
  <c r="M8386" i="2" s="1"/>
  <c r="K10484" i="2"/>
  <c r="K9435" i="2"/>
  <c r="M9435" i="2" s="1"/>
  <c r="K1011" i="2"/>
  <c r="M1011" i="2" s="1"/>
  <c r="K3109" i="2"/>
  <c r="M3109" i="2" s="1"/>
  <c r="K2060" i="2"/>
  <c r="M2060" i="2" s="1"/>
  <c r="K4158" i="2"/>
  <c r="M4158" i="2" s="1"/>
  <c r="K5207" i="2"/>
  <c r="M5207" i="2" s="1"/>
  <c r="K6256" i="2"/>
  <c r="M6256" i="2" s="1"/>
  <c r="K7305" i="2"/>
  <c r="M7305" i="2" s="1"/>
  <c r="K8354" i="2"/>
  <c r="M8354" i="2" s="1"/>
  <c r="K9403" i="2"/>
  <c r="M9403" i="2" s="1"/>
  <c r="K10452" i="2"/>
  <c r="K979" i="2"/>
  <c r="M979" i="2" s="1"/>
  <c r="K3077" i="2"/>
  <c r="M3077" i="2" s="1"/>
  <c r="K2028" i="2"/>
  <c r="M2028" i="2" s="1"/>
  <c r="K4126" i="2"/>
  <c r="M4126" i="2" s="1"/>
  <c r="K5175" i="2"/>
  <c r="M5175" i="2" s="1"/>
  <c r="K6224" i="2"/>
  <c r="M6224" i="2" s="1"/>
  <c r="K7273" i="2"/>
  <c r="M7273" i="2" s="1"/>
  <c r="K8322" i="2"/>
  <c r="M8322" i="2" s="1"/>
  <c r="K10420" i="2"/>
  <c r="K9371" i="2"/>
  <c r="M9371" i="2" s="1"/>
  <c r="K947" i="2"/>
  <c r="M947" i="2" s="1"/>
  <c r="K3045" i="2"/>
  <c r="M3045" i="2" s="1"/>
  <c r="K1996" i="2"/>
  <c r="M1996" i="2" s="1"/>
  <c r="K4094" i="2"/>
  <c r="M4094" i="2" s="1"/>
  <c r="K5143" i="2"/>
  <c r="M5143" i="2" s="1"/>
  <c r="K7241" i="2"/>
  <c r="M7241" i="2" s="1"/>
  <c r="K6192" i="2"/>
  <c r="M6192" i="2" s="1"/>
  <c r="K8290" i="2"/>
  <c r="M8290" i="2" s="1"/>
  <c r="K10388" i="2"/>
  <c r="K9339" i="2"/>
  <c r="M9339" i="2" s="1"/>
  <c r="K915" i="2"/>
  <c r="M915" i="2" s="1"/>
  <c r="K3013" i="2"/>
  <c r="M3013" i="2" s="1"/>
  <c r="K1964" i="2"/>
  <c r="M1964" i="2" s="1"/>
  <c r="K5111" i="2"/>
  <c r="M5111" i="2" s="1"/>
  <c r="K4062" i="2"/>
  <c r="M4062" i="2" s="1"/>
  <c r="K7209" i="2"/>
  <c r="M7209" i="2" s="1"/>
  <c r="K6160" i="2"/>
  <c r="M6160" i="2" s="1"/>
  <c r="K8258" i="2"/>
  <c r="M8258" i="2" s="1"/>
  <c r="K10356" i="2"/>
  <c r="K9307" i="2"/>
  <c r="M9307" i="2" s="1"/>
  <c r="K883" i="2"/>
  <c r="M883" i="2" s="1"/>
  <c r="K2981" i="2"/>
  <c r="M2981" i="2" s="1"/>
  <c r="K1932" i="2"/>
  <c r="M1932" i="2" s="1"/>
  <c r="K5079" i="2"/>
  <c r="M5079" i="2" s="1"/>
  <c r="K4030" i="2"/>
  <c r="M4030" i="2" s="1"/>
  <c r="K6128" i="2"/>
  <c r="M6128" i="2" s="1"/>
  <c r="K7177" i="2"/>
  <c r="M7177" i="2" s="1"/>
  <c r="K8226" i="2"/>
  <c r="M8226" i="2" s="1"/>
  <c r="K9275" i="2"/>
  <c r="M9275" i="2" s="1"/>
  <c r="K10324" i="2"/>
  <c r="K851" i="2"/>
  <c r="M851" i="2" s="1"/>
  <c r="K2949" i="2"/>
  <c r="M2949" i="2" s="1"/>
  <c r="K1900" i="2"/>
  <c r="M1900" i="2" s="1"/>
  <c r="K3998" i="2"/>
  <c r="M3998" i="2" s="1"/>
  <c r="K5047" i="2"/>
  <c r="M5047" i="2" s="1"/>
  <c r="K6096" i="2"/>
  <c r="M6096" i="2" s="1"/>
  <c r="K7145" i="2"/>
  <c r="M7145" i="2" s="1"/>
  <c r="K8194" i="2"/>
  <c r="M8194" i="2" s="1"/>
  <c r="K9243" i="2"/>
  <c r="M9243" i="2" s="1"/>
  <c r="K10292" i="2"/>
  <c r="M10292" i="2" s="1"/>
  <c r="K819" i="2"/>
  <c r="M819" i="2" s="1"/>
  <c r="K2917" i="2"/>
  <c r="M2917" i="2" s="1"/>
  <c r="K1868" i="2"/>
  <c r="M1868" i="2" s="1"/>
  <c r="K3966" i="2"/>
  <c r="M3966" i="2" s="1"/>
  <c r="K5015" i="2"/>
  <c r="M5015" i="2" s="1"/>
  <c r="K6064" i="2"/>
  <c r="M6064" i="2" s="1"/>
  <c r="K7113" i="2"/>
  <c r="M7113" i="2" s="1"/>
  <c r="K8162" i="2"/>
  <c r="M8162" i="2" s="1"/>
  <c r="K9211" i="2"/>
  <c r="M9211" i="2" s="1"/>
  <c r="K10260" i="2"/>
  <c r="M10260" i="2" s="1"/>
  <c r="K787" i="2"/>
  <c r="M787" i="2" s="1"/>
  <c r="K2885" i="2"/>
  <c r="M2885" i="2" s="1"/>
  <c r="K1836" i="2"/>
  <c r="M1836" i="2" s="1"/>
  <c r="K3934" i="2"/>
  <c r="M3934" i="2" s="1"/>
  <c r="K4983" i="2"/>
  <c r="M4983" i="2" s="1"/>
  <c r="K6032" i="2"/>
  <c r="M6032" i="2" s="1"/>
  <c r="K7081" i="2"/>
  <c r="M7081" i="2" s="1"/>
  <c r="K8130" i="2"/>
  <c r="M8130" i="2" s="1"/>
  <c r="K9179" i="2"/>
  <c r="M9179" i="2" s="1"/>
  <c r="K10228" i="2"/>
  <c r="M10228" i="2" s="1"/>
  <c r="K755" i="2"/>
  <c r="M755" i="2" s="1"/>
  <c r="K2853" i="2"/>
  <c r="M2853" i="2" s="1"/>
  <c r="K1804" i="2"/>
  <c r="M1804" i="2" s="1"/>
  <c r="K3902" i="2"/>
  <c r="M3902" i="2" s="1"/>
  <c r="K4951" i="2"/>
  <c r="M4951" i="2" s="1"/>
  <c r="K6000" i="2"/>
  <c r="M6000" i="2" s="1"/>
  <c r="K7049" i="2"/>
  <c r="M7049" i="2" s="1"/>
  <c r="K8098" i="2"/>
  <c r="M8098" i="2" s="1"/>
  <c r="K9147" i="2"/>
  <c r="M9147" i="2" s="1"/>
  <c r="K10196" i="2"/>
  <c r="M10196" i="2" s="1"/>
  <c r="K723" i="2"/>
  <c r="M723" i="2" s="1"/>
  <c r="K2821" i="2"/>
  <c r="M2821" i="2" s="1"/>
  <c r="K1772" i="2"/>
  <c r="M1772" i="2" s="1"/>
  <c r="K3870" i="2"/>
  <c r="M3870" i="2" s="1"/>
  <c r="K4919" i="2"/>
  <c r="M4919" i="2" s="1"/>
  <c r="K5968" i="2"/>
  <c r="M5968" i="2" s="1"/>
  <c r="K7017" i="2"/>
  <c r="M7017" i="2" s="1"/>
  <c r="K8066" i="2"/>
  <c r="M8066" i="2" s="1"/>
  <c r="K9115" i="2"/>
  <c r="M9115" i="2" s="1"/>
  <c r="K10164" i="2"/>
  <c r="M10164" i="2" s="1"/>
  <c r="K691" i="2"/>
  <c r="M691" i="2" s="1"/>
  <c r="K2789" i="2"/>
  <c r="M2789" i="2" s="1"/>
  <c r="K1740" i="2"/>
  <c r="M1740" i="2" s="1"/>
  <c r="K3838" i="2"/>
  <c r="M3838" i="2" s="1"/>
  <c r="K4887" i="2"/>
  <c r="M4887" i="2" s="1"/>
  <c r="K5936" i="2"/>
  <c r="M5936" i="2" s="1"/>
  <c r="K6985" i="2"/>
  <c r="M6985" i="2" s="1"/>
  <c r="K8034" i="2"/>
  <c r="M8034" i="2" s="1"/>
  <c r="K9083" i="2"/>
  <c r="M9083" i="2" s="1"/>
  <c r="K10132" i="2"/>
  <c r="M10132" i="2" s="1"/>
  <c r="K659" i="2"/>
  <c r="M659" i="2" s="1"/>
  <c r="K2757" i="2"/>
  <c r="M2757" i="2" s="1"/>
  <c r="K1708" i="2"/>
  <c r="M1708" i="2" s="1"/>
  <c r="K3806" i="2"/>
  <c r="M3806" i="2" s="1"/>
  <c r="K4855" i="2"/>
  <c r="M4855" i="2" s="1"/>
  <c r="K5904" i="2"/>
  <c r="M5904" i="2" s="1"/>
  <c r="K6953" i="2"/>
  <c r="M6953" i="2" s="1"/>
  <c r="K8002" i="2"/>
  <c r="M8002" i="2" s="1"/>
  <c r="K9051" i="2"/>
  <c r="M9051" i="2" s="1"/>
  <c r="K10100" i="2"/>
  <c r="M10100" i="2" s="1"/>
  <c r="K627" i="2"/>
  <c r="M627" i="2" s="1"/>
  <c r="K2725" i="2"/>
  <c r="M2725" i="2" s="1"/>
  <c r="K1676" i="2"/>
  <c r="M1676" i="2" s="1"/>
  <c r="K3774" i="2"/>
  <c r="M3774" i="2" s="1"/>
  <c r="K4823" i="2"/>
  <c r="M4823" i="2" s="1"/>
  <c r="K5872" i="2"/>
  <c r="M5872" i="2" s="1"/>
  <c r="K6921" i="2"/>
  <c r="M6921" i="2" s="1"/>
  <c r="K7970" i="2"/>
  <c r="M7970" i="2" s="1"/>
  <c r="K9019" i="2"/>
  <c r="M9019" i="2" s="1"/>
  <c r="K10068" i="2"/>
  <c r="M10068" i="2" s="1"/>
  <c r="K595" i="2"/>
  <c r="M595" i="2" s="1"/>
  <c r="K2693" i="2"/>
  <c r="M2693" i="2" s="1"/>
  <c r="K1644" i="2"/>
  <c r="M1644" i="2" s="1"/>
  <c r="K3742" i="2"/>
  <c r="M3742" i="2" s="1"/>
  <c r="K4791" i="2"/>
  <c r="M4791" i="2" s="1"/>
  <c r="K5840" i="2"/>
  <c r="M5840" i="2" s="1"/>
  <c r="K6889" i="2"/>
  <c r="M6889" i="2" s="1"/>
  <c r="K7938" i="2"/>
  <c r="M7938" i="2" s="1"/>
  <c r="K8987" i="2"/>
  <c r="M8987" i="2" s="1"/>
  <c r="K10036" i="2"/>
  <c r="M10036" i="2" s="1"/>
  <c r="K563" i="2"/>
  <c r="M563" i="2" s="1"/>
  <c r="K2661" i="2"/>
  <c r="M2661" i="2" s="1"/>
  <c r="K1612" i="2"/>
  <c r="M1612" i="2" s="1"/>
  <c r="K3710" i="2"/>
  <c r="M3710" i="2" s="1"/>
  <c r="K4759" i="2"/>
  <c r="M4759" i="2" s="1"/>
  <c r="K5808" i="2"/>
  <c r="M5808" i="2" s="1"/>
  <c r="K6857" i="2"/>
  <c r="M6857" i="2" s="1"/>
  <c r="K7906" i="2"/>
  <c r="M7906" i="2" s="1"/>
  <c r="K8955" i="2"/>
  <c r="M8955" i="2" s="1"/>
  <c r="K10004" i="2"/>
  <c r="M10004" i="2" s="1"/>
  <c r="K531" i="2"/>
  <c r="M531" i="2" s="1"/>
  <c r="K2629" i="2"/>
  <c r="M2629" i="2" s="1"/>
  <c r="K1580" i="2"/>
  <c r="M1580" i="2" s="1"/>
  <c r="K3678" i="2"/>
  <c r="M3678" i="2" s="1"/>
  <c r="K4727" i="2"/>
  <c r="M4727" i="2" s="1"/>
  <c r="K5776" i="2"/>
  <c r="M5776" i="2" s="1"/>
  <c r="K6825" i="2"/>
  <c r="M6825" i="2" s="1"/>
  <c r="K7874" i="2"/>
  <c r="M7874" i="2" s="1"/>
  <c r="K8923" i="2"/>
  <c r="M8923" i="2" s="1"/>
  <c r="K9972" i="2"/>
  <c r="M9972" i="2" s="1"/>
  <c r="K499" i="2"/>
  <c r="M499" i="2" s="1"/>
  <c r="K2597" i="2"/>
  <c r="M2597" i="2" s="1"/>
  <c r="K1548" i="2"/>
  <c r="M1548" i="2" s="1"/>
  <c r="K3646" i="2"/>
  <c r="M3646" i="2" s="1"/>
  <c r="K4695" i="2"/>
  <c r="M4695" i="2" s="1"/>
  <c r="K5744" i="2"/>
  <c r="M5744" i="2" s="1"/>
  <c r="K6793" i="2"/>
  <c r="M6793" i="2" s="1"/>
  <c r="K7842" i="2"/>
  <c r="M7842" i="2" s="1"/>
  <c r="K8891" i="2"/>
  <c r="M8891" i="2" s="1"/>
  <c r="K9940" i="2"/>
  <c r="M9940" i="2" s="1"/>
  <c r="K467" i="2"/>
  <c r="M467" i="2" s="1"/>
  <c r="K2565" i="2"/>
  <c r="M2565" i="2" s="1"/>
  <c r="K1516" i="2"/>
  <c r="M1516" i="2" s="1"/>
  <c r="K3614" i="2"/>
  <c r="M3614" i="2" s="1"/>
  <c r="K4663" i="2"/>
  <c r="M4663" i="2" s="1"/>
  <c r="K5712" i="2"/>
  <c r="M5712" i="2" s="1"/>
  <c r="K6761" i="2"/>
  <c r="M6761" i="2" s="1"/>
  <c r="K7810" i="2"/>
  <c r="M7810" i="2" s="1"/>
  <c r="K8859" i="2"/>
  <c r="M8859" i="2" s="1"/>
  <c r="K9908" i="2"/>
  <c r="M9908" i="2" s="1"/>
  <c r="K435" i="2"/>
  <c r="M435" i="2" s="1"/>
  <c r="K2533" i="2"/>
  <c r="M2533" i="2" s="1"/>
  <c r="K1484" i="2"/>
  <c r="M1484" i="2" s="1"/>
  <c r="K3582" i="2"/>
  <c r="M3582" i="2" s="1"/>
  <c r="K4631" i="2"/>
  <c r="M4631" i="2" s="1"/>
  <c r="K5680" i="2"/>
  <c r="M5680" i="2" s="1"/>
  <c r="K6729" i="2"/>
  <c r="M6729" i="2" s="1"/>
  <c r="K7778" i="2"/>
  <c r="M7778" i="2" s="1"/>
  <c r="K8827" i="2"/>
  <c r="M8827" i="2" s="1"/>
  <c r="K9876" i="2"/>
  <c r="M9876" i="2" s="1"/>
  <c r="K403" i="2"/>
  <c r="M403" i="2" s="1"/>
  <c r="K2501" i="2"/>
  <c r="M2501" i="2" s="1"/>
  <c r="K1452" i="2"/>
  <c r="M1452" i="2" s="1"/>
  <c r="K3550" i="2"/>
  <c r="M3550" i="2" s="1"/>
  <c r="K4599" i="2"/>
  <c r="M4599" i="2" s="1"/>
  <c r="K5648" i="2"/>
  <c r="M5648" i="2" s="1"/>
  <c r="K6697" i="2"/>
  <c r="M6697" i="2" s="1"/>
  <c r="K7746" i="2"/>
  <c r="M7746" i="2" s="1"/>
  <c r="K8795" i="2"/>
  <c r="M8795" i="2" s="1"/>
  <c r="K9844" i="2"/>
  <c r="M9844" i="2" s="1"/>
  <c r="K371" i="2"/>
  <c r="M371" i="2" s="1"/>
  <c r="K2469" i="2"/>
  <c r="M2469" i="2" s="1"/>
  <c r="K1420" i="2"/>
  <c r="M1420" i="2" s="1"/>
  <c r="K3518" i="2"/>
  <c r="M3518" i="2" s="1"/>
  <c r="K4567" i="2"/>
  <c r="M4567" i="2" s="1"/>
  <c r="K5616" i="2"/>
  <c r="M5616" i="2" s="1"/>
  <c r="K6665" i="2"/>
  <c r="M6665" i="2" s="1"/>
  <c r="K7714" i="2"/>
  <c r="M7714" i="2" s="1"/>
  <c r="K8763" i="2"/>
  <c r="M8763" i="2" s="1"/>
  <c r="K9812" i="2"/>
  <c r="M9812" i="2" s="1"/>
  <c r="K339" i="2"/>
  <c r="M339" i="2" s="1"/>
  <c r="K2437" i="2"/>
  <c r="M2437" i="2" s="1"/>
  <c r="K1388" i="2"/>
  <c r="M1388" i="2" s="1"/>
  <c r="K3486" i="2"/>
  <c r="M3486" i="2" s="1"/>
  <c r="K4535" i="2"/>
  <c r="M4535" i="2" s="1"/>
  <c r="K5584" i="2"/>
  <c r="M5584" i="2" s="1"/>
  <c r="K6633" i="2"/>
  <c r="M6633" i="2" s="1"/>
  <c r="K7682" i="2"/>
  <c r="M7682" i="2" s="1"/>
  <c r="K8731" i="2"/>
  <c r="M8731" i="2" s="1"/>
  <c r="K9780" i="2"/>
  <c r="M9780" i="2" s="1"/>
  <c r="K307" i="2"/>
  <c r="M307" i="2" s="1"/>
  <c r="K2405" i="2"/>
  <c r="M2405" i="2" s="1"/>
  <c r="K1356" i="2"/>
  <c r="M1356" i="2" s="1"/>
  <c r="K3454" i="2"/>
  <c r="M3454" i="2" s="1"/>
  <c r="K4503" i="2"/>
  <c r="M4503" i="2" s="1"/>
  <c r="K5552" i="2"/>
  <c r="M5552" i="2" s="1"/>
  <c r="K6601" i="2"/>
  <c r="M6601" i="2" s="1"/>
  <c r="K7650" i="2"/>
  <c r="M7650" i="2" s="1"/>
  <c r="K8699" i="2"/>
  <c r="M8699" i="2" s="1"/>
  <c r="K9748" i="2"/>
  <c r="M9748" i="2" s="1"/>
  <c r="K275" i="2"/>
  <c r="M275" i="2" s="1"/>
  <c r="K1324" i="2"/>
  <c r="M1324" i="2" s="1"/>
  <c r="K2373" i="2"/>
  <c r="M2373" i="2" s="1"/>
  <c r="K3422" i="2"/>
  <c r="M3422" i="2" s="1"/>
  <c r="K4471" i="2"/>
  <c r="M4471" i="2" s="1"/>
  <c r="K5520" i="2"/>
  <c r="M5520" i="2" s="1"/>
  <c r="K6569" i="2"/>
  <c r="M6569" i="2" s="1"/>
  <c r="K7618" i="2"/>
  <c r="M7618" i="2" s="1"/>
  <c r="K8667" i="2"/>
  <c r="M8667" i="2" s="1"/>
  <c r="K9716" i="2"/>
  <c r="M9716" i="2" s="1"/>
  <c r="K243" i="2"/>
  <c r="M243" i="2" s="1"/>
  <c r="K1292" i="2"/>
  <c r="M1292" i="2" s="1"/>
  <c r="K2341" i="2"/>
  <c r="M2341" i="2" s="1"/>
  <c r="K3390" i="2"/>
  <c r="M3390" i="2" s="1"/>
  <c r="K4439" i="2"/>
  <c r="M4439" i="2" s="1"/>
  <c r="K5488" i="2"/>
  <c r="M5488" i="2" s="1"/>
  <c r="K6537" i="2"/>
  <c r="M6537" i="2" s="1"/>
  <c r="K7586" i="2"/>
  <c r="M7586" i="2" s="1"/>
  <c r="K8635" i="2"/>
  <c r="M8635" i="2" s="1"/>
  <c r="K9684" i="2"/>
  <c r="M9684" i="2" s="1"/>
  <c r="K211" i="2"/>
  <c r="M211" i="2" s="1"/>
  <c r="K2309" i="2"/>
  <c r="M2309" i="2" s="1"/>
  <c r="K1260" i="2"/>
  <c r="M1260" i="2" s="1"/>
  <c r="K3358" i="2"/>
  <c r="M3358" i="2" s="1"/>
  <c r="K4407" i="2"/>
  <c r="M4407" i="2" s="1"/>
  <c r="K5456" i="2"/>
  <c r="M5456" i="2" s="1"/>
  <c r="K6505" i="2"/>
  <c r="M6505" i="2" s="1"/>
  <c r="K7554" i="2"/>
  <c r="M7554" i="2" s="1"/>
  <c r="K8603" i="2"/>
  <c r="M8603" i="2" s="1"/>
  <c r="K9652" i="2"/>
  <c r="M9652" i="2" s="1"/>
  <c r="K179" i="2"/>
  <c r="M179" i="2" s="1"/>
  <c r="K1228" i="2"/>
  <c r="M1228" i="2" s="1"/>
  <c r="K2277" i="2"/>
  <c r="M2277" i="2" s="1"/>
  <c r="K3326" i="2"/>
  <c r="M3326" i="2" s="1"/>
  <c r="K4375" i="2"/>
  <c r="M4375" i="2" s="1"/>
  <c r="K5424" i="2"/>
  <c r="M5424" i="2" s="1"/>
  <c r="K6473" i="2"/>
  <c r="M6473" i="2" s="1"/>
  <c r="K7522" i="2"/>
  <c r="M7522" i="2" s="1"/>
  <c r="K8571" i="2"/>
  <c r="M8571" i="2" s="1"/>
  <c r="K9620" i="2"/>
  <c r="M9620" i="2" s="1"/>
  <c r="K147" i="2"/>
  <c r="M147" i="2" s="1"/>
  <c r="K2245" i="2"/>
  <c r="M2245" i="2" s="1"/>
  <c r="K1196" i="2"/>
  <c r="M1196" i="2" s="1"/>
  <c r="K3294" i="2"/>
  <c r="M3294" i="2" s="1"/>
  <c r="K4343" i="2"/>
  <c r="M4343" i="2" s="1"/>
  <c r="K5392" i="2"/>
  <c r="M5392" i="2" s="1"/>
  <c r="K6441" i="2"/>
  <c r="M6441" i="2" s="1"/>
  <c r="K7490" i="2"/>
  <c r="M7490" i="2" s="1"/>
  <c r="K8539" i="2"/>
  <c r="M8539" i="2" s="1"/>
  <c r="K9588" i="2"/>
  <c r="M9588" i="2" s="1"/>
  <c r="K115" i="2"/>
  <c r="M115" i="2" s="1"/>
  <c r="K2213" i="2"/>
  <c r="M2213" i="2" s="1"/>
  <c r="K1164" i="2"/>
  <c r="M1164" i="2" s="1"/>
  <c r="K3262" i="2"/>
  <c r="M3262" i="2" s="1"/>
  <c r="K4311" i="2"/>
  <c r="M4311" i="2" s="1"/>
  <c r="K5360" i="2"/>
  <c r="M5360" i="2" s="1"/>
  <c r="K6409" i="2"/>
  <c r="M6409" i="2" s="1"/>
  <c r="K7458" i="2"/>
  <c r="M7458" i="2" s="1"/>
  <c r="K8507" i="2"/>
  <c r="M8507" i="2" s="1"/>
  <c r="K9556" i="2"/>
  <c r="M9556" i="2" s="1"/>
  <c r="K1132" i="2"/>
  <c r="M1132" i="2" s="1"/>
  <c r="K83" i="2"/>
  <c r="M83" i="2" s="1"/>
  <c r="K2181" i="2"/>
  <c r="M2181" i="2" s="1"/>
  <c r="K3230" i="2"/>
  <c r="M3230" i="2" s="1"/>
  <c r="K4279" i="2"/>
  <c r="M4279" i="2" s="1"/>
  <c r="K6377" i="2"/>
  <c r="M6377" i="2" s="1"/>
  <c r="K5328" i="2"/>
  <c r="M5328" i="2" s="1"/>
  <c r="K7426" i="2"/>
  <c r="M7426" i="2" s="1"/>
  <c r="K8475" i="2"/>
  <c r="M8475" i="2" s="1"/>
  <c r="K9524" i="2"/>
  <c r="M9524" i="2" s="1"/>
  <c r="K1100" i="2"/>
  <c r="M1100" i="2" s="1"/>
  <c r="K51" i="2"/>
  <c r="M51" i="2" s="1"/>
  <c r="K2149" i="2"/>
  <c r="M2149" i="2" s="1"/>
  <c r="K3198" i="2"/>
  <c r="M3198" i="2" s="1"/>
  <c r="K4247" i="2"/>
  <c r="M4247" i="2" s="1"/>
  <c r="K5296" i="2"/>
  <c r="M5296" i="2" s="1"/>
  <c r="K6345" i="2"/>
  <c r="M6345" i="2" s="1"/>
  <c r="K8443" i="2"/>
  <c r="M8443" i="2" s="1"/>
  <c r="K7394" i="2"/>
  <c r="M7394" i="2" s="1"/>
  <c r="K9492" i="2"/>
  <c r="M9492" i="2" s="1"/>
  <c r="K1068" i="2"/>
  <c r="M1068" i="2" s="1"/>
  <c r="K19" i="2"/>
  <c r="M19" i="2" s="1"/>
  <c r="K2117" i="2"/>
  <c r="M2117" i="2" s="1"/>
  <c r="K3166" i="2"/>
  <c r="M3166" i="2" s="1"/>
  <c r="K4215" i="2"/>
  <c r="M4215" i="2" s="1"/>
  <c r="K5264" i="2"/>
  <c r="M5264" i="2" s="1"/>
  <c r="K6313" i="2"/>
  <c r="M6313" i="2" s="1"/>
  <c r="K8411" i="2"/>
  <c r="M8411" i="2" s="1"/>
  <c r="K7362" i="2"/>
  <c r="M7362" i="2" s="1"/>
  <c r="K9460" i="2"/>
  <c r="M9460" i="2" s="1"/>
  <c r="J905" i="2"/>
  <c r="L905" i="2" s="1"/>
  <c r="J1954" i="2"/>
  <c r="L1954" i="2" s="1"/>
  <c r="J3003" i="2"/>
  <c r="L3003" i="2" s="1"/>
  <c r="J4052" i="2"/>
  <c r="L4052" i="2" s="1"/>
  <c r="J5101" i="2"/>
  <c r="L5101" i="2" s="1"/>
  <c r="J6150" i="2"/>
  <c r="L6150" i="2" s="1"/>
  <c r="J7199" i="2"/>
  <c r="L7199" i="2" s="1"/>
  <c r="J8248" i="2"/>
  <c r="L8248" i="2" s="1"/>
  <c r="J9297" i="2"/>
  <c r="L9297" i="2" s="1"/>
  <c r="J10346" i="2"/>
  <c r="L10346" i="2" s="1"/>
  <c r="J709" i="2"/>
  <c r="L709" i="2" s="1"/>
  <c r="J1758" i="2"/>
  <c r="L1758" i="2" s="1"/>
  <c r="J2807" i="2"/>
  <c r="L2807" i="2" s="1"/>
  <c r="J3856" i="2"/>
  <c r="L3856" i="2" s="1"/>
  <c r="J4905" i="2"/>
  <c r="L4905" i="2" s="1"/>
  <c r="J5954" i="2"/>
  <c r="L5954" i="2" s="1"/>
  <c r="J7003" i="2"/>
  <c r="L7003" i="2" s="1"/>
  <c r="J8052" i="2"/>
  <c r="L8052" i="2" s="1"/>
  <c r="J9101" i="2"/>
  <c r="L9101" i="2" s="1"/>
  <c r="J10150" i="2"/>
  <c r="L10150" i="2" s="1"/>
  <c r="J197" i="2"/>
  <c r="L197" i="2" s="1"/>
  <c r="J2295" i="2"/>
  <c r="L2295" i="2" s="1"/>
  <c r="J1246" i="2"/>
  <c r="L1246" i="2" s="1"/>
  <c r="J3344" i="2"/>
  <c r="L3344" i="2" s="1"/>
  <c r="J4393" i="2"/>
  <c r="L4393" i="2" s="1"/>
  <c r="J5442" i="2"/>
  <c r="L5442" i="2" s="1"/>
  <c r="J6491" i="2"/>
  <c r="L6491" i="2" s="1"/>
  <c r="J7540" i="2"/>
  <c r="L7540" i="2" s="1"/>
  <c r="J8589" i="2"/>
  <c r="L8589" i="2" s="1"/>
  <c r="J9638" i="2"/>
  <c r="L9638" i="2" s="1"/>
  <c r="K574" i="2"/>
  <c r="M574" i="2" s="1"/>
  <c r="K1623" i="2"/>
  <c r="M1623" i="2" s="1"/>
  <c r="K2672" i="2"/>
  <c r="M2672" i="2" s="1"/>
  <c r="K3721" i="2"/>
  <c r="M3721" i="2" s="1"/>
  <c r="K4770" i="2"/>
  <c r="M4770" i="2" s="1"/>
  <c r="K5819" i="2"/>
  <c r="M5819" i="2" s="1"/>
  <c r="K6868" i="2"/>
  <c r="M6868" i="2" s="1"/>
  <c r="K7917" i="2"/>
  <c r="M7917" i="2" s="1"/>
  <c r="K8966" i="2"/>
  <c r="M8966" i="2" s="1"/>
  <c r="K10015" i="2"/>
  <c r="M10015" i="2" s="1"/>
  <c r="J868" i="2"/>
  <c r="L868" i="2" s="1"/>
  <c r="J1917" i="2"/>
  <c r="L1917" i="2" s="1"/>
  <c r="J2966" i="2"/>
  <c r="L2966" i="2" s="1"/>
  <c r="J4015" i="2"/>
  <c r="L4015" i="2" s="1"/>
  <c r="J5064" i="2"/>
  <c r="L5064" i="2" s="1"/>
  <c r="J6113" i="2"/>
  <c r="L6113" i="2" s="1"/>
  <c r="J7162" i="2"/>
  <c r="L7162" i="2" s="1"/>
  <c r="J8211" i="2"/>
  <c r="L8211" i="2" s="1"/>
  <c r="J9260" i="2"/>
  <c r="L9260" i="2" s="1"/>
  <c r="J10309" i="2"/>
  <c r="L10309" i="2" s="1"/>
  <c r="J548" i="2"/>
  <c r="L548" i="2" s="1"/>
  <c r="J1597" i="2"/>
  <c r="L1597" i="2" s="1"/>
  <c r="J2646" i="2"/>
  <c r="L2646" i="2" s="1"/>
  <c r="J3695" i="2"/>
  <c r="L3695" i="2" s="1"/>
  <c r="J4744" i="2"/>
  <c r="L4744" i="2" s="1"/>
  <c r="J5793" i="2"/>
  <c r="L5793" i="2" s="1"/>
  <c r="J6842" i="2"/>
  <c r="L6842" i="2" s="1"/>
  <c r="J7891" i="2"/>
  <c r="L7891" i="2" s="1"/>
  <c r="J8940" i="2"/>
  <c r="L8940" i="2" s="1"/>
  <c r="J9989" i="2"/>
  <c r="L9989" i="2" s="1"/>
  <c r="J961" i="2"/>
  <c r="L961" i="2" s="1"/>
  <c r="J2010" i="2"/>
  <c r="L2010" i="2" s="1"/>
  <c r="J3059" i="2"/>
  <c r="L3059" i="2" s="1"/>
  <c r="J4108" i="2"/>
  <c r="L4108" i="2" s="1"/>
  <c r="J5157" i="2"/>
  <c r="L5157" i="2" s="1"/>
  <c r="J6206" i="2"/>
  <c r="L6206" i="2" s="1"/>
  <c r="J7255" i="2"/>
  <c r="L7255" i="2" s="1"/>
  <c r="J8304" i="2"/>
  <c r="L8304" i="2" s="1"/>
  <c r="J9353" i="2"/>
  <c r="L9353" i="2" s="1"/>
  <c r="J10402" i="2"/>
  <c r="L10402" i="2" s="1"/>
  <c r="J385" i="2"/>
  <c r="L385" i="2" s="1"/>
  <c r="J1434" i="2"/>
  <c r="L1434" i="2" s="1"/>
  <c r="J2483" i="2"/>
  <c r="L2483" i="2" s="1"/>
  <c r="J3532" i="2"/>
  <c r="L3532" i="2" s="1"/>
  <c r="J4581" i="2"/>
  <c r="L4581" i="2" s="1"/>
  <c r="J5630" i="2"/>
  <c r="L5630" i="2" s="1"/>
  <c r="J6679" i="2"/>
  <c r="L6679" i="2" s="1"/>
  <c r="J7728" i="2"/>
  <c r="L7728" i="2" s="1"/>
  <c r="J8777" i="2"/>
  <c r="L8777" i="2" s="1"/>
  <c r="J9826" i="2"/>
  <c r="L9826" i="2" s="1"/>
  <c r="K826" i="2"/>
  <c r="M826" i="2" s="1"/>
  <c r="K1875" i="2"/>
  <c r="M1875" i="2" s="1"/>
  <c r="K2924" i="2"/>
  <c r="M2924" i="2" s="1"/>
  <c r="K3973" i="2"/>
  <c r="M3973" i="2" s="1"/>
  <c r="K5022" i="2"/>
  <c r="M5022" i="2" s="1"/>
  <c r="K6071" i="2"/>
  <c r="M6071" i="2" s="1"/>
  <c r="K7120" i="2"/>
  <c r="M7120" i="2" s="1"/>
  <c r="K8169" i="2"/>
  <c r="M8169" i="2" s="1"/>
  <c r="K9218" i="2"/>
  <c r="M9218" i="2" s="1"/>
  <c r="K10267" i="2"/>
  <c r="M10267" i="2" s="1"/>
  <c r="K1139" i="2"/>
  <c r="M1139" i="2" s="1"/>
  <c r="K90" i="2"/>
  <c r="M90" i="2" s="1"/>
  <c r="K2188" i="2"/>
  <c r="M2188" i="2" s="1"/>
  <c r="K3237" i="2"/>
  <c r="M3237" i="2" s="1"/>
  <c r="K4286" i="2"/>
  <c r="M4286" i="2" s="1"/>
  <c r="K5335" i="2"/>
  <c r="M5335" i="2" s="1"/>
  <c r="K6384" i="2"/>
  <c r="M6384" i="2" s="1"/>
  <c r="K7433" i="2"/>
  <c r="M7433" i="2" s="1"/>
  <c r="K8482" i="2"/>
  <c r="M8482" i="2" s="1"/>
  <c r="K9531" i="2"/>
  <c r="M9531" i="2" s="1"/>
  <c r="J544" i="2"/>
  <c r="L544" i="2" s="1"/>
  <c r="J2642" i="2"/>
  <c r="L2642" i="2" s="1"/>
  <c r="J1593" i="2"/>
  <c r="L1593" i="2" s="1"/>
  <c r="J3691" i="2"/>
  <c r="L3691" i="2" s="1"/>
  <c r="J4740" i="2"/>
  <c r="L4740" i="2" s="1"/>
  <c r="J5789" i="2"/>
  <c r="L5789" i="2" s="1"/>
  <c r="J6838" i="2"/>
  <c r="L6838" i="2" s="1"/>
  <c r="J7887" i="2"/>
  <c r="L7887" i="2" s="1"/>
  <c r="J8936" i="2"/>
  <c r="L8936" i="2" s="1"/>
  <c r="J9985" i="2"/>
  <c r="L9985" i="2" s="1"/>
  <c r="J1145" i="2"/>
  <c r="L1145" i="2" s="1"/>
  <c r="J96" i="2"/>
  <c r="L96" i="2" s="1"/>
  <c r="J2194" i="2"/>
  <c r="L2194" i="2" s="1"/>
  <c r="J3243" i="2"/>
  <c r="L3243" i="2" s="1"/>
  <c r="J4292" i="2"/>
  <c r="L4292" i="2" s="1"/>
  <c r="J6390" i="2"/>
  <c r="L6390" i="2" s="1"/>
  <c r="J5341" i="2"/>
  <c r="L5341" i="2" s="1"/>
  <c r="J7439" i="2"/>
  <c r="L7439" i="2" s="1"/>
  <c r="J8488" i="2"/>
  <c r="L8488" i="2" s="1"/>
  <c r="J9537" i="2"/>
  <c r="L9537" i="2" s="1"/>
  <c r="K761" i="2"/>
  <c r="M761" i="2" s="1"/>
  <c r="K1810" i="2"/>
  <c r="M1810" i="2" s="1"/>
  <c r="K2859" i="2"/>
  <c r="M2859" i="2" s="1"/>
  <c r="K3908" i="2"/>
  <c r="M3908" i="2" s="1"/>
  <c r="K4957" i="2"/>
  <c r="M4957" i="2" s="1"/>
  <c r="K6006" i="2"/>
  <c r="M6006" i="2" s="1"/>
  <c r="K7055" i="2"/>
  <c r="M7055" i="2" s="1"/>
  <c r="K8104" i="2"/>
  <c r="M8104" i="2" s="1"/>
  <c r="K9153" i="2"/>
  <c r="M9153" i="2" s="1"/>
  <c r="K10202" i="2"/>
  <c r="M10202" i="2" s="1"/>
  <c r="K281" i="2"/>
  <c r="M281" i="2" s="1"/>
  <c r="K1330" i="2"/>
  <c r="M1330" i="2" s="1"/>
  <c r="K2379" i="2"/>
  <c r="M2379" i="2" s="1"/>
  <c r="K3428" i="2"/>
  <c r="M3428" i="2" s="1"/>
  <c r="K4477" i="2"/>
  <c r="M4477" i="2" s="1"/>
  <c r="K5526" i="2"/>
  <c r="M5526" i="2" s="1"/>
  <c r="K6575" i="2"/>
  <c r="M6575" i="2" s="1"/>
  <c r="K7624" i="2"/>
  <c r="M7624" i="2" s="1"/>
  <c r="K8673" i="2"/>
  <c r="M8673" i="2" s="1"/>
  <c r="K9722" i="2"/>
  <c r="M9722" i="2" s="1"/>
  <c r="J990" i="2"/>
  <c r="L990" i="2" s="1"/>
  <c r="J2039" i="2"/>
  <c r="L2039" i="2" s="1"/>
  <c r="J4137" i="2"/>
  <c r="L4137" i="2" s="1"/>
  <c r="J3088" i="2"/>
  <c r="L3088" i="2" s="1"/>
  <c r="J5186" i="2"/>
  <c r="L5186" i="2" s="1"/>
  <c r="J6235" i="2"/>
  <c r="L6235" i="2" s="1"/>
  <c r="J7284" i="2"/>
  <c r="L7284" i="2" s="1"/>
  <c r="J8333" i="2"/>
  <c r="L8333" i="2" s="1"/>
  <c r="J9382" i="2"/>
  <c r="L9382" i="2" s="1"/>
  <c r="J10431" i="2"/>
  <c r="L10431" i="2" s="1"/>
  <c r="J510" i="2"/>
  <c r="L510" i="2" s="1"/>
  <c r="J1559" i="2"/>
  <c r="L1559" i="2" s="1"/>
  <c r="J2608" i="2"/>
  <c r="L2608" i="2" s="1"/>
  <c r="J3657" i="2"/>
  <c r="L3657" i="2" s="1"/>
  <c r="J4706" i="2"/>
  <c r="L4706" i="2" s="1"/>
  <c r="J5755" i="2"/>
  <c r="L5755" i="2" s="1"/>
  <c r="J6804" i="2"/>
  <c r="L6804" i="2" s="1"/>
  <c r="J7853" i="2"/>
  <c r="L7853" i="2" s="1"/>
  <c r="J8902" i="2"/>
  <c r="L8902" i="2" s="1"/>
  <c r="J9951" i="2"/>
  <c r="L9951" i="2" s="1"/>
  <c r="J30" i="2"/>
  <c r="L30" i="2" s="1"/>
  <c r="J1079" i="2"/>
  <c r="L1079" i="2" s="1"/>
  <c r="J2128" i="2"/>
  <c r="L2128" i="2" s="1"/>
  <c r="J4226" i="2"/>
  <c r="L4226" i="2" s="1"/>
  <c r="J3177" i="2"/>
  <c r="L3177" i="2" s="1"/>
  <c r="J5275" i="2"/>
  <c r="L5275" i="2" s="1"/>
  <c r="J6324" i="2"/>
  <c r="L6324" i="2" s="1"/>
  <c r="J7373" i="2"/>
  <c r="L7373" i="2" s="1"/>
  <c r="J8422" i="2"/>
  <c r="L8422" i="2" s="1"/>
  <c r="J9471" i="2"/>
  <c r="L9471" i="2" s="1"/>
  <c r="K407" i="2"/>
  <c r="M407" i="2" s="1"/>
  <c r="K2505" i="2"/>
  <c r="M2505" i="2" s="1"/>
  <c r="K1456" i="2"/>
  <c r="M1456" i="2" s="1"/>
  <c r="K3554" i="2"/>
  <c r="M3554" i="2" s="1"/>
  <c r="K4603" i="2"/>
  <c r="M4603" i="2" s="1"/>
  <c r="K5652" i="2"/>
  <c r="M5652" i="2" s="1"/>
  <c r="K6701" i="2"/>
  <c r="M6701" i="2" s="1"/>
  <c r="K7750" i="2"/>
  <c r="M7750" i="2" s="1"/>
  <c r="K8799" i="2"/>
  <c r="M8799" i="2" s="1"/>
  <c r="K9848" i="2"/>
  <c r="M9848" i="2" s="1"/>
  <c r="J893" i="2"/>
  <c r="L893" i="2" s="1"/>
  <c r="J1942" i="2"/>
  <c r="L1942" i="2" s="1"/>
  <c r="J2991" i="2"/>
  <c r="L2991" i="2" s="1"/>
  <c r="J4040" i="2"/>
  <c r="L4040" i="2" s="1"/>
  <c r="J5089" i="2"/>
  <c r="L5089" i="2" s="1"/>
  <c r="J6138" i="2"/>
  <c r="L6138" i="2" s="1"/>
  <c r="J7187" i="2"/>
  <c r="L7187" i="2" s="1"/>
  <c r="J8236" i="2"/>
  <c r="L8236" i="2" s="1"/>
  <c r="J9285" i="2"/>
  <c r="L9285" i="2" s="1"/>
  <c r="J10334" i="2"/>
  <c r="L10334" i="2" s="1"/>
  <c r="J573" i="2"/>
  <c r="L573" i="2" s="1"/>
  <c r="J2671" i="2"/>
  <c r="L2671" i="2" s="1"/>
  <c r="J1622" i="2"/>
  <c r="L1622" i="2" s="1"/>
  <c r="J3720" i="2"/>
  <c r="L3720" i="2" s="1"/>
  <c r="J4769" i="2"/>
  <c r="L4769" i="2" s="1"/>
  <c r="J5818" i="2"/>
  <c r="L5818" i="2" s="1"/>
  <c r="J6867" i="2"/>
  <c r="L6867" i="2" s="1"/>
  <c r="J7916" i="2"/>
  <c r="L7916" i="2" s="1"/>
  <c r="J8965" i="2"/>
  <c r="L8965" i="2" s="1"/>
  <c r="J10014" i="2"/>
  <c r="L10014" i="2" s="1"/>
  <c r="J221" i="2"/>
  <c r="L221" i="2" s="1"/>
  <c r="J2319" i="2"/>
  <c r="L2319" i="2" s="1"/>
  <c r="J1270" i="2"/>
  <c r="L1270" i="2" s="1"/>
  <c r="J3368" i="2"/>
  <c r="L3368" i="2" s="1"/>
  <c r="J4417" i="2"/>
  <c r="L4417" i="2" s="1"/>
  <c r="J5466" i="2"/>
  <c r="L5466" i="2" s="1"/>
  <c r="J6515" i="2"/>
  <c r="L6515" i="2" s="1"/>
  <c r="J8613" i="2"/>
  <c r="L8613" i="2" s="1"/>
  <c r="J7564" i="2"/>
  <c r="L7564" i="2" s="1"/>
  <c r="J9662" i="2"/>
  <c r="L9662" i="2" s="1"/>
  <c r="K982" i="2"/>
  <c r="M982" i="2" s="1"/>
  <c r="K2031" i="2"/>
  <c r="M2031" i="2" s="1"/>
  <c r="K4129" i="2"/>
  <c r="M4129" i="2" s="1"/>
  <c r="K3080" i="2"/>
  <c r="M3080" i="2" s="1"/>
  <c r="K5178" i="2"/>
  <c r="M5178" i="2" s="1"/>
  <c r="K7276" i="2"/>
  <c r="M7276" i="2" s="1"/>
  <c r="K6227" i="2"/>
  <c r="M6227" i="2" s="1"/>
  <c r="K8325" i="2"/>
  <c r="M8325" i="2" s="1"/>
  <c r="K10423" i="2"/>
  <c r="M10423" i="2" s="1"/>
  <c r="K9374" i="2"/>
  <c r="M9374" i="2" s="1"/>
  <c r="K694" i="2"/>
  <c r="M694" i="2" s="1"/>
  <c r="K1743" i="2"/>
  <c r="M1743" i="2" s="1"/>
  <c r="K2792" i="2"/>
  <c r="M2792" i="2" s="1"/>
  <c r="K3841" i="2"/>
  <c r="M3841" i="2" s="1"/>
  <c r="K4890" i="2"/>
  <c r="M4890" i="2" s="1"/>
  <c r="K5939" i="2"/>
  <c r="M5939" i="2" s="1"/>
  <c r="K6988" i="2"/>
  <c r="M6988" i="2" s="1"/>
  <c r="K8037" i="2"/>
  <c r="M8037" i="2" s="1"/>
  <c r="K9086" i="2"/>
  <c r="M9086" i="2" s="1"/>
  <c r="K10135" i="2"/>
  <c r="M10135" i="2" s="1"/>
  <c r="K566" i="2"/>
  <c r="M566" i="2" s="1"/>
  <c r="K1615" i="2"/>
  <c r="M1615" i="2" s="1"/>
  <c r="K2664" i="2"/>
  <c r="M2664" i="2" s="1"/>
  <c r="K3713" i="2"/>
  <c r="M3713" i="2" s="1"/>
  <c r="K4762" i="2"/>
  <c r="M4762" i="2" s="1"/>
  <c r="K5811" i="2"/>
  <c r="M5811" i="2" s="1"/>
  <c r="K6860" i="2"/>
  <c r="M6860" i="2" s="1"/>
  <c r="K7909" i="2"/>
  <c r="M7909" i="2" s="1"/>
  <c r="K8958" i="2"/>
  <c r="M8958" i="2" s="1"/>
  <c r="K10007" i="2"/>
  <c r="M10007" i="2" s="1"/>
  <c r="K278" i="2"/>
  <c r="M278" i="2" s="1"/>
  <c r="K1327" i="2"/>
  <c r="M1327" i="2" s="1"/>
  <c r="K2376" i="2"/>
  <c r="M2376" i="2" s="1"/>
  <c r="K3425" i="2"/>
  <c r="M3425" i="2" s="1"/>
  <c r="K4474" i="2"/>
  <c r="M4474" i="2" s="1"/>
  <c r="K5523" i="2"/>
  <c r="M5523" i="2" s="1"/>
  <c r="K6572" i="2"/>
  <c r="M6572" i="2" s="1"/>
  <c r="K7621" i="2"/>
  <c r="M7621" i="2" s="1"/>
  <c r="K8670" i="2"/>
  <c r="M8670" i="2" s="1"/>
  <c r="K9719" i="2"/>
  <c r="M9719" i="2" s="1"/>
  <c r="J954" i="2"/>
  <c r="L954" i="2" s="1"/>
  <c r="J2003" i="2"/>
  <c r="L2003" i="2" s="1"/>
  <c r="J3052" i="2"/>
  <c r="L3052" i="2" s="1"/>
  <c r="J4101" i="2"/>
  <c r="L4101" i="2" s="1"/>
  <c r="J5150" i="2"/>
  <c r="L5150" i="2" s="1"/>
  <c r="J6199" i="2"/>
  <c r="L6199" i="2" s="1"/>
  <c r="J8297" i="2"/>
  <c r="L8297" i="2" s="1"/>
  <c r="J7248" i="2"/>
  <c r="L7248" i="2" s="1"/>
  <c r="J9346" i="2"/>
  <c r="L9346" i="2" s="1"/>
  <c r="J10395" i="2"/>
  <c r="L10395" i="2" s="1"/>
  <c r="J858" i="2"/>
  <c r="L858" i="2" s="1"/>
  <c r="J1907" i="2"/>
  <c r="L1907" i="2" s="1"/>
  <c r="J2956" i="2"/>
  <c r="L2956" i="2" s="1"/>
  <c r="J4005" i="2"/>
  <c r="L4005" i="2" s="1"/>
  <c r="J5054" i="2"/>
  <c r="L5054" i="2" s="1"/>
  <c r="J6103" i="2"/>
  <c r="L6103" i="2" s="1"/>
  <c r="J7152" i="2"/>
  <c r="L7152" i="2" s="1"/>
  <c r="J8201" i="2"/>
  <c r="L8201" i="2" s="1"/>
  <c r="J9250" i="2"/>
  <c r="L9250" i="2" s="1"/>
  <c r="J10299" i="2"/>
  <c r="L10299" i="2" s="1"/>
  <c r="J985" i="2"/>
  <c r="L985" i="2" s="1"/>
  <c r="J2034" i="2"/>
  <c r="L2034" i="2" s="1"/>
  <c r="J3083" i="2"/>
  <c r="L3083" i="2" s="1"/>
  <c r="J5181" i="2"/>
  <c r="L5181" i="2" s="1"/>
  <c r="J4132" i="2"/>
  <c r="L4132" i="2" s="1"/>
  <c r="J6230" i="2"/>
  <c r="L6230" i="2" s="1"/>
  <c r="J8328" i="2"/>
  <c r="L8328" i="2" s="1"/>
  <c r="J7279" i="2"/>
  <c r="L7279" i="2" s="1"/>
  <c r="J9377" i="2"/>
  <c r="L9377" i="2" s="1"/>
  <c r="J889" i="2"/>
  <c r="L889" i="2" s="1"/>
  <c r="J1938" i="2"/>
  <c r="L1938" i="2" s="1"/>
  <c r="J2987" i="2"/>
  <c r="L2987" i="2" s="1"/>
  <c r="J5085" i="2"/>
  <c r="L5085" i="2" s="1"/>
  <c r="J4036" i="2"/>
  <c r="L4036" i="2" s="1"/>
  <c r="J6134" i="2"/>
  <c r="L6134" i="2" s="1"/>
  <c r="J7183" i="2"/>
  <c r="L7183" i="2" s="1"/>
  <c r="J8232" i="2"/>
  <c r="L8232" i="2" s="1"/>
  <c r="J9281" i="2"/>
  <c r="L9281" i="2" s="1"/>
  <c r="J825" i="2"/>
  <c r="L825" i="2" s="1"/>
  <c r="J1874" i="2"/>
  <c r="L1874" i="2" s="1"/>
  <c r="J2923" i="2"/>
  <c r="L2923" i="2" s="1"/>
  <c r="J5021" i="2"/>
  <c r="L5021" i="2" s="1"/>
  <c r="J3972" i="2"/>
  <c r="L3972" i="2" s="1"/>
  <c r="J6070" i="2"/>
  <c r="L6070" i="2" s="1"/>
  <c r="J7119" i="2"/>
  <c r="L7119" i="2" s="1"/>
  <c r="J8168" i="2"/>
  <c r="L8168" i="2" s="1"/>
  <c r="J9217" i="2"/>
  <c r="L9217" i="2" s="1"/>
  <c r="J761" i="2"/>
  <c r="L761" i="2" s="1"/>
  <c r="J1810" i="2"/>
  <c r="L1810" i="2" s="1"/>
  <c r="J2859" i="2"/>
  <c r="L2859" i="2" s="1"/>
  <c r="J3908" i="2"/>
  <c r="L3908" i="2" s="1"/>
  <c r="J4957" i="2"/>
  <c r="L4957" i="2" s="1"/>
  <c r="J6006" i="2"/>
  <c r="L6006" i="2" s="1"/>
  <c r="J7055" i="2"/>
  <c r="L7055" i="2" s="1"/>
  <c r="J8104" i="2"/>
  <c r="L8104" i="2" s="1"/>
  <c r="J9153" i="2"/>
  <c r="L9153" i="2" s="1"/>
  <c r="J697" i="2"/>
  <c r="L697" i="2" s="1"/>
  <c r="J1746" i="2"/>
  <c r="L1746" i="2" s="1"/>
  <c r="J2795" i="2"/>
  <c r="L2795" i="2" s="1"/>
  <c r="J3844" i="2"/>
  <c r="L3844" i="2" s="1"/>
  <c r="J4893" i="2"/>
  <c r="L4893" i="2" s="1"/>
  <c r="J5942" i="2"/>
  <c r="L5942" i="2" s="1"/>
  <c r="J6991" i="2"/>
  <c r="L6991" i="2" s="1"/>
  <c r="J8040" i="2"/>
  <c r="L8040" i="2" s="1"/>
  <c r="J9089" i="2"/>
  <c r="L9089" i="2" s="1"/>
  <c r="J10138" i="2"/>
  <c r="L10138" i="2" s="1"/>
  <c r="J633" i="2"/>
  <c r="L633" i="2" s="1"/>
  <c r="J1682" i="2"/>
  <c r="L1682" i="2" s="1"/>
  <c r="J2731" i="2"/>
  <c r="L2731" i="2" s="1"/>
  <c r="J3780" i="2"/>
  <c r="L3780" i="2" s="1"/>
  <c r="J4829" i="2"/>
  <c r="L4829" i="2" s="1"/>
  <c r="J5878" i="2"/>
  <c r="L5878" i="2" s="1"/>
  <c r="J6927" i="2"/>
  <c r="L6927" i="2" s="1"/>
  <c r="J7976" i="2"/>
  <c r="L7976" i="2" s="1"/>
  <c r="J9025" i="2"/>
  <c r="L9025" i="2" s="1"/>
  <c r="J10074" i="2"/>
  <c r="L10074" i="2" s="1"/>
  <c r="J537" i="2"/>
  <c r="L537" i="2" s="1"/>
  <c r="J1586" i="2"/>
  <c r="L1586" i="2" s="1"/>
  <c r="J2635" i="2"/>
  <c r="L2635" i="2" s="1"/>
  <c r="J3684" i="2"/>
  <c r="L3684" i="2" s="1"/>
  <c r="J4733" i="2"/>
  <c r="L4733" i="2" s="1"/>
  <c r="J5782" i="2"/>
  <c r="L5782" i="2" s="1"/>
  <c r="J6831" i="2"/>
  <c r="L6831" i="2" s="1"/>
  <c r="J7880" i="2"/>
  <c r="L7880" i="2" s="1"/>
  <c r="J8929" i="2"/>
  <c r="L8929" i="2" s="1"/>
  <c r="J9978" i="2"/>
  <c r="L9978" i="2" s="1"/>
  <c r="J473" i="2"/>
  <c r="L473" i="2" s="1"/>
  <c r="J1522" i="2"/>
  <c r="L1522" i="2" s="1"/>
  <c r="J2571" i="2"/>
  <c r="L2571" i="2" s="1"/>
  <c r="J3620" i="2"/>
  <c r="L3620" i="2" s="1"/>
  <c r="J4669" i="2"/>
  <c r="L4669" i="2" s="1"/>
  <c r="J5718" i="2"/>
  <c r="L5718" i="2" s="1"/>
  <c r="J6767" i="2"/>
  <c r="L6767" i="2" s="1"/>
  <c r="J7816" i="2"/>
  <c r="L7816" i="2" s="1"/>
  <c r="J8865" i="2"/>
  <c r="L8865" i="2" s="1"/>
  <c r="J9914" i="2"/>
  <c r="L9914" i="2" s="1"/>
  <c r="J409" i="2"/>
  <c r="L409" i="2" s="1"/>
  <c r="J1458" i="2"/>
  <c r="L1458" i="2" s="1"/>
  <c r="J2507" i="2"/>
  <c r="L2507" i="2" s="1"/>
  <c r="J3556" i="2"/>
  <c r="L3556" i="2" s="1"/>
  <c r="J4605" i="2"/>
  <c r="L4605" i="2" s="1"/>
  <c r="J5654" i="2"/>
  <c r="L5654" i="2" s="1"/>
  <c r="J6703" i="2"/>
  <c r="L6703" i="2" s="1"/>
  <c r="J7752" i="2"/>
  <c r="L7752" i="2" s="1"/>
  <c r="J8801" i="2"/>
  <c r="L8801" i="2" s="1"/>
  <c r="J9850" i="2"/>
  <c r="L9850" i="2" s="1"/>
  <c r="J345" i="2"/>
  <c r="L345" i="2" s="1"/>
  <c r="J1394" i="2"/>
  <c r="L1394" i="2" s="1"/>
  <c r="J2443" i="2"/>
  <c r="L2443" i="2" s="1"/>
  <c r="J3492" i="2"/>
  <c r="L3492" i="2" s="1"/>
  <c r="J4541" i="2"/>
  <c r="L4541" i="2" s="1"/>
  <c r="J5590" i="2"/>
  <c r="L5590" i="2" s="1"/>
  <c r="J6639" i="2"/>
  <c r="L6639" i="2" s="1"/>
  <c r="J7688" i="2"/>
  <c r="L7688" i="2" s="1"/>
  <c r="J8737" i="2"/>
  <c r="L8737" i="2" s="1"/>
  <c r="J9786" i="2"/>
  <c r="L9786" i="2" s="1"/>
  <c r="J281" i="2"/>
  <c r="L281" i="2" s="1"/>
  <c r="J1330" i="2"/>
  <c r="L1330" i="2" s="1"/>
  <c r="J2379" i="2"/>
  <c r="L2379" i="2" s="1"/>
  <c r="J3428" i="2"/>
  <c r="L3428" i="2" s="1"/>
  <c r="J4477" i="2"/>
  <c r="L4477" i="2" s="1"/>
  <c r="J6575" i="2"/>
  <c r="L6575" i="2" s="1"/>
  <c r="J5526" i="2"/>
  <c r="L5526" i="2" s="1"/>
  <c r="J7624" i="2"/>
  <c r="L7624" i="2" s="1"/>
  <c r="J8673" i="2"/>
  <c r="L8673" i="2" s="1"/>
  <c r="J9722" i="2"/>
  <c r="L9722" i="2" s="1"/>
  <c r="J217" i="2"/>
  <c r="L217" i="2" s="1"/>
  <c r="J1266" i="2"/>
  <c r="L1266" i="2" s="1"/>
  <c r="J2315" i="2"/>
  <c r="L2315" i="2" s="1"/>
  <c r="J3364" i="2"/>
  <c r="L3364" i="2" s="1"/>
  <c r="J4413" i="2"/>
  <c r="L4413" i="2" s="1"/>
  <c r="J6511" i="2"/>
  <c r="L6511" i="2" s="1"/>
  <c r="J5462" i="2"/>
  <c r="L5462" i="2" s="1"/>
  <c r="J7560" i="2"/>
  <c r="L7560" i="2" s="1"/>
  <c r="J8609" i="2"/>
  <c r="L8609" i="2" s="1"/>
  <c r="J9658" i="2"/>
  <c r="L9658" i="2" s="1"/>
  <c r="J153" i="2"/>
  <c r="L153" i="2" s="1"/>
  <c r="J2251" i="2"/>
  <c r="L2251" i="2" s="1"/>
  <c r="J1202" i="2"/>
  <c r="L1202" i="2" s="1"/>
  <c r="J3300" i="2"/>
  <c r="L3300" i="2" s="1"/>
  <c r="J4349" i="2"/>
  <c r="L4349" i="2" s="1"/>
  <c r="J5398" i="2"/>
  <c r="L5398" i="2" s="1"/>
  <c r="J6447" i="2"/>
  <c r="L6447" i="2" s="1"/>
  <c r="J7496" i="2"/>
  <c r="L7496" i="2" s="1"/>
  <c r="J8545" i="2"/>
  <c r="L8545" i="2" s="1"/>
  <c r="J9594" i="2"/>
  <c r="L9594" i="2" s="1"/>
  <c r="J1138" i="2"/>
  <c r="L1138" i="2" s="1"/>
  <c r="J89" i="2"/>
  <c r="L89" i="2" s="1"/>
  <c r="J2187" i="2"/>
  <c r="L2187" i="2" s="1"/>
  <c r="J3236" i="2"/>
  <c r="L3236" i="2" s="1"/>
  <c r="J4285" i="2"/>
  <c r="L4285" i="2" s="1"/>
  <c r="J6383" i="2"/>
  <c r="L6383" i="2" s="1"/>
  <c r="J5334" i="2"/>
  <c r="L5334" i="2" s="1"/>
  <c r="J7432" i="2"/>
  <c r="L7432" i="2" s="1"/>
  <c r="J8481" i="2"/>
  <c r="L8481" i="2" s="1"/>
  <c r="J9530" i="2"/>
  <c r="L9530" i="2" s="1"/>
  <c r="J1074" i="2"/>
  <c r="L1074" i="2" s="1"/>
  <c r="J25" i="2"/>
  <c r="L25" i="2" s="1"/>
  <c r="J2123" i="2"/>
  <c r="L2123" i="2" s="1"/>
  <c r="J3172" i="2"/>
  <c r="L3172" i="2" s="1"/>
  <c r="J5270" i="2"/>
  <c r="L5270" i="2" s="1"/>
  <c r="J4221" i="2"/>
  <c r="L4221" i="2" s="1"/>
  <c r="J6319" i="2"/>
  <c r="L6319" i="2" s="1"/>
  <c r="J7368" i="2"/>
  <c r="L7368" i="2" s="1"/>
  <c r="J8417" i="2"/>
  <c r="L8417" i="2" s="1"/>
  <c r="J9466" i="2"/>
  <c r="L9466" i="2" s="1"/>
  <c r="K978" i="2"/>
  <c r="M978" i="2" s="1"/>
  <c r="K2027" i="2"/>
  <c r="M2027" i="2" s="1"/>
  <c r="K3076" i="2"/>
  <c r="M3076" i="2" s="1"/>
  <c r="K5174" i="2"/>
  <c r="M5174" i="2" s="1"/>
  <c r="K4125" i="2"/>
  <c r="M4125" i="2" s="1"/>
  <c r="K6223" i="2"/>
  <c r="M6223" i="2" s="1"/>
  <c r="K7272" i="2"/>
  <c r="M7272" i="2" s="1"/>
  <c r="K8321" i="2"/>
  <c r="M8321" i="2" s="1"/>
  <c r="K9370" i="2"/>
  <c r="M9370" i="2" s="1"/>
  <c r="K10419" i="2"/>
  <c r="M10419" i="2" s="1"/>
  <c r="K914" i="2"/>
  <c r="M914" i="2" s="1"/>
  <c r="K1963" i="2"/>
  <c r="M1963" i="2" s="1"/>
  <c r="K3012" i="2"/>
  <c r="M3012" i="2" s="1"/>
  <c r="K5110" i="2"/>
  <c r="M5110" i="2" s="1"/>
  <c r="K4061" i="2"/>
  <c r="M4061" i="2" s="1"/>
  <c r="K6159" i="2"/>
  <c r="M6159" i="2" s="1"/>
  <c r="K7208" i="2"/>
  <c r="M7208" i="2" s="1"/>
  <c r="K8257" i="2"/>
  <c r="M8257" i="2" s="1"/>
  <c r="K9306" i="2"/>
  <c r="M9306" i="2" s="1"/>
  <c r="K10355" i="2"/>
  <c r="M10355" i="2" s="1"/>
  <c r="K850" i="2"/>
  <c r="M850" i="2" s="1"/>
  <c r="K1899" i="2"/>
  <c r="M1899" i="2" s="1"/>
  <c r="K2948" i="2"/>
  <c r="M2948" i="2" s="1"/>
  <c r="K3997" i="2"/>
  <c r="M3997" i="2" s="1"/>
  <c r="K5046" i="2"/>
  <c r="M5046" i="2" s="1"/>
  <c r="K6095" i="2"/>
  <c r="M6095" i="2" s="1"/>
  <c r="K7144" i="2"/>
  <c r="M7144" i="2" s="1"/>
  <c r="K8193" i="2"/>
  <c r="M8193" i="2" s="1"/>
  <c r="K9242" i="2"/>
  <c r="M9242" i="2" s="1"/>
  <c r="K10291" i="2"/>
  <c r="M10291" i="2" s="1"/>
  <c r="K786" i="2"/>
  <c r="M786" i="2" s="1"/>
  <c r="K1835" i="2"/>
  <c r="M1835" i="2" s="1"/>
  <c r="K2884" i="2"/>
  <c r="M2884" i="2" s="1"/>
  <c r="K4982" i="2"/>
  <c r="M4982" i="2" s="1"/>
  <c r="K3933" i="2"/>
  <c r="M3933" i="2" s="1"/>
  <c r="K6031" i="2"/>
  <c r="M6031" i="2" s="1"/>
  <c r="K7080" i="2"/>
  <c r="M7080" i="2" s="1"/>
  <c r="K8129" i="2"/>
  <c r="M8129" i="2" s="1"/>
  <c r="K9178" i="2"/>
  <c r="M9178" i="2" s="1"/>
  <c r="K10227" i="2"/>
  <c r="M10227" i="2" s="1"/>
  <c r="K722" i="2"/>
  <c r="M722" i="2" s="1"/>
  <c r="K1771" i="2"/>
  <c r="M1771" i="2" s="1"/>
  <c r="K2820" i="2"/>
  <c r="M2820" i="2" s="1"/>
  <c r="K3869" i="2"/>
  <c r="M3869" i="2" s="1"/>
  <c r="K4918" i="2"/>
  <c r="M4918" i="2" s="1"/>
  <c r="K5967" i="2"/>
  <c r="M5967" i="2" s="1"/>
  <c r="K7016" i="2"/>
  <c r="M7016" i="2" s="1"/>
  <c r="K8065" i="2"/>
  <c r="M8065" i="2" s="1"/>
  <c r="K9114" i="2"/>
  <c r="M9114" i="2" s="1"/>
  <c r="K10163" i="2"/>
  <c r="M10163" i="2" s="1"/>
  <c r="K658" i="2"/>
  <c r="M658" i="2" s="1"/>
  <c r="K1707" i="2"/>
  <c r="M1707" i="2" s="1"/>
  <c r="K2756" i="2"/>
  <c r="M2756" i="2" s="1"/>
  <c r="K3805" i="2"/>
  <c r="M3805" i="2" s="1"/>
  <c r="K4854" i="2"/>
  <c r="M4854" i="2" s="1"/>
  <c r="K5903" i="2"/>
  <c r="M5903" i="2" s="1"/>
  <c r="K6952" i="2"/>
  <c r="M6952" i="2" s="1"/>
  <c r="K8001" i="2"/>
  <c r="M8001" i="2" s="1"/>
  <c r="K9050" i="2"/>
  <c r="M9050" i="2" s="1"/>
  <c r="K10099" i="2"/>
  <c r="M10099" i="2" s="1"/>
  <c r="K594" i="2"/>
  <c r="M594" i="2" s="1"/>
  <c r="K1643" i="2"/>
  <c r="M1643" i="2" s="1"/>
  <c r="K2692" i="2"/>
  <c r="M2692" i="2" s="1"/>
  <c r="K3741" i="2"/>
  <c r="M3741" i="2" s="1"/>
  <c r="K4790" i="2"/>
  <c r="M4790" i="2" s="1"/>
  <c r="K5839" i="2"/>
  <c r="M5839" i="2" s="1"/>
  <c r="K6888" i="2"/>
  <c r="M6888" i="2" s="1"/>
  <c r="K7937" i="2"/>
  <c r="M7937" i="2" s="1"/>
  <c r="K8986" i="2"/>
  <c r="M8986" i="2" s="1"/>
  <c r="K10035" i="2"/>
  <c r="M10035" i="2" s="1"/>
  <c r="K530" i="2"/>
  <c r="M530" i="2" s="1"/>
  <c r="K1579" i="2"/>
  <c r="M1579" i="2" s="1"/>
  <c r="K2628" i="2"/>
  <c r="M2628" i="2" s="1"/>
  <c r="K3677" i="2"/>
  <c r="M3677" i="2" s="1"/>
  <c r="K4726" i="2"/>
  <c r="M4726" i="2" s="1"/>
  <c r="K5775" i="2"/>
  <c r="M5775" i="2" s="1"/>
  <c r="K6824" i="2"/>
  <c r="M6824" i="2" s="1"/>
  <c r="K7873" i="2"/>
  <c r="M7873" i="2" s="1"/>
  <c r="K8922" i="2"/>
  <c r="M8922" i="2" s="1"/>
  <c r="K9971" i="2"/>
  <c r="M9971" i="2" s="1"/>
  <c r="K466" i="2"/>
  <c r="M466" i="2" s="1"/>
  <c r="K1515" i="2"/>
  <c r="M1515" i="2" s="1"/>
  <c r="K2564" i="2"/>
  <c r="M2564" i="2" s="1"/>
  <c r="K3613" i="2"/>
  <c r="M3613" i="2" s="1"/>
  <c r="K4662" i="2"/>
  <c r="M4662" i="2" s="1"/>
  <c r="K5711" i="2"/>
  <c r="M5711" i="2" s="1"/>
  <c r="K6760" i="2"/>
  <c r="M6760" i="2" s="1"/>
  <c r="K7809" i="2"/>
  <c r="M7809" i="2" s="1"/>
  <c r="K8858" i="2"/>
  <c r="M8858" i="2" s="1"/>
  <c r="K9907" i="2"/>
  <c r="M9907" i="2" s="1"/>
  <c r="K402" i="2"/>
  <c r="M402" i="2" s="1"/>
  <c r="K1451" i="2"/>
  <c r="M1451" i="2" s="1"/>
  <c r="K2500" i="2"/>
  <c r="M2500" i="2" s="1"/>
  <c r="K3549" i="2"/>
  <c r="M3549" i="2" s="1"/>
  <c r="K4598" i="2"/>
  <c r="M4598" i="2" s="1"/>
  <c r="K5647" i="2"/>
  <c r="M5647" i="2" s="1"/>
  <c r="K6696" i="2"/>
  <c r="M6696" i="2" s="1"/>
  <c r="K7745" i="2"/>
  <c r="M7745" i="2" s="1"/>
  <c r="K8794" i="2"/>
  <c r="M8794" i="2" s="1"/>
  <c r="K9843" i="2"/>
  <c r="M9843" i="2" s="1"/>
  <c r="K338" i="2"/>
  <c r="M338" i="2" s="1"/>
  <c r="K1387" i="2"/>
  <c r="M1387" i="2" s="1"/>
  <c r="K2436" i="2"/>
  <c r="M2436" i="2" s="1"/>
  <c r="K3485" i="2"/>
  <c r="M3485" i="2" s="1"/>
  <c r="K4534" i="2"/>
  <c r="M4534" i="2" s="1"/>
  <c r="K5583" i="2"/>
  <c r="M5583" i="2" s="1"/>
  <c r="K6632" i="2"/>
  <c r="M6632" i="2" s="1"/>
  <c r="K7681" i="2"/>
  <c r="M7681" i="2" s="1"/>
  <c r="K8730" i="2"/>
  <c r="M8730" i="2" s="1"/>
  <c r="K9779" i="2"/>
  <c r="M9779" i="2" s="1"/>
  <c r="K274" i="2"/>
  <c r="M274" i="2" s="1"/>
  <c r="K1323" i="2"/>
  <c r="M1323" i="2" s="1"/>
  <c r="K2372" i="2"/>
  <c r="M2372" i="2" s="1"/>
  <c r="K3421" i="2"/>
  <c r="M3421" i="2" s="1"/>
  <c r="K4470" i="2"/>
  <c r="M4470" i="2" s="1"/>
  <c r="K5519" i="2"/>
  <c r="M5519" i="2" s="1"/>
  <c r="K6568" i="2"/>
  <c r="M6568" i="2" s="1"/>
  <c r="K7617" i="2"/>
  <c r="M7617" i="2" s="1"/>
  <c r="K9715" i="2"/>
  <c r="M9715" i="2" s="1"/>
  <c r="K8666" i="2"/>
  <c r="M8666" i="2" s="1"/>
  <c r="K210" i="2"/>
  <c r="M210" i="2" s="1"/>
  <c r="K1259" i="2"/>
  <c r="M1259" i="2" s="1"/>
  <c r="K3357" i="2"/>
  <c r="M3357" i="2" s="1"/>
  <c r="K2308" i="2"/>
  <c r="M2308" i="2" s="1"/>
  <c r="K4406" i="2"/>
  <c r="M4406" i="2" s="1"/>
  <c r="K5455" i="2"/>
  <c r="M5455" i="2" s="1"/>
  <c r="K6504" i="2"/>
  <c r="M6504" i="2" s="1"/>
  <c r="K7553" i="2"/>
  <c r="M7553" i="2" s="1"/>
  <c r="K9651" i="2"/>
  <c r="M9651" i="2" s="1"/>
  <c r="K8602" i="2"/>
  <c r="M8602" i="2" s="1"/>
  <c r="K114" i="2"/>
  <c r="M114" i="2" s="1"/>
  <c r="K2212" i="2"/>
  <c r="M2212" i="2" s="1"/>
  <c r="K1163" i="2"/>
  <c r="M1163" i="2" s="1"/>
  <c r="K3261" i="2"/>
  <c r="M3261" i="2" s="1"/>
  <c r="K4310" i="2"/>
  <c r="M4310" i="2" s="1"/>
  <c r="K5359" i="2"/>
  <c r="M5359" i="2" s="1"/>
  <c r="K6408" i="2"/>
  <c r="M6408" i="2" s="1"/>
  <c r="K7457" i="2"/>
  <c r="M7457" i="2" s="1"/>
  <c r="K8506" i="2"/>
  <c r="M8506" i="2" s="1"/>
  <c r="K9555" i="2"/>
  <c r="M9555" i="2" s="1"/>
  <c r="K18" i="2"/>
  <c r="M18" i="2" s="1"/>
  <c r="K2116" i="2"/>
  <c r="M2116" i="2" s="1"/>
  <c r="K1067" i="2"/>
  <c r="M1067" i="2" s="1"/>
  <c r="K3165" i="2"/>
  <c r="M3165" i="2" s="1"/>
  <c r="K4214" i="2"/>
  <c r="M4214" i="2" s="1"/>
  <c r="K6312" i="2"/>
  <c r="M6312" i="2" s="1"/>
  <c r="K5263" i="2"/>
  <c r="M5263" i="2" s="1"/>
  <c r="K8410" i="2"/>
  <c r="M8410" i="2" s="1"/>
  <c r="K7361" i="2"/>
  <c r="M7361" i="2" s="1"/>
  <c r="K9459" i="2"/>
  <c r="M9459" i="2" s="1"/>
  <c r="J777" i="2"/>
  <c r="L777" i="2" s="1"/>
  <c r="J1826" i="2"/>
  <c r="L1826" i="2" s="1"/>
  <c r="J2875" i="2"/>
  <c r="L2875" i="2" s="1"/>
  <c r="J3924" i="2"/>
  <c r="L3924" i="2" s="1"/>
  <c r="J4973" i="2"/>
  <c r="L4973" i="2" s="1"/>
  <c r="J6022" i="2"/>
  <c r="L6022" i="2" s="1"/>
  <c r="J7071" i="2"/>
  <c r="L7071" i="2" s="1"/>
  <c r="J8120" i="2"/>
  <c r="L8120" i="2" s="1"/>
  <c r="J9169" i="2"/>
  <c r="L9169" i="2" s="1"/>
  <c r="J10218" i="2"/>
  <c r="L10218" i="2" s="1"/>
  <c r="J485" i="2"/>
  <c r="L485" i="2" s="1"/>
  <c r="J1534" i="2"/>
  <c r="L1534" i="2" s="1"/>
  <c r="J2583" i="2"/>
  <c r="L2583" i="2" s="1"/>
  <c r="J3632" i="2"/>
  <c r="L3632" i="2" s="1"/>
  <c r="J4681" i="2"/>
  <c r="L4681" i="2" s="1"/>
  <c r="J5730" i="2"/>
  <c r="L5730" i="2" s="1"/>
  <c r="J6779" i="2"/>
  <c r="L6779" i="2" s="1"/>
  <c r="J7828" i="2"/>
  <c r="L7828" i="2" s="1"/>
  <c r="J8877" i="2"/>
  <c r="L8877" i="2" s="1"/>
  <c r="J9926" i="2"/>
  <c r="L9926" i="2" s="1"/>
  <c r="K734" i="2"/>
  <c r="M734" i="2" s="1"/>
  <c r="K1783" i="2"/>
  <c r="M1783" i="2" s="1"/>
  <c r="K2832" i="2"/>
  <c r="M2832" i="2" s="1"/>
  <c r="K3881" i="2"/>
  <c r="M3881" i="2" s="1"/>
  <c r="K4930" i="2"/>
  <c r="M4930" i="2" s="1"/>
  <c r="K5979" i="2"/>
  <c r="M5979" i="2" s="1"/>
  <c r="K7028" i="2"/>
  <c r="M7028" i="2" s="1"/>
  <c r="K8077" i="2"/>
  <c r="M8077" i="2" s="1"/>
  <c r="K9126" i="2"/>
  <c r="M9126" i="2" s="1"/>
  <c r="K10175" i="2"/>
  <c r="M10175" i="2" s="1"/>
  <c r="J420" i="2"/>
  <c r="L420" i="2" s="1"/>
  <c r="J1469" i="2"/>
  <c r="L1469" i="2" s="1"/>
  <c r="J2518" i="2"/>
  <c r="L2518" i="2" s="1"/>
  <c r="J3567" i="2"/>
  <c r="L3567" i="2" s="1"/>
  <c r="J4616" i="2"/>
  <c r="L4616" i="2" s="1"/>
  <c r="J5665" i="2"/>
  <c r="L5665" i="2" s="1"/>
  <c r="J6714" i="2"/>
  <c r="L6714" i="2" s="1"/>
  <c r="J7763" i="2"/>
  <c r="L7763" i="2" s="1"/>
  <c r="J8812" i="2"/>
  <c r="L8812" i="2" s="1"/>
  <c r="J9861" i="2"/>
  <c r="L9861" i="2" s="1"/>
  <c r="J929" i="2"/>
  <c r="L929" i="2" s="1"/>
  <c r="J1978" i="2"/>
  <c r="L1978" i="2" s="1"/>
  <c r="J3027" i="2"/>
  <c r="L3027" i="2" s="1"/>
  <c r="J4076" i="2"/>
  <c r="L4076" i="2" s="1"/>
  <c r="J5125" i="2"/>
  <c r="L5125" i="2" s="1"/>
  <c r="J6174" i="2"/>
  <c r="L6174" i="2" s="1"/>
  <c r="J8272" i="2"/>
  <c r="L8272" i="2" s="1"/>
  <c r="J7223" i="2"/>
  <c r="L7223" i="2" s="1"/>
  <c r="J9321" i="2"/>
  <c r="L9321" i="2" s="1"/>
  <c r="J10370" i="2"/>
  <c r="L10370" i="2" s="1"/>
  <c r="J353" i="2"/>
  <c r="L353" i="2" s="1"/>
  <c r="J1402" i="2"/>
  <c r="L1402" i="2" s="1"/>
  <c r="J2451" i="2"/>
  <c r="L2451" i="2" s="1"/>
  <c r="J3500" i="2"/>
  <c r="L3500" i="2" s="1"/>
  <c r="J4549" i="2"/>
  <c r="L4549" i="2" s="1"/>
  <c r="J5598" i="2"/>
  <c r="L5598" i="2" s="1"/>
  <c r="J6647" i="2"/>
  <c r="L6647" i="2" s="1"/>
  <c r="J7696" i="2"/>
  <c r="L7696" i="2" s="1"/>
  <c r="J8745" i="2"/>
  <c r="L8745" i="2" s="1"/>
  <c r="J9794" i="2"/>
  <c r="L9794" i="2" s="1"/>
  <c r="K762" i="2"/>
  <c r="M762" i="2" s="1"/>
  <c r="K1811" i="2"/>
  <c r="M1811" i="2" s="1"/>
  <c r="K2860" i="2"/>
  <c r="M2860" i="2" s="1"/>
  <c r="K3909" i="2"/>
  <c r="M3909" i="2" s="1"/>
  <c r="K4958" i="2"/>
  <c r="M4958" i="2" s="1"/>
  <c r="K6007" i="2"/>
  <c r="M6007" i="2" s="1"/>
  <c r="K7056" i="2"/>
  <c r="M7056" i="2" s="1"/>
  <c r="K8105" i="2"/>
  <c r="M8105" i="2" s="1"/>
  <c r="K9154" i="2"/>
  <c r="M9154" i="2" s="1"/>
  <c r="K10203" i="2"/>
  <c r="M10203" i="2" s="1"/>
  <c r="K154" i="2"/>
  <c r="M154" i="2" s="1"/>
  <c r="K1203" i="2"/>
  <c r="M1203" i="2" s="1"/>
  <c r="K2252" i="2"/>
  <c r="M2252" i="2" s="1"/>
  <c r="K3301" i="2"/>
  <c r="M3301" i="2" s="1"/>
  <c r="K4350" i="2"/>
  <c r="M4350" i="2" s="1"/>
  <c r="K5399" i="2"/>
  <c r="M5399" i="2" s="1"/>
  <c r="K6448" i="2"/>
  <c r="M6448" i="2" s="1"/>
  <c r="K7497" i="2"/>
  <c r="M7497" i="2" s="1"/>
  <c r="K8546" i="2"/>
  <c r="M8546" i="2" s="1"/>
  <c r="K9595" i="2"/>
  <c r="M9595" i="2" s="1"/>
  <c r="J672" i="2"/>
  <c r="L672" i="2" s="1"/>
  <c r="J2770" i="2"/>
  <c r="L2770" i="2" s="1"/>
  <c r="J1721" i="2"/>
  <c r="L1721" i="2" s="1"/>
  <c r="J3819" i="2"/>
  <c r="L3819" i="2" s="1"/>
  <c r="J4868" i="2"/>
  <c r="L4868" i="2" s="1"/>
  <c r="J5917" i="2"/>
  <c r="L5917" i="2" s="1"/>
  <c r="J6966" i="2"/>
  <c r="L6966" i="2" s="1"/>
  <c r="J8015" i="2"/>
  <c r="L8015" i="2" s="1"/>
  <c r="J9064" i="2"/>
  <c r="L9064" i="2" s="1"/>
  <c r="J10113" i="2"/>
  <c r="L10113" i="2" s="1"/>
  <c r="J256" i="2"/>
  <c r="L256" i="2" s="1"/>
  <c r="J1305" i="2"/>
  <c r="L1305" i="2" s="1"/>
  <c r="J2354" i="2"/>
  <c r="L2354" i="2" s="1"/>
  <c r="J3403" i="2"/>
  <c r="L3403" i="2" s="1"/>
  <c r="J4452" i="2"/>
  <c r="L4452" i="2" s="1"/>
  <c r="J5501" i="2"/>
  <c r="L5501" i="2" s="1"/>
  <c r="J6550" i="2"/>
  <c r="L6550" i="2" s="1"/>
  <c r="J7599" i="2"/>
  <c r="L7599" i="2" s="1"/>
  <c r="J8648" i="2"/>
  <c r="L8648" i="2" s="1"/>
  <c r="J9697" i="2"/>
  <c r="L9697" i="2" s="1"/>
  <c r="K889" i="2"/>
  <c r="M889" i="2" s="1"/>
  <c r="K1938" i="2"/>
  <c r="M1938" i="2" s="1"/>
  <c r="K2987" i="2"/>
  <c r="M2987" i="2" s="1"/>
  <c r="K5085" i="2"/>
  <c r="M5085" i="2" s="1"/>
  <c r="K4036" i="2"/>
  <c r="M4036" i="2" s="1"/>
  <c r="K6134" i="2"/>
  <c r="M6134" i="2" s="1"/>
  <c r="K7183" i="2"/>
  <c r="M7183" i="2" s="1"/>
  <c r="K9281" i="2"/>
  <c r="M9281" i="2" s="1"/>
  <c r="K8232" i="2"/>
  <c r="M8232" i="2" s="1"/>
  <c r="K10330" i="2"/>
  <c r="K441" i="2"/>
  <c r="M441" i="2" s="1"/>
  <c r="K1490" i="2"/>
  <c r="M1490" i="2" s="1"/>
  <c r="K2539" i="2"/>
  <c r="M2539" i="2" s="1"/>
  <c r="K3588" i="2"/>
  <c r="M3588" i="2" s="1"/>
  <c r="K4637" i="2"/>
  <c r="M4637" i="2" s="1"/>
  <c r="K5686" i="2"/>
  <c r="M5686" i="2" s="1"/>
  <c r="K6735" i="2"/>
  <c r="M6735" i="2" s="1"/>
  <c r="K7784" i="2"/>
  <c r="M7784" i="2" s="1"/>
  <c r="K8833" i="2"/>
  <c r="M8833" i="2" s="1"/>
  <c r="K9882" i="2"/>
  <c r="M9882" i="2" s="1"/>
  <c r="K1074" i="2"/>
  <c r="M1074" i="2" s="1"/>
  <c r="K25" i="2"/>
  <c r="M25" i="2" s="1"/>
  <c r="K2123" i="2"/>
  <c r="M2123" i="2" s="1"/>
  <c r="K3172" i="2"/>
  <c r="M3172" i="2" s="1"/>
  <c r="K5270" i="2"/>
  <c r="M5270" i="2" s="1"/>
  <c r="K4221" i="2"/>
  <c r="M4221" i="2" s="1"/>
  <c r="K7368" i="2"/>
  <c r="M7368" i="2" s="1"/>
  <c r="K6319" i="2"/>
  <c r="M6319" i="2" s="1"/>
  <c r="K8417" i="2"/>
  <c r="M8417" i="2" s="1"/>
  <c r="K9466" i="2"/>
  <c r="M9466" i="2" s="1"/>
  <c r="J926" i="2"/>
  <c r="L926" i="2" s="1"/>
  <c r="J1975" i="2"/>
  <c r="L1975" i="2" s="1"/>
  <c r="J4073" i="2"/>
  <c r="L4073" i="2" s="1"/>
  <c r="J3024" i="2"/>
  <c r="L3024" i="2" s="1"/>
  <c r="J5122" i="2"/>
  <c r="L5122" i="2" s="1"/>
  <c r="J6171" i="2"/>
  <c r="L6171" i="2" s="1"/>
  <c r="J7220" i="2"/>
  <c r="L7220" i="2" s="1"/>
  <c r="J8269" i="2"/>
  <c r="L8269" i="2" s="1"/>
  <c r="J9318" i="2"/>
  <c r="L9318" i="2" s="1"/>
  <c r="J10367" i="2"/>
  <c r="L10367" i="2" s="1"/>
  <c r="J414" i="2"/>
  <c r="L414" i="2" s="1"/>
  <c r="J1463" i="2"/>
  <c r="L1463" i="2" s="1"/>
  <c r="J2512" i="2"/>
  <c r="L2512" i="2" s="1"/>
  <c r="J3561" i="2"/>
  <c r="L3561" i="2" s="1"/>
  <c r="J4610" i="2"/>
  <c r="L4610" i="2" s="1"/>
  <c r="J5659" i="2"/>
  <c r="L5659" i="2" s="1"/>
  <c r="J6708" i="2"/>
  <c r="L6708" i="2" s="1"/>
  <c r="J7757" i="2"/>
  <c r="L7757" i="2" s="1"/>
  <c r="J8806" i="2"/>
  <c r="L8806" i="2" s="1"/>
  <c r="J9855" i="2"/>
  <c r="L9855" i="2" s="1"/>
  <c r="K887" i="2"/>
  <c r="M887" i="2" s="1"/>
  <c r="K1936" i="2"/>
  <c r="M1936" i="2" s="1"/>
  <c r="K2985" i="2"/>
  <c r="M2985" i="2" s="1"/>
  <c r="K4034" i="2"/>
  <c r="M4034" i="2" s="1"/>
  <c r="K5083" i="2"/>
  <c r="M5083" i="2" s="1"/>
  <c r="K6132" i="2"/>
  <c r="M6132" i="2" s="1"/>
  <c r="K7181" i="2"/>
  <c r="M7181" i="2" s="1"/>
  <c r="K8230" i="2"/>
  <c r="M8230" i="2" s="1"/>
  <c r="K9279" i="2"/>
  <c r="M9279" i="2" s="1"/>
  <c r="K10328" i="2"/>
  <c r="M10328" i="2" s="1"/>
  <c r="K55" i="2"/>
  <c r="M55" i="2" s="1"/>
  <c r="K1104" i="2"/>
  <c r="M1104" i="2" s="1"/>
  <c r="K2153" i="2"/>
  <c r="M2153" i="2" s="1"/>
  <c r="K4251" i="2"/>
  <c r="M4251" i="2" s="1"/>
  <c r="K3202" i="2"/>
  <c r="M3202" i="2" s="1"/>
  <c r="K5300" i="2"/>
  <c r="M5300" i="2" s="1"/>
  <c r="K6349" i="2"/>
  <c r="M6349" i="2" s="1"/>
  <c r="K7398" i="2"/>
  <c r="M7398" i="2" s="1"/>
  <c r="K9496" i="2"/>
  <c r="K8447" i="2"/>
  <c r="M8447" i="2" s="1"/>
  <c r="J701" i="2"/>
  <c r="L701" i="2" s="1"/>
  <c r="J1750" i="2"/>
  <c r="L1750" i="2" s="1"/>
  <c r="J2799" i="2"/>
  <c r="L2799" i="2" s="1"/>
  <c r="J3848" i="2"/>
  <c r="L3848" i="2" s="1"/>
  <c r="J4897" i="2"/>
  <c r="L4897" i="2" s="1"/>
  <c r="J5946" i="2"/>
  <c r="L5946" i="2" s="1"/>
  <c r="J6995" i="2"/>
  <c r="L6995" i="2" s="1"/>
  <c r="J8044" i="2"/>
  <c r="L8044" i="2" s="1"/>
  <c r="J9093" i="2"/>
  <c r="L9093" i="2" s="1"/>
  <c r="J10142" i="2"/>
  <c r="L10142" i="2" s="1"/>
  <c r="J381" i="2"/>
  <c r="L381" i="2" s="1"/>
  <c r="J1430" i="2"/>
  <c r="L1430" i="2" s="1"/>
  <c r="J2479" i="2"/>
  <c r="L2479" i="2" s="1"/>
  <c r="J3528" i="2"/>
  <c r="L3528" i="2" s="1"/>
  <c r="J4577" i="2"/>
  <c r="L4577" i="2" s="1"/>
  <c r="J5626" i="2"/>
  <c r="L5626" i="2" s="1"/>
  <c r="J6675" i="2"/>
  <c r="L6675" i="2" s="1"/>
  <c r="J7724" i="2"/>
  <c r="L7724" i="2" s="1"/>
  <c r="J8773" i="2"/>
  <c r="L8773" i="2" s="1"/>
  <c r="J9822" i="2"/>
  <c r="L9822" i="2" s="1"/>
  <c r="K2095" i="2"/>
  <c r="M2095" i="2" s="1"/>
  <c r="K1046" i="2"/>
  <c r="M1046" i="2" s="1"/>
  <c r="K3144" i="2"/>
  <c r="M3144" i="2" s="1"/>
  <c r="K4193" i="2"/>
  <c r="M4193" i="2" s="1"/>
  <c r="K5242" i="2"/>
  <c r="M5242" i="2" s="1"/>
  <c r="K6291" i="2"/>
  <c r="M6291" i="2" s="1"/>
  <c r="K8389" i="2"/>
  <c r="M8389" i="2" s="1"/>
  <c r="K7340" i="2"/>
  <c r="M7340" i="2" s="1"/>
  <c r="K9438" i="2"/>
  <c r="M9438" i="2" s="1"/>
  <c r="K10487" i="2"/>
  <c r="M10487" i="2" s="1"/>
  <c r="K726" i="2"/>
  <c r="M726" i="2" s="1"/>
  <c r="K1775" i="2"/>
  <c r="M1775" i="2" s="1"/>
  <c r="K2824" i="2"/>
  <c r="M2824" i="2" s="1"/>
  <c r="K3873" i="2"/>
  <c r="M3873" i="2" s="1"/>
  <c r="K4922" i="2"/>
  <c r="M4922" i="2" s="1"/>
  <c r="K5971" i="2"/>
  <c r="M5971" i="2" s="1"/>
  <c r="K7020" i="2"/>
  <c r="M7020" i="2" s="1"/>
  <c r="K8069" i="2"/>
  <c r="M8069" i="2" s="1"/>
  <c r="K9118" i="2"/>
  <c r="M9118" i="2" s="1"/>
  <c r="K10167" i="2"/>
  <c r="M10167" i="2" s="1"/>
  <c r="K470" i="2"/>
  <c r="M470" i="2" s="1"/>
  <c r="K1519" i="2"/>
  <c r="M1519" i="2" s="1"/>
  <c r="K2568" i="2"/>
  <c r="M2568" i="2" s="1"/>
  <c r="K3617" i="2"/>
  <c r="M3617" i="2" s="1"/>
  <c r="K4666" i="2"/>
  <c r="M4666" i="2" s="1"/>
  <c r="K5715" i="2"/>
  <c r="M5715" i="2" s="1"/>
  <c r="K6764" i="2"/>
  <c r="M6764" i="2" s="1"/>
  <c r="K7813" i="2"/>
  <c r="M7813" i="2" s="1"/>
  <c r="K8862" i="2"/>
  <c r="M8862" i="2" s="1"/>
  <c r="K9911" i="2"/>
  <c r="M9911" i="2" s="1"/>
  <c r="K1071" i="2"/>
  <c r="M1071" i="2" s="1"/>
  <c r="K22" i="2"/>
  <c r="M22" i="2" s="1"/>
  <c r="K2120" i="2"/>
  <c r="M2120" i="2" s="1"/>
  <c r="K3169" i="2"/>
  <c r="M3169" i="2" s="1"/>
  <c r="K4218" i="2"/>
  <c r="M4218" i="2" s="1"/>
  <c r="K5267" i="2"/>
  <c r="M5267" i="2" s="1"/>
  <c r="K6316" i="2"/>
  <c r="M6316" i="2" s="1"/>
  <c r="K7365" i="2"/>
  <c r="M7365" i="2" s="1"/>
  <c r="K9463" i="2"/>
  <c r="M9463" i="2" s="1"/>
  <c r="K8414" i="2"/>
  <c r="M8414" i="2" s="1"/>
  <c r="J986" i="2"/>
  <c r="L986" i="2" s="1"/>
  <c r="J2035" i="2"/>
  <c r="L2035" i="2" s="1"/>
  <c r="J3084" i="2"/>
  <c r="L3084" i="2" s="1"/>
  <c r="J5182" i="2"/>
  <c r="L5182" i="2" s="1"/>
  <c r="J4133" i="2"/>
  <c r="L4133" i="2" s="1"/>
  <c r="J6231" i="2"/>
  <c r="L6231" i="2" s="1"/>
  <c r="J7280" i="2"/>
  <c r="L7280" i="2" s="1"/>
  <c r="J8329" i="2"/>
  <c r="L8329" i="2" s="1"/>
  <c r="J9378" i="2"/>
  <c r="L9378" i="2" s="1"/>
  <c r="J10427" i="2"/>
  <c r="L10427" i="2" s="1"/>
  <c r="J890" i="2"/>
  <c r="L890" i="2" s="1"/>
  <c r="J1939" i="2"/>
  <c r="L1939" i="2" s="1"/>
  <c r="J2988" i="2"/>
  <c r="L2988" i="2" s="1"/>
  <c r="J4037" i="2"/>
  <c r="L4037" i="2" s="1"/>
  <c r="J5086" i="2"/>
  <c r="L5086" i="2" s="1"/>
  <c r="J6135" i="2"/>
  <c r="L6135" i="2" s="1"/>
  <c r="J8233" i="2"/>
  <c r="L8233" i="2" s="1"/>
  <c r="J7184" i="2"/>
  <c r="L7184" i="2" s="1"/>
  <c r="J9282" i="2"/>
  <c r="L9282" i="2" s="1"/>
  <c r="J10331" i="2"/>
  <c r="L10331" i="2" s="1"/>
  <c r="J1017" i="2"/>
  <c r="L1017" i="2" s="1"/>
  <c r="J2066" i="2"/>
  <c r="L2066" i="2" s="1"/>
  <c r="J3115" i="2"/>
  <c r="L3115" i="2" s="1"/>
  <c r="J5213" i="2"/>
  <c r="L5213" i="2" s="1"/>
  <c r="J4164" i="2"/>
  <c r="L4164" i="2" s="1"/>
  <c r="J6262" i="2"/>
  <c r="L6262" i="2" s="1"/>
  <c r="J8360" i="2"/>
  <c r="L8360" i="2" s="1"/>
  <c r="J7311" i="2"/>
  <c r="L7311" i="2" s="1"/>
  <c r="J9409" i="2"/>
  <c r="L9409" i="2" s="1"/>
  <c r="J953" i="2"/>
  <c r="L953" i="2" s="1"/>
  <c r="J2002" i="2"/>
  <c r="L2002" i="2" s="1"/>
  <c r="J3051" i="2"/>
  <c r="L3051" i="2" s="1"/>
  <c r="J5149" i="2"/>
  <c r="L5149" i="2" s="1"/>
  <c r="J4100" i="2"/>
  <c r="L4100" i="2" s="1"/>
  <c r="J6198" i="2"/>
  <c r="L6198" i="2" s="1"/>
  <c r="J8296" i="2"/>
  <c r="L8296" i="2" s="1"/>
  <c r="J7247" i="2"/>
  <c r="L7247" i="2" s="1"/>
  <c r="J9345" i="2"/>
  <c r="L9345" i="2" s="1"/>
  <c r="J921" i="2"/>
  <c r="L921" i="2" s="1"/>
  <c r="J1970" i="2"/>
  <c r="L1970" i="2" s="1"/>
  <c r="J3019" i="2"/>
  <c r="L3019" i="2" s="1"/>
  <c r="J4068" i="2"/>
  <c r="L4068" i="2" s="1"/>
  <c r="J5117" i="2"/>
  <c r="L5117" i="2" s="1"/>
  <c r="J6166" i="2"/>
  <c r="L6166" i="2" s="1"/>
  <c r="J7215" i="2"/>
  <c r="L7215" i="2" s="1"/>
  <c r="J8264" i="2"/>
  <c r="L8264" i="2" s="1"/>
  <c r="J9313" i="2"/>
  <c r="L9313" i="2" s="1"/>
  <c r="J857" i="2"/>
  <c r="L857" i="2" s="1"/>
  <c r="J1906" i="2"/>
  <c r="L1906" i="2" s="1"/>
  <c r="J2955" i="2"/>
  <c r="L2955" i="2" s="1"/>
  <c r="J5053" i="2"/>
  <c r="L5053" i="2" s="1"/>
  <c r="J4004" i="2"/>
  <c r="L4004" i="2" s="1"/>
  <c r="J6102" i="2"/>
  <c r="L6102" i="2" s="1"/>
  <c r="J7151" i="2"/>
  <c r="L7151" i="2" s="1"/>
  <c r="J8200" i="2"/>
  <c r="L8200" i="2" s="1"/>
  <c r="J9249" i="2"/>
  <c r="L9249" i="2" s="1"/>
  <c r="J793" i="2"/>
  <c r="L793" i="2" s="1"/>
  <c r="J1842" i="2"/>
  <c r="L1842" i="2" s="1"/>
  <c r="J2891" i="2"/>
  <c r="L2891" i="2" s="1"/>
  <c r="J3940" i="2"/>
  <c r="L3940" i="2" s="1"/>
  <c r="J4989" i="2"/>
  <c r="L4989" i="2" s="1"/>
  <c r="J6038" i="2"/>
  <c r="L6038" i="2" s="1"/>
  <c r="J7087" i="2"/>
  <c r="L7087" i="2" s="1"/>
  <c r="J8136" i="2"/>
  <c r="L8136" i="2" s="1"/>
  <c r="J9185" i="2"/>
  <c r="L9185" i="2" s="1"/>
  <c r="J729" i="2"/>
  <c r="L729" i="2" s="1"/>
  <c r="J1778" i="2"/>
  <c r="L1778" i="2" s="1"/>
  <c r="J2827" i="2"/>
  <c r="L2827" i="2" s="1"/>
  <c r="J3876" i="2"/>
  <c r="L3876" i="2" s="1"/>
  <c r="J4925" i="2"/>
  <c r="L4925" i="2" s="1"/>
  <c r="J5974" i="2"/>
  <c r="L5974" i="2" s="1"/>
  <c r="J7023" i="2"/>
  <c r="L7023" i="2" s="1"/>
  <c r="J8072" i="2"/>
  <c r="L8072" i="2" s="1"/>
  <c r="J9121" i="2"/>
  <c r="L9121" i="2" s="1"/>
  <c r="J10170" i="2"/>
  <c r="L10170" i="2" s="1"/>
  <c r="J665" i="2"/>
  <c r="L665" i="2" s="1"/>
  <c r="J1714" i="2"/>
  <c r="L1714" i="2" s="1"/>
  <c r="J2763" i="2"/>
  <c r="L2763" i="2" s="1"/>
  <c r="J3812" i="2"/>
  <c r="L3812" i="2" s="1"/>
  <c r="J4861" i="2"/>
  <c r="L4861" i="2" s="1"/>
  <c r="J5910" i="2"/>
  <c r="L5910" i="2" s="1"/>
  <c r="J6959" i="2"/>
  <c r="L6959" i="2" s="1"/>
  <c r="J8008" i="2"/>
  <c r="L8008" i="2" s="1"/>
  <c r="J9057" i="2"/>
  <c r="L9057" i="2" s="1"/>
  <c r="J10106" i="2"/>
  <c r="L10106" i="2" s="1"/>
  <c r="J601" i="2"/>
  <c r="L601" i="2" s="1"/>
  <c r="J1650" i="2"/>
  <c r="L1650" i="2" s="1"/>
  <c r="J2699" i="2"/>
  <c r="L2699" i="2" s="1"/>
  <c r="J3748" i="2"/>
  <c r="L3748" i="2" s="1"/>
  <c r="J4797" i="2"/>
  <c r="L4797" i="2" s="1"/>
  <c r="J5846" i="2"/>
  <c r="L5846" i="2" s="1"/>
  <c r="J6895" i="2"/>
  <c r="L6895" i="2" s="1"/>
  <c r="J7944" i="2"/>
  <c r="L7944" i="2" s="1"/>
  <c r="J8993" i="2"/>
  <c r="L8993" i="2" s="1"/>
  <c r="J10042" i="2"/>
  <c r="L10042" i="2" s="1"/>
  <c r="J569" i="2"/>
  <c r="L569" i="2" s="1"/>
  <c r="J1618" i="2"/>
  <c r="L1618" i="2" s="1"/>
  <c r="J2667" i="2"/>
  <c r="L2667" i="2" s="1"/>
  <c r="J3716" i="2"/>
  <c r="L3716" i="2" s="1"/>
  <c r="J4765" i="2"/>
  <c r="L4765" i="2" s="1"/>
  <c r="J5814" i="2"/>
  <c r="L5814" i="2" s="1"/>
  <c r="J6863" i="2"/>
  <c r="L6863" i="2" s="1"/>
  <c r="J7912" i="2"/>
  <c r="L7912" i="2" s="1"/>
  <c r="J8961" i="2"/>
  <c r="L8961" i="2" s="1"/>
  <c r="J10010" i="2"/>
  <c r="L10010" i="2" s="1"/>
  <c r="J505" i="2"/>
  <c r="L505" i="2" s="1"/>
  <c r="J1554" i="2"/>
  <c r="L1554" i="2" s="1"/>
  <c r="J2603" i="2"/>
  <c r="L2603" i="2" s="1"/>
  <c r="J3652" i="2"/>
  <c r="L3652" i="2" s="1"/>
  <c r="J4701" i="2"/>
  <c r="L4701" i="2" s="1"/>
  <c r="J5750" i="2"/>
  <c r="L5750" i="2" s="1"/>
  <c r="J6799" i="2"/>
  <c r="L6799" i="2" s="1"/>
  <c r="J7848" i="2"/>
  <c r="L7848" i="2" s="1"/>
  <c r="J8897" i="2"/>
  <c r="L8897" i="2" s="1"/>
  <c r="J9946" i="2"/>
  <c r="L9946" i="2" s="1"/>
  <c r="J441" i="2"/>
  <c r="L441" i="2" s="1"/>
  <c r="J1490" i="2"/>
  <c r="L1490" i="2" s="1"/>
  <c r="J2539" i="2"/>
  <c r="L2539" i="2" s="1"/>
  <c r="J3588" i="2"/>
  <c r="L3588" i="2" s="1"/>
  <c r="J4637" i="2"/>
  <c r="L4637" i="2" s="1"/>
  <c r="J5686" i="2"/>
  <c r="L5686" i="2" s="1"/>
  <c r="J6735" i="2"/>
  <c r="L6735" i="2" s="1"/>
  <c r="J7784" i="2"/>
  <c r="L7784" i="2" s="1"/>
  <c r="J8833" i="2"/>
  <c r="L8833" i="2" s="1"/>
  <c r="J9882" i="2"/>
  <c r="L9882" i="2" s="1"/>
  <c r="J377" i="2"/>
  <c r="L377" i="2" s="1"/>
  <c r="J1426" i="2"/>
  <c r="L1426" i="2" s="1"/>
  <c r="J2475" i="2"/>
  <c r="L2475" i="2" s="1"/>
  <c r="J3524" i="2"/>
  <c r="L3524" i="2" s="1"/>
  <c r="J4573" i="2"/>
  <c r="L4573" i="2" s="1"/>
  <c r="J5622" i="2"/>
  <c r="L5622" i="2" s="1"/>
  <c r="J6671" i="2"/>
  <c r="L6671" i="2" s="1"/>
  <c r="J7720" i="2"/>
  <c r="L7720" i="2" s="1"/>
  <c r="J8769" i="2"/>
  <c r="L8769" i="2" s="1"/>
  <c r="J9818" i="2"/>
  <c r="L9818" i="2" s="1"/>
  <c r="J313" i="2"/>
  <c r="L313" i="2" s="1"/>
  <c r="J1362" i="2"/>
  <c r="L1362" i="2" s="1"/>
  <c r="J2411" i="2"/>
  <c r="L2411" i="2" s="1"/>
  <c r="J3460" i="2"/>
  <c r="L3460" i="2" s="1"/>
  <c r="J4509" i="2"/>
  <c r="L4509" i="2" s="1"/>
  <c r="J5558" i="2"/>
  <c r="L5558" i="2" s="1"/>
  <c r="J6607" i="2"/>
  <c r="L6607" i="2" s="1"/>
  <c r="J7656" i="2"/>
  <c r="L7656" i="2" s="1"/>
  <c r="J8705" i="2"/>
  <c r="L8705" i="2" s="1"/>
  <c r="J9754" i="2"/>
  <c r="L9754" i="2" s="1"/>
  <c r="J249" i="2"/>
  <c r="L249" i="2" s="1"/>
  <c r="J1298" i="2"/>
  <c r="L1298" i="2" s="1"/>
  <c r="J2347" i="2"/>
  <c r="L2347" i="2" s="1"/>
  <c r="J3396" i="2"/>
  <c r="L3396" i="2" s="1"/>
  <c r="J4445" i="2"/>
  <c r="L4445" i="2" s="1"/>
  <c r="J6543" i="2"/>
  <c r="L6543" i="2" s="1"/>
  <c r="J5494" i="2"/>
  <c r="L5494" i="2" s="1"/>
  <c r="J7592" i="2"/>
  <c r="L7592" i="2" s="1"/>
  <c r="J8641" i="2"/>
  <c r="L8641" i="2" s="1"/>
  <c r="J9690" i="2"/>
  <c r="L9690" i="2" s="1"/>
  <c r="J185" i="2"/>
  <c r="L185" i="2" s="1"/>
  <c r="J1234" i="2"/>
  <c r="L1234" i="2" s="1"/>
  <c r="J2283" i="2"/>
  <c r="L2283" i="2" s="1"/>
  <c r="J3332" i="2"/>
  <c r="L3332" i="2" s="1"/>
  <c r="J4381" i="2"/>
  <c r="L4381" i="2" s="1"/>
  <c r="J6479" i="2"/>
  <c r="L6479" i="2" s="1"/>
  <c r="J5430" i="2"/>
  <c r="L5430" i="2" s="1"/>
  <c r="J7528" i="2"/>
  <c r="L7528" i="2" s="1"/>
  <c r="J8577" i="2"/>
  <c r="L8577" i="2" s="1"/>
  <c r="J9626" i="2"/>
  <c r="L9626" i="2" s="1"/>
  <c r="J1170" i="2"/>
  <c r="L1170" i="2" s="1"/>
  <c r="J121" i="2"/>
  <c r="L121" i="2" s="1"/>
  <c r="J2219" i="2"/>
  <c r="L2219" i="2" s="1"/>
  <c r="J3268" i="2"/>
  <c r="L3268" i="2" s="1"/>
  <c r="J4317" i="2"/>
  <c r="L4317" i="2" s="1"/>
  <c r="J6415" i="2"/>
  <c r="L6415" i="2" s="1"/>
  <c r="J5366" i="2"/>
  <c r="L5366" i="2" s="1"/>
  <c r="J7464" i="2"/>
  <c r="L7464" i="2" s="1"/>
  <c r="J8513" i="2"/>
  <c r="L8513" i="2" s="1"/>
  <c r="J9562" i="2"/>
  <c r="L9562" i="2" s="1"/>
  <c r="J1106" i="2"/>
  <c r="L1106" i="2" s="1"/>
  <c r="J57" i="2"/>
  <c r="L57" i="2" s="1"/>
  <c r="J2155" i="2"/>
  <c r="L2155" i="2" s="1"/>
  <c r="J3204" i="2"/>
  <c r="L3204" i="2" s="1"/>
  <c r="J4253" i="2"/>
  <c r="L4253" i="2" s="1"/>
  <c r="J5302" i="2"/>
  <c r="L5302" i="2" s="1"/>
  <c r="J6351" i="2"/>
  <c r="L6351" i="2" s="1"/>
  <c r="J7400" i="2"/>
  <c r="L7400" i="2" s="1"/>
  <c r="J8449" i="2"/>
  <c r="L8449" i="2" s="1"/>
  <c r="J9498" i="2"/>
  <c r="L9498" i="2" s="1"/>
  <c r="K1042" i="2"/>
  <c r="M1042" i="2" s="1"/>
  <c r="K2091" i="2"/>
  <c r="M2091" i="2" s="1"/>
  <c r="K3140" i="2"/>
  <c r="M3140" i="2" s="1"/>
  <c r="K5238" i="2"/>
  <c r="M5238" i="2" s="1"/>
  <c r="K4189" i="2"/>
  <c r="M4189" i="2" s="1"/>
  <c r="K6287" i="2"/>
  <c r="M6287" i="2" s="1"/>
  <c r="K7336" i="2"/>
  <c r="M7336" i="2" s="1"/>
  <c r="K8385" i="2"/>
  <c r="M8385" i="2" s="1"/>
  <c r="K9434" i="2"/>
  <c r="M9434" i="2" s="1"/>
  <c r="K10483" i="2"/>
  <c r="M10483" i="2" s="1"/>
  <c r="K1010" i="2"/>
  <c r="M1010" i="2" s="1"/>
  <c r="K2059" i="2"/>
  <c r="M2059" i="2" s="1"/>
  <c r="K3108" i="2"/>
  <c r="M3108" i="2" s="1"/>
  <c r="K4157" i="2"/>
  <c r="M4157" i="2" s="1"/>
  <c r="K5206" i="2"/>
  <c r="M5206" i="2" s="1"/>
  <c r="K6255" i="2"/>
  <c r="M6255" i="2" s="1"/>
  <c r="K7304" i="2"/>
  <c r="M7304" i="2" s="1"/>
  <c r="K8353" i="2"/>
  <c r="M8353" i="2" s="1"/>
  <c r="K10451" i="2"/>
  <c r="M10451" i="2" s="1"/>
  <c r="K9402" i="2"/>
  <c r="M9402" i="2" s="1"/>
  <c r="K946" i="2"/>
  <c r="M946" i="2" s="1"/>
  <c r="K1995" i="2"/>
  <c r="M1995" i="2" s="1"/>
  <c r="K3044" i="2"/>
  <c r="M3044" i="2" s="1"/>
  <c r="K4093" i="2"/>
  <c r="M4093" i="2" s="1"/>
  <c r="K5142" i="2"/>
  <c r="M5142" i="2" s="1"/>
  <c r="K6191" i="2"/>
  <c r="M6191" i="2" s="1"/>
  <c r="K7240" i="2"/>
  <c r="M7240" i="2" s="1"/>
  <c r="K8289" i="2"/>
  <c r="M8289" i="2" s="1"/>
  <c r="K9338" i="2"/>
  <c r="M9338" i="2" s="1"/>
  <c r="K10387" i="2"/>
  <c r="M10387" i="2" s="1"/>
  <c r="K882" i="2"/>
  <c r="M882" i="2" s="1"/>
  <c r="K1931" i="2"/>
  <c r="M1931" i="2" s="1"/>
  <c r="K2980" i="2"/>
  <c r="M2980" i="2" s="1"/>
  <c r="K5078" i="2"/>
  <c r="M5078" i="2" s="1"/>
  <c r="K4029" i="2"/>
  <c r="M4029" i="2" s="1"/>
  <c r="K6127" i="2"/>
  <c r="M6127" i="2" s="1"/>
  <c r="K7176" i="2"/>
  <c r="M7176" i="2" s="1"/>
  <c r="K8225" i="2"/>
  <c r="M8225" i="2" s="1"/>
  <c r="K9274" i="2"/>
  <c r="M9274" i="2" s="1"/>
  <c r="K10323" i="2"/>
  <c r="M10323" i="2" s="1"/>
  <c r="K818" i="2"/>
  <c r="M818" i="2" s="1"/>
  <c r="K1867" i="2"/>
  <c r="M1867" i="2" s="1"/>
  <c r="K2916" i="2"/>
  <c r="M2916" i="2" s="1"/>
  <c r="K5014" i="2"/>
  <c r="M5014" i="2" s="1"/>
  <c r="K3965" i="2"/>
  <c r="M3965" i="2" s="1"/>
  <c r="K6063" i="2"/>
  <c r="M6063" i="2" s="1"/>
  <c r="K7112" i="2"/>
  <c r="M7112" i="2" s="1"/>
  <c r="K8161" i="2"/>
  <c r="M8161" i="2" s="1"/>
  <c r="K9210" i="2"/>
  <c r="M9210" i="2" s="1"/>
  <c r="K10259" i="2"/>
  <c r="M10259" i="2" s="1"/>
  <c r="K754" i="2"/>
  <c r="M754" i="2" s="1"/>
  <c r="K1803" i="2"/>
  <c r="M1803" i="2" s="1"/>
  <c r="K2852" i="2"/>
  <c r="M2852" i="2" s="1"/>
  <c r="K4950" i="2"/>
  <c r="M4950" i="2" s="1"/>
  <c r="K3901" i="2"/>
  <c r="M3901" i="2" s="1"/>
  <c r="K5999" i="2"/>
  <c r="M5999" i="2" s="1"/>
  <c r="K7048" i="2"/>
  <c r="M7048" i="2" s="1"/>
  <c r="K8097" i="2"/>
  <c r="M8097" i="2" s="1"/>
  <c r="K9146" i="2"/>
  <c r="M9146" i="2" s="1"/>
  <c r="K10195" i="2"/>
  <c r="M10195" i="2" s="1"/>
  <c r="K690" i="2"/>
  <c r="M690" i="2" s="1"/>
  <c r="K1739" i="2"/>
  <c r="M1739" i="2" s="1"/>
  <c r="K2788" i="2"/>
  <c r="M2788" i="2" s="1"/>
  <c r="K3837" i="2"/>
  <c r="M3837" i="2" s="1"/>
  <c r="K4886" i="2"/>
  <c r="M4886" i="2" s="1"/>
  <c r="K5935" i="2"/>
  <c r="M5935" i="2" s="1"/>
  <c r="K6984" i="2"/>
  <c r="M6984" i="2" s="1"/>
  <c r="K8033" i="2"/>
  <c r="M8033" i="2" s="1"/>
  <c r="K9082" i="2"/>
  <c r="M9082" i="2" s="1"/>
  <c r="K10131" i="2"/>
  <c r="M10131" i="2" s="1"/>
  <c r="K626" i="2"/>
  <c r="M626" i="2" s="1"/>
  <c r="K1675" i="2"/>
  <c r="M1675" i="2" s="1"/>
  <c r="K2724" i="2"/>
  <c r="M2724" i="2" s="1"/>
  <c r="K3773" i="2"/>
  <c r="M3773" i="2" s="1"/>
  <c r="K4822" i="2"/>
  <c r="M4822" i="2" s="1"/>
  <c r="K5871" i="2"/>
  <c r="M5871" i="2" s="1"/>
  <c r="K6920" i="2"/>
  <c r="M6920" i="2" s="1"/>
  <c r="K7969" i="2"/>
  <c r="M7969" i="2" s="1"/>
  <c r="K9018" i="2"/>
  <c r="M9018" i="2" s="1"/>
  <c r="K10067" i="2"/>
  <c r="M10067" i="2" s="1"/>
  <c r="K562" i="2"/>
  <c r="M562" i="2" s="1"/>
  <c r="K1611" i="2"/>
  <c r="M1611" i="2" s="1"/>
  <c r="K2660" i="2"/>
  <c r="M2660" i="2" s="1"/>
  <c r="K3709" i="2"/>
  <c r="M3709" i="2" s="1"/>
  <c r="K4758" i="2"/>
  <c r="M4758" i="2" s="1"/>
  <c r="K5807" i="2"/>
  <c r="M5807" i="2" s="1"/>
  <c r="K6856" i="2"/>
  <c r="M6856" i="2" s="1"/>
  <c r="K7905" i="2"/>
  <c r="M7905" i="2" s="1"/>
  <c r="K8954" i="2"/>
  <c r="M8954" i="2" s="1"/>
  <c r="K10003" i="2"/>
  <c r="M10003" i="2" s="1"/>
  <c r="K498" i="2"/>
  <c r="M498" i="2" s="1"/>
  <c r="K1547" i="2"/>
  <c r="M1547" i="2" s="1"/>
  <c r="K2596" i="2"/>
  <c r="M2596" i="2" s="1"/>
  <c r="K3645" i="2"/>
  <c r="M3645" i="2" s="1"/>
  <c r="K4694" i="2"/>
  <c r="M4694" i="2" s="1"/>
  <c r="K5743" i="2"/>
  <c r="M5743" i="2" s="1"/>
  <c r="K6792" i="2"/>
  <c r="M6792" i="2" s="1"/>
  <c r="K7841" i="2"/>
  <c r="M7841" i="2" s="1"/>
  <c r="K8890" i="2"/>
  <c r="M8890" i="2" s="1"/>
  <c r="K9939" i="2"/>
  <c r="M9939" i="2" s="1"/>
  <c r="K434" i="2"/>
  <c r="M434" i="2" s="1"/>
  <c r="K1483" i="2"/>
  <c r="M1483" i="2" s="1"/>
  <c r="K2532" i="2"/>
  <c r="M2532" i="2" s="1"/>
  <c r="K3581" i="2"/>
  <c r="M3581" i="2" s="1"/>
  <c r="K4630" i="2"/>
  <c r="M4630" i="2" s="1"/>
  <c r="K5679" i="2"/>
  <c r="M5679" i="2" s="1"/>
  <c r="K6728" i="2"/>
  <c r="M6728" i="2" s="1"/>
  <c r="K7777" i="2"/>
  <c r="M7777" i="2" s="1"/>
  <c r="K8826" i="2"/>
  <c r="M8826" i="2" s="1"/>
  <c r="K9875" i="2"/>
  <c r="M9875" i="2" s="1"/>
  <c r="K370" i="2"/>
  <c r="M370" i="2" s="1"/>
  <c r="K1419" i="2"/>
  <c r="M1419" i="2" s="1"/>
  <c r="K2468" i="2"/>
  <c r="M2468" i="2" s="1"/>
  <c r="K3517" i="2"/>
  <c r="M3517" i="2" s="1"/>
  <c r="K4566" i="2"/>
  <c r="M4566" i="2" s="1"/>
  <c r="K5615" i="2"/>
  <c r="M5615" i="2" s="1"/>
  <c r="K6664" i="2"/>
  <c r="M6664" i="2" s="1"/>
  <c r="K7713" i="2"/>
  <c r="M7713" i="2" s="1"/>
  <c r="K8762" i="2"/>
  <c r="M8762" i="2" s="1"/>
  <c r="K9811" i="2"/>
  <c r="M9811" i="2" s="1"/>
  <c r="K306" i="2"/>
  <c r="M306" i="2" s="1"/>
  <c r="K1355" i="2"/>
  <c r="M1355" i="2" s="1"/>
  <c r="K2404" i="2"/>
  <c r="M2404" i="2" s="1"/>
  <c r="K3453" i="2"/>
  <c r="M3453" i="2" s="1"/>
  <c r="K4502" i="2"/>
  <c r="M4502" i="2" s="1"/>
  <c r="K5551" i="2"/>
  <c r="M5551" i="2" s="1"/>
  <c r="K6600" i="2"/>
  <c r="M6600" i="2" s="1"/>
  <c r="K7649" i="2"/>
  <c r="M7649" i="2" s="1"/>
  <c r="K8698" i="2"/>
  <c r="M8698" i="2" s="1"/>
  <c r="K9747" i="2"/>
  <c r="M9747" i="2" s="1"/>
  <c r="K242" i="2"/>
  <c r="M242" i="2" s="1"/>
  <c r="K1291" i="2"/>
  <c r="M1291" i="2" s="1"/>
  <c r="K2340" i="2"/>
  <c r="M2340" i="2" s="1"/>
  <c r="K3389" i="2"/>
  <c r="M3389" i="2" s="1"/>
  <c r="K4438" i="2"/>
  <c r="M4438" i="2" s="1"/>
  <c r="K5487" i="2"/>
  <c r="M5487" i="2" s="1"/>
  <c r="K6536" i="2"/>
  <c r="M6536" i="2" s="1"/>
  <c r="K7585" i="2"/>
  <c r="M7585" i="2" s="1"/>
  <c r="K9683" i="2"/>
  <c r="M9683" i="2" s="1"/>
  <c r="K8634" i="2"/>
  <c r="M8634" i="2" s="1"/>
  <c r="K178" i="2"/>
  <c r="M178" i="2" s="1"/>
  <c r="K1227" i="2"/>
  <c r="M1227" i="2" s="1"/>
  <c r="K2276" i="2"/>
  <c r="M2276" i="2" s="1"/>
  <c r="K3325" i="2"/>
  <c r="M3325" i="2" s="1"/>
  <c r="K4374" i="2"/>
  <c r="M4374" i="2" s="1"/>
  <c r="K5423" i="2"/>
  <c r="M5423" i="2" s="1"/>
  <c r="K6472" i="2"/>
  <c r="M6472" i="2" s="1"/>
  <c r="K7521" i="2"/>
  <c r="M7521" i="2" s="1"/>
  <c r="K9619" i="2"/>
  <c r="M9619" i="2" s="1"/>
  <c r="K8570" i="2"/>
  <c r="M8570" i="2" s="1"/>
  <c r="K146" i="2"/>
  <c r="M146" i="2" s="1"/>
  <c r="K2244" i="2"/>
  <c r="M2244" i="2" s="1"/>
  <c r="K1195" i="2"/>
  <c r="M1195" i="2" s="1"/>
  <c r="K3293" i="2"/>
  <c r="M3293" i="2" s="1"/>
  <c r="K4342" i="2"/>
  <c r="M4342" i="2" s="1"/>
  <c r="K5391" i="2"/>
  <c r="M5391" i="2" s="1"/>
  <c r="K6440" i="2"/>
  <c r="M6440" i="2" s="1"/>
  <c r="K7489" i="2"/>
  <c r="M7489" i="2" s="1"/>
  <c r="K9587" i="2"/>
  <c r="M9587" i="2" s="1"/>
  <c r="K8538" i="2"/>
  <c r="M8538" i="2" s="1"/>
  <c r="K82" i="2"/>
  <c r="M82" i="2" s="1"/>
  <c r="K2180" i="2"/>
  <c r="M2180" i="2" s="1"/>
  <c r="K1131" i="2"/>
  <c r="M1131" i="2" s="1"/>
  <c r="K3229" i="2"/>
  <c r="M3229" i="2" s="1"/>
  <c r="K4278" i="2"/>
  <c r="M4278" i="2" s="1"/>
  <c r="K6376" i="2"/>
  <c r="M6376" i="2" s="1"/>
  <c r="K5327" i="2"/>
  <c r="M5327" i="2" s="1"/>
  <c r="K7425" i="2"/>
  <c r="M7425" i="2" s="1"/>
  <c r="K8474" i="2"/>
  <c r="M8474" i="2" s="1"/>
  <c r="K9523" i="2"/>
  <c r="M9523" i="2" s="1"/>
  <c r="K50" i="2"/>
  <c r="M50" i="2" s="1"/>
  <c r="K2148" i="2"/>
  <c r="M2148" i="2" s="1"/>
  <c r="K1099" i="2"/>
  <c r="M1099" i="2" s="1"/>
  <c r="K3197" i="2"/>
  <c r="M3197" i="2" s="1"/>
  <c r="K4246" i="2"/>
  <c r="M4246" i="2" s="1"/>
  <c r="K5295" i="2"/>
  <c r="M5295" i="2" s="1"/>
  <c r="K6344" i="2"/>
  <c r="M6344" i="2" s="1"/>
  <c r="K8442" i="2"/>
  <c r="M8442" i="2" s="1"/>
  <c r="K7393" i="2"/>
  <c r="M7393" i="2" s="1"/>
  <c r="K9491" i="2"/>
  <c r="M9491" i="2" s="1"/>
  <c r="J2097" i="2"/>
  <c r="L2097" i="2" s="1"/>
  <c r="J1048" i="2"/>
  <c r="L1048" i="2" s="1"/>
  <c r="J3146" i="2"/>
  <c r="L3146" i="2" s="1"/>
  <c r="J4195" i="2"/>
  <c r="L4195" i="2" s="1"/>
  <c r="J5244" i="2"/>
  <c r="L5244" i="2" s="1"/>
  <c r="J6293" i="2"/>
  <c r="L6293" i="2" s="1"/>
  <c r="J7342" i="2"/>
  <c r="L7342" i="2" s="1"/>
  <c r="J8391" i="2"/>
  <c r="L8391" i="2" s="1"/>
  <c r="J9440" i="2"/>
  <c r="L9440" i="2" s="1"/>
  <c r="J10489" i="2"/>
  <c r="L10489" i="2" s="1"/>
  <c r="J2065" i="2"/>
  <c r="L2065" i="2" s="1"/>
  <c r="J1016" i="2"/>
  <c r="L1016" i="2" s="1"/>
  <c r="J3114" i="2"/>
  <c r="L3114" i="2" s="1"/>
  <c r="J4163" i="2"/>
  <c r="L4163" i="2" s="1"/>
  <c r="J5212" i="2"/>
  <c r="L5212" i="2" s="1"/>
  <c r="J6261" i="2"/>
  <c r="L6261" i="2" s="1"/>
  <c r="J8359" i="2"/>
  <c r="L8359" i="2" s="1"/>
  <c r="J7310" i="2"/>
  <c r="L7310" i="2" s="1"/>
  <c r="J9408" i="2"/>
  <c r="L9408" i="2" s="1"/>
  <c r="J10457" i="2"/>
  <c r="L10457" i="2" s="1"/>
  <c r="J2033" i="2"/>
  <c r="L2033" i="2" s="1"/>
  <c r="J3082" i="2"/>
  <c r="L3082" i="2" s="1"/>
  <c r="J4131" i="2"/>
  <c r="L4131" i="2" s="1"/>
  <c r="J984" i="2"/>
  <c r="L984" i="2" s="1"/>
  <c r="J6229" i="2"/>
  <c r="L6229" i="2" s="1"/>
  <c r="J5180" i="2"/>
  <c r="L5180" i="2" s="1"/>
  <c r="J8327" i="2"/>
  <c r="L8327" i="2" s="1"/>
  <c r="J7278" i="2"/>
  <c r="L7278" i="2" s="1"/>
  <c r="J9376" i="2"/>
  <c r="L9376" i="2" s="1"/>
  <c r="J10425" i="2"/>
  <c r="L10425" i="2" s="1"/>
  <c r="J2001" i="2"/>
  <c r="L2001" i="2" s="1"/>
  <c r="J952" i="2"/>
  <c r="L952" i="2" s="1"/>
  <c r="J4099" i="2"/>
  <c r="L4099" i="2" s="1"/>
  <c r="J3050" i="2"/>
  <c r="L3050" i="2" s="1"/>
  <c r="J6197" i="2"/>
  <c r="L6197" i="2" s="1"/>
  <c r="J5148" i="2"/>
  <c r="L5148" i="2" s="1"/>
  <c r="J7246" i="2"/>
  <c r="L7246" i="2" s="1"/>
  <c r="J8295" i="2"/>
  <c r="L8295" i="2" s="1"/>
  <c r="J9344" i="2"/>
  <c r="L9344" i="2" s="1"/>
  <c r="J10393" i="2"/>
  <c r="L10393" i="2" s="1"/>
  <c r="J920" i="2"/>
  <c r="L920" i="2" s="1"/>
  <c r="J1969" i="2"/>
  <c r="L1969" i="2" s="1"/>
  <c r="J4067" i="2"/>
  <c r="L4067" i="2" s="1"/>
  <c r="J3018" i="2"/>
  <c r="L3018" i="2" s="1"/>
  <c r="J5116" i="2"/>
  <c r="L5116" i="2" s="1"/>
  <c r="J6165" i="2"/>
  <c r="L6165" i="2" s="1"/>
  <c r="J7214" i="2"/>
  <c r="L7214" i="2" s="1"/>
  <c r="J8263" i="2"/>
  <c r="L8263" i="2" s="1"/>
  <c r="J9312" i="2"/>
  <c r="L9312" i="2" s="1"/>
  <c r="J10361" i="2"/>
  <c r="L10361" i="2" s="1"/>
  <c r="J888" i="2"/>
  <c r="L888" i="2" s="1"/>
  <c r="J1937" i="2"/>
  <c r="L1937" i="2" s="1"/>
  <c r="J2986" i="2"/>
  <c r="L2986" i="2" s="1"/>
  <c r="J4035" i="2"/>
  <c r="L4035" i="2" s="1"/>
  <c r="J5084" i="2"/>
  <c r="L5084" i="2" s="1"/>
  <c r="J6133" i="2"/>
  <c r="L6133" i="2" s="1"/>
  <c r="J7182" i="2"/>
  <c r="L7182" i="2" s="1"/>
  <c r="J8231" i="2"/>
  <c r="L8231" i="2" s="1"/>
  <c r="J9280" i="2"/>
  <c r="L9280" i="2" s="1"/>
  <c r="J10329" i="2"/>
  <c r="L10329" i="2" s="1"/>
  <c r="J856" i="2"/>
  <c r="L856" i="2" s="1"/>
  <c r="J1905" i="2"/>
  <c r="L1905" i="2" s="1"/>
  <c r="J2954" i="2"/>
  <c r="L2954" i="2" s="1"/>
  <c r="J4003" i="2"/>
  <c r="L4003" i="2" s="1"/>
  <c r="J5052" i="2"/>
  <c r="L5052" i="2" s="1"/>
  <c r="J6101" i="2"/>
  <c r="L6101" i="2" s="1"/>
  <c r="J7150" i="2"/>
  <c r="L7150" i="2" s="1"/>
  <c r="J8199" i="2"/>
  <c r="L8199" i="2" s="1"/>
  <c r="J9248" i="2"/>
  <c r="L9248" i="2" s="1"/>
  <c r="J10297" i="2"/>
  <c r="L10297" i="2" s="1"/>
  <c r="J824" i="2"/>
  <c r="L824" i="2" s="1"/>
  <c r="J1873" i="2"/>
  <c r="L1873" i="2" s="1"/>
  <c r="J2922" i="2"/>
  <c r="L2922" i="2" s="1"/>
  <c r="J3971" i="2"/>
  <c r="L3971" i="2" s="1"/>
  <c r="J5020" i="2"/>
  <c r="L5020" i="2" s="1"/>
  <c r="J6069" i="2"/>
  <c r="L6069" i="2" s="1"/>
  <c r="J7118" i="2"/>
  <c r="L7118" i="2" s="1"/>
  <c r="J8167" i="2"/>
  <c r="L8167" i="2" s="1"/>
  <c r="J9216" i="2"/>
  <c r="L9216" i="2" s="1"/>
  <c r="J10265" i="2"/>
  <c r="L10265" i="2" s="1"/>
  <c r="J792" i="2"/>
  <c r="L792" i="2" s="1"/>
  <c r="J1841" i="2"/>
  <c r="L1841" i="2" s="1"/>
  <c r="J2890" i="2"/>
  <c r="L2890" i="2" s="1"/>
  <c r="J3939" i="2"/>
  <c r="L3939" i="2" s="1"/>
  <c r="J4988" i="2"/>
  <c r="L4988" i="2" s="1"/>
  <c r="J6037" i="2"/>
  <c r="L6037" i="2" s="1"/>
  <c r="J7086" i="2"/>
  <c r="L7086" i="2" s="1"/>
  <c r="J8135" i="2"/>
  <c r="L8135" i="2" s="1"/>
  <c r="J9184" i="2"/>
  <c r="L9184" i="2" s="1"/>
  <c r="J10233" i="2"/>
  <c r="L10233" i="2" s="1"/>
  <c r="J760" i="2"/>
  <c r="L760" i="2" s="1"/>
  <c r="J1809" i="2"/>
  <c r="L1809" i="2" s="1"/>
  <c r="J2858" i="2"/>
  <c r="L2858" i="2" s="1"/>
  <c r="J3907" i="2"/>
  <c r="L3907" i="2" s="1"/>
  <c r="J4956" i="2"/>
  <c r="L4956" i="2" s="1"/>
  <c r="J6005" i="2"/>
  <c r="L6005" i="2" s="1"/>
  <c r="J7054" i="2"/>
  <c r="L7054" i="2" s="1"/>
  <c r="J8103" i="2"/>
  <c r="L8103" i="2" s="1"/>
  <c r="J9152" i="2"/>
  <c r="L9152" i="2" s="1"/>
  <c r="J10201" i="2"/>
  <c r="L10201" i="2" s="1"/>
  <c r="J728" i="2"/>
  <c r="L728" i="2" s="1"/>
  <c r="J1777" i="2"/>
  <c r="L1777" i="2" s="1"/>
  <c r="J2826" i="2"/>
  <c r="L2826" i="2" s="1"/>
  <c r="J3875" i="2"/>
  <c r="L3875" i="2" s="1"/>
  <c r="J4924" i="2"/>
  <c r="L4924" i="2" s="1"/>
  <c r="J5973" i="2"/>
  <c r="L5973" i="2" s="1"/>
  <c r="J7022" i="2"/>
  <c r="L7022" i="2" s="1"/>
  <c r="J8071" i="2"/>
  <c r="L8071" i="2" s="1"/>
  <c r="J9120" i="2"/>
  <c r="L9120" i="2" s="1"/>
  <c r="J10169" i="2"/>
  <c r="L10169" i="2" s="1"/>
  <c r="J696" i="2"/>
  <c r="L696" i="2" s="1"/>
  <c r="J1745" i="2"/>
  <c r="L1745" i="2" s="1"/>
  <c r="J2794" i="2"/>
  <c r="L2794" i="2" s="1"/>
  <c r="J3843" i="2"/>
  <c r="L3843" i="2" s="1"/>
  <c r="J4892" i="2"/>
  <c r="L4892" i="2" s="1"/>
  <c r="J5941" i="2"/>
  <c r="L5941" i="2" s="1"/>
  <c r="J6990" i="2"/>
  <c r="L6990" i="2" s="1"/>
  <c r="J8039" i="2"/>
  <c r="L8039" i="2" s="1"/>
  <c r="J9088" i="2"/>
  <c r="L9088" i="2" s="1"/>
  <c r="J10137" i="2"/>
  <c r="L10137" i="2" s="1"/>
  <c r="J664" i="2"/>
  <c r="L664" i="2" s="1"/>
  <c r="J1713" i="2"/>
  <c r="L1713" i="2" s="1"/>
  <c r="J2762" i="2"/>
  <c r="L2762" i="2" s="1"/>
  <c r="J3811" i="2"/>
  <c r="L3811" i="2" s="1"/>
  <c r="J4860" i="2"/>
  <c r="L4860" i="2" s="1"/>
  <c r="J5909" i="2"/>
  <c r="L5909" i="2" s="1"/>
  <c r="J6958" i="2"/>
  <c r="L6958" i="2" s="1"/>
  <c r="J8007" i="2"/>
  <c r="L8007" i="2" s="1"/>
  <c r="J9056" i="2"/>
  <c r="L9056" i="2" s="1"/>
  <c r="J10105" i="2"/>
  <c r="L10105" i="2" s="1"/>
  <c r="J632" i="2"/>
  <c r="L632" i="2" s="1"/>
  <c r="J1681" i="2"/>
  <c r="L1681" i="2" s="1"/>
  <c r="J2730" i="2"/>
  <c r="L2730" i="2" s="1"/>
  <c r="J3779" i="2"/>
  <c r="L3779" i="2" s="1"/>
  <c r="J4828" i="2"/>
  <c r="L4828" i="2" s="1"/>
  <c r="J5877" i="2"/>
  <c r="L5877" i="2" s="1"/>
  <c r="J6926" i="2"/>
  <c r="L6926" i="2" s="1"/>
  <c r="J7975" i="2"/>
  <c r="L7975" i="2" s="1"/>
  <c r="J9024" i="2"/>
  <c r="L9024" i="2" s="1"/>
  <c r="J10073" i="2"/>
  <c r="L10073" i="2" s="1"/>
  <c r="J600" i="2"/>
  <c r="L600" i="2" s="1"/>
  <c r="J1649" i="2"/>
  <c r="L1649" i="2" s="1"/>
  <c r="J2698" i="2"/>
  <c r="L2698" i="2" s="1"/>
  <c r="J3747" i="2"/>
  <c r="L3747" i="2" s="1"/>
  <c r="J4796" i="2"/>
  <c r="L4796" i="2" s="1"/>
  <c r="J5845" i="2"/>
  <c r="L5845" i="2" s="1"/>
  <c r="J6894" i="2"/>
  <c r="L6894" i="2" s="1"/>
  <c r="J7943" i="2"/>
  <c r="L7943" i="2" s="1"/>
  <c r="J8992" i="2"/>
  <c r="L8992" i="2" s="1"/>
  <c r="J10041" i="2"/>
  <c r="L10041" i="2" s="1"/>
  <c r="J568" i="2"/>
  <c r="L568" i="2" s="1"/>
  <c r="J1617" i="2"/>
  <c r="L1617" i="2" s="1"/>
  <c r="J2666" i="2"/>
  <c r="L2666" i="2" s="1"/>
  <c r="J3715" i="2"/>
  <c r="L3715" i="2" s="1"/>
  <c r="J4764" i="2"/>
  <c r="L4764" i="2" s="1"/>
  <c r="J5813" i="2"/>
  <c r="L5813" i="2" s="1"/>
  <c r="J6862" i="2"/>
  <c r="L6862" i="2" s="1"/>
  <c r="J7911" i="2"/>
  <c r="L7911" i="2" s="1"/>
  <c r="J8960" i="2"/>
  <c r="L8960" i="2" s="1"/>
  <c r="J10009" i="2"/>
  <c r="L10009" i="2" s="1"/>
  <c r="J536" i="2"/>
  <c r="L536" i="2" s="1"/>
  <c r="J1585" i="2"/>
  <c r="L1585" i="2" s="1"/>
  <c r="J2634" i="2"/>
  <c r="L2634" i="2" s="1"/>
  <c r="J3683" i="2"/>
  <c r="L3683" i="2" s="1"/>
  <c r="J4732" i="2"/>
  <c r="L4732" i="2" s="1"/>
  <c r="J5781" i="2"/>
  <c r="L5781" i="2" s="1"/>
  <c r="J6830" i="2"/>
  <c r="L6830" i="2" s="1"/>
  <c r="J7879" i="2"/>
  <c r="L7879" i="2" s="1"/>
  <c r="J8928" i="2"/>
  <c r="L8928" i="2" s="1"/>
  <c r="J9977" i="2"/>
  <c r="L9977" i="2" s="1"/>
  <c r="J504" i="2"/>
  <c r="L504" i="2" s="1"/>
  <c r="J1553" i="2"/>
  <c r="L1553" i="2" s="1"/>
  <c r="J2602" i="2"/>
  <c r="L2602" i="2" s="1"/>
  <c r="J3651" i="2"/>
  <c r="L3651" i="2" s="1"/>
  <c r="J4700" i="2"/>
  <c r="L4700" i="2" s="1"/>
  <c r="J5749" i="2"/>
  <c r="L5749" i="2" s="1"/>
  <c r="J6798" i="2"/>
  <c r="L6798" i="2" s="1"/>
  <c r="J7847" i="2"/>
  <c r="L7847" i="2" s="1"/>
  <c r="J8896" i="2"/>
  <c r="L8896" i="2" s="1"/>
  <c r="J9945" i="2"/>
  <c r="L9945" i="2" s="1"/>
  <c r="J472" i="2"/>
  <c r="L472" i="2" s="1"/>
  <c r="J1521" i="2"/>
  <c r="L1521" i="2" s="1"/>
  <c r="J2570" i="2"/>
  <c r="L2570" i="2" s="1"/>
  <c r="J3619" i="2"/>
  <c r="L3619" i="2" s="1"/>
  <c r="J4668" i="2"/>
  <c r="L4668" i="2" s="1"/>
  <c r="J5717" i="2"/>
  <c r="L5717" i="2" s="1"/>
  <c r="J6766" i="2"/>
  <c r="L6766" i="2" s="1"/>
  <c r="J7815" i="2"/>
  <c r="L7815" i="2" s="1"/>
  <c r="J8864" i="2"/>
  <c r="L8864" i="2" s="1"/>
  <c r="J9913" i="2"/>
  <c r="L9913" i="2" s="1"/>
  <c r="J440" i="2"/>
  <c r="L440" i="2" s="1"/>
  <c r="J1489" i="2"/>
  <c r="L1489" i="2" s="1"/>
  <c r="J2538" i="2"/>
  <c r="L2538" i="2" s="1"/>
  <c r="J3587" i="2"/>
  <c r="L3587" i="2" s="1"/>
  <c r="J4636" i="2"/>
  <c r="L4636" i="2" s="1"/>
  <c r="J5685" i="2"/>
  <c r="L5685" i="2" s="1"/>
  <c r="J6734" i="2"/>
  <c r="L6734" i="2" s="1"/>
  <c r="J7783" i="2"/>
  <c r="L7783" i="2" s="1"/>
  <c r="J8832" i="2"/>
  <c r="L8832" i="2" s="1"/>
  <c r="J9881" i="2"/>
  <c r="L9881" i="2" s="1"/>
  <c r="J408" i="2"/>
  <c r="L408" i="2" s="1"/>
  <c r="J1457" i="2"/>
  <c r="L1457" i="2" s="1"/>
  <c r="J2506" i="2"/>
  <c r="L2506" i="2" s="1"/>
  <c r="J3555" i="2"/>
  <c r="L3555" i="2" s="1"/>
  <c r="J4604" i="2"/>
  <c r="L4604" i="2" s="1"/>
  <c r="J5653" i="2"/>
  <c r="L5653" i="2" s="1"/>
  <c r="J6702" i="2"/>
  <c r="L6702" i="2" s="1"/>
  <c r="J7751" i="2"/>
  <c r="L7751" i="2" s="1"/>
  <c r="J8800" i="2"/>
  <c r="L8800" i="2" s="1"/>
  <c r="J9849" i="2"/>
  <c r="L9849" i="2" s="1"/>
  <c r="J376" i="2"/>
  <c r="L376" i="2" s="1"/>
  <c r="J1425" i="2"/>
  <c r="L1425" i="2" s="1"/>
  <c r="J2474" i="2"/>
  <c r="L2474" i="2" s="1"/>
  <c r="J3523" i="2"/>
  <c r="L3523" i="2" s="1"/>
  <c r="J4572" i="2"/>
  <c r="L4572" i="2" s="1"/>
  <c r="J5621" i="2"/>
  <c r="L5621" i="2" s="1"/>
  <c r="J6670" i="2"/>
  <c r="L6670" i="2" s="1"/>
  <c r="J7719" i="2"/>
  <c r="L7719" i="2" s="1"/>
  <c r="J8768" i="2"/>
  <c r="L8768" i="2" s="1"/>
  <c r="J9817" i="2"/>
  <c r="L9817" i="2" s="1"/>
  <c r="J344" i="2"/>
  <c r="L344" i="2" s="1"/>
  <c r="J1393" i="2"/>
  <c r="L1393" i="2" s="1"/>
  <c r="J2442" i="2"/>
  <c r="L2442" i="2" s="1"/>
  <c r="J3491" i="2"/>
  <c r="L3491" i="2" s="1"/>
  <c r="J4540" i="2"/>
  <c r="L4540" i="2" s="1"/>
  <c r="J5589" i="2"/>
  <c r="L5589" i="2" s="1"/>
  <c r="J6638" i="2"/>
  <c r="L6638" i="2" s="1"/>
  <c r="J7687" i="2"/>
  <c r="L7687" i="2" s="1"/>
  <c r="J8736" i="2"/>
  <c r="L8736" i="2" s="1"/>
  <c r="J9785" i="2"/>
  <c r="L9785" i="2" s="1"/>
  <c r="J312" i="2"/>
  <c r="L312" i="2" s="1"/>
  <c r="J1361" i="2"/>
  <c r="L1361" i="2" s="1"/>
  <c r="J2410" i="2"/>
  <c r="L2410" i="2" s="1"/>
  <c r="J3459" i="2"/>
  <c r="L3459" i="2" s="1"/>
  <c r="J4508" i="2"/>
  <c r="L4508" i="2" s="1"/>
  <c r="J5557" i="2"/>
  <c r="L5557" i="2" s="1"/>
  <c r="J6606" i="2"/>
  <c r="L6606" i="2" s="1"/>
  <c r="J7655" i="2"/>
  <c r="L7655" i="2" s="1"/>
  <c r="J8704" i="2"/>
  <c r="L8704" i="2" s="1"/>
  <c r="J9753" i="2"/>
  <c r="L9753" i="2" s="1"/>
  <c r="J280" i="2"/>
  <c r="L280" i="2" s="1"/>
  <c r="J1329" i="2"/>
  <c r="L1329" i="2" s="1"/>
  <c r="J2378" i="2"/>
  <c r="L2378" i="2" s="1"/>
  <c r="J3427" i="2"/>
  <c r="L3427" i="2" s="1"/>
  <c r="J4476" i="2"/>
  <c r="L4476" i="2" s="1"/>
  <c r="J5525" i="2"/>
  <c r="L5525" i="2" s="1"/>
  <c r="J6574" i="2"/>
  <c r="L6574" i="2" s="1"/>
  <c r="J7623" i="2"/>
  <c r="L7623" i="2" s="1"/>
  <c r="J9721" i="2"/>
  <c r="L9721" i="2" s="1"/>
  <c r="J8672" i="2"/>
  <c r="L8672" i="2" s="1"/>
  <c r="J248" i="2"/>
  <c r="L248" i="2" s="1"/>
  <c r="J1297" i="2"/>
  <c r="L1297" i="2" s="1"/>
  <c r="J2346" i="2"/>
  <c r="L2346" i="2" s="1"/>
  <c r="J3395" i="2"/>
  <c r="L3395" i="2" s="1"/>
  <c r="J4444" i="2"/>
  <c r="L4444" i="2" s="1"/>
  <c r="J5493" i="2"/>
  <c r="L5493" i="2" s="1"/>
  <c r="J6542" i="2"/>
  <c r="L6542" i="2" s="1"/>
  <c r="J7591" i="2"/>
  <c r="L7591" i="2" s="1"/>
  <c r="J9689" i="2"/>
  <c r="L9689" i="2" s="1"/>
  <c r="J8640" i="2"/>
  <c r="L8640" i="2" s="1"/>
  <c r="J216" i="2"/>
  <c r="L216" i="2" s="1"/>
  <c r="J1265" i="2"/>
  <c r="L1265" i="2" s="1"/>
  <c r="J2314" i="2"/>
  <c r="L2314" i="2" s="1"/>
  <c r="J3363" i="2"/>
  <c r="L3363" i="2" s="1"/>
  <c r="J4412" i="2"/>
  <c r="L4412" i="2" s="1"/>
  <c r="J5461" i="2"/>
  <c r="L5461" i="2" s="1"/>
  <c r="J6510" i="2"/>
  <c r="L6510" i="2" s="1"/>
  <c r="J7559" i="2"/>
  <c r="L7559" i="2" s="1"/>
  <c r="J9657" i="2"/>
  <c r="L9657" i="2" s="1"/>
  <c r="J8608" i="2"/>
  <c r="L8608" i="2" s="1"/>
  <c r="J184" i="2"/>
  <c r="L184" i="2" s="1"/>
  <c r="J1233" i="2"/>
  <c r="L1233" i="2" s="1"/>
  <c r="J2282" i="2"/>
  <c r="L2282" i="2" s="1"/>
  <c r="J3331" i="2"/>
  <c r="L3331" i="2" s="1"/>
  <c r="J4380" i="2"/>
  <c r="L4380" i="2" s="1"/>
  <c r="J5429" i="2"/>
  <c r="L5429" i="2" s="1"/>
  <c r="J6478" i="2"/>
  <c r="L6478" i="2" s="1"/>
  <c r="J7527" i="2"/>
  <c r="L7527" i="2" s="1"/>
  <c r="J9625" i="2"/>
  <c r="L9625" i="2" s="1"/>
  <c r="J8576" i="2"/>
  <c r="L8576" i="2" s="1"/>
  <c r="J152" i="2"/>
  <c r="L152" i="2" s="1"/>
  <c r="J1201" i="2"/>
  <c r="L1201" i="2" s="1"/>
  <c r="J2250" i="2"/>
  <c r="L2250" i="2" s="1"/>
  <c r="J3299" i="2"/>
  <c r="L3299" i="2" s="1"/>
  <c r="J4348" i="2"/>
  <c r="L4348" i="2" s="1"/>
  <c r="J5397" i="2"/>
  <c r="L5397" i="2" s="1"/>
  <c r="J6446" i="2"/>
  <c r="L6446" i="2" s="1"/>
  <c r="J7495" i="2"/>
  <c r="L7495" i="2" s="1"/>
  <c r="J9593" i="2"/>
  <c r="L9593" i="2" s="1"/>
  <c r="J8544" i="2"/>
  <c r="L8544" i="2" s="1"/>
  <c r="J120" i="2"/>
  <c r="L120" i="2" s="1"/>
  <c r="J2218" i="2"/>
  <c r="L2218" i="2" s="1"/>
  <c r="J1169" i="2"/>
  <c r="L1169" i="2" s="1"/>
  <c r="J3267" i="2"/>
  <c r="L3267" i="2" s="1"/>
  <c r="J4316" i="2"/>
  <c r="L4316" i="2" s="1"/>
  <c r="J5365" i="2"/>
  <c r="L5365" i="2" s="1"/>
  <c r="J6414" i="2"/>
  <c r="L6414" i="2" s="1"/>
  <c r="J7463" i="2"/>
  <c r="L7463" i="2" s="1"/>
  <c r="J8512" i="2"/>
  <c r="L8512" i="2" s="1"/>
  <c r="J9561" i="2"/>
  <c r="L9561" i="2" s="1"/>
  <c r="J88" i="2"/>
  <c r="L88" i="2" s="1"/>
  <c r="J1137" i="2"/>
  <c r="L1137" i="2" s="1"/>
  <c r="J2186" i="2"/>
  <c r="L2186" i="2" s="1"/>
  <c r="J4284" i="2"/>
  <c r="L4284" i="2" s="1"/>
  <c r="J3235" i="2"/>
  <c r="L3235" i="2" s="1"/>
  <c r="J5333" i="2"/>
  <c r="L5333" i="2" s="1"/>
  <c r="J6382" i="2"/>
  <c r="L6382" i="2" s="1"/>
  <c r="J7431" i="2"/>
  <c r="L7431" i="2" s="1"/>
  <c r="J9529" i="2"/>
  <c r="L9529" i="2" s="1"/>
  <c r="J8480" i="2"/>
  <c r="L8480" i="2" s="1"/>
  <c r="J56" i="2"/>
  <c r="L56" i="2" s="1"/>
  <c r="J1105" i="2"/>
  <c r="L1105" i="2" s="1"/>
  <c r="J2154" i="2"/>
  <c r="L2154" i="2" s="1"/>
  <c r="J4252" i="2"/>
  <c r="L4252" i="2" s="1"/>
  <c r="J3203" i="2"/>
  <c r="L3203" i="2" s="1"/>
  <c r="J5301" i="2"/>
  <c r="L5301" i="2" s="1"/>
  <c r="J6350" i="2"/>
  <c r="L6350" i="2" s="1"/>
  <c r="J7399" i="2"/>
  <c r="L7399" i="2" s="1"/>
  <c r="J8448" i="2"/>
  <c r="L8448" i="2" s="1"/>
  <c r="J9497" i="2"/>
  <c r="L9497" i="2" s="1"/>
  <c r="J24" i="2"/>
  <c r="L24" i="2" s="1"/>
  <c r="J1073" i="2"/>
  <c r="L1073" i="2" s="1"/>
  <c r="J2122" i="2"/>
  <c r="L2122" i="2" s="1"/>
  <c r="J4220" i="2"/>
  <c r="L4220" i="2" s="1"/>
  <c r="J3171" i="2"/>
  <c r="L3171" i="2" s="1"/>
  <c r="J5269" i="2"/>
  <c r="L5269" i="2" s="1"/>
  <c r="J6318" i="2"/>
  <c r="L6318" i="2" s="1"/>
  <c r="J7367" i="2"/>
  <c r="L7367" i="2" s="1"/>
  <c r="J9465" i="2"/>
  <c r="L9465" i="2" s="1"/>
  <c r="J8416" i="2"/>
  <c r="L8416" i="2" s="1"/>
  <c r="K1041" i="2"/>
  <c r="M1041" i="2" s="1"/>
  <c r="K2090" i="2"/>
  <c r="M2090" i="2" s="1"/>
  <c r="K3139" i="2"/>
  <c r="M3139" i="2" s="1"/>
  <c r="K5237" i="2"/>
  <c r="M5237" i="2" s="1"/>
  <c r="K4188" i="2"/>
  <c r="M4188" i="2" s="1"/>
  <c r="K6286" i="2"/>
  <c r="M6286" i="2" s="1"/>
  <c r="K7335" i="2"/>
  <c r="M7335" i="2" s="1"/>
  <c r="K8384" i="2"/>
  <c r="M8384" i="2" s="1"/>
  <c r="K9433" i="2"/>
  <c r="M9433" i="2" s="1"/>
  <c r="K10482" i="2"/>
  <c r="M10482" i="2" s="1"/>
  <c r="K1009" i="2"/>
  <c r="M1009" i="2" s="1"/>
  <c r="K2058" i="2"/>
  <c r="M2058" i="2" s="1"/>
  <c r="K4156" i="2"/>
  <c r="M4156" i="2" s="1"/>
  <c r="K3107" i="2"/>
  <c r="M3107" i="2" s="1"/>
  <c r="K5205" i="2"/>
  <c r="M5205" i="2" s="1"/>
  <c r="K7303" i="2"/>
  <c r="M7303" i="2" s="1"/>
  <c r="K6254" i="2"/>
  <c r="M6254" i="2" s="1"/>
  <c r="K8352" i="2"/>
  <c r="M8352" i="2" s="1"/>
  <c r="K10450" i="2"/>
  <c r="M10450" i="2" s="1"/>
  <c r="K9401" i="2"/>
  <c r="M9401" i="2" s="1"/>
  <c r="K977" i="2"/>
  <c r="M977" i="2" s="1"/>
  <c r="K2026" i="2"/>
  <c r="M2026" i="2" s="1"/>
  <c r="K3075" i="2"/>
  <c r="M3075" i="2" s="1"/>
  <c r="K4124" i="2"/>
  <c r="M4124" i="2" s="1"/>
  <c r="K5173" i="2"/>
  <c r="M5173" i="2" s="1"/>
  <c r="K7271" i="2"/>
  <c r="M7271" i="2" s="1"/>
  <c r="K6222" i="2"/>
  <c r="M6222" i="2" s="1"/>
  <c r="K8320" i="2"/>
  <c r="M8320" i="2" s="1"/>
  <c r="K10418" i="2"/>
  <c r="M10418" i="2" s="1"/>
  <c r="K9369" i="2"/>
  <c r="M9369" i="2" s="1"/>
  <c r="K945" i="2"/>
  <c r="M945" i="2" s="1"/>
  <c r="K1994" i="2"/>
  <c r="M1994" i="2" s="1"/>
  <c r="K3043" i="2"/>
  <c r="M3043" i="2" s="1"/>
  <c r="K4092" i="2"/>
  <c r="M4092" i="2" s="1"/>
  <c r="K5141" i="2"/>
  <c r="M5141" i="2" s="1"/>
  <c r="K6190" i="2"/>
  <c r="M6190" i="2" s="1"/>
  <c r="K7239" i="2"/>
  <c r="M7239" i="2" s="1"/>
  <c r="K8288" i="2"/>
  <c r="M8288" i="2" s="1"/>
  <c r="K9337" i="2"/>
  <c r="M9337" i="2" s="1"/>
  <c r="K10386" i="2"/>
  <c r="M10386" i="2" s="1"/>
  <c r="K913" i="2"/>
  <c r="M913" i="2" s="1"/>
  <c r="K1962" i="2"/>
  <c r="M1962" i="2" s="1"/>
  <c r="K3011" i="2"/>
  <c r="M3011" i="2" s="1"/>
  <c r="K4060" i="2"/>
  <c r="M4060" i="2" s="1"/>
  <c r="K5109" i="2"/>
  <c r="M5109" i="2" s="1"/>
  <c r="K6158" i="2"/>
  <c r="M6158" i="2" s="1"/>
  <c r="K7207" i="2"/>
  <c r="M7207" i="2" s="1"/>
  <c r="K8256" i="2"/>
  <c r="M8256" i="2" s="1"/>
  <c r="K9305" i="2"/>
  <c r="M9305" i="2" s="1"/>
  <c r="K10354" i="2"/>
  <c r="M10354" i="2" s="1"/>
  <c r="K881" i="2"/>
  <c r="M881" i="2" s="1"/>
  <c r="K1930" i="2"/>
  <c r="M1930" i="2" s="1"/>
  <c r="K4028" i="2"/>
  <c r="M4028" i="2" s="1"/>
  <c r="K2979" i="2"/>
  <c r="M2979" i="2" s="1"/>
  <c r="K5077" i="2"/>
  <c r="M5077" i="2" s="1"/>
  <c r="K6126" i="2"/>
  <c r="M6126" i="2" s="1"/>
  <c r="K7175" i="2"/>
  <c r="M7175" i="2" s="1"/>
  <c r="K8224" i="2"/>
  <c r="M8224" i="2" s="1"/>
  <c r="K10322" i="2"/>
  <c r="M10322" i="2" s="1"/>
  <c r="K9273" i="2"/>
  <c r="M9273" i="2" s="1"/>
  <c r="K849" i="2"/>
  <c r="M849" i="2" s="1"/>
  <c r="K1898" i="2"/>
  <c r="M1898" i="2" s="1"/>
  <c r="K2947" i="2"/>
  <c r="M2947" i="2" s="1"/>
  <c r="K3996" i="2"/>
  <c r="M3996" i="2" s="1"/>
  <c r="K5045" i="2"/>
  <c r="M5045" i="2" s="1"/>
  <c r="K6094" i="2"/>
  <c r="M6094" i="2" s="1"/>
  <c r="K7143" i="2"/>
  <c r="M7143" i="2" s="1"/>
  <c r="K8192" i="2"/>
  <c r="M8192" i="2" s="1"/>
  <c r="K9241" i="2"/>
  <c r="M9241" i="2" s="1"/>
  <c r="K10290" i="2"/>
  <c r="M10290" i="2" s="1"/>
  <c r="K817" i="2"/>
  <c r="M817" i="2" s="1"/>
  <c r="K1866" i="2"/>
  <c r="M1866" i="2" s="1"/>
  <c r="K2915" i="2"/>
  <c r="M2915" i="2" s="1"/>
  <c r="K3964" i="2"/>
  <c r="M3964" i="2" s="1"/>
  <c r="K5013" i="2"/>
  <c r="M5013" i="2" s="1"/>
  <c r="K6062" i="2"/>
  <c r="M6062" i="2" s="1"/>
  <c r="K7111" i="2"/>
  <c r="M7111" i="2" s="1"/>
  <c r="K8160" i="2"/>
  <c r="M8160" i="2" s="1"/>
  <c r="K9209" i="2"/>
  <c r="M9209" i="2" s="1"/>
  <c r="K10258" i="2"/>
  <c r="M10258" i="2" s="1"/>
  <c r="K785" i="2"/>
  <c r="M785" i="2" s="1"/>
  <c r="K1834" i="2"/>
  <c r="M1834" i="2" s="1"/>
  <c r="K3932" i="2"/>
  <c r="M3932" i="2" s="1"/>
  <c r="K2883" i="2"/>
  <c r="M2883" i="2" s="1"/>
  <c r="K4981" i="2"/>
  <c r="M4981" i="2" s="1"/>
  <c r="K6030" i="2"/>
  <c r="M6030" i="2" s="1"/>
  <c r="K7079" i="2"/>
  <c r="M7079" i="2" s="1"/>
  <c r="K8128" i="2"/>
  <c r="M8128" i="2" s="1"/>
  <c r="K9177" i="2"/>
  <c r="M9177" i="2" s="1"/>
  <c r="K10226" i="2"/>
  <c r="M10226" i="2" s="1"/>
  <c r="K753" i="2"/>
  <c r="M753" i="2" s="1"/>
  <c r="K1802" i="2"/>
  <c r="M1802" i="2" s="1"/>
  <c r="K2851" i="2"/>
  <c r="M2851" i="2" s="1"/>
  <c r="K3900" i="2"/>
  <c r="M3900" i="2" s="1"/>
  <c r="K4949" i="2"/>
  <c r="M4949" i="2" s="1"/>
  <c r="K5998" i="2"/>
  <c r="M5998" i="2" s="1"/>
  <c r="K7047" i="2"/>
  <c r="M7047" i="2" s="1"/>
  <c r="K8096" i="2"/>
  <c r="M8096" i="2" s="1"/>
  <c r="K9145" i="2"/>
  <c r="M9145" i="2" s="1"/>
  <c r="K10194" i="2"/>
  <c r="M10194" i="2" s="1"/>
  <c r="K721" i="2"/>
  <c r="M721" i="2" s="1"/>
  <c r="K1770" i="2"/>
  <c r="M1770" i="2" s="1"/>
  <c r="K2819" i="2"/>
  <c r="M2819" i="2" s="1"/>
  <c r="K3868" i="2"/>
  <c r="M3868" i="2" s="1"/>
  <c r="K4917" i="2"/>
  <c r="M4917" i="2" s="1"/>
  <c r="K5966" i="2"/>
  <c r="M5966" i="2" s="1"/>
  <c r="K7015" i="2"/>
  <c r="M7015" i="2" s="1"/>
  <c r="K8064" i="2"/>
  <c r="M8064" i="2" s="1"/>
  <c r="K9113" i="2"/>
  <c r="M9113" i="2" s="1"/>
  <c r="K10162" i="2"/>
  <c r="M10162" i="2" s="1"/>
  <c r="K689" i="2"/>
  <c r="M689" i="2" s="1"/>
  <c r="K1738" i="2"/>
  <c r="M1738" i="2" s="1"/>
  <c r="K2787" i="2"/>
  <c r="M2787" i="2" s="1"/>
  <c r="K3836" i="2"/>
  <c r="M3836" i="2" s="1"/>
  <c r="K4885" i="2"/>
  <c r="M4885" i="2" s="1"/>
  <c r="K5934" i="2"/>
  <c r="M5934" i="2" s="1"/>
  <c r="K6983" i="2"/>
  <c r="M6983" i="2" s="1"/>
  <c r="K8032" i="2"/>
  <c r="M8032" i="2" s="1"/>
  <c r="K9081" i="2"/>
  <c r="M9081" i="2" s="1"/>
  <c r="K10130" i="2"/>
  <c r="M10130" i="2" s="1"/>
  <c r="K657" i="2"/>
  <c r="M657" i="2" s="1"/>
  <c r="K1706" i="2"/>
  <c r="M1706" i="2" s="1"/>
  <c r="K2755" i="2"/>
  <c r="M2755" i="2" s="1"/>
  <c r="K3804" i="2"/>
  <c r="M3804" i="2" s="1"/>
  <c r="K4853" i="2"/>
  <c r="M4853" i="2" s="1"/>
  <c r="K5902" i="2"/>
  <c r="M5902" i="2" s="1"/>
  <c r="K6951" i="2"/>
  <c r="M6951" i="2" s="1"/>
  <c r="K8000" i="2"/>
  <c r="M8000" i="2" s="1"/>
  <c r="K9049" i="2"/>
  <c r="M9049" i="2" s="1"/>
  <c r="K10098" i="2"/>
  <c r="M10098" i="2" s="1"/>
  <c r="K625" i="2"/>
  <c r="M625" i="2" s="1"/>
  <c r="K1674" i="2"/>
  <c r="M1674" i="2" s="1"/>
  <c r="K2723" i="2"/>
  <c r="M2723" i="2" s="1"/>
  <c r="K3772" i="2"/>
  <c r="M3772" i="2" s="1"/>
  <c r="K4821" i="2"/>
  <c r="M4821" i="2" s="1"/>
  <c r="K5870" i="2"/>
  <c r="M5870" i="2" s="1"/>
  <c r="K6919" i="2"/>
  <c r="M6919" i="2" s="1"/>
  <c r="K7968" i="2"/>
  <c r="M7968" i="2" s="1"/>
  <c r="K9017" i="2"/>
  <c r="M9017" i="2" s="1"/>
  <c r="K10066" i="2"/>
  <c r="M10066" i="2" s="1"/>
  <c r="K593" i="2"/>
  <c r="M593" i="2" s="1"/>
  <c r="K1642" i="2"/>
  <c r="M1642" i="2" s="1"/>
  <c r="K2691" i="2"/>
  <c r="M2691" i="2" s="1"/>
  <c r="K3740" i="2"/>
  <c r="M3740" i="2" s="1"/>
  <c r="K4789" i="2"/>
  <c r="M4789" i="2" s="1"/>
  <c r="K5838" i="2"/>
  <c r="M5838" i="2" s="1"/>
  <c r="K6887" i="2"/>
  <c r="M6887" i="2" s="1"/>
  <c r="K7936" i="2"/>
  <c r="M7936" i="2" s="1"/>
  <c r="K8985" i="2"/>
  <c r="M8985" i="2" s="1"/>
  <c r="K10034" i="2"/>
  <c r="M10034" i="2" s="1"/>
  <c r="K561" i="2"/>
  <c r="M561" i="2" s="1"/>
  <c r="K1610" i="2"/>
  <c r="M1610" i="2" s="1"/>
  <c r="K2659" i="2"/>
  <c r="M2659" i="2" s="1"/>
  <c r="K3708" i="2"/>
  <c r="M3708" i="2" s="1"/>
  <c r="K4757" i="2"/>
  <c r="M4757" i="2" s="1"/>
  <c r="K5806" i="2"/>
  <c r="M5806" i="2" s="1"/>
  <c r="K6855" i="2"/>
  <c r="M6855" i="2" s="1"/>
  <c r="K7904" i="2"/>
  <c r="M7904" i="2" s="1"/>
  <c r="K8953" i="2"/>
  <c r="M8953" i="2" s="1"/>
  <c r="K10002" i="2"/>
  <c r="M10002" i="2" s="1"/>
  <c r="J10298" i="2"/>
  <c r="L10298" i="2" s="1"/>
  <c r="K862" i="2"/>
  <c r="M862" i="2" s="1"/>
  <c r="K1911" i="2"/>
  <c r="M1911" i="2" s="1"/>
  <c r="K4009" i="2"/>
  <c r="M4009" i="2" s="1"/>
  <c r="K2960" i="2"/>
  <c r="M2960" i="2" s="1"/>
  <c r="K5058" i="2"/>
  <c r="M5058" i="2" s="1"/>
  <c r="K6107" i="2"/>
  <c r="M6107" i="2" s="1"/>
  <c r="K7156" i="2"/>
  <c r="M7156" i="2" s="1"/>
  <c r="K8205" i="2"/>
  <c r="M8205" i="2" s="1"/>
  <c r="K9254" i="2"/>
  <c r="M9254" i="2" s="1"/>
  <c r="K10303" i="2"/>
  <c r="M10303" i="2" s="1"/>
  <c r="J292" i="2"/>
  <c r="L292" i="2" s="1"/>
  <c r="J1341" i="2"/>
  <c r="L1341" i="2" s="1"/>
  <c r="J2390" i="2"/>
  <c r="L2390" i="2" s="1"/>
  <c r="J3439" i="2"/>
  <c r="L3439" i="2" s="1"/>
  <c r="J4488" i="2"/>
  <c r="L4488" i="2" s="1"/>
  <c r="J5537" i="2"/>
  <c r="L5537" i="2" s="1"/>
  <c r="J6586" i="2"/>
  <c r="L6586" i="2" s="1"/>
  <c r="J7635" i="2"/>
  <c r="L7635" i="2" s="1"/>
  <c r="J8684" i="2"/>
  <c r="L8684" i="2" s="1"/>
  <c r="J9733" i="2"/>
  <c r="L9733" i="2" s="1"/>
  <c r="J609" i="2"/>
  <c r="L609" i="2" s="1"/>
  <c r="J1658" i="2"/>
  <c r="L1658" i="2" s="1"/>
  <c r="J2707" i="2"/>
  <c r="L2707" i="2" s="1"/>
  <c r="J3756" i="2"/>
  <c r="L3756" i="2" s="1"/>
  <c r="J4805" i="2"/>
  <c r="L4805" i="2" s="1"/>
  <c r="J5854" i="2"/>
  <c r="L5854" i="2" s="1"/>
  <c r="J6903" i="2"/>
  <c r="L6903" i="2" s="1"/>
  <c r="J7952" i="2"/>
  <c r="L7952" i="2" s="1"/>
  <c r="J9001" i="2"/>
  <c r="L9001" i="2" s="1"/>
  <c r="J10050" i="2"/>
  <c r="L10050" i="2" s="1"/>
  <c r="J65" i="2"/>
  <c r="L65" i="2" s="1"/>
  <c r="J1114" i="2"/>
  <c r="L1114" i="2" s="1"/>
  <c r="J2163" i="2"/>
  <c r="L2163" i="2" s="1"/>
  <c r="J3212" i="2"/>
  <c r="L3212" i="2" s="1"/>
  <c r="J4261" i="2"/>
  <c r="L4261" i="2" s="1"/>
  <c r="J5310" i="2"/>
  <c r="L5310" i="2" s="1"/>
  <c r="J6359" i="2"/>
  <c r="L6359" i="2" s="1"/>
  <c r="J7408" i="2"/>
  <c r="L7408" i="2" s="1"/>
  <c r="J8457" i="2"/>
  <c r="L8457" i="2" s="1"/>
  <c r="J9506" i="2"/>
  <c r="L9506" i="2" s="1"/>
  <c r="K538" i="2"/>
  <c r="M538" i="2" s="1"/>
  <c r="K1587" i="2"/>
  <c r="M1587" i="2" s="1"/>
  <c r="K2636" i="2"/>
  <c r="M2636" i="2" s="1"/>
  <c r="K3685" i="2"/>
  <c r="M3685" i="2" s="1"/>
  <c r="K4734" i="2"/>
  <c r="M4734" i="2" s="1"/>
  <c r="K5783" i="2"/>
  <c r="M5783" i="2" s="1"/>
  <c r="K6832" i="2"/>
  <c r="M6832" i="2" s="1"/>
  <c r="K7881" i="2"/>
  <c r="M7881" i="2" s="1"/>
  <c r="K8930" i="2"/>
  <c r="M8930" i="2" s="1"/>
  <c r="K9979" i="2"/>
  <c r="M9979" i="2" s="1"/>
  <c r="J608" i="2"/>
  <c r="L608" i="2" s="1"/>
  <c r="J2706" i="2"/>
  <c r="L2706" i="2" s="1"/>
  <c r="J1657" i="2"/>
  <c r="L1657" i="2" s="1"/>
  <c r="J3755" i="2"/>
  <c r="L3755" i="2" s="1"/>
  <c r="J4804" i="2"/>
  <c r="L4804" i="2" s="1"/>
  <c r="J5853" i="2"/>
  <c r="L5853" i="2" s="1"/>
  <c r="J6902" i="2"/>
  <c r="L6902" i="2" s="1"/>
  <c r="J7951" i="2"/>
  <c r="L7951" i="2" s="1"/>
  <c r="J9000" i="2"/>
  <c r="L9000" i="2" s="1"/>
  <c r="J10049" i="2"/>
  <c r="L10049" i="2" s="1"/>
  <c r="J1081" i="2"/>
  <c r="L1081" i="2" s="1"/>
  <c r="J32" i="2"/>
  <c r="L32" i="2" s="1"/>
  <c r="J2130" i="2"/>
  <c r="L2130" i="2" s="1"/>
  <c r="J3179" i="2"/>
  <c r="L3179" i="2" s="1"/>
  <c r="J4228" i="2"/>
  <c r="L4228" i="2" s="1"/>
  <c r="J6326" i="2"/>
  <c r="L6326" i="2" s="1"/>
  <c r="J5277" i="2"/>
  <c r="L5277" i="2" s="1"/>
  <c r="J8424" i="2"/>
  <c r="L8424" i="2" s="1"/>
  <c r="J7375" i="2"/>
  <c r="L7375" i="2" s="1"/>
  <c r="J9473" i="2"/>
  <c r="L9473" i="2" s="1"/>
  <c r="K569" i="2"/>
  <c r="M569" i="2" s="1"/>
  <c r="K1618" i="2"/>
  <c r="M1618" i="2" s="1"/>
  <c r="K2667" i="2"/>
  <c r="M2667" i="2" s="1"/>
  <c r="K3716" i="2"/>
  <c r="M3716" i="2" s="1"/>
  <c r="K4765" i="2"/>
  <c r="M4765" i="2" s="1"/>
  <c r="K5814" i="2"/>
  <c r="M5814" i="2" s="1"/>
  <c r="K6863" i="2"/>
  <c r="M6863" i="2" s="1"/>
  <c r="K7912" i="2"/>
  <c r="M7912" i="2" s="1"/>
  <c r="K8961" i="2"/>
  <c r="M8961" i="2" s="1"/>
  <c r="K10010" i="2"/>
  <c r="M10010" i="2" s="1"/>
  <c r="J894" i="2"/>
  <c r="L894" i="2" s="1"/>
  <c r="J1943" i="2"/>
  <c r="L1943" i="2" s="1"/>
  <c r="J4041" i="2"/>
  <c r="L4041" i="2" s="1"/>
  <c r="J2992" i="2"/>
  <c r="L2992" i="2" s="1"/>
  <c r="J5090" i="2"/>
  <c r="L5090" i="2" s="1"/>
  <c r="J6139" i="2"/>
  <c r="L6139" i="2" s="1"/>
  <c r="J7188" i="2"/>
  <c r="L7188" i="2" s="1"/>
  <c r="J8237" i="2"/>
  <c r="L8237" i="2" s="1"/>
  <c r="J9286" i="2"/>
  <c r="L9286" i="2" s="1"/>
  <c r="J10335" i="2"/>
  <c r="L10335" i="2" s="1"/>
  <c r="J478" i="2"/>
  <c r="L478" i="2" s="1"/>
  <c r="J1527" i="2"/>
  <c r="L1527" i="2" s="1"/>
  <c r="J2576" i="2"/>
  <c r="L2576" i="2" s="1"/>
  <c r="J3625" i="2"/>
  <c r="L3625" i="2" s="1"/>
  <c r="J4674" i="2"/>
  <c r="L4674" i="2" s="1"/>
  <c r="J5723" i="2"/>
  <c r="L5723" i="2" s="1"/>
  <c r="J6772" i="2"/>
  <c r="L6772" i="2" s="1"/>
  <c r="J7821" i="2"/>
  <c r="L7821" i="2" s="1"/>
  <c r="J8870" i="2"/>
  <c r="L8870" i="2" s="1"/>
  <c r="J9919" i="2"/>
  <c r="L9919" i="2" s="1"/>
  <c r="J158" i="2"/>
  <c r="L158" i="2" s="1"/>
  <c r="J1207" i="2"/>
  <c r="L1207" i="2" s="1"/>
  <c r="J2256" i="2"/>
  <c r="L2256" i="2" s="1"/>
  <c r="J3305" i="2"/>
  <c r="L3305" i="2" s="1"/>
  <c r="J5403" i="2"/>
  <c r="L5403" i="2" s="1"/>
  <c r="J4354" i="2"/>
  <c r="L4354" i="2" s="1"/>
  <c r="J6452" i="2"/>
  <c r="L6452" i="2" s="1"/>
  <c r="J7501" i="2"/>
  <c r="L7501" i="2" s="1"/>
  <c r="J8550" i="2"/>
  <c r="L8550" i="2" s="1"/>
  <c r="J9599" i="2"/>
  <c r="L9599" i="2" s="1"/>
  <c r="K727" i="2"/>
  <c r="M727" i="2" s="1"/>
  <c r="K2825" i="2"/>
  <c r="M2825" i="2" s="1"/>
  <c r="K1776" i="2"/>
  <c r="M1776" i="2" s="1"/>
  <c r="K3874" i="2"/>
  <c r="M3874" i="2" s="1"/>
  <c r="K4923" i="2"/>
  <c r="M4923" i="2" s="1"/>
  <c r="K5972" i="2"/>
  <c r="M5972" i="2" s="1"/>
  <c r="K7021" i="2"/>
  <c r="M7021" i="2" s="1"/>
  <c r="K8070" i="2"/>
  <c r="M8070" i="2" s="1"/>
  <c r="K9119" i="2"/>
  <c r="M9119" i="2" s="1"/>
  <c r="K10168" i="2"/>
  <c r="M10168" i="2" s="1"/>
  <c r="K183" i="2"/>
  <c r="M183" i="2" s="1"/>
  <c r="K1232" i="2"/>
  <c r="M1232" i="2" s="1"/>
  <c r="K2281" i="2"/>
  <c r="M2281" i="2" s="1"/>
  <c r="K3330" i="2"/>
  <c r="M3330" i="2" s="1"/>
  <c r="K4379" i="2"/>
  <c r="M4379" i="2" s="1"/>
  <c r="K5428" i="2"/>
  <c r="M5428" i="2" s="1"/>
  <c r="K6477" i="2"/>
  <c r="M6477" i="2" s="1"/>
  <c r="K7526" i="2"/>
  <c r="M7526" i="2" s="1"/>
  <c r="K9624" i="2"/>
  <c r="M9624" i="2" s="1"/>
  <c r="K8575" i="2"/>
  <c r="M8575" i="2" s="1"/>
  <c r="J861" i="2"/>
  <c r="L861" i="2" s="1"/>
  <c r="J1910" i="2"/>
  <c r="L1910" i="2" s="1"/>
  <c r="J2959" i="2"/>
  <c r="L2959" i="2" s="1"/>
  <c r="J4008" i="2"/>
  <c r="L4008" i="2" s="1"/>
  <c r="J5057" i="2"/>
  <c r="L5057" i="2" s="1"/>
  <c r="J6106" i="2"/>
  <c r="L6106" i="2" s="1"/>
  <c r="J7155" i="2"/>
  <c r="L7155" i="2" s="1"/>
  <c r="J8204" i="2"/>
  <c r="L8204" i="2" s="1"/>
  <c r="J9253" i="2"/>
  <c r="L9253" i="2" s="1"/>
  <c r="J10302" i="2"/>
  <c r="L10302" i="2" s="1"/>
  <c r="J509" i="2"/>
  <c r="L509" i="2" s="1"/>
  <c r="J1558" i="2"/>
  <c r="L1558" i="2" s="1"/>
  <c r="J2607" i="2"/>
  <c r="L2607" i="2" s="1"/>
  <c r="J3656" i="2"/>
  <c r="L3656" i="2" s="1"/>
  <c r="J4705" i="2"/>
  <c r="L4705" i="2" s="1"/>
  <c r="J5754" i="2"/>
  <c r="L5754" i="2" s="1"/>
  <c r="J6803" i="2"/>
  <c r="L6803" i="2" s="1"/>
  <c r="J7852" i="2"/>
  <c r="L7852" i="2" s="1"/>
  <c r="J8901" i="2"/>
  <c r="L8901" i="2" s="1"/>
  <c r="J9950" i="2"/>
  <c r="L9950" i="2" s="1"/>
  <c r="J189" i="2"/>
  <c r="L189" i="2" s="1"/>
  <c r="J1238" i="2"/>
  <c r="L1238" i="2" s="1"/>
  <c r="J2287" i="2"/>
  <c r="L2287" i="2" s="1"/>
  <c r="J3336" i="2"/>
  <c r="L3336" i="2" s="1"/>
  <c r="J4385" i="2"/>
  <c r="L4385" i="2" s="1"/>
  <c r="J5434" i="2"/>
  <c r="L5434" i="2" s="1"/>
  <c r="J6483" i="2"/>
  <c r="L6483" i="2" s="1"/>
  <c r="J8581" i="2"/>
  <c r="L8581" i="2" s="1"/>
  <c r="J7532" i="2"/>
  <c r="L7532" i="2" s="1"/>
  <c r="J9630" i="2"/>
  <c r="L9630" i="2" s="1"/>
  <c r="K918" i="2"/>
  <c r="M918" i="2" s="1"/>
  <c r="K1967" i="2"/>
  <c r="M1967" i="2" s="1"/>
  <c r="K4065" i="2"/>
  <c r="M4065" i="2" s="1"/>
  <c r="K3016" i="2"/>
  <c r="M3016" i="2" s="1"/>
  <c r="K5114" i="2"/>
  <c r="M5114" i="2" s="1"/>
  <c r="K7212" i="2"/>
  <c r="M7212" i="2" s="1"/>
  <c r="K6163" i="2"/>
  <c r="M6163" i="2" s="1"/>
  <c r="K8261" i="2"/>
  <c r="M8261" i="2" s="1"/>
  <c r="K9310" i="2"/>
  <c r="M9310" i="2" s="1"/>
  <c r="K10359" i="2"/>
  <c r="M10359" i="2" s="1"/>
  <c r="K438" i="2"/>
  <c r="M438" i="2" s="1"/>
  <c r="K1487" i="2"/>
  <c r="M1487" i="2" s="1"/>
  <c r="K2536" i="2"/>
  <c r="M2536" i="2" s="1"/>
  <c r="K3585" i="2"/>
  <c r="M3585" i="2" s="1"/>
  <c r="K4634" i="2"/>
  <c r="M4634" i="2" s="1"/>
  <c r="K5683" i="2"/>
  <c r="M5683" i="2" s="1"/>
  <c r="K6732" i="2"/>
  <c r="M6732" i="2" s="1"/>
  <c r="K7781" i="2"/>
  <c r="M7781" i="2" s="1"/>
  <c r="K8830" i="2"/>
  <c r="M8830" i="2" s="1"/>
  <c r="K9879" i="2"/>
  <c r="M9879" i="2" s="1"/>
  <c r="J1050" i="2"/>
  <c r="L1050" i="2" s="1"/>
  <c r="J2099" i="2"/>
  <c r="L2099" i="2" s="1"/>
  <c r="J3148" i="2"/>
  <c r="L3148" i="2" s="1"/>
  <c r="J4197" i="2"/>
  <c r="L4197" i="2" s="1"/>
  <c r="J5246" i="2"/>
  <c r="L5246" i="2" s="1"/>
  <c r="J6295" i="2"/>
  <c r="L6295" i="2" s="1"/>
  <c r="J7344" i="2"/>
  <c r="L7344" i="2" s="1"/>
  <c r="J9442" i="2"/>
  <c r="L9442" i="2" s="1"/>
  <c r="J8393" i="2"/>
  <c r="L8393" i="2" s="1"/>
  <c r="J10491" i="2"/>
  <c r="L10491" i="2" s="1"/>
  <c r="J826" i="2"/>
  <c r="L826" i="2" s="1"/>
  <c r="J1875" i="2"/>
  <c r="L1875" i="2" s="1"/>
  <c r="J2924" i="2"/>
  <c r="L2924" i="2" s="1"/>
  <c r="J3973" i="2"/>
  <c r="L3973" i="2" s="1"/>
  <c r="J5022" i="2"/>
  <c r="L5022" i="2" s="1"/>
  <c r="J6071" i="2"/>
  <c r="L6071" i="2" s="1"/>
  <c r="J7120" i="2"/>
  <c r="L7120" i="2" s="1"/>
  <c r="J8169" i="2"/>
  <c r="L8169" i="2" s="1"/>
  <c r="J9218" i="2"/>
  <c r="L9218" i="2" s="1"/>
  <c r="J10267" i="2"/>
  <c r="L10267" i="2" s="1"/>
  <c r="J1049" i="2"/>
  <c r="L1049" i="2" s="1"/>
  <c r="J2098" i="2"/>
  <c r="L2098" i="2" s="1"/>
  <c r="J3147" i="2"/>
  <c r="L3147" i="2" s="1"/>
  <c r="J5245" i="2"/>
  <c r="L5245" i="2" s="1"/>
  <c r="J4196" i="2"/>
  <c r="L4196" i="2" s="1"/>
  <c r="J6294" i="2"/>
  <c r="L6294" i="2" s="1"/>
  <c r="J7343" i="2"/>
  <c r="L7343" i="2" s="1"/>
  <c r="J8392" i="2"/>
  <c r="L8392" i="2" s="1"/>
  <c r="J9441" i="2"/>
  <c r="L9441" i="2" s="1"/>
  <c r="J1047" i="2"/>
  <c r="L1047" i="2" s="1"/>
  <c r="J2096" i="2"/>
  <c r="L2096" i="2" s="1"/>
  <c r="J4194" i="2"/>
  <c r="L4194" i="2" s="1"/>
  <c r="J3145" i="2"/>
  <c r="L3145" i="2" s="1"/>
  <c r="J5243" i="2"/>
  <c r="L5243" i="2" s="1"/>
  <c r="J6292" i="2"/>
  <c r="L6292" i="2" s="1"/>
  <c r="J7341" i="2"/>
  <c r="L7341" i="2" s="1"/>
  <c r="J8390" i="2"/>
  <c r="L8390" i="2" s="1"/>
  <c r="J9439" i="2"/>
  <c r="L9439" i="2" s="1"/>
  <c r="J10488" i="2"/>
  <c r="L10488" i="2" s="1"/>
  <c r="J1015" i="2"/>
  <c r="L1015" i="2" s="1"/>
  <c r="J2064" i="2"/>
  <c r="L2064" i="2" s="1"/>
  <c r="J3113" i="2"/>
  <c r="L3113" i="2" s="1"/>
  <c r="J4162" i="2"/>
  <c r="L4162" i="2" s="1"/>
  <c r="J5211" i="2"/>
  <c r="L5211" i="2" s="1"/>
  <c r="J6260" i="2"/>
  <c r="L6260" i="2" s="1"/>
  <c r="J7309" i="2"/>
  <c r="L7309" i="2" s="1"/>
  <c r="J8358" i="2"/>
  <c r="L8358" i="2" s="1"/>
  <c r="J9407" i="2"/>
  <c r="L9407" i="2" s="1"/>
  <c r="J10456" i="2"/>
  <c r="L10456" i="2" s="1"/>
  <c r="J983" i="2"/>
  <c r="L983" i="2" s="1"/>
  <c r="J2032" i="2"/>
  <c r="L2032" i="2" s="1"/>
  <c r="J4130" i="2"/>
  <c r="L4130" i="2" s="1"/>
  <c r="J3081" i="2"/>
  <c r="L3081" i="2" s="1"/>
  <c r="J5179" i="2"/>
  <c r="L5179" i="2" s="1"/>
  <c r="J6228" i="2"/>
  <c r="L6228" i="2" s="1"/>
  <c r="J7277" i="2"/>
  <c r="L7277" i="2" s="1"/>
  <c r="J8326" i="2"/>
  <c r="L8326" i="2" s="1"/>
  <c r="J10424" i="2"/>
  <c r="L10424" i="2" s="1"/>
  <c r="J9375" i="2"/>
  <c r="L9375" i="2" s="1"/>
  <c r="J951" i="2"/>
  <c r="L951" i="2" s="1"/>
  <c r="J2000" i="2"/>
  <c r="L2000" i="2" s="1"/>
  <c r="J4098" i="2"/>
  <c r="L4098" i="2" s="1"/>
  <c r="J3049" i="2"/>
  <c r="L3049" i="2" s="1"/>
  <c r="J5147" i="2"/>
  <c r="L5147" i="2" s="1"/>
  <c r="J6196" i="2"/>
  <c r="L6196" i="2" s="1"/>
  <c r="J7245" i="2"/>
  <c r="L7245" i="2" s="1"/>
  <c r="J8294" i="2"/>
  <c r="L8294" i="2" s="1"/>
  <c r="J10392" i="2"/>
  <c r="L10392" i="2" s="1"/>
  <c r="J9343" i="2"/>
  <c r="L9343" i="2" s="1"/>
  <c r="J919" i="2"/>
  <c r="L919" i="2" s="1"/>
  <c r="J1968" i="2"/>
  <c r="L1968" i="2" s="1"/>
  <c r="J3017" i="2"/>
  <c r="L3017" i="2" s="1"/>
  <c r="J4066" i="2"/>
  <c r="L4066" i="2" s="1"/>
  <c r="J5115" i="2"/>
  <c r="L5115" i="2" s="1"/>
  <c r="J6164" i="2"/>
  <c r="L6164" i="2" s="1"/>
  <c r="J7213" i="2"/>
  <c r="L7213" i="2" s="1"/>
  <c r="J8262" i="2"/>
  <c r="L8262" i="2" s="1"/>
  <c r="J9311" i="2"/>
  <c r="L9311" i="2" s="1"/>
  <c r="J10360" i="2"/>
  <c r="L10360" i="2" s="1"/>
  <c r="J887" i="2"/>
  <c r="L887" i="2" s="1"/>
  <c r="J1936" i="2"/>
  <c r="L1936" i="2" s="1"/>
  <c r="J2985" i="2"/>
  <c r="L2985" i="2" s="1"/>
  <c r="J4034" i="2"/>
  <c r="L4034" i="2" s="1"/>
  <c r="J5083" i="2"/>
  <c r="L5083" i="2" s="1"/>
  <c r="J6132" i="2"/>
  <c r="L6132" i="2" s="1"/>
  <c r="J7181" i="2"/>
  <c r="L7181" i="2" s="1"/>
  <c r="J8230" i="2"/>
  <c r="L8230" i="2" s="1"/>
  <c r="J9279" i="2"/>
  <c r="L9279" i="2" s="1"/>
  <c r="J10328" i="2"/>
  <c r="L10328" i="2" s="1"/>
  <c r="J855" i="2"/>
  <c r="L855" i="2" s="1"/>
  <c r="J2953" i="2"/>
  <c r="L2953" i="2" s="1"/>
  <c r="J1904" i="2"/>
  <c r="L1904" i="2" s="1"/>
  <c r="J4002" i="2"/>
  <c r="L4002" i="2" s="1"/>
  <c r="J5051" i="2"/>
  <c r="L5051" i="2" s="1"/>
  <c r="J6100" i="2"/>
  <c r="L6100" i="2" s="1"/>
  <c r="J7149" i="2"/>
  <c r="L7149" i="2" s="1"/>
  <c r="J8198" i="2"/>
  <c r="L8198" i="2" s="1"/>
  <c r="J9247" i="2"/>
  <c r="L9247" i="2" s="1"/>
  <c r="J10296" i="2"/>
  <c r="L10296" i="2" s="1"/>
  <c r="J823" i="2"/>
  <c r="L823" i="2" s="1"/>
  <c r="J1872" i="2"/>
  <c r="L1872" i="2" s="1"/>
  <c r="J2921" i="2"/>
  <c r="L2921" i="2" s="1"/>
  <c r="J3970" i="2"/>
  <c r="L3970" i="2" s="1"/>
  <c r="J5019" i="2"/>
  <c r="L5019" i="2" s="1"/>
  <c r="J6068" i="2"/>
  <c r="L6068" i="2" s="1"/>
  <c r="J7117" i="2"/>
  <c r="L7117" i="2" s="1"/>
  <c r="J8166" i="2"/>
  <c r="L8166" i="2" s="1"/>
  <c r="J10264" i="2"/>
  <c r="L10264" i="2" s="1"/>
  <c r="J9215" i="2"/>
  <c r="L9215" i="2" s="1"/>
  <c r="J791" i="2"/>
  <c r="L791" i="2" s="1"/>
  <c r="J2889" i="2"/>
  <c r="L2889" i="2" s="1"/>
  <c r="J1840" i="2"/>
  <c r="L1840" i="2" s="1"/>
  <c r="J3938" i="2"/>
  <c r="L3938" i="2" s="1"/>
  <c r="J4987" i="2"/>
  <c r="L4987" i="2" s="1"/>
  <c r="J6036" i="2"/>
  <c r="L6036" i="2" s="1"/>
  <c r="J7085" i="2"/>
  <c r="L7085" i="2" s="1"/>
  <c r="J8134" i="2"/>
  <c r="L8134" i="2" s="1"/>
  <c r="J9183" i="2"/>
  <c r="L9183" i="2" s="1"/>
  <c r="J10232" i="2"/>
  <c r="L10232" i="2" s="1"/>
  <c r="J759" i="2"/>
  <c r="L759" i="2" s="1"/>
  <c r="J1808" i="2"/>
  <c r="L1808" i="2" s="1"/>
  <c r="J2857" i="2"/>
  <c r="L2857" i="2" s="1"/>
  <c r="J3906" i="2"/>
  <c r="L3906" i="2" s="1"/>
  <c r="J4955" i="2"/>
  <c r="L4955" i="2" s="1"/>
  <c r="J6004" i="2"/>
  <c r="L6004" i="2" s="1"/>
  <c r="J7053" i="2"/>
  <c r="L7053" i="2" s="1"/>
  <c r="J8102" i="2"/>
  <c r="L8102" i="2" s="1"/>
  <c r="J9151" i="2"/>
  <c r="L9151" i="2" s="1"/>
  <c r="J10200" i="2"/>
  <c r="L10200" i="2" s="1"/>
  <c r="J727" i="2"/>
  <c r="L727" i="2" s="1"/>
  <c r="J2825" i="2"/>
  <c r="L2825" i="2" s="1"/>
  <c r="J1776" i="2"/>
  <c r="L1776" i="2" s="1"/>
  <c r="J3874" i="2"/>
  <c r="L3874" i="2" s="1"/>
  <c r="J4923" i="2"/>
  <c r="L4923" i="2" s="1"/>
  <c r="J5972" i="2"/>
  <c r="L5972" i="2" s="1"/>
  <c r="J7021" i="2"/>
  <c r="L7021" i="2" s="1"/>
  <c r="J8070" i="2"/>
  <c r="L8070" i="2" s="1"/>
  <c r="J10168" i="2"/>
  <c r="L10168" i="2" s="1"/>
  <c r="J9119" i="2"/>
  <c r="L9119" i="2" s="1"/>
  <c r="J695" i="2"/>
  <c r="L695" i="2" s="1"/>
  <c r="J1744" i="2"/>
  <c r="L1744" i="2" s="1"/>
  <c r="J2793" i="2"/>
  <c r="L2793" i="2" s="1"/>
  <c r="J3842" i="2"/>
  <c r="L3842" i="2" s="1"/>
  <c r="J4891" i="2"/>
  <c r="L4891" i="2" s="1"/>
  <c r="J5940" i="2"/>
  <c r="L5940" i="2" s="1"/>
  <c r="J6989" i="2"/>
  <c r="L6989" i="2" s="1"/>
  <c r="J8038" i="2"/>
  <c r="L8038" i="2" s="1"/>
  <c r="J10136" i="2"/>
  <c r="L10136" i="2" s="1"/>
  <c r="J9087" i="2"/>
  <c r="L9087" i="2" s="1"/>
  <c r="J663" i="2"/>
  <c r="L663" i="2" s="1"/>
  <c r="J1712" i="2"/>
  <c r="L1712" i="2" s="1"/>
  <c r="J2761" i="2"/>
  <c r="L2761" i="2" s="1"/>
  <c r="J3810" i="2"/>
  <c r="L3810" i="2" s="1"/>
  <c r="J4859" i="2"/>
  <c r="L4859" i="2" s="1"/>
  <c r="J5908" i="2"/>
  <c r="L5908" i="2" s="1"/>
  <c r="J6957" i="2"/>
  <c r="L6957" i="2" s="1"/>
  <c r="J8006" i="2"/>
  <c r="L8006" i="2" s="1"/>
  <c r="J9055" i="2"/>
  <c r="L9055" i="2" s="1"/>
  <c r="J10104" i="2"/>
  <c r="L10104" i="2" s="1"/>
  <c r="J631" i="2"/>
  <c r="L631" i="2" s="1"/>
  <c r="J1680" i="2"/>
  <c r="L1680" i="2" s="1"/>
  <c r="J2729" i="2"/>
  <c r="L2729" i="2" s="1"/>
  <c r="J3778" i="2"/>
  <c r="L3778" i="2" s="1"/>
  <c r="J4827" i="2"/>
  <c r="L4827" i="2" s="1"/>
  <c r="J5876" i="2"/>
  <c r="L5876" i="2" s="1"/>
  <c r="J6925" i="2"/>
  <c r="L6925" i="2" s="1"/>
  <c r="J7974" i="2"/>
  <c r="L7974" i="2" s="1"/>
  <c r="J9023" i="2"/>
  <c r="L9023" i="2" s="1"/>
  <c r="J10072" i="2"/>
  <c r="L10072" i="2" s="1"/>
  <c r="J599" i="2"/>
  <c r="L599" i="2" s="1"/>
  <c r="J1648" i="2"/>
  <c r="L1648" i="2" s="1"/>
  <c r="J2697" i="2"/>
  <c r="L2697" i="2" s="1"/>
  <c r="J3746" i="2"/>
  <c r="L3746" i="2" s="1"/>
  <c r="J4795" i="2"/>
  <c r="L4795" i="2" s="1"/>
  <c r="J5844" i="2"/>
  <c r="L5844" i="2" s="1"/>
  <c r="J6893" i="2"/>
  <c r="L6893" i="2" s="1"/>
  <c r="J7942" i="2"/>
  <c r="L7942" i="2" s="1"/>
  <c r="J8991" i="2"/>
  <c r="L8991" i="2" s="1"/>
  <c r="J10040" i="2"/>
  <c r="L10040" i="2" s="1"/>
  <c r="J567" i="2"/>
  <c r="L567" i="2" s="1"/>
  <c r="J1616" i="2"/>
  <c r="L1616" i="2" s="1"/>
  <c r="J2665" i="2"/>
  <c r="L2665" i="2" s="1"/>
  <c r="J3714" i="2"/>
  <c r="L3714" i="2" s="1"/>
  <c r="J4763" i="2"/>
  <c r="L4763" i="2" s="1"/>
  <c r="J5812" i="2"/>
  <c r="L5812" i="2" s="1"/>
  <c r="J6861" i="2"/>
  <c r="L6861" i="2" s="1"/>
  <c r="J7910" i="2"/>
  <c r="L7910" i="2" s="1"/>
  <c r="J8959" i="2"/>
  <c r="L8959" i="2" s="1"/>
  <c r="J10008" i="2"/>
  <c r="L10008" i="2" s="1"/>
  <c r="J535" i="2"/>
  <c r="L535" i="2" s="1"/>
  <c r="J1584" i="2"/>
  <c r="L1584" i="2" s="1"/>
  <c r="J2633" i="2"/>
  <c r="L2633" i="2" s="1"/>
  <c r="J3682" i="2"/>
  <c r="L3682" i="2" s="1"/>
  <c r="J4731" i="2"/>
  <c r="L4731" i="2" s="1"/>
  <c r="J5780" i="2"/>
  <c r="L5780" i="2" s="1"/>
  <c r="J6829" i="2"/>
  <c r="L6829" i="2" s="1"/>
  <c r="J7878" i="2"/>
  <c r="L7878" i="2" s="1"/>
  <c r="J8927" i="2"/>
  <c r="L8927" i="2" s="1"/>
  <c r="J9976" i="2"/>
  <c r="L9976" i="2" s="1"/>
  <c r="J503" i="2"/>
  <c r="L503" i="2" s="1"/>
  <c r="J1552" i="2"/>
  <c r="L1552" i="2" s="1"/>
  <c r="J2601" i="2"/>
  <c r="L2601" i="2" s="1"/>
  <c r="J3650" i="2"/>
  <c r="L3650" i="2" s="1"/>
  <c r="J4699" i="2"/>
  <c r="L4699" i="2" s="1"/>
  <c r="J5748" i="2"/>
  <c r="L5748" i="2" s="1"/>
  <c r="J6797" i="2"/>
  <c r="L6797" i="2" s="1"/>
  <c r="J7846" i="2"/>
  <c r="L7846" i="2" s="1"/>
  <c r="J8895" i="2"/>
  <c r="L8895" i="2" s="1"/>
  <c r="J9944" i="2"/>
  <c r="L9944" i="2" s="1"/>
  <c r="J471" i="2"/>
  <c r="L471" i="2" s="1"/>
  <c r="J1520" i="2"/>
  <c r="L1520" i="2" s="1"/>
  <c r="J2569" i="2"/>
  <c r="L2569" i="2" s="1"/>
  <c r="J3618" i="2"/>
  <c r="L3618" i="2" s="1"/>
  <c r="J4667" i="2"/>
  <c r="L4667" i="2" s="1"/>
  <c r="J5716" i="2"/>
  <c r="L5716" i="2" s="1"/>
  <c r="J6765" i="2"/>
  <c r="L6765" i="2" s="1"/>
  <c r="J7814" i="2"/>
  <c r="L7814" i="2" s="1"/>
  <c r="J8863" i="2"/>
  <c r="L8863" i="2" s="1"/>
  <c r="J9912" i="2"/>
  <c r="L9912" i="2" s="1"/>
  <c r="J439" i="2"/>
  <c r="L439" i="2" s="1"/>
  <c r="J1488" i="2"/>
  <c r="L1488" i="2" s="1"/>
  <c r="J2537" i="2"/>
  <c r="L2537" i="2" s="1"/>
  <c r="J3586" i="2"/>
  <c r="L3586" i="2" s="1"/>
  <c r="J4635" i="2"/>
  <c r="L4635" i="2" s="1"/>
  <c r="J5684" i="2"/>
  <c r="L5684" i="2" s="1"/>
  <c r="J6733" i="2"/>
  <c r="L6733" i="2" s="1"/>
  <c r="J7782" i="2"/>
  <c r="L7782" i="2" s="1"/>
  <c r="J8831" i="2"/>
  <c r="L8831" i="2" s="1"/>
  <c r="J9880" i="2"/>
  <c r="L9880" i="2" s="1"/>
  <c r="J407" i="2"/>
  <c r="L407" i="2" s="1"/>
  <c r="J1456" i="2"/>
  <c r="L1456" i="2" s="1"/>
  <c r="J2505" i="2"/>
  <c r="L2505" i="2" s="1"/>
  <c r="J3554" i="2"/>
  <c r="L3554" i="2" s="1"/>
  <c r="J4603" i="2"/>
  <c r="L4603" i="2" s="1"/>
  <c r="J5652" i="2"/>
  <c r="L5652" i="2" s="1"/>
  <c r="J6701" i="2"/>
  <c r="L6701" i="2" s="1"/>
  <c r="J7750" i="2"/>
  <c r="L7750" i="2" s="1"/>
  <c r="J8799" i="2"/>
  <c r="L8799" i="2" s="1"/>
  <c r="J9848" i="2"/>
  <c r="L9848" i="2" s="1"/>
  <c r="J375" i="2"/>
  <c r="L375" i="2" s="1"/>
  <c r="J1424" i="2"/>
  <c r="L1424" i="2" s="1"/>
  <c r="J2473" i="2"/>
  <c r="L2473" i="2" s="1"/>
  <c r="J3522" i="2"/>
  <c r="L3522" i="2" s="1"/>
  <c r="J4571" i="2"/>
  <c r="L4571" i="2" s="1"/>
  <c r="J5620" i="2"/>
  <c r="L5620" i="2" s="1"/>
  <c r="J6669" i="2"/>
  <c r="L6669" i="2" s="1"/>
  <c r="J7718" i="2"/>
  <c r="L7718" i="2" s="1"/>
  <c r="J8767" i="2"/>
  <c r="L8767" i="2" s="1"/>
  <c r="J9816" i="2"/>
  <c r="L9816" i="2" s="1"/>
  <c r="J343" i="2"/>
  <c r="L343" i="2" s="1"/>
  <c r="J1392" i="2"/>
  <c r="L1392" i="2" s="1"/>
  <c r="J2441" i="2"/>
  <c r="L2441" i="2" s="1"/>
  <c r="J3490" i="2"/>
  <c r="L3490" i="2" s="1"/>
  <c r="J4539" i="2"/>
  <c r="L4539" i="2" s="1"/>
  <c r="J5588" i="2"/>
  <c r="L5588" i="2" s="1"/>
  <c r="J6637" i="2"/>
  <c r="L6637" i="2" s="1"/>
  <c r="J7686" i="2"/>
  <c r="L7686" i="2" s="1"/>
  <c r="J8735" i="2"/>
  <c r="L8735" i="2" s="1"/>
  <c r="J9784" i="2"/>
  <c r="L9784" i="2" s="1"/>
  <c r="J311" i="2"/>
  <c r="L311" i="2" s="1"/>
  <c r="J1360" i="2"/>
  <c r="L1360" i="2" s="1"/>
  <c r="J2409" i="2"/>
  <c r="L2409" i="2" s="1"/>
  <c r="J3458" i="2"/>
  <c r="L3458" i="2" s="1"/>
  <c r="J4507" i="2"/>
  <c r="L4507" i="2" s="1"/>
  <c r="J5556" i="2"/>
  <c r="L5556" i="2" s="1"/>
  <c r="J6605" i="2"/>
  <c r="L6605" i="2" s="1"/>
  <c r="J7654" i="2"/>
  <c r="L7654" i="2" s="1"/>
  <c r="J8703" i="2"/>
  <c r="L8703" i="2" s="1"/>
  <c r="J9752" i="2"/>
  <c r="L9752" i="2" s="1"/>
  <c r="J279" i="2"/>
  <c r="L279" i="2" s="1"/>
  <c r="J2377" i="2"/>
  <c r="L2377" i="2" s="1"/>
  <c r="J1328" i="2"/>
  <c r="L1328" i="2" s="1"/>
  <c r="J3426" i="2"/>
  <c r="L3426" i="2" s="1"/>
  <c r="J4475" i="2"/>
  <c r="L4475" i="2" s="1"/>
  <c r="J5524" i="2"/>
  <c r="L5524" i="2" s="1"/>
  <c r="J6573" i="2"/>
  <c r="L6573" i="2" s="1"/>
  <c r="J7622" i="2"/>
  <c r="L7622" i="2" s="1"/>
  <c r="J8671" i="2"/>
  <c r="L8671" i="2" s="1"/>
  <c r="J9720" i="2"/>
  <c r="L9720" i="2" s="1"/>
  <c r="J247" i="2"/>
  <c r="L247" i="2" s="1"/>
  <c r="J1296" i="2"/>
  <c r="L1296" i="2" s="1"/>
  <c r="J2345" i="2"/>
  <c r="L2345" i="2" s="1"/>
  <c r="J3394" i="2"/>
  <c r="L3394" i="2" s="1"/>
  <c r="J4443" i="2"/>
  <c r="L4443" i="2" s="1"/>
  <c r="J5492" i="2"/>
  <c r="L5492" i="2" s="1"/>
  <c r="J7590" i="2"/>
  <c r="L7590" i="2" s="1"/>
  <c r="J6541" i="2"/>
  <c r="L6541" i="2" s="1"/>
  <c r="J8639" i="2"/>
  <c r="L8639" i="2" s="1"/>
  <c r="J9688" i="2"/>
  <c r="L9688" i="2" s="1"/>
  <c r="J215" i="2"/>
  <c r="L215" i="2" s="1"/>
  <c r="J1264" i="2"/>
  <c r="L1264" i="2" s="1"/>
  <c r="J2313" i="2"/>
  <c r="L2313" i="2" s="1"/>
  <c r="J3362" i="2"/>
  <c r="L3362" i="2" s="1"/>
  <c r="J4411" i="2"/>
  <c r="L4411" i="2" s="1"/>
  <c r="J5460" i="2"/>
  <c r="L5460" i="2" s="1"/>
  <c r="J7558" i="2"/>
  <c r="L7558" i="2" s="1"/>
  <c r="J6509" i="2"/>
  <c r="L6509" i="2" s="1"/>
  <c r="J8607" i="2"/>
  <c r="L8607" i="2" s="1"/>
  <c r="J9656" i="2"/>
  <c r="L9656" i="2" s="1"/>
  <c r="J183" i="2"/>
  <c r="L183" i="2" s="1"/>
  <c r="J1232" i="2"/>
  <c r="L1232" i="2" s="1"/>
  <c r="J2281" i="2"/>
  <c r="L2281" i="2" s="1"/>
  <c r="J3330" i="2"/>
  <c r="L3330" i="2" s="1"/>
  <c r="J4379" i="2"/>
  <c r="L4379" i="2" s="1"/>
  <c r="J5428" i="2"/>
  <c r="L5428" i="2" s="1"/>
  <c r="J7526" i="2"/>
  <c r="L7526" i="2" s="1"/>
  <c r="J6477" i="2"/>
  <c r="L6477" i="2" s="1"/>
  <c r="J8575" i="2"/>
  <c r="L8575" i="2" s="1"/>
  <c r="J9624" i="2"/>
  <c r="L9624" i="2" s="1"/>
  <c r="J151" i="2"/>
  <c r="L151" i="2" s="1"/>
  <c r="J1200" i="2"/>
  <c r="L1200" i="2" s="1"/>
  <c r="J2249" i="2"/>
  <c r="L2249" i="2" s="1"/>
  <c r="J3298" i="2"/>
  <c r="L3298" i="2" s="1"/>
  <c r="J4347" i="2"/>
  <c r="L4347" i="2" s="1"/>
  <c r="J5396" i="2"/>
  <c r="L5396" i="2" s="1"/>
  <c r="J7494" i="2"/>
  <c r="L7494" i="2" s="1"/>
  <c r="J6445" i="2"/>
  <c r="L6445" i="2" s="1"/>
  <c r="J8543" i="2"/>
  <c r="L8543" i="2" s="1"/>
  <c r="J9592" i="2"/>
  <c r="L9592" i="2" s="1"/>
  <c r="J517" i="2"/>
  <c r="L517" i="2" s="1"/>
  <c r="J1566" i="2"/>
  <c r="L1566" i="2" s="1"/>
  <c r="J2615" i="2"/>
  <c r="L2615" i="2" s="1"/>
  <c r="J3664" i="2"/>
  <c r="L3664" i="2" s="1"/>
  <c r="J4713" i="2"/>
  <c r="L4713" i="2" s="1"/>
  <c r="J5762" i="2"/>
  <c r="L5762" i="2" s="1"/>
  <c r="J6811" i="2"/>
  <c r="L6811" i="2" s="1"/>
  <c r="J7860" i="2"/>
  <c r="L7860" i="2" s="1"/>
  <c r="J8909" i="2"/>
  <c r="L8909" i="2" s="1"/>
  <c r="J9958" i="2"/>
  <c r="L9958" i="2" s="1"/>
  <c r="K446" i="2"/>
  <c r="M446" i="2" s="1"/>
  <c r="K1495" i="2"/>
  <c r="M1495" i="2" s="1"/>
  <c r="K2544" i="2"/>
  <c r="M2544" i="2" s="1"/>
  <c r="K3593" i="2"/>
  <c r="M3593" i="2" s="1"/>
  <c r="K4642" i="2"/>
  <c r="M4642" i="2" s="1"/>
  <c r="K5691" i="2"/>
  <c r="M5691" i="2" s="1"/>
  <c r="K6740" i="2"/>
  <c r="M6740" i="2" s="1"/>
  <c r="K7789" i="2"/>
  <c r="M7789" i="2" s="1"/>
  <c r="K8838" i="2"/>
  <c r="M8838" i="2" s="1"/>
  <c r="K9887" i="2"/>
  <c r="M9887" i="2" s="1"/>
  <c r="J740" i="2"/>
  <c r="L740" i="2" s="1"/>
  <c r="J1789" i="2"/>
  <c r="L1789" i="2" s="1"/>
  <c r="J2838" i="2"/>
  <c r="L2838" i="2" s="1"/>
  <c r="J3887" i="2"/>
  <c r="L3887" i="2" s="1"/>
  <c r="J4936" i="2"/>
  <c r="L4936" i="2" s="1"/>
  <c r="J5985" i="2"/>
  <c r="L5985" i="2" s="1"/>
  <c r="J7034" i="2"/>
  <c r="L7034" i="2" s="1"/>
  <c r="J8083" i="2"/>
  <c r="L8083" i="2" s="1"/>
  <c r="J9132" i="2"/>
  <c r="L9132" i="2" s="1"/>
  <c r="J10181" i="2"/>
  <c r="L10181" i="2" s="1"/>
  <c r="J801" i="2"/>
  <c r="L801" i="2" s="1"/>
  <c r="J1850" i="2"/>
  <c r="L1850" i="2" s="1"/>
  <c r="J2899" i="2"/>
  <c r="L2899" i="2" s="1"/>
  <c r="J3948" i="2"/>
  <c r="L3948" i="2" s="1"/>
  <c r="J4997" i="2"/>
  <c r="L4997" i="2" s="1"/>
  <c r="J6046" i="2"/>
  <c r="L6046" i="2" s="1"/>
  <c r="J7095" i="2"/>
  <c r="L7095" i="2" s="1"/>
  <c r="J8144" i="2"/>
  <c r="L8144" i="2" s="1"/>
  <c r="J9193" i="2"/>
  <c r="L9193" i="2" s="1"/>
  <c r="J10242" i="2"/>
  <c r="L10242" i="2" s="1"/>
  <c r="K1050" i="2"/>
  <c r="M1050" i="2" s="1"/>
  <c r="K2099" i="2"/>
  <c r="M2099" i="2" s="1"/>
  <c r="K3148" i="2"/>
  <c r="M3148" i="2" s="1"/>
  <c r="K5246" i="2"/>
  <c r="M5246" i="2" s="1"/>
  <c r="K4197" i="2"/>
  <c r="M4197" i="2" s="1"/>
  <c r="K6295" i="2"/>
  <c r="M6295" i="2" s="1"/>
  <c r="K7344" i="2"/>
  <c r="M7344" i="2" s="1"/>
  <c r="K8393" i="2"/>
  <c r="M8393" i="2" s="1"/>
  <c r="K10491" i="2"/>
  <c r="M10491" i="2" s="1"/>
  <c r="K9442" i="2"/>
  <c r="M9442" i="2" s="1"/>
  <c r="K282" i="2"/>
  <c r="M282" i="2" s="1"/>
  <c r="K1331" i="2"/>
  <c r="M1331" i="2" s="1"/>
  <c r="K2380" i="2"/>
  <c r="M2380" i="2" s="1"/>
  <c r="K3429" i="2"/>
  <c r="M3429" i="2" s="1"/>
  <c r="K4478" i="2"/>
  <c r="M4478" i="2" s="1"/>
  <c r="K5527" i="2"/>
  <c r="M5527" i="2" s="1"/>
  <c r="K6576" i="2"/>
  <c r="M6576" i="2" s="1"/>
  <c r="K7625" i="2"/>
  <c r="M7625" i="2" s="1"/>
  <c r="K8674" i="2"/>
  <c r="M8674" i="2" s="1"/>
  <c r="K9723" i="2"/>
  <c r="M9723" i="2" s="1"/>
  <c r="J864" i="2"/>
  <c r="L864" i="2" s="1"/>
  <c r="J2962" i="2"/>
  <c r="L2962" i="2" s="1"/>
  <c r="J1913" i="2"/>
  <c r="L1913" i="2" s="1"/>
  <c r="J5060" i="2"/>
  <c r="L5060" i="2" s="1"/>
  <c r="J4011" i="2"/>
  <c r="L4011" i="2" s="1"/>
  <c r="J6109" i="2"/>
  <c r="L6109" i="2" s="1"/>
  <c r="J7158" i="2"/>
  <c r="L7158" i="2" s="1"/>
  <c r="J8207" i="2"/>
  <c r="L8207" i="2" s="1"/>
  <c r="J9256" i="2"/>
  <c r="L9256" i="2" s="1"/>
  <c r="J10305" i="2"/>
  <c r="L10305" i="2" s="1"/>
  <c r="J352" i="2"/>
  <c r="L352" i="2" s="1"/>
  <c r="J2450" i="2"/>
  <c r="L2450" i="2" s="1"/>
  <c r="J1401" i="2"/>
  <c r="L1401" i="2" s="1"/>
  <c r="J3499" i="2"/>
  <c r="L3499" i="2" s="1"/>
  <c r="J4548" i="2"/>
  <c r="L4548" i="2" s="1"/>
  <c r="J5597" i="2"/>
  <c r="L5597" i="2" s="1"/>
  <c r="J6646" i="2"/>
  <c r="L6646" i="2" s="1"/>
  <c r="J7695" i="2"/>
  <c r="L7695" i="2" s="1"/>
  <c r="J8744" i="2"/>
  <c r="L8744" i="2" s="1"/>
  <c r="J9793" i="2"/>
  <c r="L9793" i="2" s="1"/>
  <c r="K953" i="2"/>
  <c r="M953" i="2" s="1"/>
  <c r="K2002" i="2"/>
  <c r="M2002" i="2" s="1"/>
  <c r="K3051" i="2"/>
  <c r="M3051" i="2" s="1"/>
  <c r="K5149" i="2"/>
  <c r="M5149" i="2" s="1"/>
  <c r="K4100" i="2"/>
  <c r="M4100" i="2" s="1"/>
  <c r="K6198" i="2"/>
  <c r="M6198" i="2" s="1"/>
  <c r="K7247" i="2"/>
  <c r="M7247" i="2" s="1"/>
  <c r="K8296" i="2"/>
  <c r="M8296" i="2" s="1"/>
  <c r="K9345" i="2"/>
  <c r="M9345" i="2" s="1"/>
  <c r="K10394" i="2"/>
  <c r="K505" i="2"/>
  <c r="M505" i="2" s="1"/>
  <c r="K1554" i="2"/>
  <c r="M1554" i="2" s="1"/>
  <c r="K2603" i="2"/>
  <c r="M2603" i="2" s="1"/>
  <c r="K3652" i="2"/>
  <c r="M3652" i="2" s="1"/>
  <c r="K4701" i="2"/>
  <c r="M4701" i="2" s="1"/>
  <c r="K5750" i="2"/>
  <c r="M5750" i="2" s="1"/>
  <c r="K6799" i="2"/>
  <c r="M6799" i="2" s="1"/>
  <c r="K7848" i="2"/>
  <c r="M7848" i="2" s="1"/>
  <c r="K8897" i="2"/>
  <c r="M8897" i="2" s="1"/>
  <c r="K9946" i="2"/>
  <c r="M9946" i="2" s="1"/>
  <c r="K1170" i="2"/>
  <c r="M1170" i="2" s="1"/>
  <c r="K121" i="2"/>
  <c r="M121" i="2" s="1"/>
  <c r="K2219" i="2"/>
  <c r="M2219" i="2" s="1"/>
  <c r="K3268" i="2"/>
  <c r="M3268" i="2" s="1"/>
  <c r="K5366" i="2"/>
  <c r="M5366" i="2" s="1"/>
  <c r="K4317" i="2"/>
  <c r="M4317" i="2" s="1"/>
  <c r="K7464" i="2"/>
  <c r="M7464" i="2" s="1"/>
  <c r="K6415" i="2"/>
  <c r="M6415" i="2" s="1"/>
  <c r="K8513" i="2"/>
  <c r="M8513" i="2" s="1"/>
  <c r="K9562" i="2"/>
  <c r="M9562" i="2" s="1"/>
  <c r="J670" i="2"/>
  <c r="L670" i="2" s="1"/>
  <c r="J1719" i="2"/>
  <c r="L1719" i="2" s="1"/>
  <c r="J2768" i="2"/>
  <c r="L2768" i="2" s="1"/>
  <c r="J3817" i="2"/>
  <c r="L3817" i="2" s="1"/>
  <c r="J4866" i="2"/>
  <c r="L4866" i="2" s="1"/>
  <c r="J5915" i="2"/>
  <c r="L5915" i="2" s="1"/>
  <c r="J6964" i="2"/>
  <c r="L6964" i="2" s="1"/>
  <c r="J8013" i="2"/>
  <c r="L8013" i="2" s="1"/>
  <c r="J9062" i="2"/>
  <c r="L9062" i="2" s="1"/>
  <c r="J10111" i="2"/>
  <c r="L10111" i="2" s="1"/>
  <c r="J190" i="2"/>
  <c r="L190" i="2" s="1"/>
  <c r="J1239" i="2"/>
  <c r="L1239" i="2" s="1"/>
  <c r="J2288" i="2"/>
  <c r="L2288" i="2" s="1"/>
  <c r="J3337" i="2"/>
  <c r="L3337" i="2" s="1"/>
  <c r="J4386" i="2"/>
  <c r="L4386" i="2" s="1"/>
  <c r="J5435" i="2"/>
  <c r="L5435" i="2" s="1"/>
  <c r="J6484" i="2"/>
  <c r="L6484" i="2" s="1"/>
  <c r="J7533" i="2"/>
  <c r="L7533" i="2" s="1"/>
  <c r="J8582" i="2"/>
  <c r="L8582" i="2" s="1"/>
  <c r="J9631" i="2"/>
  <c r="L9631" i="2" s="1"/>
  <c r="K503" i="2"/>
  <c r="M503" i="2" s="1"/>
  <c r="K1552" i="2"/>
  <c r="M1552" i="2" s="1"/>
  <c r="K2601" i="2"/>
  <c r="M2601" i="2" s="1"/>
  <c r="K3650" i="2"/>
  <c r="M3650" i="2" s="1"/>
  <c r="K4699" i="2"/>
  <c r="M4699" i="2" s="1"/>
  <c r="K5748" i="2"/>
  <c r="M5748" i="2" s="1"/>
  <c r="K6797" i="2"/>
  <c r="M6797" i="2" s="1"/>
  <c r="K7846" i="2"/>
  <c r="M7846" i="2" s="1"/>
  <c r="K8895" i="2"/>
  <c r="M8895" i="2" s="1"/>
  <c r="K9944" i="2"/>
  <c r="M9944" i="2" s="1"/>
  <c r="J925" i="2"/>
  <c r="L925" i="2" s="1"/>
  <c r="J3023" i="2"/>
  <c r="L3023" i="2" s="1"/>
  <c r="J1974" i="2"/>
  <c r="L1974" i="2" s="1"/>
  <c r="J4072" i="2"/>
  <c r="L4072" i="2" s="1"/>
  <c r="J5121" i="2"/>
  <c r="L5121" i="2" s="1"/>
  <c r="J6170" i="2"/>
  <c r="L6170" i="2" s="1"/>
  <c r="J7219" i="2"/>
  <c r="L7219" i="2" s="1"/>
  <c r="J8268" i="2"/>
  <c r="L8268" i="2" s="1"/>
  <c r="J9317" i="2"/>
  <c r="L9317" i="2" s="1"/>
  <c r="J10366" i="2"/>
  <c r="L10366" i="2" s="1"/>
  <c r="J669" i="2"/>
  <c r="L669" i="2" s="1"/>
  <c r="J2767" i="2"/>
  <c r="L2767" i="2" s="1"/>
  <c r="J1718" i="2"/>
  <c r="L1718" i="2" s="1"/>
  <c r="J3816" i="2"/>
  <c r="L3816" i="2" s="1"/>
  <c r="J4865" i="2"/>
  <c r="L4865" i="2" s="1"/>
  <c r="J5914" i="2"/>
  <c r="L5914" i="2" s="1"/>
  <c r="J6963" i="2"/>
  <c r="L6963" i="2" s="1"/>
  <c r="J8012" i="2"/>
  <c r="L8012" i="2" s="1"/>
  <c r="J9061" i="2"/>
  <c r="L9061" i="2" s="1"/>
  <c r="J10110" i="2"/>
  <c r="L10110" i="2" s="1"/>
  <c r="J413" i="2"/>
  <c r="L413" i="2" s="1"/>
  <c r="J1462" i="2"/>
  <c r="L1462" i="2" s="1"/>
  <c r="J2511" i="2"/>
  <c r="L2511" i="2" s="1"/>
  <c r="J3560" i="2"/>
  <c r="L3560" i="2" s="1"/>
  <c r="J4609" i="2"/>
  <c r="L4609" i="2" s="1"/>
  <c r="J5658" i="2"/>
  <c r="L5658" i="2" s="1"/>
  <c r="J6707" i="2"/>
  <c r="L6707" i="2" s="1"/>
  <c r="J7756" i="2"/>
  <c r="L7756" i="2" s="1"/>
  <c r="J8805" i="2"/>
  <c r="L8805" i="2" s="1"/>
  <c r="J9854" i="2"/>
  <c r="L9854" i="2" s="1"/>
  <c r="J125" i="2"/>
  <c r="L125" i="2" s="1"/>
  <c r="J1174" i="2"/>
  <c r="L1174" i="2" s="1"/>
  <c r="J2223" i="2"/>
  <c r="L2223" i="2" s="1"/>
  <c r="J3272" i="2"/>
  <c r="L3272" i="2" s="1"/>
  <c r="J4321" i="2"/>
  <c r="L4321" i="2" s="1"/>
  <c r="J5370" i="2"/>
  <c r="L5370" i="2" s="1"/>
  <c r="J6419" i="2"/>
  <c r="L6419" i="2" s="1"/>
  <c r="J8517" i="2"/>
  <c r="L8517" i="2" s="1"/>
  <c r="J7468" i="2"/>
  <c r="L7468" i="2" s="1"/>
  <c r="J9566" i="2"/>
  <c r="L9566" i="2" s="1"/>
  <c r="K950" i="2"/>
  <c r="M950" i="2" s="1"/>
  <c r="K1999" i="2"/>
  <c r="M1999" i="2" s="1"/>
  <c r="K4097" i="2"/>
  <c r="M4097" i="2" s="1"/>
  <c r="K3048" i="2"/>
  <c r="M3048" i="2" s="1"/>
  <c r="K5146" i="2"/>
  <c r="M5146" i="2" s="1"/>
  <c r="K6195" i="2"/>
  <c r="M6195" i="2" s="1"/>
  <c r="K7244" i="2"/>
  <c r="M7244" i="2" s="1"/>
  <c r="K8293" i="2"/>
  <c r="M8293" i="2" s="1"/>
  <c r="K10391" i="2"/>
  <c r="M10391" i="2" s="1"/>
  <c r="K9342" i="2"/>
  <c r="M9342" i="2" s="1"/>
  <c r="K630" i="2"/>
  <c r="M630" i="2" s="1"/>
  <c r="K1679" i="2"/>
  <c r="M1679" i="2" s="1"/>
  <c r="K2728" i="2"/>
  <c r="M2728" i="2" s="1"/>
  <c r="K3777" i="2"/>
  <c r="M3777" i="2" s="1"/>
  <c r="K4826" i="2"/>
  <c r="M4826" i="2" s="1"/>
  <c r="K5875" i="2"/>
  <c r="M5875" i="2" s="1"/>
  <c r="K6924" i="2"/>
  <c r="M6924" i="2" s="1"/>
  <c r="K7973" i="2"/>
  <c r="M7973" i="2" s="1"/>
  <c r="K9022" i="2"/>
  <c r="M9022" i="2" s="1"/>
  <c r="K10071" i="2"/>
  <c r="M10071" i="2" s="1"/>
  <c r="K150" i="2"/>
  <c r="M150" i="2" s="1"/>
  <c r="K1199" i="2"/>
  <c r="M1199" i="2" s="1"/>
  <c r="K2248" i="2"/>
  <c r="M2248" i="2" s="1"/>
  <c r="K3297" i="2"/>
  <c r="M3297" i="2" s="1"/>
  <c r="K4346" i="2"/>
  <c r="M4346" i="2" s="1"/>
  <c r="K5395" i="2"/>
  <c r="M5395" i="2" s="1"/>
  <c r="K6444" i="2"/>
  <c r="M6444" i="2" s="1"/>
  <c r="K7493" i="2"/>
  <c r="M7493" i="2" s="1"/>
  <c r="K9591" i="2"/>
  <c r="M9591" i="2" s="1"/>
  <c r="K8542" i="2"/>
  <c r="M8542" i="2" s="1"/>
  <c r="J2095" i="2"/>
  <c r="L2095" i="2" s="1"/>
  <c r="J1046" i="2"/>
  <c r="L1046" i="2" s="1"/>
  <c r="J4193" i="2"/>
  <c r="L4193" i="2" s="1"/>
  <c r="J3144" i="2"/>
  <c r="L3144" i="2" s="1"/>
  <c r="J5242" i="2"/>
  <c r="L5242" i="2" s="1"/>
  <c r="J6291" i="2"/>
  <c r="L6291" i="2" s="1"/>
  <c r="J8389" i="2"/>
  <c r="L8389" i="2" s="1"/>
  <c r="J7340" i="2"/>
  <c r="L7340" i="2" s="1"/>
  <c r="J9438" i="2"/>
  <c r="L9438" i="2" s="1"/>
  <c r="J10487" i="2"/>
  <c r="L10487" i="2" s="1"/>
  <c r="J1967" i="2"/>
  <c r="L1967" i="2" s="1"/>
  <c r="J918" i="2"/>
  <c r="L918" i="2" s="1"/>
  <c r="J3016" i="2"/>
  <c r="L3016" i="2" s="1"/>
  <c r="J4065" i="2"/>
  <c r="L4065" i="2" s="1"/>
  <c r="J5114" i="2"/>
  <c r="L5114" i="2" s="1"/>
  <c r="J6163" i="2"/>
  <c r="L6163" i="2" s="1"/>
  <c r="J7212" i="2"/>
  <c r="L7212" i="2" s="1"/>
  <c r="J8261" i="2"/>
  <c r="L8261" i="2" s="1"/>
  <c r="J9310" i="2"/>
  <c r="L9310" i="2" s="1"/>
  <c r="J10359" i="2"/>
  <c r="L10359" i="2" s="1"/>
  <c r="J822" i="2"/>
  <c r="L822" i="2" s="1"/>
  <c r="J1871" i="2"/>
  <c r="L1871" i="2" s="1"/>
  <c r="J2920" i="2"/>
  <c r="L2920" i="2" s="1"/>
  <c r="J3969" i="2"/>
  <c r="L3969" i="2" s="1"/>
  <c r="J5018" i="2"/>
  <c r="L5018" i="2" s="1"/>
  <c r="J6067" i="2"/>
  <c r="L6067" i="2" s="1"/>
  <c r="J7116" i="2"/>
  <c r="L7116" i="2" s="1"/>
  <c r="J8165" i="2"/>
  <c r="L8165" i="2" s="1"/>
  <c r="J9214" i="2"/>
  <c r="L9214" i="2" s="1"/>
  <c r="J10263" i="2"/>
  <c r="L10263" i="2" s="1"/>
  <c r="J694" i="2"/>
  <c r="L694" i="2" s="1"/>
  <c r="J1743" i="2"/>
  <c r="L1743" i="2" s="1"/>
  <c r="J2792" i="2"/>
  <c r="L2792" i="2" s="1"/>
  <c r="J3841" i="2"/>
  <c r="L3841" i="2" s="1"/>
  <c r="J4890" i="2"/>
  <c r="L4890" i="2" s="1"/>
  <c r="J5939" i="2"/>
  <c r="L5939" i="2" s="1"/>
  <c r="J6988" i="2"/>
  <c r="L6988" i="2" s="1"/>
  <c r="J8037" i="2"/>
  <c r="L8037" i="2" s="1"/>
  <c r="J9086" i="2"/>
  <c r="L9086" i="2" s="1"/>
  <c r="J10135" i="2"/>
  <c r="L10135" i="2" s="1"/>
  <c r="J566" i="2"/>
  <c r="L566" i="2" s="1"/>
  <c r="J1615" i="2"/>
  <c r="L1615" i="2" s="1"/>
  <c r="J2664" i="2"/>
  <c r="L2664" i="2" s="1"/>
  <c r="J3713" i="2"/>
  <c r="L3713" i="2" s="1"/>
  <c r="J4762" i="2"/>
  <c r="L4762" i="2" s="1"/>
  <c r="J5811" i="2"/>
  <c r="L5811" i="2" s="1"/>
  <c r="J6860" i="2"/>
  <c r="L6860" i="2" s="1"/>
  <c r="J7909" i="2"/>
  <c r="L7909" i="2" s="1"/>
  <c r="J8958" i="2"/>
  <c r="L8958" i="2" s="1"/>
  <c r="J10007" i="2"/>
  <c r="L10007" i="2" s="1"/>
  <c r="J470" i="2"/>
  <c r="L470" i="2" s="1"/>
  <c r="J1519" i="2"/>
  <c r="L1519" i="2" s="1"/>
  <c r="J2568" i="2"/>
  <c r="L2568" i="2" s="1"/>
  <c r="J3617" i="2"/>
  <c r="L3617" i="2" s="1"/>
  <c r="J4666" i="2"/>
  <c r="L4666" i="2" s="1"/>
  <c r="J5715" i="2"/>
  <c r="L5715" i="2" s="1"/>
  <c r="J6764" i="2"/>
  <c r="L6764" i="2" s="1"/>
  <c r="J7813" i="2"/>
  <c r="L7813" i="2" s="1"/>
  <c r="J8862" i="2"/>
  <c r="L8862" i="2" s="1"/>
  <c r="J9911" i="2"/>
  <c r="L9911" i="2" s="1"/>
  <c r="J374" i="2"/>
  <c r="L374" i="2" s="1"/>
  <c r="J1423" i="2"/>
  <c r="L1423" i="2" s="1"/>
  <c r="J2472" i="2"/>
  <c r="L2472" i="2" s="1"/>
  <c r="J3521" i="2"/>
  <c r="L3521" i="2" s="1"/>
  <c r="J4570" i="2"/>
  <c r="L4570" i="2" s="1"/>
  <c r="J5619" i="2"/>
  <c r="L5619" i="2" s="1"/>
  <c r="J6668" i="2"/>
  <c r="L6668" i="2" s="1"/>
  <c r="J7717" i="2"/>
  <c r="L7717" i="2" s="1"/>
  <c r="J8766" i="2"/>
  <c r="L8766" i="2" s="1"/>
  <c r="J9815" i="2"/>
  <c r="L9815" i="2" s="1"/>
  <c r="J246" i="2"/>
  <c r="L246" i="2" s="1"/>
  <c r="J1295" i="2"/>
  <c r="L1295" i="2" s="1"/>
  <c r="J2344" i="2"/>
  <c r="L2344" i="2" s="1"/>
  <c r="J3393" i="2"/>
  <c r="L3393" i="2" s="1"/>
  <c r="J4442" i="2"/>
  <c r="L4442" i="2" s="1"/>
  <c r="J5491" i="2"/>
  <c r="L5491" i="2" s="1"/>
  <c r="J6540" i="2"/>
  <c r="L6540" i="2" s="1"/>
  <c r="J7589" i="2"/>
  <c r="L7589" i="2" s="1"/>
  <c r="J9687" i="2"/>
  <c r="L9687" i="2" s="1"/>
  <c r="J8638" i="2"/>
  <c r="L8638" i="2" s="1"/>
  <c r="J1167" i="2"/>
  <c r="L1167" i="2" s="1"/>
  <c r="J118" i="2"/>
  <c r="L118" i="2" s="1"/>
  <c r="J2216" i="2"/>
  <c r="L2216" i="2" s="1"/>
  <c r="J3265" i="2"/>
  <c r="L3265" i="2" s="1"/>
  <c r="J4314" i="2"/>
  <c r="L4314" i="2" s="1"/>
  <c r="J5363" i="2"/>
  <c r="L5363" i="2" s="1"/>
  <c r="J6412" i="2"/>
  <c r="L6412" i="2" s="1"/>
  <c r="J7461" i="2"/>
  <c r="L7461" i="2" s="1"/>
  <c r="J9559" i="2"/>
  <c r="L9559" i="2" s="1"/>
  <c r="J8510" i="2"/>
  <c r="L8510" i="2" s="1"/>
  <c r="J1071" i="2"/>
  <c r="L1071" i="2" s="1"/>
  <c r="J22" i="2"/>
  <c r="L22" i="2" s="1"/>
  <c r="J2120" i="2"/>
  <c r="L2120" i="2" s="1"/>
  <c r="J4218" i="2"/>
  <c r="L4218" i="2" s="1"/>
  <c r="J3169" i="2"/>
  <c r="L3169" i="2" s="1"/>
  <c r="J5267" i="2"/>
  <c r="L5267" i="2" s="1"/>
  <c r="J6316" i="2"/>
  <c r="L6316" i="2" s="1"/>
  <c r="J7365" i="2"/>
  <c r="L7365" i="2" s="1"/>
  <c r="J8414" i="2"/>
  <c r="L8414" i="2" s="1"/>
  <c r="J9463" i="2"/>
  <c r="L9463" i="2" s="1"/>
  <c r="K975" i="2"/>
  <c r="M975" i="2" s="1"/>
  <c r="K3073" i="2"/>
  <c r="M3073" i="2" s="1"/>
  <c r="K2024" i="2"/>
  <c r="M2024" i="2" s="1"/>
  <c r="K4122" i="2"/>
  <c r="M4122" i="2" s="1"/>
  <c r="K5171" i="2"/>
  <c r="M5171" i="2" s="1"/>
  <c r="K6220" i="2"/>
  <c r="M6220" i="2" s="1"/>
  <c r="K7269" i="2"/>
  <c r="M7269" i="2" s="1"/>
  <c r="K8318" i="2"/>
  <c r="M8318" i="2" s="1"/>
  <c r="K9367" i="2"/>
  <c r="M9367" i="2" s="1"/>
  <c r="K10416" i="2"/>
  <c r="M10416" i="2" s="1"/>
  <c r="K879" i="2"/>
  <c r="M879" i="2" s="1"/>
  <c r="K2977" i="2"/>
  <c r="M2977" i="2" s="1"/>
  <c r="K1928" i="2"/>
  <c r="M1928" i="2" s="1"/>
  <c r="K4026" i="2"/>
  <c r="M4026" i="2" s="1"/>
  <c r="K5075" i="2"/>
  <c r="M5075" i="2" s="1"/>
  <c r="K6124" i="2"/>
  <c r="M6124" i="2" s="1"/>
  <c r="K7173" i="2"/>
  <c r="M7173" i="2" s="1"/>
  <c r="K8222" i="2"/>
  <c r="M8222" i="2" s="1"/>
  <c r="K9271" i="2"/>
  <c r="M9271" i="2" s="1"/>
  <c r="K10320" i="2"/>
  <c r="M10320" i="2" s="1"/>
  <c r="K783" i="2"/>
  <c r="M783" i="2" s="1"/>
  <c r="K2881" i="2"/>
  <c r="M2881" i="2" s="1"/>
  <c r="K1832" i="2"/>
  <c r="M1832" i="2" s="1"/>
  <c r="K3930" i="2"/>
  <c r="M3930" i="2" s="1"/>
  <c r="K4979" i="2"/>
  <c r="M4979" i="2" s="1"/>
  <c r="K6028" i="2"/>
  <c r="M6028" i="2" s="1"/>
  <c r="K7077" i="2"/>
  <c r="M7077" i="2" s="1"/>
  <c r="K8126" i="2"/>
  <c r="M8126" i="2" s="1"/>
  <c r="K9175" i="2"/>
  <c r="M9175" i="2" s="1"/>
  <c r="K10224" i="2"/>
  <c r="M10224" i="2" s="1"/>
  <c r="K719" i="2"/>
  <c r="M719" i="2" s="1"/>
  <c r="K1768" i="2"/>
  <c r="M1768" i="2" s="1"/>
  <c r="K2817" i="2"/>
  <c r="M2817" i="2" s="1"/>
  <c r="K3866" i="2"/>
  <c r="M3866" i="2" s="1"/>
  <c r="K4915" i="2"/>
  <c r="M4915" i="2" s="1"/>
  <c r="K5964" i="2"/>
  <c r="M5964" i="2" s="1"/>
  <c r="K7013" i="2"/>
  <c r="M7013" i="2" s="1"/>
  <c r="K8062" i="2"/>
  <c r="M8062" i="2" s="1"/>
  <c r="K9111" i="2"/>
  <c r="M9111" i="2" s="1"/>
  <c r="K10160" i="2"/>
  <c r="M10160" i="2" s="1"/>
  <c r="K687" i="2"/>
  <c r="M687" i="2" s="1"/>
  <c r="K2785" i="2"/>
  <c r="M2785" i="2" s="1"/>
  <c r="K1736" i="2"/>
  <c r="M1736" i="2" s="1"/>
  <c r="K3834" i="2"/>
  <c r="M3834" i="2" s="1"/>
  <c r="K4883" i="2"/>
  <c r="M4883" i="2" s="1"/>
  <c r="K5932" i="2"/>
  <c r="M5932" i="2" s="1"/>
  <c r="K6981" i="2"/>
  <c r="M6981" i="2" s="1"/>
  <c r="K8030" i="2"/>
  <c r="M8030" i="2" s="1"/>
  <c r="K9079" i="2"/>
  <c r="M9079" i="2" s="1"/>
  <c r="K10128" i="2"/>
  <c r="M10128" i="2" s="1"/>
  <c r="K623" i="2"/>
  <c r="M623" i="2" s="1"/>
  <c r="K2721" i="2"/>
  <c r="M2721" i="2" s="1"/>
  <c r="K1672" i="2"/>
  <c r="M1672" i="2" s="1"/>
  <c r="K3770" i="2"/>
  <c r="M3770" i="2" s="1"/>
  <c r="K4819" i="2"/>
  <c r="M4819" i="2" s="1"/>
  <c r="K5868" i="2"/>
  <c r="M5868" i="2" s="1"/>
  <c r="K6917" i="2"/>
  <c r="M6917" i="2" s="1"/>
  <c r="K7966" i="2"/>
  <c r="M7966" i="2" s="1"/>
  <c r="K9015" i="2"/>
  <c r="M9015" i="2" s="1"/>
  <c r="K10064" i="2"/>
  <c r="M10064" i="2" s="1"/>
  <c r="K559" i="2"/>
  <c r="M559" i="2" s="1"/>
  <c r="K1608" i="2"/>
  <c r="M1608" i="2" s="1"/>
  <c r="K2657" i="2"/>
  <c r="M2657" i="2" s="1"/>
  <c r="K3706" i="2"/>
  <c r="M3706" i="2" s="1"/>
  <c r="K4755" i="2"/>
  <c r="M4755" i="2" s="1"/>
  <c r="K5804" i="2"/>
  <c r="M5804" i="2" s="1"/>
  <c r="K6853" i="2"/>
  <c r="M6853" i="2" s="1"/>
  <c r="K7902" i="2"/>
  <c r="M7902" i="2" s="1"/>
  <c r="K8951" i="2"/>
  <c r="M8951" i="2" s="1"/>
  <c r="K10000" i="2"/>
  <c r="M10000" i="2" s="1"/>
  <c r="K527" i="2"/>
  <c r="M527" i="2" s="1"/>
  <c r="K1576" i="2"/>
  <c r="M1576" i="2" s="1"/>
  <c r="K2625" i="2"/>
  <c r="M2625" i="2" s="1"/>
  <c r="K3674" i="2"/>
  <c r="M3674" i="2" s="1"/>
  <c r="K4723" i="2"/>
  <c r="M4723" i="2" s="1"/>
  <c r="K5772" i="2"/>
  <c r="M5772" i="2" s="1"/>
  <c r="K6821" i="2"/>
  <c r="M6821" i="2" s="1"/>
  <c r="K7870" i="2"/>
  <c r="M7870" i="2" s="1"/>
  <c r="K8919" i="2"/>
  <c r="M8919" i="2" s="1"/>
  <c r="K9968" i="2"/>
  <c r="M9968" i="2" s="1"/>
  <c r="K495" i="2"/>
  <c r="M495" i="2" s="1"/>
  <c r="K1544" i="2"/>
  <c r="M1544" i="2" s="1"/>
  <c r="K2593" i="2"/>
  <c r="M2593" i="2" s="1"/>
  <c r="K3642" i="2"/>
  <c r="M3642" i="2" s="1"/>
  <c r="K4691" i="2"/>
  <c r="M4691" i="2" s="1"/>
  <c r="K5740" i="2"/>
  <c r="M5740" i="2" s="1"/>
  <c r="K6789" i="2"/>
  <c r="M6789" i="2" s="1"/>
  <c r="K7838" i="2"/>
  <c r="M7838" i="2" s="1"/>
  <c r="K8887" i="2"/>
  <c r="M8887" i="2" s="1"/>
  <c r="K9936" i="2"/>
  <c r="M9936" i="2" s="1"/>
  <c r="K463" i="2"/>
  <c r="M463" i="2" s="1"/>
  <c r="K1512" i="2"/>
  <c r="M1512" i="2" s="1"/>
  <c r="K2561" i="2"/>
  <c r="M2561" i="2" s="1"/>
  <c r="K3610" i="2"/>
  <c r="M3610" i="2" s="1"/>
  <c r="K4659" i="2"/>
  <c r="M4659" i="2" s="1"/>
  <c r="K5708" i="2"/>
  <c r="M5708" i="2" s="1"/>
  <c r="K6757" i="2"/>
  <c r="M6757" i="2" s="1"/>
  <c r="K7806" i="2"/>
  <c r="M7806" i="2" s="1"/>
  <c r="K8855" i="2"/>
  <c r="M8855" i="2" s="1"/>
  <c r="K9904" i="2"/>
  <c r="M9904" i="2" s="1"/>
  <c r="K431" i="2"/>
  <c r="M431" i="2" s="1"/>
  <c r="K1480" i="2"/>
  <c r="M1480" i="2" s="1"/>
  <c r="K2529" i="2"/>
  <c r="M2529" i="2" s="1"/>
  <c r="K3578" i="2"/>
  <c r="M3578" i="2" s="1"/>
  <c r="K4627" i="2"/>
  <c r="M4627" i="2" s="1"/>
  <c r="K5676" i="2"/>
  <c r="M5676" i="2" s="1"/>
  <c r="K6725" i="2"/>
  <c r="M6725" i="2" s="1"/>
  <c r="K7774" i="2"/>
  <c r="M7774" i="2" s="1"/>
  <c r="K8823" i="2"/>
  <c r="M8823" i="2" s="1"/>
  <c r="K9872" i="2"/>
  <c r="M9872" i="2" s="1"/>
  <c r="K399" i="2"/>
  <c r="M399" i="2" s="1"/>
  <c r="K1448" i="2"/>
  <c r="M1448" i="2" s="1"/>
  <c r="K2497" i="2"/>
  <c r="M2497" i="2" s="1"/>
  <c r="K3546" i="2"/>
  <c r="M3546" i="2" s="1"/>
  <c r="K4595" i="2"/>
  <c r="M4595" i="2" s="1"/>
  <c r="K5644" i="2"/>
  <c r="M5644" i="2" s="1"/>
  <c r="K6693" i="2"/>
  <c r="M6693" i="2" s="1"/>
  <c r="K7742" i="2"/>
  <c r="M7742" i="2" s="1"/>
  <c r="K8791" i="2"/>
  <c r="M8791" i="2" s="1"/>
  <c r="K9840" i="2"/>
  <c r="M9840" i="2" s="1"/>
  <c r="K367" i="2"/>
  <c r="M367" i="2" s="1"/>
  <c r="K1416" i="2"/>
  <c r="M1416" i="2" s="1"/>
  <c r="K2465" i="2"/>
  <c r="M2465" i="2" s="1"/>
  <c r="K3514" i="2"/>
  <c r="M3514" i="2" s="1"/>
  <c r="K4563" i="2"/>
  <c r="M4563" i="2" s="1"/>
  <c r="K5612" i="2"/>
  <c r="M5612" i="2" s="1"/>
  <c r="K6661" i="2"/>
  <c r="M6661" i="2" s="1"/>
  <c r="K7710" i="2"/>
  <c r="M7710" i="2" s="1"/>
  <c r="K8759" i="2"/>
  <c r="M8759" i="2" s="1"/>
  <c r="K9808" i="2"/>
  <c r="M9808" i="2" s="1"/>
  <c r="K335" i="2"/>
  <c r="M335" i="2" s="1"/>
  <c r="K1384" i="2"/>
  <c r="M1384" i="2" s="1"/>
  <c r="K2433" i="2"/>
  <c r="M2433" i="2" s="1"/>
  <c r="K3482" i="2"/>
  <c r="M3482" i="2" s="1"/>
  <c r="K4531" i="2"/>
  <c r="M4531" i="2" s="1"/>
  <c r="K5580" i="2"/>
  <c r="M5580" i="2" s="1"/>
  <c r="K6629" i="2"/>
  <c r="M6629" i="2" s="1"/>
  <c r="K7678" i="2"/>
  <c r="M7678" i="2" s="1"/>
  <c r="K8727" i="2"/>
  <c r="M8727" i="2" s="1"/>
  <c r="K9776" i="2"/>
  <c r="M9776" i="2" s="1"/>
  <c r="K303" i="2"/>
  <c r="M303" i="2" s="1"/>
  <c r="K1352" i="2"/>
  <c r="M1352" i="2" s="1"/>
  <c r="K2401" i="2"/>
  <c r="M2401" i="2" s="1"/>
  <c r="K3450" i="2"/>
  <c r="M3450" i="2" s="1"/>
  <c r="K4499" i="2"/>
  <c r="M4499" i="2" s="1"/>
  <c r="K5548" i="2"/>
  <c r="M5548" i="2" s="1"/>
  <c r="K6597" i="2"/>
  <c r="M6597" i="2" s="1"/>
  <c r="K7646" i="2"/>
  <c r="M7646" i="2" s="1"/>
  <c r="K8695" i="2"/>
  <c r="M8695" i="2" s="1"/>
  <c r="K9744" i="2"/>
  <c r="M9744" i="2" s="1"/>
  <c r="K271" i="2"/>
  <c r="M271" i="2" s="1"/>
  <c r="K1320" i="2"/>
  <c r="M1320" i="2" s="1"/>
  <c r="K2369" i="2"/>
  <c r="M2369" i="2" s="1"/>
  <c r="K3418" i="2"/>
  <c r="M3418" i="2" s="1"/>
  <c r="K4467" i="2"/>
  <c r="M4467" i="2" s="1"/>
  <c r="K5516" i="2"/>
  <c r="M5516" i="2" s="1"/>
  <c r="K6565" i="2"/>
  <c r="M6565" i="2" s="1"/>
  <c r="K7614" i="2"/>
  <c r="M7614" i="2" s="1"/>
  <c r="K8663" i="2"/>
  <c r="M8663" i="2" s="1"/>
  <c r="K9712" i="2"/>
  <c r="M9712" i="2" s="1"/>
  <c r="K239" i="2"/>
  <c r="M239" i="2" s="1"/>
  <c r="K2337" i="2"/>
  <c r="M2337" i="2" s="1"/>
  <c r="K1288" i="2"/>
  <c r="M1288" i="2" s="1"/>
  <c r="K3386" i="2"/>
  <c r="M3386" i="2" s="1"/>
  <c r="K4435" i="2"/>
  <c r="M4435" i="2" s="1"/>
  <c r="K5484" i="2"/>
  <c r="M5484" i="2" s="1"/>
  <c r="K6533" i="2"/>
  <c r="M6533" i="2" s="1"/>
  <c r="K7582" i="2"/>
  <c r="M7582" i="2" s="1"/>
  <c r="K8631" i="2"/>
  <c r="M8631" i="2" s="1"/>
  <c r="K9680" i="2"/>
  <c r="M9680" i="2" s="1"/>
  <c r="K207" i="2"/>
  <c r="M207" i="2" s="1"/>
  <c r="K1256" i="2"/>
  <c r="M1256" i="2" s="1"/>
  <c r="K2305" i="2"/>
  <c r="M2305" i="2" s="1"/>
  <c r="K3354" i="2"/>
  <c r="M3354" i="2" s="1"/>
  <c r="K4403" i="2"/>
  <c r="M4403" i="2" s="1"/>
  <c r="K5452" i="2"/>
  <c r="M5452" i="2" s="1"/>
  <c r="K6501" i="2"/>
  <c r="M6501" i="2" s="1"/>
  <c r="K7550" i="2"/>
  <c r="M7550" i="2" s="1"/>
  <c r="K8599" i="2"/>
  <c r="M8599" i="2" s="1"/>
  <c r="K9648" i="2"/>
  <c r="M9648" i="2" s="1"/>
  <c r="K143" i="2"/>
  <c r="M143" i="2" s="1"/>
  <c r="K1192" i="2"/>
  <c r="M1192" i="2" s="1"/>
  <c r="K2241" i="2"/>
  <c r="M2241" i="2" s="1"/>
  <c r="K3290" i="2"/>
  <c r="M3290" i="2" s="1"/>
  <c r="K4339" i="2"/>
  <c r="M4339" i="2" s="1"/>
  <c r="K5388" i="2"/>
  <c r="M5388" i="2" s="1"/>
  <c r="K6437" i="2"/>
  <c r="M6437" i="2" s="1"/>
  <c r="K7486" i="2"/>
  <c r="M7486" i="2" s="1"/>
  <c r="K8535" i="2"/>
  <c r="M8535" i="2" s="1"/>
  <c r="K9584" i="2"/>
  <c r="M9584" i="2" s="1"/>
  <c r="K1128" i="2"/>
  <c r="M1128" i="2" s="1"/>
  <c r="K79" i="2"/>
  <c r="M79" i="2" s="1"/>
  <c r="K2177" i="2"/>
  <c r="M2177" i="2" s="1"/>
  <c r="K3226" i="2"/>
  <c r="M3226" i="2" s="1"/>
  <c r="K4275" i="2"/>
  <c r="M4275" i="2" s="1"/>
  <c r="K5324" i="2"/>
  <c r="M5324" i="2" s="1"/>
  <c r="K6373" i="2"/>
  <c r="M6373" i="2" s="1"/>
  <c r="K7422" i="2"/>
  <c r="M7422" i="2" s="1"/>
  <c r="K8471" i="2"/>
  <c r="M8471" i="2" s="1"/>
  <c r="K9520" i="2"/>
  <c r="M9520" i="2" s="1"/>
  <c r="K1096" i="2"/>
  <c r="M1096" i="2" s="1"/>
  <c r="K47" i="2"/>
  <c r="M47" i="2" s="1"/>
  <c r="K2145" i="2"/>
  <c r="M2145" i="2" s="1"/>
  <c r="K3194" i="2"/>
  <c r="M3194" i="2" s="1"/>
  <c r="K4243" i="2"/>
  <c r="M4243" i="2" s="1"/>
  <c r="K5292" i="2"/>
  <c r="M5292" i="2" s="1"/>
  <c r="K6341" i="2"/>
  <c r="M6341" i="2" s="1"/>
  <c r="K7390" i="2"/>
  <c r="M7390" i="2" s="1"/>
  <c r="K8439" i="2"/>
  <c r="M8439" i="2" s="1"/>
  <c r="K9488" i="2"/>
  <c r="M9488" i="2" s="1"/>
  <c r="K1064" i="2"/>
  <c r="M1064" i="2" s="1"/>
  <c r="K15" i="2"/>
  <c r="M15" i="2" s="1"/>
  <c r="K2113" i="2"/>
  <c r="M2113" i="2" s="1"/>
  <c r="K3162" i="2"/>
  <c r="M3162" i="2" s="1"/>
  <c r="K4211" i="2"/>
  <c r="M4211" i="2" s="1"/>
  <c r="K5260" i="2"/>
  <c r="M5260" i="2" s="1"/>
  <c r="K6309" i="2"/>
  <c r="M6309" i="2" s="1"/>
  <c r="K7358" i="2"/>
  <c r="M7358" i="2" s="1"/>
  <c r="K8407" i="2"/>
  <c r="M8407" i="2" s="1"/>
  <c r="K9456" i="2"/>
  <c r="M9456" i="2" s="1"/>
  <c r="J10266" i="2"/>
  <c r="L10266" i="2" s="1"/>
  <c r="J617" i="2"/>
  <c r="L617" i="2" s="1"/>
  <c r="J1666" i="2"/>
  <c r="L1666" i="2" s="1"/>
  <c r="J2715" i="2"/>
  <c r="L2715" i="2" s="1"/>
  <c r="J3764" i="2"/>
  <c r="L3764" i="2" s="1"/>
  <c r="J4813" i="2"/>
  <c r="L4813" i="2" s="1"/>
  <c r="J5862" i="2"/>
  <c r="L5862" i="2" s="1"/>
  <c r="J6911" i="2"/>
  <c r="L6911" i="2" s="1"/>
  <c r="J7960" i="2"/>
  <c r="L7960" i="2" s="1"/>
  <c r="J9009" i="2"/>
  <c r="L9009" i="2" s="1"/>
  <c r="J10058" i="2"/>
  <c r="L10058" i="2" s="1"/>
  <c r="J741" i="2"/>
  <c r="L741" i="2" s="1"/>
  <c r="J1790" i="2"/>
  <c r="L1790" i="2" s="1"/>
  <c r="J2839" i="2"/>
  <c r="L2839" i="2" s="1"/>
  <c r="J3888" i="2"/>
  <c r="L3888" i="2" s="1"/>
  <c r="J4937" i="2"/>
  <c r="L4937" i="2" s="1"/>
  <c r="J5986" i="2"/>
  <c r="L5986" i="2" s="1"/>
  <c r="J7035" i="2"/>
  <c r="L7035" i="2" s="1"/>
  <c r="J8084" i="2"/>
  <c r="L8084" i="2" s="1"/>
  <c r="J9133" i="2"/>
  <c r="L9133" i="2" s="1"/>
  <c r="J10182" i="2"/>
  <c r="L10182" i="2" s="1"/>
  <c r="J229" i="2"/>
  <c r="L229" i="2" s="1"/>
  <c r="J1278" i="2"/>
  <c r="L1278" i="2" s="1"/>
  <c r="J2327" i="2"/>
  <c r="L2327" i="2" s="1"/>
  <c r="J3376" i="2"/>
  <c r="L3376" i="2" s="1"/>
  <c r="J4425" i="2"/>
  <c r="L4425" i="2" s="1"/>
  <c r="J5474" i="2"/>
  <c r="L5474" i="2" s="1"/>
  <c r="J6523" i="2"/>
  <c r="L6523" i="2" s="1"/>
  <c r="J7572" i="2"/>
  <c r="L7572" i="2" s="1"/>
  <c r="J8621" i="2"/>
  <c r="L8621" i="2" s="1"/>
  <c r="J9670" i="2"/>
  <c r="L9670" i="2" s="1"/>
  <c r="K606" i="2"/>
  <c r="M606" i="2" s="1"/>
  <c r="K1655" i="2"/>
  <c r="M1655" i="2" s="1"/>
  <c r="K2704" i="2"/>
  <c r="M2704" i="2" s="1"/>
  <c r="K3753" i="2"/>
  <c r="M3753" i="2" s="1"/>
  <c r="K4802" i="2"/>
  <c r="M4802" i="2" s="1"/>
  <c r="K5851" i="2"/>
  <c r="M5851" i="2" s="1"/>
  <c r="K6900" i="2"/>
  <c r="M6900" i="2" s="1"/>
  <c r="K7949" i="2"/>
  <c r="M7949" i="2" s="1"/>
  <c r="K8998" i="2"/>
  <c r="M8998" i="2" s="1"/>
  <c r="K10047" i="2"/>
  <c r="M10047" i="2" s="1"/>
  <c r="J676" i="2"/>
  <c r="L676" i="2" s="1"/>
  <c r="J1725" i="2"/>
  <c r="L1725" i="2" s="1"/>
  <c r="J2774" i="2"/>
  <c r="L2774" i="2" s="1"/>
  <c r="J3823" i="2"/>
  <c r="L3823" i="2" s="1"/>
  <c r="J4872" i="2"/>
  <c r="L4872" i="2" s="1"/>
  <c r="J5921" i="2"/>
  <c r="L5921" i="2" s="1"/>
  <c r="J6970" i="2"/>
  <c r="L6970" i="2" s="1"/>
  <c r="J8019" i="2"/>
  <c r="L8019" i="2" s="1"/>
  <c r="J9068" i="2"/>
  <c r="L9068" i="2" s="1"/>
  <c r="J10117" i="2"/>
  <c r="L10117" i="2" s="1"/>
  <c r="J737" i="2"/>
  <c r="L737" i="2" s="1"/>
  <c r="J1786" i="2"/>
  <c r="L1786" i="2" s="1"/>
  <c r="J2835" i="2"/>
  <c r="L2835" i="2" s="1"/>
  <c r="J3884" i="2"/>
  <c r="L3884" i="2" s="1"/>
  <c r="J4933" i="2"/>
  <c r="L4933" i="2" s="1"/>
  <c r="J5982" i="2"/>
  <c r="L5982" i="2" s="1"/>
  <c r="J7031" i="2"/>
  <c r="L7031" i="2" s="1"/>
  <c r="J8080" i="2"/>
  <c r="L8080" i="2" s="1"/>
  <c r="J9129" i="2"/>
  <c r="L9129" i="2" s="1"/>
  <c r="J10178" i="2"/>
  <c r="L10178" i="2" s="1"/>
  <c r="K890" i="2"/>
  <c r="M890" i="2" s="1"/>
  <c r="K1939" i="2"/>
  <c r="M1939" i="2" s="1"/>
  <c r="K2988" i="2"/>
  <c r="M2988" i="2" s="1"/>
  <c r="K4037" i="2"/>
  <c r="M4037" i="2" s="1"/>
  <c r="K5086" i="2"/>
  <c r="M5086" i="2" s="1"/>
  <c r="K6135" i="2"/>
  <c r="M6135" i="2" s="1"/>
  <c r="K7184" i="2"/>
  <c r="M7184" i="2" s="1"/>
  <c r="K8233" i="2"/>
  <c r="M8233" i="2" s="1"/>
  <c r="K10331" i="2"/>
  <c r="M10331" i="2" s="1"/>
  <c r="K9282" i="2"/>
  <c r="M9282" i="2" s="1"/>
  <c r="K1171" i="2"/>
  <c r="M1171" i="2" s="1"/>
  <c r="K122" i="2"/>
  <c r="M122" i="2" s="1"/>
  <c r="K2220" i="2"/>
  <c r="M2220" i="2" s="1"/>
  <c r="K3269" i="2"/>
  <c r="M3269" i="2" s="1"/>
  <c r="K4318" i="2"/>
  <c r="M4318" i="2" s="1"/>
  <c r="K5367" i="2"/>
  <c r="M5367" i="2" s="1"/>
  <c r="K6416" i="2"/>
  <c r="M6416" i="2" s="1"/>
  <c r="K7465" i="2"/>
  <c r="M7465" i="2" s="1"/>
  <c r="K8514" i="2"/>
  <c r="M8514" i="2" s="1"/>
  <c r="K9563" i="2"/>
  <c r="M9563" i="2" s="1"/>
  <c r="J928" i="2"/>
  <c r="L928" i="2" s="1"/>
  <c r="J3026" i="2"/>
  <c r="L3026" i="2" s="1"/>
  <c r="J1977" i="2"/>
  <c r="L1977" i="2" s="1"/>
  <c r="J4075" i="2"/>
  <c r="L4075" i="2" s="1"/>
  <c r="J5124" i="2"/>
  <c r="L5124" i="2" s="1"/>
  <c r="J6173" i="2"/>
  <c r="L6173" i="2" s="1"/>
  <c r="J7222" i="2"/>
  <c r="L7222" i="2" s="1"/>
  <c r="J8271" i="2"/>
  <c r="L8271" i="2" s="1"/>
  <c r="J10369" i="2"/>
  <c r="L10369" i="2" s="1"/>
  <c r="J9320" i="2"/>
  <c r="L9320" i="2" s="1"/>
  <c r="J384" i="2"/>
  <c r="L384" i="2" s="1"/>
  <c r="J2482" i="2"/>
  <c r="L2482" i="2" s="1"/>
  <c r="J1433" i="2"/>
  <c r="L1433" i="2" s="1"/>
  <c r="J3531" i="2"/>
  <c r="L3531" i="2" s="1"/>
  <c r="J4580" i="2"/>
  <c r="L4580" i="2" s="1"/>
  <c r="J5629" i="2"/>
  <c r="L5629" i="2" s="1"/>
  <c r="J6678" i="2"/>
  <c r="L6678" i="2" s="1"/>
  <c r="J7727" i="2"/>
  <c r="L7727" i="2" s="1"/>
  <c r="J8776" i="2"/>
  <c r="L8776" i="2" s="1"/>
  <c r="J9825" i="2"/>
  <c r="L9825" i="2" s="1"/>
  <c r="K1017" i="2"/>
  <c r="M1017" i="2" s="1"/>
  <c r="K2066" i="2"/>
  <c r="M2066" i="2" s="1"/>
  <c r="K3115" i="2"/>
  <c r="M3115" i="2" s="1"/>
  <c r="K4164" i="2"/>
  <c r="M4164" i="2" s="1"/>
  <c r="K5213" i="2"/>
  <c r="M5213" i="2" s="1"/>
  <c r="K6262" i="2"/>
  <c r="M6262" i="2" s="1"/>
  <c r="K7311" i="2"/>
  <c r="M7311" i="2" s="1"/>
  <c r="K8360" i="2"/>
  <c r="M8360" i="2" s="1"/>
  <c r="K9409" i="2"/>
  <c r="M9409" i="2" s="1"/>
  <c r="K10458" i="2"/>
  <c r="K601" i="2"/>
  <c r="M601" i="2" s="1"/>
  <c r="K1650" i="2"/>
  <c r="M1650" i="2" s="1"/>
  <c r="K2699" i="2"/>
  <c r="M2699" i="2" s="1"/>
  <c r="K3748" i="2"/>
  <c r="M3748" i="2" s="1"/>
  <c r="K4797" i="2"/>
  <c r="M4797" i="2" s="1"/>
  <c r="K5846" i="2"/>
  <c r="M5846" i="2" s="1"/>
  <c r="K6895" i="2"/>
  <c r="M6895" i="2" s="1"/>
  <c r="K7944" i="2"/>
  <c r="M7944" i="2" s="1"/>
  <c r="K8993" i="2"/>
  <c r="M8993" i="2" s="1"/>
  <c r="K10042" i="2"/>
  <c r="M10042" i="2" s="1"/>
  <c r="K249" i="2"/>
  <c r="M249" i="2" s="1"/>
  <c r="K1298" i="2"/>
  <c r="M1298" i="2" s="1"/>
  <c r="K2347" i="2"/>
  <c r="M2347" i="2" s="1"/>
  <c r="K3396" i="2"/>
  <c r="M3396" i="2" s="1"/>
  <c r="K4445" i="2"/>
  <c r="M4445" i="2" s="1"/>
  <c r="K5494" i="2"/>
  <c r="M5494" i="2" s="1"/>
  <c r="K6543" i="2"/>
  <c r="M6543" i="2" s="1"/>
  <c r="K7592" i="2"/>
  <c r="M7592" i="2" s="1"/>
  <c r="K8641" i="2"/>
  <c r="M8641" i="2" s="1"/>
  <c r="K9690" i="2"/>
  <c r="M9690" i="2" s="1"/>
  <c r="J830" i="2"/>
  <c r="L830" i="2" s="1"/>
  <c r="J1879" i="2"/>
  <c r="L1879" i="2" s="1"/>
  <c r="J2928" i="2"/>
  <c r="L2928" i="2" s="1"/>
  <c r="J3977" i="2"/>
  <c r="L3977" i="2" s="1"/>
  <c r="J5026" i="2"/>
  <c r="L5026" i="2" s="1"/>
  <c r="J6075" i="2"/>
  <c r="L6075" i="2" s="1"/>
  <c r="J7124" i="2"/>
  <c r="L7124" i="2" s="1"/>
  <c r="J8173" i="2"/>
  <c r="L8173" i="2" s="1"/>
  <c r="J9222" i="2"/>
  <c r="L9222" i="2" s="1"/>
  <c r="J10271" i="2"/>
  <c r="L10271" i="2" s="1"/>
  <c r="J446" i="2"/>
  <c r="L446" i="2" s="1"/>
  <c r="J1495" i="2"/>
  <c r="L1495" i="2" s="1"/>
  <c r="J2544" i="2"/>
  <c r="L2544" i="2" s="1"/>
  <c r="J3593" i="2"/>
  <c r="L3593" i="2" s="1"/>
  <c r="J4642" i="2"/>
  <c r="L4642" i="2" s="1"/>
  <c r="J5691" i="2"/>
  <c r="L5691" i="2" s="1"/>
  <c r="J6740" i="2"/>
  <c r="L6740" i="2" s="1"/>
  <c r="J7789" i="2"/>
  <c r="L7789" i="2" s="1"/>
  <c r="J8838" i="2"/>
  <c r="L8838" i="2" s="1"/>
  <c r="J9887" i="2"/>
  <c r="L9887" i="2" s="1"/>
  <c r="J94" i="2"/>
  <c r="L94" i="2" s="1"/>
  <c r="J1143" i="2"/>
  <c r="L1143" i="2" s="1"/>
  <c r="J2192" i="2"/>
  <c r="L2192" i="2" s="1"/>
  <c r="J4290" i="2"/>
  <c r="L4290" i="2" s="1"/>
  <c r="J3241" i="2"/>
  <c r="L3241" i="2" s="1"/>
  <c r="J5339" i="2"/>
  <c r="L5339" i="2" s="1"/>
  <c r="J6388" i="2"/>
  <c r="L6388" i="2" s="1"/>
  <c r="J7437" i="2"/>
  <c r="L7437" i="2" s="1"/>
  <c r="J8486" i="2"/>
  <c r="L8486" i="2" s="1"/>
  <c r="J9535" i="2"/>
  <c r="L9535" i="2" s="1"/>
  <c r="K791" i="2"/>
  <c r="M791" i="2" s="1"/>
  <c r="K2889" i="2"/>
  <c r="M2889" i="2" s="1"/>
  <c r="K1840" i="2"/>
  <c r="M1840" i="2" s="1"/>
  <c r="K3938" i="2"/>
  <c r="M3938" i="2" s="1"/>
  <c r="K4987" i="2"/>
  <c r="M4987" i="2" s="1"/>
  <c r="K6036" i="2"/>
  <c r="M6036" i="2" s="1"/>
  <c r="K7085" i="2"/>
  <c r="M7085" i="2" s="1"/>
  <c r="K8134" i="2"/>
  <c r="M8134" i="2" s="1"/>
  <c r="K9183" i="2"/>
  <c r="M9183" i="2" s="1"/>
  <c r="K10232" i="2"/>
  <c r="M10232" i="2" s="1"/>
  <c r="K343" i="2"/>
  <c r="M343" i="2" s="1"/>
  <c r="K1392" i="2"/>
  <c r="M1392" i="2" s="1"/>
  <c r="K2441" i="2"/>
  <c r="M2441" i="2" s="1"/>
  <c r="K3490" i="2"/>
  <c r="M3490" i="2" s="1"/>
  <c r="K4539" i="2"/>
  <c r="M4539" i="2" s="1"/>
  <c r="K5588" i="2"/>
  <c r="M5588" i="2" s="1"/>
  <c r="K6637" i="2"/>
  <c r="M6637" i="2" s="1"/>
  <c r="K7686" i="2"/>
  <c r="M7686" i="2" s="1"/>
  <c r="K8735" i="2"/>
  <c r="M8735" i="2" s="1"/>
  <c r="K9784" i="2"/>
  <c r="M9784" i="2" s="1"/>
  <c r="J957" i="2"/>
  <c r="L957" i="2" s="1"/>
  <c r="J2006" i="2"/>
  <c r="L2006" i="2" s="1"/>
  <c r="J4104" i="2"/>
  <c r="L4104" i="2" s="1"/>
  <c r="J3055" i="2"/>
  <c r="L3055" i="2" s="1"/>
  <c r="J5153" i="2"/>
  <c r="L5153" i="2" s="1"/>
  <c r="J6202" i="2"/>
  <c r="L6202" i="2" s="1"/>
  <c r="J7251" i="2"/>
  <c r="L7251" i="2" s="1"/>
  <c r="J9349" i="2"/>
  <c r="L9349" i="2" s="1"/>
  <c r="J8300" i="2"/>
  <c r="L8300" i="2" s="1"/>
  <c r="J10398" i="2"/>
  <c r="L10398" i="2" s="1"/>
  <c r="J637" i="2"/>
  <c r="L637" i="2" s="1"/>
  <c r="J1686" i="2"/>
  <c r="L1686" i="2" s="1"/>
  <c r="J2735" i="2"/>
  <c r="L2735" i="2" s="1"/>
  <c r="J3784" i="2"/>
  <c r="L3784" i="2" s="1"/>
  <c r="J4833" i="2"/>
  <c r="L4833" i="2" s="1"/>
  <c r="J5882" i="2"/>
  <c r="L5882" i="2" s="1"/>
  <c r="J6931" i="2"/>
  <c r="L6931" i="2" s="1"/>
  <c r="J7980" i="2"/>
  <c r="L7980" i="2" s="1"/>
  <c r="J9029" i="2"/>
  <c r="L9029" i="2" s="1"/>
  <c r="J10078" i="2"/>
  <c r="L10078" i="2" s="1"/>
  <c r="J317" i="2"/>
  <c r="L317" i="2" s="1"/>
  <c r="J1366" i="2"/>
  <c r="L1366" i="2" s="1"/>
  <c r="J2415" i="2"/>
  <c r="L2415" i="2" s="1"/>
  <c r="J3464" i="2"/>
  <c r="L3464" i="2" s="1"/>
  <c r="J4513" i="2"/>
  <c r="L4513" i="2" s="1"/>
  <c r="J5562" i="2"/>
  <c r="L5562" i="2" s="1"/>
  <c r="J6611" i="2"/>
  <c r="L6611" i="2" s="1"/>
  <c r="J7660" i="2"/>
  <c r="L7660" i="2" s="1"/>
  <c r="J9758" i="2"/>
  <c r="L9758" i="2" s="1"/>
  <c r="J8709" i="2"/>
  <c r="L8709" i="2" s="1"/>
  <c r="J61" i="2"/>
  <c r="L61" i="2" s="1"/>
  <c r="J1110" i="2"/>
  <c r="L1110" i="2" s="1"/>
  <c r="J2159" i="2"/>
  <c r="L2159" i="2" s="1"/>
  <c r="J3208" i="2"/>
  <c r="L3208" i="2" s="1"/>
  <c r="J4257" i="2"/>
  <c r="L4257" i="2" s="1"/>
  <c r="J5306" i="2"/>
  <c r="L5306" i="2" s="1"/>
  <c r="J6355" i="2"/>
  <c r="L6355" i="2" s="1"/>
  <c r="J8453" i="2"/>
  <c r="L8453" i="2" s="1"/>
  <c r="J7404" i="2"/>
  <c r="L7404" i="2" s="1"/>
  <c r="J9502" i="2"/>
  <c r="L9502" i="2" s="1"/>
  <c r="K886" i="2"/>
  <c r="M886" i="2" s="1"/>
  <c r="K1935" i="2"/>
  <c r="M1935" i="2" s="1"/>
  <c r="K2984" i="2"/>
  <c r="M2984" i="2" s="1"/>
  <c r="K4033" i="2"/>
  <c r="M4033" i="2" s="1"/>
  <c r="K5082" i="2"/>
  <c r="M5082" i="2" s="1"/>
  <c r="K6131" i="2"/>
  <c r="M6131" i="2" s="1"/>
  <c r="K7180" i="2"/>
  <c r="M7180" i="2" s="1"/>
  <c r="K8229" i="2"/>
  <c r="M8229" i="2" s="1"/>
  <c r="K9278" i="2"/>
  <c r="M9278" i="2" s="1"/>
  <c r="K10327" i="2"/>
  <c r="M10327" i="2" s="1"/>
  <c r="K598" i="2"/>
  <c r="M598" i="2" s="1"/>
  <c r="K1647" i="2"/>
  <c r="M1647" i="2" s="1"/>
  <c r="K2696" i="2"/>
  <c r="M2696" i="2" s="1"/>
  <c r="K3745" i="2"/>
  <c r="M3745" i="2" s="1"/>
  <c r="K4794" i="2"/>
  <c r="M4794" i="2" s="1"/>
  <c r="K5843" i="2"/>
  <c r="M5843" i="2" s="1"/>
  <c r="K6892" i="2"/>
  <c r="M6892" i="2" s="1"/>
  <c r="K7941" i="2"/>
  <c r="M7941" i="2" s="1"/>
  <c r="K8990" i="2"/>
  <c r="M8990" i="2" s="1"/>
  <c r="K10039" i="2"/>
  <c r="M10039" i="2" s="1"/>
  <c r="K182" i="2"/>
  <c r="M182" i="2" s="1"/>
  <c r="K1231" i="2"/>
  <c r="M1231" i="2" s="1"/>
  <c r="K3329" i="2"/>
  <c r="M3329" i="2" s="1"/>
  <c r="K2280" i="2"/>
  <c r="M2280" i="2" s="1"/>
  <c r="K4378" i="2"/>
  <c r="M4378" i="2" s="1"/>
  <c r="K5427" i="2"/>
  <c r="M5427" i="2" s="1"/>
  <c r="K6476" i="2"/>
  <c r="M6476" i="2" s="1"/>
  <c r="K7525" i="2"/>
  <c r="M7525" i="2" s="1"/>
  <c r="K9623" i="2"/>
  <c r="M9623" i="2" s="1"/>
  <c r="K8574" i="2"/>
  <c r="M8574" i="2" s="1"/>
  <c r="J982" i="2"/>
  <c r="L982" i="2" s="1"/>
  <c r="J2031" i="2"/>
  <c r="L2031" i="2" s="1"/>
  <c r="J4129" i="2"/>
  <c r="L4129" i="2" s="1"/>
  <c r="J3080" i="2"/>
  <c r="L3080" i="2" s="1"/>
  <c r="J5178" i="2"/>
  <c r="L5178" i="2" s="1"/>
  <c r="J7276" i="2"/>
  <c r="L7276" i="2" s="1"/>
  <c r="J6227" i="2"/>
  <c r="L6227" i="2" s="1"/>
  <c r="J8325" i="2"/>
  <c r="L8325" i="2" s="1"/>
  <c r="J9374" i="2"/>
  <c r="L9374" i="2" s="1"/>
  <c r="J10423" i="2"/>
  <c r="L10423" i="2" s="1"/>
  <c r="J886" i="2"/>
  <c r="L886" i="2" s="1"/>
  <c r="J1935" i="2"/>
  <c r="L1935" i="2" s="1"/>
  <c r="J2984" i="2"/>
  <c r="L2984" i="2" s="1"/>
  <c r="J4033" i="2"/>
  <c r="L4033" i="2" s="1"/>
  <c r="J5082" i="2"/>
  <c r="L5082" i="2" s="1"/>
  <c r="J6131" i="2"/>
  <c r="L6131" i="2" s="1"/>
  <c r="J7180" i="2"/>
  <c r="L7180" i="2" s="1"/>
  <c r="J8229" i="2"/>
  <c r="L8229" i="2" s="1"/>
  <c r="J9278" i="2"/>
  <c r="L9278" i="2" s="1"/>
  <c r="J10327" i="2"/>
  <c r="L10327" i="2" s="1"/>
  <c r="J790" i="2"/>
  <c r="L790" i="2" s="1"/>
  <c r="J1839" i="2"/>
  <c r="L1839" i="2" s="1"/>
  <c r="J2888" i="2"/>
  <c r="L2888" i="2" s="1"/>
  <c r="J3937" i="2"/>
  <c r="L3937" i="2" s="1"/>
  <c r="J4986" i="2"/>
  <c r="L4986" i="2" s="1"/>
  <c r="J6035" i="2"/>
  <c r="L6035" i="2" s="1"/>
  <c r="J7084" i="2"/>
  <c r="L7084" i="2" s="1"/>
  <c r="J8133" i="2"/>
  <c r="L8133" i="2" s="1"/>
  <c r="J9182" i="2"/>
  <c r="L9182" i="2" s="1"/>
  <c r="J10231" i="2"/>
  <c r="L10231" i="2" s="1"/>
  <c r="J1775" i="2"/>
  <c r="L1775" i="2" s="1"/>
  <c r="J726" i="2"/>
  <c r="L726" i="2" s="1"/>
  <c r="J2824" i="2"/>
  <c r="L2824" i="2" s="1"/>
  <c r="J3873" i="2"/>
  <c r="L3873" i="2" s="1"/>
  <c r="J4922" i="2"/>
  <c r="L4922" i="2" s="1"/>
  <c r="J5971" i="2"/>
  <c r="L5971" i="2" s="1"/>
  <c r="J7020" i="2"/>
  <c r="L7020" i="2" s="1"/>
  <c r="J8069" i="2"/>
  <c r="L8069" i="2" s="1"/>
  <c r="J9118" i="2"/>
  <c r="L9118" i="2" s="1"/>
  <c r="J10167" i="2"/>
  <c r="L10167" i="2" s="1"/>
  <c r="J630" i="2"/>
  <c r="L630" i="2" s="1"/>
  <c r="J1679" i="2"/>
  <c r="L1679" i="2" s="1"/>
  <c r="J2728" i="2"/>
  <c r="L2728" i="2" s="1"/>
  <c r="J3777" i="2"/>
  <c r="L3777" i="2" s="1"/>
  <c r="J4826" i="2"/>
  <c r="L4826" i="2" s="1"/>
  <c r="J5875" i="2"/>
  <c r="L5875" i="2" s="1"/>
  <c r="J6924" i="2"/>
  <c r="L6924" i="2" s="1"/>
  <c r="J7973" i="2"/>
  <c r="L7973" i="2" s="1"/>
  <c r="J9022" i="2"/>
  <c r="L9022" i="2" s="1"/>
  <c r="J10071" i="2"/>
  <c r="L10071" i="2" s="1"/>
  <c r="J534" i="2"/>
  <c r="L534" i="2" s="1"/>
  <c r="J1583" i="2"/>
  <c r="L1583" i="2" s="1"/>
  <c r="J2632" i="2"/>
  <c r="L2632" i="2" s="1"/>
  <c r="J3681" i="2"/>
  <c r="L3681" i="2" s="1"/>
  <c r="J4730" i="2"/>
  <c r="L4730" i="2" s="1"/>
  <c r="J5779" i="2"/>
  <c r="L5779" i="2" s="1"/>
  <c r="J6828" i="2"/>
  <c r="L6828" i="2" s="1"/>
  <c r="J7877" i="2"/>
  <c r="L7877" i="2" s="1"/>
  <c r="J8926" i="2"/>
  <c r="L8926" i="2" s="1"/>
  <c r="J9975" i="2"/>
  <c r="L9975" i="2" s="1"/>
  <c r="J438" i="2"/>
  <c r="L438" i="2" s="1"/>
  <c r="J1487" i="2"/>
  <c r="L1487" i="2" s="1"/>
  <c r="J2536" i="2"/>
  <c r="L2536" i="2" s="1"/>
  <c r="J3585" i="2"/>
  <c r="L3585" i="2" s="1"/>
  <c r="J4634" i="2"/>
  <c r="L4634" i="2" s="1"/>
  <c r="J5683" i="2"/>
  <c r="L5683" i="2" s="1"/>
  <c r="J6732" i="2"/>
  <c r="L6732" i="2" s="1"/>
  <c r="J7781" i="2"/>
  <c r="L7781" i="2" s="1"/>
  <c r="J8830" i="2"/>
  <c r="L8830" i="2" s="1"/>
  <c r="J9879" i="2"/>
  <c r="L9879" i="2" s="1"/>
  <c r="J310" i="2"/>
  <c r="L310" i="2" s="1"/>
  <c r="J1359" i="2"/>
  <c r="L1359" i="2" s="1"/>
  <c r="J2408" i="2"/>
  <c r="L2408" i="2" s="1"/>
  <c r="J3457" i="2"/>
  <c r="L3457" i="2" s="1"/>
  <c r="J4506" i="2"/>
  <c r="L4506" i="2" s="1"/>
  <c r="J5555" i="2"/>
  <c r="L5555" i="2" s="1"/>
  <c r="J6604" i="2"/>
  <c r="L6604" i="2" s="1"/>
  <c r="J7653" i="2"/>
  <c r="L7653" i="2" s="1"/>
  <c r="J8702" i="2"/>
  <c r="L8702" i="2" s="1"/>
  <c r="J9751" i="2"/>
  <c r="L9751" i="2" s="1"/>
  <c r="J214" i="2"/>
  <c r="L214" i="2" s="1"/>
  <c r="J1263" i="2"/>
  <c r="L1263" i="2" s="1"/>
  <c r="J2312" i="2"/>
  <c r="L2312" i="2" s="1"/>
  <c r="J3361" i="2"/>
  <c r="L3361" i="2" s="1"/>
  <c r="J4410" i="2"/>
  <c r="L4410" i="2" s="1"/>
  <c r="J5459" i="2"/>
  <c r="L5459" i="2" s="1"/>
  <c r="J6508" i="2"/>
  <c r="L6508" i="2" s="1"/>
  <c r="J7557" i="2"/>
  <c r="L7557" i="2" s="1"/>
  <c r="J9655" i="2"/>
  <c r="L9655" i="2" s="1"/>
  <c r="J8606" i="2"/>
  <c r="L8606" i="2" s="1"/>
  <c r="J150" i="2"/>
  <c r="L150" i="2" s="1"/>
  <c r="J1199" i="2"/>
  <c r="L1199" i="2" s="1"/>
  <c r="J2248" i="2"/>
  <c r="L2248" i="2" s="1"/>
  <c r="J3297" i="2"/>
  <c r="L3297" i="2" s="1"/>
  <c r="J4346" i="2"/>
  <c r="L4346" i="2" s="1"/>
  <c r="J5395" i="2"/>
  <c r="L5395" i="2" s="1"/>
  <c r="J6444" i="2"/>
  <c r="L6444" i="2" s="1"/>
  <c r="J7493" i="2"/>
  <c r="L7493" i="2" s="1"/>
  <c r="J9591" i="2"/>
  <c r="L9591" i="2" s="1"/>
  <c r="J8542" i="2"/>
  <c r="L8542" i="2" s="1"/>
  <c r="J1103" i="2"/>
  <c r="L1103" i="2" s="1"/>
  <c r="J54" i="2"/>
  <c r="L54" i="2" s="1"/>
  <c r="J2152" i="2"/>
  <c r="L2152" i="2" s="1"/>
  <c r="J4250" i="2"/>
  <c r="L4250" i="2" s="1"/>
  <c r="J3201" i="2"/>
  <c r="L3201" i="2" s="1"/>
  <c r="J5299" i="2"/>
  <c r="L5299" i="2" s="1"/>
  <c r="J6348" i="2"/>
  <c r="L6348" i="2" s="1"/>
  <c r="J7397" i="2"/>
  <c r="L7397" i="2" s="1"/>
  <c r="J9495" i="2"/>
  <c r="L9495" i="2" s="1"/>
  <c r="J8446" i="2"/>
  <c r="L8446" i="2" s="1"/>
  <c r="K1007" i="2"/>
  <c r="M1007" i="2" s="1"/>
  <c r="K2056" i="2"/>
  <c r="M2056" i="2" s="1"/>
  <c r="K3105" i="2"/>
  <c r="M3105" i="2" s="1"/>
  <c r="K4154" i="2"/>
  <c r="M4154" i="2" s="1"/>
  <c r="K5203" i="2"/>
  <c r="M5203" i="2" s="1"/>
  <c r="K6252" i="2"/>
  <c r="M6252" i="2" s="1"/>
  <c r="K7301" i="2"/>
  <c r="M7301" i="2" s="1"/>
  <c r="K9399" i="2"/>
  <c r="M9399" i="2" s="1"/>
  <c r="K8350" i="2"/>
  <c r="M8350" i="2" s="1"/>
  <c r="K10448" i="2"/>
  <c r="M10448" i="2" s="1"/>
  <c r="K911" i="2"/>
  <c r="M911" i="2" s="1"/>
  <c r="K1960" i="2"/>
  <c r="M1960" i="2" s="1"/>
  <c r="K3009" i="2"/>
  <c r="M3009" i="2" s="1"/>
  <c r="K4058" i="2"/>
  <c r="M4058" i="2" s="1"/>
  <c r="K5107" i="2"/>
  <c r="M5107" i="2" s="1"/>
  <c r="K6156" i="2"/>
  <c r="M6156" i="2" s="1"/>
  <c r="K7205" i="2"/>
  <c r="M7205" i="2" s="1"/>
  <c r="K8254" i="2"/>
  <c r="M8254" i="2" s="1"/>
  <c r="K9303" i="2"/>
  <c r="M9303" i="2" s="1"/>
  <c r="K10352" i="2"/>
  <c r="M10352" i="2" s="1"/>
  <c r="K815" i="2"/>
  <c r="M815" i="2" s="1"/>
  <c r="K2913" i="2"/>
  <c r="M2913" i="2" s="1"/>
  <c r="K1864" i="2"/>
  <c r="M1864" i="2" s="1"/>
  <c r="K3962" i="2"/>
  <c r="M3962" i="2" s="1"/>
  <c r="K5011" i="2"/>
  <c r="M5011" i="2" s="1"/>
  <c r="K6060" i="2"/>
  <c r="M6060" i="2" s="1"/>
  <c r="K7109" i="2"/>
  <c r="M7109" i="2" s="1"/>
  <c r="K8158" i="2"/>
  <c r="M8158" i="2" s="1"/>
  <c r="K9207" i="2"/>
  <c r="M9207" i="2" s="1"/>
  <c r="K10256" i="2"/>
  <c r="M10256" i="2" s="1"/>
  <c r="K655" i="2"/>
  <c r="M655" i="2" s="1"/>
  <c r="K1704" i="2"/>
  <c r="M1704" i="2" s="1"/>
  <c r="K2753" i="2"/>
  <c r="M2753" i="2" s="1"/>
  <c r="K3802" i="2"/>
  <c r="M3802" i="2" s="1"/>
  <c r="K4851" i="2"/>
  <c r="M4851" i="2" s="1"/>
  <c r="K5900" i="2"/>
  <c r="M5900" i="2" s="1"/>
  <c r="K6949" i="2"/>
  <c r="M6949" i="2" s="1"/>
  <c r="K7998" i="2"/>
  <c r="M7998" i="2" s="1"/>
  <c r="K9047" i="2"/>
  <c r="M9047" i="2" s="1"/>
  <c r="K10096" i="2"/>
  <c r="M10096" i="2" s="1"/>
  <c r="K111" i="2"/>
  <c r="M111" i="2" s="1"/>
  <c r="K1160" i="2"/>
  <c r="M1160" i="2" s="1"/>
  <c r="K2209" i="2"/>
  <c r="M2209" i="2" s="1"/>
  <c r="K3258" i="2"/>
  <c r="M3258" i="2" s="1"/>
  <c r="K4307" i="2"/>
  <c r="M4307" i="2" s="1"/>
  <c r="K5356" i="2"/>
  <c r="M5356" i="2" s="1"/>
  <c r="K6405" i="2"/>
  <c r="M6405" i="2" s="1"/>
  <c r="K7454" i="2"/>
  <c r="M7454" i="2" s="1"/>
  <c r="K8503" i="2"/>
  <c r="M8503" i="2" s="1"/>
  <c r="K9552" i="2"/>
  <c r="M9552" i="2" s="1"/>
  <c r="J1013" i="2"/>
  <c r="L1013" i="2" s="1"/>
  <c r="J3111" i="2"/>
  <c r="L3111" i="2" s="1"/>
  <c r="J2062" i="2"/>
  <c r="L2062" i="2" s="1"/>
  <c r="J4160" i="2"/>
  <c r="L4160" i="2" s="1"/>
  <c r="J5209" i="2"/>
  <c r="L5209" i="2" s="1"/>
  <c r="J6258" i="2"/>
  <c r="L6258" i="2" s="1"/>
  <c r="J7307" i="2"/>
  <c r="L7307" i="2" s="1"/>
  <c r="J8356" i="2"/>
  <c r="L8356" i="2" s="1"/>
  <c r="J9405" i="2"/>
  <c r="L9405" i="2" s="1"/>
  <c r="J10454" i="2"/>
  <c r="L10454" i="2" s="1"/>
  <c r="J949" i="2"/>
  <c r="L949" i="2" s="1"/>
  <c r="J3047" i="2"/>
  <c r="L3047" i="2" s="1"/>
  <c r="J1998" i="2"/>
  <c r="L1998" i="2" s="1"/>
  <c r="J4096" i="2"/>
  <c r="L4096" i="2" s="1"/>
  <c r="J5145" i="2"/>
  <c r="L5145" i="2" s="1"/>
  <c r="J6194" i="2"/>
  <c r="L6194" i="2" s="1"/>
  <c r="J7243" i="2"/>
  <c r="L7243" i="2" s="1"/>
  <c r="J8292" i="2"/>
  <c r="L8292" i="2" s="1"/>
  <c r="J10390" i="2"/>
  <c r="L10390" i="2" s="1"/>
  <c r="J9341" i="2"/>
  <c r="L9341" i="2" s="1"/>
  <c r="J885" i="2"/>
  <c r="L885" i="2" s="1"/>
  <c r="J1934" i="2"/>
  <c r="L1934" i="2" s="1"/>
  <c r="J2983" i="2"/>
  <c r="L2983" i="2" s="1"/>
  <c r="J4032" i="2"/>
  <c r="L4032" i="2" s="1"/>
  <c r="J5081" i="2"/>
  <c r="L5081" i="2" s="1"/>
  <c r="J6130" i="2"/>
  <c r="L6130" i="2" s="1"/>
  <c r="J7179" i="2"/>
  <c r="L7179" i="2" s="1"/>
  <c r="J8228" i="2"/>
  <c r="L8228" i="2" s="1"/>
  <c r="J9277" i="2"/>
  <c r="L9277" i="2" s="1"/>
  <c r="J10326" i="2"/>
  <c r="L10326" i="2" s="1"/>
  <c r="J821" i="2"/>
  <c r="L821" i="2" s="1"/>
  <c r="J1870" i="2"/>
  <c r="L1870" i="2" s="1"/>
  <c r="J2919" i="2"/>
  <c r="L2919" i="2" s="1"/>
  <c r="J3968" i="2"/>
  <c r="L3968" i="2" s="1"/>
  <c r="J5017" i="2"/>
  <c r="L5017" i="2" s="1"/>
  <c r="J6066" i="2"/>
  <c r="L6066" i="2" s="1"/>
  <c r="J7115" i="2"/>
  <c r="L7115" i="2" s="1"/>
  <c r="J8164" i="2"/>
  <c r="L8164" i="2" s="1"/>
  <c r="J9213" i="2"/>
  <c r="L9213" i="2" s="1"/>
  <c r="J10262" i="2"/>
  <c r="L10262" i="2" s="1"/>
  <c r="J789" i="2"/>
  <c r="L789" i="2" s="1"/>
  <c r="J1838" i="2"/>
  <c r="L1838" i="2" s="1"/>
  <c r="J2887" i="2"/>
  <c r="L2887" i="2" s="1"/>
  <c r="J3936" i="2"/>
  <c r="L3936" i="2" s="1"/>
  <c r="J4985" i="2"/>
  <c r="L4985" i="2" s="1"/>
  <c r="J6034" i="2"/>
  <c r="L6034" i="2" s="1"/>
  <c r="J7083" i="2"/>
  <c r="L7083" i="2" s="1"/>
  <c r="J8132" i="2"/>
  <c r="L8132" i="2" s="1"/>
  <c r="J9181" i="2"/>
  <c r="L9181" i="2" s="1"/>
  <c r="J10230" i="2"/>
  <c r="L10230" i="2" s="1"/>
  <c r="J757" i="2"/>
  <c r="L757" i="2" s="1"/>
  <c r="J1806" i="2"/>
  <c r="L1806" i="2" s="1"/>
  <c r="J2855" i="2"/>
  <c r="L2855" i="2" s="1"/>
  <c r="J3904" i="2"/>
  <c r="L3904" i="2" s="1"/>
  <c r="J4953" i="2"/>
  <c r="L4953" i="2" s="1"/>
  <c r="J6002" i="2"/>
  <c r="L6002" i="2" s="1"/>
  <c r="J7051" i="2"/>
  <c r="L7051" i="2" s="1"/>
  <c r="J8100" i="2"/>
  <c r="L8100" i="2" s="1"/>
  <c r="J9149" i="2"/>
  <c r="L9149" i="2" s="1"/>
  <c r="J10198" i="2"/>
  <c r="L10198" i="2" s="1"/>
  <c r="J725" i="2"/>
  <c r="L725" i="2" s="1"/>
  <c r="J1774" i="2"/>
  <c r="L1774" i="2" s="1"/>
  <c r="J2823" i="2"/>
  <c r="L2823" i="2" s="1"/>
  <c r="J3872" i="2"/>
  <c r="L3872" i="2" s="1"/>
  <c r="J4921" i="2"/>
  <c r="L4921" i="2" s="1"/>
  <c r="J5970" i="2"/>
  <c r="L5970" i="2" s="1"/>
  <c r="J7019" i="2"/>
  <c r="L7019" i="2" s="1"/>
  <c r="J8068" i="2"/>
  <c r="L8068" i="2" s="1"/>
  <c r="J9117" i="2"/>
  <c r="L9117" i="2" s="1"/>
  <c r="J10166" i="2"/>
  <c r="L10166" i="2" s="1"/>
  <c r="J661" i="2"/>
  <c r="L661" i="2" s="1"/>
  <c r="J1710" i="2"/>
  <c r="L1710" i="2" s="1"/>
  <c r="J2759" i="2"/>
  <c r="L2759" i="2" s="1"/>
  <c r="J3808" i="2"/>
  <c r="L3808" i="2" s="1"/>
  <c r="J4857" i="2"/>
  <c r="L4857" i="2" s="1"/>
  <c r="J5906" i="2"/>
  <c r="L5906" i="2" s="1"/>
  <c r="J6955" i="2"/>
  <c r="L6955" i="2" s="1"/>
  <c r="J8004" i="2"/>
  <c r="L8004" i="2" s="1"/>
  <c r="J9053" i="2"/>
  <c r="L9053" i="2" s="1"/>
  <c r="J10102" i="2"/>
  <c r="L10102" i="2" s="1"/>
  <c r="J629" i="2"/>
  <c r="L629" i="2" s="1"/>
  <c r="J1678" i="2"/>
  <c r="L1678" i="2" s="1"/>
  <c r="J2727" i="2"/>
  <c r="L2727" i="2" s="1"/>
  <c r="J3776" i="2"/>
  <c r="L3776" i="2" s="1"/>
  <c r="J4825" i="2"/>
  <c r="L4825" i="2" s="1"/>
  <c r="J5874" i="2"/>
  <c r="L5874" i="2" s="1"/>
  <c r="J6923" i="2"/>
  <c r="L6923" i="2" s="1"/>
  <c r="J7972" i="2"/>
  <c r="L7972" i="2" s="1"/>
  <c r="J9021" i="2"/>
  <c r="L9021" i="2" s="1"/>
  <c r="J10070" i="2"/>
  <c r="L10070" i="2" s="1"/>
  <c r="J597" i="2"/>
  <c r="L597" i="2" s="1"/>
  <c r="J1646" i="2"/>
  <c r="L1646" i="2" s="1"/>
  <c r="J2695" i="2"/>
  <c r="L2695" i="2" s="1"/>
  <c r="J3744" i="2"/>
  <c r="L3744" i="2" s="1"/>
  <c r="J4793" i="2"/>
  <c r="L4793" i="2" s="1"/>
  <c r="J5842" i="2"/>
  <c r="L5842" i="2" s="1"/>
  <c r="J6891" i="2"/>
  <c r="L6891" i="2" s="1"/>
  <c r="J7940" i="2"/>
  <c r="L7940" i="2" s="1"/>
  <c r="J8989" i="2"/>
  <c r="L8989" i="2" s="1"/>
  <c r="J10038" i="2"/>
  <c r="L10038" i="2" s="1"/>
  <c r="J565" i="2"/>
  <c r="L565" i="2" s="1"/>
  <c r="J1614" i="2"/>
  <c r="L1614" i="2" s="1"/>
  <c r="J2663" i="2"/>
  <c r="L2663" i="2" s="1"/>
  <c r="J3712" i="2"/>
  <c r="L3712" i="2" s="1"/>
  <c r="J4761" i="2"/>
  <c r="L4761" i="2" s="1"/>
  <c r="J5810" i="2"/>
  <c r="L5810" i="2" s="1"/>
  <c r="J6859" i="2"/>
  <c r="L6859" i="2" s="1"/>
  <c r="J7908" i="2"/>
  <c r="L7908" i="2" s="1"/>
  <c r="J8957" i="2"/>
  <c r="L8957" i="2" s="1"/>
  <c r="J10006" i="2"/>
  <c r="L10006" i="2" s="1"/>
  <c r="J533" i="2"/>
  <c r="L533" i="2" s="1"/>
  <c r="J1582" i="2"/>
  <c r="L1582" i="2" s="1"/>
  <c r="J2631" i="2"/>
  <c r="L2631" i="2" s="1"/>
  <c r="J3680" i="2"/>
  <c r="L3680" i="2" s="1"/>
  <c r="J4729" i="2"/>
  <c r="L4729" i="2" s="1"/>
  <c r="J5778" i="2"/>
  <c r="L5778" i="2" s="1"/>
  <c r="J6827" i="2"/>
  <c r="L6827" i="2" s="1"/>
  <c r="J7876" i="2"/>
  <c r="L7876" i="2" s="1"/>
  <c r="J8925" i="2"/>
  <c r="L8925" i="2" s="1"/>
  <c r="J9974" i="2"/>
  <c r="L9974" i="2" s="1"/>
  <c r="J501" i="2"/>
  <c r="L501" i="2" s="1"/>
  <c r="J1550" i="2"/>
  <c r="L1550" i="2" s="1"/>
  <c r="J2599" i="2"/>
  <c r="L2599" i="2" s="1"/>
  <c r="J3648" i="2"/>
  <c r="L3648" i="2" s="1"/>
  <c r="J4697" i="2"/>
  <c r="L4697" i="2" s="1"/>
  <c r="J5746" i="2"/>
  <c r="L5746" i="2" s="1"/>
  <c r="J6795" i="2"/>
  <c r="L6795" i="2" s="1"/>
  <c r="J7844" i="2"/>
  <c r="L7844" i="2" s="1"/>
  <c r="J8893" i="2"/>
  <c r="L8893" i="2" s="1"/>
  <c r="J9942" i="2"/>
  <c r="L9942" i="2" s="1"/>
  <c r="J469" i="2"/>
  <c r="L469" i="2" s="1"/>
  <c r="J1518" i="2"/>
  <c r="L1518" i="2" s="1"/>
  <c r="J2567" i="2"/>
  <c r="L2567" i="2" s="1"/>
  <c r="J3616" i="2"/>
  <c r="L3616" i="2" s="1"/>
  <c r="J4665" i="2"/>
  <c r="L4665" i="2" s="1"/>
  <c r="J5714" i="2"/>
  <c r="L5714" i="2" s="1"/>
  <c r="J6763" i="2"/>
  <c r="L6763" i="2" s="1"/>
  <c r="J7812" i="2"/>
  <c r="L7812" i="2" s="1"/>
  <c r="J8861" i="2"/>
  <c r="L8861" i="2" s="1"/>
  <c r="J9910" i="2"/>
  <c r="L9910" i="2" s="1"/>
  <c r="J437" i="2"/>
  <c r="L437" i="2" s="1"/>
  <c r="J1486" i="2"/>
  <c r="L1486" i="2" s="1"/>
  <c r="J2535" i="2"/>
  <c r="L2535" i="2" s="1"/>
  <c r="J3584" i="2"/>
  <c r="L3584" i="2" s="1"/>
  <c r="J4633" i="2"/>
  <c r="L4633" i="2" s="1"/>
  <c r="J5682" i="2"/>
  <c r="L5682" i="2" s="1"/>
  <c r="J6731" i="2"/>
  <c r="L6731" i="2" s="1"/>
  <c r="J7780" i="2"/>
  <c r="L7780" i="2" s="1"/>
  <c r="J8829" i="2"/>
  <c r="L8829" i="2" s="1"/>
  <c r="J9878" i="2"/>
  <c r="L9878" i="2" s="1"/>
  <c r="J405" i="2"/>
  <c r="L405" i="2" s="1"/>
  <c r="J1454" i="2"/>
  <c r="L1454" i="2" s="1"/>
  <c r="J2503" i="2"/>
  <c r="L2503" i="2" s="1"/>
  <c r="J3552" i="2"/>
  <c r="L3552" i="2" s="1"/>
  <c r="J4601" i="2"/>
  <c r="L4601" i="2" s="1"/>
  <c r="J5650" i="2"/>
  <c r="L5650" i="2" s="1"/>
  <c r="J6699" i="2"/>
  <c r="L6699" i="2" s="1"/>
  <c r="J7748" i="2"/>
  <c r="L7748" i="2" s="1"/>
  <c r="J8797" i="2"/>
  <c r="L8797" i="2" s="1"/>
  <c r="J9846" i="2"/>
  <c r="L9846" i="2" s="1"/>
  <c r="J373" i="2"/>
  <c r="L373" i="2" s="1"/>
  <c r="J1422" i="2"/>
  <c r="L1422" i="2" s="1"/>
  <c r="J2471" i="2"/>
  <c r="L2471" i="2" s="1"/>
  <c r="J3520" i="2"/>
  <c r="L3520" i="2" s="1"/>
  <c r="J4569" i="2"/>
  <c r="L4569" i="2" s="1"/>
  <c r="J5618" i="2"/>
  <c r="L5618" i="2" s="1"/>
  <c r="J6667" i="2"/>
  <c r="L6667" i="2" s="1"/>
  <c r="J7716" i="2"/>
  <c r="L7716" i="2" s="1"/>
  <c r="J8765" i="2"/>
  <c r="L8765" i="2" s="1"/>
  <c r="J9814" i="2"/>
  <c r="L9814" i="2" s="1"/>
  <c r="J969" i="2"/>
  <c r="L969" i="2" s="1"/>
  <c r="J2018" i="2"/>
  <c r="L2018" i="2" s="1"/>
  <c r="J3067" i="2"/>
  <c r="L3067" i="2" s="1"/>
  <c r="J4116" i="2"/>
  <c r="L4116" i="2" s="1"/>
  <c r="J5165" i="2"/>
  <c r="L5165" i="2" s="1"/>
  <c r="J6214" i="2"/>
  <c r="L6214" i="2" s="1"/>
  <c r="J7263" i="2"/>
  <c r="L7263" i="2" s="1"/>
  <c r="J8312" i="2"/>
  <c r="L8312" i="2" s="1"/>
  <c r="J9361" i="2"/>
  <c r="L9361" i="2" s="1"/>
  <c r="J10410" i="2"/>
  <c r="L10410" i="2" s="1"/>
  <c r="J805" i="2"/>
  <c r="L805" i="2" s="1"/>
  <c r="J1854" i="2"/>
  <c r="L1854" i="2" s="1"/>
  <c r="J2903" i="2"/>
  <c r="L2903" i="2" s="1"/>
  <c r="J3952" i="2"/>
  <c r="L3952" i="2" s="1"/>
  <c r="J5001" i="2"/>
  <c r="L5001" i="2" s="1"/>
  <c r="J6050" i="2"/>
  <c r="L6050" i="2" s="1"/>
  <c r="J7099" i="2"/>
  <c r="L7099" i="2" s="1"/>
  <c r="J8148" i="2"/>
  <c r="L8148" i="2" s="1"/>
  <c r="J9197" i="2"/>
  <c r="L9197" i="2" s="1"/>
  <c r="J10246" i="2"/>
  <c r="L10246" i="2" s="1"/>
  <c r="J1054" i="2"/>
  <c r="L1054" i="2" s="1"/>
  <c r="J5" i="2"/>
  <c r="L5" i="2" s="1"/>
  <c r="J2103" i="2"/>
  <c r="L2103" i="2" s="1"/>
  <c r="J3152" i="2"/>
  <c r="L3152" i="2" s="1"/>
  <c r="J4201" i="2"/>
  <c r="L4201" i="2" s="1"/>
  <c r="J5250" i="2"/>
  <c r="L5250" i="2" s="1"/>
  <c r="J7348" i="2"/>
  <c r="L7348" i="2" s="1"/>
  <c r="J6299" i="2"/>
  <c r="L6299" i="2" s="1"/>
  <c r="J8397" i="2"/>
  <c r="L8397" i="2" s="1"/>
  <c r="J9446" i="2"/>
  <c r="L9446" i="2" s="1"/>
  <c r="J228" i="2"/>
  <c r="L228" i="2" s="1"/>
  <c r="J1277" i="2"/>
  <c r="L1277" i="2" s="1"/>
  <c r="J2326" i="2"/>
  <c r="L2326" i="2" s="1"/>
  <c r="J3375" i="2"/>
  <c r="L3375" i="2" s="1"/>
  <c r="J4424" i="2"/>
  <c r="L4424" i="2" s="1"/>
  <c r="J5473" i="2"/>
  <c r="L5473" i="2" s="1"/>
  <c r="J6522" i="2"/>
  <c r="L6522" i="2" s="1"/>
  <c r="J7571" i="2"/>
  <c r="L7571" i="2" s="1"/>
  <c r="J9669" i="2"/>
  <c r="L9669" i="2" s="1"/>
  <c r="J8620" i="2"/>
  <c r="L8620" i="2" s="1"/>
  <c r="J673" i="2"/>
  <c r="L673" i="2" s="1"/>
  <c r="J1722" i="2"/>
  <c r="L1722" i="2" s="1"/>
  <c r="J2771" i="2"/>
  <c r="L2771" i="2" s="1"/>
  <c r="J3820" i="2"/>
  <c r="L3820" i="2" s="1"/>
  <c r="J4869" i="2"/>
  <c r="L4869" i="2" s="1"/>
  <c r="J5918" i="2"/>
  <c r="L5918" i="2" s="1"/>
  <c r="J6967" i="2"/>
  <c r="L6967" i="2" s="1"/>
  <c r="J8016" i="2"/>
  <c r="L8016" i="2" s="1"/>
  <c r="J9065" i="2"/>
  <c r="L9065" i="2" s="1"/>
  <c r="J10114" i="2"/>
  <c r="L10114" i="2" s="1"/>
  <c r="J321" i="2"/>
  <c r="L321" i="2" s="1"/>
  <c r="J1370" i="2"/>
  <c r="L1370" i="2" s="1"/>
  <c r="J2419" i="2"/>
  <c r="L2419" i="2" s="1"/>
  <c r="J3468" i="2"/>
  <c r="L3468" i="2" s="1"/>
  <c r="J4517" i="2"/>
  <c r="L4517" i="2" s="1"/>
  <c r="J5566" i="2"/>
  <c r="L5566" i="2" s="1"/>
  <c r="J6615" i="2"/>
  <c r="L6615" i="2" s="1"/>
  <c r="J7664" i="2"/>
  <c r="L7664" i="2" s="1"/>
  <c r="J8713" i="2"/>
  <c r="L8713" i="2" s="1"/>
  <c r="J9762" i="2"/>
  <c r="L9762" i="2" s="1"/>
  <c r="K730" i="2"/>
  <c r="M730" i="2" s="1"/>
  <c r="K1779" i="2"/>
  <c r="M1779" i="2" s="1"/>
  <c r="K2828" i="2"/>
  <c r="M2828" i="2" s="1"/>
  <c r="K3877" i="2"/>
  <c r="M3877" i="2" s="1"/>
  <c r="K4926" i="2"/>
  <c r="M4926" i="2" s="1"/>
  <c r="K5975" i="2"/>
  <c r="M5975" i="2" s="1"/>
  <c r="K7024" i="2"/>
  <c r="M7024" i="2" s="1"/>
  <c r="K8073" i="2"/>
  <c r="M8073" i="2" s="1"/>
  <c r="K9122" i="2"/>
  <c r="M9122" i="2" s="1"/>
  <c r="K10171" i="2"/>
  <c r="M10171" i="2" s="1"/>
  <c r="K1075" i="2"/>
  <c r="M1075" i="2" s="1"/>
  <c r="K26" i="2"/>
  <c r="M26" i="2" s="1"/>
  <c r="K2124" i="2"/>
  <c r="M2124" i="2" s="1"/>
  <c r="K3173" i="2"/>
  <c r="M3173" i="2" s="1"/>
  <c r="K4222" i="2"/>
  <c r="M4222" i="2" s="1"/>
  <c r="K5271" i="2"/>
  <c r="M5271" i="2" s="1"/>
  <c r="K6320" i="2"/>
  <c r="M6320" i="2" s="1"/>
  <c r="K7369" i="2"/>
  <c r="M7369" i="2" s="1"/>
  <c r="K8418" i="2"/>
  <c r="M8418" i="2" s="1"/>
  <c r="K9467" i="2"/>
  <c r="M9467" i="2" s="1"/>
  <c r="J768" i="2"/>
  <c r="L768" i="2" s="1"/>
  <c r="J2866" i="2"/>
  <c r="L2866" i="2" s="1"/>
  <c r="J1817" i="2"/>
  <c r="L1817" i="2" s="1"/>
  <c r="J3915" i="2"/>
  <c r="L3915" i="2" s="1"/>
  <c r="J4964" i="2"/>
  <c r="L4964" i="2" s="1"/>
  <c r="J6013" i="2"/>
  <c r="L6013" i="2" s="1"/>
  <c r="J7062" i="2"/>
  <c r="L7062" i="2" s="1"/>
  <c r="J8111" i="2"/>
  <c r="L8111" i="2" s="1"/>
  <c r="J9160" i="2"/>
  <c r="L9160" i="2" s="1"/>
  <c r="J10209" i="2"/>
  <c r="L10209" i="2" s="1"/>
  <c r="J192" i="2"/>
  <c r="L192" i="2" s="1"/>
  <c r="J1241" i="2"/>
  <c r="L1241" i="2" s="1"/>
  <c r="J2290" i="2"/>
  <c r="L2290" i="2" s="1"/>
  <c r="J3339" i="2"/>
  <c r="L3339" i="2" s="1"/>
  <c r="J4388" i="2"/>
  <c r="L4388" i="2" s="1"/>
  <c r="J5437" i="2"/>
  <c r="L5437" i="2" s="1"/>
  <c r="J6486" i="2"/>
  <c r="L6486" i="2" s="1"/>
  <c r="J7535" i="2"/>
  <c r="L7535" i="2" s="1"/>
  <c r="J8584" i="2"/>
  <c r="L8584" i="2" s="1"/>
  <c r="J9633" i="2"/>
  <c r="L9633" i="2" s="1"/>
  <c r="K793" i="2"/>
  <c r="M793" i="2" s="1"/>
  <c r="K1842" i="2"/>
  <c r="M1842" i="2" s="1"/>
  <c r="K2891" i="2"/>
  <c r="M2891" i="2" s="1"/>
  <c r="K3940" i="2"/>
  <c r="M3940" i="2" s="1"/>
  <c r="K4989" i="2"/>
  <c r="M4989" i="2" s="1"/>
  <c r="K6038" i="2"/>
  <c r="M6038" i="2" s="1"/>
  <c r="K7087" i="2"/>
  <c r="M7087" i="2" s="1"/>
  <c r="K9185" i="2"/>
  <c r="M9185" i="2" s="1"/>
  <c r="K8136" i="2"/>
  <c r="M8136" i="2" s="1"/>
  <c r="K10234" i="2"/>
  <c r="M10234" i="2" s="1"/>
  <c r="K185" i="2"/>
  <c r="M185" i="2" s="1"/>
  <c r="K1234" i="2"/>
  <c r="M1234" i="2" s="1"/>
  <c r="K2283" i="2"/>
  <c r="M2283" i="2" s="1"/>
  <c r="K3332" i="2"/>
  <c r="M3332" i="2" s="1"/>
  <c r="K5430" i="2"/>
  <c r="M5430" i="2" s="1"/>
  <c r="K4381" i="2"/>
  <c r="M4381" i="2" s="1"/>
  <c r="K6479" i="2"/>
  <c r="M6479" i="2" s="1"/>
  <c r="K7528" i="2"/>
  <c r="M7528" i="2" s="1"/>
  <c r="K8577" i="2"/>
  <c r="M8577" i="2" s="1"/>
  <c r="K9626" i="2"/>
  <c r="M9626" i="2" s="1"/>
  <c r="J958" i="2"/>
  <c r="L958" i="2" s="1"/>
  <c r="J2007" i="2"/>
  <c r="L2007" i="2" s="1"/>
  <c r="J4105" i="2"/>
  <c r="L4105" i="2" s="1"/>
  <c r="J3056" i="2"/>
  <c r="L3056" i="2" s="1"/>
  <c r="J5154" i="2"/>
  <c r="L5154" i="2" s="1"/>
  <c r="J6203" i="2"/>
  <c r="L6203" i="2" s="1"/>
  <c r="J7252" i="2"/>
  <c r="L7252" i="2" s="1"/>
  <c r="J8301" i="2"/>
  <c r="L8301" i="2" s="1"/>
  <c r="J10399" i="2"/>
  <c r="L10399" i="2" s="1"/>
  <c r="J9350" i="2"/>
  <c r="L9350" i="2" s="1"/>
  <c r="J542" i="2"/>
  <c r="L542" i="2" s="1"/>
  <c r="J1591" i="2"/>
  <c r="L1591" i="2" s="1"/>
  <c r="J2640" i="2"/>
  <c r="L2640" i="2" s="1"/>
  <c r="J3689" i="2"/>
  <c r="L3689" i="2" s="1"/>
  <c r="J4738" i="2"/>
  <c r="L4738" i="2" s="1"/>
  <c r="J5787" i="2"/>
  <c r="L5787" i="2" s="1"/>
  <c r="J6836" i="2"/>
  <c r="L6836" i="2" s="1"/>
  <c r="J7885" i="2"/>
  <c r="L7885" i="2" s="1"/>
  <c r="J8934" i="2"/>
  <c r="L8934" i="2" s="1"/>
  <c r="J9983" i="2"/>
  <c r="L9983" i="2" s="1"/>
  <c r="J62" i="2"/>
  <c r="L62" i="2" s="1"/>
  <c r="J1111" i="2"/>
  <c r="L1111" i="2" s="1"/>
  <c r="J2160" i="2"/>
  <c r="L2160" i="2" s="1"/>
  <c r="J4258" i="2"/>
  <c r="L4258" i="2" s="1"/>
  <c r="J3209" i="2"/>
  <c r="L3209" i="2" s="1"/>
  <c r="J5307" i="2"/>
  <c r="L5307" i="2" s="1"/>
  <c r="J6356" i="2"/>
  <c r="L6356" i="2" s="1"/>
  <c r="J7405" i="2"/>
  <c r="L7405" i="2" s="1"/>
  <c r="J8454" i="2"/>
  <c r="L8454" i="2" s="1"/>
  <c r="J9503" i="2"/>
  <c r="L9503" i="2" s="1"/>
  <c r="K471" i="2"/>
  <c r="M471" i="2" s="1"/>
  <c r="K1520" i="2"/>
  <c r="M1520" i="2" s="1"/>
  <c r="K2569" i="2"/>
  <c r="M2569" i="2" s="1"/>
  <c r="K3618" i="2"/>
  <c r="M3618" i="2" s="1"/>
  <c r="K4667" i="2"/>
  <c r="M4667" i="2" s="1"/>
  <c r="K5716" i="2"/>
  <c r="M5716" i="2" s="1"/>
  <c r="K6765" i="2"/>
  <c r="M6765" i="2" s="1"/>
  <c r="K7814" i="2"/>
  <c r="M7814" i="2" s="1"/>
  <c r="K8863" i="2"/>
  <c r="M8863" i="2" s="1"/>
  <c r="K9912" i="2"/>
  <c r="M9912" i="2" s="1"/>
  <c r="J829" i="2"/>
  <c r="L829" i="2" s="1"/>
  <c r="J2927" i="2"/>
  <c r="L2927" i="2" s="1"/>
  <c r="J1878" i="2"/>
  <c r="L1878" i="2" s="1"/>
  <c r="J3976" i="2"/>
  <c r="L3976" i="2" s="1"/>
  <c r="J5025" i="2"/>
  <c r="L5025" i="2" s="1"/>
  <c r="J6074" i="2"/>
  <c r="L6074" i="2" s="1"/>
  <c r="J7123" i="2"/>
  <c r="L7123" i="2" s="1"/>
  <c r="J8172" i="2"/>
  <c r="L8172" i="2" s="1"/>
  <c r="J9221" i="2"/>
  <c r="L9221" i="2" s="1"/>
  <c r="J10270" i="2"/>
  <c r="L10270" i="2" s="1"/>
  <c r="J541" i="2"/>
  <c r="L541" i="2" s="1"/>
  <c r="J1590" i="2"/>
  <c r="L1590" i="2" s="1"/>
  <c r="J2639" i="2"/>
  <c r="L2639" i="2" s="1"/>
  <c r="J3688" i="2"/>
  <c r="L3688" i="2" s="1"/>
  <c r="J4737" i="2"/>
  <c r="L4737" i="2" s="1"/>
  <c r="J5786" i="2"/>
  <c r="L5786" i="2" s="1"/>
  <c r="J6835" i="2"/>
  <c r="L6835" i="2" s="1"/>
  <c r="J7884" i="2"/>
  <c r="L7884" i="2" s="1"/>
  <c r="J8933" i="2"/>
  <c r="L8933" i="2" s="1"/>
  <c r="J9982" i="2"/>
  <c r="L9982" i="2" s="1"/>
  <c r="J253" i="2"/>
  <c r="L253" i="2" s="1"/>
  <c r="J1302" i="2"/>
  <c r="L1302" i="2" s="1"/>
  <c r="J2351" i="2"/>
  <c r="L2351" i="2" s="1"/>
  <c r="J3400" i="2"/>
  <c r="L3400" i="2" s="1"/>
  <c r="J4449" i="2"/>
  <c r="L4449" i="2" s="1"/>
  <c r="J5498" i="2"/>
  <c r="L5498" i="2" s="1"/>
  <c r="J6547" i="2"/>
  <c r="L6547" i="2" s="1"/>
  <c r="J7596" i="2"/>
  <c r="L7596" i="2" s="1"/>
  <c r="J9694" i="2"/>
  <c r="L9694" i="2" s="1"/>
  <c r="J8645" i="2"/>
  <c r="L8645" i="2" s="1"/>
  <c r="K1014" i="2"/>
  <c r="M1014" i="2" s="1"/>
  <c r="K2063" i="2"/>
  <c r="M2063" i="2" s="1"/>
  <c r="K3112" i="2"/>
  <c r="M3112" i="2" s="1"/>
  <c r="K4161" i="2"/>
  <c r="M4161" i="2" s="1"/>
  <c r="K5210" i="2"/>
  <c r="M5210" i="2" s="1"/>
  <c r="K7308" i="2"/>
  <c r="M7308" i="2" s="1"/>
  <c r="K6259" i="2"/>
  <c r="M6259" i="2" s="1"/>
  <c r="K8357" i="2"/>
  <c r="M8357" i="2" s="1"/>
  <c r="K9406" i="2"/>
  <c r="M9406" i="2" s="1"/>
  <c r="K10455" i="2"/>
  <c r="M10455" i="2" s="1"/>
  <c r="K758" i="2"/>
  <c r="M758" i="2" s="1"/>
  <c r="K1807" i="2"/>
  <c r="M1807" i="2" s="1"/>
  <c r="K2856" i="2"/>
  <c r="M2856" i="2" s="1"/>
  <c r="K3905" i="2"/>
  <c r="M3905" i="2" s="1"/>
  <c r="K4954" i="2"/>
  <c r="M4954" i="2" s="1"/>
  <c r="K6003" i="2"/>
  <c r="M6003" i="2" s="1"/>
  <c r="K7052" i="2"/>
  <c r="M7052" i="2" s="1"/>
  <c r="K8101" i="2"/>
  <c r="M8101" i="2" s="1"/>
  <c r="K9150" i="2"/>
  <c r="M9150" i="2" s="1"/>
  <c r="K10199" i="2"/>
  <c r="M10199" i="2" s="1"/>
  <c r="K534" i="2"/>
  <c r="M534" i="2" s="1"/>
  <c r="K1583" i="2"/>
  <c r="M1583" i="2" s="1"/>
  <c r="K2632" i="2"/>
  <c r="M2632" i="2" s="1"/>
  <c r="K3681" i="2"/>
  <c r="M3681" i="2" s="1"/>
  <c r="K4730" i="2"/>
  <c r="M4730" i="2" s="1"/>
  <c r="K5779" i="2"/>
  <c r="M5779" i="2" s="1"/>
  <c r="K6828" i="2"/>
  <c r="M6828" i="2" s="1"/>
  <c r="K7877" i="2"/>
  <c r="M7877" i="2" s="1"/>
  <c r="K8926" i="2"/>
  <c r="M8926" i="2" s="1"/>
  <c r="K9975" i="2"/>
  <c r="M9975" i="2" s="1"/>
  <c r="K118" i="2"/>
  <c r="M118" i="2" s="1"/>
  <c r="K1167" i="2"/>
  <c r="M1167" i="2" s="1"/>
  <c r="K2216" i="2"/>
  <c r="M2216" i="2" s="1"/>
  <c r="K3265" i="2"/>
  <c r="M3265" i="2" s="1"/>
  <c r="K4314" i="2"/>
  <c r="M4314" i="2" s="1"/>
  <c r="K5363" i="2"/>
  <c r="M5363" i="2" s="1"/>
  <c r="K6412" i="2"/>
  <c r="M6412" i="2" s="1"/>
  <c r="K7461" i="2"/>
  <c r="M7461" i="2" s="1"/>
  <c r="K9559" i="2"/>
  <c r="M9559" i="2" s="1"/>
  <c r="K8510" i="2"/>
  <c r="M8510" i="2" s="1"/>
  <c r="J1014" i="2"/>
  <c r="L1014" i="2" s="1"/>
  <c r="J2063" i="2"/>
  <c r="L2063" i="2" s="1"/>
  <c r="J3112" i="2"/>
  <c r="L3112" i="2" s="1"/>
  <c r="J4161" i="2"/>
  <c r="L4161" i="2" s="1"/>
  <c r="J5210" i="2"/>
  <c r="L5210" i="2" s="1"/>
  <c r="J6259" i="2"/>
  <c r="L6259" i="2" s="1"/>
  <c r="J8357" i="2"/>
  <c r="L8357" i="2" s="1"/>
  <c r="J7308" i="2"/>
  <c r="L7308" i="2" s="1"/>
  <c r="J9406" i="2"/>
  <c r="L9406" i="2" s="1"/>
  <c r="J10455" i="2"/>
  <c r="L10455" i="2" s="1"/>
  <c r="J950" i="2"/>
  <c r="L950" i="2" s="1"/>
  <c r="J1999" i="2"/>
  <c r="L1999" i="2" s="1"/>
  <c r="J4097" i="2"/>
  <c r="L4097" i="2" s="1"/>
  <c r="J3048" i="2"/>
  <c r="L3048" i="2" s="1"/>
  <c r="J5146" i="2"/>
  <c r="L5146" i="2" s="1"/>
  <c r="J6195" i="2"/>
  <c r="L6195" i="2" s="1"/>
  <c r="J7244" i="2"/>
  <c r="L7244" i="2" s="1"/>
  <c r="J8293" i="2"/>
  <c r="L8293" i="2" s="1"/>
  <c r="J9342" i="2"/>
  <c r="L9342" i="2" s="1"/>
  <c r="J10391" i="2"/>
  <c r="L10391" i="2" s="1"/>
  <c r="J854" i="2"/>
  <c r="L854" i="2" s="1"/>
  <c r="J1903" i="2"/>
  <c r="L1903" i="2" s="1"/>
  <c r="J2952" i="2"/>
  <c r="L2952" i="2" s="1"/>
  <c r="J4001" i="2"/>
  <c r="L4001" i="2" s="1"/>
  <c r="J5050" i="2"/>
  <c r="L5050" i="2" s="1"/>
  <c r="J6099" i="2"/>
  <c r="L6099" i="2" s="1"/>
  <c r="J7148" i="2"/>
  <c r="L7148" i="2" s="1"/>
  <c r="J8197" i="2"/>
  <c r="L8197" i="2" s="1"/>
  <c r="J9246" i="2"/>
  <c r="L9246" i="2" s="1"/>
  <c r="J10295" i="2"/>
  <c r="L10295" i="2" s="1"/>
  <c r="J1807" i="2"/>
  <c r="L1807" i="2" s="1"/>
  <c r="J2856" i="2"/>
  <c r="L2856" i="2" s="1"/>
  <c r="J758" i="2"/>
  <c r="L758" i="2" s="1"/>
  <c r="J3905" i="2"/>
  <c r="L3905" i="2" s="1"/>
  <c r="J4954" i="2"/>
  <c r="L4954" i="2" s="1"/>
  <c r="J6003" i="2"/>
  <c r="L6003" i="2" s="1"/>
  <c r="J7052" i="2"/>
  <c r="L7052" i="2" s="1"/>
  <c r="J8101" i="2"/>
  <c r="L8101" i="2" s="1"/>
  <c r="J9150" i="2"/>
  <c r="L9150" i="2" s="1"/>
  <c r="J10199" i="2"/>
  <c r="L10199" i="2" s="1"/>
  <c r="J662" i="2"/>
  <c r="L662" i="2" s="1"/>
  <c r="J1711" i="2"/>
  <c r="L1711" i="2" s="1"/>
  <c r="J2760" i="2"/>
  <c r="L2760" i="2" s="1"/>
  <c r="J3809" i="2"/>
  <c r="L3809" i="2" s="1"/>
  <c r="J4858" i="2"/>
  <c r="L4858" i="2" s="1"/>
  <c r="J5907" i="2"/>
  <c r="L5907" i="2" s="1"/>
  <c r="J6956" i="2"/>
  <c r="L6956" i="2" s="1"/>
  <c r="J8005" i="2"/>
  <c r="L8005" i="2" s="1"/>
  <c r="J9054" i="2"/>
  <c r="L9054" i="2" s="1"/>
  <c r="J10103" i="2"/>
  <c r="L10103" i="2" s="1"/>
  <c r="J598" i="2"/>
  <c r="L598" i="2" s="1"/>
  <c r="J1647" i="2"/>
  <c r="L1647" i="2" s="1"/>
  <c r="J2696" i="2"/>
  <c r="L2696" i="2" s="1"/>
  <c r="J3745" i="2"/>
  <c r="L3745" i="2" s="1"/>
  <c r="J4794" i="2"/>
  <c r="L4794" i="2" s="1"/>
  <c r="J5843" i="2"/>
  <c r="L5843" i="2" s="1"/>
  <c r="J6892" i="2"/>
  <c r="L6892" i="2" s="1"/>
  <c r="J7941" i="2"/>
  <c r="L7941" i="2" s="1"/>
  <c r="J8990" i="2"/>
  <c r="L8990" i="2" s="1"/>
  <c r="J10039" i="2"/>
  <c r="L10039" i="2" s="1"/>
  <c r="J502" i="2"/>
  <c r="L502" i="2" s="1"/>
  <c r="J1551" i="2"/>
  <c r="L1551" i="2" s="1"/>
  <c r="J2600" i="2"/>
  <c r="L2600" i="2" s="1"/>
  <c r="J3649" i="2"/>
  <c r="L3649" i="2" s="1"/>
  <c r="J4698" i="2"/>
  <c r="L4698" i="2" s="1"/>
  <c r="J5747" i="2"/>
  <c r="L5747" i="2" s="1"/>
  <c r="J6796" i="2"/>
  <c r="L6796" i="2" s="1"/>
  <c r="J7845" i="2"/>
  <c r="L7845" i="2" s="1"/>
  <c r="J8894" i="2"/>
  <c r="L8894" i="2" s="1"/>
  <c r="J9943" i="2"/>
  <c r="L9943" i="2" s="1"/>
  <c r="J406" i="2"/>
  <c r="L406" i="2" s="1"/>
  <c r="J1455" i="2"/>
  <c r="L1455" i="2" s="1"/>
  <c r="J2504" i="2"/>
  <c r="L2504" i="2" s="1"/>
  <c r="J3553" i="2"/>
  <c r="L3553" i="2" s="1"/>
  <c r="J4602" i="2"/>
  <c r="L4602" i="2" s="1"/>
  <c r="J5651" i="2"/>
  <c r="L5651" i="2" s="1"/>
  <c r="J6700" i="2"/>
  <c r="L6700" i="2" s="1"/>
  <c r="J7749" i="2"/>
  <c r="L7749" i="2" s="1"/>
  <c r="J8798" i="2"/>
  <c r="L8798" i="2" s="1"/>
  <c r="J9847" i="2"/>
  <c r="L9847" i="2" s="1"/>
  <c r="J342" i="2"/>
  <c r="L342" i="2" s="1"/>
  <c r="J1391" i="2"/>
  <c r="L1391" i="2" s="1"/>
  <c r="J2440" i="2"/>
  <c r="L2440" i="2" s="1"/>
  <c r="J3489" i="2"/>
  <c r="L3489" i="2" s="1"/>
  <c r="J4538" i="2"/>
  <c r="L4538" i="2" s="1"/>
  <c r="J5587" i="2"/>
  <c r="L5587" i="2" s="1"/>
  <c r="J6636" i="2"/>
  <c r="L6636" i="2" s="1"/>
  <c r="J7685" i="2"/>
  <c r="L7685" i="2" s="1"/>
  <c r="J8734" i="2"/>
  <c r="L8734" i="2" s="1"/>
  <c r="J9783" i="2"/>
  <c r="L9783" i="2" s="1"/>
  <c r="J278" i="2"/>
  <c r="L278" i="2" s="1"/>
  <c r="J1327" i="2"/>
  <c r="L1327" i="2" s="1"/>
  <c r="J2376" i="2"/>
  <c r="L2376" i="2" s="1"/>
  <c r="J3425" i="2"/>
  <c r="L3425" i="2" s="1"/>
  <c r="J4474" i="2"/>
  <c r="L4474" i="2" s="1"/>
  <c r="J5523" i="2"/>
  <c r="L5523" i="2" s="1"/>
  <c r="J6572" i="2"/>
  <c r="L6572" i="2" s="1"/>
  <c r="J7621" i="2"/>
  <c r="L7621" i="2" s="1"/>
  <c r="J8670" i="2"/>
  <c r="L8670" i="2" s="1"/>
  <c r="J9719" i="2"/>
  <c r="L9719" i="2" s="1"/>
  <c r="J182" i="2"/>
  <c r="L182" i="2" s="1"/>
  <c r="J1231" i="2"/>
  <c r="L1231" i="2" s="1"/>
  <c r="J2280" i="2"/>
  <c r="L2280" i="2" s="1"/>
  <c r="J3329" i="2"/>
  <c r="L3329" i="2" s="1"/>
  <c r="J4378" i="2"/>
  <c r="L4378" i="2" s="1"/>
  <c r="J5427" i="2"/>
  <c r="L5427" i="2" s="1"/>
  <c r="J6476" i="2"/>
  <c r="L6476" i="2" s="1"/>
  <c r="J7525" i="2"/>
  <c r="L7525" i="2" s="1"/>
  <c r="J9623" i="2"/>
  <c r="L9623" i="2" s="1"/>
  <c r="J8574" i="2"/>
  <c r="L8574" i="2" s="1"/>
  <c r="J1135" i="2"/>
  <c r="L1135" i="2" s="1"/>
  <c r="J86" i="2"/>
  <c r="L86" i="2" s="1"/>
  <c r="J2184" i="2"/>
  <c r="L2184" i="2" s="1"/>
  <c r="J4282" i="2"/>
  <c r="L4282" i="2" s="1"/>
  <c r="J3233" i="2"/>
  <c r="L3233" i="2" s="1"/>
  <c r="J5331" i="2"/>
  <c r="L5331" i="2" s="1"/>
  <c r="J6380" i="2"/>
  <c r="L6380" i="2" s="1"/>
  <c r="J7429" i="2"/>
  <c r="L7429" i="2" s="1"/>
  <c r="J9527" i="2"/>
  <c r="L9527" i="2" s="1"/>
  <c r="J8478" i="2"/>
  <c r="L8478" i="2" s="1"/>
  <c r="K1039" i="2"/>
  <c r="M1039" i="2" s="1"/>
  <c r="K2088" i="2"/>
  <c r="M2088" i="2" s="1"/>
  <c r="K3137" i="2"/>
  <c r="M3137" i="2" s="1"/>
  <c r="K4186" i="2"/>
  <c r="M4186" i="2" s="1"/>
  <c r="K5235" i="2"/>
  <c r="M5235" i="2" s="1"/>
  <c r="K6284" i="2"/>
  <c r="M6284" i="2" s="1"/>
  <c r="K7333" i="2"/>
  <c r="M7333" i="2" s="1"/>
  <c r="K9431" i="2"/>
  <c r="M9431" i="2" s="1"/>
  <c r="K8382" i="2"/>
  <c r="M8382" i="2" s="1"/>
  <c r="K10480" i="2"/>
  <c r="M10480" i="2" s="1"/>
  <c r="K943" i="2"/>
  <c r="M943" i="2" s="1"/>
  <c r="K3041" i="2"/>
  <c r="M3041" i="2" s="1"/>
  <c r="K1992" i="2"/>
  <c r="M1992" i="2" s="1"/>
  <c r="K4090" i="2"/>
  <c r="M4090" i="2" s="1"/>
  <c r="K5139" i="2"/>
  <c r="M5139" i="2" s="1"/>
  <c r="K6188" i="2"/>
  <c r="M6188" i="2" s="1"/>
  <c r="K7237" i="2"/>
  <c r="M7237" i="2" s="1"/>
  <c r="K8286" i="2"/>
  <c r="M8286" i="2" s="1"/>
  <c r="K9335" i="2"/>
  <c r="M9335" i="2" s="1"/>
  <c r="K10384" i="2"/>
  <c r="M10384" i="2" s="1"/>
  <c r="K847" i="2"/>
  <c r="M847" i="2" s="1"/>
  <c r="K1896" i="2"/>
  <c r="M1896" i="2" s="1"/>
  <c r="K2945" i="2"/>
  <c r="M2945" i="2" s="1"/>
  <c r="K3994" i="2"/>
  <c r="M3994" i="2" s="1"/>
  <c r="K5043" i="2"/>
  <c r="M5043" i="2" s="1"/>
  <c r="K6092" i="2"/>
  <c r="M6092" i="2" s="1"/>
  <c r="K7141" i="2"/>
  <c r="M7141" i="2" s="1"/>
  <c r="K8190" i="2"/>
  <c r="M8190" i="2" s="1"/>
  <c r="K9239" i="2"/>
  <c r="M9239" i="2" s="1"/>
  <c r="K10288" i="2"/>
  <c r="M10288" i="2" s="1"/>
  <c r="K751" i="2"/>
  <c r="M751" i="2" s="1"/>
  <c r="K2849" i="2"/>
  <c r="M2849" i="2" s="1"/>
  <c r="K1800" i="2"/>
  <c r="M1800" i="2" s="1"/>
  <c r="K3898" i="2"/>
  <c r="M3898" i="2" s="1"/>
  <c r="K4947" i="2"/>
  <c r="M4947" i="2" s="1"/>
  <c r="K5996" i="2"/>
  <c r="M5996" i="2" s="1"/>
  <c r="K7045" i="2"/>
  <c r="M7045" i="2" s="1"/>
  <c r="K8094" i="2"/>
  <c r="M8094" i="2" s="1"/>
  <c r="K9143" i="2"/>
  <c r="M9143" i="2" s="1"/>
  <c r="K10192" i="2"/>
  <c r="M10192" i="2" s="1"/>
  <c r="K591" i="2"/>
  <c r="M591" i="2" s="1"/>
  <c r="K2689" i="2"/>
  <c r="M2689" i="2" s="1"/>
  <c r="K1640" i="2"/>
  <c r="M1640" i="2" s="1"/>
  <c r="K3738" i="2"/>
  <c r="M3738" i="2" s="1"/>
  <c r="K4787" i="2"/>
  <c r="M4787" i="2" s="1"/>
  <c r="K5836" i="2"/>
  <c r="M5836" i="2" s="1"/>
  <c r="K6885" i="2"/>
  <c r="M6885" i="2" s="1"/>
  <c r="K7934" i="2"/>
  <c r="M7934" i="2" s="1"/>
  <c r="K8983" i="2"/>
  <c r="M8983" i="2" s="1"/>
  <c r="K10032" i="2"/>
  <c r="M10032" i="2" s="1"/>
  <c r="K175" i="2"/>
  <c r="M175" i="2" s="1"/>
  <c r="K1224" i="2"/>
  <c r="M1224" i="2" s="1"/>
  <c r="K2273" i="2"/>
  <c r="M2273" i="2" s="1"/>
  <c r="K3322" i="2"/>
  <c r="M3322" i="2" s="1"/>
  <c r="K4371" i="2"/>
  <c r="M4371" i="2" s="1"/>
  <c r="K5420" i="2"/>
  <c r="M5420" i="2" s="1"/>
  <c r="K6469" i="2"/>
  <c r="M6469" i="2" s="1"/>
  <c r="K7518" i="2"/>
  <c r="M7518" i="2" s="1"/>
  <c r="K8567" i="2"/>
  <c r="M8567" i="2" s="1"/>
  <c r="K9616" i="2"/>
  <c r="M9616" i="2" s="1"/>
  <c r="J1045" i="2"/>
  <c r="L1045" i="2" s="1"/>
  <c r="J3143" i="2"/>
  <c r="L3143" i="2" s="1"/>
  <c r="J2094" i="2"/>
  <c r="L2094" i="2" s="1"/>
  <c r="J4192" i="2"/>
  <c r="L4192" i="2" s="1"/>
  <c r="J5241" i="2"/>
  <c r="L5241" i="2" s="1"/>
  <c r="J6290" i="2"/>
  <c r="L6290" i="2" s="1"/>
  <c r="J7339" i="2"/>
  <c r="L7339" i="2" s="1"/>
  <c r="J8388" i="2"/>
  <c r="L8388" i="2" s="1"/>
  <c r="J9437" i="2"/>
  <c r="L9437" i="2" s="1"/>
  <c r="J10486" i="2"/>
  <c r="L10486" i="2" s="1"/>
  <c r="J981" i="2"/>
  <c r="L981" i="2" s="1"/>
  <c r="J2030" i="2"/>
  <c r="L2030" i="2" s="1"/>
  <c r="J3079" i="2"/>
  <c r="L3079" i="2" s="1"/>
  <c r="J4128" i="2"/>
  <c r="L4128" i="2" s="1"/>
  <c r="J5177" i="2"/>
  <c r="L5177" i="2" s="1"/>
  <c r="J6226" i="2"/>
  <c r="L6226" i="2" s="1"/>
  <c r="J7275" i="2"/>
  <c r="L7275" i="2" s="1"/>
  <c r="J8324" i="2"/>
  <c r="L8324" i="2" s="1"/>
  <c r="J10422" i="2"/>
  <c r="L10422" i="2" s="1"/>
  <c r="J9373" i="2"/>
  <c r="L9373" i="2" s="1"/>
  <c r="J917" i="2"/>
  <c r="L917" i="2" s="1"/>
  <c r="J3015" i="2"/>
  <c r="L3015" i="2" s="1"/>
  <c r="J1966" i="2"/>
  <c r="L1966" i="2" s="1"/>
  <c r="J4064" i="2"/>
  <c r="L4064" i="2" s="1"/>
  <c r="J5113" i="2"/>
  <c r="L5113" i="2" s="1"/>
  <c r="J6162" i="2"/>
  <c r="L6162" i="2" s="1"/>
  <c r="J7211" i="2"/>
  <c r="L7211" i="2" s="1"/>
  <c r="J8260" i="2"/>
  <c r="L8260" i="2" s="1"/>
  <c r="J10358" i="2"/>
  <c r="L10358" i="2" s="1"/>
  <c r="J9309" i="2"/>
  <c r="L9309" i="2" s="1"/>
  <c r="J853" i="2"/>
  <c r="L853" i="2" s="1"/>
  <c r="J1902" i="2"/>
  <c r="L1902" i="2" s="1"/>
  <c r="J2951" i="2"/>
  <c r="L2951" i="2" s="1"/>
  <c r="J4000" i="2"/>
  <c r="L4000" i="2" s="1"/>
  <c r="J5049" i="2"/>
  <c r="L5049" i="2" s="1"/>
  <c r="J6098" i="2"/>
  <c r="L6098" i="2" s="1"/>
  <c r="J7147" i="2"/>
  <c r="L7147" i="2" s="1"/>
  <c r="J8196" i="2"/>
  <c r="L8196" i="2" s="1"/>
  <c r="J9245" i="2"/>
  <c r="L9245" i="2" s="1"/>
  <c r="J10294" i="2"/>
  <c r="L10294" i="2" s="1"/>
  <c r="J693" i="2"/>
  <c r="L693" i="2" s="1"/>
  <c r="J1742" i="2"/>
  <c r="L1742" i="2" s="1"/>
  <c r="J2791" i="2"/>
  <c r="L2791" i="2" s="1"/>
  <c r="J3840" i="2"/>
  <c r="L3840" i="2" s="1"/>
  <c r="J4889" i="2"/>
  <c r="L4889" i="2" s="1"/>
  <c r="J5938" i="2"/>
  <c r="L5938" i="2" s="1"/>
  <c r="J6987" i="2"/>
  <c r="L6987" i="2" s="1"/>
  <c r="J8036" i="2"/>
  <c r="L8036" i="2" s="1"/>
  <c r="J9085" i="2"/>
  <c r="L9085" i="2" s="1"/>
  <c r="J10134" i="2"/>
  <c r="L10134" i="2" s="1"/>
  <c r="J1044" i="2"/>
  <c r="L1044" i="2" s="1"/>
  <c r="J2093" i="2"/>
  <c r="L2093" i="2" s="1"/>
  <c r="J3142" i="2"/>
  <c r="L3142" i="2" s="1"/>
  <c r="J4191" i="2"/>
  <c r="L4191" i="2" s="1"/>
  <c r="J5240" i="2"/>
  <c r="L5240" i="2" s="1"/>
  <c r="J6289" i="2"/>
  <c r="L6289" i="2" s="1"/>
  <c r="J7338" i="2"/>
  <c r="L7338" i="2" s="1"/>
  <c r="J8387" i="2"/>
  <c r="L8387" i="2" s="1"/>
  <c r="J9436" i="2"/>
  <c r="L9436" i="2" s="1"/>
  <c r="J10485" i="2"/>
  <c r="L10485" i="2" s="1"/>
  <c r="J1012" i="2"/>
  <c r="L1012" i="2" s="1"/>
  <c r="J2061" i="2"/>
  <c r="L2061" i="2" s="1"/>
  <c r="J3110" i="2"/>
  <c r="L3110" i="2" s="1"/>
  <c r="J4159" i="2"/>
  <c r="L4159" i="2" s="1"/>
  <c r="J5208" i="2"/>
  <c r="L5208" i="2" s="1"/>
  <c r="J6257" i="2"/>
  <c r="L6257" i="2" s="1"/>
  <c r="J7306" i="2"/>
  <c r="L7306" i="2" s="1"/>
  <c r="J8355" i="2"/>
  <c r="L8355" i="2" s="1"/>
  <c r="J9404" i="2"/>
  <c r="L9404" i="2" s="1"/>
  <c r="J10453" i="2"/>
  <c r="L10453" i="2" s="1"/>
  <c r="J980" i="2"/>
  <c r="L980" i="2" s="1"/>
  <c r="J2029" i="2"/>
  <c r="L2029" i="2" s="1"/>
  <c r="J3078" i="2"/>
  <c r="L3078" i="2" s="1"/>
  <c r="J4127" i="2"/>
  <c r="L4127" i="2" s="1"/>
  <c r="J5176" i="2"/>
  <c r="L5176" i="2" s="1"/>
  <c r="J7274" i="2"/>
  <c r="L7274" i="2" s="1"/>
  <c r="J6225" i="2"/>
  <c r="L6225" i="2" s="1"/>
  <c r="J8323" i="2"/>
  <c r="L8323" i="2" s="1"/>
  <c r="J9372" i="2"/>
  <c r="L9372" i="2" s="1"/>
  <c r="J10421" i="2"/>
  <c r="L10421" i="2" s="1"/>
  <c r="J948" i="2"/>
  <c r="L948" i="2" s="1"/>
  <c r="J1997" i="2"/>
  <c r="L1997" i="2" s="1"/>
  <c r="J3046" i="2"/>
  <c r="L3046" i="2" s="1"/>
  <c r="J4095" i="2"/>
  <c r="L4095" i="2" s="1"/>
  <c r="J5144" i="2"/>
  <c r="L5144" i="2" s="1"/>
  <c r="J7242" i="2"/>
  <c r="L7242" i="2" s="1"/>
  <c r="J6193" i="2"/>
  <c r="L6193" i="2" s="1"/>
  <c r="J9340" i="2"/>
  <c r="L9340" i="2" s="1"/>
  <c r="J8291" i="2"/>
  <c r="L8291" i="2" s="1"/>
  <c r="J10389" i="2"/>
  <c r="L10389" i="2" s="1"/>
  <c r="J916" i="2"/>
  <c r="L916" i="2" s="1"/>
  <c r="J1965" i="2"/>
  <c r="L1965" i="2" s="1"/>
  <c r="J3014" i="2"/>
  <c r="L3014" i="2" s="1"/>
  <c r="J5112" i="2"/>
  <c r="L5112" i="2" s="1"/>
  <c r="J4063" i="2"/>
  <c r="L4063" i="2" s="1"/>
  <c r="J7210" i="2"/>
  <c r="L7210" i="2" s="1"/>
  <c r="J6161" i="2"/>
  <c r="L6161" i="2" s="1"/>
  <c r="J8259" i="2"/>
  <c r="L8259" i="2" s="1"/>
  <c r="J9308" i="2"/>
  <c r="L9308" i="2" s="1"/>
  <c r="J10357" i="2"/>
  <c r="L10357" i="2" s="1"/>
  <c r="J884" i="2"/>
  <c r="L884" i="2" s="1"/>
  <c r="J1933" i="2"/>
  <c r="L1933" i="2" s="1"/>
  <c r="J2982" i="2"/>
  <c r="L2982" i="2" s="1"/>
  <c r="J5080" i="2"/>
  <c r="L5080" i="2" s="1"/>
  <c r="J4031" i="2"/>
  <c r="L4031" i="2" s="1"/>
  <c r="J6129" i="2"/>
  <c r="L6129" i="2" s="1"/>
  <c r="J7178" i="2"/>
  <c r="L7178" i="2" s="1"/>
  <c r="J8227" i="2"/>
  <c r="L8227" i="2" s="1"/>
  <c r="J9276" i="2"/>
  <c r="L9276" i="2" s="1"/>
  <c r="J10325" i="2"/>
  <c r="L10325" i="2" s="1"/>
  <c r="J852" i="2"/>
  <c r="L852" i="2" s="1"/>
  <c r="J1901" i="2"/>
  <c r="L1901" i="2" s="1"/>
  <c r="J2950" i="2"/>
  <c r="L2950" i="2" s="1"/>
  <c r="J3999" i="2"/>
  <c r="L3999" i="2" s="1"/>
  <c r="J5048" i="2"/>
  <c r="L5048" i="2" s="1"/>
  <c r="J6097" i="2"/>
  <c r="L6097" i="2" s="1"/>
  <c r="J7146" i="2"/>
  <c r="L7146" i="2" s="1"/>
  <c r="J8195" i="2"/>
  <c r="L8195" i="2" s="1"/>
  <c r="J9244" i="2"/>
  <c r="L9244" i="2" s="1"/>
  <c r="J10293" i="2"/>
  <c r="L10293" i="2" s="1"/>
  <c r="J820" i="2"/>
  <c r="L820" i="2" s="1"/>
  <c r="J1869" i="2"/>
  <c r="L1869" i="2" s="1"/>
  <c r="J2918" i="2"/>
  <c r="L2918" i="2" s="1"/>
  <c r="J3967" i="2"/>
  <c r="L3967" i="2" s="1"/>
  <c r="J5016" i="2"/>
  <c r="L5016" i="2" s="1"/>
  <c r="J6065" i="2"/>
  <c r="L6065" i="2" s="1"/>
  <c r="J7114" i="2"/>
  <c r="L7114" i="2" s="1"/>
  <c r="J8163" i="2"/>
  <c r="L8163" i="2" s="1"/>
  <c r="J9212" i="2"/>
  <c r="L9212" i="2" s="1"/>
  <c r="J10261" i="2"/>
  <c r="L10261" i="2" s="1"/>
  <c r="J788" i="2"/>
  <c r="L788" i="2" s="1"/>
  <c r="J1837" i="2"/>
  <c r="L1837" i="2" s="1"/>
  <c r="J2886" i="2"/>
  <c r="L2886" i="2" s="1"/>
  <c r="J3935" i="2"/>
  <c r="L3935" i="2" s="1"/>
  <c r="J4984" i="2"/>
  <c r="L4984" i="2" s="1"/>
  <c r="J6033" i="2"/>
  <c r="L6033" i="2" s="1"/>
  <c r="J7082" i="2"/>
  <c r="L7082" i="2" s="1"/>
  <c r="J8131" i="2"/>
  <c r="L8131" i="2" s="1"/>
  <c r="J9180" i="2"/>
  <c r="L9180" i="2" s="1"/>
  <c r="J10229" i="2"/>
  <c r="L10229" i="2" s="1"/>
  <c r="J756" i="2"/>
  <c r="L756" i="2" s="1"/>
  <c r="J1805" i="2"/>
  <c r="L1805" i="2" s="1"/>
  <c r="J2854" i="2"/>
  <c r="L2854" i="2" s="1"/>
  <c r="J3903" i="2"/>
  <c r="L3903" i="2" s="1"/>
  <c r="J4952" i="2"/>
  <c r="L4952" i="2" s="1"/>
  <c r="J6001" i="2"/>
  <c r="L6001" i="2" s="1"/>
  <c r="J7050" i="2"/>
  <c r="L7050" i="2" s="1"/>
  <c r="J8099" i="2"/>
  <c r="L8099" i="2" s="1"/>
  <c r="J9148" i="2"/>
  <c r="L9148" i="2" s="1"/>
  <c r="J10197" i="2"/>
  <c r="L10197" i="2" s="1"/>
  <c r="J724" i="2"/>
  <c r="L724" i="2" s="1"/>
  <c r="J1773" i="2"/>
  <c r="L1773" i="2" s="1"/>
  <c r="J2822" i="2"/>
  <c r="L2822" i="2" s="1"/>
  <c r="J3871" i="2"/>
  <c r="L3871" i="2" s="1"/>
  <c r="J4920" i="2"/>
  <c r="L4920" i="2" s="1"/>
  <c r="J5969" i="2"/>
  <c r="L5969" i="2" s="1"/>
  <c r="J7018" i="2"/>
  <c r="L7018" i="2" s="1"/>
  <c r="J8067" i="2"/>
  <c r="L8067" i="2" s="1"/>
  <c r="J9116" i="2"/>
  <c r="L9116" i="2" s="1"/>
  <c r="J10165" i="2"/>
  <c r="L10165" i="2" s="1"/>
  <c r="J692" i="2"/>
  <c r="L692" i="2" s="1"/>
  <c r="J1741" i="2"/>
  <c r="L1741" i="2" s="1"/>
  <c r="J2790" i="2"/>
  <c r="L2790" i="2" s="1"/>
  <c r="J3839" i="2"/>
  <c r="L3839" i="2" s="1"/>
  <c r="J4888" i="2"/>
  <c r="L4888" i="2" s="1"/>
  <c r="J5937" i="2"/>
  <c r="L5937" i="2" s="1"/>
  <c r="J6986" i="2"/>
  <c r="L6986" i="2" s="1"/>
  <c r="J8035" i="2"/>
  <c r="L8035" i="2" s="1"/>
  <c r="J9084" i="2"/>
  <c r="L9084" i="2" s="1"/>
  <c r="J10133" i="2"/>
  <c r="L10133" i="2" s="1"/>
  <c r="J660" i="2"/>
  <c r="L660" i="2" s="1"/>
  <c r="J1709" i="2"/>
  <c r="L1709" i="2" s="1"/>
  <c r="J2758" i="2"/>
  <c r="L2758" i="2" s="1"/>
  <c r="J3807" i="2"/>
  <c r="L3807" i="2" s="1"/>
  <c r="J4856" i="2"/>
  <c r="L4856" i="2" s="1"/>
  <c r="J5905" i="2"/>
  <c r="L5905" i="2" s="1"/>
  <c r="J6954" i="2"/>
  <c r="L6954" i="2" s="1"/>
  <c r="J8003" i="2"/>
  <c r="L8003" i="2" s="1"/>
  <c r="J9052" i="2"/>
  <c r="L9052" i="2" s="1"/>
  <c r="J10101" i="2"/>
  <c r="L10101" i="2" s="1"/>
  <c r="J628" i="2"/>
  <c r="L628" i="2" s="1"/>
  <c r="J1677" i="2"/>
  <c r="L1677" i="2" s="1"/>
  <c r="J2726" i="2"/>
  <c r="L2726" i="2" s="1"/>
  <c r="J3775" i="2"/>
  <c r="L3775" i="2" s="1"/>
  <c r="J4824" i="2"/>
  <c r="L4824" i="2" s="1"/>
  <c r="J5873" i="2"/>
  <c r="L5873" i="2" s="1"/>
  <c r="J6922" i="2"/>
  <c r="L6922" i="2" s="1"/>
  <c r="J7971" i="2"/>
  <c r="L7971" i="2" s="1"/>
  <c r="J9020" i="2"/>
  <c r="L9020" i="2" s="1"/>
  <c r="J10069" i="2"/>
  <c r="L10069" i="2" s="1"/>
  <c r="J596" i="2"/>
  <c r="L596" i="2" s="1"/>
  <c r="J1645" i="2"/>
  <c r="L1645" i="2" s="1"/>
  <c r="J2694" i="2"/>
  <c r="L2694" i="2" s="1"/>
  <c r="J3743" i="2"/>
  <c r="L3743" i="2" s="1"/>
  <c r="J4792" i="2"/>
  <c r="L4792" i="2" s="1"/>
  <c r="J5841" i="2"/>
  <c r="L5841" i="2" s="1"/>
  <c r="J6890" i="2"/>
  <c r="L6890" i="2" s="1"/>
  <c r="J7939" i="2"/>
  <c r="L7939" i="2" s="1"/>
  <c r="J8988" i="2"/>
  <c r="L8988" i="2" s="1"/>
  <c r="J10037" i="2"/>
  <c r="L10037" i="2" s="1"/>
  <c r="J564" i="2"/>
  <c r="L564" i="2" s="1"/>
  <c r="J1613" i="2"/>
  <c r="L1613" i="2" s="1"/>
  <c r="J2662" i="2"/>
  <c r="L2662" i="2" s="1"/>
  <c r="J3711" i="2"/>
  <c r="L3711" i="2" s="1"/>
  <c r="J4760" i="2"/>
  <c r="L4760" i="2" s="1"/>
  <c r="J5809" i="2"/>
  <c r="L5809" i="2" s="1"/>
  <c r="J6858" i="2"/>
  <c r="L6858" i="2" s="1"/>
  <c r="J7907" i="2"/>
  <c r="L7907" i="2" s="1"/>
  <c r="J8956" i="2"/>
  <c r="L8956" i="2" s="1"/>
  <c r="J10005" i="2"/>
  <c r="L10005" i="2" s="1"/>
  <c r="J532" i="2"/>
  <c r="L532" i="2" s="1"/>
  <c r="J1581" i="2"/>
  <c r="L1581" i="2" s="1"/>
  <c r="J2630" i="2"/>
  <c r="L2630" i="2" s="1"/>
  <c r="J3679" i="2"/>
  <c r="L3679" i="2" s="1"/>
  <c r="J4728" i="2"/>
  <c r="L4728" i="2" s="1"/>
  <c r="J5777" i="2"/>
  <c r="L5777" i="2" s="1"/>
  <c r="J6826" i="2"/>
  <c r="L6826" i="2" s="1"/>
  <c r="J7875" i="2"/>
  <c r="L7875" i="2" s="1"/>
  <c r="J8924" i="2"/>
  <c r="L8924" i="2" s="1"/>
  <c r="J9973" i="2"/>
  <c r="L9973" i="2" s="1"/>
  <c r="J500" i="2"/>
  <c r="L500" i="2" s="1"/>
  <c r="J1549" i="2"/>
  <c r="L1549" i="2" s="1"/>
  <c r="J2598" i="2"/>
  <c r="L2598" i="2" s="1"/>
  <c r="J3647" i="2"/>
  <c r="L3647" i="2" s="1"/>
  <c r="J4696" i="2"/>
  <c r="L4696" i="2" s="1"/>
  <c r="J5745" i="2"/>
  <c r="L5745" i="2" s="1"/>
  <c r="J6794" i="2"/>
  <c r="L6794" i="2" s="1"/>
  <c r="J7843" i="2"/>
  <c r="L7843" i="2" s="1"/>
  <c r="J8892" i="2"/>
  <c r="L8892" i="2" s="1"/>
  <c r="J9941" i="2"/>
  <c r="L9941" i="2" s="1"/>
  <c r="J468" i="2"/>
  <c r="L468" i="2" s="1"/>
  <c r="J1517" i="2"/>
  <c r="L1517" i="2" s="1"/>
  <c r="J2566" i="2"/>
  <c r="L2566" i="2" s="1"/>
  <c r="J3615" i="2"/>
  <c r="L3615" i="2" s="1"/>
  <c r="J4664" i="2"/>
  <c r="L4664" i="2" s="1"/>
  <c r="J5713" i="2"/>
  <c r="L5713" i="2" s="1"/>
  <c r="J6762" i="2"/>
  <c r="L6762" i="2" s="1"/>
  <c r="J7811" i="2"/>
  <c r="L7811" i="2" s="1"/>
  <c r="J8860" i="2"/>
  <c r="L8860" i="2" s="1"/>
  <c r="J9909" i="2"/>
  <c r="L9909" i="2" s="1"/>
  <c r="J436" i="2"/>
  <c r="L436" i="2" s="1"/>
  <c r="J1485" i="2"/>
  <c r="L1485" i="2" s="1"/>
  <c r="J2534" i="2"/>
  <c r="L2534" i="2" s="1"/>
  <c r="J3583" i="2"/>
  <c r="L3583" i="2" s="1"/>
  <c r="J4632" i="2"/>
  <c r="L4632" i="2" s="1"/>
  <c r="J5681" i="2"/>
  <c r="L5681" i="2" s="1"/>
  <c r="J6730" i="2"/>
  <c r="L6730" i="2" s="1"/>
  <c r="J7779" i="2"/>
  <c r="L7779" i="2" s="1"/>
  <c r="J8828" i="2"/>
  <c r="L8828" i="2" s="1"/>
  <c r="J9877" i="2"/>
  <c r="L9877" i="2" s="1"/>
  <c r="J404" i="2"/>
  <c r="L404" i="2" s="1"/>
  <c r="J1453" i="2"/>
  <c r="L1453" i="2" s="1"/>
  <c r="J2502" i="2"/>
  <c r="L2502" i="2" s="1"/>
  <c r="J3551" i="2"/>
  <c r="L3551" i="2" s="1"/>
  <c r="J4600" i="2"/>
  <c r="L4600" i="2" s="1"/>
  <c r="J5649" i="2"/>
  <c r="L5649" i="2" s="1"/>
  <c r="J6698" i="2"/>
  <c r="L6698" i="2" s="1"/>
  <c r="J7747" i="2"/>
  <c r="L7747" i="2" s="1"/>
  <c r="J8796" i="2"/>
  <c r="L8796" i="2" s="1"/>
  <c r="J9845" i="2"/>
  <c r="L9845" i="2" s="1"/>
  <c r="J372" i="2"/>
  <c r="L372" i="2" s="1"/>
  <c r="J1421" i="2"/>
  <c r="L1421" i="2" s="1"/>
  <c r="J2470" i="2"/>
  <c r="L2470" i="2" s="1"/>
  <c r="J3519" i="2"/>
  <c r="L3519" i="2" s="1"/>
  <c r="J4568" i="2"/>
  <c r="L4568" i="2" s="1"/>
  <c r="J5617" i="2"/>
  <c r="L5617" i="2" s="1"/>
  <c r="J6666" i="2"/>
  <c r="L6666" i="2" s="1"/>
  <c r="J7715" i="2"/>
  <c r="L7715" i="2" s="1"/>
  <c r="J8764" i="2"/>
  <c r="L8764" i="2" s="1"/>
  <c r="J9813" i="2"/>
  <c r="L9813" i="2" s="1"/>
  <c r="J340" i="2"/>
  <c r="L340" i="2" s="1"/>
  <c r="J1389" i="2"/>
  <c r="L1389" i="2" s="1"/>
  <c r="J2438" i="2"/>
  <c r="L2438" i="2" s="1"/>
  <c r="J3487" i="2"/>
  <c r="L3487" i="2" s="1"/>
  <c r="J4536" i="2"/>
  <c r="L4536" i="2" s="1"/>
  <c r="J5585" i="2"/>
  <c r="L5585" i="2" s="1"/>
  <c r="J6634" i="2"/>
  <c r="L6634" i="2" s="1"/>
  <c r="J7683" i="2"/>
  <c r="L7683" i="2" s="1"/>
  <c r="J8732" i="2"/>
  <c r="L8732" i="2" s="1"/>
  <c r="J9781" i="2"/>
  <c r="L9781" i="2" s="1"/>
  <c r="J308" i="2"/>
  <c r="L308" i="2" s="1"/>
  <c r="J1357" i="2"/>
  <c r="L1357" i="2" s="1"/>
  <c r="J2406" i="2"/>
  <c r="L2406" i="2" s="1"/>
  <c r="J3455" i="2"/>
  <c r="L3455" i="2" s="1"/>
  <c r="J4504" i="2"/>
  <c r="L4504" i="2" s="1"/>
  <c r="J5553" i="2"/>
  <c r="L5553" i="2" s="1"/>
  <c r="J6602" i="2"/>
  <c r="L6602" i="2" s="1"/>
  <c r="J7651" i="2"/>
  <c r="L7651" i="2" s="1"/>
  <c r="J8700" i="2"/>
  <c r="L8700" i="2" s="1"/>
  <c r="J9749" i="2"/>
  <c r="L9749" i="2" s="1"/>
  <c r="J276" i="2"/>
  <c r="L276" i="2" s="1"/>
  <c r="J1325" i="2"/>
  <c r="L1325" i="2" s="1"/>
  <c r="J2374" i="2"/>
  <c r="L2374" i="2" s="1"/>
  <c r="J3423" i="2"/>
  <c r="L3423" i="2" s="1"/>
  <c r="J4472" i="2"/>
  <c r="L4472" i="2" s="1"/>
  <c r="J5521" i="2"/>
  <c r="L5521" i="2" s="1"/>
  <c r="J6570" i="2"/>
  <c r="L6570" i="2" s="1"/>
  <c r="J7619" i="2"/>
  <c r="L7619" i="2" s="1"/>
  <c r="J8668" i="2"/>
  <c r="L8668" i="2" s="1"/>
  <c r="J9717" i="2"/>
  <c r="L9717" i="2" s="1"/>
  <c r="J244" i="2"/>
  <c r="L244" i="2" s="1"/>
  <c r="J1293" i="2"/>
  <c r="L1293" i="2" s="1"/>
  <c r="J2342" i="2"/>
  <c r="L2342" i="2" s="1"/>
  <c r="J3391" i="2"/>
  <c r="L3391" i="2" s="1"/>
  <c r="J4440" i="2"/>
  <c r="L4440" i="2" s="1"/>
  <c r="J5489" i="2"/>
  <c r="L5489" i="2" s="1"/>
  <c r="J6538" i="2"/>
  <c r="L6538" i="2" s="1"/>
  <c r="J7587" i="2"/>
  <c r="L7587" i="2" s="1"/>
  <c r="J8636" i="2"/>
  <c r="L8636" i="2" s="1"/>
  <c r="J9685" i="2"/>
  <c r="L9685" i="2" s="1"/>
  <c r="J212" i="2"/>
  <c r="L212" i="2" s="1"/>
  <c r="J2310" i="2"/>
  <c r="L2310" i="2" s="1"/>
  <c r="J1261" i="2"/>
  <c r="L1261" i="2" s="1"/>
  <c r="J3359" i="2"/>
  <c r="L3359" i="2" s="1"/>
  <c r="J4408" i="2"/>
  <c r="L4408" i="2" s="1"/>
  <c r="J5457" i="2"/>
  <c r="L5457" i="2" s="1"/>
  <c r="J6506" i="2"/>
  <c r="L6506" i="2" s="1"/>
  <c r="J7555" i="2"/>
  <c r="L7555" i="2" s="1"/>
  <c r="J8604" i="2"/>
  <c r="L8604" i="2" s="1"/>
  <c r="J9653" i="2"/>
  <c r="L9653" i="2" s="1"/>
  <c r="J180" i="2"/>
  <c r="L180" i="2" s="1"/>
  <c r="J1229" i="2"/>
  <c r="L1229" i="2" s="1"/>
  <c r="J2278" i="2"/>
  <c r="L2278" i="2" s="1"/>
  <c r="J3327" i="2"/>
  <c r="L3327" i="2" s="1"/>
  <c r="J4376" i="2"/>
  <c r="L4376" i="2" s="1"/>
  <c r="J5425" i="2"/>
  <c r="L5425" i="2" s="1"/>
  <c r="J6474" i="2"/>
  <c r="L6474" i="2" s="1"/>
  <c r="J7523" i="2"/>
  <c r="L7523" i="2" s="1"/>
  <c r="J8572" i="2"/>
  <c r="L8572" i="2" s="1"/>
  <c r="J9621" i="2"/>
  <c r="L9621" i="2" s="1"/>
  <c r="J148" i="2"/>
  <c r="L148" i="2" s="1"/>
  <c r="J2246" i="2"/>
  <c r="L2246" i="2" s="1"/>
  <c r="J1197" i="2"/>
  <c r="L1197" i="2" s="1"/>
  <c r="J3295" i="2"/>
  <c r="L3295" i="2" s="1"/>
  <c r="J4344" i="2"/>
  <c r="L4344" i="2" s="1"/>
  <c r="J5393" i="2"/>
  <c r="L5393" i="2" s="1"/>
  <c r="J6442" i="2"/>
  <c r="L6442" i="2" s="1"/>
  <c r="J7491" i="2"/>
  <c r="L7491" i="2" s="1"/>
  <c r="J8540" i="2"/>
  <c r="L8540" i="2" s="1"/>
  <c r="J9589" i="2"/>
  <c r="L9589" i="2" s="1"/>
  <c r="J116" i="2"/>
  <c r="L116" i="2" s="1"/>
  <c r="J2214" i="2"/>
  <c r="L2214" i="2" s="1"/>
  <c r="J1165" i="2"/>
  <c r="L1165" i="2" s="1"/>
  <c r="J3263" i="2"/>
  <c r="L3263" i="2" s="1"/>
  <c r="J4312" i="2"/>
  <c r="L4312" i="2" s="1"/>
  <c r="J5361" i="2"/>
  <c r="L5361" i="2" s="1"/>
  <c r="J6410" i="2"/>
  <c r="L6410" i="2" s="1"/>
  <c r="J7459" i="2"/>
  <c r="L7459" i="2" s="1"/>
  <c r="J8508" i="2"/>
  <c r="L8508" i="2" s="1"/>
  <c r="J9557" i="2"/>
  <c r="L9557" i="2" s="1"/>
  <c r="J1133" i="2"/>
  <c r="L1133" i="2" s="1"/>
  <c r="J84" i="2"/>
  <c r="L84" i="2" s="1"/>
  <c r="J2182" i="2"/>
  <c r="L2182" i="2" s="1"/>
  <c r="J3231" i="2"/>
  <c r="L3231" i="2" s="1"/>
  <c r="J4280" i="2"/>
  <c r="L4280" i="2" s="1"/>
  <c r="J5329" i="2"/>
  <c r="L5329" i="2" s="1"/>
  <c r="J6378" i="2"/>
  <c r="L6378" i="2" s="1"/>
  <c r="J7427" i="2"/>
  <c r="L7427" i="2" s="1"/>
  <c r="J8476" i="2"/>
  <c r="L8476" i="2" s="1"/>
  <c r="J9525" i="2"/>
  <c r="L9525" i="2" s="1"/>
  <c r="J1101" i="2"/>
  <c r="L1101" i="2" s="1"/>
  <c r="J52" i="2"/>
  <c r="L52" i="2" s="1"/>
  <c r="J2150" i="2"/>
  <c r="L2150" i="2" s="1"/>
  <c r="J3199" i="2"/>
  <c r="L3199" i="2" s="1"/>
  <c r="J4248" i="2"/>
  <c r="L4248" i="2" s="1"/>
  <c r="J5297" i="2"/>
  <c r="L5297" i="2" s="1"/>
  <c r="J6346" i="2"/>
  <c r="L6346" i="2" s="1"/>
  <c r="J7395" i="2"/>
  <c r="L7395" i="2" s="1"/>
  <c r="J8444" i="2"/>
  <c r="L8444" i="2" s="1"/>
  <c r="J9493" i="2"/>
  <c r="L9493" i="2" s="1"/>
  <c r="J1069" i="2"/>
  <c r="L1069" i="2" s="1"/>
  <c r="J20" i="2"/>
  <c r="L20" i="2" s="1"/>
  <c r="J2118" i="2"/>
  <c r="L2118" i="2" s="1"/>
  <c r="J3167" i="2"/>
  <c r="L3167" i="2" s="1"/>
  <c r="J4216" i="2"/>
  <c r="L4216" i="2" s="1"/>
  <c r="J5265" i="2"/>
  <c r="L5265" i="2" s="1"/>
  <c r="J6314" i="2"/>
  <c r="L6314" i="2" s="1"/>
  <c r="J7363" i="2"/>
  <c r="L7363" i="2" s="1"/>
  <c r="J8412" i="2"/>
  <c r="L8412" i="2" s="1"/>
  <c r="J9461" i="2"/>
  <c r="L9461" i="2" s="1"/>
  <c r="K2086" i="2"/>
  <c r="M2086" i="2" s="1"/>
  <c r="K1037" i="2"/>
  <c r="M1037" i="2" s="1"/>
  <c r="K3135" i="2"/>
  <c r="M3135" i="2" s="1"/>
  <c r="K4184" i="2"/>
  <c r="M4184" i="2" s="1"/>
  <c r="K5233" i="2"/>
  <c r="M5233" i="2" s="1"/>
  <c r="K6282" i="2"/>
  <c r="M6282" i="2" s="1"/>
  <c r="K7331" i="2"/>
  <c r="M7331" i="2" s="1"/>
  <c r="K8380" i="2"/>
  <c r="M8380" i="2" s="1"/>
  <c r="K9429" i="2"/>
  <c r="M9429" i="2" s="1"/>
  <c r="K10478" i="2"/>
  <c r="M10478" i="2" s="1"/>
  <c r="K1005" i="2"/>
  <c r="M1005" i="2" s="1"/>
  <c r="K2054" i="2"/>
  <c r="M2054" i="2" s="1"/>
  <c r="K3103" i="2"/>
  <c r="M3103" i="2" s="1"/>
  <c r="K4152" i="2"/>
  <c r="M4152" i="2" s="1"/>
  <c r="K5201" i="2"/>
  <c r="M5201" i="2" s="1"/>
  <c r="K6250" i="2"/>
  <c r="M6250" i="2" s="1"/>
  <c r="K7299" i="2"/>
  <c r="M7299" i="2" s="1"/>
  <c r="K8348" i="2"/>
  <c r="M8348" i="2" s="1"/>
  <c r="K9397" i="2"/>
  <c r="M9397" i="2" s="1"/>
  <c r="K10446" i="2"/>
  <c r="M10446" i="2" s="1"/>
  <c r="K973" i="2"/>
  <c r="M973" i="2" s="1"/>
  <c r="K2022" i="2"/>
  <c r="M2022" i="2" s="1"/>
  <c r="K3071" i="2"/>
  <c r="M3071" i="2" s="1"/>
  <c r="K4120" i="2"/>
  <c r="M4120" i="2" s="1"/>
  <c r="K5169" i="2"/>
  <c r="M5169" i="2" s="1"/>
  <c r="K6218" i="2"/>
  <c r="M6218" i="2" s="1"/>
  <c r="K7267" i="2"/>
  <c r="M7267" i="2" s="1"/>
  <c r="K8316" i="2"/>
  <c r="M8316" i="2" s="1"/>
  <c r="K9365" i="2"/>
  <c r="M9365" i="2" s="1"/>
  <c r="K10414" i="2"/>
  <c r="M10414" i="2" s="1"/>
  <c r="K941" i="2"/>
  <c r="M941" i="2" s="1"/>
  <c r="K1990" i="2"/>
  <c r="M1990" i="2" s="1"/>
  <c r="K3039" i="2"/>
  <c r="M3039" i="2" s="1"/>
  <c r="K4088" i="2"/>
  <c r="M4088" i="2" s="1"/>
  <c r="K5137" i="2"/>
  <c r="M5137" i="2" s="1"/>
  <c r="K6186" i="2"/>
  <c r="M6186" i="2" s="1"/>
  <c r="K7235" i="2"/>
  <c r="M7235" i="2" s="1"/>
  <c r="K8284" i="2"/>
  <c r="M8284" i="2" s="1"/>
  <c r="K9333" i="2"/>
  <c r="M9333" i="2" s="1"/>
  <c r="K10382" i="2"/>
  <c r="M10382" i="2" s="1"/>
  <c r="K909" i="2"/>
  <c r="M909" i="2" s="1"/>
  <c r="K1958" i="2"/>
  <c r="M1958" i="2" s="1"/>
  <c r="K3007" i="2"/>
  <c r="M3007" i="2" s="1"/>
  <c r="K5105" i="2"/>
  <c r="M5105" i="2" s="1"/>
  <c r="K4056" i="2"/>
  <c r="M4056" i="2" s="1"/>
  <c r="K6154" i="2"/>
  <c r="M6154" i="2" s="1"/>
  <c r="K8252" i="2"/>
  <c r="M8252" i="2" s="1"/>
  <c r="K7203" i="2"/>
  <c r="M7203" i="2" s="1"/>
  <c r="K9301" i="2"/>
  <c r="M9301" i="2" s="1"/>
  <c r="K10350" i="2"/>
  <c r="M10350" i="2" s="1"/>
  <c r="K877" i="2"/>
  <c r="M877" i="2" s="1"/>
  <c r="K1926" i="2"/>
  <c r="M1926" i="2" s="1"/>
  <c r="K2975" i="2"/>
  <c r="M2975" i="2" s="1"/>
  <c r="K4024" i="2"/>
  <c r="M4024" i="2" s="1"/>
  <c r="K5073" i="2"/>
  <c r="M5073" i="2" s="1"/>
  <c r="K6122" i="2"/>
  <c r="M6122" i="2" s="1"/>
  <c r="K7171" i="2"/>
  <c r="M7171" i="2" s="1"/>
  <c r="K8220" i="2"/>
  <c r="M8220" i="2" s="1"/>
  <c r="K9269" i="2"/>
  <c r="M9269" i="2" s="1"/>
  <c r="K10318" i="2"/>
  <c r="M10318" i="2" s="1"/>
  <c r="K845" i="2"/>
  <c r="M845" i="2" s="1"/>
  <c r="K1894" i="2"/>
  <c r="M1894" i="2" s="1"/>
  <c r="K2943" i="2"/>
  <c r="M2943" i="2" s="1"/>
  <c r="K3992" i="2"/>
  <c r="M3992" i="2" s="1"/>
  <c r="K5041" i="2"/>
  <c r="M5041" i="2" s="1"/>
  <c r="K6090" i="2"/>
  <c r="M6090" i="2" s="1"/>
  <c r="K7139" i="2"/>
  <c r="M7139" i="2" s="1"/>
  <c r="K8188" i="2"/>
  <c r="M8188" i="2" s="1"/>
  <c r="K9237" i="2"/>
  <c r="M9237" i="2" s="1"/>
  <c r="K10286" i="2"/>
  <c r="M10286" i="2" s="1"/>
  <c r="K813" i="2"/>
  <c r="M813" i="2" s="1"/>
  <c r="K1862" i="2"/>
  <c r="M1862" i="2" s="1"/>
  <c r="K2911" i="2"/>
  <c r="M2911" i="2" s="1"/>
  <c r="K3960" i="2"/>
  <c r="M3960" i="2" s="1"/>
  <c r="K5009" i="2"/>
  <c r="M5009" i="2" s="1"/>
  <c r="K6058" i="2"/>
  <c r="M6058" i="2" s="1"/>
  <c r="K7107" i="2"/>
  <c r="M7107" i="2" s="1"/>
  <c r="K8156" i="2"/>
  <c r="M8156" i="2" s="1"/>
  <c r="K9205" i="2"/>
  <c r="M9205" i="2" s="1"/>
  <c r="K10254" i="2"/>
  <c r="M10254" i="2" s="1"/>
  <c r="K781" i="2"/>
  <c r="M781" i="2" s="1"/>
  <c r="K1830" i="2"/>
  <c r="M1830" i="2" s="1"/>
  <c r="K2879" i="2"/>
  <c r="M2879" i="2" s="1"/>
  <c r="K3928" i="2"/>
  <c r="M3928" i="2" s="1"/>
  <c r="K4977" i="2"/>
  <c r="M4977" i="2" s="1"/>
  <c r="K6026" i="2"/>
  <c r="M6026" i="2" s="1"/>
  <c r="K7075" i="2"/>
  <c r="M7075" i="2" s="1"/>
  <c r="K8124" i="2"/>
  <c r="M8124" i="2" s="1"/>
  <c r="K9173" i="2"/>
  <c r="M9173" i="2" s="1"/>
  <c r="K10222" i="2"/>
  <c r="M10222" i="2" s="1"/>
  <c r="K749" i="2"/>
  <c r="M749" i="2" s="1"/>
  <c r="K1798" i="2"/>
  <c r="M1798" i="2" s="1"/>
  <c r="K2847" i="2"/>
  <c r="M2847" i="2" s="1"/>
  <c r="K3896" i="2"/>
  <c r="M3896" i="2" s="1"/>
  <c r="K4945" i="2"/>
  <c r="M4945" i="2" s="1"/>
  <c r="K5994" i="2"/>
  <c r="M5994" i="2" s="1"/>
  <c r="K7043" i="2"/>
  <c r="M7043" i="2" s="1"/>
  <c r="K8092" i="2"/>
  <c r="M8092" i="2" s="1"/>
  <c r="K9141" i="2"/>
  <c r="M9141" i="2" s="1"/>
  <c r="K10190" i="2"/>
  <c r="M10190" i="2" s="1"/>
  <c r="K717" i="2"/>
  <c r="M717" i="2" s="1"/>
  <c r="K1766" i="2"/>
  <c r="M1766" i="2" s="1"/>
  <c r="K2815" i="2"/>
  <c r="M2815" i="2" s="1"/>
  <c r="K3864" i="2"/>
  <c r="M3864" i="2" s="1"/>
  <c r="K4913" i="2"/>
  <c r="M4913" i="2" s="1"/>
  <c r="K5962" i="2"/>
  <c r="M5962" i="2" s="1"/>
  <c r="K7011" i="2"/>
  <c r="M7011" i="2" s="1"/>
  <c r="K8060" i="2"/>
  <c r="M8060" i="2" s="1"/>
  <c r="K9109" i="2"/>
  <c r="M9109" i="2" s="1"/>
  <c r="K10158" i="2"/>
  <c r="M10158" i="2" s="1"/>
  <c r="K685" i="2"/>
  <c r="M685" i="2" s="1"/>
  <c r="K1734" i="2"/>
  <c r="M1734" i="2" s="1"/>
  <c r="K2783" i="2"/>
  <c r="M2783" i="2" s="1"/>
  <c r="K3832" i="2"/>
  <c r="M3832" i="2" s="1"/>
  <c r="K4881" i="2"/>
  <c r="M4881" i="2" s="1"/>
  <c r="K5930" i="2"/>
  <c r="M5930" i="2" s="1"/>
  <c r="K6979" i="2"/>
  <c r="M6979" i="2" s="1"/>
  <c r="K8028" i="2"/>
  <c r="M8028" i="2" s="1"/>
  <c r="K9077" i="2"/>
  <c r="M9077" i="2" s="1"/>
  <c r="K10126" i="2"/>
  <c r="M10126" i="2" s="1"/>
  <c r="K653" i="2"/>
  <c r="M653" i="2" s="1"/>
  <c r="K1702" i="2"/>
  <c r="M1702" i="2" s="1"/>
  <c r="K2751" i="2"/>
  <c r="M2751" i="2" s="1"/>
  <c r="K3800" i="2"/>
  <c r="M3800" i="2" s="1"/>
  <c r="K4849" i="2"/>
  <c r="M4849" i="2" s="1"/>
  <c r="K5898" i="2"/>
  <c r="M5898" i="2" s="1"/>
  <c r="K6947" i="2"/>
  <c r="M6947" i="2" s="1"/>
  <c r="K7996" i="2"/>
  <c r="M7996" i="2" s="1"/>
  <c r="K9045" i="2"/>
  <c r="M9045" i="2" s="1"/>
  <c r="K10094" i="2"/>
  <c r="M10094" i="2" s="1"/>
  <c r="K621" i="2"/>
  <c r="M621" i="2" s="1"/>
  <c r="K1670" i="2"/>
  <c r="M1670" i="2" s="1"/>
  <c r="K2719" i="2"/>
  <c r="M2719" i="2" s="1"/>
  <c r="K3768" i="2"/>
  <c r="M3768" i="2" s="1"/>
  <c r="K4817" i="2"/>
  <c r="M4817" i="2" s="1"/>
  <c r="K5866" i="2"/>
  <c r="M5866" i="2" s="1"/>
  <c r="K6915" i="2"/>
  <c r="M6915" i="2" s="1"/>
  <c r="K7964" i="2"/>
  <c r="M7964" i="2" s="1"/>
  <c r="K9013" i="2"/>
  <c r="M9013" i="2" s="1"/>
  <c r="K10062" i="2"/>
  <c r="M10062" i="2" s="1"/>
  <c r="K589" i="2"/>
  <c r="M589" i="2" s="1"/>
  <c r="K1638" i="2"/>
  <c r="M1638" i="2" s="1"/>
  <c r="K2687" i="2"/>
  <c r="M2687" i="2" s="1"/>
  <c r="K3736" i="2"/>
  <c r="M3736" i="2" s="1"/>
  <c r="K4785" i="2"/>
  <c r="M4785" i="2" s="1"/>
  <c r="K5834" i="2"/>
  <c r="M5834" i="2" s="1"/>
  <c r="K6883" i="2"/>
  <c r="M6883" i="2" s="1"/>
  <c r="K7932" i="2"/>
  <c r="M7932" i="2" s="1"/>
  <c r="K8981" i="2"/>
  <c r="M8981" i="2" s="1"/>
  <c r="K10030" i="2"/>
  <c r="M10030" i="2" s="1"/>
  <c r="K557" i="2"/>
  <c r="M557" i="2" s="1"/>
  <c r="K1606" i="2"/>
  <c r="M1606" i="2" s="1"/>
  <c r="K2655" i="2"/>
  <c r="M2655" i="2" s="1"/>
  <c r="K3704" i="2"/>
  <c r="M3704" i="2" s="1"/>
  <c r="K4753" i="2"/>
  <c r="M4753" i="2" s="1"/>
  <c r="K5802" i="2"/>
  <c r="M5802" i="2" s="1"/>
  <c r="K6851" i="2"/>
  <c r="M6851" i="2" s="1"/>
  <c r="K7900" i="2"/>
  <c r="M7900" i="2" s="1"/>
  <c r="K8949" i="2"/>
  <c r="M8949" i="2" s="1"/>
  <c r="K9998" i="2"/>
  <c r="M9998" i="2" s="1"/>
  <c r="K525" i="2"/>
  <c r="M525" i="2" s="1"/>
  <c r="K1574" i="2"/>
  <c r="M1574" i="2" s="1"/>
  <c r="K2623" i="2"/>
  <c r="M2623" i="2" s="1"/>
  <c r="K3672" i="2"/>
  <c r="M3672" i="2" s="1"/>
  <c r="K4721" i="2"/>
  <c r="M4721" i="2" s="1"/>
  <c r="K5770" i="2"/>
  <c r="M5770" i="2" s="1"/>
  <c r="K6819" i="2"/>
  <c r="M6819" i="2" s="1"/>
  <c r="K7868" i="2"/>
  <c r="M7868" i="2" s="1"/>
  <c r="K8917" i="2"/>
  <c r="M8917" i="2" s="1"/>
  <c r="K9966" i="2"/>
  <c r="M9966" i="2" s="1"/>
  <c r="K493" i="2"/>
  <c r="M493" i="2" s="1"/>
  <c r="K1542" i="2"/>
  <c r="M1542" i="2" s="1"/>
  <c r="K2591" i="2"/>
  <c r="M2591" i="2" s="1"/>
  <c r="K3640" i="2"/>
  <c r="M3640" i="2" s="1"/>
  <c r="K4689" i="2"/>
  <c r="M4689" i="2" s="1"/>
  <c r="K5738" i="2"/>
  <c r="M5738" i="2" s="1"/>
  <c r="K6787" i="2"/>
  <c r="M6787" i="2" s="1"/>
  <c r="K7836" i="2"/>
  <c r="M7836" i="2" s="1"/>
  <c r="K8885" i="2"/>
  <c r="M8885" i="2" s="1"/>
  <c r="K9934" i="2"/>
  <c r="M9934" i="2" s="1"/>
  <c r="K461" i="2"/>
  <c r="M461" i="2" s="1"/>
  <c r="K1510" i="2"/>
  <c r="M1510" i="2" s="1"/>
  <c r="K2559" i="2"/>
  <c r="M2559" i="2" s="1"/>
  <c r="K3608" i="2"/>
  <c r="M3608" i="2" s="1"/>
  <c r="K4657" i="2"/>
  <c r="M4657" i="2" s="1"/>
  <c r="K5706" i="2"/>
  <c r="M5706" i="2" s="1"/>
  <c r="K6755" i="2"/>
  <c r="M6755" i="2" s="1"/>
  <c r="K7804" i="2"/>
  <c r="M7804" i="2" s="1"/>
  <c r="K8853" i="2"/>
  <c r="M8853" i="2" s="1"/>
  <c r="K9902" i="2"/>
  <c r="M9902" i="2" s="1"/>
  <c r="K429" i="2"/>
  <c r="M429" i="2" s="1"/>
  <c r="K1478" i="2"/>
  <c r="M1478" i="2" s="1"/>
  <c r="K2527" i="2"/>
  <c r="M2527" i="2" s="1"/>
  <c r="K3576" i="2"/>
  <c r="M3576" i="2" s="1"/>
  <c r="K4625" i="2"/>
  <c r="M4625" i="2" s="1"/>
  <c r="K5674" i="2"/>
  <c r="M5674" i="2" s="1"/>
  <c r="K6723" i="2"/>
  <c r="M6723" i="2" s="1"/>
  <c r="K7772" i="2"/>
  <c r="M7772" i="2" s="1"/>
  <c r="K8821" i="2"/>
  <c r="M8821" i="2" s="1"/>
  <c r="K9870" i="2"/>
  <c r="M9870" i="2" s="1"/>
  <c r="K397" i="2"/>
  <c r="M397" i="2" s="1"/>
  <c r="K1446" i="2"/>
  <c r="M1446" i="2" s="1"/>
  <c r="K2495" i="2"/>
  <c r="M2495" i="2" s="1"/>
  <c r="K3544" i="2"/>
  <c r="M3544" i="2" s="1"/>
  <c r="K4593" i="2"/>
  <c r="M4593" i="2" s="1"/>
  <c r="K5642" i="2"/>
  <c r="M5642" i="2" s="1"/>
  <c r="K6691" i="2"/>
  <c r="M6691" i="2" s="1"/>
  <c r="K7740" i="2"/>
  <c r="M7740" i="2" s="1"/>
  <c r="K8789" i="2"/>
  <c r="M8789" i="2" s="1"/>
  <c r="K9838" i="2"/>
  <c r="M9838" i="2" s="1"/>
  <c r="K365" i="2"/>
  <c r="M365" i="2" s="1"/>
  <c r="K1414" i="2"/>
  <c r="M1414" i="2" s="1"/>
  <c r="K2463" i="2"/>
  <c r="M2463" i="2" s="1"/>
  <c r="K3512" i="2"/>
  <c r="M3512" i="2" s="1"/>
  <c r="K4561" i="2"/>
  <c r="M4561" i="2" s="1"/>
  <c r="K5610" i="2"/>
  <c r="M5610" i="2" s="1"/>
  <c r="K6659" i="2"/>
  <c r="M6659" i="2" s="1"/>
  <c r="K7708" i="2"/>
  <c r="M7708" i="2" s="1"/>
  <c r="K8757" i="2"/>
  <c r="M8757" i="2" s="1"/>
  <c r="K9806" i="2"/>
  <c r="M9806" i="2" s="1"/>
  <c r="K333" i="2"/>
  <c r="M333" i="2" s="1"/>
  <c r="K1382" i="2"/>
  <c r="M1382" i="2" s="1"/>
  <c r="K2431" i="2"/>
  <c r="M2431" i="2" s="1"/>
  <c r="K3480" i="2"/>
  <c r="M3480" i="2" s="1"/>
  <c r="K4529" i="2"/>
  <c r="M4529" i="2" s="1"/>
  <c r="K5578" i="2"/>
  <c r="M5578" i="2" s="1"/>
  <c r="K6627" i="2"/>
  <c r="M6627" i="2" s="1"/>
  <c r="K7676" i="2"/>
  <c r="M7676" i="2" s="1"/>
  <c r="K8725" i="2"/>
  <c r="M8725" i="2" s="1"/>
  <c r="K9774" i="2"/>
  <c r="M9774" i="2" s="1"/>
  <c r="K301" i="2"/>
  <c r="M301" i="2" s="1"/>
  <c r="K1350" i="2"/>
  <c r="M1350" i="2" s="1"/>
  <c r="K2399" i="2"/>
  <c r="M2399" i="2" s="1"/>
  <c r="K3448" i="2"/>
  <c r="M3448" i="2" s="1"/>
  <c r="K4497" i="2"/>
  <c r="M4497" i="2" s="1"/>
  <c r="K5546" i="2"/>
  <c r="M5546" i="2" s="1"/>
  <c r="K6595" i="2"/>
  <c r="M6595" i="2" s="1"/>
  <c r="K7644" i="2"/>
  <c r="M7644" i="2" s="1"/>
  <c r="K8693" i="2"/>
  <c r="M8693" i="2" s="1"/>
  <c r="K9742" i="2"/>
  <c r="M9742" i="2" s="1"/>
  <c r="K269" i="2"/>
  <c r="M269" i="2" s="1"/>
  <c r="K1318" i="2"/>
  <c r="M1318" i="2" s="1"/>
  <c r="K2367" i="2"/>
  <c r="M2367" i="2" s="1"/>
  <c r="K3416" i="2"/>
  <c r="M3416" i="2" s="1"/>
  <c r="K4465" i="2"/>
  <c r="M4465" i="2" s="1"/>
  <c r="K5514" i="2"/>
  <c r="M5514" i="2" s="1"/>
  <c r="K6563" i="2"/>
  <c r="M6563" i="2" s="1"/>
  <c r="K7612" i="2"/>
  <c r="M7612" i="2" s="1"/>
  <c r="K8661" i="2"/>
  <c r="M8661" i="2" s="1"/>
  <c r="K9710" i="2"/>
  <c r="M9710" i="2" s="1"/>
  <c r="K237" i="2"/>
  <c r="M237" i="2" s="1"/>
  <c r="K1286" i="2"/>
  <c r="M1286" i="2" s="1"/>
  <c r="K2335" i="2"/>
  <c r="M2335" i="2" s="1"/>
  <c r="K3384" i="2"/>
  <c r="M3384" i="2" s="1"/>
  <c r="K4433" i="2"/>
  <c r="M4433" i="2" s="1"/>
  <c r="K5482" i="2"/>
  <c r="M5482" i="2" s="1"/>
  <c r="K6531" i="2"/>
  <c r="M6531" i="2" s="1"/>
  <c r="K7580" i="2"/>
  <c r="M7580" i="2" s="1"/>
  <c r="K8629" i="2"/>
  <c r="M8629" i="2" s="1"/>
  <c r="K9678" i="2"/>
  <c r="M9678" i="2" s="1"/>
  <c r="K205" i="2"/>
  <c r="M205" i="2" s="1"/>
  <c r="K2303" i="2"/>
  <c r="M2303" i="2" s="1"/>
  <c r="K1254" i="2"/>
  <c r="M1254" i="2" s="1"/>
  <c r="K3352" i="2"/>
  <c r="M3352" i="2" s="1"/>
  <c r="K4401" i="2"/>
  <c r="M4401" i="2" s="1"/>
  <c r="K5450" i="2"/>
  <c r="M5450" i="2" s="1"/>
  <c r="K6499" i="2"/>
  <c r="M6499" i="2" s="1"/>
  <c r="K7548" i="2"/>
  <c r="M7548" i="2" s="1"/>
  <c r="K8597" i="2"/>
  <c r="M8597" i="2" s="1"/>
  <c r="K9646" i="2"/>
  <c r="M9646" i="2" s="1"/>
  <c r="K1222" i="2"/>
  <c r="M1222" i="2" s="1"/>
  <c r="K173" i="2"/>
  <c r="M173" i="2" s="1"/>
  <c r="K2271" i="2"/>
  <c r="M2271" i="2" s="1"/>
  <c r="K3320" i="2"/>
  <c r="M3320" i="2" s="1"/>
  <c r="K4369" i="2"/>
  <c r="M4369" i="2" s="1"/>
  <c r="K5418" i="2"/>
  <c r="M5418" i="2" s="1"/>
  <c r="K6467" i="2"/>
  <c r="M6467" i="2" s="1"/>
  <c r="K7516" i="2"/>
  <c r="M7516" i="2" s="1"/>
  <c r="K8565" i="2"/>
  <c r="M8565" i="2" s="1"/>
  <c r="K9614" i="2"/>
  <c r="M9614" i="2" s="1"/>
  <c r="K1190" i="2"/>
  <c r="M1190" i="2" s="1"/>
  <c r="K141" i="2"/>
  <c r="M141" i="2" s="1"/>
  <c r="K2239" i="2"/>
  <c r="M2239" i="2" s="1"/>
  <c r="K3288" i="2"/>
  <c r="M3288" i="2" s="1"/>
  <c r="K4337" i="2"/>
  <c r="M4337" i="2" s="1"/>
  <c r="K5386" i="2"/>
  <c r="M5386" i="2" s="1"/>
  <c r="K6435" i="2"/>
  <c r="M6435" i="2" s="1"/>
  <c r="K7484" i="2"/>
  <c r="M7484" i="2" s="1"/>
  <c r="K8533" i="2"/>
  <c r="M8533" i="2" s="1"/>
  <c r="K9582" i="2"/>
  <c r="M9582" i="2" s="1"/>
  <c r="K1158" i="2"/>
  <c r="M1158" i="2" s="1"/>
  <c r="K109" i="2"/>
  <c r="M109" i="2" s="1"/>
  <c r="K2207" i="2"/>
  <c r="M2207" i="2" s="1"/>
  <c r="K3256" i="2"/>
  <c r="M3256" i="2" s="1"/>
  <c r="K4305" i="2"/>
  <c r="M4305" i="2" s="1"/>
  <c r="K5354" i="2"/>
  <c r="M5354" i="2" s="1"/>
  <c r="K6403" i="2"/>
  <c r="M6403" i="2" s="1"/>
  <c r="K7452" i="2"/>
  <c r="M7452" i="2" s="1"/>
  <c r="K8501" i="2"/>
  <c r="M8501" i="2" s="1"/>
  <c r="K9550" i="2"/>
  <c r="M9550" i="2" s="1"/>
  <c r="K1126" i="2"/>
  <c r="M1126" i="2" s="1"/>
  <c r="K77" i="2"/>
  <c r="M77" i="2" s="1"/>
  <c r="K2175" i="2"/>
  <c r="M2175" i="2" s="1"/>
  <c r="K3224" i="2"/>
  <c r="M3224" i="2" s="1"/>
  <c r="K4273" i="2"/>
  <c r="M4273" i="2" s="1"/>
  <c r="K5322" i="2"/>
  <c r="M5322" i="2" s="1"/>
  <c r="K6371" i="2"/>
  <c r="M6371" i="2" s="1"/>
  <c r="K7420" i="2"/>
  <c r="M7420" i="2" s="1"/>
  <c r="K8469" i="2"/>
  <c r="M8469" i="2" s="1"/>
  <c r="K9518" i="2"/>
  <c r="M9518" i="2" s="1"/>
  <c r="K1094" i="2"/>
  <c r="M1094" i="2" s="1"/>
  <c r="K45" i="2"/>
  <c r="M45" i="2" s="1"/>
  <c r="K2143" i="2"/>
  <c r="M2143" i="2" s="1"/>
  <c r="K3192" i="2"/>
  <c r="M3192" i="2" s="1"/>
  <c r="K4241" i="2"/>
  <c r="M4241" i="2" s="1"/>
  <c r="K5290" i="2"/>
  <c r="M5290" i="2" s="1"/>
  <c r="K6339" i="2"/>
  <c r="M6339" i="2" s="1"/>
  <c r="K7388" i="2"/>
  <c r="M7388" i="2" s="1"/>
  <c r="K8437" i="2"/>
  <c r="M8437" i="2" s="1"/>
  <c r="K9486" i="2"/>
  <c r="M9486" i="2" s="1"/>
  <c r="K1062" i="2"/>
  <c r="M1062" i="2" s="1"/>
  <c r="K13" i="2"/>
  <c r="M13" i="2" s="1"/>
  <c r="K2111" i="2"/>
  <c r="M2111" i="2" s="1"/>
  <c r="K3160" i="2"/>
  <c r="M3160" i="2" s="1"/>
  <c r="K4209" i="2"/>
  <c r="M4209" i="2" s="1"/>
  <c r="K5258" i="2"/>
  <c r="M5258" i="2" s="1"/>
  <c r="K6307" i="2"/>
  <c r="M6307" i="2" s="1"/>
  <c r="K7356" i="2"/>
  <c r="M7356" i="2" s="1"/>
  <c r="K8405" i="2"/>
  <c r="M8405" i="2" s="1"/>
  <c r="K9454" i="2"/>
  <c r="M9454" i="2" s="1"/>
  <c r="K10471" i="2"/>
  <c r="M10471" i="2" s="1"/>
  <c r="J10234" i="2"/>
  <c r="L10234" i="2" s="1"/>
  <c r="J841" i="2"/>
  <c r="L841" i="2" s="1"/>
  <c r="J1890" i="2"/>
  <c r="L1890" i="2" s="1"/>
  <c r="J2939" i="2"/>
  <c r="L2939" i="2" s="1"/>
  <c r="J3988" i="2"/>
  <c r="L3988" i="2" s="1"/>
  <c r="J5037" i="2"/>
  <c r="L5037" i="2" s="1"/>
  <c r="J6086" i="2"/>
  <c r="L6086" i="2" s="1"/>
  <c r="J7135" i="2"/>
  <c r="L7135" i="2" s="1"/>
  <c r="J8184" i="2"/>
  <c r="L8184" i="2" s="1"/>
  <c r="J9233" i="2"/>
  <c r="L9233" i="2" s="1"/>
  <c r="J10282" i="2"/>
  <c r="L10282" i="2" s="1"/>
  <c r="J293" i="2"/>
  <c r="L293" i="2" s="1"/>
  <c r="J1342" i="2"/>
  <c r="L1342" i="2" s="1"/>
  <c r="J2391" i="2"/>
  <c r="L2391" i="2" s="1"/>
  <c r="J3440" i="2"/>
  <c r="L3440" i="2" s="1"/>
  <c r="J4489" i="2"/>
  <c r="L4489" i="2" s="1"/>
  <c r="J5538" i="2"/>
  <c r="L5538" i="2" s="1"/>
  <c r="J6587" i="2"/>
  <c r="L6587" i="2" s="1"/>
  <c r="J7636" i="2"/>
  <c r="L7636" i="2" s="1"/>
  <c r="J8685" i="2"/>
  <c r="L8685" i="2" s="1"/>
  <c r="J9734" i="2"/>
  <c r="L9734" i="2" s="1"/>
  <c r="K478" i="2"/>
  <c r="M478" i="2" s="1"/>
  <c r="K1527" i="2"/>
  <c r="M1527" i="2" s="1"/>
  <c r="K2576" i="2"/>
  <c r="M2576" i="2" s="1"/>
  <c r="K3625" i="2"/>
  <c r="M3625" i="2" s="1"/>
  <c r="K4674" i="2"/>
  <c r="M4674" i="2" s="1"/>
  <c r="K5723" i="2"/>
  <c r="M5723" i="2" s="1"/>
  <c r="K6772" i="2"/>
  <c r="M6772" i="2" s="1"/>
  <c r="K7821" i="2"/>
  <c r="M7821" i="2" s="1"/>
  <c r="K8870" i="2"/>
  <c r="M8870" i="2" s="1"/>
  <c r="K9919" i="2"/>
  <c r="M9919" i="2" s="1"/>
  <c r="J708" i="2"/>
  <c r="L708" i="2" s="1"/>
  <c r="J2806" i="2"/>
  <c r="L2806" i="2" s="1"/>
  <c r="J1757" i="2"/>
  <c r="L1757" i="2" s="1"/>
  <c r="J3855" i="2"/>
  <c r="L3855" i="2" s="1"/>
  <c r="J4904" i="2"/>
  <c r="L4904" i="2" s="1"/>
  <c r="J5953" i="2"/>
  <c r="L5953" i="2" s="1"/>
  <c r="J7002" i="2"/>
  <c r="L7002" i="2" s="1"/>
  <c r="J8051" i="2"/>
  <c r="L8051" i="2" s="1"/>
  <c r="J9100" i="2"/>
  <c r="L9100" i="2" s="1"/>
  <c r="J10149" i="2"/>
  <c r="L10149" i="2" s="1"/>
  <c r="J897" i="2"/>
  <c r="L897" i="2" s="1"/>
  <c r="J1946" i="2"/>
  <c r="L1946" i="2" s="1"/>
  <c r="J2995" i="2"/>
  <c r="L2995" i="2" s="1"/>
  <c r="J4044" i="2"/>
  <c r="L4044" i="2" s="1"/>
  <c r="J5093" i="2"/>
  <c r="L5093" i="2" s="1"/>
  <c r="J6142" i="2"/>
  <c r="L6142" i="2" s="1"/>
  <c r="J7191" i="2"/>
  <c r="L7191" i="2" s="1"/>
  <c r="J8240" i="2"/>
  <c r="L8240" i="2" s="1"/>
  <c r="J9289" i="2"/>
  <c r="L9289" i="2" s="1"/>
  <c r="J10338" i="2"/>
  <c r="L10338" i="2" s="1"/>
  <c r="J129" i="2"/>
  <c r="L129" i="2" s="1"/>
  <c r="J1178" i="2"/>
  <c r="L1178" i="2" s="1"/>
  <c r="J2227" i="2"/>
  <c r="L2227" i="2" s="1"/>
  <c r="J3276" i="2"/>
  <c r="L3276" i="2" s="1"/>
  <c r="J4325" i="2"/>
  <c r="L4325" i="2" s="1"/>
  <c r="J5374" i="2"/>
  <c r="L5374" i="2" s="1"/>
  <c r="J6423" i="2"/>
  <c r="L6423" i="2" s="1"/>
  <c r="J7472" i="2"/>
  <c r="L7472" i="2" s="1"/>
  <c r="J8521" i="2"/>
  <c r="L8521" i="2" s="1"/>
  <c r="J9570" i="2"/>
  <c r="L9570" i="2" s="1"/>
  <c r="K314" i="2"/>
  <c r="M314" i="2" s="1"/>
  <c r="K1363" i="2"/>
  <c r="M1363" i="2" s="1"/>
  <c r="K2412" i="2"/>
  <c r="M2412" i="2" s="1"/>
  <c r="K3461" i="2"/>
  <c r="M3461" i="2" s="1"/>
  <c r="K4510" i="2"/>
  <c r="M4510" i="2" s="1"/>
  <c r="K5559" i="2"/>
  <c r="M5559" i="2" s="1"/>
  <c r="K6608" i="2"/>
  <c r="M6608" i="2" s="1"/>
  <c r="K7657" i="2"/>
  <c r="M7657" i="2" s="1"/>
  <c r="K8706" i="2"/>
  <c r="M8706" i="2" s="1"/>
  <c r="K9755" i="2"/>
  <c r="M9755" i="2" s="1"/>
  <c r="J960" i="2"/>
  <c r="L960" i="2" s="1"/>
  <c r="J3058" i="2"/>
  <c r="L3058" i="2" s="1"/>
  <c r="J2009" i="2"/>
  <c r="L2009" i="2" s="1"/>
  <c r="J4107" i="2"/>
  <c r="L4107" i="2" s="1"/>
  <c r="J5156" i="2"/>
  <c r="L5156" i="2" s="1"/>
  <c r="J6205" i="2"/>
  <c r="L6205" i="2" s="1"/>
  <c r="J7254" i="2"/>
  <c r="L7254" i="2" s="1"/>
  <c r="J8303" i="2"/>
  <c r="L8303" i="2" s="1"/>
  <c r="J10401" i="2"/>
  <c r="L10401" i="2" s="1"/>
  <c r="J9352" i="2"/>
  <c r="L9352" i="2" s="1"/>
  <c r="J448" i="2"/>
  <c r="L448" i="2" s="1"/>
  <c r="J2546" i="2"/>
  <c r="L2546" i="2" s="1"/>
  <c r="J1497" i="2"/>
  <c r="L1497" i="2" s="1"/>
  <c r="J3595" i="2"/>
  <c r="L3595" i="2" s="1"/>
  <c r="J4644" i="2"/>
  <c r="L4644" i="2" s="1"/>
  <c r="J5693" i="2"/>
  <c r="L5693" i="2" s="1"/>
  <c r="J6742" i="2"/>
  <c r="L6742" i="2" s="1"/>
  <c r="J7791" i="2"/>
  <c r="L7791" i="2" s="1"/>
  <c r="J8840" i="2"/>
  <c r="L8840" i="2" s="1"/>
  <c r="J9889" i="2"/>
  <c r="L9889" i="2" s="1"/>
  <c r="K985" i="2"/>
  <c r="M985" i="2" s="1"/>
  <c r="K2034" i="2"/>
  <c r="M2034" i="2" s="1"/>
  <c r="K3083" i="2"/>
  <c r="M3083" i="2" s="1"/>
  <c r="K5181" i="2"/>
  <c r="M5181" i="2" s="1"/>
  <c r="K4132" i="2"/>
  <c r="M4132" i="2" s="1"/>
  <c r="K6230" i="2"/>
  <c r="M6230" i="2" s="1"/>
  <c r="K7279" i="2"/>
  <c r="M7279" i="2" s="1"/>
  <c r="K8328" i="2"/>
  <c r="M8328" i="2" s="1"/>
  <c r="K9377" i="2"/>
  <c r="M9377" i="2" s="1"/>
  <c r="K10426" i="2"/>
  <c r="K537" i="2"/>
  <c r="M537" i="2" s="1"/>
  <c r="K1586" i="2"/>
  <c r="M1586" i="2" s="1"/>
  <c r="K2635" i="2"/>
  <c r="M2635" i="2" s="1"/>
  <c r="K3684" i="2"/>
  <c r="M3684" i="2" s="1"/>
  <c r="K4733" i="2"/>
  <c r="M4733" i="2" s="1"/>
  <c r="K5782" i="2"/>
  <c r="M5782" i="2" s="1"/>
  <c r="K6831" i="2"/>
  <c r="M6831" i="2" s="1"/>
  <c r="K7880" i="2"/>
  <c r="M7880" i="2" s="1"/>
  <c r="K8929" i="2"/>
  <c r="M8929" i="2" s="1"/>
  <c r="K9978" i="2"/>
  <c r="M9978" i="2" s="1"/>
  <c r="K1202" i="2"/>
  <c r="M1202" i="2" s="1"/>
  <c r="K153" i="2"/>
  <c r="M153" i="2" s="1"/>
  <c r="K2251" i="2"/>
  <c r="M2251" i="2" s="1"/>
  <c r="K3300" i="2"/>
  <c r="M3300" i="2" s="1"/>
  <c r="K5398" i="2"/>
  <c r="M5398" i="2" s="1"/>
  <c r="K4349" i="2"/>
  <c r="M4349" i="2" s="1"/>
  <c r="K6447" i="2"/>
  <c r="M6447" i="2" s="1"/>
  <c r="K7496" i="2"/>
  <c r="M7496" i="2" s="1"/>
  <c r="K8545" i="2"/>
  <c r="M8545" i="2" s="1"/>
  <c r="K9594" i="2"/>
  <c r="M9594" i="2" s="1"/>
  <c r="J798" i="2"/>
  <c r="L798" i="2" s="1"/>
  <c r="J1847" i="2"/>
  <c r="L1847" i="2" s="1"/>
  <c r="J2896" i="2"/>
  <c r="L2896" i="2" s="1"/>
  <c r="J3945" i="2"/>
  <c r="L3945" i="2" s="1"/>
  <c r="J4994" i="2"/>
  <c r="L4994" i="2" s="1"/>
  <c r="J6043" i="2"/>
  <c r="L6043" i="2" s="1"/>
  <c r="J7092" i="2"/>
  <c r="L7092" i="2" s="1"/>
  <c r="J8141" i="2"/>
  <c r="L8141" i="2" s="1"/>
  <c r="J9190" i="2"/>
  <c r="L9190" i="2" s="1"/>
  <c r="J10239" i="2"/>
  <c r="L10239" i="2" s="1"/>
  <c r="J382" i="2"/>
  <c r="L382" i="2" s="1"/>
  <c r="J1431" i="2"/>
  <c r="L1431" i="2" s="1"/>
  <c r="J2480" i="2"/>
  <c r="L2480" i="2" s="1"/>
  <c r="J3529" i="2"/>
  <c r="L3529" i="2" s="1"/>
  <c r="J4578" i="2"/>
  <c r="L4578" i="2" s="1"/>
  <c r="J5627" i="2"/>
  <c r="L5627" i="2" s="1"/>
  <c r="J6676" i="2"/>
  <c r="L6676" i="2" s="1"/>
  <c r="J7725" i="2"/>
  <c r="L7725" i="2" s="1"/>
  <c r="J8774" i="2"/>
  <c r="L8774" i="2" s="1"/>
  <c r="J9823" i="2"/>
  <c r="L9823" i="2" s="1"/>
  <c r="K1047" i="2"/>
  <c r="M1047" i="2" s="1"/>
  <c r="K2096" i="2"/>
  <c r="M2096" i="2" s="1"/>
  <c r="K4194" i="2"/>
  <c r="M4194" i="2" s="1"/>
  <c r="K3145" i="2"/>
  <c r="M3145" i="2" s="1"/>
  <c r="K5243" i="2"/>
  <c r="M5243" i="2" s="1"/>
  <c r="K6292" i="2"/>
  <c r="M6292" i="2" s="1"/>
  <c r="K7341" i="2"/>
  <c r="M7341" i="2" s="1"/>
  <c r="K8390" i="2"/>
  <c r="M8390" i="2" s="1"/>
  <c r="K9439" i="2"/>
  <c r="M9439" i="2" s="1"/>
  <c r="K10488" i="2"/>
  <c r="M10488" i="2" s="1"/>
  <c r="K759" i="2"/>
  <c r="M759" i="2" s="1"/>
  <c r="K1808" i="2"/>
  <c r="M1808" i="2" s="1"/>
  <c r="K2857" i="2"/>
  <c r="M2857" i="2" s="1"/>
  <c r="K3906" i="2"/>
  <c r="M3906" i="2" s="1"/>
  <c r="K4955" i="2"/>
  <c r="M4955" i="2" s="1"/>
  <c r="K6004" i="2"/>
  <c r="M6004" i="2" s="1"/>
  <c r="K7053" i="2"/>
  <c r="M7053" i="2" s="1"/>
  <c r="K8102" i="2"/>
  <c r="M8102" i="2" s="1"/>
  <c r="K9151" i="2"/>
  <c r="M9151" i="2" s="1"/>
  <c r="K10200" i="2"/>
  <c r="M10200" i="2" s="1"/>
  <c r="K375" i="2"/>
  <c r="M375" i="2" s="1"/>
  <c r="K1424" i="2"/>
  <c r="M1424" i="2" s="1"/>
  <c r="K2473" i="2"/>
  <c r="M2473" i="2" s="1"/>
  <c r="K3522" i="2"/>
  <c r="M3522" i="2" s="1"/>
  <c r="K4571" i="2"/>
  <c r="M4571" i="2" s="1"/>
  <c r="K5620" i="2"/>
  <c r="M5620" i="2" s="1"/>
  <c r="K6669" i="2"/>
  <c r="M6669" i="2" s="1"/>
  <c r="K7718" i="2"/>
  <c r="M7718" i="2" s="1"/>
  <c r="K8767" i="2"/>
  <c r="M8767" i="2" s="1"/>
  <c r="K9816" i="2"/>
  <c r="M9816" i="2" s="1"/>
  <c r="K151" i="2"/>
  <c r="M151" i="2" s="1"/>
  <c r="K1200" i="2"/>
  <c r="M1200" i="2" s="1"/>
  <c r="K2249" i="2"/>
  <c r="M2249" i="2" s="1"/>
  <c r="K3298" i="2"/>
  <c r="M3298" i="2" s="1"/>
  <c r="K4347" i="2"/>
  <c r="M4347" i="2" s="1"/>
  <c r="K5396" i="2"/>
  <c r="M5396" i="2" s="1"/>
  <c r="K6445" i="2"/>
  <c r="M6445" i="2" s="1"/>
  <c r="K7494" i="2"/>
  <c r="M7494" i="2" s="1"/>
  <c r="K9592" i="2"/>
  <c r="M9592" i="2" s="1"/>
  <c r="K8543" i="2"/>
  <c r="M8543" i="2" s="1"/>
  <c r="J733" i="2"/>
  <c r="L733" i="2" s="1"/>
  <c r="J2831" i="2"/>
  <c r="L2831" i="2" s="1"/>
  <c r="J1782" i="2"/>
  <c r="L1782" i="2" s="1"/>
  <c r="J3880" i="2"/>
  <c r="L3880" i="2" s="1"/>
  <c r="J4929" i="2"/>
  <c r="L4929" i="2" s="1"/>
  <c r="J5978" i="2"/>
  <c r="L5978" i="2" s="1"/>
  <c r="J7027" i="2"/>
  <c r="L7027" i="2" s="1"/>
  <c r="J8076" i="2"/>
  <c r="L8076" i="2" s="1"/>
  <c r="J9125" i="2"/>
  <c r="L9125" i="2" s="1"/>
  <c r="J10174" i="2"/>
  <c r="L10174" i="2" s="1"/>
  <c r="K86" i="2"/>
  <c r="M86" i="2" s="1"/>
  <c r="K1135" i="2"/>
  <c r="M1135" i="2" s="1"/>
  <c r="K2184" i="2"/>
  <c r="M2184" i="2" s="1"/>
  <c r="K3233" i="2"/>
  <c r="M3233" i="2" s="1"/>
  <c r="K4282" i="2"/>
  <c r="M4282" i="2" s="1"/>
  <c r="K5331" i="2"/>
  <c r="M5331" i="2" s="1"/>
  <c r="K6380" i="2"/>
  <c r="M6380" i="2" s="1"/>
  <c r="K7429" i="2"/>
  <c r="M7429" i="2" s="1"/>
  <c r="K9527" i="2"/>
  <c r="M9527" i="2" s="1"/>
  <c r="K8478" i="2"/>
  <c r="M8478" i="2" s="1"/>
  <c r="J1043" i="2"/>
  <c r="L1043" i="2" s="1"/>
  <c r="J2092" i="2"/>
  <c r="L2092" i="2" s="1"/>
  <c r="J3141" i="2"/>
  <c r="L3141" i="2" s="1"/>
  <c r="J5239" i="2"/>
  <c r="L5239" i="2" s="1"/>
  <c r="J4190" i="2"/>
  <c r="L4190" i="2" s="1"/>
  <c r="J6288" i="2"/>
  <c r="L6288" i="2" s="1"/>
  <c r="J7337" i="2"/>
  <c r="L7337" i="2" s="1"/>
  <c r="J8386" i="2"/>
  <c r="L8386" i="2" s="1"/>
  <c r="J9435" i="2"/>
  <c r="L9435" i="2" s="1"/>
  <c r="J883" i="2"/>
  <c r="L883" i="2" s="1"/>
  <c r="J1932" i="2"/>
  <c r="L1932" i="2" s="1"/>
  <c r="J2981" i="2"/>
  <c r="L2981" i="2" s="1"/>
  <c r="J5079" i="2"/>
  <c r="L5079" i="2" s="1"/>
  <c r="J4030" i="2"/>
  <c r="L4030" i="2" s="1"/>
  <c r="J6128" i="2"/>
  <c r="L6128" i="2" s="1"/>
  <c r="J7177" i="2"/>
  <c r="L7177" i="2" s="1"/>
  <c r="J8226" i="2"/>
  <c r="L8226" i="2" s="1"/>
  <c r="J9275" i="2"/>
  <c r="L9275" i="2" s="1"/>
  <c r="J755" i="2"/>
  <c r="L755" i="2" s="1"/>
  <c r="J1804" i="2"/>
  <c r="L1804" i="2" s="1"/>
  <c r="J2853" i="2"/>
  <c r="L2853" i="2" s="1"/>
  <c r="J3902" i="2"/>
  <c r="L3902" i="2" s="1"/>
  <c r="J4951" i="2"/>
  <c r="L4951" i="2" s="1"/>
  <c r="J6000" i="2"/>
  <c r="L6000" i="2" s="1"/>
  <c r="J7049" i="2"/>
  <c r="L7049" i="2" s="1"/>
  <c r="J8098" i="2"/>
  <c r="L8098" i="2" s="1"/>
  <c r="J9147" i="2"/>
  <c r="L9147" i="2" s="1"/>
  <c r="J10196" i="2"/>
  <c r="L10196" i="2" s="1"/>
  <c r="J595" i="2"/>
  <c r="L595" i="2" s="1"/>
  <c r="J1644" i="2"/>
  <c r="L1644" i="2" s="1"/>
  <c r="J3742" i="2"/>
  <c r="L3742" i="2" s="1"/>
  <c r="J2693" i="2"/>
  <c r="L2693" i="2" s="1"/>
  <c r="J4791" i="2"/>
  <c r="L4791" i="2" s="1"/>
  <c r="J5840" i="2"/>
  <c r="L5840" i="2" s="1"/>
  <c r="J6889" i="2"/>
  <c r="L6889" i="2" s="1"/>
  <c r="J7938" i="2"/>
  <c r="L7938" i="2" s="1"/>
  <c r="J8987" i="2"/>
  <c r="L8987" i="2" s="1"/>
  <c r="J10036" i="2"/>
  <c r="L10036" i="2" s="1"/>
  <c r="J467" i="2"/>
  <c r="L467" i="2" s="1"/>
  <c r="J1516" i="2"/>
  <c r="L1516" i="2" s="1"/>
  <c r="J2565" i="2"/>
  <c r="L2565" i="2" s="1"/>
  <c r="J3614" i="2"/>
  <c r="L3614" i="2" s="1"/>
  <c r="J4663" i="2"/>
  <c r="L4663" i="2" s="1"/>
  <c r="J5712" i="2"/>
  <c r="L5712" i="2" s="1"/>
  <c r="J6761" i="2"/>
  <c r="L6761" i="2" s="1"/>
  <c r="J7810" i="2"/>
  <c r="L7810" i="2" s="1"/>
  <c r="J8859" i="2"/>
  <c r="L8859" i="2" s="1"/>
  <c r="J9908" i="2"/>
  <c r="L9908" i="2" s="1"/>
  <c r="J339" i="2"/>
  <c r="L339" i="2" s="1"/>
  <c r="J1388" i="2"/>
  <c r="L1388" i="2" s="1"/>
  <c r="J2437" i="2"/>
  <c r="L2437" i="2" s="1"/>
  <c r="J3486" i="2"/>
  <c r="L3486" i="2" s="1"/>
  <c r="J4535" i="2"/>
  <c r="L4535" i="2" s="1"/>
  <c r="J5584" i="2"/>
  <c r="L5584" i="2" s="1"/>
  <c r="J6633" i="2"/>
  <c r="L6633" i="2" s="1"/>
  <c r="J7682" i="2"/>
  <c r="L7682" i="2" s="1"/>
  <c r="J8731" i="2"/>
  <c r="L8731" i="2" s="1"/>
  <c r="J9780" i="2"/>
  <c r="L9780" i="2" s="1"/>
  <c r="J1164" i="2"/>
  <c r="L1164" i="2" s="1"/>
  <c r="J115" i="2"/>
  <c r="L115" i="2" s="1"/>
  <c r="J2213" i="2"/>
  <c r="L2213" i="2" s="1"/>
  <c r="J3262" i="2"/>
  <c r="L3262" i="2" s="1"/>
  <c r="J4311" i="2"/>
  <c r="L4311" i="2" s="1"/>
  <c r="J5360" i="2"/>
  <c r="L5360" i="2" s="1"/>
  <c r="J6409" i="2"/>
  <c r="L6409" i="2" s="1"/>
  <c r="J8507" i="2"/>
  <c r="L8507" i="2" s="1"/>
  <c r="J7458" i="2"/>
  <c r="L7458" i="2" s="1"/>
  <c r="J9556" i="2"/>
  <c r="L9556" i="2" s="1"/>
  <c r="K1004" i="2"/>
  <c r="M1004" i="2" s="1"/>
  <c r="K2053" i="2"/>
  <c r="M2053" i="2" s="1"/>
  <c r="K3102" i="2"/>
  <c r="M3102" i="2" s="1"/>
  <c r="K4151" i="2"/>
  <c r="M4151" i="2" s="1"/>
  <c r="K5200" i="2"/>
  <c r="M5200" i="2" s="1"/>
  <c r="K6249" i="2"/>
  <c r="M6249" i="2" s="1"/>
  <c r="K7298" i="2"/>
  <c r="M7298" i="2" s="1"/>
  <c r="K8347" i="2"/>
  <c r="M8347" i="2" s="1"/>
  <c r="K9396" i="2"/>
  <c r="M9396" i="2" s="1"/>
  <c r="K844" i="2"/>
  <c r="M844" i="2" s="1"/>
  <c r="K1893" i="2"/>
  <c r="M1893" i="2" s="1"/>
  <c r="K2942" i="2"/>
  <c r="M2942" i="2" s="1"/>
  <c r="K5040" i="2"/>
  <c r="M5040" i="2" s="1"/>
  <c r="K3991" i="2"/>
  <c r="M3991" i="2" s="1"/>
  <c r="K6089" i="2"/>
  <c r="M6089" i="2" s="1"/>
  <c r="K7138" i="2"/>
  <c r="M7138" i="2" s="1"/>
  <c r="K8187" i="2"/>
  <c r="M8187" i="2" s="1"/>
  <c r="K9236" i="2"/>
  <c r="M9236" i="2" s="1"/>
  <c r="K716" i="2"/>
  <c r="M716" i="2" s="1"/>
  <c r="K1765" i="2"/>
  <c r="M1765" i="2" s="1"/>
  <c r="K2814" i="2"/>
  <c r="M2814" i="2" s="1"/>
  <c r="K3863" i="2"/>
  <c r="M3863" i="2" s="1"/>
  <c r="K4912" i="2"/>
  <c r="M4912" i="2" s="1"/>
  <c r="K5961" i="2"/>
  <c r="M5961" i="2" s="1"/>
  <c r="K7010" i="2"/>
  <c r="M7010" i="2" s="1"/>
  <c r="K8059" i="2"/>
  <c r="M8059" i="2" s="1"/>
  <c r="K9108" i="2"/>
  <c r="M9108" i="2" s="1"/>
  <c r="K10157" i="2"/>
  <c r="M10157" i="2" s="1"/>
  <c r="K588" i="2"/>
  <c r="M588" i="2" s="1"/>
  <c r="K1637" i="2"/>
  <c r="M1637" i="2" s="1"/>
  <c r="K2686" i="2"/>
  <c r="M2686" i="2" s="1"/>
  <c r="K3735" i="2"/>
  <c r="M3735" i="2" s="1"/>
  <c r="K4784" i="2"/>
  <c r="M4784" i="2" s="1"/>
  <c r="K5833" i="2"/>
  <c r="M5833" i="2" s="1"/>
  <c r="K6882" i="2"/>
  <c r="M6882" i="2" s="1"/>
  <c r="K7931" i="2"/>
  <c r="M7931" i="2" s="1"/>
  <c r="K8980" i="2"/>
  <c r="M8980" i="2" s="1"/>
  <c r="K10029" i="2"/>
  <c r="M10029" i="2" s="1"/>
  <c r="K428" i="2"/>
  <c r="M428" i="2" s="1"/>
  <c r="K1477" i="2"/>
  <c r="M1477" i="2" s="1"/>
  <c r="K2526" i="2"/>
  <c r="M2526" i="2" s="1"/>
  <c r="K3575" i="2"/>
  <c r="M3575" i="2" s="1"/>
  <c r="K4624" i="2"/>
  <c r="M4624" i="2" s="1"/>
  <c r="K5673" i="2"/>
  <c r="M5673" i="2" s="1"/>
  <c r="K6722" i="2"/>
  <c r="M6722" i="2" s="1"/>
  <c r="K7771" i="2"/>
  <c r="M7771" i="2" s="1"/>
  <c r="K8820" i="2"/>
  <c r="M8820" i="2" s="1"/>
  <c r="K9869" i="2"/>
  <c r="M9869" i="2" s="1"/>
  <c r="K268" i="2"/>
  <c r="M268" i="2" s="1"/>
  <c r="K1317" i="2"/>
  <c r="M1317" i="2" s="1"/>
  <c r="K2366" i="2"/>
  <c r="M2366" i="2" s="1"/>
  <c r="K3415" i="2"/>
  <c r="M3415" i="2" s="1"/>
  <c r="K4464" i="2"/>
  <c r="M4464" i="2" s="1"/>
  <c r="K6562" i="2"/>
  <c r="M6562" i="2" s="1"/>
  <c r="K5513" i="2"/>
  <c r="M5513" i="2" s="1"/>
  <c r="K7611" i="2"/>
  <c r="M7611" i="2" s="1"/>
  <c r="K8660" i="2"/>
  <c r="M8660" i="2" s="1"/>
  <c r="K9709" i="2"/>
  <c r="M9709" i="2" s="1"/>
  <c r="K1125" i="2"/>
  <c r="M1125" i="2" s="1"/>
  <c r="K76" i="2"/>
  <c r="M76" i="2" s="1"/>
  <c r="K2174" i="2"/>
  <c r="M2174" i="2" s="1"/>
  <c r="K3223" i="2"/>
  <c r="M3223" i="2" s="1"/>
  <c r="K4272" i="2"/>
  <c r="M4272" i="2" s="1"/>
  <c r="K6370" i="2"/>
  <c r="M6370" i="2" s="1"/>
  <c r="K5321" i="2"/>
  <c r="M5321" i="2" s="1"/>
  <c r="K7419" i="2"/>
  <c r="M7419" i="2" s="1"/>
  <c r="K8468" i="2"/>
  <c r="M8468" i="2" s="1"/>
  <c r="K9517" i="2"/>
  <c r="M9517" i="2" s="1"/>
  <c r="J937" i="2"/>
  <c r="L937" i="2" s="1"/>
  <c r="J1986" i="2"/>
  <c r="L1986" i="2" s="1"/>
  <c r="J3035" i="2"/>
  <c r="L3035" i="2" s="1"/>
  <c r="J4084" i="2"/>
  <c r="L4084" i="2" s="1"/>
  <c r="J5133" i="2"/>
  <c r="L5133" i="2" s="1"/>
  <c r="J6182" i="2"/>
  <c r="L6182" i="2" s="1"/>
  <c r="J7231" i="2"/>
  <c r="L7231" i="2" s="1"/>
  <c r="J8280" i="2"/>
  <c r="L8280" i="2" s="1"/>
  <c r="J9329" i="2"/>
  <c r="L9329" i="2" s="1"/>
  <c r="J10378" i="2"/>
  <c r="L10378" i="2" s="1"/>
  <c r="J613" i="2"/>
  <c r="L613" i="2" s="1"/>
  <c r="J1662" i="2"/>
  <c r="L1662" i="2" s="1"/>
  <c r="J2711" i="2"/>
  <c r="L2711" i="2" s="1"/>
  <c r="J3760" i="2"/>
  <c r="L3760" i="2" s="1"/>
  <c r="J4809" i="2"/>
  <c r="L4809" i="2" s="1"/>
  <c r="J5858" i="2"/>
  <c r="L5858" i="2" s="1"/>
  <c r="J6907" i="2"/>
  <c r="L6907" i="2" s="1"/>
  <c r="J7956" i="2"/>
  <c r="L7956" i="2" s="1"/>
  <c r="J9005" i="2"/>
  <c r="L9005" i="2" s="1"/>
  <c r="J10054" i="2"/>
  <c r="L10054" i="2" s="1"/>
  <c r="J1118" i="2"/>
  <c r="L1118" i="2" s="1"/>
  <c r="J69" i="2"/>
  <c r="L69" i="2" s="1"/>
  <c r="J2167" i="2"/>
  <c r="L2167" i="2" s="1"/>
  <c r="J3216" i="2"/>
  <c r="L3216" i="2" s="1"/>
  <c r="J5314" i="2"/>
  <c r="L5314" i="2" s="1"/>
  <c r="J4265" i="2"/>
  <c r="L4265" i="2" s="1"/>
  <c r="J6363" i="2"/>
  <c r="L6363" i="2" s="1"/>
  <c r="J7412" i="2"/>
  <c r="L7412" i="2" s="1"/>
  <c r="J8461" i="2"/>
  <c r="L8461" i="2" s="1"/>
  <c r="J9510" i="2"/>
  <c r="L9510" i="2" s="1"/>
  <c r="J324" i="2"/>
  <c r="L324" i="2" s="1"/>
  <c r="J1373" i="2"/>
  <c r="L1373" i="2" s="1"/>
  <c r="J2422" i="2"/>
  <c r="L2422" i="2" s="1"/>
  <c r="J3471" i="2"/>
  <c r="L3471" i="2" s="1"/>
  <c r="J4520" i="2"/>
  <c r="L4520" i="2" s="1"/>
  <c r="J5569" i="2"/>
  <c r="L5569" i="2" s="1"/>
  <c r="J6618" i="2"/>
  <c r="L6618" i="2" s="1"/>
  <c r="J7667" i="2"/>
  <c r="L7667" i="2" s="1"/>
  <c r="J8716" i="2"/>
  <c r="L8716" i="2" s="1"/>
  <c r="J9765" i="2"/>
  <c r="L9765" i="2" s="1"/>
  <c r="J833" i="2"/>
  <c r="L833" i="2" s="1"/>
  <c r="J1882" i="2"/>
  <c r="L1882" i="2" s="1"/>
  <c r="J2931" i="2"/>
  <c r="L2931" i="2" s="1"/>
  <c r="J3980" i="2"/>
  <c r="L3980" i="2" s="1"/>
  <c r="J5029" i="2"/>
  <c r="L5029" i="2" s="1"/>
  <c r="J6078" i="2"/>
  <c r="L6078" i="2" s="1"/>
  <c r="J7127" i="2"/>
  <c r="L7127" i="2" s="1"/>
  <c r="J8176" i="2"/>
  <c r="L8176" i="2" s="1"/>
  <c r="J9225" i="2"/>
  <c r="L9225" i="2" s="1"/>
  <c r="J10274" i="2"/>
  <c r="L10274" i="2" s="1"/>
  <c r="J257" i="2"/>
  <c r="L257" i="2" s="1"/>
  <c r="J1306" i="2"/>
  <c r="L1306" i="2" s="1"/>
  <c r="J2355" i="2"/>
  <c r="L2355" i="2" s="1"/>
  <c r="J3404" i="2"/>
  <c r="L3404" i="2" s="1"/>
  <c r="J4453" i="2"/>
  <c r="L4453" i="2" s="1"/>
  <c r="J5502" i="2"/>
  <c r="L5502" i="2" s="1"/>
  <c r="J6551" i="2"/>
  <c r="L6551" i="2" s="1"/>
  <c r="J7600" i="2"/>
  <c r="L7600" i="2" s="1"/>
  <c r="J8649" i="2"/>
  <c r="L8649" i="2" s="1"/>
  <c r="J9698" i="2"/>
  <c r="L9698" i="2" s="1"/>
  <c r="K666" i="2"/>
  <c r="M666" i="2" s="1"/>
  <c r="K1715" i="2"/>
  <c r="M1715" i="2" s="1"/>
  <c r="K2764" i="2"/>
  <c r="M2764" i="2" s="1"/>
  <c r="K3813" i="2"/>
  <c r="M3813" i="2" s="1"/>
  <c r="K4862" i="2"/>
  <c r="M4862" i="2" s="1"/>
  <c r="K5911" i="2"/>
  <c r="M5911" i="2" s="1"/>
  <c r="K6960" i="2"/>
  <c r="M6960" i="2" s="1"/>
  <c r="K8009" i="2"/>
  <c r="M8009" i="2" s="1"/>
  <c r="K9058" i="2"/>
  <c r="M9058" i="2" s="1"/>
  <c r="K10107" i="2"/>
  <c r="M10107" i="2" s="1"/>
  <c r="J832" i="2"/>
  <c r="L832" i="2" s="1"/>
  <c r="J2930" i="2"/>
  <c r="L2930" i="2" s="1"/>
  <c r="J1881" i="2"/>
  <c r="L1881" i="2" s="1"/>
  <c r="J3979" i="2"/>
  <c r="L3979" i="2" s="1"/>
  <c r="J5028" i="2"/>
  <c r="L5028" i="2" s="1"/>
  <c r="J6077" i="2"/>
  <c r="L6077" i="2" s="1"/>
  <c r="J7126" i="2"/>
  <c r="L7126" i="2" s="1"/>
  <c r="J8175" i="2"/>
  <c r="L8175" i="2" s="1"/>
  <c r="J9224" i="2"/>
  <c r="L9224" i="2" s="1"/>
  <c r="J10273" i="2"/>
  <c r="L10273" i="2" s="1"/>
  <c r="J320" i="2"/>
  <c r="L320" i="2" s="1"/>
  <c r="J2418" i="2"/>
  <c r="L2418" i="2" s="1"/>
  <c r="J1369" i="2"/>
  <c r="L1369" i="2" s="1"/>
  <c r="J3467" i="2"/>
  <c r="L3467" i="2" s="1"/>
  <c r="J4516" i="2"/>
  <c r="L4516" i="2" s="1"/>
  <c r="J5565" i="2"/>
  <c r="L5565" i="2" s="1"/>
  <c r="J6614" i="2"/>
  <c r="L6614" i="2" s="1"/>
  <c r="J7663" i="2"/>
  <c r="L7663" i="2" s="1"/>
  <c r="J8712" i="2"/>
  <c r="L8712" i="2" s="1"/>
  <c r="J9761" i="2"/>
  <c r="L9761" i="2" s="1"/>
  <c r="K921" i="2"/>
  <c r="M921" i="2" s="1"/>
  <c r="K1970" i="2"/>
  <c r="M1970" i="2" s="1"/>
  <c r="K3019" i="2"/>
  <c r="M3019" i="2" s="1"/>
  <c r="K4068" i="2"/>
  <c r="M4068" i="2" s="1"/>
  <c r="K5117" i="2"/>
  <c r="M5117" i="2" s="1"/>
  <c r="K6166" i="2"/>
  <c r="M6166" i="2" s="1"/>
  <c r="K7215" i="2"/>
  <c r="M7215" i="2" s="1"/>
  <c r="K8264" i="2"/>
  <c r="M8264" i="2" s="1"/>
  <c r="K9313" i="2"/>
  <c r="M9313" i="2" s="1"/>
  <c r="K10362" i="2"/>
  <c r="K377" i="2"/>
  <c r="M377" i="2" s="1"/>
  <c r="K1426" i="2"/>
  <c r="M1426" i="2" s="1"/>
  <c r="K2475" i="2"/>
  <c r="M2475" i="2" s="1"/>
  <c r="K3524" i="2"/>
  <c r="M3524" i="2" s="1"/>
  <c r="K4573" i="2"/>
  <c r="M4573" i="2" s="1"/>
  <c r="K5622" i="2"/>
  <c r="M5622" i="2" s="1"/>
  <c r="K6671" i="2"/>
  <c r="M6671" i="2" s="1"/>
  <c r="K7720" i="2"/>
  <c r="M7720" i="2" s="1"/>
  <c r="K8769" i="2"/>
  <c r="M8769" i="2" s="1"/>
  <c r="K9818" i="2"/>
  <c r="M9818" i="2" s="1"/>
  <c r="J702" i="2"/>
  <c r="L702" i="2" s="1"/>
  <c r="J1751" i="2"/>
  <c r="L1751" i="2" s="1"/>
  <c r="J2800" i="2"/>
  <c r="L2800" i="2" s="1"/>
  <c r="J3849" i="2"/>
  <c r="L3849" i="2" s="1"/>
  <c r="J4898" i="2"/>
  <c r="L4898" i="2" s="1"/>
  <c r="J5947" i="2"/>
  <c r="L5947" i="2" s="1"/>
  <c r="J6996" i="2"/>
  <c r="L6996" i="2" s="1"/>
  <c r="J8045" i="2"/>
  <c r="L8045" i="2" s="1"/>
  <c r="J9094" i="2"/>
  <c r="L9094" i="2" s="1"/>
  <c r="J10143" i="2"/>
  <c r="L10143" i="2" s="1"/>
  <c r="J286" i="2"/>
  <c r="L286" i="2" s="1"/>
  <c r="J1335" i="2"/>
  <c r="L1335" i="2" s="1"/>
  <c r="J2384" i="2"/>
  <c r="L2384" i="2" s="1"/>
  <c r="J3433" i="2"/>
  <c r="L3433" i="2" s="1"/>
  <c r="J4482" i="2"/>
  <c r="L4482" i="2" s="1"/>
  <c r="J5531" i="2"/>
  <c r="L5531" i="2" s="1"/>
  <c r="J6580" i="2"/>
  <c r="L6580" i="2" s="1"/>
  <c r="J7629" i="2"/>
  <c r="L7629" i="2" s="1"/>
  <c r="J8678" i="2"/>
  <c r="L8678" i="2" s="1"/>
  <c r="J9727" i="2"/>
  <c r="L9727" i="2" s="1"/>
  <c r="K951" i="2"/>
  <c r="M951" i="2" s="1"/>
  <c r="K2000" i="2"/>
  <c r="M2000" i="2" s="1"/>
  <c r="K4098" i="2"/>
  <c r="M4098" i="2" s="1"/>
  <c r="K3049" i="2"/>
  <c r="M3049" i="2" s="1"/>
  <c r="K5147" i="2"/>
  <c r="M5147" i="2" s="1"/>
  <c r="K6196" i="2"/>
  <c r="M6196" i="2" s="1"/>
  <c r="K7245" i="2"/>
  <c r="M7245" i="2" s="1"/>
  <c r="K8294" i="2"/>
  <c r="M8294" i="2" s="1"/>
  <c r="K10392" i="2"/>
  <c r="M10392" i="2" s="1"/>
  <c r="K9343" i="2"/>
  <c r="M9343" i="2" s="1"/>
  <c r="K599" i="2"/>
  <c r="M599" i="2" s="1"/>
  <c r="K1648" i="2"/>
  <c r="M1648" i="2" s="1"/>
  <c r="K2697" i="2"/>
  <c r="M2697" i="2" s="1"/>
  <c r="K3746" i="2"/>
  <c r="M3746" i="2" s="1"/>
  <c r="K4795" i="2"/>
  <c r="M4795" i="2" s="1"/>
  <c r="K5844" i="2"/>
  <c r="M5844" i="2" s="1"/>
  <c r="K6893" i="2"/>
  <c r="M6893" i="2" s="1"/>
  <c r="K7942" i="2"/>
  <c r="M7942" i="2" s="1"/>
  <c r="K8991" i="2"/>
  <c r="M8991" i="2" s="1"/>
  <c r="K10040" i="2"/>
  <c r="M10040" i="2" s="1"/>
  <c r="K215" i="2"/>
  <c r="M215" i="2" s="1"/>
  <c r="K1264" i="2"/>
  <c r="M1264" i="2" s="1"/>
  <c r="K2313" i="2"/>
  <c r="M2313" i="2" s="1"/>
  <c r="K3362" i="2"/>
  <c r="M3362" i="2" s="1"/>
  <c r="K4411" i="2"/>
  <c r="M4411" i="2" s="1"/>
  <c r="K5460" i="2"/>
  <c r="M5460" i="2" s="1"/>
  <c r="K6509" i="2"/>
  <c r="M6509" i="2" s="1"/>
  <c r="K7558" i="2"/>
  <c r="M7558" i="2" s="1"/>
  <c r="K9656" i="2"/>
  <c r="M9656" i="2" s="1"/>
  <c r="K8607" i="2"/>
  <c r="M8607" i="2" s="1"/>
  <c r="J1021" i="2"/>
  <c r="L1021" i="2" s="1"/>
  <c r="J2070" i="2"/>
  <c r="L2070" i="2" s="1"/>
  <c r="J3119" i="2"/>
  <c r="L3119" i="2" s="1"/>
  <c r="J4168" i="2"/>
  <c r="L4168" i="2" s="1"/>
  <c r="J5217" i="2"/>
  <c r="L5217" i="2" s="1"/>
  <c r="J6266" i="2"/>
  <c r="L6266" i="2" s="1"/>
  <c r="J7315" i="2"/>
  <c r="L7315" i="2" s="1"/>
  <c r="J9413" i="2"/>
  <c r="L9413" i="2" s="1"/>
  <c r="J8364" i="2"/>
  <c r="L8364" i="2" s="1"/>
  <c r="J10462" i="2"/>
  <c r="L10462" i="2" s="1"/>
  <c r="K214" i="2"/>
  <c r="M214" i="2" s="1"/>
  <c r="K1263" i="2"/>
  <c r="M1263" i="2" s="1"/>
  <c r="K2312" i="2"/>
  <c r="M2312" i="2" s="1"/>
  <c r="K3361" i="2"/>
  <c r="M3361" i="2" s="1"/>
  <c r="K4410" i="2"/>
  <c r="M4410" i="2" s="1"/>
  <c r="K5459" i="2"/>
  <c r="M5459" i="2" s="1"/>
  <c r="K6508" i="2"/>
  <c r="M6508" i="2" s="1"/>
  <c r="K7557" i="2"/>
  <c r="M7557" i="2" s="1"/>
  <c r="K9655" i="2"/>
  <c r="M9655" i="2" s="1"/>
  <c r="K8606" i="2"/>
  <c r="M8606" i="2" s="1"/>
  <c r="J979" i="2"/>
  <c r="L979" i="2" s="1"/>
  <c r="J2028" i="2"/>
  <c r="L2028" i="2" s="1"/>
  <c r="J3077" i="2"/>
  <c r="L3077" i="2" s="1"/>
  <c r="J4126" i="2"/>
  <c r="L4126" i="2" s="1"/>
  <c r="J5175" i="2"/>
  <c r="L5175" i="2" s="1"/>
  <c r="J6224" i="2"/>
  <c r="L6224" i="2" s="1"/>
  <c r="J7273" i="2"/>
  <c r="L7273" i="2" s="1"/>
  <c r="J8322" i="2"/>
  <c r="L8322" i="2" s="1"/>
  <c r="J9371" i="2"/>
  <c r="L9371" i="2" s="1"/>
  <c r="J851" i="2"/>
  <c r="L851" i="2" s="1"/>
  <c r="J1900" i="2"/>
  <c r="L1900" i="2" s="1"/>
  <c r="J2949" i="2"/>
  <c r="L2949" i="2" s="1"/>
  <c r="J3998" i="2"/>
  <c r="L3998" i="2" s="1"/>
  <c r="J5047" i="2"/>
  <c r="L5047" i="2" s="1"/>
  <c r="J6096" i="2"/>
  <c r="L6096" i="2" s="1"/>
  <c r="J7145" i="2"/>
  <c r="L7145" i="2" s="1"/>
  <c r="J8194" i="2"/>
  <c r="L8194" i="2" s="1"/>
  <c r="J9243" i="2"/>
  <c r="L9243" i="2" s="1"/>
  <c r="J10292" i="2"/>
  <c r="L10292" i="2" s="1"/>
  <c r="J723" i="2"/>
  <c r="L723" i="2" s="1"/>
  <c r="J1772" i="2"/>
  <c r="L1772" i="2" s="1"/>
  <c r="J2821" i="2"/>
  <c r="L2821" i="2" s="1"/>
  <c r="J3870" i="2"/>
  <c r="L3870" i="2" s="1"/>
  <c r="J4919" i="2"/>
  <c r="L4919" i="2" s="1"/>
  <c r="J5968" i="2"/>
  <c r="L5968" i="2" s="1"/>
  <c r="J7017" i="2"/>
  <c r="L7017" i="2" s="1"/>
  <c r="J8066" i="2"/>
  <c r="L8066" i="2" s="1"/>
  <c r="J9115" i="2"/>
  <c r="L9115" i="2" s="1"/>
  <c r="J10164" i="2"/>
  <c r="L10164" i="2" s="1"/>
  <c r="J627" i="2"/>
  <c r="L627" i="2" s="1"/>
  <c r="J1676" i="2"/>
  <c r="L1676" i="2" s="1"/>
  <c r="J3774" i="2"/>
  <c r="L3774" i="2" s="1"/>
  <c r="J2725" i="2"/>
  <c r="L2725" i="2" s="1"/>
  <c r="J4823" i="2"/>
  <c r="L4823" i="2" s="1"/>
  <c r="J5872" i="2"/>
  <c r="L5872" i="2" s="1"/>
  <c r="J6921" i="2"/>
  <c r="L6921" i="2" s="1"/>
  <c r="J7970" i="2"/>
  <c r="L7970" i="2" s="1"/>
  <c r="J9019" i="2"/>
  <c r="L9019" i="2" s="1"/>
  <c r="J10068" i="2"/>
  <c r="L10068" i="2" s="1"/>
  <c r="J499" i="2"/>
  <c r="L499" i="2" s="1"/>
  <c r="J1548" i="2"/>
  <c r="L1548" i="2" s="1"/>
  <c r="J2597" i="2"/>
  <c r="L2597" i="2" s="1"/>
  <c r="J3646" i="2"/>
  <c r="L3646" i="2" s="1"/>
  <c r="J4695" i="2"/>
  <c r="L4695" i="2" s="1"/>
  <c r="J5744" i="2"/>
  <c r="L5744" i="2" s="1"/>
  <c r="J6793" i="2"/>
  <c r="L6793" i="2" s="1"/>
  <c r="J7842" i="2"/>
  <c r="L7842" i="2" s="1"/>
  <c r="J8891" i="2"/>
  <c r="L8891" i="2" s="1"/>
  <c r="J9940" i="2"/>
  <c r="L9940" i="2" s="1"/>
  <c r="J371" i="2"/>
  <c r="L371" i="2" s="1"/>
  <c r="J1420" i="2"/>
  <c r="L1420" i="2" s="1"/>
  <c r="J2469" i="2"/>
  <c r="L2469" i="2" s="1"/>
  <c r="J3518" i="2"/>
  <c r="L3518" i="2" s="1"/>
  <c r="J4567" i="2"/>
  <c r="L4567" i="2" s="1"/>
  <c r="J5616" i="2"/>
  <c r="L5616" i="2" s="1"/>
  <c r="J6665" i="2"/>
  <c r="L6665" i="2" s="1"/>
  <c r="J7714" i="2"/>
  <c r="L7714" i="2" s="1"/>
  <c r="J8763" i="2"/>
  <c r="L8763" i="2" s="1"/>
  <c r="J9812" i="2"/>
  <c r="L9812" i="2" s="1"/>
  <c r="J1292" i="2"/>
  <c r="L1292" i="2" s="1"/>
  <c r="J243" i="2"/>
  <c r="L243" i="2" s="1"/>
  <c r="J2341" i="2"/>
  <c r="L2341" i="2" s="1"/>
  <c r="J3390" i="2"/>
  <c r="L3390" i="2" s="1"/>
  <c r="J4439" i="2"/>
  <c r="L4439" i="2" s="1"/>
  <c r="J5488" i="2"/>
  <c r="L5488" i="2" s="1"/>
  <c r="J6537" i="2"/>
  <c r="L6537" i="2" s="1"/>
  <c r="J7586" i="2"/>
  <c r="L7586" i="2" s="1"/>
  <c r="J8635" i="2"/>
  <c r="L8635" i="2" s="1"/>
  <c r="J9684" i="2"/>
  <c r="L9684" i="2" s="1"/>
  <c r="J1196" i="2"/>
  <c r="L1196" i="2" s="1"/>
  <c r="J147" i="2"/>
  <c r="L147" i="2" s="1"/>
  <c r="J2245" i="2"/>
  <c r="L2245" i="2" s="1"/>
  <c r="J3294" i="2"/>
  <c r="L3294" i="2" s="1"/>
  <c r="J4343" i="2"/>
  <c r="L4343" i="2" s="1"/>
  <c r="J5392" i="2"/>
  <c r="L5392" i="2" s="1"/>
  <c r="J6441" i="2"/>
  <c r="L6441" i="2" s="1"/>
  <c r="J8539" i="2"/>
  <c r="L8539" i="2" s="1"/>
  <c r="J7490" i="2"/>
  <c r="L7490" i="2" s="1"/>
  <c r="J9588" i="2"/>
  <c r="L9588" i="2" s="1"/>
  <c r="J1068" i="2"/>
  <c r="L1068" i="2" s="1"/>
  <c r="J19" i="2"/>
  <c r="L19" i="2" s="1"/>
  <c r="J2117" i="2"/>
  <c r="L2117" i="2" s="1"/>
  <c r="J3166" i="2"/>
  <c r="L3166" i="2" s="1"/>
  <c r="J4215" i="2"/>
  <c r="L4215" i="2" s="1"/>
  <c r="J5264" i="2"/>
  <c r="L5264" i="2" s="1"/>
  <c r="J6313" i="2"/>
  <c r="L6313" i="2" s="1"/>
  <c r="J8411" i="2"/>
  <c r="L8411" i="2" s="1"/>
  <c r="J7362" i="2"/>
  <c r="L7362" i="2" s="1"/>
  <c r="J9460" i="2"/>
  <c r="L9460" i="2" s="1"/>
  <c r="K908" i="2"/>
  <c r="M908" i="2" s="1"/>
  <c r="K1957" i="2"/>
  <c r="M1957" i="2" s="1"/>
  <c r="K3006" i="2"/>
  <c r="M3006" i="2" s="1"/>
  <c r="K5104" i="2"/>
  <c r="M5104" i="2" s="1"/>
  <c r="K4055" i="2"/>
  <c r="M4055" i="2" s="1"/>
  <c r="K6153" i="2"/>
  <c r="M6153" i="2" s="1"/>
  <c r="K7202" i="2"/>
  <c r="M7202" i="2" s="1"/>
  <c r="K8251" i="2"/>
  <c r="M8251" i="2" s="1"/>
  <c r="K9300" i="2"/>
  <c r="M9300" i="2" s="1"/>
  <c r="K748" i="2"/>
  <c r="M748" i="2" s="1"/>
  <c r="K1797" i="2"/>
  <c r="M1797" i="2" s="1"/>
  <c r="K2846" i="2"/>
  <c r="M2846" i="2" s="1"/>
  <c r="K3895" i="2"/>
  <c r="M3895" i="2" s="1"/>
  <c r="K4944" i="2"/>
  <c r="M4944" i="2" s="1"/>
  <c r="K5993" i="2"/>
  <c r="M5993" i="2" s="1"/>
  <c r="K7042" i="2"/>
  <c r="M7042" i="2" s="1"/>
  <c r="K8091" i="2"/>
  <c r="M8091" i="2" s="1"/>
  <c r="K9140" i="2"/>
  <c r="M9140" i="2" s="1"/>
  <c r="K10189" i="2"/>
  <c r="M10189" i="2" s="1"/>
  <c r="K620" i="2"/>
  <c r="M620" i="2" s="1"/>
  <c r="K1669" i="2"/>
  <c r="M1669" i="2" s="1"/>
  <c r="K2718" i="2"/>
  <c r="M2718" i="2" s="1"/>
  <c r="K3767" i="2"/>
  <c r="M3767" i="2" s="1"/>
  <c r="K4816" i="2"/>
  <c r="M4816" i="2" s="1"/>
  <c r="K5865" i="2"/>
  <c r="M5865" i="2" s="1"/>
  <c r="K6914" i="2"/>
  <c r="M6914" i="2" s="1"/>
  <c r="K7963" i="2"/>
  <c r="M7963" i="2" s="1"/>
  <c r="K9012" i="2"/>
  <c r="M9012" i="2" s="1"/>
  <c r="K10061" i="2"/>
  <c r="M10061" i="2" s="1"/>
  <c r="K492" i="2"/>
  <c r="M492" i="2" s="1"/>
  <c r="K1541" i="2"/>
  <c r="M1541" i="2" s="1"/>
  <c r="K2590" i="2"/>
  <c r="M2590" i="2" s="1"/>
  <c r="K3639" i="2"/>
  <c r="M3639" i="2" s="1"/>
  <c r="K4688" i="2"/>
  <c r="M4688" i="2" s="1"/>
  <c r="K5737" i="2"/>
  <c r="M5737" i="2" s="1"/>
  <c r="K6786" i="2"/>
  <c r="M6786" i="2" s="1"/>
  <c r="K7835" i="2"/>
  <c r="M7835" i="2" s="1"/>
  <c r="K8884" i="2"/>
  <c r="M8884" i="2" s="1"/>
  <c r="K9933" i="2"/>
  <c r="M9933" i="2" s="1"/>
  <c r="K364" i="2"/>
  <c r="M364" i="2" s="1"/>
  <c r="K1413" i="2"/>
  <c r="M1413" i="2" s="1"/>
  <c r="K2462" i="2"/>
  <c r="M2462" i="2" s="1"/>
  <c r="K3511" i="2"/>
  <c r="M3511" i="2" s="1"/>
  <c r="K4560" i="2"/>
  <c r="M4560" i="2" s="1"/>
  <c r="K5609" i="2"/>
  <c r="M5609" i="2" s="1"/>
  <c r="K6658" i="2"/>
  <c r="M6658" i="2" s="1"/>
  <c r="K7707" i="2"/>
  <c r="M7707" i="2" s="1"/>
  <c r="K8756" i="2"/>
  <c r="M8756" i="2" s="1"/>
  <c r="K9805" i="2"/>
  <c r="M9805" i="2" s="1"/>
  <c r="K204" i="2"/>
  <c r="M204" i="2" s="1"/>
  <c r="K1253" i="2"/>
  <c r="M1253" i="2" s="1"/>
  <c r="K2302" i="2"/>
  <c r="M2302" i="2" s="1"/>
  <c r="K3351" i="2"/>
  <c r="M3351" i="2" s="1"/>
  <c r="K4400" i="2"/>
  <c r="M4400" i="2" s="1"/>
  <c r="K6498" i="2"/>
  <c r="M6498" i="2" s="1"/>
  <c r="K5449" i="2"/>
  <c r="M5449" i="2" s="1"/>
  <c r="K7547" i="2"/>
  <c r="M7547" i="2" s="1"/>
  <c r="K8596" i="2"/>
  <c r="M8596" i="2" s="1"/>
  <c r="K9645" i="2"/>
  <c r="M9645" i="2" s="1"/>
  <c r="K1093" i="2"/>
  <c r="M1093" i="2" s="1"/>
  <c r="K44" i="2"/>
  <c r="M44" i="2" s="1"/>
  <c r="K2142" i="2"/>
  <c r="M2142" i="2" s="1"/>
  <c r="K3191" i="2"/>
  <c r="M3191" i="2" s="1"/>
  <c r="K4240" i="2"/>
  <c r="M4240" i="2" s="1"/>
  <c r="K5289" i="2"/>
  <c r="M5289" i="2" s="1"/>
  <c r="K6338" i="2"/>
  <c r="M6338" i="2" s="1"/>
  <c r="K7387" i="2"/>
  <c r="M7387" i="2" s="1"/>
  <c r="K8436" i="2"/>
  <c r="M8436" i="2" s="1"/>
  <c r="K9485" i="2"/>
  <c r="M9485" i="2" s="1"/>
  <c r="J1042" i="2"/>
  <c r="L1042" i="2" s="1"/>
  <c r="J2091" i="2"/>
  <c r="L2091" i="2" s="1"/>
  <c r="J3140" i="2"/>
  <c r="L3140" i="2" s="1"/>
  <c r="J5238" i="2"/>
  <c r="L5238" i="2" s="1"/>
  <c r="J4189" i="2"/>
  <c r="L4189" i="2" s="1"/>
  <c r="J6287" i="2"/>
  <c r="L6287" i="2" s="1"/>
  <c r="J7336" i="2"/>
  <c r="L7336" i="2" s="1"/>
  <c r="J8385" i="2"/>
  <c r="L8385" i="2" s="1"/>
  <c r="J9434" i="2"/>
  <c r="L9434" i="2" s="1"/>
  <c r="J10483" i="2"/>
  <c r="L10483" i="2" s="1"/>
  <c r="J914" i="2"/>
  <c r="L914" i="2" s="1"/>
  <c r="J1963" i="2"/>
  <c r="L1963" i="2" s="1"/>
  <c r="J3012" i="2"/>
  <c r="L3012" i="2" s="1"/>
  <c r="J4061" i="2"/>
  <c r="L4061" i="2" s="1"/>
  <c r="J5110" i="2"/>
  <c r="L5110" i="2" s="1"/>
  <c r="J6159" i="2"/>
  <c r="L6159" i="2" s="1"/>
  <c r="J7208" i="2"/>
  <c r="L7208" i="2" s="1"/>
  <c r="J8257" i="2"/>
  <c r="L8257" i="2" s="1"/>
  <c r="J9306" i="2"/>
  <c r="L9306" i="2" s="1"/>
  <c r="J10355" i="2"/>
  <c r="L10355" i="2" s="1"/>
  <c r="J786" i="2"/>
  <c r="L786" i="2" s="1"/>
  <c r="J1835" i="2"/>
  <c r="L1835" i="2" s="1"/>
  <c r="J2884" i="2"/>
  <c r="L2884" i="2" s="1"/>
  <c r="J3933" i="2"/>
  <c r="L3933" i="2" s="1"/>
  <c r="J4982" i="2"/>
  <c r="L4982" i="2" s="1"/>
  <c r="J6031" i="2"/>
  <c r="L6031" i="2" s="1"/>
  <c r="J7080" i="2"/>
  <c r="L7080" i="2" s="1"/>
  <c r="J8129" i="2"/>
  <c r="L8129" i="2" s="1"/>
  <c r="J9178" i="2"/>
  <c r="L9178" i="2" s="1"/>
  <c r="J10227" i="2"/>
  <c r="L10227" i="2" s="1"/>
  <c r="J690" i="2"/>
  <c r="L690" i="2" s="1"/>
  <c r="J1739" i="2"/>
  <c r="L1739" i="2" s="1"/>
  <c r="J2788" i="2"/>
  <c r="L2788" i="2" s="1"/>
  <c r="J3837" i="2"/>
  <c r="L3837" i="2" s="1"/>
  <c r="J4886" i="2"/>
  <c r="L4886" i="2" s="1"/>
  <c r="J5935" i="2"/>
  <c r="L5935" i="2" s="1"/>
  <c r="J6984" i="2"/>
  <c r="L6984" i="2" s="1"/>
  <c r="J8033" i="2"/>
  <c r="L8033" i="2" s="1"/>
  <c r="J9082" i="2"/>
  <c r="L9082" i="2" s="1"/>
  <c r="J10131" i="2"/>
  <c r="L10131" i="2" s="1"/>
  <c r="J594" i="2"/>
  <c r="L594" i="2" s="1"/>
  <c r="J1643" i="2"/>
  <c r="L1643" i="2" s="1"/>
  <c r="J2692" i="2"/>
  <c r="L2692" i="2" s="1"/>
  <c r="J3741" i="2"/>
  <c r="L3741" i="2" s="1"/>
  <c r="J4790" i="2"/>
  <c r="L4790" i="2" s="1"/>
  <c r="J5839" i="2"/>
  <c r="L5839" i="2" s="1"/>
  <c r="J6888" i="2"/>
  <c r="L6888" i="2" s="1"/>
  <c r="J7937" i="2"/>
  <c r="L7937" i="2" s="1"/>
  <c r="J8986" i="2"/>
  <c r="L8986" i="2" s="1"/>
  <c r="J10035" i="2"/>
  <c r="L10035" i="2" s="1"/>
  <c r="J498" i="2"/>
  <c r="L498" i="2" s="1"/>
  <c r="J1547" i="2"/>
  <c r="L1547" i="2" s="1"/>
  <c r="J2596" i="2"/>
  <c r="L2596" i="2" s="1"/>
  <c r="J3645" i="2"/>
  <c r="L3645" i="2" s="1"/>
  <c r="J4694" i="2"/>
  <c r="L4694" i="2" s="1"/>
  <c r="J5743" i="2"/>
  <c r="L5743" i="2" s="1"/>
  <c r="J6792" i="2"/>
  <c r="L6792" i="2" s="1"/>
  <c r="J7841" i="2"/>
  <c r="L7841" i="2" s="1"/>
  <c r="J8890" i="2"/>
  <c r="L8890" i="2" s="1"/>
  <c r="J9939" i="2"/>
  <c r="L9939" i="2" s="1"/>
  <c r="J402" i="2"/>
  <c r="L402" i="2" s="1"/>
  <c r="J1451" i="2"/>
  <c r="L1451" i="2" s="1"/>
  <c r="J2500" i="2"/>
  <c r="L2500" i="2" s="1"/>
  <c r="J3549" i="2"/>
  <c r="L3549" i="2" s="1"/>
  <c r="J4598" i="2"/>
  <c r="L4598" i="2" s="1"/>
  <c r="J5647" i="2"/>
  <c r="L5647" i="2" s="1"/>
  <c r="J6696" i="2"/>
  <c r="L6696" i="2" s="1"/>
  <c r="J7745" i="2"/>
  <c r="L7745" i="2" s="1"/>
  <c r="J8794" i="2"/>
  <c r="L8794" i="2" s="1"/>
  <c r="J9843" i="2"/>
  <c r="L9843" i="2" s="1"/>
  <c r="J306" i="2"/>
  <c r="L306" i="2" s="1"/>
  <c r="J1355" i="2"/>
  <c r="L1355" i="2" s="1"/>
  <c r="J2404" i="2"/>
  <c r="L2404" i="2" s="1"/>
  <c r="J3453" i="2"/>
  <c r="L3453" i="2" s="1"/>
  <c r="J4502" i="2"/>
  <c r="L4502" i="2" s="1"/>
  <c r="J5551" i="2"/>
  <c r="L5551" i="2" s="1"/>
  <c r="J6600" i="2"/>
  <c r="L6600" i="2" s="1"/>
  <c r="J7649" i="2"/>
  <c r="L7649" i="2" s="1"/>
  <c r="J8698" i="2"/>
  <c r="L8698" i="2" s="1"/>
  <c r="J9747" i="2"/>
  <c r="L9747" i="2" s="1"/>
  <c r="J274" i="2"/>
  <c r="L274" i="2" s="1"/>
  <c r="J1323" i="2"/>
  <c r="L1323" i="2" s="1"/>
  <c r="J2372" i="2"/>
  <c r="L2372" i="2" s="1"/>
  <c r="J3421" i="2"/>
  <c r="L3421" i="2" s="1"/>
  <c r="J4470" i="2"/>
  <c r="L4470" i="2" s="1"/>
  <c r="J5519" i="2"/>
  <c r="L5519" i="2" s="1"/>
  <c r="J6568" i="2"/>
  <c r="L6568" i="2" s="1"/>
  <c r="J7617" i="2"/>
  <c r="L7617" i="2" s="1"/>
  <c r="J8666" i="2"/>
  <c r="L8666" i="2" s="1"/>
  <c r="J9715" i="2"/>
  <c r="L9715" i="2" s="1"/>
  <c r="J178" i="2"/>
  <c r="L178" i="2" s="1"/>
  <c r="J1227" i="2"/>
  <c r="L1227" i="2" s="1"/>
  <c r="J2276" i="2"/>
  <c r="L2276" i="2" s="1"/>
  <c r="J3325" i="2"/>
  <c r="L3325" i="2" s="1"/>
  <c r="J5423" i="2"/>
  <c r="L5423" i="2" s="1"/>
  <c r="J4374" i="2"/>
  <c r="L4374" i="2" s="1"/>
  <c r="J6472" i="2"/>
  <c r="L6472" i="2" s="1"/>
  <c r="J7521" i="2"/>
  <c r="L7521" i="2" s="1"/>
  <c r="J9619" i="2"/>
  <c r="L9619" i="2" s="1"/>
  <c r="J8570" i="2"/>
  <c r="L8570" i="2" s="1"/>
  <c r="J146" i="2"/>
  <c r="L146" i="2" s="1"/>
  <c r="J1195" i="2"/>
  <c r="L1195" i="2" s="1"/>
  <c r="J2244" i="2"/>
  <c r="L2244" i="2" s="1"/>
  <c r="J3293" i="2"/>
  <c r="L3293" i="2" s="1"/>
  <c r="J5391" i="2"/>
  <c r="L5391" i="2" s="1"/>
  <c r="J4342" i="2"/>
  <c r="L4342" i="2" s="1"/>
  <c r="J6440" i="2"/>
  <c r="L6440" i="2" s="1"/>
  <c r="J8538" i="2"/>
  <c r="L8538" i="2" s="1"/>
  <c r="J7489" i="2"/>
  <c r="L7489" i="2" s="1"/>
  <c r="J9587" i="2"/>
  <c r="L9587" i="2" s="1"/>
  <c r="J50" i="2"/>
  <c r="L50" i="2" s="1"/>
  <c r="J1099" i="2"/>
  <c r="L1099" i="2" s="1"/>
  <c r="J2148" i="2"/>
  <c r="L2148" i="2" s="1"/>
  <c r="J3197" i="2"/>
  <c r="L3197" i="2" s="1"/>
  <c r="J5295" i="2"/>
  <c r="L5295" i="2" s="1"/>
  <c r="J4246" i="2"/>
  <c r="L4246" i="2" s="1"/>
  <c r="J6344" i="2"/>
  <c r="L6344" i="2" s="1"/>
  <c r="J8442" i="2"/>
  <c r="L8442" i="2" s="1"/>
  <c r="J7393" i="2"/>
  <c r="L7393" i="2" s="1"/>
  <c r="J9491" i="2"/>
  <c r="L9491" i="2" s="1"/>
  <c r="J18" i="2"/>
  <c r="L18" i="2" s="1"/>
  <c r="J1067" i="2"/>
  <c r="L1067" i="2" s="1"/>
  <c r="J2116" i="2"/>
  <c r="L2116" i="2" s="1"/>
  <c r="J3165" i="2"/>
  <c r="L3165" i="2" s="1"/>
  <c r="J5263" i="2"/>
  <c r="L5263" i="2" s="1"/>
  <c r="J4214" i="2"/>
  <c r="L4214" i="2" s="1"/>
  <c r="J6312" i="2"/>
  <c r="L6312" i="2" s="1"/>
  <c r="J7361" i="2"/>
  <c r="L7361" i="2" s="1"/>
  <c r="J8410" i="2"/>
  <c r="L8410" i="2" s="1"/>
  <c r="J9459" i="2"/>
  <c r="L9459" i="2" s="1"/>
  <c r="K2084" i="2"/>
  <c r="M2084" i="2" s="1"/>
  <c r="K1035" i="2"/>
  <c r="M1035" i="2" s="1"/>
  <c r="K3133" i="2"/>
  <c r="M3133" i="2" s="1"/>
  <c r="K4182" i="2"/>
  <c r="M4182" i="2" s="1"/>
  <c r="K6280" i="2"/>
  <c r="M6280" i="2" s="1"/>
  <c r="K5231" i="2"/>
  <c r="M5231" i="2" s="1"/>
  <c r="K8378" i="2"/>
  <c r="M8378" i="2" s="1"/>
  <c r="K7329" i="2"/>
  <c r="M7329" i="2" s="1"/>
  <c r="K9427" i="2"/>
  <c r="M9427" i="2" s="1"/>
  <c r="K10476" i="2"/>
  <c r="M10476" i="2" s="1"/>
  <c r="K2052" i="2"/>
  <c r="M2052" i="2" s="1"/>
  <c r="K1003" i="2"/>
  <c r="M1003" i="2" s="1"/>
  <c r="K3101" i="2"/>
  <c r="M3101" i="2" s="1"/>
  <c r="K4150" i="2"/>
  <c r="M4150" i="2" s="1"/>
  <c r="K6248" i="2"/>
  <c r="M6248" i="2" s="1"/>
  <c r="K5199" i="2"/>
  <c r="M5199" i="2" s="1"/>
  <c r="K7297" i="2"/>
  <c r="M7297" i="2" s="1"/>
  <c r="K8346" i="2"/>
  <c r="M8346" i="2" s="1"/>
  <c r="K9395" i="2"/>
  <c r="M9395" i="2" s="1"/>
  <c r="K10444" i="2"/>
  <c r="M10444" i="2" s="1"/>
  <c r="K2020" i="2"/>
  <c r="M2020" i="2" s="1"/>
  <c r="K971" i="2"/>
  <c r="M971" i="2" s="1"/>
  <c r="K3069" i="2"/>
  <c r="M3069" i="2" s="1"/>
  <c r="K4118" i="2"/>
  <c r="M4118" i="2" s="1"/>
  <c r="K6216" i="2"/>
  <c r="M6216" i="2" s="1"/>
  <c r="K5167" i="2"/>
  <c r="M5167" i="2" s="1"/>
  <c r="K8314" i="2"/>
  <c r="M8314" i="2" s="1"/>
  <c r="K7265" i="2"/>
  <c r="M7265" i="2" s="1"/>
  <c r="K9363" i="2"/>
  <c r="M9363" i="2" s="1"/>
  <c r="K10412" i="2"/>
  <c r="M10412" i="2" s="1"/>
  <c r="K939" i="2"/>
  <c r="M939" i="2" s="1"/>
  <c r="K1988" i="2"/>
  <c r="M1988" i="2" s="1"/>
  <c r="K3037" i="2"/>
  <c r="M3037" i="2" s="1"/>
  <c r="K4086" i="2"/>
  <c r="M4086" i="2" s="1"/>
  <c r="K5135" i="2"/>
  <c r="M5135" i="2" s="1"/>
  <c r="K6184" i="2"/>
  <c r="M6184" i="2" s="1"/>
  <c r="K7233" i="2"/>
  <c r="M7233" i="2" s="1"/>
  <c r="K8282" i="2"/>
  <c r="M8282" i="2" s="1"/>
  <c r="K9331" i="2"/>
  <c r="M9331" i="2" s="1"/>
  <c r="K10380" i="2"/>
  <c r="M10380" i="2" s="1"/>
  <c r="K907" i="2"/>
  <c r="M907" i="2" s="1"/>
  <c r="K1956" i="2"/>
  <c r="M1956" i="2" s="1"/>
  <c r="K3005" i="2"/>
  <c r="M3005" i="2" s="1"/>
  <c r="K4054" i="2"/>
  <c r="M4054" i="2" s="1"/>
  <c r="K5103" i="2"/>
  <c r="M5103" i="2" s="1"/>
  <c r="K6152" i="2"/>
  <c r="M6152" i="2" s="1"/>
  <c r="K7201" i="2"/>
  <c r="M7201" i="2" s="1"/>
  <c r="K8250" i="2"/>
  <c r="M8250" i="2" s="1"/>
  <c r="K9299" i="2"/>
  <c r="M9299" i="2" s="1"/>
  <c r="K10348" i="2"/>
  <c r="M10348" i="2" s="1"/>
  <c r="K811" i="2"/>
  <c r="M811" i="2" s="1"/>
  <c r="K1860" i="2"/>
  <c r="M1860" i="2" s="1"/>
  <c r="K2909" i="2"/>
  <c r="M2909" i="2" s="1"/>
  <c r="K3958" i="2"/>
  <c r="M3958" i="2" s="1"/>
  <c r="K5007" i="2"/>
  <c r="M5007" i="2" s="1"/>
  <c r="K6056" i="2"/>
  <c r="M6056" i="2" s="1"/>
  <c r="K7105" i="2"/>
  <c r="M7105" i="2" s="1"/>
  <c r="K8154" i="2"/>
  <c r="M8154" i="2" s="1"/>
  <c r="K9203" i="2"/>
  <c r="M9203" i="2" s="1"/>
  <c r="K10252" i="2"/>
  <c r="M10252" i="2" s="1"/>
  <c r="K779" i="2"/>
  <c r="M779" i="2" s="1"/>
  <c r="K1828" i="2"/>
  <c r="M1828" i="2" s="1"/>
  <c r="K2877" i="2"/>
  <c r="M2877" i="2" s="1"/>
  <c r="K3926" i="2"/>
  <c r="M3926" i="2" s="1"/>
  <c r="K4975" i="2"/>
  <c r="M4975" i="2" s="1"/>
  <c r="K6024" i="2"/>
  <c r="M6024" i="2" s="1"/>
  <c r="K7073" i="2"/>
  <c r="M7073" i="2" s="1"/>
  <c r="K8122" i="2"/>
  <c r="M8122" i="2" s="1"/>
  <c r="K9171" i="2"/>
  <c r="M9171" i="2" s="1"/>
  <c r="K10220" i="2"/>
  <c r="M10220" i="2" s="1"/>
  <c r="K747" i="2"/>
  <c r="M747" i="2" s="1"/>
  <c r="K1796" i="2"/>
  <c r="M1796" i="2" s="1"/>
  <c r="K2845" i="2"/>
  <c r="M2845" i="2" s="1"/>
  <c r="K3894" i="2"/>
  <c r="M3894" i="2" s="1"/>
  <c r="K4943" i="2"/>
  <c r="M4943" i="2" s="1"/>
  <c r="K5992" i="2"/>
  <c r="M5992" i="2" s="1"/>
  <c r="K7041" i="2"/>
  <c r="M7041" i="2" s="1"/>
  <c r="K8090" i="2"/>
  <c r="M8090" i="2" s="1"/>
  <c r="K9139" i="2"/>
  <c r="M9139" i="2" s="1"/>
  <c r="K10188" i="2"/>
  <c r="M10188" i="2" s="1"/>
  <c r="K715" i="2"/>
  <c r="M715" i="2" s="1"/>
  <c r="K1764" i="2"/>
  <c r="M1764" i="2" s="1"/>
  <c r="K2813" i="2"/>
  <c r="M2813" i="2" s="1"/>
  <c r="K3862" i="2"/>
  <c r="M3862" i="2" s="1"/>
  <c r="K4911" i="2"/>
  <c r="M4911" i="2" s="1"/>
  <c r="K5960" i="2"/>
  <c r="M5960" i="2" s="1"/>
  <c r="K7009" i="2"/>
  <c r="M7009" i="2" s="1"/>
  <c r="K8058" i="2"/>
  <c r="M8058" i="2" s="1"/>
  <c r="K9107" i="2"/>
  <c r="M9107" i="2" s="1"/>
  <c r="K10156" i="2"/>
  <c r="M10156" i="2" s="1"/>
  <c r="K683" i="2"/>
  <c r="M683" i="2" s="1"/>
  <c r="K1732" i="2"/>
  <c r="M1732" i="2" s="1"/>
  <c r="K2781" i="2"/>
  <c r="M2781" i="2" s="1"/>
  <c r="K3830" i="2"/>
  <c r="M3830" i="2" s="1"/>
  <c r="K4879" i="2"/>
  <c r="M4879" i="2" s="1"/>
  <c r="K5928" i="2"/>
  <c r="M5928" i="2" s="1"/>
  <c r="K6977" i="2"/>
  <c r="M6977" i="2" s="1"/>
  <c r="K8026" i="2"/>
  <c r="M8026" i="2" s="1"/>
  <c r="K9075" i="2"/>
  <c r="M9075" i="2" s="1"/>
  <c r="K10124" i="2"/>
  <c r="M10124" i="2" s="1"/>
  <c r="K651" i="2"/>
  <c r="M651" i="2" s="1"/>
  <c r="K1700" i="2"/>
  <c r="M1700" i="2" s="1"/>
  <c r="K2749" i="2"/>
  <c r="M2749" i="2" s="1"/>
  <c r="K3798" i="2"/>
  <c r="M3798" i="2" s="1"/>
  <c r="K4847" i="2"/>
  <c r="M4847" i="2" s="1"/>
  <c r="K5896" i="2"/>
  <c r="M5896" i="2" s="1"/>
  <c r="K6945" i="2"/>
  <c r="M6945" i="2" s="1"/>
  <c r="K7994" i="2"/>
  <c r="M7994" i="2" s="1"/>
  <c r="K9043" i="2"/>
  <c r="M9043" i="2" s="1"/>
  <c r="K10092" i="2"/>
  <c r="M10092" i="2" s="1"/>
  <c r="K619" i="2"/>
  <c r="M619" i="2" s="1"/>
  <c r="K1668" i="2"/>
  <c r="M1668" i="2" s="1"/>
  <c r="K2717" i="2"/>
  <c r="M2717" i="2" s="1"/>
  <c r="K3766" i="2"/>
  <c r="M3766" i="2" s="1"/>
  <c r="K4815" i="2"/>
  <c r="M4815" i="2" s="1"/>
  <c r="K5864" i="2"/>
  <c r="M5864" i="2" s="1"/>
  <c r="K6913" i="2"/>
  <c r="M6913" i="2" s="1"/>
  <c r="K7962" i="2"/>
  <c r="M7962" i="2" s="1"/>
  <c r="K9011" i="2"/>
  <c r="M9011" i="2" s="1"/>
  <c r="K10060" i="2"/>
  <c r="M10060" i="2" s="1"/>
  <c r="K587" i="2"/>
  <c r="M587" i="2" s="1"/>
  <c r="K1636" i="2"/>
  <c r="M1636" i="2" s="1"/>
  <c r="K2685" i="2"/>
  <c r="M2685" i="2" s="1"/>
  <c r="K3734" i="2"/>
  <c r="M3734" i="2" s="1"/>
  <c r="K4783" i="2"/>
  <c r="M4783" i="2" s="1"/>
  <c r="K5832" i="2"/>
  <c r="M5832" i="2" s="1"/>
  <c r="K6881" i="2"/>
  <c r="M6881" i="2" s="1"/>
  <c r="K7930" i="2"/>
  <c r="M7930" i="2" s="1"/>
  <c r="K8979" i="2"/>
  <c r="M8979" i="2" s="1"/>
  <c r="K10028" i="2"/>
  <c r="M10028" i="2" s="1"/>
  <c r="K555" i="2"/>
  <c r="M555" i="2" s="1"/>
  <c r="K1604" i="2"/>
  <c r="M1604" i="2" s="1"/>
  <c r="K2653" i="2"/>
  <c r="M2653" i="2" s="1"/>
  <c r="K3702" i="2"/>
  <c r="M3702" i="2" s="1"/>
  <c r="K4751" i="2"/>
  <c r="M4751" i="2" s="1"/>
  <c r="K5800" i="2"/>
  <c r="M5800" i="2" s="1"/>
  <c r="K6849" i="2"/>
  <c r="M6849" i="2" s="1"/>
  <c r="K7898" i="2"/>
  <c r="M7898" i="2" s="1"/>
  <c r="K8947" i="2"/>
  <c r="M8947" i="2" s="1"/>
  <c r="K9996" i="2"/>
  <c r="M9996" i="2" s="1"/>
  <c r="K523" i="2"/>
  <c r="M523" i="2" s="1"/>
  <c r="K1572" i="2"/>
  <c r="M1572" i="2" s="1"/>
  <c r="K2621" i="2"/>
  <c r="M2621" i="2" s="1"/>
  <c r="K3670" i="2"/>
  <c r="M3670" i="2" s="1"/>
  <c r="K4719" i="2"/>
  <c r="M4719" i="2" s="1"/>
  <c r="K5768" i="2"/>
  <c r="M5768" i="2" s="1"/>
  <c r="K6817" i="2"/>
  <c r="M6817" i="2" s="1"/>
  <c r="K7866" i="2"/>
  <c r="M7866" i="2" s="1"/>
  <c r="K8915" i="2"/>
  <c r="M8915" i="2" s="1"/>
  <c r="K9964" i="2"/>
  <c r="M9964" i="2" s="1"/>
  <c r="K491" i="2"/>
  <c r="M491" i="2" s="1"/>
  <c r="K1540" i="2"/>
  <c r="M1540" i="2" s="1"/>
  <c r="K2589" i="2"/>
  <c r="M2589" i="2" s="1"/>
  <c r="K3638" i="2"/>
  <c r="M3638" i="2" s="1"/>
  <c r="K4687" i="2"/>
  <c r="M4687" i="2" s="1"/>
  <c r="K5736" i="2"/>
  <c r="M5736" i="2" s="1"/>
  <c r="K6785" i="2"/>
  <c r="M6785" i="2" s="1"/>
  <c r="K7834" i="2"/>
  <c r="M7834" i="2" s="1"/>
  <c r="K8883" i="2"/>
  <c r="M8883" i="2" s="1"/>
  <c r="K9932" i="2"/>
  <c r="M9932" i="2" s="1"/>
  <c r="K459" i="2"/>
  <c r="M459" i="2" s="1"/>
  <c r="K1508" i="2"/>
  <c r="M1508" i="2" s="1"/>
  <c r="K2557" i="2"/>
  <c r="M2557" i="2" s="1"/>
  <c r="K3606" i="2"/>
  <c r="M3606" i="2" s="1"/>
  <c r="K4655" i="2"/>
  <c r="M4655" i="2" s="1"/>
  <c r="K5704" i="2"/>
  <c r="M5704" i="2" s="1"/>
  <c r="K6753" i="2"/>
  <c r="M6753" i="2" s="1"/>
  <c r="K7802" i="2"/>
  <c r="M7802" i="2" s="1"/>
  <c r="K8851" i="2"/>
  <c r="M8851" i="2" s="1"/>
  <c r="K9900" i="2"/>
  <c r="M9900" i="2" s="1"/>
  <c r="K427" i="2"/>
  <c r="M427" i="2" s="1"/>
  <c r="K1476" i="2"/>
  <c r="M1476" i="2" s="1"/>
  <c r="K2525" i="2"/>
  <c r="M2525" i="2" s="1"/>
  <c r="K3574" i="2"/>
  <c r="M3574" i="2" s="1"/>
  <c r="K4623" i="2"/>
  <c r="M4623" i="2" s="1"/>
  <c r="K5672" i="2"/>
  <c r="M5672" i="2" s="1"/>
  <c r="K6721" i="2"/>
  <c r="M6721" i="2" s="1"/>
  <c r="K7770" i="2"/>
  <c r="M7770" i="2" s="1"/>
  <c r="K8819" i="2"/>
  <c r="M8819" i="2" s="1"/>
  <c r="K9868" i="2"/>
  <c r="M9868" i="2" s="1"/>
  <c r="K395" i="2"/>
  <c r="M395" i="2" s="1"/>
  <c r="K1444" i="2"/>
  <c r="M1444" i="2" s="1"/>
  <c r="K2493" i="2"/>
  <c r="M2493" i="2" s="1"/>
  <c r="K3542" i="2"/>
  <c r="M3542" i="2" s="1"/>
  <c r="K4591" i="2"/>
  <c r="M4591" i="2" s="1"/>
  <c r="K5640" i="2"/>
  <c r="M5640" i="2" s="1"/>
  <c r="K6689" i="2"/>
  <c r="M6689" i="2" s="1"/>
  <c r="K7738" i="2"/>
  <c r="M7738" i="2" s="1"/>
  <c r="K8787" i="2"/>
  <c r="M8787" i="2" s="1"/>
  <c r="K9836" i="2"/>
  <c r="M9836" i="2" s="1"/>
  <c r="K363" i="2"/>
  <c r="M363" i="2" s="1"/>
  <c r="K1412" i="2"/>
  <c r="M1412" i="2" s="1"/>
  <c r="K2461" i="2"/>
  <c r="M2461" i="2" s="1"/>
  <c r="K3510" i="2"/>
  <c r="M3510" i="2" s="1"/>
  <c r="K4559" i="2"/>
  <c r="M4559" i="2" s="1"/>
  <c r="K5608" i="2"/>
  <c r="M5608" i="2" s="1"/>
  <c r="K6657" i="2"/>
  <c r="M6657" i="2" s="1"/>
  <c r="K7706" i="2"/>
  <c r="M7706" i="2" s="1"/>
  <c r="K8755" i="2"/>
  <c r="M8755" i="2" s="1"/>
  <c r="K9804" i="2"/>
  <c r="M9804" i="2" s="1"/>
  <c r="K331" i="2"/>
  <c r="M331" i="2" s="1"/>
  <c r="K1380" i="2"/>
  <c r="M1380" i="2" s="1"/>
  <c r="K2429" i="2"/>
  <c r="M2429" i="2" s="1"/>
  <c r="K3478" i="2"/>
  <c r="M3478" i="2" s="1"/>
  <c r="K4527" i="2"/>
  <c r="M4527" i="2" s="1"/>
  <c r="K5576" i="2"/>
  <c r="M5576" i="2" s="1"/>
  <c r="K6625" i="2"/>
  <c r="M6625" i="2" s="1"/>
  <c r="K7674" i="2"/>
  <c r="M7674" i="2" s="1"/>
  <c r="K8723" i="2"/>
  <c r="M8723" i="2" s="1"/>
  <c r="K9772" i="2"/>
  <c r="M9772" i="2" s="1"/>
  <c r="K299" i="2"/>
  <c r="M299" i="2" s="1"/>
  <c r="K1348" i="2"/>
  <c r="M1348" i="2" s="1"/>
  <c r="K2397" i="2"/>
  <c r="M2397" i="2" s="1"/>
  <c r="K3446" i="2"/>
  <c r="M3446" i="2" s="1"/>
  <c r="K4495" i="2"/>
  <c r="M4495" i="2" s="1"/>
  <c r="K5544" i="2"/>
  <c r="M5544" i="2" s="1"/>
  <c r="K6593" i="2"/>
  <c r="M6593" i="2" s="1"/>
  <c r="K7642" i="2"/>
  <c r="M7642" i="2" s="1"/>
  <c r="K8691" i="2"/>
  <c r="M8691" i="2" s="1"/>
  <c r="K9740" i="2"/>
  <c r="M9740" i="2" s="1"/>
  <c r="K267" i="2"/>
  <c r="M267" i="2" s="1"/>
  <c r="K1316" i="2"/>
  <c r="M1316" i="2" s="1"/>
  <c r="K2365" i="2"/>
  <c r="M2365" i="2" s="1"/>
  <c r="K3414" i="2"/>
  <c r="M3414" i="2" s="1"/>
  <c r="K4463" i="2"/>
  <c r="M4463" i="2" s="1"/>
  <c r="K5512" i="2"/>
  <c r="M5512" i="2" s="1"/>
  <c r="K6561" i="2"/>
  <c r="M6561" i="2" s="1"/>
  <c r="K7610" i="2"/>
  <c r="M7610" i="2" s="1"/>
  <c r="K9708" i="2"/>
  <c r="M9708" i="2" s="1"/>
  <c r="K8659" i="2"/>
  <c r="M8659" i="2" s="1"/>
  <c r="K235" i="2"/>
  <c r="M235" i="2" s="1"/>
  <c r="K1284" i="2"/>
  <c r="M1284" i="2" s="1"/>
  <c r="K2333" i="2"/>
  <c r="M2333" i="2" s="1"/>
  <c r="K3382" i="2"/>
  <c r="M3382" i="2" s="1"/>
  <c r="K4431" i="2"/>
  <c r="M4431" i="2" s="1"/>
  <c r="K5480" i="2"/>
  <c r="M5480" i="2" s="1"/>
  <c r="K6529" i="2"/>
  <c r="M6529" i="2" s="1"/>
  <c r="K7578" i="2"/>
  <c r="M7578" i="2" s="1"/>
  <c r="K9676" i="2"/>
  <c r="M9676" i="2" s="1"/>
  <c r="K8627" i="2"/>
  <c r="M8627" i="2" s="1"/>
  <c r="K203" i="2"/>
  <c r="M203" i="2" s="1"/>
  <c r="K1252" i="2"/>
  <c r="M1252" i="2" s="1"/>
  <c r="K2301" i="2"/>
  <c r="M2301" i="2" s="1"/>
  <c r="K3350" i="2"/>
  <c r="M3350" i="2" s="1"/>
  <c r="K4399" i="2"/>
  <c r="M4399" i="2" s="1"/>
  <c r="K5448" i="2"/>
  <c r="M5448" i="2" s="1"/>
  <c r="K6497" i="2"/>
  <c r="M6497" i="2" s="1"/>
  <c r="K7546" i="2"/>
  <c r="M7546" i="2" s="1"/>
  <c r="K9644" i="2"/>
  <c r="M9644" i="2" s="1"/>
  <c r="K8595" i="2"/>
  <c r="M8595" i="2" s="1"/>
  <c r="K171" i="2"/>
  <c r="M171" i="2" s="1"/>
  <c r="K1220" i="2"/>
  <c r="M1220" i="2" s="1"/>
  <c r="K2269" i="2"/>
  <c r="M2269" i="2" s="1"/>
  <c r="K3318" i="2"/>
  <c r="M3318" i="2" s="1"/>
  <c r="K4367" i="2"/>
  <c r="M4367" i="2" s="1"/>
  <c r="K5416" i="2"/>
  <c r="M5416" i="2" s="1"/>
  <c r="K6465" i="2"/>
  <c r="M6465" i="2" s="1"/>
  <c r="K7514" i="2"/>
  <c r="M7514" i="2" s="1"/>
  <c r="K9612" i="2"/>
  <c r="M9612" i="2" s="1"/>
  <c r="K8563" i="2"/>
  <c r="M8563" i="2" s="1"/>
  <c r="K139" i="2"/>
  <c r="M139" i="2" s="1"/>
  <c r="K1188" i="2"/>
  <c r="M1188" i="2" s="1"/>
  <c r="K2237" i="2"/>
  <c r="M2237" i="2" s="1"/>
  <c r="K3286" i="2"/>
  <c r="M3286" i="2" s="1"/>
  <c r="K4335" i="2"/>
  <c r="M4335" i="2" s="1"/>
  <c r="K5384" i="2"/>
  <c r="M5384" i="2" s="1"/>
  <c r="K6433" i="2"/>
  <c r="M6433" i="2" s="1"/>
  <c r="K7482" i="2"/>
  <c r="M7482" i="2" s="1"/>
  <c r="K9580" i="2"/>
  <c r="M9580" i="2" s="1"/>
  <c r="K8531" i="2"/>
  <c r="M8531" i="2" s="1"/>
  <c r="K107" i="2"/>
  <c r="M107" i="2" s="1"/>
  <c r="K1156" i="2"/>
  <c r="M1156" i="2" s="1"/>
  <c r="K2205" i="2"/>
  <c r="M2205" i="2" s="1"/>
  <c r="K3254" i="2"/>
  <c r="M3254" i="2" s="1"/>
  <c r="K4303" i="2"/>
  <c r="M4303" i="2" s="1"/>
  <c r="K5352" i="2"/>
  <c r="M5352" i="2" s="1"/>
  <c r="K6401" i="2"/>
  <c r="M6401" i="2" s="1"/>
  <c r="K7450" i="2"/>
  <c r="M7450" i="2" s="1"/>
  <c r="K8499" i="2"/>
  <c r="M8499" i="2" s="1"/>
  <c r="K9548" i="2"/>
  <c r="M9548" i="2" s="1"/>
  <c r="K75" i="2"/>
  <c r="M75" i="2" s="1"/>
  <c r="K1124" i="2"/>
  <c r="M1124" i="2" s="1"/>
  <c r="K2173" i="2"/>
  <c r="M2173" i="2" s="1"/>
  <c r="K4271" i="2"/>
  <c r="M4271" i="2" s="1"/>
  <c r="K3222" i="2"/>
  <c r="M3222" i="2" s="1"/>
  <c r="K5320" i="2"/>
  <c r="M5320" i="2" s="1"/>
  <c r="K6369" i="2"/>
  <c r="M6369" i="2" s="1"/>
  <c r="K7418" i="2"/>
  <c r="M7418" i="2" s="1"/>
  <c r="K9516" i="2"/>
  <c r="M9516" i="2" s="1"/>
  <c r="K8467" i="2"/>
  <c r="M8467" i="2" s="1"/>
  <c r="K43" i="2"/>
  <c r="M43" i="2" s="1"/>
  <c r="K1092" i="2"/>
  <c r="M1092" i="2" s="1"/>
  <c r="K4239" i="2"/>
  <c r="M4239" i="2" s="1"/>
  <c r="K3190" i="2"/>
  <c r="M3190" i="2" s="1"/>
  <c r="K2141" i="2"/>
  <c r="M2141" i="2" s="1"/>
  <c r="K5288" i="2"/>
  <c r="M5288" i="2" s="1"/>
  <c r="K6337" i="2"/>
  <c r="M6337" i="2" s="1"/>
  <c r="K7386" i="2"/>
  <c r="M7386" i="2" s="1"/>
  <c r="K8435" i="2"/>
  <c r="M8435" i="2" s="1"/>
  <c r="K9484" i="2"/>
  <c r="M9484" i="2" s="1"/>
  <c r="K11" i="2"/>
  <c r="M11" i="2" s="1"/>
  <c r="K1060" i="2"/>
  <c r="M1060" i="2" s="1"/>
  <c r="K2109" i="2"/>
  <c r="M2109" i="2" s="1"/>
  <c r="K4207" i="2"/>
  <c r="M4207" i="2" s="1"/>
  <c r="K3158" i="2"/>
  <c r="M3158" i="2" s="1"/>
  <c r="K5256" i="2"/>
  <c r="M5256" i="2" s="1"/>
  <c r="K6305" i="2"/>
  <c r="M6305" i="2" s="1"/>
  <c r="K7354" i="2"/>
  <c r="M7354" i="2" s="1"/>
  <c r="K8403" i="2"/>
  <c r="M8403" i="2" s="1"/>
  <c r="K9452" i="2"/>
  <c r="M9452" i="2" s="1"/>
  <c r="J10202" i="2"/>
  <c r="L10202" i="2" s="1"/>
  <c r="J809" i="2"/>
  <c r="L809" i="2" s="1"/>
  <c r="J1858" i="2"/>
  <c r="L1858" i="2" s="1"/>
  <c r="J2907" i="2"/>
  <c r="L2907" i="2" s="1"/>
  <c r="J3956" i="2"/>
  <c r="L3956" i="2" s="1"/>
  <c r="J5005" i="2"/>
  <c r="L5005" i="2" s="1"/>
  <c r="J6054" i="2"/>
  <c r="L6054" i="2" s="1"/>
  <c r="J7103" i="2"/>
  <c r="L7103" i="2" s="1"/>
  <c r="J8152" i="2"/>
  <c r="L8152" i="2" s="1"/>
  <c r="J9201" i="2"/>
  <c r="L9201" i="2" s="1"/>
  <c r="J10250" i="2"/>
  <c r="L10250" i="2" s="1"/>
  <c r="J389" i="2"/>
  <c r="L389" i="2" s="1"/>
  <c r="J1438" i="2"/>
  <c r="L1438" i="2" s="1"/>
  <c r="J2487" i="2"/>
  <c r="L2487" i="2" s="1"/>
  <c r="J3536" i="2"/>
  <c r="L3536" i="2" s="1"/>
  <c r="J4585" i="2"/>
  <c r="L4585" i="2" s="1"/>
  <c r="J5634" i="2"/>
  <c r="L5634" i="2" s="1"/>
  <c r="J6683" i="2"/>
  <c r="L6683" i="2" s="1"/>
  <c r="J7732" i="2"/>
  <c r="L7732" i="2" s="1"/>
  <c r="J8781" i="2"/>
  <c r="L8781" i="2" s="1"/>
  <c r="J9830" i="2"/>
  <c r="L9830" i="2" s="1"/>
  <c r="K382" i="2"/>
  <c r="M382" i="2" s="1"/>
  <c r="K1431" i="2"/>
  <c r="M1431" i="2" s="1"/>
  <c r="K2480" i="2"/>
  <c r="M2480" i="2" s="1"/>
  <c r="K3529" i="2"/>
  <c r="M3529" i="2" s="1"/>
  <c r="K4578" i="2"/>
  <c r="M4578" i="2" s="1"/>
  <c r="K5627" i="2"/>
  <c r="M5627" i="2" s="1"/>
  <c r="K6676" i="2"/>
  <c r="M6676" i="2" s="1"/>
  <c r="K7725" i="2"/>
  <c r="M7725" i="2" s="1"/>
  <c r="K8774" i="2"/>
  <c r="M8774" i="2" s="1"/>
  <c r="K9823" i="2"/>
  <c r="M9823" i="2" s="1"/>
  <c r="J804" i="2"/>
  <c r="L804" i="2" s="1"/>
  <c r="J1853" i="2"/>
  <c r="L1853" i="2" s="1"/>
  <c r="J2902" i="2"/>
  <c r="L2902" i="2" s="1"/>
  <c r="J3951" i="2"/>
  <c r="L3951" i="2" s="1"/>
  <c r="J5000" i="2"/>
  <c r="L5000" i="2" s="1"/>
  <c r="J6049" i="2"/>
  <c r="L6049" i="2" s="1"/>
  <c r="J7098" i="2"/>
  <c r="L7098" i="2" s="1"/>
  <c r="J8147" i="2"/>
  <c r="L8147" i="2" s="1"/>
  <c r="J10245" i="2"/>
  <c r="L10245" i="2" s="1"/>
  <c r="J9196" i="2"/>
  <c r="L9196" i="2" s="1"/>
  <c r="J33" i="2"/>
  <c r="L33" i="2" s="1"/>
  <c r="J1082" i="2"/>
  <c r="L1082" i="2" s="1"/>
  <c r="J2131" i="2"/>
  <c r="L2131" i="2" s="1"/>
  <c r="J3180" i="2"/>
  <c r="L3180" i="2" s="1"/>
  <c r="J4229" i="2"/>
  <c r="L4229" i="2" s="1"/>
  <c r="J5278" i="2"/>
  <c r="L5278" i="2" s="1"/>
  <c r="J6327" i="2"/>
  <c r="L6327" i="2" s="1"/>
  <c r="J7376" i="2"/>
  <c r="L7376" i="2" s="1"/>
  <c r="J9474" i="2"/>
  <c r="L9474" i="2" s="1"/>
  <c r="J8425" i="2"/>
  <c r="L8425" i="2" s="1"/>
  <c r="K186" i="2"/>
  <c r="M186" i="2" s="1"/>
  <c r="K1235" i="2"/>
  <c r="M1235" i="2" s="1"/>
  <c r="K2284" i="2"/>
  <c r="M2284" i="2" s="1"/>
  <c r="K3333" i="2"/>
  <c r="M3333" i="2" s="1"/>
  <c r="K4382" i="2"/>
  <c r="M4382" i="2" s="1"/>
  <c r="K5431" i="2"/>
  <c r="M5431" i="2" s="1"/>
  <c r="K6480" i="2"/>
  <c r="M6480" i="2" s="1"/>
  <c r="K7529" i="2"/>
  <c r="M7529" i="2" s="1"/>
  <c r="K8578" i="2"/>
  <c r="M8578" i="2" s="1"/>
  <c r="K9627" i="2"/>
  <c r="M9627" i="2" s="1"/>
  <c r="J576" i="2"/>
  <c r="L576" i="2" s="1"/>
  <c r="J2674" i="2"/>
  <c r="L2674" i="2" s="1"/>
  <c r="J1625" i="2"/>
  <c r="L1625" i="2" s="1"/>
  <c r="J3723" i="2"/>
  <c r="L3723" i="2" s="1"/>
  <c r="J4772" i="2"/>
  <c r="L4772" i="2" s="1"/>
  <c r="J5821" i="2"/>
  <c r="L5821" i="2" s="1"/>
  <c r="J6870" i="2"/>
  <c r="L6870" i="2" s="1"/>
  <c r="J7919" i="2"/>
  <c r="L7919" i="2" s="1"/>
  <c r="J8968" i="2"/>
  <c r="L8968" i="2" s="1"/>
  <c r="J10017" i="2"/>
  <c r="L10017" i="2" s="1"/>
  <c r="J160" i="2"/>
  <c r="L160" i="2" s="1"/>
  <c r="J2258" i="2"/>
  <c r="L2258" i="2" s="1"/>
  <c r="J1209" i="2"/>
  <c r="L1209" i="2" s="1"/>
  <c r="J3307" i="2"/>
  <c r="L3307" i="2" s="1"/>
  <c r="J4356" i="2"/>
  <c r="L4356" i="2" s="1"/>
  <c r="J5405" i="2"/>
  <c r="L5405" i="2" s="1"/>
  <c r="J6454" i="2"/>
  <c r="L6454" i="2" s="1"/>
  <c r="J7503" i="2"/>
  <c r="L7503" i="2" s="1"/>
  <c r="J8552" i="2"/>
  <c r="L8552" i="2" s="1"/>
  <c r="J9601" i="2"/>
  <c r="L9601" i="2" s="1"/>
  <c r="K825" i="2"/>
  <c r="M825" i="2" s="1"/>
  <c r="K1874" i="2"/>
  <c r="M1874" i="2" s="1"/>
  <c r="K2923" i="2"/>
  <c r="M2923" i="2" s="1"/>
  <c r="K3972" i="2"/>
  <c r="M3972" i="2" s="1"/>
  <c r="K5021" i="2"/>
  <c r="M5021" i="2" s="1"/>
  <c r="K6070" i="2"/>
  <c r="M6070" i="2" s="1"/>
  <c r="K7119" i="2"/>
  <c r="M7119" i="2" s="1"/>
  <c r="K9217" i="2"/>
  <c r="M9217" i="2" s="1"/>
  <c r="K8168" i="2"/>
  <c r="M8168" i="2" s="1"/>
  <c r="K10266" i="2"/>
  <c r="M10266" i="2" s="1"/>
  <c r="K345" i="2"/>
  <c r="M345" i="2" s="1"/>
  <c r="K1394" i="2"/>
  <c r="M1394" i="2" s="1"/>
  <c r="K2443" i="2"/>
  <c r="M2443" i="2" s="1"/>
  <c r="K3492" i="2"/>
  <c r="M3492" i="2" s="1"/>
  <c r="K4541" i="2"/>
  <c r="M4541" i="2" s="1"/>
  <c r="K5590" i="2"/>
  <c r="M5590" i="2" s="1"/>
  <c r="K6639" i="2"/>
  <c r="M6639" i="2" s="1"/>
  <c r="K7688" i="2"/>
  <c r="M7688" i="2" s="1"/>
  <c r="K8737" i="2"/>
  <c r="M8737" i="2" s="1"/>
  <c r="K9786" i="2"/>
  <c r="M9786" i="2" s="1"/>
  <c r="J1022" i="2"/>
  <c r="L1022" i="2" s="1"/>
  <c r="J2071" i="2"/>
  <c r="L2071" i="2" s="1"/>
  <c r="J3120" i="2"/>
  <c r="L3120" i="2" s="1"/>
  <c r="J4169" i="2"/>
  <c r="L4169" i="2" s="1"/>
  <c r="J5218" i="2"/>
  <c r="L5218" i="2" s="1"/>
  <c r="J7316" i="2"/>
  <c r="L7316" i="2" s="1"/>
  <c r="J6267" i="2"/>
  <c r="L6267" i="2" s="1"/>
  <c r="J8365" i="2"/>
  <c r="L8365" i="2" s="1"/>
  <c r="J9414" i="2"/>
  <c r="L9414" i="2" s="1"/>
  <c r="J10463" i="2"/>
  <c r="L10463" i="2" s="1"/>
  <c r="J606" i="2"/>
  <c r="L606" i="2" s="1"/>
  <c r="J1655" i="2"/>
  <c r="L1655" i="2" s="1"/>
  <c r="J2704" i="2"/>
  <c r="L2704" i="2" s="1"/>
  <c r="J3753" i="2"/>
  <c r="L3753" i="2" s="1"/>
  <c r="J4802" i="2"/>
  <c r="L4802" i="2" s="1"/>
  <c r="J5851" i="2"/>
  <c r="L5851" i="2" s="1"/>
  <c r="J6900" i="2"/>
  <c r="L6900" i="2" s="1"/>
  <c r="J7949" i="2"/>
  <c r="L7949" i="2" s="1"/>
  <c r="J8998" i="2"/>
  <c r="L8998" i="2" s="1"/>
  <c r="J10047" i="2"/>
  <c r="L10047" i="2" s="1"/>
  <c r="J222" i="2"/>
  <c r="L222" i="2" s="1"/>
  <c r="J1271" i="2"/>
  <c r="L1271" i="2" s="1"/>
  <c r="J2320" i="2"/>
  <c r="L2320" i="2" s="1"/>
  <c r="J3369" i="2"/>
  <c r="L3369" i="2" s="1"/>
  <c r="J4418" i="2"/>
  <c r="L4418" i="2" s="1"/>
  <c r="J5467" i="2"/>
  <c r="L5467" i="2" s="1"/>
  <c r="J6516" i="2"/>
  <c r="L6516" i="2" s="1"/>
  <c r="J7565" i="2"/>
  <c r="L7565" i="2" s="1"/>
  <c r="J8614" i="2"/>
  <c r="L8614" i="2" s="1"/>
  <c r="J9663" i="2"/>
  <c r="L9663" i="2" s="1"/>
  <c r="K855" i="2"/>
  <c r="M855" i="2" s="1"/>
  <c r="K2953" i="2"/>
  <c r="M2953" i="2" s="1"/>
  <c r="K1904" i="2"/>
  <c r="M1904" i="2" s="1"/>
  <c r="K4002" i="2"/>
  <c r="M4002" i="2" s="1"/>
  <c r="K5051" i="2"/>
  <c r="M5051" i="2" s="1"/>
  <c r="K6100" i="2"/>
  <c r="M6100" i="2" s="1"/>
  <c r="K7149" i="2"/>
  <c r="M7149" i="2" s="1"/>
  <c r="K8198" i="2"/>
  <c r="M8198" i="2" s="1"/>
  <c r="K9247" i="2"/>
  <c r="M9247" i="2" s="1"/>
  <c r="K10296" i="2"/>
  <c r="M10296" i="2" s="1"/>
  <c r="K439" i="2"/>
  <c r="M439" i="2" s="1"/>
  <c r="K2537" i="2"/>
  <c r="M2537" i="2" s="1"/>
  <c r="K1488" i="2"/>
  <c r="M1488" i="2" s="1"/>
  <c r="K3586" i="2"/>
  <c r="M3586" i="2" s="1"/>
  <c r="K4635" i="2"/>
  <c r="M4635" i="2" s="1"/>
  <c r="K5684" i="2"/>
  <c r="M5684" i="2" s="1"/>
  <c r="K6733" i="2"/>
  <c r="M6733" i="2" s="1"/>
  <c r="K7782" i="2"/>
  <c r="M7782" i="2" s="1"/>
  <c r="K8831" i="2"/>
  <c r="M8831" i="2" s="1"/>
  <c r="K9880" i="2"/>
  <c r="M9880" i="2" s="1"/>
  <c r="K119" i="2"/>
  <c r="M119" i="2" s="1"/>
  <c r="K1168" i="2"/>
  <c r="M1168" i="2" s="1"/>
  <c r="K2217" i="2"/>
  <c r="M2217" i="2" s="1"/>
  <c r="K3266" i="2"/>
  <c r="M3266" i="2" s="1"/>
  <c r="K4315" i="2"/>
  <c r="M4315" i="2" s="1"/>
  <c r="K5364" i="2"/>
  <c r="M5364" i="2" s="1"/>
  <c r="K6413" i="2"/>
  <c r="M6413" i="2" s="1"/>
  <c r="K7462" i="2"/>
  <c r="M7462" i="2" s="1"/>
  <c r="K9560" i="2"/>
  <c r="K8511" i="2"/>
  <c r="M8511" i="2" s="1"/>
  <c r="K406" i="2"/>
  <c r="M406" i="2" s="1"/>
  <c r="K1455" i="2"/>
  <c r="M1455" i="2" s="1"/>
  <c r="K2504" i="2"/>
  <c r="M2504" i="2" s="1"/>
  <c r="K3553" i="2"/>
  <c r="M3553" i="2" s="1"/>
  <c r="K4602" i="2"/>
  <c r="M4602" i="2" s="1"/>
  <c r="K5651" i="2"/>
  <c r="M5651" i="2" s="1"/>
  <c r="K6700" i="2"/>
  <c r="M6700" i="2" s="1"/>
  <c r="K7749" i="2"/>
  <c r="M7749" i="2" s="1"/>
  <c r="K8798" i="2"/>
  <c r="M8798" i="2" s="1"/>
  <c r="K9847" i="2"/>
  <c r="M9847" i="2" s="1"/>
  <c r="J1011" i="2"/>
  <c r="L1011" i="2" s="1"/>
  <c r="J2060" i="2"/>
  <c r="L2060" i="2" s="1"/>
  <c r="J3109" i="2"/>
  <c r="L3109" i="2" s="1"/>
  <c r="J4158" i="2"/>
  <c r="L4158" i="2" s="1"/>
  <c r="J5207" i="2"/>
  <c r="L5207" i="2" s="1"/>
  <c r="J6256" i="2"/>
  <c r="L6256" i="2" s="1"/>
  <c r="J7305" i="2"/>
  <c r="L7305" i="2" s="1"/>
  <c r="J8354" i="2"/>
  <c r="L8354" i="2" s="1"/>
  <c r="J9403" i="2"/>
  <c r="L9403" i="2" s="1"/>
  <c r="J915" i="2"/>
  <c r="L915" i="2" s="1"/>
  <c r="J1964" i="2"/>
  <c r="L1964" i="2" s="1"/>
  <c r="J3013" i="2"/>
  <c r="L3013" i="2" s="1"/>
  <c r="J5111" i="2"/>
  <c r="L5111" i="2" s="1"/>
  <c r="J4062" i="2"/>
  <c r="L4062" i="2" s="1"/>
  <c r="J6160" i="2"/>
  <c r="L6160" i="2" s="1"/>
  <c r="J7209" i="2"/>
  <c r="L7209" i="2" s="1"/>
  <c r="J8258" i="2"/>
  <c r="L8258" i="2" s="1"/>
  <c r="J9307" i="2"/>
  <c r="L9307" i="2" s="1"/>
  <c r="J787" i="2"/>
  <c r="L787" i="2" s="1"/>
  <c r="J1836" i="2"/>
  <c r="L1836" i="2" s="1"/>
  <c r="J2885" i="2"/>
  <c r="L2885" i="2" s="1"/>
  <c r="J3934" i="2"/>
  <c r="L3934" i="2" s="1"/>
  <c r="J4983" i="2"/>
  <c r="L4983" i="2" s="1"/>
  <c r="J6032" i="2"/>
  <c r="L6032" i="2" s="1"/>
  <c r="J7081" i="2"/>
  <c r="L7081" i="2" s="1"/>
  <c r="J8130" i="2"/>
  <c r="L8130" i="2" s="1"/>
  <c r="J9179" i="2"/>
  <c r="L9179" i="2" s="1"/>
  <c r="J10228" i="2"/>
  <c r="L10228" i="2" s="1"/>
  <c r="J659" i="2"/>
  <c r="L659" i="2" s="1"/>
  <c r="J1708" i="2"/>
  <c r="L1708" i="2" s="1"/>
  <c r="J3806" i="2"/>
  <c r="L3806" i="2" s="1"/>
  <c r="J2757" i="2"/>
  <c r="L2757" i="2" s="1"/>
  <c r="J4855" i="2"/>
  <c r="L4855" i="2" s="1"/>
  <c r="J5904" i="2"/>
  <c r="L5904" i="2" s="1"/>
  <c r="J6953" i="2"/>
  <c r="L6953" i="2" s="1"/>
  <c r="J8002" i="2"/>
  <c r="L8002" i="2" s="1"/>
  <c r="J9051" i="2"/>
  <c r="L9051" i="2" s="1"/>
  <c r="J10100" i="2"/>
  <c r="L10100" i="2" s="1"/>
  <c r="J531" i="2"/>
  <c r="L531" i="2" s="1"/>
  <c r="J1580" i="2"/>
  <c r="L1580" i="2" s="1"/>
  <c r="J2629" i="2"/>
  <c r="L2629" i="2" s="1"/>
  <c r="J3678" i="2"/>
  <c r="L3678" i="2" s="1"/>
  <c r="J4727" i="2"/>
  <c r="L4727" i="2" s="1"/>
  <c r="J5776" i="2"/>
  <c r="L5776" i="2" s="1"/>
  <c r="J6825" i="2"/>
  <c r="L6825" i="2" s="1"/>
  <c r="J7874" i="2"/>
  <c r="L7874" i="2" s="1"/>
  <c r="J8923" i="2"/>
  <c r="L8923" i="2" s="1"/>
  <c r="J9972" i="2"/>
  <c r="L9972" i="2" s="1"/>
  <c r="J403" i="2"/>
  <c r="L403" i="2" s="1"/>
  <c r="J1452" i="2"/>
  <c r="L1452" i="2" s="1"/>
  <c r="J2501" i="2"/>
  <c r="L2501" i="2" s="1"/>
  <c r="J3550" i="2"/>
  <c r="L3550" i="2" s="1"/>
  <c r="J4599" i="2"/>
  <c r="L4599" i="2" s="1"/>
  <c r="J5648" i="2"/>
  <c r="L5648" i="2" s="1"/>
  <c r="J6697" i="2"/>
  <c r="L6697" i="2" s="1"/>
  <c r="J7746" i="2"/>
  <c r="L7746" i="2" s="1"/>
  <c r="J8795" i="2"/>
  <c r="L8795" i="2" s="1"/>
  <c r="J9844" i="2"/>
  <c r="L9844" i="2" s="1"/>
  <c r="J275" i="2"/>
  <c r="L275" i="2" s="1"/>
  <c r="J1324" i="2"/>
  <c r="L1324" i="2" s="1"/>
  <c r="J2373" i="2"/>
  <c r="L2373" i="2" s="1"/>
  <c r="J3422" i="2"/>
  <c r="L3422" i="2" s="1"/>
  <c r="J4471" i="2"/>
  <c r="L4471" i="2" s="1"/>
  <c r="J5520" i="2"/>
  <c r="L5520" i="2" s="1"/>
  <c r="J6569" i="2"/>
  <c r="L6569" i="2" s="1"/>
  <c r="J7618" i="2"/>
  <c r="L7618" i="2" s="1"/>
  <c r="J8667" i="2"/>
  <c r="L8667" i="2" s="1"/>
  <c r="J9716" i="2"/>
  <c r="L9716" i="2" s="1"/>
  <c r="J1228" i="2"/>
  <c r="L1228" i="2" s="1"/>
  <c r="J179" i="2"/>
  <c r="L179" i="2" s="1"/>
  <c r="J2277" i="2"/>
  <c r="L2277" i="2" s="1"/>
  <c r="J3326" i="2"/>
  <c r="L3326" i="2" s="1"/>
  <c r="J4375" i="2"/>
  <c r="L4375" i="2" s="1"/>
  <c r="J5424" i="2"/>
  <c r="L5424" i="2" s="1"/>
  <c r="J6473" i="2"/>
  <c r="L6473" i="2" s="1"/>
  <c r="J7522" i="2"/>
  <c r="L7522" i="2" s="1"/>
  <c r="J8571" i="2"/>
  <c r="L8571" i="2" s="1"/>
  <c r="J9620" i="2"/>
  <c r="L9620" i="2" s="1"/>
  <c r="J1100" i="2"/>
  <c r="L1100" i="2" s="1"/>
  <c r="J51" i="2"/>
  <c r="L51" i="2" s="1"/>
  <c r="J2149" i="2"/>
  <c r="L2149" i="2" s="1"/>
  <c r="J3198" i="2"/>
  <c r="L3198" i="2" s="1"/>
  <c r="J5296" i="2"/>
  <c r="L5296" i="2" s="1"/>
  <c r="J4247" i="2"/>
  <c r="L4247" i="2" s="1"/>
  <c r="J6345" i="2"/>
  <c r="L6345" i="2" s="1"/>
  <c r="J8443" i="2"/>
  <c r="L8443" i="2" s="1"/>
  <c r="J7394" i="2"/>
  <c r="L7394" i="2" s="1"/>
  <c r="J9492" i="2"/>
  <c r="L9492" i="2" s="1"/>
  <c r="K972" i="2"/>
  <c r="M972" i="2" s="1"/>
  <c r="K2021" i="2"/>
  <c r="M2021" i="2" s="1"/>
  <c r="K3070" i="2"/>
  <c r="M3070" i="2" s="1"/>
  <c r="K4119" i="2"/>
  <c r="M4119" i="2" s="1"/>
  <c r="K5168" i="2"/>
  <c r="M5168" i="2" s="1"/>
  <c r="K6217" i="2"/>
  <c r="M6217" i="2" s="1"/>
  <c r="K7266" i="2"/>
  <c r="M7266" i="2" s="1"/>
  <c r="K8315" i="2"/>
  <c r="M8315" i="2" s="1"/>
  <c r="K9364" i="2"/>
  <c r="M9364" i="2" s="1"/>
  <c r="K876" i="2"/>
  <c r="M876" i="2" s="1"/>
  <c r="K1925" i="2"/>
  <c r="M1925" i="2" s="1"/>
  <c r="K2974" i="2"/>
  <c r="M2974" i="2" s="1"/>
  <c r="K4023" i="2"/>
  <c r="M4023" i="2" s="1"/>
  <c r="K5072" i="2"/>
  <c r="M5072" i="2" s="1"/>
  <c r="K6121" i="2"/>
  <c r="M6121" i="2" s="1"/>
  <c r="K7170" i="2"/>
  <c r="M7170" i="2" s="1"/>
  <c r="K8219" i="2"/>
  <c r="M8219" i="2" s="1"/>
  <c r="K9268" i="2"/>
  <c r="M9268" i="2" s="1"/>
  <c r="K780" i="2"/>
  <c r="M780" i="2" s="1"/>
  <c r="K1829" i="2"/>
  <c r="M1829" i="2" s="1"/>
  <c r="K2878" i="2"/>
  <c r="M2878" i="2" s="1"/>
  <c r="K3927" i="2"/>
  <c r="M3927" i="2" s="1"/>
  <c r="K4976" i="2"/>
  <c r="M4976" i="2" s="1"/>
  <c r="K6025" i="2"/>
  <c r="M6025" i="2" s="1"/>
  <c r="K7074" i="2"/>
  <c r="M7074" i="2" s="1"/>
  <c r="K8123" i="2"/>
  <c r="M8123" i="2" s="1"/>
  <c r="K9172" i="2"/>
  <c r="M9172" i="2" s="1"/>
  <c r="K652" i="2"/>
  <c r="M652" i="2" s="1"/>
  <c r="K1701" i="2"/>
  <c r="M1701" i="2" s="1"/>
  <c r="K2750" i="2"/>
  <c r="M2750" i="2" s="1"/>
  <c r="K3799" i="2"/>
  <c r="M3799" i="2" s="1"/>
  <c r="K4848" i="2"/>
  <c r="M4848" i="2" s="1"/>
  <c r="K5897" i="2"/>
  <c r="M5897" i="2" s="1"/>
  <c r="K6946" i="2"/>
  <c r="M6946" i="2" s="1"/>
  <c r="K7995" i="2"/>
  <c r="M7995" i="2" s="1"/>
  <c r="K9044" i="2"/>
  <c r="M9044" i="2" s="1"/>
  <c r="K10093" i="2"/>
  <c r="M10093" i="2" s="1"/>
  <c r="K524" i="2"/>
  <c r="M524" i="2" s="1"/>
  <c r="K1573" i="2"/>
  <c r="M1573" i="2" s="1"/>
  <c r="K2622" i="2"/>
  <c r="M2622" i="2" s="1"/>
  <c r="K3671" i="2"/>
  <c r="M3671" i="2" s="1"/>
  <c r="K4720" i="2"/>
  <c r="M4720" i="2" s="1"/>
  <c r="K5769" i="2"/>
  <c r="M5769" i="2" s="1"/>
  <c r="K6818" i="2"/>
  <c r="M6818" i="2" s="1"/>
  <c r="K7867" i="2"/>
  <c r="M7867" i="2" s="1"/>
  <c r="K8916" i="2"/>
  <c r="M8916" i="2" s="1"/>
  <c r="K9965" i="2"/>
  <c r="M9965" i="2" s="1"/>
  <c r="K396" i="2"/>
  <c r="M396" i="2" s="1"/>
  <c r="K1445" i="2"/>
  <c r="M1445" i="2" s="1"/>
  <c r="K2494" i="2"/>
  <c r="M2494" i="2" s="1"/>
  <c r="K3543" i="2"/>
  <c r="M3543" i="2" s="1"/>
  <c r="K4592" i="2"/>
  <c r="M4592" i="2" s="1"/>
  <c r="K5641" i="2"/>
  <c r="M5641" i="2" s="1"/>
  <c r="K6690" i="2"/>
  <c r="M6690" i="2" s="1"/>
  <c r="K7739" i="2"/>
  <c r="M7739" i="2" s="1"/>
  <c r="K8788" i="2"/>
  <c r="M8788" i="2" s="1"/>
  <c r="K9837" i="2"/>
  <c r="M9837" i="2" s="1"/>
  <c r="K300" i="2"/>
  <c r="M300" i="2" s="1"/>
  <c r="K1349" i="2"/>
  <c r="M1349" i="2" s="1"/>
  <c r="K2398" i="2"/>
  <c r="M2398" i="2" s="1"/>
  <c r="K3447" i="2"/>
  <c r="M3447" i="2" s="1"/>
  <c r="K4496" i="2"/>
  <c r="M4496" i="2" s="1"/>
  <c r="K5545" i="2"/>
  <c r="M5545" i="2" s="1"/>
  <c r="K6594" i="2"/>
  <c r="M6594" i="2" s="1"/>
  <c r="K7643" i="2"/>
  <c r="M7643" i="2" s="1"/>
  <c r="K8692" i="2"/>
  <c r="M8692" i="2" s="1"/>
  <c r="K9741" i="2"/>
  <c r="M9741" i="2" s="1"/>
  <c r="K172" i="2"/>
  <c r="M172" i="2" s="1"/>
  <c r="K2270" i="2"/>
  <c r="M2270" i="2" s="1"/>
  <c r="K1221" i="2"/>
  <c r="M1221" i="2" s="1"/>
  <c r="K3319" i="2"/>
  <c r="M3319" i="2" s="1"/>
  <c r="K4368" i="2"/>
  <c r="M4368" i="2" s="1"/>
  <c r="K6466" i="2"/>
  <c r="M6466" i="2" s="1"/>
  <c r="K5417" i="2"/>
  <c r="M5417" i="2" s="1"/>
  <c r="K7515" i="2"/>
  <c r="M7515" i="2" s="1"/>
  <c r="K8564" i="2"/>
  <c r="M8564" i="2" s="1"/>
  <c r="K9613" i="2"/>
  <c r="M9613" i="2" s="1"/>
  <c r="K1157" i="2"/>
  <c r="M1157" i="2" s="1"/>
  <c r="K108" i="2"/>
  <c r="M108" i="2" s="1"/>
  <c r="K2206" i="2"/>
  <c r="M2206" i="2" s="1"/>
  <c r="K3255" i="2"/>
  <c r="M3255" i="2" s="1"/>
  <c r="K4304" i="2"/>
  <c r="M4304" i="2" s="1"/>
  <c r="K6402" i="2"/>
  <c r="M6402" i="2" s="1"/>
  <c r="K5353" i="2"/>
  <c r="M5353" i="2" s="1"/>
  <c r="K7451" i="2"/>
  <c r="M7451" i="2" s="1"/>
  <c r="K8500" i="2"/>
  <c r="M8500" i="2" s="1"/>
  <c r="K9549" i="2"/>
  <c r="M9549" i="2" s="1"/>
  <c r="J978" i="2"/>
  <c r="L978" i="2" s="1"/>
  <c r="J2027" i="2"/>
  <c r="L2027" i="2" s="1"/>
  <c r="J3076" i="2"/>
  <c r="L3076" i="2" s="1"/>
  <c r="J5174" i="2"/>
  <c r="L5174" i="2" s="1"/>
  <c r="J4125" i="2"/>
  <c r="L4125" i="2" s="1"/>
  <c r="J6223" i="2"/>
  <c r="L6223" i="2" s="1"/>
  <c r="J7272" i="2"/>
  <c r="L7272" i="2" s="1"/>
  <c r="J8321" i="2"/>
  <c r="L8321" i="2" s="1"/>
  <c r="J9370" i="2"/>
  <c r="L9370" i="2" s="1"/>
  <c r="J10419" i="2"/>
  <c r="L10419" i="2" s="1"/>
  <c r="J882" i="2"/>
  <c r="L882" i="2" s="1"/>
  <c r="J1931" i="2"/>
  <c r="L1931" i="2" s="1"/>
  <c r="J4029" i="2"/>
  <c r="L4029" i="2" s="1"/>
  <c r="J2980" i="2"/>
  <c r="L2980" i="2" s="1"/>
  <c r="J5078" i="2"/>
  <c r="L5078" i="2" s="1"/>
  <c r="J6127" i="2"/>
  <c r="L6127" i="2" s="1"/>
  <c r="J7176" i="2"/>
  <c r="L7176" i="2" s="1"/>
  <c r="J8225" i="2"/>
  <c r="L8225" i="2" s="1"/>
  <c r="J10323" i="2"/>
  <c r="L10323" i="2" s="1"/>
  <c r="J9274" i="2"/>
  <c r="L9274" i="2" s="1"/>
  <c r="J818" i="2"/>
  <c r="L818" i="2" s="1"/>
  <c r="J1867" i="2"/>
  <c r="L1867" i="2" s="1"/>
  <c r="J2916" i="2"/>
  <c r="L2916" i="2" s="1"/>
  <c r="J3965" i="2"/>
  <c r="L3965" i="2" s="1"/>
  <c r="J5014" i="2"/>
  <c r="L5014" i="2" s="1"/>
  <c r="J6063" i="2"/>
  <c r="L6063" i="2" s="1"/>
  <c r="J7112" i="2"/>
  <c r="L7112" i="2" s="1"/>
  <c r="J8161" i="2"/>
  <c r="L8161" i="2" s="1"/>
  <c r="J9210" i="2"/>
  <c r="L9210" i="2" s="1"/>
  <c r="J10259" i="2"/>
  <c r="L10259" i="2" s="1"/>
  <c r="J722" i="2"/>
  <c r="L722" i="2" s="1"/>
  <c r="J1771" i="2"/>
  <c r="L1771" i="2" s="1"/>
  <c r="J2820" i="2"/>
  <c r="L2820" i="2" s="1"/>
  <c r="J3869" i="2"/>
  <c r="L3869" i="2" s="1"/>
  <c r="J4918" i="2"/>
  <c r="L4918" i="2" s="1"/>
  <c r="J5967" i="2"/>
  <c r="L5967" i="2" s="1"/>
  <c r="J7016" i="2"/>
  <c r="L7016" i="2" s="1"/>
  <c r="J8065" i="2"/>
  <c r="L8065" i="2" s="1"/>
  <c r="J9114" i="2"/>
  <c r="L9114" i="2" s="1"/>
  <c r="J10163" i="2"/>
  <c r="L10163" i="2" s="1"/>
  <c r="J626" i="2"/>
  <c r="L626" i="2" s="1"/>
  <c r="J1675" i="2"/>
  <c r="L1675" i="2" s="1"/>
  <c r="J2724" i="2"/>
  <c r="L2724" i="2" s="1"/>
  <c r="J3773" i="2"/>
  <c r="L3773" i="2" s="1"/>
  <c r="J4822" i="2"/>
  <c r="L4822" i="2" s="1"/>
  <c r="J5871" i="2"/>
  <c r="L5871" i="2" s="1"/>
  <c r="J6920" i="2"/>
  <c r="L6920" i="2" s="1"/>
  <c r="J7969" i="2"/>
  <c r="L7969" i="2" s="1"/>
  <c r="J9018" i="2"/>
  <c r="L9018" i="2" s="1"/>
  <c r="J10067" i="2"/>
  <c r="L10067" i="2" s="1"/>
  <c r="J530" i="2"/>
  <c r="L530" i="2" s="1"/>
  <c r="J1579" i="2"/>
  <c r="L1579" i="2" s="1"/>
  <c r="J2628" i="2"/>
  <c r="L2628" i="2" s="1"/>
  <c r="J3677" i="2"/>
  <c r="L3677" i="2" s="1"/>
  <c r="J4726" i="2"/>
  <c r="L4726" i="2" s="1"/>
  <c r="J5775" i="2"/>
  <c r="L5775" i="2" s="1"/>
  <c r="J6824" i="2"/>
  <c r="L6824" i="2" s="1"/>
  <c r="J7873" i="2"/>
  <c r="L7873" i="2" s="1"/>
  <c r="J8922" i="2"/>
  <c r="L8922" i="2" s="1"/>
  <c r="J9971" i="2"/>
  <c r="L9971" i="2" s="1"/>
  <c r="J434" i="2"/>
  <c r="L434" i="2" s="1"/>
  <c r="J1483" i="2"/>
  <c r="L1483" i="2" s="1"/>
  <c r="J2532" i="2"/>
  <c r="L2532" i="2" s="1"/>
  <c r="J3581" i="2"/>
  <c r="L3581" i="2" s="1"/>
  <c r="J4630" i="2"/>
  <c r="L4630" i="2" s="1"/>
  <c r="J5679" i="2"/>
  <c r="L5679" i="2" s="1"/>
  <c r="J6728" i="2"/>
  <c r="L6728" i="2" s="1"/>
  <c r="J7777" i="2"/>
  <c r="L7777" i="2" s="1"/>
  <c r="J8826" i="2"/>
  <c r="L8826" i="2" s="1"/>
  <c r="J9875" i="2"/>
  <c r="L9875" i="2" s="1"/>
  <c r="J338" i="2"/>
  <c r="L338" i="2" s="1"/>
  <c r="J1387" i="2"/>
  <c r="L1387" i="2" s="1"/>
  <c r="J2436" i="2"/>
  <c r="L2436" i="2" s="1"/>
  <c r="J3485" i="2"/>
  <c r="L3485" i="2" s="1"/>
  <c r="J4534" i="2"/>
  <c r="L4534" i="2" s="1"/>
  <c r="J5583" i="2"/>
  <c r="L5583" i="2" s="1"/>
  <c r="J6632" i="2"/>
  <c r="L6632" i="2" s="1"/>
  <c r="J7681" i="2"/>
  <c r="L7681" i="2" s="1"/>
  <c r="J8730" i="2"/>
  <c r="L8730" i="2" s="1"/>
  <c r="J9779" i="2"/>
  <c r="L9779" i="2" s="1"/>
  <c r="J210" i="2"/>
  <c r="L210" i="2" s="1"/>
  <c r="J1259" i="2"/>
  <c r="L1259" i="2" s="1"/>
  <c r="J2308" i="2"/>
  <c r="L2308" i="2" s="1"/>
  <c r="J3357" i="2"/>
  <c r="L3357" i="2" s="1"/>
  <c r="J5455" i="2"/>
  <c r="L5455" i="2" s="1"/>
  <c r="J4406" i="2"/>
  <c r="L4406" i="2" s="1"/>
  <c r="J6504" i="2"/>
  <c r="L6504" i="2" s="1"/>
  <c r="J7553" i="2"/>
  <c r="L7553" i="2" s="1"/>
  <c r="J9651" i="2"/>
  <c r="L9651" i="2" s="1"/>
  <c r="J8602" i="2"/>
  <c r="L8602" i="2" s="1"/>
  <c r="J82" i="2"/>
  <c r="L82" i="2" s="1"/>
  <c r="J1131" i="2"/>
  <c r="L1131" i="2" s="1"/>
  <c r="J2180" i="2"/>
  <c r="L2180" i="2" s="1"/>
  <c r="J3229" i="2"/>
  <c r="L3229" i="2" s="1"/>
  <c r="J5327" i="2"/>
  <c r="L5327" i="2" s="1"/>
  <c r="J4278" i="2"/>
  <c r="L4278" i="2" s="1"/>
  <c r="J6376" i="2"/>
  <c r="L6376" i="2" s="1"/>
  <c r="J7425" i="2"/>
  <c r="L7425" i="2" s="1"/>
  <c r="J8474" i="2"/>
  <c r="L8474" i="2" s="1"/>
  <c r="J9523" i="2"/>
  <c r="L9523" i="2" s="1"/>
  <c r="K843" i="2"/>
  <c r="M843" i="2" s="1"/>
  <c r="K1892" i="2"/>
  <c r="M1892" i="2" s="1"/>
  <c r="K2941" i="2"/>
  <c r="M2941" i="2" s="1"/>
  <c r="K3990" i="2"/>
  <c r="M3990" i="2" s="1"/>
  <c r="K5039" i="2"/>
  <c r="M5039" i="2" s="1"/>
  <c r="K6088" i="2"/>
  <c r="M6088" i="2" s="1"/>
  <c r="K7137" i="2"/>
  <c r="M7137" i="2" s="1"/>
  <c r="K8186" i="2"/>
  <c r="M8186" i="2" s="1"/>
  <c r="K9235" i="2"/>
  <c r="M9235" i="2" s="1"/>
  <c r="K10284" i="2"/>
  <c r="M10284" i="2" s="1"/>
  <c r="J1009" i="2"/>
  <c r="L1009" i="2" s="1"/>
  <c r="J2058" i="2"/>
  <c r="L2058" i="2" s="1"/>
  <c r="J4156" i="2"/>
  <c r="L4156" i="2" s="1"/>
  <c r="J3107" i="2"/>
  <c r="L3107" i="2" s="1"/>
  <c r="J6254" i="2"/>
  <c r="L6254" i="2" s="1"/>
  <c r="J5205" i="2"/>
  <c r="L5205" i="2" s="1"/>
  <c r="J7303" i="2"/>
  <c r="L7303" i="2" s="1"/>
  <c r="J8352" i="2"/>
  <c r="L8352" i="2" s="1"/>
  <c r="J9401" i="2"/>
  <c r="L9401" i="2" s="1"/>
  <c r="J10450" i="2"/>
  <c r="L10450" i="2" s="1"/>
  <c r="J945" i="2"/>
  <c r="L945" i="2" s="1"/>
  <c r="J1994" i="2"/>
  <c r="L1994" i="2" s="1"/>
  <c r="J4092" i="2"/>
  <c r="L4092" i="2" s="1"/>
  <c r="J3043" i="2"/>
  <c r="L3043" i="2" s="1"/>
  <c r="J5141" i="2"/>
  <c r="L5141" i="2" s="1"/>
  <c r="J6190" i="2"/>
  <c r="L6190" i="2" s="1"/>
  <c r="J7239" i="2"/>
  <c r="L7239" i="2" s="1"/>
  <c r="J8288" i="2"/>
  <c r="L8288" i="2" s="1"/>
  <c r="J9337" i="2"/>
  <c r="L9337" i="2" s="1"/>
  <c r="J10386" i="2"/>
  <c r="L10386" i="2" s="1"/>
  <c r="J881" i="2"/>
  <c r="L881" i="2" s="1"/>
  <c r="J1930" i="2"/>
  <c r="L1930" i="2" s="1"/>
  <c r="J4028" i="2"/>
  <c r="L4028" i="2" s="1"/>
  <c r="J2979" i="2"/>
  <c r="L2979" i="2" s="1"/>
  <c r="J5077" i="2"/>
  <c r="L5077" i="2" s="1"/>
  <c r="J6126" i="2"/>
  <c r="L6126" i="2" s="1"/>
  <c r="J7175" i="2"/>
  <c r="L7175" i="2" s="1"/>
  <c r="J8224" i="2"/>
  <c r="L8224" i="2" s="1"/>
  <c r="J9273" i="2"/>
  <c r="L9273" i="2" s="1"/>
  <c r="J10322" i="2"/>
  <c r="L10322" i="2" s="1"/>
  <c r="J817" i="2"/>
  <c r="L817" i="2" s="1"/>
  <c r="J1866" i="2"/>
  <c r="L1866" i="2" s="1"/>
  <c r="J2915" i="2"/>
  <c r="L2915" i="2" s="1"/>
  <c r="J3964" i="2"/>
  <c r="L3964" i="2" s="1"/>
  <c r="J5013" i="2"/>
  <c r="L5013" i="2" s="1"/>
  <c r="J6062" i="2"/>
  <c r="L6062" i="2" s="1"/>
  <c r="J7111" i="2"/>
  <c r="L7111" i="2" s="1"/>
  <c r="J8160" i="2"/>
  <c r="L8160" i="2" s="1"/>
  <c r="J9209" i="2"/>
  <c r="L9209" i="2" s="1"/>
  <c r="J10258" i="2"/>
  <c r="L10258" i="2" s="1"/>
  <c r="J721" i="2"/>
  <c r="L721" i="2" s="1"/>
  <c r="J1770" i="2"/>
  <c r="L1770" i="2" s="1"/>
  <c r="J2819" i="2"/>
  <c r="L2819" i="2" s="1"/>
  <c r="J3868" i="2"/>
  <c r="L3868" i="2" s="1"/>
  <c r="J4917" i="2"/>
  <c r="L4917" i="2" s="1"/>
  <c r="J5966" i="2"/>
  <c r="L5966" i="2" s="1"/>
  <c r="J7015" i="2"/>
  <c r="L7015" i="2" s="1"/>
  <c r="J8064" i="2"/>
  <c r="L8064" i="2" s="1"/>
  <c r="J9113" i="2"/>
  <c r="L9113" i="2" s="1"/>
  <c r="J10162" i="2"/>
  <c r="L10162" i="2" s="1"/>
  <c r="J657" i="2"/>
  <c r="L657" i="2" s="1"/>
  <c r="J1706" i="2"/>
  <c r="L1706" i="2" s="1"/>
  <c r="J2755" i="2"/>
  <c r="L2755" i="2" s="1"/>
  <c r="J3804" i="2"/>
  <c r="L3804" i="2" s="1"/>
  <c r="J4853" i="2"/>
  <c r="L4853" i="2" s="1"/>
  <c r="J5902" i="2"/>
  <c r="L5902" i="2" s="1"/>
  <c r="J6951" i="2"/>
  <c r="L6951" i="2" s="1"/>
  <c r="J8000" i="2"/>
  <c r="L8000" i="2" s="1"/>
  <c r="J9049" i="2"/>
  <c r="L9049" i="2" s="1"/>
  <c r="J10098" i="2"/>
  <c r="L10098" i="2" s="1"/>
  <c r="J593" i="2"/>
  <c r="L593" i="2" s="1"/>
  <c r="J2691" i="2"/>
  <c r="L2691" i="2" s="1"/>
  <c r="J1642" i="2"/>
  <c r="L1642" i="2" s="1"/>
  <c r="J3740" i="2"/>
  <c r="L3740" i="2" s="1"/>
  <c r="J4789" i="2"/>
  <c r="L4789" i="2" s="1"/>
  <c r="J5838" i="2"/>
  <c r="L5838" i="2" s="1"/>
  <c r="J6887" i="2"/>
  <c r="L6887" i="2" s="1"/>
  <c r="J7936" i="2"/>
  <c r="L7936" i="2" s="1"/>
  <c r="J8985" i="2"/>
  <c r="L8985" i="2" s="1"/>
  <c r="J10034" i="2"/>
  <c r="L10034" i="2" s="1"/>
  <c r="J529" i="2"/>
  <c r="L529" i="2" s="1"/>
  <c r="J1578" i="2"/>
  <c r="L1578" i="2" s="1"/>
  <c r="J2627" i="2"/>
  <c r="L2627" i="2" s="1"/>
  <c r="J3676" i="2"/>
  <c r="L3676" i="2" s="1"/>
  <c r="J4725" i="2"/>
  <c r="L4725" i="2" s="1"/>
  <c r="J5774" i="2"/>
  <c r="L5774" i="2" s="1"/>
  <c r="J6823" i="2"/>
  <c r="L6823" i="2" s="1"/>
  <c r="J7872" i="2"/>
  <c r="L7872" i="2" s="1"/>
  <c r="J8921" i="2"/>
  <c r="L8921" i="2" s="1"/>
  <c r="J9970" i="2"/>
  <c r="L9970" i="2" s="1"/>
  <c r="J465" i="2"/>
  <c r="L465" i="2" s="1"/>
  <c r="J1514" i="2"/>
  <c r="L1514" i="2" s="1"/>
  <c r="J2563" i="2"/>
  <c r="L2563" i="2" s="1"/>
  <c r="J3612" i="2"/>
  <c r="L3612" i="2" s="1"/>
  <c r="J4661" i="2"/>
  <c r="L4661" i="2" s="1"/>
  <c r="J5710" i="2"/>
  <c r="L5710" i="2" s="1"/>
  <c r="J6759" i="2"/>
  <c r="L6759" i="2" s="1"/>
  <c r="J7808" i="2"/>
  <c r="L7808" i="2" s="1"/>
  <c r="J8857" i="2"/>
  <c r="L8857" i="2" s="1"/>
  <c r="J9906" i="2"/>
  <c r="L9906" i="2" s="1"/>
  <c r="J401" i="2"/>
  <c r="L401" i="2" s="1"/>
  <c r="J1450" i="2"/>
  <c r="L1450" i="2" s="1"/>
  <c r="J2499" i="2"/>
  <c r="L2499" i="2" s="1"/>
  <c r="J3548" i="2"/>
  <c r="L3548" i="2" s="1"/>
  <c r="J4597" i="2"/>
  <c r="L4597" i="2" s="1"/>
  <c r="J5646" i="2"/>
  <c r="L5646" i="2" s="1"/>
  <c r="J6695" i="2"/>
  <c r="L6695" i="2" s="1"/>
  <c r="J7744" i="2"/>
  <c r="L7744" i="2" s="1"/>
  <c r="J8793" i="2"/>
  <c r="L8793" i="2" s="1"/>
  <c r="J9842" i="2"/>
  <c r="L9842" i="2" s="1"/>
  <c r="J337" i="2"/>
  <c r="L337" i="2" s="1"/>
  <c r="J1386" i="2"/>
  <c r="L1386" i="2" s="1"/>
  <c r="J2435" i="2"/>
  <c r="L2435" i="2" s="1"/>
  <c r="J3484" i="2"/>
  <c r="L3484" i="2" s="1"/>
  <c r="J4533" i="2"/>
  <c r="L4533" i="2" s="1"/>
  <c r="J5582" i="2"/>
  <c r="L5582" i="2" s="1"/>
  <c r="J6631" i="2"/>
  <c r="L6631" i="2" s="1"/>
  <c r="J7680" i="2"/>
  <c r="L7680" i="2" s="1"/>
  <c r="J9778" i="2"/>
  <c r="L9778" i="2" s="1"/>
  <c r="J8729" i="2"/>
  <c r="L8729" i="2" s="1"/>
  <c r="J1322" i="2"/>
  <c r="L1322" i="2" s="1"/>
  <c r="J273" i="2"/>
  <c r="L273" i="2" s="1"/>
  <c r="J2371" i="2"/>
  <c r="L2371" i="2" s="1"/>
  <c r="J3420" i="2"/>
  <c r="L3420" i="2" s="1"/>
  <c r="J4469" i="2"/>
  <c r="L4469" i="2" s="1"/>
  <c r="J5518" i="2"/>
  <c r="L5518" i="2" s="1"/>
  <c r="J6567" i="2"/>
  <c r="L6567" i="2" s="1"/>
  <c r="J7616" i="2"/>
  <c r="L7616" i="2" s="1"/>
  <c r="J9714" i="2"/>
  <c r="L9714" i="2" s="1"/>
  <c r="J8665" i="2"/>
  <c r="L8665" i="2" s="1"/>
  <c r="J1226" i="2"/>
  <c r="L1226" i="2" s="1"/>
  <c r="J177" i="2"/>
  <c r="L177" i="2" s="1"/>
  <c r="J2275" i="2"/>
  <c r="L2275" i="2" s="1"/>
  <c r="J3324" i="2"/>
  <c r="L3324" i="2" s="1"/>
  <c r="J4373" i="2"/>
  <c r="L4373" i="2" s="1"/>
  <c r="J5422" i="2"/>
  <c r="L5422" i="2" s="1"/>
  <c r="J6471" i="2"/>
  <c r="L6471" i="2" s="1"/>
  <c r="J7520" i="2"/>
  <c r="L7520" i="2" s="1"/>
  <c r="J9618" i="2"/>
  <c r="L9618" i="2" s="1"/>
  <c r="J8569" i="2"/>
  <c r="L8569" i="2" s="1"/>
  <c r="J1162" i="2"/>
  <c r="L1162" i="2" s="1"/>
  <c r="J113" i="2"/>
  <c r="L113" i="2" s="1"/>
  <c r="J2211" i="2"/>
  <c r="L2211" i="2" s="1"/>
  <c r="J3260" i="2"/>
  <c r="L3260" i="2" s="1"/>
  <c r="J4309" i="2"/>
  <c r="L4309" i="2" s="1"/>
  <c r="J5358" i="2"/>
  <c r="L5358" i="2" s="1"/>
  <c r="J6407" i="2"/>
  <c r="L6407" i="2" s="1"/>
  <c r="J8505" i="2"/>
  <c r="L8505" i="2" s="1"/>
  <c r="J7456" i="2"/>
  <c r="L7456" i="2" s="1"/>
  <c r="J9554" i="2"/>
  <c r="L9554" i="2" s="1"/>
  <c r="J1098" i="2"/>
  <c r="L1098" i="2" s="1"/>
  <c r="J49" i="2"/>
  <c r="L49" i="2" s="1"/>
  <c r="J2147" i="2"/>
  <c r="L2147" i="2" s="1"/>
  <c r="J3196" i="2"/>
  <c r="L3196" i="2" s="1"/>
  <c r="J4245" i="2"/>
  <c r="L4245" i="2" s="1"/>
  <c r="J5294" i="2"/>
  <c r="L5294" i="2" s="1"/>
  <c r="J6343" i="2"/>
  <c r="L6343" i="2" s="1"/>
  <c r="J8441" i="2"/>
  <c r="L8441" i="2" s="1"/>
  <c r="J7392" i="2"/>
  <c r="L7392" i="2" s="1"/>
  <c r="J9490" i="2"/>
  <c r="L9490" i="2" s="1"/>
  <c r="K1034" i="2"/>
  <c r="M1034" i="2" s="1"/>
  <c r="K2083" i="2"/>
  <c r="M2083" i="2" s="1"/>
  <c r="K3132" i="2"/>
  <c r="M3132" i="2" s="1"/>
  <c r="K4181" i="2"/>
  <c r="M4181" i="2" s="1"/>
  <c r="K5230" i="2"/>
  <c r="M5230" i="2" s="1"/>
  <c r="K6279" i="2"/>
  <c r="M6279" i="2" s="1"/>
  <c r="K7328" i="2"/>
  <c r="M7328" i="2" s="1"/>
  <c r="K8377" i="2"/>
  <c r="M8377" i="2" s="1"/>
  <c r="K10475" i="2"/>
  <c r="M10475" i="2" s="1"/>
  <c r="K9426" i="2"/>
  <c r="M9426" i="2" s="1"/>
  <c r="K938" i="2"/>
  <c r="M938" i="2" s="1"/>
  <c r="K1987" i="2"/>
  <c r="M1987" i="2" s="1"/>
  <c r="K3036" i="2"/>
  <c r="M3036" i="2" s="1"/>
  <c r="K4085" i="2"/>
  <c r="M4085" i="2" s="1"/>
  <c r="K5134" i="2"/>
  <c r="M5134" i="2" s="1"/>
  <c r="K6183" i="2"/>
  <c r="M6183" i="2" s="1"/>
  <c r="K7232" i="2"/>
  <c r="M7232" i="2" s="1"/>
  <c r="K8281" i="2"/>
  <c r="M8281" i="2" s="1"/>
  <c r="K9330" i="2"/>
  <c r="M9330" i="2" s="1"/>
  <c r="K10379" i="2"/>
  <c r="M10379" i="2" s="1"/>
  <c r="K874" i="2"/>
  <c r="M874" i="2" s="1"/>
  <c r="K1923" i="2"/>
  <c r="M1923" i="2" s="1"/>
  <c r="K2972" i="2"/>
  <c r="M2972" i="2" s="1"/>
  <c r="K4021" i="2"/>
  <c r="M4021" i="2" s="1"/>
  <c r="K5070" i="2"/>
  <c r="M5070" i="2" s="1"/>
  <c r="K6119" i="2"/>
  <c r="M6119" i="2" s="1"/>
  <c r="K7168" i="2"/>
  <c r="M7168" i="2" s="1"/>
  <c r="K8217" i="2"/>
  <c r="M8217" i="2" s="1"/>
  <c r="K9266" i="2"/>
  <c r="M9266" i="2" s="1"/>
  <c r="K10315" i="2"/>
  <c r="M10315" i="2" s="1"/>
  <c r="K714" i="2"/>
  <c r="M714" i="2" s="1"/>
  <c r="K1763" i="2"/>
  <c r="M1763" i="2" s="1"/>
  <c r="K2812" i="2"/>
  <c r="M2812" i="2" s="1"/>
  <c r="K3861" i="2"/>
  <c r="M3861" i="2" s="1"/>
  <c r="K4910" i="2"/>
  <c r="M4910" i="2" s="1"/>
  <c r="K5959" i="2"/>
  <c r="M5959" i="2" s="1"/>
  <c r="K7008" i="2"/>
  <c r="M7008" i="2" s="1"/>
  <c r="K8057" i="2"/>
  <c r="M8057" i="2" s="1"/>
  <c r="K9106" i="2"/>
  <c r="M9106" i="2" s="1"/>
  <c r="K10155" i="2"/>
  <c r="M10155" i="2" s="1"/>
  <c r="K650" i="2"/>
  <c r="M650" i="2" s="1"/>
  <c r="K1699" i="2"/>
  <c r="M1699" i="2" s="1"/>
  <c r="K2748" i="2"/>
  <c r="M2748" i="2" s="1"/>
  <c r="K3797" i="2"/>
  <c r="M3797" i="2" s="1"/>
  <c r="K4846" i="2"/>
  <c r="M4846" i="2" s="1"/>
  <c r="K5895" i="2"/>
  <c r="M5895" i="2" s="1"/>
  <c r="K6944" i="2"/>
  <c r="M6944" i="2" s="1"/>
  <c r="K7993" i="2"/>
  <c r="M7993" i="2" s="1"/>
  <c r="K9042" i="2"/>
  <c r="M9042" i="2" s="1"/>
  <c r="K10091" i="2"/>
  <c r="M10091" i="2" s="1"/>
  <c r="K586" i="2"/>
  <c r="M586" i="2" s="1"/>
  <c r="K1635" i="2"/>
  <c r="M1635" i="2" s="1"/>
  <c r="K2684" i="2"/>
  <c r="M2684" i="2" s="1"/>
  <c r="K3733" i="2"/>
  <c r="M3733" i="2" s="1"/>
  <c r="K4782" i="2"/>
  <c r="M4782" i="2" s="1"/>
  <c r="K5831" i="2"/>
  <c r="M5831" i="2" s="1"/>
  <c r="K6880" i="2"/>
  <c r="M6880" i="2" s="1"/>
  <c r="K7929" i="2"/>
  <c r="M7929" i="2" s="1"/>
  <c r="K8978" i="2"/>
  <c r="M8978" i="2" s="1"/>
  <c r="K10027" i="2"/>
  <c r="M10027" i="2" s="1"/>
  <c r="K554" i="2"/>
  <c r="M554" i="2" s="1"/>
  <c r="K1603" i="2"/>
  <c r="M1603" i="2" s="1"/>
  <c r="K2652" i="2"/>
  <c r="M2652" i="2" s="1"/>
  <c r="K3701" i="2"/>
  <c r="M3701" i="2" s="1"/>
  <c r="K4750" i="2"/>
  <c r="M4750" i="2" s="1"/>
  <c r="K5799" i="2"/>
  <c r="M5799" i="2" s="1"/>
  <c r="K6848" i="2"/>
  <c r="M6848" i="2" s="1"/>
  <c r="K7897" i="2"/>
  <c r="M7897" i="2" s="1"/>
  <c r="K8946" i="2"/>
  <c r="M8946" i="2" s="1"/>
  <c r="K9995" i="2"/>
  <c r="M9995" i="2" s="1"/>
  <c r="K522" i="2"/>
  <c r="M522" i="2" s="1"/>
  <c r="K1571" i="2"/>
  <c r="M1571" i="2" s="1"/>
  <c r="K2620" i="2"/>
  <c r="M2620" i="2" s="1"/>
  <c r="K3669" i="2"/>
  <c r="M3669" i="2" s="1"/>
  <c r="K4718" i="2"/>
  <c r="M4718" i="2" s="1"/>
  <c r="K5767" i="2"/>
  <c r="M5767" i="2" s="1"/>
  <c r="K6816" i="2"/>
  <c r="M6816" i="2" s="1"/>
  <c r="K7865" i="2"/>
  <c r="M7865" i="2" s="1"/>
  <c r="K8914" i="2"/>
  <c r="M8914" i="2" s="1"/>
  <c r="K9963" i="2"/>
  <c r="M9963" i="2" s="1"/>
  <c r="K458" i="2"/>
  <c r="M458" i="2" s="1"/>
  <c r="K1507" i="2"/>
  <c r="M1507" i="2" s="1"/>
  <c r="K2556" i="2"/>
  <c r="M2556" i="2" s="1"/>
  <c r="K3605" i="2"/>
  <c r="M3605" i="2" s="1"/>
  <c r="K4654" i="2"/>
  <c r="M4654" i="2" s="1"/>
  <c r="K5703" i="2"/>
  <c r="M5703" i="2" s="1"/>
  <c r="K6752" i="2"/>
  <c r="M6752" i="2" s="1"/>
  <c r="K7801" i="2"/>
  <c r="M7801" i="2" s="1"/>
  <c r="K8850" i="2"/>
  <c r="M8850" i="2" s="1"/>
  <c r="K9899" i="2"/>
  <c r="M9899" i="2" s="1"/>
  <c r="K426" i="2"/>
  <c r="M426" i="2" s="1"/>
  <c r="K1475" i="2"/>
  <c r="M1475" i="2" s="1"/>
  <c r="K2524" i="2"/>
  <c r="M2524" i="2" s="1"/>
  <c r="K3573" i="2"/>
  <c r="M3573" i="2" s="1"/>
  <c r="K4622" i="2"/>
  <c r="M4622" i="2" s="1"/>
  <c r="K5671" i="2"/>
  <c r="M5671" i="2" s="1"/>
  <c r="K6720" i="2"/>
  <c r="M6720" i="2" s="1"/>
  <c r="K7769" i="2"/>
  <c r="M7769" i="2" s="1"/>
  <c r="K8818" i="2"/>
  <c r="M8818" i="2" s="1"/>
  <c r="K9867" i="2"/>
  <c r="M9867" i="2" s="1"/>
  <c r="K394" i="2"/>
  <c r="M394" i="2" s="1"/>
  <c r="K1443" i="2"/>
  <c r="M1443" i="2" s="1"/>
  <c r="K2492" i="2"/>
  <c r="M2492" i="2" s="1"/>
  <c r="K3541" i="2"/>
  <c r="M3541" i="2" s="1"/>
  <c r="K4590" i="2"/>
  <c r="M4590" i="2" s="1"/>
  <c r="K5639" i="2"/>
  <c r="M5639" i="2" s="1"/>
  <c r="K6688" i="2"/>
  <c r="M6688" i="2" s="1"/>
  <c r="K7737" i="2"/>
  <c r="M7737" i="2" s="1"/>
  <c r="K8786" i="2"/>
  <c r="M8786" i="2" s="1"/>
  <c r="K9835" i="2"/>
  <c r="M9835" i="2" s="1"/>
  <c r="K362" i="2"/>
  <c r="M362" i="2" s="1"/>
  <c r="K1411" i="2"/>
  <c r="M1411" i="2" s="1"/>
  <c r="K2460" i="2"/>
  <c r="M2460" i="2" s="1"/>
  <c r="K3509" i="2"/>
  <c r="M3509" i="2" s="1"/>
  <c r="K4558" i="2"/>
  <c r="M4558" i="2" s="1"/>
  <c r="K5607" i="2"/>
  <c r="M5607" i="2" s="1"/>
  <c r="K6656" i="2"/>
  <c r="M6656" i="2" s="1"/>
  <c r="K7705" i="2"/>
  <c r="M7705" i="2" s="1"/>
  <c r="K8754" i="2"/>
  <c r="M8754" i="2" s="1"/>
  <c r="K9803" i="2"/>
  <c r="M9803" i="2" s="1"/>
  <c r="K330" i="2"/>
  <c r="M330" i="2" s="1"/>
  <c r="K1379" i="2"/>
  <c r="M1379" i="2" s="1"/>
  <c r="K2428" i="2"/>
  <c r="M2428" i="2" s="1"/>
  <c r="K3477" i="2"/>
  <c r="M3477" i="2" s="1"/>
  <c r="K4526" i="2"/>
  <c r="M4526" i="2" s="1"/>
  <c r="K5575" i="2"/>
  <c r="M5575" i="2" s="1"/>
  <c r="K6624" i="2"/>
  <c r="M6624" i="2" s="1"/>
  <c r="K7673" i="2"/>
  <c r="M7673" i="2" s="1"/>
  <c r="K8722" i="2"/>
  <c r="M8722" i="2" s="1"/>
  <c r="K9771" i="2"/>
  <c r="M9771" i="2" s="1"/>
  <c r="K298" i="2"/>
  <c r="M298" i="2" s="1"/>
  <c r="K2396" i="2"/>
  <c r="M2396" i="2" s="1"/>
  <c r="K1347" i="2"/>
  <c r="M1347" i="2" s="1"/>
  <c r="K3445" i="2"/>
  <c r="M3445" i="2" s="1"/>
  <c r="K4494" i="2"/>
  <c r="M4494" i="2" s="1"/>
  <c r="K5543" i="2"/>
  <c r="M5543" i="2" s="1"/>
  <c r="K6592" i="2"/>
  <c r="M6592" i="2" s="1"/>
  <c r="K7641" i="2"/>
  <c r="M7641" i="2" s="1"/>
  <c r="K8690" i="2"/>
  <c r="M8690" i="2" s="1"/>
  <c r="K9739" i="2"/>
  <c r="M9739" i="2" s="1"/>
  <c r="K266" i="2"/>
  <c r="M266" i="2" s="1"/>
  <c r="K1315" i="2"/>
  <c r="M1315" i="2" s="1"/>
  <c r="K2364" i="2"/>
  <c r="M2364" i="2" s="1"/>
  <c r="K3413" i="2"/>
  <c r="M3413" i="2" s="1"/>
  <c r="K4462" i="2"/>
  <c r="M4462" i="2" s="1"/>
  <c r="K5511" i="2"/>
  <c r="M5511" i="2" s="1"/>
  <c r="K7609" i="2"/>
  <c r="M7609" i="2" s="1"/>
  <c r="K6560" i="2"/>
  <c r="M6560" i="2" s="1"/>
  <c r="K8658" i="2"/>
  <c r="M8658" i="2" s="1"/>
  <c r="K9707" i="2"/>
  <c r="M9707" i="2" s="1"/>
  <c r="K234" i="2"/>
  <c r="M234" i="2" s="1"/>
  <c r="K1283" i="2"/>
  <c r="M1283" i="2" s="1"/>
  <c r="K2332" i="2"/>
  <c r="M2332" i="2" s="1"/>
  <c r="K3381" i="2"/>
  <c r="M3381" i="2" s="1"/>
  <c r="K4430" i="2"/>
  <c r="M4430" i="2" s="1"/>
  <c r="K5479" i="2"/>
  <c r="M5479" i="2" s="1"/>
  <c r="K7577" i="2"/>
  <c r="M7577" i="2" s="1"/>
  <c r="K6528" i="2"/>
  <c r="M6528" i="2" s="1"/>
  <c r="K8626" i="2"/>
  <c r="M8626" i="2" s="1"/>
  <c r="K9675" i="2"/>
  <c r="M9675" i="2" s="1"/>
  <c r="K202" i="2"/>
  <c r="M202" i="2" s="1"/>
  <c r="K1251" i="2"/>
  <c r="M1251" i="2" s="1"/>
  <c r="K2300" i="2"/>
  <c r="M2300" i="2" s="1"/>
  <c r="K3349" i="2"/>
  <c r="M3349" i="2" s="1"/>
  <c r="K4398" i="2"/>
  <c r="M4398" i="2" s="1"/>
  <c r="K5447" i="2"/>
  <c r="M5447" i="2" s="1"/>
  <c r="K7545" i="2"/>
  <c r="M7545" i="2" s="1"/>
  <c r="K6496" i="2"/>
  <c r="M6496" i="2" s="1"/>
  <c r="K8594" i="2"/>
  <c r="M8594" i="2" s="1"/>
  <c r="K9643" i="2"/>
  <c r="M9643" i="2" s="1"/>
  <c r="K170" i="2"/>
  <c r="M170" i="2" s="1"/>
  <c r="K1219" i="2"/>
  <c r="M1219" i="2" s="1"/>
  <c r="K2268" i="2"/>
  <c r="M2268" i="2" s="1"/>
  <c r="K3317" i="2"/>
  <c r="M3317" i="2" s="1"/>
  <c r="K4366" i="2"/>
  <c r="M4366" i="2" s="1"/>
  <c r="K5415" i="2"/>
  <c r="M5415" i="2" s="1"/>
  <c r="K7513" i="2"/>
  <c r="M7513" i="2" s="1"/>
  <c r="K6464" i="2"/>
  <c r="M6464" i="2" s="1"/>
  <c r="K8562" i="2"/>
  <c r="M8562" i="2" s="1"/>
  <c r="K9611" i="2"/>
  <c r="M9611" i="2" s="1"/>
  <c r="K138" i="2"/>
  <c r="M138" i="2" s="1"/>
  <c r="K1187" i="2"/>
  <c r="M1187" i="2" s="1"/>
  <c r="K2236" i="2"/>
  <c r="M2236" i="2" s="1"/>
  <c r="K3285" i="2"/>
  <c r="M3285" i="2" s="1"/>
  <c r="K4334" i="2"/>
  <c r="M4334" i="2" s="1"/>
  <c r="K5383" i="2"/>
  <c r="M5383" i="2" s="1"/>
  <c r="K7481" i="2"/>
  <c r="M7481" i="2" s="1"/>
  <c r="K6432" i="2"/>
  <c r="M6432" i="2" s="1"/>
  <c r="K8530" i="2"/>
  <c r="M8530" i="2" s="1"/>
  <c r="K9579" i="2"/>
  <c r="M9579" i="2" s="1"/>
  <c r="K74" i="2"/>
  <c r="M74" i="2" s="1"/>
  <c r="K1123" i="2"/>
  <c r="M1123" i="2" s="1"/>
  <c r="K2172" i="2"/>
  <c r="M2172" i="2" s="1"/>
  <c r="K3221" i="2"/>
  <c r="M3221" i="2" s="1"/>
  <c r="K4270" i="2"/>
  <c r="M4270" i="2" s="1"/>
  <c r="K5319" i="2"/>
  <c r="M5319" i="2" s="1"/>
  <c r="K7417" i="2"/>
  <c r="M7417" i="2" s="1"/>
  <c r="K6368" i="2"/>
  <c r="M6368" i="2" s="1"/>
  <c r="K8466" i="2"/>
  <c r="M8466" i="2" s="1"/>
  <c r="K9515" i="2"/>
  <c r="M9515" i="2" s="1"/>
  <c r="K42" i="2"/>
  <c r="M42" i="2" s="1"/>
  <c r="K1091" i="2"/>
  <c r="M1091" i="2" s="1"/>
  <c r="K2140" i="2"/>
  <c r="M2140" i="2" s="1"/>
  <c r="K3189" i="2"/>
  <c r="M3189" i="2" s="1"/>
  <c r="K4238" i="2"/>
  <c r="M4238" i="2" s="1"/>
  <c r="K5287" i="2"/>
  <c r="M5287" i="2" s="1"/>
  <c r="K7385" i="2"/>
  <c r="M7385" i="2" s="1"/>
  <c r="K6336" i="2"/>
  <c r="M6336" i="2" s="1"/>
  <c r="K8434" i="2"/>
  <c r="M8434" i="2" s="1"/>
  <c r="K9483" i="2"/>
  <c r="M9483" i="2" s="1"/>
  <c r="K10" i="2"/>
  <c r="M10" i="2" s="1"/>
  <c r="K1059" i="2"/>
  <c r="M1059" i="2" s="1"/>
  <c r="K2108" i="2"/>
  <c r="M2108" i="2" s="1"/>
  <c r="K3157" i="2"/>
  <c r="M3157" i="2" s="1"/>
  <c r="K4206" i="2"/>
  <c r="M4206" i="2" s="1"/>
  <c r="K5255" i="2"/>
  <c r="M5255" i="2" s="1"/>
  <c r="K7353" i="2"/>
  <c r="M7353" i="2" s="1"/>
  <c r="K6304" i="2"/>
  <c r="M6304" i="2" s="1"/>
  <c r="K8402" i="2"/>
  <c r="M8402" i="2" s="1"/>
  <c r="K9451" i="2"/>
  <c r="M9451" i="2" s="1"/>
  <c r="J745" i="2"/>
  <c r="L745" i="2" s="1"/>
  <c r="J1794" i="2"/>
  <c r="L1794" i="2" s="1"/>
  <c r="J2843" i="2"/>
  <c r="L2843" i="2" s="1"/>
  <c r="J3892" i="2"/>
  <c r="L3892" i="2" s="1"/>
  <c r="J4941" i="2"/>
  <c r="L4941" i="2" s="1"/>
  <c r="J5990" i="2"/>
  <c r="L5990" i="2" s="1"/>
  <c r="J7039" i="2"/>
  <c r="L7039" i="2" s="1"/>
  <c r="J8088" i="2"/>
  <c r="L8088" i="2" s="1"/>
  <c r="J9137" i="2"/>
  <c r="L9137" i="2" s="1"/>
  <c r="J10186" i="2"/>
  <c r="L10186" i="2" s="1"/>
  <c r="J453" i="2"/>
  <c r="L453" i="2" s="1"/>
  <c r="J1502" i="2"/>
  <c r="L1502" i="2" s="1"/>
  <c r="J2551" i="2"/>
  <c r="L2551" i="2" s="1"/>
  <c r="J3600" i="2"/>
  <c r="L3600" i="2" s="1"/>
  <c r="J4649" i="2"/>
  <c r="L4649" i="2" s="1"/>
  <c r="J5698" i="2"/>
  <c r="L5698" i="2" s="1"/>
  <c r="J6747" i="2"/>
  <c r="L6747" i="2" s="1"/>
  <c r="J7796" i="2"/>
  <c r="L7796" i="2" s="1"/>
  <c r="J8845" i="2"/>
  <c r="L8845" i="2" s="1"/>
  <c r="J9894" i="2"/>
  <c r="L9894" i="2" s="1"/>
  <c r="K766" i="2"/>
  <c r="M766" i="2" s="1"/>
  <c r="K1815" i="2"/>
  <c r="M1815" i="2" s="1"/>
  <c r="K2864" i="2"/>
  <c r="M2864" i="2" s="1"/>
  <c r="K3913" i="2"/>
  <c r="M3913" i="2" s="1"/>
  <c r="K4962" i="2"/>
  <c r="M4962" i="2" s="1"/>
  <c r="K6011" i="2"/>
  <c r="M6011" i="2" s="1"/>
  <c r="K7060" i="2"/>
  <c r="M7060" i="2" s="1"/>
  <c r="K8109" i="2"/>
  <c r="M8109" i="2" s="1"/>
  <c r="K9158" i="2"/>
  <c r="M9158" i="2" s="1"/>
  <c r="K10207" i="2"/>
  <c r="M10207" i="2" s="1"/>
  <c r="J996" i="2"/>
  <c r="L996" i="2" s="1"/>
  <c r="J2045" i="2"/>
  <c r="L2045" i="2" s="1"/>
  <c r="J4143" i="2"/>
  <c r="L4143" i="2" s="1"/>
  <c r="J3094" i="2"/>
  <c r="L3094" i="2" s="1"/>
  <c r="J5192" i="2"/>
  <c r="L5192" i="2" s="1"/>
  <c r="J6241" i="2"/>
  <c r="L6241" i="2" s="1"/>
  <c r="J7290" i="2"/>
  <c r="L7290" i="2" s="1"/>
  <c r="J8339" i="2"/>
  <c r="L8339" i="2" s="1"/>
  <c r="J9388" i="2"/>
  <c r="L9388" i="2" s="1"/>
  <c r="J10437" i="2"/>
  <c r="L10437" i="2" s="1"/>
  <c r="J452" i="2"/>
  <c r="L452" i="2" s="1"/>
  <c r="J1501" i="2"/>
  <c r="L1501" i="2" s="1"/>
  <c r="J2550" i="2"/>
  <c r="L2550" i="2" s="1"/>
  <c r="J3599" i="2"/>
  <c r="L3599" i="2" s="1"/>
  <c r="J4648" i="2"/>
  <c r="L4648" i="2" s="1"/>
  <c r="J5697" i="2"/>
  <c r="L5697" i="2" s="1"/>
  <c r="J6746" i="2"/>
  <c r="L6746" i="2" s="1"/>
  <c r="J7795" i="2"/>
  <c r="L7795" i="2" s="1"/>
  <c r="J8844" i="2"/>
  <c r="L8844" i="2" s="1"/>
  <c r="J9893" i="2"/>
  <c r="L9893" i="2" s="1"/>
  <c r="J993" i="2"/>
  <c r="L993" i="2" s="1"/>
  <c r="J2042" i="2"/>
  <c r="L2042" i="2" s="1"/>
  <c r="J3091" i="2"/>
  <c r="L3091" i="2" s="1"/>
  <c r="J4140" i="2"/>
  <c r="L4140" i="2" s="1"/>
  <c r="J5189" i="2"/>
  <c r="L5189" i="2" s="1"/>
  <c r="J6238" i="2"/>
  <c r="L6238" i="2" s="1"/>
  <c r="J7287" i="2"/>
  <c r="L7287" i="2" s="1"/>
  <c r="J8336" i="2"/>
  <c r="L8336" i="2" s="1"/>
  <c r="J10434" i="2"/>
  <c r="L10434" i="2" s="1"/>
  <c r="J9385" i="2"/>
  <c r="L9385" i="2" s="1"/>
  <c r="J481" i="2"/>
  <c r="L481" i="2" s="1"/>
  <c r="J1530" i="2"/>
  <c r="L1530" i="2" s="1"/>
  <c r="J2579" i="2"/>
  <c r="L2579" i="2" s="1"/>
  <c r="J3628" i="2"/>
  <c r="L3628" i="2" s="1"/>
  <c r="J4677" i="2"/>
  <c r="L4677" i="2" s="1"/>
  <c r="J5726" i="2"/>
  <c r="L5726" i="2" s="1"/>
  <c r="J6775" i="2"/>
  <c r="L6775" i="2" s="1"/>
  <c r="J7824" i="2"/>
  <c r="L7824" i="2" s="1"/>
  <c r="J8873" i="2"/>
  <c r="L8873" i="2" s="1"/>
  <c r="J9922" i="2"/>
  <c r="L9922" i="2" s="1"/>
  <c r="K794" i="2"/>
  <c r="M794" i="2" s="1"/>
  <c r="K1843" i="2"/>
  <c r="M1843" i="2" s="1"/>
  <c r="K2892" i="2"/>
  <c r="M2892" i="2" s="1"/>
  <c r="K3941" i="2"/>
  <c r="M3941" i="2" s="1"/>
  <c r="K4990" i="2"/>
  <c r="M4990" i="2" s="1"/>
  <c r="K6039" i="2"/>
  <c r="M6039" i="2" s="1"/>
  <c r="K7088" i="2"/>
  <c r="M7088" i="2" s="1"/>
  <c r="K8137" i="2"/>
  <c r="M8137" i="2" s="1"/>
  <c r="K9186" i="2"/>
  <c r="M9186" i="2" s="1"/>
  <c r="K10235" i="2"/>
  <c r="M10235" i="2" s="1"/>
  <c r="K1107" i="2"/>
  <c r="M1107" i="2" s="1"/>
  <c r="K58" i="2"/>
  <c r="M58" i="2" s="1"/>
  <c r="K2156" i="2"/>
  <c r="M2156" i="2" s="1"/>
  <c r="K3205" i="2"/>
  <c r="M3205" i="2" s="1"/>
  <c r="K4254" i="2"/>
  <c r="M4254" i="2" s="1"/>
  <c r="K5303" i="2"/>
  <c r="M5303" i="2" s="1"/>
  <c r="K6352" i="2"/>
  <c r="M6352" i="2" s="1"/>
  <c r="K7401" i="2"/>
  <c r="M7401" i="2" s="1"/>
  <c r="K8450" i="2"/>
  <c r="M8450" i="2" s="1"/>
  <c r="K9499" i="2"/>
  <c r="M9499" i="2" s="1"/>
  <c r="J992" i="2"/>
  <c r="L992" i="2" s="1"/>
  <c r="J3090" i="2"/>
  <c r="L3090" i="2" s="1"/>
  <c r="J2041" i="2"/>
  <c r="L2041" i="2" s="1"/>
  <c r="J4139" i="2"/>
  <c r="L4139" i="2" s="1"/>
  <c r="J5188" i="2"/>
  <c r="L5188" i="2" s="1"/>
  <c r="J6237" i="2"/>
  <c r="L6237" i="2" s="1"/>
  <c r="J7286" i="2"/>
  <c r="L7286" i="2" s="1"/>
  <c r="J8335" i="2"/>
  <c r="L8335" i="2" s="1"/>
  <c r="J10433" i="2"/>
  <c r="L10433" i="2" s="1"/>
  <c r="J9384" i="2"/>
  <c r="L9384" i="2" s="1"/>
  <c r="J480" i="2"/>
  <c r="L480" i="2" s="1"/>
  <c r="J2578" i="2"/>
  <c r="L2578" i="2" s="1"/>
  <c r="J1529" i="2"/>
  <c r="L1529" i="2" s="1"/>
  <c r="J3627" i="2"/>
  <c r="L3627" i="2" s="1"/>
  <c r="J4676" i="2"/>
  <c r="L4676" i="2" s="1"/>
  <c r="J5725" i="2"/>
  <c r="L5725" i="2" s="1"/>
  <c r="J6774" i="2"/>
  <c r="L6774" i="2" s="1"/>
  <c r="J7823" i="2"/>
  <c r="L7823" i="2" s="1"/>
  <c r="J8872" i="2"/>
  <c r="L8872" i="2" s="1"/>
  <c r="J9921" i="2"/>
  <c r="L9921" i="2" s="1"/>
  <c r="K1049" i="2"/>
  <c r="M1049" i="2" s="1"/>
  <c r="K2098" i="2"/>
  <c r="M2098" i="2" s="1"/>
  <c r="K3147" i="2"/>
  <c r="M3147" i="2" s="1"/>
  <c r="K5245" i="2"/>
  <c r="M5245" i="2" s="1"/>
  <c r="K4196" i="2"/>
  <c r="M4196" i="2" s="1"/>
  <c r="K6294" i="2"/>
  <c r="M6294" i="2" s="1"/>
  <c r="K7343" i="2"/>
  <c r="M7343" i="2" s="1"/>
  <c r="K8392" i="2"/>
  <c r="M8392" i="2" s="1"/>
  <c r="K9441" i="2"/>
  <c r="M9441" i="2" s="1"/>
  <c r="K10490" i="2"/>
  <c r="M10490" i="2" s="1"/>
  <c r="K665" i="2"/>
  <c r="M665" i="2" s="1"/>
  <c r="K1714" i="2"/>
  <c r="M1714" i="2" s="1"/>
  <c r="K2763" i="2"/>
  <c r="M2763" i="2" s="1"/>
  <c r="K3812" i="2"/>
  <c r="M3812" i="2" s="1"/>
  <c r="K4861" i="2"/>
  <c r="M4861" i="2" s="1"/>
  <c r="K5910" i="2"/>
  <c r="M5910" i="2" s="1"/>
  <c r="K6959" i="2"/>
  <c r="M6959" i="2" s="1"/>
  <c r="K8008" i="2"/>
  <c r="M8008" i="2" s="1"/>
  <c r="K9057" i="2"/>
  <c r="M9057" i="2" s="1"/>
  <c r="K10106" i="2"/>
  <c r="M10106" i="2" s="1"/>
  <c r="K1138" i="2"/>
  <c r="M1138" i="2" s="1"/>
  <c r="K89" i="2"/>
  <c r="M89" i="2" s="1"/>
  <c r="K2187" i="2"/>
  <c r="M2187" i="2" s="1"/>
  <c r="K3236" i="2"/>
  <c r="M3236" i="2" s="1"/>
  <c r="K5334" i="2"/>
  <c r="M5334" i="2" s="1"/>
  <c r="K4285" i="2"/>
  <c r="M4285" i="2" s="1"/>
  <c r="K7432" i="2"/>
  <c r="M7432" i="2" s="1"/>
  <c r="K6383" i="2"/>
  <c r="M6383" i="2" s="1"/>
  <c r="K8481" i="2"/>
  <c r="M8481" i="2" s="1"/>
  <c r="K9530" i="2"/>
  <c r="M9530" i="2" s="1"/>
  <c r="J766" i="2"/>
  <c r="L766" i="2" s="1"/>
  <c r="J1815" i="2"/>
  <c r="L1815" i="2" s="1"/>
  <c r="J2864" i="2"/>
  <c r="L2864" i="2" s="1"/>
  <c r="J3913" i="2"/>
  <c r="L3913" i="2" s="1"/>
  <c r="J4962" i="2"/>
  <c r="L4962" i="2" s="1"/>
  <c r="J6011" i="2"/>
  <c r="L6011" i="2" s="1"/>
  <c r="J7060" i="2"/>
  <c r="L7060" i="2" s="1"/>
  <c r="J8109" i="2"/>
  <c r="L8109" i="2" s="1"/>
  <c r="J9158" i="2"/>
  <c r="L9158" i="2" s="1"/>
  <c r="J10207" i="2"/>
  <c r="L10207" i="2" s="1"/>
  <c r="J318" i="2"/>
  <c r="L318" i="2" s="1"/>
  <c r="J1367" i="2"/>
  <c r="L1367" i="2" s="1"/>
  <c r="J2416" i="2"/>
  <c r="L2416" i="2" s="1"/>
  <c r="J3465" i="2"/>
  <c r="L3465" i="2" s="1"/>
  <c r="J4514" i="2"/>
  <c r="L4514" i="2" s="1"/>
  <c r="J5563" i="2"/>
  <c r="L5563" i="2" s="1"/>
  <c r="J6612" i="2"/>
  <c r="L6612" i="2" s="1"/>
  <c r="J7661" i="2"/>
  <c r="L7661" i="2" s="1"/>
  <c r="J8710" i="2"/>
  <c r="L8710" i="2" s="1"/>
  <c r="J9759" i="2"/>
  <c r="L9759" i="2" s="1"/>
  <c r="K983" i="2"/>
  <c r="M983" i="2" s="1"/>
  <c r="K2032" i="2"/>
  <c r="M2032" i="2" s="1"/>
  <c r="K4130" i="2"/>
  <c r="M4130" i="2" s="1"/>
  <c r="K3081" i="2"/>
  <c r="M3081" i="2" s="1"/>
  <c r="K5179" i="2"/>
  <c r="M5179" i="2" s="1"/>
  <c r="K6228" i="2"/>
  <c r="M6228" i="2" s="1"/>
  <c r="K7277" i="2"/>
  <c r="M7277" i="2" s="1"/>
  <c r="K8326" i="2"/>
  <c r="M8326" i="2" s="1"/>
  <c r="K10424" i="2"/>
  <c r="M10424" i="2" s="1"/>
  <c r="K9375" i="2"/>
  <c r="M9375" i="2" s="1"/>
  <c r="K663" i="2"/>
  <c r="M663" i="2" s="1"/>
  <c r="K1712" i="2"/>
  <c r="M1712" i="2" s="1"/>
  <c r="K2761" i="2"/>
  <c r="M2761" i="2" s="1"/>
  <c r="K3810" i="2"/>
  <c r="M3810" i="2" s="1"/>
  <c r="K4859" i="2"/>
  <c r="M4859" i="2" s="1"/>
  <c r="K5908" i="2"/>
  <c r="M5908" i="2" s="1"/>
  <c r="K6957" i="2"/>
  <c r="M6957" i="2" s="1"/>
  <c r="K8006" i="2"/>
  <c r="M8006" i="2" s="1"/>
  <c r="K9055" i="2"/>
  <c r="M9055" i="2" s="1"/>
  <c r="K10104" i="2"/>
  <c r="M10104" i="2" s="1"/>
  <c r="K311" i="2"/>
  <c r="M311" i="2" s="1"/>
  <c r="K2409" i="2"/>
  <c r="M2409" i="2" s="1"/>
  <c r="K1360" i="2"/>
  <c r="M1360" i="2" s="1"/>
  <c r="K3458" i="2"/>
  <c r="M3458" i="2" s="1"/>
  <c r="K4507" i="2"/>
  <c r="M4507" i="2" s="1"/>
  <c r="K5556" i="2"/>
  <c r="M5556" i="2" s="1"/>
  <c r="K6605" i="2"/>
  <c r="M6605" i="2" s="1"/>
  <c r="K7654" i="2"/>
  <c r="M7654" i="2" s="1"/>
  <c r="K8703" i="2"/>
  <c r="M8703" i="2" s="1"/>
  <c r="K9752" i="2"/>
  <c r="M9752" i="2" s="1"/>
  <c r="K87" i="2"/>
  <c r="M87" i="2" s="1"/>
  <c r="K1136" i="2"/>
  <c r="M1136" i="2" s="1"/>
  <c r="K2185" i="2"/>
  <c r="M2185" i="2" s="1"/>
  <c r="K3234" i="2"/>
  <c r="M3234" i="2" s="1"/>
  <c r="K4283" i="2"/>
  <c r="M4283" i="2" s="1"/>
  <c r="K5332" i="2"/>
  <c r="M5332" i="2" s="1"/>
  <c r="K6381" i="2"/>
  <c r="M6381" i="2" s="1"/>
  <c r="K7430" i="2"/>
  <c r="M7430" i="2" s="1"/>
  <c r="K9528" i="2"/>
  <c r="M9528" i="2" s="1"/>
  <c r="K8479" i="2"/>
  <c r="M8479" i="2" s="1"/>
  <c r="K246" i="2"/>
  <c r="M246" i="2" s="1"/>
  <c r="K1295" i="2"/>
  <c r="M1295" i="2" s="1"/>
  <c r="K2344" i="2"/>
  <c r="M2344" i="2" s="1"/>
  <c r="K3393" i="2"/>
  <c r="M3393" i="2" s="1"/>
  <c r="K4442" i="2"/>
  <c r="M4442" i="2" s="1"/>
  <c r="K5491" i="2"/>
  <c r="M5491" i="2" s="1"/>
  <c r="K6540" i="2"/>
  <c r="M6540" i="2" s="1"/>
  <c r="K7589" i="2"/>
  <c r="M7589" i="2" s="1"/>
  <c r="K9687" i="2"/>
  <c r="M9687" i="2" s="1"/>
  <c r="K8638" i="2"/>
  <c r="M8638" i="2" s="1"/>
  <c r="J947" i="2"/>
  <c r="L947" i="2" s="1"/>
  <c r="J1996" i="2"/>
  <c r="L1996" i="2" s="1"/>
  <c r="J3045" i="2"/>
  <c r="L3045" i="2" s="1"/>
  <c r="J4094" i="2"/>
  <c r="L4094" i="2" s="1"/>
  <c r="J5143" i="2"/>
  <c r="L5143" i="2" s="1"/>
  <c r="J6192" i="2"/>
  <c r="L6192" i="2" s="1"/>
  <c r="J8290" i="2"/>
  <c r="L8290" i="2" s="1"/>
  <c r="J7241" i="2"/>
  <c r="L7241" i="2" s="1"/>
  <c r="J9339" i="2"/>
  <c r="L9339" i="2" s="1"/>
  <c r="J819" i="2"/>
  <c r="L819" i="2" s="1"/>
  <c r="J1868" i="2"/>
  <c r="L1868" i="2" s="1"/>
  <c r="J2917" i="2"/>
  <c r="L2917" i="2" s="1"/>
  <c r="J3966" i="2"/>
  <c r="L3966" i="2" s="1"/>
  <c r="J5015" i="2"/>
  <c r="L5015" i="2" s="1"/>
  <c r="J6064" i="2"/>
  <c r="L6064" i="2" s="1"/>
  <c r="J7113" i="2"/>
  <c r="L7113" i="2" s="1"/>
  <c r="J8162" i="2"/>
  <c r="L8162" i="2" s="1"/>
  <c r="J9211" i="2"/>
  <c r="L9211" i="2" s="1"/>
  <c r="J10260" i="2"/>
  <c r="L10260" i="2" s="1"/>
  <c r="J691" i="2"/>
  <c r="L691" i="2" s="1"/>
  <c r="J1740" i="2"/>
  <c r="L1740" i="2" s="1"/>
  <c r="J3838" i="2"/>
  <c r="L3838" i="2" s="1"/>
  <c r="J2789" i="2"/>
  <c r="L2789" i="2" s="1"/>
  <c r="J4887" i="2"/>
  <c r="L4887" i="2" s="1"/>
  <c r="J5936" i="2"/>
  <c r="L5936" i="2" s="1"/>
  <c r="J6985" i="2"/>
  <c r="L6985" i="2" s="1"/>
  <c r="J8034" i="2"/>
  <c r="L8034" i="2" s="1"/>
  <c r="J9083" i="2"/>
  <c r="L9083" i="2" s="1"/>
  <c r="J10132" i="2"/>
  <c r="L10132" i="2" s="1"/>
  <c r="J563" i="2"/>
  <c r="L563" i="2" s="1"/>
  <c r="J1612" i="2"/>
  <c r="L1612" i="2" s="1"/>
  <c r="J2661" i="2"/>
  <c r="L2661" i="2" s="1"/>
  <c r="J3710" i="2"/>
  <c r="L3710" i="2" s="1"/>
  <c r="J4759" i="2"/>
  <c r="L4759" i="2" s="1"/>
  <c r="J5808" i="2"/>
  <c r="L5808" i="2" s="1"/>
  <c r="J6857" i="2"/>
  <c r="L6857" i="2" s="1"/>
  <c r="J7906" i="2"/>
  <c r="L7906" i="2" s="1"/>
  <c r="J8955" i="2"/>
  <c r="L8955" i="2" s="1"/>
  <c r="J10004" i="2"/>
  <c r="L10004" i="2" s="1"/>
  <c r="J435" i="2"/>
  <c r="L435" i="2" s="1"/>
  <c r="J1484" i="2"/>
  <c r="L1484" i="2" s="1"/>
  <c r="J2533" i="2"/>
  <c r="L2533" i="2" s="1"/>
  <c r="J3582" i="2"/>
  <c r="L3582" i="2" s="1"/>
  <c r="J4631" i="2"/>
  <c r="L4631" i="2" s="1"/>
  <c r="J5680" i="2"/>
  <c r="L5680" i="2" s="1"/>
  <c r="J6729" i="2"/>
  <c r="L6729" i="2" s="1"/>
  <c r="J7778" i="2"/>
  <c r="L7778" i="2" s="1"/>
  <c r="J8827" i="2"/>
  <c r="L8827" i="2" s="1"/>
  <c r="J9876" i="2"/>
  <c r="L9876" i="2" s="1"/>
  <c r="J307" i="2"/>
  <c r="L307" i="2" s="1"/>
  <c r="J1356" i="2"/>
  <c r="L1356" i="2" s="1"/>
  <c r="J2405" i="2"/>
  <c r="L2405" i="2" s="1"/>
  <c r="J3454" i="2"/>
  <c r="L3454" i="2" s="1"/>
  <c r="J4503" i="2"/>
  <c r="L4503" i="2" s="1"/>
  <c r="J5552" i="2"/>
  <c r="L5552" i="2" s="1"/>
  <c r="J6601" i="2"/>
  <c r="L6601" i="2" s="1"/>
  <c r="J7650" i="2"/>
  <c r="L7650" i="2" s="1"/>
  <c r="J8699" i="2"/>
  <c r="L8699" i="2" s="1"/>
  <c r="J9748" i="2"/>
  <c r="L9748" i="2" s="1"/>
  <c r="J1260" i="2"/>
  <c r="L1260" i="2" s="1"/>
  <c r="J211" i="2"/>
  <c r="L211" i="2" s="1"/>
  <c r="J2309" i="2"/>
  <c r="L2309" i="2" s="1"/>
  <c r="J3358" i="2"/>
  <c r="L3358" i="2" s="1"/>
  <c r="J4407" i="2"/>
  <c r="L4407" i="2" s="1"/>
  <c r="J5456" i="2"/>
  <c r="L5456" i="2" s="1"/>
  <c r="J6505" i="2"/>
  <c r="L6505" i="2" s="1"/>
  <c r="J7554" i="2"/>
  <c r="L7554" i="2" s="1"/>
  <c r="J8603" i="2"/>
  <c r="L8603" i="2" s="1"/>
  <c r="J9652" i="2"/>
  <c r="L9652" i="2" s="1"/>
  <c r="J1132" i="2"/>
  <c r="L1132" i="2" s="1"/>
  <c r="J83" i="2"/>
  <c r="L83" i="2" s="1"/>
  <c r="J2181" i="2"/>
  <c r="L2181" i="2" s="1"/>
  <c r="J3230" i="2"/>
  <c r="L3230" i="2" s="1"/>
  <c r="J4279" i="2"/>
  <c r="L4279" i="2" s="1"/>
  <c r="J5328" i="2"/>
  <c r="L5328" i="2" s="1"/>
  <c r="J6377" i="2"/>
  <c r="L6377" i="2" s="1"/>
  <c r="J7426" i="2"/>
  <c r="L7426" i="2" s="1"/>
  <c r="J8475" i="2"/>
  <c r="L8475" i="2" s="1"/>
  <c r="J9524" i="2"/>
  <c r="L9524" i="2" s="1"/>
  <c r="K1036" i="2"/>
  <c r="M1036" i="2" s="1"/>
  <c r="K2085" i="2"/>
  <c r="M2085" i="2" s="1"/>
  <c r="K3134" i="2"/>
  <c r="M3134" i="2" s="1"/>
  <c r="K5232" i="2"/>
  <c r="M5232" i="2" s="1"/>
  <c r="K4183" i="2"/>
  <c r="M4183" i="2" s="1"/>
  <c r="K6281" i="2"/>
  <c r="M6281" i="2" s="1"/>
  <c r="K8379" i="2"/>
  <c r="M8379" i="2" s="1"/>
  <c r="K7330" i="2"/>
  <c r="M7330" i="2" s="1"/>
  <c r="K9428" i="2"/>
  <c r="M9428" i="2" s="1"/>
  <c r="K940" i="2"/>
  <c r="M940" i="2" s="1"/>
  <c r="K1989" i="2"/>
  <c r="M1989" i="2" s="1"/>
  <c r="K3038" i="2"/>
  <c r="M3038" i="2" s="1"/>
  <c r="K5136" i="2"/>
  <c r="M5136" i="2" s="1"/>
  <c r="K4087" i="2"/>
  <c r="M4087" i="2" s="1"/>
  <c r="K6185" i="2"/>
  <c r="M6185" i="2" s="1"/>
  <c r="K7234" i="2"/>
  <c r="M7234" i="2" s="1"/>
  <c r="K8283" i="2"/>
  <c r="M8283" i="2" s="1"/>
  <c r="K9332" i="2"/>
  <c r="M9332" i="2" s="1"/>
  <c r="K812" i="2"/>
  <c r="M812" i="2" s="1"/>
  <c r="K1861" i="2"/>
  <c r="M1861" i="2" s="1"/>
  <c r="K2910" i="2"/>
  <c r="M2910" i="2" s="1"/>
  <c r="K3959" i="2"/>
  <c r="M3959" i="2" s="1"/>
  <c r="K5008" i="2"/>
  <c r="M5008" i="2" s="1"/>
  <c r="K6057" i="2"/>
  <c r="M6057" i="2" s="1"/>
  <c r="K7106" i="2"/>
  <c r="M7106" i="2" s="1"/>
  <c r="K8155" i="2"/>
  <c r="M8155" i="2" s="1"/>
  <c r="K9204" i="2"/>
  <c r="M9204" i="2" s="1"/>
  <c r="K684" i="2"/>
  <c r="M684" i="2" s="1"/>
  <c r="K1733" i="2"/>
  <c r="M1733" i="2" s="1"/>
  <c r="K2782" i="2"/>
  <c r="M2782" i="2" s="1"/>
  <c r="K3831" i="2"/>
  <c r="M3831" i="2" s="1"/>
  <c r="K4880" i="2"/>
  <c r="M4880" i="2" s="1"/>
  <c r="K5929" i="2"/>
  <c r="M5929" i="2" s="1"/>
  <c r="K6978" i="2"/>
  <c r="M6978" i="2" s="1"/>
  <c r="K8027" i="2"/>
  <c r="M8027" i="2" s="1"/>
  <c r="K9076" i="2"/>
  <c r="M9076" i="2" s="1"/>
  <c r="K10125" i="2"/>
  <c r="M10125" i="2" s="1"/>
  <c r="K556" i="2"/>
  <c r="M556" i="2" s="1"/>
  <c r="K1605" i="2"/>
  <c r="M1605" i="2" s="1"/>
  <c r="K2654" i="2"/>
  <c r="M2654" i="2" s="1"/>
  <c r="K3703" i="2"/>
  <c r="M3703" i="2" s="1"/>
  <c r="K4752" i="2"/>
  <c r="M4752" i="2" s="1"/>
  <c r="K5801" i="2"/>
  <c r="M5801" i="2" s="1"/>
  <c r="K6850" i="2"/>
  <c r="M6850" i="2" s="1"/>
  <c r="K7899" i="2"/>
  <c r="M7899" i="2" s="1"/>
  <c r="K8948" i="2"/>
  <c r="M8948" i="2" s="1"/>
  <c r="K9997" i="2"/>
  <c r="M9997" i="2" s="1"/>
  <c r="K460" i="2"/>
  <c r="M460" i="2" s="1"/>
  <c r="K1509" i="2"/>
  <c r="M1509" i="2" s="1"/>
  <c r="K2558" i="2"/>
  <c r="M2558" i="2" s="1"/>
  <c r="K3607" i="2"/>
  <c r="M3607" i="2" s="1"/>
  <c r="K4656" i="2"/>
  <c r="M4656" i="2" s="1"/>
  <c r="K5705" i="2"/>
  <c r="M5705" i="2" s="1"/>
  <c r="K6754" i="2"/>
  <c r="M6754" i="2" s="1"/>
  <c r="K7803" i="2"/>
  <c r="M7803" i="2" s="1"/>
  <c r="K8852" i="2"/>
  <c r="M8852" i="2" s="1"/>
  <c r="K9901" i="2"/>
  <c r="M9901" i="2" s="1"/>
  <c r="K332" i="2"/>
  <c r="M332" i="2" s="1"/>
  <c r="K1381" i="2"/>
  <c r="M1381" i="2" s="1"/>
  <c r="K2430" i="2"/>
  <c r="M2430" i="2" s="1"/>
  <c r="K3479" i="2"/>
  <c r="M3479" i="2" s="1"/>
  <c r="K4528" i="2"/>
  <c r="M4528" i="2" s="1"/>
  <c r="K5577" i="2"/>
  <c r="M5577" i="2" s="1"/>
  <c r="K6626" i="2"/>
  <c r="M6626" i="2" s="1"/>
  <c r="K7675" i="2"/>
  <c r="M7675" i="2" s="1"/>
  <c r="K8724" i="2"/>
  <c r="M8724" i="2" s="1"/>
  <c r="K9773" i="2"/>
  <c r="M9773" i="2" s="1"/>
  <c r="K236" i="2"/>
  <c r="M236" i="2" s="1"/>
  <c r="K1285" i="2"/>
  <c r="M1285" i="2" s="1"/>
  <c r="K2334" i="2"/>
  <c r="M2334" i="2" s="1"/>
  <c r="K3383" i="2"/>
  <c r="M3383" i="2" s="1"/>
  <c r="K4432" i="2"/>
  <c r="M4432" i="2" s="1"/>
  <c r="K6530" i="2"/>
  <c r="M6530" i="2" s="1"/>
  <c r="K5481" i="2"/>
  <c r="M5481" i="2" s="1"/>
  <c r="K7579" i="2"/>
  <c r="M7579" i="2" s="1"/>
  <c r="K8628" i="2"/>
  <c r="M8628" i="2" s="1"/>
  <c r="K9677" i="2"/>
  <c r="M9677" i="2" s="1"/>
  <c r="K140" i="2"/>
  <c r="M140" i="2" s="1"/>
  <c r="K2238" i="2"/>
  <c r="M2238" i="2" s="1"/>
  <c r="K1189" i="2"/>
  <c r="M1189" i="2" s="1"/>
  <c r="K3287" i="2"/>
  <c r="M3287" i="2" s="1"/>
  <c r="K4336" i="2"/>
  <c r="M4336" i="2" s="1"/>
  <c r="K5385" i="2"/>
  <c r="M5385" i="2" s="1"/>
  <c r="K6434" i="2"/>
  <c r="M6434" i="2" s="1"/>
  <c r="K7483" i="2"/>
  <c r="M7483" i="2" s="1"/>
  <c r="K8532" i="2"/>
  <c r="M8532" i="2" s="1"/>
  <c r="K9581" i="2"/>
  <c r="M9581" i="2" s="1"/>
  <c r="K1061" i="2"/>
  <c r="M1061" i="2" s="1"/>
  <c r="K12" i="2"/>
  <c r="M12" i="2" s="1"/>
  <c r="K2110" i="2"/>
  <c r="M2110" i="2" s="1"/>
  <c r="K3159" i="2"/>
  <c r="M3159" i="2" s="1"/>
  <c r="K4208" i="2"/>
  <c r="M4208" i="2" s="1"/>
  <c r="K5257" i="2"/>
  <c r="M5257" i="2" s="1"/>
  <c r="K6306" i="2"/>
  <c r="M6306" i="2" s="1"/>
  <c r="K7355" i="2"/>
  <c r="M7355" i="2" s="1"/>
  <c r="K8404" i="2"/>
  <c r="M8404" i="2" s="1"/>
  <c r="K9453" i="2"/>
  <c r="M9453" i="2" s="1"/>
  <c r="J1010" i="2"/>
  <c r="L1010" i="2" s="1"/>
  <c r="J2059" i="2"/>
  <c r="L2059" i="2" s="1"/>
  <c r="J3108" i="2"/>
  <c r="L3108" i="2" s="1"/>
  <c r="J4157" i="2"/>
  <c r="L4157" i="2" s="1"/>
  <c r="J5206" i="2"/>
  <c r="L5206" i="2" s="1"/>
  <c r="J6255" i="2"/>
  <c r="L6255" i="2" s="1"/>
  <c r="J7304" i="2"/>
  <c r="L7304" i="2" s="1"/>
  <c r="J8353" i="2"/>
  <c r="L8353" i="2" s="1"/>
  <c r="J10451" i="2"/>
  <c r="L10451" i="2" s="1"/>
  <c r="J9402" i="2"/>
  <c r="L9402" i="2" s="1"/>
  <c r="J946" i="2"/>
  <c r="L946" i="2" s="1"/>
  <c r="J1995" i="2"/>
  <c r="L1995" i="2" s="1"/>
  <c r="J3044" i="2"/>
  <c r="L3044" i="2" s="1"/>
  <c r="J4093" i="2"/>
  <c r="L4093" i="2" s="1"/>
  <c r="J5142" i="2"/>
  <c r="L5142" i="2" s="1"/>
  <c r="J6191" i="2"/>
  <c r="L6191" i="2" s="1"/>
  <c r="J7240" i="2"/>
  <c r="L7240" i="2" s="1"/>
  <c r="J8289" i="2"/>
  <c r="L8289" i="2" s="1"/>
  <c r="J9338" i="2"/>
  <c r="L9338" i="2" s="1"/>
  <c r="J10387" i="2"/>
  <c r="L10387" i="2" s="1"/>
  <c r="J850" i="2"/>
  <c r="L850" i="2" s="1"/>
  <c r="J1899" i="2"/>
  <c r="L1899" i="2" s="1"/>
  <c r="J2948" i="2"/>
  <c r="L2948" i="2" s="1"/>
  <c r="J3997" i="2"/>
  <c r="L3997" i="2" s="1"/>
  <c r="J5046" i="2"/>
  <c r="L5046" i="2" s="1"/>
  <c r="J6095" i="2"/>
  <c r="L6095" i="2" s="1"/>
  <c r="J7144" i="2"/>
  <c r="L7144" i="2" s="1"/>
  <c r="J8193" i="2"/>
  <c r="L8193" i="2" s="1"/>
  <c r="J9242" i="2"/>
  <c r="L9242" i="2" s="1"/>
  <c r="J10291" i="2"/>
  <c r="L10291" i="2" s="1"/>
  <c r="J754" i="2"/>
  <c r="L754" i="2" s="1"/>
  <c r="J1803" i="2"/>
  <c r="L1803" i="2" s="1"/>
  <c r="J2852" i="2"/>
  <c r="L2852" i="2" s="1"/>
  <c r="J3901" i="2"/>
  <c r="L3901" i="2" s="1"/>
  <c r="J4950" i="2"/>
  <c r="L4950" i="2" s="1"/>
  <c r="J5999" i="2"/>
  <c r="L5999" i="2" s="1"/>
  <c r="J7048" i="2"/>
  <c r="L7048" i="2" s="1"/>
  <c r="J8097" i="2"/>
  <c r="L8097" i="2" s="1"/>
  <c r="J9146" i="2"/>
  <c r="L9146" i="2" s="1"/>
  <c r="J10195" i="2"/>
  <c r="L10195" i="2" s="1"/>
  <c r="J658" i="2"/>
  <c r="L658" i="2" s="1"/>
  <c r="J1707" i="2"/>
  <c r="L1707" i="2" s="1"/>
  <c r="J2756" i="2"/>
  <c r="L2756" i="2" s="1"/>
  <c r="J3805" i="2"/>
  <c r="L3805" i="2" s="1"/>
  <c r="J4854" i="2"/>
  <c r="L4854" i="2" s="1"/>
  <c r="J5903" i="2"/>
  <c r="L5903" i="2" s="1"/>
  <c r="J6952" i="2"/>
  <c r="L6952" i="2" s="1"/>
  <c r="J8001" i="2"/>
  <c r="L8001" i="2" s="1"/>
  <c r="J9050" i="2"/>
  <c r="L9050" i="2" s="1"/>
  <c r="J10099" i="2"/>
  <c r="L10099" i="2" s="1"/>
  <c r="J562" i="2"/>
  <c r="L562" i="2" s="1"/>
  <c r="J1611" i="2"/>
  <c r="L1611" i="2" s="1"/>
  <c r="J2660" i="2"/>
  <c r="L2660" i="2" s="1"/>
  <c r="J3709" i="2"/>
  <c r="L3709" i="2" s="1"/>
  <c r="J4758" i="2"/>
  <c r="L4758" i="2" s="1"/>
  <c r="J5807" i="2"/>
  <c r="L5807" i="2" s="1"/>
  <c r="J6856" i="2"/>
  <c r="L6856" i="2" s="1"/>
  <c r="J7905" i="2"/>
  <c r="L7905" i="2" s="1"/>
  <c r="J8954" i="2"/>
  <c r="L8954" i="2" s="1"/>
  <c r="J10003" i="2"/>
  <c r="L10003" i="2" s="1"/>
  <c r="J466" i="2"/>
  <c r="L466" i="2" s="1"/>
  <c r="J1515" i="2"/>
  <c r="L1515" i="2" s="1"/>
  <c r="J2564" i="2"/>
  <c r="L2564" i="2" s="1"/>
  <c r="J3613" i="2"/>
  <c r="L3613" i="2" s="1"/>
  <c r="J4662" i="2"/>
  <c r="L4662" i="2" s="1"/>
  <c r="J5711" i="2"/>
  <c r="L5711" i="2" s="1"/>
  <c r="J6760" i="2"/>
  <c r="L6760" i="2" s="1"/>
  <c r="J7809" i="2"/>
  <c r="L7809" i="2" s="1"/>
  <c r="J8858" i="2"/>
  <c r="L8858" i="2" s="1"/>
  <c r="J9907" i="2"/>
  <c r="L9907" i="2" s="1"/>
  <c r="J370" i="2"/>
  <c r="L370" i="2" s="1"/>
  <c r="J1419" i="2"/>
  <c r="L1419" i="2" s="1"/>
  <c r="J2468" i="2"/>
  <c r="L2468" i="2" s="1"/>
  <c r="J3517" i="2"/>
  <c r="L3517" i="2" s="1"/>
  <c r="J4566" i="2"/>
  <c r="L4566" i="2" s="1"/>
  <c r="J5615" i="2"/>
  <c r="L5615" i="2" s="1"/>
  <c r="J6664" i="2"/>
  <c r="L6664" i="2" s="1"/>
  <c r="J7713" i="2"/>
  <c r="L7713" i="2" s="1"/>
  <c r="J8762" i="2"/>
  <c r="L8762" i="2" s="1"/>
  <c r="J9811" i="2"/>
  <c r="L9811" i="2" s="1"/>
  <c r="J242" i="2"/>
  <c r="L242" i="2" s="1"/>
  <c r="J1291" i="2"/>
  <c r="L1291" i="2" s="1"/>
  <c r="J2340" i="2"/>
  <c r="L2340" i="2" s="1"/>
  <c r="J3389" i="2"/>
  <c r="L3389" i="2" s="1"/>
  <c r="J4438" i="2"/>
  <c r="L4438" i="2" s="1"/>
  <c r="J5487" i="2"/>
  <c r="L5487" i="2" s="1"/>
  <c r="J6536" i="2"/>
  <c r="L6536" i="2" s="1"/>
  <c r="J7585" i="2"/>
  <c r="L7585" i="2" s="1"/>
  <c r="J8634" i="2"/>
  <c r="L8634" i="2" s="1"/>
  <c r="J9683" i="2"/>
  <c r="L9683" i="2" s="1"/>
  <c r="J114" i="2"/>
  <c r="L114" i="2" s="1"/>
  <c r="J1163" i="2"/>
  <c r="L1163" i="2" s="1"/>
  <c r="J2212" i="2"/>
  <c r="L2212" i="2" s="1"/>
  <c r="J3261" i="2"/>
  <c r="L3261" i="2" s="1"/>
  <c r="J5359" i="2"/>
  <c r="L5359" i="2" s="1"/>
  <c r="J4310" i="2"/>
  <c r="L4310" i="2" s="1"/>
  <c r="J6408" i="2"/>
  <c r="L6408" i="2" s="1"/>
  <c r="J8506" i="2"/>
  <c r="L8506" i="2" s="1"/>
  <c r="J7457" i="2"/>
  <c r="L7457" i="2" s="1"/>
  <c r="J9555" i="2"/>
  <c r="L9555" i="2" s="1"/>
  <c r="K875" i="2"/>
  <c r="M875" i="2" s="1"/>
  <c r="K1924" i="2"/>
  <c r="M1924" i="2" s="1"/>
  <c r="K2973" i="2"/>
  <c r="M2973" i="2" s="1"/>
  <c r="K4022" i="2"/>
  <c r="M4022" i="2" s="1"/>
  <c r="K5071" i="2"/>
  <c r="M5071" i="2" s="1"/>
  <c r="K6120" i="2"/>
  <c r="M6120" i="2" s="1"/>
  <c r="K7169" i="2"/>
  <c r="M7169" i="2" s="1"/>
  <c r="K8218" i="2"/>
  <c r="M8218" i="2" s="1"/>
  <c r="K9267" i="2"/>
  <c r="M9267" i="2" s="1"/>
  <c r="K10316" i="2"/>
  <c r="M10316" i="2" s="1"/>
  <c r="J1041" i="2"/>
  <c r="L1041" i="2" s="1"/>
  <c r="J2090" i="2"/>
  <c r="L2090" i="2" s="1"/>
  <c r="J3139" i="2"/>
  <c r="L3139" i="2" s="1"/>
  <c r="J4188" i="2"/>
  <c r="L4188" i="2" s="1"/>
  <c r="J5237" i="2"/>
  <c r="L5237" i="2" s="1"/>
  <c r="J6286" i="2"/>
  <c r="L6286" i="2" s="1"/>
  <c r="J7335" i="2"/>
  <c r="L7335" i="2" s="1"/>
  <c r="J9433" i="2"/>
  <c r="L9433" i="2" s="1"/>
  <c r="J8384" i="2"/>
  <c r="L8384" i="2" s="1"/>
  <c r="J10482" i="2"/>
  <c r="L10482" i="2" s="1"/>
  <c r="J977" i="2"/>
  <c r="L977" i="2" s="1"/>
  <c r="J2026" i="2"/>
  <c r="L2026" i="2" s="1"/>
  <c r="J3075" i="2"/>
  <c r="L3075" i="2" s="1"/>
  <c r="J4124" i="2"/>
  <c r="L4124" i="2" s="1"/>
  <c r="J5173" i="2"/>
  <c r="L5173" i="2" s="1"/>
  <c r="J6222" i="2"/>
  <c r="L6222" i="2" s="1"/>
  <c r="J7271" i="2"/>
  <c r="L7271" i="2" s="1"/>
  <c r="J8320" i="2"/>
  <c r="L8320" i="2" s="1"/>
  <c r="J9369" i="2"/>
  <c r="L9369" i="2" s="1"/>
  <c r="J10418" i="2"/>
  <c r="L10418" i="2" s="1"/>
  <c r="J913" i="2"/>
  <c r="L913" i="2" s="1"/>
  <c r="J1962" i="2"/>
  <c r="L1962" i="2" s="1"/>
  <c r="J3011" i="2"/>
  <c r="L3011" i="2" s="1"/>
  <c r="J4060" i="2"/>
  <c r="L4060" i="2" s="1"/>
  <c r="J5109" i="2"/>
  <c r="L5109" i="2" s="1"/>
  <c r="J6158" i="2"/>
  <c r="L6158" i="2" s="1"/>
  <c r="J7207" i="2"/>
  <c r="L7207" i="2" s="1"/>
  <c r="J8256" i="2"/>
  <c r="L8256" i="2" s="1"/>
  <c r="J9305" i="2"/>
  <c r="L9305" i="2" s="1"/>
  <c r="J10354" i="2"/>
  <c r="L10354" i="2" s="1"/>
  <c r="J849" i="2"/>
  <c r="L849" i="2" s="1"/>
  <c r="J1898" i="2"/>
  <c r="L1898" i="2" s="1"/>
  <c r="J2947" i="2"/>
  <c r="L2947" i="2" s="1"/>
  <c r="J3996" i="2"/>
  <c r="L3996" i="2" s="1"/>
  <c r="J5045" i="2"/>
  <c r="L5045" i="2" s="1"/>
  <c r="J6094" i="2"/>
  <c r="L6094" i="2" s="1"/>
  <c r="J7143" i="2"/>
  <c r="L7143" i="2" s="1"/>
  <c r="J8192" i="2"/>
  <c r="L8192" i="2" s="1"/>
  <c r="J9241" i="2"/>
  <c r="L9241" i="2" s="1"/>
  <c r="J10290" i="2"/>
  <c r="L10290" i="2" s="1"/>
  <c r="J785" i="2"/>
  <c r="L785" i="2" s="1"/>
  <c r="J1834" i="2"/>
  <c r="L1834" i="2" s="1"/>
  <c r="J2883" i="2"/>
  <c r="L2883" i="2" s="1"/>
  <c r="J3932" i="2"/>
  <c r="L3932" i="2" s="1"/>
  <c r="J4981" i="2"/>
  <c r="L4981" i="2" s="1"/>
  <c r="J6030" i="2"/>
  <c r="L6030" i="2" s="1"/>
  <c r="J7079" i="2"/>
  <c r="L7079" i="2" s="1"/>
  <c r="J8128" i="2"/>
  <c r="L8128" i="2" s="1"/>
  <c r="J9177" i="2"/>
  <c r="L9177" i="2" s="1"/>
  <c r="J10226" i="2"/>
  <c r="L10226" i="2" s="1"/>
  <c r="J753" i="2"/>
  <c r="L753" i="2" s="1"/>
  <c r="J2851" i="2"/>
  <c r="L2851" i="2" s="1"/>
  <c r="J1802" i="2"/>
  <c r="L1802" i="2" s="1"/>
  <c r="J3900" i="2"/>
  <c r="L3900" i="2" s="1"/>
  <c r="J4949" i="2"/>
  <c r="L4949" i="2" s="1"/>
  <c r="J5998" i="2"/>
  <c r="L5998" i="2" s="1"/>
  <c r="J7047" i="2"/>
  <c r="L7047" i="2" s="1"/>
  <c r="J8096" i="2"/>
  <c r="L8096" i="2" s="1"/>
  <c r="J9145" i="2"/>
  <c r="L9145" i="2" s="1"/>
  <c r="J10194" i="2"/>
  <c r="L10194" i="2" s="1"/>
  <c r="J689" i="2"/>
  <c r="L689" i="2" s="1"/>
  <c r="J2787" i="2"/>
  <c r="L2787" i="2" s="1"/>
  <c r="J1738" i="2"/>
  <c r="L1738" i="2" s="1"/>
  <c r="J3836" i="2"/>
  <c r="L3836" i="2" s="1"/>
  <c r="J4885" i="2"/>
  <c r="L4885" i="2" s="1"/>
  <c r="J5934" i="2"/>
  <c r="L5934" i="2" s="1"/>
  <c r="J6983" i="2"/>
  <c r="L6983" i="2" s="1"/>
  <c r="J8032" i="2"/>
  <c r="L8032" i="2" s="1"/>
  <c r="J9081" i="2"/>
  <c r="L9081" i="2" s="1"/>
  <c r="J10130" i="2"/>
  <c r="L10130" i="2" s="1"/>
  <c r="J625" i="2"/>
  <c r="L625" i="2" s="1"/>
  <c r="J1674" i="2"/>
  <c r="L1674" i="2" s="1"/>
  <c r="J2723" i="2"/>
  <c r="L2723" i="2" s="1"/>
  <c r="J3772" i="2"/>
  <c r="L3772" i="2" s="1"/>
  <c r="J4821" i="2"/>
  <c r="L4821" i="2" s="1"/>
  <c r="J5870" i="2"/>
  <c r="L5870" i="2" s="1"/>
  <c r="J6919" i="2"/>
  <c r="L6919" i="2" s="1"/>
  <c r="J7968" i="2"/>
  <c r="L7968" i="2" s="1"/>
  <c r="J9017" i="2"/>
  <c r="L9017" i="2" s="1"/>
  <c r="J10066" i="2"/>
  <c r="L10066" i="2" s="1"/>
  <c r="J561" i="2"/>
  <c r="L561" i="2" s="1"/>
  <c r="J1610" i="2"/>
  <c r="L1610" i="2" s="1"/>
  <c r="J2659" i="2"/>
  <c r="L2659" i="2" s="1"/>
  <c r="J3708" i="2"/>
  <c r="L3708" i="2" s="1"/>
  <c r="J4757" i="2"/>
  <c r="L4757" i="2" s="1"/>
  <c r="J5806" i="2"/>
  <c r="L5806" i="2" s="1"/>
  <c r="J6855" i="2"/>
  <c r="L6855" i="2" s="1"/>
  <c r="J7904" i="2"/>
  <c r="L7904" i="2" s="1"/>
  <c r="J8953" i="2"/>
  <c r="L8953" i="2" s="1"/>
  <c r="J10002" i="2"/>
  <c r="L10002" i="2" s="1"/>
  <c r="J497" i="2"/>
  <c r="L497" i="2" s="1"/>
  <c r="J2595" i="2"/>
  <c r="L2595" i="2" s="1"/>
  <c r="J1546" i="2"/>
  <c r="L1546" i="2" s="1"/>
  <c r="J3644" i="2"/>
  <c r="L3644" i="2" s="1"/>
  <c r="J4693" i="2"/>
  <c r="L4693" i="2" s="1"/>
  <c r="J5742" i="2"/>
  <c r="L5742" i="2" s="1"/>
  <c r="J6791" i="2"/>
  <c r="L6791" i="2" s="1"/>
  <c r="J7840" i="2"/>
  <c r="L7840" i="2" s="1"/>
  <c r="J8889" i="2"/>
  <c r="L8889" i="2" s="1"/>
  <c r="J9938" i="2"/>
  <c r="L9938" i="2" s="1"/>
  <c r="J433" i="2"/>
  <c r="L433" i="2" s="1"/>
  <c r="J1482" i="2"/>
  <c r="L1482" i="2" s="1"/>
  <c r="J2531" i="2"/>
  <c r="L2531" i="2" s="1"/>
  <c r="J3580" i="2"/>
  <c r="L3580" i="2" s="1"/>
  <c r="J4629" i="2"/>
  <c r="L4629" i="2" s="1"/>
  <c r="J5678" i="2"/>
  <c r="L5678" i="2" s="1"/>
  <c r="J6727" i="2"/>
  <c r="L6727" i="2" s="1"/>
  <c r="J7776" i="2"/>
  <c r="L7776" i="2" s="1"/>
  <c r="J8825" i="2"/>
  <c r="L8825" i="2" s="1"/>
  <c r="J9874" i="2"/>
  <c r="L9874" i="2" s="1"/>
  <c r="J369" i="2"/>
  <c r="L369" i="2" s="1"/>
  <c r="J2467" i="2"/>
  <c r="L2467" i="2" s="1"/>
  <c r="J1418" i="2"/>
  <c r="L1418" i="2" s="1"/>
  <c r="J3516" i="2"/>
  <c r="L3516" i="2" s="1"/>
  <c r="J4565" i="2"/>
  <c r="L4565" i="2" s="1"/>
  <c r="J5614" i="2"/>
  <c r="L5614" i="2" s="1"/>
  <c r="J6663" i="2"/>
  <c r="L6663" i="2" s="1"/>
  <c r="J7712" i="2"/>
  <c r="L7712" i="2" s="1"/>
  <c r="J8761" i="2"/>
  <c r="L8761" i="2" s="1"/>
  <c r="J9810" i="2"/>
  <c r="L9810" i="2" s="1"/>
  <c r="J1354" i="2"/>
  <c r="L1354" i="2" s="1"/>
  <c r="J305" i="2"/>
  <c r="L305" i="2" s="1"/>
  <c r="J2403" i="2"/>
  <c r="L2403" i="2" s="1"/>
  <c r="J3452" i="2"/>
  <c r="L3452" i="2" s="1"/>
  <c r="J4501" i="2"/>
  <c r="L4501" i="2" s="1"/>
  <c r="J5550" i="2"/>
  <c r="L5550" i="2" s="1"/>
  <c r="J6599" i="2"/>
  <c r="L6599" i="2" s="1"/>
  <c r="J7648" i="2"/>
  <c r="L7648" i="2" s="1"/>
  <c r="J9746" i="2"/>
  <c r="L9746" i="2" s="1"/>
  <c r="J8697" i="2"/>
  <c r="L8697" i="2" s="1"/>
  <c r="J1290" i="2"/>
  <c r="L1290" i="2" s="1"/>
  <c r="J241" i="2"/>
  <c r="L241" i="2" s="1"/>
  <c r="J2339" i="2"/>
  <c r="L2339" i="2" s="1"/>
  <c r="J3388" i="2"/>
  <c r="L3388" i="2" s="1"/>
  <c r="J4437" i="2"/>
  <c r="L4437" i="2" s="1"/>
  <c r="J5486" i="2"/>
  <c r="L5486" i="2" s="1"/>
  <c r="J6535" i="2"/>
  <c r="L6535" i="2" s="1"/>
  <c r="J7584" i="2"/>
  <c r="L7584" i="2" s="1"/>
  <c r="J9682" i="2"/>
  <c r="L9682" i="2" s="1"/>
  <c r="J8633" i="2"/>
  <c r="L8633" i="2" s="1"/>
  <c r="J1258" i="2"/>
  <c r="L1258" i="2" s="1"/>
  <c r="J209" i="2"/>
  <c r="L209" i="2" s="1"/>
  <c r="J2307" i="2"/>
  <c r="L2307" i="2" s="1"/>
  <c r="J3356" i="2"/>
  <c r="L3356" i="2" s="1"/>
  <c r="J4405" i="2"/>
  <c r="L4405" i="2" s="1"/>
  <c r="J5454" i="2"/>
  <c r="L5454" i="2" s="1"/>
  <c r="J6503" i="2"/>
  <c r="L6503" i="2" s="1"/>
  <c r="J7552" i="2"/>
  <c r="L7552" i="2" s="1"/>
  <c r="J9650" i="2"/>
  <c r="L9650" i="2" s="1"/>
  <c r="J8601" i="2"/>
  <c r="L8601" i="2" s="1"/>
  <c r="J1194" i="2"/>
  <c r="L1194" i="2" s="1"/>
  <c r="J145" i="2"/>
  <c r="L145" i="2" s="1"/>
  <c r="J2243" i="2"/>
  <c r="L2243" i="2" s="1"/>
  <c r="J3292" i="2"/>
  <c r="L3292" i="2" s="1"/>
  <c r="J4341" i="2"/>
  <c r="L4341" i="2" s="1"/>
  <c r="J5390" i="2"/>
  <c r="L5390" i="2" s="1"/>
  <c r="J6439" i="2"/>
  <c r="L6439" i="2" s="1"/>
  <c r="J7488" i="2"/>
  <c r="L7488" i="2" s="1"/>
  <c r="J9586" i="2"/>
  <c r="L9586" i="2" s="1"/>
  <c r="J8537" i="2"/>
  <c r="L8537" i="2" s="1"/>
  <c r="J1130" i="2"/>
  <c r="L1130" i="2" s="1"/>
  <c r="J81" i="2"/>
  <c r="L81" i="2" s="1"/>
  <c r="J3228" i="2"/>
  <c r="L3228" i="2" s="1"/>
  <c r="J2179" i="2"/>
  <c r="L2179" i="2" s="1"/>
  <c r="J4277" i="2"/>
  <c r="L4277" i="2" s="1"/>
  <c r="J5326" i="2"/>
  <c r="L5326" i="2" s="1"/>
  <c r="J6375" i="2"/>
  <c r="L6375" i="2" s="1"/>
  <c r="J8473" i="2"/>
  <c r="L8473" i="2" s="1"/>
  <c r="J7424" i="2"/>
  <c r="L7424" i="2" s="1"/>
  <c r="J9522" i="2"/>
  <c r="L9522" i="2" s="1"/>
  <c r="J1066" i="2"/>
  <c r="L1066" i="2" s="1"/>
  <c r="J17" i="2"/>
  <c r="L17" i="2" s="1"/>
  <c r="J2115" i="2"/>
  <c r="L2115" i="2" s="1"/>
  <c r="J3164" i="2"/>
  <c r="L3164" i="2" s="1"/>
  <c r="J4213" i="2"/>
  <c r="L4213" i="2" s="1"/>
  <c r="J6311" i="2"/>
  <c r="L6311" i="2" s="1"/>
  <c r="J5262" i="2"/>
  <c r="L5262" i="2" s="1"/>
  <c r="J8409" i="2"/>
  <c r="L8409" i="2" s="1"/>
  <c r="J7360" i="2"/>
  <c r="L7360" i="2" s="1"/>
  <c r="J9458" i="2"/>
  <c r="L9458" i="2" s="1"/>
  <c r="K2051" i="2"/>
  <c r="M2051" i="2" s="1"/>
  <c r="K1002" i="2"/>
  <c r="M1002" i="2" s="1"/>
  <c r="K4149" i="2"/>
  <c r="M4149" i="2" s="1"/>
  <c r="K3100" i="2"/>
  <c r="M3100" i="2" s="1"/>
  <c r="K5198" i="2"/>
  <c r="M5198" i="2" s="1"/>
  <c r="K6247" i="2"/>
  <c r="M6247" i="2" s="1"/>
  <c r="K7296" i="2"/>
  <c r="M7296" i="2" s="1"/>
  <c r="K8345" i="2"/>
  <c r="M8345" i="2" s="1"/>
  <c r="K9394" i="2"/>
  <c r="M9394" i="2" s="1"/>
  <c r="K10443" i="2"/>
  <c r="M10443" i="2" s="1"/>
  <c r="K970" i="2"/>
  <c r="M970" i="2" s="1"/>
  <c r="K2019" i="2"/>
  <c r="M2019" i="2" s="1"/>
  <c r="K3068" i="2"/>
  <c r="M3068" i="2" s="1"/>
  <c r="K4117" i="2"/>
  <c r="M4117" i="2" s="1"/>
  <c r="K5166" i="2"/>
  <c r="M5166" i="2" s="1"/>
  <c r="K6215" i="2"/>
  <c r="M6215" i="2" s="1"/>
  <c r="K7264" i="2"/>
  <c r="M7264" i="2" s="1"/>
  <c r="K8313" i="2"/>
  <c r="M8313" i="2" s="1"/>
  <c r="K9362" i="2"/>
  <c r="M9362" i="2" s="1"/>
  <c r="K10411" i="2"/>
  <c r="M10411" i="2" s="1"/>
  <c r="K906" i="2"/>
  <c r="M906" i="2" s="1"/>
  <c r="K1955" i="2"/>
  <c r="M1955" i="2" s="1"/>
  <c r="K3004" i="2"/>
  <c r="M3004" i="2" s="1"/>
  <c r="K4053" i="2"/>
  <c r="M4053" i="2" s="1"/>
  <c r="K5102" i="2"/>
  <c r="M5102" i="2" s="1"/>
  <c r="K6151" i="2"/>
  <c r="M6151" i="2" s="1"/>
  <c r="K7200" i="2"/>
  <c r="M7200" i="2" s="1"/>
  <c r="K8249" i="2"/>
  <c r="M8249" i="2" s="1"/>
  <c r="K10347" i="2"/>
  <c r="M10347" i="2" s="1"/>
  <c r="K9298" i="2"/>
  <c r="M9298" i="2" s="1"/>
  <c r="K842" i="2"/>
  <c r="M842" i="2" s="1"/>
  <c r="K1891" i="2"/>
  <c r="M1891" i="2" s="1"/>
  <c r="K2940" i="2"/>
  <c r="M2940" i="2" s="1"/>
  <c r="K3989" i="2"/>
  <c r="M3989" i="2" s="1"/>
  <c r="K5038" i="2"/>
  <c r="M5038" i="2" s="1"/>
  <c r="K6087" i="2"/>
  <c r="M6087" i="2" s="1"/>
  <c r="K7136" i="2"/>
  <c r="M7136" i="2" s="1"/>
  <c r="K8185" i="2"/>
  <c r="M8185" i="2" s="1"/>
  <c r="K10283" i="2"/>
  <c r="M10283" i="2" s="1"/>
  <c r="K9234" i="2"/>
  <c r="M9234" i="2" s="1"/>
  <c r="K810" i="2"/>
  <c r="M810" i="2" s="1"/>
  <c r="K2908" i="2"/>
  <c r="M2908" i="2" s="1"/>
  <c r="K1859" i="2"/>
  <c r="M1859" i="2" s="1"/>
  <c r="K3957" i="2"/>
  <c r="M3957" i="2" s="1"/>
  <c r="K5006" i="2"/>
  <c r="M5006" i="2" s="1"/>
  <c r="K6055" i="2"/>
  <c r="M6055" i="2" s="1"/>
  <c r="K7104" i="2"/>
  <c r="M7104" i="2" s="1"/>
  <c r="K8153" i="2"/>
  <c r="M8153" i="2" s="1"/>
  <c r="K9202" i="2"/>
  <c r="M9202" i="2" s="1"/>
  <c r="K10251" i="2"/>
  <c r="M10251" i="2" s="1"/>
  <c r="K778" i="2"/>
  <c r="M778" i="2" s="1"/>
  <c r="K1827" i="2"/>
  <c r="M1827" i="2" s="1"/>
  <c r="K2876" i="2"/>
  <c r="M2876" i="2" s="1"/>
  <c r="K3925" i="2"/>
  <c r="M3925" i="2" s="1"/>
  <c r="K4974" i="2"/>
  <c r="M4974" i="2" s="1"/>
  <c r="K6023" i="2"/>
  <c r="M6023" i="2" s="1"/>
  <c r="K7072" i="2"/>
  <c r="M7072" i="2" s="1"/>
  <c r="K8121" i="2"/>
  <c r="M8121" i="2" s="1"/>
  <c r="K10219" i="2"/>
  <c r="M10219" i="2" s="1"/>
  <c r="K9170" i="2"/>
  <c r="M9170" i="2" s="1"/>
  <c r="K746" i="2"/>
  <c r="M746" i="2" s="1"/>
  <c r="K2844" i="2"/>
  <c r="M2844" i="2" s="1"/>
  <c r="K1795" i="2"/>
  <c r="M1795" i="2" s="1"/>
  <c r="K3893" i="2"/>
  <c r="M3893" i="2" s="1"/>
  <c r="K4942" i="2"/>
  <c r="M4942" i="2" s="1"/>
  <c r="K5991" i="2"/>
  <c r="M5991" i="2" s="1"/>
  <c r="K7040" i="2"/>
  <c r="M7040" i="2" s="1"/>
  <c r="K8089" i="2"/>
  <c r="M8089" i="2" s="1"/>
  <c r="K10187" i="2"/>
  <c r="M10187" i="2" s="1"/>
  <c r="K9138" i="2"/>
  <c r="M9138" i="2" s="1"/>
  <c r="K682" i="2"/>
  <c r="M682" i="2" s="1"/>
  <c r="K1731" i="2"/>
  <c r="M1731" i="2" s="1"/>
  <c r="K2780" i="2"/>
  <c r="M2780" i="2" s="1"/>
  <c r="K3829" i="2"/>
  <c r="M3829" i="2" s="1"/>
  <c r="K4878" i="2"/>
  <c r="M4878" i="2" s="1"/>
  <c r="K5927" i="2"/>
  <c r="M5927" i="2" s="1"/>
  <c r="K6976" i="2"/>
  <c r="M6976" i="2" s="1"/>
  <c r="K8025" i="2"/>
  <c r="M8025" i="2" s="1"/>
  <c r="K9074" i="2"/>
  <c r="M9074" i="2" s="1"/>
  <c r="K10123" i="2"/>
  <c r="M10123" i="2" s="1"/>
  <c r="K618" i="2"/>
  <c r="M618" i="2" s="1"/>
  <c r="K1667" i="2"/>
  <c r="M1667" i="2" s="1"/>
  <c r="K2716" i="2"/>
  <c r="M2716" i="2" s="1"/>
  <c r="K3765" i="2"/>
  <c r="M3765" i="2" s="1"/>
  <c r="K4814" i="2"/>
  <c r="M4814" i="2" s="1"/>
  <c r="K5863" i="2"/>
  <c r="M5863" i="2" s="1"/>
  <c r="K6912" i="2"/>
  <c r="M6912" i="2" s="1"/>
  <c r="K7961" i="2"/>
  <c r="M7961" i="2" s="1"/>
  <c r="K9010" i="2"/>
  <c r="M9010" i="2" s="1"/>
  <c r="K10059" i="2"/>
  <c r="M10059" i="2" s="1"/>
  <c r="K490" i="2"/>
  <c r="M490" i="2" s="1"/>
  <c r="K1539" i="2"/>
  <c r="M1539" i="2" s="1"/>
  <c r="K2588" i="2"/>
  <c r="M2588" i="2" s="1"/>
  <c r="K3637" i="2"/>
  <c r="M3637" i="2" s="1"/>
  <c r="K4686" i="2"/>
  <c r="M4686" i="2" s="1"/>
  <c r="K5735" i="2"/>
  <c r="M5735" i="2" s="1"/>
  <c r="K6784" i="2"/>
  <c r="M6784" i="2" s="1"/>
  <c r="K7833" i="2"/>
  <c r="M7833" i="2" s="1"/>
  <c r="K8882" i="2"/>
  <c r="M8882" i="2" s="1"/>
  <c r="K9931" i="2"/>
  <c r="M9931" i="2" s="1"/>
  <c r="K106" i="2"/>
  <c r="M106" i="2" s="1"/>
  <c r="K1155" i="2"/>
  <c r="M1155" i="2" s="1"/>
  <c r="K2204" i="2"/>
  <c r="M2204" i="2" s="1"/>
  <c r="K3253" i="2"/>
  <c r="M3253" i="2" s="1"/>
  <c r="K4302" i="2"/>
  <c r="M4302" i="2" s="1"/>
  <c r="K5351" i="2"/>
  <c r="M5351" i="2" s="1"/>
  <c r="K7449" i="2"/>
  <c r="M7449" i="2" s="1"/>
  <c r="K6400" i="2"/>
  <c r="M6400" i="2" s="1"/>
  <c r="K8498" i="2"/>
  <c r="M8498" i="2" s="1"/>
  <c r="K9547" i="2"/>
  <c r="M9547" i="2" s="1"/>
  <c r="J1040" i="2"/>
  <c r="L1040" i="2" s="1"/>
  <c r="J2089" i="2"/>
  <c r="L2089" i="2" s="1"/>
  <c r="J3138" i="2"/>
  <c r="L3138" i="2" s="1"/>
  <c r="J4187" i="2"/>
  <c r="L4187" i="2" s="1"/>
  <c r="J5236" i="2"/>
  <c r="L5236" i="2" s="1"/>
  <c r="J7334" i="2"/>
  <c r="L7334" i="2" s="1"/>
  <c r="J6285" i="2"/>
  <c r="L6285" i="2" s="1"/>
  <c r="J8383" i="2"/>
  <c r="L8383" i="2" s="1"/>
  <c r="J9432" i="2"/>
  <c r="L9432" i="2" s="1"/>
  <c r="J10481" i="2"/>
  <c r="L10481" i="2" s="1"/>
  <c r="J1008" i="2"/>
  <c r="L1008" i="2" s="1"/>
  <c r="J2057" i="2"/>
  <c r="L2057" i="2" s="1"/>
  <c r="J3106" i="2"/>
  <c r="L3106" i="2" s="1"/>
  <c r="J4155" i="2"/>
  <c r="L4155" i="2" s="1"/>
  <c r="J5204" i="2"/>
  <c r="L5204" i="2" s="1"/>
  <c r="J7302" i="2"/>
  <c r="L7302" i="2" s="1"/>
  <c r="J6253" i="2"/>
  <c r="L6253" i="2" s="1"/>
  <c r="J8351" i="2"/>
  <c r="L8351" i="2" s="1"/>
  <c r="J9400" i="2"/>
  <c r="L9400" i="2" s="1"/>
  <c r="J10449" i="2"/>
  <c r="L10449" i="2" s="1"/>
  <c r="J976" i="2"/>
  <c r="L976" i="2" s="1"/>
  <c r="J2025" i="2"/>
  <c r="L2025" i="2" s="1"/>
  <c r="J3074" i="2"/>
  <c r="L3074" i="2" s="1"/>
  <c r="J4123" i="2"/>
  <c r="L4123" i="2" s="1"/>
  <c r="J5172" i="2"/>
  <c r="L5172" i="2" s="1"/>
  <c r="J7270" i="2"/>
  <c r="L7270" i="2" s="1"/>
  <c r="J6221" i="2"/>
  <c r="L6221" i="2" s="1"/>
  <c r="J8319" i="2"/>
  <c r="L8319" i="2" s="1"/>
  <c r="J9368" i="2"/>
  <c r="L9368" i="2" s="1"/>
  <c r="J10417" i="2"/>
  <c r="L10417" i="2" s="1"/>
  <c r="J944" i="2"/>
  <c r="L944" i="2" s="1"/>
  <c r="J1993" i="2"/>
  <c r="L1993" i="2" s="1"/>
  <c r="J4091" i="2"/>
  <c r="L4091" i="2" s="1"/>
  <c r="J3042" i="2"/>
  <c r="L3042" i="2" s="1"/>
  <c r="J5140" i="2"/>
  <c r="L5140" i="2" s="1"/>
  <c r="J7238" i="2"/>
  <c r="L7238" i="2" s="1"/>
  <c r="J6189" i="2"/>
  <c r="L6189" i="2" s="1"/>
  <c r="J8287" i="2"/>
  <c r="L8287" i="2" s="1"/>
  <c r="J9336" i="2"/>
  <c r="L9336" i="2" s="1"/>
  <c r="J10385" i="2"/>
  <c r="L10385" i="2" s="1"/>
  <c r="J912" i="2"/>
  <c r="L912" i="2" s="1"/>
  <c r="J1961" i="2"/>
  <c r="L1961" i="2" s="1"/>
  <c r="J4059" i="2"/>
  <c r="L4059" i="2" s="1"/>
  <c r="J3010" i="2"/>
  <c r="L3010" i="2" s="1"/>
  <c r="J5108" i="2"/>
  <c r="L5108" i="2" s="1"/>
  <c r="J6157" i="2"/>
  <c r="L6157" i="2" s="1"/>
  <c r="J7206" i="2"/>
  <c r="L7206" i="2" s="1"/>
  <c r="J8255" i="2"/>
  <c r="L8255" i="2" s="1"/>
  <c r="J9304" i="2"/>
  <c r="L9304" i="2" s="1"/>
  <c r="J10353" i="2"/>
  <c r="L10353" i="2" s="1"/>
  <c r="J880" i="2"/>
  <c r="L880" i="2" s="1"/>
  <c r="J1929" i="2"/>
  <c r="L1929" i="2" s="1"/>
  <c r="J2978" i="2"/>
  <c r="L2978" i="2" s="1"/>
  <c r="J4027" i="2"/>
  <c r="L4027" i="2" s="1"/>
  <c r="J5076" i="2"/>
  <c r="L5076" i="2" s="1"/>
  <c r="J6125" i="2"/>
  <c r="L6125" i="2" s="1"/>
  <c r="J7174" i="2"/>
  <c r="L7174" i="2" s="1"/>
  <c r="J8223" i="2"/>
  <c r="L8223" i="2" s="1"/>
  <c r="J9272" i="2"/>
  <c r="L9272" i="2" s="1"/>
  <c r="J10321" i="2"/>
  <c r="L10321" i="2" s="1"/>
  <c r="J1897" i="2"/>
  <c r="L1897" i="2" s="1"/>
  <c r="J848" i="2"/>
  <c r="L848" i="2" s="1"/>
  <c r="J2946" i="2"/>
  <c r="L2946" i="2" s="1"/>
  <c r="J3995" i="2"/>
  <c r="L3995" i="2" s="1"/>
  <c r="J5044" i="2"/>
  <c r="L5044" i="2" s="1"/>
  <c r="J6093" i="2"/>
  <c r="L6093" i="2" s="1"/>
  <c r="J7142" i="2"/>
  <c r="L7142" i="2" s="1"/>
  <c r="J8191" i="2"/>
  <c r="L8191" i="2" s="1"/>
  <c r="J9240" i="2"/>
  <c r="L9240" i="2" s="1"/>
  <c r="J10289" i="2"/>
  <c r="L10289" i="2" s="1"/>
  <c r="J816" i="2"/>
  <c r="L816" i="2" s="1"/>
  <c r="J1865" i="2"/>
  <c r="L1865" i="2" s="1"/>
  <c r="J2914" i="2"/>
  <c r="L2914" i="2" s="1"/>
  <c r="J3963" i="2"/>
  <c r="L3963" i="2" s="1"/>
  <c r="J5012" i="2"/>
  <c r="L5012" i="2" s="1"/>
  <c r="J6061" i="2"/>
  <c r="L6061" i="2" s="1"/>
  <c r="J7110" i="2"/>
  <c r="L7110" i="2" s="1"/>
  <c r="J8159" i="2"/>
  <c r="L8159" i="2" s="1"/>
  <c r="J9208" i="2"/>
  <c r="L9208" i="2" s="1"/>
  <c r="J10257" i="2"/>
  <c r="L10257" i="2" s="1"/>
  <c r="J784" i="2"/>
  <c r="L784" i="2" s="1"/>
  <c r="J1833" i="2"/>
  <c r="L1833" i="2" s="1"/>
  <c r="J2882" i="2"/>
  <c r="L2882" i="2" s="1"/>
  <c r="J3931" i="2"/>
  <c r="L3931" i="2" s="1"/>
  <c r="J4980" i="2"/>
  <c r="L4980" i="2" s="1"/>
  <c r="J6029" i="2"/>
  <c r="L6029" i="2" s="1"/>
  <c r="J7078" i="2"/>
  <c r="L7078" i="2" s="1"/>
  <c r="J8127" i="2"/>
  <c r="L8127" i="2" s="1"/>
  <c r="J9176" i="2"/>
  <c r="L9176" i="2" s="1"/>
  <c r="J10225" i="2"/>
  <c r="L10225" i="2" s="1"/>
  <c r="J752" i="2"/>
  <c r="L752" i="2" s="1"/>
  <c r="J1801" i="2"/>
  <c r="L1801" i="2" s="1"/>
  <c r="J2850" i="2"/>
  <c r="L2850" i="2" s="1"/>
  <c r="J3899" i="2"/>
  <c r="L3899" i="2" s="1"/>
  <c r="J4948" i="2"/>
  <c r="L4948" i="2" s="1"/>
  <c r="J5997" i="2"/>
  <c r="L5997" i="2" s="1"/>
  <c r="J7046" i="2"/>
  <c r="L7046" i="2" s="1"/>
  <c r="J8095" i="2"/>
  <c r="L8095" i="2" s="1"/>
  <c r="J9144" i="2"/>
  <c r="L9144" i="2" s="1"/>
  <c r="J10193" i="2"/>
  <c r="L10193" i="2" s="1"/>
  <c r="J720" i="2"/>
  <c r="L720" i="2" s="1"/>
  <c r="J1769" i="2"/>
  <c r="L1769" i="2" s="1"/>
  <c r="J2818" i="2"/>
  <c r="L2818" i="2" s="1"/>
  <c r="J3867" i="2"/>
  <c r="L3867" i="2" s="1"/>
  <c r="J4916" i="2"/>
  <c r="L4916" i="2" s="1"/>
  <c r="J5965" i="2"/>
  <c r="L5965" i="2" s="1"/>
  <c r="J7014" i="2"/>
  <c r="L7014" i="2" s="1"/>
  <c r="J8063" i="2"/>
  <c r="L8063" i="2" s="1"/>
  <c r="J9112" i="2"/>
  <c r="L9112" i="2" s="1"/>
  <c r="J10161" i="2"/>
  <c r="L10161" i="2" s="1"/>
  <c r="J1737" i="2"/>
  <c r="L1737" i="2" s="1"/>
  <c r="J688" i="2"/>
  <c r="L688" i="2" s="1"/>
  <c r="J2786" i="2"/>
  <c r="L2786" i="2" s="1"/>
  <c r="J3835" i="2"/>
  <c r="L3835" i="2" s="1"/>
  <c r="J4884" i="2"/>
  <c r="L4884" i="2" s="1"/>
  <c r="J5933" i="2"/>
  <c r="L5933" i="2" s="1"/>
  <c r="J6982" i="2"/>
  <c r="L6982" i="2" s="1"/>
  <c r="J8031" i="2"/>
  <c r="L8031" i="2" s="1"/>
  <c r="J9080" i="2"/>
  <c r="L9080" i="2" s="1"/>
  <c r="J10129" i="2"/>
  <c r="L10129" i="2" s="1"/>
  <c r="J656" i="2"/>
  <c r="L656" i="2" s="1"/>
  <c r="J1705" i="2"/>
  <c r="L1705" i="2" s="1"/>
  <c r="J2754" i="2"/>
  <c r="L2754" i="2" s="1"/>
  <c r="J3803" i="2"/>
  <c r="L3803" i="2" s="1"/>
  <c r="J4852" i="2"/>
  <c r="L4852" i="2" s="1"/>
  <c r="J5901" i="2"/>
  <c r="L5901" i="2" s="1"/>
  <c r="J6950" i="2"/>
  <c r="L6950" i="2" s="1"/>
  <c r="J7999" i="2"/>
  <c r="L7999" i="2" s="1"/>
  <c r="J9048" i="2"/>
  <c r="L9048" i="2" s="1"/>
  <c r="J10097" i="2"/>
  <c r="L10097" i="2" s="1"/>
  <c r="J624" i="2"/>
  <c r="L624" i="2" s="1"/>
  <c r="J1673" i="2"/>
  <c r="L1673" i="2" s="1"/>
  <c r="J2722" i="2"/>
  <c r="L2722" i="2" s="1"/>
  <c r="J3771" i="2"/>
  <c r="L3771" i="2" s="1"/>
  <c r="J4820" i="2"/>
  <c r="L4820" i="2" s="1"/>
  <c r="J5869" i="2"/>
  <c r="L5869" i="2" s="1"/>
  <c r="J6918" i="2"/>
  <c r="L6918" i="2" s="1"/>
  <c r="J7967" i="2"/>
  <c r="L7967" i="2" s="1"/>
  <c r="J9016" i="2"/>
  <c r="L9016" i="2" s="1"/>
  <c r="J10065" i="2"/>
  <c r="L10065" i="2" s="1"/>
  <c r="J592" i="2"/>
  <c r="L592" i="2" s="1"/>
  <c r="J1641" i="2"/>
  <c r="L1641" i="2" s="1"/>
  <c r="J2690" i="2"/>
  <c r="L2690" i="2" s="1"/>
  <c r="J3739" i="2"/>
  <c r="L3739" i="2" s="1"/>
  <c r="J4788" i="2"/>
  <c r="L4788" i="2" s="1"/>
  <c r="J5837" i="2"/>
  <c r="L5837" i="2" s="1"/>
  <c r="J6886" i="2"/>
  <c r="L6886" i="2" s="1"/>
  <c r="J7935" i="2"/>
  <c r="L7935" i="2" s="1"/>
  <c r="J8984" i="2"/>
  <c r="L8984" i="2" s="1"/>
  <c r="J10033" i="2"/>
  <c r="L10033" i="2" s="1"/>
  <c r="J560" i="2"/>
  <c r="L560" i="2" s="1"/>
  <c r="J1609" i="2"/>
  <c r="L1609" i="2" s="1"/>
  <c r="J2658" i="2"/>
  <c r="L2658" i="2" s="1"/>
  <c r="J3707" i="2"/>
  <c r="L3707" i="2" s="1"/>
  <c r="J4756" i="2"/>
  <c r="L4756" i="2" s="1"/>
  <c r="J5805" i="2"/>
  <c r="L5805" i="2" s="1"/>
  <c r="J6854" i="2"/>
  <c r="L6854" i="2" s="1"/>
  <c r="J7903" i="2"/>
  <c r="L7903" i="2" s="1"/>
  <c r="J8952" i="2"/>
  <c r="L8952" i="2" s="1"/>
  <c r="J10001" i="2"/>
  <c r="L10001" i="2" s="1"/>
  <c r="J528" i="2"/>
  <c r="L528" i="2" s="1"/>
  <c r="J1577" i="2"/>
  <c r="L1577" i="2" s="1"/>
  <c r="J2626" i="2"/>
  <c r="L2626" i="2" s="1"/>
  <c r="J3675" i="2"/>
  <c r="L3675" i="2" s="1"/>
  <c r="J4724" i="2"/>
  <c r="L4724" i="2" s="1"/>
  <c r="J5773" i="2"/>
  <c r="L5773" i="2" s="1"/>
  <c r="J6822" i="2"/>
  <c r="L6822" i="2" s="1"/>
  <c r="J7871" i="2"/>
  <c r="L7871" i="2" s="1"/>
  <c r="J8920" i="2"/>
  <c r="L8920" i="2" s="1"/>
  <c r="J9969" i="2"/>
  <c r="L9969" i="2" s="1"/>
  <c r="J496" i="2"/>
  <c r="L496" i="2" s="1"/>
  <c r="J1545" i="2"/>
  <c r="L1545" i="2" s="1"/>
  <c r="J2594" i="2"/>
  <c r="L2594" i="2" s="1"/>
  <c r="J3643" i="2"/>
  <c r="L3643" i="2" s="1"/>
  <c r="J4692" i="2"/>
  <c r="L4692" i="2" s="1"/>
  <c r="J5741" i="2"/>
  <c r="L5741" i="2" s="1"/>
  <c r="J6790" i="2"/>
  <c r="L6790" i="2" s="1"/>
  <c r="J7839" i="2"/>
  <c r="L7839" i="2" s="1"/>
  <c r="J8888" i="2"/>
  <c r="L8888" i="2" s="1"/>
  <c r="J9937" i="2"/>
  <c r="L9937" i="2" s="1"/>
  <c r="J464" i="2"/>
  <c r="L464" i="2" s="1"/>
  <c r="J1513" i="2"/>
  <c r="L1513" i="2" s="1"/>
  <c r="J2562" i="2"/>
  <c r="L2562" i="2" s="1"/>
  <c r="J3611" i="2"/>
  <c r="L3611" i="2" s="1"/>
  <c r="J4660" i="2"/>
  <c r="L4660" i="2" s="1"/>
  <c r="J5709" i="2"/>
  <c r="L5709" i="2" s="1"/>
  <c r="J6758" i="2"/>
  <c r="L6758" i="2" s="1"/>
  <c r="J7807" i="2"/>
  <c r="L7807" i="2" s="1"/>
  <c r="J8856" i="2"/>
  <c r="L8856" i="2" s="1"/>
  <c r="J9905" i="2"/>
  <c r="L9905" i="2" s="1"/>
  <c r="J432" i="2"/>
  <c r="L432" i="2" s="1"/>
  <c r="J1481" i="2"/>
  <c r="L1481" i="2" s="1"/>
  <c r="J2530" i="2"/>
  <c r="L2530" i="2" s="1"/>
  <c r="J3579" i="2"/>
  <c r="L3579" i="2" s="1"/>
  <c r="J4628" i="2"/>
  <c r="L4628" i="2" s="1"/>
  <c r="J5677" i="2"/>
  <c r="L5677" i="2" s="1"/>
  <c r="J6726" i="2"/>
  <c r="L6726" i="2" s="1"/>
  <c r="J7775" i="2"/>
  <c r="L7775" i="2" s="1"/>
  <c r="J8824" i="2"/>
  <c r="L8824" i="2" s="1"/>
  <c r="J9873" i="2"/>
  <c r="L9873" i="2" s="1"/>
  <c r="J400" i="2"/>
  <c r="L400" i="2" s="1"/>
  <c r="J1449" i="2"/>
  <c r="L1449" i="2" s="1"/>
  <c r="J2498" i="2"/>
  <c r="L2498" i="2" s="1"/>
  <c r="J3547" i="2"/>
  <c r="L3547" i="2" s="1"/>
  <c r="J4596" i="2"/>
  <c r="L4596" i="2" s="1"/>
  <c r="J5645" i="2"/>
  <c r="L5645" i="2" s="1"/>
  <c r="J6694" i="2"/>
  <c r="L6694" i="2" s="1"/>
  <c r="J7743" i="2"/>
  <c r="L7743" i="2" s="1"/>
  <c r="J8792" i="2"/>
  <c r="L8792" i="2" s="1"/>
  <c r="J9841" i="2"/>
  <c r="L9841" i="2" s="1"/>
  <c r="J10490" i="2"/>
  <c r="L10490" i="2" s="1"/>
  <c r="K10439" i="2"/>
  <c r="M10439" i="2" s="1"/>
  <c r="K10285" i="2"/>
  <c r="M10285" i="2" s="1"/>
  <c r="J965" i="2"/>
  <c r="L965" i="2" s="1"/>
  <c r="J2014" i="2"/>
  <c r="L2014" i="2" s="1"/>
  <c r="J4112" i="2"/>
  <c r="L4112" i="2" s="1"/>
  <c r="J3063" i="2"/>
  <c r="L3063" i="2" s="1"/>
  <c r="J5161" i="2"/>
  <c r="L5161" i="2" s="1"/>
  <c r="J6210" i="2"/>
  <c r="L6210" i="2" s="1"/>
  <c r="J7259" i="2"/>
  <c r="L7259" i="2" s="1"/>
  <c r="J8308" i="2"/>
  <c r="L8308" i="2" s="1"/>
  <c r="J9357" i="2"/>
  <c r="L9357" i="2" s="1"/>
  <c r="J10406" i="2"/>
  <c r="L10406" i="2" s="1"/>
  <c r="K926" i="2"/>
  <c r="M926" i="2" s="1"/>
  <c r="K1975" i="2"/>
  <c r="M1975" i="2" s="1"/>
  <c r="K3024" i="2"/>
  <c r="M3024" i="2" s="1"/>
  <c r="K5122" i="2"/>
  <c r="M5122" i="2" s="1"/>
  <c r="K4073" i="2"/>
  <c r="M4073" i="2" s="1"/>
  <c r="K6171" i="2"/>
  <c r="M6171" i="2" s="1"/>
  <c r="K7220" i="2"/>
  <c r="M7220" i="2" s="1"/>
  <c r="K8269" i="2"/>
  <c r="M8269" i="2" s="1"/>
  <c r="K9318" i="2"/>
  <c r="M9318" i="2" s="1"/>
  <c r="K10367" i="2"/>
  <c r="M10367" i="2" s="1"/>
  <c r="J356" i="2"/>
  <c r="L356" i="2" s="1"/>
  <c r="J1405" i="2"/>
  <c r="L1405" i="2" s="1"/>
  <c r="J2454" i="2"/>
  <c r="L2454" i="2" s="1"/>
  <c r="J3503" i="2"/>
  <c r="L3503" i="2" s="1"/>
  <c r="J4552" i="2"/>
  <c r="L4552" i="2" s="1"/>
  <c r="J5601" i="2"/>
  <c r="L5601" i="2" s="1"/>
  <c r="J6650" i="2"/>
  <c r="L6650" i="2" s="1"/>
  <c r="J7699" i="2"/>
  <c r="L7699" i="2" s="1"/>
  <c r="J8748" i="2"/>
  <c r="L8748" i="2" s="1"/>
  <c r="J9797" i="2"/>
  <c r="L9797" i="2" s="1"/>
  <c r="J641" i="2"/>
  <c r="L641" i="2" s="1"/>
  <c r="J1690" i="2"/>
  <c r="L1690" i="2" s="1"/>
  <c r="J2739" i="2"/>
  <c r="L2739" i="2" s="1"/>
  <c r="J3788" i="2"/>
  <c r="L3788" i="2" s="1"/>
  <c r="J4837" i="2"/>
  <c r="L4837" i="2" s="1"/>
  <c r="J5886" i="2"/>
  <c r="L5886" i="2" s="1"/>
  <c r="J6935" i="2"/>
  <c r="L6935" i="2" s="1"/>
  <c r="J7984" i="2"/>
  <c r="L7984" i="2" s="1"/>
  <c r="J9033" i="2"/>
  <c r="L9033" i="2" s="1"/>
  <c r="J10082" i="2"/>
  <c r="L10082" i="2" s="1"/>
  <c r="J97" i="2"/>
  <c r="L97" i="2" s="1"/>
  <c r="J2195" i="2"/>
  <c r="L2195" i="2" s="1"/>
  <c r="J1146" i="2"/>
  <c r="L1146" i="2" s="1"/>
  <c r="J3244" i="2"/>
  <c r="L3244" i="2" s="1"/>
  <c r="J4293" i="2"/>
  <c r="L4293" i="2" s="1"/>
  <c r="J5342" i="2"/>
  <c r="L5342" i="2" s="1"/>
  <c r="J6391" i="2"/>
  <c r="L6391" i="2" s="1"/>
  <c r="J7440" i="2"/>
  <c r="L7440" i="2" s="1"/>
  <c r="J8489" i="2"/>
  <c r="L8489" i="2" s="1"/>
  <c r="J9538" i="2"/>
  <c r="L9538" i="2" s="1"/>
  <c r="K570" i="2"/>
  <c r="M570" i="2" s="1"/>
  <c r="K1619" i="2"/>
  <c r="M1619" i="2" s="1"/>
  <c r="K2668" i="2"/>
  <c r="M2668" i="2" s="1"/>
  <c r="K3717" i="2"/>
  <c r="M3717" i="2" s="1"/>
  <c r="K4766" i="2"/>
  <c r="M4766" i="2" s="1"/>
  <c r="K5815" i="2"/>
  <c r="M5815" i="2" s="1"/>
  <c r="K6864" i="2"/>
  <c r="M6864" i="2" s="1"/>
  <c r="K7913" i="2"/>
  <c r="M7913" i="2" s="1"/>
  <c r="K8962" i="2"/>
  <c r="M8962" i="2" s="1"/>
  <c r="K10011" i="2"/>
  <c r="M10011" i="2" s="1"/>
  <c r="J704" i="2"/>
  <c r="L704" i="2" s="1"/>
  <c r="J2802" i="2"/>
  <c r="L2802" i="2" s="1"/>
  <c r="J1753" i="2"/>
  <c r="L1753" i="2" s="1"/>
  <c r="J3851" i="2"/>
  <c r="L3851" i="2" s="1"/>
  <c r="J4900" i="2"/>
  <c r="L4900" i="2" s="1"/>
  <c r="J5949" i="2"/>
  <c r="L5949" i="2" s="1"/>
  <c r="J6998" i="2"/>
  <c r="L6998" i="2" s="1"/>
  <c r="J8047" i="2"/>
  <c r="L8047" i="2" s="1"/>
  <c r="J9096" i="2"/>
  <c r="L9096" i="2" s="1"/>
  <c r="J10145" i="2"/>
  <c r="L10145" i="2" s="1"/>
  <c r="K633" i="2"/>
  <c r="M633" i="2" s="1"/>
  <c r="K1682" i="2"/>
  <c r="M1682" i="2" s="1"/>
  <c r="K2731" i="2"/>
  <c r="M2731" i="2" s="1"/>
  <c r="K3780" i="2"/>
  <c r="M3780" i="2" s="1"/>
  <c r="K4829" i="2"/>
  <c r="M4829" i="2" s="1"/>
  <c r="K5878" i="2"/>
  <c r="M5878" i="2" s="1"/>
  <c r="K6927" i="2"/>
  <c r="M6927" i="2" s="1"/>
  <c r="K7976" i="2"/>
  <c r="M7976" i="2" s="1"/>
  <c r="K9025" i="2"/>
  <c r="M9025" i="2" s="1"/>
  <c r="K10074" i="2"/>
  <c r="M10074" i="2" s="1"/>
  <c r="J975" i="2"/>
  <c r="L975" i="2" s="1"/>
  <c r="J2024" i="2"/>
  <c r="L2024" i="2" s="1"/>
  <c r="J3073" i="2"/>
  <c r="L3073" i="2" s="1"/>
  <c r="J4122" i="2"/>
  <c r="L4122" i="2" s="1"/>
  <c r="J5171" i="2"/>
  <c r="L5171" i="2" s="1"/>
  <c r="J6220" i="2"/>
  <c r="L6220" i="2" s="1"/>
  <c r="J7269" i="2"/>
  <c r="L7269" i="2" s="1"/>
  <c r="J8318" i="2"/>
  <c r="L8318" i="2" s="1"/>
  <c r="J9367" i="2"/>
  <c r="L9367" i="2" s="1"/>
  <c r="J10416" i="2"/>
  <c r="L10416" i="2" s="1"/>
  <c r="J911" i="2"/>
  <c r="L911" i="2" s="1"/>
  <c r="J1960" i="2"/>
  <c r="L1960" i="2" s="1"/>
  <c r="J3009" i="2"/>
  <c r="L3009" i="2" s="1"/>
  <c r="J4058" i="2"/>
  <c r="L4058" i="2" s="1"/>
  <c r="J5107" i="2"/>
  <c r="L5107" i="2" s="1"/>
  <c r="J6156" i="2"/>
  <c r="L6156" i="2" s="1"/>
  <c r="J7205" i="2"/>
  <c r="L7205" i="2" s="1"/>
  <c r="J8254" i="2"/>
  <c r="L8254" i="2" s="1"/>
  <c r="J9303" i="2"/>
  <c r="L9303" i="2" s="1"/>
  <c r="J10352" i="2"/>
  <c r="L10352" i="2" s="1"/>
  <c r="J847" i="2"/>
  <c r="L847" i="2" s="1"/>
  <c r="J1896" i="2"/>
  <c r="L1896" i="2" s="1"/>
  <c r="J2945" i="2"/>
  <c r="L2945" i="2" s="1"/>
  <c r="J3994" i="2"/>
  <c r="L3994" i="2" s="1"/>
  <c r="J5043" i="2"/>
  <c r="L5043" i="2" s="1"/>
  <c r="J6092" i="2"/>
  <c r="L6092" i="2" s="1"/>
  <c r="J7141" i="2"/>
  <c r="L7141" i="2" s="1"/>
  <c r="J8190" i="2"/>
  <c r="L8190" i="2" s="1"/>
  <c r="J9239" i="2"/>
  <c r="L9239" i="2" s="1"/>
  <c r="J10288" i="2"/>
  <c r="L10288" i="2" s="1"/>
  <c r="J783" i="2"/>
  <c r="L783" i="2" s="1"/>
  <c r="J1832" i="2"/>
  <c r="L1832" i="2" s="1"/>
  <c r="J2881" i="2"/>
  <c r="L2881" i="2" s="1"/>
  <c r="J3930" i="2"/>
  <c r="L3930" i="2" s="1"/>
  <c r="J4979" i="2"/>
  <c r="L4979" i="2" s="1"/>
  <c r="J6028" i="2"/>
  <c r="L6028" i="2" s="1"/>
  <c r="J7077" i="2"/>
  <c r="L7077" i="2" s="1"/>
  <c r="J8126" i="2"/>
  <c r="L8126" i="2" s="1"/>
  <c r="J9175" i="2"/>
  <c r="L9175" i="2" s="1"/>
  <c r="J10224" i="2"/>
  <c r="L10224" i="2" s="1"/>
  <c r="J687" i="2"/>
  <c r="L687" i="2" s="1"/>
  <c r="J1736" i="2"/>
  <c r="L1736" i="2" s="1"/>
  <c r="J2785" i="2"/>
  <c r="L2785" i="2" s="1"/>
  <c r="J3834" i="2"/>
  <c r="L3834" i="2" s="1"/>
  <c r="J4883" i="2"/>
  <c r="L4883" i="2" s="1"/>
  <c r="J5932" i="2"/>
  <c r="L5932" i="2" s="1"/>
  <c r="J6981" i="2"/>
  <c r="L6981" i="2" s="1"/>
  <c r="J8030" i="2"/>
  <c r="L8030" i="2" s="1"/>
  <c r="J9079" i="2"/>
  <c r="L9079" i="2" s="1"/>
  <c r="J10128" i="2"/>
  <c r="L10128" i="2" s="1"/>
  <c r="J591" i="2"/>
  <c r="L591" i="2" s="1"/>
  <c r="J1640" i="2"/>
  <c r="L1640" i="2" s="1"/>
  <c r="J2689" i="2"/>
  <c r="L2689" i="2" s="1"/>
  <c r="J3738" i="2"/>
  <c r="L3738" i="2" s="1"/>
  <c r="J4787" i="2"/>
  <c r="L4787" i="2" s="1"/>
  <c r="J5836" i="2"/>
  <c r="L5836" i="2" s="1"/>
  <c r="J6885" i="2"/>
  <c r="L6885" i="2" s="1"/>
  <c r="J7934" i="2"/>
  <c r="L7934" i="2" s="1"/>
  <c r="J8983" i="2"/>
  <c r="L8983" i="2" s="1"/>
  <c r="J10032" i="2"/>
  <c r="L10032" i="2" s="1"/>
  <c r="J527" i="2"/>
  <c r="L527" i="2" s="1"/>
  <c r="J1576" i="2"/>
  <c r="L1576" i="2" s="1"/>
  <c r="J2625" i="2"/>
  <c r="L2625" i="2" s="1"/>
  <c r="J3674" i="2"/>
  <c r="L3674" i="2" s="1"/>
  <c r="J4723" i="2"/>
  <c r="L4723" i="2" s="1"/>
  <c r="J5772" i="2"/>
  <c r="L5772" i="2" s="1"/>
  <c r="J6821" i="2"/>
  <c r="L6821" i="2" s="1"/>
  <c r="J7870" i="2"/>
  <c r="L7870" i="2" s="1"/>
  <c r="J8919" i="2"/>
  <c r="L8919" i="2" s="1"/>
  <c r="J9968" i="2"/>
  <c r="L9968" i="2" s="1"/>
  <c r="J463" i="2"/>
  <c r="L463" i="2" s="1"/>
  <c r="J1512" i="2"/>
  <c r="L1512" i="2" s="1"/>
  <c r="J2561" i="2"/>
  <c r="L2561" i="2" s="1"/>
  <c r="J3610" i="2"/>
  <c r="L3610" i="2" s="1"/>
  <c r="J4659" i="2"/>
  <c r="L4659" i="2" s="1"/>
  <c r="J5708" i="2"/>
  <c r="L5708" i="2" s="1"/>
  <c r="J6757" i="2"/>
  <c r="L6757" i="2" s="1"/>
  <c r="J7806" i="2"/>
  <c r="L7806" i="2" s="1"/>
  <c r="J8855" i="2"/>
  <c r="L8855" i="2" s="1"/>
  <c r="J9904" i="2"/>
  <c r="L9904" i="2" s="1"/>
  <c r="J367" i="2"/>
  <c r="L367" i="2" s="1"/>
  <c r="J1416" i="2"/>
  <c r="L1416" i="2" s="1"/>
  <c r="J2465" i="2"/>
  <c r="L2465" i="2" s="1"/>
  <c r="J3514" i="2"/>
  <c r="L3514" i="2" s="1"/>
  <c r="J4563" i="2"/>
  <c r="L4563" i="2" s="1"/>
  <c r="J5612" i="2"/>
  <c r="L5612" i="2" s="1"/>
  <c r="J6661" i="2"/>
  <c r="L6661" i="2" s="1"/>
  <c r="J7710" i="2"/>
  <c r="L7710" i="2" s="1"/>
  <c r="J8759" i="2"/>
  <c r="L8759" i="2" s="1"/>
  <c r="J9808" i="2"/>
  <c r="L9808" i="2" s="1"/>
  <c r="J303" i="2"/>
  <c r="L303" i="2" s="1"/>
  <c r="J1352" i="2"/>
  <c r="L1352" i="2" s="1"/>
  <c r="J2401" i="2"/>
  <c r="L2401" i="2" s="1"/>
  <c r="J3450" i="2"/>
  <c r="L3450" i="2" s="1"/>
  <c r="J4499" i="2"/>
  <c r="L4499" i="2" s="1"/>
  <c r="J5548" i="2"/>
  <c r="L5548" i="2" s="1"/>
  <c r="J6597" i="2"/>
  <c r="L6597" i="2" s="1"/>
  <c r="J7646" i="2"/>
  <c r="L7646" i="2" s="1"/>
  <c r="J8695" i="2"/>
  <c r="L8695" i="2" s="1"/>
  <c r="J9744" i="2"/>
  <c r="L9744" i="2" s="1"/>
  <c r="J239" i="2"/>
  <c r="L239" i="2" s="1"/>
  <c r="J2337" i="2"/>
  <c r="L2337" i="2" s="1"/>
  <c r="J1288" i="2"/>
  <c r="L1288" i="2" s="1"/>
  <c r="J3386" i="2"/>
  <c r="L3386" i="2" s="1"/>
  <c r="J4435" i="2"/>
  <c r="L4435" i="2" s="1"/>
  <c r="J5484" i="2"/>
  <c r="L5484" i="2" s="1"/>
  <c r="J6533" i="2"/>
  <c r="L6533" i="2" s="1"/>
  <c r="J7582" i="2"/>
  <c r="L7582" i="2" s="1"/>
  <c r="J8631" i="2"/>
  <c r="L8631" i="2" s="1"/>
  <c r="J9680" i="2"/>
  <c r="L9680" i="2" s="1"/>
  <c r="J175" i="2"/>
  <c r="L175" i="2" s="1"/>
  <c r="J1224" i="2"/>
  <c r="L1224" i="2" s="1"/>
  <c r="J3322" i="2"/>
  <c r="L3322" i="2" s="1"/>
  <c r="J2273" i="2"/>
  <c r="L2273" i="2" s="1"/>
  <c r="J4371" i="2"/>
  <c r="L4371" i="2" s="1"/>
  <c r="J5420" i="2"/>
  <c r="L5420" i="2" s="1"/>
  <c r="J6469" i="2"/>
  <c r="L6469" i="2" s="1"/>
  <c r="J7518" i="2"/>
  <c r="L7518" i="2" s="1"/>
  <c r="J8567" i="2"/>
  <c r="L8567" i="2" s="1"/>
  <c r="J9616" i="2"/>
  <c r="L9616" i="2" s="1"/>
  <c r="J111" i="2"/>
  <c r="L111" i="2" s="1"/>
  <c r="J1160" i="2"/>
  <c r="L1160" i="2" s="1"/>
  <c r="J2209" i="2"/>
  <c r="L2209" i="2" s="1"/>
  <c r="J3258" i="2"/>
  <c r="L3258" i="2" s="1"/>
  <c r="J4307" i="2"/>
  <c r="L4307" i="2" s="1"/>
  <c r="J5356" i="2"/>
  <c r="L5356" i="2" s="1"/>
  <c r="J6405" i="2"/>
  <c r="L6405" i="2" s="1"/>
  <c r="J7454" i="2"/>
  <c r="L7454" i="2" s="1"/>
  <c r="J8503" i="2"/>
  <c r="L8503" i="2" s="1"/>
  <c r="J9552" i="2"/>
  <c r="L9552" i="2" s="1"/>
  <c r="J47" i="2"/>
  <c r="L47" i="2" s="1"/>
  <c r="J1096" i="2"/>
  <c r="L1096" i="2" s="1"/>
  <c r="J2145" i="2"/>
  <c r="L2145" i="2" s="1"/>
  <c r="J3194" i="2"/>
  <c r="L3194" i="2" s="1"/>
  <c r="J4243" i="2"/>
  <c r="L4243" i="2" s="1"/>
  <c r="J5292" i="2"/>
  <c r="L5292" i="2" s="1"/>
  <c r="J6341" i="2"/>
  <c r="L6341" i="2" s="1"/>
  <c r="J7390" i="2"/>
  <c r="L7390" i="2" s="1"/>
  <c r="J8439" i="2"/>
  <c r="L8439" i="2" s="1"/>
  <c r="J9488" i="2"/>
  <c r="L9488" i="2" s="1"/>
  <c r="K1000" i="2"/>
  <c r="M1000" i="2" s="1"/>
  <c r="K2049" i="2"/>
  <c r="M2049" i="2" s="1"/>
  <c r="K3098" i="2"/>
  <c r="M3098" i="2" s="1"/>
  <c r="K4147" i="2"/>
  <c r="M4147" i="2" s="1"/>
  <c r="K5196" i="2"/>
  <c r="M5196" i="2" s="1"/>
  <c r="K6245" i="2"/>
  <c r="M6245" i="2" s="1"/>
  <c r="K7294" i="2"/>
  <c r="M7294" i="2" s="1"/>
  <c r="K8343" i="2"/>
  <c r="M8343" i="2" s="1"/>
  <c r="K10441" i="2"/>
  <c r="M10441" i="2" s="1"/>
  <c r="K9392" i="2"/>
  <c r="M9392" i="2" s="1"/>
  <c r="K936" i="2"/>
  <c r="M936" i="2" s="1"/>
  <c r="K3034" i="2"/>
  <c r="M3034" i="2" s="1"/>
  <c r="K4083" i="2"/>
  <c r="M4083" i="2" s="1"/>
  <c r="K1985" i="2"/>
  <c r="M1985" i="2" s="1"/>
  <c r="K5132" i="2"/>
  <c r="M5132" i="2" s="1"/>
  <c r="K6181" i="2"/>
  <c r="M6181" i="2" s="1"/>
  <c r="K7230" i="2"/>
  <c r="M7230" i="2" s="1"/>
  <c r="K8279" i="2"/>
  <c r="M8279" i="2" s="1"/>
  <c r="K9328" i="2"/>
  <c r="M9328" i="2" s="1"/>
  <c r="K10377" i="2"/>
  <c r="M10377" i="2" s="1"/>
  <c r="K840" i="2"/>
  <c r="M840" i="2" s="1"/>
  <c r="K1889" i="2"/>
  <c r="M1889" i="2" s="1"/>
  <c r="K2938" i="2"/>
  <c r="M2938" i="2" s="1"/>
  <c r="K3987" i="2"/>
  <c r="M3987" i="2" s="1"/>
  <c r="K5036" i="2"/>
  <c r="M5036" i="2" s="1"/>
  <c r="K6085" i="2"/>
  <c r="M6085" i="2" s="1"/>
  <c r="K7134" i="2"/>
  <c r="M7134" i="2" s="1"/>
  <c r="K8183" i="2"/>
  <c r="M8183" i="2" s="1"/>
  <c r="K9232" i="2"/>
  <c r="M9232" i="2" s="1"/>
  <c r="K10281" i="2"/>
  <c r="M10281" i="2" s="1"/>
  <c r="K776" i="2"/>
  <c r="M776" i="2" s="1"/>
  <c r="K1825" i="2"/>
  <c r="M1825" i="2" s="1"/>
  <c r="K2874" i="2"/>
  <c r="M2874" i="2" s="1"/>
  <c r="K3923" i="2"/>
  <c r="M3923" i="2" s="1"/>
  <c r="K4972" i="2"/>
  <c r="M4972" i="2" s="1"/>
  <c r="K6021" i="2"/>
  <c r="M6021" i="2" s="1"/>
  <c r="K7070" i="2"/>
  <c r="M7070" i="2" s="1"/>
  <c r="K8119" i="2"/>
  <c r="M8119" i="2" s="1"/>
  <c r="K9168" i="2"/>
  <c r="M9168" i="2" s="1"/>
  <c r="K10217" i="2"/>
  <c r="M10217" i="2" s="1"/>
  <c r="K648" i="2"/>
  <c r="M648" i="2" s="1"/>
  <c r="K1697" i="2"/>
  <c r="M1697" i="2" s="1"/>
  <c r="K2746" i="2"/>
  <c r="M2746" i="2" s="1"/>
  <c r="K3795" i="2"/>
  <c r="M3795" i="2" s="1"/>
  <c r="K4844" i="2"/>
  <c r="M4844" i="2" s="1"/>
  <c r="K5893" i="2"/>
  <c r="M5893" i="2" s="1"/>
  <c r="K6942" i="2"/>
  <c r="M6942" i="2" s="1"/>
  <c r="K7991" i="2"/>
  <c r="M7991" i="2" s="1"/>
  <c r="K9040" i="2"/>
  <c r="M9040" i="2" s="1"/>
  <c r="K10089" i="2"/>
  <c r="M10089" i="2" s="1"/>
  <c r="K552" i="2"/>
  <c r="M552" i="2" s="1"/>
  <c r="K1601" i="2"/>
  <c r="M1601" i="2" s="1"/>
  <c r="K2650" i="2"/>
  <c r="M2650" i="2" s="1"/>
  <c r="K3699" i="2"/>
  <c r="M3699" i="2" s="1"/>
  <c r="K4748" i="2"/>
  <c r="M4748" i="2" s="1"/>
  <c r="K5797" i="2"/>
  <c r="M5797" i="2" s="1"/>
  <c r="K6846" i="2"/>
  <c r="M6846" i="2" s="1"/>
  <c r="K7895" i="2"/>
  <c r="M7895" i="2" s="1"/>
  <c r="K8944" i="2"/>
  <c r="M8944" i="2" s="1"/>
  <c r="K9993" i="2"/>
  <c r="M9993" i="2" s="1"/>
  <c r="K456" i="2"/>
  <c r="M456" i="2" s="1"/>
  <c r="K1505" i="2"/>
  <c r="M1505" i="2" s="1"/>
  <c r="K2554" i="2"/>
  <c r="M2554" i="2" s="1"/>
  <c r="K3603" i="2"/>
  <c r="M3603" i="2" s="1"/>
  <c r="K4652" i="2"/>
  <c r="M4652" i="2" s="1"/>
  <c r="K5701" i="2"/>
  <c r="M5701" i="2" s="1"/>
  <c r="K6750" i="2"/>
  <c r="M6750" i="2" s="1"/>
  <c r="K7799" i="2"/>
  <c r="M7799" i="2" s="1"/>
  <c r="K8848" i="2"/>
  <c r="M8848" i="2" s="1"/>
  <c r="K9897" i="2"/>
  <c r="M9897" i="2" s="1"/>
  <c r="K392" i="2"/>
  <c r="M392" i="2" s="1"/>
  <c r="K1441" i="2"/>
  <c r="M1441" i="2" s="1"/>
  <c r="K2490" i="2"/>
  <c r="M2490" i="2" s="1"/>
  <c r="K3539" i="2"/>
  <c r="M3539" i="2" s="1"/>
  <c r="K4588" i="2"/>
  <c r="M4588" i="2" s="1"/>
  <c r="K5637" i="2"/>
  <c r="M5637" i="2" s="1"/>
  <c r="K6686" i="2"/>
  <c r="M6686" i="2" s="1"/>
  <c r="K7735" i="2"/>
  <c r="M7735" i="2" s="1"/>
  <c r="K8784" i="2"/>
  <c r="M8784" i="2" s="1"/>
  <c r="K9833" i="2"/>
  <c r="M9833" i="2" s="1"/>
  <c r="K328" i="2"/>
  <c r="M328" i="2" s="1"/>
  <c r="K1377" i="2"/>
  <c r="M1377" i="2" s="1"/>
  <c r="K2426" i="2"/>
  <c r="M2426" i="2" s="1"/>
  <c r="K3475" i="2"/>
  <c r="M3475" i="2" s="1"/>
  <c r="K4524" i="2"/>
  <c r="M4524" i="2" s="1"/>
  <c r="K5573" i="2"/>
  <c r="M5573" i="2" s="1"/>
  <c r="K6622" i="2"/>
  <c r="M6622" i="2" s="1"/>
  <c r="K7671" i="2"/>
  <c r="M7671" i="2" s="1"/>
  <c r="K8720" i="2"/>
  <c r="M8720" i="2" s="1"/>
  <c r="K9769" i="2"/>
  <c r="M9769" i="2" s="1"/>
  <c r="K264" i="2"/>
  <c r="M264" i="2" s="1"/>
  <c r="K1313" i="2"/>
  <c r="M1313" i="2" s="1"/>
  <c r="K2362" i="2"/>
  <c r="M2362" i="2" s="1"/>
  <c r="K3411" i="2"/>
  <c r="M3411" i="2" s="1"/>
  <c r="K4460" i="2"/>
  <c r="M4460" i="2" s="1"/>
  <c r="K5509" i="2"/>
  <c r="M5509" i="2" s="1"/>
  <c r="K6558" i="2"/>
  <c r="M6558" i="2" s="1"/>
  <c r="K7607" i="2"/>
  <c r="M7607" i="2" s="1"/>
  <c r="K8656" i="2"/>
  <c r="M8656" i="2" s="1"/>
  <c r="K9705" i="2"/>
  <c r="M9705" i="2" s="1"/>
  <c r="K1217" i="2"/>
  <c r="M1217" i="2" s="1"/>
  <c r="K168" i="2"/>
  <c r="M168" i="2" s="1"/>
  <c r="K2266" i="2"/>
  <c r="M2266" i="2" s="1"/>
  <c r="K3315" i="2"/>
  <c r="M3315" i="2" s="1"/>
  <c r="K4364" i="2"/>
  <c r="M4364" i="2" s="1"/>
  <c r="K5413" i="2"/>
  <c r="M5413" i="2" s="1"/>
  <c r="K6462" i="2"/>
  <c r="M6462" i="2" s="1"/>
  <c r="K7511" i="2"/>
  <c r="M7511" i="2" s="1"/>
  <c r="K8560" i="2"/>
  <c r="M8560" i="2" s="1"/>
  <c r="K9609" i="2"/>
  <c r="M9609" i="2" s="1"/>
  <c r="K1089" i="2"/>
  <c r="M1089" i="2" s="1"/>
  <c r="K40" i="2"/>
  <c r="M40" i="2" s="1"/>
  <c r="K2138" i="2"/>
  <c r="M2138" i="2" s="1"/>
  <c r="K3187" i="2"/>
  <c r="M3187" i="2" s="1"/>
  <c r="K4236" i="2"/>
  <c r="M4236" i="2" s="1"/>
  <c r="K5285" i="2"/>
  <c r="M5285" i="2" s="1"/>
  <c r="K6334" i="2"/>
  <c r="M6334" i="2" s="1"/>
  <c r="K7383" i="2"/>
  <c r="M7383" i="2" s="1"/>
  <c r="K8432" i="2"/>
  <c r="M8432" i="2" s="1"/>
  <c r="K9481" i="2"/>
  <c r="M9481" i="2" s="1"/>
  <c r="J773" i="2"/>
  <c r="L773" i="2" s="1"/>
  <c r="J1822" i="2"/>
  <c r="L1822" i="2" s="1"/>
  <c r="J2871" i="2"/>
  <c r="L2871" i="2" s="1"/>
  <c r="J3920" i="2"/>
  <c r="L3920" i="2" s="1"/>
  <c r="J4969" i="2"/>
  <c r="L4969" i="2" s="1"/>
  <c r="J6018" i="2"/>
  <c r="L6018" i="2" s="1"/>
  <c r="J7067" i="2"/>
  <c r="L7067" i="2" s="1"/>
  <c r="J8116" i="2"/>
  <c r="L8116" i="2" s="1"/>
  <c r="J9165" i="2"/>
  <c r="L9165" i="2" s="1"/>
  <c r="J10214" i="2"/>
  <c r="L10214" i="2" s="1"/>
  <c r="K990" i="2"/>
  <c r="M990" i="2" s="1"/>
  <c r="K2039" i="2"/>
  <c r="M2039" i="2" s="1"/>
  <c r="K3088" i="2"/>
  <c r="M3088" i="2" s="1"/>
  <c r="K5186" i="2"/>
  <c r="M5186" i="2" s="1"/>
  <c r="K4137" i="2"/>
  <c r="M4137" i="2" s="1"/>
  <c r="K6235" i="2"/>
  <c r="M6235" i="2" s="1"/>
  <c r="K7284" i="2"/>
  <c r="M7284" i="2" s="1"/>
  <c r="K8333" i="2"/>
  <c r="M8333" i="2" s="1"/>
  <c r="K9382" i="2"/>
  <c r="M9382" i="2" s="1"/>
  <c r="K10431" i="2"/>
  <c r="M10431" i="2" s="1"/>
  <c r="J964" i="2"/>
  <c r="L964" i="2" s="1"/>
  <c r="J2013" i="2"/>
  <c r="L2013" i="2" s="1"/>
  <c r="J4111" i="2"/>
  <c r="L4111" i="2" s="1"/>
  <c r="J3062" i="2"/>
  <c r="L3062" i="2" s="1"/>
  <c r="J5160" i="2"/>
  <c r="L5160" i="2" s="1"/>
  <c r="J6209" i="2"/>
  <c r="L6209" i="2" s="1"/>
  <c r="J7258" i="2"/>
  <c r="L7258" i="2" s="1"/>
  <c r="J8307" i="2"/>
  <c r="L8307" i="2" s="1"/>
  <c r="J9356" i="2"/>
  <c r="L9356" i="2" s="1"/>
  <c r="J10405" i="2"/>
  <c r="L10405" i="2" s="1"/>
  <c r="J484" i="2"/>
  <c r="L484" i="2" s="1"/>
  <c r="J1533" i="2"/>
  <c r="L1533" i="2" s="1"/>
  <c r="J2582" i="2"/>
  <c r="L2582" i="2" s="1"/>
  <c r="J3631" i="2"/>
  <c r="L3631" i="2" s="1"/>
  <c r="J4680" i="2"/>
  <c r="L4680" i="2" s="1"/>
  <c r="J5729" i="2"/>
  <c r="L5729" i="2" s="1"/>
  <c r="J6778" i="2"/>
  <c r="L6778" i="2" s="1"/>
  <c r="J7827" i="2"/>
  <c r="L7827" i="2" s="1"/>
  <c r="J8876" i="2"/>
  <c r="L8876" i="2" s="1"/>
  <c r="J9925" i="2"/>
  <c r="L9925" i="2" s="1"/>
  <c r="J1025" i="2"/>
  <c r="L1025" i="2" s="1"/>
  <c r="J2074" i="2"/>
  <c r="L2074" i="2" s="1"/>
  <c r="J3123" i="2"/>
  <c r="L3123" i="2" s="1"/>
  <c r="J4172" i="2"/>
  <c r="L4172" i="2" s="1"/>
  <c r="J5221" i="2"/>
  <c r="L5221" i="2" s="1"/>
  <c r="J6270" i="2"/>
  <c r="L6270" i="2" s="1"/>
  <c r="J7319" i="2"/>
  <c r="L7319" i="2" s="1"/>
  <c r="J8368" i="2"/>
  <c r="L8368" i="2" s="1"/>
  <c r="J10466" i="2"/>
  <c r="L10466" i="2" s="1"/>
  <c r="J9417" i="2"/>
  <c r="L9417" i="2" s="1"/>
  <c r="J545" i="2"/>
  <c r="L545" i="2" s="1"/>
  <c r="J1594" i="2"/>
  <c r="L1594" i="2" s="1"/>
  <c r="J2643" i="2"/>
  <c r="L2643" i="2" s="1"/>
  <c r="J3692" i="2"/>
  <c r="L3692" i="2" s="1"/>
  <c r="J4741" i="2"/>
  <c r="L4741" i="2" s="1"/>
  <c r="J5790" i="2"/>
  <c r="L5790" i="2" s="1"/>
  <c r="J6839" i="2"/>
  <c r="L6839" i="2" s="1"/>
  <c r="J7888" i="2"/>
  <c r="L7888" i="2" s="1"/>
  <c r="J8937" i="2"/>
  <c r="L8937" i="2" s="1"/>
  <c r="J9986" i="2"/>
  <c r="L9986" i="2" s="1"/>
  <c r="K954" i="2"/>
  <c r="M954" i="2" s="1"/>
  <c r="K2003" i="2"/>
  <c r="M2003" i="2" s="1"/>
  <c r="K3052" i="2"/>
  <c r="M3052" i="2" s="1"/>
  <c r="K4101" i="2"/>
  <c r="M4101" i="2" s="1"/>
  <c r="K5150" i="2"/>
  <c r="M5150" i="2" s="1"/>
  <c r="K6199" i="2"/>
  <c r="M6199" i="2" s="1"/>
  <c r="K7248" i="2"/>
  <c r="M7248" i="2" s="1"/>
  <c r="K8297" i="2"/>
  <c r="M8297" i="2" s="1"/>
  <c r="K10395" i="2"/>
  <c r="M10395" i="2" s="1"/>
  <c r="K9346" i="2"/>
  <c r="M9346" i="2" s="1"/>
  <c r="K474" i="2"/>
  <c r="M474" i="2" s="1"/>
  <c r="K1523" i="2"/>
  <c r="M1523" i="2" s="1"/>
  <c r="K2572" i="2"/>
  <c r="M2572" i="2" s="1"/>
  <c r="K3621" i="2"/>
  <c r="M3621" i="2" s="1"/>
  <c r="K4670" i="2"/>
  <c r="M4670" i="2" s="1"/>
  <c r="K5719" i="2"/>
  <c r="M5719" i="2" s="1"/>
  <c r="K6768" i="2"/>
  <c r="M6768" i="2" s="1"/>
  <c r="K7817" i="2"/>
  <c r="M7817" i="2" s="1"/>
  <c r="K8866" i="2"/>
  <c r="M8866" i="2" s="1"/>
  <c r="K9915" i="2"/>
  <c r="M9915" i="2" s="1"/>
  <c r="J640" i="2"/>
  <c r="L640" i="2" s="1"/>
  <c r="J2738" i="2"/>
  <c r="L2738" i="2" s="1"/>
  <c r="J1689" i="2"/>
  <c r="L1689" i="2" s="1"/>
  <c r="J3787" i="2"/>
  <c r="L3787" i="2" s="1"/>
  <c r="J4836" i="2"/>
  <c r="L4836" i="2" s="1"/>
  <c r="J5885" i="2"/>
  <c r="L5885" i="2" s="1"/>
  <c r="J6934" i="2"/>
  <c r="L6934" i="2" s="1"/>
  <c r="J7983" i="2"/>
  <c r="L7983" i="2" s="1"/>
  <c r="J9032" i="2"/>
  <c r="L9032" i="2" s="1"/>
  <c r="J10081" i="2"/>
  <c r="L10081" i="2" s="1"/>
  <c r="K729" i="2"/>
  <c r="M729" i="2" s="1"/>
  <c r="K1778" i="2"/>
  <c r="M1778" i="2" s="1"/>
  <c r="K2827" i="2"/>
  <c r="M2827" i="2" s="1"/>
  <c r="K3876" i="2"/>
  <c r="M3876" i="2" s="1"/>
  <c r="K4925" i="2"/>
  <c r="M4925" i="2" s="1"/>
  <c r="K5974" i="2"/>
  <c r="M5974" i="2" s="1"/>
  <c r="K7023" i="2"/>
  <c r="M7023" i="2" s="1"/>
  <c r="K8072" i="2"/>
  <c r="M8072" i="2" s="1"/>
  <c r="K9121" i="2"/>
  <c r="M9121" i="2" s="1"/>
  <c r="K10170" i="2"/>
  <c r="M10170" i="2" s="1"/>
  <c r="J1039" i="2"/>
  <c r="L1039" i="2" s="1"/>
  <c r="J2088" i="2"/>
  <c r="L2088" i="2" s="1"/>
  <c r="J4186" i="2"/>
  <c r="L4186" i="2" s="1"/>
  <c r="J3137" i="2"/>
  <c r="L3137" i="2" s="1"/>
  <c r="J5235" i="2"/>
  <c r="L5235" i="2" s="1"/>
  <c r="J6284" i="2"/>
  <c r="L6284" i="2" s="1"/>
  <c r="J7333" i="2"/>
  <c r="L7333" i="2" s="1"/>
  <c r="J8382" i="2"/>
  <c r="L8382" i="2" s="1"/>
  <c r="J9431" i="2"/>
  <c r="L9431" i="2" s="1"/>
  <c r="J10480" i="2"/>
  <c r="L10480" i="2" s="1"/>
  <c r="J1007" i="2"/>
  <c r="L1007" i="2" s="1"/>
  <c r="J2056" i="2"/>
  <c r="L2056" i="2" s="1"/>
  <c r="J4154" i="2"/>
  <c r="L4154" i="2" s="1"/>
  <c r="J3105" i="2"/>
  <c r="L3105" i="2" s="1"/>
  <c r="J5203" i="2"/>
  <c r="L5203" i="2" s="1"/>
  <c r="J6252" i="2"/>
  <c r="L6252" i="2" s="1"/>
  <c r="J7301" i="2"/>
  <c r="L7301" i="2" s="1"/>
  <c r="J8350" i="2"/>
  <c r="L8350" i="2" s="1"/>
  <c r="J9399" i="2"/>
  <c r="L9399" i="2" s="1"/>
  <c r="J10448" i="2"/>
  <c r="L10448" i="2" s="1"/>
  <c r="J943" i="2"/>
  <c r="L943" i="2" s="1"/>
  <c r="J1992" i="2"/>
  <c r="L1992" i="2" s="1"/>
  <c r="J3041" i="2"/>
  <c r="L3041" i="2" s="1"/>
  <c r="J4090" i="2"/>
  <c r="L4090" i="2" s="1"/>
  <c r="J5139" i="2"/>
  <c r="L5139" i="2" s="1"/>
  <c r="J6188" i="2"/>
  <c r="L6188" i="2" s="1"/>
  <c r="J7237" i="2"/>
  <c r="L7237" i="2" s="1"/>
  <c r="J8286" i="2"/>
  <c r="L8286" i="2" s="1"/>
  <c r="J9335" i="2"/>
  <c r="L9335" i="2" s="1"/>
  <c r="J10384" i="2"/>
  <c r="L10384" i="2" s="1"/>
  <c r="J879" i="2"/>
  <c r="L879" i="2" s="1"/>
  <c r="J1928" i="2"/>
  <c r="L1928" i="2" s="1"/>
  <c r="J2977" i="2"/>
  <c r="L2977" i="2" s="1"/>
  <c r="J4026" i="2"/>
  <c r="L4026" i="2" s="1"/>
  <c r="J5075" i="2"/>
  <c r="L5075" i="2" s="1"/>
  <c r="J6124" i="2"/>
  <c r="L6124" i="2" s="1"/>
  <c r="J7173" i="2"/>
  <c r="L7173" i="2" s="1"/>
  <c r="J8222" i="2"/>
  <c r="L8222" i="2" s="1"/>
  <c r="J9271" i="2"/>
  <c r="L9271" i="2" s="1"/>
  <c r="J10320" i="2"/>
  <c r="L10320" i="2" s="1"/>
  <c r="J815" i="2"/>
  <c r="L815" i="2" s="1"/>
  <c r="J1864" i="2"/>
  <c r="L1864" i="2" s="1"/>
  <c r="J2913" i="2"/>
  <c r="L2913" i="2" s="1"/>
  <c r="J3962" i="2"/>
  <c r="L3962" i="2" s="1"/>
  <c r="J5011" i="2"/>
  <c r="L5011" i="2" s="1"/>
  <c r="J6060" i="2"/>
  <c r="L6060" i="2" s="1"/>
  <c r="J7109" i="2"/>
  <c r="L7109" i="2" s="1"/>
  <c r="J8158" i="2"/>
  <c r="L8158" i="2" s="1"/>
  <c r="J9207" i="2"/>
  <c r="L9207" i="2" s="1"/>
  <c r="J10256" i="2"/>
  <c r="L10256" i="2" s="1"/>
  <c r="J751" i="2"/>
  <c r="L751" i="2" s="1"/>
  <c r="J1800" i="2"/>
  <c r="L1800" i="2" s="1"/>
  <c r="J2849" i="2"/>
  <c r="L2849" i="2" s="1"/>
  <c r="J3898" i="2"/>
  <c r="L3898" i="2" s="1"/>
  <c r="J4947" i="2"/>
  <c r="L4947" i="2" s="1"/>
  <c r="J5996" i="2"/>
  <c r="L5996" i="2" s="1"/>
  <c r="J7045" i="2"/>
  <c r="L7045" i="2" s="1"/>
  <c r="J8094" i="2"/>
  <c r="L8094" i="2" s="1"/>
  <c r="J9143" i="2"/>
  <c r="L9143" i="2" s="1"/>
  <c r="J10192" i="2"/>
  <c r="L10192" i="2" s="1"/>
  <c r="J719" i="2"/>
  <c r="L719" i="2" s="1"/>
  <c r="J1768" i="2"/>
  <c r="L1768" i="2" s="1"/>
  <c r="J2817" i="2"/>
  <c r="L2817" i="2" s="1"/>
  <c r="J3866" i="2"/>
  <c r="L3866" i="2" s="1"/>
  <c r="J4915" i="2"/>
  <c r="L4915" i="2" s="1"/>
  <c r="J5964" i="2"/>
  <c r="L5964" i="2" s="1"/>
  <c r="J7013" i="2"/>
  <c r="L7013" i="2" s="1"/>
  <c r="J8062" i="2"/>
  <c r="L8062" i="2" s="1"/>
  <c r="J9111" i="2"/>
  <c r="L9111" i="2" s="1"/>
  <c r="J10160" i="2"/>
  <c r="L10160" i="2" s="1"/>
  <c r="J655" i="2"/>
  <c r="L655" i="2" s="1"/>
  <c r="J1704" i="2"/>
  <c r="L1704" i="2" s="1"/>
  <c r="J2753" i="2"/>
  <c r="L2753" i="2" s="1"/>
  <c r="J3802" i="2"/>
  <c r="L3802" i="2" s="1"/>
  <c r="J4851" i="2"/>
  <c r="L4851" i="2" s="1"/>
  <c r="J5900" i="2"/>
  <c r="L5900" i="2" s="1"/>
  <c r="J6949" i="2"/>
  <c r="L6949" i="2" s="1"/>
  <c r="J7998" i="2"/>
  <c r="L7998" i="2" s="1"/>
  <c r="J9047" i="2"/>
  <c r="L9047" i="2" s="1"/>
  <c r="J10096" i="2"/>
  <c r="L10096" i="2" s="1"/>
  <c r="J623" i="2"/>
  <c r="L623" i="2" s="1"/>
  <c r="J1672" i="2"/>
  <c r="L1672" i="2" s="1"/>
  <c r="J2721" i="2"/>
  <c r="L2721" i="2" s="1"/>
  <c r="J3770" i="2"/>
  <c r="L3770" i="2" s="1"/>
  <c r="J4819" i="2"/>
  <c r="L4819" i="2" s="1"/>
  <c r="J5868" i="2"/>
  <c r="L5868" i="2" s="1"/>
  <c r="J6917" i="2"/>
  <c r="L6917" i="2" s="1"/>
  <c r="J7966" i="2"/>
  <c r="L7966" i="2" s="1"/>
  <c r="J9015" i="2"/>
  <c r="L9015" i="2" s="1"/>
  <c r="J10064" i="2"/>
  <c r="L10064" i="2" s="1"/>
  <c r="J559" i="2"/>
  <c r="L559" i="2" s="1"/>
  <c r="J1608" i="2"/>
  <c r="L1608" i="2" s="1"/>
  <c r="J2657" i="2"/>
  <c r="L2657" i="2" s="1"/>
  <c r="J3706" i="2"/>
  <c r="L3706" i="2" s="1"/>
  <c r="J4755" i="2"/>
  <c r="L4755" i="2" s="1"/>
  <c r="J5804" i="2"/>
  <c r="L5804" i="2" s="1"/>
  <c r="J6853" i="2"/>
  <c r="L6853" i="2" s="1"/>
  <c r="J7902" i="2"/>
  <c r="L7902" i="2" s="1"/>
  <c r="J8951" i="2"/>
  <c r="L8951" i="2" s="1"/>
  <c r="J10000" i="2"/>
  <c r="L10000" i="2" s="1"/>
  <c r="J495" i="2"/>
  <c r="L495" i="2" s="1"/>
  <c r="J1544" i="2"/>
  <c r="L1544" i="2" s="1"/>
  <c r="J2593" i="2"/>
  <c r="L2593" i="2" s="1"/>
  <c r="J3642" i="2"/>
  <c r="L3642" i="2" s="1"/>
  <c r="J4691" i="2"/>
  <c r="L4691" i="2" s="1"/>
  <c r="J5740" i="2"/>
  <c r="L5740" i="2" s="1"/>
  <c r="J6789" i="2"/>
  <c r="L6789" i="2" s="1"/>
  <c r="J7838" i="2"/>
  <c r="L7838" i="2" s="1"/>
  <c r="J8887" i="2"/>
  <c r="L8887" i="2" s="1"/>
  <c r="J9936" i="2"/>
  <c r="L9936" i="2" s="1"/>
  <c r="J431" i="2"/>
  <c r="L431" i="2" s="1"/>
  <c r="J1480" i="2"/>
  <c r="L1480" i="2" s="1"/>
  <c r="J2529" i="2"/>
  <c r="L2529" i="2" s="1"/>
  <c r="J3578" i="2"/>
  <c r="L3578" i="2" s="1"/>
  <c r="J4627" i="2"/>
  <c r="L4627" i="2" s="1"/>
  <c r="J5676" i="2"/>
  <c r="L5676" i="2" s="1"/>
  <c r="J6725" i="2"/>
  <c r="L6725" i="2" s="1"/>
  <c r="J7774" i="2"/>
  <c r="L7774" i="2" s="1"/>
  <c r="J8823" i="2"/>
  <c r="L8823" i="2" s="1"/>
  <c r="J9872" i="2"/>
  <c r="L9872" i="2" s="1"/>
  <c r="J399" i="2"/>
  <c r="L399" i="2" s="1"/>
  <c r="J1448" i="2"/>
  <c r="L1448" i="2" s="1"/>
  <c r="J2497" i="2"/>
  <c r="L2497" i="2" s="1"/>
  <c r="J3546" i="2"/>
  <c r="L3546" i="2" s="1"/>
  <c r="J4595" i="2"/>
  <c r="L4595" i="2" s="1"/>
  <c r="J5644" i="2"/>
  <c r="L5644" i="2" s="1"/>
  <c r="J6693" i="2"/>
  <c r="L6693" i="2" s="1"/>
  <c r="J7742" i="2"/>
  <c r="L7742" i="2" s="1"/>
  <c r="J8791" i="2"/>
  <c r="L8791" i="2" s="1"/>
  <c r="J9840" i="2"/>
  <c r="L9840" i="2" s="1"/>
  <c r="J335" i="2"/>
  <c r="L335" i="2" s="1"/>
  <c r="J1384" i="2"/>
  <c r="L1384" i="2" s="1"/>
  <c r="J2433" i="2"/>
  <c r="L2433" i="2" s="1"/>
  <c r="J3482" i="2"/>
  <c r="L3482" i="2" s="1"/>
  <c r="J4531" i="2"/>
  <c r="L4531" i="2" s="1"/>
  <c r="J5580" i="2"/>
  <c r="L5580" i="2" s="1"/>
  <c r="J6629" i="2"/>
  <c r="L6629" i="2" s="1"/>
  <c r="J7678" i="2"/>
  <c r="L7678" i="2" s="1"/>
  <c r="J8727" i="2"/>
  <c r="L8727" i="2" s="1"/>
  <c r="J9776" i="2"/>
  <c r="L9776" i="2" s="1"/>
  <c r="J271" i="2"/>
  <c r="L271" i="2" s="1"/>
  <c r="J1320" i="2"/>
  <c r="L1320" i="2" s="1"/>
  <c r="J2369" i="2"/>
  <c r="L2369" i="2" s="1"/>
  <c r="J3418" i="2"/>
  <c r="L3418" i="2" s="1"/>
  <c r="J4467" i="2"/>
  <c r="L4467" i="2" s="1"/>
  <c r="J5516" i="2"/>
  <c r="L5516" i="2" s="1"/>
  <c r="J6565" i="2"/>
  <c r="L6565" i="2" s="1"/>
  <c r="J7614" i="2"/>
  <c r="L7614" i="2" s="1"/>
  <c r="J8663" i="2"/>
  <c r="L8663" i="2" s="1"/>
  <c r="J9712" i="2"/>
  <c r="L9712" i="2" s="1"/>
  <c r="J207" i="2"/>
  <c r="L207" i="2" s="1"/>
  <c r="J1256" i="2"/>
  <c r="L1256" i="2" s="1"/>
  <c r="J2305" i="2"/>
  <c r="L2305" i="2" s="1"/>
  <c r="J3354" i="2"/>
  <c r="L3354" i="2" s="1"/>
  <c r="J4403" i="2"/>
  <c r="L4403" i="2" s="1"/>
  <c r="J5452" i="2"/>
  <c r="L5452" i="2" s="1"/>
  <c r="J6501" i="2"/>
  <c r="L6501" i="2" s="1"/>
  <c r="J7550" i="2"/>
  <c r="L7550" i="2" s="1"/>
  <c r="J8599" i="2"/>
  <c r="L8599" i="2" s="1"/>
  <c r="J9648" i="2"/>
  <c r="L9648" i="2" s="1"/>
  <c r="J143" i="2"/>
  <c r="L143" i="2" s="1"/>
  <c r="J1192" i="2"/>
  <c r="L1192" i="2" s="1"/>
  <c r="J2241" i="2"/>
  <c r="L2241" i="2" s="1"/>
  <c r="J3290" i="2"/>
  <c r="L3290" i="2" s="1"/>
  <c r="J4339" i="2"/>
  <c r="L4339" i="2" s="1"/>
  <c r="J5388" i="2"/>
  <c r="L5388" i="2" s="1"/>
  <c r="J6437" i="2"/>
  <c r="L6437" i="2" s="1"/>
  <c r="J7486" i="2"/>
  <c r="L7486" i="2" s="1"/>
  <c r="J8535" i="2"/>
  <c r="L8535" i="2" s="1"/>
  <c r="J9584" i="2"/>
  <c r="L9584" i="2" s="1"/>
  <c r="J79" i="2"/>
  <c r="L79" i="2" s="1"/>
  <c r="J1128" i="2"/>
  <c r="L1128" i="2" s="1"/>
  <c r="J2177" i="2"/>
  <c r="L2177" i="2" s="1"/>
  <c r="J3226" i="2"/>
  <c r="L3226" i="2" s="1"/>
  <c r="J4275" i="2"/>
  <c r="L4275" i="2" s="1"/>
  <c r="J5324" i="2"/>
  <c r="L5324" i="2" s="1"/>
  <c r="J6373" i="2"/>
  <c r="L6373" i="2" s="1"/>
  <c r="J7422" i="2"/>
  <c r="L7422" i="2" s="1"/>
  <c r="J8471" i="2"/>
  <c r="L8471" i="2" s="1"/>
  <c r="J9520" i="2"/>
  <c r="L9520" i="2" s="1"/>
  <c r="J15" i="2"/>
  <c r="L15" i="2" s="1"/>
  <c r="J2113" i="2"/>
  <c r="L2113" i="2" s="1"/>
  <c r="J1064" i="2"/>
  <c r="L1064" i="2" s="1"/>
  <c r="J3162" i="2"/>
  <c r="L3162" i="2" s="1"/>
  <c r="J4211" i="2"/>
  <c r="L4211" i="2" s="1"/>
  <c r="J5260" i="2"/>
  <c r="L5260" i="2" s="1"/>
  <c r="J6309" i="2"/>
  <c r="L6309" i="2" s="1"/>
  <c r="J7358" i="2"/>
  <c r="L7358" i="2" s="1"/>
  <c r="J8407" i="2"/>
  <c r="L8407" i="2" s="1"/>
  <c r="J9456" i="2"/>
  <c r="L9456" i="2" s="1"/>
  <c r="K1032" i="2"/>
  <c r="M1032" i="2" s="1"/>
  <c r="K3130" i="2"/>
  <c r="M3130" i="2" s="1"/>
  <c r="K2081" i="2"/>
  <c r="M2081" i="2" s="1"/>
  <c r="K4179" i="2"/>
  <c r="M4179" i="2" s="1"/>
  <c r="K5228" i="2"/>
  <c r="M5228" i="2" s="1"/>
  <c r="K6277" i="2"/>
  <c r="M6277" i="2" s="1"/>
  <c r="K7326" i="2"/>
  <c r="M7326" i="2" s="1"/>
  <c r="K8375" i="2"/>
  <c r="M8375" i="2" s="1"/>
  <c r="K10473" i="2"/>
  <c r="M10473" i="2" s="1"/>
  <c r="K9424" i="2"/>
  <c r="M9424" i="2" s="1"/>
  <c r="K968" i="2"/>
  <c r="M968" i="2" s="1"/>
  <c r="K3066" i="2"/>
  <c r="M3066" i="2" s="1"/>
  <c r="K2017" i="2"/>
  <c r="M2017" i="2" s="1"/>
  <c r="K4115" i="2"/>
  <c r="M4115" i="2" s="1"/>
  <c r="K5164" i="2"/>
  <c r="M5164" i="2" s="1"/>
  <c r="K6213" i="2"/>
  <c r="M6213" i="2" s="1"/>
  <c r="K7262" i="2"/>
  <c r="M7262" i="2" s="1"/>
  <c r="K8311" i="2"/>
  <c r="M8311" i="2" s="1"/>
  <c r="K10409" i="2"/>
  <c r="M10409" i="2" s="1"/>
  <c r="K9360" i="2"/>
  <c r="M9360" i="2" s="1"/>
  <c r="K904" i="2"/>
  <c r="M904" i="2" s="1"/>
  <c r="K3002" i="2"/>
  <c r="M3002" i="2" s="1"/>
  <c r="K1953" i="2"/>
  <c r="M1953" i="2" s="1"/>
  <c r="K4051" i="2"/>
  <c r="M4051" i="2" s="1"/>
  <c r="K5100" i="2"/>
  <c r="M5100" i="2" s="1"/>
  <c r="K6149" i="2"/>
  <c r="M6149" i="2" s="1"/>
  <c r="K7198" i="2"/>
  <c r="M7198" i="2" s="1"/>
  <c r="K8247" i="2"/>
  <c r="M8247" i="2" s="1"/>
  <c r="K10345" i="2"/>
  <c r="M10345" i="2" s="1"/>
  <c r="K9296" i="2"/>
  <c r="M9296" i="2" s="1"/>
  <c r="K872" i="2"/>
  <c r="M872" i="2" s="1"/>
  <c r="K1921" i="2"/>
  <c r="M1921" i="2" s="1"/>
  <c r="K2970" i="2"/>
  <c r="M2970" i="2" s="1"/>
  <c r="K4019" i="2"/>
  <c r="M4019" i="2" s="1"/>
  <c r="K5068" i="2"/>
  <c r="M5068" i="2" s="1"/>
  <c r="K6117" i="2"/>
  <c r="M6117" i="2" s="1"/>
  <c r="K7166" i="2"/>
  <c r="M7166" i="2" s="1"/>
  <c r="K8215" i="2"/>
  <c r="M8215" i="2" s="1"/>
  <c r="K9264" i="2"/>
  <c r="M9264" i="2" s="1"/>
  <c r="K10313" i="2"/>
  <c r="M10313" i="2" s="1"/>
  <c r="K808" i="2"/>
  <c r="M808" i="2" s="1"/>
  <c r="K1857" i="2"/>
  <c r="M1857" i="2" s="1"/>
  <c r="K2906" i="2"/>
  <c r="M2906" i="2" s="1"/>
  <c r="K3955" i="2"/>
  <c r="M3955" i="2" s="1"/>
  <c r="K5004" i="2"/>
  <c r="M5004" i="2" s="1"/>
  <c r="K6053" i="2"/>
  <c r="M6053" i="2" s="1"/>
  <c r="K7102" i="2"/>
  <c r="M7102" i="2" s="1"/>
  <c r="K8151" i="2"/>
  <c r="M8151" i="2" s="1"/>
  <c r="K9200" i="2"/>
  <c r="M9200" i="2" s="1"/>
  <c r="K10249" i="2"/>
  <c r="M10249" i="2" s="1"/>
  <c r="K744" i="2"/>
  <c r="M744" i="2" s="1"/>
  <c r="K1793" i="2"/>
  <c r="M1793" i="2" s="1"/>
  <c r="K2842" i="2"/>
  <c r="M2842" i="2" s="1"/>
  <c r="K3891" i="2"/>
  <c r="M3891" i="2" s="1"/>
  <c r="K4940" i="2"/>
  <c r="M4940" i="2" s="1"/>
  <c r="K5989" i="2"/>
  <c r="M5989" i="2" s="1"/>
  <c r="K7038" i="2"/>
  <c r="M7038" i="2" s="1"/>
  <c r="K8087" i="2"/>
  <c r="M8087" i="2" s="1"/>
  <c r="K9136" i="2"/>
  <c r="M9136" i="2" s="1"/>
  <c r="K10185" i="2"/>
  <c r="M10185" i="2" s="1"/>
  <c r="K712" i="2"/>
  <c r="M712" i="2" s="1"/>
  <c r="K1761" i="2"/>
  <c r="M1761" i="2" s="1"/>
  <c r="K2810" i="2"/>
  <c r="M2810" i="2" s="1"/>
  <c r="K3859" i="2"/>
  <c r="M3859" i="2" s="1"/>
  <c r="K4908" i="2"/>
  <c r="M4908" i="2" s="1"/>
  <c r="K5957" i="2"/>
  <c r="M5957" i="2" s="1"/>
  <c r="K7006" i="2"/>
  <c r="M7006" i="2" s="1"/>
  <c r="K8055" i="2"/>
  <c r="M8055" i="2" s="1"/>
  <c r="K9104" i="2"/>
  <c r="M9104" i="2" s="1"/>
  <c r="K10153" i="2"/>
  <c r="M10153" i="2" s="1"/>
  <c r="K680" i="2"/>
  <c r="M680" i="2" s="1"/>
  <c r="K1729" i="2"/>
  <c r="M1729" i="2" s="1"/>
  <c r="K2778" i="2"/>
  <c r="M2778" i="2" s="1"/>
  <c r="K3827" i="2"/>
  <c r="M3827" i="2" s="1"/>
  <c r="K4876" i="2"/>
  <c r="M4876" i="2" s="1"/>
  <c r="K5925" i="2"/>
  <c r="M5925" i="2" s="1"/>
  <c r="K6974" i="2"/>
  <c r="M6974" i="2" s="1"/>
  <c r="K8023" i="2"/>
  <c r="M8023" i="2" s="1"/>
  <c r="K9072" i="2"/>
  <c r="M9072" i="2" s="1"/>
  <c r="K10121" i="2"/>
  <c r="M10121" i="2" s="1"/>
  <c r="K616" i="2"/>
  <c r="M616" i="2" s="1"/>
  <c r="K1665" i="2"/>
  <c r="M1665" i="2" s="1"/>
  <c r="K2714" i="2"/>
  <c r="M2714" i="2" s="1"/>
  <c r="K3763" i="2"/>
  <c r="M3763" i="2" s="1"/>
  <c r="K4812" i="2"/>
  <c r="M4812" i="2" s="1"/>
  <c r="K5861" i="2"/>
  <c r="M5861" i="2" s="1"/>
  <c r="K6910" i="2"/>
  <c r="M6910" i="2" s="1"/>
  <c r="K7959" i="2"/>
  <c r="M7959" i="2" s="1"/>
  <c r="K9008" i="2"/>
  <c r="M9008" i="2" s="1"/>
  <c r="K10057" i="2"/>
  <c r="M10057" i="2" s="1"/>
  <c r="K584" i="2"/>
  <c r="M584" i="2" s="1"/>
  <c r="K1633" i="2"/>
  <c r="M1633" i="2" s="1"/>
  <c r="K2682" i="2"/>
  <c r="M2682" i="2" s="1"/>
  <c r="K3731" i="2"/>
  <c r="M3731" i="2" s="1"/>
  <c r="K4780" i="2"/>
  <c r="M4780" i="2" s="1"/>
  <c r="K5829" i="2"/>
  <c r="M5829" i="2" s="1"/>
  <c r="K6878" i="2"/>
  <c r="M6878" i="2" s="1"/>
  <c r="K7927" i="2"/>
  <c r="M7927" i="2" s="1"/>
  <c r="K8976" i="2"/>
  <c r="M8976" i="2" s="1"/>
  <c r="K10025" i="2"/>
  <c r="M10025" i="2" s="1"/>
  <c r="K520" i="2"/>
  <c r="M520" i="2" s="1"/>
  <c r="K1569" i="2"/>
  <c r="M1569" i="2" s="1"/>
  <c r="K2618" i="2"/>
  <c r="M2618" i="2" s="1"/>
  <c r="K3667" i="2"/>
  <c r="M3667" i="2" s="1"/>
  <c r="K4716" i="2"/>
  <c r="M4716" i="2" s="1"/>
  <c r="K5765" i="2"/>
  <c r="M5765" i="2" s="1"/>
  <c r="K6814" i="2"/>
  <c r="M6814" i="2" s="1"/>
  <c r="K7863" i="2"/>
  <c r="M7863" i="2" s="1"/>
  <c r="K8912" i="2"/>
  <c r="M8912" i="2" s="1"/>
  <c r="K9961" i="2"/>
  <c r="M9961" i="2" s="1"/>
  <c r="K488" i="2"/>
  <c r="M488" i="2" s="1"/>
  <c r="K1537" i="2"/>
  <c r="M1537" i="2" s="1"/>
  <c r="K2586" i="2"/>
  <c r="M2586" i="2" s="1"/>
  <c r="K3635" i="2"/>
  <c r="M3635" i="2" s="1"/>
  <c r="K4684" i="2"/>
  <c r="M4684" i="2" s="1"/>
  <c r="K5733" i="2"/>
  <c r="M5733" i="2" s="1"/>
  <c r="K6782" i="2"/>
  <c r="M6782" i="2" s="1"/>
  <c r="K7831" i="2"/>
  <c r="M7831" i="2" s="1"/>
  <c r="K8880" i="2"/>
  <c r="M8880" i="2" s="1"/>
  <c r="K9929" i="2"/>
  <c r="M9929" i="2" s="1"/>
  <c r="K424" i="2"/>
  <c r="M424" i="2" s="1"/>
  <c r="K1473" i="2"/>
  <c r="M1473" i="2" s="1"/>
  <c r="K2522" i="2"/>
  <c r="M2522" i="2" s="1"/>
  <c r="K3571" i="2"/>
  <c r="M3571" i="2" s="1"/>
  <c r="K4620" i="2"/>
  <c r="M4620" i="2" s="1"/>
  <c r="K5669" i="2"/>
  <c r="M5669" i="2" s="1"/>
  <c r="K6718" i="2"/>
  <c r="M6718" i="2" s="1"/>
  <c r="K7767" i="2"/>
  <c r="M7767" i="2" s="1"/>
  <c r="K8816" i="2"/>
  <c r="M8816" i="2" s="1"/>
  <c r="K9865" i="2"/>
  <c r="M9865" i="2" s="1"/>
  <c r="K360" i="2"/>
  <c r="M360" i="2" s="1"/>
  <c r="K1409" i="2"/>
  <c r="M1409" i="2" s="1"/>
  <c r="K2458" i="2"/>
  <c r="M2458" i="2" s="1"/>
  <c r="K3507" i="2"/>
  <c r="M3507" i="2" s="1"/>
  <c r="K4556" i="2"/>
  <c r="M4556" i="2" s="1"/>
  <c r="K5605" i="2"/>
  <c r="M5605" i="2" s="1"/>
  <c r="K6654" i="2"/>
  <c r="M6654" i="2" s="1"/>
  <c r="K7703" i="2"/>
  <c r="M7703" i="2" s="1"/>
  <c r="K8752" i="2"/>
  <c r="M8752" i="2" s="1"/>
  <c r="K9801" i="2"/>
  <c r="M9801" i="2" s="1"/>
  <c r="K296" i="2"/>
  <c r="M296" i="2" s="1"/>
  <c r="K1345" i="2"/>
  <c r="M1345" i="2" s="1"/>
  <c r="K2394" i="2"/>
  <c r="M2394" i="2" s="1"/>
  <c r="K3443" i="2"/>
  <c r="M3443" i="2" s="1"/>
  <c r="K4492" i="2"/>
  <c r="M4492" i="2" s="1"/>
  <c r="K5541" i="2"/>
  <c r="M5541" i="2" s="1"/>
  <c r="K6590" i="2"/>
  <c r="M6590" i="2" s="1"/>
  <c r="K7639" i="2"/>
  <c r="M7639" i="2" s="1"/>
  <c r="K8688" i="2"/>
  <c r="M8688" i="2" s="1"/>
  <c r="K9737" i="2"/>
  <c r="M9737" i="2" s="1"/>
  <c r="K232" i="2"/>
  <c r="M232" i="2" s="1"/>
  <c r="K1281" i="2"/>
  <c r="M1281" i="2" s="1"/>
  <c r="K2330" i="2"/>
  <c r="M2330" i="2" s="1"/>
  <c r="K3379" i="2"/>
  <c r="M3379" i="2" s="1"/>
  <c r="K4428" i="2"/>
  <c r="M4428" i="2" s="1"/>
  <c r="K5477" i="2"/>
  <c r="M5477" i="2" s="1"/>
  <c r="K6526" i="2"/>
  <c r="M6526" i="2" s="1"/>
  <c r="K7575" i="2"/>
  <c r="M7575" i="2" s="1"/>
  <c r="K8624" i="2"/>
  <c r="M8624" i="2" s="1"/>
  <c r="K9673" i="2"/>
  <c r="M9673" i="2" s="1"/>
  <c r="K200" i="2"/>
  <c r="M200" i="2" s="1"/>
  <c r="K1249" i="2"/>
  <c r="M1249" i="2" s="1"/>
  <c r="K2298" i="2"/>
  <c r="M2298" i="2" s="1"/>
  <c r="K3347" i="2"/>
  <c r="M3347" i="2" s="1"/>
  <c r="K4396" i="2"/>
  <c r="M4396" i="2" s="1"/>
  <c r="K5445" i="2"/>
  <c r="M5445" i="2" s="1"/>
  <c r="K6494" i="2"/>
  <c r="M6494" i="2" s="1"/>
  <c r="K7543" i="2"/>
  <c r="M7543" i="2" s="1"/>
  <c r="K8592" i="2"/>
  <c r="M8592" i="2" s="1"/>
  <c r="K9641" i="2"/>
  <c r="M9641" i="2" s="1"/>
  <c r="K1185" i="2"/>
  <c r="M1185" i="2" s="1"/>
  <c r="K136" i="2"/>
  <c r="M136" i="2" s="1"/>
  <c r="K2234" i="2"/>
  <c r="M2234" i="2" s="1"/>
  <c r="K3283" i="2"/>
  <c r="M3283" i="2" s="1"/>
  <c r="K5381" i="2"/>
  <c r="M5381" i="2" s="1"/>
  <c r="K4332" i="2"/>
  <c r="M4332" i="2" s="1"/>
  <c r="K6430" i="2"/>
  <c r="M6430" i="2" s="1"/>
  <c r="K7479" i="2"/>
  <c r="M7479" i="2" s="1"/>
  <c r="K8528" i="2"/>
  <c r="M8528" i="2" s="1"/>
  <c r="K9577" i="2"/>
  <c r="M9577" i="2" s="1"/>
  <c r="K1153" i="2"/>
  <c r="M1153" i="2" s="1"/>
  <c r="K104" i="2"/>
  <c r="M104" i="2" s="1"/>
  <c r="K2202" i="2"/>
  <c r="M2202" i="2" s="1"/>
  <c r="K3251" i="2"/>
  <c r="M3251" i="2" s="1"/>
  <c r="K5349" i="2"/>
  <c r="M5349" i="2" s="1"/>
  <c r="K4300" i="2"/>
  <c r="M4300" i="2" s="1"/>
  <c r="K6398" i="2"/>
  <c r="M6398" i="2" s="1"/>
  <c r="K7447" i="2"/>
  <c r="M7447" i="2" s="1"/>
  <c r="K8496" i="2"/>
  <c r="M8496" i="2" s="1"/>
  <c r="K9545" i="2"/>
  <c r="M9545" i="2" s="1"/>
  <c r="K1121" i="2"/>
  <c r="M1121" i="2" s="1"/>
  <c r="K72" i="2"/>
  <c r="M72" i="2" s="1"/>
  <c r="K2170" i="2"/>
  <c r="M2170" i="2" s="1"/>
  <c r="K3219" i="2"/>
  <c r="M3219" i="2" s="1"/>
  <c r="K5317" i="2"/>
  <c r="M5317" i="2" s="1"/>
  <c r="K4268" i="2"/>
  <c r="M4268" i="2" s="1"/>
  <c r="K6366" i="2"/>
  <c r="M6366" i="2" s="1"/>
  <c r="K7415" i="2"/>
  <c r="M7415" i="2" s="1"/>
  <c r="K8464" i="2"/>
  <c r="M8464" i="2" s="1"/>
  <c r="K9513" i="2"/>
  <c r="M9513" i="2" s="1"/>
  <c r="K1057" i="2"/>
  <c r="M1057" i="2" s="1"/>
  <c r="K8" i="2"/>
  <c r="M8" i="2" s="1"/>
  <c r="K2106" i="2"/>
  <c r="M2106" i="2" s="1"/>
  <c r="K3155" i="2"/>
  <c r="M3155" i="2" s="1"/>
  <c r="K4204" i="2"/>
  <c r="M4204" i="2" s="1"/>
  <c r="K5253" i="2"/>
  <c r="M5253" i="2" s="1"/>
  <c r="K6302" i="2"/>
  <c r="M6302" i="2" s="1"/>
  <c r="K7351" i="2"/>
  <c r="M7351" i="2" s="1"/>
  <c r="K8400" i="2"/>
  <c r="M8400" i="2" s="1"/>
  <c r="K9449" i="2"/>
  <c r="M9449" i="2" s="1"/>
  <c r="J1038" i="2"/>
  <c r="L1038" i="2" s="1"/>
  <c r="J2087" i="2"/>
  <c r="L2087" i="2" s="1"/>
  <c r="J3136" i="2"/>
  <c r="L3136" i="2" s="1"/>
  <c r="J5234" i="2"/>
  <c r="L5234" i="2" s="1"/>
  <c r="J4185" i="2"/>
  <c r="L4185" i="2" s="1"/>
  <c r="J6283" i="2"/>
  <c r="L6283" i="2" s="1"/>
  <c r="J7332" i="2"/>
  <c r="L7332" i="2" s="1"/>
  <c r="J8381" i="2"/>
  <c r="L8381" i="2" s="1"/>
  <c r="J9430" i="2"/>
  <c r="L9430" i="2" s="1"/>
  <c r="J10479" i="2"/>
  <c r="L10479" i="2" s="1"/>
  <c r="J1006" i="2"/>
  <c r="L1006" i="2" s="1"/>
  <c r="J2055" i="2"/>
  <c r="L2055" i="2" s="1"/>
  <c r="J3104" i="2"/>
  <c r="L3104" i="2" s="1"/>
  <c r="J4153" i="2"/>
  <c r="L4153" i="2" s="1"/>
  <c r="J5202" i="2"/>
  <c r="L5202" i="2" s="1"/>
  <c r="J6251" i="2"/>
  <c r="L6251" i="2" s="1"/>
  <c r="J7300" i="2"/>
  <c r="L7300" i="2" s="1"/>
  <c r="J8349" i="2"/>
  <c r="L8349" i="2" s="1"/>
  <c r="J9398" i="2"/>
  <c r="L9398" i="2" s="1"/>
  <c r="J10447" i="2"/>
  <c r="L10447" i="2" s="1"/>
  <c r="J974" i="2"/>
  <c r="L974" i="2" s="1"/>
  <c r="J2023" i="2"/>
  <c r="L2023" i="2" s="1"/>
  <c r="J3072" i="2"/>
  <c r="L3072" i="2" s="1"/>
  <c r="J4121" i="2"/>
  <c r="L4121" i="2" s="1"/>
  <c r="J5170" i="2"/>
  <c r="L5170" i="2" s="1"/>
  <c r="J6219" i="2"/>
  <c r="L6219" i="2" s="1"/>
  <c r="J7268" i="2"/>
  <c r="L7268" i="2" s="1"/>
  <c r="J8317" i="2"/>
  <c r="L8317" i="2" s="1"/>
  <c r="J9366" i="2"/>
  <c r="L9366" i="2" s="1"/>
  <c r="J10415" i="2"/>
  <c r="L10415" i="2" s="1"/>
  <c r="J942" i="2"/>
  <c r="L942" i="2" s="1"/>
  <c r="J1991" i="2"/>
  <c r="L1991" i="2" s="1"/>
  <c r="J3040" i="2"/>
  <c r="L3040" i="2" s="1"/>
  <c r="J4089" i="2"/>
  <c r="L4089" i="2" s="1"/>
  <c r="J5138" i="2"/>
  <c r="L5138" i="2" s="1"/>
  <c r="J7236" i="2"/>
  <c r="L7236" i="2" s="1"/>
  <c r="J6187" i="2"/>
  <c r="L6187" i="2" s="1"/>
  <c r="J8285" i="2"/>
  <c r="L8285" i="2" s="1"/>
  <c r="J9334" i="2"/>
  <c r="L9334" i="2" s="1"/>
  <c r="J10383" i="2"/>
  <c r="L10383" i="2" s="1"/>
  <c r="J910" i="2"/>
  <c r="L910" i="2" s="1"/>
  <c r="J1959" i="2"/>
  <c r="L1959" i="2" s="1"/>
  <c r="J3008" i="2"/>
  <c r="L3008" i="2" s="1"/>
  <c r="J5106" i="2"/>
  <c r="L5106" i="2" s="1"/>
  <c r="J4057" i="2"/>
  <c r="L4057" i="2" s="1"/>
  <c r="J6155" i="2"/>
  <c r="L6155" i="2" s="1"/>
  <c r="J7204" i="2"/>
  <c r="L7204" i="2" s="1"/>
  <c r="J9302" i="2"/>
  <c r="L9302" i="2" s="1"/>
  <c r="J8253" i="2"/>
  <c r="L8253" i="2" s="1"/>
  <c r="J10351" i="2"/>
  <c r="L10351" i="2" s="1"/>
  <c r="J878" i="2"/>
  <c r="L878" i="2" s="1"/>
  <c r="J1927" i="2"/>
  <c r="L1927" i="2" s="1"/>
  <c r="J2976" i="2"/>
  <c r="L2976" i="2" s="1"/>
  <c r="J4025" i="2"/>
  <c r="L4025" i="2" s="1"/>
  <c r="J5074" i="2"/>
  <c r="L5074" i="2" s="1"/>
  <c r="J6123" i="2"/>
  <c r="L6123" i="2" s="1"/>
  <c r="J7172" i="2"/>
  <c r="L7172" i="2" s="1"/>
  <c r="J8221" i="2"/>
  <c r="L8221" i="2" s="1"/>
  <c r="J9270" i="2"/>
  <c r="L9270" i="2" s="1"/>
  <c r="J10319" i="2"/>
  <c r="L10319" i="2" s="1"/>
  <c r="J846" i="2"/>
  <c r="L846" i="2" s="1"/>
  <c r="J1895" i="2"/>
  <c r="L1895" i="2" s="1"/>
  <c r="J2944" i="2"/>
  <c r="L2944" i="2" s="1"/>
  <c r="J5042" i="2"/>
  <c r="L5042" i="2" s="1"/>
  <c r="J3993" i="2"/>
  <c r="L3993" i="2" s="1"/>
  <c r="J6091" i="2"/>
  <c r="L6091" i="2" s="1"/>
  <c r="J7140" i="2"/>
  <c r="L7140" i="2" s="1"/>
  <c r="J8189" i="2"/>
  <c r="L8189" i="2" s="1"/>
  <c r="J9238" i="2"/>
  <c r="L9238" i="2" s="1"/>
  <c r="J10287" i="2"/>
  <c r="L10287" i="2" s="1"/>
  <c r="J814" i="2"/>
  <c r="L814" i="2" s="1"/>
  <c r="J1863" i="2"/>
  <c r="L1863" i="2" s="1"/>
  <c r="J2912" i="2"/>
  <c r="L2912" i="2" s="1"/>
  <c r="J3961" i="2"/>
  <c r="L3961" i="2" s="1"/>
  <c r="J5010" i="2"/>
  <c r="L5010" i="2" s="1"/>
  <c r="J6059" i="2"/>
  <c r="L6059" i="2" s="1"/>
  <c r="J7108" i="2"/>
  <c r="L7108" i="2" s="1"/>
  <c r="J8157" i="2"/>
  <c r="L8157" i="2" s="1"/>
  <c r="J9206" i="2"/>
  <c r="L9206" i="2" s="1"/>
  <c r="J10255" i="2"/>
  <c r="L10255" i="2" s="1"/>
  <c r="J782" i="2"/>
  <c r="L782" i="2" s="1"/>
  <c r="J1831" i="2"/>
  <c r="L1831" i="2" s="1"/>
  <c r="J2880" i="2"/>
  <c r="L2880" i="2" s="1"/>
  <c r="J3929" i="2"/>
  <c r="L3929" i="2" s="1"/>
  <c r="J4978" i="2"/>
  <c r="L4978" i="2" s="1"/>
  <c r="J6027" i="2"/>
  <c r="L6027" i="2" s="1"/>
  <c r="J7076" i="2"/>
  <c r="L7076" i="2" s="1"/>
  <c r="J8125" i="2"/>
  <c r="L8125" i="2" s="1"/>
  <c r="J9174" i="2"/>
  <c r="L9174" i="2" s="1"/>
  <c r="J10223" i="2"/>
  <c r="L10223" i="2" s="1"/>
  <c r="J750" i="2"/>
  <c r="L750" i="2" s="1"/>
  <c r="J1799" i="2"/>
  <c r="L1799" i="2" s="1"/>
  <c r="J2848" i="2"/>
  <c r="L2848" i="2" s="1"/>
  <c r="J3897" i="2"/>
  <c r="L3897" i="2" s="1"/>
  <c r="J4946" i="2"/>
  <c r="L4946" i="2" s="1"/>
  <c r="J5995" i="2"/>
  <c r="L5995" i="2" s="1"/>
  <c r="J7044" i="2"/>
  <c r="L7044" i="2" s="1"/>
  <c r="J8093" i="2"/>
  <c r="L8093" i="2" s="1"/>
  <c r="J9142" i="2"/>
  <c r="L9142" i="2" s="1"/>
  <c r="J10191" i="2"/>
  <c r="L10191" i="2" s="1"/>
  <c r="J718" i="2"/>
  <c r="L718" i="2" s="1"/>
  <c r="J1767" i="2"/>
  <c r="L1767" i="2" s="1"/>
  <c r="J2816" i="2"/>
  <c r="L2816" i="2" s="1"/>
  <c r="J3865" i="2"/>
  <c r="L3865" i="2" s="1"/>
  <c r="J4914" i="2"/>
  <c r="L4914" i="2" s="1"/>
  <c r="J5963" i="2"/>
  <c r="L5963" i="2" s="1"/>
  <c r="J7012" i="2"/>
  <c r="L7012" i="2" s="1"/>
  <c r="J8061" i="2"/>
  <c r="L8061" i="2" s="1"/>
  <c r="J9110" i="2"/>
  <c r="L9110" i="2" s="1"/>
  <c r="J10159" i="2"/>
  <c r="L10159" i="2" s="1"/>
  <c r="J686" i="2"/>
  <c r="L686" i="2" s="1"/>
  <c r="J1735" i="2"/>
  <c r="L1735" i="2" s="1"/>
  <c r="J2784" i="2"/>
  <c r="L2784" i="2" s="1"/>
  <c r="J3833" i="2"/>
  <c r="L3833" i="2" s="1"/>
  <c r="J4882" i="2"/>
  <c r="L4882" i="2" s="1"/>
  <c r="J5931" i="2"/>
  <c r="L5931" i="2" s="1"/>
  <c r="J6980" i="2"/>
  <c r="L6980" i="2" s="1"/>
  <c r="J8029" i="2"/>
  <c r="L8029" i="2" s="1"/>
  <c r="J9078" i="2"/>
  <c r="L9078" i="2" s="1"/>
  <c r="J10127" i="2"/>
  <c r="L10127" i="2" s="1"/>
  <c r="J654" i="2"/>
  <c r="L654" i="2" s="1"/>
  <c r="J1703" i="2"/>
  <c r="L1703" i="2" s="1"/>
  <c r="J2752" i="2"/>
  <c r="L2752" i="2" s="1"/>
  <c r="J3801" i="2"/>
  <c r="L3801" i="2" s="1"/>
  <c r="J4850" i="2"/>
  <c r="L4850" i="2" s="1"/>
  <c r="J5899" i="2"/>
  <c r="L5899" i="2" s="1"/>
  <c r="J6948" i="2"/>
  <c r="L6948" i="2" s="1"/>
  <c r="J7997" i="2"/>
  <c r="L7997" i="2" s="1"/>
  <c r="J9046" i="2"/>
  <c r="L9046" i="2" s="1"/>
  <c r="J10095" i="2"/>
  <c r="L10095" i="2" s="1"/>
  <c r="J622" i="2"/>
  <c r="L622" i="2" s="1"/>
  <c r="J1671" i="2"/>
  <c r="L1671" i="2" s="1"/>
  <c r="J2720" i="2"/>
  <c r="L2720" i="2" s="1"/>
  <c r="J3769" i="2"/>
  <c r="L3769" i="2" s="1"/>
  <c r="J4818" i="2"/>
  <c r="L4818" i="2" s="1"/>
  <c r="J5867" i="2"/>
  <c r="L5867" i="2" s="1"/>
  <c r="J6916" i="2"/>
  <c r="L6916" i="2" s="1"/>
  <c r="J7965" i="2"/>
  <c r="L7965" i="2" s="1"/>
  <c r="J9014" i="2"/>
  <c r="L9014" i="2" s="1"/>
  <c r="J10063" i="2"/>
  <c r="L10063" i="2" s="1"/>
  <c r="J590" i="2"/>
  <c r="L590" i="2" s="1"/>
  <c r="J1639" i="2"/>
  <c r="L1639" i="2" s="1"/>
  <c r="J2688" i="2"/>
  <c r="L2688" i="2" s="1"/>
  <c r="J3737" i="2"/>
  <c r="L3737" i="2" s="1"/>
  <c r="J4786" i="2"/>
  <c r="L4786" i="2" s="1"/>
  <c r="J5835" i="2"/>
  <c r="L5835" i="2" s="1"/>
  <c r="J6884" i="2"/>
  <c r="L6884" i="2" s="1"/>
  <c r="J7933" i="2"/>
  <c r="L7933" i="2" s="1"/>
  <c r="J8982" i="2"/>
  <c r="L8982" i="2" s="1"/>
  <c r="J10031" i="2"/>
  <c r="L10031" i="2" s="1"/>
  <c r="J558" i="2"/>
  <c r="L558" i="2" s="1"/>
  <c r="J1607" i="2"/>
  <c r="L1607" i="2" s="1"/>
  <c r="J2656" i="2"/>
  <c r="L2656" i="2" s="1"/>
  <c r="J3705" i="2"/>
  <c r="L3705" i="2" s="1"/>
  <c r="J4754" i="2"/>
  <c r="L4754" i="2" s="1"/>
  <c r="J5803" i="2"/>
  <c r="L5803" i="2" s="1"/>
  <c r="J6852" i="2"/>
  <c r="L6852" i="2" s="1"/>
  <c r="J7901" i="2"/>
  <c r="L7901" i="2" s="1"/>
  <c r="J8950" i="2"/>
  <c r="L8950" i="2" s="1"/>
  <c r="J9999" i="2"/>
  <c r="L9999" i="2" s="1"/>
  <c r="J526" i="2"/>
  <c r="L526" i="2" s="1"/>
  <c r="J1575" i="2"/>
  <c r="L1575" i="2" s="1"/>
  <c r="J2624" i="2"/>
  <c r="L2624" i="2" s="1"/>
  <c r="J3673" i="2"/>
  <c r="L3673" i="2" s="1"/>
  <c r="J4722" i="2"/>
  <c r="L4722" i="2" s="1"/>
  <c r="J5771" i="2"/>
  <c r="L5771" i="2" s="1"/>
  <c r="J6820" i="2"/>
  <c r="L6820" i="2" s="1"/>
  <c r="J7869" i="2"/>
  <c r="L7869" i="2" s="1"/>
  <c r="J8918" i="2"/>
  <c r="L8918" i="2" s="1"/>
  <c r="J9967" i="2"/>
  <c r="L9967" i="2" s="1"/>
  <c r="J494" i="2"/>
  <c r="L494" i="2" s="1"/>
  <c r="J1543" i="2"/>
  <c r="L1543" i="2" s="1"/>
  <c r="J2592" i="2"/>
  <c r="L2592" i="2" s="1"/>
  <c r="J3641" i="2"/>
  <c r="L3641" i="2" s="1"/>
  <c r="J4690" i="2"/>
  <c r="L4690" i="2" s="1"/>
  <c r="J5739" i="2"/>
  <c r="L5739" i="2" s="1"/>
  <c r="J6788" i="2"/>
  <c r="L6788" i="2" s="1"/>
  <c r="J7837" i="2"/>
  <c r="L7837" i="2" s="1"/>
  <c r="J8886" i="2"/>
  <c r="L8886" i="2" s="1"/>
  <c r="J9935" i="2"/>
  <c r="L9935" i="2" s="1"/>
  <c r="J462" i="2"/>
  <c r="L462" i="2" s="1"/>
  <c r="J1511" i="2"/>
  <c r="L1511" i="2" s="1"/>
  <c r="J2560" i="2"/>
  <c r="L2560" i="2" s="1"/>
  <c r="J3609" i="2"/>
  <c r="L3609" i="2" s="1"/>
  <c r="J4658" i="2"/>
  <c r="L4658" i="2" s="1"/>
  <c r="J5707" i="2"/>
  <c r="L5707" i="2" s="1"/>
  <c r="J6756" i="2"/>
  <c r="L6756" i="2" s="1"/>
  <c r="J7805" i="2"/>
  <c r="L7805" i="2" s="1"/>
  <c r="J8854" i="2"/>
  <c r="L8854" i="2" s="1"/>
  <c r="J9903" i="2"/>
  <c r="L9903" i="2" s="1"/>
  <c r="J430" i="2"/>
  <c r="L430" i="2" s="1"/>
  <c r="J1479" i="2"/>
  <c r="L1479" i="2" s="1"/>
  <c r="J2528" i="2"/>
  <c r="L2528" i="2" s="1"/>
  <c r="J3577" i="2"/>
  <c r="L3577" i="2" s="1"/>
  <c r="J4626" i="2"/>
  <c r="L4626" i="2" s="1"/>
  <c r="J5675" i="2"/>
  <c r="L5675" i="2" s="1"/>
  <c r="J6724" i="2"/>
  <c r="L6724" i="2" s="1"/>
  <c r="J7773" i="2"/>
  <c r="L7773" i="2" s="1"/>
  <c r="J8822" i="2"/>
  <c r="L8822" i="2" s="1"/>
  <c r="J9871" i="2"/>
  <c r="L9871" i="2" s="1"/>
  <c r="J398" i="2"/>
  <c r="L398" i="2" s="1"/>
  <c r="J1447" i="2"/>
  <c r="L1447" i="2" s="1"/>
  <c r="J2496" i="2"/>
  <c r="L2496" i="2" s="1"/>
  <c r="J3545" i="2"/>
  <c r="L3545" i="2" s="1"/>
  <c r="J4594" i="2"/>
  <c r="L4594" i="2" s="1"/>
  <c r="J5643" i="2"/>
  <c r="L5643" i="2" s="1"/>
  <c r="J6692" i="2"/>
  <c r="L6692" i="2" s="1"/>
  <c r="J7741" i="2"/>
  <c r="L7741" i="2" s="1"/>
  <c r="J8790" i="2"/>
  <c r="L8790" i="2" s="1"/>
  <c r="J9839" i="2"/>
  <c r="L9839" i="2" s="1"/>
  <c r="J366" i="2"/>
  <c r="L366" i="2" s="1"/>
  <c r="J1415" i="2"/>
  <c r="L1415" i="2" s="1"/>
  <c r="J2464" i="2"/>
  <c r="L2464" i="2" s="1"/>
  <c r="J3513" i="2"/>
  <c r="L3513" i="2" s="1"/>
  <c r="J4562" i="2"/>
  <c r="L4562" i="2" s="1"/>
  <c r="J5611" i="2"/>
  <c r="L5611" i="2" s="1"/>
  <c r="J6660" i="2"/>
  <c r="L6660" i="2" s="1"/>
  <c r="J7709" i="2"/>
  <c r="L7709" i="2" s="1"/>
  <c r="J8758" i="2"/>
  <c r="L8758" i="2" s="1"/>
  <c r="J9807" i="2"/>
  <c r="L9807" i="2" s="1"/>
  <c r="J334" i="2"/>
  <c r="L334" i="2" s="1"/>
  <c r="J1383" i="2"/>
  <c r="L1383" i="2" s="1"/>
  <c r="J2432" i="2"/>
  <c r="L2432" i="2" s="1"/>
  <c r="J3481" i="2"/>
  <c r="L3481" i="2" s="1"/>
  <c r="J4530" i="2"/>
  <c r="L4530" i="2" s="1"/>
  <c r="J5579" i="2"/>
  <c r="L5579" i="2" s="1"/>
  <c r="J6628" i="2"/>
  <c r="L6628" i="2" s="1"/>
  <c r="J7677" i="2"/>
  <c r="L7677" i="2" s="1"/>
  <c r="J8726" i="2"/>
  <c r="L8726" i="2" s="1"/>
  <c r="J9775" i="2"/>
  <c r="L9775" i="2" s="1"/>
  <c r="J302" i="2"/>
  <c r="L302" i="2" s="1"/>
  <c r="J1351" i="2"/>
  <c r="L1351" i="2" s="1"/>
  <c r="J2400" i="2"/>
  <c r="L2400" i="2" s="1"/>
  <c r="J3449" i="2"/>
  <c r="L3449" i="2" s="1"/>
  <c r="J4498" i="2"/>
  <c r="L4498" i="2" s="1"/>
  <c r="J5547" i="2"/>
  <c r="L5547" i="2" s="1"/>
  <c r="J6596" i="2"/>
  <c r="L6596" i="2" s="1"/>
  <c r="J7645" i="2"/>
  <c r="L7645" i="2" s="1"/>
  <c r="J8694" i="2"/>
  <c r="L8694" i="2" s="1"/>
  <c r="J9743" i="2"/>
  <c r="L9743" i="2" s="1"/>
  <c r="J270" i="2"/>
  <c r="L270" i="2" s="1"/>
  <c r="J1319" i="2"/>
  <c r="L1319" i="2" s="1"/>
  <c r="J2368" i="2"/>
  <c r="L2368" i="2" s="1"/>
  <c r="J3417" i="2"/>
  <c r="L3417" i="2" s="1"/>
  <c r="J4466" i="2"/>
  <c r="L4466" i="2" s="1"/>
  <c r="J5515" i="2"/>
  <c r="L5515" i="2" s="1"/>
  <c r="J6564" i="2"/>
  <c r="L6564" i="2" s="1"/>
  <c r="J7613" i="2"/>
  <c r="L7613" i="2" s="1"/>
  <c r="J8662" i="2"/>
  <c r="L8662" i="2" s="1"/>
  <c r="J9711" i="2"/>
  <c r="L9711" i="2" s="1"/>
  <c r="J1287" i="2"/>
  <c r="L1287" i="2" s="1"/>
  <c r="J238" i="2"/>
  <c r="L238" i="2" s="1"/>
  <c r="J2336" i="2"/>
  <c r="L2336" i="2" s="1"/>
  <c r="J3385" i="2"/>
  <c r="L3385" i="2" s="1"/>
  <c r="J4434" i="2"/>
  <c r="L4434" i="2" s="1"/>
  <c r="J5483" i="2"/>
  <c r="L5483" i="2" s="1"/>
  <c r="J6532" i="2"/>
  <c r="L6532" i="2" s="1"/>
  <c r="J7581" i="2"/>
  <c r="L7581" i="2" s="1"/>
  <c r="J8630" i="2"/>
  <c r="L8630" i="2" s="1"/>
  <c r="J9679" i="2"/>
  <c r="L9679" i="2" s="1"/>
  <c r="J1255" i="2"/>
  <c r="L1255" i="2" s="1"/>
  <c r="J206" i="2"/>
  <c r="L206" i="2" s="1"/>
  <c r="J2304" i="2"/>
  <c r="L2304" i="2" s="1"/>
  <c r="J3353" i="2"/>
  <c r="L3353" i="2" s="1"/>
  <c r="J4402" i="2"/>
  <c r="L4402" i="2" s="1"/>
  <c r="J5451" i="2"/>
  <c r="L5451" i="2" s="1"/>
  <c r="J6500" i="2"/>
  <c r="L6500" i="2" s="1"/>
  <c r="J7549" i="2"/>
  <c r="L7549" i="2" s="1"/>
  <c r="J8598" i="2"/>
  <c r="L8598" i="2" s="1"/>
  <c r="J9647" i="2"/>
  <c r="L9647" i="2" s="1"/>
  <c r="J1223" i="2"/>
  <c r="L1223" i="2" s="1"/>
  <c r="J174" i="2"/>
  <c r="L174" i="2" s="1"/>
  <c r="J2272" i="2"/>
  <c r="L2272" i="2" s="1"/>
  <c r="J3321" i="2"/>
  <c r="L3321" i="2" s="1"/>
  <c r="J4370" i="2"/>
  <c r="L4370" i="2" s="1"/>
  <c r="J5419" i="2"/>
  <c r="L5419" i="2" s="1"/>
  <c r="J6468" i="2"/>
  <c r="L6468" i="2" s="1"/>
  <c r="J7517" i="2"/>
  <c r="L7517" i="2" s="1"/>
  <c r="J8566" i="2"/>
  <c r="L8566" i="2" s="1"/>
  <c r="J9615" i="2"/>
  <c r="L9615" i="2" s="1"/>
  <c r="J1191" i="2"/>
  <c r="L1191" i="2" s="1"/>
  <c r="J142" i="2"/>
  <c r="L142" i="2" s="1"/>
  <c r="J2240" i="2"/>
  <c r="L2240" i="2" s="1"/>
  <c r="J3289" i="2"/>
  <c r="L3289" i="2" s="1"/>
  <c r="J4338" i="2"/>
  <c r="L4338" i="2" s="1"/>
  <c r="J5387" i="2"/>
  <c r="L5387" i="2" s="1"/>
  <c r="J6436" i="2"/>
  <c r="L6436" i="2" s="1"/>
  <c r="J7485" i="2"/>
  <c r="L7485" i="2" s="1"/>
  <c r="J8534" i="2"/>
  <c r="L8534" i="2" s="1"/>
  <c r="J9583" i="2"/>
  <c r="L9583" i="2" s="1"/>
  <c r="J1159" i="2"/>
  <c r="L1159" i="2" s="1"/>
  <c r="J110" i="2"/>
  <c r="L110" i="2" s="1"/>
  <c r="J2208" i="2"/>
  <c r="L2208" i="2" s="1"/>
  <c r="J3257" i="2"/>
  <c r="L3257" i="2" s="1"/>
  <c r="J4306" i="2"/>
  <c r="L4306" i="2" s="1"/>
  <c r="J5355" i="2"/>
  <c r="L5355" i="2" s="1"/>
  <c r="J6404" i="2"/>
  <c r="L6404" i="2" s="1"/>
  <c r="J7453" i="2"/>
  <c r="L7453" i="2" s="1"/>
  <c r="J8502" i="2"/>
  <c r="L8502" i="2" s="1"/>
  <c r="J9551" i="2"/>
  <c r="L9551" i="2" s="1"/>
  <c r="J1127" i="2"/>
  <c r="L1127" i="2" s="1"/>
  <c r="J78" i="2"/>
  <c r="L78" i="2" s="1"/>
  <c r="J2176" i="2"/>
  <c r="L2176" i="2" s="1"/>
  <c r="J3225" i="2"/>
  <c r="L3225" i="2" s="1"/>
  <c r="J4274" i="2"/>
  <c r="L4274" i="2" s="1"/>
  <c r="J5323" i="2"/>
  <c r="L5323" i="2" s="1"/>
  <c r="J6372" i="2"/>
  <c r="L6372" i="2" s="1"/>
  <c r="J7421" i="2"/>
  <c r="L7421" i="2" s="1"/>
  <c r="J8470" i="2"/>
  <c r="L8470" i="2" s="1"/>
  <c r="J9519" i="2"/>
  <c r="L9519" i="2" s="1"/>
  <c r="J1095" i="2"/>
  <c r="L1095" i="2" s="1"/>
  <c r="J46" i="2"/>
  <c r="L46" i="2" s="1"/>
  <c r="J2144" i="2"/>
  <c r="L2144" i="2" s="1"/>
  <c r="J3193" i="2"/>
  <c r="L3193" i="2" s="1"/>
  <c r="J4242" i="2"/>
  <c r="L4242" i="2" s="1"/>
  <c r="J5291" i="2"/>
  <c r="L5291" i="2" s="1"/>
  <c r="J6340" i="2"/>
  <c r="L6340" i="2" s="1"/>
  <c r="J7389" i="2"/>
  <c r="L7389" i="2" s="1"/>
  <c r="J8438" i="2"/>
  <c r="L8438" i="2" s="1"/>
  <c r="J9487" i="2"/>
  <c r="L9487" i="2" s="1"/>
  <c r="J1063" i="2"/>
  <c r="L1063" i="2" s="1"/>
  <c r="J14" i="2"/>
  <c r="L14" i="2" s="1"/>
  <c r="J2112" i="2"/>
  <c r="L2112" i="2" s="1"/>
  <c r="J3161" i="2"/>
  <c r="L3161" i="2" s="1"/>
  <c r="J4210" i="2"/>
  <c r="L4210" i="2" s="1"/>
  <c r="J5259" i="2"/>
  <c r="L5259" i="2" s="1"/>
  <c r="J6308" i="2"/>
  <c r="L6308" i="2" s="1"/>
  <c r="J7357" i="2"/>
  <c r="L7357" i="2" s="1"/>
  <c r="J8406" i="2"/>
  <c r="L8406" i="2" s="1"/>
  <c r="J9455" i="2"/>
  <c r="L9455" i="2" s="1"/>
  <c r="K1031" i="2"/>
  <c r="M1031" i="2" s="1"/>
  <c r="K2080" i="2"/>
  <c r="M2080" i="2" s="1"/>
  <c r="K3129" i="2"/>
  <c r="M3129" i="2" s="1"/>
  <c r="K4178" i="2"/>
  <c r="M4178" i="2" s="1"/>
  <c r="K5227" i="2"/>
  <c r="M5227" i="2" s="1"/>
  <c r="K6276" i="2"/>
  <c r="M6276" i="2" s="1"/>
  <c r="K7325" i="2"/>
  <c r="M7325" i="2" s="1"/>
  <c r="K8374" i="2"/>
  <c r="M8374" i="2" s="1"/>
  <c r="K10472" i="2"/>
  <c r="M10472" i="2" s="1"/>
  <c r="K9423" i="2"/>
  <c r="M9423" i="2" s="1"/>
  <c r="K999" i="2"/>
  <c r="M999" i="2" s="1"/>
  <c r="K2048" i="2"/>
  <c r="M2048" i="2" s="1"/>
  <c r="K3097" i="2"/>
  <c r="M3097" i="2" s="1"/>
  <c r="K4146" i="2"/>
  <c r="M4146" i="2" s="1"/>
  <c r="K5195" i="2"/>
  <c r="M5195" i="2" s="1"/>
  <c r="K6244" i="2"/>
  <c r="M6244" i="2" s="1"/>
  <c r="K7293" i="2"/>
  <c r="M7293" i="2" s="1"/>
  <c r="K8342" i="2"/>
  <c r="M8342" i="2" s="1"/>
  <c r="K9391" i="2"/>
  <c r="M9391" i="2" s="1"/>
  <c r="K10440" i="2"/>
  <c r="M10440" i="2" s="1"/>
  <c r="K967" i="2"/>
  <c r="M967" i="2" s="1"/>
  <c r="K2016" i="2"/>
  <c r="M2016" i="2" s="1"/>
  <c r="K3065" i="2"/>
  <c r="M3065" i="2" s="1"/>
  <c r="K4114" i="2"/>
  <c r="M4114" i="2" s="1"/>
  <c r="K5163" i="2"/>
  <c r="M5163" i="2" s="1"/>
  <c r="K6212" i="2"/>
  <c r="M6212" i="2" s="1"/>
  <c r="K7261" i="2"/>
  <c r="M7261" i="2" s="1"/>
  <c r="K9359" i="2"/>
  <c r="M9359" i="2" s="1"/>
  <c r="K8310" i="2"/>
  <c r="M8310" i="2" s="1"/>
  <c r="K10408" i="2"/>
  <c r="M10408" i="2" s="1"/>
  <c r="K935" i="2"/>
  <c r="M935" i="2" s="1"/>
  <c r="K1984" i="2"/>
  <c r="M1984" i="2" s="1"/>
  <c r="K3033" i="2"/>
  <c r="M3033" i="2" s="1"/>
  <c r="K4082" i="2"/>
  <c r="M4082" i="2" s="1"/>
  <c r="K5131" i="2"/>
  <c r="M5131" i="2" s="1"/>
  <c r="K6180" i="2"/>
  <c r="M6180" i="2" s="1"/>
  <c r="K7229" i="2"/>
  <c r="M7229" i="2" s="1"/>
  <c r="K8278" i="2"/>
  <c r="M8278" i="2" s="1"/>
  <c r="K9327" i="2"/>
  <c r="M9327" i="2" s="1"/>
  <c r="K10376" i="2"/>
  <c r="M10376" i="2" s="1"/>
  <c r="K903" i="2"/>
  <c r="M903" i="2" s="1"/>
  <c r="K1952" i="2"/>
  <c r="M1952" i="2" s="1"/>
  <c r="K3001" i="2"/>
  <c r="M3001" i="2" s="1"/>
  <c r="K4050" i="2"/>
  <c r="M4050" i="2" s="1"/>
  <c r="K5099" i="2"/>
  <c r="M5099" i="2" s="1"/>
  <c r="K6148" i="2"/>
  <c r="M6148" i="2" s="1"/>
  <c r="K7197" i="2"/>
  <c r="M7197" i="2" s="1"/>
  <c r="K8246" i="2"/>
  <c r="M8246" i="2" s="1"/>
  <c r="K9295" i="2"/>
  <c r="M9295" i="2" s="1"/>
  <c r="K10344" i="2"/>
  <c r="M10344" i="2" s="1"/>
  <c r="K871" i="2"/>
  <c r="M871" i="2" s="1"/>
  <c r="K1920" i="2"/>
  <c r="M1920" i="2" s="1"/>
  <c r="K2969" i="2"/>
  <c r="M2969" i="2" s="1"/>
  <c r="K4018" i="2"/>
  <c r="M4018" i="2" s="1"/>
  <c r="K5067" i="2"/>
  <c r="M5067" i="2" s="1"/>
  <c r="K6116" i="2"/>
  <c r="M6116" i="2" s="1"/>
  <c r="K7165" i="2"/>
  <c r="M7165" i="2" s="1"/>
  <c r="K8214" i="2"/>
  <c r="M8214" i="2" s="1"/>
  <c r="K9263" i="2"/>
  <c r="M9263" i="2" s="1"/>
  <c r="K10312" i="2"/>
  <c r="M10312" i="2" s="1"/>
  <c r="K839" i="2"/>
  <c r="M839" i="2" s="1"/>
  <c r="K1888" i="2"/>
  <c r="M1888" i="2" s="1"/>
  <c r="K2937" i="2"/>
  <c r="M2937" i="2" s="1"/>
  <c r="K3986" i="2"/>
  <c r="M3986" i="2" s="1"/>
  <c r="K5035" i="2"/>
  <c r="M5035" i="2" s="1"/>
  <c r="K6084" i="2"/>
  <c r="M6084" i="2" s="1"/>
  <c r="K7133" i="2"/>
  <c r="M7133" i="2" s="1"/>
  <c r="K8182" i="2"/>
  <c r="M8182" i="2" s="1"/>
  <c r="K9231" i="2"/>
  <c r="M9231" i="2" s="1"/>
  <c r="K10280" i="2"/>
  <c r="M10280" i="2" s="1"/>
  <c r="K807" i="2"/>
  <c r="M807" i="2" s="1"/>
  <c r="K1856" i="2"/>
  <c r="M1856" i="2" s="1"/>
  <c r="K2905" i="2"/>
  <c r="M2905" i="2" s="1"/>
  <c r="K3954" i="2"/>
  <c r="M3954" i="2" s="1"/>
  <c r="K5003" i="2"/>
  <c r="M5003" i="2" s="1"/>
  <c r="K6052" i="2"/>
  <c r="M6052" i="2" s="1"/>
  <c r="K7101" i="2"/>
  <c r="M7101" i="2" s="1"/>
  <c r="K8150" i="2"/>
  <c r="M8150" i="2" s="1"/>
  <c r="K9199" i="2"/>
  <c r="M9199" i="2" s="1"/>
  <c r="K10248" i="2"/>
  <c r="M10248" i="2" s="1"/>
  <c r="K775" i="2"/>
  <c r="M775" i="2" s="1"/>
  <c r="K1824" i="2"/>
  <c r="M1824" i="2" s="1"/>
  <c r="K2873" i="2"/>
  <c r="M2873" i="2" s="1"/>
  <c r="K3922" i="2"/>
  <c r="M3922" i="2" s="1"/>
  <c r="K4971" i="2"/>
  <c r="M4971" i="2" s="1"/>
  <c r="K6020" i="2"/>
  <c r="M6020" i="2" s="1"/>
  <c r="K7069" i="2"/>
  <c r="M7069" i="2" s="1"/>
  <c r="K8118" i="2"/>
  <c r="M8118" i="2" s="1"/>
  <c r="K9167" i="2"/>
  <c r="M9167" i="2" s="1"/>
  <c r="K10216" i="2"/>
  <c r="M10216" i="2" s="1"/>
  <c r="K743" i="2"/>
  <c r="M743" i="2" s="1"/>
  <c r="K1792" i="2"/>
  <c r="M1792" i="2" s="1"/>
  <c r="K2841" i="2"/>
  <c r="M2841" i="2" s="1"/>
  <c r="K3890" i="2"/>
  <c r="M3890" i="2" s="1"/>
  <c r="K4939" i="2"/>
  <c r="M4939" i="2" s="1"/>
  <c r="K5988" i="2"/>
  <c r="M5988" i="2" s="1"/>
  <c r="K7037" i="2"/>
  <c r="M7037" i="2" s="1"/>
  <c r="K8086" i="2"/>
  <c r="M8086" i="2" s="1"/>
  <c r="K9135" i="2"/>
  <c r="M9135" i="2" s="1"/>
  <c r="K10184" i="2"/>
  <c r="M10184" i="2" s="1"/>
  <c r="K711" i="2"/>
  <c r="M711" i="2" s="1"/>
  <c r="K1760" i="2"/>
  <c r="M1760" i="2" s="1"/>
  <c r="K2809" i="2"/>
  <c r="M2809" i="2" s="1"/>
  <c r="K3858" i="2"/>
  <c r="M3858" i="2" s="1"/>
  <c r="K4907" i="2"/>
  <c r="M4907" i="2" s="1"/>
  <c r="K5956" i="2"/>
  <c r="M5956" i="2" s="1"/>
  <c r="K7005" i="2"/>
  <c r="M7005" i="2" s="1"/>
  <c r="K8054" i="2"/>
  <c r="M8054" i="2" s="1"/>
  <c r="K9103" i="2"/>
  <c r="M9103" i="2" s="1"/>
  <c r="K10152" i="2"/>
  <c r="M10152" i="2" s="1"/>
  <c r="K679" i="2"/>
  <c r="M679" i="2" s="1"/>
  <c r="K1728" i="2"/>
  <c r="M1728" i="2" s="1"/>
  <c r="K2777" i="2"/>
  <c r="M2777" i="2" s="1"/>
  <c r="K3826" i="2"/>
  <c r="M3826" i="2" s="1"/>
  <c r="K4875" i="2"/>
  <c r="M4875" i="2" s="1"/>
  <c r="K5924" i="2"/>
  <c r="M5924" i="2" s="1"/>
  <c r="K6973" i="2"/>
  <c r="M6973" i="2" s="1"/>
  <c r="K8022" i="2"/>
  <c r="M8022" i="2" s="1"/>
  <c r="K9071" i="2"/>
  <c r="M9071" i="2" s="1"/>
  <c r="K10120" i="2"/>
  <c r="M10120" i="2" s="1"/>
  <c r="K647" i="2"/>
  <c r="M647" i="2" s="1"/>
  <c r="K1696" i="2"/>
  <c r="M1696" i="2" s="1"/>
  <c r="K2745" i="2"/>
  <c r="M2745" i="2" s="1"/>
  <c r="K3794" i="2"/>
  <c r="M3794" i="2" s="1"/>
  <c r="K4843" i="2"/>
  <c r="M4843" i="2" s="1"/>
  <c r="K5892" i="2"/>
  <c r="M5892" i="2" s="1"/>
  <c r="K6941" i="2"/>
  <c r="M6941" i="2" s="1"/>
  <c r="K7990" i="2"/>
  <c r="M7990" i="2" s="1"/>
  <c r="K9039" i="2"/>
  <c r="M9039" i="2" s="1"/>
  <c r="K10088" i="2"/>
  <c r="M10088" i="2" s="1"/>
  <c r="K615" i="2"/>
  <c r="M615" i="2" s="1"/>
  <c r="K1664" i="2"/>
  <c r="M1664" i="2" s="1"/>
  <c r="K2713" i="2"/>
  <c r="M2713" i="2" s="1"/>
  <c r="K3762" i="2"/>
  <c r="M3762" i="2" s="1"/>
  <c r="K4811" i="2"/>
  <c r="M4811" i="2" s="1"/>
  <c r="K5860" i="2"/>
  <c r="M5860" i="2" s="1"/>
  <c r="K6909" i="2"/>
  <c r="M6909" i="2" s="1"/>
  <c r="K7958" i="2"/>
  <c r="M7958" i="2" s="1"/>
  <c r="K9007" i="2"/>
  <c r="M9007" i="2" s="1"/>
  <c r="K10056" i="2"/>
  <c r="M10056" i="2" s="1"/>
  <c r="K583" i="2"/>
  <c r="M583" i="2" s="1"/>
  <c r="K1632" i="2"/>
  <c r="M1632" i="2" s="1"/>
  <c r="K2681" i="2"/>
  <c r="M2681" i="2" s="1"/>
  <c r="K3730" i="2"/>
  <c r="M3730" i="2" s="1"/>
  <c r="K4779" i="2"/>
  <c r="M4779" i="2" s="1"/>
  <c r="K5828" i="2"/>
  <c r="M5828" i="2" s="1"/>
  <c r="K6877" i="2"/>
  <c r="M6877" i="2" s="1"/>
  <c r="K7926" i="2"/>
  <c r="M7926" i="2" s="1"/>
  <c r="K8975" i="2"/>
  <c r="M8975" i="2" s="1"/>
  <c r="K10024" i="2"/>
  <c r="M10024" i="2" s="1"/>
  <c r="K551" i="2"/>
  <c r="M551" i="2" s="1"/>
  <c r="K1600" i="2"/>
  <c r="M1600" i="2" s="1"/>
  <c r="K2649" i="2"/>
  <c r="M2649" i="2" s="1"/>
  <c r="K3698" i="2"/>
  <c r="M3698" i="2" s="1"/>
  <c r="K4747" i="2"/>
  <c r="M4747" i="2" s="1"/>
  <c r="K5796" i="2"/>
  <c r="M5796" i="2" s="1"/>
  <c r="K6845" i="2"/>
  <c r="M6845" i="2" s="1"/>
  <c r="K7894" i="2"/>
  <c r="M7894" i="2" s="1"/>
  <c r="K8943" i="2"/>
  <c r="M8943" i="2" s="1"/>
  <c r="K9992" i="2"/>
  <c r="M9992" i="2" s="1"/>
  <c r="K519" i="2"/>
  <c r="M519" i="2" s="1"/>
  <c r="K1568" i="2"/>
  <c r="M1568" i="2" s="1"/>
  <c r="K2617" i="2"/>
  <c r="M2617" i="2" s="1"/>
  <c r="K3666" i="2"/>
  <c r="M3666" i="2" s="1"/>
  <c r="K4715" i="2"/>
  <c r="M4715" i="2" s="1"/>
  <c r="K5764" i="2"/>
  <c r="M5764" i="2" s="1"/>
  <c r="K6813" i="2"/>
  <c r="M6813" i="2" s="1"/>
  <c r="K7862" i="2"/>
  <c r="M7862" i="2" s="1"/>
  <c r="K8911" i="2"/>
  <c r="M8911" i="2" s="1"/>
  <c r="K9960" i="2"/>
  <c r="M9960" i="2" s="1"/>
  <c r="K487" i="2"/>
  <c r="M487" i="2" s="1"/>
  <c r="K1536" i="2"/>
  <c r="M1536" i="2" s="1"/>
  <c r="K2585" i="2"/>
  <c r="M2585" i="2" s="1"/>
  <c r="K3634" i="2"/>
  <c r="M3634" i="2" s="1"/>
  <c r="K4683" i="2"/>
  <c r="M4683" i="2" s="1"/>
  <c r="K5732" i="2"/>
  <c r="M5732" i="2" s="1"/>
  <c r="K6781" i="2"/>
  <c r="M6781" i="2" s="1"/>
  <c r="K7830" i="2"/>
  <c r="M7830" i="2" s="1"/>
  <c r="K8879" i="2"/>
  <c r="M8879" i="2" s="1"/>
  <c r="K9928" i="2"/>
  <c r="M9928" i="2" s="1"/>
  <c r="K455" i="2"/>
  <c r="M455" i="2" s="1"/>
  <c r="K1504" i="2"/>
  <c r="M1504" i="2" s="1"/>
  <c r="K2553" i="2"/>
  <c r="M2553" i="2" s="1"/>
  <c r="K3602" i="2"/>
  <c r="M3602" i="2" s="1"/>
  <c r="K4651" i="2"/>
  <c r="M4651" i="2" s="1"/>
  <c r="K5700" i="2"/>
  <c r="M5700" i="2" s="1"/>
  <c r="K6749" i="2"/>
  <c r="M6749" i="2" s="1"/>
  <c r="K7798" i="2"/>
  <c r="M7798" i="2" s="1"/>
  <c r="K8847" i="2"/>
  <c r="M8847" i="2" s="1"/>
  <c r="K9896" i="2"/>
  <c r="M9896" i="2" s="1"/>
  <c r="K423" i="2"/>
  <c r="M423" i="2" s="1"/>
  <c r="K1472" i="2"/>
  <c r="M1472" i="2" s="1"/>
  <c r="K2521" i="2"/>
  <c r="M2521" i="2" s="1"/>
  <c r="K3570" i="2"/>
  <c r="M3570" i="2" s="1"/>
  <c r="K4619" i="2"/>
  <c r="M4619" i="2" s="1"/>
  <c r="K5668" i="2"/>
  <c r="M5668" i="2" s="1"/>
  <c r="K6717" i="2"/>
  <c r="M6717" i="2" s="1"/>
  <c r="K7766" i="2"/>
  <c r="M7766" i="2" s="1"/>
  <c r="K8815" i="2"/>
  <c r="M8815" i="2" s="1"/>
  <c r="K9864" i="2"/>
  <c r="M9864" i="2" s="1"/>
  <c r="K391" i="2"/>
  <c r="M391" i="2" s="1"/>
  <c r="K1440" i="2"/>
  <c r="M1440" i="2" s="1"/>
  <c r="K2489" i="2"/>
  <c r="M2489" i="2" s="1"/>
  <c r="K3538" i="2"/>
  <c r="M3538" i="2" s="1"/>
  <c r="K4587" i="2"/>
  <c r="M4587" i="2" s="1"/>
  <c r="K5636" i="2"/>
  <c r="M5636" i="2" s="1"/>
  <c r="K6685" i="2"/>
  <c r="M6685" i="2" s="1"/>
  <c r="K7734" i="2"/>
  <c r="M7734" i="2" s="1"/>
  <c r="K8783" i="2"/>
  <c r="M8783" i="2" s="1"/>
  <c r="K9832" i="2"/>
  <c r="M9832" i="2" s="1"/>
  <c r="K359" i="2"/>
  <c r="M359" i="2" s="1"/>
  <c r="K1408" i="2"/>
  <c r="M1408" i="2" s="1"/>
  <c r="K2457" i="2"/>
  <c r="M2457" i="2" s="1"/>
  <c r="K3506" i="2"/>
  <c r="M3506" i="2" s="1"/>
  <c r="K4555" i="2"/>
  <c r="M4555" i="2" s="1"/>
  <c r="K5604" i="2"/>
  <c r="M5604" i="2" s="1"/>
  <c r="K6653" i="2"/>
  <c r="M6653" i="2" s="1"/>
  <c r="K7702" i="2"/>
  <c r="M7702" i="2" s="1"/>
  <c r="K8751" i="2"/>
  <c r="M8751" i="2" s="1"/>
  <c r="K9800" i="2"/>
  <c r="M9800" i="2" s="1"/>
  <c r="K327" i="2"/>
  <c r="M327" i="2" s="1"/>
  <c r="K1376" i="2"/>
  <c r="M1376" i="2" s="1"/>
  <c r="K2425" i="2"/>
  <c r="M2425" i="2" s="1"/>
  <c r="K3474" i="2"/>
  <c r="M3474" i="2" s="1"/>
  <c r="K4523" i="2"/>
  <c r="M4523" i="2" s="1"/>
  <c r="K5572" i="2"/>
  <c r="M5572" i="2" s="1"/>
  <c r="K6621" i="2"/>
  <c r="M6621" i="2" s="1"/>
  <c r="K7670" i="2"/>
  <c r="M7670" i="2" s="1"/>
  <c r="K8719" i="2"/>
  <c r="M8719" i="2" s="1"/>
  <c r="K9768" i="2"/>
  <c r="M9768" i="2" s="1"/>
  <c r="K295" i="2"/>
  <c r="M295" i="2" s="1"/>
  <c r="K1344" i="2"/>
  <c r="M1344" i="2" s="1"/>
  <c r="K2393" i="2"/>
  <c r="M2393" i="2" s="1"/>
  <c r="K3442" i="2"/>
  <c r="M3442" i="2" s="1"/>
  <c r="K4491" i="2"/>
  <c r="M4491" i="2" s="1"/>
  <c r="K5540" i="2"/>
  <c r="M5540" i="2" s="1"/>
  <c r="K6589" i="2"/>
  <c r="M6589" i="2" s="1"/>
  <c r="K7638" i="2"/>
  <c r="M7638" i="2" s="1"/>
  <c r="K8687" i="2"/>
  <c r="M8687" i="2" s="1"/>
  <c r="K9736" i="2"/>
  <c r="M9736" i="2" s="1"/>
  <c r="K263" i="2"/>
  <c r="M263" i="2" s="1"/>
  <c r="K1312" i="2"/>
  <c r="M1312" i="2" s="1"/>
  <c r="K2361" i="2"/>
  <c r="M2361" i="2" s="1"/>
  <c r="K3410" i="2"/>
  <c r="M3410" i="2" s="1"/>
  <c r="K4459" i="2"/>
  <c r="M4459" i="2" s="1"/>
  <c r="K5508" i="2"/>
  <c r="M5508" i="2" s="1"/>
  <c r="K6557" i="2"/>
  <c r="M6557" i="2" s="1"/>
  <c r="K7606" i="2"/>
  <c r="M7606" i="2" s="1"/>
  <c r="K8655" i="2"/>
  <c r="M8655" i="2" s="1"/>
  <c r="K9704" i="2"/>
  <c r="M9704" i="2" s="1"/>
  <c r="K231" i="2"/>
  <c r="M231" i="2" s="1"/>
  <c r="K1280" i="2"/>
  <c r="M1280" i="2" s="1"/>
  <c r="K2329" i="2"/>
  <c r="M2329" i="2" s="1"/>
  <c r="K3378" i="2"/>
  <c r="M3378" i="2" s="1"/>
  <c r="K4427" i="2"/>
  <c r="M4427" i="2" s="1"/>
  <c r="K5476" i="2"/>
  <c r="M5476" i="2" s="1"/>
  <c r="K6525" i="2"/>
  <c r="M6525" i="2" s="1"/>
  <c r="K7574" i="2"/>
  <c r="M7574" i="2" s="1"/>
  <c r="K8623" i="2"/>
  <c r="M8623" i="2" s="1"/>
  <c r="K9672" i="2"/>
  <c r="M9672" i="2" s="1"/>
  <c r="K199" i="2"/>
  <c r="M199" i="2" s="1"/>
  <c r="K1248" i="2"/>
  <c r="M1248" i="2" s="1"/>
  <c r="K2297" i="2"/>
  <c r="M2297" i="2" s="1"/>
  <c r="K3346" i="2"/>
  <c r="M3346" i="2" s="1"/>
  <c r="K4395" i="2"/>
  <c r="M4395" i="2" s="1"/>
  <c r="K5444" i="2"/>
  <c r="M5444" i="2" s="1"/>
  <c r="K6493" i="2"/>
  <c r="M6493" i="2" s="1"/>
  <c r="K7542" i="2"/>
  <c r="M7542" i="2" s="1"/>
  <c r="K8591" i="2"/>
  <c r="M8591" i="2" s="1"/>
  <c r="K9640" i="2"/>
  <c r="M9640" i="2" s="1"/>
  <c r="K167" i="2"/>
  <c r="M167" i="2" s="1"/>
  <c r="K2265" i="2"/>
  <c r="M2265" i="2" s="1"/>
  <c r="K1216" i="2"/>
  <c r="M1216" i="2" s="1"/>
  <c r="K3314" i="2"/>
  <c r="M3314" i="2" s="1"/>
  <c r="K4363" i="2"/>
  <c r="M4363" i="2" s="1"/>
  <c r="K5412" i="2"/>
  <c r="M5412" i="2" s="1"/>
  <c r="K6461" i="2"/>
  <c r="M6461" i="2" s="1"/>
  <c r="K7510" i="2"/>
  <c r="M7510" i="2" s="1"/>
  <c r="K8559" i="2"/>
  <c r="M8559" i="2" s="1"/>
  <c r="K9608" i="2"/>
  <c r="M9608" i="2" s="1"/>
  <c r="K135" i="2"/>
  <c r="M135" i="2" s="1"/>
  <c r="K1184" i="2"/>
  <c r="M1184" i="2" s="1"/>
  <c r="K2233" i="2"/>
  <c r="M2233" i="2" s="1"/>
  <c r="K3282" i="2"/>
  <c r="M3282" i="2" s="1"/>
  <c r="K4331" i="2"/>
  <c r="M4331" i="2" s="1"/>
  <c r="K5380" i="2"/>
  <c r="M5380" i="2" s="1"/>
  <c r="K6429" i="2"/>
  <c r="M6429" i="2" s="1"/>
  <c r="K7478" i="2"/>
  <c r="M7478" i="2" s="1"/>
  <c r="K8527" i="2"/>
  <c r="M8527" i="2" s="1"/>
  <c r="K9576" i="2"/>
  <c r="M9576" i="2" s="1"/>
  <c r="K1152" i="2"/>
  <c r="M1152" i="2" s="1"/>
  <c r="K103" i="2"/>
  <c r="M103" i="2" s="1"/>
  <c r="K2201" i="2"/>
  <c r="M2201" i="2" s="1"/>
  <c r="K3250" i="2"/>
  <c r="M3250" i="2" s="1"/>
  <c r="K4299" i="2"/>
  <c r="M4299" i="2" s="1"/>
  <c r="K5348" i="2"/>
  <c r="M5348" i="2" s="1"/>
  <c r="K6397" i="2"/>
  <c r="M6397" i="2" s="1"/>
  <c r="K7446" i="2"/>
  <c r="M7446" i="2" s="1"/>
  <c r="K8495" i="2"/>
  <c r="M8495" i="2" s="1"/>
  <c r="K9544" i="2"/>
  <c r="M9544" i="2" s="1"/>
  <c r="K1120" i="2"/>
  <c r="M1120" i="2" s="1"/>
  <c r="K71" i="2"/>
  <c r="M71" i="2" s="1"/>
  <c r="K2169" i="2"/>
  <c r="M2169" i="2" s="1"/>
  <c r="K3218" i="2"/>
  <c r="M3218" i="2" s="1"/>
  <c r="K4267" i="2"/>
  <c r="M4267" i="2" s="1"/>
  <c r="K5316" i="2"/>
  <c r="M5316" i="2" s="1"/>
  <c r="K6365" i="2"/>
  <c r="M6365" i="2" s="1"/>
  <c r="K7414" i="2"/>
  <c r="M7414" i="2" s="1"/>
  <c r="K8463" i="2"/>
  <c r="M8463" i="2" s="1"/>
  <c r="K9512" i="2"/>
  <c r="M9512" i="2" s="1"/>
  <c r="K1088" i="2"/>
  <c r="M1088" i="2" s="1"/>
  <c r="K39" i="2"/>
  <c r="M39" i="2" s="1"/>
  <c r="K2137" i="2"/>
  <c r="M2137" i="2" s="1"/>
  <c r="K3186" i="2"/>
  <c r="M3186" i="2" s="1"/>
  <c r="K4235" i="2"/>
  <c r="M4235" i="2" s="1"/>
  <c r="K5284" i="2"/>
  <c r="M5284" i="2" s="1"/>
  <c r="K6333" i="2"/>
  <c r="M6333" i="2" s="1"/>
  <c r="K7382" i="2"/>
  <c r="M7382" i="2" s="1"/>
  <c r="K9480" i="2"/>
  <c r="M9480" i="2" s="1"/>
  <c r="K8431" i="2"/>
  <c r="M8431" i="2" s="1"/>
  <c r="K1056" i="2"/>
  <c r="M1056" i="2" s="1"/>
  <c r="K7" i="2"/>
  <c r="M7" i="2" s="1"/>
  <c r="K2105" i="2"/>
  <c r="M2105" i="2" s="1"/>
  <c r="K3154" i="2"/>
  <c r="M3154" i="2" s="1"/>
  <c r="K4203" i="2"/>
  <c r="M4203" i="2" s="1"/>
  <c r="K5252" i="2"/>
  <c r="M5252" i="2" s="1"/>
  <c r="K6301" i="2"/>
  <c r="M6301" i="2" s="1"/>
  <c r="K7350" i="2"/>
  <c r="M7350" i="2" s="1"/>
  <c r="K8399" i="2"/>
  <c r="M8399" i="2" s="1"/>
  <c r="K9448" i="2"/>
  <c r="M9448" i="2" s="1"/>
  <c r="K10253" i="2"/>
  <c r="M10253" i="2" s="1"/>
  <c r="J315" i="2"/>
  <c r="L315" i="2" s="1"/>
  <c r="J1364" i="2"/>
  <c r="L1364" i="2" s="1"/>
  <c r="J2413" i="2"/>
  <c r="L2413" i="2" s="1"/>
  <c r="J3462" i="2"/>
  <c r="L3462" i="2" s="1"/>
  <c r="J4511" i="2"/>
  <c r="L4511" i="2" s="1"/>
  <c r="J5560" i="2"/>
  <c r="L5560" i="2" s="1"/>
  <c r="J6609" i="2"/>
  <c r="L6609" i="2" s="1"/>
  <c r="J7658" i="2"/>
  <c r="L7658" i="2" s="1"/>
  <c r="J8707" i="2"/>
  <c r="L8707" i="2" s="1"/>
  <c r="J283" i="2"/>
  <c r="L283" i="2" s="1"/>
  <c r="J1332" i="2"/>
  <c r="L1332" i="2" s="1"/>
  <c r="J2381" i="2"/>
  <c r="L2381" i="2" s="1"/>
  <c r="J3430" i="2"/>
  <c r="L3430" i="2" s="1"/>
  <c r="J4479" i="2"/>
  <c r="L4479" i="2" s="1"/>
  <c r="J5528" i="2"/>
  <c r="L5528" i="2" s="1"/>
  <c r="J6577" i="2"/>
  <c r="L6577" i="2" s="1"/>
  <c r="J7626" i="2"/>
  <c r="L7626" i="2" s="1"/>
  <c r="J8675" i="2"/>
  <c r="L8675" i="2" s="1"/>
  <c r="J251" i="2"/>
  <c r="L251" i="2" s="1"/>
  <c r="J1300" i="2"/>
  <c r="L1300" i="2" s="1"/>
  <c r="J2349" i="2"/>
  <c r="L2349" i="2" s="1"/>
  <c r="J3398" i="2"/>
  <c r="L3398" i="2" s="1"/>
  <c r="J4447" i="2"/>
  <c r="L4447" i="2" s="1"/>
  <c r="J5496" i="2"/>
  <c r="L5496" i="2" s="1"/>
  <c r="J6545" i="2"/>
  <c r="L6545" i="2" s="1"/>
  <c r="J7594" i="2"/>
  <c r="L7594" i="2" s="1"/>
  <c r="J8643" i="2"/>
  <c r="L8643" i="2" s="1"/>
  <c r="J219" i="2"/>
  <c r="L219" i="2" s="1"/>
  <c r="J1268" i="2"/>
  <c r="L1268" i="2" s="1"/>
  <c r="J2317" i="2"/>
  <c r="L2317" i="2" s="1"/>
  <c r="J3366" i="2"/>
  <c r="L3366" i="2" s="1"/>
  <c r="J4415" i="2"/>
  <c r="L4415" i="2" s="1"/>
  <c r="J5464" i="2"/>
  <c r="L5464" i="2" s="1"/>
  <c r="J6513" i="2"/>
  <c r="L6513" i="2" s="1"/>
  <c r="J7562" i="2"/>
  <c r="L7562" i="2" s="1"/>
  <c r="J8611" i="2"/>
  <c r="L8611" i="2" s="1"/>
  <c r="J187" i="2"/>
  <c r="L187" i="2" s="1"/>
  <c r="J1236" i="2"/>
  <c r="L1236" i="2" s="1"/>
  <c r="J2285" i="2"/>
  <c r="L2285" i="2" s="1"/>
  <c r="J3334" i="2"/>
  <c r="L3334" i="2" s="1"/>
  <c r="J4383" i="2"/>
  <c r="L4383" i="2" s="1"/>
  <c r="J5432" i="2"/>
  <c r="L5432" i="2" s="1"/>
  <c r="J6481" i="2"/>
  <c r="L6481" i="2" s="1"/>
  <c r="J7530" i="2"/>
  <c r="L7530" i="2" s="1"/>
  <c r="J8579" i="2"/>
  <c r="L8579" i="2" s="1"/>
  <c r="J155" i="2"/>
  <c r="L155" i="2" s="1"/>
  <c r="J1204" i="2"/>
  <c r="L1204" i="2" s="1"/>
  <c r="J2253" i="2"/>
  <c r="L2253" i="2" s="1"/>
  <c r="J3302" i="2"/>
  <c r="L3302" i="2" s="1"/>
  <c r="J4351" i="2"/>
  <c r="L4351" i="2" s="1"/>
  <c r="J5400" i="2"/>
  <c r="L5400" i="2" s="1"/>
  <c r="J6449" i="2"/>
  <c r="L6449" i="2" s="1"/>
  <c r="J7498" i="2"/>
  <c r="L7498" i="2" s="1"/>
  <c r="J8547" i="2"/>
  <c r="L8547" i="2" s="1"/>
  <c r="J123" i="2"/>
  <c r="L123" i="2" s="1"/>
  <c r="J1172" i="2"/>
  <c r="L1172" i="2" s="1"/>
  <c r="J2221" i="2"/>
  <c r="L2221" i="2" s="1"/>
  <c r="J3270" i="2"/>
  <c r="L3270" i="2" s="1"/>
  <c r="J4319" i="2"/>
  <c r="L4319" i="2" s="1"/>
  <c r="J5368" i="2"/>
  <c r="L5368" i="2" s="1"/>
  <c r="J6417" i="2"/>
  <c r="L6417" i="2" s="1"/>
  <c r="J7466" i="2"/>
  <c r="L7466" i="2" s="1"/>
  <c r="J8515" i="2"/>
  <c r="L8515" i="2" s="1"/>
  <c r="J91" i="2"/>
  <c r="L91" i="2" s="1"/>
  <c r="J1140" i="2"/>
  <c r="L1140" i="2" s="1"/>
  <c r="J3238" i="2"/>
  <c r="L3238" i="2" s="1"/>
  <c r="J2189" i="2"/>
  <c r="L2189" i="2" s="1"/>
  <c r="J4287" i="2"/>
  <c r="L4287" i="2" s="1"/>
  <c r="J5336" i="2"/>
  <c r="L5336" i="2" s="1"/>
  <c r="J6385" i="2"/>
  <c r="L6385" i="2" s="1"/>
  <c r="J7434" i="2"/>
  <c r="L7434" i="2" s="1"/>
  <c r="J8483" i="2"/>
  <c r="L8483" i="2" s="1"/>
  <c r="J1108" i="2"/>
  <c r="L1108" i="2" s="1"/>
  <c r="J59" i="2"/>
  <c r="L59" i="2" s="1"/>
  <c r="J3206" i="2"/>
  <c r="L3206" i="2" s="1"/>
  <c r="J2157" i="2"/>
  <c r="L2157" i="2" s="1"/>
  <c r="J4255" i="2"/>
  <c r="L4255" i="2" s="1"/>
  <c r="J5304" i="2"/>
  <c r="L5304" i="2" s="1"/>
  <c r="J6353" i="2"/>
  <c r="L6353" i="2" s="1"/>
  <c r="J7402" i="2"/>
  <c r="L7402" i="2" s="1"/>
  <c r="J8451" i="2"/>
  <c r="L8451" i="2" s="1"/>
  <c r="J1076" i="2"/>
  <c r="L1076" i="2" s="1"/>
  <c r="J27" i="2"/>
  <c r="L27" i="2" s="1"/>
  <c r="J2125" i="2"/>
  <c r="L2125" i="2" s="1"/>
  <c r="J3174" i="2"/>
  <c r="L3174" i="2" s="1"/>
  <c r="J4223" i="2"/>
  <c r="L4223" i="2" s="1"/>
  <c r="J5272" i="2"/>
  <c r="L5272" i="2" s="1"/>
  <c r="J7370" i="2"/>
  <c r="L7370" i="2" s="1"/>
  <c r="J6321" i="2"/>
  <c r="L6321" i="2" s="1"/>
  <c r="J8419" i="2"/>
  <c r="L8419" i="2" s="1"/>
  <c r="K1044" i="2"/>
  <c r="M1044" i="2" s="1"/>
  <c r="K2093" i="2"/>
  <c r="M2093" i="2" s="1"/>
  <c r="K3142" i="2"/>
  <c r="M3142" i="2" s="1"/>
  <c r="K4191" i="2"/>
  <c r="M4191" i="2" s="1"/>
  <c r="K5240" i="2"/>
  <c r="M5240" i="2" s="1"/>
  <c r="K6289" i="2"/>
  <c r="M6289" i="2" s="1"/>
  <c r="K7338" i="2"/>
  <c r="M7338" i="2" s="1"/>
  <c r="K8387" i="2"/>
  <c r="M8387" i="2" s="1"/>
  <c r="K1012" i="2"/>
  <c r="M1012" i="2" s="1"/>
  <c r="K2061" i="2"/>
  <c r="M2061" i="2" s="1"/>
  <c r="K3110" i="2"/>
  <c r="M3110" i="2" s="1"/>
  <c r="K4159" i="2"/>
  <c r="M4159" i="2" s="1"/>
  <c r="K5208" i="2"/>
  <c r="M5208" i="2" s="1"/>
  <c r="K6257" i="2"/>
  <c r="M6257" i="2" s="1"/>
  <c r="K7306" i="2"/>
  <c r="M7306" i="2" s="1"/>
  <c r="K8355" i="2"/>
  <c r="M8355" i="2" s="1"/>
  <c r="K980" i="2"/>
  <c r="M980" i="2" s="1"/>
  <c r="K2029" i="2"/>
  <c r="M2029" i="2" s="1"/>
  <c r="K3078" i="2"/>
  <c r="M3078" i="2" s="1"/>
  <c r="K4127" i="2"/>
  <c r="M4127" i="2" s="1"/>
  <c r="K5176" i="2"/>
  <c r="M5176" i="2" s="1"/>
  <c r="K6225" i="2"/>
  <c r="M6225" i="2" s="1"/>
  <c r="K7274" i="2"/>
  <c r="M7274" i="2" s="1"/>
  <c r="K8323" i="2"/>
  <c r="M8323" i="2" s="1"/>
  <c r="K948" i="2"/>
  <c r="M948" i="2" s="1"/>
  <c r="K1997" i="2"/>
  <c r="M1997" i="2" s="1"/>
  <c r="K3046" i="2"/>
  <c r="M3046" i="2" s="1"/>
  <c r="K4095" i="2"/>
  <c r="M4095" i="2" s="1"/>
  <c r="K5144" i="2"/>
  <c r="M5144" i="2" s="1"/>
  <c r="K6193" i="2"/>
  <c r="M6193" i="2" s="1"/>
  <c r="K7242" i="2"/>
  <c r="M7242" i="2" s="1"/>
  <c r="K8291" i="2"/>
  <c r="M8291" i="2" s="1"/>
  <c r="K916" i="2"/>
  <c r="M916" i="2" s="1"/>
  <c r="K1965" i="2"/>
  <c r="M1965" i="2" s="1"/>
  <c r="K3014" i="2"/>
  <c r="M3014" i="2" s="1"/>
  <c r="K4063" i="2"/>
  <c r="M4063" i="2" s="1"/>
  <c r="K5112" i="2"/>
  <c r="M5112" i="2" s="1"/>
  <c r="K6161" i="2"/>
  <c r="M6161" i="2" s="1"/>
  <c r="K7210" i="2"/>
  <c r="M7210" i="2" s="1"/>
  <c r="K8259" i="2"/>
  <c r="M8259" i="2" s="1"/>
  <c r="K9308" i="2"/>
  <c r="M9308" i="2" s="1"/>
  <c r="K884" i="2"/>
  <c r="M884" i="2" s="1"/>
  <c r="K1933" i="2"/>
  <c r="M1933" i="2" s="1"/>
  <c r="K2982" i="2"/>
  <c r="M2982" i="2" s="1"/>
  <c r="K4031" i="2"/>
  <c r="M4031" i="2" s="1"/>
  <c r="K5080" i="2"/>
  <c r="M5080" i="2" s="1"/>
  <c r="K6129" i="2"/>
  <c r="M6129" i="2" s="1"/>
  <c r="K7178" i="2"/>
  <c r="M7178" i="2" s="1"/>
  <c r="K8227" i="2"/>
  <c r="M8227" i="2" s="1"/>
  <c r="K9276" i="2"/>
  <c r="M9276" i="2" s="1"/>
  <c r="K852" i="2"/>
  <c r="M852" i="2" s="1"/>
  <c r="K1901" i="2"/>
  <c r="M1901" i="2" s="1"/>
  <c r="K2950" i="2"/>
  <c r="M2950" i="2" s="1"/>
  <c r="K3999" i="2"/>
  <c r="M3999" i="2" s="1"/>
  <c r="K5048" i="2"/>
  <c r="M5048" i="2" s="1"/>
  <c r="K6097" i="2"/>
  <c r="M6097" i="2" s="1"/>
  <c r="K7146" i="2"/>
  <c r="M7146" i="2" s="1"/>
  <c r="K8195" i="2"/>
  <c r="M8195" i="2" s="1"/>
  <c r="K9244" i="2"/>
  <c r="M9244" i="2" s="1"/>
  <c r="K820" i="2"/>
  <c r="M820" i="2" s="1"/>
  <c r="K1869" i="2"/>
  <c r="M1869" i="2" s="1"/>
  <c r="K2918" i="2"/>
  <c r="M2918" i="2" s="1"/>
  <c r="K3967" i="2"/>
  <c r="M3967" i="2" s="1"/>
  <c r="K5016" i="2"/>
  <c r="M5016" i="2" s="1"/>
  <c r="K6065" i="2"/>
  <c r="M6065" i="2" s="1"/>
  <c r="K7114" i="2"/>
  <c r="M7114" i="2" s="1"/>
  <c r="K8163" i="2"/>
  <c r="M8163" i="2" s="1"/>
  <c r="K9212" i="2"/>
  <c r="M9212" i="2" s="1"/>
  <c r="K788" i="2"/>
  <c r="M788" i="2" s="1"/>
  <c r="K1837" i="2"/>
  <c r="M1837" i="2" s="1"/>
  <c r="K2886" i="2"/>
  <c r="M2886" i="2" s="1"/>
  <c r="K3935" i="2"/>
  <c r="M3935" i="2" s="1"/>
  <c r="K4984" i="2"/>
  <c r="M4984" i="2" s="1"/>
  <c r="K6033" i="2"/>
  <c r="M6033" i="2" s="1"/>
  <c r="K7082" i="2"/>
  <c r="M7082" i="2" s="1"/>
  <c r="K8131" i="2"/>
  <c r="M8131" i="2" s="1"/>
  <c r="K9180" i="2"/>
  <c r="M9180" i="2" s="1"/>
  <c r="K756" i="2"/>
  <c r="M756" i="2" s="1"/>
  <c r="K1805" i="2"/>
  <c r="M1805" i="2" s="1"/>
  <c r="K2854" i="2"/>
  <c r="M2854" i="2" s="1"/>
  <c r="K3903" i="2"/>
  <c r="M3903" i="2" s="1"/>
  <c r="K4952" i="2"/>
  <c r="M4952" i="2" s="1"/>
  <c r="K6001" i="2"/>
  <c r="M6001" i="2" s="1"/>
  <c r="K7050" i="2"/>
  <c r="M7050" i="2" s="1"/>
  <c r="K8099" i="2"/>
  <c r="M8099" i="2" s="1"/>
  <c r="K9148" i="2"/>
  <c r="M9148" i="2" s="1"/>
  <c r="K724" i="2"/>
  <c r="M724" i="2" s="1"/>
  <c r="K1773" i="2"/>
  <c r="M1773" i="2" s="1"/>
  <c r="K2822" i="2"/>
  <c r="M2822" i="2" s="1"/>
  <c r="K3871" i="2"/>
  <c r="M3871" i="2" s="1"/>
  <c r="K4920" i="2"/>
  <c r="M4920" i="2" s="1"/>
  <c r="K5969" i="2"/>
  <c r="M5969" i="2" s="1"/>
  <c r="K7018" i="2"/>
  <c r="M7018" i="2" s="1"/>
  <c r="K8067" i="2"/>
  <c r="M8067" i="2" s="1"/>
  <c r="K9116" i="2"/>
  <c r="M9116" i="2" s="1"/>
  <c r="K692" i="2"/>
  <c r="M692" i="2" s="1"/>
  <c r="K1741" i="2"/>
  <c r="M1741" i="2" s="1"/>
  <c r="K2790" i="2"/>
  <c r="M2790" i="2" s="1"/>
  <c r="K3839" i="2"/>
  <c r="M3839" i="2" s="1"/>
  <c r="K4888" i="2"/>
  <c r="M4888" i="2" s="1"/>
  <c r="K5937" i="2"/>
  <c r="M5937" i="2" s="1"/>
  <c r="K6986" i="2"/>
  <c r="M6986" i="2" s="1"/>
  <c r="K8035" i="2"/>
  <c r="M8035" i="2" s="1"/>
  <c r="K9084" i="2"/>
  <c r="M9084" i="2" s="1"/>
  <c r="K660" i="2"/>
  <c r="M660" i="2" s="1"/>
  <c r="K1709" i="2"/>
  <c r="M1709" i="2" s="1"/>
  <c r="K2758" i="2"/>
  <c r="M2758" i="2" s="1"/>
  <c r="K3807" i="2"/>
  <c r="M3807" i="2" s="1"/>
  <c r="K4856" i="2"/>
  <c r="M4856" i="2" s="1"/>
  <c r="K5905" i="2"/>
  <c r="M5905" i="2" s="1"/>
  <c r="K6954" i="2"/>
  <c r="M6954" i="2" s="1"/>
  <c r="K8003" i="2"/>
  <c r="M8003" i="2" s="1"/>
  <c r="K9052" i="2"/>
  <c r="M9052" i="2" s="1"/>
  <c r="K628" i="2"/>
  <c r="M628" i="2" s="1"/>
  <c r="K1677" i="2"/>
  <c r="M1677" i="2" s="1"/>
  <c r="K2726" i="2"/>
  <c r="M2726" i="2" s="1"/>
  <c r="K3775" i="2"/>
  <c r="M3775" i="2" s="1"/>
  <c r="K4824" i="2"/>
  <c r="M4824" i="2" s="1"/>
  <c r="K5873" i="2"/>
  <c r="M5873" i="2" s="1"/>
  <c r="K6922" i="2"/>
  <c r="M6922" i="2" s="1"/>
  <c r="K7971" i="2"/>
  <c r="M7971" i="2" s="1"/>
  <c r="K9020" i="2"/>
  <c r="M9020" i="2" s="1"/>
  <c r="K596" i="2"/>
  <c r="M596" i="2" s="1"/>
  <c r="K1645" i="2"/>
  <c r="M1645" i="2" s="1"/>
  <c r="K2694" i="2"/>
  <c r="M2694" i="2" s="1"/>
  <c r="K3743" i="2"/>
  <c r="M3743" i="2" s="1"/>
  <c r="K4792" i="2"/>
  <c r="M4792" i="2" s="1"/>
  <c r="K5841" i="2"/>
  <c r="M5841" i="2" s="1"/>
  <c r="K6890" i="2"/>
  <c r="M6890" i="2" s="1"/>
  <c r="K7939" i="2"/>
  <c r="M7939" i="2" s="1"/>
  <c r="K8988" i="2"/>
  <c r="M8988" i="2" s="1"/>
  <c r="K564" i="2"/>
  <c r="M564" i="2" s="1"/>
  <c r="K1613" i="2"/>
  <c r="M1613" i="2" s="1"/>
  <c r="K2662" i="2"/>
  <c r="M2662" i="2" s="1"/>
  <c r="K3711" i="2"/>
  <c r="M3711" i="2" s="1"/>
  <c r="K4760" i="2"/>
  <c r="M4760" i="2" s="1"/>
  <c r="K5809" i="2"/>
  <c r="M5809" i="2" s="1"/>
  <c r="K6858" i="2"/>
  <c r="M6858" i="2" s="1"/>
  <c r="K7907" i="2"/>
  <c r="M7907" i="2" s="1"/>
  <c r="K8956" i="2"/>
  <c r="M8956" i="2" s="1"/>
  <c r="K532" i="2"/>
  <c r="M532" i="2" s="1"/>
  <c r="K1581" i="2"/>
  <c r="M1581" i="2" s="1"/>
  <c r="K2630" i="2"/>
  <c r="M2630" i="2" s="1"/>
  <c r="K3679" i="2"/>
  <c r="M3679" i="2" s="1"/>
  <c r="K4728" i="2"/>
  <c r="M4728" i="2" s="1"/>
  <c r="K5777" i="2"/>
  <c r="M5777" i="2" s="1"/>
  <c r="K6826" i="2"/>
  <c r="M6826" i="2" s="1"/>
  <c r="K7875" i="2"/>
  <c r="M7875" i="2" s="1"/>
  <c r="K8924" i="2"/>
  <c r="M8924" i="2" s="1"/>
  <c r="K500" i="2"/>
  <c r="M500" i="2" s="1"/>
  <c r="K1549" i="2"/>
  <c r="M1549" i="2" s="1"/>
  <c r="K2598" i="2"/>
  <c r="M2598" i="2" s="1"/>
  <c r="K3647" i="2"/>
  <c r="M3647" i="2" s="1"/>
  <c r="K4696" i="2"/>
  <c r="M4696" i="2" s="1"/>
  <c r="K5745" i="2"/>
  <c r="M5745" i="2" s="1"/>
  <c r="K6794" i="2"/>
  <c r="M6794" i="2" s="1"/>
  <c r="K7843" i="2"/>
  <c r="M7843" i="2" s="1"/>
  <c r="K8892" i="2"/>
  <c r="M8892" i="2" s="1"/>
  <c r="K468" i="2"/>
  <c r="M468" i="2" s="1"/>
  <c r="K1517" i="2"/>
  <c r="M1517" i="2" s="1"/>
  <c r="K2566" i="2"/>
  <c r="M2566" i="2" s="1"/>
  <c r="K3615" i="2"/>
  <c r="M3615" i="2" s="1"/>
  <c r="K4664" i="2"/>
  <c r="M4664" i="2" s="1"/>
  <c r="K5713" i="2"/>
  <c r="M5713" i="2" s="1"/>
  <c r="K6762" i="2"/>
  <c r="M6762" i="2" s="1"/>
  <c r="K7811" i="2"/>
  <c r="M7811" i="2" s="1"/>
  <c r="K8860" i="2"/>
  <c r="M8860" i="2" s="1"/>
  <c r="K436" i="2"/>
  <c r="M436" i="2" s="1"/>
  <c r="K1485" i="2"/>
  <c r="M1485" i="2" s="1"/>
  <c r="K2534" i="2"/>
  <c r="M2534" i="2" s="1"/>
  <c r="K3583" i="2"/>
  <c r="M3583" i="2" s="1"/>
  <c r="K4632" i="2"/>
  <c r="M4632" i="2" s="1"/>
  <c r="K5681" i="2"/>
  <c r="M5681" i="2" s="1"/>
  <c r="K6730" i="2"/>
  <c r="M6730" i="2" s="1"/>
  <c r="K7779" i="2"/>
  <c r="M7779" i="2" s="1"/>
  <c r="K8828" i="2"/>
  <c r="M8828" i="2" s="1"/>
  <c r="K404" i="2"/>
  <c r="M404" i="2" s="1"/>
  <c r="K1453" i="2"/>
  <c r="M1453" i="2" s="1"/>
  <c r="K2502" i="2"/>
  <c r="M2502" i="2" s="1"/>
  <c r="K3551" i="2"/>
  <c r="M3551" i="2" s="1"/>
  <c r="K4600" i="2"/>
  <c r="M4600" i="2" s="1"/>
  <c r="K5649" i="2"/>
  <c r="M5649" i="2" s="1"/>
  <c r="K6698" i="2"/>
  <c r="M6698" i="2" s="1"/>
  <c r="K7747" i="2"/>
  <c r="M7747" i="2" s="1"/>
  <c r="K8796" i="2"/>
  <c r="M8796" i="2" s="1"/>
  <c r="K372" i="2"/>
  <c r="M372" i="2" s="1"/>
  <c r="K1421" i="2"/>
  <c r="M1421" i="2" s="1"/>
  <c r="K2470" i="2"/>
  <c r="M2470" i="2" s="1"/>
  <c r="K3519" i="2"/>
  <c r="M3519" i="2" s="1"/>
  <c r="K4568" i="2"/>
  <c r="M4568" i="2" s="1"/>
  <c r="K5617" i="2"/>
  <c r="M5617" i="2" s="1"/>
  <c r="K6666" i="2"/>
  <c r="M6666" i="2" s="1"/>
  <c r="K7715" i="2"/>
  <c r="M7715" i="2" s="1"/>
  <c r="K8764" i="2"/>
  <c r="M8764" i="2" s="1"/>
  <c r="K340" i="2"/>
  <c r="M340" i="2" s="1"/>
  <c r="K1389" i="2"/>
  <c r="M1389" i="2" s="1"/>
  <c r="K2438" i="2"/>
  <c r="M2438" i="2" s="1"/>
  <c r="K3487" i="2"/>
  <c r="M3487" i="2" s="1"/>
  <c r="K4536" i="2"/>
  <c r="M4536" i="2" s="1"/>
  <c r="K5585" i="2"/>
  <c r="M5585" i="2" s="1"/>
  <c r="K6634" i="2"/>
  <c r="M6634" i="2" s="1"/>
  <c r="K7683" i="2"/>
  <c r="M7683" i="2" s="1"/>
  <c r="K8732" i="2"/>
  <c r="M8732" i="2" s="1"/>
  <c r="K308" i="2"/>
  <c r="M308" i="2" s="1"/>
  <c r="K1357" i="2"/>
  <c r="M1357" i="2" s="1"/>
  <c r="K2406" i="2"/>
  <c r="M2406" i="2" s="1"/>
  <c r="K3455" i="2"/>
  <c r="M3455" i="2" s="1"/>
  <c r="K4504" i="2"/>
  <c r="M4504" i="2" s="1"/>
  <c r="K5553" i="2"/>
  <c r="M5553" i="2" s="1"/>
  <c r="K6602" i="2"/>
  <c r="M6602" i="2" s="1"/>
  <c r="K7651" i="2"/>
  <c r="M7651" i="2" s="1"/>
  <c r="K8700" i="2"/>
  <c r="M8700" i="2" s="1"/>
  <c r="K276" i="2"/>
  <c r="M276" i="2" s="1"/>
  <c r="K1325" i="2"/>
  <c r="M1325" i="2" s="1"/>
  <c r="K2374" i="2"/>
  <c r="M2374" i="2" s="1"/>
  <c r="K3423" i="2"/>
  <c r="M3423" i="2" s="1"/>
  <c r="K4472" i="2"/>
  <c r="M4472" i="2" s="1"/>
  <c r="K5521" i="2"/>
  <c r="M5521" i="2" s="1"/>
  <c r="K6570" i="2"/>
  <c r="M6570" i="2" s="1"/>
  <c r="K7619" i="2"/>
  <c r="M7619" i="2" s="1"/>
  <c r="K8668" i="2"/>
  <c r="M8668" i="2" s="1"/>
  <c r="K244" i="2"/>
  <c r="M244" i="2" s="1"/>
  <c r="K1293" i="2"/>
  <c r="M1293" i="2" s="1"/>
  <c r="K2342" i="2"/>
  <c r="M2342" i="2" s="1"/>
  <c r="K3391" i="2"/>
  <c r="M3391" i="2" s="1"/>
  <c r="K4440" i="2"/>
  <c r="M4440" i="2" s="1"/>
  <c r="K5489" i="2"/>
  <c r="M5489" i="2" s="1"/>
  <c r="K6538" i="2"/>
  <c r="M6538" i="2" s="1"/>
  <c r="K7587" i="2"/>
  <c r="M7587" i="2" s="1"/>
  <c r="K8636" i="2"/>
  <c r="M8636" i="2" s="1"/>
  <c r="K212" i="2"/>
  <c r="M212" i="2" s="1"/>
  <c r="K2310" i="2"/>
  <c r="M2310" i="2" s="1"/>
  <c r="K1261" i="2"/>
  <c r="M1261" i="2" s="1"/>
  <c r="K3359" i="2"/>
  <c r="M3359" i="2" s="1"/>
  <c r="K4408" i="2"/>
  <c r="M4408" i="2" s="1"/>
  <c r="K5457" i="2"/>
  <c r="M5457" i="2" s="1"/>
  <c r="K6506" i="2"/>
  <c r="M6506" i="2" s="1"/>
  <c r="K7555" i="2"/>
  <c r="M7555" i="2" s="1"/>
  <c r="K8604" i="2"/>
  <c r="M8604" i="2" s="1"/>
  <c r="K180" i="2"/>
  <c r="M180" i="2" s="1"/>
  <c r="K2278" i="2"/>
  <c r="M2278" i="2" s="1"/>
  <c r="K1229" i="2"/>
  <c r="M1229" i="2" s="1"/>
  <c r="K3327" i="2"/>
  <c r="M3327" i="2" s="1"/>
  <c r="K4376" i="2"/>
  <c r="M4376" i="2" s="1"/>
  <c r="K5425" i="2"/>
  <c r="M5425" i="2" s="1"/>
  <c r="K6474" i="2"/>
  <c r="M6474" i="2" s="1"/>
  <c r="K7523" i="2"/>
  <c r="M7523" i="2" s="1"/>
  <c r="K8572" i="2"/>
  <c r="M8572" i="2" s="1"/>
  <c r="K148" i="2"/>
  <c r="M148" i="2" s="1"/>
  <c r="K2246" i="2"/>
  <c r="M2246" i="2" s="1"/>
  <c r="K1197" i="2"/>
  <c r="M1197" i="2" s="1"/>
  <c r="K3295" i="2"/>
  <c r="M3295" i="2" s="1"/>
  <c r="K4344" i="2"/>
  <c r="M4344" i="2" s="1"/>
  <c r="K5393" i="2"/>
  <c r="M5393" i="2" s="1"/>
  <c r="K6442" i="2"/>
  <c r="M6442" i="2" s="1"/>
  <c r="K7491" i="2"/>
  <c r="M7491" i="2" s="1"/>
  <c r="K8540" i="2"/>
  <c r="M8540" i="2" s="1"/>
  <c r="K116" i="2"/>
  <c r="M116" i="2" s="1"/>
  <c r="K2214" i="2"/>
  <c r="M2214" i="2" s="1"/>
  <c r="K1165" i="2"/>
  <c r="M1165" i="2" s="1"/>
  <c r="K3263" i="2"/>
  <c r="M3263" i="2" s="1"/>
  <c r="K4312" i="2"/>
  <c r="M4312" i="2" s="1"/>
  <c r="K5361" i="2"/>
  <c r="M5361" i="2" s="1"/>
  <c r="K6410" i="2"/>
  <c r="M6410" i="2" s="1"/>
  <c r="K7459" i="2"/>
  <c r="M7459" i="2" s="1"/>
  <c r="K8508" i="2"/>
  <c r="M8508" i="2" s="1"/>
  <c r="K84" i="2"/>
  <c r="M84" i="2" s="1"/>
  <c r="K1133" i="2"/>
  <c r="M1133" i="2" s="1"/>
  <c r="K2182" i="2"/>
  <c r="M2182" i="2" s="1"/>
  <c r="K3231" i="2"/>
  <c r="M3231" i="2" s="1"/>
  <c r="K4280" i="2"/>
  <c r="M4280" i="2" s="1"/>
  <c r="K5329" i="2"/>
  <c r="M5329" i="2" s="1"/>
  <c r="K6378" i="2"/>
  <c r="M6378" i="2" s="1"/>
  <c r="K7427" i="2"/>
  <c r="M7427" i="2" s="1"/>
  <c r="K8476" i="2"/>
  <c r="M8476" i="2" s="1"/>
  <c r="K52" i="2"/>
  <c r="M52" i="2" s="1"/>
  <c r="K2150" i="2"/>
  <c r="M2150" i="2" s="1"/>
  <c r="K1101" i="2"/>
  <c r="M1101" i="2" s="1"/>
  <c r="K3199" i="2"/>
  <c r="M3199" i="2" s="1"/>
  <c r="K4248" i="2"/>
  <c r="M4248" i="2" s="1"/>
  <c r="K5297" i="2"/>
  <c r="M5297" i="2" s="1"/>
  <c r="K6346" i="2"/>
  <c r="M6346" i="2" s="1"/>
  <c r="K7395" i="2"/>
  <c r="M7395" i="2" s="1"/>
  <c r="K8444" i="2"/>
  <c r="M8444" i="2" s="1"/>
  <c r="K9493" i="2"/>
  <c r="M9493" i="2" s="1"/>
  <c r="K20" i="2"/>
  <c r="M20" i="2" s="1"/>
  <c r="K2118" i="2"/>
  <c r="M2118" i="2" s="1"/>
  <c r="K1069" i="2"/>
  <c r="M1069" i="2" s="1"/>
  <c r="K3167" i="2"/>
  <c r="M3167" i="2" s="1"/>
  <c r="K4216" i="2"/>
  <c r="M4216" i="2" s="1"/>
  <c r="K5265" i="2"/>
  <c r="M5265" i="2" s="1"/>
  <c r="K6314" i="2"/>
  <c r="M6314" i="2" s="1"/>
  <c r="K7363" i="2"/>
  <c r="M7363" i="2" s="1"/>
  <c r="K8412" i="2"/>
  <c r="M8412" i="2" s="1"/>
  <c r="K9461" i="2"/>
  <c r="M9461" i="2" s="1"/>
  <c r="K9653" i="2"/>
  <c r="M9653" i="2" s="1"/>
  <c r="K9749" i="2"/>
  <c r="M9749" i="2" s="1"/>
  <c r="K9372" i="2"/>
  <c r="M9372" i="2" s="1"/>
  <c r="J9660" i="2"/>
  <c r="L9660" i="2" s="1"/>
  <c r="K529" i="2"/>
  <c r="M529" i="2" s="1"/>
  <c r="K1578" i="2"/>
  <c r="M1578" i="2" s="1"/>
  <c r="K2627" i="2"/>
  <c r="M2627" i="2" s="1"/>
  <c r="K3676" i="2"/>
  <c r="M3676" i="2" s="1"/>
  <c r="K4725" i="2"/>
  <c r="M4725" i="2" s="1"/>
  <c r="K5774" i="2"/>
  <c r="M5774" i="2" s="1"/>
  <c r="K6823" i="2"/>
  <c r="M6823" i="2" s="1"/>
  <c r="K7872" i="2"/>
  <c r="M7872" i="2" s="1"/>
  <c r="K8921" i="2"/>
  <c r="M8921" i="2" s="1"/>
  <c r="K497" i="2"/>
  <c r="M497" i="2" s="1"/>
  <c r="K1546" i="2"/>
  <c r="M1546" i="2" s="1"/>
  <c r="K2595" i="2"/>
  <c r="M2595" i="2" s="1"/>
  <c r="K3644" i="2"/>
  <c r="M3644" i="2" s="1"/>
  <c r="K4693" i="2"/>
  <c r="M4693" i="2" s="1"/>
  <c r="K5742" i="2"/>
  <c r="M5742" i="2" s="1"/>
  <c r="K6791" i="2"/>
  <c r="M6791" i="2" s="1"/>
  <c r="K7840" i="2"/>
  <c r="M7840" i="2" s="1"/>
  <c r="K8889" i="2"/>
  <c r="M8889" i="2" s="1"/>
  <c r="K465" i="2"/>
  <c r="M465" i="2" s="1"/>
  <c r="K1514" i="2"/>
  <c r="M1514" i="2" s="1"/>
  <c r="K2563" i="2"/>
  <c r="M2563" i="2" s="1"/>
  <c r="K3612" i="2"/>
  <c r="M3612" i="2" s="1"/>
  <c r="K4661" i="2"/>
  <c r="M4661" i="2" s="1"/>
  <c r="K5710" i="2"/>
  <c r="M5710" i="2" s="1"/>
  <c r="K6759" i="2"/>
  <c r="M6759" i="2" s="1"/>
  <c r="K7808" i="2"/>
  <c r="M7808" i="2" s="1"/>
  <c r="K8857" i="2"/>
  <c r="M8857" i="2" s="1"/>
  <c r="K433" i="2"/>
  <c r="M433" i="2" s="1"/>
  <c r="K1482" i="2"/>
  <c r="M1482" i="2" s="1"/>
  <c r="K2531" i="2"/>
  <c r="M2531" i="2" s="1"/>
  <c r="K3580" i="2"/>
  <c r="M3580" i="2" s="1"/>
  <c r="K4629" i="2"/>
  <c r="M4629" i="2" s="1"/>
  <c r="K5678" i="2"/>
  <c r="M5678" i="2" s="1"/>
  <c r="K6727" i="2"/>
  <c r="M6727" i="2" s="1"/>
  <c r="K7776" i="2"/>
  <c r="M7776" i="2" s="1"/>
  <c r="K8825" i="2"/>
  <c r="M8825" i="2" s="1"/>
  <c r="K401" i="2"/>
  <c r="M401" i="2" s="1"/>
  <c r="K1450" i="2"/>
  <c r="M1450" i="2" s="1"/>
  <c r="K2499" i="2"/>
  <c r="M2499" i="2" s="1"/>
  <c r="K3548" i="2"/>
  <c r="M3548" i="2" s="1"/>
  <c r="K4597" i="2"/>
  <c r="M4597" i="2" s="1"/>
  <c r="K5646" i="2"/>
  <c r="M5646" i="2" s="1"/>
  <c r="K6695" i="2"/>
  <c r="M6695" i="2" s="1"/>
  <c r="K7744" i="2"/>
  <c r="M7744" i="2" s="1"/>
  <c r="K8793" i="2"/>
  <c r="M8793" i="2" s="1"/>
  <c r="K369" i="2"/>
  <c r="M369" i="2" s="1"/>
  <c r="K1418" i="2"/>
  <c r="M1418" i="2" s="1"/>
  <c r="K2467" i="2"/>
  <c r="M2467" i="2" s="1"/>
  <c r="K3516" i="2"/>
  <c r="M3516" i="2" s="1"/>
  <c r="K4565" i="2"/>
  <c r="M4565" i="2" s="1"/>
  <c r="K5614" i="2"/>
  <c r="M5614" i="2" s="1"/>
  <c r="K6663" i="2"/>
  <c r="M6663" i="2" s="1"/>
  <c r="K7712" i="2"/>
  <c r="M7712" i="2" s="1"/>
  <c r="K8761" i="2"/>
  <c r="M8761" i="2" s="1"/>
  <c r="K337" i="2"/>
  <c r="M337" i="2" s="1"/>
  <c r="K1386" i="2"/>
  <c r="M1386" i="2" s="1"/>
  <c r="K2435" i="2"/>
  <c r="M2435" i="2" s="1"/>
  <c r="K3484" i="2"/>
  <c r="M3484" i="2" s="1"/>
  <c r="K4533" i="2"/>
  <c r="M4533" i="2" s="1"/>
  <c r="K5582" i="2"/>
  <c r="M5582" i="2" s="1"/>
  <c r="K6631" i="2"/>
  <c r="M6631" i="2" s="1"/>
  <c r="K7680" i="2"/>
  <c r="M7680" i="2" s="1"/>
  <c r="K8729" i="2"/>
  <c r="M8729" i="2" s="1"/>
  <c r="K305" i="2"/>
  <c r="M305" i="2" s="1"/>
  <c r="K1354" i="2"/>
  <c r="M1354" i="2" s="1"/>
  <c r="K2403" i="2"/>
  <c r="M2403" i="2" s="1"/>
  <c r="K3452" i="2"/>
  <c r="M3452" i="2" s="1"/>
  <c r="K4501" i="2"/>
  <c r="M4501" i="2" s="1"/>
  <c r="K5550" i="2"/>
  <c r="M5550" i="2" s="1"/>
  <c r="K6599" i="2"/>
  <c r="M6599" i="2" s="1"/>
  <c r="K7648" i="2"/>
  <c r="M7648" i="2" s="1"/>
  <c r="K8697" i="2"/>
  <c r="M8697" i="2" s="1"/>
  <c r="K273" i="2"/>
  <c r="M273" i="2" s="1"/>
  <c r="K1322" i="2"/>
  <c r="M1322" i="2" s="1"/>
  <c r="K2371" i="2"/>
  <c r="M2371" i="2" s="1"/>
  <c r="K3420" i="2"/>
  <c r="M3420" i="2" s="1"/>
  <c r="K4469" i="2"/>
  <c r="M4469" i="2" s="1"/>
  <c r="K5518" i="2"/>
  <c r="M5518" i="2" s="1"/>
  <c r="K6567" i="2"/>
  <c r="M6567" i="2" s="1"/>
  <c r="K7616" i="2"/>
  <c r="M7616" i="2" s="1"/>
  <c r="K8665" i="2"/>
  <c r="M8665" i="2" s="1"/>
  <c r="K241" i="2"/>
  <c r="M241" i="2" s="1"/>
  <c r="K1290" i="2"/>
  <c r="M1290" i="2" s="1"/>
  <c r="K2339" i="2"/>
  <c r="M2339" i="2" s="1"/>
  <c r="K3388" i="2"/>
  <c r="M3388" i="2" s="1"/>
  <c r="K4437" i="2"/>
  <c r="M4437" i="2" s="1"/>
  <c r="K5486" i="2"/>
  <c r="M5486" i="2" s="1"/>
  <c r="K6535" i="2"/>
  <c r="M6535" i="2" s="1"/>
  <c r="K7584" i="2"/>
  <c r="M7584" i="2" s="1"/>
  <c r="K8633" i="2"/>
  <c r="M8633" i="2" s="1"/>
  <c r="K209" i="2"/>
  <c r="M209" i="2" s="1"/>
  <c r="K1258" i="2"/>
  <c r="M1258" i="2" s="1"/>
  <c r="K2307" i="2"/>
  <c r="M2307" i="2" s="1"/>
  <c r="K3356" i="2"/>
  <c r="M3356" i="2" s="1"/>
  <c r="K4405" i="2"/>
  <c r="M4405" i="2" s="1"/>
  <c r="K5454" i="2"/>
  <c r="M5454" i="2" s="1"/>
  <c r="K6503" i="2"/>
  <c r="M6503" i="2" s="1"/>
  <c r="K7552" i="2"/>
  <c r="M7552" i="2" s="1"/>
  <c r="K8601" i="2"/>
  <c r="M8601" i="2" s="1"/>
  <c r="K177" i="2"/>
  <c r="M177" i="2" s="1"/>
  <c r="K2275" i="2"/>
  <c r="M2275" i="2" s="1"/>
  <c r="K1226" i="2"/>
  <c r="M1226" i="2" s="1"/>
  <c r="K3324" i="2"/>
  <c r="M3324" i="2" s="1"/>
  <c r="K5422" i="2"/>
  <c r="M5422" i="2" s="1"/>
  <c r="K4373" i="2"/>
  <c r="M4373" i="2" s="1"/>
  <c r="K6471" i="2"/>
  <c r="M6471" i="2" s="1"/>
  <c r="K7520" i="2"/>
  <c r="M7520" i="2" s="1"/>
  <c r="K8569" i="2"/>
  <c r="M8569" i="2" s="1"/>
  <c r="K145" i="2"/>
  <c r="M145" i="2" s="1"/>
  <c r="K1194" i="2"/>
  <c r="M1194" i="2" s="1"/>
  <c r="K2243" i="2"/>
  <c r="M2243" i="2" s="1"/>
  <c r="K3292" i="2"/>
  <c r="M3292" i="2" s="1"/>
  <c r="K5390" i="2"/>
  <c r="M5390" i="2" s="1"/>
  <c r="K4341" i="2"/>
  <c r="M4341" i="2" s="1"/>
  <c r="K6439" i="2"/>
  <c r="M6439" i="2" s="1"/>
  <c r="K7488" i="2"/>
  <c r="M7488" i="2" s="1"/>
  <c r="K8537" i="2"/>
  <c r="M8537" i="2" s="1"/>
  <c r="K113" i="2"/>
  <c r="M113" i="2" s="1"/>
  <c r="K1162" i="2"/>
  <c r="M1162" i="2" s="1"/>
  <c r="K2211" i="2"/>
  <c r="M2211" i="2" s="1"/>
  <c r="K4309" i="2"/>
  <c r="M4309" i="2" s="1"/>
  <c r="K3260" i="2"/>
  <c r="M3260" i="2" s="1"/>
  <c r="K5358" i="2"/>
  <c r="M5358" i="2" s="1"/>
  <c r="K6407" i="2"/>
  <c r="M6407" i="2" s="1"/>
  <c r="K7456" i="2"/>
  <c r="M7456" i="2" s="1"/>
  <c r="K8505" i="2"/>
  <c r="M8505" i="2" s="1"/>
  <c r="K81" i="2"/>
  <c r="M81" i="2" s="1"/>
  <c r="K2179" i="2"/>
  <c r="M2179" i="2" s="1"/>
  <c r="K1130" i="2"/>
  <c r="M1130" i="2" s="1"/>
  <c r="K4277" i="2"/>
  <c r="M4277" i="2" s="1"/>
  <c r="K3228" i="2"/>
  <c r="M3228" i="2" s="1"/>
  <c r="K5326" i="2"/>
  <c r="M5326" i="2" s="1"/>
  <c r="K6375" i="2"/>
  <c r="M6375" i="2" s="1"/>
  <c r="K7424" i="2"/>
  <c r="M7424" i="2" s="1"/>
  <c r="K8473" i="2"/>
  <c r="M8473" i="2" s="1"/>
  <c r="K49" i="2"/>
  <c r="M49" i="2" s="1"/>
  <c r="K1098" i="2"/>
  <c r="M1098" i="2" s="1"/>
  <c r="K2147" i="2"/>
  <c r="M2147" i="2" s="1"/>
  <c r="K4245" i="2"/>
  <c r="M4245" i="2" s="1"/>
  <c r="K3196" i="2"/>
  <c r="M3196" i="2" s="1"/>
  <c r="K5294" i="2"/>
  <c r="M5294" i="2" s="1"/>
  <c r="K6343" i="2"/>
  <c r="M6343" i="2" s="1"/>
  <c r="K7392" i="2"/>
  <c r="M7392" i="2" s="1"/>
  <c r="K8441" i="2"/>
  <c r="M8441" i="2" s="1"/>
  <c r="K17" i="2"/>
  <c r="M17" i="2" s="1"/>
  <c r="K1066" i="2"/>
  <c r="M1066" i="2" s="1"/>
  <c r="K2115" i="2"/>
  <c r="M2115" i="2" s="1"/>
  <c r="K4213" i="2"/>
  <c r="M4213" i="2" s="1"/>
  <c r="K3164" i="2"/>
  <c r="M3164" i="2" s="1"/>
  <c r="K5262" i="2"/>
  <c r="M5262" i="2" s="1"/>
  <c r="K6311" i="2"/>
  <c r="M6311" i="2" s="1"/>
  <c r="K7360" i="2"/>
  <c r="M7360" i="2" s="1"/>
  <c r="K8409" i="2"/>
  <c r="M8409" i="2" s="1"/>
  <c r="J1051" i="2"/>
  <c r="L1051" i="2" s="1"/>
  <c r="J2100" i="2"/>
  <c r="L2100" i="2" s="1"/>
  <c r="J3149" i="2"/>
  <c r="L3149" i="2" s="1"/>
  <c r="J4198" i="2"/>
  <c r="L4198" i="2" s="1"/>
  <c r="J5247" i="2"/>
  <c r="L5247" i="2" s="1"/>
  <c r="J6296" i="2"/>
  <c r="L6296" i="2" s="1"/>
  <c r="J7345" i="2"/>
  <c r="L7345" i="2" s="1"/>
  <c r="J8394" i="2"/>
  <c r="L8394" i="2" s="1"/>
  <c r="J9443" i="2"/>
  <c r="L9443" i="2" s="1"/>
  <c r="J9500" i="2"/>
  <c r="L9500" i="2" s="1"/>
  <c r="J119" i="2"/>
  <c r="L119" i="2" s="1"/>
  <c r="J1168" i="2"/>
  <c r="L1168" i="2" s="1"/>
  <c r="J2217" i="2"/>
  <c r="L2217" i="2" s="1"/>
  <c r="J3266" i="2"/>
  <c r="L3266" i="2" s="1"/>
  <c r="J4315" i="2"/>
  <c r="L4315" i="2" s="1"/>
  <c r="J5364" i="2"/>
  <c r="L5364" i="2" s="1"/>
  <c r="J7462" i="2"/>
  <c r="L7462" i="2" s="1"/>
  <c r="J6413" i="2"/>
  <c r="L6413" i="2" s="1"/>
  <c r="J8511" i="2"/>
  <c r="L8511" i="2" s="1"/>
  <c r="J87" i="2"/>
  <c r="L87" i="2" s="1"/>
  <c r="J1136" i="2"/>
  <c r="L1136" i="2" s="1"/>
  <c r="J2185" i="2"/>
  <c r="L2185" i="2" s="1"/>
  <c r="J3234" i="2"/>
  <c r="L3234" i="2" s="1"/>
  <c r="J4283" i="2"/>
  <c r="L4283" i="2" s="1"/>
  <c r="J5332" i="2"/>
  <c r="L5332" i="2" s="1"/>
  <c r="J7430" i="2"/>
  <c r="L7430" i="2" s="1"/>
  <c r="J6381" i="2"/>
  <c r="L6381" i="2" s="1"/>
  <c r="J8479" i="2"/>
  <c r="L8479" i="2" s="1"/>
  <c r="J55" i="2"/>
  <c r="L55" i="2" s="1"/>
  <c r="J1104" i="2"/>
  <c r="L1104" i="2" s="1"/>
  <c r="J2153" i="2"/>
  <c r="L2153" i="2" s="1"/>
  <c r="J3202" i="2"/>
  <c r="L3202" i="2" s="1"/>
  <c r="J4251" i="2"/>
  <c r="L4251" i="2" s="1"/>
  <c r="J5300" i="2"/>
  <c r="L5300" i="2" s="1"/>
  <c r="J6349" i="2"/>
  <c r="L6349" i="2" s="1"/>
  <c r="J7398" i="2"/>
  <c r="L7398" i="2" s="1"/>
  <c r="J8447" i="2"/>
  <c r="L8447" i="2" s="1"/>
  <c r="J23" i="2"/>
  <c r="L23" i="2" s="1"/>
  <c r="J2121" i="2"/>
  <c r="L2121" i="2" s="1"/>
  <c r="J1072" i="2"/>
  <c r="L1072" i="2" s="1"/>
  <c r="J3170" i="2"/>
  <c r="L3170" i="2" s="1"/>
  <c r="J4219" i="2"/>
  <c r="L4219" i="2" s="1"/>
  <c r="J5268" i="2"/>
  <c r="L5268" i="2" s="1"/>
  <c r="J7366" i="2"/>
  <c r="L7366" i="2" s="1"/>
  <c r="J6317" i="2"/>
  <c r="L6317" i="2" s="1"/>
  <c r="J9464" i="2"/>
  <c r="L9464" i="2" s="1"/>
  <c r="J8415" i="2"/>
  <c r="L8415" i="2" s="1"/>
  <c r="K1040" i="2"/>
  <c r="M1040" i="2" s="1"/>
  <c r="K2089" i="2"/>
  <c r="M2089" i="2" s="1"/>
  <c r="K4187" i="2"/>
  <c r="M4187" i="2" s="1"/>
  <c r="K3138" i="2"/>
  <c r="M3138" i="2" s="1"/>
  <c r="K5236" i="2"/>
  <c r="M5236" i="2" s="1"/>
  <c r="K6285" i="2"/>
  <c r="M6285" i="2" s="1"/>
  <c r="K7334" i="2"/>
  <c r="M7334" i="2" s="1"/>
  <c r="K9432" i="2"/>
  <c r="M9432" i="2" s="1"/>
  <c r="K8383" i="2"/>
  <c r="M8383" i="2" s="1"/>
  <c r="K1008" i="2"/>
  <c r="M1008" i="2" s="1"/>
  <c r="K2057" i="2"/>
  <c r="M2057" i="2" s="1"/>
  <c r="K4155" i="2"/>
  <c r="M4155" i="2" s="1"/>
  <c r="K3106" i="2"/>
  <c r="M3106" i="2" s="1"/>
  <c r="K5204" i="2"/>
  <c r="M5204" i="2" s="1"/>
  <c r="K6253" i="2"/>
  <c r="M6253" i="2" s="1"/>
  <c r="K7302" i="2"/>
  <c r="M7302" i="2" s="1"/>
  <c r="K9400" i="2"/>
  <c r="M9400" i="2" s="1"/>
  <c r="K8351" i="2"/>
  <c r="M8351" i="2" s="1"/>
  <c r="K976" i="2"/>
  <c r="M976" i="2" s="1"/>
  <c r="K2025" i="2"/>
  <c r="M2025" i="2" s="1"/>
  <c r="K3074" i="2"/>
  <c r="M3074" i="2" s="1"/>
  <c r="K4123" i="2"/>
  <c r="M4123" i="2" s="1"/>
  <c r="K5172" i="2"/>
  <c r="M5172" i="2" s="1"/>
  <c r="K6221" i="2"/>
  <c r="M6221" i="2" s="1"/>
  <c r="K7270" i="2"/>
  <c r="M7270" i="2" s="1"/>
  <c r="K9368" i="2"/>
  <c r="M9368" i="2" s="1"/>
  <c r="K8319" i="2"/>
  <c r="M8319" i="2" s="1"/>
  <c r="K944" i="2"/>
  <c r="M944" i="2" s="1"/>
  <c r="K1993" i="2"/>
  <c r="M1993" i="2" s="1"/>
  <c r="K4091" i="2"/>
  <c r="M4091" i="2" s="1"/>
  <c r="K3042" i="2"/>
  <c r="M3042" i="2" s="1"/>
  <c r="K5140" i="2"/>
  <c r="M5140" i="2" s="1"/>
  <c r="K7238" i="2"/>
  <c r="M7238" i="2" s="1"/>
  <c r="K6189" i="2"/>
  <c r="M6189" i="2" s="1"/>
  <c r="K8287" i="2"/>
  <c r="M8287" i="2" s="1"/>
  <c r="K9336" i="2"/>
  <c r="M9336" i="2" s="1"/>
  <c r="K912" i="2"/>
  <c r="M912" i="2" s="1"/>
  <c r="K1961" i="2"/>
  <c r="M1961" i="2" s="1"/>
  <c r="K3010" i="2"/>
  <c r="M3010" i="2" s="1"/>
  <c r="K4059" i="2"/>
  <c r="M4059" i="2" s="1"/>
  <c r="K5108" i="2"/>
  <c r="M5108" i="2" s="1"/>
  <c r="K6157" i="2"/>
  <c r="M6157" i="2" s="1"/>
  <c r="K7206" i="2"/>
  <c r="M7206" i="2" s="1"/>
  <c r="K8255" i="2"/>
  <c r="M8255" i="2" s="1"/>
  <c r="K9304" i="2"/>
  <c r="M9304" i="2" s="1"/>
  <c r="K880" i="2"/>
  <c r="M880" i="2" s="1"/>
  <c r="K2978" i="2"/>
  <c r="M2978" i="2" s="1"/>
  <c r="K1929" i="2"/>
  <c r="M1929" i="2" s="1"/>
  <c r="K4027" i="2"/>
  <c r="M4027" i="2" s="1"/>
  <c r="K5076" i="2"/>
  <c r="M5076" i="2" s="1"/>
  <c r="K6125" i="2"/>
  <c r="M6125" i="2" s="1"/>
  <c r="K7174" i="2"/>
  <c r="M7174" i="2" s="1"/>
  <c r="K8223" i="2"/>
  <c r="M8223" i="2" s="1"/>
  <c r="K9272" i="2"/>
  <c r="M9272" i="2" s="1"/>
  <c r="K848" i="2"/>
  <c r="M848" i="2" s="1"/>
  <c r="K1897" i="2"/>
  <c r="M1897" i="2" s="1"/>
  <c r="K2946" i="2"/>
  <c r="M2946" i="2" s="1"/>
  <c r="K3995" i="2"/>
  <c r="M3995" i="2" s="1"/>
  <c r="K5044" i="2"/>
  <c r="M5044" i="2" s="1"/>
  <c r="K6093" i="2"/>
  <c r="M6093" i="2" s="1"/>
  <c r="K7142" i="2"/>
  <c r="M7142" i="2" s="1"/>
  <c r="K8191" i="2"/>
  <c r="M8191" i="2" s="1"/>
  <c r="K9240" i="2"/>
  <c r="M9240" i="2" s="1"/>
  <c r="K816" i="2"/>
  <c r="M816" i="2" s="1"/>
  <c r="K2914" i="2"/>
  <c r="M2914" i="2" s="1"/>
  <c r="K1865" i="2"/>
  <c r="M1865" i="2" s="1"/>
  <c r="K3963" i="2"/>
  <c r="M3963" i="2" s="1"/>
  <c r="K5012" i="2"/>
  <c r="M5012" i="2" s="1"/>
  <c r="K6061" i="2"/>
  <c r="M6061" i="2" s="1"/>
  <c r="K7110" i="2"/>
  <c r="M7110" i="2" s="1"/>
  <c r="K8159" i="2"/>
  <c r="M8159" i="2" s="1"/>
  <c r="K9208" i="2"/>
  <c r="M9208" i="2" s="1"/>
  <c r="K784" i="2"/>
  <c r="M784" i="2" s="1"/>
  <c r="K1833" i="2"/>
  <c r="M1833" i="2" s="1"/>
  <c r="K2882" i="2"/>
  <c r="M2882" i="2" s="1"/>
  <c r="K3931" i="2"/>
  <c r="M3931" i="2" s="1"/>
  <c r="K4980" i="2"/>
  <c r="M4980" i="2" s="1"/>
  <c r="K6029" i="2"/>
  <c r="M6029" i="2" s="1"/>
  <c r="K7078" i="2"/>
  <c r="M7078" i="2" s="1"/>
  <c r="K8127" i="2"/>
  <c r="M8127" i="2" s="1"/>
  <c r="K9176" i="2"/>
  <c r="M9176" i="2" s="1"/>
  <c r="K752" i="2"/>
  <c r="M752" i="2" s="1"/>
  <c r="K2850" i="2"/>
  <c r="M2850" i="2" s="1"/>
  <c r="K1801" i="2"/>
  <c r="M1801" i="2" s="1"/>
  <c r="K3899" i="2"/>
  <c r="M3899" i="2" s="1"/>
  <c r="K4948" i="2"/>
  <c r="M4948" i="2" s="1"/>
  <c r="K5997" i="2"/>
  <c r="M5997" i="2" s="1"/>
  <c r="K7046" i="2"/>
  <c r="M7046" i="2" s="1"/>
  <c r="K8095" i="2"/>
  <c r="M8095" i="2" s="1"/>
  <c r="K9144" i="2"/>
  <c r="M9144" i="2" s="1"/>
  <c r="K720" i="2"/>
  <c r="M720" i="2" s="1"/>
  <c r="K1769" i="2"/>
  <c r="M1769" i="2" s="1"/>
  <c r="K2818" i="2"/>
  <c r="M2818" i="2" s="1"/>
  <c r="K3867" i="2"/>
  <c r="M3867" i="2" s="1"/>
  <c r="K4916" i="2"/>
  <c r="M4916" i="2" s="1"/>
  <c r="K5965" i="2"/>
  <c r="M5965" i="2" s="1"/>
  <c r="K7014" i="2"/>
  <c r="M7014" i="2" s="1"/>
  <c r="K8063" i="2"/>
  <c r="M8063" i="2" s="1"/>
  <c r="K9112" i="2"/>
  <c r="M9112" i="2" s="1"/>
  <c r="K688" i="2"/>
  <c r="M688" i="2" s="1"/>
  <c r="K2786" i="2"/>
  <c r="M2786" i="2" s="1"/>
  <c r="K1737" i="2"/>
  <c r="M1737" i="2" s="1"/>
  <c r="K3835" i="2"/>
  <c r="M3835" i="2" s="1"/>
  <c r="K4884" i="2"/>
  <c r="M4884" i="2" s="1"/>
  <c r="K5933" i="2"/>
  <c r="M5933" i="2" s="1"/>
  <c r="K6982" i="2"/>
  <c r="M6982" i="2" s="1"/>
  <c r="K8031" i="2"/>
  <c r="M8031" i="2" s="1"/>
  <c r="K9080" i="2"/>
  <c r="M9080" i="2" s="1"/>
  <c r="K656" i="2"/>
  <c r="M656" i="2" s="1"/>
  <c r="K1705" i="2"/>
  <c r="M1705" i="2" s="1"/>
  <c r="K2754" i="2"/>
  <c r="M2754" i="2" s="1"/>
  <c r="K3803" i="2"/>
  <c r="M3803" i="2" s="1"/>
  <c r="K4852" i="2"/>
  <c r="M4852" i="2" s="1"/>
  <c r="K5901" i="2"/>
  <c r="M5901" i="2" s="1"/>
  <c r="K6950" i="2"/>
  <c r="M6950" i="2" s="1"/>
  <c r="K7999" i="2"/>
  <c r="M7999" i="2" s="1"/>
  <c r="K9048" i="2"/>
  <c r="M9048" i="2" s="1"/>
  <c r="K624" i="2"/>
  <c r="M624" i="2" s="1"/>
  <c r="K2722" i="2"/>
  <c r="M2722" i="2" s="1"/>
  <c r="K3771" i="2"/>
  <c r="M3771" i="2" s="1"/>
  <c r="K1673" i="2"/>
  <c r="M1673" i="2" s="1"/>
  <c r="K4820" i="2"/>
  <c r="M4820" i="2" s="1"/>
  <c r="K5869" i="2"/>
  <c r="M5869" i="2" s="1"/>
  <c r="K6918" i="2"/>
  <c r="M6918" i="2" s="1"/>
  <c r="K7967" i="2"/>
  <c r="M7967" i="2" s="1"/>
  <c r="K9016" i="2"/>
  <c r="M9016" i="2" s="1"/>
  <c r="K592" i="2"/>
  <c r="M592" i="2" s="1"/>
  <c r="K2690" i="2"/>
  <c r="M2690" i="2" s="1"/>
  <c r="K1641" i="2"/>
  <c r="M1641" i="2" s="1"/>
  <c r="K3739" i="2"/>
  <c r="M3739" i="2" s="1"/>
  <c r="K4788" i="2"/>
  <c r="M4788" i="2" s="1"/>
  <c r="K5837" i="2"/>
  <c r="M5837" i="2" s="1"/>
  <c r="K6886" i="2"/>
  <c r="M6886" i="2" s="1"/>
  <c r="K7935" i="2"/>
  <c r="M7935" i="2" s="1"/>
  <c r="K8984" i="2"/>
  <c r="M8984" i="2" s="1"/>
  <c r="K560" i="2"/>
  <c r="M560" i="2" s="1"/>
  <c r="K1609" i="2"/>
  <c r="M1609" i="2" s="1"/>
  <c r="K2658" i="2"/>
  <c r="M2658" i="2" s="1"/>
  <c r="K3707" i="2"/>
  <c r="M3707" i="2" s="1"/>
  <c r="K4756" i="2"/>
  <c r="M4756" i="2" s="1"/>
  <c r="K5805" i="2"/>
  <c r="M5805" i="2" s="1"/>
  <c r="K6854" i="2"/>
  <c r="M6854" i="2" s="1"/>
  <c r="K7903" i="2"/>
  <c r="M7903" i="2" s="1"/>
  <c r="K8952" i="2"/>
  <c r="M8952" i="2" s="1"/>
  <c r="K528" i="2"/>
  <c r="M528" i="2" s="1"/>
  <c r="K1577" i="2"/>
  <c r="M1577" i="2" s="1"/>
  <c r="K2626" i="2"/>
  <c r="M2626" i="2" s="1"/>
  <c r="K3675" i="2"/>
  <c r="M3675" i="2" s="1"/>
  <c r="K4724" i="2"/>
  <c r="M4724" i="2" s="1"/>
  <c r="K5773" i="2"/>
  <c r="M5773" i="2" s="1"/>
  <c r="K6822" i="2"/>
  <c r="M6822" i="2" s="1"/>
  <c r="K7871" i="2"/>
  <c r="M7871" i="2" s="1"/>
  <c r="K8920" i="2"/>
  <c r="M8920" i="2" s="1"/>
  <c r="K496" i="2"/>
  <c r="M496" i="2" s="1"/>
  <c r="K1545" i="2"/>
  <c r="M1545" i="2" s="1"/>
  <c r="K2594" i="2"/>
  <c r="M2594" i="2" s="1"/>
  <c r="K3643" i="2"/>
  <c r="M3643" i="2" s="1"/>
  <c r="K4692" i="2"/>
  <c r="M4692" i="2" s="1"/>
  <c r="K5741" i="2"/>
  <c r="M5741" i="2" s="1"/>
  <c r="K6790" i="2"/>
  <c r="M6790" i="2" s="1"/>
  <c r="K7839" i="2"/>
  <c r="M7839" i="2" s="1"/>
  <c r="K8888" i="2"/>
  <c r="M8888" i="2" s="1"/>
  <c r="K464" i="2"/>
  <c r="M464" i="2" s="1"/>
  <c r="K1513" i="2"/>
  <c r="M1513" i="2" s="1"/>
  <c r="K2562" i="2"/>
  <c r="M2562" i="2" s="1"/>
  <c r="K3611" i="2"/>
  <c r="M3611" i="2" s="1"/>
  <c r="K4660" i="2"/>
  <c r="M4660" i="2" s="1"/>
  <c r="K5709" i="2"/>
  <c r="M5709" i="2" s="1"/>
  <c r="K6758" i="2"/>
  <c r="M6758" i="2" s="1"/>
  <c r="K7807" i="2"/>
  <c r="M7807" i="2" s="1"/>
  <c r="K8856" i="2"/>
  <c r="M8856" i="2" s="1"/>
  <c r="K432" i="2"/>
  <c r="M432" i="2" s="1"/>
  <c r="K1481" i="2"/>
  <c r="M1481" i="2" s="1"/>
  <c r="K2530" i="2"/>
  <c r="M2530" i="2" s="1"/>
  <c r="K3579" i="2"/>
  <c r="M3579" i="2" s="1"/>
  <c r="K4628" i="2"/>
  <c r="M4628" i="2" s="1"/>
  <c r="K5677" i="2"/>
  <c r="M5677" i="2" s="1"/>
  <c r="K6726" i="2"/>
  <c r="M6726" i="2" s="1"/>
  <c r="K7775" i="2"/>
  <c r="M7775" i="2" s="1"/>
  <c r="K8824" i="2"/>
  <c r="M8824" i="2" s="1"/>
  <c r="K400" i="2"/>
  <c r="M400" i="2" s="1"/>
  <c r="K1449" i="2"/>
  <c r="M1449" i="2" s="1"/>
  <c r="K2498" i="2"/>
  <c r="M2498" i="2" s="1"/>
  <c r="K3547" i="2"/>
  <c r="M3547" i="2" s="1"/>
  <c r="K4596" i="2"/>
  <c r="M4596" i="2" s="1"/>
  <c r="K5645" i="2"/>
  <c r="M5645" i="2" s="1"/>
  <c r="K6694" i="2"/>
  <c r="M6694" i="2" s="1"/>
  <c r="K7743" i="2"/>
  <c r="M7743" i="2" s="1"/>
  <c r="K8792" i="2"/>
  <c r="M8792" i="2" s="1"/>
  <c r="K368" i="2"/>
  <c r="M368" i="2" s="1"/>
  <c r="K1417" i="2"/>
  <c r="M1417" i="2" s="1"/>
  <c r="K2466" i="2"/>
  <c r="M2466" i="2" s="1"/>
  <c r="K3515" i="2"/>
  <c r="M3515" i="2" s="1"/>
  <c r="K4564" i="2"/>
  <c r="M4564" i="2" s="1"/>
  <c r="K5613" i="2"/>
  <c r="M5613" i="2" s="1"/>
  <c r="K6662" i="2"/>
  <c r="M6662" i="2" s="1"/>
  <c r="K7711" i="2"/>
  <c r="M7711" i="2" s="1"/>
  <c r="K8760" i="2"/>
  <c r="M8760" i="2" s="1"/>
  <c r="K336" i="2"/>
  <c r="M336" i="2" s="1"/>
  <c r="K1385" i="2"/>
  <c r="M1385" i="2" s="1"/>
  <c r="K2434" i="2"/>
  <c r="M2434" i="2" s="1"/>
  <c r="K3483" i="2"/>
  <c r="M3483" i="2" s="1"/>
  <c r="K4532" i="2"/>
  <c r="M4532" i="2" s="1"/>
  <c r="K5581" i="2"/>
  <c r="M5581" i="2" s="1"/>
  <c r="K6630" i="2"/>
  <c r="M6630" i="2" s="1"/>
  <c r="K7679" i="2"/>
  <c r="M7679" i="2" s="1"/>
  <c r="K9777" i="2"/>
  <c r="K8728" i="2"/>
  <c r="M8728" i="2" s="1"/>
  <c r="K304" i="2"/>
  <c r="M304" i="2" s="1"/>
  <c r="K1353" i="2"/>
  <c r="M1353" i="2" s="1"/>
  <c r="K2402" i="2"/>
  <c r="M2402" i="2" s="1"/>
  <c r="K3451" i="2"/>
  <c r="M3451" i="2" s="1"/>
  <c r="K4500" i="2"/>
  <c r="M4500" i="2" s="1"/>
  <c r="K5549" i="2"/>
  <c r="M5549" i="2" s="1"/>
  <c r="K6598" i="2"/>
  <c r="M6598" i="2" s="1"/>
  <c r="K7647" i="2"/>
  <c r="M7647" i="2" s="1"/>
  <c r="K9745" i="2"/>
  <c r="K8696" i="2"/>
  <c r="M8696" i="2" s="1"/>
  <c r="K272" i="2"/>
  <c r="M272" i="2" s="1"/>
  <c r="K1321" i="2"/>
  <c r="M1321" i="2" s="1"/>
  <c r="K2370" i="2"/>
  <c r="M2370" i="2" s="1"/>
  <c r="K3419" i="2"/>
  <c r="M3419" i="2" s="1"/>
  <c r="K4468" i="2"/>
  <c r="M4468" i="2" s="1"/>
  <c r="K5517" i="2"/>
  <c r="M5517" i="2" s="1"/>
  <c r="K6566" i="2"/>
  <c r="M6566" i="2" s="1"/>
  <c r="K7615" i="2"/>
  <c r="M7615" i="2" s="1"/>
  <c r="K9713" i="2"/>
  <c r="K8664" i="2"/>
  <c r="M8664" i="2" s="1"/>
  <c r="K240" i="2"/>
  <c r="M240" i="2" s="1"/>
  <c r="K1289" i="2"/>
  <c r="M1289" i="2" s="1"/>
  <c r="K2338" i="2"/>
  <c r="M2338" i="2" s="1"/>
  <c r="K3387" i="2"/>
  <c r="M3387" i="2" s="1"/>
  <c r="K4436" i="2"/>
  <c r="M4436" i="2" s="1"/>
  <c r="K5485" i="2"/>
  <c r="M5485" i="2" s="1"/>
  <c r="K6534" i="2"/>
  <c r="M6534" i="2" s="1"/>
  <c r="K7583" i="2"/>
  <c r="M7583" i="2" s="1"/>
  <c r="K9681" i="2"/>
  <c r="M9681" i="2" s="1"/>
  <c r="K8632" i="2"/>
  <c r="M8632" i="2" s="1"/>
  <c r="K208" i="2"/>
  <c r="M208" i="2" s="1"/>
  <c r="K1257" i="2"/>
  <c r="M1257" i="2" s="1"/>
  <c r="K2306" i="2"/>
  <c r="M2306" i="2" s="1"/>
  <c r="K3355" i="2"/>
  <c r="M3355" i="2" s="1"/>
  <c r="K4404" i="2"/>
  <c r="M4404" i="2" s="1"/>
  <c r="K5453" i="2"/>
  <c r="M5453" i="2" s="1"/>
  <c r="K6502" i="2"/>
  <c r="M6502" i="2" s="1"/>
  <c r="K8600" i="2"/>
  <c r="M8600" i="2" s="1"/>
  <c r="K7551" i="2"/>
  <c r="M7551" i="2" s="1"/>
  <c r="K9649" i="2"/>
  <c r="M9649" i="2" s="1"/>
  <c r="K176" i="2"/>
  <c r="M176" i="2" s="1"/>
  <c r="K1225" i="2"/>
  <c r="M1225" i="2" s="1"/>
  <c r="K2274" i="2"/>
  <c r="M2274" i="2" s="1"/>
  <c r="K3323" i="2"/>
  <c r="M3323" i="2" s="1"/>
  <c r="K4372" i="2"/>
  <c r="M4372" i="2" s="1"/>
  <c r="K5421" i="2"/>
  <c r="M5421" i="2" s="1"/>
  <c r="K6470" i="2"/>
  <c r="M6470" i="2" s="1"/>
  <c r="K8568" i="2"/>
  <c r="M8568" i="2" s="1"/>
  <c r="K7519" i="2"/>
  <c r="M7519" i="2" s="1"/>
  <c r="K9617" i="2"/>
  <c r="M9617" i="2" s="1"/>
  <c r="K144" i="2"/>
  <c r="M144" i="2" s="1"/>
  <c r="K1193" i="2"/>
  <c r="M1193" i="2" s="1"/>
  <c r="K2242" i="2"/>
  <c r="M2242" i="2" s="1"/>
  <c r="K3291" i="2"/>
  <c r="M3291" i="2" s="1"/>
  <c r="K4340" i="2"/>
  <c r="M4340" i="2" s="1"/>
  <c r="K5389" i="2"/>
  <c r="M5389" i="2" s="1"/>
  <c r="K6438" i="2"/>
  <c r="M6438" i="2" s="1"/>
  <c r="K8536" i="2"/>
  <c r="M8536" i="2" s="1"/>
  <c r="K7487" i="2"/>
  <c r="M7487" i="2" s="1"/>
  <c r="K9585" i="2"/>
  <c r="M9585" i="2" s="1"/>
  <c r="K112" i="2"/>
  <c r="M112" i="2" s="1"/>
  <c r="K1161" i="2"/>
  <c r="M1161" i="2" s="1"/>
  <c r="K2210" i="2"/>
  <c r="M2210" i="2" s="1"/>
  <c r="K3259" i="2"/>
  <c r="M3259" i="2" s="1"/>
  <c r="K4308" i="2"/>
  <c r="M4308" i="2" s="1"/>
  <c r="K5357" i="2"/>
  <c r="M5357" i="2" s="1"/>
  <c r="K6406" i="2"/>
  <c r="M6406" i="2" s="1"/>
  <c r="K8504" i="2"/>
  <c r="M8504" i="2" s="1"/>
  <c r="K7455" i="2"/>
  <c r="M7455" i="2" s="1"/>
  <c r="K9553" i="2"/>
  <c r="M9553" i="2" s="1"/>
  <c r="K80" i="2"/>
  <c r="M80" i="2" s="1"/>
  <c r="K1129" i="2"/>
  <c r="M1129" i="2" s="1"/>
  <c r="K2178" i="2"/>
  <c r="M2178" i="2" s="1"/>
  <c r="K3227" i="2"/>
  <c r="M3227" i="2" s="1"/>
  <c r="K4276" i="2"/>
  <c r="M4276" i="2" s="1"/>
  <c r="K5325" i="2"/>
  <c r="M5325" i="2" s="1"/>
  <c r="K6374" i="2"/>
  <c r="M6374" i="2" s="1"/>
  <c r="K8472" i="2"/>
  <c r="M8472" i="2" s="1"/>
  <c r="K7423" i="2"/>
  <c r="M7423" i="2" s="1"/>
  <c r="K9521" i="2"/>
  <c r="M9521" i="2" s="1"/>
  <c r="K48" i="2"/>
  <c r="M48" i="2" s="1"/>
  <c r="K2146" i="2"/>
  <c r="M2146" i="2" s="1"/>
  <c r="K1097" i="2"/>
  <c r="M1097" i="2" s="1"/>
  <c r="K3195" i="2"/>
  <c r="M3195" i="2" s="1"/>
  <c r="K4244" i="2"/>
  <c r="M4244" i="2" s="1"/>
  <c r="K5293" i="2"/>
  <c r="M5293" i="2" s="1"/>
  <c r="K6342" i="2"/>
  <c r="M6342" i="2" s="1"/>
  <c r="K8440" i="2"/>
  <c r="M8440" i="2" s="1"/>
  <c r="K7391" i="2"/>
  <c r="M7391" i="2" s="1"/>
  <c r="K9489" i="2"/>
  <c r="M9489" i="2" s="1"/>
  <c r="K16" i="2"/>
  <c r="M16" i="2" s="1"/>
  <c r="K1065" i="2"/>
  <c r="M1065" i="2" s="1"/>
  <c r="K2114" i="2"/>
  <c r="M2114" i="2" s="1"/>
  <c r="K4212" i="2"/>
  <c r="M4212" i="2" s="1"/>
  <c r="K3163" i="2"/>
  <c r="M3163" i="2" s="1"/>
  <c r="K5261" i="2"/>
  <c r="M5261" i="2" s="1"/>
  <c r="K6310" i="2"/>
  <c r="M6310" i="2" s="1"/>
  <c r="K8408" i="2"/>
  <c r="M8408" i="2" s="1"/>
  <c r="K7359" i="2"/>
  <c r="M7359" i="2" s="1"/>
  <c r="K9457" i="2"/>
  <c r="M9457" i="2" s="1"/>
  <c r="K9781" i="2"/>
  <c r="M9781" i="2" s="1"/>
  <c r="J341" i="2"/>
  <c r="L341" i="2" s="1"/>
  <c r="J1390" i="2"/>
  <c r="L1390" i="2" s="1"/>
  <c r="J2439" i="2"/>
  <c r="L2439" i="2" s="1"/>
  <c r="J3488" i="2"/>
  <c r="L3488" i="2" s="1"/>
  <c r="J4537" i="2"/>
  <c r="L4537" i="2" s="1"/>
  <c r="J5586" i="2"/>
  <c r="L5586" i="2" s="1"/>
  <c r="J6635" i="2"/>
  <c r="L6635" i="2" s="1"/>
  <c r="J7684" i="2"/>
  <c r="L7684" i="2" s="1"/>
  <c r="J8733" i="2"/>
  <c r="L8733" i="2" s="1"/>
  <c r="J309" i="2"/>
  <c r="L309" i="2" s="1"/>
  <c r="J1358" i="2"/>
  <c r="L1358" i="2" s="1"/>
  <c r="J2407" i="2"/>
  <c r="L2407" i="2" s="1"/>
  <c r="J3456" i="2"/>
  <c r="L3456" i="2" s="1"/>
  <c r="J4505" i="2"/>
  <c r="L4505" i="2" s="1"/>
  <c r="J5554" i="2"/>
  <c r="L5554" i="2" s="1"/>
  <c r="J6603" i="2"/>
  <c r="L6603" i="2" s="1"/>
  <c r="J7652" i="2"/>
  <c r="L7652" i="2" s="1"/>
  <c r="J8701" i="2"/>
  <c r="L8701" i="2" s="1"/>
  <c r="J277" i="2"/>
  <c r="L277" i="2" s="1"/>
  <c r="J1326" i="2"/>
  <c r="L1326" i="2" s="1"/>
  <c r="J2375" i="2"/>
  <c r="L2375" i="2" s="1"/>
  <c r="J3424" i="2"/>
  <c r="L3424" i="2" s="1"/>
  <c r="J4473" i="2"/>
  <c r="L4473" i="2" s="1"/>
  <c r="J5522" i="2"/>
  <c r="L5522" i="2" s="1"/>
  <c r="J6571" i="2"/>
  <c r="L6571" i="2" s="1"/>
  <c r="J7620" i="2"/>
  <c r="L7620" i="2" s="1"/>
  <c r="J8669" i="2"/>
  <c r="L8669" i="2" s="1"/>
  <c r="J245" i="2"/>
  <c r="L245" i="2" s="1"/>
  <c r="J1294" i="2"/>
  <c r="L1294" i="2" s="1"/>
  <c r="J2343" i="2"/>
  <c r="L2343" i="2" s="1"/>
  <c r="J3392" i="2"/>
  <c r="L3392" i="2" s="1"/>
  <c r="J4441" i="2"/>
  <c r="L4441" i="2" s="1"/>
  <c r="J5490" i="2"/>
  <c r="L5490" i="2" s="1"/>
  <c r="J6539" i="2"/>
  <c r="L6539" i="2" s="1"/>
  <c r="J7588" i="2"/>
  <c r="L7588" i="2" s="1"/>
  <c r="J8637" i="2"/>
  <c r="L8637" i="2" s="1"/>
  <c r="J213" i="2"/>
  <c r="L213" i="2" s="1"/>
  <c r="J1262" i="2"/>
  <c r="L1262" i="2" s="1"/>
  <c r="J2311" i="2"/>
  <c r="L2311" i="2" s="1"/>
  <c r="J3360" i="2"/>
  <c r="L3360" i="2" s="1"/>
  <c r="J4409" i="2"/>
  <c r="L4409" i="2" s="1"/>
  <c r="J5458" i="2"/>
  <c r="L5458" i="2" s="1"/>
  <c r="J6507" i="2"/>
  <c r="L6507" i="2" s="1"/>
  <c r="J7556" i="2"/>
  <c r="L7556" i="2" s="1"/>
  <c r="J8605" i="2"/>
  <c r="L8605" i="2" s="1"/>
  <c r="J1230" i="2"/>
  <c r="L1230" i="2" s="1"/>
  <c r="J181" i="2"/>
  <c r="L181" i="2" s="1"/>
  <c r="J2279" i="2"/>
  <c r="L2279" i="2" s="1"/>
  <c r="J3328" i="2"/>
  <c r="L3328" i="2" s="1"/>
  <c r="J4377" i="2"/>
  <c r="L4377" i="2" s="1"/>
  <c r="J5426" i="2"/>
  <c r="L5426" i="2" s="1"/>
  <c r="J6475" i="2"/>
  <c r="L6475" i="2" s="1"/>
  <c r="J7524" i="2"/>
  <c r="L7524" i="2" s="1"/>
  <c r="J8573" i="2"/>
  <c r="L8573" i="2" s="1"/>
  <c r="J1198" i="2"/>
  <c r="L1198" i="2" s="1"/>
  <c r="J149" i="2"/>
  <c r="L149" i="2" s="1"/>
  <c r="J2247" i="2"/>
  <c r="L2247" i="2" s="1"/>
  <c r="J3296" i="2"/>
  <c r="L3296" i="2" s="1"/>
  <c r="J4345" i="2"/>
  <c r="L4345" i="2" s="1"/>
  <c r="J5394" i="2"/>
  <c r="L5394" i="2" s="1"/>
  <c r="J6443" i="2"/>
  <c r="L6443" i="2" s="1"/>
  <c r="J7492" i="2"/>
  <c r="L7492" i="2" s="1"/>
  <c r="J8541" i="2"/>
  <c r="L8541" i="2" s="1"/>
  <c r="J1166" i="2"/>
  <c r="L1166" i="2" s="1"/>
  <c r="J117" i="2"/>
  <c r="L117" i="2" s="1"/>
  <c r="J2215" i="2"/>
  <c r="L2215" i="2" s="1"/>
  <c r="J3264" i="2"/>
  <c r="L3264" i="2" s="1"/>
  <c r="J5362" i="2"/>
  <c r="L5362" i="2" s="1"/>
  <c r="J4313" i="2"/>
  <c r="L4313" i="2" s="1"/>
  <c r="J6411" i="2"/>
  <c r="L6411" i="2" s="1"/>
  <c r="J7460" i="2"/>
  <c r="L7460" i="2" s="1"/>
  <c r="J8509" i="2"/>
  <c r="L8509" i="2" s="1"/>
  <c r="J1134" i="2"/>
  <c r="L1134" i="2" s="1"/>
  <c r="J85" i="2"/>
  <c r="L85" i="2" s="1"/>
  <c r="J2183" i="2"/>
  <c r="L2183" i="2" s="1"/>
  <c r="J3232" i="2"/>
  <c r="L3232" i="2" s="1"/>
  <c r="J5330" i="2"/>
  <c r="L5330" i="2" s="1"/>
  <c r="J4281" i="2"/>
  <c r="L4281" i="2" s="1"/>
  <c r="J6379" i="2"/>
  <c r="L6379" i="2" s="1"/>
  <c r="J7428" i="2"/>
  <c r="L7428" i="2" s="1"/>
  <c r="J8477" i="2"/>
  <c r="L8477" i="2" s="1"/>
  <c r="J1102" i="2"/>
  <c r="L1102" i="2" s="1"/>
  <c r="J53" i="2"/>
  <c r="L53" i="2" s="1"/>
  <c r="J2151" i="2"/>
  <c r="L2151" i="2" s="1"/>
  <c r="J3200" i="2"/>
  <c r="L3200" i="2" s="1"/>
  <c r="J4249" i="2"/>
  <c r="L4249" i="2" s="1"/>
  <c r="J5298" i="2"/>
  <c r="L5298" i="2" s="1"/>
  <c r="J6347" i="2"/>
  <c r="L6347" i="2" s="1"/>
  <c r="J7396" i="2"/>
  <c r="L7396" i="2" s="1"/>
  <c r="J8445" i="2"/>
  <c r="L8445" i="2" s="1"/>
  <c r="J1070" i="2"/>
  <c r="L1070" i="2" s="1"/>
  <c r="J21" i="2"/>
  <c r="L21" i="2" s="1"/>
  <c r="J2119" i="2"/>
  <c r="L2119" i="2" s="1"/>
  <c r="J3168" i="2"/>
  <c r="L3168" i="2" s="1"/>
  <c r="J4217" i="2"/>
  <c r="L4217" i="2" s="1"/>
  <c r="J5266" i="2"/>
  <c r="L5266" i="2" s="1"/>
  <c r="J6315" i="2"/>
  <c r="L6315" i="2" s="1"/>
  <c r="J7364" i="2"/>
  <c r="L7364" i="2" s="1"/>
  <c r="J8413" i="2"/>
  <c r="L8413" i="2" s="1"/>
  <c r="J9462" i="2"/>
  <c r="L9462" i="2" s="1"/>
  <c r="K1038" i="2"/>
  <c r="M1038" i="2" s="1"/>
  <c r="K2087" i="2"/>
  <c r="M2087" i="2" s="1"/>
  <c r="K3136" i="2"/>
  <c r="M3136" i="2" s="1"/>
  <c r="K4185" i="2"/>
  <c r="M4185" i="2" s="1"/>
  <c r="K5234" i="2"/>
  <c r="M5234" i="2" s="1"/>
  <c r="K6283" i="2"/>
  <c r="M6283" i="2" s="1"/>
  <c r="K7332" i="2"/>
  <c r="M7332" i="2" s="1"/>
  <c r="K8381" i="2"/>
  <c r="M8381" i="2" s="1"/>
  <c r="K9430" i="2"/>
  <c r="M9430" i="2" s="1"/>
  <c r="K1006" i="2"/>
  <c r="M1006" i="2" s="1"/>
  <c r="K2055" i="2"/>
  <c r="M2055" i="2" s="1"/>
  <c r="K3104" i="2"/>
  <c r="M3104" i="2" s="1"/>
  <c r="K4153" i="2"/>
  <c r="M4153" i="2" s="1"/>
  <c r="K5202" i="2"/>
  <c r="M5202" i="2" s="1"/>
  <c r="K6251" i="2"/>
  <c r="M6251" i="2" s="1"/>
  <c r="K7300" i="2"/>
  <c r="M7300" i="2" s="1"/>
  <c r="K8349" i="2"/>
  <c r="M8349" i="2" s="1"/>
  <c r="K9398" i="2"/>
  <c r="M9398" i="2" s="1"/>
  <c r="K974" i="2"/>
  <c r="M974" i="2" s="1"/>
  <c r="K2023" i="2"/>
  <c r="M2023" i="2" s="1"/>
  <c r="K3072" i="2"/>
  <c r="M3072" i="2" s="1"/>
  <c r="K4121" i="2"/>
  <c r="M4121" i="2" s="1"/>
  <c r="K5170" i="2"/>
  <c r="M5170" i="2" s="1"/>
  <c r="K6219" i="2"/>
  <c r="M6219" i="2" s="1"/>
  <c r="K7268" i="2"/>
  <c r="M7268" i="2" s="1"/>
  <c r="K8317" i="2"/>
  <c r="M8317" i="2" s="1"/>
  <c r="K9366" i="2"/>
  <c r="M9366" i="2" s="1"/>
  <c r="K942" i="2"/>
  <c r="M942" i="2" s="1"/>
  <c r="K1991" i="2"/>
  <c r="M1991" i="2" s="1"/>
  <c r="K3040" i="2"/>
  <c r="M3040" i="2" s="1"/>
  <c r="K4089" i="2"/>
  <c r="M4089" i="2" s="1"/>
  <c r="K5138" i="2"/>
  <c r="M5138" i="2" s="1"/>
  <c r="K7236" i="2"/>
  <c r="M7236" i="2" s="1"/>
  <c r="K6187" i="2"/>
  <c r="M6187" i="2" s="1"/>
  <c r="K8285" i="2"/>
  <c r="M8285" i="2" s="1"/>
  <c r="K9334" i="2"/>
  <c r="M9334" i="2" s="1"/>
  <c r="K910" i="2"/>
  <c r="M910" i="2" s="1"/>
  <c r="K1959" i="2"/>
  <c r="M1959" i="2" s="1"/>
  <c r="K3008" i="2"/>
  <c r="M3008" i="2" s="1"/>
  <c r="K4057" i="2"/>
  <c r="M4057" i="2" s="1"/>
  <c r="K5106" i="2"/>
  <c r="M5106" i="2" s="1"/>
  <c r="K6155" i="2"/>
  <c r="M6155" i="2" s="1"/>
  <c r="K7204" i="2"/>
  <c r="M7204" i="2" s="1"/>
  <c r="K8253" i="2"/>
  <c r="M8253" i="2" s="1"/>
  <c r="K9302" i="2"/>
  <c r="M9302" i="2" s="1"/>
  <c r="K878" i="2"/>
  <c r="M878" i="2" s="1"/>
  <c r="K1927" i="2"/>
  <c r="M1927" i="2" s="1"/>
  <c r="K2976" i="2"/>
  <c r="M2976" i="2" s="1"/>
  <c r="K4025" i="2"/>
  <c r="M4025" i="2" s="1"/>
  <c r="K5074" i="2"/>
  <c r="M5074" i="2" s="1"/>
  <c r="K7172" i="2"/>
  <c r="M7172" i="2" s="1"/>
  <c r="K6123" i="2"/>
  <c r="M6123" i="2" s="1"/>
  <c r="K8221" i="2"/>
  <c r="M8221" i="2" s="1"/>
  <c r="K9270" i="2"/>
  <c r="M9270" i="2" s="1"/>
  <c r="K846" i="2"/>
  <c r="M846" i="2" s="1"/>
  <c r="K1895" i="2"/>
  <c r="M1895" i="2" s="1"/>
  <c r="K2944" i="2"/>
  <c r="M2944" i="2" s="1"/>
  <c r="K3993" i="2"/>
  <c r="M3993" i="2" s="1"/>
  <c r="K5042" i="2"/>
  <c r="M5042" i="2" s="1"/>
  <c r="K6091" i="2"/>
  <c r="M6091" i="2" s="1"/>
  <c r="K7140" i="2"/>
  <c r="M7140" i="2" s="1"/>
  <c r="K8189" i="2"/>
  <c r="M8189" i="2" s="1"/>
  <c r="K9238" i="2"/>
  <c r="M9238" i="2" s="1"/>
  <c r="K814" i="2"/>
  <c r="M814" i="2" s="1"/>
  <c r="K1863" i="2"/>
  <c r="M1863" i="2" s="1"/>
  <c r="K2912" i="2"/>
  <c r="M2912" i="2" s="1"/>
  <c r="K3961" i="2"/>
  <c r="M3961" i="2" s="1"/>
  <c r="K5010" i="2"/>
  <c r="M5010" i="2" s="1"/>
  <c r="K6059" i="2"/>
  <c r="M6059" i="2" s="1"/>
  <c r="K7108" i="2"/>
  <c r="M7108" i="2" s="1"/>
  <c r="K8157" i="2"/>
  <c r="M8157" i="2" s="1"/>
  <c r="K9206" i="2"/>
  <c r="M9206" i="2" s="1"/>
  <c r="K782" i="2"/>
  <c r="M782" i="2" s="1"/>
  <c r="K1831" i="2"/>
  <c r="M1831" i="2" s="1"/>
  <c r="K2880" i="2"/>
  <c r="M2880" i="2" s="1"/>
  <c r="K3929" i="2"/>
  <c r="M3929" i="2" s="1"/>
  <c r="K4978" i="2"/>
  <c r="M4978" i="2" s="1"/>
  <c r="K6027" i="2"/>
  <c r="M6027" i="2" s="1"/>
  <c r="K7076" i="2"/>
  <c r="M7076" i="2" s="1"/>
  <c r="K8125" i="2"/>
  <c r="M8125" i="2" s="1"/>
  <c r="K9174" i="2"/>
  <c r="M9174" i="2" s="1"/>
  <c r="K750" i="2"/>
  <c r="M750" i="2" s="1"/>
  <c r="K1799" i="2"/>
  <c r="M1799" i="2" s="1"/>
  <c r="K2848" i="2"/>
  <c r="M2848" i="2" s="1"/>
  <c r="K3897" i="2"/>
  <c r="M3897" i="2" s="1"/>
  <c r="K4946" i="2"/>
  <c r="M4946" i="2" s="1"/>
  <c r="K5995" i="2"/>
  <c r="M5995" i="2" s="1"/>
  <c r="K7044" i="2"/>
  <c r="M7044" i="2" s="1"/>
  <c r="K8093" i="2"/>
  <c r="M8093" i="2" s="1"/>
  <c r="K9142" i="2"/>
  <c r="M9142" i="2" s="1"/>
  <c r="K718" i="2"/>
  <c r="M718" i="2" s="1"/>
  <c r="K1767" i="2"/>
  <c r="M1767" i="2" s="1"/>
  <c r="K2816" i="2"/>
  <c r="M2816" i="2" s="1"/>
  <c r="K3865" i="2"/>
  <c r="M3865" i="2" s="1"/>
  <c r="K4914" i="2"/>
  <c r="M4914" i="2" s="1"/>
  <c r="K5963" i="2"/>
  <c r="M5963" i="2" s="1"/>
  <c r="K7012" i="2"/>
  <c r="M7012" i="2" s="1"/>
  <c r="K8061" i="2"/>
  <c r="M8061" i="2" s="1"/>
  <c r="K9110" i="2"/>
  <c r="M9110" i="2" s="1"/>
  <c r="K686" i="2"/>
  <c r="M686" i="2" s="1"/>
  <c r="K1735" i="2"/>
  <c r="M1735" i="2" s="1"/>
  <c r="K2784" i="2"/>
  <c r="M2784" i="2" s="1"/>
  <c r="K3833" i="2"/>
  <c r="M3833" i="2" s="1"/>
  <c r="K4882" i="2"/>
  <c r="M4882" i="2" s="1"/>
  <c r="K5931" i="2"/>
  <c r="M5931" i="2" s="1"/>
  <c r="K6980" i="2"/>
  <c r="M6980" i="2" s="1"/>
  <c r="K8029" i="2"/>
  <c r="M8029" i="2" s="1"/>
  <c r="K9078" i="2"/>
  <c r="M9078" i="2" s="1"/>
  <c r="K654" i="2"/>
  <c r="M654" i="2" s="1"/>
  <c r="K1703" i="2"/>
  <c r="M1703" i="2" s="1"/>
  <c r="K2752" i="2"/>
  <c r="M2752" i="2" s="1"/>
  <c r="K3801" i="2"/>
  <c r="M3801" i="2" s="1"/>
  <c r="K4850" i="2"/>
  <c r="M4850" i="2" s="1"/>
  <c r="K5899" i="2"/>
  <c r="M5899" i="2" s="1"/>
  <c r="K6948" i="2"/>
  <c r="M6948" i="2" s="1"/>
  <c r="K7997" i="2"/>
  <c r="M7997" i="2" s="1"/>
  <c r="K9046" i="2"/>
  <c r="M9046" i="2" s="1"/>
  <c r="K622" i="2"/>
  <c r="M622" i="2" s="1"/>
  <c r="K1671" i="2"/>
  <c r="M1671" i="2" s="1"/>
  <c r="K2720" i="2"/>
  <c r="M2720" i="2" s="1"/>
  <c r="K3769" i="2"/>
  <c r="M3769" i="2" s="1"/>
  <c r="K4818" i="2"/>
  <c r="M4818" i="2" s="1"/>
  <c r="K5867" i="2"/>
  <c r="M5867" i="2" s="1"/>
  <c r="K6916" i="2"/>
  <c r="M6916" i="2" s="1"/>
  <c r="K7965" i="2"/>
  <c r="M7965" i="2" s="1"/>
  <c r="K9014" i="2"/>
  <c r="M9014" i="2" s="1"/>
  <c r="K590" i="2"/>
  <c r="M590" i="2" s="1"/>
  <c r="K1639" i="2"/>
  <c r="M1639" i="2" s="1"/>
  <c r="K2688" i="2"/>
  <c r="M2688" i="2" s="1"/>
  <c r="K3737" i="2"/>
  <c r="M3737" i="2" s="1"/>
  <c r="K4786" i="2"/>
  <c r="M4786" i="2" s="1"/>
  <c r="K5835" i="2"/>
  <c r="M5835" i="2" s="1"/>
  <c r="K6884" i="2"/>
  <c r="M6884" i="2" s="1"/>
  <c r="K7933" i="2"/>
  <c r="M7933" i="2" s="1"/>
  <c r="K8982" i="2"/>
  <c r="M8982" i="2" s="1"/>
  <c r="K558" i="2"/>
  <c r="M558" i="2" s="1"/>
  <c r="K1607" i="2"/>
  <c r="M1607" i="2" s="1"/>
  <c r="K2656" i="2"/>
  <c r="M2656" i="2" s="1"/>
  <c r="K3705" i="2"/>
  <c r="M3705" i="2" s="1"/>
  <c r="K4754" i="2"/>
  <c r="M4754" i="2" s="1"/>
  <c r="K5803" i="2"/>
  <c r="M5803" i="2" s="1"/>
  <c r="K6852" i="2"/>
  <c r="M6852" i="2" s="1"/>
  <c r="K7901" i="2"/>
  <c r="M7901" i="2" s="1"/>
  <c r="K8950" i="2"/>
  <c r="M8950" i="2" s="1"/>
  <c r="K526" i="2"/>
  <c r="M526" i="2" s="1"/>
  <c r="K1575" i="2"/>
  <c r="M1575" i="2" s="1"/>
  <c r="K2624" i="2"/>
  <c r="M2624" i="2" s="1"/>
  <c r="K3673" i="2"/>
  <c r="M3673" i="2" s="1"/>
  <c r="K4722" i="2"/>
  <c r="M4722" i="2" s="1"/>
  <c r="K5771" i="2"/>
  <c r="M5771" i="2" s="1"/>
  <c r="K6820" i="2"/>
  <c r="M6820" i="2" s="1"/>
  <c r="K7869" i="2"/>
  <c r="M7869" i="2" s="1"/>
  <c r="K8918" i="2"/>
  <c r="M8918" i="2" s="1"/>
  <c r="K494" i="2"/>
  <c r="M494" i="2" s="1"/>
  <c r="K1543" i="2"/>
  <c r="M1543" i="2" s="1"/>
  <c r="K2592" i="2"/>
  <c r="M2592" i="2" s="1"/>
  <c r="K3641" i="2"/>
  <c r="M3641" i="2" s="1"/>
  <c r="K4690" i="2"/>
  <c r="M4690" i="2" s="1"/>
  <c r="K5739" i="2"/>
  <c r="M5739" i="2" s="1"/>
  <c r="K6788" i="2"/>
  <c r="M6788" i="2" s="1"/>
  <c r="K7837" i="2"/>
  <c r="M7837" i="2" s="1"/>
  <c r="K8886" i="2"/>
  <c r="M8886" i="2" s="1"/>
  <c r="K462" i="2"/>
  <c r="M462" i="2" s="1"/>
  <c r="K1511" i="2"/>
  <c r="M1511" i="2" s="1"/>
  <c r="K2560" i="2"/>
  <c r="M2560" i="2" s="1"/>
  <c r="K3609" i="2"/>
  <c r="M3609" i="2" s="1"/>
  <c r="K4658" i="2"/>
  <c r="M4658" i="2" s="1"/>
  <c r="K5707" i="2"/>
  <c r="M5707" i="2" s="1"/>
  <c r="K6756" i="2"/>
  <c r="M6756" i="2" s="1"/>
  <c r="K7805" i="2"/>
  <c r="M7805" i="2" s="1"/>
  <c r="K8854" i="2"/>
  <c r="M8854" i="2" s="1"/>
  <c r="K430" i="2"/>
  <c r="M430" i="2" s="1"/>
  <c r="K1479" i="2"/>
  <c r="M1479" i="2" s="1"/>
  <c r="K2528" i="2"/>
  <c r="M2528" i="2" s="1"/>
  <c r="K3577" i="2"/>
  <c r="M3577" i="2" s="1"/>
  <c r="K4626" i="2"/>
  <c r="M4626" i="2" s="1"/>
  <c r="K5675" i="2"/>
  <c r="M5675" i="2" s="1"/>
  <c r="K6724" i="2"/>
  <c r="M6724" i="2" s="1"/>
  <c r="K7773" i="2"/>
  <c r="M7773" i="2" s="1"/>
  <c r="K8822" i="2"/>
  <c r="M8822" i="2" s="1"/>
  <c r="K398" i="2"/>
  <c r="M398" i="2" s="1"/>
  <c r="K1447" i="2"/>
  <c r="M1447" i="2" s="1"/>
  <c r="K2496" i="2"/>
  <c r="M2496" i="2" s="1"/>
  <c r="K3545" i="2"/>
  <c r="M3545" i="2" s="1"/>
  <c r="K4594" i="2"/>
  <c r="M4594" i="2" s="1"/>
  <c r="K5643" i="2"/>
  <c r="M5643" i="2" s="1"/>
  <c r="K6692" i="2"/>
  <c r="M6692" i="2" s="1"/>
  <c r="K7741" i="2"/>
  <c r="M7741" i="2" s="1"/>
  <c r="K8790" i="2"/>
  <c r="M8790" i="2" s="1"/>
  <c r="K366" i="2"/>
  <c r="M366" i="2" s="1"/>
  <c r="K1415" i="2"/>
  <c r="M1415" i="2" s="1"/>
  <c r="K2464" i="2"/>
  <c r="M2464" i="2" s="1"/>
  <c r="K3513" i="2"/>
  <c r="M3513" i="2" s="1"/>
  <c r="K4562" i="2"/>
  <c r="M4562" i="2" s="1"/>
  <c r="K5611" i="2"/>
  <c r="M5611" i="2" s="1"/>
  <c r="K6660" i="2"/>
  <c r="M6660" i="2" s="1"/>
  <c r="K7709" i="2"/>
  <c r="M7709" i="2" s="1"/>
  <c r="K8758" i="2"/>
  <c r="M8758" i="2" s="1"/>
  <c r="K334" i="2"/>
  <c r="M334" i="2" s="1"/>
  <c r="K1383" i="2"/>
  <c r="M1383" i="2" s="1"/>
  <c r="K2432" i="2"/>
  <c r="M2432" i="2" s="1"/>
  <c r="K3481" i="2"/>
  <c r="M3481" i="2" s="1"/>
  <c r="K4530" i="2"/>
  <c r="M4530" i="2" s="1"/>
  <c r="K5579" i="2"/>
  <c r="M5579" i="2" s="1"/>
  <c r="K6628" i="2"/>
  <c r="M6628" i="2" s="1"/>
  <c r="K7677" i="2"/>
  <c r="M7677" i="2" s="1"/>
  <c r="K8726" i="2"/>
  <c r="M8726" i="2" s="1"/>
  <c r="K302" i="2"/>
  <c r="M302" i="2" s="1"/>
  <c r="K1351" i="2"/>
  <c r="M1351" i="2" s="1"/>
  <c r="K2400" i="2"/>
  <c r="M2400" i="2" s="1"/>
  <c r="K3449" i="2"/>
  <c r="M3449" i="2" s="1"/>
  <c r="K4498" i="2"/>
  <c r="M4498" i="2" s="1"/>
  <c r="K5547" i="2"/>
  <c r="M5547" i="2" s="1"/>
  <c r="K6596" i="2"/>
  <c r="M6596" i="2" s="1"/>
  <c r="K7645" i="2"/>
  <c r="M7645" i="2" s="1"/>
  <c r="K8694" i="2"/>
  <c r="M8694" i="2" s="1"/>
  <c r="K270" i="2"/>
  <c r="M270" i="2" s="1"/>
  <c r="K1319" i="2"/>
  <c r="M1319" i="2" s="1"/>
  <c r="K2368" i="2"/>
  <c r="M2368" i="2" s="1"/>
  <c r="K3417" i="2"/>
  <c r="M3417" i="2" s="1"/>
  <c r="K4466" i="2"/>
  <c r="M4466" i="2" s="1"/>
  <c r="K5515" i="2"/>
  <c r="M5515" i="2" s="1"/>
  <c r="K6564" i="2"/>
  <c r="M6564" i="2" s="1"/>
  <c r="K7613" i="2"/>
  <c r="M7613" i="2" s="1"/>
  <c r="K8662" i="2"/>
  <c r="M8662" i="2" s="1"/>
  <c r="K238" i="2"/>
  <c r="M238" i="2" s="1"/>
  <c r="K1287" i="2"/>
  <c r="M1287" i="2" s="1"/>
  <c r="K2336" i="2"/>
  <c r="M2336" i="2" s="1"/>
  <c r="K3385" i="2"/>
  <c r="M3385" i="2" s="1"/>
  <c r="K4434" i="2"/>
  <c r="M4434" i="2" s="1"/>
  <c r="K5483" i="2"/>
  <c r="M5483" i="2" s="1"/>
  <c r="K6532" i="2"/>
  <c r="M6532" i="2" s="1"/>
  <c r="K7581" i="2"/>
  <c r="M7581" i="2" s="1"/>
  <c r="K8630" i="2"/>
  <c r="M8630" i="2" s="1"/>
  <c r="K206" i="2"/>
  <c r="M206" i="2" s="1"/>
  <c r="K1255" i="2"/>
  <c r="M1255" i="2" s="1"/>
  <c r="K2304" i="2"/>
  <c r="M2304" i="2" s="1"/>
  <c r="K3353" i="2"/>
  <c r="M3353" i="2" s="1"/>
  <c r="K4402" i="2"/>
  <c r="M4402" i="2" s="1"/>
  <c r="K5451" i="2"/>
  <c r="M5451" i="2" s="1"/>
  <c r="K6500" i="2"/>
  <c r="M6500" i="2" s="1"/>
  <c r="K7549" i="2"/>
  <c r="M7549" i="2" s="1"/>
  <c r="K8598" i="2"/>
  <c r="M8598" i="2" s="1"/>
  <c r="K174" i="2"/>
  <c r="M174" i="2" s="1"/>
  <c r="K1223" i="2"/>
  <c r="M1223" i="2" s="1"/>
  <c r="K2272" i="2"/>
  <c r="M2272" i="2" s="1"/>
  <c r="K3321" i="2"/>
  <c r="M3321" i="2" s="1"/>
  <c r="K4370" i="2"/>
  <c r="M4370" i="2" s="1"/>
  <c r="K5419" i="2"/>
  <c r="M5419" i="2" s="1"/>
  <c r="K6468" i="2"/>
  <c r="M6468" i="2" s="1"/>
  <c r="K7517" i="2"/>
  <c r="M7517" i="2" s="1"/>
  <c r="K8566" i="2"/>
  <c r="M8566" i="2" s="1"/>
  <c r="K142" i="2"/>
  <c r="M142" i="2" s="1"/>
  <c r="K2240" i="2"/>
  <c r="M2240" i="2" s="1"/>
  <c r="K1191" i="2"/>
  <c r="M1191" i="2" s="1"/>
  <c r="K3289" i="2"/>
  <c r="M3289" i="2" s="1"/>
  <c r="K4338" i="2"/>
  <c r="M4338" i="2" s="1"/>
  <c r="K5387" i="2"/>
  <c r="M5387" i="2" s="1"/>
  <c r="K6436" i="2"/>
  <c r="M6436" i="2" s="1"/>
  <c r="K7485" i="2"/>
  <c r="M7485" i="2" s="1"/>
  <c r="K8534" i="2"/>
  <c r="M8534" i="2" s="1"/>
  <c r="K110" i="2"/>
  <c r="M110" i="2" s="1"/>
  <c r="K1159" i="2"/>
  <c r="M1159" i="2" s="1"/>
  <c r="K3257" i="2"/>
  <c r="M3257" i="2" s="1"/>
  <c r="K2208" i="2"/>
  <c r="M2208" i="2" s="1"/>
  <c r="K4306" i="2"/>
  <c r="M4306" i="2" s="1"/>
  <c r="K5355" i="2"/>
  <c r="M5355" i="2" s="1"/>
  <c r="K6404" i="2"/>
  <c r="M6404" i="2" s="1"/>
  <c r="K7453" i="2"/>
  <c r="M7453" i="2" s="1"/>
  <c r="K8502" i="2"/>
  <c r="M8502" i="2" s="1"/>
  <c r="K1127" i="2"/>
  <c r="M1127" i="2" s="1"/>
  <c r="K78" i="2"/>
  <c r="M78" i="2" s="1"/>
  <c r="K3225" i="2"/>
  <c r="M3225" i="2" s="1"/>
  <c r="K2176" i="2"/>
  <c r="M2176" i="2" s="1"/>
  <c r="K4274" i="2"/>
  <c r="M4274" i="2" s="1"/>
  <c r="K5323" i="2"/>
  <c r="M5323" i="2" s="1"/>
  <c r="K6372" i="2"/>
  <c r="M6372" i="2" s="1"/>
  <c r="K7421" i="2"/>
  <c r="M7421" i="2" s="1"/>
  <c r="K8470" i="2"/>
  <c r="M8470" i="2" s="1"/>
  <c r="K1095" i="2"/>
  <c r="M1095" i="2" s="1"/>
  <c r="K46" i="2"/>
  <c r="M46" i="2" s="1"/>
  <c r="K2144" i="2"/>
  <c r="M2144" i="2" s="1"/>
  <c r="K3193" i="2"/>
  <c r="M3193" i="2" s="1"/>
  <c r="K4242" i="2"/>
  <c r="M4242" i="2" s="1"/>
  <c r="K5291" i="2"/>
  <c r="M5291" i="2" s="1"/>
  <c r="K6340" i="2"/>
  <c r="M6340" i="2" s="1"/>
  <c r="K7389" i="2"/>
  <c r="M7389" i="2" s="1"/>
  <c r="K8438" i="2"/>
  <c r="M8438" i="2" s="1"/>
  <c r="K1063" i="2"/>
  <c r="M1063" i="2" s="1"/>
  <c r="K14" i="2"/>
  <c r="M14" i="2" s="1"/>
  <c r="K2112" i="2"/>
  <c r="M2112" i="2" s="1"/>
  <c r="K3161" i="2"/>
  <c r="M3161" i="2" s="1"/>
  <c r="K4210" i="2"/>
  <c r="M4210" i="2" s="1"/>
  <c r="K5259" i="2"/>
  <c r="M5259" i="2" s="1"/>
  <c r="K6308" i="2"/>
  <c r="M6308" i="2" s="1"/>
  <c r="K7357" i="2"/>
  <c r="M7357" i="2" s="1"/>
  <c r="K8406" i="2"/>
  <c r="M8406" i="2" s="1"/>
  <c r="K10485" i="2"/>
  <c r="M10485" i="2" s="1"/>
  <c r="K10453" i="2"/>
  <c r="M10453" i="2" s="1"/>
  <c r="K10421" i="2"/>
  <c r="M10421" i="2" s="1"/>
  <c r="K10389" i="2"/>
  <c r="M10389" i="2" s="1"/>
  <c r="K10357" i="2"/>
  <c r="M10357" i="2" s="1"/>
  <c r="K10325" i="2"/>
  <c r="M10325" i="2" s="1"/>
  <c r="K10293" i="2"/>
  <c r="M10293" i="2" s="1"/>
  <c r="K10261" i="2"/>
  <c r="M10261" i="2" s="1"/>
  <c r="K10229" i="2"/>
  <c r="M10229" i="2" s="1"/>
  <c r="K10197" i="2"/>
  <c r="M10197" i="2" s="1"/>
  <c r="K10165" i="2"/>
  <c r="M10165" i="2" s="1"/>
  <c r="K10133" i="2"/>
  <c r="M10133" i="2" s="1"/>
  <c r="K10101" i="2"/>
  <c r="M10101" i="2" s="1"/>
  <c r="K10069" i="2"/>
  <c r="M10069" i="2" s="1"/>
  <c r="K10037" i="2"/>
  <c r="M10037" i="2" s="1"/>
  <c r="K10005" i="2"/>
  <c r="M10005" i="2" s="1"/>
  <c r="K9973" i="2"/>
  <c r="M9973" i="2" s="1"/>
  <c r="K9941" i="2"/>
  <c r="M9941" i="2" s="1"/>
  <c r="K9909" i="2"/>
  <c r="M9909" i="2" s="1"/>
  <c r="K9877" i="2"/>
  <c r="M9877" i="2" s="1"/>
  <c r="K9845" i="2"/>
  <c r="M9845" i="2" s="1"/>
  <c r="K9813" i="2"/>
  <c r="M9813" i="2" s="1"/>
  <c r="J9558" i="2"/>
  <c r="L9558" i="2" s="1"/>
  <c r="K9404" i="2"/>
  <c r="M9404" i="2" s="1"/>
  <c r="K9615" i="2"/>
  <c r="M9615" i="2" s="1"/>
  <c r="K9436" i="2"/>
  <c r="M9436" i="2" s="1"/>
  <c r="K9586" i="2"/>
  <c r="M9586" i="2" s="1"/>
  <c r="J9468" i="2"/>
  <c r="L9468" i="2" s="1"/>
  <c r="K9714" i="2"/>
  <c r="M9714" i="2" s="1"/>
  <c r="K9679" i="2"/>
  <c r="M9679" i="2" s="1"/>
  <c r="J9622" i="2"/>
  <c r="L9622" i="2" s="1"/>
  <c r="K9557" i="2"/>
  <c r="M9557" i="2" s="1"/>
  <c r="K9490" i="2"/>
  <c r="M9490" i="2" s="1"/>
  <c r="J368" i="2"/>
  <c r="L368" i="2" s="1"/>
  <c r="J1417" i="2"/>
  <c r="L1417" i="2" s="1"/>
  <c r="J2466" i="2"/>
  <c r="L2466" i="2" s="1"/>
  <c r="J3515" i="2"/>
  <c r="L3515" i="2" s="1"/>
  <c r="J4564" i="2"/>
  <c r="L4564" i="2" s="1"/>
  <c r="J5613" i="2"/>
  <c r="L5613" i="2" s="1"/>
  <c r="J6662" i="2"/>
  <c r="L6662" i="2" s="1"/>
  <c r="J7711" i="2"/>
  <c r="L7711" i="2" s="1"/>
  <c r="J8760" i="2"/>
  <c r="L8760" i="2" s="1"/>
  <c r="J336" i="2"/>
  <c r="L336" i="2" s="1"/>
  <c r="J1385" i="2"/>
  <c r="L1385" i="2" s="1"/>
  <c r="J2434" i="2"/>
  <c r="L2434" i="2" s="1"/>
  <c r="J3483" i="2"/>
  <c r="L3483" i="2" s="1"/>
  <c r="J4532" i="2"/>
  <c r="L4532" i="2" s="1"/>
  <c r="J5581" i="2"/>
  <c r="L5581" i="2" s="1"/>
  <c r="J6630" i="2"/>
  <c r="L6630" i="2" s="1"/>
  <c r="J7679" i="2"/>
  <c r="L7679" i="2" s="1"/>
  <c r="J8728" i="2"/>
  <c r="L8728" i="2" s="1"/>
  <c r="J304" i="2"/>
  <c r="L304" i="2" s="1"/>
  <c r="J1353" i="2"/>
  <c r="L1353" i="2" s="1"/>
  <c r="J2402" i="2"/>
  <c r="L2402" i="2" s="1"/>
  <c r="J3451" i="2"/>
  <c r="L3451" i="2" s="1"/>
  <c r="J4500" i="2"/>
  <c r="L4500" i="2" s="1"/>
  <c r="J5549" i="2"/>
  <c r="L5549" i="2" s="1"/>
  <c r="J6598" i="2"/>
  <c r="L6598" i="2" s="1"/>
  <c r="J7647" i="2"/>
  <c r="L7647" i="2" s="1"/>
  <c r="J8696" i="2"/>
  <c r="L8696" i="2" s="1"/>
  <c r="J272" i="2"/>
  <c r="L272" i="2" s="1"/>
  <c r="J1321" i="2"/>
  <c r="L1321" i="2" s="1"/>
  <c r="J2370" i="2"/>
  <c r="L2370" i="2" s="1"/>
  <c r="J3419" i="2"/>
  <c r="L3419" i="2" s="1"/>
  <c r="J4468" i="2"/>
  <c r="L4468" i="2" s="1"/>
  <c r="J5517" i="2"/>
  <c r="L5517" i="2" s="1"/>
  <c r="J6566" i="2"/>
  <c r="L6566" i="2" s="1"/>
  <c r="J7615" i="2"/>
  <c r="L7615" i="2" s="1"/>
  <c r="J8664" i="2"/>
  <c r="L8664" i="2" s="1"/>
  <c r="J240" i="2"/>
  <c r="L240" i="2" s="1"/>
  <c r="J1289" i="2"/>
  <c r="L1289" i="2" s="1"/>
  <c r="J2338" i="2"/>
  <c r="L2338" i="2" s="1"/>
  <c r="J3387" i="2"/>
  <c r="L3387" i="2" s="1"/>
  <c r="J4436" i="2"/>
  <c r="L4436" i="2" s="1"/>
  <c r="J5485" i="2"/>
  <c r="L5485" i="2" s="1"/>
  <c r="J6534" i="2"/>
  <c r="L6534" i="2" s="1"/>
  <c r="J7583" i="2"/>
  <c r="L7583" i="2" s="1"/>
  <c r="J9681" i="2"/>
  <c r="L9681" i="2" s="1"/>
  <c r="J8632" i="2"/>
  <c r="L8632" i="2" s="1"/>
  <c r="J208" i="2"/>
  <c r="L208" i="2" s="1"/>
  <c r="J1257" i="2"/>
  <c r="L1257" i="2" s="1"/>
  <c r="J2306" i="2"/>
  <c r="L2306" i="2" s="1"/>
  <c r="J3355" i="2"/>
  <c r="L3355" i="2" s="1"/>
  <c r="J4404" i="2"/>
  <c r="L4404" i="2" s="1"/>
  <c r="J5453" i="2"/>
  <c r="L5453" i="2" s="1"/>
  <c r="J6502" i="2"/>
  <c r="L6502" i="2" s="1"/>
  <c r="J7551" i="2"/>
  <c r="L7551" i="2" s="1"/>
  <c r="J9649" i="2"/>
  <c r="L9649" i="2" s="1"/>
  <c r="J8600" i="2"/>
  <c r="L8600" i="2" s="1"/>
  <c r="J176" i="2"/>
  <c r="L176" i="2" s="1"/>
  <c r="J1225" i="2"/>
  <c r="L1225" i="2" s="1"/>
  <c r="J2274" i="2"/>
  <c r="L2274" i="2" s="1"/>
  <c r="J3323" i="2"/>
  <c r="L3323" i="2" s="1"/>
  <c r="J4372" i="2"/>
  <c r="L4372" i="2" s="1"/>
  <c r="J5421" i="2"/>
  <c r="L5421" i="2" s="1"/>
  <c r="J6470" i="2"/>
  <c r="L6470" i="2" s="1"/>
  <c r="J7519" i="2"/>
  <c r="L7519" i="2" s="1"/>
  <c r="J9617" i="2"/>
  <c r="L9617" i="2" s="1"/>
  <c r="J8568" i="2"/>
  <c r="L8568" i="2" s="1"/>
  <c r="J144" i="2"/>
  <c r="L144" i="2" s="1"/>
  <c r="J1193" i="2"/>
  <c r="L1193" i="2" s="1"/>
  <c r="J2242" i="2"/>
  <c r="L2242" i="2" s="1"/>
  <c r="J3291" i="2"/>
  <c r="L3291" i="2" s="1"/>
  <c r="J4340" i="2"/>
  <c r="L4340" i="2" s="1"/>
  <c r="J5389" i="2"/>
  <c r="L5389" i="2" s="1"/>
  <c r="J6438" i="2"/>
  <c r="L6438" i="2" s="1"/>
  <c r="J7487" i="2"/>
  <c r="L7487" i="2" s="1"/>
  <c r="J9585" i="2"/>
  <c r="L9585" i="2" s="1"/>
  <c r="J8536" i="2"/>
  <c r="L8536" i="2" s="1"/>
  <c r="J112" i="2"/>
  <c r="L112" i="2" s="1"/>
  <c r="J1161" i="2"/>
  <c r="L1161" i="2" s="1"/>
  <c r="J2210" i="2"/>
  <c r="L2210" i="2" s="1"/>
  <c r="J3259" i="2"/>
  <c r="L3259" i="2" s="1"/>
  <c r="J4308" i="2"/>
  <c r="L4308" i="2" s="1"/>
  <c r="J5357" i="2"/>
  <c r="L5357" i="2" s="1"/>
  <c r="J6406" i="2"/>
  <c r="L6406" i="2" s="1"/>
  <c r="J7455" i="2"/>
  <c r="L7455" i="2" s="1"/>
  <c r="J9553" i="2"/>
  <c r="L9553" i="2" s="1"/>
  <c r="J8504" i="2"/>
  <c r="L8504" i="2" s="1"/>
  <c r="J80" i="2"/>
  <c r="L80" i="2" s="1"/>
  <c r="J1129" i="2"/>
  <c r="L1129" i="2" s="1"/>
  <c r="J2178" i="2"/>
  <c r="L2178" i="2" s="1"/>
  <c r="J3227" i="2"/>
  <c r="L3227" i="2" s="1"/>
  <c r="J4276" i="2"/>
  <c r="L4276" i="2" s="1"/>
  <c r="J5325" i="2"/>
  <c r="L5325" i="2" s="1"/>
  <c r="J6374" i="2"/>
  <c r="L6374" i="2" s="1"/>
  <c r="J7423" i="2"/>
  <c r="L7423" i="2" s="1"/>
  <c r="J9521" i="2"/>
  <c r="L9521" i="2" s="1"/>
  <c r="J8472" i="2"/>
  <c r="L8472" i="2" s="1"/>
  <c r="J48" i="2"/>
  <c r="L48" i="2" s="1"/>
  <c r="J2146" i="2"/>
  <c r="L2146" i="2" s="1"/>
  <c r="J1097" i="2"/>
  <c r="L1097" i="2" s="1"/>
  <c r="J4244" i="2"/>
  <c r="L4244" i="2" s="1"/>
  <c r="J3195" i="2"/>
  <c r="L3195" i="2" s="1"/>
  <c r="J5293" i="2"/>
  <c r="L5293" i="2" s="1"/>
  <c r="J6342" i="2"/>
  <c r="L6342" i="2" s="1"/>
  <c r="J7391" i="2"/>
  <c r="L7391" i="2" s="1"/>
  <c r="J8440" i="2"/>
  <c r="L8440" i="2" s="1"/>
  <c r="J9489" i="2"/>
  <c r="L9489" i="2" s="1"/>
  <c r="J16" i="2"/>
  <c r="L16" i="2" s="1"/>
  <c r="J1065" i="2"/>
  <c r="L1065" i="2" s="1"/>
  <c r="J2114" i="2"/>
  <c r="L2114" i="2" s="1"/>
  <c r="J4212" i="2"/>
  <c r="L4212" i="2" s="1"/>
  <c r="J3163" i="2"/>
  <c r="L3163" i="2" s="1"/>
  <c r="J5261" i="2"/>
  <c r="L5261" i="2" s="1"/>
  <c r="J6310" i="2"/>
  <c r="L6310" i="2" s="1"/>
  <c r="J7359" i="2"/>
  <c r="L7359" i="2" s="1"/>
  <c r="J9457" i="2"/>
  <c r="L9457" i="2" s="1"/>
  <c r="J8408" i="2"/>
  <c r="L8408" i="2" s="1"/>
  <c r="K1033" i="2"/>
  <c r="M1033" i="2" s="1"/>
  <c r="K2082" i="2"/>
  <c r="M2082" i="2" s="1"/>
  <c r="K4180" i="2"/>
  <c r="M4180" i="2" s="1"/>
  <c r="K3131" i="2"/>
  <c r="M3131" i="2" s="1"/>
  <c r="K5229" i="2"/>
  <c r="M5229" i="2" s="1"/>
  <c r="K6278" i="2"/>
  <c r="M6278" i="2" s="1"/>
  <c r="K8376" i="2"/>
  <c r="M8376" i="2" s="1"/>
  <c r="K7327" i="2"/>
  <c r="M7327" i="2" s="1"/>
  <c r="K9425" i="2"/>
  <c r="M9425" i="2" s="1"/>
  <c r="K2050" i="2"/>
  <c r="M2050" i="2" s="1"/>
  <c r="K1001" i="2"/>
  <c r="M1001" i="2" s="1"/>
  <c r="K4148" i="2"/>
  <c r="M4148" i="2" s="1"/>
  <c r="K3099" i="2"/>
  <c r="M3099" i="2" s="1"/>
  <c r="K5197" i="2"/>
  <c r="M5197" i="2" s="1"/>
  <c r="K7295" i="2"/>
  <c r="M7295" i="2" s="1"/>
  <c r="K6246" i="2"/>
  <c r="M6246" i="2" s="1"/>
  <c r="K8344" i="2"/>
  <c r="M8344" i="2" s="1"/>
  <c r="K9393" i="2"/>
  <c r="M9393" i="2" s="1"/>
  <c r="K969" i="2"/>
  <c r="M969" i="2" s="1"/>
  <c r="K2018" i="2"/>
  <c r="M2018" i="2" s="1"/>
  <c r="K3067" i="2"/>
  <c r="M3067" i="2" s="1"/>
  <c r="K4116" i="2"/>
  <c r="M4116" i="2" s="1"/>
  <c r="K5165" i="2"/>
  <c r="M5165" i="2" s="1"/>
  <c r="K7263" i="2"/>
  <c r="M7263" i="2" s="1"/>
  <c r="K6214" i="2"/>
  <c r="M6214" i="2" s="1"/>
  <c r="K8312" i="2"/>
  <c r="M8312" i="2" s="1"/>
  <c r="K9361" i="2"/>
  <c r="M9361" i="2" s="1"/>
  <c r="K1986" i="2"/>
  <c r="M1986" i="2" s="1"/>
  <c r="K937" i="2"/>
  <c r="M937" i="2" s="1"/>
  <c r="K3035" i="2"/>
  <c r="M3035" i="2" s="1"/>
  <c r="K4084" i="2"/>
  <c r="M4084" i="2" s="1"/>
  <c r="K5133" i="2"/>
  <c r="M5133" i="2" s="1"/>
  <c r="K7231" i="2"/>
  <c r="M7231" i="2" s="1"/>
  <c r="K6182" i="2"/>
  <c r="M6182" i="2" s="1"/>
  <c r="K8280" i="2"/>
  <c r="M8280" i="2" s="1"/>
  <c r="K9329" i="2"/>
  <c r="M9329" i="2" s="1"/>
  <c r="K905" i="2"/>
  <c r="M905" i="2" s="1"/>
  <c r="K1954" i="2"/>
  <c r="M1954" i="2" s="1"/>
  <c r="K3003" i="2"/>
  <c r="M3003" i="2" s="1"/>
  <c r="K4052" i="2"/>
  <c r="M4052" i="2" s="1"/>
  <c r="K5101" i="2"/>
  <c r="M5101" i="2" s="1"/>
  <c r="K6150" i="2"/>
  <c r="M6150" i="2" s="1"/>
  <c r="K7199" i="2"/>
  <c r="M7199" i="2" s="1"/>
  <c r="K8248" i="2"/>
  <c r="M8248" i="2" s="1"/>
  <c r="K9297" i="2"/>
  <c r="M9297" i="2" s="1"/>
  <c r="K873" i="2"/>
  <c r="M873" i="2" s="1"/>
  <c r="K1922" i="2"/>
  <c r="M1922" i="2" s="1"/>
  <c r="K2971" i="2"/>
  <c r="M2971" i="2" s="1"/>
  <c r="K4020" i="2"/>
  <c r="M4020" i="2" s="1"/>
  <c r="K5069" i="2"/>
  <c r="M5069" i="2" s="1"/>
  <c r="K6118" i="2"/>
  <c r="M6118" i="2" s="1"/>
  <c r="K7167" i="2"/>
  <c r="M7167" i="2" s="1"/>
  <c r="K8216" i="2"/>
  <c r="M8216" i="2" s="1"/>
  <c r="K9265" i="2"/>
  <c r="M9265" i="2" s="1"/>
  <c r="K841" i="2"/>
  <c r="M841" i="2" s="1"/>
  <c r="K1890" i="2"/>
  <c r="M1890" i="2" s="1"/>
  <c r="K2939" i="2"/>
  <c r="M2939" i="2" s="1"/>
  <c r="K3988" i="2"/>
  <c r="M3988" i="2" s="1"/>
  <c r="K5037" i="2"/>
  <c r="M5037" i="2" s="1"/>
  <c r="K6086" i="2"/>
  <c r="M6086" i="2" s="1"/>
  <c r="K7135" i="2"/>
  <c r="M7135" i="2" s="1"/>
  <c r="K8184" i="2"/>
  <c r="M8184" i="2" s="1"/>
  <c r="K9233" i="2"/>
  <c r="M9233" i="2" s="1"/>
  <c r="K809" i="2"/>
  <c r="M809" i="2" s="1"/>
  <c r="K1858" i="2"/>
  <c r="M1858" i="2" s="1"/>
  <c r="K2907" i="2"/>
  <c r="M2907" i="2" s="1"/>
  <c r="K3956" i="2"/>
  <c r="M3956" i="2" s="1"/>
  <c r="K5005" i="2"/>
  <c r="M5005" i="2" s="1"/>
  <c r="K6054" i="2"/>
  <c r="M6054" i="2" s="1"/>
  <c r="K7103" i="2"/>
  <c r="M7103" i="2" s="1"/>
  <c r="K8152" i="2"/>
  <c r="M8152" i="2" s="1"/>
  <c r="K9201" i="2"/>
  <c r="M9201" i="2" s="1"/>
  <c r="K1826" i="2"/>
  <c r="M1826" i="2" s="1"/>
  <c r="K777" i="2"/>
  <c r="M777" i="2" s="1"/>
  <c r="K2875" i="2"/>
  <c r="M2875" i="2" s="1"/>
  <c r="K3924" i="2"/>
  <c r="M3924" i="2" s="1"/>
  <c r="K4973" i="2"/>
  <c r="M4973" i="2" s="1"/>
  <c r="K6022" i="2"/>
  <c r="M6022" i="2" s="1"/>
  <c r="K7071" i="2"/>
  <c r="M7071" i="2" s="1"/>
  <c r="K8120" i="2"/>
  <c r="M8120" i="2" s="1"/>
  <c r="K9169" i="2"/>
  <c r="M9169" i="2" s="1"/>
  <c r="K745" i="2"/>
  <c r="M745" i="2" s="1"/>
  <c r="K1794" i="2"/>
  <c r="M1794" i="2" s="1"/>
  <c r="K2843" i="2"/>
  <c r="M2843" i="2" s="1"/>
  <c r="K3892" i="2"/>
  <c r="M3892" i="2" s="1"/>
  <c r="K4941" i="2"/>
  <c r="M4941" i="2" s="1"/>
  <c r="K5990" i="2"/>
  <c r="M5990" i="2" s="1"/>
  <c r="K7039" i="2"/>
  <c r="M7039" i="2" s="1"/>
  <c r="K8088" i="2"/>
  <c r="M8088" i="2" s="1"/>
  <c r="K9137" i="2"/>
  <c r="M9137" i="2" s="1"/>
  <c r="K713" i="2"/>
  <c r="M713" i="2" s="1"/>
  <c r="K1762" i="2"/>
  <c r="M1762" i="2" s="1"/>
  <c r="K2811" i="2"/>
  <c r="M2811" i="2" s="1"/>
  <c r="K3860" i="2"/>
  <c r="M3860" i="2" s="1"/>
  <c r="K4909" i="2"/>
  <c r="M4909" i="2" s="1"/>
  <c r="K5958" i="2"/>
  <c r="M5958" i="2" s="1"/>
  <c r="K7007" i="2"/>
  <c r="M7007" i="2" s="1"/>
  <c r="K8056" i="2"/>
  <c r="M8056" i="2" s="1"/>
  <c r="K9105" i="2"/>
  <c r="M9105" i="2" s="1"/>
  <c r="K681" i="2"/>
  <c r="M681" i="2" s="1"/>
  <c r="K1730" i="2"/>
  <c r="M1730" i="2" s="1"/>
  <c r="K2779" i="2"/>
  <c r="M2779" i="2" s="1"/>
  <c r="K3828" i="2"/>
  <c r="M3828" i="2" s="1"/>
  <c r="K4877" i="2"/>
  <c r="M4877" i="2" s="1"/>
  <c r="K5926" i="2"/>
  <c r="M5926" i="2" s="1"/>
  <c r="K6975" i="2"/>
  <c r="M6975" i="2" s="1"/>
  <c r="K8024" i="2"/>
  <c r="M8024" i="2" s="1"/>
  <c r="K9073" i="2"/>
  <c r="M9073" i="2" s="1"/>
  <c r="K649" i="2"/>
  <c r="M649" i="2" s="1"/>
  <c r="K1698" i="2"/>
  <c r="M1698" i="2" s="1"/>
  <c r="K2747" i="2"/>
  <c r="M2747" i="2" s="1"/>
  <c r="K3796" i="2"/>
  <c r="M3796" i="2" s="1"/>
  <c r="K4845" i="2"/>
  <c r="M4845" i="2" s="1"/>
  <c r="K5894" i="2"/>
  <c r="M5894" i="2" s="1"/>
  <c r="K6943" i="2"/>
  <c r="M6943" i="2" s="1"/>
  <c r="K7992" i="2"/>
  <c r="M7992" i="2" s="1"/>
  <c r="K9041" i="2"/>
  <c r="M9041" i="2" s="1"/>
  <c r="K617" i="2"/>
  <c r="M617" i="2" s="1"/>
  <c r="K1666" i="2"/>
  <c r="M1666" i="2" s="1"/>
  <c r="K2715" i="2"/>
  <c r="M2715" i="2" s="1"/>
  <c r="K3764" i="2"/>
  <c r="M3764" i="2" s="1"/>
  <c r="K4813" i="2"/>
  <c r="M4813" i="2" s="1"/>
  <c r="K5862" i="2"/>
  <c r="M5862" i="2" s="1"/>
  <c r="K6911" i="2"/>
  <c r="M6911" i="2" s="1"/>
  <c r="K7960" i="2"/>
  <c r="M7960" i="2" s="1"/>
  <c r="K9009" i="2"/>
  <c r="M9009" i="2" s="1"/>
  <c r="K585" i="2"/>
  <c r="M585" i="2" s="1"/>
  <c r="K1634" i="2"/>
  <c r="M1634" i="2" s="1"/>
  <c r="K2683" i="2"/>
  <c r="M2683" i="2" s="1"/>
  <c r="K3732" i="2"/>
  <c r="M3732" i="2" s="1"/>
  <c r="K4781" i="2"/>
  <c r="M4781" i="2" s="1"/>
  <c r="K5830" i="2"/>
  <c r="M5830" i="2" s="1"/>
  <c r="K6879" i="2"/>
  <c r="M6879" i="2" s="1"/>
  <c r="K7928" i="2"/>
  <c r="M7928" i="2" s="1"/>
  <c r="K8977" i="2"/>
  <c r="M8977" i="2" s="1"/>
  <c r="K553" i="2"/>
  <c r="M553" i="2" s="1"/>
  <c r="K1602" i="2"/>
  <c r="M1602" i="2" s="1"/>
  <c r="K2651" i="2"/>
  <c r="M2651" i="2" s="1"/>
  <c r="K3700" i="2"/>
  <c r="M3700" i="2" s="1"/>
  <c r="K4749" i="2"/>
  <c r="M4749" i="2" s="1"/>
  <c r="K5798" i="2"/>
  <c r="M5798" i="2" s="1"/>
  <c r="K6847" i="2"/>
  <c r="M6847" i="2" s="1"/>
  <c r="K7896" i="2"/>
  <c r="M7896" i="2" s="1"/>
  <c r="K8945" i="2"/>
  <c r="M8945" i="2" s="1"/>
  <c r="K521" i="2"/>
  <c r="M521" i="2" s="1"/>
  <c r="K1570" i="2"/>
  <c r="M1570" i="2" s="1"/>
  <c r="K2619" i="2"/>
  <c r="M2619" i="2" s="1"/>
  <c r="K3668" i="2"/>
  <c r="M3668" i="2" s="1"/>
  <c r="K4717" i="2"/>
  <c r="M4717" i="2" s="1"/>
  <c r="K5766" i="2"/>
  <c r="M5766" i="2" s="1"/>
  <c r="K6815" i="2"/>
  <c r="M6815" i="2" s="1"/>
  <c r="K7864" i="2"/>
  <c r="M7864" i="2" s="1"/>
  <c r="K8913" i="2"/>
  <c r="M8913" i="2" s="1"/>
  <c r="K489" i="2"/>
  <c r="M489" i="2" s="1"/>
  <c r="K1538" i="2"/>
  <c r="M1538" i="2" s="1"/>
  <c r="K2587" i="2"/>
  <c r="M2587" i="2" s="1"/>
  <c r="K3636" i="2"/>
  <c r="M3636" i="2" s="1"/>
  <c r="K4685" i="2"/>
  <c r="M4685" i="2" s="1"/>
  <c r="K5734" i="2"/>
  <c r="M5734" i="2" s="1"/>
  <c r="K6783" i="2"/>
  <c r="M6783" i="2" s="1"/>
  <c r="K7832" i="2"/>
  <c r="M7832" i="2" s="1"/>
  <c r="K8881" i="2"/>
  <c r="M8881" i="2" s="1"/>
  <c r="K457" i="2"/>
  <c r="M457" i="2" s="1"/>
  <c r="K1506" i="2"/>
  <c r="M1506" i="2" s="1"/>
  <c r="K2555" i="2"/>
  <c r="M2555" i="2" s="1"/>
  <c r="K3604" i="2"/>
  <c r="M3604" i="2" s="1"/>
  <c r="K4653" i="2"/>
  <c r="M4653" i="2" s="1"/>
  <c r="K5702" i="2"/>
  <c r="M5702" i="2" s="1"/>
  <c r="K6751" i="2"/>
  <c r="M6751" i="2" s="1"/>
  <c r="K7800" i="2"/>
  <c r="M7800" i="2" s="1"/>
  <c r="K8849" i="2"/>
  <c r="M8849" i="2" s="1"/>
  <c r="K425" i="2"/>
  <c r="M425" i="2" s="1"/>
  <c r="K1474" i="2"/>
  <c r="M1474" i="2" s="1"/>
  <c r="K2523" i="2"/>
  <c r="M2523" i="2" s="1"/>
  <c r="K3572" i="2"/>
  <c r="M3572" i="2" s="1"/>
  <c r="K4621" i="2"/>
  <c r="M4621" i="2" s="1"/>
  <c r="K5670" i="2"/>
  <c r="M5670" i="2" s="1"/>
  <c r="K6719" i="2"/>
  <c r="M6719" i="2" s="1"/>
  <c r="K7768" i="2"/>
  <c r="M7768" i="2" s="1"/>
  <c r="K8817" i="2"/>
  <c r="M8817" i="2" s="1"/>
  <c r="K393" i="2"/>
  <c r="M393" i="2" s="1"/>
  <c r="K1442" i="2"/>
  <c r="M1442" i="2" s="1"/>
  <c r="K2491" i="2"/>
  <c r="M2491" i="2" s="1"/>
  <c r="K3540" i="2"/>
  <c r="M3540" i="2" s="1"/>
  <c r="K4589" i="2"/>
  <c r="M4589" i="2" s="1"/>
  <c r="K5638" i="2"/>
  <c r="M5638" i="2" s="1"/>
  <c r="K6687" i="2"/>
  <c r="M6687" i="2" s="1"/>
  <c r="K7736" i="2"/>
  <c r="M7736" i="2" s="1"/>
  <c r="K8785" i="2"/>
  <c r="M8785" i="2" s="1"/>
  <c r="K361" i="2"/>
  <c r="M361" i="2" s="1"/>
  <c r="K1410" i="2"/>
  <c r="M1410" i="2" s="1"/>
  <c r="K2459" i="2"/>
  <c r="M2459" i="2" s="1"/>
  <c r="K3508" i="2"/>
  <c r="M3508" i="2" s="1"/>
  <c r="K4557" i="2"/>
  <c r="M4557" i="2" s="1"/>
  <c r="K5606" i="2"/>
  <c r="M5606" i="2" s="1"/>
  <c r="K6655" i="2"/>
  <c r="M6655" i="2" s="1"/>
  <c r="K7704" i="2"/>
  <c r="M7704" i="2" s="1"/>
  <c r="K8753" i="2"/>
  <c r="M8753" i="2" s="1"/>
  <c r="K329" i="2"/>
  <c r="M329" i="2" s="1"/>
  <c r="K1378" i="2"/>
  <c r="M1378" i="2" s="1"/>
  <c r="K2427" i="2"/>
  <c r="M2427" i="2" s="1"/>
  <c r="K3476" i="2"/>
  <c r="M3476" i="2" s="1"/>
  <c r="K4525" i="2"/>
  <c r="M4525" i="2" s="1"/>
  <c r="K5574" i="2"/>
  <c r="M5574" i="2" s="1"/>
  <c r="K6623" i="2"/>
  <c r="M6623" i="2" s="1"/>
  <c r="K7672" i="2"/>
  <c r="M7672" i="2" s="1"/>
  <c r="K8721" i="2"/>
  <c r="M8721" i="2" s="1"/>
  <c r="K297" i="2"/>
  <c r="M297" i="2" s="1"/>
  <c r="K1346" i="2"/>
  <c r="M1346" i="2" s="1"/>
  <c r="K2395" i="2"/>
  <c r="M2395" i="2" s="1"/>
  <c r="K3444" i="2"/>
  <c r="M3444" i="2" s="1"/>
  <c r="K4493" i="2"/>
  <c r="M4493" i="2" s="1"/>
  <c r="K5542" i="2"/>
  <c r="M5542" i="2" s="1"/>
  <c r="K6591" i="2"/>
  <c r="M6591" i="2" s="1"/>
  <c r="K7640" i="2"/>
  <c r="M7640" i="2" s="1"/>
  <c r="K8689" i="2"/>
  <c r="M8689" i="2" s="1"/>
  <c r="K265" i="2"/>
  <c r="M265" i="2" s="1"/>
  <c r="K1314" i="2"/>
  <c r="M1314" i="2" s="1"/>
  <c r="K2363" i="2"/>
  <c r="M2363" i="2" s="1"/>
  <c r="K3412" i="2"/>
  <c r="M3412" i="2" s="1"/>
  <c r="K4461" i="2"/>
  <c r="M4461" i="2" s="1"/>
  <c r="K5510" i="2"/>
  <c r="M5510" i="2" s="1"/>
  <c r="K6559" i="2"/>
  <c r="M6559" i="2" s="1"/>
  <c r="K7608" i="2"/>
  <c r="M7608" i="2" s="1"/>
  <c r="K9706" i="2"/>
  <c r="M9706" i="2" s="1"/>
  <c r="K8657" i="2"/>
  <c r="M8657" i="2" s="1"/>
  <c r="K233" i="2"/>
  <c r="M233" i="2" s="1"/>
  <c r="K1282" i="2"/>
  <c r="M1282" i="2" s="1"/>
  <c r="K2331" i="2"/>
  <c r="M2331" i="2" s="1"/>
  <c r="K3380" i="2"/>
  <c r="M3380" i="2" s="1"/>
  <c r="K4429" i="2"/>
  <c r="M4429" i="2" s="1"/>
  <c r="K5478" i="2"/>
  <c r="M5478" i="2" s="1"/>
  <c r="K6527" i="2"/>
  <c r="M6527" i="2" s="1"/>
  <c r="K7576" i="2"/>
  <c r="M7576" i="2" s="1"/>
  <c r="K9674" i="2"/>
  <c r="M9674" i="2" s="1"/>
  <c r="K8625" i="2"/>
  <c r="M8625" i="2" s="1"/>
  <c r="K201" i="2"/>
  <c r="M201" i="2" s="1"/>
  <c r="K1250" i="2"/>
  <c r="M1250" i="2" s="1"/>
  <c r="K2299" i="2"/>
  <c r="M2299" i="2" s="1"/>
  <c r="K3348" i="2"/>
  <c r="M3348" i="2" s="1"/>
  <c r="K4397" i="2"/>
  <c r="M4397" i="2" s="1"/>
  <c r="K5446" i="2"/>
  <c r="M5446" i="2" s="1"/>
  <c r="K6495" i="2"/>
  <c r="M6495" i="2" s="1"/>
  <c r="K7544" i="2"/>
  <c r="M7544" i="2" s="1"/>
  <c r="K9642" i="2"/>
  <c r="M9642" i="2" s="1"/>
  <c r="K8593" i="2"/>
  <c r="M8593" i="2" s="1"/>
  <c r="K169" i="2"/>
  <c r="M169" i="2" s="1"/>
  <c r="K1218" i="2"/>
  <c r="M1218" i="2" s="1"/>
  <c r="K2267" i="2"/>
  <c r="M2267" i="2" s="1"/>
  <c r="K3316" i="2"/>
  <c r="M3316" i="2" s="1"/>
  <c r="K4365" i="2"/>
  <c r="M4365" i="2" s="1"/>
  <c r="K5414" i="2"/>
  <c r="M5414" i="2" s="1"/>
  <c r="K6463" i="2"/>
  <c r="M6463" i="2" s="1"/>
  <c r="K7512" i="2"/>
  <c r="M7512" i="2" s="1"/>
  <c r="K9610" i="2"/>
  <c r="M9610" i="2" s="1"/>
  <c r="K8561" i="2"/>
  <c r="M8561" i="2" s="1"/>
  <c r="K1186" i="2"/>
  <c r="M1186" i="2" s="1"/>
  <c r="K137" i="2"/>
  <c r="M137" i="2" s="1"/>
  <c r="K2235" i="2"/>
  <c r="M2235" i="2" s="1"/>
  <c r="K3284" i="2"/>
  <c r="M3284" i="2" s="1"/>
  <c r="K4333" i="2"/>
  <c r="M4333" i="2" s="1"/>
  <c r="K5382" i="2"/>
  <c r="M5382" i="2" s="1"/>
  <c r="K6431" i="2"/>
  <c r="M6431" i="2" s="1"/>
  <c r="K7480" i="2"/>
  <c r="M7480" i="2" s="1"/>
  <c r="K9578" i="2"/>
  <c r="M9578" i="2" s="1"/>
  <c r="K8529" i="2"/>
  <c r="M8529" i="2" s="1"/>
  <c r="K1154" i="2"/>
  <c r="M1154" i="2" s="1"/>
  <c r="K105" i="2"/>
  <c r="M105" i="2" s="1"/>
  <c r="K2203" i="2"/>
  <c r="M2203" i="2" s="1"/>
  <c r="K3252" i="2"/>
  <c r="M3252" i="2" s="1"/>
  <c r="K4301" i="2"/>
  <c r="M4301" i="2" s="1"/>
  <c r="K5350" i="2"/>
  <c r="M5350" i="2" s="1"/>
  <c r="K6399" i="2"/>
  <c r="M6399" i="2" s="1"/>
  <c r="K7448" i="2"/>
  <c r="M7448" i="2" s="1"/>
  <c r="K9546" i="2"/>
  <c r="M9546" i="2" s="1"/>
  <c r="K8497" i="2"/>
  <c r="M8497" i="2" s="1"/>
  <c r="K1122" i="2"/>
  <c r="M1122" i="2" s="1"/>
  <c r="K73" i="2"/>
  <c r="M73" i="2" s="1"/>
  <c r="K2171" i="2"/>
  <c r="M2171" i="2" s="1"/>
  <c r="K4269" i="2"/>
  <c r="M4269" i="2" s="1"/>
  <c r="K3220" i="2"/>
  <c r="M3220" i="2" s="1"/>
  <c r="K5318" i="2"/>
  <c r="M5318" i="2" s="1"/>
  <c r="K6367" i="2"/>
  <c r="M6367" i="2" s="1"/>
  <c r="K7416" i="2"/>
  <c r="M7416" i="2" s="1"/>
  <c r="K9514" i="2"/>
  <c r="M9514" i="2" s="1"/>
  <c r="K8465" i="2"/>
  <c r="M8465" i="2" s="1"/>
  <c r="K1090" i="2"/>
  <c r="M1090" i="2" s="1"/>
  <c r="K41" i="2"/>
  <c r="M41" i="2" s="1"/>
  <c r="K2139" i="2"/>
  <c r="M2139" i="2" s="1"/>
  <c r="K4237" i="2"/>
  <c r="M4237" i="2" s="1"/>
  <c r="K3188" i="2"/>
  <c r="M3188" i="2" s="1"/>
  <c r="K5286" i="2"/>
  <c r="M5286" i="2" s="1"/>
  <c r="K6335" i="2"/>
  <c r="M6335" i="2" s="1"/>
  <c r="K7384" i="2"/>
  <c r="M7384" i="2" s="1"/>
  <c r="K8433" i="2"/>
  <c r="M8433" i="2" s="1"/>
  <c r="K9482" i="2"/>
  <c r="M9482" i="2" s="1"/>
  <c r="K1058" i="2"/>
  <c r="M1058" i="2" s="1"/>
  <c r="K9" i="2"/>
  <c r="M9" i="2" s="1"/>
  <c r="K2107" i="2"/>
  <c r="M2107" i="2" s="1"/>
  <c r="K4205" i="2"/>
  <c r="M4205" i="2" s="1"/>
  <c r="K3156" i="2"/>
  <c r="M3156" i="2" s="1"/>
  <c r="K5254" i="2"/>
  <c r="M5254" i="2" s="1"/>
  <c r="K6303" i="2"/>
  <c r="M6303" i="2" s="1"/>
  <c r="K7352" i="2"/>
  <c r="M7352" i="2" s="1"/>
  <c r="K8401" i="2"/>
  <c r="M8401" i="2" s="1"/>
  <c r="K9450" i="2"/>
  <c r="M9450" i="2" s="1"/>
  <c r="J9528" i="2"/>
  <c r="L9528" i="2" s="1"/>
  <c r="M10394" i="2" l="1"/>
  <c r="M9756" i="2"/>
  <c r="M9496" i="2"/>
  <c r="M10484" i="2"/>
  <c r="M9745" i="2"/>
  <c r="M9782" i="2"/>
  <c r="M10388" i="2"/>
  <c r="M9564" i="2"/>
  <c r="M9686" i="2"/>
  <c r="M9560" i="2"/>
  <c r="M9590" i="2"/>
  <c r="M9494" i="2"/>
  <c r="M9692" i="2"/>
  <c r="M10362" i="2"/>
  <c r="M10420" i="2"/>
  <c r="M9596" i="2"/>
  <c r="M10324" i="2"/>
  <c r="M9718" i="2"/>
  <c r="M9777" i="2"/>
  <c r="M9526" i="2"/>
  <c r="M9724" i="2"/>
  <c r="M10452" i="2"/>
  <c r="M9628" i="2"/>
  <c r="M9713" i="2"/>
  <c r="M10458" i="2"/>
  <c r="M9750" i="2"/>
  <c r="M10356" i="2"/>
  <c r="M9532" i="2"/>
  <c r="M9654" i="2"/>
  <c r="M10426" i="2"/>
  <c r="M10330"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<sst xmlns="http://schemas.openxmlformats.org/spreadsheetml/2006/main" count="37847" uniqueCount="2150">
  <si>
    <t>PRODUCT ID</t>
  </si>
  <si>
    <t>PRODUCT</t>
  </si>
  <si>
    <t>CATEGEORY</t>
  </si>
  <si>
    <t>UOM</t>
  </si>
  <si>
    <t>P0001</t>
  </si>
  <si>
    <t>P0002</t>
  </si>
  <si>
    <t>P0003</t>
  </si>
  <si>
    <t>P0004</t>
  </si>
  <si>
    <t>P0005</t>
  </si>
  <si>
    <t>P0006</t>
  </si>
  <si>
    <t>P0007</t>
  </si>
  <si>
    <t>P0008</t>
  </si>
  <si>
    <t>P0009</t>
  </si>
  <si>
    <t>P0010</t>
  </si>
  <si>
    <t>P0011</t>
  </si>
  <si>
    <t>P0012</t>
  </si>
  <si>
    <t>P0013</t>
  </si>
  <si>
    <t>P0014</t>
  </si>
  <si>
    <t>P0015</t>
  </si>
  <si>
    <t>P0016</t>
  </si>
  <si>
    <t>P0017</t>
  </si>
  <si>
    <t>P0018</t>
  </si>
  <si>
    <t>P0019</t>
  </si>
  <si>
    <t>P0020</t>
  </si>
  <si>
    <t>P0021</t>
  </si>
  <si>
    <t>P0022</t>
  </si>
  <si>
    <t>P0023</t>
  </si>
  <si>
    <t>P0024</t>
  </si>
  <si>
    <t>P0025</t>
  </si>
  <si>
    <t>P0026</t>
  </si>
  <si>
    <t>P0027</t>
  </si>
  <si>
    <t>P0028</t>
  </si>
  <si>
    <t>P0029</t>
  </si>
  <si>
    <t>P0030</t>
  </si>
  <si>
    <t>P0031</t>
  </si>
  <si>
    <t>P0032</t>
  </si>
  <si>
    <t>P0033</t>
  </si>
  <si>
    <t>P0034</t>
  </si>
  <si>
    <t>P0035</t>
  </si>
  <si>
    <t>P0036</t>
  </si>
  <si>
    <t>P0037</t>
  </si>
  <si>
    <t>P0038</t>
  </si>
  <si>
    <t>P0039</t>
  </si>
  <si>
    <t>P0040</t>
  </si>
  <si>
    <t>P0041</t>
  </si>
  <si>
    <t>P0042</t>
  </si>
  <si>
    <t>P0043</t>
  </si>
  <si>
    <t>P0044</t>
  </si>
  <si>
    <t>P0045</t>
  </si>
  <si>
    <t>P0046</t>
  </si>
  <si>
    <t>P0047</t>
  </si>
  <si>
    <t>P0048</t>
  </si>
  <si>
    <t>P0049</t>
  </si>
  <si>
    <t>P0050</t>
  </si>
  <si>
    <t>P0051</t>
  </si>
  <si>
    <t>P0052</t>
  </si>
  <si>
    <t>P0053</t>
  </si>
  <si>
    <t>P0054</t>
  </si>
  <si>
    <t>P0055</t>
  </si>
  <si>
    <t>P0056</t>
  </si>
  <si>
    <t>P0057</t>
  </si>
  <si>
    <t>P0058</t>
  </si>
  <si>
    <t>P0059</t>
  </si>
  <si>
    <t>P0060</t>
  </si>
  <si>
    <t>P0061</t>
  </si>
  <si>
    <t>P0062</t>
  </si>
  <si>
    <t>P0063</t>
  </si>
  <si>
    <t>P0064</t>
  </si>
  <si>
    <t>P0065</t>
  </si>
  <si>
    <t>P0066</t>
  </si>
  <si>
    <t>P0067</t>
  </si>
  <si>
    <t>P0068</t>
  </si>
  <si>
    <t>P0069</t>
  </si>
  <si>
    <t>P0070</t>
  </si>
  <si>
    <t>P0071</t>
  </si>
  <si>
    <t>P0072</t>
  </si>
  <si>
    <t>P0073</t>
  </si>
  <si>
    <t>P0074</t>
  </si>
  <si>
    <t>P0075</t>
  </si>
  <si>
    <t>P0076</t>
  </si>
  <si>
    <t>P0077</t>
  </si>
  <si>
    <t>P0078</t>
  </si>
  <si>
    <t>P0079</t>
  </si>
  <si>
    <t>P0080</t>
  </si>
  <si>
    <t>P0081</t>
  </si>
  <si>
    <t>P0082</t>
  </si>
  <si>
    <t>P0083</t>
  </si>
  <si>
    <t>P0084</t>
  </si>
  <si>
    <t>P0085</t>
  </si>
  <si>
    <t>P0086</t>
  </si>
  <si>
    <t>P0087</t>
  </si>
  <si>
    <t>P0088</t>
  </si>
  <si>
    <t>P0089</t>
  </si>
  <si>
    <t>P0090</t>
  </si>
  <si>
    <t>P0091</t>
  </si>
  <si>
    <t>P0092</t>
  </si>
  <si>
    <t>P0093</t>
  </si>
  <si>
    <t>P0094</t>
  </si>
  <si>
    <t>P0095</t>
  </si>
  <si>
    <t>P0096</t>
  </si>
  <si>
    <t>P0097</t>
  </si>
  <si>
    <t>P0098</t>
  </si>
  <si>
    <t>P0099</t>
  </si>
  <si>
    <t>P0100</t>
  </si>
  <si>
    <t>P0101</t>
  </si>
  <si>
    <t>P0102</t>
  </si>
  <si>
    <t>P0103</t>
  </si>
  <si>
    <t>P0104</t>
  </si>
  <si>
    <t>P0105</t>
  </si>
  <si>
    <t>P0106</t>
  </si>
  <si>
    <t>P0107</t>
  </si>
  <si>
    <t>P0108</t>
  </si>
  <si>
    <t>P0109</t>
  </si>
  <si>
    <t>P0110</t>
  </si>
  <si>
    <t>P0111</t>
  </si>
  <si>
    <t>P0112</t>
  </si>
  <si>
    <t>P0113</t>
  </si>
  <si>
    <t>P0114</t>
  </si>
  <si>
    <t>P0115</t>
  </si>
  <si>
    <t>P0116</t>
  </si>
  <si>
    <t>P0117</t>
  </si>
  <si>
    <t>P0118</t>
  </si>
  <si>
    <t>P0119</t>
  </si>
  <si>
    <t>P0120</t>
  </si>
  <si>
    <t>P0121</t>
  </si>
  <si>
    <t>P0122</t>
  </si>
  <si>
    <t>P0123</t>
  </si>
  <si>
    <t>P0124</t>
  </si>
  <si>
    <t>P0125</t>
  </si>
  <si>
    <t>P0126</t>
  </si>
  <si>
    <t>P0127</t>
  </si>
  <si>
    <t>P0128</t>
  </si>
  <si>
    <t>P0129</t>
  </si>
  <si>
    <t>P0130</t>
  </si>
  <si>
    <t>P0131</t>
  </si>
  <si>
    <t>P0132</t>
  </si>
  <si>
    <t>P0133</t>
  </si>
  <si>
    <t>P0134</t>
  </si>
  <si>
    <t>P0135</t>
  </si>
  <si>
    <t>P0136</t>
  </si>
  <si>
    <t>P0137</t>
  </si>
  <si>
    <t>P0138</t>
  </si>
  <si>
    <t>P0139</t>
  </si>
  <si>
    <t>P0140</t>
  </si>
  <si>
    <t>P0141</t>
  </si>
  <si>
    <t>P0142</t>
  </si>
  <si>
    <t>P0143</t>
  </si>
  <si>
    <t>P0144</t>
  </si>
  <si>
    <t>P0145</t>
  </si>
  <si>
    <t>P0146</t>
  </si>
  <si>
    <t>P0147</t>
  </si>
  <si>
    <t>P0148</t>
  </si>
  <si>
    <t>P0149</t>
  </si>
  <si>
    <t>P0150</t>
  </si>
  <si>
    <t>P0151</t>
  </si>
  <si>
    <t>P0152</t>
  </si>
  <si>
    <t>P0153</t>
  </si>
  <si>
    <t>P0154</t>
  </si>
  <si>
    <t>P0155</t>
  </si>
  <si>
    <t>P0156</t>
  </si>
  <si>
    <t>P0157</t>
  </si>
  <si>
    <t>P0158</t>
  </si>
  <si>
    <t>P0159</t>
  </si>
  <si>
    <t>P0160</t>
  </si>
  <si>
    <t>P0161</t>
  </si>
  <si>
    <t>P0162</t>
  </si>
  <si>
    <t>P0163</t>
  </si>
  <si>
    <t>P0164</t>
  </si>
  <si>
    <t>P0165</t>
  </si>
  <si>
    <t>P0166</t>
  </si>
  <si>
    <t>P0167</t>
  </si>
  <si>
    <t>P0168</t>
  </si>
  <si>
    <t>P0169</t>
  </si>
  <si>
    <t>P0170</t>
  </si>
  <si>
    <t>P0171</t>
  </si>
  <si>
    <t>P0172</t>
  </si>
  <si>
    <t>P0173</t>
  </si>
  <si>
    <t>P0174</t>
  </si>
  <si>
    <t>P0175</t>
  </si>
  <si>
    <t>P0176</t>
  </si>
  <si>
    <t>P0177</t>
  </si>
  <si>
    <t>P0178</t>
  </si>
  <si>
    <t>P0179</t>
  </si>
  <si>
    <t>P0180</t>
  </si>
  <si>
    <t>P0181</t>
  </si>
  <si>
    <t>P0182</t>
  </si>
  <si>
    <t>P0183</t>
  </si>
  <si>
    <t>P0184</t>
  </si>
  <si>
    <t>P0185</t>
  </si>
  <si>
    <t>P0186</t>
  </si>
  <si>
    <t>P0187</t>
  </si>
  <si>
    <t>P0188</t>
  </si>
  <si>
    <t>P0189</t>
  </si>
  <si>
    <t>P0190</t>
  </si>
  <si>
    <t>P0191</t>
  </si>
  <si>
    <t>P0192</t>
  </si>
  <si>
    <t>P0193</t>
  </si>
  <si>
    <t>P0194</t>
  </si>
  <si>
    <t>P0195</t>
  </si>
  <si>
    <t>P0196</t>
  </si>
  <si>
    <t>P0197</t>
  </si>
  <si>
    <t>P0198</t>
  </si>
  <si>
    <t>P0199</t>
  </si>
  <si>
    <t>P0200</t>
  </si>
  <si>
    <t>P0201</t>
  </si>
  <si>
    <t>P0202</t>
  </si>
  <si>
    <t>P0203</t>
  </si>
  <si>
    <t>P0204</t>
  </si>
  <si>
    <t>P0205</t>
  </si>
  <si>
    <t>P0206</t>
  </si>
  <si>
    <t>P0207</t>
  </si>
  <si>
    <t>P0208</t>
  </si>
  <si>
    <t>P0209</t>
  </si>
  <si>
    <t>P0210</t>
  </si>
  <si>
    <t>P0211</t>
  </si>
  <si>
    <t>P0212</t>
  </si>
  <si>
    <t>P0213</t>
  </si>
  <si>
    <t>P0214</t>
  </si>
  <si>
    <t>P0215</t>
  </si>
  <si>
    <t>P0216</t>
  </si>
  <si>
    <t>P0217</t>
  </si>
  <si>
    <t>P0218</t>
  </si>
  <si>
    <t>P0219</t>
  </si>
  <si>
    <t>P0220</t>
  </si>
  <si>
    <t>P0221</t>
  </si>
  <si>
    <t>P0222</t>
  </si>
  <si>
    <t>P0223</t>
  </si>
  <si>
    <t>P0224</t>
  </si>
  <si>
    <t>P0225</t>
  </si>
  <si>
    <t>P0226</t>
  </si>
  <si>
    <t>P0227</t>
  </si>
  <si>
    <t>P0228</t>
  </si>
  <si>
    <t>P0229</t>
  </si>
  <si>
    <t>P0230</t>
  </si>
  <si>
    <t>P0231</t>
  </si>
  <si>
    <t>P0232</t>
  </si>
  <si>
    <t>P0233</t>
  </si>
  <si>
    <t>P0234</t>
  </si>
  <si>
    <t>P0235</t>
  </si>
  <si>
    <t>P0236</t>
  </si>
  <si>
    <t>P0237</t>
  </si>
  <si>
    <t>P0238</t>
  </si>
  <si>
    <t>P0239</t>
  </si>
  <si>
    <t>P0240</t>
  </si>
  <si>
    <t>P0241</t>
  </si>
  <si>
    <t>P0242</t>
  </si>
  <si>
    <t>P0243</t>
  </si>
  <si>
    <t>P0244</t>
  </si>
  <si>
    <t>P0245</t>
  </si>
  <si>
    <t>P0246</t>
  </si>
  <si>
    <t>P0247</t>
  </si>
  <si>
    <t>P0248</t>
  </si>
  <si>
    <t>P0249</t>
  </si>
  <si>
    <t>P0250</t>
  </si>
  <si>
    <t>P0251</t>
  </si>
  <si>
    <t>P0252</t>
  </si>
  <si>
    <t>P0253</t>
  </si>
  <si>
    <t>P0254</t>
  </si>
  <si>
    <t>P0255</t>
  </si>
  <si>
    <t>P0256</t>
  </si>
  <si>
    <t>P0257</t>
  </si>
  <si>
    <t>P0258</t>
  </si>
  <si>
    <t>P0259</t>
  </si>
  <si>
    <t>P0260</t>
  </si>
  <si>
    <t>P0261</t>
  </si>
  <si>
    <t>P0262</t>
  </si>
  <si>
    <t>P0263</t>
  </si>
  <si>
    <t>P0264</t>
  </si>
  <si>
    <t>P0265</t>
  </si>
  <si>
    <t>P0266</t>
  </si>
  <si>
    <t>P0267</t>
  </si>
  <si>
    <t>P0268</t>
  </si>
  <si>
    <t>P0269</t>
  </si>
  <si>
    <t>P0270</t>
  </si>
  <si>
    <t>P0271</t>
  </si>
  <si>
    <t>P0272</t>
  </si>
  <si>
    <t>P0273</t>
  </si>
  <si>
    <t>P0274</t>
  </si>
  <si>
    <t>P0275</t>
  </si>
  <si>
    <t>P0276</t>
  </si>
  <si>
    <t>P0277</t>
  </si>
  <si>
    <t>P0278</t>
  </si>
  <si>
    <t>P0279</t>
  </si>
  <si>
    <t>P0280</t>
  </si>
  <si>
    <t>P0281</t>
  </si>
  <si>
    <t>P0282</t>
  </si>
  <si>
    <t>P0283</t>
  </si>
  <si>
    <t>P0284</t>
  </si>
  <si>
    <t>P0285</t>
  </si>
  <si>
    <t>P0286</t>
  </si>
  <si>
    <t>P0287</t>
  </si>
  <si>
    <t>P0288</t>
  </si>
  <si>
    <t>P0289</t>
  </si>
  <si>
    <t>P0290</t>
  </si>
  <si>
    <t>P0291</t>
  </si>
  <si>
    <t>P0292</t>
  </si>
  <si>
    <t>P0293</t>
  </si>
  <si>
    <t>P0294</t>
  </si>
  <si>
    <t>P0295</t>
  </si>
  <si>
    <t>P0296</t>
  </si>
  <si>
    <t>P0297</t>
  </si>
  <si>
    <t>P0298</t>
  </si>
  <si>
    <t>P0299</t>
  </si>
  <si>
    <t>P0300</t>
  </si>
  <si>
    <t>P0301</t>
  </si>
  <si>
    <t>P0302</t>
  </si>
  <si>
    <t>P0303</t>
  </si>
  <si>
    <t>P0304</t>
  </si>
  <si>
    <t>P0305</t>
  </si>
  <si>
    <t>P0306</t>
  </si>
  <si>
    <t>P0307</t>
  </si>
  <si>
    <t>P0308</t>
  </si>
  <si>
    <t>P0309</t>
  </si>
  <si>
    <t>P0310</t>
  </si>
  <si>
    <t>P0311</t>
  </si>
  <si>
    <t>P0312</t>
  </si>
  <si>
    <t>P0313</t>
  </si>
  <si>
    <t>P0314</t>
  </si>
  <si>
    <t>P0315</t>
  </si>
  <si>
    <t>P0316</t>
  </si>
  <si>
    <t>P0317</t>
  </si>
  <si>
    <t>P0318</t>
  </si>
  <si>
    <t>P0319</t>
  </si>
  <si>
    <t>P0320</t>
  </si>
  <si>
    <t>P0321</t>
  </si>
  <si>
    <t>P0322</t>
  </si>
  <si>
    <t>P0323</t>
  </si>
  <si>
    <t>P0324</t>
  </si>
  <si>
    <t>P0325</t>
  </si>
  <si>
    <t>P0326</t>
  </si>
  <si>
    <t>P0327</t>
  </si>
  <si>
    <t>P0328</t>
  </si>
  <si>
    <t>P0329</t>
  </si>
  <si>
    <t>P0330</t>
  </si>
  <si>
    <t>P0331</t>
  </si>
  <si>
    <t>P0332</t>
  </si>
  <si>
    <t>P0333</t>
  </si>
  <si>
    <t>P0334</t>
  </si>
  <si>
    <t>P0335</t>
  </si>
  <si>
    <t>P0336</t>
  </si>
  <si>
    <t>P0337</t>
  </si>
  <si>
    <t>P0338</t>
  </si>
  <si>
    <t>P0339</t>
  </si>
  <si>
    <t>P0340</t>
  </si>
  <si>
    <t>P0341</t>
  </si>
  <si>
    <t>P0342</t>
  </si>
  <si>
    <t>P0343</t>
  </si>
  <si>
    <t>P0344</t>
  </si>
  <si>
    <t>P0345</t>
  </si>
  <si>
    <t>P0346</t>
  </si>
  <si>
    <t>P0347</t>
  </si>
  <si>
    <t>P0348</t>
  </si>
  <si>
    <t>P0349</t>
  </si>
  <si>
    <t>P0350</t>
  </si>
  <si>
    <t>P0351</t>
  </si>
  <si>
    <t>P0352</t>
  </si>
  <si>
    <t>P0353</t>
  </si>
  <si>
    <t>P0354</t>
  </si>
  <si>
    <t>P0355</t>
  </si>
  <si>
    <t>P0356</t>
  </si>
  <si>
    <t>P0357</t>
  </si>
  <si>
    <t>P0358</t>
  </si>
  <si>
    <t>P0359</t>
  </si>
  <si>
    <t>P0360</t>
  </si>
  <si>
    <t>P0361</t>
  </si>
  <si>
    <t>P0362</t>
  </si>
  <si>
    <t>P0363</t>
  </si>
  <si>
    <t>P0364</t>
  </si>
  <si>
    <t>P0365</t>
  </si>
  <si>
    <t>P0366</t>
  </si>
  <si>
    <t>P0367</t>
  </si>
  <si>
    <t>P0368</t>
  </si>
  <si>
    <t>P0369</t>
  </si>
  <si>
    <t>P0370</t>
  </si>
  <si>
    <t>P0371</t>
  </si>
  <si>
    <t>P0372</t>
  </si>
  <si>
    <t>P0373</t>
  </si>
  <si>
    <t>P0374</t>
  </si>
  <si>
    <t>P0375</t>
  </si>
  <si>
    <t>P0376</t>
  </si>
  <si>
    <t>P0377</t>
  </si>
  <si>
    <t>P0378</t>
  </si>
  <si>
    <t>P0379</t>
  </si>
  <si>
    <t>P0380</t>
  </si>
  <si>
    <t>P0381</t>
  </si>
  <si>
    <t>P0382</t>
  </si>
  <si>
    <t>P0383</t>
  </si>
  <si>
    <t>P0384</t>
  </si>
  <si>
    <t>P0385</t>
  </si>
  <si>
    <t>P0386</t>
  </si>
  <si>
    <t>P0387</t>
  </si>
  <si>
    <t>P0388</t>
  </si>
  <si>
    <t>P0389</t>
  </si>
  <si>
    <t>P0390</t>
  </si>
  <si>
    <t>P0391</t>
  </si>
  <si>
    <t>P0392</t>
  </si>
  <si>
    <t>P0393</t>
  </si>
  <si>
    <t>P0394</t>
  </si>
  <si>
    <t>P0395</t>
  </si>
  <si>
    <t>P0396</t>
  </si>
  <si>
    <t>P0397</t>
  </si>
  <si>
    <t>P0398</t>
  </si>
  <si>
    <t>P0399</t>
  </si>
  <si>
    <t>P0400</t>
  </si>
  <si>
    <t>P0401</t>
  </si>
  <si>
    <t>P0402</t>
  </si>
  <si>
    <t>P0403</t>
  </si>
  <si>
    <t>P0404</t>
  </si>
  <si>
    <t>P0405</t>
  </si>
  <si>
    <t>P0406</t>
  </si>
  <si>
    <t>P0407</t>
  </si>
  <si>
    <t>P0408</t>
  </si>
  <si>
    <t>P0409</t>
  </si>
  <si>
    <t>P0410</t>
  </si>
  <si>
    <t>P0411</t>
  </si>
  <si>
    <t>P0412</t>
  </si>
  <si>
    <t>P0413</t>
  </si>
  <si>
    <t>P0414</t>
  </si>
  <si>
    <t>P0415</t>
  </si>
  <si>
    <t>P0416</t>
  </si>
  <si>
    <t>P0417</t>
  </si>
  <si>
    <t>P0418</t>
  </si>
  <si>
    <t>P0419</t>
  </si>
  <si>
    <t>P0420</t>
  </si>
  <si>
    <t>P0421</t>
  </si>
  <si>
    <t>P0422</t>
  </si>
  <si>
    <t>P0423</t>
  </si>
  <si>
    <t>P0424</t>
  </si>
  <si>
    <t>P0425</t>
  </si>
  <si>
    <t>P0426</t>
  </si>
  <si>
    <t>P0427</t>
  </si>
  <si>
    <t>P0428</t>
  </si>
  <si>
    <t>P0429</t>
  </si>
  <si>
    <t>P0430</t>
  </si>
  <si>
    <t>P0431</t>
  </si>
  <si>
    <t>P0432</t>
  </si>
  <si>
    <t>P0433</t>
  </si>
  <si>
    <t>P0434</t>
  </si>
  <si>
    <t>P0435</t>
  </si>
  <si>
    <t>P0436</t>
  </si>
  <si>
    <t>P0437</t>
  </si>
  <si>
    <t>P0438</t>
  </si>
  <si>
    <t>P0439</t>
  </si>
  <si>
    <t>P0440</t>
  </si>
  <si>
    <t>P0441</t>
  </si>
  <si>
    <t>P0442</t>
  </si>
  <si>
    <t>P0443</t>
  </si>
  <si>
    <t>P0444</t>
  </si>
  <si>
    <t>P0445</t>
  </si>
  <si>
    <t>P0446</t>
  </si>
  <si>
    <t>P0447</t>
  </si>
  <si>
    <t>P0448</t>
  </si>
  <si>
    <t>P0449</t>
  </si>
  <si>
    <t>P0450</t>
  </si>
  <si>
    <t>P0451</t>
  </si>
  <si>
    <t>P0452</t>
  </si>
  <si>
    <t>P0453</t>
  </si>
  <si>
    <t>P0454</t>
  </si>
  <si>
    <t>P0455</t>
  </si>
  <si>
    <t>P0456</t>
  </si>
  <si>
    <t>P0457</t>
  </si>
  <si>
    <t>P0458</t>
  </si>
  <si>
    <t>P0459</t>
  </si>
  <si>
    <t>P0460</t>
  </si>
  <si>
    <t>P0461</t>
  </si>
  <si>
    <t>P0462</t>
  </si>
  <si>
    <t>P0463</t>
  </si>
  <si>
    <t>P0464</t>
  </si>
  <si>
    <t>P0465</t>
  </si>
  <si>
    <t>P0466</t>
  </si>
  <si>
    <t>P0467</t>
  </si>
  <si>
    <t>P0468</t>
  </si>
  <si>
    <t>P0469</t>
  </si>
  <si>
    <t>P0470</t>
  </si>
  <si>
    <t>P0471</t>
  </si>
  <si>
    <t>P0472</t>
  </si>
  <si>
    <t>P0473</t>
  </si>
  <si>
    <t>P0474</t>
  </si>
  <si>
    <t>P0475</t>
  </si>
  <si>
    <t>P0476</t>
  </si>
  <si>
    <t>P0477</t>
  </si>
  <si>
    <t>P0478</t>
  </si>
  <si>
    <t>P0479</t>
  </si>
  <si>
    <t>P0480</t>
  </si>
  <si>
    <t>P0481</t>
  </si>
  <si>
    <t>P0482</t>
  </si>
  <si>
    <t>P0483</t>
  </si>
  <si>
    <t>P0484</t>
  </si>
  <si>
    <t>P0485</t>
  </si>
  <si>
    <t>P0486</t>
  </si>
  <si>
    <t>P0487</t>
  </si>
  <si>
    <t>P0488</t>
  </si>
  <si>
    <t>P0489</t>
  </si>
  <si>
    <t>P0490</t>
  </si>
  <si>
    <t>P0491</t>
  </si>
  <si>
    <t>P0492</t>
  </si>
  <si>
    <t>P0493</t>
  </si>
  <si>
    <t>P0494</t>
  </si>
  <si>
    <t>P0495</t>
  </si>
  <si>
    <t>P0496</t>
  </si>
  <si>
    <t>P0497</t>
  </si>
  <si>
    <t>P0498</t>
  </si>
  <si>
    <t>P0499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</si>
  <si>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</si>
  <si>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</si>
  <si>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</si>
  <si>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</si>
  <si>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</si>
  <si>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</si>
  <si>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</si>
  <si>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</si>
  <si>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</si>
  <si>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</si>
  <si>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</si>
  <si>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</si>
  <si>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</si>
  <si>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</si>
  <si>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</si>
  <si>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</si>
  <si>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</si>
  <si>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</si>
  <si>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</si>
  <si>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</si>
  <si>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P0520</t>
  </si>
  <si>
    <t>P0521</t>
  </si>
  <si>
    <t>P0522</t>
  </si>
  <si>
    <t>P0523</t>
  </si>
  <si>
    <t>P0524</t>
  </si>
  <si>
    <t>P0525</t>
  </si>
  <si>
    <t>P0526</t>
  </si>
  <si>
    <t>P0527</t>
  </si>
  <si>
    <t>P0528</t>
  </si>
  <si>
    <t>P0529</t>
  </si>
  <si>
    <t>P0530</t>
  </si>
  <si>
    <t>P0531</t>
  </si>
  <si>
    <t>P0532</t>
  </si>
  <si>
    <t>P0533</t>
  </si>
  <si>
    <t>P0534</t>
  </si>
  <si>
    <t>P0535</t>
  </si>
  <si>
    <t>P0536</t>
  </si>
  <si>
    <t>P0537</t>
  </si>
  <si>
    <t>P0538</t>
  </si>
  <si>
    <t>P0539</t>
  </si>
  <si>
    <t>P0540</t>
  </si>
  <si>
    <t>P0541</t>
  </si>
  <si>
    <t>P0542</t>
  </si>
  <si>
    <t>P0543</t>
  </si>
  <si>
    <t>P0544</t>
  </si>
  <si>
    <t>P0545</t>
  </si>
  <si>
    <t>P0546</t>
  </si>
  <si>
    <t>P0547</t>
  </si>
  <si>
    <t>P0548</t>
  </si>
  <si>
    <t>P0549</t>
  </si>
  <si>
    <t>P0550</t>
  </si>
  <si>
    <t>P0551</t>
  </si>
  <si>
    <t>P0552</t>
  </si>
  <si>
    <t>P0553</t>
  </si>
  <si>
    <t>P0554</t>
  </si>
  <si>
    <t>P0555</t>
  </si>
  <si>
    <t>P0556</t>
  </si>
  <si>
    <t>P0557</t>
  </si>
  <si>
    <t>P0558</t>
  </si>
  <si>
    <t>P0559</t>
  </si>
  <si>
    <t>P0560</t>
  </si>
  <si>
    <t>P0561</t>
  </si>
  <si>
    <t>P0562</t>
  </si>
  <si>
    <t>P0563</t>
  </si>
  <si>
    <t>P0564</t>
  </si>
  <si>
    <t>P0565</t>
  </si>
  <si>
    <t>P0566</t>
  </si>
  <si>
    <t>P0567</t>
  </si>
  <si>
    <t>P0568</t>
  </si>
  <si>
    <t>P0569</t>
  </si>
  <si>
    <t>P0570</t>
  </si>
  <si>
    <t>P0571</t>
  </si>
  <si>
    <t>P0572</t>
  </si>
  <si>
    <t>P0573</t>
  </si>
  <si>
    <t>P0574</t>
  </si>
  <si>
    <t>P0575</t>
  </si>
  <si>
    <t>P0576</t>
  </si>
  <si>
    <t>P0577</t>
  </si>
  <si>
    <t>P0578</t>
  </si>
  <si>
    <t>P0579</t>
  </si>
  <si>
    <t>P0580</t>
  </si>
  <si>
    <t>P0581</t>
  </si>
  <si>
    <t>P0582</t>
  </si>
  <si>
    <t>P0583</t>
  </si>
  <si>
    <t>P0584</t>
  </si>
  <si>
    <t>P0585</t>
  </si>
  <si>
    <t>P0586</t>
  </si>
  <si>
    <t>P0587</t>
  </si>
  <si>
    <t>P0588</t>
  </si>
  <si>
    <t>P0589</t>
  </si>
  <si>
    <t>P0590</t>
  </si>
  <si>
    <t>P0591</t>
  </si>
  <si>
    <t>P0592</t>
  </si>
  <si>
    <t>P0593</t>
  </si>
  <si>
    <t>P0594</t>
  </si>
  <si>
    <t>P0595</t>
  </si>
  <si>
    <t>P0596</t>
  </si>
  <si>
    <t>P0597</t>
  </si>
  <si>
    <t>P0598</t>
  </si>
  <si>
    <t>P0599</t>
  </si>
  <si>
    <t>P0600</t>
  </si>
  <si>
    <t>P0601</t>
  </si>
  <si>
    <t>P0602</t>
  </si>
  <si>
    <t>P0603</t>
  </si>
  <si>
    <t>P0604</t>
  </si>
  <si>
    <t>P0605</t>
  </si>
  <si>
    <t>P0606</t>
  </si>
  <si>
    <t>P0607</t>
  </si>
  <si>
    <t>P0608</t>
  </si>
  <si>
    <t>P0609</t>
  </si>
  <si>
    <t>P0610</t>
  </si>
  <si>
    <t>P0611</t>
  </si>
  <si>
    <t>P0612</t>
  </si>
  <si>
    <t>P0613</t>
  </si>
  <si>
    <t>P0614</t>
  </si>
  <si>
    <t>P0615</t>
  </si>
  <si>
    <t>P0616</t>
  </si>
  <si>
    <t>P0617</t>
  </si>
  <si>
    <t>P0618</t>
  </si>
  <si>
    <t>P0619</t>
  </si>
  <si>
    <t>P0620</t>
  </si>
  <si>
    <t>P0621</t>
  </si>
  <si>
    <t>P0622</t>
  </si>
  <si>
    <t>P0623</t>
  </si>
  <si>
    <t>P0624</t>
  </si>
  <si>
    <t>P0625</t>
  </si>
  <si>
    <t>P0626</t>
  </si>
  <si>
    <t>P0627</t>
  </si>
  <si>
    <t>P0628</t>
  </si>
  <si>
    <t>P0629</t>
  </si>
  <si>
    <t>P0630</t>
  </si>
  <si>
    <t>P0631</t>
  </si>
  <si>
    <t>P0632</t>
  </si>
  <si>
    <t>P0633</t>
  </si>
  <si>
    <t>P0634</t>
  </si>
  <si>
    <t>P0635</t>
  </si>
  <si>
    <t>P0636</t>
  </si>
  <si>
    <t>P0637</t>
  </si>
  <si>
    <t>P0638</t>
  </si>
  <si>
    <t>P0639</t>
  </si>
  <si>
    <t>P0640</t>
  </si>
  <si>
    <t>P0641</t>
  </si>
  <si>
    <t>P0642</t>
  </si>
  <si>
    <t>P0643</t>
  </si>
  <si>
    <t>P0644</t>
  </si>
  <si>
    <t>P0645</t>
  </si>
  <si>
    <t>P0646</t>
  </si>
  <si>
    <t>P0647</t>
  </si>
  <si>
    <t>P0648</t>
  </si>
  <si>
    <t>P0649</t>
  </si>
  <si>
    <t>P0650</t>
  </si>
  <si>
    <t>P0651</t>
  </si>
  <si>
    <t>P0652</t>
  </si>
  <si>
    <t>P0653</t>
  </si>
  <si>
    <t>P0654</t>
  </si>
  <si>
    <t>P0655</t>
  </si>
  <si>
    <t>P0656</t>
  </si>
  <si>
    <t>P0657</t>
  </si>
  <si>
    <t>P0658</t>
  </si>
  <si>
    <t>P0659</t>
  </si>
  <si>
    <t>P0660</t>
  </si>
  <si>
    <t>P0661</t>
  </si>
  <si>
    <t>P0662</t>
  </si>
  <si>
    <t>P0663</t>
  </si>
  <si>
    <t>P0664</t>
  </si>
  <si>
    <t>P0665</t>
  </si>
  <si>
    <t>P0666</t>
  </si>
  <si>
    <t>P0667</t>
  </si>
  <si>
    <t>P0668</t>
  </si>
  <si>
    <t>P0669</t>
  </si>
  <si>
    <t>P0670</t>
  </si>
  <si>
    <t>P0671</t>
  </si>
  <si>
    <t>P0672</t>
  </si>
  <si>
    <t>P0673</t>
  </si>
  <si>
    <t>P0674</t>
  </si>
  <si>
    <t>P0675</t>
  </si>
  <si>
    <t>P0676</t>
  </si>
  <si>
    <t>P0677</t>
  </si>
  <si>
    <t>P0678</t>
  </si>
  <si>
    <t>P0679</t>
  </si>
  <si>
    <t>P0680</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</si>
  <si>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</si>
  <si>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</si>
  <si>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</si>
  <si>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</si>
  <si>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</si>
  <si>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</si>
  <si>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</si>
  <si>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</si>
  <si>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</si>
  <si>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</si>
  <si>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</si>
  <si>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</si>
  <si>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</si>
  <si>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</si>
  <si>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</si>
  <si>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</si>
  <si>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</si>
  <si>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</si>
  <si>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</si>
  <si>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</si>
  <si>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</si>
  <si>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</si>
  <si>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</si>
  <si>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</si>
  <si>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</si>
  <si>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</si>
  <si>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</si>
  <si>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</si>
  <si>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</si>
  <si>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</si>
  <si>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</si>
  <si>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</si>
  <si>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</si>
  <si>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</si>
  <si>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</si>
  <si>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</si>
  <si>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</si>
  <si>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</si>
  <si>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</si>
  <si>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</si>
  <si>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</si>
  <si>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</si>
  <si>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</si>
  <si>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</si>
  <si>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P0725</t>
  </si>
  <si>
    <t>P0726</t>
  </si>
  <si>
    <t>P0727</t>
  </si>
  <si>
    <t>P0728</t>
  </si>
  <si>
    <t>P0729</t>
  </si>
  <si>
    <t>P0730</t>
  </si>
  <si>
    <t>P0731</t>
  </si>
  <si>
    <t>P0732</t>
  </si>
  <si>
    <t>P0733</t>
  </si>
  <si>
    <t>P0734</t>
  </si>
  <si>
    <t>P0735</t>
  </si>
  <si>
    <t>P0736</t>
  </si>
  <si>
    <t>P0737</t>
  </si>
  <si>
    <t>P0738</t>
  </si>
  <si>
    <t>P0739</t>
  </si>
  <si>
    <t>P0740</t>
  </si>
  <si>
    <t>P0741</t>
  </si>
  <si>
    <t>P0742</t>
  </si>
  <si>
    <t>P0743</t>
  </si>
  <si>
    <t>P0744</t>
  </si>
  <si>
    <t>P0745</t>
  </si>
  <si>
    <t>P0746</t>
  </si>
  <si>
    <t>P0747</t>
  </si>
  <si>
    <t>P0748</t>
  </si>
  <si>
    <t>P0749</t>
  </si>
  <si>
    <t>P0750</t>
  </si>
  <si>
    <t>P0751</t>
  </si>
  <si>
    <t>P0752</t>
  </si>
  <si>
    <t>P0753</t>
  </si>
  <si>
    <t>P0754</t>
  </si>
  <si>
    <t>P0755</t>
  </si>
  <si>
    <t>P0756</t>
  </si>
  <si>
    <t>P0757</t>
  </si>
  <si>
    <t>P0758</t>
  </si>
  <si>
    <t>P0759</t>
  </si>
  <si>
    <t>P0760</t>
  </si>
  <si>
    <t>P0761</t>
  </si>
  <si>
    <t>P0762</t>
  </si>
  <si>
    <t>P0763</t>
  </si>
  <si>
    <t>P0764</t>
  </si>
  <si>
    <t>P0765</t>
  </si>
  <si>
    <t>P0766</t>
  </si>
  <si>
    <t>P0767</t>
  </si>
  <si>
    <t>P0768</t>
  </si>
  <si>
    <t>P0769</t>
  </si>
  <si>
    <t>P0770</t>
  </si>
  <si>
    <t>P0771</t>
  </si>
  <si>
    <t>P0772</t>
  </si>
  <si>
    <t>P0773</t>
  </si>
  <si>
    <t>P0774</t>
  </si>
  <si>
    <t>P0775</t>
  </si>
  <si>
    <t>P0776</t>
  </si>
  <si>
    <t>P0777</t>
  </si>
  <si>
    <t>P0778</t>
  </si>
  <si>
    <t>P0779</t>
  </si>
  <si>
    <t>P0780</t>
  </si>
  <si>
    <t>P0781</t>
  </si>
  <si>
    <t>P0782</t>
  </si>
  <si>
    <t>P0783</t>
  </si>
  <si>
    <t>P0784</t>
  </si>
  <si>
    <t>P0785</t>
  </si>
  <si>
    <t>P0786</t>
  </si>
  <si>
    <t>P0787</t>
  </si>
  <si>
    <t>P0788</t>
  </si>
  <si>
    <t>P0789</t>
  </si>
  <si>
    <t>P0790</t>
  </si>
  <si>
    <t>P0791</t>
  </si>
  <si>
    <t>P0792</t>
  </si>
  <si>
    <t>P0793</t>
  </si>
  <si>
    <t>P0794</t>
  </si>
  <si>
    <t>P0795</t>
  </si>
  <si>
    <t>P0796</t>
  </si>
  <si>
    <t>P0797</t>
  </si>
  <si>
    <t>P0798</t>
  </si>
  <si>
    <t>P0799</t>
  </si>
  <si>
    <t>P0800</t>
  </si>
  <si>
    <t>P0801</t>
  </si>
  <si>
    <t>P0802</t>
  </si>
  <si>
    <t>P0803</t>
  </si>
  <si>
    <t>P0804</t>
  </si>
  <si>
    <t>P0805</t>
  </si>
  <si>
    <t>P0806</t>
  </si>
  <si>
    <t>P0807</t>
  </si>
  <si>
    <t>P0808</t>
  </si>
  <si>
    <t>P0809</t>
  </si>
  <si>
    <t>P0810</t>
  </si>
  <si>
    <t>P0811</t>
  </si>
  <si>
    <t>P0812</t>
  </si>
  <si>
    <t>P0813</t>
  </si>
  <si>
    <t>P0814</t>
  </si>
  <si>
    <t>P0815</t>
  </si>
  <si>
    <t>P0816</t>
  </si>
  <si>
    <t>P0817</t>
  </si>
  <si>
    <t>P0818</t>
  </si>
  <si>
    <t>P0819</t>
  </si>
  <si>
    <t>P0820</t>
  </si>
  <si>
    <t>P0821</t>
  </si>
  <si>
    <t>P0822</t>
  </si>
  <si>
    <t>P0823</t>
  </si>
  <si>
    <t>P0824</t>
  </si>
  <si>
    <t>P0825</t>
  </si>
  <si>
    <t>P0826</t>
  </si>
  <si>
    <t>P0827</t>
  </si>
  <si>
    <t>P0828</t>
  </si>
  <si>
    <t>P0829</t>
  </si>
  <si>
    <t>P0830</t>
  </si>
  <si>
    <t>P0831</t>
  </si>
  <si>
    <t>P0832</t>
  </si>
  <si>
    <t>P0833</t>
  </si>
  <si>
    <t>P0834</t>
  </si>
  <si>
    <t>P0835</t>
  </si>
  <si>
    <t>P0836</t>
  </si>
  <si>
    <t>P0837</t>
  </si>
  <si>
    <t>P0838</t>
  </si>
  <si>
    <t>P0839</t>
  </si>
  <si>
    <t>P0840</t>
  </si>
  <si>
    <t>P0841</t>
  </si>
  <si>
    <t>P0842</t>
  </si>
  <si>
    <t>P0843</t>
  </si>
  <si>
    <t>P0844</t>
  </si>
  <si>
    <t>P0845</t>
  </si>
  <si>
    <t>P0846</t>
  </si>
  <si>
    <t>P0847</t>
  </si>
  <si>
    <t>P0848</t>
  </si>
  <si>
    <t>P0849</t>
  </si>
  <si>
    <t>P0850</t>
  </si>
  <si>
    <t>P0851</t>
  </si>
  <si>
    <t>P0852</t>
  </si>
  <si>
    <t>P0853</t>
  </si>
  <si>
    <t>P0854</t>
  </si>
  <si>
    <t>P0855</t>
  </si>
  <si>
    <t>P0856</t>
  </si>
  <si>
    <t>P0857</t>
  </si>
  <si>
    <t>P0858</t>
  </si>
  <si>
    <t>P0859</t>
  </si>
  <si>
    <t>P0860</t>
  </si>
  <si>
    <t>P0861</t>
  </si>
  <si>
    <t>P0862</t>
  </si>
  <si>
    <t>P0863</t>
  </si>
  <si>
    <t>P0864</t>
  </si>
  <si>
    <t>P0865</t>
  </si>
  <si>
    <t>P0866</t>
  </si>
  <si>
    <t>P0867</t>
  </si>
  <si>
    <t>P0868</t>
  </si>
  <si>
    <t>P0869</t>
  </si>
  <si>
    <t>P0870</t>
  </si>
  <si>
    <t>P0871</t>
  </si>
  <si>
    <t>P0872</t>
  </si>
  <si>
    <t>P0873</t>
  </si>
  <si>
    <t>P0874</t>
  </si>
  <si>
    <t>P0875</t>
  </si>
  <si>
    <t>P0876</t>
  </si>
  <si>
    <t>P0877</t>
  </si>
  <si>
    <t>P0878</t>
  </si>
  <si>
    <t>P0879</t>
  </si>
  <si>
    <t>P0880</t>
  </si>
  <si>
    <t>P0881</t>
  </si>
  <si>
    <t>P0882</t>
  </si>
  <si>
    <t>P0883</t>
  </si>
  <si>
    <t>P0884</t>
  </si>
  <si>
    <t>P0885</t>
  </si>
  <si>
    <t>P0886</t>
  </si>
  <si>
    <t>P0887</t>
  </si>
  <si>
    <t>P0888</t>
  </si>
  <si>
    <t>P0889</t>
  </si>
  <si>
    <t>P0890</t>
  </si>
  <si>
    <t>P0891</t>
  </si>
  <si>
    <t>P0892</t>
  </si>
  <si>
    <t>P0893</t>
  </si>
  <si>
    <t>P0894</t>
  </si>
  <si>
    <t>P0895</t>
  </si>
  <si>
    <t>P0896</t>
  </si>
  <si>
    <t>P0897</t>
  </si>
  <si>
    <t>P0898</t>
  </si>
  <si>
    <t>P0899</t>
  </si>
  <si>
    <t>P0900</t>
  </si>
  <si>
    <t>P0901</t>
  </si>
  <si>
    <t>P0902</t>
  </si>
  <si>
    <t>P0903</t>
  </si>
  <si>
    <t>P0904</t>
  </si>
  <si>
    <t>P0905</t>
  </si>
  <si>
    <t>P0906</t>
  </si>
  <si>
    <t>P0907</t>
  </si>
  <si>
    <t>P0908</t>
  </si>
  <si>
    <t>P0909</t>
  </si>
  <si>
    <t>P0910</t>
  </si>
  <si>
    <t>P0911</t>
  </si>
  <si>
    <t>P0912</t>
  </si>
  <si>
    <t>P0913</t>
  </si>
  <si>
    <t>P0914</t>
  </si>
  <si>
    <t>P0915</t>
  </si>
  <si>
    <t>P0916</t>
  </si>
  <si>
    <t>P0917</t>
  </si>
  <si>
    <t>P0918</t>
  </si>
  <si>
    <t>P0919</t>
  </si>
  <si>
    <t>P0920</t>
  </si>
  <si>
    <t>P0921</t>
  </si>
  <si>
    <t>P0922</t>
  </si>
  <si>
    <t>P0923</t>
  </si>
  <si>
    <t>P0924</t>
  </si>
  <si>
    <t>P0925</t>
  </si>
  <si>
    <t>P0926</t>
  </si>
  <si>
    <t>P0927</t>
  </si>
  <si>
    <t>P0928</t>
  </si>
  <si>
    <t>P0929</t>
  </si>
  <si>
    <t>P0930</t>
  </si>
  <si>
    <t>P0931</t>
  </si>
  <si>
    <t>P0932</t>
  </si>
  <si>
    <t>P0933</t>
  </si>
  <si>
    <t>P0934</t>
  </si>
  <si>
    <t>P0935</t>
  </si>
  <si>
    <t>P0936</t>
  </si>
  <si>
    <t>P0937</t>
  </si>
  <si>
    <t>P0938</t>
  </si>
  <si>
    <t>P0939</t>
  </si>
  <si>
    <t>P0940</t>
  </si>
  <si>
    <t>P0941</t>
  </si>
  <si>
    <t>P0942</t>
  </si>
  <si>
    <t>P0943</t>
  </si>
  <si>
    <t>P0944</t>
  </si>
  <si>
    <t>P0945</t>
  </si>
  <si>
    <t>P0946</t>
  </si>
  <si>
    <t>P0947</t>
  </si>
  <si>
    <t>P0948</t>
  </si>
  <si>
    <t>P0949</t>
  </si>
  <si>
    <t>P0950</t>
  </si>
  <si>
    <t>P0951</t>
  </si>
  <si>
    <t>P0952</t>
  </si>
  <si>
    <t>P0953</t>
  </si>
  <si>
    <t>P0954</t>
  </si>
  <si>
    <t>P0955</t>
  </si>
  <si>
    <t>P0956</t>
  </si>
  <si>
    <t>P0957</t>
  </si>
  <si>
    <t>P0958</t>
  </si>
  <si>
    <t>P0959</t>
  </si>
  <si>
    <t>P0960</t>
  </si>
  <si>
    <t>P0961</t>
  </si>
  <si>
    <t>P0962</t>
  </si>
  <si>
    <t>P0963</t>
  </si>
  <si>
    <t>P0964</t>
  </si>
  <si>
    <t>P0965</t>
  </si>
  <si>
    <t>P0966</t>
  </si>
  <si>
    <t>P0967</t>
  </si>
  <si>
    <t>P0968</t>
  </si>
  <si>
    <t>P0969</t>
  </si>
  <si>
    <t>P0970</t>
  </si>
  <si>
    <t>P0971</t>
  </si>
  <si>
    <t>P0972</t>
  </si>
  <si>
    <t>P0973</t>
  </si>
  <si>
    <t>P0974</t>
  </si>
  <si>
    <t>P0975</t>
  </si>
  <si>
    <t>P0976</t>
  </si>
  <si>
    <t>P0977</t>
  </si>
  <si>
    <t>P0978</t>
  </si>
  <si>
    <t>P0979</t>
  </si>
  <si>
    <t>P0980</t>
  </si>
  <si>
    <t>P0981</t>
  </si>
  <si>
    <t>P0982</t>
  </si>
  <si>
    <t>P0983</t>
  </si>
  <si>
    <t>P0984</t>
  </si>
  <si>
    <t>P0985</t>
  </si>
  <si>
    <t>P0986</t>
  </si>
  <si>
    <t>P0987</t>
  </si>
  <si>
    <t>P0988</t>
  </si>
  <si>
    <t>P0989</t>
  </si>
  <si>
    <t>P0990</t>
  </si>
  <si>
    <t>P0991</t>
  </si>
  <si>
    <t>P0992</t>
  </si>
  <si>
    <t>P0993</t>
  </si>
  <si>
    <t>P0994</t>
  </si>
  <si>
    <t>P0995</t>
  </si>
  <si>
    <t>P0996</t>
  </si>
  <si>
    <t>P0997</t>
  </si>
  <si>
    <t>P0998</t>
  </si>
  <si>
    <t>P0999</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</si>
  <si>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</si>
  <si>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</si>
  <si>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</si>
  <si>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</si>
  <si>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</si>
  <si>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</si>
  <si>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</si>
  <si>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</si>
  <si>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</si>
  <si>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</si>
  <si>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</si>
  <si>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</si>
  <si>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</si>
  <si>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</si>
  <si>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</si>
  <si>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</si>
  <si>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</si>
  <si>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</si>
  <si>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</si>
  <si>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</si>
  <si>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</si>
  <si>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</si>
  <si>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</si>
  <si>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</si>
  <si>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</si>
  <si>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</si>
  <si>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</si>
  <si>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</si>
  <si>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</si>
  <si>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</si>
  <si>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</si>
  <si>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</si>
  <si>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</si>
  <si>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</si>
  <si>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</si>
  <si>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</si>
  <si>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</si>
  <si>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</si>
  <si>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</si>
  <si>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</si>
  <si>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</si>
  <si>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</si>
  <si>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</si>
  <si>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</si>
  <si>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</si>
  <si>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</si>
  <si>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</si>
  <si>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</si>
  <si>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</si>
  <si>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</si>
  <si>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Product1</t>
  </si>
  <si>
    <t>Product2</t>
  </si>
  <si>
    <t>Product3</t>
  </si>
  <si>
    <t>Product4</t>
  </si>
  <si>
    <t>Product5</t>
  </si>
  <si>
    <t>Product6</t>
  </si>
  <si>
    <t>Product7</t>
  </si>
  <si>
    <t>Product8</t>
  </si>
  <si>
    <t>Product9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</si>
  <si>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</si>
  <si>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</si>
  <si>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</si>
  <si>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</si>
  <si>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</si>
  <si>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</si>
  <si>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</si>
  <si>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</si>
  <si>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</si>
  <si>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</si>
  <si>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</si>
  <si>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</si>
  <si>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</si>
  <si>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</si>
  <si>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</si>
  <si>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</si>
  <si>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</si>
  <si>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</si>
  <si>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</si>
  <si>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</si>
  <si>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</si>
  <si>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</si>
  <si>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</si>
  <si>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</si>
  <si>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</si>
  <si>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</si>
  <si>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</si>
  <si>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</si>
  <si>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</si>
  <si>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</si>
  <si>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</si>
  <si>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</si>
  <si>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</si>
  <si>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</si>
  <si>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</si>
  <si>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Product45</t>
  </si>
  <si>
    <t>Product46</t>
  </si>
  <si>
    <t>Product47</t>
  </si>
  <si>
    <t>Product48</t>
  </si>
  <si>
    <t>Product49</t>
  </si>
  <si>
    <t>Product50</t>
  </si>
  <si>
    <t>Product51</t>
  </si>
  <si>
    <t>Product52</t>
  </si>
  <si>
    <t>Product53</t>
  </si>
  <si>
    <t>Product54</t>
  </si>
  <si>
    <t>Product55</t>
  </si>
  <si>
    <t>Product56</t>
  </si>
  <si>
    <t>Product57</t>
  </si>
  <si>
    <t>Product58</t>
  </si>
  <si>
    <t>Product59</t>
  </si>
  <si>
    <t>Product60</t>
  </si>
  <si>
    <t>Product61</t>
  </si>
  <si>
    <t>Product62</t>
  </si>
  <si>
    <t>Product63</t>
  </si>
  <si>
    <t>Product64</t>
  </si>
  <si>
    <t>Product65</t>
  </si>
  <si>
    <t>Product66</t>
  </si>
  <si>
    <t>Product67</t>
  </si>
  <si>
    <t>Product68</t>
  </si>
  <si>
    <t>Product69</t>
  </si>
  <si>
    <t>Product70</t>
  </si>
  <si>
    <t>Product71</t>
  </si>
  <si>
    <t>Product72</t>
  </si>
  <si>
    <t>Product73</t>
  </si>
  <si>
    <t>Product74</t>
  </si>
  <si>
    <t>Product75</t>
  </si>
  <si>
    <t>Product76</t>
  </si>
  <si>
    <t>Product77</t>
  </si>
  <si>
    <t>Product78</t>
  </si>
  <si>
    <t>Product79</t>
  </si>
  <si>
    <t>Product80</t>
  </si>
  <si>
    <t>Product81</t>
  </si>
  <si>
    <t>Product82</t>
  </si>
  <si>
    <t>Product83</t>
  </si>
  <si>
    <t>Product84</t>
  </si>
  <si>
    <t>Product85</t>
  </si>
  <si>
    <t>Product86</t>
  </si>
  <si>
    <t>Product87</t>
  </si>
  <si>
    <t>Product88</t>
  </si>
  <si>
    <t>Product89</t>
  </si>
  <si>
    <t>Product90</t>
  </si>
  <si>
    <t>Product91</t>
  </si>
  <si>
    <t>Product92</t>
  </si>
  <si>
    <t>Product93</t>
  </si>
  <si>
    <t>Product94</t>
  </si>
  <si>
    <t>Product95</t>
  </si>
  <si>
    <t>Product96</t>
  </si>
  <si>
    <t>Product97</t>
  </si>
  <si>
    <t>Product98</t>
  </si>
  <si>
    <t>Product99</t>
  </si>
  <si>
    <t>Product100</t>
  </si>
  <si>
    <t>Product101</t>
  </si>
  <si>
    <t>Product102</t>
  </si>
  <si>
    <t>Product103</t>
  </si>
  <si>
    <t>Product104</t>
  </si>
  <si>
    <t>Product105</t>
  </si>
  <si>
    <t>Product106</t>
  </si>
  <si>
    <t>Product107</t>
  </si>
  <si>
    <t>Product108</t>
  </si>
  <si>
    <t>Product109</t>
  </si>
  <si>
    <t>Product110</t>
  </si>
  <si>
    <t>Product111</t>
  </si>
  <si>
    <t>Product112</t>
  </si>
  <si>
    <t>Product113</t>
  </si>
  <si>
    <t>Product114</t>
  </si>
  <si>
    <t>Product115</t>
  </si>
  <si>
    <t>Product116</t>
  </si>
  <si>
    <t>Product117</t>
  </si>
  <si>
    <t>Product118</t>
  </si>
  <si>
    <t>Product119</t>
  </si>
  <si>
    <t>Product120</t>
  </si>
  <si>
    <t>Product121</t>
  </si>
  <si>
    <t>Product122</t>
  </si>
  <si>
    <t>Product123</t>
  </si>
  <si>
    <t>Product124</t>
  </si>
  <si>
    <t>Product125</t>
  </si>
  <si>
    <t>Product126</t>
  </si>
  <si>
    <t>Product127</t>
  </si>
  <si>
    <t>Product128</t>
  </si>
  <si>
    <t>Product129</t>
  </si>
  <si>
    <t>Product130</t>
  </si>
  <si>
    <t>Product131</t>
  </si>
  <si>
    <t>Product132</t>
  </si>
  <si>
    <t>Product133</t>
  </si>
  <si>
    <t>Product134</t>
  </si>
  <si>
    <t>Product135</t>
  </si>
  <si>
    <t>Product136</t>
  </si>
  <si>
    <t>Product137</t>
  </si>
  <si>
    <t>Product138</t>
  </si>
  <si>
    <t>Product139</t>
  </si>
  <si>
    <t>Product140</t>
  </si>
  <si>
    <t>Product141</t>
  </si>
  <si>
    <t>Product142</t>
  </si>
  <si>
    <t>Product143</t>
  </si>
  <si>
    <t>Product144</t>
  </si>
  <si>
    <t>Product145</t>
  </si>
  <si>
    <t>Product146</t>
  </si>
  <si>
    <t>Product147</t>
  </si>
  <si>
    <t>Product148</t>
  </si>
  <si>
    <t>Product149</t>
  </si>
  <si>
    <t>Product150</t>
  </si>
  <si>
    <t>Product151</t>
  </si>
  <si>
    <t>Product152</t>
  </si>
  <si>
    <t>Product153</t>
  </si>
  <si>
    <t>Product154</t>
  </si>
  <si>
    <t>Product155</t>
  </si>
  <si>
    <t>Product156</t>
  </si>
  <si>
    <t>Product157</t>
  </si>
  <si>
    <t>Product158</t>
  </si>
  <si>
    <t>Product159</t>
  </si>
  <si>
    <t>Product160</t>
  </si>
  <si>
    <t>Product161</t>
  </si>
  <si>
    <t>Product162</t>
  </si>
  <si>
    <t>Product163</t>
  </si>
  <si>
    <t>Product164</t>
  </si>
  <si>
    <t>Product165</t>
  </si>
  <si>
    <t>Product166</t>
  </si>
  <si>
    <t>Product167</t>
  </si>
  <si>
    <t>Product168</t>
  </si>
  <si>
    <t>Product169</t>
  </si>
  <si>
    <t>Product170</t>
  </si>
  <si>
    <t>Product171</t>
  </si>
  <si>
    <t>Product172</t>
  </si>
  <si>
    <t>Product173</t>
  </si>
  <si>
    <t>Product174</t>
  </si>
  <si>
    <t>Product175</t>
  </si>
  <si>
    <t>Product176</t>
  </si>
  <si>
    <t>Product177</t>
  </si>
  <si>
    <t>Product178</t>
  </si>
  <si>
    <t>Product179</t>
  </si>
  <si>
    <t>Product180</t>
  </si>
  <si>
    <t>Product181</t>
  </si>
  <si>
    <t>Product182</t>
  </si>
  <si>
    <t>Product183</t>
  </si>
  <si>
    <t>Product184</t>
  </si>
  <si>
    <t>Product185</t>
  </si>
  <si>
    <t>Product186</t>
  </si>
  <si>
    <t>Product187</t>
  </si>
  <si>
    <t>Product188</t>
  </si>
  <si>
    <t>Product189</t>
  </si>
  <si>
    <t>Product190</t>
  </si>
  <si>
    <t>Product191</t>
  </si>
  <si>
    <t>Product192</t>
  </si>
  <si>
    <t>Product193</t>
  </si>
  <si>
    <t>Product194</t>
  </si>
  <si>
    <t>Product195</t>
  </si>
  <si>
    <t>Product196</t>
  </si>
  <si>
    <t>Product197</t>
  </si>
  <si>
    <t>Product198</t>
  </si>
  <si>
    <t>Product199</t>
  </si>
  <si>
    <t>Product200</t>
  </si>
  <si>
    <t>Product201</t>
  </si>
  <si>
    <t>Product202</t>
  </si>
  <si>
    <t>Product203</t>
  </si>
  <si>
    <t>Product204</t>
  </si>
  <si>
    <t>Product205</t>
  </si>
  <si>
    <t>Product206</t>
  </si>
  <si>
    <t>Product207</t>
  </si>
  <si>
    <t>Product208</t>
  </si>
  <si>
    <t>Product209</t>
  </si>
  <si>
    <t>Product210</t>
  </si>
  <si>
    <t>Product211</t>
  </si>
  <si>
    <t>Product212</t>
  </si>
  <si>
    <t>Product213</t>
  </si>
  <si>
    <t>Product214</t>
  </si>
  <si>
    <t>Product215</t>
  </si>
  <si>
    <t>Product216</t>
  </si>
  <si>
    <t>Product217</t>
  </si>
  <si>
    <t>Product218</t>
  </si>
  <si>
    <t>Product219</t>
  </si>
  <si>
    <t>Product220</t>
  </si>
  <si>
    <t>Product221</t>
  </si>
  <si>
    <t>Product222</t>
  </si>
  <si>
    <t>Product223</t>
  </si>
  <si>
    <t>Product224</t>
  </si>
  <si>
    <t>Product225</t>
  </si>
  <si>
    <t>Product226</t>
  </si>
  <si>
    <t>Product227</t>
  </si>
  <si>
    <t>Product228</t>
  </si>
  <si>
    <t>Product229</t>
  </si>
  <si>
    <t>Product230</t>
  </si>
  <si>
    <t>Product231</t>
  </si>
  <si>
    <t>Product232</t>
  </si>
  <si>
    <t>Product233</t>
  </si>
  <si>
    <t>Product234</t>
  </si>
  <si>
    <t>Product235</t>
  </si>
  <si>
    <t>Product236</t>
  </si>
  <si>
    <t>Product237</t>
  </si>
  <si>
    <t>Product238</t>
  </si>
  <si>
    <t>Product239</t>
  </si>
  <si>
    <t>Product240</t>
  </si>
  <si>
    <t>Product241</t>
  </si>
  <si>
    <t>Product242</t>
  </si>
  <si>
    <t>Product243</t>
  </si>
  <si>
    <t>Product244</t>
  </si>
  <si>
    <t>Product245</t>
  </si>
  <si>
    <t>Product246</t>
  </si>
  <si>
    <t>Product247</t>
  </si>
  <si>
    <t>Product248</t>
  </si>
  <si>
    <t>Product249</t>
  </si>
  <si>
    <t>Product250</t>
  </si>
  <si>
    <t>Product251</t>
  </si>
  <si>
    <t>Product252</t>
  </si>
  <si>
    <t>Product253</t>
  </si>
  <si>
    <t>Product254</t>
  </si>
  <si>
    <t>Product255</t>
  </si>
  <si>
    <t>Product256</t>
  </si>
  <si>
    <t>Product257</t>
  </si>
  <si>
    <t>Product258</t>
  </si>
  <si>
    <t>Product259</t>
  </si>
  <si>
    <t>Product260</t>
  </si>
  <si>
    <t>Product261</t>
  </si>
  <si>
    <t>Product262</t>
  </si>
  <si>
    <t>Product263</t>
  </si>
  <si>
    <t>Product264</t>
  </si>
  <si>
    <t>Product265</t>
  </si>
  <si>
    <t>Product266</t>
  </si>
  <si>
    <t>Product267</t>
  </si>
  <si>
    <t>Product268</t>
  </si>
  <si>
    <t>Product269</t>
  </si>
  <si>
    <t>Product270</t>
  </si>
  <si>
    <t>Product271</t>
  </si>
  <si>
    <t>Product272</t>
  </si>
  <si>
    <t>Product273</t>
  </si>
  <si>
    <t>Product274</t>
  </si>
  <si>
    <t>Product275</t>
  </si>
  <si>
    <t>Product276</t>
  </si>
  <si>
    <t>Product277</t>
  </si>
  <si>
    <t>Product278</t>
  </si>
  <si>
    <t>Product279</t>
  </si>
  <si>
    <t>Product280</t>
  </si>
  <si>
    <t>Product281</t>
  </si>
  <si>
    <t>Product282</t>
  </si>
  <si>
    <t>Product283</t>
  </si>
  <si>
    <t>Product284</t>
  </si>
  <si>
    <t>Product285</t>
  </si>
  <si>
    <t>Product286</t>
  </si>
  <si>
    <t>Product287</t>
  </si>
  <si>
    <t>Product288</t>
  </si>
  <si>
    <t>Product289</t>
  </si>
  <si>
    <t>Product290</t>
  </si>
  <si>
    <t>Product291</t>
  </si>
  <si>
    <t>Product292</t>
  </si>
  <si>
    <t>Product293</t>
  </si>
  <si>
    <t>Product294</t>
  </si>
  <si>
    <t>Product295</t>
  </si>
  <si>
    <t>Product296</t>
  </si>
  <si>
    <t>Product297</t>
  </si>
  <si>
    <t>Product298</t>
  </si>
  <si>
    <t>Product299</t>
  </si>
  <si>
    <t>Product300</t>
  </si>
  <si>
    <t>Product301</t>
  </si>
  <si>
    <t>Product302</t>
  </si>
  <si>
    <t>Product303</t>
  </si>
  <si>
    <t>Product304</t>
  </si>
  <si>
    <t>Product305</t>
  </si>
  <si>
    <t>Product306</t>
  </si>
  <si>
    <t>Product307</t>
  </si>
  <si>
    <t>Product308</t>
  </si>
  <si>
    <t>Product309</t>
  </si>
  <si>
    <t>Product310</t>
  </si>
  <si>
    <t>Product311</t>
  </si>
  <si>
    <t>Product312</t>
  </si>
  <si>
    <t>Product313</t>
  </si>
  <si>
    <t>Product314</t>
  </si>
  <si>
    <t>Product315</t>
  </si>
  <si>
    <t>Product316</t>
  </si>
  <si>
    <t>Product317</t>
  </si>
  <si>
    <t>Product318</t>
  </si>
  <si>
    <t>Product319</t>
  </si>
  <si>
    <t>Product320</t>
  </si>
  <si>
    <t>Product321</t>
  </si>
  <si>
    <t>Product322</t>
  </si>
  <si>
    <t>Product323</t>
  </si>
  <si>
    <t>Product324</t>
  </si>
  <si>
    <t>Product325</t>
  </si>
  <si>
    <t>Product326</t>
  </si>
  <si>
    <t>Product327</t>
  </si>
  <si>
    <t>Product328</t>
  </si>
  <si>
    <t>Product329</t>
  </si>
  <si>
    <t>Product330</t>
  </si>
  <si>
    <t>Product331</t>
  </si>
  <si>
    <t>Product332</t>
  </si>
  <si>
    <t>Product333</t>
  </si>
  <si>
    <t>Product334</t>
  </si>
  <si>
    <t>Product335</t>
  </si>
  <si>
    <t>Product336</t>
  </si>
  <si>
    <t>Product337</t>
  </si>
  <si>
    <t>Product338</t>
  </si>
  <si>
    <t>Product339</t>
  </si>
  <si>
    <t>Product340</t>
  </si>
  <si>
    <t>Product341</t>
  </si>
  <si>
    <t>Product342</t>
  </si>
  <si>
    <t>Product343</t>
  </si>
  <si>
    <t>Product344</t>
  </si>
  <si>
    <t>Product345</t>
  </si>
  <si>
    <t>Product346</t>
  </si>
  <si>
    <t>Product347</t>
  </si>
  <si>
    <t>Product348</t>
  </si>
  <si>
    <t>Product349</t>
  </si>
  <si>
    <t>Product350</t>
  </si>
  <si>
    <t>Product351</t>
  </si>
  <si>
    <t>Product352</t>
  </si>
  <si>
    <t>Product353</t>
  </si>
  <si>
    <t>Product354</t>
  </si>
  <si>
    <t>Product355</t>
  </si>
  <si>
    <t>Product356</t>
  </si>
  <si>
    <t>Product357</t>
  </si>
  <si>
    <t>Product358</t>
  </si>
  <si>
    <t>Product359</t>
  </si>
  <si>
    <t>Product360</t>
  </si>
  <si>
    <t>Product361</t>
  </si>
  <si>
    <t>Product362</t>
  </si>
  <si>
    <t>Product363</t>
  </si>
  <si>
    <t>Product364</t>
  </si>
  <si>
    <t>Product365</t>
  </si>
  <si>
    <t>Product366</t>
  </si>
  <si>
    <t>Product367</t>
  </si>
  <si>
    <t>Product368</t>
  </si>
  <si>
    <t>Product369</t>
  </si>
  <si>
    <t>Product370</t>
  </si>
  <si>
    <t>Product371</t>
  </si>
  <si>
    <t>Product372</t>
  </si>
  <si>
    <t>Product373</t>
  </si>
  <si>
    <t>Product374</t>
  </si>
  <si>
    <t>Product375</t>
  </si>
  <si>
    <t>Product376</t>
  </si>
  <si>
    <t>Product377</t>
  </si>
  <si>
    <t>Product378</t>
  </si>
  <si>
    <t>Product379</t>
  </si>
  <si>
    <t>Product380</t>
  </si>
  <si>
    <t>Product381</t>
  </si>
  <si>
    <t>Product382</t>
  </si>
  <si>
    <t>Product383</t>
  </si>
  <si>
    <t>Product384</t>
  </si>
  <si>
    <t>Product385</t>
  </si>
  <si>
    <t>Product386</t>
  </si>
  <si>
    <t>Product387</t>
  </si>
  <si>
    <t>Product388</t>
  </si>
  <si>
    <t>Product389</t>
  </si>
  <si>
    <t>Product390</t>
  </si>
  <si>
    <t>Product391</t>
  </si>
  <si>
    <t>Product392</t>
  </si>
  <si>
    <t>Product393</t>
  </si>
  <si>
    <t>Product394</t>
  </si>
  <si>
    <t>Product395</t>
  </si>
  <si>
    <t>Product396</t>
  </si>
  <si>
    <t>Product397</t>
  </si>
  <si>
    <t>Product398</t>
  </si>
  <si>
    <t>Product399</t>
  </si>
  <si>
    <t>Product400</t>
  </si>
  <si>
    <t>Product401</t>
  </si>
  <si>
    <t>Product402</t>
  </si>
  <si>
    <t>Product403</t>
  </si>
  <si>
    <t>Product404</t>
  </si>
  <si>
    <t>Product405</t>
  </si>
  <si>
    <t>Product406</t>
  </si>
  <si>
    <t>Product407</t>
  </si>
  <si>
    <t>Product408</t>
  </si>
  <si>
    <t>Product409</t>
  </si>
  <si>
    <t>Product410</t>
  </si>
  <si>
    <t>Product411</t>
  </si>
  <si>
    <t>Product412</t>
  </si>
  <si>
    <t>Product413</t>
  </si>
  <si>
    <t>Product414</t>
  </si>
  <si>
    <t>Product415</t>
  </si>
  <si>
    <t>Product416</t>
  </si>
  <si>
    <t>Product417</t>
  </si>
  <si>
    <t>Product418</t>
  </si>
  <si>
    <t>Product419</t>
  </si>
  <si>
    <t>Product420</t>
  </si>
  <si>
    <t>Product421</t>
  </si>
  <si>
    <t>Product422</t>
  </si>
  <si>
    <t>Product423</t>
  </si>
  <si>
    <t>Product424</t>
  </si>
  <si>
    <t>Product425</t>
  </si>
  <si>
    <t>Product426</t>
  </si>
  <si>
    <t>Product427</t>
  </si>
  <si>
    <t>Product428</t>
  </si>
  <si>
    <t>Product429</t>
  </si>
  <si>
    <t>Product430</t>
  </si>
  <si>
    <t>Product431</t>
  </si>
  <si>
    <t>Product432</t>
  </si>
  <si>
    <t>Product433</t>
  </si>
  <si>
    <t>Product434</t>
  </si>
  <si>
    <t>Product435</t>
  </si>
  <si>
    <t>Product436</t>
  </si>
  <si>
    <t>Product437</t>
  </si>
  <si>
    <t>Product438</t>
  </si>
  <si>
    <t>Product439</t>
  </si>
  <si>
    <t>Product440</t>
  </si>
  <si>
    <t>Product441</t>
  </si>
  <si>
    <t>Product442</t>
  </si>
  <si>
    <t>Product443</t>
  </si>
  <si>
    <t>Product444</t>
  </si>
  <si>
    <t>Product445</t>
  </si>
  <si>
    <t>Product446</t>
  </si>
  <si>
    <t>Product447</t>
  </si>
  <si>
    <t>Product448</t>
  </si>
  <si>
    <t>Product449</t>
  </si>
  <si>
    <t>Product450</t>
  </si>
  <si>
    <t>Product451</t>
  </si>
  <si>
    <t>Product452</t>
  </si>
  <si>
    <t>Product453</t>
  </si>
  <si>
    <t>Product454</t>
  </si>
  <si>
    <t>Product455</t>
  </si>
  <si>
    <t>Product456</t>
  </si>
  <si>
    <t>Product457</t>
  </si>
  <si>
    <t>Product458</t>
  </si>
  <si>
    <t>Product459</t>
  </si>
  <si>
    <t>Product460</t>
  </si>
  <si>
    <t>Product461</t>
  </si>
  <si>
    <t>Product462</t>
  </si>
  <si>
    <t>Product463</t>
  </si>
  <si>
    <t>Product464</t>
  </si>
  <si>
    <t>Product465</t>
  </si>
  <si>
    <t>Product466</t>
  </si>
  <si>
    <t>Product467</t>
  </si>
  <si>
    <t>Product468</t>
  </si>
  <si>
    <t>Product469</t>
  </si>
  <si>
    <t>Product470</t>
  </si>
  <si>
    <t>Product471</t>
  </si>
  <si>
    <t>Product472</t>
  </si>
  <si>
    <t>Product473</t>
  </si>
  <si>
    <t>Product474</t>
  </si>
  <si>
    <t>Product475</t>
  </si>
  <si>
    <t>Product476</t>
  </si>
  <si>
    <t>Product477</t>
  </si>
  <si>
    <t>Product478</t>
  </si>
  <si>
    <t>Product479</t>
  </si>
  <si>
    <t>Product480</t>
  </si>
  <si>
    <t>Product481</t>
  </si>
  <si>
    <t>Product482</t>
  </si>
  <si>
    <t>Product483</t>
  </si>
  <si>
    <t>Product484</t>
  </si>
  <si>
    <t>Product485</t>
  </si>
  <si>
    <t>Product486</t>
  </si>
  <si>
    <t>Product487</t>
  </si>
  <si>
    <t>Product488</t>
  </si>
  <si>
    <t>Product489</t>
  </si>
  <si>
    <t>Product490</t>
  </si>
  <si>
    <t>Product491</t>
  </si>
  <si>
    <t>Product492</t>
  </si>
  <si>
    <t>Product493</t>
  </si>
  <si>
    <t>Product494</t>
  </si>
  <si>
    <t>Product495</t>
  </si>
  <si>
    <t>Product496</t>
  </si>
  <si>
    <t>Product497</t>
  </si>
  <si>
    <t>Product498</t>
  </si>
  <si>
    <t>Product499</t>
  </si>
  <si>
    <t>Product500</t>
  </si>
  <si>
    <t>Product501</t>
  </si>
  <si>
    <t>Product502</t>
  </si>
  <si>
    <t>Product503</t>
  </si>
  <si>
    <t>Product504</t>
  </si>
  <si>
    <t>Product505</t>
  </si>
  <si>
    <t>Product506</t>
  </si>
  <si>
    <t>Product507</t>
  </si>
  <si>
    <t>Product508</t>
  </si>
  <si>
    <t>Product509</t>
  </si>
  <si>
    <t>Product510</t>
  </si>
  <si>
    <t>Product511</t>
  </si>
  <si>
    <t>Product512</t>
  </si>
  <si>
    <t>Product513</t>
  </si>
  <si>
    <t>Product514</t>
  </si>
  <si>
    <t>Product515</t>
  </si>
  <si>
    <t>Product516</t>
  </si>
  <si>
    <t>Product517</t>
  </si>
  <si>
    <t>Product518</t>
  </si>
  <si>
    <t>Product519</t>
  </si>
  <si>
    <t>Product520</t>
  </si>
  <si>
    <t>Product521</t>
  </si>
  <si>
    <t>Product522</t>
  </si>
  <si>
    <t>Product523</t>
  </si>
  <si>
    <t>Product524</t>
  </si>
  <si>
    <t>Product525</t>
  </si>
  <si>
    <t>Product526</t>
  </si>
  <si>
    <t>Product527</t>
  </si>
  <si>
    <t>Product528</t>
  </si>
  <si>
    <t>Product529</t>
  </si>
  <si>
    <t>Product530</t>
  </si>
  <si>
    <t>Product531</t>
  </si>
  <si>
    <t>Product532</t>
  </si>
  <si>
    <t>Product533</t>
  </si>
  <si>
    <t>Product534</t>
  </si>
  <si>
    <t>Product535</t>
  </si>
  <si>
    <t>Product536</t>
  </si>
  <si>
    <t>Product537</t>
  </si>
  <si>
    <t>Product538</t>
  </si>
  <si>
    <t>Product539</t>
  </si>
  <si>
    <t>Product540</t>
  </si>
  <si>
    <t>Product541</t>
  </si>
  <si>
    <t>Product542</t>
  </si>
  <si>
    <t>Product543</t>
  </si>
  <si>
    <t>Product544</t>
  </si>
  <si>
    <t>Product545</t>
  </si>
  <si>
    <t>Product546</t>
  </si>
  <si>
    <t>Product547</t>
  </si>
  <si>
    <t>Product548</t>
  </si>
  <si>
    <t>Product549</t>
  </si>
  <si>
    <t>Product550</t>
  </si>
  <si>
    <t>Product551</t>
  </si>
  <si>
    <t>Product552</t>
  </si>
  <si>
    <t>Product553</t>
  </si>
  <si>
    <t>Product554</t>
  </si>
  <si>
    <t>Product555</t>
  </si>
  <si>
    <t>Product556</t>
  </si>
  <si>
    <t>Product557</t>
  </si>
  <si>
    <t>Product558</t>
  </si>
  <si>
    <t>Product559</t>
  </si>
  <si>
    <t>Product560</t>
  </si>
  <si>
    <t>Product561</t>
  </si>
  <si>
    <t>Product562</t>
  </si>
  <si>
    <t>Product563</t>
  </si>
  <si>
    <t>Product564</t>
  </si>
  <si>
    <t>Product565</t>
  </si>
  <si>
    <t>Product566</t>
  </si>
  <si>
    <t>Product567</t>
  </si>
  <si>
    <t>Product568</t>
  </si>
  <si>
    <t>Product569</t>
  </si>
  <si>
    <t>Product570</t>
  </si>
  <si>
    <t>Product571</t>
  </si>
  <si>
    <t>Product572</t>
  </si>
  <si>
    <t>Product573</t>
  </si>
  <si>
    <t>Product574</t>
  </si>
  <si>
    <t>Product575</t>
  </si>
  <si>
    <t>Product576</t>
  </si>
  <si>
    <t>Product577</t>
  </si>
  <si>
    <t>Product578</t>
  </si>
  <si>
    <t>Product579</t>
  </si>
  <si>
    <t>Product580</t>
  </si>
  <si>
    <t>Product581</t>
  </si>
  <si>
    <t>Product582</t>
  </si>
  <si>
    <t>Product583</t>
  </si>
  <si>
    <t>Product584</t>
  </si>
  <si>
    <t>Product585</t>
  </si>
  <si>
    <t>Product586</t>
  </si>
  <si>
    <t>Product587</t>
  </si>
  <si>
    <t>Product588</t>
  </si>
  <si>
    <t>Product589</t>
  </si>
  <si>
    <t>Product590</t>
  </si>
  <si>
    <t>Product591</t>
  </si>
  <si>
    <t>Product592</t>
  </si>
  <si>
    <t>Product593</t>
  </si>
  <si>
    <t>Product594</t>
  </si>
  <si>
    <t>Product595</t>
  </si>
  <si>
    <t>Product596</t>
  </si>
  <si>
    <t>Product597</t>
  </si>
  <si>
    <t>Product598</t>
  </si>
  <si>
    <t>Product599</t>
  </si>
  <si>
    <t>Product600</t>
  </si>
  <si>
    <t>Product601</t>
  </si>
  <si>
    <t>Product602</t>
  </si>
  <si>
    <t>Product603</t>
  </si>
  <si>
    <t>Product604</t>
  </si>
  <si>
    <t>Product605</t>
  </si>
  <si>
    <t>Product606</t>
  </si>
  <si>
    <t>Product607</t>
  </si>
  <si>
    <t>Product608</t>
  </si>
  <si>
    <t>Product609</t>
  </si>
  <si>
    <t>Product610</t>
  </si>
  <si>
    <t>Product611</t>
  </si>
  <si>
    <t>Product612</t>
  </si>
  <si>
    <t>Product613</t>
  </si>
  <si>
    <t>Product614</t>
  </si>
  <si>
    <t>Product615</t>
  </si>
  <si>
    <t>Product616</t>
  </si>
  <si>
    <t>Product617</t>
  </si>
  <si>
    <t>Product618</t>
  </si>
  <si>
    <t>Product619</t>
  </si>
  <si>
    <t>Product620</t>
  </si>
  <si>
    <t>Product621</t>
  </si>
  <si>
    <t>Product622</t>
  </si>
  <si>
    <t>Product623</t>
  </si>
  <si>
    <t>Product624</t>
  </si>
  <si>
    <t>Product625</t>
  </si>
  <si>
    <t>Product626</t>
  </si>
  <si>
    <t>Product627</t>
  </si>
  <si>
    <t>Product628</t>
  </si>
  <si>
    <t>Product629</t>
  </si>
  <si>
    <t>Product630</t>
  </si>
  <si>
    <t>Product631</t>
  </si>
  <si>
    <t>Product632</t>
  </si>
  <si>
    <t>Product633</t>
  </si>
  <si>
    <t>Product634</t>
  </si>
  <si>
    <t>Product635</t>
  </si>
  <si>
    <t>Product636</t>
  </si>
  <si>
    <t>Product637</t>
  </si>
  <si>
    <t>Product638</t>
  </si>
  <si>
    <t>Product639</t>
  </si>
  <si>
    <t>Product640</t>
  </si>
  <si>
    <t>Product641</t>
  </si>
  <si>
    <t>Product642</t>
  </si>
  <si>
    <t>Product643</t>
  </si>
  <si>
    <t>Product644</t>
  </si>
  <si>
    <t>Product645</t>
  </si>
  <si>
    <t>Product646</t>
  </si>
  <si>
    <t>Product647</t>
  </si>
  <si>
    <t>Product648</t>
  </si>
  <si>
    <t>Product649</t>
  </si>
  <si>
    <t>Product650</t>
  </si>
  <si>
    <t>Product651</t>
  </si>
  <si>
    <t>Product652</t>
  </si>
  <si>
    <t>Product653</t>
  </si>
  <si>
    <t>Product654</t>
  </si>
  <si>
    <t>Product655</t>
  </si>
  <si>
    <t>Product656</t>
  </si>
  <si>
    <t>Product657</t>
  </si>
  <si>
    <t>Product658</t>
  </si>
  <si>
    <t>Product659</t>
  </si>
  <si>
    <t>Product660</t>
  </si>
  <si>
    <t>Product661</t>
  </si>
  <si>
    <t>Product662</t>
  </si>
  <si>
    <t>Product663</t>
  </si>
  <si>
    <t>Product664</t>
  </si>
  <si>
    <t>Product665</t>
  </si>
  <si>
    <t>Product666</t>
  </si>
  <si>
    <t>Product667</t>
  </si>
  <si>
    <t>Product668</t>
  </si>
  <si>
    <t>Product669</t>
  </si>
  <si>
    <t>Product670</t>
  </si>
  <si>
    <t>Product671</t>
  </si>
  <si>
    <t>Product672</t>
  </si>
  <si>
    <t>Product673</t>
  </si>
  <si>
    <t>Product674</t>
  </si>
  <si>
    <t>Product675</t>
  </si>
  <si>
    <t>Product676</t>
  </si>
  <si>
    <t>Product677</t>
  </si>
  <si>
    <t>Product678</t>
  </si>
  <si>
    <t>Product679</t>
  </si>
  <si>
    <t>Product680</t>
  </si>
  <si>
    <t>Product681</t>
  </si>
  <si>
    <t>Product682</t>
  </si>
  <si>
    <t>Product683</t>
  </si>
  <si>
    <t>Product684</t>
  </si>
  <si>
    <t>Product685</t>
  </si>
  <si>
    <t>Product686</t>
  </si>
  <si>
    <t>Product687</t>
  </si>
  <si>
    <t>Product688</t>
  </si>
  <si>
    <t>Product689</t>
  </si>
  <si>
    <t>Product690</t>
  </si>
  <si>
    <t>Product691</t>
  </si>
  <si>
    <t>Product692</t>
  </si>
  <si>
    <t>Product693</t>
  </si>
  <si>
    <t>Product694</t>
  </si>
  <si>
    <t>Product695</t>
  </si>
  <si>
    <t>Product696</t>
  </si>
  <si>
    <t>Product697</t>
  </si>
  <si>
    <t>Product698</t>
  </si>
  <si>
    <t>Product699</t>
  </si>
  <si>
    <t>Product700</t>
  </si>
  <si>
    <t>Product701</t>
  </si>
  <si>
    <t>Product702</t>
  </si>
  <si>
    <t>Product703</t>
  </si>
  <si>
    <t>Product704</t>
  </si>
  <si>
    <t>Product705</t>
  </si>
  <si>
    <t>Product706</t>
  </si>
  <si>
    <t>Product707</t>
  </si>
  <si>
    <t>Product708</t>
  </si>
  <si>
    <t>Product709</t>
  </si>
  <si>
    <t>Product710</t>
  </si>
  <si>
    <t>Product711</t>
  </si>
  <si>
    <t>Product712</t>
  </si>
  <si>
    <t>Product713</t>
  </si>
  <si>
    <t>Product714</t>
  </si>
  <si>
    <t>Product715</t>
  </si>
  <si>
    <t>Product716</t>
  </si>
  <si>
    <t>Product717</t>
  </si>
  <si>
    <t>Product718</t>
  </si>
  <si>
    <t>Product719</t>
  </si>
  <si>
    <t>Product720</t>
  </si>
  <si>
    <t>Product721</t>
  </si>
  <si>
    <t>Product722</t>
  </si>
  <si>
    <t>Product723</t>
  </si>
  <si>
    <t>Product724</t>
  </si>
  <si>
    <t>Product725</t>
  </si>
  <si>
    <t>Product726</t>
  </si>
  <si>
    <t>Product727</t>
  </si>
  <si>
    <t>Product728</t>
  </si>
  <si>
    <t>Product729</t>
  </si>
  <si>
    <t>Product730</t>
  </si>
  <si>
    <t>Product731</t>
  </si>
  <si>
    <t>Product732</t>
  </si>
  <si>
    <t>Product733</t>
  </si>
  <si>
    <t>Product734</t>
  </si>
  <si>
    <t>Product735</t>
  </si>
  <si>
    <t>Product736</t>
  </si>
  <si>
    <t>Product737</t>
  </si>
  <si>
    <t>Product738</t>
  </si>
  <si>
    <t>Product739</t>
  </si>
  <si>
    <t>Product740</t>
  </si>
  <si>
    <t>Product741</t>
  </si>
  <si>
    <t>Product742</t>
  </si>
  <si>
    <t>Product743</t>
  </si>
  <si>
    <t>Product744</t>
  </si>
  <si>
    <t>Product745</t>
  </si>
  <si>
    <t>Product746</t>
  </si>
  <si>
    <t>Product747</t>
  </si>
  <si>
    <t>Product748</t>
  </si>
  <si>
    <t>Product749</t>
  </si>
  <si>
    <t>Product750</t>
  </si>
  <si>
    <t>Product751</t>
  </si>
  <si>
    <t>Product752</t>
  </si>
  <si>
    <t>Product753</t>
  </si>
  <si>
    <t>Product754</t>
  </si>
  <si>
    <t>Product755</t>
  </si>
  <si>
    <t>Product756</t>
  </si>
  <si>
    <t>Product757</t>
  </si>
  <si>
    <t>Product758</t>
  </si>
  <si>
    <t>Product759</t>
  </si>
  <si>
    <t>Product760</t>
  </si>
  <si>
    <t>Product761</t>
  </si>
  <si>
    <t>Product762</t>
  </si>
  <si>
    <t>Product763</t>
  </si>
  <si>
    <t>Product764</t>
  </si>
  <si>
    <t>Product765</t>
  </si>
  <si>
    <t>Product766</t>
  </si>
  <si>
    <t>Product767</t>
  </si>
  <si>
    <t>Product768</t>
  </si>
  <si>
    <t>Product769</t>
  </si>
  <si>
    <t>Product770</t>
  </si>
  <si>
    <t>Product771</t>
  </si>
  <si>
    <t>Product772</t>
  </si>
  <si>
    <t>Product773</t>
  </si>
  <si>
    <t>Product774</t>
  </si>
  <si>
    <t>Product775</t>
  </si>
  <si>
    <t>Product776</t>
  </si>
  <si>
    <t>Product777</t>
  </si>
  <si>
    <t>Product778</t>
  </si>
  <si>
    <t>Product779</t>
  </si>
  <si>
    <t>Product780</t>
  </si>
  <si>
    <t>Product781</t>
  </si>
  <si>
    <t>Product782</t>
  </si>
  <si>
    <t>Product783</t>
  </si>
  <si>
    <t>Product784</t>
  </si>
  <si>
    <t>Product785</t>
  </si>
  <si>
    <t>Product786</t>
  </si>
  <si>
    <t>Product787</t>
  </si>
  <si>
    <t>Product788</t>
  </si>
  <si>
    <t>Product789</t>
  </si>
  <si>
    <t>Product790</t>
  </si>
  <si>
    <t>Product791</t>
  </si>
  <si>
    <t>Product792</t>
  </si>
  <si>
    <t>Product793</t>
  </si>
  <si>
    <t>Product794</t>
  </si>
  <si>
    <t>Product795</t>
  </si>
  <si>
    <t>Product796</t>
  </si>
  <si>
    <t>Product797</t>
  </si>
  <si>
    <t>Product798</t>
  </si>
  <si>
    <t>Product799</t>
  </si>
  <si>
    <t>Product800</t>
  </si>
  <si>
    <t>Product801</t>
  </si>
  <si>
    <t>Product802</t>
  </si>
  <si>
    <t>Product803</t>
  </si>
  <si>
    <t>Product804</t>
  </si>
  <si>
    <t>Product805</t>
  </si>
  <si>
    <t>Product806</t>
  </si>
  <si>
    <t>Product807</t>
  </si>
  <si>
    <t>Product808</t>
  </si>
  <si>
    <t>Product809</t>
  </si>
  <si>
    <t>Product810</t>
  </si>
  <si>
    <t>Product811</t>
  </si>
  <si>
    <t>Product812</t>
  </si>
  <si>
    <t>Product813</t>
  </si>
  <si>
    <t>Product814</t>
  </si>
  <si>
    <t>Product815</t>
  </si>
  <si>
    <t>Product816</t>
  </si>
  <si>
    <t>Product817</t>
  </si>
  <si>
    <t>Product818</t>
  </si>
  <si>
    <t>Product819</t>
  </si>
  <si>
    <t>Product820</t>
  </si>
  <si>
    <t>Product821</t>
  </si>
  <si>
    <t>Product822</t>
  </si>
  <si>
    <t>Product823</t>
  </si>
  <si>
    <t>Product824</t>
  </si>
  <si>
    <t>Product825</t>
  </si>
  <si>
    <t>Product826</t>
  </si>
  <si>
    <t>Product827</t>
  </si>
  <si>
    <t>Product828</t>
  </si>
  <si>
    <t>Product829</t>
  </si>
  <si>
    <t>Product830</t>
  </si>
  <si>
    <t>Product831</t>
  </si>
  <si>
    <t>Product832</t>
  </si>
  <si>
    <t>Product833</t>
  </si>
  <si>
    <t>Product834</t>
  </si>
  <si>
    <t>Product835</t>
  </si>
  <si>
    <t>Product836</t>
  </si>
  <si>
    <t>Product837</t>
  </si>
  <si>
    <t>Product838</t>
  </si>
  <si>
    <t>Product839</t>
  </si>
  <si>
    <t>Product840</t>
  </si>
  <si>
    <t>Product841</t>
  </si>
  <si>
    <t>Product842</t>
  </si>
  <si>
    <t>Product843</t>
  </si>
  <si>
    <t>Product844</t>
  </si>
  <si>
    <t>Product845</t>
  </si>
  <si>
    <t>Product846</t>
  </si>
  <si>
    <t>Product847</t>
  </si>
  <si>
    <t>Product848</t>
  </si>
  <si>
    <t>Product849</t>
  </si>
  <si>
    <t>Product850</t>
  </si>
  <si>
    <t>Product851</t>
  </si>
  <si>
    <t>Product852</t>
  </si>
  <si>
    <t>Product853</t>
  </si>
  <si>
    <t>Product854</t>
  </si>
  <si>
    <t>Product855</t>
  </si>
  <si>
    <t>Product856</t>
  </si>
  <si>
    <t>Product857</t>
  </si>
  <si>
    <t>Product858</t>
  </si>
  <si>
    <t>Product859</t>
  </si>
  <si>
    <t>Product860</t>
  </si>
  <si>
    <t>Product861</t>
  </si>
  <si>
    <t>Product862</t>
  </si>
  <si>
    <t>Product863</t>
  </si>
  <si>
    <t>Product864</t>
  </si>
  <si>
    <t>Product865</t>
  </si>
  <si>
    <t>Product866</t>
  </si>
  <si>
    <t>Product867</t>
  </si>
  <si>
    <t>Product868</t>
  </si>
  <si>
    <t>Product869</t>
  </si>
  <si>
    <t>Product870</t>
  </si>
  <si>
    <t>Product871</t>
  </si>
  <si>
    <t>Product872</t>
  </si>
  <si>
    <t>Product873</t>
  </si>
  <si>
    <t>Product874</t>
  </si>
  <si>
    <t>Product875</t>
  </si>
  <si>
    <t>Product876</t>
  </si>
  <si>
    <t>Product877</t>
  </si>
  <si>
    <t>Product878</t>
  </si>
  <si>
    <t>Product879</t>
  </si>
  <si>
    <t>Product880</t>
  </si>
  <si>
    <t>Product881</t>
  </si>
  <si>
    <t>Product882</t>
  </si>
  <si>
    <t>Product883</t>
  </si>
  <si>
    <t>Product884</t>
  </si>
  <si>
    <t>Product885</t>
  </si>
  <si>
    <t>Product886</t>
  </si>
  <si>
    <t>Product887</t>
  </si>
  <si>
    <t>Product888</t>
  </si>
  <si>
    <t>Product889</t>
  </si>
  <si>
    <t>Product890</t>
  </si>
  <si>
    <t>Product891</t>
  </si>
  <si>
    <t>Product892</t>
  </si>
  <si>
    <t>Product893</t>
  </si>
  <si>
    <t>Product894</t>
  </si>
  <si>
    <t>Product895</t>
  </si>
  <si>
    <t>Product896</t>
  </si>
  <si>
    <t>Product897</t>
  </si>
  <si>
    <t>Product898</t>
  </si>
  <si>
    <t>Product899</t>
  </si>
  <si>
    <t>Product900</t>
  </si>
  <si>
    <t>Product901</t>
  </si>
  <si>
    <t>Product902</t>
  </si>
  <si>
    <t>Product903</t>
  </si>
  <si>
    <t>Product904</t>
  </si>
  <si>
    <t>Product905</t>
  </si>
  <si>
    <t>Product906</t>
  </si>
  <si>
    <t>Product907</t>
  </si>
  <si>
    <t>Product908</t>
  </si>
  <si>
    <t>Product909</t>
  </si>
  <si>
    <t>Product910</t>
  </si>
  <si>
    <t>Product911</t>
  </si>
  <si>
    <t>Product912</t>
  </si>
  <si>
    <t>Product913</t>
  </si>
  <si>
    <t>Product914</t>
  </si>
  <si>
    <t>Product915</t>
  </si>
  <si>
    <t>Product916</t>
  </si>
  <si>
    <t>Product917</t>
  </si>
  <si>
    <t>Product918</t>
  </si>
  <si>
    <t>Product919</t>
  </si>
  <si>
    <t>Product920</t>
  </si>
  <si>
    <t>Product921</t>
  </si>
  <si>
    <t>Product922</t>
  </si>
  <si>
    <t>Product923</t>
  </si>
  <si>
    <t>Product924</t>
  </si>
  <si>
    <t>Product925</t>
  </si>
  <si>
    <t>Product926</t>
  </si>
  <si>
    <t>Product927</t>
  </si>
  <si>
    <t>Product928</t>
  </si>
  <si>
    <t>Product929</t>
  </si>
  <si>
    <t>Product930</t>
  </si>
  <si>
    <t>Product931</t>
  </si>
  <si>
    <t>Product932</t>
  </si>
  <si>
    <t>Product933</t>
  </si>
  <si>
    <t>Product934</t>
  </si>
  <si>
    <t>Product935</t>
  </si>
  <si>
    <t>Product936</t>
  </si>
  <si>
    <t>Product937</t>
  </si>
  <si>
    <t>Product938</t>
  </si>
  <si>
    <t>Product939</t>
  </si>
  <si>
    <t>Product940</t>
  </si>
  <si>
    <t>Product941</t>
  </si>
  <si>
    <t>Product942</t>
  </si>
  <si>
    <t>Product943</t>
  </si>
  <si>
    <t>Product944</t>
  </si>
  <si>
    <t>Product945</t>
  </si>
  <si>
    <t>Product946</t>
  </si>
  <si>
    <t>Product947</t>
  </si>
  <si>
    <t>Product948</t>
  </si>
  <si>
    <t>Product949</t>
  </si>
  <si>
    <t>Product950</t>
  </si>
  <si>
    <t>Product951</t>
  </si>
  <si>
    <t>Product952</t>
  </si>
  <si>
    <t>Product953</t>
  </si>
  <si>
    <t>Product954</t>
  </si>
  <si>
    <t>Product955</t>
  </si>
  <si>
    <t>Product956</t>
  </si>
  <si>
    <t>Product957</t>
  </si>
  <si>
    <t>Product958</t>
  </si>
  <si>
    <t>Product959</t>
  </si>
  <si>
    <t>Product960</t>
  </si>
  <si>
    <t>Product961</t>
  </si>
  <si>
    <t>Product962</t>
  </si>
  <si>
    <t>Product963</t>
  </si>
  <si>
    <t>Product964</t>
  </si>
  <si>
    <t>Product965</t>
  </si>
  <si>
    <t>Product966</t>
  </si>
  <si>
    <t>Product967</t>
  </si>
  <si>
    <t>Product968</t>
  </si>
  <si>
    <t>Product969</t>
  </si>
  <si>
    <t>Product970</t>
  </si>
  <si>
    <t>Product971</t>
  </si>
  <si>
    <t>Product972</t>
  </si>
  <si>
    <t>Product973</t>
  </si>
  <si>
    <t>Product974</t>
  </si>
  <si>
    <t>Product975</t>
  </si>
  <si>
    <t>Product976</t>
  </si>
  <si>
    <t>Product977</t>
  </si>
  <si>
    <t>Product978</t>
  </si>
  <si>
    <t>Product979</t>
  </si>
  <si>
    <t>Product980</t>
  </si>
  <si>
    <t>Product981</t>
  </si>
  <si>
    <t>Product982</t>
  </si>
  <si>
    <t>Product983</t>
  </si>
  <si>
    <t>Product984</t>
  </si>
  <si>
    <t>Product985</t>
  </si>
  <si>
    <t>Product986</t>
  </si>
  <si>
    <t>Product987</t>
  </si>
  <si>
    <t>Product988</t>
  </si>
  <si>
    <t>Product989</t>
  </si>
  <si>
    <t>Product990</t>
  </si>
  <si>
    <t>Product991</t>
  </si>
  <si>
    <t>Product992</t>
  </si>
  <si>
    <t>Product993</t>
  </si>
  <si>
    <t>Product994</t>
  </si>
  <si>
    <t>Product995</t>
  </si>
  <si>
    <t>Product996</t>
  </si>
  <si>
    <t>Product997</t>
  </si>
  <si>
    <t>Product998</t>
  </si>
  <si>
    <t>Product999</t>
  </si>
  <si>
    <t>Product1000</t>
  </si>
  <si>
    <t>Product1001</t>
  </si>
  <si>
    <t>Product1002</t>
  </si>
  <si>
    <t>Product1003</t>
  </si>
  <si>
    <t>Product1004</t>
  </si>
  <si>
    <t>Product1005</t>
  </si>
  <si>
    <t>Product1006</t>
  </si>
  <si>
    <t>Product1007</t>
  </si>
  <si>
    <t>Product1008</t>
  </si>
  <si>
    <t>Product1009</t>
  </si>
  <si>
    <t>Product1010</t>
  </si>
  <si>
    <t>Product1011</t>
  </si>
  <si>
    <t>Product1012</t>
  </si>
  <si>
    <t>Product1013</t>
  </si>
  <si>
    <t>Product1014</t>
  </si>
  <si>
    <t>Product1015</t>
  </si>
  <si>
    <t>Product1016</t>
  </si>
  <si>
    <t>Product1017</t>
  </si>
  <si>
    <t>Product1018</t>
  </si>
  <si>
    <t>Product1019</t>
  </si>
  <si>
    <t>Product1020</t>
  </si>
  <si>
    <t>Product1021</t>
  </si>
  <si>
    <t>Product1022</t>
  </si>
  <si>
    <t>Product1023</t>
  </si>
  <si>
    <t>Product1024</t>
  </si>
  <si>
    <t>Product1025</t>
  </si>
  <si>
    <t>Product1026</t>
  </si>
  <si>
    <t>Product1027</t>
  </si>
  <si>
    <t>Product1028</t>
  </si>
  <si>
    <t>Product1029</t>
  </si>
  <si>
    <t>Product1030</t>
  </si>
  <si>
    <t>Product1031</t>
  </si>
  <si>
    <t>Product1032</t>
  </si>
  <si>
    <t>Product1033</t>
  </si>
  <si>
    <t>Product1034</t>
  </si>
  <si>
    <t>Product1035</t>
  </si>
  <si>
    <t>Product1036</t>
  </si>
  <si>
    <t>Product1037</t>
  </si>
  <si>
    <t>Product1038</t>
  </si>
  <si>
    <t>Product1039</t>
  </si>
  <si>
    <t>Product1040</t>
  </si>
  <si>
    <t>Product1041</t>
  </si>
  <si>
    <t>Product1042</t>
  </si>
  <si>
    <t>Product1043</t>
  </si>
  <si>
    <t>Product1044</t>
  </si>
  <si>
    <t>Product1045</t>
  </si>
  <si>
    <t>Product1046</t>
  </si>
  <si>
    <t>Product1047</t>
  </si>
  <si>
    <t>Product1048</t>
  </si>
  <si>
    <t>Product1049</t>
  </si>
  <si>
    <t>Category1</t>
  </si>
  <si>
    <t>Category2</t>
  </si>
  <si>
    <t>Category3</t>
  </si>
  <si>
    <t>Category4</t>
  </si>
  <si>
    <t>Category5</t>
  </si>
  <si>
    <t>Kg</t>
  </si>
  <si>
    <t>Lt</t>
  </si>
  <si>
    <t>Ft</t>
  </si>
  <si>
    <t>No</t>
  </si>
  <si>
    <t>DATE</t>
  </si>
  <si>
    <t>QUANTITY</t>
  </si>
  <si>
    <t>SALE TYPE</t>
  </si>
  <si>
    <t>DISCOUNT %</t>
  </si>
  <si>
    <t>Wholesaler</t>
  </si>
  <si>
    <t>Online</t>
  </si>
  <si>
    <t>Direct Sales</t>
  </si>
  <si>
    <t>Cash</t>
  </si>
  <si>
    <t>SELLING PRICE</t>
  </si>
  <si>
    <t>BUYING PRICE</t>
  </si>
  <si>
    <t xml:space="preserve"> </t>
  </si>
  <si>
    <t>TOTAL BUYING VALUE</t>
  </si>
  <si>
    <t>TOTAL SELLING VALUE</t>
  </si>
  <si>
    <t>DAY</t>
  </si>
  <si>
    <t>MONTH</t>
  </si>
  <si>
    <t>YEAR</t>
  </si>
  <si>
    <t>PAYMENT MODE</t>
  </si>
  <si>
    <t>Sum of TOTAL SELLING VALUE</t>
  </si>
  <si>
    <t>Row Labels</t>
  </si>
  <si>
    <t>Jan</t>
  </si>
  <si>
    <t>Feb</t>
  </si>
  <si>
    <t>Mar</t>
  </si>
  <si>
    <t>Apr</t>
  </si>
  <si>
    <t>May</t>
  </si>
  <si>
    <t>Jun</t>
  </si>
  <si>
    <t>Jul</t>
  </si>
  <si>
    <t>Aug</t>
  </si>
  <si>
    <t>Sep</t>
  </si>
  <si>
    <t>Oct</t>
  </si>
  <si>
    <t>Nov</t>
  </si>
  <si>
    <t>Dec</t>
  </si>
  <si>
    <t>Sum of TOTAL BUYING VALUE</t>
  </si>
  <si>
    <t>Total Sales</t>
  </si>
  <si>
    <t>Total Profit</t>
  </si>
  <si>
    <t>Profit %</t>
  </si>
  <si>
    <t>Month</t>
  </si>
  <si>
    <t>Sales</t>
  </si>
  <si>
    <t>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</si>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</sst>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70" formatCode="_(&quot;$&quot;* #,##0_);_(&quot;$&quot;* \(#,##0\);_(&quot;$&quot;* &quot;-&quot;??_);_(@_)"/>
  </numFmts>
  <fonts count="6" x14ac:knownFonts="1">
    <font>
      <sz val="13"/>
      <color theme="1"/>
      <name val="Calibri"/>
      <family val="2"/>
      <scheme val="minor"/>
    </font>
    <font>
      <sz val="13"/>
      <color theme="1"/>
      <name val="Calibri"/>
      <family val="2"/>
      <scheme val="minor"/>
    </font>
    <font>
      <b/>
      <sz val="13"/>
      <color theme="0"/>
      <name val="Calibri"/>
      <family val="2"/>
      <scheme val="minor"/>
    </font>
    <font>
      <sz val="8"/>
      <name val="Calibri"/>
      <family val="2"/>
      <scheme val="minor"/>
    </font>
    <font>
      <sz val="8"/>
      <name val="Segoe UI"/>
      <family val="2"/>
    </font>
    <font>
      <b/>
      <u/>
      <sz val="13"/>
      <color theme="1"/>
      <name val="Calibri"/>
      <family val="2"/>
      <scheme val="minor"/>
    </font>
  </fonts>
  <fills count="5">
    <fill>
      <patternFill patternType="none"/>
    </fill>
    <fill>
      <patternFill patternType="gray125"/>
    </fill>
    <fill>
      <patternFill patternType="solid">
        <fgColor theme="8"/>
        <bgColor theme="8"/>
      </patternFill>
    </fill>
    <fill>
      <patternFill patternType="solid">
        <fgColor theme="7" tint="0.59999389629810485"/>
        <bgColor indexed="64"/>
      </patternFill>
    </fill>
    <fill>
      <patternFill patternType="solid">
        <fgColor theme="9" tint="0.59999389629810485"/>
        <bgColor indexed="64"/>
      </patternFill>
    </fill>
  </fills>
  <borders count="6">
    <border>
      <left/>
      <right/>
      <top/>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0" fontId="0" fillId="0" borderId="0" xfId="0" applyAlignment="1">
      <alignment horizontal="center"/>
    </xf>
    <xf numFmtId="2" fontId="0" fillId="0" borderId="0" xfId="0" applyNumberFormat="1"/>
    <xf numFmtId="0" fontId="0" fillId="0" borderId="0" xfId="0" applyFill="1"/>
    <xf numFmtId="0" fontId="2" fillId="2" borderId="1" xfId="0" applyFont="1" applyFill="1" applyBorder="1" applyAlignment="1">
      <alignment horizontal="center"/>
    </xf>
    <xf numFmtId="10" fontId="0" fillId="0" borderId="0" xfId="2" applyNumberFormat="1" applyFont="1"/>
    <xf numFmtId="14" fontId="0" fillId="3" borderId="0" xfId="0" applyNumberFormat="1" applyFill="1"/>
    <xf numFmtId="0" fontId="0" fillId="3" borderId="3" xfId="0" applyFont="1" applyFill="1" applyBorder="1"/>
    <xf numFmtId="0" fontId="0" fillId="3" borderId="4" xfId="0" applyFont="1" applyFill="1" applyBorder="1"/>
    <xf numFmtId="0" fontId="0" fillId="4" borderId="0" xfId="0" applyFill="1"/>
    <xf numFmtId="10" fontId="0" fillId="4" borderId="0" xfId="2" applyNumberFormat="1" applyFont="1" applyFill="1"/>
    <xf numFmtId="0" fontId="2" fillId="2" borderId="5" xfId="0" applyFont="1" applyFill="1" applyBorder="1" applyAlignment="1">
      <alignment horizontal="center"/>
    </xf>
    <xf numFmtId="44" fontId="0" fillId="0" borderId="0" xfId="1" applyFont="1"/>
    <xf numFmtId="44" fontId="2" fillId="2" borderId="5" xfId="1" applyFont="1" applyFill="1" applyBorder="1" applyAlignment="1">
      <alignment horizontal="center"/>
    </xf>
    <xf numFmtId="44" fontId="2" fillId="2" borderId="1" xfId="1" applyFont="1" applyFill="1" applyBorder="1" applyAlignment="1">
      <alignment horizontal="center"/>
    </xf>
    <xf numFmtId="44" fontId="2" fillId="2" borderId="2" xfId="1" applyFont="1" applyFill="1" applyBorder="1" applyAlignment="1">
      <alignment horizontal="center"/>
    </xf>
    <xf numFmtId="44" fontId="0" fillId="0" borderId="0" xfId="1" applyFont="1" applyFill="1"/>
    <xf numFmtId="0" fontId="0" fillId="0" borderId="0" xfId="0" applyNumberFormat="1"/>
    <xf numFmtId="0" fontId="0" fillId="0" borderId="0" xfId="0" pivotButton="1"/>
    <xf numFmtId="0" fontId="0" fillId="0" borderId="0" xfId="0" applyAlignment="1">
      <alignment horizontal="left"/>
    </xf>
    <xf numFmtId="170" fontId="0" fillId="0" borderId="0" xfId="0" applyNumberFormat="1"/>
    <xf numFmtId="170" fontId="0" fillId="0" borderId="0" xfId="1" applyNumberFormat="1" applyFont="1"/>
    <xf numFmtId="0" fontId="5" fillId="0" borderId="0" xfId="0" applyFont="1"/>
    <xf numFmtId="170" fontId="5" fillId="0" borderId="0" xfId="1" applyNumberFormat="1" applyFont="1"/>
  </cellXfs>
  <cellStyles count="3">
    <cellStyle name="Currency" xfId="1" builtinId="4"/>
    <cellStyle name="Normal" xfId="0" builtinId="0"/>
    <cellStyle name="Percent" xfId="2" builtinId="5"/>
  </cellStyles>
  <dxfs count="21">
    <dxf>
      <numFmt numFmtId="170" formatCode="_(&quot;$&quot;* #,##0_);_(&quot;$&quot;* \(#,##0\);_(&quot;$&quot;* &quot;-&quot;??_);_(@_)"/>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3"/>
        <color theme="1"/>
        <name val="Calibri"/>
        <family val="2"/>
        <scheme val="minor"/>
      </font>
      <fill>
        <patternFill patternType="none">
          <fgColor indexed="64"/>
          <bgColor auto="1"/>
        </patternFill>
      </fill>
    </dxf>
    <dxf>
      <font>
        <b val="0"/>
        <i val="0"/>
        <strike val="0"/>
        <condense val="0"/>
        <extend val="0"/>
        <outline val="0"/>
        <shadow val="0"/>
        <u val="none"/>
        <vertAlign val="baseline"/>
        <sz val="13"/>
        <color theme="1"/>
        <name val="Calibri"/>
        <family val="2"/>
        <scheme val="minor"/>
      </font>
      <fill>
        <patternFill patternType="none">
          <fgColor indexed="64"/>
          <bgColor auto="1"/>
        </patternFill>
      </fill>
    </dxf>
    <dxf>
      <font>
        <b val="0"/>
        <i val="0"/>
        <strike val="0"/>
        <condense val="0"/>
        <extend val="0"/>
        <outline val="0"/>
        <shadow val="0"/>
        <u val="none"/>
        <vertAlign val="baseline"/>
        <sz val="13"/>
        <color theme="1"/>
        <name val="Calibri"/>
        <family val="2"/>
        <scheme val="minor"/>
      </font>
      <fill>
        <patternFill patternType="none">
          <fgColor indexed="64"/>
          <bgColor auto="1"/>
        </patternFill>
      </fill>
    </dxf>
    <dxf>
      <font>
        <b val="0"/>
        <i val="0"/>
        <strike val="0"/>
        <condense val="0"/>
        <extend val="0"/>
        <outline val="0"/>
        <shadow val="0"/>
        <u val="none"/>
        <vertAlign val="baseline"/>
        <sz val="13"/>
        <color theme="1"/>
        <name val="Calibri"/>
        <family val="2"/>
        <scheme val="minor"/>
      </font>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i val="0"/>
        <strike val="0"/>
        <condense val="0"/>
        <extend val="0"/>
        <outline val="0"/>
        <shadow val="0"/>
        <u val="none"/>
        <vertAlign val="baseline"/>
        <sz val="13"/>
        <color theme="0"/>
        <name val="Calibri"/>
        <family val="2"/>
        <scheme val="minor"/>
      </font>
      <fill>
        <patternFill patternType="solid">
          <fgColor theme="8"/>
          <bgColor theme="8"/>
        </patternFill>
      </fill>
      <alignment horizontal="center" vertical="bottom" textRotation="0" wrapText="0"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3"/>
        <color theme="1"/>
        <name val="Calibri"/>
        <family val="2"/>
        <scheme val="minor"/>
      </font>
      <numFmt numFmtId="14" formatCode="0.00%"/>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b val="0"/>
        <i val="0"/>
        <strike val="0"/>
        <condense val="0"/>
        <extend val="0"/>
        <outline val="0"/>
        <shadow val="0"/>
        <u val="none"/>
        <vertAlign val="baseline"/>
        <sz val="13"/>
        <color theme="1"/>
        <name val="Calibri"/>
        <family val="2"/>
        <scheme val="minor"/>
      </font>
      <fill>
        <patternFill patternType="solid">
          <fgColor indexed="64"/>
          <bgColor theme="7" tint="0.59999389629810485"/>
        </patternFill>
      </fill>
      <border diagonalUp="0" diagonalDown="0" outline="0">
        <left style="thin">
          <color theme="0"/>
        </left>
        <right/>
        <top style="thin">
          <color theme="0"/>
        </top>
        <bottom style="thin">
          <color theme="0"/>
        </bottom>
      </border>
    </dxf>
    <dxf>
      <numFmt numFmtId="19" formatCode="m/d/yyyy"/>
      <fill>
        <patternFill patternType="solid">
          <fgColor indexed="64"/>
          <bgColor theme="7" tint="0.59999389629810485"/>
        </patternFill>
      </fill>
    </dxf>
    <dxf>
      <alignment horizontal="center" vertical="bottom" textRotation="0" wrapText="0" indent="0" justifyLastLine="0" shrinkToFit="0" readingOrder="0"/>
    </dxf>
    <dxf>
      <numFmt numFmtId="2" formatCode="0.00"/>
    </dxf>
  </dxfs>
  <tableStyles count="0" defaultTableStyle="TableStyleMedium2" defaultPivotStyle="PivotStyleLight16"/>
  <colors>
    <mruColors>
      <color rgb="FFCC99FF"/>
      <color rgb="FFEDD8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Example 1.xlsx]Analysis!Day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4"/>
          <c:y val="7.407407407407407E-2"/>
          <c:w val="0.83062029746281718"/>
          <c:h val="0.82671478565179357"/>
        </c:manualLayout>
      </c:layout>
      <c:areaChart>
        <c:grouping val="standard"/>
        <c:varyColors val="0"/>
        <c:ser>
          <c:idx val="0"/>
          <c:order val="0"/>
          <c:tx>
            <c:strRef>
              <c:f>Analysis!$B$1</c:f>
              <c:strCache>
                <c:ptCount val="1"/>
                <c:pt idx="0">
                  <c:v>Total</c:v>
                </c:pt>
              </c:strCache>
            </c:strRef>
          </c:tx>
          <c:spPr>
            <a:solidFill>
              <a:schemeClr val="accent1"/>
            </a:solidFill>
            <a:ln>
              <a:noFill/>
            </a:ln>
            <a:effectLst/>
          </c:spPr>
          <c:cat>
            <c:strRef>
              <c:f>Analysis!$A$2:$A$33</c:f>
              <c:strCache>
                <c:ptCount val="3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 </c:v>
                </c:pt>
              </c:strCache>
            </c:strRef>
          </c:cat>
          <c:val>
            <c:numRef>
              <c:f>Analysis!$B$2:$B$33</c:f>
              <c:numCache>
                <c:formatCode>General</c:formatCode>
                <c:ptCount val="32"/>
                <c:pt idx="0">
                  <c:v>452840.92332054552</c:v>
                </c:pt>
                <c:pt idx="1">
                  <c:v>462165.88494849397</c:v>
                </c:pt>
                <c:pt idx="2">
                  <c:v>435837.2165901952</c:v>
                </c:pt>
                <c:pt idx="3">
                  <c:v>466610.33007255133</c:v>
                </c:pt>
                <c:pt idx="4">
                  <c:v>464535.36390204506</c:v>
                </c:pt>
                <c:pt idx="5">
                  <c:v>464964.67436706572</c:v>
                </c:pt>
                <c:pt idx="6">
                  <c:v>486208.01742937771</c:v>
                </c:pt>
                <c:pt idx="7">
                  <c:v>444010.13257393683</c:v>
                </c:pt>
                <c:pt idx="8">
                  <c:v>442776.66596493596</c:v>
                </c:pt>
                <c:pt idx="9">
                  <c:v>437149.73030986357</c:v>
                </c:pt>
                <c:pt idx="10">
                  <c:v>427119.76450448018</c:v>
                </c:pt>
                <c:pt idx="11">
                  <c:v>463854.45924508374</c:v>
                </c:pt>
                <c:pt idx="12">
                  <c:v>469524.33257226646</c:v>
                </c:pt>
                <c:pt idx="13">
                  <c:v>441483.2296336742</c:v>
                </c:pt>
                <c:pt idx="14">
                  <c:v>439935.45867643162</c:v>
                </c:pt>
                <c:pt idx="15">
                  <c:v>449320.48394354101</c:v>
                </c:pt>
                <c:pt idx="16">
                  <c:v>443733.21731328027</c:v>
                </c:pt>
                <c:pt idx="17">
                  <c:v>439095.17763657111</c:v>
                </c:pt>
                <c:pt idx="18">
                  <c:v>455498.78722009168</c:v>
                </c:pt>
                <c:pt idx="19">
                  <c:v>444441.87346832652</c:v>
                </c:pt>
                <c:pt idx="20">
                  <c:v>476503.75360502407</c:v>
                </c:pt>
                <c:pt idx="21">
                  <c:v>466314.1659768871</c:v>
                </c:pt>
                <c:pt idx="22">
                  <c:v>470716.56128391973</c:v>
                </c:pt>
                <c:pt idx="23">
                  <c:v>467117.07001227263</c:v>
                </c:pt>
                <c:pt idx="24">
                  <c:v>453892.63608839375</c:v>
                </c:pt>
                <c:pt idx="25">
                  <c:v>448043.16679602215</c:v>
                </c:pt>
                <c:pt idx="26">
                  <c:v>457719.82463075372</c:v>
                </c:pt>
                <c:pt idx="27">
                  <c:v>462222.60763279389</c:v>
                </c:pt>
                <c:pt idx="28">
                  <c:v>433458.67092126032</c:v>
                </c:pt>
                <c:pt idx="29">
                  <c:v>401546.19980976597</c:v>
                </c:pt>
                <c:pt idx="30">
                  <c:v>261508.26627375567</c:v>
                </c:pt>
              </c:numCache>
            </c:numRef>
          </c:val>
          <c:extLst>
            <c:ext xmlns:c16="http://schemas.microsoft.com/office/drawing/2014/chart" uri="{C3380CC4-5D6E-409C-BE32-E72D297353CC}">
              <c16:uniqueId val="{00000000-8970-47F5-8352-B7DC3007681E}"/>
            </c:ext>
          </c:extLst>
        </c:ser>
        <c:dLbls>
          <c:showLegendKey val="0"/>
          <c:showVal val="0"/>
          <c:showCatName val="0"/>
          <c:showSerName val="0"/>
          <c:showPercent val="0"/>
          <c:showBubbleSize val="0"/>
        </c:dLbls>
        <c:axId val="560818600"/>
        <c:axId val="560815976"/>
      </c:areaChart>
      <c:catAx>
        <c:axId val="560818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815976"/>
        <c:crosses val="autoZero"/>
        <c:auto val="1"/>
        <c:lblAlgn val="ctr"/>
        <c:lblOffset val="100"/>
        <c:noMultiLvlLbl val="0"/>
      </c:catAx>
      <c:valAx>
        <c:axId val="5608159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8186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Analysis!$L$2</c:f>
              <c:strCache>
                <c:ptCount val="1"/>
                <c:pt idx="0">
                  <c:v>Sales</c:v>
                </c:pt>
              </c:strCache>
            </c:strRef>
          </c:tx>
          <c:spPr>
            <a:solidFill>
              <a:schemeClr val="accent1"/>
            </a:solidFill>
            <a:ln>
              <a:noFill/>
            </a:ln>
            <a:effectLst/>
          </c:spPr>
          <c:invertIfNegative val="0"/>
          <c:dLbls>
            <c:dLbl>
              <c:idx val="0"/>
              <c:tx>
                <c:rich>
                  <a:bodyPr/>
                  <a:lstStyle/>
                  <a:p>
                    <a:fld id="{81316660-9728-4D8F-A579-D42C3015AA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553-42B9-86B1-7D3275A5D3C8}"/>
                </c:ext>
              </c:extLst>
            </c:dLbl>
            <c:dLbl>
              <c:idx val="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4-5553-42B9-86B1-7D3275A5D3C8}"/>
                </c:ext>
              </c:extLst>
            </c:dLbl>
            <c:dLbl>
              <c:idx val="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5553-42B9-86B1-7D3275A5D3C8}"/>
                </c:ext>
              </c:extLst>
            </c:dLbl>
            <c:dLbl>
              <c:idx val="3"/>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6-5553-42B9-86B1-7D3275A5D3C8}"/>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5553-42B9-86B1-7D3275A5D3C8}"/>
                </c:ext>
              </c:extLst>
            </c:dLbl>
            <c:dLbl>
              <c:idx val="5"/>
              <c:tx>
                <c:rich>
                  <a:bodyPr/>
                  <a:lstStyle/>
                  <a:p>
                    <a:fld id="{0F73A462-7DF3-4AF4-9763-8A7BC7F5CF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553-42B9-86B1-7D3275A5D3C8}"/>
                </c:ext>
              </c:extLst>
            </c:dLbl>
            <c:dLbl>
              <c:idx val="6"/>
              <c:tx>
                <c:rich>
                  <a:bodyPr/>
                  <a:lstStyle/>
                  <a:p>
                    <a:fld id="{30E226A1-A74B-4E3F-998A-6BC910627E4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553-42B9-86B1-7D3275A5D3C8}"/>
                </c:ext>
              </c:extLst>
            </c:dLbl>
            <c:dLbl>
              <c:idx val="7"/>
              <c:tx>
                <c:rich>
                  <a:bodyPr/>
                  <a:lstStyle/>
                  <a:p>
                    <a:fld id="{323832F9-89DB-4797-89A6-FF6BD74CD3A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553-42B9-86B1-7D3275A5D3C8}"/>
                </c:ext>
              </c:extLst>
            </c:dLbl>
            <c:dLbl>
              <c:idx val="8"/>
              <c:tx>
                <c:rich>
                  <a:bodyPr/>
                  <a:lstStyle/>
                  <a:p>
                    <a:fld id="{677D851F-2E14-4617-BADA-899DD8FE53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553-42B9-86B1-7D3275A5D3C8}"/>
                </c:ext>
              </c:extLst>
            </c:dLbl>
            <c:dLbl>
              <c:idx val="9"/>
              <c:tx>
                <c:rich>
                  <a:bodyPr/>
                  <a:lstStyle/>
                  <a:p>
                    <a:fld id="{37C1ED46-A16C-490D-8832-DEDCD478FDC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553-42B9-86B1-7D3275A5D3C8}"/>
                </c:ext>
              </c:extLst>
            </c:dLbl>
            <c:dLbl>
              <c:idx val="10"/>
              <c:tx>
                <c:rich>
                  <a:bodyPr/>
                  <a:lstStyle/>
                  <a:p>
                    <a:fld id="{E2B9E770-B5B5-4537-A2A7-9A2001A8970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5553-42B9-86B1-7D3275A5D3C8}"/>
                </c:ext>
              </c:extLst>
            </c:dLbl>
            <c:dLbl>
              <c:idx val="11"/>
              <c:tx>
                <c:rich>
                  <a:bodyPr/>
                  <a:lstStyle/>
                  <a:p>
                    <a:fld id="{CABDF4CC-4ADC-48F0-AEC8-1E0EF8C2D8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5553-42B9-86B1-7D3275A5D3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Analysis!$K$3:$K$14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Analysis!$L$3:$L$14</c:f>
              <c:numCache>
                <c:formatCode>_("$"* #,##0_);_("$"* \(#,##0\);_("$"* "-"??_);_(@_)</c:formatCode>
                <c:ptCount val="12"/>
                <c:pt idx="0">
                  <c:v>1191045.7956220151</c:v>
                </c:pt>
                <c:pt idx="1">
                  <c:v>#N/A</c:v>
                </c:pt>
                <c:pt idx="2">
                  <c:v>#N/A</c:v>
                </c:pt>
                <c:pt idx="3">
                  <c:v>#N/A</c:v>
                </c:pt>
                <c:pt idx="4">
                  <c:v>#N/A</c:v>
                </c:pt>
                <c:pt idx="5">
                  <c:v>1131729.2008420345</c:v>
                </c:pt>
                <c:pt idx="6">
                  <c:v>1095495.5490609133</c:v>
                </c:pt>
                <c:pt idx="7">
                  <c:v>1212725.4572532303</c:v>
                </c:pt>
                <c:pt idx="8">
                  <c:v>1167522.3423376631</c:v>
                </c:pt>
                <c:pt idx="9">
                  <c:v>1126879.1988396472</c:v>
                </c:pt>
                <c:pt idx="10">
                  <c:v>1175995.8385604951</c:v>
                </c:pt>
                <c:pt idx="11">
                  <c:v>1148797.2167590538</c:v>
                </c:pt>
              </c:numCache>
            </c:numRef>
          </c:val>
          <c:extLst>
            <c:ext xmlns:c15="http://schemas.microsoft.com/office/drawing/2012/chart" uri="{02D57815-91ED-43cb-92C2-25804820EDAC}">
              <c15:datalabelsRange>
                <c15:f>Analysis!$N$3:$N$14</c15:f>
                <c15:dlblRangeCache>
                  <c:ptCount val="12"/>
                  <c:pt idx="0">
                    <c:v>20.16%</c:v>
                  </c:pt>
                  <c:pt idx="1">
                    <c:v>#N/A</c:v>
                  </c:pt>
                  <c:pt idx="2">
                    <c:v>#N/A</c:v>
                  </c:pt>
                  <c:pt idx="3">
                    <c:v>#N/A</c:v>
                  </c:pt>
                  <c:pt idx="4">
                    <c:v>#N/A</c:v>
                  </c:pt>
                  <c:pt idx="5">
                    <c:v>22.09%</c:v>
                  </c:pt>
                  <c:pt idx="6">
                    <c:v>20.47%</c:v>
                  </c:pt>
                  <c:pt idx="7">
                    <c:v>23.65%</c:v>
                  </c:pt>
                  <c:pt idx="8">
                    <c:v>22.06%</c:v>
                  </c:pt>
                  <c:pt idx="9">
                    <c:v>22.92%</c:v>
                  </c:pt>
                  <c:pt idx="10">
                    <c:v>23.85%</c:v>
                  </c:pt>
                  <c:pt idx="11">
                    <c:v>21.73%</c:v>
                  </c:pt>
                </c15:dlblRangeCache>
              </c15:datalabelsRange>
            </c:ext>
            <c:ext xmlns:c16="http://schemas.microsoft.com/office/drawing/2014/chart" uri="{C3380CC4-5D6E-409C-BE32-E72D297353CC}">
              <c16:uniqueId val="{00000000-5553-42B9-86B1-7D3275A5D3C8}"/>
            </c:ext>
          </c:extLst>
        </c:ser>
        <c:ser>
          <c:idx val="1"/>
          <c:order val="1"/>
          <c:tx>
            <c:strRef>
              <c:f>Analysis!$M$2</c:f>
              <c:strCache>
                <c:ptCount val="1"/>
                <c:pt idx="0">
                  <c:v>Profit</c:v>
                </c:pt>
              </c:strCache>
            </c:strRef>
          </c:tx>
          <c:spPr>
            <a:solidFill>
              <a:schemeClr val="accent2"/>
            </a:solidFill>
            <a:ln>
              <a:noFill/>
            </a:ln>
            <a:effectLst/>
          </c:spPr>
          <c:invertIfNegative val="0"/>
          <c:cat>
            <c:strRef>
              <c:f>Analysis!$K$3:$K$14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Analysis!$M$3:$M$14</c:f>
              <c:numCache>
                <c:formatCode>_("$"* #,##0_);_("$"* \(#,##0\);_("$"* "-"??_);_(@_)</c:formatCode>
                <c:ptCount val="12"/>
                <c:pt idx="0">
                  <c:v>240141.79562201514</c:v>
                </c:pt>
                <c:pt idx="1">
                  <c:v>#N/A</c:v>
                </c:pt>
                <c:pt idx="2">
                  <c:v>#N/A</c:v>
                </c:pt>
                <c:pt idx="3">
                  <c:v>#N/A</c:v>
                </c:pt>
                <c:pt idx="4">
                  <c:v>#N/A</c:v>
                </c:pt>
                <c:pt idx="5">
                  <c:v>250010.20084203454</c:v>
                </c:pt>
                <c:pt idx="6">
                  <c:v>224232.54906091327</c:v>
                </c:pt>
                <c:pt idx="7">
                  <c:v>286826.45725323027</c:v>
                </c:pt>
                <c:pt idx="8">
                  <c:v>257607.34233766305</c:v>
                </c:pt>
                <c:pt idx="9">
                  <c:v>258241.19883964723</c:v>
                </c:pt>
                <c:pt idx="10">
                  <c:v>280521.83856049506</c:v>
                </c:pt>
                <c:pt idx="11">
                  <c:v>249663.21675905376</c:v>
                </c:pt>
              </c:numCache>
            </c:numRef>
          </c:val>
          <c:extLst>
            <c:ext xmlns:c16="http://schemas.microsoft.com/office/drawing/2014/chart" uri="{C3380CC4-5D6E-409C-BE32-E72D297353CC}">
              <c16:uniqueId val="{00000001-5553-42B9-86B1-7D3275A5D3C8}"/>
            </c:ext>
          </c:extLst>
        </c:ser>
        <c:dLbls>
          <c:showLegendKey val="0"/>
          <c:showVal val="0"/>
          <c:showCatName val="0"/>
          <c:showSerName val="0"/>
          <c:showPercent val="0"/>
          <c:showBubbleSize val="0"/>
        </c:dLbls>
        <c:gapWidth val="50"/>
        <c:overlap val="100"/>
        <c:axId val="1175365808"/>
        <c:axId val="1175366136"/>
      </c:barChart>
      <c:catAx>
        <c:axId val="117536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66136"/>
        <c:crosses val="autoZero"/>
        <c:auto val="1"/>
        <c:lblAlgn val="ctr"/>
        <c:lblOffset val="100"/>
        <c:noMultiLvlLbl val="0"/>
      </c:catAx>
      <c:valAx>
        <c:axId val="117536613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36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09551558348784"/>
          <c:y val="4.8970514982628964E-2"/>
          <c:w val="0.70273495629560068"/>
          <c:h val="0.90205897003474211"/>
        </c:manualLayout>
      </c:layout>
      <c:barChart>
        <c:barDir val="bar"/>
        <c:grouping val="clustered"/>
        <c:varyColors val="0"/>
        <c:ser>
          <c:idx val="0"/>
          <c:order val="0"/>
          <c:spPr>
            <a:solidFill>
              <a:schemeClr val="accent1"/>
            </a:solidFill>
            <a:ln>
              <a:noFill/>
            </a:ln>
            <a:effectLst/>
          </c:spPr>
          <c:invertIfNegative val="0"/>
          <c:cat>
            <c:strRef>
              <c:f>Analysis!$AA$5:$AA$14</c:f>
              <c:strCache>
                <c:ptCount val="10"/>
                <c:pt idx="0">
                  <c:v>Product1</c:v>
                </c:pt>
                <c:pt idx="1">
                  <c:v>Product10</c:v>
                </c:pt>
                <c:pt idx="2">
                  <c:v>Product100</c:v>
                </c:pt>
                <c:pt idx="3">
                  <c:v>Product1000</c:v>
                </c:pt>
                <c:pt idx="4">
                  <c:v>Product1001</c:v>
                </c:pt>
                <c:pt idx="5">
                  <c:v>Product1002</c:v>
                </c:pt>
                <c:pt idx="6">
                  <c:v>Product1003</c:v>
                </c:pt>
                <c:pt idx="7">
                  <c:v>Product1004</c:v>
                </c:pt>
                <c:pt idx="8">
                  <c:v>Product1005</c:v>
                </c:pt>
                <c:pt idx="9">
                  <c:v>Product1006</c:v>
                </c:pt>
              </c:strCache>
            </c:strRef>
          </c:cat>
          <c:val>
            <c:numRef>
              <c:f>Analysis!$AB$5:$AB$14</c:f>
              <c:numCache>
                <c:formatCode>General</c:formatCode>
                <c:ptCount val="10"/>
                <c:pt idx="0">
                  <c:v>31373.292333094174</c:v>
                </c:pt>
                <c:pt idx="1">
                  <c:v>3758.0495000993442</c:v>
                </c:pt>
                <c:pt idx="2">
                  <c:v>9657.6661713488429</c:v>
                </c:pt>
                <c:pt idx="3">
                  <c:v>17051.429116099716</c:v>
                </c:pt>
                <c:pt idx="4">
                  <c:v>14944.354606893025</c:v>
                </c:pt>
                <c:pt idx="5">
                  <c:v>13892.149026595871</c:v>
                </c:pt>
                <c:pt idx="6">
                  <c:v>23732.316107778472</c:v>
                </c:pt>
                <c:pt idx="7">
                  <c:v>17953.587030531602</c:v>
                </c:pt>
                <c:pt idx="8">
                  <c:v>18137.446430224947</c:v>
                </c:pt>
                <c:pt idx="9">
                  <c:v>13573.628904885807</c:v>
                </c:pt>
              </c:numCache>
            </c:numRef>
          </c:val>
          <c:extLst>
            <c:ext xmlns:c16="http://schemas.microsoft.com/office/drawing/2014/chart" uri="{C3380CC4-5D6E-409C-BE32-E72D297353CC}">
              <c16:uniqueId val="{00000000-EE4A-4A46-A887-AEB23E7B391A}"/>
            </c:ext>
          </c:extLst>
        </c:ser>
        <c:dLbls>
          <c:showLegendKey val="0"/>
          <c:showVal val="0"/>
          <c:showCatName val="0"/>
          <c:showSerName val="0"/>
          <c:showPercent val="0"/>
          <c:showBubbleSize val="0"/>
        </c:dLbls>
        <c:gapWidth val="50"/>
        <c:axId val="1397970600"/>
        <c:axId val="1397973224"/>
      </c:barChart>
      <c:catAx>
        <c:axId val="1397970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973224"/>
        <c:crosses val="autoZero"/>
        <c:auto val="1"/>
        <c:lblAlgn val="ctr"/>
        <c:lblOffset val="100"/>
        <c:noMultiLvlLbl val="0"/>
      </c:catAx>
      <c:valAx>
        <c:axId val="1397973224"/>
        <c:scaling>
          <c:orientation val="minMax"/>
        </c:scaling>
        <c:delete val="1"/>
        <c:axPos val="b"/>
        <c:numFmt formatCode="General" sourceLinked="1"/>
        <c:majorTickMark val="none"/>
        <c:minorTickMark val="none"/>
        <c:tickLblPos val="nextTo"/>
        <c:crossAx val="1397970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Example 1.xlsx]Analysis!SalesType</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Analysis!$AN$1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Analysis!$AM$2:$AM$5</c:f>
              <c:strCache>
                <c:ptCount val="4"/>
                <c:pt idx="0">
                  <c:v>Direct Sales</c:v>
                </c:pt>
                <c:pt idx="1">
                  <c:v>Online</c:v>
                </c:pt>
                <c:pt idx="2">
                  <c:v>Wholesaler</c:v>
                </c:pt>
                <c:pt idx="3">
                  <c:v> </c:v>
                </c:pt>
              </c:strCache>
            </c:strRef>
          </c:cat>
          <c:val>
            <c:numRef>
              <c:f>Analysis!$AN$2:$AN$5</c:f>
              <c:numCache>
                <c:formatCode>General</c:formatCode>
                <c:ptCount val="4"/>
                <c:pt idx="0">
                  <c:v>2624059.7231879956</c:v>
                </c:pt>
                <c:pt idx="1">
                  <c:v>6845986.2171132155</c:v>
                </c:pt>
                <c:pt idx="2">
                  <c:v>4360102.706422409</c:v>
                </c:pt>
              </c:numCache>
            </c:numRef>
          </c:val>
          <c:extLst>
            <c:ext xmlns:c16="http://schemas.microsoft.com/office/drawing/2014/chart" uri="{C3380CC4-5D6E-409C-BE32-E72D297353CC}">
              <c16:uniqueId val="{00000000-0926-4D06-A6BC-83EF6FC79EC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Example 1.xlsx]Analysis!PaymentMode</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Analysis!$AR$1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Analysis!$AQ$2:$AQ$4</c:f>
              <c:strCache>
                <c:ptCount val="3"/>
                <c:pt idx="0">
                  <c:v>Cash</c:v>
                </c:pt>
                <c:pt idx="1">
                  <c:v>Online</c:v>
                </c:pt>
                <c:pt idx="2">
                  <c:v> </c:v>
                </c:pt>
              </c:strCache>
            </c:strRef>
          </c:cat>
          <c:val>
            <c:numRef>
              <c:f>Analysis!$AR$2:$AR$4</c:f>
              <c:numCache>
                <c:formatCode>General</c:formatCode>
                <c:ptCount val="3"/>
                <c:pt idx="0">
                  <c:v>3434132.5152455224</c:v>
                </c:pt>
                <c:pt idx="1">
                  <c:v>10396016.131478114</c:v>
                </c:pt>
              </c:numCache>
            </c:numRef>
          </c:val>
          <c:extLst>
            <c:ext xmlns:c16="http://schemas.microsoft.com/office/drawing/2014/chart" uri="{C3380CC4-5D6E-409C-BE32-E72D297353CC}">
              <c16:uniqueId val="{00000000-6A83-4FBC-9C75-B11BF2718B0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Analysis!$L$1" lockText="1" noThreeD="1"/>
</file>

<file path=xl/ctrlProps/ctrlProp2.xml><?xml version="1.0" encoding="utf-8"?>
<formControlPr xmlns="http://schemas.microsoft.com/office/spreadsheetml/2009/9/main" objectType="CheckBox" checked="Checked" fmlaLink="Analysis!$M$1" lockText="1" noThreeD="1"/>
</file>

<file path=xl/ctrlProps/ctrlProp3.xml><?xml version="1.0" encoding="utf-8"?>
<formControlPr xmlns="http://schemas.microsoft.com/office/spreadsheetml/2009/9/main" objectType="CheckBox" checked="Checked" fmlaLink="Analysis!$N$1" lockText="1" noThreeD="1"/>
</file>

<file path=xl/ctrlProps/ctrlProp4.xml><?xml version="1.0" encoding="utf-8"?>
<formControlPr xmlns="http://schemas.microsoft.com/office/spreadsheetml/2009/9/main" objectType="Scroll" dx="22" fmlaLink="Analysis!$AA$1" max="100" min="1" page="10"/>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sv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svg"/><Relationship Id="rId16" Type="http://schemas.openxmlformats.org/officeDocument/2006/relationships/image" Target="../media/image16.svg"/><Relationship Id="rId20" Type="http://schemas.openxmlformats.org/officeDocument/2006/relationships/image" Target="../media/image2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4.sv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sv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0</xdr:colOff>
      <xdr:row>31</xdr:row>
      <xdr:rowOff>66675</xdr:rowOff>
    </xdr:to>
    <xdr:grpSp>
      <xdr:nvGrpSpPr>
        <xdr:cNvPr id="55" name="Group 54">
          <a:extLst>
            <a:ext uri="{FF2B5EF4-FFF2-40B4-BE49-F238E27FC236}">
              <a16:creationId xmlns:a16="http://schemas.microsoft.com/office/drawing/2014/main" id="{36E3BEA8-6270-9F92-B804-58158848B648}"/>
            </a:ext>
          </a:extLst>
        </xdr:cNvPr>
        <xdr:cNvGrpSpPr>
          <a:grpSpLocks noChangeAspect="1"/>
        </xdr:cNvGrpSpPr>
      </xdr:nvGrpSpPr>
      <xdr:grpSpPr>
        <a:xfrm>
          <a:off x="0" y="0"/>
          <a:ext cx="12192000" cy="6858000"/>
          <a:chOff x="0" y="0"/>
          <a:chExt cx="12192000" cy="6858000"/>
        </a:xfrm>
      </xdr:grpSpPr>
      <xdr:sp macro="" textlink="">
        <xdr:nvSpPr>
          <xdr:cNvPr id="28" name="Rectangle: Rounded Corners 27">
            <a:extLst>
              <a:ext uri="{FF2B5EF4-FFF2-40B4-BE49-F238E27FC236}">
                <a16:creationId xmlns:a16="http://schemas.microsoft.com/office/drawing/2014/main" id="{0FD95B23-EC3A-00EE-8103-B17BF56C8ADF}"/>
              </a:ext>
            </a:extLst>
          </xdr:cNvPr>
          <xdr:cNvSpPr/>
        </xdr:nvSpPr>
        <xdr:spPr>
          <a:xfrm>
            <a:off x="0" y="0"/>
            <a:ext cx="12192000" cy="6858000"/>
          </a:xfrm>
          <a:prstGeom prst="roundRect">
            <a:avLst>
              <a:gd name="adj" fmla="val 3334"/>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9" name="Trapezoid 28">
            <a:extLst>
              <a:ext uri="{FF2B5EF4-FFF2-40B4-BE49-F238E27FC236}">
                <a16:creationId xmlns:a16="http://schemas.microsoft.com/office/drawing/2014/main" id="{33E07046-6780-8EF9-6E38-3129F9EA0A5C}"/>
              </a:ext>
            </a:extLst>
          </xdr:cNvPr>
          <xdr:cNvSpPr/>
        </xdr:nvSpPr>
        <xdr:spPr>
          <a:xfrm>
            <a:off x="10744199" y="1198406"/>
            <a:ext cx="1276350" cy="249394"/>
          </a:xfrm>
          <a:prstGeom prst="trapezoid">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0" name="Trapezoid 29">
            <a:extLst>
              <a:ext uri="{FF2B5EF4-FFF2-40B4-BE49-F238E27FC236}">
                <a16:creationId xmlns:a16="http://schemas.microsoft.com/office/drawing/2014/main" id="{7E038B5A-5A23-64F3-0853-4C085B0B1123}"/>
              </a:ext>
            </a:extLst>
          </xdr:cNvPr>
          <xdr:cNvSpPr/>
        </xdr:nvSpPr>
        <xdr:spPr>
          <a:xfrm>
            <a:off x="9191626" y="1198406"/>
            <a:ext cx="1276350" cy="249394"/>
          </a:xfrm>
          <a:prstGeom prst="trapezoid">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1" name="Flowchart: Off-page Connector 30">
            <a:extLst>
              <a:ext uri="{FF2B5EF4-FFF2-40B4-BE49-F238E27FC236}">
                <a16:creationId xmlns:a16="http://schemas.microsoft.com/office/drawing/2014/main" id="{88492805-C0AD-FF0C-C740-1443A906FA87}"/>
              </a:ext>
            </a:extLst>
          </xdr:cNvPr>
          <xdr:cNvSpPr/>
        </xdr:nvSpPr>
        <xdr:spPr>
          <a:xfrm>
            <a:off x="9275446" y="1189355"/>
            <a:ext cx="1104900" cy="1669416"/>
          </a:xfrm>
          <a:prstGeom prst="flowChartOffpageConnector">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2" name="Rectangle: Rounded Corners 31">
            <a:extLst>
              <a:ext uri="{FF2B5EF4-FFF2-40B4-BE49-F238E27FC236}">
                <a16:creationId xmlns:a16="http://schemas.microsoft.com/office/drawing/2014/main" id="{58C8643B-7BC6-8B3B-8BB4-46D7330F975F}"/>
              </a:ext>
            </a:extLst>
          </xdr:cNvPr>
          <xdr:cNvSpPr/>
        </xdr:nvSpPr>
        <xdr:spPr>
          <a:xfrm>
            <a:off x="182879" y="182880"/>
            <a:ext cx="4572000"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3" name="Rectangle: Rounded Corners 32">
            <a:extLst>
              <a:ext uri="{FF2B5EF4-FFF2-40B4-BE49-F238E27FC236}">
                <a16:creationId xmlns:a16="http://schemas.microsoft.com/office/drawing/2014/main" id="{E3345CE3-A365-7F6C-D246-8A77740075EB}"/>
              </a:ext>
            </a:extLst>
          </xdr:cNvPr>
          <xdr:cNvSpPr/>
        </xdr:nvSpPr>
        <xdr:spPr>
          <a:xfrm>
            <a:off x="4916803" y="139860"/>
            <a:ext cx="7092317"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4" name="Rectangle: Rounded Corners 33">
            <a:extLst>
              <a:ext uri="{FF2B5EF4-FFF2-40B4-BE49-F238E27FC236}">
                <a16:creationId xmlns:a16="http://schemas.microsoft.com/office/drawing/2014/main" id="{1770349F-DC57-5E37-A6FB-69DB68CCF259}"/>
              </a:ext>
            </a:extLst>
          </xdr:cNvPr>
          <xdr:cNvSpPr/>
        </xdr:nvSpPr>
        <xdr:spPr>
          <a:xfrm>
            <a:off x="182879" y="1189355"/>
            <a:ext cx="1264921"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5" name="Rectangle: Rounded Corners 34">
            <a:extLst>
              <a:ext uri="{FF2B5EF4-FFF2-40B4-BE49-F238E27FC236}">
                <a16:creationId xmlns:a16="http://schemas.microsoft.com/office/drawing/2014/main" id="{4AE82B90-D2F4-EC79-31D9-9CDBBE37F9AB}"/>
              </a:ext>
            </a:extLst>
          </xdr:cNvPr>
          <xdr:cNvSpPr/>
        </xdr:nvSpPr>
        <xdr:spPr>
          <a:xfrm>
            <a:off x="182879" y="2195829"/>
            <a:ext cx="1264921" cy="3472815"/>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6" name="Rectangle: Rounded Corners 35">
            <a:extLst>
              <a:ext uri="{FF2B5EF4-FFF2-40B4-BE49-F238E27FC236}">
                <a16:creationId xmlns:a16="http://schemas.microsoft.com/office/drawing/2014/main" id="{933BC2A9-FE6D-D150-13B2-068332B034E3}"/>
              </a:ext>
            </a:extLst>
          </xdr:cNvPr>
          <xdr:cNvSpPr/>
        </xdr:nvSpPr>
        <xdr:spPr>
          <a:xfrm>
            <a:off x="182878" y="5760720"/>
            <a:ext cx="1264921"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7" name="Rectangle: Rounded Corners 36">
            <a:extLst>
              <a:ext uri="{FF2B5EF4-FFF2-40B4-BE49-F238E27FC236}">
                <a16:creationId xmlns:a16="http://schemas.microsoft.com/office/drawing/2014/main" id="{94BF0460-CF1E-C71B-F5B5-B276628B4710}"/>
              </a:ext>
            </a:extLst>
          </xdr:cNvPr>
          <xdr:cNvSpPr/>
        </xdr:nvSpPr>
        <xdr:spPr>
          <a:xfrm>
            <a:off x="1524000" y="1189355"/>
            <a:ext cx="2390775"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8" name="Rectangle: Rounded Corners 37">
            <a:extLst>
              <a:ext uri="{FF2B5EF4-FFF2-40B4-BE49-F238E27FC236}">
                <a16:creationId xmlns:a16="http://schemas.microsoft.com/office/drawing/2014/main" id="{BB587487-39EC-5D8F-A235-04F04A157181}"/>
              </a:ext>
            </a:extLst>
          </xdr:cNvPr>
          <xdr:cNvSpPr/>
        </xdr:nvSpPr>
        <xdr:spPr>
          <a:xfrm>
            <a:off x="3990975" y="1189355"/>
            <a:ext cx="2390775"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9" name="Rectangle: Rounded Corners 38">
            <a:extLst>
              <a:ext uri="{FF2B5EF4-FFF2-40B4-BE49-F238E27FC236}">
                <a16:creationId xmlns:a16="http://schemas.microsoft.com/office/drawing/2014/main" id="{9E1EAC85-D079-C164-62E7-95549DBCF5DA}"/>
              </a:ext>
            </a:extLst>
          </xdr:cNvPr>
          <xdr:cNvSpPr/>
        </xdr:nvSpPr>
        <xdr:spPr>
          <a:xfrm>
            <a:off x="6457950" y="1189355"/>
            <a:ext cx="2390775" cy="91440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0" name="Rectangle: Rounded Corners 39">
            <a:extLst>
              <a:ext uri="{FF2B5EF4-FFF2-40B4-BE49-F238E27FC236}">
                <a16:creationId xmlns:a16="http://schemas.microsoft.com/office/drawing/2014/main" id="{CC7940DE-EB7B-1159-A53E-03FFF377C3AC}"/>
              </a:ext>
            </a:extLst>
          </xdr:cNvPr>
          <xdr:cNvSpPr/>
        </xdr:nvSpPr>
        <xdr:spPr>
          <a:xfrm>
            <a:off x="1524000" y="2251709"/>
            <a:ext cx="3392803" cy="2502538"/>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1" name="Rectangle: Rounded Corners 40">
            <a:extLst>
              <a:ext uri="{FF2B5EF4-FFF2-40B4-BE49-F238E27FC236}">
                <a16:creationId xmlns:a16="http://schemas.microsoft.com/office/drawing/2014/main" id="{910FBBB0-40EB-0C59-6D27-32EBF49B120B}"/>
              </a:ext>
            </a:extLst>
          </xdr:cNvPr>
          <xdr:cNvSpPr/>
        </xdr:nvSpPr>
        <xdr:spPr>
          <a:xfrm>
            <a:off x="4993003" y="2251709"/>
            <a:ext cx="2207897" cy="2502538"/>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2" name="Rectangle: Rounded Corners 41">
            <a:extLst>
              <a:ext uri="{FF2B5EF4-FFF2-40B4-BE49-F238E27FC236}">
                <a16:creationId xmlns:a16="http://schemas.microsoft.com/office/drawing/2014/main" id="{87E260CC-D826-0AD1-E553-CFE9AFEECCC0}"/>
              </a:ext>
            </a:extLst>
          </xdr:cNvPr>
          <xdr:cNvSpPr/>
        </xdr:nvSpPr>
        <xdr:spPr>
          <a:xfrm>
            <a:off x="7275200" y="2251709"/>
            <a:ext cx="1573526" cy="2502538"/>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3" name="Rectangle: Rounded Corners 42">
            <a:extLst>
              <a:ext uri="{FF2B5EF4-FFF2-40B4-BE49-F238E27FC236}">
                <a16:creationId xmlns:a16="http://schemas.microsoft.com/office/drawing/2014/main" id="{FD2FDEF9-69D0-FAD7-93BA-019A1AD5E0CB}"/>
              </a:ext>
            </a:extLst>
          </xdr:cNvPr>
          <xdr:cNvSpPr/>
        </xdr:nvSpPr>
        <xdr:spPr>
          <a:xfrm>
            <a:off x="7275198" y="4902202"/>
            <a:ext cx="1573527" cy="1851024"/>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4" name="Rectangle: Rounded Corners 43">
            <a:extLst>
              <a:ext uri="{FF2B5EF4-FFF2-40B4-BE49-F238E27FC236}">
                <a16:creationId xmlns:a16="http://schemas.microsoft.com/office/drawing/2014/main" id="{AACF4417-3C38-7B9D-EAD3-EF0E56519E8D}"/>
              </a:ext>
            </a:extLst>
          </xdr:cNvPr>
          <xdr:cNvSpPr/>
        </xdr:nvSpPr>
        <xdr:spPr>
          <a:xfrm>
            <a:off x="1523999" y="4846322"/>
            <a:ext cx="5674998" cy="1851024"/>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5" name="Flowchart: Off-page Connector 44">
            <a:extLst>
              <a:ext uri="{FF2B5EF4-FFF2-40B4-BE49-F238E27FC236}">
                <a16:creationId xmlns:a16="http://schemas.microsoft.com/office/drawing/2014/main" id="{4267C39D-AA23-C1EE-654C-A5FF92F245FB}"/>
              </a:ext>
            </a:extLst>
          </xdr:cNvPr>
          <xdr:cNvSpPr/>
        </xdr:nvSpPr>
        <xdr:spPr>
          <a:xfrm>
            <a:off x="10829924" y="1189355"/>
            <a:ext cx="1104900" cy="1669416"/>
          </a:xfrm>
          <a:prstGeom prst="flowChartOffpageConnector">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6" name="Rectangle: Rounded Corners 45">
            <a:extLst>
              <a:ext uri="{FF2B5EF4-FFF2-40B4-BE49-F238E27FC236}">
                <a16:creationId xmlns:a16="http://schemas.microsoft.com/office/drawing/2014/main" id="{474137EE-CB50-5ABE-6424-8A573D01CCBF}"/>
              </a:ext>
            </a:extLst>
          </xdr:cNvPr>
          <xdr:cNvSpPr/>
        </xdr:nvSpPr>
        <xdr:spPr>
          <a:xfrm>
            <a:off x="8923025" y="2950846"/>
            <a:ext cx="3097524" cy="38023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7" name="Flowchart: Off-page Connector 46">
            <a:extLst>
              <a:ext uri="{FF2B5EF4-FFF2-40B4-BE49-F238E27FC236}">
                <a16:creationId xmlns:a16="http://schemas.microsoft.com/office/drawing/2014/main" id="{A2785751-07D2-8855-D8E5-5FCE7321FAFD}"/>
              </a:ext>
            </a:extLst>
          </xdr:cNvPr>
          <xdr:cNvSpPr/>
        </xdr:nvSpPr>
        <xdr:spPr>
          <a:xfrm>
            <a:off x="9399270" y="1280159"/>
            <a:ext cx="838200" cy="1434466"/>
          </a:xfrm>
          <a:prstGeom prst="flowChartOffpageConnector">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8" name="Flowchart: Off-page Connector 47">
            <a:extLst>
              <a:ext uri="{FF2B5EF4-FFF2-40B4-BE49-F238E27FC236}">
                <a16:creationId xmlns:a16="http://schemas.microsoft.com/office/drawing/2014/main" id="{5DB94F77-2B3D-49A0-BA48-985160BBE6CC}"/>
              </a:ext>
            </a:extLst>
          </xdr:cNvPr>
          <xdr:cNvSpPr/>
        </xdr:nvSpPr>
        <xdr:spPr>
          <a:xfrm>
            <a:off x="10963274" y="1280159"/>
            <a:ext cx="838200" cy="1434466"/>
          </a:xfrm>
          <a:prstGeom prst="flowChartOffpageConnector">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xnSp macro="">
        <xdr:nvCxnSpPr>
          <xdr:cNvPr id="49" name="Straight Connector 48">
            <a:extLst>
              <a:ext uri="{FF2B5EF4-FFF2-40B4-BE49-F238E27FC236}">
                <a16:creationId xmlns:a16="http://schemas.microsoft.com/office/drawing/2014/main" id="{34B2FAF2-8EA4-F177-1173-353F4C0CA43C}"/>
              </a:ext>
            </a:extLst>
          </xdr:cNvPr>
          <xdr:cNvCxnSpPr/>
        </xdr:nvCxnSpPr>
        <xdr:spPr>
          <a:xfrm>
            <a:off x="1930716" y="2553175"/>
            <a:ext cx="2579370" cy="6904"/>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cxnSp macro="">
        <xdr:nvCxnSpPr>
          <xdr:cNvPr id="50" name="Straight Connector 49">
            <a:extLst>
              <a:ext uri="{FF2B5EF4-FFF2-40B4-BE49-F238E27FC236}">
                <a16:creationId xmlns:a16="http://schemas.microsoft.com/office/drawing/2014/main" id="{32C0325E-45EB-0EF8-0CB4-9752200889BE}"/>
              </a:ext>
            </a:extLst>
          </xdr:cNvPr>
          <xdr:cNvCxnSpPr>
            <a:cxnSpLocks/>
          </xdr:cNvCxnSpPr>
        </xdr:nvCxnSpPr>
        <xdr:spPr>
          <a:xfrm>
            <a:off x="5168265" y="2560079"/>
            <a:ext cx="1849759" cy="0"/>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cxnSp macro="">
        <xdr:nvCxnSpPr>
          <xdr:cNvPr id="51" name="Straight Connector 50">
            <a:extLst>
              <a:ext uri="{FF2B5EF4-FFF2-40B4-BE49-F238E27FC236}">
                <a16:creationId xmlns:a16="http://schemas.microsoft.com/office/drawing/2014/main" id="{563F2108-3D50-37B1-C1CC-52E2CACBF7C9}"/>
              </a:ext>
            </a:extLst>
          </xdr:cNvPr>
          <xdr:cNvCxnSpPr>
            <a:cxnSpLocks/>
          </xdr:cNvCxnSpPr>
        </xdr:nvCxnSpPr>
        <xdr:spPr>
          <a:xfrm flipV="1">
            <a:off x="7403782" y="2553175"/>
            <a:ext cx="1283018" cy="6904"/>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cxnSp macro="">
        <xdr:nvCxnSpPr>
          <xdr:cNvPr id="52" name="Straight Connector 51">
            <a:extLst>
              <a:ext uri="{FF2B5EF4-FFF2-40B4-BE49-F238E27FC236}">
                <a16:creationId xmlns:a16="http://schemas.microsoft.com/office/drawing/2014/main" id="{CFCB9C77-87E8-FD60-1CB4-BE3E9378FF55}"/>
              </a:ext>
            </a:extLst>
          </xdr:cNvPr>
          <xdr:cNvCxnSpPr>
            <a:cxnSpLocks/>
          </xdr:cNvCxnSpPr>
        </xdr:nvCxnSpPr>
        <xdr:spPr>
          <a:xfrm flipV="1">
            <a:off x="1571625" y="5258275"/>
            <a:ext cx="5474974" cy="9050"/>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cxnSp macro="">
        <xdr:nvCxnSpPr>
          <xdr:cNvPr id="53" name="Straight Connector 52">
            <a:extLst>
              <a:ext uri="{FF2B5EF4-FFF2-40B4-BE49-F238E27FC236}">
                <a16:creationId xmlns:a16="http://schemas.microsoft.com/office/drawing/2014/main" id="{FC337688-2B8A-A9F1-78B9-80C7491A794F}"/>
              </a:ext>
            </a:extLst>
          </xdr:cNvPr>
          <xdr:cNvCxnSpPr>
            <a:cxnSpLocks/>
          </xdr:cNvCxnSpPr>
        </xdr:nvCxnSpPr>
        <xdr:spPr>
          <a:xfrm flipV="1">
            <a:off x="7441882" y="5270421"/>
            <a:ext cx="1283018" cy="6904"/>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cxnSp macro="">
        <xdr:nvCxnSpPr>
          <xdr:cNvPr id="54" name="Straight Connector 53">
            <a:extLst>
              <a:ext uri="{FF2B5EF4-FFF2-40B4-BE49-F238E27FC236}">
                <a16:creationId xmlns:a16="http://schemas.microsoft.com/office/drawing/2014/main" id="{7E635FBF-ADE6-5158-95B4-FB6C6801A587}"/>
              </a:ext>
            </a:extLst>
          </xdr:cNvPr>
          <xdr:cNvCxnSpPr>
            <a:cxnSpLocks/>
          </xdr:cNvCxnSpPr>
        </xdr:nvCxnSpPr>
        <xdr:spPr>
          <a:xfrm>
            <a:off x="9318072" y="3286600"/>
            <a:ext cx="2299808" cy="0"/>
          </a:xfrm>
          <a:prstGeom prst="line">
            <a:avLst/>
          </a:prstGeom>
          <a:ln/>
        </xdr:spPr>
        <xdr:style>
          <a:lnRef idx="1">
            <a:schemeClr val="accent5">
              <a:lumMod val="67000"/>
            </a:schemeClr>
          </a:lnRef>
          <a:fillRef idx="0">
            <a:schemeClr val="accent5">
              <a:lumMod val="67000"/>
            </a:schemeClr>
          </a:fillRef>
          <a:effectRef idx="0">
            <a:schemeClr val="accent5">
              <a:lumMod val="67000"/>
            </a:schemeClr>
          </a:effectRef>
          <a:fontRef idx="minor">
            <a:schemeClr val="tx1"/>
          </a:fontRef>
        </xdr:style>
      </xdr:cxnSp>
    </xdr:grpSp>
    <xdr:clientData/>
  </xdr:twoCellAnchor>
  <xdr:twoCellAnchor editAs="oneCell">
    <xdr:from>
      <xdr:col>14</xdr:col>
      <xdr:colOff>457200</xdr:colOff>
      <xdr:row>9</xdr:row>
      <xdr:rowOff>133349</xdr:rowOff>
    </xdr:from>
    <xdr:to>
      <xdr:col>15</xdr:col>
      <xdr:colOff>209550</xdr:colOff>
      <xdr:row>11</xdr:row>
      <xdr:rowOff>209549</xdr:rowOff>
    </xdr:to>
    <xdr:pic>
      <xdr:nvPicPr>
        <xdr:cNvPr id="3" name="Graphic 2" descr="Ribbon with solid fill">
          <a:extLst>
            <a:ext uri="{FF2B5EF4-FFF2-40B4-BE49-F238E27FC236}">
              <a16:creationId xmlns:a16="http://schemas.microsoft.com/office/drawing/2014/main" id="{950A0C99-C5E9-BDB9-B3C3-698F8CB4C2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125200" y="2105024"/>
          <a:ext cx="514350" cy="514350"/>
        </a:xfrm>
        <a:prstGeom prst="rect">
          <a:avLst/>
        </a:prstGeom>
      </xdr:spPr>
    </xdr:pic>
    <xdr:clientData/>
  </xdr:twoCellAnchor>
  <xdr:twoCellAnchor editAs="oneCell">
    <xdr:from>
      <xdr:col>12</xdr:col>
      <xdr:colOff>409575</xdr:colOff>
      <xdr:row>9</xdr:row>
      <xdr:rowOff>121424</xdr:rowOff>
    </xdr:from>
    <xdr:to>
      <xdr:col>13</xdr:col>
      <xdr:colOff>152400</xdr:colOff>
      <xdr:row>11</xdr:row>
      <xdr:rowOff>188099</xdr:rowOff>
    </xdr:to>
    <xdr:pic>
      <xdr:nvPicPr>
        <xdr:cNvPr id="5" name="Graphic 4" descr="Trophy with solid fill">
          <a:extLst>
            <a:ext uri="{FF2B5EF4-FFF2-40B4-BE49-F238E27FC236}">
              <a16:creationId xmlns:a16="http://schemas.microsoft.com/office/drawing/2014/main" id="{CA40081D-0DD6-3BF2-26F2-580FF6FACC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553575" y="2093099"/>
          <a:ext cx="504825" cy="504825"/>
        </a:xfrm>
        <a:prstGeom prst="rect">
          <a:avLst/>
        </a:prstGeom>
      </xdr:spPr>
    </xdr:pic>
    <xdr:clientData/>
  </xdr:twoCellAnchor>
  <xdr:twoCellAnchor editAs="oneCell">
    <xdr:from>
      <xdr:col>6</xdr:col>
      <xdr:colOff>671477</xdr:colOff>
      <xdr:row>10</xdr:row>
      <xdr:rowOff>42827</xdr:rowOff>
    </xdr:from>
    <xdr:to>
      <xdr:col>7</xdr:col>
      <xdr:colOff>228601</xdr:colOff>
      <xdr:row>11</xdr:row>
      <xdr:rowOff>142876</xdr:rowOff>
    </xdr:to>
    <xdr:pic>
      <xdr:nvPicPr>
        <xdr:cNvPr id="7" name="Graphic 6" descr="Box with solid fill">
          <a:extLst>
            <a:ext uri="{FF2B5EF4-FFF2-40B4-BE49-F238E27FC236}">
              <a16:creationId xmlns:a16="http://schemas.microsoft.com/office/drawing/2014/main" id="{C96E8628-B6D3-B976-883D-573DE6006CE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3477" y="2233577"/>
          <a:ext cx="319124" cy="319124"/>
        </a:xfrm>
        <a:prstGeom prst="rect">
          <a:avLst/>
        </a:prstGeom>
      </xdr:spPr>
    </xdr:pic>
    <xdr:clientData/>
  </xdr:twoCellAnchor>
  <xdr:twoCellAnchor editAs="oneCell">
    <xdr:from>
      <xdr:col>12</xdr:col>
      <xdr:colOff>135675</xdr:colOff>
      <xdr:row>13</xdr:row>
      <xdr:rowOff>88050</xdr:rowOff>
    </xdr:from>
    <xdr:to>
      <xdr:col>12</xdr:col>
      <xdr:colOff>523875</xdr:colOff>
      <xdr:row>15</xdr:row>
      <xdr:rowOff>38100</xdr:rowOff>
    </xdr:to>
    <xdr:pic>
      <xdr:nvPicPr>
        <xdr:cNvPr id="9" name="Graphic 8" descr="Pyramid with levels with solid fill">
          <a:extLst>
            <a:ext uri="{FF2B5EF4-FFF2-40B4-BE49-F238E27FC236}">
              <a16:creationId xmlns:a16="http://schemas.microsoft.com/office/drawing/2014/main" id="{D6CA2F4D-C12C-95FC-2326-C3E345FCB92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279675" y="2936025"/>
          <a:ext cx="388200" cy="388200"/>
        </a:xfrm>
        <a:prstGeom prst="rect">
          <a:avLst/>
        </a:prstGeom>
      </xdr:spPr>
    </xdr:pic>
    <xdr:clientData/>
  </xdr:twoCellAnchor>
  <xdr:twoCellAnchor>
    <xdr:from>
      <xdr:col>0</xdr:col>
      <xdr:colOff>419025</xdr:colOff>
      <xdr:row>26</xdr:row>
      <xdr:rowOff>76200</xdr:rowOff>
    </xdr:from>
    <xdr:to>
      <xdr:col>1</xdr:col>
      <xdr:colOff>447524</xdr:colOff>
      <xdr:row>29</xdr:row>
      <xdr:rowOff>209474</xdr:rowOff>
    </xdr:to>
    <xdr:pic>
      <xdr:nvPicPr>
        <xdr:cNvPr id="11" name="Graphic 10" descr="Shopping cart with solid fill">
          <a:extLst>
            <a:ext uri="{FF2B5EF4-FFF2-40B4-BE49-F238E27FC236}">
              <a16:creationId xmlns:a16="http://schemas.microsoft.com/office/drawing/2014/main" id="{3355019E-D315-91E5-18BE-8E56CEE99EB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19025" y="5772150"/>
          <a:ext cx="790499" cy="790499"/>
        </a:xfrm>
        <a:prstGeom prst="rect">
          <a:avLst/>
        </a:prstGeom>
      </xdr:spPr>
    </xdr:pic>
    <xdr:clientData/>
  </xdr:twoCellAnchor>
  <xdr:twoCellAnchor editAs="oneCell">
    <xdr:from>
      <xdr:col>9</xdr:col>
      <xdr:colOff>549975</xdr:colOff>
      <xdr:row>22</xdr:row>
      <xdr:rowOff>137924</xdr:rowOff>
    </xdr:from>
    <xdr:to>
      <xdr:col>10</xdr:col>
      <xdr:colOff>114300</xdr:colOff>
      <xdr:row>24</xdr:row>
      <xdr:rowOff>26099</xdr:rowOff>
    </xdr:to>
    <xdr:pic>
      <xdr:nvPicPr>
        <xdr:cNvPr id="13" name="Graphic 12" descr="Coins outline">
          <a:extLst>
            <a:ext uri="{FF2B5EF4-FFF2-40B4-BE49-F238E27FC236}">
              <a16:creationId xmlns:a16="http://schemas.microsoft.com/office/drawing/2014/main" id="{72F0C246-773F-3AA9-E041-55A35C35B9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407975" y="4957574"/>
          <a:ext cx="326325" cy="326325"/>
        </a:xfrm>
        <a:prstGeom prst="rect">
          <a:avLst/>
        </a:prstGeom>
      </xdr:spPr>
    </xdr:pic>
    <xdr:clientData/>
  </xdr:twoCellAnchor>
  <xdr:twoCellAnchor editAs="oneCell">
    <xdr:from>
      <xdr:col>2</xdr:col>
      <xdr:colOff>376125</xdr:colOff>
      <xdr:row>10</xdr:row>
      <xdr:rowOff>14175</xdr:rowOff>
    </xdr:from>
    <xdr:to>
      <xdr:col>2</xdr:col>
      <xdr:colOff>714375</xdr:colOff>
      <xdr:row>11</xdr:row>
      <xdr:rowOff>133350</xdr:rowOff>
    </xdr:to>
    <xdr:pic>
      <xdr:nvPicPr>
        <xdr:cNvPr id="15" name="Graphic 14" descr="Flip calendar with solid fill">
          <a:extLst>
            <a:ext uri="{FF2B5EF4-FFF2-40B4-BE49-F238E27FC236}">
              <a16:creationId xmlns:a16="http://schemas.microsoft.com/office/drawing/2014/main" id="{B0318EA2-451E-2B77-644D-021CB30E37B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900125" y="2204925"/>
          <a:ext cx="338250" cy="338250"/>
        </a:xfrm>
        <a:prstGeom prst="rect">
          <a:avLst/>
        </a:prstGeom>
      </xdr:spPr>
    </xdr:pic>
    <xdr:clientData/>
  </xdr:twoCellAnchor>
  <xdr:twoCellAnchor editAs="oneCell">
    <xdr:from>
      <xdr:col>2</xdr:col>
      <xdr:colOff>202275</xdr:colOff>
      <xdr:row>22</xdr:row>
      <xdr:rowOff>38100</xdr:rowOff>
    </xdr:from>
    <xdr:to>
      <xdr:col>2</xdr:col>
      <xdr:colOff>604575</xdr:colOff>
      <xdr:row>24</xdr:row>
      <xdr:rowOff>2250</xdr:rowOff>
    </xdr:to>
    <xdr:pic>
      <xdr:nvPicPr>
        <xdr:cNvPr id="17" name="Graphic 16" descr="Daily calendar with solid fill">
          <a:extLst>
            <a:ext uri="{FF2B5EF4-FFF2-40B4-BE49-F238E27FC236}">
              <a16:creationId xmlns:a16="http://schemas.microsoft.com/office/drawing/2014/main" id="{071870BD-EED6-D263-058E-1CC6447C35A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726275" y="4857750"/>
          <a:ext cx="402300" cy="402300"/>
        </a:xfrm>
        <a:prstGeom prst="rect">
          <a:avLst/>
        </a:prstGeom>
      </xdr:spPr>
    </xdr:pic>
    <xdr:clientData/>
  </xdr:twoCellAnchor>
  <xdr:twoCellAnchor editAs="oneCell">
    <xdr:from>
      <xdr:col>9</xdr:col>
      <xdr:colOff>599925</xdr:colOff>
      <xdr:row>10</xdr:row>
      <xdr:rowOff>57000</xdr:rowOff>
    </xdr:from>
    <xdr:to>
      <xdr:col>10</xdr:col>
      <xdr:colOff>133350</xdr:colOff>
      <xdr:row>11</xdr:row>
      <xdr:rowOff>133350</xdr:rowOff>
    </xdr:to>
    <xdr:pic>
      <xdr:nvPicPr>
        <xdr:cNvPr id="19" name="Graphic 18" descr="Register with solid fill">
          <a:extLst>
            <a:ext uri="{FF2B5EF4-FFF2-40B4-BE49-F238E27FC236}">
              <a16:creationId xmlns:a16="http://schemas.microsoft.com/office/drawing/2014/main" id="{60F11EED-BF79-9ADE-EE31-8F0D38F9247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457925" y="2247750"/>
          <a:ext cx="295425" cy="295425"/>
        </a:xfrm>
        <a:prstGeom prst="rect">
          <a:avLst/>
        </a:prstGeom>
      </xdr:spPr>
    </xdr:pic>
    <xdr:clientData/>
  </xdr:twoCellAnchor>
  <xdr:twoCellAnchor editAs="oneCell">
    <xdr:from>
      <xdr:col>3</xdr:col>
      <xdr:colOff>578475</xdr:colOff>
      <xdr:row>5</xdr:row>
      <xdr:rowOff>35550</xdr:rowOff>
    </xdr:from>
    <xdr:to>
      <xdr:col>4</xdr:col>
      <xdr:colOff>730875</xdr:colOff>
      <xdr:row>9</xdr:row>
      <xdr:rowOff>73650</xdr:rowOff>
    </xdr:to>
    <xdr:pic>
      <xdr:nvPicPr>
        <xdr:cNvPr id="21" name="Graphic 20" descr="Money outline">
          <a:extLst>
            <a:ext uri="{FF2B5EF4-FFF2-40B4-BE49-F238E27FC236}">
              <a16:creationId xmlns:a16="http://schemas.microsoft.com/office/drawing/2014/main" id="{F470BC97-2D6E-D1DA-9BDD-0816FD58250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64475" y="1130925"/>
          <a:ext cx="914400" cy="914400"/>
        </a:xfrm>
        <a:prstGeom prst="rect">
          <a:avLst/>
        </a:prstGeom>
      </xdr:spPr>
    </xdr:pic>
    <xdr:clientData/>
  </xdr:twoCellAnchor>
  <xdr:twoCellAnchor editAs="oneCell">
    <xdr:from>
      <xdr:col>10</xdr:col>
      <xdr:colOff>242700</xdr:colOff>
      <xdr:row>5</xdr:row>
      <xdr:rowOff>52200</xdr:rowOff>
    </xdr:from>
    <xdr:to>
      <xdr:col>11</xdr:col>
      <xdr:colOff>395100</xdr:colOff>
      <xdr:row>9</xdr:row>
      <xdr:rowOff>90300</xdr:rowOff>
    </xdr:to>
    <xdr:pic>
      <xdr:nvPicPr>
        <xdr:cNvPr id="23" name="Graphic 22" descr="Piggy Bank with solid fill">
          <a:extLst>
            <a:ext uri="{FF2B5EF4-FFF2-40B4-BE49-F238E27FC236}">
              <a16:creationId xmlns:a16="http://schemas.microsoft.com/office/drawing/2014/main" id="{A7DC416E-ED14-4E4A-9179-D5001054EEB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7862700" y="1147575"/>
          <a:ext cx="914400" cy="914400"/>
        </a:xfrm>
        <a:prstGeom prst="rect">
          <a:avLst/>
        </a:prstGeom>
      </xdr:spPr>
    </xdr:pic>
    <xdr:clientData/>
  </xdr:twoCellAnchor>
  <xdr:twoCellAnchor editAs="oneCell">
    <xdr:from>
      <xdr:col>0</xdr:col>
      <xdr:colOff>306975</xdr:colOff>
      <xdr:row>0</xdr:row>
      <xdr:rowOff>145050</xdr:rowOff>
    </xdr:from>
    <xdr:to>
      <xdr:col>1</xdr:col>
      <xdr:colOff>459375</xdr:colOff>
      <xdr:row>4</xdr:row>
      <xdr:rowOff>183150</xdr:rowOff>
    </xdr:to>
    <xdr:pic>
      <xdr:nvPicPr>
        <xdr:cNvPr id="25" name="Graphic 24" descr="Presentation with bar chart outline">
          <a:extLst>
            <a:ext uri="{FF2B5EF4-FFF2-40B4-BE49-F238E27FC236}">
              <a16:creationId xmlns:a16="http://schemas.microsoft.com/office/drawing/2014/main" id="{E5A4F0B5-D589-04BF-83A4-F87190202EA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06975" y="145050"/>
          <a:ext cx="914400" cy="914400"/>
        </a:xfrm>
        <a:prstGeom prst="rect">
          <a:avLst/>
        </a:prstGeom>
      </xdr:spPr>
    </xdr:pic>
    <xdr:clientData/>
  </xdr:twoCellAnchor>
  <xdr:twoCellAnchor editAs="oneCell">
    <xdr:from>
      <xdr:col>7</xdr:col>
      <xdr:colOff>56925</xdr:colOff>
      <xdr:row>5</xdr:row>
      <xdr:rowOff>123600</xdr:rowOff>
    </xdr:from>
    <xdr:to>
      <xdr:col>8</xdr:col>
      <xdr:colOff>209325</xdr:colOff>
      <xdr:row>9</xdr:row>
      <xdr:rowOff>161700</xdr:rowOff>
    </xdr:to>
    <xdr:pic>
      <xdr:nvPicPr>
        <xdr:cNvPr id="27" name="Graphic 26" descr="Bar graph with upward trend with solid fill">
          <a:extLst>
            <a:ext uri="{FF2B5EF4-FFF2-40B4-BE49-F238E27FC236}">
              <a16:creationId xmlns:a16="http://schemas.microsoft.com/office/drawing/2014/main" id="{2C5DD359-32CD-372F-DB09-E6134E1F479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5390925" y="1218975"/>
          <a:ext cx="914400" cy="914400"/>
        </a:xfrm>
        <a:prstGeom prst="rect">
          <a:avLst/>
        </a:prstGeom>
      </xdr:spPr>
    </xdr:pic>
    <xdr:clientData/>
  </xdr:twoCellAnchor>
  <xdr:twoCellAnchor>
    <xdr:from>
      <xdr:col>1</xdr:col>
      <xdr:colOff>466723</xdr:colOff>
      <xdr:row>0</xdr:row>
      <xdr:rowOff>47625</xdr:rowOff>
    </xdr:from>
    <xdr:to>
      <xdr:col>6</xdr:col>
      <xdr:colOff>133350</xdr:colOff>
      <xdr:row>2</xdr:row>
      <xdr:rowOff>171450</xdr:rowOff>
    </xdr:to>
    <xdr:sp macro="" textlink="">
      <xdr:nvSpPr>
        <xdr:cNvPr id="58" name="TextBox 57">
          <a:extLst>
            <a:ext uri="{FF2B5EF4-FFF2-40B4-BE49-F238E27FC236}">
              <a16:creationId xmlns:a16="http://schemas.microsoft.com/office/drawing/2014/main" id="{65886B53-EC17-6845-9B4A-54E39CD7EB3F}"/>
            </a:ext>
          </a:extLst>
        </xdr:cNvPr>
        <xdr:cNvSpPr txBox="1"/>
      </xdr:nvSpPr>
      <xdr:spPr>
        <a:xfrm>
          <a:off x="1228723" y="47625"/>
          <a:ext cx="3476627"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SALES DASHBOARD</a:t>
          </a:r>
        </a:p>
      </xdr:txBody>
    </xdr:sp>
    <xdr:clientData/>
  </xdr:twoCellAnchor>
  <xdr:twoCellAnchor>
    <xdr:from>
      <xdr:col>1</xdr:col>
      <xdr:colOff>504824</xdr:colOff>
      <xdr:row>2</xdr:row>
      <xdr:rowOff>161926</xdr:rowOff>
    </xdr:from>
    <xdr:to>
      <xdr:col>4</xdr:col>
      <xdr:colOff>361950</xdr:colOff>
      <xdr:row>3</xdr:row>
      <xdr:rowOff>209551</xdr:rowOff>
    </xdr:to>
    <xdr:sp macro="" textlink="">
      <xdr:nvSpPr>
        <xdr:cNvPr id="59" name="TextBox 58">
          <a:extLst>
            <a:ext uri="{FF2B5EF4-FFF2-40B4-BE49-F238E27FC236}">
              <a16:creationId xmlns:a16="http://schemas.microsoft.com/office/drawing/2014/main" id="{97077FED-41BC-4089-963B-A92ADDFCB735}"/>
            </a:ext>
          </a:extLst>
        </xdr:cNvPr>
        <xdr:cNvSpPr txBox="1"/>
      </xdr:nvSpPr>
      <xdr:spPr>
        <a:xfrm>
          <a:off x="1266824" y="600076"/>
          <a:ext cx="21431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4">
                  <a:lumMod val="60000"/>
                  <a:lumOff val="40000"/>
                </a:schemeClr>
              </a:solidFill>
              <a:latin typeface="+mn-lt"/>
              <a:ea typeface="+mn-ea"/>
              <a:cs typeface="+mn-cs"/>
            </a:rPr>
            <a:t>SUPERMARKET</a:t>
          </a:r>
          <a:r>
            <a:rPr lang="en-US" sz="1100" baseline="0"/>
            <a:t> </a:t>
          </a:r>
          <a:r>
            <a:rPr lang="en-US" sz="1400" b="1">
              <a:solidFill>
                <a:schemeClr val="accent4">
                  <a:lumMod val="60000"/>
                  <a:lumOff val="40000"/>
                </a:schemeClr>
              </a:solidFill>
              <a:latin typeface="+mn-lt"/>
              <a:ea typeface="+mn-ea"/>
              <a:cs typeface="+mn-cs"/>
            </a:rPr>
            <a:t>SHOP</a:t>
          </a:r>
        </a:p>
      </xdr:txBody>
    </xdr:sp>
    <xdr:clientData/>
  </xdr:twoCellAnchor>
  <xdr:twoCellAnchor>
    <xdr:from>
      <xdr:col>2</xdr:col>
      <xdr:colOff>133349</xdr:colOff>
      <xdr:row>5</xdr:row>
      <xdr:rowOff>152401</xdr:rowOff>
    </xdr:from>
    <xdr:to>
      <xdr:col>3</xdr:col>
      <xdr:colOff>514350</xdr:colOff>
      <xdr:row>6</xdr:row>
      <xdr:rowOff>200026</xdr:rowOff>
    </xdr:to>
    <xdr:sp macro="" textlink="">
      <xdr:nvSpPr>
        <xdr:cNvPr id="60" name="TextBox 59">
          <a:extLst>
            <a:ext uri="{FF2B5EF4-FFF2-40B4-BE49-F238E27FC236}">
              <a16:creationId xmlns:a16="http://schemas.microsoft.com/office/drawing/2014/main" id="{1F8D6E83-2815-4BC7-814C-524164F2432D}"/>
            </a:ext>
          </a:extLst>
        </xdr:cNvPr>
        <xdr:cNvSpPr txBox="1"/>
      </xdr:nvSpPr>
      <xdr:spPr>
        <a:xfrm>
          <a:off x="1657349" y="1247776"/>
          <a:ext cx="11430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4">
                  <a:lumMod val="60000"/>
                  <a:lumOff val="40000"/>
                </a:schemeClr>
              </a:solidFill>
              <a:latin typeface="+mn-lt"/>
              <a:ea typeface="+mn-ea"/>
              <a:cs typeface="+mn-cs"/>
            </a:rPr>
            <a:t>TOTAL</a:t>
          </a:r>
          <a:r>
            <a:rPr lang="en-US" sz="1100" baseline="0"/>
            <a:t> </a:t>
          </a:r>
          <a:r>
            <a:rPr lang="en-US" sz="1400" b="1">
              <a:solidFill>
                <a:schemeClr val="accent4">
                  <a:lumMod val="60000"/>
                  <a:lumOff val="40000"/>
                </a:schemeClr>
              </a:solidFill>
              <a:latin typeface="+mn-lt"/>
              <a:ea typeface="+mn-ea"/>
              <a:cs typeface="+mn-cs"/>
            </a:rPr>
            <a:t>SALES</a:t>
          </a:r>
        </a:p>
      </xdr:txBody>
    </xdr:sp>
    <xdr:clientData/>
  </xdr:twoCellAnchor>
  <xdr:twoCellAnchor>
    <xdr:from>
      <xdr:col>2</xdr:col>
      <xdr:colOff>723899</xdr:colOff>
      <xdr:row>10</xdr:row>
      <xdr:rowOff>85726</xdr:rowOff>
    </xdr:from>
    <xdr:to>
      <xdr:col>5</xdr:col>
      <xdr:colOff>142874</xdr:colOff>
      <xdr:row>11</xdr:row>
      <xdr:rowOff>133351</xdr:rowOff>
    </xdr:to>
    <xdr:sp macro="" textlink="">
      <xdr:nvSpPr>
        <xdr:cNvPr id="62" name="TextBox 61">
          <a:extLst>
            <a:ext uri="{FF2B5EF4-FFF2-40B4-BE49-F238E27FC236}">
              <a16:creationId xmlns:a16="http://schemas.microsoft.com/office/drawing/2014/main" id="{028EFE52-DB41-49B7-86F9-114F05B9B6C0}"/>
            </a:ext>
          </a:extLst>
        </xdr:cNvPr>
        <xdr:cNvSpPr txBox="1"/>
      </xdr:nvSpPr>
      <xdr:spPr>
        <a:xfrm>
          <a:off x="2247899" y="2276476"/>
          <a:ext cx="17049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twoCellAnchor>
    <xdr:from>
      <xdr:col>5</xdr:col>
      <xdr:colOff>342900</xdr:colOff>
      <xdr:row>5</xdr:row>
      <xdr:rowOff>152401</xdr:rowOff>
    </xdr:from>
    <xdr:to>
      <xdr:col>7</xdr:col>
      <xdr:colOff>85726</xdr:colOff>
      <xdr:row>6</xdr:row>
      <xdr:rowOff>200026</xdr:rowOff>
    </xdr:to>
    <xdr:sp macro="" textlink="">
      <xdr:nvSpPr>
        <xdr:cNvPr id="63" name="TextBox 62">
          <a:extLst>
            <a:ext uri="{FF2B5EF4-FFF2-40B4-BE49-F238E27FC236}">
              <a16:creationId xmlns:a16="http://schemas.microsoft.com/office/drawing/2014/main" id="{943910A1-8572-476D-A57A-0089E8139E04}"/>
            </a:ext>
          </a:extLst>
        </xdr:cNvPr>
        <xdr:cNvSpPr txBox="1"/>
      </xdr:nvSpPr>
      <xdr:spPr>
        <a:xfrm>
          <a:off x="4152900" y="1247776"/>
          <a:ext cx="12668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4">
                  <a:lumMod val="60000"/>
                  <a:lumOff val="40000"/>
                </a:schemeClr>
              </a:solidFill>
              <a:latin typeface="+mn-lt"/>
              <a:ea typeface="+mn-ea"/>
              <a:cs typeface="+mn-cs"/>
            </a:rPr>
            <a:t>TOTAL PROFIT</a:t>
          </a:r>
        </a:p>
      </xdr:txBody>
    </xdr:sp>
    <xdr:clientData/>
  </xdr:twoCellAnchor>
  <xdr:twoCellAnchor>
    <xdr:from>
      <xdr:col>8</xdr:col>
      <xdr:colOff>447675</xdr:colOff>
      <xdr:row>5</xdr:row>
      <xdr:rowOff>152401</xdr:rowOff>
    </xdr:from>
    <xdr:to>
      <xdr:col>10</xdr:col>
      <xdr:colOff>57150</xdr:colOff>
      <xdr:row>6</xdr:row>
      <xdr:rowOff>200026</xdr:rowOff>
    </xdr:to>
    <xdr:sp macro="" textlink="">
      <xdr:nvSpPr>
        <xdr:cNvPr id="64" name="TextBox 63">
          <a:extLst>
            <a:ext uri="{FF2B5EF4-FFF2-40B4-BE49-F238E27FC236}">
              <a16:creationId xmlns:a16="http://schemas.microsoft.com/office/drawing/2014/main" id="{FD740F39-1838-4619-9519-E004D00B9D93}"/>
            </a:ext>
          </a:extLst>
        </xdr:cNvPr>
        <xdr:cNvSpPr txBox="1"/>
      </xdr:nvSpPr>
      <xdr:spPr>
        <a:xfrm>
          <a:off x="6543675" y="1247776"/>
          <a:ext cx="11334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accent4">
                  <a:lumMod val="60000"/>
                  <a:lumOff val="40000"/>
                </a:schemeClr>
              </a:solidFill>
              <a:latin typeface="+mn-lt"/>
              <a:ea typeface="+mn-ea"/>
              <a:cs typeface="+mn-cs"/>
            </a:rPr>
            <a:t>PROFIT %</a:t>
          </a:r>
        </a:p>
      </xdr:txBody>
    </xdr:sp>
    <xdr:clientData/>
  </xdr:twoCellAnchor>
  <xdr:twoCellAnchor>
    <xdr:from>
      <xdr:col>12</xdr:col>
      <xdr:colOff>152400</xdr:colOff>
      <xdr:row>5</xdr:row>
      <xdr:rowOff>76201</xdr:rowOff>
    </xdr:from>
    <xdr:to>
      <xdr:col>13</xdr:col>
      <xdr:colOff>438149</xdr:colOff>
      <xdr:row>8</xdr:row>
      <xdr:rowOff>152400</xdr:rowOff>
    </xdr:to>
    <xdr:sp macro="" textlink="">
      <xdr:nvSpPr>
        <xdr:cNvPr id="65" name="TextBox 64">
          <a:extLst>
            <a:ext uri="{FF2B5EF4-FFF2-40B4-BE49-F238E27FC236}">
              <a16:creationId xmlns:a16="http://schemas.microsoft.com/office/drawing/2014/main" id="{6E1FC726-1019-4A09-A39E-501C389AB7AC}"/>
            </a:ext>
          </a:extLst>
        </xdr:cNvPr>
        <xdr:cNvSpPr txBox="1"/>
      </xdr:nvSpPr>
      <xdr:spPr>
        <a:xfrm>
          <a:off x="9296400" y="1171576"/>
          <a:ext cx="1047749" cy="733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4">
                  <a:lumMod val="60000"/>
                  <a:lumOff val="40000"/>
                </a:schemeClr>
              </a:solidFill>
              <a:latin typeface="+mn-lt"/>
              <a:ea typeface="+mn-ea"/>
              <a:cs typeface="+mn-cs"/>
            </a:rPr>
            <a:t>TOP PRODUCT</a:t>
          </a:r>
        </a:p>
      </xdr:txBody>
    </xdr:sp>
    <xdr:clientData/>
  </xdr:twoCellAnchor>
  <xdr:twoCellAnchor>
    <xdr:from>
      <xdr:col>12</xdr:col>
      <xdr:colOff>276225</xdr:colOff>
      <xdr:row>6</xdr:row>
      <xdr:rowOff>161926</xdr:rowOff>
    </xdr:from>
    <xdr:to>
      <xdr:col>13</xdr:col>
      <xdr:colOff>323850</xdr:colOff>
      <xdr:row>7</xdr:row>
      <xdr:rowOff>209551</xdr:rowOff>
    </xdr:to>
    <xdr:sp macro="" textlink="">
      <xdr:nvSpPr>
        <xdr:cNvPr id="66" name="TextBox 65">
          <a:extLst>
            <a:ext uri="{FF2B5EF4-FFF2-40B4-BE49-F238E27FC236}">
              <a16:creationId xmlns:a16="http://schemas.microsoft.com/office/drawing/2014/main" id="{A6B5DBD4-1578-4EF1-A910-33256318302E}"/>
            </a:ext>
          </a:extLst>
        </xdr:cNvPr>
        <xdr:cNvSpPr txBox="1"/>
      </xdr:nvSpPr>
      <xdr:spPr>
        <a:xfrm>
          <a:off x="9420225" y="1476376"/>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twoCellAnchor>
    <xdr:from>
      <xdr:col>12</xdr:col>
      <xdr:colOff>285750</xdr:colOff>
      <xdr:row>7</xdr:row>
      <xdr:rowOff>123826</xdr:rowOff>
    </xdr:from>
    <xdr:to>
      <xdr:col>13</xdr:col>
      <xdr:colOff>333375</xdr:colOff>
      <xdr:row>8</xdr:row>
      <xdr:rowOff>171451</xdr:rowOff>
    </xdr:to>
    <xdr:sp macro="" textlink="">
      <xdr:nvSpPr>
        <xdr:cNvPr id="67" name="TextBox 66">
          <a:extLst>
            <a:ext uri="{FF2B5EF4-FFF2-40B4-BE49-F238E27FC236}">
              <a16:creationId xmlns:a16="http://schemas.microsoft.com/office/drawing/2014/main" id="{0CCE59C3-CDA8-4FC9-B75E-C451A22D9D26}"/>
            </a:ext>
          </a:extLst>
        </xdr:cNvPr>
        <xdr:cNvSpPr txBox="1"/>
      </xdr:nvSpPr>
      <xdr:spPr>
        <a:xfrm>
          <a:off x="9429750" y="1657351"/>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twoCellAnchor>
    <xdr:from>
      <xdr:col>12</xdr:col>
      <xdr:colOff>276225</xdr:colOff>
      <xdr:row>8</xdr:row>
      <xdr:rowOff>76201</xdr:rowOff>
    </xdr:from>
    <xdr:to>
      <xdr:col>13</xdr:col>
      <xdr:colOff>323850</xdr:colOff>
      <xdr:row>9</xdr:row>
      <xdr:rowOff>123826</xdr:rowOff>
    </xdr:to>
    <xdr:sp macro="" textlink="">
      <xdr:nvSpPr>
        <xdr:cNvPr id="68" name="TextBox 67">
          <a:extLst>
            <a:ext uri="{FF2B5EF4-FFF2-40B4-BE49-F238E27FC236}">
              <a16:creationId xmlns:a16="http://schemas.microsoft.com/office/drawing/2014/main" id="{9ED4695A-6BEE-4913-BA4F-8D187FDEEC44}"/>
            </a:ext>
          </a:extLst>
        </xdr:cNvPr>
        <xdr:cNvSpPr txBox="1"/>
      </xdr:nvSpPr>
      <xdr:spPr>
        <a:xfrm>
          <a:off x="9420225" y="1828801"/>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twoCellAnchor>
    <xdr:from>
      <xdr:col>14</xdr:col>
      <xdr:colOff>333375</xdr:colOff>
      <xdr:row>5</xdr:row>
      <xdr:rowOff>171451</xdr:rowOff>
    </xdr:from>
    <xdr:to>
      <xdr:col>15</xdr:col>
      <xdr:colOff>381000</xdr:colOff>
      <xdr:row>7</xdr:row>
      <xdr:rowOff>1</xdr:rowOff>
    </xdr:to>
    <xdr:sp macro="" textlink="">
      <xdr:nvSpPr>
        <xdr:cNvPr id="69" name="TextBox 68">
          <a:extLst>
            <a:ext uri="{FF2B5EF4-FFF2-40B4-BE49-F238E27FC236}">
              <a16:creationId xmlns:a16="http://schemas.microsoft.com/office/drawing/2014/main" id="{5F883154-83EC-4EA8-91B8-30DA29654D7E}"/>
            </a:ext>
          </a:extLst>
        </xdr:cNvPr>
        <xdr:cNvSpPr txBox="1"/>
      </xdr:nvSpPr>
      <xdr:spPr>
        <a:xfrm>
          <a:off x="11001375" y="1266826"/>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twoCellAnchor>
    <xdr:from>
      <xdr:col>14</xdr:col>
      <xdr:colOff>333375</xdr:colOff>
      <xdr:row>6</xdr:row>
      <xdr:rowOff>152401</xdr:rowOff>
    </xdr:from>
    <xdr:to>
      <xdr:col>15</xdr:col>
      <xdr:colOff>381000</xdr:colOff>
      <xdr:row>7</xdr:row>
      <xdr:rowOff>200026</xdr:rowOff>
    </xdr:to>
    <xdr:sp macro="" textlink="">
      <xdr:nvSpPr>
        <xdr:cNvPr id="70" name="TextBox 69">
          <a:extLst>
            <a:ext uri="{FF2B5EF4-FFF2-40B4-BE49-F238E27FC236}">
              <a16:creationId xmlns:a16="http://schemas.microsoft.com/office/drawing/2014/main" id="{D3A5FA2F-955A-4D37-8673-3AA82E32E3B2}"/>
            </a:ext>
          </a:extLst>
        </xdr:cNvPr>
        <xdr:cNvSpPr txBox="1"/>
      </xdr:nvSpPr>
      <xdr:spPr>
        <a:xfrm>
          <a:off x="11001375" y="1466851"/>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twoCellAnchor>
    <xdr:from>
      <xdr:col>14</xdr:col>
      <xdr:colOff>342900</xdr:colOff>
      <xdr:row>7</xdr:row>
      <xdr:rowOff>114301</xdr:rowOff>
    </xdr:from>
    <xdr:to>
      <xdr:col>15</xdr:col>
      <xdr:colOff>390525</xdr:colOff>
      <xdr:row>8</xdr:row>
      <xdr:rowOff>161926</xdr:rowOff>
    </xdr:to>
    <xdr:sp macro="" textlink="">
      <xdr:nvSpPr>
        <xdr:cNvPr id="71" name="TextBox 70">
          <a:extLst>
            <a:ext uri="{FF2B5EF4-FFF2-40B4-BE49-F238E27FC236}">
              <a16:creationId xmlns:a16="http://schemas.microsoft.com/office/drawing/2014/main" id="{12C84390-D74C-4F38-B7C4-0D5750056B34}"/>
            </a:ext>
          </a:extLst>
        </xdr:cNvPr>
        <xdr:cNvSpPr txBox="1"/>
      </xdr:nvSpPr>
      <xdr:spPr>
        <a:xfrm>
          <a:off x="11010900" y="1647826"/>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twoCellAnchor>
    <xdr:from>
      <xdr:col>14</xdr:col>
      <xdr:colOff>333375</xdr:colOff>
      <xdr:row>8</xdr:row>
      <xdr:rowOff>66676</xdr:rowOff>
    </xdr:from>
    <xdr:to>
      <xdr:col>15</xdr:col>
      <xdr:colOff>381000</xdr:colOff>
      <xdr:row>9</xdr:row>
      <xdr:rowOff>114301</xdr:rowOff>
    </xdr:to>
    <xdr:sp macro="" textlink="">
      <xdr:nvSpPr>
        <xdr:cNvPr id="72" name="TextBox 71">
          <a:extLst>
            <a:ext uri="{FF2B5EF4-FFF2-40B4-BE49-F238E27FC236}">
              <a16:creationId xmlns:a16="http://schemas.microsoft.com/office/drawing/2014/main" id="{CAA61C75-739E-4849-9007-72522E5A16EE}"/>
            </a:ext>
          </a:extLst>
        </xdr:cNvPr>
        <xdr:cNvSpPr txBox="1"/>
      </xdr:nvSpPr>
      <xdr:spPr>
        <a:xfrm>
          <a:off x="11001375" y="1819276"/>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twoCellAnchor>
    <xdr:from>
      <xdr:col>12</xdr:col>
      <xdr:colOff>476250</xdr:colOff>
      <xdr:row>13</xdr:row>
      <xdr:rowOff>142876</xdr:rowOff>
    </xdr:from>
    <xdr:to>
      <xdr:col>13</xdr:col>
      <xdr:colOff>523875</xdr:colOff>
      <xdr:row>14</xdr:row>
      <xdr:rowOff>190501</xdr:rowOff>
    </xdr:to>
    <xdr:sp macro="" textlink="">
      <xdr:nvSpPr>
        <xdr:cNvPr id="81" name="TextBox 80">
          <a:extLst>
            <a:ext uri="{FF2B5EF4-FFF2-40B4-BE49-F238E27FC236}">
              <a16:creationId xmlns:a16="http://schemas.microsoft.com/office/drawing/2014/main" id="{471FA4CC-9A8C-4CA9-8A37-30423590AC2C}"/>
            </a:ext>
          </a:extLst>
        </xdr:cNvPr>
        <xdr:cNvSpPr txBox="1"/>
      </xdr:nvSpPr>
      <xdr:spPr>
        <a:xfrm>
          <a:off x="9620250" y="2990851"/>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CATEGORY</a:t>
          </a:r>
        </a:p>
      </xdr:txBody>
    </xdr:sp>
    <xdr:clientData/>
  </xdr:twoCellAnchor>
  <xdr:twoCellAnchor>
    <xdr:from>
      <xdr:col>10</xdr:col>
      <xdr:colOff>152400</xdr:colOff>
      <xdr:row>10</xdr:row>
      <xdr:rowOff>66676</xdr:rowOff>
    </xdr:from>
    <xdr:to>
      <xdr:col>11</xdr:col>
      <xdr:colOff>381000</xdr:colOff>
      <xdr:row>11</xdr:row>
      <xdr:rowOff>114301</xdr:rowOff>
    </xdr:to>
    <xdr:sp macro="" textlink="">
      <xdr:nvSpPr>
        <xdr:cNvPr id="82" name="TextBox 81">
          <a:extLst>
            <a:ext uri="{FF2B5EF4-FFF2-40B4-BE49-F238E27FC236}">
              <a16:creationId xmlns:a16="http://schemas.microsoft.com/office/drawing/2014/main" id="{C3573432-DBA5-4FE5-9D1F-A83797FD6E05}"/>
            </a:ext>
          </a:extLst>
        </xdr:cNvPr>
        <xdr:cNvSpPr txBox="1"/>
      </xdr:nvSpPr>
      <xdr:spPr>
        <a:xfrm>
          <a:off x="7772400" y="2257426"/>
          <a:ext cx="9906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SALES TYPE</a:t>
          </a:r>
        </a:p>
      </xdr:txBody>
    </xdr:sp>
    <xdr:clientData/>
  </xdr:twoCellAnchor>
  <xdr:twoCellAnchor>
    <xdr:from>
      <xdr:col>7</xdr:col>
      <xdr:colOff>209550</xdr:colOff>
      <xdr:row>10</xdr:row>
      <xdr:rowOff>66676</xdr:rowOff>
    </xdr:from>
    <xdr:to>
      <xdr:col>8</xdr:col>
      <xdr:colOff>257175</xdr:colOff>
      <xdr:row>11</xdr:row>
      <xdr:rowOff>114301</xdr:rowOff>
    </xdr:to>
    <xdr:sp macro="" textlink="">
      <xdr:nvSpPr>
        <xdr:cNvPr id="83" name="TextBox 82">
          <a:extLst>
            <a:ext uri="{FF2B5EF4-FFF2-40B4-BE49-F238E27FC236}">
              <a16:creationId xmlns:a16="http://schemas.microsoft.com/office/drawing/2014/main" id="{676855BF-1621-4F81-AD1E-E72C389EAE10}"/>
            </a:ext>
          </a:extLst>
        </xdr:cNvPr>
        <xdr:cNvSpPr txBox="1"/>
      </xdr:nvSpPr>
      <xdr:spPr>
        <a:xfrm>
          <a:off x="5543550" y="2257426"/>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PRODUCT</a:t>
          </a:r>
        </a:p>
      </xdr:txBody>
    </xdr:sp>
    <xdr:clientData/>
  </xdr:twoCellAnchor>
  <xdr:twoCellAnchor>
    <xdr:from>
      <xdr:col>2</xdr:col>
      <xdr:colOff>590550</xdr:colOff>
      <xdr:row>22</xdr:row>
      <xdr:rowOff>123826</xdr:rowOff>
    </xdr:from>
    <xdr:to>
      <xdr:col>3</xdr:col>
      <xdr:colOff>638175</xdr:colOff>
      <xdr:row>23</xdr:row>
      <xdr:rowOff>171451</xdr:rowOff>
    </xdr:to>
    <xdr:sp macro="" textlink="">
      <xdr:nvSpPr>
        <xdr:cNvPr id="84" name="TextBox 83">
          <a:extLst>
            <a:ext uri="{FF2B5EF4-FFF2-40B4-BE49-F238E27FC236}">
              <a16:creationId xmlns:a16="http://schemas.microsoft.com/office/drawing/2014/main" id="{E123B074-B9DC-4BA5-9626-7AD17B5D476E}"/>
            </a:ext>
          </a:extLst>
        </xdr:cNvPr>
        <xdr:cNvSpPr txBox="1"/>
      </xdr:nvSpPr>
      <xdr:spPr>
        <a:xfrm>
          <a:off x="2114550" y="4943476"/>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DAILY</a:t>
          </a:r>
        </a:p>
      </xdr:txBody>
    </xdr:sp>
    <xdr:clientData/>
  </xdr:twoCellAnchor>
  <xdr:twoCellAnchor>
    <xdr:from>
      <xdr:col>10</xdr:col>
      <xdr:colOff>57150</xdr:colOff>
      <xdr:row>22</xdr:row>
      <xdr:rowOff>152401</xdr:rowOff>
    </xdr:from>
    <xdr:to>
      <xdr:col>11</xdr:col>
      <xdr:colOff>476250</xdr:colOff>
      <xdr:row>23</xdr:row>
      <xdr:rowOff>200026</xdr:rowOff>
    </xdr:to>
    <xdr:sp macro="" textlink="">
      <xdr:nvSpPr>
        <xdr:cNvPr id="85" name="TextBox 84">
          <a:extLst>
            <a:ext uri="{FF2B5EF4-FFF2-40B4-BE49-F238E27FC236}">
              <a16:creationId xmlns:a16="http://schemas.microsoft.com/office/drawing/2014/main" id="{20BCD8D9-B228-4345-90FC-E6D22AAA1072}"/>
            </a:ext>
          </a:extLst>
        </xdr:cNvPr>
        <xdr:cNvSpPr txBox="1"/>
      </xdr:nvSpPr>
      <xdr:spPr>
        <a:xfrm>
          <a:off x="7677150" y="4972051"/>
          <a:ext cx="1181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PAYMENT MODE</a:t>
          </a:r>
        </a:p>
      </xdr:txBody>
    </xdr:sp>
    <xdr:clientData/>
  </xdr:twoCellAnchor>
  <xdr:twoCellAnchor>
    <xdr:from>
      <xdr:col>2</xdr:col>
      <xdr:colOff>133349</xdr:colOff>
      <xdr:row>7</xdr:row>
      <xdr:rowOff>28576</xdr:rowOff>
    </xdr:from>
    <xdr:to>
      <xdr:col>3</xdr:col>
      <xdr:colOff>514350</xdr:colOff>
      <xdr:row>8</xdr:row>
      <xdr:rowOff>76201</xdr:rowOff>
    </xdr:to>
    <xdr:sp macro="" textlink="">
      <xdr:nvSpPr>
        <xdr:cNvPr id="89" name="TextBox 88">
          <a:extLst>
            <a:ext uri="{FF2B5EF4-FFF2-40B4-BE49-F238E27FC236}">
              <a16:creationId xmlns:a16="http://schemas.microsoft.com/office/drawing/2014/main" id="{FB0156EF-1DFD-4812-8841-AE7A7D55A904}"/>
            </a:ext>
          </a:extLst>
        </xdr:cNvPr>
        <xdr:cNvSpPr txBox="1"/>
      </xdr:nvSpPr>
      <xdr:spPr>
        <a:xfrm>
          <a:off x="1657349" y="1562101"/>
          <a:ext cx="11430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 </a:t>
          </a:r>
        </a:p>
      </xdr:txBody>
    </xdr:sp>
    <xdr:clientData/>
  </xdr:twoCellAnchor>
  <xdr:twoCellAnchor>
    <xdr:from>
      <xdr:col>5</xdr:col>
      <xdr:colOff>342900</xdr:colOff>
      <xdr:row>7</xdr:row>
      <xdr:rowOff>28576</xdr:rowOff>
    </xdr:from>
    <xdr:to>
      <xdr:col>7</xdr:col>
      <xdr:colOff>85726</xdr:colOff>
      <xdr:row>8</xdr:row>
      <xdr:rowOff>76201</xdr:rowOff>
    </xdr:to>
    <xdr:sp macro="" textlink="">
      <xdr:nvSpPr>
        <xdr:cNvPr id="90" name="TextBox 89">
          <a:extLst>
            <a:ext uri="{FF2B5EF4-FFF2-40B4-BE49-F238E27FC236}">
              <a16:creationId xmlns:a16="http://schemas.microsoft.com/office/drawing/2014/main" id="{B1D168D1-04BB-4576-AEB1-2D64867DA8CB}"/>
            </a:ext>
          </a:extLst>
        </xdr:cNvPr>
        <xdr:cNvSpPr txBox="1"/>
      </xdr:nvSpPr>
      <xdr:spPr>
        <a:xfrm>
          <a:off x="4152900" y="1562101"/>
          <a:ext cx="12668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twoCellAnchor>
    <xdr:from>
      <xdr:col>8</xdr:col>
      <xdr:colOff>447675</xdr:colOff>
      <xdr:row>7</xdr:row>
      <xdr:rowOff>28576</xdr:rowOff>
    </xdr:from>
    <xdr:to>
      <xdr:col>9</xdr:col>
      <xdr:colOff>495300</xdr:colOff>
      <xdr:row>8</xdr:row>
      <xdr:rowOff>76201</xdr:rowOff>
    </xdr:to>
    <xdr:sp macro="" textlink="">
      <xdr:nvSpPr>
        <xdr:cNvPr id="91" name="TextBox 90">
          <a:extLst>
            <a:ext uri="{FF2B5EF4-FFF2-40B4-BE49-F238E27FC236}">
              <a16:creationId xmlns:a16="http://schemas.microsoft.com/office/drawing/2014/main" id="{B4EAB04F-F9E2-4B39-8E76-168FF4113355}"/>
            </a:ext>
          </a:extLst>
        </xdr:cNvPr>
        <xdr:cNvSpPr txBox="1"/>
      </xdr:nvSpPr>
      <xdr:spPr>
        <a:xfrm>
          <a:off x="6543675" y="1562101"/>
          <a:ext cx="809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MONTHLY</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85725</xdr:colOff>
      <xdr:row>15</xdr:row>
      <xdr:rowOff>66675</xdr:rowOff>
    </xdr:from>
    <xdr:to>
      <xdr:col>3</xdr:col>
      <xdr:colOff>323850</xdr:colOff>
      <xdr:row>22</xdr:row>
      <xdr:rowOff>209550</xdr:rowOff>
    </xdr:to>
    <mc:AlternateContent xmlns:mc="http://schemas.openxmlformats.org/markup-compatibility/2006">
      <mc:Choice xmlns:a14="http://schemas.microsoft.com/office/drawing/2010/main" Requires="a14">
        <xdr:graphicFrame macro="">
          <xdr:nvGraphicFramePr>
            <xdr:cNvPr id="2" name="SALE TYPE">
              <a:extLst>
                <a:ext uri="{FF2B5EF4-FFF2-40B4-BE49-F238E27FC236}">
                  <a16:creationId xmlns:a16="http://schemas.microsoft.com/office/drawing/2014/main" id="{6F625950-F495-5A66-5806-D02611853CE4}"/>
                </a:ext>
              </a:extLst>
            </xdr:cNvPr>
            <xdr:cNvGraphicFramePr/>
          </xdr:nvGraphicFramePr>
          <xdr:xfrm>
            <a:off x="0" y="0"/>
            <a:ext cx="0" cy="0"/>
          </xdr:xfrm>
          <a:graphic>
            <a:graphicData uri="http://schemas.microsoft.com/office/drawing/2010/slicer">
              <sle:slicer xmlns:sle="http://schemas.microsoft.com/office/drawing/2010/slicer" name="SALE TYPE"/>
            </a:graphicData>
          </a:graphic>
        </xdr:graphicFrame>
      </mc:Choice>
      <mc:Fallback>
        <xdr:sp macro="" textlink="">
          <xdr:nvSpPr>
            <xdr:cNvPr id="0" name=""/>
            <xdr:cNvSpPr>
              <a:spLocks noTextEdit="1"/>
            </xdr:cNvSpPr>
          </xdr:nvSpPr>
          <xdr:spPr>
            <a:xfrm>
              <a:off x="3190875" y="3352800"/>
              <a:ext cx="1076325"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428625</xdr:colOff>
      <xdr:row>15</xdr:row>
      <xdr:rowOff>76200</xdr:rowOff>
    </xdr:from>
    <xdr:to>
      <xdr:col>3</xdr:col>
      <xdr:colOff>1371600</xdr:colOff>
      <xdr:row>21</xdr:row>
      <xdr:rowOff>142875</xdr:rowOff>
    </xdr:to>
    <mc:AlternateContent xmlns:mc="http://schemas.openxmlformats.org/markup-compatibility/2006">
      <mc:Choice xmlns:a14="http://schemas.microsoft.com/office/drawing/2010/main" Requires="a14">
        <xdr:graphicFrame macro="">
          <xdr:nvGraphicFramePr>
            <xdr:cNvPr id="3" name="PAYMENT MODE">
              <a:extLst>
                <a:ext uri="{FF2B5EF4-FFF2-40B4-BE49-F238E27FC236}">
                  <a16:creationId xmlns:a16="http://schemas.microsoft.com/office/drawing/2014/main" id="{37089EC8-69C3-A927-E46C-87E9A6E792DB}"/>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dr:sp macro="" textlink="">
          <xdr:nvSpPr>
            <xdr:cNvPr id="0" name=""/>
            <xdr:cNvSpPr>
              <a:spLocks noTextEdit="1"/>
            </xdr:cNvSpPr>
          </xdr:nvSpPr>
          <xdr:spPr>
            <a:xfrm>
              <a:off x="4371975" y="3362325"/>
              <a:ext cx="942975" cy="138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1466850</xdr:colOff>
      <xdr:row>15</xdr:row>
      <xdr:rowOff>95251</xdr:rowOff>
    </xdr:from>
    <xdr:to>
      <xdr:col>4</xdr:col>
      <xdr:colOff>371475</xdr:colOff>
      <xdr:row>27</xdr:row>
      <xdr:rowOff>1</xdr:rowOff>
    </xdr:to>
    <mc:AlternateContent xmlns:mc="http://schemas.openxmlformats.org/markup-compatibility/2006">
      <mc:Choice xmlns:a14="http://schemas.microsoft.com/office/drawing/2010/main" Requires="a14">
        <xdr:graphicFrame macro="">
          <xdr:nvGraphicFramePr>
            <xdr:cNvPr id="5" name="MONTH">
              <a:extLst>
                <a:ext uri="{FF2B5EF4-FFF2-40B4-BE49-F238E27FC236}">
                  <a16:creationId xmlns:a16="http://schemas.microsoft.com/office/drawing/2014/main" id="{B50A4EE3-9CFC-66D0-9836-87BB7B0EA19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5410200" y="3381376"/>
              <a:ext cx="1009650" cy="253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561975</xdr:colOff>
      <xdr:row>15</xdr:row>
      <xdr:rowOff>104775</xdr:rowOff>
    </xdr:from>
    <xdr:to>
      <xdr:col>4</xdr:col>
      <xdr:colOff>1762125</xdr:colOff>
      <xdr:row>28</xdr:row>
      <xdr:rowOff>85725</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E7E4B40C-E366-AC78-8FCA-21398E71D7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610350" y="3390900"/>
              <a:ext cx="1200150" cy="2828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85725</xdr:colOff>
      <xdr:row>29</xdr:row>
      <xdr:rowOff>52387</xdr:rowOff>
    </xdr:from>
    <xdr:to>
      <xdr:col>4</xdr:col>
      <xdr:colOff>1714500</xdr:colOff>
      <xdr:row>41</xdr:row>
      <xdr:rowOff>166687</xdr:rowOff>
    </xdr:to>
    <xdr:graphicFrame macro="">
      <xdr:nvGraphicFramePr>
        <xdr:cNvPr id="7" name="Chart 6">
          <a:extLst>
            <a:ext uri="{FF2B5EF4-FFF2-40B4-BE49-F238E27FC236}">
              <a16:creationId xmlns:a16="http://schemas.microsoft.com/office/drawing/2014/main" id="{8AE7740B-045D-0155-0D3F-FA590CBBB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1666875</xdr:colOff>
      <xdr:row>20</xdr:row>
      <xdr:rowOff>61912</xdr:rowOff>
    </xdr:from>
    <xdr:to>
      <xdr:col>14</xdr:col>
      <xdr:colOff>28575</xdr:colOff>
      <xdr:row>32</xdr:row>
      <xdr:rowOff>176212</xdr:rowOff>
    </xdr:to>
    <xdr:graphicFrame macro="">
      <xdr:nvGraphicFramePr>
        <xdr:cNvPr id="8" name="Chart 7">
          <a:extLst>
            <a:ext uri="{FF2B5EF4-FFF2-40B4-BE49-F238E27FC236}">
              <a16:creationId xmlns:a16="http://schemas.microsoft.com/office/drawing/2014/main" id="{49DAA81C-6510-1077-4A6C-3178B65B0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47625</xdr:colOff>
          <xdr:row>15</xdr:row>
          <xdr:rowOff>142875</xdr:rowOff>
        </xdr:from>
        <xdr:to>
          <xdr:col>11</xdr:col>
          <xdr:colOff>1143000</xdr:colOff>
          <xdr:row>17</xdr:row>
          <xdr:rowOff>76200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15</xdr:row>
          <xdr:rowOff>133350</xdr:rowOff>
        </xdr:from>
        <xdr:to>
          <xdr:col>13</xdr:col>
          <xdr:colOff>142875</xdr:colOff>
          <xdr:row>17</xdr:row>
          <xdr:rowOff>66675</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B1FEDB4D-EF6F-5A26-F295-04A330F4FC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xdr:colOff>
          <xdr:row>15</xdr:row>
          <xdr:rowOff>142875</xdr:rowOff>
        </xdr:from>
        <xdr:to>
          <xdr:col>14</xdr:col>
          <xdr:colOff>123825</xdr:colOff>
          <xdr:row>17</xdr:row>
          <xdr:rowOff>76200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4B58200B-E1B6-4DA3-6480-CF51ECC85A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 %</a:t>
              </a:r>
            </a:p>
          </xdr:txBody>
        </xdr:sp>
        <xdr:clientData/>
      </xdr:twoCellAnchor>
    </mc:Choice>
    <mc:Fallback/>
  </mc:AlternateContent>
  <xdr:twoCellAnchor>
    <xdr:from>
      <xdr:col>26</xdr:col>
      <xdr:colOff>466725</xdr:colOff>
      <xdr:row>14</xdr:row>
      <xdr:rowOff>209550</xdr:rowOff>
    </xdr:from>
    <xdr:to>
      <xdr:col>30</xdr:col>
      <xdr:colOff>114300</xdr:colOff>
      <xdr:row>27</xdr:row>
      <xdr:rowOff>214312</xdr:rowOff>
    </xdr:to>
    <xdr:graphicFrame macro="">
      <xdr:nvGraphicFramePr>
        <xdr:cNvPr id="9" name="Chart 8">
          <a:extLst>
            <a:ext uri="{FF2B5EF4-FFF2-40B4-BE49-F238E27FC236}">
              <a16:creationId xmlns:a16="http://schemas.microsoft.com/office/drawing/2014/main" id="{3D6B9408-F320-D998-77C7-E56145888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26</xdr:col>
          <xdr:colOff>38100</xdr:colOff>
          <xdr:row>15</xdr:row>
          <xdr:rowOff>9525</xdr:rowOff>
        </xdr:from>
        <xdr:to>
          <xdr:col>26</xdr:col>
          <xdr:colOff>371475</xdr:colOff>
          <xdr:row>27</xdr:row>
          <xdr:rowOff>190500</xdr:rowOff>
        </xdr:to>
        <xdr:sp macro="" textlink="">
          <xdr:nvSpPr>
            <xdr:cNvPr id="1033" name="Scroll Bar 9" hidden="1">
              <a:extLst>
                <a:ext uri="{63B3BB69-23CF-44E3-9099-C40C66FF867C}">
                  <a14:compatExt spid="_x0000_s1033"/>
                </a:ext>
                <a:ext uri="{FF2B5EF4-FFF2-40B4-BE49-F238E27FC236}">
                  <a16:creationId xmlns:a16="http://schemas.microsoft.com/office/drawing/2014/main" id="{00000000-0008-0000-0300-000009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38</xdr:col>
      <xdr:colOff>80962</xdr:colOff>
      <xdr:row>5</xdr:row>
      <xdr:rowOff>214312</xdr:rowOff>
    </xdr:from>
    <xdr:to>
      <xdr:col>39</xdr:col>
      <xdr:colOff>2000250</xdr:colOff>
      <xdr:row>18</xdr:row>
      <xdr:rowOff>109537</xdr:rowOff>
    </xdr:to>
    <xdr:graphicFrame macro="">
      <xdr:nvGraphicFramePr>
        <xdr:cNvPr id="11" name="Chart 10">
          <a:extLst>
            <a:ext uri="{FF2B5EF4-FFF2-40B4-BE49-F238E27FC236}">
              <a16:creationId xmlns:a16="http://schemas.microsoft.com/office/drawing/2014/main" id="{D2FA8400-12DD-4251-3981-A78E0E7E0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80962</xdr:colOff>
      <xdr:row>5</xdr:row>
      <xdr:rowOff>138112</xdr:rowOff>
    </xdr:from>
    <xdr:to>
      <xdr:col>43</xdr:col>
      <xdr:colOff>2066925</xdr:colOff>
      <xdr:row>18</xdr:row>
      <xdr:rowOff>33337</xdr:rowOff>
    </xdr:to>
    <xdr:graphicFrame macro="">
      <xdr:nvGraphicFramePr>
        <xdr:cNvPr id="12" name="Chart 11">
          <a:extLst>
            <a:ext uri="{FF2B5EF4-FFF2-40B4-BE49-F238E27FC236}">
              <a16:creationId xmlns:a16="http://schemas.microsoft.com/office/drawing/2014/main" id="{7D91FDB5-0C76-3651-1352-6CFB8A42C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h Godin" refreshedDate="44699.448176851853" createdVersion="7" refreshedVersion="7" minRefreshableVersion="3" recordCount="10492" xr:uid="{8906DE85-E249-457B-A031-FF6CF3410445}">
  <cacheSource type="worksheet">
    <worksheetSource ref="A1:P1048576" sheet="Input Data"/>
  </cacheSource>
  <cacheFields count="18">
    <cacheField name="DATE" numFmtId="0">
      <sharedItems containsNonDate="0" containsDate="1" containsString="0" containsBlank="1" minDate="2021-01-01T00:00:00" maxDate="2049-09-21T00:00:00" count="10491">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d v="2044-03-21T00:00:00"/>
        <d v="2044-03-22T00:00:00"/>
        <d v="2044-03-23T00:00:00"/>
        <d v="2044-03-24T00:00:00"/>
        <d v="2044-03-25T00:00:00"/>
        <d v="2044-03-26T00:00:00"/>
        <d v="2044-03-27T00:00:00"/>
        <d v="2044-03-28T00:00:00"/>
        <d v="2044-03-29T00:00:00"/>
        <d v="2044-03-30T00:00:00"/>
        <d v="2044-03-31T00:00:00"/>
        <d v="2044-04-01T00:00:00"/>
        <d v="2044-04-02T00:00:00"/>
        <d v="2044-04-03T00:00:00"/>
        <d v="2044-04-04T00:00:00"/>
        <d v="2044-04-05T00:00:00"/>
        <d v="2044-04-06T00:00:00"/>
        <d v="2044-04-07T00:00:00"/>
        <d v="2044-04-08T00:00:00"/>
        <d v="2044-04-09T00:00:00"/>
        <d v="2044-04-10T00:00:00"/>
        <d v="2044-04-11T00:00:00"/>
        <d v="2044-04-12T00:00:00"/>
        <d v="2044-04-13T00:00:00"/>
        <d v="2044-04-14T00:00:00"/>
        <d v="2044-04-15T00:00:00"/>
        <d v="2044-04-16T00:00:00"/>
        <d v="2044-04-17T00:00:00"/>
        <d v="2044-04-18T00:00:00"/>
        <d v="2044-04-19T00:00:00"/>
        <d v="2044-04-20T00:00:00"/>
        <d v="2044-04-21T00:00:00"/>
        <d v="2044-04-22T00:00:00"/>
        <d v="2044-04-23T00:00:00"/>
        <d v="2044-04-24T00:00:00"/>
        <d v="2044-04-25T00:00:00"/>
        <d v="2044-04-26T00:00:00"/>
        <d v="2044-04-27T00:00:00"/>
        <d v="2044-04-28T00:00:00"/>
        <d v="2044-04-29T00:00:00"/>
        <d v="2044-04-30T00:00:00"/>
        <d v="2044-05-01T00:00:00"/>
        <d v="2044-05-02T00:00:00"/>
        <d v="2044-05-03T00:00:00"/>
        <d v="2044-05-04T00:00:00"/>
        <d v="2044-05-05T00:00:00"/>
        <d v="2044-05-06T00:00:00"/>
        <d v="2044-05-07T00:00:00"/>
        <d v="2044-05-08T00:00:00"/>
        <d v="2044-05-09T00:00:00"/>
        <d v="2044-05-10T00:00:00"/>
        <d v="2044-05-11T00:00:00"/>
        <d v="2044-05-12T00:00:00"/>
        <d v="2044-05-13T00:00:00"/>
        <d v="2044-05-14T00:00:00"/>
        <d v="2044-05-15T00:00:00"/>
        <d v="2044-05-16T00:00:00"/>
        <d v="2044-05-17T00:00:00"/>
        <d v="2044-05-18T00:00:00"/>
        <d v="2044-05-19T00:00:00"/>
        <d v="2044-05-20T00:00:00"/>
        <d v="2044-05-21T00:00:00"/>
        <d v="2044-05-22T00:00:00"/>
        <d v="2044-05-23T00:00:00"/>
        <d v="2044-05-24T00:00:00"/>
        <d v="2044-05-25T00:00:00"/>
        <d v="2044-05-26T00:00:00"/>
        <d v="2044-05-27T00:00:00"/>
        <d v="2044-05-28T00:00:00"/>
        <d v="2044-05-29T00:00:00"/>
        <d v="2044-05-30T00:00:00"/>
        <d v="2044-05-31T00:00:00"/>
        <d v="2044-06-01T00:00:00"/>
        <d v="2044-06-02T00:00:00"/>
        <d v="2044-06-03T00:00:00"/>
        <d v="2044-06-04T00:00:00"/>
        <d v="2044-06-05T00:00:00"/>
        <d v="2044-06-06T00:00:00"/>
        <d v="2044-06-07T00:00:00"/>
        <d v="2044-06-08T00:00:00"/>
        <d v="2044-06-09T00:00:00"/>
        <d v="2044-06-10T00:00:00"/>
        <d v="2044-06-11T00:00:00"/>
        <d v="2044-06-12T00:00:00"/>
        <d v="2044-06-13T00:00:00"/>
        <d v="2044-06-14T00:00:00"/>
        <d v="2044-06-15T00:00:00"/>
        <d v="2044-06-16T00:00:00"/>
        <d v="2044-06-17T00:00:00"/>
        <d v="2044-06-18T00:00:00"/>
        <d v="2044-06-19T00:00:00"/>
        <d v="2044-06-20T00:00:00"/>
        <d v="2044-06-21T00:00:00"/>
        <d v="2044-06-22T00:00:00"/>
        <d v="2044-06-23T00:00:00"/>
        <d v="2044-06-24T00:00:00"/>
        <d v="2044-06-25T00:00:00"/>
        <d v="2044-06-26T00:00:00"/>
        <d v="2044-06-27T00:00:00"/>
        <d v="2044-06-28T00:00:00"/>
        <d v="2044-06-29T00:00:00"/>
        <d v="2044-06-30T00:00:00"/>
        <d v="2044-07-01T00:00:00"/>
        <d v="2044-07-02T00:00:00"/>
        <d v="2044-07-03T00:00:00"/>
        <d v="2044-07-04T00:00:00"/>
        <d v="2044-07-05T00:00:00"/>
        <d v="2044-07-06T00:00:00"/>
        <d v="2044-07-07T00:00:00"/>
        <d v="2044-07-08T00:00:00"/>
        <d v="2044-07-09T00:00:00"/>
        <d v="2044-07-10T00:00:00"/>
        <d v="2044-07-11T00:00:00"/>
        <d v="2044-07-12T00:00:00"/>
        <d v="2044-07-13T00:00:00"/>
        <d v="2044-07-14T00:00:00"/>
        <d v="2044-07-15T00:00:00"/>
        <d v="2044-07-16T00:00:00"/>
        <d v="2044-07-17T00:00:00"/>
        <d v="2044-07-18T00:00:00"/>
        <d v="2044-07-19T00:00:00"/>
        <d v="2044-07-20T00:00:00"/>
        <d v="2044-07-21T00:00:00"/>
        <d v="2044-07-22T00:00:00"/>
        <d v="2044-07-23T00:00:00"/>
        <d v="2044-07-24T00:00:00"/>
        <d v="2044-07-25T00:00:00"/>
        <d v="2044-07-26T00:00:00"/>
        <d v="2044-07-27T00:00:00"/>
        <d v="2044-07-28T00:00:00"/>
        <d v="2044-07-29T00:00:00"/>
        <d v="2044-07-30T00:00:00"/>
        <d v="2044-07-31T00:00:00"/>
        <d v="2044-08-01T00:00:00"/>
        <d v="2044-08-02T00:00:00"/>
        <d v="2044-08-03T00:00:00"/>
        <d v="2044-08-04T00:00:00"/>
        <d v="2044-08-05T00:00:00"/>
        <d v="2044-08-06T00:00:00"/>
        <d v="2044-08-07T00:00:00"/>
        <d v="2044-08-08T00:00:00"/>
        <d v="2044-08-09T00:00:00"/>
        <d v="2044-08-10T00:00:00"/>
        <d v="2044-08-11T00:00:00"/>
        <d v="2044-08-12T00:00:00"/>
        <d v="2044-08-13T00:00:00"/>
        <d v="2044-08-14T00:00:00"/>
        <d v="2044-08-15T00:00:00"/>
        <d v="2044-08-16T00:00:00"/>
        <d v="2044-08-17T00:00:00"/>
        <d v="2044-08-18T00:00:00"/>
        <d v="2044-08-19T00:00:00"/>
        <d v="2044-08-20T00:00:00"/>
        <d v="2044-08-21T00:00:00"/>
        <d v="2044-08-22T00:00:00"/>
        <d v="2044-08-23T00:00:00"/>
        <d v="2044-08-24T00:00:00"/>
        <d v="2044-08-25T00:00:00"/>
        <d v="2044-08-26T00:00:00"/>
        <d v="2044-08-27T00:00:00"/>
        <d v="2044-08-28T00:00:00"/>
        <d v="2044-08-29T00:00:00"/>
        <d v="2044-08-30T00:00:00"/>
        <d v="2044-08-31T00:00:00"/>
        <d v="2044-09-01T00:00:00"/>
        <d v="2044-09-02T00:00:00"/>
        <d v="2044-09-03T00:00:00"/>
        <d v="2044-09-04T00:00:00"/>
        <d v="2044-09-05T00:00:00"/>
        <d v="2044-09-06T00:00:00"/>
        <d v="2044-09-07T00:00:00"/>
        <d v="2044-09-08T00:00:00"/>
        <d v="2044-09-09T00:00:00"/>
        <d v="2044-09-10T00:00:00"/>
        <d v="2044-09-11T00:00:00"/>
        <d v="2044-09-12T00:00:00"/>
        <d v="2044-09-13T00:00:00"/>
        <d v="2044-09-14T00:00:00"/>
        <d v="2044-09-15T00:00:00"/>
        <d v="2044-09-16T00:00:00"/>
        <d v="2044-09-17T00:00:00"/>
        <d v="2044-09-18T00:00:00"/>
        <d v="2044-09-19T00:00:00"/>
        <d v="2044-09-20T00:00:00"/>
        <d v="2044-09-21T00:00:00"/>
        <d v="2044-09-22T00:00:00"/>
        <d v="2044-09-23T00:00:00"/>
        <d v="2044-09-24T00:00:00"/>
        <d v="2044-09-25T00:00:00"/>
        <d v="2044-09-26T00:00:00"/>
        <d v="2044-09-27T00:00:00"/>
        <d v="2044-09-28T00:00:00"/>
        <d v="2044-09-29T00:00:00"/>
        <d v="2044-09-30T00:00:00"/>
        <d v="2044-10-01T00:00:00"/>
        <d v="2044-10-02T00:00:00"/>
        <d v="2044-10-03T00:00:00"/>
        <d v="2044-10-04T00:00:00"/>
        <d v="2044-10-05T00:00:00"/>
        <d v="2044-10-06T00:00:00"/>
        <d v="2044-10-07T00:00:00"/>
        <d v="2044-10-08T00:00:00"/>
        <d v="2044-10-09T00:00:00"/>
        <d v="2044-10-10T00:00:00"/>
        <d v="2044-10-11T00:00:00"/>
        <d v="2044-10-12T00:00:00"/>
        <d v="2044-10-13T00:00:00"/>
        <d v="2044-10-14T00:00:00"/>
        <d v="2044-10-15T00:00:00"/>
        <d v="2044-10-16T00:00:00"/>
        <d v="2044-10-17T00:00:00"/>
        <d v="2044-10-18T00:00:00"/>
        <d v="2044-10-19T00:00:00"/>
        <d v="2044-10-20T00:00:00"/>
        <d v="2044-10-21T00:00:00"/>
        <d v="2044-10-22T00:00:00"/>
        <d v="2044-10-23T00:00:00"/>
        <d v="2044-10-24T00:00:00"/>
        <d v="2044-10-25T00:00:00"/>
        <d v="2044-10-26T00:00:00"/>
        <d v="2044-10-27T00:00:00"/>
        <d v="2044-10-28T00:00:00"/>
        <d v="2044-10-29T00:00:00"/>
        <d v="2044-10-30T00:00:00"/>
        <d v="2044-10-31T00:00:00"/>
        <d v="2044-11-01T00:00:00"/>
        <d v="2044-11-02T00:00:00"/>
        <d v="2044-11-03T00:00:00"/>
        <d v="2044-11-04T00:00:00"/>
        <d v="2044-11-05T00:00:00"/>
        <d v="2044-11-06T00:00:00"/>
        <d v="2044-11-07T00:00:00"/>
        <d v="2044-11-08T00:00:00"/>
        <d v="2044-11-09T00:00:00"/>
        <d v="2044-11-10T00:00:00"/>
        <d v="2044-11-11T00:00:00"/>
        <d v="2044-11-12T00:00:00"/>
        <d v="2044-11-13T00:00:00"/>
        <d v="2044-11-14T00:00:00"/>
        <d v="2044-11-15T00:00:00"/>
        <d v="2044-11-16T00:00:00"/>
        <d v="2044-11-17T00:00:00"/>
        <d v="2044-11-18T00:00:00"/>
        <d v="2044-11-19T00:00:00"/>
        <d v="2044-11-20T00:00:00"/>
        <d v="2044-11-21T00:00:00"/>
        <d v="2044-11-22T00:00:00"/>
        <d v="2044-11-23T00:00:00"/>
        <d v="2044-11-24T00:00:00"/>
        <d v="2044-11-25T00:00:00"/>
        <d v="2044-11-26T00:00:00"/>
        <d v="2044-11-27T00:00:00"/>
        <d v="2044-11-28T00:00:00"/>
        <d v="2044-11-29T00:00:00"/>
        <d v="2044-11-30T00:00:00"/>
        <d v="2044-12-01T00:00:00"/>
        <d v="2044-12-02T00:00:00"/>
        <d v="2044-12-03T00:00:00"/>
        <d v="2044-12-04T00:00:00"/>
        <d v="2044-12-05T00:00:00"/>
        <d v="2044-12-06T00:00:00"/>
        <d v="2044-12-07T00:00:00"/>
        <d v="2044-12-08T00:00:00"/>
        <d v="2044-12-09T00:00:00"/>
        <d v="2044-12-10T00:00:00"/>
        <d v="2044-12-11T00:00:00"/>
        <d v="2044-12-12T00:00:00"/>
        <d v="2044-12-13T00:00:00"/>
        <d v="2044-12-14T00:00:00"/>
        <d v="2044-12-15T00:00:00"/>
        <d v="2044-12-16T00:00:00"/>
        <d v="2044-12-17T00:00:00"/>
        <d v="2044-12-18T00:00:00"/>
        <d v="2044-12-19T00:00:00"/>
        <d v="2044-12-20T00:00:00"/>
        <d v="2044-12-21T00:00:00"/>
        <d v="2044-12-22T00:00:00"/>
        <d v="2044-12-23T00:00:00"/>
        <d v="2044-12-24T00:00:00"/>
        <d v="2044-12-25T00:00:00"/>
        <d v="2044-12-26T00:00:00"/>
        <d v="2044-12-27T00:00:00"/>
        <d v="2044-12-28T00:00:00"/>
        <d v="2044-12-29T00:00:00"/>
        <d v="2044-12-30T00:00:00"/>
        <d v="2044-12-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5-02-01T00:00:00"/>
        <d v="2045-02-02T00:00:00"/>
        <d v="2045-02-03T00:00:00"/>
        <d v="2045-02-04T00:00:00"/>
        <d v="2045-02-05T00:00:00"/>
        <d v="2045-02-06T00:00:00"/>
        <d v="2045-02-07T00:00:00"/>
        <d v="2045-02-08T00:00:00"/>
        <d v="2045-02-09T00:00:00"/>
        <d v="2045-02-10T00:00:00"/>
        <d v="2045-02-11T00:00:00"/>
        <d v="2045-02-12T00:00:00"/>
        <d v="2045-02-13T00:00:00"/>
        <d v="2045-02-14T00:00:00"/>
        <d v="2045-02-15T00:00:00"/>
        <d v="2045-02-16T00:00:00"/>
        <d v="2045-02-17T00:00:00"/>
        <d v="2045-02-18T00:00:00"/>
        <d v="2045-02-19T00:00:00"/>
        <d v="2045-02-20T00:00:00"/>
        <d v="2045-02-21T00:00:00"/>
        <d v="2045-02-22T00:00:00"/>
        <d v="2045-02-23T00:00:00"/>
        <d v="2045-02-24T00:00:00"/>
        <d v="2045-02-25T00:00:00"/>
        <d v="2045-02-26T00:00:00"/>
        <d v="2045-02-27T00:00:00"/>
        <d v="2045-02-28T00:00:00"/>
        <d v="2045-03-01T00:00:00"/>
        <d v="2045-03-02T00:00:00"/>
        <d v="2045-03-03T00:00:00"/>
        <d v="2045-03-04T00:00:00"/>
        <d v="2045-03-05T00:00:00"/>
        <d v="2045-03-06T00:00:00"/>
        <d v="2045-03-07T00:00:00"/>
        <d v="2045-03-08T00:00:00"/>
        <d v="2045-03-09T00:00:00"/>
        <d v="2045-03-10T00:00:00"/>
        <d v="2045-03-11T00:00:00"/>
        <d v="2045-03-12T00:00:00"/>
        <d v="2045-03-13T00:00:00"/>
        <d v="2045-03-14T00:00:00"/>
        <d v="2045-03-15T00:00:00"/>
        <d v="2045-03-16T00:00:00"/>
        <d v="2045-03-17T00:00:00"/>
        <d v="2045-03-18T00:00:00"/>
        <d v="2045-03-19T00:00:00"/>
        <d v="2045-03-20T00:00:00"/>
        <d v="2045-03-21T00:00:00"/>
        <d v="2045-03-22T00:00:00"/>
        <d v="2045-03-23T00:00:00"/>
        <d v="2045-03-24T00:00:00"/>
        <d v="2045-03-25T00:00:00"/>
        <d v="2045-03-26T00:00:00"/>
        <d v="2045-03-27T00:00:00"/>
        <d v="2045-03-28T00:00:00"/>
        <d v="2045-03-29T00:00:00"/>
        <d v="2045-03-30T00:00:00"/>
        <d v="2045-03-31T00:00:00"/>
        <d v="2045-04-01T00:00:00"/>
        <d v="2045-04-02T00:00:00"/>
        <d v="2045-04-03T00:00:00"/>
        <d v="2045-04-04T00:00:00"/>
        <d v="2045-04-05T00:00:00"/>
        <d v="2045-04-06T00:00:00"/>
        <d v="2045-04-07T00:00:00"/>
        <d v="2045-04-08T00:00:00"/>
        <d v="2045-04-09T00:00:00"/>
        <d v="2045-04-10T00:00:00"/>
        <d v="2045-04-11T00:00:00"/>
        <d v="2045-04-12T00:00:00"/>
        <d v="2045-04-13T00:00:00"/>
        <d v="2045-04-14T00:00:00"/>
        <d v="2045-04-15T00:00:00"/>
        <d v="2045-04-16T00:00:00"/>
        <d v="2045-04-17T00:00:00"/>
        <d v="2045-04-18T00:00:00"/>
        <d v="2045-04-19T00:00:00"/>
        <d v="2045-04-20T00:00:00"/>
        <d v="2045-04-21T00:00:00"/>
        <d v="2045-04-22T00:00:00"/>
        <d v="2045-04-23T00:00:00"/>
        <d v="2045-04-24T00:00:00"/>
        <d v="2045-04-25T00:00:00"/>
        <d v="2045-04-26T00:00:00"/>
        <d v="2045-04-27T00:00:00"/>
        <d v="2045-04-28T00:00:00"/>
        <d v="2045-04-29T00:00:00"/>
        <d v="2045-04-30T00:00:00"/>
        <d v="2045-05-01T00:00:00"/>
        <d v="2045-05-02T00:00:00"/>
        <d v="2045-05-03T00:00:00"/>
        <d v="2045-05-04T00:00:00"/>
        <d v="2045-05-05T00:00:00"/>
        <d v="2045-05-06T00:00:00"/>
        <d v="2045-05-07T00:00:00"/>
        <d v="2045-05-08T00:00:00"/>
        <d v="2045-05-09T00:00:00"/>
        <d v="2045-05-10T00:00:00"/>
        <d v="2045-05-11T00:00:00"/>
        <d v="2045-05-12T00:00:00"/>
        <d v="2045-05-13T00:00:00"/>
        <d v="2045-05-14T00:00:00"/>
        <d v="2045-05-15T00:00:00"/>
        <d v="2045-05-16T00:00:00"/>
        <d v="2045-05-17T00:00:00"/>
        <d v="2045-05-18T00:00:00"/>
        <d v="2045-05-19T00:00:00"/>
        <d v="2045-05-20T00:00:00"/>
        <d v="2045-05-21T00:00:00"/>
        <d v="2045-05-22T00:00:00"/>
        <d v="2045-05-23T00:00:00"/>
        <d v="2045-05-24T00:00:00"/>
        <d v="2045-05-25T00:00:00"/>
        <d v="2045-05-26T00:00:00"/>
        <d v="2045-05-27T00:00:00"/>
        <d v="2045-05-28T00:00:00"/>
        <d v="2045-05-29T00:00:00"/>
        <d v="2045-05-30T00:00:00"/>
        <d v="2045-05-31T00:00:00"/>
        <d v="2045-06-01T00:00:00"/>
        <d v="2045-06-02T00:00:00"/>
        <d v="2045-06-03T00:00:00"/>
        <d v="2045-06-04T00:00:00"/>
        <d v="2045-06-05T00:00:00"/>
        <d v="2045-06-06T00:00:00"/>
        <d v="2045-06-07T00:00:00"/>
        <d v="2045-06-08T00:00:00"/>
        <d v="2045-06-09T00:00:00"/>
        <d v="2045-06-10T00:00:00"/>
        <d v="2045-06-11T00:00:00"/>
        <d v="2045-06-12T00:00:00"/>
        <d v="2045-06-13T00:00:00"/>
        <d v="2045-06-14T00:00:00"/>
        <d v="2045-06-15T00:00:00"/>
        <d v="2045-06-16T00:00:00"/>
        <d v="2045-06-17T00:00:00"/>
        <d v="2045-06-18T00:00:00"/>
        <d v="2045-06-19T00:00:00"/>
        <d v="2045-06-20T00:00:00"/>
        <d v="2045-06-21T00:00:00"/>
        <d v="2045-06-22T00:00:00"/>
        <d v="2045-06-23T00:00:00"/>
        <d v="2045-06-24T00:00:00"/>
        <d v="2045-06-25T00:00:00"/>
        <d v="2045-06-26T00:00:00"/>
        <d v="2045-06-27T00:00:00"/>
        <d v="2045-06-28T00:00:00"/>
        <d v="2045-06-29T00:00:00"/>
        <d v="2045-06-30T00:00:00"/>
        <d v="2045-07-01T00:00:00"/>
        <d v="2045-07-02T00:00:00"/>
        <d v="2045-07-03T00:00:00"/>
        <d v="2045-07-04T00:00:00"/>
        <d v="2045-07-05T00:00:00"/>
        <d v="2045-07-06T00:00:00"/>
        <d v="2045-07-07T00:00:00"/>
        <d v="2045-07-08T00:00:00"/>
        <d v="2045-07-09T00:00:00"/>
        <d v="2045-07-10T00:00:00"/>
        <d v="2045-07-11T00:00:00"/>
        <d v="2045-07-12T00:00:00"/>
        <d v="2045-07-13T00:00:00"/>
        <d v="2045-07-14T00:00:00"/>
        <d v="2045-07-15T00:00:00"/>
        <d v="2045-07-16T00:00:00"/>
        <d v="2045-07-17T00:00:00"/>
        <d v="2045-07-18T00:00:00"/>
        <d v="2045-07-19T00:00:00"/>
        <d v="2045-07-20T00:00:00"/>
        <d v="2045-07-21T00:00:00"/>
        <d v="2045-07-22T00:00:00"/>
        <d v="2045-07-23T00:00:00"/>
        <d v="2045-07-24T00:00:00"/>
        <d v="2045-07-25T00:00:00"/>
        <d v="2045-07-26T00:00:00"/>
        <d v="2045-07-27T00:00:00"/>
        <d v="2045-07-28T00:00:00"/>
        <d v="2045-07-29T00:00:00"/>
        <d v="2045-07-30T00:00:00"/>
        <d v="2045-07-31T00:00:00"/>
        <d v="2045-08-01T00:00:00"/>
        <d v="2045-08-02T00:00:00"/>
        <d v="2045-08-03T00:00:00"/>
        <d v="2045-08-04T00:00:00"/>
        <d v="2045-08-05T00:00:00"/>
        <d v="2045-08-06T00:00:00"/>
        <d v="2045-08-07T00:00:00"/>
        <d v="2045-08-08T00:00:00"/>
        <d v="2045-08-09T00:00:00"/>
        <d v="2045-08-10T00:00:00"/>
        <d v="2045-08-11T00:00:00"/>
        <d v="2045-08-12T00:00:00"/>
        <d v="2045-08-13T00:00:00"/>
        <d v="2045-08-14T00:00:00"/>
        <d v="2045-08-15T00:00:00"/>
        <d v="2045-08-16T00:00:00"/>
        <d v="2045-08-17T00:00:00"/>
        <d v="2045-08-18T00:00:00"/>
        <d v="2045-08-19T00:00:00"/>
        <d v="2045-08-20T00:00:00"/>
        <d v="2045-08-21T00:00:00"/>
        <d v="2045-08-22T00:00:00"/>
        <d v="2045-08-23T00:00:00"/>
        <d v="2045-08-24T00:00:00"/>
        <d v="2045-08-25T00:00:00"/>
        <d v="2045-08-26T00:00:00"/>
        <d v="2045-08-27T00:00:00"/>
        <d v="2045-08-28T00:00:00"/>
        <d v="2045-08-29T00:00:00"/>
        <d v="2045-08-30T00:00:00"/>
        <d v="2045-08-31T00:00:00"/>
        <d v="2045-09-01T00:00:00"/>
        <d v="2045-09-02T00:00:00"/>
        <d v="2045-09-03T00:00:00"/>
        <d v="2045-09-04T00:00:00"/>
        <d v="2045-09-05T00:00:00"/>
        <d v="2045-09-06T00:00:00"/>
        <d v="2045-09-07T00:00:00"/>
        <d v="2045-09-08T00:00:00"/>
        <d v="2045-09-09T00:00:00"/>
        <d v="2045-09-10T00:00:00"/>
        <d v="2045-09-11T00:00:00"/>
        <d v="2045-09-12T00:00:00"/>
        <d v="2045-09-13T00:00:00"/>
        <d v="2045-09-14T00:00:00"/>
        <d v="2045-09-15T00:00:00"/>
        <d v="2045-09-16T00:00:00"/>
        <d v="2045-09-17T00:00:00"/>
        <d v="2045-09-18T00:00:00"/>
        <d v="2045-09-19T00:00:00"/>
        <d v="2045-09-20T00:00:00"/>
        <d v="2045-09-21T00:00:00"/>
        <d v="2045-09-22T00:00:00"/>
        <d v="2045-09-23T00:00:00"/>
        <d v="2045-09-24T00:00:00"/>
        <d v="2045-09-25T00:00:00"/>
        <d v="2045-09-26T00:00:00"/>
        <d v="2045-09-27T00:00:00"/>
        <d v="2045-09-28T00:00:00"/>
        <d v="2045-09-29T00:00:00"/>
        <d v="2045-09-30T00:00:00"/>
        <d v="2045-10-01T00:00:00"/>
        <d v="2045-10-02T00:00:00"/>
        <d v="2045-10-03T00:00:00"/>
        <d v="2045-10-04T00:00:00"/>
        <d v="2045-10-05T00:00:00"/>
        <d v="2045-10-06T00:00:00"/>
        <d v="2045-10-07T00:00:00"/>
        <d v="2045-10-08T00:00:00"/>
        <d v="2045-10-09T00:00:00"/>
        <d v="2045-10-10T00:00:00"/>
        <d v="2045-10-11T00:00:00"/>
        <d v="2045-10-12T00:00:00"/>
        <d v="2045-10-13T00:00:00"/>
        <d v="2045-10-14T00:00:00"/>
        <d v="2045-10-15T00:00:00"/>
        <d v="2045-10-16T00:00:00"/>
        <d v="2045-10-17T00:00:00"/>
        <d v="2045-10-18T00:00:00"/>
        <d v="2045-10-19T00:00:00"/>
        <d v="2045-10-20T00:00:00"/>
        <d v="2045-10-21T00:00:00"/>
        <d v="2045-10-22T00:00:00"/>
        <d v="2045-10-23T00:00:00"/>
        <d v="2045-10-24T00:00:00"/>
        <d v="2045-10-25T00:00:00"/>
        <d v="2045-10-26T00:00:00"/>
        <d v="2045-10-27T00:00:00"/>
        <d v="2045-10-28T00:00:00"/>
        <d v="2045-10-29T00:00:00"/>
        <d v="2045-10-30T00:00:00"/>
        <d v="2045-10-31T00:00:00"/>
        <d v="2045-11-01T00:00:00"/>
        <d v="2045-11-02T00:00:00"/>
        <d v="2045-11-03T00:00:00"/>
        <d v="2045-11-04T00:00:00"/>
        <d v="2045-11-05T00:00:00"/>
        <d v="2045-11-06T00:00:00"/>
        <d v="2045-11-07T00:00:00"/>
        <d v="2045-11-08T00:00:00"/>
        <d v="2045-11-09T00:00:00"/>
        <d v="2045-11-10T00:00:00"/>
        <d v="2045-11-11T00:00:00"/>
        <d v="2045-11-12T00:00:00"/>
        <d v="2045-11-13T00:00:00"/>
        <d v="2045-11-14T00:00:00"/>
        <d v="2045-11-15T00:00:00"/>
        <d v="2045-11-16T00:00:00"/>
        <d v="2045-11-17T00:00:00"/>
        <d v="2045-11-18T00:00:00"/>
        <d v="2045-11-19T00:00:00"/>
        <d v="2045-11-20T00:00:00"/>
        <d v="2045-11-21T00:00:00"/>
        <d v="2045-11-22T00:00:00"/>
        <d v="2045-11-23T00:00:00"/>
        <d v="2045-11-24T00:00:00"/>
        <d v="2045-11-25T00:00:00"/>
        <d v="2045-11-26T00:00:00"/>
        <d v="2045-11-27T00:00:00"/>
        <d v="2045-11-28T00:00:00"/>
        <d v="2045-11-29T00:00:00"/>
        <d v="2045-11-30T00:00:00"/>
        <d v="2045-12-01T00:00:00"/>
        <d v="2045-12-02T00:00:00"/>
        <d v="2045-12-03T00:00:00"/>
        <d v="2045-12-04T00:00:00"/>
        <d v="2045-12-05T00:00:00"/>
        <d v="2045-12-06T00:00:00"/>
        <d v="2045-12-07T00:00:00"/>
        <d v="2045-12-08T00:00:00"/>
        <d v="2045-12-09T00:00:00"/>
        <d v="2045-12-10T00:00:00"/>
        <d v="2045-12-11T00:00:00"/>
        <d v="2045-12-12T00:00:00"/>
        <d v="2045-12-13T00:00:00"/>
        <d v="2045-12-14T00:00:00"/>
        <d v="2045-12-15T00:00:00"/>
        <d v="2045-12-16T00:00:00"/>
        <d v="2045-12-17T00:00:00"/>
        <d v="2045-12-18T00:00:00"/>
        <d v="2045-12-19T00:00:00"/>
        <d v="2045-12-20T00:00:00"/>
        <d v="2045-12-21T00:00:00"/>
        <d v="2045-12-22T00:00:00"/>
        <d v="2045-12-23T00:00:00"/>
        <d v="2045-12-24T00:00:00"/>
        <d v="2045-12-25T00:00:00"/>
        <d v="2045-12-26T00:00:00"/>
        <d v="2045-12-27T00:00:00"/>
        <d v="2045-12-28T00:00:00"/>
        <d v="2045-12-29T00:00:00"/>
        <d v="2045-12-30T00:00:00"/>
        <d v="2045-12-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6-02-01T00:00:00"/>
        <d v="2046-02-02T00:00:00"/>
        <d v="2046-02-03T00:00:00"/>
        <d v="2046-02-04T00:00:00"/>
        <d v="2046-02-05T00:00:00"/>
        <d v="2046-02-06T00:00:00"/>
        <d v="2046-02-07T00:00:00"/>
        <d v="2046-02-08T00:00:00"/>
        <d v="2046-02-09T00:00:00"/>
        <d v="2046-02-10T00:00:00"/>
        <d v="2046-02-11T00:00:00"/>
        <d v="2046-02-12T00:00:00"/>
        <d v="2046-02-13T00:00:00"/>
        <d v="2046-02-14T00:00:00"/>
        <d v="2046-02-15T00:00:00"/>
        <d v="2046-02-16T00:00:00"/>
        <d v="2046-02-17T00:00:00"/>
        <d v="2046-02-18T00:00:00"/>
        <d v="2046-02-19T00:00:00"/>
        <d v="2046-02-20T00:00:00"/>
        <d v="2046-02-21T00:00:00"/>
        <d v="2046-02-22T00:00:00"/>
        <d v="2046-02-23T00:00:00"/>
        <d v="2046-02-24T00:00:00"/>
        <d v="2046-02-25T00:00:00"/>
        <d v="2046-02-26T00:00:00"/>
        <d v="2046-02-27T00:00:00"/>
        <d v="2046-02-28T00:00:00"/>
        <d v="2046-03-01T00:00:00"/>
        <d v="2046-03-02T00:00:00"/>
        <d v="2046-03-03T00:00:00"/>
        <d v="2046-03-04T00:00:00"/>
        <d v="2046-03-05T00:00:00"/>
        <d v="2046-03-06T00:00:00"/>
        <d v="2046-03-07T00:00:00"/>
        <d v="2046-03-08T00:00:00"/>
        <d v="2046-03-09T00:00:00"/>
        <d v="2046-03-10T00:00:00"/>
        <d v="2046-03-11T00:00:00"/>
        <d v="2046-03-12T00:00:00"/>
        <d v="2046-03-13T00:00:00"/>
        <d v="2046-03-14T00:00:00"/>
        <d v="2046-03-15T00:00:00"/>
        <d v="2046-03-16T00:00:00"/>
        <d v="2046-03-17T00:00:00"/>
        <d v="2046-03-18T00:00:00"/>
        <d v="2046-03-19T00:00:00"/>
        <d v="2046-03-20T00:00:00"/>
        <d v="2046-03-21T00:00:00"/>
        <d v="2046-03-22T00:00:00"/>
        <d v="2046-03-23T00:00:00"/>
        <d v="2046-03-24T00:00:00"/>
        <d v="2046-03-25T00:00:00"/>
        <d v="2046-03-26T00:00:00"/>
        <d v="2046-03-27T00:00:00"/>
        <d v="2046-03-28T00:00:00"/>
        <d v="2046-03-29T00:00:00"/>
        <d v="2046-03-30T00:00:00"/>
        <d v="2046-03-31T00:00:00"/>
        <d v="2046-04-01T00:00:00"/>
        <d v="2046-04-02T00:00:00"/>
        <d v="2046-04-03T00:00:00"/>
        <d v="2046-04-04T00:00:00"/>
        <d v="2046-04-05T00:00:00"/>
        <d v="2046-04-06T00:00:00"/>
        <d v="2046-04-07T00:00:00"/>
        <d v="2046-04-08T00:00:00"/>
        <d v="2046-04-09T00:00:00"/>
        <d v="2046-04-10T00:00:00"/>
        <d v="2046-04-11T00:00:00"/>
        <d v="2046-04-12T00:00:00"/>
        <d v="2046-04-13T00:00:00"/>
        <d v="2046-04-14T00:00:00"/>
        <d v="2046-04-15T00:00:00"/>
        <d v="2046-04-16T00:00:00"/>
        <d v="2046-04-17T00:00:00"/>
        <d v="2046-04-18T00:00:00"/>
        <d v="2046-04-19T00:00:00"/>
        <d v="2046-04-20T00:00:00"/>
        <d v="2046-04-21T00:00:00"/>
        <d v="2046-04-22T00:00:00"/>
        <d v="2046-04-23T00:00:00"/>
        <d v="2046-04-24T00:00:00"/>
        <d v="2046-04-25T00:00:00"/>
        <d v="2046-04-26T00:00:00"/>
        <d v="2046-04-27T00:00:00"/>
        <d v="2046-04-28T00:00:00"/>
        <d v="2046-04-29T00:00:00"/>
        <d v="2046-04-30T00:00:00"/>
        <d v="2046-05-01T00:00:00"/>
        <d v="2046-05-02T00:00:00"/>
        <d v="2046-05-03T00:00:00"/>
        <d v="2046-05-04T00:00:00"/>
        <d v="2046-05-05T00:00:00"/>
        <d v="2046-05-06T00:00:00"/>
        <d v="2046-05-07T00:00:00"/>
        <d v="2046-05-08T00:00:00"/>
        <d v="2046-05-09T00:00:00"/>
        <d v="2046-05-10T00:00:00"/>
        <d v="2046-05-11T00:00:00"/>
        <d v="2046-05-12T00:00:00"/>
        <d v="2046-05-13T00:00:00"/>
        <d v="2046-05-14T00:00:00"/>
        <d v="2046-05-15T00:00:00"/>
        <d v="2046-05-16T00:00:00"/>
        <d v="2046-05-17T00:00:00"/>
        <d v="2046-05-18T00:00:00"/>
        <d v="2046-05-19T00:00:00"/>
        <d v="2046-05-20T00:00:00"/>
        <d v="2046-05-21T00:00:00"/>
        <d v="2046-05-22T00:00:00"/>
        <d v="2046-05-23T00:00:00"/>
        <d v="2046-05-24T00:00:00"/>
        <d v="2046-05-25T00:00:00"/>
        <d v="2046-05-26T00:00:00"/>
        <d v="2046-05-27T00:00:00"/>
        <d v="2046-05-28T00:00:00"/>
        <d v="2046-05-29T00:00:00"/>
        <d v="2046-05-30T00:00:00"/>
        <d v="2046-05-31T00:00:00"/>
        <d v="2046-06-01T00:00:00"/>
        <d v="2046-06-02T00:00:00"/>
        <d v="2046-06-03T00:00:00"/>
        <d v="2046-06-04T00:00:00"/>
        <d v="2046-06-05T00:00:00"/>
        <d v="2046-06-06T00:00:00"/>
        <d v="2046-06-07T00:00:00"/>
        <d v="2046-06-08T00:00:00"/>
        <d v="2046-06-09T00:00:00"/>
        <d v="2046-06-10T00:00:00"/>
        <d v="2046-06-11T00:00:00"/>
        <d v="2046-06-12T00:00:00"/>
        <d v="2046-06-13T00:00:00"/>
        <d v="2046-06-14T00:00:00"/>
        <d v="2046-06-15T00:00:00"/>
        <d v="2046-06-16T00:00:00"/>
        <d v="2046-06-17T00:00:00"/>
        <d v="2046-06-18T00:00:00"/>
        <d v="2046-06-19T00:00:00"/>
        <d v="2046-06-20T00:00:00"/>
        <d v="2046-06-21T00:00:00"/>
        <d v="2046-06-22T00:00:00"/>
        <d v="2046-06-23T00:00:00"/>
        <d v="2046-06-24T00:00:00"/>
        <d v="2046-06-25T00:00:00"/>
        <d v="2046-06-26T00:00:00"/>
        <d v="2046-06-27T00:00:00"/>
        <d v="2046-06-28T00:00:00"/>
        <d v="2046-06-29T00:00:00"/>
        <d v="2046-06-30T00:00:00"/>
        <d v="2046-07-01T00:00:00"/>
        <d v="2046-07-02T00:00:00"/>
        <d v="2046-07-03T00:00:00"/>
        <d v="2046-07-04T00:00:00"/>
        <d v="2046-07-05T00:00:00"/>
        <d v="2046-07-06T00:00:00"/>
        <d v="2046-07-07T00:00:00"/>
        <d v="2046-07-08T00:00:00"/>
        <d v="2046-07-09T00:00:00"/>
        <d v="2046-07-10T00:00:00"/>
        <d v="2046-07-11T00:00:00"/>
        <d v="2046-07-12T00:00:00"/>
        <d v="2046-07-13T00:00:00"/>
        <d v="2046-07-14T00:00:00"/>
        <d v="2046-07-15T00:00:00"/>
        <d v="2046-07-16T00:00:00"/>
        <d v="2046-07-17T00:00:00"/>
        <d v="2046-07-18T00:00:00"/>
        <d v="2046-07-19T00:00:00"/>
        <d v="2046-07-20T00:00:00"/>
        <d v="2046-07-21T00:00:00"/>
        <d v="2046-07-22T00:00:00"/>
        <d v="2046-07-23T00:00:00"/>
        <d v="2046-07-24T00:00:00"/>
        <d v="2046-07-25T00:00:00"/>
        <d v="2046-07-26T00:00:00"/>
        <d v="2046-07-27T00:00:00"/>
        <d v="2046-07-28T00:00:00"/>
        <d v="2046-07-29T00:00:00"/>
        <d v="2046-07-30T00:00:00"/>
        <d v="2046-07-31T00:00:00"/>
        <d v="2046-08-01T00:00:00"/>
        <d v="2046-08-02T00:00:00"/>
        <d v="2046-08-03T00:00:00"/>
        <d v="2046-08-04T00:00:00"/>
        <d v="2046-08-05T00:00:00"/>
        <d v="2046-08-06T00:00:00"/>
        <d v="2046-08-07T00:00:00"/>
        <d v="2046-08-08T00:00:00"/>
        <d v="2046-08-09T00:00:00"/>
        <d v="2046-08-10T00:00:00"/>
        <d v="2046-08-11T00:00:00"/>
        <d v="2046-08-12T00:00:00"/>
        <d v="2046-08-13T00:00:00"/>
        <d v="2046-08-14T00:00:00"/>
        <d v="2046-08-15T00:00:00"/>
        <d v="2046-08-16T00:00:00"/>
        <d v="2046-08-17T00:00:00"/>
        <d v="2046-08-18T00:00:00"/>
        <d v="2046-08-19T00:00:00"/>
        <d v="2046-08-20T00:00:00"/>
        <d v="2046-08-21T00:00:00"/>
        <d v="2046-08-22T00:00:00"/>
        <d v="2046-08-23T00:00:00"/>
        <d v="2046-08-24T00:00:00"/>
        <d v="2046-08-25T00:00:00"/>
        <d v="2046-08-26T00:00:00"/>
        <d v="2046-08-27T00:00:00"/>
        <d v="2046-08-28T00:00:00"/>
        <d v="2046-08-29T00:00:00"/>
        <d v="2046-08-30T00:00:00"/>
        <d v="2046-08-31T00:00:00"/>
        <d v="2046-09-01T00:00:00"/>
        <d v="2046-09-02T00:00:00"/>
        <d v="2046-09-03T00:00:00"/>
        <d v="2046-09-04T00:00:00"/>
        <d v="2046-09-05T00:00:00"/>
        <d v="2046-09-06T00:00:00"/>
        <d v="2046-09-07T00:00:00"/>
        <d v="2046-09-08T00:00:00"/>
        <d v="2046-09-09T00:00:00"/>
        <d v="2046-09-10T00:00:00"/>
        <d v="2046-09-11T00:00:00"/>
        <d v="2046-09-12T00:00:00"/>
        <d v="2046-09-13T00:00:00"/>
        <d v="2046-09-14T00:00:00"/>
        <d v="2046-09-15T00:00:00"/>
        <d v="2046-09-16T00:00:00"/>
        <d v="2046-09-17T00:00:00"/>
        <d v="2046-09-18T00:00:00"/>
        <d v="2046-09-19T00:00:00"/>
        <d v="2046-09-20T00:00:00"/>
        <d v="2046-09-21T00:00:00"/>
        <d v="2046-09-22T00:00:00"/>
        <d v="2046-09-23T00:00:00"/>
        <d v="2046-09-24T00:00:00"/>
        <d v="2046-09-25T00:00:00"/>
        <d v="2046-09-26T00:00:00"/>
        <d v="2046-09-27T00:00:00"/>
        <d v="2046-09-28T00:00:00"/>
        <d v="2046-09-29T00:00:00"/>
        <d v="2046-09-30T00:00:00"/>
        <d v="2046-10-01T00:00:00"/>
        <d v="2046-10-02T00:00:00"/>
        <d v="2046-10-03T00:00:00"/>
        <d v="2046-10-04T00:00:00"/>
        <d v="2046-10-05T00:00:00"/>
        <d v="2046-10-06T00:00:00"/>
        <d v="2046-10-07T00:00:00"/>
        <d v="2046-10-08T00:00:00"/>
        <d v="2046-10-09T00:00:00"/>
        <d v="2046-10-10T00:00:00"/>
        <d v="2046-10-11T00:00:00"/>
        <d v="2046-10-12T00:00:00"/>
        <d v="2046-10-13T00:00:00"/>
        <d v="2046-10-14T00:00:00"/>
        <d v="2046-10-15T00:00:00"/>
        <d v="2046-10-16T00:00:00"/>
        <d v="2046-10-17T00:00:00"/>
        <d v="2046-10-18T00:00:00"/>
        <d v="2046-10-19T00:00:00"/>
        <d v="2046-10-20T00:00:00"/>
        <d v="2046-10-21T00:00:00"/>
        <d v="2046-10-22T00:00:00"/>
        <d v="2046-10-23T00:00:00"/>
        <d v="2046-10-24T00:00:00"/>
        <d v="2046-10-25T00:00:00"/>
        <d v="2046-10-26T00:00:00"/>
        <d v="2046-10-27T00:00:00"/>
        <d v="2046-10-28T00:00:00"/>
        <d v="2046-10-29T00:00:00"/>
        <d v="2046-10-30T00:00:00"/>
        <d v="2046-10-31T00:00:00"/>
        <d v="2046-11-01T00:00:00"/>
        <d v="2046-11-02T00:00:00"/>
        <d v="2046-11-03T00:00:00"/>
        <d v="2046-11-04T00:00:00"/>
        <d v="2046-11-05T00:00:00"/>
        <d v="2046-11-06T00:00:00"/>
        <d v="2046-11-07T00:00:00"/>
        <d v="2046-11-08T00:00:00"/>
        <d v="2046-11-09T00:00:00"/>
        <d v="2046-11-10T00:00:00"/>
        <d v="2046-11-11T00:00:00"/>
        <d v="2046-11-12T00:00:00"/>
        <d v="2046-11-13T00:00:00"/>
        <d v="2046-11-14T00:00:00"/>
        <d v="2046-11-15T00:00:00"/>
        <d v="2046-11-16T00:00:00"/>
        <d v="2046-11-17T00:00:00"/>
        <d v="2046-11-18T00:00:00"/>
        <d v="2046-11-19T00:00:00"/>
        <d v="2046-11-20T00:00:00"/>
        <d v="2046-11-21T00:00:00"/>
        <d v="2046-11-22T00:00:00"/>
        <d v="2046-11-23T00:00:00"/>
        <d v="2046-11-24T00:00:00"/>
        <d v="2046-11-25T00:00:00"/>
        <d v="2046-11-26T00:00:00"/>
        <d v="2046-11-27T00:00:00"/>
        <d v="2046-11-28T00:00:00"/>
        <d v="2046-11-29T00:00:00"/>
        <d v="2046-11-30T00:00:00"/>
        <d v="2046-12-01T00:00:00"/>
        <d v="2046-12-02T00:00:00"/>
        <d v="2046-12-03T00:00:00"/>
        <d v="2046-12-04T00:00:00"/>
        <d v="2046-12-05T00:00:00"/>
        <d v="2046-12-06T00:00:00"/>
        <d v="2046-12-07T00:00:00"/>
        <d v="2046-12-08T00:00:00"/>
        <d v="2046-12-09T00:00:00"/>
        <d v="2046-12-10T00:00:00"/>
        <d v="2046-12-11T00:00:00"/>
        <d v="2046-12-12T00:00:00"/>
        <d v="2046-12-13T00:00:00"/>
        <d v="2046-12-14T00:00:00"/>
        <d v="2046-12-15T00:00:00"/>
        <d v="2046-12-16T00:00:00"/>
        <d v="2046-12-17T00:00:00"/>
        <d v="2046-12-18T00:00:00"/>
        <d v="2046-12-19T00:00:00"/>
        <d v="2046-12-20T00:00:00"/>
        <d v="2046-12-21T00:00:00"/>
        <d v="2046-12-22T00:00:00"/>
        <d v="2046-12-23T00:00:00"/>
        <d v="2046-12-24T00:00:00"/>
        <d v="2046-12-25T00:00:00"/>
        <d v="2046-12-26T00:00:00"/>
        <d v="2046-12-27T00:00:00"/>
        <d v="2046-12-28T00:00:00"/>
        <d v="2046-12-29T00:00:00"/>
        <d v="2046-12-30T00:00:00"/>
        <d v="2046-12-31T00:00:00"/>
        <d v="2047-01-01T00:00:00"/>
        <d v="2047-01-02T00:00:00"/>
        <d v="2047-01-03T00:00:00"/>
        <d v="2047-01-04T00:00:00"/>
        <d v="2047-01-05T00:00:00"/>
        <d v="2047-01-06T00:00:00"/>
        <d v="2047-01-07T00:00:00"/>
        <d v="2047-01-08T00:00:00"/>
        <d v="2047-01-09T00:00:00"/>
        <d v="2047-01-10T00:00:00"/>
        <d v="2047-01-11T00:00:00"/>
        <d v="2047-01-12T00:00:00"/>
        <d v="2047-01-13T00:00:00"/>
        <d v="2047-01-14T00:00:00"/>
        <d v="2047-01-15T00:00:00"/>
        <d v="2047-01-16T00:00:00"/>
        <d v="2047-01-17T00:00:00"/>
        <d v="2047-01-18T00:00:00"/>
        <d v="2047-01-19T00:00:00"/>
        <d v="2047-01-20T00:00:00"/>
        <d v="2047-01-21T00:00:00"/>
        <d v="2047-01-22T00:00:00"/>
        <d v="2047-01-23T00:00:00"/>
        <d v="2047-01-24T00:00:00"/>
        <d v="2047-01-25T00:00:00"/>
        <d v="2047-01-26T00:00:00"/>
        <d v="2047-01-27T00:00:00"/>
        <d v="2047-01-28T00:00:00"/>
        <d v="2047-01-29T00:00:00"/>
        <d v="2047-01-30T00:00:00"/>
        <d v="2047-01-31T00:00:00"/>
        <d v="2047-02-01T00:00:00"/>
        <d v="2047-02-02T00:00:00"/>
        <d v="2047-02-03T00:00:00"/>
        <d v="2047-02-04T00:00:00"/>
        <d v="2047-02-05T00:00:00"/>
        <d v="2047-02-06T00:00:00"/>
        <d v="2047-02-07T00:00:00"/>
        <d v="2047-02-08T00:00:00"/>
        <d v="2047-02-09T00:00:00"/>
        <d v="2047-02-10T00:00:00"/>
        <d v="2047-02-11T00:00:00"/>
        <d v="2047-02-12T00:00:00"/>
        <d v="2047-02-13T00:00:00"/>
        <d v="2047-02-14T00:00:00"/>
        <d v="2047-02-15T00:00:00"/>
        <d v="2047-02-16T00:00:00"/>
        <d v="2047-02-17T00:00:00"/>
        <d v="2047-02-18T00:00:00"/>
        <d v="2047-02-19T00:00:00"/>
        <d v="2047-02-20T00:00:00"/>
        <d v="2047-02-21T00:00:00"/>
        <d v="2047-02-22T00:00:00"/>
        <d v="2047-02-23T00:00:00"/>
        <d v="2047-02-24T00:00:00"/>
        <d v="2047-02-25T00:00:00"/>
        <d v="2047-02-26T00:00:00"/>
        <d v="2047-02-27T00:00:00"/>
        <d v="2047-02-28T00:00:00"/>
        <d v="2047-03-01T00:00:00"/>
        <d v="2047-03-02T00:00:00"/>
        <d v="2047-03-03T00:00:00"/>
        <d v="2047-03-04T00:00:00"/>
        <d v="2047-03-05T00:00:00"/>
        <d v="2047-03-06T00:00:00"/>
        <d v="2047-03-07T00:00:00"/>
        <d v="2047-03-08T00:00:00"/>
        <d v="2047-03-09T00:00:00"/>
        <d v="2047-03-10T00:00:00"/>
        <d v="2047-03-11T00:00:00"/>
        <d v="2047-03-12T00:00:00"/>
        <d v="2047-03-13T00:00:00"/>
        <d v="2047-03-14T00:00:00"/>
        <d v="2047-03-15T00:00:00"/>
        <d v="2047-03-16T00:00:00"/>
        <d v="2047-03-17T00:00:00"/>
        <d v="2047-03-18T00:00:00"/>
        <d v="2047-03-19T00:00:00"/>
        <d v="2047-03-20T00:00:00"/>
        <d v="2047-03-21T00:00:00"/>
        <d v="2047-03-22T00:00:00"/>
        <d v="2047-03-23T00:00:00"/>
        <d v="2047-03-24T00:00:00"/>
        <d v="2047-03-25T00:00:00"/>
        <d v="2047-03-26T00:00:00"/>
        <d v="2047-03-27T00:00:00"/>
        <d v="2047-03-28T00:00:00"/>
        <d v="2047-03-29T00:00:00"/>
        <d v="2047-03-30T00:00:00"/>
        <d v="2047-03-31T00:00:00"/>
        <d v="2047-04-01T00:00:00"/>
        <d v="2047-04-02T00:00:00"/>
        <d v="2047-04-03T00:00:00"/>
        <d v="2047-04-04T00:00:00"/>
        <d v="2047-04-05T00:00:00"/>
        <d v="2047-04-06T00:00:00"/>
        <d v="2047-04-07T00:00:00"/>
        <d v="2047-04-08T00:00:00"/>
        <d v="2047-04-09T00:00:00"/>
        <d v="2047-04-10T00:00:00"/>
        <d v="2047-04-11T00:00:00"/>
        <d v="2047-04-12T00:00:00"/>
        <d v="2047-04-13T00:00:00"/>
        <d v="2047-04-14T00:00:00"/>
        <d v="2047-04-15T00:00:00"/>
        <d v="2047-04-16T00:00:00"/>
        <d v="2047-04-17T00:00:00"/>
        <d v="2047-04-18T00:00:00"/>
        <d v="2047-04-19T00:00:00"/>
        <d v="2047-04-20T00:00:00"/>
        <d v="2047-04-21T00:00:00"/>
        <d v="2047-04-22T00:00:00"/>
        <d v="2047-04-23T00:00:00"/>
        <d v="2047-04-24T00:00:00"/>
        <d v="2047-04-25T00:00:00"/>
        <d v="2047-04-26T00:00:00"/>
        <d v="2047-04-27T00:00:00"/>
        <d v="2047-04-28T00:00:00"/>
        <d v="2047-04-29T00:00:00"/>
        <d v="2047-04-30T00:00:00"/>
        <d v="2047-05-01T00:00:00"/>
        <d v="2047-05-02T00:00:00"/>
        <d v="2047-05-03T00:00:00"/>
        <d v="2047-05-04T00:00:00"/>
        <d v="2047-05-05T00:00:00"/>
        <d v="2047-05-06T00:00:00"/>
        <d v="2047-05-07T00:00:00"/>
        <d v="2047-05-08T00:00:00"/>
        <d v="2047-05-09T00:00:00"/>
        <d v="2047-05-10T00:00:00"/>
        <d v="2047-05-11T00:00:00"/>
        <d v="2047-05-12T00:00:00"/>
        <d v="2047-05-13T00:00:00"/>
        <d v="2047-05-14T00:00:00"/>
        <d v="2047-05-15T00:00:00"/>
        <d v="2047-05-16T00:00:00"/>
        <d v="2047-05-17T00:00:00"/>
        <d v="2047-05-18T00:00:00"/>
        <d v="2047-05-19T00:00:00"/>
        <d v="2047-05-20T00:00:00"/>
        <d v="2047-05-21T00:00:00"/>
        <d v="2047-05-22T00:00:00"/>
        <d v="2047-05-23T00:00:00"/>
        <d v="2047-05-24T00:00:00"/>
        <d v="2047-05-25T00:00:00"/>
        <d v="2047-05-26T00:00:00"/>
        <d v="2047-05-27T00:00:00"/>
        <d v="2047-05-28T00:00:00"/>
        <d v="2047-05-29T00:00:00"/>
        <d v="2047-05-30T00:00:00"/>
        <d v="2047-05-31T00:00:00"/>
        <d v="2047-06-01T00:00:00"/>
        <d v="2047-06-02T00:00:00"/>
        <d v="2047-06-03T00:00:00"/>
        <d v="2047-06-04T00:00:00"/>
        <d v="2047-06-05T00:00:00"/>
        <d v="2047-06-06T00:00:00"/>
        <d v="2047-06-07T00:00:00"/>
        <d v="2047-06-08T00:00:00"/>
        <d v="2047-06-09T00:00:00"/>
        <d v="2047-06-10T00:00:00"/>
        <d v="2047-06-11T00:00:00"/>
        <d v="2047-06-12T00:00:00"/>
        <d v="2047-06-13T00:00:00"/>
        <d v="2047-06-14T00:00:00"/>
        <d v="2047-06-15T00:00:00"/>
        <d v="2047-06-16T00:00:00"/>
        <d v="2047-06-17T00:00:00"/>
        <d v="2047-06-18T00:00:00"/>
        <d v="2047-06-19T00:00:00"/>
        <d v="2047-06-20T00:00:00"/>
        <d v="2047-06-21T00:00:00"/>
        <d v="2047-06-22T00:00:00"/>
        <d v="2047-06-23T00:00:00"/>
        <d v="2047-06-24T00:00:00"/>
        <d v="2047-06-25T00:00:00"/>
        <d v="2047-06-26T00:00:00"/>
        <d v="2047-06-27T00:00:00"/>
        <d v="2047-06-28T00:00:00"/>
        <d v="2047-06-29T00:00:00"/>
        <d v="2047-06-30T00:00:00"/>
        <d v="2047-07-01T00:00:00"/>
        <d v="2047-07-02T00:00:00"/>
        <d v="2047-07-03T00:00:00"/>
        <d v="2047-07-04T00:00:00"/>
        <d v="2047-07-05T00:00:00"/>
        <d v="2047-07-06T00:00:00"/>
        <d v="2047-07-07T00:00:00"/>
        <d v="2047-07-08T00:00:00"/>
        <d v="2047-07-09T00:00:00"/>
        <d v="2047-07-10T00:00:00"/>
        <d v="2047-07-11T00:00:00"/>
        <d v="2047-07-12T00:00:00"/>
        <d v="2047-07-13T00:00:00"/>
        <d v="2047-07-14T00:00:00"/>
        <d v="2047-07-15T00:00:00"/>
        <d v="2047-07-16T00:00:00"/>
        <d v="2047-07-17T00:00:00"/>
        <d v="2047-07-18T00:00:00"/>
        <d v="2047-07-19T00:00:00"/>
        <d v="2047-07-20T00:00:00"/>
        <d v="2047-07-21T00:00:00"/>
        <d v="2047-07-22T00:00:00"/>
        <d v="2047-07-23T00:00:00"/>
        <d v="2047-07-24T00:00:00"/>
        <d v="2047-07-25T00:00:00"/>
        <d v="2047-07-26T00:00:00"/>
        <d v="2047-07-27T00:00:00"/>
        <d v="2047-07-28T00:00:00"/>
        <d v="2047-07-29T00:00:00"/>
        <d v="2047-07-30T00:00:00"/>
        <d v="2047-07-31T00:00:00"/>
        <d v="2047-08-01T00:00:00"/>
        <d v="2047-08-02T00:00:00"/>
        <d v="2047-08-03T00:00:00"/>
        <d v="2047-08-04T00:00:00"/>
        <d v="2047-08-05T00:00:00"/>
        <d v="2047-08-06T00:00:00"/>
        <d v="2047-08-07T00:00:00"/>
        <d v="2047-08-08T00:00:00"/>
        <d v="2047-08-09T00:00:00"/>
        <d v="2047-08-10T00:00:00"/>
        <d v="2047-08-11T00:00:00"/>
        <d v="2047-08-12T00:00:00"/>
        <d v="2047-08-13T00:00:00"/>
        <d v="2047-08-14T00:00:00"/>
        <d v="2047-08-15T00:00:00"/>
        <d v="2047-08-16T00:00:00"/>
        <d v="2047-08-17T00:00:00"/>
        <d v="2047-08-18T00:00:00"/>
        <d v="2047-08-19T00:00:00"/>
        <d v="2047-08-20T00:00:00"/>
        <d v="2047-08-21T00:00:00"/>
        <d v="2047-08-22T00:00:00"/>
        <d v="2047-08-23T00:00:00"/>
        <d v="2047-08-24T00:00:00"/>
        <d v="2047-08-25T00:00:00"/>
        <d v="2047-08-26T00:00:00"/>
        <d v="2047-08-27T00:00:00"/>
        <d v="2047-08-28T00:00:00"/>
        <d v="2047-08-29T00:00:00"/>
        <d v="2047-08-30T00:00:00"/>
        <d v="2047-08-31T00:00:00"/>
        <d v="2047-09-01T00:00:00"/>
        <d v="2047-09-02T00:00:00"/>
        <d v="2047-09-03T00:00:00"/>
        <d v="2047-09-04T00:00:00"/>
        <d v="2047-09-05T00:00:00"/>
        <d v="2047-09-06T00:00:00"/>
        <d v="2047-09-07T00:00:00"/>
        <d v="2047-09-08T00:00:00"/>
        <d v="2047-09-09T00:00:00"/>
        <d v="2047-09-10T00:00:00"/>
        <d v="2047-09-11T00:00:00"/>
        <d v="2047-09-12T00:00:00"/>
        <d v="2047-09-13T00:00:00"/>
        <d v="2047-09-14T00:00:00"/>
        <d v="2047-09-15T00:00:00"/>
        <d v="2047-09-16T00:00:00"/>
        <d v="2047-09-17T00:00:00"/>
        <d v="2047-09-18T00:00:00"/>
        <d v="2047-09-19T00:00:00"/>
        <d v="2047-09-20T00:00:00"/>
        <d v="2047-09-21T00:00:00"/>
        <d v="2047-09-22T00:00:00"/>
        <d v="2047-09-23T00:00:00"/>
        <d v="2047-09-24T00:00:00"/>
        <d v="2047-09-25T00:00:00"/>
        <d v="2047-09-26T00:00:00"/>
        <d v="2047-09-27T00:00:00"/>
        <d v="2047-09-28T00:00:00"/>
        <d v="2047-09-29T00:00:00"/>
        <d v="2047-09-30T00:00:00"/>
        <d v="2047-10-01T00:00:00"/>
        <d v="2047-10-02T00:00:00"/>
        <d v="2047-10-03T00:00:00"/>
        <d v="2047-10-04T00:00:00"/>
        <d v="2047-10-05T00:00:00"/>
        <d v="2047-10-06T00:00:00"/>
        <d v="2047-10-07T00:00:00"/>
        <d v="2047-10-08T00:00:00"/>
        <d v="2047-10-09T00:00:00"/>
        <d v="2047-10-10T00:00:00"/>
        <d v="2047-10-11T00:00:00"/>
        <d v="2047-10-12T00:00:00"/>
        <d v="2047-10-13T00:00:00"/>
        <d v="2047-10-14T00:00:00"/>
        <d v="2047-10-15T00:00:00"/>
        <d v="2047-10-16T00:00:00"/>
        <d v="2047-10-17T00:00:00"/>
        <d v="2047-10-18T00:00:00"/>
        <d v="2047-10-19T00:00:00"/>
        <d v="2047-10-20T00:00:00"/>
        <d v="2047-10-21T00:00:00"/>
        <d v="2047-10-22T00:00:00"/>
        <d v="2047-10-23T00:00:00"/>
        <d v="2047-10-24T00:00:00"/>
        <d v="2047-10-25T00:00:00"/>
        <d v="2047-10-26T00:00:00"/>
        <d v="2047-10-27T00:00:00"/>
        <d v="2047-10-28T00:00:00"/>
        <d v="2047-10-29T00:00:00"/>
        <d v="2047-10-30T00:00:00"/>
        <d v="2047-10-31T00:00:00"/>
        <d v="2047-11-01T00:00:00"/>
        <d v="2047-11-02T00:00:00"/>
        <d v="2047-11-03T00:00:00"/>
        <d v="2047-11-04T00:00:00"/>
        <d v="2047-11-05T00:00:00"/>
        <d v="2047-11-06T00:00:00"/>
        <d v="2047-11-07T00:00:00"/>
        <d v="2047-11-08T00:00:00"/>
        <d v="2047-11-09T00:00:00"/>
        <d v="2047-11-10T00:00:00"/>
        <d v="2047-11-11T00:00:00"/>
        <d v="2047-11-12T00:00:00"/>
        <d v="2047-11-13T00:00:00"/>
        <d v="2047-11-14T00:00:00"/>
        <d v="2047-11-15T00:00:00"/>
        <d v="2047-11-16T00:00:00"/>
        <d v="2047-11-17T00:00:00"/>
        <d v="2047-11-18T00:00:00"/>
        <d v="2047-11-19T00:00:00"/>
        <d v="2047-11-20T00:00:00"/>
        <d v="2047-11-21T00:00:00"/>
        <d v="2047-11-22T00:00:00"/>
        <d v="2047-11-23T00:00:00"/>
        <d v="2047-11-24T00:00:00"/>
        <d v="2047-11-25T00:00:00"/>
        <d v="2047-11-26T00:00:00"/>
        <d v="2047-11-27T00:00:00"/>
        <d v="2047-11-28T00:00:00"/>
        <d v="2047-11-29T00:00:00"/>
        <d v="2047-11-30T00:00:00"/>
        <d v="2047-12-01T00:00:00"/>
        <d v="2047-12-02T00:00:00"/>
        <d v="2047-12-03T00:00:00"/>
        <d v="2047-12-04T00:00:00"/>
        <d v="2047-12-05T00:00:00"/>
        <d v="2047-12-06T00:00:00"/>
        <d v="2047-12-07T00:00:00"/>
        <d v="2047-12-08T00:00:00"/>
        <d v="2047-12-09T00:00:00"/>
        <d v="2047-12-10T00:00:00"/>
        <d v="2047-12-11T00:00:00"/>
        <d v="2047-12-12T00:00:00"/>
        <d v="2047-12-13T00:00:00"/>
        <d v="2047-12-14T00:00:00"/>
        <d v="2047-12-15T00:00:00"/>
        <d v="2047-12-16T00:00:00"/>
        <d v="2047-12-17T00:00:00"/>
        <d v="2047-12-18T00:00:00"/>
        <d v="2047-12-19T00:00:00"/>
        <d v="2047-12-20T00:00:00"/>
        <d v="2047-12-21T00:00:00"/>
        <d v="2047-12-22T00:00:00"/>
        <d v="2047-12-23T00:00:00"/>
        <d v="2047-12-24T00:00:00"/>
        <d v="2047-12-25T00:00:00"/>
        <d v="2047-12-26T00:00:00"/>
        <d v="2047-12-27T00:00:00"/>
        <d v="2047-12-28T00:00:00"/>
        <d v="2047-12-29T00:00:00"/>
        <d v="2047-12-30T00:00:00"/>
        <d v="2047-12-31T00:00:00"/>
        <d v="2048-01-01T00:00:00"/>
        <d v="2048-01-02T00:00:00"/>
        <d v="2048-01-03T00:00:00"/>
        <d v="2048-01-04T00:00:00"/>
        <d v="2048-01-05T00:00:00"/>
        <d v="2048-01-06T00:00:00"/>
        <d v="2048-01-07T00:00:00"/>
        <d v="2048-01-08T00:00:00"/>
        <d v="2048-01-09T00:00:00"/>
        <d v="2048-01-10T00:00:00"/>
        <d v="2048-01-11T00:00:00"/>
        <d v="2048-01-12T00:00:00"/>
        <d v="2048-01-13T00:00:00"/>
        <d v="2048-01-14T00:00:00"/>
        <d v="2048-01-15T00:00:00"/>
        <d v="2048-01-16T00:00:00"/>
        <d v="2048-01-17T00:00:00"/>
        <d v="2048-01-18T00:00:00"/>
        <d v="2048-01-19T00:00:00"/>
        <d v="2048-01-20T00:00:00"/>
        <d v="2048-01-21T00:00:00"/>
        <d v="2048-01-22T00:00:00"/>
        <d v="2048-01-23T00:00:00"/>
        <d v="2048-01-24T00:00:00"/>
        <d v="2048-01-25T00:00:00"/>
        <d v="2048-01-26T00:00:00"/>
        <d v="2048-01-27T00:00:00"/>
        <d v="2048-01-28T00:00:00"/>
        <d v="2048-01-29T00:00:00"/>
        <d v="2048-01-30T00:00:00"/>
        <d v="2048-01-31T00:00:00"/>
        <d v="2048-02-01T00:00:00"/>
        <d v="2048-02-02T00:00:00"/>
        <d v="2048-02-03T00:00:00"/>
        <d v="2048-02-04T00:00:00"/>
        <d v="2048-02-05T00:00:00"/>
        <d v="2048-02-06T00:00:00"/>
        <d v="2048-02-07T00:00:00"/>
        <d v="2048-02-08T00:00:00"/>
        <d v="2048-02-09T00:00:00"/>
        <d v="2048-02-10T00:00:00"/>
        <d v="2048-02-11T00:00:00"/>
        <d v="2048-02-12T00:00:00"/>
        <d v="2048-02-13T00:00:00"/>
        <d v="2048-02-14T00:00:00"/>
        <d v="2048-02-15T00:00:00"/>
        <d v="2048-02-16T00:00:00"/>
        <d v="2048-02-17T00:00:00"/>
        <d v="2048-02-18T00:00:00"/>
        <d v="2048-02-19T00:00:00"/>
        <d v="2048-02-20T00:00:00"/>
        <d v="2048-02-21T00:00:00"/>
        <d v="2048-02-22T00:00:00"/>
        <d v="2048-02-23T00:00:00"/>
        <d v="2048-02-24T00:00:00"/>
        <d v="2048-02-25T00:00:00"/>
        <d v="2048-02-26T00:00:00"/>
        <d v="2048-02-27T00:00:00"/>
        <d v="2048-02-28T00:00:00"/>
        <d v="2048-02-29T00:00:00"/>
        <d v="2048-03-01T00:00:00"/>
        <d v="2048-03-02T00:00:00"/>
        <d v="2048-03-03T00:00:00"/>
        <d v="2048-03-04T00:00:00"/>
        <d v="2048-03-05T00:00:00"/>
        <d v="2048-03-06T00:00:00"/>
        <d v="2048-03-07T00:00:00"/>
        <d v="2048-03-08T00:00:00"/>
        <d v="2048-03-09T00:00:00"/>
        <d v="2048-03-10T00:00:00"/>
        <d v="2048-03-11T00:00:00"/>
        <d v="2048-03-12T00:00:00"/>
        <d v="2048-03-13T00:00:00"/>
        <d v="2048-03-14T00:00:00"/>
        <d v="2048-03-15T00:00:00"/>
        <d v="2048-03-16T00:00:00"/>
        <d v="2048-03-17T00:00:00"/>
        <d v="2048-03-18T00:00:00"/>
        <d v="2048-03-19T00:00:00"/>
        <d v="2048-03-20T00:00:00"/>
        <d v="2048-03-21T00:00:00"/>
        <d v="2048-03-22T00:00:00"/>
        <d v="2048-03-23T00:00:00"/>
        <d v="2048-03-24T00:00:00"/>
        <d v="2048-03-25T00:00:00"/>
        <d v="2048-03-26T00:00:00"/>
        <d v="2048-03-27T00:00:00"/>
        <d v="2048-03-28T00:00:00"/>
        <d v="2048-03-29T00:00:00"/>
        <d v="2048-03-30T00:00:00"/>
        <d v="2048-03-31T00:00:00"/>
        <d v="2048-04-01T00:00:00"/>
        <d v="2048-04-02T00:00:00"/>
        <d v="2048-04-03T00:00:00"/>
        <d v="2048-04-04T00:00:00"/>
        <d v="2048-04-05T00:00:00"/>
        <d v="2048-04-06T00:00:00"/>
        <d v="2048-04-07T00:00:00"/>
        <d v="2048-04-08T00:00:00"/>
        <d v="2048-04-09T00:00:00"/>
        <d v="2048-04-10T00:00:00"/>
        <d v="2048-04-11T00:00:00"/>
        <d v="2048-04-12T00:00:00"/>
        <d v="2048-04-13T00:00:00"/>
        <d v="2048-04-14T00:00:00"/>
        <d v="2048-04-15T00:00:00"/>
        <d v="2048-04-16T00:00:00"/>
        <d v="2048-04-17T00:00:00"/>
        <d v="2048-04-18T00:00:00"/>
        <d v="2048-04-19T00:00:00"/>
        <d v="2048-04-20T00:00:00"/>
        <d v="2048-04-21T00:00:00"/>
        <d v="2048-04-22T00:00:00"/>
        <d v="2048-04-23T00:00:00"/>
        <d v="2048-04-24T00:00:00"/>
        <d v="2048-04-25T00:00:00"/>
        <d v="2048-04-26T00:00:00"/>
        <d v="2048-04-27T00:00:00"/>
        <d v="2048-04-28T00:00:00"/>
        <d v="2048-04-29T00:00:00"/>
        <d v="2048-04-30T00:00:00"/>
        <d v="2048-05-01T00:00:00"/>
        <d v="2048-05-02T00:00:00"/>
        <d v="2048-05-03T00:00:00"/>
        <d v="2048-05-04T00:00:00"/>
        <d v="2048-05-05T00:00:00"/>
        <d v="2048-05-06T00:00:00"/>
        <d v="2048-05-07T00:00:00"/>
        <d v="2048-05-08T00:00:00"/>
        <d v="2048-05-09T00:00:00"/>
        <d v="2048-05-10T00:00:00"/>
        <d v="2048-05-11T00:00:00"/>
        <d v="2048-05-12T00:00:00"/>
        <d v="2048-05-13T00:00:00"/>
        <d v="2048-05-14T00:00:00"/>
        <d v="2048-05-15T00:00:00"/>
        <d v="2048-05-16T00:00:00"/>
        <d v="2048-05-17T00:00:00"/>
        <d v="2048-05-18T00:00:00"/>
        <d v="2048-05-19T00:00:00"/>
        <d v="2048-05-20T00:00:00"/>
        <d v="2048-05-21T00:00:00"/>
        <d v="2048-05-22T00:00:00"/>
        <d v="2048-05-23T00:00:00"/>
        <d v="2048-05-24T00:00:00"/>
        <d v="2048-05-25T00:00:00"/>
        <d v="2048-05-26T00:00:00"/>
        <d v="2048-05-27T00:00:00"/>
        <d v="2048-05-28T00:00:00"/>
        <d v="2048-05-29T00:00:00"/>
        <d v="2048-05-30T00:00:00"/>
        <d v="2048-05-31T00:00:00"/>
        <d v="2048-06-01T00:00:00"/>
        <d v="2048-06-02T00:00:00"/>
        <d v="2048-06-03T00:00:00"/>
        <d v="2048-06-04T00:00:00"/>
        <d v="2048-06-05T00:00:00"/>
        <d v="2048-06-06T00:00:00"/>
        <d v="2048-06-07T00:00:00"/>
        <d v="2048-06-08T00:00:00"/>
        <d v="2048-06-09T00:00:00"/>
        <d v="2048-06-10T00:00:00"/>
        <d v="2048-06-11T00:00:00"/>
        <d v="2048-06-12T00:00:00"/>
        <d v="2048-06-13T00:00:00"/>
        <d v="2048-06-14T00:00:00"/>
        <d v="2048-06-15T00:00:00"/>
        <d v="2048-06-16T00:00:00"/>
        <d v="2048-06-17T00:00:00"/>
        <d v="2048-06-18T00:00:00"/>
        <d v="2048-06-19T00:00:00"/>
        <d v="2048-06-20T00:00:00"/>
        <d v="2048-06-21T00:00:00"/>
        <d v="2048-06-22T00:00:00"/>
        <d v="2048-06-23T00:00:00"/>
        <d v="2048-06-24T00:00:00"/>
        <d v="2048-06-25T00:00:00"/>
        <d v="2048-06-26T00:00:00"/>
        <d v="2048-06-27T00:00:00"/>
        <d v="2048-06-28T00:00:00"/>
        <d v="2048-06-29T00:00:00"/>
        <d v="2048-06-30T00:00:00"/>
        <d v="2048-07-01T00:00:00"/>
        <d v="2048-07-02T00:00:00"/>
        <d v="2048-07-03T00:00:00"/>
        <d v="2048-07-04T00:00:00"/>
        <d v="2048-07-05T00:00:00"/>
        <d v="2048-07-06T00:00:00"/>
        <d v="2048-07-07T00:00:00"/>
        <d v="2048-07-08T00:00:00"/>
        <d v="2048-07-09T00:00:00"/>
        <d v="2048-07-10T00:00:00"/>
        <d v="2048-07-11T00:00:00"/>
        <d v="2048-07-12T00:00:00"/>
        <d v="2048-07-13T00:00:00"/>
        <d v="2048-07-14T00:00:00"/>
        <d v="2048-07-15T00:00:00"/>
        <d v="2048-07-16T00:00:00"/>
        <d v="2048-07-17T00:00:00"/>
        <d v="2048-07-18T00:00:00"/>
        <d v="2048-07-19T00:00:00"/>
        <d v="2048-07-20T00:00:00"/>
        <d v="2048-07-21T00:00:00"/>
        <d v="2048-07-22T00:00:00"/>
        <d v="2048-07-23T00:00:00"/>
        <d v="2048-07-24T00:00:00"/>
        <d v="2048-07-25T00:00:00"/>
        <d v="2048-07-26T00:00:00"/>
        <d v="2048-07-27T00:00:00"/>
        <d v="2048-07-28T00:00:00"/>
        <d v="2048-07-29T00:00:00"/>
        <d v="2048-07-30T00:00:00"/>
        <d v="2048-07-31T00:00:00"/>
        <d v="2048-08-01T00:00:00"/>
        <d v="2048-08-02T00:00:00"/>
        <d v="2048-08-03T00:00:00"/>
        <d v="2048-08-04T00:00:00"/>
        <d v="2048-08-05T00:00:00"/>
        <d v="2048-08-06T00:00:00"/>
        <d v="2048-08-07T00:00:00"/>
        <d v="2048-08-08T00:00:00"/>
        <d v="2048-08-09T00:00:00"/>
        <d v="2048-08-10T00:00:00"/>
        <d v="2048-08-11T00:00:00"/>
        <d v="2048-08-12T00:00:00"/>
        <d v="2048-08-13T00:00:00"/>
        <d v="2048-08-14T00:00:00"/>
        <d v="2048-08-15T00:00:00"/>
        <d v="2048-08-16T00:00:00"/>
        <d v="2048-08-17T00:00:00"/>
        <d v="2048-08-18T00:00:00"/>
        <d v="2048-08-19T00:00:00"/>
        <d v="2048-08-20T00:00:00"/>
        <d v="2048-08-21T00:00:00"/>
        <d v="2048-08-22T00:00:00"/>
        <d v="2048-08-23T00:00:00"/>
        <d v="2048-08-24T00:00:00"/>
        <d v="2048-08-25T00:00:00"/>
        <d v="2048-08-26T00:00:00"/>
        <d v="2048-08-27T00:00:00"/>
        <d v="2048-08-28T00:00:00"/>
        <d v="2048-08-29T00:00:00"/>
        <d v="2048-08-30T00:00:00"/>
        <d v="2048-08-31T00:00:00"/>
        <d v="2048-09-01T00:00:00"/>
        <d v="2048-09-02T00:00:00"/>
        <d v="2048-09-03T00:00:00"/>
        <d v="2048-09-04T00:00:00"/>
        <d v="2048-09-05T00:00:00"/>
        <d v="2048-09-06T00:00:00"/>
        <d v="2048-09-07T00:00:00"/>
        <d v="2048-09-08T00:00:00"/>
        <d v="2048-09-09T00:00:00"/>
        <d v="2048-09-10T00:00:00"/>
        <d v="2048-09-11T00:00:00"/>
        <d v="2048-09-12T00:00:00"/>
        <d v="2048-09-13T00:00:00"/>
        <d v="2048-09-14T00:00:00"/>
        <d v="2048-09-15T00:00:00"/>
        <d v="2048-09-16T00:00:00"/>
        <d v="2048-09-17T00:00:00"/>
        <d v="2048-09-18T00:00:00"/>
        <d v="2048-09-19T00:00:00"/>
        <d v="2048-09-20T00:00:00"/>
        <d v="2048-09-21T00:00:00"/>
        <d v="2048-09-22T00:00:00"/>
        <d v="2048-09-23T00:00:00"/>
        <d v="2048-09-24T00:00:00"/>
        <d v="2048-09-25T00:00:00"/>
        <d v="2048-09-26T00:00:00"/>
        <d v="2048-09-27T00:00:00"/>
        <d v="2048-09-28T00:00:00"/>
        <d v="2048-09-29T00:00:00"/>
        <d v="2048-09-30T00:00:00"/>
        <d v="2048-10-01T00:00:00"/>
        <d v="2048-10-02T00:00:00"/>
        <d v="2048-10-03T00:00:00"/>
        <d v="2048-10-04T00:00:00"/>
        <d v="2048-10-05T00:00:00"/>
        <d v="2048-10-06T00:00:00"/>
        <d v="2048-10-07T00:00:00"/>
        <d v="2048-10-08T00:00:00"/>
        <d v="2048-10-09T00:00:00"/>
        <d v="2048-10-10T00:00:00"/>
        <d v="2048-10-11T00:00:00"/>
        <d v="2048-10-12T00:00:00"/>
        <d v="2048-10-13T00:00:00"/>
        <d v="2048-10-14T00:00:00"/>
        <d v="2048-10-15T00:00:00"/>
        <d v="2048-10-16T00:00:00"/>
        <d v="2048-10-17T00:00:00"/>
        <d v="2048-10-18T00:00:00"/>
        <d v="2048-10-19T00:00:00"/>
        <d v="2048-10-20T00:00:00"/>
        <d v="2048-10-21T00:00:00"/>
        <d v="2048-10-22T00:00:00"/>
        <d v="2048-10-23T00:00:00"/>
        <d v="2048-10-24T00:00:00"/>
        <d v="2048-10-25T00:00:00"/>
        <d v="2048-10-26T00:00:00"/>
        <d v="2048-10-27T00:00:00"/>
        <d v="2048-10-28T00:00:00"/>
        <d v="2048-10-29T00:00:00"/>
        <d v="2048-10-30T00:00:00"/>
        <d v="2048-10-31T00:00:00"/>
        <d v="2048-11-01T00:00:00"/>
        <d v="2048-11-02T00:00:00"/>
        <d v="2048-11-03T00:00:00"/>
        <d v="2048-11-04T00:00:00"/>
        <d v="2048-11-05T00:00:00"/>
        <d v="2048-11-06T00:00:00"/>
        <d v="2048-11-07T00:00:00"/>
        <d v="2048-11-08T00:00:00"/>
        <d v="2048-11-09T00:00:00"/>
        <d v="2048-11-10T00:00:00"/>
        <d v="2048-11-11T00:00:00"/>
        <d v="2048-11-12T00:00:00"/>
        <d v="2048-11-13T00:00:00"/>
        <d v="2048-11-14T00:00:00"/>
        <d v="2048-11-15T00:00:00"/>
        <d v="2048-11-16T00:00:00"/>
        <d v="2048-11-17T00:00:00"/>
        <d v="2048-11-18T00:00:00"/>
        <d v="2048-11-19T00:00:00"/>
        <d v="2048-11-20T00:00:00"/>
        <d v="2048-11-21T00:00:00"/>
        <d v="2048-11-22T00:00:00"/>
        <d v="2048-11-23T00:00:00"/>
        <d v="2048-11-24T00:00:00"/>
        <d v="2048-11-25T00:00:00"/>
        <d v="2048-11-26T00:00:00"/>
        <d v="2048-11-27T00:00:00"/>
        <d v="2048-11-28T00:00:00"/>
        <d v="2048-11-29T00:00:00"/>
        <d v="2048-11-30T00:00:00"/>
        <d v="2048-12-01T00:00:00"/>
        <d v="2048-12-02T00:00:00"/>
        <d v="2048-12-03T00:00:00"/>
        <d v="2048-12-04T00:00:00"/>
        <d v="2048-12-05T00:00:00"/>
        <d v="2048-12-06T00:00:00"/>
        <d v="2048-12-07T00:00:00"/>
        <d v="2048-12-08T00:00:00"/>
        <d v="2048-12-09T00:00:00"/>
        <d v="2048-12-10T00:00:00"/>
        <d v="2048-12-11T00:00:00"/>
        <d v="2048-12-12T00:00:00"/>
        <d v="2048-12-13T00:00:00"/>
        <d v="2048-12-14T00:00:00"/>
        <d v="2048-12-15T00:00:00"/>
        <d v="2048-12-16T00:00:00"/>
        <d v="2048-12-17T00:00:00"/>
        <d v="2048-12-18T00:00:00"/>
        <d v="2048-12-19T00:00:00"/>
        <d v="2048-12-20T00:00:00"/>
        <d v="2048-12-21T00:00:00"/>
        <d v="2048-12-22T00:00:00"/>
        <d v="2048-12-23T00:00:00"/>
        <d v="2048-12-24T00:00:00"/>
        <d v="2048-12-25T00:00:00"/>
        <d v="2048-12-26T00:00:00"/>
        <d v="2048-12-27T00:00:00"/>
        <d v="2048-12-28T00:00:00"/>
        <d v="2048-12-29T00:00:00"/>
        <d v="2048-12-30T00:00:00"/>
        <d v="2048-12-31T00:00:00"/>
        <d v="2049-01-01T00:00:00"/>
        <d v="2049-01-02T00:00:00"/>
        <d v="2049-01-03T00:00:00"/>
        <d v="2049-01-04T00:00:00"/>
        <d v="2049-01-05T00:00:00"/>
        <d v="2049-01-06T00:00:00"/>
        <d v="2049-01-07T00:00:00"/>
        <d v="2049-01-08T00:00:00"/>
        <d v="2049-01-09T00:00:00"/>
        <d v="2049-01-10T00:00:00"/>
        <d v="2049-01-11T00:00:00"/>
        <d v="2049-01-12T00:00:00"/>
        <d v="2049-01-13T00:00:00"/>
        <d v="2049-01-14T00:00:00"/>
        <d v="2049-01-15T00:00:00"/>
        <d v="2049-01-16T00:00:00"/>
        <d v="2049-01-17T00:00:00"/>
        <d v="2049-01-18T00:00:00"/>
        <d v="2049-01-19T00:00:00"/>
        <d v="2049-01-20T00:00:00"/>
        <d v="2049-01-21T00:00:00"/>
        <d v="2049-01-22T00:00:00"/>
        <d v="2049-01-23T00:00:00"/>
        <d v="2049-01-24T00:00:00"/>
        <d v="2049-01-25T00:00:00"/>
        <d v="2049-01-26T00:00:00"/>
        <d v="2049-01-27T00:00:00"/>
        <d v="2049-01-28T00:00:00"/>
        <d v="2049-01-29T00:00:00"/>
        <d v="2049-01-30T00:00:00"/>
        <d v="2049-01-31T00:00:00"/>
        <d v="2049-02-01T00:00:00"/>
        <d v="2049-02-02T00:00:00"/>
        <d v="2049-02-03T00:00:00"/>
        <d v="2049-02-04T00:00:00"/>
        <d v="2049-02-05T00:00:00"/>
        <d v="2049-02-06T00:00:00"/>
        <d v="2049-02-07T00:00:00"/>
        <d v="2049-02-08T00:00:00"/>
        <d v="2049-02-09T00:00:00"/>
        <d v="2049-02-10T00:00:00"/>
        <d v="2049-02-11T00:00:00"/>
        <d v="2049-02-12T00:00:00"/>
        <d v="2049-02-13T00:00:00"/>
        <d v="2049-02-14T00:00:00"/>
        <d v="2049-02-15T00:00:00"/>
        <d v="2049-02-16T00:00:00"/>
        <d v="2049-02-17T00:00:00"/>
        <d v="2049-02-18T00:00:00"/>
        <d v="2049-02-19T00:00:00"/>
        <d v="2049-02-20T00:00:00"/>
        <d v="2049-02-21T00:00:00"/>
        <d v="2049-02-22T00:00:00"/>
        <d v="2049-02-23T00:00:00"/>
        <d v="2049-02-24T00:00:00"/>
        <d v="2049-02-25T00:00:00"/>
        <d v="2049-02-26T00:00:00"/>
        <d v="2049-02-27T00:00:00"/>
        <d v="2049-02-28T00:00:00"/>
        <d v="2049-03-01T00:00:00"/>
        <d v="2049-03-02T00:00:00"/>
        <d v="2049-03-03T00:00:00"/>
        <d v="2049-03-04T00:00:00"/>
        <d v="2049-03-05T00:00:00"/>
        <d v="2049-03-06T00:00:00"/>
        <d v="2049-03-07T00:00:00"/>
        <d v="2049-03-08T00:00:00"/>
        <d v="2049-03-09T00:00:00"/>
        <d v="2049-03-10T00:00:00"/>
        <d v="2049-03-11T00:00:00"/>
        <d v="2049-03-12T00:00:00"/>
        <d v="2049-03-13T00:00:00"/>
        <d v="2049-03-14T00:00:00"/>
        <d v="2049-03-15T00:00:00"/>
        <d v="2049-03-16T00:00:00"/>
        <d v="2049-03-17T00:00:00"/>
        <d v="2049-03-18T00:00:00"/>
        <d v="2049-03-19T00:00:00"/>
        <d v="2049-03-20T00:00:00"/>
        <d v="2049-03-21T00:00:00"/>
        <d v="2049-03-22T00:00:00"/>
        <d v="2049-03-23T00:00:00"/>
        <d v="2049-03-24T00:00:00"/>
        <d v="2049-03-25T00:00:00"/>
        <d v="2049-03-26T00:00:00"/>
        <d v="2049-03-27T00:00:00"/>
        <d v="2049-03-28T00:00:00"/>
        <d v="2049-03-29T00:00:00"/>
        <d v="2049-03-30T00:00:00"/>
        <d v="2049-03-31T00:00:00"/>
        <d v="2049-04-01T00:00:00"/>
        <d v="2049-04-02T00:00:00"/>
        <d v="2049-04-03T00:00:00"/>
        <d v="2049-04-04T00:00:00"/>
        <d v="2049-04-05T00:00:00"/>
        <d v="2049-04-06T00:00:00"/>
        <d v="2049-04-07T00:00:00"/>
        <d v="2049-04-08T00:00:00"/>
        <d v="2049-04-09T00:00:00"/>
        <d v="2049-04-10T00:00:00"/>
        <d v="2049-04-11T00:00:00"/>
        <d v="2049-04-12T00:00:00"/>
        <d v="2049-04-13T00:00:00"/>
        <d v="2049-04-14T00:00:00"/>
        <d v="2049-04-15T00:00:00"/>
        <d v="2049-04-16T00:00:00"/>
        <d v="2049-04-17T00:00:00"/>
        <d v="2049-04-18T00:00:00"/>
        <d v="2049-04-19T00:00:00"/>
        <d v="2049-04-20T00:00:00"/>
        <d v="2049-04-21T00:00:00"/>
        <d v="2049-04-22T00:00:00"/>
        <d v="2049-04-23T00:00:00"/>
        <d v="2049-04-24T00:00:00"/>
        <d v="2049-04-25T00:00:00"/>
        <d v="2049-04-26T00:00:00"/>
        <d v="2049-04-27T00:00:00"/>
        <d v="2049-04-28T00:00:00"/>
        <d v="2049-04-29T00:00:00"/>
        <d v="2049-04-30T00:00:00"/>
        <d v="2049-05-01T00:00:00"/>
        <d v="2049-05-02T00:00:00"/>
        <d v="2049-05-03T00:00:00"/>
        <d v="2049-05-04T00:00:00"/>
        <d v="2049-05-05T00:00:00"/>
        <d v="2049-05-06T00:00:00"/>
        <d v="2049-05-07T00:00:00"/>
        <d v="2049-05-08T00:00:00"/>
        <d v="2049-05-09T00:00:00"/>
        <d v="2049-05-10T00:00:00"/>
        <d v="2049-05-11T00:00:00"/>
        <d v="2049-05-12T00:00:00"/>
        <d v="2049-05-13T00:00:00"/>
        <d v="2049-05-14T00:00:00"/>
        <d v="2049-05-15T00:00:00"/>
        <d v="2049-05-16T00:00:00"/>
        <d v="2049-05-17T00:00:00"/>
        <d v="2049-05-18T00:00:00"/>
        <d v="2049-05-19T00:00:00"/>
        <d v="2049-05-20T00:00:00"/>
        <d v="2049-05-21T00:00:00"/>
        <d v="2049-05-22T00:00:00"/>
        <d v="2049-05-23T00:00:00"/>
        <d v="2049-05-24T00:00:00"/>
        <d v="2049-05-25T00:00:00"/>
        <d v="2049-05-26T00:00:00"/>
        <d v="2049-05-27T00:00:00"/>
        <d v="2049-05-28T00:00:00"/>
        <d v="2049-05-29T00:00:00"/>
        <d v="2049-05-30T00:00:00"/>
        <d v="2049-05-31T00:00:00"/>
        <d v="2049-06-01T00:00:00"/>
        <d v="2049-06-02T00:00:00"/>
        <d v="2049-06-03T00:00:00"/>
        <d v="2049-06-04T00:00:00"/>
        <d v="2049-06-05T00:00:00"/>
        <d v="2049-06-06T00:00:00"/>
        <d v="2049-06-07T00:00:00"/>
        <d v="2049-06-08T00:00:00"/>
        <d v="2049-06-09T00:00:00"/>
        <d v="2049-06-10T00:00:00"/>
        <d v="2049-06-11T00:00:00"/>
        <d v="2049-06-12T00:00:00"/>
        <d v="2049-06-13T00:00:00"/>
        <d v="2049-06-14T00:00:00"/>
        <d v="2049-06-15T00:00:00"/>
        <d v="2049-06-16T00:00:00"/>
        <d v="2049-06-17T00:00:00"/>
        <d v="2049-06-18T00:00:00"/>
        <d v="2049-06-19T00:00:00"/>
        <d v="2049-06-20T00:00:00"/>
        <d v="2049-06-21T00:00:00"/>
        <d v="2049-06-22T00:00:00"/>
        <d v="2049-06-23T00:00:00"/>
        <d v="2049-06-24T00:00:00"/>
        <d v="2049-06-25T00:00:00"/>
        <d v="2049-06-26T00:00:00"/>
        <d v="2049-06-27T00:00:00"/>
        <d v="2049-06-28T00:00:00"/>
        <d v="2049-06-29T00:00:00"/>
        <d v="2049-06-30T00:00:00"/>
        <d v="2049-07-01T00:00:00"/>
        <d v="2049-07-02T00:00:00"/>
        <d v="2049-07-03T00:00:00"/>
        <d v="2049-07-04T00:00:00"/>
        <d v="2049-07-05T00:00:00"/>
        <d v="2049-07-06T00:00:00"/>
        <d v="2049-07-07T00:00:00"/>
        <d v="2049-07-08T00:00:00"/>
        <d v="2049-07-09T00:00:00"/>
        <d v="2049-07-10T00:00:00"/>
        <d v="2049-07-11T00:00:00"/>
        <d v="2049-07-12T00:00:00"/>
        <d v="2049-07-13T00:00:00"/>
        <d v="2049-07-14T00:00:00"/>
        <d v="2049-07-15T00:00:00"/>
        <d v="2049-07-16T00:00:00"/>
        <d v="2049-07-17T00:00:00"/>
        <d v="2049-07-18T00:00:00"/>
        <d v="2049-07-19T00:00:00"/>
        <d v="2049-07-20T00:00:00"/>
        <d v="2049-07-21T00:00:00"/>
        <d v="2049-07-22T00:00:00"/>
        <d v="2049-07-23T00:00:00"/>
        <d v="2049-07-24T00:00:00"/>
        <d v="2049-07-25T00:00:00"/>
        <d v="2049-07-26T00:00:00"/>
        <d v="2049-07-27T00:00:00"/>
        <d v="2049-07-28T00:00:00"/>
        <d v="2049-07-29T00:00:00"/>
        <d v="2049-07-30T00:00:00"/>
        <d v="2049-07-31T00:00:00"/>
        <d v="2049-08-01T00:00:00"/>
        <d v="2049-08-02T00:00:00"/>
        <d v="2049-08-03T00:00:00"/>
        <d v="2049-08-04T00:00:00"/>
        <d v="2049-08-05T00:00:00"/>
        <d v="2049-08-06T00:00:00"/>
        <d v="2049-08-07T00:00:00"/>
        <d v="2049-08-08T00:00:00"/>
        <d v="2049-08-09T00:00:00"/>
        <d v="2049-08-10T00:00:00"/>
        <d v="2049-08-11T00:00:00"/>
        <d v="2049-08-12T00:00:00"/>
        <d v="2049-08-13T00:00:00"/>
        <d v="2049-08-14T00:00:00"/>
        <d v="2049-08-15T00:00:00"/>
        <d v="2049-08-16T00:00:00"/>
        <d v="2049-08-17T00:00:00"/>
        <d v="2049-08-18T00:00:00"/>
        <d v="2049-08-19T00:00:00"/>
        <d v="2049-08-20T00:00:00"/>
        <d v="2049-08-21T00:00:00"/>
        <d v="2049-08-22T00:00:00"/>
        <d v="2049-08-23T00:00:00"/>
        <d v="2049-08-24T00:00:00"/>
        <d v="2049-08-25T00:00:00"/>
        <d v="2049-08-26T00:00:00"/>
        <d v="2049-08-27T00:00:00"/>
        <d v="2049-08-28T00:00:00"/>
        <d v="2049-08-29T00:00:00"/>
        <d v="2049-08-30T00:00:00"/>
        <d v="2049-08-31T00:00:00"/>
        <d v="2049-09-01T00:00:00"/>
        <d v="2049-09-02T00:00:00"/>
        <d v="2049-09-03T00:00:00"/>
        <d v="2049-09-04T00:00:00"/>
        <d v="2049-09-05T00:00:00"/>
        <d v="2049-09-06T00:00:00"/>
        <d v="2049-09-07T00:00:00"/>
        <d v="2049-09-08T00:00:00"/>
        <d v="2049-09-09T00:00:00"/>
        <d v="2049-09-10T00:00:00"/>
        <d v="2049-09-11T00:00:00"/>
        <d v="2049-09-12T00:00:00"/>
        <d v="2049-09-13T00:00:00"/>
        <d v="2049-09-14T00:00:00"/>
        <d v="2049-09-15T00:00:00"/>
        <d v="2049-09-16T00:00:00"/>
        <d v="2049-09-17T00:00:00"/>
        <d v="2049-09-18T00:00:00"/>
        <d v="2049-09-19T00:00:00"/>
        <d v="2049-09-20T00:00:00"/>
        <m/>
      </sharedItems>
      <fieldGroup par="17" base="0">
        <rangePr groupBy="months" startDate="2021-01-01T00:00:00" endDate="2049-09-21T00:00:00"/>
        <groupItems count="14">
          <s v="(blank)"/>
          <s v="Jan"/>
          <s v="Feb"/>
          <s v="Mar"/>
          <s v="Apr"/>
          <s v="May"/>
          <s v="Jun"/>
          <s v="Jul"/>
          <s v="Aug"/>
          <s v="Sep"/>
          <s v="Oct"/>
          <s v="Nov"/>
          <s v="Dec"/>
          <s v="&gt;9/21/2049"/>
        </groupItems>
      </fieldGroup>
    </cacheField>
    <cacheField name="PRODUCT ID" numFmtId="0">
      <sharedItems containsBlank="1"/>
    </cacheField>
    <cacheField name="QUANTITY" numFmtId="0">
      <sharedItems containsString="0" containsBlank="1" containsNumber="1" containsInteger="1" minValue="1" maxValue="15"/>
    </cacheField>
    <cacheField name="SALE TYPE" numFmtId="0">
      <sharedItems containsBlank="1" count="4">
        <s v="Wholesaler"/>
        <s v="Online"/>
        <s v="Direct Sales"/>
        <m/>
      </sharedItems>
    </cacheField>
    <cacheField name="PAYMENT MODE" numFmtId="0">
      <sharedItems containsBlank="1" count="3">
        <s v="Online"/>
        <s v="Cash"/>
        <m/>
      </sharedItems>
    </cacheField>
    <cacheField name="DISCOUNT %" numFmtId="0">
      <sharedItems containsString="0" containsBlank="1" containsNumber="1" minValue="7.9771821003937766E-6" maxValue="9.9986394927316952E-2"/>
    </cacheField>
    <cacheField name="PRODUCT" numFmtId="0">
      <sharedItems containsBlank="1" count="1050">
        <s v="Product1"/>
        <s v="Product2"/>
        <s v="Product3"/>
        <s v="Product4"/>
        <s v="Product5"/>
        <s v="Product6"/>
        <s v="Product7"/>
        <s v="Product8"/>
        <s v="Product9"/>
        <s v="Product10"/>
        <s v="Product11"/>
        <s v="Product12"/>
        <s v="Product13"/>
        <s v="Product14"/>
        <s v="Product15"/>
        <s v="Product16"/>
        <s v="Product17"/>
        <s v="Product18"/>
        <s v="Product19"/>
        <s v="Product20"/>
        <s v="Product21"/>
        <s v="Product22"/>
        <s v="Product23"/>
        <s v="Product24"/>
        <s v="Product25"/>
        <s v="Product26"/>
        <s v="Product27"/>
        <s v="Product28"/>
        <s v="Product29"/>
        <s v="Product30"/>
        <s v="Product31"/>
        <s v="Product32"/>
        <s v="Product33"/>
        <s v="Product34"/>
        <s v="Product35"/>
        <s v="Product36"/>
        <s v="Product37"/>
        <s v="Product38"/>
        <s v="Product39"/>
        <s v="Product40"/>
        <s v="Product41"/>
        <s v="Product42"/>
        <s v="Product43"/>
        <s v="Product44"/>
        <s v="Product45"/>
        <s v="Product46"/>
        <s v="Product47"/>
        <s v="Product48"/>
        <s v="Product49"/>
        <s v="Product50"/>
        <s v="Product51"/>
        <s v="Product52"/>
        <s v="Product53"/>
        <s v="Product54"/>
        <s v="Product55"/>
        <s v="Product56"/>
        <s v="Product57"/>
        <s v="Product58"/>
        <s v="Product59"/>
        <s v="Product60"/>
        <s v="Product61"/>
        <s v="Product62"/>
        <s v="Product63"/>
        <s v="Product64"/>
        <s v="Product65"/>
        <s v="Product66"/>
        <s v="Product67"/>
        <s v="Product68"/>
        <s v="Product69"/>
        <s v="Product70"/>
        <s v="Product71"/>
        <s v="Product72"/>
        <s v="Product73"/>
        <s v="Product74"/>
        <s v="Product75"/>
        <s v="Product76"/>
        <s v="Product77"/>
        <s v="Product78"/>
        <s v="Product79"/>
        <s v="Product80"/>
        <s v="Product81"/>
        <s v="Product82"/>
        <s v="Product83"/>
        <s v="Product84"/>
        <s v="Product85"/>
        <s v="Product86"/>
        <s v="Product87"/>
        <s v="Product88"/>
        <s v="Product89"/>
        <s v="Product90"/>
        <s v="Product91"/>
        <s v="Product92"/>
        <s v="Product93"/>
        <s v="Product94"/>
        <s v="Product95"/>
        <s v="Product96"/>
        <s v="Product97"/>
        <s v="Product98"/>
        <s v="Product99"/>
        <s v="Product100"/>
        <s v="Product101"/>
        <s v="Product102"/>
        <s v="Product103"/>
        <s v="Product104"/>
        <s v="Product105"/>
        <s v="Product106"/>
        <s v="Product107"/>
        <s v="Product108"/>
        <s v="Product109"/>
        <s v="Product110"/>
        <s v="Product111"/>
        <s v="Product112"/>
        <s v="Product113"/>
        <s v="Product114"/>
        <s v="Product115"/>
        <s v="Product116"/>
        <s v="Product117"/>
        <s v="Product118"/>
        <s v="Product119"/>
        <s v="Product120"/>
        <s v="Product121"/>
        <s v="Product122"/>
        <s v="Product123"/>
        <s v="Product124"/>
        <s v="Product125"/>
        <s v="Product126"/>
        <s v="Product127"/>
        <s v="Product128"/>
        <s v="Product129"/>
        <s v="Product130"/>
        <s v="Product131"/>
        <s v="Product132"/>
        <s v="Product133"/>
        <s v="Product134"/>
        <s v="Product135"/>
        <s v="Product136"/>
        <s v="Product137"/>
        <s v="Product138"/>
        <s v="Product139"/>
        <s v="Product140"/>
        <s v="Product141"/>
        <s v="Product142"/>
        <s v="Product143"/>
        <s v="Product144"/>
        <s v="Product145"/>
        <s v="Product146"/>
        <s v="Product147"/>
        <s v="Product148"/>
        <s v="Product149"/>
        <s v="Product150"/>
        <s v="Product151"/>
        <s v="Product152"/>
        <s v="Product153"/>
        <s v="Product154"/>
        <s v="Product155"/>
        <s v="Product156"/>
        <s v="Product157"/>
        <s v="Product158"/>
        <s v="Product159"/>
        <s v="Product160"/>
        <s v="Product161"/>
        <s v="Product162"/>
        <s v="Product163"/>
        <s v="Product164"/>
        <s v="Product165"/>
        <s v="Product166"/>
        <s v="Product167"/>
        <s v="Product168"/>
        <s v="Product169"/>
        <s v="Product170"/>
        <s v="Product171"/>
        <s v="Product172"/>
        <s v="Product173"/>
        <s v="Product174"/>
        <s v="Product175"/>
        <s v="Product176"/>
        <s v="Product177"/>
        <s v="Product178"/>
        <s v="Product179"/>
        <s v="Product180"/>
        <s v="Product181"/>
        <s v="Product182"/>
        <s v="Product183"/>
        <s v="Product184"/>
        <s v="Product185"/>
        <s v="Product186"/>
        <s v="Product187"/>
        <s v="Product188"/>
        <s v="Product189"/>
        <s v="Product190"/>
        <s v="Product191"/>
        <s v="Product192"/>
        <s v="Product193"/>
        <s v="Product194"/>
        <s v="Product195"/>
        <s v="Product196"/>
        <s v="Product197"/>
        <s v="Product198"/>
        <s v="Product199"/>
        <s v="Product200"/>
        <s v="Product201"/>
        <s v="Product202"/>
        <s v="Product203"/>
        <s v="Product204"/>
        <s v="Product205"/>
        <s v="Product206"/>
        <s v="Product207"/>
        <s v="Product208"/>
        <s v="Product209"/>
        <s v="Product210"/>
        <s v="Product211"/>
        <s v="Product212"/>
        <s v="Product213"/>
        <s v="Product214"/>
        <s v="Product215"/>
        <s v="Product216"/>
        <s v="Product217"/>
        <s v="Product218"/>
        <s v="Product219"/>
        <s v="Product220"/>
        <s v="Product221"/>
        <s v="Product222"/>
        <s v="Product223"/>
        <s v="Product224"/>
        <s v="Product225"/>
        <s v="Product226"/>
        <s v="Product227"/>
        <s v="Product228"/>
        <s v="Product229"/>
        <s v="Product230"/>
        <s v="Product231"/>
        <s v="Product232"/>
        <s v="Product233"/>
        <s v="Product234"/>
        <s v="Product235"/>
        <s v="Product236"/>
        <s v="Product237"/>
        <s v="Product238"/>
        <s v="Product239"/>
        <s v="Product240"/>
        <s v="Product241"/>
        <s v="Product242"/>
        <s v="Product243"/>
        <s v="Product244"/>
        <s v="Product245"/>
        <s v="Product246"/>
        <s v="Product247"/>
        <s v="Product248"/>
        <s v="Product249"/>
        <s v="Product250"/>
        <s v="Product251"/>
        <s v="Product252"/>
        <s v="Product253"/>
        <s v="Product254"/>
        <s v="Product255"/>
        <s v="Product256"/>
        <s v="Product257"/>
        <s v="Product258"/>
        <s v="Product259"/>
        <s v="Product260"/>
        <s v="Product261"/>
        <s v="Product262"/>
        <s v="Product263"/>
        <s v="Product264"/>
        <s v="Product265"/>
        <s v="Product266"/>
        <s v="Product267"/>
        <s v="Product268"/>
        <s v="Product269"/>
        <s v="Product270"/>
        <s v="Product271"/>
        <s v="Product272"/>
        <s v="Product273"/>
        <s v="Product274"/>
        <s v="Product275"/>
        <s v="Product276"/>
        <s v="Product277"/>
        <s v="Product278"/>
        <s v="Product279"/>
        <s v="Product280"/>
        <s v="Product281"/>
        <s v="Product282"/>
        <s v="Product283"/>
        <s v="Product284"/>
        <s v="Product285"/>
        <s v="Product286"/>
        <s v="Product287"/>
        <s v="Product288"/>
        <s v="Product289"/>
        <s v="Product290"/>
        <s v="Product291"/>
        <s v="Product292"/>
        <s v="Product293"/>
        <s v="Product294"/>
        <s v="Product295"/>
        <s v="Product296"/>
        <s v="Product297"/>
        <s v="Product298"/>
        <s v="Product299"/>
        <s v="Product300"/>
        <s v="Product301"/>
        <s v="Product302"/>
        <s v="Product303"/>
        <s v="Product304"/>
        <s v="Product305"/>
        <s v="Product306"/>
        <s v="Product307"/>
        <s v="Product308"/>
        <s v="Product309"/>
        <s v="Product310"/>
        <s v="Product311"/>
        <s v="Product312"/>
        <s v="Product313"/>
        <s v="Product314"/>
        <s v="Product315"/>
        <s v="Product316"/>
        <s v="Product317"/>
        <s v="Product318"/>
        <s v="Product319"/>
        <s v="Product320"/>
        <s v="Product321"/>
        <s v="Product322"/>
        <s v="Product323"/>
        <s v="Product324"/>
        <s v="Product325"/>
        <s v="Product326"/>
        <s v="Product327"/>
        <s v="Product328"/>
        <s v="Product329"/>
        <s v="Product330"/>
        <s v="Product331"/>
        <s v="Product332"/>
        <s v="Product333"/>
        <s v="Product334"/>
        <s v="Product335"/>
        <s v="Product336"/>
        <s v="Product337"/>
        <s v="Product338"/>
        <s v="Product339"/>
        <s v="Product340"/>
        <s v="Product341"/>
        <s v="Product342"/>
        <s v="Product343"/>
        <s v="Product344"/>
        <s v="Product345"/>
        <s v="Product346"/>
        <s v="Product347"/>
        <s v="Product348"/>
        <s v="Product349"/>
        <s v="Product350"/>
        <s v="Product351"/>
        <s v="Product352"/>
        <s v="Product353"/>
        <s v="Product354"/>
        <s v="Product355"/>
        <s v="Product356"/>
        <s v="Product357"/>
        <s v="Product358"/>
        <s v="Product359"/>
        <s v="Product360"/>
        <s v="Product361"/>
        <s v="Product362"/>
        <s v="Product363"/>
        <s v="Product364"/>
        <s v="Product365"/>
        <s v="Product366"/>
        <s v="Product367"/>
        <s v="Product368"/>
        <s v="Product369"/>
        <s v="Product370"/>
        <s v="Product371"/>
        <s v="Product372"/>
        <s v="Product373"/>
        <s v="Product374"/>
        <s v="Product375"/>
        <s v="Product376"/>
        <s v="Product377"/>
        <s v="Product378"/>
        <s v="Product379"/>
        <s v="Product380"/>
        <s v="Product381"/>
        <s v="Product382"/>
        <s v="Product383"/>
        <s v="Product384"/>
        <s v="Product385"/>
        <s v="Product386"/>
        <s v="Product387"/>
        <s v="Product388"/>
        <s v="Product389"/>
        <s v="Product390"/>
        <s v="Product391"/>
        <s v="Product392"/>
        <s v="Product393"/>
        <s v="Product394"/>
        <s v="Product395"/>
        <s v="Product396"/>
        <s v="Product397"/>
        <s v="Product398"/>
        <s v="Product399"/>
        <s v="Product400"/>
        <s v="Product401"/>
        <s v="Product402"/>
        <s v="Product403"/>
        <s v="Product404"/>
        <s v="Product405"/>
        <s v="Product406"/>
        <s v="Product407"/>
        <s v="Product408"/>
        <s v="Product409"/>
        <s v="Product410"/>
        <s v="Product411"/>
        <s v="Product412"/>
        <s v="Product413"/>
        <s v="Product414"/>
        <s v="Product415"/>
        <s v="Product416"/>
        <s v="Product417"/>
        <s v="Product418"/>
        <s v="Product419"/>
        <s v="Product420"/>
        <s v="Product421"/>
        <s v="Product422"/>
        <s v="Product423"/>
        <s v="Product424"/>
        <s v="Product425"/>
        <s v="Product426"/>
        <s v="Product427"/>
        <s v="Product428"/>
        <s v="Product429"/>
        <s v="Product430"/>
        <s v="Product431"/>
        <s v="Product432"/>
        <s v="Product433"/>
        <s v="Product434"/>
        <s v="Product435"/>
        <s v="Product436"/>
        <s v="Product437"/>
        <s v="Product438"/>
        <s v="Product439"/>
        <s v="Product440"/>
        <s v="Product441"/>
        <s v="Product442"/>
        <s v="Product443"/>
        <s v="Product444"/>
        <s v="Product445"/>
        <s v="Product446"/>
        <s v="Product447"/>
        <s v="Product448"/>
        <s v="Product449"/>
        <s v="Product450"/>
        <s v="Product451"/>
        <s v="Product452"/>
        <s v="Product453"/>
        <s v="Product454"/>
        <s v="Product455"/>
        <s v="Product456"/>
        <s v="Product457"/>
        <s v="Product458"/>
        <s v="Product459"/>
        <s v="Product460"/>
        <s v="Product461"/>
        <s v="Product462"/>
        <s v="Product463"/>
        <s v="Product464"/>
        <s v="Product465"/>
        <s v="Product466"/>
        <s v="Product467"/>
        <s v="Product468"/>
        <s v="Product469"/>
        <s v="Product470"/>
        <s v="Product471"/>
        <s v="Product472"/>
        <s v="Product473"/>
        <s v="Product474"/>
        <s v="Product475"/>
        <s v="Product476"/>
        <s v="Product477"/>
        <s v="Product478"/>
        <s v="Product479"/>
        <s v="Product480"/>
        <s v="Product481"/>
        <s v="Product482"/>
        <s v="Product483"/>
        <s v="Product484"/>
        <s v="Product485"/>
        <s v="Product486"/>
        <s v="Product487"/>
        <s v="Product488"/>
        <s v="Product489"/>
        <s v="Product490"/>
        <s v="Product491"/>
        <s v="Product492"/>
        <s v="Product493"/>
        <s v="Product494"/>
        <s v="Product495"/>
        <s v="Product496"/>
        <s v="Product497"/>
        <s v="Product498"/>
        <s v="Product499"/>
        <s v="Product500"/>
        <s v="Product501"/>
        <s v="Product502"/>
        <s v="Product503"/>
        <s v="Product504"/>
        <s v="Product505"/>
        <s v="Product506"/>
        <s v="Product507"/>
        <s v="Product508"/>
        <s v="Product509"/>
        <s v="Product510"/>
        <s v="Product511"/>
        <s v="Product512"/>
        <s v="Product513"/>
        <s v="Product514"/>
        <s v="Product515"/>
        <s v="Product516"/>
        <s v="Product517"/>
        <s v="Product518"/>
        <s v="Product519"/>
        <s v="Product520"/>
        <s v="Product521"/>
        <s v="Product522"/>
        <s v="Product523"/>
        <s v="Product524"/>
        <s v="Product525"/>
        <s v="Product526"/>
        <s v="Product527"/>
        <s v="Product528"/>
        <s v="Product529"/>
        <s v="Product530"/>
        <s v="Product531"/>
        <s v="Product532"/>
        <s v="Product533"/>
        <s v="Product534"/>
        <s v="Product535"/>
        <s v="Product536"/>
        <s v="Product537"/>
        <s v="Product538"/>
        <s v="Product539"/>
        <s v="Product540"/>
        <s v="Product541"/>
        <s v="Product542"/>
        <s v="Product543"/>
        <s v="Product544"/>
        <s v="Product545"/>
        <s v="Product546"/>
        <s v="Product547"/>
        <s v="Product548"/>
        <s v="Product549"/>
        <s v="Product550"/>
        <s v="Product551"/>
        <s v="Product552"/>
        <s v="Product553"/>
        <s v="Product554"/>
        <s v="Product555"/>
        <s v="Product556"/>
        <s v="Product557"/>
        <s v="Product558"/>
        <s v="Product559"/>
        <s v="Product560"/>
        <s v="Product561"/>
        <s v="Product562"/>
        <s v="Product563"/>
        <s v="Product564"/>
        <s v="Product565"/>
        <s v="Product566"/>
        <s v="Product567"/>
        <s v="Product568"/>
        <s v="Product569"/>
        <s v="Product570"/>
        <s v="Product571"/>
        <s v="Product572"/>
        <s v="Product573"/>
        <s v="Product574"/>
        <s v="Product575"/>
        <s v="Product576"/>
        <s v="Product577"/>
        <s v="Product578"/>
        <s v="Product579"/>
        <s v="Product580"/>
        <s v="Product581"/>
        <s v="Product582"/>
        <s v="Product583"/>
        <s v="Product584"/>
        <s v="Product585"/>
        <s v="Product586"/>
        <s v="Product587"/>
        <s v="Product588"/>
        <s v="Product589"/>
        <s v="Product590"/>
        <s v="Product591"/>
        <s v="Product592"/>
        <s v="Product593"/>
        <s v="Product594"/>
        <s v="Product595"/>
        <s v="Product596"/>
        <s v="Product597"/>
        <s v="Product598"/>
        <s v="Product599"/>
        <s v="Product600"/>
        <s v="Product601"/>
        <s v="Product602"/>
        <s v="Product603"/>
        <s v="Product604"/>
        <s v="Product605"/>
        <s v="Product606"/>
        <s v="Product607"/>
        <s v="Product608"/>
        <s v="Product609"/>
        <s v="Product610"/>
        <s v="Product611"/>
        <s v="Product612"/>
        <s v="Product613"/>
        <s v="Product614"/>
        <s v="Product615"/>
        <s v="Product616"/>
        <s v="Product617"/>
        <s v="Product618"/>
        <s v="Product619"/>
        <s v="Product620"/>
        <s v="Product621"/>
        <s v="Product622"/>
        <s v="Product623"/>
        <s v="Product624"/>
        <s v="Product625"/>
        <s v="Product626"/>
        <s v="Product627"/>
        <s v="Product628"/>
        <s v="Product629"/>
        <s v="Product630"/>
        <s v="Product631"/>
        <s v="Product632"/>
        <s v="Product633"/>
        <s v="Product634"/>
        <s v="Product635"/>
        <s v="Product636"/>
        <s v="Product637"/>
        <s v="Product638"/>
        <s v="Product639"/>
        <s v="Product640"/>
        <s v="Product641"/>
        <s v="Product642"/>
        <s v="Product643"/>
        <s v="Product644"/>
        <s v="Product645"/>
        <s v="Product646"/>
        <s v="Product647"/>
        <s v="Product648"/>
        <s v="Product649"/>
        <s v="Product650"/>
        <s v="Product651"/>
        <s v="Product652"/>
        <s v="Product653"/>
        <s v="Product654"/>
        <s v="Product655"/>
        <s v="Product656"/>
        <s v="Product657"/>
        <s v="Product658"/>
        <s v="Product659"/>
        <s v="Product660"/>
        <s v="Product661"/>
        <s v="Product662"/>
        <s v="Product663"/>
        <s v="Product664"/>
        <s v="Product665"/>
        <s v="Product666"/>
        <s v="Product667"/>
        <s v="Product668"/>
        <s v="Product669"/>
        <s v="Product670"/>
        <s v="Product671"/>
        <s v="Product672"/>
        <s v="Product673"/>
        <s v="Product674"/>
        <s v="Product675"/>
        <s v="Product676"/>
        <s v="Product677"/>
        <s v="Product678"/>
        <s v="Product679"/>
        <s v="Product680"/>
        <s v="Product681"/>
        <s v="Product682"/>
        <s v="Product683"/>
        <s v="Product684"/>
        <s v="Product685"/>
        <s v="Product686"/>
        <s v="Product687"/>
        <s v="Product688"/>
        <s v="Product689"/>
        <s v="Product690"/>
        <s v="Product691"/>
        <s v="Product692"/>
        <s v="Product693"/>
        <s v="Product694"/>
        <s v="Product695"/>
        <s v="Product696"/>
        <s v="Product697"/>
        <s v="Product698"/>
        <s v="Product699"/>
        <s v="Product700"/>
        <s v="Product701"/>
        <s v="Product702"/>
        <s v="Product703"/>
        <s v="Product704"/>
        <s v="Product705"/>
        <s v="Product706"/>
        <s v="Product707"/>
        <s v="Product708"/>
        <s v="Product709"/>
        <s v="Product710"/>
        <s v="Product711"/>
        <s v="Product712"/>
        <s v="Product713"/>
        <s v="Product714"/>
        <s v="Product715"/>
        <s v="Product716"/>
        <s v="Product717"/>
        <s v="Product718"/>
        <s v="Product719"/>
        <s v="Product720"/>
        <s v="Product721"/>
        <s v="Product722"/>
        <s v="Product723"/>
        <s v="Product724"/>
        <s v="Product725"/>
        <s v="Product726"/>
        <s v="Product727"/>
        <s v="Product728"/>
        <s v="Product729"/>
        <s v="Product730"/>
        <s v="Product731"/>
        <s v="Product732"/>
        <s v="Product733"/>
        <s v="Product734"/>
        <s v="Product735"/>
        <s v="Product736"/>
        <s v="Product737"/>
        <s v="Product738"/>
        <s v="Product739"/>
        <s v="Product740"/>
        <s v="Product741"/>
        <s v="Product742"/>
        <s v="Product743"/>
        <s v="Product744"/>
        <s v="Product745"/>
        <s v="Product746"/>
        <s v="Product747"/>
        <s v="Product748"/>
        <s v="Product749"/>
        <s v="Product750"/>
        <s v="Product751"/>
        <s v="Product752"/>
        <s v="Product753"/>
        <s v="Product754"/>
        <s v="Product755"/>
        <s v="Product756"/>
        <s v="Product757"/>
        <s v="Product758"/>
        <s v="Product759"/>
        <s v="Product760"/>
        <s v="Product761"/>
        <s v="Product762"/>
        <s v="Product763"/>
        <s v="Product764"/>
        <s v="Product765"/>
        <s v="Product766"/>
        <s v="Product767"/>
        <s v="Product768"/>
        <s v="Product769"/>
        <s v="Product770"/>
        <s v="Product771"/>
        <s v="Product772"/>
        <s v="Product773"/>
        <s v="Product774"/>
        <s v="Product775"/>
        <s v="Product776"/>
        <s v="Product777"/>
        <s v="Product778"/>
        <s v="Product779"/>
        <s v="Product780"/>
        <s v="Product781"/>
        <s v="Product782"/>
        <s v="Product783"/>
        <s v="Product784"/>
        <s v="Product785"/>
        <s v="Product786"/>
        <s v="Product787"/>
        <s v="Product788"/>
        <s v="Product789"/>
        <s v="Product790"/>
        <s v="Product791"/>
        <s v="Product792"/>
        <s v="Product793"/>
        <s v="Product794"/>
        <s v="Product795"/>
        <s v="Product796"/>
        <s v="Product797"/>
        <s v="Product798"/>
        <s v="Product799"/>
        <s v="Product800"/>
        <s v="Product801"/>
        <s v="Product802"/>
        <s v="Product803"/>
        <s v="Product804"/>
        <s v="Product805"/>
        <s v="Product806"/>
        <s v="Product807"/>
        <s v="Product808"/>
        <s v="Product809"/>
        <s v="Product810"/>
        <s v="Product811"/>
        <s v="Product812"/>
        <s v="Product813"/>
        <s v="Product814"/>
        <s v="Product815"/>
        <s v="Product816"/>
        <s v="Product817"/>
        <s v="Product818"/>
        <s v="Product819"/>
        <s v="Product820"/>
        <s v="Product821"/>
        <s v="Product822"/>
        <s v="Product823"/>
        <s v="Product824"/>
        <s v="Product825"/>
        <s v="Product826"/>
        <s v="Product827"/>
        <s v="Product828"/>
        <s v="Product829"/>
        <s v="Product830"/>
        <s v="Product831"/>
        <s v="Product832"/>
        <s v="Product833"/>
        <s v="Product834"/>
        <s v="Product835"/>
        <s v="Product836"/>
        <s v="Product837"/>
        <s v="Product838"/>
        <s v="Product839"/>
        <s v="Product840"/>
        <s v="Product841"/>
        <s v="Product842"/>
        <s v="Product843"/>
        <s v="Product844"/>
        <s v="Product845"/>
        <s v="Product846"/>
        <s v="Product847"/>
        <s v="Product848"/>
        <s v="Product849"/>
        <s v="Product850"/>
        <s v="Product851"/>
        <s v="Product852"/>
        <s v="Product853"/>
        <s v="Product854"/>
        <s v="Product855"/>
        <s v="Product856"/>
        <s v="Product857"/>
        <s v="Product858"/>
        <s v="Product859"/>
        <s v="Product860"/>
        <s v="Product861"/>
        <s v="Product862"/>
        <s v="Product863"/>
        <s v="Product864"/>
        <s v="Product865"/>
        <s v="Product866"/>
        <s v="Product867"/>
        <s v="Product868"/>
        <s v="Product869"/>
        <s v="Product870"/>
        <s v="Product871"/>
        <s v="Product872"/>
        <s v="Product873"/>
        <s v="Product874"/>
        <s v="Product875"/>
        <s v="Product876"/>
        <s v="Product877"/>
        <s v="Product878"/>
        <s v="Product879"/>
        <s v="Product880"/>
        <s v="Product881"/>
        <s v="Product882"/>
        <s v="Product883"/>
        <s v="Product884"/>
        <s v="Product885"/>
        <s v="Product886"/>
        <s v="Product887"/>
        <s v="Product888"/>
        <s v="Product889"/>
        <s v="Product890"/>
        <s v="Product891"/>
        <s v="Product892"/>
        <s v="Product893"/>
        <s v="Product894"/>
        <s v="Product895"/>
        <s v="Product896"/>
        <s v="Product897"/>
        <s v="Product898"/>
        <s v="Product899"/>
        <s v="Product900"/>
        <s v="Product901"/>
        <s v="Product902"/>
        <s v="Product903"/>
        <s v="Product904"/>
        <s v="Product905"/>
        <s v="Product906"/>
        <s v="Product907"/>
        <s v="Product908"/>
        <s v="Product909"/>
        <s v="Product910"/>
        <s v="Product911"/>
        <s v="Product912"/>
        <s v="Product913"/>
        <s v="Product914"/>
        <s v="Product915"/>
        <s v="Product916"/>
        <s v="Product917"/>
        <s v="Product918"/>
        <s v="Product919"/>
        <s v="Product920"/>
        <s v="Product921"/>
        <s v="Product922"/>
        <s v="Product923"/>
        <s v="Product924"/>
        <s v="Product925"/>
        <s v="Product926"/>
        <s v="Product927"/>
        <s v="Product928"/>
        <s v="Product929"/>
        <s v="Product930"/>
        <s v="Product931"/>
        <s v="Product932"/>
        <s v="Product933"/>
        <s v="Product934"/>
        <s v="Product935"/>
        <s v="Product936"/>
        <s v="Product937"/>
        <s v="Product938"/>
        <s v="Product939"/>
        <s v="Product940"/>
        <s v="Product941"/>
        <s v="Product942"/>
        <s v="Product943"/>
        <s v="Product944"/>
        <s v="Product945"/>
        <s v="Product946"/>
        <s v="Product947"/>
        <s v="Product948"/>
        <s v="Product949"/>
        <s v="Product950"/>
        <s v="Product951"/>
        <s v="Product952"/>
        <s v="Product953"/>
        <s v="Product954"/>
        <s v="Product955"/>
        <s v="Product956"/>
        <s v="Product957"/>
        <s v="Product958"/>
        <s v="Product959"/>
        <s v="Product960"/>
        <s v="Product961"/>
        <s v="Product962"/>
        <s v="Product963"/>
        <s v="Product964"/>
        <s v="Product965"/>
        <s v="Product966"/>
        <s v="Product967"/>
        <s v="Product968"/>
        <s v="Product969"/>
        <s v="Product970"/>
        <s v="Product971"/>
        <s v="Product972"/>
        <s v="Product973"/>
        <s v="Product974"/>
        <s v="Product975"/>
        <s v="Product976"/>
        <s v="Product977"/>
        <s v="Product978"/>
        <s v="Product979"/>
        <s v="Product980"/>
        <s v="Product981"/>
        <s v="Product982"/>
        <s v="Product983"/>
        <s v="Product984"/>
        <s v="Product985"/>
        <s v="Product986"/>
        <s v="Product987"/>
        <s v="Product988"/>
        <s v="Product989"/>
        <s v="Product990"/>
        <s v="Product991"/>
        <s v="Product992"/>
        <s v="Product993"/>
        <s v="Product994"/>
        <s v="Product995"/>
        <s v="Product996"/>
        <s v="Product997"/>
        <s v="Product998"/>
        <s v="Product999"/>
        <s v="Product1000"/>
        <s v="Product1001"/>
        <s v="Product1002"/>
        <s v="Product1003"/>
        <s v="Product1004"/>
        <s v="Product1005"/>
        <s v="Product1006"/>
        <s v="Product1007"/>
        <s v="Product1008"/>
        <s v="Product1009"/>
        <s v="Product1010"/>
        <s v="Product1011"/>
        <s v="Product1012"/>
        <s v="Product1013"/>
        <s v="Product1014"/>
        <s v="Product1015"/>
        <s v="Product1016"/>
        <s v="Product1017"/>
        <s v="Product1018"/>
        <s v="Product1019"/>
        <s v="Product1020"/>
        <s v="Product1021"/>
        <s v="Product1022"/>
        <s v="Product1023"/>
        <s v="Product1024"/>
        <s v="Product1025"/>
        <s v="Product1026"/>
        <s v="Product1027"/>
        <s v="Product1028"/>
        <s v="Product1029"/>
        <s v="Product1030"/>
        <s v="Product1031"/>
        <s v="Product1032"/>
        <s v="Product1033"/>
        <s v="Product1034"/>
        <s v="Product1035"/>
        <s v="Product1036"/>
        <s v="Product1037"/>
        <s v="Product1038"/>
        <s v="Product1039"/>
        <s v="Product1040"/>
        <s v="Product1041"/>
        <s v="Product1042"/>
        <s v="Product1043"/>
        <s v="Product1044"/>
        <s v="Product1045"/>
        <s v="Product1046"/>
        <s v="Product1047"/>
        <s v="Product1048"/>
        <s v="Product1049"/>
        <m/>
      </sharedItems>
    </cacheField>
    <cacheField name="CATEGEORY" numFmtId="0">
      <sharedItems containsBlank="1" count="6">
        <s v="Category1"/>
        <s v="Category2"/>
        <s v="Category3"/>
        <s v="Category4"/>
        <s v="Category5"/>
        <m/>
      </sharedItems>
    </cacheField>
    <cacheField name="UOM" numFmtId="0">
      <sharedItems containsBlank="1" count="5">
        <s v="Kg"/>
        <s v="Lt"/>
        <s v="Ft"/>
        <s v="No"/>
        <m/>
      </sharedItems>
    </cacheField>
    <cacheField name="BUYING PRICE" numFmtId="44">
      <sharedItems containsString="0" containsBlank="1" containsNumber="1" containsInteger="1" minValue="5" maxValue="250"/>
    </cacheField>
    <cacheField name="SELLING PRICE" numFmtId="44">
      <sharedItems containsString="0" containsBlank="1" containsNumber="1" minValue="23.533826968764224" maxValue="317.67142383788564"/>
    </cacheField>
    <cacheField name="TOTAL BUYING VALUE" numFmtId="44">
      <sharedItems containsString="0" containsBlank="1" containsNumber="1" containsInteger="1" minValue="5" maxValue="3750" count="1642">
        <n v="3500"/>
        <n v="612"/>
        <n v="1116"/>
        <n v="539"/>
        <n v="814"/>
        <n v="579"/>
        <n v="889"/>
        <n v="870"/>
        <n v="1926"/>
        <n v="3003"/>
        <n v="145"/>
        <n v="1342"/>
        <n v="3330"/>
        <n v="885"/>
        <n v="1111"/>
        <n v="198"/>
        <n v="407"/>
        <n v="434"/>
        <n v="979"/>
        <n v="210"/>
        <n v="2715"/>
        <n v="2772"/>
        <n v="2464"/>
        <n v="897"/>
        <n v="98"/>
        <n v="3015"/>
        <n v="663"/>
        <n v="258"/>
        <n v="3495"/>
        <n v="2030"/>
        <n v="770"/>
        <n v="369"/>
        <n v="195"/>
        <n v="684"/>
        <n v="182"/>
        <n v="648"/>
        <n v="2280"/>
        <n v="576"/>
        <n v="252"/>
        <n v="1620"/>
        <n v="1413"/>
        <n v="1407"/>
        <n v="666"/>
        <n v="704"/>
        <n v="132"/>
        <n v="2613"/>
        <n v="900"/>
        <n v="300"/>
        <n v="2604"/>
        <n v="1490"/>
        <n v="80"/>
        <n v="1110"/>
        <n v="2240"/>
        <n v="2977"/>
        <n v="12"/>
        <n v="2190"/>
        <n v="270"/>
        <n v="415"/>
        <n v="177"/>
        <n v="750"/>
        <n v="810"/>
        <n v="1140"/>
        <n v="216"/>
        <n v="749"/>
        <n v="1848"/>
        <n v="1260"/>
        <n v="339"/>
        <n v="456"/>
        <n v="506"/>
        <n v="100"/>
        <n v="1212"/>
        <n v="884"/>
        <n v="924"/>
        <n v="231"/>
        <n v="957"/>
        <n v="755"/>
        <n v="1937"/>
        <n v="348"/>
        <n v="948"/>
        <n v="549"/>
        <n v="1592"/>
        <n v="2691"/>
        <n v="217"/>
        <n v="1235"/>
        <n v="324"/>
        <n v="1460"/>
        <n v="830"/>
        <n v="2057"/>
        <n v="253"/>
        <n v="378"/>
        <n v="110"/>
        <n v="1560"/>
        <n v="450"/>
        <n v="1152"/>
        <n v="1400"/>
        <n v="465"/>
        <n v="1080"/>
        <n v="747"/>
        <n v="2070"/>
        <n v="235"/>
        <n v="1352"/>
        <n v="645"/>
        <n v="240"/>
        <n v="42"/>
        <n v="720"/>
        <n v="354"/>
        <n v="1785"/>
        <n v="1148"/>
        <n v="207"/>
        <n v="120"/>
        <n v="134"/>
        <n v="498"/>
        <n v="1131"/>
        <n v="49"/>
        <n v="315"/>
        <n v="1008"/>
        <n v="21"/>
        <n v="3585"/>
        <n v="570"/>
        <n v="213"/>
        <n v="1503"/>
        <n v="96"/>
        <n v="904"/>
        <n v="1029"/>
        <n v="60"/>
        <n v="2385"/>
        <n v="995"/>
        <n v="1599"/>
        <n v="2430"/>
        <n v="968"/>
        <n v="936"/>
        <n v="630"/>
        <n v="741"/>
        <n v="595"/>
        <n v="480"/>
        <n v="2172"/>
        <n v="1944"/>
        <n v="51"/>
        <n v="561"/>
        <n v="370"/>
        <n v="468"/>
        <n v="1183"/>
        <n v="822"/>
        <n v="219"/>
        <n v="3120"/>
        <n v="197"/>
        <n v="546"/>
        <n v="2300"/>
        <n v="84"/>
        <n v="972"/>
        <n v="905"/>
        <n v="2232"/>
        <n v="1210"/>
        <n v="2655"/>
        <n v="1971"/>
        <n v="200"/>
        <n v="308"/>
        <n v="2562"/>
        <n v="413"/>
        <n v="1122"/>
        <n v="1925"/>
        <n v="405"/>
        <n v="2990"/>
        <n v="408"/>
        <n v="508"/>
        <n v="152"/>
        <n v="920"/>
        <n v="304"/>
        <n v="150"/>
        <n v="350"/>
        <n v="847"/>
        <n v="1845"/>
        <n v="558"/>
        <n v="2444"/>
        <n v="1508"/>
        <n v="1617"/>
        <n v="624"/>
        <n v="29"/>
        <n v="1023"/>
        <n v="1391"/>
        <n v="752"/>
        <n v="406"/>
        <n v="161"/>
        <n v="357"/>
        <n v="2275"/>
        <n v="540"/>
        <n v="396"/>
        <n v="1158"/>
        <n v="2010"/>
        <n v="230"/>
        <n v="3525"/>
        <n v="2340"/>
        <n v="482"/>
        <n v="1419"/>
        <n v="1100"/>
        <n v="861"/>
        <n v="2376"/>
        <n v="945"/>
        <n v="792"/>
        <n v="736"/>
        <n v="2235"/>
        <n v="1220"/>
        <n v="2610"/>
        <n v="931"/>
        <n v="1245"/>
        <n v="1782"/>
        <n v="522"/>
        <n v="54"/>
        <n v="1752"/>
        <n v="2739"/>
        <n v="336"/>
        <n v="478"/>
        <n v="1310"/>
        <n v="2119"/>
        <n v="2167"/>
        <n v="1057"/>
        <n v="1025"/>
        <n v="3135"/>
        <n v="372"/>
        <n v="70"/>
        <n v="596"/>
        <n v="158"/>
        <n v="2140"/>
        <n v="267"/>
        <n v="3136"/>
        <n v="2007"/>
        <n v="2249"/>
        <n v="2912"/>
        <n v="1416"/>
        <n v="448"/>
        <n v="221"/>
        <n v="2090"/>
        <n v="840"/>
        <n v="1458"/>
        <n v="690"/>
        <n v="2520"/>
        <n v="1230"/>
        <n v="552"/>
        <n v="1068"/>
        <n v="312"/>
        <n v="2548"/>
        <n v="400"/>
        <n v="423"/>
        <n v="672"/>
        <n v="486"/>
        <n v="3600"/>
        <n v="344"/>
        <n v="572"/>
        <n v="2472"/>
        <n v="2301"/>
        <n v="1980"/>
        <n v="420"/>
        <n v="296"/>
        <n v="543"/>
        <n v="908"/>
        <n v="2505"/>
        <n v="447"/>
        <n v="1200"/>
        <n v="2870"/>
        <n v="1635"/>
        <n v="536"/>
        <n v="464"/>
        <n v="1155"/>
        <n v="1135"/>
        <n v="76"/>
        <n v="59"/>
        <n v="1368"/>
        <n v="11"/>
        <n v="858"/>
        <n v="3195"/>
        <n v="868"/>
        <n v="212"/>
        <n v="550"/>
        <n v="45"/>
        <n v="249"/>
        <n v="1410"/>
        <n v="804"/>
        <n v="2370"/>
        <n v="2040"/>
        <n v="602"/>
        <n v="288"/>
        <n v="2985"/>
        <n v="594"/>
        <n v="2156"/>
        <n v="2800"/>
        <n v="548"/>
        <n v="1254"/>
        <n v="1144"/>
        <n v="798"/>
        <n v="871"/>
        <n v="800"/>
        <n v="204"/>
        <n v="1215"/>
        <n v="1650"/>
        <n v="1900"/>
        <n v="1106"/>
        <n v="864"/>
        <n v="43"/>
        <n v="1195"/>
        <n v="992"/>
        <n v="112"/>
        <n v="452"/>
        <n v="3081"/>
        <n v="10"/>
        <n v="3180"/>
        <n v="1089"/>
        <n v="1065"/>
        <n v="2288"/>
        <n v="1561"/>
        <n v="1512"/>
        <n v="917"/>
        <n v="964"/>
        <n v="48"/>
        <n v="232"/>
        <n v="1000"/>
        <n v="1456"/>
        <n v="2355"/>
        <n v="2596"/>
        <n v="1326"/>
        <n v="1060"/>
        <n v="1904"/>
        <n v="600"/>
        <n v="168"/>
        <n v="715"/>
        <n v="1392"/>
        <n v="3094"/>
        <n v="675"/>
        <n v="790"/>
        <n v="1952"/>
        <n v="1965"/>
        <n v="2072"/>
        <n v="2453"/>
        <n v="2320"/>
        <n v="222"/>
        <n v="75"/>
        <n v="516"/>
        <n v="234"/>
        <n v="374"/>
        <n v="1539"/>
        <n v="1070"/>
        <n v="1305"/>
        <n v="185"/>
        <n v="2724"/>
        <n v="436"/>
        <n v="825"/>
        <n v="2440"/>
        <n v="224"/>
        <n v="126"/>
        <n v="795"/>
        <n v="16"/>
        <n v="1872"/>
        <n v="1520"/>
        <n v="1680"/>
        <n v="166"/>
        <n v="2016"/>
        <n v="1778"/>
        <n v="2270"/>
        <n v="1960"/>
        <n v="872"/>
        <n v="442"/>
        <n v="2079"/>
        <n v="756"/>
        <n v="2266"/>
        <n v="1425"/>
        <n v="189"/>
        <n v="708"/>
        <n v="1364"/>
        <n v="680"/>
        <n v="875"/>
        <n v="380"/>
        <n v="1860"/>
        <n v="1328"/>
        <n v="2982"/>
        <n v="385"/>
        <n v="2988"/>
        <n v="2436"/>
        <n v="163"/>
        <n v="1540"/>
        <n v="262"/>
        <n v="1596"/>
        <n v="490"/>
        <n v="2716"/>
        <n v="676"/>
        <n v="225"/>
        <n v="144"/>
        <n v="1422"/>
        <n v="162"/>
        <n v="1362"/>
        <n v="78"/>
        <n v="1800"/>
        <n v="765"/>
        <n v="1130"/>
        <n v="2332"/>
        <n v="352"/>
        <n v="726"/>
        <n v="1218"/>
        <n v="812"/>
        <n v="3458"/>
        <n v="1859"/>
        <n v="156"/>
        <n v="174"/>
        <n v="2093"/>
        <n v="3270"/>
        <n v="9"/>
        <n v="382"/>
        <n v="1529"/>
        <n v="975"/>
        <n v="1469"/>
        <n v="1336"/>
        <n v="326"/>
        <n v="504"/>
        <n v="340"/>
        <n v="1320"/>
        <n v="1792"/>
        <n v="760"/>
        <n v="2000"/>
        <n v="135"/>
        <n v="3705"/>
        <n v="424"/>
        <n v="636"/>
        <n v="1340"/>
        <n v="330"/>
        <n v="1524"/>
        <n v="984"/>
        <n v="990"/>
        <n v="384"/>
        <n v="137"/>
        <n v="1476"/>
        <n v="108"/>
        <n v="681"/>
        <n v="220"/>
        <n v="1936"/>
        <n v="440"/>
        <n v="2728"/>
        <n v="559"/>
        <n v="50"/>
        <n v="588"/>
        <n v="83"/>
        <n v="729"/>
        <n v="2196"/>
        <n v="3444"/>
        <n v="699"/>
        <n v="954"/>
        <n v="40"/>
        <n v="1505"/>
        <n v="1430"/>
        <n v="2782"/>
        <n v="2145"/>
        <n v="912"/>
        <n v="1976"/>
        <n v="518"/>
        <n v="564"/>
        <n v="1664"/>
        <n v="1582"/>
        <n v="780"/>
        <n v="2034"/>
        <n v="848"/>
        <n v="238"/>
        <n v="2080"/>
        <n v="981"/>
        <n v="444"/>
        <n v="1015"/>
        <n v="58"/>
        <n v="1225"/>
        <n v="250"/>
        <n v="711"/>
        <n v="246"/>
        <n v="1712"/>
        <n v="1827"/>
        <n v="469"/>
        <n v="1036"/>
        <n v="485"/>
        <n v="2706"/>
        <n v="1302"/>
        <n v="2061"/>
        <n v="2431"/>
        <n v="740"/>
        <n v="1485"/>
        <n v="35"/>
        <n v="1280"/>
        <n v="1090"/>
        <n v="1040"/>
        <n v="63"/>
        <n v="1963"/>
        <n v="585"/>
        <n v="1250"/>
        <n v="355"/>
        <n v="188"/>
        <n v="513"/>
        <n v="319"/>
        <n v="835"/>
        <n v="1160"/>
        <n v="14"/>
        <n v="1690"/>
        <n v="832"/>
        <n v="165"/>
        <n v="923"/>
        <n v="1170"/>
        <n v="38"/>
        <n v="696"/>
        <n v="856"/>
        <n v="1055"/>
        <n v="963"/>
        <n v="528"/>
        <n v="692"/>
        <n v="417"/>
        <n v="1344"/>
        <n v="351"/>
        <n v="1296"/>
        <n v="1372"/>
        <n v="2052"/>
        <n v="18"/>
        <n v="1526"/>
        <n v="149"/>
        <n v="1176"/>
        <n v="306"/>
        <n v="3735"/>
        <n v="292"/>
        <n v="416"/>
        <n v="620"/>
        <n v="430"/>
        <n v="176"/>
        <n v="3285"/>
        <n v="1631"/>
        <n v="1365"/>
        <n v="759"/>
        <n v="1670"/>
        <n v="1304"/>
        <n v="244"/>
        <n v="657"/>
        <n v="2873"/>
        <n v="364"/>
        <n v="310"/>
        <n v="95"/>
        <n v="2189"/>
        <n v="141"/>
        <n v="1360"/>
        <n v="136"/>
        <n v="1575"/>
        <n v="346"/>
        <n v="669"/>
        <n v="1236"/>
        <n v="1639"/>
        <n v="3090"/>
        <n v="237"/>
        <n v="940"/>
        <n v="805"/>
        <n v="395"/>
        <n v="128"/>
        <n v="1722"/>
        <n v="2535"/>
        <n v="1356"/>
        <n v="2187"/>
        <n v="1729"/>
        <n v="584"/>
        <n v="375"/>
        <n v="902"/>
        <n v="3150"/>
        <n v="3248"/>
        <n v="2180"/>
        <n v="2200"/>
        <n v="525"/>
        <n v="69"/>
        <n v="1314"/>
        <n v="507"/>
        <n v="194"/>
        <n v="1246"/>
        <n v="1990"/>
        <n v="1932"/>
        <n v="148"/>
        <n v="1515"/>
        <n v="1370"/>
        <n v="90"/>
        <n v="2205"/>
        <n v="642"/>
        <n v="1449"/>
        <n v="775"/>
        <n v="2952"/>
        <n v="1920"/>
        <n v="882"/>
        <n v="3172"/>
        <n v="2860"/>
        <n v="1078"/>
        <n v="2470"/>
        <n v="460"/>
        <n v="1573"/>
        <n v="2618"/>
        <n v="582"/>
        <n v="94"/>
        <n v="748"/>
        <n v="2212"/>
        <n v="1554"/>
        <n v="2628"/>
        <n v="192"/>
        <n v="1125"/>
        <n v="46"/>
        <n v="125"/>
        <n v="153"/>
        <n v="280"/>
        <n v="1989"/>
        <n v="2020"/>
        <n v="1350"/>
        <n v="1694"/>
        <n v="193"/>
        <n v="2025"/>
        <n v="105"/>
        <n v="1386"/>
        <n v="259"/>
        <n v="1020"/>
        <n v="1014"/>
        <n v="247"/>
        <n v="477"/>
        <n v="533"/>
        <n v="388"/>
        <n v="803"/>
        <n v="33"/>
        <n v="1050"/>
        <n v="846"/>
        <n v="1896"/>
        <n v="932"/>
        <n v="147"/>
        <n v="966"/>
        <n v="1035"/>
        <n v="2820"/>
        <n v="205"/>
        <n v="745"/>
        <n v="1696"/>
        <n v="2380"/>
        <n v="1136"/>
        <n v="23"/>
        <n v="1377"/>
        <n v="104"/>
        <n v="472"/>
        <n v="985"/>
        <n v="279"/>
        <n v="199"/>
        <n v="1898"/>
        <n v="560"/>
        <n v="728"/>
        <n v="208"/>
        <n v="616"/>
        <n v="180"/>
        <n v="2592"/>
        <n v="492"/>
        <n v="927"/>
        <n v="952"/>
        <n v="2684"/>
        <n v="3420"/>
        <n v="2112"/>
        <n v="668"/>
        <n v="2450"/>
        <n v="1182"/>
        <n v="721"/>
        <n v="91"/>
        <n v="1062"/>
        <n v="154"/>
        <n v="294"/>
        <n v="214"/>
        <n v="432"/>
        <n v="31"/>
        <n v="1656"/>
        <n v="276"/>
        <n v="1092"/>
        <n v="414"/>
        <n v="2460"/>
        <n v="93"/>
        <n v="1890"/>
        <n v="1536"/>
        <n v="190"/>
        <n v="1810"/>
        <n v="1510"/>
        <n v="930"/>
        <n v="725"/>
        <n v="1272"/>
        <n v="1264"/>
        <n v="1330"/>
        <n v="286"/>
        <n v="92"/>
        <n v="266"/>
        <n v="2580"/>
        <n v="117"/>
        <n v="632"/>
        <n v="184"/>
        <n v="1881"/>
        <n v="140"/>
        <n v="390"/>
        <n v="3042"/>
        <n v="935"/>
        <n v="1788"/>
        <n v="1107"/>
        <n v="1056"/>
        <n v="2160"/>
        <n v="170"/>
        <n v="2043"/>
        <n v="3210"/>
        <n v="1806"/>
        <n v="2834"/>
        <n v="1248"/>
        <n v="1053"/>
        <n v="700"/>
        <n v="1048"/>
        <n v="819"/>
        <n v="855"/>
        <n v="730"/>
        <n v="1470"/>
        <n v="123"/>
        <n v="768"/>
        <n v="2244"/>
        <n v="72"/>
        <n v="1562"/>
        <n v="618"/>
        <n v="1452"/>
        <n v="520"/>
        <n v="1442"/>
        <n v="1584"/>
        <n v="1064"/>
        <n v="627"/>
        <n v="2445"/>
        <n v="25"/>
        <n v="2500"/>
        <n v="68"/>
        <n v="2790"/>
        <n v="1001"/>
        <n v="1270"/>
        <n v="1708"/>
        <n v="826"/>
        <n v="660"/>
        <n v="555"/>
        <n v="712"/>
        <n v="2211"/>
        <n v="1204"/>
        <n v="2796"/>
        <n v="1450"/>
        <n v="28"/>
        <n v="471"/>
        <n v="2412"/>
        <n v="2821"/>
        <n v="2405"/>
        <n v="160"/>
        <n v="2409"/>
        <n v="1239"/>
        <n v="24"/>
        <n v="428"/>
        <n v="462"/>
        <n v="3030"/>
        <n v="604"/>
        <n v="298"/>
        <n v="474"/>
        <n v="915"/>
        <n v="1863"/>
        <n v="2387"/>
        <n v="2223"/>
        <n v="876"/>
        <n v="1079"/>
        <n v="567"/>
        <n v="22"/>
        <n v="1820"/>
        <n v="1728"/>
        <n v="2530"/>
        <n v="611"/>
        <n v="2795"/>
        <n v="1534"/>
        <n v="119"/>
        <n v="1804"/>
        <n v="1742"/>
        <n v="1206"/>
        <n v="261"/>
        <n v="1673"/>
        <n v="114"/>
        <n v="284"/>
        <n v="2486"/>
        <n v="796"/>
        <n v="3234"/>
        <n v="255"/>
        <n v="1005"/>
        <n v="181"/>
        <n v="85"/>
        <n v="2805"/>
        <n v="702"/>
        <n v="959"/>
        <n v="2364"/>
        <n v="1380"/>
        <n v="1815"/>
        <n v="362"/>
        <n v="77"/>
        <n v="1464"/>
        <n v="295"/>
        <n v="102"/>
        <n v="1610"/>
        <n v="1632"/>
        <n v="1672"/>
        <n v="1440"/>
        <n v="242"/>
        <n v="186"/>
        <n v="1880"/>
        <n v="377"/>
        <n v="122"/>
        <n v="321"/>
        <n v="1692"/>
        <n v="290"/>
        <n v="2254"/>
        <n v="1428"/>
        <n v="1736"/>
        <n v="1737"/>
        <n v="705"/>
        <n v="129"/>
        <n v="894"/>
        <n v="732"/>
        <n v="133"/>
        <n v="36"/>
        <n v="2629"/>
        <n v="1179"/>
        <n v="978"/>
        <n v="591"/>
        <n v="1640"/>
        <n v="2568"/>
        <n v="890"/>
        <n v="896"/>
        <n v="892"/>
        <n v="865"/>
        <n v="2850"/>
        <n v="644"/>
        <n v="3690"/>
        <n v="445"/>
        <n v="196"/>
        <n v="1120"/>
        <n v="1892"/>
        <n v="2060"/>
        <n v="2353"/>
        <n v="334"/>
        <n v="2100"/>
        <n v="1071"/>
        <n v="67"/>
        <n v="2310"/>
        <n v="392"/>
        <n v="345"/>
        <n v="2343"/>
        <n v="1743"/>
        <n v="938"/>
        <n v="950"/>
        <n v="2587"/>
        <n v="1600"/>
        <n v="2055"/>
        <n v="130"/>
        <n v="3000"/>
        <n v="2856"/>
        <n v="1912"/>
        <n v="791"/>
        <n v="20"/>
        <n v="2120"/>
        <n v="639"/>
        <n v="3122"/>
        <n v="1134"/>
        <n v="786"/>
        <n v="473"/>
        <n v="3374"/>
        <n v="32"/>
        <n v="2704"/>
        <n v="1180"/>
        <n v="318"/>
        <n v="2142"/>
        <n v="1856"/>
        <n v="1628"/>
        <n v="1026"/>
        <n v="1727"/>
        <n v="1568"/>
        <n v="1638"/>
        <n v="2574"/>
        <n v="2324"/>
        <n v="3360"/>
        <n v="1016"/>
        <n v="2940"/>
        <n v="2552"/>
        <n v="944"/>
        <n v="1612"/>
        <n v="996"/>
        <n v="852"/>
        <n v="3486"/>
        <n v="1141"/>
        <n v="1834"/>
        <n v="2736"/>
        <n v="3430"/>
        <n v="845"/>
        <n v="264"/>
        <n v="2925"/>
        <n v="2938"/>
        <n v="3045"/>
        <n v="2717"/>
        <n v="580"/>
        <n v="1716"/>
        <n v="3052"/>
        <n v="1146"/>
        <n v="1390"/>
        <n v="1243"/>
        <n v="960"/>
        <n v="1169"/>
        <n v="34"/>
        <n v="880"/>
        <n v="81"/>
        <n v="1700"/>
        <n v="164"/>
        <n v="3178"/>
        <n v="3388"/>
        <n v="301"/>
        <n v="913"/>
        <n v="2268"/>
        <n v="2214"/>
        <n v="1864"/>
        <n v="3225"/>
        <n v="1482"/>
        <n v="481"/>
        <n v="1316"/>
        <n v="1695"/>
        <n v="1166"/>
        <n v="3066"/>
        <n v="1199"/>
        <n v="1624"/>
        <n v="1750"/>
        <n v="1500"/>
        <n v="1066"/>
        <n v="1284"/>
        <n v="654"/>
        <n v="603"/>
        <n v="291"/>
        <n v="228"/>
        <n v="3198"/>
        <n v="1374"/>
        <n v="1295"/>
        <n v="7"/>
        <n v="2400"/>
        <n v="650"/>
        <n v="1812"/>
        <n v="2904"/>
        <n v="1224"/>
        <n v="142"/>
        <n v="30"/>
        <n v="203"/>
        <n v="574"/>
        <n v="169"/>
        <n v="497"/>
        <n v="127"/>
        <n v="1288"/>
        <n v="107"/>
        <n v="2330"/>
        <n v="2743"/>
        <n v="1605"/>
        <n v="1211"/>
        <n v="360"/>
        <n v="1287"/>
        <n v="2744"/>
        <n v="1764"/>
        <n v="1836"/>
        <n v="172"/>
        <n v="1095"/>
        <n v="1274"/>
        <n v="1630"/>
        <n v="495"/>
        <n v="2388"/>
        <n v="2184"/>
        <n v="173"/>
        <n v="2899"/>
        <n v="515"/>
        <n v="1192"/>
        <n v="1648"/>
        <n v="2304"/>
        <n v="1776"/>
        <n v="869"/>
        <n v="918"/>
        <n v="678"/>
        <n v="3402"/>
        <n v="1022"/>
        <n v="738"/>
        <n v="3016"/>
        <n v="138"/>
        <n v="2044"/>
        <n v="97"/>
        <n v="178"/>
        <n v="1404"/>
        <n v="606"/>
        <n v="735"/>
        <n v="2028"/>
        <n v="2415"/>
        <n v="1705"/>
        <n v="1010"/>
        <n v="494"/>
        <n v="441"/>
        <n v="3080"/>
        <n v="2964"/>
        <n v="55"/>
        <n v="1256"/>
        <n v="329"/>
        <n v="2700"/>
        <n v="1683"/>
        <n v="1175"/>
        <n v="2222"/>
        <n v="3211"/>
        <n v="41"/>
        <n v="658"/>
        <n v="836"/>
        <n v="2255"/>
        <n v="3332"/>
        <n v="598"/>
        <n v="1278"/>
        <n v="928"/>
        <n v="1770"/>
        <n v="651"/>
        <n v="1300"/>
        <n v="1629"/>
        <n v="398"/>
        <n v="535"/>
        <n v="1463"/>
        <n v="272"/>
        <n v="3192"/>
        <n v="2880"/>
        <n v="665"/>
        <n v="455"/>
        <n v="1480"/>
        <n v="1498"/>
        <n v="297"/>
        <n v="2004"/>
        <n v="403"/>
        <n v="910"/>
        <n v="1242"/>
        <n v="316"/>
        <n v="724"/>
        <n v="1661"/>
        <n v="1331"/>
        <n v="285"/>
        <n v="1290"/>
        <n v="2024"/>
        <n v="209"/>
        <n v="1755"/>
        <n v="476"/>
        <n v="1105"/>
        <n v="2497"/>
        <n v="2178"/>
        <n v="1161"/>
        <n v="218"/>
        <n v="980"/>
        <n v="268"/>
        <n v="1530"/>
        <n v="243"/>
        <n v="1441"/>
        <n v="621"/>
        <n v="1518"/>
        <n v="615"/>
        <n v="2490"/>
        <n v="1988"/>
        <n v="1854"/>
        <n v="824"/>
        <n v="590"/>
        <n v="988"/>
        <n v="1467"/>
        <n v="275"/>
        <n v="3750"/>
        <n v="254"/>
        <n v="2175"/>
        <n v="2664"/>
        <n v="1414"/>
        <n v="155"/>
        <n v="1086"/>
        <n v="1188"/>
        <n v="2652"/>
        <n v="688"/>
        <n v="1595"/>
        <n v="2198"/>
        <n v="1809"/>
        <n v="1085"/>
        <n v="458"/>
        <n v="1710"/>
        <n v="322"/>
        <n v="1616"/>
        <n v="1359"/>
        <n v="2086"/>
        <n v="366"/>
        <n v="2786"/>
        <n v="1309"/>
        <n v="3450"/>
        <n v="517"/>
        <n v="2365"/>
        <n v="2442"/>
        <n v="2132"/>
        <n v="2277"/>
        <n v="1494"/>
        <n v="56"/>
        <n v="3346"/>
        <n v="167"/>
        <n v="1431"/>
        <n v="484"/>
        <n v="402"/>
        <n v="532"/>
        <n v="74"/>
        <n v="1773"/>
        <n v="781"/>
        <n v="2745"/>
        <n v="2576"/>
        <n v="1276"/>
        <n v="1586"/>
        <n v="2632"/>
        <n v="1353"/>
        <n v="1930"/>
        <n v="64"/>
        <n v="1928"/>
        <n v="1935"/>
        <n v="3240"/>
        <n v="610"/>
        <n v="6"/>
        <n v="1606"/>
        <n v="717"/>
        <n v="2050"/>
        <n v="2299"/>
        <n v="2354"/>
        <n v="801"/>
        <n v="3345"/>
        <n v="1730"/>
        <n v="534"/>
        <n v="860"/>
        <n v="767"/>
        <n v="828"/>
        <n v="783"/>
        <n v="1908"/>
        <n v="1269"/>
        <n v="2607"/>
        <n v="3060"/>
        <n v="2002"/>
        <n v="1781"/>
        <n v="1434"/>
        <n v="2756"/>
        <n v="891"/>
        <n v="2556"/>
        <n v="2496"/>
        <n v="524"/>
        <n v="3133"/>
        <n v="785"/>
        <n v="1484"/>
        <n v="488"/>
        <n v="223"/>
        <n v="342"/>
        <n v="333"/>
        <n v="3276"/>
        <n v="608"/>
        <n v="245"/>
        <n v="2352"/>
        <n v="649"/>
        <n v="510"/>
        <n v="1323"/>
        <n v="1701"/>
        <n v="1240"/>
        <n v="664"/>
        <n v="2769"/>
        <n v="3237"/>
        <n v="815"/>
        <n v="459"/>
        <n v="2475"/>
        <n v="82"/>
        <n v="66"/>
        <n v="2233"/>
        <n v="1740"/>
        <n v="1826"/>
        <n v="57"/>
        <n v="483"/>
        <n v="1744"/>
        <n v="573"/>
        <n v="1112"/>
        <n v="1760"/>
        <n v="500"/>
        <n v="742"/>
        <n v="260"/>
        <n v="227"/>
        <n v="496"/>
        <n v="1504"/>
        <n v="52"/>
        <n v="2712"/>
        <n v="763"/>
        <n v="435"/>
        <n v="79"/>
        <n v="3250"/>
        <n v="1358"/>
        <n v="1488"/>
        <n v="2784"/>
        <n v="1603"/>
        <n v="925"/>
        <n v="1375"/>
        <n v="3630"/>
        <n v="544"/>
        <n v="47"/>
        <n v="88"/>
        <n v="1143"/>
        <n v="1472"/>
        <n v="233"/>
        <n v="2110"/>
        <n v="1903"/>
        <n v="376"/>
        <n v="2097"/>
        <n v="2282"/>
        <n v="1791"/>
        <n v="1088"/>
        <n v="519"/>
        <n v="206"/>
        <n v="2585"/>
        <n v="1265"/>
        <n v="3390"/>
        <n v="3159"/>
        <n v="2398"/>
        <n v="273"/>
        <n v="2847"/>
        <n v="89"/>
        <n v="909"/>
        <n v="3075"/>
        <n v="1395"/>
        <n v="404"/>
        <n v="693"/>
        <n v="784"/>
        <n v="1746"/>
        <n v="2220"/>
        <n v="256"/>
        <n v="470"/>
        <n v="1308"/>
        <n v="121"/>
        <n v="3555"/>
        <n v="3262"/>
        <n v="568"/>
        <n v="118"/>
        <n v="2366"/>
        <n v="1862"/>
        <n v="2916"/>
        <n v="1837"/>
        <n v="2625"/>
        <n v="1576"/>
        <n v="309"/>
        <n v="1267"/>
        <n v="1185"/>
        <n v="754"/>
        <n v="1075"/>
        <n v="3465"/>
        <n v="5"/>
        <n v="2106"/>
        <n v="425"/>
        <n v="816"/>
        <n v="1677"/>
        <n v="670"/>
        <n v="131"/>
        <n v="368"/>
        <n v="438"/>
        <n v="2158"/>
        <n v="994"/>
        <n v="1030"/>
        <n v="103"/>
        <n v="2392"/>
        <n v="2702"/>
        <n v="1885"/>
        <n v="976"/>
        <n v="111"/>
        <n v="157"/>
        <n v="2814"/>
        <n v="332"/>
        <n v="183"/>
        <n v="2484"/>
        <n v="3255"/>
        <n v="744"/>
        <n v="282"/>
        <n v="1521"/>
        <n v="714"/>
        <n v="820"/>
        <n v="3105"/>
        <n v="1474"/>
        <n v="637"/>
        <n v="592"/>
        <n v="187"/>
        <n v="27"/>
        <n v="2448"/>
        <n v="2208"/>
        <n v="116"/>
        <n v="1205"/>
        <n v="903"/>
        <n v="2262"/>
        <n v="1044"/>
        <n v="1168"/>
        <n v="1956"/>
        <n v="2114"/>
        <n v="356"/>
        <n v="1593"/>
        <n v="3300"/>
        <n v="410"/>
        <n v="609"/>
        <n v="2241"/>
        <n v="124"/>
        <n v="426"/>
        <n v="2169"/>
        <n v="8"/>
        <n v="1884"/>
        <n v="2210"/>
        <n v="1703"/>
        <n v="2250"/>
        <n v="1032"/>
        <n v="1870"/>
        <n v="1589"/>
        <n v="2688"/>
        <n v="2226"/>
        <n v="2730"/>
        <n v="1660"/>
        <n v="3675"/>
        <n v="1659"/>
        <n v="2951"/>
        <n v="287"/>
        <n v="3164"/>
        <n v="363"/>
        <n v="171"/>
        <n v="191"/>
        <n v="2085"/>
        <n v="2171"/>
        <n v="640"/>
        <n v="1590"/>
        <n v="328"/>
        <n v="274"/>
        <n v="1720"/>
        <n v="1408"/>
        <n v="1017"/>
        <n v="226"/>
        <n v="87"/>
        <n v="1067"/>
        <n v="2290"/>
        <n v="1840"/>
        <n v="1625"/>
        <n v="2662"/>
        <n v="2394"/>
        <n v="2197"/>
        <n v="71"/>
        <n v="2808"/>
        <n v="2954"/>
        <n v="1557"/>
        <n v="418"/>
        <n v="511"/>
        <n v="946"/>
        <n v="3029"/>
        <n v="1566"/>
        <n v="2595"/>
        <n v="1784"/>
        <n v="1950"/>
        <n v="1157"/>
        <n v="1194"/>
        <n v="685"/>
        <n v="1715"/>
        <n v="2170"/>
        <n v="999"/>
        <n v="2115"/>
        <n v="2295"/>
        <n v="605"/>
        <n v="965"/>
        <n v="159"/>
        <n v="2134"/>
        <n v="466"/>
        <n v="3290"/>
        <n v="1652"/>
        <n v="99"/>
        <n v="44"/>
        <n v="106"/>
        <n v="1794"/>
        <n v="837"/>
        <n v="86"/>
        <n v="2150"/>
        <n v="1104"/>
        <n v="2508"/>
        <n v="1496"/>
        <n v="1045"/>
        <n v="772"/>
        <n v="1098"/>
        <n v="1665"/>
        <n v="1832"/>
        <n v="2844"/>
        <n v="2898"/>
        <n v="215"/>
        <n v="656"/>
        <n v="1608"/>
        <n v="2151"/>
        <n v="1808"/>
        <n v="17"/>
        <n v="1644"/>
        <n v="1379"/>
        <n v="248"/>
        <n v="1128"/>
        <n v="1190"/>
        <n v="1043"/>
        <n v="239"/>
        <n v="1970"/>
        <n v="1208"/>
        <n v="2076"/>
        <n v="2124"/>
        <n v="2884"/>
        <n v="501"/>
        <n v="833"/>
        <n v="454"/>
        <n v="1953"/>
        <n v="1833"/>
        <n v="475"/>
        <n v="1507"/>
        <n v="2968"/>
        <n v="387"/>
        <n v="2041"/>
        <n v="1547"/>
        <n v="3660"/>
        <n v="2088"/>
        <n v="888"/>
        <n v="3416"/>
        <n v="1992"/>
        <n v="2054"/>
        <n v="2835"/>
        <n v="2457"/>
        <n v="625"/>
        <n v="2133"/>
        <n v="1275"/>
        <n v="2639"/>
        <n v="338"/>
        <n v="1771"/>
        <n v="2616"/>
        <n v="2928"/>
        <n v="1876"/>
        <n v="2550"/>
        <n v="381"/>
        <n v="1918"/>
        <n v="3720"/>
        <n v="335"/>
        <n v="1164"/>
        <n v="1002"/>
        <n v="2418"/>
        <n v="762"/>
        <n v="1177"/>
        <n v="3024"/>
        <n v="1688"/>
        <n v="834"/>
        <n v="320"/>
        <n v="2563"/>
        <n v="3315"/>
        <n v="412"/>
        <n v="3055"/>
        <n v="553"/>
        <n v="2420"/>
        <n v="1455"/>
        <n v="623"/>
        <n v="1818"/>
        <n v="545"/>
        <n v="686"/>
        <n v="143"/>
        <n v="2328"/>
        <n v="365"/>
        <n v="3318"/>
        <n v="597"/>
        <n v="1995"/>
        <n v="62"/>
        <n v="15"/>
        <n v="1580"/>
        <n v="2760"/>
        <n v="3038"/>
        <n v="1846"/>
        <n v="1544"/>
        <n v="1397"/>
        <n v="1313"/>
        <n v="201"/>
        <n v="581"/>
        <n v="2265"/>
        <n v="1647"/>
        <n v="1519"/>
        <n v="1312"/>
        <n v="2260"/>
        <n v="1393"/>
        <n v="1233"/>
        <n v="2478"/>
        <n v="2068"/>
        <n v="175"/>
        <n v="2123"/>
        <n v="1687"/>
        <n v="906"/>
        <n v="2926"/>
        <n v="531"/>
        <n v="1417"/>
        <n v="3107"/>
        <n v="2676"/>
        <n v="2410"/>
        <n v="1570"/>
        <n v="1196"/>
        <n v="3068"/>
        <n v="26"/>
        <n v="3540"/>
        <n v="970"/>
        <n v="3405"/>
        <n v="850"/>
        <n v="1232"/>
        <n v="2292"/>
        <n v="556"/>
        <n v="2640"/>
        <n v="3472"/>
        <n v="776"/>
        <n v="151"/>
        <n v="278"/>
        <n v="2058"/>
        <n v="1118"/>
        <n v="2230"/>
        <n v="1341"/>
        <n v="2678"/>
        <n v="1332"/>
        <n v="1725"/>
        <n v="962"/>
        <n v="1127"/>
        <n v="109"/>
        <n v="2895"/>
        <n v="2067"/>
        <n v="2910"/>
        <n v="1645"/>
        <n v="1209"/>
        <n v="2673"/>
        <n v="1924"/>
        <n v="1968"/>
        <n v="13"/>
        <n v="65"/>
        <n v="1572"/>
        <n v="1830"/>
        <n v="1335"/>
        <n v="1448"/>
        <n v="39"/>
        <n v="2748"/>
        <n v="1533"/>
        <n v="2128"/>
        <n v="2626"/>
        <n v="302"/>
        <n v="2013"/>
        <n v="682"/>
        <n v="854"/>
        <n v="638"/>
        <n v="1012"/>
        <n v="1914"/>
        <n v="2996"/>
        <n v="1991"/>
        <n v="2130"/>
        <n v="1917"/>
        <n v="1338"/>
        <n v="1099"/>
        <n v="2565"/>
        <n v="37"/>
        <n v="1816"/>
        <n v="1651"/>
        <n v="1738"/>
        <n v="2646"/>
        <n v="2046"/>
        <n v="1888"/>
        <n v="1984"/>
        <n v="327"/>
        <n v="679"/>
        <n v="1674"/>
        <n v="422"/>
        <n v="1946"/>
        <n v="949"/>
        <n v="1165"/>
        <n v="652"/>
        <n v="3645"/>
        <n v="73"/>
        <n v="202"/>
        <n v="411"/>
        <n v="512"/>
        <n v="1351"/>
        <n v="1940"/>
        <n v="1222"/>
        <n v="2758"/>
        <n v="343"/>
        <n v="399"/>
        <n v="394"/>
        <n v="710"/>
        <n v="2541"/>
        <n v="2775"/>
        <n v="453"/>
        <n v="2886"/>
        <n v="3220"/>
        <n v="2256"/>
        <n v="1666"/>
        <n v="2955"/>
        <n v="1027"/>
        <n v="1384"/>
        <n v="987"/>
        <n v="113"/>
        <n v="723"/>
        <n v="3480"/>
        <n v="393"/>
        <n v="628"/>
        <n v="1162"/>
        <n v="1793"/>
        <n v="2695"/>
        <n v="451"/>
        <n v="2544"/>
        <n v="955"/>
        <n v="1096"/>
        <n v="2296"/>
        <n v="3224"/>
        <n v="1768"/>
        <n v="146"/>
        <n v="1115"/>
        <n v="1545"/>
        <n v="808"/>
        <n v="429"/>
        <n v="2424"/>
        <n v="115"/>
        <n v="1378"/>
        <n v="1133"/>
        <n v="1704"/>
        <n v="1298"/>
        <n v="1947"/>
        <n v="2660"/>
        <n v="1216"/>
        <n v="3010"/>
        <n v="1072"/>
        <n v="2665"/>
        <n v="806"/>
        <n v="774"/>
        <n v="956"/>
        <n v="655"/>
        <n v="314"/>
        <n v="3185"/>
        <n v="1552"/>
        <n v="764"/>
        <n v="1807"/>
        <n v="2338"/>
        <n v="2035"/>
        <n v="3165"/>
        <n v="2015"/>
        <n v="777"/>
        <n v="1435"/>
        <n v="1184"/>
        <n v="2750"/>
        <n v="2379"/>
        <n v="635"/>
        <n v="2970"/>
        <n v="2390"/>
        <n v="1548"/>
        <n v="2600"/>
        <n v="1962"/>
        <n v="236"/>
        <n v="1421"/>
        <n v="1668"/>
        <n v="3146"/>
        <n v="19"/>
        <n v="3375"/>
        <n v="2561"/>
        <n v="1824"/>
        <m/>
      </sharedItems>
    </cacheField>
    <cacheField name="TOTAL SELLING VALUE" numFmtId="44">
      <sharedItems containsString="0" containsBlank="1" containsNumber="1" minValue="22.095763374820866" maxValue="4721.8089735572412"/>
    </cacheField>
    <cacheField name="DAY" numFmtId="0">
      <sharedItems containsString="0" containsBlank="1" containsNumber="1" containsInteger="1" minValue="1" maxValue="31" count="32">
        <n v="1"/>
        <n v="2"/>
        <n v="3"/>
        <n v="4"/>
        <n v="5"/>
        <n v="6"/>
        <n v="7"/>
        <n v="8"/>
        <n v="9"/>
        <n v="10"/>
        <n v="11"/>
        <n v="12"/>
        <n v="13"/>
        <n v="14"/>
        <n v="15"/>
        <n v="16"/>
        <n v="17"/>
        <n v="18"/>
        <n v="19"/>
        <n v="20"/>
        <n v="21"/>
        <n v="22"/>
        <n v="23"/>
        <n v="24"/>
        <n v="25"/>
        <n v="26"/>
        <n v="27"/>
        <n v="28"/>
        <n v="29"/>
        <n v="30"/>
        <n v="31"/>
        <m/>
      </sharedItems>
    </cacheField>
    <cacheField name="MONTH" numFmtId="0">
      <sharedItems containsBlank="1" count="13">
        <s v="Jan"/>
        <s v="Feb"/>
        <s v="Mar"/>
        <s v="Apr"/>
        <s v="May"/>
        <s v="Jun"/>
        <s v="Jul"/>
        <s v="Aug"/>
        <s v="Sep"/>
        <s v="Oct"/>
        <s v="Nov"/>
        <s v="Dec"/>
        <m/>
      </sharedItems>
    </cacheField>
    <cacheField name="YEAR" numFmtId="0">
      <sharedItems containsString="0" containsBlank="1" containsNumber="1" containsInteger="1" minValue="2021" maxValue="2049" count="30">
        <n v="2021"/>
        <n v="2022"/>
        <n v="2023"/>
        <n v="2024"/>
        <n v="2025"/>
        <n v="2026"/>
        <n v="2027"/>
        <n v="2028"/>
        <n v="2029"/>
        <n v="2030"/>
        <n v="2031"/>
        <n v="2032"/>
        <n v="2033"/>
        <n v="2034"/>
        <n v="2035"/>
        <n v="2036"/>
        <n v="2037"/>
        <n v="2038"/>
        <n v="2039"/>
        <n v="2040"/>
        <n v="2041"/>
        <n v="2042"/>
        <n v="2043"/>
        <n v="2044"/>
        <n v="2045"/>
        <n v="2046"/>
        <n v="2047"/>
        <n v="2048"/>
        <n v="2049"/>
        <m/>
      </sharedItems>
    </cacheField>
    <cacheField name="Quarters" numFmtId="0" databaseField="0">
      <fieldGroup base="0">
        <rangePr groupBy="quarters" startDate="2021-01-01T00:00:00" endDate="2049-09-21T00:00:00"/>
        <groupItems count="6">
          <s v="&lt;1/1/2021"/>
          <s v="Qtr1"/>
          <s v="Qtr2"/>
          <s v="Qtr3"/>
          <s v="Qtr4"/>
          <s v="&gt;9/21/2049"/>
        </groupItems>
      </fieldGroup>
    </cacheField>
    <cacheField name="Years" numFmtId="0" databaseField="0">
      <fieldGroup base="0">
        <rangePr groupBy="years" startDate="2021-01-01T00:00:00" endDate="2049-09-21T00:00:00"/>
        <groupItems count="31">
          <s v="&lt;1/1/2021"/>
          <s v="2021"/>
          <s v="2022"/>
          <s v="2023"/>
          <s v="2024"/>
          <s v="2025"/>
          <s v="2026"/>
          <s v="2027"/>
          <s v="2028"/>
          <s v="2029"/>
          <s v="2030"/>
          <s v="2031"/>
          <s v="2032"/>
          <s v="2033"/>
          <s v="2034"/>
          <s v="2035"/>
          <s v="2036"/>
          <s v="2037"/>
          <s v="2038"/>
          <s v="2039"/>
          <s v="2040"/>
          <s v="2041"/>
          <s v="2042"/>
          <s v="2043"/>
          <s v="2044"/>
          <s v="2045"/>
          <s v="2046"/>
          <s v="2047"/>
          <s v="2048"/>
          <s v="2049"/>
          <s v="&gt;9/21/2049"/>
        </groupItems>
      </fieldGroup>
    </cacheField>
  </cacheFields>
  <extLst>
    <ext xmlns:x14="http://schemas.microsoft.com/office/spreadsheetml/2009/9/main" uri="{725AE2AE-9491-48be-B2B4-4EB974FC3084}">
      <x14:pivotCacheDefinition pivotCacheId="16534231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92">
  <r>
    <x v="0"/>
    <s v="Product1"/>
    <n v="14"/>
    <x v="0"/>
    <x v="0"/>
    <n v="5.9417717491199395E-2"/>
    <x v="0"/>
    <x v="0"/>
    <x v="0"/>
    <n v="250"/>
    <n v="312.51646350816958"/>
    <x v="0"/>
    <n v="4115.2642799532941"/>
    <x v="0"/>
    <x v="0"/>
    <x v="0"/>
  </r>
  <r>
    <x v="1"/>
    <s v="Product2"/>
    <n v="9"/>
    <x v="1"/>
    <x v="0"/>
    <n v="9.8949025974077537E-2"/>
    <x v="1"/>
    <x v="1"/>
    <x v="0"/>
    <n v="68"/>
    <n v="305.61496822100764"/>
    <x v="1"/>
    <n v="2478.3719831319627"/>
    <x v="1"/>
    <x v="0"/>
    <x v="0"/>
  </r>
  <r>
    <x v="2"/>
    <s v="Product3"/>
    <n v="6"/>
    <x v="2"/>
    <x v="1"/>
    <n v="7.4577884692940471E-3"/>
    <x v="2"/>
    <x v="2"/>
    <x v="1"/>
    <n v="186"/>
    <n v="203.59337829992228"/>
    <x v="2"/>
    <n v="1212.450131704875"/>
    <x v="2"/>
    <x v="0"/>
    <x v="0"/>
  </r>
  <r>
    <x v="3"/>
    <s v="Product4"/>
    <n v="7"/>
    <x v="0"/>
    <x v="1"/>
    <n v="6.4560599283858378E-2"/>
    <x v="3"/>
    <x v="3"/>
    <x v="0"/>
    <n v="77"/>
    <n v="245.58172105610583"/>
    <x v="3"/>
    <n v="1608.0877258009361"/>
    <x v="3"/>
    <x v="0"/>
    <x v="0"/>
  </r>
  <r>
    <x v="4"/>
    <s v="Product5"/>
    <n v="11"/>
    <x v="0"/>
    <x v="0"/>
    <n v="9.163937312206713E-2"/>
    <x v="4"/>
    <x v="4"/>
    <x v="1"/>
    <n v="74"/>
    <n v="243.81263051408214"/>
    <x v="4"/>
    <n v="2436.1677328398241"/>
    <x v="4"/>
    <x v="0"/>
    <x v="0"/>
  </r>
  <r>
    <x v="5"/>
    <s v="Product6"/>
    <n v="3"/>
    <x v="0"/>
    <x v="0"/>
    <n v="7.6603242141149816E-2"/>
    <x v="5"/>
    <x v="0"/>
    <x v="2"/>
    <n v="193"/>
    <n v="302.14615807254546"/>
    <x v="5"/>
    <n v="837.00234829108854"/>
    <x v="5"/>
    <x v="0"/>
    <x v="0"/>
  </r>
  <r>
    <x v="6"/>
    <s v="Product7"/>
    <n v="7"/>
    <x v="1"/>
    <x v="0"/>
    <n v="9.8123189481596151E-2"/>
    <x v="6"/>
    <x v="1"/>
    <x v="0"/>
    <n v="127"/>
    <n v="204.74011418783982"/>
    <x v="6"/>
    <n v="1292.5525281823193"/>
    <x v="6"/>
    <x v="0"/>
    <x v="0"/>
  </r>
  <r>
    <x v="7"/>
    <s v="Product8"/>
    <n v="6"/>
    <x v="1"/>
    <x v="0"/>
    <n v="2.2140023273172493E-2"/>
    <x v="7"/>
    <x v="2"/>
    <x v="3"/>
    <n v="145"/>
    <n v="116.01626615178508"/>
    <x v="7"/>
    <n v="680.68597991470779"/>
    <x v="7"/>
    <x v="0"/>
    <x v="0"/>
  </r>
  <r>
    <x v="8"/>
    <s v="Product9"/>
    <n v="9"/>
    <x v="1"/>
    <x v="1"/>
    <n v="4.254699682408325E-4"/>
    <x v="8"/>
    <x v="3"/>
    <x v="3"/>
    <n v="214"/>
    <n v="183.4803530928171"/>
    <x v="8"/>
    <n v="1650.6205894153247"/>
    <x v="8"/>
    <x v="0"/>
    <x v="0"/>
  </r>
  <r>
    <x v="9"/>
    <s v="Product10"/>
    <n v="13"/>
    <x v="0"/>
    <x v="0"/>
    <n v="8.1052026865874635E-2"/>
    <x v="9"/>
    <x v="4"/>
    <x v="2"/>
    <n v="231"/>
    <n v="65.468454567938096"/>
    <x v="9"/>
    <n v="782.10734718259368"/>
    <x v="9"/>
    <x v="0"/>
    <x v="0"/>
  </r>
  <r>
    <x v="10"/>
    <s v="Product11"/>
    <n v="1"/>
    <x v="2"/>
    <x v="0"/>
    <n v="1.3200866935708223E-2"/>
    <x v="10"/>
    <x v="0"/>
    <x v="3"/>
    <n v="145"/>
    <n v="134.68117397203048"/>
    <x v="10"/>
    <n v="132.90326571568073"/>
    <x v="10"/>
    <x v="0"/>
    <x v="0"/>
  </r>
  <r>
    <x v="11"/>
    <s v="Product12"/>
    <n v="11"/>
    <x v="2"/>
    <x v="0"/>
    <n v="3.4870727658591803E-2"/>
    <x v="11"/>
    <x v="1"/>
    <x v="0"/>
    <n v="122"/>
    <n v="123.14959550975436"/>
    <x v="11"/>
    <n v="1307.4080745381477"/>
    <x v="11"/>
    <x v="0"/>
    <x v="0"/>
  </r>
  <r>
    <x v="12"/>
    <s v="Product13"/>
    <n v="15"/>
    <x v="1"/>
    <x v="0"/>
    <n v="6.74721429635258E-2"/>
    <x v="12"/>
    <x v="2"/>
    <x v="0"/>
    <n v="222"/>
    <n v="249.26277025807673"/>
    <x v="12"/>
    <n v="3486.6671548160894"/>
    <x v="12"/>
    <x v="0"/>
    <x v="0"/>
  </r>
  <r>
    <x v="13"/>
    <s v="Product14"/>
    <n v="15"/>
    <x v="1"/>
    <x v="0"/>
    <n v="6.4736668078674162E-2"/>
    <x v="13"/>
    <x v="3"/>
    <x v="1"/>
    <n v="59"/>
    <n v="217.57000462301852"/>
    <x v="13"/>
    <n v="3052.2787117479384"/>
    <x v="13"/>
    <x v="0"/>
    <x v="0"/>
  </r>
  <r>
    <x v="14"/>
    <s v="Product15"/>
    <n v="11"/>
    <x v="1"/>
    <x v="1"/>
    <n v="6.8490232489566621E-2"/>
    <x v="14"/>
    <x v="4"/>
    <x v="0"/>
    <n v="101"/>
    <n v="294.56511458081462"/>
    <x v="14"/>
    <n v="3018.2930953984469"/>
    <x v="14"/>
    <x v="0"/>
    <x v="0"/>
  </r>
  <r>
    <x v="15"/>
    <s v="Product16"/>
    <n v="3"/>
    <x v="1"/>
    <x v="1"/>
    <n v="9.9111861268813883E-2"/>
    <x v="15"/>
    <x v="0"/>
    <x v="1"/>
    <n v="66"/>
    <n v="307.82125964635759"/>
    <x v="15"/>
    <n v="831.9375649940888"/>
    <x v="15"/>
    <x v="0"/>
    <x v="0"/>
  </r>
  <r>
    <x v="16"/>
    <s v="Product17"/>
    <n v="11"/>
    <x v="0"/>
    <x v="0"/>
    <n v="6.293975809672657E-2"/>
    <x v="16"/>
    <x v="1"/>
    <x v="2"/>
    <n v="37"/>
    <n v="148.48953978769782"/>
    <x v="16"/>
    <n v="1530.5800848092244"/>
    <x v="16"/>
    <x v="0"/>
    <x v="0"/>
  </r>
  <r>
    <x v="17"/>
    <s v="Product18"/>
    <n v="14"/>
    <x v="1"/>
    <x v="0"/>
    <n v="7.2083743904177891E-2"/>
    <x v="17"/>
    <x v="2"/>
    <x v="0"/>
    <n v="31"/>
    <n v="62.306882254771836"/>
    <x v="17"/>
    <n v="809.41796475191529"/>
    <x v="17"/>
    <x v="0"/>
    <x v="0"/>
  </r>
  <r>
    <x v="18"/>
    <s v="Product19"/>
    <n v="11"/>
    <x v="2"/>
    <x v="0"/>
    <n v="6.6764055502434042E-2"/>
    <x v="18"/>
    <x v="3"/>
    <x v="3"/>
    <n v="89"/>
    <n v="48.481709911351587"/>
    <x v="18"/>
    <n v="497.69361773974919"/>
    <x v="18"/>
    <x v="0"/>
    <x v="0"/>
  </r>
  <r>
    <x v="19"/>
    <s v="Product20"/>
    <n v="15"/>
    <x v="0"/>
    <x v="0"/>
    <n v="2.8146904638352645E-2"/>
    <x v="19"/>
    <x v="4"/>
    <x v="3"/>
    <n v="14"/>
    <n v="50.970265322608839"/>
    <x v="19"/>
    <n v="743.03415187772748"/>
    <x v="19"/>
    <x v="0"/>
    <x v="0"/>
  </r>
  <r>
    <x v="20"/>
    <s v="Product21"/>
    <n v="15"/>
    <x v="0"/>
    <x v="1"/>
    <n v="9.3702299088155097E-2"/>
    <x v="20"/>
    <x v="0"/>
    <x v="2"/>
    <n v="181"/>
    <n v="59.755169880339835"/>
    <x v="20"/>
    <n v="812.33959620223072"/>
    <x v="20"/>
    <x v="0"/>
    <x v="0"/>
  </r>
  <r>
    <x v="21"/>
    <s v="Product22"/>
    <n v="12"/>
    <x v="0"/>
    <x v="0"/>
    <n v="9.3613198467825787E-2"/>
    <x v="21"/>
    <x v="1"/>
    <x v="3"/>
    <n v="231"/>
    <n v="286.83763534343279"/>
    <x v="21"/>
    <n v="3119.8301622958343"/>
    <x v="21"/>
    <x v="0"/>
    <x v="0"/>
  </r>
  <r>
    <x v="22"/>
    <s v="Product23"/>
    <n v="14"/>
    <x v="1"/>
    <x v="0"/>
    <n v="6.619626359368154E-2"/>
    <x v="22"/>
    <x v="2"/>
    <x v="0"/>
    <n v="176"/>
    <n v="143.75277172978451"/>
    <x v="22"/>
    <n v="1879.3162550405229"/>
    <x v="22"/>
    <x v="0"/>
    <x v="0"/>
  </r>
  <r>
    <x v="23"/>
    <s v="Product24"/>
    <n v="13"/>
    <x v="1"/>
    <x v="0"/>
    <n v="2.7145434170410491E-3"/>
    <x v="23"/>
    <x v="3"/>
    <x v="0"/>
    <n v="69"/>
    <n v="213.15723932581534"/>
    <x v="23"/>
    <n v="2763.5219916851142"/>
    <x v="23"/>
    <x v="0"/>
    <x v="0"/>
  </r>
  <r>
    <x v="24"/>
    <s v="Product25"/>
    <n v="1"/>
    <x v="1"/>
    <x v="0"/>
    <n v="4.2511003145481598E-2"/>
    <x v="24"/>
    <x v="0"/>
    <x v="1"/>
    <n v="98"/>
    <n v="244.22234503899523"/>
    <x v="24"/>
    <n v="233.84020816084561"/>
    <x v="24"/>
    <x v="0"/>
    <x v="0"/>
  </r>
  <r>
    <x v="25"/>
    <s v="Product26"/>
    <n v="2"/>
    <x v="0"/>
    <x v="0"/>
    <n v="3.7098859938125787E-3"/>
    <x v="25"/>
    <x v="1"/>
    <x v="0"/>
    <n v="99"/>
    <n v="303.89231217505517"/>
    <x v="15"/>
    <n v="605.52981268497922"/>
    <x v="25"/>
    <x v="0"/>
    <x v="0"/>
  </r>
  <r>
    <x v="26"/>
    <s v="Product27"/>
    <n v="15"/>
    <x v="2"/>
    <x v="1"/>
    <n v="6.8236363177250292E-2"/>
    <x v="26"/>
    <x v="2"/>
    <x v="1"/>
    <n v="201"/>
    <n v="104.580984123146"/>
    <x v="25"/>
    <n v="1461.6713716362715"/>
    <x v="26"/>
    <x v="0"/>
    <x v="0"/>
  </r>
  <r>
    <x v="27"/>
    <s v="Product28"/>
    <n v="3"/>
    <x v="2"/>
    <x v="1"/>
    <n v="3.2653457419163388E-2"/>
    <x v="27"/>
    <x v="3"/>
    <x v="2"/>
    <n v="221"/>
    <n v="179.34997535836297"/>
    <x v="26"/>
    <n v="520.48073572461203"/>
    <x v="27"/>
    <x v="0"/>
    <x v="0"/>
  </r>
  <r>
    <x v="28"/>
    <s v="Product29"/>
    <n v="3"/>
    <x v="1"/>
    <x v="0"/>
    <n v="4.2140746031647115E-2"/>
    <x v="28"/>
    <x v="4"/>
    <x v="0"/>
    <n v="86"/>
    <n v="136.32343557304128"/>
    <x v="27"/>
    <n v="391.73599288918848"/>
    <x v="28"/>
    <x v="0"/>
    <x v="0"/>
  </r>
  <r>
    <x v="29"/>
    <s v="Product30"/>
    <n v="15"/>
    <x v="1"/>
    <x v="0"/>
    <n v="5.8218371970031213E-2"/>
    <x v="29"/>
    <x v="0"/>
    <x v="3"/>
    <n v="233"/>
    <n v="268.49876016273066"/>
    <x v="28"/>
    <n v="3793.007992051269"/>
    <x v="29"/>
    <x v="0"/>
    <x v="0"/>
  </r>
  <r>
    <x v="30"/>
    <s v="Product31"/>
    <n v="14"/>
    <x v="1"/>
    <x v="0"/>
    <n v="2.3892812272532871E-2"/>
    <x v="30"/>
    <x v="1"/>
    <x v="3"/>
    <n v="145"/>
    <n v="64.320599189312205"/>
    <x v="29"/>
    <n v="878.97318862675206"/>
    <x v="30"/>
    <x v="0"/>
    <x v="0"/>
  </r>
  <r>
    <x v="31"/>
    <s v="Product32"/>
    <n v="7"/>
    <x v="1"/>
    <x v="0"/>
    <n v="8.4914139061258442E-3"/>
    <x v="31"/>
    <x v="2"/>
    <x v="2"/>
    <n v="110"/>
    <n v="182.82247629322148"/>
    <x v="30"/>
    <n v="1268.8903848297102"/>
    <x v="0"/>
    <x v="1"/>
    <x v="0"/>
  </r>
  <r>
    <x v="32"/>
    <s v="Product33"/>
    <n v="3"/>
    <x v="0"/>
    <x v="1"/>
    <n v="9.7488156104530668E-2"/>
    <x v="32"/>
    <x v="3"/>
    <x v="3"/>
    <n v="123"/>
    <n v="276.48058620977224"/>
    <x v="31"/>
    <n v="748.58101098444547"/>
    <x v="1"/>
    <x v="1"/>
    <x v="0"/>
  </r>
  <r>
    <x v="33"/>
    <s v="Product34"/>
    <n v="15"/>
    <x v="1"/>
    <x v="0"/>
    <n v="8.6972413615563515E-2"/>
    <x v="33"/>
    <x v="4"/>
    <x v="0"/>
    <n v="13"/>
    <n v="243.57715263393976"/>
    <x v="32"/>
    <n v="3335.8898965163926"/>
    <x v="2"/>
    <x v="1"/>
    <x v="0"/>
  </r>
  <r>
    <x v="34"/>
    <s v="Product35"/>
    <n v="6"/>
    <x v="2"/>
    <x v="0"/>
    <n v="6.0824638047675274E-2"/>
    <x v="34"/>
    <x v="0"/>
    <x v="0"/>
    <n v="114"/>
    <n v="288.06103516139729"/>
    <x v="33"/>
    <n v="1623.2389617723998"/>
    <x v="3"/>
    <x v="1"/>
    <x v="0"/>
  </r>
  <r>
    <x v="35"/>
    <s v="Product36"/>
    <n v="13"/>
    <x v="0"/>
    <x v="0"/>
    <n v="5.5179518495929038E-2"/>
    <x v="35"/>
    <x v="1"/>
    <x v="1"/>
    <n v="14"/>
    <n v="172.95158569171392"/>
    <x v="34"/>
    <n v="2124.3066061117906"/>
    <x v="4"/>
    <x v="1"/>
    <x v="0"/>
  </r>
  <r>
    <x v="36"/>
    <s v="Product37"/>
    <n v="4"/>
    <x v="0"/>
    <x v="0"/>
    <n v="1.1901687627696767E-2"/>
    <x v="36"/>
    <x v="2"/>
    <x v="0"/>
    <n v="162"/>
    <n v="180.31885997910064"/>
    <x v="35"/>
    <n v="712.69104493698796"/>
    <x v="5"/>
    <x v="1"/>
    <x v="0"/>
  </r>
  <r>
    <x v="37"/>
    <s v="Product38"/>
    <n v="10"/>
    <x v="0"/>
    <x v="0"/>
    <n v="7.1236234967281716E-3"/>
    <x v="37"/>
    <x v="3"/>
    <x v="1"/>
    <n v="228"/>
    <n v="167.4895351805761"/>
    <x v="36"/>
    <n v="1662.9640279230769"/>
    <x v="6"/>
    <x v="1"/>
    <x v="0"/>
  </r>
  <r>
    <x v="38"/>
    <s v="Product39"/>
    <n v="12"/>
    <x v="1"/>
    <x v="1"/>
    <n v="7.5970176012795959E-2"/>
    <x v="38"/>
    <x v="4"/>
    <x v="2"/>
    <n v="190"/>
    <n v="101.35199245890459"/>
    <x v="36"/>
    <n v="1123.8271650306485"/>
    <x v="7"/>
    <x v="1"/>
    <x v="0"/>
  </r>
  <r>
    <x v="39"/>
    <s v="Product40"/>
    <n v="3"/>
    <x v="1"/>
    <x v="1"/>
    <n v="7.722118363139846E-2"/>
    <x v="39"/>
    <x v="0"/>
    <x v="0"/>
    <n v="192"/>
    <n v="296.78084638391181"/>
    <x v="37"/>
    <n v="821.58923444105369"/>
    <x v="8"/>
    <x v="1"/>
    <x v="0"/>
  </r>
  <r>
    <x v="40"/>
    <s v="Product41"/>
    <n v="9"/>
    <x v="1"/>
    <x v="0"/>
    <n v="8.1114918978811401E-2"/>
    <x v="40"/>
    <x v="1"/>
    <x v="3"/>
    <n v="28"/>
    <n v="199.54836091184566"/>
    <x v="38"/>
    <n v="1650.2581060571401"/>
    <x v="9"/>
    <x v="1"/>
    <x v="0"/>
  </r>
  <r>
    <x v="41"/>
    <s v="Product42"/>
    <n v="15"/>
    <x v="0"/>
    <x v="0"/>
    <n v="7.4807562850165085E-2"/>
    <x v="41"/>
    <x v="2"/>
    <x v="3"/>
    <n v="108"/>
    <n v="86.557825640768598"/>
    <x v="39"/>
    <n v="1201.2396848845974"/>
    <x v="10"/>
    <x v="1"/>
    <x v="0"/>
  </r>
  <r>
    <x v="42"/>
    <s v="Product43"/>
    <n v="9"/>
    <x v="2"/>
    <x v="0"/>
    <n v="4.2806528620868693E-2"/>
    <x v="42"/>
    <x v="3"/>
    <x v="2"/>
    <n v="157"/>
    <n v="251.2244264894432"/>
    <x v="40"/>
    <n v="2164.2334279799543"/>
    <x v="11"/>
    <x v="1"/>
    <x v="0"/>
  </r>
  <r>
    <x v="43"/>
    <s v="Product44"/>
    <n v="7"/>
    <x v="2"/>
    <x v="0"/>
    <n v="2.191323310967587E-2"/>
    <x v="43"/>
    <x v="4"/>
    <x v="3"/>
    <n v="201"/>
    <n v="313.84380536839888"/>
    <x v="41"/>
    <n v="2148.7653103093339"/>
    <x v="12"/>
    <x v="1"/>
    <x v="0"/>
  </r>
  <r>
    <x v="44"/>
    <s v="Product45"/>
    <n v="9"/>
    <x v="1"/>
    <x v="1"/>
    <n v="5.8624623693890369E-2"/>
    <x v="44"/>
    <x v="0"/>
    <x v="0"/>
    <n v="74"/>
    <n v="101.08240562537974"/>
    <x v="42"/>
    <n v="856.40838870166795"/>
    <x v="13"/>
    <x v="1"/>
    <x v="0"/>
  </r>
  <r>
    <x v="45"/>
    <s v="Product46"/>
    <n v="11"/>
    <x v="1"/>
    <x v="0"/>
    <n v="3.6831481617987528E-2"/>
    <x v="45"/>
    <x v="1"/>
    <x v="0"/>
    <n v="64"/>
    <n v="253.62002240813223"/>
    <x v="43"/>
    <n v="2687.0670333633884"/>
    <x v="14"/>
    <x v="1"/>
    <x v="0"/>
  </r>
  <r>
    <x v="46"/>
    <s v="Product47"/>
    <n v="2"/>
    <x v="1"/>
    <x v="0"/>
    <n v="6.9666301874786216E-2"/>
    <x v="46"/>
    <x v="2"/>
    <x v="1"/>
    <n v="66"/>
    <n v="182.11471032482217"/>
    <x v="44"/>
    <n v="338.85490387898773"/>
    <x v="15"/>
    <x v="1"/>
    <x v="0"/>
  </r>
  <r>
    <x v="47"/>
    <s v="Product48"/>
    <n v="13"/>
    <x v="1"/>
    <x v="0"/>
    <n v="6.0750002482460985E-2"/>
    <x v="47"/>
    <x v="3"/>
    <x v="0"/>
    <n v="201"/>
    <n v="63.674334562854057"/>
    <x v="45"/>
    <n v="777.479541541191"/>
    <x v="16"/>
    <x v="1"/>
    <x v="0"/>
  </r>
  <r>
    <x v="48"/>
    <s v="Product49"/>
    <n v="9"/>
    <x v="0"/>
    <x v="0"/>
    <n v="7.6425379193735377E-2"/>
    <x v="48"/>
    <x v="0"/>
    <x v="1"/>
    <n v="100"/>
    <n v="58.094989335244328"/>
    <x v="46"/>
    <n v="482.89551971438038"/>
    <x v="17"/>
    <x v="1"/>
    <x v="0"/>
  </r>
  <r>
    <x v="49"/>
    <s v="Product50"/>
    <n v="4"/>
    <x v="1"/>
    <x v="0"/>
    <n v="4.8782553771906115E-2"/>
    <x v="49"/>
    <x v="1"/>
    <x v="2"/>
    <n v="75"/>
    <n v="229.79910531506678"/>
    <x v="47"/>
    <n v="874.3556724131945"/>
    <x v="18"/>
    <x v="1"/>
    <x v="0"/>
  </r>
  <r>
    <x v="50"/>
    <s v="Product51"/>
    <n v="12"/>
    <x v="2"/>
    <x v="1"/>
    <n v="1.4251952756740594E-2"/>
    <x v="50"/>
    <x v="2"/>
    <x v="0"/>
    <n v="217"/>
    <n v="311.24661583314429"/>
    <x v="48"/>
    <n v="3681.7289252231394"/>
    <x v="19"/>
    <x v="1"/>
    <x v="0"/>
  </r>
  <r>
    <x v="51"/>
    <s v="Product52"/>
    <n v="10"/>
    <x v="0"/>
    <x v="1"/>
    <n v="7.7797198047987959E-2"/>
    <x v="51"/>
    <x v="3"/>
    <x v="3"/>
    <n v="149"/>
    <n v="191.1281296006805"/>
    <x v="49"/>
    <n v="1762.5889664959486"/>
    <x v="20"/>
    <x v="1"/>
    <x v="0"/>
  </r>
  <r>
    <x v="52"/>
    <s v="Product53"/>
    <n v="2"/>
    <x v="0"/>
    <x v="0"/>
    <n v="8.1467722433152701E-2"/>
    <x v="52"/>
    <x v="4"/>
    <x v="3"/>
    <n v="40"/>
    <n v="245.46529264845663"/>
    <x v="50"/>
    <n v="450.93558863999914"/>
    <x v="21"/>
    <x v="1"/>
    <x v="0"/>
  </r>
  <r>
    <x v="53"/>
    <s v="Product54"/>
    <n v="6"/>
    <x v="0"/>
    <x v="0"/>
    <n v="6.0671254737701935E-2"/>
    <x v="53"/>
    <x v="0"/>
    <x v="2"/>
    <n v="185"/>
    <n v="75.960412272978374"/>
    <x v="51"/>
    <n v="428.11079249990183"/>
    <x v="22"/>
    <x v="1"/>
    <x v="0"/>
  </r>
  <r>
    <x v="54"/>
    <s v="Product55"/>
    <n v="14"/>
    <x v="1"/>
    <x v="0"/>
    <n v="4.2170496823810681E-2"/>
    <x v="54"/>
    <x v="1"/>
    <x v="3"/>
    <n v="160"/>
    <n v="212.43792812424752"/>
    <x v="52"/>
    <n v="2848.7104121143784"/>
    <x v="23"/>
    <x v="1"/>
    <x v="0"/>
  </r>
  <r>
    <x v="55"/>
    <s v="Product56"/>
    <n v="13"/>
    <x v="1"/>
    <x v="0"/>
    <n v="5.7660041594193835E-2"/>
    <x v="55"/>
    <x v="2"/>
    <x v="0"/>
    <n v="229"/>
    <n v="184.54585619478834"/>
    <x v="53"/>
    <n v="2260.7641478572896"/>
    <x v="24"/>
    <x v="1"/>
    <x v="0"/>
  </r>
  <r>
    <x v="56"/>
    <s v="Product57"/>
    <n v="2"/>
    <x v="1"/>
    <x v="1"/>
    <n v="4.1991576837795891E-2"/>
    <x v="56"/>
    <x v="3"/>
    <x v="0"/>
    <n v="6"/>
    <n v="249.10908064472753"/>
    <x v="54"/>
    <n v="477.29719508768352"/>
    <x v="25"/>
    <x v="1"/>
    <x v="0"/>
  </r>
  <r>
    <x v="57"/>
    <s v="Product58"/>
    <n v="10"/>
    <x v="0"/>
    <x v="0"/>
    <n v="7.7066939476282376E-2"/>
    <x v="57"/>
    <x v="4"/>
    <x v="1"/>
    <n v="219"/>
    <n v="256.57140259363234"/>
    <x v="55"/>
    <n v="2367.9822983860399"/>
    <x v="26"/>
    <x v="1"/>
    <x v="0"/>
  </r>
  <r>
    <x v="58"/>
    <s v="Product59"/>
    <n v="9"/>
    <x v="2"/>
    <x v="0"/>
    <n v="9.415408358443858E-2"/>
    <x v="58"/>
    <x v="0"/>
    <x v="0"/>
    <n v="30"/>
    <n v="182.15269203004055"/>
    <x v="56"/>
    <n v="1485.0204501556225"/>
    <x v="27"/>
    <x v="1"/>
    <x v="0"/>
  </r>
  <r>
    <x v="59"/>
    <s v="Product60"/>
    <n v="5"/>
    <x v="2"/>
    <x v="0"/>
    <n v="8.1701296757991704E-2"/>
    <x v="59"/>
    <x v="1"/>
    <x v="1"/>
    <n v="83"/>
    <n v="277.00836874768459"/>
    <x v="57"/>
    <n v="1271.8821290409139"/>
    <x v="0"/>
    <x v="2"/>
    <x v="0"/>
  </r>
  <r>
    <x v="60"/>
    <s v="Product61"/>
    <n v="1"/>
    <x v="1"/>
    <x v="0"/>
    <n v="4.4861498216638901E-2"/>
    <x v="60"/>
    <x v="2"/>
    <x v="2"/>
    <n v="177"/>
    <n v="86.412699543470268"/>
    <x v="58"/>
    <n v="82.536096377005919"/>
    <x v="1"/>
    <x v="2"/>
    <x v="0"/>
  </r>
  <r>
    <x v="61"/>
    <s v="Product62"/>
    <n v="10"/>
    <x v="1"/>
    <x v="0"/>
    <n v="4.2549341097028417E-2"/>
    <x v="61"/>
    <x v="3"/>
    <x v="0"/>
    <n v="75"/>
    <n v="54.093220358965397"/>
    <x v="59"/>
    <n v="517.91589474875047"/>
    <x v="2"/>
    <x v="2"/>
    <x v="0"/>
  </r>
  <r>
    <x v="62"/>
    <s v="Product63"/>
    <n v="6"/>
    <x v="1"/>
    <x v="1"/>
    <n v="9.4679528009855921E-3"/>
    <x v="62"/>
    <x v="4"/>
    <x v="3"/>
    <n v="135"/>
    <n v="79.749529973949194"/>
    <x v="60"/>
    <n v="473.96679112953035"/>
    <x v="3"/>
    <x v="2"/>
    <x v="0"/>
  </r>
  <r>
    <x v="63"/>
    <s v="Product64"/>
    <n v="6"/>
    <x v="1"/>
    <x v="1"/>
    <n v="3.9485368041668002E-2"/>
    <x v="63"/>
    <x v="0"/>
    <x v="3"/>
    <n v="190"/>
    <n v="218.25909972779729"/>
    <x v="61"/>
    <n v="1257.8463530796125"/>
    <x v="4"/>
    <x v="2"/>
    <x v="0"/>
  </r>
  <r>
    <x v="64"/>
    <s v="Product65"/>
    <n v="9"/>
    <x v="0"/>
    <x v="0"/>
    <n v="8.4362376172540041E-2"/>
    <x v="64"/>
    <x v="1"/>
    <x v="2"/>
    <n v="24"/>
    <n v="48.93603865699535"/>
    <x v="62"/>
    <n v="403.26910339877952"/>
    <x v="5"/>
    <x v="2"/>
    <x v="0"/>
  </r>
  <r>
    <x v="65"/>
    <s v="Product66"/>
    <n v="7"/>
    <x v="1"/>
    <x v="0"/>
    <n v="9.0559865550241522E-2"/>
    <x v="65"/>
    <x v="2"/>
    <x v="3"/>
    <n v="107"/>
    <n v="147.16759787981024"/>
    <x v="63"/>
    <n v="936.88084001723826"/>
    <x v="6"/>
    <x v="2"/>
    <x v="0"/>
  </r>
  <r>
    <x v="66"/>
    <s v="Product67"/>
    <n v="8"/>
    <x v="2"/>
    <x v="0"/>
    <n v="7.6705822374281502E-2"/>
    <x v="66"/>
    <x v="3"/>
    <x v="0"/>
    <n v="231"/>
    <n v="60.778716568667789"/>
    <x v="64"/>
    <n v="448.93308105131808"/>
    <x v="7"/>
    <x v="2"/>
    <x v="0"/>
  </r>
  <r>
    <x v="67"/>
    <s v="Product68"/>
    <n v="9"/>
    <x v="0"/>
    <x v="0"/>
    <n v="8.4390296350550897E-2"/>
    <x v="67"/>
    <x v="4"/>
    <x v="0"/>
    <n v="140"/>
    <n v="303.2972779166106"/>
    <x v="65"/>
    <n v="2499.317376758212"/>
    <x v="8"/>
    <x v="2"/>
    <x v="0"/>
  </r>
  <r>
    <x v="68"/>
    <s v="Product69"/>
    <n v="3"/>
    <x v="0"/>
    <x v="1"/>
    <n v="5.0867502065039876E-3"/>
    <x v="68"/>
    <x v="0"/>
    <x v="1"/>
    <n v="113"/>
    <n v="94.133950786259291"/>
    <x v="66"/>
    <n v="280.96534467797477"/>
    <x v="9"/>
    <x v="2"/>
    <x v="0"/>
  </r>
  <r>
    <x v="69"/>
    <s v="Product70"/>
    <n v="3"/>
    <x v="0"/>
    <x v="0"/>
    <n v="8.5658103300870841E-2"/>
    <x v="69"/>
    <x v="1"/>
    <x v="0"/>
    <n v="152"/>
    <n v="193.91912750190542"/>
    <x v="67"/>
    <n v="531.92514853899729"/>
    <x v="10"/>
    <x v="2"/>
    <x v="0"/>
  </r>
  <r>
    <x v="70"/>
    <s v="Product71"/>
    <n v="11"/>
    <x v="1"/>
    <x v="0"/>
    <n v="6.0876638164581033E-2"/>
    <x v="70"/>
    <x v="2"/>
    <x v="1"/>
    <n v="46"/>
    <n v="64.014922217268364"/>
    <x v="68"/>
    <n v="661.29699856345303"/>
    <x v="11"/>
    <x v="2"/>
    <x v="0"/>
  </r>
  <r>
    <x v="71"/>
    <s v="Product72"/>
    <n v="2"/>
    <x v="1"/>
    <x v="0"/>
    <n v="6.8797926612282928E-2"/>
    <x v="71"/>
    <x v="3"/>
    <x v="2"/>
    <n v="50"/>
    <n v="147.15199715466315"/>
    <x v="69"/>
    <n v="274.05648970713156"/>
    <x v="12"/>
    <x v="2"/>
    <x v="0"/>
  </r>
  <r>
    <x v="72"/>
    <s v="Product73"/>
    <n v="6"/>
    <x v="1"/>
    <x v="0"/>
    <n v="4.834167780090224E-2"/>
    <x v="72"/>
    <x v="0"/>
    <x v="0"/>
    <n v="202"/>
    <n v="197.41753071761457"/>
    <x v="70"/>
    <n v="1127.2442163324836"/>
    <x v="13"/>
    <x v="2"/>
    <x v="0"/>
  </r>
  <r>
    <x v="73"/>
    <s v="Product74"/>
    <n v="13"/>
    <x v="0"/>
    <x v="0"/>
    <n v="2.6440127552995976E-2"/>
    <x v="73"/>
    <x v="1"/>
    <x v="3"/>
    <n v="68"/>
    <n v="138.8048346045245"/>
    <x v="71"/>
    <n v="1756.7526219439087"/>
    <x v="14"/>
    <x v="2"/>
    <x v="0"/>
  </r>
  <r>
    <x v="74"/>
    <s v="Product75"/>
    <n v="12"/>
    <x v="2"/>
    <x v="1"/>
    <n v="4.6866554137211337E-2"/>
    <x v="74"/>
    <x v="2"/>
    <x v="3"/>
    <n v="77"/>
    <n v="140.06214686710175"/>
    <x v="72"/>
    <n v="1601.975000140568"/>
    <x v="15"/>
    <x v="2"/>
    <x v="0"/>
  </r>
  <r>
    <x v="75"/>
    <s v="Product76"/>
    <n v="3"/>
    <x v="2"/>
    <x v="1"/>
    <n v="4.8864215291920005E-2"/>
    <x v="75"/>
    <x v="3"/>
    <x v="2"/>
    <n v="77"/>
    <n v="45.300998282372596"/>
    <x v="73"/>
    <n v="129.26220164809152"/>
    <x v="16"/>
    <x v="2"/>
    <x v="0"/>
  </r>
  <r>
    <x v="76"/>
    <s v="Product77"/>
    <n v="11"/>
    <x v="1"/>
    <x v="0"/>
    <n v="9.4819187558855808E-2"/>
    <x v="76"/>
    <x v="4"/>
    <x v="3"/>
    <n v="87"/>
    <n v="48.481452432270927"/>
    <x v="74"/>
    <n v="482.72928551066656"/>
    <x v="17"/>
    <x v="2"/>
    <x v="0"/>
  </r>
  <r>
    <x v="77"/>
    <s v="Product78"/>
    <n v="5"/>
    <x v="1"/>
    <x v="0"/>
    <n v="3.9390062878699776E-2"/>
    <x v="77"/>
    <x v="0"/>
    <x v="0"/>
    <n v="151"/>
    <n v="74.376009216057255"/>
    <x v="75"/>
    <n v="357.23166768185001"/>
    <x v="18"/>
    <x v="2"/>
    <x v="0"/>
  </r>
  <r>
    <x v="78"/>
    <s v="Product79"/>
    <n v="13"/>
    <x v="1"/>
    <x v="0"/>
    <n v="4.047700558278175E-2"/>
    <x v="78"/>
    <x v="1"/>
    <x v="0"/>
    <n v="149"/>
    <n v="242.52186591908108"/>
    <x v="76"/>
    <n v="3025.1689909782613"/>
    <x v="19"/>
    <x v="2"/>
    <x v="0"/>
  </r>
  <r>
    <x v="79"/>
    <s v="Product80"/>
    <n v="12"/>
    <x v="1"/>
    <x v="0"/>
    <n v="9.7229348584804448E-2"/>
    <x v="79"/>
    <x v="2"/>
    <x v="1"/>
    <n v="29"/>
    <n v="131.06827635632072"/>
    <x v="77"/>
    <n v="1419.8951187127504"/>
    <x v="20"/>
    <x v="2"/>
    <x v="0"/>
  </r>
  <r>
    <x v="80"/>
    <s v="Product81"/>
    <n v="4"/>
    <x v="0"/>
    <x v="1"/>
    <n v="2.2058000218624432E-2"/>
    <x v="80"/>
    <x v="3"/>
    <x v="0"/>
    <n v="237"/>
    <n v="81.402602913682074"/>
    <x v="78"/>
    <n v="318.42809712326192"/>
    <x v="21"/>
    <x v="2"/>
    <x v="0"/>
  </r>
  <r>
    <x v="81"/>
    <s v="Product82"/>
    <n v="3"/>
    <x v="1"/>
    <x v="0"/>
    <n v="6.1755585013743453E-2"/>
    <x v="81"/>
    <x v="4"/>
    <x v="1"/>
    <n v="183"/>
    <n v="178.1074392436677"/>
    <x v="79"/>
    <n v="501.32493041362568"/>
    <x v="22"/>
    <x v="2"/>
    <x v="0"/>
  </r>
  <r>
    <x v="82"/>
    <s v="Product83"/>
    <n v="8"/>
    <x v="2"/>
    <x v="0"/>
    <n v="2.5123232657453212E-2"/>
    <x v="82"/>
    <x v="0"/>
    <x v="2"/>
    <n v="199"/>
    <n v="127.17946370564093"/>
    <x v="80"/>
    <n v="991.87443559771191"/>
    <x v="23"/>
    <x v="2"/>
    <x v="0"/>
  </r>
  <r>
    <x v="83"/>
    <s v="Product84"/>
    <n v="13"/>
    <x v="0"/>
    <x v="0"/>
    <n v="8.287529069882997E-2"/>
    <x v="83"/>
    <x v="1"/>
    <x v="0"/>
    <n v="207"/>
    <n v="298.01546248774878"/>
    <x v="81"/>
    <n v="3553.1254772172942"/>
    <x v="24"/>
    <x v="2"/>
    <x v="0"/>
  </r>
  <r>
    <x v="84"/>
    <s v="Product85"/>
    <n v="1"/>
    <x v="0"/>
    <x v="0"/>
    <n v="4.2264743432937402E-2"/>
    <x v="84"/>
    <x v="2"/>
    <x v="3"/>
    <n v="217"/>
    <n v="231.23193758607309"/>
    <x v="82"/>
    <n v="221.45897907049672"/>
    <x v="25"/>
    <x v="2"/>
    <x v="0"/>
  </r>
  <r>
    <x v="85"/>
    <s v="Product86"/>
    <n v="5"/>
    <x v="0"/>
    <x v="0"/>
    <n v="3.0086034576320298E-2"/>
    <x v="85"/>
    <x v="3"/>
    <x v="3"/>
    <n v="247"/>
    <n v="169.71489392704979"/>
    <x v="83"/>
    <n v="823.04422880122024"/>
    <x v="26"/>
    <x v="2"/>
    <x v="0"/>
  </r>
  <r>
    <x v="86"/>
    <s v="Product87"/>
    <n v="6"/>
    <x v="1"/>
    <x v="1"/>
    <n v="2.6129159617382314E-2"/>
    <x v="86"/>
    <x v="4"/>
    <x v="2"/>
    <n v="54"/>
    <n v="69.804770856636679"/>
    <x v="84"/>
    <n v="407.88498514121295"/>
    <x v="27"/>
    <x v="2"/>
    <x v="0"/>
  </r>
  <r>
    <x v="87"/>
    <s v="Product88"/>
    <n v="10"/>
    <x v="1"/>
    <x v="1"/>
    <n v="1.465286319801461E-2"/>
    <x v="87"/>
    <x v="0"/>
    <x v="3"/>
    <n v="146"/>
    <n v="206.94905477022493"/>
    <x v="85"/>
    <n v="2039.1665858171839"/>
    <x v="28"/>
    <x v="2"/>
    <x v="0"/>
  </r>
  <r>
    <x v="88"/>
    <s v="Product89"/>
    <n v="10"/>
    <x v="1"/>
    <x v="0"/>
    <n v="9.4887096099945514E-2"/>
    <x v="88"/>
    <x v="1"/>
    <x v="0"/>
    <n v="83"/>
    <n v="58.615933627929337"/>
    <x v="86"/>
    <n v="530.54037900787978"/>
    <x v="29"/>
    <x v="2"/>
    <x v="0"/>
  </r>
  <r>
    <x v="89"/>
    <s v="Product90"/>
    <n v="11"/>
    <x v="0"/>
    <x v="0"/>
    <n v="1.8726524434835325E-2"/>
    <x v="89"/>
    <x v="2"/>
    <x v="0"/>
    <n v="187"/>
    <n v="307.14789922022953"/>
    <x v="87"/>
    <n v="3315.3569523841088"/>
    <x v="30"/>
    <x v="2"/>
    <x v="0"/>
  </r>
  <r>
    <x v="90"/>
    <s v="Product91"/>
    <n v="11"/>
    <x v="2"/>
    <x v="0"/>
    <n v="6.1771711350177873E-2"/>
    <x v="90"/>
    <x v="3"/>
    <x v="1"/>
    <n v="23"/>
    <n v="264.47875589137789"/>
    <x v="88"/>
    <n v="2729.5559557662173"/>
    <x v="0"/>
    <x v="3"/>
    <x v="0"/>
  </r>
  <r>
    <x v="91"/>
    <s v="Product92"/>
    <n v="2"/>
    <x v="2"/>
    <x v="0"/>
    <n v="9.1824048973452158E-2"/>
    <x v="91"/>
    <x v="4"/>
    <x v="0"/>
    <n v="189"/>
    <n v="274.09518630558597"/>
    <x v="89"/>
    <n v="497.8533129897487"/>
    <x v="1"/>
    <x v="3"/>
    <x v="0"/>
  </r>
  <r>
    <x v="92"/>
    <s v="Product93"/>
    <n v="5"/>
    <x v="1"/>
    <x v="1"/>
    <n v="1.2978962807445128E-2"/>
    <x v="92"/>
    <x v="0"/>
    <x v="1"/>
    <n v="22"/>
    <n v="163.44464748865502"/>
    <x v="90"/>
    <n v="806.61652743911895"/>
    <x v="2"/>
    <x v="3"/>
    <x v="0"/>
  </r>
  <r>
    <x v="93"/>
    <s v="Product94"/>
    <n v="12"/>
    <x v="1"/>
    <x v="0"/>
    <n v="2.9235331366123853E-2"/>
    <x v="93"/>
    <x v="1"/>
    <x v="2"/>
    <n v="130"/>
    <n v="140.08406188954939"/>
    <x v="91"/>
    <n v="1631.8638950531497"/>
    <x v="3"/>
    <x v="3"/>
    <x v="0"/>
  </r>
  <r>
    <x v="94"/>
    <s v="Product95"/>
    <n v="5"/>
    <x v="1"/>
    <x v="0"/>
    <n v="6.9685116820721524E-2"/>
    <x v="94"/>
    <x v="2"/>
    <x v="0"/>
    <n v="90"/>
    <n v="39.686877853560304"/>
    <x v="92"/>
    <n v="184.60646567042625"/>
    <x v="4"/>
    <x v="3"/>
    <x v="0"/>
  </r>
  <r>
    <x v="95"/>
    <s v="Product96"/>
    <n v="6"/>
    <x v="1"/>
    <x v="0"/>
    <n v="4.7948320363111391E-2"/>
    <x v="95"/>
    <x v="3"/>
    <x v="3"/>
    <n v="192"/>
    <n v="56.321725890341796"/>
    <x v="93"/>
    <n v="321.7271624036901"/>
    <x v="5"/>
    <x v="3"/>
    <x v="0"/>
  </r>
  <r>
    <x v="96"/>
    <s v="Product97"/>
    <n v="7"/>
    <x v="0"/>
    <x v="0"/>
    <n v="5.1650717290900629E-2"/>
    <x v="96"/>
    <x v="0"/>
    <x v="3"/>
    <n v="200"/>
    <n v="99.827537653767124"/>
    <x v="94"/>
    <n v="662.6996160999596"/>
    <x v="6"/>
    <x v="3"/>
    <x v="0"/>
  </r>
  <r>
    <x v="97"/>
    <s v="Product98"/>
    <n v="5"/>
    <x v="1"/>
    <x v="0"/>
    <n v="2.9948397425731611E-2"/>
    <x v="97"/>
    <x v="1"/>
    <x v="2"/>
    <n v="93"/>
    <n v="188.1086793806696"/>
    <x v="95"/>
    <n v="912.37562945673892"/>
    <x v="7"/>
    <x v="3"/>
    <x v="0"/>
  </r>
  <r>
    <x v="98"/>
    <s v="Product99"/>
    <n v="5"/>
    <x v="2"/>
    <x v="1"/>
    <n v="9.4929756214792216E-2"/>
    <x v="98"/>
    <x v="2"/>
    <x v="3"/>
    <n v="216"/>
    <n v="171.15137211026206"/>
    <x v="96"/>
    <n v="774.52007040003855"/>
    <x v="8"/>
    <x v="3"/>
    <x v="0"/>
  </r>
  <r>
    <x v="99"/>
    <s v="Product100"/>
    <n v="9"/>
    <x v="0"/>
    <x v="1"/>
    <n v="2.628150034967949E-2"/>
    <x v="99"/>
    <x v="3"/>
    <x v="0"/>
    <n v="83"/>
    <n v="136.49289753555206"/>
    <x v="97"/>
    <n v="1196.1509346111841"/>
    <x v="9"/>
    <x v="3"/>
    <x v="0"/>
  </r>
  <r>
    <x v="100"/>
    <s v="Product101"/>
    <n v="9"/>
    <x v="0"/>
    <x v="0"/>
    <n v="5.4540485609913196E-2"/>
    <x v="100"/>
    <x v="4"/>
    <x v="0"/>
    <n v="230"/>
    <n v="35.118962488500962"/>
    <x v="98"/>
    <n v="298.83201498235616"/>
    <x v="10"/>
    <x v="3"/>
    <x v="0"/>
  </r>
  <r>
    <x v="101"/>
    <s v="Product102"/>
    <n v="5"/>
    <x v="0"/>
    <x v="0"/>
    <n v="6.8618864242986202E-2"/>
    <x v="101"/>
    <x v="0"/>
    <x v="1"/>
    <n v="47"/>
    <n v="134.44331064103434"/>
    <x v="99"/>
    <n v="626.08981679889791"/>
    <x v="11"/>
    <x v="3"/>
    <x v="0"/>
  </r>
  <r>
    <x v="102"/>
    <s v="Product103"/>
    <n v="8"/>
    <x v="1"/>
    <x v="0"/>
    <n v="4.5600047898676846E-2"/>
    <x v="102"/>
    <x v="1"/>
    <x v="0"/>
    <n v="169"/>
    <n v="307.13009876120611"/>
    <x v="100"/>
    <n v="2344.9996123725582"/>
    <x v="12"/>
    <x v="3"/>
    <x v="0"/>
  </r>
  <r>
    <x v="103"/>
    <s v="Product104"/>
    <n v="3"/>
    <x v="1"/>
    <x v="0"/>
    <n v="8.2866922148204125E-2"/>
    <x v="103"/>
    <x v="2"/>
    <x v="1"/>
    <n v="215"/>
    <n v="229.42968840950411"/>
    <x v="101"/>
    <n v="631.25266884476093"/>
    <x v="13"/>
    <x v="3"/>
    <x v="0"/>
  </r>
  <r>
    <x v="104"/>
    <s v="Product105"/>
    <n v="3"/>
    <x v="1"/>
    <x v="1"/>
    <n v="7.7939233796059298E-2"/>
    <x v="104"/>
    <x v="3"/>
    <x v="2"/>
    <n v="222"/>
    <n v="112.53400722758234"/>
    <x v="42"/>
    <n v="311.28957878479315"/>
    <x v="14"/>
    <x v="3"/>
    <x v="0"/>
  </r>
  <r>
    <x v="105"/>
    <s v="Product106"/>
    <n v="1"/>
    <x v="0"/>
    <x v="0"/>
    <n v="1.2600253358251324E-3"/>
    <x v="105"/>
    <x v="4"/>
    <x v="0"/>
    <n v="240"/>
    <n v="29.312221958047431"/>
    <x v="102"/>
    <n v="29.275287815730962"/>
    <x v="15"/>
    <x v="3"/>
    <x v="0"/>
  </r>
  <r>
    <x v="106"/>
    <s v="Product107"/>
    <n v="7"/>
    <x v="2"/>
    <x v="0"/>
    <n v="8.9053020626601267E-2"/>
    <x v="106"/>
    <x v="0"/>
    <x v="3"/>
    <n v="6"/>
    <n v="162.35946746908951"/>
    <x v="103"/>
    <n v="1035.3060652454849"/>
    <x v="16"/>
    <x v="3"/>
    <x v="0"/>
  </r>
  <r>
    <x v="107"/>
    <s v="Product108"/>
    <n v="4"/>
    <x v="2"/>
    <x v="0"/>
    <n v="9.0386181169336954E-3"/>
    <x v="107"/>
    <x v="1"/>
    <x v="3"/>
    <n v="180"/>
    <n v="242.7160240343724"/>
    <x v="104"/>
    <n v="962.08882632906079"/>
    <x v="17"/>
    <x v="3"/>
    <x v="0"/>
  </r>
  <r>
    <x v="108"/>
    <s v="Product109"/>
    <n v="3"/>
    <x v="1"/>
    <x v="0"/>
    <n v="2.8125205731124273E-2"/>
    <x v="108"/>
    <x v="2"/>
    <x v="2"/>
    <n v="118"/>
    <n v="30.915882144370272"/>
    <x v="105"/>
    <n v="90.139099796102002"/>
    <x v="18"/>
    <x v="3"/>
    <x v="0"/>
  </r>
  <r>
    <x v="109"/>
    <s v="Product110"/>
    <n v="15"/>
    <x v="1"/>
    <x v="0"/>
    <n v="2.8065707313003188E-2"/>
    <x v="109"/>
    <x v="3"/>
    <x v="3"/>
    <n v="119"/>
    <n v="45.131735330535882"/>
    <x v="106"/>
    <n v="657.97621884331704"/>
    <x v="19"/>
    <x v="3"/>
    <x v="0"/>
  </r>
  <r>
    <x v="110"/>
    <s v="Product111"/>
    <n v="7"/>
    <x v="1"/>
    <x v="1"/>
    <n v="9.3517886464546382E-2"/>
    <x v="110"/>
    <x v="4"/>
    <x v="0"/>
    <n v="164"/>
    <n v="252.67625396912723"/>
    <x v="107"/>
    <n v="1603.3255331670885"/>
    <x v="20"/>
    <x v="3"/>
    <x v="0"/>
  </r>
  <r>
    <x v="111"/>
    <s v="Product112"/>
    <n v="1"/>
    <x v="1"/>
    <x v="1"/>
    <n v="5.303662008828214E-3"/>
    <x v="111"/>
    <x v="0"/>
    <x v="0"/>
    <n v="207"/>
    <n v="252.26263217717803"/>
    <x v="108"/>
    <n v="250.92471643865292"/>
    <x v="21"/>
    <x v="3"/>
    <x v="0"/>
  </r>
  <r>
    <x v="112"/>
    <s v="Product113"/>
    <n v="6"/>
    <x v="0"/>
    <x v="0"/>
    <n v="6.3050810949311753E-2"/>
    <x v="112"/>
    <x v="1"/>
    <x v="1"/>
    <n v="20"/>
    <n v="66.417906562223621"/>
    <x v="109"/>
    <n v="373.38122215151884"/>
    <x v="22"/>
    <x v="3"/>
    <x v="0"/>
  </r>
  <r>
    <x v="113"/>
    <s v="Product114"/>
    <n v="2"/>
    <x v="1"/>
    <x v="0"/>
    <n v="1.0053416310575547E-2"/>
    <x v="113"/>
    <x v="2"/>
    <x v="0"/>
    <n v="21"/>
    <n v="136.75620147458596"/>
    <x v="103"/>
    <n v="270.76266889621803"/>
    <x v="23"/>
    <x v="3"/>
    <x v="0"/>
  </r>
  <r>
    <x v="114"/>
    <s v="Product115"/>
    <n v="15"/>
    <x v="2"/>
    <x v="0"/>
    <n v="7.2765946351399172E-2"/>
    <x v="114"/>
    <x v="3"/>
    <x v="1"/>
    <n v="104"/>
    <n v="194.66760096860406"/>
    <x v="91"/>
    <n v="2707.5364314025055"/>
    <x v="24"/>
    <x v="3"/>
    <x v="0"/>
  </r>
  <r>
    <x v="115"/>
    <s v="Product116"/>
    <n v="1"/>
    <x v="0"/>
    <x v="0"/>
    <n v="9.483595829100365E-2"/>
    <x v="115"/>
    <x v="4"/>
    <x v="2"/>
    <n v="134"/>
    <n v="280.4652596047502"/>
    <x v="110"/>
    <n v="253.8670679427986"/>
    <x v="25"/>
    <x v="3"/>
    <x v="0"/>
  </r>
  <r>
    <x v="116"/>
    <s v="Product117"/>
    <n v="13"/>
    <x v="0"/>
    <x v="1"/>
    <n v="2.282753724114104E-2"/>
    <x v="116"/>
    <x v="0"/>
    <x v="0"/>
    <n v="201"/>
    <n v="63.733672421915706"/>
    <x v="45"/>
    <n v="809.62426533546659"/>
    <x v="26"/>
    <x v="3"/>
    <x v="0"/>
  </r>
  <r>
    <x v="117"/>
    <s v="Product118"/>
    <n v="8"/>
    <x v="0"/>
    <x v="0"/>
    <n v="3.7828679813419745E-2"/>
    <x v="117"/>
    <x v="1"/>
    <x v="3"/>
    <n v="30"/>
    <n v="314.1588137368355"/>
    <x v="102"/>
    <n v="2418.1968044913679"/>
    <x v="27"/>
    <x v="3"/>
    <x v="0"/>
  </r>
  <r>
    <x v="118"/>
    <s v="Product119"/>
    <n v="3"/>
    <x v="1"/>
    <x v="0"/>
    <n v="3.448082234002562E-2"/>
    <x v="118"/>
    <x v="2"/>
    <x v="3"/>
    <n v="166"/>
    <n v="23.805185769319692"/>
    <x v="111"/>
    <n v="68.953090164109426"/>
    <x v="28"/>
    <x v="3"/>
    <x v="0"/>
  </r>
  <r>
    <x v="119"/>
    <s v="Product120"/>
    <n v="13"/>
    <x v="1"/>
    <x v="0"/>
    <n v="1.9449602652138121E-2"/>
    <x v="119"/>
    <x v="3"/>
    <x v="2"/>
    <n v="87"/>
    <n v="60.122644574972576"/>
    <x v="112"/>
    <n v="766.39267935871715"/>
    <x v="29"/>
    <x v="3"/>
    <x v="0"/>
  </r>
  <r>
    <x v="120"/>
    <s v="Product121"/>
    <n v="1"/>
    <x v="1"/>
    <x v="0"/>
    <n v="1.5479147513919368E-2"/>
    <x v="120"/>
    <x v="0"/>
    <x v="3"/>
    <n v="49"/>
    <n v="300.52301034543393"/>
    <x v="113"/>
    <n v="295.87117033696984"/>
    <x v="0"/>
    <x v="4"/>
    <x v="0"/>
  </r>
  <r>
    <x v="121"/>
    <s v="Product122"/>
    <n v="5"/>
    <x v="0"/>
    <x v="0"/>
    <n v="3.4417726589700326E-2"/>
    <x v="121"/>
    <x v="1"/>
    <x v="0"/>
    <n v="63"/>
    <n v="298.82959833391135"/>
    <x v="114"/>
    <n v="1442.7228146077241"/>
    <x v="1"/>
    <x v="4"/>
    <x v="0"/>
  </r>
  <r>
    <x v="122"/>
    <s v="Product123"/>
    <n v="14"/>
    <x v="2"/>
    <x v="1"/>
    <n v="2.9919347065026136E-2"/>
    <x v="122"/>
    <x v="2"/>
    <x v="0"/>
    <n v="72"/>
    <n v="203.04248512164443"/>
    <x v="115"/>
    <n v="2757.5462115648238"/>
    <x v="2"/>
    <x v="4"/>
    <x v="0"/>
  </r>
  <r>
    <x v="123"/>
    <s v="Product124"/>
    <n v="3"/>
    <x v="2"/>
    <x v="1"/>
    <n v="5.4276417734582097E-2"/>
    <x v="123"/>
    <x v="3"/>
    <x v="1"/>
    <n v="7"/>
    <n v="131.37397954622594"/>
    <x v="116"/>
    <n v="372.73041165876157"/>
    <x v="3"/>
    <x v="4"/>
    <x v="0"/>
  </r>
  <r>
    <x v="124"/>
    <s v="Product125"/>
    <n v="15"/>
    <x v="1"/>
    <x v="0"/>
    <n v="3.8775243902712254E-4"/>
    <x v="124"/>
    <x v="4"/>
    <x v="0"/>
    <n v="239"/>
    <n v="47.760900019645106"/>
    <x v="117"/>
    <n v="716.13570921258543"/>
    <x v="4"/>
    <x v="4"/>
    <x v="0"/>
  </r>
  <r>
    <x v="125"/>
    <s v="Product126"/>
    <n v="10"/>
    <x v="1"/>
    <x v="0"/>
    <n v="1.4373323600728538E-2"/>
    <x v="125"/>
    <x v="0"/>
    <x v="1"/>
    <n v="57"/>
    <n v="72.091819525861339"/>
    <x v="118"/>
    <n v="710.55620474850821"/>
    <x v="5"/>
    <x v="4"/>
    <x v="0"/>
  </r>
  <r>
    <x v="126"/>
    <s v="Product127"/>
    <n v="3"/>
    <x v="1"/>
    <x v="0"/>
    <n v="1.8571791287110052E-2"/>
    <x v="126"/>
    <x v="1"/>
    <x v="2"/>
    <n v="71"/>
    <n v="32.840051840067261"/>
    <x v="119"/>
    <n v="96.690459754306971"/>
    <x v="6"/>
    <x v="4"/>
    <x v="0"/>
  </r>
  <r>
    <x v="127"/>
    <s v="Product128"/>
    <n v="9"/>
    <x v="1"/>
    <x v="0"/>
    <n v="8.2156765322249817E-2"/>
    <x v="127"/>
    <x v="2"/>
    <x v="0"/>
    <n v="167"/>
    <n v="213.8087798320953"/>
    <x v="120"/>
    <n v="1766.1864787523393"/>
    <x v="7"/>
    <x v="4"/>
    <x v="0"/>
  </r>
  <r>
    <x v="128"/>
    <s v="Product129"/>
    <n v="8"/>
    <x v="0"/>
    <x v="1"/>
    <n v="7.7270429378705388E-2"/>
    <x v="128"/>
    <x v="3"/>
    <x v="3"/>
    <n v="12"/>
    <n v="154.7466757894301"/>
    <x v="121"/>
    <n v="1142.3146696500282"/>
    <x v="8"/>
    <x v="4"/>
    <x v="0"/>
  </r>
  <r>
    <x v="129"/>
    <s v="Product130"/>
    <n v="4"/>
    <x v="1"/>
    <x v="0"/>
    <n v="9.4493557958627017E-3"/>
    <x v="129"/>
    <x v="4"/>
    <x v="3"/>
    <n v="226"/>
    <n v="94.052495233871468"/>
    <x v="122"/>
    <n v="372.65503897167173"/>
    <x v="9"/>
    <x v="4"/>
    <x v="0"/>
  </r>
  <r>
    <x v="130"/>
    <s v="Product131"/>
    <n v="7"/>
    <x v="2"/>
    <x v="0"/>
    <n v="2.3091335463484186E-2"/>
    <x v="130"/>
    <x v="0"/>
    <x v="2"/>
    <n v="147"/>
    <n v="261.60683343486176"/>
    <x v="123"/>
    <n v="1788.9618759913428"/>
    <x v="10"/>
    <x v="4"/>
    <x v="0"/>
  </r>
  <r>
    <x v="131"/>
    <s v="Product132"/>
    <n v="5"/>
    <x v="0"/>
    <x v="0"/>
    <n v="6.1161545090897523E-2"/>
    <x v="131"/>
    <x v="1"/>
    <x v="3"/>
    <n v="12"/>
    <n v="82.567165417587361"/>
    <x v="124"/>
    <n v="387.58615003436"/>
    <x v="11"/>
    <x v="4"/>
    <x v="0"/>
  </r>
  <r>
    <x v="132"/>
    <s v="Product133"/>
    <n v="15"/>
    <x v="0"/>
    <x v="0"/>
    <n v="1.9766523214372823E-2"/>
    <x v="132"/>
    <x v="2"/>
    <x v="0"/>
    <n v="159"/>
    <n v="48.570209376216184"/>
    <x v="125"/>
    <n v="714.15217807581382"/>
    <x v="12"/>
    <x v="4"/>
    <x v="0"/>
  </r>
  <r>
    <x v="133"/>
    <s v="Product134"/>
    <n v="5"/>
    <x v="0"/>
    <x v="0"/>
    <n v="8.1079783367321481E-2"/>
    <x v="133"/>
    <x v="3"/>
    <x v="0"/>
    <n v="199"/>
    <n v="150.33229328863933"/>
    <x v="126"/>
    <n v="690.71691757841916"/>
    <x v="13"/>
    <x v="4"/>
    <x v="0"/>
  </r>
  <r>
    <x v="134"/>
    <s v="Product135"/>
    <n v="13"/>
    <x v="1"/>
    <x v="1"/>
    <n v="1.1913971515890799E-3"/>
    <x v="134"/>
    <x v="4"/>
    <x v="1"/>
    <n v="123"/>
    <n v="94.886514226647009"/>
    <x v="127"/>
    <n v="1232.0550671503511"/>
    <x v="14"/>
    <x v="4"/>
    <x v="0"/>
  </r>
  <r>
    <x v="135"/>
    <s v="Product136"/>
    <n v="4"/>
    <x v="1"/>
    <x v="1"/>
    <n v="1.0106629814234236E-2"/>
    <x v="135"/>
    <x v="0"/>
    <x v="0"/>
    <n v="231"/>
    <n v="69.451061290400418"/>
    <x v="72"/>
    <n v="274.99658049493058"/>
    <x v="15"/>
    <x v="4"/>
    <x v="0"/>
  </r>
  <r>
    <x v="136"/>
    <s v="Product137"/>
    <n v="15"/>
    <x v="1"/>
    <x v="0"/>
    <n v="9.6533354876433622E-2"/>
    <x v="136"/>
    <x v="1"/>
    <x v="1"/>
    <n v="162"/>
    <n v="295.60784337688261"/>
    <x v="128"/>
    <n v="4006.0773979188716"/>
    <x v="16"/>
    <x v="4"/>
    <x v="0"/>
  </r>
  <r>
    <x v="137"/>
    <s v="Product138"/>
    <n v="8"/>
    <x v="0"/>
    <x v="0"/>
    <n v="1.2318161680143004E-2"/>
    <x v="137"/>
    <x v="2"/>
    <x v="2"/>
    <n v="121"/>
    <n v="229.37556725250096"/>
    <x v="129"/>
    <n v="1812.4006554368812"/>
    <x v="17"/>
    <x v="4"/>
    <x v="0"/>
  </r>
  <r>
    <x v="138"/>
    <s v="Product139"/>
    <n v="12"/>
    <x v="2"/>
    <x v="0"/>
    <n v="5.8829355193002857E-2"/>
    <x v="138"/>
    <x v="3"/>
    <x v="0"/>
    <n v="78"/>
    <n v="56.524633830496882"/>
    <x v="130"/>
    <n v="638.39191283673779"/>
    <x v="18"/>
    <x v="4"/>
    <x v="0"/>
  </r>
  <r>
    <x v="139"/>
    <s v="Product140"/>
    <n v="15"/>
    <x v="2"/>
    <x v="0"/>
    <n v="7.1414624948287583E-2"/>
    <x v="139"/>
    <x v="4"/>
    <x v="3"/>
    <n v="42"/>
    <n v="55.726841412800255"/>
    <x v="131"/>
    <n v="776.20694900628644"/>
    <x v="19"/>
    <x v="4"/>
    <x v="0"/>
  </r>
  <r>
    <x v="140"/>
    <s v="Product141"/>
    <n v="3"/>
    <x v="1"/>
    <x v="1"/>
    <n v="3.1324560763450374E-2"/>
    <x v="140"/>
    <x v="0"/>
    <x v="3"/>
    <n v="247"/>
    <n v="146.75742621621515"/>
    <x v="132"/>
    <n v="426.48094290365322"/>
    <x v="20"/>
    <x v="4"/>
    <x v="0"/>
  </r>
  <r>
    <x v="141"/>
    <s v="Product142"/>
    <n v="15"/>
    <x v="1"/>
    <x v="0"/>
    <n v="8.1868203329063527E-2"/>
    <x v="141"/>
    <x v="1"/>
    <x v="2"/>
    <n v="20"/>
    <n v="103.31101975136625"/>
    <x v="47"/>
    <n v="1422.7969827034274"/>
    <x v="21"/>
    <x v="4"/>
    <x v="0"/>
  </r>
  <r>
    <x v="142"/>
    <s v="Product143"/>
    <n v="7"/>
    <x v="1"/>
    <x v="0"/>
    <n v="8.3112369544618328E-2"/>
    <x v="142"/>
    <x v="2"/>
    <x v="3"/>
    <n v="85"/>
    <n v="263.93707759928259"/>
    <x v="133"/>
    <n v="1694.004491685271"/>
    <x v="22"/>
    <x v="4"/>
    <x v="0"/>
  </r>
  <r>
    <x v="143"/>
    <s v="Product144"/>
    <n v="2"/>
    <x v="1"/>
    <x v="0"/>
    <n v="8.3842308809075006E-2"/>
    <x v="143"/>
    <x v="3"/>
    <x v="0"/>
    <n v="240"/>
    <n v="92.859636763520257"/>
    <x v="134"/>
    <n v="170.14814084418933"/>
    <x v="23"/>
    <x v="4"/>
    <x v="0"/>
  </r>
  <r>
    <x v="144"/>
    <s v="Product145"/>
    <n v="7"/>
    <x v="0"/>
    <x v="0"/>
    <n v="8.3764816426862426E-2"/>
    <x v="144"/>
    <x v="0"/>
    <x v="0"/>
    <n v="201"/>
    <n v="244.06275656984863"/>
    <x v="41"/>
    <n v="1565.3321919839887"/>
    <x v="24"/>
    <x v="4"/>
    <x v="0"/>
  </r>
  <r>
    <x v="145"/>
    <s v="Product146"/>
    <n v="6"/>
    <x v="1"/>
    <x v="0"/>
    <n v="2.5440207961004869E-2"/>
    <x v="145"/>
    <x v="1"/>
    <x v="1"/>
    <n v="76"/>
    <n v="82.966658009588272"/>
    <x v="67"/>
    <n v="485.13581385596865"/>
    <x v="25"/>
    <x v="4"/>
    <x v="0"/>
  </r>
  <r>
    <x v="146"/>
    <s v="Product147"/>
    <n v="12"/>
    <x v="2"/>
    <x v="1"/>
    <n v="9.9290753064593465E-2"/>
    <x v="146"/>
    <x v="2"/>
    <x v="0"/>
    <n v="181"/>
    <n v="197.21020275754992"/>
    <x v="135"/>
    <n v="2131.5486385647796"/>
    <x v="26"/>
    <x v="4"/>
    <x v="0"/>
  </r>
  <r>
    <x v="147"/>
    <s v="Product148"/>
    <n v="15"/>
    <x v="0"/>
    <x v="1"/>
    <n v="6.6324442446571888E-2"/>
    <x v="147"/>
    <x v="3"/>
    <x v="1"/>
    <n v="74"/>
    <n v="276.87008510798313"/>
    <x v="51"/>
    <n v="3877.602466245919"/>
    <x v="27"/>
    <x v="4"/>
    <x v="0"/>
  </r>
  <r>
    <x v="148"/>
    <s v="Product149"/>
    <n v="9"/>
    <x v="0"/>
    <x v="0"/>
    <n v="2.0130431532501103E-2"/>
    <x v="148"/>
    <x v="4"/>
    <x v="2"/>
    <n v="216"/>
    <n v="260.98163084825097"/>
    <x v="136"/>
    <n v="2301.5516219749779"/>
    <x v="28"/>
    <x v="4"/>
    <x v="0"/>
  </r>
  <r>
    <x v="149"/>
    <s v="Product150"/>
    <n v="3"/>
    <x v="0"/>
    <x v="0"/>
    <n v="1.8807443448755481E-2"/>
    <x v="149"/>
    <x v="0"/>
    <x v="0"/>
    <n v="17"/>
    <n v="261.51832591146911"/>
    <x v="137"/>
    <n v="769.79950435822786"/>
    <x v="29"/>
    <x v="4"/>
    <x v="0"/>
  </r>
  <r>
    <x v="150"/>
    <s v="Product151"/>
    <n v="3"/>
    <x v="1"/>
    <x v="0"/>
    <n v="2.0328569823491974E-2"/>
    <x v="150"/>
    <x v="1"/>
    <x v="3"/>
    <n v="187"/>
    <n v="90.2522401828043"/>
    <x v="138"/>
    <n v="265.25262364956478"/>
    <x v="30"/>
    <x v="4"/>
    <x v="0"/>
  </r>
  <r>
    <x v="151"/>
    <s v="Product152"/>
    <n v="5"/>
    <x v="1"/>
    <x v="0"/>
    <n v="5.3711677061532993E-2"/>
    <x v="151"/>
    <x v="2"/>
    <x v="3"/>
    <n v="74"/>
    <n v="286.51200085315025"/>
    <x v="139"/>
    <n v="1355.614803945361"/>
    <x v="0"/>
    <x v="5"/>
    <x v="0"/>
  </r>
  <r>
    <x v="152"/>
    <s v="Product153"/>
    <n v="6"/>
    <x v="1"/>
    <x v="1"/>
    <n v="6.9300467686740738E-2"/>
    <x v="152"/>
    <x v="3"/>
    <x v="2"/>
    <n v="78"/>
    <n v="257.45469094808288"/>
    <x v="140"/>
    <n v="1437.6777627434128"/>
    <x v="1"/>
    <x v="5"/>
    <x v="0"/>
  </r>
  <r>
    <x v="153"/>
    <s v="Product154"/>
    <n v="13"/>
    <x v="0"/>
    <x v="0"/>
    <n v="2.3055494880650632E-2"/>
    <x v="153"/>
    <x v="4"/>
    <x v="3"/>
    <n v="91"/>
    <n v="223.62387593830772"/>
    <x v="141"/>
    <n v="2840.0855185484706"/>
    <x v="2"/>
    <x v="5"/>
    <x v="0"/>
  </r>
  <r>
    <x v="154"/>
    <s v="Product155"/>
    <n v="6"/>
    <x v="2"/>
    <x v="0"/>
    <n v="3.1284999638542435E-2"/>
    <x v="154"/>
    <x v="0"/>
    <x v="0"/>
    <n v="137"/>
    <n v="216.63986268008148"/>
    <x v="142"/>
    <n v="1259.1737079266475"/>
    <x v="3"/>
    <x v="5"/>
    <x v="0"/>
  </r>
  <r>
    <x v="155"/>
    <s v="Product156"/>
    <n v="1"/>
    <x v="2"/>
    <x v="0"/>
    <n v="7.5340775330248064E-2"/>
    <x v="155"/>
    <x v="1"/>
    <x v="0"/>
    <n v="219"/>
    <n v="43.343421314373366"/>
    <x v="143"/>
    <n v="40.077894347082875"/>
    <x v="4"/>
    <x v="5"/>
    <x v="0"/>
  </r>
  <r>
    <x v="156"/>
    <s v="Product157"/>
    <n v="15"/>
    <x v="1"/>
    <x v="0"/>
    <n v="5.9427358158586956E-2"/>
    <x v="156"/>
    <x v="2"/>
    <x v="1"/>
    <n v="208"/>
    <n v="291.99677002522066"/>
    <x v="144"/>
    <n v="4119.6626008767198"/>
    <x v="5"/>
    <x v="5"/>
    <x v="0"/>
  </r>
  <r>
    <x v="157"/>
    <s v="Product158"/>
    <n v="1"/>
    <x v="1"/>
    <x v="0"/>
    <n v="2.9383514518847988E-2"/>
    <x v="157"/>
    <x v="3"/>
    <x v="0"/>
    <n v="197"/>
    <n v="299.14223313434064"/>
    <x v="145"/>
    <n v="290.35238298383712"/>
    <x v="6"/>
    <x v="5"/>
    <x v="0"/>
  </r>
  <r>
    <x v="158"/>
    <s v="Product159"/>
    <n v="6"/>
    <x v="1"/>
    <x v="1"/>
    <n v="6.9823088310413103E-2"/>
    <x v="158"/>
    <x v="4"/>
    <x v="1"/>
    <n v="91"/>
    <n v="106.1340239095905"/>
    <x v="146"/>
    <n v="592.34051151247002"/>
    <x v="7"/>
    <x v="5"/>
    <x v="0"/>
  </r>
  <r>
    <x v="159"/>
    <s v="Product160"/>
    <n v="10"/>
    <x v="1"/>
    <x v="1"/>
    <n v="9.2854772486585677E-2"/>
    <x v="159"/>
    <x v="0"/>
    <x v="2"/>
    <n v="230"/>
    <n v="146.47809212358101"/>
    <x v="147"/>
    <n v="1328.7690220517677"/>
    <x v="8"/>
    <x v="5"/>
    <x v="0"/>
  </r>
  <r>
    <x v="160"/>
    <s v="Product161"/>
    <n v="14"/>
    <x v="0"/>
    <x v="0"/>
    <n v="3.5254926843673519E-2"/>
    <x v="160"/>
    <x v="1"/>
    <x v="0"/>
    <n v="6"/>
    <n v="130.90965588813387"/>
    <x v="148"/>
    <n v="1768.1222376533412"/>
    <x v="9"/>
    <x v="5"/>
    <x v="0"/>
  </r>
  <r>
    <x v="161"/>
    <s v="Product162"/>
    <n v="4"/>
    <x v="1"/>
    <x v="0"/>
    <n v="6.1551723392394266E-2"/>
    <x v="161"/>
    <x v="2"/>
    <x v="3"/>
    <n v="243"/>
    <n v="87.843885409377819"/>
    <x v="149"/>
    <n v="329.74777149178647"/>
    <x v="10"/>
    <x v="5"/>
    <x v="0"/>
  </r>
  <r>
    <x v="162"/>
    <s v="Product163"/>
    <n v="3"/>
    <x v="2"/>
    <x v="0"/>
    <n v="6.6371294564333397E-2"/>
    <x v="162"/>
    <x v="3"/>
    <x v="3"/>
    <n v="71"/>
    <n v="96.946727152335498"/>
    <x v="119"/>
    <n v="271.53674210237932"/>
    <x v="11"/>
    <x v="5"/>
    <x v="0"/>
  </r>
  <r>
    <x v="163"/>
    <s v="Product164"/>
    <n v="5"/>
    <x v="0"/>
    <x v="0"/>
    <n v="5.4049524918572595E-2"/>
    <x v="163"/>
    <x v="4"/>
    <x v="2"/>
    <n v="181"/>
    <n v="48.295459741324208"/>
    <x v="150"/>
    <n v="228.42556543290792"/>
    <x v="12"/>
    <x v="5"/>
    <x v="0"/>
  </r>
  <r>
    <x v="164"/>
    <s v="Product165"/>
    <n v="12"/>
    <x v="0"/>
    <x v="1"/>
    <n v="6.6947412192308361E-2"/>
    <x v="164"/>
    <x v="0"/>
    <x v="3"/>
    <n v="186"/>
    <n v="87.137874130926065"/>
    <x v="151"/>
    <n v="975.65062744705756"/>
    <x v="13"/>
    <x v="5"/>
    <x v="0"/>
  </r>
  <r>
    <x v="165"/>
    <s v="Product166"/>
    <n v="10"/>
    <x v="0"/>
    <x v="0"/>
    <n v="4.3322798254346482E-3"/>
    <x v="165"/>
    <x v="1"/>
    <x v="0"/>
    <n v="121"/>
    <n v="219.5631118553828"/>
    <x v="152"/>
    <n v="2186.1190301548208"/>
    <x v="14"/>
    <x v="5"/>
    <x v="0"/>
  </r>
  <r>
    <x v="166"/>
    <s v="Product167"/>
    <n v="15"/>
    <x v="1"/>
    <x v="0"/>
    <n v="5.6467824880111622E-2"/>
    <x v="166"/>
    <x v="2"/>
    <x v="0"/>
    <n v="177"/>
    <n v="170.04408553851945"/>
    <x v="153"/>
    <n v="2406.6309884164743"/>
    <x v="15"/>
    <x v="5"/>
    <x v="0"/>
  </r>
  <r>
    <x v="167"/>
    <s v="Product168"/>
    <n v="9"/>
    <x v="1"/>
    <x v="0"/>
    <n v="5.0500377114857553E-2"/>
    <x v="167"/>
    <x v="3"/>
    <x v="1"/>
    <n v="219"/>
    <n v="121.8323278653895"/>
    <x v="154"/>
    <n v="1041.1177442706571"/>
    <x v="16"/>
    <x v="5"/>
    <x v="0"/>
  </r>
  <r>
    <x v="168"/>
    <s v="Product169"/>
    <n v="15"/>
    <x v="1"/>
    <x v="0"/>
    <n v="7.2349778588107316E-2"/>
    <x v="168"/>
    <x v="0"/>
    <x v="0"/>
    <n v="181"/>
    <n v="155.07752110891676"/>
    <x v="20"/>
    <n v="2157.8654518904114"/>
    <x v="17"/>
    <x v="5"/>
    <x v="0"/>
  </r>
  <r>
    <x v="169"/>
    <s v="Product170"/>
    <n v="10"/>
    <x v="0"/>
    <x v="0"/>
    <n v="4.4590250168746931E-2"/>
    <x v="169"/>
    <x v="1"/>
    <x v="1"/>
    <n v="20"/>
    <n v="91.125964643670216"/>
    <x v="155"/>
    <n v="870.6263508334057"/>
    <x v="18"/>
    <x v="5"/>
    <x v="0"/>
  </r>
  <r>
    <x v="170"/>
    <s v="Product171"/>
    <n v="4"/>
    <x v="2"/>
    <x v="1"/>
    <n v="9.844494032753541E-2"/>
    <x v="170"/>
    <x v="2"/>
    <x v="2"/>
    <n v="77"/>
    <n v="204.62634008272494"/>
    <x v="156"/>
    <n v="737.92764897535653"/>
    <x v="19"/>
    <x v="5"/>
    <x v="0"/>
  </r>
  <r>
    <x v="171"/>
    <s v="Product172"/>
    <n v="14"/>
    <x v="2"/>
    <x v="1"/>
    <n v="7.9047168362888706E-2"/>
    <x v="171"/>
    <x v="3"/>
    <x v="0"/>
    <n v="183"/>
    <n v="194.77303555191452"/>
    <x v="157"/>
    <n v="2511.2749006532799"/>
    <x v="20"/>
    <x v="5"/>
    <x v="0"/>
  </r>
  <r>
    <x v="172"/>
    <s v="Product173"/>
    <n v="7"/>
    <x v="1"/>
    <x v="0"/>
    <n v="5.9052068219103339E-2"/>
    <x v="172"/>
    <x v="4"/>
    <x v="3"/>
    <n v="59"/>
    <n v="114.51229923223026"/>
    <x v="158"/>
    <n v="754.25077788229555"/>
    <x v="21"/>
    <x v="5"/>
    <x v="0"/>
  </r>
  <r>
    <x v="173"/>
    <s v="Product174"/>
    <n v="11"/>
    <x v="1"/>
    <x v="0"/>
    <n v="3.6284226772638498E-2"/>
    <x v="173"/>
    <x v="0"/>
    <x v="3"/>
    <n v="102"/>
    <n v="34.903628568518791"/>
    <x v="159"/>
    <n v="370.00895133785781"/>
    <x v="22"/>
    <x v="5"/>
    <x v="0"/>
  </r>
  <r>
    <x v="174"/>
    <s v="Product175"/>
    <n v="11"/>
    <x v="1"/>
    <x v="0"/>
    <n v="3.4172953929460924E-2"/>
    <x v="174"/>
    <x v="1"/>
    <x v="2"/>
    <n v="175"/>
    <n v="207.8166947286303"/>
    <x v="160"/>
    <n v="2207.8648283328553"/>
    <x v="23"/>
    <x v="5"/>
    <x v="0"/>
  </r>
  <r>
    <x v="175"/>
    <s v="Product176"/>
    <n v="15"/>
    <x v="1"/>
    <x v="0"/>
    <n v="2.5281382966803823E-2"/>
    <x v="175"/>
    <x v="2"/>
    <x v="3"/>
    <n v="27"/>
    <n v="75.320464158174516"/>
    <x v="161"/>
    <n v="1101.2438798783144"/>
    <x v="24"/>
    <x v="5"/>
    <x v="0"/>
  </r>
  <r>
    <x v="176"/>
    <s v="Product177"/>
    <n v="13"/>
    <x v="0"/>
    <x v="1"/>
    <n v="9.0720543068390624E-3"/>
    <x v="176"/>
    <x v="3"/>
    <x v="0"/>
    <n v="230"/>
    <n v="132.15554337596507"/>
    <x v="162"/>
    <n v="1702.4360744236101"/>
    <x v="25"/>
    <x v="5"/>
    <x v="0"/>
  </r>
  <r>
    <x v="177"/>
    <s v="Product178"/>
    <n v="2"/>
    <x v="1"/>
    <x v="0"/>
    <n v="5.0019941560662286E-2"/>
    <x v="177"/>
    <x v="4"/>
    <x v="0"/>
    <n v="204"/>
    <n v="216.69534663637501"/>
    <x v="163"/>
    <n v="411.71251612231214"/>
    <x v="26"/>
    <x v="5"/>
    <x v="0"/>
  </r>
  <r>
    <x v="178"/>
    <s v="Product179"/>
    <n v="4"/>
    <x v="2"/>
    <x v="0"/>
    <n v="9.5953576260928444E-2"/>
    <x v="178"/>
    <x v="0"/>
    <x v="1"/>
    <n v="127"/>
    <n v="257.38548781426152"/>
    <x v="164"/>
    <n v="930.75371912327796"/>
    <x v="27"/>
    <x v="5"/>
    <x v="0"/>
  </r>
  <r>
    <x v="179"/>
    <s v="Product180"/>
    <n v="4"/>
    <x v="0"/>
    <x v="0"/>
    <n v="5.6605414055736727E-2"/>
    <x v="179"/>
    <x v="1"/>
    <x v="0"/>
    <n v="38"/>
    <n v="276.95119890985313"/>
    <x v="165"/>
    <n v="1045.0970464893128"/>
    <x v="28"/>
    <x v="5"/>
    <x v="0"/>
  </r>
  <r>
    <x v="180"/>
    <s v="Product181"/>
    <n v="5"/>
    <x v="0"/>
    <x v="0"/>
    <n v="9.6853552878029103E-2"/>
    <x v="180"/>
    <x v="2"/>
    <x v="1"/>
    <n v="184"/>
    <n v="28.346588592439929"/>
    <x v="166"/>
    <n v="128.00560387645154"/>
    <x v="29"/>
    <x v="5"/>
    <x v="0"/>
  </r>
  <r>
    <x v="181"/>
    <s v="Product182"/>
    <n v="3"/>
    <x v="0"/>
    <x v="0"/>
    <n v="8.9395580367507721E-2"/>
    <x v="181"/>
    <x v="3"/>
    <x v="2"/>
    <n v="123"/>
    <n v="84.621681786436142"/>
    <x v="31"/>
    <n v="231.17063229438938"/>
    <x v="0"/>
    <x v="6"/>
    <x v="0"/>
  </r>
  <r>
    <x v="182"/>
    <s v="Product183"/>
    <n v="2"/>
    <x v="1"/>
    <x v="1"/>
    <n v="5.7328135583082931E-2"/>
    <x v="182"/>
    <x v="4"/>
    <x v="0"/>
    <n v="152"/>
    <n v="237.09885539227301"/>
    <x v="167"/>
    <n v="447.01284012750205"/>
    <x v="1"/>
    <x v="6"/>
    <x v="0"/>
  </r>
  <r>
    <x v="183"/>
    <s v="Product184"/>
    <n v="9"/>
    <x v="1"/>
    <x v="1"/>
    <n v="4.8413025799940029E-2"/>
    <x v="183"/>
    <x v="0"/>
    <x v="3"/>
    <n v="120"/>
    <n v="133.14208680123181"/>
    <x v="96"/>
    <n v="1140.2664796607935"/>
    <x v="2"/>
    <x v="6"/>
    <x v="0"/>
  </r>
  <r>
    <x v="184"/>
    <s v="Product185"/>
    <n v="15"/>
    <x v="1"/>
    <x v="0"/>
    <n v="5.5614401624757143E-2"/>
    <x v="184"/>
    <x v="1"/>
    <x v="3"/>
    <n v="10"/>
    <n v="59.03341879414166"/>
    <x v="168"/>
    <n v="836.25465798062669"/>
    <x v="3"/>
    <x v="6"/>
    <x v="0"/>
  </r>
  <r>
    <x v="185"/>
    <s v="Product186"/>
    <n v="7"/>
    <x v="0"/>
    <x v="0"/>
    <n v="6.3193499350905527E-2"/>
    <x v="185"/>
    <x v="2"/>
    <x v="2"/>
    <n v="50"/>
    <n v="224.32217343900226"/>
    <x v="169"/>
    <n v="1471.0252922217367"/>
    <x v="4"/>
    <x v="6"/>
    <x v="0"/>
  </r>
  <r>
    <x v="186"/>
    <s v="Product187"/>
    <n v="14"/>
    <x v="2"/>
    <x v="0"/>
    <n v="8.7589564160296729E-2"/>
    <x v="186"/>
    <x v="3"/>
    <x v="3"/>
    <n v="18"/>
    <n v="317.27402598524878"/>
    <x v="38"/>
    <n v="4052.7778526174543"/>
    <x v="5"/>
    <x v="6"/>
    <x v="0"/>
  </r>
  <r>
    <x v="187"/>
    <s v="Product188"/>
    <n v="7"/>
    <x v="2"/>
    <x v="0"/>
    <n v="5.8380781439993749E-2"/>
    <x v="187"/>
    <x v="4"/>
    <x v="0"/>
    <n v="121"/>
    <n v="83.317523656588776"/>
    <x v="170"/>
    <n v="549.1736706251038"/>
    <x v="6"/>
    <x v="6"/>
    <x v="0"/>
  </r>
  <r>
    <x v="188"/>
    <s v="Product189"/>
    <n v="9"/>
    <x v="1"/>
    <x v="1"/>
    <n v="3.7913391167792854E-2"/>
    <x v="188"/>
    <x v="0"/>
    <x v="0"/>
    <n v="205"/>
    <n v="105.6343076511579"/>
    <x v="171"/>
    <n v="914.66417541996509"/>
    <x v="7"/>
    <x v="6"/>
    <x v="0"/>
  </r>
  <r>
    <x v="189"/>
    <s v="Product190"/>
    <n v="9"/>
    <x v="1"/>
    <x v="0"/>
    <n v="9.8800985186253396E-2"/>
    <x v="189"/>
    <x v="1"/>
    <x v="1"/>
    <n v="62"/>
    <n v="169.17616877169237"/>
    <x v="172"/>
    <n v="1372.1525696431197"/>
    <x v="8"/>
    <x v="6"/>
    <x v="0"/>
  </r>
  <r>
    <x v="190"/>
    <s v="Product191"/>
    <n v="13"/>
    <x v="1"/>
    <x v="0"/>
    <n v="2.2996377053069172E-2"/>
    <x v="190"/>
    <x v="2"/>
    <x v="0"/>
    <n v="188"/>
    <n v="37.261281972622193"/>
    <x v="173"/>
    <n v="473.25729727768754"/>
    <x v="9"/>
    <x v="6"/>
    <x v="0"/>
  </r>
  <r>
    <x v="191"/>
    <s v="Product192"/>
    <n v="13"/>
    <x v="1"/>
    <x v="0"/>
    <n v="9.8751339821141315E-2"/>
    <x v="191"/>
    <x v="3"/>
    <x v="1"/>
    <n v="116"/>
    <n v="61.339645395167352"/>
    <x v="174"/>
    <n v="718.66955196713138"/>
    <x v="10"/>
    <x v="6"/>
    <x v="0"/>
  </r>
  <r>
    <x v="192"/>
    <s v="Product193"/>
    <n v="11"/>
    <x v="0"/>
    <x v="0"/>
    <n v="7.7089486652430428E-2"/>
    <x v="192"/>
    <x v="0"/>
    <x v="2"/>
    <n v="147"/>
    <n v="111.05652707242373"/>
    <x v="175"/>
    <n v="1127.4476005210972"/>
    <x v="11"/>
    <x v="6"/>
    <x v="0"/>
  </r>
  <r>
    <x v="193"/>
    <s v="Product194"/>
    <n v="6"/>
    <x v="1"/>
    <x v="0"/>
    <n v="9.3002417573312523E-3"/>
    <x v="193"/>
    <x v="1"/>
    <x v="0"/>
    <n v="104"/>
    <n v="310.84222153375998"/>
    <x v="176"/>
    <n v="1847.7078823506604"/>
    <x v="12"/>
    <x v="6"/>
    <x v="0"/>
  </r>
  <r>
    <x v="194"/>
    <s v="Product195"/>
    <n v="1"/>
    <x v="2"/>
    <x v="1"/>
    <n v="9.2516192388836516E-2"/>
    <x v="194"/>
    <x v="2"/>
    <x v="3"/>
    <n v="29"/>
    <n v="154.10119375810439"/>
    <x v="177"/>
    <n v="139.84433806903024"/>
    <x v="13"/>
    <x v="6"/>
    <x v="0"/>
  </r>
  <r>
    <x v="195"/>
    <s v="Product196"/>
    <n v="11"/>
    <x v="0"/>
    <x v="1"/>
    <n v="9.9622275314727015E-3"/>
    <x v="195"/>
    <x v="3"/>
    <x v="3"/>
    <n v="122"/>
    <n v="144.46415805268668"/>
    <x v="11"/>
    <n v="1573.274705640255"/>
    <x v="14"/>
    <x v="6"/>
    <x v="0"/>
  </r>
  <r>
    <x v="196"/>
    <s v="Product197"/>
    <n v="11"/>
    <x v="0"/>
    <x v="0"/>
    <n v="4.959668461391941E-2"/>
    <x v="196"/>
    <x v="4"/>
    <x v="2"/>
    <n v="93"/>
    <n v="230.08321726338073"/>
    <x v="178"/>
    <n v="2405.3903775199424"/>
    <x v="15"/>
    <x v="6"/>
    <x v="0"/>
  </r>
  <r>
    <x v="197"/>
    <s v="Product198"/>
    <n v="13"/>
    <x v="0"/>
    <x v="0"/>
    <n v="1.6319015515974377E-2"/>
    <x v="197"/>
    <x v="0"/>
    <x v="3"/>
    <n v="107"/>
    <n v="92.969383751893176"/>
    <x v="179"/>
    <n v="1188.878794167161"/>
    <x v="16"/>
    <x v="6"/>
    <x v="0"/>
  </r>
  <r>
    <x v="198"/>
    <s v="Product199"/>
    <n v="4"/>
    <x v="1"/>
    <x v="0"/>
    <n v="6.0746333714560397E-2"/>
    <x v="198"/>
    <x v="1"/>
    <x v="0"/>
    <n v="188"/>
    <n v="140.32822420122631"/>
    <x v="180"/>
    <n v="527.21519625730787"/>
    <x v="17"/>
    <x v="6"/>
    <x v="0"/>
  </r>
  <r>
    <x v="199"/>
    <s v="Product200"/>
    <n v="7"/>
    <x v="1"/>
    <x v="0"/>
    <n v="8.7936970527421318E-2"/>
    <x v="199"/>
    <x v="2"/>
    <x v="0"/>
    <n v="58"/>
    <n v="251.12327029644922"/>
    <x v="181"/>
    <n v="1603.281754743485"/>
    <x v="18"/>
    <x v="6"/>
    <x v="0"/>
  </r>
  <r>
    <x v="200"/>
    <s v="Product201"/>
    <n v="1"/>
    <x v="1"/>
    <x v="1"/>
    <n v="3.158683636496875E-2"/>
    <x v="200"/>
    <x v="3"/>
    <x v="1"/>
    <n v="161"/>
    <n v="111.38677222999668"/>
    <x v="182"/>
    <n v="107.86841648234574"/>
    <x v="19"/>
    <x v="6"/>
    <x v="0"/>
  </r>
  <r>
    <x v="201"/>
    <s v="Product202"/>
    <n v="12"/>
    <x v="0"/>
    <x v="0"/>
    <n v="6.4750738916178496E-2"/>
    <x v="201"/>
    <x v="4"/>
    <x v="0"/>
    <n v="25"/>
    <n v="161.1379987540092"/>
    <x v="47"/>
    <n v="1808.450331206554"/>
    <x v="20"/>
    <x v="6"/>
    <x v="0"/>
  </r>
  <r>
    <x v="202"/>
    <s v="Product203"/>
    <n v="3"/>
    <x v="2"/>
    <x v="0"/>
    <n v="8.624322243739653E-2"/>
    <x v="202"/>
    <x v="0"/>
    <x v="1"/>
    <n v="119"/>
    <n v="112.79957690934509"/>
    <x v="183"/>
    <n v="309.21413372132469"/>
    <x v="21"/>
    <x v="6"/>
    <x v="0"/>
  </r>
  <r>
    <x v="203"/>
    <s v="Product204"/>
    <n v="9"/>
    <x v="2"/>
    <x v="0"/>
    <n v="6.9211303060702667E-2"/>
    <x v="203"/>
    <x v="1"/>
    <x v="2"/>
    <n v="124"/>
    <n v="239.16781388508471"/>
    <x v="2"/>
    <n v="2003.5322805232654"/>
    <x v="22"/>
    <x v="6"/>
    <x v="0"/>
  </r>
  <r>
    <x v="204"/>
    <s v="Product205"/>
    <n v="3"/>
    <x v="1"/>
    <x v="0"/>
    <n v="5.0330409887683662E-2"/>
    <x v="204"/>
    <x v="2"/>
    <x v="0"/>
    <n v="90"/>
    <n v="214.28226658999182"/>
    <x v="56"/>
    <n v="610.49205684256685"/>
    <x v="23"/>
    <x v="6"/>
    <x v="0"/>
  </r>
  <r>
    <x v="205"/>
    <s v="Product206"/>
    <n v="13"/>
    <x v="1"/>
    <x v="0"/>
    <n v="8.363483545953182E-2"/>
    <x v="205"/>
    <x v="3"/>
    <x v="3"/>
    <n v="175"/>
    <n v="76.219804658644421"/>
    <x v="184"/>
    <n v="907.98725988439355"/>
    <x v="24"/>
    <x v="6"/>
    <x v="0"/>
  </r>
  <r>
    <x v="206"/>
    <s v="Product207"/>
    <n v="6"/>
    <x v="1"/>
    <x v="1"/>
    <n v="7.1229657185551729E-2"/>
    <x v="206"/>
    <x v="4"/>
    <x v="3"/>
    <n v="90"/>
    <n v="66.819272086215918"/>
    <x v="185"/>
    <n v="372.35854945275992"/>
    <x v="25"/>
    <x v="6"/>
    <x v="0"/>
  </r>
  <r>
    <x v="207"/>
    <s v="Product208"/>
    <n v="15"/>
    <x v="1"/>
    <x v="1"/>
    <n v="2.661268679679173E-2"/>
    <x v="207"/>
    <x v="0"/>
    <x v="2"/>
    <n v="123"/>
    <n v="157.5789805170518"/>
    <x v="171"/>
    <n v="2300.7807069419064"/>
    <x v="26"/>
    <x v="6"/>
    <x v="0"/>
  </r>
  <r>
    <x v="208"/>
    <s v="Product209"/>
    <n v="2"/>
    <x v="0"/>
    <x v="0"/>
    <n v="1.5882844836466094E-2"/>
    <x v="208"/>
    <x v="1"/>
    <x v="3"/>
    <n v="198"/>
    <n v="46.152652696210119"/>
    <x v="186"/>
    <n v="90.839234549289813"/>
    <x v="27"/>
    <x v="6"/>
    <x v="0"/>
  </r>
  <r>
    <x v="209"/>
    <s v="Product210"/>
    <n v="6"/>
    <x v="1"/>
    <x v="0"/>
    <n v="4.7940989437113814E-2"/>
    <x v="209"/>
    <x v="2"/>
    <x v="0"/>
    <n v="193"/>
    <n v="142.81107181461437"/>
    <x v="187"/>
    <n v="815.78740637548219"/>
    <x v="28"/>
    <x v="6"/>
    <x v="0"/>
  </r>
  <r>
    <x v="210"/>
    <s v="Product211"/>
    <n v="15"/>
    <x v="2"/>
    <x v="0"/>
    <n v="7.512877000657503E-3"/>
    <x v="210"/>
    <x v="3"/>
    <x v="0"/>
    <n v="134"/>
    <n v="237.65006821167898"/>
    <x v="188"/>
    <n v="3537.9694872001019"/>
    <x v="29"/>
    <x v="6"/>
    <x v="0"/>
  </r>
  <r>
    <x v="211"/>
    <s v="Product212"/>
    <n v="1"/>
    <x v="0"/>
    <x v="0"/>
    <n v="2.6762658750199786E-2"/>
    <x v="211"/>
    <x v="4"/>
    <x v="1"/>
    <n v="230"/>
    <n v="84.181152135469347"/>
    <x v="189"/>
    <n v="81.928240687669131"/>
    <x v="30"/>
    <x v="6"/>
    <x v="0"/>
  </r>
  <r>
    <x v="212"/>
    <s v="Product213"/>
    <n v="11"/>
    <x v="0"/>
    <x v="1"/>
    <n v="7.9643393119973607E-2"/>
    <x v="212"/>
    <x v="0"/>
    <x v="0"/>
    <n v="64"/>
    <n v="31.27815599365135"/>
    <x v="43"/>
    <n v="316.65763271759226"/>
    <x v="0"/>
    <x v="7"/>
    <x v="0"/>
  </r>
  <r>
    <x v="213"/>
    <s v="Product214"/>
    <n v="15"/>
    <x v="0"/>
    <x v="0"/>
    <n v="9.2958027182776987E-2"/>
    <x v="213"/>
    <x v="1"/>
    <x v="1"/>
    <n v="235"/>
    <n v="121.30706869125483"/>
    <x v="190"/>
    <n v="1650.4590435358523"/>
    <x v="1"/>
    <x v="7"/>
    <x v="0"/>
  </r>
  <r>
    <x v="214"/>
    <s v="Product215"/>
    <n v="10"/>
    <x v="1"/>
    <x v="0"/>
    <n v="6.4782665079546276E-2"/>
    <x v="214"/>
    <x v="2"/>
    <x v="2"/>
    <n v="234"/>
    <n v="222.3314947784302"/>
    <x v="191"/>
    <n v="2079.282680155643"/>
    <x v="2"/>
    <x v="7"/>
    <x v="0"/>
  </r>
  <r>
    <x v="215"/>
    <s v="Product216"/>
    <n v="2"/>
    <x v="1"/>
    <x v="0"/>
    <n v="7.7361117511619504E-2"/>
    <x v="215"/>
    <x v="3"/>
    <x v="0"/>
    <n v="241"/>
    <n v="106.27380473260369"/>
    <x v="192"/>
    <n v="196.10468887255567"/>
    <x v="3"/>
    <x v="7"/>
    <x v="0"/>
  </r>
  <r>
    <x v="216"/>
    <s v="Product217"/>
    <n v="11"/>
    <x v="1"/>
    <x v="0"/>
    <n v="6.104999227515942E-2"/>
    <x v="216"/>
    <x v="0"/>
    <x v="3"/>
    <n v="129"/>
    <n v="297.72525309336675"/>
    <x v="193"/>
    <n v="3075.0404156108652"/>
    <x v="4"/>
    <x v="7"/>
    <x v="0"/>
  </r>
  <r>
    <x v="217"/>
    <s v="Product218"/>
    <n v="11"/>
    <x v="0"/>
    <x v="0"/>
    <n v="6.886508175450641E-2"/>
    <x v="217"/>
    <x v="1"/>
    <x v="3"/>
    <n v="100"/>
    <n v="151.51799852062629"/>
    <x v="194"/>
    <n v="1551.9206908174658"/>
    <x v="5"/>
    <x v="7"/>
    <x v="0"/>
  </r>
  <r>
    <x v="218"/>
    <s v="Product219"/>
    <n v="7"/>
    <x v="2"/>
    <x v="1"/>
    <n v="3.3165030038875144E-2"/>
    <x v="218"/>
    <x v="2"/>
    <x v="2"/>
    <n v="123"/>
    <n v="287.77310434165048"/>
    <x v="195"/>
    <n v="1947.603704842455"/>
    <x v="6"/>
    <x v="7"/>
    <x v="0"/>
  </r>
  <r>
    <x v="219"/>
    <s v="Product220"/>
    <n v="11"/>
    <x v="2"/>
    <x v="1"/>
    <n v="9.6535789893151633E-2"/>
    <x v="219"/>
    <x v="3"/>
    <x v="3"/>
    <n v="216"/>
    <n v="235.03363704836741"/>
    <x v="196"/>
    <n v="2335.7892716888728"/>
    <x v="7"/>
    <x v="7"/>
    <x v="0"/>
  </r>
  <r>
    <x v="220"/>
    <s v="Product221"/>
    <n v="9"/>
    <x v="1"/>
    <x v="0"/>
    <n v="1.8485537412190192E-2"/>
    <x v="220"/>
    <x v="4"/>
    <x v="0"/>
    <n v="105"/>
    <n v="75.325679255763561"/>
    <x v="197"/>
    <n v="665.3991923440426"/>
    <x v="8"/>
    <x v="7"/>
    <x v="0"/>
  </r>
  <r>
    <x v="221"/>
    <s v="Product222"/>
    <n v="11"/>
    <x v="1"/>
    <x v="0"/>
    <n v="8.0945538315293167E-3"/>
    <x v="221"/>
    <x v="0"/>
    <x v="0"/>
    <n v="72"/>
    <n v="176.0656929509035"/>
    <x v="198"/>
    <n v="1921.045716935696"/>
    <x v="9"/>
    <x v="7"/>
    <x v="0"/>
  </r>
  <r>
    <x v="222"/>
    <s v="Product223"/>
    <n v="8"/>
    <x v="1"/>
    <x v="0"/>
    <n v="7.6206794397965114E-2"/>
    <x v="222"/>
    <x v="1"/>
    <x v="1"/>
    <n v="92"/>
    <n v="224.9037428586835"/>
    <x v="199"/>
    <n v="1662.116396538552"/>
    <x v="10"/>
    <x v="7"/>
    <x v="0"/>
  </r>
  <r>
    <x v="223"/>
    <s v="Product224"/>
    <n v="15"/>
    <x v="1"/>
    <x v="0"/>
    <n v="7.9283635911328781E-2"/>
    <x v="223"/>
    <x v="2"/>
    <x v="0"/>
    <n v="149"/>
    <n v="316.15763272615857"/>
    <x v="200"/>
    <n v="4366.3725912376531"/>
    <x v="11"/>
    <x v="7"/>
    <x v="0"/>
  </r>
  <r>
    <x v="224"/>
    <s v="Product225"/>
    <n v="10"/>
    <x v="0"/>
    <x v="1"/>
    <n v="4.0899688903940051E-2"/>
    <x v="224"/>
    <x v="3"/>
    <x v="1"/>
    <n v="122"/>
    <n v="129.87553632575862"/>
    <x v="201"/>
    <n v="1245.6366729380272"/>
    <x v="12"/>
    <x v="7"/>
    <x v="0"/>
  </r>
  <r>
    <x v="225"/>
    <s v="Product226"/>
    <n v="15"/>
    <x v="1"/>
    <x v="0"/>
    <n v="6.4900071971951079E-2"/>
    <x v="225"/>
    <x v="4"/>
    <x v="2"/>
    <n v="174"/>
    <n v="201.92468580833955"/>
    <x v="202"/>
    <n v="2832.2963874969705"/>
    <x v="13"/>
    <x v="7"/>
    <x v="0"/>
  </r>
  <r>
    <x v="226"/>
    <s v="Product227"/>
    <n v="7"/>
    <x v="2"/>
    <x v="0"/>
    <n v="1.7256240549992088E-4"/>
    <x v="226"/>
    <x v="0"/>
    <x v="0"/>
    <n v="133"/>
    <n v="72.278284707241113"/>
    <x v="203"/>
    <n v="505.86068534796635"/>
    <x v="14"/>
    <x v="7"/>
    <x v="0"/>
  </r>
  <r>
    <x v="227"/>
    <s v="Product228"/>
    <n v="5"/>
    <x v="0"/>
    <x v="0"/>
    <n v="7.1326311947698298E-2"/>
    <x v="227"/>
    <x v="1"/>
    <x v="3"/>
    <n v="249"/>
    <n v="94.475060253686706"/>
    <x v="204"/>
    <n v="438.68251317377326"/>
    <x v="15"/>
    <x v="7"/>
    <x v="0"/>
  </r>
  <r>
    <x v="228"/>
    <s v="Product229"/>
    <n v="9"/>
    <x v="0"/>
    <x v="0"/>
    <n v="7.140404849712842E-2"/>
    <x v="228"/>
    <x v="2"/>
    <x v="3"/>
    <n v="50"/>
    <n v="81.126864318550702"/>
    <x v="92"/>
    <n v="678.00669987896049"/>
    <x v="16"/>
    <x v="7"/>
    <x v="0"/>
  </r>
  <r>
    <x v="229"/>
    <s v="Product230"/>
    <n v="8"/>
    <x v="0"/>
    <x v="0"/>
    <n v="2.602428476926252E-2"/>
    <x v="229"/>
    <x v="3"/>
    <x v="2"/>
    <n v="27"/>
    <n v="137.07871954418411"/>
    <x v="62"/>
    <n v="1068.0907512876831"/>
    <x v="17"/>
    <x v="7"/>
    <x v="0"/>
  </r>
  <r>
    <x v="230"/>
    <s v="Product231"/>
    <n v="9"/>
    <x v="1"/>
    <x v="1"/>
    <n v="1.9800574800877203E-2"/>
    <x v="230"/>
    <x v="4"/>
    <x v="3"/>
    <n v="198"/>
    <n v="201.12011366942511"/>
    <x v="205"/>
    <n v="1774.2403783327748"/>
    <x v="18"/>
    <x v="7"/>
    <x v="0"/>
  </r>
  <r>
    <x v="231"/>
    <s v="Product232"/>
    <n v="3"/>
    <x v="1"/>
    <x v="1"/>
    <n v="7.0642554048379824E-2"/>
    <x v="231"/>
    <x v="0"/>
    <x v="0"/>
    <n v="174"/>
    <n v="245.15269321425299"/>
    <x v="206"/>
    <n v="683.50344250127773"/>
    <x v="19"/>
    <x v="7"/>
    <x v="0"/>
  </r>
  <r>
    <x v="232"/>
    <s v="Product233"/>
    <n v="9"/>
    <x v="1"/>
    <x v="0"/>
    <n v="1.4429363160794462E-2"/>
    <x v="232"/>
    <x v="1"/>
    <x v="0"/>
    <n v="6"/>
    <n v="226.22914666886459"/>
    <x v="207"/>
    <n v="2006.6832373862062"/>
    <x v="20"/>
    <x v="7"/>
    <x v="0"/>
  </r>
  <r>
    <x v="233"/>
    <s v="Product234"/>
    <n v="12"/>
    <x v="0"/>
    <x v="0"/>
    <n v="3.2142786443646647E-2"/>
    <x v="233"/>
    <x v="2"/>
    <x v="1"/>
    <n v="146"/>
    <n v="170.21881375540303"/>
    <x v="208"/>
    <n v="1976.9700813140669"/>
    <x v="21"/>
    <x v="7"/>
    <x v="0"/>
  </r>
  <r>
    <x v="234"/>
    <s v="Product235"/>
    <n v="11"/>
    <x v="2"/>
    <x v="0"/>
    <n v="7.9621406661449234E-2"/>
    <x v="234"/>
    <x v="3"/>
    <x v="0"/>
    <n v="249"/>
    <n v="227.36863391206455"/>
    <x v="209"/>
    <n v="2301.9174579422329"/>
    <x v="22"/>
    <x v="7"/>
    <x v="0"/>
  </r>
  <r>
    <x v="235"/>
    <s v="Product236"/>
    <n v="4"/>
    <x v="2"/>
    <x v="0"/>
    <n v="7.7173958510922389E-2"/>
    <x v="235"/>
    <x v="4"/>
    <x v="1"/>
    <n v="21"/>
    <n v="158.55860152391026"/>
    <x v="148"/>
    <n v="585.28802635341651"/>
    <x v="23"/>
    <x v="7"/>
    <x v="0"/>
  </r>
  <r>
    <x v="236"/>
    <s v="Product237"/>
    <n v="2"/>
    <x v="1"/>
    <x v="1"/>
    <n v="4.9798602975888277E-2"/>
    <x v="236"/>
    <x v="0"/>
    <x v="2"/>
    <n v="168"/>
    <n v="77.561301137307566"/>
    <x v="210"/>
    <n v="147.39771339135496"/>
    <x v="24"/>
    <x v="7"/>
    <x v="0"/>
  </r>
  <r>
    <x v="237"/>
    <s v="Product238"/>
    <n v="2"/>
    <x v="1"/>
    <x v="0"/>
    <n v="6.7077355857184445E-3"/>
    <x v="237"/>
    <x v="1"/>
    <x v="0"/>
    <n v="239"/>
    <n v="78.067810982655999"/>
    <x v="211"/>
    <n v="155.08830549765699"/>
    <x v="25"/>
    <x v="7"/>
    <x v="0"/>
  </r>
  <r>
    <x v="238"/>
    <s v="Product239"/>
    <n v="10"/>
    <x v="1"/>
    <x v="0"/>
    <n v="6.07788044095715E-2"/>
    <x v="238"/>
    <x v="2"/>
    <x v="3"/>
    <n v="131"/>
    <n v="69.014310227503472"/>
    <x v="212"/>
    <n v="648.19702964724547"/>
    <x v="26"/>
    <x v="7"/>
    <x v="0"/>
  </r>
  <r>
    <x v="239"/>
    <s v="Product240"/>
    <n v="13"/>
    <x v="1"/>
    <x v="0"/>
    <n v="4.927935899201355E-2"/>
    <x v="239"/>
    <x v="3"/>
    <x v="3"/>
    <n v="163"/>
    <n v="129.07863794540384"/>
    <x v="213"/>
    <n v="1595.330430302598"/>
    <x v="27"/>
    <x v="7"/>
    <x v="0"/>
  </r>
  <r>
    <x v="240"/>
    <s v="Product241"/>
    <n v="11"/>
    <x v="0"/>
    <x v="0"/>
    <n v="1.5352238132214214E-2"/>
    <x v="240"/>
    <x v="0"/>
    <x v="2"/>
    <n v="197"/>
    <n v="192.78512745743581"/>
    <x v="214"/>
    <n v="2088.0798869959599"/>
    <x v="28"/>
    <x v="7"/>
    <x v="0"/>
  </r>
  <r>
    <x v="241"/>
    <s v="Product242"/>
    <n v="3"/>
    <x v="1"/>
    <x v="0"/>
    <n v="5.5720099050083231E-2"/>
    <x v="241"/>
    <x v="1"/>
    <x v="3"/>
    <n v="84"/>
    <n v="215.13920210747369"/>
    <x v="38"/>
    <n v="609.45487336946815"/>
    <x v="29"/>
    <x v="7"/>
    <x v="0"/>
  </r>
  <r>
    <x v="242"/>
    <s v="Product243"/>
    <n v="7"/>
    <x v="2"/>
    <x v="1"/>
    <n v="1.6289678354258309E-2"/>
    <x v="242"/>
    <x v="2"/>
    <x v="0"/>
    <n v="151"/>
    <n v="284.2617590319486"/>
    <x v="215"/>
    <n v="1957.4185848623172"/>
    <x v="30"/>
    <x v="7"/>
    <x v="0"/>
  </r>
  <r>
    <x v="243"/>
    <s v="Product244"/>
    <n v="5"/>
    <x v="0"/>
    <x v="1"/>
    <n v="5.3692618502162059E-2"/>
    <x v="243"/>
    <x v="3"/>
    <x v="0"/>
    <n v="205"/>
    <n v="132.23978989764004"/>
    <x v="216"/>
    <n v="625.69744653930002"/>
    <x v="0"/>
    <x v="8"/>
    <x v="0"/>
  </r>
  <r>
    <x v="244"/>
    <s v="Product245"/>
    <n v="15"/>
    <x v="0"/>
    <x v="0"/>
    <n v="4.3982475302528801E-2"/>
    <x v="244"/>
    <x v="4"/>
    <x v="1"/>
    <n v="209"/>
    <n v="121.91416898273111"/>
    <x v="217"/>
    <n v="1748.2812308462971"/>
    <x v="1"/>
    <x v="8"/>
    <x v="0"/>
  </r>
  <r>
    <x v="245"/>
    <s v="Product246"/>
    <n v="2"/>
    <x v="0"/>
    <x v="0"/>
    <n v="7.5018067601879124E-2"/>
    <x v="245"/>
    <x v="0"/>
    <x v="0"/>
    <n v="186"/>
    <n v="45.360526186659342"/>
    <x v="218"/>
    <n v="83.915334333463449"/>
    <x v="2"/>
    <x v="8"/>
    <x v="0"/>
  </r>
  <r>
    <x v="246"/>
    <s v="Product247"/>
    <n v="14"/>
    <x v="1"/>
    <x v="0"/>
    <n v="2.1362297082016535E-3"/>
    <x v="246"/>
    <x v="1"/>
    <x v="1"/>
    <n v="5"/>
    <n v="31.733255880764752"/>
    <x v="219"/>
    <n v="443.31652899540018"/>
    <x v="3"/>
    <x v="8"/>
    <x v="0"/>
  </r>
  <r>
    <x v="247"/>
    <s v="Product248"/>
    <n v="4"/>
    <x v="1"/>
    <x v="0"/>
    <n v="4.011204200952917E-2"/>
    <x v="247"/>
    <x v="2"/>
    <x v="2"/>
    <n v="149"/>
    <n v="232.65038773058043"/>
    <x v="220"/>
    <n v="893.27322241759259"/>
    <x v="4"/>
    <x v="8"/>
    <x v="0"/>
  </r>
  <r>
    <x v="248"/>
    <s v="Product249"/>
    <n v="2"/>
    <x v="1"/>
    <x v="1"/>
    <n v="5.3820310808569971E-3"/>
    <x v="248"/>
    <x v="3"/>
    <x v="0"/>
    <n v="79"/>
    <n v="145.5290909269134"/>
    <x v="221"/>
    <n v="289.4916976727518"/>
    <x v="5"/>
    <x v="8"/>
    <x v="0"/>
  </r>
  <r>
    <x v="249"/>
    <s v="Product250"/>
    <n v="10"/>
    <x v="0"/>
    <x v="0"/>
    <n v="7.3496160615152632E-3"/>
    <x v="249"/>
    <x v="4"/>
    <x v="3"/>
    <n v="214"/>
    <n v="296.6876843798363"/>
    <x v="222"/>
    <n v="2945.0714380946447"/>
    <x v="6"/>
    <x v="8"/>
    <x v="0"/>
  </r>
  <r>
    <x v="250"/>
    <s v="Product251"/>
    <n v="3"/>
    <x v="2"/>
    <x v="0"/>
    <n v="1.1868263514546673E-2"/>
    <x v="250"/>
    <x v="0"/>
    <x v="3"/>
    <n v="89"/>
    <n v="43.278857059691006"/>
    <x v="223"/>
    <n v="128.29563653849459"/>
    <x v="7"/>
    <x v="8"/>
    <x v="0"/>
  </r>
  <r>
    <x v="251"/>
    <s v="Product252"/>
    <n v="3"/>
    <x v="2"/>
    <x v="0"/>
    <n v="4.4979281074879508E-2"/>
    <x v="251"/>
    <x v="1"/>
    <x v="2"/>
    <n v="105"/>
    <n v="107.54747358280382"/>
    <x v="114"/>
    <n v="308.1301966188891"/>
    <x v="8"/>
    <x v="8"/>
    <x v="0"/>
  </r>
  <r>
    <x v="252"/>
    <s v="Product253"/>
    <n v="14"/>
    <x v="1"/>
    <x v="0"/>
    <n v="9.0370072104452678E-2"/>
    <x v="252"/>
    <x v="2"/>
    <x v="3"/>
    <n v="224"/>
    <n v="285.65582359530941"/>
    <x v="224"/>
    <n v="3637.775207079223"/>
    <x v="9"/>
    <x v="8"/>
    <x v="0"/>
  </r>
  <r>
    <x v="253"/>
    <s v="Product254"/>
    <n v="9"/>
    <x v="1"/>
    <x v="0"/>
    <n v="7.7175637118794507E-2"/>
    <x v="253"/>
    <x v="3"/>
    <x v="0"/>
    <n v="223"/>
    <n v="171.37398211093762"/>
    <x v="225"/>
    <n v="1423.33277270347"/>
    <x v="10"/>
    <x v="8"/>
    <x v="0"/>
  </r>
  <r>
    <x v="254"/>
    <s v="Product255"/>
    <n v="13"/>
    <x v="1"/>
    <x v="1"/>
    <n v="6.568777662773112E-2"/>
    <x v="254"/>
    <x v="4"/>
    <x v="0"/>
    <n v="173"/>
    <n v="33.442919325993437"/>
    <x v="226"/>
    <n v="406.19966804986854"/>
    <x v="11"/>
    <x v="8"/>
    <x v="0"/>
  </r>
  <r>
    <x v="255"/>
    <s v="Product256"/>
    <n v="14"/>
    <x v="1"/>
    <x v="1"/>
    <n v="3.6825533567275269E-2"/>
    <x v="255"/>
    <x v="0"/>
    <x v="1"/>
    <n v="208"/>
    <n v="214.93374557897224"/>
    <x v="227"/>
    <n v="2898.26174002979"/>
    <x v="12"/>
    <x v="8"/>
    <x v="0"/>
  </r>
  <r>
    <x v="256"/>
    <s v="Product257"/>
    <n v="8"/>
    <x v="0"/>
    <x v="0"/>
    <n v="3.6808215323407577E-2"/>
    <x v="256"/>
    <x v="1"/>
    <x v="0"/>
    <n v="177"/>
    <n v="180.72376895461423"/>
    <x v="228"/>
    <n v="1392.5731964230001"/>
    <x v="13"/>
    <x v="8"/>
    <x v="0"/>
  </r>
  <r>
    <x v="257"/>
    <s v="Product258"/>
    <n v="7"/>
    <x v="1"/>
    <x v="0"/>
    <n v="5.709377857084931E-2"/>
    <x v="257"/>
    <x v="2"/>
    <x v="1"/>
    <n v="64"/>
    <n v="280.87907460111103"/>
    <x v="229"/>
    <n v="1853.8983883745511"/>
    <x v="14"/>
    <x v="8"/>
    <x v="0"/>
  </r>
  <r>
    <x v="258"/>
    <s v="Product259"/>
    <n v="13"/>
    <x v="2"/>
    <x v="0"/>
    <n v="1.5852896379513481E-3"/>
    <x v="258"/>
    <x v="3"/>
    <x v="2"/>
    <n v="17"/>
    <n v="286.39004829279173"/>
    <x v="230"/>
    <n v="3717.1684825186703"/>
    <x v="15"/>
    <x v="8"/>
    <x v="0"/>
  </r>
  <r>
    <x v="259"/>
    <s v="Product260"/>
    <n v="11"/>
    <x v="0"/>
    <x v="0"/>
    <n v="4.3904478418292529E-2"/>
    <x v="259"/>
    <x v="4"/>
    <x v="0"/>
    <n v="190"/>
    <n v="161.79594582068756"/>
    <x v="231"/>
    <n v="1701.6161713015956"/>
    <x v="16"/>
    <x v="8"/>
    <x v="0"/>
  </r>
  <r>
    <x v="260"/>
    <s v="Product261"/>
    <n v="12"/>
    <x v="0"/>
    <x v="1"/>
    <n v="3.645386429105172E-2"/>
    <x v="260"/>
    <x v="0"/>
    <x v="3"/>
    <n v="60"/>
    <n v="195.54041427113759"/>
    <x v="104"/>
    <n v="2260.9465265505783"/>
    <x v="17"/>
    <x v="8"/>
    <x v="0"/>
  </r>
  <r>
    <x v="261"/>
    <s v="Product262"/>
    <n v="11"/>
    <x v="0"/>
    <x v="0"/>
    <n v="5.1287846634200301E-2"/>
    <x v="261"/>
    <x v="1"/>
    <x v="3"/>
    <n v="162"/>
    <n v="30.010585081647065"/>
    <x v="205"/>
    <n v="313.1854747623463"/>
    <x v="18"/>
    <x v="8"/>
    <x v="0"/>
  </r>
  <r>
    <x v="262"/>
    <s v="Product263"/>
    <n v="5"/>
    <x v="1"/>
    <x v="0"/>
    <n v="5.0730622652375962E-2"/>
    <x v="262"/>
    <x v="2"/>
    <x v="2"/>
    <n v="168"/>
    <n v="58.643910349874794"/>
    <x v="232"/>
    <n v="278.34434131527769"/>
    <x v="19"/>
    <x v="8"/>
    <x v="0"/>
  </r>
  <r>
    <x v="263"/>
    <s v="Product264"/>
    <n v="6"/>
    <x v="1"/>
    <x v="0"/>
    <n v="1.9826788342950465E-2"/>
    <x v="263"/>
    <x v="3"/>
    <x v="3"/>
    <n v="243"/>
    <n v="191.7016091813374"/>
    <x v="233"/>
    <n v="1127.4046917065762"/>
    <x v="20"/>
    <x v="8"/>
    <x v="0"/>
  </r>
  <r>
    <x v="264"/>
    <s v="Product265"/>
    <n v="15"/>
    <x v="1"/>
    <x v="0"/>
    <n v="3.6724869029085673E-3"/>
    <x v="264"/>
    <x v="0"/>
    <x v="0"/>
    <n v="46"/>
    <n v="50.10237665970552"/>
    <x v="234"/>
    <n v="748.77564506427234"/>
    <x v="21"/>
    <x v="8"/>
    <x v="0"/>
  </r>
  <r>
    <x v="265"/>
    <s v="Product266"/>
    <n v="14"/>
    <x v="0"/>
    <x v="0"/>
    <n v="3.3647167988027585E-3"/>
    <x v="265"/>
    <x v="1"/>
    <x v="0"/>
    <n v="180"/>
    <n v="111.31050978207034"/>
    <x v="235"/>
    <n v="1553.1037401589263"/>
    <x v="22"/>
    <x v="8"/>
    <x v="0"/>
  </r>
  <r>
    <x v="266"/>
    <s v="Product267"/>
    <n v="5"/>
    <x v="2"/>
    <x v="1"/>
    <n v="6.8598846668457211E-2"/>
    <x v="266"/>
    <x v="2"/>
    <x v="1"/>
    <n v="246"/>
    <n v="190.49195351674894"/>
    <x v="236"/>
    <n v="887.12212602939303"/>
    <x v="23"/>
    <x v="8"/>
    <x v="0"/>
  </r>
  <r>
    <x v="267"/>
    <s v="Product268"/>
    <n v="12"/>
    <x v="2"/>
    <x v="1"/>
    <n v="7.1925443952526813E-2"/>
    <x v="267"/>
    <x v="3"/>
    <x v="0"/>
    <n v="46"/>
    <n v="133.18569662500644"/>
    <x v="237"/>
    <n v="1483.2750752055156"/>
    <x v="24"/>
    <x v="8"/>
    <x v="0"/>
  </r>
  <r>
    <x v="268"/>
    <s v="Product269"/>
    <n v="12"/>
    <x v="1"/>
    <x v="0"/>
    <n v="9.9047677212882101E-2"/>
    <x v="268"/>
    <x v="4"/>
    <x v="1"/>
    <n v="89"/>
    <n v="39.797199597821312"/>
    <x v="238"/>
    <n v="430.26455301695603"/>
    <x v="25"/>
    <x v="8"/>
    <x v="0"/>
  </r>
  <r>
    <x v="269"/>
    <s v="Product270"/>
    <n v="3"/>
    <x v="1"/>
    <x v="0"/>
    <n v="3.1301335161841803E-2"/>
    <x v="269"/>
    <x v="0"/>
    <x v="2"/>
    <n v="104"/>
    <n v="235.83100098199458"/>
    <x v="239"/>
    <n v="685.34752733611356"/>
    <x v="26"/>
    <x v="8"/>
    <x v="0"/>
  </r>
  <r>
    <x v="270"/>
    <s v="Product271"/>
    <n v="13"/>
    <x v="1"/>
    <x v="0"/>
    <n v="7.912436656692147E-2"/>
    <x v="270"/>
    <x v="1"/>
    <x v="0"/>
    <n v="196"/>
    <n v="290.30399807827871"/>
    <x v="240"/>
    <n v="3475.3404155403714"/>
    <x v="27"/>
    <x v="8"/>
    <x v="0"/>
  </r>
  <r>
    <x v="271"/>
    <s v="Product272"/>
    <n v="9"/>
    <x v="1"/>
    <x v="0"/>
    <n v="1.3035818639493036E-2"/>
    <x v="271"/>
    <x v="2"/>
    <x v="3"/>
    <n v="45"/>
    <n v="59.220189866082144"/>
    <x v="161"/>
    <n v="526.03385590072401"/>
    <x v="28"/>
    <x v="8"/>
    <x v="0"/>
  </r>
  <r>
    <x v="272"/>
    <s v="Product273"/>
    <n v="5"/>
    <x v="0"/>
    <x v="1"/>
    <n v="4.1550511524773015E-2"/>
    <x v="272"/>
    <x v="3"/>
    <x v="3"/>
    <n v="80"/>
    <n v="254.01662155559197"/>
    <x v="241"/>
    <n v="1217.3105049708122"/>
    <x v="29"/>
    <x v="8"/>
    <x v="0"/>
  </r>
  <r>
    <x v="273"/>
    <s v="Product274"/>
    <n v="5"/>
    <x v="1"/>
    <x v="0"/>
    <n v="7.5085845327208592E-2"/>
    <x v="273"/>
    <x v="4"/>
    <x v="2"/>
    <n v="60"/>
    <n v="253.55758983351728"/>
    <x v="47"/>
    <n v="1172.5950193086901"/>
    <x v="0"/>
    <x v="9"/>
    <x v="0"/>
  </r>
  <r>
    <x v="274"/>
    <s v="Product275"/>
    <n v="9"/>
    <x v="2"/>
    <x v="0"/>
    <n v="9.7806712103933935E-2"/>
    <x v="274"/>
    <x v="0"/>
    <x v="3"/>
    <n v="47"/>
    <n v="185.1558047559104"/>
    <x v="242"/>
    <n v="1503.4169183919919"/>
    <x v="1"/>
    <x v="9"/>
    <x v="0"/>
  </r>
  <r>
    <x v="275"/>
    <s v="Product276"/>
    <n v="4"/>
    <x v="0"/>
    <x v="0"/>
    <n v="2.4051620181690127E-2"/>
    <x v="275"/>
    <x v="1"/>
    <x v="0"/>
    <n v="168"/>
    <n v="37.206559992708279"/>
    <x v="243"/>
    <n v="145.24672777398555"/>
    <x v="2"/>
    <x v="9"/>
    <x v="0"/>
  </r>
  <r>
    <x v="276"/>
    <s v="Product277"/>
    <n v="2"/>
    <x v="0"/>
    <x v="0"/>
    <n v="7.1823837874191207E-2"/>
    <x v="276"/>
    <x v="2"/>
    <x v="0"/>
    <n v="243"/>
    <n v="316.90761044073213"/>
    <x v="244"/>
    <n v="588.29217921467932"/>
    <x v="3"/>
    <x v="9"/>
    <x v="0"/>
  </r>
  <r>
    <x v="277"/>
    <s v="Product278"/>
    <n v="15"/>
    <x v="0"/>
    <x v="0"/>
    <n v="6.8242624301907931E-2"/>
    <x v="277"/>
    <x v="3"/>
    <x v="1"/>
    <n v="240"/>
    <n v="300.61840965630938"/>
    <x v="245"/>
    <n v="4201.5513070184525"/>
    <x v="4"/>
    <x v="9"/>
    <x v="0"/>
  </r>
  <r>
    <x v="278"/>
    <s v="Product279"/>
    <n v="2"/>
    <x v="1"/>
    <x v="1"/>
    <n v="9.6715157358367651E-2"/>
    <x v="278"/>
    <x v="4"/>
    <x v="0"/>
    <n v="172"/>
    <n v="99.457739734948916"/>
    <x v="246"/>
    <n v="179.67733757195151"/>
    <x v="5"/>
    <x v="9"/>
    <x v="0"/>
  </r>
  <r>
    <x v="279"/>
    <s v="Product280"/>
    <n v="13"/>
    <x v="1"/>
    <x v="1"/>
    <n v="7.1292878850958849E-2"/>
    <x v="279"/>
    <x v="0"/>
    <x v="1"/>
    <n v="44"/>
    <n v="245.41813368550487"/>
    <x v="247"/>
    <n v="2962.9803893668645"/>
    <x v="6"/>
    <x v="9"/>
    <x v="0"/>
  </r>
  <r>
    <x v="280"/>
    <s v="Product281"/>
    <n v="12"/>
    <x v="1"/>
    <x v="0"/>
    <n v="2.5283296289993221E-2"/>
    <x v="280"/>
    <x v="1"/>
    <x v="2"/>
    <n v="206"/>
    <n v="316.79496329043297"/>
    <x v="248"/>
    <n v="3705.4241084446012"/>
    <x v="7"/>
    <x v="9"/>
    <x v="0"/>
  </r>
  <r>
    <x v="281"/>
    <s v="Product282"/>
    <n v="13"/>
    <x v="0"/>
    <x v="0"/>
    <n v="5.826251323563908E-2"/>
    <x v="281"/>
    <x v="2"/>
    <x v="0"/>
    <n v="177"/>
    <n v="177.42779655040533"/>
    <x v="249"/>
    <n v="2172.1752936717216"/>
    <x v="8"/>
    <x v="9"/>
    <x v="0"/>
  </r>
  <r>
    <x v="282"/>
    <s v="Product283"/>
    <n v="9"/>
    <x v="2"/>
    <x v="0"/>
    <n v="7.927183612306643E-2"/>
    <x v="282"/>
    <x v="3"/>
    <x v="3"/>
    <n v="220"/>
    <n v="299.30799536427537"/>
    <x v="250"/>
    <n v="2480.231709048915"/>
    <x v="9"/>
    <x v="9"/>
    <x v="0"/>
  </r>
  <r>
    <x v="283"/>
    <s v="Product284"/>
    <n v="7"/>
    <x v="2"/>
    <x v="0"/>
    <n v="6.3687630243045509E-2"/>
    <x v="283"/>
    <x v="4"/>
    <x v="3"/>
    <n v="60"/>
    <n v="268.54773587768642"/>
    <x v="251"/>
    <n v="1760.1119688075091"/>
    <x v="10"/>
    <x v="9"/>
    <x v="0"/>
  </r>
  <r>
    <x v="284"/>
    <s v="Product285"/>
    <n v="4"/>
    <x v="1"/>
    <x v="1"/>
    <n v="1.6138572644913085E-2"/>
    <x v="284"/>
    <x v="0"/>
    <x v="2"/>
    <n v="74"/>
    <n v="72.285779559855484"/>
    <x v="252"/>
    <n v="284.47676102093834"/>
    <x v="11"/>
    <x v="9"/>
    <x v="0"/>
  </r>
  <r>
    <x v="285"/>
    <s v="Product286"/>
    <n v="11"/>
    <x v="1"/>
    <x v="0"/>
    <n v="6.6065925100875509E-4"/>
    <x v="285"/>
    <x v="1"/>
    <x v="3"/>
    <n v="64"/>
    <n v="205.11957095282509"/>
    <x v="43"/>
    <n v="2254.8246249178337"/>
    <x v="12"/>
    <x v="9"/>
    <x v="0"/>
  </r>
  <r>
    <x v="286"/>
    <s v="Product287"/>
    <n v="3"/>
    <x v="1"/>
    <x v="0"/>
    <n v="1.4416176857422903E-2"/>
    <x v="286"/>
    <x v="2"/>
    <x v="0"/>
    <n v="181"/>
    <n v="148.49853485795163"/>
    <x v="253"/>
    <n v="439.07326114911359"/>
    <x v="13"/>
    <x v="9"/>
    <x v="0"/>
  </r>
  <r>
    <x v="287"/>
    <s v="Product288"/>
    <n v="4"/>
    <x v="1"/>
    <x v="0"/>
    <n v="1.6064784081305118E-2"/>
    <x v="287"/>
    <x v="3"/>
    <x v="0"/>
    <n v="227"/>
    <n v="119.32318409536738"/>
    <x v="254"/>
    <n v="469.62513162792595"/>
    <x v="14"/>
    <x v="9"/>
    <x v="0"/>
  </r>
  <r>
    <x v="288"/>
    <s v="Product289"/>
    <n v="15"/>
    <x v="0"/>
    <x v="0"/>
    <n v="1.5058753307214423E-2"/>
    <x v="288"/>
    <x v="0"/>
    <x v="1"/>
    <n v="167"/>
    <n v="270.86265388282442"/>
    <x v="255"/>
    <n v="4001.7569999679836"/>
    <x v="15"/>
    <x v="9"/>
    <x v="0"/>
  </r>
  <r>
    <x v="289"/>
    <s v="Product290"/>
    <n v="3"/>
    <x v="1"/>
    <x v="0"/>
    <n v="5.147178680741276E-2"/>
    <x v="289"/>
    <x v="1"/>
    <x v="0"/>
    <n v="149"/>
    <n v="193.03275130723199"/>
    <x v="256"/>
    <n v="549.29103205529339"/>
    <x v="16"/>
    <x v="9"/>
    <x v="0"/>
  </r>
  <r>
    <x v="290"/>
    <s v="Product291"/>
    <n v="6"/>
    <x v="2"/>
    <x v="1"/>
    <n v="6.1908507732970443E-2"/>
    <x v="290"/>
    <x v="2"/>
    <x v="1"/>
    <n v="35"/>
    <n v="29.265787212558113"/>
    <x v="19"/>
    <n v="164.72391599158797"/>
    <x v="17"/>
    <x v="9"/>
    <x v="0"/>
  </r>
  <r>
    <x v="291"/>
    <s v="Product292"/>
    <n v="8"/>
    <x v="0"/>
    <x v="1"/>
    <n v="3.2346048279667285E-2"/>
    <x v="291"/>
    <x v="3"/>
    <x v="2"/>
    <n v="150"/>
    <n v="259.374517058366"/>
    <x v="257"/>
    <n v="2007.8782112566457"/>
    <x v="18"/>
    <x v="9"/>
    <x v="0"/>
  </r>
  <r>
    <x v="292"/>
    <s v="Product293"/>
    <n v="14"/>
    <x v="0"/>
    <x v="0"/>
    <n v="2.4643466171465102E-2"/>
    <x v="292"/>
    <x v="4"/>
    <x v="0"/>
    <n v="205"/>
    <n v="32.869262339197931"/>
    <x v="258"/>
    <n v="448.82949698525255"/>
    <x v="19"/>
    <x v="9"/>
    <x v="0"/>
  </r>
  <r>
    <x v="293"/>
    <s v="Product294"/>
    <n v="15"/>
    <x v="0"/>
    <x v="0"/>
    <n v="9.1744961181693452E-2"/>
    <x v="293"/>
    <x v="0"/>
    <x v="3"/>
    <n v="119"/>
    <n v="98.313424762071008"/>
    <x v="106"/>
    <n v="1339.4049513545319"/>
    <x v="20"/>
    <x v="9"/>
    <x v="0"/>
  </r>
  <r>
    <x v="294"/>
    <s v="Product295"/>
    <n v="15"/>
    <x v="1"/>
    <x v="0"/>
    <n v="5.3820254956392734E-2"/>
    <x v="294"/>
    <x v="1"/>
    <x v="3"/>
    <n v="109"/>
    <n v="282.85069917080034"/>
    <x v="259"/>
    <n v="4014.4140364025093"/>
    <x v="21"/>
    <x v="9"/>
    <x v="0"/>
  </r>
  <r>
    <x v="295"/>
    <s v="Product296"/>
    <n v="8"/>
    <x v="1"/>
    <x v="0"/>
    <n v="5.5480798421566051E-2"/>
    <x v="295"/>
    <x v="2"/>
    <x v="2"/>
    <n v="67"/>
    <n v="184.71786066366573"/>
    <x v="260"/>
    <n v="1395.7565301705758"/>
    <x v="22"/>
    <x v="9"/>
    <x v="0"/>
  </r>
  <r>
    <x v="296"/>
    <s v="Product297"/>
    <n v="1"/>
    <x v="1"/>
    <x v="1"/>
    <n v="1.6056988037719554E-2"/>
    <x v="296"/>
    <x v="3"/>
    <x v="3"/>
    <n v="231"/>
    <n v="298.38595004803614"/>
    <x v="73"/>
    <n v="293.59477041749125"/>
    <x v="23"/>
    <x v="9"/>
    <x v="0"/>
  </r>
  <r>
    <x v="297"/>
    <s v="Product298"/>
    <n v="8"/>
    <x v="0"/>
    <x v="0"/>
    <n v="8.6267125205299666E-2"/>
    <x v="297"/>
    <x v="4"/>
    <x v="0"/>
    <n v="58"/>
    <n v="247.5691953517846"/>
    <x v="261"/>
    <n v="1809.6969006351753"/>
    <x v="24"/>
    <x v="9"/>
    <x v="0"/>
  </r>
  <r>
    <x v="298"/>
    <s v="Product299"/>
    <n v="5"/>
    <x v="2"/>
    <x v="0"/>
    <n v="9.554345926858826E-2"/>
    <x v="298"/>
    <x v="0"/>
    <x v="0"/>
    <n v="231"/>
    <n v="25.050350401253915"/>
    <x v="262"/>
    <n v="113.28476634013926"/>
    <x v="25"/>
    <x v="9"/>
    <x v="0"/>
  </r>
  <r>
    <x v="299"/>
    <s v="Product300"/>
    <n v="5"/>
    <x v="2"/>
    <x v="0"/>
    <n v="7.9680721142954658E-2"/>
    <x v="299"/>
    <x v="1"/>
    <x v="1"/>
    <n v="227"/>
    <n v="267.83376015561043"/>
    <x v="263"/>
    <n v="1232.4628649999113"/>
    <x v="26"/>
    <x v="9"/>
    <x v="0"/>
  </r>
  <r>
    <x v="300"/>
    <s v="Product301"/>
    <n v="1"/>
    <x v="1"/>
    <x v="0"/>
    <n v="4.3756995626463846E-3"/>
    <x v="300"/>
    <x v="2"/>
    <x v="0"/>
    <n v="76"/>
    <n v="218.02237819750093"/>
    <x v="264"/>
    <n v="217.06837777257499"/>
    <x v="27"/>
    <x v="9"/>
    <x v="0"/>
  </r>
  <r>
    <x v="301"/>
    <s v="Product302"/>
    <n v="1"/>
    <x v="1"/>
    <x v="0"/>
    <n v="5.8662150889046139E-3"/>
    <x v="301"/>
    <x v="3"/>
    <x v="1"/>
    <n v="59"/>
    <n v="227.0831435122482"/>
    <x v="265"/>
    <n v="225.75102494934075"/>
    <x v="28"/>
    <x v="9"/>
    <x v="0"/>
  </r>
  <r>
    <x v="302"/>
    <s v="Product303"/>
    <n v="14"/>
    <x v="1"/>
    <x v="1"/>
    <n v="3.9482596939789116E-2"/>
    <x v="302"/>
    <x v="4"/>
    <x v="2"/>
    <n v="132"/>
    <n v="150.46494163993614"/>
    <x v="64"/>
    <n v="2023.3387299383671"/>
    <x v="29"/>
    <x v="9"/>
    <x v="0"/>
  </r>
  <r>
    <x v="303"/>
    <s v="Product304"/>
    <n v="13"/>
    <x v="1"/>
    <x v="1"/>
    <n v="7.477741676847259E-2"/>
    <x v="303"/>
    <x v="0"/>
    <x v="0"/>
    <n v="196"/>
    <n v="306.61983276164636"/>
    <x v="240"/>
    <n v="3687.9907185907418"/>
    <x v="30"/>
    <x v="9"/>
    <x v="0"/>
  </r>
  <r>
    <x v="304"/>
    <s v="Product305"/>
    <n v="9"/>
    <x v="0"/>
    <x v="0"/>
    <n v="7.2228901628360709E-2"/>
    <x v="304"/>
    <x v="1"/>
    <x v="3"/>
    <n v="52"/>
    <n v="78.488072182146084"/>
    <x v="140"/>
    <n v="655.37068443751957"/>
    <x v="0"/>
    <x v="10"/>
    <x v="0"/>
  </r>
  <r>
    <x v="305"/>
    <s v="Product306"/>
    <n v="6"/>
    <x v="1"/>
    <x v="0"/>
    <n v="5.0399133325846293E-2"/>
    <x v="305"/>
    <x v="2"/>
    <x v="3"/>
    <n v="228"/>
    <n v="224.81457987798171"/>
    <x v="266"/>
    <n v="1280.904719358703"/>
    <x v="1"/>
    <x v="10"/>
    <x v="0"/>
  </r>
  <r>
    <x v="306"/>
    <s v="Product307"/>
    <n v="1"/>
    <x v="2"/>
    <x v="0"/>
    <n v="5.0333867126626922E-2"/>
    <x v="306"/>
    <x v="3"/>
    <x v="2"/>
    <n v="11"/>
    <n v="255.05041566387018"/>
    <x v="267"/>
    <n v="242.21274193125399"/>
    <x v="2"/>
    <x v="10"/>
    <x v="0"/>
  </r>
  <r>
    <x v="307"/>
    <s v="Product308"/>
    <n v="11"/>
    <x v="0"/>
    <x v="0"/>
    <n v="2.3085047246243873E-2"/>
    <x v="307"/>
    <x v="4"/>
    <x v="3"/>
    <n v="78"/>
    <n v="244.30172401690425"/>
    <x v="268"/>
    <n v="2625.2820789319871"/>
    <x v="3"/>
    <x v="10"/>
    <x v="0"/>
  </r>
  <r>
    <x v="308"/>
    <s v="Product309"/>
    <n v="13"/>
    <x v="0"/>
    <x v="1"/>
    <n v="1.937494968461009E-2"/>
    <x v="308"/>
    <x v="0"/>
    <x v="0"/>
    <n v="69"/>
    <n v="56.265370282350872"/>
    <x v="23"/>
    <n v="717.27801033387675"/>
    <x v="4"/>
    <x v="10"/>
    <x v="0"/>
  </r>
  <r>
    <x v="309"/>
    <s v="Product310"/>
    <n v="15"/>
    <x v="0"/>
    <x v="0"/>
    <n v="2.6964501636068807E-2"/>
    <x v="309"/>
    <x v="1"/>
    <x v="0"/>
    <n v="213"/>
    <n v="226.2120407048032"/>
    <x v="269"/>
    <n v="3301.6851864468013"/>
    <x v="5"/>
    <x v="10"/>
    <x v="0"/>
  </r>
  <r>
    <x v="310"/>
    <s v="Product311"/>
    <n v="4"/>
    <x v="1"/>
    <x v="0"/>
    <n v="1.9003500361434368E-2"/>
    <x v="310"/>
    <x v="2"/>
    <x v="1"/>
    <n v="217"/>
    <n v="30.028825602257768"/>
    <x v="270"/>
    <n v="117.83269121628724"/>
    <x v="6"/>
    <x v="10"/>
    <x v="0"/>
  </r>
  <r>
    <x v="311"/>
    <s v="Product312"/>
    <n v="13"/>
    <x v="1"/>
    <x v="0"/>
    <n v="2.9045869239895307E-2"/>
    <x v="311"/>
    <x v="3"/>
    <x v="0"/>
    <n v="87"/>
    <n v="119.57466562318517"/>
    <x v="112"/>
    <n v="1509.3197017741691"/>
    <x v="7"/>
    <x v="10"/>
    <x v="0"/>
  </r>
  <r>
    <x v="312"/>
    <s v="Product313"/>
    <n v="1"/>
    <x v="1"/>
    <x v="0"/>
    <n v="5.4430889870506205E-2"/>
    <x v="312"/>
    <x v="0"/>
    <x v="1"/>
    <n v="212"/>
    <n v="281.98389187349579"/>
    <x v="271"/>
    <n v="266.63525770967283"/>
    <x v="8"/>
    <x v="10"/>
    <x v="0"/>
  </r>
  <r>
    <x v="313"/>
    <s v="Product314"/>
    <n v="10"/>
    <x v="0"/>
    <x v="0"/>
    <n v="2.102647347651785E-2"/>
    <x v="313"/>
    <x v="1"/>
    <x v="2"/>
    <n v="55"/>
    <n v="190.68086249612242"/>
    <x v="272"/>
    <n v="1866.7151639836816"/>
    <x v="9"/>
    <x v="10"/>
    <x v="0"/>
  </r>
  <r>
    <x v="314"/>
    <s v="Product315"/>
    <n v="3"/>
    <x v="2"/>
    <x v="1"/>
    <n v="6.979133601292617E-2"/>
    <x v="314"/>
    <x v="2"/>
    <x v="0"/>
    <n v="15"/>
    <n v="222.13926695197958"/>
    <x v="273"/>
    <n v="619.90761219140654"/>
    <x v="10"/>
    <x v="10"/>
    <x v="0"/>
  </r>
  <r>
    <x v="315"/>
    <s v="Product316"/>
    <n v="1"/>
    <x v="2"/>
    <x v="1"/>
    <n v="2.905735528801268E-3"/>
    <x v="315"/>
    <x v="3"/>
    <x v="3"/>
    <n v="249"/>
    <n v="158.80476252358199"/>
    <x v="274"/>
    <n v="158.34331788297436"/>
    <x v="11"/>
    <x v="10"/>
    <x v="0"/>
  </r>
  <r>
    <x v="316"/>
    <s v="Product317"/>
    <n v="4"/>
    <x v="1"/>
    <x v="0"/>
    <n v="4.5306423766344722E-2"/>
    <x v="316"/>
    <x v="4"/>
    <x v="3"/>
    <n v="168"/>
    <n v="41.027881242472986"/>
    <x v="243"/>
    <n v="156.67621867466497"/>
    <x v="12"/>
    <x v="10"/>
    <x v="0"/>
  </r>
  <r>
    <x v="317"/>
    <s v="Product318"/>
    <n v="10"/>
    <x v="1"/>
    <x v="0"/>
    <n v="4.8481771284201808E-2"/>
    <x v="317"/>
    <x v="0"/>
    <x v="2"/>
    <n v="141"/>
    <n v="316.27554347079302"/>
    <x v="275"/>
    <n v="3009.4194490945542"/>
    <x v="13"/>
    <x v="10"/>
    <x v="0"/>
  </r>
  <r>
    <x v="318"/>
    <s v="Product319"/>
    <n v="12"/>
    <x v="1"/>
    <x v="0"/>
    <n v="9.2792094849981008E-2"/>
    <x v="318"/>
    <x v="1"/>
    <x v="3"/>
    <n v="11"/>
    <n v="271.55639517485895"/>
    <x v="44"/>
    <n v="2956.2973007600945"/>
    <x v="14"/>
    <x v="10"/>
    <x v="0"/>
  </r>
  <r>
    <x v="319"/>
    <s v="Product320"/>
    <n v="8"/>
    <x v="1"/>
    <x v="0"/>
    <n v="1.8187530728817293E-3"/>
    <x v="319"/>
    <x v="2"/>
    <x v="0"/>
    <n v="60"/>
    <n v="91.210220439981413"/>
    <x v="134"/>
    <n v="728.35465257022383"/>
    <x v="15"/>
    <x v="10"/>
    <x v="0"/>
  </r>
  <r>
    <x v="320"/>
    <s v="Product321"/>
    <n v="6"/>
    <x v="0"/>
    <x v="1"/>
    <n v="5.0482156323109754E-2"/>
    <x v="320"/>
    <x v="3"/>
    <x v="0"/>
    <n v="134"/>
    <n v="302.4181186548862"/>
    <x v="276"/>
    <n v="1722.9083994840569"/>
    <x v="16"/>
    <x v="10"/>
    <x v="0"/>
  </r>
  <r>
    <x v="321"/>
    <s v="Product322"/>
    <n v="10"/>
    <x v="1"/>
    <x v="0"/>
    <n v="2.2536692229838021E-2"/>
    <x v="321"/>
    <x v="4"/>
    <x v="1"/>
    <n v="237"/>
    <n v="129.06405035957141"/>
    <x v="277"/>
    <n v="1261.5537357868143"/>
    <x v="17"/>
    <x v="10"/>
    <x v="0"/>
  </r>
  <r>
    <x v="322"/>
    <s v="Product323"/>
    <n v="12"/>
    <x v="2"/>
    <x v="0"/>
    <n v="4.0424888902061418E-3"/>
    <x v="322"/>
    <x v="0"/>
    <x v="0"/>
    <n v="95"/>
    <n v="38.703403187604358"/>
    <x v="61"/>
    <n v="462.5633413224636"/>
    <x v="18"/>
    <x v="10"/>
    <x v="0"/>
  </r>
  <r>
    <x v="323"/>
    <s v="Product324"/>
    <n v="10"/>
    <x v="0"/>
    <x v="0"/>
    <n v="8.6234877675184132E-2"/>
    <x v="323"/>
    <x v="1"/>
    <x v="1"/>
    <n v="204"/>
    <n v="307.81559413767451"/>
    <x v="278"/>
    <n v="2812.7115403069802"/>
    <x v="19"/>
    <x v="10"/>
    <x v="0"/>
  </r>
  <r>
    <x v="324"/>
    <s v="Product325"/>
    <n v="11"/>
    <x v="0"/>
    <x v="0"/>
    <n v="8.3622506858142213E-3"/>
    <x v="324"/>
    <x v="2"/>
    <x v="2"/>
    <n v="110"/>
    <n v="66.552780489954003"/>
    <x v="152"/>
    <n v="725.95874401224944"/>
    <x v="20"/>
    <x v="10"/>
    <x v="0"/>
  </r>
  <r>
    <x v="325"/>
    <s v="Product326"/>
    <n v="14"/>
    <x v="0"/>
    <x v="0"/>
    <n v="8.6214365187477614E-3"/>
    <x v="325"/>
    <x v="3"/>
    <x v="0"/>
    <n v="43"/>
    <n v="306.2970062164959"/>
    <x v="279"/>
    <n v="4251.1880043012507"/>
    <x v="21"/>
    <x v="10"/>
    <x v="0"/>
  </r>
  <r>
    <x v="326"/>
    <s v="Product327"/>
    <n v="6"/>
    <x v="1"/>
    <x v="1"/>
    <n v="3.286372558587726E-2"/>
    <x v="326"/>
    <x v="4"/>
    <x v="3"/>
    <n v="48"/>
    <n v="198.41448194386021"/>
    <x v="280"/>
    <n v="1151.3630571419592"/>
    <x v="22"/>
    <x v="10"/>
    <x v="0"/>
  </r>
  <r>
    <x v="327"/>
    <s v="Product328"/>
    <n v="15"/>
    <x v="1"/>
    <x v="1"/>
    <n v="2.5621221565191345E-2"/>
    <x v="327"/>
    <x v="0"/>
    <x v="3"/>
    <n v="199"/>
    <n v="134.41028522009867"/>
    <x v="281"/>
    <n v="1964.4979428275096"/>
    <x v="23"/>
    <x v="10"/>
    <x v="0"/>
  </r>
  <r>
    <x v="328"/>
    <s v="Product329"/>
    <n v="9"/>
    <x v="1"/>
    <x v="0"/>
    <n v="8.4534302700959449E-2"/>
    <x v="328"/>
    <x v="1"/>
    <x v="2"/>
    <n v="66"/>
    <n v="268.67509630995238"/>
    <x v="282"/>
    <n v="2213.665509512497"/>
    <x v="24"/>
    <x v="10"/>
    <x v="0"/>
  </r>
  <r>
    <x v="329"/>
    <s v="Product330"/>
    <n v="6"/>
    <x v="0"/>
    <x v="0"/>
    <n v="9.8709227121336007E-2"/>
    <x v="329"/>
    <x v="2"/>
    <x v="3"/>
    <n v="16"/>
    <n v="291.9382856574685"/>
    <x v="121"/>
    <n v="1578.7276986785519"/>
    <x v="25"/>
    <x v="10"/>
    <x v="0"/>
  </r>
  <r>
    <x v="330"/>
    <s v="Product331"/>
    <n v="15"/>
    <x v="2"/>
    <x v="0"/>
    <n v="5.8096279200760062E-2"/>
    <x v="330"/>
    <x v="3"/>
    <x v="0"/>
    <n v="50"/>
    <n v="270.76032910996025"/>
    <x v="59"/>
    <n v="3825.4524215024744"/>
    <x v="26"/>
    <x v="10"/>
    <x v="0"/>
  </r>
  <r>
    <x v="331"/>
    <s v="Product332"/>
    <n v="5"/>
    <x v="2"/>
    <x v="0"/>
    <n v="2.6096835832142052E-2"/>
    <x v="331"/>
    <x v="4"/>
    <x v="0"/>
    <n v="60"/>
    <n v="223.01240250339291"/>
    <x v="47"/>
    <n v="1085.9624222336515"/>
    <x v="27"/>
    <x v="10"/>
    <x v="0"/>
  </r>
  <r>
    <x v="332"/>
    <s v="Product333"/>
    <n v="14"/>
    <x v="1"/>
    <x v="1"/>
    <n v="5.1687099424875531E-2"/>
    <x v="332"/>
    <x v="0"/>
    <x v="1"/>
    <n v="154"/>
    <n v="210.73482926163126"/>
    <x v="283"/>
    <n v="2797.7958006502167"/>
    <x v="28"/>
    <x v="10"/>
    <x v="0"/>
  </r>
  <r>
    <x v="333"/>
    <s v="Product334"/>
    <n v="14"/>
    <x v="1"/>
    <x v="0"/>
    <n v="7.504252914630552E-2"/>
    <x v="333"/>
    <x v="1"/>
    <x v="0"/>
    <n v="200"/>
    <n v="257.86320975432363"/>
    <x v="284"/>
    <n v="3339.1750324880486"/>
    <x v="29"/>
    <x v="10"/>
    <x v="0"/>
  </r>
  <r>
    <x v="334"/>
    <s v="Product335"/>
    <n v="4"/>
    <x v="1"/>
    <x v="0"/>
    <n v="5.268887027582392E-3"/>
    <x v="334"/>
    <x v="2"/>
    <x v="1"/>
    <n v="137"/>
    <n v="274.77618305171131"/>
    <x v="285"/>
    <n v="1093.3136735413661"/>
    <x v="0"/>
    <x v="11"/>
    <x v="0"/>
  </r>
  <r>
    <x v="335"/>
    <s v="Product336"/>
    <n v="11"/>
    <x v="1"/>
    <x v="0"/>
    <n v="8.7784653415501276E-2"/>
    <x v="335"/>
    <x v="3"/>
    <x v="2"/>
    <n v="114"/>
    <n v="201.63602670830261"/>
    <x v="286"/>
    <n v="2023.2902578639907"/>
    <x v="1"/>
    <x v="11"/>
    <x v="0"/>
  </r>
  <r>
    <x v="336"/>
    <s v="Product337"/>
    <n v="11"/>
    <x v="0"/>
    <x v="0"/>
    <n v="4.4839795048197052E-2"/>
    <x v="336"/>
    <x v="0"/>
    <x v="0"/>
    <n v="104"/>
    <n v="316.39415545602975"/>
    <x v="287"/>
    <n v="3324.2781700802739"/>
    <x v="2"/>
    <x v="11"/>
    <x v="0"/>
  </r>
  <r>
    <x v="337"/>
    <s v="Product338"/>
    <n v="14"/>
    <x v="1"/>
    <x v="0"/>
    <n v="5.7918260617142517E-2"/>
    <x v="337"/>
    <x v="1"/>
    <x v="3"/>
    <n v="57"/>
    <n v="315.17340484016228"/>
    <x v="288"/>
    <n v="4156.8675321465262"/>
    <x v="3"/>
    <x v="11"/>
    <x v="0"/>
  </r>
  <r>
    <x v="338"/>
    <s v="Product339"/>
    <n v="13"/>
    <x v="2"/>
    <x v="1"/>
    <n v="6.958232048099245E-3"/>
    <x v="338"/>
    <x v="2"/>
    <x v="3"/>
    <n v="67"/>
    <n v="102.60672595553108"/>
    <x v="289"/>
    <n v="1324.6059391062779"/>
    <x v="4"/>
    <x v="11"/>
    <x v="0"/>
  </r>
  <r>
    <x v="339"/>
    <s v="Product340"/>
    <n v="1"/>
    <x v="0"/>
    <x v="1"/>
    <n v="5.3051698526473234E-2"/>
    <x v="339"/>
    <x v="3"/>
    <x v="2"/>
    <n v="120"/>
    <n v="288.81971215749553"/>
    <x v="109"/>
    <n v="273.49733585961326"/>
    <x v="5"/>
    <x v="11"/>
    <x v="0"/>
  </r>
  <r>
    <x v="340"/>
    <s v="Product341"/>
    <n v="11"/>
    <x v="0"/>
    <x v="0"/>
    <n v="2.2363990010793245E-2"/>
    <x v="340"/>
    <x v="4"/>
    <x v="3"/>
    <n v="10"/>
    <n v="115.75065854901878"/>
    <x v="90"/>
    <n v="1244.7821317523437"/>
    <x v="6"/>
    <x v="11"/>
    <x v="0"/>
  </r>
  <r>
    <x v="341"/>
    <s v="Product342"/>
    <n v="4"/>
    <x v="0"/>
    <x v="0"/>
    <n v="8.5607853865264316E-2"/>
    <x v="341"/>
    <x v="0"/>
    <x v="0"/>
    <n v="200"/>
    <n v="153.2487254950338"/>
    <x v="290"/>
    <n v="560.51772399126776"/>
    <x v="7"/>
    <x v="11"/>
    <x v="0"/>
  </r>
  <r>
    <x v="342"/>
    <s v="Product343"/>
    <n v="1"/>
    <x v="1"/>
    <x v="0"/>
    <n v="8.7810560385014128E-2"/>
    <x v="342"/>
    <x v="1"/>
    <x v="0"/>
    <n v="204"/>
    <n v="38.509786966606583"/>
    <x v="291"/>
    <n v="35.128220992761349"/>
    <x v="8"/>
    <x v="11"/>
    <x v="0"/>
  </r>
  <r>
    <x v="343"/>
    <s v="Product344"/>
    <n v="15"/>
    <x v="1"/>
    <x v="0"/>
    <n v="8.5851651951967797E-2"/>
    <x v="343"/>
    <x v="2"/>
    <x v="1"/>
    <n v="81"/>
    <n v="61.760781192060094"/>
    <x v="292"/>
    <n v="846.87774151316569"/>
    <x v="9"/>
    <x v="11"/>
    <x v="0"/>
  </r>
  <r>
    <x v="344"/>
    <s v="Product345"/>
    <n v="11"/>
    <x v="1"/>
    <x v="1"/>
    <n v="9.9986394927316952E-2"/>
    <x v="344"/>
    <x v="3"/>
    <x v="0"/>
    <n v="150"/>
    <n v="230.62599892132428"/>
    <x v="293"/>
    <n v="2283.2319038393675"/>
    <x v="10"/>
    <x v="11"/>
    <x v="0"/>
  </r>
  <r>
    <x v="345"/>
    <s v="Product346"/>
    <n v="10"/>
    <x v="0"/>
    <x v="0"/>
    <n v="4.4592604833269392E-2"/>
    <x v="345"/>
    <x v="4"/>
    <x v="1"/>
    <n v="190"/>
    <n v="278.27964107384946"/>
    <x v="294"/>
    <n v="2658.7042700629922"/>
    <x v="11"/>
    <x v="11"/>
    <x v="0"/>
  </r>
  <r>
    <x v="346"/>
    <s v="Product347"/>
    <n v="6"/>
    <x v="2"/>
    <x v="0"/>
    <n v="4.995581249502587E-2"/>
    <x v="346"/>
    <x v="0"/>
    <x v="2"/>
    <n v="52"/>
    <n v="144.72119589603773"/>
    <x v="239"/>
    <n v="824.94918581879608"/>
    <x v="12"/>
    <x v="11"/>
    <x v="0"/>
  </r>
  <r>
    <x v="347"/>
    <s v="Product348"/>
    <n v="7"/>
    <x v="2"/>
    <x v="0"/>
    <n v="8.5808378230975285E-2"/>
    <x v="347"/>
    <x v="1"/>
    <x v="0"/>
    <n v="158"/>
    <n v="100.64324473135947"/>
    <x v="295"/>
    <n v="644.05047784740862"/>
    <x v="13"/>
    <x v="11"/>
    <x v="0"/>
  </r>
  <r>
    <x v="348"/>
    <s v="Product349"/>
    <n v="12"/>
    <x v="1"/>
    <x v="0"/>
    <n v="3.9239550064389339E-2"/>
    <x v="348"/>
    <x v="2"/>
    <x v="3"/>
    <n v="72"/>
    <n v="97.663777469062254"/>
    <x v="296"/>
    <n v="1125.9779374030511"/>
    <x v="14"/>
    <x v="11"/>
    <x v="0"/>
  </r>
  <r>
    <x v="349"/>
    <s v="Product350"/>
    <n v="1"/>
    <x v="1"/>
    <x v="0"/>
    <n v="6.677700732953977E-2"/>
    <x v="349"/>
    <x v="3"/>
    <x v="3"/>
    <n v="43"/>
    <n v="123.72580433936423"/>
    <x v="297"/>
    <n v="115.46376539614131"/>
    <x v="15"/>
    <x v="11"/>
    <x v="0"/>
  </r>
  <r>
    <x v="350"/>
    <s v="Product351"/>
    <n v="5"/>
    <x v="1"/>
    <x v="1"/>
    <n v="6.1928488618212499E-2"/>
    <x v="350"/>
    <x v="4"/>
    <x v="2"/>
    <n v="239"/>
    <n v="280.36805964791057"/>
    <x v="298"/>
    <n v="1315.0264472854731"/>
    <x v="16"/>
    <x v="11"/>
    <x v="0"/>
  </r>
  <r>
    <x v="351"/>
    <s v="Product352"/>
    <n v="8"/>
    <x v="1"/>
    <x v="1"/>
    <n v="5.517599840639046E-2"/>
    <x v="351"/>
    <x v="0"/>
    <x v="3"/>
    <n v="124"/>
    <n v="137.35259561802917"/>
    <x v="299"/>
    <n v="1038.1922321687616"/>
    <x v="17"/>
    <x v="11"/>
    <x v="0"/>
  </r>
  <r>
    <x v="352"/>
    <s v="Product353"/>
    <n v="1"/>
    <x v="0"/>
    <x v="0"/>
    <n v="7.3139479606861527E-2"/>
    <x v="352"/>
    <x v="1"/>
    <x v="0"/>
    <n v="112"/>
    <n v="121.65012865419114"/>
    <x v="300"/>
    <n v="112.75270155031585"/>
    <x v="18"/>
    <x v="11"/>
    <x v="0"/>
  </r>
  <r>
    <x v="353"/>
    <s v="Product354"/>
    <n v="4"/>
    <x v="1"/>
    <x v="0"/>
    <n v="7.7794078487375282E-2"/>
    <x v="353"/>
    <x v="2"/>
    <x v="0"/>
    <n v="113"/>
    <n v="269.13912496209014"/>
    <x v="301"/>
    <n v="992.80677900306318"/>
    <x v="19"/>
    <x v="11"/>
    <x v="0"/>
  </r>
  <r>
    <x v="354"/>
    <s v="Product355"/>
    <n v="13"/>
    <x v="2"/>
    <x v="0"/>
    <n v="5.0178515935809832E-2"/>
    <x v="354"/>
    <x v="3"/>
    <x v="1"/>
    <n v="237"/>
    <n v="317.67142383788564"/>
    <x v="302"/>
    <n v="3922.5048620483035"/>
    <x v="20"/>
    <x v="11"/>
    <x v="0"/>
  </r>
  <r>
    <x v="355"/>
    <s v="Product356"/>
    <n v="1"/>
    <x v="0"/>
    <x v="0"/>
    <n v="8.4483446503990034E-2"/>
    <x v="355"/>
    <x v="4"/>
    <x v="0"/>
    <n v="10"/>
    <n v="238.14002961413698"/>
    <x v="303"/>
    <n v="218.02113916177242"/>
    <x v="21"/>
    <x v="11"/>
    <x v="0"/>
  </r>
  <r>
    <x v="356"/>
    <s v="Product357"/>
    <n v="15"/>
    <x v="0"/>
    <x v="1"/>
    <n v="7.8824404826065675E-2"/>
    <x v="356"/>
    <x v="0"/>
    <x v="1"/>
    <n v="212"/>
    <n v="309.55328675688111"/>
    <x v="304"/>
    <n v="4277.2939974947631"/>
    <x v="22"/>
    <x v="11"/>
    <x v="0"/>
  </r>
  <r>
    <x v="357"/>
    <s v="Product358"/>
    <n v="11"/>
    <x v="0"/>
    <x v="0"/>
    <n v="1.5801866683155277E-2"/>
    <x v="357"/>
    <x v="1"/>
    <x v="2"/>
    <n v="99"/>
    <n v="313.77100094662711"/>
    <x v="305"/>
    <n v="3396.9411676269115"/>
    <x v="23"/>
    <x v="11"/>
    <x v="0"/>
  </r>
  <r>
    <x v="358"/>
    <s v="Product359"/>
    <n v="5"/>
    <x v="1"/>
    <x v="0"/>
    <n v="1.1282633825747913E-2"/>
    <x v="358"/>
    <x v="2"/>
    <x v="0"/>
    <n v="213"/>
    <n v="123.68644945526846"/>
    <x v="306"/>
    <n v="611.45470268428892"/>
    <x v="24"/>
    <x v="11"/>
    <x v="0"/>
  </r>
  <r>
    <x v="359"/>
    <s v="Product360"/>
    <n v="11"/>
    <x v="1"/>
    <x v="0"/>
    <n v="4.6953220961553889E-2"/>
    <x v="359"/>
    <x v="3"/>
    <x v="3"/>
    <n v="208"/>
    <n v="256.00271269647288"/>
    <x v="307"/>
    <n v="2683.8081683652599"/>
    <x v="25"/>
    <x v="11"/>
    <x v="0"/>
  </r>
  <r>
    <x v="360"/>
    <s v="Product361"/>
    <n v="7"/>
    <x v="1"/>
    <x v="0"/>
    <n v="9.1622682201833242E-2"/>
    <x v="360"/>
    <x v="0"/>
    <x v="3"/>
    <n v="223"/>
    <n v="132.5557064773007"/>
    <x v="308"/>
    <n v="842.87417976084055"/>
    <x v="26"/>
    <x v="11"/>
    <x v="0"/>
  </r>
  <r>
    <x v="361"/>
    <s v="Product362"/>
    <n v="8"/>
    <x v="0"/>
    <x v="0"/>
    <n v="6.1880803536393811E-4"/>
    <x v="361"/>
    <x v="1"/>
    <x v="2"/>
    <n v="12"/>
    <n v="99.390107815228433"/>
    <x v="121"/>
    <n v="794.62883534301341"/>
    <x v="27"/>
    <x v="11"/>
    <x v="0"/>
  </r>
  <r>
    <x v="362"/>
    <s v="Product363"/>
    <n v="8"/>
    <x v="2"/>
    <x v="1"/>
    <n v="1.1539254888782692E-2"/>
    <x v="362"/>
    <x v="2"/>
    <x v="3"/>
    <n v="189"/>
    <n v="301.5833656089398"/>
    <x v="309"/>
    <n v="2384.8265462636905"/>
    <x v="28"/>
    <x v="11"/>
    <x v="0"/>
  </r>
  <r>
    <x v="363"/>
    <s v="Product364"/>
    <n v="7"/>
    <x v="2"/>
    <x v="1"/>
    <n v="1.209135906552713E-2"/>
    <x v="363"/>
    <x v="3"/>
    <x v="0"/>
    <n v="131"/>
    <n v="175.63082944201659"/>
    <x v="310"/>
    <n v="1214.5504981417976"/>
    <x v="29"/>
    <x v="11"/>
    <x v="0"/>
  </r>
  <r>
    <x v="364"/>
    <s v="Product365"/>
    <n v="1"/>
    <x v="1"/>
    <x v="0"/>
    <n v="9.6485236042668163E-2"/>
    <x v="364"/>
    <x v="4"/>
    <x v="0"/>
    <n v="43"/>
    <n v="262.09397064705047"/>
    <x v="297"/>
    <n v="236.80577202380968"/>
    <x v="30"/>
    <x v="11"/>
    <x v="0"/>
  </r>
  <r>
    <x v="365"/>
    <s v="Product366"/>
    <n v="4"/>
    <x v="1"/>
    <x v="0"/>
    <n v="4.6475707706792546E-2"/>
    <x v="365"/>
    <x v="0"/>
    <x v="1"/>
    <n v="241"/>
    <n v="66.035022308681334"/>
    <x v="311"/>
    <n v="251.86399165380615"/>
    <x v="0"/>
    <x v="0"/>
    <x v="1"/>
  </r>
  <r>
    <x v="366"/>
    <s v="Product367"/>
    <n v="1"/>
    <x v="1"/>
    <x v="0"/>
    <n v="2.5275456299913224E-2"/>
    <x v="366"/>
    <x v="1"/>
    <x v="0"/>
    <n v="231"/>
    <n v="234.63815340234288"/>
    <x v="73"/>
    <n v="228.70756700972962"/>
    <x v="1"/>
    <x v="0"/>
    <x v="1"/>
  </r>
  <r>
    <x v="367"/>
    <s v="Product368"/>
    <n v="6"/>
    <x v="1"/>
    <x v="0"/>
    <n v="9.1556746190896682E-2"/>
    <x v="367"/>
    <x v="2"/>
    <x v="1"/>
    <n v="8"/>
    <n v="83.968532546867124"/>
    <x v="312"/>
    <n v="457.68388154670936"/>
    <x v="2"/>
    <x v="0"/>
    <x v="1"/>
  </r>
  <r>
    <x v="368"/>
    <s v="Product369"/>
    <n v="3"/>
    <x v="0"/>
    <x v="1"/>
    <n v="9.0680816053978937E-3"/>
    <x v="368"/>
    <x v="3"/>
    <x v="2"/>
    <n v="28"/>
    <n v="74.569182116861271"/>
    <x v="148"/>
    <n v="221.67894806453339"/>
    <x v="3"/>
    <x v="0"/>
    <x v="1"/>
  </r>
  <r>
    <x v="369"/>
    <s v="Product370"/>
    <n v="1"/>
    <x v="1"/>
    <x v="0"/>
    <n v="5.475884737707748E-2"/>
    <x v="369"/>
    <x v="4"/>
    <x v="0"/>
    <n v="232"/>
    <n v="98.268365770355501"/>
    <x v="313"/>
    <n v="92.88730332714178"/>
    <x v="4"/>
    <x v="0"/>
    <x v="1"/>
  </r>
  <r>
    <x v="370"/>
    <s v="Product371"/>
    <n v="5"/>
    <x v="2"/>
    <x v="0"/>
    <n v="1.3867499652115013E-2"/>
    <x v="370"/>
    <x v="0"/>
    <x v="3"/>
    <n v="200"/>
    <n v="31.182231568812881"/>
    <x v="314"/>
    <n v="153.74905991690099"/>
    <x v="5"/>
    <x v="0"/>
    <x v="1"/>
  </r>
  <r>
    <x v="371"/>
    <s v="Product372"/>
    <n v="7"/>
    <x v="0"/>
    <x v="0"/>
    <n v="1.9195395543443929E-2"/>
    <x v="371"/>
    <x v="1"/>
    <x v="3"/>
    <n v="12"/>
    <n v="300.44437939775798"/>
    <x v="148"/>
    <n v="2062.7406148748942"/>
    <x v="6"/>
    <x v="0"/>
    <x v="1"/>
  </r>
  <r>
    <x v="372"/>
    <s v="Product373"/>
    <n v="7"/>
    <x v="0"/>
    <x v="0"/>
    <n v="9.7003458757244976E-2"/>
    <x v="372"/>
    <x v="2"/>
    <x v="2"/>
    <n v="208"/>
    <n v="159.59819196373576"/>
    <x v="315"/>
    <n v="1008.8163073229546"/>
    <x v="7"/>
    <x v="0"/>
    <x v="1"/>
  </r>
  <r>
    <x v="373"/>
    <s v="Product374"/>
    <n v="15"/>
    <x v="0"/>
    <x v="0"/>
    <n v="8.9760612552600566E-2"/>
    <x v="373"/>
    <x v="3"/>
    <x v="3"/>
    <n v="157"/>
    <n v="57.009774905430859"/>
    <x v="316"/>
    <n v="778.38813882650265"/>
    <x v="8"/>
    <x v="0"/>
    <x v="1"/>
  </r>
  <r>
    <x v="374"/>
    <s v="Product375"/>
    <n v="6"/>
    <x v="1"/>
    <x v="1"/>
    <n v="8.7564096215144452E-2"/>
    <x v="374"/>
    <x v="4"/>
    <x v="0"/>
    <n v="92"/>
    <n v="226.83581301421358"/>
    <x v="237"/>
    <n v="1241.8388403503786"/>
    <x v="9"/>
    <x v="0"/>
    <x v="1"/>
  </r>
  <r>
    <x v="375"/>
    <s v="Product376"/>
    <n v="11"/>
    <x v="1"/>
    <x v="1"/>
    <n v="5.6740462516727735E-2"/>
    <x v="375"/>
    <x v="0"/>
    <x v="0"/>
    <n v="236"/>
    <n v="239.42983685742578"/>
    <x v="317"/>
    <n v="2484.2892489121386"/>
    <x v="10"/>
    <x v="0"/>
    <x v="1"/>
  </r>
  <r>
    <x v="376"/>
    <s v="Product377"/>
    <n v="6"/>
    <x v="1"/>
    <x v="0"/>
    <n v="2.2189331829215109E-2"/>
    <x v="376"/>
    <x v="1"/>
    <x v="1"/>
    <n v="221"/>
    <n v="149.92228325790029"/>
    <x v="318"/>
    <n v="879.57364779658292"/>
    <x v="11"/>
    <x v="0"/>
    <x v="1"/>
  </r>
  <r>
    <x v="377"/>
    <s v="Product378"/>
    <n v="8"/>
    <x v="0"/>
    <x v="0"/>
    <n v="5.2174603820423909E-2"/>
    <x v="377"/>
    <x v="2"/>
    <x v="0"/>
    <n v="27"/>
    <n v="308.25067064542276"/>
    <x v="62"/>
    <n v="2337.3425122169429"/>
    <x v="12"/>
    <x v="0"/>
    <x v="1"/>
  </r>
  <r>
    <x v="378"/>
    <s v="Product379"/>
    <n v="10"/>
    <x v="2"/>
    <x v="0"/>
    <n v="2.5159231080548517E-3"/>
    <x v="378"/>
    <x v="3"/>
    <x v="1"/>
    <n v="106"/>
    <n v="36.298798327234778"/>
    <x v="319"/>
    <n v="362.07473341728667"/>
    <x v="13"/>
    <x v="0"/>
    <x v="1"/>
  </r>
  <r>
    <x v="379"/>
    <s v="Product380"/>
    <n v="10"/>
    <x v="2"/>
    <x v="0"/>
    <n v="9.3453076128560811E-2"/>
    <x v="379"/>
    <x v="4"/>
    <x v="2"/>
    <n v="12"/>
    <n v="227.69017016065621"/>
    <x v="109"/>
    <n v="2064.1182335490744"/>
    <x v="14"/>
    <x v="0"/>
    <x v="1"/>
  </r>
  <r>
    <x v="380"/>
    <s v="Product381"/>
    <n v="8"/>
    <x v="1"/>
    <x v="1"/>
    <n v="9.3518134315895771E-2"/>
    <x v="380"/>
    <x v="0"/>
    <x v="0"/>
    <n v="238"/>
    <n v="58.310900864110891"/>
    <x v="320"/>
    <n v="422.86219364016068"/>
    <x v="15"/>
    <x v="0"/>
    <x v="1"/>
  </r>
  <r>
    <x v="381"/>
    <s v="Product382"/>
    <n v="6"/>
    <x v="1"/>
    <x v="0"/>
    <n v="2.1389993008287412E-2"/>
    <x v="381"/>
    <x v="1"/>
    <x v="3"/>
    <n v="100"/>
    <n v="213.32159941699433"/>
    <x v="321"/>
    <n v="1252.5519113816888"/>
    <x v="16"/>
    <x v="0"/>
    <x v="1"/>
  </r>
  <r>
    <x v="382"/>
    <s v="Product383"/>
    <n v="1"/>
    <x v="1"/>
    <x v="0"/>
    <n v="2.4507369594097519E-2"/>
    <x v="382"/>
    <x v="2"/>
    <x v="3"/>
    <n v="168"/>
    <n v="101.32657791948874"/>
    <x v="322"/>
    <n v="98.84333002471071"/>
    <x v="17"/>
    <x v="0"/>
    <x v="1"/>
  </r>
  <r>
    <x v="383"/>
    <s v="Product384"/>
    <n v="13"/>
    <x v="1"/>
    <x v="0"/>
    <n v="9.2386525566217181E-2"/>
    <x v="383"/>
    <x v="3"/>
    <x v="2"/>
    <n v="55"/>
    <n v="40.793443605900947"/>
    <x v="323"/>
    <n v="481.32082810851438"/>
    <x v="18"/>
    <x v="0"/>
    <x v="1"/>
  </r>
  <r>
    <x v="384"/>
    <s v="Product385"/>
    <n v="6"/>
    <x v="0"/>
    <x v="0"/>
    <n v="1.7657817094578653E-2"/>
    <x v="384"/>
    <x v="0"/>
    <x v="3"/>
    <n v="232"/>
    <n v="30.850488840609298"/>
    <x v="324"/>
    <n v="181.83441930830085"/>
    <x v="19"/>
    <x v="0"/>
    <x v="1"/>
  </r>
  <r>
    <x v="385"/>
    <s v="Product386"/>
    <n v="14"/>
    <x v="1"/>
    <x v="0"/>
    <n v="4.935358752776179E-2"/>
    <x v="385"/>
    <x v="1"/>
    <x v="0"/>
    <n v="221"/>
    <n v="94.706226809553144"/>
    <x v="325"/>
    <n v="1260.4498865739731"/>
    <x v="20"/>
    <x v="0"/>
    <x v="1"/>
  </r>
  <r>
    <x v="386"/>
    <s v="Product387"/>
    <n v="9"/>
    <x v="2"/>
    <x v="1"/>
    <n v="5.2501910384617358E-2"/>
    <x v="386"/>
    <x v="2"/>
    <x v="0"/>
    <n v="75"/>
    <n v="150.49387120874337"/>
    <x v="326"/>
    <n v="1283.3338992219699"/>
    <x v="21"/>
    <x v="0"/>
    <x v="1"/>
  </r>
  <r>
    <x v="387"/>
    <s v="Product388"/>
    <n v="10"/>
    <x v="0"/>
    <x v="1"/>
    <n v="5.893263407877658E-3"/>
    <x v="387"/>
    <x v="3"/>
    <x v="1"/>
    <n v="79"/>
    <n v="178.11032860685228"/>
    <x v="327"/>
    <n v="1770.6067752470844"/>
    <x v="22"/>
    <x v="0"/>
    <x v="1"/>
  </r>
  <r>
    <x v="388"/>
    <s v="Product389"/>
    <n v="8"/>
    <x v="0"/>
    <x v="0"/>
    <n v="7.5040711384826014E-2"/>
    <x v="388"/>
    <x v="4"/>
    <x v="0"/>
    <n v="244"/>
    <n v="155.95695258839822"/>
    <x v="328"/>
    <n v="1154.0306553660419"/>
    <x v="23"/>
    <x v="0"/>
    <x v="1"/>
  </r>
  <r>
    <x v="389"/>
    <s v="Product390"/>
    <n v="15"/>
    <x v="0"/>
    <x v="0"/>
    <n v="8.7438429204827084E-2"/>
    <x v="389"/>
    <x v="0"/>
    <x v="1"/>
    <n v="131"/>
    <n v="95.302109062721712"/>
    <x v="329"/>
    <n v="1304.5356351955531"/>
    <x v="24"/>
    <x v="0"/>
    <x v="1"/>
  </r>
  <r>
    <x v="390"/>
    <s v="Product391"/>
    <n v="14"/>
    <x v="1"/>
    <x v="0"/>
    <n v="4.5795363085328949E-3"/>
    <x v="390"/>
    <x v="1"/>
    <x v="2"/>
    <n v="148"/>
    <n v="57.64735825813765"/>
    <x v="330"/>
    <n v="803.36704123064897"/>
    <x v="25"/>
    <x v="0"/>
    <x v="1"/>
  </r>
  <r>
    <x v="391"/>
    <s v="Product392"/>
    <n v="1"/>
    <x v="1"/>
    <x v="0"/>
    <n v="1.0872761287612109E-2"/>
    <x v="391"/>
    <x v="2"/>
    <x v="0"/>
    <n v="150"/>
    <n v="47.132453672328822"/>
    <x v="168"/>
    <n v="46.619993754650153"/>
    <x v="26"/>
    <x v="0"/>
    <x v="1"/>
  </r>
  <r>
    <x v="392"/>
    <s v="Product393"/>
    <n v="11"/>
    <x v="1"/>
    <x v="1"/>
    <n v="7.6738562809732569E-2"/>
    <x v="392"/>
    <x v="3"/>
    <x v="3"/>
    <n v="223"/>
    <n v="268.09629489971303"/>
    <x v="331"/>
    <n v="2722.7526758794429"/>
    <x v="27"/>
    <x v="0"/>
    <x v="1"/>
  </r>
  <r>
    <x v="393"/>
    <s v="Product394"/>
    <n v="10"/>
    <x v="0"/>
    <x v="0"/>
    <n v="2.4308238893664069E-2"/>
    <x v="393"/>
    <x v="4"/>
    <x v="3"/>
    <n v="232"/>
    <n v="221.34789771520693"/>
    <x v="332"/>
    <n v="2159.6732013893534"/>
    <x v="28"/>
    <x v="0"/>
    <x v="1"/>
  </r>
  <r>
    <x v="394"/>
    <s v="Product395"/>
    <n v="3"/>
    <x v="2"/>
    <x v="0"/>
    <n v="2.4204881133244427E-2"/>
    <x v="394"/>
    <x v="0"/>
    <x v="2"/>
    <n v="74"/>
    <n v="60.114309157122328"/>
    <x v="333"/>
    <n v="175.9777483487012"/>
    <x v="29"/>
    <x v="0"/>
    <x v="1"/>
  </r>
  <r>
    <x v="395"/>
    <s v="Product396"/>
    <n v="7"/>
    <x v="2"/>
    <x v="0"/>
    <n v="5.9283463968985553E-2"/>
    <x v="395"/>
    <x v="1"/>
    <x v="3"/>
    <n v="30"/>
    <n v="193.17716073076636"/>
    <x v="19"/>
    <n v="1272.0746463806713"/>
    <x v="30"/>
    <x v="0"/>
    <x v="1"/>
  </r>
  <r>
    <x v="396"/>
    <s v="Product397"/>
    <n v="15"/>
    <x v="1"/>
    <x v="0"/>
    <n v="8.6041075622870403E-2"/>
    <x v="396"/>
    <x v="2"/>
    <x v="0"/>
    <n v="5"/>
    <n v="176.21648374246965"/>
    <x v="334"/>
    <n v="2415.8194190818122"/>
    <x v="0"/>
    <x v="1"/>
    <x v="1"/>
  </r>
  <r>
    <x v="397"/>
    <s v="Product398"/>
    <n v="6"/>
    <x v="1"/>
    <x v="0"/>
    <n v="9.0950496391003041E-2"/>
    <x v="397"/>
    <x v="3"/>
    <x v="0"/>
    <n v="86"/>
    <n v="227.16718713591032"/>
    <x v="335"/>
    <n v="1239.0373122129083"/>
    <x v="1"/>
    <x v="1"/>
    <x v="1"/>
  </r>
  <r>
    <x v="398"/>
    <s v="Product399"/>
    <n v="13"/>
    <x v="1"/>
    <x v="1"/>
    <n v="9.5558506307241858E-2"/>
    <x v="398"/>
    <x v="4"/>
    <x v="1"/>
    <n v="18"/>
    <n v="77.850986302146978"/>
    <x v="336"/>
    <n v="915.35161037538751"/>
    <x v="2"/>
    <x v="1"/>
    <x v="1"/>
  </r>
  <r>
    <x v="399"/>
    <s v="Product400"/>
    <n v="2"/>
    <x v="1"/>
    <x v="1"/>
    <n v="6.8424244468885217E-2"/>
    <x v="399"/>
    <x v="0"/>
    <x v="0"/>
    <n v="187"/>
    <n v="200.06384187759031"/>
    <x v="337"/>
    <n v="372.74924930314734"/>
    <x v="3"/>
    <x v="1"/>
    <x v="1"/>
  </r>
  <r>
    <x v="400"/>
    <s v="Product401"/>
    <n v="15"/>
    <x v="0"/>
    <x v="0"/>
    <n v="3.2452807975583142E-3"/>
    <x v="400"/>
    <x v="1"/>
    <x v="1"/>
    <n v="13"/>
    <n v="264.13293471455302"/>
    <x v="32"/>
    <n v="3949.1362376028178"/>
    <x v="4"/>
    <x v="1"/>
    <x v="1"/>
  </r>
  <r>
    <x v="401"/>
    <s v="Product402"/>
    <n v="9"/>
    <x v="1"/>
    <x v="0"/>
    <n v="3.8015982142908911E-2"/>
    <x v="401"/>
    <x v="2"/>
    <x v="2"/>
    <n v="171"/>
    <n v="317.41165622914644"/>
    <x v="338"/>
    <n v="2748.1044633658926"/>
    <x v="5"/>
    <x v="1"/>
    <x v="1"/>
  </r>
  <r>
    <x v="402"/>
    <s v="Product403"/>
    <n v="10"/>
    <x v="2"/>
    <x v="0"/>
    <n v="8.1356228693201998E-2"/>
    <x v="402"/>
    <x v="3"/>
    <x v="0"/>
    <n v="107"/>
    <n v="179.62636269711595"/>
    <x v="339"/>
    <n v="1650.1263925420133"/>
    <x v="6"/>
    <x v="1"/>
    <x v="1"/>
  </r>
  <r>
    <x v="403"/>
    <s v="Product404"/>
    <n v="9"/>
    <x v="0"/>
    <x v="0"/>
    <n v="6.83962565482093E-2"/>
    <x v="403"/>
    <x v="4"/>
    <x v="3"/>
    <n v="145"/>
    <n v="185.15924030977027"/>
    <x v="340"/>
    <n v="1552.4553726654451"/>
    <x v="7"/>
    <x v="1"/>
    <x v="1"/>
  </r>
  <r>
    <x v="404"/>
    <s v="Product405"/>
    <n v="12"/>
    <x v="0"/>
    <x v="1"/>
    <n v="2.740751277970347E-2"/>
    <x v="404"/>
    <x v="0"/>
    <x v="3"/>
    <n v="52"/>
    <n v="198.04997357641645"/>
    <x v="176"/>
    <n v="2311.4629967352103"/>
    <x v="8"/>
    <x v="1"/>
    <x v="1"/>
  </r>
  <r>
    <x v="405"/>
    <s v="Product406"/>
    <n v="5"/>
    <x v="0"/>
    <x v="0"/>
    <n v="8.7045303658916384E-3"/>
    <x v="405"/>
    <x v="1"/>
    <x v="2"/>
    <n v="37"/>
    <n v="316.57164809966901"/>
    <x v="341"/>
    <n v="1569.0802028790251"/>
    <x v="9"/>
    <x v="1"/>
    <x v="1"/>
  </r>
  <r>
    <x v="406"/>
    <s v="Product407"/>
    <n v="5"/>
    <x v="1"/>
    <x v="0"/>
    <n v="3.5934561446211766E-2"/>
    <x v="406"/>
    <x v="2"/>
    <x v="3"/>
    <n v="162"/>
    <n v="65.150985289244161"/>
    <x v="60"/>
    <n v="314.04906602543286"/>
    <x v="10"/>
    <x v="1"/>
    <x v="1"/>
  </r>
  <r>
    <x v="407"/>
    <s v="Product408"/>
    <n v="12"/>
    <x v="1"/>
    <x v="0"/>
    <n v="7.9263063645229781E-2"/>
    <x v="407"/>
    <x v="3"/>
    <x v="0"/>
    <n v="227"/>
    <n v="189.70583886858103"/>
    <x v="342"/>
    <n v="2096.0300746616276"/>
    <x v="11"/>
    <x v="1"/>
    <x v="1"/>
  </r>
  <r>
    <x v="408"/>
    <s v="Product409"/>
    <n v="2"/>
    <x v="1"/>
    <x v="0"/>
    <n v="7.4006238359806839E-2"/>
    <x v="408"/>
    <x v="0"/>
    <x v="0"/>
    <n v="218"/>
    <n v="58.3603935223815"/>
    <x v="343"/>
    <n v="108.08272065718403"/>
    <x v="12"/>
    <x v="1"/>
    <x v="1"/>
  </r>
  <r>
    <x v="409"/>
    <s v="Product410"/>
    <n v="11"/>
    <x v="0"/>
    <x v="0"/>
    <n v="3.9271739024427856E-2"/>
    <x v="409"/>
    <x v="1"/>
    <x v="1"/>
    <n v="75"/>
    <n v="313.80359117550705"/>
    <x v="344"/>
    <n v="3316.2797628172771"/>
    <x v="13"/>
    <x v="1"/>
    <x v="1"/>
  </r>
  <r>
    <x v="410"/>
    <s v="Product411"/>
    <n v="10"/>
    <x v="2"/>
    <x v="1"/>
    <n v="3.2079768812291555E-2"/>
    <x v="410"/>
    <x v="2"/>
    <x v="0"/>
    <n v="244"/>
    <n v="224.26331556566777"/>
    <x v="345"/>
    <n v="2170.6900024924312"/>
    <x v="14"/>
    <x v="1"/>
    <x v="1"/>
  </r>
  <r>
    <x v="411"/>
    <s v="Product412"/>
    <n v="9"/>
    <x v="2"/>
    <x v="1"/>
    <n v="2.5285182636040349E-2"/>
    <x v="411"/>
    <x v="3"/>
    <x v="1"/>
    <n v="157"/>
    <n v="159.05379210627527"/>
    <x v="40"/>
    <n v="1395.2887913152199"/>
    <x v="15"/>
    <x v="1"/>
    <x v="1"/>
  </r>
  <r>
    <x v="412"/>
    <s v="Product413"/>
    <n v="1"/>
    <x v="1"/>
    <x v="0"/>
    <n v="3.6583666086523269E-2"/>
    <x v="412"/>
    <x v="4"/>
    <x v="2"/>
    <n v="224"/>
    <n v="257.87431590483391"/>
    <x v="346"/>
    <n v="248.44032803948085"/>
    <x v="16"/>
    <x v="1"/>
    <x v="1"/>
  </r>
  <r>
    <x v="413"/>
    <s v="Product414"/>
    <n v="1"/>
    <x v="1"/>
    <x v="0"/>
    <n v="4.6049939161996817E-2"/>
    <x v="413"/>
    <x v="0"/>
    <x v="0"/>
    <n v="126"/>
    <n v="260.49981494666827"/>
    <x v="347"/>
    <n v="248.50381431666275"/>
    <x v="17"/>
    <x v="1"/>
    <x v="1"/>
  </r>
  <r>
    <x v="414"/>
    <s v="Product415"/>
    <n v="5"/>
    <x v="1"/>
    <x v="0"/>
    <n v="5.9819833754092083E-2"/>
    <x v="414"/>
    <x v="1"/>
    <x v="3"/>
    <n v="159"/>
    <n v="83.240140401458802"/>
    <x v="348"/>
    <n v="391.30364520488126"/>
    <x v="18"/>
    <x v="1"/>
    <x v="1"/>
  </r>
  <r>
    <x v="415"/>
    <s v="Product416"/>
    <n v="7"/>
    <x v="1"/>
    <x v="0"/>
    <n v="8.7951159682620406E-2"/>
    <x v="415"/>
    <x v="2"/>
    <x v="3"/>
    <n v="77"/>
    <n v="132.06325903270192"/>
    <x v="3"/>
    <n v="843.13699574516647"/>
    <x v="19"/>
    <x v="1"/>
    <x v="1"/>
  </r>
  <r>
    <x v="416"/>
    <s v="Product417"/>
    <n v="1"/>
    <x v="0"/>
    <x v="1"/>
    <n v="1.3360354554523514E-2"/>
    <x v="416"/>
    <x v="3"/>
    <x v="2"/>
    <n v="16"/>
    <n v="114.46063995126526"/>
    <x v="349"/>
    <n v="112.9314052189787"/>
    <x v="20"/>
    <x v="1"/>
    <x v="1"/>
  </r>
  <r>
    <x v="417"/>
    <s v="Product418"/>
    <n v="8"/>
    <x v="1"/>
    <x v="0"/>
    <n v="6.7123963068166134E-2"/>
    <x v="417"/>
    <x v="4"/>
    <x v="3"/>
    <n v="234"/>
    <n v="101.91692013777514"/>
    <x v="350"/>
    <n v="760.60682043540703"/>
    <x v="21"/>
    <x v="1"/>
    <x v="1"/>
  </r>
  <r>
    <x v="418"/>
    <s v="Product419"/>
    <n v="10"/>
    <x v="2"/>
    <x v="0"/>
    <n v="6.7631907602843086E-2"/>
    <x v="418"/>
    <x v="0"/>
    <x v="0"/>
    <n v="152"/>
    <n v="207.57926742939773"/>
    <x v="351"/>
    <n v="1935.4028559434682"/>
    <x v="22"/>
    <x v="1"/>
    <x v="1"/>
  </r>
  <r>
    <x v="419"/>
    <s v="Product420"/>
    <n v="8"/>
    <x v="0"/>
    <x v="0"/>
    <n v="9.1529375838221641E-2"/>
    <x v="419"/>
    <x v="1"/>
    <x v="0"/>
    <n v="210"/>
    <n v="177.92473545813013"/>
    <x v="352"/>
    <n v="1293.1151638037343"/>
    <x v="23"/>
    <x v="1"/>
    <x v="1"/>
  </r>
  <r>
    <x v="420"/>
    <s v="Product421"/>
    <n v="1"/>
    <x v="0"/>
    <x v="0"/>
    <n v="6.6141760009895606E-2"/>
    <x v="420"/>
    <x v="2"/>
    <x v="1"/>
    <n v="166"/>
    <n v="242.50517847450834"/>
    <x v="353"/>
    <n v="226.46545915869052"/>
    <x v="24"/>
    <x v="1"/>
    <x v="1"/>
  </r>
  <r>
    <x v="421"/>
    <s v="Product422"/>
    <n v="13"/>
    <x v="0"/>
    <x v="0"/>
    <n v="2.9730126320525154E-2"/>
    <x v="421"/>
    <x v="3"/>
    <x v="0"/>
    <n v="36"/>
    <n v="189.91282679756901"/>
    <x v="140"/>
    <n v="2395.4670280708606"/>
    <x v="25"/>
    <x v="1"/>
    <x v="1"/>
  </r>
  <r>
    <x v="422"/>
    <s v="Product423"/>
    <n v="9"/>
    <x v="1"/>
    <x v="1"/>
    <n v="8.8453825518176196E-2"/>
    <x v="422"/>
    <x v="4"/>
    <x v="1"/>
    <n v="224"/>
    <n v="46.714901536844181"/>
    <x v="354"/>
    <n v="383.24510808484848"/>
    <x v="26"/>
    <x v="1"/>
    <x v="1"/>
  </r>
  <r>
    <x v="423"/>
    <s v="Product424"/>
    <n v="6"/>
    <x v="1"/>
    <x v="1"/>
    <n v="1.4325492672504715E-3"/>
    <x v="423"/>
    <x v="0"/>
    <x v="2"/>
    <n v="96"/>
    <n v="188.12830494186898"/>
    <x v="37"/>
    <n v="1127.1528112588528"/>
    <x v="27"/>
    <x v="1"/>
    <x v="1"/>
  </r>
  <r>
    <x v="424"/>
    <s v="Product425"/>
    <n v="6"/>
    <x v="1"/>
    <x v="0"/>
    <n v="1.6000181529522751E-2"/>
    <x v="424"/>
    <x v="1"/>
    <x v="0"/>
    <n v="35"/>
    <n v="132.69024496486145"/>
    <x v="19"/>
    <n v="783.40306174936097"/>
    <x v="0"/>
    <x v="2"/>
    <x v="1"/>
  </r>
  <r>
    <x v="425"/>
    <s v="Product426"/>
    <n v="14"/>
    <x v="0"/>
    <x v="0"/>
    <n v="8.2208051680717542E-2"/>
    <x v="425"/>
    <x v="2"/>
    <x v="3"/>
    <n v="127"/>
    <n v="47.25577400472433"/>
    <x v="355"/>
    <n v="607.19356450384294"/>
    <x v="1"/>
    <x v="2"/>
    <x v="1"/>
  </r>
  <r>
    <x v="426"/>
    <s v="Product427"/>
    <n v="10"/>
    <x v="2"/>
    <x v="0"/>
    <n v="6.8080076264268749E-2"/>
    <x v="426"/>
    <x v="3"/>
    <x v="3"/>
    <n v="227"/>
    <n v="175.88922350157938"/>
    <x v="356"/>
    <n v="1639.1467175152886"/>
    <x v="2"/>
    <x v="2"/>
    <x v="1"/>
  </r>
  <r>
    <x v="427"/>
    <s v="Product428"/>
    <n v="10"/>
    <x v="2"/>
    <x v="0"/>
    <n v="8.4674873688547467E-2"/>
    <x v="427"/>
    <x v="4"/>
    <x v="2"/>
    <n v="196"/>
    <n v="145.51703857400872"/>
    <x v="357"/>
    <n v="1331.9540171322303"/>
    <x v="3"/>
    <x v="2"/>
    <x v="1"/>
  </r>
  <r>
    <x v="428"/>
    <s v="Product429"/>
    <n v="4"/>
    <x v="1"/>
    <x v="1"/>
    <n v="9.9747851532261927E-2"/>
    <x v="428"/>
    <x v="0"/>
    <x v="3"/>
    <n v="218"/>
    <n v="290.99117021881017"/>
    <x v="358"/>
    <n v="1047.8617046985005"/>
    <x v="4"/>
    <x v="2"/>
    <x v="1"/>
  </r>
  <r>
    <x v="429"/>
    <s v="Product430"/>
    <n v="6"/>
    <x v="1"/>
    <x v="0"/>
    <n v="8.1875285023474187E-2"/>
    <x v="429"/>
    <x v="1"/>
    <x v="0"/>
    <n v="59"/>
    <n v="42.949869836821634"/>
    <x v="105"/>
    <n v="236.60002201326449"/>
    <x v="5"/>
    <x v="2"/>
    <x v="1"/>
  </r>
  <r>
    <x v="430"/>
    <s v="Product431"/>
    <n v="15"/>
    <x v="1"/>
    <x v="0"/>
    <n v="6.6394122142158285E-2"/>
    <x v="430"/>
    <x v="2"/>
    <x v="0"/>
    <n v="54"/>
    <n v="42.851440406431095"/>
    <x v="60"/>
    <n v="600.09534957178653"/>
    <x v="6"/>
    <x v="2"/>
    <x v="1"/>
  </r>
  <r>
    <x v="431"/>
    <s v="Product432"/>
    <n v="7"/>
    <x v="1"/>
    <x v="0"/>
    <n v="6.4432300299679321E-2"/>
    <x v="431"/>
    <x v="3"/>
    <x v="1"/>
    <n v="158"/>
    <n v="57.721328572653761"/>
    <x v="295"/>
    <n v="378.0154741745485"/>
    <x v="7"/>
    <x v="2"/>
    <x v="1"/>
  </r>
  <r>
    <x v="432"/>
    <s v="Product433"/>
    <n v="13"/>
    <x v="0"/>
    <x v="0"/>
    <n v="6.4572702749760277E-2"/>
    <x v="432"/>
    <x v="0"/>
    <x v="0"/>
    <n v="34"/>
    <n v="266.43416426182864"/>
    <x v="359"/>
    <n v="3239.9872722173945"/>
    <x v="8"/>
    <x v="2"/>
    <x v="1"/>
  </r>
  <r>
    <x v="433"/>
    <s v="Product434"/>
    <n v="11"/>
    <x v="1"/>
    <x v="0"/>
    <n v="4.0451366965092474E-2"/>
    <x v="433"/>
    <x v="1"/>
    <x v="1"/>
    <n v="189"/>
    <n v="312.6991805784329"/>
    <x v="360"/>
    <n v="3300.550784026881"/>
    <x v="9"/>
    <x v="2"/>
    <x v="1"/>
  </r>
  <r>
    <x v="434"/>
    <s v="Product435"/>
    <n v="6"/>
    <x v="2"/>
    <x v="1"/>
    <n v="6.0531136837697133E-2"/>
    <x v="434"/>
    <x v="2"/>
    <x v="2"/>
    <n v="126"/>
    <n v="116.6865863128603"/>
    <x v="361"/>
    <n v="657.74048753779675"/>
    <x v="10"/>
    <x v="2"/>
    <x v="1"/>
  </r>
  <r>
    <x v="435"/>
    <s v="Product436"/>
    <n v="11"/>
    <x v="0"/>
    <x v="1"/>
    <n v="2.1670019472164848E-2"/>
    <x v="435"/>
    <x v="3"/>
    <x v="0"/>
    <n v="206"/>
    <n v="269.16666015472356"/>
    <x v="362"/>
    <n v="2896.6719472670443"/>
    <x v="11"/>
    <x v="2"/>
    <x v="1"/>
  </r>
  <r>
    <x v="436"/>
    <s v="Product437"/>
    <n v="15"/>
    <x v="0"/>
    <x v="0"/>
    <n v="3.1230951241296101E-2"/>
    <x v="436"/>
    <x v="4"/>
    <x v="3"/>
    <n v="95"/>
    <n v="249.15467017367692"/>
    <x v="363"/>
    <n v="3620.599992269124"/>
    <x v="12"/>
    <x v="2"/>
    <x v="1"/>
  </r>
  <r>
    <x v="437"/>
    <s v="Product438"/>
    <n v="5"/>
    <x v="0"/>
    <x v="0"/>
    <n v="5.1686419519910822E-3"/>
    <x v="437"/>
    <x v="0"/>
    <x v="3"/>
    <n v="189"/>
    <n v="66.827099307609075"/>
    <x v="197"/>
    <n v="332.40846979298942"/>
    <x v="13"/>
    <x v="2"/>
    <x v="1"/>
  </r>
  <r>
    <x v="438"/>
    <s v="Product439"/>
    <n v="6"/>
    <x v="1"/>
    <x v="0"/>
    <n v="3.4637869023125621E-2"/>
    <x v="438"/>
    <x v="1"/>
    <x v="2"/>
    <n v="186"/>
    <n v="306.22444642324189"/>
    <x v="2"/>
    <n v="1773.7049049381269"/>
    <x v="14"/>
    <x v="2"/>
    <x v="1"/>
  </r>
  <r>
    <x v="439"/>
    <s v="Product440"/>
    <n v="1"/>
    <x v="1"/>
    <x v="0"/>
    <n v="3.38531947047696E-2"/>
    <x v="439"/>
    <x v="2"/>
    <x v="3"/>
    <n v="189"/>
    <n v="64.00804266571339"/>
    <x v="364"/>
    <n v="61.8411659346798"/>
    <x v="15"/>
    <x v="2"/>
    <x v="1"/>
  </r>
  <r>
    <x v="440"/>
    <s v="Product441"/>
    <n v="2"/>
    <x v="1"/>
    <x v="1"/>
    <n v="5.8945823474267356E-2"/>
    <x v="440"/>
    <x v="3"/>
    <x v="0"/>
    <n v="232"/>
    <n v="188.80476792258349"/>
    <x v="261"/>
    <n v="355.35103080303776"/>
    <x v="16"/>
    <x v="2"/>
    <x v="1"/>
  </r>
  <r>
    <x v="441"/>
    <s v="Product442"/>
    <n v="3"/>
    <x v="0"/>
    <x v="0"/>
    <n v="2.4522393824232814E-2"/>
    <x v="441"/>
    <x v="4"/>
    <x v="0"/>
    <n v="236"/>
    <n v="57.085838050365702"/>
    <x v="365"/>
    <n v="167.05786994372477"/>
    <x v="17"/>
    <x v="2"/>
    <x v="1"/>
  </r>
  <r>
    <x v="442"/>
    <s v="Product443"/>
    <n v="11"/>
    <x v="2"/>
    <x v="0"/>
    <n v="4.4694310639657765E-2"/>
    <x v="442"/>
    <x v="0"/>
    <x v="1"/>
    <n v="124"/>
    <n v="271.46180114523543"/>
    <x v="366"/>
    <n v="2852.619033858542"/>
    <x v="18"/>
    <x v="2"/>
    <x v="1"/>
  </r>
  <r>
    <x v="443"/>
    <s v="Product444"/>
    <n v="10"/>
    <x v="2"/>
    <x v="0"/>
    <n v="9.0566976860169068E-2"/>
    <x v="443"/>
    <x v="1"/>
    <x v="0"/>
    <n v="92"/>
    <n v="218.32030732040246"/>
    <x v="166"/>
    <n v="1985.4769709921059"/>
    <x v="19"/>
    <x v="2"/>
    <x v="1"/>
  </r>
  <r>
    <x v="444"/>
    <s v="Product445"/>
    <n v="5"/>
    <x v="1"/>
    <x v="0"/>
    <n v="9.2989599412551568E-2"/>
    <x v="444"/>
    <x v="2"/>
    <x v="1"/>
    <n v="136"/>
    <n v="284.95259570993841"/>
    <x v="367"/>
    <n v="1292.2748399165223"/>
    <x v="20"/>
    <x v="2"/>
    <x v="1"/>
  </r>
  <r>
    <x v="445"/>
    <s v="Product446"/>
    <n v="7"/>
    <x v="1"/>
    <x v="0"/>
    <n v="5.3558110209363366E-2"/>
    <x v="445"/>
    <x v="3"/>
    <x v="2"/>
    <n v="125"/>
    <n v="190.31534925602404"/>
    <x v="368"/>
    <n v="1260.8569316422547"/>
    <x v="21"/>
    <x v="2"/>
    <x v="1"/>
  </r>
  <r>
    <x v="446"/>
    <s v="Product447"/>
    <n v="4"/>
    <x v="1"/>
    <x v="1"/>
    <n v="3.4805892224154693E-2"/>
    <x v="446"/>
    <x v="4"/>
    <x v="0"/>
    <n v="95"/>
    <n v="247.00736062571465"/>
    <x v="369"/>
    <n v="953.6401962128125"/>
    <x v="22"/>
    <x v="2"/>
    <x v="1"/>
  </r>
  <r>
    <x v="447"/>
    <s v="Product448"/>
    <n v="15"/>
    <x v="1"/>
    <x v="1"/>
    <n v="4.6091240015761481E-3"/>
    <x v="447"/>
    <x v="0"/>
    <x v="3"/>
    <n v="124"/>
    <n v="192.44996204724529"/>
    <x v="370"/>
    <n v="2873.4440446210638"/>
    <x v="23"/>
    <x v="2"/>
    <x v="1"/>
  </r>
  <r>
    <x v="448"/>
    <s v="Product449"/>
    <n v="8"/>
    <x v="0"/>
    <x v="0"/>
    <n v="4.11377598473643E-2"/>
    <x v="448"/>
    <x v="1"/>
    <x v="3"/>
    <n v="166"/>
    <n v="130.96860520001786"/>
    <x v="371"/>
    <n v="1004.6468013740421"/>
    <x v="24"/>
    <x v="2"/>
    <x v="1"/>
  </r>
  <r>
    <x v="449"/>
    <s v="Product450"/>
    <n v="14"/>
    <x v="1"/>
    <x v="0"/>
    <n v="3.4930265734538814E-2"/>
    <x v="449"/>
    <x v="2"/>
    <x v="2"/>
    <n v="213"/>
    <n v="197.05763311336531"/>
    <x v="372"/>
    <n v="2662.4410067317472"/>
    <x v="25"/>
    <x v="2"/>
    <x v="1"/>
  </r>
  <r>
    <x v="450"/>
    <s v="Product451"/>
    <n v="4"/>
    <x v="2"/>
    <x v="0"/>
    <n v="9.0715038430770431E-2"/>
    <x v="450"/>
    <x v="3"/>
    <x v="3"/>
    <n v="93"/>
    <n v="180.63058424814125"/>
    <x v="218"/>
    <n v="656.97869542519436"/>
    <x v="26"/>
    <x v="2"/>
    <x v="1"/>
  </r>
  <r>
    <x v="451"/>
    <s v="Product452"/>
    <n v="11"/>
    <x v="0"/>
    <x v="0"/>
    <n v="7.1742238771976205E-2"/>
    <x v="451"/>
    <x v="4"/>
    <x v="0"/>
    <n v="84"/>
    <n v="155.56719966615981"/>
    <x v="72"/>
    <n v="1588.4710653088473"/>
    <x v="27"/>
    <x v="2"/>
    <x v="1"/>
  </r>
  <r>
    <x v="452"/>
    <s v="Product453"/>
    <n v="11"/>
    <x v="0"/>
    <x v="1"/>
    <n v="9.3716562437535525E-2"/>
    <x v="452"/>
    <x v="0"/>
    <x v="0"/>
    <n v="35"/>
    <n v="231.50400912394608"/>
    <x v="373"/>
    <n v="2307.8907411817618"/>
    <x v="28"/>
    <x v="2"/>
    <x v="1"/>
  </r>
  <r>
    <x v="453"/>
    <s v="Product454"/>
    <n v="12"/>
    <x v="0"/>
    <x v="0"/>
    <n v="2.7045852422385566E-2"/>
    <x v="453"/>
    <x v="1"/>
    <x v="1"/>
    <n v="249"/>
    <n v="219.35784417568459"/>
    <x v="374"/>
    <n v="2561.1014915329965"/>
    <x v="29"/>
    <x v="2"/>
    <x v="1"/>
  </r>
  <r>
    <x v="454"/>
    <s v="Product455"/>
    <n v="12"/>
    <x v="1"/>
    <x v="0"/>
    <n v="3.2155568014046544E-2"/>
    <x v="454"/>
    <x v="2"/>
    <x v="0"/>
    <n v="203"/>
    <n v="244.58121352439261"/>
    <x v="375"/>
    <n v="2840.5987881354117"/>
    <x v="30"/>
    <x v="2"/>
    <x v="1"/>
  </r>
  <r>
    <x v="455"/>
    <s v="Product456"/>
    <n v="1"/>
    <x v="1"/>
    <x v="0"/>
    <n v="6.8197293417628452E-2"/>
    <x v="455"/>
    <x v="3"/>
    <x v="1"/>
    <n v="163"/>
    <n v="243.10298785664648"/>
    <x v="376"/>
    <n v="226.52402206308457"/>
    <x v="0"/>
    <x v="3"/>
    <x v="1"/>
  </r>
  <r>
    <x v="456"/>
    <s v="Product457"/>
    <n v="10"/>
    <x v="1"/>
    <x v="0"/>
    <n v="2.4989946775179407E-3"/>
    <x v="456"/>
    <x v="0"/>
    <x v="2"/>
    <n v="154"/>
    <n v="241.68765864077508"/>
    <x v="377"/>
    <n v="2410.8368246821001"/>
    <x v="1"/>
    <x v="3"/>
    <x v="1"/>
  </r>
  <r>
    <x v="457"/>
    <s v="Product458"/>
    <n v="2"/>
    <x v="0"/>
    <x v="0"/>
    <n v="4.2057104218950009E-2"/>
    <x v="457"/>
    <x v="1"/>
    <x v="0"/>
    <n v="99"/>
    <n v="160.01900049196189"/>
    <x v="15"/>
    <n v="306.57812942251849"/>
    <x v="2"/>
    <x v="3"/>
    <x v="1"/>
  </r>
  <r>
    <x v="458"/>
    <s v="Product459"/>
    <n v="2"/>
    <x v="2"/>
    <x v="1"/>
    <n v="8.8688113042763084E-2"/>
    <x v="458"/>
    <x v="2"/>
    <x v="3"/>
    <n v="131"/>
    <n v="188.25557495350102"/>
    <x v="378"/>
    <n v="343.11908648218918"/>
    <x v="3"/>
    <x v="3"/>
    <x v="1"/>
  </r>
  <r>
    <x v="459"/>
    <s v="Product460"/>
    <n v="8"/>
    <x v="2"/>
    <x v="1"/>
    <n v="6.5073863456863737E-2"/>
    <x v="459"/>
    <x v="3"/>
    <x v="3"/>
    <n v="78"/>
    <n v="100.12902231135899"/>
    <x v="176"/>
    <n v="748.90591988320284"/>
    <x v="4"/>
    <x v="3"/>
    <x v="1"/>
  </r>
  <r>
    <x v="460"/>
    <s v="Product461"/>
    <n v="7"/>
    <x v="1"/>
    <x v="0"/>
    <n v="2.0250865439663392E-2"/>
    <x v="460"/>
    <x v="4"/>
    <x v="2"/>
    <n v="228"/>
    <n v="309.54139292506426"/>
    <x v="379"/>
    <n v="2122.9103828025295"/>
    <x v="5"/>
    <x v="3"/>
    <x v="1"/>
  </r>
  <r>
    <x v="461"/>
    <s v="Product462"/>
    <n v="7"/>
    <x v="1"/>
    <x v="0"/>
    <n v="1.6855769469883654E-3"/>
    <x v="461"/>
    <x v="0"/>
    <x v="3"/>
    <n v="16"/>
    <n v="73.511656033946835"/>
    <x v="300"/>
    <n v="513.7142253684076"/>
    <x v="6"/>
    <x v="3"/>
    <x v="1"/>
  </r>
  <r>
    <x v="462"/>
    <s v="Product463"/>
    <n v="2"/>
    <x v="1"/>
    <x v="0"/>
    <n v="5.335519162453977E-2"/>
    <x v="462"/>
    <x v="1"/>
    <x v="0"/>
    <n v="245"/>
    <n v="137.10690590000362"/>
    <x v="380"/>
    <n v="259.58308132532238"/>
    <x v="7"/>
    <x v="3"/>
    <x v="1"/>
  </r>
  <r>
    <x v="463"/>
    <s v="Product464"/>
    <n v="14"/>
    <x v="1"/>
    <x v="0"/>
    <n v="3.8539701371683589E-2"/>
    <x v="463"/>
    <x v="2"/>
    <x v="0"/>
    <n v="194"/>
    <n v="44.220340417226431"/>
    <x v="381"/>
    <n v="595.22542384189262"/>
    <x v="8"/>
    <x v="3"/>
    <x v="1"/>
  </r>
  <r>
    <x v="464"/>
    <s v="Product465"/>
    <n v="12"/>
    <x v="0"/>
    <x v="1"/>
    <n v="4.9260552945629726E-2"/>
    <x v="464"/>
    <x v="3"/>
    <x v="1"/>
    <n v="8"/>
    <n v="185.98319338010401"/>
    <x v="121"/>
    <n v="2121.8587012272733"/>
    <x v="9"/>
    <x v="3"/>
    <x v="1"/>
  </r>
  <r>
    <x v="465"/>
    <s v="Product466"/>
    <n v="4"/>
    <x v="1"/>
    <x v="0"/>
    <n v="2.2760877733974519E-2"/>
    <x v="465"/>
    <x v="4"/>
    <x v="0"/>
    <n v="169"/>
    <n v="211.49905755426178"/>
    <x v="382"/>
    <n v="826.74061345767359"/>
    <x v="10"/>
    <x v="3"/>
    <x v="1"/>
  </r>
  <r>
    <x v="466"/>
    <s v="Product467"/>
    <n v="8"/>
    <x v="2"/>
    <x v="0"/>
    <n v="2.3721509453837542E-2"/>
    <x v="466"/>
    <x v="0"/>
    <x v="1"/>
    <n v="105"/>
    <n v="209.26477410863413"/>
    <x v="232"/>
    <n v="1634.4055823300878"/>
    <x v="11"/>
    <x v="3"/>
    <x v="1"/>
  </r>
  <r>
    <x v="467"/>
    <s v="Product468"/>
    <n v="5"/>
    <x v="0"/>
    <x v="0"/>
    <n v="6.3097132458669811E-2"/>
    <x v="467"/>
    <x v="1"/>
    <x v="2"/>
    <n v="45"/>
    <n v="278.31808883904318"/>
    <x v="383"/>
    <n v="1303.7850776096113"/>
    <x v="12"/>
    <x v="3"/>
    <x v="1"/>
  </r>
  <r>
    <x v="468"/>
    <s v="Product469"/>
    <n v="13"/>
    <x v="0"/>
    <x v="0"/>
    <n v="8.0170339693736548E-2"/>
    <x v="468"/>
    <x v="2"/>
    <x v="0"/>
    <n v="51"/>
    <n v="284.40748532509963"/>
    <x v="26"/>
    <n v="3400.8837279968848"/>
    <x v="13"/>
    <x v="3"/>
    <x v="1"/>
  </r>
  <r>
    <x v="469"/>
    <s v="Product470"/>
    <n v="1"/>
    <x v="0"/>
    <x v="0"/>
    <n v="2.5581789719928087E-3"/>
    <x v="469"/>
    <x v="3"/>
    <x v="3"/>
    <n v="144"/>
    <n v="147.40569670823839"/>
    <x v="384"/>
    <n v="147.02860655456743"/>
    <x v="14"/>
    <x v="3"/>
    <x v="1"/>
  </r>
  <r>
    <x v="470"/>
    <s v="Product471"/>
    <n v="4"/>
    <x v="1"/>
    <x v="1"/>
    <n v="3.7780349899810953E-2"/>
    <x v="470"/>
    <x v="4"/>
    <x v="3"/>
    <n v="153"/>
    <n v="289.78767936389409"/>
    <x v="1"/>
    <n v="1115.3575977634878"/>
    <x v="15"/>
    <x v="3"/>
    <x v="1"/>
  </r>
  <r>
    <x v="471"/>
    <s v="Product472"/>
    <n v="6"/>
    <x v="1"/>
    <x v="1"/>
    <n v="8.7082802946426063E-2"/>
    <x v="471"/>
    <x v="0"/>
    <x v="2"/>
    <n v="237"/>
    <n v="262.21798356520526"/>
    <x v="385"/>
    <n v="1436.2998394403237"/>
    <x v="16"/>
    <x v="3"/>
    <x v="1"/>
  </r>
  <r>
    <x v="472"/>
    <s v="Product473"/>
    <n v="9"/>
    <x v="1"/>
    <x v="0"/>
    <n v="2.7425486318808735E-2"/>
    <x v="472"/>
    <x v="1"/>
    <x v="3"/>
    <n v="18"/>
    <n v="232.50861402516577"/>
    <x v="386"/>
    <n v="2035.1875699099207"/>
    <x v="17"/>
    <x v="3"/>
    <x v="1"/>
  </r>
  <r>
    <x v="473"/>
    <s v="Product474"/>
    <n v="6"/>
    <x v="0"/>
    <x v="0"/>
    <n v="8.6907387691495419E-2"/>
    <x v="473"/>
    <x v="2"/>
    <x v="0"/>
    <n v="227"/>
    <n v="240.0271914838338"/>
    <x v="387"/>
    <n v="1315.0023317822847"/>
    <x v="18"/>
    <x v="3"/>
    <x v="1"/>
  </r>
  <r>
    <x v="474"/>
    <s v="Product475"/>
    <n v="4"/>
    <x v="2"/>
    <x v="0"/>
    <n v="7.3228735451102547E-2"/>
    <x v="474"/>
    <x v="3"/>
    <x v="0"/>
    <n v="24"/>
    <n v="255.92091709802136"/>
    <x v="121"/>
    <n v="948.72060785378721"/>
    <x v="19"/>
    <x v="3"/>
    <x v="1"/>
  </r>
  <r>
    <x v="475"/>
    <s v="Product476"/>
    <n v="11"/>
    <x v="2"/>
    <x v="0"/>
    <n v="8.5676317119006293E-2"/>
    <x v="475"/>
    <x v="4"/>
    <x v="1"/>
    <n v="208"/>
    <n v="307.22858589296692"/>
    <x v="307"/>
    <n v="3089.9700935397495"/>
    <x v="20"/>
    <x v="3"/>
    <x v="1"/>
  </r>
  <r>
    <x v="476"/>
    <s v="Product477"/>
    <n v="1"/>
    <x v="1"/>
    <x v="1"/>
    <n v="7.5768893009068167E-2"/>
    <x v="476"/>
    <x v="0"/>
    <x v="0"/>
    <n v="78"/>
    <n v="148.31438109410021"/>
    <x v="388"/>
    <n v="137.07676462127517"/>
    <x v="21"/>
    <x v="3"/>
    <x v="1"/>
  </r>
  <r>
    <x v="477"/>
    <s v="Product478"/>
    <n v="3"/>
    <x v="1"/>
    <x v="0"/>
    <n v="5.5388085210192478E-2"/>
    <x v="477"/>
    <x v="1"/>
    <x v="1"/>
    <n v="200"/>
    <n v="242.23378669364328"/>
    <x v="321"/>
    <n v="686.45076322640455"/>
    <x v="22"/>
    <x v="3"/>
    <x v="1"/>
  </r>
  <r>
    <x v="478"/>
    <s v="Product479"/>
    <n v="8"/>
    <x v="1"/>
    <x v="0"/>
    <n v="8.9715501933732469E-2"/>
    <x v="478"/>
    <x v="2"/>
    <x v="2"/>
    <n v="225"/>
    <n v="94.970168526319512"/>
    <x v="389"/>
    <n v="691.5989775059968"/>
    <x v="23"/>
    <x v="3"/>
    <x v="1"/>
  </r>
  <r>
    <x v="479"/>
    <s v="Product480"/>
    <n v="9"/>
    <x v="1"/>
    <x v="0"/>
    <n v="3.4592289343879902E-2"/>
    <x v="479"/>
    <x v="3"/>
    <x v="0"/>
    <n v="41"/>
    <n v="198.8671842095971"/>
    <x v="31"/>
    <n v="1727.8912172917444"/>
    <x v="24"/>
    <x v="3"/>
    <x v="1"/>
  </r>
  <r>
    <x v="480"/>
    <s v="Product481"/>
    <n v="9"/>
    <x v="0"/>
    <x v="0"/>
    <n v="6.4030335651811834E-2"/>
    <x v="480"/>
    <x v="0"/>
    <x v="3"/>
    <n v="85"/>
    <n v="129.58915890358787"/>
    <x v="390"/>
    <n v="1091.6236940593963"/>
    <x v="25"/>
    <x v="3"/>
    <x v="1"/>
  </r>
  <r>
    <x v="481"/>
    <s v="Product482"/>
    <n v="5"/>
    <x v="1"/>
    <x v="0"/>
    <n v="4.04175193320944E-2"/>
    <x v="481"/>
    <x v="1"/>
    <x v="3"/>
    <n v="226"/>
    <n v="293.10707066800063"/>
    <x v="391"/>
    <n v="1406.302049864516"/>
    <x v="26"/>
    <x v="3"/>
    <x v="1"/>
  </r>
  <r>
    <x v="482"/>
    <s v="Product483"/>
    <n v="11"/>
    <x v="2"/>
    <x v="1"/>
    <n v="5.1582491863680982E-2"/>
    <x v="482"/>
    <x v="2"/>
    <x v="2"/>
    <n v="212"/>
    <n v="155.376993625203"/>
    <x v="392"/>
    <n v="1620.9848722730053"/>
    <x v="27"/>
    <x v="3"/>
    <x v="1"/>
  </r>
  <r>
    <x v="483"/>
    <s v="Product484"/>
    <n v="9"/>
    <x v="0"/>
    <x v="1"/>
    <n v="2.7011581935581699E-2"/>
    <x v="483"/>
    <x v="3"/>
    <x v="3"/>
    <n v="24"/>
    <n v="265.75349638494072"/>
    <x v="62"/>
    <n v="2327.1756663840442"/>
    <x v="28"/>
    <x v="3"/>
    <x v="1"/>
  </r>
  <r>
    <x v="484"/>
    <s v="Product485"/>
    <n v="8"/>
    <x v="0"/>
    <x v="0"/>
    <n v="7.2802701633282174E-3"/>
    <x v="484"/>
    <x v="4"/>
    <x v="0"/>
    <n v="6"/>
    <n v="109.8995812200575"/>
    <x v="312"/>
    <n v="872.79586062351075"/>
    <x v="29"/>
    <x v="3"/>
    <x v="1"/>
  </r>
  <r>
    <x v="485"/>
    <s v="Product486"/>
    <n v="2"/>
    <x v="0"/>
    <x v="0"/>
    <n v="9.2766131885896719E-2"/>
    <x v="485"/>
    <x v="0"/>
    <x v="0"/>
    <n v="176"/>
    <n v="33.849894373796332"/>
    <x v="393"/>
    <n v="61.419541215986129"/>
    <x v="0"/>
    <x v="4"/>
    <x v="1"/>
  </r>
  <r>
    <x v="486"/>
    <s v="Product487"/>
    <n v="6"/>
    <x v="1"/>
    <x v="0"/>
    <n v="1.3471068198543913E-2"/>
    <x v="486"/>
    <x v="1"/>
    <x v="1"/>
    <n v="121"/>
    <n v="95.007481130778913"/>
    <x v="394"/>
    <n v="562.36577323856591"/>
    <x v="1"/>
    <x v="4"/>
    <x v="1"/>
  </r>
  <r>
    <x v="487"/>
    <s v="Product488"/>
    <n v="6"/>
    <x v="1"/>
    <x v="0"/>
    <n v="5.0716403053070796E-3"/>
    <x v="487"/>
    <x v="2"/>
    <x v="0"/>
    <n v="203"/>
    <n v="57.145692475028284"/>
    <x v="395"/>
    <n v="341.13522046678349"/>
    <x v="2"/>
    <x v="4"/>
    <x v="1"/>
  </r>
  <r>
    <x v="488"/>
    <s v="Product489"/>
    <n v="14"/>
    <x v="1"/>
    <x v="1"/>
    <n v="9.407460607928031E-2"/>
    <x v="488"/>
    <x v="3"/>
    <x v="1"/>
    <n v="58"/>
    <n v="35.148481297140563"/>
    <x v="396"/>
    <n v="445.78662470757956"/>
    <x v="3"/>
    <x v="4"/>
    <x v="1"/>
  </r>
  <r>
    <x v="489"/>
    <s v="Product490"/>
    <n v="14"/>
    <x v="0"/>
    <x v="0"/>
    <n v="3.1703245895540078E-2"/>
    <x v="489"/>
    <x v="4"/>
    <x v="2"/>
    <n v="247"/>
    <n v="194.53909635877659"/>
    <x v="397"/>
    <n v="2637.2020577086541"/>
    <x v="4"/>
    <x v="4"/>
    <x v="1"/>
  </r>
  <r>
    <x v="490"/>
    <s v="Product491"/>
    <n v="4"/>
    <x v="2"/>
    <x v="0"/>
    <n v="7.0133083518640046E-2"/>
    <x v="490"/>
    <x v="0"/>
    <x v="0"/>
    <n v="116"/>
    <n v="139.71492837461395"/>
    <x v="261"/>
    <n v="519.66515853646536"/>
    <x v="5"/>
    <x v="4"/>
    <x v="1"/>
  </r>
  <r>
    <x v="491"/>
    <s v="Product492"/>
    <n v="7"/>
    <x v="2"/>
    <x v="0"/>
    <n v="7.2326860128731546E-2"/>
    <x v="491"/>
    <x v="1"/>
    <x v="3"/>
    <n v="14"/>
    <n v="291.6744122256971"/>
    <x v="24"/>
    <n v="1894.0496246666337"/>
    <x v="6"/>
    <x v="4"/>
    <x v="1"/>
  </r>
  <r>
    <x v="492"/>
    <s v="Product493"/>
    <n v="12"/>
    <x v="1"/>
    <x v="0"/>
    <n v="2.410981138208923E-4"/>
    <x v="492"/>
    <x v="2"/>
    <x v="3"/>
    <n v="118"/>
    <n v="297.03411742667345"/>
    <x v="228"/>
    <n v="3563.5500367346572"/>
    <x v="7"/>
    <x v="4"/>
    <x v="1"/>
  </r>
  <r>
    <x v="493"/>
    <s v="Product494"/>
    <n v="1"/>
    <x v="1"/>
    <x v="0"/>
    <n v="3.2874214488937195E-2"/>
    <x v="493"/>
    <x v="3"/>
    <x v="2"/>
    <n v="166"/>
    <n v="211.05178926159795"/>
    <x v="353"/>
    <n v="204.11362747313819"/>
    <x v="8"/>
    <x v="4"/>
    <x v="1"/>
  </r>
  <r>
    <x v="494"/>
    <s v="Product495"/>
    <n v="11"/>
    <x v="1"/>
    <x v="1"/>
    <n v="3.3315159798262085E-2"/>
    <x v="494"/>
    <x v="4"/>
    <x v="3"/>
    <n v="169"/>
    <n v="128.12683819830877"/>
    <x v="398"/>
    <n v="1362.4409932021465"/>
    <x v="9"/>
    <x v="4"/>
    <x v="1"/>
  </r>
  <r>
    <x v="495"/>
    <s v="Product496"/>
    <n v="9"/>
    <x v="1"/>
    <x v="1"/>
    <n v="7.7251579863969425E-2"/>
    <x v="495"/>
    <x v="0"/>
    <x v="0"/>
    <n v="28"/>
    <n v="279.37946540054895"/>
    <x v="38"/>
    <n v="2320.1726428512479"/>
    <x v="10"/>
    <x v="4"/>
    <x v="1"/>
  </r>
  <r>
    <x v="496"/>
    <s v="Product497"/>
    <n v="14"/>
    <x v="0"/>
    <x v="0"/>
    <n v="6.8338969678091582E-2"/>
    <x v="496"/>
    <x v="1"/>
    <x v="0"/>
    <n v="57"/>
    <n v="135.33195673051915"/>
    <x v="288"/>
    <n v="1765.1691434024956"/>
    <x v="11"/>
    <x v="4"/>
    <x v="1"/>
  </r>
  <r>
    <x v="497"/>
    <s v="Product498"/>
    <n v="1"/>
    <x v="1"/>
    <x v="0"/>
    <n v="9.512752775828065E-2"/>
    <x v="497"/>
    <x v="2"/>
    <x v="1"/>
    <n v="156"/>
    <n v="99.748162169391577"/>
    <x v="399"/>
    <n v="90.259366103785311"/>
    <x v="12"/>
    <x v="4"/>
    <x v="1"/>
  </r>
  <r>
    <x v="498"/>
    <s v="Product499"/>
    <n v="1"/>
    <x v="2"/>
    <x v="0"/>
    <n v="2.8231817313323582E-2"/>
    <x v="498"/>
    <x v="3"/>
    <x v="0"/>
    <n v="174"/>
    <n v="268.96198056255412"/>
    <x v="400"/>
    <n v="261.36869506308238"/>
    <x v="13"/>
    <x v="4"/>
    <x v="1"/>
  </r>
  <r>
    <x v="499"/>
    <s v="Product500"/>
    <n v="10"/>
    <x v="0"/>
    <x v="0"/>
    <n v="6.6368179772746436E-2"/>
    <x v="499"/>
    <x v="4"/>
    <x v="1"/>
    <n v="8"/>
    <n v="161.43317053988284"/>
    <x v="50"/>
    <n v="1507.1914485620746"/>
    <x v="14"/>
    <x v="4"/>
    <x v="1"/>
  </r>
  <r>
    <x v="500"/>
    <s v="Product501"/>
    <n v="13"/>
    <x v="0"/>
    <x v="1"/>
    <n v="8.2716061586359788E-2"/>
    <x v="500"/>
    <x v="0"/>
    <x v="2"/>
    <n v="161"/>
    <n v="119.52256841742121"/>
    <x v="401"/>
    <n v="1425.2697197341965"/>
    <x v="15"/>
    <x v="4"/>
    <x v="1"/>
  </r>
  <r>
    <x v="501"/>
    <s v="Product502"/>
    <n v="15"/>
    <x v="0"/>
    <x v="0"/>
    <n v="4.6569575487320006E-2"/>
    <x v="501"/>
    <x v="1"/>
    <x v="0"/>
    <n v="218"/>
    <n v="294.75888159572077"/>
    <x v="402"/>
    <n v="4215.4812841303628"/>
    <x v="16"/>
    <x v="4"/>
    <x v="1"/>
  </r>
  <r>
    <x v="502"/>
    <s v="Product503"/>
    <n v="1"/>
    <x v="1"/>
    <x v="0"/>
    <n v="3.2876910553632392E-2"/>
    <x v="502"/>
    <x v="2"/>
    <x v="3"/>
    <n v="9"/>
    <n v="91.49051878244147"/>
    <x v="403"/>
    <n v="88.482593179925715"/>
    <x v="17"/>
    <x v="4"/>
    <x v="1"/>
  </r>
  <r>
    <x v="503"/>
    <s v="Product504"/>
    <n v="3"/>
    <x v="1"/>
    <x v="0"/>
    <n v="2.2923865407771794E-2"/>
    <x v="503"/>
    <x v="3"/>
    <x v="3"/>
    <n v="66"/>
    <n v="284.36105071278024"/>
    <x v="15"/>
    <n v="833.52718877708367"/>
    <x v="18"/>
    <x v="4"/>
    <x v="1"/>
  </r>
  <r>
    <x v="504"/>
    <s v="Product505"/>
    <n v="2"/>
    <x v="1"/>
    <x v="0"/>
    <n v="8.9655582161400141E-2"/>
    <x v="504"/>
    <x v="0"/>
    <x v="2"/>
    <n v="191"/>
    <n v="113.7313273067294"/>
    <x v="404"/>
    <n v="207.06935789411165"/>
    <x v="19"/>
    <x v="4"/>
    <x v="1"/>
  </r>
  <r>
    <x v="505"/>
    <s v="Product506"/>
    <n v="11"/>
    <x v="0"/>
    <x v="0"/>
    <n v="1.818946250236242E-3"/>
    <x v="505"/>
    <x v="1"/>
    <x v="3"/>
    <n v="139"/>
    <n v="218.32413351188438"/>
    <x v="405"/>
    <n v="2397.1971501268654"/>
    <x v="20"/>
    <x v="4"/>
    <x v="1"/>
  </r>
  <r>
    <x v="506"/>
    <s v="Product507"/>
    <n v="5"/>
    <x v="2"/>
    <x v="1"/>
    <n v="4.8345621987442647E-2"/>
    <x v="506"/>
    <x v="2"/>
    <x v="0"/>
    <n v="244"/>
    <n v="109.48275485393052"/>
    <x v="201"/>
    <n v="520.94871486809268"/>
    <x v="21"/>
    <x v="4"/>
    <x v="1"/>
  </r>
  <r>
    <x v="507"/>
    <s v="Product508"/>
    <n v="13"/>
    <x v="2"/>
    <x v="1"/>
    <n v="2.7627225621165378E-3"/>
    <x v="507"/>
    <x v="3"/>
    <x v="0"/>
    <n v="75"/>
    <n v="138.86390701821341"/>
    <x v="406"/>
    <n v="1800.2434393999972"/>
    <x v="22"/>
    <x v="4"/>
    <x v="1"/>
  </r>
  <r>
    <x v="508"/>
    <s v="Product509"/>
    <n v="3"/>
    <x v="1"/>
    <x v="0"/>
    <n v="5.2313427408950293E-3"/>
    <x v="508"/>
    <x v="4"/>
    <x v="1"/>
    <n v="14"/>
    <n v="256.38322704660948"/>
    <x v="103"/>
    <n v="765.12599553873588"/>
    <x v="23"/>
    <x v="4"/>
    <x v="1"/>
  </r>
  <r>
    <x v="509"/>
    <s v="Product510"/>
    <n v="13"/>
    <x v="1"/>
    <x v="0"/>
    <n v="9.7256488181735393E-2"/>
    <x v="509"/>
    <x v="0"/>
    <x v="0"/>
    <n v="113"/>
    <n v="189.93911321222657"/>
    <x v="407"/>
    <n v="2229.0619272070808"/>
    <x v="24"/>
    <x v="4"/>
    <x v="1"/>
  </r>
  <r>
    <x v="510"/>
    <s v="Product511"/>
    <n v="10"/>
    <x v="1"/>
    <x v="0"/>
    <n v="9.681290044497487E-2"/>
    <x v="510"/>
    <x v="1"/>
    <x v="1"/>
    <n v="120"/>
    <n v="77.609106580692014"/>
    <x v="257"/>
    <n v="700.95543871672032"/>
    <x v="25"/>
    <x v="4"/>
    <x v="1"/>
  </r>
  <r>
    <x v="511"/>
    <s v="Product512"/>
    <n v="8"/>
    <x v="1"/>
    <x v="0"/>
    <n v="5.2188140810863974E-2"/>
    <x v="511"/>
    <x v="2"/>
    <x v="2"/>
    <n v="167"/>
    <n v="24.742297364977549"/>
    <x v="408"/>
    <n v="187.60834292887867"/>
    <x v="26"/>
    <x v="4"/>
    <x v="1"/>
  </r>
  <r>
    <x v="512"/>
    <s v="Product513"/>
    <n v="2"/>
    <x v="0"/>
    <x v="1"/>
    <n v="8.5465025696372668E-2"/>
    <x v="512"/>
    <x v="3"/>
    <x v="0"/>
    <n v="163"/>
    <n v="123.31134888262523"/>
    <x v="409"/>
    <n v="225.54508256343456"/>
    <x v="27"/>
    <x v="4"/>
    <x v="1"/>
  </r>
  <r>
    <x v="513"/>
    <s v="Product514"/>
    <n v="9"/>
    <x v="1"/>
    <x v="0"/>
    <n v="9.9651794536556176E-2"/>
    <x v="513"/>
    <x v="4"/>
    <x v="3"/>
    <n v="56"/>
    <n v="122.40587722237426"/>
    <x v="410"/>
    <n v="991.87120705808968"/>
    <x v="28"/>
    <x v="4"/>
    <x v="1"/>
  </r>
  <r>
    <x v="514"/>
    <s v="Product515"/>
    <n v="10"/>
    <x v="2"/>
    <x v="0"/>
    <n v="3.5612112651915509E-2"/>
    <x v="514"/>
    <x v="0"/>
    <x v="3"/>
    <n v="34"/>
    <n v="227.58495666771267"/>
    <x v="411"/>
    <n v="2194.8017555298079"/>
    <x v="29"/>
    <x v="4"/>
    <x v="1"/>
  </r>
  <r>
    <x v="515"/>
    <s v="Product516"/>
    <n v="4"/>
    <x v="0"/>
    <x v="0"/>
    <n v="1.785489588102861E-2"/>
    <x v="515"/>
    <x v="1"/>
    <x v="2"/>
    <n v="20"/>
    <n v="313.378906540934"/>
    <x v="50"/>
    <n v="1231.1342351733401"/>
    <x v="30"/>
    <x v="4"/>
    <x v="1"/>
  </r>
  <r>
    <x v="516"/>
    <s v="Product517"/>
    <n v="6"/>
    <x v="0"/>
    <x v="0"/>
    <n v="1.3016573855050362E-2"/>
    <x v="516"/>
    <x v="2"/>
    <x v="3"/>
    <n v="220"/>
    <n v="72.915747140875908"/>
    <x v="412"/>
    <n v="431.79980359812311"/>
    <x v="0"/>
    <x v="5"/>
    <x v="1"/>
  </r>
  <r>
    <x v="517"/>
    <s v="Product518"/>
    <n v="14"/>
    <x v="0"/>
    <x v="0"/>
    <n v="8.6926773493076301E-2"/>
    <x v="517"/>
    <x v="3"/>
    <x v="0"/>
    <n v="128"/>
    <n v="26.145138231302024"/>
    <x v="413"/>
    <n v="334.21396011254251"/>
    <x v="1"/>
    <x v="5"/>
    <x v="1"/>
  </r>
  <r>
    <x v="518"/>
    <s v="Product519"/>
    <n v="8"/>
    <x v="1"/>
    <x v="1"/>
    <n v="6.5001799716055603E-2"/>
    <x v="518"/>
    <x v="4"/>
    <x v="0"/>
    <n v="95"/>
    <n v="285.33877081944848"/>
    <x v="414"/>
    <n v="2134.3298974993377"/>
    <x v="2"/>
    <x v="5"/>
    <x v="1"/>
  </r>
  <r>
    <x v="519"/>
    <s v="Product520"/>
    <n v="11"/>
    <x v="1"/>
    <x v="1"/>
    <n v="4.9545846752451161E-2"/>
    <x v="519"/>
    <x v="0"/>
    <x v="1"/>
    <n v="175"/>
    <n v="119.75618353333203"/>
    <x v="160"/>
    <n v="1252.0503821796426"/>
    <x v="3"/>
    <x v="5"/>
    <x v="1"/>
  </r>
  <r>
    <x v="520"/>
    <s v="Product521"/>
    <n v="8"/>
    <x v="1"/>
    <x v="0"/>
    <n v="6.6420118428248645E-2"/>
    <x v="520"/>
    <x v="1"/>
    <x v="0"/>
    <n v="250"/>
    <n v="158.38303569871994"/>
    <x v="415"/>
    <n v="1182.9057256846834"/>
    <x v="4"/>
    <x v="5"/>
    <x v="1"/>
  </r>
  <r>
    <x v="521"/>
    <s v="Product522"/>
    <n v="5"/>
    <x v="0"/>
    <x v="0"/>
    <n v="4.9141566348951506E-3"/>
    <x v="521"/>
    <x v="2"/>
    <x v="1"/>
    <n v="27"/>
    <n v="124.38750349603892"/>
    <x v="416"/>
    <n v="618.8812191021791"/>
    <x v="5"/>
    <x v="5"/>
    <x v="1"/>
  </r>
  <r>
    <x v="522"/>
    <s v="Product523"/>
    <n v="15"/>
    <x v="2"/>
    <x v="0"/>
    <n v="8.0756231094750122E-2"/>
    <x v="522"/>
    <x v="3"/>
    <x v="2"/>
    <n v="247"/>
    <n v="27.268573642373713"/>
    <x v="417"/>
    <n v="375.99699611528951"/>
    <x v="6"/>
    <x v="5"/>
    <x v="1"/>
  </r>
  <r>
    <x v="523"/>
    <s v="Product524"/>
    <n v="4"/>
    <x v="2"/>
    <x v="0"/>
    <n v="7.8016969332196526E-2"/>
    <x v="523"/>
    <x v="4"/>
    <x v="0"/>
    <n v="106"/>
    <n v="234.85070123384523"/>
    <x v="418"/>
    <n v="866.11344511215793"/>
    <x v="7"/>
    <x v="5"/>
    <x v="1"/>
  </r>
  <r>
    <x v="524"/>
    <s v="Product525"/>
    <n v="3"/>
    <x v="1"/>
    <x v="1"/>
    <n v="5.3011130117975626E-2"/>
    <x v="524"/>
    <x v="0"/>
    <x v="3"/>
    <n v="212"/>
    <n v="222.09157138079988"/>
    <x v="419"/>
    <n v="630.9547385766798"/>
    <x v="8"/>
    <x v="5"/>
    <x v="1"/>
  </r>
  <r>
    <x v="525"/>
    <s v="Product526"/>
    <n v="10"/>
    <x v="1"/>
    <x v="0"/>
    <n v="7.0003680841298826E-3"/>
    <x v="525"/>
    <x v="1"/>
    <x v="3"/>
    <n v="134"/>
    <n v="110.81657632726677"/>
    <x v="420"/>
    <n v="1100.4081950315285"/>
    <x v="9"/>
    <x v="5"/>
    <x v="1"/>
  </r>
  <r>
    <x v="526"/>
    <s v="Product527"/>
    <n v="3"/>
    <x v="1"/>
    <x v="0"/>
    <n v="8.6015397390939122E-2"/>
    <x v="526"/>
    <x v="2"/>
    <x v="2"/>
    <n v="110"/>
    <n v="53.132878322627192"/>
    <x v="421"/>
    <n v="145.68789803754601"/>
    <x v="10"/>
    <x v="5"/>
    <x v="1"/>
  </r>
  <r>
    <x v="527"/>
    <s v="Product528"/>
    <n v="12"/>
    <x v="1"/>
    <x v="0"/>
    <n v="2.2756572808602439E-3"/>
    <x v="527"/>
    <x v="3"/>
    <x v="3"/>
    <n v="170"/>
    <n v="227.02380253805364"/>
    <x v="278"/>
    <n v="2718.0860900265525"/>
    <x v="11"/>
    <x v="5"/>
    <x v="1"/>
  </r>
  <r>
    <x v="528"/>
    <s v="Product529"/>
    <n v="12"/>
    <x v="0"/>
    <x v="0"/>
    <n v="7.4097628150010975E-2"/>
    <x v="528"/>
    <x v="0"/>
    <x v="0"/>
    <n v="127"/>
    <n v="136.19595669677676"/>
    <x v="422"/>
    <n v="1513.249912103088"/>
    <x v="12"/>
    <x v="5"/>
    <x v="1"/>
  </r>
  <r>
    <x v="529"/>
    <s v="Product530"/>
    <n v="10"/>
    <x v="1"/>
    <x v="0"/>
    <n v="5.8890544697455444E-2"/>
    <x v="529"/>
    <x v="1"/>
    <x v="0"/>
    <n v="10"/>
    <n v="72.242090339225271"/>
    <x v="69"/>
    <n v="679.87714289065514"/>
    <x v="13"/>
    <x v="5"/>
    <x v="1"/>
  </r>
  <r>
    <x v="530"/>
    <s v="Product531"/>
    <n v="6"/>
    <x v="2"/>
    <x v="1"/>
    <n v="7.291079803653773E-2"/>
    <x v="530"/>
    <x v="2"/>
    <x v="1"/>
    <n v="164"/>
    <n v="88.936420400554042"/>
    <x v="423"/>
    <n v="494.71197008781979"/>
    <x v="14"/>
    <x v="5"/>
    <x v="1"/>
  </r>
  <r>
    <x v="531"/>
    <s v="Product532"/>
    <n v="9"/>
    <x v="0"/>
    <x v="1"/>
    <n v="1.6935173522329896E-2"/>
    <x v="531"/>
    <x v="3"/>
    <x v="0"/>
    <n v="110"/>
    <n v="70.641018544159635"/>
    <x v="424"/>
    <n v="625.00230573588146"/>
    <x v="15"/>
    <x v="5"/>
    <x v="1"/>
  </r>
  <r>
    <x v="532"/>
    <s v="Product533"/>
    <n v="8"/>
    <x v="0"/>
    <x v="0"/>
    <n v="8.303099284916321E-2"/>
    <x v="532"/>
    <x v="4"/>
    <x v="1"/>
    <n v="48"/>
    <n v="36.697307483596049"/>
    <x v="425"/>
    <n v="269.20234886673632"/>
    <x v="16"/>
    <x v="5"/>
    <x v="1"/>
  </r>
  <r>
    <x v="533"/>
    <s v="Product534"/>
    <n v="1"/>
    <x v="0"/>
    <x v="0"/>
    <n v="2.7839364679877934E-2"/>
    <x v="533"/>
    <x v="0"/>
    <x v="2"/>
    <n v="137"/>
    <n v="236.45595838693976"/>
    <x v="426"/>
    <n v="229.87317473067571"/>
    <x v="17"/>
    <x v="5"/>
    <x v="1"/>
  </r>
  <r>
    <x v="534"/>
    <s v="Product535"/>
    <n v="9"/>
    <x v="1"/>
    <x v="0"/>
    <n v="1.6880107392389366E-2"/>
    <x v="534"/>
    <x v="1"/>
    <x v="0"/>
    <n v="164"/>
    <n v="160.32019119552447"/>
    <x v="427"/>
    <n v="1418.5257223587807"/>
    <x v="18"/>
    <x v="5"/>
    <x v="1"/>
  </r>
  <r>
    <x v="535"/>
    <s v="Product536"/>
    <n v="6"/>
    <x v="1"/>
    <x v="0"/>
    <n v="7.2744801792222619E-2"/>
    <x v="535"/>
    <x v="2"/>
    <x v="3"/>
    <n v="18"/>
    <n v="264.02350378354043"/>
    <x v="428"/>
    <n v="1468.9029979939116"/>
    <x v="19"/>
    <x v="5"/>
    <x v="1"/>
  </r>
  <r>
    <x v="536"/>
    <s v="Product537"/>
    <n v="12"/>
    <x v="1"/>
    <x v="1"/>
    <n v="5.4038691454411217E-2"/>
    <x v="536"/>
    <x v="3"/>
    <x v="3"/>
    <n v="52"/>
    <n v="187.04656859260788"/>
    <x v="176"/>
    <n v="2123.2658014179069"/>
    <x v="20"/>
    <x v="5"/>
    <x v="1"/>
  </r>
  <r>
    <x v="537"/>
    <s v="Product538"/>
    <n v="3"/>
    <x v="0"/>
    <x v="0"/>
    <n v="9.38639913054852E-2"/>
    <x v="537"/>
    <x v="4"/>
    <x v="2"/>
    <n v="227"/>
    <n v="160.67685471845795"/>
    <x v="429"/>
    <n v="436.78525147251571"/>
    <x v="21"/>
    <x v="5"/>
    <x v="1"/>
  </r>
  <r>
    <x v="538"/>
    <s v="Product539"/>
    <n v="4"/>
    <x v="2"/>
    <x v="0"/>
    <n v="7.3774876568971512E-2"/>
    <x v="538"/>
    <x v="0"/>
    <x v="3"/>
    <n v="54"/>
    <n v="212.94511712366071"/>
    <x v="62"/>
    <n v="788.94046956758984"/>
    <x v="22"/>
    <x v="5"/>
    <x v="1"/>
  </r>
  <r>
    <x v="539"/>
    <s v="Product540"/>
    <n v="2"/>
    <x v="2"/>
    <x v="0"/>
    <n v="8.3650723079501013E-2"/>
    <x v="539"/>
    <x v="1"/>
    <x v="0"/>
    <n v="110"/>
    <n v="285.46159815805129"/>
    <x v="430"/>
    <n v="523.16505812140065"/>
    <x v="23"/>
    <x v="5"/>
    <x v="1"/>
  </r>
  <r>
    <x v="540"/>
    <s v="Product541"/>
    <n v="8"/>
    <x v="1"/>
    <x v="0"/>
    <n v="1.2090734962190819E-2"/>
    <x v="540"/>
    <x v="2"/>
    <x v="0"/>
    <n v="242"/>
    <n v="306.91553781841213"/>
    <x v="431"/>
    <n v="2425.6376271589716"/>
    <x v="24"/>
    <x v="5"/>
    <x v="1"/>
  </r>
  <r>
    <x v="541"/>
    <s v="Product542"/>
    <n v="2"/>
    <x v="1"/>
    <x v="0"/>
    <n v="2.2434128427620905E-2"/>
    <x v="541"/>
    <x v="3"/>
    <x v="1"/>
    <n v="220"/>
    <n v="229.13044383639851"/>
    <x v="432"/>
    <n v="447.9802040653899"/>
    <x v="25"/>
    <x v="5"/>
    <x v="1"/>
  </r>
  <r>
    <x v="542"/>
    <s v="Product543"/>
    <n v="11"/>
    <x v="1"/>
    <x v="1"/>
    <n v="6.5977382796481882E-2"/>
    <x v="542"/>
    <x v="4"/>
    <x v="0"/>
    <n v="248"/>
    <n v="214.00277782216222"/>
    <x v="433"/>
    <n v="2198.7177809330688"/>
    <x v="26"/>
    <x v="5"/>
    <x v="1"/>
  </r>
  <r>
    <x v="543"/>
    <s v="Product544"/>
    <n v="13"/>
    <x v="1"/>
    <x v="1"/>
    <n v="4.3832411754579886E-2"/>
    <x v="543"/>
    <x v="0"/>
    <x v="1"/>
    <n v="43"/>
    <n v="134.9756437319588"/>
    <x v="434"/>
    <n v="1677.7713646077812"/>
    <x v="27"/>
    <x v="5"/>
    <x v="1"/>
  </r>
  <r>
    <x v="544"/>
    <s v="Product545"/>
    <n v="2"/>
    <x v="0"/>
    <x v="0"/>
    <n v="2.4711395693882223E-2"/>
    <x v="544"/>
    <x v="1"/>
    <x v="2"/>
    <n v="25"/>
    <n v="296.79099746309049"/>
    <x v="435"/>
    <n v="578.91375537279612"/>
    <x v="28"/>
    <x v="5"/>
    <x v="1"/>
  </r>
  <r>
    <x v="545"/>
    <s v="Product546"/>
    <n v="4"/>
    <x v="1"/>
    <x v="0"/>
    <n v="7.7831448495687738E-2"/>
    <x v="545"/>
    <x v="2"/>
    <x v="0"/>
    <n v="147"/>
    <n v="257.4702801057685"/>
    <x v="436"/>
    <n v="949.72398104218439"/>
    <x v="29"/>
    <x v="5"/>
    <x v="1"/>
  </r>
  <r>
    <x v="546"/>
    <s v="Product547"/>
    <n v="1"/>
    <x v="2"/>
    <x v="0"/>
    <n v="7.9192061284937817E-2"/>
    <x v="546"/>
    <x v="3"/>
    <x v="3"/>
    <n v="83"/>
    <n v="247.50193321425135"/>
    <x v="437"/>
    <n v="227.90174495100777"/>
    <x v="0"/>
    <x v="6"/>
    <x v="1"/>
  </r>
  <r>
    <x v="547"/>
    <s v="Product548"/>
    <n v="9"/>
    <x v="0"/>
    <x v="0"/>
    <n v="5.6053758658301145E-2"/>
    <x v="547"/>
    <x v="4"/>
    <x v="3"/>
    <n v="81"/>
    <n v="176.44513654686921"/>
    <x v="438"/>
    <n v="1498.9925110179599"/>
    <x v="1"/>
    <x v="6"/>
    <x v="1"/>
  </r>
  <r>
    <x v="548"/>
    <s v="Product549"/>
    <n v="9"/>
    <x v="0"/>
    <x v="1"/>
    <n v="7.7468303390164792E-2"/>
    <x v="548"/>
    <x v="0"/>
    <x v="2"/>
    <n v="244"/>
    <n v="58.354313537435445"/>
    <x v="439"/>
    <n v="484.50333484973339"/>
    <x v="2"/>
    <x v="6"/>
    <x v="1"/>
  </r>
  <r>
    <x v="549"/>
    <s v="Product550"/>
    <n v="11"/>
    <x v="0"/>
    <x v="0"/>
    <n v="6.2185246293871711E-2"/>
    <x v="549"/>
    <x v="1"/>
    <x v="3"/>
    <n v="189"/>
    <n v="156.34092138810229"/>
    <x v="360"/>
    <n v="1612.8070495434954"/>
    <x v="3"/>
    <x v="6"/>
    <x v="1"/>
  </r>
  <r>
    <x v="550"/>
    <s v="Product551"/>
    <n v="14"/>
    <x v="1"/>
    <x v="0"/>
    <n v="3.5208250641587724E-2"/>
    <x v="550"/>
    <x v="2"/>
    <x v="0"/>
    <n v="246"/>
    <n v="79.068524195263251"/>
    <x v="440"/>
    <n v="1067.9852368855036"/>
    <x v="4"/>
    <x v="6"/>
    <x v="1"/>
  </r>
  <r>
    <x v="551"/>
    <s v="Product552"/>
    <n v="3"/>
    <x v="1"/>
    <x v="0"/>
    <n v="2.4714323910367642E-2"/>
    <x v="551"/>
    <x v="3"/>
    <x v="0"/>
    <n v="233"/>
    <n v="110.2681661174762"/>
    <x v="441"/>
    <n v="322.62888882914001"/>
    <x v="5"/>
    <x v="6"/>
    <x v="1"/>
  </r>
  <r>
    <x v="552"/>
    <s v="Product553"/>
    <n v="6"/>
    <x v="1"/>
    <x v="0"/>
    <n v="1.6876755723087399E-2"/>
    <x v="552"/>
    <x v="0"/>
    <x v="1"/>
    <n v="159"/>
    <n v="92.343117881062852"/>
    <x v="442"/>
    <n v="544.70799382725522"/>
    <x v="6"/>
    <x v="6"/>
    <x v="1"/>
  </r>
  <r>
    <x v="553"/>
    <s v="Product554"/>
    <n v="6"/>
    <x v="0"/>
    <x v="0"/>
    <n v="7.1736103041948E-3"/>
    <x v="553"/>
    <x v="1"/>
    <x v="0"/>
    <n v="135"/>
    <n v="316.46142838143641"/>
    <x v="60"/>
    <n v="1885.1475445075146"/>
    <x v="7"/>
    <x v="6"/>
    <x v="1"/>
  </r>
  <r>
    <x v="554"/>
    <s v="Product555"/>
    <n v="4"/>
    <x v="2"/>
    <x v="1"/>
    <n v="9.8792138256870624E-2"/>
    <x v="554"/>
    <x v="2"/>
    <x v="1"/>
    <n v="10"/>
    <n v="201.02595181117033"/>
    <x v="443"/>
    <n v="724.66467274648869"/>
    <x v="8"/>
    <x v="6"/>
    <x v="1"/>
  </r>
  <r>
    <x v="555"/>
    <s v="Product556"/>
    <n v="4"/>
    <x v="2"/>
    <x v="1"/>
    <n v="2.0176150048957286E-2"/>
    <x v="555"/>
    <x v="3"/>
    <x v="2"/>
    <n v="54"/>
    <n v="144.13729815434993"/>
    <x v="62"/>
    <n v="564.91664959654599"/>
    <x v="9"/>
    <x v="6"/>
    <x v="1"/>
  </r>
  <r>
    <x v="556"/>
    <s v="Product557"/>
    <n v="7"/>
    <x v="1"/>
    <x v="0"/>
    <n v="5.5084944656016592E-2"/>
    <x v="556"/>
    <x v="4"/>
    <x v="0"/>
    <n v="215"/>
    <n v="161.84056881166865"/>
    <x v="444"/>
    <n v="1070.4791302490576"/>
    <x v="10"/>
    <x v="6"/>
    <x v="1"/>
  </r>
  <r>
    <x v="557"/>
    <s v="Product558"/>
    <n v="10"/>
    <x v="1"/>
    <x v="0"/>
    <n v="1.0410167766895373E-2"/>
    <x v="557"/>
    <x v="0"/>
    <x v="3"/>
    <n v="143"/>
    <n v="103.33177840029738"/>
    <x v="445"/>
    <n v="1022.5607725149863"/>
    <x v="11"/>
    <x v="6"/>
    <x v="1"/>
  </r>
  <r>
    <x v="558"/>
    <s v="Product559"/>
    <n v="8"/>
    <x v="1"/>
    <x v="0"/>
    <n v="8.9330623043629501E-2"/>
    <x v="558"/>
    <x v="1"/>
    <x v="3"/>
    <n v="108"/>
    <n v="284.40003469589732"/>
    <x v="296"/>
    <n v="2071.9552192230635"/>
    <x v="12"/>
    <x v="6"/>
    <x v="1"/>
  </r>
  <r>
    <x v="559"/>
    <s v="Product560"/>
    <n v="13"/>
    <x v="1"/>
    <x v="0"/>
    <n v="7.3972106081190231E-2"/>
    <x v="559"/>
    <x v="2"/>
    <x v="2"/>
    <n v="214"/>
    <n v="110.59446485501947"/>
    <x v="446"/>
    <n v="1331.3762717940297"/>
    <x v="13"/>
    <x v="6"/>
    <x v="1"/>
  </r>
  <r>
    <x v="560"/>
    <s v="Product561"/>
    <n v="13"/>
    <x v="0"/>
    <x v="1"/>
    <n v="6.8948585744604274E-2"/>
    <x v="560"/>
    <x v="3"/>
    <x v="3"/>
    <n v="165"/>
    <n v="54.904487202901407"/>
    <x v="447"/>
    <n v="664.54570596997223"/>
    <x v="14"/>
    <x v="6"/>
    <x v="1"/>
  </r>
  <r>
    <x v="561"/>
    <s v="Product562"/>
    <n v="2"/>
    <x v="1"/>
    <x v="0"/>
    <n v="9.1170396314589161E-2"/>
    <x v="561"/>
    <x v="4"/>
    <x v="0"/>
    <n v="35"/>
    <n v="253.08551786400244"/>
    <x v="219"/>
    <n v="460.02322179771664"/>
    <x v="15"/>
    <x v="6"/>
    <x v="1"/>
  </r>
  <r>
    <x v="562"/>
    <s v="Product563"/>
    <n v="12"/>
    <x v="2"/>
    <x v="0"/>
    <n v="6.7674490960496214E-2"/>
    <x v="562"/>
    <x v="0"/>
    <x v="0"/>
    <n v="76"/>
    <n v="120.28894375834017"/>
    <x v="448"/>
    <n v="1345.7814086558249"/>
    <x v="16"/>
    <x v="6"/>
    <x v="1"/>
  </r>
  <r>
    <x v="563"/>
    <s v="Product564"/>
    <n v="8"/>
    <x v="0"/>
    <x v="0"/>
    <n v="3.4727470114220671E-2"/>
    <x v="563"/>
    <x v="1"/>
    <x v="1"/>
    <n v="247"/>
    <n v="236.29065830339567"/>
    <x v="449"/>
    <n v="1824.6790522311599"/>
    <x v="17"/>
    <x v="6"/>
    <x v="1"/>
  </r>
  <r>
    <x v="564"/>
    <s v="Product565"/>
    <n v="14"/>
    <x v="0"/>
    <x v="0"/>
    <n v="4.5630281450431244E-3"/>
    <x v="564"/>
    <x v="2"/>
    <x v="0"/>
    <n v="37"/>
    <n v="35.211466537531415"/>
    <x v="450"/>
    <n v="490.7111387456938"/>
    <x v="18"/>
    <x v="6"/>
    <x v="1"/>
  </r>
  <r>
    <x v="565"/>
    <s v="Product566"/>
    <n v="3"/>
    <x v="0"/>
    <x v="0"/>
    <n v="5.0923598565666306E-2"/>
    <x v="565"/>
    <x v="3"/>
    <x v="1"/>
    <n v="188"/>
    <n v="113.63792087443605"/>
    <x v="451"/>
    <n v="323.55320702996789"/>
    <x v="19"/>
    <x v="6"/>
    <x v="1"/>
  </r>
  <r>
    <x v="566"/>
    <s v="Product567"/>
    <n v="13"/>
    <x v="1"/>
    <x v="1"/>
    <n v="3.7387763806034292E-2"/>
    <x v="566"/>
    <x v="4"/>
    <x v="2"/>
    <n v="176"/>
    <n v="244.36494656971075"/>
    <x v="307"/>
    <n v="3057.9729396435469"/>
    <x v="20"/>
    <x v="6"/>
    <x v="1"/>
  </r>
  <r>
    <x v="567"/>
    <s v="Product568"/>
    <n v="8"/>
    <x v="1"/>
    <x v="1"/>
    <n v="9.0470083773372484E-2"/>
    <x v="567"/>
    <x v="0"/>
    <x v="0"/>
    <n v="208"/>
    <n v="52.631046297904106"/>
    <x v="452"/>
    <n v="382.95608904201981"/>
    <x v="21"/>
    <x v="6"/>
    <x v="1"/>
  </r>
  <r>
    <x v="568"/>
    <s v="Product569"/>
    <n v="8"/>
    <x v="1"/>
    <x v="0"/>
    <n v="6.4825217224763837E-2"/>
    <x v="568"/>
    <x v="1"/>
    <x v="3"/>
    <n v="21"/>
    <n v="133.16814465058349"/>
    <x v="322"/>
    <n v="996.28392596952506"/>
    <x v="22"/>
    <x v="6"/>
    <x v="1"/>
  </r>
  <r>
    <x v="569"/>
    <s v="Product570"/>
    <n v="14"/>
    <x v="0"/>
    <x v="0"/>
    <n v="7.9338289759104813E-2"/>
    <x v="569"/>
    <x v="2"/>
    <x v="3"/>
    <n v="113"/>
    <n v="100.25777638177894"/>
    <x v="453"/>
    <n v="1292.2489421603696"/>
    <x v="23"/>
    <x v="6"/>
    <x v="1"/>
  </r>
  <r>
    <x v="570"/>
    <s v="Product571"/>
    <n v="15"/>
    <x v="2"/>
    <x v="0"/>
    <n v="6.6760190860799942E-2"/>
    <x v="570"/>
    <x v="3"/>
    <x v="2"/>
    <n v="52"/>
    <n v="260.09407830878251"/>
    <x v="454"/>
    <n v="3640.9522199868647"/>
    <x v="24"/>
    <x v="6"/>
    <x v="1"/>
  </r>
  <r>
    <x v="571"/>
    <s v="Product572"/>
    <n v="9"/>
    <x v="2"/>
    <x v="0"/>
    <n v="1.8461912343119859E-2"/>
    <x v="571"/>
    <x v="4"/>
    <x v="3"/>
    <n v="226"/>
    <n v="47.30466253672553"/>
    <x v="455"/>
    <n v="417.88195203196472"/>
    <x v="25"/>
    <x v="6"/>
    <x v="1"/>
  </r>
  <r>
    <x v="572"/>
    <s v="Product573"/>
    <n v="8"/>
    <x v="1"/>
    <x v="1"/>
    <n v="4.7602705947786678E-2"/>
    <x v="572"/>
    <x v="0"/>
    <x v="0"/>
    <n v="106"/>
    <n v="258.35355782428985"/>
    <x v="456"/>
    <n v="1968.4418350449255"/>
    <x v="26"/>
    <x v="6"/>
    <x v="1"/>
  </r>
  <r>
    <x v="573"/>
    <s v="Product574"/>
    <n v="7"/>
    <x v="1"/>
    <x v="0"/>
    <n v="3.5579446898771752E-2"/>
    <x v="573"/>
    <x v="1"/>
    <x v="0"/>
    <n v="34"/>
    <n v="101.4586641925966"/>
    <x v="457"/>
    <n v="684.94174726275048"/>
    <x v="27"/>
    <x v="6"/>
    <x v="1"/>
  </r>
  <r>
    <x v="574"/>
    <s v="Product575"/>
    <n v="9"/>
    <x v="1"/>
    <x v="0"/>
    <n v="6.3281310514489306E-2"/>
    <x v="574"/>
    <x v="2"/>
    <x v="1"/>
    <n v="72"/>
    <n v="43.632874295286825"/>
    <x v="35"/>
    <n v="367.84555945530388"/>
    <x v="28"/>
    <x v="6"/>
    <x v="1"/>
  </r>
  <r>
    <x v="575"/>
    <s v="Product576"/>
    <n v="8"/>
    <x v="1"/>
    <x v="0"/>
    <n v="8.4830875696540076E-2"/>
    <x v="575"/>
    <x v="3"/>
    <x v="0"/>
    <n v="219"/>
    <n v="143.34269710447285"/>
    <x v="208"/>
    <n v="1049.4624846751722"/>
    <x v="29"/>
    <x v="6"/>
    <x v="1"/>
  </r>
  <r>
    <x v="576"/>
    <s v="Product577"/>
    <n v="13"/>
    <x v="0"/>
    <x v="0"/>
    <n v="5.5391963317218768E-2"/>
    <x v="576"/>
    <x v="0"/>
    <x v="1"/>
    <n v="160"/>
    <n v="276.89691497241893"/>
    <x v="458"/>
    <n v="3400.2676658030036"/>
    <x v="30"/>
    <x v="6"/>
    <x v="1"/>
  </r>
  <r>
    <x v="577"/>
    <s v="Product578"/>
    <n v="9"/>
    <x v="1"/>
    <x v="0"/>
    <n v="5.1764266595528199E-2"/>
    <x v="577"/>
    <x v="1"/>
    <x v="2"/>
    <n v="109"/>
    <n v="86.106302327946679"/>
    <x v="459"/>
    <n v="734.84165464818921"/>
    <x v="0"/>
    <x v="7"/>
    <x v="1"/>
  </r>
  <r>
    <x v="578"/>
    <s v="Product579"/>
    <n v="6"/>
    <x v="2"/>
    <x v="1"/>
    <n v="8.7903600851182623E-2"/>
    <x v="578"/>
    <x v="2"/>
    <x v="0"/>
    <n v="74"/>
    <n v="100.75349801816242"/>
    <x v="460"/>
    <n v="551.38141646408064"/>
    <x v="1"/>
    <x v="7"/>
    <x v="1"/>
  </r>
  <r>
    <x v="579"/>
    <s v="Product580"/>
    <n v="5"/>
    <x v="0"/>
    <x v="1"/>
    <n v="4.42146495326321E-2"/>
    <x v="579"/>
    <x v="3"/>
    <x v="3"/>
    <n v="203"/>
    <n v="137.86830964915555"/>
    <x v="461"/>
    <n v="658.86255328180869"/>
    <x v="2"/>
    <x v="7"/>
    <x v="1"/>
  </r>
  <r>
    <x v="580"/>
    <s v="Product581"/>
    <n v="2"/>
    <x v="0"/>
    <x v="0"/>
    <n v="9.7188071671778856E-2"/>
    <x v="580"/>
    <x v="4"/>
    <x v="3"/>
    <n v="29"/>
    <n v="251.23764208135887"/>
    <x v="462"/>
    <n v="453.64068023221404"/>
    <x v="3"/>
    <x v="7"/>
    <x v="1"/>
  </r>
  <r>
    <x v="581"/>
    <s v="Product582"/>
    <n v="7"/>
    <x v="0"/>
    <x v="0"/>
    <n v="4.443442804438813E-2"/>
    <x v="581"/>
    <x v="0"/>
    <x v="2"/>
    <n v="175"/>
    <n v="315.72721046000169"/>
    <x v="463"/>
    <n v="2111.8863671161298"/>
    <x v="4"/>
    <x v="7"/>
    <x v="1"/>
  </r>
  <r>
    <x v="582"/>
    <s v="Product583"/>
    <n v="1"/>
    <x v="1"/>
    <x v="0"/>
    <n v="3.0444995743173608E-2"/>
    <x v="582"/>
    <x v="1"/>
    <x v="3"/>
    <n v="250"/>
    <n v="58.015013287548612"/>
    <x v="464"/>
    <n v="56.248746454969037"/>
    <x v="5"/>
    <x v="7"/>
    <x v="1"/>
  </r>
  <r>
    <x v="583"/>
    <s v="Product584"/>
    <n v="9"/>
    <x v="1"/>
    <x v="0"/>
    <n v="7.3641259554840952E-2"/>
    <x v="583"/>
    <x v="2"/>
    <x v="0"/>
    <n v="79"/>
    <n v="123.69571039603173"/>
    <x v="465"/>
    <n v="1031.2794223284341"/>
    <x v="6"/>
    <x v="7"/>
    <x v="1"/>
  </r>
  <r>
    <x v="584"/>
    <s v="Product585"/>
    <n v="3"/>
    <x v="1"/>
    <x v="1"/>
    <n v="2.2531025944395346E-2"/>
    <x v="584"/>
    <x v="3"/>
    <x v="0"/>
    <n v="82"/>
    <n v="83.0301221235068"/>
    <x v="466"/>
    <n v="243.47810486332725"/>
    <x v="7"/>
    <x v="7"/>
    <x v="1"/>
  </r>
  <r>
    <x v="585"/>
    <s v="Product586"/>
    <n v="8"/>
    <x v="0"/>
    <x v="0"/>
    <n v="7.3884785221329116E-2"/>
    <x v="585"/>
    <x v="4"/>
    <x v="1"/>
    <n v="214"/>
    <n v="203.35807834051852"/>
    <x v="467"/>
    <n v="1506.6640831944567"/>
    <x v="8"/>
    <x v="7"/>
    <x v="1"/>
  </r>
  <r>
    <x v="586"/>
    <s v="Product587"/>
    <n v="3"/>
    <x v="2"/>
    <x v="0"/>
    <n v="3.7576286944761797E-2"/>
    <x v="586"/>
    <x v="0"/>
    <x v="0"/>
    <n v="250"/>
    <n v="52.450590387225219"/>
    <x v="59"/>
    <n v="151.43907585723804"/>
    <x v="9"/>
    <x v="7"/>
    <x v="1"/>
  </r>
  <r>
    <x v="587"/>
    <s v="Product588"/>
    <n v="15"/>
    <x v="2"/>
    <x v="0"/>
    <n v="6.7161454028870402E-2"/>
    <x v="587"/>
    <x v="1"/>
    <x v="1"/>
    <n v="109"/>
    <n v="177.22174787813717"/>
    <x v="259"/>
    <n v="2479.7891640765538"/>
    <x v="10"/>
    <x v="7"/>
    <x v="1"/>
  </r>
  <r>
    <x v="588"/>
    <s v="Product589"/>
    <n v="9"/>
    <x v="1"/>
    <x v="0"/>
    <n v="3.4744415967067725E-2"/>
    <x v="588"/>
    <x v="2"/>
    <x v="2"/>
    <n v="203"/>
    <n v="312.11894380348224"/>
    <x v="468"/>
    <n v="2711.4709804989498"/>
    <x v="11"/>
    <x v="7"/>
    <x v="1"/>
  </r>
  <r>
    <x v="589"/>
    <s v="Product590"/>
    <n v="8"/>
    <x v="1"/>
    <x v="0"/>
    <n v="8.9683688347280077E-2"/>
    <x v="589"/>
    <x v="3"/>
    <x v="0"/>
    <n v="42"/>
    <n v="225.08439392269705"/>
    <x v="210"/>
    <n v="1639.1839622903799"/>
    <x v="12"/>
    <x v="7"/>
    <x v="1"/>
  </r>
  <r>
    <x v="590"/>
    <s v="Product591"/>
    <n v="7"/>
    <x v="1"/>
    <x v="1"/>
    <n v="4.4218789004361742E-2"/>
    <x v="590"/>
    <x v="4"/>
    <x v="3"/>
    <n v="67"/>
    <n v="241.95017775161301"/>
    <x v="469"/>
    <n v="1618.7600372443264"/>
    <x v="13"/>
    <x v="7"/>
    <x v="1"/>
  </r>
  <r>
    <x v="591"/>
    <s v="Product592"/>
    <n v="14"/>
    <x v="1"/>
    <x v="1"/>
    <n v="4.8259180355704982E-3"/>
    <x v="591"/>
    <x v="0"/>
    <x v="3"/>
    <n v="74"/>
    <n v="169.38013076133478"/>
    <x v="470"/>
    <n v="2359.878025867969"/>
    <x v="14"/>
    <x v="7"/>
    <x v="1"/>
  </r>
  <r>
    <x v="592"/>
    <s v="Product593"/>
    <n v="5"/>
    <x v="0"/>
    <x v="0"/>
    <n v="4.7613209612616059E-2"/>
    <x v="592"/>
    <x v="1"/>
    <x v="2"/>
    <n v="97"/>
    <n v="305.42739972846272"/>
    <x v="471"/>
    <n v="1454.4251046187758"/>
    <x v="15"/>
    <x v="7"/>
    <x v="1"/>
  </r>
  <r>
    <x v="593"/>
    <s v="Product594"/>
    <n v="10"/>
    <x v="1"/>
    <x v="0"/>
    <n v="2.4650387187150694E-2"/>
    <x v="593"/>
    <x v="2"/>
    <x v="3"/>
    <n v="38"/>
    <n v="118.64183454090137"/>
    <x v="369"/>
    <n v="1157.1726738287427"/>
    <x v="16"/>
    <x v="7"/>
    <x v="1"/>
  </r>
  <r>
    <x v="594"/>
    <s v="Product595"/>
    <n v="11"/>
    <x v="2"/>
    <x v="0"/>
    <n v="4.1076325977711719E-3"/>
    <x v="594"/>
    <x v="3"/>
    <x v="0"/>
    <n v="246"/>
    <n v="146.48281085309057"/>
    <x v="472"/>
    <n v="1604.6922461263898"/>
    <x v="17"/>
    <x v="7"/>
    <x v="1"/>
  </r>
  <r>
    <x v="595"/>
    <s v="Product596"/>
    <n v="7"/>
    <x v="0"/>
    <x v="0"/>
    <n v="2.0766805209050388E-4"/>
    <x v="595"/>
    <x v="4"/>
    <x v="0"/>
    <n v="186"/>
    <n v="123.06161137447633"/>
    <x v="473"/>
    <n v="861.2523878654855"/>
    <x v="18"/>
    <x v="7"/>
    <x v="1"/>
  </r>
  <r>
    <x v="596"/>
    <s v="Product597"/>
    <n v="6"/>
    <x v="0"/>
    <x v="1"/>
    <n v="2.9031439143714723E-2"/>
    <x v="596"/>
    <x v="0"/>
    <x v="1"/>
    <n v="232"/>
    <n v="126.26063378510496"/>
    <x v="324"/>
    <n v="735.57063527475498"/>
    <x v="19"/>
    <x v="7"/>
    <x v="1"/>
  </r>
  <r>
    <x v="597"/>
    <s v="Product598"/>
    <n v="9"/>
    <x v="0"/>
    <x v="0"/>
    <n v="9.0942793807389913E-2"/>
    <x v="597"/>
    <x v="1"/>
    <x v="0"/>
    <n v="229"/>
    <n v="101.99912318492733"/>
    <x v="474"/>
    <n v="834.50734160927334"/>
    <x v="20"/>
    <x v="7"/>
    <x v="1"/>
  </r>
  <r>
    <x v="598"/>
    <s v="Product599"/>
    <n v="13"/>
    <x v="1"/>
    <x v="0"/>
    <n v="7.3802686422511393E-2"/>
    <x v="598"/>
    <x v="2"/>
    <x v="1"/>
    <n v="187"/>
    <n v="218.46157397702208"/>
    <x v="475"/>
    <n v="2630.4007981865593"/>
    <x v="21"/>
    <x v="7"/>
    <x v="1"/>
  </r>
  <r>
    <x v="599"/>
    <s v="Product600"/>
    <n v="4"/>
    <x v="1"/>
    <x v="0"/>
    <n v="9.9518388041820477E-2"/>
    <x v="599"/>
    <x v="3"/>
    <x v="2"/>
    <n v="185"/>
    <n v="118.07746493641349"/>
    <x v="476"/>
    <n v="425.30634384750817"/>
    <x v="22"/>
    <x v="7"/>
    <x v="1"/>
  </r>
  <r>
    <x v="600"/>
    <s v="Product601"/>
    <n v="15"/>
    <x v="1"/>
    <x v="0"/>
    <n v="7.2831596510873162E-2"/>
    <x v="600"/>
    <x v="0"/>
    <x v="0"/>
    <n v="99"/>
    <n v="301.06152720713794"/>
    <x v="477"/>
    <n v="4187.0210329896063"/>
    <x v="23"/>
    <x v="7"/>
    <x v="1"/>
  </r>
  <r>
    <x v="601"/>
    <s v="Product602"/>
    <n v="5"/>
    <x v="0"/>
    <x v="0"/>
    <n v="6.4037011761821139E-2"/>
    <x v="601"/>
    <x v="1"/>
    <x v="3"/>
    <n v="7"/>
    <n v="278.4569004374647"/>
    <x v="478"/>
    <n v="1303.1267631449525"/>
    <x v="24"/>
    <x v="7"/>
    <x v="1"/>
  </r>
  <r>
    <x v="602"/>
    <s v="Product603"/>
    <n v="3"/>
    <x v="2"/>
    <x v="1"/>
    <n v="6.82636757425997E-2"/>
    <x v="602"/>
    <x v="2"/>
    <x v="3"/>
    <n v="230"/>
    <n v="107.45914356651843"/>
    <x v="234"/>
    <n v="300.37076230354847"/>
    <x v="25"/>
    <x v="7"/>
    <x v="1"/>
  </r>
  <r>
    <x v="603"/>
    <s v="Product604"/>
    <n v="8"/>
    <x v="2"/>
    <x v="1"/>
    <n v="9.3487260676090228E-2"/>
    <x v="603"/>
    <x v="3"/>
    <x v="2"/>
    <n v="160"/>
    <n v="175.20849828762115"/>
    <x v="479"/>
    <n v="1270.6298858843199"/>
    <x v="26"/>
    <x v="7"/>
    <x v="1"/>
  </r>
  <r>
    <x v="604"/>
    <s v="Product605"/>
    <n v="5"/>
    <x v="1"/>
    <x v="0"/>
    <n v="4.8209960796882126E-2"/>
    <x v="604"/>
    <x v="4"/>
    <x v="3"/>
    <n v="218"/>
    <n v="118.81813108477654"/>
    <x v="480"/>
    <n v="565.44956821610333"/>
    <x v="27"/>
    <x v="7"/>
    <x v="1"/>
  </r>
  <r>
    <x v="605"/>
    <s v="Product606"/>
    <n v="8"/>
    <x v="1"/>
    <x v="0"/>
    <n v="4.582347621842342E-3"/>
    <x v="605"/>
    <x v="0"/>
    <x v="0"/>
    <n v="130"/>
    <n v="276.14413304443076"/>
    <x v="481"/>
    <n v="2199.0299570647112"/>
    <x v="28"/>
    <x v="7"/>
    <x v="1"/>
  </r>
  <r>
    <x v="606"/>
    <s v="Product607"/>
    <n v="3"/>
    <x v="1"/>
    <x v="0"/>
    <n v="3.2707955035802486E-3"/>
    <x v="606"/>
    <x v="1"/>
    <x v="0"/>
    <n v="21"/>
    <n v="61.175300530070537"/>
    <x v="482"/>
    <n v="182.92562589649984"/>
    <x v="29"/>
    <x v="7"/>
    <x v="1"/>
  </r>
  <r>
    <x v="607"/>
    <s v="Product608"/>
    <n v="2"/>
    <x v="1"/>
    <x v="0"/>
    <n v="6.6341283037055734E-2"/>
    <x v="607"/>
    <x v="2"/>
    <x v="1"/>
    <n v="218"/>
    <n v="67.310111613489198"/>
    <x v="343"/>
    <n v="125.68934489536579"/>
    <x v="30"/>
    <x v="7"/>
    <x v="1"/>
  </r>
  <r>
    <x v="608"/>
    <s v="Product609"/>
    <n v="13"/>
    <x v="0"/>
    <x v="1"/>
    <n v="8.9278157125287291E-2"/>
    <x v="608"/>
    <x v="3"/>
    <x v="0"/>
    <n v="151"/>
    <n v="295.40815045569394"/>
    <x v="483"/>
    <n v="3497.4505173818598"/>
    <x v="0"/>
    <x v="8"/>
    <x v="1"/>
  </r>
  <r>
    <x v="609"/>
    <s v="Product610"/>
    <n v="5"/>
    <x v="1"/>
    <x v="0"/>
    <n v="9.3888689358781682E-2"/>
    <x v="609"/>
    <x v="4"/>
    <x v="1"/>
    <n v="117"/>
    <n v="269.88757504803846"/>
    <x v="484"/>
    <n v="1222.7409217627915"/>
    <x v="1"/>
    <x v="8"/>
    <x v="1"/>
  </r>
  <r>
    <x v="610"/>
    <s v="Product611"/>
    <n v="10"/>
    <x v="2"/>
    <x v="0"/>
    <n v="5.7567807856928548E-2"/>
    <x v="610"/>
    <x v="0"/>
    <x v="2"/>
    <n v="125"/>
    <n v="271.17182549954089"/>
    <x v="485"/>
    <n v="2555.6105795297076"/>
    <x v="2"/>
    <x v="8"/>
    <x v="1"/>
  </r>
  <r>
    <x v="611"/>
    <s v="Product612"/>
    <n v="5"/>
    <x v="0"/>
    <x v="0"/>
    <n v="6.8198402910736242E-2"/>
    <x v="611"/>
    <x v="1"/>
    <x v="0"/>
    <n v="242"/>
    <n v="171.34065604386518"/>
    <x v="152"/>
    <n v="798.27748473997906"/>
    <x v="3"/>
    <x v="8"/>
    <x v="1"/>
  </r>
  <r>
    <x v="612"/>
    <s v="Product613"/>
    <n v="15"/>
    <x v="0"/>
    <x v="0"/>
    <n v="4.7438480303397784E-2"/>
    <x v="612"/>
    <x v="2"/>
    <x v="3"/>
    <n v="136"/>
    <n v="316.43513661721494"/>
    <x v="278"/>
    <n v="4521.3590193224427"/>
    <x v="4"/>
    <x v="8"/>
    <x v="1"/>
  </r>
  <r>
    <x v="613"/>
    <s v="Product614"/>
    <n v="5"/>
    <x v="0"/>
    <x v="0"/>
    <n v="2.9533550545287536E-2"/>
    <x v="613"/>
    <x v="3"/>
    <x v="3"/>
    <n v="71"/>
    <n v="264.69229632906456"/>
    <x v="486"/>
    <n v="1284.3749650824095"/>
    <x v="5"/>
    <x v="8"/>
    <x v="1"/>
  </r>
  <r>
    <x v="614"/>
    <s v="Product615"/>
    <n v="4"/>
    <x v="1"/>
    <x v="1"/>
    <n v="1.6907149015354461E-2"/>
    <x v="614"/>
    <x v="4"/>
    <x v="2"/>
    <n v="47"/>
    <n v="220.0490000368064"/>
    <x v="487"/>
    <n v="865.31439521001744"/>
    <x v="6"/>
    <x v="8"/>
    <x v="1"/>
  </r>
  <r>
    <x v="615"/>
    <s v="Product616"/>
    <n v="3"/>
    <x v="1"/>
    <x v="1"/>
    <n v="8.0285152951844282E-2"/>
    <x v="615"/>
    <x v="0"/>
    <x v="3"/>
    <n v="171"/>
    <n v="133.19362144445188"/>
    <x v="488"/>
    <n v="367.50045352372206"/>
    <x v="7"/>
    <x v="8"/>
    <x v="1"/>
  </r>
  <r>
    <x v="616"/>
    <s v="Product617"/>
    <n v="10"/>
    <x v="1"/>
    <x v="0"/>
    <n v="5.8487460685175165E-2"/>
    <x v="616"/>
    <x v="1"/>
    <x v="0"/>
    <n v="6"/>
    <n v="133.92915817187674"/>
    <x v="124"/>
    <n v="1260.9598179870047"/>
    <x v="8"/>
    <x v="8"/>
    <x v="1"/>
  </r>
  <r>
    <x v="617"/>
    <s v="Product618"/>
    <n v="11"/>
    <x v="0"/>
    <x v="0"/>
    <n v="7.0902306215852515E-2"/>
    <x v="617"/>
    <x v="2"/>
    <x v="0"/>
    <n v="29"/>
    <n v="130.53597789624371"/>
    <x v="489"/>
    <n v="1334.0874362118432"/>
    <x v="9"/>
    <x v="8"/>
    <x v="1"/>
  </r>
  <r>
    <x v="618"/>
    <s v="Product619"/>
    <n v="5"/>
    <x v="2"/>
    <x v="0"/>
    <n v="6.2592509504621641E-2"/>
    <x v="618"/>
    <x v="3"/>
    <x v="1"/>
    <n v="167"/>
    <n v="213.35050365503685"/>
    <x v="490"/>
    <n v="999.98180113596572"/>
    <x v="10"/>
    <x v="8"/>
    <x v="1"/>
  </r>
  <r>
    <x v="619"/>
    <s v="Product620"/>
    <n v="5"/>
    <x v="2"/>
    <x v="0"/>
    <n v="2.5574223111124329E-2"/>
    <x v="619"/>
    <x v="4"/>
    <x v="0"/>
    <n v="162"/>
    <n v="58.243859069485694"/>
    <x v="60"/>
    <n v="283.77158811394889"/>
    <x v="11"/>
    <x v="8"/>
    <x v="1"/>
  </r>
  <r>
    <x v="620"/>
    <s v="Product621"/>
    <n v="14"/>
    <x v="1"/>
    <x v="1"/>
    <n v="2.7031182201407312E-2"/>
    <x v="620"/>
    <x v="0"/>
    <x v="1"/>
    <n v="186"/>
    <n v="151.50022880161279"/>
    <x v="48"/>
    <n v="2063.6699791865008"/>
    <x v="12"/>
    <x v="8"/>
    <x v="1"/>
  </r>
  <r>
    <x v="621"/>
    <s v="Product622"/>
    <n v="6"/>
    <x v="1"/>
    <x v="0"/>
    <n v="8.2904592642258537E-2"/>
    <x v="621"/>
    <x v="1"/>
    <x v="2"/>
    <n v="41"/>
    <n v="87.360664843613321"/>
    <x v="466"/>
    <n v="480.70838707078002"/>
    <x v="13"/>
    <x v="8"/>
    <x v="1"/>
  </r>
  <r>
    <x v="622"/>
    <s v="Product623"/>
    <n v="10"/>
    <x v="1"/>
    <x v="0"/>
    <n v="3.8301292737788263E-3"/>
    <x v="622"/>
    <x v="2"/>
    <x v="0"/>
    <n v="116"/>
    <n v="267.2868146292243"/>
    <x v="491"/>
    <n v="2662.6307157601782"/>
    <x v="14"/>
    <x v="8"/>
    <x v="1"/>
  </r>
  <r>
    <x v="623"/>
    <s v="Product624"/>
    <n v="2"/>
    <x v="1"/>
    <x v="0"/>
    <n v="8.635700764172112E-2"/>
    <x v="623"/>
    <x v="3"/>
    <x v="3"/>
    <n v="7"/>
    <n v="126.94973587015176"/>
    <x v="492"/>
    <n v="231.97347311899716"/>
    <x v="15"/>
    <x v="8"/>
    <x v="1"/>
  </r>
  <r>
    <x v="624"/>
    <s v="Product625"/>
    <n v="8"/>
    <x v="0"/>
    <x v="0"/>
    <n v="9.0738361706138734E-2"/>
    <x v="624"/>
    <x v="0"/>
    <x v="3"/>
    <n v="67"/>
    <n v="170.27074695182381"/>
    <x v="260"/>
    <n v="1238.5652666154785"/>
    <x v="16"/>
    <x v="8"/>
    <x v="1"/>
  </r>
  <r>
    <x v="625"/>
    <s v="Product626"/>
    <n v="10"/>
    <x v="1"/>
    <x v="0"/>
    <n v="2.13679863438919E-2"/>
    <x v="625"/>
    <x v="1"/>
    <x v="2"/>
    <n v="169"/>
    <n v="228.00503697565037"/>
    <x v="493"/>
    <n v="2231.3302845921608"/>
    <x v="17"/>
    <x v="8"/>
    <x v="1"/>
  </r>
  <r>
    <x v="626"/>
    <s v="Product627"/>
    <n v="4"/>
    <x v="2"/>
    <x v="1"/>
    <n v="1.0133497203431596E-2"/>
    <x v="626"/>
    <x v="2"/>
    <x v="3"/>
    <n v="208"/>
    <n v="69.715109856388551"/>
    <x v="494"/>
    <n v="276.03460794248764"/>
    <x v="18"/>
    <x v="8"/>
    <x v="1"/>
  </r>
  <r>
    <x v="627"/>
    <s v="Product628"/>
    <n v="15"/>
    <x v="0"/>
    <x v="1"/>
    <n v="9.0565267191513019E-2"/>
    <x v="627"/>
    <x v="3"/>
    <x v="0"/>
    <n v="11"/>
    <n v="30.501333433011691"/>
    <x v="495"/>
    <n v="416.08458031430337"/>
    <x v="19"/>
    <x v="8"/>
    <x v="1"/>
  </r>
  <r>
    <x v="628"/>
    <s v="Product629"/>
    <n v="15"/>
    <x v="0"/>
    <x v="0"/>
    <n v="3.41751788046879E-2"/>
    <x v="628"/>
    <x v="4"/>
    <x v="0"/>
    <n v="104"/>
    <n v="116.24384591740514"/>
    <x v="91"/>
    <n v="1684.0678754734984"/>
    <x v="20"/>
    <x v="8"/>
    <x v="1"/>
  </r>
  <r>
    <x v="629"/>
    <s v="Product630"/>
    <n v="13"/>
    <x v="0"/>
    <x v="0"/>
    <n v="4.9137325418311312E-2"/>
    <x v="629"/>
    <x v="0"/>
    <x v="1"/>
    <n v="71"/>
    <n v="310.92260079456395"/>
    <x v="496"/>
    <n v="3843.3810451323789"/>
    <x v="21"/>
    <x v="8"/>
    <x v="1"/>
  </r>
  <r>
    <x v="630"/>
    <s v="Product631"/>
    <n v="15"/>
    <x v="1"/>
    <x v="0"/>
    <n v="3.9493617635242631E-2"/>
    <x v="630"/>
    <x v="1"/>
    <x v="0"/>
    <n v="78"/>
    <n v="302.88293403797297"/>
    <x v="497"/>
    <n v="4363.8148687925532"/>
    <x v="22"/>
    <x v="8"/>
    <x v="1"/>
  </r>
  <r>
    <x v="631"/>
    <s v="Product632"/>
    <n v="6"/>
    <x v="1"/>
    <x v="0"/>
    <n v="7.0095106980609403E-2"/>
    <x v="631"/>
    <x v="2"/>
    <x v="1"/>
    <n v="125"/>
    <n v="29.426922305314498"/>
    <x v="59"/>
    <n v="164.18543422928039"/>
    <x v="23"/>
    <x v="8"/>
    <x v="1"/>
  </r>
  <r>
    <x v="632"/>
    <s v="Product633"/>
    <n v="2"/>
    <x v="1"/>
    <x v="1"/>
    <n v="8.7278272777822959E-3"/>
    <x v="632"/>
    <x v="3"/>
    <x v="2"/>
    <n v="19"/>
    <n v="251.92146821264461"/>
    <x v="498"/>
    <n v="499.44548230103862"/>
    <x v="24"/>
    <x v="8"/>
    <x v="1"/>
  </r>
  <r>
    <x v="633"/>
    <s v="Product634"/>
    <n v="8"/>
    <x v="0"/>
    <x v="0"/>
    <n v="5.435980288765652E-3"/>
    <x v="633"/>
    <x v="4"/>
    <x v="0"/>
    <n v="87"/>
    <n v="201.78908147412267"/>
    <x v="499"/>
    <n v="1605.5372800379296"/>
    <x v="25"/>
    <x v="8"/>
    <x v="1"/>
  </r>
  <r>
    <x v="634"/>
    <s v="Product635"/>
    <n v="12"/>
    <x v="2"/>
    <x v="0"/>
    <n v="6.412799271098904E-2"/>
    <x v="634"/>
    <x v="0"/>
    <x v="3"/>
    <n v="127"/>
    <n v="295.94641433256726"/>
    <x v="422"/>
    <n v="3323.615577976861"/>
    <x v="26"/>
    <x v="8"/>
    <x v="1"/>
  </r>
  <r>
    <x v="635"/>
    <s v="Product636"/>
    <n v="3"/>
    <x v="2"/>
    <x v="0"/>
    <n v="7.4241885286759401E-2"/>
    <x v="635"/>
    <x v="1"/>
    <x v="3"/>
    <n v="184"/>
    <n v="235.85225825119605"/>
    <x v="237"/>
    <n v="655.02642584846274"/>
    <x v="27"/>
    <x v="8"/>
    <x v="1"/>
  </r>
  <r>
    <x v="636"/>
    <s v="Product637"/>
    <n v="8"/>
    <x v="1"/>
    <x v="0"/>
    <n v="4.7339691674107315E-2"/>
    <x v="636"/>
    <x v="2"/>
    <x v="2"/>
    <n v="107"/>
    <n v="128.72608584789907"/>
    <x v="500"/>
    <n v="981.05786106755886"/>
    <x v="28"/>
    <x v="8"/>
    <x v="1"/>
  </r>
  <r>
    <x v="637"/>
    <s v="Product638"/>
    <n v="7"/>
    <x v="1"/>
    <x v="0"/>
    <n v="1.7022339373415209E-2"/>
    <x v="637"/>
    <x v="3"/>
    <x v="3"/>
    <n v="48"/>
    <n v="47.407226257993671"/>
    <x v="210"/>
    <n v="326.20171054714473"/>
    <x v="29"/>
    <x v="8"/>
    <x v="1"/>
  </r>
  <r>
    <x v="638"/>
    <s v="Product639"/>
    <n v="3"/>
    <x v="1"/>
    <x v="1"/>
    <n v="2.6171533534474725E-2"/>
    <x v="638"/>
    <x v="4"/>
    <x v="0"/>
    <n v="233"/>
    <n v="150.43012219118043"/>
    <x v="441"/>
    <n v="439.47940561097647"/>
    <x v="0"/>
    <x v="9"/>
    <x v="1"/>
  </r>
  <r>
    <x v="639"/>
    <s v="Product640"/>
    <n v="4"/>
    <x v="1"/>
    <x v="1"/>
    <n v="3.3452719489355999E-2"/>
    <x v="639"/>
    <x v="0"/>
    <x v="0"/>
    <n v="216"/>
    <n v="101.66728353429912"/>
    <x v="296"/>
    <n v="393.06494566792554"/>
    <x v="1"/>
    <x v="9"/>
    <x v="1"/>
  </r>
  <r>
    <x v="640"/>
    <s v="Product641"/>
    <n v="2"/>
    <x v="0"/>
    <x v="0"/>
    <n v="8.6040890318852467E-2"/>
    <x v="640"/>
    <x v="1"/>
    <x v="1"/>
    <n v="135"/>
    <n v="207.03000397324845"/>
    <x v="56"/>
    <n v="378.43391621734918"/>
    <x v="2"/>
    <x v="9"/>
    <x v="1"/>
  </r>
  <r>
    <x v="641"/>
    <s v="Product642"/>
    <n v="5"/>
    <x v="1"/>
    <x v="0"/>
    <n v="8.8233146518116978E-2"/>
    <x v="641"/>
    <x v="2"/>
    <x v="0"/>
    <n v="211"/>
    <n v="29.43761973745719"/>
    <x v="501"/>
    <n v="134.20122961008761"/>
    <x v="3"/>
    <x v="9"/>
    <x v="1"/>
  </r>
  <r>
    <x v="642"/>
    <s v="Product643"/>
    <n v="9"/>
    <x v="2"/>
    <x v="0"/>
    <n v="7.7240972025915525E-2"/>
    <x v="642"/>
    <x v="3"/>
    <x v="1"/>
    <n v="107"/>
    <n v="299.28879020433664"/>
    <x v="502"/>
    <n v="2485.5428981924406"/>
    <x v="4"/>
    <x v="9"/>
    <x v="1"/>
  </r>
  <r>
    <x v="643"/>
    <s v="Product644"/>
    <n v="1"/>
    <x v="0"/>
    <x v="0"/>
    <n v="6.8571549285510805E-2"/>
    <x v="643"/>
    <x v="4"/>
    <x v="2"/>
    <n v="76"/>
    <n v="292.76123404717021"/>
    <x v="264"/>
    <n v="272.6861426578177"/>
    <x v="5"/>
    <x v="9"/>
    <x v="1"/>
  </r>
  <r>
    <x v="644"/>
    <s v="Product645"/>
    <n v="3"/>
    <x v="0"/>
    <x v="1"/>
    <n v="4.7118471410464935E-2"/>
    <x v="644"/>
    <x v="0"/>
    <x v="0"/>
    <n v="50"/>
    <n v="95.669631028876083"/>
    <x v="168"/>
    <n v="273.48547276317674"/>
    <x v="6"/>
    <x v="9"/>
    <x v="1"/>
  </r>
  <r>
    <x v="645"/>
    <s v="Product646"/>
    <n v="6"/>
    <x v="0"/>
    <x v="0"/>
    <n v="5.1848019722413291E-2"/>
    <x v="645"/>
    <x v="1"/>
    <x v="3"/>
    <n v="88"/>
    <n v="26.749744172877673"/>
    <x v="503"/>
    <n v="152.17693745659682"/>
    <x v="7"/>
    <x v="9"/>
    <x v="1"/>
  </r>
  <r>
    <x v="646"/>
    <s v="Product647"/>
    <n v="4"/>
    <x v="1"/>
    <x v="0"/>
    <n v="8.1691932539238052E-2"/>
    <x v="646"/>
    <x v="2"/>
    <x v="3"/>
    <n v="173"/>
    <n v="135.01662260871791"/>
    <x v="504"/>
    <n v="495.94741513156305"/>
    <x v="8"/>
    <x v="9"/>
    <x v="1"/>
  </r>
  <r>
    <x v="647"/>
    <s v="Product648"/>
    <n v="3"/>
    <x v="1"/>
    <x v="0"/>
    <n v="3.7462668985629388E-2"/>
    <x v="647"/>
    <x v="3"/>
    <x v="2"/>
    <n v="139"/>
    <n v="265.24208301130597"/>
    <x v="505"/>
    <n v="765.91621996318361"/>
    <x v="9"/>
    <x v="9"/>
    <x v="1"/>
  </r>
  <r>
    <x v="648"/>
    <s v="Product649"/>
    <n v="10"/>
    <x v="1"/>
    <x v="0"/>
    <n v="8.799461122014008E-3"/>
    <x v="648"/>
    <x v="0"/>
    <x v="3"/>
    <n v="80"/>
    <n v="215.39288240582621"/>
    <x v="290"/>
    <n v="2134.9754111113762"/>
    <x v="10"/>
    <x v="9"/>
    <x v="1"/>
  </r>
  <r>
    <x v="649"/>
    <s v="Product650"/>
    <n v="8"/>
    <x v="0"/>
    <x v="0"/>
    <n v="8.29966353525248E-2"/>
    <x v="649"/>
    <x v="1"/>
    <x v="0"/>
    <n v="25"/>
    <n v="198.0669522878712"/>
    <x v="155"/>
    <n v="1453.0244933875906"/>
    <x v="11"/>
    <x v="9"/>
    <x v="1"/>
  </r>
  <r>
    <x v="650"/>
    <s v="Product651"/>
    <n v="7"/>
    <x v="2"/>
    <x v="1"/>
    <n v="7.978946954698643E-2"/>
    <x v="650"/>
    <x v="2"/>
    <x v="0"/>
    <n v="192"/>
    <n v="139.66883305413245"/>
    <x v="506"/>
    <n v="899.67311666747639"/>
    <x v="12"/>
    <x v="9"/>
    <x v="1"/>
  </r>
  <r>
    <x v="651"/>
    <s v="Product652"/>
    <n v="13"/>
    <x v="2"/>
    <x v="1"/>
    <n v="7.8749416106756273E-2"/>
    <x v="651"/>
    <x v="3"/>
    <x v="1"/>
    <n v="60"/>
    <n v="284.21419164456091"/>
    <x v="454"/>
    <n v="3403.8223700428744"/>
    <x v="13"/>
    <x v="9"/>
    <x v="1"/>
  </r>
  <r>
    <x v="652"/>
    <s v="Product653"/>
    <n v="14"/>
    <x v="1"/>
    <x v="0"/>
    <n v="2.7503491519963341E-2"/>
    <x v="652"/>
    <x v="4"/>
    <x v="0"/>
    <n v="7"/>
    <n v="150.85546994647419"/>
    <x v="24"/>
    <n v="2053.8898493128577"/>
    <x v="14"/>
    <x v="9"/>
    <x v="1"/>
  </r>
  <r>
    <x v="653"/>
    <s v="Product654"/>
    <n v="3"/>
    <x v="1"/>
    <x v="0"/>
    <n v="9.048526340897442E-2"/>
    <x v="653"/>
    <x v="0"/>
    <x v="1"/>
    <n v="117"/>
    <n v="100.51002092415956"/>
    <x v="507"/>
    <n v="274.24603561678634"/>
    <x v="15"/>
    <x v="9"/>
    <x v="1"/>
  </r>
  <r>
    <x v="654"/>
    <s v="Product655"/>
    <n v="12"/>
    <x v="1"/>
    <x v="0"/>
    <n v="6.4320664078877862E-2"/>
    <x v="654"/>
    <x v="1"/>
    <x v="2"/>
    <n v="108"/>
    <n v="89.49525135498169"/>
    <x v="508"/>
    <n v="1004.8662882710781"/>
    <x v="16"/>
    <x v="9"/>
    <x v="1"/>
  </r>
  <r>
    <x v="655"/>
    <s v="Product656"/>
    <n v="7"/>
    <x v="1"/>
    <x v="0"/>
    <n v="7.7300297917555147E-2"/>
    <x v="655"/>
    <x v="2"/>
    <x v="0"/>
    <n v="196"/>
    <n v="291.35095248157745"/>
    <x v="509"/>
    <n v="1881.8060593933164"/>
    <x v="17"/>
    <x v="9"/>
    <x v="1"/>
  </r>
  <r>
    <x v="656"/>
    <s v="Product657"/>
    <n v="9"/>
    <x v="0"/>
    <x v="1"/>
    <n v="7.9717589956743357E-2"/>
    <x v="656"/>
    <x v="3"/>
    <x v="3"/>
    <n v="228"/>
    <n v="159.45504351889088"/>
    <x v="510"/>
    <n v="1320.6930456880552"/>
    <x v="18"/>
    <x v="9"/>
    <x v="1"/>
  </r>
  <r>
    <x v="657"/>
    <s v="Product658"/>
    <n v="1"/>
    <x v="1"/>
    <x v="0"/>
    <n v="1.3879481406732343E-3"/>
    <x v="657"/>
    <x v="4"/>
    <x v="3"/>
    <n v="18"/>
    <n v="230.78128949969528"/>
    <x v="511"/>
    <n v="230.46097703803201"/>
    <x v="19"/>
    <x v="9"/>
    <x v="1"/>
  </r>
  <r>
    <x v="658"/>
    <s v="Product659"/>
    <n v="12"/>
    <x v="2"/>
    <x v="0"/>
    <n v="8.3043588319101219E-2"/>
    <x v="658"/>
    <x v="0"/>
    <x v="2"/>
    <n v="45"/>
    <n v="224.07988248369253"/>
    <x v="185"/>
    <n v="2465.6578196654905"/>
    <x v="20"/>
    <x v="9"/>
    <x v="1"/>
  </r>
  <r>
    <x v="659"/>
    <s v="Product660"/>
    <n v="1"/>
    <x v="0"/>
    <x v="0"/>
    <n v="3.683214604403319E-2"/>
    <x v="659"/>
    <x v="1"/>
    <x v="3"/>
    <n v="21"/>
    <n v="246.89346812345977"/>
    <x v="116"/>
    <n v="237.79985184821865"/>
    <x v="21"/>
    <x v="9"/>
    <x v="1"/>
  </r>
  <r>
    <x v="660"/>
    <s v="Product661"/>
    <n v="14"/>
    <x v="0"/>
    <x v="0"/>
    <n v="7.551513772729912E-2"/>
    <x v="660"/>
    <x v="2"/>
    <x v="0"/>
    <n v="109"/>
    <n v="128.44768961962342"/>
    <x v="512"/>
    <n v="1662.4712250614186"/>
    <x v="22"/>
    <x v="9"/>
    <x v="1"/>
  </r>
  <r>
    <x v="661"/>
    <s v="Product662"/>
    <n v="1"/>
    <x v="0"/>
    <x v="0"/>
    <n v="5.2624289089599922E-2"/>
    <x v="661"/>
    <x v="3"/>
    <x v="0"/>
    <n v="149"/>
    <n v="298.91599566059188"/>
    <x v="513"/>
    <n v="283.18575389144331"/>
    <x v="23"/>
    <x v="9"/>
    <x v="1"/>
  </r>
  <r>
    <x v="662"/>
    <s v="Product663"/>
    <n v="6"/>
    <x v="1"/>
    <x v="1"/>
    <n v="7.1185888329998073E-2"/>
    <x v="662"/>
    <x v="4"/>
    <x v="1"/>
    <n v="112"/>
    <n v="184.90039826705689"/>
    <x v="243"/>
    <n v="1030.4285949830762"/>
    <x v="24"/>
    <x v="9"/>
    <x v="1"/>
  </r>
  <r>
    <x v="663"/>
    <s v="Product664"/>
    <n v="8"/>
    <x v="1"/>
    <x v="1"/>
    <n v="6.6732327627549826E-2"/>
    <x v="663"/>
    <x v="0"/>
    <x v="0"/>
    <n v="147"/>
    <n v="105.71956268879021"/>
    <x v="514"/>
    <n v="789.31720155840458"/>
    <x v="25"/>
    <x v="9"/>
    <x v="1"/>
  </r>
  <r>
    <x v="664"/>
    <s v="Product665"/>
    <n v="2"/>
    <x v="1"/>
    <x v="0"/>
    <n v="8.7647010175792184E-2"/>
    <x v="664"/>
    <x v="1"/>
    <x v="1"/>
    <n v="153"/>
    <n v="168.79686101341687"/>
    <x v="515"/>
    <n v="308.00464163706425"/>
    <x v="26"/>
    <x v="9"/>
    <x v="1"/>
  </r>
  <r>
    <x v="665"/>
    <s v="Product666"/>
    <n v="5"/>
    <x v="0"/>
    <x v="0"/>
    <n v="6.4435594142834398E-3"/>
    <x v="665"/>
    <x v="2"/>
    <x v="2"/>
    <n v="39"/>
    <n v="214.482492547731"/>
    <x v="32"/>
    <n v="1065.5023093183804"/>
    <x v="27"/>
    <x v="9"/>
    <x v="1"/>
  </r>
  <r>
    <x v="666"/>
    <s v="Product667"/>
    <n v="10"/>
    <x v="2"/>
    <x v="0"/>
    <n v="8.7793448722298606E-2"/>
    <x v="666"/>
    <x v="3"/>
    <x v="0"/>
    <n v="38"/>
    <n v="174.70972825350017"/>
    <x v="369"/>
    <n v="1593.7135868478979"/>
    <x v="28"/>
    <x v="9"/>
    <x v="1"/>
  </r>
  <r>
    <x v="667"/>
    <s v="Product668"/>
    <n v="7"/>
    <x v="2"/>
    <x v="0"/>
    <n v="9.485873786345915E-2"/>
    <x v="667"/>
    <x v="4"/>
    <x v="3"/>
    <n v="16"/>
    <n v="226.80990376605277"/>
    <x v="300"/>
    <n v="1437.0650179191068"/>
    <x v="29"/>
    <x v="9"/>
    <x v="1"/>
  </r>
  <r>
    <x v="668"/>
    <s v="Product669"/>
    <n v="15"/>
    <x v="1"/>
    <x v="1"/>
    <n v="3.6548097676791062E-2"/>
    <x v="668"/>
    <x v="0"/>
    <x v="3"/>
    <n v="249"/>
    <n v="72.187999438148623"/>
    <x v="516"/>
    <n v="1043.2449807538655"/>
    <x v="30"/>
    <x v="9"/>
    <x v="1"/>
  </r>
  <r>
    <x v="669"/>
    <s v="Product670"/>
    <n v="4"/>
    <x v="1"/>
    <x v="0"/>
    <n v="4.7762370768495103E-3"/>
    <x v="669"/>
    <x v="1"/>
    <x v="2"/>
    <n v="73"/>
    <n v="42.761087071690682"/>
    <x v="517"/>
    <n v="170.22739992868992"/>
    <x v="0"/>
    <x v="10"/>
    <x v="1"/>
  </r>
  <r>
    <x v="670"/>
    <s v="Product671"/>
    <n v="4"/>
    <x v="1"/>
    <x v="0"/>
    <n v="1.3061686780779748E-2"/>
    <x v="670"/>
    <x v="2"/>
    <x v="3"/>
    <n v="104"/>
    <n v="119.24650309057358"/>
    <x v="518"/>
    <n v="470.7557704700049"/>
    <x v="1"/>
    <x v="10"/>
    <x v="1"/>
  </r>
  <r>
    <x v="671"/>
    <s v="Product672"/>
    <n v="4"/>
    <x v="1"/>
    <x v="0"/>
    <n v="1.0301225745395505E-2"/>
    <x v="671"/>
    <x v="3"/>
    <x v="0"/>
    <n v="155"/>
    <n v="305.81068619973246"/>
    <x v="519"/>
    <n v="1210.6418451433387"/>
    <x v="2"/>
    <x v="10"/>
    <x v="1"/>
  </r>
  <r>
    <x v="672"/>
    <s v="Product673"/>
    <n v="5"/>
    <x v="0"/>
    <x v="0"/>
    <n v="9.2068631190068889E-2"/>
    <x v="672"/>
    <x v="0"/>
    <x v="0"/>
    <n v="86"/>
    <n v="31.847594265015505"/>
    <x v="520"/>
    <n v="144.5771492716942"/>
    <x v="3"/>
    <x v="10"/>
    <x v="1"/>
  </r>
  <r>
    <x v="673"/>
    <s v="Product674"/>
    <n v="3"/>
    <x v="1"/>
    <x v="0"/>
    <n v="6.1983477312437474E-2"/>
    <x v="673"/>
    <x v="1"/>
    <x v="1"/>
    <n v="188"/>
    <n v="125.58193363370771"/>
    <x v="451"/>
    <n v="353.39378609841225"/>
    <x v="4"/>
    <x v="10"/>
    <x v="1"/>
  </r>
  <r>
    <x v="674"/>
    <s v="Product675"/>
    <n v="8"/>
    <x v="2"/>
    <x v="1"/>
    <n v="1.44071740272126E-2"/>
    <x v="674"/>
    <x v="2"/>
    <x v="0"/>
    <n v="22"/>
    <n v="314.02028995774566"/>
    <x v="521"/>
    <n v="2475.9691599379894"/>
    <x v="5"/>
    <x v="10"/>
    <x v="1"/>
  </r>
  <r>
    <x v="675"/>
    <s v="Product676"/>
    <n v="15"/>
    <x v="0"/>
    <x v="1"/>
    <n v="3.3139679933431435E-2"/>
    <x v="675"/>
    <x v="3"/>
    <x v="1"/>
    <n v="219"/>
    <n v="110.01313870182545"/>
    <x v="522"/>
    <n v="1595.5100774516213"/>
    <x v="6"/>
    <x v="10"/>
    <x v="1"/>
  </r>
  <r>
    <x v="676"/>
    <s v="Product677"/>
    <n v="7"/>
    <x v="0"/>
    <x v="0"/>
    <n v="6.5106039501946072E-2"/>
    <x v="676"/>
    <x v="4"/>
    <x v="2"/>
    <n v="233"/>
    <n v="235.38123845097917"/>
    <x v="523"/>
    <n v="1540.3954876966091"/>
    <x v="7"/>
    <x v="10"/>
    <x v="1"/>
  </r>
  <r>
    <x v="677"/>
    <s v="Product678"/>
    <n v="15"/>
    <x v="0"/>
    <x v="0"/>
    <n v="1.4427403932733618E-2"/>
    <x v="677"/>
    <x v="0"/>
    <x v="0"/>
    <n v="91"/>
    <n v="245.7171641991813"/>
    <x v="524"/>
    <n v="3632.5815512711079"/>
    <x v="8"/>
    <x v="10"/>
    <x v="1"/>
  </r>
  <r>
    <x v="678"/>
    <s v="Product679"/>
    <n v="11"/>
    <x v="1"/>
    <x v="0"/>
    <n v="2.0846387974025007E-2"/>
    <x v="678"/>
    <x v="1"/>
    <x v="3"/>
    <n v="69"/>
    <n v="123.26707558648241"/>
    <x v="525"/>
    <n v="1327.6714253482144"/>
    <x v="9"/>
    <x v="10"/>
    <x v="1"/>
  </r>
  <r>
    <x v="679"/>
    <s v="Product680"/>
    <n v="10"/>
    <x v="1"/>
    <x v="0"/>
    <n v="7.6024828945081668E-2"/>
    <x v="679"/>
    <x v="2"/>
    <x v="3"/>
    <n v="167"/>
    <n v="191.5032264180073"/>
    <x v="526"/>
    <n v="1769.4422638714705"/>
    <x v="10"/>
    <x v="10"/>
    <x v="1"/>
  </r>
  <r>
    <x v="680"/>
    <s v="Product681"/>
    <n v="6"/>
    <x v="1"/>
    <x v="1"/>
    <n v="4.8720688045848372E-2"/>
    <x v="680"/>
    <x v="3"/>
    <x v="2"/>
    <n v="144"/>
    <n v="167.76573474414596"/>
    <x v="296"/>
    <n v="957.55243630136329"/>
    <x v="11"/>
    <x v="10"/>
    <x v="1"/>
  </r>
  <r>
    <x v="681"/>
    <s v="Product682"/>
    <n v="2"/>
    <x v="0"/>
    <x v="0"/>
    <n v="2.4699394614241213E-2"/>
    <x v="681"/>
    <x v="4"/>
    <x v="3"/>
    <n v="144"/>
    <n v="250.76232916913503"/>
    <x v="280"/>
    <n v="489.13730289320063"/>
    <x v="12"/>
    <x v="10"/>
    <x v="1"/>
  </r>
  <r>
    <x v="682"/>
    <s v="Product683"/>
    <n v="8"/>
    <x v="2"/>
    <x v="0"/>
    <n v="3.3283941475294124E-3"/>
    <x v="682"/>
    <x v="0"/>
    <x v="0"/>
    <n v="163"/>
    <n v="271.06540145522052"/>
    <x v="527"/>
    <n v="2161.305511675354"/>
    <x v="13"/>
    <x v="10"/>
    <x v="1"/>
  </r>
  <r>
    <x v="683"/>
    <s v="Product684"/>
    <n v="10"/>
    <x v="2"/>
    <x v="0"/>
    <n v="7.8598617824652495E-2"/>
    <x v="683"/>
    <x v="1"/>
    <x v="0"/>
    <n v="99"/>
    <n v="268.40110314986896"/>
    <x v="424"/>
    <n v="2473.0514741967727"/>
    <x v="14"/>
    <x v="10"/>
    <x v="1"/>
  </r>
  <r>
    <x v="684"/>
    <s v="Product685"/>
    <n v="15"/>
    <x v="1"/>
    <x v="0"/>
    <n v="9.8322443325513154E-2"/>
    <x v="684"/>
    <x v="2"/>
    <x v="1"/>
    <n v="55"/>
    <n v="305.33714192811891"/>
    <x v="344"/>
    <n v="4129.7347214357587"/>
    <x v="15"/>
    <x v="10"/>
    <x v="1"/>
  </r>
  <r>
    <x v="685"/>
    <s v="Product686"/>
    <n v="2"/>
    <x v="1"/>
    <x v="0"/>
    <n v="5.9464545816041693E-2"/>
    <x v="685"/>
    <x v="3"/>
    <x v="0"/>
    <n v="122"/>
    <n v="96.823619940429055"/>
    <x v="528"/>
    <n v="182.1320947128128"/>
    <x v="16"/>
    <x v="10"/>
    <x v="1"/>
  </r>
  <r>
    <x v="686"/>
    <s v="Product687"/>
    <n v="9"/>
    <x v="1"/>
    <x v="1"/>
    <n v="1.1141216515534203E-2"/>
    <x v="686"/>
    <x v="4"/>
    <x v="1"/>
    <n v="35"/>
    <n v="260.3489748421963"/>
    <x v="114"/>
    <n v="2317.0353348949379"/>
    <x v="17"/>
    <x v="10"/>
    <x v="1"/>
  </r>
  <r>
    <x v="687"/>
    <s v="Product688"/>
    <n v="3"/>
    <x v="1"/>
    <x v="1"/>
    <n v="7.23019675509501E-2"/>
    <x v="687"/>
    <x v="0"/>
    <x v="2"/>
    <n v="219"/>
    <n v="100.02926112707735"/>
    <x v="529"/>
    <n v="278.39084620476569"/>
    <x v="18"/>
    <x v="10"/>
    <x v="1"/>
  </r>
  <r>
    <x v="688"/>
    <s v="Product689"/>
    <n v="3"/>
    <x v="0"/>
    <x v="0"/>
    <n v="5.1985931461399409E-3"/>
    <x v="688"/>
    <x v="1"/>
    <x v="0"/>
    <n v="21"/>
    <n v="120.55944398322603"/>
    <x v="482"/>
    <n v="359.79811345209714"/>
    <x v="19"/>
    <x v="10"/>
    <x v="1"/>
  </r>
  <r>
    <x v="689"/>
    <s v="Product690"/>
    <n v="13"/>
    <x v="1"/>
    <x v="0"/>
    <n v="6.2654294425686E-2"/>
    <x v="689"/>
    <x v="2"/>
    <x v="3"/>
    <n v="221"/>
    <n v="128.37056978159632"/>
    <x v="530"/>
    <n v="1564.2588299897923"/>
    <x v="20"/>
    <x v="10"/>
    <x v="1"/>
  </r>
  <r>
    <x v="690"/>
    <s v="Product691"/>
    <n v="2"/>
    <x v="2"/>
    <x v="0"/>
    <n v="8.3513962340903455E-2"/>
    <x v="690"/>
    <x v="3"/>
    <x v="3"/>
    <n v="182"/>
    <n v="149.69026666281474"/>
    <x v="531"/>
    <n v="274.37807873987327"/>
    <x v="21"/>
    <x v="10"/>
    <x v="1"/>
  </r>
  <r>
    <x v="691"/>
    <s v="Product692"/>
    <n v="4"/>
    <x v="0"/>
    <x v="0"/>
    <n v="6.3405190483489401E-2"/>
    <x v="691"/>
    <x v="4"/>
    <x v="2"/>
    <n v="42"/>
    <n v="168.38744358002748"/>
    <x v="322"/>
    <n v="630.84322257923213"/>
    <x v="22"/>
    <x v="10"/>
    <x v="1"/>
  </r>
  <r>
    <x v="692"/>
    <s v="Product693"/>
    <n v="5"/>
    <x v="0"/>
    <x v="1"/>
    <n v="6.2069206370903853E-4"/>
    <x v="692"/>
    <x v="0"/>
    <x v="3"/>
    <n v="62"/>
    <n v="220.52538974640598"/>
    <x v="532"/>
    <n v="1101.9425569357202"/>
    <x v="23"/>
    <x v="10"/>
    <x v="1"/>
  </r>
  <r>
    <x v="693"/>
    <s v="Product694"/>
    <n v="1"/>
    <x v="0"/>
    <x v="0"/>
    <n v="6.6686932207614916E-2"/>
    <x v="693"/>
    <x v="1"/>
    <x v="0"/>
    <n v="95"/>
    <n v="79.578670746537128"/>
    <x v="533"/>
    <n v="74.271813325290694"/>
    <x v="24"/>
    <x v="10"/>
    <x v="1"/>
  </r>
  <r>
    <x v="694"/>
    <s v="Product695"/>
    <n v="11"/>
    <x v="1"/>
    <x v="0"/>
    <n v="5.7222455815598351E-2"/>
    <x v="694"/>
    <x v="2"/>
    <x v="0"/>
    <n v="199"/>
    <n v="244.12376726798769"/>
    <x v="534"/>
    <n v="2531.6984636015363"/>
    <x v="25"/>
    <x v="10"/>
    <x v="1"/>
  </r>
  <r>
    <x v="695"/>
    <s v="Product696"/>
    <n v="2"/>
    <x v="1"/>
    <x v="0"/>
    <n v="7.2956349745552651E-3"/>
    <x v="695"/>
    <x v="3"/>
    <x v="1"/>
    <n v="192"/>
    <n v="275.25190576309791"/>
    <x v="425"/>
    <n v="546.4875366651994"/>
    <x v="26"/>
    <x v="10"/>
    <x v="1"/>
  </r>
  <r>
    <x v="696"/>
    <s v="Product697"/>
    <n v="1"/>
    <x v="1"/>
    <x v="0"/>
    <n v="7.0660117024421307E-2"/>
    <x v="696"/>
    <x v="0"/>
    <x v="0"/>
    <n v="141"/>
    <n v="184.64492765192529"/>
    <x v="535"/>
    <n v="171.59789545607444"/>
    <x v="27"/>
    <x v="10"/>
    <x v="1"/>
  </r>
  <r>
    <x v="697"/>
    <s v="Product698"/>
    <n v="4"/>
    <x v="0"/>
    <x v="0"/>
    <n v="8.1551766021441992E-3"/>
    <x v="697"/>
    <x v="1"/>
    <x v="1"/>
    <n v="174"/>
    <n v="90.164252457830344"/>
    <x v="499"/>
    <n v="357.71578822334573"/>
    <x v="28"/>
    <x v="10"/>
    <x v="1"/>
  </r>
  <r>
    <x v="698"/>
    <s v="Product699"/>
    <n v="1"/>
    <x v="2"/>
    <x v="1"/>
    <n v="8.9434932279869137E-2"/>
    <x v="698"/>
    <x v="2"/>
    <x v="2"/>
    <n v="158"/>
    <n v="121.88195220795721"/>
    <x v="221"/>
    <n v="110.98144806610031"/>
    <x v="29"/>
    <x v="10"/>
    <x v="1"/>
  </r>
  <r>
    <x v="699"/>
    <s v="Product700"/>
    <n v="10"/>
    <x v="2"/>
    <x v="1"/>
    <n v="7.7504447347390357E-2"/>
    <x v="699"/>
    <x v="3"/>
    <x v="0"/>
    <n v="136"/>
    <n v="89.273785217871264"/>
    <x v="536"/>
    <n v="823.54669831950525"/>
    <x v="0"/>
    <x v="11"/>
    <x v="1"/>
  </r>
  <r>
    <x v="700"/>
    <s v="Product701"/>
    <n v="5"/>
    <x v="1"/>
    <x v="0"/>
    <n v="4.6082431351533372E-2"/>
    <x v="700"/>
    <x v="4"/>
    <x v="3"/>
    <n v="152"/>
    <n v="239.48771182798163"/>
    <x v="414"/>
    <n v="1142.2576789406644"/>
    <x v="1"/>
    <x v="11"/>
    <x v="1"/>
  </r>
  <r>
    <x v="701"/>
    <s v="Product702"/>
    <n v="8"/>
    <x v="1"/>
    <x v="0"/>
    <n v="4.5563464697154457E-2"/>
    <x v="701"/>
    <x v="0"/>
    <x v="3"/>
    <n v="17"/>
    <n v="189.80314371021873"/>
    <x v="537"/>
    <n v="1449.240438978954"/>
    <x v="2"/>
    <x v="11"/>
    <x v="1"/>
  </r>
  <r>
    <x v="702"/>
    <s v="Product703"/>
    <n v="6"/>
    <x v="1"/>
    <x v="0"/>
    <n v="8.378944648383492E-2"/>
    <x v="702"/>
    <x v="1"/>
    <x v="2"/>
    <n v="156"/>
    <n v="59.304066107142837"/>
    <x v="130"/>
    <n v="326.01006740270753"/>
    <x v="3"/>
    <x v="11"/>
    <x v="1"/>
  </r>
  <r>
    <x v="703"/>
    <s v="Product704"/>
    <n v="2"/>
    <x v="1"/>
    <x v="0"/>
    <n v="3.2871931776380925E-2"/>
    <x v="703"/>
    <x v="2"/>
    <x v="3"/>
    <n v="91"/>
    <n v="160.54277575271888"/>
    <x v="34"/>
    <n v="310.53084916196934"/>
    <x v="4"/>
    <x v="11"/>
    <x v="1"/>
  </r>
  <r>
    <x v="704"/>
    <s v="Product705"/>
    <n v="15"/>
    <x v="0"/>
    <x v="1"/>
    <n v="9.8409984290278151E-3"/>
    <x v="704"/>
    <x v="3"/>
    <x v="0"/>
    <n v="146"/>
    <n v="75.212925346778377"/>
    <x v="55"/>
    <n v="1117.0913259989723"/>
    <x v="5"/>
    <x v="11"/>
    <x v="1"/>
  </r>
  <r>
    <x v="705"/>
    <s v="Product706"/>
    <n v="4"/>
    <x v="1"/>
    <x v="0"/>
    <n v="1.8048972958065779E-2"/>
    <x v="705"/>
    <x v="4"/>
    <x v="0"/>
    <n v="237"/>
    <n v="42.188238835637051"/>
    <x v="78"/>
    <n v="165.70713781497687"/>
    <x v="6"/>
    <x v="11"/>
    <x v="1"/>
  </r>
  <r>
    <x v="706"/>
    <s v="Product707"/>
    <n v="2"/>
    <x v="2"/>
    <x v="0"/>
    <n v="4.3702467994068434E-2"/>
    <x v="706"/>
    <x v="0"/>
    <x v="1"/>
    <n v="48"/>
    <n v="39.069903778901619"/>
    <x v="121"/>
    <n v="74.724905118945671"/>
    <x v="7"/>
    <x v="11"/>
    <x v="1"/>
  </r>
  <r>
    <x v="707"/>
    <s v="Product708"/>
    <n v="15"/>
    <x v="0"/>
    <x v="0"/>
    <n v="3.5678376376195808E-2"/>
    <x v="707"/>
    <x v="1"/>
    <x v="0"/>
    <n v="105"/>
    <n v="315.00242394295719"/>
    <x v="538"/>
    <n v="4556.4547335315956"/>
    <x v="8"/>
    <x v="11"/>
    <x v="1"/>
  </r>
  <r>
    <x v="708"/>
    <s v="Product709"/>
    <n v="6"/>
    <x v="0"/>
    <x v="0"/>
    <n v="8.7424090959281206E-2"/>
    <x v="708"/>
    <x v="2"/>
    <x v="1"/>
    <n v="162"/>
    <n v="150.68302653722469"/>
    <x v="149"/>
    <n v="825.05819951528747"/>
    <x v="9"/>
    <x v="11"/>
    <x v="1"/>
  </r>
  <r>
    <x v="709"/>
    <s v="Product710"/>
    <n v="2"/>
    <x v="0"/>
    <x v="0"/>
    <n v="9.7222735442327402E-2"/>
    <x v="709"/>
    <x v="3"/>
    <x v="2"/>
    <n v="173"/>
    <n v="176.67604884449207"/>
    <x v="539"/>
    <n v="318.9982401773766"/>
    <x v="10"/>
    <x v="11"/>
    <x v="1"/>
  </r>
  <r>
    <x v="710"/>
    <s v="Product711"/>
    <n v="3"/>
    <x v="1"/>
    <x v="1"/>
    <n v="3.8224346433409898E-2"/>
    <x v="710"/>
    <x v="4"/>
    <x v="0"/>
    <n v="223"/>
    <n v="179.75173489980398"/>
    <x v="540"/>
    <n v="518.64252693896231"/>
    <x v="11"/>
    <x v="11"/>
    <x v="1"/>
  </r>
  <r>
    <x v="711"/>
    <s v="Product712"/>
    <n v="12"/>
    <x v="1"/>
    <x v="1"/>
    <n v="2.6077885570079718E-2"/>
    <x v="711"/>
    <x v="0"/>
    <x v="3"/>
    <n v="103"/>
    <n v="287.50041264929143"/>
    <x v="541"/>
    <n v="3360.0361174424702"/>
    <x v="12"/>
    <x v="11"/>
    <x v="1"/>
  </r>
  <r>
    <x v="712"/>
    <s v="Product713"/>
    <n v="11"/>
    <x v="1"/>
    <x v="0"/>
    <n v="9.5860701566915646E-2"/>
    <x v="712"/>
    <x v="1"/>
    <x v="3"/>
    <n v="149"/>
    <n v="247.99660585488712"/>
    <x v="542"/>
    <n v="2466.4582495456616"/>
    <x v="13"/>
    <x v="11"/>
    <x v="1"/>
  </r>
  <r>
    <x v="713"/>
    <s v="Product714"/>
    <n v="15"/>
    <x v="0"/>
    <x v="0"/>
    <n v="1.4303582373721292E-2"/>
    <x v="713"/>
    <x v="2"/>
    <x v="2"/>
    <n v="206"/>
    <n v="145.0150816558471"/>
    <x v="543"/>
    <n v="2144.1126973492615"/>
    <x v="14"/>
    <x v="11"/>
    <x v="1"/>
  </r>
  <r>
    <x v="714"/>
    <s v="Product715"/>
    <n v="1"/>
    <x v="2"/>
    <x v="0"/>
    <n v="3.7952582686304775E-2"/>
    <x v="714"/>
    <x v="3"/>
    <x v="3"/>
    <n v="237"/>
    <n v="54.243798066157005"/>
    <x v="544"/>
    <n v="52.185105834831965"/>
    <x v="15"/>
    <x v="11"/>
    <x v="1"/>
  </r>
  <r>
    <x v="715"/>
    <s v="Product716"/>
    <n v="11"/>
    <x v="2"/>
    <x v="0"/>
    <n v="7.279889174695961E-2"/>
    <x v="715"/>
    <x v="4"/>
    <x v="0"/>
    <n v="54"/>
    <n v="112.20109946005692"/>
    <x v="282"/>
    <n v="1144.3628214323182"/>
    <x v="16"/>
    <x v="11"/>
    <x v="1"/>
  </r>
  <r>
    <x v="716"/>
    <s v="Product717"/>
    <n v="1"/>
    <x v="1"/>
    <x v="1"/>
    <n v="8.5631151629058003E-2"/>
    <x v="716"/>
    <x v="0"/>
    <x v="0"/>
    <n v="176"/>
    <n v="83.633013546107577"/>
    <x v="521"/>
    <n v="76.471422281945777"/>
    <x v="17"/>
    <x v="11"/>
    <x v="1"/>
  </r>
  <r>
    <x v="717"/>
    <s v="Product718"/>
    <n v="2"/>
    <x v="1"/>
    <x v="0"/>
    <n v="5.3294311588138056E-2"/>
    <x v="717"/>
    <x v="1"/>
    <x v="1"/>
    <n v="192"/>
    <n v="254.58529930117896"/>
    <x v="425"/>
    <n v="482.03470206892513"/>
    <x v="18"/>
    <x v="11"/>
    <x v="1"/>
  </r>
  <r>
    <x v="718"/>
    <s v="Product719"/>
    <n v="4"/>
    <x v="1"/>
    <x v="0"/>
    <n v="5.1961730427477294E-2"/>
    <x v="718"/>
    <x v="2"/>
    <x v="0"/>
    <n v="235"/>
    <n v="117.12448307386188"/>
    <x v="545"/>
    <n v="444.15396903168096"/>
    <x v="19"/>
    <x v="11"/>
    <x v="1"/>
  </r>
  <r>
    <x v="719"/>
    <s v="Product720"/>
    <n v="3"/>
    <x v="1"/>
    <x v="0"/>
    <n v="6.5811338271256792E-2"/>
    <x v="719"/>
    <x v="3"/>
    <x v="1"/>
    <n v="148"/>
    <n v="250.36748125463996"/>
    <x v="460"/>
    <n v="701.67138676100478"/>
    <x v="20"/>
    <x v="11"/>
    <x v="1"/>
  </r>
  <r>
    <x v="720"/>
    <s v="Product721"/>
    <n v="7"/>
    <x v="0"/>
    <x v="0"/>
    <n v="3.7167183384392677E-2"/>
    <x v="720"/>
    <x v="0"/>
    <x v="2"/>
    <n v="115"/>
    <n v="122.16678017141911"/>
    <x v="546"/>
    <n v="823.38329534515026"/>
    <x v="21"/>
    <x v="11"/>
    <x v="1"/>
  </r>
  <r>
    <x v="721"/>
    <s v="Product722"/>
    <n v="5"/>
    <x v="1"/>
    <x v="0"/>
    <n v="5.633183639050679E-2"/>
    <x v="721"/>
    <x v="1"/>
    <x v="0"/>
    <n v="79"/>
    <n v="292.42311688683992"/>
    <x v="547"/>
    <n v="1379.7519285478422"/>
    <x v="22"/>
    <x v="11"/>
    <x v="1"/>
  </r>
  <r>
    <x v="722"/>
    <s v="Product723"/>
    <n v="2"/>
    <x v="2"/>
    <x v="1"/>
    <n v="6.2833584506650428E-2"/>
    <x v="722"/>
    <x v="2"/>
    <x v="3"/>
    <n v="153"/>
    <n v="276.54459154413053"/>
    <x v="515"/>
    <n v="518.33660716297049"/>
    <x v="23"/>
    <x v="11"/>
    <x v="1"/>
  </r>
  <r>
    <x v="723"/>
    <s v="Product724"/>
    <n v="4"/>
    <x v="0"/>
    <x v="1"/>
    <n v="7.0877731027630939E-2"/>
    <x v="723"/>
    <x v="3"/>
    <x v="3"/>
    <n v="32"/>
    <n v="67.188400402024044"/>
    <x v="548"/>
    <n v="249.70495612061046"/>
    <x v="24"/>
    <x v="11"/>
    <x v="1"/>
  </r>
  <r>
    <x v="724"/>
    <s v="Product725"/>
    <n v="14"/>
    <x v="0"/>
    <x v="0"/>
    <n v="6.2161871288161231E-2"/>
    <x v="724"/>
    <x v="4"/>
    <x v="2"/>
    <n v="123"/>
    <n v="310.57123799377149"/>
    <x v="549"/>
    <n v="4077.7176814051695"/>
    <x v="25"/>
    <x v="11"/>
    <x v="1"/>
  </r>
  <r>
    <x v="725"/>
    <s v="Product726"/>
    <n v="13"/>
    <x v="0"/>
    <x v="0"/>
    <n v="3.8394566759339901E-2"/>
    <x v="725"/>
    <x v="0"/>
    <x v="3"/>
    <n v="195"/>
    <n v="27.134186996338848"/>
    <x v="550"/>
    <n v="339.20096134921755"/>
    <x v="26"/>
    <x v="11"/>
    <x v="1"/>
  </r>
  <r>
    <x v="726"/>
    <s v="Product727"/>
    <n v="6"/>
    <x v="1"/>
    <x v="0"/>
    <n v="1.5273698349903043E-2"/>
    <x v="726"/>
    <x v="1"/>
    <x v="0"/>
    <n v="226"/>
    <n v="96.602193493826675"/>
    <x v="551"/>
    <n v="570.76032438277798"/>
    <x v="27"/>
    <x v="11"/>
    <x v="1"/>
  </r>
  <r>
    <x v="727"/>
    <s v="Product728"/>
    <n v="9"/>
    <x v="1"/>
    <x v="0"/>
    <n v="2.0031490724234879E-2"/>
    <x v="727"/>
    <x v="2"/>
    <x v="0"/>
    <n v="243"/>
    <n v="219.0726454571174"/>
    <x v="552"/>
    <n v="1932.158644125386"/>
    <x v="28"/>
    <x v="11"/>
    <x v="1"/>
  </r>
  <r>
    <x v="728"/>
    <s v="Product729"/>
    <n v="13"/>
    <x v="1"/>
    <x v="1"/>
    <n v="8.9882817757053243E-2"/>
    <x v="728"/>
    <x v="3"/>
    <x v="1"/>
    <n v="133"/>
    <n v="149.47355503032395"/>
    <x v="553"/>
    <n v="1768.4998594124481"/>
    <x v="29"/>
    <x v="11"/>
    <x v="1"/>
  </r>
  <r>
    <x v="729"/>
    <s v="Product730"/>
    <n v="8"/>
    <x v="0"/>
    <x v="0"/>
    <n v="5.3734968935827701E-2"/>
    <x v="729"/>
    <x v="4"/>
    <x v="0"/>
    <n v="73"/>
    <n v="206.18096955978623"/>
    <x v="554"/>
    <n v="1560.8147325226582"/>
    <x v="30"/>
    <x v="11"/>
    <x v="1"/>
  </r>
  <r>
    <x v="730"/>
    <s v="Product731"/>
    <n v="5"/>
    <x v="2"/>
    <x v="0"/>
    <n v="6.8452123690658897E-3"/>
    <x v="730"/>
    <x v="0"/>
    <x v="1"/>
    <n v="75"/>
    <n v="118.70269799973615"/>
    <x v="555"/>
    <n v="589.45076411573427"/>
    <x v="0"/>
    <x v="0"/>
    <x v="2"/>
  </r>
  <r>
    <x v="731"/>
    <s v="Product732"/>
    <n v="11"/>
    <x v="2"/>
    <x v="0"/>
    <n v="7.0267639218513894E-2"/>
    <x v="731"/>
    <x v="1"/>
    <x v="2"/>
    <n v="82"/>
    <n v="249.58093349382514"/>
    <x v="556"/>
    <n v="2552.4781755358722"/>
    <x v="1"/>
    <x v="0"/>
    <x v="2"/>
  </r>
  <r>
    <x v="732"/>
    <s v="Product733"/>
    <n v="3"/>
    <x v="1"/>
    <x v="0"/>
    <n v="8.3655594436560898E-2"/>
    <x v="732"/>
    <x v="2"/>
    <x v="0"/>
    <n v="50"/>
    <n v="89.05712011722153"/>
    <x v="168"/>
    <n v="244.82098138502147"/>
    <x v="2"/>
    <x v="0"/>
    <x v="2"/>
  </r>
  <r>
    <x v="733"/>
    <s v="Product734"/>
    <n v="15"/>
    <x v="1"/>
    <x v="0"/>
    <n v="9.3446998214337967E-2"/>
    <x v="733"/>
    <x v="3"/>
    <x v="3"/>
    <n v="210"/>
    <n v="191.05837400343577"/>
    <x v="557"/>
    <n v="2598.068137036536"/>
    <x v="3"/>
    <x v="0"/>
    <x v="2"/>
  </r>
  <r>
    <x v="734"/>
    <s v="Product735"/>
    <n v="7"/>
    <x v="1"/>
    <x v="1"/>
    <n v="4.7199951559355417E-3"/>
    <x v="734"/>
    <x v="4"/>
    <x v="3"/>
    <n v="108"/>
    <n v="89.248278354683464"/>
    <x v="361"/>
    <n v="621.78918839221649"/>
    <x v="4"/>
    <x v="0"/>
    <x v="2"/>
  </r>
  <r>
    <x v="735"/>
    <s v="Product736"/>
    <n v="14"/>
    <x v="1"/>
    <x v="1"/>
    <n v="2.348505845754505E-2"/>
    <x v="735"/>
    <x v="0"/>
    <x v="2"/>
    <n v="232"/>
    <n v="221.62166124335468"/>
    <x v="558"/>
    <n v="3029.8360900303473"/>
    <x v="5"/>
    <x v="0"/>
    <x v="2"/>
  </r>
  <r>
    <x v="736"/>
    <s v="Product737"/>
    <n v="10"/>
    <x v="0"/>
    <x v="0"/>
    <n v="3.4997020997366894E-2"/>
    <x v="736"/>
    <x v="1"/>
    <x v="3"/>
    <n v="218"/>
    <n v="245.21740710935183"/>
    <x v="559"/>
    <n v="2366.3552836382596"/>
    <x v="6"/>
    <x v="0"/>
    <x v="2"/>
  </r>
  <r>
    <x v="737"/>
    <s v="Product738"/>
    <n v="3"/>
    <x v="1"/>
    <x v="0"/>
    <n v="8.594225577627157E-2"/>
    <x v="737"/>
    <x v="2"/>
    <x v="0"/>
    <n v="70"/>
    <n v="57.857708094876998"/>
    <x v="19"/>
    <n v="158.65585844147463"/>
    <x v="7"/>
    <x v="0"/>
    <x v="2"/>
  </r>
  <r>
    <x v="738"/>
    <s v="Product739"/>
    <n v="7"/>
    <x v="2"/>
    <x v="0"/>
    <n v="2.720138865019428E-4"/>
    <x v="738"/>
    <x v="3"/>
    <x v="0"/>
    <n v="107"/>
    <n v="252.96299814046992"/>
    <x v="63"/>
    <n v="1770.2593208454318"/>
    <x v="8"/>
    <x v="0"/>
    <x v="2"/>
  </r>
  <r>
    <x v="739"/>
    <s v="Product740"/>
    <n v="10"/>
    <x v="0"/>
    <x v="0"/>
    <n v="6.0158940109387299E-2"/>
    <x v="739"/>
    <x v="4"/>
    <x v="1"/>
    <n v="220"/>
    <n v="95.13022601996235"/>
    <x v="560"/>
    <n v="894.07292450234968"/>
    <x v="9"/>
    <x v="0"/>
    <x v="2"/>
  </r>
  <r>
    <x v="740"/>
    <s v="Product741"/>
    <n v="2"/>
    <x v="0"/>
    <x v="1"/>
    <n v="4.7859480912664634E-2"/>
    <x v="740"/>
    <x v="0"/>
    <x v="0"/>
    <n v="39"/>
    <n v="89.440386018914751"/>
    <x v="388"/>
    <n v="170.31963114284227"/>
    <x v="10"/>
    <x v="0"/>
    <x v="2"/>
  </r>
  <r>
    <x v="741"/>
    <s v="Product742"/>
    <n v="3"/>
    <x v="0"/>
    <x v="0"/>
    <n v="6.8171547566084345E-2"/>
    <x v="741"/>
    <x v="1"/>
    <x v="1"/>
    <n v="175"/>
    <n v="283.99119051612047"/>
    <x v="561"/>
    <n v="793.89321469050549"/>
    <x v="11"/>
    <x v="0"/>
    <x v="2"/>
  </r>
  <r>
    <x v="742"/>
    <s v="Product743"/>
    <n v="1"/>
    <x v="1"/>
    <x v="0"/>
    <n v="5.0833488477146686E-2"/>
    <x v="742"/>
    <x v="2"/>
    <x v="2"/>
    <n v="69"/>
    <n v="55.214326721830403"/>
    <x v="562"/>
    <n v="52.407589880642831"/>
    <x v="12"/>
    <x v="0"/>
    <x v="2"/>
  </r>
  <r>
    <x v="743"/>
    <s v="Product744"/>
    <n v="9"/>
    <x v="1"/>
    <x v="0"/>
    <n v="4.0887138980109074E-2"/>
    <x v="743"/>
    <x v="3"/>
    <x v="0"/>
    <n v="146"/>
    <n v="88.305090635591583"/>
    <x v="563"/>
    <n v="762.25093309910721"/>
    <x v="13"/>
    <x v="0"/>
    <x v="2"/>
  </r>
  <r>
    <x v="744"/>
    <s v="Product745"/>
    <n v="10"/>
    <x v="1"/>
    <x v="0"/>
    <n v="8.7675211314876319E-3"/>
    <x v="744"/>
    <x v="0"/>
    <x v="3"/>
    <n v="146"/>
    <n v="196.08041789071268"/>
    <x v="85"/>
    <n v="1943.6127868338492"/>
    <x v="14"/>
    <x v="0"/>
    <x v="2"/>
  </r>
  <r>
    <x v="745"/>
    <s v="Product746"/>
    <n v="15"/>
    <x v="0"/>
    <x v="0"/>
    <n v="5.0616665507392682E-2"/>
    <x v="745"/>
    <x v="1"/>
    <x v="3"/>
    <n v="104"/>
    <n v="173.11460648990243"/>
    <x v="91"/>
    <n v="2465.2818353813868"/>
    <x v="15"/>
    <x v="0"/>
    <x v="2"/>
  </r>
  <r>
    <x v="746"/>
    <s v="Product747"/>
    <n v="15"/>
    <x v="2"/>
    <x v="1"/>
    <n v="8.7100694927142341E-2"/>
    <x v="746"/>
    <x v="2"/>
    <x v="2"/>
    <n v="219"/>
    <n v="216.88584189595792"/>
    <x v="522"/>
    <n v="2969.9240152044249"/>
    <x v="16"/>
    <x v="0"/>
    <x v="2"/>
  </r>
  <r>
    <x v="747"/>
    <s v="Product748"/>
    <n v="5"/>
    <x v="2"/>
    <x v="1"/>
    <n v="5.3340270823863029E-2"/>
    <x v="747"/>
    <x v="3"/>
    <x v="3"/>
    <n v="110"/>
    <n v="209.35446354883146"/>
    <x v="272"/>
    <n v="990.93719882476114"/>
    <x v="17"/>
    <x v="0"/>
    <x v="2"/>
  </r>
  <r>
    <x v="748"/>
    <s v="Product749"/>
    <n v="13"/>
    <x v="1"/>
    <x v="0"/>
    <n v="9.8538714061613852E-2"/>
    <x v="748"/>
    <x v="4"/>
    <x v="0"/>
    <n v="39"/>
    <n v="122.95273611617534"/>
    <x v="564"/>
    <n v="1440.8827109160964"/>
    <x v="18"/>
    <x v="0"/>
    <x v="2"/>
  </r>
  <r>
    <x v="749"/>
    <s v="Product750"/>
    <n v="2"/>
    <x v="1"/>
    <x v="0"/>
    <n v="4.9050632596175439E-2"/>
    <x v="749"/>
    <x v="0"/>
    <x v="0"/>
    <n v="97"/>
    <n v="80.412829940187336"/>
    <x v="565"/>
    <n v="152.93705952554492"/>
    <x v="19"/>
    <x v="0"/>
    <x v="2"/>
  </r>
  <r>
    <x v="750"/>
    <s v="Product751"/>
    <n v="14"/>
    <x v="1"/>
    <x v="0"/>
    <n v="2.277999777136205E-2"/>
    <x v="750"/>
    <x v="1"/>
    <x v="1"/>
    <n v="89"/>
    <n v="245.54081388527473"/>
    <x v="566"/>
    <n v="3359.2635256906565"/>
    <x v="20"/>
    <x v="0"/>
    <x v="2"/>
  </r>
  <r>
    <x v="751"/>
    <s v="Product752"/>
    <n v="10"/>
    <x v="1"/>
    <x v="0"/>
    <n v="3.3899562324451758E-2"/>
    <x v="751"/>
    <x v="2"/>
    <x v="0"/>
    <n v="199"/>
    <n v="192.12285953602898"/>
    <x v="567"/>
    <n v="1856.0997868523546"/>
    <x v="21"/>
    <x v="0"/>
    <x v="2"/>
  </r>
  <r>
    <x v="752"/>
    <s v="Product753"/>
    <n v="15"/>
    <x v="0"/>
    <x v="1"/>
    <n v="8.1979624652467414E-2"/>
    <x v="752"/>
    <x v="3"/>
    <x v="1"/>
    <n v="156"/>
    <n v="281.12603162189629"/>
    <x v="191"/>
    <n v="3871.1913760424336"/>
    <x v="22"/>
    <x v="0"/>
    <x v="2"/>
  </r>
  <r>
    <x v="753"/>
    <s v="Product754"/>
    <n v="14"/>
    <x v="1"/>
    <x v="0"/>
    <n v="1.2219197808170979E-2"/>
    <x v="753"/>
    <x v="4"/>
    <x v="2"/>
    <n v="138"/>
    <n v="43.06613500125988"/>
    <x v="568"/>
    <n v="595.55861930384526"/>
    <x v="23"/>
    <x v="0"/>
    <x v="2"/>
  </r>
  <r>
    <x v="754"/>
    <s v="Product755"/>
    <n v="2"/>
    <x v="2"/>
    <x v="0"/>
    <n v="7.2684822347442737E-2"/>
    <x v="754"/>
    <x v="0"/>
    <x v="0"/>
    <n v="74"/>
    <n v="160.07616579169559"/>
    <x v="569"/>
    <n v="296.88211623813277"/>
    <x v="24"/>
    <x v="0"/>
    <x v="2"/>
  </r>
  <r>
    <x v="755"/>
    <s v="Product756"/>
    <n v="15"/>
    <x v="0"/>
    <x v="0"/>
    <n v="2.0705126514414664E-2"/>
    <x v="755"/>
    <x v="1"/>
    <x v="3"/>
    <n v="101"/>
    <n v="257.28686010330705"/>
    <x v="570"/>
    <n v="3779.3955467155733"/>
    <x v="25"/>
    <x v="0"/>
    <x v="2"/>
  </r>
  <r>
    <x v="756"/>
    <s v="Product757"/>
    <n v="10"/>
    <x v="0"/>
    <x v="0"/>
    <n v="5.232890903146975E-2"/>
    <x v="756"/>
    <x v="2"/>
    <x v="3"/>
    <n v="137"/>
    <n v="195.99221232472127"/>
    <x v="571"/>
    <n v="1857.3615367510442"/>
    <x v="26"/>
    <x v="0"/>
    <x v="2"/>
  </r>
  <r>
    <x v="757"/>
    <s v="Product758"/>
    <n v="12"/>
    <x v="0"/>
    <x v="0"/>
    <n v="2.4848126459806177E-2"/>
    <x v="757"/>
    <x v="3"/>
    <x v="2"/>
    <n v="50"/>
    <n v="227.40524873829546"/>
    <x v="321"/>
    <n v="2661.0558523202717"/>
    <x v="27"/>
    <x v="0"/>
    <x v="2"/>
  </r>
  <r>
    <x v="758"/>
    <s v="Product759"/>
    <n v="10"/>
    <x v="1"/>
    <x v="1"/>
    <n v="6.8521854278821612E-2"/>
    <x v="758"/>
    <x v="4"/>
    <x v="3"/>
    <n v="9"/>
    <n v="231.22011702595248"/>
    <x v="572"/>
    <n v="2153.7648586076807"/>
    <x v="28"/>
    <x v="0"/>
    <x v="2"/>
  </r>
  <r>
    <x v="759"/>
    <s v="Product760"/>
    <n v="10"/>
    <x v="1"/>
    <x v="1"/>
    <n v="6.2124231938849916E-2"/>
    <x v="759"/>
    <x v="0"/>
    <x v="0"/>
    <n v="44"/>
    <n v="75.369082949872649"/>
    <x v="432"/>
    <n v="706.8683655967634"/>
    <x v="29"/>
    <x v="0"/>
    <x v="2"/>
  </r>
  <r>
    <x v="760"/>
    <s v="Product761"/>
    <n v="6"/>
    <x v="1"/>
    <x v="0"/>
    <n v="5.5701622010646636E-2"/>
    <x v="760"/>
    <x v="1"/>
    <x v="0"/>
    <n v="84"/>
    <n v="173.14087739906918"/>
    <x v="410"/>
    <n v="980.97989814956713"/>
    <x v="30"/>
    <x v="0"/>
    <x v="2"/>
  </r>
  <r>
    <x v="761"/>
    <s v="Product762"/>
    <n v="9"/>
    <x v="0"/>
    <x v="0"/>
    <n v="6.9281372162606145E-2"/>
    <x v="761"/>
    <x v="2"/>
    <x v="1"/>
    <n v="245"/>
    <n v="171.33166020472495"/>
    <x v="573"/>
    <n v="1435.1541092175983"/>
    <x v="0"/>
    <x v="1"/>
    <x v="2"/>
  </r>
  <r>
    <x v="762"/>
    <s v="Product763"/>
    <n v="11"/>
    <x v="2"/>
    <x v="0"/>
    <n v="5.6617341818877891E-2"/>
    <x v="762"/>
    <x v="3"/>
    <x v="0"/>
    <n v="46"/>
    <n v="297.16021238733862"/>
    <x v="68"/>
    <n v="3083.6937017439773"/>
    <x v="1"/>
    <x v="1"/>
    <x v="2"/>
  </r>
  <r>
    <x v="763"/>
    <s v="Product764"/>
    <n v="6"/>
    <x v="2"/>
    <x v="0"/>
    <n v="5.4192535730320374E-2"/>
    <x v="763"/>
    <x v="4"/>
    <x v="1"/>
    <n v="107"/>
    <n v="241.82859658777309"/>
    <x v="574"/>
    <n v="1372.339750359462"/>
    <x v="2"/>
    <x v="1"/>
    <x v="2"/>
  </r>
  <r>
    <x v="764"/>
    <s v="Product765"/>
    <n v="5"/>
    <x v="1"/>
    <x v="1"/>
    <n v="7.1512820255697279E-3"/>
    <x v="764"/>
    <x v="0"/>
    <x v="2"/>
    <n v="205"/>
    <n v="120.34936483085481"/>
    <x v="216"/>
    <n v="597.44356290675591"/>
    <x v="3"/>
    <x v="1"/>
    <x v="2"/>
  </r>
  <r>
    <x v="765"/>
    <s v="Product766"/>
    <n v="3"/>
    <x v="1"/>
    <x v="0"/>
    <n v="3.415604783623705E-3"/>
    <x v="765"/>
    <x v="1"/>
    <x v="0"/>
    <n v="169"/>
    <n v="154.6742472976122"/>
    <x v="564"/>
    <n v="462.43782359591728"/>
    <x v="4"/>
    <x v="1"/>
    <x v="2"/>
  </r>
  <r>
    <x v="766"/>
    <s v="Product767"/>
    <n v="9"/>
    <x v="1"/>
    <x v="0"/>
    <n v="1.560215301203919E-2"/>
    <x v="766"/>
    <x v="2"/>
    <x v="3"/>
    <n v="161"/>
    <n v="204.42995259778903"/>
    <x v="575"/>
    <n v="1811.1636467740298"/>
    <x v="5"/>
    <x v="1"/>
    <x v="2"/>
  </r>
  <r>
    <x v="767"/>
    <s v="Product768"/>
    <n v="5"/>
    <x v="1"/>
    <x v="0"/>
    <n v="8.2827660188952212E-2"/>
    <x v="767"/>
    <x v="3"/>
    <x v="3"/>
    <n v="155"/>
    <n v="286.88835935485508"/>
    <x v="576"/>
    <n v="1315.6303390702258"/>
    <x v="6"/>
    <x v="1"/>
    <x v="2"/>
  </r>
  <r>
    <x v="768"/>
    <s v="Product769"/>
    <n v="15"/>
    <x v="0"/>
    <x v="0"/>
    <n v="1.4312671914074416E-2"/>
    <x v="768"/>
    <x v="0"/>
    <x v="2"/>
    <n v="50"/>
    <n v="97.454865285592703"/>
    <x v="59"/>
    <n v="1440.9003865849456"/>
    <x v="7"/>
    <x v="1"/>
    <x v="2"/>
  </r>
  <r>
    <x v="769"/>
    <s v="Product770"/>
    <n v="4"/>
    <x v="1"/>
    <x v="0"/>
    <n v="8.6220727984119783E-2"/>
    <x v="769"/>
    <x v="1"/>
    <x v="3"/>
    <n v="214"/>
    <n v="302.72991879135702"/>
    <x v="500"/>
    <n v="1106.513299242371"/>
    <x v="8"/>
    <x v="1"/>
    <x v="2"/>
  </r>
  <r>
    <x v="770"/>
    <s v="Product771"/>
    <n v="2"/>
    <x v="2"/>
    <x v="1"/>
    <n v="7.0784125617033997E-2"/>
    <x v="770"/>
    <x v="2"/>
    <x v="0"/>
    <n v="249"/>
    <n v="260.92390753312304"/>
    <x v="111"/>
    <n v="484.90927377162222"/>
    <x v="9"/>
    <x v="1"/>
    <x v="2"/>
  </r>
  <r>
    <x v="771"/>
    <s v="Product772"/>
    <n v="14"/>
    <x v="0"/>
    <x v="1"/>
    <n v="2.0252761560976551E-2"/>
    <x v="771"/>
    <x v="3"/>
    <x v="0"/>
    <n v="224"/>
    <n v="83.15258309546347"/>
    <x v="224"/>
    <n v="1140.5591911959245"/>
    <x v="10"/>
    <x v="1"/>
    <x v="2"/>
  </r>
  <r>
    <x v="772"/>
    <s v="Product773"/>
    <n v="8"/>
    <x v="0"/>
    <x v="0"/>
    <n v="6.882685830099515E-2"/>
    <x v="772"/>
    <x v="4"/>
    <x v="1"/>
    <n v="29"/>
    <n v="76.784675683279573"/>
    <x v="313"/>
    <n v="571.99862152270896"/>
    <x v="11"/>
    <x v="1"/>
    <x v="2"/>
  </r>
  <r>
    <x v="773"/>
    <s v="Product774"/>
    <n v="12"/>
    <x v="0"/>
    <x v="0"/>
    <n v="1.2088596818477626E-2"/>
    <x v="773"/>
    <x v="0"/>
    <x v="0"/>
    <n v="246"/>
    <n v="152.70742927858359"/>
    <x v="577"/>
    <n v="1810.3369288181832"/>
    <x v="12"/>
    <x v="1"/>
    <x v="2"/>
  </r>
  <r>
    <x v="774"/>
    <s v="Product775"/>
    <n v="15"/>
    <x v="1"/>
    <x v="0"/>
    <n v="7.1479250079415621E-2"/>
    <x v="774"/>
    <x v="1"/>
    <x v="1"/>
    <n v="210"/>
    <n v="147.49416497535458"/>
    <x v="557"/>
    <n v="2054.2708900773996"/>
    <x v="13"/>
    <x v="1"/>
    <x v="2"/>
  </r>
  <r>
    <x v="775"/>
    <s v="Product776"/>
    <n v="6"/>
    <x v="1"/>
    <x v="0"/>
    <n v="2.6594419502953017E-2"/>
    <x v="775"/>
    <x v="2"/>
    <x v="2"/>
    <n v="202"/>
    <n v="282.58542057315663"/>
    <x v="70"/>
    <n v="1650.4213521180941"/>
    <x v="14"/>
    <x v="1"/>
    <x v="2"/>
  </r>
  <r>
    <x v="776"/>
    <s v="Product777"/>
    <n v="7"/>
    <x v="1"/>
    <x v="1"/>
    <n v="6.418745781115541E-2"/>
    <x v="776"/>
    <x v="3"/>
    <x v="0"/>
    <n v="247"/>
    <n v="187.70005526366896"/>
    <x v="553"/>
    <n v="1229.5644611969647"/>
    <x v="15"/>
    <x v="1"/>
    <x v="2"/>
  </r>
  <r>
    <x v="777"/>
    <s v="Product778"/>
    <n v="4"/>
    <x v="0"/>
    <x v="0"/>
    <n v="5.602564012905336E-2"/>
    <x v="777"/>
    <x v="4"/>
    <x v="3"/>
    <n v="109"/>
    <n v="205.5099647069442"/>
    <x v="343"/>
    <n v="775.98454952535405"/>
    <x v="16"/>
    <x v="1"/>
    <x v="2"/>
  </r>
  <r>
    <x v="778"/>
    <s v="Product779"/>
    <n v="12"/>
    <x v="2"/>
    <x v="0"/>
    <n v="8.4061794798482137E-2"/>
    <x v="778"/>
    <x v="0"/>
    <x v="3"/>
    <n v="160"/>
    <n v="297.19303246666738"/>
    <x v="578"/>
    <n v="3266.5254330709895"/>
    <x v="17"/>
    <x v="1"/>
    <x v="2"/>
  </r>
  <r>
    <x v="779"/>
    <s v="Product780"/>
    <n v="14"/>
    <x v="2"/>
    <x v="0"/>
    <n v="4.0560201398395751E-2"/>
    <x v="779"/>
    <x v="1"/>
    <x v="2"/>
    <n v="63"/>
    <n v="94.947491562139604"/>
    <x v="579"/>
    <n v="1275.3496305494943"/>
    <x v="18"/>
    <x v="1"/>
    <x v="2"/>
  </r>
  <r>
    <x v="780"/>
    <s v="Product781"/>
    <n v="13"/>
    <x v="1"/>
    <x v="0"/>
    <n v="8.2840776842235016E-3"/>
    <x v="780"/>
    <x v="2"/>
    <x v="3"/>
    <n v="244"/>
    <n v="179.19928201389396"/>
    <x v="580"/>
    <n v="2310.2921561295393"/>
    <x v="19"/>
    <x v="1"/>
    <x v="2"/>
  </r>
  <r>
    <x v="781"/>
    <s v="Product782"/>
    <n v="13"/>
    <x v="1"/>
    <x v="0"/>
    <n v="8.7542961832331331E-2"/>
    <x v="781"/>
    <x v="3"/>
    <x v="0"/>
    <n v="220"/>
    <n v="282.07973690053996"/>
    <x v="581"/>
    <n v="3346.0133363719651"/>
    <x v="20"/>
    <x v="1"/>
    <x v="2"/>
  </r>
  <r>
    <x v="782"/>
    <s v="Product783"/>
    <n v="11"/>
    <x v="1"/>
    <x v="1"/>
    <n v="7.8450474626257025E-2"/>
    <x v="782"/>
    <x v="4"/>
    <x v="0"/>
    <n v="98"/>
    <n v="32.976284425118799"/>
    <x v="582"/>
    <n v="334.2820718661356"/>
    <x v="21"/>
    <x v="1"/>
    <x v="2"/>
  </r>
  <r>
    <x v="783"/>
    <s v="Product784"/>
    <n v="10"/>
    <x v="1"/>
    <x v="1"/>
    <n v="5.8034890037616485E-2"/>
    <x v="783"/>
    <x v="0"/>
    <x v="1"/>
    <n v="247"/>
    <n v="119.13216844723937"/>
    <x v="583"/>
    <n v="1122.1834615146101"/>
    <x v="22"/>
    <x v="1"/>
    <x v="2"/>
  </r>
  <r>
    <x v="784"/>
    <s v="Product785"/>
    <n v="5"/>
    <x v="0"/>
    <x v="0"/>
    <n v="4.343185970917271E-2"/>
    <x v="784"/>
    <x v="1"/>
    <x v="0"/>
    <n v="19"/>
    <n v="256.25087836353049"/>
    <x v="533"/>
    <n v="1225.6071308204669"/>
    <x v="23"/>
    <x v="1"/>
    <x v="2"/>
  </r>
  <r>
    <x v="785"/>
    <s v="Product786"/>
    <n v="10"/>
    <x v="1"/>
    <x v="0"/>
    <n v="4.40654809923009E-3"/>
    <x v="785"/>
    <x v="2"/>
    <x v="1"/>
    <n v="46"/>
    <n v="25.581177062021268"/>
    <x v="584"/>
    <n v="254.68452374862548"/>
    <x v="24"/>
    <x v="1"/>
    <x v="2"/>
  </r>
  <r>
    <x v="786"/>
    <s v="Product787"/>
    <n v="11"/>
    <x v="2"/>
    <x v="0"/>
    <n v="4.4785861426068468E-2"/>
    <x v="786"/>
    <x v="3"/>
    <x v="2"/>
    <n v="143"/>
    <n v="207.20918161478102"/>
    <x v="585"/>
    <n v="2177.2205391284961"/>
    <x v="25"/>
    <x v="1"/>
    <x v="2"/>
  </r>
  <r>
    <x v="787"/>
    <s v="Product788"/>
    <n v="14"/>
    <x v="0"/>
    <x v="0"/>
    <n v="1.2321688914929962E-2"/>
    <x v="787"/>
    <x v="4"/>
    <x v="0"/>
    <n v="187"/>
    <n v="171.73752914057266"/>
    <x v="586"/>
    <n v="2374.7000582407732"/>
    <x v="26"/>
    <x v="1"/>
    <x v="2"/>
  </r>
  <r>
    <x v="788"/>
    <s v="Product789"/>
    <n v="12"/>
    <x v="0"/>
    <x v="1"/>
    <n v="8.1885814906315663E-2"/>
    <x v="788"/>
    <x v="0"/>
    <x v="3"/>
    <n v="100"/>
    <n v="92.874155227253382"/>
    <x v="257"/>
    <n v="1023.2289521128091"/>
    <x v="27"/>
    <x v="1"/>
    <x v="2"/>
  </r>
  <r>
    <x v="789"/>
    <s v="Product790"/>
    <n v="4"/>
    <x v="0"/>
    <x v="0"/>
    <n v="6.1931834162745308E-2"/>
    <x v="789"/>
    <x v="1"/>
    <x v="3"/>
    <n v="226"/>
    <n v="23.533826968764224"/>
    <x v="122"/>
    <n v="88.305335598879907"/>
    <x v="0"/>
    <x v="2"/>
    <x v="2"/>
  </r>
  <r>
    <x v="790"/>
    <s v="Product791"/>
    <n v="14"/>
    <x v="1"/>
    <x v="0"/>
    <n v="7.7107056210809724E-2"/>
    <x v="790"/>
    <x v="2"/>
    <x v="2"/>
    <n v="55"/>
    <n v="104.52765538966673"/>
    <x v="30"/>
    <n v="1350.5496982593218"/>
    <x v="1"/>
    <x v="2"/>
    <x v="2"/>
  </r>
  <r>
    <x v="791"/>
    <s v="Product792"/>
    <n v="6"/>
    <x v="1"/>
    <x v="0"/>
    <n v="2.0889008546298951E-2"/>
    <x v="791"/>
    <x v="3"/>
    <x v="3"/>
    <n v="210"/>
    <n v="281.97053330016126"/>
    <x v="65"/>
    <n v="1656.4826905214984"/>
    <x v="2"/>
    <x v="2"/>
    <x v="2"/>
  </r>
  <r>
    <x v="792"/>
    <s v="Product793"/>
    <n v="4"/>
    <x v="1"/>
    <x v="0"/>
    <n v="7.683070002010986E-2"/>
    <x v="792"/>
    <x v="0"/>
    <x v="0"/>
    <n v="33"/>
    <n v="290.30020181144897"/>
    <x v="44"/>
    <n v="1071.9849363611847"/>
    <x v="3"/>
    <x v="2"/>
    <x v="2"/>
  </r>
  <r>
    <x v="793"/>
    <s v="Product794"/>
    <n v="15"/>
    <x v="0"/>
    <x v="0"/>
    <n v="5.3562301921995265E-2"/>
    <x v="793"/>
    <x v="1"/>
    <x v="0"/>
    <n v="157"/>
    <n v="209.08889438834001"/>
    <x v="316"/>
    <n v="2968.3441784786332"/>
    <x v="4"/>
    <x v="2"/>
    <x v="2"/>
  </r>
  <r>
    <x v="794"/>
    <s v="Product795"/>
    <n v="3"/>
    <x v="2"/>
    <x v="1"/>
    <n v="9.1133020537700008E-3"/>
    <x v="794"/>
    <x v="2"/>
    <x v="1"/>
    <n v="194"/>
    <n v="82.940477282461188"/>
    <x v="587"/>
    <n v="246.55384698150681"/>
    <x v="5"/>
    <x v="2"/>
    <x v="2"/>
  </r>
  <r>
    <x v="795"/>
    <s v="Product796"/>
    <n v="2"/>
    <x v="2"/>
    <x v="1"/>
    <n v="3.2249590286026697E-2"/>
    <x v="795"/>
    <x v="3"/>
    <x v="0"/>
    <n v="47"/>
    <n v="167.60418941507498"/>
    <x v="588"/>
    <n v="324.39804595243442"/>
    <x v="6"/>
    <x v="2"/>
    <x v="2"/>
  </r>
  <r>
    <x v="796"/>
    <s v="Product797"/>
    <n v="8"/>
    <x v="1"/>
    <x v="0"/>
    <n v="8.9664763665028568E-2"/>
    <x v="796"/>
    <x v="4"/>
    <x v="1"/>
    <n v="225"/>
    <n v="76.866373611541874"/>
    <x v="389"/>
    <n v="559.79334710300145"/>
    <x v="7"/>
    <x v="2"/>
    <x v="2"/>
  </r>
  <r>
    <x v="797"/>
    <s v="Product798"/>
    <n v="14"/>
    <x v="1"/>
    <x v="0"/>
    <n v="2.6834674541989425E-2"/>
    <x v="797"/>
    <x v="0"/>
    <x v="2"/>
    <n v="5"/>
    <n v="233.40819996086788"/>
    <x v="219"/>
    <n v="3180.0267363128096"/>
    <x v="8"/>
    <x v="2"/>
    <x v="2"/>
  </r>
  <r>
    <x v="798"/>
    <s v="Product799"/>
    <n v="3"/>
    <x v="1"/>
    <x v="0"/>
    <n v="1.040115199258952E-2"/>
    <x v="798"/>
    <x v="1"/>
    <x v="0"/>
    <n v="148"/>
    <n v="310.68875875484031"/>
    <x v="460"/>
    <n v="922.37171325792667"/>
    <x v="9"/>
    <x v="2"/>
    <x v="2"/>
  </r>
  <r>
    <x v="799"/>
    <s v="Product800"/>
    <n v="11"/>
    <x v="1"/>
    <x v="0"/>
    <n v="2.456998818416576E-2"/>
    <x v="799"/>
    <x v="2"/>
    <x v="3"/>
    <n v="68"/>
    <n v="66.548908111195331"/>
    <x v="589"/>
    <n v="714.05182447757545"/>
    <x v="10"/>
    <x v="2"/>
    <x v="2"/>
  </r>
  <r>
    <x v="800"/>
    <s v="Product801"/>
    <n v="10"/>
    <x v="0"/>
    <x v="1"/>
    <n v="4.6818394744561578E-2"/>
    <x v="800"/>
    <x v="3"/>
    <x v="3"/>
    <n v="20"/>
    <n v="112.90853880656117"/>
    <x v="155"/>
    <n v="1076.2234226668393"/>
    <x v="11"/>
    <x v="2"/>
    <x v="2"/>
  </r>
  <r>
    <x v="801"/>
    <s v="Product802"/>
    <n v="14"/>
    <x v="1"/>
    <x v="0"/>
    <n v="2.9125052964171751E-2"/>
    <x v="801"/>
    <x v="4"/>
    <x v="2"/>
    <n v="158"/>
    <n v="176.30154984482419"/>
    <x v="590"/>
    <n v="2396.3346101509937"/>
    <x v="12"/>
    <x v="2"/>
    <x v="2"/>
  </r>
  <r>
    <x v="802"/>
    <s v="Product803"/>
    <n v="14"/>
    <x v="2"/>
    <x v="0"/>
    <n v="4.7710904553238648E-2"/>
    <x v="802"/>
    <x v="0"/>
    <x v="3"/>
    <n v="111"/>
    <n v="78.710857031768867"/>
    <x v="591"/>
    <n v="1049.3768718247154"/>
    <x v="13"/>
    <x v="2"/>
    <x v="2"/>
  </r>
  <r>
    <x v="803"/>
    <s v="Product804"/>
    <n v="4"/>
    <x v="0"/>
    <x v="0"/>
    <n v="3.8299355452633577E-2"/>
    <x v="803"/>
    <x v="1"/>
    <x v="0"/>
    <n v="169"/>
    <n v="107.04126000053802"/>
    <x v="382"/>
    <n v="411.76659494271854"/>
    <x v="14"/>
    <x v="2"/>
    <x v="2"/>
  </r>
  <r>
    <x v="804"/>
    <s v="Product805"/>
    <n v="12"/>
    <x v="0"/>
    <x v="0"/>
    <n v="1.5606761397200209E-2"/>
    <x v="804"/>
    <x v="2"/>
    <x v="0"/>
    <n v="219"/>
    <n v="131.83580988908147"/>
    <x v="592"/>
    <n v="1557.3393583264312"/>
    <x v="15"/>
    <x v="2"/>
    <x v="2"/>
  </r>
  <r>
    <x v="805"/>
    <s v="Product806"/>
    <n v="5"/>
    <x v="0"/>
    <x v="0"/>
    <n v="5.4611206248324953E-2"/>
    <x v="805"/>
    <x v="3"/>
    <x v="1"/>
    <n v="150"/>
    <n v="30.881435196269251"/>
    <x v="59"/>
    <n v="145.97481384760755"/>
    <x v="16"/>
    <x v="2"/>
    <x v="2"/>
  </r>
  <r>
    <x v="806"/>
    <s v="Product807"/>
    <n v="3"/>
    <x v="1"/>
    <x v="1"/>
    <n v="9.2302973797436669E-2"/>
    <x v="806"/>
    <x v="4"/>
    <x v="0"/>
    <n v="64"/>
    <n v="311.39317307967315"/>
    <x v="593"/>
    <n v="847.95197155259825"/>
    <x v="17"/>
    <x v="2"/>
    <x v="2"/>
  </r>
  <r>
    <x v="807"/>
    <s v="Product808"/>
    <n v="15"/>
    <x v="1"/>
    <x v="1"/>
    <n v="3.2176608637075353E-2"/>
    <x v="807"/>
    <x v="0"/>
    <x v="1"/>
    <n v="75"/>
    <n v="249.59711004695066"/>
    <x v="594"/>
    <n v="3623.4888228003733"/>
    <x v="18"/>
    <x v="2"/>
    <x v="2"/>
  </r>
  <r>
    <x v="808"/>
    <s v="Product809"/>
    <n v="2"/>
    <x v="1"/>
    <x v="0"/>
    <n v="6.2770040682502873E-2"/>
    <x v="808"/>
    <x v="1"/>
    <x v="2"/>
    <n v="23"/>
    <n v="252.89016561950993"/>
    <x v="595"/>
    <n v="474.03247927073676"/>
    <x v="19"/>
    <x v="2"/>
    <x v="2"/>
  </r>
  <r>
    <x v="809"/>
    <s v="Product810"/>
    <n v="5"/>
    <x v="0"/>
    <x v="0"/>
    <n v="7.373268830205347E-2"/>
    <x v="809"/>
    <x v="2"/>
    <x v="0"/>
    <n v="25"/>
    <n v="160.5925211519428"/>
    <x v="596"/>
    <n v="743.75801423102837"/>
    <x v="20"/>
    <x v="2"/>
    <x v="2"/>
  </r>
  <r>
    <x v="810"/>
    <s v="Product811"/>
    <n v="1"/>
    <x v="2"/>
    <x v="0"/>
    <n v="7.0664247575324995E-2"/>
    <x v="810"/>
    <x v="3"/>
    <x v="3"/>
    <n v="153"/>
    <n v="126.4072877735489"/>
    <x v="597"/>
    <n v="117.47481189499349"/>
    <x v="21"/>
    <x v="2"/>
    <x v="2"/>
  </r>
  <r>
    <x v="811"/>
    <s v="Product812"/>
    <n v="4"/>
    <x v="2"/>
    <x v="0"/>
    <n v="3.6224306693050101E-4"/>
    <x v="811"/>
    <x v="4"/>
    <x v="3"/>
    <n v="70"/>
    <n v="224.92338039952233"/>
    <x v="598"/>
    <n v="899.36761385752811"/>
    <x v="22"/>
    <x v="2"/>
    <x v="2"/>
  </r>
  <r>
    <x v="812"/>
    <s v="Product813"/>
    <n v="1"/>
    <x v="1"/>
    <x v="1"/>
    <n v="3.7830267175924331E-2"/>
    <x v="812"/>
    <x v="0"/>
    <x v="2"/>
    <n v="235"/>
    <n v="232.0956053756999"/>
    <x v="99"/>
    <n v="223.31536661397928"/>
    <x v="23"/>
    <x v="2"/>
    <x v="2"/>
  </r>
  <r>
    <x v="813"/>
    <s v="Product814"/>
    <n v="13"/>
    <x v="1"/>
    <x v="0"/>
    <n v="3.2497493259990427E-2"/>
    <x v="813"/>
    <x v="1"/>
    <x v="3"/>
    <n v="153"/>
    <n v="59.201179786396253"/>
    <x v="599"/>
    <n v="744.60476798895672"/>
    <x v="24"/>
    <x v="2"/>
    <x v="2"/>
  </r>
  <r>
    <x v="814"/>
    <s v="Product815"/>
    <n v="10"/>
    <x v="1"/>
    <x v="0"/>
    <n v="3.50996588954453E-2"/>
    <x v="814"/>
    <x v="2"/>
    <x v="0"/>
    <n v="202"/>
    <n v="117.26870508743997"/>
    <x v="600"/>
    <n v="1131.5261353976025"/>
    <x v="25"/>
    <x v="2"/>
    <x v="2"/>
  </r>
  <r>
    <x v="815"/>
    <s v="Product816"/>
    <n v="9"/>
    <x v="1"/>
    <x v="0"/>
    <n v="5.2659612565094886E-3"/>
    <x v="815"/>
    <x v="3"/>
    <x v="0"/>
    <n v="150"/>
    <n v="245.45995098195445"/>
    <x v="601"/>
    <n v="2197.5063155105286"/>
    <x v="26"/>
    <x v="2"/>
    <x v="2"/>
  </r>
  <r>
    <x v="816"/>
    <s v="Product817"/>
    <n v="5"/>
    <x v="0"/>
    <x v="0"/>
    <n v="6.0105512767333891E-3"/>
    <x v="816"/>
    <x v="0"/>
    <x v="1"/>
    <n v="195"/>
    <n v="78.532200123025746"/>
    <x v="406"/>
    <n v="390.30089153655803"/>
    <x v="27"/>
    <x v="2"/>
    <x v="2"/>
  </r>
  <r>
    <x v="817"/>
    <s v="Product818"/>
    <n v="14"/>
    <x v="1"/>
    <x v="0"/>
    <n v="3.6271717178941947E-2"/>
    <x v="817"/>
    <x v="1"/>
    <x v="0"/>
    <n v="121"/>
    <n v="256.59839106214361"/>
    <x v="602"/>
    <n v="3462.075775101524"/>
    <x v="28"/>
    <x v="2"/>
    <x v="2"/>
  </r>
  <r>
    <x v="818"/>
    <s v="Product819"/>
    <n v="1"/>
    <x v="2"/>
    <x v="1"/>
    <n v="1.8614207940995775E-2"/>
    <x v="818"/>
    <x v="2"/>
    <x v="1"/>
    <n v="193"/>
    <n v="51.281523289996386"/>
    <x v="603"/>
    <n v="50.326958351945379"/>
    <x v="29"/>
    <x v="2"/>
    <x v="2"/>
  </r>
  <r>
    <x v="819"/>
    <s v="Product820"/>
    <n v="12"/>
    <x v="0"/>
    <x v="1"/>
    <n v="2.991921016564042E-2"/>
    <x v="819"/>
    <x v="3"/>
    <x v="2"/>
    <n v="52"/>
    <n v="291.52848089176933"/>
    <x v="176"/>
    <n v="3393.6741480323831"/>
    <x v="30"/>
    <x v="2"/>
    <x v="2"/>
  </r>
  <r>
    <x v="820"/>
    <s v="Product821"/>
    <n v="9"/>
    <x v="0"/>
    <x v="0"/>
    <n v="1.1211744329445807E-2"/>
    <x v="820"/>
    <x v="4"/>
    <x v="0"/>
    <n v="225"/>
    <n v="228.98935944871678"/>
    <x v="604"/>
    <n v="2037.797903667728"/>
    <x v="0"/>
    <x v="3"/>
    <x v="2"/>
  </r>
  <r>
    <x v="821"/>
    <s v="Product822"/>
    <n v="1"/>
    <x v="0"/>
    <x v="0"/>
    <n v="4.3707223259339227E-2"/>
    <x v="821"/>
    <x v="0"/>
    <x v="3"/>
    <n v="105"/>
    <n v="60.355736100306714"/>
    <x v="605"/>
    <n v="57.717754467588854"/>
    <x v="1"/>
    <x v="3"/>
    <x v="2"/>
  </r>
  <r>
    <x v="822"/>
    <s v="Product823"/>
    <n v="7"/>
    <x v="1"/>
    <x v="0"/>
    <n v="4.6618054553063483E-2"/>
    <x v="822"/>
    <x v="1"/>
    <x v="3"/>
    <n v="198"/>
    <n v="226.33368936881513"/>
    <x v="606"/>
    <n v="1510.477171634365"/>
    <x v="2"/>
    <x v="3"/>
    <x v="2"/>
  </r>
  <r>
    <x v="823"/>
    <s v="Product824"/>
    <n v="7"/>
    <x v="1"/>
    <x v="0"/>
    <n v="7.2725977809050282E-2"/>
    <x v="823"/>
    <x v="2"/>
    <x v="2"/>
    <n v="37"/>
    <n v="270.82746675479495"/>
    <x v="607"/>
    <n v="1757.918920922531"/>
    <x v="3"/>
    <x v="3"/>
    <x v="2"/>
  </r>
  <r>
    <x v="824"/>
    <s v="Product825"/>
    <n v="5"/>
    <x v="1"/>
    <x v="1"/>
    <n v="5.6799393479792563E-2"/>
    <x v="824"/>
    <x v="3"/>
    <x v="3"/>
    <n v="204"/>
    <n v="293.94395245805248"/>
    <x v="608"/>
    <n v="1386.2405712069105"/>
    <x v="4"/>
    <x v="3"/>
    <x v="2"/>
  </r>
  <r>
    <x v="825"/>
    <s v="Product826"/>
    <n v="13"/>
    <x v="0"/>
    <x v="0"/>
    <n v="1.0136908011668201E-2"/>
    <x v="825"/>
    <x v="4"/>
    <x v="0"/>
    <n v="78"/>
    <n v="89.721897537789133"/>
    <x v="609"/>
    <n v="1154.5611339056111"/>
    <x v="5"/>
    <x v="3"/>
    <x v="2"/>
  </r>
  <r>
    <x v="826"/>
    <s v="Product827"/>
    <n v="1"/>
    <x v="2"/>
    <x v="0"/>
    <n v="4.2468695613979639E-2"/>
    <x v="826"/>
    <x v="0"/>
    <x v="0"/>
    <n v="247"/>
    <n v="314.42924707619841"/>
    <x v="610"/>
    <n v="301.07584708998655"/>
    <x v="6"/>
    <x v="3"/>
    <x v="2"/>
  </r>
  <r>
    <x v="827"/>
    <s v="Product828"/>
    <n v="3"/>
    <x v="2"/>
    <x v="0"/>
    <n v="2.0496502800782912E-2"/>
    <x v="827"/>
    <x v="1"/>
    <x v="1"/>
    <n v="159"/>
    <n v="264.22745346476916"/>
    <x v="611"/>
    <n v="776.43514417435438"/>
    <x v="7"/>
    <x v="3"/>
    <x v="2"/>
  </r>
  <r>
    <x v="828"/>
    <s v="Product829"/>
    <n v="13"/>
    <x v="1"/>
    <x v="0"/>
    <n v="6.8156263921966651E-2"/>
    <x v="828"/>
    <x v="2"/>
    <x v="0"/>
    <n v="41"/>
    <n v="150.23966924647311"/>
    <x v="612"/>
    <n v="1819.9986310708998"/>
    <x v="8"/>
    <x v="3"/>
    <x v="2"/>
  </r>
  <r>
    <x v="829"/>
    <s v="Product830"/>
    <n v="2"/>
    <x v="1"/>
    <x v="0"/>
    <n v="4.6436259936305097E-2"/>
    <x v="829"/>
    <x v="3"/>
    <x v="1"/>
    <n v="194"/>
    <n v="237.03536139491518"/>
    <x v="613"/>
    <n v="452.05665147816978"/>
    <x v="9"/>
    <x v="3"/>
    <x v="2"/>
  </r>
  <r>
    <x v="830"/>
    <s v="Product831"/>
    <n v="10"/>
    <x v="1"/>
    <x v="1"/>
    <n v="8.7539400126531428E-2"/>
    <x v="830"/>
    <x v="4"/>
    <x v="2"/>
    <n v="109"/>
    <n v="62.089974676004026"/>
    <x v="480"/>
    <n v="566.5465553899511"/>
    <x v="10"/>
    <x v="3"/>
    <x v="2"/>
  </r>
  <r>
    <x v="831"/>
    <s v="Product832"/>
    <n v="11"/>
    <x v="1"/>
    <x v="1"/>
    <n v="8.1841751358053272E-2"/>
    <x v="831"/>
    <x v="0"/>
    <x v="0"/>
    <n v="73"/>
    <n v="104.59339419008516"/>
    <x v="614"/>
    <n v="1056.366163919939"/>
    <x v="11"/>
    <x v="3"/>
    <x v="2"/>
  </r>
  <r>
    <x v="832"/>
    <s v="Product833"/>
    <n v="3"/>
    <x v="0"/>
    <x v="0"/>
    <n v="9.1803359396528728E-2"/>
    <x v="832"/>
    <x v="1"/>
    <x v="3"/>
    <n v="11"/>
    <n v="296.11834547484182"/>
    <x v="615"/>
    <n v="806.80105974392836"/>
    <x v="12"/>
    <x v="3"/>
    <x v="2"/>
  </r>
  <r>
    <x v="833"/>
    <s v="Product834"/>
    <n v="14"/>
    <x v="1"/>
    <x v="0"/>
    <n v="2.0383288915141184E-2"/>
    <x v="833"/>
    <x v="2"/>
    <x v="3"/>
    <n v="75"/>
    <n v="269.40667623981881"/>
    <x v="616"/>
    <n v="3694.8139497129655"/>
    <x v="13"/>
    <x v="3"/>
    <x v="2"/>
  </r>
  <r>
    <x v="834"/>
    <s v="Product835"/>
    <n v="9"/>
    <x v="2"/>
    <x v="0"/>
    <n v="5.7632949417169566E-2"/>
    <x v="834"/>
    <x v="3"/>
    <x v="2"/>
    <n v="94"/>
    <n v="242.25011753955678"/>
    <x v="617"/>
    <n v="2054.5967589218649"/>
    <x v="14"/>
    <x v="3"/>
    <x v="2"/>
  </r>
  <r>
    <x v="835"/>
    <s v="Product836"/>
    <n v="8"/>
    <x v="0"/>
    <x v="0"/>
    <n v="5.2086326623451099E-2"/>
    <x v="835"/>
    <x v="4"/>
    <x v="3"/>
    <n v="237"/>
    <n v="95.397733150808506"/>
    <x v="618"/>
    <n v="723.43052530222928"/>
    <x v="15"/>
    <x v="3"/>
    <x v="2"/>
  </r>
  <r>
    <x v="836"/>
    <s v="Product837"/>
    <n v="5"/>
    <x v="0"/>
    <x v="1"/>
    <n v="6.6301632786271381E-2"/>
    <x v="836"/>
    <x v="0"/>
    <x v="0"/>
    <n v="18"/>
    <n v="27.747303350019031"/>
    <x v="572"/>
    <n v="129.53805916248396"/>
    <x v="16"/>
    <x v="3"/>
    <x v="2"/>
  </r>
  <r>
    <x v="837"/>
    <s v="Product838"/>
    <n v="2"/>
    <x v="0"/>
    <x v="0"/>
    <n v="8.7147962373792784E-2"/>
    <x v="837"/>
    <x v="1"/>
    <x v="0"/>
    <n v="76"/>
    <n v="201.45844219391168"/>
    <x v="165"/>
    <n v="367.80349890742752"/>
    <x v="17"/>
    <x v="3"/>
    <x v="2"/>
  </r>
  <r>
    <x v="838"/>
    <s v="Product839"/>
    <n v="4"/>
    <x v="1"/>
    <x v="0"/>
    <n v="2.5620344835558629E-2"/>
    <x v="838"/>
    <x v="2"/>
    <x v="1"/>
    <n v="233"/>
    <n v="44.308554547886793"/>
    <x v="619"/>
    <n v="172.69341640481909"/>
    <x v="18"/>
    <x v="3"/>
    <x v="2"/>
  </r>
  <r>
    <x v="839"/>
    <s v="Product840"/>
    <n v="10"/>
    <x v="1"/>
    <x v="0"/>
    <n v="8.0560030003717795E-2"/>
    <x v="839"/>
    <x v="3"/>
    <x v="0"/>
    <n v="34"/>
    <n v="150.4087453954065"/>
    <x v="411"/>
    <n v="1382.9181235353101"/>
    <x v="19"/>
    <x v="3"/>
    <x v="2"/>
  </r>
  <r>
    <x v="840"/>
    <s v="Product841"/>
    <n v="7"/>
    <x v="1"/>
    <x v="0"/>
    <n v="7.7881930661179658E-3"/>
    <x v="840"/>
    <x v="0"/>
    <x v="1"/>
    <n v="21"/>
    <n v="256.54517601734517"/>
    <x v="620"/>
    <n v="1781.8300685943861"/>
    <x v="20"/>
    <x v="3"/>
    <x v="2"/>
  </r>
  <r>
    <x v="841"/>
    <s v="Product842"/>
    <n v="4"/>
    <x v="0"/>
    <x v="0"/>
    <n v="4.2927673731572406E-2"/>
    <x v="841"/>
    <x v="1"/>
    <x v="2"/>
    <n v="210"/>
    <n v="307.8204772670332"/>
    <x v="232"/>
    <n v="1178.4258410040684"/>
    <x v="21"/>
    <x v="3"/>
    <x v="2"/>
  </r>
  <r>
    <x v="842"/>
    <s v="Product843"/>
    <n v="6"/>
    <x v="2"/>
    <x v="1"/>
    <n v="9.6151602638611555E-2"/>
    <x v="842"/>
    <x v="2"/>
    <x v="0"/>
    <n v="161"/>
    <n v="298.61492506974218"/>
    <x v="621"/>
    <n v="1619.4157287148655"/>
    <x v="22"/>
    <x v="3"/>
    <x v="2"/>
  </r>
  <r>
    <x v="843"/>
    <s v="Product844"/>
    <n v="5"/>
    <x v="2"/>
    <x v="1"/>
    <n v="3.3197485124012119E-2"/>
    <x v="843"/>
    <x v="3"/>
    <x v="3"/>
    <n v="207"/>
    <n v="28.314044292794797"/>
    <x v="622"/>
    <n v="136.8704461429206"/>
    <x v="23"/>
    <x v="3"/>
    <x v="2"/>
  </r>
  <r>
    <x v="844"/>
    <s v="Product845"/>
    <n v="12"/>
    <x v="1"/>
    <x v="0"/>
    <n v="6.5458874426280404E-3"/>
    <x v="844"/>
    <x v="4"/>
    <x v="3"/>
    <n v="235"/>
    <n v="256.69555583256385"/>
    <x v="623"/>
    <n v="3060.1830674047324"/>
    <x v="24"/>
    <x v="3"/>
    <x v="2"/>
  </r>
  <r>
    <x v="845"/>
    <s v="Product846"/>
    <n v="1"/>
    <x v="1"/>
    <x v="0"/>
    <n v="3.646131755894233E-2"/>
    <x v="845"/>
    <x v="0"/>
    <x v="2"/>
    <n v="205"/>
    <n v="314.46812154444706"/>
    <x v="624"/>
    <n v="303.00219950265091"/>
    <x v="25"/>
    <x v="3"/>
    <x v="2"/>
  </r>
  <r>
    <x v="846"/>
    <s v="Product847"/>
    <n v="5"/>
    <x v="1"/>
    <x v="0"/>
    <n v="3.6951037190403817E-2"/>
    <x v="846"/>
    <x v="1"/>
    <x v="3"/>
    <n v="149"/>
    <n v="208.26365840332633"/>
    <x v="625"/>
    <n v="1002.8405010812772"/>
    <x v="26"/>
    <x v="3"/>
    <x v="2"/>
  </r>
  <r>
    <x v="847"/>
    <s v="Product848"/>
    <n v="8"/>
    <x v="1"/>
    <x v="0"/>
    <n v="9.3694355294488191E-2"/>
    <x v="847"/>
    <x v="2"/>
    <x v="0"/>
    <n v="212"/>
    <n v="253.61824319818982"/>
    <x v="626"/>
    <n v="1838.8451632865176"/>
    <x v="27"/>
    <x v="3"/>
    <x v="2"/>
  </r>
  <r>
    <x v="848"/>
    <s v="Product849"/>
    <n v="10"/>
    <x v="0"/>
    <x v="1"/>
    <n v="1.7288192798360313E-2"/>
    <x v="848"/>
    <x v="3"/>
    <x v="0"/>
    <n v="238"/>
    <n v="241.8899857530289"/>
    <x v="627"/>
    <n v="2377.0814504333789"/>
    <x v="28"/>
    <x v="3"/>
    <x v="2"/>
  </r>
  <r>
    <x v="849"/>
    <s v="Product850"/>
    <n v="1"/>
    <x v="1"/>
    <x v="0"/>
    <n v="8.9412555781936673E-2"/>
    <x v="849"/>
    <x v="4"/>
    <x v="1"/>
    <n v="46"/>
    <n v="63.341137329216188"/>
    <x v="595"/>
    <n v="57.677644354476335"/>
    <x v="29"/>
    <x v="3"/>
    <x v="2"/>
  </r>
  <r>
    <x v="850"/>
    <s v="Product851"/>
    <n v="8"/>
    <x v="2"/>
    <x v="0"/>
    <n v="2.9487709404828057E-2"/>
    <x v="850"/>
    <x v="0"/>
    <x v="0"/>
    <n v="142"/>
    <n v="260.77129042250522"/>
    <x v="628"/>
    <n v="2024.6539391152348"/>
    <x v="0"/>
    <x v="4"/>
    <x v="2"/>
  </r>
  <r>
    <x v="851"/>
    <s v="Product852"/>
    <n v="6"/>
    <x v="0"/>
    <x v="0"/>
    <n v="2.5340150249643034E-2"/>
    <x v="851"/>
    <x v="1"/>
    <x v="1"/>
    <n v="144"/>
    <n v="133.92406486026186"/>
    <x v="296"/>
    <n v="783.18245360795925"/>
    <x v="1"/>
    <x v="4"/>
    <x v="2"/>
  </r>
  <r>
    <x v="852"/>
    <s v="Product853"/>
    <n v="1"/>
    <x v="0"/>
    <x v="0"/>
    <n v="5.675066022223068E-2"/>
    <x v="852"/>
    <x v="2"/>
    <x v="2"/>
    <n v="23"/>
    <n v="263.96123084644705"/>
    <x v="629"/>
    <n v="248.98125672283857"/>
    <x v="2"/>
    <x v="4"/>
    <x v="2"/>
  </r>
  <r>
    <x v="853"/>
    <s v="Product854"/>
    <n v="12"/>
    <x v="0"/>
    <x v="0"/>
    <n v="4.0207045331494433E-2"/>
    <x v="853"/>
    <x v="3"/>
    <x v="0"/>
    <n v="77"/>
    <n v="70.711017711250818"/>
    <x v="72"/>
    <n v="814.41523940038144"/>
    <x v="3"/>
    <x v="4"/>
    <x v="2"/>
  </r>
  <r>
    <x v="854"/>
    <s v="Product855"/>
    <n v="9"/>
    <x v="1"/>
    <x v="1"/>
    <n v="9.4245213302599107E-2"/>
    <x v="854"/>
    <x v="4"/>
    <x v="3"/>
    <n v="153"/>
    <n v="82.325595852942399"/>
    <x v="630"/>
    <n v="671.1012226036645"/>
    <x v="4"/>
    <x v="4"/>
    <x v="2"/>
  </r>
  <r>
    <x v="855"/>
    <s v="Product856"/>
    <n v="1"/>
    <x v="1"/>
    <x v="1"/>
    <n v="1.7664244870651945E-2"/>
    <x v="855"/>
    <x v="0"/>
    <x v="3"/>
    <n v="104"/>
    <n v="143.74234486843184"/>
    <x v="631"/>
    <n v="141.20324489039416"/>
    <x v="5"/>
    <x v="4"/>
    <x v="2"/>
  </r>
  <r>
    <x v="856"/>
    <s v="Product857"/>
    <n v="6"/>
    <x v="1"/>
    <x v="0"/>
    <n v="1.0639199705224145E-2"/>
    <x v="856"/>
    <x v="1"/>
    <x v="2"/>
    <n v="116"/>
    <n v="229.98436621227609"/>
    <x v="499"/>
    <n v="1365.2250996663856"/>
    <x v="6"/>
    <x v="4"/>
    <x v="2"/>
  </r>
  <r>
    <x v="857"/>
    <s v="Product858"/>
    <n v="10"/>
    <x v="0"/>
    <x v="0"/>
    <n v="6.2154273704443236E-2"/>
    <x v="857"/>
    <x v="2"/>
    <x v="3"/>
    <n v="12"/>
    <n v="238.18580171674068"/>
    <x v="109"/>
    <n v="2233.8153620432613"/>
    <x v="7"/>
    <x v="4"/>
    <x v="2"/>
  </r>
  <r>
    <x v="858"/>
    <s v="Product859"/>
    <n v="4"/>
    <x v="2"/>
    <x v="0"/>
    <n v="1.2171016855789196E-2"/>
    <x v="858"/>
    <x v="3"/>
    <x v="0"/>
    <n v="118"/>
    <n v="228.63995363099201"/>
    <x v="632"/>
    <n v="903.42869160576947"/>
    <x v="8"/>
    <x v="4"/>
    <x v="2"/>
  </r>
  <r>
    <x v="859"/>
    <s v="Product860"/>
    <n v="4"/>
    <x v="2"/>
    <x v="0"/>
    <n v="5.3097966403120395E-2"/>
    <x v="859"/>
    <x v="4"/>
    <x v="0"/>
    <n v="110"/>
    <n v="138.6993791353438"/>
    <x v="432"/>
    <n v="525.33889664752667"/>
    <x v="9"/>
    <x v="4"/>
    <x v="2"/>
  </r>
  <r>
    <x v="860"/>
    <s v="Product861"/>
    <n v="5"/>
    <x v="1"/>
    <x v="1"/>
    <n v="6.2444189113463527E-2"/>
    <x v="860"/>
    <x v="0"/>
    <x v="1"/>
    <n v="197"/>
    <n v="222.8105162719296"/>
    <x v="633"/>
    <n v="1044.4864712868839"/>
    <x v="10"/>
    <x v="4"/>
    <x v="2"/>
  </r>
  <r>
    <x v="861"/>
    <s v="Product862"/>
    <n v="3"/>
    <x v="1"/>
    <x v="0"/>
    <n v="2.6086396122362288E-2"/>
    <x v="861"/>
    <x v="1"/>
    <x v="0"/>
    <n v="93"/>
    <n v="226.64443365444112"/>
    <x v="634"/>
    <n v="662.19629153760866"/>
    <x v="11"/>
    <x v="4"/>
    <x v="2"/>
  </r>
  <r>
    <x v="862"/>
    <s v="Product863"/>
    <n v="11"/>
    <x v="1"/>
    <x v="0"/>
    <n v="4.5383110678905193E-2"/>
    <x v="862"/>
    <x v="2"/>
    <x v="1"/>
    <n v="102"/>
    <n v="288.75094067097729"/>
    <x v="159"/>
    <n v="3032.1117724905516"/>
    <x v="12"/>
    <x v="4"/>
    <x v="2"/>
  </r>
  <r>
    <x v="863"/>
    <s v="Product864"/>
    <n v="1"/>
    <x v="1"/>
    <x v="0"/>
    <n v="1.1915650245765054E-2"/>
    <x v="863"/>
    <x v="3"/>
    <x v="2"/>
    <n v="199"/>
    <n v="55.236883488262123"/>
    <x v="635"/>
    <n v="54.57870010394992"/>
    <x v="13"/>
    <x v="4"/>
    <x v="2"/>
  </r>
  <r>
    <x v="864"/>
    <s v="Product865"/>
    <n v="13"/>
    <x v="0"/>
    <x v="0"/>
    <n v="2.4583202210461522E-2"/>
    <x v="864"/>
    <x v="0"/>
    <x v="0"/>
    <n v="146"/>
    <n v="64.979295905018304"/>
    <x v="636"/>
    <n v="823.96465754579378"/>
    <x v="14"/>
    <x v="4"/>
    <x v="2"/>
  </r>
  <r>
    <x v="865"/>
    <s v="Product866"/>
    <n v="14"/>
    <x v="1"/>
    <x v="0"/>
    <n v="7.7406374889191915E-2"/>
    <x v="865"/>
    <x v="1"/>
    <x v="3"/>
    <n v="40"/>
    <n v="133.65464645486406"/>
    <x v="637"/>
    <n v="1726.3249469997504"/>
    <x v="15"/>
    <x v="4"/>
    <x v="2"/>
  </r>
  <r>
    <x v="866"/>
    <s v="Product867"/>
    <n v="11"/>
    <x v="2"/>
    <x v="1"/>
    <n v="8.6833524481427782E-2"/>
    <x v="866"/>
    <x v="2"/>
    <x v="3"/>
    <n v="130"/>
    <n v="89.095090146019274"/>
    <x v="445"/>
    <n v="894.94514400114883"/>
    <x v="16"/>
    <x v="4"/>
    <x v="2"/>
  </r>
  <r>
    <x v="867"/>
    <s v="Product868"/>
    <n v="4"/>
    <x v="0"/>
    <x v="1"/>
    <n v="7.6483685144289978E-2"/>
    <x v="867"/>
    <x v="3"/>
    <x v="2"/>
    <n v="182"/>
    <n v="148.73626068317247"/>
    <x v="638"/>
    <n v="549.44145340616672"/>
    <x v="17"/>
    <x v="4"/>
    <x v="2"/>
  </r>
  <r>
    <x v="868"/>
    <s v="Product869"/>
    <n v="11"/>
    <x v="0"/>
    <x v="0"/>
    <n v="2.6120084323059733E-2"/>
    <x v="868"/>
    <x v="4"/>
    <x v="3"/>
    <n v="99"/>
    <n v="219.98610906568712"/>
    <x v="305"/>
    <n v="2356.6405868168849"/>
    <x v="18"/>
    <x v="4"/>
    <x v="2"/>
  </r>
  <r>
    <x v="869"/>
    <s v="Product870"/>
    <n v="2"/>
    <x v="0"/>
    <x v="0"/>
    <n v="8.4613321994005675E-2"/>
    <x v="869"/>
    <x v="0"/>
    <x v="0"/>
    <n v="104"/>
    <n v="64.686876890210783"/>
    <x v="639"/>
    <n v="118.42701069422554"/>
    <x v="19"/>
    <x v="4"/>
    <x v="2"/>
  </r>
  <r>
    <x v="870"/>
    <s v="Product871"/>
    <n v="14"/>
    <x v="1"/>
    <x v="0"/>
    <n v="3.8112978709222645E-2"/>
    <x v="870"/>
    <x v="1"/>
    <x v="0"/>
    <n v="44"/>
    <n v="203.84824228117719"/>
    <x v="640"/>
    <n v="2745.1056998848312"/>
    <x v="20"/>
    <x v="4"/>
    <x v="2"/>
  </r>
  <r>
    <x v="871"/>
    <s v="Product872"/>
    <n v="8"/>
    <x v="1"/>
    <x v="0"/>
    <n v="8.1909077038660027E-3"/>
    <x v="871"/>
    <x v="2"/>
    <x v="1"/>
    <n v="6"/>
    <n v="290.67985545958766"/>
    <x v="312"/>
    <n v="2306.3913887371605"/>
    <x v="21"/>
    <x v="4"/>
    <x v="2"/>
  </r>
  <r>
    <x v="872"/>
    <s v="Product873"/>
    <n v="3"/>
    <x v="1"/>
    <x v="1"/>
    <n v="1.920778338798225E-2"/>
    <x v="872"/>
    <x v="3"/>
    <x v="0"/>
    <n v="181"/>
    <n v="154.03061474149669"/>
    <x v="253"/>
    <n v="453.21608417527278"/>
    <x v="22"/>
    <x v="4"/>
    <x v="2"/>
  </r>
  <r>
    <x v="873"/>
    <s v="Product874"/>
    <n v="3"/>
    <x v="0"/>
    <x v="0"/>
    <n v="5.7947080645234621E-2"/>
    <x v="873"/>
    <x v="4"/>
    <x v="1"/>
    <n v="60"/>
    <n v="102.20688374102035"/>
    <x v="641"/>
    <n v="288.85287961914395"/>
    <x v="23"/>
    <x v="4"/>
    <x v="2"/>
  </r>
  <r>
    <x v="874"/>
    <s v="Product875"/>
    <n v="11"/>
    <x v="2"/>
    <x v="0"/>
    <n v="9.2436651534338721E-2"/>
    <x v="874"/>
    <x v="0"/>
    <x v="2"/>
    <n v="21"/>
    <n v="184.09266223700962"/>
    <x v="73"/>
    <n v="1837.833282645563"/>
    <x v="24"/>
    <x v="4"/>
    <x v="2"/>
  </r>
  <r>
    <x v="875"/>
    <s v="Product876"/>
    <n v="12"/>
    <x v="2"/>
    <x v="0"/>
    <n v="1.5880923856139897E-2"/>
    <x v="875"/>
    <x v="1"/>
    <x v="0"/>
    <n v="216"/>
    <n v="161.76413164567552"/>
    <x v="642"/>
    <n v="1910.3420134602713"/>
    <x v="25"/>
    <x v="4"/>
    <x v="2"/>
  </r>
  <r>
    <x v="876"/>
    <s v="Product877"/>
    <n v="12"/>
    <x v="1"/>
    <x v="0"/>
    <n v="6.5048248025765268E-2"/>
    <x v="876"/>
    <x v="2"/>
    <x v="3"/>
    <n v="130"/>
    <n v="135.66890886806445"/>
    <x v="91"/>
    <n v="1522.1266084155557"/>
    <x v="26"/>
    <x v="4"/>
    <x v="2"/>
  </r>
  <r>
    <x v="877"/>
    <s v="Product878"/>
    <n v="10"/>
    <x v="1"/>
    <x v="0"/>
    <n v="4.6495707994923863E-2"/>
    <x v="877"/>
    <x v="3"/>
    <x v="3"/>
    <n v="199"/>
    <n v="87.21468553087746"/>
    <x v="567"/>
    <n v="831.59576979564667"/>
    <x v="27"/>
    <x v="4"/>
    <x v="2"/>
  </r>
  <r>
    <x v="878"/>
    <s v="Product879"/>
    <n v="15"/>
    <x v="1"/>
    <x v="1"/>
    <n v="7.015732039771698E-2"/>
    <x v="878"/>
    <x v="4"/>
    <x v="2"/>
    <n v="66"/>
    <n v="284.23729676302651"/>
    <x v="424"/>
    <n v="3964.4395449756289"/>
    <x v="28"/>
    <x v="4"/>
    <x v="2"/>
  </r>
  <r>
    <x v="879"/>
    <s v="Product880"/>
    <n v="10"/>
    <x v="1"/>
    <x v="1"/>
    <n v="5.9005558648207328E-2"/>
    <x v="879"/>
    <x v="0"/>
    <x v="3"/>
    <n v="8"/>
    <n v="156.74524805295238"/>
    <x v="50"/>
    <n v="1474.9640712613607"/>
    <x v="29"/>
    <x v="4"/>
    <x v="2"/>
  </r>
  <r>
    <x v="880"/>
    <s v="Product881"/>
    <n v="6"/>
    <x v="0"/>
    <x v="0"/>
    <n v="4.2825979164553434E-2"/>
    <x v="880"/>
    <x v="1"/>
    <x v="0"/>
    <n v="224"/>
    <n v="162.74193433898472"/>
    <x v="506"/>
    <n v="934.63410989870545"/>
    <x v="30"/>
    <x v="4"/>
    <x v="2"/>
  </r>
  <r>
    <x v="881"/>
    <s v="Product882"/>
    <n v="11"/>
    <x v="1"/>
    <x v="0"/>
    <n v="3.5424677660356611E-2"/>
    <x v="881"/>
    <x v="2"/>
    <x v="0"/>
    <n v="52"/>
    <n v="284.78818054868822"/>
    <x v="247"/>
    <n v="3021.6961615639862"/>
    <x v="0"/>
    <x v="5"/>
    <x v="2"/>
  </r>
  <r>
    <x v="882"/>
    <s v="Product883"/>
    <n v="2"/>
    <x v="2"/>
    <x v="0"/>
    <n v="5.4618234163279926E-2"/>
    <x v="882"/>
    <x v="3"/>
    <x v="1"/>
    <n v="246"/>
    <n v="262.3114401464702"/>
    <x v="643"/>
    <n v="495.96890496968621"/>
    <x v="1"/>
    <x v="5"/>
    <x v="2"/>
  </r>
  <r>
    <x v="883"/>
    <s v="Product884"/>
    <n v="3"/>
    <x v="0"/>
    <x v="0"/>
    <n v="8.3368682150005299E-2"/>
    <x v="883"/>
    <x v="4"/>
    <x v="0"/>
    <n v="21"/>
    <n v="101.11356484266121"/>
    <x v="482"/>
    <n v="278.05158058271832"/>
    <x v="2"/>
    <x v="5"/>
    <x v="2"/>
  </r>
  <r>
    <x v="884"/>
    <s v="Product885"/>
    <n v="8"/>
    <x v="0"/>
    <x v="1"/>
    <n v="4.2887595211894808E-2"/>
    <x v="884"/>
    <x v="0"/>
    <x v="1"/>
    <n v="107"/>
    <n v="273.92808820533673"/>
    <x v="500"/>
    <n v="2097.4397699297442"/>
    <x v="3"/>
    <x v="5"/>
    <x v="2"/>
  </r>
  <r>
    <x v="885"/>
    <s v="Product886"/>
    <n v="2"/>
    <x v="0"/>
    <x v="0"/>
    <n v="5.9999243715562589E-2"/>
    <x v="885"/>
    <x v="1"/>
    <x v="2"/>
    <n v="228"/>
    <n v="182.04442566783442"/>
    <x v="67"/>
    <n v="342.2437956102608"/>
    <x v="4"/>
    <x v="5"/>
    <x v="2"/>
  </r>
  <r>
    <x v="886"/>
    <s v="Product887"/>
    <n v="3"/>
    <x v="1"/>
    <x v="0"/>
    <n v="7.1891106403400018E-3"/>
    <x v="886"/>
    <x v="2"/>
    <x v="0"/>
    <n v="58"/>
    <n v="80.595574430101635"/>
    <x v="400"/>
    <n v="240.04849178520564"/>
    <x v="5"/>
    <x v="5"/>
    <x v="2"/>
  </r>
  <r>
    <x v="887"/>
    <s v="Product888"/>
    <n v="7"/>
    <x v="1"/>
    <x v="0"/>
    <n v="2.7788775391874257E-2"/>
    <x v="887"/>
    <x v="3"/>
    <x v="3"/>
    <n v="133"/>
    <n v="25.708931305101242"/>
    <x v="203"/>
    <n v="174.96158111249062"/>
    <x v="6"/>
    <x v="5"/>
    <x v="2"/>
  </r>
  <r>
    <x v="888"/>
    <s v="Product889"/>
    <n v="9"/>
    <x v="1"/>
    <x v="0"/>
    <n v="4.0535854581757916E-2"/>
    <x v="888"/>
    <x v="0"/>
    <x v="3"/>
    <n v="103"/>
    <n v="243.7750748258573"/>
    <x v="644"/>
    <n v="2105.0409945785327"/>
    <x v="7"/>
    <x v="5"/>
    <x v="2"/>
  </r>
  <r>
    <x v="889"/>
    <s v="Product890"/>
    <n v="14"/>
    <x v="0"/>
    <x v="0"/>
    <n v="4.8801440873597838E-3"/>
    <x v="889"/>
    <x v="1"/>
    <x v="2"/>
    <n v="68"/>
    <n v="187.14938151903817"/>
    <x v="645"/>
    <n v="2607.3049179991099"/>
    <x v="8"/>
    <x v="5"/>
    <x v="2"/>
  </r>
  <r>
    <x v="890"/>
    <s v="Product891"/>
    <n v="11"/>
    <x v="2"/>
    <x v="1"/>
    <n v="8.3376993333200658E-2"/>
    <x v="890"/>
    <x v="2"/>
    <x v="3"/>
    <n v="244"/>
    <n v="140.41137752144846"/>
    <x v="646"/>
    <n v="1415.7472893733084"/>
    <x v="9"/>
    <x v="5"/>
    <x v="2"/>
  </r>
  <r>
    <x v="891"/>
    <s v="Product892"/>
    <n v="15"/>
    <x v="2"/>
    <x v="1"/>
    <n v="6.6767643268190957E-2"/>
    <x v="891"/>
    <x v="3"/>
    <x v="0"/>
    <n v="228"/>
    <n v="280.80009542321625"/>
    <x v="647"/>
    <n v="3930.7760223348741"/>
    <x v="10"/>
    <x v="5"/>
    <x v="2"/>
  </r>
  <r>
    <x v="892"/>
    <s v="Product893"/>
    <n v="6"/>
    <x v="1"/>
    <x v="0"/>
    <n v="8.2598695062056804E-2"/>
    <x v="892"/>
    <x v="4"/>
    <x v="0"/>
    <n v="52"/>
    <n v="316.16611557202719"/>
    <x v="239"/>
    <n v="1740.3072420176302"/>
    <x v="11"/>
    <x v="5"/>
    <x v="2"/>
  </r>
  <r>
    <x v="893"/>
    <s v="Product894"/>
    <n v="1"/>
    <x v="1"/>
    <x v="0"/>
    <n v="2.1286705415303199E-4"/>
    <x v="893"/>
    <x v="0"/>
    <x v="1"/>
    <n v="192"/>
    <n v="120.99378585217025"/>
    <x v="593"/>
    <n v="120.96803026140508"/>
    <x v="12"/>
    <x v="5"/>
    <x v="2"/>
  </r>
  <r>
    <x v="894"/>
    <s v="Product895"/>
    <n v="11"/>
    <x v="1"/>
    <x v="0"/>
    <n v="7.109366259815221E-2"/>
    <x v="894"/>
    <x v="1"/>
    <x v="0"/>
    <n v="192"/>
    <n v="90.155774006024814"/>
    <x v="648"/>
    <n v="921.20896810321756"/>
    <x v="13"/>
    <x v="5"/>
    <x v="2"/>
  </r>
  <r>
    <x v="895"/>
    <s v="Product896"/>
    <n v="8"/>
    <x v="1"/>
    <x v="0"/>
    <n v="5.9617657815797948E-2"/>
    <x v="895"/>
    <x v="2"/>
    <x v="1"/>
    <n v="106"/>
    <n v="162.11164225779171"/>
    <x v="456"/>
    <n v="1219.575406733677"/>
    <x v="14"/>
    <x v="5"/>
    <x v="2"/>
  </r>
  <r>
    <x v="896"/>
    <s v="Product897"/>
    <n v="8"/>
    <x v="0"/>
    <x v="1"/>
    <n v="8.4090844715714611E-2"/>
    <x v="896"/>
    <x v="3"/>
    <x v="2"/>
    <n v="243"/>
    <n v="152.3334888530261"/>
    <x v="136"/>
    <n v="1116.189096775066"/>
    <x v="15"/>
    <x v="5"/>
    <x v="2"/>
  </r>
  <r>
    <x v="897"/>
    <s v="Product898"/>
    <n v="4"/>
    <x v="1"/>
    <x v="0"/>
    <n v="7.8246408191774391E-2"/>
    <x v="897"/>
    <x v="4"/>
    <x v="0"/>
    <n v="167"/>
    <n v="41.78249980930444"/>
    <x v="649"/>
    <n v="154.05267709581148"/>
    <x v="16"/>
    <x v="5"/>
    <x v="2"/>
  </r>
  <r>
    <x v="898"/>
    <s v="Product899"/>
    <n v="4"/>
    <x v="2"/>
    <x v="0"/>
    <n v="9.5024832351769561E-2"/>
    <x v="898"/>
    <x v="0"/>
    <x v="3"/>
    <n v="84"/>
    <n v="57.366926668884112"/>
    <x v="210"/>
    <n v="207.66257631854859"/>
    <x v="17"/>
    <x v="5"/>
    <x v="2"/>
  </r>
  <r>
    <x v="899"/>
    <s v="Product900"/>
    <n v="14"/>
    <x v="0"/>
    <x v="0"/>
    <n v="2.2176985749933223E-2"/>
    <x v="899"/>
    <x v="1"/>
    <x v="3"/>
    <n v="175"/>
    <n v="282.09442384233665"/>
    <x v="650"/>
    <n v="3861.7378775450934"/>
    <x v="18"/>
    <x v="5"/>
    <x v="2"/>
  </r>
  <r>
    <x v="900"/>
    <s v="Product901"/>
    <n v="12"/>
    <x v="0"/>
    <x v="0"/>
    <n v="9.5499469679396362E-2"/>
    <x v="900"/>
    <x v="2"/>
    <x v="2"/>
    <n v="49"/>
    <n v="271.25840145978304"/>
    <x v="436"/>
    <n v="2944.2404156915154"/>
    <x v="19"/>
    <x v="5"/>
    <x v="2"/>
  </r>
  <r>
    <x v="901"/>
    <s v="Product902"/>
    <n v="6"/>
    <x v="0"/>
    <x v="0"/>
    <n v="9.9418461314710965E-2"/>
    <x v="901"/>
    <x v="3"/>
    <x v="3"/>
    <n v="133"/>
    <n v="122.82232176807189"/>
    <x v="288"/>
    <n v="663.66909313673909"/>
    <x v="20"/>
    <x v="5"/>
    <x v="2"/>
  </r>
  <r>
    <x v="902"/>
    <s v="Product903"/>
    <n v="5"/>
    <x v="1"/>
    <x v="1"/>
    <n v="6.8032650735152869E-2"/>
    <x v="902"/>
    <x v="4"/>
    <x v="0"/>
    <n v="33"/>
    <n v="28.806561489599069"/>
    <x v="495"/>
    <n v="134.23387376448235"/>
    <x v="21"/>
    <x v="5"/>
    <x v="2"/>
  </r>
  <r>
    <x v="903"/>
    <s v="Product904"/>
    <n v="6"/>
    <x v="1"/>
    <x v="1"/>
    <n v="2.5066163911216799E-2"/>
    <x v="903"/>
    <x v="0"/>
    <x v="0"/>
    <n v="197"/>
    <n v="232.77758779177736"/>
    <x v="651"/>
    <n v="1361.6564797279859"/>
    <x v="22"/>
    <x v="5"/>
    <x v="2"/>
  </r>
  <r>
    <x v="904"/>
    <s v="Product905"/>
    <n v="7"/>
    <x v="1"/>
    <x v="0"/>
    <n v="8.0528075085171333E-2"/>
    <x v="904"/>
    <x v="1"/>
    <x v="1"/>
    <n v="103"/>
    <n v="135.47994476457657"/>
    <x v="652"/>
    <n v="871.99003920027917"/>
    <x v="23"/>
    <x v="5"/>
    <x v="2"/>
  </r>
  <r>
    <x v="905"/>
    <s v="Product906"/>
    <n v="1"/>
    <x v="0"/>
    <x v="0"/>
    <n v="5.1946803476107431E-2"/>
    <x v="905"/>
    <x v="2"/>
    <x v="0"/>
    <n v="91"/>
    <n v="175.69588220305485"/>
    <x v="653"/>
    <n v="166.56904273869142"/>
    <x v="24"/>
    <x v="5"/>
    <x v="2"/>
  </r>
  <r>
    <x v="906"/>
    <s v="Product907"/>
    <n v="9"/>
    <x v="2"/>
    <x v="0"/>
    <n v="9.9266084147805966E-2"/>
    <x v="906"/>
    <x v="3"/>
    <x v="1"/>
    <n v="118"/>
    <n v="54.793457550008206"/>
    <x v="654"/>
    <n v="444.18893023889876"/>
    <x v="25"/>
    <x v="5"/>
    <x v="2"/>
  </r>
  <r>
    <x v="907"/>
    <s v="Product908"/>
    <n v="2"/>
    <x v="2"/>
    <x v="0"/>
    <n v="1.8531096493331223E-2"/>
    <x v="907"/>
    <x v="4"/>
    <x v="2"/>
    <n v="77"/>
    <n v="255.70196781767126"/>
    <x v="655"/>
    <n v="501.92705995701465"/>
    <x v="26"/>
    <x v="5"/>
    <x v="2"/>
  </r>
  <r>
    <x v="908"/>
    <s v="Product909"/>
    <n v="7"/>
    <x v="1"/>
    <x v="1"/>
    <n v="2.9147746960503085E-2"/>
    <x v="908"/>
    <x v="0"/>
    <x v="0"/>
    <n v="42"/>
    <n v="294.07380941895497"/>
    <x v="656"/>
    <n v="1998.5155430401003"/>
    <x v="27"/>
    <x v="5"/>
    <x v="2"/>
  </r>
  <r>
    <x v="909"/>
    <s v="Product910"/>
    <n v="1"/>
    <x v="1"/>
    <x v="0"/>
    <n v="9.8092138274646176E-2"/>
    <x v="909"/>
    <x v="1"/>
    <x v="3"/>
    <n v="148"/>
    <n v="149.9187754832169"/>
    <x v="569"/>
    <n v="135.21292222855158"/>
    <x v="28"/>
    <x v="5"/>
    <x v="2"/>
  </r>
  <r>
    <x v="910"/>
    <s v="Product911"/>
    <n v="1"/>
    <x v="1"/>
    <x v="0"/>
    <n v="3.5416789963262564E-2"/>
    <x v="910"/>
    <x v="2"/>
    <x v="3"/>
    <n v="214"/>
    <n v="277.46574152528399"/>
    <x v="657"/>
    <n v="267.63879563568207"/>
    <x v="29"/>
    <x v="5"/>
    <x v="2"/>
  </r>
  <r>
    <x v="911"/>
    <s v="Product912"/>
    <n v="14"/>
    <x v="1"/>
    <x v="0"/>
    <n v="2.2016802788690726E-2"/>
    <x v="911"/>
    <x v="3"/>
    <x v="2"/>
    <n v="16"/>
    <n v="310.31443531893018"/>
    <x v="346"/>
    <n v="4248.7522503164118"/>
    <x v="0"/>
    <x v="6"/>
    <x v="2"/>
  </r>
  <r>
    <x v="912"/>
    <s v="Product913"/>
    <n v="7"/>
    <x v="0"/>
    <x v="0"/>
    <n v="2.9318539543549429E-2"/>
    <x v="912"/>
    <x v="0"/>
    <x v="3"/>
    <n v="32"/>
    <n v="159.83453572166613"/>
    <x v="346"/>
    <n v="1086.0389439597993"/>
    <x v="1"/>
    <x v="6"/>
    <x v="2"/>
  </r>
  <r>
    <x v="913"/>
    <s v="Product914"/>
    <n v="2"/>
    <x v="1"/>
    <x v="0"/>
    <n v="1.9665615782439329E-2"/>
    <x v="913"/>
    <x v="1"/>
    <x v="0"/>
    <n v="216"/>
    <n v="247.60432643235046"/>
    <x v="658"/>
    <n v="485.47006976532435"/>
    <x v="2"/>
    <x v="6"/>
    <x v="2"/>
  </r>
  <r>
    <x v="914"/>
    <s v="Product915"/>
    <n v="2"/>
    <x v="2"/>
    <x v="1"/>
    <n v="3.7177941655460546E-2"/>
    <x v="914"/>
    <x v="2"/>
    <x v="0"/>
    <n v="107"/>
    <n v="156.19074704145567"/>
    <x v="657"/>
    <n v="300.76779312165127"/>
    <x v="3"/>
    <x v="6"/>
    <x v="2"/>
  </r>
  <r>
    <x v="915"/>
    <s v="Product916"/>
    <n v="6"/>
    <x v="0"/>
    <x v="1"/>
    <n v="2.0810521755866319E-2"/>
    <x v="915"/>
    <x v="3"/>
    <x v="1"/>
    <n v="170"/>
    <n v="111.88660636639128"/>
    <x v="608"/>
    <n v="657.3491262624807"/>
    <x v="4"/>
    <x v="6"/>
    <x v="2"/>
  </r>
  <r>
    <x v="916"/>
    <s v="Product917"/>
    <n v="2"/>
    <x v="0"/>
    <x v="0"/>
    <n v="6.8629506082756534E-3"/>
    <x v="916"/>
    <x v="4"/>
    <x v="0"/>
    <n v="105"/>
    <n v="311.49746510943629"/>
    <x v="19"/>
    <n v="618.71934678357434"/>
    <x v="5"/>
    <x v="6"/>
    <x v="2"/>
  </r>
  <r>
    <x v="917"/>
    <s v="Product918"/>
    <n v="2"/>
    <x v="0"/>
    <x v="0"/>
    <n v="6.2263002347643787E-2"/>
    <x v="917"/>
    <x v="0"/>
    <x v="1"/>
    <n v="96"/>
    <n v="141.66559530465031"/>
    <x v="593"/>
    <n v="265.69014002323303"/>
    <x v="6"/>
    <x v="6"/>
    <x v="2"/>
  </r>
  <r>
    <x v="918"/>
    <s v="Product919"/>
    <n v="6"/>
    <x v="1"/>
    <x v="0"/>
    <n v="7.843395110090691E-2"/>
    <x v="918"/>
    <x v="1"/>
    <x v="2"/>
    <n v="59"/>
    <n v="72.404591551031046"/>
    <x v="105"/>
    <n v="400.35368014701805"/>
    <x v="7"/>
    <x v="6"/>
    <x v="2"/>
  </r>
  <r>
    <x v="919"/>
    <s v="Product920"/>
    <n v="2"/>
    <x v="1"/>
    <x v="0"/>
    <n v="6.2848243024756958E-2"/>
    <x v="919"/>
    <x v="2"/>
    <x v="0"/>
    <n v="27"/>
    <n v="242.51505207788077"/>
    <x v="207"/>
    <n v="454.54681429545701"/>
    <x v="8"/>
    <x v="6"/>
    <x v="2"/>
  </r>
  <r>
    <x v="920"/>
    <s v="Product921"/>
    <n v="13"/>
    <x v="1"/>
    <x v="1"/>
    <n v="3.0623610982021933E-3"/>
    <x v="920"/>
    <x v="3"/>
    <x v="3"/>
    <n v="27"/>
    <n v="155.2843246367938"/>
    <x v="507"/>
    <n v="2012.514243504251"/>
    <x v="9"/>
    <x v="6"/>
    <x v="2"/>
  </r>
  <r>
    <x v="921"/>
    <s v="Product922"/>
    <n v="4"/>
    <x v="0"/>
    <x v="0"/>
    <n v="5.5757110408444777E-3"/>
    <x v="921"/>
    <x v="4"/>
    <x v="3"/>
    <n v="167"/>
    <n v="108.62687433304467"/>
    <x v="649"/>
    <n v="432.0848090819739"/>
    <x v="10"/>
    <x v="6"/>
    <x v="2"/>
  </r>
  <r>
    <x v="922"/>
    <s v="Product923"/>
    <n v="1"/>
    <x v="2"/>
    <x v="0"/>
    <n v="5.1389734465989052E-3"/>
    <x v="922"/>
    <x v="0"/>
    <x v="2"/>
    <n v="31"/>
    <n v="267.42577778219982"/>
    <x v="659"/>
    <n v="266.05148381124104"/>
    <x v="11"/>
    <x v="6"/>
    <x v="2"/>
  </r>
  <r>
    <x v="923"/>
    <s v="Product924"/>
    <n v="12"/>
    <x v="2"/>
    <x v="0"/>
    <n v="4.8035639836502171E-3"/>
    <x v="923"/>
    <x v="1"/>
    <x v="3"/>
    <n v="138"/>
    <n v="187.05010254245587"/>
    <x v="660"/>
    <n v="2233.8191448809384"/>
    <x v="12"/>
    <x v="6"/>
    <x v="2"/>
  </r>
  <r>
    <x v="924"/>
    <s v="Product925"/>
    <n v="6"/>
    <x v="1"/>
    <x v="0"/>
    <n v="8.1628149981824383E-2"/>
    <x v="924"/>
    <x v="2"/>
    <x v="0"/>
    <n v="46"/>
    <n v="173.02243039002312"/>
    <x v="661"/>
    <n v="953.39357695155923"/>
    <x v="13"/>
    <x v="6"/>
    <x v="2"/>
  </r>
  <r>
    <x v="925"/>
    <s v="Product926"/>
    <n v="6"/>
    <x v="1"/>
    <x v="0"/>
    <n v="8.9549621848686256E-2"/>
    <x v="925"/>
    <x v="3"/>
    <x v="0"/>
    <n v="182"/>
    <n v="307.90099214642947"/>
    <x v="662"/>
    <n v="1681.9714483972887"/>
    <x v="14"/>
    <x v="6"/>
    <x v="2"/>
  </r>
  <r>
    <x v="926"/>
    <s v="Product927"/>
    <n v="2"/>
    <x v="1"/>
    <x v="1"/>
    <n v="3.0910150119796965E-2"/>
    <x v="926"/>
    <x v="4"/>
    <x v="1"/>
    <n v="207"/>
    <n v="303.45707724342446"/>
    <x v="663"/>
    <n v="588.15434686183085"/>
    <x v="15"/>
    <x v="6"/>
    <x v="2"/>
  </r>
  <r>
    <x v="927"/>
    <s v="Product928"/>
    <n v="8"/>
    <x v="1"/>
    <x v="1"/>
    <n v="6.217542260458906E-2"/>
    <x v="927"/>
    <x v="0"/>
    <x v="0"/>
    <n v="60"/>
    <n v="82.000796246126129"/>
    <x v="134"/>
    <n v="615.21889668488348"/>
    <x v="16"/>
    <x v="6"/>
    <x v="2"/>
  </r>
  <r>
    <x v="928"/>
    <s v="Product929"/>
    <n v="10"/>
    <x v="0"/>
    <x v="0"/>
    <n v="5.5114791224536032E-2"/>
    <x v="928"/>
    <x v="1"/>
    <x v="1"/>
    <n v="246"/>
    <n v="204.97035333494028"/>
    <x v="664"/>
    <n v="1936.7345510366567"/>
    <x v="17"/>
    <x v="6"/>
    <x v="2"/>
  </r>
  <r>
    <x v="929"/>
    <s v="Product930"/>
    <n v="9"/>
    <x v="1"/>
    <x v="0"/>
    <n v="7.0656782865817364E-2"/>
    <x v="929"/>
    <x v="2"/>
    <x v="2"/>
    <n v="48"/>
    <n v="88.918179762464575"/>
    <x v="658"/>
    <n v="743.71956517947956"/>
    <x v="18"/>
    <x v="6"/>
    <x v="2"/>
  </r>
  <r>
    <x v="930"/>
    <s v="Product931"/>
    <n v="1"/>
    <x v="2"/>
    <x v="0"/>
    <n v="8.2370201779105756E-2"/>
    <x v="930"/>
    <x v="3"/>
    <x v="0"/>
    <n v="93"/>
    <n v="190.92433061566786"/>
    <x v="665"/>
    <n v="175.19785497831461"/>
    <x v="19"/>
    <x v="6"/>
    <x v="2"/>
  </r>
  <r>
    <x v="931"/>
    <s v="Product932"/>
    <n v="8"/>
    <x v="0"/>
    <x v="0"/>
    <n v="6.262334035587562E-2"/>
    <x v="931"/>
    <x v="4"/>
    <x v="3"/>
    <n v="124"/>
    <n v="275.94894886504579"/>
    <x v="299"/>
    <n v="2069.3448313553913"/>
    <x v="20"/>
    <x v="6"/>
    <x v="2"/>
  </r>
  <r>
    <x v="932"/>
    <s v="Product933"/>
    <n v="12"/>
    <x v="0"/>
    <x v="1"/>
    <n v="4.4648014181022169E-2"/>
    <x v="932"/>
    <x v="0"/>
    <x v="3"/>
    <n v="17"/>
    <n v="173.75450694695681"/>
    <x v="291"/>
    <n v="1991.960559081271"/>
    <x v="21"/>
    <x v="6"/>
    <x v="2"/>
  </r>
  <r>
    <x v="933"/>
    <s v="Product934"/>
    <n v="15"/>
    <x v="0"/>
    <x v="0"/>
    <n v="5.5840948534839011E-3"/>
    <x v="933"/>
    <x v="1"/>
    <x v="2"/>
    <n v="126"/>
    <n v="223.58246636229529"/>
    <x v="666"/>
    <n v="3335.0094099382854"/>
    <x v="22"/>
    <x v="6"/>
    <x v="2"/>
  </r>
  <r>
    <x v="934"/>
    <s v="Product935"/>
    <n v="15"/>
    <x v="1"/>
    <x v="0"/>
    <n v="6.7978575743679368E-2"/>
    <x v="934"/>
    <x v="2"/>
    <x v="3"/>
    <n v="63"/>
    <n v="233.67502395526654"/>
    <x v="197"/>
    <n v="3266.8519295987603"/>
    <x v="23"/>
    <x v="6"/>
    <x v="2"/>
  </r>
  <r>
    <x v="935"/>
    <s v="Product936"/>
    <n v="14"/>
    <x v="1"/>
    <x v="0"/>
    <n v="1.7049854283046818E-2"/>
    <x v="935"/>
    <x v="3"/>
    <x v="0"/>
    <n v="79"/>
    <n v="181.5888513342183"/>
    <x v="295"/>
    <n v="2498.8990303136161"/>
    <x v="24"/>
    <x v="6"/>
    <x v="2"/>
  </r>
  <r>
    <x v="936"/>
    <s v="Product937"/>
    <n v="1"/>
    <x v="1"/>
    <x v="0"/>
    <n v="9.6875152873505902E-3"/>
    <x v="936"/>
    <x v="0"/>
    <x v="0"/>
    <n v="16"/>
    <n v="238.6792261006305"/>
    <x v="349"/>
    <n v="236.36701744900765"/>
    <x v="25"/>
    <x v="6"/>
    <x v="2"/>
  </r>
  <r>
    <x v="937"/>
    <s v="Product938"/>
    <n v="2"/>
    <x v="0"/>
    <x v="0"/>
    <n v="8.8914722224301135E-2"/>
    <x v="937"/>
    <x v="1"/>
    <x v="1"/>
    <n v="87"/>
    <n v="248.59507008848158"/>
    <x v="400"/>
    <n v="452.98261697046712"/>
    <x v="26"/>
    <x v="6"/>
    <x v="2"/>
  </r>
  <r>
    <x v="938"/>
    <s v="Product939"/>
    <n v="10"/>
    <x v="2"/>
    <x v="1"/>
    <n v="6.0034673860509785E-2"/>
    <x v="938"/>
    <x v="2"/>
    <x v="0"/>
    <n v="238"/>
    <n v="136.68498483937196"/>
    <x v="627"/>
    <n v="1284.7914635291154"/>
    <x v="27"/>
    <x v="6"/>
    <x v="2"/>
  </r>
  <r>
    <x v="939"/>
    <s v="Product940"/>
    <n v="8"/>
    <x v="2"/>
    <x v="1"/>
    <n v="6.6962747589711144E-2"/>
    <x v="939"/>
    <x v="3"/>
    <x v="1"/>
    <n v="192"/>
    <n v="52.359977824325554"/>
    <x v="667"/>
    <n v="390.83047876377896"/>
    <x v="28"/>
    <x v="6"/>
    <x v="2"/>
  </r>
  <r>
    <x v="940"/>
    <s v="Product941"/>
    <n v="1"/>
    <x v="1"/>
    <x v="0"/>
    <n v="1.3640582131278656E-2"/>
    <x v="940"/>
    <x v="4"/>
    <x v="2"/>
    <n v="190"/>
    <n v="309.52092186948994"/>
    <x v="668"/>
    <n v="305.29887631338011"/>
    <x v="29"/>
    <x v="6"/>
    <x v="2"/>
  </r>
  <r>
    <x v="941"/>
    <s v="Product942"/>
    <n v="10"/>
    <x v="1"/>
    <x v="0"/>
    <n v="4.7668344757655613E-2"/>
    <x v="941"/>
    <x v="0"/>
    <x v="0"/>
    <n v="181"/>
    <n v="145.59429413479165"/>
    <x v="669"/>
    <n v="1386.5405512722689"/>
    <x v="30"/>
    <x v="6"/>
    <x v="2"/>
  </r>
  <r>
    <x v="942"/>
    <s v="Product943"/>
    <n v="10"/>
    <x v="1"/>
    <x v="0"/>
    <n v="1.6216889558710625E-2"/>
    <x v="942"/>
    <x v="1"/>
    <x v="3"/>
    <n v="151"/>
    <n v="181.98317844380156"/>
    <x v="670"/>
    <n v="1790.319773374353"/>
    <x v="0"/>
    <x v="7"/>
    <x v="2"/>
  </r>
  <r>
    <x v="943"/>
    <s v="Product944"/>
    <n v="15"/>
    <x v="1"/>
    <x v="0"/>
    <n v="5.25704535904205E-2"/>
    <x v="943"/>
    <x v="2"/>
    <x v="3"/>
    <n v="94"/>
    <n v="129.9548642860982"/>
    <x v="275"/>
    <n v="1846.8461718644473"/>
    <x v="1"/>
    <x v="7"/>
    <x v="2"/>
  </r>
  <r>
    <x v="944"/>
    <s v="Product945"/>
    <n v="13"/>
    <x v="0"/>
    <x v="1"/>
    <n v="7.1062012847317182E-2"/>
    <x v="944"/>
    <x v="3"/>
    <x v="2"/>
    <n v="237"/>
    <n v="236.23040423250345"/>
    <x v="302"/>
    <n v="2852.7641507560825"/>
    <x v="2"/>
    <x v="7"/>
    <x v="2"/>
  </r>
  <r>
    <x v="945"/>
    <s v="Product946"/>
    <n v="9"/>
    <x v="1"/>
    <x v="0"/>
    <n v="5.2987907963475828E-2"/>
    <x v="945"/>
    <x v="4"/>
    <x v="3"/>
    <n v="107"/>
    <n v="262.63733929797695"/>
    <x v="502"/>
    <n v="2238.4866252193519"/>
    <x v="3"/>
    <x v="7"/>
    <x v="2"/>
  </r>
  <r>
    <x v="946"/>
    <s v="Product947"/>
    <n v="2"/>
    <x v="2"/>
    <x v="0"/>
    <n v="8.3787032615764041E-3"/>
    <x v="946"/>
    <x v="0"/>
    <x v="0"/>
    <n v="64"/>
    <n v="257.64434248218106"/>
    <x v="548"/>
    <n v="510.97123397899782"/>
    <x v="4"/>
    <x v="7"/>
    <x v="2"/>
  </r>
  <r>
    <x v="947"/>
    <s v="Product948"/>
    <n v="11"/>
    <x v="0"/>
    <x v="0"/>
    <n v="6.7695414981313068E-2"/>
    <x v="947"/>
    <x v="1"/>
    <x v="0"/>
    <n v="40"/>
    <n v="268.67553865672994"/>
    <x v="432"/>
    <n v="2755.3618022923824"/>
    <x v="5"/>
    <x v="7"/>
    <x v="2"/>
  </r>
  <r>
    <x v="948"/>
    <s v="Product949"/>
    <n v="7"/>
    <x v="0"/>
    <x v="0"/>
    <n v="6.7394312694009376E-2"/>
    <x v="948"/>
    <x v="2"/>
    <x v="1"/>
    <n v="77"/>
    <n v="170.22387356132882"/>
    <x v="3"/>
    <n v="1111.2622681898577"/>
    <x v="6"/>
    <x v="7"/>
    <x v="2"/>
  </r>
  <r>
    <x v="949"/>
    <s v="Product950"/>
    <n v="3"/>
    <x v="0"/>
    <x v="0"/>
    <n v="8.124642925060932E-2"/>
    <x v="949"/>
    <x v="3"/>
    <x v="0"/>
    <n v="35"/>
    <n v="43.401552016469481"/>
    <x v="605"/>
    <n v="119.62599267359026"/>
    <x v="7"/>
    <x v="7"/>
    <x v="2"/>
  </r>
  <r>
    <x v="950"/>
    <s v="Product951"/>
    <n v="9"/>
    <x v="1"/>
    <x v="1"/>
    <n v="3.3854308263347989E-2"/>
    <x v="950"/>
    <x v="4"/>
    <x v="1"/>
    <n v="58"/>
    <n v="249.38727254327034"/>
    <x v="206"/>
    <n v="2168.4999504747138"/>
    <x v="8"/>
    <x v="7"/>
    <x v="2"/>
  </r>
  <r>
    <x v="951"/>
    <s v="Product952"/>
    <n v="5"/>
    <x v="1"/>
    <x v="1"/>
    <n v="6.8316538503009561E-2"/>
    <x v="951"/>
    <x v="0"/>
    <x v="2"/>
    <n v="7"/>
    <n v="303.18731165853683"/>
    <x v="478"/>
    <n v="1412.3730200399623"/>
    <x v="9"/>
    <x v="7"/>
    <x v="2"/>
  </r>
  <r>
    <x v="952"/>
    <s v="Product953"/>
    <n v="15"/>
    <x v="1"/>
    <x v="0"/>
    <n v="5.5735606979880836E-2"/>
    <x v="952"/>
    <x v="1"/>
    <x v="0"/>
    <n v="62"/>
    <n v="44.075981393250075"/>
    <x v="671"/>
    <n v="624.29069725595014"/>
    <x v="10"/>
    <x v="7"/>
    <x v="2"/>
  </r>
  <r>
    <x v="953"/>
    <s v="Product954"/>
    <n v="2"/>
    <x v="0"/>
    <x v="0"/>
    <n v="2.0411096904630634E-2"/>
    <x v="953"/>
    <x v="2"/>
    <x v="3"/>
    <n v="63"/>
    <n v="44.810145418076132"/>
    <x v="347"/>
    <n v="87.791042395274388"/>
    <x v="11"/>
    <x v="7"/>
    <x v="2"/>
  </r>
  <r>
    <x v="954"/>
    <s v="Product955"/>
    <n v="5"/>
    <x v="2"/>
    <x v="0"/>
    <n v="6.1751645660054422E-2"/>
    <x v="954"/>
    <x v="3"/>
    <x v="3"/>
    <n v="145"/>
    <n v="175.00438260362"/>
    <x v="672"/>
    <n v="820.98786990062331"/>
    <x v="12"/>
    <x v="7"/>
    <x v="2"/>
  </r>
  <r>
    <x v="955"/>
    <s v="Product956"/>
    <n v="6"/>
    <x v="2"/>
    <x v="0"/>
    <n v="6.2844049638678942E-2"/>
    <x v="955"/>
    <x v="4"/>
    <x v="2"/>
    <n v="121"/>
    <n v="114.38355333588959"/>
    <x v="394"/>
    <n v="643.17136579320277"/>
    <x v="13"/>
    <x v="7"/>
    <x v="2"/>
  </r>
  <r>
    <x v="956"/>
    <s v="Product957"/>
    <n v="6"/>
    <x v="1"/>
    <x v="1"/>
    <n v="5.1136200912104982E-2"/>
    <x v="956"/>
    <x v="0"/>
    <x v="3"/>
    <n v="212"/>
    <n v="101.55874442458435"/>
    <x v="673"/>
    <n v="578.19249639184602"/>
    <x v="14"/>
    <x v="7"/>
    <x v="2"/>
  </r>
  <r>
    <x v="957"/>
    <s v="Product958"/>
    <n v="3"/>
    <x v="1"/>
    <x v="0"/>
    <n v="6.0991817983476332E-2"/>
    <x v="957"/>
    <x v="1"/>
    <x v="0"/>
    <n v="195"/>
    <n v="156.63011147898783"/>
    <x v="484"/>
    <n v="441.23086868678939"/>
    <x v="15"/>
    <x v="7"/>
    <x v="2"/>
  </r>
  <r>
    <x v="958"/>
    <s v="Product959"/>
    <n v="8"/>
    <x v="1"/>
    <x v="0"/>
    <n v="3.1289429765192202E-2"/>
    <x v="958"/>
    <x v="2"/>
    <x v="0"/>
    <n v="158"/>
    <n v="147.52972922608188"/>
    <x v="674"/>
    <n v="1143.3088650014765"/>
    <x v="16"/>
    <x v="7"/>
    <x v="2"/>
  </r>
  <r>
    <x v="959"/>
    <s v="Product960"/>
    <n v="15"/>
    <x v="1"/>
    <x v="0"/>
    <n v="3.3821592060514008E-2"/>
    <x v="959"/>
    <x v="3"/>
    <x v="1"/>
    <n v="43"/>
    <n v="169.30659596470338"/>
    <x v="101"/>
    <n v="2453.7056601424638"/>
    <x v="17"/>
    <x v="7"/>
    <x v="2"/>
  </r>
  <r>
    <x v="960"/>
    <s v="Product961"/>
    <n v="14"/>
    <x v="0"/>
    <x v="0"/>
    <n v="8.9213250026312862E-2"/>
    <x v="960"/>
    <x v="0"/>
    <x v="0"/>
    <n v="95"/>
    <n v="171.69072702984732"/>
    <x v="675"/>
    <n v="2189.230949809878"/>
    <x v="18"/>
    <x v="7"/>
    <x v="2"/>
  </r>
  <r>
    <x v="961"/>
    <s v="Product962"/>
    <n v="12"/>
    <x v="1"/>
    <x v="0"/>
    <n v="9.1901164664353496E-2"/>
    <x v="961"/>
    <x v="1"/>
    <x v="1"/>
    <n v="66"/>
    <n v="190.06864294956506"/>
    <x v="198"/>
    <n v="2071.2133595559226"/>
    <x v="19"/>
    <x v="7"/>
    <x v="2"/>
  </r>
  <r>
    <x v="962"/>
    <s v="Product963"/>
    <n v="13"/>
    <x v="2"/>
    <x v="1"/>
    <n v="1.9808458082986369E-2"/>
    <x v="962"/>
    <x v="2"/>
    <x v="2"/>
    <n v="22"/>
    <n v="36.383777414753574"/>
    <x v="676"/>
    <n v="463.61992150412539"/>
    <x v="20"/>
    <x v="7"/>
    <x v="2"/>
  </r>
  <r>
    <x v="963"/>
    <s v="Product964"/>
    <n v="2"/>
    <x v="0"/>
    <x v="1"/>
    <n v="5.5135510492277398E-2"/>
    <x v="963"/>
    <x v="3"/>
    <x v="0"/>
    <n v="46"/>
    <n v="181.75365664705583"/>
    <x v="677"/>
    <n v="343.4651520079646"/>
    <x v="21"/>
    <x v="7"/>
    <x v="2"/>
  </r>
  <r>
    <x v="964"/>
    <s v="Product965"/>
    <n v="7"/>
    <x v="0"/>
    <x v="0"/>
    <n v="4.6217940823125407E-2"/>
    <x v="964"/>
    <x v="4"/>
    <x v="3"/>
    <n v="246"/>
    <n v="237.56544828644024"/>
    <x v="549"/>
    <n v="1586.0996371914282"/>
    <x v="22"/>
    <x v="7"/>
    <x v="2"/>
  </r>
  <r>
    <x v="965"/>
    <s v="Product966"/>
    <n v="14"/>
    <x v="0"/>
    <x v="0"/>
    <n v="1.8316844071966199E-2"/>
    <x v="965"/>
    <x v="0"/>
    <x v="3"/>
    <n v="19"/>
    <n v="270.26626115699486"/>
    <x v="678"/>
    <n v="3714.4217067085642"/>
    <x v="23"/>
    <x v="7"/>
    <x v="2"/>
  </r>
  <r>
    <x v="966"/>
    <s v="Product967"/>
    <n v="2"/>
    <x v="1"/>
    <x v="0"/>
    <n v="5.7503048767850506E-2"/>
    <x v="966"/>
    <x v="1"/>
    <x v="2"/>
    <n v="5"/>
    <n v="174.99663360201404"/>
    <x v="303"/>
    <n v="329.86758729157555"/>
    <x v="24"/>
    <x v="7"/>
    <x v="2"/>
  </r>
  <r>
    <x v="967"/>
    <s v="Product968"/>
    <n v="12"/>
    <x v="1"/>
    <x v="0"/>
    <n v="5.7603033822186379E-2"/>
    <x v="967"/>
    <x v="2"/>
    <x v="3"/>
    <n v="9"/>
    <n v="173.37064053037258"/>
    <x v="428"/>
    <n v="1960.6075879215289"/>
    <x v="25"/>
    <x v="7"/>
    <x v="2"/>
  </r>
  <r>
    <x v="968"/>
    <s v="Product969"/>
    <n v="12"/>
    <x v="1"/>
    <x v="1"/>
    <n v="3.3127324370406323E-2"/>
    <x v="968"/>
    <x v="3"/>
    <x v="0"/>
    <n v="215"/>
    <n v="234.45742750878051"/>
    <x v="679"/>
    <n v="2720.2857630797535"/>
    <x v="26"/>
    <x v="7"/>
    <x v="2"/>
  </r>
  <r>
    <x v="969"/>
    <s v="Product970"/>
    <n v="5"/>
    <x v="0"/>
    <x v="0"/>
    <n v="4.8621102303258293E-2"/>
    <x v="969"/>
    <x v="4"/>
    <x v="0"/>
    <n v="54"/>
    <n v="44.001618429732929"/>
    <x v="56"/>
    <n v="209.31105619275974"/>
    <x v="27"/>
    <x v="7"/>
    <x v="2"/>
  </r>
  <r>
    <x v="970"/>
    <s v="Product971"/>
    <n v="5"/>
    <x v="2"/>
    <x v="0"/>
    <n v="6.1539785986571255E-2"/>
    <x v="970"/>
    <x v="0"/>
    <x v="1"/>
    <n v="231"/>
    <n v="112.39512832470014"/>
    <x v="262"/>
    <n v="527.39178090832434"/>
    <x v="28"/>
    <x v="7"/>
    <x v="2"/>
  </r>
  <r>
    <x v="971"/>
    <s v="Product972"/>
    <n v="9"/>
    <x v="2"/>
    <x v="0"/>
    <n v="4.6145537261584726E-2"/>
    <x v="971"/>
    <x v="1"/>
    <x v="0"/>
    <n v="13"/>
    <n v="100.09719711015657"/>
    <x v="680"/>
    <n v="859.30342354016682"/>
    <x v="29"/>
    <x v="7"/>
    <x v="2"/>
  </r>
  <r>
    <x v="972"/>
    <s v="Product973"/>
    <n v="4"/>
    <x v="1"/>
    <x v="0"/>
    <n v="2.6812608517543548E-2"/>
    <x v="972"/>
    <x v="2"/>
    <x v="1"/>
    <n v="158"/>
    <n v="113.73913286598268"/>
    <x v="681"/>
    <n v="442.75796009328889"/>
    <x v="30"/>
    <x v="7"/>
    <x v="2"/>
  </r>
  <r>
    <x v="973"/>
    <s v="Product974"/>
    <n v="12"/>
    <x v="1"/>
    <x v="0"/>
    <n v="1.7183723798160345E-2"/>
    <x v="973"/>
    <x v="3"/>
    <x v="2"/>
    <n v="10"/>
    <n v="137.25185122579205"/>
    <x v="109"/>
    <n v="1618.720239882502"/>
    <x v="0"/>
    <x v="8"/>
    <x v="2"/>
  </r>
  <r>
    <x v="974"/>
    <s v="Product975"/>
    <n v="4"/>
    <x v="1"/>
    <x v="1"/>
    <n v="2.7663416463485316E-2"/>
    <x v="974"/>
    <x v="4"/>
    <x v="0"/>
    <n v="184"/>
    <n v="264.34899872507037"/>
    <x v="199"/>
    <n v="1028.1448091265336"/>
    <x v="1"/>
    <x v="8"/>
    <x v="2"/>
  </r>
  <r>
    <x v="975"/>
    <s v="Product976"/>
    <n v="1"/>
    <x v="1"/>
    <x v="1"/>
    <n v="7.8952678198965148E-2"/>
    <x v="975"/>
    <x v="0"/>
    <x v="3"/>
    <n v="184"/>
    <n v="145.32193513853298"/>
    <x v="682"/>
    <n v="133.8483791582895"/>
    <x v="2"/>
    <x v="8"/>
    <x v="2"/>
  </r>
  <r>
    <x v="976"/>
    <s v="Product977"/>
    <n v="8"/>
    <x v="0"/>
    <x v="0"/>
    <n v="9.9165782078242934E-2"/>
    <x v="976"/>
    <x v="1"/>
    <x v="3"/>
    <n v="5"/>
    <n v="185.43542516915068"/>
    <x v="443"/>
    <n v="1336.3726096579228"/>
    <x v="3"/>
    <x v="8"/>
    <x v="2"/>
  </r>
  <r>
    <x v="977"/>
    <s v="Product978"/>
    <n v="3"/>
    <x v="1"/>
    <x v="0"/>
    <n v="2.3084248755400119E-2"/>
    <x v="977"/>
    <x v="2"/>
    <x v="2"/>
    <n v="195"/>
    <n v="48.882254495862881"/>
    <x v="484"/>
    <n v="143.26153312006682"/>
    <x v="4"/>
    <x v="8"/>
    <x v="2"/>
  </r>
  <r>
    <x v="978"/>
    <s v="Product979"/>
    <n v="2"/>
    <x v="2"/>
    <x v="0"/>
    <n v="4.7392875608086284E-2"/>
    <x v="978"/>
    <x v="3"/>
    <x v="3"/>
    <n v="228"/>
    <n v="298.1482775626003"/>
    <x v="67"/>
    <n v="568.03634666262167"/>
    <x v="5"/>
    <x v="8"/>
    <x v="2"/>
  </r>
  <r>
    <x v="979"/>
    <s v="Product980"/>
    <n v="7"/>
    <x v="0"/>
    <x v="0"/>
    <n v="3.8979230673823639E-2"/>
    <x v="979"/>
    <x v="4"/>
    <x v="0"/>
    <n v="107"/>
    <n v="219.17684967515527"/>
    <x v="63"/>
    <n v="1474.4345328531381"/>
    <x v="6"/>
    <x v="8"/>
    <x v="2"/>
  </r>
  <r>
    <x v="980"/>
    <s v="Product981"/>
    <n v="9"/>
    <x v="0"/>
    <x v="1"/>
    <n v="7.4522609534528717E-2"/>
    <x v="980"/>
    <x v="0"/>
    <x v="0"/>
    <n v="209"/>
    <n v="209.92423760479195"/>
    <x v="683"/>
    <n v="1748.5212205254277"/>
    <x v="7"/>
    <x v="8"/>
    <x v="2"/>
  </r>
  <r>
    <x v="981"/>
    <s v="Product982"/>
    <n v="4"/>
    <x v="0"/>
    <x v="0"/>
    <n v="1.8545970775577326E-2"/>
    <x v="981"/>
    <x v="1"/>
    <x v="1"/>
    <n v="35"/>
    <n v="232.90719317265192"/>
    <x v="684"/>
    <n v="914.35081269860075"/>
    <x v="8"/>
    <x v="8"/>
    <x v="2"/>
  </r>
  <r>
    <x v="982"/>
    <s v="Product983"/>
    <n v="3"/>
    <x v="1"/>
    <x v="0"/>
    <n v="3.3951323420517647E-2"/>
    <x v="982"/>
    <x v="2"/>
    <x v="0"/>
    <n v="130"/>
    <n v="54.470201913541899"/>
    <x v="685"/>
    <n v="157.86259941478301"/>
    <x v="9"/>
    <x v="8"/>
    <x v="2"/>
  </r>
  <r>
    <x v="983"/>
    <s v="Product984"/>
    <n v="7"/>
    <x v="1"/>
    <x v="0"/>
    <n v="5.4867387740920918E-2"/>
    <x v="983"/>
    <x v="3"/>
    <x v="1"/>
    <n v="16"/>
    <n v="239.38838443999634"/>
    <x v="300"/>
    <n v="1583.7763839117811"/>
    <x v="10"/>
    <x v="8"/>
    <x v="2"/>
  </r>
  <r>
    <x v="984"/>
    <s v="Product985"/>
    <n v="13"/>
    <x v="1"/>
    <x v="0"/>
    <n v="4.9981715763523588E-2"/>
    <x v="984"/>
    <x v="0"/>
    <x v="2"/>
    <n v="234"/>
    <n v="161.29886793096591"/>
    <x v="686"/>
    <n v="1992.0793588938093"/>
    <x v="11"/>
    <x v="8"/>
    <x v="2"/>
  </r>
  <r>
    <x v="985"/>
    <s v="Product986"/>
    <n v="5"/>
    <x v="0"/>
    <x v="0"/>
    <n v="1.1923665405379581E-2"/>
    <x v="985"/>
    <x v="1"/>
    <x v="0"/>
    <n v="187"/>
    <n v="261.43984644251447"/>
    <x v="687"/>
    <n v="1291.6126259495004"/>
    <x v="12"/>
    <x v="8"/>
    <x v="2"/>
  </r>
  <r>
    <x v="986"/>
    <s v="Product987"/>
    <n v="12"/>
    <x v="2"/>
    <x v="1"/>
    <n v="1.2992720459706265E-2"/>
    <x v="986"/>
    <x v="2"/>
    <x v="3"/>
    <n v="149"/>
    <n v="231.5212028519945"/>
    <x v="688"/>
    <n v="2742.1573509941231"/>
    <x v="13"/>
    <x v="8"/>
    <x v="2"/>
  </r>
  <r>
    <x v="987"/>
    <s v="Product988"/>
    <n v="11"/>
    <x v="2"/>
    <x v="1"/>
    <n v="8.8099805518016883E-2"/>
    <x v="987"/>
    <x v="3"/>
    <x v="3"/>
    <n v="135"/>
    <n v="256.71158546126333"/>
    <x v="477"/>
    <n v="2575.0487917869468"/>
    <x v="14"/>
    <x v="8"/>
    <x v="2"/>
  </r>
  <r>
    <x v="988"/>
    <s v="Product989"/>
    <n v="9"/>
    <x v="1"/>
    <x v="0"/>
    <n v="5.333628922493761E-3"/>
    <x v="988"/>
    <x v="4"/>
    <x v="2"/>
    <n v="123"/>
    <n v="257.78899161161769"/>
    <x v="689"/>
    <n v="2307.7263671105175"/>
    <x v="15"/>
    <x v="8"/>
    <x v="2"/>
  </r>
  <r>
    <x v="989"/>
    <s v="Product990"/>
    <n v="8"/>
    <x v="1"/>
    <x v="0"/>
    <n v="5.9310142357292817E-3"/>
    <x v="989"/>
    <x v="0"/>
    <x v="3"/>
    <n v="132"/>
    <n v="41.524189981941021"/>
    <x v="690"/>
    <n v="330.22327536024801"/>
    <x v="16"/>
    <x v="8"/>
    <x v="2"/>
  </r>
  <r>
    <x v="990"/>
    <s v="Product991"/>
    <n v="1"/>
    <x v="1"/>
    <x v="0"/>
    <n v="5.3046563547479192E-2"/>
    <x v="990"/>
    <x v="1"/>
    <x v="0"/>
    <n v="217"/>
    <n v="126.90571392939914"/>
    <x v="82"/>
    <n v="120.17380191090506"/>
    <x v="17"/>
    <x v="8"/>
    <x v="2"/>
  </r>
  <r>
    <x v="991"/>
    <s v="Product992"/>
    <n v="2"/>
    <x v="1"/>
    <x v="0"/>
    <n v="3.9743306585179029E-2"/>
    <x v="991"/>
    <x v="2"/>
    <x v="0"/>
    <n v="68"/>
    <n v="143.22451351810989"/>
    <x v="537"/>
    <n v="275.06459553369308"/>
    <x v="18"/>
    <x v="8"/>
    <x v="2"/>
  </r>
  <r>
    <x v="992"/>
    <s v="Product993"/>
    <n v="10"/>
    <x v="0"/>
    <x v="1"/>
    <n v="7.3269630464211033E-2"/>
    <x v="992"/>
    <x v="3"/>
    <x v="1"/>
    <n v="216"/>
    <n v="225.56513203665409"/>
    <x v="691"/>
    <n v="2090.3805816671747"/>
    <x v="19"/>
    <x v="8"/>
    <x v="2"/>
  </r>
  <r>
    <x v="993"/>
    <s v="Product994"/>
    <n v="3"/>
    <x v="1"/>
    <x v="0"/>
    <n v="4.6059534546926796E-3"/>
    <x v="993"/>
    <x v="4"/>
    <x v="0"/>
    <n v="48"/>
    <n v="230.36891428682745"/>
    <x v="384"/>
    <n v="687.92353737064263"/>
    <x v="20"/>
    <x v="8"/>
    <x v="2"/>
  </r>
  <r>
    <x v="994"/>
    <s v="Product995"/>
    <n v="14"/>
    <x v="2"/>
    <x v="0"/>
    <n v="4.7603103318713313E-2"/>
    <x v="994"/>
    <x v="0"/>
    <x v="1"/>
    <n v="100"/>
    <n v="113.81508662231002"/>
    <x v="94"/>
    <n v="1517.5598941243986"/>
    <x v="21"/>
    <x v="8"/>
    <x v="2"/>
  </r>
  <r>
    <x v="995"/>
    <s v="Product996"/>
    <n v="2"/>
    <x v="0"/>
    <x v="0"/>
    <n v="8.4484193969112831E-2"/>
    <x v="995"/>
    <x v="1"/>
    <x v="2"/>
    <n v="85"/>
    <n v="183.18654351786611"/>
    <x v="692"/>
    <n v="335.42035208554279"/>
    <x v="22"/>
    <x v="8"/>
    <x v="2"/>
  </r>
  <r>
    <x v="996"/>
    <s v="Product997"/>
    <n v="9"/>
    <x v="0"/>
    <x v="0"/>
    <n v="1.4929055136657633E-2"/>
    <x v="996"/>
    <x v="2"/>
    <x v="0"/>
    <n v="227"/>
    <n v="53.071873838705798"/>
    <x v="693"/>
    <n v="470.51604817165821"/>
    <x v="23"/>
    <x v="8"/>
    <x v="2"/>
  </r>
  <r>
    <x v="997"/>
    <s v="Product998"/>
    <n v="5"/>
    <x v="0"/>
    <x v="0"/>
    <n v="5.8703694709778542E-2"/>
    <x v="997"/>
    <x v="3"/>
    <x v="3"/>
    <n v="168"/>
    <n v="214.78538784803698"/>
    <x v="232"/>
    <n v="1010.8834600584221"/>
    <x v="24"/>
    <x v="8"/>
    <x v="2"/>
  </r>
  <r>
    <x v="998"/>
    <s v="Product999"/>
    <n v="6"/>
    <x v="1"/>
    <x v="1"/>
    <n v="4.2408454498789855E-2"/>
    <x v="998"/>
    <x v="4"/>
    <x v="3"/>
    <n v="209"/>
    <n v="209.41429591105566"/>
    <x v="286"/>
    <n v="1203.2001556290934"/>
    <x v="25"/>
    <x v="8"/>
    <x v="2"/>
  </r>
  <r>
    <x v="999"/>
    <s v="Product1000"/>
    <n v="7"/>
    <x v="1"/>
    <x v="1"/>
    <n v="3.1245005223879654E-2"/>
    <x v="999"/>
    <x v="0"/>
    <x v="2"/>
    <n v="242"/>
    <n v="273.04681427608972"/>
    <x v="602"/>
    <n v="1851.6082559636873"/>
    <x v="26"/>
    <x v="8"/>
    <x v="2"/>
  </r>
  <r>
    <x v="1000"/>
    <s v="Product1001"/>
    <n v="5"/>
    <x v="1"/>
    <x v="0"/>
    <n v="1.8750879320852488E-2"/>
    <x v="1000"/>
    <x v="1"/>
    <x v="3"/>
    <n v="204"/>
    <n v="191.25520143238674"/>
    <x v="608"/>
    <n v="938.34499115421352"/>
    <x v="27"/>
    <x v="8"/>
    <x v="2"/>
  </r>
  <r>
    <x v="1001"/>
    <s v="Product1002"/>
    <n v="15"/>
    <x v="0"/>
    <x v="0"/>
    <n v="2.7364036994549271E-2"/>
    <x v="1001"/>
    <x v="2"/>
    <x v="0"/>
    <n v="214"/>
    <n v="184.70125863933177"/>
    <x v="694"/>
    <n v="2694.7062984747795"/>
    <x v="28"/>
    <x v="8"/>
    <x v="2"/>
  </r>
  <r>
    <x v="1002"/>
    <s v="Product1003"/>
    <n v="14"/>
    <x v="2"/>
    <x v="0"/>
    <n v="9.2753564353723492E-2"/>
    <x v="1002"/>
    <x v="3"/>
    <x v="0"/>
    <n v="129"/>
    <n v="291.89890065945804"/>
    <x v="695"/>
    <n v="3707.539320693038"/>
    <x v="29"/>
    <x v="8"/>
    <x v="2"/>
  </r>
  <r>
    <x v="1003"/>
    <s v="Product1004"/>
    <n v="13"/>
    <x v="2"/>
    <x v="0"/>
    <n v="5.7421519010133343E-2"/>
    <x v="1003"/>
    <x v="4"/>
    <x v="1"/>
    <n v="218"/>
    <n v="278.99596056297173"/>
    <x v="696"/>
    <n v="3418.6826532268105"/>
    <x v="0"/>
    <x v="9"/>
    <x v="2"/>
  </r>
  <r>
    <x v="1004"/>
    <s v="Product1005"/>
    <n v="1"/>
    <x v="1"/>
    <x v="1"/>
    <n v="4.9247515801633807E-2"/>
    <x v="1004"/>
    <x v="0"/>
    <x v="0"/>
    <n v="98"/>
    <n v="251.37037002898256"/>
    <x v="24"/>
    <n v="238.99100375891771"/>
    <x v="1"/>
    <x v="9"/>
    <x v="2"/>
  </r>
  <r>
    <x v="1005"/>
    <s v="Product1006"/>
    <n v="13"/>
    <x v="1"/>
    <x v="0"/>
    <n v="9.3154219400384985E-2"/>
    <x v="1005"/>
    <x v="1"/>
    <x v="1"/>
    <n v="96"/>
    <n v="172.76975375281043"/>
    <x v="697"/>
    <n v="2036.7817886776184"/>
    <x v="2"/>
    <x v="9"/>
    <x v="2"/>
  </r>
  <r>
    <x v="1006"/>
    <s v="Product1007"/>
    <n v="12"/>
    <x v="1"/>
    <x v="0"/>
    <n v="8.5199053345140871E-2"/>
    <x v="1006"/>
    <x v="2"/>
    <x v="2"/>
    <n v="67"/>
    <n v="212.43170371414647"/>
    <x v="276"/>
    <n v="2331.992683886469"/>
    <x v="3"/>
    <x v="9"/>
    <x v="2"/>
  </r>
  <r>
    <x v="1007"/>
    <s v="Product1008"/>
    <n v="13"/>
    <x v="1"/>
    <x v="0"/>
    <n v="4.5031611548169509E-2"/>
    <x v="1007"/>
    <x v="3"/>
    <x v="0"/>
    <n v="102"/>
    <n v="241.78028302119159"/>
    <x v="318"/>
    <n v="3001.6028540702728"/>
    <x v="4"/>
    <x v="9"/>
    <x v="2"/>
  </r>
  <r>
    <x v="1008"/>
    <s v="Product1009"/>
    <n v="13"/>
    <x v="0"/>
    <x v="0"/>
    <n v="1.4070060199682455E-2"/>
    <x v="1008"/>
    <x v="0"/>
    <x v="3"/>
    <n v="81"/>
    <n v="171.8590698944852"/>
    <x v="698"/>
    <n v="2202.7330316577086"/>
    <x v="5"/>
    <x v="9"/>
    <x v="2"/>
  </r>
  <r>
    <x v="1009"/>
    <s v="Product1010"/>
    <n v="10"/>
    <x v="1"/>
    <x v="0"/>
    <n v="4.2936295888516912E-2"/>
    <x v="1009"/>
    <x v="1"/>
    <x v="3"/>
    <n v="70"/>
    <n v="50.585033097727987"/>
    <x v="699"/>
    <n v="484.13099149113521"/>
    <x v="6"/>
    <x v="9"/>
    <x v="2"/>
  </r>
  <r>
    <x v="1010"/>
    <s v="Product1011"/>
    <n v="8"/>
    <x v="2"/>
    <x v="1"/>
    <n v="8.4323446971819205E-2"/>
    <x v="1010"/>
    <x v="2"/>
    <x v="2"/>
    <n v="131"/>
    <n v="213.24916125698527"/>
    <x v="700"/>
    <n v="1562.1380553275756"/>
    <x v="7"/>
    <x v="9"/>
    <x v="2"/>
  </r>
  <r>
    <x v="1011"/>
    <s v="Product1012"/>
    <n v="2"/>
    <x v="0"/>
    <x v="1"/>
    <n v="1.9667400841636675E-2"/>
    <x v="1011"/>
    <x v="3"/>
    <x v="3"/>
    <n v="46"/>
    <n v="122.88423967268406"/>
    <x v="677"/>
    <n v="240.93485214784326"/>
    <x v="8"/>
    <x v="9"/>
    <x v="2"/>
  </r>
  <r>
    <x v="1012"/>
    <s v="Product1013"/>
    <n v="12"/>
    <x v="0"/>
    <x v="0"/>
    <n v="7.8810442410436748E-2"/>
    <x v="1012"/>
    <x v="4"/>
    <x v="0"/>
    <n v="95"/>
    <n v="143.78949405939827"/>
    <x v="61"/>
    <n v="1589.4885650232504"/>
    <x v="9"/>
    <x v="9"/>
    <x v="2"/>
  </r>
  <r>
    <x v="1013"/>
    <s v="Product1014"/>
    <n v="13"/>
    <x v="0"/>
    <x v="0"/>
    <n v="4.002990392950917E-2"/>
    <x v="1013"/>
    <x v="0"/>
    <x v="0"/>
    <n v="63"/>
    <n v="108.48576148280713"/>
    <x v="701"/>
    <n v="1353.8601293480995"/>
    <x v="10"/>
    <x v="9"/>
    <x v="2"/>
  </r>
  <r>
    <x v="1014"/>
    <s v="Product1015"/>
    <n v="9"/>
    <x v="1"/>
    <x v="0"/>
    <n v="6.3298172978111009E-2"/>
    <x v="1014"/>
    <x v="1"/>
    <x v="1"/>
    <n v="95"/>
    <n v="148.94908333809894"/>
    <x v="702"/>
    <n v="1255.687906464296"/>
    <x v="11"/>
    <x v="9"/>
    <x v="2"/>
  </r>
  <r>
    <x v="1015"/>
    <s v="Product1016"/>
    <n v="5"/>
    <x v="1"/>
    <x v="0"/>
    <n v="1.0693464135020758E-2"/>
    <x v="1015"/>
    <x v="2"/>
    <x v="0"/>
    <n v="146"/>
    <n v="302.88660233069186"/>
    <x v="703"/>
    <n v="1498.2384765584516"/>
    <x v="12"/>
    <x v="9"/>
    <x v="2"/>
  </r>
  <r>
    <x v="1016"/>
    <s v="Product1017"/>
    <n v="8"/>
    <x v="1"/>
    <x v="1"/>
    <n v="5.3857151466929293E-2"/>
    <x v="1016"/>
    <x v="3"/>
    <x v="1"/>
    <n v="21"/>
    <n v="236.39363234582581"/>
    <x v="322"/>
    <n v="1789.2971574620726"/>
    <x v="13"/>
    <x v="9"/>
    <x v="2"/>
  </r>
  <r>
    <x v="1017"/>
    <s v="Product1018"/>
    <n v="15"/>
    <x v="0"/>
    <x v="0"/>
    <n v="2.2479903346176045E-2"/>
    <x v="1017"/>
    <x v="4"/>
    <x v="2"/>
    <n v="98"/>
    <n v="262.8437207991044"/>
    <x v="704"/>
    <n v="3854.0252904058689"/>
    <x v="14"/>
    <x v="9"/>
    <x v="2"/>
  </r>
  <r>
    <x v="1018"/>
    <s v="Product1019"/>
    <n v="8"/>
    <x v="2"/>
    <x v="0"/>
    <n v="3.826795500728173E-2"/>
    <x v="1018"/>
    <x v="0"/>
    <x v="0"/>
    <n v="55"/>
    <n v="70.530969407062145"/>
    <x v="432"/>
    <n v="542.65514754538185"/>
    <x v="15"/>
    <x v="9"/>
    <x v="2"/>
  </r>
  <r>
    <x v="1019"/>
    <s v="Product1020"/>
    <n v="6"/>
    <x v="2"/>
    <x v="0"/>
    <n v="5.1885791696909003E-2"/>
    <x v="1019"/>
    <x v="1"/>
    <x v="3"/>
    <n v="168"/>
    <n v="69.06895003823422"/>
    <x v="115"/>
    <n v="392.91151730295712"/>
    <x v="16"/>
    <x v="9"/>
    <x v="2"/>
  </r>
  <r>
    <x v="1020"/>
    <s v="Product1021"/>
    <n v="2"/>
    <x v="1"/>
    <x v="0"/>
    <n v="9.330843676183663E-2"/>
    <x v="1020"/>
    <x v="2"/>
    <x v="3"/>
    <n v="207"/>
    <n v="181.24876786162275"/>
    <x v="663"/>
    <n v="328.67345733489145"/>
    <x v="17"/>
    <x v="9"/>
    <x v="2"/>
  </r>
  <r>
    <x v="1021"/>
    <s v="Product1022"/>
    <n v="5"/>
    <x v="1"/>
    <x v="0"/>
    <n v="1.2771821524127647E-2"/>
    <x v="1021"/>
    <x v="3"/>
    <x v="2"/>
    <n v="138"/>
    <n v="130.47399877780566"/>
    <x v="234"/>
    <n v="644.03804075938137"/>
    <x v="18"/>
    <x v="9"/>
    <x v="2"/>
  </r>
  <r>
    <x v="1022"/>
    <s v="Product1023"/>
    <n v="1"/>
    <x v="1"/>
    <x v="1"/>
    <n v="3.4164355787612767E-2"/>
    <x v="1022"/>
    <x v="4"/>
    <x v="3"/>
    <n v="123"/>
    <n v="37.42199750341495"/>
    <x v="705"/>
    <n v="36.143499066425122"/>
    <x v="19"/>
    <x v="9"/>
    <x v="2"/>
  </r>
  <r>
    <x v="1023"/>
    <s v="Product1024"/>
    <n v="4"/>
    <x v="1"/>
    <x v="1"/>
    <n v="9.1859187331726818E-3"/>
    <x v="1023"/>
    <x v="0"/>
    <x v="0"/>
    <n v="192"/>
    <n v="270.31131735654105"/>
    <x v="706"/>
    <n v="1071.3130382505881"/>
    <x v="20"/>
    <x v="9"/>
    <x v="2"/>
  </r>
  <r>
    <x v="1024"/>
    <s v="Product1025"/>
    <n v="12"/>
    <x v="0"/>
    <x v="0"/>
    <n v="2.1580255037413988E-2"/>
    <x v="1024"/>
    <x v="1"/>
    <x v="0"/>
    <n v="187"/>
    <n v="115.79321465368155"/>
    <x v="707"/>
    <n v="1359.5324105982368"/>
    <x v="21"/>
    <x v="9"/>
    <x v="2"/>
  </r>
  <r>
    <x v="1025"/>
    <s v="Product1026"/>
    <n v="4"/>
    <x v="1"/>
    <x v="0"/>
    <n v="6.9246107982001148E-3"/>
    <x v="1025"/>
    <x v="2"/>
    <x v="1"/>
    <n v="120"/>
    <n v="222.32801350221015"/>
    <x v="134"/>
    <n v="883.15391415668148"/>
    <x v="22"/>
    <x v="9"/>
    <x v="2"/>
  </r>
  <r>
    <x v="1026"/>
    <s v="Product1027"/>
    <n v="8"/>
    <x v="2"/>
    <x v="0"/>
    <n v="7.5794811730549763E-2"/>
    <x v="1026"/>
    <x v="3"/>
    <x v="0"/>
    <n v="9"/>
    <n v="261.85649907145205"/>
    <x v="708"/>
    <n v="1936.0730801912837"/>
    <x v="23"/>
    <x v="9"/>
    <x v="2"/>
  </r>
  <r>
    <x v="1027"/>
    <s v="Product1028"/>
    <n v="14"/>
    <x v="0"/>
    <x v="0"/>
    <n v="2.8995267662993096E-2"/>
    <x v="1027"/>
    <x v="4"/>
    <x v="1"/>
    <n v="78"/>
    <n v="305.07639646657458"/>
    <x v="662"/>
    <n v="4147.228745707107"/>
    <x v="24"/>
    <x v="9"/>
    <x v="2"/>
  </r>
  <r>
    <x v="1028"/>
    <s v="Product1029"/>
    <n v="3"/>
    <x v="0"/>
    <x v="1"/>
    <n v="9.1308744499878622E-2"/>
    <x v="1028"/>
    <x v="0"/>
    <x v="2"/>
    <n v="166"/>
    <n v="215.55700721530602"/>
    <x v="111"/>
    <n v="587.62430255497543"/>
    <x v="25"/>
    <x v="9"/>
    <x v="2"/>
  </r>
  <r>
    <x v="1029"/>
    <s v="Product1030"/>
    <n v="11"/>
    <x v="0"/>
    <x v="0"/>
    <n v="5.0277079037367493E-2"/>
    <x v="1029"/>
    <x v="1"/>
    <x v="0"/>
    <n v="142"/>
    <n v="58.738169632758236"/>
    <x v="709"/>
    <n v="613.63484639183923"/>
    <x v="26"/>
    <x v="9"/>
    <x v="2"/>
  </r>
  <r>
    <x v="1030"/>
    <s v="Product1031"/>
    <n v="10"/>
    <x v="1"/>
    <x v="0"/>
    <n v="6.9234990899497278E-2"/>
    <x v="1030"/>
    <x v="2"/>
    <x v="3"/>
    <n v="100"/>
    <n v="213.11072332375559"/>
    <x v="314"/>
    <n v="1983.5600433385011"/>
    <x v="27"/>
    <x v="9"/>
    <x v="2"/>
  </r>
  <r>
    <x v="1031"/>
    <s v="Product1032"/>
    <n v="4"/>
    <x v="1"/>
    <x v="0"/>
    <n v="2.1776544128128284E-2"/>
    <x v="1031"/>
    <x v="3"/>
    <x v="3"/>
    <n v="146"/>
    <n v="254.11886406666133"/>
    <x v="554"/>
    <n v="994.34013363809538"/>
    <x v="28"/>
    <x v="9"/>
    <x v="2"/>
  </r>
  <r>
    <x v="1032"/>
    <s v="Product1033"/>
    <n v="3"/>
    <x v="1"/>
    <x v="0"/>
    <n v="8.7238461647856716E-2"/>
    <x v="1032"/>
    <x v="0"/>
    <x v="2"/>
    <n v="206"/>
    <n v="310.98621251537986"/>
    <x v="710"/>
    <n v="851.56876122553399"/>
    <x v="29"/>
    <x v="9"/>
    <x v="2"/>
  </r>
  <r>
    <x v="1033"/>
    <s v="Product1034"/>
    <n v="11"/>
    <x v="0"/>
    <x v="0"/>
    <n v="4.0314345069936669E-2"/>
    <x v="1033"/>
    <x v="1"/>
    <x v="3"/>
    <n v="132"/>
    <n v="237.09768108486054"/>
    <x v="711"/>
    <n v="2502.9316768975605"/>
    <x v="30"/>
    <x v="9"/>
    <x v="2"/>
  </r>
  <r>
    <x v="1034"/>
    <s v="Product1035"/>
    <n v="1"/>
    <x v="2"/>
    <x v="1"/>
    <n v="7.2302128213429087E-2"/>
    <x v="1034"/>
    <x v="2"/>
    <x v="0"/>
    <n v="42"/>
    <n v="238.58719439343832"/>
    <x v="103"/>
    <n v="221.33683247432162"/>
    <x v="0"/>
    <x v="10"/>
    <x v="2"/>
  </r>
  <r>
    <x v="1035"/>
    <s v="Product1036"/>
    <n v="5"/>
    <x v="2"/>
    <x v="1"/>
    <n v="1.1658879557443824E-2"/>
    <x v="1035"/>
    <x v="3"/>
    <x v="0"/>
    <n v="75"/>
    <n v="109.63112817479762"/>
    <x v="555"/>
    <n v="541.76476027830483"/>
    <x v="1"/>
    <x v="10"/>
    <x v="2"/>
  </r>
  <r>
    <x v="1036"/>
    <s v="Product1037"/>
    <n v="2"/>
    <x v="1"/>
    <x v="0"/>
    <n v="6.5345827345216087E-2"/>
    <x v="1036"/>
    <x v="4"/>
    <x v="1"/>
    <n v="135"/>
    <n v="136.12471298133752"/>
    <x v="56"/>
    <n v="254.45906197888388"/>
    <x v="2"/>
    <x v="10"/>
    <x v="2"/>
  </r>
  <r>
    <x v="1037"/>
    <s v="Product1038"/>
    <n v="8"/>
    <x v="1"/>
    <x v="0"/>
    <n v="6.9130280188690801E-2"/>
    <x v="1037"/>
    <x v="0"/>
    <x v="0"/>
    <n v="65"/>
    <n v="250.33690897877605"/>
    <x v="712"/>
    <n v="1864.2483865560198"/>
    <x v="3"/>
    <x v="10"/>
    <x v="2"/>
  </r>
  <r>
    <x v="1038"/>
    <s v="Product1039"/>
    <n v="14"/>
    <x v="1"/>
    <x v="0"/>
    <n v="1.3148179815401962E-2"/>
    <x v="1038"/>
    <x v="1"/>
    <x v="1"/>
    <n v="103"/>
    <n v="123.88518232245983"/>
    <x v="713"/>
    <n v="1711.5884473634837"/>
    <x v="4"/>
    <x v="10"/>
    <x v="2"/>
  </r>
  <r>
    <x v="1039"/>
    <s v="Product1040"/>
    <n v="4"/>
    <x v="1"/>
    <x v="0"/>
    <n v="3.3142337483555231E-2"/>
    <x v="1039"/>
    <x v="2"/>
    <x v="2"/>
    <n v="184"/>
    <n v="209.85462658611834"/>
    <x v="199"/>
    <n v="811.59821491726302"/>
    <x v="5"/>
    <x v="10"/>
    <x v="2"/>
  </r>
  <r>
    <x v="1040"/>
    <s v="Product1041"/>
    <n v="12"/>
    <x v="0"/>
    <x v="1"/>
    <n v="4.7719952869507143E-2"/>
    <x v="1040"/>
    <x v="3"/>
    <x v="0"/>
    <n v="118"/>
    <n v="79.826479546927629"/>
    <x v="228"/>
    <n v="912.20596446251477"/>
    <x v="6"/>
    <x v="10"/>
    <x v="2"/>
  </r>
  <r>
    <x v="1041"/>
    <s v="Product1042"/>
    <n v="8"/>
    <x v="1"/>
    <x v="0"/>
    <n v="4.0942717745929419E-2"/>
    <x v="1041"/>
    <x v="4"/>
    <x v="3"/>
    <n v="198"/>
    <n v="138.93138616267146"/>
    <x v="714"/>
    <n v="1065.9452610636999"/>
    <x v="7"/>
    <x v="10"/>
    <x v="2"/>
  </r>
  <r>
    <x v="1042"/>
    <s v="Product1043"/>
    <n v="1"/>
    <x v="2"/>
    <x v="0"/>
    <n v="6.5308325072819154E-2"/>
    <x v="1042"/>
    <x v="0"/>
    <x v="3"/>
    <n v="40"/>
    <n v="261.86754365404636"/>
    <x v="443"/>
    <n v="244.76541298706724"/>
    <x v="8"/>
    <x v="10"/>
    <x v="2"/>
  </r>
  <r>
    <x v="1043"/>
    <s v="Product1044"/>
    <n v="1"/>
    <x v="0"/>
    <x v="0"/>
    <n v="8.2202470329297811E-2"/>
    <x v="1043"/>
    <x v="1"/>
    <x v="2"/>
    <n v="140"/>
    <n v="224.05261957794335"/>
    <x v="684"/>
    <n v="205.63494076488601"/>
    <x v="9"/>
    <x v="10"/>
    <x v="2"/>
  </r>
  <r>
    <x v="1044"/>
    <s v="Product1045"/>
    <n v="14"/>
    <x v="0"/>
    <x v="0"/>
    <n v="5.8933333334182651E-2"/>
    <x v="1044"/>
    <x v="2"/>
    <x v="3"/>
    <n v="76"/>
    <n v="292.64138724664519"/>
    <x v="715"/>
    <n v="3855.5307675452545"/>
    <x v="10"/>
    <x v="10"/>
    <x v="2"/>
  </r>
  <r>
    <x v="1045"/>
    <s v="Product1046"/>
    <n v="11"/>
    <x v="0"/>
    <x v="0"/>
    <n v="2.2484018835808462E-2"/>
    <x v="1045"/>
    <x v="3"/>
    <x v="0"/>
    <n v="57"/>
    <n v="268.1898167478318"/>
    <x v="716"/>
    <n v="2883.7581504215168"/>
    <x v="11"/>
    <x v="10"/>
    <x v="2"/>
  </r>
  <r>
    <x v="1046"/>
    <s v="Product1047"/>
    <n v="15"/>
    <x v="1"/>
    <x v="1"/>
    <n v="1.2522056121763193E-2"/>
    <x v="1046"/>
    <x v="4"/>
    <x v="0"/>
    <n v="163"/>
    <n v="204.16170084862762"/>
    <x v="717"/>
    <n v="3024.077648590297"/>
    <x v="12"/>
    <x v="10"/>
    <x v="2"/>
  </r>
  <r>
    <x v="1047"/>
    <s v="Product1048"/>
    <n v="1"/>
    <x v="1"/>
    <x v="1"/>
    <n v="8.8407722301176203E-2"/>
    <x v="1047"/>
    <x v="0"/>
    <x v="1"/>
    <n v="25"/>
    <n v="263.80624135184405"/>
    <x v="718"/>
    <n v="240.48373242509317"/>
    <x v="13"/>
    <x v="10"/>
    <x v="2"/>
  </r>
  <r>
    <x v="1048"/>
    <s v="Product1049"/>
    <n v="5"/>
    <x v="1"/>
    <x v="0"/>
    <n v="1.2543293122405064E-2"/>
    <x v="1048"/>
    <x v="1"/>
    <x v="0"/>
    <n v="246"/>
    <n v="94.29492179317036"/>
    <x v="236"/>
    <n v="465.56076474582181"/>
    <x v="14"/>
    <x v="10"/>
    <x v="2"/>
  </r>
  <r>
    <x v="1049"/>
    <s v="Product1"/>
    <n v="10"/>
    <x v="0"/>
    <x v="0"/>
    <n v="4.0657765363927402E-3"/>
    <x v="0"/>
    <x v="0"/>
    <x v="0"/>
    <n v="250"/>
    <n v="312.51646350816958"/>
    <x v="719"/>
    <n v="3112.4584140360166"/>
    <x v="15"/>
    <x v="10"/>
    <x v="2"/>
  </r>
  <r>
    <x v="1050"/>
    <s v="Product2"/>
    <n v="1"/>
    <x v="2"/>
    <x v="0"/>
    <n v="5.5738591354319557E-2"/>
    <x v="1"/>
    <x v="1"/>
    <x v="0"/>
    <n v="68"/>
    <n v="305.61496822100764"/>
    <x v="720"/>
    <n v="288.58042039557353"/>
    <x v="16"/>
    <x v="10"/>
    <x v="2"/>
  </r>
  <r>
    <x v="1051"/>
    <s v="Product3"/>
    <n v="15"/>
    <x v="2"/>
    <x v="0"/>
    <n v="2.4898571600841392E-2"/>
    <x v="2"/>
    <x v="2"/>
    <x v="1"/>
    <n v="186"/>
    <n v="203.59337829992228"/>
    <x v="721"/>
    <n v="2977.8629098929669"/>
    <x v="17"/>
    <x v="10"/>
    <x v="2"/>
  </r>
  <r>
    <x v="1052"/>
    <s v="Product4"/>
    <n v="13"/>
    <x v="1"/>
    <x v="1"/>
    <n v="5.7396029792204276E-2"/>
    <x v="3"/>
    <x v="3"/>
    <x v="0"/>
    <n v="77"/>
    <n v="245.58172105610583"/>
    <x v="722"/>
    <n v="3009.3219686133343"/>
    <x v="18"/>
    <x v="10"/>
    <x v="2"/>
  </r>
  <r>
    <x v="1053"/>
    <s v="Product5"/>
    <n v="4"/>
    <x v="1"/>
    <x v="0"/>
    <n v="7.8470238152351327E-3"/>
    <x v="4"/>
    <x v="4"/>
    <x v="1"/>
    <n v="74"/>
    <n v="243.81263051408214"/>
    <x v="252"/>
    <n v="967.59770798393208"/>
    <x v="19"/>
    <x v="10"/>
    <x v="2"/>
  </r>
  <r>
    <x v="1054"/>
    <s v="Product6"/>
    <n v="1"/>
    <x v="1"/>
    <x v="0"/>
    <n v="5.1953346390738314E-2"/>
    <x v="5"/>
    <x v="0"/>
    <x v="2"/>
    <n v="193"/>
    <n v="302.14615807254546"/>
    <x v="603"/>
    <n v="286.44865406157174"/>
    <x v="20"/>
    <x v="10"/>
    <x v="2"/>
  </r>
  <r>
    <x v="1055"/>
    <s v="Product7"/>
    <n v="10"/>
    <x v="1"/>
    <x v="0"/>
    <n v="1.6767375111867478E-2"/>
    <x v="6"/>
    <x v="1"/>
    <x v="0"/>
    <n v="127"/>
    <n v="204.74011418783982"/>
    <x v="723"/>
    <n v="2013.0715989280575"/>
    <x v="21"/>
    <x v="10"/>
    <x v="2"/>
  </r>
  <r>
    <x v="1056"/>
    <s v="Product8"/>
    <n v="5"/>
    <x v="0"/>
    <x v="0"/>
    <n v="6.283610304426987E-2"/>
    <x v="7"/>
    <x v="2"/>
    <x v="3"/>
    <n v="145"/>
    <n v="116.01626615178508"/>
    <x v="672"/>
    <n v="543.63128048530029"/>
    <x v="22"/>
    <x v="10"/>
    <x v="2"/>
  </r>
  <r>
    <x v="1057"/>
    <s v="Product9"/>
    <n v="9"/>
    <x v="1"/>
    <x v="0"/>
    <n v="1.2866705303016569E-2"/>
    <x v="8"/>
    <x v="3"/>
    <x v="3"/>
    <n v="214"/>
    <n v="183.4803530928171"/>
    <x v="8"/>
    <n v="1630.0760891461055"/>
    <x v="23"/>
    <x v="10"/>
    <x v="2"/>
  </r>
  <r>
    <x v="1058"/>
    <s v="Product10"/>
    <n v="6"/>
    <x v="2"/>
    <x v="1"/>
    <n v="5.9745586784199833E-2"/>
    <x v="9"/>
    <x v="4"/>
    <x v="2"/>
    <n v="231"/>
    <n v="65.468454567938096"/>
    <x v="606"/>
    <n v="369.34202000353145"/>
    <x v="24"/>
    <x v="10"/>
    <x v="2"/>
  </r>
  <r>
    <x v="1059"/>
    <s v="Product11"/>
    <n v="5"/>
    <x v="0"/>
    <x v="1"/>
    <n v="2.9357356869998821E-2"/>
    <x v="10"/>
    <x v="0"/>
    <x v="3"/>
    <n v="145"/>
    <n v="134.68117397203048"/>
    <x v="672"/>
    <n v="653.63645342031589"/>
    <x v="25"/>
    <x v="10"/>
    <x v="2"/>
  </r>
  <r>
    <x v="1060"/>
    <s v="Product12"/>
    <n v="14"/>
    <x v="0"/>
    <x v="0"/>
    <n v="7.139189393303623E-2"/>
    <x v="11"/>
    <x v="1"/>
    <x v="0"/>
    <n v="122"/>
    <n v="123.14959550975436"/>
    <x v="724"/>
    <n v="1601.0079770891593"/>
    <x v="26"/>
    <x v="10"/>
    <x v="2"/>
  </r>
  <r>
    <x v="1061"/>
    <s v="Product13"/>
    <n v="2"/>
    <x v="0"/>
    <x v="0"/>
    <n v="7.3125237726964096E-2"/>
    <x v="12"/>
    <x v="2"/>
    <x v="0"/>
    <n v="222"/>
    <n v="249.26277025807673"/>
    <x v="460"/>
    <n v="462.07074185294647"/>
    <x v="27"/>
    <x v="10"/>
    <x v="2"/>
  </r>
  <r>
    <x v="1062"/>
    <s v="Product14"/>
    <n v="14"/>
    <x v="1"/>
    <x v="0"/>
    <n v="3.1900865544410517E-2"/>
    <x v="13"/>
    <x v="3"/>
    <x v="1"/>
    <n v="59"/>
    <n v="217.57000462301852"/>
    <x v="725"/>
    <n v="2948.8106642265993"/>
    <x v="28"/>
    <x v="10"/>
    <x v="2"/>
  </r>
  <r>
    <x v="1063"/>
    <s v="Product15"/>
    <n v="15"/>
    <x v="1"/>
    <x v="0"/>
    <n v="6.5078099829456823E-2"/>
    <x v="14"/>
    <x v="4"/>
    <x v="0"/>
    <n v="101"/>
    <n v="294.56511458081462"/>
    <x v="570"/>
    <n v="4130.9306497177349"/>
    <x v="29"/>
    <x v="10"/>
    <x v="2"/>
  </r>
  <r>
    <x v="1064"/>
    <s v="Product16"/>
    <n v="10"/>
    <x v="1"/>
    <x v="1"/>
    <n v="1.5984304724824261E-2"/>
    <x v="15"/>
    <x v="0"/>
    <x v="1"/>
    <n v="66"/>
    <n v="307.82125964635759"/>
    <x v="726"/>
    <n v="3029.0095083139099"/>
    <x v="0"/>
    <x v="11"/>
    <x v="2"/>
  </r>
  <r>
    <x v="1065"/>
    <s v="Product17"/>
    <n v="15"/>
    <x v="0"/>
    <x v="0"/>
    <n v="8.2477522586035634E-2"/>
    <x v="16"/>
    <x v="1"/>
    <x v="2"/>
    <n v="37"/>
    <n v="148.48953978769782"/>
    <x v="727"/>
    <n v="2043.6373562410188"/>
    <x v="1"/>
    <x v="11"/>
    <x v="2"/>
  </r>
  <r>
    <x v="1066"/>
    <s v="Product18"/>
    <n v="10"/>
    <x v="2"/>
    <x v="0"/>
    <n v="6.4452714993530266E-2"/>
    <x v="17"/>
    <x v="2"/>
    <x v="0"/>
    <n v="31"/>
    <n v="62.306882254771836"/>
    <x v="532"/>
    <n v="582.91034530669583"/>
    <x v="2"/>
    <x v="11"/>
    <x v="2"/>
  </r>
  <r>
    <x v="1067"/>
    <s v="Product19"/>
    <n v="8"/>
    <x v="2"/>
    <x v="0"/>
    <n v="3.2918757754432405E-2"/>
    <x v="18"/>
    <x v="3"/>
    <x v="3"/>
    <n v="89"/>
    <n v="48.481709911351587"/>
    <x v="728"/>
    <n v="375.08601797807313"/>
    <x v="3"/>
    <x v="11"/>
    <x v="2"/>
  </r>
  <r>
    <x v="1068"/>
    <s v="Product20"/>
    <n v="6"/>
    <x v="1"/>
    <x v="0"/>
    <n v="3.2130477036759978E-3"/>
    <x v="19"/>
    <x v="4"/>
    <x v="3"/>
    <n v="14"/>
    <n v="50.970265322608839"/>
    <x v="148"/>
    <n v="304.83897257194963"/>
    <x v="4"/>
    <x v="11"/>
    <x v="2"/>
  </r>
  <r>
    <x v="1069"/>
    <s v="Product21"/>
    <n v="15"/>
    <x v="1"/>
    <x v="0"/>
    <n v="8.3604026070873694E-2"/>
    <x v="20"/>
    <x v="0"/>
    <x v="2"/>
    <n v="181"/>
    <n v="59.755169880339835"/>
    <x v="20"/>
    <n v="821.39095649691626"/>
    <x v="5"/>
    <x v="11"/>
    <x v="2"/>
  </r>
  <r>
    <x v="1070"/>
    <s v="Product22"/>
    <n v="13"/>
    <x v="1"/>
    <x v="1"/>
    <n v="7.0927961414535001E-2"/>
    <x v="21"/>
    <x v="1"/>
    <x v="3"/>
    <n v="231"/>
    <n v="286.83763534343279"/>
    <x v="9"/>
    <n v="3464.4067459502453"/>
    <x v="6"/>
    <x v="11"/>
    <x v="2"/>
  </r>
  <r>
    <x v="1071"/>
    <s v="Product23"/>
    <n v="13"/>
    <x v="1"/>
    <x v="1"/>
    <n v="1.470982648103052E-2"/>
    <x v="22"/>
    <x v="2"/>
    <x v="0"/>
    <n v="176"/>
    <n v="143.75277172978451"/>
    <x v="307"/>
    <n v="1841.2965142191385"/>
    <x v="7"/>
    <x v="11"/>
    <x v="2"/>
  </r>
  <r>
    <x v="1072"/>
    <s v="Product24"/>
    <n v="1"/>
    <x v="0"/>
    <x v="0"/>
    <n v="2.6488240317230672E-2"/>
    <x v="23"/>
    <x v="3"/>
    <x v="0"/>
    <n v="69"/>
    <n v="213.15723932581534"/>
    <x v="562"/>
    <n v="207.51107914519571"/>
    <x v="8"/>
    <x v="11"/>
    <x v="2"/>
  </r>
  <r>
    <x v="1073"/>
    <s v="Product25"/>
    <n v="11"/>
    <x v="1"/>
    <x v="0"/>
    <n v="3.3727758382873278E-2"/>
    <x v="24"/>
    <x v="0"/>
    <x v="1"/>
    <n v="98"/>
    <n v="244.22234503899523"/>
    <x v="582"/>
    <n v="2595.8380007320343"/>
    <x v="9"/>
    <x v="11"/>
    <x v="2"/>
  </r>
  <r>
    <x v="1074"/>
    <s v="Product26"/>
    <n v="4"/>
    <x v="2"/>
    <x v="0"/>
    <n v="3.6932732487898239E-2"/>
    <x v="25"/>
    <x v="1"/>
    <x v="0"/>
    <n v="99"/>
    <n v="303.89231217505517"/>
    <x v="186"/>
    <n v="1170.67495481746"/>
    <x v="10"/>
    <x v="11"/>
    <x v="2"/>
  </r>
  <r>
    <x v="1075"/>
    <s v="Product27"/>
    <n v="11"/>
    <x v="0"/>
    <x v="0"/>
    <n v="3.3300912003995323E-3"/>
    <x v="26"/>
    <x v="2"/>
    <x v="1"/>
    <n v="201"/>
    <n v="104.580984123146"/>
    <x v="729"/>
    <n v="1146.5599189900722"/>
    <x v="11"/>
    <x v="11"/>
    <x v="2"/>
  </r>
  <r>
    <x v="1076"/>
    <s v="Product28"/>
    <n v="2"/>
    <x v="0"/>
    <x v="1"/>
    <n v="3.4206917006421644E-2"/>
    <x v="27"/>
    <x v="3"/>
    <x v="2"/>
    <n v="221"/>
    <n v="179.34997535836297"/>
    <x v="359"/>
    <n v="346.42993127235138"/>
    <x v="12"/>
    <x v="11"/>
    <x v="2"/>
  </r>
  <r>
    <x v="1077"/>
    <s v="Product29"/>
    <n v="14"/>
    <x v="0"/>
    <x v="0"/>
    <n v="4.090395036815149E-2"/>
    <x v="28"/>
    <x v="4"/>
    <x v="0"/>
    <n v="86"/>
    <n v="136.32343557304128"/>
    <x v="730"/>
    <n v="1830.4617594248398"/>
    <x v="13"/>
    <x v="11"/>
    <x v="2"/>
  </r>
  <r>
    <x v="1078"/>
    <s v="Product30"/>
    <n v="12"/>
    <x v="1"/>
    <x v="0"/>
    <n v="9.5287475414294456E-2"/>
    <x v="29"/>
    <x v="0"/>
    <x v="3"/>
    <n v="233"/>
    <n v="268.49876016273066"/>
    <x v="731"/>
    <n v="2914.970293859471"/>
    <x v="14"/>
    <x v="11"/>
    <x v="2"/>
  </r>
  <r>
    <x v="1079"/>
    <s v="Product31"/>
    <n v="10"/>
    <x v="1"/>
    <x v="0"/>
    <n v="4.5105149910874769E-2"/>
    <x v="30"/>
    <x v="1"/>
    <x v="3"/>
    <n v="145"/>
    <n v="64.320599189312205"/>
    <x v="732"/>
    <n v="614.19408920520982"/>
    <x v="15"/>
    <x v="11"/>
    <x v="2"/>
  </r>
  <r>
    <x v="1080"/>
    <s v="Product32"/>
    <n v="9"/>
    <x v="1"/>
    <x v="0"/>
    <n v="1.1684748472209905E-3"/>
    <x v="31"/>
    <x v="2"/>
    <x v="2"/>
    <n v="110"/>
    <n v="182.82247629322148"/>
    <x v="424"/>
    <n v="1643.4796754534957"/>
    <x v="16"/>
    <x v="11"/>
    <x v="2"/>
  </r>
  <r>
    <x v="1081"/>
    <s v="Product33"/>
    <n v="4"/>
    <x v="0"/>
    <x v="0"/>
    <n v="3.8658827353601093E-2"/>
    <x v="32"/>
    <x v="3"/>
    <x v="3"/>
    <n v="123"/>
    <n v="276.48058620977224"/>
    <x v="643"/>
    <n v="1063.168683843465"/>
    <x v="17"/>
    <x v="11"/>
    <x v="2"/>
  </r>
  <r>
    <x v="1082"/>
    <s v="Product34"/>
    <n v="14"/>
    <x v="2"/>
    <x v="1"/>
    <n v="6.0176152876930455E-2"/>
    <x v="33"/>
    <x v="4"/>
    <x v="0"/>
    <n v="13"/>
    <n v="243.57715263393976"/>
    <x v="34"/>
    <n v="3204.8746332359733"/>
    <x v="18"/>
    <x v="11"/>
    <x v="2"/>
  </r>
  <r>
    <x v="1083"/>
    <s v="Product35"/>
    <n v="5"/>
    <x v="2"/>
    <x v="1"/>
    <n v="9.5742596950176215E-2"/>
    <x v="34"/>
    <x v="0"/>
    <x v="0"/>
    <n v="114"/>
    <n v="288.06103516139729"/>
    <x v="118"/>
    <n v="1302.4066178744456"/>
    <x v="19"/>
    <x v="11"/>
    <x v="2"/>
  </r>
  <r>
    <x v="1084"/>
    <s v="Product36"/>
    <n v="2"/>
    <x v="1"/>
    <x v="0"/>
    <n v="2.9455439292114929E-2"/>
    <x v="35"/>
    <x v="1"/>
    <x v="1"/>
    <n v="14"/>
    <n v="172.95158569171392"/>
    <x v="733"/>
    <n v="335.71444151779326"/>
    <x v="20"/>
    <x v="11"/>
    <x v="2"/>
  </r>
  <r>
    <x v="1085"/>
    <s v="Product37"/>
    <n v="2"/>
    <x v="1"/>
    <x v="0"/>
    <n v="9.9874239457095643E-2"/>
    <x v="36"/>
    <x v="2"/>
    <x v="0"/>
    <n v="162"/>
    <n v="180.31885997910064"/>
    <x v="84"/>
    <n v="324.61930195783486"/>
    <x v="21"/>
    <x v="11"/>
    <x v="2"/>
  </r>
  <r>
    <x v="1086"/>
    <s v="Product38"/>
    <n v="15"/>
    <x v="1"/>
    <x v="0"/>
    <n v="3.3954829077802728E-2"/>
    <x v="37"/>
    <x v="3"/>
    <x v="1"/>
    <n v="228"/>
    <n v="167.4895351805761"/>
    <x v="647"/>
    <n v="2427.0368496179854"/>
    <x v="22"/>
    <x v="11"/>
    <x v="2"/>
  </r>
  <r>
    <x v="1087"/>
    <s v="Product39"/>
    <n v="7"/>
    <x v="1"/>
    <x v="0"/>
    <n v="6.3221880673232825E-2"/>
    <x v="38"/>
    <x v="4"/>
    <x v="2"/>
    <n v="190"/>
    <n v="101.35199245890459"/>
    <x v="675"/>
    <n v="664.61030219971337"/>
    <x v="23"/>
    <x v="11"/>
    <x v="2"/>
  </r>
  <r>
    <x v="1088"/>
    <s v="Product40"/>
    <n v="6"/>
    <x v="0"/>
    <x v="1"/>
    <n v="7.4412626373283983E-2"/>
    <x v="39"/>
    <x v="0"/>
    <x v="0"/>
    <n v="192"/>
    <n v="296.78084638391181"/>
    <x v="93"/>
    <n v="1648.1796248831929"/>
    <x v="24"/>
    <x v="11"/>
    <x v="2"/>
  </r>
  <r>
    <x v="1089"/>
    <s v="Product41"/>
    <n v="13"/>
    <x v="1"/>
    <x v="0"/>
    <n v="4.4528639661686464E-2"/>
    <x v="40"/>
    <x v="1"/>
    <x v="3"/>
    <n v="28"/>
    <n v="199.54836091184566"/>
    <x v="531"/>
    <n v="2478.6156700983852"/>
    <x v="25"/>
    <x v="11"/>
    <x v="2"/>
  </r>
  <r>
    <x v="1090"/>
    <s v="Product42"/>
    <n v="6"/>
    <x v="2"/>
    <x v="0"/>
    <n v="6.4108441014857256E-2"/>
    <x v="41"/>
    <x v="2"/>
    <x v="3"/>
    <n v="108"/>
    <n v="86.557825640768598"/>
    <x v="35"/>
    <n v="486.05243028781848"/>
    <x v="26"/>
    <x v="11"/>
    <x v="2"/>
  </r>
  <r>
    <x v="1091"/>
    <s v="Product43"/>
    <n v="3"/>
    <x v="0"/>
    <x v="0"/>
    <n v="1.949758625338749E-4"/>
    <x v="42"/>
    <x v="3"/>
    <x v="2"/>
    <n v="157"/>
    <n v="251.2244264894432"/>
    <x v="734"/>
    <n v="753.52633137059649"/>
    <x v="27"/>
    <x v="11"/>
    <x v="2"/>
  </r>
  <r>
    <x v="1092"/>
    <s v="Product44"/>
    <n v="12"/>
    <x v="0"/>
    <x v="0"/>
    <n v="9.3603236471374737E-2"/>
    <x v="43"/>
    <x v="4"/>
    <x v="3"/>
    <n v="201"/>
    <n v="313.84380536839888"/>
    <x v="735"/>
    <n v="3413.6041132730943"/>
    <x v="28"/>
    <x v="11"/>
    <x v="2"/>
  </r>
  <r>
    <x v="1093"/>
    <s v="Product45"/>
    <n v="3"/>
    <x v="0"/>
    <x v="0"/>
    <n v="9.3546037754017056E-2"/>
    <x v="44"/>
    <x v="0"/>
    <x v="0"/>
    <n v="74"/>
    <n v="101.08240562537974"/>
    <x v="333"/>
    <n v="274.87964127744328"/>
    <x v="29"/>
    <x v="11"/>
    <x v="2"/>
  </r>
  <r>
    <x v="1094"/>
    <s v="Product46"/>
    <n v="2"/>
    <x v="1"/>
    <x v="1"/>
    <n v="6.2231405207091472E-2"/>
    <x v="45"/>
    <x v="1"/>
    <x v="0"/>
    <n v="64"/>
    <n v="253.62002240813223"/>
    <x v="548"/>
    <n v="475.67378405004024"/>
    <x v="30"/>
    <x v="11"/>
    <x v="2"/>
  </r>
  <r>
    <x v="1095"/>
    <s v="Product47"/>
    <n v="14"/>
    <x v="1"/>
    <x v="1"/>
    <n v="8.350072992294344E-2"/>
    <x v="46"/>
    <x v="2"/>
    <x v="1"/>
    <n v="66"/>
    <n v="182.11471032482217"/>
    <x v="72"/>
    <n v="2336.7119871619175"/>
    <x v="0"/>
    <x v="0"/>
    <x v="3"/>
  </r>
  <r>
    <x v="1096"/>
    <s v="Product48"/>
    <n v="7"/>
    <x v="1"/>
    <x v="0"/>
    <n v="6.437753310174453E-2"/>
    <x v="47"/>
    <x v="3"/>
    <x v="0"/>
    <n v="201"/>
    <n v="63.674334562854057"/>
    <x v="41"/>
    <n v="417.02596587261655"/>
    <x v="1"/>
    <x v="0"/>
    <x v="3"/>
  </r>
  <r>
    <x v="1097"/>
    <s v="Product49"/>
    <n v="11"/>
    <x v="0"/>
    <x v="0"/>
    <n v="2.0794940254114394E-2"/>
    <x v="48"/>
    <x v="0"/>
    <x v="1"/>
    <n v="100"/>
    <n v="58.094989335244328"/>
    <x v="194"/>
    <n v="625.75598253249962"/>
    <x v="2"/>
    <x v="0"/>
    <x v="3"/>
  </r>
  <r>
    <x v="1098"/>
    <s v="Product50"/>
    <n v="14"/>
    <x v="2"/>
    <x v="0"/>
    <n v="4.341526558218442E-2"/>
    <x v="49"/>
    <x v="1"/>
    <x v="2"/>
    <n v="75"/>
    <n v="229.79910531506678"/>
    <x v="616"/>
    <n v="3077.512425781707"/>
    <x v="3"/>
    <x v="0"/>
    <x v="3"/>
  </r>
  <r>
    <x v="1099"/>
    <s v="Product51"/>
    <n v="13"/>
    <x v="2"/>
    <x v="0"/>
    <n v="3.8216657678294887E-2"/>
    <x v="50"/>
    <x v="2"/>
    <x v="0"/>
    <n v="217"/>
    <n v="311.24661583314429"/>
    <x v="736"/>
    <n v="3891.5735360101762"/>
    <x v="4"/>
    <x v="0"/>
    <x v="3"/>
  </r>
  <r>
    <x v="1100"/>
    <s v="Product52"/>
    <n v="12"/>
    <x v="1"/>
    <x v="1"/>
    <n v="5.8866029968977433E-2"/>
    <x v="51"/>
    <x v="3"/>
    <x v="3"/>
    <n v="149"/>
    <n v="191.1281296006805"/>
    <x v="688"/>
    <n v="2158.5261047483068"/>
    <x v="5"/>
    <x v="0"/>
    <x v="3"/>
  </r>
  <r>
    <x v="1101"/>
    <s v="Product53"/>
    <n v="13"/>
    <x v="1"/>
    <x v="0"/>
    <n v="2.4652288900465703E-2"/>
    <x v="52"/>
    <x v="4"/>
    <x v="3"/>
    <n v="40"/>
    <n v="245.46529264845663"/>
    <x v="712"/>
    <n v="3112.382147407644"/>
    <x v="6"/>
    <x v="0"/>
    <x v="3"/>
  </r>
  <r>
    <x v="1102"/>
    <s v="Product54"/>
    <n v="13"/>
    <x v="1"/>
    <x v="0"/>
    <n v="6.3891081358367213E-2"/>
    <x v="53"/>
    <x v="0"/>
    <x v="2"/>
    <n v="185"/>
    <n v="75.960412272978374"/>
    <x v="737"/>
    <n v="924.39385210159514"/>
    <x v="7"/>
    <x v="0"/>
    <x v="3"/>
  </r>
  <r>
    <x v="1103"/>
    <s v="Product55"/>
    <n v="1"/>
    <x v="1"/>
    <x v="0"/>
    <n v="1.2071834688345641E-2"/>
    <x v="54"/>
    <x v="1"/>
    <x v="3"/>
    <n v="160"/>
    <n v="212.43792812424752"/>
    <x v="738"/>
    <n v="209.87341257439695"/>
    <x v="8"/>
    <x v="0"/>
    <x v="3"/>
  </r>
  <r>
    <x v="1104"/>
    <s v="Product56"/>
    <n v="13"/>
    <x v="0"/>
    <x v="0"/>
    <n v="1.8832624616923421E-2"/>
    <x v="55"/>
    <x v="2"/>
    <x v="0"/>
    <n v="229"/>
    <n v="184.54585619478834"/>
    <x v="53"/>
    <n v="2353.9148536860212"/>
    <x v="9"/>
    <x v="0"/>
    <x v="3"/>
  </r>
  <r>
    <x v="1105"/>
    <s v="Product57"/>
    <n v="10"/>
    <x v="1"/>
    <x v="0"/>
    <n v="3.0222216360437426E-2"/>
    <x v="56"/>
    <x v="3"/>
    <x v="0"/>
    <n v="6"/>
    <n v="249.10908064472753"/>
    <x v="124"/>
    <n v="2415.8045211213289"/>
    <x v="10"/>
    <x v="0"/>
    <x v="3"/>
  </r>
  <r>
    <x v="1106"/>
    <s v="Product58"/>
    <n v="11"/>
    <x v="2"/>
    <x v="1"/>
    <n v="2.4688507576283172E-2"/>
    <x v="57"/>
    <x v="4"/>
    <x v="1"/>
    <n v="219"/>
    <n v="256.57140259363234"/>
    <x v="739"/>
    <n v="2752.6074133452603"/>
    <x v="11"/>
    <x v="0"/>
    <x v="3"/>
  </r>
  <r>
    <x v="1107"/>
    <s v="Product59"/>
    <n v="15"/>
    <x v="0"/>
    <x v="1"/>
    <n v="2.301584667542721E-2"/>
    <x v="58"/>
    <x v="0"/>
    <x v="0"/>
    <n v="30"/>
    <n v="182.15269203004055"/>
    <x v="92"/>
    <n v="2669.4044039814121"/>
    <x v="12"/>
    <x v="0"/>
    <x v="3"/>
  </r>
  <r>
    <x v="1108"/>
    <s v="Product60"/>
    <n v="6"/>
    <x v="0"/>
    <x v="0"/>
    <n v="4.5697170103799145E-2"/>
    <x v="59"/>
    <x v="1"/>
    <x v="1"/>
    <n v="83"/>
    <n v="277.00836874768459"/>
    <x v="111"/>
    <n v="1586.0992212050744"/>
    <x v="13"/>
    <x v="0"/>
    <x v="3"/>
  </r>
  <r>
    <x v="1109"/>
    <s v="Product61"/>
    <n v="7"/>
    <x v="0"/>
    <x v="0"/>
    <n v="7.9990241692871666E-2"/>
    <x v="60"/>
    <x v="2"/>
    <x v="2"/>
    <n v="177"/>
    <n v="86.412699543470268"/>
    <x v="740"/>
    <n v="556.50368775158211"/>
    <x v="14"/>
    <x v="0"/>
    <x v="3"/>
  </r>
  <r>
    <x v="1110"/>
    <s v="Product62"/>
    <n v="14"/>
    <x v="1"/>
    <x v="0"/>
    <n v="5.4313204396340811E-2"/>
    <x v="61"/>
    <x v="3"/>
    <x v="0"/>
    <n v="75"/>
    <n v="54.093220358965397"/>
    <x v="616"/>
    <n v="716.17341915213649"/>
    <x v="15"/>
    <x v="0"/>
    <x v="3"/>
  </r>
  <r>
    <x v="1111"/>
    <s v="Product63"/>
    <n v="1"/>
    <x v="1"/>
    <x v="0"/>
    <n v="9.1550307631296237E-4"/>
    <x v="62"/>
    <x v="4"/>
    <x v="3"/>
    <n v="135"/>
    <n v="79.749529973949194"/>
    <x v="416"/>
    <n v="79.676519033923526"/>
    <x v="16"/>
    <x v="0"/>
    <x v="3"/>
  </r>
  <r>
    <x v="1112"/>
    <s v="Product64"/>
    <n v="11"/>
    <x v="1"/>
    <x v="1"/>
    <n v="3.3213228766764594E-2"/>
    <x v="63"/>
    <x v="0"/>
    <x v="3"/>
    <n v="190"/>
    <n v="218.25909972779729"/>
    <x v="231"/>
    <n v="2321.1101134992086"/>
    <x v="17"/>
    <x v="0"/>
    <x v="3"/>
  </r>
  <r>
    <x v="1113"/>
    <s v="Product65"/>
    <n v="1"/>
    <x v="0"/>
    <x v="0"/>
    <n v="8.7145823541167594E-2"/>
    <x v="64"/>
    <x v="1"/>
    <x v="2"/>
    <n v="24"/>
    <n v="48.93603865699535"/>
    <x v="741"/>
    <n v="44.671467267389076"/>
    <x v="18"/>
    <x v="0"/>
    <x v="3"/>
  </r>
  <r>
    <x v="1114"/>
    <s v="Product66"/>
    <n v="4"/>
    <x v="2"/>
    <x v="0"/>
    <n v="6.3472737475657584E-2"/>
    <x v="65"/>
    <x v="2"/>
    <x v="3"/>
    <n v="107"/>
    <n v="147.16759787981024"/>
    <x v="742"/>
    <n v="551.30587029864762"/>
    <x v="19"/>
    <x v="0"/>
    <x v="3"/>
  </r>
  <r>
    <x v="1115"/>
    <s v="Product67"/>
    <n v="2"/>
    <x v="2"/>
    <x v="0"/>
    <n v="4.6596941152117537E-2"/>
    <x v="66"/>
    <x v="3"/>
    <x v="0"/>
    <n v="231"/>
    <n v="60.778716568667789"/>
    <x v="743"/>
    <n v="115.89322857883269"/>
    <x v="20"/>
    <x v="0"/>
    <x v="3"/>
  </r>
  <r>
    <x v="1116"/>
    <s v="Product68"/>
    <n v="5"/>
    <x v="1"/>
    <x v="0"/>
    <n v="2.3775490411380076E-2"/>
    <x v="67"/>
    <x v="4"/>
    <x v="0"/>
    <n v="140"/>
    <n v="303.2972779166106"/>
    <x v="699"/>
    <n v="1480.4311819685329"/>
    <x v="21"/>
    <x v="0"/>
    <x v="3"/>
  </r>
  <r>
    <x v="1117"/>
    <s v="Product69"/>
    <n v="13"/>
    <x v="1"/>
    <x v="0"/>
    <n v="3.7671605013149714E-2"/>
    <x v="68"/>
    <x v="0"/>
    <x v="1"/>
    <n v="113"/>
    <n v="94.133950786259291"/>
    <x v="407"/>
    <n v="1177.6410590608568"/>
    <x v="22"/>
    <x v="0"/>
    <x v="3"/>
  </r>
  <r>
    <x v="1118"/>
    <s v="Product70"/>
    <n v="6"/>
    <x v="1"/>
    <x v="1"/>
    <n v="7.774779313835592E-2"/>
    <x v="69"/>
    <x v="1"/>
    <x v="0"/>
    <n v="152"/>
    <n v="193.91912750190542"/>
    <x v="448"/>
    <n v="1073.054059747901"/>
    <x v="23"/>
    <x v="0"/>
    <x v="3"/>
  </r>
  <r>
    <x v="1119"/>
    <s v="Product71"/>
    <n v="4"/>
    <x v="1"/>
    <x v="1"/>
    <n v="8.5184990446852876E-2"/>
    <x v="70"/>
    <x v="2"/>
    <x v="1"/>
    <n v="46"/>
    <n v="64.014922217268364"/>
    <x v="682"/>
    <n v="234.2472467189373"/>
    <x v="24"/>
    <x v="0"/>
    <x v="3"/>
  </r>
  <r>
    <x v="1120"/>
    <s v="Product72"/>
    <n v="14"/>
    <x v="0"/>
    <x v="0"/>
    <n v="3.0768878880115081E-2"/>
    <x v="71"/>
    <x v="3"/>
    <x v="2"/>
    <n v="50"/>
    <n v="147.15199715466315"/>
    <x v="699"/>
    <n v="1996.74013248142"/>
    <x v="25"/>
    <x v="0"/>
    <x v="3"/>
  </r>
  <r>
    <x v="1121"/>
    <s v="Product73"/>
    <n v="15"/>
    <x v="1"/>
    <x v="0"/>
    <n v="2.1540099577872153E-2"/>
    <x v="72"/>
    <x v="0"/>
    <x v="0"/>
    <n v="202"/>
    <n v="197.41753071761457"/>
    <x v="744"/>
    <n v="2897.4770617130926"/>
    <x v="26"/>
    <x v="0"/>
    <x v="3"/>
  </r>
  <r>
    <x v="1122"/>
    <s v="Product74"/>
    <n v="15"/>
    <x v="2"/>
    <x v="0"/>
    <n v="4.7004077273226745E-2"/>
    <x v="73"/>
    <x v="1"/>
    <x v="3"/>
    <n v="68"/>
    <n v="138.8048346045245"/>
    <x v="608"/>
    <n v="1984.2066214931397"/>
    <x v="27"/>
    <x v="0"/>
    <x v="3"/>
  </r>
  <r>
    <x v="1123"/>
    <s v="Product75"/>
    <n v="7"/>
    <x v="0"/>
    <x v="0"/>
    <n v="7.8689346401979027E-2"/>
    <x v="74"/>
    <x v="2"/>
    <x v="3"/>
    <n v="77"/>
    <n v="140.06214686710175"/>
    <x v="3"/>
    <n v="903.28523652130059"/>
    <x v="28"/>
    <x v="0"/>
    <x v="3"/>
  </r>
  <r>
    <x v="1124"/>
    <s v="Product76"/>
    <n v="11"/>
    <x v="0"/>
    <x v="1"/>
    <n v="7.1934902572927714E-2"/>
    <x v="75"/>
    <x v="3"/>
    <x v="2"/>
    <n v="77"/>
    <n v="45.300998282372596"/>
    <x v="170"/>
    <n v="462.46502922921132"/>
    <x v="29"/>
    <x v="0"/>
    <x v="3"/>
  </r>
  <r>
    <x v="1125"/>
    <s v="Product77"/>
    <n v="10"/>
    <x v="0"/>
    <x v="0"/>
    <n v="1.7516742411606369E-2"/>
    <x v="76"/>
    <x v="4"/>
    <x v="3"/>
    <n v="87"/>
    <n v="48.481452432270927"/>
    <x v="7"/>
    <n v="476.32215318274291"/>
    <x v="30"/>
    <x v="0"/>
    <x v="3"/>
  </r>
  <r>
    <x v="1126"/>
    <s v="Product78"/>
    <n v="4"/>
    <x v="1"/>
    <x v="0"/>
    <n v="9.5530410458511433E-2"/>
    <x v="77"/>
    <x v="0"/>
    <x v="0"/>
    <n v="151"/>
    <n v="74.376009216057255"/>
    <x v="745"/>
    <n v="269.08335410952509"/>
    <x v="0"/>
    <x v="1"/>
    <x v="3"/>
  </r>
  <r>
    <x v="1127"/>
    <s v="Product79"/>
    <n v="2"/>
    <x v="1"/>
    <x v="0"/>
    <n v="1.5877540021605775E-2"/>
    <x v="78"/>
    <x v="1"/>
    <x v="0"/>
    <n v="149"/>
    <n v="242.52186591908108"/>
    <x v="746"/>
    <n v="477.34243057367269"/>
    <x v="1"/>
    <x v="1"/>
    <x v="3"/>
  </r>
  <r>
    <x v="1128"/>
    <s v="Product80"/>
    <n v="1"/>
    <x v="1"/>
    <x v="0"/>
    <n v="2.8612216840232119E-2"/>
    <x v="79"/>
    <x v="2"/>
    <x v="1"/>
    <n v="29"/>
    <n v="131.06827635632072"/>
    <x v="177"/>
    <n v="127.31812241233821"/>
    <x v="2"/>
    <x v="1"/>
    <x v="3"/>
  </r>
  <r>
    <x v="1129"/>
    <s v="Product81"/>
    <n v="2"/>
    <x v="0"/>
    <x v="0"/>
    <n v="5.8682326371152442E-2"/>
    <x v="80"/>
    <x v="3"/>
    <x v="0"/>
    <n v="237"/>
    <n v="81.402602913682074"/>
    <x v="747"/>
    <n v="153.2514176040801"/>
    <x v="3"/>
    <x v="1"/>
    <x v="3"/>
  </r>
  <r>
    <x v="1130"/>
    <s v="Product82"/>
    <n v="5"/>
    <x v="2"/>
    <x v="1"/>
    <n v="1.2046951042162869E-2"/>
    <x v="81"/>
    <x v="4"/>
    <x v="1"/>
    <n v="183"/>
    <n v="178.1074392436677"/>
    <x v="748"/>
    <n v="879.80893821427117"/>
    <x v="4"/>
    <x v="1"/>
    <x v="3"/>
  </r>
  <r>
    <x v="1131"/>
    <s v="Product83"/>
    <n v="15"/>
    <x v="2"/>
    <x v="1"/>
    <n v="5.865190055133343E-2"/>
    <x v="82"/>
    <x v="0"/>
    <x v="2"/>
    <n v="199"/>
    <n v="127.17946370564093"/>
    <x v="281"/>
    <n v="1795.8021967230864"/>
    <x v="5"/>
    <x v="1"/>
    <x v="3"/>
  </r>
  <r>
    <x v="1132"/>
    <s v="Product84"/>
    <n v="9"/>
    <x v="1"/>
    <x v="0"/>
    <n v="9.6407185374291257E-2"/>
    <x v="83"/>
    <x v="1"/>
    <x v="0"/>
    <n v="207"/>
    <n v="298.01546248774878"/>
    <x v="749"/>
    <n v="2423.5616749615851"/>
    <x v="6"/>
    <x v="1"/>
    <x v="3"/>
  </r>
  <r>
    <x v="1133"/>
    <s v="Product85"/>
    <n v="11"/>
    <x v="1"/>
    <x v="0"/>
    <n v="1.3366929828095132E-2"/>
    <x v="84"/>
    <x v="2"/>
    <x v="3"/>
    <n v="217"/>
    <n v="231.23193758607309"/>
    <x v="750"/>
    <n v="2509.5518415258011"/>
    <x v="7"/>
    <x v="1"/>
    <x v="3"/>
  </r>
  <r>
    <x v="1134"/>
    <s v="Product86"/>
    <n v="9"/>
    <x v="1"/>
    <x v="0"/>
    <n v="4.929771020028393E-2"/>
    <x v="85"/>
    <x v="3"/>
    <x v="3"/>
    <n v="247"/>
    <n v="169.71489392704979"/>
    <x v="751"/>
    <n v="1452.1350444260595"/>
    <x v="8"/>
    <x v="1"/>
    <x v="3"/>
  </r>
  <r>
    <x v="1135"/>
    <s v="Product87"/>
    <n v="14"/>
    <x v="1"/>
    <x v="0"/>
    <n v="1.8744229580126504E-2"/>
    <x v="86"/>
    <x v="4"/>
    <x v="2"/>
    <n v="54"/>
    <n v="69.804770856636679"/>
    <x v="361"/>
    <n v="958.94867888276463"/>
    <x v="9"/>
    <x v="1"/>
    <x v="3"/>
  </r>
  <r>
    <x v="1136"/>
    <s v="Product88"/>
    <n v="6"/>
    <x v="0"/>
    <x v="1"/>
    <n v="9.0253786335921543E-2"/>
    <x v="87"/>
    <x v="0"/>
    <x v="3"/>
    <n v="146"/>
    <n v="206.94905477022493"/>
    <x v="752"/>
    <n v="1129.6267139914328"/>
    <x v="10"/>
    <x v="1"/>
    <x v="3"/>
  </r>
  <r>
    <x v="1137"/>
    <s v="Product89"/>
    <n v="13"/>
    <x v="1"/>
    <x v="0"/>
    <n v="6.061629423573181E-2"/>
    <x v="88"/>
    <x v="1"/>
    <x v="0"/>
    <n v="83"/>
    <n v="58.615933627929337"/>
    <x v="753"/>
    <n v="715.81708832707636"/>
    <x v="11"/>
    <x v="1"/>
    <x v="3"/>
  </r>
  <r>
    <x v="1138"/>
    <s v="Product90"/>
    <n v="14"/>
    <x v="2"/>
    <x v="0"/>
    <n v="3.3794315910053233E-2"/>
    <x v="89"/>
    <x v="2"/>
    <x v="0"/>
    <n v="187"/>
    <n v="307.14789922022953"/>
    <x v="586"/>
    <n v="4154.7526451602062"/>
    <x v="12"/>
    <x v="1"/>
    <x v="3"/>
  </r>
  <r>
    <x v="1139"/>
    <s v="Product91"/>
    <n v="7"/>
    <x v="0"/>
    <x v="0"/>
    <n v="2.5987945154781346E-2"/>
    <x v="90"/>
    <x v="3"/>
    <x v="1"/>
    <n v="23"/>
    <n v="264.47875589137789"/>
    <x v="182"/>
    <n v="1803.2384754206757"/>
    <x v="13"/>
    <x v="1"/>
    <x v="3"/>
  </r>
  <r>
    <x v="1140"/>
    <s v="Product92"/>
    <n v="3"/>
    <x v="0"/>
    <x v="0"/>
    <n v="7.5732732393245461E-2"/>
    <x v="91"/>
    <x v="4"/>
    <x v="0"/>
    <n v="189"/>
    <n v="274.09518630558597"/>
    <x v="754"/>
    <n v="760.01162673248484"/>
    <x v="14"/>
    <x v="1"/>
    <x v="3"/>
  </r>
  <r>
    <x v="1141"/>
    <s v="Product93"/>
    <n v="1"/>
    <x v="0"/>
    <x v="0"/>
    <n v="1.9463807696392877E-2"/>
    <x v="92"/>
    <x v="0"/>
    <x v="1"/>
    <n v="22"/>
    <n v="163.44464748865502"/>
    <x v="755"/>
    <n v="160.26339230093112"/>
    <x v="15"/>
    <x v="1"/>
    <x v="3"/>
  </r>
  <r>
    <x v="1142"/>
    <s v="Product94"/>
    <n v="14"/>
    <x v="1"/>
    <x v="1"/>
    <n v="3.0005709404818059E-2"/>
    <x v="93"/>
    <x v="1"/>
    <x v="2"/>
    <n v="130"/>
    <n v="140.08406188954939"/>
    <x v="756"/>
    <n v="1902.3303633074304"/>
    <x v="16"/>
    <x v="1"/>
    <x v="3"/>
  </r>
  <r>
    <x v="1143"/>
    <s v="Product95"/>
    <n v="13"/>
    <x v="1"/>
    <x v="1"/>
    <n v="8.4627049892549554E-3"/>
    <x v="94"/>
    <x v="2"/>
    <x v="0"/>
    <n v="90"/>
    <n v="39.686877853560304"/>
    <x v="497"/>
    <n v="511.56325368643337"/>
    <x v="17"/>
    <x v="1"/>
    <x v="3"/>
  </r>
  <r>
    <x v="1144"/>
    <s v="Product96"/>
    <n v="8"/>
    <x v="1"/>
    <x v="0"/>
    <n v="8.8483932220625675E-3"/>
    <x v="95"/>
    <x v="3"/>
    <x v="3"/>
    <n v="192"/>
    <n v="56.321725890341796"/>
    <x v="667"/>
    <n v="446.58695290175064"/>
    <x v="18"/>
    <x v="1"/>
    <x v="3"/>
  </r>
  <r>
    <x v="1145"/>
    <s v="Product97"/>
    <n v="9"/>
    <x v="0"/>
    <x v="0"/>
    <n v="9.1162285017067468E-2"/>
    <x v="96"/>
    <x v="0"/>
    <x v="3"/>
    <n v="200"/>
    <n v="99.827537653767124"/>
    <x v="389"/>
    <n v="816.5432809226013"/>
    <x v="19"/>
    <x v="1"/>
    <x v="3"/>
  </r>
  <r>
    <x v="1146"/>
    <s v="Product98"/>
    <n v="10"/>
    <x v="2"/>
    <x v="0"/>
    <n v="2.2879496206040142E-2"/>
    <x v="97"/>
    <x v="1"/>
    <x v="2"/>
    <n v="93"/>
    <n v="188.1086793806696"/>
    <x v="671"/>
    <n v="1838.0484756445635"/>
    <x v="20"/>
    <x v="1"/>
    <x v="3"/>
  </r>
  <r>
    <x v="1147"/>
    <s v="Product99"/>
    <n v="8"/>
    <x v="2"/>
    <x v="0"/>
    <n v="8.3675681277676425E-2"/>
    <x v="98"/>
    <x v="2"/>
    <x v="3"/>
    <n v="216"/>
    <n v="171.15137211026206"/>
    <x v="757"/>
    <n v="1254.6413155786142"/>
    <x v="21"/>
    <x v="1"/>
    <x v="3"/>
  </r>
  <r>
    <x v="1148"/>
    <s v="Product100"/>
    <n v="2"/>
    <x v="1"/>
    <x v="1"/>
    <n v="4.5984830192094877E-3"/>
    <x v="99"/>
    <x v="3"/>
    <x v="0"/>
    <n v="83"/>
    <n v="136.49289753555206"/>
    <x v="353"/>
    <n v="271.73047452798426"/>
    <x v="22"/>
    <x v="1"/>
    <x v="3"/>
  </r>
  <r>
    <x v="1149"/>
    <s v="Product101"/>
    <n v="11"/>
    <x v="1"/>
    <x v="0"/>
    <n v="8.1880852067829357E-2"/>
    <x v="100"/>
    <x v="4"/>
    <x v="0"/>
    <n v="230"/>
    <n v="35.118962488500962"/>
    <x v="758"/>
    <n v="354.67731107824801"/>
    <x v="23"/>
    <x v="1"/>
    <x v="3"/>
  </r>
  <r>
    <x v="1150"/>
    <s v="Product102"/>
    <n v="13"/>
    <x v="1"/>
    <x v="0"/>
    <n v="8.3296007821537232E-3"/>
    <x v="101"/>
    <x v="0"/>
    <x v="1"/>
    <n v="47"/>
    <n v="134.44331064103434"/>
    <x v="759"/>
    <n v="1733.2048699623249"/>
    <x v="24"/>
    <x v="1"/>
    <x v="3"/>
  </r>
  <r>
    <x v="1151"/>
    <s v="Product103"/>
    <n v="15"/>
    <x v="1"/>
    <x v="0"/>
    <n v="7.8964391922564756E-2"/>
    <x v="102"/>
    <x v="1"/>
    <x v="0"/>
    <n v="169"/>
    <n v="307.13009876120611"/>
    <x v="550"/>
    <n v="4243.1663590711532"/>
    <x v="25"/>
    <x v="1"/>
    <x v="3"/>
  </r>
  <r>
    <x v="1152"/>
    <s v="Product104"/>
    <n v="13"/>
    <x v="0"/>
    <x v="0"/>
    <n v="8.5182806795645438E-2"/>
    <x v="103"/>
    <x v="2"/>
    <x v="1"/>
    <n v="215"/>
    <n v="229.42968840950411"/>
    <x v="760"/>
    <n v="2728.5209066509183"/>
    <x v="26"/>
    <x v="1"/>
    <x v="3"/>
  </r>
  <r>
    <x v="1153"/>
    <s v="Product105"/>
    <n v="3"/>
    <x v="1"/>
    <x v="0"/>
    <n v="2.4648444875328582E-3"/>
    <x v="104"/>
    <x v="3"/>
    <x v="2"/>
    <n v="222"/>
    <n v="112.53400722758234"/>
    <x v="42"/>
    <n v="336.76988520062235"/>
    <x v="27"/>
    <x v="1"/>
    <x v="3"/>
  </r>
  <r>
    <x v="1154"/>
    <s v="Product106"/>
    <n v="2"/>
    <x v="2"/>
    <x v="1"/>
    <n v="8.92186712218037E-2"/>
    <x v="105"/>
    <x v="4"/>
    <x v="0"/>
    <n v="240"/>
    <n v="29.312221958047431"/>
    <x v="134"/>
    <n v="53.394048928783725"/>
    <x v="28"/>
    <x v="1"/>
    <x v="3"/>
  </r>
  <r>
    <x v="1155"/>
    <s v="Product107"/>
    <n v="12"/>
    <x v="0"/>
    <x v="1"/>
    <n v="4.3925914009940892E-2"/>
    <x v="106"/>
    <x v="0"/>
    <x v="3"/>
    <n v="6"/>
    <n v="162.35946746908951"/>
    <x v="708"/>
    <n v="1862.7321535481099"/>
    <x v="0"/>
    <x v="2"/>
    <x v="3"/>
  </r>
  <r>
    <x v="1156"/>
    <s v="Product108"/>
    <n v="13"/>
    <x v="0"/>
    <x v="0"/>
    <n v="3.3223135143071507E-2"/>
    <x v="107"/>
    <x v="1"/>
    <x v="3"/>
    <n v="180"/>
    <n v="242.7160240343724"/>
    <x v="191"/>
    <n v="3050.4790779643631"/>
    <x v="1"/>
    <x v="2"/>
    <x v="3"/>
  </r>
  <r>
    <x v="1157"/>
    <s v="Product109"/>
    <n v="13"/>
    <x v="0"/>
    <x v="0"/>
    <n v="9.810939190245993E-2"/>
    <x v="108"/>
    <x v="2"/>
    <x v="2"/>
    <n v="118"/>
    <n v="30.915882144370272"/>
    <x v="761"/>
    <n v="362.47566871175377"/>
    <x v="2"/>
    <x v="2"/>
    <x v="3"/>
  </r>
  <r>
    <x v="1158"/>
    <s v="Product110"/>
    <n v="1"/>
    <x v="1"/>
    <x v="0"/>
    <n v="1.8991889535281727E-2"/>
    <x v="109"/>
    <x v="3"/>
    <x v="3"/>
    <n v="119"/>
    <n v="45.131735330535882"/>
    <x v="762"/>
    <n v="44.27459839860277"/>
    <x v="3"/>
    <x v="2"/>
    <x v="3"/>
  </r>
  <r>
    <x v="1159"/>
    <s v="Product111"/>
    <n v="11"/>
    <x v="1"/>
    <x v="0"/>
    <n v="8.1120390763881528E-2"/>
    <x v="110"/>
    <x v="4"/>
    <x v="0"/>
    <n v="164"/>
    <n v="252.67625396912723"/>
    <x v="763"/>
    <n v="2553.9696326143762"/>
    <x v="4"/>
    <x v="2"/>
    <x v="3"/>
  </r>
  <r>
    <x v="1160"/>
    <s v="Product112"/>
    <n v="2"/>
    <x v="1"/>
    <x v="1"/>
    <n v="9.7089890770925502E-2"/>
    <x v="111"/>
    <x v="0"/>
    <x v="0"/>
    <n v="207"/>
    <n v="252.26263217717803"/>
    <x v="663"/>
    <n v="455.54096154701938"/>
    <x v="5"/>
    <x v="2"/>
    <x v="3"/>
  </r>
  <r>
    <x v="1161"/>
    <s v="Product113"/>
    <n v="12"/>
    <x v="0"/>
    <x v="0"/>
    <n v="4.149560453988254E-2"/>
    <x v="112"/>
    <x v="1"/>
    <x v="1"/>
    <n v="20"/>
    <n v="66.417906562223621"/>
    <x v="102"/>
    <n v="763.9422645258087"/>
    <x v="6"/>
    <x v="2"/>
    <x v="3"/>
  </r>
  <r>
    <x v="1162"/>
    <s v="Product114"/>
    <n v="9"/>
    <x v="2"/>
    <x v="0"/>
    <n v="7.5644958661356287E-2"/>
    <x v="113"/>
    <x v="2"/>
    <x v="0"/>
    <n v="21"/>
    <n v="136.75620147458596"/>
    <x v="364"/>
    <n v="1137.701558406211"/>
    <x v="7"/>
    <x v="2"/>
    <x v="3"/>
  </r>
  <r>
    <x v="1163"/>
    <s v="Product115"/>
    <n v="5"/>
    <x v="2"/>
    <x v="0"/>
    <n v="6.2756386744429613E-2"/>
    <x v="114"/>
    <x v="3"/>
    <x v="1"/>
    <n v="104"/>
    <n v="194.66760096860406"/>
    <x v="712"/>
    <n v="912.25482857804025"/>
    <x v="8"/>
    <x v="2"/>
    <x v="3"/>
  </r>
  <r>
    <x v="1164"/>
    <s v="Product116"/>
    <n v="13"/>
    <x v="1"/>
    <x v="0"/>
    <n v="8.0331478958020175E-2"/>
    <x v="115"/>
    <x v="4"/>
    <x v="2"/>
    <n v="134"/>
    <n v="280.4652596047502"/>
    <x v="764"/>
    <n v="3353.1559165566218"/>
    <x v="9"/>
    <x v="2"/>
    <x v="3"/>
  </r>
  <r>
    <x v="1165"/>
    <s v="Product117"/>
    <n v="6"/>
    <x v="1"/>
    <x v="0"/>
    <n v="7.3234121757163415E-2"/>
    <x v="116"/>
    <x v="0"/>
    <x v="0"/>
    <n v="201"/>
    <n v="63.733672421915706"/>
    <x v="765"/>
    <n v="354.39715737442776"/>
    <x v="10"/>
    <x v="2"/>
    <x v="3"/>
  </r>
  <r>
    <x v="1166"/>
    <s v="Product118"/>
    <n v="4"/>
    <x v="1"/>
    <x v="1"/>
    <n v="4.9990896238449704E-2"/>
    <x v="117"/>
    <x v="1"/>
    <x v="3"/>
    <n v="30"/>
    <n v="314.1588137368355"/>
    <x v="109"/>
    <n v="1193.8149323076916"/>
    <x v="11"/>
    <x v="2"/>
    <x v="3"/>
  </r>
  <r>
    <x v="1167"/>
    <s v="Product119"/>
    <n v="8"/>
    <x v="1"/>
    <x v="1"/>
    <n v="6.4421968601700685E-2"/>
    <x v="118"/>
    <x v="2"/>
    <x v="3"/>
    <n v="166"/>
    <n v="23.805185769319692"/>
    <x v="371"/>
    <n v="178.17287071304742"/>
    <x v="12"/>
    <x v="2"/>
    <x v="3"/>
  </r>
  <r>
    <x v="1168"/>
    <s v="Product120"/>
    <n v="3"/>
    <x v="0"/>
    <x v="0"/>
    <n v="4.7205011007738773E-3"/>
    <x v="119"/>
    <x v="3"/>
    <x v="2"/>
    <n v="87"/>
    <n v="60.122644574972576"/>
    <x v="766"/>
    <n v="179.51650669522493"/>
    <x v="13"/>
    <x v="2"/>
    <x v="3"/>
  </r>
  <r>
    <x v="1169"/>
    <s v="Product121"/>
    <n v="1"/>
    <x v="1"/>
    <x v="0"/>
    <n v="2.8891615332085754E-2"/>
    <x v="120"/>
    <x v="0"/>
    <x v="3"/>
    <n v="49"/>
    <n v="300.52301034543393"/>
    <x v="113"/>
    <n v="291.84041513209326"/>
    <x v="14"/>
    <x v="2"/>
    <x v="3"/>
  </r>
  <r>
    <x v="1170"/>
    <s v="Product122"/>
    <n v="8"/>
    <x v="2"/>
    <x v="0"/>
    <n v="9.5930113544204748E-2"/>
    <x v="121"/>
    <x v="1"/>
    <x v="0"/>
    <n v="63"/>
    <n v="298.82959833391135"/>
    <x v="410"/>
    <n v="2161.3027282829612"/>
    <x v="15"/>
    <x v="2"/>
    <x v="3"/>
  </r>
  <r>
    <x v="1171"/>
    <s v="Product123"/>
    <n v="8"/>
    <x v="0"/>
    <x v="0"/>
    <n v="8.3322056436950676E-2"/>
    <x v="122"/>
    <x v="2"/>
    <x v="0"/>
    <n v="72"/>
    <n v="203.04248512164443"/>
    <x v="37"/>
    <n v="1488.9965417379206"/>
    <x v="16"/>
    <x v="2"/>
    <x v="3"/>
  </r>
  <r>
    <x v="1172"/>
    <s v="Product124"/>
    <n v="7"/>
    <x v="0"/>
    <x v="1"/>
    <n v="4.804986619030728E-2"/>
    <x v="123"/>
    <x v="3"/>
    <x v="1"/>
    <n v="7"/>
    <n v="131.37397954622594"/>
    <x v="113"/>
    <n v="875.43034185699139"/>
    <x v="17"/>
    <x v="2"/>
    <x v="3"/>
  </r>
  <r>
    <x v="1173"/>
    <s v="Product125"/>
    <n v="7"/>
    <x v="0"/>
    <x v="0"/>
    <n v="3.418147179043135E-2"/>
    <x v="124"/>
    <x v="4"/>
    <x v="0"/>
    <n v="239"/>
    <n v="47.760900019645106"/>
    <x v="767"/>
    <n v="322.89853514056597"/>
    <x v="18"/>
    <x v="2"/>
    <x v="3"/>
  </r>
  <r>
    <x v="1174"/>
    <s v="Product126"/>
    <n v="2"/>
    <x v="1"/>
    <x v="0"/>
    <n v="7.4250301606258284E-2"/>
    <x v="125"/>
    <x v="0"/>
    <x v="1"/>
    <n v="57"/>
    <n v="72.091819525861339"/>
    <x v="768"/>
    <n v="133.47796036544437"/>
    <x v="19"/>
    <x v="2"/>
    <x v="3"/>
  </r>
  <r>
    <x v="1175"/>
    <s v="Product127"/>
    <n v="4"/>
    <x v="1"/>
    <x v="0"/>
    <n v="2.7196375694564789E-2"/>
    <x v="126"/>
    <x v="1"/>
    <x v="2"/>
    <n v="71"/>
    <n v="32.840051840067261"/>
    <x v="769"/>
    <n v="127.78768580958324"/>
    <x v="20"/>
    <x v="2"/>
    <x v="3"/>
  </r>
  <r>
    <x v="1176"/>
    <s v="Product128"/>
    <n v="5"/>
    <x v="1"/>
    <x v="0"/>
    <n v="5.6003114063807209E-3"/>
    <x v="127"/>
    <x v="2"/>
    <x v="0"/>
    <n v="167"/>
    <n v="213.8087798320953"/>
    <x v="490"/>
    <n v="1063.0569204180863"/>
    <x v="21"/>
    <x v="2"/>
    <x v="3"/>
  </r>
  <r>
    <x v="1177"/>
    <s v="Product129"/>
    <n v="13"/>
    <x v="0"/>
    <x v="0"/>
    <n v="5.4753279971477678E-2"/>
    <x v="128"/>
    <x v="3"/>
    <x v="3"/>
    <n v="12"/>
    <n v="154.7466757894301"/>
    <x v="399"/>
    <n v="1901.5592404285871"/>
    <x v="22"/>
    <x v="2"/>
    <x v="3"/>
  </r>
  <r>
    <x v="1178"/>
    <s v="Product130"/>
    <n v="11"/>
    <x v="2"/>
    <x v="1"/>
    <n v="9.4767719429259212E-2"/>
    <x v="129"/>
    <x v="4"/>
    <x v="3"/>
    <n v="226"/>
    <n v="94.052495233871468"/>
    <x v="770"/>
    <n v="936.53290229318816"/>
    <x v="23"/>
    <x v="2"/>
    <x v="3"/>
  </r>
  <r>
    <x v="1179"/>
    <s v="Product131"/>
    <n v="6"/>
    <x v="2"/>
    <x v="1"/>
    <n v="8.2361325316232137E-2"/>
    <x v="130"/>
    <x v="0"/>
    <x v="2"/>
    <n v="147"/>
    <n v="261.60683343486176"/>
    <x v="579"/>
    <n v="1440.3632875283026"/>
    <x v="24"/>
    <x v="2"/>
    <x v="3"/>
  </r>
  <r>
    <x v="1180"/>
    <s v="Product132"/>
    <n v="4"/>
    <x v="1"/>
    <x v="0"/>
    <n v="2.1966745969085322E-2"/>
    <x v="131"/>
    <x v="1"/>
    <x v="3"/>
    <n v="12"/>
    <n v="82.567165417587361"/>
    <x v="312"/>
    <n v="323.01373387788709"/>
    <x v="25"/>
    <x v="2"/>
    <x v="3"/>
  </r>
  <r>
    <x v="1181"/>
    <s v="Product133"/>
    <n v="15"/>
    <x v="1"/>
    <x v="0"/>
    <n v="3.8376929243361703E-2"/>
    <x v="132"/>
    <x v="2"/>
    <x v="0"/>
    <n v="159"/>
    <n v="48.570209376216184"/>
    <x v="125"/>
    <n v="700.59350831474808"/>
    <x v="26"/>
    <x v="2"/>
    <x v="3"/>
  </r>
  <r>
    <x v="1182"/>
    <s v="Product134"/>
    <n v="4"/>
    <x v="1"/>
    <x v="0"/>
    <n v="9.6833279513690085E-2"/>
    <x v="133"/>
    <x v="3"/>
    <x v="0"/>
    <n v="199"/>
    <n v="150.33229328863933"/>
    <x v="771"/>
    <n v="543.10049725074589"/>
    <x v="27"/>
    <x v="2"/>
    <x v="3"/>
  </r>
  <r>
    <x v="1183"/>
    <s v="Product135"/>
    <n v="13"/>
    <x v="1"/>
    <x v="0"/>
    <n v="1.7457322338586812E-2"/>
    <x v="134"/>
    <x v="4"/>
    <x v="1"/>
    <n v="123"/>
    <n v="94.886514226647009"/>
    <x v="127"/>
    <n v="1211.990646908698"/>
    <x v="28"/>
    <x v="2"/>
    <x v="3"/>
  </r>
  <r>
    <x v="1184"/>
    <s v="Product136"/>
    <n v="14"/>
    <x v="0"/>
    <x v="1"/>
    <n v="8.9867147712993062E-2"/>
    <x v="135"/>
    <x v="0"/>
    <x v="0"/>
    <n v="231"/>
    <n v="69.451061290400418"/>
    <x v="772"/>
    <n v="884.93569509228621"/>
    <x v="29"/>
    <x v="2"/>
    <x v="3"/>
  </r>
  <r>
    <x v="1185"/>
    <s v="Product137"/>
    <n v="4"/>
    <x v="1"/>
    <x v="0"/>
    <n v="9.7155274598587096E-2"/>
    <x v="136"/>
    <x v="1"/>
    <x v="1"/>
    <n v="162"/>
    <n v="295.60784337688261"/>
    <x v="35"/>
    <n v="1067.5519287204218"/>
    <x v="30"/>
    <x v="2"/>
    <x v="3"/>
  </r>
  <r>
    <x v="1186"/>
    <s v="Product138"/>
    <n v="12"/>
    <x v="2"/>
    <x v="0"/>
    <n v="2.0694668721230471E-2"/>
    <x v="137"/>
    <x v="2"/>
    <x v="2"/>
    <n v="121"/>
    <n v="229.37556725250096"/>
    <x v="711"/>
    <n v="2695.5445905055931"/>
    <x v="0"/>
    <x v="3"/>
    <x v="3"/>
  </r>
  <r>
    <x v="1187"/>
    <s v="Product139"/>
    <n v="10"/>
    <x v="0"/>
    <x v="0"/>
    <n v="7.0096159272978104E-2"/>
    <x v="138"/>
    <x v="3"/>
    <x v="0"/>
    <n v="78"/>
    <n v="56.524633830496882"/>
    <x v="454"/>
    <n v="525.62474094667607"/>
    <x v="1"/>
    <x v="3"/>
    <x v="3"/>
  </r>
  <r>
    <x v="1188"/>
    <s v="Product140"/>
    <n v="9"/>
    <x v="0"/>
    <x v="0"/>
    <n v="8.4582596103233015E-2"/>
    <x v="139"/>
    <x v="4"/>
    <x v="3"/>
    <n v="42"/>
    <n v="55.726841412800255"/>
    <x v="89"/>
    <n v="459.11988444125205"/>
    <x v="2"/>
    <x v="3"/>
    <x v="3"/>
  </r>
  <r>
    <x v="1189"/>
    <s v="Product141"/>
    <n v="10"/>
    <x v="0"/>
    <x v="0"/>
    <n v="6.9969296460378069E-2"/>
    <x v="140"/>
    <x v="0"/>
    <x v="3"/>
    <n v="247"/>
    <n v="146.75742621621515"/>
    <x v="583"/>
    <n v="1364.8891235353074"/>
    <x v="3"/>
    <x v="3"/>
    <x v="3"/>
  </r>
  <r>
    <x v="1190"/>
    <s v="Product142"/>
    <n v="14"/>
    <x v="1"/>
    <x v="1"/>
    <n v="8.8342661952741878E-3"/>
    <x v="141"/>
    <x v="1"/>
    <x v="2"/>
    <n v="20"/>
    <n v="103.31101975136625"/>
    <x v="598"/>
    <n v="1433.5767978276842"/>
    <x v="4"/>
    <x v="3"/>
    <x v="3"/>
  </r>
  <r>
    <x v="1191"/>
    <s v="Product143"/>
    <n v="3"/>
    <x v="1"/>
    <x v="1"/>
    <n v="8.4554444015447663E-2"/>
    <x v="142"/>
    <x v="2"/>
    <x v="3"/>
    <n v="85"/>
    <n v="263.93707759928259"/>
    <x v="773"/>
    <n v="724.86007424343961"/>
    <x v="5"/>
    <x v="3"/>
    <x v="3"/>
  </r>
  <r>
    <x v="1192"/>
    <s v="Product144"/>
    <n v="7"/>
    <x v="1"/>
    <x v="0"/>
    <n v="8.8336011984624763E-2"/>
    <x v="143"/>
    <x v="3"/>
    <x v="0"/>
    <n v="240"/>
    <n v="92.859636763520257"/>
    <x v="352"/>
    <n v="592.59750744243013"/>
    <x v="6"/>
    <x v="3"/>
    <x v="3"/>
  </r>
  <r>
    <x v="1193"/>
    <s v="Product145"/>
    <n v="5"/>
    <x v="0"/>
    <x v="0"/>
    <n v="4.8749837405561526E-2"/>
    <x v="144"/>
    <x v="0"/>
    <x v="0"/>
    <n v="201"/>
    <n v="244.06275656984863"/>
    <x v="774"/>
    <n v="1160.823684351577"/>
    <x v="7"/>
    <x v="3"/>
    <x v="3"/>
  </r>
  <r>
    <x v="1194"/>
    <s v="Product146"/>
    <n v="2"/>
    <x v="2"/>
    <x v="0"/>
    <n v="9.5373935853571915E-2"/>
    <x v="145"/>
    <x v="1"/>
    <x v="1"/>
    <n v="76"/>
    <n v="82.966658009588272"/>
    <x v="165"/>
    <n v="150.10760258119313"/>
    <x v="8"/>
    <x v="3"/>
    <x v="3"/>
  </r>
  <r>
    <x v="1195"/>
    <s v="Product147"/>
    <n v="1"/>
    <x v="2"/>
    <x v="0"/>
    <n v="7.9736328375101251E-2"/>
    <x v="146"/>
    <x v="2"/>
    <x v="0"/>
    <n v="181"/>
    <n v="197.21020275754992"/>
    <x v="775"/>
    <n v="181.48538527155361"/>
    <x v="9"/>
    <x v="3"/>
    <x v="3"/>
  </r>
  <r>
    <x v="1196"/>
    <s v="Product148"/>
    <n v="6"/>
    <x v="1"/>
    <x v="1"/>
    <n v="6.9225559830659852E-2"/>
    <x v="147"/>
    <x v="3"/>
    <x v="1"/>
    <n v="74"/>
    <n v="276.87008510798313"/>
    <x v="460"/>
    <n v="1546.2215907961233"/>
    <x v="10"/>
    <x v="3"/>
    <x v="3"/>
  </r>
  <r>
    <x v="1197"/>
    <s v="Product149"/>
    <n v="2"/>
    <x v="1"/>
    <x v="0"/>
    <n v="8.4841782186520748E-2"/>
    <x v="148"/>
    <x v="4"/>
    <x v="2"/>
    <n v="216"/>
    <n v="260.98163084825097"/>
    <x v="658"/>
    <n v="477.67896833828144"/>
    <x v="11"/>
    <x v="3"/>
    <x v="3"/>
  </r>
  <r>
    <x v="1198"/>
    <s v="Product150"/>
    <n v="5"/>
    <x v="1"/>
    <x v="0"/>
    <n v="3.6572946882198878E-2"/>
    <x v="149"/>
    <x v="0"/>
    <x v="0"/>
    <n v="17"/>
    <n v="261.51832591146911"/>
    <x v="776"/>
    <n v="1259.7691503459369"/>
    <x v="12"/>
    <x v="3"/>
    <x v="3"/>
  </r>
  <r>
    <x v="1199"/>
    <s v="Product151"/>
    <n v="15"/>
    <x v="1"/>
    <x v="0"/>
    <n v="6.8054994043175859E-2"/>
    <x v="150"/>
    <x v="1"/>
    <x v="3"/>
    <n v="187"/>
    <n v="90.2522401828043"/>
    <x v="777"/>
    <n v="1261.6518677217041"/>
    <x v="13"/>
    <x v="3"/>
    <x v="3"/>
  </r>
  <r>
    <x v="1200"/>
    <s v="Product152"/>
    <n v="5"/>
    <x v="0"/>
    <x v="0"/>
    <n v="2.8871299588676083E-2"/>
    <x v="151"/>
    <x v="2"/>
    <x v="3"/>
    <n v="74"/>
    <n v="286.51200085315025"/>
    <x v="139"/>
    <n v="1391.2001352038399"/>
    <x v="14"/>
    <x v="3"/>
    <x v="3"/>
  </r>
  <r>
    <x v="1201"/>
    <s v="Product153"/>
    <n v="9"/>
    <x v="1"/>
    <x v="0"/>
    <n v="7.48753188856075E-2"/>
    <x v="152"/>
    <x v="3"/>
    <x v="2"/>
    <n v="78"/>
    <n v="257.45469094808288"/>
    <x v="778"/>
    <n v="2143.5991997827468"/>
    <x v="15"/>
    <x v="3"/>
    <x v="3"/>
  </r>
  <r>
    <x v="1202"/>
    <s v="Product154"/>
    <n v="12"/>
    <x v="2"/>
    <x v="1"/>
    <n v="3.9735301189800468E-2"/>
    <x v="153"/>
    <x v="4"/>
    <x v="3"/>
    <n v="91"/>
    <n v="223.62387593830772"/>
    <x v="662"/>
    <n v="2576.8573664960218"/>
    <x v="16"/>
    <x v="3"/>
    <x v="3"/>
  </r>
  <r>
    <x v="1203"/>
    <s v="Product155"/>
    <n v="7"/>
    <x v="0"/>
    <x v="1"/>
    <n v="8.0878660044373177E-2"/>
    <x v="154"/>
    <x v="0"/>
    <x v="0"/>
    <n v="137"/>
    <n v="216.63986268008148"/>
    <x v="779"/>
    <n v="1393.8282461202364"/>
    <x v="17"/>
    <x v="3"/>
    <x v="3"/>
  </r>
  <r>
    <x v="1204"/>
    <s v="Product156"/>
    <n v="3"/>
    <x v="0"/>
    <x v="0"/>
    <n v="8.3988864748548914E-2"/>
    <x v="155"/>
    <x v="1"/>
    <x v="0"/>
    <n v="219"/>
    <n v="43.343421314373366"/>
    <x v="529"/>
    <n v="119.10916969158328"/>
    <x v="18"/>
    <x v="3"/>
    <x v="3"/>
  </r>
  <r>
    <x v="1205"/>
    <s v="Product157"/>
    <n v="1"/>
    <x v="0"/>
    <x v="0"/>
    <n v="8.7131353141310458E-2"/>
    <x v="156"/>
    <x v="2"/>
    <x v="1"/>
    <n v="208"/>
    <n v="291.99677002522066"/>
    <x v="639"/>
    <n v="266.55469634003111"/>
    <x v="19"/>
    <x v="3"/>
    <x v="3"/>
  </r>
  <r>
    <x v="1206"/>
    <s v="Product158"/>
    <n v="12"/>
    <x v="1"/>
    <x v="0"/>
    <n v="7.9904355733078997E-2"/>
    <x v="157"/>
    <x v="3"/>
    <x v="0"/>
    <n v="197"/>
    <n v="299.14223313434064"/>
    <x v="780"/>
    <n v="3302.8735886782401"/>
    <x v="20"/>
    <x v="3"/>
    <x v="3"/>
  </r>
  <r>
    <x v="1207"/>
    <s v="Product159"/>
    <n v="1"/>
    <x v="1"/>
    <x v="0"/>
    <n v="1.7731952211296555E-2"/>
    <x v="158"/>
    <x v="4"/>
    <x v="1"/>
    <n v="91"/>
    <n v="106.1340239095905"/>
    <x v="653"/>
    <n v="104.25206046963304"/>
    <x v="21"/>
    <x v="3"/>
    <x v="3"/>
  </r>
  <r>
    <x v="1208"/>
    <s v="Product160"/>
    <n v="6"/>
    <x v="1"/>
    <x v="1"/>
    <n v="8.5173850844122045E-2"/>
    <x v="159"/>
    <x v="0"/>
    <x v="2"/>
    <n v="230"/>
    <n v="146.47809212358101"/>
    <x v="781"/>
    <n v="804.0119337186934"/>
    <x v="22"/>
    <x v="3"/>
    <x v="3"/>
  </r>
  <r>
    <x v="1209"/>
    <s v="Product161"/>
    <n v="13"/>
    <x v="0"/>
    <x v="0"/>
    <n v="2.8274475591262383E-2"/>
    <x v="160"/>
    <x v="1"/>
    <x v="0"/>
    <n v="6"/>
    <n v="130.90965588813387"/>
    <x v="388"/>
    <n v="1653.7073022348354"/>
    <x v="23"/>
    <x v="3"/>
    <x v="3"/>
  </r>
  <r>
    <x v="1210"/>
    <s v="Product162"/>
    <n v="4"/>
    <x v="2"/>
    <x v="0"/>
    <n v="8.6537360299978897E-2"/>
    <x v="161"/>
    <x v="2"/>
    <x v="3"/>
    <n v="243"/>
    <n v="87.843885409377819"/>
    <x v="149"/>
    <n v="320.96842979022568"/>
    <x v="24"/>
    <x v="3"/>
    <x v="3"/>
  </r>
  <r>
    <x v="1211"/>
    <s v="Product163"/>
    <n v="15"/>
    <x v="2"/>
    <x v="0"/>
    <n v="5.6107714864555562E-2"/>
    <x v="162"/>
    <x v="3"/>
    <x v="3"/>
    <n v="71"/>
    <n v="96.946727152335498"/>
    <x v="306"/>
    <n v="1372.6090174233057"/>
    <x v="25"/>
    <x v="3"/>
    <x v="3"/>
  </r>
  <r>
    <x v="1212"/>
    <s v="Product164"/>
    <n v="15"/>
    <x v="1"/>
    <x v="0"/>
    <n v="1.3949002501193597E-2"/>
    <x v="163"/>
    <x v="4"/>
    <x v="2"/>
    <n v="181"/>
    <n v="48.295459741324208"/>
    <x v="20"/>
    <n v="714.32679378894272"/>
    <x v="26"/>
    <x v="3"/>
    <x v="3"/>
  </r>
  <r>
    <x v="1213"/>
    <s v="Product165"/>
    <n v="14"/>
    <x v="1"/>
    <x v="0"/>
    <n v="2.3676415918706561E-2"/>
    <x v="164"/>
    <x v="0"/>
    <x v="3"/>
    <n v="186"/>
    <n v="87.137874130926065"/>
    <x v="48"/>
    <n v="1191.0466621302248"/>
    <x v="27"/>
    <x v="3"/>
    <x v="3"/>
  </r>
  <r>
    <x v="1214"/>
    <s v="Product166"/>
    <n v="15"/>
    <x v="1"/>
    <x v="1"/>
    <n v="1.0857631433300586E-2"/>
    <x v="165"/>
    <x v="1"/>
    <x v="0"/>
    <n v="121"/>
    <n v="219.5631118553828"/>
    <x v="782"/>
    <n v="3257.6876476576276"/>
    <x v="28"/>
    <x v="3"/>
    <x v="3"/>
  </r>
  <r>
    <x v="1215"/>
    <s v="Product167"/>
    <n v="15"/>
    <x v="1"/>
    <x v="1"/>
    <n v="5.2872174463338674E-2"/>
    <x v="166"/>
    <x v="2"/>
    <x v="0"/>
    <n v="177"/>
    <n v="170.04408553851945"/>
    <x v="153"/>
    <n v="2415.8022747220193"/>
    <x v="29"/>
    <x v="3"/>
    <x v="3"/>
  </r>
  <r>
    <x v="1216"/>
    <s v="Product168"/>
    <n v="15"/>
    <x v="0"/>
    <x v="0"/>
    <n v="8.3369353178313951E-3"/>
    <x v="167"/>
    <x v="3"/>
    <x v="1"/>
    <n v="219"/>
    <n v="121.8323278653895"/>
    <x v="522"/>
    <n v="1812.2492944253238"/>
    <x v="0"/>
    <x v="4"/>
    <x v="3"/>
  </r>
  <r>
    <x v="1217"/>
    <s v="Product169"/>
    <n v="2"/>
    <x v="1"/>
    <x v="0"/>
    <n v="9.144686827602122E-2"/>
    <x v="168"/>
    <x v="0"/>
    <x v="0"/>
    <n v="181"/>
    <n v="155.07752110891676"/>
    <x v="783"/>
    <n v="281.79233492699547"/>
    <x v="1"/>
    <x v="4"/>
    <x v="3"/>
  </r>
  <r>
    <x v="1218"/>
    <s v="Product170"/>
    <n v="10"/>
    <x v="2"/>
    <x v="0"/>
    <n v="7.0264408116658891E-2"/>
    <x v="169"/>
    <x v="1"/>
    <x v="1"/>
    <n v="20"/>
    <n v="91.125964643670216"/>
    <x v="155"/>
    <n v="847.23052673923144"/>
    <x v="2"/>
    <x v="4"/>
    <x v="3"/>
  </r>
  <r>
    <x v="1219"/>
    <s v="Product171"/>
    <n v="1"/>
    <x v="0"/>
    <x v="0"/>
    <n v="5.4015097647986544E-2"/>
    <x v="170"/>
    <x v="2"/>
    <x v="2"/>
    <n v="77"/>
    <n v="204.62634008272494"/>
    <x v="784"/>
    <n v="193.57342834180645"/>
    <x v="3"/>
    <x v="4"/>
    <x v="3"/>
  </r>
  <r>
    <x v="1220"/>
    <s v="Product172"/>
    <n v="8"/>
    <x v="0"/>
    <x v="1"/>
    <n v="6.4900005383874528E-3"/>
    <x v="171"/>
    <x v="3"/>
    <x v="0"/>
    <n v="183"/>
    <n v="194.77303555191452"/>
    <x v="785"/>
    <n v="1548.0716675705539"/>
    <x v="4"/>
    <x v="4"/>
    <x v="3"/>
  </r>
  <r>
    <x v="1221"/>
    <s v="Product173"/>
    <n v="5"/>
    <x v="0"/>
    <x v="0"/>
    <n v="7.643825249381847E-2"/>
    <x v="172"/>
    <x v="4"/>
    <x v="3"/>
    <n v="59"/>
    <n v="114.51229923223026"/>
    <x v="786"/>
    <n v="528.7958959493468"/>
    <x v="5"/>
    <x v="4"/>
    <x v="3"/>
  </r>
  <r>
    <x v="1222"/>
    <s v="Product174"/>
    <n v="1"/>
    <x v="1"/>
    <x v="0"/>
    <n v="9.9460653230177803E-2"/>
    <x v="173"/>
    <x v="0"/>
    <x v="3"/>
    <n v="102"/>
    <n v="34.903628568518791"/>
    <x v="787"/>
    <n v="31.432090870990415"/>
    <x v="6"/>
    <x v="4"/>
    <x v="3"/>
  </r>
  <r>
    <x v="1223"/>
    <s v="Product175"/>
    <n v="4"/>
    <x v="1"/>
    <x v="0"/>
    <n v="8.413931447762657E-2"/>
    <x v="174"/>
    <x v="1"/>
    <x v="2"/>
    <n v="175"/>
    <n v="207.8166947286303"/>
    <x v="699"/>
    <n v="761.3245619886286"/>
    <x v="7"/>
    <x v="4"/>
    <x v="3"/>
  </r>
  <r>
    <x v="1224"/>
    <s v="Product176"/>
    <n v="6"/>
    <x v="1"/>
    <x v="0"/>
    <n v="7.5231942431653376E-2"/>
    <x v="175"/>
    <x v="2"/>
    <x v="3"/>
    <n v="27"/>
    <n v="75.320464158174516"/>
    <x v="386"/>
    <n v="417.92375600820793"/>
    <x v="8"/>
    <x v="4"/>
    <x v="3"/>
  </r>
  <r>
    <x v="1225"/>
    <s v="Product177"/>
    <n v="7"/>
    <x v="0"/>
    <x v="0"/>
    <n v="2.4424614294957625E-2"/>
    <x v="176"/>
    <x v="3"/>
    <x v="0"/>
    <n v="230"/>
    <n v="132.15554337596507"/>
    <x v="788"/>
    <n v="902.49386641446608"/>
    <x v="9"/>
    <x v="4"/>
    <x v="3"/>
  </r>
  <r>
    <x v="1226"/>
    <s v="Product178"/>
    <n v="8"/>
    <x v="2"/>
    <x v="1"/>
    <n v="5.1172637982620298E-2"/>
    <x v="177"/>
    <x v="4"/>
    <x v="0"/>
    <n v="204"/>
    <n v="216.69534663637501"/>
    <x v="789"/>
    <n v="1644.8517928834669"/>
    <x v="10"/>
    <x v="4"/>
    <x v="3"/>
  </r>
  <r>
    <x v="1227"/>
    <s v="Product179"/>
    <n v="12"/>
    <x v="2"/>
    <x v="1"/>
    <n v="4.3125540009877339E-3"/>
    <x v="178"/>
    <x v="0"/>
    <x v="1"/>
    <n v="127"/>
    <n v="257.38548781426152"/>
    <x v="422"/>
    <n v="3075.3059879879033"/>
    <x v="11"/>
    <x v="4"/>
    <x v="3"/>
  </r>
  <r>
    <x v="1228"/>
    <s v="Product180"/>
    <n v="3"/>
    <x v="1"/>
    <x v="0"/>
    <n v="7.1508965233206045E-2"/>
    <x v="179"/>
    <x v="1"/>
    <x v="0"/>
    <n v="38"/>
    <n v="276.95119890985313"/>
    <x v="768"/>
    <n v="771.44011576714115"/>
    <x v="12"/>
    <x v="4"/>
    <x v="3"/>
  </r>
  <r>
    <x v="1229"/>
    <s v="Product181"/>
    <n v="5"/>
    <x v="1"/>
    <x v="0"/>
    <n v="1.8170968723864724E-2"/>
    <x v="180"/>
    <x v="2"/>
    <x v="1"/>
    <n v="184"/>
    <n v="28.346588592439929"/>
    <x v="166"/>
    <n v="139.15751808849222"/>
    <x v="13"/>
    <x v="4"/>
    <x v="3"/>
  </r>
  <r>
    <x v="1230"/>
    <s v="Product182"/>
    <n v="1"/>
    <x v="1"/>
    <x v="0"/>
    <n v="1.2169047848422621E-2"/>
    <x v="181"/>
    <x v="3"/>
    <x v="2"/>
    <n v="123"/>
    <n v="84.621681786436142"/>
    <x v="705"/>
    <n v="83.591916491763001"/>
    <x v="14"/>
    <x v="4"/>
    <x v="3"/>
  </r>
  <r>
    <x v="1231"/>
    <s v="Product183"/>
    <n v="11"/>
    <x v="1"/>
    <x v="0"/>
    <n v="6.4992321377408777E-2"/>
    <x v="182"/>
    <x v="4"/>
    <x v="0"/>
    <n v="152"/>
    <n v="237.09885539227301"/>
    <x v="790"/>
    <n v="2438.5817542284294"/>
    <x v="15"/>
    <x v="4"/>
    <x v="3"/>
  </r>
  <r>
    <x v="1232"/>
    <s v="Product184"/>
    <n v="12"/>
    <x v="0"/>
    <x v="1"/>
    <n v="8.7332847025447816E-2"/>
    <x v="183"/>
    <x v="0"/>
    <x v="3"/>
    <n v="120"/>
    <n v="133.14208680123181"/>
    <x v="791"/>
    <n v="1458.1729116236513"/>
    <x v="16"/>
    <x v="4"/>
    <x v="3"/>
  </r>
  <r>
    <x v="1233"/>
    <s v="Product185"/>
    <n v="4"/>
    <x v="1"/>
    <x v="0"/>
    <n v="5.5359410272445689E-2"/>
    <x v="184"/>
    <x v="1"/>
    <x v="3"/>
    <n v="10"/>
    <n v="59.03341879414166"/>
    <x v="443"/>
    <n v="223.06145417332667"/>
    <x v="17"/>
    <x v="4"/>
    <x v="3"/>
  </r>
  <r>
    <x v="1234"/>
    <s v="Product186"/>
    <n v="5"/>
    <x v="2"/>
    <x v="0"/>
    <n v="4.5564460488202223E-2"/>
    <x v="185"/>
    <x v="2"/>
    <x v="2"/>
    <n v="50"/>
    <n v="224.32217343900226"/>
    <x v="464"/>
    <n v="1070.5052731535659"/>
    <x v="18"/>
    <x v="4"/>
    <x v="3"/>
  </r>
  <r>
    <x v="1235"/>
    <s v="Product187"/>
    <n v="11"/>
    <x v="0"/>
    <x v="0"/>
    <n v="9.4389170602449009E-3"/>
    <x v="186"/>
    <x v="3"/>
    <x v="3"/>
    <n v="18"/>
    <n v="317.27402598524878"/>
    <x v="15"/>
    <n v="3457.0723304546445"/>
    <x v="19"/>
    <x v="4"/>
    <x v="3"/>
  </r>
  <r>
    <x v="1236"/>
    <s v="Product188"/>
    <n v="2"/>
    <x v="0"/>
    <x v="0"/>
    <n v="7.2552002558090273E-2"/>
    <x v="187"/>
    <x v="4"/>
    <x v="0"/>
    <n v="121"/>
    <n v="83.317523656588776"/>
    <x v="792"/>
    <n v="154.54534093424439"/>
    <x v="20"/>
    <x v="4"/>
    <x v="3"/>
  </r>
  <r>
    <x v="1237"/>
    <s v="Product189"/>
    <n v="9"/>
    <x v="0"/>
    <x v="0"/>
    <n v="4.2693852434505741E-2"/>
    <x v="188"/>
    <x v="0"/>
    <x v="0"/>
    <n v="205"/>
    <n v="105.6343076511579"/>
    <x v="171"/>
    <n v="910.11934897450362"/>
    <x v="21"/>
    <x v="4"/>
    <x v="3"/>
  </r>
  <r>
    <x v="1238"/>
    <s v="Product190"/>
    <n v="3"/>
    <x v="1"/>
    <x v="1"/>
    <n v="4.2354222758772347E-2"/>
    <x v="189"/>
    <x v="1"/>
    <x v="1"/>
    <n v="62"/>
    <n v="169.17616877169237"/>
    <x v="793"/>
    <n v="486.03253090218141"/>
    <x v="22"/>
    <x v="4"/>
    <x v="3"/>
  </r>
  <r>
    <x v="1239"/>
    <s v="Product191"/>
    <n v="10"/>
    <x v="1"/>
    <x v="1"/>
    <n v="5.686641651175222E-2"/>
    <x v="190"/>
    <x v="2"/>
    <x v="0"/>
    <n v="188"/>
    <n v="37.261281972622193"/>
    <x v="794"/>
    <n v="351.42366392205213"/>
    <x v="23"/>
    <x v="4"/>
    <x v="3"/>
  </r>
  <r>
    <x v="1240"/>
    <s v="Product192"/>
    <n v="6"/>
    <x v="1"/>
    <x v="0"/>
    <n v="3.99874156462122E-2"/>
    <x v="191"/>
    <x v="3"/>
    <x v="1"/>
    <n v="116"/>
    <n v="61.339645395167352"/>
    <x v="499"/>
    <n v="353.32098899495719"/>
    <x v="24"/>
    <x v="4"/>
    <x v="3"/>
  </r>
  <r>
    <x v="1241"/>
    <s v="Product193"/>
    <n v="8"/>
    <x v="0"/>
    <x v="0"/>
    <n v="2.0803919870360732E-2"/>
    <x v="192"/>
    <x v="0"/>
    <x v="2"/>
    <n v="147"/>
    <n v="111.05652707242373"/>
    <x v="514"/>
    <n v="869.96892785702789"/>
    <x v="25"/>
    <x v="4"/>
    <x v="3"/>
  </r>
  <r>
    <x v="1242"/>
    <s v="Product194"/>
    <n v="12"/>
    <x v="2"/>
    <x v="0"/>
    <n v="2.6824196126525191E-2"/>
    <x v="193"/>
    <x v="1"/>
    <x v="0"/>
    <n v="104"/>
    <n v="310.84222153375998"/>
    <x v="697"/>
    <n v="3630.049545827203"/>
    <x v="26"/>
    <x v="4"/>
    <x v="3"/>
  </r>
  <r>
    <x v="1243"/>
    <s v="Product195"/>
    <n v="13"/>
    <x v="2"/>
    <x v="0"/>
    <n v="2.4234835829067838E-2"/>
    <x v="194"/>
    <x v="2"/>
    <x v="3"/>
    <n v="29"/>
    <n v="154.10119375810439"/>
    <x v="795"/>
    <n v="1954.7654961420735"/>
    <x v="27"/>
    <x v="4"/>
    <x v="3"/>
  </r>
  <r>
    <x v="1244"/>
    <s v="Product196"/>
    <n v="1"/>
    <x v="1"/>
    <x v="1"/>
    <n v="6.7417362676803108E-2"/>
    <x v="195"/>
    <x v="3"/>
    <x v="3"/>
    <n v="122"/>
    <n v="144.46415805268668"/>
    <x v="796"/>
    <n v="134.72476551544969"/>
    <x v="28"/>
    <x v="4"/>
    <x v="3"/>
  </r>
  <r>
    <x v="1245"/>
    <s v="Product197"/>
    <n v="2"/>
    <x v="1"/>
    <x v="0"/>
    <n v="4.8561247556828058E-2"/>
    <x v="196"/>
    <x v="4"/>
    <x v="2"/>
    <n v="93"/>
    <n v="230.08321726338073"/>
    <x v="793"/>
    <n v="437.82017838236453"/>
    <x v="29"/>
    <x v="4"/>
    <x v="3"/>
  </r>
  <r>
    <x v="1246"/>
    <s v="Product198"/>
    <n v="3"/>
    <x v="1"/>
    <x v="0"/>
    <n v="3.1626571970084304E-2"/>
    <x v="197"/>
    <x v="0"/>
    <x v="3"/>
    <n v="107"/>
    <n v="92.969383751893176"/>
    <x v="797"/>
    <n v="270.08724253694862"/>
    <x v="30"/>
    <x v="4"/>
    <x v="3"/>
  </r>
  <r>
    <x v="1247"/>
    <s v="Product199"/>
    <n v="9"/>
    <x v="1"/>
    <x v="0"/>
    <n v="9.787683945394908E-2"/>
    <x v="198"/>
    <x v="1"/>
    <x v="0"/>
    <n v="188"/>
    <n v="140.32822420122631"/>
    <x v="798"/>
    <n v="1139.3400701720259"/>
    <x v="0"/>
    <x v="5"/>
    <x v="3"/>
  </r>
  <r>
    <x v="1248"/>
    <s v="Product200"/>
    <n v="5"/>
    <x v="0"/>
    <x v="0"/>
    <n v="8.0755654630046095E-2"/>
    <x v="199"/>
    <x v="2"/>
    <x v="0"/>
    <n v="58"/>
    <n v="251.12327029644922"/>
    <x v="799"/>
    <n v="1154.2182310541073"/>
    <x v="1"/>
    <x v="5"/>
    <x v="3"/>
  </r>
  <r>
    <x v="1249"/>
    <s v="Product201"/>
    <n v="14"/>
    <x v="1"/>
    <x v="0"/>
    <n v="3.4682939371436074E-3"/>
    <x v="200"/>
    <x v="3"/>
    <x v="1"/>
    <n v="161"/>
    <n v="111.38677222999668"/>
    <x v="800"/>
    <n v="1554.0063022847073"/>
    <x v="2"/>
    <x v="5"/>
    <x v="3"/>
  </r>
  <r>
    <x v="1250"/>
    <s v="Product202"/>
    <n v="10"/>
    <x v="2"/>
    <x v="1"/>
    <n v="3.2585428480977618E-2"/>
    <x v="201"/>
    <x v="4"/>
    <x v="0"/>
    <n v="25"/>
    <n v="161.1379987540092"/>
    <x v="464"/>
    <n v="1558.8724802004258"/>
    <x v="3"/>
    <x v="5"/>
    <x v="3"/>
  </r>
  <r>
    <x v="1251"/>
    <s v="Product203"/>
    <n v="12"/>
    <x v="0"/>
    <x v="1"/>
    <n v="2.9631711745741408E-2"/>
    <x v="202"/>
    <x v="0"/>
    <x v="1"/>
    <n v="119"/>
    <n v="112.79957690934509"/>
    <x v="801"/>
    <n v="1313.4855883359094"/>
    <x v="4"/>
    <x v="5"/>
    <x v="3"/>
  </r>
  <r>
    <x v="1252"/>
    <s v="Product204"/>
    <n v="14"/>
    <x v="0"/>
    <x v="0"/>
    <n v="4.0762667676379595E-3"/>
    <x v="203"/>
    <x v="1"/>
    <x v="2"/>
    <n v="124"/>
    <n v="239.16781388508471"/>
    <x v="802"/>
    <n v="3334.7006290283884"/>
    <x v="5"/>
    <x v="5"/>
    <x v="3"/>
  </r>
  <r>
    <x v="1253"/>
    <s v="Product205"/>
    <n v="7"/>
    <x v="0"/>
    <x v="0"/>
    <n v="8.2904682634814347E-2"/>
    <x v="204"/>
    <x v="2"/>
    <x v="0"/>
    <n v="90"/>
    <n v="214.28226658999182"/>
    <x v="131"/>
    <n v="1375.6208429885592"/>
    <x v="6"/>
    <x v="5"/>
    <x v="3"/>
  </r>
  <r>
    <x v="1254"/>
    <s v="Product206"/>
    <n v="11"/>
    <x v="1"/>
    <x v="0"/>
    <n v="5.0294114505787094E-2"/>
    <x v="205"/>
    <x v="3"/>
    <x v="3"/>
    <n v="175"/>
    <n v="76.219804658644421"/>
    <x v="160"/>
    <n v="796.25036783087216"/>
    <x v="7"/>
    <x v="5"/>
    <x v="3"/>
  </r>
  <r>
    <x v="1255"/>
    <s v="Product207"/>
    <n v="3"/>
    <x v="1"/>
    <x v="0"/>
    <n v="3.9817823600733618E-2"/>
    <x v="206"/>
    <x v="4"/>
    <x v="3"/>
    <n v="90"/>
    <n v="66.819272086215918"/>
    <x v="56"/>
    <n v="192.47602229147267"/>
    <x v="8"/>
    <x v="5"/>
    <x v="3"/>
  </r>
  <r>
    <x v="1256"/>
    <s v="Product208"/>
    <n v="1"/>
    <x v="1"/>
    <x v="1"/>
    <n v="1.6234224273055976E-2"/>
    <x v="207"/>
    <x v="0"/>
    <x v="2"/>
    <n v="123"/>
    <n v="157.5789805170518"/>
    <x v="705"/>
    <n v="155.02080800661847"/>
    <x v="9"/>
    <x v="5"/>
    <x v="3"/>
  </r>
  <r>
    <x v="1257"/>
    <s v="Product209"/>
    <n v="3"/>
    <x v="0"/>
    <x v="0"/>
    <n v="2.5583640063559034E-2"/>
    <x v="208"/>
    <x v="1"/>
    <x v="3"/>
    <n v="198"/>
    <n v="46.152652696210119"/>
    <x v="282"/>
    <n v="134.9156995249555"/>
    <x v="10"/>
    <x v="5"/>
    <x v="3"/>
  </r>
  <r>
    <x v="1258"/>
    <s v="Product210"/>
    <n v="9"/>
    <x v="2"/>
    <x v="0"/>
    <n v="9.5705940873499096E-2"/>
    <x v="209"/>
    <x v="2"/>
    <x v="0"/>
    <n v="193"/>
    <n v="142.81107181461437"/>
    <x v="803"/>
    <n v="1162.2888343749948"/>
    <x v="11"/>
    <x v="5"/>
    <x v="3"/>
  </r>
  <r>
    <x v="1259"/>
    <s v="Product211"/>
    <n v="15"/>
    <x v="2"/>
    <x v="0"/>
    <n v="5.61973824112647E-2"/>
    <x v="210"/>
    <x v="3"/>
    <x v="0"/>
    <n v="134"/>
    <n v="237.65006821167898"/>
    <x v="188"/>
    <n v="3364.4213467248619"/>
    <x v="12"/>
    <x v="5"/>
    <x v="3"/>
  </r>
  <r>
    <x v="1260"/>
    <s v="Product212"/>
    <n v="4"/>
    <x v="1"/>
    <x v="0"/>
    <n v="8.2159846114195537E-2"/>
    <x v="211"/>
    <x v="4"/>
    <x v="1"/>
    <n v="230"/>
    <n v="84.181152135469347"/>
    <x v="166"/>
    <n v="309.05936652121397"/>
    <x v="13"/>
    <x v="5"/>
    <x v="3"/>
  </r>
  <r>
    <x v="1261"/>
    <s v="Product213"/>
    <n v="6"/>
    <x v="1"/>
    <x v="0"/>
    <n v="6.2964409773288418E-2"/>
    <x v="212"/>
    <x v="0"/>
    <x v="0"/>
    <n v="64"/>
    <n v="31.27815599365135"/>
    <x v="425"/>
    <n v="175.85247217628549"/>
    <x v="14"/>
    <x v="5"/>
    <x v="3"/>
  </r>
  <r>
    <x v="1262"/>
    <s v="Product214"/>
    <n v="3"/>
    <x v="1"/>
    <x v="1"/>
    <n v="1.5577140593359497E-2"/>
    <x v="213"/>
    <x v="1"/>
    <x v="1"/>
    <n v="235"/>
    <n v="121.30706869125483"/>
    <x v="804"/>
    <n v="358.25235428184851"/>
    <x v="15"/>
    <x v="5"/>
    <x v="3"/>
  </r>
  <r>
    <x v="1263"/>
    <s v="Product215"/>
    <n v="8"/>
    <x v="1"/>
    <x v="1"/>
    <n v="6.1015197125570797E-2"/>
    <x v="214"/>
    <x v="2"/>
    <x v="2"/>
    <n v="234"/>
    <n v="222.3314947784302"/>
    <x v="350"/>
    <n v="1670.1271583784117"/>
    <x v="16"/>
    <x v="5"/>
    <x v="3"/>
  </r>
  <r>
    <x v="1264"/>
    <s v="Product216"/>
    <n v="4"/>
    <x v="0"/>
    <x v="0"/>
    <n v="4.4438743630684896E-2"/>
    <x v="215"/>
    <x v="3"/>
    <x v="0"/>
    <n v="241"/>
    <n v="106.27380473260369"/>
    <x v="311"/>
    <n v="406.20452147773619"/>
    <x v="17"/>
    <x v="5"/>
    <x v="3"/>
  </r>
  <r>
    <x v="1265"/>
    <s v="Product217"/>
    <n v="1"/>
    <x v="1"/>
    <x v="0"/>
    <n v="3.2416647442595037E-2"/>
    <x v="216"/>
    <x v="0"/>
    <x v="3"/>
    <n v="129"/>
    <n v="297.72525309336675"/>
    <x v="805"/>
    <n v="288.07399852908168"/>
    <x v="18"/>
    <x v="5"/>
    <x v="3"/>
  </r>
  <r>
    <x v="1266"/>
    <s v="Product218"/>
    <n v="6"/>
    <x v="2"/>
    <x v="0"/>
    <n v="3.4972198855521885E-2"/>
    <x v="217"/>
    <x v="1"/>
    <x v="3"/>
    <n v="100"/>
    <n v="151.51799852062629"/>
    <x v="321"/>
    <n v="877.31448567703376"/>
    <x v="19"/>
    <x v="5"/>
    <x v="3"/>
  </r>
  <r>
    <x v="1267"/>
    <s v="Product219"/>
    <n v="13"/>
    <x v="0"/>
    <x v="0"/>
    <n v="8.7116265697024603E-2"/>
    <x v="218"/>
    <x v="2"/>
    <x v="2"/>
    <n v="123"/>
    <n v="287.77310434165048"/>
    <x v="127"/>
    <n v="3415.1440196037538"/>
    <x v="20"/>
    <x v="5"/>
    <x v="3"/>
  </r>
  <r>
    <x v="1268"/>
    <s v="Product220"/>
    <n v="8"/>
    <x v="0"/>
    <x v="1"/>
    <n v="7.6992000264096791E-2"/>
    <x v="219"/>
    <x v="3"/>
    <x v="3"/>
    <n v="216"/>
    <n v="235.03363704836741"/>
    <x v="757"/>
    <n v="1735.503417621343"/>
    <x v="21"/>
    <x v="5"/>
    <x v="3"/>
  </r>
  <r>
    <x v="1269"/>
    <s v="Product221"/>
    <n v="6"/>
    <x v="0"/>
    <x v="0"/>
    <n v="2.8119918996482697E-3"/>
    <x v="220"/>
    <x v="4"/>
    <x v="0"/>
    <n v="105"/>
    <n v="75.325679255763561"/>
    <x v="131"/>
    <n v="450.68318433516509"/>
    <x v="22"/>
    <x v="5"/>
    <x v="3"/>
  </r>
  <r>
    <x v="1270"/>
    <s v="Product222"/>
    <n v="1"/>
    <x v="1"/>
    <x v="0"/>
    <n v="7.7239261871107578E-2"/>
    <x v="221"/>
    <x v="0"/>
    <x v="0"/>
    <n v="72"/>
    <n v="176.0656929509035"/>
    <x v="708"/>
    <n v="162.46650878655066"/>
    <x v="23"/>
    <x v="5"/>
    <x v="3"/>
  </r>
  <r>
    <x v="1271"/>
    <s v="Product223"/>
    <n v="10"/>
    <x v="1"/>
    <x v="0"/>
    <n v="7.8507872355480277E-2"/>
    <x v="222"/>
    <x v="1"/>
    <x v="1"/>
    <n v="92"/>
    <n v="224.9037428586835"/>
    <x v="166"/>
    <n v="2072.4702852206424"/>
    <x v="24"/>
    <x v="5"/>
    <x v="3"/>
  </r>
  <r>
    <x v="1272"/>
    <s v="Product224"/>
    <n v="6"/>
    <x v="1"/>
    <x v="0"/>
    <n v="4.4956903484518473E-2"/>
    <x v="223"/>
    <x v="2"/>
    <x v="0"/>
    <n v="149"/>
    <n v="316.15763272615857"/>
    <x v="806"/>
    <n v="1811.6649872747687"/>
    <x v="25"/>
    <x v="5"/>
    <x v="3"/>
  </r>
  <r>
    <x v="1273"/>
    <s v="Product225"/>
    <n v="6"/>
    <x v="0"/>
    <x v="0"/>
    <n v="9.8492459173942781E-3"/>
    <x v="224"/>
    <x v="3"/>
    <x v="1"/>
    <n v="122"/>
    <n v="129.87553632575862"/>
    <x v="807"/>
    <n v="771.57816137899647"/>
    <x v="26"/>
    <x v="5"/>
    <x v="3"/>
  </r>
  <r>
    <x v="1274"/>
    <s v="Product226"/>
    <n v="5"/>
    <x v="2"/>
    <x v="1"/>
    <n v="8.0595529908597807E-2"/>
    <x v="225"/>
    <x v="4"/>
    <x v="2"/>
    <n v="174"/>
    <n v="201.92468580833955"/>
    <x v="7"/>
    <n v="928.25229376994639"/>
    <x v="27"/>
    <x v="5"/>
    <x v="3"/>
  </r>
  <r>
    <x v="1275"/>
    <s v="Product227"/>
    <n v="1"/>
    <x v="2"/>
    <x v="1"/>
    <n v="7.7732986377287858E-2"/>
    <x v="226"/>
    <x v="0"/>
    <x v="0"/>
    <n v="133"/>
    <n v="72.278284707241113"/>
    <x v="808"/>
    <n v="66.659877786719406"/>
    <x v="28"/>
    <x v="5"/>
    <x v="3"/>
  </r>
  <r>
    <x v="1276"/>
    <s v="Product228"/>
    <n v="5"/>
    <x v="1"/>
    <x v="0"/>
    <n v="4.3924451942959691E-3"/>
    <x v="227"/>
    <x v="1"/>
    <x v="3"/>
    <n v="249"/>
    <n v="94.475060253686706"/>
    <x v="204"/>
    <n v="470.30041864647291"/>
    <x v="29"/>
    <x v="5"/>
    <x v="3"/>
  </r>
  <r>
    <x v="1277"/>
    <s v="Product229"/>
    <n v="9"/>
    <x v="1"/>
    <x v="0"/>
    <n v="2.1932044635298988E-2"/>
    <x v="228"/>
    <x v="2"/>
    <x v="3"/>
    <n v="50"/>
    <n v="81.126864318550702"/>
    <x v="92"/>
    <n v="714.12827678274959"/>
    <x v="0"/>
    <x v="6"/>
    <x v="3"/>
  </r>
  <r>
    <x v="1278"/>
    <s v="Product230"/>
    <n v="15"/>
    <x v="1"/>
    <x v="0"/>
    <n v="3.8615362161601136E-2"/>
    <x v="229"/>
    <x v="3"/>
    <x v="2"/>
    <n v="27"/>
    <n v="137.07871954418411"/>
    <x v="161"/>
    <n v="1976.7806271650536"/>
    <x v="1"/>
    <x v="6"/>
    <x v="3"/>
  </r>
  <r>
    <x v="1279"/>
    <s v="Product231"/>
    <n v="1"/>
    <x v="1"/>
    <x v="0"/>
    <n v="1.6307740064766764E-3"/>
    <x v="230"/>
    <x v="4"/>
    <x v="3"/>
    <n v="198"/>
    <n v="201.12011366942511"/>
    <x v="15"/>
    <n v="200.79213221587338"/>
    <x v="2"/>
    <x v="6"/>
    <x v="3"/>
  </r>
  <r>
    <x v="1280"/>
    <s v="Product232"/>
    <n v="14"/>
    <x v="0"/>
    <x v="1"/>
    <n v="7.1346348416574862E-2"/>
    <x v="231"/>
    <x v="0"/>
    <x v="0"/>
    <n v="174"/>
    <n v="245.15269321425299"/>
    <x v="375"/>
    <n v="3187.267212484981"/>
    <x v="3"/>
    <x v="6"/>
    <x v="3"/>
  </r>
  <r>
    <x v="1281"/>
    <s v="Product233"/>
    <n v="6"/>
    <x v="1"/>
    <x v="0"/>
    <n v="4.045327972092894E-4"/>
    <x v="232"/>
    <x v="1"/>
    <x v="0"/>
    <n v="6"/>
    <n v="226.22914666886459"/>
    <x v="809"/>
    <n v="1356.825777356114"/>
    <x v="4"/>
    <x v="6"/>
    <x v="3"/>
  </r>
  <r>
    <x v="1282"/>
    <s v="Product234"/>
    <n v="10"/>
    <x v="2"/>
    <x v="0"/>
    <n v="9.6602341041580553E-2"/>
    <x v="233"/>
    <x v="2"/>
    <x v="1"/>
    <n v="146"/>
    <n v="170.21881375540303"/>
    <x v="85"/>
    <n v="1537.7527785731031"/>
    <x v="5"/>
    <x v="6"/>
    <x v="3"/>
  </r>
  <r>
    <x v="1283"/>
    <s v="Product235"/>
    <n v="15"/>
    <x v="0"/>
    <x v="0"/>
    <n v="2.7340631962611574E-2"/>
    <x v="234"/>
    <x v="3"/>
    <x v="0"/>
    <n v="249"/>
    <n v="227.36863391206455"/>
    <x v="516"/>
    <n v="3317.2834765864955"/>
    <x v="6"/>
    <x v="6"/>
    <x v="3"/>
  </r>
  <r>
    <x v="1284"/>
    <s v="Product236"/>
    <n v="6"/>
    <x v="0"/>
    <x v="0"/>
    <n v="7.8688997968803673E-2"/>
    <x v="235"/>
    <x v="4"/>
    <x v="1"/>
    <n v="21"/>
    <n v="158.55860152391026"/>
    <x v="347"/>
    <n v="876.49070430395352"/>
    <x v="7"/>
    <x v="6"/>
    <x v="3"/>
  </r>
  <r>
    <x v="1285"/>
    <s v="Product237"/>
    <n v="10"/>
    <x v="0"/>
    <x v="0"/>
    <n v="6.4035110551069474E-2"/>
    <x v="236"/>
    <x v="0"/>
    <x v="2"/>
    <n v="168"/>
    <n v="77.561301137307566"/>
    <x v="352"/>
    <n v="725.9465464449529"/>
    <x v="8"/>
    <x v="6"/>
    <x v="3"/>
  </r>
  <r>
    <x v="1286"/>
    <s v="Product238"/>
    <n v="11"/>
    <x v="1"/>
    <x v="1"/>
    <n v="8.924793184159896E-3"/>
    <x v="237"/>
    <x v="1"/>
    <x v="0"/>
    <n v="239"/>
    <n v="78.067810982655999"/>
    <x v="810"/>
    <n v="851.08179106825276"/>
    <x v="9"/>
    <x v="6"/>
    <x v="3"/>
  </r>
  <r>
    <x v="1287"/>
    <s v="Product239"/>
    <n v="9"/>
    <x v="1"/>
    <x v="1"/>
    <n v="3.8691207935346354E-2"/>
    <x v="238"/>
    <x v="2"/>
    <x v="3"/>
    <n v="131"/>
    <n v="69.014310227503472"/>
    <x v="811"/>
    <n v="597.09656879978979"/>
    <x v="10"/>
    <x v="6"/>
    <x v="3"/>
  </r>
  <r>
    <x v="1288"/>
    <s v="Product240"/>
    <n v="6"/>
    <x v="1"/>
    <x v="0"/>
    <n v="1.1882914909282017E-2"/>
    <x v="239"/>
    <x v="3"/>
    <x v="3"/>
    <n v="163"/>
    <n v="129.07863794540384"/>
    <x v="812"/>
    <n v="765.26884484455547"/>
    <x v="11"/>
    <x v="6"/>
    <x v="3"/>
  </r>
  <r>
    <x v="1289"/>
    <s v="Product241"/>
    <n v="3"/>
    <x v="0"/>
    <x v="0"/>
    <n v="6.2127503501896643E-2"/>
    <x v="240"/>
    <x v="0"/>
    <x v="2"/>
    <n v="197"/>
    <n v="192.78512745743581"/>
    <x v="813"/>
    <n v="542.42360632863108"/>
    <x v="12"/>
    <x v="6"/>
    <x v="3"/>
  </r>
  <r>
    <x v="1290"/>
    <s v="Product242"/>
    <n v="8"/>
    <x v="2"/>
    <x v="0"/>
    <n v="1.6655070703168431E-2"/>
    <x v="241"/>
    <x v="1"/>
    <x v="3"/>
    <n v="84"/>
    <n v="215.13920210747369"/>
    <x v="243"/>
    <n v="1692.4483478828038"/>
    <x v="13"/>
    <x v="6"/>
    <x v="3"/>
  </r>
  <r>
    <x v="1291"/>
    <s v="Product243"/>
    <n v="7"/>
    <x v="2"/>
    <x v="0"/>
    <n v="4.7766464575198259E-2"/>
    <x v="242"/>
    <x v="2"/>
    <x v="0"/>
    <n v="151"/>
    <n v="284.2617590319486"/>
    <x v="215"/>
    <n v="1894.7850585234582"/>
    <x v="14"/>
    <x v="6"/>
    <x v="3"/>
  </r>
  <r>
    <x v="1292"/>
    <s v="Product244"/>
    <n v="8"/>
    <x v="1"/>
    <x v="1"/>
    <n v="7.5658307803562516E-2"/>
    <x v="243"/>
    <x v="3"/>
    <x v="0"/>
    <n v="205"/>
    <n v="132.23978989764004"/>
    <x v="814"/>
    <n v="977.8780093574876"/>
    <x v="15"/>
    <x v="6"/>
    <x v="3"/>
  </r>
  <r>
    <x v="1293"/>
    <s v="Product245"/>
    <n v="9"/>
    <x v="1"/>
    <x v="0"/>
    <n v="2.7965947348475285E-2"/>
    <x v="244"/>
    <x v="4"/>
    <x v="1"/>
    <n v="209"/>
    <n v="121.91416898273111"/>
    <x v="683"/>
    <n v="1066.5425137673426"/>
    <x v="16"/>
    <x v="6"/>
    <x v="3"/>
  </r>
  <r>
    <x v="1294"/>
    <s v="Product246"/>
    <n v="7"/>
    <x v="1"/>
    <x v="0"/>
    <n v="4.8133683433918974E-2"/>
    <x v="245"/>
    <x v="0"/>
    <x v="0"/>
    <n v="186"/>
    <n v="45.360526186659342"/>
    <x v="473"/>
    <n v="302.24009885156283"/>
    <x v="17"/>
    <x v="6"/>
    <x v="3"/>
  </r>
  <r>
    <x v="1295"/>
    <s v="Product247"/>
    <n v="7"/>
    <x v="1"/>
    <x v="0"/>
    <n v="6.9130917071085873E-2"/>
    <x v="246"/>
    <x v="1"/>
    <x v="1"/>
    <n v="5"/>
    <n v="31.733255880764752"/>
    <x v="478"/>
    <n v="206.77654760053238"/>
    <x v="18"/>
    <x v="6"/>
    <x v="3"/>
  </r>
  <r>
    <x v="1296"/>
    <s v="Product248"/>
    <n v="4"/>
    <x v="0"/>
    <x v="0"/>
    <n v="6.9171960682387151E-2"/>
    <x v="247"/>
    <x v="2"/>
    <x v="2"/>
    <n v="149"/>
    <n v="232.65038773058043"/>
    <x v="220"/>
    <n v="866.2300170309544"/>
    <x v="19"/>
    <x v="6"/>
    <x v="3"/>
  </r>
  <r>
    <x v="1297"/>
    <s v="Product249"/>
    <n v="3"/>
    <x v="1"/>
    <x v="0"/>
    <n v="2.5502979491191215E-2"/>
    <x v="248"/>
    <x v="3"/>
    <x v="0"/>
    <n v="79"/>
    <n v="145.5290909269134"/>
    <x v="544"/>
    <n v="425.45299651689788"/>
    <x v="20"/>
    <x v="6"/>
    <x v="3"/>
  </r>
  <r>
    <x v="1298"/>
    <s v="Product250"/>
    <n v="12"/>
    <x v="2"/>
    <x v="1"/>
    <n v="6.505391249982459E-2"/>
    <x v="249"/>
    <x v="4"/>
    <x v="3"/>
    <n v="214"/>
    <n v="296.6876843798363"/>
    <x v="815"/>
    <n v="3328.6438766449778"/>
    <x v="21"/>
    <x v="6"/>
    <x v="3"/>
  </r>
  <r>
    <x v="1299"/>
    <s v="Product251"/>
    <n v="10"/>
    <x v="0"/>
    <x v="1"/>
    <n v="1.7619887866343633E-2"/>
    <x v="250"/>
    <x v="0"/>
    <x v="3"/>
    <n v="89"/>
    <n v="43.278857059691006"/>
    <x v="816"/>
    <n v="425.16288451315739"/>
    <x v="22"/>
    <x v="6"/>
    <x v="3"/>
  </r>
  <r>
    <x v="1300"/>
    <s v="Product252"/>
    <n v="2"/>
    <x v="0"/>
    <x v="0"/>
    <n v="9.3868462455766785E-2"/>
    <x v="251"/>
    <x v="1"/>
    <x v="2"/>
    <n v="105"/>
    <n v="107.54747358280382"/>
    <x v="19"/>
    <n v="194.90431519316766"/>
    <x v="23"/>
    <x v="6"/>
    <x v="3"/>
  </r>
  <r>
    <x v="1301"/>
    <s v="Product253"/>
    <n v="4"/>
    <x v="0"/>
    <x v="0"/>
    <n v="8.8960827503072215E-2"/>
    <x v="252"/>
    <x v="2"/>
    <x v="3"/>
    <n v="224"/>
    <n v="285.65582359530941"/>
    <x v="817"/>
    <n v="1040.9745805887962"/>
    <x v="24"/>
    <x v="6"/>
    <x v="3"/>
  </r>
  <r>
    <x v="1302"/>
    <s v="Product254"/>
    <n v="4"/>
    <x v="1"/>
    <x v="0"/>
    <n v="4.8928615402777736E-2"/>
    <x v="253"/>
    <x v="3"/>
    <x v="0"/>
    <n v="223"/>
    <n v="171.37398211093762"/>
    <x v="818"/>
    <n v="651.95556180075619"/>
    <x v="25"/>
    <x v="6"/>
    <x v="3"/>
  </r>
  <r>
    <x v="1303"/>
    <s v="Product255"/>
    <n v="5"/>
    <x v="1"/>
    <x v="0"/>
    <n v="1.621982123838479E-2"/>
    <x v="254"/>
    <x v="4"/>
    <x v="0"/>
    <n v="173"/>
    <n v="33.442919325993437"/>
    <x v="819"/>
    <n v="164.50240576418051"/>
    <x v="26"/>
    <x v="6"/>
    <x v="3"/>
  </r>
  <r>
    <x v="1304"/>
    <s v="Product256"/>
    <n v="1"/>
    <x v="1"/>
    <x v="1"/>
    <n v="3.231156896805213E-2"/>
    <x v="255"/>
    <x v="0"/>
    <x v="1"/>
    <n v="208"/>
    <n v="214.93374557897224"/>
    <x v="639"/>
    <n v="207.98889903513552"/>
    <x v="27"/>
    <x v="6"/>
    <x v="3"/>
  </r>
  <r>
    <x v="1305"/>
    <s v="Product257"/>
    <n v="4"/>
    <x v="0"/>
    <x v="0"/>
    <n v="1.331804996460937E-2"/>
    <x v="256"/>
    <x v="1"/>
    <x v="0"/>
    <n v="177"/>
    <n v="180.72376895461423"/>
    <x v="365"/>
    <n v="713.26752307953666"/>
    <x v="28"/>
    <x v="6"/>
    <x v="3"/>
  </r>
  <r>
    <x v="1306"/>
    <s v="Product258"/>
    <n v="6"/>
    <x v="2"/>
    <x v="0"/>
    <n v="7.7717593631772025E-2"/>
    <x v="257"/>
    <x v="2"/>
    <x v="1"/>
    <n v="64"/>
    <n v="280.87907460111103"/>
    <x v="425"/>
    <n v="1554.2989729295623"/>
    <x v="29"/>
    <x v="6"/>
    <x v="3"/>
  </r>
  <r>
    <x v="1307"/>
    <s v="Product259"/>
    <n v="14"/>
    <x v="2"/>
    <x v="0"/>
    <n v="9.2965824411281844E-2"/>
    <x v="258"/>
    <x v="3"/>
    <x v="2"/>
    <n v="17"/>
    <n v="286.39004829279173"/>
    <x v="457"/>
    <n v="3636.7178589009172"/>
    <x v="30"/>
    <x v="6"/>
    <x v="3"/>
  </r>
  <r>
    <x v="1308"/>
    <s v="Product260"/>
    <n v="15"/>
    <x v="1"/>
    <x v="0"/>
    <n v="2.1680573415215967E-2"/>
    <x v="259"/>
    <x v="4"/>
    <x v="0"/>
    <n v="190"/>
    <n v="161.79594582068756"/>
    <x v="820"/>
    <n v="2374.3217540855676"/>
    <x v="0"/>
    <x v="7"/>
    <x v="3"/>
  </r>
  <r>
    <x v="1309"/>
    <s v="Product261"/>
    <n v="14"/>
    <x v="1"/>
    <x v="0"/>
    <n v="6.7893797497341216E-2"/>
    <x v="260"/>
    <x v="0"/>
    <x v="3"/>
    <n v="60"/>
    <n v="195.54041427113759"/>
    <x v="232"/>
    <n v="2551.7020617489343"/>
    <x v="1"/>
    <x v="7"/>
    <x v="3"/>
  </r>
  <r>
    <x v="1310"/>
    <s v="Product262"/>
    <n v="9"/>
    <x v="1"/>
    <x v="1"/>
    <n v="8.8212821289797863E-2"/>
    <x v="261"/>
    <x v="1"/>
    <x v="3"/>
    <n v="162"/>
    <n v="30.010585081647065"/>
    <x v="233"/>
    <n v="246.26940032733708"/>
    <x v="2"/>
    <x v="7"/>
    <x v="3"/>
  </r>
  <r>
    <x v="1311"/>
    <s v="Product263"/>
    <n v="4"/>
    <x v="1"/>
    <x v="1"/>
    <n v="8.5918663973716544E-2"/>
    <x v="262"/>
    <x v="2"/>
    <x v="2"/>
    <n v="168"/>
    <n v="58.643910349874794"/>
    <x v="243"/>
    <n v="214.42121568967659"/>
    <x v="3"/>
    <x v="7"/>
    <x v="3"/>
  </r>
  <r>
    <x v="1312"/>
    <s v="Product264"/>
    <n v="4"/>
    <x v="0"/>
    <x v="0"/>
    <n v="9.3319784186724208E-2"/>
    <x v="263"/>
    <x v="3"/>
    <x v="3"/>
    <n v="243"/>
    <n v="191.7016091813374"/>
    <x v="149"/>
    <n v="695.24822553714898"/>
    <x v="4"/>
    <x v="7"/>
    <x v="3"/>
  </r>
  <r>
    <x v="1313"/>
    <s v="Product265"/>
    <n v="14"/>
    <x v="1"/>
    <x v="0"/>
    <n v="1.5877878008185919E-2"/>
    <x v="264"/>
    <x v="0"/>
    <x v="0"/>
    <n v="46"/>
    <n v="50.10237665970552"/>
    <x v="821"/>
    <n v="690.2960012925555"/>
    <x v="5"/>
    <x v="7"/>
    <x v="3"/>
  </r>
  <r>
    <x v="1314"/>
    <s v="Product266"/>
    <n v="3"/>
    <x v="2"/>
    <x v="0"/>
    <n v="5.8649697040825767E-2"/>
    <x v="265"/>
    <x v="1"/>
    <x v="0"/>
    <n v="180"/>
    <n v="111.31050978207034"/>
    <x v="185"/>
    <n v="314.34654631767614"/>
    <x v="6"/>
    <x v="7"/>
    <x v="3"/>
  </r>
  <r>
    <x v="1315"/>
    <s v="Product267"/>
    <n v="15"/>
    <x v="0"/>
    <x v="0"/>
    <n v="8.5050848678069238E-2"/>
    <x v="266"/>
    <x v="2"/>
    <x v="1"/>
    <n v="246"/>
    <n v="190.49195351674894"/>
    <x v="822"/>
    <n v="2614.3567680570918"/>
    <x v="7"/>
    <x v="7"/>
    <x v="3"/>
  </r>
  <r>
    <x v="1316"/>
    <s v="Product268"/>
    <n v="11"/>
    <x v="0"/>
    <x v="1"/>
    <n v="4.8911860225368579E-2"/>
    <x v="267"/>
    <x v="3"/>
    <x v="0"/>
    <n v="46"/>
    <n v="133.18569662500644"/>
    <x v="68"/>
    <n v="1393.3847009243236"/>
    <x v="8"/>
    <x v="7"/>
    <x v="3"/>
  </r>
  <r>
    <x v="1317"/>
    <s v="Product269"/>
    <n v="5"/>
    <x v="0"/>
    <x v="0"/>
    <n v="5.6433499861279594E-2"/>
    <x v="268"/>
    <x v="4"/>
    <x v="1"/>
    <n v="89"/>
    <n v="39.797199597821312"/>
    <x v="823"/>
    <n v="187.75652169919172"/>
    <x v="9"/>
    <x v="7"/>
    <x v="3"/>
  </r>
  <r>
    <x v="1318"/>
    <s v="Product270"/>
    <n v="1"/>
    <x v="1"/>
    <x v="0"/>
    <n v="2.0085410304649179E-2"/>
    <x v="269"/>
    <x v="0"/>
    <x v="2"/>
    <n v="104"/>
    <n v="235.83100098199458"/>
    <x v="631"/>
    <n v="231.09423856471508"/>
    <x v="10"/>
    <x v="7"/>
    <x v="3"/>
  </r>
  <r>
    <x v="1319"/>
    <s v="Product271"/>
    <n v="1"/>
    <x v="1"/>
    <x v="0"/>
    <n v="6.0486588474271921E-2"/>
    <x v="270"/>
    <x v="1"/>
    <x v="0"/>
    <n v="196"/>
    <n v="290.30399807827871"/>
    <x v="824"/>
    <n v="272.74449961408203"/>
    <x v="11"/>
    <x v="7"/>
    <x v="3"/>
  </r>
  <r>
    <x v="1320"/>
    <s v="Product272"/>
    <n v="14"/>
    <x v="1"/>
    <x v="0"/>
    <n v="6.4239259143598501E-2"/>
    <x v="271"/>
    <x v="2"/>
    <x v="3"/>
    <n v="45"/>
    <n v="59.220189866082144"/>
    <x v="131"/>
    <n v="775.82300239838503"/>
    <x v="12"/>
    <x v="7"/>
    <x v="3"/>
  </r>
  <r>
    <x v="1321"/>
    <s v="Product273"/>
    <n v="14"/>
    <x v="0"/>
    <x v="0"/>
    <n v="3.5370669017662969E-2"/>
    <x v="272"/>
    <x v="3"/>
    <x v="3"/>
    <n v="80"/>
    <n v="254.01662155559197"/>
    <x v="825"/>
    <n v="3430.4463719338987"/>
    <x v="13"/>
    <x v="7"/>
    <x v="3"/>
  </r>
  <r>
    <x v="1322"/>
    <s v="Product274"/>
    <n v="8"/>
    <x v="2"/>
    <x v="1"/>
    <n v="8.9970165278898451E-2"/>
    <x v="273"/>
    <x v="4"/>
    <x v="2"/>
    <n v="60"/>
    <n v="253.55758983351728"/>
    <x v="134"/>
    <n v="1845.9597725478127"/>
    <x v="14"/>
    <x v="7"/>
    <x v="3"/>
  </r>
  <r>
    <x v="1323"/>
    <s v="Product275"/>
    <n v="4"/>
    <x v="2"/>
    <x v="1"/>
    <n v="8.6522022950072081E-2"/>
    <x v="274"/>
    <x v="0"/>
    <x v="3"/>
    <n v="47"/>
    <n v="185.1558047559104"/>
    <x v="487"/>
    <n v="676.5429998699218"/>
    <x v="15"/>
    <x v="7"/>
    <x v="3"/>
  </r>
  <r>
    <x v="1324"/>
    <s v="Product276"/>
    <n v="8"/>
    <x v="1"/>
    <x v="0"/>
    <n v="8.0787667151903941E-2"/>
    <x v="275"/>
    <x v="1"/>
    <x v="0"/>
    <n v="168"/>
    <n v="37.206559992708279"/>
    <x v="506"/>
    <n v="273.60583046520014"/>
    <x v="16"/>
    <x v="7"/>
    <x v="3"/>
  </r>
  <r>
    <x v="1325"/>
    <s v="Product277"/>
    <n v="5"/>
    <x v="1"/>
    <x v="0"/>
    <n v="8.7731312806257067E-2"/>
    <x v="276"/>
    <x v="2"/>
    <x v="0"/>
    <n v="243"/>
    <n v="316.90761044073213"/>
    <x v="292"/>
    <n v="1445.5244486923641"/>
    <x v="17"/>
    <x v="7"/>
    <x v="3"/>
  </r>
  <r>
    <x v="1326"/>
    <s v="Product278"/>
    <n v="8"/>
    <x v="1"/>
    <x v="0"/>
    <n v="5.5960222043517853E-2"/>
    <x v="277"/>
    <x v="3"/>
    <x v="1"/>
    <n v="240"/>
    <n v="300.61840965630938"/>
    <x v="578"/>
    <n v="2270.3658936125848"/>
    <x v="18"/>
    <x v="7"/>
    <x v="3"/>
  </r>
  <r>
    <x v="1327"/>
    <s v="Product279"/>
    <n v="11"/>
    <x v="1"/>
    <x v="0"/>
    <n v="7.0079127740564115E-2"/>
    <x v="278"/>
    <x v="4"/>
    <x v="0"/>
    <n v="172"/>
    <n v="99.457739734948916"/>
    <x v="826"/>
    <n v="1017.3661089600321"/>
    <x v="19"/>
    <x v="7"/>
    <x v="3"/>
  </r>
  <r>
    <x v="1328"/>
    <s v="Product280"/>
    <n v="12"/>
    <x v="0"/>
    <x v="1"/>
    <n v="4.2611642034161526E-2"/>
    <x v="279"/>
    <x v="0"/>
    <x v="1"/>
    <n v="44"/>
    <n v="245.41813368550487"/>
    <x v="503"/>
    <n v="2819.5255682904735"/>
    <x v="20"/>
    <x v="7"/>
    <x v="3"/>
  </r>
  <r>
    <x v="1329"/>
    <s v="Product281"/>
    <n v="10"/>
    <x v="1"/>
    <x v="0"/>
    <n v="2.9220360148331938E-2"/>
    <x v="280"/>
    <x v="1"/>
    <x v="2"/>
    <n v="206"/>
    <n v="316.79496329043297"/>
    <x v="827"/>
    <n v="3075.381003699089"/>
    <x v="21"/>
    <x v="7"/>
    <x v="3"/>
  </r>
  <r>
    <x v="1330"/>
    <s v="Product282"/>
    <n v="1"/>
    <x v="2"/>
    <x v="0"/>
    <n v="7.1090629311040016E-2"/>
    <x v="281"/>
    <x v="2"/>
    <x v="0"/>
    <n v="177"/>
    <n v="177.42779655040533"/>
    <x v="58"/>
    <n v="164.81434283636582"/>
    <x v="22"/>
    <x v="7"/>
    <x v="3"/>
  </r>
  <r>
    <x v="1331"/>
    <s v="Product283"/>
    <n v="9"/>
    <x v="0"/>
    <x v="0"/>
    <n v="5.0996428270854058E-2"/>
    <x v="282"/>
    <x v="3"/>
    <x v="3"/>
    <n v="220"/>
    <n v="299.30799536427537"/>
    <x v="250"/>
    <n v="2556.3992098300919"/>
    <x v="23"/>
    <x v="7"/>
    <x v="3"/>
  </r>
  <r>
    <x v="1332"/>
    <s v="Product284"/>
    <n v="7"/>
    <x v="0"/>
    <x v="0"/>
    <n v="2.8662035441474356E-2"/>
    <x v="283"/>
    <x v="4"/>
    <x v="3"/>
    <n v="60"/>
    <n v="268.54773587768642"/>
    <x v="251"/>
    <n v="1825.9542780796273"/>
    <x v="24"/>
    <x v="7"/>
    <x v="3"/>
  </r>
  <r>
    <x v="1333"/>
    <s v="Product285"/>
    <n v="10"/>
    <x v="0"/>
    <x v="0"/>
    <n v="4.0962844225001793E-2"/>
    <x v="284"/>
    <x v="0"/>
    <x v="2"/>
    <n v="74"/>
    <n v="72.285779559855484"/>
    <x v="476"/>
    <n v="693.24748432062302"/>
    <x v="25"/>
    <x v="7"/>
    <x v="3"/>
  </r>
  <r>
    <x v="1334"/>
    <s v="Product286"/>
    <n v="2"/>
    <x v="1"/>
    <x v="1"/>
    <n v="8.7009237701938427E-2"/>
    <x v="285"/>
    <x v="1"/>
    <x v="3"/>
    <n v="64"/>
    <n v="205.11957095282509"/>
    <x v="548"/>
    <n v="374.54454689294221"/>
    <x v="26"/>
    <x v="7"/>
    <x v="3"/>
  </r>
  <r>
    <x v="1335"/>
    <s v="Product287"/>
    <n v="13"/>
    <x v="1"/>
    <x v="1"/>
    <n v="6.4298876692362991E-2"/>
    <x v="286"/>
    <x v="2"/>
    <x v="0"/>
    <n v="181"/>
    <n v="148.49853485795163"/>
    <x v="828"/>
    <n v="1806.3531963896071"/>
    <x v="27"/>
    <x v="7"/>
    <x v="3"/>
  </r>
  <r>
    <x v="1336"/>
    <s v="Product288"/>
    <n v="5"/>
    <x v="1"/>
    <x v="0"/>
    <n v="4.429626959418257E-2"/>
    <x v="287"/>
    <x v="3"/>
    <x v="0"/>
    <n v="227"/>
    <n v="119.32318409536738"/>
    <x v="263"/>
    <n v="570.18806081921355"/>
    <x v="28"/>
    <x v="7"/>
    <x v="3"/>
  </r>
  <r>
    <x v="1337"/>
    <s v="Product289"/>
    <n v="2"/>
    <x v="0"/>
    <x v="0"/>
    <n v="1.8964309796769763E-2"/>
    <x v="288"/>
    <x v="0"/>
    <x v="1"/>
    <n v="167"/>
    <n v="270.86265388282442"/>
    <x v="829"/>
    <n v="531.45186120443066"/>
    <x v="29"/>
    <x v="7"/>
    <x v="3"/>
  </r>
  <r>
    <x v="1338"/>
    <s v="Product290"/>
    <n v="5"/>
    <x v="2"/>
    <x v="0"/>
    <n v="2.0181990099466342E-2"/>
    <x v="289"/>
    <x v="1"/>
    <x v="0"/>
    <n v="149"/>
    <n v="193.03275130723199"/>
    <x v="625"/>
    <n v="945.68483115738354"/>
    <x v="30"/>
    <x v="7"/>
    <x v="3"/>
  </r>
  <r>
    <x v="1339"/>
    <s v="Product291"/>
    <n v="15"/>
    <x v="2"/>
    <x v="0"/>
    <n v="3.386853656047828E-2"/>
    <x v="290"/>
    <x v="2"/>
    <x v="1"/>
    <n v="35"/>
    <n v="29.265787212558113"/>
    <x v="561"/>
    <n v="424.11896742567615"/>
    <x v="0"/>
    <x v="8"/>
    <x v="3"/>
  </r>
  <r>
    <x v="1340"/>
    <s v="Product292"/>
    <n v="14"/>
    <x v="1"/>
    <x v="1"/>
    <n v="8.6488301565381606E-2"/>
    <x v="291"/>
    <x v="3"/>
    <x v="2"/>
    <n v="150"/>
    <n v="259.374517058366"/>
    <x v="830"/>
    <n v="3317.1831785210557"/>
    <x v="1"/>
    <x v="8"/>
    <x v="3"/>
  </r>
  <r>
    <x v="1341"/>
    <s v="Product293"/>
    <n v="14"/>
    <x v="1"/>
    <x v="0"/>
    <n v="8.082549204518702E-2"/>
    <x v="292"/>
    <x v="4"/>
    <x v="0"/>
    <n v="205"/>
    <n v="32.869262339197931"/>
    <x v="258"/>
    <n v="422.97623252457896"/>
    <x v="2"/>
    <x v="8"/>
    <x v="3"/>
  </r>
  <r>
    <x v="1342"/>
    <s v="Product294"/>
    <n v="9"/>
    <x v="1"/>
    <x v="0"/>
    <n v="4.618357660812808E-2"/>
    <x v="293"/>
    <x v="0"/>
    <x v="3"/>
    <n v="119"/>
    <n v="98.313424762071008"/>
    <x v="831"/>
    <n v="843.95663260168021"/>
    <x v="3"/>
    <x v="8"/>
    <x v="3"/>
  </r>
  <r>
    <x v="1343"/>
    <s v="Product295"/>
    <n v="10"/>
    <x v="1"/>
    <x v="0"/>
    <n v="8.0705658157485372E-2"/>
    <x v="294"/>
    <x v="1"/>
    <x v="3"/>
    <n v="109"/>
    <n v="282.85069917080034"/>
    <x v="480"/>
    <n v="2600.2304733391602"/>
    <x v="4"/>
    <x v="8"/>
    <x v="3"/>
  </r>
  <r>
    <x v="1344"/>
    <s v="Product296"/>
    <n v="1"/>
    <x v="0"/>
    <x v="0"/>
    <n v="4.8912850722552859E-2"/>
    <x v="295"/>
    <x v="2"/>
    <x v="2"/>
    <n v="67"/>
    <n v="184.71786066366573"/>
    <x v="832"/>
    <n v="175.68278351923453"/>
    <x v="5"/>
    <x v="8"/>
    <x v="3"/>
  </r>
  <r>
    <x v="1345"/>
    <s v="Product297"/>
    <n v="10"/>
    <x v="1"/>
    <x v="0"/>
    <n v="7.4925495456451538E-2"/>
    <x v="296"/>
    <x v="3"/>
    <x v="3"/>
    <n v="231"/>
    <n v="298.38595004803614"/>
    <x v="833"/>
    <n v="2760.2923490344306"/>
    <x v="6"/>
    <x v="8"/>
    <x v="3"/>
  </r>
  <r>
    <x v="1346"/>
    <s v="Product298"/>
    <n v="6"/>
    <x v="2"/>
    <x v="1"/>
    <n v="5.5418938478025905E-2"/>
    <x v="297"/>
    <x v="4"/>
    <x v="0"/>
    <n v="58"/>
    <n v="247.5691953517846"/>
    <x v="77"/>
    <n v="1403.0950400731779"/>
    <x v="7"/>
    <x v="8"/>
    <x v="3"/>
  </r>
  <r>
    <x v="1347"/>
    <s v="Product299"/>
    <n v="6"/>
    <x v="0"/>
    <x v="1"/>
    <n v="6.4436010877991168E-2"/>
    <x v="298"/>
    <x v="0"/>
    <x v="0"/>
    <n v="231"/>
    <n v="25.050350401253915"/>
    <x v="606"/>
    <n v="140.61723450180736"/>
    <x v="8"/>
    <x v="8"/>
    <x v="3"/>
  </r>
  <r>
    <x v="1348"/>
    <s v="Product300"/>
    <n v="9"/>
    <x v="0"/>
    <x v="0"/>
    <n v="4.8438867092584437E-2"/>
    <x v="299"/>
    <x v="1"/>
    <x v="1"/>
    <n v="227"/>
    <n v="267.83376015561043"/>
    <x v="693"/>
    <n v="2293.7417662007315"/>
    <x v="9"/>
    <x v="8"/>
    <x v="3"/>
  </r>
  <r>
    <x v="1349"/>
    <s v="Product301"/>
    <n v="15"/>
    <x v="0"/>
    <x v="0"/>
    <n v="2.3078049239164268E-2"/>
    <x v="300"/>
    <x v="2"/>
    <x v="0"/>
    <n v="76"/>
    <n v="218.02237819750093"/>
    <x v="61"/>
    <n v="3194.8627052732895"/>
    <x v="10"/>
    <x v="8"/>
    <x v="3"/>
  </r>
  <r>
    <x v="1350"/>
    <s v="Product302"/>
    <n v="5"/>
    <x v="1"/>
    <x v="0"/>
    <n v="3.3916023031340052E-2"/>
    <x v="301"/>
    <x v="3"/>
    <x v="1"/>
    <n v="59"/>
    <n v="227.0831435122482"/>
    <x v="786"/>
    <n v="1096.9069319342887"/>
    <x v="11"/>
    <x v="8"/>
    <x v="3"/>
  </r>
  <r>
    <x v="1351"/>
    <s v="Product303"/>
    <n v="4"/>
    <x v="1"/>
    <x v="0"/>
    <n v="9.0574009601640193E-2"/>
    <x v="302"/>
    <x v="4"/>
    <x v="2"/>
    <n v="132"/>
    <n v="150.46494163993614"/>
    <x v="503"/>
    <n v="547.34691428452129"/>
    <x v="12"/>
    <x v="8"/>
    <x v="3"/>
  </r>
  <r>
    <x v="1352"/>
    <s v="Product304"/>
    <n v="2"/>
    <x v="1"/>
    <x v="1"/>
    <n v="7.4091879228585233E-2"/>
    <x v="303"/>
    <x v="0"/>
    <x v="0"/>
    <n v="196"/>
    <n v="306.61983276164636"/>
    <x v="834"/>
    <n v="567.80358628716294"/>
    <x v="13"/>
    <x v="8"/>
    <x v="3"/>
  </r>
  <r>
    <x v="1353"/>
    <s v="Product305"/>
    <n v="7"/>
    <x v="0"/>
    <x v="0"/>
    <n v="2.5822756642589973E-2"/>
    <x v="304"/>
    <x v="1"/>
    <x v="3"/>
    <n v="52"/>
    <n v="78.488072182146084"/>
    <x v="531"/>
    <n v="535.22905656388343"/>
    <x v="14"/>
    <x v="8"/>
    <x v="3"/>
  </r>
  <r>
    <x v="1354"/>
    <s v="Product306"/>
    <n v="5"/>
    <x v="2"/>
    <x v="0"/>
    <n v="4.9834716327155998E-2"/>
    <x v="305"/>
    <x v="2"/>
    <x v="3"/>
    <n v="228"/>
    <n v="224.81457987798171"/>
    <x v="61"/>
    <n v="1068.0550453177686"/>
    <x v="15"/>
    <x v="8"/>
    <x v="3"/>
  </r>
  <r>
    <x v="1355"/>
    <s v="Product307"/>
    <n v="2"/>
    <x v="2"/>
    <x v="0"/>
    <n v="5.1649029527359482E-2"/>
    <x v="306"/>
    <x v="3"/>
    <x v="2"/>
    <n v="11"/>
    <n v="255.05041566387018"/>
    <x v="755"/>
    <n v="483.75461842856328"/>
    <x v="16"/>
    <x v="8"/>
    <x v="3"/>
  </r>
  <r>
    <x v="1356"/>
    <s v="Product308"/>
    <n v="14"/>
    <x v="1"/>
    <x v="0"/>
    <n v="4.1687933260521094E-2"/>
    <x v="307"/>
    <x v="4"/>
    <x v="3"/>
    <n v="78"/>
    <n v="244.30172401690425"/>
    <x v="662"/>
    <n v="3277.6420607092023"/>
    <x v="17"/>
    <x v="8"/>
    <x v="3"/>
  </r>
  <r>
    <x v="1357"/>
    <s v="Product309"/>
    <n v="5"/>
    <x v="1"/>
    <x v="0"/>
    <n v="8.3632321535103814E-3"/>
    <x v="308"/>
    <x v="0"/>
    <x v="0"/>
    <n v="69"/>
    <n v="56.265370282350872"/>
    <x v="835"/>
    <n v="278.97404964238171"/>
    <x v="18"/>
    <x v="8"/>
    <x v="3"/>
  </r>
  <r>
    <x v="1358"/>
    <s v="Product310"/>
    <n v="11"/>
    <x v="1"/>
    <x v="1"/>
    <n v="4.084112000621748E-2"/>
    <x v="309"/>
    <x v="1"/>
    <x v="0"/>
    <n v="213"/>
    <n v="226.2120407048032"/>
    <x v="836"/>
    <n v="2386.7061636387966"/>
    <x v="19"/>
    <x v="8"/>
    <x v="3"/>
  </r>
  <r>
    <x v="1359"/>
    <s v="Product311"/>
    <n v="4"/>
    <x v="1"/>
    <x v="1"/>
    <n v="3.3803281565356294E-2"/>
    <x v="310"/>
    <x v="2"/>
    <x v="1"/>
    <n v="217"/>
    <n v="30.028825602257768"/>
    <x v="270"/>
    <n v="116.05501102139068"/>
    <x v="20"/>
    <x v="8"/>
    <x v="3"/>
  </r>
  <r>
    <x v="1360"/>
    <s v="Product312"/>
    <n v="15"/>
    <x v="0"/>
    <x v="0"/>
    <n v="1.2048235504510507E-2"/>
    <x v="311"/>
    <x v="3"/>
    <x v="0"/>
    <n v="87"/>
    <n v="119.57466562318517"/>
    <x v="340"/>
    <n v="1772.0100283707591"/>
    <x v="21"/>
    <x v="8"/>
    <x v="3"/>
  </r>
  <r>
    <x v="1361"/>
    <s v="Product313"/>
    <n v="2"/>
    <x v="1"/>
    <x v="0"/>
    <n v="7.0279792959770535E-2"/>
    <x v="312"/>
    <x v="0"/>
    <x v="1"/>
    <n v="212"/>
    <n v="281.98389187349579"/>
    <x v="418"/>
    <n v="524.33224466927243"/>
    <x v="22"/>
    <x v="8"/>
    <x v="3"/>
  </r>
  <r>
    <x v="1362"/>
    <s v="Product314"/>
    <n v="6"/>
    <x v="2"/>
    <x v="0"/>
    <n v="5.8089657593018554E-2"/>
    <x v="313"/>
    <x v="1"/>
    <x v="2"/>
    <n v="55"/>
    <n v="190.68086249612242"/>
    <x v="421"/>
    <n v="1077.6256589050872"/>
    <x v="23"/>
    <x v="8"/>
    <x v="3"/>
  </r>
  <r>
    <x v="1363"/>
    <s v="Product315"/>
    <n v="15"/>
    <x v="0"/>
    <x v="0"/>
    <n v="1.6968813996351761E-2"/>
    <x v="314"/>
    <x v="2"/>
    <x v="0"/>
    <n v="15"/>
    <n v="222.13926695197958"/>
    <x v="383"/>
    <n v="3275.5474057467827"/>
    <x v="24"/>
    <x v="8"/>
    <x v="3"/>
  </r>
  <r>
    <x v="1364"/>
    <s v="Product316"/>
    <n v="7"/>
    <x v="0"/>
    <x v="1"/>
    <n v="7.1830461862905939E-2"/>
    <x v="315"/>
    <x v="3"/>
    <x v="3"/>
    <n v="249"/>
    <n v="158.80476252358199"/>
    <x v="837"/>
    <n v="1031.7842015983879"/>
    <x v="25"/>
    <x v="8"/>
    <x v="3"/>
  </r>
  <r>
    <x v="1365"/>
    <s v="Product317"/>
    <n v="3"/>
    <x v="0"/>
    <x v="0"/>
    <n v="9.8978721800428257E-2"/>
    <x v="316"/>
    <x v="4"/>
    <x v="3"/>
    <n v="168"/>
    <n v="41.027881242472986"/>
    <x v="410"/>
    <n v="110.90098199673973"/>
    <x v="26"/>
    <x v="8"/>
    <x v="3"/>
  </r>
  <r>
    <x v="1366"/>
    <s v="Product318"/>
    <n v="5"/>
    <x v="1"/>
    <x v="0"/>
    <n v="7.9875672289503152E-2"/>
    <x v="317"/>
    <x v="0"/>
    <x v="2"/>
    <n v="141"/>
    <n v="316.27554347079302"/>
    <x v="804"/>
    <n v="1455.0641090366773"/>
    <x v="27"/>
    <x v="8"/>
    <x v="3"/>
  </r>
  <r>
    <x v="1367"/>
    <s v="Product319"/>
    <n v="15"/>
    <x v="1"/>
    <x v="0"/>
    <n v="4.8151747703717954E-2"/>
    <x v="318"/>
    <x v="1"/>
    <x v="3"/>
    <n v="11"/>
    <n v="271.55639517485895"/>
    <x v="495"/>
    <n v="3877.2072022060197"/>
    <x v="28"/>
    <x v="8"/>
    <x v="3"/>
  </r>
  <r>
    <x v="1368"/>
    <s v="Product320"/>
    <n v="5"/>
    <x v="1"/>
    <x v="0"/>
    <n v="9.1015747451658996E-2"/>
    <x v="319"/>
    <x v="2"/>
    <x v="0"/>
    <n v="60"/>
    <n v="91.210220439981413"/>
    <x v="47"/>
    <n v="414.54327025702963"/>
    <x v="29"/>
    <x v="8"/>
    <x v="3"/>
  </r>
  <r>
    <x v="1369"/>
    <s v="Product321"/>
    <n v="7"/>
    <x v="0"/>
    <x v="0"/>
    <n v="1.7080119423927675E-2"/>
    <x v="320"/>
    <x v="3"/>
    <x v="0"/>
    <n v="134"/>
    <n v="302.4181186548862"/>
    <x v="838"/>
    <n v="2080.7694675061084"/>
    <x v="0"/>
    <x v="9"/>
    <x v="3"/>
  </r>
  <r>
    <x v="1370"/>
    <s v="Product322"/>
    <n v="2"/>
    <x v="2"/>
    <x v="1"/>
    <n v="6.8670963040773622E-2"/>
    <x v="321"/>
    <x v="4"/>
    <x v="1"/>
    <n v="237"/>
    <n v="129.06405035957141"/>
    <x v="747"/>
    <n v="240.40219545487349"/>
    <x v="1"/>
    <x v="9"/>
    <x v="3"/>
  </r>
  <r>
    <x v="1371"/>
    <s v="Product323"/>
    <n v="10"/>
    <x v="2"/>
    <x v="1"/>
    <n v="2.2958372771750835E-3"/>
    <x v="322"/>
    <x v="0"/>
    <x v="0"/>
    <n v="95"/>
    <n v="38.703403187604358"/>
    <x v="839"/>
    <n v="386.14546471812719"/>
    <x v="2"/>
    <x v="9"/>
    <x v="3"/>
  </r>
  <r>
    <x v="1372"/>
    <s v="Product324"/>
    <n v="7"/>
    <x v="1"/>
    <x v="0"/>
    <n v="8.8614423462017762E-3"/>
    <x v="323"/>
    <x v="1"/>
    <x v="1"/>
    <n v="204"/>
    <n v="307.81559413767451"/>
    <x v="801"/>
    <n v="2135.6153279787318"/>
    <x v="3"/>
    <x v="9"/>
    <x v="3"/>
  </r>
  <r>
    <x v="1373"/>
    <s v="Product325"/>
    <n v="5"/>
    <x v="1"/>
    <x v="0"/>
    <n v="5.3563972124784247E-2"/>
    <x v="324"/>
    <x v="2"/>
    <x v="2"/>
    <n v="110"/>
    <n v="66.552780489954003"/>
    <x v="272"/>
    <n v="314.93974605481611"/>
    <x v="4"/>
    <x v="9"/>
    <x v="3"/>
  </r>
  <r>
    <x v="1374"/>
    <s v="Product326"/>
    <n v="12"/>
    <x v="1"/>
    <x v="0"/>
    <n v="3.3297109701030836E-2"/>
    <x v="325"/>
    <x v="3"/>
    <x v="0"/>
    <n v="43"/>
    <n v="306.2970062164959"/>
    <x v="335"/>
    <n v="3553.1784143928949"/>
    <x v="5"/>
    <x v="9"/>
    <x v="3"/>
  </r>
  <r>
    <x v="1375"/>
    <s v="Product327"/>
    <n v="5"/>
    <x v="1"/>
    <x v="0"/>
    <n v="2.7978283871678944E-2"/>
    <x v="326"/>
    <x v="4"/>
    <x v="3"/>
    <n v="48"/>
    <n v="198.41448194386021"/>
    <x v="102"/>
    <n v="964.31592621891389"/>
    <x v="6"/>
    <x v="9"/>
    <x v="3"/>
  </r>
  <r>
    <x v="1376"/>
    <s v="Product328"/>
    <n v="13"/>
    <x v="0"/>
    <x v="1"/>
    <n v="6.8151960454181731E-2"/>
    <x v="327"/>
    <x v="0"/>
    <x v="3"/>
    <n v="199"/>
    <n v="134.41028522009867"/>
    <x v="840"/>
    <n v="1628.2494901028617"/>
    <x v="7"/>
    <x v="9"/>
    <x v="3"/>
  </r>
  <r>
    <x v="1377"/>
    <s v="Product329"/>
    <n v="2"/>
    <x v="1"/>
    <x v="0"/>
    <n v="4.8385219158611062E-2"/>
    <x v="328"/>
    <x v="1"/>
    <x v="2"/>
    <n v="66"/>
    <n v="268.67509630995238"/>
    <x v="44"/>
    <n v="511.3503857850688"/>
    <x v="8"/>
    <x v="9"/>
    <x v="3"/>
  </r>
  <r>
    <x v="1378"/>
    <s v="Product330"/>
    <n v="9"/>
    <x v="2"/>
    <x v="0"/>
    <n v="3.0870233620423994E-2"/>
    <x v="329"/>
    <x v="2"/>
    <x v="3"/>
    <n v="16"/>
    <n v="291.9382856574685"/>
    <x v="384"/>
    <n v="2546.3347431882876"/>
    <x v="9"/>
    <x v="9"/>
    <x v="3"/>
  </r>
  <r>
    <x v="1379"/>
    <s v="Product331"/>
    <n v="1"/>
    <x v="0"/>
    <x v="0"/>
    <n v="5.918232972430313E-2"/>
    <x v="330"/>
    <x v="3"/>
    <x v="0"/>
    <n v="50"/>
    <n v="270.76032910996025"/>
    <x v="435"/>
    <n v="254.73610203631375"/>
    <x v="10"/>
    <x v="9"/>
    <x v="3"/>
  </r>
  <r>
    <x v="1380"/>
    <s v="Product332"/>
    <n v="4"/>
    <x v="0"/>
    <x v="0"/>
    <n v="4.6327450034817357E-2"/>
    <x v="331"/>
    <x v="4"/>
    <x v="0"/>
    <n v="60"/>
    <n v="223.01240250339291"/>
    <x v="102"/>
    <n v="850.72322627708957"/>
    <x v="11"/>
    <x v="9"/>
    <x v="3"/>
  </r>
  <r>
    <x v="1381"/>
    <s v="Product333"/>
    <n v="12"/>
    <x v="0"/>
    <x v="0"/>
    <n v="3.3762994432328886E-2"/>
    <x v="332"/>
    <x v="0"/>
    <x v="1"/>
    <n v="154"/>
    <n v="210.73482926163126"/>
    <x v="64"/>
    <n v="2443.4374847348763"/>
    <x v="12"/>
    <x v="9"/>
    <x v="3"/>
  </r>
  <r>
    <x v="1382"/>
    <s v="Product334"/>
    <n v="8"/>
    <x v="1"/>
    <x v="1"/>
    <n v="1.6998241795528304E-2"/>
    <x v="333"/>
    <x v="1"/>
    <x v="0"/>
    <n v="200"/>
    <n v="257.86320975432363"/>
    <x v="841"/>
    <n v="2027.8399085179888"/>
    <x v="13"/>
    <x v="9"/>
    <x v="3"/>
  </r>
  <r>
    <x v="1383"/>
    <s v="Product335"/>
    <n v="15"/>
    <x v="1"/>
    <x v="1"/>
    <n v="2.1901591563991976E-2"/>
    <x v="334"/>
    <x v="2"/>
    <x v="1"/>
    <n v="137"/>
    <n v="274.77618305171131"/>
    <x v="842"/>
    <n v="4031.3722097850009"/>
    <x v="14"/>
    <x v="9"/>
    <x v="3"/>
  </r>
  <r>
    <x v="1384"/>
    <s v="Product336"/>
    <n v="6"/>
    <x v="1"/>
    <x v="0"/>
    <n v="7.4408424641711823E-2"/>
    <x v="335"/>
    <x v="3"/>
    <x v="2"/>
    <n v="114"/>
    <n v="201.63602670830261"/>
    <x v="33"/>
    <n v="1119.7956456595423"/>
    <x v="15"/>
    <x v="9"/>
    <x v="3"/>
  </r>
  <r>
    <x v="1385"/>
    <s v="Product337"/>
    <n v="5"/>
    <x v="0"/>
    <x v="0"/>
    <n v="4.308080871696407E-2"/>
    <x v="336"/>
    <x v="0"/>
    <x v="0"/>
    <n v="104"/>
    <n v="316.39415545602975"/>
    <x v="712"/>
    <n v="1513.8181968283156"/>
    <x v="16"/>
    <x v="9"/>
    <x v="3"/>
  </r>
  <r>
    <x v="1386"/>
    <s v="Product338"/>
    <n v="11"/>
    <x v="2"/>
    <x v="0"/>
    <n v="7.941072607912282E-2"/>
    <x v="337"/>
    <x v="1"/>
    <x v="3"/>
    <n v="57"/>
    <n v="315.17340484016228"/>
    <x v="716"/>
    <n v="3191.5978151307322"/>
    <x v="17"/>
    <x v="9"/>
    <x v="3"/>
  </r>
  <r>
    <x v="1387"/>
    <s v="Product339"/>
    <n v="8"/>
    <x v="2"/>
    <x v="0"/>
    <n v="7.8121720136441988E-2"/>
    <x v="338"/>
    <x v="2"/>
    <x v="3"/>
    <n v="67"/>
    <n v="102.60672595553108"/>
    <x v="260"/>
    <n v="756.72729621053179"/>
    <x v="18"/>
    <x v="9"/>
    <x v="3"/>
  </r>
  <r>
    <x v="1388"/>
    <s v="Product340"/>
    <n v="12"/>
    <x v="1"/>
    <x v="1"/>
    <n v="2.5915129990044419E-3"/>
    <x v="339"/>
    <x v="3"/>
    <x v="2"/>
    <n v="120"/>
    <n v="288.81971215749553"/>
    <x v="791"/>
    <n v="3456.8547854288477"/>
    <x v="19"/>
    <x v="9"/>
    <x v="3"/>
  </r>
  <r>
    <x v="1389"/>
    <s v="Product341"/>
    <n v="13"/>
    <x v="1"/>
    <x v="0"/>
    <n v="2.4093525373845792E-2"/>
    <x v="340"/>
    <x v="4"/>
    <x v="3"/>
    <n v="10"/>
    <n v="115.75065854901878"/>
    <x v="843"/>
    <n v="1468.5036225629724"/>
    <x v="20"/>
    <x v="9"/>
    <x v="3"/>
  </r>
  <r>
    <x v="1390"/>
    <s v="Product342"/>
    <n v="15"/>
    <x v="1"/>
    <x v="0"/>
    <n v="8.8459672702576292E-2"/>
    <x v="341"/>
    <x v="0"/>
    <x v="0"/>
    <n v="200"/>
    <n v="153.2487254950338"/>
    <x v="844"/>
    <n v="2095.3859009348421"/>
    <x v="21"/>
    <x v="9"/>
    <x v="3"/>
  </r>
  <r>
    <x v="1391"/>
    <s v="Product343"/>
    <n v="14"/>
    <x v="1"/>
    <x v="0"/>
    <n v="5.0364023540854036E-2"/>
    <x v="342"/>
    <x v="1"/>
    <x v="0"/>
    <n v="204"/>
    <n v="38.509786966606583"/>
    <x v="845"/>
    <n v="511.98390808973988"/>
    <x v="22"/>
    <x v="9"/>
    <x v="3"/>
  </r>
  <r>
    <x v="1392"/>
    <s v="Product344"/>
    <n v="12"/>
    <x v="0"/>
    <x v="0"/>
    <n v="2.640740187200068E-2"/>
    <x v="343"/>
    <x v="2"/>
    <x v="1"/>
    <n v="81"/>
    <n v="61.760781192060094"/>
    <x v="149"/>
    <n v="721.55807307831196"/>
    <x v="23"/>
    <x v="9"/>
    <x v="3"/>
  </r>
  <r>
    <x v="1393"/>
    <s v="Product345"/>
    <n v="9"/>
    <x v="1"/>
    <x v="0"/>
    <n v="4.4287627410473429E-2"/>
    <x v="344"/>
    <x v="3"/>
    <x v="0"/>
    <n v="150"/>
    <n v="230.62599892132428"/>
    <x v="601"/>
    <n v="1983.7090854893559"/>
    <x v="24"/>
    <x v="9"/>
    <x v="3"/>
  </r>
  <r>
    <x v="1394"/>
    <s v="Product346"/>
    <n v="4"/>
    <x v="2"/>
    <x v="1"/>
    <n v="8.4776285959310665E-2"/>
    <x v="345"/>
    <x v="4"/>
    <x v="1"/>
    <n v="190"/>
    <n v="278.27964107384946"/>
    <x v="414"/>
    <n v="1018.7525065820739"/>
    <x v="25"/>
    <x v="9"/>
    <x v="3"/>
  </r>
  <r>
    <x v="1395"/>
    <s v="Product347"/>
    <n v="14"/>
    <x v="0"/>
    <x v="1"/>
    <n v="4.1238127135835183E-2"/>
    <x v="346"/>
    <x v="0"/>
    <x v="2"/>
    <n v="52"/>
    <n v="144.72119589603773"/>
    <x v="638"/>
    <n v="1942.5443074859754"/>
    <x v="26"/>
    <x v="9"/>
    <x v="3"/>
  </r>
  <r>
    <x v="1396"/>
    <s v="Product348"/>
    <n v="12"/>
    <x v="0"/>
    <x v="0"/>
    <n v="9.6966499927546163E-2"/>
    <x v="347"/>
    <x v="1"/>
    <x v="0"/>
    <n v="158"/>
    <n v="100.64324473135947"/>
    <x v="618"/>
    <n v="1090.6106585808973"/>
    <x v="27"/>
    <x v="9"/>
    <x v="3"/>
  </r>
  <r>
    <x v="1397"/>
    <s v="Product349"/>
    <n v="4"/>
    <x v="0"/>
    <x v="0"/>
    <n v="2.2228960015134826E-2"/>
    <x v="348"/>
    <x v="2"/>
    <x v="3"/>
    <n v="72"/>
    <n v="97.663777469062254"/>
    <x v="280"/>
    <n v="381.97125305910174"/>
    <x v="28"/>
    <x v="9"/>
    <x v="3"/>
  </r>
  <r>
    <x v="1398"/>
    <s v="Product350"/>
    <n v="12"/>
    <x v="1"/>
    <x v="0"/>
    <n v="1.6691921316153834E-2"/>
    <x v="349"/>
    <x v="3"/>
    <x v="3"/>
    <n v="43"/>
    <n v="123.72580433936423"/>
    <x v="335"/>
    <n v="1459.9269953826447"/>
    <x v="29"/>
    <x v="9"/>
    <x v="3"/>
  </r>
  <r>
    <x v="1399"/>
    <s v="Product351"/>
    <n v="8"/>
    <x v="1"/>
    <x v="0"/>
    <n v="5.7633616340066751E-2"/>
    <x v="350"/>
    <x v="4"/>
    <x v="2"/>
    <n v="239"/>
    <n v="280.36805964791057"/>
    <x v="846"/>
    <n v="2113.6754757132312"/>
    <x v="30"/>
    <x v="9"/>
    <x v="3"/>
  </r>
  <r>
    <x v="1400"/>
    <s v="Product352"/>
    <n v="5"/>
    <x v="1"/>
    <x v="1"/>
    <n v="7.3717439951523286E-2"/>
    <x v="351"/>
    <x v="0"/>
    <x v="3"/>
    <n v="124"/>
    <n v="137.35259561802917"/>
    <x v="519"/>
    <n v="636.13656949185633"/>
    <x v="0"/>
    <x v="10"/>
    <x v="3"/>
  </r>
  <r>
    <x v="1401"/>
    <s v="Product353"/>
    <n v="12"/>
    <x v="0"/>
    <x v="0"/>
    <n v="9.6979653972401048E-4"/>
    <x v="352"/>
    <x v="1"/>
    <x v="0"/>
    <n v="112"/>
    <n v="121.65012865419114"/>
    <x v="506"/>
    <n v="1458.3858333643839"/>
    <x v="1"/>
    <x v="10"/>
    <x v="3"/>
  </r>
  <r>
    <x v="1402"/>
    <s v="Product354"/>
    <n v="7"/>
    <x v="2"/>
    <x v="0"/>
    <n v="8.2714806636386737E-2"/>
    <x v="353"/>
    <x v="2"/>
    <x v="0"/>
    <n v="113"/>
    <n v="269.13912496209014"/>
    <x v="847"/>
    <n v="1728.1413399779517"/>
    <x v="2"/>
    <x v="10"/>
    <x v="3"/>
  </r>
  <r>
    <x v="1403"/>
    <s v="Product355"/>
    <n v="8"/>
    <x v="2"/>
    <x v="0"/>
    <n v="2.0031147288993925E-2"/>
    <x v="354"/>
    <x v="3"/>
    <x v="1"/>
    <n v="237"/>
    <n v="317.67142383788564"/>
    <x v="618"/>
    <n v="2490.4648060598765"/>
    <x v="3"/>
    <x v="10"/>
    <x v="3"/>
  </r>
  <r>
    <x v="1404"/>
    <s v="Product356"/>
    <n v="2"/>
    <x v="1"/>
    <x v="0"/>
    <n v="7.5761035523797989E-3"/>
    <x v="355"/>
    <x v="4"/>
    <x v="0"/>
    <n v="10"/>
    <n v="238.14002961413698"/>
    <x v="848"/>
    <n v="472.67171217962698"/>
    <x v="4"/>
    <x v="10"/>
    <x v="3"/>
  </r>
  <r>
    <x v="1405"/>
    <s v="Product357"/>
    <n v="10"/>
    <x v="1"/>
    <x v="0"/>
    <n v="5.7856469992898799E-2"/>
    <x v="356"/>
    <x v="0"/>
    <x v="1"/>
    <n v="212"/>
    <n v="309.55328675688111"/>
    <x v="849"/>
    <n v="2916.4362631042841"/>
    <x v="5"/>
    <x v="10"/>
    <x v="3"/>
  </r>
  <r>
    <x v="1406"/>
    <s v="Product358"/>
    <n v="14"/>
    <x v="1"/>
    <x v="1"/>
    <n v="9.2482714041673963E-2"/>
    <x v="357"/>
    <x v="1"/>
    <x v="2"/>
    <n v="99"/>
    <n v="313.77100094662711"/>
    <x v="606"/>
    <n v="3986.5365006811453"/>
    <x v="6"/>
    <x v="10"/>
    <x v="3"/>
  </r>
  <r>
    <x v="1407"/>
    <s v="Product359"/>
    <n v="3"/>
    <x v="1"/>
    <x v="1"/>
    <n v="7.8543654818993197E-2"/>
    <x v="358"/>
    <x v="2"/>
    <x v="0"/>
    <n v="213"/>
    <n v="123.68644945526846"/>
    <x v="850"/>
    <n v="341.91499099040101"/>
    <x v="7"/>
    <x v="10"/>
    <x v="3"/>
  </r>
  <r>
    <x v="1408"/>
    <s v="Product360"/>
    <n v="2"/>
    <x v="0"/>
    <x v="0"/>
    <n v="6.3935313483123188E-2"/>
    <x v="359"/>
    <x v="3"/>
    <x v="3"/>
    <n v="208"/>
    <n v="256.00271269647288"/>
    <x v="518"/>
    <n v="479.2701980153879"/>
    <x v="8"/>
    <x v="10"/>
    <x v="3"/>
  </r>
  <r>
    <x v="1409"/>
    <s v="Product361"/>
    <n v="14"/>
    <x v="1"/>
    <x v="0"/>
    <n v="6.7721558985138416E-2"/>
    <x v="360"/>
    <x v="0"/>
    <x v="3"/>
    <n v="223"/>
    <n v="132.5557064773007"/>
    <x v="851"/>
    <n v="1730.1035833519409"/>
    <x v="9"/>
    <x v="10"/>
    <x v="3"/>
  </r>
  <r>
    <x v="1410"/>
    <s v="Product362"/>
    <n v="6"/>
    <x v="2"/>
    <x v="0"/>
    <n v="1.8774750912149443E-2"/>
    <x v="361"/>
    <x v="1"/>
    <x v="2"/>
    <n v="12"/>
    <n v="99.390107815228433"/>
    <x v="708"/>
    <n v="585.14449978719506"/>
    <x v="10"/>
    <x v="10"/>
    <x v="3"/>
  </r>
  <r>
    <x v="1411"/>
    <s v="Product363"/>
    <n v="6"/>
    <x v="0"/>
    <x v="0"/>
    <n v="3.8216517241523897E-2"/>
    <x v="362"/>
    <x v="2"/>
    <x v="3"/>
    <n v="189"/>
    <n v="301.5833656089398"/>
    <x v="852"/>
    <n v="1740.3473983043336"/>
    <x v="11"/>
    <x v="10"/>
    <x v="3"/>
  </r>
  <r>
    <x v="1412"/>
    <s v="Product364"/>
    <n v="6"/>
    <x v="0"/>
    <x v="1"/>
    <n v="8.4531655781601517E-2"/>
    <x v="363"/>
    <x v="3"/>
    <x v="0"/>
    <n v="131"/>
    <n v="175.63082944201659"/>
    <x v="853"/>
    <n v="964.70678773792122"/>
    <x v="12"/>
    <x v="10"/>
    <x v="3"/>
  </r>
  <r>
    <x v="1413"/>
    <s v="Product365"/>
    <n v="11"/>
    <x v="0"/>
    <x v="0"/>
    <n v="5.4534406328447776E-2"/>
    <x v="364"/>
    <x v="4"/>
    <x v="0"/>
    <n v="43"/>
    <n v="262.09397064705047"/>
    <x v="854"/>
    <n v="2725.8091471110279"/>
    <x v="13"/>
    <x v="10"/>
    <x v="3"/>
  </r>
  <r>
    <x v="1414"/>
    <s v="Product366"/>
    <n v="14"/>
    <x v="1"/>
    <x v="0"/>
    <n v="1.7899146075017257E-2"/>
    <x v="365"/>
    <x v="0"/>
    <x v="1"/>
    <n v="241"/>
    <n v="66.035022308681334"/>
    <x v="855"/>
    <n v="907.94272517635704"/>
    <x v="14"/>
    <x v="10"/>
    <x v="3"/>
  </r>
  <r>
    <x v="1415"/>
    <s v="Product367"/>
    <n v="5"/>
    <x v="1"/>
    <x v="0"/>
    <n v="4.8545662442822358E-2"/>
    <x v="366"/>
    <x v="1"/>
    <x v="0"/>
    <n v="231"/>
    <n v="234.63815340234288"/>
    <x v="262"/>
    <n v="1116.2374440553278"/>
    <x v="15"/>
    <x v="10"/>
    <x v="3"/>
  </r>
  <r>
    <x v="1416"/>
    <s v="Product368"/>
    <n v="4"/>
    <x v="1"/>
    <x v="0"/>
    <n v="5.4041902573516348E-2"/>
    <x v="367"/>
    <x v="2"/>
    <x v="1"/>
    <n v="8"/>
    <n v="83.968532546867124"/>
    <x v="856"/>
    <n v="317.72285316691278"/>
    <x v="16"/>
    <x v="10"/>
    <x v="3"/>
  </r>
  <r>
    <x v="1417"/>
    <s v="Product369"/>
    <n v="1"/>
    <x v="0"/>
    <x v="0"/>
    <n v="3.3204145643221175E-2"/>
    <x v="368"/>
    <x v="3"/>
    <x v="2"/>
    <n v="28"/>
    <n v="74.569182116861271"/>
    <x v="733"/>
    <n v="72.093176133357133"/>
    <x v="17"/>
    <x v="10"/>
    <x v="3"/>
  </r>
  <r>
    <x v="1418"/>
    <s v="Product370"/>
    <n v="2"/>
    <x v="2"/>
    <x v="1"/>
    <n v="9.0038660915965518E-2"/>
    <x v="369"/>
    <x v="4"/>
    <x v="0"/>
    <n v="232"/>
    <n v="98.268365770355501"/>
    <x v="261"/>
    <n v="178.84082741198478"/>
    <x v="18"/>
    <x v="10"/>
    <x v="3"/>
  </r>
  <r>
    <x v="1419"/>
    <s v="Product371"/>
    <n v="5"/>
    <x v="2"/>
    <x v="1"/>
    <n v="8.1158676103237237E-2"/>
    <x v="370"/>
    <x v="0"/>
    <x v="3"/>
    <n v="200"/>
    <n v="31.182231568812881"/>
    <x v="314"/>
    <n v="143.25761468371729"/>
    <x v="19"/>
    <x v="10"/>
    <x v="3"/>
  </r>
  <r>
    <x v="1420"/>
    <s v="Product372"/>
    <n v="2"/>
    <x v="1"/>
    <x v="0"/>
    <n v="6.2689799901604046E-2"/>
    <x v="371"/>
    <x v="1"/>
    <x v="3"/>
    <n v="12"/>
    <n v="300.44437939775798"/>
    <x v="741"/>
    <n v="563.2191627435019"/>
    <x v="20"/>
    <x v="10"/>
    <x v="3"/>
  </r>
  <r>
    <x v="1421"/>
    <s v="Product373"/>
    <n v="13"/>
    <x v="1"/>
    <x v="0"/>
    <n v="5.1863916517828859E-2"/>
    <x v="372"/>
    <x v="2"/>
    <x v="2"/>
    <n v="208"/>
    <n v="159.59819196373576"/>
    <x v="857"/>
    <n v="1967.1704605713178"/>
    <x v="21"/>
    <x v="10"/>
    <x v="3"/>
  </r>
  <r>
    <x v="1422"/>
    <s v="Product374"/>
    <n v="3"/>
    <x v="1"/>
    <x v="0"/>
    <n v="6.2053977143169271E-2"/>
    <x v="373"/>
    <x v="3"/>
    <x v="3"/>
    <n v="157"/>
    <n v="57.009774905430859"/>
    <x v="734"/>
    <n v="160.4162749095361"/>
    <x v="22"/>
    <x v="10"/>
    <x v="3"/>
  </r>
  <r>
    <x v="1423"/>
    <s v="Product375"/>
    <n v="7"/>
    <x v="1"/>
    <x v="0"/>
    <n v="6.9146347231161767E-2"/>
    <x v="374"/>
    <x v="4"/>
    <x v="0"/>
    <n v="92"/>
    <n v="226.83581301421358"/>
    <x v="821"/>
    <n v="1478.0566158614893"/>
    <x v="23"/>
    <x v="10"/>
    <x v="3"/>
  </r>
  <r>
    <x v="1424"/>
    <s v="Product376"/>
    <n v="5"/>
    <x v="0"/>
    <x v="1"/>
    <n v="7.1848786375278015E-2"/>
    <x v="375"/>
    <x v="0"/>
    <x v="0"/>
    <n v="236"/>
    <n v="239.42983685742578"/>
    <x v="858"/>
    <n v="1111.1354682859446"/>
    <x v="24"/>
    <x v="10"/>
    <x v="3"/>
  </r>
  <r>
    <x v="1425"/>
    <s v="Product377"/>
    <n v="4"/>
    <x v="1"/>
    <x v="0"/>
    <n v="4.1155770555686103E-2"/>
    <x v="376"/>
    <x v="1"/>
    <x v="1"/>
    <n v="221"/>
    <n v="149.92228325790029"/>
    <x v="71"/>
    <n v="575.00846466781422"/>
    <x v="25"/>
    <x v="10"/>
    <x v="3"/>
  </r>
  <r>
    <x v="1426"/>
    <s v="Product378"/>
    <n v="6"/>
    <x v="2"/>
    <x v="0"/>
    <n v="2.4325440117297759E-2"/>
    <x v="377"/>
    <x v="2"/>
    <x v="0"/>
    <n v="27"/>
    <n v="308.25067064542276"/>
    <x v="386"/>
    <n v="1804.5140244931238"/>
    <x v="26"/>
    <x v="10"/>
    <x v="3"/>
  </r>
  <r>
    <x v="1427"/>
    <s v="Product379"/>
    <n v="3"/>
    <x v="0"/>
    <x v="0"/>
    <n v="7.4805507977940403E-2"/>
    <x v="378"/>
    <x v="3"/>
    <x v="1"/>
    <n v="106"/>
    <n v="36.298798327234778"/>
    <x v="859"/>
    <n v="100.7503448381315"/>
    <x v="27"/>
    <x v="10"/>
    <x v="3"/>
  </r>
  <r>
    <x v="1428"/>
    <s v="Product380"/>
    <n v="10"/>
    <x v="0"/>
    <x v="0"/>
    <n v="5.5034532909724369E-2"/>
    <x v="379"/>
    <x v="4"/>
    <x v="2"/>
    <n v="12"/>
    <n v="227.69017016065621"/>
    <x v="109"/>
    <n v="2151.5934799772886"/>
    <x v="28"/>
    <x v="10"/>
    <x v="3"/>
  </r>
  <r>
    <x v="1429"/>
    <s v="Product381"/>
    <n v="9"/>
    <x v="0"/>
    <x v="0"/>
    <n v="8.6809577770963833E-2"/>
    <x v="380"/>
    <x v="0"/>
    <x v="0"/>
    <n v="238"/>
    <n v="58.310900864110891"/>
    <x v="860"/>
    <n v="479.24060562587601"/>
    <x v="29"/>
    <x v="10"/>
    <x v="3"/>
  </r>
  <r>
    <x v="1430"/>
    <s v="Product382"/>
    <n v="9"/>
    <x v="1"/>
    <x v="1"/>
    <n v="6.8127767843491173E-3"/>
    <x v="381"/>
    <x v="1"/>
    <x v="3"/>
    <n v="100"/>
    <n v="213.32159941699433"/>
    <x v="46"/>
    <n v="1906.8145827919741"/>
    <x v="0"/>
    <x v="11"/>
    <x v="3"/>
  </r>
  <r>
    <x v="1431"/>
    <s v="Product383"/>
    <n v="6"/>
    <x v="1"/>
    <x v="1"/>
    <n v="3.0463701809305757E-2"/>
    <x v="382"/>
    <x v="2"/>
    <x v="3"/>
    <n v="168"/>
    <n v="101.32657791948874"/>
    <x v="115"/>
    <n v="589.43877158635235"/>
    <x v="1"/>
    <x v="11"/>
    <x v="3"/>
  </r>
  <r>
    <x v="1432"/>
    <s v="Product384"/>
    <n v="7"/>
    <x v="1"/>
    <x v="0"/>
    <n v="4.6133794695483565E-2"/>
    <x v="383"/>
    <x v="3"/>
    <x v="2"/>
    <n v="55"/>
    <n v="40.793443605900947"/>
    <x v="373"/>
    <n v="272.38041077565163"/>
    <x v="2"/>
    <x v="11"/>
    <x v="3"/>
  </r>
  <r>
    <x v="1433"/>
    <s v="Product385"/>
    <n v="8"/>
    <x v="0"/>
    <x v="0"/>
    <n v="3.3272029438411836E-2"/>
    <x v="384"/>
    <x v="0"/>
    <x v="3"/>
    <n v="232"/>
    <n v="30.850488840609298"/>
    <x v="861"/>
    <n v="238.59224374172121"/>
    <x v="3"/>
    <x v="11"/>
    <x v="3"/>
  </r>
  <r>
    <x v="1434"/>
    <s v="Product386"/>
    <n v="11"/>
    <x v="2"/>
    <x v="0"/>
    <n v="1.3824802792487746E-2"/>
    <x v="385"/>
    <x v="1"/>
    <x v="0"/>
    <n v="221"/>
    <n v="94.706226809553144"/>
    <x v="475"/>
    <n v="1027.3662509075948"/>
    <x v="4"/>
    <x v="11"/>
    <x v="3"/>
  </r>
  <r>
    <x v="1435"/>
    <s v="Product387"/>
    <n v="13"/>
    <x v="2"/>
    <x v="0"/>
    <n v="1.5349574405152401E-2"/>
    <x v="386"/>
    <x v="2"/>
    <x v="0"/>
    <n v="75"/>
    <n v="150.49387120874337"/>
    <x v="406"/>
    <n v="1926.3901063563694"/>
    <x v="5"/>
    <x v="11"/>
    <x v="3"/>
  </r>
  <r>
    <x v="1436"/>
    <s v="Product388"/>
    <n v="3"/>
    <x v="1"/>
    <x v="1"/>
    <n v="9.4039721300383156E-2"/>
    <x v="387"/>
    <x v="3"/>
    <x v="1"/>
    <n v="79"/>
    <n v="178.11032860685228"/>
    <x v="544"/>
    <n v="484.08264883183267"/>
    <x v="6"/>
    <x v="11"/>
    <x v="3"/>
  </r>
  <r>
    <x v="1437"/>
    <s v="Product389"/>
    <n v="5"/>
    <x v="1"/>
    <x v="0"/>
    <n v="2.4960270396568562E-2"/>
    <x v="388"/>
    <x v="4"/>
    <x v="0"/>
    <n v="244"/>
    <n v="155.95695258839822"/>
    <x v="201"/>
    <n v="760.32112440783499"/>
    <x v="7"/>
    <x v="11"/>
    <x v="3"/>
  </r>
  <r>
    <x v="1438"/>
    <s v="Product390"/>
    <n v="7"/>
    <x v="1"/>
    <x v="0"/>
    <n v="9.279771140437304E-2"/>
    <x v="389"/>
    <x v="0"/>
    <x v="1"/>
    <n v="131"/>
    <n v="95.302109062721712"/>
    <x v="310"/>
    <n v="605.20804014783835"/>
    <x v="8"/>
    <x v="11"/>
    <x v="3"/>
  </r>
  <r>
    <x v="1439"/>
    <s v="Product391"/>
    <n v="11"/>
    <x v="1"/>
    <x v="0"/>
    <n v="5.9994377495225792E-2"/>
    <x v="390"/>
    <x v="1"/>
    <x v="2"/>
    <n v="148"/>
    <n v="57.64735825813765"/>
    <x v="862"/>
    <n v="596.07724973716051"/>
    <x v="9"/>
    <x v="11"/>
    <x v="3"/>
  </r>
  <r>
    <x v="1440"/>
    <s v="Product392"/>
    <n v="12"/>
    <x v="0"/>
    <x v="0"/>
    <n v="4.624800725062387E-2"/>
    <x v="391"/>
    <x v="2"/>
    <x v="0"/>
    <n v="150"/>
    <n v="47.132453672328822"/>
    <x v="389"/>
    <n v="539.43205935781509"/>
    <x v="10"/>
    <x v="11"/>
    <x v="3"/>
  </r>
  <r>
    <x v="1441"/>
    <s v="Product393"/>
    <n v="3"/>
    <x v="1"/>
    <x v="0"/>
    <n v="6.9237187374789635E-2"/>
    <x v="392"/>
    <x v="3"/>
    <x v="3"/>
    <n v="223"/>
    <n v="268.09629489971303"/>
    <x v="540"/>
    <n v="748.60218448576416"/>
    <x v="11"/>
    <x v="11"/>
    <x v="3"/>
  </r>
  <r>
    <x v="1442"/>
    <s v="Product394"/>
    <n v="6"/>
    <x v="2"/>
    <x v="1"/>
    <n v="8.6687848743830953E-2"/>
    <x v="393"/>
    <x v="4"/>
    <x v="3"/>
    <n v="232"/>
    <n v="221.34789771520693"/>
    <x v="324"/>
    <n v="1212.9583478298366"/>
    <x v="12"/>
    <x v="11"/>
    <x v="3"/>
  </r>
  <r>
    <x v="1443"/>
    <s v="Product395"/>
    <n v="7"/>
    <x v="0"/>
    <x v="1"/>
    <n v="7.1509982206724707E-2"/>
    <x v="394"/>
    <x v="0"/>
    <x v="2"/>
    <n v="74"/>
    <n v="60.114309157122328"/>
    <x v="450"/>
    <n v="390.70875185248877"/>
    <x v="13"/>
    <x v="11"/>
    <x v="3"/>
  </r>
  <r>
    <x v="1444"/>
    <s v="Product396"/>
    <n v="11"/>
    <x v="0"/>
    <x v="0"/>
    <n v="3.2479114034228755E-2"/>
    <x v="395"/>
    <x v="1"/>
    <x v="3"/>
    <n v="30"/>
    <n v="193.17716073076636"/>
    <x v="421"/>
    <n v="2055.9323146844158"/>
    <x v="14"/>
    <x v="11"/>
    <x v="3"/>
  </r>
  <r>
    <x v="1445"/>
    <s v="Product397"/>
    <n v="12"/>
    <x v="0"/>
    <x v="0"/>
    <n v="2.6898786990686686E-2"/>
    <x v="396"/>
    <x v="2"/>
    <x v="0"/>
    <n v="5"/>
    <n v="176.21648374246965"/>
    <x v="124"/>
    <n v="2057.7176889843977"/>
    <x v="15"/>
    <x v="11"/>
    <x v="3"/>
  </r>
  <r>
    <x v="1446"/>
    <s v="Product398"/>
    <n v="6"/>
    <x v="1"/>
    <x v="0"/>
    <n v="8.3225097185317398E-2"/>
    <x v="397"/>
    <x v="3"/>
    <x v="0"/>
    <n v="86"/>
    <n v="227.16718713591032"/>
    <x v="335"/>
    <n v="1249.5670554552539"/>
    <x v="16"/>
    <x v="11"/>
    <x v="3"/>
  </r>
  <r>
    <x v="1447"/>
    <s v="Product399"/>
    <n v="10"/>
    <x v="1"/>
    <x v="0"/>
    <n v="6.0951942813547766E-2"/>
    <x v="398"/>
    <x v="4"/>
    <x v="1"/>
    <n v="18"/>
    <n v="77.850986302146978"/>
    <x v="641"/>
    <n v="731.05817437080225"/>
    <x v="17"/>
    <x v="11"/>
    <x v="3"/>
  </r>
  <r>
    <x v="1448"/>
    <s v="Product400"/>
    <n v="4"/>
    <x v="1"/>
    <x v="1"/>
    <n v="7.3464271058691251E-3"/>
    <x v="399"/>
    <x v="0"/>
    <x v="0"/>
    <n v="187"/>
    <n v="200.06384187759031"/>
    <x v="589"/>
    <n v="794.37634978686583"/>
    <x v="18"/>
    <x v="11"/>
    <x v="3"/>
  </r>
  <r>
    <x v="1449"/>
    <s v="Product401"/>
    <n v="6"/>
    <x v="0"/>
    <x v="0"/>
    <n v="2.0273130233088434E-2"/>
    <x v="400"/>
    <x v="1"/>
    <x v="1"/>
    <n v="13"/>
    <n v="264.13293471455302"/>
    <x v="388"/>
    <n v="1552.6687999814224"/>
    <x v="19"/>
    <x v="11"/>
    <x v="3"/>
  </r>
  <r>
    <x v="1450"/>
    <s v="Product402"/>
    <n v="6"/>
    <x v="2"/>
    <x v="0"/>
    <n v="6.2914547896201906E-2"/>
    <x v="401"/>
    <x v="2"/>
    <x v="2"/>
    <n v="171"/>
    <n v="317.41165622914644"/>
    <x v="863"/>
    <n v="1784.6510722830301"/>
    <x v="20"/>
    <x v="11"/>
    <x v="3"/>
  </r>
  <r>
    <x v="1451"/>
    <s v="Product403"/>
    <n v="10"/>
    <x v="2"/>
    <x v="0"/>
    <n v="8.5289090745175059E-2"/>
    <x v="402"/>
    <x v="3"/>
    <x v="0"/>
    <n v="107"/>
    <n v="179.62636269711595"/>
    <x v="339"/>
    <n v="1643.061935488159"/>
    <x v="21"/>
    <x v="11"/>
    <x v="3"/>
  </r>
  <r>
    <x v="1452"/>
    <s v="Product404"/>
    <n v="5"/>
    <x v="1"/>
    <x v="0"/>
    <n v="6.5051152583811452E-3"/>
    <x v="403"/>
    <x v="4"/>
    <x v="3"/>
    <n v="145"/>
    <n v="185.15924030977027"/>
    <x v="672"/>
    <n v="919.77379055200458"/>
    <x v="22"/>
    <x v="11"/>
    <x v="3"/>
  </r>
  <r>
    <x v="1453"/>
    <s v="Product405"/>
    <n v="6"/>
    <x v="1"/>
    <x v="0"/>
    <n v="8.1463107029439347E-2"/>
    <x v="404"/>
    <x v="0"/>
    <x v="3"/>
    <n v="52"/>
    <n v="198.04997357641645"/>
    <x v="239"/>
    <n v="1091.497244290699"/>
    <x v="23"/>
    <x v="11"/>
    <x v="3"/>
  </r>
  <r>
    <x v="1454"/>
    <s v="Product406"/>
    <n v="14"/>
    <x v="1"/>
    <x v="1"/>
    <n v="7.8511343287290258E-2"/>
    <x v="405"/>
    <x v="1"/>
    <x v="2"/>
    <n v="37"/>
    <n v="316.57164809966901"/>
    <x v="450"/>
    <n v="4084.0405586496972"/>
    <x v="24"/>
    <x v="11"/>
    <x v="3"/>
  </r>
  <r>
    <x v="1455"/>
    <s v="Product407"/>
    <n v="9"/>
    <x v="1"/>
    <x v="1"/>
    <n v="7.5011115217771488E-3"/>
    <x v="406"/>
    <x v="2"/>
    <x v="3"/>
    <n v="162"/>
    <n v="65.150985289244161"/>
    <x v="233"/>
    <n v="581.96052434552291"/>
    <x v="25"/>
    <x v="11"/>
    <x v="3"/>
  </r>
  <r>
    <x v="1456"/>
    <s v="Product408"/>
    <n v="12"/>
    <x v="0"/>
    <x v="0"/>
    <n v="7.8059034198037558E-2"/>
    <x v="407"/>
    <x v="3"/>
    <x v="0"/>
    <n v="227"/>
    <n v="189.70583886858103"/>
    <x v="342"/>
    <n v="2098.7710116572525"/>
    <x v="26"/>
    <x v="11"/>
    <x v="3"/>
  </r>
  <r>
    <x v="1457"/>
    <s v="Product409"/>
    <n v="5"/>
    <x v="1"/>
    <x v="0"/>
    <n v="8.0812943221711758E-2"/>
    <x v="408"/>
    <x v="0"/>
    <x v="0"/>
    <n v="218"/>
    <n v="58.3603935223815"/>
    <x v="480"/>
    <n v="268.22059177130268"/>
    <x v="27"/>
    <x v="11"/>
    <x v="3"/>
  </r>
  <r>
    <x v="1458"/>
    <s v="Product410"/>
    <n v="15"/>
    <x v="2"/>
    <x v="0"/>
    <n v="3.1844721176999762E-2"/>
    <x v="409"/>
    <x v="1"/>
    <x v="1"/>
    <n v="75"/>
    <n v="313.80359117550705"/>
    <x v="594"/>
    <n v="4557.1590496527269"/>
    <x v="28"/>
    <x v="11"/>
    <x v="3"/>
  </r>
  <r>
    <x v="1459"/>
    <s v="Product411"/>
    <n v="11"/>
    <x v="0"/>
    <x v="0"/>
    <n v="8.0672251361853228E-2"/>
    <x v="410"/>
    <x v="2"/>
    <x v="0"/>
    <n v="244"/>
    <n v="224.26331556566777"/>
    <x v="646"/>
    <n v="2267.8863790122277"/>
    <x v="29"/>
    <x v="11"/>
    <x v="3"/>
  </r>
  <r>
    <x v="1460"/>
    <s v="Product412"/>
    <n v="11"/>
    <x v="0"/>
    <x v="1"/>
    <n v="6.7467726421796145E-2"/>
    <x v="411"/>
    <x v="3"/>
    <x v="1"/>
    <n v="157"/>
    <n v="159.05379210627527"/>
    <x v="864"/>
    <n v="1631.5507381150985"/>
    <x v="30"/>
    <x v="11"/>
    <x v="3"/>
  </r>
  <r>
    <x v="1461"/>
    <s v="Product413"/>
    <n v="7"/>
    <x v="0"/>
    <x v="0"/>
    <n v="7.5790477609632381E-2"/>
    <x v="412"/>
    <x v="4"/>
    <x v="2"/>
    <n v="224"/>
    <n v="257.87431590483391"/>
    <x v="865"/>
    <n v="1668.3092883740451"/>
    <x v="0"/>
    <x v="0"/>
    <x v="4"/>
  </r>
  <r>
    <x v="1462"/>
    <s v="Product414"/>
    <n v="13"/>
    <x v="1"/>
    <x v="0"/>
    <n v="8.5778890931214546E-2"/>
    <x v="413"/>
    <x v="0"/>
    <x v="0"/>
    <n v="126"/>
    <n v="260.49981494666827"/>
    <x v="866"/>
    <n v="3096.0075865258336"/>
    <x v="1"/>
    <x v="0"/>
    <x v="4"/>
  </r>
  <r>
    <x v="1463"/>
    <s v="Product415"/>
    <n v="2"/>
    <x v="1"/>
    <x v="0"/>
    <n v="5.076448881332514E-2"/>
    <x v="414"/>
    <x v="1"/>
    <x v="3"/>
    <n v="159"/>
    <n v="83.240140401458802"/>
    <x v="859"/>
    <n v="158.02899445045867"/>
    <x v="2"/>
    <x v="0"/>
    <x v="4"/>
  </r>
  <r>
    <x v="1464"/>
    <s v="Product416"/>
    <n v="7"/>
    <x v="1"/>
    <x v="0"/>
    <n v="8.6646697656135082E-3"/>
    <x v="415"/>
    <x v="2"/>
    <x v="3"/>
    <n v="77"/>
    <n v="132.06325903270192"/>
    <x v="3"/>
    <n v="916.43282153509017"/>
    <x v="3"/>
    <x v="0"/>
    <x v="4"/>
  </r>
  <r>
    <x v="1465"/>
    <s v="Product417"/>
    <n v="15"/>
    <x v="0"/>
    <x v="0"/>
    <n v="4.0167452132601201E-4"/>
    <x v="416"/>
    <x v="3"/>
    <x v="2"/>
    <n v="16"/>
    <n v="114.46063995126526"/>
    <x v="102"/>
    <n v="1716.2199604275327"/>
    <x v="4"/>
    <x v="0"/>
    <x v="4"/>
  </r>
  <r>
    <x v="1466"/>
    <s v="Product418"/>
    <n v="11"/>
    <x v="2"/>
    <x v="1"/>
    <n v="5.2003667226008514E-2"/>
    <x v="417"/>
    <x v="4"/>
    <x v="3"/>
    <n v="234"/>
    <n v="101.91692013777514"/>
    <x v="867"/>
    <n v="1062.7855319205364"/>
    <x v="5"/>
    <x v="0"/>
    <x v="4"/>
  </r>
  <r>
    <x v="1467"/>
    <s v="Product419"/>
    <n v="2"/>
    <x v="2"/>
    <x v="1"/>
    <n v="9.4260516443331027E-2"/>
    <x v="418"/>
    <x v="0"/>
    <x v="0"/>
    <n v="152"/>
    <n v="207.57926742939773"/>
    <x v="167"/>
    <n v="376.02547695714878"/>
    <x v="6"/>
    <x v="0"/>
    <x v="4"/>
  </r>
  <r>
    <x v="1468"/>
    <s v="Product420"/>
    <n v="11"/>
    <x v="1"/>
    <x v="0"/>
    <n v="1.7582289881297852E-2"/>
    <x v="419"/>
    <x v="1"/>
    <x v="0"/>
    <n v="210"/>
    <n v="177.92473545813013"/>
    <x v="833"/>
    <n v="1922.7605230047725"/>
    <x v="7"/>
    <x v="0"/>
    <x v="4"/>
  </r>
  <r>
    <x v="1469"/>
    <s v="Product421"/>
    <n v="14"/>
    <x v="1"/>
    <x v="0"/>
    <n v="2.1511974197254782E-2"/>
    <x v="420"/>
    <x v="2"/>
    <x v="1"/>
    <n v="166"/>
    <n v="242.50517847450834"/>
    <x v="868"/>
    <n v="3322.0377866544968"/>
    <x v="8"/>
    <x v="0"/>
    <x v="4"/>
  </r>
  <r>
    <x v="1470"/>
    <s v="Product422"/>
    <n v="1"/>
    <x v="1"/>
    <x v="0"/>
    <n v="6.1371879235749167E-3"/>
    <x v="421"/>
    <x v="3"/>
    <x v="0"/>
    <n v="36"/>
    <n v="189.91282679756901"/>
    <x v="809"/>
    <n v="188.74729609041501"/>
    <x v="9"/>
    <x v="0"/>
    <x v="4"/>
  </r>
  <r>
    <x v="1471"/>
    <s v="Product423"/>
    <n v="15"/>
    <x v="1"/>
    <x v="0"/>
    <n v="6.3166243474517533E-2"/>
    <x v="422"/>
    <x v="4"/>
    <x v="1"/>
    <n v="224"/>
    <n v="46.714901536844181"/>
    <x v="869"/>
    <n v="656.46145038719658"/>
    <x v="10"/>
    <x v="0"/>
    <x v="4"/>
  </r>
  <r>
    <x v="1472"/>
    <s v="Product424"/>
    <n v="7"/>
    <x v="0"/>
    <x v="1"/>
    <n v="9.1024686489245041E-2"/>
    <x v="423"/>
    <x v="0"/>
    <x v="2"/>
    <n v="96"/>
    <n v="188.12830494186898"/>
    <x v="243"/>
    <n v="1197.0278947534759"/>
    <x v="11"/>
    <x v="0"/>
    <x v="4"/>
  </r>
  <r>
    <x v="1473"/>
    <s v="Product425"/>
    <n v="10"/>
    <x v="1"/>
    <x v="0"/>
    <n v="9.2305790931381901E-2"/>
    <x v="424"/>
    <x v="1"/>
    <x v="0"/>
    <n v="35"/>
    <n v="132.69024496486145"/>
    <x v="169"/>
    <n v="1204.4216695450109"/>
    <x v="12"/>
    <x v="0"/>
    <x v="4"/>
  </r>
  <r>
    <x v="1474"/>
    <s v="Product426"/>
    <n v="8"/>
    <x v="2"/>
    <x v="0"/>
    <n v="3.602941889055674E-2"/>
    <x v="425"/>
    <x v="2"/>
    <x v="3"/>
    <n v="127"/>
    <n v="47.25577400472433"/>
    <x v="870"/>
    <n v="364.42540742488507"/>
    <x v="13"/>
    <x v="0"/>
    <x v="4"/>
  </r>
  <r>
    <x v="1475"/>
    <s v="Product427"/>
    <n v="12"/>
    <x v="0"/>
    <x v="0"/>
    <n v="5.4164432531461637E-3"/>
    <x v="426"/>
    <x v="3"/>
    <x v="3"/>
    <n v="227"/>
    <n v="175.88922350157938"/>
    <x v="342"/>
    <n v="2099.2383540437177"/>
    <x v="14"/>
    <x v="0"/>
    <x v="4"/>
  </r>
  <r>
    <x v="1476"/>
    <s v="Product428"/>
    <n v="15"/>
    <x v="0"/>
    <x v="0"/>
    <n v="5.9124169663787599E-2"/>
    <x v="427"/>
    <x v="4"/>
    <x v="2"/>
    <n v="196"/>
    <n v="145.51703857400872"/>
    <x v="871"/>
    <n v="2053.7019674458065"/>
    <x v="15"/>
    <x v="0"/>
    <x v="4"/>
  </r>
  <r>
    <x v="1477"/>
    <s v="Product429"/>
    <n v="2"/>
    <x v="0"/>
    <x v="0"/>
    <n v="5.8716620663042812E-2"/>
    <x v="428"/>
    <x v="0"/>
    <x v="3"/>
    <n v="218"/>
    <n v="290.99117021881017"/>
    <x v="343"/>
    <n v="547.81030412155474"/>
    <x v="16"/>
    <x v="0"/>
    <x v="4"/>
  </r>
  <r>
    <x v="1478"/>
    <s v="Product430"/>
    <n v="12"/>
    <x v="1"/>
    <x v="1"/>
    <n v="2.9884491964850025E-2"/>
    <x v="429"/>
    <x v="1"/>
    <x v="0"/>
    <n v="59"/>
    <n v="42.949869836821634"/>
    <x v="365"/>
    <n v="499.99601756150145"/>
    <x v="17"/>
    <x v="0"/>
    <x v="4"/>
  </r>
  <r>
    <x v="1479"/>
    <s v="Product431"/>
    <n v="2"/>
    <x v="1"/>
    <x v="1"/>
    <n v="5.5035167269147284E-2"/>
    <x v="430"/>
    <x v="2"/>
    <x v="0"/>
    <n v="54"/>
    <n v="42.851440406431095"/>
    <x v="428"/>
    <n v="80.986208431878524"/>
    <x v="18"/>
    <x v="0"/>
    <x v="4"/>
  </r>
  <r>
    <x v="1480"/>
    <s v="Product432"/>
    <n v="7"/>
    <x v="1"/>
    <x v="0"/>
    <n v="8.9097451806075478E-2"/>
    <x v="431"/>
    <x v="3"/>
    <x v="1"/>
    <n v="158"/>
    <n v="57.721328572653761"/>
    <x v="295"/>
    <n v="368.04953697378369"/>
    <x v="19"/>
    <x v="0"/>
    <x v="4"/>
  </r>
  <r>
    <x v="1481"/>
    <s v="Product433"/>
    <n v="5"/>
    <x v="0"/>
    <x v="0"/>
    <n v="5.4923102628835943E-2"/>
    <x v="432"/>
    <x v="0"/>
    <x v="0"/>
    <n v="34"/>
    <n v="266.43416426182864"/>
    <x v="692"/>
    <n v="1259.0038665712407"/>
    <x v="20"/>
    <x v="0"/>
    <x v="4"/>
  </r>
  <r>
    <x v="1482"/>
    <s v="Product434"/>
    <n v="6"/>
    <x v="2"/>
    <x v="0"/>
    <n v="4.4170468984065681E-2"/>
    <x v="433"/>
    <x v="1"/>
    <x v="1"/>
    <n v="189"/>
    <n v="312.6991805784329"/>
    <x v="852"/>
    <n v="1793.3226667281031"/>
    <x v="21"/>
    <x v="0"/>
    <x v="4"/>
  </r>
  <r>
    <x v="1483"/>
    <s v="Product435"/>
    <n v="3"/>
    <x v="2"/>
    <x v="0"/>
    <n v="6.0897167379798937E-2"/>
    <x v="434"/>
    <x v="2"/>
    <x v="2"/>
    <n v="126"/>
    <n v="116.6865863128603"/>
    <x v="89"/>
    <n v="328.74211120556606"/>
    <x v="22"/>
    <x v="0"/>
    <x v="4"/>
  </r>
  <r>
    <x v="1484"/>
    <s v="Product436"/>
    <n v="10"/>
    <x v="1"/>
    <x v="1"/>
    <n v="2.4554261767704623E-2"/>
    <x v="435"/>
    <x v="3"/>
    <x v="0"/>
    <n v="206"/>
    <n v="269.16666015472356"/>
    <x v="827"/>
    <n v="2625.5747152214572"/>
    <x v="23"/>
    <x v="0"/>
    <x v="4"/>
  </r>
  <r>
    <x v="1485"/>
    <s v="Product437"/>
    <n v="12"/>
    <x v="1"/>
    <x v="0"/>
    <n v="6.4213980755379096E-2"/>
    <x v="436"/>
    <x v="4"/>
    <x v="3"/>
    <n v="95"/>
    <n v="249.15467017367692"/>
    <x v="61"/>
    <n v="2797.8654837363792"/>
    <x v="24"/>
    <x v="0"/>
    <x v="4"/>
  </r>
  <r>
    <x v="1486"/>
    <s v="Product438"/>
    <n v="2"/>
    <x v="1"/>
    <x v="0"/>
    <n v="3.506895426798208E-2"/>
    <x v="437"/>
    <x v="0"/>
    <x v="3"/>
    <n v="189"/>
    <n v="66.827099307609075"/>
    <x v="89"/>
    <n v="128.96708563625728"/>
    <x v="25"/>
    <x v="0"/>
    <x v="4"/>
  </r>
  <r>
    <x v="1487"/>
    <s v="Product439"/>
    <n v="1"/>
    <x v="1"/>
    <x v="0"/>
    <n v="3.4359233597865635E-2"/>
    <x v="438"/>
    <x v="1"/>
    <x v="2"/>
    <n v="186"/>
    <n v="306.22444642324189"/>
    <x v="793"/>
    <n v="295.70280913520861"/>
    <x v="26"/>
    <x v="0"/>
    <x v="4"/>
  </r>
  <r>
    <x v="1488"/>
    <s v="Product440"/>
    <n v="8"/>
    <x v="0"/>
    <x v="0"/>
    <n v="7.0799295042204731E-3"/>
    <x v="439"/>
    <x v="2"/>
    <x v="3"/>
    <n v="189"/>
    <n v="64.00804266571339"/>
    <x v="309"/>
    <n v="508.43896188749602"/>
    <x v="27"/>
    <x v="0"/>
    <x v="4"/>
  </r>
  <r>
    <x v="1489"/>
    <s v="Product441"/>
    <n v="11"/>
    <x v="1"/>
    <x v="0"/>
    <n v="3.3348320352950926E-2"/>
    <x v="440"/>
    <x v="3"/>
    <x v="0"/>
    <n v="232"/>
    <n v="188.80476792258349"/>
    <x v="872"/>
    <n v="2007.592906415103"/>
    <x v="28"/>
    <x v="0"/>
    <x v="4"/>
  </r>
  <r>
    <x v="1490"/>
    <s v="Product442"/>
    <n v="4"/>
    <x v="2"/>
    <x v="1"/>
    <n v="8.3319605374597996E-2"/>
    <x v="441"/>
    <x v="4"/>
    <x v="0"/>
    <n v="236"/>
    <n v="57.085838050365702"/>
    <x v="873"/>
    <n v="209.31787420612406"/>
    <x v="29"/>
    <x v="0"/>
    <x v="4"/>
  </r>
  <r>
    <x v="1491"/>
    <s v="Product443"/>
    <n v="14"/>
    <x v="0"/>
    <x v="1"/>
    <n v="1.8820016112888541E-2"/>
    <x v="442"/>
    <x v="0"/>
    <x v="1"/>
    <n v="124"/>
    <n v="271.46180114523543"/>
    <x v="802"/>
    <n v="3728.9403994310774"/>
    <x v="30"/>
    <x v="0"/>
    <x v="4"/>
  </r>
  <r>
    <x v="1492"/>
    <s v="Product444"/>
    <n v="2"/>
    <x v="0"/>
    <x v="0"/>
    <n v="8.6257943688125699E-2"/>
    <x v="443"/>
    <x v="1"/>
    <x v="0"/>
    <n v="92"/>
    <n v="218.32030732040246"/>
    <x v="682"/>
    <n v="398.97689309116981"/>
    <x v="0"/>
    <x v="1"/>
    <x v="4"/>
  </r>
  <r>
    <x v="1493"/>
    <s v="Product445"/>
    <n v="15"/>
    <x v="0"/>
    <x v="0"/>
    <n v="3.7398398498505847E-2"/>
    <x v="444"/>
    <x v="2"/>
    <x v="1"/>
    <n v="136"/>
    <n v="284.95259570993841"/>
    <x v="278"/>
    <n v="4114.4373747359177"/>
    <x v="1"/>
    <x v="1"/>
    <x v="4"/>
  </r>
  <r>
    <x v="1494"/>
    <s v="Product446"/>
    <n v="10"/>
    <x v="1"/>
    <x v="0"/>
    <n v="2.4522424862183746E-2"/>
    <x v="445"/>
    <x v="3"/>
    <x v="2"/>
    <n v="125"/>
    <n v="190.31534925602404"/>
    <x v="485"/>
    <n v="1856.4835540377294"/>
    <x v="2"/>
    <x v="1"/>
    <x v="4"/>
  </r>
  <r>
    <x v="1495"/>
    <s v="Product447"/>
    <n v="13"/>
    <x v="1"/>
    <x v="0"/>
    <n v="9.5203023766611355E-2"/>
    <x v="446"/>
    <x v="4"/>
    <x v="0"/>
    <n v="95"/>
    <n v="247.00736062571465"/>
    <x v="83"/>
    <n v="2905.3896690199781"/>
    <x v="3"/>
    <x v="1"/>
    <x v="4"/>
  </r>
  <r>
    <x v="1496"/>
    <s v="Product448"/>
    <n v="13"/>
    <x v="1"/>
    <x v="1"/>
    <n v="3.4432609426066865E-2"/>
    <x v="447"/>
    <x v="0"/>
    <x v="3"/>
    <n v="124"/>
    <n v="192.44996204724529"/>
    <x v="874"/>
    <n v="2415.7042997101444"/>
    <x v="4"/>
    <x v="1"/>
    <x v="4"/>
  </r>
  <r>
    <x v="1497"/>
    <s v="Product449"/>
    <n v="6"/>
    <x v="0"/>
    <x v="0"/>
    <n v="5.144795267652983E-2"/>
    <x v="448"/>
    <x v="1"/>
    <x v="3"/>
    <n v="166"/>
    <n v="130.96860520001786"/>
    <x v="875"/>
    <n v="745.38323158545734"/>
    <x v="5"/>
    <x v="1"/>
    <x v="4"/>
  </r>
  <r>
    <x v="1498"/>
    <s v="Product450"/>
    <n v="4"/>
    <x v="2"/>
    <x v="0"/>
    <n v="4.7804071954201235E-2"/>
    <x v="449"/>
    <x v="2"/>
    <x v="2"/>
    <n v="213"/>
    <n v="197.05763311336531"/>
    <x v="876"/>
    <n v="750.54990336355763"/>
    <x v="6"/>
    <x v="1"/>
    <x v="4"/>
  </r>
  <r>
    <x v="1499"/>
    <s v="Product451"/>
    <n v="4"/>
    <x v="2"/>
    <x v="0"/>
    <n v="6.0847834696298057E-2"/>
    <x v="450"/>
    <x v="3"/>
    <x v="3"/>
    <n v="93"/>
    <n v="180.63058424814125"/>
    <x v="218"/>
    <n v="678.55841726685844"/>
    <x v="7"/>
    <x v="1"/>
    <x v="4"/>
  </r>
  <r>
    <x v="1500"/>
    <s v="Product452"/>
    <n v="5"/>
    <x v="1"/>
    <x v="0"/>
    <n v="2.6306770528188996E-2"/>
    <x v="451"/>
    <x v="4"/>
    <x v="0"/>
    <n v="84"/>
    <n v="155.56719966615981"/>
    <x v="251"/>
    <n v="757.37364521414588"/>
    <x v="8"/>
    <x v="1"/>
    <x v="4"/>
  </r>
  <r>
    <x v="1501"/>
    <s v="Product453"/>
    <n v="2"/>
    <x v="1"/>
    <x v="0"/>
    <n v="7.6095810122185262E-2"/>
    <x v="452"/>
    <x v="0"/>
    <x v="0"/>
    <n v="35"/>
    <n v="231.50400912394608"/>
    <x v="219"/>
    <n v="427.77504800625127"/>
    <x v="9"/>
    <x v="1"/>
    <x v="4"/>
  </r>
  <r>
    <x v="1502"/>
    <s v="Product454"/>
    <n v="14"/>
    <x v="1"/>
    <x v="1"/>
    <n v="8.0367626325798261E-2"/>
    <x v="453"/>
    <x v="1"/>
    <x v="1"/>
    <n v="249"/>
    <n v="219.35784417568459"/>
    <x v="877"/>
    <n v="2824.2000489267671"/>
    <x v="10"/>
    <x v="1"/>
    <x v="4"/>
  </r>
  <r>
    <x v="1503"/>
    <s v="Product455"/>
    <n v="5"/>
    <x v="1"/>
    <x v="1"/>
    <n v="2.1058124960154901E-2"/>
    <x v="454"/>
    <x v="2"/>
    <x v="0"/>
    <n v="203"/>
    <n v="244.58121352439261"/>
    <x v="461"/>
    <n v="1197.1539588354481"/>
    <x v="11"/>
    <x v="1"/>
    <x v="4"/>
  </r>
  <r>
    <x v="1504"/>
    <s v="Product456"/>
    <n v="7"/>
    <x v="0"/>
    <x v="0"/>
    <n v="7.596123208904082E-2"/>
    <x v="455"/>
    <x v="3"/>
    <x v="1"/>
    <n v="163"/>
    <n v="243.10298785664648"/>
    <x v="878"/>
    <n v="1572.4560976216994"/>
    <x v="12"/>
    <x v="1"/>
    <x v="4"/>
  </r>
  <r>
    <x v="1505"/>
    <s v="Product457"/>
    <n v="1"/>
    <x v="1"/>
    <x v="0"/>
    <n v="5.8400301287806489E-3"/>
    <x v="456"/>
    <x v="0"/>
    <x v="2"/>
    <n v="154"/>
    <n v="241.68765864077508"/>
    <x v="655"/>
    <n v="240.2761954325585"/>
    <x v="13"/>
    <x v="1"/>
    <x v="4"/>
  </r>
  <r>
    <x v="1506"/>
    <s v="Product458"/>
    <n v="2"/>
    <x v="2"/>
    <x v="0"/>
    <n v="1.8813581314715458E-2"/>
    <x v="457"/>
    <x v="1"/>
    <x v="0"/>
    <n v="99"/>
    <n v="160.01900049196189"/>
    <x v="15"/>
    <n v="314.01694002861376"/>
    <x v="14"/>
    <x v="1"/>
    <x v="4"/>
  </r>
  <r>
    <x v="1507"/>
    <s v="Product459"/>
    <n v="14"/>
    <x v="0"/>
    <x v="0"/>
    <n v="3.9340034331085655E-2"/>
    <x v="458"/>
    <x v="2"/>
    <x v="3"/>
    <n v="131"/>
    <n v="188.25557495350102"/>
    <x v="879"/>
    <n v="2531.8943184053683"/>
    <x v="15"/>
    <x v="1"/>
    <x v="4"/>
  </r>
  <r>
    <x v="1508"/>
    <s v="Product460"/>
    <n v="15"/>
    <x v="0"/>
    <x v="1"/>
    <n v="4.7005371309240374E-2"/>
    <x v="459"/>
    <x v="3"/>
    <x v="3"/>
    <n v="78"/>
    <n v="100.12902231135899"/>
    <x v="497"/>
    <n v="1431.3363065817352"/>
    <x v="16"/>
    <x v="1"/>
    <x v="4"/>
  </r>
  <r>
    <x v="1509"/>
    <s v="Product461"/>
    <n v="12"/>
    <x v="0"/>
    <x v="0"/>
    <n v="9.6675709956662692E-2"/>
    <x v="460"/>
    <x v="4"/>
    <x v="2"/>
    <n v="228"/>
    <n v="309.54139292506426"/>
    <x v="880"/>
    <n v="3355.3951080367128"/>
    <x v="17"/>
    <x v="1"/>
    <x v="4"/>
  </r>
  <r>
    <x v="1510"/>
    <s v="Product462"/>
    <n v="3"/>
    <x v="1"/>
    <x v="0"/>
    <n v="1.3566246658267779E-3"/>
    <x v="461"/>
    <x v="0"/>
    <x v="3"/>
    <n v="16"/>
    <n v="73.511656033946835"/>
    <x v="312"/>
    <n v="220.23578492443622"/>
    <x v="18"/>
    <x v="1"/>
    <x v="4"/>
  </r>
  <r>
    <x v="1511"/>
    <s v="Product463"/>
    <n v="14"/>
    <x v="1"/>
    <x v="0"/>
    <n v="7.6982134147268996E-2"/>
    <x v="462"/>
    <x v="1"/>
    <x v="0"/>
    <n v="245"/>
    <n v="137.10690590000362"/>
    <x v="881"/>
    <n v="1771.7297314848959"/>
    <x v="19"/>
    <x v="1"/>
    <x v="4"/>
  </r>
  <r>
    <x v="1512"/>
    <s v="Product464"/>
    <n v="3"/>
    <x v="1"/>
    <x v="0"/>
    <n v="1.4765360902100455E-2"/>
    <x v="463"/>
    <x v="2"/>
    <x v="0"/>
    <n v="194"/>
    <n v="44.220340417226431"/>
    <x v="587"/>
    <n v="130.70223339525702"/>
    <x v="20"/>
    <x v="1"/>
    <x v="4"/>
  </r>
  <r>
    <x v="1513"/>
    <s v="Product465"/>
    <n v="3"/>
    <x v="0"/>
    <x v="0"/>
    <n v="6.5326946595520574E-2"/>
    <x v="464"/>
    <x v="3"/>
    <x v="1"/>
    <n v="8"/>
    <n v="185.98319338010401"/>
    <x v="741"/>
    <n v="521.50043771549269"/>
    <x v="21"/>
    <x v="1"/>
    <x v="4"/>
  </r>
  <r>
    <x v="1514"/>
    <s v="Product466"/>
    <n v="5"/>
    <x v="2"/>
    <x v="1"/>
    <n v="6.5044034314672039E-2"/>
    <x v="465"/>
    <x v="4"/>
    <x v="0"/>
    <n v="169"/>
    <n v="211.49905755426178"/>
    <x v="882"/>
    <n v="988.71152798590788"/>
    <x v="22"/>
    <x v="1"/>
    <x v="4"/>
  </r>
  <r>
    <x v="1515"/>
    <s v="Product467"/>
    <n v="14"/>
    <x v="2"/>
    <x v="1"/>
    <n v="7.0853985996196384E-2"/>
    <x v="466"/>
    <x v="0"/>
    <x v="1"/>
    <n v="105"/>
    <n v="209.26477410863413"/>
    <x v="704"/>
    <n v="2722.1254302822126"/>
    <x v="23"/>
    <x v="1"/>
    <x v="4"/>
  </r>
  <r>
    <x v="1516"/>
    <s v="Product468"/>
    <n v="1"/>
    <x v="1"/>
    <x v="0"/>
    <n v="4.147574680055788E-3"/>
    <x v="467"/>
    <x v="1"/>
    <x v="2"/>
    <n v="45"/>
    <n v="278.31808883904318"/>
    <x v="273"/>
    <n v="277.16374378077285"/>
    <x v="24"/>
    <x v="1"/>
    <x v="4"/>
  </r>
  <r>
    <x v="1517"/>
    <s v="Product469"/>
    <n v="2"/>
    <x v="1"/>
    <x v="0"/>
    <n v="4.4515840284534737E-2"/>
    <x v="468"/>
    <x v="2"/>
    <x v="0"/>
    <n v="51"/>
    <n v="284.40748532509963"/>
    <x v="787"/>
    <n v="543.49369426528267"/>
    <x v="25"/>
    <x v="1"/>
    <x v="4"/>
  </r>
  <r>
    <x v="1518"/>
    <s v="Product470"/>
    <n v="14"/>
    <x v="1"/>
    <x v="0"/>
    <n v="3.6139736906734103E-2"/>
    <x v="469"/>
    <x v="3"/>
    <x v="3"/>
    <n v="144"/>
    <n v="147.40569670823839"/>
    <x v="354"/>
    <n v="1989.0989105490835"/>
    <x v="26"/>
    <x v="1"/>
    <x v="4"/>
  </r>
  <r>
    <x v="1519"/>
    <s v="Product471"/>
    <n v="2"/>
    <x v="1"/>
    <x v="0"/>
    <n v="1.1600120544090009E-2"/>
    <x v="470"/>
    <x v="4"/>
    <x v="3"/>
    <n v="153"/>
    <n v="289.78767936389409"/>
    <x v="515"/>
    <n v="572.85221470216163"/>
    <x v="27"/>
    <x v="1"/>
    <x v="4"/>
  </r>
  <r>
    <x v="1520"/>
    <s v="Product472"/>
    <n v="6"/>
    <x v="0"/>
    <x v="1"/>
    <n v="3.9172938990429597E-2"/>
    <x v="471"/>
    <x v="0"/>
    <x v="2"/>
    <n v="237"/>
    <n v="262.21798356520526"/>
    <x v="385"/>
    <n v="1511.676806956872"/>
    <x v="0"/>
    <x v="2"/>
    <x v="4"/>
  </r>
  <r>
    <x v="1521"/>
    <s v="Product473"/>
    <n v="1"/>
    <x v="1"/>
    <x v="0"/>
    <n v="9.4603473621285919E-2"/>
    <x v="472"/>
    <x v="1"/>
    <x v="3"/>
    <n v="18"/>
    <n v="232.50861402516577"/>
    <x v="511"/>
    <n v="210.51249149151425"/>
    <x v="1"/>
    <x v="2"/>
    <x v="4"/>
  </r>
  <r>
    <x v="1522"/>
    <s v="Product474"/>
    <n v="9"/>
    <x v="2"/>
    <x v="0"/>
    <n v="4.3756759908388759E-2"/>
    <x v="473"/>
    <x v="2"/>
    <x v="0"/>
    <n v="227"/>
    <n v="240.0271914838338"/>
    <x v="693"/>
    <n v="2065.7194136513176"/>
    <x v="2"/>
    <x v="2"/>
    <x v="4"/>
  </r>
  <r>
    <x v="1523"/>
    <s v="Product475"/>
    <n v="11"/>
    <x v="0"/>
    <x v="0"/>
    <n v="5.2226066400623654E-2"/>
    <x v="474"/>
    <x v="3"/>
    <x v="0"/>
    <n v="24"/>
    <n v="255.92091709802136"/>
    <x v="883"/>
    <n v="2668.1069171718677"/>
    <x v="3"/>
    <x v="2"/>
    <x v="4"/>
  </r>
  <r>
    <x v="1524"/>
    <s v="Product476"/>
    <n v="9"/>
    <x v="0"/>
    <x v="0"/>
    <n v="6.469061700930151E-2"/>
    <x v="475"/>
    <x v="4"/>
    <x v="1"/>
    <n v="208"/>
    <n v="307.22858589296692"/>
    <x v="350"/>
    <n v="2586.1840119779008"/>
    <x v="4"/>
    <x v="2"/>
    <x v="4"/>
  </r>
  <r>
    <x v="1525"/>
    <s v="Product477"/>
    <n v="13"/>
    <x v="0"/>
    <x v="0"/>
    <n v="2.3292388534232912E-2"/>
    <x v="476"/>
    <x v="0"/>
    <x v="0"/>
    <n v="78"/>
    <n v="148.31438109410021"/>
    <x v="609"/>
    <n v="1883.1772037577477"/>
    <x v="5"/>
    <x v="2"/>
    <x v="4"/>
  </r>
  <r>
    <x v="1526"/>
    <s v="Product478"/>
    <n v="1"/>
    <x v="1"/>
    <x v="1"/>
    <n v="8.2502030202112747E-2"/>
    <x v="477"/>
    <x v="1"/>
    <x v="1"/>
    <n v="200"/>
    <n v="242.23378669364328"/>
    <x v="155"/>
    <n v="222.24900750787219"/>
    <x v="6"/>
    <x v="2"/>
    <x v="4"/>
  </r>
  <r>
    <x v="1527"/>
    <s v="Product479"/>
    <n v="13"/>
    <x v="1"/>
    <x v="1"/>
    <n v="5.0991490256147881E-2"/>
    <x v="478"/>
    <x v="2"/>
    <x v="2"/>
    <n v="225"/>
    <n v="94.970168526319512"/>
    <x v="884"/>
    <n v="1171.6574753427046"/>
    <x v="7"/>
    <x v="2"/>
    <x v="4"/>
  </r>
  <r>
    <x v="1528"/>
    <s v="Product480"/>
    <n v="3"/>
    <x v="1"/>
    <x v="0"/>
    <n v="3.6712385808038532E-2"/>
    <x v="479"/>
    <x v="3"/>
    <x v="0"/>
    <n v="41"/>
    <n v="198.8671842095971"/>
    <x v="705"/>
    <n v="574.69888625500835"/>
    <x v="8"/>
    <x v="2"/>
    <x v="4"/>
  </r>
  <r>
    <x v="1529"/>
    <s v="Product481"/>
    <n v="1"/>
    <x v="0"/>
    <x v="0"/>
    <n v="2.2803849881657935E-2"/>
    <x v="480"/>
    <x v="0"/>
    <x v="3"/>
    <n v="85"/>
    <n v="129.58915890358787"/>
    <x v="776"/>
    <n v="126.63402717766013"/>
    <x v="9"/>
    <x v="2"/>
    <x v="4"/>
  </r>
  <r>
    <x v="1530"/>
    <s v="Product482"/>
    <n v="13"/>
    <x v="2"/>
    <x v="0"/>
    <n v="2.8123651372543426E-2"/>
    <x v="481"/>
    <x v="1"/>
    <x v="3"/>
    <n v="226"/>
    <n v="293.10707066800063"/>
    <x v="885"/>
    <n v="3703.2297847701821"/>
    <x v="10"/>
    <x v="2"/>
    <x v="4"/>
  </r>
  <r>
    <x v="1531"/>
    <s v="Product483"/>
    <n v="5"/>
    <x v="2"/>
    <x v="0"/>
    <n v="8.113898633762763E-2"/>
    <x v="482"/>
    <x v="2"/>
    <x v="2"/>
    <n v="212"/>
    <n v="155.376993625203"/>
    <x v="319"/>
    <n v="713.84930931132999"/>
    <x v="11"/>
    <x v="2"/>
    <x v="4"/>
  </r>
  <r>
    <x v="1532"/>
    <s v="Product484"/>
    <n v="1"/>
    <x v="1"/>
    <x v="1"/>
    <n v="1.1192748462148107E-2"/>
    <x v="483"/>
    <x v="3"/>
    <x v="3"/>
    <n v="24"/>
    <n v="265.75349638494072"/>
    <x v="741"/>
    <n v="262.77898434696766"/>
    <x v="12"/>
    <x v="2"/>
    <x v="4"/>
  </r>
  <r>
    <x v="1533"/>
    <s v="Product485"/>
    <n v="13"/>
    <x v="1"/>
    <x v="0"/>
    <n v="8.4642447920227848E-2"/>
    <x v="484"/>
    <x v="4"/>
    <x v="0"/>
    <n v="6"/>
    <n v="109.8995812200575"/>
    <x v="388"/>
    <n v="1307.7663513223911"/>
    <x v="13"/>
    <x v="2"/>
    <x v="4"/>
  </r>
  <r>
    <x v="1534"/>
    <s v="Product486"/>
    <n v="4"/>
    <x v="1"/>
    <x v="0"/>
    <n v="2.3840135856290634E-2"/>
    <x v="485"/>
    <x v="0"/>
    <x v="0"/>
    <n v="176"/>
    <n v="33.849894373796332"/>
    <x v="43"/>
    <n v="132.17163317281575"/>
    <x v="14"/>
    <x v="2"/>
    <x v="4"/>
  </r>
  <r>
    <x v="1535"/>
    <s v="Product487"/>
    <n v="14"/>
    <x v="1"/>
    <x v="0"/>
    <n v="8.2366670517296542E-2"/>
    <x v="486"/>
    <x v="1"/>
    <x v="1"/>
    <n v="121"/>
    <n v="95.007481130778913"/>
    <x v="602"/>
    <n v="1220.5484373012248"/>
    <x v="15"/>
    <x v="2"/>
    <x v="4"/>
  </r>
  <r>
    <x v="1536"/>
    <s v="Product488"/>
    <n v="15"/>
    <x v="0"/>
    <x v="0"/>
    <n v="2.7193821723721024E-2"/>
    <x v="487"/>
    <x v="2"/>
    <x v="0"/>
    <n v="203"/>
    <n v="57.145692475028284"/>
    <x v="886"/>
    <n v="833.87524052375682"/>
    <x v="16"/>
    <x v="2"/>
    <x v="4"/>
  </r>
  <r>
    <x v="1537"/>
    <s v="Product489"/>
    <n v="4"/>
    <x v="1"/>
    <x v="0"/>
    <n v="9.5010349689599205E-2"/>
    <x v="488"/>
    <x v="3"/>
    <x v="1"/>
    <n v="58"/>
    <n v="35.148481297140563"/>
    <x v="313"/>
    <n v="127.2360471921636"/>
    <x v="17"/>
    <x v="2"/>
    <x v="4"/>
  </r>
  <r>
    <x v="1538"/>
    <s v="Product490"/>
    <n v="11"/>
    <x v="2"/>
    <x v="1"/>
    <n v="2.68683196079492E-2"/>
    <x v="489"/>
    <x v="4"/>
    <x v="2"/>
    <n v="247"/>
    <n v="194.53909635877659"/>
    <x v="887"/>
    <n v="2082.4337351572408"/>
    <x v="18"/>
    <x v="2"/>
    <x v="4"/>
  </r>
  <r>
    <x v="1539"/>
    <s v="Product491"/>
    <n v="5"/>
    <x v="0"/>
    <x v="1"/>
    <n v="1.3341050264938981E-2"/>
    <x v="490"/>
    <x v="0"/>
    <x v="0"/>
    <n v="116"/>
    <n v="139.71492837461395"/>
    <x v="888"/>
    <n v="689.25492246202941"/>
    <x v="19"/>
    <x v="2"/>
    <x v="4"/>
  </r>
  <r>
    <x v="1540"/>
    <s v="Product492"/>
    <n v="6"/>
    <x v="0"/>
    <x v="0"/>
    <n v="4.8828661373442175E-2"/>
    <x v="491"/>
    <x v="1"/>
    <x v="3"/>
    <n v="14"/>
    <n v="291.6744122256971"/>
    <x v="148"/>
    <n v="1664.5940467189844"/>
    <x v="20"/>
    <x v="2"/>
    <x v="4"/>
  </r>
  <r>
    <x v="1541"/>
    <s v="Product493"/>
    <n v="3"/>
    <x v="0"/>
    <x v="0"/>
    <n v="8.1640988901851202E-2"/>
    <x v="492"/>
    <x v="2"/>
    <x v="3"/>
    <n v="118"/>
    <n v="297.03411742667345"/>
    <x v="105"/>
    <n v="818.35187502711369"/>
    <x v="21"/>
    <x v="2"/>
    <x v="4"/>
  </r>
  <r>
    <x v="1542"/>
    <s v="Product494"/>
    <n v="5"/>
    <x v="1"/>
    <x v="0"/>
    <n v="1.6425327705752547E-2"/>
    <x v="493"/>
    <x v="3"/>
    <x v="2"/>
    <n v="166"/>
    <n v="211.05178926159795"/>
    <x v="86"/>
    <n v="1037.9259723004541"/>
    <x v="22"/>
    <x v="2"/>
    <x v="4"/>
  </r>
  <r>
    <x v="1543"/>
    <s v="Product495"/>
    <n v="4"/>
    <x v="1"/>
    <x v="0"/>
    <n v="9.9046319537428609E-2"/>
    <x v="494"/>
    <x v="4"/>
    <x v="3"/>
    <n v="169"/>
    <n v="128.12683819830877"/>
    <x v="382"/>
    <n v="461.74538576319469"/>
    <x v="23"/>
    <x v="2"/>
    <x v="4"/>
  </r>
  <r>
    <x v="1544"/>
    <s v="Product496"/>
    <n v="1"/>
    <x v="1"/>
    <x v="1"/>
    <n v="6.2128064910378956E-2"/>
    <x v="495"/>
    <x v="0"/>
    <x v="0"/>
    <n v="28"/>
    <n v="279.37946540054895"/>
    <x v="733"/>
    <n v="262.02215983951669"/>
    <x v="24"/>
    <x v="2"/>
    <x v="4"/>
  </r>
  <r>
    <x v="1545"/>
    <s v="Product497"/>
    <n v="14"/>
    <x v="0"/>
    <x v="0"/>
    <n v="4.8528733963620566E-3"/>
    <x v="496"/>
    <x v="1"/>
    <x v="0"/>
    <n v="57"/>
    <n v="135.33195673051915"/>
    <x v="288"/>
    <n v="1885.4529102923359"/>
    <x v="25"/>
    <x v="2"/>
    <x v="4"/>
  </r>
  <r>
    <x v="1546"/>
    <s v="Product498"/>
    <n v="11"/>
    <x v="2"/>
    <x v="0"/>
    <n v="2.2648668652241091E-2"/>
    <x v="497"/>
    <x v="2"/>
    <x v="1"/>
    <n v="156"/>
    <n v="99.748162169391577"/>
    <x v="889"/>
    <n v="1072.3789900532172"/>
    <x v="26"/>
    <x v="2"/>
    <x v="4"/>
  </r>
  <r>
    <x v="1547"/>
    <s v="Product499"/>
    <n v="1"/>
    <x v="2"/>
    <x v="0"/>
    <n v="8.996295280107551E-2"/>
    <x v="498"/>
    <x v="3"/>
    <x v="0"/>
    <n v="174"/>
    <n v="268.96198056255412"/>
    <x v="400"/>
    <n v="244.76536659992129"/>
    <x v="27"/>
    <x v="2"/>
    <x v="4"/>
  </r>
  <r>
    <x v="1548"/>
    <s v="Product500"/>
    <n v="3"/>
    <x v="1"/>
    <x v="0"/>
    <n v="9.4953922608930805E-2"/>
    <x v="499"/>
    <x v="4"/>
    <x v="1"/>
    <n v="8"/>
    <n v="161.43317053988284"/>
    <x v="741"/>
    <n v="438.31337327377344"/>
    <x v="28"/>
    <x v="2"/>
    <x v="4"/>
  </r>
  <r>
    <x v="1549"/>
    <s v="Product501"/>
    <n v="14"/>
    <x v="1"/>
    <x v="0"/>
    <n v="6.1184520085052575E-2"/>
    <x v="500"/>
    <x v="0"/>
    <x v="2"/>
    <n v="161"/>
    <n v="119.52256841742121"/>
    <x v="800"/>
    <n v="1570.934924012558"/>
    <x v="29"/>
    <x v="2"/>
    <x v="4"/>
  </r>
  <r>
    <x v="1550"/>
    <s v="Product502"/>
    <n v="14"/>
    <x v="1"/>
    <x v="1"/>
    <n v="3.5746017050634842E-2"/>
    <x v="501"/>
    <x v="1"/>
    <x v="0"/>
    <n v="218"/>
    <n v="294.75888159572077"/>
    <x v="890"/>
    <n v="3979.1139582372375"/>
    <x v="30"/>
    <x v="2"/>
    <x v="4"/>
  </r>
  <r>
    <x v="1551"/>
    <s v="Product503"/>
    <n v="15"/>
    <x v="1"/>
    <x v="1"/>
    <n v="1.3006294185418066E-2"/>
    <x v="502"/>
    <x v="2"/>
    <x v="3"/>
    <n v="9"/>
    <n v="91.49051878244147"/>
    <x v="416"/>
    <n v="1354.5084926997076"/>
    <x v="0"/>
    <x v="3"/>
    <x v="4"/>
  </r>
  <r>
    <x v="1552"/>
    <s v="Product504"/>
    <n v="2"/>
    <x v="0"/>
    <x v="0"/>
    <n v="9.8118943402728975E-2"/>
    <x v="503"/>
    <x v="3"/>
    <x v="3"/>
    <n v="66"/>
    <n v="284.36105071278024"/>
    <x v="44"/>
    <n v="512.91968974390477"/>
    <x v="1"/>
    <x v="3"/>
    <x v="4"/>
  </r>
  <r>
    <x v="1553"/>
    <s v="Product505"/>
    <n v="6"/>
    <x v="1"/>
    <x v="0"/>
    <n v="6.2596909495999123E-2"/>
    <x v="504"/>
    <x v="0"/>
    <x v="2"/>
    <n v="191"/>
    <n v="113.7313273067294"/>
    <x v="891"/>
    <n v="639.67258622670124"/>
    <x v="2"/>
    <x v="3"/>
    <x v="4"/>
  </r>
  <r>
    <x v="1554"/>
    <s v="Product506"/>
    <n v="10"/>
    <x v="2"/>
    <x v="0"/>
    <n v="8.8512920300643894E-2"/>
    <x v="505"/>
    <x v="1"/>
    <x v="3"/>
    <n v="139"/>
    <n v="218.32413351188438"/>
    <x v="892"/>
    <n v="1989.9962688263984"/>
    <x v="3"/>
    <x v="3"/>
    <x v="4"/>
  </r>
  <r>
    <x v="1555"/>
    <s v="Product507"/>
    <n v="3"/>
    <x v="0"/>
    <x v="0"/>
    <n v="4.43244763322308E-2"/>
    <x v="506"/>
    <x v="2"/>
    <x v="0"/>
    <n v="244"/>
    <n v="109.48275485393052"/>
    <x v="807"/>
    <n v="313.88996723286016"/>
    <x v="4"/>
    <x v="3"/>
    <x v="4"/>
  </r>
  <r>
    <x v="1556"/>
    <s v="Product508"/>
    <n v="11"/>
    <x v="0"/>
    <x v="1"/>
    <n v="4.3275920831137883E-2"/>
    <x v="507"/>
    <x v="3"/>
    <x v="0"/>
    <n v="75"/>
    <n v="138.86390701821341"/>
    <x v="344"/>
    <n v="1461.3988792896978"/>
    <x v="5"/>
    <x v="3"/>
    <x v="4"/>
  </r>
  <r>
    <x v="1557"/>
    <s v="Product509"/>
    <n v="3"/>
    <x v="0"/>
    <x v="0"/>
    <n v="8.4132356866267924E-2"/>
    <x v="508"/>
    <x v="4"/>
    <x v="1"/>
    <n v="14"/>
    <n v="256.38322704660948"/>
    <x v="103"/>
    <n v="704.43930568259611"/>
    <x v="6"/>
    <x v="3"/>
    <x v="4"/>
  </r>
  <r>
    <x v="1558"/>
    <s v="Product510"/>
    <n v="11"/>
    <x v="1"/>
    <x v="0"/>
    <n v="7.0464980274707684E-2"/>
    <x v="509"/>
    <x v="0"/>
    <x v="0"/>
    <n v="113"/>
    <n v="189.93911321222657"/>
    <x v="893"/>
    <n v="1942.105630809647"/>
    <x v="7"/>
    <x v="3"/>
    <x v="4"/>
  </r>
  <r>
    <x v="1559"/>
    <s v="Product511"/>
    <n v="8"/>
    <x v="1"/>
    <x v="0"/>
    <n v="4.2816136917778191E-2"/>
    <x v="510"/>
    <x v="1"/>
    <x v="1"/>
    <n v="120"/>
    <n v="77.609106580692014"/>
    <x v="894"/>
    <n v="594.28947557813331"/>
    <x v="8"/>
    <x v="3"/>
    <x v="4"/>
  </r>
  <r>
    <x v="1560"/>
    <s v="Product512"/>
    <n v="7"/>
    <x v="1"/>
    <x v="0"/>
    <n v="9.6317752874747836E-2"/>
    <x v="511"/>
    <x v="2"/>
    <x v="2"/>
    <n v="167"/>
    <n v="24.742297364977549"/>
    <x v="895"/>
    <n v="156.51422417276879"/>
    <x v="9"/>
    <x v="3"/>
    <x v="4"/>
  </r>
  <r>
    <x v="1561"/>
    <s v="Product513"/>
    <n v="6"/>
    <x v="0"/>
    <x v="0"/>
    <n v="3.2826444851934602E-2"/>
    <x v="512"/>
    <x v="3"/>
    <x v="0"/>
    <n v="163"/>
    <n v="123.31134888262523"/>
    <x v="812"/>
    <n v="715.58085413347237"/>
    <x v="10"/>
    <x v="3"/>
    <x v="4"/>
  </r>
  <r>
    <x v="1562"/>
    <s v="Product514"/>
    <n v="7"/>
    <x v="2"/>
    <x v="1"/>
    <n v="9.3164890231606817E-2"/>
    <x v="513"/>
    <x v="4"/>
    <x v="3"/>
    <n v="56"/>
    <n v="122.40587722237426"/>
    <x v="834"/>
    <n v="777.01362975073755"/>
    <x v="11"/>
    <x v="3"/>
    <x v="4"/>
  </r>
  <r>
    <x v="1563"/>
    <s v="Product515"/>
    <n v="1"/>
    <x v="2"/>
    <x v="1"/>
    <n v="2.1514385938785366E-2"/>
    <x v="514"/>
    <x v="0"/>
    <x v="3"/>
    <n v="34"/>
    <n v="227.58495666771267"/>
    <x v="896"/>
    <n v="222.68860607610176"/>
    <x v="12"/>
    <x v="3"/>
    <x v="4"/>
  </r>
  <r>
    <x v="1564"/>
    <s v="Product516"/>
    <n v="15"/>
    <x v="1"/>
    <x v="0"/>
    <n v="9.5377637178703331E-2"/>
    <x v="515"/>
    <x v="1"/>
    <x v="2"/>
    <n v="20"/>
    <n v="313.378906540934"/>
    <x v="47"/>
    <n v="4252.3435034012109"/>
    <x v="13"/>
    <x v="3"/>
    <x v="4"/>
  </r>
  <r>
    <x v="1565"/>
    <s v="Product517"/>
    <n v="4"/>
    <x v="1"/>
    <x v="0"/>
    <n v="3.5356486117152808E-2"/>
    <x v="516"/>
    <x v="2"/>
    <x v="3"/>
    <n v="220"/>
    <n v="72.915747140875908"/>
    <x v="897"/>
    <n v="281.35081015747079"/>
    <x v="14"/>
    <x v="3"/>
    <x v="4"/>
  </r>
  <r>
    <x v="1566"/>
    <s v="Product518"/>
    <n v="9"/>
    <x v="1"/>
    <x v="0"/>
    <n v="7.2187112527013528E-2"/>
    <x v="517"/>
    <x v="3"/>
    <x v="0"/>
    <n v="128"/>
    <n v="26.145138231302024"/>
    <x v="93"/>
    <n v="218.32016576188232"/>
    <x v="15"/>
    <x v="3"/>
    <x v="4"/>
  </r>
  <r>
    <x v="1567"/>
    <s v="Product519"/>
    <n v="9"/>
    <x v="1"/>
    <x v="0"/>
    <n v="6.9255255026346538E-2"/>
    <x v="518"/>
    <x v="4"/>
    <x v="0"/>
    <n v="95"/>
    <n v="285.33877081944848"/>
    <x v="702"/>
    <n v="2390.1980532969901"/>
    <x v="16"/>
    <x v="3"/>
    <x v="4"/>
  </r>
  <r>
    <x v="1568"/>
    <s v="Product520"/>
    <n v="8"/>
    <x v="0"/>
    <x v="1"/>
    <n v="9.4445758104906616E-2"/>
    <x v="519"/>
    <x v="0"/>
    <x v="1"/>
    <n v="175"/>
    <n v="119.75618353333203"/>
    <x v="94"/>
    <n v="867.56575993420927"/>
    <x v="17"/>
    <x v="3"/>
    <x v="4"/>
  </r>
  <r>
    <x v="1569"/>
    <s v="Product521"/>
    <n v="12"/>
    <x v="1"/>
    <x v="0"/>
    <n v="3.7283851799794411E-2"/>
    <x v="520"/>
    <x v="1"/>
    <x v="0"/>
    <n v="250"/>
    <n v="158.38303569871994"/>
    <x v="844"/>
    <n v="1829.7348728175277"/>
    <x v="18"/>
    <x v="3"/>
    <x v="4"/>
  </r>
  <r>
    <x v="1570"/>
    <s v="Product522"/>
    <n v="3"/>
    <x v="2"/>
    <x v="0"/>
    <n v="4.5969973160750577E-2"/>
    <x v="521"/>
    <x v="2"/>
    <x v="1"/>
    <n v="27"/>
    <n v="124.38750349603892"/>
    <x v="898"/>
    <n v="356.00823989637973"/>
    <x v="19"/>
    <x v="3"/>
    <x v="4"/>
  </r>
  <r>
    <x v="1571"/>
    <s v="Product523"/>
    <n v="9"/>
    <x v="0"/>
    <x v="0"/>
    <n v="6.7414701494683205E-2"/>
    <x v="522"/>
    <x v="3"/>
    <x v="2"/>
    <n v="247"/>
    <n v="27.268573642373713"/>
    <x v="751"/>
    <n v="228.87243801078574"/>
    <x v="20"/>
    <x v="3"/>
    <x v="4"/>
  </r>
  <r>
    <x v="1572"/>
    <s v="Product524"/>
    <n v="9"/>
    <x v="0"/>
    <x v="0"/>
    <n v="9.3854638595246564E-2"/>
    <x v="523"/>
    <x v="4"/>
    <x v="0"/>
    <n v="106"/>
    <n v="234.85070123384523"/>
    <x v="442"/>
    <n v="1915.2798619113221"/>
    <x v="21"/>
    <x v="3"/>
    <x v="4"/>
  </r>
  <r>
    <x v="1573"/>
    <s v="Product525"/>
    <n v="2"/>
    <x v="0"/>
    <x v="0"/>
    <n v="3.3881881532597156E-2"/>
    <x v="524"/>
    <x v="0"/>
    <x v="3"/>
    <n v="212"/>
    <n v="222.09157138079988"/>
    <x v="418"/>
    <n v="429.13338213977454"/>
    <x v="22"/>
    <x v="3"/>
    <x v="4"/>
  </r>
  <r>
    <x v="1574"/>
    <s v="Product526"/>
    <n v="6"/>
    <x v="1"/>
    <x v="1"/>
    <n v="9.9983594130295395E-2"/>
    <x v="525"/>
    <x v="1"/>
    <x v="3"/>
    <n v="134"/>
    <n v="110.81657632726677"/>
    <x v="276"/>
    <n v="598.42042042111461"/>
    <x v="23"/>
    <x v="3"/>
    <x v="4"/>
  </r>
  <r>
    <x v="1575"/>
    <s v="Product527"/>
    <n v="7"/>
    <x v="1"/>
    <x v="1"/>
    <n v="3.1976904730942855E-2"/>
    <x v="526"/>
    <x v="2"/>
    <x v="2"/>
    <n v="110"/>
    <n v="53.132878322627192"/>
    <x v="30"/>
    <n v="360.03697334096631"/>
    <x v="24"/>
    <x v="3"/>
    <x v="4"/>
  </r>
  <r>
    <x v="1576"/>
    <s v="Product528"/>
    <n v="10"/>
    <x v="1"/>
    <x v="0"/>
    <n v="2.822241267241531E-2"/>
    <x v="527"/>
    <x v="3"/>
    <x v="3"/>
    <n v="170"/>
    <n v="227.02380253805364"/>
    <x v="899"/>
    <n v="2206.1664309636376"/>
    <x v="25"/>
    <x v="3"/>
    <x v="4"/>
  </r>
  <r>
    <x v="1577"/>
    <s v="Product529"/>
    <n v="4"/>
    <x v="0"/>
    <x v="0"/>
    <n v="4.4356434711267857E-2"/>
    <x v="528"/>
    <x v="0"/>
    <x v="0"/>
    <n v="127"/>
    <n v="136.19595669677676"/>
    <x v="164"/>
    <n v="520.61915854247013"/>
    <x v="26"/>
    <x v="3"/>
    <x v="4"/>
  </r>
  <r>
    <x v="1578"/>
    <s v="Product530"/>
    <n v="5"/>
    <x v="2"/>
    <x v="0"/>
    <n v="2.1999584814838859E-2"/>
    <x v="529"/>
    <x v="1"/>
    <x v="0"/>
    <n v="10"/>
    <n v="72.242090339225271"/>
    <x v="435"/>
    <n v="353.26397172803115"/>
    <x v="27"/>
    <x v="3"/>
    <x v="4"/>
  </r>
  <r>
    <x v="1579"/>
    <s v="Product531"/>
    <n v="1"/>
    <x v="2"/>
    <x v="0"/>
    <n v="3.1944968172567888E-2"/>
    <x v="530"/>
    <x v="2"/>
    <x v="1"/>
    <n v="164"/>
    <n v="88.936420400554042"/>
    <x v="900"/>
    <n v="86.095349281476231"/>
    <x v="28"/>
    <x v="3"/>
    <x v="4"/>
  </r>
  <r>
    <x v="1580"/>
    <s v="Product532"/>
    <n v="8"/>
    <x v="1"/>
    <x v="1"/>
    <n v="2.4330541970959942E-2"/>
    <x v="531"/>
    <x v="3"/>
    <x v="0"/>
    <n v="110"/>
    <n v="70.641018544159635"/>
    <x v="897"/>
    <n v="551.37827422079681"/>
    <x v="29"/>
    <x v="3"/>
    <x v="4"/>
  </r>
  <r>
    <x v="1581"/>
    <s v="Product533"/>
    <n v="7"/>
    <x v="1"/>
    <x v="0"/>
    <n v="1.5026182505939302E-2"/>
    <x v="532"/>
    <x v="4"/>
    <x v="1"/>
    <n v="48"/>
    <n v="36.697307483596049"/>
    <x v="210"/>
    <n v="253.02120930709674"/>
    <x v="0"/>
    <x v="4"/>
    <x v="4"/>
  </r>
  <r>
    <x v="1582"/>
    <s v="Product534"/>
    <n v="15"/>
    <x v="1"/>
    <x v="0"/>
    <n v="1.3861238372529805E-2"/>
    <x v="533"/>
    <x v="0"/>
    <x v="2"/>
    <n v="137"/>
    <n v="236.45595838693976"/>
    <x v="842"/>
    <n v="3497.6757897470011"/>
    <x v="1"/>
    <x v="4"/>
    <x v="4"/>
  </r>
  <r>
    <x v="1583"/>
    <s v="Product535"/>
    <n v="6"/>
    <x v="1"/>
    <x v="0"/>
    <n v="7.2252034336059257E-2"/>
    <x v="534"/>
    <x v="1"/>
    <x v="0"/>
    <n v="164"/>
    <n v="160.32019119552447"/>
    <x v="423"/>
    <n v="892.42038741901115"/>
    <x v="2"/>
    <x v="4"/>
    <x v="4"/>
  </r>
  <r>
    <x v="1584"/>
    <s v="Product536"/>
    <n v="9"/>
    <x v="0"/>
    <x v="0"/>
    <n v="4.0762548992048946E-2"/>
    <x v="535"/>
    <x v="2"/>
    <x v="3"/>
    <n v="18"/>
    <n v="264.02350378354043"/>
    <x v="386"/>
    <n v="2279.3510949796032"/>
    <x v="3"/>
    <x v="4"/>
    <x v="4"/>
  </r>
  <r>
    <x v="1585"/>
    <s v="Product537"/>
    <n v="9"/>
    <x v="1"/>
    <x v="0"/>
    <n v="3.1368376985967207E-2"/>
    <x v="536"/>
    <x v="3"/>
    <x v="3"/>
    <n v="52"/>
    <n v="187.04656859260788"/>
    <x v="140"/>
    <n v="1630.6129918355705"/>
    <x v="4"/>
    <x v="4"/>
    <x v="4"/>
  </r>
  <r>
    <x v="1586"/>
    <s v="Product538"/>
    <n v="14"/>
    <x v="2"/>
    <x v="1"/>
    <n v="4.275767968377267E-2"/>
    <x v="537"/>
    <x v="4"/>
    <x v="2"/>
    <n v="227"/>
    <n v="160.67685471845795"/>
    <x v="901"/>
    <n v="2153.2935932453406"/>
    <x v="5"/>
    <x v="4"/>
    <x v="4"/>
  </r>
  <r>
    <x v="1587"/>
    <s v="Product539"/>
    <n v="13"/>
    <x v="0"/>
    <x v="1"/>
    <n v="1.3767951644918165E-2"/>
    <x v="538"/>
    <x v="0"/>
    <x v="3"/>
    <n v="54"/>
    <n v="212.94511712366071"/>
    <x v="778"/>
    <n v="2730.172887625049"/>
    <x v="6"/>
    <x v="4"/>
    <x v="4"/>
  </r>
  <r>
    <x v="1588"/>
    <s v="Product540"/>
    <n v="13"/>
    <x v="0"/>
    <x v="0"/>
    <n v="9.4832961684749403E-2"/>
    <x v="539"/>
    <x v="1"/>
    <x v="0"/>
    <n v="110"/>
    <n v="285.46159815805129"/>
    <x v="445"/>
    <n v="3359.0755816469991"/>
    <x v="7"/>
    <x v="4"/>
    <x v="4"/>
  </r>
  <r>
    <x v="1589"/>
    <s v="Product541"/>
    <n v="14"/>
    <x v="0"/>
    <x v="0"/>
    <n v="1.7047731419313816E-2"/>
    <x v="540"/>
    <x v="2"/>
    <x v="0"/>
    <n v="242"/>
    <n v="306.91553781841213"/>
    <x v="902"/>
    <n v="4223.5665382577736"/>
    <x v="8"/>
    <x v="4"/>
    <x v="4"/>
  </r>
  <r>
    <x v="1590"/>
    <s v="Product542"/>
    <n v="3"/>
    <x v="1"/>
    <x v="0"/>
    <n v="4.2887266846513498E-2"/>
    <x v="541"/>
    <x v="3"/>
    <x v="1"/>
    <n v="220"/>
    <n v="229.13044383639851"/>
    <x v="726"/>
    <n v="657.9109960467805"/>
    <x v="9"/>
    <x v="4"/>
    <x v="4"/>
  </r>
  <r>
    <x v="1591"/>
    <s v="Product543"/>
    <n v="11"/>
    <x v="1"/>
    <x v="0"/>
    <n v="1.5594750057340357E-2"/>
    <x v="542"/>
    <x v="4"/>
    <x v="0"/>
    <n v="248"/>
    <n v="214.00277782216222"/>
    <x v="433"/>
    <n v="2317.32003789494"/>
    <x v="10"/>
    <x v="4"/>
    <x v="4"/>
  </r>
  <r>
    <x v="1592"/>
    <s v="Product544"/>
    <n v="7"/>
    <x v="1"/>
    <x v="1"/>
    <n v="9.9128232115216264E-2"/>
    <x v="543"/>
    <x v="0"/>
    <x v="1"/>
    <n v="43"/>
    <n v="134.9756437319588"/>
    <x v="903"/>
    <n v="851.17022753137508"/>
    <x v="11"/>
    <x v="4"/>
    <x v="4"/>
  </r>
  <r>
    <x v="1593"/>
    <s v="Product545"/>
    <n v="14"/>
    <x v="0"/>
    <x v="0"/>
    <n v="7.4722079020466001E-2"/>
    <x v="544"/>
    <x v="1"/>
    <x v="2"/>
    <n v="25"/>
    <n v="296.79099746309049"/>
    <x v="169"/>
    <n v="3844.5981993732671"/>
    <x v="12"/>
    <x v="4"/>
    <x v="4"/>
  </r>
  <r>
    <x v="1594"/>
    <s v="Product546"/>
    <n v="2"/>
    <x v="2"/>
    <x v="0"/>
    <n v="6.4577685913722371E-2"/>
    <x v="545"/>
    <x v="2"/>
    <x v="0"/>
    <n v="147"/>
    <n v="257.4702801057685"/>
    <x v="656"/>
    <n v="481.68689044996012"/>
    <x v="13"/>
    <x v="4"/>
    <x v="4"/>
  </r>
  <r>
    <x v="1595"/>
    <s v="Product547"/>
    <n v="11"/>
    <x v="2"/>
    <x v="0"/>
    <n v="6.5425626758919414E-2"/>
    <x v="546"/>
    <x v="3"/>
    <x v="3"/>
    <n v="83"/>
    <n v="247.50193321425135"/>
    <x v="904"/>
    <n v="2544.3986052063124"/>
    <x v="14"/>
    <x v="4"/>
    <x v="4"/>
  </r>
  <r>
    <x v="1596"/>
    <s v="Product548"/>
    <n v="4"/>
    <x v="1"/>
    <x v="0"/>
    <n v="5.0217129825245892E-2"/>
    <x v="547"/>
    <x v="4"/>
    <x v="3"/>
    <n v="81"/>
    <n v="176.44513654686921"/>
    <x v="84"/>
    <n v="670.33827287144743"/>
    <x v="15"/>
    <x v="4"/>
    <x v="4"/>
  </r>
  <r>
    <x v="1597"/>
    <s v="Product549"/>
    <n v="13"/>
    <x v="1"/>
    <x v="0"/>
    <n v="3.4820197835472758E-2"/>
    <x v="548"/>
    <x v="0"/>
    <x v="2"/>
    <n v="244"/>
    <n v="58.354313537435445"/>
    <x v="580"/>
    <n v="732.19126234161365"/>
    <x v="16"/>
    <x v="4"/>
    <x v="4"/>
  </r>
  <r>
    <x v="1598"/>
    <s v="Product550"/>
    <n v="12"/>
    <x v="1"/>
    <x v="1"/>
    <n v="7.0804560346437909E-2"/>
    <x v="549"/>
    <x v="1"/>
    <x v="3"/>
    <n v="189"/>
    <n v="156.34092138810229"/>
    <x v="905"/>
    <n v="1743.2552542207284"/>
    <x v="17"/>
    <x v="4"/>
    <x v="4"/>
  </r>
  <r>
    <x v="1599"/>
    <s v="Product551"/>
    <n v="9"/>
    <x v="1"/>
    <x v="1"/>
    <n v="5.206200824863319E-2"/>
    <x v="550"/>
    <x v="2"/>
    <x v="0"/>
    <n v="246"/>
    <n v="79.068524195263251"/>
    <x v="906"/>
    <n v="674.56852232761992"/>
    <x v="18"/>
    <x v="4"/>
    <x v="4"/>
  </r>
  <r>
    <x v="1600"/>
    <s v="Product552"/>
    <n v="8"/>
    <x v="0"/>
    <x v="0"/>
    <n v="3.3542106462297626E-2"/>
    <x v="551"/>
    <x v="3"/>
    <x v="0"/>
    <n v="233"/>
    <n v="110.2681661174762"/>
    <x v="907"/>
    <n v="852.55631640129195"/>
    <x v="19"/>
    <x v="4"/>
    <x v="4"/>
  </r>
  <r>
    <x v="1601"/>
    <s v="Product553"/>
    <n v="8"/>
    <x v="1"/>
    <x v="0"/>
    <n v="6.980673153723084E-2"/>
    <x v="552"/>
    <x v="0"/>
    <x v="1"/>
    <n v="159"/>
    <n v="92.343117881062852"/>
    <x v="673"/>
    <n v="687.17557313462908"/>
    <x v="20"/>
    <x v="4"/>
    <x v="4"/>
  </r>
  <r>
    <x v="1602"/>
    <s v="Product554"/>
    <n v="10"/>
    <x v="2"/>
    <x v="0"/>
    <n v="3.6036494791358134E-2"/>
    <x v="553"/>
    <x v="1"/>
    <x v="0"/>
    <n v="135"/>
    <n v="316.46142838143641"/>
    <x v="601"/>
    <n v="3050.57267765903"/>
    <x v="21"/>
    <x v="4"/>
    <x v="4"/>
  </r>
  <r>
    <x v="1603"/>
    <s v="Product555"/>
    <n v="6"/>
    <x v="0"/>
    <x v="0"/>
    <n v="1.3359676001975618E-2"/>
    <x v="554"/>
    <x v="2"/>
    <x v="1"/>
    <n v="10"/>
    <n v="201.02595181117033"/>
    <x v="124"/>
    <n v="1190.0418613619061"/>
    <x v="22"/>
    <x v="4"/>
    <x v="4"/>
  </r>
  <r>
    <x v="1604"/>
    <s v="Product556"/>
    <n v="13"/>
    <x v="0"/>
    <x v="1"/>
    <n v="9.0609496390812172E-3"/>
    <x v="555"/>
    <x v="3"/>
    <x v="2"/>
    <n v="54"/>
    <n v="144.13729815434993"/>
    <x v="778"/>
    <n v="1856.8066056105818"/>
    <x v="23"/>
    <x v="4"/>
    <x v="4"/>
  </r>
  <r>
    <x v="1605"/>
    <s v="Product557"/>
    <n v="15"/>
    <x v="0"/>
    <x v="0"/>
    <n v="4.421850753366529E-2"/>
    <x v="556"/>
    <x v="4"/>
    <x v="0"/>
    <n v="215"/>
    <n v="161.84056881166865"/>
    <x v="908"/>
    <n v="2320.2633060062581"/>
    <x v="24"/>
    <x v="4"/>
    <x v="4"/>
  </r>
  <r>
    <x v="1606"/>
    <s v="Product558"/>
    <n v="13"/>
    <x v="1"/>
    <x v="0"/>
    <n v="5.9889661925470364E-2"/>
    <x v="557"/>
    <x v="0"/>
    <x v="3"/>
    <n v="143"/>
    <n v="103.33177840029738"/>
    <x v="398"/>
    <n v="1262.8625506346973"/>
    <x v="25"/>
    <x v="4"/>
    <x v="4"/>
  </r>
  <r>
    <x v="1607"/>
    <s v="Product559"/>
    <n v="1"/>
    <x v="1"/>
    <x v="0"/>
    <n v="9.7462649661694656E-2"/>
    <x v="558"/>
    <x v="1"/>
    <x v="3"/>
    <n v="108"/>
    <n v="284.40003469589732"/>
    <x v="428"/>
    <n v="256.6816537505573"/>
    <x v="26"/>
    <x v="4"/>
    <x v="4"/>
  </r>
  <r>
    <x v="1608"/>
    <s v="Product560"/>
    <n v="1"/>
    <x v="1"/>
    <x v="0"/>
    <n v="4.7108097404461605E-2"/>
    <x v="559"/>
    <x v="2"/>
    <x v="2"/>
    <n v="214"/>
    <n v="110.59446485501947"/>
    <x v="657"/>
    <n v="105.3845700322349"/>
    <x v="27"/>
    <x v="4"/>
    <x v="4"/>
  </r>
  <r>
    <x v="1609"/>
    <s v="Product561"/>
    <n v="10"/>
    <x v="0"/>
    <x v="0"/>
    <n v="2.3209971039033363E-2"/>
    <x v="560"/>
    <x v="3"/>
    <x v="3"/>
    <n v="165"/>
    <n v="54.904487202901407"/>
    <x v="293"/>
    <n v="536.30155645009086"/>
    <x v="28"/>
    <x v="4"/>
    <x v="4"/>
  </r>
  <r>
    <x v="1610"/>
    <s v="Product562"/>
    <n v="11"/>
    <x v="2"/>
    <x v="1"/>
    <n v="1.9061450933344951E-2"/>
    <x v="561"/>
    <x v="4"/>
    <x v="0"/>
    <n v="35"/>
    <n v="253.08551786400244"/>
    <x v="373"/>
    <n v="2730.8747475162731"/>
    <x v="29"/>
    <x v="4"/>
    <x v="4"/>
  </r>
  <r>
    <x v="1611"/>
    <s v="Product563"/>
    <n v="4"/>
    <x v="2"/>
    <x v="1"/>
    <n v="1.6600434023953704E-2"/>
    <x v="562"/>
    <x v="0"/>
    <x v="0"/>
    <n v="76"/>
    <n v="120.28894375834017"/>
    <x v="167"/>
    <n v="473.16838033467502"/>
    <x v="30"/>
    <x v="4"/>
    <x v="4"/>
  </r>
  <r>
    <x v="1612"/>
    <s v="Product564"/>
    <n v="6"/>
    <x v="1"/>
    <x v="0"/>
    <n v="5.0597827501900235E-3"/>
    <x v="563"/>
    <x v="1"/>
    <x v="1"/>
    <n v="247"/>
    <n v="236.29065830339567"/>
    <x v="909"/>
    <n v="1410.5704734388864"/>
    <x v="0"/>
    <x v="5"/>
    <x v="4"/>
  </r>
  <r>
    <x v="1613"/>
    <s v="Product565"/>
    <n v="13"/>
    <x v="1"/>
    <x v="0"/>
    <n v="5.8495580447745735E-2"/>
    <x v="564"/>
    <x v="2"/>
    <x v="0"/>
    <n v="37"/>
    <n v="35.211466537531415"/>
    <x v="910"/>
    <n v="430.97276773202782"/>
    <x v="1"/>
    <x v="5"/>
    <x v="4"/>
  </r>
  <r>
    <x v="1614"/>
    <s v="Product566"/>
    <n v="7"/>
    <x v="1"/>
    <x v="0"/>
    <n v="4.7021696035951244E-2"/>
    <x v="565"/>
    <x v="3"/>
    <x v="1"/>
    <n v="188"/>
    <n v="113.63792087443605"/>
    <x v="911"/>
    <n v="758.06131170644574"/>
    <x v="2"/>
    <x v="5"/>
    <x v="4"/>
  </r>
  <r>
    <x v="1615"/>
    <s v="Product567"/>
    <n v="2"/>
    <x v="1"/>
    <x v="0"/>
    <n v="6.2410423358199289E-2"/>
    <x v="566"/>
    <x v="4"/>
    <x v="2"/>
    <n v="176"/>
    <n v="244.36494656971075"/>
    <x v="393"/>
    <n v="458.22805360078274"/>
    <x v="3"/>
    <x v="5"/>
    <x v="4"/>
  </r>
  <r>
    <x v="1616"/>
    <s v="Product568"/>
    <n v="5"/>
    <x v="0"/>
    <x v="1"/>
    <n v="6.5481107335792751E-2"/>
    <x v="567"/>
    <x v="0"/>
    <x v="0"/>
    <n v="208"/>
    <n v="52.631046297904106"/>
    <x v="481"/>
    <n v="245.92353553037987"/>
    <x v="4"/>
    <x v="5"/>
    <x v="4"/>
  </r>
  <r>
    <x v="1617"/>
    <s v="Product569"/>
    <n v="3"/>
    <x v="1"/>
    <x v="0"/>
    <n v="9.4852749514505605E-2"/>
    <x v="568"/>
    <x v="1"/>
    <x v="3"/>
    <n v="21"/>
    <n v="133.16814465058349"/>
    <x v="482"/>
    <n v="361.6103399481907"/>
    <x v="5"/>
    <x v="5"/>
    <x v="4"/>
  </r>
  <r>
    <x v="1618"/>
    <s v="Product570"/>
    <n v="15"/>
    <x v="2"/>
    <x v="0"/>
    <n v="9.1756080100873855E-2"/>
    <x v="569"/>
    <x v="2"/>
    <x v="3"/>
    <n v="113"/>
    <n v="100.25777638177894"/>
    <x v="912"/>
    <n v="1365.8777373203538"/>
    <x v="6"/>
    <x v="5"/>
    <x v="4"/>
  </r>
  <r>
    <x v="1619"/>
    <s v="Product571"/>
    <n v="8"/>
    <x v="0"/>
    <x v="0"/>
    <n v="2.9261302015679426E-2"/>
    <x v="570"/>
    <x v="3"/>
    <x v="2"/>
    <n v="52"/>
    <n v="260.09407830878251"/>
    <x v="518"/>
    <n v="2019.8670954471957"/>
    <x v="7"/>
    <x v="5"/>
    <x v="4"/>
  </r>
  <r>
    <x v="1620"/>
    <s v="Product572"/>
    <n v="4"/>
    <x v="0"/>
    <x v="0"/>
    <n v="4.1075248832186322E-2"/>
    <x v="571"/>
    <x v="4"/>
    <x v="3"/>
    <n v="226"/>
    <n v="47.30466253672553"/>
    <x v="122"/>
    <n v="181.44644700842773"/>
    <x v="8"/>
    <x v="5"/>
    <x v="4"/>
  </r>
  <r>
    <x v="1621"/>
    <s v="Product573"/>
    <n v="11"/>
    <x v="0"/>
    <x v="0"/>
    <n v="8.1674101268788352E-2"/>
    <x v="572"/>
    <x v="0"/>
    <x v="0"/>
    <n v="106"/>
    <n v="258.35355782428985"/>
    <x v="913"/>
    <n v="2609.780394973367"/>
    <x v="9"/>
    <x v="5"/>
    <x v="4"/>
  </r>
  <r>
    <x v="1622"/>
    <s v="Product574"/>
    <n v="6"/>
    <x v="1"/>
    <x v="1"/>
    <n v="9.4289054759077284E-2"/>
    <x v="573"/>
    <x v="1"/>
    <x v="0"/>
    <n v="34"/>
    <n v="101.4586641925966"/>
    <x v="291"/>
    <n v="551.3533358925481"/>
    <x v="10"/>
    <x v="5"/>
    <x v="4"/>
  </r>
  <r>
    <x v="1623"/>
    <s v="Product575"/>
    <n v="9"/>
    <x v="1"/>
    <x v="1"/>
    <n v="1.1865737641998265E-2"/>
    <x v="574"/>
    <x v="2"/>
    <x v="1"/>
    <n v="72"/>
    <n v="43.632874295286825"/>
    <x v="35"/>
    <n v="388.03624250699391"/>
    <x v="11"/>
    <x v="5"/>
    <x v="4"/>
  </r>
  <r>
    <x v="1624"/>
    <s v="Product576"/>
    <n v="14"/>
    <x v="1"/>
    <x v="0"/>
    <n v="1.725597984566396E-2"/>
    <x v="575"/>
    <x v="3"/>
    <x v="0"/>
    <n v="219"/>
    <n v="143.34269710447285"/>
    <x v="914"/>
    <n v="1972.1684977710095"/>
    <x v="12"/>
    <x v="5"/>
    <x v="4"/>
  </r>
  <r>
    <x v="1625"/>
    <s v="Product577"/>
    <n v="10"/>
    <x v="0"/>
    <x v="0"/>
    <n v="1.0467893938285967E-2"/>
    <x v="576"/>
    <x v="0"/>
    <x v="1"/>
    <n v="160"/>
    <n v="276.89691497241893"/>
    <x v="841"/>
    <n v="2739.9838743464907"/>
    <x v="13"/>
    <x v="5"/>
    <x v="4"/>
  </r>
  <r>
    <x v="1626"/>
    <s v="Product578"/>
    <n v="11"/>
    <x v="2"/>
    <x v="0"/>
    <n v="3.9033144140886405E-2"/>
    <x v="577"/>
    <x v="1"/>
    <x v="2"/>
    <n v="109"/>
    <n v="86.106302327946679"/>
    <x v="915"/>
    <n v="910.19832879515309"/>
    <x v="14"/>
    <x v="5"/>
    <x v="4"/>
  </r>
  <r>
    <x v="1627"/>
    <s v="Product579"/>
    <n v="5"/>
    <x v="2"/>
    <x v="0"/>
    <n v="7.6943210926968209E-2"/>
    <x v="578"/>
    <x v="2"/>
    <x v="0"/>
    <n v="74"/>
    <n v="100.75349801816242"/>
    <x v="139"/>
    <n v="465.00600184260537"/>
    <x v="15"/>
    <x v="5"/>
    <x v="4"/>
  </r>
  <r>
    <x v="1628"/>
    <s v="Product580"/>
    <n v="8"/>
    <x v="1"/>
    <x v="1"/>
    <n v="2.68692668364949E-2"/>
    <x v="579"/>
    <x v="3"/>
    <x v="3"/>
    <n v="203"/>
    <n v="137.86830964915555"/>
    <x v="916"/>
    <n v="1073.3111139911671"/>
    <x v="16"/>
    <x v="5"/>
    <x v="4"/>
  </r>
  <r>
    <x v="1629"/>
    <s v="Product581"/>
    <n v="12"/>
    <x v="1"/>
    <x v="0"/>
    <n v="3.4055253009671237E-2"/>
    <x v="580"/>
    <x v="4"/>
    <x v="3"/>
    <n v="29"/>
    <n v="251.23764208135887"/>
    <x v="77"/>
    <n v="2912.1801673766995"/>
    <x v="17"/>
    <x v="5"/>
    <x v="4"/>
  </r>
  <r>
    <x v="1630"/>
    <s v="Product582"/>
    <n v="10"/>
    <x v="1"/>
    <x v="0"/>
    <n v="2.6208977243385556E-2"/>
    <x v="581"/>
    <x v="0"/>
    <x v="2"/>
    <n v="175"/>
    <n v="315.72721046000169"/>
    <x v="917"/>
    <n v="3074.5232318593789"/>
    <x v="18"/>
    <x v="5"/>
    <x v="4"/>
  </r>
  <r>
    <x v="1631"/>
    <s v="Product583"/>
    <n v="6"/>
    <x v="1"/>
    <x v="0"/>
    <n v="7.8039920408821559E-2"/>
    <x v="582"/>
    <x v="1"/>
    <x v="3"/>
    <n v="250"/>
    <n v="58.015013287548612"/>
    <x v="918"/>
    <n v="320.92515760842957"/>
    <x v="19"/>
    <x v="5"/>
    <x v="4"/>
  </r>
  <r>
    <x v="1632"/>
    <s v="Product584"/>
    <n v="12"/>
    <x v="0"/>
    <x v="0"/>
    <n v="8.8113185295428637E-2"/>
    <x v="583"/>
    <x v="2"/>
    <x v="0"/>
    <n v="79"/>
    <n v="123.69571039603173"/>
    <x v="78"/>
    <n v="1353.5578481478781"/>
    <x v="20"/>
    <x v="5"/>
    <x v="4"/>
  </r>
  <r>
    <x v="1633"/>
    <s v="Product585"/>
    <n v="13"/>
    <x v="1"/>
    <x v="0"/>
    <n v="6.5511505582957263E-2"/>
    <x v="584"/>
    <x v="3"/>
    <x v="0"/>
    <n v="82"/>
    <n v="83.0301221235068"/>
    <x v="919"/>
    <n v="1008.6790195879679"/>
    <x v="21"/>
    <x v="5"/>
    <x v="4"/>
  </r>
  <r>
    <x v="1634"/>
    <s v="Product586"/>
    <n v="6"/>
    <x v="2"/>
    <x v="1"/>
    <n v="7.3203158246137837E-2"/>
    <x v="585"/>
    <x v="4"/>
    <x v="1"/>
    <n v="214"/>
    <n v="203.35807834051852"/>
    <x v="920"/>
    <n v="1130.8297485067621"/>
    <x v="22"/>
    <x v="5"/>
    <x v="4"/>
  </r>
  <r>
    <x v="1635"/>
    <s v="Product587"/>
    <n v="10"/>
    <x v="0"/>
    <x v="1"/>
    <n v="3.2708144969916218E-2"/>
    <x v="586"/>
    <x v="0"/>
    <x v="0"/>
    <n v="250"/>
    <n v="52.450590387225219"/>
    <x v="719"/>
    <n v="507.35028873082166"/>
    <x v="23"/>
    <x v="5"/>
    <x v="4"/>
  </r>
  <r>
    <x v="1636"/>
    <s v="Product588"/>
    <n v="6"/>
    <x v="0"/>
    <x v="0"/>
    <n v="8.2009739153023758E-2"/>
    <x v="587"/>
    <x v="1"/>
    <x v="1"/>
    <n v="109"/>
    <n v="177.22174787813717"/>
    <x v="921"/>
    <n v="976.12703137444907"/>
    <x v="24"/>
    <x v="5"/>
    <x v="4"/>
  </r>
  <r>
    <x v="1637"/>
    <s v="Product589"/>
    <n v="5"/>
    <x v="0"/>
    <x v="0"/>
    <n v="7.9745142303382199E-2"/>
    <x v="588"/>
    <x v="2"/>
    <x v="2"/>
    <n v="203"/>
    <n v="312.11894380348224"/>
    <x v="461"/>
    <n v="1436.144871071461"/>
    <x v="25"/>
    <x v="5"/>
    <x v="4"/>
  </r>
  <r>
    <x v="1638"/>
    <s v="Product590"/>
    <n v="2"/>
    <x v="1"/>
    <x v="0"/>
    <n v="7.8431748615998831E-2"/>
    <x v="589"/>
    <x v="3"/>
    <x v="0"/>
    <n v="42"/>
    <n v="225.08439392269705"/>
    <x v="148"/>
    <n v="414.86126264233519"/>
    <x v="26"/>
    <x v="5"/>
    <x v="4"/>
  </r>
  <r>
    <x v="1639"/>
    <s v="Product591"/>
    <n v="9"/>
    <x v="1"/>
    <x v="0"/>
    <n v="6.3891477063292471E-2"/>
    <x v="590"/>
    <x v="4"/>
    <x v="3"/>
    <n v="67"/>
    <n v="241.95017775161301"/>
    <x v="922"/>
    <n v="2038.4246116740267"/>
    <x v="27"/>
    <x v="5"/>
    <x v="4"/>
  </r>
  <r>
    <x v="1640"/>
    <s v="Product592"/>
    <n v="14"/>
    <x v="1"/>
    <x v="1"/>
    <n v="8.560980211196112E-2"/>
    <x v="591"/>
    <x v="0"/>
    <x v="3"/>
    <n v="74"/>
    <n v="169.38013076133478"/>
    <x v="470"/>
    <n v="2168.3134379922235"/>
    <x v="28"/>
    <x v="5"/>
    <x v="4"/>
  </r>
  <r>
    <x v="1641"/>
    <s v="Product593"/>
    <n v="3"/>
    <x v="0"/>
    <x v="0"/>
    <n v="2.8099555133479361E-2"/>
    <x v="592"/>
    <x v="1"/>
    <x v="2"/>
    <n v="97"/>
    <n v="305.42739972846272"/>
    <x v="923"/>
    <n v="890.53507701155263"/>
    <x v="29"/>
    <x v="5"/>
    <x v="4"/>
  </r>
  <r>
    <x v="1642"/>
    <s v="Product594"/>
    <n v="6"/>
    <x v="2"/>
    <x v="0"/>
    <n v="3.7647360762834481E-2"/>
    <x v="593"/>
    <x v="2"/>
    <x v="3"/>
    <n v="38"/>
    <n v="118.64183454090137"/>
    <x v="924"/>
    <n v="685.05169556625322"/>
    <x v="0"/>
    <x v="6"/>
    <x v="4"/>
  </r>
  <r>
    <x v="1643"/>
    <s v="Product595"/>
    <n v="13"/>
    <x v="2"/>
    <x v="0"/>
    <n v="1.6198604504118332E-2"/>
    <x v="594"/>
    <x v="3"/>
    <x v="0"/>
    <n v="246"/>
    <n v="146.48281085309057"/>
    <x v="925"/>
    <n v="1873.4299185345872"/>
    <x v="1"/>
    <x v="6"/>
    <x v="4"/>
  </r>
  <r>
    <x v="1644"/>
    <s v="Product596"/>
    <n v="10"/>
    <x v="1"/>
    <x v="0"/>
    <n v="6.848934903272319E-2"/>
    <x v="595"/>
    <x v="4"/>
    <x v="0"/>
    <n v="186"/>
    <n v="123.06161137447633"/>
    <x v="370"/>
    <n v="1146.3320172052047"/>
    <x v="2"/>
    <x v="6"/>
    <x v="4"/>
  </r>
  <r>
    <x v="1645"/>
    <s v="Product597"/>
    <n v="10"/>
    <x v="1"/>
    <x v="0"/>
    <n v="9.0255671914297911E-2"/>
    <x v="596"/>
    <x v="0"/>
    <x v="1"/>
    <n v="232"/>
    <n v="126.26063378510496"/>
    <x v="332"/>
    <n v="1148.6489544650519"/>
    <x v="3"/>
    <x v="6"/>
    <x v="4"/>
  </r>
  <r>
    <x v="1646"/>
    <s v="Product598"/>
    <n v="6"/>
    <x v="1"/>
    <x v="1"/>
    <n v="6.4626475530588423E-2"/>
    <x v="597"/>
    <x v="1"/>
    <x v="0"/>
    <n v="229"/>
    <n v="101.99912318492733"/>
    <x v="926"/>
    <n v="572.44367607765093"/>
    <x v="4"/>
    <x v="6"/>
    <x v="4"/>
  </r>
  <r>
    <x v="1647"/>
    <s v="Product599"/>
    <n v="6"/>
    <x v="1"/>
    <x v="1"/>
    <n v="9.4815374326412752E-3"/>
    <x v="598"/>
    <x v="2"/>
    <x v="1"/>
    <n v="187"/>
    <n v="218.46157397702208"/>
    <x v="159"/>
    <n v="1298.3413343145912"/>
    <x v="5"/>
    <x v="6"/>
    <x v="4"/>
  </r>
  <r>
    <x v="1648"/>
    <s v="Product600"/>
    <n v="7"/>
    <x v="0"/>
    <x v="0"/>
    <n v="4.0475135128826126E-2"/>
    <x v="599"/>
    <x v="3"/>
    <x v="2"/>
    <n v="185"/>
    <n v="118.07746493641349"/>
    <x v="927"/>
    <n v="793.08784511210047"/>
    <x v="6"/>
    <x v="6"/>
    <x v="4"/>
  </r>
  <r>
    <x v="1649"/>
    <s v="Product601"/>
    <n v="6"/>
    <x v="1"/>
    <x v="0"/>
    <n v="7.6822711720862594E-2"/>
    <x v="600"/>
    <x v="0"/>
    <x v="0"/>
    <n v="99"/>
    <n v="301.06152720713794"/>
    <x v="282"/>
    <n v="1667.5989857535681"/>
    <x v="7"/>
    <x v="6"/>
    <x v="4"/>
  </r>
  <r>
    <x v="1650"/>
    <s v="Product602"/>
    <n v="1"/>
    <x v="2"/>
    <x v="0"/>
    <n v="7.6704397953045858E-2"/>
    <x v="601"/>
    <x v="1"/>
    <x v="3"/>
    <n v="7"/>
    <n v="278.4569004374647"/>
    <x v="928"/>
    <n v="257.09803153353772"/>
    <x v="8"/>
    <x v="6"/>
    <x v="4"/>
  </r>
  <r>
    <x v="1651"/>
    <s v="Product603"/>
    <n v="4"/>
    <x v="0"/>
    <x v="0"/>
    <n v="6.792511821287843E-2"/>
    <x v="602"/>
    <x v="2"/>
    <x v="3"/>
    <n v="230"/>
    <n v="107.45914356651843"/>
    <x v="166"/>
    <n v="400.63987414683203"/>
    <x v="9"/>
    <x v="6"/>
    <x v="4"/>
  </r>
  <r>
    <x v="1652"/>
    <s v="Product604"/>
    <n v="15"/>
    <x v="0"/>
    <x v="1"/>
    <n v="9.9897398417238048E-2"/>
    <x v="603"/>
    <x v="3"/>
    <x v="2"/>
    <n v="160"/>
    <n v="175.20849828762115"/>
    <x v="929"/>
    <n v="2365.5843769214503"/>
    <x v="10"/>
    <x v="6"/>
    <x v="4"/>
  </r>
  <r>
    <x v="1653"/>
    <s v="Product605"/>
    <n v="14"/>
    <x v="0"/>
    <x v="0"/>
    <n v="1.22304611618961E-2"/>
    <x v="604"/>
    <x v="4"/>
    <x v="3"/>
    <n v="218"/>
    <n v="118.81813108477654"/>
    <x v="890"/>
    <n v="1643.1090276610116"/>
    <x v="11"/>
    <x v="6"/>
    <x v="4"/>
  </r>
  <r>
    <x v="1654"/>
    <s v="Product606"/>
    <n v="5"/>
    <x v="1"/>
    <x v="0"/>
    <n v="5.6480140494395203E-2"/>
    <x v="605"/>
    <x v="0"/>
    <x v="0"/>
    <n v="130"/>
    <n v="276.14413304443076"/>
    <x v="930"/>
    <n v="1302.7373680668918"/>
    <x v="12"/>
    <x v="6"/>
    <x v="4"/>
  </r>
  <r>
    <x v="1655"/>
    <s v="Product607"/>
    <n v="3"/>
    <x v="1"/>
    <x v="0"/>
    <n v="7.6782046692018165E-3"/>
    <x v="606"/>
    <x v="1"/>
    <x v="0"/>
    <n v="21"/>
    <n v="61.175300530070537"/>
    <x v="482"/>
    <n v="182.11675215570219"/>
    <x v="13"/>
    <x v="6"/>
    <x v="4"/>
  </r>
  <r>
    <x v="1656"/>
    <s v="Product608"/>
    <n v="3"/>
    <x v="1"/>
    <x v="0"/>
    <n v="5.5084485511190197E-2"/>
    <x v="607"/>
    <x v="2"/>
    <x v="1"/>
    <n v="218"/>
    <n v="67.310111613489198"/>
    <x v="921"/>
    <n v="190.80710623667807"/>
    <x v="14"/>
    <x v="6"/>
    <x v="4"/>
  </r>
  <r>
    <x v="1657"/>
    <s v="Product609"/>
    <n v="12"/>
    <x v="0"/>
    <x v="0"/>
    <n v="7.9284131351709405E-2"/>
    <x v="608"/>
    <x v="3"/>
    <x v="0"/>
    <n v="151"/>
    <n v="295.40815045569394"/>
    <x v="931"/>
    <n v="3263.8436622311901"/>
    <x v="15"/>
    <x v="6"/>
    <x v="4"/>
  </r>
  <r>
    <x v="1658"/>
    <s v="Product610"/>
    <n v="4"/>
    <x v="2"/>
    <x v="1"/>
    <n v="1.7835432005899434E-3"/>
    <x v="609"/>
    <x v="4"/>
    <x v="1"/>
    <n v="117"/>
    <n v="269.88757504803846"/>
    <x v="140"/>
    <n v="1077.6248755945512"/>
    <x v="16"/>
    <x v="6"/>
    <x v="4"/>
  </r>
  <r>
    <x v="1659"/>
    <s v="Product611"/>
    <n v="14"/>
    <x v="2"/>
    <x v="1"/>
    <n v="5.4383431518046969E-2"/>
    <x v="610"/>
    <x v="0"/>
    <x v="2"/>
    <n v="125"/>
    <n v="271.17182549954089"/>
    <x v="917"/>
    <n v="3589.9439953700798"/>
    <x v="17"/>
    <x v="6"/>
    <x v="4"/>
  </r>
  <r>
    <x v="1660"/>
    <s v="Product612"/>
    <n v="12"/>
    <x v="1"/>
    <x v="0"/>
    <n v="1.6530835781241805E-2"/>
    <x v="611"/>
    <x v="1"/>
    <x v="0"/>
    <n v="242"/>
    <n v="171.34065604386518"/>
    <x v="932"/>
    <n v="2022.0990215538454"/>
    <x v="18"/>
    <x v="6"/>
    <x v="4"/>
  </r>
  <r>
    <x v="1661"/>
    <s v="Product613"/>
    <n v="9"/>
    <x v="1"/>
    <x v="0"/>
    <n v="1.6353511290042068E-2"/>
    <x v="612"/>
    <x v="2"/>
    <x v="3"/>
    <n v="136"/>
    <n v="316.43513661721494"/>
    <x v="933"/>
    <n v="2801.342799341814"/>
    <x v="19"/>
    <x v="6"/>
    <x v="4"/>
  </r>
  <r>
    <x v="1662"/>
    <s v="Product614"/>
    <n v="2"/>
    <x v="1"/>
    <x v="0"/>
    <n v="4.9258882515012509E-2"/>
    <x v="613"/>
    <x v="3"/>
    <x v="3"/>
    <n v="71"/>
    <n v="264.69229632906456"/>
    <x v="934"/>
    <n v="503.30769920312457"/>
    <x v="20"/>
    <x v="6"/>
    <x v="4"/>
  </r>
  <r>
    <x v="1663"/>
    <s v="Product615"/>
    <n v="5"/>
    <x v="1"/>
    <x v="0"/>
    <n v="5.7133031287504056E-2"/>
    <x v="614"/>
    <x v="4"/>
    <x v="2"/>
    <n v="47"/>
    <n v="220.0490000368064"/>
    <x v="99"/>
    <n v="1037.3846681645978"/>
    <x v="21"/>
    <x v="6"/>
    <x v="4"/>
  </r>
  <r>
    <x v="1664"/>
    <s v="Product616"/>
    <n v="3"/>
    <x v="0"/>
    <x v="1"/>
    <n v="6.2227187611259352E-2"/>
    <x v="615"/>
    <x v="0"/>
    <x v="3"/>
    <n v="171"/>
    <n v="133.19362144445188"/>
    <x v="488"/>
    <n v="374.71607092261473"/>
    <x v="22"/>
    <x v="6"/>
    <x v="4"/>
  </r>
  <r>
    <x v="1665"/>
    <s v="Product617"/>
    <n v="5"/>
    <x v="1"/>
    <x v="0"/>
    <n v="9.9059913169697575E-2"/>
    <x v="616"/>
    <x v="1"/>
    <x v="0"/>
    <n v="6"/>
    <n v="133.92915817187674"/>
    <x v="935"/>
    <n v="603.31073696239969"/>
    <x v="23"/>
    <x v="6"/>
    <x v="4"/>
  </r>
  <r>
    <x v="1666"/>
    <s v="Product618"/>
    <n v="7"/>
    <x v="2"/>
    <x v="0"/>
    <n v="9.3731171375993724E-2"/>
    <x v="617"/>
    <x v="2"/>
    <x v="0"/>
    <n v="29"/>
    <n v="130.53597789624371"/>
    <x v="936"/>
    <n v="828.10481446922574"/>
    <x v="24"/>
    <x v="6"/>
    <x v="4"/>
  </r>
  <r>
    <x v="1667"/>
    <s v="Product619"/>
    <n v="10"/>
    <x v="0"/>
    <x v="0"/>
    <n v="8.6397713826764297E-2"/>
    <x v="618"/>
    <x v="3"/>
    <x v="1"/>
    <n v="167"/>
    <n v="213.35050365503685"/>
    <x v="526"/>
    <n v="1949.1750789545295"/>
    <x v="25"/>
    <x v="6"/>
    <x v="4"/>
  </r>
  <r>
    <x v="1668"/>
    <s v="Product620"/>
    <n v="6"/>
    <x v="0"/>
    <x v="0"/>
    <n v="4.2494192525780052E-2"/>
    <x v="619"/>
    <x v="4"/>
    <x v="0"/>
    <n v="162"/>
    <n v="58.243859069485694"/>
    <x v="149"/>
    <n v="334.6129998524554"/>
    <x v="26"/>
    <x v="6"/>
    <x v="4"/>
  </r>
  <r>
    <x v="1669"/>
    <s v="Product621"/>
    <n v="10"/>
    <x v="0"/>
    <x v="0"/>
    <n v="7.6344828569437292E-2"/>
    <x v="620"/>
    <x v="0"/>
    <x v="1"/>
    <n v="186"/>
    <n v="151.50022880161279"/>
    <x v="370"/>
    <n v="1399.3396980552316"/>
    <x v="27"/>
    <x v="6"/>
    <x v="4"/>
  </r>
  <r>
    <x v="1670"/>
    <s v="Product622"/>
    <n v="14"/>
    <x v="1"/>
    <x v="1"/>
    <n v="7.7314310266208726E-3"/>
    <x v="621"/>
    <x v="1"/>
    <x v="2"/>
    <n v="41"/>
    <n v="87.360664843613321"/>
    <x v="937"/>
    <n v="1213.5933864450926"/>
    <x v="28"/>
    <x v="6"/>
    <x v="4"/>
  </r>
  <r>
    <x v="1671"/>
    <s v="Product623"/>
    <n v="5"/>
    <x v="1"/>
    <x v="1"/>
    <n v="1.0583738089989881E-2"/>
    <x v="622"/>
    <x v="2"/>
    <x v="0"/>
    <n v="116"/>
    <n v="267.2868146292243"/>
    <x v="888"/>
    <n v="1322.2896049414046"/>
    <x v="29"/>
    <x v="6"/>
    <x v="4"/>
  </r>
  <r>
    <x v="1672"/>
    <s v="Product624"/>
    <n v="4"/>
    <x v="1"/>
    <x v="0"/>
    <n v="4.5693669213184629E-2"/>
    <x v="623"/>
    <x v="3"/>
    <x v="3"/>
    <n v="7"/>
    <n v="126.94973587015176"/>
    <x v="733"/>
    <n v="484.59574653039954"/>
    <x v="30"/>
    <x v="6"/>
    <x v="4"/>
  </r>
  <r>
    <x v="1673"/>
    <s v="Product625"/>
    <n v="13"/>
    <x v="0"/>
    <x v="0"/>
    <n v="6.1773028726736295E-3"/>
    <x v="624"/>
    <x v="0"/>
    <x v="3"/>
    <n v="67"/>
    <n v="170.27074695182381"/>
    <x v="289"/>
    <n v="2199.8461287080986"/>
    <x v="0"/>
    <x v="7"/>
    <x v="4"/>
  </r>
  <r>
    <x v="1674"/>
    <s v="Product626"/>
    <n v="1"/>
    <x v="2"/>
    <x v="0"/>
    <n v="4.2485310731041562E-3"/>
    <x v="625"/>
    <x v="1"/>
    <x v="2"/>
    <n v="169"/>
    <n v="228.00503697565037"/>
    <x v="938"/>
    <n v="227.03635049123505"/>
    <x v="1"/>
    <x v="7"/>
    <x v="4"/>
  </r>
  <r>
    <x v="1675"/>
    <s v="Product627"/>
    <n v="13"/>
    <x v="2"/>
    <x v="0"/>
    <n v="8.7651088480249925E-2"/>
    <x v="626"/>
    <x v="2"/>
    <x v="3"/>
    <n v="208"/>
    <n v="69.715109856388551"/>
    <x v="857"/>
    <n v="826.85855972142667"/>
    <x v="2"/>
    <x v="7"/>
    <x v="4"/>
  </r>
  <r>
    <x v="1676"/>
    <s v="Product628"/>
    <n v="7"/>
    <x v="1"/>
    <x v="1"/>
    <n v="5.3499223129450241E-2"/>
    <x v="627"/>
    <x v="3"/>
    <x v="0"/>
    <n v="11"/>
    <n v="30.501333433011691"/>
    <x v="784"/>
    <n v="202.08675052953268"/>
    <x v="3"/>
    <x v="7"/>
    <x v="4"/>
  </r>
  <r>
    <x v="1677"/>
    <s v="Product629"/>
    <n v="13"/>
    <x v="1"/>
    <x v="0"/>
    <n v="4.5029626808460871E-2"/>
    <x v="628"/>
    <x v="4"/>
    <x v="0"/>
    <n v="104"/>
    <n v="116.24384591740514"/>
    <x v="100"/>
    <n v="1443.122575920534"/>
    <x v="4"/>
    <x v="7"/>
    <x v="4"/>
  </r>
  <r>
    <x v="1678"/>
    <s v="Product630"/>
    <n v="7"/>
    <x v="1"/>
    <x v="0"/>
    <n v="2.0330190316280274E-2"/>
    <x v="629"/>
    <x v="0"/>
    <x v="1"/>
    <n v="71"/>
    <n v="310.92260079456395"/>
    <x v="939"/>
    <n v="2132.2103960274435"/>
    <x v="5"/>
    <x v="7"/>
    <x v="4"/>
  </r>
  <r>
    <x v="1679"/>
    <s v="Product631"/>
    <n v="3"/>
    <x v="1"/>
    <x v="0"/>
    <n v="4.9459987270654662E-2"/>
    <x v="630"/>
    <x v="1"/>
    <x v="0"/>
    <n v="78"/>
    <n v="302.88293403797297"/>
    <x v="336"/>
    <n v="863.70704392786888"/>
    <x v="6"/>
    <x v="7"/>
    <x v="4"/>
  </r>
  <r>
    <x v="1680"/>
    <s v="Product632"/>
    <n v="14"/>
    <x v="0"/>
    <x v="0"/>
    <n v="1.6726045558285831E-3"/>
    <x v="631"/>
    <x v="2"/>
    <x v="1"/>
    <n v="125"/>
    <n v="29.426922305314498"/>
    <x v="917"/>
    <n v="411.28783781403661"/>
    <x v="7"/>
    <x v="7"/>
    <x v="4"/>
  </r>
  <r>
    <x v="1681"/>
    <s v="Product633"/>
    <n v="7"/>
    <x v="1"/>
    <x v="0"/>
    <n v="3.3454101853270045E-2"/>
    <x v="632"/>
    <x v="3"/>
    <x v="2"/>
    <n v="19"/>
    <n v="251.92146821264461"/>
    <x v="808"/>
    <n v="1704.4556322922342"/>
    <x v="8"/>
    <x v="7"/>
    <x v="4"/>
  </r>
  <r>
    <x v="1682"/>
    <s v="Product634"/>
    <n v="11"/>
    <x v="2"/>
    <x v="1"/>
    <n v="8.302329683685955E-2"/>
    <x v="633"/>
    <x v="4"/>
    <x v="0"/>
    <n v="87"/>
    <n v="201.78908147412267"/>
    <x v="74"/>
    <n v="2035.3947533090527"/>
    <x v="9"/>
    <x v="7"/>
    <x v="4"/>
  </r>
  <r>
    <x v="1683"/>
    <s v="Product635"/>
    <n v="1"/>
    <x v="0"/>
    <x v="1"/>
    <n v="5.9076375018211641E-2"/>
    <x v="634"/>
    <x v="0"/>
    <x v="3"/>
    <n v="127"/>
    <n v="295.94641433256726"/>
    <x v="940"/>
    <n v="278.46297297416146"/>
    <x v="10"/>
    <x v="7"/>
    <x v="4"/>
  </r>
  <r>
    <x v="1684"/>
    <s v="Product636"/>
    <n v="7"/>
    <x v="0"/>
    <x v="0"/>
    <n v="7.073480547070897E-2"/>
    <x v="635"/>
    <x v="1"/>
    <x v="3"/>
    <n v="184"/>
    <n v="235.85225825119605"/>
    <x v="941"/>
    <n v="1534.1850625077921"/>
    <x v="11"/>
    <x v="7"/>
    <x v="4"/>
  </r>
  <r>
    <x v="1685"/>
    <s v="Product637"/>
    <n v="1"/>
    <x v="0"/>
    <x v="0"/>
    <n v="4.015161110972687E-2"/>
    <x v="636"/>
    <x v="2"/>
    <x v="2"/>
    <n v="107"/>
    <n v="128.72608584789907"/>
    <x v="942"/>
    <n v="123.55752610925691"/>
    <x v="12"/>
    <x v="7"/>
    <x v="4"/>
  </r>
  <r>
    <x v="1686"/>
    <s v="Product638"/>
    <n v="12"/>
    <x v="1"/>
    <x v="0"/>
    <n v="6.9382176997290212E-3"/>
    <x v="637"/>
    <x v="3"/>
    <x v="3"/>
    <n v="48"/>
    <n v="47.407226257993671"/>
    <x v="37"/>
    <n v="564.93965522010478"/>
    <x v="13"/>
    <x v="7"/>
    <x v="4"/>
  </r>
  <r>
    <x v="1687"/>
    <s v="Product639"/>
    <n v="10"/>
    <x v="1"/>
    <x v="0"/>
    <n v="3.3934511088269385E-2"/>
    <x v="638"/>
    <x v="4"/>
    <x v="0"/>
    <n v="233"/>
    <n v="150.43012219118043"/>
    <x v="943"/>
    <n v="1453.2534954167411"/>
    <x v="14"/>
    <x v="7"/>
    <x v="4"/>
  </r>
  <r>
    <x v="1688"/>
    <s v="Product640"/>
    <n v="12"/>
    <x v="1"/>
    <x v="1"/>
    <n v="1.270348150944265E-2"/>
    <x v="639"/>
    <x v="0"/>
    <x v="0"/>
    <n v="216"/>
    <n v="101.66728353429912"/>
    <x v="642"/>
    <n v="1204.5090609336705"/>
    <x v="15"/>
    <x v="7"/>
    <x v="4"/>
  </r>
  <r>
    <x v="1689"/>
    <s v="Product641"/>
    <n v="5"/>
    <x v="0"/>
    <x v="0"/>
    <n v="4.8120124877448801E-2"/>
    <x v="640"/>
    <x v="1"/>
    <x v="1"/>
    <n v="135"/>
    <n v="207.03000397324845"/>
    <x v="326"/>
    <n v="985.33847164338511"/>
    <x v="16"/>
    <x v="7"/>
    <x v="4"/>
  </r>
  <r>
    <x v="1690"/>
    <s v="Product642"/>
    <n v="13"/>
    <x v="2"/>
    <x v="0"/>
    <n v="8.2798796259139093E-2"/>
    <x v="641"/>
    <x v="2"/>
    <x v="0"/>
    <n v="211"/>
    <n v="29.43761973745719"/>
    <x v="944"/>
    <n v="351.00286335999897"/>
    <x v="17"/>
    <x v="7"/>
    <x v="4"/>
  </r>
  <r>
    <x v="1691"/>
    <s v="Product643"/>
    <n v="15"/>
    <x v="2"/>
    <x v="0"/>
    <n v="2.8128274877301254E-2"/>
    <x v="642"/>
    <x v="3"/>
    <x v="1"/>
    <n v="107"/>
    <n v="299.28879020433664"/>
    <x v="945"/>
    <n v="4363.0546926866118"/>
    <x v="18"/>
    <x v="7"/>
    <x v="4"/>
  </r>
  <r>
    <x v="1692"/>
    <s v="Product644"/>
    <n v="10"/>
    <x v="1"/>
    <x v="0"/>
    <n v="6.2906079684809407E-2"/>
    <x v="643"/>
    <x v="4"/>
    <x v="2"/>
    <n v="76"/>
    <n v="292.76123404717021"/>
    <x v="414"/>
    <n v="2743.4477252957577"/>
    <x v="19"/>
    <x v="7"/>
    <x v="4"/>
  </r>
  <r>
    <x v="1693"/>
    <s v="Product645"/>
    <n v="9"/>
    <x v="1"/>
    <x v="0"/>
    <n v="4.3411536990239891E-2"/>
    <x v="644"/>
    <x v="0"/>
    <x v="0"/>
    <n v="50"/>
    <n v="95.669631028876083"/>
    <x v="92"/>
    <n v="823.64818772361082"/>
    <x v="20"/>
    <x v="7"/>
    <x v="4"/>
  </r>
  <r>
    <x v="1694"/>
    <s v="Product646"/>
    <n v="15"/>
    <x v="1"/>
    <x v="1"/>
    <n v="6.3517282291216365E-2"/>
    <x v="645"/>
    <x v="1"/>
    <x v="3"/>
    <n v="88"/>
    <n v="26.749744172877673"/>
    <x v="412"/>
    <n v="375.7600968154677"/>
    <x v="21"/>
    <x v="7"/>
    <x v="4"/>
  </r>
  <r>
    <x v="1695"/>
    <s v="Product647"/>
    <n v="7"/>
    <x v="1"/>
    <x v="1"/>
    <n v="9.4816774291513167E-2"/>
    <x v="646"/>
    <x v="2"/>
    <x v="3"/>
    <n v="173"/>
    <n v="135.01662260871791"/>
    <x v="946"/>
    <n v="855.50347384057295"/>
    <x v="22"/>
    <x v="7"/>
    <x v="4"/>
  </r>
  <r>
    <x v="1696"/>
    <s v="Product648"/>
    <n v="10"/>
    <x v="0"/>
    <x v="0"/>
    <n v="7.0804919029503297E-2"/>
    <x v="647"/>
    <x v="3"/>
    <x v="2"/>
    <n v="139"/>
    <n v="265.24208301130597"/>
    <x v="892"/>
    <n v="2464.6163880047366"/>
    <x v="23"/>
    <x v="7"/>
    <x v="4"/>
  </r>
  <r>
    <x v="1697"/>
    <s v="Product649"/>
    <n v="11"/>
    <x v="1"/>
    <x v="0"/>
    <n v="9.7656318747484525E-2"/>
    <x v="648"/>
    <x v="0"/>
    <x v="3"/>
    <n v="80"/>
    <n v="215.39288240582621"/>
    <x v="897"/>
    <n v="2137.9424706822974"/>
    <x v="24"/>
    <x v="7"/>
    <x v="4"/>
  </r>
  <r>
    <x v="1698"/>
    <s v="Product650"/>
    <n v="1"/>
    <x v="2"/>
    <x v="0"/>
    <n v="1.5854308638524519E-2"/>
    <x v="649"/>
    <x v="1"/>
    <x v="0"/>
    <n v="25"/>
    <n v="198.0669522878712"/>
    <x v="718"/>
    <n v="194.92673769520738"/>
    <x v="25"/>
    <x v="7"/>
    <x v="4"/>
  </r>
  <r>
    <x v="1699"/>
    <s v="Product651"/>
    <n v="11"/>
    <x v="0"/>
    <x v="0"/>
    <n v="7.0630938890713577E-2"/>
    <x v="650"/>
    <x v="2"/>
    <x v="0"/>
    <n v="192"/>
    <n v="139.66883305413245"/>
    <x v="648"/>
    <n v="1427.8428146592362"/>
    <x v="26"/>
    <x v="7"/>
    <x v="4"/>
  </r>
  <r>
    <x v="1700"/>
    <s v="Product652"/>
    <n v="6"/>
    <x v="0"/>
    <x v="1"/>
    <n v="5.9157742860454457E-2"/>
    <x v="651"/>
    <x v="3"/>
    <x v="1"/>
    <n v="60"/>
    <n v="284.21419164456091"/>
    <x v="947"/>
    <n v="1604.4043294677601"/>
    <x v="27"/>
    <x v="7"/>
    <x v="4"/>
  </r>
  <r>
    <x v="1701"/>
    <s v="Product653"/>
    <n v="11"/>
    <x v="0"/>
    <x v="0"/>
    <n v="8.5844213501784394E-2"/>
    <x v="652"/>
    <x v="4"/>
    <x v="0"/>
    <n v="7"/>
    <n v="150.85546994647419"/>
    <x v="784"/>
    <n v="1516.9594085412473"/>
    <x v="28"/>
    <x v="7"/>
    <x v="4"/>
  </r>
  <r>
    <x v="1702"/>
    <s v="Product654"/>
    <n v="11"/>
    <x v="1"/>
    <x v="0"/>
    <n v="7.3741559827937314E-2"/>
    <x v="653"/>
    <x v="0"/>
    <x v="1"/>
    <n v="117"/>
    <n v="100.51002092415956"/>
    <x v="948"/>
    <n v="1024.0808072316077"/>
    <x v="29"/>
    <x v="7"/>
    <x v="4"/>
  </r>
  <r>
    <x v="1703"/>
    <s v="Product655"/>
    <n v="15"/>
    <x v="1"/>
    <x v="0"/>
    <n v="4.2830265019891012E-2"/>
    <x v="654"/>
    <x v="1"/>
    <x v="2"/>
    <n v="108"/>
    <n v="89.49525135498169"/>
    <x v="39"/>
    <n v="1284.9321903213909"/>
    <x v="30"/>
    <x v="7"/>
    <x v="4"/>
  </r>
  <r>
    <x v="1704"/>
    <s v="Product656"/>
    <n v="14"/>
    <x v="1"/>
    <x v="0"/>
    <n v="4.2426781410681402E-2"/>
    <x v="655"/>
    <x v="2"/>
    <x v="0"/>
    <n v="196"/>
    <n v="291.35095248157745"/>
    <x v="949"/>
    <n v="3905.8581702958686"/>
    <x v="0"/>
    <x v="8"/>
    <x v="4"/>
  </r>
  <r>
    <x v="1705"/>
    <s v="Product657"/>
    <n v="15"/>
    <x v="0"/>
    <x v="0"/>
    <n v="4.6712923818406421E-3"/>
    <x v="656"/>
    <x v="3"/>
    <x v="3"/>
    <n v="228"/>
    <n v="159.45504351889088"/>
    <x v="647"/>
    <n v="2380.6527358328253"/>
    <x v="1"/>
    <x v="8"/>
    <x v="4"/>
  </r>
  <r>
    <x v="1706"/>
    <s v="Product658"/>
    <n v="11"/>
    <x v="2"/>
    <x v="1"/>
    <n v="2.8036321471491488E-2"/>
    <x v="657"/>
    <x v="4"/>
    <x v="3"/>
    <n v="18"/>
    <n v="230.78128949969528"/>
    <x v="15"/>
    <n v="2467.4213418544414"/>
    <x v="2"/>
    <x v="8"/>
    <x v="4"/>
  </r>
  <r>
    <x v="1707"/>
    <s v="Product659"/>
    <n v="9"/>
    <x v="2"/>
    <x v="1"/>
    <n v="5.333502837621408E-2"/>
    <x v="658"/>
    <x v="0"/>
    <x v="2"/>
    <n v="45"/>
    <n v="224.07988248369253"/>
    <x v="161"/>
    <n v="1909.1571803359745"/>
    <x v="3"/>
    <x v="8"/>
    <x v="4"/>
  </r>
  <r>
    <x v="1708"/>
    <s v="Product660"/>
    <n v="3"/>
    <x v="1"/>
    <x v="0"/>
    <n v="9.8927826462068616E-2"/>
    <x v="659"/>
    <x v="1"/>
    <x v="3"/>
    <n v="21"/>
    <n v="246.89346812345977"/>
    <x v="482"/>
    <n v="667.4065018629716"/>
    <x v="4"/>
    <x v="8"/>
    <x v="4"/>
  </r>
  <r>
    <x v="1709"/>
    <s v="Product661"/>
    <n v="9"/>
    <x v="1"/>
    <x v="0"/>
    <n v="1.1040728377977394E-2"/>
    <x v="660"/>
    <x v="2"/>
    <x v="0"/>
    <n v="109"/>
    <n v="128.44768961962342"/>
    <x v="459"/>
    <n v="1143.2658021097895"/>
    <x v="5"/>
    <x v="8"/>
    <x v="4"/>
  </r>
  <r>
    <x v="1710"/>
    <s v="Product662"/>
    <n v="11"/>
    <x v="1"/>
    <x v="0"/>
    <n v="6.0950299963366185E-2"/>
    <x v="661"/>
    <x v="3"/>
    <x v="0"/>
    <n v="149"/>
    <n v="298.91599566059188"/>
    <x v="542"/>
    <n v="3087.666736673536"/>
    <x v="6"/>
    <x v="8"/>
    <x v="4"/>
  </r>
  <r>
    <x v="1711"/>
    <s v="Product663"/>
    <n v="4"/>
    <x v="1"/>
    <x v="0"/>
    <n v="3.9093123054530804E-2"/>
    <x v="662"/>
    <x v="4"/>
    <x v="1"/>
    <n v="112"/>
    <n v="184.90039826705689"/>
    <x v="229"/>
    <n v="710.68825697908426"/>
    <x v="7"/>
    <x v="8"/>
    <x v="4"/>
  </r>
  <r>
    <x v="1712"/>
    <s v="Product664"/>
    <n v="12"/>
    <x v="0"/>
    <x v="1"/>
    <n v="6.4058462000514224E-2"/>
    <x v="663"/>
    <x v="0"/>
    <x v="0"/>
    <n v="147"/>
    <n v="105.71956268879021"/>
    <x v="950"/>
    <n v="1187.3679611949522"/>
    <x v="8"/>
    <x v="8"/>
    <x v="4"/>
  </r>
  <r>
    <x v="1713"/>
    <s v="Product665"/>
    <n v="12"/>
    <x v="1"/>
    <x v="0"/>
    <n v="4.9448264196866598E-2"/>
    <x v="664"/>
    <x v="1"/>
    <x v="1"/>
    <n v="153"/>
    <n v="168.79686101341687"/>
    <x v="951"/>
    <n v="1925.4017908130841"/>
    <x v="9"/>
    <x v="8"/>
    <x v="4"/>
  </r>
  <r>
    <x v="1714"/>
    <s v="Product666"/>
    <n v="10"/>
    <x v="2"/>
    <x v="0"/>
    <n v="7.9601250206245797E-2"/>
    <x v="665"/>
    <x v="2"/>
    <x v="2"/>
    <n v="39"/>
    <n v="214.482492547731"/>
    <x v="685"/>
    <n v="1974.0941799357981"/>
    <x v="10"/>
    <x v="8"/>
    <x v="4"/>
  </r>
  <r>
    <x v="1715"/>
    <s v="Product667"/>
    <n v="12"/>
    <x v="0"/>
    <x v="0"/>
    <n v="3.8514863161319614E-2"/>
    <x v="666"/>
    <x v="3"/>
    <x v="0"/>
    <n v="38"/>
    <n v="174.70972825350017"/>
    <x v="67"/>
    <n v="2015.7696837223832"/>
    <x v="11"/>
    <x v="8"/>
    <x v="4"/>
  </r>
  <r>
    <x v="1716"/>
    <s v="Product668"/>
    <n v="10"/>
    <x v="0"/>
    <x v="0"/>
    <n v="6.6049648160244459E-2"/>
    <x v="667"/>
    <x v="4"/>
    <x v="3"/>
    <n v="16"/>
    <n v="226.80990376605277"/>
    <x v="738"/>
    <n v="2118.2918942304609"/>
    <x v="12"/>
    <x v="8"/>
    <x v="4"/>
  </r>
  <r>
    <x v="1717"/>
    <s v="Product669"/>
    <n v="5"/>
    <x v="0"/>
    <x v="0"/>
    <n v="9.1399784264197342E-2"/>
    <x v="668"/>
    <x v="0"/>
    <x v="3"/>
    <n v="249"/>
    <n v="72.187999438148623"/>
    <x v="204"/>
    <n v="327.95015931518918"/>
    <x v="13"/>
    <x v="8"/>
    <x v="4"/>
  </r>
  <r>
    <x v="1718"/>
    <s v="Product670"/>
    <n v="9"/>
    <x v="1"/>
    <x v="1"/>
    <n v="6.3348549452864666E-2"/>
    <x v="669"/>
    <x v="1"/>
    <x v="2"/>
    <n v="73"/>
    <n v="42.761087071690682"/>
    <x v="529"/>
    <n v="360.47010809404287"/>
    <x v="14"/>
    <x v="8"/>
    <x v="4"/>
  </r>
  <r>
    <x v="1719"/>
    <s v="Product671"/>
    <n v="12"/>
    <x v="1"/>
    <x v="1"/>
    <n v="3.9616027911823948E-2"/>
    <x v="670"/>
    <x v="2"/>
    <x v="3"/>
    <n v="104"/>
    <n v="119.24650309057358"/>
    <x v="697"/>
    <n v="1374.2691635490003"/>
    <x v="15"/>
    <x v="8"/>
    <x v="4"/>
  </r>
  <r>
    <x v="1720"/>
    <s v="Product672"/>
    <n v="12"/>
    <x v="1"/>
    <x v="0"/>
    <n v="9.4784001851165769E-2"/>
    <x v="671"/>
    <x v="3"/>
    <x v="0"/>
    <n v="155"/>
    <n v="305.81068619973246"/>
    <x v="370"/>
    <n v="3321.8967066344489"/>
    <x v="16"/>
    <x v="8"/>
    <x v="4"/>
  </r>
  <r>
    <x v="1721"/>
    <s v="Product673"/>
    <n v="2"/>
    <x v="0"/>
    <x v="0"/>
    <n v="4.0124407556635315E-2"/>
    <x v="672"/>
    <x v="0"/>
    <x v="0"/>
    <n v="86"/>
    <n v="31.847594265015505"/>
    <x v="952"/>
    <n v="61.13945682605533"/>
    <x v="17"/>
    <x v="8"/>
    <x v="4"/>
  </r>
  <r>
    <x v="1722"/>
    <s v="Product674"/>
    <n v="7"/>
    <x v="2"/>
    <x v="0"/>
    <n v="1.0829854099378201E-3"/>
    <x v="673"/>
    <x v="1"/>
    <x v="1"/>
    <n v="188"/>
    <n v="125.58193363370771"/>
    <x v="911"/>
    <n v="878.12151162281441"/>
    <x v="18"/>
    <x v="8"/>
    <x v="4"/>
  </r>
  <r>
    <x v="1723"/>
    <s v="Product675"/>
    <n v="1"/>
    <x v="2"/>
    <x v="0"/>
    <n v="1.2768457512695487E-2"/>
    <x v="674"/>
    <x v="2"/>
    <x v="0"/>
    <n v="22"/>
    <n v="314.02028995774566"/>
    <x v="755"/>
    <n v="310.01073522729587"/>
    <x v="19"/>
    <x v="8"/>
    <x v="4"/>
  </r>
  <r>
    <x v="1724"/>
    <s v="Product676"/>
    <n v="5"/>
    <x v="1"/>
    <x v="1"/>
    <n v="3.1122854670361001E-2"/>
    <x v="675"/>
    <x v="3"/>
    <x v="1"/>
    <n v="219"/>
    <n v="110.01313870182545"/>
    <x v="953"/>
    <n v="532.94607887089137"/>
    <x v="20"/>
    <x v="8"/>
    <x v="4"/>
  </r>
  <r>
    <x v="1725"/>
    <s v="Product677"/>
    <n v="3"/>
    <x v="1"/>
    <x v="0"/>
    <n v="4.966977824992347E-3"/>
    <x v="676"/>
    <x v="4"/>
    <x v="2"/>
    <n v="233"/>
    <n v="235.38123845097917"/>
    <x v="441"/>
    <n v="702.63631517752174"/>
    <x v="21"/>
    <x v="8"/>
    <x v="4"/>
  </r>
  <r>
    <x v="1726"/>
    <s v="Product678"/>
    <n v="14"/>
    <x v="1"/>
    <x v="0"/>
    <n v="1.4858188226663883E-2"/>
    <x v="677"/>
    <x v="0"/>
    <x v="0"/>
    <n v="91"/>
    <n v="245.7171641991813"/>
    <x v="954"/>
    <n v="3388.9275325218291"/>
    <x v="22"/>
    <x v="8"/>
    <x v="4"/>
  </r>
  <r>
    <x v="1727"/>
    <s v="Product679"/>
    <n v="4"/>
    <x v="1"/>
    <x v="0"/>
    <n v="1.1574883179034268E-2"/>
    <x v="678"/>
    <x v="1"/>
    <x v="3"/>
    <n v="69"/>
    <n v="123.26707558648241"/>
    <x v="661"/>
    <n v="487.36109434699074"/>
    <x v="23"/>
    <x v="8"/>
    <x v="4"/>
  </r>
  <r>
    <x v="1728"/>
    <s v="Product680"/>
    <n v="8"/>
    <x v="0"/>
    <x v="0"/>
    <n v="9.4197634398526769E-2"/>
    <x v="679"/>
    <x v="2"/>
    <x v="3"/>
    <n v="167"/>
    <n v="191.5032264180073"/>
    <x v="408"/>
    <n v="1387.7126040779644"/>
    <x v="24"/>
    <x v="8"/>
    <x v="4"/>
  </r>
  <r>
    <x v="1729"/>
    <s v="Product681"/>
    <n v="10"/>
    <x v="1"/>
    <x v="0"/>
    <n v="9.8228110775238603E-2"/>
    <x v="680"/>
    <x v="3"/>
    <x v="2"/>
    <n v="144"/>
    <n v="167.76573474414596"/>
    <x v="791"/>
    <n v="1512.8642356740868"/>
    <x v="25"/>
    <x v="8"/>
    <x v="4"/>
  </r>
  <r>
    <x v="1730"/>
    <s v="Product682"/>
    <n v="5"/>
    <x v="2"/>
    <x v="1"/>
    <n v="3.1642516845166259E-2"/>
    <x v="681"/>
    <x v="4"/>
    <x v="3"/>
    <n v="144"/>
    <n v="250.76232916913503"/>
    <x v="104"/>
    <n v="1214.1378897213378"/>
    <x v="26"/>
    <x v="8"/>
    <x v="4"/>
  </r>
  <r>
    <x v="1731"/>
    <s v="Product683"/>
    <n v="10"/>
    <x v="0"/>
    <x v="1"/>
    <n v="7.474330065581492E-3"/>
    <x v="682"/>
    <x v="0"/>
    <x v="0"/>
    <n v="163"/>
    <n v="271.06540145522052"/>
    <x v="955"/>
    <n v="2690.3936917538485"/>
    <x v="27"/>
    <x v="8"/>
    <x v="4"/>
  </r>
  <r>
    <x v="1732"/>
    <s v="Product684"/>
    <n v="15"/>
    <x v="0"/>
    <x v="0"/>
    <n v="1.358623015478322E-3"/>
    <x v="683"/>
    <x v="1"/>
    <x v="0"/>
    <n v="99"/>
    <n v="268.40110314986896"/>
    <x v="477"/>
    <n v="4020.5467085062469"/>
    <x v="28"/>
    <x v="8"/>
    <x v="4"/>
  </r>
  <r>
    <x v="1733"/>
    <s v="Product685"/>
    <n v="9"/>
    <x v="0"/>
    <x v="0"/>
    <n v="6.9691122526339286E-2"/>
    <x v="684"/>
    <x v="2"/>
    <x v="1"/>
    <n v="55"/>
    <n v="305.33714192811891"/>
    <x v="956"/>
    <n v="2556.5206838234772"/>
    <x v="29"/>
    <x v="8"/>
    <x v="4"/>
  </r>
  <r>
    <x v="1734"/>
    <s v="Product686"/>
    <n v="10"/>
    <x v="1"/>
    <x v="0"/>
    <n v="6.1311932469239175E-2"/>
    <x v="685"/>
    <x v="3"/>
    <x v="0"/>
    <n v="122"/>
    <n v="96.823619940429055"/>
    <x v="201"/>
    <n v="908.8717669321419"/>
    <x v="0"/>
    <x v="9"/>
    <x v="4"/>
  </r>
  <r>
    <x v="1735"/>
    <s v="Product687"/>
    <n v="4"/>
    <x v="1"/>
    <x v="0"/>
    <n v="8.4398728034558376E-2"/>
    <x v="686"/>
    <x v="4"/>
    <x v="1"/>
    <n v="35"/>
    <n v="260.3489748421963"/>
    <x v="684"/>
    <n v="953.50341008165481"/>
    <x v="1"/>
    <x v="9"/>
    <x v="4"/>
  </r>
  <r>
    <x v="1736"/>
    <s v="Product688"/>
    <n v="12"/>
    <x v="1"/>
    <x v="1"/>
    <n v="2.9775400003342445E-2"/>
    <x v="687"/>
    <x v="0"/>
    <x v="2"/>
    <n v="219"/>
    <n v="100.02926112707735"/>
    <x v="592"/>
    <n v="1164.610198379758"/>
    <x v="2"/>
    <x v="9"/>
    <x v="4"/>
  </r>
  <r>
    <x v="1737"/>
    <s v="Product689"/>
    <n v="7"/>
    <x v="0"/>
    <x v="0"/>
    <n v="8.1984319845524262E-2"/>
    <x v="688"/>
    <x v="1"/>
    <x v="0"/>
    <n v="21"/>
    <n v="120.55944398322603"/>
    <x v="620"/>
    <n v="774.72821977114666"/>
    <x v="3"/>
    <x v="9"/>
    <x v="4"/>
  </r>
  <r>
    <x v="1738"/>
    <s v="Product690"/>
    <n v="14"/>
    <x v="2"/>
    <x v="0"/>
    <n v="8.0621033266860043E-2"/>
    <x v="689"/>
    <x v="2"/>
    <x v="3"/>
    <n v="221"/>
    <n v="128.37056978159632"/>
    <x v="325"/>
    <n v="1652.2968252664787"/>
    <x v="4"/>
    <x v="9"/>
    <x v="4"/>
  </r>
  <r>
    <x v="1739"/>
    <s v="Product691"/>
    <n v="14"/>
    <x v="2"/>
    <x v="0"/>
    <n v="7.0723814239472049E-2"/>
    <x v="690"/>
    <x v="3"/>
    <x v="3"/>
    <n v="182"/>
    <n v="149.69026666281474"/>
    <x v="240"/>
    <n v="1947.4504006985549"/>
    <x v="5"/>
    <x v="9"/>
    <x v="4"/>
  </r>
  <r>
    <x v="1740"/>
    <s v="Product692"/>
    <n v="1"/>
    <x v="1"/>
    <x v="0"/>
    <n v="2.8318797383008812E-2"/>
    <x v="691"/>
    <x v="4"/>
    <x v="2"/>
    <n v="42"/>
    <n v="168.38744358002748"/>
    <x v="103"/>
    <n v="163.61891368344186"/>
    <x v="6"/>
    <x v="9"/>
    <x v="4"/>
  </r>
  <r>
    <x v="1741"/>
    <s v="Product693"/>
    <n v="15"/>
    <x v="1"/>
    <x v="0"/>
    <n v="3.711287623711023E-2"/>
    <x v="692"/>
    <x v="0"/>
    <x v="3"/>
    <n v="62"/>
    <n v="220.52538974640598"/>
    <x v="671"/>
    <n v="3185.1158737441069"/>
    <x v="7"/>
    <x v="9"/>
    <x v="4"/>
  </r>
  <r>
    <x v="1742"/>
    <s v="Product694"/>
    <n v="10"/>
    <x v="1"/>
    <x v="1"/>
    <n v="5.7740829449117806E-2"/>
    <x v="693"/>
    <x v="1"/>
    <x v="0"/>
    <n v="95"/>
    <n v="79.578670746537128"/>
    <x v="839"/>
    <n v="749.83732291173817"/>
    <x v="8"/>
    <x v="9"/>
    <x v="4"/>
  </r>
  <r>
    <x v="1743"/>
    <s v="Product695"/>
    <n v="12"/>
    <x v="1"/>
    <x v="1"/>
    <n v="4.9332578060777801E-2"/>
    <x v="694"/>
    <x v="2"/>
    <x v="0"/>
    <n v="199"/>
    <n v="244.12376726798769"/>
    <x v="957"/>
    <n v="2784.9661495529822"/>
    <x v="9"/>
    <x v="9"/>
    <x v="4"/>
  </r>
  <r>
    <x v="1744"/>
    <s v="Product696"/>
    <n v="5"/>
    <x v="0"/>
    <x v="0"/>
    <n v="9.7386260035954228E-2"/>
    <x v="695"/>
    <x v="3"/>
    <x v="1"/>
    <n v="192"/>
    <n v="275.25190576309791"/>
    <x v="894"/>
    <n v="1242.2307604653045"/>
    <x v="10"/>
    <x v="9"/>
    <x v="4"/>
  </r>
  <r>
    <x v="1745"/>
    <s v="Product697"/>
    <n v="6"/>
    <x v="1"/>
    <x v="0"/>
    <n v="6.096885597199149E-2"/>
    <x v="696"/>
    <x v="0"/>
    <x v="0"/>
    <n v="141"/>
    <n v="184.64492765192529"/>
    <x v="617"/>
    <n v="1040.3240259117376"/>
    <x v="11"/>
    <x v="9"/>
    <x v="4"/>
  </r>
  <r>
    <x v="1746"/>
    <s v="Product698"/>
    <n v="4"/>
    <x v="2"/>
    <x v="0"/>
    <n v="4.1182756607798469E-3"/>
    <x v="697"/>
    <x v="1"/>
    <x v="1"/>
    <n v="174"/>
    <n v="90.164252457830344"/>
    <x v="499"/>
    <n v="359.17172484584341"/>
    <x v="12"/>
    <x v="9"/>
    <x v="4"/>
  </r>
  <r>
    <x v="1747"/>
    <s v="Product699"/>
    <n v="9"/>
    <x v="0"/>
    <x v="0"/>
    <n v="2.39890846244472E-2"/>
    <x v="698"/>
    <x v="2"/>
    <x v="2"/>
    <n v="158"/>
    <n v="121.88195220795721"/>
    <x v="385"/>
    <n v="1070.6230416802293"/>
    <x v="13"/>
    <x v="9"/>
    <x v="4"/>
  </r>
  <r>
    <x v="1748"/>
    <s v="Product700"/>
    <n v="14"/>
    <x v="0"/>
    <x v="1"/>
    <n v="5.6965701552237395E-2"/>
    <x v="699"/>
    <x v="3"/>
    <x v="0"/>
    <n v="136"/>
    <n v="89.273785217871264"/>
    <x v="320"/>
    <n v="1178.6353797779607"/>
    <x v="14"/>
    <x v="9"/>
    <x v="4"/>
  </r>
  <r>
    <x v="1749"/>
    <s v="Product701"/>
    <n v="11"/>
    <x v="0"/>
    <x v="0"/>
    <n v="3.6549351921901022E-2"/>
    <x v="700"/>
    <x v="4"/>
    <x v="3"/>
    <n v="152"/>
    <n v="239.48771182798163"/>
    <x v="790"/>
    <n v="2538.0805028415089"/>
    <x v="15"/>
    <x v="9"/>
    <x v="4"/>
  </r>
  <r>
    <x v="1750"/>
    <s v="Product702"/>
    <n v="3"/>
    <x v="1"/>
    <x v="0"/>
    <n v="3.2129117920781734E-2"/>
    <x v="701"/>
    <x v="0"/>
    <x v="3"/>
    <n v="17"/>
    <n v="189.80314371021873"/>
    <x v="137"/>
    <n v="551.11480837265412"/>
    <x v="16"/>
    <x v="9"/>
    <x v="4"/>
  </r>
  <r>
    <x v="1751"/>
    <s v="Product703"/>
    <n v="14"/>
    <x v="1"/>
    <x v="0"/>
    <n v="8.2082680060906535E-2"/>
    <x v="702"/>
    <x v="1"/>
    <x v="2"/>
    <n v="156"/>
    <n v="59.304066107142837"/>
    <x v="958"/>
    <n v="762.10721191583127"/>
    <x v="17"/>
    <x v="9"/>
    <x v="4"/>
  </r>
  <r>
    <x v="1752"/>
    <s v="Product704"/>
    <n v="9"/>
    <x v="1"/>
    <x v="0"/>
    <n v="3.4137268431011225E-2"/>
    <x v="703"/>
    <x v="2"/>
    <x v="3"/>
    <n v="91"/>
    <n v="160.54277575271888"/>
    <x v="701"/>
    <n v="1395.5605552996981"/>
    <x v="18"/>
    <x v="9"/>
    <x v="4"/>
  </r>
  <r>
    <x v="1753"/>
    <s v="Product705"/>
    <n v="10"/>
    <x v="0"/>
    <x v="0"/>
    <n v="8.0967972265210464E-2"/>
    <x v="704"/>
    <x v="3"/>
    <x v="0"/>
    <n v="146"/>
    <n v="75.212925346778377"/>
    <x v="85"/>
    <n v="691.23087293315075"/>
    <x v="19"/>
    <x v="9"/>
    <x v="4"/>
  </r>
  <r>
    <x v="1754"/>
    <s v="Product706"/>
    <n v="3"/>
    <x v="2"/>
    <x v="1"/>
    <n v="9.6048217051065796E-2"/>
    <x v="705"/>
    <x v="4"/>
    <x v="0"/>
    <n v="237"/>
    <n v="42.188238835637051"/>
    <x v="465"/>
    <n v="114.40840114484874"/>
    <x v="20"/>
    <x v="9"/>
    <x v="4"/>
  </r>
  <r>
    <x v="1755"/>
    <s v="Product707"/>
    <n v="5"/>
    <x v="2"/>
    <x v="1"/>
    <n v="3.0260328295075724E-2"/>
    <x v="706"/>
    <x v="0"/>
    <x v="1"/>
    <n v="48"/>
    <n v="39.069903778901619"/>
    <x v="102"/>
    <n v="189.43817832047517"/>
    <x v="21"/>
    <x v="9"/>
    <x v="4"/>
  </r>
  <r>
    <x v="1756"/>
    <s v="Product708"/>
    <n v="6"/>
    <x v="1"/>
    <x v="0"/>
    <n v="3.6823547780560975E-2"/>
    <x v="707"/>
    <x v="1"/>
    <x v="0"/>
    <n v="105"/>
    <n v="315.00242394295719"/>
    <x v="131"/>
    <n v="1820.4175028034072"/>
    <x v="22"/>
    <x v="9"/>
    <x v="4"/>
  </r>
  <r>
    <x v="1757"/>
    <s v="Product709"/>
    <n v="4"/>
    <x v="1"/>
    <x v="0"/>
    <n v="2.3260917903549862E-2"/>
    <x v="708"/>
    <x v="2"/>
    <x v="1"/>
    <n v="162"/>
    <n v="150.68302653722469"/>
    <x v="35"/>
    <n v="588.71200410993549"/>
    <x v="23"/>
    <x v="9"/>
    <x v="4"/>
  </r>
  <r>
    <x v="1758"/>
    <s v="Product710"/>
    <n v="1"/>
    <x v="1"/>
    <x v="0"/>
    <n v="3.5320007670899725E-2"/>
    <x v="709"/>
    <x v="3"/>
    <x v="2"/>
    <n v="173"/>
    <n v="176.67604884449207"/>
    <x v="959"/>
    <n v="170.43584944404037"/>
    <x v="24"/>
    <x v="9"/>
    <x v="4"/>
  </r>
  <r>
    <x v="1759"/>
    <s v="Product711"/>
    <n v="13"/>
    <x v="1"/>
    <x v="0"/>
    <n v="9.474771862778808E-2"/>
    <x v="710"/>
    <x v="4"/>
    <x v="0"/>
    <n v="223"/>
    <n v="179.75173489980398"/>
    <x v="960"/>
    <n v="2115.3686852825876"/>
    <x v="25"/>
    <x v="9"/>
    <x v="4"/>
  </r>
  <r>
    <x v="1760"/>
    <s v="Product712"/>
    <n v="5"/>
    <x v="0"/>
    <x v="1"/>
    <n v="2.178203926540604E-2"/>
    <x v="711"/>
    <x v="0"/>
    <x v="3"/>
    <n v="103"/>
    <n v="287.50041264929143"/>
    <x v="961"/>
    <n v="1406.1903368607207"/>
    <x v="26"/>
    <x v="9"/>
    <x v="4"/>
  </r>
  <r>
    <x v="1761"/>
    <s v="Product713"/>
    <n v="8"/>
    <x v="1"/>
    <x v="0"/>
    <n v="5.6047300565763084E-2"/>
    <x v="712"/>
    <x v="1"/>
    <x v="3"/>
    <n v="149"/>
    <n v="247.99660585488712"/>
    <x v="962"/>
    <n v="1872.7765243779934"/>
    <x v="27"/>
    <x v="9"/>
    <x v="4"/>
  </r>
  <r>
    <x v="1762"/>
    <s v="Product714"/>
    <n v="8"/>
    <x v="2"/>
    <x v="0"/>
    <n v="8.9550374403865096E-2"/>
    <x v="713"/>
    <x v="2"/>
    <x v="2"/>
    <n v="206"/>
    <n v="145.0150816558471"/>
    <x v="963"/>
    <n v="1056.2314143948715"/>
    <x v="28"/>
    <x v="9"/>
    <x v="4"/>
  </r>
  <r>
    <x v="1763"/>
    <s v="Product715"/>
    <n v="4"/>
    <x v="0"/>
    <x v="0"/>
    <n v="5.52895020676211E-2"/>
    <x v="714"/>
    <x v="3"/>
    <x v="3"/>
    <n v="237"/>
    <n v="54.243798066157005"/>
    <x v="78"/>
    <n v="204.97874192329039"/>
    <x v="29"/>
    <x v="9"/>
    <x v="4"/>
  </r>
  <r>
    <x v="1764"/>
    <s v="Product716"/>
    <n v="5"/>
    <x v="0"/>
    <x v="0"/>
    <n v="3.1586259500522108E-2"/>
    <x v="715"/>
    <x v="4"/>
    <x v="0"/>
    <n v="54"/>
    <n v="112.20109946005692"/>
    <x v="56"/>
    <n v="543.28543208133829"/>
    <x v="30"/>
    <x v="9"/>
    <x v="4"/>
  </r>
  <r>
    <x v="1765"/>
    <s v="Product717"/>
    <n v="11"/>
    <x v="0"/>
    <x v="0"/>
    <n v="6.1809397255791876E-2"/>
    <x v="716"/>
    <x v="0"/>
    <x v="0"/>
    <n v="176"/>
    <n v="83.633013546107577"/>
    <x v="431"/>
    <n v="863.10078126950918"/>
    <x v="0"/>
    <x v="10"/>
    <x v="4"/>
  </r>
  <r>
    <x v="1766"/>
    <s v="Product718"/>
    <n v="12"/>
    <x v="1"/>
    <x v="1"/>
    <n v="8.254284464299505E-2"/>
    <x v="717"/>
    <x v="1"/>
    <x v="1"/>
    <n v="192"/>
    <n v="254.58529930117896"/>
    <x v="964"/>
    <n v="2802.853253910856"/>
    <x v="1"/>
    <x v="10"/>
    <x v="4"/>
  </r>
  <r>
    <x v="1767"/>
    <s v="Product719"/>
    <n v="3"/>
    <x v="1"/>
    <x v="1"/>
    <n v="2.570804309132493E-2"/>
    <x v="718"/>
    <x v="2"/>
    <x v="0"/>
    <n v="235"/>
    <n v="117.12448307386188"/>
    <x v="804"/>
    <n v="342.34032544784964"/>
    <x v="2"/>
    <x v="10"/>
    <x v="4"/>
  </r>
  <r>
    <x v="1768"/>
    <s v="Product720"/>
    <n v="12"/>
    <x v="1"/>
    <x v="0"/>
    <n v="9.380797464439844E-2"/>
    <x v="719"/>
    <x v="3"/>
    <x v="1"/>
    <n v="148"/>
    <n v="250.36748125463996"/>
    <x v="965"/>
    <n v="2722.5721790558732"/>
    <x v="3"/>
    <x v="10"/>
    <x v="4"/>
  </r>
  <r>
    <x v="1769"/>
    <s v="Product721"/>
    <n v="9"/>
    <x v="0"/>
    <x v="0"/>
    <n v="4.4083908578291114E-2"/>
    <x v="720"/>
    <x v="0"/>
    <x v="2"/>
    <n v="115"/>
    <n v="122.16678017141911"/>
    <x v="622"/>
    <n v="1051.0307190273427"/>
    <x v="4"/>
    <x v="10"/>
    <x v="4"/>
  </r>
  <r>
    <x v="1770"/>
    <s v="Product722"/>
    <n v="11"/>
    <x v="2"/>
    <x v="0"/>
    <n v="3.015088543436726E-2"/>
    <x v="721"/>
    <x v="1"/>
    <x v="0"/>
    <n v="79"/>
    <n v="292.42311688683992"/>
    <x v="966"/>
    <n v="3119.6693109034663"/>
    <x v="5"/>
    <x v="10"/>
    <x v="4"/>
  </r>
  <r>
    <x v="1771"/>
    <s v="Product723"/>
    <n v="6"/>
    <x v="2"/>
    <x v="0"/>
    <n v="1.0107513408338287E-2"/>
    <x v="722"/>
    <x v="2"/>
    <x v="3"/>
    <n v="153"/>
    <n v="276.54459154413053"/>
    <x v="967"/>
    <n v="1642.4964802625689"/>
    <x v="6"/>
    <x v="10"/>
    <x v="4"/>
  </r>
  <r>
    <x v="1772"/>
    <s v="Product724"/>
    <n v="5"/>
    <x v="1"/>
    <x v="1"/>
    <n v="9.0718698660110828E-2"/>
    <x v="723"/>
    <x v="3"/>
    <x v="3"/>
    <n v="32"/>
    <n v="67.188400402024044"/>
    <x v="738"/>
    <n v="305.46578076248977"/>
    <x v="7"/>
    <x v="10"/>
    <x v="4"/>
  </r>
  <r>
    <x v="1773"/>
    <s v="Product725"/>
    <n v="14"/>
    <x v="1"/>
    <x v="0"/>
    <n v="4.9856004109509494E-2"/>
    <x v="724"/>
    <x v="4"/>
    <x v="2"/>
    <n v="123"/>
    <n v="310.57123799377149"/>
    <x v="549"/>
    <n v="4131.2235590648197"/>
    <x v="8"/>
    <x v="10"/>
    <x v="4"/>
  </r>
  <r>
    <x v="1774"/>
    <s v="Product726"/>
    <n v="11"/>
    <x v="1"/>
    <x v="0"/>
    <n v="6.057184403847319E-2"/>
    <x v="725"/>
    <x v="0"/>
    <x v="3"/>
    <n v="195"/>
    <n v="27.134186996338848"/>
    <x v="447"/>
    <n v="280.39681178834428"/>
    <x v="9"/>
    <x v="10"/>
    <x v="4"/>
  </r>
  <r>
    <x v="1775"/>
    <s v="Product727"/>
    <n v="3"/>
    <x v="1"/>
    <x v="0"/>
    <n v="6.8014157811751338E-2"/>
    <x v="726"/>
    <x v="1"/>
    <x v="0"/>
    <n v="226"/>
    <n v="96.602193493826675"/>
    <x v="968"/>
    <n v="270.09562998172862"/>
    <x v="10"/>
    <x v="10"/>
    <x v="4"/>
  </r>
  <r>
    <x v="1776"/>
    <s v="Product728"/>
    <n v="14"/>
    <x v="0"/>
    <x v="0"/>
    <n v="6.784373874455564E-2"/>
    <x v="727"/>
    <x v="2"/>
    <x v="0"/>
    <n v="243"/>
    <n v="219.0726454571174"/>
    <x v="969"/>
    <n v="2858.9391338570449"/>
    <x v="11"/>
    <x v="10"/>
    <x v="4"/>
  </r>
  <r>
    <x v="1777"/>
    <s v="Product729"/>
    <n v="8"/>
    <x v="1"/>
    <x v="0"/>
    <n v="2.6495779429202407E-2"/>
    <x v="728"/>
    <x v="3"/>
    <x v="1"/>
    <n v="133"/>
    <n v="149.47355503032395"/>
    <x v="715"/>
    <n v="1164.1050934859338"/>
    <x v="12"/>
    <x v="10"/>
    <x v="4"/>
  </r>
  <r>
    <x v="1778"/>
    <s v="Product730"/>
    <n v="14"/>
    <x v="2"/>
    <x v="1"/>
    <n v="5.8059611251177139E-2"/>
    <x v="729"/>
    <x v="4"/>
    <x v="0"/>
    <n v="73"/>
    <n v="206.18096955978623"/>
    <x v="970"/>
    <n v="2718.9425566765599"/>
    <x v="13"/>
    <x v="10"/>
    <x v="4"/>
  </r>
  <r>
    <x v="1779"/>
    <s v="Product731"/>
    <n v="9"/>
    <x v="0"/>
    <x v="1"/>
    <n v="6.3888913730158814E-2"/>
    <x v="730"/>
    <x v="0"/>
    <x v="1"/>
    <n v="75"/>
    <n v="118.70269799973615"/>
    <x v="326"/>
    <n v="1000.0702041092452"/>
    <x v="14"/>
    <x v="10"/>
    <x v="4"/>
  </r>
  <r>
    <x v="1780"/>
    <s v="Product732"/>
    <n v="9"/>
    <x v="0"/>
    <x v="0"/>
    <n v="8.90230391752872E-2"/>
    <x v="731"/>
    <x v="1"/>
    <x v="2"/>
    <n v="82"/>
    <n v="249.58093349382514"/>
    <x v="971"/>
    <n v="2046.2623224659962"/>
    <x v="15"/>
    <x v="10"/>
    <x v="4"/>
  </r>
  <r>
    <x v="1781"/>
    <s v="Product733"/>
    <n v="14"/>
    <x v="0"/>
    <x v="0"/>
    <n v="8.2790929135903246E-2"/>
    <x v="732"/>
    <x v="2"/>
    <x v="0"/>
    <n v="50"/>
    <n v="89.05712011722153"/>
    <x v="699"/>
    <n v="1143.5759775516863"/>
    <x v="16"/>
    <x v="10"/>
    <x v="4"/>
  </r>
  <r>
    <x v="1782"/>
    <s v="Product734"/>
    <n v="3"/>
    <x v="1"/>
    <x v="0"/>
    <n v="5.1864903627156601E-2"/>
    <x v="733"/>
    <x v="3"/>
    <x v="3"/>
    <n v="210"/>
    <n v="191.05837400343577"/>
    <x v="131"/>
    <n v="543.44744954575901"/>
    <x v="17"/>
    <x v="10"/>
    <x v="4"/>
  </r>
  <r>
    <x v="1783"/>
    <s v="Product735"/>
    <n v="1"/>
    <x v="1"/>
    <x v="0"/>
    <n v="6.6424138559026055E-2"/>
    <x v="734"/>
    <x v="4"/>
    <x v="3"/>
    <n v="108"/>
    <n v="89.248278354683464"/>
    <x v="428"/>
    <n v="83.320038347097437"/>
    <x v="18"/>
    <x v="10"/>
    <x v="4"/>
  </r>
  <r>
    <x v="1784"/>
    <s v="Product736"/>
    <n v="13"/>
    <x v="1"/>
    <x v="1"/>
    <n v="9.9984353126224612E-2"/>
    <x v="735"/>
    <x v="0"/>
    <x v="2"/>
    <n v="232"/>
    <n v="221.62166124335468"/>
    <x v="972"/>
    <n v="2593.0185164673217"/>
    <x v="19"/>
    <x v="10"/>
    <x v="4"/>
  </r>
  <r>
    <x v="1785"/>
    <s v="Product737"/>
    <n v="5"/>
    <x v="0"/>
    <x v="0"/>
    <n v="2.339739325742738E-2"/>
    <x v="736"/>
    <x v="1"/>
    <x v="3"/>
    <n v="218"/>
    <n v="245.21740710935183"/>
    <x v="480"/>
    <n v="1197.3997950082382"/>
    <x v="20"/>
    <x v="10"/>
    <x v="4"/>
  </r>
  <r>
    <x v="1786"/>
    <s v="Product738"/>
    <n v="12"/>
    <x v="2"/>
    <x v="0"/>
    <n v="3.2465125825350452E-2"/>
    <x v="737"/>
    <x v="2"/>
    <x v="0"/>
    <n v="70"/>
    <n v="57.857708094876998"/>
    <x v="232"/>
    <n v="671.75220385932494"/>
    <x v="21"/>
    <x v="10"/>
    <x v="4"/>
  </r>
  <r>
    <x v="1787"/>
    <s v="Product739"/>
    <n v="10"/>
    <x v="2"/>
    <x v="0"/>
    <n v="5.2796548319511673E-2"/>
    <x v="738"/>
    <x v="3"/>
    <x v="0"/>
    <n v="107"/>
    <n v="252.96299814046992"/>
    <x v="339"/>
    <n v="2396.0742498609807"/>
    <x v="22"/>
    <x v="10"/>
    <x v="4"/>
  </r>
  <r>
    <x v="1788"/>
    <s v="Product740"/>
    <n v="5"/>
    <x v="1"/>
    <x v="0"/>
    <n v="6.3593192749830094E-2"/>
    <x v="739"/>
    <x v="4"/>
    <x v="1"/>
    <n v="220"/>
    <n v="95.13022601996235"/>
    <x v="194"/>
    <n v="445.40295610169994"/>
    <x v="23"/>
    <x v="10"/>
    <x v="4"/>
  </r>
  <r>
    <x v="1789"/>
    <s v="Product741"/>
    <n v="15"/>
    <x v="1"/>
    <x v="0"/>
    <n v="2.327377294623996E-2"/>
    <x v="740"/>
    <x v="0"/>
    <x v="0"/>
    <n v="39"/>
    <n v="89.440386018914751"/>
    <x v="484"/>
    <n v="1310.381561737297"/>
    <x v="24"/>
    <x v="10"/>
    <x v="4"/>
  </r>
  <r>
    <x v="1790"/>
    <s v="Product742"/>
    <n v="13"/>
    <x v="1"/>
    <x v="1"/>
    <n v="1.8311918129853191E-2"/>
    <x v="741"/>
    <x v="1"/>
    <x v="1"/>
    <n v="175"/>
    <n v="283.99119051612047"/>
    <x v="184"/>
    <n v="3624.2799721152664"/>
    <x v="25"/>
    <x v="10"/>
    <x v="4"/>
  </r>
  <r>
    <x v="1791"/>
    <s v="Product743"/>
    <n v="2"/>
    <x v="1"/>
    <x v="1"/>
    <n v="4.1481637553413622E-2"/>
    <x v="742"/>
    <x v="2"/>
    <x v="2"/>
    <n v="69"/>
    <n v="55.214326721830403"/>
    <x v="973"/>
    <n v="105.84789206599935"/>
    <x v="26"/>
    <x v="10"/>
    <x v="4"/>
  </r>
  <r>
    <x v="1792"/>
    <s v="Product744"/>
    <n v="14"/>
    <x v="0"/>
    <x v="0"/>
    <n v="1.1939614098931951E-2"/>
    <x v="743"/>
    <x v="3"/>
    <x v="0"/>
    <n v="146"/>
    <n v="88.305090635591583"/>
    <x v="974"/>
    <n v="1221.5106670260398"/>
    <x v="27"/>
    <x v="10"/>
    <x v="4"/>
  </r>
  <r>
    <x v="1793"/>
    <s v="Product745"/>
    <n v="2"/>
    <x v="1"/>
    <x v="0"/>
    <n v="1.3270005324118995E-2"/>
    <x v="744"/>
    <x v="0"/>
    <x v="3"/>
    <n v="146"/>
    <n v="196.08041789071268"/>
    <x v="517"/>
    <n v="386.95685940269487"/>
    <x v="28"/>
    <x v="10"/>
    <x v="4"/>
  </r>
  <r>
    <x v="1794"/>
    <s v="Product746"/>
    <n v="8"/>
    <x v="2"/>
    <x v="0"/>
    <n v="6.8650354293874005E-2"/>
    <x v="745"/>
    <x v="1"/>
    <x v="3"/>
    <n v="104"/>
    <n v="173.11460648990243"/>
    <x v="494"/>
    <n v="1289.8418193674083"/>
    <x v="29"/>
    <x v="10"/>
    <x v="4"/>
  </r>
  <r>
    <x v="1795"/>
    <s v="Product747"/>
    <n v="11"/>
    <x v="0"/>
    <x v="0"/>
    <n v="4.8591375223431543E-2"/>
    <x v="746"/>
    <x v="2"/>
    <x v="2"/>
    <n v="219"/>
    <n v="216.88584189595792"/>
    <x v="739"/>
    <n v="2269.8176662891574"/>
    <x v="0"/>
    <x v="11"/>
    <x v="4"/>
  </r>
  <r>
    <x v="1796"/>
    <s v="Product748"/>
    <n v="6"/>
    <x v="0"/>
    <x v="1"/>
    <n v="2.2472056274976795E-2"/>
    <x v="747"/>
    <x v="3"/>
    <x v="3"/>
    <n v="110"/>
    <n v="209.35446354883146"/>
    <x v="726"/>
    <n v="1227.8990295752671"/>
    <x v="1"/>
    <x v="11"/>
    <x v="4"/>
  </r>
  <r>
    <x v="1797"/>
    <s v="Product749"/>
    <n v="10"/>
    <x v="0"/>
    <x v="0"/>
    <n v="9.3978624043013326E-2"/>
    <x v="748"/>
    <x v="4"/>
    <x v="0"/>
    <n v="39"/>
    <n v="122.95273611617534"/>
    <x v="685"/>
    <n v="1113.9780715365348"/>
    <x v="2"/>
    <x v="11"/>
    <x v="4"/>
  </r>
  <r>
    <x v="1798"/>
    <s v="Product750"/>
    <n v="1"/>
    <x v="1"/>
    <x v="0"/>
    <n v="1.0170377310086144E-2"/>
    <x v="749"/>
    <x v="0"/>
    <x v="0"/>
    <n v="97"/>
    <n v="80.412829940187336"/>
    <x v="975"/>
    <n v="79.595001119123836"/>
    <x v="3"/>
    <x v="11"/>
    <x v="4"/>
  </r>
  <r>
    <x v="1799"/>
    <s v="Product751"/>
    <n v="2"/>
    <x v="1"/>
    <x v="0"/>
    <n v="7.3960587867734837E-2"/>
    <x v="750"/>
    <x v="1"/>
    <x v="1"/>
    <n v="89"/>
    <n v="245.54081388527473"/>
    <x v="976"/>
    <n v="454.76094188959547"/>
    <x v="4"/>
    <x v="11"/>
    <x v="4"/>
  </r>
  <r>
    <x v="1800"/>
    <s v="Product752"/>
    <n v="15"/>
    <x v="1"/>
    <x v="0"/>
    <n v="1.9403834390043808E-2"/>
    <x v="751"/>
    <x v="2"/>
    <x v="0"/>
    <n v="199"/>
    <n v="192.12285953602898"/>
    <x v="281"/>
    <n v="2825.9240908057536"/>
    <x v="5"/>
    <x v="11"/>
    <x v="4"/>
  </r>
  <r>
    <x v="1801"/>
    <s v="Product753"/>
    <n v="9"/>
    <x v="0"/>
    <x v="0"/>
    <n v="2.7725069921157863E-2"/>
    <x v="752"/>
    <x v="3"/>
    <x v="1"/>
    <n v="156"/>
    <n v="281.12603162189629"/>
    <x v="977"/>
    <n v="2459.9861346466942"/>
    <x v="6"/>
    <x v="11"/>
    <x v="4"/>
  </r>
  <r>
    <x v="1802"/>
    <s v="Product754"/>
    <n v="14"/>
    <x v="2"/>
    <x v="1"/>
    <n v="8.2205864523306804E-2"/>
    <x v="753"/>
    <x v="4"/>
    <x v="2"/>
    <n v="138"/>
    <n v="43.06613500125988"/>
    <x v="568"/>
    <n v="553.36184598525415"/>
    <x v="7"/>
    <x v="11"/>
    <x v="4"/>
  </r>
  <r>
    <x v="1803"/>
    <s v="Product755"/>
    <n v="15"/>
    <x v="2"/>
    <x v="1"/>
    <n v="5.8214140999108127E-2"/>
    <x v="754"/>
    <x v="0"/>
    <x v="0"/>
    <n v="74"/>
    <n v="160.07616579169559"/>
    <x v="51"/>
    <n v="2261.3620395855182"/>
    <x v="8"/>
    <x v="11"/>
    <x v="4"/>
  </r>
  <r>
    <x v="1804"/>
    <s v="Product756"/>
    <n v="6"/>
    <x v="1"/>
    <x v="0"/>
    <n v="4.3513482185185248E-2"/>
    <x v="755"/>
    <x v="1"/>
    <x v="3"/>
    <n v="101"/>
    <n v="257.28686010330705"/>
    <x v="978"/>
    <n v="1476.5484773983173"/>
    <x v="9"/>
    <x v="11"/>
    <x v="4"/>
  </r>
  <r>
    <x v="1805"/>
    <s v="Product757"/>
    <n v="1"/>
    <x v="1"/>
    <x v="0"/>
    <n v="5.6871050053203864E-2"/>
    <x v="756"/>
    <x v="2"/>
    <x v="3"/>
    <n v="137"/>
    <n v="195.99221232472127"/>
    <x v="426"/>
    <n v="184.84592940756386"/>
    <x v="10"/>
    <x v="11"/>
    <x v="4"/>
  </r>
  <r>
    <x v="1806"/>
    <s v="Product758"/>
    <n v="6"/>
    <x v="1"/>
    <x v="0"/>
    <n v="9.0575102767920232E-2"/>
    <x v="757"/>
    <x v="3"/>
    <x v="2"/>
    <n v="50"/>
    <n v="227.40524873829546"/>
    <x v="47"/>
    <n v="1240.8479697831592"/>
    <x v="11"/>
    <x v="11"/>
    <x v="4"/>
  </r>
  <r>
    <x v="1807"/>
    <s v="Product759"/>
    <n v="6"/>
    <x v="1"/>
    <x v="0"/>
    <n v="1.3788188610047592E-2"/>
    <x v="758"/>
    <x v="4"/>
    <x v="3"/>
    <n v="9"/>
    <n v="231.22011702595248"/>
    <x v="207"/>
    <n v="1368.1920626517681"/>
    <x v="12"/>
    <x v="11"/>
    <x v="4"/>
  </r>
  <r>
    <x v="1808"/>
    <s v="Product760"/>
    <n v="10"/>
    <x v="0"/>
    <x v="1"/>
    <n v="6.2898233564399775E-2"/>
    <x v="759"/>
    <x v="0"/>
    <x v="0"/>
    <n v="44"/>
    <n v="75.369082949872649"/>
    <x v="432"/>
    <n v="706.2850076695695"/>
    <x v="13"/>
    <x v="11"/>
    <x v="4"/>
  </r>
  <r>
    <x v="1809"/>
    <s v="Product761"/>
    <n v="2"/>
    <x v="1"/>
    <x v="0"/>
    <n v="3.5431620657414677E-3"/>
    <x v="760"/>
    <x v="1"/>
    <x v="0"/>
    <n v="84"/>
    <n v="173.14087739906918"/>
    <x v="322"/>
    <n v="345.05482242047924"/>
    <x v="14"/>
    <x v="11"/>
    <x v="4"/>
  </r>
  <r>
    <x v="1810"/>
    <s v="Product762"/>
    <n v="3"/>
    <x v="2"/>
    <x v="0"/>
    <n v="3.9068603170184348E-3"/>
    <x v="761"/>
    <x v="2"/>
    <x v="1"/>
    <n v="245"/>
    <n v="171.33166020472495"/>
    <x v="979"/>
    <n v="511.98687402126671"/>
    <x v="15"/>
    <x v="11"/>
    <x v="4"/>
  </r>
  <r>
    <x v="1811"/>
    <s v="Product763"/>
    <n v="6"/>
    <x v="0"/>
    <x v="0"/>
    <n v="2.0012848908602666E-4"/>
    <x v="762"/>
    <x v="3"/>
    <x v="0"/>
    <n v="46"/>
    <n v="297.16021238733862"/>
    <x v="661"/>
    <n v="1782.6044529781025"/>
    <x v="16"/>
    <x v="11"/>
    <x v="4"/>
  </r>
  <r>
    <x v="1812"/>
    <s v="Product764"/>
    <n v="13"/>
    <x v="0"/>
    <x v="0"/>
    <n v="6.2867202033944858E-2"/>
    <x v="763"/>
    <x v="4"/>
    <x v="1"/>
    <n v="107"/>
    <n v="241.82859658777309"/>
    <x v="179"/>
    <n v="2946.1316215305546"/>
    <x v="17"/>
    <x v="11"/>
    <x v="4"/>
  </r>
  <r>
    <x v="1813"/>
    <s v="Product765"/>
    <n v="8"/>
    <x v="0"/>
    <x v="0"/>
    <n v="1.2955884003663565E-2"/>
    <x v="764"/>
    <x v="0"/>
    <x v="2"/>
    <n v="205"/>
    <n v="120.34936483085481"/>
    <x v="814"/>
    <n v="950.32105936153334"/>
    <x v="18"/>
    <x v="11"/>
    <x v="4"/>
  </r>
  <r>
    <x v="1814"/>
    <s v="Product766"/>
    <n v="12"/>
    <x v="1"/>
    <x v="1"/>
    <n v="2.3180937925976364E-2"/>
    <x v="765"/>
    <x v="1"/>
    <x v="0"/>
    <n v="169"/>
    <n v="154.6742472976122"/>
    <x v="980"/>
    <n v="1813.0650380671095"/>
    <x v="19"/>
    <x v="11"/>
    <x v="4"/>
  </r>
  <r>
    <x v="1815"/>
    <s v="Product767"/>
    <n v="15"/>
    <x v="1"/>
    <x v="1"/>
    <n v="5.5604514929566418E-2"/>
    <x v="766"/>
    <x v="2"/>
    <x v="3"/>
    <n v="161"/>
    <n v="204.42995259778903"/>
    <x v="981"/>
    <n v="2895.9408636977205"/>
    <x v="20"/>
    <x v="11"/>
    <x v="4"/>
  </r>
  <r>
    <x v="1816"/>
    <s v="Product768"/>
    <n v="11"/>
    <x v="1"/>
    <x v="0"/>
    <n v="4.2352773652358226E-2"/>
    <x v="767"/>
    <x v="3"/>
    <x v="3"/>
    <n v="155"/>
    <n v="286.88835935485508"/>
    <x v="982"/>
    <n v="3022.1162576836273"/>
    <x v="21"/>
    <x v="11"/>
    <x v="4"/>
  </r>
  <r>
    <x v="1817"/>
    <s v="Product769"/>
    <n v="9"/>
    <x v="0"/>
    <x v="0"/>
    <n v="6.4715508730764822E-3"/>
    <x v="768"/>
    <x v="0"/>
    <x v="2"/>
    <n v="50"/>
    <n v="97.454865285592703"/>
    <x v="92"/>
    <n v="871.41763050361362"/>
    <x v="22"/>
    <x v="11"/>
    <x v="4"/>
  </r>
  <r>
    <x v="1818"/>
    <s v="Product770"/>
    <n v="3"/>
    <x v="2"/>
    <x v="0"/>
    <n v="2.2496724541630875E-2"/>
    <x v="769"/>
    <x v="1"/>
    <x v="3"/>
    <n v="214"/>
    <n v="302.72991879135702"/>
    <x v="574"/>
    <n v="887.75846159339278"/>
    <x v="23"/>
    <x v="11"/>
    <x v="4"/>
  </r>
  <r>
    <x v="1819"/>
    <s v="Product771"/>
    <n v="15"/>
    <x v="2"/>
    <x v="0"/>
    <n v="1.0164858260992039E-2"/>
    <x v="770"/>
    <x v="2"/>
    <x v="0"/>
    <n v="249"/>
    <n v="260.92390753312304"/>
    <x v="516"/>
    <n v="3874.0747949421702"/>
    <x v="24"/>
    <x v="11"/>
    <x v="4"/>
  </r>
  <r>
    <x v="1820"/>
    <s v="Product772"/>
    <n v="11"/>
    <x v="1"/>
    <x v="1"/>
    <n v="8.8265061101885006E-2"/>
    <x v="771"/>
    <x v="3"/>
    <x v="0"/>
    <n v="224"/>
    <n v="83.15258309546347"/>
    <x v="22"/>
    <n v="833.94426794539095"/>
    <x v="25"/>
    <x v="11"/>
    <x v="4"/>
  </r>
  <r>
    <x v="1821"/>
    <s v="Product773"/>
    <n v="7"/>
    <x v="1"/>
    <x v="0"/>
    <n v="1.0869768591678276E-2"/>
    <x v="772"/>
    <x v="4"/>
    <x v="1"/>
    <n v="29"/>
    <n v="76.784675683279573"/>
    <x v="936"/>
    <n v="531.65030819050673"/>
    <x v="26"/>
    <x v="11"/>
    <x v="4"/>
  </r>
  <r>
    <x v="1822"/>
    <s v="Product774"/>
    <n v="14"/>
    <x v="1"/>
    <x v="0"/>
    <n v="5.1599781512772794E-2"/>
    <x v="773"/>
    <x v="0"/>
    <x v="0"/>
    <n v="246"/>
    <n v="152.70742927858359"/>
    <x v="440"/>
    <n v="2027.5886300940408"/>
    <x v="27"/>
    <x v="11"/>
    <x v="4"/>
  </r>
  <r>
    <x v="1823"/>
    <s v="Product775"/>
    <n v="7"/>
    <x v="1"/>
    <x v="0"/>
    <n v="2.4657600113692935E-2"/>
    <x v="774"/>
    <x v="1"/>
    <x v="1"/>
    <n v="210"/>
    <n v="147.49416497535458"/>
    <x v="704"/>
    <n v="1007.0011898540247"/>
    <x v="28"/>
    <x v="11"/>
    <x v="4"/>
  </r>
  <r>
    <x v="1824"/>
    <s v="Product776"/>
    <n v="5"/>
    <x v="0"/>
    <x v="0"/>
    <n v="3.4464275247688095E-2"/>
    <x v="775"/>
    <x v="2"/>
    <x v="2"/>
    <n v="202"/>
    <n v="282.58542057315663"/>
    <x v="983"/>
    <n v="1364.2315942876983"/>
    <x v="29"/>
    <x v="11"/>
    <x v="4"/>
  </r>
  <r>
    <x v="1825"/>
    <s v="Product777"/>
    <n v="2"/>
    <x v="1"/>
    <x v="0"/>
    <n v="3.5294506047185661E-2"/>
    <x v="776"/>
    <x v="3"/>
    <x v="0"/>
    <n v="247"/>
    <n v="187.70005526366896"/>
    <x v="984"/>
    <n v="362.15054905621662"/>
    <x v="30"/>
    <x v="11"/>
    <x v="4"/>
  </r>
  <r>
    <x v="1826"/>
    <s v="Product778"/>
    <n v="6"/>
    <x v="2"/>
    <x v="1"/>
    <n v="5.109255359575935E-2"/>
    <x v="777"/>
    <x v="4"/>
    <x v="3"/>
    <n v="109"/>
    <n v="205.5099647069442"/>
    <x v="921"/>
    <n v="1170.0596149241524"/>
    <x v="0"/>
    <x v="0"/>
    <x v="5"/>
  </r>
  <r>
    <x v="1827"/>
    <s v="Product779"/>
    <n v="9"/>
    <x v="0"/>
    <x v="1"/>
    <n v="4.4477840343392042E-2"/>
    <x v="778"/>
    <x v="0"/>
    <x v="3"/>
    <n v="160"/>
    <n v="297.19303246666738"/>
    <x v="791"/>
    <n v="2555.7707539570174"/>
    <x v="1"/>
    <x v="0"/>
    <x v="5"/>
  </r>
  <r>
    <x v="1828"/>
    <s v="Product780"/>
    <n v="7"/>
    <x v="0"/>
    <x v="0"/>
    <n v="1.2294052350964446E-2"/>
    <x v="779"/>
    <x v="1"/>
    <x v="2"/>
    <n v="63"/>
    <n v="94.947491562139604"/>
    <x v="985"/>
    <n v="656.46141491197329"/>
    <x v="2"/>
    <x v="0"/>
    <x v="5"/>
  </r>
  <r>
    <x v="1829"/>
    <s v="Product781"/>
    <n v="7"/>
    <x v="0"/>
    <x v="0"/>
    <n v="3.329329967733519E-3"/>
    <x v="780"/>
    <x v="2"/>
    <x v="3"/>
    <n v="244"/>
    <n v="179.19928201389396"/>
    <x v="724"/>
    <n v="1250.2186793186215"/>
    <x v="3"/>
    <x v="0"/>
    <x v="5"/>
  </r>
  <r>
    <x v="1830"/>
    <s v="Product782"/>
    <n v="14"/>
    <x v="1"/>
    <x v="0"/>
    <n v="7.0332260673289862E-2"/>
    <x v="781"/>
    <x v="3"/>
    <x v="0"/>
    <n v="220"/>
    <n v="282.07973690053996"/>
    <x v="986"/>
    <n v="3671.366038398774"/>
    <x v="4"/>
    <x v="0"/>
    <x v="5"/>
  </r>
  <r>
    <x v="1831"/>
    <s v="Product783"/>
    <n v="6"/>
    <x v="1"/>
    <x v="0"/>
    <n v="3.8803558903313655E-2"/>
    <x v="782"/>
    <x v="4"/>
    <x v="0"/>
    <n v="98"/>
    <n v="32.976284425118799"/>
    <x v="436"/>
    <n v="190.18012338009768"/>
    <x v="5"/>
    <x v="0"/>
    <x v="5"/>
  </r>
  <r>
    <x v="1832"/>
    <s v="Product784"/>
    <n v="12"/>
    <x v="1"/>
    <x v="1"/>
    <n v="2.4369081049113398E-3"/>
    <x v="783"/>
    <x v="0"/>
    <x v="1"/>
    <n v="247"/>
    <n v="119.13216844723937"/>
    <x v="987"/>
    <n v="1426.1022516047356"/>
    <x v="6"/>
    <x v="0"/>
    <x v="5"/>
  </r>
  <r>
    <x v="1833"/>
    <s v="Product785"/>
    <n v="4"/>
    <x v="0"/>
    <x v="0"/>
    <n v="2.495692807985871E-2"/>
    <x v="784"/>
    <x v="1"/>
    <x v="0"/>
    <n v="19"/>
    <n v="256.25087836353049"/>
    <x v="264"/>
    <n v="999.4225744872449"/>
    <x v="7"/>
    <x v="0"/>
    <x v="5"/>
  </r>
  <r>
    <x v="1834"/>
    <s v="Product786"/>
    <n v="11"/>
    <x v="2"/>
    <x v="0"/>
    <n v="7.6835163659548261E-2"/>
    <x v="785"/>
    <x v="2"/>
    <x v="1"/>
    <n v="46"/>
    <n v="25.581177062021268"/>
    <x v="68"/>
    <n v="259.77207449442682"/>
    <x v="8"/>
    <x v="0"/>
    <x v="5"/>
  </r>
  <r>
    <x v="1835"/>
    <s v="Product787"/>
    <n v="13"/>
    <x v="2"/>
    <x v="0"/>
    <n v="8.0597452280781023E-2"/>
    <x v="786"/>
    <x v="3"/>
    <x v="2"/>
    <n v="143"/>
    <n v="207.20918161478102"/>
    <x v="398"/>
    <n v="2476.6124433367722"/>
    <x v="9"/>
    <x v="0"/>
    <x v="5"/>
  </r>
  <r>
    <x v="1836"/>
    <s v="Product788"/>
    <n v="15"/>
    <x v="1"/>
    <x v="0"/>
    <n v="6.9291845689951712E-2"/>
    <x v="787"/>
    <x v="4"/>
    <x v="0"/>
    <n v="187"/>
    <n v="171.73752914057266"/>
    <x v="777"/>
    <n v="2397.5627815828575"/>
    <x v="10"/>
    <x v="0"/>
    <x v="5"/>
  </r>
  <r>
    <x v="1837"/>
    <s v="Product789"/>
    <n v="6"/>
    <x v="1"/>
    <x v="0"/>
    <n v="3.0211048007090846E-2"/>
    <x v="788"/>
    <x v="0"/>
    <x v="3"/>
    <n v="100"/>
    <n v="92.874155227253382"/>
    <x v="321"/>
    <n v="540.40997799038894"/>
    <x v="11"/>
    <x v="0"/>
    <x v="5"/>
  </r>
  <r>
    <x v="1838"/>
    <s v="Product790"/>
    <n v="5"/>
    <x v="1"/>
    <x v="1"/>
    <n v="8.9542029333934584E-2"/>
    <x v="789"/>
    <x v="1"/>
    <x v="3"/>
    <n v="226"/>
    <n v="23.533826968764224"/>
    <x v="391"/>
    <n v="107.13280171993699"/>
    <x v="12"/>
    <x v="0"/>
    <x v="5"/>
  </r>
  <r>
    <x v="1839"/>
    <s v="Product791"/>
    <n v="1"/>
    <x v="1"/>
    <x v="1"/>
    <n v="7.1945592896112576E-2"/>
    <x v="790"/>
    <x v="2"/>
    <x v="2"/>
    <n v="55"/>
    <n v="104.52765538966673"/>
    <x v="988"/>
    <n v="97.007351248616629"/>
    <x v="13"/>
    <x v="0"/>
    <x v="5"/>
  </r>
  <r>
    <x v="1840"/>
    <s v="Product792"/>
    <n v="3"/>
    <x v="0"/>
    <x v="0"/>
    <n v="4.4445044412821259E-2"/>
    <x v="791"/>
    <x v="3"/>
    <x v="3"/>
    <n v="210"/>
    <n v="281.97053330016126"/>
    <x v="131"/>
    <n v="808.31502127358613"/>
    <x v="14"/>
    <x v="0"/>
    <x v="5"/>
  </r>
  <r>
    <x v="1841"/>
    <s v="Product793"/>
    <n v="14"/>
    <x v="1"/>
    <x v="0"/>
    <n v="8.0250926042459605E-2"/>
    <x v="792"/>
    <x v="0"/>
    <x v="0"/>
    <n v="33"/>
    <n v="290.30020181144897"/>
    <x v="743"/>
    <n v="3738.0467850007417"/>
    <x v="15"/>
    <x v="0"/>
    <x v="5"/>
  </r>
  <r>
    <x v="1842"/>
    <s v="Product794"/>
    <n v="8"/>
    <x v="2"/>
    <x v="0"/>
    <n v="2.065095208645662E-2"/>
    <x v="793"/>
    <x v="1"/>
    <x v="0"/>
    <n v="157"/>
    <n v="209.08889438834001"/>
    <x v="989"/>
    <n v="1638.1680771881297"/>
    <x v="16"/>
    <x v="0"/>
    <x v="5"/>
  </r>
  <r>
    <x v="1843"/>
    <s v="Product795"/>
    <n v="14"/>
    <x v="0"/>
    <x v="0"/>
    <n v="7.7465355399900876E-2"/>
    <x v="794"/>
    <x v="2"/>
    <x v="1"/>
    <n v="194"/>
    <n v="82.940477282461188"/>
    <x v="381"/>
    <n v="1071.2164922583311"/>
    <x v="17"/>
    <x v="0"/>
    <x v="5"/>
  </r>
  <r>
    <x v="1844"/>
    <s v="Product796"/>
    <n v="7"/>
    <x v="0"/>
    <x v="1"/>
    <n v="4.1588509506460147E-2"/>
    <x v="795"/>
    <x v="3"/>
    <x v="0"/>
    <n v="47"/>
    <n v="167.60418941507498"/>
    <x v="990"/>
    <n v="1124.4364669318454"/>
    <x v="18"/>
    <x v="0"/>
    <x v="5"/>
  </r>
  <r>
    <x v="1845"/>
    <s v="Product797"/>
    <n v="12"/>
    <x v="0"/>
    <x v="0"/>
    <n v="2.5692911581230896E-2"/>
    <x v="796"/>
    <x v="4"/>
    <x v="1"/>
    <n v="225"/>
    <n v="76.866373611541874"/>
    <x v="991"/>
    <n v="898.69743204924805"/>
    <x v="19"/>
    <x v="0"/>
    <x v="5"/>
  </r>
  <r>
    <x v="1846"/>
    <s v="Product798"/>
    <n v="15"/>
    <x v="1"/>
    <x v="0"/>
    <n v="7.0808389515119363E-2"/>
    <x v="797"/>
    <x v="0"/>
    <x v="2"/>
    <n v="5"/>
    <n v="233.40819996086788"/>
    <x v="334"/>
    <n v="3253.2141183302379"/>
    <x v="20"/>
    <x v="0"/>
    <x v="5"/>
  </r>
  <r>
    <x v="1847"/>
    <s v="Product799"/>
    <n v="2"/>
    <x v="1"/>
    <x v="0"/>
    <n v="4.4472047596425007E-2"/>
    <x v="798"/>
    <x v="1"/>
    <x v="0"/>
    <n v="148"/>
    <n v="310.68875875484031"/>
    <x v="252"/>
    <n v="593.74358697564173"/>
    <x v="21"/>
    <x v="0"/>
    <x v="5"/>
  </r>
  <r>
    <x v="1848"/>
    <s v="Product800"/>
    <n v="1"/>
    <x v="1"/>
    <x v="0"/>
    <n v="9.0890739649395758E-2"/>
    <x v="799"/>
    <x v="2"/>
    <x v="3"/>
    <n v="68"/>
    <n v="66.548908111195331"/>
    <x v="720"/>
    <n v="60.500228630109113"/>
    <x v="22"/>
    <x v="0"/>
    <x v="5"/>
  </r>
  <r>
    <x v="1849"/>
    <s v="Product801"/>
    <n v="15"/>
    <x v="0"/>
    <x v="0"/>
    <n v="7.6508655108338375E-2"/>
    <x v="800"/>
    <x v="3"/>
    <x v="3"/>
    <n v="20"/>
    <n v="112.90853880656117"/>
    <x v="47"/>
    <n v="1564.050875283353"/>
    <x v="23"/>
    <x v="0"/>
    <x v="5"/>
  </r>
  <r>
    <x v="1850"/>
    <s v="Product802"/>
    <n v="5"/>
    <x v="2"/>
    <x v="1"/>
    <n v="3.2652787222597145E-2"/>
    <x v="801"/>
    <x v="4"/>
    <x v="2"/>
    <n v="158"/>
    <n v="176.30154984482419"/>
    <x v="327"/>
    <n v="852.72406425363522"/>
    <x v="24"/>
    <x v="0"/>
    <x v="5"/>
  </r>
  <r>
    <x v="1851"/>
    <s v="Product803"/>
    <n v="6"/>
    <x v="2"/>
    <x v="1"/>
    <n v="7.4997626239287296E-2"/>
    <x v="802"/>
    <x v="0"/>
    <x v="3"/>
    <n v="111"/>
    <n v="78.710857031768867"/>
    <x v="42"/>
    <n v="436.84637757075774"/>
    <x v="25"/>
    <x v="0"/>
    <x v="5"/>
  </r>
  <r>
    <x v="1852"/>
    <s v="Product804"/>
    <n v="12"/>
    <x v="1"/>
    <x v="0"/>
    <n v="8.6714035658797567E-2"/>
    <x v="803"/>
    <x v="1"/>
    <x v="0"/>
    <n v="169"/>
    <n v="107.04126000053802"/>
    <x v="980"/>
    <n v="1173.1113643666649"/>
    <x v="26"/>
    <x v="0"/>
    <x v="5"/>
  </r>
  <r>
    <x v="1853"/>
    <s v="Product805"/>
    <n v="1"/>
    <x v="1"/>
    <x v="0"/>
    <n v="3.1233600772635685E-2"/>
    <x v="804"/>
    <x v="2"/>
    <x v="0"/>
    <n v="219"/>
    <n v="131.83580988908147"/>
    <x v="143"/>
    <n v="127.71810283546881"/>
    <x v="27"/>
    <x v="0"/>
    <x v="5"/>
  </r>
  <r>
    <x v="1854"/>
    <s v="Product806"/>
    <n v="10"/>
    <x v="1"/>
    <x v="0"/>
    <n v="2.4988982512127025E-2"/>
    <x v="805"/>
    <x v="3"/>
    <x v="1"/>
    <n v="150"/>
    <n v="30.881435196269251"/>
    <x v="918"/>
    <n v="301.09739552200296"/>
    <x v="28"/>
    <x v="0"/>
    <x v="5"/>
  </r>
  <r>
    <x v="1855"/>
    <s v="Product807"/>
    <n v="2"/>
    <x v="1"/>
    <x v="0"/>
    <n v="6.6893640751036085E-2"/>
    <x v="806"/>
    <x v="4"/>
    <x v="0"/>
    <n v="64"/>
    <n v="311.39317307967315"/>
    <x v="548"/>
    <n v="581.12590005471259"/>
    <x v="29"/>
    <x v="0"/>
    <x v="5"/>
  </r>
  <r>
    <x v="1856"/>
    <s v="Product808"/>
    <n v="7"/>
    <x v="0"/>
    <x v="1"/>
    <n v="3.0058765766046127E-2"/>
    <x v="807"/>
    <x v="0"/>
    <x v="1"/>
    <n v="75"/>
    <n v="249.59711004695066"/>
    <x v="561"/>
    <n v="1694.6617028611713"/>
    <x v="30"/>
    <x v="0"/>
    <x v="5"/>
  </r>
  <r>
    <x v="1857"/>
    <s v="Product809"/>
    <n v="4"/>
    <x v="1"/>
    <x v="0"/>
    <n v="7.8068553697591012E-2"/>
    <x v="808"/>
    <x v="1"/>
    <x v="2"/>
    <n v="23"/>
    <n v="252.89016561950993"/>
    <x v="677"/>
    <n v="932.5895845810021"/>
    <x v="0"/>
    <x v="1"/>
    <x v="5"/>
  </r>
  <r>
    <x v="1858"/>
    <s v="Product810"/>
    <n v="5"/>
    <x v="2"/>
    <x v="0"/>
    <n v="3.3817359706796758E-2"/>
    <x v="809"/>
    <x v="2"/>
    <x v="0"/>
    <n v="25"/>
    <n v="160.5925211519428"/>
    <x v="596"/>
    <n v="775.80853048963093"/>
    <x v="1"/>
    <x v="1"/>
    <x v="5"/>
  </r>
  <r>
    <x v="1859"/>
    <s v="Product811"/>
    <n v="11"/>
    <x v="0"/>
    <x v="0"/>
    <n v="3.2467106312454343E-2"/>
    <x v="810"/>
    <x v="3"/>
    <x v="3"/>
    <n v="153"/>
    <n v="126.4072877735489"/>
    <x v="992"/>
    <n v="1345.3352981500971"/>
    <x v="2"/>
    <x v="1"/>
    <x v="5"/>
  </r>
  <r>
    <x v="1860"/>
    <s v="Product812"/>
    <n v="9"/>
    <x v="0"/>
    <x v="0"/>
    <n v="3.601610535551477E-2"/>
    <x v="811"/>
    <x v="4"/>
    <x v="3"/>
    <n v="70"/>
    <n v="224.92338039952233"/>
    <x v="131"/>
    <n v="1951.4026461072115"/>
    <x v="3"/>
    <x v="1"/>
    <x v="5"/>
  </r>
  <r>
    <x v="1861"/>
    <s v="Product813"/>
    <n v="5"/>
    <x v="0"/>
    <x v="0"/>
    <n v="8.2768243999700605E-2"/>
    <x v="812"/>
    <x v="0"/>
    <x v="2"/>
    <n v="235"/>
    <n v="232.0956053756999"/>
    <x v="993"/>
    <n v="1064.4272983935289"/>
    <x v="4"/>
    <x v="1"/>
    <x v="5"/>
  </r>
  <r>
    <x v="1862"/>
    <s v="Product814"/>
    <n v="7"/>
    <x v="1"/>
    <x v="1"/>
    <n v="8.3913332621604664E-2"/>
    <x v="813"/>
    <x v="1"/>
    <x v="3"/>
    <n v="153"/>
    <n v="59.201179786396253"/>
    <x v="831"/>
    <n v="379.63388046772275"/>
    <x v="5"/>
    <x v="1"/>
    <x v="5"/>
  </r>
  <r>
    <x v="1863"/>
    <s v="Product815"/>
    <n v="11"/>
    <x v="1"/>
    <x v="1"/>
    <n v="9.5875212055231904E-2"/>
    <x v="814"/>
    <x v="2"/>
    <x v="0"/>
    <n v="202"/>
    <n v="117.26870508743997"/>
    <x v="994"/>
    <n v="1166.2809743171315"/>
    <x v="6"/>
    <x v="1"/>
    <x v="5"/>
  </r>
  <r>
    <x v="1864"/>
    <s v="Product816"/>
    <n v="10"/>
    <x v="1"/>
    <x v="0"/>
    <n v="6.0223060962735012E-2"/>
    <x v="815"/>
    <x v="3"/>
    <x v="0"/>
    <n v="150"/>
    <n v="245.45995098195445"/>
    <x v="918"/>
    <n v="2306.7760139005827"/>
    <x v="7"/>
    <x v="1"/>
    <x v="5"/>
  </r>
  <r>
    <x v="1865"/>
    <s v="Product817"/>
    <n v="11"/>
    <x v="0"/>
    <x v="0"/>
    <n v="8.7098821464712622E-2"/>
    <x v="816"/>
    <x v="0"/>
    <x v="1"/>
    <n v="195"/>
    <n v="78.532200123025746"/>
    <x v="447"/>
    <n v="788.6135184980717"/>
    <x v="8"/>
    <x v="1"/>
    <x v="5"/>
  </r>
  <r>
    <x v="1866"/>
    <s v="Product818"/>
    <n v="2"/>
    <x v="2"/>
    <x v="0"/>
    <n v="6.6543368487400764E-2"/>
    <x v="817"/>
    <x v="1"/>
    <x v="0"/>
    <n v="121"/>
    <n v="256.59839106214361"/>
    <x v="792"/>
    <n v="479.04693954484247"/>
    <x v="9"/>
    <x v="1"/>
    <x v="5"/>
  </r>
  <r>
    <x v="1867"/>
    <s v="Product819"/>
    <n v="3"/>
    <x v="2"/>
    <x v="0"/>
    <n v="8.602833887045945E-2"/>
    <x v="818"/>
    <x v="2"/>
    <x v="1"/>
    <n v="193"/>
    <n v="51.281523289996386"/>
    <x v="5"/>
    <n v="140.60957707983366"/>
    <x v="10"/>
    <x v="1"/>
    <x v="5"/>
  </r>
  <r>
    <x v="1868"/>
    <s v="Product820"/>
    <n v="10"/>
    <x v="1"/>
    <x v="1"/>
    <n v="6.8753409686521702E-2"/>
    <x v="819"/>
    <x v="3"/>
    <x v="2"/>
    <n v="52"/>
    <n v="291.52848089176933"/>
    <x v="712"/>
    <n v="2714.8490380972821"/>
    <x v="11"/>
    <x v="1"/>
    <x v="5"/>
  </r>
  <r>
    <x v="1869"/>
    <s v="Product821"/>
    <n v="2"/>
    <x v="1"/>
    <x v="0"/>
    <n v="5.2007459137425778E-3"/>
    <x v="820"/>
    <x v="4"/>
    <x v="0"/>
    <n v="225"/>
    <n v="228.98935944871678"/>
    <x v="92"/>
    <n v="455.5968879465467"/>
    <x v="12"/>
    <x v="1"/>
    <x v="5"/>
  </r>
  <r>
    <x v="1870"/>
    <s v="Product822"/>
    <n v="12"/>
    <x v="1"/>
    <x v="0"/>
    <n v="8.8120133365571354E-2"/>
    <x v="821"/>
    <x v="0"/>
    <x v="3"/>
    <n v="105"/>
    <n v="60.355736100306714"/>
    <x v="65"/>
    <n v="660.44616702924543"/>
    <x v="13"/>
    <x v="1"/>
    <x v="5"/>
  </r>
  <r>
    <x v="1871"/>
    <s v="Product823"/>
    <n v="9"/>
    <x v="1"/>
    <x v="0"/>
    <n v="2.6149990890547981E-2"/>
    <x v="822"/>
    <x v="1"/>
    <x v="3"/>
    <n v="198"/>
    <n v="226.33368936881513"/>
    <x v="205"/>
    <n v="1983.7355890823683"/>
    <x v="14"/>
    <x v="1"/>
    <x v="5"/>
  </r>
  <r>
    <x v="1872"/>
    <s v="Product824"/>
    <n v="14"/>
    <x v="0"/>
    <x v="0"/>
    <n v="1.1673209290325937E-2"/>
    <x v="823"/>
    <x v="2"/>
    <x v="2"/>
    <n v="37"/>
    <n v="270.82746675479495"/>
    <x v="450"/>
    <n v="3747.3245747531646"/>
    <x v="15"/>
    <x v="1"/>
    <x v="5"/>
  </r>
  <r>
    <x v="1873"/>
    <s v="Product825"/>
    <n v="5"/>
    <x v="1"/>
    <x v="0"/>
    <n v="6.2461156949561669E-2"/>
    <x v="824"/>
    <x v="3"/>
    <x v="3"/>
    <n v="204"/>
    <n v="293.94395245805248"/>
    <x v="608"/>
    <n v="1377.9193655459778"/>
    <x v="16"/>
    <x v="1"/>
    <x v="5"/>
  </r>
  <r>
    <x v="1874"/>
    <s v="Product826"/>
    <n v="1"/>
    <x v="2"/>
    <x v="1"/>
    <n v="6.567527793080366E-2"/>
    <x v="825"/>
    <x v="4"/>
    <x v="0"/>
    <n v="78"/>
    <n v="89.721897537789133"/>
    <x v="388"/>
    <n v="83.82938698051575"/>
    <x v="17"/>
    <x v="1"/>
    <x v="5"/>
  </r>
  <r>
    <x v="1875"/>
    <s v="Product827"/>
    <n v="13"/>
    <x v="0"/>
    <x v="1"/>
    <n v="4.7052300521340344E-2"/>
    <x v="826"/>
    <x v="0"/>
    <x v="0"/>
    <n v="247"/>
    <n v="314.42924707619841"/>
    <x v="995"/>
    <n v="3895.2501594509145"/>
    <x v="18"/>
    <x v="1"/>
    <x v="5"/>
  </r>
  <r>
    <x v="1876"/>
    <s v="Product828"/>
    <n v="3"/>
    <x v="0"/>
    <x v="0"/>
    <n v="4.4591793880764369E-2"/>
    <x v="827"/>
    <x v="1"/>
    <x v="1"/>
    <n v="159"/>
    <n v="264.22745346476916"/>
    <x v="611"/>
    <n v="757.33523196668671"/>
    <x v="19"/>
    <x v="1"/>
    <x v="5"/>
  </r>
  <r>
    <x v="1877"/>
    <s v="Product829"/>
    <n v="1"/>
    <x v="0"/>
    <x v="0"/>
    <n v="6.7517536856939508E-2"/>
    <x v="828"/>
    <x v="2"/>
    <x v="0"/>
    <n v="41"/>
    <n v="150.23966924647311"/>
    <x v="996"/>
    <n v="140.09585684074997"/>
    <x v="20"/>
    <x v="1"/>
    <x v="5"/>
  </r>
  <r>
    <x v="1878"/>
    <s v="Product830"/>
    <n v="3"/>
    <x v="1"/>
    <x v="0"/>
    <n v="6.4476225248877458E-2"/>
    <x v="829"/>
    <x v="3"/>
    <x v="1"/>
    <n v="194"/>
    <n v="237.03536139491518"/>
    <x v="587"/>
    <n v="665.2566481250027"/>
    <x v="21"/>
    <x v="1"/>
    <x v="5"/>
  </r>
  <r>
    <x v="1879"/>
    <s v="Product831"/>
    <n v="15"/>
    <x v="1"/>
    <x v="0"/>
    <n v="5.7330916042608983E-3"/>
    <x v="830"/>
    <x v="4"/>
    <x v="2"/>
    <n v="109"/>
    <n v="62.089974676004026"/>
    <x v="259"/>
    <n v="926.01010745220378"/>
    <x v="22"/>
    <x v="1"/>
    <x v="5"/>
  </r>
  <r>
    <x v="1880"/>
    <s v="Product832"/>
    <n v="14"/>
    <x v="1"/>
    <x v="1"/>
    <n v="9.1842888809581968E-2"/>
    <x v="831"/>
    <x v="0"/>
    <x v="0"/>
    <n v="73"/>
    <n v="104.59339419008516"/>
    <x v="970"/>
    <n v="1329.8212860417575"/>
    <x v="23"/>
    <x v="1"/>
    <x v="5"/>
  </r>
  <r>
    <x v="1881"/>
    <s v="Product833"/>
    <n v="2"/>
    <x v="0"/>
    <x v="0"/>
    <n v="4.7068196496836717E-2"/>
    <x v="832"/>
    <x v="1"/>
    <x v="3"/>
    <n v="11"/>
    <n v="296.11834547484182"/>
    <x v="755"/>
    <n v="564.36117800742761"/>
    <x v="24"/>
    <x v="1"/>
    <x v="5"/>
  </r>
  <r>
    <x v="1882"/>
    <s v="Product834"/>
    <n v="9"/>
    <x v="2"/>
    <x v="0"/>
    <n v="3.2733726381898313E-4"/>
    <x v="833"/>
    <x v="2"/>
    <x v="3"/>
    <n v="75"/>
    <n v="269.40667623981881"/>
    <x v="326"/>
    <n v="2423.8664045600754"/>
    <x v="25"/>
    <x v="1"/>
    <x v="5"/>
  </r>
  <r>
    <x v="1883"/>
    <s v="Product835"/>
    <n v="7"/>
    <x v="2"/>
    <x v="0"/>
    <n v="7.0944783232551781E-2"/>
    <x v="834"/>
    <x v="3"/>
    <x v="2"/>
    <n v="94"/>
    <n v="242.25011753955678"/>
    <x v="997"/>
    <n v="1575.4461482385691"/>
    <x v="26"/>
    <x v="1"/>
    <x v="5"/>
  </r>
  <r>
    <x v="1884"/>
    <s v="Product836"/>
    <n v="10"/>
    <x v="1"/>
    <x v="0"/>
    <n v="6.4711440848087111E-3"/>
    <x v="835"/>
    <x v="4"/>
    <x v="3"/>
    <n v="237"/>
    <n v="95.397733150808506"/>
    <x v="277"/>
    <n v="947.80400674225484"/>
    <x v="27"/>
    <x v="1"/>
    <x v="5"/>
  </r>
  <r>
    <x v="1885"/>
    <s v="Product837"/>
    <n v="11"/>
    <x v="1"/>
    <x v="0"/>
    <n v="9.0626990267911073E-2"/>
    <x v="836"/>
    <x v="0"/>
    <x v="0"/>
    <n v="18"/>
    <n v="27.747303350019031"/>
    <x v="15"/>
    <n v="277.55913635291688"/>
    <x v="0"/>
    <x v="2"/>
    <x v="5"/>
  </r>
  <r>
    <x v="1886"/>
    <s v="Product838"/>
    <n v="11"/>
    <x v="1"/>
    <x v="1"/>
    <n v="8.8597943815991185E-4"/>
    <x v="837"/>
    <x v="1"/>
    <x v="0"/>
    <n v="76"/>
    <n v="201.45844219391168"/>
    <x v="998"/>
    <n v="2214.0794957213257"/>
    <x v="1"/>
    <x v="2"/>
    <x v="5"/>
  </r>
  <r>
    <x v="1887"/>
    <s v="Product839"/>
    <n v="7"/>
    <x v="1"/>
    <x v="1"/>
    <n v="4.2347854909072008E-3"/>
    <x v="838"/>
    <x v="2"/>
    <x v="1"/>
    <n v="233"/>
    <n v="44.308554547886793"/>
    <x v="523"/>
    <n v="308.84642126775032"/>
    <x v="2"/>
    <x v="2"/>
    <x v="5"/>
  </r>
  <r>
    <x v="1888"/>
    <s v="Product840"/>
    <n v="5"/>
    <x v="0"/>
    <x v="0"/>
    <n v="9.7205448515937209E-2"/>
    <x v="839"/>
    <x v="3"/>
    <x v="0"/>
    <n v="34"/>
    <n v="150.4087453954065"/>
    <x v="692"/>
    <n v="678.94097919263299"/>
    <x v="3"/>
    <x v="2"/>
    <x v="5"/>
  </r>
  <r>
    <x v="1889"/>
    <s v="Product841"/>
    <n v="5"/>
    <x v="1"/>
    <x v="0"/>
    <n v="2.2549805175183749E-2"/>
    <x v="840"/>
    <x v="0"/>
    <x v="1"/>
    <n v="21"/>
    <n v="256.54517601734517"/>
    <x v="605"/>
    <n v="1253.800661397604"/>
    <x v="4"/>
    <x v="2"/>
    <x v="5"/>
  </r>
  <r>
    <x v="1890"/>
    <s v="Product842"/>
    <n v="8"/>
    <x v="2"/>
    <x v="0"/>
    <n v="9.292444485208648E-2"/>
    <x v="841"/>
    <x v="1"/>
    <x v="2"/>
    <n v="210"/>
    <n v="307.8204772670332"/>
    <x v="352"/>
    <n v="2233.7314424231186"/>
    <x v="5"/>
    <x v="2"/>
    <x v="5"/>
  </r>
  <r>
    <x v="1891"/>
    <s v="Product843"/>
    <n v="10"/>
    <x v="0"/>
    <x v="0"/>
    <n v="6.8485146379392056E-2"/>
    <x v="842"/>
    <x v="2"/>
    <x v="0"/>
    <n v="161"/>
    <n v="298.61492506974218"/>
    <x v="788"/>
    <n v="2781.6423821526969"/>
    <x v="6"/>
    <x v="2"/>
    <x v="5"/>
  </r>
  <r>
    <x v="1892"/>
    <s v="Product844"/>
    <n v="7"/>
    <x v="0"/>
    <x v="1"/>
    <n v="5.0145400087887974E-2"/>
    <x v="843"/>
    <x v="3"/>
    <x v="3"/>
    <n v="207"/>
    <n v="28.314044292794797"/>
    <x v="575"/>
    <n v="188.25957649538498"/>
    <x v="7"/>
    <x v="2"/>
    <x v="5"/>
  </r>
  <r>
    <x v="1893"/>
    <s v="Product845"/>
    <n v="3"/>
    <x v="0"/>
    <x v="0"/>
    <n v="3.7523261406644305E-3"/>
    <x v="844"/>
    <x v="4"/>
    <x v="3"/>
    <n v="235"/>
    <n v="256.69555583256385"/>
    <x v="804"/>
    <n v="767.19705116466275"/>
    <x v="8"/>
    <x v="2"/>
    <x v="5"/>
  </r>
  <r>
    <x v="1894"/>
    <s v="Product846"/>
    <n v="11"/>
    <x v="1"/>
    <x v="0"/>
    <n v="6.1619097240928948E-2"/>
    <x v="845"/>
    <x v="0"/>
    <x v="2"/>
    <n v="205"/>
    <n v="314.46812154444706"/>
    <x v="999"/>
    <n v="3245.9996776221028"/>
    <x v="9"/>
    <x v="2"/>
    <x v="5"/>
  </r>
  <r>
    <x v="1895"/>
    <s v="Product847"/>
    <n v="3"/>
    <x v="1"/>
    <x v="0"/>
    <n v="6.8150630220577324E-2"/>
    <x v="846"/>
    <x v="1"/>
    <x v="3"/>
    <n v="149"/>
    <n v="208.26365840332633"/>
    <x v="256"/>
    <n v="582.21107649328985"/>
    <x v="10"/>
    <x v="2"/>
    <x v="5"/>
  </r>
  <r>
    <x v="1896"/>
    <s v="Product848"/>
    <n v="5"/>
    <x v="1"/>
    <x v="0"/>
    <n v="8.8059971341968024E-2"/>
    <x v="847"/>
    <x v="2"/>
    <x v="0"/>
    <n v="212"/>
    <n v="253.61824319818982"/>
    <x v="319"/>
    <n v="1156.4231398517845"/>
    <x v="11"/>
    <x v="2"/>
    <x v="5"/>
  </r>
  <r>
    <x v="1897"/>
    <s v="Product849"/>
    <n v="14"/>
    <x v="0"/>
    <x v="0"/>
    <n v="6.2775706402981137E-3"/>
    <x v="848"/>
    <x v="3"/>
    <x v="0"/>
    <n v="238"/>
    <n v="241.8899857530289"/>
    <x v="1000"/>
    <n v="3365.2010599239698"/>
    <x v="12"/>
    <x v="2"/>
    <x v="5"/>
  </r>
  <r>
    <x v="1898"/>
    <s v="Product850"/>
    <n v="13"/>
    <x v="2"/>
    <x v="1"/>
    <n v="4.892058288909891E-2"/>
    <x v="849"/>
    <x v="4"/>
    <x v="1"/>
    <n v="46"/>
    <n v="63.341137329216188"/>
    <x v="1001"/>
    <n v="783.15187561276207"/>
    <x v="13"/>
    <x v="2"/>
    <x v="5"/>
  </r>
  <r>
    <x v="1899"/>
    <s v="Product851"/>
    <n v="9"/>
    <x v="2"/>
    <x v="1"/>
    <n v="3.4114615008207873E-2"/>
    <x v="850"/>
    <x v="0"/>
    <x v="0"/>
    <n v="142"/>
    <n v="260.77129042250522"/>
    <x v="1002"/>
    <n v="2266.8766042009311"/>
    <x v="14"/>
    <x v="2"/>
    <x v="5"/>
  </r>
  <r>
    <x v="1900"/>
    <s v="Product852"/>
    <n v="3"/>
    <x v="1"/>
    <x v="0"/>
    <n v="6.6445402536392306E-2"/>
    <x v="851"/>
    <x v="1"/>
    <x v="1"/>
    <n v="144"/>
    <n v="133.92406486026186"/>
    <x v="658"/>
    <n v="375.07627938393557"/>
    <x v="15"/>
    <x v="2"/>
    <x v="5"/>
  </r>
  <r>
    <x v="1901"/>
    <s v="Product853"/>
    <n v="11"/>
    <x v="1"/>
    <x v="0"/>
    <n v="5.1805239901663641E-3"/>
    <x v="852"/>
    <x v="2"/>
    <x v="2"/>
    <n v="23"/>
    <n v="263.96123084644705"/>
    <x v="88"/>
    <n v="2888.5315069333051"/>
    <x v="16"/>
    <x v="2"/>
    <x v="5"/>
  </r>
  <r>
    <x v="1902"/>
    <s v="Product854"/>
    <n v="3"/>
    <x v="1"/>
    <x v="0"/>
    <n v="8.1540393781581066E-2"/>
    <x v="853"/>
    <x v="3"/>
    <x v="0"/>
    <n v="77"/>
    <n v="70.711017711250818"/>
    <x v="73"/>
    <n v="194.83564044713722"/>
    <x v="17"/>
    <x v="2"/>
    <x v="5"/>
  </r>
  <r>
    <x v="1903"/>
    <s v="Product855"/>
    <n v="5"/>
    <x v="1"/>
    <x v="0"/>
    <n v="2.371570390009279E-2"/>
    <x v="854"/>
    <x v="4"/>
    <x v="3"/>
    <n v="153"/>
    <n v="82.325595852942399"/>
    <x v="390"/>
    <n v="401.86593199147654"/>
    <x v="18"/>
    <x v="2"/>
    <x v="5"/>
  </r>
  <r>
    <x v="1904"/>
    <s v="Product856"/>
    <n v="6"/>
    <x v="0"/>
    <x v="1"/>
    <n v="1.2492850632802976E-2"/>
    <x v="855"/>
    <x v="0"/>
    <x v="3"/>
    <n v="104"/>
    <n v="143.74234486843184"/>
    <x v="176"/>
    <n v="851.67955934629003"/>
    <x v="19"/>
    <x v="2"/>
    <x v="5"/>
  </r>
  <r>
    <x v="1905"/>
    <s v="Product857"/>
    <n v="8"/>
    <x v="1"/>
    <x v="0"/>
    <n v="8.0688253045566705E-2"/>
    <x v="856"/>
    <x v="1"/>
    <x v="2"/>
    <n v="116"/>
    <n v="229.98436621227609"/>
    <x v="1003"/>
    <n v="1691.4186357985254"/>
    <x v="20"/>
    <x v="2"/>
    <x v="5"/>
  </r>
  <r>
    <x v="1906"/>
    <s v="Product858"/>
    <n v="7"/>
    <x v="2"/>
    <x v="0"/>
    <n v="2.660929739510124E-2"/>
    <x v="857"/>
    <x v="2"/>
    <x v="3"/>
    <n v="12"/>
    <n v="238.18580171674068"/>
    <x v="148"/>
    <n v="1622.9349141849855"/>
    <x v="21"/>
    <x v="2"/>
    <x v="5"/>
  </r>
  <r>
    <x v="1907"/>
    <s v="Product859"/>
    <n v="15"/>
    <x v="0"/>
    <x v="0"/>
    <n v="9.528000268493847E-2"/>
    <x v="858"/>
    <x v="3"/>
    <x v="0"/>
    <n v="118"/>
    <n v="228.63995363099201"/>
    <x v="1004"/>
    <n v="3102.8270735272031"/>
    <x v="22"/>
    <x v="2"/>
    <x v="5"/>
  </r>
  <r>
    <x v="1908"/>
    <s v="Product860"/>
    <n v="10"/>
    <x v="0"/>
    <x v="0"/>
    <n v="5.3196989080779883E-2"/>
    <x v="859"/>
    <x v="4"/>
    <x v="0"/>
    <n v="110"/>
    <n v="138.6993791353438"/>
    <x v="194"/>
    <n v="1313.2098977796998"/>
    <x v="23"/>
    <x v="2"/>
    <x v="5"/>
  </r>
  <r>
    <x v="1909"/>
    <s v="Product861"/>
    <n v="11"/>
    <x v="0"/>
    <x v="0"/>
    <n v="3.972662058284411E-2"/>
    <x v="860"/>
    <x v="0"/>
    <x v="1"/>
    <n v="197"/>
    <n v="222.8105162719296"/>
    <x v="214"/>
    <n v="2353.5490817313976"/>
    <x v="24"/>
    <x v="2"/>
    <x v="5"/>
  </r>
  <r>
    <x v="1910"/>
    <s v="Product862"/>
    <n v="7"/>
    <x v="1"/>
    <x v="1"/>
    <n v="2.5576635747523859E-2"/>
    <x v="861"/>
    <x v="1"/>
    <x v="0"/>
    <n v="93"/>
    <n v="226.64443365444112"/>
    <x v="1005"/>
    <n v="1545.9334207146035"/>
    <x v="25"/>
    <x v="2"/>
    <x v="5"/>
  </r>
  <r>
    <x v="1911"/>
    <s v="Product863"/>
    <n v="6"/>
    <x v="1"/>
    <x v="1"/>
    <n v="9.643219093059259E-2"/>
    <x v="862"/>
    <x v="2"/>
    <x v="1"/>
    <n v="102"/>
    <n v="288.75094067097729"/>
    <x v="1"/>
    <n v="1565.4363289728321"/>
    <x v="26"/>
    <x v="2"/>
    <x v="5"/>
  </r>
  <r>
    <x v="1912"/>
    <s v="Product864"/>
    <n v="12"/>
    <x v="1"/>
    <x v="0"/>
    <n v="1.96352328723465E-2"/>
    <x v="863"/>
    <x v="3"/>
    <x v="2"/>
    <n v="199"/>
    <n v="55.236883488262123"/>
    <x v="957"/>
    <n v="649.82753301392916"/>
    <x v="27"/>
    <x v="2"/>
    <x v="5"/>
  </r>
  <r>
    <x v="1913"/>
    <s v="Product865"/>
    <n v="12"/>
    <x v="0"/>
    <x v="0"/>
    <n v="8.4521130202669603E-2"/>
    <x v="864"/>
    <x v="0"/>
    <x v="0"/>
    <n v="146"/>
    <n v="64.979295905018304"/>
    <x v="208"/>
    <n v="713.84606850422938"/>
    <x v="28"/>
    <x v="2"/>
    <x v="5"/>
  </r>
  <r>
    <x v="1914"/>
    <s v="Product866"/>
    <n v="15"/>
    <x v="2"/>
    <x v="0"/>
    <n v="9.6709892607979187E-2"/>
    <x v="865"/>
    <x v="1"/>
    <x v="3"/>
    <n v="40"/>
    <n v="133.65464645486406"/>
    <x v="321"/>
    <n v="1810.9337992448509"/>
    <x v="29"/>
    <x v="2"/>
    <x v="5"/>
  </r>
  <r>
    <x v="1915"/>
    <s v="Product867"/>
    <n v="10"/>
    <x v="2"/>
    <x v="0"/>
    <n v="2.9895684210632746E-2"/>
    <x v="866"/>
    <x v="2"/>
    <x v="3"/>
    <n v="130"/>
    <n v="89.095090146019274"/>
    <x v="1006"/>
    <n v="864.3153146629603"/>
    <x v="30"/>
    <x v="2"/>
    <x v="5"/>
  </r>
  <r>
    <x v="1916"/>
    <s v="Product868"/>
    <n v="6"/>
    <x v="1"/>
    <x v="1"/>
    <n v="6.6430072176625901E-2"/>
    <x v="867"/>
    <x v="3"/>
    <x v="2"/>
    <n v="182"/>
    <n v="148.73626068317247"/>
    <x v="662"/>
    <n v="833.13420090424734"/>
    <x v="0"/>
    <x v="3"/>
    <x v="5"/>
  </r>
  <r>
    <x v="1917"/>
    <s v="Product869"/>
    <n v="6"/>
    <x v="1"/>
    <x v="0"/>
    <n v="4.5434656315709088E-2"/>
    <x v="868"/>
    <x v="4"/>
    <x v="3"/>
    <n v="99"/>
    <n v="219.98610906568712"/>
    <x v="282"/>
    <n v="1259.9466948363454"/>
    <x v="1"/>
    <x v="3"/>
    <x v="5"/>
  </r>
  <r>
    <x v="1918"/>
    <s v="Product870"/>
    <n v="4"/>
    <x v="1"/>
    <x v="0"/>
    <n v="3.0966703764804149E-2"/>
    <x v="869"/>
    <x v="0"/>
    <x v="0"/>
    <n v="104"/>
    <n v="64.686876890210783"/>
    <x v="518"/>
    <n v="250.73495014432507"/>
    <x v="2"/>
    <x v="3"/>
    <x v="5"/>
  </r>
  <r>
    <x v="1919"/>
    <s v="Product871"/>
    <n v="3"/>
    <x v="1"/>
    <x v="0"/>
    <n v="6.7673796053652188E-2"/>
    <x v="870"/>
    <x v="1"/>
    <x v="0"/>
    <n v="44"/>
    <n v="203.84824228117719"/>
    <x v="44"/>
    <n v="570.15917372143599"/>
    <x v="3"/>
    <x v="3"/>
    <x v="5"/>
  </r>
  <r>
    <x v="1920"/>
    <s v="Product872"/>
    <n v="9"/>
    <x v="0"/>
    <x v="0"/>
    <n v="8.3990761139938225E-2"/>
    <x v="871"/>
    <x v="2"/>
    <x v="1"/>
    <n v="6"/>
    <n v="290.67985545958766"/>
    <x v="207"/>
    <n v="2396.388898363407"/>
    <x v="4"/>
    <x v="3"/>
    <x v="5"/>
  </r>
  <r>
    <x v="1921"/>
    <s v="Product873"/>
    <n v="9"/>
    <x v="1"/>
    <x v="0"/>
    <n v="4.3922934315087904E-2"/>
    <x v="872"/>
    <x v="3"/>
    <x v="0"/>
    <n v="181"/>
    <n v="154.03061474149669"/>
    <x v="1007"/>
    <n v="1325.3862435092399"/>
    <x v="5"/>
    <x v="3"/>
    <x v="5"/>
  </r>
  <r>
    <x v="1922"/>
    <s v="Product874"/>
    <n v="12"/>
    <x v="2"/>
    <x v="1"/>
    <n v="6.5446584078222569E-3"/>
    <x v="873"/>
    <x v="4"/>
    <x v="1"/>
    <n v="60"/>
    <n v="102.20688374102035"/>
    <x v="104"/>
    <n v="1218.4556952000883"/>
    <x v="6"/>
    <x v="3"/>
    <x v="5"/>
  </r>
  <r>
    <x v="1923"/>
    <s v="Product875"/>
    <n v="1"/>
    <x v="0"/>
    <x v="1"/>
    <n v="4.8472325928996585E-2"/>
    <x v="874"/>
    <x v="0"/>
    <x v="2"/>
    <n v="21"/>
    <n v="184.09266223700962"/>
    <x v="116"/>
    <n v="175.16926271192062"/>
    <x v="7"/>
    <x v="3"/>
    <x v="5"/>
  </r>
  <r>
    <x v="1924"/>
    <s v="Product876"/>
    <n v="5"/>
    <x v="0"/>
    <x v="0"/>
    <n v="7.7903331436124809E-2"/>
    <x v="875"/>
    <x v="1"/>
    <x v="0"/>
    <n v="216"/>
    <n v="161.76413164567552"/>
    <x v="96"/>
    <n v="745.81083441802764"/>
    <x v="8"/>
    <x v="3"/>
    <x v="5"/>
  </r>
  <r>
    <x v="1925"/>
    <s v="Product877"/>
    <n v="6"/>
    <x v="0"/>
    <x v="0"/>
    <n v="7.5320230270740293E-2"/>
    <x v="876"/>
    <x v="2"/>
    <x v="3"/>
    <n v="130"/>
    <n v="135.66890886806445"/>
    <x v="454"/>
    <n v="752.7017724692505"/>
    <x v="9"/>
    <x v="3"/>
    <x v="5"/>
  </r>
  <r>
    <x v="1926"/>
    <s v="Product878"/>
    <n v="2"/>
    <x v="1"/>
    <x v="0"/>
    <n v="7.2628685200320772E-2"/>
    <x v="877"/>
    <x v="3"/>
    <x v="3"/>
    <n v="199"/>
    <n v="87.21468553087746"/>
    <x v="1008"/>
    <n v="161.7607951812208"/>
    <x v="10"/>
    <x v="3"/>
    <x v="5"/>
  </r>
  <r>
    <x v="1927"/>
    <s v="Product879"/>
    <n v="3"/>
    <x v="1"/>
    <x v="0"/>
    <n v="9.1844816191812381E-2"/>
    <x v="878"/>
    <x v="4"/>
    <x v="2"/>
    <n v="66"/>
    <n v="284.23729676302651"/>
    <x v="15"/>
    <n v="774.39472346090611"/>
    <x v="11"/>
    <x v="3"/>
    <x v="5"/>
  </r>
  <r>
    <x v="1928"/>
    <s v="Product880"/>
    <n v="2"/>
    <x v="1"/>
    <x v="1"/>
    <n v="7.0672929326042411E-2"/>
    <x v="879"/>
    <x v="0"/>
    <x v="3"/>
    <n v="8"/>
    <n v="156.74524805295238"/>
    <x v="349"/>
    <n v="291.33520443022616"/>
    <x v="12"/>
    <x v="3"/>
    <x v="5"/>
  </r>
  <r>
    <x v="1929"/>
    <s v="Product881"/>
    <n v="11"/>
    <x v="0"/>
    <x v="0"/>
    <n v="9.147750504663027E-2"/>
    <x v="880"/>
    <x v="1"/>
    <x v="0"/>
    <n v="224"/>
    <n v="162.74193433898472"/>
    <x v="22"/>
    <n v="1626.4017904111106"/>
    <x v="13"/>
    <x v="3"/>
    <x v="5"/>
  </r>
  <r>
    <x v="1930"/>
    <s v="Product882"/>
    <n v="10"/>
    <x v="2"/>
    <x v="0"/>
    <n v="6.2336349679598391E-2"/>
    <x v="881"/>
    <x v="2"/>
    <x v="0"/>
    <n v="52"/>
    <n v="284.78818054868822"/>
    <x v="712"/>
    <n v="2670.3552494138858"/>
    <x v="14"/>
    <x v="3"/>
    <x v="5"/>
  </r>
  <r>
    <x v="1931"/>
    <s v="Product883"/>
    <n v="2"/>
    <x v="2"/>
    <x v="0"/>
    <n v="2.5596172580818255E-2"/>
    <x v="882"/>
    <x v="3"/>
    <x v="1"/>
    <n v="246"/>
    <n v="262.3114401464702"/>
    <x v="643"/>
    <n v="511.19454250911633"/>
    <x v="15"/>
    <x v="3"/>
    <x v="5"/>
  </r>
  <r>
    <x v="1932"/>
    <s v="Product884"/>
    <n v="7"/>
    <x v="1"/>
    <x v="0"/>
    <n v="6.071731936897215E-2"/>
    <x v="883"/>
    <x v="4"/>
    <x v="0"/>
    <n v="21"/>
    <n v="101.11356484266121"/>
    <x v="620"/>
    <n v="664.81954163501848"/>
    <x v="16"/>
    <x v="3"/>
    <x v="5"/>
  </r>
  <r>
    <x v="1933"/>
    <s v="Product885"/>
    <n v="5"/>
    <x v="1"/>
    <x v="0"/>
    <n v="3.1101433639129962E-2"/>
    <x v="884"/>
    <x v="0"/>
    <x v="1"/>
    <n v="107"/>
    <n v="273.92808820533673"/>
    <x v="1009"/>
    <n v="1327.0426597406235"/>
    <x v="17"/>
    <x v="3"/>
    <x v="5"/>
  </r>
  <r>
    <x v="1934"/>
    <s v="Product886"/>
    <n v="1"/>
    <x v="1"/>
    <x v="1"/>
    <n v="2.2901706826070289E-3"/>
    <x v="885"/>
    <x v="1"/>
    <x v="2"/>
    <n v="228"/>
    <n v="182.04442566783442"/>
    <x v="924"/>
    <n v="181.6275128612379"/>
    <x v="18"/>
    <x v="3"/>
    <x v="5"/>
  </r>
  <r>
    <x v="1935"/>
    <s v="Product887"/>
    <n v="12"/>
    <x v="1"/>
    <x v="1"/>
    <n v="8.2776358018903984E-2"/>
    <x v="886"/>
    <x v="2"/>
    <x v="0"/>
    <n v="58"/>
    <n v="80.595574430101635"/>
    <x v="499"/>
    <n v="887.08999567603576"/>
    <x v="19"/>
    <x v="3"/>
    <x v="5"/>
  </r>
  <r>
    <x v="1936"/>
    <s v="Product888"/>
    <n v="11"/>
    <x v="0"/>
    <x v="0"/>
    <n v="6.8463027042518484E-2"/>
    <x v="887"/>
    <x v="3"/>
    <x v="3"/>
    <n v="133"/>
    <n v="25.708931305101242"/>
    <x v="1010"/>
    <n v="263.43702050518431"/>
    <x v="20"/>
    <x v="3"/>
    <x v="5"/>
  </r>
  <r>
    <x v="1937"/>
    <s v="Product889"/>
    <n v="9"/>
    <x v="1"/>
    <x v="0"/>
    <n v="2.3256608986999307E-2"/>
    <x v="888"/>
    <x v="0"/>
    <x v="3"/>
    <n v="103"/>
    <n v="243.7750748258573"/>
    <x v="644"/>
    <n v="2142.9512390687023"/>
    <x v="21"/>
    <x v="3"/>
    <x v="5"/>
  </r>
  <r>
    <x v="1938"/>
    <s v="Product890"/>
    <n v="4"/>
    <x v="2"/>
    <x v="0"/>
    <n v="6.6660397288601056E-2"/>
    <x v="889"/>
    <x v="1"/>
    <x v="2"/>
    <n v="68"/>
    <n v="187.14938151903817"/>
    <x v="1011"/>
    <n v="698.69571757865242"/>
    <x v="22"/>
    <x v="3"/>
    <x v="5"/>
  </r>
  <r>
    <x v="1939"/>
    <s v="Product891"/>
    <n v="6"/>
    <x v="0"/>
    <x v="0"/>
    <n v="5.3618944707029693E-2"/>
    <x v="890"/>
    <x v="2"/>
    <x v="3"/>
    <n v="244"/>
    <n v="140.41137752144846"/>
    <x v="785"/>
    <n v="797.29600580332828"/>
    <x v="23"/>
    <x v="3"/>
    <x v="5"/>
  </r>
  <r>
    <x v="1940"/>
    <s v="Product892"/>
    <n v="14"/>
    <x v="0"/>
    <x v="1"/>
    <n v="4.7846573661486425E-2"/>
    <x v="891"/>
    <x v="3"/>
    <x v="0"/>
    <n v="228"/>
    <n v="280.80009542321625"/>
    <x v="1012"/>
    <n v="3743.1068216275571"/>
    <x v="24"/>
    <x v="3"/>
    <x v="5"/>
  </r>
  <r>
    <x v="1941"/>
    <s v="Product893"/>
    <n v="6"/>
    <x v="0"/>
    <x v="0"/>
    <n v="6.8845463588832478E-3"/>
    <x v="892"/>
    <x v="4"/>
    <x v="0"/>
    <n v="52"/>
    <n v="316.16611557202719"/>
    <x v="239"/>
    <n v="1883.9367317535814"/>
    <x v="25"/>
    <x v="3"/>
    <x v="5"/>
  </r>
  <r>
    <x v="1942"/>
    <s v="Product894"/>
    <n v="15"/>
    <x v="1"/>
    <x v="0"/>
    <n v="6.1277654821214583E-2"/>
    <x v="893"/>
    <x v="0"/>
    <x v="1"/>
    <n v="192"/>
    <n v="120.99378585217025"/>
    <x v="1013"/>
    <n v="1703.693556108135"/>
    <x v="26"/>
    <x v="3"/>
    <x v="5"/>
  </r>
  <r>
    <x v="1943"/>
    <s v="Product895"/>
    <n v="12"/>
    <x v="1"/>
    <x v="0"/>
    <n v="1.6747891041230558E-2"/>
    <x v="894"/>
    <x v="1"/>
    <x v="0"/>
    <n v="192"/>
    <n v="90.155774006024814"/>
    <x v="964"/>
    <n v="1063.7502591148093"/>
    <x v="27"/>
    <x v="3"/>
    <x v="5"/>
  </r>
  <r>
    <x v="1944"/>
    <s v="Product896"/>
    <n v="6"/>
    <x v="1"/>
    <x v="0"/>
    <n v="7.0495082935055575E-2"/>
    <x v="895"/>
    <x v="2"/>
    <x v="1"/>
    <n v="106"/>
    <n v="162.11164225779171"/>
    <x v="419"/>
    <n v="904.10141155254382"/>
    <x v="28"/>
    <x v="3"/>
    <x v="5"/>
  </r>
  <r>
    <x v="1945"/>
    <s v="Product897"/>
    <n v="4"/>
    <x v="0"/>
    <x v="0"/>
    <n v="2.0404419327423318E-2"/>
    <x v="896"/>
    <x v="3"/>
    <x v="2"/>
    <n v="243"/>
    <n v="152.3334888530261"/>
    <x v="149"/>
    <n v="596.90084987543833"/>
    <x v="29"/>
    <x v="3"/>
    <x v="5"/>
  </r>
  <r>
    <x v="1946"/>
    <s v="Product898"/>
    <n v="5"/>
    <x v="2"/>
    <x v="1"/>
    <n v="3.9888165321225813E-2"/>
    <x v="897"/>
    <x v="4"/>
    <x v="0"/>
    <n v="167"/>
    <n v="41.78249980930444"/>
    <x v="490"/>
    <n v="200.5793627468841"/>
    <x v="0"/>
    <x v="4"/>
    <x v="5"/>
  </r>
  <r>
    <x v="1947"/>
    <s v="Product899"/>
    <n v="15"/>
    <x v="2"/>
    <x v="1"/>
    <n v="2.9342868679757841E-2"/>
    <x v="898"/>
    <x v="0"/>
    <x v="3"/>
    <n v="84"/>
    <n v="57.366926668884112"/>
    <x v="65"/>
    <n v="835.25424709616618"/>
    <x v="1"/>
    <x v="4"/>
    <x v="5"/>
  </r>
  <r>
    <x v="1948"/>
    <s v="Product900"/>
    <n v="2"/>
    <x v="1"/>
    <x v="0"/>
    <n v="1.0894405466142032E-2"/>
    <x v="899"/>
    <x v="1"/>
    <x v="3"/>
    <n v="175"/>
    <n v="282.09442384233665"/>
    <x v="169"/>
    <n v="558.04234561852104"/>
    <x v="2"/>
    <x v="4"/>
    <x v="5"/>
  </r>
  <r>
    <x v="1949"/>
    <s v="Product901"/>
    <n v="12"/>
    <x v="1"/>
    <x v="0"/>
    <n v="8.8382743183801196E-2"/>
    <x v="900"/>
    <x v="2"/>
    <x v="2"/>
    <n v="49"/>
    <n v="271.25840145978304"/>
    <x v="436"/>
    <n v="2967.406077925375"/>
    <x v="3"/>
    <x v="4"/>
    <x v="5"/>
  </r>
  <r>
    <x v="1950"/>
    <s v="Product902"/>
    <n v="5"/>
    <x v="1"/>
    <x v="0"/>
    <n v="6.936131210076367E-2"/>
    <x v="901"/>
    <x v="3"/>
    <x v="3"/>
    <n v="133"/>
    <n v="122.82232176807189"/>
    <x v="1014"/>
    <n v="571.51602187488118"/>
    <x v="4"/>
    <x v="4"/>
    <x v="5"/>
  </r>
  <r>
    <x v="1951"/>
    <s v="Product903"/>
    <n v="6"/>
    <x v="1"/>
    <x v="0"/>
    <n v="2.893594921694961E-2"/>
    <x v="902"/>
    <x v="4"/>
    <x v="0"/>
    <n v="33"/>
    <n v="28.806561489599069"/>
    <x v="15"/>
    <n v="167.83809773532658"/>
    <x v="5"/>
    <x v="4"/>
    <x v="5"/>
  </r>
  <r>
    <x v="1952"/>
    <s v="Product904"/>
    <n v="12"/>
    <x v="0"/>
    <x v="1"/>
    <n v="4.335581814036174E-2"/>
    <x v="903"/>
    <x v="0"/>
    <x v="0"/>
    <n v="197"/>
    <n v="232.77758779177736"/>
    <x v="780"/>
    <n v="2672.2239003399"/>
    <x v="6"/>
    <x v="4"/>
    <x v="5"/>
  </r>
  <r>
    <x v="1953"/>
    <s v="Product905"/>
    <n v="9"/>
    <x v="1"/>
    <x v="0"/>
    <n v="8.823919111759683E-2"/>
    <x v="904"/>
    <x v="1"/>
    <x v="1"/>
    <n v="103"/>
    <n v="135.47994476457657"/>
    <x v="644"/>
    <n v="1111.7277362330428"/>
    <x v="7"/>
    <x v="4"/>
    <x v="5"/>
  </r>
  <r>
    <x v="1954"/>
    <s v="Product906"/>
    <n v="5"/>
    <x v="2"/>
    <x v="0"/>
    <n v="2.4479504576924795E-2"/>
    <x v="905"/>
    <x v="2"/>
    <x v="0"/>
    <n v="91"/>
    <n v="175.69588220305485"/>
    <x v="1015"/>
    <n v="856.97467025259164"/>
    <x v="8"/>
    <x v="4"/>
    <x v="5"/>
  </r>
  <r>
    <x v="1955"/>
    <s v="Product907"/>
    <n v="10"/>
    <x v="0"/>
    <x v="0"/>
    <n v="1.5875982891701303E-2"/>
    <x v="906"/>
    <x v="3"/>
    <x v="1"/>
    <n v="118"/>
    <n v="54.793457550008206"/>
    <x v="858"/>
    <n v="539.23557555367108"/>
    <x v="9"/>
    <x v="4"/>
    <x v="5"/>
  </r>
  <r>
    <x v="1956"/>
    <s v="Product908"/>
    <n v="12"/>
    <x v="0"/>
    <x v="0"/>
    <n v="5.1657980292594136E-2"/>
    <x v="907"/>
    <x v="4"/>
    <x v="2"/>
    <n v="77"/>
    <n v="255.70196781767126"/>
    <x v="72"/>
    <n v="2909.9150472404212"/>
    <x v="10"/>
    <x v="4"/>
    <x v="5"/>
  </r>
  <r>
    <x v="1957"/>
    <s v="Product909"/>
    <n v="6"/>
    <x v="0"/>
    <x v="0"/>
    <n v="2.8770624042546433E-2"/>
    <x v="908"/>
    <x v="0"/>
    <x v="0"/>
    <n v="42"/>
    <n v="294.07380941895497"/>
    <x v="38"/>
    <n v="1713.6787344444165"/>
    <x v="11"/>
    <x v="4"/>
    <x v="5"/>
  </r>
  <r>
    <x v="1958"/>
    <s v="Product910"/>
    <n v="10"/>
    <x v="1"/>
    <x v="1"/>
    <n v="9.5213821066327531E-2"/>
    <x v="909"/>
    <x v="1"/>
    <x v="3"/>
    <n v="148"/>
    <n v="149.9187754832169"/>
    <x v="1016"/>
    <n v="1356.4443601987496"/>
    <x v="12"/>
    <x v="4"/>
    <x v="5"/>
  </r>
  <r>
    <x v="1959"/>
    <s v="Product911"/>
    <n v="7"/>
    <x v="1"/>
    <x v="1"/>
    <n v="3.6322701701595073E-2"/>
    <x v="910"/>
    <x v="2"/>
    <x v="3"/>
    <n v="214"/>
    <n v="277.46574152528399"/>
    <x v="1017"/>
    <n v="1871.7120531441444"/>
    <x v="13"/>
    <x v="4"/>
    <x v="5"/>
  </r>
  <r>
    <x v="1960"/>
    <s v="Product912"/>
    <n v="14"/>
    <x v="1"/>
    <x v="0"/>
    <n v="2.2875129842053546E-2"/>
    <x v="911"/>
    <x v="3"/>
    <x v="2"/>
    <n v="16"/>
    <n v="310.31443531893018"/>
    <x v="346"/>
    <n v="4245.0233324680457"/>
    <x v="14"/>
    <x v="4"/>
    <x v="5"/>
  </r>
  <r>
    <x v="1961"/>
    <s v="Product913"/>
    <n v="15"/>
    <x v="0"/>
    <x v="0"/>
    <n v="4.8397084063322209E-2"/>
    <x v="912"/>
    <x v="0"/>
    <x v="3"/>
    <n v="32"/>
    <n v="159.83453572166613"/>
    <x v="134"/>
    <n v="2281.4851539018387"/>
    <x v="15"/>
    <x v="4"/>
    <x v="5"/>
  </r>
  <r>
    <x v="1962"/>
    <s v="Product914"/>
    <n v="7"/>
    <x v="2"/>
    <x v="0"/>
    <n v="4.7463079751794771E-2"/>
    <x v="913"/>
    <x v="1"/>
    <x v="0"/>
    <n v="216"/>
    <n v="247.60432643235046"/>
    <x v="309"/>
    <n v="1650.9658377800167"/>
    <x v="16"/>
    <x v="4"/>
    <x v="5"/>
  </r>
  <r>
    <x v="1963"/>
    <s v="Product915"/>
    <n v="8"/>
    <x v="2"/>
    <x v="0"/>
    <n v="3.033942507221872E-2"/>
    <x v="914"/>
    <x v="2"/>
    <x v="0"/>
    <n v="107"/>
    <n v="156.19074704145567"/>
    <x v="500"/>
    <n v="1211.6160765969403"/>
    <x v="17"/>
    <x v="4"/>
    <x v="5"/>
  </r>
  <r>
    <x v="1964"/>
    <s v="Product916"/>
    <n v="12"/>
    <x v="1"/>
    <x v="1"/>
    <n v="9.3288104438664962E-2"/>
    <x v="915"/>
    <x v="3"/>
    <x v="1"/>
    <n v="170"/>
    <n v="111.88660636639128"/>
    <x v="278"/>
    <n v="1217.3870033567468"/>
    <x v="18"/>
    <x v="4"/>
    <x v="5"/>
  </r>
  <r>
    <x v="1965"/>
    <s v="Product917"/>
    <n v="6"/>
    <x v="1"/>
    <x v="0"/>
    <n v="7.8042248579056672E-2"/>
    <x v="916"/>
    <x v="4"/>
    <x v="0"/>
    <n v="105"/>
    <n v="311.49746510943629"/>
    <x v="131"/>
    <n v="1723.125015033718"/>
    <x v="19"/>
    <x v="4"/>
    <x v="5"/>
  </r>
  <r>
    <x v="1966"/>
    <s v="Product918"/>
    <n v="5"/>
    <x v="1"/>
    <x v="0"/>
    <n v="6.2470157099735107E-2"/>
    <x v="917"/>
    <x v="0"/>
    <x v="1"/>
    <n v="96"/>
    <n v="141.66559530465031"/>
    <x v="134"/>
    <n v="664.07861655170655"/>
    <x v="20"/>
    <x v="4"/>
    <x v="5"/>
  </r>
  <r>
    <x v="1967"/>
    <s v="Product919"/>
    <n v="3"/>
    <x v="1"/>
    <x v="0"/>
    <n v="1.9129217741831864E-2"/>
    <x v="918"/>
    <x v="1"/>
    <x v="2"/>
    <n v="59"/>
    <n v="72.404591551031046"/>
    <x v="58"/>
    <n v="213.05864506122893"/>
    <x v="21"/>
    <x v="4"/>
    <x v="5"/>
  </r>
  <r>
    <x v="1968"/>
    <s v="Product920"/>
    <n v="3"/>
    <x v="0"/>
    <x v="0"/>
    <n v="2.0804672153683191E-2"/>
    <x v="919"/>
    <x v="2"/>
    <x v="0"/>
    <n v="27"/>
    <n v="242.51505207788077"/>
    <x v="898"/>
    <n v="712.40881778120115"/>
    <x v="22"/>
    <x v="4"/>
    <x v="5"/>
  </r>
  <r>
    <x v="1969"/>
    <s v="Product921"/>
    <n v="11"/>
    <x v="1"/>
    <x v="0"/>
    <n v="9.4836688880221981E-2"/>
    <x v="920"/>
    <x v="3"/>
    <x v="3"/>
    <n v="27"/>
    <n v="155.2843246367938"/>
    <x v="1018"/>
    <n v="1546.1344079856267"/>
    <x v="23"/>
    <x v="4"/>
    <x v="5"/>
  </r>
  <r>
    <x v="1970"/>
    <s v="Product922"/>
    <n v="12"/>
    <x v="2"/>
    <x v="1"/>
    <n v="7.716774799754811E-3"/>
    <x v="921"/>
    <x v="4"/>
    <x v="3"/>
    <n v="167"/>
    <n v="108.62687433304467"/>
    <x v="1019"/>
    <n v="1293.4635024793836"/>
    <x v="24"/>
    <x v="4"/>
    <x v="5"/>
  </r>
  <r>
    <x v="1971"/>
    <s v="Product923"/>
    <n v="13"/>
    <x v="0"/>
    <x v="1"/>
    <n v="7.2097521786087977E-3"/>
    <x v="922"/>
    <x v="0"/>
    <x v="2"/>
    <n v="31"/>
    <n v="267.42577778219982"/>
    <x v="1020"/>
    <n v="3451.4701545768403"/>
    <x v="25"/>
    <x v="4"/>
    <x v="5"/>
  </r>
  <r>
    <x v="1972"/>
    <s v="Product924"/>
    <n v="14"/>
    <x v="0"/>
    <x v="0"/>
    <n v="8.5012818975851556E-2"/>
    <x v="923"/>
    <x v="1"/>
    <x v="3"/>
    <n v="138"/>
    <n v="187.05010254245587"/>
    <x v="568"/>
    <n v="2396.0782444983943"/>
    <x v="26"/>
    <x v="4"/>
    <x v="5"/>
  </r>
  <r>
    <x v="1973"/>
    <s v="Product925"/>
    <n v="4"/>
    <x v="0"/>
    <x v="0"/>
    <n v="9.2257146316415989E-2"/>
    <x v="924"/>
    <x v="2"/>
    <x v="0"/>
    <n v="46"/>
    <n v="173.02243039002312"/>
    <x v="682"/>
    <n v="628.23949885403545"/>
    <x v="27"/>
    <x v="4"/>
    <x v="5"/>
  </r>
  <r>
    <x v="1974"/>
    <s v="Product926"/>
    <n v="5"/>
    <x v="1"/>
    <x v="0"/>
    <n v="8.6460386757354332E-2"/>
    <x v="925"/>
    <x v="3"/>
    <x v="0"/>
    <n v="182"/>
    <n v="307.90099214642947"/>
    <x v="1021"/>
    <n v="1406.3987664123802"/>
    <x v="28"/>
    <x v="4"/>
    <x v="5"/>
  </r>
  <r>
    <x v="1975"/>
    <s v="Product927"/>
    <n v="6"/>
    <x v="1"/>
    <x v="0"/>
    <n v="6.5898965255578368E-2"/>
    <x v="926"/>
    <x v="4"/>
    <x v="1"/>
    <n v="207"/>
    <n v="303.45707724342446"/>
    <x v="1022"/>
    <n v="1700.757419121604"/>
    <x v="29"/>
    <x v="4"/>
    <x v="5"/>
  </r>
  <r>
    <x v="1976"/>
    <s v="Product928"/>
    <n v="15"/>
    <x v="1"/>
    <x v="1"/>
    <n v="6.4286622395503271E-2"/>
    <x v="927"/>
    <x v="0"/>
    <x v="0"/>
    <n v="60"/>
    <n v="82.000796246126129"/>
    <x v="46"/>
    <n v="1150.9386303258123"/>
    <x v="30"/>
    <x v="4"/>
    <x v="5"/>
  </r>
  <r>
    <x v="1977"/>
    <s v="Product929"/>
    <n v="15"/>
    <x v="0"/>
    <x v="0"/>
    <n v="8.3659495053571536E-2"/>
    <x v="928"/>
    <x v="1"/>
    <x v="1"/>
    <n v="246"/>
    <n v="204.97035333494028"/>
    <x v="822"/>
    <n v="2817.3395561098059"/>
    <x v="0"/>
    <x v="5"/>
    <x v="5"/>
  </r>
  <r>
    <x v="1978"/>
    <s v="Product930"/>
    <n v="6"/>
    <x v="2"/>
    <x v="0"/>
    <n v="1.2958553758965752E-2"/>
    <x v="929"/>
    <x v="2"/>
    <x v="2"/>
    <n v="48"/>
    <n v="88.918179762464575"/>
    <x v="280"/>
    <n v="526.59557249917987"/>
    <x v="1"/>
    <x v="5"/>
    <x v="5"/>
  </r>
  <r>
    <x v="1979"/>
    <s v="Product931"/>
    <n v="14"/>
    <x v="2"/>
    <x v="0"/>
    <n v="9.2558413912829221E-2"/>
    <x v="930"/>
    <x v="3"/>
    <x v="0"/>
    <n v="93"/>
    <n v="190.92433061566786"/>
    <x v="473"/>
    <n v="2425.537483551182"/>
    <x v="2"/>
    <x v="5"/>
    <x v="5"/>
  </r>
  <r>
    <x v="1980"/>
    <s v="Product932"/>
    <n v="7"/>
    <x v="1"/>
    <x v="0"/>
    <n v="4.4162059396394997E-2"/>
    <x v="931"/>
    <x v="4"/>
    <x v="3"/>
    <n v="124"/>
    <n v="275.94894886504579"/>
    <x v="270"/>
    <n v="1846.3373249642641"/>
    <x v="3"/>
    <x v="5"/>
    <x v="5"/>
  </r>
  <r>
    <x v="1981"/>
    <s v="Product933"/>
    <n v="7"/>
    <x v="1"/>
    <x v="0"/>
    <n v="6.0271080355198452E-2"/>
    <x v="932"/>
    <x v="0"/>
    <x v="3"/>
    <n v="17"/>
    <n v="173.75450694695681"/>
    <x v="762"/>
    <n v="1142.9749456767522"/>
    <x v="4"/>
    <x v="5"/>
    <x v="5"/>
  </r>
  <r>
    <x v="1982"/>
    <s v="Product934"/>
    <n v="7"/>
    <x v="1"/>
    <x v="1"/>
    <n v="5.4529451457527758E-2"/>
    <x v="933"/>
    <x v="1"/>
    <x v="2"/>
    <n v="126"/>
    <n v="223.58246636229529"/>
    <x v="579"/>
    <n v="1479.7344598122672"/>
    <x v="5"/>
    <x v="5"/>
    <x v="5"/>
  </r>
  <r>
    <x v="1983"/>
    <s v="Product935"/>
    <n v="15"/>
    <x v="1"/>
    <x v="1"/>
    <n v="9.3977283289062796E-2"/>
    <x v="934"/>
    <x v="2"/>
    <x v="3"/>
    <n v="63"/>
    <n v="233.67502395526654"/>
    <x v="197"/>
    <n v="3175.7232004716584"/>
    <x v="6"/>
    <x v="5"/>
    <x v="5"/>
  </r>
  <r>
    <x v="1984"/>
    <s v="Product936"/>
    <n v="4"/>
    <x v="0"/>
    <x v="0"/>
    <n v="9.9452847598590077E-2"/>
    <x v="935"/>
    <x v="3"/>
    <x v="0"/>
    <n v="79"/>
    <n v="181.5888513342183"/>
    <x v="1023"/>
    <n v="654.11729190749304"/>
    <x v="7"/>
    <x v="5"/>
    <x v="5"/>
  </r>
  <r>
    <x v="1985"/>
    <s v="Product937"/>
    <n v="12"/>
    <x v="1"/>
    <x v="0"/>
    <n v="3.6972483413768423E-2"/>
    <x v="936"/>
    <x v="0"/>
    <x v="0"/>
    <n v="16"/>
    <n v="238.6792261006305"/>
    <x v="593"/>
    <n v="2758.2559484689659"/>
    <x v="8"/>
    <x v="5"/>
    <x v="5"/>
  </r>
  <r>
    <x v="1986"/>
    <s v="Product938"/>
    <n v="11"/>
    <x v="2"/>
    <x v="0"/>
    <n v="5.5764642270537228E-2"/>
    <x v="937"/>
    <x v="1"/>
    <x v="1"/>
    <n v="87"/>
    <n v="248.59507008848158"/>
    <x v="74"/>
    <n v="2582.0548042825608"/>
    <x v="9"/>
    <x v="5"/>
    <x v="5"/>
  </r>
  <r>
    <x v="1987"/>
    <s v="Product939"/>
    <n v="1"/>
    <x v="0"/>
    <x v="0"/>
    <n v="4.9537263596648902E-3"/>
    <x v="938"/>
    <x v="2"/>
    <x v="0"/>
    <n v="238"/>
    <n v="136.68498483937196"/>
    <x v="457"/>
    <n v="136.00788482700278"/>
    <x v="10"/>
    <x v="5"/>
    <x v="5"/>
  </r>
  <r>
    <x v="1988"/>
    <s v="Product940"/>
    <n v="1"/>
    <x v="0"/>
    <x v="1"/>
    <n v="9.7916889018850886E-2"/>
    <x v="939"/>
    <x v="3"/>
    <x v="1"/>
    <n v="192"/>
    <n v="52.359977824325554"/>
    <x v="593"/>
    <n v="47.23305168667158"/>
    <x v="11"/>
    <x v="5"/>
    <x v="5"/>
  </r>
  <r>
    <x v="1989"/>
    <s v="Product941"/>
    <n v="4"/>
    <x v="0"/>
    <x v="0"/>
    <n v="1.2354484533594768E-2"/>
    <x v="940"/>
    <x v="4"/>
    <x v="2"/>
    <n v="190"/>
    <n v="309.52092186948994"/>
    <x v="414"/>
    <n v="1222.7878017097173"/>
    <x v="12"/>
    <x v="5"/>
    <x v="5"/>
  </r>
  <r>
    <x v="1990"/>
    <s v="Product942"/>
    <n v="4"/>
    <x v="1"/>
    <x v="0"/>
    <n v="5.9086554963474563E-2"/>
    <x v="941"/>
    <x v="0"/>
    <x v="0"/>
    <n v="181"/>
    <n v="145.59429413479165"/>
    <x v="1024"/>
    <n v="547.96651548811201"/>
    <x v="13"/>
    <x v="5"/>
    <x v="5"/>
  </r>
  <r>
    <x v="1991"/>
    <s v="Product943"/>
    <n v="11"/>
    <x v="1"/>
    <x v="0"/>
    <n v="8.5552877844188663E-2"/>
    <x v="942"/>
    <x v="1"/>
    <x v="3"/>
    <n v="151"/>
    <n v="181.98317844380156"/>
    <x v="1025"/>
    <n v="1830.5539318957201"/>
    <x v="14"/>
    <x v="5"/>
    <x v="5"/>
  </r>
  <r>
    <x v="1992"/>
    <s v="Product944"/>
    <n v="6"/>
    <x v="1"/>
    <x v="0"/>
    <n v="5.5964131247670718E-2"/>
    <x v="943"/>
    <x v="2"/>
    <x v="3"/>
    <n v="94"/>
    <n v="129.9548642860982"/>
    <x v="451"/>
    <n v="736.09231922950653"/>
    <x v="15"/>
    <x v="5"/>
    <x v="5"/>
  </r>
  <r>
    <x v="1993"/>
    <s v="Product945"/>
    <n v="3"/>
    <x v="0"/>
    <x v="0"/>
    <n v="2.3474394665813247E-2"/>
    <x v="944"/>
    <x v="3"/>
    <x v="2"/>
    <n v="237"/>
    <n v="236.23040423250345"/>
    <x v="465"/>
    <n v="692.05511547445519"/>
    <x v="16"/>
    <x v="5"/>
    <x v="5"/>
  </r>
  <r>
    <x v="1994"/>
    <s v="Product946"/>
    <n v="8"/>
    <x v="2"/>
    <x v="1"/>
    <n v="3.8224232621997603E-2"/>
    <x v="945"/>
    <x v="4"/>
    <x v="3"/>
    <n v="107"/>
    <n v="262.63733929797695"/>
    <x v="500"/>
    <n v="2020.7858283634287"/>
    <x v="17"/>
    <x v="5"/>
    <x v="5"/>
  </r>
  <r>
    <x v="1995"/>
    <s v="Product947"/>
    <n v="6"/>
    <x v="2"/>
    <x v="1"/>
    <n v="1.8706325053462203E-2"/>
    <x v="946"/>
    <x v="0"/>
    <x v="0"/>
    <n v="64"/>
    <n v="257.64434248218106"/>
    <x v="425"/>
    <n v="1516.948581981143"/>
    <x v="18"/>
    <x v="5"/>
    <x v="5"/>
  </r>
  <r>
    <x v="1996"/>
    <s v="Product948"/>
    <n v="3"/>
    <x v="1"/>
    <x v="0"/>
    <n v="9.9373463983910351E-3"/>
    <x v="947"/>
    <x v="1"/>
    <x v="0"/>
    <n v="40"/>
    <n v="268.67553865672994"/>
    <x v="109"/>
    <n v="798.01685028097108"/>
    <x v="19"/>
    <x v="5"/>
    <x v="5"/>
  </r>
  <r>
    <x v="1997"/>
    <s v="Product949"/>
    <n v="3"/>
    <x v="1"/>
    <x v="0"/>
    <n v="5.7026821670950995E-2"/>
    <x v="948"/>
    <x v="2"/>
    <x v="1"/>
    <n v="77"/>
    <n v="170.22387356132882"/>
    <x v="73"/>
    <n v="481.54964123882525"/>
    <x v="20"/>
    <x v="5"/>
    <x v="5"/>
  </r>
  <r>
    <x v="1998"/>
    <s v="Product950"/>
    <n v="13"/>
    <x v="1"/>
    <x v="0"/>
    <n v="9.0124864184159714E-2"/>
    <x v="949"/>
    <x v="3"/>
    <x v="0"/>
    <n v="35"/>
    <n v="43.401552016469481"/>
    <x v="1015"/>
    <n v="513.36990946284459"/>
    <x v="21"/>
    <x v="5"/>
    <x v="5"/>
  </r>
  <r>
    <x v="1999"/>
    <s v="Product951"/>
    <n v="8"/>
    <x v="1"/>
    <x v="0"/>
    <n v="2.6480942598849734E-2"/>
    <x v="950"/>
    <x v="4"/>
    <x v="1"/>
    <n v="58"/>
    <n v="249.38727254327034"/>
    <x v="261"/>
    <n v="1942.2660999533466"/>
    <x v="22"/>
    <x v="5"/>
    <x v="5"/>
  </r>
  <r>
    <x v="2000"/>
    <s v="Product952"/>
    <n v="10"/>
    <x v="0"/>
    <x v="1"/>
    <n v="3.6428112092338386E-2"/>
    <x v="951"/>
    <x v="0"/>
    <x v="2"/>
    <n v="7"/>
    <n v="303.18731165853683"/>
    <x v="219"/>
    <n v="2921.427702844649"/>
    <x v="23"/>
    <x v="5"/>
    <x v="5"/>
  </r>
  <r>
    <x v="2001"/>
    <s v="Product953"/>
    <n v="14"/>
    <x v="1"/>
    <x v="0"/>
    <n v="2.7020846196423455E-2"/>
    <x v="952"/>
    <x v="1"/>
    <x v="0"/>
    <n v="62"/>
    <n v="44.075981393250075"/>
    <x v="270"/>
    <n v="600.39015510693309"/>
    <x v="24"/>
    <x v="5"/>
    <x v="5"/>
  </r>
  <r>
    <x v="2002"/>
    <s v="Product954"/>
    <n v="13"/>
    <x v="2"/>
    <x v="0"/>
    <n v="5.8898537152545574E-2"/>
    <x v="953"/>
    <x v="2"/>
    <x v="3"/>
    <n v="63"/>
    <n v="44.810145418076132"/>
    <x v="701"/>
    <n v="548.22161424366186"/>
    <x v="25"/>
    <x v="5"/>
    <x v="5"/>
  </r>
  <r>
    <x v="2003"/>
    <s v="Product955"/>
    <n v="8"/>
    <x v="0"/>
    <x v="0"/>
    <n v="3.5561690993545315E-2"/>
    <x v="954"/>
    <x v="3"/>
    <x v="3"/>
    <n v="145"/>
    <n v="175.00438260362"/>
    <x v="491"/>
    <n v="1350.2474466156311"/>
    <x v="26"/>
    <x v="5"/>
    <x v="5"/>
  </r>
  <r>
    <x v="2004"/>
    <s v="Product956"/>
    <n v="11"/>
    <x v="0"/>
    <x v="0"/>
    <n v="6.6712015583160519E-2"/>
    <x v="955"/>
    <x v="4"/>
    <x v="2"/>
    <n v="121"/>
    <n v="114.38355333588959"/>
    <x v="1026"/>
    <n v="1174.2807553761729"/>
    <x v="27"/>
    <x v="5"/>
    <x v="5"/>
  </r>
  <r>
    <x v="2005"/>
    <s v="Product957"/>
    <n v="15"/>
    <x v="0"/>
    <x v="0"/>
    <n v="2.7364026696174982E-2"/>
    <x v="956"/>
    <x v="0"/>
    <x v="3"/>
    <n v="212"/>
    <n v="101.55874442458435"/>
    <x v="304"/>
    <n v="1481.6953234638002"/>
    <x v="28"/>
    <x v="5"/>
    <x v="5"/>
  </r>
  <r>
    <x v="2006"/>
    <s v="Product958"/>
    <n v="15"/>
    <x v="1"/>
    <x v="1"/>
    <n v="6.8472179617784276E-2"/>
    <x v="957"/>
    <x v="1"/>
    <x v="0"/>
    <n v="195"/>
    <n v="156.63011147898783"/>
    <x v="884"/>
    <n v="2188.5795952836752"/>
    <x v="29"/>
    <x v="5"/>
    <x v="5"/>
  </r>
  <r>
    <x v="2007"/>
    <s v="Product959"/>
    <n v="3"/>
    <x v="1"/>
    <x v="1"/>
    <n v="9.0647522027693661E-2"/>
    <x v="958"/>
    <x v="2"/>
    <x v="0"/>
    <n v="158"/>
    <n v="147.52972922608188"/>
    <x v="747"/>
    <n v="402.46957453896283"/>
    <x v="0"/>
    <x v="6"/>
    <x v="5"/>
  </r>
  <r>
    <x v="2008"/>
    <s v="Product960"/>
    <n v="3"/>
    <x v="1"/>
    <x v="0"/>
    <n v="5.7285633506341242E-2"/>
    <x v="959"/>
    <x v="3"/>
    <x v="1"/>
    <n v="43"/>
    <n v="169.30659596470338"/>
    <x v="805"/>
    <n v="478.82328107418959"/>
    <x v="1"/>
    <x v="6"/>
    <x v="5"/>
  </r>
  <r>
    <x v="2009"/>
    <s v="Product961"/>
    <n v="3"/>
    <x v="0"/>
    <x v="0"/>
    <n v="9.5742715137472179E-2"/>
    <x v="960"/>
    <x v="0"/>
    <x v="0"/>
    <n v="95"/>
    <n v="171.69072702984732"/>
    <x v="1027"/>
    <n v="465.75777198024957"/>
    <x v="2"/>
    <x v="6"/>
    <x v="5"/>
  </r>
  <r>
    <x v="2010"/>
    <s v="Product962"/>
    <n v="2"/>
    <x v="2"/>
    <x v="0"/>
    <n v="3.4229699157138853E-2"/>
    <x v="961"/>
    <x v="1"/>
    <x v="1"/>
    <n v="66"/>
    <n v="190.06864294956506"/>
    <x v="44"/>
    <n v="367.12530096439161"/>
    <x v="3"/>
    <x v="6"/>
    <x v="5"/>
  </r>
  <r>
    <x v="2011"/>
    <s v="Product963"/>
    <n v="12"/>
    <x v="2"/>
    <x v="0"/>
    <n v="1.0725485927257639E-3"/>
    <x v="962"/>
    <x v="2"/>
    <x v="2"/>
    <n v="22"/>
    <n v="36.383777414753574"/>
    <x v="883"/>
    <n v="436.13704854587195"/>
    <x v="4"/>
    <x v="6"/>
    <x v="5"/>
  </r>
  <r>
    <x v="2012"/>
    <s v="Product964"/>
    <n v="5"/>
    <x v="1"/>
    <x v="1"/>
    <n v="2.0534244946593672E-2"/>
    <x v="963"/>
    <x v="3"/>
    <x v="0"/>
    <n v="46"/>
    <n v="181.75365664705583"/>
    <x v="189"/>
    <n v="890.10741270763037"/>
    <x v="5"/>
    <x v="6"/>
    <x v="5"/>
  </r>
  <r>
    <x v="2013"/>
    <s v="Product965"/>
    <n v="13"/>
    <x v="1"/>
    <x v="0"/>
    <n v="5.4668632610317763E-2"/>
    <x v="964"/>
    <x v="4"/>
    <x v="3"/>
    <n v="246"/>
    <n v="237.56544828644024"/>
    <x v="925"/>
    <n v="2919.5149109511244"/>
    <x v="6"/>
    <x v="6"/>
    <x v="5"/>
  </r>
  <r>
    <x v="2014"/>
    <s v="Product966"/>
    <n v="2"/>
    <x v="1"/>
    <x v="0"/>
    <n v="3.0322183586176357E-2"/>
    <x v="965"/>
    <x v="0"/>
    <x v="3"/>
    <n v="19"/>
    <n v="270.26626115699486"/>
    <x v="498"/>
    <n v="524.142395938086"/>
    <x v="7"/>
    <x v="6"/>
    <x v="5"/>
  </r>
  <r>
    <x v="2015"/>
    <s v="Product967"/>
    <n v="6"/>
    <x v="1"/>
    <x v="0"/>
    <n v="5.3132528469676622E-2"/>
    <x v="966"/>
    <x v="1"/>
    <x v="2"/>
    <n v="5"/>
    <n v="174.99663360201404"/>
    <x v="935"/>
    <n v="994.19171991034466"/>
    <x v="8"/>
    <x v="6"/>
    <x v="5"/>
  </r>
  <r>
    <x v="2016"/>
    <s v="Product968"/>
    <n v="12"/>
    <x v="0"/>
    <x v="0"/>
    <n v="1.3462111303765612E-2"/>
    <x v="967"/>
    <x v="2"/>
    <x v="3"/>
    <n v="9"/>
    <n v="173.37064053037258"/>
    <x v="428"/>
    <n v="2052.4404680489706"/>
    <x v="9"/>
    <x v="6"/>
    <x v="5"/>
  </r>
  <r>
    <x v="2017"/>
    <s v="Product969"/>
    <n v="6"/>
    <x v="1"/>
    <x v="0"/>
    <n v="7.8408223688628265E-2"/>
    <x v="968"/>
    <x v="3"/>
    <x v="0"/>
    <n v="215"/>
    <n v="234.45742750878051"/>
    <x v="1028"/>
    <n v="1296.4442225232701"/>
    <x v="10"/>
    <x v="6"/>
    <x v="5"/>
  </r>
  <r>
    <x v="2018"/>
    <s v="Product970"/>
    <n v="15"/>
    <x v="2"/>
    <x v="1"/>
    <n v="8.6130389215079234E-2"/>
    <x v="969"/>
    <x v="4"/>
    <x v="0"/>
    <n v="54"/>
    <n v="44.001618429732929"/>
    <x v="60"/>
    <n v="603.17612862429939"/>
    <x v="11"/>
    <x v="6"/>
    <x v="5"/>
  </r>
  <r>
    <x v="2019"/>
    <s v="Product971"/>
    <n v="2"/>
    <x v="0"/>
    <x v="1"/>
    <n v="8.0810074621254446E-2"/>
    <x v="970"/>
    <x v="0"/>
    <x v="1"/>
    <n v="231"/>
    <n v="112.39512832470014"/>
    <x v="743"/>
    <n v="206.6249392354313"/>
    <x v="12"/>
    <x v="6"/>
    <x v="5"/>
  </r>
  <r>
    <x v="2020"/>
    <s v="Product972"/>
    <n v="8"/>
    <x v="0"/>
    <x v="0"/>
    <n v="5.4403786909271439E-2"/>
    <x v="971"/>
    <x v="1"/>
    <x v="0"/>
    <n v="13"/>
    <n v="100.09719711015657"/>
    <x v="631"/>
    <n v="757.21224422688226"/>
    <x v="13"/>
    <x v="6"/>
    <x v="5"/>
  </r>
  <r>
    <x v="2021"/>
    <s v="Product973"/>
    <n v="4"/>
    <x v="0"/>
    <x v="0"/>
    <n v="6.2046872617232268E-2"/>
    <x v="972"/>
    <x v="2"/>
    <x v="1"/>
    <n v="158"/>
    <n v="113.73913286598268"/>
    <x v="681"/>
    <n v="426.72790150981041"/>
    <x v="14"/>
    <x v="6"/>
    <x v="5"/>
  </r>
  <r>
    <x v="2022"/>
    <s v="Product974"/>
    <n v="11"/>
    <x v="1"/>
    <x v="0"/>
    <n v="1.8459883946050405E-2"/>
    <x v="973"/>
    <x v="3"/>
    <x v="2"/>
    <n v="10"/>
    <n v="137.25185122579205"/>
    <x v="90"/>
    <n v="1481.9001777886169"/>
    <x v="15"/>
    <x v="6"/>
    <x v="5"/>
  </r>
  <r>
    <x v="2023"/>
    <s v="Product975"/>
    <n v="11"/>
    <x v="1"/>
    <x v="0"/>
    <n v="7.7818081296344779E-2"/>
    <x v="974"/>
    <x v="4"/>
    <x v="0"/>
    <n v="184"/>
    <n v="264.34899872507037"/>
    <x v="1029"/>
    <n v="2681.5565353684301"/>
    <x v="16"/>
    <x v="6"/>
    <x v="5"/>
  </r>
  <r>
    <x v="2024"/>
    <s v="Product976"/>
    <n v="4"/>
    <x v="1"/>
    <x v="1"/>
    <n v="5.3720416687718098E-3"/>
    <x v="975"/>
    <x v="0"/>
    <x v="3"/>
    <n v="184"/>
    <n v="145.32193513853298"/>
    <x v="199"/>
    <n v="578.16503859032889"/>
    <x v="17"/>
    <x v="6"/>
    <x v="5"/>
  </r>
  <r>
    <x v="2025"/>
    <s v="Product977"/>
    <n v="2"/>
    <x v="0"/>
    <x v="0"/>
    <n v="4.4143903324276583E-2"/>
    <x v="976"/>
    <x v="1"/>
    <x v="3"/>
    <n v="5"/>
    <n v="185.43542516915068"/>
    <x v="303"/>
    <n v="354.49916337517516"/>
    <x v="18"/>
    <x v="6"/>
    <x v="5"/>
  </r>
  <r>
    <x v="2026"/>
    <s v="Product978"/>
    <n v="1"/>
    <x v="2"/>
    <x v="0"/>
    <n v="9.2027256015467573E-2"/>
    <x v="977"/>
    <x v="2"/>
    <x v="2"/>
    <n v="195"/>
    <n v="48.882254495862881"/>
    <x v="32"/>
    <n v="44.383754746758868"/>
    <x v="19"/>
    <x v="6"/>
    <x v="5"/>
  </r>
  <r>
    <x v="2027"/>
    <s v="Product979"/>
    <n v="5"/>
    <x v="2"/>
    <x v="0"/>
    <n v="9.7154116683556391E-2"/>
    <x v="978"/>
    <x v="3"/>
    <x v="3"/>
    <n v="228"/>
    <n v="298.1482775626003"/>
    <x v="61"/>
    <n v="1345.9097250764105"/>
    <x v="20"/>
    <x v="6"/>
    <x v="5"/>
  </r>
  <r>
    <x v="2028"/>
    <s v="Product980"/>
    <n v="1"/>
    <x v="1"/>
    <x v="0"/>
    <n v="6.8452269691140002E-2"/>
    <x v="979"/>
    <x v="4"/>
    <x v="0"/>
    <n v="107"/>
    <n v="219.17684967515527"/>
    <x v="942"/>
    <n v="204.17369685113707"/>
    <x v="21"/>
    <x v="6"/>
    <x v="5"/>
  </r>
  <r>
    <x v="2029"/>
    <s v="Product981"/>
    <n v="1"/>
    <x v="1"/>
    <x v="0"/>
    <n v="6.3464271233662536E-2"/>
    <x v="980"/>
    <x v="0"/>
    <x v="0"/>
    <n v="209"/>
    <n v="209.92423760479195"/>
    <x v="1030"/>
    <n v="196.60154885092163"/>
    <x v="22"/>
    <x v="6"/>
    <x v="5"/>
  </r>
  <r>
    <x v="2030"/>
    <s v="Product982"/>
    <n v="14"/>
    <x v="1"/>
    <x v="1"/>
    <n v="6.1095522375259427E-2"/>
    <x v="981"/>
    <x v="1"/>
    <x v="1"/>
    <n v="35"/>
    <n v="232.90719317265192"/>
    <x v="380"/>
    <n v="3061.4864915713861"/>
    <x v="23"/>
    <x v="6"/>
    <x v="5"/>
  </r>
  <r>
    <x v="2031"/>
    <s v="Product983"/>
    <n v="4"/>
    <x v="1"/>
    <x v="1"/>
    <n v="7.5655833369392911E-2"/>
    <x v="982"/>
    <x v="2"/>
    <x v="0"/>
    <n v="130"/>
    <n v="54.470201913541899"/>
    <x v="712"/>
    <n v="201.39685357589516"/>
    <x v="24"/>
    <x v="6"/>
    <x v="5"/>
  </r>
  <r>
    <x v="2032"/>
    <s v="Product984"/>
    <n v="6"/>
    <x v="0"/>
    <x v="0"/>
    <n v="3.4695715881321303E-2"/>
    <x v="983"/>
    <x v="3"/>
    <x v="1"/>
    <n v="16"/>
    <n v="239.38838443999634"/>
    <x v="121"/>
    <n v="1386.4957984090663"/>
    <x v="25"/>
    <x v="6"/>
    <x v="5"/>
  </r>
  <r>
    <x v="2033"/>
    <s v="Product985"/>
    <n v="4"/>
    <x v="1"/>
    <x v="0"/>
    <n v="9.7576225622378623E-2"/>
    <x v="984"/>
    <x v="0"/>
    <x v="2"/>
    <n v="234"/>
    <n v="161.29886793096591"/>
    <x v="130"/>
    <n v="582.23973280439884"/>
    <x v="26"/>
    <x v="6"/>
    <x v="5"/>
  </r>
  <r>
    <x v="2034"/>
    <s v="Product986"/>
    <n v="14"/>
    <x v="2"/>
    <x v="0"/>
    <n v="8.9029409781378993E-2"/>
    <x v="985"/>
    <x v="1"/>
    <x v="0"/>
    <n v="187"/>
    <n v="261.43984644251447"/>
    <x v="586"/>
    <n v="3334.2961570856428"/>
    <x v="27"/>
    <x v="6"/>
    <x v="5"/>
  </r>
  <r>
    <x v="2035"/>
    <s v="Product987"/>
    <n v="10"/>
    <x v="0"/>
    <x v="0"/>
    <n v="3.4286930218353127E-2"/>
    <x v="986"/>
    <x v="2"/>
    <x v="3"/>
    <n v="149"/>
    <n v="231.5212028519945"/>
    <x v="49"/>
    <n v="2235.8305152573898"/>
    <x v="28"/>
    <x v="6"/>
    <x v="5"/>
  </r>
  <r>
    <x v="2036"/>
    <s v="Product988"/>
    <n v="13"/>
    <x v="0"/>
    <x v="1"/>
    <n v="4.9848511841491305E-2"/>
    <x v="987"/>
    <x v="3"/>
    <x v="3"/>
    <n v="135"/>
    <n v="256.71158546126333"/>
    <x v="1031"/>
    <n v="3170.8936343961441"/>
    <x v="29"/>
    <x v="6"/>
    <x v="5"/>
  </r>
  <r>
    <x v="2037"/>
    <s v="Product989"/>
    <n v="8"/>
    <x v="0"/>
    <x v="0"/>
    <n v="5.2283019710914008E-2"/>
    <x v="988"/>
    <x v="4"/>
    <x v="2"/>
    <n v="123"/>
    <n v="257.78899161161769"/>
    <x v="423"/>
    <n v="1954.4880374554468"/>
    <x v="30"/>
    <x v="6"/>
    <x v="5"/>
  </r>
  <r>
    <x v="2038"/>
    <s v="Product990"/>
    <n v="15"/>
    <x v="1"/>
    <x v="0"/>
    <n v="4.5169335062521888E-2"/>
    <x v="989"/>
    <x v="0"/>
    <x v="3"/>
    <n v="132"/>
    <n v="41.524189981941021"/>
    <x v="250"/>
    <n v="594.72854897170373"/>
    <x v="0"/>
    <x v="7"/>
    <x v="5"/>
  </r>
  <r>
    <x v="2039"/>
    <s v="Product991"/>
    <n v="13"/>
    <x v="1"/>
    <x v="0"/>
    <n v="7.2921567703558191E-2"/>
    <x v="990"/>
    <x v="1"/>
    <x v="0"/>
    <n v="217"/>
    <n v="126.90571392939914"/>
    <x v="736"/>
    <n v="1529.470154148665"/>
    <x v="1"/>
    <x v="7"/>
    <x v="5"/>
  </r>
  <r>
    <x v="2040"/>
    <s v="Product992"/>
    <n v="7"/>
    <x v="1"/>
    <x v="0"/>
    <n v="9.6941268638159675E-2"/>
    <x v="991"/>
    <x v="2"/>
    <x v="0"/>
    <n v="68"/>
    <n v="143.22451351810989"/>
    <x v="1032"/>
    <n v="905.38103234306743"/>
    <x v="2"/>
    <x v="7"/>
    <x v="5"/>
  </r>
  <r>
    <x v="2041"/>
    <s v="Product993"/>
    <n v="3"/>
    <x v="0"/>
    <x v="0"/>
    <n v="2.9286857624605003E-2"/>
    <x v="992"/>
    <x v="3"/>
    <x v="1"/>
    <n v="216"/>
    <n v="225.56513203665409"/>
    <x v="35"/>
    <n v="656.87711438886413"/>
    <x v="3"/>
    <x v="7"/>
    <x v="5"/>
  </r>
  <r>
    <x v="2042"/>
    <s v="Product994"/>
    <n v="1"/>
    <x v="2"/>
    <x v="1"/>
    <n v="8.0941937089056809E-2"/>
    <x v="993"/>
    <x v="4"/>
    <x v="0"/>
    <n v="48"/>
    <n v="230.36891428682745"/>
    <x v="312"/>
    <n v="211.72240811934873"/>
    <x v="4"/>
    <x v="7"/>
    <x v="5"/>
  </r>
  <r>
    <x v="2043"/>
    <s v="Product995"/>
    <n v="9"/>
    <x v="2"/>
    <x v="1"/>
    <n v="1.1102399787075556E-2"/>
    <x v="994"/>
    <x v="0"/>
    <x v="1"/>
    <n v="100"/>
    <n v="113.81508662231002"/>
    <x v="46"/>
    <n v="1012.9631942594564"/>
    <x v="5"/>
    <x v="7"/>
    <x v="5"/>
  </r>
  <r>
    <x v="2044"/>
    <s v="Product996"/>
    <n v="13"/>
    <x v="1"/>
    <x v="0"/>
    <n v="3.5682032489362782E-2"/>
    <x v="995"/>
    <x v="1"/>
    <x v="2"/>
    <n v="85"/>
    <n v="183.18654351786611"/>
    <x v="1033"/>
    <n v="2296.4509791658184"/>
    <x v="6"/>
    <x v="7"/>
    <x v="5"/>
  </r>
  <r>
    <x v="2045"/>
    <s v="Product997"/>
    <n v="11"/>
    <x v="1"/>
    <x v="0"/>
    <n v="5.441620704044306E-2"/>
    <x v="996"/>
    <x v="2"/>
    <x v="0"/>
    <n v="227"/>
    <n v="53.071873838705798"/>
    <x v="1034"/>
    <n v="552.02294140261961"/>
    <x v="7"/>
    <x v="7"/>
    <x v="5"/>
  </r>
  <r>
    <x v="2046"/>
    <s v="Product998"/>
    <n v="5"/>
    <x v="1"/>
    <x v="0"/>
    <n v="5.1291660367434433E-2"/>
    <x v="997"/>
    <x v="3"/>
    <x v="3"/>
    <n v="168"/>
    <n v="214.78538784803698"/>
    <x v="232"/>
    <n v="1018.8434434132388"/>
    <x v="8"/>
    <x v="7"/>
    <x v="5"/>
  </r>
  <r>
    <x v="2047"/>
    <s v="Product999"/>
    <n v="8"/>
    <x v="1"/>
    <x v="0"/>
    <n v="8.0727303684036827E-2"/>
    <x v="998"/>
    <x v="4"/>
    <x v="3"/>
    <n v="209"/>
    <n v="209.41429591105566"/>
    <x v="790"/>
    <n v="1540.070755594121"/>
    <x v="9"/>
    <x v="7"/>
    <x v="5"/>
  </r>
  <r>
    <x v="2048"/>
    <s v="Product1000"/>
    <n v="9"/>
    <x v="0"/>
    <x v="1"/>
    <n v="9.2227288916244668E-2"/>
    <x v="999"/>
    <x v="0"/>
    <x v="2"/>
    <n v="242"/>
    <n v="273.04681427608972"/>
    <x v="1035"/>
    <n v="2230.7800216336973"/>
    <x v="10"/>
    <x v="7"/>
    <x v="5"/>
  </r>
  <r>
    <x v="2049"/>
    <s v="Product1001"/>
    <n v="6"/>
    <x v="1"/>
    <x v="0"/>
    <n v="4.8837494537085392E-2"/>
    <x v="1000"/>
    <x v="1"/>
    <x v="3"/>
    <n v="204"/>
    <n v="191.25520143238674"/>
    <x v="933"/>
    <n v="1091.4886594634604"/>
    <x v="11"/>
    <x v="7"/>
    <x v="5"/>
  </r>
  <r>
    <x v="2050"/>
    <s v="Product1002"/>
    <n v="7"/>
    <x v="2"/>
    <x v="0"/>
    <n v="7.0478253953062849E-3"/>
    <x v="1001"/>
    <x v="2"/>
    <x v="0"/>
    <n v="214"/>
    <n v="184.70125863933177"/>
    <x v="1017"/>
    <n v="1283.7966149270392"/>
    <x v="12"/>
    <x v="7"/>
    <x v="5"/>
  </r>
  <r>
    <x v="2051"/>
    <s v="Product1003"/>
    <n v="9"/>
    <x v="0"/>
    <x v="0"/>
    <n v="6.9233097401012522E-2"/>
    <x v="1002"/>
    <x v="3"/>
    <x v="0"/>
    <n v="129"/>
    <n v="291.89890065945804"/>
    <x v="1036"/>
    <n v="2445.2085207496798"/>
    <x v="13"/>
    <x v="7"/>
    <x v="5"/>
  </r>
  <r>
    <x v="2052"/>
    <s v="Product1004"/>
    <n v="1"/>
    <x v="0"/>
    <x v="0"/>
    <n v="7.0931684871500039E-3"/>
    <x v="1003"/>
    <x v="4"/>
    <x v="1"/>
    <n v="218"/>
    <n v="278.99596056297173"/>
    <x v="1037"/>
    <n v="277.01699520746433"/>
    <x v="14"/>
    <x v="7"/>
    <x v="5"/>
  </r>
  <r>
    <x v="2053"/>
    <s v="Product1005"/>
    <n v="10"/>
    <x v="0"/>
    <x v="0"/>
    <n v="2.2766745301136562E-2"/>
    <x v="1004"/>
    <x v="0"/>
    <x v="0"/>
    <n v="98"/>
    <n v="251.37037002898256"/>
    <x v="1038"/>
    <n v="2456.4748483828025"/>
    <x v="15"/>
    <x v="7"/>
    <x v="5"/>
  </r>
  <r>
    <x v="2054"/>
    <s v="Product1006"/>
    <n v="14"/>
    <x v="1"/>
    <x v="1"/>
    <n v="1.3904220697677273E-3"/>
    <x v="1005"/>
    <x v="1"/>
    <x v="1"/>
    <n v="96"/>
    <n v="172.76975375281043"/>
    <x v="506"/>
    <n v="2415.4134322388586"/>
    <x v="16"/>
    <x v="7"/>
    <x v="5"/>
  </r>
  <r>
    <x v="2055"/>
    <s v="Product1007"/>
    <n v="4"/>
    <x v="1"/>
    <x v="1"/>
    <n v="6.561140989167312E-2"/>
    <x v="1006"/>
    <x v="2"/>
    <x v="2"/>
    <n v="67"/>
    <n v="212.43170371414647"/>
    <x v="1039"/>
    <n v="793.97504051108456"/>
    <x v="17"/>
    <x v="7"/>
    <x v="5"/>
  </r>
  <r>
    <x v="2056"/>
    <s v="Product1008"/>
    <n v="15"/>
    <x v="1"/>
    <x v="0"/>
    <n v="8.4611987323706013E-3"/>
    <x v="1007"/>
    <x v="3"/>
    <x v="0"/>
    <n v="102"/>
    <n v="241.78028302119159"/>
    <x v="1040"/>
    <n v="3596.0179799547072"/>
    <x v="18"/>
    <x v="7"/>
    <x v="5"/>
  </r>
  <r>
    <x v="2057"/>
    <s v="Product1009"/>
    <n v="3"/>
    <x v="0"/>
    <x v="0"/>
    <n v="9.5960149268691189E-2"/>
    <x v="1008"/>
    <x v="0"/>
    <x v="3"/>
    <n v="81"/>
    <n v="171.8590698944852"/>
    <x v="1041"/>
    <n v="466.1023436826959"/>
    <x v="19"/>
    <x v="7"/>
    <x v="5"/>
  </r>
  <r>
    <x v="2058"/>
    <s v="Product1010"/>
    <n v="4"/>
    <x v="2"/>
    <x v="0"/>
    <n v="9.4887104529154581E-2"/>
    <x v="1009"/>
    <x v="1"/>
    <x v="3"/>
    <n v="70"/>
    <n v="50.585033097727987"/>
    <x v="598"/>
    <n v="183.14066309829249"/>
    <x v="20"/>
    <x v="7"/>
    <x v="5"/>
  </r>
  <r>
    <x v="2059"/>
    <s v="Product1011"/>
    <n v="11"/>
    <x v="2"/>
    <x v="0"/>
    <n v="8.3867587519493428E-2"/>
    <x v="1010"/>
    <x v="2"/>
    <x v="2"/>
    <n v="131"/>
    <n v="213.24916125698527"/>
    <x v="1042"/>
    <n v="2149.0091541798715"/>
    <x v="21"/>
    <x v="7"/>
    <x v="5"/>
  </r>
  <r>
    <x v="2060"/>
    <s v="Product1012"/>
    <n v="14"/>
    <x v="1"/>
    <x v="1"/>
    <n v="5.9586115598695144E-2"/>
    <x v="1011"/>
    <x v="3"/>
    <x v="3"/>
    <n v="46"/>
    <n v="122.88423967268406"/>
    <x v="821"/>
    <n v="1617.8686322720564"/>
    <x v="22"/>
    <x v="7"/>
    <x v="5"/>
  </r>
  <r>
    <x v="2061"/>
    <s v="Product1013"/>
    <n v="13"/>
    <x v="1"/>
    <x v="0"/>
    <n v="4.1166783457274307E-2"/>
    <x v="1012"/>
    <x v="4"/>
    <x v="0"/>
    <n v="95"/>
    <n v="143.78949405939827"/>
    <x v="83"/>
    <n v="1792.3118602223117"/>
    <x v="23"/>
    <x v="7"/>
    <x v="5"/>
  </r>
  <r>
    <x v="2062"/>
    <s v="Product1014"/>
    <n v="14"/>
    <x v="1"/>
    <x v="0"/>
    <n v="3.8999393038268051E-3"/>
    <x v="1013"/>
    <x v="0"/>
    <x v="0"/>
    <n v="63"/>
    <n v="108.48576148280713"/>
    <x v="579"/>
    <n v="1512.8774303677267"/>
    <x v="24"/>
    <x v="7"/>
    <x v="5"/>
  </r>
  <r>
    <x v="2063"/>
    <s v="Product1015"/>
    <n v="8"/>
    <x v="1"/>
    <x v="0"/>
    <n v="7.3296696683071635E-2"/>
    <x v="1014"/>
    <x v="1"/>
    <x v="1"/>
    <n v="95"/>
    <n v="148.94908333809894"/>
    <x v="414"/>
    <n v="1104.2528604435581"/>
    <x v="25"/>
    <x v="7"/>
    <x v="5"/>
  </r>
  <r>
    <x v="2064"/>
    <s v="Product1016"/>
    <n v="12"/>
    <x v="0"/>
    <x v="0"/>
    <n v="9.3261143509306865E-2"/>
    <x v="1015"/>
    <x v="2"/>
    <x v="0"/>
    <n v="146"/>
    <n v="302.88660233069186"/>
    <x v="208"/>
    <n v="3295.6686173241937"/>
    <x v="26"/>
    <x v="7"/>
    <x v="5"/>
  </r>
  <r>
    <x v="2065"/>
    <s v="Product1017"/>
    <n v="1"/>
    <x v="1"/>
    <x v="0"/>
    <n v="1.5418893044090533E-2"/>
    <x v="1016"/>
    <x v="3"/>
    <x v="1"/>
    <n v="21"/>
    <n v="236.39363234582581"/>
    <x v="116"/>
    <n v="232.74870421238145"/>
    <x v="27"/>
    <x v="7"/>
    <x v="5"/>
  </r>
  <r>
    <x v="2066"/>
    <s v="Product1018"/>
    <n v="9"/>
    <x v="2"/>
    <x v="1"/>
    <n v="2.9091613157995345E-2"/>
    <x v="1017"/>
    <x v="4"/>
    <x v="2"/>
    <n v="98"/>
    <n v="262.8437207991044"/>
    <x v="579"/>
    <n v="2296.7745565734785"/>
    <x v="28"/>
    <x v="7"/>
    <x v="5"/>
  </r>
  <r>
    <x v="2067"/>
    <s v="Product1019"/>
    <n v="1"/>
    <x v="0"/>
    <x v="1"/>
    <n v="5.7090770677706515E-2"/>
    <x v="1018"/>
    <x v="0"/>
    <x v="0"/>
    <n v="55"/>
    <n v="70.530969407062145"/>
    <x v="988"/>
    <n v="66.504302006967222"/>
    <x v="29"/>
    <x v="7"/>
    <x v="5"/>
  </r>
  <r>
    <x v="2068"/>
    <s v="Product1020"/>
    <n v="6"/>
    <x v="0"/>
    <x v="0"/>
    <n v="9.3563717225093559E-2"/>
    <x v="1019"/>
    <x v="1"/>
    <x v="3"/>
    <n v="168"/>
    <n v="69.06895003823422"/>
    <x v="115"/>
    <n v="375.63961396693651"/>
    <x v="30"/>
    <x v="7"/>
    <x v="5"/>
  </r>
  <r>
    <x v="2069"/>
    <s v="Product1021"/>
    <n v="3"/>
    <x v="0"/>
    <x v="0"/>
    <n v="2.6247699191119691E-3"/>
    <x v="1020"/>
    <x v="2"/>
    <x v="3"/>
    <n v="207"/>
    <n v="181.24876786162275"/>
    <x v="1043"/>
    <n v="542.31909464359035"/>
    <x v="0"/>
    <x v="8"/>
    <x v="5"/>
  </r>
  <r>
    <x v="2070"/>
    <s v="Product1022"/>
    <n v="11"/>
    <x v="1"/>
    <x v="0"/>
    <n v="9.6055578669317146E-2"/>
    <x v="1021"/>
    <x v="3"/>
    <x v="2"/>
    <n v="138"/>
    <n v="130.47399877780566"/>
    <x v="1044"/>
    <n v="1297.3536765629412"/>
    <x v="1"/>
    <x v="8"/>
    <x v="5"/>
  </r>
  <r>
    <x v="2071"/>
    <s v="Product1023"/>
    <n v="5"/>
    <x v="1"/>
    <x v="0"/>
    <n v="1.8375301749669438E-2"/>
    <x v="1022"/>
    <x v="4"/>
    <x v="3"/>
    <n v="123"/>
    <n v="37.42199750341495"/>
    <x v="1045"/>
    <n v="183.67178503607164"/>
    <x v="2"/>
    <x v="8"/>
    <x v="5"/>
  </r>
  <r>
    <x v="2072"/>
    <s v="Product1024"/>
    <n v="9"/>
    <x v="1"/>
    <x v="1"/>
    <n v="7.0404429914373248E-2"/>
    <x v="1023"/>
    <x v="0"/>
    <x v="0"/>
    <n v="192"/>
    <n v="270.31131735654105"/>
    <x v="757"/>
    <n v="2261.5218284278553"/>
    <x v="3"/>
    <x v="8"/>
    <x v="5"/>
  </r>
  <r>
    <x v="2073"/>
    <s v="Product1025"/>
    <n v="9"/>
    <x v="0"/>
    <x v="0"/>
    <n v="8.1192973175623698E-2"/>
    <x v="1024"/>
    <x v="1"/>
    <x v="0"/>
    <n v="187"/>
    <n v="115.79321465368155"/>
    <x v="992"/>
    <n v="957.5245735414735"/>
    <x v="4"/>
    <x v="8"/>
    <x v="5"/>
  </r>
  <r>
    <x v="2074"/>
    <s v="Product1026"/>
    <n v="7"/>
    <x v="2"/>
    <x v="0"/>
    <n v="4.2504733009174726E-2"/>
    <x v="1025"/>
    <x v="2"/>
    <x v="1"/>
    <n v="120"/>
    <n v="222.32801350221015"/>
    <x v="232"/>
    <n v="1490.1461445348698"/>
    <x v="5"/>
    <x v="8"/>
    <x v="5"/>
  </r>
  <r>
    <x v="2075"/>
    <s v="Product1027"/>
    <n v="7"/>
    <x v="2"/>
    <x v="0"/>
    <n v="5.6810323973281444E-2"/>
    <x v="1026"/>
    <x v="3"/>
    <x v="0"/>
    <n v="9"/>
    <n v="261.85649907145205"/>
    <x v="482"/>
    <n v="1728.8624256728549"/>
    <x v="6"/>
    <x v="8"/>
    <x v="5"/>
  </r>
  <r>
    <x v="2076"/>
    <s v="Product1028"/>
    <n v="6"/>
    <x v="1"/>
    <x v="0"/>
    <n v="3.9586983728998715E-2"/>
    <x v="1027"/>
    <x v="4"/>
    <x v="1"/>
    <n v="78"/>
    <n v="305.07639646657458"/>
    <x v="140"/>
    <n v="1757.9960527413043"/>
    <x v="7"/>
    <x v="8"/>
    <x v="5"/>
  </r>
  <r>
    <x v="2077"/>
    <s v="Product1029"/>
    <n v="15"/>
    <x v="1"/>
    <x v="0"/>
    <n v="8.6693250686521048E-2"/>
    <x v="1028"/>
    <x v="0"/>
    <x v="2"/>
    <n v="166"/>
    <n v="215.55700721530602"/>
    <x v="1046"/>
    <n v="2953.0450432732991"/>
    <x v="8"/>
    <x v="8"/>
    <x v="5"/>
  </r>
  <r>
    <x v="2078"/>
    <s v="Product1030"/>
    <n v="14"/>
    <x v="1"/>
    <x v="1"/>
    <n v="7.9419174077500584E-2"/>
    <x v="1029"/>
    <x v="1"/>
    <x v="0"/>
    <n v="142"/>
    <n v="58.738169632758236"/>
    <x v="1047"/>
    <n v="757.02525799180637"/>
    <x v="9"/>
    <x v="8"/>
    <x v="5"/>
  </r>
  <r>
    <x v="2079"/>
    <s v="Product1031"/>
    <n v="13"/>
    <x v="1"/>
    <x v="1"/>
    <n v="7.9770498184090266E-2"/>
    <x v="1030"/>
    <x v="2"/>
    <x v="3"/>
    <n v="100"/>
    <n v="213.11072332375559"/>
    <x v="1006"/>
    <n v="2549.4400718260208"/>
    <x v="10"/>
    <x v="8"/>
    <x v="5"/>
  </r>
  <r>
    <x v="2080"/>
    <s v="Product1032"/>
    <n v="9"/>
    <x v="0"/>
    <x v="0"/>
    <n v="9.5556234230151804E-2"/>
    <x v="1031"/>
    <x v="3"/>
    <x v="3"/>
    <n v="146"/>
    <n v="254.11886406666133"/>
    <x v="563"/>
    <n v="2068.526001326466"/>
    <x v="11"/>
    <x v="8"/>
    <x v="5"/>
  </r>
  <r>
    <x v="2081"/>
    <s v="Product1033"/>
    <n v="9"/>
    <x v="1"/>
    <x v="0"/>
    <n v="4.2489959001773395E-2"/>
    <x v="1032"/>
    <x v="0"/>
    <x v="2"/>
    <n v="206"/>
    <n v="310.98621251537986"/>
    <x v="1048"/>
    <n v="2679.9517898593613"/>
    <x v="12"/>
    <x v="8"/>
    <x v="5"/>
  </r>
  <r>
    <x v="2082"/>
    <s v="Product1034"/>
    <n v="11"/>
    <x v="2"/>
    <x v="0"/>
    <n v="6.3213869612405799E-2"/>
    <x v="1033"/>
    <x v="1"/>
    <x v="3"/>
    <n v="132"/>
    <n v="237.09768108486054"/>
    <x v="711"/>
    <n v="2443.2080110609422"/>
    <x v="13"/>
    <x v="8"/>
    <x v="5"/>
  </r>
  <r>
    <x v="2083"/>
    <s v="Product1035"/>
    <n v="12"/>
    <x v="0"/>
    <x v="0"/>
    <n v="5.7467847248326813E-2"/>
    <x v="1034"/>
    <x v="2"/>
    <x v="0"/>
    <n v="42"/>
    <n v="238.58719439343832"/>
    <x v="410"/>
    <n v="2698.5132234075527"/>
    <x v="14"/>
    <x v="8"/>
    <x v="5"/>
  </r>
  <r>
    <x v="2084"/>
    <s v="Product1036"/>
    <n v="12"/>
    <x v="0"/>
    <x v="1"/>
    <n v="8.8581781794824732E-2"/>
    <x v="1035"/>
    <x v="3"/>
    <x v="0"/>
    <n v="75"/>
    <n v="109.63112817479762"/>
    <x v="46"/>
    <n v="1199.0376900107669"/>
    <x v="15"/>
    <x v="8"/>
    <x v="5"/>
  </r>
  <r>
    <x v="2085"/>
    <s v="Product1037"/>
    <n v="10"/>
    <x v="0"/>
    <x v="0"/>
    <n v="8.2861959012039674E-2"/>
    <x v="1036"/>
    <x v="4"/>
    <x v="1"/>
    <n v="135"/>
    <n v="136.12471298133752"/>
    <x v="601"/>
    <n v="1248.4515259375228"/>
    <x v="16"/>
    <x v="8"/>
    <x v="5"/>
  </r>
  <r>
    <x v="2086"/>
    <s v="Product1038"/>
    <n v="3"/>
    <x v="1"/>
    <x v="0"/>
    <n v="1.1373410292257746E-2"/>
    <x v="1037"/>
    <x v="0"/>
    <x v="0"/>
    <n v="65"/>
    <n v="250.33690897877605"/>
    <x v="32"/>
    <n v="742.46917380499451"/>
    <x v="17"/>
    <x v="8"/>
    <x v="5"/>
  </r>
  <r>
    <x v="2087"/>
    <s v="Product1039"/>
    <n v="8"/>
    <x v="1"/>
    <x v="0"/>
    <n v="5.8595733782901838E-3"/>
    <x v="1038"/>
    <x v="1"/>
    <x v="1"/>
    <n v="103"/>
    <n v="123.88518232245983"/>
    <x v="1049"/>
    <n v="985.2741440492681"/>
    <x v="18"/>
    <x v="8"/>
    <x v="5"/>
  </r>
  <r>
    <x v="2088"/>
    <s v="Product1040"/>
    <n v="4"/>
    <x v="1"/>
    <x v="0"/>
    <n v="5.49692040140514E-2"/>
    <x v="1039"/>
    <x v="2"/>
    <x v="2"/>
    <n v="184"/>
    <n v="209.85462658611834"/>
    <x v="199"/>
    <n v="793.27633921605377"/>
    <x v="19"/>
    <x v="8"/>
    <x v="5"/>
  </r>
  <r>
    <x v="2089"/>
    <s v="Product1041"/>
    <n v="5"/>
    <x v="0"/>
    <x v="0"/>
    <n v="6.7567160142492241E-2"/>
    <x v="1040"/>
    <x v="3"/>
    <x v="0"/>
    <n v="118"/>
    <n v="79.826479546927629"/>
    <x v="1050"/>
    <n v="372.16415509884501"/>
    <x v="20"/>
    <x v="8"/>
    <x v="5"/>
  </r>
  <r>
    <x v="2090"/>
    <s v="Product1042"/>
    <n v="8"/>
    <x v="2"/>
    <x v="1"/>
    <n v="1.6521339779644473E-2"/>
    <x v="1041"/>
    <x v="4"/>
    <x v="3"/>
    <n v="198"/>
    <n v="138.93138616267146"/>
    <x v="714"/>
    <n v="1093.0884282065679"/>
    <x v="21"/>
    <x v="8"/>
    <x v="5"/>
  </r>
  <r>
    <x v="2091"/>
    <s v="Product1043"/>
    <n v="15"/>
    <x v="2"/>
    <x v="1"/>
    <n v="1.327242362168839E-2"/>
    <x v="1042"/>
    <x v="0"/>
    <x v="3"/>
    <n v="40"/>
    <n v="261.86754365404636"/>
    <x v="321"/>
    <n v="3875.8789002284834"/>
    <x v="22"/>
    <x v="8"/>
    <x v="5"/>
  </r>
  <r>
    <x v="2092"/>
    <s v="Product1044"/>
    <n v="11"/>
    <x v="1"/>
    <x v="0"/>
    <n v="4.0383641005855946E-2"/>
    <x v="1043"/>
    <x v="1"/>
    <x v="2"/>
    <n v="140"/>
    <n v="224.05261957794335"/>
    <x v="377"/>
    <n v="2365.0501492473468"/>
    <x v="23"/>
    <x v="8"/>
    <x v="5"/>
  </r>
  <r>
    <x v="2093"/>
    <s v="Product1045"/>
    <n v="13"/>
    <x v="1"/>
    <x v="0"/>
    <n v="9.4652226492535713E-2"/>
    <x v="1044"/>
    <x v="2"/>
    <x v="3"/>
    <n v="76"/>
    <n v="292.64138724664519"/>
    <x v="1051"/>
    <n v="3444.2489689385166"/>
    <x v="24"/>
    <x v="8"/>
    <x v="5"/>
  </r>
  <r>
    <x v="2094"/>
    <s v="Product1046"/>
    <n v="13"/>
    <x v="1"/>
    <x v="0"/>
    <n v="9.4429868714257501E-2"/>
    <x v="1045"/>
    <x v="3"/>
    <x v="0"/>
    <n v="57"/>
    <n v="268.1898167478318"/>
    <x v="132"/>
    <n v="3157.2409383038325"/>
    <x v="25"/>
    <x v="8"/>
    <x v="5"/>
  </r>
  <r>
    <x v="2095"/>
    <s v="Product1047"/>
    <n v="9"/>
    <x v="1"/>
    <x v="0"/>
    <n v="6.5203943730165081E-2"/>
    <x v="1046"/>
    <x v="4"/>
    <x v="0"/>
    <n v="163"/>
    <n v="204.16170084862762"/>
    <x v="1052"/>
    <n v="1717.6459751517502"/>
    <x v="26"/>
    <x v="8"/>
    <x v="5"/>
  </r>
  <r>
    <x v="2096"/>
    <s v="Product1048"/>
    <n v="11"/>
    <x v="0"/>
    <x v="1"/>
    <n v="7.260230234262555E-3"/>
    <x v="1047"/>
    <x v="0"/>
    <x v="1"/>
    <n v="25"/>
    <n v="263.80624135184405"/>
    <x v="1053"/>
    <n v="2880.8004203263363"/>
    <x v="27"/>
    <x v="8"/>
    <x v="5"/>
  </r>
  <r>
    <x v="2097"/>
    <s v="Product1049"/>
    <n v="11"/>
    <x v="1"/>
    <x v="0"/>
    <n v="9.7769198159675455E-3"/>
    <x v="1048"/>
    <x v="1"/>
    <x v="0"/>
    <n v="246"/>
    <n v="94.29492179317036"/>
    <x v="472"/>
    <n v="1027.1030869412018"/>
    <x v="28"/>
    <x v="8"/>
    <x v="5"/>
  </r>
  <r>
    <x v="2098"/>
    <s v="Product1"/>
    <n v="15"/>
    <x v="2"/>
    <x v="0"/>
    <n v="8.7040283114837566E-2"/>
    <x v="0"/>
    <x v="0"/>
    <x v="0"/>
    <n v="250"/>
    <n v="312.51646350816958"/>
    <x v="1054"/>
    <n v="4279.7241306955611"/>
    <x v="29"/>
    <x v="8"/>
    <x v="5"/>
  </r>
  <r>
    <x v="2099"/>
    <s v="Product2"/>
    <n v="3"/>
    <x v="0"/>
    <x v="0"/>
    <n v="3.2975140912180782E-2"/>
    <x v="1"/>
    <x v="1"/>
    <x v="0"/>
    <n v="68"/>
    <n v="305.61496822100764"/>
    <x v="291"/>
    <n v="886.61181473714475"/>
    <x v="0"/>
    <x v="9"/>
    <x v="5"/>
  </r>
  <r>
    <x v="2100"/>
    <s v="Product3"/>
    <n v="1"/>
    <x v="0"/>
    <x v="0"/>
    <n v="2.8596048624780823E-2"/>
    <x v="2"/>
    <x v="2"/>
    <x v="1"/>
    <n v="186"/>
    <n v="203.59337829992228"/>
    <x v="793"/>
    <n v="197.7714121543743"/>
    <x v="1"/>
    <x v="9"/>
    <x v="5"/>
  </r>
  <r>
    <x v="2101"/>
    <s v="Product4"/>
    <n v="15"/>
    <x v="0"/>
    <x v="0"/>
    <n v="3.1081294694022012E-2"/>
    <x v="3"/>
    <x v="3"/>
    <x v="0"/>
    <n v="77"/>
    <n v="245.58172105610583"/>
    <x v="262"/>
    <n v="3569.2308481874384"/>
    <x v="2"/>
    <x v="9"/>
    <x v="5"/>
  </r>
  <r>
    <x v="2102"/>
    <s v="Product5"/>
    <n v="9"/>
    <x v="1"/>
    <x v="1"/>
    <n v="3.8125313668848971E-3"/>
    <x v="4"/>
    <x v="4"/>
    <x v="1"/>
    <n v="74"/>
    <n v="243.81263051408214"/>
    <x v="42"/>
    <n v="2185.9477849134405"/>
    <x v="3"/>
    <x v="9"/>
    <x v="5"/>
  </r>
  <r>
    <x v="2103"/>
    <s v="Product6"/>
    <n v="1"/>
    <x v="1"/>
    <x v="1"/>
    <n v="6.2670765659374392E-2"/>
    <x v="5"/>
    <x v="0"/>
    <x v="2"/>
    <n v="193"/>
    <n v="302.14615807254546"/>
    <x v="603"/>
    <n v="283.21042700510071"/>
    <x v="4"/>
    <x v="9"/>
    <x v="5"/>
  </r>
  <r>
    <x v="2104"/>
    <s v="Product7"/>
    <n v="2"/>
    <x v="1"/>
    <x v="0"/>
    <n v="1.7913264665744767E-2"/>
    <x v="6"/>
    <x v="1"/>
    <x v="0"/>
    <n v="127"/>
    <n v="204.74011418783982"/>
    <x v="1055"/>
    <n v="402.14510066939653"/>
    <x v="5"/>
    <x v="9"/>
    <x v="5"/>
  </r>
  <r>
    <x v="2105"/>
    <s v="Product8"/>
    <n v="9"/>
    <x v="0"/>
    <x v="0"/>
    <n v="1.0264691807640348E-2"/>
    <x v="7"/>
    <x v="2"/>
    <x v="3"/>
    <n v="145"/>
    <n v="116.01626615178508"/>
    <x v="340"/>
    <n v="1033.4285544155744"/>
    <x v="6"/>
    <x v="9"/>
    <x v="5"/>
  </r>
  <r>
    <x v="2106"/>
    <s v="Product9"/>
    <n v="4"/>
    <x v="2"/>
    <x v="0"/>
    <n v="8.7559786999882788E-2"/>
    <x v="8"/>
    <x v="3"/>
    <x v="3"/>
    <n v="214"/>
    <n v="183.4803530928171"/>
    <x v="500"/>
    <n v="669.65940982938696"/>
    <x v="7"/>
    <x v="9"/>
    <x v="5"/>
  </r>
  <r>
    <x v="2107"/>
    <s v="Product10"/>
    <n v="2"/>
    <x v="2"/>
    <x v="0"/>
    <n v="6.5232210847042602E-2"/>
    <x v="9"/>
    <x v="4"/>
    <x v="2"/>
    <n v="231"/>
    <n v="65.468454567938096"/>
    <x v="743"/>
    <n v="122.39560507146466"/>
    <x v="8"/>
    <x v="9"/>
    <x v="5"/>
  </r>
  <r>
    <x v="2108"/>
    <s v="Product11"/>
    <n v="15"/>
    <x v="1"/>
    <x v="1"/>
    <n v="5.7779052177704272E-2"/>
    <x v="10"/>
    <x v="0"/>
    <x v="3"/>
    <n v="145"/>
    <n v="134.68117397203048"/>
    <x v="1056"/>
    <n v="1903.4913509061907"/>
    <x v="9"/>
    <x v="9"/>
    <x v="5"/>
  </r>
  <r>
    <x v="2109"/>
    <s v="Product12"/>
    <n v="1"/>
    <x v="1"/>
    <x v="0"/>
    <n v="9.0161134223280343E-2"/>
    <x v="11"/>
    <x v="1"/>
    <x v="0"/>
    <n v="122"/>
    <n v="123.14959550975436"/>
    <x v="796"/>
    <n v="112.04628829945672"/>
    <x v="10"/>
    <x v="9"/>
    <x v="5"/>
  </r>
  <r>
    <x v="2110"/>
    <s v="Product13"/>
    <n v="12"/>
    <x v="1"/>
    <x v="0"/>
    <n v="6.717643403696931E-2"/>
    <x v="12"/>
    <x v="2"/>
    <x v="0"/>
    <n v="222"/>
    <n v="249.26277025807673"/>
    <x v="1057"/>
    <n v="2790.2182345675537"/>
    <x v="11"/>
    <x v="9"/>
    <x v="5"/>
  </r>
  <r>
    <x v="2111"/>
    <s v="Product14"/>
    <n v="5"/>
    <x v="1"/>
    <x v="0"/>
    <n v="9.6587255616076076E-3"/>
    <x v="13"/>
    <x v="3"/>
    <x v="1"/>
    <n v="59"/>
    <n v="217.57000462301852"/>
    <x v="786"/>
    <n v="1077.3427782896354"/>
    <x v="12"/>
    <x v="9"/>
    <x v="5"/>
  </r>
  <r>
    <x v="2112"/>
    <s v="Product15"/>
    <n v="14"/>
    <x v="0"/>
    <x v="0"/>
    <n v="4.4806776109039895E-2"/>
    <x v="14"/>
    <x v="4"/>
    <x v="0"/>
    <n v="101"/>
    <n v="294.56511458081462"/>
    <x v="1058"/>
    <n v="3939.1324201916168"/>
    <x v="13"/>
    <x v="9"/>
    <x v="5"/>
  </r>
  <r>
    <x v="2113"/>
    <s v="Product16"/>
    <n v="8"/>
    <x v="1"/>
    <x v="0"/>
    <n v="2.9787893827780743E-2"/>
    <x v="15"/>
    <x v="0"/>
    <x v="1"/>
    <n v="66"/>
    <n v="307.82125964635759"/>
    <x v="503"/>
    <n v="2389.2153011686255"/>
    <x v="14"/>
    <x v="9"/>
    <x v="5"/>
  </r>
  <r>
    <x v="2114"/>
    <s v="Product17"/>
    <n v="6"/>
    <x v="2"/>
    <x v="1"/>
    <n v="6.3057254698626303E-2"/>
    <x v="16"/>
    <x v="1"/>
    <x v="2"/>
    <n v="37"/>
    <n v="148.48953978769782"/>
    <x v="333"/>
    <n v="834.75718234333897"/>
    <x v="15"/>
    <x v="9"/>
    <x v="5"/>
  </r>
  <r>
    <x v="2115"/>
    <s v="Product18"/>
    <n v="5"/>
    <x v="0"/>
    <x v="1"/>
    <n v="3.6636076200208312E-2"/>
    <x v="17"/>
    <x v="2"/>
    <x v="0"/>
    <n v="31"/>
    <n v="62.306882254771836"/>
    <x v="1059"/>
    <n v="300.12101284344305"/>
    <x v="16"/>
    <x v="9"/>
    <x v="5"/>
  </r>
  <r>
    <x v="2116"/>
    <s v="Product19"/>
    <n v="3"/>
    <x v="0"/>
    <x v="0"/>
    <n v="4.5209734001813801E-2"/>
    <x v="18"/>
    <x v="3"/>
    <x v="3"/>
    <n v="89"/>
    <n v="48.481709911351587"/>
    <x v="223"/>
    <n v="138.86959410691887"/>
    <x v="17"/>
    <x v="9"/>
    <x v="5"/>
  </r>
  <r>
    <x v="2117"/>
    <s v="Product20"/>
    <n v="2"/>
    <x v="0"/>
    <x v="0"/>
    <n v="9.4397771314337034E-2"/>
    <x v="19"/>
    <x v="4"/>
    <x v="3"/>
    <n v="14"/>
    <n v="50.970265322608839"/>
    <x v="733"/>
    <n v="92.31757174570825"/>
    <x v="18"/>
    <x v="9"/>
    <x v="5"/>
  </r>
  <r>
    <x v="2118"/>
    <s v="Product21"/>
    <n v="6"/>
    <x v="1"/>
    <x v="0"/>
    <n v="9.5466404104385075E-2"/>
    <x v="20"/>
    <x v="0"/>
    <x v="2"/>
    <n v="181"/>
    <n v="59.755169880339835"/>
    <x v="1060"/>
    <n v="324.30335211130273"/>
    <x v="19"/>
    <x v="9"/>
    <x v="5"/>
  </r>
  <r>
    <x v="2119"/>
    <s v="Product22"/>
    <n v="9"/>
    <x v="1"/>
    <x v="0"/>
    <n v="4.5157926373324088E-2"/>
    <x v="21"/>
    <x v="1"/>
    <x v="3"/>
    <n v="231"/>
    <n v="286.83763534343279"/>
    <x v="360"/>
    <n v="2464.961782729461"/>
    <x v="20"/>
    <x v="9"/>
    <x v="5"/>
  </r>
  <r>
    <x v="2120"/>
    <s v="Product23"/>
    <n v="13"/>
    <x v="1"/>
    <x v="1"/>
    <n v="7.5616551379353511E-2"/>
    <x v="22"/>
    <x v="2"/>
    <x v="0"/>
    <n v="176"/>
    <n v="143.75277172978451"/>
    <x v="307"/>
    <n v="1727.474877444612"/>
    <x v="21"/>
    <x v="9"/>
    <x v="5"/>
  </r>
  <r>
    <x v="2121"/>
    <s v="Product24"/>
    <n v="15"/>
    <x v="0"/>
    <x v="0"/>
    <n v="8.0621765703478579E-2"/>
    <x v="23"/>
    <x v="3"/>
    <x v="0"/>
    <n v="69"/>
    <n v="213.15723932581534"/>
    <x v="622"/>
    <n v="2939.5818947833372"/>
    <x v="22"/>
    <x v="9"/>
    <x v="5"/>
  </r>
  <r>
    <x v="2122"/>
    <s v="Product25"/>
    <n v="15"/>
    <x v="2"/>
    <x v="0"/>
    <n v="7.6257920395305295E-2"/>
    <x v="24"/>
    <x v="0"/>
    <x v="1"/>
    <n v="98"/>
    <n v="244.22234503899523"/>
    <x v="704"/>
    <n v="3383.976853383851"/>
    <x v="23"/>
    <x v="9"/>
    <x v="5"/>
  </r>
  <r>
    <x v="2123"/>
    <s v="Product26"/>
    <n v="12"/>
    <x v="2"/>
    <x v="0"/>
    <n v="8.654304604715236E-3"/>
    <x v="25"/>
    <x v="1"/>
    <x v="0"/>
    <n v="99"/>
    <n v="303.89231217505517"/>
    <x v="1061"/>
    <n v="3615.148026461532"/>
    <x v="24"/>
    <x v="9"/>
    <x v="5"/>
  </r>
  <r>
    <x v="2124"/>
    <s v="Product27"/>
    <n v="4"/>
    <x v="1"/>
    <x v="0"/>
    <n v="3.8227346297688924E-2"/>
    <x v="26"/>
    <x v="2"/>
    <x v="1"/>
    <n v="201"/>
    <n v="104.580984123146"/>
    <x v="276"/>
    <n v="402.33252250766952"/>
    <x v="25"/>
    <x v="9"/>
    <x v="5"/>
  </r>
  <r>
    <x v="2125"/>
    <s v="Product28"/>
    <n v="12"/>
    <x v="1"/>
    <x v="0"/>
    <n v="8.7291516768117375E-2"/>
    <x v="27"/>
    <x v="3"/>
    <x v="2"/>
    <n v="221"/>
    <n v="179.34997535836297"/>
    <x v="1062"/>
    <n v="1964.3309277240839"/>
    <x v="26"/>
    <x v="9"/>
    <x v="5"/>
  </r>
  <r>
    <x v="2126"/>
    <s v="Product29"/>
    <n v="8"/>
    <x v="1"/>
    <x v="1"/>
    <n v="8.6038422308329657E-2"/>
    <x v="28"/>
    <x v="4"/>
    <x v="0"/>
    <n v="86"/>
    <n v="136.32343557304128"/>
    <x v="1063"/>
    <n v="996.75505802148461"/>
    <x v="27"/>
    <x v="9"/>
    <x v="5"/>
  </r>
  <r>
    <x v="2127"/>
    <s v="Product30"/>
    <n v="4"/>
    <x v="1"/>
    <x v="1"/>
    <n v="8.0474968874591213E-2"/>
    <x v="29"/>
    <x v="0"/>
    <x v="3"/>
    <n v="233"/>
    <n v="268.49876016273066"/>
    <x v="619"/>
    <n v="987.56532318307438"/>
    <x v="28"/>
    <x v="9"/>
    <x v="5"/>
  </r>
  <r>
    <x v="2128"/>
    <s v="Product31"/>
    <n v="11"/>
    <x v="0"/>
    <x v="0"/>
    <n v="4.2655529225176972E-2"/>
    <x v="30"/>
    <x v="1"/>
    <x v="3"/>
    <n v="145"/>
    <n v="64.320599189312205"/>
    <x v="1064"/>
    <n v="677.34666989892764"/>
    <x v="29"/>
    <x v="9"/>
    <x v="5"/>
  </r>
  <r>
    <x v="2129"/>
    <s v="Product32"/>
    <n v="15"/>
    <x v="1"/>
    <x v="0"/>
    <n v="3.6613628526020979E-2"/>
    <x v="31"/>
    <x v="2"/>
    <x v="2"/>
    <n v="110"/>
    <n v="182.82247629322148"/>
    <x v="293"/>
    <n v="2641.9302309002128"/>
    <x v="30"/>
    <x v="9"/>
    <x v="5"/>
  </r>
  <r>
    <x v="2130"/>
    <s v="Product33"/>
    <n v="13"/>
    <x v="2"/>
    <x v="0"/>
    <n v="9.1682920669777832E-2"/>
    <x v="32"/>
    <x v="3"/>
    <x v="3"/>
    <n v="123"/>
    <n v="276.48058620977224"/>
    <x v="127"/>
    <n v="3264.7165012483847"/>
    <x v="0"/>
    <x v="10"/>
    <x v="5"/>
  </r>
  <r>
    <x v="2131"/>
    <s v="Product34"/>
    <n v="15"/>
    <x v="0"/>
    <x v="0"/>
    <n v="9.7823930793599578E-2"/>
    <x v="33"/>
    <x v="4"/>
    <x v="0"/>
    <n v="13"/>
    <n v="243.57715263393976"/>
    <x v="32"/>
    <n v="3296.242171676628"/>
    <x v="1"/>
    <x v="10"/>
    <x v="5"/>
  </r>
  <r>
    <x v="2132"/>
    <s v="Product35"/>
    <n v="14"/>
    <x v="0"/>
    <x v="1"/>
    <n v="9.8653278054500054E-2"/>
    <x v="34"/>
    <x v="0"/>
    <x v="0"/>
    <n v="114"/>
    <n v="288.06103516139729"/>
    <x v="379"/>
    <n v="3635.0001766813398"/>
    <x v="2"/>
    <x v="10"/>
    <x v="5"/>
  </r>
  <r>
    <x v="2133"/>
    <s v="Product36"/>
    <n v="10"/>
    <x v="0"/>
    <x v="0"/>
    <n v="1.5733164139905609E-2"/>
    <x v="35"/>
    <x v="1"/>
    <x v="1"/>
    <n v="14"/>
    <n v="172.95158569171392"/>
    <x v="684"/>
    <n v="1702.3051000576922"/>
    <x v="3"/>
    <x v="10"/>
    <x v="5"/>
  </r>
  <r>
    <x v="2134"/>
    <s v="Product37"/>
    <n v="11"/>
    <x v="1"/>
    <x v="0"/>
    <n v="7.2777852518049621E-2"/>
    <x v="36"/>
    <x v="2"/>
    <x v="0"/>
    <n v="162"/>
    <n v="180.31885997910064"/>
    <x v="205"/>
    <n v="1839.1520463945071"/>
    <x v="4"/>
    <x v="10"/>
    <x v="5"/>
  </r>
  <r>
    <x v="2135"/>
    <s v="Product38"/>
    <n v="14"/>
    <x v="1"/>
    <x v="0"/>
    <n v="6.5308942331479464E-2"/>
    <x v="37"/>
    <x v="3"/>
    <x v="1"/>
    <n v="228"/>
    <n v="167.4895351805761"/>
    <x v="1012"/>
    <n v="2191.7135910087818"/>
    <x v="5"/>
    <x v="10"/>
    <x v="5"/>
  </r>
  <r>
    <x v="2136"/>
    <s v="Product39"/>
    <n v="4"/>
    <x v="1"/>
    <x v="0"/>
    <n v="1.154240870290605E-2"/>
    <x v="38"/>
    <x v="4"/>
    <x v="2"/>
    <n v="190"/>
    <n v="101.35199245890459"/>
    <x v="414"/>
    <n v="400.72858535636027"/>
    <x v="6"/>
    <x v="10"/>
    <x v="5"/>
  </r>
  <r>
    <x v="2137"/>
    <s v="Product40"/>
    <n v="5"/>
    <x v="0"/>
    <x v="0"/>
    <n v="7.0479805355899774E-2"/>
    <x v="39"/>
    <x v="0"/>
    <x v="0"/>
    <n v="192"/>
    <n v="296.78084638391181"/>
    <x v="894"/>
    <n v="1379.3189504870727"/>
    <x v="7"/>
    <x v="10"/>
    <x v="5"/>
  </r>
  <r>
    <x v="2138"/>
    <s v="Product41"/>
    <n v="8"/>
    <x v="2"/>
    <x v="1"/>
    <n v="6.6202817978497849E-2"/>
    <x v="40"/>
    <x v="1"/>
    <x v="3"/>
    <n v="28"/>
    <n v="199.54836091184566"/>
    <x v="346"/>
    <n v="1490.7015767719292"/>
    <x v="8"/>
    <x v="10"/>
    <x v="5"/>
  </r>
  <r>
    <x v="2139"/>
    <s v="Product42"/>
    <n v="15"/>
    <x v="2"/>
    <x v="1"/>
    <n v="1.5269172465608827E-2"/>
    <x v="41"/>
    <x v="2"/>
    <x v="3"/>
    <n v="108"/>
    <n v="86.557825640768598"/>
    <x v="39"/>
    <n v="1278.5423890921738"/>
    <x v="9"/>
    <x v="10"/>
    <x v="5"/>
  </r>
  <r>
    <x v="2140"/>
    <s v="Product43"/>
    <n v="14"/>
    <x v="1"/>
    <x v="0"/>
    <n v="6.2535202846340093E-2"/>
    <x v="42"/>
    <x v="3"/>
    <x v="2"/>
    <n v="157"/>
    <n v="251.2244264894432"/>
    <x v="1065"/>
    <n v="3297.1967842655858"/>
    <x v="10"/>
    <x v="10"/>
    <x v="5"/>
  </r>
  <r>
    <x v="2141"/>
    <s v="Product44"/>
    <n v="6"/>
    <x v="1"/>
    <x v="0"/>
    <n v="6.5602167087441491E-3"/>
    <x v="43"/>
    <x v="4"/>
    <x v="3"/>
    <n v="201"/>
    <n v="313.84380536839888"/>
    <x v="765"/>
    <n v="1870.7095319549114"/>
    <x v="11"/>
    <x v="10"/>
    <x v="5"/>
  </r>
  <r>
    <x v="2142"/>
    <s v="Product45"/>
    <n v="9"/>
    <x v="1"/>
    <x v="0"/>
    <n v="7.201554450580222E-2"/>
    <x v="44"/>
    <x v="0"/>
    <x v="0"/>
    <n v="74"/>
    <n v="101.08240562537974"/>
    <x v="42"/>
    <n v="844.22611029880488"/>
    <x v="12"/>
    <x v="10"/>
    <x v="5"/>
  </r>
  <r>
    <x v="2143"/>
    <s v="Product46"/>
    <n v="14"/>
    <x v="1"/>
    <x v="0"/>
    <n v="5.4842310284095946E-2"/>
    <x v="45"/>
    <x v="1"/>
    <x v="0"/>
    <n v="64"/>
    <n v="253.62002240813223"/>
    <x v="817"/>
    <n v="3355.9528022295253"/>
    <x v="13"/>
    <x v="10"/>
    <x v="5"/>
  </r>
  <r>
    <x v="2144"/>
    <s v="Product47"/>
    <n v="9"/>
    <x v="0"/>
    <x v="1"/>
    <n v="1.3915960548167573E-4"/>
    <x v="46"/>
    <x v="2"/>
    <x v="1"/>
    <n v="66"/>
    <n v="182.11471032482217"/>
    <x v="282"/>
    <n v="1638.8043058222286"/>
    <x v="14"/>
    <x v="10"/>
    <x v="5"/>
  </r>
  <r>
    <x v="2145"/>
    <s v="Product48"/>
    <n v="9"/>
    <x v="1"/>
    <x v="0"/>
    <n v="4.8218718769331641E-2"/>
    <x v="47"/>
    <x v="3"/>
    <x v="0"/>
    <n v="201"/>
    <n v="63.674334562854057"/>
    <x v="1066"/>
    <n v="545.43635758569121"/>
    <x v="15"/>
    <x v="10"/>
    <x v="5"/>
  </r>
  <r>
    <x v="2146"/>
    <s v="Product49"/>
    <n v="14"/>
    <x v="2"/>
    <x v="0"/>
    <n v="5.4725731991302463E-2"/>
    <x v="48"/>
    <x v="0"/>
    <x v="1"/>
    <n v="100"/>
    <n v="58.094989335244328"/>
    <x v="94"/>
    <n v="768.81977926384639"/>
    <x v="16"/>
    <x v="10"/>
    <x v="5"/>
  </r>
  <r>
    <x v="2147"/>
    <s v="Product50"/>
    <n v="14"/>
    <x v="0"/>
    <x v="0"/>
    <n v="1.4634980915028918E-2"/>
    <x v="49"/>
    <x v="1"/>
    <x v="2"/>
    <n v="75"/>
    <n v="229.79910531506678"/>
    <x v="616"/>
    <n v="3170.1039971228611"/>
    <x v="17"/>
    <x v="10"/>
    <x v="5"/>
  </r>
  <r>
    <x v="2148"/>
    <s v="Product51"/>
    <n v="5"/>
    <x v="0"/>
    <x v="0"/>
    <n v="2.8438995990023832E-2"/>
    <x v="50"/>
    <x v="2"/>
    <x v="0"/>
    <n v="217"/>
    <n v="311.24661583314429"/>
    <x v="1067"/>
    <n v="1511.9753728677849"/>
    <x v="18"/>
    <x v="10"/>
    <x v="5"/>
  </r>
  <r>
    <x v="2149"/>
    <s v="Product52"/>
    <n v="5"/>
    <x v="0"/>
    <x v="0"/>
    <n v="1.3583430311588663E-2"/>
    <x v="51"/>
    <x v="3"/>
    <x v="3"/>
    <n v="149"/>
    <n v="191.1281296006805"/>
    <x v="625"/>
    <n v="942.65976985832674"/>
    <x v="19"/>
    <x v="10"/>
    <x v="5"/>
  </r>
  <r>
    <x v="2150"/>
    <s v="Product53"/>
    <n v="4"/>
    <x v="1"/>
    <x v="1"/>
    <n v="8.7053139414513439E-2"/>
    <x v="52"/>
    <x v="4"/>
    <x v="3"/>
    <n v="40"/>
    <n v="245.46529264845663"/>
    <x v="738"/>
    <n v="896.38707322442474"/>
    <x v="20"/>
    <x v="10"/>
    <x v="5"/>
  </r>
  <r>
    <x v="2151"/>
    <s v="Product54"/>
    <n v="8"/>
    <x v="1"/>
    <x v="1"/>
    <n v="5.6826216815822894E-2"/>
    <x v="53"/>
    <x v="0"/>
    <x v="2"/>
    <n v="185"/>
    <n v="75.960412272978374"/>
    <x v="1016"/>
    <n v="573.1509553258785"/>
    <x v="21"/>
    <x v="10"/>
    <x v="5"/>
  </r>
  <r>
    <x v="2152"/>
    <s v="Product55"/>
    <n v="15"/>
    <x v="1"/>
    <x v="0"/>
    <n v="5.3057928331235243E-3"/>
    <x v="54"/>
    <x v="1"/>
    <x v="3"/>
    <n v="160"/>
    <n v="212.43792812424752"/>
    <x v="929"/>
    <n v="3169.6616473158342"/>
    <x v="22"/>
    <x v="10"/>
    <x v="5"/>
  </r>
  <r>
    <x v="2153"/>
    <s v="Product56"/>
    <n v="2"/>
    <x v="0"/>
    <x v="0"/>
    <n v="3.7117291951314337E-2"/>
    <x v="55"/>
    <x v="2"/>
    <x v="0"/>
    <n v="229"/>
    <n v="184.54585619478834"/>
    <x v="1068"/>
    <n v="355.39202754400225"/>
    <x v="23"/>
    <x v="10"/>
    <x v="5"/>
  </r>
  <r>
    <x v="2154"/>
    <s v="Product57"/>
    <n v="4"/>
    <x v="2"/>
    <x v="0"/>
    <n v="6.5831910270639601E-2"/>
    <x v="56"/>
    <x v="3"/>
    <x v="0"/>
    <n v="6"/>
    <n v="249.10908064472753"/>
    <x v="741"/>
    <n v="930.83901600048921"/>
    <x v="24"/>
    <x v="10"/>
    <x v="5"/>
  </r>
  <r>
    <x v="2155"/>
    <s v="Product58"/>
    <n v="14"/>
    <x v="2"/>
    <x v="0"/>
    <n v="7.8489839565033859E-2"/>
    <x v="57"/>
    <x v="4"/>
    <x v="1"/>
    <n v="219"/>
    <n v="256.57140259363234"/>
    <x v="914"/>
    <n v="3310.0641611391543"/>
    <x v="25"/>
    <x v="10"/>
    <x v="5"/>
  </r>
  <r>
    <x v="2156"/>
    <s v="Product59"/>
    <n v="2"/>
    <x v="1"/>
    <x v="1"/>
    <n v="7.9786707902945675E-2"/>
    <x v="58"/>
    <x v="0"/>
    <x v="0"/>
    <n v="30"/>
    <n v="182.15269203004055"/>
    <x v="124"/>
    <n v="335.23865679460897"/>
    <x v="26"/>
    <x v="10"/>
    <x v="5"/>
  </r>
  <r>
    <x v="2157"/>
    <s v="Product60"/>
    <n v="10"/>
    <x v="1"/>
    <x v="0"/>
    <n v="4.1781170293093028E-2"/>
    <x v="59"/>
    <x v="1"/>
    <x v="1"/>
    <n v="83"/>
    <n v="277.00836874768459"/>
    <x v="86"/>
    <n v="2654.3463492042565"/>
    <x v="27"/>
    <x v="10"/>
    <x v="5"/>
  </r>
  <r>
    <x v="2158"/>
    <s v="Product61"/>
    <n v="10"/>
    <x v="1"/>
    <x v="0"/>
    <n v="6.2056866208393291E-2"/>
    <x v="60"/>
    <x v="2"/>
    <x v="2"/>
    <n v="177"/>
    <n v="86.412699543470268"/>
    <x v="1004"/>
    <n v="810.50198209195037"/>
    <x v="28"/>
    <x v="10"/>
    <x v="5"/>
  </r>
  <r>
    <x v="2159"/>
    <s v="Product62"/>
    <n v="9"/>
    <x v="1"/>
    <x v="0"/>
    <n v="9.6029190617756666E-2"/>
    <x v="61"/>
    <x v="3"/>
    <x v="0"/>
    <n v="75"/>
    <n v="54.093220358965397"/>
    <x v="326"/>
    <n v="440.08822970987393"/>
    <x v="29"/>
    <x v="10"/>
    <x v="5"/>
  </r>
  <r>
    <x v="2160"/>
    <s v="Product63"/>
    <n v="9"/>
    <x v="0"/>
    <x v="0"/>
    <n v="2.8732309021536995E-2"/>
    <x v="62"/>
    <x v="4"/>
    <x v="3"/>
    <n v="135"/>
    <n v="79.749529973949194"/>
    <x v="292"/>
    <n v="697.12327650973816"/>
    <x v="0"/>
    <x v="11"/>
    <x v="5"/>
  </r>
  <r>
    <x v="2161"/>
    <s v="Product64"/>
    <n v="9"/>
    <x v="1"/>
    <x v="0"/>
    <n v="1.2026184361978998E-3"/>
    <x v="63"/>
    <x v="0"/>
    <x v="3"/>
    <n v="190"/>
    <n v="218.25909972779729"/>
    <x v="1069"/>
    <n v="1961.9695557953701"/>
    <x v="1"/>
    <x v="11"/>
    <x v="5"/>
  </r>
  <r>
    <x v="2162"/>
    <s v="Product65"/>
    <n v="11"/>
    <x v="2"/>
    <x v="1"/>
    <n v="6.9439180588977592E-2"/>
    <x v="64"/>
    <x v="1"/>
    <x v="2"/>
    <n v="24"/>
    <n v="48.93603865699535"/>
    <x v="883"/>
    <n v="500.91756254521368"/>
    <x v="2"/>
    <x v="11"/>
    <x v="5"/>
  </r>
  <r>
    <x v="2163"/>
    <s v="Product66"/>
    <n v="3"/>
    <x v="0"/>
    <x v="1"/>
    <n v="4.8053868427371152E-2"/>
    <x v="65"/>
    <x v="2"/>
    <x v="3"/>
    <n v="107"/>
    <n v="147.16759787981024"/>
    <x v="797"/>
    <n v="420.2868764835647"/>
    <x v="3"/>
    <x v="11"/>
    <x v="5"/>
  </r>
  <r>
    <x v="2164"/>
    <s v="Product67"/>
    <n v="8"/>
    <x v="0"/>
    <x v="0"/>
    <n v="3.3609047842507969E-2"/>
    <x v="66"/>
    <x v="3"/>
    <x v="0"/>
    <n v="231"/>
    <n v="60.778716568667789"/>
    <x v="64"/>
    <n v="469.88801420564164"/>
    <x v="4"/>
    <x v="11"/>
    <x v="5"/>
  </r>
  <r>
    <x v="2165"/>
    <s v="Product68"/>
    <n v="14"/>
    <x v="0"/>
    <x v="0"/>
    <n v="6.6030706330314187E-2"/>
    <x v="67"/>
    <x v="4"/>
    <x v="0"/>
    <n v="140"/>
    <n v="303.2972779166106"/>
    <x v="357"/>
    <n v="3965.7848219880125"/>
    <x v="5"/>
    <x v="11"/>
    <x v="5"/>
  </r>
  <r>
    <x v="2166"/>
    <s v="Product69"/>
    <n v="8"/>
    <x v="1"/>
    <x v="0"/>
    <n v="7.7748969655078701E-2"/>
    <x v="68"/>
    <x v="0"/>
    <x v="1"/>
    <n v="113"/>
    <n v="94.133950786259291"/>
    <x v="122"/>
    <n v="694.52106482452598"/>
    <x v="6"/>
    <x v="11"/>
    <x v="5"/>
  </r>
  <r>
    <x v="2167"/>
    <s v="Product70"/>
    <n v="7"/>
    <x v="1"/>
    <x v="0"/>
    <n v="3.2265874422207678E-2"/>
    <x v="69"/>
    <x v="1"/>
    <x v="0"/>
    <n v="152"/>
    <n v="193.91912750190542"/>
    <x v="715"/>
    <n v="1313.6351010010542"/>
    <x v="7"/>
    <x v="11"/>
    <x v="5"/>
  </r>
  <r>
    <x v="2168"/>
    <s v="Product71"/>
    <n v="7"/>
    <x v="1"/>
    <x v="1"/>
    <n v="3.8838993327234388E-2"/>
    <x v="70"/>
    <x v="2"/>
    <x v="1"/>
    <n v="46"/>
    <n v="64.014922217268364"/>
    <x v="1070"/>
    <n v="430.70052956299918"/>
    <x v="8"/>
    <x v="11"/>
    <x v="5"/>
  </r>
  <r>
    <x v="2169"/>
    <s v="Product72"/>
    <n v="3"/>
    <x v="0"/>
    <x v="0"/>
    <n v="3.0708868344376073E-2"/>
    <x v="71"/>
    <x v="3"/>
    <x v="2"/>
    <n v="50"/>
    <n v="147.15199715466315"/>
    <x v="168"/>
    <n v="427.89937754228583"/>
    <x v="9"/>
    <x v="11"/>
    <x v="5"/>
  </r>
  <r>
    <x v="2170"/>
    <s v="Product73"/>
    <n v="8"/>
    <x v="2"/>
    <x v="0"/>
    <n v="3.8128257996889174E-2"/>
    <x v="72"/>
    <x v="0"/>
    <x v="0"/>
    <n v="202"/>
    <n v="197.41753071761457"/>
    <x v="1071"/>
    <n v="1519.1227533864367"/>
    <x v="10"/>
    <x v="11"/>
    <x v="5"/>
  </r>
  <r>
    <x v="2171"/>
    <s v="Product74"/>
    <n v="11"/>
    <x v="2"/>
    <x v="0"/>
    <n v="3.1463807050357305E-2"/>
    <x v="73"/>
    <x v="1"/>
    <x v="3"/>
    <n v="68"/>
    <n v="138.8048346045245"/>
    <x v="589"/>
    <n v="1478.8125667795807"/>
    <x v="11"/>
    <x v="11"/>
    <x v="5"/>
  </r>
  <r>
    <x v="2172"/>
    <s v="Product75"/>
    <n v="1"/>
    <x v="1"/>
    <x v="0"/>
    <n v="1.6076930939497868E-2"/>
    <x v="74"/>
    <x v="2"/>
    <x v="3"/>
    <n v="77"/>
    <n v="140.06214686710175"/>
    <x v="784"/>
    <n v="137.81037740468153"/>
    <x v="12"/>
    <x v="11"/>
    <x v="5"/>
  </r>
  <r>
    <x v="2173"/>
    <s v="Product76"/>
    <n v="3"/>
    <x v="1"/>
    <x v="0"/>
    <n v="2.1397949690653752E-2"/>
    <x v="75"/>
    <x v="3"/>
    <x v="2"/>
    <n v="77"/>
    <n v="45.300998282372596"/>
    <x v="73"/>
    <n v="132.99494940056996"/>
    <x v="13"/>
    <x v="11"/>
    <x v="5"/>
  </r>
  <r>
    <x v="2174"/>
    <s v="Product77"/>
    <n v="15"/>
    <x v="1"/>
    <x v="1"/>
    <n v="6.2669792105655861E-2"/>
    <x v="76"/>
    <x v="4"/>
    <x v="3"/>
    <n v="87"/>
    <n v="48.481452432270927"/>
    <x v="340"/>
    <n v="681.64694831040401"/>
    <x v="14"/>
    <x v="11"/>
    <x v="5"/>
  </r>
  <r>
    <x v="2175"/>
    <s v="Product78"/>
    <n v="9"/>
    <x v="1"/>
    <x v="1"/>
    <n v="5.6085363864874796E-2"/>
    <x v="77"/>
    <x v="0"/>
    <x v="0"/>
    <n v="151"/>
    <n v="74.376009216057255"/>
    <x v="1072"/>
    <n v="631.84143308721661"/>
    <x v="15"/>
    <x v="11"/>
    <x v="5"/>
  </r>
  <r>
    <x v="2176"/>
    <s v="Product79"/>
    <n v="14"/>
    <x v="0"/>
    <x v="0"/>
    <n v="4.1491127231470443E-2"/>
    <x v="78"/>
    <x v="1"/>
    <x v="0"/>
    <n v="149"/>
    <n v="242.52186591908108"/>
    <x v="1073"/>
    <n v="3254.431044533464"/>
    <x v="16"/>
    <x v="11"/>
    <x v="5"/>
  </r>
  <r>
    <x v="2177"/>
    <s v="Product80"/>
    <n v="14"/>
    <x v="1"/>
    <x v="0"/>
    <n v="9.6314756079557196E-2"/>
    <x v="79"/>
    <x v="2"/>
    <x v="1"/>
    <n v="29"/>
    <n v="131.06827635632072"/>
    <x v="181"/>
    <n v="1658.222542050112"/>
    <x v="17"/>
    <x v="11"/>
    <x v="5"/>
  </r>
  <r>
    <x v="2178"/>
    <s v="Product81"/>
    <n v="13"/>
    <x v="2"/>
    <x v="0"/>
    <n v="6.6014946346511075E-2"/>
    <x v="80"/>
    <x v="3"/>
    <x v="0"/>
    <n v="237"/>
    <n v="81.402602913682074"/>
    <x v="302"/>
    <n v="988.3745878482971"/>
    <x v="18"/>
    <x v="11"/>
    <x v="5"/>
  </r>
  <r>
    <x v="2179"/>
    <s v="Product82"/>
    <n v="2"/>
    <x v="0"/>
    <x v="0"/>
    <n v="8.9509329631912923E-2"/>
    <x v="81"/>
    <x v="4"/>
    <x v="1"/>
    <n v="183"/>
    <n v="178.1074392436677"/>
    <x v="1074"/>
    <n v="324.33032350902067"/>
    <x v="19"/>
    <x v="11"/>
    <x v="5"/>
  </r>
  <r>
    <x v="2180"/>
    <s v="Product83"/>
    <n v="14"/>
    <x v="0"/>
    <x v="1"/>
    <n v="3.8138800631838977E-2"/>
    <x v="82"/>
    <x v="0"/>
    <x v="2"/>
    <n v="199"/>
    <n v="127.17946370564093"/>
    <x v="1075"/>
    <n v="1712.6058809287019"/>
    <x v="20"/>
    <x v="11"/>
    <x v="5"/>
  </r>
  <r>
    <x v="2181"/>
    <s v="Product84"/>
    <n v="2"/>
    <x v="0"/>
    <x v="0"/>
    <n v="5.1023423906457137E-2"/>
    <x v="83"/>
    <x v="1"/>
    <x v="0"/>
    <n v="207"/>
    <n v="298.01546248774878"/>
    <x v="663"/>
    <n v="565.61938642911502"/>
    <x v="21"/>
    <x v="11"/>
    <x v="5"/>
  </r>
  <r>
    <x v="2182"/>
    <s v="Product85"/>
    <n v="1"/>
    <x v="1"/>
    <x v="0"/>
    <n v="3.4118850713657604E-2"/>
    <x v="84"/>
    <x v="2"/>
    <x v="3"/>
    <n v="217"/>
    <n v="231.23193758607309"/>
    <x v="82"/>
    <n v="223.34256962734406"/>
    <x v="22"/>
    <x v="11"/>
    <x v="5"/>
  </r>
  <r>
    <x v="2183"/>
    <s v="Product86"/>
    <n v="3"/>
    <x v="1"/>
    <x v="0"/>
    <n v="4.825533768092919E-2"/>
    <x v="85"/>
    <x v="3"/>
    <x v="3"/>
    <n v="247"/>
    <n v="169.71489392704979"/>
    <x v="132"/>
    <n v="484.57573323335077"/>
    <x v="23"/>
    <x v="11"/>
    <x v="5"/>
  </r>
  <r>
    <x v="2184"/>
    <s v="Product87"/>
    <n v="8"/>
    <x v="1"/>
    <x v="0"/>
    <n v="9.1353002505045189E-2"/>
    <x v="86"/>
    <x v="4"/>
    <x v="2"/>
    <n v="54"/>
    <n v="69.804770856636679"/>
    <x v="658"/>
    <n v="507.42316359764993"/>
    <x v="24"/>
    <x v="11"/>
    <x v="5"/>
  </r>
  <r>
    <x v="2185"/>
    <s v="Product88"/>
    <n v="12"/>
    <x v="0"/>
    <x v="0"/>
    <n v="2.0397381392080128E-2"/>
    <x v="87"/>
    <x v="0"/>
    <x v="3"/>
    <n v="146"/>
    <n v="206.94905477022493"/>
    <x v="208"/>
    <n v="2432.734031656154"/>
    <x v="25"/>
    <x v="11"/>
    <x v="5"/>
  </r>
  <r>
    <x v="2186"/>
    <s v="Product89"/>
    <n v="6"/>
    <x v="2"/>
    <x v="1"/>
    <n v="7.1830490592360893E-2"/>
    <x v="88"/>
    <x v="1"/>
    <x v="0"/>
    <n v="83"/>
    <n v="58.615933627929337"/>
    <x v="111"/>
    <n v="326.43313415343545"/>
    <x v="26"/>
    <x v="11"/>
    <x v="5"/>
  </r>
  <r>
    <x v="2187"/>
    <s v="Product90"/>
    <n v="7"/>
    <x v="2"/>
    <x v="1"/>
    <n v="1.7662285897699959E-2"/>
    <x v="89"/>
    <x v="2"/>
    <x v="0"/>
    <n v="187"/>
    <n v="307.14789922022953"/>
    <x v="1076"/>
    <n v="2112.0607564792672"/>
    <x v="27"/>
    <x v="11"/>
    <x v="5"/>
  </r>
  <r>
    <x v="2188"/>
    <s v="Product91"/>
    <n v="2"/>
    <x v="1"/>
    <x v="0"/>
    <n v="8.9544979433391514E-2"/>
    <x v="90"/>
    <x v="3"/>
    <x v="1"/>
    <n v="23"/>
    <n v="264.47875589137789"/>
    <x v="595"/>
    <n v="481.59202226903091"/>
    <x v="28"/>
    <x v="11"/>
    <x v="5"/>
  </r>
  <r>
    <x v="2189"/>
    <s v="Product92"/>
    <n v="8"/>
    <x v="1"/>
    <x v="0"/>
    <n v="2.909539938629915E-2"/>
    <x v="91"/>
    <x v="4"/>
    <x v="0"/>
    <n v="189"/>
    <n v="274.09518630558597"/>
    <x v="309"/>
    <n v="2128.962219121303"/>
    <x v="29"/>
    <x v="11"/>
    <x v="5"/>
  </r>
  <r>
    <x v="2190"/>
    <s v="Product93"/>
    <n v="13"/>
    <x v="1"/>
    <x v="0"/>
    <n v="7.0756922372535183E-2"/>
    <x v="92"/>
    <x v="0"/>
    <x v="1"/>
    <n v="22"/>
    <n v="163.44464748865502"/>
    <x v="676"/>
    <n v="1974.4374943032203"/>
    <x v="30"/>
    <x v="11"/>
    <x v="5"/>
  </r>
  <r>
    <x v="2191"/>
    <s v="Product94"/>
    <n v="1"/>
    <x v="1"/>
    <x v="0"/>
    <n v="1.2132217274591873E-2"/>
    <x v="93"/>
    <x v="1"/>
    <x v="2"/>
    <n v="130"/>
    <n v="140.08406188954939"/>
    <x v="843"/>
    <n v="138.38453161399801"/>
    <x v="0"/>
    <x v="0"/>
    <x v="6"/>
  </r>
  <r>
    <x v="2192"/>
    <s v="Product95"/>
    <n v="12"/>
    <x v="0"/>
    <x v="1"/>
    <n v="3.6912262601449977E-3"/>
    <x v="94"/>
    <x v="2"/>
    <x v="0"/>
    <n v="90"/>
    <n v="39.686877853560304"/>
    <x v="96"/>
    <n v="474.4846152941289"/>
    <x v="1"/>
    <x v="0"/>
    <x v="6"/>
  </r>
  <r>
    <x v="2193"/>
    <s v="Product96"/>
    <n v="10"/>
    <x v="1"/>
    <x v="0"/>
    <n v="7.3992204597626801E-2"/>
    <x v="95"/>
    <x v="3"/>
    <x v="3"/>
    <n v="192"/>
    <n v="56.321725890341796"/>
    <x v="578"/>
    <n v="521.54357224972171"/>
    <x v="2"/>
    <x v="0"/>
    <x v="6"/>
  </r>
  <r>
    <x v="2194"/>
    <s v="Product97"/>
    <n v="2"/>
    <x v="2"/>
    <x v="0"/>
    <n v="6.789159910091512E-2"/>
    <x v="96"/>
    <x v="0"/>
    <x v="3"/>
    <n v="200"/>
    <n v="99.827537653767124"/>
    <x v="241"/>
    <n v="186.1001729762921"/>
    <x v="3"/>
    <x v="0"/>
    <x v="6"/>
  </r>
  <r>
    <x v="2195"/>
    <s v="Product98"/>
    <n v="7"/>
    <x v="0"/>
    <x v="0"/>
    <n v="5.1721517406339623E-2"/>
    <x v="97"/>
    <x v="1"/>
    <x v="2"/>
    <n v="93"/>
    <n v="188.1086793806696"/>
    <x v="1005"/>
    <n v="1248.6558913205911"/>
    <x v="4"/>
    <x v="0"/>
    <x v="6"/>
  </r>
  <r>
    <x v="2196"/>
    <s v="Product99"/>
    <n v="11"/>
    <x v="0"/>
    <x v="0"/>
    <n v="5.877463874350685E-2"/>
    <x v="98"/>
    <x v="2"/>
    <x v="3"/>
    <n v="216"/>
    <n v="171.15137211026206"/>
    <x v="196"/>
    <n v="1772.0121324842848"/>
    <x v="5"/>
    <x v="0"/>
    <x v="6"/>
  </r>
  <r>
    <x v="2197"/>
    <s v="Product100"/>
    <n v="12"/>
    <x v="0"/>
    <x v="0"/>
    <n v="7.2075235814908198E-2"/>
    <x v="99"/>
    <x v="3"/>
    <x v="0"/>
    <n v="83"/>
    <n v="136.49289753555206"/>
    <x v="875"/>
    <n v="1519.8616771034046"/>
    <x v="6"/>
    <x v="0"/>
    <x v="6"/>
  </r>
  <r>
    <x v="2198"/>
    <s v="Product101"/>
    <n v="15"/>
    <x v="1"/>
    <x v="1"/>
    <n v="9.6943976942471817E-4"/>
    <x v="100"/>
    <x v="4"/>
    <x v="0"/>
    <n v="230"/>
    <n v="35.118962488500962"/>
    <x v="1077"/>
    <n v="526.27375154405502"/>
    <x v="7"/>
    <x v="0"/>
    <x v="6"/>
  </r>
  <r>
    <x v="2199"/>
    <s v="Product102"/>
    <n v="11"/>
    <x v="1"/>
    <x v="1"/>
    <n v="1.5508722218301707E-2"/>
    <x v="101"/>
    <x v="0"/>
    <x v="1"/>
    <n v="47"/>
    <n v="134.44331064103434"/>
    <x v="1078"/>
    <n v="1455.9409335041307"/>
    <x v="8"/>
    <x v="0"/>
    <x v="6"/>
  </r>
  <r>
    <x v="2200"/>
    <s v="Product103"/>
    <n v="8"/>
    <x v="1"/>
    <x v="0"/>
    <n v="6.5371240264980632E-2"/>
    <x v="102"/>
    <x v="1"/>
    <x v="0"/>
    <n v="169"/>
    <n v="307.13009876120611"/>
    <x v="100"/>
    <n v="2296.4209862598404"/>
    <x v="9"/>
    <x v="0"/>
    <x v="6"/>
  </r>
  <r>
    <x v="2201"/>
    <s v="Product104"/>
    <n v="11"/>
    <x v="0"/>
    <x v="0"/>
    <n v="6.2215734398812478E-2"/>
    <x v="103"/>
    <x v="2"/>
    <x v="1"/>
    <n v="215"/>
    <n v="229.42968840950411"/>
    <x v="1079"/>
    <n v="2366.7110703743774"/>
    <x v="10"/>
    <x v="0"/>
    <x v="6"/>
  </r>
  <r>
    <x v="2202"/>
    <s v="Product105"/>
    <n v="11"/>
    <x v="2"/>
    <x v="0"/>
    <n v="3.8058881321835769E-2"/>
    <x v="104"/>
    <x v="3"/>
    <x v="2"/>
    <n v="222"/>
    <n v="112.53400722758234"/>
    <x v="1080"/>
    <n v="1190.7619768202089"/>
    <x v="11"/>
    <x v="0"/>
    <x v="6"/>
  </r>
  <r>
    <x v="2203"/>
    <s v="Product106"/>
    <n v="7"/>
    <x v="2"/>
    <x v="0"/>
    <n v="7.2310178160913785E-2"/>
    <x v="105"/>
    <x v="4"/>
    <x v="0"/>
    <n v="240"/>
    <n v="29.312221958047431"/>
    <x v="352"/>
    <n v="190.34854976178141"/>
    <x v="12"/>
    <x v="0"/>
    <x v="6"/>
  </r>
  <r>
    <x v="2204"/>
    <s v="Product107"/>
    <n v="10"/>
    <x v="1"/>
    <x v="1"/>
    <n v="9.0622760442883574E-2"/>
    <x v="106"/>
    <x v="0"/>
    <x v="3"/>
    <n v="6"/>
    <n v="162.35946746908951"/>
    <x v="124"/>
    <n v="1476.4600434300407"/>
    <x v="13"/>
    <x v="0"/>
    <x v="6"/>
  </r>
  <r>
    <x v="2205"/>
    <s v="Product108"/>
    <n v="11"/>
    <x v="1"/>
    <x v="0"/>
    <n v="9.8034982367288748E-2"/>
    <x v="107"/>
    <x v="1"/>
    <x v="3"/>
    <n v="180"/>
    <n v="242.7160240343724"/>
    <x v="250"/>
    <n v="2408.134991876947"/>
    <x v="14"/>
    <x v="0"/>
    <x v="6"/>
  </r>
  <r>
    <x v="2206"/>
    <s v="Product109"/>
    <n v="9"/>
    <x v="1"/>
    <x v="0"/>
    <n v="2.6461469107320026E-2"/>
    <x v="108"/>
    <x v="2"/>
    <x v="2"/>
    <n v="118"/>
    <n v="30.915882144370272"/>
    <x v="654"/>
    <n v="270.88022235673321"/>
    <x v="15"/>
    <x v="0"/>
    <x v="6"/>
  </r>
  <r>
    <x v="2207"/>
    <s v="Product110"/>
    <n v="2"/>
    <x v="1"/>
    <x v="0"/>
    <n v="7.327557928934348E-3"/>
    <x v="109"/>
    <x v="3"/>
    <x v="3"/>
    <n v="119"/>
    <n v="45.131735330535882"/>
    <x v="457"/>
    <n v="89.602059850936101"/>
    <x v="16"/>
    <x v="0"/>
    <x v="6"/>
  </r>
  <r>
    <x v="2208"/>
    <s v="Product111"/>
    <n v="13"/>
    <x v="0"/>
    <x v="0"/>
    <n v="4.4512954544225228E-2"/>
    <x v="110"/>
    <x v="4"/>
    <x v="0"/>
    <n v="164"/>
    <n v="252.67625396912723"/>
    <x v="1081"/>
    <n v="3138.5755357033268"/>
    <x v="17"/>
    <x v="0"/>
    <x v="6"/>
  </r>
  <r>
    <x v="2209"/>
    <s v="Product112"/>
    <n v="11"/>
    <x v="1"/>
    <x v="0"/>
    <n v="4.5349402962869712E-2"/>
    <x v="111"/>
    <x v="0"/>
    <x v="0"/>
    <n v="207"/>
    <n v="252.26263217717803"/>
    <x v="1082"/>
    <n v="2649.0493965991109"/>
    <x v="18"/>
    <x v="0"/>
    <x v="6"/>
  </r>
  <r>
    <x v="2210"/>
    <s v="Product113"/>
    <n v="8"/>
    <x v="2"/>
    <x v="1"/>
    <n v="3.993510723813121E-3"/>
    <x v="112"/>
    <x v="1"/>
    <x v="1"/>
    <n v="20"/>
    <n v="66.417906562223621"/>
    <x v="738"/>
    <n v="529.22132752091329"/>
    <x v="19"/>
    <x v="0"/>
    <x v="6"/>
  </r>
  <r>
    <x v="2211"/>
    <s v="Product114"/>
    <n v="2"/>
    <x v="0"/>
    <x v="1"/>
    <n v="7.9648827289749813E-2"/>
    <x v="113"/>
    <x v="2"/>
    <x v="0"/>
    <n v="21"/>
    <n v="136.75620147458596"/>
    <x v="103"/>
    <n v="251.72746080506889"/>
    <x v="20"/>
    <x v="0"/>
    <x v="6"/>
  </r>
  <r>
    <x v="2212"/>
    <s v="Product115"/>
    <n v="14"/>
    <x v="0"/>
    <x v="0"/>
    <n v="2.8056397374656063E-2"/>
    <x v="114"/>
    <x v="3"/>
    <x v="1"/>
    <n v="104"/>
    <n v="194.66760096860406"/>
    <x v="315"/>
    <n v="2648.8830115980109"/>
    <x v="21"/>
    <x v="0"/>
    <x v="6"/>
  </r>
  <r>
    <x v="2213"/>
    <s v="Product116"/>
    <n v="10"/>
    <x v="0"/>
    <x v="0"/>
    <n v="9.166569477460175E-2"/>
    <x v="115"/>
    <x v="4"/>
    <x v="2"/>
    <n v="134"/>
    <n v="280.4652596047502"/>
    <x v="420"/>
    <n v="2547.5621672294174"/>
    <x v="22"/>
    <x v="0"/>
    <x v="6"/>
  </r>
  <r>
    <x v="2214"/>
    <s v="Product117"/>
    <n v="9"/>
    <x v="1"/>
    <x v="0"/>
    <n v="3.3054671185763627E-2"/>
    <x v="116"/>
    <x v="0"/>
    <x v="0"/>
    <n v="201"/>
    <n v="63.733672421915706"/>
    <x v="1066"/>
    <n v="554.642791528933"/>
    <x v="23"/>
    <x v="0"/>
    <x v="6"/>
  </r>
  <r>
    <x v="2215"/>
    <s v="Product118"/>
    <n v="13"/>
    <x v="1"/>
    <x v="0"/>
    <n v="7.7200960863096607E-2"/>
    <x v="117"/>
    <x v="1"/>
    <x v="3"/>
    <n v="30"/>
    <n v="314.1588137368355"/>
    <x v="685"/>
    <n v="3768.770868885636"/>
    <x v="24"/>
    <x v="0"/>
    <x v="6"/>
  </r>
  <r>
    <x v="2216"/>
    <s v="Product119"/>
    <n v="9"/>
    <x v="1"/>
    <x v="1"/>
    <n v="9.5124208848396979E-2"/>
    <x v="118"/>
    <x v="2"/>
    <x v="3"/>
    <n v="166"/>
    <n v="23.805185769319692"/>
    <x v="1083"/>
    <n v="193.86662675871634"/>
    <x v="25"/>
    <x v="0"/>
    <x v="6"/>
  </r>
  <r>
    <x v="2217"/>
    <s v="Product120"/>
    <n v="10"/>
    <x v="0"/>
    <x v="0"/>
    <n v="2.4995831565776252E-2"/>
    <x v="119"/>
    <x v="3"/>
    <x v="2"/>
    <n v="87"/>
    <n v="60.122644574972576"/>
    <x v="7"/>
    <n v="586.19829077887528"/>
    <x v="26"/>
    <x v="0"/>
    <x v="6"/>
  </r>
  <r>
    <x v="2218"/>
    <s v="Product121"/>
    <n v="2"/>
    <x v="2"/>
    <x v="0"/>
    <n v="6.4283252973861615E-2"/>
    <x v="120"/>
    <x v="0"/>
    <x v="3"/>
    <n v="49"/>
    <n v="300.52301034543393"/>
    <x v="24"/>
    <n v="562.40882729386396"/>
    <x v="27"/>
    <x v="0"/>
    <x v="6"/>
  </r>
  <r>
    <x v="2219"/>
    <s v="Product122"/>
    <n v="2"/>
    <x v="2"/>
    <x v="0"/>
    <n v="2.9683695492675757E-2"/>
    <x v="121"/>
    <x v="1"/>
    <x v="0"/>
    <n v="63"/>
    <n v="298.82959833391135"/>
    <x v="347"/>
    <n v="579.91846306553782"/>
    <x v="28"/>
    <x v="0"/>
    <x v="6"/>
  </r>
  <r>
    <x v="2220"/>
    <s v="Product123"/>
    <n v="15"/>
    <x v="1"/>
    <x v="0"/>
    <n v="3.9118410718175269E-2"/>
    <x v="122"/>
    <x v="2"/>
    <x v="0"/>
    <n v="72"/>
    <n v="203.04248512164443"/>
    <x v="96"/>
    <n v="2926.4967869312545"/>
    <x v="29"/>
    <x v="0"/>
    <x v="6"/>
  </r>
  <r>
    <x v="2221"/>
    <s v="Product124"/>
    <n v="8"/>
    <x v="1"/>
    <x v="0"/>
    <n v="4.8815400935591863E-2"/>
    <x v="123"/>
    <x v="3"/>
    <x v="1"/>
    <n v="7"/>
    <n v="131.37397954622594"/>
    <x v="1084"/>
    <n v="999.68724849738135"/>
    <x v="30"/>
    <x v="0"/>
    <x v="6"/>
  </r>
  <r>
    <x v="2222"/>
    <s v="Product125"/>
    <n v="14"/>
    <x v="1"/>
    <x v="1"/>
    <n v="9.9569552067596906E-2"/>
    <x v="124"/>
    <x v="4"/>
    <x v="0"/>
    <n v="239"/>
    <n v="47.760900019645106"/>
    <x v="1085"/>
    <n v="602.07516037681273"/>
    <x v="0"/>
    <x v="1"/>
    <x v="6"/>
  </r>
  <r>
    <x v="2223"/>
    <s v="Product126"/>
    <n v="10"/>
    <x v="1"/>
    <x v="1"/>
    <n v="4.9089051326649306E-2"/>
    <x v="125"/>
    <x v="0"/>
    <x v="1"/>
    <n v="57"/>
    <n v="72.091819525861339"/>
    <x v="118"/>
    <n v="685.52900496924792"/>
    <x v="1"/>
    <x v="1"/>
    <x v="6"/>
  </r>
  <r>
    <x v="2224"/>
    <s v="Product127"/>
    <n v="15"/>
    <x v="0"/>
    <x v="0"/>
    <n v="4.2646902001832458E-2"/>
    <x v="126"/>
    <x v="1"/>
    <x v="2"/>
    <n v="71"/>
    <n v="32.840051840067261"/>
    <x v="306"/>
    <n v="471.59288051263223"/>
    <x v="2"/>
    <x v="1"/>
    <x v="6"/>
  </r>
  <r>
    <x v="2225"/>
    <s v="Product128"/>
    <n v="1"/>
    <x v="1"/>
    <x v="0"/>
    <n v="3.9542885337467852E-2"/>
    <x v="127"/>
    <x v="2"/>
    <x v="0"/>
    <n v="167"/>
    <n v="213.8087798320953"/>
    <x v="1086"/>
    <n v="205.35416376705084"/>
    <x v="3"/>
    <x v="1"/>
    <x v="6"/>
  </r>
  <r>
    <x v="2226"/>
    <s v="Product129"/>
    <n v="9"/>
    <x v="2"/>
    <x v="0"/>
    <n v="5.5672983693656211E-2"/>
    <x v="128"/>
    <x v="3"/>
    <x v="3"/>
    <n v="12"/>
    <n v="154.7466757894301"/>
    <x v="428"/>
    <n v="1315.1831996840187"/>
    <x v="4"/>
    <x v="1"/>
    <x v="6"/>
  </r>
  <r>
    <x v="2227"/>
    <s v="Product130"/>
    <n v="7"/>
    <x v="0"/>
    <x v="0"/>
    <n v="8.8708643639159434E-3"/>
    <x v="129"/>
    <x v="4"/>
    <x v="3"/>
    <n v="226"/>
    <n v="94.052495233871468"/>
    <x v="453"/>
    <n v="652.52717813894765"/>
    <x v="5"/>
    <x v="1"/>
    <x v="6"/>
  </r>
  <r>
    <x v="2228"/>
    <s v="Product131"/>
    <n v="15"/>
    <x v="0"/>
    <x v="1"/>
    <n v="5.3485335439763505E-2"/>
    <x v="130"/>
    <x v="0"/>
    <x v="2"/>
    <n v="147"/>
    <n v="261.60683343486176"/>
    <x v="573"/>
    <n v="3714.2205629289574"/>
    <x v="6"/>
    <x v="1"/>
    <x v="6"/>
  </r>
  <r>
    <x v="2229"/>
    <s v="Product132"/>
    <n v="4"/>
    <x v="0"/>
    <x v="0"/>
    <n v="1.0818283737980529E-2"/>
    <x v="131"/>
    <x v="1"/>
    <x v="3"/>
    <n v="12"/>
    <n v="82.567165417587361"/>
    <x v="312"/>
    <n v="326.69572157863649"/>
    <x v="7"/>
    <x v="1"/>
    <x v="6"/>
  </r>
  <r>
    <x v="2230"/>
    <s v="Product133"/>
    <n v="9"/>
    <x v="1"/>
    <x v="0"/>
    <n v="1.8738878933040517E-2"/>
    <x v="132"/>
    <x v="2"/>
    <x v="0"/>
    <n v="159"/>
    <n v="48.570209376216184"/>
    <x v="1087"/>
    <n v="428.94052292666561"/>
    <x v="8"/>
    <x v="1"/>
    <x v="6"/>
  </r>
  <r>
    <x v="2231"/>
    <s v="Product134"/>
    <n v="14"/>
    <x v="1"/>
    <x v="0"/>
    <n v="6.2061177228668399E-2"/>
    <x v="133"/>
    <x v="3"/>
    <x v="0"/>
    <n v="199"/>
    <n v="150.33229328863933"/>
    <x v="1075"/>
    <n v="1974.0349186832527"/>
    <x v="9"/>
    <x v="1"/>
    <x v="6"/>
  </r>
  <r>
    <x v="2232"/>
    <s v="Product135"/>
    <n v="10"/>
    <x v="1"/>
    <x v="0"/>
    <n v="6.9580269437808873E-2"/>
    <x v="134"/>
    <x v="4"/>
    <x v="1"/>
    <n v="123"/>
    <n v="94.886514226647009"/>
    <x v="236"/>
    <n v="882.8428500074242"/>
    <x v="10"/>
    <x v="1"/>
    <x v="6"/>
  </r>
  <r>
    <x v="2233"/>
    <s v="Product136"/>
    <n v="7"/>
    <x v="0"/>
    <x v="0"/>
    <n v="9.8979308906808658E-2"/>
    <x v="135"/>
    <x v="0"/>
    <x v="0"/>
    <n v="231"/>
    <n v="69.451061290400418"/>
    <x v="175"/>
    <n v="438.03790268722526"/>
    <x v="11"/>
    <x v="1"/>
    <x v="6"/>
  </r>
  <r>
    <x v="2234"/>
    <s v="Product137"/>
    <n v="12"/>
    <x v="2"/>
    <x v="1"/>
    <n v="3.6182542742931888E-2"/>
    <x v="136"/>
    <x v="1"/>
    <x v="1"/>
    <n v="162"/>
    <n v="295.60784337688261"/>
    <x v="136"/>
    <n v="3418.9439993850319"/>
    <x v="12"/>
    <x v="1"/>
    <x v="6"/>
  </r>
  <r>
    <x v="2235"/>
    <s v="Product138"/>
    <n v="4"/>
    <x v="2"/>
    <x v="1"/>
    <n v="4.2479782267372014E-2"/>
    <x v="137"/>
    <x v="2"/>
    <x v="2"/>
    <n v="121"/>
    <n v="229.37556725250096"/>
    <x v="1088"/>
    <n v="878.5269723926391"/>
    <x v="13"/>
    <x v="1"/>
    <x v="6"/>
  </r>
  <r>
    <x v="2236"/>
    <s v="Product139"/>
    <n v="2"/>
    <x v="1"/>
    <x v="0"/>
    <n v="5.6307465707997863E-2"/>
    <x v="138"/>
    <x v="3"/>
    <x v="0"/>
    <n v="78"/>
    <n v="56.524633830496882"/>
    <x v="399"/>
    <n v="106.6837498988581"/>
    <x v="14"/>
    <x v="1"/>
    <x v="6"/>
  </r>
  <r>
    <x v="2237"/>
    <s v="Product140"/>
    <n v="14"/>
    <x v="1"/>
    <x v="0"/>
    <n v="1.6255606989242787E-2"/>
    <x v="139"/>
    <x v="4"/>
    <x v="3"/>
    <n v="42"/>
    <n v="55.726841412800255"/>
    <x v="436"/>
    <n v="767.49354892058682"/>
    <x v="15"/>
    <x v="1"/>
    <x v="6"/>
  </r>
  <r>
    <x v="2238"/>
    <s v="Product141"/>
    <n v="3"/>
    <x v="1"/>
    <x v="0"/>
    <n v="9.504839205476602E-3"/>
    <x v="140"/>
    <x v="0"/>
    <x v="3"/>
    <n v="247"/>
    <n v="146.75742621621515"/>
    <x v="132"/>
    <n v="436.0875614334613"/>
    <x v="16"/>
    <x v="1"/>
    <x v="6"/>
  </r>
  <r>
    <x v="2239"/>
    <s v="Product142"/>
    <n v="2"/>
    <x v="1"/>
    <x v="0"/>
    <n v="3.3330263225501991E-2"/>
    <x v="141"/>
    <x v="1"/>
    <x v="2"/>
    <n v="20"/>
    <n v="103.31101975136625"/>
    <x v="443"/>
    <n v="199.73527253791633"/>
    <x v="17"/>
    <x v="1"/>
    <x v="6"/>
  </r>
  <r>
    <x v="2240"/>
    <s v="Product143"/>
    <n v="3"/>
    <x v="0"/>
    <x v="1"/>
    <n v="4.7121749237496097E-2"/>
    <x v="142"/>
    <x v="2"/>
    <x v="3"/>
    <n v="85"/>
    <n v="263.93707759928259"/>
    <x v="773"/>
    <n v="754.49970244251494"/>
    <x v="18"/>
    <x v="1"/>
    <x v="6"/>
  </r>
  <r>
    <x v="2241"/>
    <s v="Product144"/>
    <n v="12"/>
    <x v="1"/>
    <x v="0"/>
    <n v="1.0245212098253154E-2"/>
    <x v="143"/>
    <x v="3"/>
    <x v="0"/>
    <n v="240"/>
    <n v="92.859636763520257"/>
    <x v="1013"/>
    <n v="1102.899241074135"/>
    <x v="19"/>
    <x v="1"/>
    <x v="6"/>
  </r>
  <r>
    <x v="2242"/>
    <s v="Product145"/>
    <n v="2"/>
    <x v="2"/>
    <x v="0"/>
    <n v="4.5119065317667066E-2"/>
    <x v="144"/>
    <x v="0"/>
    <x v="0"/>
    <n v="201"/>
    <n v="244.06275656984863"/>
    <x v="1089"/>
    <n v="466.10174622912751"/>
    <x v="20"/>
    <x v="1"/>
    <x v="6"/>
  </r>
  <r>
    <x v="2243"/>
    <s v="Product146"/>
    <n v="7"/>
    <x v="0"/>
    <x v="0"/>
    <n v="4.4442216859124278E-2"/>
    <x v="145"/>
    <x v="1"/>
    <x v="1"/>
    <n v="76"/>
    <n v="82.966658009588272"/>
    <x v="1090"/>
    <n v="554.95605061574543"/>
    <x v="21"/>
    <x v="1"/>
    <x v="6"/>
  </r>
  <r>
    <x v="2244"/>
    <s v="Product147"/>
    <n v="9"/>
    <x v="0"/>
    <x v="0"/>
    <n v="5.182551588374526E-2"/>
    <x v="146"/>
    <x v="2"/>
    <x v="0"/>
    <n v="181"/>
    <n v="197.21020275754992"/>
    <x v="1007"/>
    <n v="1682.9071403589171"/>
    <x v="22"/>
    <x v="1"/>
    <x v="6"/>
  </r>
  <r>
    <x v="2245"/>
    <s v="Product148"/>
    <n v="1"/>
    <x v="0"/>
    <x v="0"/>
    <n v="3.9087147111337983E-3"/>
    <x v="147"/>
    <x v="3"/>
    <x v="1"/>
    <n v="74"/>
    <n v="276.87008510798313"/>
    <x v="1091"/>
    <n v="275.78787893324869"/>
    <x v="23"/>
    <x v="1"/>
    <x v="6"/>
  </r>
  <r>
    <x v="2246"/>
    <s v="Product149"/>
    <n v="3"/>
    <x v="1"/>
    <x v="1"/>
    <n v="2.6528128701067633E-2"/>
    <x v="148"/>
    <x v="4"/>
    <x v="2"/>
    <n v="216"/>
    <n v="260.98163084825097"/>
    <x v="35"/>
    <n v="762.17482966948216"/>
    <x v="24"/>
    <x v="1"/>
    <x v="6"/>
  </r>
  <r>
    <x v="2247"/>
    <s v="Product150"/>
    <n v="2"/>
    <x v="1"/>
    <x v="1"/>
    <n v="7.7781209788611472E-2"/>
    <x v="149"/>
    <x v="0"/>
    <x v="0"/>
    <n v="17"/>
    <n v="261.51832591146911"/>
    <x v="896"/>
    <n v="482.35422828036531"/>
    <x v="25"/>
    <x v="1"/>
    <x v="6"/>
  </r>
  <r>
    <x v="2248"/>
    <s v="Product151"/>
    <n v="14"/>
    <x v="1"/>
    <x v="0"/>
    <n v="3.2738680473427428E-2"/>
    <x v="150"/>
    <x v="1"/>
    <x v="3"/>
    <n v="187"/>
    <n v="90.2522401828043"/>
    <x v="586"/>
    <n v="1222.1650130122782"/>
    <x v="26"/>
    <x v="1"/>
    <x v="6"/>
  </r>
  <r>
    <x v="2249"/>
    <s v="Product152"/>
    <n v="9"/>
    <x v="0"/>
    <x v="0"/>
    <n v="8.2918862485086398E-2"/>
    <x v="151"/>
    <x v="2"/>
    <x v="3"/>
    <n v="74"/>
    <n v="286.51200085315025"/>
    <x v="42"/>
    <n v="2364.7927648867285"/>
    <x v="27"/>
    <x v="1"/>
    <x v="6"/>
  </r>
  <r>
    <x v="2250"/>
    <s v="Product153"/>
    <n v="3"/>
    <x v="2"/>
    <x v="0"/>
    <n v="4.134572610863102E-2"/>
    <x v="152"/>
    <x v="3"/>
    <x v="2"/>
    <n v="78"/>
    <n v="257.45469094808288"/>
    <x v="336"/>
    <n v="740.43011943228362"/>
    <x v="0"/>
    <x v="2"/>
    <x v="6"/>
  </r>
  <r>
    <x v="2251"/>
    <s v="Product154"/>
    <n v="13"/>
    <x v="2"/>
    <x v="0"/>
    <n v="7.3349660012154816E-2"/>
    <x v="153"/>
    <x v="4"/>
    <x v="3"/>
    <n v="91"/>
    <n v="223.62387593830772"/>
    <x v="141"/>
    <n v="2693.8748286792234"/>
    <x v="1"/>
    <x v="2"/>
    <x v="6"/>
  </r>
  <r>
    <x v="2252"/>
    <s v="Product155"/>
    <n v="10"/>
    <x v="1"/>
    <x v="1"/>
    <n v="8.4782852659490177E-2"/>
    <x v="154"/>
    <x v="0"/>
    <x v="0"/>
    <n v="137"/>
    <n v="216.63986268008148"/>
    <x v="571"/>
    <n v="1982.7251712230395"/>
    <x v="2"/>
    <x v="2"/>
    <x v="6"/>
  </r>
  <r>
    <x v="2253"/>
    <s v="Product156"/>
    <n v="11"/>
    <x v="1"/>
    <x v="0"/>
    <n v="9.8964720748803178E-2"/>
    <x v="155"/>
    <x v="1"/>
    <x v="0"/>
    <n v="219"/>
    <n v="43.343421314373366"/>
    <x v="739"/>
    <n v="429.59346900468552"/>
    <x v="3"/>
    <x v="2"/>
    <x v="6"/>
  </r>
  <r>
    <x v="2254"/>
    <s v="Product157"/>
    <n v="1"/>
    <x v="1"/>
    <x v="0"/>
    <n v="6.4601277067084378E-2"/>
    <x v="156"/>
    <x v="2"/>
    <x v="1"/>
    <n v="208"/>
    <n v="291.99677002522066"/>
    <x v="639"/>
    <n v="273.13340578212762"/>
    <x v="4"/>
    <x v="2"/>
    <x v="6"/>
  </r>
  <r>
    <x v="2255"/>
    <s v="Product158"/>
    <n v="9"/>
    <x v="1"/>
    <x v="0"/>
    <n v="7.0019617708845724E-2"/>
    <x v="157"/>
    <x v="3"/>
    <x v="0"/>
    <n v="197"/>
    <n v="299.14223313434064"/>
    <x v="1092"/>
    <n v="2503.7676749673333"/>
    <x v="5"/>
    <x v="2"/>
    <x v="6"/>
  </r>
  <r>
    <x v="2256"/>
    <s v="Product159"/>
    <n v="15"/>
    <x v="0"/>
    <x v="0"/>
    <n v="3.8724355511693467E-2"/>
    <x v="158"/>
    <x v="4"/>
    <x v="1"/>
    <n v="91"/>
    <n v="106.1340239095905"/>
    <x v="524"/>
    <n v="1530.3607835374339"/>
    <x v="6"/>
    <x v="2"/>
    <x v="6"/>
  </r>
  <r>
    <x v="2257"/>
    <s v="Product160"/>
    <n v="1"/>
    <x v="1"/>
    <x v="0"/>
    <n v="6.484515896435869E-2"/>
    <x v="159"/>
    <x v="0"/>
    <x v="2"/>
    <n v="230"/>
    <n v="146.47809212358101"/>
    <x v="189"/>
    <n v="136.97969695503141"/>
    <x v="7"/>
    <x v="2"/>
    <x v="6"/>
  </r>
  <r>
    <x v="2258"/>
    <s v="Product161"/>
    <n v="6"/>
    <x v="2"/>
    <x v="1"/>
    <n v="8.7814963738765073E-2"/>
    <x v="160"/>
    <x v="1"/>
    <x v="0"/>
    <n v="6"/>
    <n v="130.90965588813387"/>
    <x v="809"/>
    <n v="716.48297521957898"/>
    <x v="8"/>
    <x v="2"/>
    <x v="6"/>
  </r>
  <r>
    <x v="2259"/>
    <s v="Product162"/>
    <n v="2"/>
    <x v="0"/>
    <x v="1"/>
    <n v="2.0119531478259057E-2"/>
    <x v="161"/>
    <x v="2"/>
    <x v="3"/>
    <n v="243"/>
    <n v="87.843885409377819"/>
    <x v="244"/>
    <n v="172.15301518342253"/>
    <x v="9"/>
    <x v="2"/>
    <x v="6"/>
  </r>
  <r>
    <x v="2260"/>
    <s v="Product163"/>
    <n v="11"/>
    <x v="0"/>
    <x v="0"/>
    <n v="1.8057741760208145E-2"/>
    <x v="162"/>
    <x v="3"/>
    <x v="3"/>
    <n v="71"/>
    <n v="96.946727152335498"/>
    <x v="1093"/>
    <n v="1047.1569700781338"/>
    <x v="10"/>
    <x v="2"/>
    <x v="6"/>
  </r>
  <r>
    <x v="2261"/>
    <s v="Product164"/>
    <n v="3"/>
    <x v="0"/>
    <x v="0"/>
    <n v="6.3666884911461941E-2"/>
    <x v="163"/>
    <x v="4"/>
    <x v="2"/>
    <n v="181"/>
    <n v="48.295459741324208"/>
    <x v="253"/>
    <n v="135.66191479268153"/>
    <x v="11"/>
    <x v="2"/>
    <x v="6"/>
  </r>
  <r>
    <x v="2262"/>
    <s v="Product165"/>
    <n v="5"/>
    <x v="1"/>
    <x v="0"/>
    <n v="6.5086260260261458E-2"/>
    <x v="164"/>
    <x v="0"/>
    <x v="3"/>
    <n v="186"/>
    <n v="87.137874130926065"/>
    <x v="671"/>
    <n v="407.33197888357358"/>
    <x v="12"/>
    <x v="2"/>
    <x v="6"/>
  </r>
  <r>
    <x v="2263"/>
    <s v="Product166"/>
    <n v="6"/>
    <x v="1"/>
    <x v="0"/>
    <n v="7.1008403267594652E-2"/>
    <x v="165"/>
    <x v="1"/>
    <x v="0"/>
    <n v="121"/>
    <n v="219.5631118553828"/>
    <x v="394"/>
    <n v="1223.8337151964067"/>
    <x v="13"/>
    <x v="2"/>
    <x v="6"/>
  </r>
  <r>
    <x v="2264"/>
    <s v="Product167"/>
    <n v="10"/>
    <x v="1"/>
    <x v="1"/>
    <n v="4.8222064039306178E-2"/>
    <x v="166"/>
    <x v="2"/>
    <x v="0"/>
    <n v="177"/>
    <n v="170.04408553851945"/>
    <x v="1004"/>
    <n v="1618.442087561757"/>
    <x v="14"/>
    <x v="2"/>
    <x v="6"/>
  </r>
  <r>
    <x v="2265"/>
    <s v="Product168"/>
    <n v="12"/>
    <x v="0"/>
    <x v="0"/>
    <n v="9.4473519347791746E-2"/>
    <x v="167"/>
    <x v="3"/>
    <x v="1"/>
    <n v="219"/>
    <n v="121.8323278653895"/>
    <x v="592"/>
    <n v="1323.8687889793455"/>
    <x v="15"/>
    <x v="2"/>
    <x v="6"/>
  </r>
  <r>
    <x v="2266"/>
    <s v="Product169"/>
    <n v="9"/>
    <x v="2"/>
    <x v="0"/>
    <n v="7.0438928234271454E-3"/>
    <x v="168"/>
    <x v="0"/>
    <x v="0"/>
    <n v="181"/>
    <n v="155.07752110891676"/>
    <x v="1007"/>
    <n v="1385.866545038125"/>
    <x v="16"/>
    <x v="2"/>
    <x v="6"/>
  </r>
  <r>
    <x v="2267"/>
    <s v="Product170"/>
    <n v="3"/>
    <x v="2"/>
    <x v="0"/>
    <n v="4.8519142654389481E-2"/>
    <x v="169"/>
    <x v="1"/>
    <x v="1"/>
    <n v="20"/>
    <n v="91.125964643670216"/>
    <x v="124"/>
    <n v="260.11383289681538"/>
    <x v="17"/>
    <x v="2"/>
    <x v="6"/>
  </r>
  <r>
    <x v="2268"/>
    <s v="Product171"/>
    <n v="13"/>
    <x v="1"/>
    <x v="0"/>
    <n v="3.3663093523550125E-2"/>
    <x v="170"/>
    <x v="2"/>
    <x v="2"/>
    <n v="77"/>
    <n v="204.62634008272494"/>
    <x v="722"/>
    <n v="2570.5937979687988"/>
    <x v="18"/>
    <x v="2"/>
    <x v="6"/>
  </r>
  <r>
    <x v="2269"/>
    <s v="Product172"/>
    <n v="15"/>
    <x v="1"/>
    <x v="0"/>
    <n v="8.193108972737817E-2"/>
    <x v="171"/>
    <x v="3"/>
    <x v="0"/>
    <n v="183"/>
    <n v="194.77303555191452"/>
    <x v="1094"/>
    <n v="2682.226027494552"/>
    <x v="19"/>
    <x v="2"/>
    <x v="6"/>
  </r>
  <r>
    <x v="2270"/>
    <s v="Product173"/>
    <n v="12"/>
    <x v="1"/>
    <x v="1"/>
    <n v="1.4279154756646163E-2"/>
    <x v="172"/>
    <x v="4"/>
    <x v="3"/>
    <n v="59"/>
    <n v="114.51229923223026"/>
    <x v="365"/>
    <n v="1354.5259246794465"/>
    <x v="20"/>
    <x v="2"/>
    <x v="6"/>
  </r>
  <r>
    <x v="2271"/>
    <s v="Product174"/>
    <n v="9"/>
    <x v="1"/>
    <x v="1"/>
    <n v="3.888907993798138E-2"/>
    <x v="173"/>
    <x v="0"/>
    <x v="3"/>
    <n v="102"/>
    <n v="34.903628568518791"/>
    <x v="967"/>
    <n v="301.91632710292845"/>
    <x v="21"/>
    <x v="2"/>
    <x v="6"/>
  </r>
  <r>
    <x v="2272"/>
    <s v="Product175"/>
    <n v="13"/>
    <x v="0"/>
    <x v="0"/>
    <n v="7.116204105059408E-2"/>
    <x v="174"/>
    <x v="1"/>
    <x v="2"/>
    <n v="175"/>
    <n v="207.8166947286303"/>
    <x v="184"/>
    <n v="2509.3644493755855"/>
    <x v="22"/>
    <x v="2"/>
    <x v="6"/>
  </r>
  <r>
    <x v="2273"/>
    <s v="Product176"/>
    <n v="15"/>
    <x v="1"/>
    <x v="0"/>
    <n v="9.3131630708057953E-2"/>
    <x v="175"/>
    <x v="2"/>
    <x v="3"/>
    <n v="27"/>
    <n v="75.320464158174516"/>
    <x v="161"/>
    <n v="1024.5861975815385"/>
    <x v="23"/>
    <x v="2"/>
    <x v="6"/>
  </r>
  <r>
    <x v="2274"/>
    <s v="Product177"/>
    <n v="3"/>
    <x v="2"/>
    <x v="0"/>
    <n v="6.7869231155477702E-2"/>
    <x v="176"/>
    <x v="3"/>
    <x v="0"/>
    <n v="230"/>
    <n v="132.15554337596507"/>
    <x v="234"/>
    <n v="369.55874476231179"/>
    <x v="24"/>
    <x v="2"/>
    <x v="6"/>
  </r>
  <r>
    <x v="2275"/>
    <s v="Product178"/>
    <n v="7"/>
    <x v="0"/>
    <x v="0"/>
    <n v="6.5650621582983293E-3"/>
    <x v="177"/>
    <x v="4"/>
    <x v="0"/>
    <n v="204"/>
    <n v="216.69534663637501"/>
    <x v="801"/>
    <n v="1506.9090975140525"/>
    <x v="25"/>
    <x v="2"/>
    <x v="6"/>
  </r>
  <r>
    <x v="2276"/>
    <s v="Product179"/>
    <n v="12"/>
    <x v="0"/>
    <x v="1"/>
    <n v="1.2748548666587901E-2"/>
    <x v="178"/>
    <x v="0"/>
    <x v="1"/>
    <n v="127"/>
    <n v="257.38548781426152"/>
    <x v="422"/>
    <n v="3049.2503567614554"/>
    <x v="26"/>
    <x v="2"/>
    <x v="6"/>
  </r>
  <r>
    <x v="2277"/>
    <s v="Product180"/>
    <n v="13"/>
    <x v="0"/>
    <x v="0"/>
    <n v="4.9571616311532209E-2"/>
    <x v="179"/>
    <x v="1"/>
    <x v="0"/>
    <n v="38"/>
    <n v="276.95119890985313"/>
    <x v="984"/>
    <n v="3421.8896444261759"/>
    <x v="27"/>
    <x v="2"/>
    <x v="6"/>
  </r>
  <r>
    <x v="2278"/>
    <s v="Product181"/>
    <n v="14"/>
    <x v="1"/>
    <x v="0"/>
    <n v="2.8760293951950001E-2"/>
    <x v="180"/>
    <x v="2"/>
    <x v="1"/>
    <n v="184"/>
    <n v="28.346588592439929"/>
    <x v="1095"/>
    <n v="385.43865320780907"/>
    <x v="28"/>
    <x v="2"/>
    <x v="6"/>
  </r>
  <r>
    <x v="2279"/>
    <s v="Product182"/>
    <n v="5"/>
    <x v="1"/>
    <x v="0"/>
    <n v="4.4349494723707431E-2"/>
    <x v="181"/>
    <x v="3"/>
    <x v="2"/>
    <n v="123"/>
    <n v="84.621681786436142"/>
    <x v="1045"/>
    <n v="404.34376478268672"/>
    <x v="29"/>
    <x v="2"/>
    <x v="6"/>
  </r>
  <r>
    <x v="2280"/>
    <s v="Product183"/>
    <n v="15"/>
    <x v="1"/>
    <x v="0"/>
    <n v="2.3568786591844516E-2"/>
    <x v="182"/>
    <x v="4"/>
    <x v="0"/>
    <n v="152"/>
    <n v="237.09885539227301"/>
    <x v="36"/>
    <n v="3472.6608460254292"/>
    <x v="30"/>
    <x v="2"/>
    <x v="6"/>
  </r>
  <r>
    <x v="2281"/>
    <s v="Product184"/>
    <n v="8"/>
    <x v="0"/>
    <x v="0"/>
    <n v="4.3118831108959636E-2"/>
    <x v="183"/>
    <x v="0"/>
    <x v="3"/>
    <n v="120"/>
    <n v="133.14208680123181"/>
    <x v="894"/>
    <n v="1019.2092451756404"/>
    <x v="0"/>
    <x v="3"/>
    <x v="6"/>
  </r>
  <r>
    <x v="2282"/>
    <s v="Product185"/>
    <n v="10"/>
    <x v="2"/>
    <x v="1"/>
    <n v="5.1008955309872123E-2"/>
    <x v="184"/>
    <x v="1"/>
    <x v="3"/>
    <n v="10"/>
    <n v="59.03341879414166"/>
    <x v="69"/>
    <n v="560.22185773082322"/>
    <x v="1"/>
    <x v="3"/>
    <x v="6"/>
  </r>
  <r>
    <x v="2283"/>
    <s v="Product186"/>
    <n v="13"/>
    <x v="2"/>
    <x v="1"/>
    <n v="8.5543210494563968E-2"/>
    <x v="185"/>
    <x v="2"/>
    <x v="2"/>
    <n v="50"/>
    <n v="224.32217343900226"/>
    <x v="930"/>
    <n v="2666.7281489928509"/>
    <x v="2"/>
    <x v="3"/>
    <x v="6"/>
  </r>
  <r>
    <x v="2284"/>
    <s v="Product187"/>
    <n v="7"/>
    <x v="1"/>
    <x v="0"/>
    <n v="8.7707727979923662E-3"/>
    <x v="186"/>
    <x v="3"/>
    <x v="3"/>
    <n v="18"/>
    <n v="317.27402598524878"/>
    <x v="347"/>
    <n v="2201.439013120395"/>
    <x v="3"/>
    <x v="3"/>
    <x v="6"/>
  </r>
  <r>
    <x v="2285"/>
    <s v="Product188"/>
    <n v="8"/>
    <x v="1"/>
    <x v="0"/>
    <n v="5.1763459612592905E-2"/>
    <x v="187"/>
    <x v="4"/>
    <x v="0"/>
    <n v="121"/>
    <n v="83.317523656588776"/>
    <x v="129"/>
    <n v="632.0377630861575"/>
    <x v="4"/>
    <x v="3"/>
    <x v="6"/>
  </r>
  <r>
    <x v="2286"/>
    <s v="Product189"/>
    <n v="8"/>
    <x v="1"/>
    <x v="0"/>
    <n v="2.7326150900948632E-2"/>
    <x v="188"/>
    <x v="0"/>
    <x v="0"/>
    <n v="205"/>
    <n v="105.6343076511579"/>
    <x v="814"/>
    <n v="821.98182895972104"/>
    <x v="5"/>
    <x v="3"/>
    <x v="6"/>
  </r>
  <r>
    <x v="2287"/>
    <s v="Product190"/>
    <n v="14"/>
    <x v="1"/>
    <x v="0"/>
    <n v="6.4401221294766525E-2"/>
    <x v="189"/>
    <x v="1"/>
    <x v="1"/>
    <n v="62"/>
    <n v="169.17616877169237"/>
    <x v="270"/>
    <n v="2215.934236443562"/>
    <x v="6"/>
    <x v="3"/>
    <x v="6"/>
  </r>
  <r>
    <x v="2288"/>
    <s v="Product191"/>
    <n v="3"/>
    <x v="0"/>
    <x v="1"/>
    <n v="1.216784448013173E-2"/>
    <x v="190"/>
    <x v="2"/>
    <x v="0"/>
    <n v="188"/>
    <n v="37.261281972622193"/>
    <x v="451"/>
    <n v="110.42367746534697"/>
    <x v="7"/>
    <x v="3"/>
    <x v="6"/>
  </r>
  <r>
    <x v="2289"/>
    <s v="Product192"/>
    <n v="11"/>
    <x v="1"/>
    <x v="0"/>
    <n v="7.2852840888460488E-2"/>
    <x v="191"/>
    <x v="3"/>
    <x v="1"/>
    <n v="116"/>
    <n v="61.339645395167352"/>
    <x v="1096"/>
    <n v="625.57965765942504"/>
    <x v="8"/>
    <x v="3"/>
    <x v="6"/>
  </r>
  <r>
    <x v="2290"/>
    <s v="Product193"/>
    <n v="11"/>
    <x v="2"/>
    <x v="0"/>
    <n v="7.7391897535559534E-3"/>
    <x v="192"/>
    <x v="0"/>
    <x v="2"/>
    <n v="147"/>
    <n v="111.05652707242373"/>
    <x v="175"/>
    <n v="1212.1674348964325"/>
    <x v="9"/>
    <x v="3"/>
    <x v="6"/>
  </r>
  <r>
    <x v="2291"/>
    <s v="Product194"/>
    <n v="10"/>
    <x v="0"/>
    <x v="0"/>
    <n v="8.8331193269278296E-2"/>
    <x v="193"/>
    <x v="1"/>
    <x v="0"/>
    <n v="104"/>
    <n v="310.84222153375998"/>
    <x v="481"/>
    <n v="2833.851571872096"/>
    <x v="10"/>
    <x v="3"/>
    <x v="6"/>
  </r>
  <r>
    <x v="2292"/>
    <s v="Product195"/>
    <n v="13"/>
    <x v="0"/>
    <x v="0"/>
    <n v="5.3861869786967269E-2"/>
    <x v="194"/>
    <x v="2"/>
    <x v="3"/>
    <n v="29"/>
    <n v="154.10119375810439"/>
    <x v="795"/>
    <n v="1895.413199236559"/>
    <x v="11"/>
    <x v="3"/>
    <x v="6"/>
  </r>
  <r>
    <x v="2293"/>
    <s v="Product196"/>
    <n v="13"/>
    <x v="0"/>
    <x v="0"/>
    <n v="3.1490813768452419E-2"/>
    <x v="195"/>
    <x v="3"/>
    <x v="3"/>
    <n v="122"/>
    <n v="144.46415805268668"/>
    <x v="1097"/>
    <n v="1818.8932340180324"/>
    <x v="12"/>
    <x v="3"/>
    <x v="6"/>
  </r>
  <r>
    <x v="2294"/>
    <s v="Product197"/>
    <n v="1"/>
    <x v="1"/>
    <x v="1"/>
    <n v="2.0763318115885266E-2"/>
    <x v="196"/>
    <x v="4"/>
    <x v="2"/>
    <n v="93"/>
    <n v="230.08321726338073"/>
    <x v="665"/>
    <n v="225.30592623021482"/>
    <x v="13"/>
    <x v="3"/>
    <x v="6"/>
  </r>
  <r>
    <x v="2295"/>
    <s v="Product198"/>
    <n v="1"/>
    <x v="1"/>
    <x v="1"/>
    <n v="3.7235907066279605E-2"/>
    <x v="197"/>
    <x v="0"/>
    <x v="3"/>
    <n v="107"/>
    <n v="92.969383751893176"/>
    <x v="942"/>
    <n v="89.507584418498396"/>
    <x v="14"/>
    <x v="3"/>
    <x v="6"/>
  </r>
  <r>
    <x v="2296"/>
    <s v="Product199"/>
    <n v="14"/>
    <x v="1"/>
    <x v="0"/>
    <n v="1.6987248168845861E-2"/>
    <x v="198"/>
    <x v="1"/>
    <x v="0"/>
    <n v="188"/>
    <n v="140.32822420122631"/>
    <x v="1098"/>
    <n v="1931.222073642773"/>
    <x v="15"/>
    <x v="3"/>
    <x v="6"/>
  </r>
  <r>
    <x v="2297"/>
    <s v="Product200"/>
    <n v="12"/>
    <x v="0"/>
    <x v="0"/>
    <n v="2.2745292563966847E-3"/>
    <x v="199"/>
    <x v="2"/>
    <x v="0"/>
    <n v="58"/>
    <n v="251.12327029644922"/>
    <x v="499"/>
    <n v="3006.6249968543752"/>
    <x v="16"/>
    <x v="3"/>
    <x v="6"/>
  </r>
  <r>
    <x v="2298"/>
    <s v="Product201"/>
    <n v="4"/>
    <x v="2"/>
    <x v="0"/>
    <n v="5.6565310596134025E-2"/>
    <x v="200"/>
    <x v="3"/>
    <x v="1"/>
    <n v="161"/>
    <n v="111.38677222999668"/>
    <x v="821"/>
    <n v="420.34457945002436"/>
    <x v="17"/>
    <x v="3"/>
    <x v="6"/>
  </r>
  <r>
    <x v="2299"/>
    <s v="Product202"/>
    <n v="12"/>
    <x v="2"/>
    <x v="0"/>
    <n v="1.9708635287089694E-2"/>
    <x v="201"/>
    <x v="4"/>
    <x v="0"/>
    <n v="25"/>
    <n v="161.1379987540092"/>
    <x v="47"/>
    <n v="1895.546264468099"/>
    <x v="18"/>
    <x v="3"/>
    <x v="6"/>
  </r>
  <r>
    <x v="2300"/>
    <s v="Product203"/>
    <n v="15"/>
    <x v="1"/>
    <x v="1"/>
    <n v="3.6136219158458736E-2"/>
    <x v="202"/>
    <x v="0"/>
    <x v="1"/>
    <n v="119"/>
    <n v="112.79957690934509"/>
    <x v="106"/>
    <n v="1630.8514001575136"/>
    <x v="19"/>
    <x v="3"/>
    <x v="6"/>
  </r>
  <r>
    <x v="2301"/>
    <s v="Product204"/>
    <n v="7"/>
    <x v="1"/>
    <x v="0"/>
    <n v="5.1177087548405956E-2"/>
    <x v="203"/>
    <x v="1"/>
    <x v="2"/>
    <n v="124"/>
    <n v="239.16781388508471"/>
    <x v="270"/>
    <n v="1588.495312145888"/>
    <x v="20"/>
    <x v="3"/>
    <x v="6"/>
  </r>
  <r>
    <x v="2302"/>
    <s v="Product205"/>
    <n v="5"/>
    <x v="1"/>
    <x v="0"/>
    <n v="9.3987110776732729E-3"/>
    <x v="204"/>
    <x v="2"/>
    <x v="0"/>
    <n v="90"/>
    <n v="214.28226658999182"/>
    <x v="92"/>
    <n v="1061.3414473862176"/>
    <x v="21"/>
    <x v="3"/>
    <x v="6"/>
  </r>
  <r>
    <x v="2303"/>
    <s v="Product206"/>
    <n v="2"/>
    <x v="1"/>
    <x v="0"/>
    <n v="2.085785432696298E-2"/>
    <x v="205"/>
    <x v="3"/>
    <x v="3"/>
    <n v="175"/>
    <n v="76.219804658644421"/>
    <x v="169"/>
    <n v="149.26004615248968"/>
    <x v="22"/>
    <x v="3"/>
    <x v="6"/>
  </r>
  <r>
    <x v="2304"/>
    <s v="Product207"/>
    <n v="12"/>
    <x v="0"/>
    <x v="0"/>
    <n v="2.0040183393273382E-2"/>
    <x v="206"/>
    <x v="4"/>
    <x v="3"/>
    <n v="90"/>
    <n v="66.819272086215918"/>
    <x v="96"/>
    <n v="785.76241943283742"/>
    <x v="23"/>
    <x v="3"/>
    <x v="6"/>
  </r>
  <r>
    <x v="2305"/>
    <s v="Product208"/>
    <n v="11"/>
    <x v="1"/>
    <x v="0"/>
    <n v="4.1715203418214329E-3"/>
    <x v="207"/>
    <x v="0"/>
    <x v="2"/>
    <n v="123"/>
    <n v="157.5789805170518"/>
    <x v="1099"/>
    <n v="1726.1380025381959"/>
    <x v="24"/>
    <x v="3"/>
    <x v="6"/>
  </r>
  <r>
    <x v="2306"/>
    <s v="Product209"/>
    <n v="5"/>
    <x v="2"/>
    <x v="1"/>
    <n v="4.6879573066090287E-2"/>
    <x v="208"/>
    <x v="1"/>
    <x v="3"/>
    <n v="198"/>
    <n v="46.152652696210119"/>
    <x v="424"/>
    <n v="219.94518020972123"/>
    <x v="25"/>
    <x v="3"/>
    <x v="6"/>
  </r>
  <r>
    <x v="2307"/>
    <s v="Product210"/>
    <n v="10"/>
    <x v="0"/>
    <x v="1"/>
    <n v="2.7002771402706207E-2"/>
    <x v="209"/>
    <x v="2"/>
    <x v="0"/>
    <n v="193"/>
    <n v="142.81107181461437"/>
    <x v="1100"/>
    <n v="1389.5477708862886"/>
    <x v="26"/>
    <x v="3"/>
    <x v="6"/>
  </r>
  <r>
    <x v="2308"/>
    <s v="Product211"/>
    <n v="9"/>
    <x v="0"/>
    <x v="0"/>
    <n v="8.8165443115695075E-2"/>
    <x v="210"/>
    <x v="3"/>
    <x v="0"/>
    <n v="134"/>
    <n v="237.65006821167898"/>
    <x v="765"/>
    <n v="1950.2779017718904"/>
    <x v="27"/>
    <x v="3"/>
    <x v="6"/>
  </r>
  <r>
    <x v="2309"/>
    <s v="Product212"/>
    <n v="7"/>
    <x v="0"/>
    <x v="0"/>
    <n v="9.1302243201612288E-2"/>
    <x v="211"/>
    <x v="4"/>
    <x v="1"/>
    <n v="230"/>
    <n v="84.181152135469347"/>
    <x v="788"/>
    <n v="535.46656877143357"/>
    <x v="28"/>
    <x v="3"/>
    <x v="6"/>
  </r>
  <r>
    <x v="2310"/>
    <s v="Product213"/>
    <n v="1"/>
    <x v="1"/>
    <x v="0"/>
    <n v="7.2657740853954489E-2"/>
    <x v="212"/>
    <x v="0"/>
    <x v="0"/>
    <n v="64"/>
    <n v="31.27815599365135"/>
    <x v="1101"/>
    <n v="29.005555841075065"/>
    <x v="29"/>
    <x v="3"/>
    <x v="6"/>
  </r>
  <r>
    <x v="2311"/>
    <s v="Product214"/>
    <n v="5"/>
    <x v="1"/>
    <x v="0"/>
    <n v="6.0606160381068891E-2"/>
    <x v="213"/>
    <x v="1"/>
    <x v="1"/>
    <n v="235"/>
    <n v="121.30706869125483"/>
    <x v="993"/>
    <n v="569.77556515397646"/>
    <x v="0"/>
    <x v="4"/>
    <x v="6"/>
  </r>
  <r>
    <x v="2312"/>
    <s v="Product215"/>
    <n v="13"/>
    <x v="1"/>
    <x v="1"/>
    <n v="6.418250105118127E-2"/>
    <x v="214"/>
    <x v="2"/>
    <x v="2"/>
    <n v="234"/>
    <n v="222.3314947784302"/>
    <x v="686"/>
    <n v="2704.8021439543377"/>
    <x v="1"/>
    <x v="4"/>
    <x v="6"/>
  </r>
  <r>
    <x v="2313"/>
    <s v="Product216"/>
    <n v="8"/>
    <x v="0"/>
    <x v="0"/>
    <n v="2.7512464493250247E-2"/>
    <x v="215"/>
    <x v="3"/>
    <x v="0"/>
    <n v="241"/>
    <n v="106.27380473260369"/>
    <x v="1102"/>
    <n v="826.7996036266826"/>
    <x v="2"/>
    <x v="4"/>
    <x v="6"/>
  </r>
  <r>
    <x v="2314"/>
    <s v="Product217"/>
    <n v="15"/>
    <x v="2"/>
    <x v="0"/>
    <n v="2.6154807446649421E-2"/>
    <x v="216"/>
    <x v="0"/>
    <x v="3"/>
    <n v="129"/>
    <n v="297.72525309336675"/>
    <x v="1103"/>
    <n v="4349.0745964005719"/>
    <x v="3"/>
    <x v="4"/>
    <x v="6"/>
  </r>
  <r>
    <x v="2315"/>
    <s v="Product218"/>
    <n v="7"/>
    <x v="2"/>
    <x v="0"/>
    <n v="1.4761598318920589E-2"/>
    <x v="217"/>
    <x v="1"/>
    <x v="3"/>
    <n v="100"/>
    <n v="151.51799852062629"/>
    <x v="699"/>
    <n v="1044.969454818646"/>
    <x v="4"/>
    <x v="4"/>
    <x v="6"/>
  </r>
  <r>
    <x v="2316"/>
    <s v="Product219"/>
    <n v="3"/>
    <x v="1"/>
    <x v="0"/>
    <n v="4.2241979869526373E-2"/>
    <x v="218"/>
    <x v="2"/>
    <x v="2"/>
    <n v="123"/>
    <n v="287.77310434165048"/>
    <x v="31"/>
    <n v="826.85099598317811"/>
    <x v="5"/>
    <x v="4"/>
    <x v="6"/>
  </r>
  <r>
    <x v="2317"/>
    <s v="Product220"/>
    <n v="15"/>
    <x v="1"/>
    <x v="0"/>
    <n v="7.7158262824902374E-2"/>
    <x v="219"/>
    <x v="3"/>
    <x v="3"/>
    <n v="216"/>
    <n v="235.03363704836741"/>
    <x v="1104"/>
    <n v="3253.4827486244517"/>
    <x v="6"/>
    <x v="4"/>
    <x v="6"/>
  </r>
  <r>
    <x v="2318"/>
    <s v="Product221"/>
    <n v="13"/>
    <x v="1"/>
    <x v="1"/>
    <n v="3.8232465423395562E-2"/>
    <x v="220"/>
    <x v="4"/>
    <x v="0"/>
    <n v="105"/>
    <n v="75.325679255763561"/>
    <x v="524"/>
    <n v="941.79530676560944"/>
    <x v="7"/>
    <x v="4"/>
    <x v="6"/>
  </r>
  <r>
    <x v="2319"/>
    <s v="Product222"/>
    <n v="7"/>
    <x v="1"/>
    <x v="1"/>
    <n v="6.2593749867046328E-2"/>
    <x v="221"/>
    <x v="0"/>
    <x v="0"/>
    <n v="72"/>
    <n v="176.0656929509035"/>
    <x v="410"/>
    <n v="1155.3155670431652"/>
    <x v="8"/>
    <x v="4"/>
    <x v="6"/>
  </r>
  <r>
    <x v="2320"/>
    <s v="Product223"/>
    <n v="3"/>
    <x v="0"/>
    <x v="0"/>
    <n v="4.7731434242114734E-2"/>
    <x v="222"/>
    <x v="1"/>
    <x v="1"/>
    <n v="92"/>
    <n v="224.9037428586835"/>
    <x v="661"/>
    <n v="642.50629393685642"/>
    <x v="9"/>
    <x v="4"/>
    <x v="6"/>
  </r>
  <r>
    <x v="2321"/>
    <s v="Product224"/>
    <n v="14"/>
    <x v="1"/>
    <x v="0"/>
    <n v="6.3818051472139065E-2"/>
    <x v="223"/>
    <x v="2"/>
    <x v="0"/>
    <n v="149"/>
    <n v="316.15763272615857"/>
    <x v="1073"/>
    <n v="4143.7349610654328"/>
    <x v="10"/>
    <x v="4"/>
    <x v="6"/>
  </r>
  <r>
    <x v="2322"/>
    <s v="Product225"/>
    <n v="5"/>
    <x v="2"/>
    <x v="0"/>
    <n v="9.6556354799356522E-2"/>
    <x v="224"/>
    <x v="3"/>
    <x v="1"/>
    <n v="122"/>
    <n v="129.87553632575862"/>
    <x v="1105"/>
    <n v="586.6761398026598"/>
    <x v="11"/>
    <x v="4"/>
    <x v="6"/>
  </r>
  <r>
    <x v="2323"/>
    <s v="Product226"/>
    <n v="7"/>
    <x v="0"/>
    <x v="0"/>
    <n v="1.5408217456438045E-2"/>
    <x v="225"/>
    <x v="4"/>
    <x v="2"/>
    <n v="174"/>
    <n v="201.92468580833955"/>
    <x v="395"/>
    <n v="1391.693704377072"/>
    <x v="12"/>
    <x v="4"/>
    <x v="6"/>
  </r>
  <r>
    <x v="2324"/>
    <s v="Product227"/>
    <n v="2"/>
    <x v="0"/>
    <x v="1"/>
    <n v="3.3862422013058412E-2"/>
    <x v="226"/>
    <x v="0"/>
    <x v="0"/>
    <n v="133"/>
    <n v="72.278284707241113"/>
    <x v="678"/>
    <n v="139.66153385620905"/>
    <x v="13"/>
    <x v="4"/>
    <x v="6"/>
  </r>
  <r>
    <x v="2325"/>
    <s v="Product228"/>
    <n v="14"/>
    <x v="0"/>
    <x v="0"/>
    <n v="2.0300042225022977E-2"/>
    <x v="227"/>
    <x v="1"/>
    <x v="3"/>
    <n v="249"/>
    <n v="94.475060253686706"/>
    <x v="877"/>
    <n v="1295.8009755785538"/>
    <x v="14"/>
    <x v="4"/>
    <x v="6"/>
  </r>
  <r>
    <x v="2326"/>
    <s v="Product229"/>
    <n v="8"/>
    <x v="1"/>
    <x v="0"/>
    <n v="4.5938736933723537E-2"/>
    <x v="228"/>
    <x v="2"/>
    <x v="3"/>
    <n v="50"/>
    <n v="81.126864318550702"/>
    <x v="241"/>
    <n v="619.19998912290339"/>
    <x v="15"/>
    <x v="4"/>
    <x v="6"/>
  </r>
  <r>
    <x v="2327"/>
    <s v="Product230"/>
    <n v="6"/>
    <x v="1"/>
    <x v="0"/>
    <n v="9.2624877754631629E-2"/>
    <x v="229"/>
    <x v="3"/>
    <x v="2"/>
    <n v="27"/>
    <n v="137.07871954418411"/>
    <x v="386"/>
    <n v="746.29091942185573"/>
    <x v="16"/>
    <x v="4"/>
    <x v="6"/>
  </r>
  <r>
    <x v="2328"/>
    <s v="Product231"/>
    <n v="11"/>
    <x v="1"/>
    <x v="0"/>
    <n v="3.6560109437346847E-2"/>
    <x v="230"/>
    <x v="4"/>
    <x v="3"/>
    <n v="198"/>
    <n v="201.12011366942511"/>
    <x v="1035"/>
    <n v="2131.438543339812"/>
    <x v="17"/>
    <x v="4"/>
    <x v="6"/>
  </r>
  <r>
    <x v="2329"/>
    <s v="Product232"/>
    <n v="2"/>
    <x v="0"/>
    <x v="0"/>
    <n v="1.5708803277537587E-2"/>
    <x v="231"/>
    <x v="0"/>
    <x v="0"/>
    <n v="174"/>
    <n v="245.15269321425299"/>
    <x v="77"/>
    <n v="482.60327556718357"/>
    <x v="18"/>
    <x v="4"/>
    <x v="6"/>
  </r>
  <r>
    <x v="2330"/>
    <s v="Product233"/>
    <n v="1"/>
    <x v="2"/>
    <x v="1"/>
    <n v="6.9654904266860593E-2"/>
    <x v="232"/>
    <x v="1"/>
    <x v="0"/>
    <n v="6"/>
    <n v="226.22914666886459"/>
    <x v="1106"/>
    <n v="210.47117711527125"/>
    <x v="19"/>
    <x v="4"/>
    <x v="6"/>
  </r>
  <r>
    <x v="2331"/>
    <s v="Product234"/>
    <n v="11"/>
    <x v="2"/>
    <x v="1"/>
    <n v="1.5483287778046952E-2"/>
    <x v="233"/>
    <x v="2"/>
    <x v="1"/>
    <n v="146"/>
    <n v="170.21881375540303"/>
    <x v="1107"/>
    <n v="1843.4159356446939"/>
    <x v="20"/>
    <x v="4"/>
    <x v="6"/>
  </r>
  <r>
    <x v="2332"/>
    <s v="Product235"/>
    <n v="14"/>
    <x v="1"/>
    <x v="0"/>
    <n v="4.17454343477517E-2"/>
    <x v="234"/>
    <x v="3"/>
    <x v="0"/>
    <n v="249"/>
    <n v="227.36863391206455"/>
    <x v="877"/>
    <n v="3050.2784414529069"/>
    <x v="21"/>
    <x v="4"/>
    <x v="6"/>
  </r>
  <r>
    <x v="2333"/>
    <s v="Product236"/>
    <n v="1"/>
    <x v="1"/>
    <x v="0"/>
    <n v="7.7751458925759881E-2"/>
    <x v="235"/>
    <x v="4"/>
    <x v="1"/>
    <n v="21"/>
    <n v="158.55860152391026"/>
    <x v="116"/>
    <n v="146.23043893019803"/>
    <x v="22"/>
    <x v="4"/>
    <x v="6"/>
  </r>
  <r>
    <x v="2334"/>
    <s v="Product237"/>
    <n v="10"/>
    <x v="1"/>
    <x v="0"/>
    <n v="6.9700792115977683E-2"/>
    <x v="236"/>
    <x v="0"/>
    <x v="2"/>
    <n v="168"/>
    <n v="77.561301137307566"/>
    <x v="352"/>
    <n v="721.55217010491344"/>
    <x v="23"/>
    <x v="4"/>
    <x v="6"/>
  </r>
  <r>
    <x v="2335"/>
    <s v="Product238"/>
    <n v="3"/>
    <x v="1"/>
    <x v="0"/>
    <n v="6.2705242640431716E-2"/>
    <x v="237"/>
    <x v="1"/>
    <x v="0"/>
    <n v="239"/>
    <n v="78.067810982655999"/>
    <x v="1108"/>
    <n v="219.51764985774358"/>
    <x v="24"/>
    <x v="4"/>
    <x v="6"/>
  </r>
  <r>
    <x v="2336"/>
    <s v="Product239"/>
    <n v="10"/>
    <x v="0"/>
    <x v="1"/>
    <n v="2.4745661062511862E-4"/>
    <x v="238"/>
    <x v="2"/>
    <x v="3"/>
    <n v="131"/>
    <n v="69.014310227503472"/>
    <x v="212"/>
    <n v="689.97232180209949"/>
    <x v="25"/>
    <x v="4"/>
    <x v="6"/>
  </r>
  <r>
    <x v="2337"/>
    <s v="Product240"/>
    <n v="1"/>
    <x v="1"/>
    <x v="0"/>
    <n v="4.5518877354467746E-2"/>
    <x v="239"/>
    <x v="3"/>
    <x v="3"/>
    <n v="163"/>
    <n v="129.07863794540384"/>
    <x v="376"/>
    <n v="123.20312325568527"/>
    <x v="26"/>
    <x v="4"/>
    <x v="6"/>
  </r>
  <r>
    <x v="2338"/>
    <s v="Product241"/>
    <n v="1"/>
    <x v="2"/>
    <x v="0"/>
    <n v="6.4976587901315191E-2"/>
    <x v="240"/>
    <x v="0"/>
    <x v="2"/>
    <n v="197"/>
    <n v="192.78512745743581"/>
    <x v="145"/>
    <n v="180.25860767713147"/>
    <x v="27"/>
    <x v="4"/>
    <x v="6"/>
  </r>
  <r>
    <x v="2339"/>
    <s v="Product242"/>
    <n v="14"/>
    <x v="0"/>
    <x v="0"/>
    <n v="3.4013239755621573E-2"/>
    <x v="241"/>
    <x v="1"/>
    <x v="3"/>
    <n v="84"/>
    <n v="215.13920210747369"/>
    <x v="514"/>
    <n v="2909.5026918350268"/>
    <x v="28"/>
    <x v="4"/>
    <x v="6"/>
  </r>
  <r>
    <x v="2340"/>
    <s v="Product243"/>
    <n v="7"/>
    <x v="0"/>
    <x v="0"/>
    <n v="5.2468956662403615E-2"/>
    <x v="242"/>
    <x v="2"/>
    <x v="0"/>
    <n v="151"/>
    <n v="284.2617590319486"/>
    <x v="215"/>
    <n v="1885.4278878156586"/>
    <x v="29"/>
    <x v="4"/>
    <x v="6"/>
  </r>
  <r>
    <x v="2341"/>
    <s v="Product244"/>
    <n v="10"/>
    <x v="0"/>
    <x v="0"/>
    <n v="4.2115198306556925E-2"/>
    <x v="243"/>
    <x v="3"/>
    <x v="0"/>
    <n v="205"/>
    <n v="132.23978989764004"/>
    <x v="1109"/>
    <n v="1266.7048492208351"/>
    <x v="30"/>
    <x v="4"/>
    <x v="6"/>
  </r>
  <r>
    <x v="2342"/>
    <s v="Product245"/>
    <n v="11"/>
    <x v="1"/>
    <x v="1"/>
    <n v="2.6253862102621286E-2"/>
    <x v="244"/>
    <x v="4"/>
    <x v="1"/>
    <n v="209"/>
    <n v="121.91416898273111"/>
    <x v="1110"/>
    <n v="1305.8479632209312"/>
    <x v="0"/>
    <x v="5"/>
    <x v="6"/>
  </r>
  <r>
    <x v="2343"/>
    <s v="Product246"/>
    <n v="7"/>
    <x v="1"/>
    <x v="1"/>
    <n v="8.9289808663029435E-2"/>
    <x v="245"/>
    <x v="0"/>
    <x v="0"/>
    <n v="186"/>
    <n v="45.360526186659342"/>
    <x v="473"/>
    <n v="289.1720543781874"/>
    <x v="1"/>
    <x v="5"/>
    <x v="6"/>
  </r>
  <r>
    <x v="2344"/>
    <s v="Product247"/>
    <n v="5"/>
    <x v="1"/>
    <x v="0"/>
    <n v="9.4570391527241893E-2"/>
    <x v="246"/>
    <x v="1"/>
    <x v="1"/>
    <n v="5"/>
    <n v="31.733255880764752"/>
    <x v="718"/>
    <n v="143.66114723843339"/>
    <x v="2"/>
    <x v="5"/>
    <x v="6"/>
  </r>
  <r>
    <x v="2345"/>
    <s v="Product248"/>
    <n v="1"/>
    <x v="0"/>
    <x v="0"/>
    <n v="5.0276956526491216E-2"/>
    <x v="247"/>
    <x v="2"/>
    <x v="2"/>
    <n v="149"/>
    <n v="232.65038773058043"/>
    <x v="513"/>
    <n v="220.95343430077872"/>
    <x v="3"/>
    <x v="5"/>
    <x v="6"/>
  </r>
  <r>
    <x v="2346"/>
    <s v="Product249"/>
    <n v="11"/>
    <x v="2"/>
    <x v="0"/>
    <n v="9.2112384886665913E-2"/>
    <x v="248"/>
    <x v="3"/>
    <x v="0"/>
    <n v="79"/>
    <n v="145.5290909269134"/>
    <x v="966"/>
    <n v="1453.3646522037163"/>
    <x v="4"/>
    <x v="5"/>
    <x v="6"/>
  </r>
  <r>
    <x v="2347"/>
    <s v="Product250"/>
    <n v="11"/>
    <x v="2"/>
    <x v="0"/>
    <n v="2.272337231711069E-2"/>
    <x v="249"/>
    <x v="4"/>
    <x v="3"/>
    <n v="214"/>
    <n v="296.6876843798363"/>
    <x v="1111"/>
    <n v="3189.4053363234902"/>
    <x v="5"/>
    <x v="5"/>
    <x v="6"/>
  </r>
  <r>
    <x v="2348"/>
    <s v="Product251"/>
    <n v="9"/>
    <x v="1"/>
    <x v="1"/>
    <n v="5.8569563688179616E-2"/>
    <x v="250"/>
    <x v="0"/>
    <x v="3"/>
    <n v="89"/>
    <n v="43.278857059691006"/>
    <x v="1112"/>
    <n v="366.69629956303635"/>
    <x v="6"/>
    <x v="5"/>
    <x v="6"/>
  </r>
  <r>
    <x v="2349"/>
    <s v="Product252"/>
    <n v="7"/>
    <x v="1"/>
    <x v="0"/>
    <n v="2.3519648930992246E-2"/>
    <x v="251"/>
    <x v="1"/>
    <x v="2"/>
    <n v="105"/>
    <n v="107.54747358280382"/>
    <x v="979"/>
    <n v="735.12596332504779"/>
    <x v="7"/>
    <x v="5"/>
    <x v="6"/>
  </r>
  <r>
    <x v="2350"/>
    <s v="Product253"/>
    <n v="13"/>
    <x v="1"/>
    <x v="0"/>
    <n v="5.7861543440815316E-2"/>
    <x v="252"/>
    <x v="2"/>
    <x v="3"/>
    <n v="224"/>
    <n v="285.65582359530941"/>
    <x v="227"/>
    <n v="3498.6553777399581"/>
    <x v="8"/>
    <x v="5"/>
    <x v="6"/>
  </r>
  <r>
    <x v="2351"/>
    <s v="Product254"/>
    <n v="15"/>
    <x v="1"/>
    <x v="0"/>
    <n v="4.6823487822456489E-2"/>
    <x v="253"/>
    <x v="3"/>
    <x v="0"/>
    <n v="223"/>
    <n v="171.37398211093762"/>
    <x v="1113"/>
    <n v="2450.244818197204"/>
    <x v="9"/>
    <x v="5"/>
    <x v="6"/>
  </r>
  <r>
    <x v="2352"/>
    <s v="Product255"/>
    <n v="10"/>
    <x v="0"/>
    <x v="0"/>
    <n v="1.6376257872708889E-2"/>
    <x v="254"/>
    <x v="4"/>
    <x v="0"/>
    <n v="173"/>
    <n v="33.442919325993437"/>
    <x v="1114"/>
    <n v="328.95249455094768"/>
    <x v="10"/>
    <x v="5"/>
    <x v="6"/>
  </r>
  <r>
    <x v="2353"/>
    <s v="Product256"/>
    <n v="6"/>
    <x v="1"/>
    <x v="0"/>
    <n v="7.308114490489219E-2"/>
    <x v="255"/>
    <x v="0"/>
    <x v="1"/>
    <n v="208"/>
    <n v="214.93374557897224"/>
    <x v="697"/>
    <n v="1195.3568482401849"/>
    <x v="11"/>
    <x v="5"/>
    <x v="6"/>
  </r>
  <r>
    <x v="2354"/>
    <s v="Product257"/>
    <n v="4"/>
    <x v="2"/>
    <x v="1"/>
    <n v="1.8823229021374222E-2"/>
    <x v="256"/>
    <x v="1"/>
    <x v="0"/>
    <n v="177"/>
    <n v="180.72376895461423"/>
    <x v="365"/>
    <n v="709.28785624790237"/>
    <x v="12"/>
    <x v="5"/>
    <x v="6"/>
  </r>
  <r>
    <x v="2355"/>
    <s v="Product258"/>
    <n v="13"/>
    <x v="0"/>
    <x v="1"/>
    <n v="5.5762426630587114E-2"/>
    <x v="257"/>
    <x v="2"/>
    <x v="1"/>
    <n v="64"/>
    <n v="280.87907460111103"/>
    <x v="494"/>
    <n v="3447.8154855507914"/>
    <x v="13"/>
    <x v="5"/>
    <x v="6"/>
  </r>
  <r>
    <x v="2356"/>
    <s v="Product259"/>
    <n v="10"/>
    <x v="0"/>
    <x v="0"/>
    <n v="8.3472640461388539E-2"/>
    <x v="258"/>
    <x v="3"/>
    <x v="2"/>
    <n v="17"/>
    <n v="286.39004829279173"/>
    <x v="692"/>
    <n v="2624.8431475992784"/>
    <x v="14"/>
    <x v="5"/>
    <x v="6"/>
  </r>
  <r>
    <x v="2357"/>
    <s v="Product260"/>
    <n v="4"/>
    <x v="0"/>
    <x v="0"/>
    <n v="7.9086190941237658E-2"/>
    <x v="259"/>
    <x v="4"/>
    <x v="0"/>
    <n v="190"/>
    <n v="161.79594582068756"/>
    <x v="414"/>
    <n v="596.00048302397806"/>
    <x v="15"/>
    <x v="5"/>
    <x v="6"/>
  </r>
  <r>
    <x v="2358"/>
    <s v="Product261"/>
    <n v="9"/>
    <x v="1"/>
    <x v="0"/>
    <n v="3.2155176096402463E-2"/>
    <x v="260"/>
    <x v="0"/>
    <x v="3"/>
    <n v="60"/>
    <n v="195.54041427113759"/>
    <x v="185"/>
    <n v="1703.275000346571"/>
    <x v="16"/>
    <x v="5"/>
    <x v="6"/>
  </r>
  <r>
    <x v="2359"/>
    <s v="Product262"/>
    <n v="3"/>
    <x v="1"/>
    <x v="0"/>
    <n v="8.1114687636344385E-2"/>
    <x v="261"/>
    <x v="1"/>
    <x v="3"/>
    <n v="162"/>
    <n v="30.010585081647065"/>
    <x v="244"/>
    <n v="82.728857540895973"/>
    <x v="17"/>
    <x v="5"/>
    <x v="6"/>
  </r>
  <r>
    <x v="2360"/>
    <s v="Product263"/>
    <n v="7"/>
    <x v="1"/>
    <x v="1"/>
    <n v="4.4601837351161792E-2"/>
    <x v="262"/>
    <x v="2"/>
    <x v="2"/>
    <n v="168"/>
    <n v="58.643910349874794"/>
    <x v="514"/>
    <n v="392.19798939169499"/>
    <x v="18"/>
    <x v="5"/>
    <x v="6"/>
  </r>
  <r>
    <x v="2361"/>
    <s v="Product264"/>
    <n v="4"/>
    <x v="0"/>
    <x v="0"/>
    <n v="7.7369458951411202E-2"/>
    <x v="263"/>
    <x v="3"/>
    <x v="3"/>
    <n v="243"/>
    <n v="191.7016091813374"/>
    <x v="149"/>
    <n v="707.47903759544977"/>
    <x v="19"/>
    <x v="5"/>
    <x v="6"/>
  </r>
  <r>
    <x v="2362"/>
    <s v="Product265"/>
    <n v="14"/>
    <x v="2"/>
    <x v="0"/>
    <n v="6.4504145697408481E-3"/>
    <x v="264"/>
    <x v="0"/>
    <x v="0"/>
    <n v="46"/>
    <n v="50.10237665970552"/>
    <x v="821"/>
    <n v="696.90873783049562"/>
    <x v="20"/>
    <x v="5"/>
    <x v="6"/>
  </r>
  <r>
    <x v="2363"/>
    <s v="Product266"/>
    <n v="7"/>
    <x v="2"/>
    <x v="0"/>
    <n v="9.6062392264992802E-2"/>
    <x v="265"/>
    <x v="1"/>
    <x v="0"/>
    <n v="180"/>
    <n v="111.31050978207034"/>
    <x v="65"/>
    <n v="704.32429149718155"/>
    <x v="21"/>
    <x v="5"/>
    <x v="6"/>
  </r>
  <r>
    <x v="2364"/>
    <s v="Product267"/>
    <n v="2"/>
    <x v="1"/>
    <x v="0"/>
    <n v="8.2780563237341051E-2"/>
    <x v="266"/>
    <x v="2"/>
    <x v="1"/>
    <n v="246"/>
    <n v="190.49195351674894"/>
    <x v="643"/>
    <n v="349.44584462490212"/>
    <x v="22"/>
    <x v="5"/>
    <x v="6"/>
  </r>
  <r>
    <x v="2365"/>
    <s v="Product268"/>
    <n v="13"/>
    <x v="1"/>
    <x v="0"/>
    <n v="3.1541994184846191E-2"/>
    <x v="267"/>
    <x v="3"/>
    <x v="0"/>
    <n v="46"/>
    <n v="133.18569662500644"/>
    <x v="1001"/>
    <n v="1676.8018040352256"/>
    <x v="23"/>
    <x v="5"/>
    <x v="6"/>
  </r>
  <r>
    <x v="2366"/>
    <s v="Product269"/>
    <n v="6"/>
    <x v="1"/>
    <x v="1"/>
    <n v="1.4188431998375994E-2"/>
    <x v="268"/>
    <x v="4"/>
    <x v="1"/>
    <n v="89"/>
    <n v="39.797199597821312"/>
    <x v="1115"/>
    <n v="235.39523842561096"/>
    <x v="24"/>
    <x v="5"/>
    <x v="6"/>
  </r>
  <r>
    <x v="2367"/>
    <s v="Product270"/>
    <n v="8"/>
    <x v="1"/>
    <x v="1"/>
    <n v="7.5888278937913278E-2"/>
    <x v="269"/>
    <x v="0"/>
    <x v="2"/>
    <n v="104"/>
    <n v="235.83100098199458"/>
    <x v="494"/>
    <n v="1743.4735375781254"/>
    <x v="25"/>
    <x v="5"/>
    <x v="6"/>
  </r>
  <r>
    <x v="2368"/>
    <s v="Product271"/>
    <n v="15"/>
    <x v="0"/>
    <x v="0"/>
    <n v="8.9565689737429247E-2"/>
    <x v="270"/>
    <x v="1"/>
    <x v="0"/>
    <n v="196"/>
    <n v="290.30399807827871"/>
    <x v="871"/>
    <n v="3964.5408038529649"/>
    <x v="26"/>
    <x v="5"/>
    <x v="6"/>
  </r>
  <r>
    <x v="2369"/>
    <s v="Product272"/>
    <n v="8"/>
    <x v="1"/>
    <x v="0"/>
    <n v="5.5959877554209315E-2"/>
    <x v="271"/>
    <x v="2"/>
    <x v="3"/>
    <n v="45"/>
    <n v="59.220189866082144"/>
    <x v="947"/>
    <n v="447.24988233951331"/>
    <x v="27"/>
    <x v="5"/>
    <x v="6"/>
  </r>
  <r>
    <x v="2370"/>
    <s v="Product273"/>
    <n v="3"/>
    <x v="2"/>
    <x v="0"/>
    <n v="7.5504010713672749E-3"/>
    <x v="272"/>
    <x v="3"/>
    <x v="3"/>
    <n v="80"/>
    <n v="254.01662155559197"/>
    <x v="102"/>
    <n v="756.29608255216056"/>
    <x v="28"/>
    <x v="5"/>
    <x v="6"/>
  </r>
  <r>
    <x v="2371"/>
    <s v="Product274"/>
    <n v="6"/>
    <x v="0"/>
    <x v="0"/>
    <n v="2.0178278648237326E-2"/>
    <x v="273"/>
    <x v="4"/>
    <x v="2"/>
    <n v="60"/>
    <n v="253.55758983351728"/>
    <x v="947"/>
    <n v="1490.6474047948866"/>
    <x v="29"/>
    <x v="5"/>
    <x v="6"/>
  </r>
  <r>
    <x v="2372"/>
    <s v="Product275"/>
    <n v="12"/>
    <x v="0"/>
    <x v="1"/>
    <n v="6.7653624167630516E-2"/>
    <x v="274"/>
    <x v="0"/>
    <x v="3"/>
    <n v="47"/>
    <n v="185.1558047559104"/>
    <x v="451"/>
    <n v="2071.5521223419864"/>
    <x v="0"/>
    <x v="6"/>
    <x v="6"/>
  </r>
  <r>
    <x v="2373"/>
    <s v="Product276"/>
    <n v="9"/>
    <x v="0"/>
    <x v="0"/>
    <n v="6.3339450704805067E-2"/>
    <x v="275"/>
    <x v="1"/>
    <x v="0"/>
    <n v="168"/>
    <n v="37.206559992708279"/>
    <x v="309"/>
    <n v="313.64925228139282"/>
    <x v="1"/>
    <x v="6"/>
    <x v="6"/>
  </r>
  <r>
    <x v="2374"/>
    <s v="Product277"/>
    <n v="6"/>
    <x v="1"/>
    <x v="0"/>
    <n v="9.607278436255634E-2"/>
    <x v="276"/>
    <x v="2"/>
    <x v="0"/>
    <n v="243"/>
    <n v="316.90761044073213"/>
    <x v="233"/>
    <n v="1718.7684835200398"/>
    <x v="2"/>
    <x v="6"/>
    <x v="6"/>
  </r>
  <r>
    <x v="2375"/>
    <s v="Product278"/>
    <n v="9"/>
    <x v="1"/>
    <x v="0"/>
    <n v="1.1832155727561156E-2"/>
    <x v="277"/>
    <x v="3"/>
    <x v="1"/>
    <n v="240"/>
    <n v="300.61840965630938"/>
    <x v="691"/>
    <n v="2673.5530123681574"/>
    <x v="3"/>
    <x v="6"/>
    <x v="6"/>
  </r>
  <r>
    <x v="2376"/>
    <s v="Product279"/>
    <n v="5"/>
    <x v="1"/>
    <x v="0"/>
    <n v="4.5140834841441761E-2"/>
    <x v="278"/>
    <x v="4"/>
    <x v="0"/>
    <n v="172"/>
    <n v="99.457739734948916"/>
    <x v="1116"/>
    <n v="474.84067165935244"/>
    <x v="4"/>
    <x v="6"/>
    <x v="6"/>
  </r>
  <r>
    <x v="2377"/>
    <s v="Product280"/>
    <n v="6"/>
    <x v="0"/>
    <x v="0"/>
    <n v="7.40042467711267E-2"/>
    <x v="279"/>
    <x v="0"/>
    <x v="1"/>
    <n v="44"/>
    <n v="245.41813368550487"/>
    <x v="883"/>
    <n v="1363.5368973488003"/>
    <x v="5"/>
    <x v="6"/>
    <x v="6"/>
  </r>
  <r>
    <x v="2378"/>
    <s v="Product281"/>
    <n v="4"/>
    <x v="2"/>
    <x v="1"/>
    <n v="3.4779617267756559E-2"/>
    <x v="280"/>
    <x v="1"/>
    <x v="2"/>
    <n v="206"/>
    <n v="316.79496329043297"/>
    <x v="1049"/>
    <n v="1223.1078228593549"/>
    <x v="6"/>
    <x v="6"/>
    <x v="6"/>
  </r>
  <r>
    <x v="2379"/>
    <s v="Product282"/>
    <n v="6"/>
    <x v="2"/>
    <x v="1"/>
    <n v="7.7330690967466975E-2"/>
    <x v="281"/>
    <x v="2"/>
    <x v="0"/>
    <n v="177"/>
    <n v="177.42779655040533"/>
    <x v="654"/>
    <n v="982.24309467796411"/>
    <x v="7"/>
    <x v="6"/>
    <x v="6"/>
  </r>
  <r>
    <x v="2380"/>
    <s v="Product283"/>
    <n v="3"/>
    <x v="1"/>
    <x v="0"/>
    <n v="1.1755237114756768E-2"/>
    <x v="282"/>
    <x v="3"/>
    <x v="3"/>
    <n v="220"/>
    <n v="299.30799536427537"/>
    <x v="726"/>
    <n v="887.3686767252774"/>
    <x v="8"/>
    <x v="6"/>
    <x v="6"/>
  </r>
  <r>
    <x v="2381"/>
    <s v="Product284"/>
    <n v="3"/>
    <x v="1"/>
    <x v="0"/>
    <n v="3.4067770600655224E-2"/>
    <x v="283"/>
    <x v="4"/>
    <x v="3"/>
    <n v="60"/>
    <n v="268.54773587768642"/>
    <x v="641"/>
    <n v="778.19673964944025"/>
    <x v="9"/>
    <x v="6"/>
    <x v="6"/>
  </r>
  <r>
    <x v="2382"/>
    <s v="Product285"/>
    <n v="3"/>
    <x v="1"/>
    <x v="0"/>
    <n v="5.0129771510372179E-2"/>
    <x v="284"/>
    <x v="0"/>
    <x v="2"/>
    <n v="74"/>
    <n v="72.285779559855484"/>
    <x v="333"/>
    <n v="205.98632984121241"/>
    <x v="10"/>
    <x v="6"/>
    <x v="6"/>
  </r>
  <r>
    <x v="2383"/>
    <s v="Product286"/>
    <n v="3"/>
    <x v="1"/>
    <x v="0"/>
    <n v="2.2914048615044959E-2"/>
    <x v="285"/>
    <x v="1"/>
    <x v="3"/>
    <n v="64"/>
    <n v="205.11957095282509"/>
    <x v="593"/>
    <n v="601.25835339634455"/>
    <x v="11"/>
    <x v="6"/>
    <x v="6"/>
  </r>
  <r>
    <x v="2384"/>
    <s v="Product287"/>
    <n v="5"/>
    <x v="0"/>
    <x v="1"/>
    <n v="1.9430415324536612E-2"/>
    <x v="286"/>
    <x v="2"/>
    <x v="0"/>
    <n v="181"/>
    <n v="148.49853485795163"/>
    <x v="150"/>
    <n v="728.0657332528823"/>
    <x v="12"/>
    <x v="6"/>
    <x v="6"/>
  </r>
  <r>
    <x v="2385"/>
    <s v="Product288"/>
    <n v="9"/>
    <x v="1"/>
    <x v="0"/>
    <n v="3.9220775169031309E-2"/>
    <x v="287"/>
    <x v="3"/>
    <x v="0"/>
    <n v="227"/>
    <n v="119.32318409536738"/>
    <x v="693"/>
    <n v="1031.7891268755902"/>
    <x v="13"/>
    <x v="6"/>
    <x v="6"/>
  </r>
  <r>
    <x v="2386"/>
    <s v="Product289"/>
    <n v="5"/>
    <x v="2"/>
    <x v="0"/>
    <n v="1.5864942897517154E-2"/>
    <x v="288"/>
    <x v="0"/>
    <x v="1"/>
    <n v="167"/>
    <n v="270.86265388282442"/>
    <x v="490"/>
    <n v="1332.8271667295171"/>
    <x v="14"/>
    <x v="6"/>
    <x v="6"/>
  </r>
  <r>
    <x v="2387"/>
    <s v="Product290"/>
    <n v="12"/>
    <x v="0"/>
    <x v="0"/>
    <n v="9.0748426842916508E-3"/>
    <x v="289"/>
    <x v="1"/>
    <x v="0"/>
    <n v="149"/>
    <n v="193.03275130723199"/>
    <x v="688"/>
    <n v="2295.3721134744342"/>
    <x v="15"/>
    <x v="6"/>
    <x v="6"/>
  </r>
  <r>
    <x v="2388"/>
    <s v="Product291"/>
    <n v="3"/>
    <x v="0"/>
    <x v="0"/>
    <n v="5.7631233712119867E-2"/>
    <x v="290"/>
    <x v="2"/>
    <x v="1"/>
    <n v="35"/>
    <n v="29.265787212558113"/>
    <x v="605"/>
    <n v="82.737491369826031"/>
    <x v="16"/>
    <x v="6"/>
    <x v="6"/>
  </r>
  <r>
    <x v="2389"/>
    <s v="Product292"/>
    <n v="6"/>
    <x v="0"/>
    <x v="0"/>
    <n v="3.8318847038070425E-2"/>
    <x v="291"/>
    <x v="3"/>
    <x v="2"/>
    <n v="150"/>
    <n v="259.374517058366"/>
    <x v="46"/>
    <n v="1496.6135076817984"/>
    <x v="17"/>
    <x v="6"/>
    <x v="6"/>
  </r>
  <r>
    <x v="2390"/>
    <s v="Product293"/>
    <n v="10"/>
    <x v="1"/>
    <x v="1"/>
    <n v="7.5671391775271046E-2"/>
    <x v="292"/>
    <x v="4"/>
    <x v="0"/>
    <n v="205"/>
    <n v="32.869262339197931"/>
    <x v="1109"/>
    <n v="303.81999511364319"/>
    <x v="18"/>
    <x v="6"/>
    <x v="6"/>
  </r>
  <r>
    <x v="2391"/>
    <s v="Product294"/>
    <n v="1"/>
    <x v="1"/>
    <x v="1"/>
    <n v="4.8403904426834204E-2"/>
    <x v="293"/>
    <x v="0"/>
    <x v="3"/>
    <n v="119"/>
    <n v="98.313424762071008"/>
    <x v="762"/>
    <n v="93.554671146012964"/>
    <x v="19"/>
    <x v="6"/>
    <x v="6"/>
  </r>
  <r>
    <x v="2392"/>
    <s v="Product295"/>
    <n v="6"/>
    <x v="1"/>
    <x v="0"/>
    <n v="4.3262620045889044E-2"/>
    <x v="294"/>
    <x v="1"/>
    <x v="3"/>
    <n v="109"/>
    <n v="282.85069917080034"/>
    <x v="921"/>
    <n v="1623.6830210571597"/>
    <x v="20"/>
    <x v="6"/>
    <x v="6"/>
  </r>
  <r>
    <x v="2393"/>
    <s v="Product296"/>
    <n v="7"/>
    <x v="0"/>
    <x v="0"/>
    <n v="9.3016181963370262E-2"/>
    <x v="295"/>
    <x v="2"/>
    <x v="2"/>
    <n v="67"/>
    <n v="184.71786066366573"/>
    <x v="469"/>
    <n v="1172.7527736700281"/>
    <x v="21"/>
    <x v="6"/>
    <x v="6"/>
  </r>
  <r>
    <x v="2394"/>
    <s v="Product297"/>
    <n v="5"/>
    <x v="2"/>
    <x v="0"/>
    <n v="9.2045082026147071E-2"/>
    <x v="296"/>
    <x v="3"/>
    <x v="3"/>
    <n v="231"/>
    <n v="298.38595004803614"/>
    <x v="262"/>
    <n v="1354.6049540020742"/>
    <x v="22"/>
    <x v="6"/>
    <x v="6"/>
  </r>
  <r>
    <x v="2395"/>
    <s v="Product298"/>
    <n v="8"/>
    <x v="2"/>
    <x v="0"/>
    <n v="2.7359748695780273E-2"/>
    <x v="297"/>
    <x v="4"/>
    <x v="0"/>
    <n v="58"/>
    <n v="247.5691953517846"/>
    <x v="261"/>
    <n v="1926.3661150571459"/>
    <x v="23"/>
    <x v="6"/>
    <x v="6"/>
  </r>
  <r>
    <x v="2396"/>
    <s v="Product299"/>
    <n v="14"/>
    <x v="1"/>
    <x v="1"/>
    <n v="4.3842276989621447E-2"/>
    <x v="298"/>
    <x v="0"/>
    <x v="0"/>
    <n v="231"/>
    <n v="25.050350401253915"/>
    <x v="772"/>
    <n v="335.32920400385092"/>
    <x v="24"/>
    <x v="6"/>
    <x v="6"/>
  </r>
  <r>
    <x v="2397"/>
    <s v="Product300"/>
    <n v="6"/>
    <x v="1"/>
    <x v="0"/>
    <n v="7.2042342211875318E-2"/>
    <x v="299"/>
    <x v="1"/>
    <x v="1"/>
    <n v="227"/>
    <n v="267.83376015561043"/>
    <x v="387"/>
    <n v="1491.2303325035195"/>
    <x v="25"/>
    <x v="6"/>
    <x v="6"/>
  </r>
  <r>
    <x v="2398"/>
    <s v="Product301"/>
    <n v="4"/>
    <x v="1"/>
    <x v="0"/>
    <n v="9.8169548481423619E-2"/>
    <x v="300"/>
    <x v="2"/>
    <x v="0"/>
    <n v="76"/>
    <n v="218.02237819750093"/>
    <x v="167"/>
    <n v="786.4768790840244"/>
    <x v="26"/>
    <x v="6"/>
    <x v="6"/>
  </r>
  <r>
    <x v="2399"/>
    <s v="Product302"/>
    <n v="13"/>
    <x v="1"/>
    <x v="0"/>
    <n v="5.1723843003529141E-2"/>
    <x v="301"/>
    <x v="3"/>
    <x v="1"/>
    <n v="59"/>
    <n v="227.0831435122482"/>
    <x v="1117"/>
    <n v="2799.3878984301464"/>
    <x v="27"/>
    <x v="6"/>
    <x v="6"/>
  </r>
  <r>
    <x v="2400"/>
    <s v="Product303"/>
    <n v="15"/>
    <x v="0"/>
    <x v="0"/>
    <n v="8.844905856635725E-2"/>
    <x v="302"/>
    <x v="4"/>
    <x v="2"/>
    <n v="132"/>
    <n v="150.46494163993614"/>
    <x v="250"/>
    <n v="2057.3468880696287"/>
    <x v="28"/>
    <x v="6"/>
    <x v="6"/>
  </r>
  <r>
    <x v="2401"/>
    <s v="Product304"/>
    <n v="1"/>
    <x v="1"/>
    <x v="0"/>
    <n v="2.9768322320826227E-2"/>
    <x v="303"/>
    <x v="0"/>
    <x v="0"/>
    <n v="196"/>
    <n v="306.61983276164636"/>
    <x v="824"/>
    <n v="297.49227475003983"/>
    <x v="29"/>
    <x v="6"/>
    <x v="6"/>
  </r>
  <r>
    <x v="2402"/>
    <s v="Product305"/>
    <n v="2"/>
    <x v="2"/>
    <x v="1"/>
    <n v="4.1063375578341402E-2"/>
    <x v="304"/>
    <x v="1"/>
    <x v="3"/>
    <n v="52"/>
    <n v="78.488072182146084"/>
    <x v="631"/>
    <n v="150.53017399142129"/>
    <x v="30"/>
    <x v="6"/>
    <x v="6"/>
  </r>
  <r>
    <x v="2403"/>
    <s v="Product306"/>
    <n v="12"/>
    <x v="0"/>
    <x v="1"/>
    <n v="9.3265450273470274E-2"/>
    <x v="305"/>
    <x v="2"/>
    <x v="3"/>
    <n v="228"/>
    <n v="224.81457987798171"/>
    <x v="880"/>
    <n v="2446.1657622914486"/>
    <x v="0"/>
    <x v="7"/>
    <x v="6"/>
  </r>
  <r>
    <x v="2404"/>
    <s v="Product307"/>
    <n v="10"/>
    <x v="0"/>
    <x v="0"/>
    <n v="7.2694749074383322E-2"/>
    <x v="306"/>
    <x v="3"/>
    <x v="2"/>
    <n v="11"/>
    <n v="255.05041566387018"/>
    <x v="90"/>
    <n v="2365.0958969586795"/>
    <x v="1"/>
    <x v="7"/>
    <x v="6"/>
  </r>
  <r>
    <x v="2405"/>
    <s v="Product308"/>
    <n v="1"/>
    <x v="0"/>
    <x v="0"/>
    <n v="8.5415406686922754E-2"/>
    <x v="307"/>
    <x v="4"/>
    <x v="3"/>
    <n v="78"/>
    <n v="244.30172401690425"/>
    <x v="388"/>
    <n v="223.43459290568401"/>
    <x v="2"/>
    <x v="7"/>
    <x v="6"/>
  </r>
  <r>
    <x v="2406"/>
    <s v="Product309"/>
    <n v="12"/>
    <x v="1"/>
    <x v="0"/>
    <n v="1.5335622625668389E-2"/>
    <x v="308"/>
    <x v="0"/>
    <x v="0"/>
    <n v="69"/>
    <n v="56.265370282350872"/>
    <x v="1118"/>
    <n v="664.83006956168686"/>
    <x v="3"/>
    <x v="7"/>
    <x v="6"/>
  </r>
  <r>
    <x v="2407"/>
    <s v="Product310"/>
    <n v="14"/>
    <x v="1"/>
    <x v="0"/>
    <n v="8.8025638524352412E-2"/>
    <x v="309"/>
    <x v="1"/>
    <x v="0"/>
    <n v="213"/>
    <n v="226.2120407048032"/>
    <x v="372"/>
    <n v="2888.1941393181255"/>
    <x v="4"/>
    <x v="7"/>
    <x v="6"/>
  </r>
  <r>
    <x v="2408"/>
    <s v="Product311"/>
    <n v="5"/>
    <x v="1"/>
    <x v="1"/>
    <n v="5.6342287533782169E-2"/>
    <x v="310"/>
    <x v="2"/>
    <x v="1"/>
    <n v="217"/>
    <n v="30.028825602257768"/>
    <x v="1067"/>
    <n v="141.6846643793678"/>
    <x v="5"/>
    <x v="7"/>
    <x v="6"/>
  </r>
  <r>
    <x v="2409"/>
    <s v="Product312"/>
    <n v="9"/>
    <x v="0"/>
    <x v="0"/>
    <n v="5.4017759596293138E-2"/>
    <x v="311"/>
    <x v="3"/>
    <x v="0"/>
    <n v="87"/>
    <n v="119.57466562318517"/>
    <x v="1119"/>
    <n v="1018.0395907357032"/>
    <x v="6"/>
    <x v="7"/>
    <x v="6"/>
  </r>
  <r>
    <x v="2410"/>
    <s v="Product313"/>
    <n v="9"/>
    <x v="2"/>
    <x v="0"/>
    <n v="8.8475647027142001E-2"/>
    <x v="312"/>
    <x v="0"/>
    <x v="1"/>
    <n v="212"/>
    <n v="281.98389187349579"/>
    <x v="1120"/>
    <n v="2313.3166612988098"/>
    <x v="7"/>
    <x v="7"/>
    <x v="6"/>
  </r>
  <r>
    <x v="2411"/>
    <s v="Product314"/>
    <n v="13"/>
    <x v="2"/>
    <x v="0"/>
    <n v="9.1363482411479457E-2"/>
    <x v="313"/>
    <x v="1"/>
    <x v="2"/>
    <n v="55"/>
    <n v="190.68086249612242"/>
    <x v="323"/>
    <n v="2252.3747333002784"/>
    <x v="8"/>
    <x v="7"/>
    <x v="6"/>
  </r>
  <r>
    <x v="2412"/>
    <s v="Product315"/>
    <n v="10"/>
    <x v="1"/>
    <x v="0"/>
    <n v="1.8540296556919422E-2"/>
    <x v="314"/>
    <x v="2"/>
    <x v="0"/>
    <n v="15"/>
    <n v="222.13926695197958"/>
    <x v="168"/>
    <n v="2180.2073906575315"/>
    <x v="9"/>
    <x v="7"/>
    <x v="6"/>
  </r>
  <r>
    <x v="2413"/>
    <s v="Product316"/>
    <n v="15"/>
    <x v="1"/>
    <x v="0"/>
    <n v="2.6898457420587177E-2"/>
    <x v="315"/>
    <x v="3"/>
    <x v="3"/>
    <n v="249"/>
    <n v="158.80476252358199"/>
    <x v="516"/>
    <n v="2317.9973907098242"/>
    <x v="10"/>
    <x v="7"/>
    <x v="6"/>
  </r>
  <r>
    <x v="2414"/>
    <s v="Product317"/>
    <n v="3"/>
    <x v="1"/>
    <x v="1"/>
    <n v="9.8570107050624661E-2"/>
    <x v="316"/>
    <x v="4"/>
    <x v="3"/>
    <n v="168"/>
    <n v="41.027881242472986"/>
    <x v="410"/>
    <n v="110.95127578902633"/>
    <x v="11"/>
    <x v="7"/>
    <x v="6"/>
  </r>
  <r>
    <x v="2415"/>
    <s v="Product318"/>
    <n v="9"/>
    <x v="1"/>
    <x v="1"/>
    <n v="8.7225828445082421E-2"/>
    <x v="317"/>
    <x v="0"/>
    <x v="2"/>
    <n v="141"/>
    <n v="316.27554347079302"/>
    <x v="1121"/>
    <n v="2598.1933245717096"/>
    <x v="12"/>
    <x v="7"/>
    <x v="6"/>
  </r>
  <r>
    <x v="2416"/>
    <s v="Product319"/>
    <n v="10"/>
    <x v="0"/>
    <x v="0"/>
    <n v="7.5226040561432936E-2"/>
    <x v="318"/>
    <x v="1"/>
    <x v="3"/>
    <n v="11"/>
    <n v="271.55639517485895"/>
    <x v="90"/>
    <n v="2511.2828277671852"/>
    <x v="13"/>
    <x v="7"/>
    <x v="6"/>
  </r>
  <r>
    <x v="2417"/>
    <s v="Product320"/>
    <n v="3"/>
    <x v="1"/>
    <x v="0"/>
    <n v="7.9625187453811017E-2"/>
    <x v="319"/>
    <x v="2"/>
    <x v="0"/>
    <n v="60"/>
    <n v="91.210220439981413"/>
    <x v="641"/>
    <n v="251.84276861923342"/>
    <x v="14"/>
    <x v="7"/>
    <x v="6"/>
  </r>
  <r>
    <x v="2418"/>
    <s v="Product321"/>
    <n v="2"/>
    <x v="2"/>
    <x v="0"/>
    <n v="9.2259364446701533E-2"/>
    <x v="320"/>
    <x v="3"/>
    <x v="0"/>
    <n v="134"/>
    <n v="302.4181186548862"/>
    <x v="1039"/>
    <n v="549.03443046123846"/>
    <x v="15"/>
    <x v="7"/>
    <x v="6"/>
  </r>
  <r>
    <x v="2419"/>
    <s v="Product322"/>
    <n v="11"/>
    <x v="0"/>
    <x v="0"/>
    <n v="4.660779076396027E-3"/>
    <x v="321"/>
    <x v="4"/>
    <x v="1"/>
    <n v="237"/>
    <n v="129.06405035957141"/>
    <x v="1122"/>
    <n v="1413.0876246755465"/>
    <x v="16"/>
    <x v="7"/>
    <x v="6"/>
  </r>
  <r>
    <x v="2420"/>
    <s v="Product323"/>
    <n v="4"/>
    <x v="0"/>
    <x v="1"/>
    <n v="7.1478364433888095E-2"/>
    <x v="322"/>
    <x v="0"/>
    <x v="0"/>
    <n v="95"/>
    <n v="38.703403187604358"/>
    <x v="369"/>
    <n v="143.74778891891626"/>
    <x v="17"/>
    <x v="7"/>
    <x v="6"/>
  </r>
  <r>
    <x v="2421"/>
    <s v="Product324"/>
    <n v="15"/>
    <x v="0"/>
    <x v="0"/>
    <n v="5.3767027426881546E-2"/>
    <x v="323"/>
    <x v="1"/>
    <x v="1"/>
    <n v="204"/>
    <n v="307.81559413767451"/>
    <x v="1123"/>
    <n v="4368.9789696787848"/>
    <x v="18"/>
    <x v="7"/>
    <x v="6"/>
  </r>
  <r>
    <x v="2422"/>
    <s v="Product325"/>
    <n v="3"/>
    <x v="1"/>
    <x v="0"/>
    <n v="8.9757090193853417E-2"/>
    <x v="324"/>
    <x v="2"/>
    <x v="2"/>
    <n v="110"/>
    <n v="66.552780489954003"/>
    <x v="421"/>
    <n v="181.73758970659645"/>
    <x v="19"/>
    <x v="7"/>
    <x v="6"/>
  </r>
  <r>
    <x v="2423"/>
    <s v="Product326"/>
    <n v="14"/>
    <x v="1"/>
    <x v="0"/>
    <n v="4.4534816707724613E-2"/>
    <x v="325"/>
    <x v="3"/>
    <x v="0"/>
    <n v="43"/>
    <n v="306.2970062164959"/>
    <x v="279"/>
    <n v="4097.1857526112726"/>
    <x v="20"/>
    <x v="7"/>
    <x v="6"/>
  </r>
  <r>
    <x v="2424"/>
    <s v="Product327"/>
    <n v="13"/>
    <x v="1"/>
    <x v="0"/>
    <n v="7.5261195679004869E-2"/>
    <x v="326"/>
    <x v="4"/>
    <x v="3"/>
    <n v="48"/>
    <n v="198.41448194386021"/>
    <x v="176"/>
    <n v="2385.2604203055544"/>
    <x v="21"/>
    <x v="7"/>
    <x v="6"/>
  </r>
  <r>
    <x v="2425"/>
    <s v="Product328"/>
    <n v="5"/>
    <x v="0"/>
    <x v="0"/>
    <n v="8.8856871520851768E-2"/>
    <x v="327"/>
    <x v="0"/>
    <x v="3"/>
    <n v="199"/>
    <n v="134.41028522009867"/>
    <x v="126"/>
    <n v="612.33503887607662"/>
    <x v="22"/>
    <x v="7"/>
    <x v="6"/>
  </r>
  <r>
    <x v="2426"/>
    <s v="Product329"/>
    <n v="15"/>
    <x v="2"/>
    <x v="1"/>
    <n v="8.8712319314262572E-2"/>
    <x v="328"/>
    <x v="1"/>
    <x v="2"/>
    <n v="66"/>
    <n v="268.67509630995238"/>
    <x v="424"/>
    <n v="3672.6045806147044"/>
    <x v="23"/>
    <x v="7"/>
    <x v="6"/>
  </r>
  <r>
    <x v="2427"/>
    <s v="Product330"/>
    <n v="10"/>
    <x v="2"/>
    <x v="1"/>
    <n v="2.9122385530576913E-2"/>
    <x v="329"/>
    <x v="2"/>
    <x v="3"/>
    <n v="16"/>
    <n v="291.9382856574685"/>
    <x v="738"/>
    <n v="2834.3634635141602"/>
    <x v="24"/>
    <x v="7"/>
    <x v="6"/>
  </r>
  <r>
    <x v="2428"/>
    <s v="Product331"/>
    <n v="5"/>
    <x v="1"/>
    <x v="0"/>
    <n v="4.2734924604251615E-2"/>
    <x v="330"/>
    <x v="3"/>
    <x v="0"/>
    <n v="50"/>
    <n v="270.76032910996025"/>
    <x v="464"/>
    <n v="1295.9470342981188"/>
    <x v="25"/>
    <x v="7"/>
    <x v="6"/>
  </r>
  <r>
    <x v="2429"/>
    <s v="Product332"/>
    <n v="12"/>
    <x v="1"/>
    <x v="0"/>
    <n v="9.8053142086994866E-2"/>
    <x v="331"/>
    <x v="4"/>
    <x v="0"/>
    <n v="60"/>
    <n v="223.01240250339291"/>
    <x v="104"/>
    <n v="2413.7440285627877"/>
    <x v="26"/>
    <x v="7"/>
    <x v="6"/>
  </r>
  <r>
    <x v="2430"/>
    <s v="Product333"/>
    <n v="13"/>
    <x v="1"/>
    <x v="0"/>
    <n v="7.4950195564348177E-2"/>
    <x v="332"/>
    <x v="0"/>
    <x v="1"/>
    <n v="154"/>
    <n v="210.73482926163126"/>
    <x v="1124"/>
    <n v="2534.2227637512824"/>
    <x v="27"/>
    <x v="7"/>
    <x v="6"/>
  </r>
  <r>
    <x v="2431"/>
    <s v="Product334"/>
    <n v="6"/>
    <x v="1"/>
    <x v="0"/>
    <n v="8.9501363399199355E-2"/>
    <x v="333"/>
    <x v="1"/>
    <x v="0"/>
    <n v="200"/>
    <n v="257.86320975432363"/>
    <x v="257"/>
    <n v="1408.7046054649077"/>
    <x v="28"/>
    <x v="7"/>
    <x v="6"/>
  </r>
  <r>
    <x v="2432"/>
    <s v="Product335"/>
    <n v="13"/>
    <x v="0"/>
    <x v="1"/>
    <n v="3.7905297037224409E-2"/>
    <x v="334"/>
    <x v="2"/>
    <x v="1"/>
    <n v="137"/>
    <n v="274.77618305171131"/>
    <x v="1125"/>
    <n v="3436.6892327869587"/>
    <x v="29"/>
    <x v="7"/>
    <x v="6"/>
  </r>
  <r>
    <x v="2433"/>
    <s v="Product336"/>
    <n v="6"/>
    <x v="1"/>
    <x v="0"/>
    <n v="4.4226025527757444E-2"/>
    <x v="335"/>
    <x v="3"/>
    <x v="2"/>
    <n v="114"/>
    <n v="201.63602670830261"/>
    <x v="33"/>
    <n v="1156.310799862714"/>
    <x v="30"/>
    <x v="7"/>
    <x v="6"/>
  </r>
  <r>
    <x v="2434"/>
    <s v="Product337"/>
    <n v="2"/>
    <x v="2"/>
    <x v="0"/>
    <n v="6.8037299344548274E-2"/>
    <x v="336"/>
    <x v="0"/>
    <x v="0"/>
    <n v="104"/>
    <n v="316.39415545602975"/>
    <x v="639"/>
    <n v="589.73510318080457"/>
    <x v="0"/>
    <x v="8"/>
    <x v="6"/>
  </r>
  <r>
    <x v="2435"/>
    <s v="Product338"/>
    <n v="5"/>
    <x v="0"/>
    <x v="0"/>
    <n v="2.7338936151676055E-2"/>
    <x v="337"/>
    <x v="1"/>
    <x v="3"/>
    <n v="57"/>
    <n v="315.17340484016228"/>
    <x v="1027"/>
    <n v="1532.7844962426536"/>
    <x v="1"/>
    <x v="8"/>
    <x v="6"/>
  </r>
  <r>
    <x v="2436"/>
    <s v="Product339"/>
    <n v="6"/>
    <x v="0"/>
    <x v="0"/>
    <n v="8.3846969847141781E-2"/>
    <x v="338"/>
    <x v="2"/>
    <x v="3"/>
    <n v="67"/>
    <n v="102.60672595553108"/>
    <x v="1089"/>
    <n v="564.02077738934224"/>
    <x v="2"/>
    <x v="8"/>
    <x v="6"/>
  </r>
  <r>
    <x v="2437"/>
    <s v="Product340"/>
    <n v="11"/>
    <x v="0"/>
    <x v="0"/>
    <n v="2.6050767490807926E-3"/>
    <x v="339"/>
    <x v="3"/>
    <x v="2"/>
    <n v="120"/>
    <n v="288.81971215749553"/>
    <x v="412"/>
    <n v="3168.7404610474559"/>
    <x v="3"/>
    <x v="8"/>
    <x v="6"/>
  </r>
  <r>
    <x v="2438"/>
    <s v="Product341"/>
    <n v="11"/>
    <x v="1"/>
    <x v="1"/>
    <n v="6.1978863152788589E-2"/>
    <x v="340"/>
    <x v="4"/>
    <x v="3"/>
    <n v="10"/>
    <n v="115.75065854901878"/>
    <x v="90"/>
    <n v="1194.3422075526039"/>
    <x v="4"/>
    <x v="8"/>
    <x v="6"/>
  </r>
  <r>
    <x v="2439"/>
    <s v="Product342"/>
    <n v="8"/>
    <x v="1"/>
    <x v="1"/>
    <n v="5.9998003589699103E-2"/>
    <x v="341"/>
    <x v="0"/>
    <x v="0"/>
    <n v="200"/>
    <n v="153.2487254950338"/>
    <x v="841"/>
    <n v="1152.4328633013276"/>
    <x v="5"/>
    <x v="8"/>
    <x v="6"/>
  </r>
  <r>
    <x v="2440"/>
    <s v="Product343"/>
    <n v="11"/>
    <x v="1"/>
    <x v="0"/>
    <n v="3.0908038000727858E-2"/>
    <x v="342"/>
    <x v="1"/>
    <x v="0"/>
    <n v="204"/>
    <n v="38.509786966606583"/>
    <x v="707"/>
    <n v="410.51477508407049"/>
    <x v="6"/>
    <x v="8"/>
    <x v="6"/>
  </r>
  <r>
    <x v="2441"/>
    <s v="Product344"/>
    <n v="2"/>
    <x v="0"/>
    <x v="0"/>
    <n v="1.3137150572039702E-2"/>
    <x v="343"/>
    <x v="2"/>
    <x v="1"/>
    <n v="81"/>
    <n v="61.760781192060094"/>
    <x v="386"/>
    <n v="121.89884102018641"/>
    <x v="7"/>
    <x v="8"/>
    <x v="6"/>
  </r>
  <r>
    <x v="2442"/>
    <s v="Product345"/>
    <n v="11"/>
    <x v="2"/>
    <x v="0"/>
    <n v="9.5842559220079785E-3"/>
    <x v="344"/>
    <x v="3"/>
    <x v="0"/>
    <n v="150"/>
    <n v="230.62599892132428"/>
    <x v="293"/>
    <n v="2512.5718235793292"/>
    <x v="8"/>
    <x v="8"/>
    <x v="6"/>
  </r>
  <r>
    <x v="2443"/>
    <s v="Product346"/>
    <n v="1"/>
    <x v="2"/>
    <x v="0"/>
    <n v="7.4955666757735131E-3"/>
    <x v="345"/>
    <x v="4"/>
    <x v="1"/>
    <n v="190"/>
    <n v="278.27964107384946"/>
    <x v="668"/>
    <n v="276.19377746967007"/>
    <x v="9"/>
    <x v="8"/>
    <x v="6"/>
  </r>
  <r>
    <x v="2444"/>
    <s v="Product347"/>
    <n v="15"/>
    <x v="1"/>
    <x v="1"/>
    <n v="1.0583136174774544E-2"/>
    <x v="346"/>
    <x v="0"/>
    <x v="2"/>
    <n v="52"/>
    <n v="144.72119589603773"/>
    <x v="454"/>
    <n v="2147.8438765874057"/>
    <x v="10"/>
    <x v="8"/>
    <x v="6"/>
  </r>
  <r>
    <x v="2445"/>
    <s v="Product348"/>
    <n v="4"/>
    <x v="1"/>
    <x v="0"/>
    <n v="1.1269214488073276E-3"/>
    <x v="347"/>
    <x v="1"/>
    <x v="0"/>
    <n v="158"/>
    <n v="100.64324473135947"/>
    <x v="681"/>
    <n v="402.11931080077653"/>
    <x v="11"/>
    <x v="8"/>
    <x v="6"/>
  </r>
  <r>
    <x v="2446"/>
    <s v="Product349"/>
    <n v="1"/>
    <x v="1"/>
    <x v="0"/>
    <n v="3.5301081526155846E-2"/>
    <x v="348"/>
    <x v="2"/>
    <x v="3"/>
    <n v="72"/>
    <n v="97.663777469062254"/>
    <x v="708"/>
    <n v="94.216140498474545"/>
    <x v="12"/>
    <x v="8"/>
    <x v="6"/>
  </r>
  <r>
    <x v="2447"/>
    <s v="Product350"/>
    <n v="3"/>
    <x v="1"/>
    <x v="0"/>
    <n v="1.6706833047339054E-2"/>
    <x v="349"/>
    <x v="3"/>
    <x v="3"/>
    <n v="43"/>
    <n v="123.72580433936423"/>
    <x v="805"/>
    <n v="364.97621394785625"/>
    <x v="13"/>
    <x v="8"/>
    <x v="6"/>
  </r>
  <r>
    <x v="2448"/>
    <s v="Product351"/>
    <n v="6"/>
    <x v="0"/>
    <x v="0"/>
    <n v="3.1993687378780458E-2"/>
    <x v="350"/>
    <x v="4"/>
    <x v="2"/>
    <n v="239"/>
    <n v="280.36805964791057"/>
    <x v="1126"/>
    <n v="1628.3883095792403"/>
    <x v="14"/>
    <x v="8"/>
    <x v="6"/>
  </r>
  <r>
    <x v="2449"/>
    <s v="Product352"/>
    <n v="15"/>
    <x v="1"/>
    <x v="0"/>
    <n v="1.4249748528524231E-3"/>
    <x v="351"/>
    <x v="0"/>
    <x v="3"/>
    <n v="124"/>
    <n v="137.35259561802917"/>
    <x v="370"/>
    <n v="2057.3530743494921"/>
    <x v="15"/>
    <x v="8"/>
    <x v="6"/>
  </r>
  <r>
    <x v="2450"/>
    <s v="Product353"/>
    <n v="1"/>
    <x v="2"/>
    <x v="1"/>
    <n v="9.915655668440003E-2"/>
    <x v="352"/>
    <x v="1"/>
    <x v="0"/>
    <n v="112"/>
    <n v="121.65012865419114"/>
    <x v="300"/>
    <n v="109.58772077662728"/>
    <x v="16"/>
    <x v="8"/>
    <x v="6"/>
  </r>
  <r>
    <x v="2451"/>
    <s v="Product354"/>
    <n v="12"/>
    <x v="0"/>
    <x v="1"/>
    <n v="4.78175131328255E-2"/>
    <x v="353"/>
    <x v="2"/>
    <x v="0"/>
    <n v="113"/>
    <n v="269.13912496209014"/>
    <x v="551"/>
    <n v="3075.2347358358988"/>
    <x v="17"/>
    <x v="8"/>
    <x v="6"/>
  </r>
  <r>
    <x v="2452"/>
    <s v="Product355"/>
    <n v="10"/>
    <x v="0"/>
    <x v="0"/>
    <n v="5.6942901618032865E-2"/>
    <x v="354"/>
    <x v="3"/>
    <x v="1"/>
    <n v="237"/>
    <n v="317.67142383788564"/>
    <x v="277"/>
    <n v="2995.8229120342453"/>
    <x v="18"/>
    <x v="8"/>
    <x v="6"/>
  </r>
  <r>
    <x v="2453"/>
    <s v="Product356"/>
    <n v="6"/>
    <x v="0"/>
    <x v="0"/>
    <n v="9.2216643047790522E-2"/>
    <x v="355"/>
    <x v="4"/>
    <x v="0"/>
    <n v="10"/>
    <n v="238.14002961413698"/>
    <x v="124"/>
    <n v="1297.077333046919"/>
    <x v="19"/>
    <x v="8"/>
    <x v="6"/>
  </r>
  <r>
    <x v="2454"/>
    <s v="Product357"/>
    <n v="13"/>
    <x v="1"/>
    <x v="0"/>
    <n v="3.359772056208489E-2"/>
    <x v="356"/>
    <x v="0"/>
    <x v="1"/>
    <n v="212"/>
    <n v="309.55328675688111"/>
    <x v="1127"/>
    <n v="3888.9890250815301"/>
    <x v="20"/>
    <x v="8"/>
    <x v="6"/>
  </r>
  <r>
    <x v="2455"/>
    <s v="Product358"/>
    <n v="9"/>
    <x v="1"/>
    <x v="0"/>
    <n v="3.0787007611236185E-2"/>
    <x v="357"/>
    <x v="1"/>
    <x v="2"/>
    <n v="99"/>
    <n v="313.77100094662711"/>
    <x v="1128"/>
    <n v="2736.9983767706831"/>
    <x v="21"/>
    <x v="8"/>
    <x v="6"/>
  </r>
  <r>
    <x v="2456"/>
    <s v="Product359"/>
    <n v="12"/>
    <x v="1"/>
    <x v="1"/>
    <n v="9.3052057391114509E-2"/>
    <x v="358"/>
    <x v="2"/>
    <x v="0"/>
    <n v="213"/>
    <n v="123.68644945526846"/>
    <x v="1129"/>
    <n v="1346.1260503446435"/>
    <x v="22"/>
    <x v="8"/>
    <x v="6"/>
  </r>
  <r>
    <x v="2457"/>
    <s v="Product360"/>
    <n v="12"/>
    <x v="0"/>
    <x v="0"/>
    <n v="9.5491266873510464E-2"/>
    <x v="359"/>
    <x v="3"/>
    <x v="3"/>
    <n v="208"/>
    <n v="256.00271269647288"/>
    <x v="1130"/>
    <n v="2778.6802720563765"/>
    <x v="23"/>
    <x v="8"/>
    <x v="6"/>
  </r>
  <r>
    <x v="2458"/>
    <s v="Product361"/>
    <n v="11"/>
    <x v="2"/>
    <x v="0"/>
    <n v="7.5870863138910394E-2"/>
    <x v="360"/>
    <x v="0"/>
    <x v="3"/>
    <n v="223"/>
    <n v="132.5557064773007"/>
    <x v="331"/>
    <n v="1347.4844967416782"/>
    <x v="24"/>
    <x v="8"/>
    <x v="6"/>
  </r>
  <r>
    <x v="2459"/>
    <s v="Product362"/>
    <n v="4"/>
    <x v="2"/>
    <x v="0"/>
    <n v="3.3576225648686488E-2"/>
    <x v="361"/>
    <x v="1"/>
    <x v="2"/>
    <n v="12"/>
    <n v="99.390107815228433"/>
    <x v="312"/>
    <n v="384.21185251190821"/>
    <x v="25"/>
    <x v="8"/>
    <x v="6"/>
  </r>
  <r>
    <x v="2460"/>
    <s v="Product363"/>
    <n v="10"/>
    <x v="1"/>
    <x v="0"/>
    <n v="4.5423439010326529E-3"/>
    <x v="362"/>
    <x v="2"/>
    <x v="3"/>
    <n v="189"/>
    <n v="301.5833656089398"/>
    <x v="666"/>
    <n v="3002.1347024751312"/>
    <x v="26"/>
    <x v="8"/>
    <x v="6"/>
  </r>
  <r>
    <x v="2461"/>
    <s v="Product364"/>
    <n v="4"/>
    <x v="1"/>
    <x v="0"/>
    <n v="6.8055555019772201E-2"/>
    <x v="363"/>
    <x v="3"/>
    <x v="0"/>
    <n v="131"/>
    <n v="175.63082944201659"/>
    <x v="1131"/>
    <n v="654.71270346302879"/>
    <x v="27"/>
    <x v="8"/>
    <x v="6"/>
  </r>
  <r>
    <x v="2462"/>
    <s v="Product365"/>
    <n v="7"/>
    <x v="1"/>
    <x v="1"/>
    <n v="2.41155642205821E-2"/>
    <x v="364"/>
    <x v="4"/>
    <x v="0"/>
    <n v="43"/>
    <n v="262.09397064705047"/>
    <x v="903"/>
    <n v="1790.4139866625892"/>
    <x v="28"/>
    <x v="8"/>
    <x v="6"/>
  </r>
  <r>
    <x v="2463"/>
    <s v="Product366"/>
    <n v="13"/>
    <x v="1"/>
    <x v="1"/>
    <n v="6.7577617991499625E-2"/>
    <x v="365"/>
    <x v="0"/>
    <x v="1"/>
    <n v="241"/>
    <n v="66.035022308681334"/>
    <x v="1132"/>
    <n v="800.4429263615865"/>
    <x v="29"/>
    <x v="8"/>
    <x v="6"/>
  </r>
  <r>
    <x v="2464"/>
    <s v="Product367"/>
    <n v="5"/>
    <x v="0"/>
    <x v="0"/>
    <n v="9.8270543814580266E-2"/>
    <x v="366"/>
    <x v="1"/>
    <x v="0"/>
    <n v="231"/>
    <n v="234.63815340234288"/>
    <x v="262"/>
    <n v="1057.9006723392288"/>
    <x v="0"/>
    <x v="9"/>
    <x v="6"/>
  </r>
  <r>
    <x v="2465"/>
    <s v="Product368"/>
    <n v="3"/>
    <x v="1"/>
    <x v="0"/>
    <n v="4.30343860819744E-2"/>
    <x v="367"/>
    <x v="2"/>
    <x v="1"/>
    <n v="8"/>
    <n v="83.968532546867124"/>
    <x v="741"/>
    <n v="241.06499489552522"/>
    <x v="1"/>
    <x v="9"/>
    <x v="6"/>
  </r>
  <r>
    <x v="2466"/>
    <s v="Product369"/>
    <n v="3"/>
    <x v="2"/>
    <x v="0"/>
    <n v="5.981796019566156E-2"/>
    <x v="368"/>
    <x v="3"/>
    <x v="2"/>
    <n v="28"/>
    <n v="74.569182116861271"/>
    <x v="148"/>
    <n v="210.32581724751549"/>
    <x v="2"/>
    <x v="9"/>
    <x v="6"/>
  </r>
  <r>
    <x v="2467"/>
    <s v="Product370"/>
    <n v="6"/>
    <x v="0"/>
    <x v="0"/>
    <n v="6.7150620701482144E-2"/>
    <x v="369"/>
    <x v="4"/>
    <x v="0"/>
    <n v="232"/>
    <n v="98.268365770355501"/>
    <x v="324"/>
    <n v="550.01750408133512"/>
    <x v="3"/>
    <x v="9"/>
    <x v="6"/>
  </r>
  <r>
    <x v="2468"/>
    <s v="Product371"/>
    <n v="8"/>
    <x v="0"/>
    <x v="1"/>
    <n v="5.8169311668723703E-2"/>
    <x v="370"/>
    <x v="0"/>
    <x v="3"/>
    <n v="200"/>
    <n v="31.182231568812881"/>
    <x v="841"/>
    <n v="234.94706097728229"/>
    <x v="4"/>
    <x v="9"/>
    <x v="6"/>
  </r>
  <r>
    <x v="2469"/>
    <s v="Product372"/>
    <n v="11"/>
    <x v="0"/>
    <x v="0"/>
    <n v="4.6812807960338404E-2"/>
    <x v="371"/>
    <x v="1"/>
    <x v="3"/>
    <n v="12"/>
    <n v="300.44437939775798"/>
    <x v="44"/>
    <n v="3150.1770779847247"/>
    <x v="5"/>
    <x v="9"/>
    <x v="6"/>
  </r>
  <r>
    <x v="2470"/>
    <s v="Product373"/>
    <n v="4"/>
    <x v="1"/>
    <x v="0"/>
    <n v="4.4283928925347542E-2"/>
    <x v="372"/>
    <x v="2"/>
    <x v="2"/>
    <n v="208"/>
    <n v="159.59819196373576"/>
    <x v="494"/>
    <n v="610.1222278967989"/>
    <x v="6"/>
    <x v="9"/>
    <x v="6"/>
  </r>
  <r>
    <x v="2471"/>
    <s v="Product374"/>
    <n v="5"/>
    <x v="1"/>
    <x v="0"/>
    <n v="8.1058801852920748E-2"/>
    <x v="373"/>
    <x v="3"/>
    <x v="3"/>
    <n v="157"/>
    <n v="57.009774905430859"/>
    <x v="1133"/>
    <n v="261.9431542884596"/>
    <x v="7"/>
    <x v="9"/>
    <x v="6"/>
  </r>
  <r>
    <x v="2472"/>
    <s v="Product375"/>
    <n v="3"/>
    <x v="1"/>
    <x v="0"/>
    <n v="5.2257041555228478E-2"/>
    <x v="374"/>
    <x v="4"/>
    <x v="0"/>
    <n v="92"/>
    <n v="226.83581301421358"/>
    <x v="661"/>
    <n v="644.94613352194733"/>
    <x v="8"/>
    <x v="9"/>
    <x v="6"/>
  </r>
  <r>
    <x v="2473"/>
    <s v="Product376"/>
    <n v="5"/>
    <x v="0"/>
    <x v="0"/>
    <n v="4.0894477567723769E-2"/>
    <x v="375"/>
    <x v="0"/>
    <x v="0"/>
    <n v="236"/>
    <n v="239.42983685742578"/>
    <x v="858"/>
    <n v="1148.1923938250802"/>
    <x v="9"/>
    <x v="9"/>
    <x v="6"/>
  </r>
  <r>
    <x v="2474"/>
    <s v="Product377"/>
    <n v="2"/>
    <x v="2"/>
    <x v="1"/>
    <n v="5.7843392499932714E-2"/>
    <x v="376"/>
    <x v="1"/>
    <x v="1"/>
    <n v="221"/>
    <n v="149.92228325790029"/>
    <x v="359"/>
    <n v="282.50053956585492"/>
    <x v="10"/>
    <x v="9"/>
    <x v="6"/>
  </r>
  <r>
    <x v="2475"/>
    <s v="Product378"/>
    <n v="11"/>
    <x v="2"/>
    <x v="1"/>
    <n v="5.3047331345353443E-2"/>
    <x v="377"/>
    <x v="2"/>
    <x v="0"/>
    <n v="27"/>
    <n v="308.25067064542276"/>
    <x v="1018"/>
    <n v="3210.8867470049436"/>
    <x v="11"/>
    <x v="9"/>
    <x v="6"/>
  </r>
  <r>
    <x v="2476"/>
    <s v="Product379"/>
    <n v="14"/>
    <x v="1"/>
    <x v="0"/>
    <n v="6.2392481735007492E-2"/>
    <x v="378"/>
    <x v="3"/>
    <x v="1"/>
    <n v="106"/>
    <n v="36.298798327234778"/>
    <x v="1134"/>
    <n v="476.47636701840088"/>
    <x v="12"/>
    <x v="9"/>
    <x v="6"/>
  </r>
  <r>
    <x v="2477"/>
    <s v="Product380"/>
    <n v="3"/>
    <x v="1"/>
    <x v="0"/>
    <n v="8.0134067298364711E-2"/>
    <x v="379"/>
    <x v="4"/>
    <x v="2"/>
    <n v="12"/>
    <n v="227.69017016065621"/>
    <x v="809"/>
    <n v="628.3332922254782"/>
    <x v="13"/>
    <x v="9"/>
    <x v="6"/>
  </r>
  <r>
    <x v="2478"/>
    <s v="Product381"/>
    <n v="8"/>
    <x v="1"/>
    <x v="0"/>
    <n v="2.5707386341213358E-2"/>
    <x v="380"/>
    <x v="0"/>
    <x v="0"/>
    <n v="238"/>
    <n v="58.310900864110891"/>
    <x v="320"/>
    <n v="454.49504006154399"/>
    <x v="14"/>
    <x v="9"/>
    <x v="6"/>
  </r>
  <r>
    <x v="2479"/>
    <s v="Product382"/>
    <n v="1"/>
    <x v="1"/>
    <x v="0"/>
    <n v="8.1862856845615631E-2"/>
    <x v="381"/>
    <x v="1"/>
    <x v="3"/>
    <n v="100"/>
    <n v="213.32159941699433"/>
    <x v="69"/>
    <n v="195.85848386184315"/>
    <x v="15"/>
    <x v="9"/>
    <x v="6"/>
  </r>
  <r>
    <x v="2480"/>
    <s v="Product383"/>
    <n v="6"/>
    <x v="0"/>
    <x v="1"/>
    <n v="2.9814782744110792E-2"/>
    <x v="382"/>
    <x v="2"/>
    <x v="3"/>
    <n v="168"/>
    <n v="101.32657791948874"/>
    <x v="115"/>
    <n v="589.83328807568989"/>
    <x v="16"/>
    <x v="9"/>
    <x v="6"/>
  </r>
  <r>
    <x v="2481"/>
    <s v="Product384"/>
    <n v="1"/>
    <x v="1"/>
    <x v="0"/>
    <n v="9.9516091997843031E-2"/>
    <x v="383"/>
    <x v="3"/>
    <x v="2"/>
    <n v="55"/>
    <n v="40.793443605900947"/>
    <x v="988"/>
    <n v="36.733839519107285"/>
    <x v="17"/>
    <x v="9"/>
    <x v="6"/>
  </r>
  <r>
    <x v="2482"/>
    <s v="Product385"/>
    <n v="14"/>
    <x v="2"/>
    <x v="0"/>
    <n v="7.640498093140341E-2"/>
    <x v="384"/>
    <x v="0"/>
    <x v="3"/>
    <n v="232"/>
    <n v="30.850488840609298"/>
    <x v="558"/>
    <n v="398.90700960625298"/>
    <x v="18"/>
    <x v="9"/>
    <x v="6"/>
  </r>
  <r>
    <x v="2483"/>
    <s v="Product386"/>
    <n v="1"/>
    <x v="0"/>
    <x v="0"/>
    <n v="4.9494092889689402E-2"/>
    <x v="385"/>
    <x v="1"/>
    <x v="0"/>
    <n v="221"/>
    <n v="94.706226809553144"/>
    <x v="230"/>
    <n v="90.018828022609128"/>
    <x v="19"/>
    <x v="9"/>
    <x v="6"/>
  </r>
  <r>
    <x v="2484"/>
    <s v="Product387"/>
    <n v="14"/>
    <x v="0"/>
    <x v="0"/>
    <n v="1.8988541623611657E-2"/>
    <x v="386"/>
    <x v="2"/>
    <x v="0"/>
    <n v="75"/>
    <n v="150.49387120874337"/>
    <x v="616"/>
    <n v="2066.9069689967682"/>
    <x v="20"/>
    <x v="9"/>
    <x v="6"/>
  </r>
  <r>
    <x v="2485"/>
    <s v="Product388"/>
    <n v="8"/>
    <x v="0"/>
    <x v="0"/>
    <n v="4.6366459681427302E-2"/>
    <x v="387"/>
    <x v="3"/>
    <x v="1"/>
    <n v="79"/>
    <n v="178.11032860685228"/>
    <x v="681"/>
    <n v="1358.8158658932552"/>
    <x v="21"/>
    <x v="9"/>
    <x v="6"/>
  </r>
  <r>
    <x v="2486"/>
    <s v="Product389"/>
    <n v="2"/>
    <x v="1"/>
    <x v="1"/>
    <n v="1.9171342755032041E-2"/>
    <x v="388"/>
    <x v="4"/>
    <x v="0"/>
    <n v="244"/>
    <n v="155.95695258839822"/>
    <x v="1135"/>
    <n v="305.93409679059152"/>
    <x v="22"/>
    <x v="9"/>
    <x v="6"/>
  </r>
  <r>
    <x v="2487"/>
    <s v="Product390"/>
    <n v="9"/>
    <x v="1"/>
    <x v="1"/>
    <n v="7.3133861984422441E-2"/>
    <x v="389"/>
    <x v="0"/>
    <x v="1"/>
    <n v="131"/>
    <n v="95.302109062721712"/>
    <x v="811"/>
    <n v="794.99067994533823"/>
    <x v="23"/>
    <x v="9"/>
    <x v="6"/>
  </r>
  <r>
    <x v="2488"/>
    <s v="Product391"/>
    <n v="2"/>
    <x v="1"/>
    <x v="0"/>
    <n v="8.301630447647769E-2"/>
    <x v="390"/>
    <x v="1"/>
    <x v="2"/>
    <n v="148"/>
    <n v="57.64735825813765"/>
    <x v="252"/>
    <n v="105.72337522543101"/>
    <x v="24"/>
    <x v="9"/>
    <x v="6"/>
  </r>
  <r>
    <x v="2489"/>
    <s v="Product392"/>
    <n v="4"/>
    <x v="0"/>
    <x v="0"/>
    <n v="2.3610975830466743E-2"/>
    <x v="391"/>
    <x v="2"/>
    <x v="0"/>
    <n v="150"/>
    <n v="47.132453672328822"/>
    <x v="321"/>
    <n v="184.07844179136347"/>
    <x v="25"/>
    <x v="9"/>
    <x v="6"/>
  </r>
  <r>
    <x v="2490"/>
    <s v="Product393"/>
    <n v="1"/>
    <x v="2"/>
    <x v="0"/>
    <n v="5.3775940021436819E-2"/>
    <x v="392"/>
    <x v="3"/>
    <x v="3"/>
    <n v="223"/>
    <n v="268.09629489971303"/>
    <x v="1136"/>
    <n v="253.67916462521663"/>
    <x v="26"/>
    <x v="9"/>
    <x v="6"/>
  </r>
  <r>
    <x v="2491"/>
    <s v="Product394"/>
    <n v="6"/>
    <x v="2"/>
    <x v="0"/>
    <n v="1.3098099501211213E-2"/>
    <x v="393"/>
    <x v="4"/>
    <x v="3"/>
    <n v="232"/>
    <n v="221.34789771520693"/>
    <x v="324"/>
    <n v="1310.6919655592953"/>
    <x v="27"/>
    <x v="9"/>
    <x v="6"/>
  </r>
  <r>
    <x v="2492"/>
    <s v="Product395"/>
    <n v="7"/>
    <x v="1"/>
    <x v="1"/>
    <n v="3.4522707045929073E-2"/>
    <x v="394"/>
    <x v="0"/>
    <x v="2"/>
    <n v="74"/>
    <n v="60.114309157122328"/>
    <x v="450"/>
    <n v="406.27300330975811"/>
    <x v="28"/>
    <x v="9"/>
    <x v="6"/>
  </r>
  <r>
    <x v="2493"/>
    <s v="Product396"/>
    <n v="8"/>
    <x v="1"/>
    <x v="0"/>
    <n v="2.5729644832775601E-2"/>
    <x v="395"/>
    <x v="1"/>
    <x v="3"/>
    <n v="30"/>
    <n v="193.17716073076636"/>
    <x v="102"/>
    <n v="1505.6542479628779"/>
    <x v="29"/>
    <x v="9"/>
    <x v="6"/>
  </r>
  <r>
    <x v="2494"/>
    <s v="Product397"/>
    <n v="14"/>
    <x v="1"/>
    <x v="0"/>
    <n v="6.0919242936949704E-2"/>
    <x v="396"/>
    <x v="2"/>
    <x v="0"/>
    <n v="5"/>
    <n v="176.21648374246965"/>
    <x v="219"/>
    <n v="2316.7411254381395"/>
    <x v="30"/>
    <x v="9"/>
    <x v="6"/>
  </r>
  <r>
    <x v="2495"/>
    <s v="Product398"/>
    <n v="3"/>
    <x v="1"/>
    <x v="0"/>
    <n v="8.8293089716534809E-2"/>
    <x v="397"/>
    <x v="3"/>
    <x v="0"/>
    <n v="86"/>
    <n v="227.16718713591032"/>
    <x v="27"/>
    <n v="621.32968290439965"/>
    <x v="0"/>
    <x v="10"/>
    <x v="6"/>
  </r>
  <r>
    <x v="2496"/>
    <s v="Product399"/>
    <n v="10"/>
    <x v="0"/>
    <x v="0"/>
    <n v="9.533999015892082E-2"/>
    <x v="398"/>
    <x v="4"/>
    <x v="1"/>
    <n v="18"/>
    <n v="77.850986302146978"/>
    <x v="641"/>
    <n v="704.28674034238009"/>
    <x v="1"/>
    <x v="10"/>
    <x v="6"/>
  </r>
  <r>
    <x v="2497"/>
    <s v="Product400"/>
    <n v="5"/>
    <x v="1"/>
    <x v="0"/>
    <n v="3.0854348930742237E-5"/>
    <x v="399"/>
    <x v="0"/>
    <x v="0"/>
    <n v="187"/>
    <n v="200.06384187759031"/>
    <x v="687"/>
    <n v="1000.2883451900231"/>
    <x v="2"/>
    <x v="10"/>
    <x v="6"/>
  </r>
  <r>
    <x v="2498"/>
    <s v="Product401"/>
    <n v="13"/>
    <x v="2"/>
    <x v="1"/>
    <n v="8.1731549165241224E-2"/>
    <x v="400"/>
    <x v="1"/>
    <x v="1"/>
    <n v="13"/>
    <n v="264.13293471455302"/>
    <x v="938"/>
    <n v="3153.0842300720237"/>
    <x v="3"/>
    <x v="10"/>
    <x v="6"/>
  </r>
  <r>
    <x v="2499"/>
    <s v="Product402"/>
    <n v="2"/>
    <x v="0"/>
    <x v="1"/>
    <n v="2.1091055387754867E-2"/>
    <x v="401"/>
    <x v="2"/>
    <x v="2"/>
    <n v="171"/>
    <n v="317.41165622914644"/>
    <x v="1137"/>
    <n v="621.43421881379697"/>
    <x v="4"/>
    <x v="10"/>
    <x v="6"/>
  </r>
  <r>
    <x v="2500"/>
    <s v="Product403"/>
    <n v="15"/>
    <x v="0"/>
    <x v="0"/>
    <n v="4.1730607018389491E-3"/>
    <x v="402"/>
    <x v="3"/>
    <x v="0"/>
    <n v="107"/>
    <n v="179.62636269711595"/>
    <x v="945"/>
    <n v="2683.1515647289552"/>
    <x v="5"/>
    <x v="10"/>
    <x v="6"/>
  </r>
  <r>
    <x v="2501"/>
    <s v="Product404"/>
    <n v="5"/>
    <x v="0"/>
    <x v="0"/>
    <n v="1.4922464074077657E-2"/>
    <x v="403"/>
    <x v="4"/>
    <x v="3"/>
    <n v="145"/>
    <n v="185.15924030977027"/>
    <x v="672"/>
    <n v="911.98104099132092"/>
    <x v="6"/>
    <x v="10"/>
    <x v="6"/>
  </r>
  <r>
    <x v="2502"/>
    <s v="Product405"/>
    <n v="2"/>
    <x v="1"/>
    <x v="0"/>
    <n v="5.2260173841830798E-3"/>
    <x v="404"/>
    <x v="0"/>
    <x v="3"/>
    <n v="52"/>
    <n v="198.04997357641645"/>
    <x v="631"/>
    <n v="394.02992194313822"/>
    <x v="7"/>
    <x v="10"/>
    <x v="6"/>
  </r>
  <r>
    <x v="2503"/>
    <s v="Product406"/>
    <n v="9"/>
    <x v="1"/>
    <x v="0"/>
    <n v="8.6077491346699397E-2"/>
    <x v="405"/>
    <x v="1"/>
    <x v="2"/>
    <n v="37"/>
    <n v="316.57164809966901"/>
    <x v="1138"/>
    <n v="2603.8975931978343"/>
    <x v="8"/>
    <x v="10"/>
    <x v="6"/>
  </r>
  <r>
    <x v="2504"/>
    <s v="Product407"/>
    <n v="8"/>
    <x v="1"/>
    <x v="1"/>
    <n v="4.3514353685256468E-2"/>
    <x v="406"/>
    <x v="2"/>
    <x v="3"/>
    <n v="162"/>
    <n v="65.150985289244161"/>
    <x v="508"/>
    <n v="498.52785817940043"/>
    <x v="9"/>
    <x v="10"/>
    <x v="6"/>
  </r>
  <r>
    <x v="2505"/>
    <s v="Product408"/>
    <n v="5"/>
    <x v="0"/>
    <x v="0"/>
    <n v="4.1571793176436111E-2"/>
    <x v="407"/>
    <x v="3"/>
    <x v="0"/>
    <n v="227"/>
    <n v="189.70583886858103"/>
    <x v="263"/>
    <n v="909.09713485387033"/>
    <x v="10"/>
    <x v="10"/>
    <x v="6"/>
  </r>
  <r>
    <x v="2506"/>
    <s v="Product409"/>
    <n v="5"/>
    <x v="2"/>
    <x v="0"/>
    <n v="3.5612611814693919E-2"/>
    <x v="408"/>
    <x v="0"/>
    <x v="0"/>
    <n v="218"/>
    <n v="58.3603935223815"/>
    <x v="480"/>
    <n v="281.41013741258075"/>
    <x v="11"/>
    <x v="10"/>
    <x v="6"/>
  </r>
  <r>
    <x v="2507"/>
    <s v="Product410"/>
    <n v="10"/>
    <x v="2"/>
    <x v="0"/>
    <n v="8.7009005322831193E-2"/>
    <x v="409"/>
    <x v="1"/>
    <x v="1"/>
    <n v="75"/>
    <n v="313.80359117550705"/>
    <x v="59"/>
    <n v="2864.9985284059385"/>
    <x v="12"/>
    <x v="10"/>
    <x v="6"/>
  </r>
  <r>
    <x v="2508"/>
    <s v="Product411"/>
    <n v="2"/>
    <x v="1"/>
    <x v="0"/>
    <n v="3.5769586235996666E-2"/>
    <x v="410"/>
    <x v="2"/>
    <x v="0"/>
    <n v="244"/>
    <n v="224.26331556566777"/>
    <x v="1135"/>
    <n v="432.48301911994213"/>
    <x v="13"/>
    <x v="10"/>
    <x v="6"/>
  </r>
  <r>
    <x v="2509"/>
    <s v="Product412"/>
    <n v="11"/>
    <x v="1"/>
    <x v="0"/>
    <n v="5.5088410685495727E-2"/>
    <x v="411"/>
    <x v="3"/>
    <x v="1"/>
    <n v="157"/>
    <n v="159.05379210627527"/>
    <x v="864"/>
    <n v="1653.2094863420325"/>
    <x v="14"/>
    <x v="10"/>
    <x v="6"/>
  </r>
  <r>
    <x v="2510"/>
    <s v="Product413"/>
    <n v="9"/>
    <x v="1"/>
    <x v="1"/>
    <n v="6.2660552880561035E-2"/>
    <x v="412"/>
    <x v="4"/>
    <x v="2"/>
    <n v="224"/>
    <n v="257.87431590483391"/>
    <x v="354"/>
    <n v="2175.4419182688653"/>
    <x v="15"/>
    <x v="10"/>
    <x v="6"/>
  </r>
  <r>
    <x v="2511"/>
    <s v="Product414"/>
    <n v="1"/>
    <x v="1"/>
    <x v="1"/>
    <n v="3.4547619673117925E-3"/>
    <x v="413"/>
    <x v="0"/>
    <x v="0"/>
    <n v="126"/>
    <n v="260.49981494666827"/>
    <x v="347"/>
    <n v="259.59985009349879"/>
    <x v="16"/>
    <x v="10"/>
    <x v="6"/>
  </r>
  <r>
    <x v="2512"/>
    <s v="Product415"/>
    <n v="8"/>
    <x v="0"/>
    <x v="0"/>
    <n v="1.1072686612801598E-2"/>
    <x v="414"/>
    <x v="1"/>
    <x v="3"/>
    <n v="159"/>
    <n v="83.240140401458802"/>
    <x v="673"/>
    <n v="658.54758730550282"/>
    <x v="17"/>
    <x v="10"/>
    <x v="6"/>
  </r>
  <r>
    <x v="2513"/>
    <s v="Product416"/>
    <n v="4"/>
    <x v="1"/>
    <x v="0"/>
    <n v="2.6310991112187977E-2"/>
    <x v="415"/>
    <x v="2"/>
    <x v="3"/>
    <n v="77"/>
    <n v="132.06325903270192"/>
    <x v="156"/>
    <n v="514.35417519218367"/>
    <x v="18"/>
    <x v="10"/>
    <x v="6"/>
  </r>
  <r>
    <x v="2514"/>
    <s v="Product417"/>
    <n v="15"/>
    <x v="2"/>
    <x v="0"/>
    <n v="5.1514481996121856E-3"/>
    <x v="416"/>
    <x v="3"/>
    <x v="2"/>
    <n v="16"/>
    <n v="114.46063995126526"/>
    <x v="102"/>
    <n v="1708.0650284049279"/>
    <x v="19"/>
    <x v="10"/>
    <x v="6"/>
  </r>
  <r>
    <x v="2515"/>
    <s v="Product418"/>
    <n v="14"/>
    <x v="0"/>
    <x v="0"/>
    <n v="9.1257595871316613E-2"/>
    <x v="417"/>
    <x v="4"/>
    <x v="3"/>
    <n v="234"/>
    <n v="101.91692013777514"/>
    <x v="1139"/>
    <n v="1296.6271783834991"/>
    <x v="20"/>
    <x v="10"/>
    <x v="6"/>
  </r>
  <r>
    <x v="2516"/>
    <s v="Product419"/>
    <n v="4"/>
    <x v="0"/>
    <x v="1"/>
    <n v="2.8379130169189394E-2"/>
    <x v="418"/>
    <x v="0"/>
    <x v="0"/>
    <n v="152"/>
    <n v="207.57926742939773"/>
    <x v="1140"/>
    <n v="806.75339351437549"/>
    <x v="21"/>
    <x v="10"/>
    <x v="6"/>
  </r>
  <r>
    <x v="2517"/>
    <s v="Product420"/>
    <n v="7"/>
    <x v="0"/>
    <x v="0"/>
    <n v="6.1101629728515697E-2"/>
    <x v="419"/>
    <x v="1"/>
    <x v="0"/>
    <n v="210"/>
    <n v="177.92473545813013"/>
    <x v="704"/>
    <n v="1169.3727090683635"/>
    <x v="22"/>
    <x v="10"/>
    <x v="6"/>
  </r>
  <r>
    <x v="2518"/>
    <s v="Product421"/>
    <n v="5"/>
    <x v="1"/>
    <x v="0"/>
    <n v="5.7256400775264574E-2"/>
    <x v="420"/>
    <x v="2"/>
    <x v="1"/>
    <n v="166"/>
    <n v="242.50517847450834"/>
    <x v="86"/>
    <n v="1143.101023928474"/>
    <x v="23"/>
    <x v="10"/>
    <x v="6"/>
  </r>
  <r>
    <x v="2519"/>
    <s v="Product422"/>
    <n v="4"/>
    <x v="1"/>
    <x v="0"/>
    <n v="7.2777866143535708E-2"/>
    <x v="421"/>
    <x v="3"/>
    <x v="0"/>
    <n v="36"/>
    <n v="189.91282679756901"/>
    <x v="384"/>
    <n v="704.36550603982027"/>
    <x v="24"/>
    <x v="10"/>
    <x v="6"/>
  </r>
  <r>
    <x v="2520"/>
    <s v="Product423"/>
    <n v="14"/>
    <x v="1"/>
    <x v="0"/>
    <n v="7.1759559763672764E-3"/>
    <x v="422"/>
    <x v="4"/>
    <x v="1"/>
    <n v="224"/>
    <n v="46.714901536844181"/>
    <x v="224"/>
    <n v="649.3154844396563"/>
    <x v="25"/>
    <x v="10"/>
    <x v="6"/>
  </r>
  <r>
    <x v="2521"/>
    <s v="Product424"/>
    <n v="9"/>
    <x v="0"/>
    <x v="0"/>
    <n v="2.1099959017575665E-2"/>
    <x v="423"/>
    <x v="0"/>
    <x v="2"/>
    <n v="96"/>
    <n v="188.12830494186898"/>
    <x v="296"/>
    <n v="1657.429248757946"/>
    <x v="26"/>
    <x v="10"/>
    <x v="6"/>
  </r>
  <r>
    <x v="2522"/>
    <s v="Product425"/>
    <n v="7"/>
    <x v="2"/>
    <x v="1"/>
    <n v="4.8146427130801285E-2"/>
    <x v="424"/>
    <x v="1"/>
    <x v="0"/>
    <n v="35"/>
    <n v="132.69024496486145"/>
    <x v="1141"/>
    <n v="884.11178628284802"/>
    <x v="27"/>
    <x v="10"/>
    <x v="6"/>
  </r>
  <r>
    <x v="2523"/>
    <s v="Product426"/>
    <n v="8"/>
    <x v="2"/>
    <x v="1"/>
    <n v="2.8987405094670106E-2"/>
    <x v="425"/>
    <x v="2"/>
    <x v="3"/>
    <n v="127"/>
    <n v="47.25577400472433"/>
    <x v="870"/>
    <n v="367.08761392469762"/>
    <x v="28"/>
    <x v="10"/>
    <x v="6"/>
  </r>
  <r>
    <x v="2524"/>
    <s v="Product427"/>
    <n v="14"/>
    <x v="1"/>
    <x v="0"/>
    <n v="4.6636640672019593E-2"/>
    <x v="426"/>
    <x v="3"/>
    <x v="3"/>
    <n v="227"/>
    <n v="175.88922350157938"/>
    <x v="901"/>
    <n v="2347.6087738187794"/>
    <x v="29"/>
    <x v="10"/>
    <x v="6"/>
  </r>
  <r>
    <x v="2525"/>
    <s v="Product428"/>
    <n v="12"/>
    <x v="1"/>
    <x v="0"/>
    <n v="7.2476841095201255E-3"/>
    <x v="427"/>
    <x v="4"/>
    <x v="2"/>
    <n v="196"/>
    <n v="145.51703857400872"/>
    <x v="1142"/>
    <n v="1733.5485245504574"/>
    <x v="0"/>
    <x v="11"/>
    <x v="6"/>
  </r>
  <r>
    <x v="2526"/>
    <s v="Product429"/>
    <n v="10"/>
    <x v="1"/>
    <x v="0"/>
    <n v="1.3467083332851893E-2"/>
    <x v="428"/>
    <x v="0"/>
    <x v="3"/>
    <n v="218"/>
    <n v="290.99117021881017"/>
    <x v="559"/>
    <n v="2870.7236788034938"/>
    <x v="1"/>
    <x v="11"/>
    <x v="6"/>
  </r>
  <r>
    <x v="2527"/>
    <s v="Product430"/>
    <n v="11"/>
    <x v="1"/>
    <x v="0"/>
    <n v="5.4432101178926717E-2"/>
    <x v="429"/>
    <x v="1"/>
    <x v="0"/>
    <n v="59"/>
    <n v="42.949869836821634"/>
    <x v="1143"/>
    <n v="446.73219993866229"/>
    <x v="2"/>
    <x v="11"/>
    <x v="6"/>
  </r>
  <r>
    <x v="2528"/>
    <s v="Product431"/>
    <n v="6"/>
    <x v="0"/>
    <x v="1"/>
    <n v="7.4865190669129542E-2"/>
    <x v="430"/>
    <x v="2"/>
    <x v="0"/>
    <n v="54"/>
    <n v="42.851440406431095"/>
    <x v="84"/>
    <n v="237.86015489974073"/>
    <x v="3"/>
    <x v="11"/>
    <x v="6"/>
  </r>
  <r>
    <x v="2529"/>
    <s v="Product432"/>
    <n v="14"/>
    <x v="1"/>
    <x v="0"/>
    <n v="2.5145591118900704E-2"/>
    <x v="431"/>
    <x v="3"/>
    <x v="1"/>
    <n v="158"/>
    <n v="57.721328572653761"/>
    <x v="590"/>
    <n v="787.77848303736528"/>
    <x v="4"/>
    <x v="11"/>
    <x v="6"/>
  </r>
  <r>
    <x v="2530"/>
    <s v="Product433"/>
    <n v="15"/>
    <x v="2"/>
    <x v="0"/>
    <n v="9.1098749379965635E-2"/>
    <x v="432"/>
    <x v="0"/>
    <x v="0"/>
    <n v="34"/>
    <n v="266.43416426182864"/>
    <x v="1144"/>
    <n v="3632.4351765821957"/>
    <x v="5"/>
    <x v="11"/>
    <x v="6"/>
  </r>
  <r>
    <x v="2531"/>
    <s v="Product434"/>
    <n v="7"/>
    <x v="0"/>
    <x v="0"/>
    <n v="8.8322516603405177E-3"/>
    <x v="433"/>
    <x v="1"/>
    <x v="1"/>
    <n v="189"/>
    <n v="312.6991805784329"/>
    <x v="1145"/>
    <n v="2169.5613990510737"/>
    <x v="6"/>
    <x v="11"/>
    <x v="6"/>
  </r>
  <r>
    <x v="2532"/>
    <s v="Product435"/>
    <n v="8"/>
    <x v="0"/>
    <x v="0"/>
    <n v="1.3708892961556085E-2"/>
    <x v="434"/>
    <x v="2"/>
    <x v="2"/>
    <n v="126"/>
    <n v="116.6865863128603"/>
    <x v="115"/>
    <n v="920.69553912838342"/>
    <x v="7"/>
    <x v="11"/>
    <x v="6"/>
  </r>
  <r>
    <x v="2533"/>
    <s v="Product436"/>
    <n v="10"/>
    <x v="0"/>
    <x v="0"/>
    <n v="6.4703105721995897E-3"/>
    <x v="435"/>
    <x v="3"/>
    <x v="0"/>
    <n v="206"/>
    <n v="269.16666015472356"/>
    <x v="827"/>
    <n v="2674.2506826784079"/>
    <x v="8"/>
    <x v="11"/>
    <x v="6"/>
  </r>
  <r>
    <x v="2534"/>
    <s v="Product437"/>
    <n v="13"/>
    <x v="1"/>
    <x v="1"/>
    <n v="7.9167909703389661E-2"/>
    <x v="436"/>
    <x v="4"/>
    <x v="3"/>
    <n v="95"/>
    <n v="249.15467017367692"/>
    <x v="83"/>
    <n v="2982.5850046614628"/>
    <x v="9"/>
    <x v="11"/>
    <x v="6"/>
  </r>
  <r>
    <x v="2535"/>
    <s v="Product438"/>
    <n v="9"/>
    <x v="1"/>
    <x v="1"/>
    <n v="7.8165697619424712E-2"/>
    <x v="437"/>
    <x v="0"/>
    <x v="3"/>
    <n v="189"/>
    <n v="66.827099307609075"/>
    <x v="1146"/>
    <n v="554.43161223312507"/>
    <x v="10"/>
    <x v="11"/>
    <x v="6"/>
  </r>
  <r>
    <x v="2536"/>
    <s v="Product439"/>
    <n v="14"/>
    <x v="1"/>
    <x v="0"/>
    <n v="8.9437843938122933E-3"/>
    <x v="438"/>
    <x v="1"/>
    <x v="2"/>
    <n v="186"/>
    <n v="306.22444642324189"/>
    <x v="48"/>
    <n v="4248.7989739764507"/>
    <x v="11"/>
    <x v="11"/>
    <x v="6"/>
  </r>
  <r>
    <x v="2537"/>
    <s v="Product440"/>
    <n v="6"/>
    <x v="0"/>
    <x v="0"/>
    <n v="5.024825620553746E-2"/>
    <x v="439"/>
    <x v="2"/>
    <x v="3"/>
    <n v="189"/>
    <n v="64.00804266571339"/>
    <x v="852"/>
    <n v="364.75050083178991"/>
    <x v="12"/>
    <x v="11"/>
    <x v="6"/>
  </r>
  <r>
    <x v="2538"/>
    <s v="Product441"/>
    <n v="11"/>
    <x v="2"/>
    <x v="0"/>
    <n v="9.2737503960033437E-3"/>
    <x v="440"/>
    <x v="3"/>
    <x v="0"/>
    <n v="232"/>
    <n v="188.80476792258349"/>
    <x v="872"/>
    <n v="2057.5922359442352"/>
    <x v="13"/>
    <x v="11"/>
    <x v="6"/>
  </r>
  <r>
    <x v="2539"/>
    <s v="Product442"/>
    <n v="6"/>
    <x v="2"/>
    <x v="0"/>
    <n v="1.218767604854123E-2"/>
    <x v="441"/>
    <x v="4"/>
    <x v="0"/>
    <n v="236"/>
    <n v="57.085838050365702"/>
    <x v="228"/>
    <n v="338.34056609549015"/>
    <x v="14"/>
    <x v="11"/>
    <x v="6"/>
  </r>
  <r>
    <x v="2540"/>
    <s v="Product443"/>
    <n v="7"/>
    <x v="1"/>
    <x v="1"/>
    <n v="1.3027323641571565E-2"/>
    <x v="442"/>
    <x v="0"/>
    <x v="1"/>
    <n v="124"/>
    <n v="271.46180114523543"/>
    <x v="270"/>
    <n v="1875.4776628377476"/>
    <x v="15"/>
    <x v="11"/>
    <x v="6"/>
  </r>
  <r>
    <x v="2541"/>
    <s v="Product444"/>
    <n v="10"/>
    <x v="1"/>
    <x v="0"/>
    <n v="1.7988205626971343E-3"/>
    <x v="443"/>
    <x v="1"/>
    <x v="0"/>
    <n v="92"/>
    <n v="218.32030732040246"/>
    <x v="166"/>
    <n v="2179.2758826234021"/>
    <x v="16"/>
    <x v="11"/>
    <x v="6"/>
  </r>
  <r>
    <x v="2542"/>
    <s v="Product445"/>
    <n v="5"/>
    <x v="1"/>
    <x v="0"/>
    <n v="2.62884012257673E-2"/>
    <x v="444"/>
    <x v="2"/>
    <x v="1"/>
    <n v="136"/>
    <n v="284.95259570993841"/>
    <x v="367"/>
    <n v="1387.3082377179585"/>
    <x v="17"/>
    <x v="11"/>
    <x v="6"/>
  </r>
  <r>
    <x v="2543"/>
    <s v="Product446"/>
    <n v="10"/>
    <x v="1"/>
    <x v="0"/>
    <n v="9.4627363784258404E-3"/>
    <x v="445"/>
    <x v="3"/>
    <x v="2"/>
    <n v="125"/>
    <n v="190.31534925602404"/>
    <x v="485"/>
    <n v="1885.1444527724625"/>
    <x v="18"/>
    <x v="11"/>
    <x v="6"/>
  </r>
  <r>
    <x v="2544"/>
    <s v="Product447"/>
    <n v="13"/>
    <x v="0"/>
    <x v="0"/>
    <n v="1.4372899392519857E-2"/>
    <x v="446"/>
    <x v="4"/>
    <x v="0"/>
    <n v="95"/>
    <n v="247.00736062571465"/>
    <x v="83"/>
    <n v="3164.9429328689821"/>
    <x v="19"/>
    <x v="11"/>
    <x v="6"/>
  </r>
  <r>
    <x v="2545"/>
    <s v="Product448"/>
    <n v="10"/>
    <x v="1"/>
    <x v="0"/>
    <n v="6.3965931566012754E-2"/>
    <x v="447"/>
    <x v="0"/>
    <x v="3"/>
    <n v="124"/>
    <n v="192.44996204724529"/>
    <x v="1147"/>
    <n v="1801.3972094504945"/>
    <x v="20"/>
    <x v="11"/>
    <x v="6"/>
  </r>
  <r>
    <x v="2546"/>
    <s v="Product449"/>
    <n v="4"/>
    <x v="2"/>
    <x v="1"/>
    <n v="4.3619432538351523E-2"/>
    <x v="448"/>
    <x v="1"/>
    <x v="3"/>
    <n v="166"/>
    <n v="130.96860520001786"/>
    <x v="1148"/>
    <n v="501.02331584341476"/>
    <x v="21"/>
    <x v="11"/>
    <x v="6"/>
  </r>
  <r>
    <x v="2547"/>
    <s v="Product450"/>
    <n v="13"/>
    <x v="0"/>
    <x v="1"/>
    <n v="7.365379545699817E-2"/>
    <x v="449"/>
    <x v="2"/>
    <x v="2"/>
    <n v="213"/>
    <n v="197.05763311336531"/>
    <x v="1149"/>
    <n v="2373.0666766403128"/>
    <x v="22"/>
    <x v="11"/>
    <x v="6"/>
  </r>
  <r>
    <x v="2548"/>
    <s v="Product451"/>
    <n v="4"/>
    <x v="0"/>
    <x v="0"/>
    <n v="1.7598939380264644E-2"/>
    <x v="450"/>
    <x v="3"/>
    <x v="3"/>
    <n v="93"/>
    <n v="180.63058424814125"/>
    <x v="218"/>
    <n v="709.80671018294561"/>
    <x v="23"/>
    <x v="11"/>
    <x v="6"/>
  </r>
  <r>
    <x v="2549"/>
    <s v="Product452"/>
    <n v="5"/>
    <x v="0"/>
    <x v="0"/>
    <n v="3.4656045424052227E-2"/>
    <x v="451"/>
    <x v="4"/>
    <x v="0"/>
    <n v="84"/>
    <n v="155.56719966615981"/>
    <x v="251"/>
    <n v="750.87927864018388"/>
    <x v="24"/>
    <x v="11"/>
    <x v="6"/>
  </r>
  <r>
    <x v="2550"/>
    <s v="Product453"/>
    <n v="1"/>
    <x v="1"/>
    <x v="0"/>
    <n v="1.1968316777461097E-2"/>
    <x v="452"/>
    <x v="0"/>
    <x v="0"/>
    <n v="35"/>
    <n v="231.50400912394608"/>
    <x v="478"/>
    <n v="228.73329580749845"/>
    <x v="25"/>
    <x v="11"/>
    <x v="6"/>
  </r>
  <r>
    <x v="2551"/>
    <s v="Product454"/>
    <n v="13"/>
    <x v="1"/>
    <x v="0"/>
    <n v="7.2482416915406439E-2"/>
    <x v="453"/>
    <x v="1"/>
    <x v="1"/>
    <n v="249"/>
    <n v="219.35784417568459"/>
    <x v="1150"/>
    <n v="2644.9573469862121"/>
    <x v="26"/>
    <x v="11"/>
    <x v="6"/>
  </r>
  <r>
    <x v="2552"/>
    <s v="Product455"/>
    <n v="15"/>
    <x v="1"/>
    <x v="1"/>
    <n v="8.9533518996103109E-2"/>
    <x v="454"/>
    <x v="2"/>
    <x v="0"/>
    <n v="203"/>
    <n v="244.58121352439261"/>
    <x v="886"/>
    <n v="3340.2449519582469"/>
    <x v="27"/>
    <x v="11"/>
    <x v="6"/>
  </r>
  <r>
    <x v="2553"/>
    <s v="Product456"/>
    <n v="5"/>
    <x v="0"/>
    <x v="0"/>
    <n v="3.5499939709028984E-3"/>
    <x v="455"/>
    <x v="3"/>
    <x v="1"/>
    <n v="163"/>
    <n v="243.10298785664648"/>
    <x v="1151"/>
    <n v="1211.1998685772346"/>
    <x v="28"/>
    <x v="11"/>
    <x v="6"/>
  </r>
  <r>
    <x v="2554"/>
    <s v="Product457"/>
    <n v="9"/>
    <x v="2"/>
    <x v="0"/>
    <n v="8.5479652611518755E-2"/>
    <x v="456"/>
    <x v="0"/>
    <x v="2"/>
    <n v="154"/>
    <n v="241.68765864077508"/>
    <x v="606"/>
    <n v="1989.2545338570326"/>
    <x v="29"/>
    <x v="11"/>
    <x v="6"/>
  </r>
  <r>
    <x v="2555"/>
    <s v="Product458"/>
    <n v="12"/>
    <x v="2"/>
    <x v="0"/>
    <n v="2.5175176966396231E-2"/>
    <x v="457"/>
    <x v="1"/>
    <x v="0"/>
    <n v="99"/>
    <n v="160.01900049196189"/>
    <x v="1061"/>
    <n v="1871.8859260390907"/>
    <x v="30"/>
    <x v="11"/>
    <x v="6"/>
  </r>
  <r>
    <x v="2556"/>
    <s v="Product459"/>
    <n v="15"/>
    <x v="1"/>
    <x v="0"/>
    <n v="7.1979137981764682E-2"/>
    <x v="458"/>
    <x v="2"/>
    <x v="3"/>
    <n v="131"/>
    <n v="188.25557495350102"/>
    <x v="329"/>
    <n v="2620.5765142212981"/>
    <x v="0"/>
    <x v="0"/>
    <x v="7"/>
  </r>
  <r>
    <x v="2557"/>
    <s v="Product460"/>
    <n v="10"/>
    <x v="1"/>
    <x v="0"/>
    <n v="7.6619651920174892E-2"/>
    <x v="459"/>
    <x v="3"/>
    <x v="3"/>
    <n v="78"/>
    <n v="100.12902231135899"/>
    <x v="454"/>
    <n v="924.57171474755239"/>
    <x v="1"/>
    <x v="0"/>
    <x v="7"/>
  </r>
  <r>
    <x v="2558"/>
    <s v="Product461"/>
    <n v="4"/>
    <x v="1"/>
    <x v="1"/>
    <n v="2.1706888086455257E-2"/>
    <x v="460"/>
    <x v="4"/>
    <x v="2"/>
    <n v="228"/>
    <n v="309.54139292506426"/>
    <x v="448"/>
    <n v="1211.2888502028577"/>
    <x v="2"/>
    <x v="0"/>
    <x v="7"/>
  </r>
  <r>
    <x v="2559"/>
    <s v="Product462"/>
    <n v="13"/>
    <x v="1"/>
    <x v="1"/>
    <n v="9.9164973678849633E-2"/>
    <x v="461"/>
    <x v="0"/>
    <x v="3"/>
    <n v="16"/>
    <n v="73.511656033946835"/>
    <x v="639"/>
    <n v="860.88436977727406"/>
    <x v="3"/>
    <x v="0"/>
    <x v="7"/>
  </r>
  <r>
    <x v="2560"/>
    <s v="Product463"/>
    <n v="3"/>
    <x v="0"/>
    <x v="0"/>
    <n v="2.3059556535633643E-2"/>
    <x v="462"/>
    <x v="1"/>
    <x v="0"/>
    <n v="245"/>
    <n v="137.10690590000362"/>
    <x v="979"/>
    <n v="401.83584435593002"/>
    <x v="4"/>
    <x v="0"/>
    <x v="7"/>
  </r>
  <r>
    <x v="2561"/>
    <s v="Product464"/>
    <n v="14"/>
    <x v="1"/>
    <x v="0"/>
    <n v="4.4290966875765683E-2"/>
    <x v="463"/>
    <x v="2"/>
    <x v="0"/>
    <n v="194"/>
    <n v="44.220340417226431"/>
    <x v="381"/>
    <n v="591.66490298400754"/>
    <x v="5"/>
    <x v="0"/>
    <x v="7"/>
  </r>
  <r>
    <x v="2562"/>
    <s v="Product465"/>
    <n v="7"/>
    <x v="2"/>
    <x v="0"/>
    <n v="9.003601969490653E-2"/>
    <x v="464"/>
    <x v="3"/>
    <x v="1"/>
    <n v="8"/>
    <n v="185.98319338010401"/>
    <x v="1084"/>
    <n v="1184.6660484260797"/>
    <x v="6"/>
    <x v="0"/>
    <x v="7"/>
  </r>
  <r>
    <x v="2563"/>
    <s v="Product466"/>
    <n v="11"/>
    <x v="0"/>
    <x v="0"/>
    <n v="1.8912064319432577E-2"/>
    <x v="465"/>
    <x v="4"/>
    <x v="0"/>
    <n v="169"/>
    <n v="211.49905755426178"/>
    <x v="398"/>
    <n v="2282.4909115172582"/>
    <x v="7"/>
    <x v="0"/>
    <x v="7"/>
  </r>
  <r>
    <x v="2564"/>
    <s v="Product467"/>
    <n v="5"/>
    <x v="0"/>
    <x v="1"/>
    <n v="9.8148616019028287E-2"/>
    <x v="466"/>
    <x v="0"/>
    <x v="1"/>
    <n v="105"/>
    <n v="209.26477410863413"/>
    <x v="561"/>
    <n v="943.62863074168558"/>
    <x v="8"/>
    <x v="0"/>
    <x v="7"/>
  </r>
  <r>
    <x v="2565"/>
    <s v="Product468"/>
    <n v="12"/>
    <x v="0"/>
    <x v="0"/>
    <n v="8.9787880310647411E-2"/>
    <x v="467"/>
    <x v="1"/>
    <x v="2"/>
    <n v="45"/>
    <n v="278.31808883904318"/>
    <x v="185"/>
    <n v="3039.9419710809002"/>
    <x v="9"/>
    <x v="0"/>
    <x v="7"/>
  </r>
  <r>
    <x v="2566"/>
    <s v="Product469"/>
    <n v="9"/>
    <x v="1"/>
    <x v="0"/>
    <n v="7.1033443897452739E-2"/>
    <x v="468"/>
    <x v="2"/>
    <x v="0"/>
    <n v="51"/>
    <n v="284.40748532509963"/>
    <x v="1152"/>
    <n v="2377.8453795501919"/>
    <x v="10"/>
    <x v="0"/>
    <x v="7"/>
  </r>
  <r>
    <x v="2567"/>
    <s v="Product470"/>
    <n v="8"/>
    <x v="1"/>
    <x v="0"/>
    <n v="4.7028863655063695E-2"/>
    <x v="469"/>
    <x v="3"/>
    <x v="3"/>
    <n v="144"/>
    <n v="147.40569670823839"/>
    <x v="93"/>
    <n v="1123.7869943661358"/>
    <x v="11"/>
    <x v="0"/>
    <x v="7"/>
  </r>
  <r>
    <x v="2568"/>
    <s v="Product471"/>
    <n v="7"/>
    <x v="1"/>
    <x v="0"/>
    <n v="3.0781558519557429E-2"/>
    <x v="470"/>
    <x v="4"/>
    <x v="3"/>
    <n v="153"/>
    <n v="289.78767936389409"/>
    <x v="831"/>
    <n v="1966.0729406731534"/>
    <x v="12"/>
    <x v="0"/>
    <x v="7"/>
  </r>
  <r>
    <x v="2569"/>
    <s v="Product472"/>
    <n v="2"/>
    <x v="0"/>
    <x v="0"/>
    <n v="9.1458096242388487E-2"/>
    <x v="471"/>
    <x v="0"/>
    <x v="2"/>
    <n v="237"/>
    <n v="262.21798356520526"/>
    <x v="747"/>
    <n v="476.47205197562732"/>
    <x v="13"/>
    <x v="0"/>
    <x v="7"/>
  </r>
  <r>
    <x v="2570"/>
    <s v="Product473"/>
    <n v="7"/>
    <x v="2"/>
    <x v="1"/>
    <n v="8.9131098110818471E-2"/>
    <x v="472"/>
    <x v="1"/>
    <x v="3"/>
    <n v="18"/>
    <n v="232.50861402516577"/>
    <x v="347"/>
    <n v="1482.4940615581481"/>
    <x v="14"/>
    <x v="0"/>
    <x v="7"/>
  </r>
  <r>
    <x v="2571"/>
    <s v="Product474"/>
    <n v="12"/>
    <x v="2"/>
    <x v="1"/>
    <n v="1.8332901715338922E-2"/>
    <x v="473"/>
    <x v="2"/>
    <x v="0"/>
    <n v="227"/>
    <n v="240.0271914838338"/>
    <x v="342"/>
    <n v="2827.5215588802221"/>
    <x v="15"/>
    <x v="0"/>
    <x v="7"/>
  </r>
  <r>
    <x v="2572"/>
    <s v="Product475"/>
    <n v="6"/>
    <x v="1"/>
    <x v="0"/>
    <n v="8.9424870129680867E-2"/>
    <x v="474"/>
    <x v="3"/>
    <x v="0"/>
    <n v="24"/>
    <n v="255.92091709802136"/>
    <x v="384"/>
    <n v="1398.2113339383718"/>
    <x v="16"/>
    <x v="0"/>
    <x v="7"/>
  </r>
  <r>
    <x v="2573"/>
    <s v="Product476"/>
    <n v="12"/>
    <x v="1"/>
    <x v="0"/>
    <n v="8.2220377867151459E-2"/>
    <x v="475"/>
    <x v="4"/>
    <x v="1"/>
    <n v="208"/>
    <n v="307.22858589296692"/>
    <x v="1130"/>
    <n v="3383.6176256310791"/>
    <x v="17"/>
    <x v="0"/>
    <x v="7"/>
  </r>
  <r>
    <x v="2574"/>
    <s v="Product477"/>
    <n v="8"/>
    <x v="1"/>
    <x v="0"/>
    <n v="8.5910111885861021E-2"/>
    <x v="476"/>
    <x v="0"/>
    <x v="0"/>
    <n v="78"/>
    <n v="148.31438109410021"/>
    <x v="176"/>
    <n v="1084.5814081601907"/>
    <x v="18"/>
    <x v="0"/>
    <x v="7"/>
  </r>
  <r>
    <x v="2575"/>
    <s v="Product478"/>
    <n v="9"/>
    <x v="1"/>
    <x v="0"/>
    <n v="6.8268280257483258E-2"/>
    <x v="477"/>
    <x v="1"/>
    <x v="1"/>
    <n v="200"/>
    <n v="242.23378669364328"/>
    <x v="389"/>
    <n v="2031.2721239022922"/>
    <x v="19"/>
    <x v="0"/>
    <x v="7"/>
  </r>
  <r>
    <x v="2576"/>
    <s v="Product479"/>
    <n v="11"/>
    <x v="0"/>
    <x v="1"/>
    <n v="1.393302129861056E-2"/>
    <x v="478"/>
    <x v="2"/>
    <x v="2"/>
    <n v="225"/>
    <n v="94.970168526319512"/>
    <x v="1153"/>
    <n v="1030.1164186006065"/>
    <x v="20"/>
    <x v="0"/>
    <x v="7"/>
  </r>
  <r>
    <x v="2577"/>
    <s v="Product480"/>
    <n v="2"/>
    <x v="1"/>
    <x v="0"/>
    <n v="9.6275620266991949E-2"/>
    <x v="479"/>
    <x v="3"/>
    <x v="0"/>
    <n v="41"/>
    <n v="198.8671842095971"/>
    <x v="1154"/>
    <n v="359.44224539813598"/>
    <x v="21"/>
    <x v="0"/>
    <x v="7"/>
  </r>
  <r>
    <x v="2578"/>
    <s v="Product481"/>
    <n v="7"/>
    <x v="2"/>
    <x v="0"/>
    <n v="7.5902268171344364E-2"/>
    <x v="480"/>
    <x v="0"/>
    <x v="3"/>
    <n v="85"/>
    <n v="129.58915890358787"/>
    <x v="133"/>
    <n v="838.2713346867215"/>
    <x v="22"/>
    <x v="0"/>
    <x v="7"/>
  </r>
  <r>
    <x v="2579"/>
    <s v="Product482"/>
    <n v="13"/>
    <x v="0"/>
    <x v="0"/>
    <n v="1.2890468360367169E-2"/>
    <x v="481"/>
    <x v="1"/>
    <x v="3"/>
    <n v="226"/>
    <n v="293.10707066800063"/>
    <x v="885"/>
    <n v="3761.2741822156127"/>
    <x v="23"/>
    <x v="0"/>
    <x v="7"/>
  </r>
  <r>
    <x v="2580"/>
    <s v="Product483"/>
    <n v="4"/>
    <x v="0"/>
    <x v="0"/>
    <n v="8.0584911244044599E-2"/>
    <x v="482"/>
    <x v="2"/>
    <x v="2"/>
    <n v="212"/>
    <n v="155.376993625203"/>
    <x v="456"/>
    <n v="571.42380953819804"/>
    <x v="24"/>
    <x v="0"/>
    <x v="7"/>
  </r>
  <r>
    <x v="2581"/>
    <s v="Product484"/>
    <n v="14"/>
    <x v="0"/>
    <x v="0"/>
    <n v="3.746420842376668E-2"/>
    <x v="483"/>
    <x v="3"/>
    <x v="3"/>
    <n v="24"/>
    <n v="265.75349638494072"/>
    <x v="210"/>
    <n v="3581.1615280984283"/>
    <x v="25"/>
    <x v="0"/>
    <x v="7"/>
  </r>
  <r>
    <x v="2582"/>
    <s v="Product485"/>
    <n v="11"/>
    <x v="1"/>
    <x v="1"/>
    <n v="1.3757627288985719E-2"/>
    <x v="484"/>
    <x v="4"/>
    <x v="0"/>
    <n v="6"/>
    <n v="109.8995812200575"/>
    <x v="1155"/>
    <n v="1192.2638611665798"/>
    <x v="26"/>
    <x v="0"/>
    <x v="7"/>
  </r>
  <r>
    <x v="2583"/>
    <s v="Product486"/>
    <n v="12"/>
    <x v="1"/>
    <x v="1"/>
    <n v="6.6924084147593044E-2"/>
    <x v="485"/>
    <x v="0"/>
    <x v="0"/>
    <n v="176"/>
    <n v="33.849894373796332"/>
    <x v="648"/>
    <n v="379.01425433204696"/>
    <x v="27"/>
    <x v="0"/>
    <x v="7"/>
  </r>
  <r>
    <x v="2584"/>
    <s v="Product487"/>
    <n v="4"/>
    <x v="1"/>
    <x v="0"/>
    <n v="9.3582248238684385E-2"/>
    <x v="486"/>
    <x v="1"/>
    <x v="1"/>
    <n v="121"/>
    <n v="95.007481130778913"/>
    <x v="1088"/>
    <n v="344.46586978826497"/>
    <x v="28"/>
    <x v="0"/>
    <x v="7"/>
  </r>
  <r>
    <x v="2585"/>
    <s v="Product488"/>
    <n v="11"/>
    <x v="0"/>
    <x v="0"/>
    <n v="3.2452995257584473E-2"/>
    <x v="487"/>
    <x v="2"/>
    <x v="0"/>
    <n v="203"/>
    <n v="57.145692475028284"/>
    <x v="1156"/>
    <n v="608.20257946959293"/>
    <x v="29"/>
    <x v="0"/>
    <x v="7"/>
  </r>
  <r>
    <x v="2586"/>
    <s v="Product489"/>
    <n v="9"/>
    <x v="2"/>
    <x v="0"/>
    <n v="3.5626031367911447E-2"/>
    <x v="488"/>
    <x v="3"/>
    <x v="1"/>
    <n v="58"/>
    <n v="35.148481297140563"/>
    <x v="206"/>
    <n v="305.06652359922765"/>
    <x v="30"/>
    <x v="0"/>
    <x v="7"/>
  </r>
  <r>
    <x v="2587"/>
    <s v="Product490"/>
    <n v="4"/>
    <x v="2"/>
    <x v="0"/>
    <n v="2.912795673417037E-2"/>
    <x v="489"/>
    <x v="4"/>
    <x v="2"/>
    <n v="247"/>
    <n v="194.53909635877659"/>
    <x v="1051"/>
    <n v="755.49027990773425"/>
    <x v="0"/>
    <x v="1"/>
    <x v="7"/>
  </r>
  <r>
    <x v="2588"/>
    <s v="Product491"/>
    <n v="15"/>
    <x v="1"/>
    <x v="1"/>
    <n v="6.6238556699469214E-3"/>
    <x v="490"/>
    <x v="0"/>
    <x v="0"/>
    <n v="116"/>
    <n v="139.71492837461395"/>
    <x v="1157"/>
    <n v="2081.8421528118529"/>
    <x v="1"/>
    <x v="1"/>
    <x v="7"/>
  </r>
  <r>
    <x v="2589"/>
    <s v="Product492"/>
    <n v="1"/>
    <x v="1"/>
    <x v="0"/>
    <n v="8.328818340711458E-2"/>
    <x v="491"/>
    <x v="1"/>
    <x v="3"/>
    <n v="14"/>
    <n v="291.6744122256971"/>
    <x v="492"/>
    <n v="267.38138028508087"/>
    <x v="2"/>
    <x v="1"/>
    <x v="7"/>
  </r>
  <r>
    <x v="2590"/>
    <s v="Product493"/>
    <n v="12"/>
    <x v="1"/>
    <x v="0"/>
    <n v="2.590473009647544E-2"/>
    <x v="492"/>
    <x v="2"/>
    <x v="3"/>
    <n v="118"/>
    <n v="297.03411742667345"/>
    <x v="228"/>
    <n v="3472.074345423488"/>
    <x v="3"/>
    <x v="1"/>
    <x v="7"/>
  </r>
  <r>
    <x v="2591"/>
    <s v="Product494"/>
    <n v="11"/>
    <x v="1"/>
    <x v="0"/>
    <n v="6.2496673218113301E-2"/>
    <x v="493"/>
    <x v="3"/>
    <x v="2"/>
    <n v="166"/>
    <n v="211.05178926159795"/>
    <x v="1158"/>
    <n v="2176.4793001161952"/>
    <x v="4"/>
    <x v="1"/>
    <x v="7"/>
  </r>
  <r>
    <x v="2592"/>
    <s v="Product495"/>
    <n v="6"/>
    <x v="0"/>
    <x v="0"/>
    <n v="9.0315589399332208E-2"/>
    <x v="494"/>
    <x v="4"/>
    <x v="3"/>
    <n v="169"/>
    <n v="128.12683819830877"/>
    <x v="609"/>
    <n v="699.32992373133402"/>
    <x v="5"/>
    <x v="1"/>
    <x v="7"/>
  </r>
  <r>
    <x v="2593"/>
    <s v="Product496"/>
    <n v="4"/>
    <x v="1"/>
    <x v="0"/>
    <n v="4.187546993539226E-3"/>
    <x v="495"/>
    <x v="0"/>
    <x v="0"/>
    <n v="28"/>
    <n v="279.37946540054895"/>
    <x v="300"/>
    <n v="1112.8382030406171"/>
    <x v="6"/>
    <x v="1"/>
    <x v="7"/>
  </r>
  <r>
    <x v="2594"/>
    <s v="Product497"/>
    <n v="1"/>
    <x v="2"/>
    <x v="1"/>
    <n v="8.3600628791376821E-2"/>
    <x v="496"/>
    <x v="1"/>
    <x v="0"/>
    <n v="57"/>
    <n v="135.33195673051915"/>
    <x v="1159"/>
    <n v="124.01812005228035"/>
    <x v="7"/>
    <x v="1"/>
    <x v="7"/>
  </r>
  <r>
    <x v="2595"/>
    <s v="Product498"/>
    <n v="4"/>
    <x v="0"/>
    <x v="1"/>
    <n v="2.3930792493717136E-2"/>
    <x v="497"/>
    <x v="2"/>
    <x v="1"/>
    <n v="156"/>
    <n v="99.748162169391577"/>
    <x v="176"/>
    <n v="389.44443839554492"/>
    <x v="8"/>
    <x v="1"/>
    <x v="7"/>
  </r>
  <r>
    <x v="2596"/>
    <s v="Product499"/>
    <n v="4"/>
    <x v="0"/>
    <x v="0"/>
    <n v="9.722106716196563E-2"/>
    <x v="498"/>
    <x v="3"/>
    <x v="0"/>
    <n v="174"/>
    <n v="268.96198056255412"/>
    <x v="499"/>
    <n v="971.25283914506701"/>
    <x v="9"/>
    <x v="1"/>
    <x v="7"/>
  </r>
  <r>
    <x v="2597"/>
    <s v="Product500"/>
    <n v="10"/>
    <x v="0"/>
    <x v="0"/>
    <n v="6.724314608930658E-2"/>
    <x v="499"/>
    <x v="4"/>
    <x v="1"/>
    <n v="8"/>
    <n v="161.43317053988284"/>
    <x v="50"/>
    <n v="1505.7789626960955"/>
    <x v="10"/>
    <x v="1"/>
    <x v="7"/>
  </r>
  <r>
    <x v="2598"/>
    <s v="Product501"/>
    <n v="3"/>
    <x v="1"/>
    <x v="0"/>
    <n v="7.5026754826269082E-2"/>
    <x v="500"/>
    <x v="0"/>
    <x v="2"/>
    <n v="161"/>
    <n v="119.52256841742121"/>
    <x v="1160"/>
    <n v="331.66553394168415"/>
    <x v="11"/>
    <x v="1"/>
    <x v="7"/>
  </r>
  <r>
    <x v="2599"/>
    <s v="Product502"/>
    <n v="8"/>
    <x v="1"/>
    <x v="0"/>
    <n v="7.5905496619949858E-2"/>
    <x v="501"/>
    <x v="1"/>
    <x v="0"/>
    <n v="218"/>
    <n v="294.75888159572077"/>
    <x v="1161"/>
    <n v="2179.0804984404526"/>
    <x v="12"/>
    <x v="1"/>
    <x v="7"/>
  </r>
  <r>
    <x v="2600"/>
    <s v="Product503"/>
    <n v="9"/>
    <x v="1"/>
    <x v="1"/>
    <n v="9.3307644987301028E-2"/>
    <x v="502"/>
    <x v="2"/>
    <x v="3"/>
    <n v="9"/>
    <n v="91.49051878244147"/>
    <x v="898"/>
    <n v="746.58378542566879"/>
    <x v="13"/>
    <x v="1"/>
    <x v="7"/>
  </r>
  <r>
    <x v="2601"/>
    <s v="Product504"/>
    <n v="9"/>
    <x v="0"/>
    <x v="0"/>
    <n v="8.3215332708661827E-2"/>
    <x v="503"/>
    <x v="3"/>
    <x v="3"/>
    <n v="66"/>
    <n v="284.36105071278024"/>
    <x v="282"/>
    <n v="2346.280661414984"/>
    <x v="14"/>
    <x v="1"/>
    <x v="7"/>
  </r>
  <r>
    <x v="2602"/>
    <s v="Product505"/>
    <n v="3"/>
    <x v="2"/>
    <x v="0"/>
    <n v="1.4627781896386572E-2"/>
    <x v="504"/>
    <x v="0"/>
    <x v="2"/>
    <n v="191"/>
    <n v="113.7313273067294"/>
    <x v="1162"/>
    <n v="336.20307076830005"/>
    <x v="15"/>
    <x v="1"/>
    <x v="7"/>
  </r>
  <r>
    <x v="2603"/>
    <s v="Product506"/>
    <n v="8"/>
    <x v="2"/>
    <x v="0"/>
    <n v="7.4404734894143093E-2"/>
    <x v="505"/>
    <x v="1"/>
    <x v="3"/>
    <n v="139"/>
    <n v="218.32413351188438"/>
    <x v="1163"/>
    <n v="1616.6382738955128"/>
    <x v="16"/>
    <x v="1"/>
    <x v="7"/>
  </r>
  <r>
    <x v="2604"/>
    <s v="Product507"/>
    <n v="2"/>
    <x v="1"/>
    <x v="0"/>
    <n v="8.6273271798419246E-2"/>
    <x v="506"/>
    <x v="2"/>
    <x v="0"/>
    <n v="244"/>
    <n v="109.48275485393052"/>
    <x v="1135"/>
    <n v="200.07463877435532"/>
    <x v="17"/>
    <x v="1"/>
    <x v="7"/>
  </r>
  <r>
    <x v="2605"/>
    <s v="Product508"/>
    <n v="9"/>
    <x v="1"/>
    <x v="0"/>
    <n v="1.8564738594259955E-2"/>
    <x v="507"/>
    <x v="3"/>
    <x v="0"/>
    <n v="75"/>
    <n v="138.86390701821341"/>
    <x v="326"/>
    <n v="1226.5734139581839"/>
    <x v="18"/>
    <x v="1"/>
    <x v="7"/>
  </r>
  <r>
    <x v="2606"/>
    <s v="Product509"/>
    <n v="5"/>
    <x v="1"/>
    <x v="1"/>
    <n v="6.7413710750291608E-2"/>
    <x v="508"/>
    <x v="4"/>
    <x v="1"/>
    <n v="14"/>
    <n v="256.38322704660948"/>
    <x v="219"/>
    <n v="1195.4974116863152"/>
    <x v="19"/>
    <x v="1"/>
    <x v="7"/>
  </r>
  <r>
    <x v="2607"/>
    <s v="Product510"/>
    <n v="12"/>
    <x v="1"/>
    <x v="1"/>
    <n v="6.2855640735119539E-2"/>
    <x v="509"/>
    <x v="0"/>
    <x v="0"/>
    <n v="113"/>
    <n v="189.93911321222657"/>
    <x v="551"/>
    <n v="2136.0044226073396"/>
    <x v="20"/>
    <x v="1"/>
    <x v="7"/>
  </r>
  <r>
    <x v="2608"/>
    <s v="Product511"/>
    <n v="8"/>
    <x v="0"/>
    <x v="0"/>
    <n v="4.4573478973351566E-2"/>
    <x v="510"/>
    <x v="1"/>
    <x v="1"/>
    <n v="120"/>
    <n v="77.609106580692014"/>
    <x v="894"/>
    <n v="593.19838960301547"/>
    <x v="21"/>
    <x v="1"/>
    <x v="7"/>
  </r>
  <r>
    <x v="2609"/>
    <s v="Product512"/>
    <n v="5"/>
    <x v="1"/>
    <x v="0"/>
    <n v="7.2325297746843653E-2"/>
    <x v="511"/>
    <x v="2"/>
    <x v="2"/>
    <n v="167"/>
    <n v="24.742297364977549"/>
    <x v="490"/>
    <n v="114.76401670557301"/>
    <x v="22"/>
    <x v="1"/>
    <x v="7"/>
  </r>
  <r>
    <x v="2610"/>
    <s v="Product513"/>
    <n v="10"/>
    <x v="2"/>
    <x v="0"/>
    <n v="6.2823755854560015E-2"/>
    <x v="512"/>
    <x v="3"/>
    <x v="0"/>
    <n v="163"/>
    <n v="123.31134888262523"/>
    <x v="955"/>
    <n v="1155.6446680632671"/>
    <x v="23"/>
    <x v="1"/>
    <x v="7"/>
  </r>
  <r>
    <x v="2611"/>
    <s v="Product514"/>
    <n v="1"/>
    <x v="0"/>
    <x v="0"/>
    <n v="2.8039591690183153E-2"/>
    <x v="513"/>
    <x v="4"/>
    <x v="3"/>
    <n v="56"/>
    <n v="122.40587722237426"/>
    <x v="1084"/>
    <n v="118.9736664045802"/>
    <x v="24"/>
    <x v="1"/>
    <x v="7"/>
  </r>
  <r>
    <x v="2612"/>
    <s v="Product515"/>
    <n v="12"/>
    <x v="0"/>
    <x v="1"/>
    <n v="5.007495162107637E-2"/>
    <x v="514"/>
    <x v="0"/>
    <x v="3"/>
    <n v="34"/>
    <n v="227.58495666771267"/>
    <x v="163"/>
    <n v="2594.2638116747062"/>
    <x v="25"/>
    <x v="1"/>
    <x v="7"/>
  </r>
  <r>
    <x v="2613"/>
    <s v="Product516"/>
    <n v="15"/>
    <x v="0"/>
    <x v="0"/>
    <n v="4.981998248193218E-2"/>
    <x v="515"/>
    <x v="1"/>
    <x v="2"/>
    <n v="20"/>
    <n v="313.378906540934"/>
    <x v="47"/>
    <n v="4466.4956236028638"/>
    <x v="26"/>
    <x v="1"/>
    <x v="7"/>
  </r>
  <r>
    <x v="2614"/>
    <s v="Product517"/>
    <n v="8"/>
    <x v="1"/>
    <x v="0"/>
    <n v="5.2736929225299191E-2"/>
    <x v="516"/>
    <x v="2"/>
    <x v="3"/>
    <n v="220"/>
    <n v="72.915747140875908"/>
    <x v="1164"/>
    <n v="552.56315635598185"/>
    <x v="27"/>
    <x v="1"/>
    <x v="7"/>
  </r>
  <r>
    <x v="2615"/>
    <s v="Product518"/>
    <n v="12"/>
    <x v="1"/>
    <x v="0"/>
    <n v="5.0241945905368804E-2"/>
    <x v="517"/>
    <x v="3"/>
    <x v="0"/>
    <n v="128"/>
    <n v="26.145138231302024"/>
    <x v="667"/>
    <n v="297.97866732715869"/>
    <x v="28"/>
    <x v="1"/>
    <x v="7"/>
  </r>
  <r>
    <x v="2616"/>
    <s v="Product519"/>
    <n v="8"/>
    <x v="1"/>
    <x v="0"/>
    <n v="2.4713205810788952E-2"/>
    <x v="518"/>
    <x v="4"/>
    <x v="0"/>
    <n v="95"/>
    <n v="285.33877081944848"/>
    <x v="414"/>
    <n v="2226.2970804031193"/>
    <x v="0"/>
    <x v="2"/>
    <x v="7"/>
  </r>
  <r>
    <x v="2617"/>
    <s v="Product520"/>
    <n v="3"/>
    <x v="0"/>
    <x v="0"/>
    <n v="4.6425772548932466E-2"/>
    <x v="519"/>
    <x v="0"/>
    <x v="1"/>
    <n v="175"/>
    <n v="119.75618353333203"/>
    <x v="561"/>
    <n v="342.58923058585606"/>
    <x v="1"/>
    <x v="2"/>
    <x v="7"/>
  </r>
  <r>
    <x v="2618"/>
    <s v="Product521"/>
    <n v="2"/>
    <x v="2"/>
    <x v="1"/>
    <n v="1.8175496523601054E-2"/>
    <x v="520"/>
    <x v="1"/>
    <x v="0"/>
    <n v="250"/>
    <n v="158.38303569871994"/>
    <x v="1165"/>
    <n v="311.00869076796096"/>
    <x v="2"/>
    <x v="2"/>
    <x v="7"/>
  </r>
  <r>
    <x v="2619"/>
    <s v="Product522"/>
    <n v="6"/>
    <x v="2"/>
    <x v="1"/>
    <n v="6.9391072787753139E-2"/>
    <x v="521"/>
    <x v="2"/>
    <x v="1"/>
    <n v="27"/>
    <n v="124.38750349603892"/>
    <x v="386"/>
    <n v="694.53672712235027"/>
    <x v="3"/>
    <x v="2"/>
    <x v="7"/>
  </r>
  <r>
    <x v="2620"/>
    <s v="Product523"/>
    <n v="10"/>
    <x v="1"/>
    <x v="0"/>
    <n v="8.5730972880212433E-2"/>
    <x v="522"/>
    <x v="3"/>
    <x v="2"/>
    <n v="247"/>
    <n v="27.268573642373713"/>
    <x v="583"/>
    <n v="249.30812294957295"/>
    <x v="4"/>
    <x v="2"/>
    <x v="7"/>
  </r>
  <r>
    <x v="2621"/>
    <s v="Product524"/>
    <n v="7"/>
    <x v="1"/>
    <x v="0"/>
    <n v="3.9946289514680598E-3"/>
    <x v="523"/>
    <x v="4"/>
    <x v="0"/>
    <n v="106"/>
    <n v="234.85070123384523"/>
    <x v="1166"/>
    <n v="1637.3879187639675"/>
    <x v="5"/>
    <x v="2"/>
    <x v="7"/>
  </r>
  <r>
    <x v="2622"/>
    <s v="Product525"/>
    <n v="1"/>
    <x v="1"/>
    <x v="0"/>
    <n v="8.7780967295033319E-2"/>
    <x v="524"/>
    <x v="0"/>
    <x v="3"/>
    <n v="212"/>
    <n v="222.09157138079988"/>
    <x v="271"/>
    <n v="202.59615841691931"/>
    <x v="6"/>
    <x v="2"/>
    <x v="7"/>
  </r>
  <r>
    <x v="2623"/>
    <s v="Product526"/>
    <n v="13"/>
    <x v="1"/>
    <x v="0"/>
    <n v="8.6364440962694716E-2"/>
    <x v="525"/>
    <x v="1"/>
    <x v="3"/>
    <n v="134"/>
    <n v="110.81657632726677"/>
    <x v="764"/>
    <n v="1316.1975406237138"/>
    <x v="7"/>
    <x v="2"/>
    <x v="7"/>
  </r>
  <r>
    <x v="2624"/>
    <s v="Product527"/>
    <n v="4"/>
    <x v="0"/>
    <x v="1"/>
    <n v="2.5095500586111985E-3"/>
    <x v="526"/>
    <x v="2"/>
    <x v="2"/>
    <n v="110"/>
    <n v="53.132878322627192"/>
    <x v="432"/>
    <n v="211.99815481887384"/>
    <x v="8"/>
    <x v="2"/>
    <x v="7"/>
  </r>
  <r>
    <x v="2625"/>
    <s v="Product528"/>
    <n v="6"/>
    <x v="1"/>
    <x v="0"/>
    <n v="4.9898860662819504E-2"/>
    <x v="527"/>
    <x v="3"/>
    <x v="3"/>
    <n v="170"/>
    <n v="227.02380253805364"/>
    <x v="608"/>
    <n v="1294.1734406883834"/>
    <x v="9"/>
    <x v="2"/>
    <x v="7"/>
  </r>
  <r>
    <x v="2626"/>
    <s v="Product529"/>
    <n v="4"/>
    <x v="2"/>
    <x v="0"/>
    <n v="5.7998499140768392E-2"/>
    <x v="528"/>
    <x v="0"/>
    <x v="0"/>
    <n v="127"/>
    <n v="136.19595669677676"/>
    <x v="164"/>
    <n v="513.18718247729055"/>
    <x v="10"/>
    <x v="2"/>
    <x v="7"/>
  </r>
  <r>
    <x v="2627"/>
    <s v="Product530"/>
    <n v="10"/>
    <x v="0"/>
    <x v="0"/>
    <n v="2.1357580015958333E-2"/>
    <x v="529"/>
    <x v="1"/>
    <x v="0"/>
    <n v="10"/>
    <n v="72.242090339225271"/>
    <x v="69"/>
    <n v="706.99174114285177"/>
    <x v="11"/>
    <x v="2"/>
    <x v="7"/>
  </r>
  <r>
    <x v="2628"/>
    <s v="Product531"/>
    <n v="10"/>
    <x v="0"/>
    <x v="0"/>
    <n v="6.7583428851179114E-2"/>
    <x v="530"/>
    <x v="2"/>
    <x v="1"/>
    <n v="164"/>
    <n v="88.936420400554042"/>
    <x v="814"/>
    <n v="829.25792160134642"/>
    <x v="12"/>
    <x v="2"/>
    <x v="7"/>
  </r>
  <r>
    <x v="2629"/>
    <s v="Product532"/>
    <n v="2"/>
    <x v="0"/>
    <x v="0"/>
    <n v="7.0594494297167798E-2"/>
    <x v="531"/>
    <x v="3"/>
    <x v="0"/>
    <n v="110"/>
    <n v="70.641018544159635"/>
    <x v="430"/>
    <n v="131.30830312679566"/>
    <x v="13"/>
    <x v="2"/>
    <x v="7"/>
  </r>
  <r>
    <x v="2630"/>
    <s v="Product533"/>
    <n v="4"/>
    <x v="1"/>
    <x v="1"/>
    <n v="4.2082368960622486E-2"/>
    <x v="532"/>
    <x v="4"/>
    <x v="1"/>
    <n v="48"/>
    <n v="36.697307483596049"/>
    <x v="593"/>
    <n v="140.6119914008398"/>
    <x v="14"/>
    <x v="2"/>
    <x v="7"/>
  </r>
  <r>
    <x v="2631"/>
    <s v="Product534"/>
    <n v="6"/>
    <x v="1"/>
    <x v="1"/>
    <n v="8.382792941895657E-3"/>
    <x v="533"/>
    <x v="0"/>
    <x v="2"/>
    <n v="137"/>
    <n v="236.45595838693976"/>
    <x v="142"/>
    <n v="1406.8427822874271"/>
    <x v="15"/>
    <x v="2"/>
    <x v="7"/>
  </r>
  <r>
    <x v="2632"/>
    <s v="Product535"/>
    <n v="15"/>
    <x v="1"/>
    <x v="0"/>
    <n v="4.5646958790883797E-2"/>
    <x v="534"/>
    <x v="1"/>
    <x v="0"/>
    <n v="164"/>
    <n v="160.32019119552447"/>
    <x v="664"/>
    <n v="2295.0309305201367"/>
    <x v="16"/>
    <x v="2"/>
    <x v="7"/>
  </r>
  <r>
    <x v="2633"/>
    <s v="Product536"/>
    <n v="1"/>
    <x v="0"/>
    <x v="0"/>
    <n v="4.6509581314723963E-2"/>
    <x v="535"/>
    <x v="2"/>
    <x v="3"/>
    <n v="18"/>
    <n v="264.02350378354043"/>
    <x v="511"/>
    <n v="251.74388116532154"/>
    <x v="17"/>
    <x v="2"/>
    <x v="7"/>
  </r>
  <r>
    <x v="2634"/>
    <s v="Product537"/>
    <n v="5"/>
    <x v="2"/>
    <x v="0"/>
    <n v="7.0749901687722647E-2"/>
    <x v="536"/>
    <x v="3"/>
    <x v="3"/>
    <n v="52"/>
    <n v="187.04656859260788"/>
    <x v="1167"/>
    <n v="869.06521126827499"/>
    <x v="18"/>
    <x v="2"/>
    <x v="7"/>
  </r>
  <r>
    <x v="2635"/>
    <s v="Product538"/>
    <n v="1"/>
    <x v="2"/>
    <x v="0"/>
    <n v="1.6744713823475643E-2"/>
    <x v="537"/>
    <x v="4"/>
    <x v="2"/>
    <n v="227"/>
    <n v="160.67685471845795"/>
    <x v="1168"/>
    <n v="157.98636676814121"/>
    <x v="19"/>
    <x v="2"/>
    <x v="7"/>
  </r>
  <r>
    <x v="2636"/>
    <s v="Product539"/>
    <n v="14"/>
    <x v="1"/>
    <x v="1"/>
    <n v="8.6531605077550307E-3"/>
    <x v="538"/>
    <x v="0"/>
    <x v="3"/>
    <n v="54"/>
    <n v="212.94511712366071"/>
    <x v="361"/>
    <n v="2955.4345638418577"/>
    <x v="20"/>
    <x v="2"/>
    <x v="7"/>
  </r>
  <r>
    <x v="2637"/>
    <s v="Product540"/>
    <n v="9"/>
    <x v="1"/>
    <x v="0"/>
    <n v="7.9886439392516835E-3"/>
    <x v="539"/>
    <x v="1"/>
    <x v="0"/>
    <n v="110"/>
    <n v="285.46159815805129"/>
    <x v="424"/>
    <n v="2548.6303238283317"/>
    <x v="21"/>
    <x v="2"/>
    <x v="7"/>
  </r>
  <r>
    <x v="2638"/>
    <s v="Product541"/>
    <n v="9"/>
    <x v="1"/>
    <x v="0"/>
    <n v="7.0207639074485309E-2"/>
    <x v="540"/>
    <x v="2"/>
    <x v="0"/>
    <n v="242"/>
    <n v="306.91553781841213"/>
    <x v="1035"/>
    <n v="2568.3095026161495"/>
    <x v="22"/>
    <x v="2"/>
    <x v="7"/>
  </r>
  <r>
    <x v="2639"/>
    <s v="Product542"/>
    <n v="2"/>
    <x v="1"/>
    <x v="0"/>
    <n v="1.1049697651499947E-2"/>
    <x v="541"/>
    <x v="3"/>
    <x v="1"/>
    <n v="220"/>
    <n v="229.13044383639851"/>
    <x v="432"/>
    <n v="453.19724341850463"/>
    <x v="23"/>
    <x v="2"/>
    <x v="7"/>
  </r>
  <r>
    <x v="2640"/>
    <s v="Product543"/>
    <n v="2"/>
    <x v="0"/>
    <x v="0"/>
    <n v="5.17200333415219E-2"/>
    <x v="542"/>
    <x v="4"/>
    <x v="0"/>
    <n v="248"/>
    <n v="214.00277782216222"/>
    <x v="1169"/>
    <n v="405.86909403604341"/>
    <x v="24"/>
    <x v="2"/>
    <x v="7"/>
  </r>
  <r>
    <x v="2641"/>
    <s v="Product544"/>
    <n v="7"/>
    <x v="1"/>
    <x v="0"/>
    <n v="4.6853567465800709E-2"/>
    <x v="543"/>
    <x v="0"/>
    <x v="1"/>
    <n v="43"/>
    <n v="134.9756437319588"/>
    <x v="903"/>
    <n v="900.5608731148651"/>
    <x v="25"/>
    <x v="2"/>
    <x v="7"/>
  </r>
  <r>
    <x v="2642"/>
    <s v="Product545"/>
    <n v="8"/>
    <x v="2"/>
    <x v="1"/>
    <n v="9.763231698322089E-2"/>
    <x v="544"/>
    <x v="1"/>
    <x v="2"/>
    <n v="25"/>
    <n v="296.79099746309049"/>
    <x v="155"/>
    <n v="2142.5168377680616"/>
    <x v="26"/>
    <x v="2"/>
    <x v="7"/>
  </r>
  <r>
    <x v="2643"/>
    <s v="Product546"/>
    <n v="7"/>
    <x v="0"/>
    <x v="1"/>
    <n v="9.1875484096835214E-2"/>
    <x v="545"/>
    <x v="2"/>
    <x v="0"/>
    <n v="147"/>
    <n v="257.4702801057685"/>
    <x v="123"/>
    <n v="1636.7055143635228"/>
    <x v="27"/>
    <x v="2"/>
    <x v="7"/>
  </r>
  <r>
    <x v="2644"/>
    <s v="Product547"/>
    <n v="15"/>
    <x v="0"/>
    <x v="0"/>
    <n v="3.2326666689656371E-2"/>
    <x v="546"/>
    <x v="3"/>
    <x v="3"/>
    <n v="83"/>
    <n v="247.50193321425135"/>
    <x v="204"/>
    <n v="3592.5153107128299"/>
    <x v="28"/>
    <x v="2"/>
    <x v="7"/>
  </r>
  <r>
    <x v="2645"/>
    <s v="Product548"/>
    <n v="15"/>
    <x v="0"/>
    <x v="0"/>
    <n v="5.9392232800500079E-2"/>
    <x v="547"/>
    <x v="4"/>
    <x v="3"/>
    <n v="81"/>
    <n v="176.44513654686921"/>
    <x v="292"/>
    <n v="2489.4849888084227"/>
    <x v="29"/>
    <x v="2"/>
    <x v="7"/>
  </r>
  <r>
    <x v="2646"/>
    <s v="Product549"/>
    <n v="6"/>
    <x v="1"/>
    <x v="0"/>
    <n v="7.6074213002313359E-2"/>
    <x v="548"/>
    <x v="0"/>
    <x v="2"/>
    <n v="244"/>
    <n v="58.354313537435445"/>
    <x v="785"/>
    <n v="323.49033035870883"/>
    <x v="30"/>
    <x v="2"/>
    <x v="7"/>
  </r>
  <r>
    <x v="2647"/>
    <s v="Product550"/>
    <n v="12"/>
    <x v="1"/>
    <x v="0"/>
    <n v="5.462904705992977E-3"/>
    <x v="549"/>
    <x v="1"/>
    <x v="3"/>
    <n v="189"/>
    <n v="156.34092138810229"/>
    <x v="905"/>
    <n v="1865.8421499949434"/>
    <x v="0"/>
    <x v="3"/>
    <x v="7"/>
  </r>
  <r>
    <x v="2648"/>
    <s v="Product551"/>
    <n v="9"/>
    <x v="1"/>
    <x v="1"/>
    <n v="5.3718892429284085E-2"/>
    <x v="550"/>
    <x v="2"/>
    <x v="0"/>
    <n v="246"/>
    <n v="79.068524195263251"/>
    <x v="906"/>
    <n v="673.38945584528096"/>
    <x v="1"/>
    <x v="3"/>
    <x v="7"/>
  </r>
  <r>
    <x v="2649"/>
    <s v="Product552"/>
    <n v="15"/>
    <x v="0"/>
    <x v="0"/>
    <n v="8.8273082758450527E-2"/>
    <x v="551"/>
    <x v="3"/>
    <x v="0"/>
    <n v="233"/>
    <n v="110.2681661174762"/>
    <x v="28"/>
    <n v="1508.0168274624848"/>
    <x v="2"/>
    <x v="3"/>
    <x v="7"/>
  </r>
  <r>
    <x v="2650"/>
    <s v="Product553"/>
    <n v="12"/>
    <x v="2"/>
    <x v="0"/>
    <n v="1.8468706836645477E-2"/>
    <x v="552"/>
    <x v="0"/>
    <x v="1"/>
    <n v="159"/>
    <n v="92.343117881062852"/>
    <x v="1120"/>
    <n v="1087.6519189024284"/>
    <x v="3"/>
    <x v="3"/>
    <x v="7"/>
  </r>
  <r>
    <x v="2651"/>
    <s v="Product554"/>
    <n v="13"/>
    <x v="2"/>
    <x v="0"/>
    <n v="8.4564598648010914E-2"/>
    <x v="553"/>
    <x v="1"/>
    <x v="0"/>
    <n v="135"/>
    <n v="316.46142838143641"/>
    <x v="1031"/>
    <n v="3766.0999311361916"/>
    <x v="4"/>
    <x v="3"/>
    <x v="7"/>
  </r>
  <r>
    <x v="2652"/>
    <s v="Product555"/>
    <n v="2"/>
    <x v="1"/>
    <x v="0"/>
    <n v="8.6478086402908022E-2"/>
    <x v="554"/>
    <x v="2"/>
    <x v="1"/>
    <n v="10"/>
    <n v="201.02595181117033"/>
    <x v="848"/>
    <n v="367.28322436243423"/>
    <x v="5"/>
    <x v="3"/>
    <x v="7"/>
  </r>
  <r>
    <x v="2653"/>
    <s v="Product556"/>
    <n v="14"/>
    <x v="1"/>
    <x v="0"/>
    <n v="3.4094175614625556E-2"/>
    <x v="555"/>
    <x v="3"/>
    <x v="2"/>
    <n v="54"/>
    <n v="144.13729815434993"/>
    <x v="361"/>
    <n v="1949.1227811784102"/>
    <x v="6"/>
    <x v="3"/>
    <x v="7"/>
  </r>
  <r>
    <x v="2654"/>
    <s v="Product557"/>
    <n v="9"/>
    <x v="1"/>
    <x v="1"/>
    <n v="5.8602044685628356E-4"/>
    <x v="556"/>
    <x v="4"/>
    <x v="0"/>
    <n v="215"/>
    <n v="161.84056881166865"/>
    <x v="1103"/>
    <n v="1455.7115423629273"/>
    <x v="7"/>
    <x v="3"/>
    <x v="7"/>
  </r>
  <r>
    <x v="2655"/>
    <s v="Product558"/>
    <n v="11"/>
    <x v="1"/>
    <x v="1"/>
    <n v="4.1353130123222163E-2"/>
    <x v="557"/>
    <x v="0"/>
    <x v="3"/>
    <n v="143"/>
    <n v="103.33177840029738"/>
    <x v="585"/>
    <n v="1089.6455451447052"/>
    <x v="8"/>
    <x v="3"/>
    <x v="7"/>
  </r>
  <r>
    <x v="2656"/>
    <s v="Product559"/>
    <n v="3"/>
    <x v="0"/>
    <x v="0"/>
    <n v="4.3203493424576217E-2"/>
    <x v="558"/>
    <x v="1"/>
    <x v="3"/>
    <n v="108"/>
    <n v="284.40003469589732"/>
    <x v="84"/>
    <n v="816.33887900089155"/>
    <x v="9"/>
    <x v="3"/>
    <x v="7"/>
  </r>
  <r>
    <x v="2657"/>
    <s v="Product560"/>
    <n v="8"/>
    <x v="1"/>
    <x v="0"/>
    <n v="4.5642665658318761E-3"/>
    <x v="559"/>
    <x v="2"/>
    <x v="2"/>
    <n v="214"/>
    <n v="110.59446485501947"/>
    <x v="467"/>
    <n v="880.71745789372505"/>
    <x v="10"/>
    <x v="3"/>
    <x v="7"/>
  </r>
  <r>
    <x v="2658"/>
    <s v="Product561"/>
    <n v="2"/>
    <x v="2"/>
    <x v="0"/>
    <n v="8.5917232676233357E-2"/>
    <x v="560"/>
    <x v="3"/>
    <x v="3"/>
    <n v="165"/>
    <n v="54.904487202901407"/>
    <x v="421"/>
    <n v="100.3744912018409"/>
    <x v="11"/>
    <x v="3"/>
    <x v="7"/>
  </r>
  <r>
    <x v="2659"/>
    <s v="Product562"/>
    <n v="3"/>
    <x v="0"/>
    <x v="0"/>
    <n v="5.5341250114789353E-2"/>
    <x v="561"/>
    <x v="4"/>
    <x v="0"/>
    <n v="35"/>
    <n v="253.08551786400244"/>
    <x v="605"/>
    <n v="717.23834675837907"/>
    <x v="12"/>
    <x v="3"/>
    <x v="7"/>
  </r>
  <r>
    <x v="2660"/>
    <s v="Product563"/>
    <n v="5"/>
    <x v="0"/>
    <x v="1"/>
    <n v="6.3965157931251418E-2"/>
    <x v="562"/>
    <x v="0"/>
    <x v="0"/>
    <n v="76"/>
    <n v="120.28894375834017"/>
    <x v="369"/>
    <n v="562.97321236727248"/>
    <x v="13"/>
    <x v="3"/>
    <x v="7"/>
  </r>
  <r>
    <x v="2661"/>
    <s v="Product564"/>
    <n v="6"/>
    <x v="0"/>
    <x v="0"/>
    <n v="8.1646143850882494E-2"/>
    <x v="563"/>
    <x v="1"/>
    <x v="1"/>
    <n v="247"/>
    <n v="236.29065830339567"/>
    <x v="909"/>
    <n v="1301.9906233496213"/>
    <x v="14"/>
    <x v="3"/>
    <x v="7"/>
  </r>
  <r>
    <x v="2662"/>
    <s v="Product565"/>
    <n v="2"/>
    <x v="1"/>
    <x v="0"/>
    <n v="6.4185481773678561E-3"/>
    <x v="564"/>
    <x v="2"/>
    <x v="0"/>
    <n v="37"/>
    <n v="35.211466537531415"/>
    <x v="1091"/>
    <n v="69.970920086328988"/>
    <x v="15"/>
    <x v="3"/>
    <x v="7"/>
  </r>
  <r>
    <x v="2663"/>
    <s v="Product566"/>
    <n v="8"/>
    <x v="1"/>
    <x v="0"/>
    <n v="1.5396352989363017E-2"/>
    <x v="565"/>
    <x v="3"/>
    <x v="1"/>
    <n v="188"/>
    <n v="113.63792087443605"/>
    <x v="1170"/>
    <n v="895.10649065340738"/>
    <x v="16"/>
    <x v="3"/>
    <x v="7"/>
  </r>
  <r>
    <x v="2664"/>
    <s v="Product567"/>
    <n v="1"/>
    <x v="1"/>
    <x v="0"/>
    <n v="4.3871897220346324E-2"/>
    <x v="566"/>
    <x v="4"/>
    <x v="2"/>
    <n v="176"/>
    <n v="244.36494656971075"/>
    <x v="521"/>
    <n v="233.64419274954898"/>
    <x v="17"/>
    <x v="3"/>
    <x v="7"/>
  </r>
  <r>
    <x v="2665"/>
    <s v="Product568"/>
    <n v="13"/>
    <x v="0"/>
    <x v="0"/>
    <n v="7.9722067082847389E-2"/>
    <x v="567"/>
    <x v="0"/>
    <x v="0"/>
    <n v="208"/>
    <n v="52.631046297904106"/>
    <x v="857"/>
    <n v="629.65747642592794"/>
    <x v="18"/>
    <x v="3"/>
    <x v="7"/>
  </r>
  <r>
    <x v="2666"/>
    <s v="Product569"/>
    <n v="6"/>
    <x v="2"/>
    <x v="1"/>
    <n v="8.1990762745411672E-2"/>
    <x v="568"/>
    <x v="1"/>
    <x v="3"/>
    <n v="21"/>
    <n v="133.16814465058349"/>
    <x v="347"/>
    <n v="733.49752138374492"/>
    <x v="19"/>
    <x v="3"/>
    <x v="7"/>
  </r>
  <r>
    <x v="2667"/>
    <s v="Product570"/>
    <n v="12"/>
    <x v="2"/>
    <x v="1"/>
    <n v="5.6917057491060789E-2"/>
    <x v="569"/>
    <x v="2"/>
    <x v="3"/>
    <n v="113"/>
    <n v="100.25777638177894"/>
    <x v="551"/>
    <n v="1134.6167851143757"/>
    <x v="20"/>
    <x v="3"/>
    <x v="7"/>
  </r>
  <r>
    <x v="2668"/>
    <s v="Product571"/>
    <n v="1"/>
    <x v="1"/>
    <x v="0"/>
    <n v="4.997863353272747E-3"/>
    <x v="570"/>
    <x v="3"/>
    <x v="2"/>
    <n v="52"/>
    <n v="260.09407830878251"/>
    <x v="1171"/>
    <n v="258.7941636463998"/>
    <x v="21"/>
    <x v="3"/>
    <x v="7"/>
  </r>
  <r>
    <x v="2669"/>
    <s v="Product572"/>
    <n v="12"/>
    <x v="1"/>
    <x v="0"/>
    <n v="1.5818307113727528E-2"/>
    <x v="571"/>
    <x v="4"/>
    <x v="3"/>
    <n v="226"/>
    <n v="47.30466253672553"/>
    <x v="1172"/>
    <n v="558.67659428170043"/>
    <x v="22"/>
    <x v="3"/>
    <x v="7"/>
  </r>
  <r>
    <x v="2670"/>
    <s v="Product573"/>
    <n v="6"/>
    <x v="1"/>
    <x v="0"/>
    <n v="3.8782585529709118E-2"/>
    <x v="572"/>
    <x v="0"/>
    <x v="0"/>
    <n v="106"/>
    <n v="258.35355782428985"/>
    <x v="419"/>
    <n v="1490.003633226388"/>
    <x v="23"/>
    <x v="3"/>
    <x v="7"/>
  </r>
  <r>
    <x v="2671"/>
    <s v="Product574"/>
    <n v="14"/>
    <x v="1"/>
    <x v="0"/>
    <n v="5.4727388036642337E-2"/>
    <x v="573"/>
    <x v="1"/>
    <x v="0"/>
    <n v="34"/>
    <n v="101.4586641925966"/>
    <x v="1032"/>
    <n v="1342.6853511070856"/>
    <x v="24"/>
    <x v="3"/>
    <x v="7"/>
  </r>
  <r>
    <x v="2672"/>
    <s v="Product575"/>
    <n v="3"/>
    <x v="0"/>
    <x v="1"/>
    <n v="3.9908518996522646E-2"/>
    <x v="574"/>
    <x v="2"/>
    <x v="1"/>
    <n v="72"/>
    <n v="43.632874295286825"/>
    <x v="62"/>
    <n v="125.67465270780146"/>
    <x v="25"/>
    <x v="3"/>
    <x v="7"/>
  </r>
  <r>
    <x v="2673"/>
    <s v="Product576"/>
    <n v="10"/>
    <x v="1"/>
    <x v="0"/>
    <n v="1.1247335484229893E-2"/>
    <x v="575"/>
    <x v="3"/>
    <x v="0"/>
    <n v="219"/>
    <n v="143.34269710447285"/>
    <x v="55"/>
    <n v="1417.3047370092449"/>
    <x v="26"/>
    <x v="3"/>
    <x v="7"/>
  </r>
  <r>
    <x v="2674"/>
    <s v="Product577"/>
    <n v="10"/>
    <x v="2"/>
    <x v="0"/>
    <n v="7.728683743569574E-2"/>
    <x v="576"/>
    <x v="0"/>
    <x v="1"/>
    <n v="160"/>
    <n v="276.89691497241893"/>
    <x v="841"/>
    <n v="2554.964281184999"/>
    <x v="27"/>
    <x v="3"/>
    <x v="7"/>
  </r>
  <r>
    <x v="2675"/>
    <s v="Product578"/>
    <n v="7"/>
    <x v="0"/>
    <x v="0"/>
    <n v="8.6058062334949129E-2"/>
    <x v="577"/>
    <x v="1"/>
    <x v="2"/>
    <n v="109"/>
    <n v="86.106302327946679"/>
    <x v="1173"/>
    <n v="550.87312556343386"/>
    <x v="28"/>
    <x v="3"/>
    <x v="7"/>
  </r>
  <r>
    <x v="2676"/>
    <s v="Product579"/>
    <n v="7"/>
    <x v="0"/>
    <x v="0"/>
    <n v="7.0462379139432665E-2"/>
    <x v="578"/>
    <x v="2"/>
    <x v="0"/>
    <n v="74"/>
    <n v="100.75349801816242"/>
    <x v="450"/>
    <n v="655.57916788827811"/>
    <x v="29"/>
    <x v="3"/>
    <x v="7"/>
  </r>
  <r>
    <x v="2677"/>
    <s v="Product580"/>
    <n v="4"/>
    <x v="0"/>
    <x v="0"/>
    <n v="5.5283205337405855E-2"/>
    <x v="579"/>
    <x v="3"/>
    <x v="3"/>
    <n v="203"/>
    <n v="137.86830964915555"/>
    <x v="396"/>
    <n v="520.98603030920094"/>
    <x v="0"/>
    <x v="4"/>
    <x v="7"/>
  </r>
  <r>
    <x v="2678"/>
    <s v="Product581"/>
    <n v="15"/>
    <x v="1"/>
    <x v="1"/>
    <n v="1.8813320467445584E-2"/>
    <x v="580"/>
    <x v="4"/>
    <x v="3"/>
    <n v="29"/>
    <n v="251.23764208135887"/>
    <x v="1174"/>
    <n v="3697.6654171109531"/>
    <x v="1"/>
    <x v="4"/>
    <x v="7"/>
  </r>
  <r>
    <x v="2679"/>
    <s v="Product582"/>
    <n v="11"/>
    <x v="1"/>
    <x v="1"/>
    <n v="8.8636678843649425E-2"/>
    <x v="581"/>
    <x v="0"/>
    <x v="2"/>
    <n v="175"/>
    <n v="315.72721046000169"/>
    <x v="160"/>
    <n v="3165.1641901468292"/>
    <x v="2"/>
    <x v="4"/>
    <x v="7"/>
  </r>
  <r>
    <x v="2680"/>
    <s v="Product583"/>
    <n v="15"/>
    <x v="1"/>
    <x v="0"/>
    <n v="6.082027506711904E-2"/>
    <x v="582"/>
    <x v="1"/>
    <x v="3"/>
    <n v="250"/>
    <n v="58.015013287548612"/>
    <x v="1054"/>
    <n v="817.2978633206601"/>
    <x v="3"/>
    <x v="4"/>
    <x v="7"/>
  </r>
  <r>
    <x v="2681"/>
    <s v="Product584"/>
    <n v="1"/>
    <x v="0"/>
    <x v="0"/>
    <n v="6.285615035600943E-2"/>
    <x v="583"/>
    <x v="2"/>
    <x v="0"/>
    <n v="79"/>
    <n v="123.69571039603173"/>
    <x v="1175"/>
    <n v="115.92067422498536"/>
    <x v="4"/>
    <x v="4"/>
    <x v="7"/>
  </r>
  <r>
    <x v="2682"/>
    <s v="Product585"/>
    <n v="3"/>
    <x v="2"/>
    <x v="0"/>
    <n v="5.3687720065351899E-2"/>
    <x v="584"/>
    <x v="3"/>
    <x v="0"/>
    <n v="82"/>
    <n v="83.0301221235068"/>
    <x v="466"/>
    <n v="235.71727250984395"/>
    <x v="5"/>
    <x v="4"/>
    <x v="7"/>
  </r>
  <r>
    <x v="2683"/>
    <s v="Product586"/>
    <n v="12"/>
    <x v="2"/>
    <x v="0"/>
    <n v="4.3099217863753474E-2"/>
    <x v="585"/>
    <x v="4"/>
    <x v="1"/>
    <n v="214"/>
    <n v="203.35807834051852"/>
    <x v="815"/>
    <n v="2335.1220506131949"/>
    <x v="6"/>
    <x v="4"/>
    <x v="7"/>
  </r>
  <r>
    <x v="2684"/>
    <s v="Product587"/>
    <n v="13"/>
    <x v="1"/>
    <x v="1"/>
    <n v="7.1317148930118118E-2"/>
    <x v="586"/>
    <x v="0"/>
    <x v="0"/>
    <n v="250"/>
    <n v="52.450590387225219"/>
    <x v="1176"/>
    <n v="633.22952967438914"/>
    <x v="7"/>
    <x v="4"/>
    <x v="7"/>
  </r>
  <r>
    <x v="2685"/>
    <s v="Product588"/>
    <n v="9"/>
    <x v="1"/>
    <x v="0"/>
    <n v="8.7011549143308831E-2"/>
    <x v="587"/>
    <x v="1"/>
    <x v="1"/>
    <n v="109"/>
    <n v="177.22174787813717"/>
    <x v="459"/>
    <n v="1456.2126814803801"/>
    <x v="8"/>
    <x v="4"/>
    <x v="7"/>
  </r>
  <r>
    <x v="2686"/>
    <s v="Product589"/>
    <n v="11"/>
    <x v="1"/>
    <x v="0"/>
    <n v="6.2731213875080419E-2"/>
    <x v="588"/>
    <x v="2"/>
    <x v="2"/>
    <n v="203"/>
    <n v="312.11894380348224"/>
    <x v="1156"/>
    <n v="3217.9327794380997"/>
    <x v="9"/>
    <x v="4"/>
    <x v="7"/>
  </r>
  <r>
    <x v="2687"/>
    <s v="Product590"/>
    <n v="7"/>
    <x v="1"/>
    <x v="0"/>
    <n v="9.4453164028598643E-2"/>
    <x v="589"/>
    <x v="3"/>
    <x v="0"/>
    <n v="42"/>
    <n v="225.08439392269705"/>
    <x v="656"/>
    <n v="1426.771225202672"/>
    <x v="10"/>
    <x v="4"/>
    <x v="7"/>
  </r>
  <r>
    <x v="2688"/>
    <s v="Product591"/>
    <n v="14"/>
    <x v="0"/>
    <x v="0"/>
    <n v="1.771933983734001E-2"/>
    <x v="590"/>
    <x v="4"/>
    <x v="3"/>
    <n v="67"/>
    <n v="241.95017775161301"/>
    <x v="838"/>
    <n v="3327.2817245965834"/>
    <x v="11"/>
    <x v="4"/>
    <x v="7"/>
  </r>
  <r>
    <x v="2689"/>
    <s v="Product592"/>
    <n v="15"/>
    <x v="1"/>
    <x v="0"/>
    <n v="1.5526565418895168E-2"/>
    <x v="591"/>
    <x v="0"/>
    <x v="3"/>
    <n v="74"/>
    <n v="169.38013076133478"/>
    <x v="51"/>
    <n v="2501.2535862061186"/>
    <x v="12"/>
    <x v="4"/>
    <x v="7"/>
  </r>
  <r>
    <x v="2690"/>
    <s v="Product593"/>
    <n v="14"/>
    <x v="2"/>
    <x v="1"/>
    <n v="8.8112245156628088E-3"/>
    <x v="592"/>
    <x v="1"/>
    <x v="2"/>
    <n v="97"/>
    <n v="305.42739972846272"/>
    <x v="1177"/>
    <n v="4238.306944707082"/>
    <x v="13"/>
    <x v="4"/>
    <x v="7"/>
  </r>
  <r>
    <x v="2691"/>
    <s v="Product594"/>
    <n v="8"/>
    <x v="0"/>
    <x v="1"/>
    <n v="7.9705044476338346E-2"/>
    <x v="593"/>
    <x v="2"/>
    <x v="3"/>
    <n v="38"/>
    <n v="118.64183454090137"/>
    <x v="167"/>
    <n v="873.4838547365157"/>
    <x v="14"/>
    <x v="4"/>
    <x v="7"/>
  </r>
  <r>
    <x v="2692"/>
    <s v="Product595"/>
    <n v="15"/>
    <x v="0"/>
    <x v="0"/>
    <n v="8.9378341014183876E-2"/>
    <x v="594"/>
    <x v="3"/>
    <x v="0"/>
    <n v="246"/>
    <n v="146.48281085309057"/>
    <x v="822"/>
    <n v="2000.8563034792028"/>
    <x v="15"/>
    <x v="4"/>
    <x v="7"/>
  </r>
  <r>
    <x v="2693"/>
    <s v="Product596"/>
    <n v="8"/>
    <x v="0"/>
    <x v="0"/>
    <n v="3.0690517153039457E-2"/>
    <x v="595"/>
    <x v="4"/>
    <x v="0"/>
    <n v="186"/>
    <n v="123.06161137447633"/>
    <x v="1178"/>
    <n v="954.27829503765827"/>
    <x v="16"/>
    <x v="4"/>
    <x v="7"/>
  </r>
  <r>
    <x v="2694"/>
    <s v="Product597"/>
    <n v="12"/>
    <x v="1"/>
    <x v="0"/>
    <n v="7.3101754412202624E-2"/>
    <x v="596"/>
    <x v="0"/>
    <x v="1"/>
    <n v="232"/>
    <n v="126.26063378510496"/>
    <x v="1179"/>
    <n v="1404.3691193066061"/>
    <x v="17"/>
    <x v="4"/>
    <x v="7"/>
  </r>
  <r>
    <x v="2695"/>
    <s v="Product598"/>
    <n v="7"/>
    <x v="1"/>
    <x v="0"/>
    <n v="3.6861405762966974E-2"/>
    <x v="597"/>
    <x v="1"/>
    <x v="0"/>
    <n v="229"/>
    <n v="101.99912318492733"/>
    <x v="1180"/>
    <n v="687.6750448241861"/>
    <x v="18"/>
    <x v="4"/>
    <x v="7"/>
  </r>
  <r>
    <x v="2696"/>
    <s v="Product599"/>
    <n v="12"/>
    <x v="1"/>
    <x v="1"/>
    <n v="4.0350672116822299E-2"/>
    <x v="598"/>
    <x v="2"/>
    <x v="1"/>
    <n v="187"/>
    <n v="218.46157397702208"/>
    <x v="707"/>
    <n v="2515.7580316242042"/>
    <x v="19"/>
    <x v="4"/>
    <x v="7"/>
  </r>
  <r>
    <x v="2697"/>
    <s v="Product600"/>
    <n v="5"/>
    <x v="0"/>
    <x v="0"/>
    <n v="2.6333201070517277E-2"/>
    <x v="599"/>
    <x v="3"/>
    <x v="2"/>
    <n v="185"/>
    <n v="118.07746493641349"/>
    <x v="1181"/>
    <n v="574.84053655172977"/>
    <x v="20"/>
    <x v="4"/>
    <x v="7"/>
  </r>
  <r>
    <x v="2698"/>
    <s v="Product601"/>
    <n v="3"/>
    <x v="2"/>
    <x v="0"/>
    <n v="6.3938962536374697E-2"/>
    <x v="600"/>
    <x v="0"/>
    <x v="0"/>
    <n v="99"/>
    <n v="301.06152720713794"/>
    <x v="1018"/>
    <n v="845.43589649369108"/>
    <x v="21"/>
    <x v="4"/>
    <x v="7"/>
  </r>
  <r>
    <x v="2699"/>
    <s v="Product602"/>
    <n v="3"/>
    <x v="2"/>
    <x v="0"/>
    <n v="7.8308179750973266E-4"/>
    <x v="601"/>
    <x v="1"/>
    <x v="3"/>
    <n v="7"/>
    <n v="278.4569004374647"/>
    <x v="116"/>
    <n v="834.71653772202342"/>
    <x v="22"/>
    <x v="4"/>
    <x v="7"/>
  </r>
  <r>
    <x v="2700"/>
    <s v="Product603"/>
    <n v="9"/>
    <x v="1"/>
    <x v="0"/>
    <n v="6.8961880824743124E-2"/>
    <x v="602"/>
    <x v="2"/>
    <x v="3"/>
    <n v="230"/>
    <n v="107.45914356651843"/>
    <x v="98"/>
    <n v="900.43703022919703"/>
    <x v="23"/>
    <x v="4"/>
    <x v="7"/>
  </r>
  <r>
    <x v="2701"/>
    <s v="Product604"/>
    <n v="7"/>
    <x v="1"/>
    <x v="0"/>
    <n v="5.4784046312241957E-2"/>
    <x v="603"/>
    <x v="3"/>
    <x v="2"/>
    <n v="160"/>
    <n v="175.20849828762115"/>
    <x v="825"/>
    <n v="1159.2690746219364"/>
    <x v="24"/>
    <x v="4"/>
    <x v="7"/>
  </r>
  <r>
    <x v="2702"/>
    <s v="Product605"/>
    <n v="14"/>
    <x v="1"/>
    <x v="1"/>
    <n v="4.6547614658922036E-2"/>
    <x v="604"/>
    <x v="4"/>
    <x v="3"/>
    <n v="218"/>
    <n v="118.81813108477654"/>
    <x v="890"/>
    <n v="1586.0240270636873"/>
    <x v="25"/>
    <x v="4"/>
    <x v="7"/>
  </r>
  <r>
    <x v="2703"/>
    <s v="Product606"/>
    <n v="9"/>
    <x v="1"/>
    <x v="1"/>
    <n v="9.5314541813784747E-3"/>
    <x v="605"/>
    <x v="0"/>
    <x v="0"/>
    <n v="130"/>
    <n v="276.14413304443076"/>
    <x v="497"/>
    <n v="2461.6087010357519"/>
    <x v="26"/>
    <x v="4"/>
    <x v="7"/>
  </r>
  <r>
    <x v="2704"/>
    <s v="Product607"/>
    <n v="11"/>
    <x v="0"/>
    <x v="0"/>
    <n v="6.1339861840152922E-2"/>
    <x v="606"/>
    <x v="1"/>
    <x v="0"/>
    <n v="21"/>
    <n v="61.175300530070537"/>
    <x v="73"/>
    <n v="631.65097652278791"/>
    <x v="27"/>
    <x v="4"/>
    <x v="7"/>
  </r>
  <r>
    <x v="2705"/>
    <s v="Product608"/>
    <n v="15"/>
    <x v="1"/>
    <x v="0"/>
    <n v="8.1422676992782994E-2"/>
    <x v="607"/>
    <x v="2"/>
    <x v="1"/>
    <n v="218"/>
    <n v="67.310111613489198"/>
    <x v="402"/>
    <n v="927.44313205853837"/>
    <x v="28"/>
    <x v="4"/>
    <x v="7"/>
  </r>
  <r>
    <x v="2706"/>
    <s v="Product609"/>
    <n v="11"/>
    <x v="2"/>
    <x v="0"/>
    <n v="6.5198763560367648E-2"/>
    <x v="608"/>
    <x v="3"/>
    <x v="0"/>
    <n v="151"/>
    <n v="295.40815045569394"/>
    <x v="1025"/>
    <n v="3037.6269473036036"/>
    <x v="29"/>
    <x v="4"/>
    <x v="7"/>
  </r>
  <r>
    <x v="2707"/>
    <s v="Product610"/>
    <n v="5"/>
    <x v="0"/>
    <x v="0"/>
    <n v="2.1073053860647107E-2"/>
    <x v="609"/>
    <x v="4"/>
    <x v="1"/>
    <n v="117"/>
    <n v="269.88757504803846"/>
    <x v="484"/>
    <n v="1321.0010982136585"/>
    <x v="30"/>
    <x v="4"/>
    <x v="7"/>
  </r>
  <r>
    <x v="2708"/>
    <s v="Product611"/>
    <n v="11"/>
    <x v="0"/>
    <x v="1"/>
    <n v="6.7359653337903391E-2"/>
    <x v="610"/>
    <x v="0"/>
    <x v="2"/>
    <n v="125"/>
    <n v="271.17182549954089"/>
    <x v="1182"/>
    <n v="2781.9636387277392"/>
    <x v="0"/>
    <x v="5"/>
    <x v="7"/>
  </r>
  <r>
    <x v="2709"/>
    <s v="Product612"/>
    <n v="15"/>
    <x v="0"/>
    <x v="0"/>
    <n v="5.6202163133166954E-3"/>
    <x v="611"/>
    <x v="1"/>
    <x v="0"/>
    <n v="242"/>
    <n v="171.34065604386518"/>
    <x v="1183"/>
    <n v="2555.6652674044958"/>
    <x v="1"/>
    <x v="5"/>
    <x v="7"/>
  </r>
  <r>
    <x v="2710"/>
    <s v="Product613"/>
    <n v="4"/>
    <x v="1"/>
    <x v="0"/>
    <n v="4.6578712469624931E-2"/>
    <x v="612"/>
    <x v="2"/>
    <x v="3"/>
    <n v="136"/>
    <n v="316.43513661721494"/>
    <x v="1184"/>
    <n v="1206.7839814937408"/>
    <x v="2"/>
    <x v="5"/>
    <x v="7"/>
  </r>
  <r>
    <x v="2711"/>
    <s v="Product614"/>
    <n v="11"/>
    <x v="1"/>
    <x v="0"/>
    <n v="8.4027881460408738E-2"/>
    <x v="613"/>
    <x v="3"/>
    <x v="3"/>
    <n v="71"/>
    <n v="264.69229632906456"/>
    <x v="1093"/>
    <n v="2666.9583977260681"/>
    <x v="3"/>
    <x v="5"/>
    <x v="7"/>
  </r>
  <r>
    <x v="2712"/>
    <s v="Product615"/>
    <n v="1"/>
    <x v="1"/>
    <x v="0"/>
    <n v="3.7044568263465597E-2"/>
    <x v="614"/>
    <x v="4"/>
    <x v="2"/>
    <n v="47"/>
    <n v="220.0490000368064"/>
    <x v="1185"/>
    <n v="211.8973798336356"/>
    <x v="4"/>
    <x v="5"/>
    <x v="7"/>
  </r>
  <r>
    <x v="2713"/>
    <s v="Product616"/>
    <n v="13"/>
    <x v="0"/>
    <x v="0"/>
    <n v="8.3059435112644242E-2"/>
    <x v="615"/>
    <x v="0"/>
    <x v="3"/>
    <n v="171"/>
    <n v="133.19362144445188"/>
    <x v="751"/>
    <n v="1587.6982483266881"/>
    <x v="5"/>
    <x v="5"/>
    <x v="7"/>
  </r>
  <r>
    <x v="2714"/>
    <s v="Product617"/>
    <n v="12"/>
    <x v="2"/>
    <x v="1"/>
    <n v="8.8148372882034004E-2"/>
    <x v="616"/>
    <x v="1"/>
    <x v="0"/>
    <n v="6"/>
    <n v="133.92915817187674"/>
    <x v="708"/>
    <n v="1465.4822495707829"/>
    <x v="6"/>
    <x v="5"/>
    <x v="7"/>
  </r>
  <r>
    <x v="2715"/>
    <s v="Product618"/>
    <n v="12"/>
    <x v="2"/>
    <x v="1"/>
    <n v="9.926431270908323E-2"/>
    <x v="617"/>
    <x v="2"/>
    <x v="0"/>
    <n v="29"/>
    <n v="130.53597789624371"/>
    <x v="77"/>
    <n v="1410.9409651987801"/>
    <x v="7"/>
    <x v="5"/>
    <x v="7"/>
  </r>
  <r>
    <x v="2716"/>
    <s v="Product619"/>
    <n v="12"/>
    <x v="1"/>
    <x v="0"/>
    <n v="2.2804743776729919E-2"/>
    <x v="618"/>
    <x v="3"/>
    <x v="1"/>
    <n v="167"/>
    <n v="213.35050365503685"/>
    <x v="1019"/>
    <n v="2501.8212010145694"/>
    <x v="8"/>
    <x v="5"/>
    <x v="7"/>
  </r>
  <r>
    <x v="2717"/>
    <s v="Product620"/>
    <n v="10"/>
    <x v="1"/>
    <x v="0"/>
    <n v="1.7620280677268275E-2"/>
    <x v="619"/>
    <x v="4"/>
    <x v="0"/>
    <n v="162"/>
    <n v="58.243859069485694"/>
    <x v="39"/>
    <n v="572.17585924954096"/>
    <x v="9"/>
    <x v="5"/>
    <x v="7"/>
  </r>
  <r>
    <x v="2718"/>
    <s v="Product621"/>
    <n v="12"/>
    <x v="1"/>
    <x v="0"/>
    <n v="2.1436271515446349E-2"/>
    <x v="620"/>
    <x v="0"/>
    <x v="1"/>
    <n v="186"/>
    <n v="151.50022880161279"/>
    <x v="151"/>
    <n v="1779.03154514843"/>
    <x v="10"/>
    <x v="5"/>
    <x v="7"/>
  </r>
  <r>
    <x v="2719"/>
    <s v="Product622"/>
    <n v="13"/>
    <x v="1"/>
    <x v="0"/>
    <n v="3.1630684162879633E-2"/>
    <x v="621"/>
    <x v="1"/>
    <x v="2"/>
    <n v="41"/>
    <n v="87.360664843613321"/>
    <x v="612"/>
    <n v="1099.7660341939156"/>
    <x v="11"/>
    <x v="5"/>
    <x v="7"/>
  </r>
  <r>
    <x v="2720"/>
    <s v="Product623"/>
    <n v="11"/>
    <x v="0"/>
    <x v="1"/>
    <n v="3.2586771147580353E-3"/>
    <x v="622"/>
    <x v="2"/>
    <x v="0"/>
    <n v="116"/>
    <n v="267.2868146292243"/>
    <x v="1096"/>
    <n v="2930.5739452364701"/>
    <x v="12"/>
    <x v="5"/>
    <x v="7"/>
  </r>
  <r>
    <x v="2721"/>
    <s v="Product624"/>
    <n v="15"/>
    <x v="1"/>
    <x v="0"/>
    <n v="9.4871555705522803E-2"/>
    <x v="623"/>
    <x v="3"/>
    <x v="3"/>
    <n v="7"/>
    <n v="126.94973587015176"/>
    <x v="605"/>
    <n v="1723.5872539761785"/>
    <x v="13"/>
    <x v="5"/>
    <x v="7"/>
  </r>
  <r>
    <x v="2722"/>
    <s v="Product625"/>
    <n v="8"/>
    <x v="2"/>
    <x v="0"/>
    <n v="9.6988110389413684E-2"/>
    <x v="624"/>
    <x v="0"/>
    <x v="3"/>
    <n v="67"/>
    <n v="170.27074695182381"/>
    <x v="260"/>
    <n v="1230.0520716029791"/>
    <x v="14"/>
    <x v="5"/>
    <x v="7"/>
  </r>
  <r>
    <x v="2723"/>
    <s v="Product626"/>
    <n v="15"/>
    <x v="0"/>
    <x v="0"/>
    <n v="3.9939430483262539E-2"/>
    <x v="625"/>
    <x v="1"/>
    <x v="2"/>
    <n v="169"/>
    <n v="228.00503697565037"/>
    <x v="550"/>
    <n v="3283.4796847729149"/>
    <x v="15"/>
    <x v="5"/>
    <x v="7"/>
  </r>
  <r>
    <x v="2724"/>
    <s v="Product627"/>
    <n v="4"/>
    <x v="0"/>
    <x v="0"/>
    <n v="9.1747520763220444E-2"/>
    <x v="626"/>
    <x v="2"/>
    <x v="3"/>
    <n v="208"/>
    <n v="69.715109856388551"/>
    <x v="494"/>
    <n v="253.27568546931738"/>
    <x v="16"/>
    <x v="5"/>
    <x v="7"/>
  </r>
  <r>
    <x v="2725"/>
    <s v="Product628"/>
    <n v="8"/>
    <x v="0"/>
    <x v="0"/>
    <n v="4.4634273782052404E-2"/>
    <x v="627"/>
    <x v="3"/>
    <x v="0"/>
    <n v="11"/>
    <n v="30.501333433011691"/>
    <x v="1186"/>
    <n v="233.11942852675983"/>
    <x v="17"/>
    <x v="5"/>
    <x v="7"/>
  </r>
  <r>
    <x v="2726"/>
    <s v="Product629"/>
    <n v="6"/>
    <x v="1"/>
    <x v="1"/>
    <n v="1.5316451430648571E-2"/>
    <x v="628"/>
    <x v="4"/>
    <x v="0"/>
    <n v="104"/>
    <n v="116.24384591740514"/>
    <x v="176"/>
    <n v="686.78041618379655"/>
    <x v="18"/>
    <x v="5"/>
    <x v="7"/>
  </r>
  <r>
    <x v="2727"/>
    <s v="Product630"/>
    <n v="11"/>
    <x v="1"/>
    <x v="1"/>
    <n v="1.3981681511321087E-2"/>
    <x v="629"/>
    <x v="0"/>
    <x v="1"/>
    <n v="71"/>
    <n v="310.92260079456395"/>
    <x v="1093"/>
    <n v="3372.3291801714104"/>
    <x v="19"/>
    <x v="5"/>
    <x v="7"/>
  </r>
  <r>
    <x v="2728"/>
    <s v="Product631"/>
    <n v="10"/>
    <x v="1"/>
    <x v="0"/>
    <n v="2.1486734774879071E-2"/>
    <x v="630"/>
    <x v="1"/>
    <x v="0"/>
    <n v="78"/>
    <n v="302.88293403797297"/>
    <x v="454"/>
    <n v="2963.7496876646187"/>
    <x v="20"/>
    <x v="5"/>
    <x v="7"/>
  </r>
  <r>
    <x v="2729"/>
    <s v="Product632"/>
    <n v="14"/>
    <x v="0"/>
    <x v="0"/>
    <n v="4.2725450103095336E-2"/>
    <x v="631"/>
    <x v="2"/>
    <x v="1"/>
    <n v="125"/>
    <n v="29.426922305314498"/>
    <x v="917"/>
    <n v="394.37501326539569"/>
    <x v="21"/>
    <x v="5"/>
    <x v="7"/>
  </r>
  <r>
    <x v="2730"/>
    <s v="Product633"/>
    <n v="11"/>
    <x v="2"/>
    <x v="0"/>
    <n v="9.6919531209499449E-2"/>
    <x v="632"/>
    <x v="3"/>
    <x v="2"/>
    <n v="19"/>
    <n v="251.92146821264461"/>
    <x v="1030"/>
    <n v="2502.5589337305291"/>
    <x v="22"/>
    <x v="5"/>
    <x v="7"/>
  </r>
  <r>
    <x v="2731"/>
    <s v="Product634"/>
    <n v="14"/>
    <x v="2"/>
    <x v="0"/>
    <n v="4.0047524979391819E-2"/>
    <x v="633"/>
    <x v="4"/>
    <x v="0"/>
    <n v="87"/>
    <n v="201.78908147412267"/>
    <x v="395"/>
    <n v="2711.9109947050688"/>
    <x v="23"/>
    <x v="5"/>
    <x v="7"/>
  </r>
  <r>
    <x v="2732"/>
    <s v="Product635"/>
    <n v="9"/>
    <x v="1"/>
    <x v="1"/>
    <n v="3.2776993743690232E-2"/>
    <x v="634"/>
    <x v="0"/>
    <x v="3"/>
    <n v="127"/>
    <n v="295.94641433256726"/>
    <x v="1187"/>
    <n v="2576.21562505369"/>
    <x v="24"/>
    <x v="5"/>
    <x v="7"/>
  </r>
  <r>
    <x v="2733"/>
    <s v="Product636"/>
    <n v="8"/>
    <x v="1"/>
    <x v="0"/>
    <n v="3.8850699655152449E-2"/>
    <x v="635"/>
    <x v="1"/>
    <x v="3"/>
    <n v="184"/>
    <n v="235.85225825119605"/>
    <x v="1188"/>
    <n v="1813.513864023115"/>
    <x v="25"/>
    <x v="5"/>
    <x v="7"/>
  </r>
  <r>
    <x v="2734"/>
    <s v="Product637"/>
    <n v="2"/>
    <x v="1"/>
    <x v="0"/>
    <n v="4.5518792971635351E-2"/>
    <x v="636"/>
    <x v="2"/>
    <x v="2"/>
    <n v="107"/>
    <n v="128.72608584789907"/>
    <x v="657"/>
    <n v="245.73325959227921"/>
    <x v="26"/>
    <x v="5"/>
    <x v="7"/>
  </r>
  <r>
    <x v="2735"/>
    <s v="Product638"/>
    <n v="7"/>
    <x v="1"/>
    <x v="0"/>
    <n v="5.7255108978238628E-2"/>
    <x v="637"/>
    <x v="3"/>
    <x v="3"/>
    <n v="48"/>
    <n v="47.407226257993671"/>
    <x v="210"/>
    <n v="312.8504424656536"/>
    <x v="27"/>
    <x v="5"/>
    <x v="7"/>
  </r>
  <r>
    <x v="2736"/>
    <s v="Product639"/>
    <n v="1"/>
    <x v="0"/>
    <x v="0"/>
    <n v="8.540707851665251E-2"/>
    <x v="638"/>
    <x v="4"/>
    <x v="0"/>
    <n v="233"/>
    <n v="150.43012219118043"/>
    <x v="1189"/>
    <n v="137.58232493392865"/>
    <x v="28"/>
    <x v="5"/>
    <x v="7"/>
  </r>
  <r>
    <x v="2737"/>
    <s v="Product640"/>
    <n v="10"/>
    <x v="1"/>
    <x v="0"/>
    <n v="9.685465628114974E-2"/>
    <x v="639"/>
    <x v="0"/>
    <x v="0"/>
    <n v="216"/>
    <n v="101.66728353429912"/>
    <x v="691"/>
    <n v="918.20333732546385"/>
    <x v="29"/>
    <x v="5"/>
    <x v="7"/>
  </r>
  <r>
    <x v="2738"/>
    <s v="Product641"/>
    <n v="9"/>
    <x v="2"/>
    <x v="1"/>
    <n v="8.1257846123999472E-2"/>
    <x v="640"/>
    <x v="1"/>
    <x v="1"/>
    <n v="135"/>
    <n v="207.03000397324845"/>
    <x v="292"/>
    <n v="1711.8647259060533"/>
    <x v="0"/>
    <x v="6"/>
    <x v="7"/>
  </r>
  <r>
    <x v="2739"/>
    <s v="Product642"/>
    <n v="10"/>
    <x v="0"/>
    <x v="1"/>
    <n v="2.8526547104280445E-2"/>
    <x v="641"/>
    <x v="2"/>
    <x v="0"/>
    <n v="211"/>
    <n v="29.43761973745719"/>
    <x v="1190"/>
    <n v="285.97866091378722"/>
    <x v="1"/>
    <x v="6"/>
    <x v="7"/>
  </r>
  <r>
    <x v="2740"/>
    <s v="Product643"/>
    <n v="3"/>
    <x v="0"/>
    <x v="0"/>
    <n v="2.3762219112388228E-2"/>
    <x v="642"/>
    <x v="3"/>
    <x v="1"/>
    <n v="107"/>
    <n v="299.28879020433664"/>
    <x v="797"/>
    <n v="876.53107318085881"/>
    <x v="2"/>
    <x v="6"/>
    <x v="7"/>
  </r>
  <r>
    <x v="2741"/>
    <s v="Product644"/>
    <n v="8"/>
    <x v="0"/>
    <x v="0"/>
    <n v="7.5719461429487711E-2"/>
    <x v="643"/>
    <x v="4"/>
    <x v="2"/>
    <n v="76"/>
    <n v="292.76123404717021"/>
    <x v="1140"/>
    <n v="2164.7480886214903"/>
    <x v="3"/>
    <x v="6"/>
    <x v="7"/>
  </r>
  <r>
    <x v="2742"/>
    <s v="Product645"/>
    <n v="10"/>
    <x v="1"/>
    <x v="0"/>
    <n v="5.2139144003147189E-2"/>
    <x v="644"/>
    <x v="0"/>
    <x v="0"/>
    <n v="50"/>
    <n v="95.669631028876083"/>
    <x v="1165"/>
    <n v="906.81498359933551"/>
    <x v="4"/>
    <x v="6"/>
    <x v="7"/>
  </r>
  <r>
    <x v="2743"/>
    <s v="Product646"/>
    <n v="9"/>
    <x v="1"/>
    <x v="0"/>
    <n v="8.0735791095666448E-2"/>
    <x v="645"/>
    <x v="1"/>
    <x v="3"/>
    <n v="88"/>
    <n v="26.749744172877673"/>
    <x v="198"/>
    <n v="221.31074173926331"/>
    <x v="5"/>
    <x v="6"/>
    <x v="7"/>
  </r>
  <r>
    <x v="2744"/>
    <s v="Product647"/>
    <n v="11"/>
    <x v="1"/>
    <x v="1"/>
    <n v="5.0682760531624141E-2"/>
    <x v="646"/>
    <x v="2"/>
    <x v="3"/>
    <n v="173"/>
    <n v="135.01662260871791"/>
    <x v="1191"/>
    <n v="1409.9096820297675"/>
    <x v="6"/>
    <x v="6"/>
    <x v="7"/>
  </r>
  <r>
    <x v="2745"/>
    <s v="Product648"/>
    <n v="11"/>
    <x v="0"/>
    <x v="0"/>
    <n v="5.5980293024219412E-2"/>
    <x v="647"/>
    <x v="3"/>
    <x v="2"/>
    <n v="139"/>
    <n v="265.24208301130597"/>
    <x v="405"/>
    <n v="2754.3312883017661"/>
    <x v="7"/>
    <x v="6"/>
    <x v="7"/>
  </r>
  <r>
    <x v="2746"/>
    <s v="Product649"/>
    <n v="15"/>
    <x v="2"/>
    <x v="0"/>
    <n v="2.0025470587013018E-2"/>
    <x v="648"/>
    <x v="0"/>
    <x v="3"/>
    <n v="80"/>
    <n v="215.39288240582621"/>
    <x v="257"/>
    <n v="3166.1930786183461"/>
    <x v="8"/>
    <x v="6"/>
    <x v="7"/>
  </r>
  <r>
    <x v="2747"/>
    <s v="Product650"/>
    <n v="4"/>
    <x v="2"/>
    <x v="0"/>
    <n v="5.1779778774345558E-2"/>
    <x v="649"/>
    <x v="1"/>
    <x v="0"/>
    <n v="25"/>
    <n v="198.0669522878712"/>
    <x v="69"/>
    <n v="751.24435726358547"/>
    <x v="9"/>
    <x v="6"/>
    <x v="7"/>
  </r>
  <r>
    <x v="2748"/>
    <s v="Product651"/>
    <n v="2"/>
    <x v="1"/>
    <x v="0"/>
    <n v="7.7915608917864532E-3"/>
    <x v="650"/>
    <x v="2"/>
    <x v="0"/>
    <n v="192"/>
    <n v="139.66883305413245"/>
    <x v="425"/>
    <n v="277.16118967341282"/>
    <x v="10"/>
    <x v="6"/>
    <x v="7"/>
  </r>
  <r>
    <x v="2749"/>
    <s v="Product652"/>
    <n v="9"/>
    <x v="1"/>
    <x v="0"/>
    <n v="1.2925174597370803E-2"/>
    <x v="651"/>
    <x v="3"/>
    <x v="1"/>
    <n v="60"/>
    <n v="284.21419164456091"/>
    <x v="185"/>
    <n v="2524.8660623505389"/>
    <x v="11"/>
    <x v="6"/>
    <x v="7"/>
  </r>
  <r>
    <x v="2750"/>
    <s v="Product653"/>
    <n v="6"/>
    <x v="1"/>
    <x v="1"/>
    <n v="9.4566980138820533E-2"/>
    <x v="652"/>
    <x v="4"/>
    <x v="0"/>
    <n v="7"/>
    <n v="150.85546994647419"/>
    <x v="103"/>
    <n v="819.53714229728121"/>
    <x v="12"/>
    <x v="6"/>
    <x v="7"/>
  </r>
  <r>
    <x v="2751"/>
    <s v="Product654"/>
    <n v="5"/>
    <x v="1"/>
    <x v="1"/>
    <n v="7.7218723886474286E-2"/>
    <x v="653"/>
    <x v="0"/>
    <x v="1"/>
    <n v="117"/>
    <n v="100.51002092415956"/>
    <x v="484"/>
    <n v="463.74382685296564"/>
    <x v="13"/>
    <x v="6"/>
    <x v="7"/>
  </r>
  <r>
    <x v="2752"/>
    <s v="Product655"/>
    <n v="11"/>
    <x v="0"/>
    <x v="0"/>
    <n v="3.7092533864385192E-2"/>
    <x v="654"/>
    <x v="1"/>
    <x v="2"/>
    <n v="108"/>
    <n v="89.49525135498169"/>
    <x v="1061"/>
    <n v="947.93210284734903"/>
    <x v="14"/>
    <x v="6"/>
    <x v="7"/>
  </r>
  <r>
    <x v="2753"/>
    <s v="Product656"/>
    <n v="8"/>
    <x v="1"/>
    <x v="0"/>
    <n v="3.065593874602307E-2"/>
    <x v="655"/>
    <x v="2"/>
    <x v="0"/>
    <n v="196"/>
    <n v="291.35095248157745"/>
    <x v="865"/>
    <n v="2259.3545242296541"/>
    <x v="15"/>
    <x v="6"/>
    <x v="7"/>
  </r>
  <r>
    <x v="2754"/>
    <s v="Product657"/>
    <n v="3"/>
    <x v="2"/>
    <x v="0"/>
    <n v="7.1340244212515391E-2"/>
    <x v="656"/>
    <x v="3"/>
    <x v="3"/>
    <n v="228"/>
    <n v="159.45504351889088"/>
    <x v="33"/>
    <n v="444.23844532000777"/>
    <x v="16"/>
    <x v="6"/>
    <x v="7"/>
  </r>
  <r>
    <x v="2755"/>
    <s v="Product658"/>
    <n v="2"/>
    <x v="0"/>
    <x v="0"/>
    <n v="7.9621899573324446E-4"/>
    <x v="657"/>
    <x v="4"/>
    <x v="3"/>
    <n v="18"/>
    <n v="230.78128949969528"/>
    <x v="809"/>
    <n v="461.19507410627159"/>
    <x v="17"/>
    <x v="6"/>
    <x v="7"/>
  </r>
  <r>
    <x v="2756"/>
    <s v="Product659"/>
    <n v="1"/>
    <x v="0"/>
    <x v="1"/>
    <n v="8.1138796860594081E-2"/>
    <x v="658"/>
    <x v="0"/>
    <x v="2"/>
    <n v="45"/>
    <n v="224.07988248369253"/>
    <x v="273"/>
    <n v="205.8983104183024"/>
    <x v="18"/>
    <x v="6"/>
    <x v="7"/>
  </r>
  <r>
    <x v="2757"/>
    <s v="Product660"/>
    <n v="7"/>
    <x v="0"/>
    <x v="0"/>
    <n v="3.4961864408481706E-3"/>
    <x v="659"/>
    <x v="1"/>
    <x v="3"/>
    <n v="21"/>
    <n v="246.89346812345977"/>
    <x v="620"/>
    <n v="1722.2119776951079"/>
    <x v="19"/>
    <x v="6"/>
    <x v="7"/>
  </r>
  <r>
    <x v="2758"/>
    <s v="Product661"/>
    <n v="7"/>
    <x v="1"/>
    <x v="0"/>
    <n v="2.0360467138407612E-2"/>
    <x v="660"/>
    <x v="2"/>
    <x v="0"/>
    <n v="109"/>
    <n v="128.44768961962342"/>
    <x v="1173"/>
    <n v="880.82704259283082"/>
    <x v="20"/>
    <x v="6"/>
    <x v="7"/>
  </r>
  <r>
    <x v="2759"/>
    <s v="Product662"/>
    <n v="1"/>
    <x v="1"/>
    <x v="0"/>
    <n v="2.2885668805865081E-2"/>
    <x v="661"/>
    <x v="3"/>
    <x v="0"/>
    <n v="149"/>
    <n v="298.91599566059188"/>
    <x v="513"/>
    <n v="292.07510318312819"/>
    <x v="21"/>
    <x v="6"/>
    <x v="7"/>
  </r>
  <r>
    <x v="2760"/>
    <s v="Product663"/>
    <n v="9"/>
    <x v="1"/>
    <x v="0"/>
    <n v="5.6299682656065289E-2"/>
    <x v="662"/>
    <x v="4"/>
    <x v="1"/>
    <n v="112"/>
    <n v="184.90039826705689"/>
    <x v="115"/>
    <n v="1570.4150806947735"/>
    <x v="22"/>
    <x v="6"/>
    <x v="7"/>
  </r>
  <r>
    <x v="2761"/>
    <s v="Product664"/>
    <n v="15"/>
    <x v="0"/>
    <x v="0"/>
    <n v="4.1512165833981075E-2"/>
    <x v="663"/>
    <x v="0"/>
    <x v="0"/>
    <n v="147"/>
    <n v="105.71956268879021"/>
    <x v="573"/>
    <n v="1519.9637200583579"/>
    <x v="23"/>
    <x v="6"/>
    <x v="7"/>
  </r>
  <r>
    <x v="2762"/>
    <s v="Product665"/>
    <n v="7"/>
    <x v="2"/>
    <x v="1"/>
    <n v="5.8805375700626841E-2"/>
    <x v="664"/>
    <x v="1"/>
    <x v="1"/>
    <n v="153"/>
    <n v="168.79686101341687"/>
    <x v="831"/>
    <n v="1112.0948872910549"/>
    <x v="24"/>
    <x v="6"/>
    <x v="7"/>
  </r>
  <r>
    <x v="2763"/>
    <s v="Product666"/>
    <n v="12"/>
    <x v="2"/>
    <x v="1"/>
    <n v="1.088260068774295E-2"/>
    <x v="665"/>
    <x v="2"/>
    <x v="2"/>
    <n v="39"/>
    <n v="214.482492547731"/>
    <x v="140"/>
    <n v="2545.7803827218668"/>
    <x v="25"/>
    <x v="6"/>
    <x v="7"/>
  </r>
  <r>
    <x v="2764"/>
    <s v="Product667"/>
    <n v="7"/>
    <x v="1"/>
    <x v="0"/>
    <n v="3.3377534146441144E-2"/>
    <x v="666"/>
    <x v="3"/>
    <x v="0"/>
    <n v="38"/>
    <n v="174.70972825350017"/>
    <x v="678"/>
    <n v="1182.1484383310246"/>
    <x v="26"/>
    <x v="6"/>
    <x v="7"/>
  </r>
  <r>
    <x v="2765"/>
    <s v="Product668"/>
    <n v="13"/>
    <x v="1"/>
    <x v="0"/>
    <n v="1.2354660530305039E-2"/>
    <x v="667"/>
    <x v="4"/>
    <x v="3"/>
    <n v="16"/>
    <n v="226.80990376605277"/>
    <x v="639"/>
    <n v="2912.1006772014562"/>
    <x v="27"/>
    <x v="6"/>
    <x v="7"/>
  </r>
  <r>
    <x v="2766"/>
    <s v="Product669"/>
    <n v="11"/>
    <x v="1"/>
    <x v="0"/>
    <n v="2.0724117672491351E-2"/>
    <x v="668"/>
    <x v="0"/>
    <x v="3"/>
    <n v="249"/>
    <n v="72.187999438148623"/>
    <x v="209"/>
    <n v="777.61163527575752"/>
    <x v="28"/>
    <x v="6"/>
    <x v="7"/>
  </r>
  <r>
    <x v="2767"/>
    <s v="Product670"/>
    <n v="14"/>
    <x v="1"/>
    <x v="0"/>
    <n v="4.0212101515535816E-2"/>
    <x v="669"/>
    <x v="1"/>
    <x v="2"/>
    <n v="73"/>
    <n v="42.761087071690682"/>
    <x v="970"/>
    <n v="574.58203456428873"/>
    <x v="29"/>
    <x v="6"/>
    <x v="7"/>
  </r>
  <r>
    <x v="2768"/>
    <s v="Product671"/>
    <n v="7"/>
    <x v="0"/>
    <x v="1"/>
    <n v="7.0800035396662256E-2"/>
    <x v="670"/>
    <x v="2"/>
    <x v="3"/>
    <n v="104"/>
    <n v="119.24650309057358"/>
    <x v="638"/>
    <n v="775.62692515582944"/>
    <x v="30"/>
    <x v="6"/>
    <x v="7"/>
  </r>
  <r>
    <x v="2769"/>
    <s v="Product672"/>
    <n v="7"/>
    <x v="1"/>
    <x v="0"/>
    <n v="3.0047824575975081E-2"/>
    <x v="671"/>
    <x v="3"/>
    <x v="0"/>
    <n v="155"/>
    <n v="305.81068619973246"/>
    <x v="1067"/>
    <n v="2076.3521824314103"/>
    <x v="0"/>
    <x v="7"/>
    <x v="7"/>
  </r>
  <r>
    <x v="2770"/>
    <s v="Product673"/>
    <n v="15"/>
    <x v="2"/>
    <x v="0"/>
    <n v="6.3770317894419337E-3"/>
    <x v="672"/>
    <x v="0"/>
    <x v="0"/>
    <n v="86"/>
    <n v="31.847594265015505"/>
    <x v="1028"/>
    <n v="474.66751715955377"/>
    <x v="1"/>
    <x v="7"/>
    <x v="7"/>
  </r>
  <r>
    <x v="2771"/>
    <s v="Product674"/>
    <n v="2"/>
    <x v="0"/>
    <x v="0"/>
    <n v="7.9856397642669774E-2"/>
    <x v="673"/>
    <x v="1"/>
    <x v="1"/>
    <n v="188"/>
    <n v="125.58193363370771"/>
    <x v="1192"/>
    <n v="231.10682560943795"/>
    <x v="2"/>
    <x v="7"/>
    <x v="7"/>
  </r>
  <r>
    <x v="2772"/>
    <s v="Product675"/>
    <n v="13"/>
    <x v="0"/>
    <x v="0"/>
    <n v="7.2950102187578511E-2"/>
    <x v="674"/>
    <x v="2"/>
    <x v="0"/>
    <n v="22"/>
    <n v="314.02028995774566"/>
    <x v="676"/>
    <n v="3784.4622103126162"/>
    <x v="3"/>
    <x v="7"/>
    <x v="7"/>
  </r>
  <r>
    <x v="2773"/>
    <s v="Product676"/>
    <n v="9"/>
    <x v="0"/>
    <x v="0"/>
    <n v="2.8099699998031082E-3"/>
    <x v="675"/>
    <x v="3"/>
    <x v="1"/>
    <n v="219"/>
    <n v="110.01313870182545"/>
    <x v="154"/>
    <n v="987.33604574240235"/>
    <x v="4"/>
    <x v="7"/>
    <x v="7"/>
  </r>
  <r>
    <x v="2774"/>
    <s v="Product677"/>
    <n v="9"/>
    <x v="1"/>
    <x v="1"/>
    <n v="6.1412527944201135E-2"/>
    <x v="676"/>
    <x v="4"/>
    <x v="2"/>
    <n v="233"/>
    <n v="235.38123845097917"/>
    <x v="1193"/>
    <n v="1988.3329341036094"/>
    <x v="5"/>
    <x v="7"/>
    <x v="7"/>
  </r>
  <r>
    <x v="2775"/>
    <s v="Product678"/>
    <n v="12"/>
    <x v="1"/>
    <x v="1"/>
    <n v="2.4372908808500383E-2"/>
    <x v="677"/>
    <x v="0"/>
    <x v="0"/>
    <n v="91"/>
    <n v="245.7171641991813"/>
    <x v="662"/>
    <n v="2876.7398659616561"/>
    <x v="6"/>
    <x v="7"/>
    <x v="7"/>
  </r>
  <r>
    <x v="2776"/>
    <s v="Product679"/>
    <n v="11"/>
    <x v="1"/>
    <x v="0"/>
    <n v="1.7856740336740985E-2"/>
    <x v="678"/>
    <x v="1"/>
    <x v="3"/>
    <n v="69"/>
    <n v="123.26707558648241"/>
    <x v="525"/>
    <n v="1331.7252016823168"/>
    <x v="7"/>
    <x v="7"/>
    <x v="7"/>
  </r>
  <r>
    <x v="2777"/>
    <s v="Product680"/>
    <n v="1"/>
    <x v="0"/>
    <x v="0"/>
    <n v="1.5773280087457122E-2"/>
    <x v="679"/>
    <x v="2"/>
    <x v="3"/>
    <n v="167"/>
    <n v="191.5032264180073"/>
    <x v="1086"/>
    <n v="188.48259239006435"/>
    <x v="8"/>
    <x v="7"/>
    <x v="7"/>
  </r>
  <r>
    <x v="2778"/>
    <s v="Product681"/>
    <n v="10"/>
    <x v="2"/>
    <x v="0"/>
    <n v="3.579488734437393E-2"/>
    <x v="680"/>
    <x v="3"/>
    <x v="2"/>
    <n v="144"/>
    <n v="167.76573474414596"/>
    <x v="791"/>
    <n v="1617.6057916873312"/>
    <x v="9"/>
    <x v="7"/>
    <x v="7"/>
  </r>
  <r>
    <x v="2779"/>
    <s v="Product682"/>
    <n v="10"/>
    <x v="2"/>
    <x v="0"/>
    <n v="6.947352171772353E-2"/>
    <x v="681"/>
    <x v="4"/>
    <x v="3"/>
    <n v="144"/>
    <n v="250.76232916913503"/>
    <x v="791"/>
    <n v="2333.4098704761618"/>
    <x v="10"/>
    <x v="7"/>
    <x v="7"/>
  </r>
  <r>
    <x v="2780"/>
    <s v="Product683"/>
    <n v="14"/>
    <x v="1"/>
    <x v="1"/>
    <n v="4.0630998907123517E-3"/>
    <x v="682"/>
    <x v="0"/>
    <x v="0"/>
    <n v="163"/>
    <n v="271.06540145522052"/>
    <x v="1194"/>
    <n v="3779.496499130687"/>
    <x v="11"/>
    <x v="7"/>
    <x v="7"/>
  </r>
  <r>
    <x v="2781"/>
    <s v="Product684"/>
    <n v="10"/>
    <x v="1"/>
    <x v="0"/>
    <n v="7.4723686859775512E-2"/>
    <x v="683"/>
    <x v="1"/>
    <x v="0"/>
    <n v="99"/>
    <n v="268.40110314986896"/>
    <x v="424"/>
    <n v="2483.4518316527983"/>
    <x v="12"/>
    <x v="7"/>
    <x v="7"/>
  </r>
  <r>
    <x v="2782"/>
    <s v="Product685"/>
    <n v="6"/>
    <x v="1"/>
    <x v="0"/>
    <n v="9.986462732290477E-2"/>
    <x v="684"/>
    <x v="2"/>
    <x v="1"/>
    <n v="55"/>
    <n v="305.33714192811891"/>
    <x v="421"/>
    <n v="1649.0685722497587"/>
    <x v="13"/>
    <x v="7"/>
    <x v="7"/>
  </r>
  <r>
    <x v="2783"/>
    <s v="Product686"/>
    <n v="2"/>
    <x v="1"/>
    <x v="0"/>
    <n v="8.2490205167239095E-2"/>
    <x v="685"/>
    <x v="3"/>
    <x v="0"/>
    <n v="122"/>
    <n v="96.823619940429055"/>
    <x v="528"/>
    <n v="177.67323933301654"/>
    <x v="14"/>
    <x v="7"/>
    <x v="7"/>
  </r>
  <r>
    <x v="2784"/>
    <s v="Product687"/>
    <n v="7"/>
    <x v="0"/>
    <x v="0"/>
    <n v="7.8987122255672476E-2"/>
    <x v="686"/>
    <x v="4"/>
    <x v="1"/>
    <n v="35"/>
    <n v="260.3489748421963"/>
    <x v="1141"/>
    <n v="1678.4933097603773"/>
    <x v="15"/>
    <x v="7"/>
    <x v="7"/>
  </r>
  <r>
    <x v="2785"/>
    <s v="Product688"/>
    <n v="14"/>
    <x v="1"/>
    <x v="0"/>
    <n v="6.4657658456388156E-2"/>
    <x v="687"/>
    <x v="0"/>
    <x v="2"/>
    <n v="219"/>
    <n v="100.02926112707735"/>
    <x v="914"/>
    <n v="1309.8624465566909"/>
    <x v="16"/>
    <x v="7"/>
    <x v="7"/>
  </r>
  <r>
    <x v="2786"/>
    <s v="Product689"/>
    <n v="12"/>
    <x v="2"/>
    <x v="1"/>
    <n v="5.3446333777164248E-2"/>
    <x v="688"/>
    <x v="1"/>
    <x v="0"/>
    <n v="21"/>
    <n v="120.55944398322603"/>
    <x v="38"/>
    <n v="1369.3918044013103"/>
    <x v="17"/>
    <x v="7"/>
    <x v="7"/>
  </r>
  <r>
    <x v="2787"/>
    <s v="Product690"/>
    <n v="14"/>
    <x v="0"/>
    <x v="1"/>
    <n v="3.3170273947893861E-2"/>
    <x v="689"/>
    <x v="2"/>
    <x v="3"/>
    <n v="221"/>
    <n v="128.37056978159632"/>
    <x v="325"/>
    <n v="1737.5747594113097"/>
    <x v="18"/>
    <x v="7"/>
    <x v="7"/>
  </r>
  <r>
    <x v="2788"/>
    <s v="Product691"/>
    <n v="7"/>
    <x v="0"/>
    <x v="0"/>
    <n v="3.4755713823700775E-2"/>
    <x v="690"/>
    <x v="3"/>
    <x v="3"/>
    <n v="182"/>
    <n v="149.69026666281474"/>
    <x v="954"/>
    <n v="1011.4137221474193"/>
    <x v="19"/>
    <x v="7"/>
    <x v="7"/>
  </r>
  <r>
    <x v="2789"/>
    <s v="Product692"/>
    <n v="10"/>
    <x v="0"/>
    <x v="0"/>
    <n v="1.8463843541567892E-2"/>
    <x v="691"/>
    <x v="4"/>
    <x v="2"/>
    <n v="42"/>
    <n v="168.38744358002748"/>
    <x v="251"/>
    <n v="1652.7836416740126"/>
    <x v="20"/>
    <x v="7"/>
    <x v="7"/>
  </r>
  <r>
    <x v="2790"/>
    <s v="Product693"/>
    <n v="7"/>
    <x v="1"/>
    <x v="0"/>
    <n v="1.9832879187043229E-2"/>
    <x v="692"/>
    <x v="0"/>
    <x v="3"/>
    <n v="62"/>
    <n v="220.52538974640598"/>
    <x v="17"/>
    <n v="1513.062154337229"/>
    <x v="21"/>
    <x v="7"/>
    <x v="7"/>
  </r>
  <r>
    <x v="2791"/>
    <s v="Product694"/>
    <n v="6"/>
    <x v="1"/>
    <x v="0"/>
    <n v="7.758805908917038E-2"/>
    <x v="693"/>
    <x v="1"/>
    <x v="0"/>
    <n v="95"/>
    <n v="79.578670746537128"/>
    <x v="118"/>
    <n v="440.42589683050301"/>
    <x v="22"/>
    <x v="7"/>
    <x v="7"/>
  </r>
  <r>
    <x v="2792"/>
    <s v="Product695"/>
    <n v="9"/>
    <x v="1"/>
    <x v="1"/>
    <n v="5.5964117342087283E-2"/>
    <x v="694"/>
    <x v="2"/>
    <x v="0"/>
    <n v="199"/>
    <n v="244.12376726798769"/>
    <x v="1195"/>
    <n v="2074.154364995487"/>
    <x v="23"/>
    <x v="7"/>
    <x v="7"/>
  </r>
  <r>
    <x v="2793"/>
    <s v="Product696"/>
    <n v="10"/>
    <x v="0"/>
    <x v="0"/>
    <n v="5.651729246933801E-3"/>
    <x v="695"/>
    <x v="3"/>
    <x v="1"/>
    <n v="192"/>
    <n v="275.25190576309791"/>
    <x v="578"/>
    <n v="2736.9625651702236"/>
    <x v="24"/>
    <x v="7"/>
    <x v="7"/>
  </r>
  <r>
    <x v="2794"/>
    <s v="Product697"/>
    <n v="12"/>
    <x v="2"/>
    <x v="0"/>
    <n v="5.3840773179058499E-2"/>
    <x v="696"/>
    <x v="0"/>
    <x v="0"/>
    <n v="141"/>
    <n v="184.64492765192529"/>
    <x v="798"/>
    <n v="2096.4420238026519"/>
    <x v="25"/>
    <x v="7"/>
    <x v="7"/>
  </r>
  <r>
    <x v="2795"/>
    <s v="Product698"/>
    <n v="14"/>
    <x v="2"/>
    <x v="0"/>
    <n v="5.1358360553955873E-2"/>
    <x v="697"/>
    <x v="1"/>
    <x v="1"/>
    <n v="174"/>
    <n v="90.164252457830344"/>
    <x v="375"/>
    <n v="1197.4698997943246"/>
    <x v="26"/>
    <x v="7"/>
    <x v="7"/>
  </r>
  <r>
    <x v="2796"/>
    <s v="Product699"/>
    <n v="15"/>
    <x v="1"/>
    <x v="0"/>
    <n v="3.7854621492376062E-2"/>
    <x v="698"/>
    <x v="2"/>
    <x v="2"/>
    <n v="158"/>
    <n v="121.88195220795721"/>
    <x v="277"/>
    <n v="1759.0223556055969"/>
    <x v="27"/>
    <x v="7"/>
    <x v="7"/>
  </r>
  <r>
    <x v="2797"/>
    <s v="Product700"/>
    <n v="8"/>
    <x v="1"/>
    <x v="0"/>
    <n v="6.4474922817522304E-2"/>
    <x v="699"/>
    <x v="3"/>
    <x v="0"/>
    <n v="136"/>
    <n v="89.273785217871264"/>
    <x v="1196"/>
    <n v="668.14291845056755"/>
    <x v="28"/>
    <x v="7"/>
    <x v="7"/>
  </r>
  <r>
    <x v="2798"/>
    <s v="Product701"/>
    <n v="15"/>
    <x v="1"/>
    <x v="1"/>
    <n v="5.9412415326556438E-2"/>
    <x v="700"/>
    <x v="4"/>
    <x v="3"/>
    <n v="152"/>
    <n v="239.48771182798163"/>
    <x v="36"/>
    <n v="3378.8875264087642"/>
    <x v="29"/>
    <x v="7"/>
    <x v="7"/>
  </r>
  <r>
    <x v="2799"/>
    <s v="Product702"/>
    <n v="14"/>
    <x v="1"/>
    <x v="1"/>
    <n v="2.4487015919550516E-2"/>
    <x v="701"/>
    <x v="0"/>
    <x v="3"/>
    <n v="17"/>
    <n v="189.80314371021873"/>
    <x v="457"/>
    <n v="2592.1760355204819"/>
    <x v="30"/>
    <x v="7"/>
    <x v="7"/>
  </r>
  <r>
    <x v="2800"/>
    <s v="Product703"/>
    <n v="6"/>
    <x v="0"/>
    <x v="0"/>
    <n v="9.9585688418362975E-2"/>
    <x v="702"/>
    <x v="1"/>
    <x v="2"/>
    <n v="156"/>
    <n v="59.304066107142837"/>
    <x v="130"/>
    <n v="320.38937914712949"/>
    <x v="0"/>
    <x v="8"/>
    <x v="7"/>
  </r>
  <r>
    <x v="2801"/>
    <s v="Product704"/>
    <n v="9"/>
    <x v="1"/>
    <x v="0"/>
    <n v="4.040973579242111E-2"/>
    <x v="703"/>
    <x v="2"/>
    <x v="3"/>
    <n v="91"/>
    <n v="160.54277575271888"/>
    <x v="701"/>
    <n v="1386.4975614105263"/>
    <x v="1"/>
    <x v="8"/>
    <x v="7"/>
  </r>
  <r>
    <x v="2802"/>
    <s v="Product705"/>
    <n v="12"/>
    <x v="2"/>
    <x v="0"/>
    <n v="6.4160749825135005E-2"/>
    <x v="704"/>
    <x v="3"/>
    <x v="0"/>
    <n v="146"/>
    <n v="75.212925346778377"/>
    <x v="208"/>
    <n v="844.64649191984608"/>
    <x v="2"/>
    <x v="8"/>
    <x v="7"/>
  </r>
  <r>
    <x v="2803"/>
    <s v="Product706"/>
    <n v="4"/>
    <x v="0"/>
    <x v="0"/>
    <n v="8.1381107073620354E-2"/>
    <x v="705"/>
    <x v="4"/>
    <x v="0"/>
    <n v="237"/>
    <n v="42.188238835637051"/>
    <x v="78"/>
    <n v="155.01965301482642"/>
    <x v="3"/>
    <x v="8"/>
    <x v="7"/>
  </r>
  <r>
    <x v="2804"/>
    <s v="Product707"/>
    <n v="4"/>
    <x v="0"/>
    <x v="1"/>
    <n v="9.7540012768162959E-2"/>
    <x v="706"/>
    <x v="0"/>
    <x v="1"/>
    <n v="48"/>
    <n v="39.069903778901619"/>
    <x v="593"/>
    <n v="141.03609946182664"/>
    <x v="4"/>
    <x v="8"/>
    <x v="7"/>
  </r>
  <r>
    <x v="2805"/>
    <s v="Product708"/>
    <n v="3"/>
    <x v="0"/>
    <x v="0"/>
    <n v="2.1480796736774554E-2"/>
    <x v="707"/>
    <x v="1"/>
    <x v="0"/>
    <n v="105"/>
    <n v="315.00242394295719"/>
    <x v="114"/>
    <n v="924.70776270794181"/>
    <x v="5"/>
    <x v="8"/>
    <x v="7"/>
  </r>
  <r>
    <x v="2806"/>
    <s v="Product709"/>
    <n v="14"/>
    <x v="1"/>
    <x v="0"/>
    <n v="8.2377712894822434E-3"/>
    <x v="708"/>
    <x v="2"/>
    <x v="1"/>
    <n v="162"/>
    <n v="150.68302653722469"/>
    <x v="905"/>
    <n v="2092.1842791836571"/>
    <x v="6"/>
    <x v="8"/>
    <x v="7"/>
  </r>
  <r>
    <x v="2807"/>
    <s v="Product710"/>
    <n v="3"/>
    <x v="1"/>
    <x v="0"/>
    <n v="9.5167118760209279E-2"/>
    <x v="709"/>
    <x v="3"/>
    <x v="2"/>
    <n v="173"/>
    <n v="176.67604884449207"/>
    <x v="1197"/>
    <n v="479.58689496607138"/>
    <x v="7"/>
    <x v="8"/>
    <x v="7"/>
  </r>
  <r>
    <x v="2808"/>
    <s v="Product711"/>
    <n v="4"/>
    <x v="1"/>
    <x v="0"/>
    <n v="7.2890447216342247E-2"/>
    <x v="710"/>
    <x v="4"/>
    <x v="0"/>
    <n v="223"/>
    <n v="179.75173489980398"/>
    <x v="818"/>
    <n v="666.59820222017549"/>
    <x v="8"/>
    <x v="8"/>
    <x v="7"/>
  </r>
  <r>
    <x v="2809"/>
    <s v="Product712"/>
    <n v="2"/>
    <x v="0"/>
    <x v="0"/>
    <n v="3.3880227651964988E-2"/>
    <x v="711"/>
    <x v="0"/>
    <x v="3"/>
    <n v="103"/>
    <n v="287.50041264929143"/>
    <x v="1198"/>
    <n v="555.51966643739911"/>
    <x v="9"/>
    <x v="8"/>
    <x v="7"/>
  </r>
  <r>
    <x v="2810"/>
    <s v="Product713"/>
    <n v="11"/>
    <x v="2"/>
    <x v="1"/>
    <n v="3.8131093298135466E-2"/>
    <x v="712"/>
    <x v="1"/>
    <x v="3"/>
    <n v="149"/>
    <n v="247.99660585488712"/>
    <x v="542"/>
    <n v="2623.9424655335488"/>
    <x v="10"/>
    <x v="8"/>
    <x v="7"/>
  </r>
  <r>
    <x v="2811"/>
    <s v="Product714"/>
    <n v="1"/>
    <x v="2"/>
    <x v="1"/>
    <n v="1.6144527806551069E-3"/>
    <x v="713"/>
    <x v="2"/>
    <x v="2"/>
    <n v="206"/>
    <n v="145.0150816558471"/>
    <x v="1198"/>
    <n v="144.7809616540309"/>
    <x v="11"/>
    <x v="8"/>
    <x v="7"/>
  </r>
  <r>
    <x v="2812"/>
    <s v="Product715"/>
    <n v="3"/>
    <x v="1"/>
    <x v="0"/>
    <n v="8.8507056466294934E-2"/>
    <x v="714"/>
    <x v="3"/>
    <x v="3"/>
    <n v="237"/>
    <n v="54.243798066157005"/>
    <x v="465"/>
    <n v="148.32851750330803"/>
    <x v="12"/>
    <x v="8"/>
    <x v="7"/>
  </r>
  <r>
    <x v="2813"/>
    <s v="Product716"/>
    <n v="5"/>
    <x v="1"/>
    <x v="0"/>
    <n v="3.6334726555396525E-2"/>
    <x v="715"/>
    <x v="4"/>
    <x v="0"/>
    <n v="54"/>
    <n v="112.20109946005692"/>
    <x v="56"/>
    <n v="540.62151595980447"/>
    <x v="13"/>
    <x v="8"/>
    <x v="7"/>
  </r>
  <r>
    <x v="2814"/>
    <s v="Product717"/>
    <n v="3"/>
    <x v="1"/>
    <x v="0"/>
    <n v="2.9504967876765667E-2"/>
    <x v="716"/>
    <x v="0"/>
    <x v="0"/>
    <n v="176"/>
    <n v="83.633013546107577"/>
    <x v="503"/>
    <n v="243.49627250397768"/>
    <x v="14"/>
    <x v="8"/>
    <x v="7"/>
  </r>
  <r>
    <x v="2815"/>
    <s v="Product718"/>
    <n v="6"/>
    <x v="1"/>
    <x v="0"/>
    <n v="8.2227208789029727E-2"/>
    <x v="717"/>
    <x v="1"/>
    <x v="1"/>
    <n v="192"/>
    <n v="254.58529930117896"/>
    <x v="93"/>
    <n v="1401.9087644455399"/>
    <x v="15"/>
    <x v="8"/>
    <x v="7"/>
  </r>
  <r>
    <x v="2816"/>
    <s v="Product719"/>
    <n v="11"/>
    <x v="0"/>
    <x v="1"/>
    <n v="5.3166553500777793E-2"/>
    <x v="718"/>
    <x v="2"/>
    <x v="0"/>
    <n v="235"/>
    <n v="117.12448307386188"/>
    <x v="1199"/>
    <n v="1219.871157760909"/>
    <x v="16"/>
    <x v="8"/>
    <x v="7"/>
  </r>
  <r>
    <x v="2817"/>
    <s v="Product720"/>
    <n v="14"/>
    <x v="1"/>
    <x v="0"/>
    <n v="8.0560935405789819E-2"/>
    <x v="719"/>
    <x v="3"/>
    <x v="1"/>
    <n v="148"/>
    <n v="250.36748125463996"/>
    <x v="330"/>
    <n v="3222.7669987740446"/>
    <x v="17"/>
    <x v="8"/>
    <x v="7"/>
  </r>
  <r>
    <x v="2818"/>
    <s v="Product721"/>
    <n v="11"/>
    <x v="2"/>
    <x v="0"/>
    <n v="1.3815328813438433E-2"/>
    <x v="720"/>
    <x v="0"/>
    <x v="2"/>
    <n v="115"/>
    <n v="122.16678017141911"/>
    <x v="1200"/>
    <n v="1325.2690652659908"/>
    <x v="18"/>
    <x v="8"/>
    <x v="7"/>
  </r>
  <r>
    <x v="2819"/>
    <s v="Product722"/>
    <n v="2"/>
    <x v="0"/>
    <x v="0"/>
    <n v="6.4822167413517637E-2"/>
    <x v="721"/>
    <x v="1"/>
    <x v="0"/>
    <n v="79"/>
    <n v="292.42311688683992"/>
    <x v="221"/>
    <n v="546.93523329683705"/>
    <x v="19"/>
    <x v="8"/>
    <x v="7"/>
  </r>
  <r>
    <x v="2820"/>
    <s v="Product723"/>
    <n v="6"/>
    <x v="0"/>
    <x v="0"/>
    <n v="9.1109319671134559E-2"/>
    <x v="722"/>
    <x v="2"/>
    <x v="3"/>
    <n v="153"/>
    <n v="276.54459154413053"/>
    <x v="967"/>
    <n v="1508.092811698878"/>
    <x v="20"/>
    <x v="8"/>
    <x v="7"/>
  </r>
  <r>
    <x v="2821"/>
    <s v="Product724"/>
    <n v="4"/>
    <x v="0"/>
    <x v="0"/>
    <n v="2.9772260650261964E-2"/>
    <x v="723"/>
    <x v="3"/>
    <x v="3"/>
    <n v="32"/>
    <n v="67.188400402024044"/>
    <x v="548"/>
    <n v="260.75219933032326"/>
    <x v="21"/>
    <x v="8"/>
    <x v="7"/>
  </r>
  <r>
    <x v="2822"/>
    <s v="Product725"/>
    <n v="10"/>
    <x v="1"/>
    <x v="1"/>
    <n v="5.621378886903239E-3"/>
    <x v="724"/>
    <x v="4"/>
    <x v="2"/>
    <n v="123"/>
    <n v="310.57123799377149"/>
    <x v="236"/>
    <n v="3088.2539939363392"/>
    <x v="22"/>
    <x v="8"/>
    <x v="7"/>
  </r>
  <r>
    <x v="2823"/>
    <s v="Product726"/>
    <n v="9"/>
    <x v="1"/>
    <x v="1"/>
    <n v="8.480026262382527E-2"/>
    <x v="725"/>
    <x v="0"/>
    <x v="3"/>
    <n v="195"/>
    <n v="27.134186996338848"/>
    <x v="1031"/>
    <n v="223.49880731668799"/>
    <x v="23"/>
    <x v="8"/>
    <x v="7"/>
  </r>
  <r>
    <x v="2824"/>
    <s v="Product727"/>
    <n v="15"/>
    <x v="1"/>
    <x v="0"/>
    <n v="2.0634744267220451E-2"/>
    <x v="726"/>
    <x v="1"/>
    <x v="0"/>
    <n v="226"/>
    <n v="96.602193493826675"/>
    <x v="1201"/>
    <n v="1419.1324790314352"/>
    <x v="24"/>
    <x v="8"/>
    <x v="7"/>
  </r>
  <r>
    <x v="2825"/>
    <s v="Product728"/>
    <n v="13"/>
    <x v="0"/>
    <x v="0"/>
    <n v="6.1851408831365088E-3"/>
    <x v="727"/>
    <x v="2"/>
    <x v="0"/>
    <n v="243"/>
    <n v="219.0726454571174"/>
    <x v="1202"/>
    <n v="2830.3294536572084"/>
    <x v="25"/>
    <x v="8"/>
    <x v="7"/>
  </r>
  <r>
    <x v="2826"/>
    <s v="Product729"/>
    <n v="1"/>
    <x v="2"/>
    <x v="0"/>
    <n v="7.8341936407138338E-2"/>
    <x v="728"/>
    <x v="3"/>
    <x v="1"/>
    <n v="133"/>
    <n v="149.47355503032395"/>
    <x v="808"/>
    <n v="137.76350728758942"/>
    <x v="26"/>
    <x v="8"/>
    <x v="7"/>
  </r>
  <r>
    <x v="2827"/>
    <s v="Product730"/>
    <n v="15"/>
    <x v="2"/>
    <x v="0"/>
    <n v="7.9731000614395864E-2"/>
    <x v="729"/>
    <x v="4"/>
    <x v="0"/>
    <n v="73"/>
    <n v="206.18096955978623"/>
    <x v="953"/>
    <n v="2846.1293182370728"/>
    <x v="27"/>
    <x v="8"/>
    <x v="7"/>
  </r>
  <r>
    <x v="2828"/>
    <s v="Product731"/>
    <n v="5"/>
    <x v="1"/>
    <x v="1"/>
    <n v="6.3137596262896778E-2"/>
    <x v="730"/>
    <x v="0"/>
    <x v="1"/>
    <n v="75"/>
    <n v="118.70269799973615"/>
    <x v="555"/>
    <n v="556.0404748905612"/>
    <x v="28"/>
    <x v="8"/>
    <x v="7"/>
  </r>
  <r>
    <x v="2829"/>
    <s v="Product732"/>
    <n v="14"/>
    <x v="1"/>
    <x v="0"/>
    <n v="9.1550117348517521E-2"/>
    <x v="731"/>
    <x v="1"/>
    <x v="2"/>
    <n v="82"/>
    <n v="249.58093349382514"/>
    <x v="107"/>
    <n v="3174.2447764231811"/>
    <x v="29"/>
    <x v="8"/>
    <x v="7"/>
  </r>
  <r>
    <x v="2830"/>
    <s v="Product733"/>
    <n v="12"/>
    <x v="1"/>
    <x v="0"/>
    <n v="1.1005032217946888E-2"/>
    <x v="732"/>
    <x v="2"/>
    <x v="0"/>
    <n v="50"/>
    <n v="89.05712011722153"/>
    <x v="321"/>
    <n v="1056.9245236931272"/>
    <x v="0"/>
    <x v="9"/>
    <x v="7"/>
  </r>
  <r>
    <x v="2831"/>
    <s v="Product734"/>
    <n v="14"/>
    <x v="1"/>
    <x v="0"/>
    <n v="8.3532265699404765E-2"/>
    <x v="733"/>
    <x v="3"/>
    <x v="3"/>
    <n v="210"/>
    <n v="191.05837400343577"/>
    <x v="871"/>
    <n v="2451.3836919891833"/>
    <x v="1"/>
    <x v="9"/>
    <x v="7"/>
  </r>
  <r>
    <x v="2832"/>
    <s v="Product735"/>
    <n v="1"/>
    <x v="0"/>
    <x v="0"/>
    <n v="6.3337219540544318E-2"/>
    <x v="734"/>
    <x v="4"/>
    <x v="3"/>
    <n v="108"/>
    <n v="89.248278354683464"/>
    <x v="428"/>
    <n v="83.595540554917278"/>
    <x v="2"/>
    <x v="9"/>
    <x v="7"/>
  </r>
  <r>
    <x v="2833"/>
    <s v="Product736"/>
    <n v="10"/>
    <x v="1"/>
    <x v="0"/>
    <n v="8.5483648335045154E-2"/>
    <x v="735"/>
    <x v="0"/>
    <x v="2"/>
    <n v="232"/>
    <n v="221.62166124335468"/>
    <x v="332"/>
    <n v="2026.7663309019922"/>
    <x v="3"/>
    <x v="9"/>
    <x v="7"/>
  </r>
  <r>
    <x v="2834"/>
    <s v="Product737"/>
    <n v="11"/>
    <x v="2"/>
    <x v="1"/>
    <n v="5.4599560354398793E-2"/>
    <x v="736"/>
    <x v="1"/>
    <x v="3"/>
    <n v="218"/>
    <n v="245.21740710935183"/>
    <x v="1203"/>
    <n v="2550.1150893892914"/>
    <x v="4"/>
    <x v="9"/>
    <x v="7"/>
  </r>
  <r>
    <x v="2835"/>
    <s v="Product738"/>
    <n v="11"/>
    <x v="0"/>
    <x v="1"/>
    <n v="9.1345304312885119E-3"/>
    <x v="737"/>
    <x v="2"/>
    <x v="0"/>
    <n v="70"/>
    <n v="57.857708094876998"/>
    <x v="30"/>
    <n v="630.62125609559712"/>
    <x v="5"/>
    <x v="9"/>
    <x v="7"/>
  </r>
  <r>
    <x v="2836"/>
    <s v="Product739"/>
    <n v="13"/>
    <x v="0"/>
    <x v="0"/>
    <n v="9.1287488775123118E-2"/>
    <x v="738"/>
    <x v="3"/>
    <x v="0"/>
    <n v="107"/>
    <n v="252.96299814046992"/>
    <x v="179"/>
    <n v="2988.3183367336037"/>
    <x v="6"/>
    <x v="9"/>
    <x v="7"/>
  </r>
  <r>
    <x v="2837"/>
    <s v="Product740"/>
    <n v="13"/>
    <x v="0"/>
    <x v="0"/>
    <n v="8.6722902247690276E-2"/>
    <x v="739"/>
    <x v="4"/>
    <x v="1"/>
    <n v="220"/>
    <n v="95.13022601996235"/>
    <x v="581"/>
    <n v="1129.4433374644223"/>
    <x v="7"/>
    <x v="9"/>
    <x v="7"/>
  </r>
  <r>
    <x v="2838"/>
    <s v="Product741"/>
    <n v="7"/>
    <x v="1"/>
    <x v="0"/>
    <n v="9.7152889575133169E-2"/>
    <x v="740"/>
    <x v="0"/>
    <x v="0"/>
    <n v="39"/>
    <n v="89.440386018914751"/>
    <x v="1204"/>
    <n v="565.25695850723287"/>
    <x v="8"/>
    <x v="9"/>
    <x v="7"/>
  </r>
  <r>
    <x v="2839"/>
    <s v="Product742"/>
    <n v="2"/>
    <x v="1"/>
    <x v="0"/>
    <n v="5.4677076980438749E-2"/>
    <x v="741"/>
    <x v="1"/>
    <x v="1"/>
    <n v="175"/>
    <n v="283.99119051612047"/>
    <x v="169"/>
    <n v="536.92676466100818"/>
    <x v="9"/>
    <x v="9"/>
    <x v="7"/>
  </r>
  <r>
    <x v="2840"/>
    <s v="Product743"/>
    <n v="7"/>
    <x v="1"/>
    <x v="1"/>
    <n v="8.689405791915232E-2"/>
    <x v="742"/>
    <x v="2"/>
    <x v="2"/>
    <n v="69"/>
    <n v="55.214326721830403"/>
    <x v="1160"/>
    <n v="352.91570872387672"/>
    <x v="10"/>
    <x v="9"/>
    <x v="7"/>
  </r>
  <r>
    <x v="2841"/>
    <s v="Product744"/>
    <n v="4"/>
    <x v="0"/>
    <x v="0"/>
    <n v="1.0151048548036058E-4"/>
    <x v="743"/>
    <x v="3"/>
    <x v="0"/>
    <n v="146"/>
    <n v="88.305090635591583"/>
    <x v="554"/>
    <n v="353.18450697188314"/>
    <x v="11"/>
    <x v="9"/>
    <x v="7"/>
  </r>
  <r>
    <x v="2842"/>
    <s v="Product745"/>
    <n v="10"/>
    <x v="2"/>
    <x v="0"/>
    <n v="4.8973186246324518E-2"/>
    <x v="744"/>
    <x v="0"/>
    <x v="3"/>
    <n v="146"/>
    <n v="196.08041789071268"/>
    <x v="85"/>
    <n v="1864.7773506609365"/>
    <x v="12"/>
    <x v="9"/>
    <x v="7"/>
  </r>
  <r>
    <x v="2843"/>
    <s v="Product746"/>
    <n v="11"/>
    <x v="2"/>
    <x v="0"/>
    <n v="3.665826868597382E-2"/>
    <x v="745"/>
    <x v="1"/>
    <x v="3"/>
    <n v="104"/>
    <n v="173.11460648990243"/>
    <x v="287"/>
    <n v="1834.4537720490187"/>
    <x v="13"/>
    <x v="9"/>
    <x v="7"/>
  </r>
  <r>
    <x v="2844"/>
    <s v="Product747"/>
    <n v="13"/>
    <x v="1"/>
    <x v="0"/>
    <n v="4.275203451457206E-2"/>
    <x v="746"/>
    <x v="2"/>
    <x v="2"/>
    <n v="219"/>
    <n v="216.88584189595792"/>
    <x v="1205"/>
    <n v="2698.9759016674989"/>
    <x v="14"/>
    <x v="9"/>
    <x v="7"/>
  </r>
  <r>
    <x v="2845"/>
    <s v="Product748"/>
    <n v="12"/>
    <x v="1"/>
    <x v="0"/>
    <n v="1.3992431950176755E-2"/>
    <x v="747"/>
    <x v="3"/>
    <x v="3"/>
    <n v="110"/>
    <n v="209.35446354883146"/>
    <x v="412"/>
    <n v="2477.1010255699039"/>
    <x v="15"/>
    <x v="9"/>
    <x v="7"/>
  </r>
  <r>
    <x v="2846"/>
    <s v="Product749"/>
    <n v="9"/>
    <x v="1"/>
    <x v="1"/>
    <n v="9.2523381666407695E-2"/>
    <x v="748"/>
    <x v="4"/>
    <x v="0"/>
    <n v="39"/>
    <n v="122.95273611617534"/>
    <x v="507"/>
    <n v="1004.1905986701241"/>
    <x v="16"/>
    <x v="9"/>
    <x v="7"/>
  </r>
  <r>
    <x v="2847"/>
    <s v="Product750"/>
    <n v="1"/>
    <x v="1"/>
    <x v="1"/>
    <n v="3.1850721319911846E-3"/>
    <x v="749"/>
    <x v="0"/>
    <x v="0"/>
    <n v="97"/>
    <n v="80.412829940187336"/>
    <x v="975"/>
    <n v="80.156709276490304"/>
    <x v="17"/>
    <x v="9"/>
    <x v="7"/>
  </r>
  <r>
    <x v="2848"/>
    <s v="Product751"/>
    <n v="1"/>
    <x v="0"/>
    <x v="0"/>
    <n v="2.3237156226295387E-2"/>
    <x v="750"/>
    <x v="1"/>
    <x v="1"/>
    <n v="89"/>
    <n v="245.54081388527473"/>
    <x v="1206"/>
    <n v="239.83514363309087"/>
    <x v="18"/>
    <x v="9"/>
    <x v="7"/>
  </r>
  <r>
    <x v="2849"/>
    <s v="Product752"/>
    <n v="10"/>
    <x v="1"/>
    <x v="0"/>
    <n v="3.0179667330527384E-2"/>
    <x v="751"/>
    <x v="2"/>
    <x v="0"/>
    <n v="199"/>
    <n v="192.12285953602898"/>
    <x v="567"/>
    <n v="1863.24655548642"/>
    <x v="19"/>
    <x v="9"/>
    <x v="7"/>
  </r>
  <r>
    <x v="2850"/>
    <s v="Product753"/>
    <n v="1"/>
    <x v="2"/>
    <x v="0"/>
    <n v="4.5370539613081441E-2"/>
    <x v="752"/>
    <x v="3"/>
    <x v="1"/>
    <n v="156"/>
    <n v="281.12603162189629"/>
    <x v="399"/>
    <n v="268.37119186792665"/>
    <x v="20"/>
    <x v="9"/>
    <x v="7"/>
  </r>
  <r>
    <x v="2851"/>
    <s v="Product754"/>
    <n v="7"/>
    <x v="0"/>
    <x v="0"/>
    <n v="9.6550078193091693E-2"/>
    <x v="753"/>
    <x v="4"/>
    <x v="2"/>
    <n v="138"/>
    <n v="43.06613500125988"/>
    <x v="621"/>
    <n v="272.35667409589797"/>
    <x v="21"/>
    <x v="9"/>
    <x v="7"/>
  </r>
  <r>
    <x v="2852"/>
    <s v="Product755"/>
    <n v="15"/>
    <x v="0"/>
    <x v="1"/>
    <n v="2.99455127642866E-2"/>
    <x v="754"/>
    <x v="0"/>
    <x v="0"/>
    <n v="74"/>
    <n v="160.07616579169559"/>
    <x v="51"/>
    <n v="2329.2390438858347"/>
    <x v="22"/>
    <x v="9"/>
    <x v="7"/>
  </r>
  <r>
    <x v="2853"/>
    <s v="Product756"/>
    <n v="9"/>
    <x v="0"/>
    <x v="0"/>
    <n v="2.4505934852419954E-2"/>
    <x v="755"/>
    <x v="1"/>
    <x v="3"/>
    <n v="101"/>
    <n v="257.28686010330705"/>
    <x v="1207"/>
    <n v="2258.8362456410855"/>
    <x v="23"/>
    <x v="9"/>
    <x v="7"/>
  </r>
  <r>
    <x v="2854"/>
    <s v="Product757"/>
    <n v="13"/>
    <x v="1"/>
    <x v="0"/>
    <n v="1.7726265721881497E-2"/>
    <x v="756"/>
    <x v="2"/>
    <x v="3"/>
    <n v="137"/>
    <n v="195.99221232472127"/>
    <x v="1125"/>
    <n v="2502.7340297652399"/>
    <x v="24"/>
    <x v="9"/>
    <x v="7"/>
  </r>
  <r>
    <x v="2855"/>
    <s v="Product758"/>
    <n v="1"/>
    <x v="1"/>
    <x v="0"/>
    <n v="7.7056350015906494E-2"/>
    <x v="757"/>
    <x v="3"/>
    <x v="2"/>
    <n v="50"/>
    <n v="227.40524873829546"/>
    <x v="435"/>
    <n v="209.88223029606309"/>
    <x v="25"/>
    <x v="9"/>
    <x v="7"/>
  </r>
  <r>
    <x v="2856"/>
    <s v="Product759"/>
    <n v="6"/>
    <x v="1"/>
    <x v="0"/>
    <n v="2.5491128240388773E-2"/>
    <x v="758"/>
    <x v="4"/>
    <x v="3"/>
    <n v="9"/>
    <n v="231.22011702595248"/>
    <x v="207"/>
    <n v="1351.9563322265171"/>
    <x v="26"/>
    <x v="9"/>
    <x v="7"/>
  </r>
  <r>
    <x v="2857"/>
    <s v="Product760"/>
    <n v="9"/>
    <x v="0"/>
    <x v="0"/>
    <n v="3.8407415712665816E-2"/>
    <x v="759"/>
    <x v="0"/>
    <x v="0"/>
    <n v="44"/>
    <n v="75.369082949872649"/>
    <x v="186"/>
    <n v="652.26916124221054"/>
    <x v="27"/>
    <x v="9"/>
    <x v="7"/>
  </r>
  <r>
    <x v="2858"/>
    <s v="Product761"/>
    <n v="14"/>
    <x v="2"/>
    <x v="1"/>
    <n v="6.6477116398552846E-2"/>
    <x v="760"/>
    <x v="1"/>
    <x v="0"/>
    <n v="84"/>
    <n v="173.14087739906918"/>
    <x v="514"/>
    <n v="2262.8335959440915"/>
    <x v="28"/>
    <x v="9"/>
    <x v="7"/>
  </r>
  <r>
    <x v="2859"/>
    <s v="Product762"/>
    <n v="2"/>
    <x v="2"/>
    <x v="1"/>
    <n v="3.7189168410206495E-2"/>
    <x v="761"/>
    <x v="2"/>
    <x v="1"/>
    <n v="245"/>
    <n v="171.33166020472495"/>
    <x v="380"/>
    <n v="329.91995647874234"/>
    <x v="29"/>
    <x v="9"/>
    <x v="7"/>
  </r>
  <r>
    <x v="2860"/>
    <s v="Product763"/>
    <n v="10"/>
    <x v="1"/>
    <x v="0"/>
    <n v="8.3576230782405392E-2"/>
    <x v="762"/>
    <x v="3"/>
    <x v="0"/>
    <n v="46"/>
    <n v="297.16021238733862"/>
    <x v="584"/>
    <n v="2723.246818975058"/>
    <x v="30"/>
    <x v="9"/>
    <x v="7"/>
  </r>
  <r>
    <x v="2861"/>
    <s v="Product764"/>
    <n v="4"/>
    <x v="1"/>
    <x v="0"/>
    <n v="4.2991780836012156E-2"/>
    <x v="763"/>
    <x v="4"/>
    <x v="1"/>
    <n v="107"/>
    <n v="241.82859658777309"/>
    <x v="742"/>
    <n v="925.72781825356458"/>
    <x v="0"/>
    <x v="10"/>
    <x v="7"/>
  </r>
  <r>
    <x v="2862"/>
    <s v="Product765"/>
    <n v="15"/>
    <x v="1"/>
    <x v="0"/>
    <n v="8.8809746286512378E-2"/>
    <x v="764"/>
    <x v="0"/>
    <x v="2"/>
    <n v="205"/>
    <n v="120.34936483085481"/>
    <x v="1208"/>
    <n v="1644.9175241172552"/>
    <x v="1"/>
    <x v="10"/>
    <x v="7"/>
  </r>
  <r>
    <x v="2863"/>
    <s v="Product766"/>
    <n v="12"/>
    <x v="1"/>
    <x v="0"/>
    <n v="9.7409593578194606E-2"/>
    <x v="765"/>
    <x v="1"/>
    <x v="0"/>
    <n v="169"/>
    <n v="154.6742472976122"/>
    <x v="980"/>
    <n v="1675.2899007760636"/>
    <x v="2"/>
    <x v="10"/>
    <x v="7"/>
  </r>
  <r>
    <x v="2864"/>
    <s v="Product767"/>
    <n v="15"/>
    <x v="0"/>
    <x v="1"/>
    <n v="6.9256768824100381E-2"/>
    <x v="766"/>
    <x v="2"/>
    <x v="3"/>
    <n v="161"/>
    <n v="204.42995259778903"/>
    <x v="981"/>
    <n v="2854.0769194500322"/>
    <x v="3"/>
    <x v="10"/>
    <x v="7"/>
  </r>
  <r>
    <x v="2865"/>
    <s v="Product768"/>
    <n v="9"/>
    <x v="1"/>
    <x v="0"/>
    <n v="6.6825247824056452E-2"/>
    <x v="767"/>
    <x v="3"/>
    <x v="3"/>
    <n v="155"/>
    <n v="286.88835935485508"/>
    <x v="1209"/>
    <n v="2409.4527627881698"/>
    <x v="4"/>
    <x v="10"/>
    <x v="7"/>
  </r>
  <r>
    <x v="2866"/>
    <s v="Product769"/>
    <n v="1"/>
    <x v="2"/>
    <x v="0"/>
    <n v="1.790672456244552E-2"/>
    <x v="768"/>
    <x v="0"/>
    <x v="2"/>
    <n v="50"/>
    <n v="97.454865285592703"/>
    <x v="435"/>
    <n v="95.709767855653354"/>
    <x v="5"/>
    <x v="10"/>
    <x v="7"/>
  </r>
  <r>
    <x v="2867"/>
    <s v="Product770"/>
    <n v="9"/>
    <x v="0"/>
    <x v="0"/>
    <n v="9.8673034187483355E-2"/>
    <x v="769"/>
    <x v="1"/>
    <x v="3"/>
    <n v="214"/>
    <n v="302.72991879135702"/>
    <x v="8"/>
    <n v="2455.7277524839506"/>
    <x v="6"/>
    <x v="10"/>
    <x v="7"/>
  </r>
  <r>
    <x v="2868"/>
    <s v="Product771"/>
    <n v="13"/>
    <x v="0"/>
    <x v="0"/>
    <n v="3.4051549671739477E-2"/>
    <x v="770"/>
    <x v="2"/>
    <x v="0"/>
    <n v="249"/>
    <n v="260.92390753312304"/>
    <x v="1150"/>
    <n v="3276.507573757789"/>
    <x v="7"/>
    <x v="10"/>
    <x v="7"/>
  </r>
  <r>
    <x v="2869"/>
    <s v="Product772"/>
    <n v="15"/>
    <x v="0"/>
    <x v="0"/>
    <n v="2.0398715114475718E-2"/>
    <x v="771"/>
    <x v="3"/>
    <x v="0"/>
    <n v="224"/>
    <n v="83.15258309546347"/>
    <x v="869"/>
    <n v="1221.8456586279949"/>
    <x v="8"/>
    <x v="10"/>
    <x v="7"/>
  </r>
  <r>
    <x v="2870"/>
    <s v="Product773"/>
    <n v="9"/>
    <x v="1"/>
    <x v="1"/>
    <n v="4.6042277825573658E-2"/>
    <x v="772"/>
    <x v="4"/>
    <x v="1"/>
    <n v="29"/>
    <n v="76.784675683279573"/>
    <x v="766"/>
    <n v="659.24400881451106"/>
    <x v="9"/>
    <x v="10"/>
    <x v="7"/>
  </r>
  <r>
    <x v="2871"/>
    <s v="Product774"/>
    <n v="6"/>
    <x v="1"/>
    <x v="1"/>
    <n v="5.9465310088710227E-2"/>
    <x v="773"/>
    <x v="0"/>
    <x v="0"/>
    <n v="246"/>
    <n v="152.70742927858359"/>
    <x v="427"/>
    <n v="861.75980786209686"/>
    <x v="10"/>
    <x v="10"/>
    <x v="7"/>
  </r>
  <r>
    <x v="2872"/>
    <s v="Product775"/>
    <n v="11"/>
    <x v="1"/>
    <x v="0"/>
    <n v="5.6457644099665451E-2"/>
    <x v="774"/>
    <x v="1"/>
    <x v="1"/>
    <n v="210"/>
    <n v="147.49416497535458"/>
    <x v="833"/>
    <n v="1530.8369109263854"/>
    <x v="11"/>
    <x v="10"/>
    <x v="7"/>
  </r>
  <r>
    <x v="2873"/>
    <s v="Product776"/>
    <n v="2"/>
    <x v="0"/>
    <x v="0"/>
    <n v="4.1294398645789966E-2"/>
    <x v="775"/>
    <x v="2"/>
    <x v="2"/>
    <n v="202"/>
    <n v="282.58542057315663"/>
    <x v="1210"/>
    <n v="541.83245112904092"/>
    <x v="12"/>
    <x v="10"/>
    <x v="7"/>
  </r>
  <r>
    <x v="2874"/>
    <s v="Product777"/>
    <n v="15"/>
    <x v="2"/>
    <x v="0"/>
    <n v="8.8722470288142383E-2"/>
    <x v="776"/>
    <x v="3"/>
    <x v="0"/>
    <n v="247"/>
    <n v="187.70005526366896"/>
    <x v="417"/>
    <n v="2565.7026403118307"/>
    <x v="13"/>
    <x v="10"/>
    <x v="7"/>
  </r>
  <r>
    <x v="2875"/>
    <s v="Product778"/>
    <n v="15"/>
    <x v="2"/>
    <x v="0"/>
    <n v="8.5230201575835621E-2"/>
    <x v="777"/>
    <x v="4"/>
    <x v="3"/>
    <n v="109"/>
    <n v="205.5099647069442"/>
    <x v="259"/>
    <n v="2819.9146348369272"/>
    <x v="14"/>
    <x v="10"/>
    <x v="7"/>
  </r>
  <r>
    <x v="2876"/>
    <s v="Product779"/>
    <n v="5"/>
    <x v="1"/>
    <x v="1"/>
    <n v="4.1967095848148894E-2"/>
    <x v="778"/>
    <x v="0"/>
    <x v="3"/>
    <n v="160"/>
    <n v="297.19303246666738"/>
    <x v="290"/>
    <n v="1423.6035199386836"/>
    <x v="15"/>
    <x v="10"/>
    <x v="7"/>
  </r>
  <r>
    <x v="2877"/>
    <s v="Product780"/>
    <n v="11"/>
    <x v="1"/>
    <x v="0"/>
    <n v="5.9537062555412718E-2"/>
    <x v="779"/>
    <x v="1"/>
    <x v="2"/>
    <n v="63"/>
    <n v="94.947491562139604"/>
    <x v="1211"/>
    <n v="982.24056499277469"/>
    <x v="16"/>
    <x v="10"/>
    <x v="7"/>
  </r>
  <r>
    <x v="2878"/>
    <s v="Product781"/>
    <n v="8"/>
    <x v="1"/>
    <x v="0"/>
    <n v="7.0758999966434089E-2"/>
    <x v="780"/>
    <x v="2"/>
    <x v="3"/>
    <n v="244"/>
    <n v="179.19928201389396"/>
    <x v="328"/>
    <n v="1332.1545601911025"/>
    <x v="17"/>
    <x v="10"/>
    <x v="7"/>
  </r>
  <r>
    <x v="2879"/>
    <s v="Product782"/>
    <n v="14"/>
    <x v="1"/>
    <x v="0"/>
    <n v="9.7940975603402147E-2"/>
    <x v="781"/>
    <x v="3"/>
    <x v="0"/>
    <n v="220"/>
    <n v="282.07973690053996"/>
    <x v="986"/>
    <n v="3562.336011787701"/>
    <x v="18"/>
    <x v="10"/>
    <x v="7"/>
  </r>
  <r>
    <x v="2880"/>
    <s v="Product783"/>
    <n v="8"/>
    <x v="0"/>
    <x v="0"/>
    <n v="9.5328738787722897E-2"/>
    <x v="782"/>
    <x v="4"/>
    <x v="0"/>
    <n v="98"/>
    <n v="32.976284425118799"/>
    <x v="1212"/>
    <n v="238.66157456773595"/>
    <x v="19"/>
    <x v="10"/>
    <x v="7"/>
  </r>
  <r>
    <x v="2881"/>
    <s v="Product784"/>
    <n v="13"/>
    <x v="1"/>
    <x v="0"/>
    <n v="2.4326875220142586E-2"/>
    <x v="783"/>
    <x v="0"/>
    <x v="1"/>
    <n v="247"/>
    <n v="119.13216844723937"/>
    <x v="995"/>
    <n v="1511.0427156593389"/>
    <x v="20"/>
    <x v="10"/>
    <x v="7"/>
  </r>
  <r>
    <x v="2882"/>
    <s v="Product785"/>
    <n v="4"/>
    <x v="2"/>
    <x v="1"/>
    <n v="7.3819715192354057E-2"/>
    <x v="784"/>
    <x v="1"/>
    <x v="0"/>
    <n v="19"/>
    <n v="256.25087836353049"/>
    <x v="264"/>
    <n v="949.33804601977636"/>
    <x v="21"/>
    <x v="10"/>
    <x v="7"/>
  </r>
  <r>
    <x v="2883"/>
    <s v="Product786"/>
    <n v="10"/>
    <x v="0"/>
    <x v="1"/>
    <n v="4.7265838417556542E-2"/>
    <x v="785"/>
    <x v="2"/>
    <x v="1"/>
    <n v="46"/>
    <n v="25.581177062021268"/>
    <x v="584"/>
    <n v="243.72061280476868"/>
    <x v="22"/>
    <x v="10"/>
    <x v="7"/>
  </r>
  <r>
    <x v="2884"/>
    <s v="Product787"/>
    <n v="10"/>
    <x v="0"/>
    <x v="0"/>
    <n v="7.6218815903376841E-2"/>
    <x v="786"/>
    <x v="3"/>
    <x v="2"/>
    <n v="143"/>
    <n v="207.20918161478102"/>
    <x v="445"/>
    <n v="1914.1594314779466"/>
    <x v="23"/>
    <x v="10"/>
    <x v="7"/>
  </r>
  <r>
    <x v="2885"/>
    <s v="Product788"/>
    <n v="13"/>
    <x v="0"/>
    <x v="0"/>
    <n v="6.9270931427664093E-2"/>
    <x v="787"/>
    <x v="4"/>
    <x v="0"/>
    <n v="187"/>
    <n v="171.73752914057266"/>
    <x v="475"/>
    <n v="2077.9344369669548"/>
    <x v="24"/>
    <x v="10"/>
    <x v="7"/>
  </r>
  <r>
    <x v="2886"/>
    <s v="Product789"/>
    <n v="9"/>
    <x v="1"/>
    <x v="0"/>
    <n v="2.1858475327175123E-2"/>
    <x v="788"/>
    <x v="0"/>
    <x v="3"/>
    <n v="100"/>
    <n v="92.874155227253382"/>
    <x v="46"/>
    <n v="817.59661017017606"/>
    <x v="25"/>
    <x v="10"/>
    <x v="7"/>
  </r>
  <r>
    <x v="2887"/>
    <s v="Product790"/>
    <n v="5"/>
    <x v="1"/>
    <x v="0"/>
    <n v="5.6235547903412619E-2"/>
    <x v="789"/>
    <x v="1"/>
    <x v="3"/>
    <n v="226"/>
    <n v="23.533826968764224"/>
    <x v="391"/>
    <n v="111.0519465745583"/>
    <x v="26"/>
    <x v="10"/>
    <x v="7"/>
  </r>
  <r>
    <x v="2888"/>
    <s v="Product791"/>
    <n v="1"/>
    <x v="1"/>
    <x v="1"/>
    <n v="9.8056818912481664E-2"/>
    <x v="790"/>
    <x v="2"/>
    <x v="2"/>
    <n v="55"/>
    <n v="104.52765538966673"/>
    <x v="988"/>
    <n v="94.278006013775894"/>
    <x v="27"/>
    <x v="10"/>
    <x v="7"/>
  </r>
  <r>
    <x v="2889"/>
    <s v="Product792"/>
    <n v="3"/>
    <x v="0"/>
    <x v="0"/>
    <n v="3.6847751535359165E-2"/>
    <x v="791"/>
    <x v="3"/>
    <x v="3"/>
    <n v="210"/>
    <n v="281.97053330016126"/>
    <x v="131"/>
    <n v="814.74165944647268"/>
    <x v="28"/>
    <x v="10"/>
    <x v="7"/>
  </r>
  <r>
    <x v="2890"/>
    <s v="Product793"/>
    <n v="4"/>
    <x v="2"/>
    <x v="0"/>
    <n v="6.2013158161498973E-2"/>
    <x v="792"/>
    <x v="0"/>
    <x v="0"/>
    <n v="33"/>
    <n v="290.30020181144897"/>
    <x v="44"/>
    <n v="1089.1910779288021"/>
    <x v="29"/>
    <x v="10"/>
    <x v="7"/>
  </r>
  <r>
    <x v="2891"/>
    <s v="Product794"/>
    <n v="9"/>
    <x v="2"/>
    <x v="0"/>
    <n v="2.0187125494750838E-2"/>
    <x v="793"/>
    <x v="1"/>
    <x v="0"/>
    <n v="157"/>
    <n v="209.08889438834001"/>
    <x v="40"/>
    <n v="1843.8119157398751"/>
    <x v="0"/>
    <x v="11"/>
    <x v="7"/>
  </r>
  <r>
    <x v="2892"/>
    <s v="Product795"/>
    <n v="9"/>
    <x v="1"/>
    <x v="0"/>
    <n v="2.735280821975954E-2"/>
    <x v="794"/>
    <x v="2"/>
    <x v="1"/>
    <n v="194"/>
    <n v="82.940477282461188"/>
    <x v="1213"/>
    <n v="726.04640082328842"/>
    <x v="1"/>
    <x v="11"/>
    <x v="7"/>
  </r>
  <r>
    <x v="2893"/>
    <s v="Product796"/>
    <n v="4"/>
    <x v="1"/>
    <x v="0"/>
    <n v="1.5269122753892362E-3"/>
    <x v="795"/>
    <x v="3"/>
    <x v="0"/>
    <n v="47"/>
    <n v="167.60418941507498"/>
    <x v="487"/>
    <n v="669.39309008340172"/>
    <x v="2"/>
    <x v="11"/>
    <x v="7"/>
  </r>
  <r>
    <x v="2894"/>
    <s v="Product797"/>
    <n v="7"/>
    <x v="1"/>
    <x v="1"/>
    <n v="1.9473331789694393E-2"/>
    <x v="796"/>
    <x v="4"/>
    <x v="1"/>
    <n v="225"/>
    <n v="76.866373611541874"/>
    <x v="538"/>
    <n v="527.58670450313593"/>
    <x v="3"/>
    <x v="11"/>
    <x v="7"/>
  </r>
  <r>
    <x v="2895"/>
    <s v="Product798"/>
    <n v="7"/>
    <x v="1"/>
    <x v="1"/>
    <n v="4.113824543634971E-2"/>
    <x v="797"/>
    <x v="0"/>
    <x v="2"/>
    <n v="5"/>
    <n v="233.40819996086788"/>
    <x v="478"/>
    <n v="1566.6433730081476"/>
    <x v="4"/>
    <x v="11"/>
    <x v="7"/>
  </r>
  <r>
    <x v="2896"/>
    <s v="Product799"/>
    <n v="15"/>
    <x v="0"/>
    <x v="0"/>
    <n v="5.3506718889046803E-2"/>
    <x v="798"/>
    <x v="1"/>
    <x v="0"/>
    <n v="148"/>
    <n v="310.68875875484031"/>
    <x v="1214"/>
    <n v="4410.9723401723732"/>
    <x v="5"/>
    <x v="11"/>
    <x v="7"/>
  </r>
  <r>
    <x v="2897"/>
    <s v="Product800"/>
    <n v="3"/>
    <x v="1"/>
    <x v="0"/>
    <n v="2.5817206615321366E-2"/>
    <x v="799"/>
    <x v="2"/>
    <x v="3"/>
    <n v="68"/>
    <n v="66.548908111195331"/>
    <x v="291"/>
    <n v="194.4924036013937"/>
    <x v="6"/>
    <x v="11"/>
    <x v="7"/>
  </r>
  <r>
    <x v="2898"/>
    <s v="Product801"/>
    <n v="6"/>
    <x v="2"/>
    <x v="0"/>
    <n v="5.7279257902789274E-2"/>
    <x v="800"/>
    <x v="3"/>
    <x v="3"/>
    <n v="20"/>
    <n v="112.90853880656117"/>
    <x v="109"/>
    <n v="638.64732895699831"/>
    <x v="7"/>
    <x v="11"/>
    <x v="7"/>
  </r>
  <r>
    <x v="2899"/>
    <s v="Product802"/>
    <n v="2"/>
    <x v="0"/>
    <x v="0"/>
    <n v="3.6126553283788443E-2"/>
    <x v="801"/>
    <x v="4"/>
    <x v="2"/>
    <n v="158"/>
    <n v="176.30154984482419"/>
    <x v="1023"/>
    <n v="339.86476502068132"/>
    <x v="8"/>
    <x v="11"/>
    <x v="7"/>
  </r>
  <r>
    <x v="2900"/>
    <s v="Product803"/>
    <n v="6"/>
    <x v="0"/>
    <x v="1"/>
    <n v="4.6022028575456564E-2"/>
    <x v="802"/>
    <x v="0"/>
    <x v="3"/>
    <n v="111"/>
    <n v="78.710857031768867"/>
    <x v="42"/>
    <n v="450.53054232152476"/>
    <x v="9"/>
    <x v="11"/>
    <x v="7"/>
  </r>
  <r>
    <x v="2901"/>
    <s v="Product804"/>
    <n v="15"/>
    <x v="0"/>
    <x v="0"/>
    <n v="1.5163546826360897E-3"/>
    <x v="803"/>
    <x v="1"/>
    <x v="0"/>
    <n v="169"/>
    <n v="107.04126000053802"/>
    <x v="550"/>
    <n v="1603.1842122705141"/>
    <x v="10"/>
    <x v="11"/>
    <x v="7"/>
  </r>
  <r>
    <x v="2902"/>
    <s v="Product805"/>
    <n v="14"/>
    <x v="1"/>
    <x v="0"/>
    <n v="2.7790193700385515E-2"/>
    <x v="804"/>
    <x v="2"/>
    <x v="0"/>
    <n v="219"/>
    <n v="131.83580988908147"/>
    <x v="914"/>
    <n v="1794.4089407386339"/>
    <x v="11"/>
    <x v="11"/>
    <x v="7"/>
  </r>
  <r>
    <x v="2903"/>
    <s v="Product806"/>
    <n v="8"/>
    <x v="1"/>
    <x v="0"/>
    <n v="5.2904066647031095E-2"/>
    <x v="805"/>
    <x v="3"/>
    <x v="1"/>
    <n v="150"/>
    <n v="30.881435196269251"/>
    <x v="257"/>
    <n v="233.98145352391882"/>
    <x v="12"/>
    <x v="11"/>
    <x v="7"/>
  </r>
  <r>
    <x v="2904"/>
    <s v="Product807"/>
    <n v="4"/>
    <x v="1"/>
    <x v="0"/>
    <n v="3.1409515691536251E-2"/>
    <x v="806"/>
    <x v="4"/>
    <x v="0"/>
    <n v="64"/>
    <n v="311.39317307967315"/>
    <x v="1215"/>
    <n v="1206.4498572943596"/>
    <x v="13"/>
    <x v="11"/>
    <x v="7"/>
  </r>
  <r>
    <x v="2905"/>
    <s v="Product808"/>
    <n v="10"/>
    <x v="0"/>
    <x v="0"/>
    <n v="1.6795502352718438E-2"/>
    <x v="807"/>
    <x v="0"/>
    <x v="1"/>
    <n v="75"/>
    <n v="249.59711004695066"/>
    <x v="59"/>
    <n v="2454.0500119792537"/>
    <x v="14"/>
    <x v="11"/>
    <x v="7"/>
  </r>
  <r>
    <x v="2906"/>
    <s v="Product809"/>
    <n v="14"/>
    <x v="2"/>
    <x v="1"/>
    <n v="2.960674064323824E-2"/>
    <x v="808"/>
    <x v="1"/>
    <x v="2"/>
    <n v="23"/>
    <n v="252.89016561950993"/>
    <x v="1070"/>
    <n v="3435.640769047026"/>
    <x v="15"/>
    <x v="11"/>
    <x v="7"/>
  </r>
  <r>
    <x v="2907"/>
    <s v="Product810"/>
    <n v="3"/>
    <x v="2"/>
    <x v="1"/>
    <n v="9.6133216295273535E-2"/>
    <x v="809"/>
    <x v="2"/>
    <x v="0"/>
    <n v="25"/>
    <n v="160.5925211519428"/>
    <x v="334"/>
    <n v="435.4627367419194"/>
    <x v="16"/>
    <x v="11"/>
    <x v="7"/>
  </r>
  <r>
    <x v="2908"/>
    <s v="Product811"/>
    <n v="10"/>
    <x v="1"/>
    <x v="0"/>
    <n v="2.2435353363166946E-2"/>
    <x v="810"/>
    <x v="3"/>
    <x v="3"/>
    <n v="153"/>
    <n v="126.4072877735489"/>
    <x v="1040"/>
    <n v="1235.7129560466981"/>
    <x v="17"/>
    <x v="11"/>
    <x v="7"/>
  </r>
  <r>
    <x v="2909"/>
    <s v="Product812"/>
    <n v="1"/>
    <x v="1"/>
    <x v="0"/>
    <n v="6.4767245022467376E-2"/>
    <x v="811"/>
    <x v="4"/>
    <x v="3"/>
    <n v="70"/>
    <n v="224.92338039952233"/>
    <x v="219"/>
    <n v="210.35571270990485"/>
    <x v="18"/>
    <x v="11"/>
    <x v="7"/>
  </r>
  <r>
    <x v="2910"/>
    <s v="Product813"/>
    <n v="2"/>
    <x v="1"/>
    <x v="0"/>
    <n v="6.3352291018837686E-2"/>
    <x v="812"/>
    <x v="0"/>
    <x v="2"/>
    <n v="235"/>
    <n v="232.0956053756999"/>
    <x v="1216"/>
    <n v="434.78363407949053"/>
    <x v="19"/>
    <x v="11"/>
    <x v="7"/>
  </r>
  <r>
    <x v="2911"/>
    <s v="Product814"/>
    <n v="14"/>
    <x v="1"/>
    <x v="0"/>
    <n v="9.9642282273962601E-2"/>
    <x v="813"/>
    <x v="1"/>
    <x v="3"/>
    <n v="153"/>
    <n v="59.201179786396253"/>
    <x v="860"/>
    <n v="746.2313476683596"/>
    <x v="20"/>
    <x v="11"/>
    <x v="7"/>
  </r>
  <r>
    <x v="2912"/>
    <s v="Product815"/>
    <n v="11"/>
    <x v="0"/>
    <x v="1"/>
    <n v="6.9911350263391778E-2"/>
    <x v="814"/>
    <x v="2"/>
    <x v="0"/>
    <n v="202"/>
    <n v="117.26870508743997"/>
    <x v="994"/>
    <n v="1199.7732072825131"/>
    <x v="21"/>
    <x v="11"/>
    <x v="7"/>
  </r>
  <r>
    <x v="2913"/>
    <s v="Product816"/>
    <n v="5"/>
    <x v="1"/>
    <x v="0"/>
    <n v="1.1558914898449714E-2"/>
    <x v="815"/>
    <x v="3"/>
    <x v="0"/>
    <n v="150"/>
    <n v="245.45995098195445"/>
    <x v="59"/>
    <n v="1213.1135014878819"/>
    <x v="22"/>
    <x v="11"/>
    <x v="7"/>
  </r>
  <r>
    <x v="2914"/>
    <s v="Product817"/>
    <n v="1"/>
    <x v="2"/>
    <x v="0"/>
    <n v="4.5083604571838187E-2"/>
    <x v="816"/>
    <x v="0"/>
    <x v="1"/>
    <n v="195"/>
    <n v="78.532200123025746"/>
    <x v="32"/>
    <n v="74.991685466522796"/>
    <x v="23"/>
    <x v="11"/>
    <x v="7"/>
  </r>
  <r>
    <x v="2915"/>
    <s v="Product818"/>
    <n v="12"/>
    <x v="0"/>
    <x v="0"/>
    <n v="2.4686036529259315E-2"/>
    <x v="817"/>
    <x v="1"/>
    <x v="0"/>
    <n v="121"/>
    <n v="256.59839106214361"/>
    <x v="711"/>
    <n v="3003.1679256844127"/>
    <x v="24"/>
    <x v="11"/>
    <x v="7"/>
  </r>
  <r>
    <x v="2916"/>
    <s v="Product819"/>
    <n v="10"/>
    <x v="0"/>
    <x v="0"/>
    <n v="2.9242893220161714E-2"/>
    <x v="818"/>
    <x v="2"/>
    <x v="1"/>
    <n v="193"/>
    <n v="51.281523289996386"/>
    <x v="1100"/>
    <n v="497.81903180259781"/>
    <x v="25"/>
    <x v="11"/>
    <x v="7"/>
  </r>
  <r>
    <x v="2917"/>
    <s v="Product820"/>
    <n v="6"/>
    <x v="0"/>
    <x v="0"/>
    <n v="9.6619186872964849E-2"/>
    <x v="819"/>
    <x v="3"/>
    <x v="2"/>
    <n v="52"/>
    <n v="291.52848089176933"/>
    <x v="239"/>
    <n v="1580.1674167061756"/>
    <x v="26"/>
    <x v="11"/>
    <x v="7"/>
  </r>
  <r>
    <x v="2918"/>
    <s v="Product821"/>
    <n v="1"/>
    <x v="1"/>
    <x v="1"/>
    <n v="5.6130978539130176E-2"/>
    <x v="820"/>
    <x v="4"/>
    <x v="0"/>
    <n v="225"/>
    <n v="228.98935944871678"/>
    <x v="383"/>
    <n v="216.13596262781169"/>
    <x v="27"/>
    <x v="11"/>
    <x v="7"/>
  </r>
  <r>
    <x v="2919"/>
    <s v="Product822"/>
    <n v="14"/>
    <x v="1"/>
    <x v="1"/>
    <n v="2.7925960289412601E-2"/>
    <x v="821"/>
    <x v="0"/>
    <x v="3"/>
    <n v="105"/>
    <n v="60.355736100306714"/>
    <x v="704"/>
    <n v="821.38341895023791"/>
    <x v="28"/>
    <x v="11"/>
    <x v="7"/>
  </r>
  <r>
    <x v="2920"/>
    <s v="Product823"/>
    <n v="8"/>
    <x v="1"/>
    <x v="0"/>
    <n v="3.3147228182110154E-2"/>
    <x v="822"/>
    <x v="1"/>
    <x v="3"/>
    <n v="198"/>
    <n v="226.33368936881513"/>
    <x v="714"/>
    <n v="1750.6508393760655"/>
    <x v="29"/>
    <x v="11"/>
    <x v="7"/>
  </r>
  <r>
    <x v="2921"/>
    <s v="Product824"/>
    <n v="11"/>
    <x v="0"/>
    <x v="0"/>
    <n v="4.9376201549884646E-2"/>
    <x v="823"/>
    <x v="2"/>
    <x v="2"/>
    <n v="37"/>
    <n v="270.82746675479495"/>
    <x v="16"/>
    <n v="2832.0053868817208"/>
    <x v="30"/>
    <x v="11"/>
    <x v="7"/>
  </r>
  <r>
    <x v="2922"/>
    <s v="Product825"/>
    <n v="13"/>
    <x v="2"/>
    <x v="0"/>
    <n v="3.9733473501651906E-2"/>
    <x v="824"/>
    <x v="3"/>
    <x v="3"/>
    <n v="204"/>
    <n v="293.94395245805248"/>
    <x v="1062"/>
    <n v="3669.4389967571651"/>
    <x v="0"/>
    <x v="0"/>
    <x v="8"/>
  </r>
  <r>
    <x v="2923"/>
    <s v="Product826"/>
    <n v="10"/>
    <x v="2"/>
    <x v="0"/>
    <n v="1.4503116103120495E-2"/>
    <x v="825"/>
    <x v="4"/>
    <x v="0"/>
    <n v="78"/>
    <n v="89.721897537789133"/>
    <x v="454"/>
    <n v="884.20650440806298"/>
    <x v="1"/>
    <x v="0"/>
    <x v="8"/>
  </r>
  <r>
    <x v="2924"/>
    <s v="Product827"/>
    <n v="2"/>
    <x v="1"/>
    <x v="1"/>
    <n v="8.1208054475453872E-2"/>
    <x v="826"/>
    <x v="0"/>
    <x v="0"/>
    <n v="247"/>
    <n v="314.42924707619841"/>
    <x v="984"/>
    <n v="577.79011930191712"/>
    <x v="2"/>
    <x v="0"/>
    <x v="8"/>
  </r>
  <r>
    <x v="2925"/>
    <s v="Product828"/>
    <n v="8"/>
    <x v="1"/>
    <x v="0"/>
    <n v="9.0745770245685795E-2"/>
    <x v="827"/>
    <x v="1"/>
    <x v="1"/>
    <n v="159"/>
    <n v="264.22745346476916"/>
    <x v="673"/>
    <n v="1921.9994374404207"/>
    <x v="3"/>
    <x v="0"/>
    <x v="8"/>
  </r>
  <r>
    <x v="2926"/>
    <s v="Product829"/>
    <n v="13"/>
    <x v="1"/>
    <x v="0"/>
    <n v="3.9660583385636397E-2"/>
    <x v="828"/>
    <x v="2"/>
    <x v="0"/>
    <n v="41"/>
    <n v="150.23966924647311"/>
    <x v="612"/>
    <n v="1875.6539921144081"/>
    <x v="4"/>
    <x v="0"/>
    <x v="8"/>
  </r>
  <r>
    <x v="2927"/>
    <s v="Product830"/>
    <n v="3"/>
    <x v="1"/>
    <x v="0"/>
    <n v="7.7455728245851382E-2"/>
    <x v="829"/>
    <x v="3"/>
    <x v="1"/>
    <n v="194"/>
    <n v="237.03536139491518"/>
    <x v="587"/>
    <n v="656.02684457416046"/>
    <x v="5"/>
    <x v="0"/>
    <x v="8"/>
  </r>
  <r>
    <x v="2928"/>
    <s v="Product831"/>
    <n v="12"/>
    <x v="0"/>
    <x v="0"/>
    <n v="4.7599450092618636E-2"/>
    <x v="830"/>
    <x v="4"/>
    <x v="2"/>
    <n v="109"/>
    <n v="62.089974676004026"/>
    <x v="1217"/>
    <n v="709.61431230193932"/>
    <x v="6"/>
    <x v="0"/>
    <x v="8"/>
  </r>
  <r>
    <x v="2929"/>
    <s v="Product832"/>
    <n v="4"/>
    <x v="1"/>
    <x v="0"/>
    <n v="3.5990944505003862E-2"/>
    <x v="831"/>
    <x v="0"/>
    <x v="0"/>
    <n v="73"/>
    <n v="104.59339419008516"/>
    <x v="517"/>
    <n v="403.31591657679928"/>
    <x v="7"/>
    <x v="0"/>
    <x v="8"/>
  </r>
  <r>
    <x v="2930"/>
    <s v="Product833"/>
    <n v="11"/>
    <x v="2"/>
    <x v="1"/>
    <n v="7.2234384114039832E-2"/>
    <x v="832"/>
    <x v="1"/>
    <x v="3"/>
    <n v="11"/>
    <n v="296.11834547484182"/>
    <x v="1218"/>
    <n v="3022.0126108105796"/>
    <x v="8"/>
    <x v="0"/>
    <x v="8"/>
  </r>
  <r>
    <x v="2931"/>
    <s v="Product834"/>
    <n v="2"/>
    <x v="0"/>
    <x v="1"/>
    <n v="7.6852688942067732E-2"/>
    <x v="833"/>
    <x v="2"/>
    <x v="3"/>
    <n v="75"/>
    <n v="269.40667623981881"/>
    <x v="168"/>
    <n v="497.4040975036873"/>
    <x v="9"/>
    <x v="0"/>
    <x v="8"/>
  </r>
  <r>
    <x v="2932"/>
    <s v="Product835"/>
    <n v="8"/>
    <x v="0"/>
    <x v="0"/>
    <n v="2.0295776984556327E-2"/>
    <x v="834"/>
    <x v="3"/>
    <x v="2"/>
    <n v="94"/>
    <n v="242.25011753955678"/>
    <x v="180"/>
    <n v="1898.6677054359311"/>
    <x v="10"/>
    <x v="0"/>
    <x v="8"/>
  </r>
  <r>
    <x v="2933"/>
    <s v="Product836"/>
    <n v="15"/>
    <x v="0"/>
    <x v="0"/>
    <n v="5.3742774451988364E-2"/>
    <x v="835"/>
    <x v="4"/>
    <x v="3"/>
    <n v="237"/>
    <n v="95.397733150808506"/>
    <x v="1219"/>
    <n v="1354.0619144228044"/>
    <x v="11"/>
    <x v="0"/>
    <x v="8"/>
  </r>
  <r>
    <x v="2934"/>
    <s v="Product837"/>
    <n v="1"/>
    <x v="1"/>
    <x v="0"/>
    <n v="8.8948479536065383E-2"/>
    <x v="836"/>
    <x v="0"/>
    <x v="0"/>
    <n v="18"/>
    <n v="27.747303350019031"/>
    <x v="511"/>
    <n v="25.279222905808865"/>
    <x v="12"/>
    <x v="0"/>
    <x v="8"/>
  </r>
  <r>
    <x v="2935"/>
    <s v="Product838"/>
    <n v="5"/>
    <x v="1"/>
    <x v="0"/>
    <n v="1.6930062546595438E-2"/>
    <x v="837"/>
    <x v="1"/>
    <x v="0"/>
    <n v="76"/>
    <n v="201.45844219391168"/>
    <x v="369"/>
    <n v="990.23869083514535"/>
    <x v="13"/>
    <x v="0"/>
    <x v="8"/>
  </r>
  <r>
    <x v="2936"/>
    <s v="Product839"/>
    <n v="14"/>
    <x v="1"/>
    <x v="1"/>
    <n v="3.4831502678157114E-2"/>
    <x v="838"/>
    <x v="2"/>
    <x v="1"/>
    <n v="233"/>
    <n v="44.308554547886793"/>
    <x v="1220"/>
    <n v="598.71309416081522"/>
    <x v="14"/>
    <x v="0"/>
    <x v="8"/>
  </r>
  <r>
    <x v="2937"/>
    <s v="Product840"/>
    <n v="13"/>
    <x v="0"/>
    <x v="0"/>
    <n v="2.5978641294891636E-2"/>
    <x v="839"/>
    <x v="3"/>
    <x v="0"/>
    <n v="34"/>
    <n v="150.4087453954065"/>
    <x v="359"/>
    <n v="1904.5172971651391"/>
    <x v="15"/>
    <x v="0"/>
    <x v="8"/>
  </r>
  <r>
    <x v="2938"/>
    <s v="Product841"/>
    <n v="14"/>
    <x v="2"/>
    <x v="0"/>
    <n v="8.2057993258786936E-3"/>
    <x v="840"/>
    <x v="0"/>
    <x v="1"/>
    <n v="21"/>
    <n v="256.54517601734517"/>
    <x v="656"/>
    <n v="3562.1602489889447"/>
    <x v="16"/>
    <x v="0"/>
    <x v="8"/>
  </r>
  <r>
    <x v="2939"/>
    <s v="Product842"/>
    <n v="6"/>
    <x v="2"/>
    <x v="0"/>
    <n v="5.1510502834479416E-2"/>
    <x v="841"/>
    <x v="1"/>
    <x v="2"/>
    <n v="210"/>
    <n v="307.8204772670332"/>
    <x v="65"/>
    <n v="1751.7869382015533"/>
    <x v="17"/>
    <x v="0"/>
    <x v="8"/>
  </r>
  <r>
    <x v="2940"/>
    <s v="Product843"/>
    <n v="15"/>
    <x v="1"/>
    <x v="0"/>
    <n v="3.0586209200127071E-2"/>
    <x v="842"/>
    <x v="2"/>
    <x v="0"/>
    <n v="161"/>
    <n v="298.61492506974218"/>
    <x v="981"/>
    <n v="4342.2213975191817"/>
    <x v="18"/>
    <x v="0"/>
    <x v="8"/>
  </r>
  <r>
    <x v="2941"/>
    <s v="Product844"/>
    <n v="9"/>
    <x v="1"/>
    <x v="0"/>
    <n v="3.0771692456355883E-2"/>
    <x v="843"/>
    <x v="3"/>
    <x v="3"/>
    <n v="207"/>
    <n v="28.314044292794797"/>
    <x v="749"/>
    <n v="246.98495906659147"/>
    <x v="19"/>
    <x v="0"/>
    <x v="8"/>
  </r>
  <r>
    <x v="2942"/>
    <s v="Product845"/>
    <n v="1"/>
    <x v="1"/>
    <x v="1"/>
    <n v="5.9381200875652164E-2"/>
    <x v="844"/>
    <x v="4"/>
    <x v="3"/>
    <n v="235"/>
    <n v="256.69555583256385"/>
    <x v="99"/>
    <n v="241.45266546778319"/>
    <x v="20"/>
    <x v="0"/>
    <x v="8"/>
  </r>
  <r>
    <x v="2943"/>
    <s v="Product846"/>
    <n v="8"/>
    <x v="1"/>
    <x v="1"/>
    <n v="3.9950741058980124E-2"/>
    <x v="845"/>
    <x v="0"/>
    <x v="2"/>
    <n v="205"/>
    <n v="314.46812154444706"/>
    <x v="814"/>
    <n v="2415.2390963945677"/>
    <x v="21"/>
    <x v="0"/>
    <x v="8"/>
  </r>
  <r>
    <x v="2944"/>
    <s v="Product847"/>
    <n v="1"/>
    <x v="0"/>
    <x v="0"/>
    <n v="5.7006589561951265E-3"/>
    <x v="846"/>
    <x v="1"/>
    <x v="3"/>
    <n v="149"/>
    <n v="208.26365840332633"/>
    <x v="513"/>
    <n v="207.07641831379945"/>
    <x v="22"/>
    <x v="0"/>
    <x v="8"/>
  </r>
  <r>
    <x v="2945"/>
    <s v="Product848"/>
    <n v="5"/>
    <x v="1"/>
    <x v="0"/>
    <n v="8.1174951488069177E-2"/>
    <x v="847"/>
    <x v="2"/>
    <x v="0"/>
    <n v="212"/>
    <n v="253.61824319818982"/>
    <x v="319"/>
    <n v="1165.1539730504371"/>
    <x v="23"/>
    <x v="0"/>
    <x v="8"/>
  </r>
  <r>
    <x v="2946"/>
    <s v="Product849"/>
    <n v="14"/>
    <x v="2"/>
    <x v="0"/>
    <n v="6.2971512411017175E-3"/>
    <x v="848"/>
    <x v="3"/>
    <x v="0"/>
    <n v="238"/>
    <n v="241.8899857530289"/>
    <x v="1000"/>
    <n v="3365.1347510064779"/>
    <x v="24"/>
    <x v="0"/>
    <x v="8"/>
  </r>
  <r>
    <x v="2947"/>
    <s v="Product850"/>
    <n v="11"/>
    <x v="0"/>
    <x v="0"/>
    <n v="5.2858128406361019E-2"/>
    <x v="849"/>
    <x v="4"/>
    <x v="1"/>
    <n v="46"/>
    <n v="63.341137329216188"/>
    <x v="68"/>
    <n v="659.92347694749878"/>
    <x v="25"/>
    <x v="0"/>
    <x v="8"/>
  </r>
  <r>
    <x v="2948"/>
    <s v="Product851"/>
    <n v="4"/>
    <x v="0"/>
    <x v="1"/>
    <n v="9.8959614950588831E-2"/>
    <x v="850"/>
    <x v="0"/>
    <x v="0"/>
    <n v="142"/>
    <n v="260.77129042250522"/>
    <x v="1221"/>
    <n v="939.86185572850377"/>
    <x v="26"/>
    <x v="0"/>
    <x v="8"/>
  </r>
  <r>
    <x v="2949"/>
    <s v="Product852"/>
    <n v="12"/>
    <x v="0"/>
    <x v="0"/>
    <n v="7.4178039859883254E-3"/>
    <x v="851"/>
    <x v="1"/>
    <x v="1"/>
    <n v="144"/>
    <n v="133.92406486026186"/>
    <x v="757"/>
    <n v="1595.1677087774599"/>
    <x v="27"/>
    <x v="0"/>
    <x v="8"/>
  </r>
  <r>
    <x v="2950"/>
    <s v="Product853"/>
    <n v="6"/>
    <x v="1"/>
    <x v="0"/>
    <n v="2.4036997815365547E-2"/>
    <x v="852"/>
    <x v="2"/>
    <x v="2"/>
    <n v="23"/>
    <n v="263.96123084644705"/>
    <x v="973"/>
    <n v="1545.6983719034988"/>
    <x v="28"/>
    <x v="0"/>
    <x v="8"/>
  </r>
  <r>
    <x v="2951"/>
    <s v="Product854"/>
    <n v="3"/>
    <x v="1"/>
    <x v="0"/>
    <n v="6.1847854557683317E-2"/>
    <x v="853"/>
    <x v="3"/>
    <x v="0"/>
    <n v="77"/>
    <n v="70.711017711250818"/>
    <x v="73"/>
    <n v="199.01307891665886"/>
    <x v="29"/>
    <x v="0"/>
    <x v="8"/>
  </r>
  <r>
    <x v="2952"/>
    <s v="Product855"/>
    <n v="8"/>
    <x v="1"/>
    <x v="0"/>
    <n v="4.5782114070722579E-2"/>
    <x v="854"/>
    <x v="4"/>
    <x v="3"/>
    <n v="153"/>
    <n v="82.325595852942399"/>
    <x v="933"/>
    <n v="628.45244826130227"/>
    <x v="30"/>
    <x v="0"/>
    <x v="8"/>
  </r>
  <r>
    <x v="2953"/>
    <s v="Product856"/>
    <n v="12"/>
    <x v="0"/>
    <x v="0"/>
    <n v="5.5901892570878658E-2"/>
    <x v="855"/>
    <x v="0"/>
    <x v="3"/>
    <n v="104"/>
    <n v="143.74234486843184"/>
    <x v="697"/>
    <n v="1628.4825089725271"/>
    <x v="0"/>
    <x v="1"/>
    <x v="8"/>
  </r>
  <r>
    <x v="2954"/>
    <s v="Product857"/>
    <n v="15"/>
    <x v="2"/>
    <x v="1"/>
    <n v="5.1495090719617935E-2"/>
    <x v="856"/>
    <x v="1"/>
    <x v="2"/>
    <n v="116"/>
    <n v="229.98436621227609"/>
    <x v="1157"/>
    <n v="3272.1195061512167"/>
    <x v="1"/>
    <x v="1"/>
    <x v="8"/>
  </r>
  <r>
    <x v="2955"/>
    <s v="Product858"/>
    <n v="5"/>
    <x v="2"/>
    <x v="1"/>
    <n v="9.0760812623486509E-2"/>
    <x v="857"/>
    <x v="2"/>
    <x v="3"/>
    <n v="12"/>
    <n v="238.18580171674068"/>
    <x v="124"/>
    <n v="1082.8393239877632"/>
    <x v="2"/>
    <x v="1"/>
    <x v="8"/>
  </r>
  <r>
    <x v="2956"/>
    <s v="Product859"/>
    <n v="1"/>
    <x v="1"/>
    <x v="0"/>
    <n v="4.4425988951057795E-2"/>
    <x v="858"/>
    <x v="3"/>
    <x v="0"/>
    <n v="118"/>
    <n v="228.63995363099201"/>
    <x v="1222"/>
    <n v="218.4823975772112"/>
    <x v="3"/>
    <x v="1"/>
    <x v="8"/>
  </r>
  <r>
    <x v="2957"/>
    <s v="Product860"/>
    <n v="9"/>
    <x v="1"/>
    <x v="0"/>
    <n v="7.8110904811037773E-2"/>
    <x v="859"/>
    <x v="4"/>
    <x v="0"/>
    <n v="110"/>
    <n v="138.6993791353438"/>
    <x v="424"/>
    <n v="1150.7890062091765"/>
    <x v="4"/>
    <x v="1"/>
    <x v="8"/>
  </r>
  <r>
    <x v="2958"/>
    <s v="Product861"/>
    <n v="12"/>
    <x v="1"/>
    <x v="0"/>
    <n v="1.4830790097637148E-2"/>
    <x v="860"/>
    <x v="0"/>
    <x v="1"/>
    <n v="197"/>
    <n v="222.8105162719296"/>
    <x v="780"/>
    <n v="2634.0727232826534"/>
    <x v="5"/>
    <x v="1"/>
    <x v="8"/>
  </r>
  <r>
    <x v="2959"/>
    <s v="Product862"/>
    <n v="6"/>
    <x v="1"/>
    <x v="0"/>
    <n v="7.7076885028215927E-2"/>
    <x v="861"/>
    <x v="1"/>
    <x v="0"/>
    <n v="93"/>
    <n v="226.64443365444112"/>
    <x v="172"/>
    <n v="1255.0523201962358"/>
    <x v="6"/>
    <x v="1"/>
    <x v="8"/>
  </r>
  <r>
    <x v="2960"/>
    <s v="Product863"/>
    <n v="12"/>
    <x v="0"/>
    <x v="1"/>
    <n v="7.0727614597162855E-2"/>
    <x v="862"/>
    <x v="2"/>
    <x v="1"/>
    <n v="102"/>
    <n v="288.75094067097729"/>
    <x v="933"/>
    <n v="3219.939305095586"/>
    <x v="7"/>
    <x v="1"/>
    <x v="8"/>
  </r>
  <r>
    <x v="2961"/>
    <s v="Product864"/>
    <n v="9"/>
    <x v="1"/>
    <x v="0"/>
    <n v="2.826028259613045E-3"/>
    <x v="863"/>
    <x v="3"/>
    <x v="2"/>
    <n v="199"/>
    <n v="55.236883488262123"/>
    <x v="1195"/>
    <n v="495.72704245096207"/>
    <x v="8"/>
    <x v="1"/>
    <x v="8"/>
  </r>
  <r>
    <x v="2962"/>
    <s v="Product865"/>
    <n v="12"/>
    <x v="2"/>
    <x v="0"/>
    <n v="7.9606477649976817E-2"/>
    <x v="864"/>
    <x v="0"/>
    <x v="0"/>
    <n v="146"/>
    <n v="64.979295905018304"/>
    <x v="208"/>
    <n v="717.6782764541307"/>
    <x v="9"/>
    <x v="1"/>
    <x v="8"/>
  </r>
  <r>
    <x v="2963"/>
    <s v="Product866"/>
    <n v="2"/>
    <x v="0"/>
    <x v="0"/>
    <n v="4.5659749287717849E-2"/>
    <x v="865"/>
    <x v="1"/>
    <x v="3"/>
    <n v="40"/>
    <n v="133.65464645486406"/>
    <x v="50"/>
    <n v="255.10401761319281"/>
    <x v="10"/>
    <x v="1"/>
    <x v="8"/>
  </r>
  <r>
    <x v="2964"/>
    <s v="Product867"/>
    <n v="8"/>
    <x v="0"/>
    <x v="0"/>
    <n v="9.7381904336821423E-2"/>
    <x v="866"/>
    <x v="2"/>
    <x v="3"/>
    <n v="130"/>
    <n v="89.095090146019274"/>
    <x v="481"/>
    <n v="643.35072480431324"/>
    <x v="11"/>
    <x v="1"/>
    <x v="8"/>
  </r>
  <r>
    <x v="2965"/>
    <s v="Product868"/>
    <n v="13"/>
    <x v="0"/>
    <x v="0"/>
    <n v="7.6462034323474343E-2"/>
    <x v="867"/>
    <x v="3"/>
    <x v="2"/>
    <n v="182"/>
    <n v="148.73626068317247"/>
    <x v="1223"/>
    <n v="1785.7265869777168"/>
    <x v="12"/>
    <x v="1"/>
    <x v="8"/>
  </r>
  <r>
    <x v="2966"/>
    <s v="Product869"/>
    <n v="3"/>
    <x v="1"/>
    <x v="1"/>
    <n v="3.599226777386566E-2"/>
    <x v="868"/>
    <x v="4"/>
    <x v="3"/>
    <n v="99"/>
    <n v="219.98610906568712"/>
    <x v="1018"/>
    <n v="636.20493036499238"/>
    <x v="13"/>
    <x v="1"/>
    <x v="8"/>
  </r>
  <r>
    <x v="2967"/>
    <s v="Product870"/>
    <n v="7"/>
    <x v="1"/>
    <x v="1"/>
    <n v="3.5019161339570073E-2"/>
    <x v="869"/>
    <x v="0"/>
    <x v="0"/>
    <n v="104"/>
    <n v="64.686876890210783"/>
    <x v="638"/>
    <n v="436.95117698287709"/>
    <x v="14"/>
    <x v="1"/>
    <x v="8"/>
  </r>
  <r>
    <x v="2968"/>
    <s v="Product871"/>
    <n v="15"/>
    <x v="1"/>
    <x v="0"/>
    <n v="2.8865641300931579E-2"/>
    <x v="870"/>
    <x v="1"/>
    <x v="0"/>
    <n v="44"/>
    <n v="203.84824228117719"/>
    <x v="726"/>
    <n v="2969.4604805949502"/>
    <x v="15"/>
    <x v="1"/>
    <x v="8"/>
  </r>
  <r>
    <x v="2969"/>
    <s v="Product872"/>
    <n v="8"/>
    <x v="0"/>
    <x v="0"/>
    <n v="6.7348618516354878E-3"/>
    <x v="871"/>
    <x v="2"/>
    <x v="1"/>
    <n v="6"/>
    <n v="290.67985545958766"/>
    <x v="312"/>
    <n v="2309.7773343201115"/>
    <x v="16"/>
    <x v="1"/>
    <x v="8"/>
  </r>
  <r>
    <x v="2970"/>
    <s v="Product873"/>
    <n v="3"/>
    <x v="2"/>
    <x v="0"/>
    <n v="9.5024019918039465E-2"/>
    <x v="872"/>
    <x v="3"/>
    <x v="0"/>
    <n v="181"/>
    <n v="154.03061474149669"/>
    <x v="253"/>
    <n v="418.18201961493855"/>
    <x v="17"/>
    <x v="1"/>
    <x v="8"/>
  </r>
  <r>
    <x v="2971"/>
    <s v="Product874"/>
    <n v="2"/>
    <x v="2"/>
    <x v="0"/>
    <n v="5.7208704673886925E-2"/>
    <x v="873"/>
    <x v="4"/>
    <x v="1"/>
    <n v="60"/>
    <n v="102.20688374102035"/>
    <x v="109"/>
    <n v="192.71952062688405"/>
    <x v="18"/>
    <x v="1"/>
    <x v="8"/>
  </r>
  <r>
    <x v="2972"/>
    <s v="Product875"/>
    <n v="5"/>
    <x v="1"/>
    <x v="1"/>
    <n v="3.5222494689083464E-2"/>
    <x v="874"/>
    <x v="0"/>
    <x v="2"/>
    <n v="21"/>
    <n v="184.09266223700962"/>
    <x v="605"/>
    <n v="888.04229709533649"/>
    <x v="19"/>
    <x v="1"/>
    <x v="8"/>
  </r>
  <r>
    <x v="2973"/>
    <s v="Product876"/>
    <n v="1"/>
    <x v="1"/>
    <x v="0"/>
    <n v="6.0937693433105039E-2"/>
    <x v="875"/>
    <x v="1"/>
    <x v="0"/>
    <n v="216"/>
    <n v="161.76413164567552"/>
    <x v="62"/>
    <n v="151.90659858297889"/>
    <x v="20"/>
    <x v="1"/>
    <x v="8"/>
  </r>
  <r>
    <x v="2974"/>
    <s v="Product877"/>
    <n v="9"/>
    <x v="1"/>
    <x v="0"/>
    <n v="2.5320970492678077E-2"/>
    <x v="876"/>
    <x v="2"/>
    <x v="3"/>
    <n v="130"/>
    <n v="135.66890886806445"/>
    <x v="497"/>
    <n v="1190.1027638685812"/>
    <x v="21"/>
    <x v="1"/>
    <x v="8"/>
  </r>
  <r>
    <x v="2975"/>
    <s v="Product878"/>
    <n v="1"/>
    <x v="1"/>
    <x v="0"/>
    <n v="7.4147973589041391E-2"/>
    <x v="877"/>
    <x v="3"/>
    <x v="3"/>
    <n v="199"/>
    <n v="87.21468553087746"/>
    <x v="635"/>
    <n v="80.747893331557407"/>
    <x v="22"/>
    <x v="1"/>
    <x v="8"/>
  </r>
  <r>
    <x v="2976"/>
    <s v="Product879"/>
    <n v="2"/>
    <x v="0"/>
    <x v="0"/>
    <n v="1.1544255946877136E-2"/>
    <x v="878"/>
    <x v="4"/>
    <x v="2"/>
    <n v="66"/>
    <n v="284.23729676302651"/>
    <x v="44"/>
    <n v="561.91197731909131"/>
    <x v="23"/>
    <x v="1"/>
    <x v="8"/>
  </r>
  <r>
    <x v="2977"/>
    <s v="Product880"/>
    <n v="9"/>
    <x v="1"/>
    <x v="0"/>
    <n v="8.1169044040202837E-2"/>
    <x v="879"/>
    <x v="0"/>
    <x v="3"/>
    <n v="8"/>
    <n v="156.74524805295238"/>
    <x v="708"/>
    <n v="1296.2014749958478"/>
    <x v="24"/>
    <x v="1"/>
    <x v="8"/>
  </r>
  <r>
    <x v="2978"/>
    <s v="Product881"/>
    <n v="7"/>
    <x v="2"/>
    <x v="1"/>
    <n v="1.3766861427515731E-2"/>
    <x v="880"/>
    <x v="1"/>
    <x v="0"/>
    <n v="224"/>
    <n v="162.74193433898472"/>
    <x v="865"/>
    <n v="1123.5104207634583"/>
    <x v="25"/>
    <x v="1"/>
    <x v="8"/>
  </r>
  <r>
    <x v="2979"/>
    <s v="Product882"/>
    <n v="14"/>
    <x v="0"/>
    <x v="1"/>
    <n v="8.8039531645275559E-2"/>
    <x v="881"/>
    <x v="2"/>
    <x v="0"/>
    <n v="52"/>
    <n v="284.78818054868822"/>
    <x v="638"/>
    <n v="3636.0178752110014"/>
    <x v="26"/>
    <x v="1"/>
    <x v="8"/>
  </r>
  <r>
    <x v="2980"/>
    <s v="Product883"/>
    <n v="12"/>
    <x v="0"/>
    <x v="0"/>
    <n v="8.4448940888331603E-2"/>
    <x v="882"/>
    <x v="3"/>
    <x v="1"/>
    <n v="246"/>
    <n v="262.3114401464702"/>
    <x v="577"/>
    <n v="2881.9142021184939"/>
    <x v="27"/>
    <x v="1"/>
    <x v="8"/>
  </r>
  <r>
    <x v="2981"/>
    <s v="Product884"/>
    <n v="10"/>
    <x v="0"/>
    <x v="0"/>
    <n v="1.2650873824413878E-3"/>
    <x v="883"/>
    <x v="4"/>
    <x v="0"/>
    <n v="21"/>
    <n v="101.11356484266121"/>
    <x v="19"/>
    <n v="1009.8564734758509"/>
    <x v="0"/>
    <x v="2"/>
    <x v="8"/>
  </r>
  <r>
    <x v="2982"/>
    <s v="Product885"/>
    <n v="9"/>
    <x v="1"/>
    <x v="0"/>
    <n v="3.4210451664137435E-2"/>
    <x v="884"/>
    <x v="0"/>
    <x v="1"/>
    <n v="107"/>
    <n v="273.92808820533673"/>
    <x v="502"/>
    <n v="2381.0119612590465"/>
    <x v="1"/>
    <x v="2"/>
    <x v="8"/>
  </r>
  <r>
    <x v="2983"/>
    <s v="Product886"/>
    <n v="13"/>
    <x v="1"/>
    <x v="0"/>
    <n v="2.8136662485203523E-2"/>
    <x v="885"/>
    <x v="1"/>
    <x v="2"/>
    <n v="228"/>
    <n v="182.04442566783442"/>
    <x v="987"/>
    <n v="2299.9899403715758"/>
    <x v="2"/>
    <x v="2"/>
    <x v="8"/>
  </r>
  <r>
    <x v="2984"/>
    <s v="Product887"/>
    <n v="9"/>
    <x v="1"/>
    <x v="1"/>
    <n v="9.7520121518988756E-2"/>
    <x v="886"/>
    <x v="2"/>
    <x v="0"/>
    <n v="58"/>
    <n v="80.595574430101635"/>
    <x v="206"/>
    <n v="654.62295796006879"/>
    <x v="3"/>
    <x v="2"/>
    <x v="8"/>
  </r>
  <r>
    <x v="2985"/>
    <s v="Product888"/>
    <n v="14"/>
    <x v="0"/>
    <x v="0"/>
    <n v="4.884683829026671E-3"/>
    <x v="887"/>
    <x v="3"/>
    <x v="3"/>
    <n v="133"/>
    <n v="25.708931305101242"/>
    <x v="1224"/>
    <n v="358.16691825731124"/>
    <x v="4"/>
    <x v="2"/>
    <x v="8"/>
  </r>
  <r>
    <x v="2986"/>
    <s v="Product889"/>
    <n v="12"/>
    <x v="2"/>
    <x v="0"/>
    <n v="2.1726899088976761E-2"/>
    <x v="888"/>
    <x v="0"/>
    <x v="3"/>
    <n v="103"/>
    <n v="243.7750748258573"/>
    <x v="541"/>
    <n v="2861.7431804964981"/>
    <x v="5"/>
    <x v="2"/>
    <x v="8"/>
  </r>
  <r>
    <x v="2987"/>
    <s v="Product890"/>
    <n v="4"/>
    <x v="2"/>
    <x v="0"/>
    <n v="5.977145895287736E-2"/>
    <x v="889"/>
    <x v="1"/>
    <x v="2"/>
    <n v="68"/>
    <n v="187.14938151903817"/>
    <x v="1011"/>
    <n v="703.85275977406639"/>
    <x v="6"/>
    <x v="2"/>
    <x v="8"/>
  </r>
  <r>
    <x v="2988"/>
    <s v="Product891"/>
    <n v="5"/>
    <x v="1"/>
    <x v="0"/>
    <n v="9.2723186338516173E-2"/>
    <x v="890"/>
    <x v="2"/>
    <x v="3"/>
    <n v="244"/>
    <n v="140.41137752144846"/>
    <x v="201"/>
    <n v="636.95993599739722"/>
    <x v="7"/>
    <x v="2"/>
    <x v="8"/>
  </r>
  <r>
    <x v="2989"/>
    <s v="Product892"/>
    <n v="4"/>
    <x v="1"/>
    <x v="0"/>
    <n v="6.8509572336701491E-2"/>
    <x v="891"/>
    <x v="3"/>
    <x v="0"/>
    <n v="228"/>
    <n v="280.80009542321625"/>
    <x v="448"/>
    <n v="1046.250403894667"/>
    <x v="8"/>
    <x v="2"/>
    <x v="8"/>
  </r>
  <r>
    <x v="2990"/>
    <s v="Product893"/>
    <n v="8"/>
    <x v="1"/>
    <x v="1"/>
    <n v="8.6967592529530707E-2"/>
    <x v="892"/>
    <x v="4"/>
    <x v="0"/>
    <n v="52"/>
    <n v="316.16611557202719"/>
    <x v="518"/>
    <n v="2309.3592772905172"/>
    <x v="9"/>
    <x v="2"/>
    <x v="8"/>
  </r>
  <r>
    <x v="2991"/>
    <s v="Product894"/>
    <n v="6"/>
    <x v="1"/>
    <x v="1"/>
    <n v="5.0958579775105907E-2"/>
    <x v="893"/>
    <x v="0"/>
    <x v="1"/>
    <n v="192"/>
    <n v="120.99378585217025"/>
    <x v="93"/>
    <n v="688.96868618118208"/>
    <x v="10"/>
    <x v="2"/>
    <x v="8"/>
  </r>
  <r>
    <x v="2992"/>
    <s v="Product895"/>
    <n v="8"/>
    <x v="0"/>
    <x v="0"/>
    <n v="8.5039359720893354E-2"/>
    <x v="894"/>
    <x v="1"/>
    <x v="0"/>
    <n v="192"/>
    <n v="90.155774006024814"/>
    <x v="667"/>
    <n v="659.9118776752872"/>
    <x v="11"/>
    <x v="2"/>
    <x v="8"/>
  </r>
  <r>
    <x v="2993"/>
    <s v="Product896"/>
    <n v="6"/>
    <x v="1"/>
    <x v="0"/>
    <n v="1.4346650550531782E-2"/>
    <x v="895"/>
    <x v="2"/>
    <x v="1"/>
    <n v="106"/>
    <n v="162.11164225779171"/>
    <x v="419"/>
    <n v="958.71529905687828"/>
    <x v="12"/>
    <x v="2"/>
    <x v="8"/>
  </r>
  <r>
    <x v="2994"/>
    <s v="Product897"/>
    <n v="12"/>
    <x v="2"/>
    <x v="0"/>
    <n v="4.6052386072137186E-2"/>
    <x v="896"/>
    <x v="3"/>
    <x v="2"/>
    <n v="243"/>
    <n v="152.3334888530261"/>
    <x v="1225"/>
    <n v="1743.8180185518113"/>
    <x v="13"/>
    <x v="2"/>
    <x v="8"/>
  </r>
  <r>
    <x v="2995"/>
    <s v="Product898"/>
    <n v="11"/>
    <x v="0"/>
    <x v="0"/>
    <n v="7.2298091027349146E-2"/>
    <x v="897"/>
    <x v="4"/>
    <x v="0"/>
    <n v="167"/>
    <n v="41.78249980930444"/>
    <x v="1226"/>
    <n v="426.37875318215259"/>
    <x v="14"/>
    <x v="2"/>
    <x v="8"/>
  </r>
  <r>
    <x v="2996"/>
    <s v="Product899"/>
    <n v="5"/>
    <x v="0"/>
    <x v="1"/>
    <n v="7.8053070437596322E-2"/>
    <x v="898"/>
    <x v="0"/>
    <x v="3"/>
    <n v="84"/>
    <n v="57.366926668884112"/>
    <x v="251"/>
    <n v="264.44630950404638"/>
    <x v="15"/>
    <x v="2"/>
    <x v="8"/>
  </r>
  <r>
    <x v="2997"/>
    <s v="Product900"/>
    <n v="15"/>
    <x v="0"/>
    <x v="0"/>
    <n v="4.9806941611474656E-2"/>
    <x v="899"/>
    <x v="1"/>
    <x v="3"/>
    <n v="175"/>
    <n v="282.09442384233665"/>
    <x v="1227"/>
    <n v="4020.6624501764823"/>
    <x v="16"/>
    <x v="2"/>
    <x v="8"/>
  </r>
  <r>
    <x v="2998"/>
    <s v="Product901"/>
    <n v="2"/>
    <x v="1"/>
    <x v="0"/>
    <n v="2.0141776579231909E-2"/>
    <x v="900"/>
    <x v="2"/>
    <x v="2"/>
    <n v="49"/>
    <n v="271.25840145978304"/>
    <x v="24"/>
    <n v="531.58955068468106"/>
    <x v="17"/>
    <x v="2"/>
    <x v="8"/>
  </r>
  <r>
    <x v="2999"/>
    <s v="Product902"/>
    <n v="5"/>
    <x v="1"/>
    <x v="0"/>
    <n v="4.00242456816923E-2"/>
    <x v="901"/>
    <x v="3"/>
    <x v="3"/>
    <n v="133"/>
    <n v="122.82232176807189"/>
    <x v="1014"/>
    <n v="589.53225493215359"/>
    <x v="18"/>
    <x v="2"/>
    <x v="8"/>
  </r>
  <r>
    <x v="3000"/>
    <s v="Product903"/>
    <n v="2"/>
    <x v="1"/>
    <x v="0"/>
    <n v="6.1529817828198698E-2"/>
    <x v="902"/>
    <x v="4"/>
    <x v="0"/>
    <n v="33"/>
    <n v="28.806561489599069"/>
    <x v="1155"/>
    <n v="54.068198017774471"/>
    <x v="19"/>
    <x v="2"/>
    <x v="8"/>
  </r>
  <r>
    <x v="3001"/>
    <s v="Product904"/>
    <n v="8"/>
    <x v="0"/>
    <x v="0"/>
    <n v="1.3438411531884855E-3"/>
    <x v="903"/>
    <x v="0"/>
    <x v="0"/>
    <n v="197"/>
    <n v="232.77758779177736"/>
    <x v="1228"/>
    <n v="1859.7181735181025"/>
    <x v="20"/>
    <x v="2"/>
    <x v="8"/>
  </r>
  <r>
    <x v="3002"/>
    <s v="Product905"/>
    <n v="3"/>
    <x v="2"/>
    <x v="1"/>
    <n v="2.5624466154403527E-2"/>
    <x v="904"/>
    <x v="1"/>
    <x v="1"/>
    <n v="103"/>
    <n v="135.47994476457657"/>
    <x v="1229"/>
    <n v="396.02503051606868"/>
    <x v="21"/>
    <x v="2"/>
    <x v="8"/>
  </r>
  <r>
    <x v="3003"/>
    <s v="Product906"/>
    <n v="4"/>
    <x v="2"/>
    <x v="1"/>
    <n v="7.834976808011837E-2"/>
    <x v="905"/>
    <x v="2"/>
    <x v="0"/>
    <n v="91"/>
    <n v="175.69588220305485"/>
    <x v="531"/>
    <n v="647.72060231925479"/>
    <x v="22"/>
    <x v="2"/>
    <x v="8"/>
  </r>
  <r>
    <x v="3004"/>
    <s v="Product907"/>
    <n v="6"/>
    <x v="1"/>
    <x v="0"/>
    <n v="7.2214335907197752E-2"/>
    <x v="906"/>
    <x v="3"/>
    <x v="1"/>
    <n v="118"/>
    <n v="54.793457550008206"/>
    <x v="365"/>
    <n v="305.01950640585079"/>
    <x v="23"/>
    <x v="2"/>
    <x v="8"/>
  </r>
  <r>
    <x v="3005"/>
    <s v="Product908"/>
    <n v="9"/>
    <x v="1"/>
    <x v="0"/>
    <n v="3.8658383503838822E-2"/>
    <x v="907"/>
    <x v="4"/>
    <x v="2"/>
    <n v="77"/>
    <n v="255.70196781767126"/>
    <x v="1211"/>
    <n v="2212.3524877478053"/>
    <x v="24"/>
    <x v="2"/>
    <x v="8"/>
  </r>
  <r>
    <x v="3006"/>
    <s v="Product909"/>
    <n v="9"/>
    <x v="1"/>
    <x v="0"/>
    <n v="3.345458866139072E-2"/>
    <x v="908"/>
    <x v="0"/>
    <x v="0"/>
    <n v="42"/>
    <n v="294.07380941895497"/>
    <x v="89"/>
    <n v="2558.1212197988007"/>
    <x v="25"/>
    <x v="2"/>
    <x v="8"/>
  </r>
  <r>
    <x v="3007"/>
    <s v="Product910"/>
    <n v="7"/>
    <x v="1"/>
    <x v="0"/>
    <n v="7.6320700868718394E-2"/>
    <x v="909"/>
    <x v="1"/>
    <x v="3"/>
    <n v="148"/>
    <n v="149.9187754832169"/>
    <x v="470"/>
    <n v="969.33808625470431"/>
    <x v="26"/>
    <x v="2"/>
    <x v="8"/>
  </r>
  <r>
    <x v="3008"/>
    <s v="Product911"/>
    <n v="7"/>
    <x v="0"/>
    <x v="1"/>
    <n v="4.2794634338692641E-2"/>
    <x v="910"/>
    <x v="2"/>
    <x v="3"/>
    <n v="214"/>
    <n v="277.46574152528399"/>
    <x v="1017"/>
    <n v="1859.1418760263666"/>
    <x v="27"/>
    <x v="2"/>
    <x v="8"/>
  </r>
  <r>
    <x v="3009"/>
    <s v="Product912"/>
    <n v="6"/>
    <x v="1"/>
    <x v="0"/>
    <n v="1.544598888131149E-2"/>
    <x v="911"/>
    <x v="3"/>
    <x v="2"/>
    <n v="16"/>
    <n v="310.31443531893018"/>
    <x v="121"/>
    <n v="1833.1279320077012"/>
    <x v="28"/>
    <x v="2"/>
    <x v="8"/>
  </r>
  <r>
    <x v="3010"/>
    <s v="Product913"/>
    <n v="5"/>
    <x v="2"/>
    <x v="0"/>
    <n v="8.0198237811701323E-2"/>
    <x v="912"/>
    <x v="0"/>
    <x v="3"/>
    <n v="32"/>
    <n v="159.83453572166613"/>
    <x v="738"/>
    <n v="735.08043807668537"/>
    <x v="29"/>
    <x v="2"/>
    <x v="8"/>
  </r>
  <r>
    <x v="3011"/>
    <s v="Product914"/>
    <n v="11"/>
    <x v="0"/>
    <x v="0"/>
    <n v="2.9489015022839328E-2"/>
    <x v="913"/>
    <x v="1"/>
    <x v="0"/>
    <n v="216"/>
    <n v="247.60432643235046"/>
    <x v="196"/>
    <n v="2643.3299060351355"/>
    <x v="30"/>
    <x v="2"/>
    <x v="8"/>
  </r>
  <r>
    <x v="3012"/>
    <s v="Product915"/>
    <n v="7"/>
    <x v="0"/>
    <x v="0"/>
    <n v="4.1898874472464355E-2"/>
    <x v="914"/>
    <x v="2"/>
    <x v="0"/>
    <n v="107"/>
    <n v="156.19074704145567"/>
    <x v="63"/>
    <n v="1047.5257137618369"/>
    <x v="0"/>
    <x v="3"/>
    <x v="8"/>
  </r>
  <r>
    <x v="3013"/>
    <s v="Product916"/>
    <n v="3"/>
    <x v="0"/>
    <x v="0"/>
    <n v="4.6621873732362483E-3"/>
    <x v="915"/>
    <x v="3"/>
    <x v="1"/>
    <n v="170"/>
    <n v="111.88660636639128"/>
    <x v="1144"/>
    <n v="334.0949101288669"/>
    <x v="1"/>
    <x v="3"/>
    <x v="8"/>
  </r>
  <r>
    <x v="3014"/>
    <s v="Product917"/>
    <n v="8"/>
    <x v="1"/>
    <x v="1"/>
    <n v="8.2404486361556284E-2"/>
    <x v="916"/>
    <x v="4"/>
    <x v="0"/>
    <n v="105"/>
    <n v="311.49746510943629"/>
    <x v="232"/>
    <n v="2286.6294119533313"/>
    <x v="2"/>
    <x v="3"/>
    <x v="8"/>
  </r>
  <r>
    <x v="3015"/>
    <s v="Product918"/>
    <n v="3"/>
    <x v="1"/>
    <x v="1"/>
    <n v="1.4849182793322015E-2"/>
    <x v="917"/>
    <x v="0"/>
    <x v="1"/>
    <n v="96"/>
    <n v="141.66559530465031"/>
    <x v="280"/>
    <n v="418.68593095334035"/>
    <x v="3"/>
    <x v="3"/>
    <x v="8"/>
  </r>
  <r>
    <x v="3016"/>
    <s v="Product919"/>
    <n v="11"/>
    <x v="1"/>
    <x v="0"/>
    <n v="4.7067789136898124E-2"/>
    <x v="918"/>
    <x v="1"/>
    <x v="2"/>
    <n v="59"/>
    <n v="72.404591551031046"/>
    <x v="1143"/>
    <n v="758.96334253700275"/>
    <x v="4"/>
    <x v="3"/>
    <x v="8"/>
  </r>
  <r>
    <x v="3017"/>
    <s v="Product920"/>
    <n v="13"/>
    <x v="0"/>
    <x v="0"/>
    <n v="6.5174577140167528E-2"/>
    <x v="919"/>
    <x v="2"/>
    <x v="0"/>
    <n v="27"/>
    <n v="242.51505207788077"/>
    <x v="507"/>
    <n v="2947.2200694115295"/>
    <x v="5"/>
    <x v="3"/>
    <x v="8"/>
  </r>
  <r>
    <x v="3018"/>
    <s v="Product921"/>
    <n v="13"/>
    <x v="2"/>
    <x v="0"/>
    <n v="1.3526110590135854E-2"/>
    <x v="920"/>
    <x v="3"/>
    <x v="3"/>
    <n v="27"/>
    <n v="155.2843246367938"/>
    <x v="507"/>
    <n v="1991.3911119549455"/>
    <x v="6"/>
    <x v="3"/>
    <x v="8"/>
  </r>
  <r>
    <x v="3019"/>
    <s v="Product922"/>
    <n v="4"/>
    <x v="2"/>
    <x v="0"/>
    <n v="2.0718956538352373E-2"/>
    <x v="921"/>
    <x v="4"/>
    <x v="3"/>
    <n v="167"/>
    <n v="108.62687433304467"/>
    <x v="649"/>
    <n v="425.50495537936501"/>
    <x v="7"/>
    <x v="3"/>
    <x v="8"/>
  </r>
  <r>
    <x v="3020"/>
    <s v="Product923"/>
    <n v="3"/>
    <x v="1"/>
    <x v="1"/>
    <n v="5.5352534721716244E-2"/>
    <x v="922"/>
    <x v="0"/>
    <x v="2"/>
    <n v="31"/>
    <n v="267.42577778219982"/>
    <x v="665"/>
    <n v="757.86924939608593"/>
    <x v="8"/>
    <x v="3"/>
    <x v="8"/>
  </r>
  <r>
    <x v="3021"/>
    <s v="Product924"/>
    <n v="2"/>
    <x v="1"/>
    <x v="0"/>
    <n v="3.9327573170642095E-2"/>
    <x v="923"/>
    <x v="1"/>
    <x v="3"/>
    <n v="138"/>
    <n v="187.05010254245587"/>
    <x v="661"/>
    <n v="359.38775189628268"/>
    <x v="9"/>
    <x v="3"/>
    <x v="8"/>
  </r>
  <r>
    <x v="3022"/>
    <s v="Product925"/>
    <n v="15"/>
    <x v="1"/>
    <x v="0"/>
    <n v="6.1655178719664652E-2"/>
    <x v="924"/>
    <x v="2"/>
    <x v="0"/>
    <n v="46"/>
    <n v="173.02243039002312"/>
    <x v="234"/>
    <n v="2435.3205228272327"/>
    <x v="10"/>
    <x v="3"/>
    <x v="8"/>
  </r>
  <r>
    <x v="3023"/>
    <s v="Product926"/>
    <n v="13"/>
    <x v="1"/>
    <x v="0"/>
    <n v="1.6018734851086715E-2"/>
    <x v="925"/>
    <x v="3"/>
    <x v="0"/>
    <n v="182"/>
    <n v="307.90099214642947"/>
    <x v="1223"/>
    <n v="3938.5945013070409"/>
    <x v="11"/>
    <x v="3"/>
    <x v="8"/>
  </r>
  <r>
    <x v="3024"/>
    <s v="Product927"/>
    <n v="13"/>
    <x v="0"/>
    <x v="0"/>
    <n v="2.9871682650651335E-2"/>
    <x v="926"/>
    <x v="4"/>
    <x v="1"/>
    <n v="207"/>
    <n v="303.45707724342446"/>
    <x v="81"/>
    <n v="3827.0999485408911"/>
    <x v="12"/>
    <x v="3"/>
    <x v="8"/>
  </r>
  <r>
    <x v="3025"/>
    <s v="Product928"/>
    <n v="5"/>
    <x v="1"/>
    <x v="0"/>
    <n v="6.1116540596896356E-2"/>
    <x v="927"/>
    <x v="0"/>
    <x v="0"/>
    <n v="60"/>
    <n v="82.000796246126129"/>
    <x v="47"/>
    <n v="384.9459562668597"/>
    <x v="13"/>
    <x v="3"/>
    <x v="8"/>
  </r>
  <r>
    <x v="3026"/>
    <s v="Product929"/>
    <n v="4"/>
    <x v="2"/>
    <x v="1"/>
    <n v="1.1331520231894987E-2"/>
    <x v="928"/>
    <x v="1"/>
    <x v="1"/>
    <n v="246"/>
    <n v="204.97035333494028"/>
    <x v="423"/>
    <n v="810.59091051674693"/>
    <x v="14"/>
    <x v="3"/>
    <x v="8"/>
  </r>
  <r>
    <x v="3027"/>
    <s v="Product930"/>
    <n v="5"/>
    <x v="0"/>
    <x v="1"/>
    <n v="3.7798554776367926E-2"/>
    <x v="929"/>
    <x v="2"/>
    <x v="2"/>
    <n v="48"/>
    <n v="88.918179762464575"/>
    <x v="102"/>
    <n v="427.78600537049061"/>
    <x v="15"/>
    <x v="3"/>
    <x v="8"/>
  </r>
  <r>
    <x v="3028"/>
    <s v="Product931"/>
    <n v="10"/>
    <x v="0"/>
    <x v="0"/>
    <n v="6.1878925352046782E-2"/>
    <x v="930"/>
    <x v="3"/>
    <x v="0"/>
    <n v="93"/>
    <n v="190.92433061566786"/>
    <x v="671"/>
    <n v="1791.1013821361144"/>
    <x v="16"/>
    <x v="3"/>
    <x v="8"/>
  </r>
  <r>
    <x v="3029"/>
    <s v="Product932"/>
    <n v="4"/>
    <x v="0"/>
    <x v="0"/>
    <n v="2.4704702382905011E-5"/>
    <x v="931"/>
    <x v="4"/>
    <x v="3"/>
    <n v="124"/>
    <n v="275.94894886504579"/>
    <x v="1169"/>
    <n v="1103.7685265135649"/>
    <x v="17"/>
    <x v="3"/>
    <x v="8"/>
  </r>
  <r>
    <x v="3030"/>
    <s v="Product933"/>
    <n v="4"/>
    <x v="1"/>
    <x v="0"/>
    <n v="4.5009301587136098E-2"/>
    <x v="932"/>
    <x v="0"/>
    <x v="3"/>
    <n v="17"/>
    <n v="173.75450694695681"/>
    <x v="720"/>
    <n v="663.73575176662837"/>
    <x v="18"/>
    <x v="3"/>
    <x v="8"/>
  </r>
  <r>
    <x v="3031"/>
    <s v="Product934"/>
    <n v="8"/>
    <x v="1"/>
    <x v="0"/>
    <n v="8.1749573861781638E-2"/>
    <x v="933"/>
    <x v="1"/>
    <x v="2"/>
    <n v="126"/>
    <n v="223.58246636229529"/>
    <x v="115"/>
    <n v="1642.4375601136921"/>
    <x v="19"/>
    <x v="3"/>
    <x v="8"/>
  </r>
  <r>
    <x v="3032"/>
    <s v="Product935"/>
    <n v="5"/>
    <x v="1"/>
    <x v="1"/>
    <n v="9.2698564901913916E-2"/>
    <x v="934"/>
    <x v="2"/>
    <x v="3"/>
    <n v="63"/>
    <n v="233.67502395526654"/>
    <x v="114"/>
    <n v="1060.068422905965"/>
    <x v="20"/>
    <x v="3"/>
    <x v="8"/>
  </r>
  <r>
    <x v="3033"/>
    <s v="Product936"/>
    <n v="8"/>
    <x v="0"/>
    <x v="0"/>
    <n v="6.64435101761323E-2"/>
    <x v="935"/>
    <x v="3"/>
    <x v="0"/>
    <n v="79"/>
    <n v="181.5888513342183"/>
    <x v="681"/>
    <n v="1356.187605141768"/>
    <x v="21"/>
    <x v="3"/>
    <x v="8"/>
  </r>
  <r>
    <x v="3034"/>
    <s v="Product937"/>
    <n v="14"/>
    <x v="2"/>
    <x v="0"/>
    <n v="6.8870686340302578E-2"/>
    <x v="936"/>
    <x v="0"/>
    <x v="0"/>
    <n v="16"/>
    <n v="238.6792261006305"/>
    <x v="346"/>
    <n v="3111.3771357747091"/>
    <x v="22"/>
    <x v="3"/>
    <x v="8"/>
  </r>
  <r>
    <x v="3035"/>
    <s v="Product938"/>
    <n v="2"/>
    <x v="2"/>
    <x v="0"/>
    <n v="2.208405144943253E-2"/>
    <x v="937"/>
    <x v="1"/>
    <x v="1"/>
    <n v="87"/>
    <n v="248.59507008848158"/>
    <x v="400"/>
    <n v="486.21016754114453"/>
    <x v="23"/>
    <x v="3"/>
    <x v="8"/>
  </r>
  <r>
    <x v="3036"/>
    <s v="Product939"/>
    <n v="6"/>
    <x v="1"/>
    <x v="0"/>
    <n v="6.4429788931873969E-2"/>
    <x v="938"/>
    <x v="2"/>
    <x v="0"/>
    <n v="238"/>
    <n v="136.68498483937196"/>
    <x v="801"/>
    <n v="767.27040069608893"/>
    <x v="24"/>
    <x v="3"/>
    <x v="8"/>
  </r>
  <r>
    <x v="3037"/>
    <s v="Product940"/>
    <n v="9"/>
    <x v="1"/>
    <x v="0"/>
    <n v="7.5905313019587917E-2"/>
    <x v="939"/>
    <x v="3"/>
    <x v="1"/>
    <n v="192"/>
    <n v="52.359977824325554"/>
    <x v="757"/>
    <n v="435.47019586084298"/>
    <x v="25"/>
    <x v="3"/>
    <x v="8"/>
  </r>
  <r>
    <x v="3038"/>
    <s v="Product941"/>
    <n v="4"/>
    <x v="1"/>
    <x v="1"/>
    <n v="9.5482004750553545E-2"/>
    <x v="940"/>
    <x v="4"/>
    <x v="2"/>
    <n v="190"/>
    <n v="309.52092186948994"/>
    <x v="414"/>
    <n v="1119.8689749486064"/>
    <x v="26"/>
    <x v="3"/>
    <x v="8"/>
  </r>
  <r>
    <x v="3039"/>
    <s v="Product942"/>
    <n v="7"/>
    <x v="1"/>
    <x v="1"/>
    <n v="1.0606834770465978E-2"/>
    <x v="941"/>
    <x v="0"/>
    <x v="0"/>
    <n v="181"/>
    <n v="145.59429413479165"/>
    <x v="1230"/>
    <n v="1008.3499965936691"/>
    <x v="27"/>
    <x v="3"/>
    <x v="8"/>
  </r>
  <r>
    <x v="3040"/>
    <s v="Product943"/>
    <n v="9"/>
    <x v="0"/>
    <x v="0"/>
    <n v="5.2551874472332782E-2"/>
    <x v="942"/>
    <x v="1"/>
    <x v="3"/>
    <n v="151"/>
    <n v="181.98317844380156"/>
    <x v="1072"/>
    <n v="1551.7765916473209"/>
    <x v="28"/>
    <x v="3"/>
    <x v="8"/>
  </r>
  <r>
    <x v="3041"/>
    <s v="Product944"/>
    <n v="1"/>
    <x v="1"/>
    <x v="0"/>
    <n v="3.0559035253547442E-2"/>
    <x v="943"/>
    <x v="2"/>
    <x v="3"/>
    <n v="94"/>
    <n v="129.9548642860982"/>
    <x v="588"/>
    <n v="125.98356900700935"/>
    <x v="29"/>
    <x v="3"/>
    <x v="8"/>
  </r>
  <r>
    <x v="3042"/>
    <s v="Product945"/>
    <n v="5"/>
    <x v="2"/>
    <x v="0"/>
    <n v="9.2184907013217354E-2"/>
    <x v="944"/>
    <x v="3"/>
    <x v="2"/>
    <n v="237"/>
    <n v="236.23040423250345"/>
    <x v="1231"/>
    <n v="1072.2676319231769"/>
    <x v="0"/>
    <x v="4"/>
    <x v="8"/>
  </r>
  <r>
    <x v="3043"/>
    <s v="Product946"/>
    <n v="7"/>
    <x v="0"/>
    <x v="0"/>
    <n v="9.1996302610833358E-2"/>
    <x v="945"/>
    <x v="4"/>
    <x v="3"/>
    <n v="107"/>
    <n v="262.63733929797695"/>
    <x v="63"/>
    <n v="1669.329726085113"/>
    <x v="1"/>
    <x v="4"/>
    <x v="8"/>
  </r>
  <r>
    <x v="3044"/>
    <s v="Product947"/>
    <n v="6"/>
    <x v="0"/>
    <x v="1"/>
    <n v="2.6077104023475763E-2"/>
    <x v="946"/>
    <x v="0"/>
    <x v="0"/>
    <n v="64"/>
    <n v="257.64434248218106"/>
    <x v="425"/>
    <n v="1505.5543449732793"/>
    <x v="2"/>
    <x v="4"/>
    <x v="8"/>
  </r>
  <r>
    <x v="3045"/>
    <s v="Product948"/>
    <n v="14"/>
    <x v="0"/>
    <x v="0"/>
    <n v="6.3978236150788168E-2"/>
    <x v="947"/>
    <x v="1"/>
    <x v="0"/>
    <n v="40"/>
    <n v="268.67553865672994"/>
    <x v="637"/>
    <n v="3520.8061223525324"/>
    <x v="3"/>
    <x v="4"/>
    <x v="8"/>
  </r>
  <r>
    <x v="3046"/>
    <s v="Product949"/>
    <n v="5"/>
    <x v="1"/>
    <x v="0"/>
    <n v="5.5890118730626159E-2"/>
    <x v="948"/>
    <x v="2"/>
    <x v="1"/>
    <n v="77"/>
    <n v="170.22387356132882"/>
    <x v="373"/>
    <n v="803.55020528599516"/>
    <x v="4"/>
    <x v="4"/>
    <x v="8"/>
  </r>
  <r>
    <x v="3047"/>
    <s v="Product950"/>
    <n v="13"/>
    <x v="1"/>
    <x v="0"/>
    <n v="7.7197971639501137E-2"/>
    <x v="949"/>
    <x v="3"/>
    <x v="0"/>
    <n v="35"/>
    <n v="43.401552016469481"/>
    <x v="1015"/>
    <n v="520.66352305229259"/>
    <x v="5"/>
    <x v="4"/>
    <x v="8"/>
  </r>
  <r>
    <x v="3048"/>
    <s v="Product951"/>
    <n v="13"/>
    <x v="1"/>
    <x v="0"/>
    <n v="2.5399269944841676E-2"/>
    <x v="950"/>
    <x v="4"/>
    <x v="1"/>
    <n v="58"/>
    <n v="249.38727254327034"/>
    <x v="1232"/>
    <n v="3159.6892325327681"/>
    <x v="6"/>
    <x v="4"/>
    <x v="8"/>
  </r>
  <r>
    <x v="3049"/>
    <s v="Product952"/>
    <n v="14"/>
    <x v="0"/>
    <x v="0"/>
    <n v="2.9733034309500805E-2"/>
    <x v="951"/>
    <x v="0"/>
    <x v="2"/>
    <n v="7"/>
    <n v="303.18731165853683"/>
    <x v="24"/>
    <n v="4118.4168608630362"/>
    <x v="7"/>
    <x v="4"/>
    <x v="8"/>
  </r>
  <r>
    <x v="3050"/>
    <s v="Product953"/>
    <n v="3"/>
    <x v="2"/>
    <x v="1"/>
    <n v="9.639025026352685E-2"/>
    <x v="952"/>
    <x v="1"/>
    <x v="0"/>
    <n v="62"/>
    <n v="44.075981393250075"/>
    <x v="793"/>
    <n v="119.48245954843244"/>
    <x v="8"/>
    <x v="4"/>
    <x v="8"/>
  </r>
  <r>
    <x v="3051"/>
    <s v="Product954"/>
    <n v="8"/>
    <x v="2"/>
    <x v="1"/>
    <n v="1.5741285816720751E-2"/>
    <x v="953"/>
    <x v="2"/>
    <x v="3"/>
    <n v="63"/>
    <n v="44.810145418076132"/>
    <x v="410"/>
    <n v="352.83820889249102"/>
    <x v="9"/>
    <x v="4"/>
    <x v="8"/>
  </r>
  <r>
    <x v="3052"/>
    <s v="Product955"/>
    <n v="11"/>
    <x v="1"/>
    <x v="0"/>
    <n v="1.9134511134699883E-2"/>
    <x v="954"/>
    <x v="3"/>
    <x v="3"/>
    <n v="145"/>
    <n v="175.00438260362"/>
    <x v="1064"/>
    <n v="1888.2133522567674"/>
    <x v="10"/>
    <x v="4"/>
    <x v="8"/>
  </r>
  <r>
    <x v="3053"/>
    <s v="Product956"/>
    <n v="9"/>
    <x v="1"/>
    <x v="0"/>
    <n v="5.2785197064334835E-2"/>
    <x v="955"/>
    <x v="4"/>
    <x v="2"/>
    <n v="121"/>
    <n v="114.38355333588959"/>
    <x v="305"/>
    <n v="975.11215438922238"/>
    <x v="11"/>
    <x v="4"/>
    <x v="8"/>
  </r>
  <r>
    <x v="3054"/>
    <s v="Product957"/>
    <n v="9"/>
    <x v="1"/>
    <x v="0"/>
    <n v="5.0108124062235228E-2"/>
    <x v="956"/>
    <x v="0"/>
    <x v="3"/>
    <n v="212"/>
    <n v="101.55874442458435"/>
    <x v="1120"/>
    <n v="868.22843633417199"/>
    <x v="12"/>
    <x v="4"/>
    <x v="8"/>
  </r>
  <r>
    <x v="3055"/>
    <s v="Product958"/>
    <n v="11"/>
    <x v="1"/>
    <x v="0"/>
    <n v="9.1233572379902095E-2"/>
    <x v="957"/>
    <x v="1"/>
    <x v="0"/>
    <n v="195"/>
    <n v="156.63011147898783"/>
    <x v="447"/>
    <n v="1565.742055531472"/>
    <x v="13"/>
    <x v="4"/>
    <x v="8"/>
  </r>
  <r>
    <x v="3056"/>
    <s v="Product959"/>
    <n v="9"/>
    <x v="0"/>
    <x v="1"/>
    <n v="6.077073106904033E-2"/>
    <x v="958"/>
    <x v="2"/>
    <x v="0"/>
    <n v="158"/>
    <n v="147.52972922608188"/>
    <x v="385"/>
    <n v="1247.0781575393578"/>
    <x v="14"/>
    <x v="4"/>
    <x v="8"/>
  </r>
  <r>
    <x v="3057"/>
    <s v="Product960"/>
    <n v="7"/>
    <x v="1"/>
    <x v="0"/>
    <n v="1.2203358437285273E-2"/>
    <x v="959"/>
    <x v="3"/>
    <x v="1"/>
    <n v="43"/>
    <n v="169.30659596470338"/>
    <x v="903"/>
    <n v="1170.6834082184464"/>
    <x v="15"/>
    <x v="4"/>
    <x v="8"/>
  </r>
  <r>
    <x v="3058"/>
    <s v="Product961"/>
    <n v="10"/>
    <x v="2"/>
    <x v="0"/>
    <n v="4.8553831818949435E-2"/>
    <x v="960"/>
    <x v="0"/>
    <x v="0"/>
    <n v="95"/>
    <n v="171.69072702984732"/>
    <x v="839"/>
    <n v="1633.5448434476696"/>
    <x v="16"/>
    <x v="4"/>
    <x v="8"/>
  </r>
  <r>
    <x v="3059"/>
    <s v="Product962"/>
    <n v="7"/>
    <x v="0"/>
    <x v="0"/>
    <n v="8.778302464709839E-2"/>
    <x v="961"/>
    <x v="1"/>
    <x v="1"/>
    <n v="66"/>
    <n v="190.06864294956506"/>
    <x v="743"/>
    <n v="1213.68689806618"/>
    <x v="17"/>
    <x v="4"/>
    <x v="8"/>
  </r>
  <r>
    <x v="3060"/>
    <s v="Product963"/>
    <n v="6"/>
    <x v="0"/>
    <x v="0"/>
    <n v="9.9809622914862145E-2"/>
    <x v="962"/>
    <x v="2"/>
    <x v="2"/>
    <n v="22"/>
    <n v="36.383777414753574"/>
    <x v="44"/>
    <n v="196.51395786461242"/>
    <x v="18"/>
    <x v="4"/>
    <x v="8"/>
  </r>
  <r>
    <x v="3061"/>
    <s v="Product964"/>
    <n v="2"/>
    <x v="0"/>
    <x v="0"/>
    <n v="1.779810151395075E-2"/>
    <x v="963"/>
    <x v="3"/>
    <x v="0"/>
    <n v="46"/>
    <n v="181.75365664705583"/>
    <x v="677"/>
    <n v="357.03757323103957"/>
    <x v="19"/>
    <x v="4"/>
    <x v="8"/>
  </r>
  <r>
    <x v="3062"/>
    <s v="Product965"/>
    <n v="11"/>
    <x v="1"/>
    <x v="1"/>
    <n v="1.6398152819480729E-2"/>
    <x v="964"/>
    <x v="4"/>
    <x v="3"/>
    <n v="246"/>
    <n v="237.56544828644024"/>
    <x v="472"/>
    <n v="2570.3679513689181"/>
    <x v="20"/>
    <x v="4"/>
    <x v="8"/>
  </r>
  <r>
    <x v="3063"/>
    <s v="Product966"/>
    <n v="2"/>
    <x v="1"/>
    <x v="1"/>
    <n v="9.6002804328025243E-2"/>
    <x v="965"/>
    <x v="0"/>
    <x v="3"/>
    <n v="19"/>
    <n v="270.26626115699486"/>
    <x v="498"/>
    <n v="488.63988434134586"/>
    <x v="21"/>
    <x v="4"/>
    <x v="8"/>
  </r>
  <r>
    <x v="3064"/>
    <s v="Product967"/>
    <n v="9"/>
    <x v="1"/>
    <x v="0"/>
    <n v="6.7016340165119356E-2"/>
    <x v="966"/>
    <x v="1"/>
    <x v="2"/>
    <n v="5"/>
    <n v="174.99663360201404"/>
    <x v="273"/>
    <n v="1469.4209970911165"/>
    <x v="22"/>
    <x v="4"/>
    <x v="8"/>
  </r>
  <r>
    <x v="3065"/>
    <s v="Product968"/>
    <n v="1"/>
    <x v="0"/>
    <x v="0"/>
    <n v="5.800121180406459E-2"/>
    <x v="967"/>
    <x v="2"/>
    <x v="3"/>
    <n v="9"/>
    <n v="173.37064053037258"/>
    <x v="403"/>
    <n v="163.3149332883641"/>
    <x v="23"/>
    <x v="4"/>
    <x v="8"/>
  </r>
  <r>
    <x v="3066"/>
    <s v="Product969"/>
    <n v="5"/>
    <x v="2"/>
    <x v="0"/>
    <n v="6.0685386016876508E-2"/>
    <x v="968"/>
    <x v="3"/>
    <x v="0"/>
    <n v="215"/>
    <n v="234.45742750878051"/>
    <x v="1233"/>
    <n v="1101.1464400794316"/>
    <x v="24"/>
    <x v="4"/>
    <x v="8"/>
  </r>
  <r>
    <x v="3067"/>
    <s v="Product970"/>
    <n v="4"/>
    <x v="2"/>
    <x v="0"/>
    <n v="6.1630640833456866E-2"/>
    <x v="969"/>
    <x v="4"/>
    <x v="0"/>
    <n v="54"/>
    <n v="44.001618429732929"/>
    <x v="62"/>
    <n v="165.15908195279698"/>
    <x v="25"/>
    <x v="4"/>
    <x v="8"/>
  </r>
  <r>
    <x v="3068"/>
    <s v="Product971"/>
    <n v="15"/>
    <x v="1"/>
    <x v="1"/>
    <n v="7.3182028758189355E-2"/>
    <x v="970"/>
    <x v="0"/>
    <x v="1"/>
    <n v="231"/>
    <n v="112.39512832470014"/>
    <x v="1234"/>
    <n v="1562.5473721704232"/>
    <x v="26"/>
    <x v="4"/>
    <x v="8"/>
  </r>
  <r>
    <x v="3069"/>
    <s v="Product972"/>
    <n v="8"/>
    <x v="1"/>
    <x v="0"/>
    <n v="9.0108789956795873E-2"/>
    <x v="971"/>
    <x v="1"/>
    <x v="0"/>
    <n v="13"/>
    <n v="100.09719711015657"/>
    <x v="631"/>
    <n v="728.62047840394791"/>
    <x v="27"/>
    <x v="4"/>
    <x v="8"/>
  </r>
  <r>
    <x v="3070"/>
    <s v="Product973"/>
    <n v="12"/>
    <x v="1"/>
    <x v="0"/>
    <n v="7.8182347820490522E-2"/>
    <x v="972"/>
    <x v="2"/>
    <x v="1"/>
    <n v="158"/>
    <n v="113.73913286598268"/>
    <x v="618"/>
    <n v="1258.1608850334412"/>
    <x v="28"/>
    <x v="4"/>
    <x v="8"/>
  </r>
  <r>
    <x v="3071"/>
    <s v="Product974"/>
    <n v="1"/>
    <x v="1"/>
    <x v="0"/>
    <n v="6.6192059328410838E-2"/>
    <x v="973"/>
    <x v="3"/>
    <x v="2"/>
    <n v="10"/>
    <n v="137.25185122579205"/>
    <x v="303"/>
    <n v="128.16686854652019"/>
    <x v="29"/>
    <x v="4"/>
    <x v="8"/>
  </r>
  <r>
    <x v="3072"/>
    <s v="Product975"/>
    <n v="4"/>
    <x v="0"/>
    <x v="0"/>
    <n v="5.7071236421805484E-2"/>
    <x v="974"/>
    <x v="4"/>
    <x v="0"/>
    <n v="184"/>
    <n v="264.34899872507037"/>
    <x v="199"/>
    <n v="997.0490980838573"/>
    <x v="30"/>
    <x v="4"/>
    <x v="8"/>
  </r>
  <r>
    <x v="3073"/>
    <s v="Product976"/>
    <n v="5"/>
    <x v="1"/>
    <x v="0"/>
    <n v="3.836132917231623E-2"/>
    <x v="975"/>
    <x v="0"/>
    <x v="3"/>
    <n v="184"/>
    <n v="145.32193513853298"/>
    <x v="166"/>
    <n v="698.73596274362865"/>
    <x v="0"/>
    <x v="5"/>
    <x v="8"/>
  </r>
  <r>
    <x v="3074"/>
    <s v="Product977"/>
    <n v="1"/>
    <x v="2"/>
    <x v="1"/>
    <n v="7.7095494817324042E-2"/>
    <x v="976"/>
    <x v="1"/>
    <x v="3"/>
    <n v="5"/>
    <n v="185.43542516915068"/>
    <x v="1235"/>
    <n v="171.13918930907414"/>
    <x v="1"/>
    <x v="5"/>
    <x v="8"/>
  </r>
  <r>
    <x v="3075"/>
    <s v="Product978"/>
    <n v="13"/>
    <x v="0"/>
    <x v="1"/>
    <n v="8.3888799278599921E-2"/>
    <x v="977"/>
    <x v="2"/>
    <x v="2"/>
    <n v="195"/>
    <n v="48.882254495862881"/>
    <x v="550"/>
    <n v="582.160551182262"/>
    <x v="2"/>
    <x v="5"/>
    <x v="8"/>
  </r>
  <r>
    <x v="3076"/>
    <s v="Product979"/>
    <n v="5"/>
    <x v="0"/>
    <x v="0"/>
    <n v="8.3473165753585772E-3"/>
    <x v="978"/>
    <x v="3"/>
    <x v="3"/>
    <n v="228"/>
    <n v="298.1482775626003"/>
    <x v="61"/>
    <n v="1478.297697516937"/>
    <x v="3"/>
    <x v="5"/>
    <x v="8"/>
  </r>
  <r>
    <x v="3077"/>
    <s v="Product980"/>
    <n v="5"/>
    <x v="0"/>
    <x v="0"/>
    <n v="4.3908976459601269E-2"/>
    <x v="979"/>
    <x v="4"/>
    <x v="0"/>
    <n v="107"/>
    <n v="219.17684967515527"/>
    <x v="1009"/>
    <n v="1047.7650927113964"/>
    <x v="4"/>
    <x v="5"/>
    <x v="8"/>
  </r>
  <r>
    <x v="3078"/>
    <s v="Product981"/>
    <n v="11"/>
    <x v="1"/>
    <x v="0"/>
    <n v="9.4327957185709757E-2"/>
    <x v="980"/>
    <x v="0"/>
    <x v="0"/>
    <n v="209"/>
    <n v="209.92423760479195"/>
    <x v="1110"/>
    <n v="2091.3476441854082"/>
    <x v="5"/>
    <x v="5"/>
    <x v="8"/>
  </r>
  <r>
    <x v="3079"/>
    <s v="Product982"/>
    <n v="15"/>
    <x v="1"/>
    <x v="0"/>
    <n v="4.5204352055481902E-3"/>
    <x v="981"/>
    <x v="1"/>
    <x v="1"/>
    <n v="35"/>
    <n v="232.90719317265192"/>
    <x v="561"/>
    <n v="3477.8152694551322"/>
    <x v="6"/>
    <x v="5"/>
    <x v="8"/>
  </r>
  <r>
    <x v="3080"/>
    <s v="Product983"/>
    <n v="8"/>
    <x v="1"/>
    <x v="1"/>
    <n v="2.1723836927934558E-3"/>
    <x v="982"/>
    <x v="2"/>
    <x v="0"/>
    <n v="130"/>
    <n v="54.470201913541899"/>
    <x v="481"/>
    <n v="434.81497388129401"/>
    <x v="7"/>
    <x v="5"/>
    <x v="8"/>
  </r>
  <r>
    <x v="3081"/>
    <s v="Product984"/>
    <n v="3"/>
    <x v="0"/>
    <x v="0"/>
    <n v="1.7342470977037418E-2"/>
    <x v="983"/>
    <x v="3"/>
    <x v="1"/>
    <n v="16"/>
    <n v="239.38838443999634"/>
    <x v="312"/>
    <n v="705.71039499181745"/>
    <x v="8"/>
    <x v="5"/>
    <x v="8"/>
  </r>
  <r>
    <x v="3082"/>
    <s v="Product985"/>
    <n v="9"/>
    <x v="2"/>
    <x v="0"/>
    <n v="8.2350370016079644E-2"/>
    <x v="984"/>
    <x v="0"/>
    <x v="2"/>
    <n v="234"/>
    <n v="161.29886793096591"/>
    <x v="1236"/>
    <n v="1332.1426182630851"/>
    <x v="9"/>
    <x v="5"/>
    <x v="8"/>
  </r>
  <r>
    <x v="3083"/>
    <s v="Product986"/>
    <n v="13"/>
    <x v="2"/>
    <x v="0"/>
    <n v="5.2695258236291648E-2"/>
    <x v="985"/>
    <x v="1"/>
    <x v="0"/>
    <n v="187"/>
    <n v="261.43984644251447"/>
    <x v="475"/>
    <n v="3219.6216808726067"/>
    <x v="10"/>
    <x v="5"/>
    <x v="8"/>
  </r>
  <r>
    <x v="3084"/>
    <s v="Product987"/>
    <n v="1"/>
    <x v="1"/>
    <x v="0"/>
    <n v="3.1667134464473314E-2"/>
    <x v="986"/>
    <x v="2"/>
    <x v="3"/>
    <n v="149"/>
    <n v="231.5212028519945"/>
    <x v="513"/>
    <n v="224.18958978990378"/>
    <x v="11"/>
    <x v="5"/>
    <x v="8"/>
  </r>
  <r>
    <x v="3085"/>
    <s v="Product988"/>
    <n v="7"/>
    <x v="1"/>
    <x v="0"/>
    <n v="9.4207635119444647E-3"/>
    <x v="987"/>
    <x v="3"/>
    <x v="3"/>
    <n v="135"/>
    <n v="256.71158546126333"/>
    <x v="197"/>
    <n v="1780.0521642669951"/>
    <x v="12"/>
    <x v="5"/>
    <x v="8"/>
  </r>
  <r>
    <x v="3086"/>
    <s v="Product989"/>
    <n v="1"/>
    <x v="1"/>
    <x v="1"/>
    <n v="3.5339262476047129E-3"/>
    <x v="988"/>
    <x v="4"/>
    <x v="2"/>
    <n v="123"/>
    <n v="257.78899161161769"/>
    <x v="705"/>
    <n v="256.87798432781784"/>
    <x v="13"/>
    <x v="5"/>
    <x v="8"/>
  </r>
  <r>
    <x v="3087"/>
    <s v="Product990"/>
    <n v="15"/>
    <x v="1"/>
    <x v="1"/>
    <n v="8.4198571478831807E-2"/>
    <x v="989"/>
    <x v="0"/>
    <x v="3"/>
    <n v="132"/>
    <n v="41.524189981941021"/>
    <x v="250"/>
    <n v="570.41868755468954"/>
    <x v="14"/>
    <x v="5"/>
    <x v="8"/>
  </r>
  <r>
    <x v="3088"/>
    <s v="Product991"/>
    <n v="1"/>
    <x v="0"/>
    <x v="0"/>
    <n v="4.7579782890533009E-2"/>
    <x v="990"/>
    <x v="1"/>
    <x v="0"/>
    <n v="217"/>
    <n v="126.90571392939914"/>
    <x v="82"/>
    <n v="120.86756761307024"/>
    <x v="15"/>
    <x v="5"/>
    <x v="8"/>
  </r>
  <r>
    <x v="3089"/>
    <s v="Product992"/>
    <n v="2"/>
    <x v="1"/>
    <x v="0"/>
    <n v="1.607079626270741E-2"/>
    <x v="991"/>
    <x v="2"/>
    <x v="0"/>
    <n v="68"/>
    <n v="143.22451351810989"/>
    <x v="537"/>
    <n v="281.84556308306992"/>
    <x v="16"/>
    <x v="5"/>
    <x v="8"/>
  </r>
  <r>
    <x v="3090"/>
    <s v="Product993"/>
    <n v="11"/>
    <x v="2"/>
    <x v="0"/>
    <n v="8.141831200828957E-2"/>
    <x v="992"/>
    <x v="3"/>
    <x v="1"/>
    <n v="216"/>
    <n v="225.56513203665409"/>
    <x v="196"/>
    <n v="2279.1999971213304"/>
    <x v="17"/>
    <x v="5"/>
    <x v="8"/>
  </r>
  <r>
    <x v="3091"/>
    <s v="Product994"/>
    <n v="1"/>
    <x v="0"/>
    <x v="0"/>
    <n v="9.9469044608893664E-2"/>
    <x v="993"/>
    <x v="4"/>
    <x v="0"/>
    <n v="48"/>
    <n v="230.36891428682745"/>
    <x v="312"/>
    <n v="207.45433847512859"/>
    <x v="18"/>
    <x v="5"/>
    <x v="8"/>
  </r>
  <r>
    <x v="3092"/>
    <s v="Product995"/>
    <n v="7"/>
    <x v="0"/>
    <x v="1"/>
    <n v="5.5782208914114673E-2"/>
    <x v="994"/>
    <x v="0"/>
    <x v="1"/>
    <n v="100"/>
    <n v="113.81508662231002"/>
    <x v="699"/>
    <n v="752.26360777936384"/>
    <x v="19"/>
    <x v="5"/>
    <x v="8"/>
  </r>
  <r>
    <x v="3093"/>
    <s v="Product996"/>
    <n v="5"/>
    <x v="0"/>
    <x v="0"/>
    <n v="2.9623863906614423E-2"/>
    <x v="995"/>
    <x v="1"/>
    <x v="2"/>
    <n v="85"/>
    <n v="183.18654351786611"/>
    <x v="1237"/>
    <n v="888.79925141584874"/>
    <x v="20"/>
    <x v="5"/>
    <x v="8"/>
  </r>
  <r>
    <x v="3094"/>
    <s v="Product997"/>
    <n v="3"/>
    <x v="1"/>
    <x v="0"/>
    <n v="8.8936871286731473E-2"/>
    <x v="996"/>
    <x v="2"/>
    <x v="0"/>
    <n v="227"/>
    <n v="53.071873838705798"/>
    <x v="429"/>
    <n v="145.0554822785015"/>
    <x v="21"/>
    <x v="5"/>
    <x v="8"/>
  </r>
  <r>
    <x v="3095"/>
    <s v="Product998"/>
    <n v="13"/>
    <x v="1"/>
    <x v="0"/>
    <n v="7.4784185073627676E-2"/>
    <x v="997"/>
    <x v="3"/>
    <x v="3"/>
    <n v="168"/>
    <n v="214.78538784803698"/>
    <x v="958"/>
    <n v="2583.3968894772802"/>
    <x v="22"/>
    <x v="5"/>
    <x v="8"/>
  </r>
  <r>
    <x v="3096"/>
    <s v="Product999"/>
    <n v="3"/>
    <x v="1"/>
    <x v="0"/>
    <n v="3.8187009924889659E-2"/>
    <x v="998"/>
    <x v="4"/>
    <x v="3"/>
    <n v="209"/>
    <n v="209.41429591105566"/>
    <x v="716"/>
    <n v="604.25217034405921"/>
    <x v="23"/>
    <x v="5"/>
    <x v="8"/>
  </r>
  <r>
    <x v="3097"/>
    <s v="Product1000"/>
    <n v="4"/>
    <x v="0"/>
    <x v="0"/>
    <n v="8.1848951976618844E-2"/>
    <x v="999"/>
    <x v="0"/>
    <x v="2"/>
    <n v="242"/>
    <n v="273.04681427608972"/>
    <x v="129"/>
    <n v="1002.7928747481492"/>
    <x v="24"/>
    <x v="5"/>
    <x v="8"/>
  </r>
  <r>
    <x v="3098"/>
    <s v="Product1001"/>
    <n v="4"/>
    <x v="2"/>
    <x v="1"/>
    <n v="7.4886437836494471E-2"/>
    <x v="1000"/>
    <x v="1"/>
    <x v="3"/>
    <n v="204"/>
    <n v="191.25520143238674"/>
    <x v="1238"/>
    <n v="707.73112271765626"/>
    <x v="25"/>
    <x v="5"/>
    <x v="8"/>
  </r>
  <r>
    <x v="3099"/>
    <s v="Product1002"/>
    <n v="6"/>
    <x v="2"/>
    <x v="1"/>
    <n v="8.6611223157430205E-3"/>
    <x v="1001"/>
    <x v="2"/>
    <x v="0"/>
    <n v="214"/>
    <n v="184.70125863933177"/>
    <x v="920"/>
    <n v="1098.6092306783091"/>
    <x v="26"/>
    <x v="5"/>
    <x v="8"/>
  </r>
  <r>
    <x v="3100"/>
    <s v="Product1003"/>
    <n v="13"/>
    <x v="1"/>
    <x v="0"/>
    <n v="9.1627160559154139E-2"/>
    <x v="1002"/>
    <x v="3"/>
    <x v="0"/>
    <n v="129"/>
    <n v="291.89890065945804"/>
    <x v="1239"/>
    <n v="3446.9894318820129"/>
    <x v="27"/>
    <x v="5"/>
    <x v="8"/>
  </r>
  <r>
    <x v="3101"/>
    <s v="Product1004"/>
    <n v="3"/>
    <x v="1"/>
    <x v="0"/>
    <n v="8.081506127406389E-2"/>
    <x v="1003"/>
    <x v="4"/>
    <x v="1"/>
    <n v="218"/>
    <n v="278.99596056297173"/>
    <x v="921"/>
    <n v="769.34665474457654"/>
    <x v="28"/>
    <x v="5"/>
    <x v="8"/>
  </r>
  <r>
    <x v="3102"/>
    <s v="Product1005"/>
    <n v="8"/>
    <x v="1"/>
    <x v="0"/>
    <n v="1.8480971389162982E-2"/>
    <x v="1004"/>
    <x v="0"/>
    <x v="0"/>
    <n v="98"/>
    <n v="251.37037002898256"/>
    <x v="1212"/>
    <n v="1973.7984112991492"/>
    <x v="29"/>
    <x v="5"/>
    <x v="8"/>
  </r>
  <r>
    <x v="3103"/>
    <s v="Product1006"/>
    <n v="14"/>
    <x v="1"/>
    <x v="0"/>
    <n v="2.3970671210953799E-2"/>
    <x v="1005"/>
    <x v="1"/>
    <x v="1"/>
    <n v="96"/>
    <n v="172.76975375281043"/>
    <x v="506"/>
    <n v="2360.796855065661"/>
    <x v="0"/>
    <x v="6"/>
    <x v="8"/>
  </r>
  <r>
    <x v="3104"/>
    <s v="Product1007"/>
    <n v="10"/>
    <x v="0"/>
    <x v="1"/>
    <n v="6.0031026609253704E-2"/>
    <x v="1006"/>
    <x v="2"/>
    <x v="2"/>
    <n v="67"/>
    <n v="212.43170371414647"/>
    <x v="1240"/>
    <n v="1996.7921045583341"/>
    <x v="1"/>
    <x v="6"/>
    <x v="8"/>
  </r>
  <r>
    <x v="3105"/>
    <s v="Product1008"/>
    <n v="14"/>
    <x v="1"/>
    <x v="0"/>
    <n v="2.4352149653837453E-2"/>
    <x v="1007"/>
    <x v="3"/>
    <x v="0"/>
    <n v="102"/>
    <n v="241.78028302119159"/>
    <x v="801"/>
    <n v="3302.4937873999734"/>
    <x v="2"/>
    <x v="6"/>
    <x v="8"/>
  </r>
  <r>
    <x v="3106"/>
    <s v="Product1009"/>
    <n v="15"/>
    <x v="2"/>
    <x v="0"/>
    <n v="7.4129909047637624E-2"/>
    <x v="1008"/>
    <x v="0"/>
    <x v="3"/>
    <n v="81"/>
    <n v="171.8590698944852"/>
    <x v="292"/>
    <n v="2386.787590112931"/>
    <x v="3"/>
    <x v="6"/>
    <x v="8"/>
  </r>
  <r>
    <x v="3107"/>
    <s v="Product1010"/>
    <n v="8"/>
    <x v="0"/>
    <x v="0"/>
    <n v="7.3178228946992205E-2"/>
    <x v="1009"/>
    <x v="1"/>
    <x v="3"/>
    <n v="70"/>
    <n v="50.585033097727987"/>
    <x v="637"/>
    <n v="375.06647971529014"/>
    <x v="4"/>
    <x v="6"/>
    <x v="8"/>
  </r>
  <r>
    <x v="3108"/>
    <s v="Product1011"/>
    <n v="1"/>
    <x v="0"/>
    <x v="0"/>
    <n v="4.4162466126449256E-3"/>
    <x v="1010"/>
    <x v="2"/>
    <x v="2"/>
    <n v="131"/>
    <n v="213.24916125698527"/>
    <x v="1241"/>
    <n v="212.30740037093474"/>
    <x v="5"/>
    <x v="6"/>
    <x v="8"/>
  </r>
  <r>
    <x v="3109"/>
    <s v="Product1012"/>
    <n v="8"/>
    <x v="0"/>
    <x v="0"/>
    <n v="3.6984340768271731E-3"/>
    <x v="1011"/>
    <x v="3"/>
    <x v="3"/>
    <n v="46"/>
    <n v="122.88423967268406"/>
    <x v="1242"/>
    <n v="979.43808330538889"/>
    <x v="6"/>
    <x v="6"/>
    <x v="8"/>
  </r>
  <r>
    <x v="3110"/>
    <s v="Product1013"/>
    <n v="3"/>
    <x v="1"/>
    <x v="1"/>
    <n v="3.7371280805299938E-2"/>
    <x v="1012"/>
    <x v="4"/>
    <x v="0"/>
    <n v="95"/>
    <n v="143.78949405939827"/>
    <x v="1027"/>
    <n v="415.24768950015743"/>
    <x v="7"/>
    <x v="6"/>
    <x v="8"/>
  </r>
  <r>
    <x v="3111"/>
    <s v="Product1014"/>
    <n v="11"/>
    <x v="1"/>
    <x v="1"/>
    <n v="7.7414423083976086E-2"/>
    <x v="1013"/>
    <x v="0"/>
    <x v="0"/>
    <n v="63"/>
    <n v="108.48576148280713"/>
    <x v="1211"/>
    <n v="1100.9613872926877"/>
    <x v="8"/>
    <x v="6"/>
    <x v="8"/>
  </r>
  <r>
    <x v="3112"/>
    <s v="Product1015"/>
    <n v="12"/>
    <x v="1"/>
    <x v="0"/>
    <n v="9.7520710100248292E-2"/>
    <x v="1014"/>
    <x v="1"/>
    <x v="1"/>
    <n v="95"/>
    <n v="148.94908333809894"/>
    <x v="61"/>
    <n v="1613.0815555462377"/>
    <x v="9"/>
    <x v="6"/>
    <x v="8"/>
  </r>
  <r>
    <x v="3113"/>
    <s v="Product1016"/>
    <n v="3"/>
    <x v="0"/>
    <x v="0"/>
    <n v="6.007416935417375E-2"/>
    <x v="1015"/>
    <x v="2"/>
    <x v="0"/>
    <n v="146"/>
    <n v="302.88660233069186"/>
    <x v="1243"/>
    <n v="854.0728238615028"/>
    <x v="10"/>
    <x v="6"/>
    <x v="8"/>
  </r>
  <r>
    <x v="3114"/>
    <s v="Product1017"/>
    <n v="10"/>
    <x v="2"/>
    <x v="0"/>
    <n v="1.3189166815683385E-3"/>
    <x v="1016"/>
    <x v="3"/>
    <x v="1"/>
    <n v="21"/>
    <n v="236.39363234582581"/>
    <x v="19"/>
    <n v="2360.8184884070834"/>
    <x v="11"/>
    <x v="6"/>
    <x v="8"/>
  </r>
  <r>
    <x v="3115"/>
    <s v="Product1018"/>
    <n v="14"/>
    <x v="2"/>
    <x v="0"/>
    <n v="8.5366610711795174E-2"/>
    <x v="1017"/>
    <x v="4"/>
    <x v="2"/>
    <n v="98"/>
    <n v="262.8437207991044"/>
    <x v="509"/>
    <n v="3365.6790049065048"/>
    <x v="12"/>
    <x v="6"/>
    <x v="8"/>
  </r>
  <r>
    <x v="3116"/>
    <s v="Product1019"/>
    <n v="14"/>
    <x v="1"/>
    <x v="1"/>
    <n v="7.9491553672909734E-2"/>
    <x v="1018"/>
    <x v="0"/>
    <x v="0"/>
    <n v="55"/>
    <n v="70.530969407062145"/>
    <x v="30"/>
    <n v="908.94094293573642"/>
    <x v="13"/>
    <x v="6"/>
    <x v="8"/>
  </r>
  <r>
    <x v="3117"/>
    <s v="Product1020"/>
    <n v="2"/>
    <x v="1"/>
    <x v="0"/>
    <n v="3.2589844020653971E-2"/>
    <x v="1019"/>
    <x v="1"/>
    <x v="3"/>
    <n v="168"/>
    <n v="69.06895003823422"/>
    <x v="210"/>
    <n v="133.63600745963564"/>
    <x v="14"/>
    <x v="6"/>
    <x v="8"/>
  </r>
  <r>
    <x v="3118"/>
    <s v="Product1021"/>
    <n v="10"/>
    <x v="1"/>
    <x v="0"/>
    <n v="8.2819594618192979E-2"/>
    <x v="1020"/>
    <x v="2"/>
    <x v="3"/>
    <n v="207"/>
    <n v="181.24876786162275"/>
    <x v="98"/>
    <n v="1662.3781838227619"/>
    <x v="15"/>
    <x v="6"/>
    <x v="8"/>
  </r>
  <r>
    <x v="3119"/>
    <s v="Product1022"/>
    <n v="11"/>
    <x v="1"/>
    <x v="0"/>
    <n v="1.8417262452426742E-2"/>
    <x v="1021"/>
    <x v="3"/>
    <x v="2"/>
    <n v="138"/>
    <n v="130.47399877780566"/>
    <x v="1044"/>
    <n v="1408.7812738900693"/>
    <x v="16"/>
    <x v="6"/>
    <x v="8"/>
  </r>
  <r>
    <x v="3120"/>
    <s v="Product1023"/>
    <n v="2"/>
    <x v="0"/>
    <x v="0"/>
    <n v="2.1784589622226527E-2"/>
    <x v="1022"/>
    <x v="4"/>
    <x v="3"/>
    <n v="123"/>
    <n v="37.42199750341495"/>
    <x v="466"/>
    <n v="73.213549289918134"/>
    <x v="17"/>
    <x v="6"/>
    <x v="8"/>
  </r>
  <r>
    <x v="3121"/>
    <s v="Product1024"/>
    <n v="2"/>
    <x v="1"/>
    <x v="0"/>
    <n v="8.5132790268611092E-2"/>
    <x v="1023"/>
    <x v="0"/>
    <x v="0"/>
    <n v="192"/>
    <n v="270.31131735654105"/>
    <x v="425"/>
    <n v="494.59792133758936"/>
    <x v="18"/>
    <x v="6"/>
    <x v="8"/>
  </r>
  <r>
    <x v="3122"/>
    <s v="Product1025"/>
    <n v="5"/>
    <x v="2"/>
    <x v="1"/>
    <n v="3.8899087050828562E-2"/>
    <x v="1024"/>
    <x v="1"/>
    <x v="0"/>
    <n v="187"/>
    <n v="115.79321465368155"/>
    <x v="687"/>
    <n v="556.44482158486358"/>
    <x v="19"/>
    <x v="6"/>
    <x v="8"/>
  </r>
  <r>
    <x v="3123"/>
    <s v="Product1026"/>
    <n v="4"/>
    <x v="0"/>
    <x v="1"/>
    <n v="6.2645788742881944E-2"/>
    <x v="1025"/>
    <x v="2"/>
    <x v="1"/>
    <n v="120"/>
    <n v="222.32801350221015"/>
    <x v="134"/>
    <n v="833.60039894690431"/>
    <x v="20"/>
    <x v="6"/>
    <x v="8"/>
  </r>
  <r>
    <x v="3124"/>
    <s v="Product1027"/>
    <n v="5"/>
    <x v="0"/>
    <x v="0"/>
    <n v="5.2433679276217227E-2"/>
    <x v="1026"/>
    <x v="3"/>
    <x v="0"/>
    <n v="9"/>
    <n v="261.85649907145205"/>
    <x v="273"/>
    <n v="1240.6319969137323"/>
    <x v="21"/>
    <x v="6"/>
    <x v="8"/>
  </r>
  <r>
    <x v="3125"/>
    <s v="Product1028"/>
    <n v="4"/>
    <x v="0"/>
    <x v="0"/>
    <n v="3.5044302045675658E-3"/>
    <x v="1027"/>
    <x v="4"/>
    <x v="1"/>
    <n v="78"/>
    <n v="305.07639646657458"/>
    <x v="239"/>
    <n v="1216.029110112386"/>
    <x v="22"/>
    <x v="6"/>
    <x v="8"/>
  </r>
  <r>
    <x v="3126"/>
    <s v="Product1029"/>
    <n v="13"/>
    <x v="1"/>
    <x v="0"/>
    <n v="6.6343519675955837E-2"/>
    <x v="1028"/>
    <x v="0"/>
    <x v="2"/>
    <n v="166"/>
    <n v="215.55700721530602"/>
    <x v="1244"/>
    <n v="2616.3305566557533"/>
    <x v="23"/>
    <x v="6"/>
    <x v="8"/>
  </r>
  <r>
    <x v="3127"/>
    <s v="Product1030"/>
    <n v="7"/>
    <x v="1"/>
    <x v="0"/>
    <n v="2.0594072135540754E-2"/>
    <x v="1029"/>
    <x v="1"/>
    <x v="0"/>
    <n v="142"/>
    <n v="58.738169632758236"/>
    <x v="1245"/>
    <n v="402.69958071162108"/>
    <x v="24"/>
    <x v="6"/>
    <x v="8"/>
  </r>
  <r>
    <x v="3128"/>
    <s v="Product1031"/>
    <n v="5"/>
    <x v="1"/>
    <x v="1"/>
    <n v="6.3515437320127183E-2"/>
    <x v="1030"/>
    <x v="2"/>
    <x v="3"/>
    <n v="100"/>
    <n v="213.11072332375559"/>
    <x v="1165"/>
    <n v="997.8745126711932"/>
    <x v="25"/>
    <x v="6"/>
    <x v="8"/>
  </r>
  <r>
    <x v="3129"/>
    <s v="Product1032"/>
    <n v="14"/>
    <x v="0"/>
    <x v="0"/>
    <n v="1.8622308207249239E-2"/>
    <x v="1031"/>
    <x v="3"/>
    <x v="3"/>
    <n v="146"/>
    <n v="254.11886406666133"/>
    <x v="974"/>
    <n v="3491.4121796223026"/>
    <x v="26"/>
    <x v="6"/>
    <x v="8"/>
  </r>
  <r>
    <x v="3130"/>
    <s v="Product1033"/>
    <n v="5"/>
    <x v="2"/>
    <x v="0"/>
    <n v="3.6842384278080752E-2"/>
    <x v="1032"/>
    <x v="0"/>
    <x v="2"/>
    <n v="206"/>
    <n v="310.98621251537986"/>
    <x v="1246"/>
    <n v="1497.6436948435169"/>
    <x v="27"/>
    <x v="6"/>
    <x v="8"/>
  </r>
  <r>
    <x v="3131"/>
    <s v="Product1034"/>
    <n v="12"/>
    <x v="2"/>
    <x v="0"/>
    <n v="2.1043024298806313E-2"/>
    <x v="1033"/>
    <x v="1"/>
    <x v="3"/>
    <n v="132"/>
    <n v="237.09768108486054"/>
    <x v="714"/>
    <n v="2785.3011458472138"/>
    <x v="28"/>
    <x v="6"/>
    <x v="8"/>
  </r>
  <r>
    <x v="3132"/>
    <s v="Product1035"/>
    <n v="11"/>
    <x v="1"/>
    <x v="0"/>
    <n v="5.9681914519455315E-2"/>
    <x v="1034"/>
    <x v="2"/>
    <x v="0"/>
    <n v="42"/>
    <n v="238.58719439343832"/>
    <x v="743"/>
    <n v="2467.826392374337"/>
    <x v="29"/>
    <x v="6"/>
    <x v="8"/>
  </r>
  <r>
    <x v="3133"/>
    <s v="Product1036"/>
    <n v="10"/>
    <x v="1"/>
    <x v="0"/>
    <n v="4.1964164045382238E-2"/>
    <x v="1035"/>
    <x v="3"/>
    <x v="0"/>
    <n v="75"/>
    <n v="109.63112817479762"/>
    <x v="59"/>
    <n v="1050.3054952759007"/>
    <x v="30"/>
    <x v="6"/>
    <x v="8"/>
  </r>
  <r>
    <x v="3134"/>
    <s v="Product1037"/>
    <n v="10"/>
    <x v="1"/>
    <x v="1"/>
    <n v="3.0949198512476198E-2"/>
    <x v="1036"/>
    <x v="4"/>
    <x v="1"/>
    <n v="135"/>
    <n v="136.12471298133752"/>
    <x v="601"/>
    <n v="1319.1176221682426"/>
    <x v="0"/>
    <x v="7"/>
    <x v="8"/>
  </r>
  <r>
    <x v="3135"/>
    <s v="Product1038"/>
    <n v="4"/>
    <x v="1"/>
    <x v="1"/>
    <n v="8.6595043300250432E-2"/>
    <x v="1037"/>
    <x v="0"/>
    <x v="0"/>
    <n v="65"/>
    <n v="250.33690897877605"/>
    <x v="1167"/>
    <n v="914.63589402443233"/>
    <x v="1"/>
    <x v="7"/>
    <x v="8"/>
  </r>
  <r>
    <x v="3136"/>
    <s v="Product1039"/>
    <n v="1"/>
    <x v="0"/>
    <x v="0"/>
    <n v="5.2170470312618004E-2"/>
    <x v="1038"/>
    <x v="1"/>
    <x v="1"/>
    <n v="103"/>
    <n v="123.88518232245983"/>
    <x v="1247"/>
    <n v="117.42203409593267"/>
    <x v="2"/>
    <x v="7"/>
    <x v="8"/>
  </r>
  <r>
    <x v="3137"/>
    <s v="Product1040"/>
    <n v="13"/>
    <x v="1"/>
    <x v="0"/>
    <n v="7.6861680036036523E-2"/>
    <x v="1039"/>
    <x v="2"/>
    <x v="2"/>
    <n v="184"/>
    <n v="209.85462658611834"/>
    <x v="1248"/>
    <n v="2518.4230165038643"/>
    <x v="3"/>
    <x v="7"/>
    <x v="8"/>
  </r>
  <r>
    <x v="3138"/>
    <s v="Product1041"/>
    <n v="9"/>
    <x v="2"/>
    <x v="0"/>
    <n v="8.9830245934495873E-2"/>
    <x v="1040"/>
    <x v="3"/>
    <x v="0"/>
    <n v="118"/>
    <n v="79.826479546927629"/>
    <x v="654"/>
    <n v="653.90082531427913"/>
    <x v="4"/>
    <x v="7"/>
    <x v="8"/>
  </r>
  <r>
    <x v="3139"/>
    <s v="Product1042"/>
    <n v="9"/>
    <x v="0"/>
    <x v="0"/>
    <n v="7.402334377373776E-2"/>
    <x v="1041"/>
    <x v="4"/>
    <x v="3"/>
    <n v="198"/>
    <n v="138.93138616267146"/>
    <x v="205"/>
    <n v="1157.824983634111"/>
    <x v="5"/>
    <x v="7"/>
    <x v="8"/>
  </r>
  <r>
    <x v="3140"/>
    <s v="Product1043"/>
    <n v="15"/>
    <x v="0"/>
    <x v="1"/>
    <n v="7.4391581515796931E-2"/>
    <x v="1042"/>
    <x v="0"/>
    <x v="3"/>
    <n v="40"/>
    <n v="261.86754365404636"/>
    <x v="321"/>
    <n v="3635.8020440094729"/>
    <x v="6"/>
    <x v="7"/>
    <x v="8"/>
  </r>
  <r>
    <x v="3141"/>
    <s v="Product1044"/>
    <n v="15"/>
    <x v="0"/>
    <x v="0"/>
    <n v="6.6306051832719662E-2"/>
    <x v="1043"/>
    <x v="1"/>
    <x v="2"/>
    <n v="140"/>
    <n v="224.05261957794335"/>
    <x v="830"/>
    <n v="3137.9486245642743"/>
    <x v="7"/>
    <x v="7"/>
    <x v="8"/>
  </r>
  <r>
    <x v="3142"/>
    <s v="Product1045"/>
    <n v="8"/>
    <x v="1"/>
    <x v="0"/>
    <n v="2.0639068935629112E-2"/>
    <x v="1044"/>
    <x v="2"/>
    <x v="3"/>
    <n v="76"/>
    <n v="292.64138724664519"/>
    <x v="1140"/>
    <n v="2292.8123318547487"/>
    <x v="8"/>
    <x v="7"/>
    <x v="8"/>
  </r>
  <r>
    <x v="3143"/>
    <s v="Product1046"/>
    <n v="5"/>
    <x v="1"/>
    <x v="0"/>
    <n v="4.6123890344582121E-2"/>
    <x v="1045"/>
    <x v="3"/>
    <x v="0"/>
    <n v="57"/>
    <n v="268.1898167478318"/>
    <x v="1027"/>
    <n v="1279.0992952431063"/>
    <x v="9"/>
    <x v="7"/>
    <x v="8"/>
  </r>
  <r>
    <x v="3144"/>
    <s v="Product1047"/>
    <n v="2"/>
    <x v="1"/>
    <x v="0"/>
    <n v="8.5026492771326831E-2"/>
    <x v="1046"/>
    <x v="4"/>
    <x v="0"/>
    <n v="163"/>
    <n v="204.16170084862762"/>
    <x v="409"/>
    <n v="373.60509493448001"/>
    <x v="10"/>
    <x v="7"/>
    <x v="8"/>
  </r>
  <r>
    <x v="3145"/>
    <s v="Product1048"/>
    <n v="14"/>
    <x v="0"/>
    <x v="0"/>
    <n v="5.5291338995022601E-2"/>
    <x v="1047"/>
    <x v="0"/>
    <x v="1"/>
    <n v="25"/>
    <n v="263.80624135184405"/>
    <x v="169"/>
    <n v="3489.0805744515906"/>
    <x v="11"/>
    <x v="7"/>
    <x v="8"/>
  </r>
  <r>
    <x v="3146"/>
    <s v="Product1049"/>
    <n v="9"/>
    <x v="2"/>
    <x v="1"/>
    <n v="4.5998282988757015E-2"/>
    <x v="1048"/>
    <x v="1"/>
    <x v="0"/>
    <n v="246"/>
    <n v="94.29492179317036"/>
    <x v="906"/>
    <n v="809.61765566512861"/>
    <x v="12"/>
    <x v="7"/>
    <x v="8"/>
  </r>
  <r>
    <x v="3147"/>
    <s v="Product1"/>
    <n v="14"/>
    <x v="2"/>
    <x v="1"/>
    <n v="1.3310736080619835E-3"/>
    <x v="0"/>
    <x v="0"/>
    <x v="0"/>
    <n v="250"/>
    <n v="312.51646350816958"/>
    <x v="0"/>
    <n v="4369.4067352811262"/>
    <x v="13"/>
    <x v="7"/>
    <x v="8"/>
  </r>
  <r>
    <x v="3148"/>
    <s v="Product2"/>
    <n v="4"/>
    <x v="1"/>
    <x v="0"/>
    <n v="4.8081353557226515E-2"/>
    <x v="1"/>
    <x v="1"/>
    <x v="0"/>
    <n v="68"/>
    <n v="305.61496822100764"/>
    <x v="1011"/>
    <n v="1163.6823475263714"/>
    <x v="14"/>
    <x v="7"/>
    <x v="8"/>
  </r>
  <r>
    <x v="3149"/>
    <s v="Product3"/>
    <n v="6"/>
    <x v="1"/>
    <x v="0"/>
    <n v="4.2873223000053653E-2"/>
    <x v="2"/>
    <x v="2"/>
    <x v="1"/>
    <n v="186"/>
    <n v="203.59337829992228"/>
    <x v="2"/>
    <n v="1169.1880439444126"/>
    <x v="15"/>
    <x v="7"/>
    <x v="8"/>
  </r>
  <r>
    <x v="3150"/>
    <s v="Product4"/>
    <n v="10"/>
    <x v="1"/>
    <x v="0"/>
    <n v="4.1041398224244213E-2"/>
    <x v="3"/>
    <x v="3"/>
    <x v="0"/>
    <n v="77"/>
    <n v="245.58172105610583"/>
    <x v="30"/>
    <n v="2355.0270384564692"/>
    <x v="16"/>
    <x v="7"/>
    <x v="8"/>
  </r>
  <r>
    <x v="3151"/>
    <s v="Product5"/>
    <n v="5"/>
    <x v="1"/>
    <x v="0"/>
    <n v="7.2209904491069551E-2"/>
    <x v="4"/>
    <x v="4"/>
    <x v="1"/>
    <n v="74"/>
    <n v="243.81263051408214"/>
    <x v="139"/>
    <n v="1131.0347187547193"/>
    <x v="17"/>
    <x v="7"/>
    <x v="8"/>
  </r>
  <r>
    <x v="3152"/>
    <s v="Product6"/>
    <n v="14"/>
    <x v="0"/>
    <x v="1"/>
    <n v="9.8262405772105557E-2"/>
    <x v="5"/>
    <x v="0"/>
    <x v="2"/>
    <n v="193"/>
    <n v="302.14615807254546"/>
    <x v="1249"/>
    <n v="3814.3916955975355"/>
    <x v="18"/>
    <x v="7"/>
    <x v="8"/>
  </r>
  <r>
    <x v="3153"/>
    <s v="Product7"/>
    <n v="1"/>
    <x v="1"/>
    <x v="0"/>
    <n v="5.3226007218089524E-2"/>
    <x v="6"/>
    <x v="1"/>
    <x v="0"/>
    <n v="127"/>
    <n v="204.74011418783982"/>
    <x v="940"/>
    <n v="193.84261539224536"/>
    <x v="19"/>
    <x v="7"/>
    <x v="8"/>
  </r>
  <r>
    <x v="3154"/>
    <s v="Product8"/>
    <n v="9"/>
    <x v="2"/>
    <x v="0"/>
    <n v="3.0071675563338941E-2"/>
    <x v="7"/>
    <x v="2"/>
    <x v="3"/>
    <n v="145"/>
    <n v="116.01626615178508"/>
    <x v="340"/>
    <n v="1012.7471637239876"/>
    <x v="20"/>
    <x v="7"/>
    <x v="8"/>
  </r>
  <r>
    <x v="3155"/>
    <s v="Product9"/>
    <n v="15"/>
    <x v="0"/>
    <x v="0"/>
    <n v="2.755619925949726E-2"/>
    <x v="8"/>
    <x v="3"/>
    <x v="3"/>
    <n v="214"/>
    <n v="183.4803530928171"/>
    <x v="694"/>
    <n v="2676.3649788418279"/>
    <x v="21"/>
    <x v="7"/>
    <x v="8"/>
  </r>
  <r>
    <x v="3156"/>
    <s v="Product10"/>
    <n v="8"/>
    <x v="0"/>
    <x v="0"/>
    <n v="3.6931589855111059E-2"/>
    <x v="9"/>
    <x v="4"/>
    <x v="2"/>
    <n v="231"/>
    <n v="65.468454567938096"/>
    <x v="64"/>
    <n v="504.40480364309627"/>
    <x v="22"/>
    <x v="7"/>
    <x v="8"/>
  </r>
  <r>
    <x v="3157"/>
    <s v="Product11"/>
    <n v="13"/>
    <x v="0"/>
    <x v="0"/>
    <n v="4.784376266597197E-2"/>
    <x v="10"/>
    <x v="0"/>
    <x v="3"/>
    <n v="145"/>
    <n v="134.68117397203048"/>
    <x v="1250"/>
    <n v="1667.0877580361962"/>
    <x v="23"/>
    <x v="7"/>
    <x v="8"/>
  </r>
  <r>
    <x v="3158"/>
    <s v="Product12"/>
    <n v="8"/>
    <x v="1"/>
    <x v="1"/>
    <n v="5.6554239843837451E-2"/>
    <x v="11"/>
    <x v="1"/>
    <x v="0"/>
    <n v="122"/>
    <n v="123.14959550975436"/>
    <x v="1251"/>
    <n v="929.47970998899314"/>
    <x v="24"/>
    <x v="7"/>
    <x v="8"/>
  </r>
  <r>
    <x v="3159"/>
    <s v="Product13"/>
    <n v="3"/>
    <x v="1"/>
    <x v="1"/>
    <n v="9.8867877996747622E-2"/>
    <x v="12"/>
    <x v="2"/>
    <x v="0"/>
    <n v="222"/>
    <n v="249.26277025807673"/>
    <x v="42"/>
    <n v="673.85606729720973"/>
    <x v="25"/>
    <x v="7"/>
    <x v="8"/>
  </r>
  <r>
    <x v="3160"/>
    <s v="Product14"/>
    <n v="8"/>
    <x v="1"/>
    <x v="0"/>
    <n v="4.1376472225359173E-2"/>
    <x v="13"/>
    <x v="3"/>
    <x v="1"/>
    <n v="59"/>
    <n v="217.57000462301852"/>
    <x v="632"/>
    <n v="1668.5418029573036"/>
    <x v="26"/>
    <x v="7"/>
    <x v="8"/>
  </r>
  <r>
    <x v="3161"/>
    <s v="Product15"/>
    <n v="6"/>
    <x v="0"/>
    <x v="0"/>
    <n v="8.9334925868741116E-2"/>
    <x v="14"/>
    <x v="4"/>
    <x v="0"/>
    <n v="101"/>
    <n v="294.56511458081462"/>
    <x v="978"/>
    <n v="1609.5009714373218"/>
    <x v="27"/>
    <x v="7"/>
    <x v="8"/>
  </r>
  <r>
    <x v="3162"/>
    <s v="Product16"/>
    <n v="8"/>
    <x v="2"/>
    <x v="0"/>
    <n v="7.8800995698148371E-2"/>
    <x v="15"/>
    <x v="0"/>
    <x v="1"/>
    <n v="66"/>
    <n v="307.82125964635759"/>
    <x v="503"/>
    <n v="2268.5171031133309"/>
    <x v="28"/>
    <x v="7"/>
    <x v="8"/>
  </r>
  <r>
    <x v="3163"/>
    <s v="Product17"/>
    <n v="3"/>
    <x v="2"/>
    <x v="0"/>
    <n v="7.5418001792809608E-2"/>
    <x v="16"/>
    <x v="1"/>
    <x v="2"/>
    <n v="37"/>
    <n v="148.48953978769782"/>
    <x v="1252"/>
    <n v="411.87226622932724"/>
    <x v="29"/>
    <x v="7"/>
    <x v="8"/>
  </r>
  <r>
    <x v="3164"/>
    <s v="Product18"/>
    <n v="1"/>
    <x v="1"/>
    <x v="1"/>
    <n v="9.4922862254428753E-2"/>
    <x v="17"/>
    <x v="2"/>
    <x v="0"/>
    <n v="31"/>
    <n v="62.306882254771836"/>
    <x v="659"/>
    <n v="56.392534652999224"/>
    <x v="30"/>
    <x v="7"/>
    <x v="8"/>
  </r>
  <r>
    <x v="3165"/>
    <s v="Product19"/>
    <n v="6"/>
    <x v="1"/>
    <x v="0"/>
    <n v="3.9089578356125559E-2"/>
    <x v="18"/>
    <x v="3"/>
    <x v="3"/>
    <n v="89"/>
    <n v="48.481709911351587"/>
    <x v="1115"/>
    <n v="279.51948187759717"/>
    <x v="0"/>
    <x v="8"/>
    <x v="8"/>
  </r>
  <r>
    <x v="3166"/>
    <s v="Product20"/>
    <n v="8"/>
    <x v="1"/>
    <x v="0"/>
    <n v="5.7649975838039172E-2"/>
    <x v="19"/>
    <x v="4"/>
    <x v="3"/>
    <n v="14"/>
    <n v="50.970265322608839"/>
    <x v="300"/>
    <n v="384.25464606641594"/>
    <x v="1"/>
    <x v="8"/>
    <x v="8"/>
  </r>
  <r>
    <x v="3167"/>
    <s v="Product21"/>
    <n v="7"/>
    <x v="1"/>
    <x v="0"/>
    <n v="4.2363424252053965E-2"/>
    <x v="20"/>
    <x v="0"/>
    <x v="2"/>
    <n v="181"/>
    <n v="59.755169880339835"/>
    <x v="1230"/>
    <n v="400.56615387211809"/>
    <x v="2"/>
    <x v="8"/>
    <x v="8"/>
  </r>
  <r>
    <x v="3168"/>
    <s v="Product22"/>
    <n v="3"/>
    <x v="0"/>
    <x v="0"/>
    <n v="8.8773348220254233E-2"/>
    <x v="21"/>
    <x v="1"/>
    <x v="3"/>
    <n v="231"/>
    <n v="286.83763534343279"/>
    <x v="1211"/>
    <n v="784.12229417524782"/>
    <x v="3"/>
    <x v="8"/>
    <x v="8"/>
  </r>
  <r>
    <x v="3169"/>
    <s v="Product23"/>
    <n v="5"/>
    <x v="1"/>
    <x v="0"/>
    <n v="8.9977462274232131E-2"/>
    <x v="22"/>
    <x v="2"/>
    <x v="0"/>
    <n v="176"/>
    <n v="143.75277172978451"/>
    <x v="897"/>
    <n v="654.09131067325768"/>
    <x v="4"/>
    <x v="8"/>
    <x v="8"/>
  </r>
  <r>
    <x v="3170"/>
    <s v="Product24"/>
    <n v="6"/>
    <x v="2"/>
    <x v="1"/>
    <n v="8.2633507405748957E-2"/>
    <x v="23"/>
    <x v="3"/>
    <x v="0"/>
    <n v="69"/>
    <n v="213.15723932581534"/>
    <x v="663"/>
    <n v="1173.2598540683796"/>
    <x v="5"/>
    <x v="8"/>
    <x v="8"/>
  </r>
  <r>
    <x v="3171"/>
    <s v="Product25"/>
    <n v="12"/>
    <x v="0"/>
    <x v="1"/>
    <n v="6.5719656006907878E-2"/>
    <x v="24"/>
    <x v="0"/>
    <x v="1"/>
    <n v="98"/>
    <n v="244.22234503899523"/>
    <x v="514"/>
    <n v="2738.0656384059853"/>
    <x v="6"/>
    <x v="8"/>
    <x v="8"/>
  </r>
  <r>
    <x v="3172"/>
    <s v="Product26"/>
    <n v="10"/>
    <x v="0"/>
    <x v="0"/>
    <n v="2.8327210642382441E-2"/>
    <x v="25"/>
    <x v="1"/>
    <x v="0"/>
    <n v="99"/>
    <n v="303.89231217505517"/>
    <x v="424"/>
    <n v="2952.8389063547174"/>
    <x v="7"/>
    <x v="8"/>
    <x v="8"/>
  </r>
  <r>
    <x v="3173"/>
    <s v="Product27"/>
    <n v="4"/>
    <x v="0"/>
    <x v="0"/>
    <n v="2.1600437037263765E-2"/>
    <x v="26"/>
    <x v="2"/>
    <x v="1"/>
    <n v="201"/>
    <n v="104.580984123146"/>
    <x v="276"/>
    <n v="409.28795664119559"/>
    <x v="8"/>
    <x v="8"/>
    <x v="8"/>
  </r>
  <r>
    <x v="3174"/>
    <s v="Product28"/>
    <n v="9"/>
    <x v="1"/>
    <x v="0"/>
    <n v="4.41768659687862E-2"/>
    <x v="27"/>
    <x v="3"/>
    <x v="2"/>
    <n v="221"/>
    <n v="179.34997535836297"/>
    <x v="599"/>
    <n v="1542.8416998190633"/>
    <x v="9"/>
    <x v="8"/>
    <x v="8"/>
  </r>
  <r>
    <x v="3175"/>
    <s v="Product29"/>
    <n v="7"/>
    <x v="1"/>
    <x v="0"/>
    <n v="8.6147625197212321E-2"/>
    <x v="28"/>
    <x v="4"/>
    <x v="0"/>
    <n v="86"/>
    <n v="136.32343557304128"/>
    <x v="279"/>
    <n v="872.05646737789027"/>
    <x v="10"/>
    <x v="8"/>
    <x v="8"/>
  </r>
  <r>
    <x v="3176"/>
    <s v="Product30"/>
    <n v="10"/>
    <x v="1"/>
    <x v="1"/>
    <n v="3.2267277043945213E-2"/>
    <x v="29"/>
    <x v="0"/>
    <x v="3"/>
    <n v="233"/>
    <n v="268.49876016273066"/>
    <x v="943"/>
    <n v="2598.3503628260405"/>
    <x v="11"/>
    <x v="8"/>
    <x v="8"/>
  </r>
  <r>
    <x v="3177"/>
    <s v="Product31"/>
    <n v="14"/>
    <x v="0"/>
    <x v="0"/>
    <n v="1.3385406562875136E-2"/>
    <x v="30"/>
    <x v="1"/>
    <x v="3"/>
    <n v="145"/>
    <n v="64.320599189312205"/>
    <x v="29"/>
    <n v="888.43498546313742"/>
    <x v="12"/>
    <x v="8"/>
    <x v="8"/>
  </r>
  <r>
    <x v="3178"/>
    <s v="Product32"/>
    <n v="4"/>
    <x v="2"/>
    <x v="0"/>
    <n v="2.8024732002263089E-2"/>
    <x v="31"/>
    <x v="2"/>
    <x v="2"/>
    <n v="110"/>
    <n v="182.82247629322148"/>
    <x v="432"/>
    <n v="710.79570156445538"/>
    <x v="13"/>
    <x v="8"/>
    <x v="8"/>
  </r>
  <r>
    <x v="3179"/>
    <s v="Product33"/>
    <n v="1"/>
    <x v="2"/>
    <x v="0"/>
    <n v="4.4043822527238791E-2"/>
    <x v="32"/>
    <x v="3"/>
    <x v="3"/>
    <n v="123"/>
    <n v="276.48058620977224"/>
    <x v="705"/>
    <n v="264.30332433852209"/>
    <x v="14"/>
    <x v="8"/>
    <x v="8"/>
  </r>
  <r>
    <x v="3180"/>
    <s v="Product34"/>
    <n v="12"/>
    <x v="1"/>
    <x v="0"/>
    <n v="3.265241537855447E-2"/>
    <x v="33"/>
    <x v="4"/>
    <x v="0"/>
    <n v="13"/>
    <n v="243.57715263393976"/>
    <x v="399"/>
    <n v="2827.4852432329299"/>
    <x v="15"/>
    <x v="8"/>
    <x v="8"/>
  </r>
  <r>
    <x v="3181"/>
    <s v="Product35"/>
    <n v="4"/>
    <x v="1"/>
    <x v="0"/>
    <n v="7.1068096114295418E-2"/>
    <x v="34"/>
    <x v="0"/>
    <x v="0"/>
    <n v="114"/>
    <n v="288.06103516139729"/>
    <x v="67"/>
    <n v="1070.3563433110546"/>
    <x v="16"/>
    <x v="8"/>
    <x v="8"/>
  </r>
  <r>
    <x v="3182"/>
    <s v="Product36"/>
    <n v="13"/>
    <x v="1"/>
    <x v="1"/>
    <n v="3.8958307866827414E-3"/>
    <x v="35"/>
    <x v="1"/>
    <x v="1"/>
    <n v="14"/>
    <n v="172.95158569171392"/>
    <x v="34"/>
    <n v="2239.611342534417"/>
    <x v="17"/>
    <x v="8"/>
    <x v="8"/>
  </r>
  <r>
    <x v="3183"/>
    <s v="Product37"/>
    <n v="4"/>
    <x v="1"/>
    <x v="1"/>
    <n v="6.2212824574179829E-2"/>
    <x v="36"/>
    <x v="2"/>
    <x v="0"/>
    <n v="162"/>
    <n v="180.31885997910064"/>
    <x v="35"/>
    <n v="676.40285750321902"/>
    <x v="18"/>
    <x v="8"/>
    <x v="8"/>
  </r>
  <r>
    <x v="3184"/>
    <s v="Product38"/>
    <n v="1"/>
    <x v="0"/>
    <x v="0"/>
    <n v="6.8770652032878798E-2"/>
    <x v="37"/>
    <x v="3"/>
    <x v="1"/>
    <n v="228"/>
    <n v="167.4895351805761"/>
    <x v="924"/>
    <n v="155.9711706375241"/>
    <x v="19"/>
    <x v="8"/>
    <x v="8"/>
  </r>
  <r>
    <x v="3185"/>
    <s v="Product39"/>
    <n v="13"/>
    <x v="1"/>
    <x v="0"/>
    <n v="5.7665190005764699E-2"/>
    <x v="38"/>
    <x v="4"/>
    <x v="2"/>
    <n v="190"/>
    <n v="101.35199245890459"/>
    <x v="583"/>
    <n v="1241.5976372318871"/>
    <x v="20"/>
    <x v="8"/>
    <x v="8"/>
  </r>
  <r>
    <x v="3186"/>
    <s v="Product40"/>
    <n v="1"/>
    <x v="2"/>
    <x v="0"/>
    <n v="1.0216955664569205E-2"/>
    <x v="39"/>
    <x v="0"/>
    <x v="0"/>
    <n v="192"/>
    <n v="296.78084638391181"/>
    <x v="593"/>
    <n v="293.74864963431406"/>
    <x v="21"/>
    <x v="8"/>
    <x v="8"/>
  </r>
  <r>
    <x v="3187"/>
    <s v="Product41"/>
    <n v="5"/>
    <x v="0"/>
    <x v="0"/>
    <n v="7.4683766884058034E-2"/>
    <x v="40"/>
    <x v="1"/>
    <x v="3"/>
    <n v="28"/>
    <n v="199.54836091184566"/>
    <x v="684"/>
    <n v="923.22668821704747"/>
    <x v="22"/>
    <x v="8"/>
    <x v="8"/>
  </r>
  <r>
    <x v="3188"/>
    <s v="Product42"/>
    <n v="14"/>
    <x v="0"/>
    <x v="1"/>
    <n v="1.8950828582730429E-2"/>
    <x v="41"/>
    <x v="2"/>
    <x v="3"/>
    <n v="108"/>
    <n v="86.557825640768598"/>
    <x v="309"/>
    <n v="1188.8447637437914"/>
    <x v="23"/>
    <x v="8"/>
    <x v="8"/>
  </r>
  <r>
    <x v="3189"/>
    <s v="Product43"/>
    <n v="1"/>
    <x v="0"/>
    <x v="0"/>
    <n v="3.2741722621197344E-3"/>
    <x v="42"/>
    <x v="3"/>
    <x v="2"/>
    <n v="157"/>
    <n v="251.2244264894432"/>
    <x v="1253"/>
    <n v="250.40187444066456"/>
    <x v="24"/>
    <x v="8"/>
    <x v="8"/>
  </r>
  <r>
    <x v="3190"/>
    <s v="Product44"/>
    <n v="15"/>
    <x v="1"/>
    <x v="0"/>
    <n v="8.4656231017336714E-2"/>
    <x v="43"/>
    <x v="4"/>
    <x v="3"/>
    <n v="201"/>
    <n v="313.84380536839888"/>
    <x v="25"/>
    <n v="4309.1245751665756"/>
    <x v="25"/>
    <x v="8"/>
    <x v="8"/>
  </r>
  <r>
    <x v="3191"/>
    <s v="Product45"/>
    <n v="6"/>
    <x v="1"/>
    <x v="0"/>
    <n v="1.8660313332550749E-2"/>
    <x v="44"/>
    <x v="0"/>
    <x v="0"/>
    <n v="74"/>
    <n v="101.08240562537974"/>
    <x v="460"/>
    <n v="595.17705758401291"/>
    <x v="26"/>
    <x v="8"/>
    <x v="8"/>
  </r>
  <r>
    <x v="3192"/>
    <s v="Product46"/>
    <n v="12"/>
    <x v="1"/>
    <x v="0"/>
    <n v="4.1842284709566184E-2"/>
    <x v="45"/>
    <x v="1"/>
    <x v="0"/>
    <n v="64"/>
    <n v="253.62002240813223"/>
    <x v="706"/>
    <n v="2916.0957746698155"/>
    <x v="27"/>
    <x v="8"/>
    <x v="8"/>
  </r>
  <r>
    <x v="3193"/>
    <s v="Product47"/>
    <n v="10"/>
    <x v="0"/>
    <x v="0"/>
    <n v="7.2713755555051333E-3"/>
    <x v="46"/>
    <x v="2"/>
    <x v="1"/>
    <n v="66"/>
    <n v="182.11471032482217"/>
    <x v="726"/>
    <n v="1807.9048587186837"/>
    <x v="28"/>
    <x v="8"/>
    <x v="8"/>
  </r>
  <r>
    <x v="3194"/>
    <s v="Product48"/>
    <n v="14"/>
    <x v="2"/>
    <x v="1"/>
    <n v="1.5960066219750636E-2"/>
    <x v="47"/>
    <x v="3"/>
    <x v="0"/>
    <n v="201"/>
    <n v="63.674334562854057"/>
    <x v="1254"/>
    <n v="877.21323153425294"/>
    <x v="29"/>
    <x v="8"/>
    <x v="8"/>
  </r>
  <r>
    <x v="3195"/>
    <s v="Product49"/>
    <n v="1"/>
    <x v="2"/>
    <x v="1"/>
    <n v="3.9906241687750955E-2"/>
    <x v="48"/>
    <x v="0"/>
    <x v="1"/>
    <n v="100"/>
    <n v="58.094989335244328"/>
    <x v="69"/>
    <n v="55.776636649984759"/>
    <x v="0"/>
    <x v="9"/>
    <x v="8"/>
  </r>
  <r>
    <x v="3196"/>
    <s v="Product50"/>
    <n v="1"/>
    <x v="1"/>
    <x v="0"/>
    <n v="5.9758232189745415E-3"/>
    <x v="49"/>
    <x v="1"/>
    <x v="2"/>
    <n v="75"/>
    <n v="229.79910531506678"/>
    <x v="334"/>
    <n v="228.42586648582545"/>
    <x v="1"/>
    <x v="9"/>
    <x v="8"/>
  </r>
  <r>
    <x v="3197"/>
    <s v="Product51"/>
    <n v="4"/>
    <x v="1"/>
    <x v="0"/>
    <n v="4.884281854439744E-2"/>
    <x v="50"/>
    <x v="2"/>
    <x v="0"/>
    <n v="217"/>
    <n v="311.24661583314429"/>
    <x v="270"/>
    <n v="1184.177815413793"/>
    <x v="2"/>
    <x v="9"/>
    <x v="8"/>
  </r>
  <r>
    <x v="3198"/>
    <s v="Product52"/>
    <n v="3"/>
    <x v="1"/>
    <x v="0"/>
    <n v="7.3413820961432744E-2"/>
    <x v="51"/>
    <x v="3"/>
    <x v="3"/>
    <n v="149"/>
    <n v="191.1281296006805"/>
    <x v="256"/>
    <n v="531.29004994044783"/>
    <x v="3"/>
    <x v="9"/>
    <x v="8"/>
  </r>
  <r>
    <x v="3199"/>
    <s v="Product53"/>
    <n v="9"/>
    <x v="1"/>
    <x v="0"/>
    <n v="3.3199412738277125E-2"/>
    <x v="52"/>
    <x v="4"/>
    <x v="3"/>
    <n v="40"/>
    <n v="245.46529264845663"/>
    <x v="947"/>
    <n v="2135.8439017640871"/>
    <x v="4"/>
    <x v="9"/>
    <x v="8"/>
  </r>
  <r>
    <x v="3200"/>
    <s v="Product54"/>
    <n v="4"/>
    <x v="0"/>
    <x v="1"/>
    <n v="5.6519121728958024E-2"/>
    <x v="53"/>
    <x v="0"/>
    <x v="2"/>
    <n v="185"/>
    <n v="75.960412272978374"/>
    <x v="476"/>
    <n v="286.66878594056027"/>
    <x v="5"/>
    <x v="9"/>
    <x v="8"/>
  </r>
  <r>
    <x v="3201"/>
    <s v="Product55"/>
    <n v="1"/>
    <x v="1"/>
    <x v="0"/>
    <n v="8.9820786950203638E-2"/>
    <x v="54"/>
    <x v="1"/>
    <x v="3"/>
    <n v="160"/>
    <n v="212.43792812424752"/>
    <x v="738"/>
    <n v="193.35658624205681"/>
    <x v="6"/>
    <x v="9"/>
    <x v="8"/>
  </r>
  <r>
    <x v="3202"/>
    <s v="Product56"/>
    <n v="6"/>
    <x v="2"/>
    <x v="0"/>
    <n v="6.2702804734997078E-2"/>
    <x v="55"/>
    <x v="2"/>
    <x v="0"/>
    <n v="229"/>
    <n v="184.54585619478834"/>
    <x v="926"/>
    <n v="1037.8458804549221"/>
    <x v="7"/>
    <x v="9"/>
    <x v="8"/>
  </r>
  <r>
    <x v="3203"/>
    <s v="Product57"/>
    <n v="8"/>
    <x v="0"/>
    <x v="0"/>
    <n v="5.6425841498744994E-2"/>
    <x v="56"/>
    <x v="3"/>
    <x v="0"/>
    <n v="6"/>
    <n v="249.10908064472753"/>
    <x v="312"/>
    <n v="1880.4231291549604"/>
    <x v="8"/>
    <x v="9"/>
    <x v="8"/>
  </r>
  <r>
    <x v="3204"/>
    <s v="Product58"/>
    <n v="2"/>
    <x v="0"/>
    <x v="0"/>
    <n v="8.7135714194248884E-2"/>
    <x v="57"/>
    <x v="4"/>
    <x v="1"/>
    <n v="219"/>
    <n v="256.57140259363234"/>
    <x v="1243"/>
    <n v="468.42974037363206"/>
    <x v="9"/>
    <x v="9"/>
    <x v="8"/>
  </r>
  <r>
    <x v="3205"/>
    <s v="Product59"/>
    <n v="4"/>
    <x v="0"/>
    <x v="0"/>
    <n v="5.6112162237861987E-2"/>
    <x v="58"/>
    <x v="0"/>
    <x v="0"/>
    <n v="30"/>
    <n v="182.15269203004055"/>
    <x v="109"/>
    <n v="687.72684249115048"/>
    <x v="10"/>
    <x v="9"/>
    <x v="8"/>
  </r>
  <r>
    <x v="3206"/>
    <s v="Product60"/>
    <n v="4"/>
    <x v="1"/>
    <x v="1"/>
    <n v="3.9868270991844368E-2"/>
    <x v="59"/>
    <x v="1"/>
    <x v="1"/>
    <n v="83"/>
    <n v="277.00836874768459"/>
    <x v="1255"/>
    <n v="1063.8580961417726"/>
    <x v="11"/>
    <x v="9"/>
    <x v="8"/>
  </r>
  <r>
    <x v="3207"/>
    <s v="Product61"/>
    <n v="4"/>
    <x v="1"/>
    <x v="1"/>
    <n v="4.9999254624727457E-2"/>
    <x v="60"/>
    <x v="2"/>
    <x v="2"/>
    <n v="177"/>
    <n v="86.412699543470268"/>
    <x v="365"/>
    <n v="328.36851590474492"/>
    <x v="12"/>
    <x v="9"/>
    <x v="8"/>
  </r>
  <r>
    <x v="3208"/>
    <s v="Product62"/>
    <n v="7"/>
    <x v="1"/>
    <x v="0"/>
    <n v="9.641496130789573E-2"/>
    <x v="61"/>
    <x v="3"/>
    <x v="0"/>
    <n v="75"/>
    <n v="54.093220358965397"/>
    <x v="561"/>
    <n v="342.14477227725394"/>
    <x v="13"/>
    <x v="9"/>
    <x v="8"/>
  </r>
  <r>
    <x v="3209"/>
    <s v="Product63"/>
    <n v="4"/>
    <x v="0"/>
    <x v="0"/>
    <n v="4.3662246790905149E-2"/>
    <x v="62"/>
    <x v="4"/>
    <x v="3"/>
    <n v="135"/>
    <n v="79.749529973949194"/>
    <x v="185"/>
    <n v="305.06994525907174"/>
    <x v="14"/>
    <x v="9"/>
    <x v="8"/>
  </r>
  <r>
    <x v="3210"/>
    <s v="Product64"/>
    <n v="12"/>
    <x v="2"/>
    <x v="0"/>
    <n v="4.6549440301011318E-2"/>
    <x v="63"/>
    <x v="0"/>
    <x v="3"/>
    <n v="190"/>
    <n v="218.25909972779729"/>
    <x v="36"/>
    <n v="2497.1911295383884"/>
    <x v="15"/>
    <x v="9"/>
    <x v="8"/>
  </r>
  <r>
    <x v="3211"/>
    <s v="Product65"/>
    <n v="15"/>
    <x v="2"/>
    <x v="0"/>
    <n v="8.6264534511729316E-2"/>
    <x v="64"/>
    <x v="1"/>
    <x v="2"/>
    <n v="24"/>
    <n v="48.93603865699535"/>
    <x v="947"/>
    <n v="670.71891092102476"/>
    <x v="16"/>
    <x v="9"/>
    <x v="8"/>
  </r>
  <r>
    <x v="3212"/>
    <s v="Product66"/>
    <n v="5"/>
    <x v="1"/>
    <x v="1"/>
    <n v="3.9877601383307162E-2"/>
    <x v="65"/>
    <x v="2"/>
    <x v="3"/>
    <n v="107"/>
    <n v="147.16759787981024"/>
    <x v="1009"/>
    <n v="706.49453537510169"/>
    <x v="17"/>
    <x v="9"/>
    <x v="8"/>
  </r>
  <r>
    <x v="3213"/>
    <s v="Product67"/>
    <n v="13"/>
    <x v="1"/>
    <x v="0"/>
    <n v="4.3175397294337815E-2"/>
    <x v="66"/>
    <x v="3"/>
    <x v="0"/>
    <n v="231"/>
    <n v="60.778716568667789"/>
    <x v="9"/>
    <n v="756.00942733908278"/>
    <x v="18"/>
    <x v="9"/>
    <x v="8"/>
  </r>
  <r>
    <x v="3214"/>
    <s v="Product68"/>
    <n v="11"/>
    <x v="1"/>
    <x v="0"/>
    <n v="1.7516835769735818E-2"/>
    <x v="67"/>
    <x v="4"/>
    <x v="0"/>
    <n v="140"/>
    <n v="303.2972779166106"/>
    <x v="377"/>
    <n v="3277.8291624093113"/>
    <x v="19"/>
    <x v="9"/>
    <x v="8"/>
  </r>
  <r>
    <x v="3215"/>
    <s v="Product69"/>
    <n v="15"/>
    <x v="1"/>
    <x v="0"/>
    <n v="6.9777166297373128E-2"/>
    <x v="68"/>
    <x v="0"/>
    <x v="1"/>
    <n v="113"/>
    <n v="94.133950786259291"/>
    <x v="912"/>
    <n v="1313.4832567202661"/>
    <x v="20"/>
    <x v="9"/>
    <x v="8"/>
  </r>
  <r>
    <x v="3216"/>
    <s v="Product70"/>
    <n v="13"/>
    <x v="0"/>
    <x v="0"/>
    <n v="4.0664270522572488E-2"/>
    <x v="69"/>
    <x v="1"/>
    <x v="0"/>
    <n v="152"/>
    <n v="193.91912750190542"/>
    <x v="449"/>
    <n v="2418.4361193416676"/>
    <x v="21"/>
    <x v="9"/>
    <x v="8"/>
  </r>
  <r>
    <x v="3217"/>
    <s v="Product71"/>
    <n v="3"/>
    <x v="1"/>
    <x v="0"/>
    <n v="6.3342937580531347E-2"/>
    <x v="70"/>
    <x v="2"/>
    <x v="1"/>
    <n v="46"/>
    <n v="64.014922217268364"/>
    <x v="973"/>
    <n v="179.88008698511211"/>
    <x v="22"/>
    <x v="9"/>
    <x v="8"/>
  </r>
  <r>
    <x v="3218"/>
    <s v="Product72"/>
    <n v="11"/>
    <x v="2"/>
    <x v="1"/>
    <n v="5.8883234885402952E-2"/>
    <x v="71"/>
    <x v="3"/>
    <x v="2"/>
    <n v="50"/>
    <n v="147.15199715466315"/>
    <x v="272"/>
    <n v="1523.3593269658388"/>
    <x v="23"/>
    <x v="9"/>
    <x v="8"/>
  </r>
  <r>
    <x v="3219"/>
    <s v="Product73"/>
    <n v="6"/>
    <x v="0"/>
    <x v="1"/>
    <n v="2.5316547260886602E-2"/>
    <x v="72"/>
    <x v="0"/>
    <x v="0"/>
    <n v="202"/>
    <n v="197.41753071761457"/>
    <x v="70"/>
    <n v="1154.5176028264473"/>
    <x v="24"/>
    <x v="9"/>
    <x v="8"/>
  </r>
  <r>
    <x v="3220"/>
    <s v="Product74"/>
    <n v="14"/>
    <x v="0"/>
    <x v="0"/>
    <n v="8.6520320380988905E-2"/>
    <x v="73"/>
    <x v="1"/>
    <x v="3"/>
    <n v="68"/>
    <n v="138.8048346045245"/>
    <x v="645"/>
    <n v="1775.1355418175519"/>
    <x v="25"/>
    <x v="9"/>
    <x v="8"/>
  </r>
  <r>
    <x v="3221"/>
    <s v="Product75"/>
    <n v="3"/>
    <x v="0"/>
    <x v="0"/>
    <n v="6.0394631756231491E-2"/>
    <x v="74"/>
    <x v="2"/>
    <x v="3"/>
    <n v="77"/>
    <n v="140.06214686710175"/>
    <x v="73"/>
    <n v="394.80943525222773"/>
    <x v="26"/>
    <x v="9"/>
    <x v="8"/>
  </r>
  <r>
    <x v="3222"/>
    <s v="Product76"/>
    <n v="5"/>
    <x v="1"/>
    <x v="0"/>
    <n v="7.5110481702142781E-2"/>
    <x v="75"/>
    <x v="3"/>
    <x v="2"/>
    <n v="77"/>
    <n v="45.300998282372596"/>
    <x v="373"/>
    <n v="209.49209239897826"/>
    <x v="27"/>
    <x v="9"/>
    <x v="8"/>
  </r>
  <r>
    <x v="3223"/>
    <s v="Product77"/>
    <n v="5"/>
    <x v="1"/>
    <x v="0"/>
    <n v="6.0232377311686403E-3"/>
    <x v="76"/>
    <x v="4"/>
    <x v="3"/>
    <n v="87"/>
    <n v="48.481452432270927"/>
    <x v="1174"/>
    <n v="240.94718559359509"/>
    <x v="28"/>
    <x v="9"/>
    <x v="8"/>
  </r>
  <r>
    <x v="3224"/>
    <s v="Product78"/>
    <n v="9"/>
    <x v="1"/>
    <x v="1"/>
    <n v="1.6738893288786274E-2"/>
    <x v="77"/>
    <x v="0"/>
    <x v="0"/>
    <n v="151"/>
    <n v="74.376009216057255"/>
    <x v="1072"/>
    <n v="658.17933421089492"/>
    <x v="29"/>
    <x v="9"/>
    <x v="8"/>
  </r>
  <r>
    <x v="3225"/>
    <s v="Product79"/>
    <n v="10"/>
    <x v="0"/>
    <x v="0"/>
    <n v="2.2196682559800354E-2"/>
    <x v="78"/>
    <x v="1"/>
    <x v="0"/>
    <n v="149"/>
    <n v="242.52186591908108"/>
    <x v="49"/>
    <n v="2371.3868504746479"/>
    <x v="30"/>
    <x v="9"/>
    <x v="8"/>
  </r>
  <r>
    <x v="3226"/>
    <s v="Product80"/>
    <n v="13"/>
    <x v="2"/>
    <x v="0"/>
    <n v="4.3300959200550583E-2"/>
    <x v="79"/>
    <x v="2"/>
    <x v="1"/>
    <n v="29"/>
    <n v="131.06827635632072"/>
    <x v="795"/>
    <n v="1630.1076255012795"/>
    <x v="0"/>
    <x v="10"/>
    <x v="8"/>
  </r>
  <r>
    <x v="3227"/>
    <s v="Product81"/>
    <n v="15"/>
    <x v="2"/>
    <x v="0"/>
    <n v="7.243770348954715E-3"/>
    <x v="80"/>
    <x v="3"/>
    <x v="0"/>
    <n v="237"/>
    <n v="81.402602913682074"/>
    <x v="1219"/>
    <n v="1212.1941172855231"/>
    <x v="1"/>
    <x v="10"/>
    <x v="8"/>
  </r>
  <r>
    <x v="3228"/>
    <s v="Product82"/>
    <n v="1"/>
    <x v="1"/>
    <x v="0"/>
    <n v="7.7250043420798387E-2"/>
    <x v="81"/>
    <x v="4"/>
    <x v="1"/>
    <n v="183"/>
    <n v="178.1074392436677"/>
    <x v="1256"/>
    <n v="164.34863182852718"/>
    <x v="2"/>
    <x v="10"/>
    <x v="8"/>
  </r>
  <r>
    <x v="3229"/>
    <s v="Product83"/>
    <n v="12"/>
    <x v="1"/>
    <x v="0"/>
    <n v="2.5758970721719565E-2"/>
    <x v="82"/>
    <x v="0"/>
    <x v="2"/>
    <n v="199"/>
    <n v="127.17946370564093"/>
    <x v="957"/>
    <n v="1486.8414194837196"/>
    <x v="3"/>
    <x v="10"/>
    <x v="8"/>
  </r>
  <r>
    <x v="3230"/>
    <s v="Product84"/>
    <n v="12"/>
    <x v="1"/>
    <x v="1"/>
    <n v="4.2899654817925126E-2"/>
    <x v="83"/>
    <x v="1"/>
    <x v="0"/>
    <n v="207"/>
    <n v="298.01546248774878"/>
    <x v="1257"/>
    <n v="3422.7684241994407"/>
    <x v="4"/>
    <x v="10"/>
    <x v="8"/>
  </r>
  <r>
    <x v="3231"/>
    <s v="Product85"/>
    <n v="15"/>
    <x v="1"/>
    <x v="1"/>
    <n v="5.317163642002605E-2"/>
    <x v="84"/>
    <x v="2"/>
    <x v="3"/>
    <n v="217"/>
    <n v="231.23193758607309"/>
    <x v="1258"/>
    <n v="3284.0543560807237"/>
    <x v="5"/>
    <x v="10"/>
    <x v="8"/>
  </r>
  <r>
    <x v="3232"/>
    <s v="Product86"/>
    <n v="14"/>
    <x v="0"/>
    <x v="0"/>
    <n v="8.3493573945379984E-2"/>
    <x v="85"/>
    <x v="3"/>
    <x v="3"/>
    <n v="247"/>
    <n v="169.71489392704979"/>
    <x v="397"/>
    <n v="2177.6270723384705"/>
    <x v="6"/>
    <x v="10"/>
    <x v="8"/>
  </r>
  <r>
    <x v="3233"/>
    <s v="Product87"/>
    <n v="14"/>
    <x v="1"/>
    <x v="0"/>
    <n v="5.7357800996131705E-2"/>
    <x v="86"/>
    <x v="4"/>
    <x v="2"/>
    <n v="54"/>
    <n v="69.804770856636679"/>
    <x v="361"/>
    <n v="921.21291781765592"/>
    <x v="7"/>
    <x v="10"/>
    <x v="8"/>
  </r>
  <r>
    <x v="3234"/>
    <s v="Product88"/>
    <n v="13"/>
    <x v="2"/>
    <x v="0"/>
    <n v="3.1792982074222757E-2"/>
    <x v="87"/>
    <x v="0"/>
    <x v="3"/>
    <n v="146"/>
    <n v="206.94905477022493"/>
    <x v="636"/>
    <n v="2604.8038533612917"/>
    <x v="8"/>
    <x v="10"/>
    <x v="8"/>
  </r>
  <r>
    <x v="3235"/>
    <s v="Product89"/>
    <n v="3"/>
    <x v="0"/>
    <x v="0"/>
    <n v="8.6680196604552867E-2"/>
    <x v="88"/>
    <x v="1"/>
    <x v="0"/>
    <n v="83"/>
    <n v="58.615933627929337"/>
    <x v="274"/>
    <n v="160.60527893070301"/>
    <x v="9"/>
    <x v="10"/>
    <x v="8"/>
  </r>
  <r>
    <x v="3236"/>
    <s v="Product90"/>
    <n v="11"/>
    <x v="0"/>
    <x v="1"/>
    <n v="6.5131182256278064E-2"/>
    <x v="89"/>
    <x v="2"/>
    <x v="0"/>
    <n v="187"/>
    <n v="307.14789922022953"/>
    <x v="87"/>
    <n v="3158.5729275813219"/>
    <x v="10"/>
    <x v="10"/>
    <x v="8"/>
  </r>
  <r>
    <x v="3237"/>
    <s v="Product91"/>
    <n v="1"/>
    <x v="0"/>
    <x v="0"/>
    <n v="2.2738611148566734E-2"/>
    <x v="90"/>
    <x v="3"/>
    <x v="1"/>
    <n v="23"/>
    <n v="264.47875589137789"/>
    <x v="629"/>
    <n v="258.46487630410712"/>
    <x v="11"/>
    <x v="10"/>
    <x v="8"/>
  </r>
  <r>
    <x v="3238"/>
    <s v="Product92"/>
    <n v="6"/>
    <x v="1"/>
    <x v="0"/>
    <n v="8.2230091373782566E-2"/>
    <x v="91"/>
    <x v="4"/>
    <x v="0"/>
    <n v="189"/>
    <n v="274.09518630558597"/>
    <x v="852"/>
    <n v="1509.3378845433822"/>
    <x v="12"/>
    <x v="10"/>
    <x v="8"/>
  </r>
  <r>
    <x v="3239"/>
    <s v="Product93"/>
    <n v="12"/>
    <x v="1"/>
    <x v="0"/>
    <n v="2.387585627424732E-2"/>
    <x v="92"/>
    <x v="0"/>
    <x v="1"/>
    <n v="22"/>
    <n v="163.44464748865502"/>
    <x v="883"/>
    <n v="1914.5071989170503"/>
    <x v="13"/>
    <x v="10"/>
    <x v="8"/>
  </r>
  <r>
    <x v="3240"/>
    <s v="Product94"/>
    <n v="12"/>
    <x v="1"/>
    <x v="0"/>
    <n v="7.8618571270628546E-2"/>
    <x v="93"/>
    <x v="1"/>
    <x v="2"/>
    <n v="130"/>
    <n v="140.08406188954939"/>
    <x v="91"/>
    <n v="1548.8502370320805"/>
    <x v="14"/>
    <x v="10"/>
    <x v="8"/>
  </r>
  <r>
    <x v="3241"/>
    <s v="Product95"/>
    <n v="7"/>
    <x v="0"/>
    <x v="0"/>
    <n v="7.6172631406416266E-2"/>
    <x v="94"/>
    <x v="2"/>
    <x v="0"/>
    <n v="90"/>
    <n v="39.686877853560304"/>
    <x v="131"/>
    <n v="256.6467675460471"/>
    <x v="15"/>
    <x v="10"/>
    <x v="8"/>
  </r>
  <r>
    <x v="3242"/>
    <s v="Product96"/>
    <n v="13"/>
    <x v="2"/>
    <x v="1"/>
    <n v="7.2061568827049421E-2"/>
    <x v="95"/>
    <x v="3"/>
    <x v="3"/>
    <n v="192"/>
    <n v="56.321725890341796"/>
    <x v="1130"/>
    <n v="679.42022152727736"/>
    <x v="16"/>
    <x v="10"/>
    <x v="8"/>
  </r>
  <r>
    <x v="3243"/>
    <s v="Product97"/>
    <n v="7"/>
    <x v="2"/>
    <x v="1"/>
    <n v="2.143091191206329E-2"/>
    <x v="96"/>
    <x v="0"/>
    <x v="3"/>
    <n v="200"/>
    <n v="99.827537653767124"/>
    <x v="94"/>
    <n v="683.8169974153775"/>
    <x v="17"/>
    <x v="10"/>
    <x v="8"/>
  </r>
  <r>
    <x v="3244"/>
    <s v="Product98"/>
    <n v="8"/>
    <x v="1"/>
    <x v="0"/>
    <n v="6.2112727760752051E-2"/>
    <x v="97"/>
    <x v="1"/>
    <x v="2"/>
    <n v="93"/>
    <n v="188.1086793806696"/>
    <x v="1259"/>
    <n v="1411.3978895109078"/>
    <x v="18"/>
    <x v="10"/>
    <x v="8"/>
  </r>
  <r>
    <x v="3245"/>
    <s v="Product99"/>
    <n v="12"/>
    <x v="1"/>
    <x v="0"/>
    <n v="1.7356642823346036E-2"/>
    <x v="98"/>
    <x v="2"/>
    <x v="3"/>
    <n v="216"/>
    <n v="171.15137211026206"/>
    <x v="642"/>
    <n v="2018.1691065098239"/>
    <x v="19"/>
    <x v="10"/>
    <x v="8"/>
  </r>
  <r>
    <x v="3246"/>
    <s v="Product100"/>
    <n v="6"/>
    <x v="1"/>
    <x v="0"/>
    <n v="1.5672981924874829E-2"/>
    <x v="99"/>
    <x v="3"/>
    <x v="0"/>
    <n v="83"/>
    <n v="136.49289753555206"/>
    <x v="111"/>
    <n v="806.1218809176213"/>
    <x v="20"/>
    <x v="10"/>
    <x v="8"/>
  </r>
  <r>
    <x v="3247"/>
    <s v="Product101"/>
    <n v="4"/>
    <x v="1"/>
    <x v="0"/>
    <n v="7.2392031305608687E-2"/>
    <x v="100"/>
    <x v="4"/>
    <x v="0"/>
    <n v="230"/>
    <n v="35.118962488500962"/>
    <x v="166"/>
    <n v="130.30651782645162"/>
    <x v="21"/>
    <x v="10"/>
    <x v="8"/>
  </r>
  <r>
    <x v="3248"/>
    <s v="Product102"/>
    <n v="6"/>
    <x v="0"/>
    <x v="1"/>
    <n v="4.2380164229598428E-2"/>
    <x v="101"/>
    <x v="0"/>
    <x v="1"/>
    <n v="47"/>
    <n v="134.44331064103434"/>
    <x v="1260"/>
    <n v="772.47348633897832"/>
    <x v="22"/>
    <x v="10"/>
    <x v="8"/>
  </r>
  <r>
    <x v="3249"/>
    <s v="Product103"/>
    <n v="9"/>
    <x v="1"/>
    <x v="0"/>
    <n v="1.7479492887955174E-2"/>
    <x v="102"/>
    <x v="1"/>
    <x v="0"/>
    <n v="169"/>
    <n v="307.13009876120611"/>
    <x v="1261"/>
    <n v="2715.8545834580941"/>
    <x v="23"/>
    <x v="10"/>
    <x v="8"/>
  </r>
  <r>
    <x v="3250"/>
    <s v="Product104"/>
    <n v="2"/>
    <x v="2"/>
    <x v="0"/>
    <n v="2.9514017224693746E-2"/>
    <x v="103"/>
    <x v="2"/>
    <x v="1"/>
    <n v="215"/>
    <n v="229.42968840950411"/>
    <x v="520"/>
    <n v="445.31659326785979"/>
    <x v="24"/>
    <x v="10"/>
    <x v="8"/>
  </r>
  <r>
    <x v="3251"/>
    <s v="Product105"/>
    <n v="10"/>
    <x v="0"/>
    <x v="0"/>
    <n v="5.7564369129792042E-2"/>
    <x v="104"/>
    <x v="3"/>
    <x v="2"/>
    <n v="222"/>
    <n v="112.53400722758234"/>
    <x v="1214"/>
    <n v="1060.560580958791"/>
    <x v="25"/>
    <x v="10"/>
    <x v="8"/>
  </r>
  <r>
    <x v="3252"/>
    <s v="Product106"/>
    <n v="4"/>
    <x v="0"/>
    <x v="0"/>
    <n v="1.5309513668470276E-2"/>
    <x v="105"/>
    <x v="4"/>
    <x v="0"/>
    <n v="240"/>
    <n v="29.312221958047431"/>
    <x v="894"/>
    <n v="115.45386438130988"/>
    <x v="26"/>
    <x v="10"/>
    <x v="8"/>
  </r>
  <r>
    <x v="3253"/>
    <s v="Product107"/>
    <n v="9"/>
    <x v="0"/>
    <x v="0"/>
    <n v="2.6415187351734284E-2"/>
    <x v="106"/>
    <x v="0"/>
    <x v="3"/>
    <n v="6"/>
    <n v="162.35946746908951"/>
    <x v="207"/>
    <n v="1422.6364054580911"/>
    <x v="27"/>
    <x v="10"/>
    <x v="8"/>
  </r>
  <r>
    <x v="3254"/>
    <s v="Product108"/>
    <n v="5"/>
    <x v="1"/>
    <x v="1"/>
    <n v="7.5647789815041264E-2"/>
    <x v="107"/>
    <x v="1"/>
    <x v="3"/>
    <n v="180"/>
    <n v="242.7160240343724"/>
    <x v="46"/>
    <n v="1121.7754663173885"/>
    <x v="28"/>
    <x v="10"/>
    <x v="8"/>
  </r>
  <r>
    <x v="3255"/>
    <s v="Product109"/>
    <n v="8"/>
    <x v="1"/>
    <x v="1"/>
    <n v="5.9383049830013607E-2"/>
    <x v="108"/>
    <x v="2"/>
    <x v="2"/>
    <n v="118"/>
    <n v="30.915882144370272"/>
    <x v="873"/>
    <n v="232.64002219561843"/>
    <x v="29"/>
    <x v="10"/>
    <x v="8"/>
  </r>
  <r>
    <x v="3256"/>
    <s v="Product110"/>
    <n v="6"/>
    <x v="1"/>
    <x v="0"/>
    <n v="7.9914445458894687E-2"/>
    <x v="109"/>
    <x v="3"/>
    <x v="3"/>
    <n v="119"/>
    <n v="45.131735330535882"/>
    <x v="1262"/>
    <n v="249.150346373991"/>
    <x v="0"/>
    <x v="11"/>
    <x v="8"/>
  </r>
  <r>
    <x v="3257"/>
    <s v="Product111"/>
    <n v="5"/>
    <x v="0"/>
    <x v="0"/>
    <n v="2.3397553124683702E-2"/>
    <x v="110"/>
    <x v="4"/>
    <x v="0"/>
    <n v="164"/>
    <n v="252.67625396912723"/>
    <x v="1263"/>
    <n v="1233.8212394676925"/>
    <x v="1"/>
    <x v="11"/>
    <x v="8"/>
  </r>
  <r>
    <x v="3258"/>
    <s v="Product112"/>
    <n v="15"/>
    <x v="2"/>
    <x v="0"/>
    <n v="9.145650630188723E-2"/>
    <x v="111"/>
    <x v="0"/>
    <x v="0"/>
    <n v="207"/>
    <n v="252.26263217717803"/>
    <x v="1264"/>
    <n v="3437.8735975160289"/>
    <x v="2"/>
    <x v="11"/>
    <x v="8"/>
  </r>
  <r>
    <x v="3259"/>
    <s v="Product113"/>
    <n v="11"/>
    <x v="2"/>
    <x v="0"/>
    <n v="1.8494333084305148E-2"/>
    <x v="112"/>
    <x v="1"/>
    <x v="1"/>
    <n v="20"/>
    <n v="66.417906562223621"/>
    <x v="430"/>
    <n v="717.08506843049554"/>
    <x v="3"/>
    <x v="11"/>
    <x v="8"/>
  </r>
  <r>
    <x v="3260"/>
    <s v="Product114"/>
    <n v="14"/>
    <x v="1"/>
    <x v="1"/>
    <n v="3.2277620816005916E-2"/>
    <x v="113"/>
    <x v="2"/>
    <x v="0"/>
    <n v="21"/>
    <n v="136.75620147458596"/>
    <x v="656"/>
    <n v="1852.7885132281276"/>
    <x v="4"/>
    <x v="11"/>
    <x v="8"/>
  </r>
  <r>
    <x v="3261"/>
    <s v="Product115"/>
    <n v="6"/>
    <x v="1"/>
    <x v="0"/>
    <n v="4.6993120935039934E-3"/>
    <x v="114"/>
    <x v="3"/>
    <x v="1"/>
    <n v="104"/>
    <n v="194.66760096860406"/>
    <x v="176"/>
    <n v="1162.5167829429533"/>
    <x v="5"/>
    <x v="11"/>
    <x v="8"/>
  </r>
  <r>
    <x v="3262"/>
    <s v="Product116"/>
    <n v="11"/>
    <x v="1"/>
    <x v="0"/>
    <n v="5.4061248715637361E-2"/>
    <x v="115"/>
    <x v="4"/>
    <x v="2"/>
    <n v="134"/>
    <n v="280.4652596047502"/>
    <x v="1265"/>
    <n v="2918.3325319407822"/>
    <x v="6"/>
    <x v="11"/>
    <x v="8"/>
  </r>
  <r>
    <x v="3263"/>
    <s v="Product117"/>
    <n v="4"/>
    <x v="1"/>
    <x v="0"/>
    <n v="1.3615251458784117E-2"/>
    <x v="116"/>
    <x v="0"/>
    <x v="0"/>
    <n v="201"/>
    <n v="63.733672421915706"/>
    <x v="276"/>
    <n v="251.46368978199817"/>
    <x v="7"/>
    <x v="11"/>
    <x v="8"/>
  </r>
  <r>
    <x v="3264"/>
    <s v="Product118"/>
    <n v="1"/>
    <x v="0"/>
    <x v="0"/>
    <n v="7.8752520039992821E-2"/>
    <x v="117"/>
    <x v="1"/>
    <x v="3"/>
    <n v="30"/>
    <n v="314.1588137368355"/>
    <x v="935"/>
    <n v="289.41801546228498"/>
    <x v="8"/>
    <x v="11"/>
    <x v="8"/>
  </r>
  <r>
    <x v="3265"/>
    <s v="Product119"/>
    <n v="13"/>
    <x v="1"/>
    <x v="0"/>
    <n v="6.1350337361875257E-2"/>
    <x v="118"/>
    <x v="2"/>
    <x v="3"/>
    <n v="166"/>
    <n v="23.805185769319692"/>
    <x v="1244"/>
    <n v="290.48148468832761"/>
    <x v="9"/>
    <x v="11"/>
    <x v="8"/>
  </r>
  <r>
    <x v="3266"/>
    <s v="Product120"/>
    <n v="13"/>
    <x v="2"/>
    <x v="1"/>
    <n v="1.9794057104624597E-2"/>
    <x v="119"/>
    <x v="3"/>
    <x v="2"/>
    <n v="87"/>
    <n v="60.122644574972576"/>
    <x v="112"/>
    <n v="766.12345569466879"/>
    <x v="10"/>
    <x v="11"/>
    <x v="8"/>
  </r>
  <r>
    <x v="3267"/>
    <s v="Product121"/>
    <n v="13"/>
    <x v="0"/>
    <x v="1"/>
    <n v="9.9327113965032798E-2"/>
    <x v="120"/>
    <x v="0"/>
    <x v="3"/>
    <n v="49"/>
    <n v="300.52301034543393"/>
    <x v="1266"/>
    <n v="3518.7480516205978"/>
    <x v="11"/>
    <x v="11"/>
    <x v="8"/>
  </r>
  <r>
    <x v="3268"/>
    <s v="Product122"/>
    <n v="2"/>
    <x v="0"/>
    <x v="0"/>
    <n v="1.8105494528456223E-2"/>
    <x v="121"/>
    <x v="1"/>
    <x v="0"/>
    <n v="63"/>
    <n v="298.82959833391135"/>
    <x v="347"/>
    <n v="586.83828135267186"/>
    <x v="12"/>
    <x v="11"/>
    <x v="8"/>
  </r>
  <r>
    <x v="3269"/>
    <s v="Product123"/>
    <n v="4"/>
    <x v="0"/>
    <x v="0"/>
    <n v="4.6387846532508215E-2"/>
    <x v="122"/>
    <x v="2"/>
    <x v="0"/>
    <n v="72"/>
    <n v="203.04248512164443"/>
    <x v="280"/>
    <n v="774.49512592896997"/>
    <x v="13"/>
    <x v="11"/>
    <x v="8"/>
  </r>
  <r>
    <x v="3270"/>
    <s v="Product124"/>
    <n v="1"/>
    <x v="1"/>
    <x v="0"/>
    <n v="4.5986666797435738E-2"/>
    <x v="123"/>
    <x v="3"/>
    <x v="1"/>
    <n v="7"/>
    <n v="131.37397954622594"/>
    <x v="928"/>
    <n v="125.33252812298051"/>
    <x v="14"/>
    <x v="11"/>
    <x v="8"/>
  </r>
  <r>
    <x v="3271"/>
    <s v="Product125"/>
    <n v="5"/>
    <x v="1"/>
    <x v="0"/>
    <n v="5.2846156087750576E-2"/>
    <x v="124"/>
    <x v="4"/>
    <x v="0"/>
    <n v="239"/>
    <n v="47.760900019645106"/>
    <x v="298"/>
    <n v="226.18460021157745"/>
    <x v="15"/>
    <x v="11"/>
    <x v="8"/>
  </r>
  <r>
    <x v="3272"/>
    <s v="Product126"/>
    <n v="1"/>
    <x v="1"/>
    <x v="1"/>
    <n v="8.3565102193930901E-2"/>
    <x v="125"/>
    <x v="0"/>
    <x v="1"/>
    <n v="57"/>
    <n v="72.091819525861339"/>
    <x v="1159"/>
    <n v="66.067459259836312"/>
    <x v="16"/>
    <x v="11"/>
    <x v="8"/>
  </r>
  <r>
    <x v="3273"/>
    <s v="Product127"/>
    <n v="11"/>
    <x v="0"/>
    <x v="0"/>
    <n v="5.356099615124537E-2"/>
    <x v="126"/>
    <x v="1"/>
    <x v="2"/>
    <n v="71"/>
    <n v="32.840051840067261"/>
    <x v="1093"/>
    <n v="341.89216544840195"/>
    <x v="17"/>
    <x v="11"/>
    <x v="8"/>
  </r>
  <r>
    <x v="3274"/>
    <s v="Product128"/>
    <n v="2"/>
    <x v="2"/>
    <x v="0"/>
    <n v="8.9182039564485407E-2"/>
    <x v="127"/>
    <x v="2"/>
    <x v="0"/>
    <n v="167"/>
    <n v="213.8087798320953"/>
    <x v="829"/>
    <n v="389.48175353975006"/>
    <x v="18"/>
    <x v="11"/>
    <x v="8"/>
  </r>
  <r>
    <x v="3275"/>
    <s v="Product129"/>
    <n v="8"/>
    <x v="2"/>
    <x v="0"/>
    <n v="9.3899512175810107E-2"/>
    <x v="128"/>
    <x v="3"/>
    <x v="3"/>
    <n v="12"/>
    <n v="154.7466757894301"/>
    <x v="121"/>
    <n v="1121.7283073757949"/>
    <x v="19"/>
    <x v="11"/>
    <x v="8"/>
  </r>
  <r>
    <x v="3276"/>
    <s v="Product130"/>
    <n v="9"/>
    <x v="1"/>
    <x v="0"/>
    <n v="1.4052317077777621E-2"/>
    <x v="129"/>
    <x v="4"/>
    <x v="3"/>
    <n v="226"/>
    <n v="94.052495233871468"/>
    <x v="455"/>
    <n v="834.57755774000043"/>
    <x v="20"/>
    <x v="11"/>
    <x v="8"/>
  </r>
  <r>
    <x v="3277"/>
    <s v="Product131"/>
    <n v="10"/>
    <x v="1"/>
    <x v="0"/>
    <n v="2.730230454672633E-2"/>
    <x v="130"/>
    <x v="0"/>
    <x v="2"/>
    <n v="147"/>
    <n v="261.60683343486176"/>
    <x v="704"/>
    <n v="2544.6436399691847"/>
    <x v="21"/>
    <x v="11"/>
    <x v="8"/>
  </r>
  <r>
    <x v="3278"/>
    <s v="Product132"/>
    <n v="8"/>
    <x v="1"/>
    <x v="1"/>
    <n v="4.8077945309963156E-2"/>
    <x v="131"/>
    <x v="1"/>
    <x v="3"/>
    <n v="12"/>
    <n v="82.567165417587361"/>
    <x v="121"/>
    <n v="628.78004603393538"/>
    <x v="22"/>
    <x v="11"/>
    <x v="8"/>
  </r>
  <r>
    <x v="3279"/>
    <s v="Product133"/>
    <n v="3"/>
    <x v="1"/>
    <x v="1"/>
    <n v="2.5304059702758633E-2"/>
    <x v="132"/>
    <x v="2"/>
    <x v="0"/>
    <n v="159"/>
    <n v="48.570209376216184"/>
    <x v="611"/>
    <n v="142.02355769515478"/>
    <x v="23"/>
    <x v="11"/>
    <x v="8"/>
  </r>
  <r>
    <x v="3280"/>
    <s v="Product134"/>
    <n v="15"/>
    <x v="0"/>
    <x v="0"/>
    <n v="1.9629112363763346E-2"/>
    <x v="133"/>
    <x v="3"/>
    <x v="0"/>
    <n v="199"/>
    <n v="150.33229328863933"/>
    <x v="281"/>
    <n v="2210.7210571766159"/>
    <x v="24"/>
    <x v="11"/>
    <x v="8"/>
  </r>
  <r>
    <x v="3281"/>
    <s v="Product135"/>
    <n v="6"/>
    <x v="1"/>
    <x v="0"/>
    <n v="6.3901300976483569E-2"/>
    <x v="134"/>
    <x v="4"/>
    <x v="1"/>
    <n v="123"/>
    <n v="94.886514226647009"/>
    <x v="971"/>
    <n v="532.93885513464386"/>
    <x v="25"/>
    <x v="11"/>
    <x v="8"/>
  </r>
  <r>
    <x v="3282"/>
    <s v="Product136"/>
    <n v="13"/>
    <x v="2"/>
    <x v="0"/>
    <n v="9.1765943276662099E-2"/>
    <x v="135"/>
    <x v="0"/>
    <x v="0"/>
    <n v="231"/>
    <n v="69.451061290400418"/>
    <x v="9"/>
    <n v="820.01164881378008"/>
    <x v="26"/>
    <x v="11"/>
    <x v="8"/>
  </r>
  <r>
    <x v="3283"/>
    <s v="Product137"/>
    <n v="14"/>
    <x v="0"/>
    <x v="0"/>
    <n v="1.0570644968854938E-2"/>
    <x v="136"/>
    <x v="1"/>
    <x v="1"/>
    <n v="162"/>
    <n v="295.60784337688261"/>
    <x v="905"/>
    <n v="4094.7630894035142"/>
    <x v="27"/>
    <x v="11"/>
    <x v="8"/>
  </r>
  <r>
    <x v="3284"/>
    <s v="Product138"/>
    <n v="10"/>
    <x v="0"/>
    <x v="1"/>
    <n v="9.4088197516477207E-2"/>
    <x v="137"/>
    <x v="2"/>
    <x v="2"/>
    <n v="121"/>
    <n v="229.37556725250096"/>
    <x v="152"/>
    <n v="2077.9403357539363"/>
    <x v="28"/>
    <x v="11"/>
    <x v="8"/>
  </r>
  <r>
    <x v="3285"/>
    <s v="Product139"/>
    <n v="5"/>
    <x v="0"/>
    <x v="0"/>
    <n v="3.6208653667409517E-2"/>
    <x v="138"/>
    <x v="3"/>
    <x v="0"/>
    <n v="78"/>
    <n v="56.524633830496882"/>
    <x v="685"/>
    <n v="272.3897647022564"/>
    <x v="29"/>
    <x v="11"/>
    <x v="8"/>
  </r>
  <r>
    <x v="3286"/>
    <s v="Product140"/>
    <n v="9"/>
    <x v="1"/>
    <x v="0"/>
    <n v="7.7861643106557604E-2"/>
    <x v="139"/>
    <x v="4"/>
    <x v="3"/>
    <n v="42"/>
    <n v="55.726841412800255"/>
    <x v="89"/>
    <n v="462.49072177734956"/>
    <x v="30"/>
    <x v="11"/>
    <x v="8"/>
  </r>
  <r>
    <x v="3287"/>
    <s v="Product141"/>
    <n v="11"/>
    <x v="1"/>
    <x v="0"/>
    <n v="8.3137206852387461E-3"/>
    <x v="140"/>
    <x v="0"/>
    <x v="3"/>
    <n v="247"/>
    <n v="146.75742621621515"/>
    <x v="887"/>
    <n v="1600.9105856278591"/>
    <x v="0"/>
    <x v="0"/>
    <x v="9"/>
  </r>
  <r>
    <x v="3288"/>
    <s v="Product142"/>
    <n v="11"/>
    <x v="1"/>
    <x v="0"/>
    <n v="6.6842025207561398E-2"/>
    <x v="141"/>
    <x v="1"/>
    <x v="2"/>
    <n v="20"/>
    <n v="103.31101975136625"/>
    <x v="430"/>
    <n v="1060.460521614192"/>
    <x v="1"/>
    <x v="0"/>
    <x v="9"/>
  </r>
  <r>
    <x v="3289"/>
    <s v="Product143"/>
    <n v="6"/>
    <x v="0"/>
    <x v="0"/>
    <n v="5.5587675092250592E-2"/>
    <x v="142"/>
    <x v="2"/>
    <x v="3"/>
    <n v="85"/>
    <n v="263.93707759928259"/>
    <x v="1144"/>
    <n v="1495.5925745093732"/>
    <x v="2"/>
    <x v="0"/>
    <x v="9"/>
  </r>
  <r>
    <x v="3290"/>
    <s v="Product144"/>
    <n v="9"/>
    <x v="2"/>
    <x v="1"/>
    <n v="2.7236553058545301E-2"/>
    <x v="143"/>
    <x v="3"/>
    <x v="0"/>
    <n v="240"/>
    <n v="92.859636763520257"/>
    <x v="691"/>
    <n v="812.97414305832046"/>
    <x v="3"/>
    <x v="0"/>
    <x v="9"/>
  </r>
  <r>
    <x v="3291"/>
    <s v="Product145"/>
    <n v="12"/>
    <x v="2"/>
    <x v="1"/>
    <n v="9.0482704034561545E-2"/>
    <x v="144"/>
    <x v="0"/>
    <x v="0"/>
    <n v="201"/>
    <n v="244.06275656984863"/>
    <x v="735"/>
    <n v="2663.7515808153576"/>
    <x v="4"/>
    <x v="0"/>
    <x v="9"/>
  </r>
  <r>
    <x v="3292"/>
    <s v="Product146"/>
    <n v="11"/>
    <x v="1"/>
    <x v="0"/>
    <n v="6.6199947360533209E-2"/>
    <x v="145"/>
    <x v="1"/>
    <x v="1"/>
    <n v="76"/>
    <n v="82.966658009588272"/>
    <x v="998"/>
    <n v="852.21696578341584"/>
    <x v="5"/>
    <x v="0"/>
    <x v="9"/>
  </r>
  <r>
    <x v="3293"/>
    <s v="Product147"/>
    <n v="13"/>
    <x v="1"/>
    <x v="0"/>
    <n v="5.8849094752022782E-2"/>
    <x v="146"/>
    <x v="2"/>
    <x v="0"/>
    <n v="181"/>
    <n v="197.21020275754992"/>
    <x v="828"/>
    <n v="2412.8592910422681"/>
    <x v="6"/>
    <x v="0"/>
    <x v="9"/>
  </r>
  <r>
    <x v="3294"/>
    <s v="Product148"/>
    <n v="8"/>
    <x v="1"/>
    <x v="0"/>
    <n v="2.7083349016395919E-2"/>
    <x v="147"/>
    <x v="3"/>
    <x v="1"/>
    <n v="74"/>
    <n v="276.87008510798313"/>
    <x v="1267"/>
    <n v="2154.9721276864348"/>
    <x v="7"/>
    <x v="0"/>
    <x v="9"/>
  </r>
  <r>
    <x v="3295"/>
    <s v="Product149"/>
    <n v="5"/>
    <x v="1"/>
    <x v="0"/>
    <n v="1.831125205921642E-2"/>
    <x v="148"/>
    <x v="4"/>
    <x v="2"/>
    <n v="216"/>
    <n v="260.98163084825097"/>
    <x v="96"/>
    <n v="1281.0136521148163"/>
    <x v="8"/>
    <x v="0"/>
    <x v="9"/>
  </r>
  <r>
    <x v="3296"/>
    <s v="Product150"/>
    <n v="11"/>
    <x v="0"/>
    <x v="1"/>
    <n v="4.1073747873317579E-2"/>
    <x v="149"/>
    <x v="0"/>
    <x v="0"/>
    <n v="17"/>
    <n v="261.51832591146911"/>
    <x v="1268"/>
    <n v="2758.5446694160223"/>
    <x v="9"/>
    <x v="0"/>
    <x v="9"/>
  </r>
  <r>
    <x v="3297"/>
    <s v="Product151"/>
    <n v="3"/>
    <x v="1"/>
    <x v="0"/>
    <n v="8.5296029513001873E-2"/>
    <x v="150"/>
    <x v="1"/>
    <x v="3"/>
    <n v="187"/>
    <n v="90.2522401828043"/>
    <x v="138"/>
    <n v="247.66224732167186"/>
    <x v="10"/>
    <x v="0"/>
    <x v="9"/>
  </r>
  <r>
    <x v="3298"/>
    <s v="Product152"/>
    <n v="4"/>
    <x v="2"/>
    <x v="0"/>
    <n v="3.667486271955591E-2"/>
    <x v="151"/>
    <x v="2"/>
    <x v="3"/>
    <n v="74"/>
    <n v="286.51200085315025"/>
    <x v="252"/>
    <n v="1104.0168502174229"/>
    <x v="11"/>
    <x v="0"/>
    <x v="9"/>
  </r>
  <r>
    <x v="3299"/>
    <s v="Product153"/>
    <n v="15"/>
    <x v="0"/>
    <x v="0"/>
    <n v="7.3588175789129917E-5"/>
    <x v="152"/>
    <x v="3"/>
    <x v="2"/>
    <n v="78"/>
    <n v="257.45469094808288"/>
    <x v="497"/>
    <n v="3861.5361799054149"/>
    <x v="12"/>
    <x v="0"/>
    <x v="9"/>
  </r>
  <r>
    <x v="3300"/>
    <s v="Product154"/>
    <n v="2"/>
    <x v="0"/>
    <x v="0"/>
    <n v="3.3978071787561896E-2"/>
    <x v="153"/>
    <x v="4"/>
    <x v="3"/>
    <n v="91"/>
    <n v="223.62387593830772"/>
    <x v="34"/>
    <n v="432.05113565652613"/>
    <x v="13"/>
    <x v="0"/>
    <x v="9"/>
  </r>
  <r>
    <x v="3301"/>
    <s v="Product155"/>
    <n v="15"/>
    <x v="0"/>
    <x v="0"/>
    <n v="8.3734942093938294E-2"/>
    <x v="154"/>
    <x v="0"/>
    <x v="0"/>
    <n v="137"/>
    <n v="216.63986268008148"/>
    <x v="842"/>
    <n v="2977.4930448498917"/>
    <x v="14"/>
    <x v="0"/>
    <x v="9"/>
  </r>
  <r>
    <x v="3302"/>
    <s v="Product156"/>
    <n v="5"/>
    <x v="1"/>
    <x v="1"/>
    <n v="5.1506671325278142E-2"/>
    <x v="155"/>
    <x v="1"/>
    <x v="0"/>
    <n v="219"/>
    <n v="43.343421314373366"/>
    <x v="953"/>
    <n v="205.5547297931044"/>
    <x v="15"/>
    <x v="0"/>
    <x v="9"/>
  </r>
  <r>
    <x v="3303"/>
    <s v="Product157"/>
    <n v="5"/>
    <x v="1"/>
    <x v="1"/>
    <n v="3.6154688018461188E-2"/>
    <x v="156"/>
    <x v="2"/>
    <x v="1"/>
    <n v="208"/>
    <n v="291.99677002522066"/>
    <x v="481"/>
    <n v="1407.1985895128023"/>
    <x v="16"/>
    <x v="0"/>
    <x v="9"/>
  </r>
  <r>
    <x v="3304"/>
    <s v="Product158"/>
    <n v="12"/>
    <x v="1"/>
    <x v="0"/>
    <n v="6.6707164461923046E-3"/>
    <x v="157"/>
    <x v="3"/>
    <x v="0"/>
    <n v="197"/>
    <n v="299.14223313434064"/>
    <x v="780"/>
    <n v="3565.7608814402488"/>
    <x v="17"/>
    <x v="0"/>
    <x v="9"/>
  </r>
  <r>
    <x v="3305"/>
    <s v="Product159"/>
    <n v="1"/>
    <x v="0"/>
    <x v="0"/>
    <n v="9.8054454697004814E-2"/>
    <x v="158"/>
    <x v="4"/>
    <x v="1"/>
    <n v="91"/>
    <n v="106.1340239095905"/>
    <x v="653"/>
    <n v="95.727110070336735"/>
    <x v="18"/>
    <x v="0"/>
    <x v="9"/>
  </r>
  <r>
    <x v="3306"/>
    <s v="Product160"/>
    <n v="13"/>
    <x v="2"/>
    <x v="0"/>
    <n v="6.8117792753750669E-2"/>
    <x v="159"/>
    <x v="0"/>
    <x v="2"/>
    <n v="230"/>
    <n v="146.47809212358101"/>
    <x v="162"/>
    <n v="1774.5042614174477"/>
    <x v="19"/>
    <x v="0"/>
    <x v="9"/>
  </r>
  <r>
    <x v="3307"/>
    <s v="Product161"/>
    <n v="5"/>
    <x v="2"/>
    <x v="0"/>
    <n v="3.1665494741108524E-2"/>
    <x v="160"/>
    <x v="1"/>
    <x v="0"/>
    <n v="6"/>
    <n v="130.90965588813387"/>
    <x v="935"/>
    <n v="633.82168434023924"/>
    <x v="20"/>
    <x v="0"/>
    <x v="9"/>
  </r>
  <r>
    <x v="3308"/>
    <s v="Product162"/>
    <n v="10"/>
    <x v="1"/>
    <x v="1"/>
    <n v="5.0629871330211421E-2"/>
    <x v="161"/>
    <x v="2"/>
    <x v="3"/>
    <n v="243"/>
    <n v="87.843885409377819"/>
    <x v="128"/>
    <n v="833.96360793955182"/>
    <x v="21"/>
    <x v="0"/>
    <x v="9"/>
  </r>
  <r>
    <x v="3309"/>
    <s v="Product163"/>
    <n v="12"/>
    <x v="1"/>
    <x v="0"/>
    <n v="4.5884381544785927E-2"/>
    <x v="162"/>
    <x v="3"/>
    <x v="3"/>
    <n v="71"/>
    <n v="96.946727152335498"/>
    <x v="876"/>
    <n v="1109.9806384099138"/>
    <x v="22"/>
    <x v="0"/>
    <x v="9"/>
  </r>
  <r>
    <x v="3310"/>
    <s v="Product164"/>
    <n v="3"/>
    <x v="1"/>
    <x v="0"/>
    <n v="8.5675836972804783E-3"/>
    <x v="163"/>
    <x v="4"/>
    <x v="2"/>
    <n v="181"/>
    <n v="48.295459741324208"/>
    <x v="253"/>
    <n v="143.64505304337533"/>
    <x v="23"/>
    <x v="0"/>
    <x v="9"/>
  </r>
  <r>
    <x v="3311"/>
    <s v="Product165"/>
    <n v="8"/>
    <x v="1"/>
    <x v="0"/>
    <n v="5.4072247432883629E-2"/>
    <x v="164"/>
    <x v="0"/>
    <x v="3"/>
    <n v="186"/>
    <n v="87.137874130926065"/>
    <x v="1178"/>
    <n v="659.40906752114529"/>
    <x v="24"/>
    <x v="0"/>
    <x v="9"/>
  </r>
  <r>
    <x v="3312"/>
    <s v="Product166"/>
    <n v="2"/>
    <x v="0"/>
    <x v="0"/>
    <n v="6.4750200333544283E-2"/>
    <x v="165"/>
    <x v="1"/>
    <x v="0"/>
    <n v="121"/>
    <n v="219.5631118553828"/>
    <x v="792"/>
    <n v="410.69271275378077"/>
    <x v="25"/>
    <x v="0"/>
    <x v="9"/>
  </r>
  <r>
    <x v="3313"/>
    <s v="Product167"/>
    <n v="10"/>
    <x v="1"/>
    <x v="0"/>
    <n v="7.5337235941861369E-2"/>
    <x v="166"/>
    <x v="2"/>
    <x v="0"/>
    <n v="177"/>
    <n v="170.04408553851945"/>
    <x v="1004"/>
    <n v="1572.3343414578594"/>
    <x v="26"/>
    <x v="0"/>
    <x v="9"/>
  </r>
  <r>
    <x v="3314"/>
    <s v="Product168"/>
    <n v="14"/>
    <x v="2"/>
    <x v="1"/>
    <n v="6.9562911143250097E-2"/>
    <x v="167"/>
    <x v="3"/>
    <x v="1"/>
    <n v="219"/>
    <n v="121.8323278653895"/>
    <x v="914"/>
    <n v="1587.0024305479974"/>
    <x v="27"/>
    <x v="0"/>
    <x v="9"/>
  </r>
  <r>
    <x v="3315"/>
    <s v="Product169"/>
    <n v="6"/>
    <x v="0"/>
    <x v="1"/>
    <n v="4.4336613003838878E-2"/>
    <x v="168"/>
    <x v="0"/>
    <x v="0"/>
    <n v="181"/>
    <n v="155.07752110891676"/>
    <x v="1060"/>
    <n v="889.21145441949636"/>
    <x v="28"/>
    <x v="0"/>
    <x v="9"/>
  </r>
  <r>
    <x v="3316"/>
    <s v="Product170"/>
    <n v="12"/>
    <x v="0"/>
    <x v="0"/>
    <n v="2.4465722894511767E-3"/>
    <x v="169"/>
    <x v="1"/>
    <x v="1"/>
    <n v="20"/>
    <n v="91.125964643670216"/>
    <x v="102"/>
    <n v="1090.836220604682"/>
    <x v="29"/>
    <x v="0"/>
    <x v="9"/>
  </r>
  <r>
    <x v="3317"/>
    <s v="Product171"/>
    <n v="15"/>
    <x v="0"/>
    <x v="0"/>
    <n v="9.6083542357148458E-2"/>
    <x v="170"/>
    <x v="2"/>
    <x v="2"/>
    <n v="77"/>
    <n v="204.62634008272494"/>
    <x v="262"/>
    <n v="2774.4767470199727"/>
    <x v="30"/>
    <x v="0"/>
    <x v="9"/>
  </r>
  <r>
    <x v="3318"/>
    <s v="Product172"/>
    <n v="12"/>
    <x v="1"/>
    <x v="0"/>
    <n v="1.9155010505862505E-2"/>
    <x v="171"/>
    <x v="3"/>
    <x v="0"/>
    <n v="183"/>
    <n v="194.77303555191452"/>
    <x v="439"/>
    <n v="2292.5058721159062"/>
    <x v="0"/>
    <x v="1"/>
    <x v="9"/>
  </r>
  <r>
    <x v="3319"/>
    <s v="Product173"/>
    <n v="15"/>
    <x v="1"/>
    <x v="0"/>
    <n v="7.5052783825490634E-3"/>
    <x v="172"/>
    <x v="4"/>
    <x v="3"/>
    <n v="59"/>
    <n v="114.51229923223026"/>
    <x v="13"/>
    <n v="1704.792788223999"/>
    <x v="1"/>
    <x v="1"/>
    <x v="9"/>
  </r>
  <r>
    <x v="3320"/>
    <s v="Product174"/>
    <n v="2"/>
    <x v="1"/>
    <x v="1"/>
    <n v="4.8904611081622008E-2"/>
    <x v="173"/>
    <x v="0"/>
    <x v="3"/>
    <n v="102"/>
    <n v="34.903628568518791"/>
    <x v="291"/>
    <n v="66.393360376075975"/>
    <x v="2"/>
    <x v="1"/>
    <x v="9"/>
  </r>
  <r>
    <x v="3321"/>
    <s v="Product175"/>
    <n v="7"/>
    <x v="0"/>
    <x v="0"/>
    <n v="9.1981414471511647E-2"/>
    <x v="174"/>
    <x v="1"/>
    <x v="2"/>
    <n v="175"/>
    <n v="207.8166947286303"/>
    <x v="463"/>
    <n v="1320.9099483768757"/>
    <x v="3"/>
    <x v="1"/>
    <x v="9"/>
  </r>
  <r>
    <x v="3322"/>
    <s v="Product176"/>
    <n v="1"/>
    <x v="2"/>
    <x v="0"/>
    <n v="5.4035884081107379E-3"/>
    <x v="175"/>
    <x v="2"/>
    <x v="3"/>
    <n v="27"/>
    <n v="75.320464158174516"/>
    <x v="1269"/>
    <n v="74.913463371155885"/>
    <x v="4"/>
    <x v="1"/>
    <x v="9"/>
  </r>
  <r>
    <x v="3323"/>
    <s v="Product177"/>
    <n v="10"/>
    <x v="2"/>
    <x v="0"/>
    <n v="5.3451637680221112E-2"/>
    <x v="176"/>
    <x v="3"/>
    <x v="0"/>
    <n v="230"/>
    <n v="132.15554337596507"/>
    <x v="147"/>
    <n v="1250.9161315400024"/>
    <x v="5"/>
    <x v="1"/>
    <x v="9"/>
  </r>
  <r>
    <x v="3324"/>
    <s v="Product178"/>
    <n v="12"/>
    <x v="1"/>
    <x v="0"/>
    <n v="7.5481030097353019E-2"/>
    <x v="177"/>
    <x v="4"/>
    <x v="0"/>
    <n v="204"/>
    <n v="216.69534663637501"/>
    <x v="1270"/>
    <n v="2404.0675038595014"/>
    <x v="6"/>
    <x v="1"/>
    <x v="9"/>
  </r>
  <r>
    <x v="3325"/>
    <s v="Product179"/>
    <n v="7"/>
    <x v="1"/>
    <x v="0"/>
    <n v="9.8637451281210875E-2"/>
    <x v="178"/>
    <x v="0"/>
    <x v="1"/>
    <n v="127"/>
    <n v="257.38548781426152"/>
    <x v="6"/>
    <n v="1623.9834750964412"/>
    <x v="7"/>
    <x v="1"/>
    <x v="9"/>
  </r>
  <r>
    <x v="3326"/>
    <s v="Product180"/>
    <n v="2"/>
    <x v="1"/>
    <x v="1"/>
    <n v="5.0505128695428669E-2"/>
    <x v="179"/>
    <x v="1"/>
    <x v="0"/>
    <n v="38"/>
    <n v="276.95119890985313"/>
    <x v="264"/>
    <n v="525.92748593311546"/>
    <x v="8"/>
    <x v="1"/>
    <x v="9"/>
  </r>
  <r>
    <x v="3327"/>
    <s v="Product181"/>
    <n v="12"/>
    <x v="1"/>
    <x v="1"/>
    <n v="9.1930323695126756E-2"/>
    <x v="180"/>
    <x v="2"/>
    <x v="1"/>
    <n v="184"/>
    <n v="28.346588592439929"/>
    <x v="1271"/>
    <n v="308.88813032981204"/>
    <x v="9"/>
    <x v="1"/>
    <x v="9"/>
  </r>
  <r>
    <x v="3328"/>
    <s v="Product182"/>
    <n v="7"/>
    <x v="0"/>
    <x v="0"/>
    <n v="8.6228515843498499E-2"/>
    <x v="181"/>
    <x v="3"/>
    <x v="2"/>
    <n v="123"/>
    <n v="84.621681786436142"/>
    <x v="195"/>
    <n v="541.27415830467658"/>
    <x v="10"/>
    <x v="1"/>
    <x v="9"/>
  </r>
  <r>
    <x v="3329"/>
    <s v="Product183"/>
    <n v="7"/>
    <x v="1"/>
    <x v="0"/>
    <n v="2.8958186364104212E-2"/>
    <x v="182"/>
    <x v="4"/>
    <x v="0"/>
    <n v="152"/>
    <n v="237.09885539227301"/>
    <x v="715"/>
    <n v="1611.6303178577546"/>
    <x v="11"/>
    <x v="1"/>
    <x v="9"/>
  </r>
  <r>
    <x v="3330"/>
    <s v="Product184"/>
    <n v="1"/>
    <x v="2"/>
    <x v="0"/>
    <n v="6.0849158251669699E-2"/>
    <x v="183"/>
    <x v="0"/>
    <x v="3"/>
    <n v="120"/>
    <n v="133.14208680123181"/>
    <x v="109"/>
    <n v="125.04050289150611"/>
    <x v="12"/>
    <x v="1"/>
    <x v="9"/>
  </r>
  <r>
    <x v="3331"/>
    <s v="Product185"/>
    <n v="6"/>
    <x v="0"/>
    <x v="0"/>
    <n v="9.5682790247117455E-2"/>
    <x v="184"/>
    <x v="1"/>
    <x v="3"/>
    <n v="10"/>
    <n v="59.03341879414166"/>
    <x v="124"/>
    <n v="320.30961939654941"/>
    <x v="13"/>
    <x v="1"/>
    <x v="9"/>
  </r>
  <r>
    <x v="3332"/>
    <s v="Product186"/>
    <n v="13"/>
    <x v="0"/>
    <x v="1"/>
    <n v="7.3352874204708443E-2"/>
    <x v="185"/>
    <x v="2"/>
    <x v="2"/>
    <n v="50"/>
    <n v="224.32217343900226"/>
    <x v="930"/>
    <n v="2702.2774645022564"/>
    <x v="14"/>
    <x v="1"/>
    <x v="9"/>
  </r>
  <r>
    <x v="3333"/>
    <s v="Product187"/>
    <n v="7"/>
    <x v="0"/>
    <x v="0"/>
    <n v="7.1693640291094957E-2"/>
    <x v="186"/>
    <x v="3"/>
    <x v="3"/>
    <n v="18"/>
    <n v="317.27402598524878"/>
    <x v="347"/>
    <n v="2061.6924726478837"/>
    <x v="15"/>
    <x v="1"/>
    <x v="9"/>
  </r>
  <r>
    <x v="3334"/>
    <s v="Product188"/>
    <n v="14"/>
    <x v="1"/>
    <x v="0"/>
    <n v="6.1736351600666199E-2"/>
    <x v="187"/>
    <x v="4"/>
    <x v="0"/>
    <n v="121"/>
    <n v="83.317523656588776"/>
    <x v="602"/>
    <n v="1094.4332521028032"/>
    <x v="16"/>
    <x v="1"/>
    <x v="9"/>
  </r>
  <r>
    <x v="3335"/>
    <s v="Product189"/>
    <n v="10"/>
    <x v="1"/>
    <x v="0"/>
    <n v="2.441910288142083E-2"/>
    <x v="188"/>
    <x v="0"/>
    <x v="0"/>
    <n v="205"/>
    <n v="105.6343076511579"/>
    <x v="1109"/>
    <n v="1030.5481262481662"/>
    <x v="17"/>
    <x v="1"/>
    <x v="9"/>
  </r>
  <r>
    <x v="3336"/>
    <s v="Product190"/>
    <n v="10"/>
    <x v="1"/>
    <x v="0"/>
    <n v="6.8361017906035687E-2"/>
    <x v="189"/>
    <x v="1"/>
    <x v="1"/>
    <n v="62"/>
    <n v="169.17616877169237"/>
    <x v="519"/>
    <n v="1576.1111366901619"/>
    <x v="18"/>
    <x v="1"/>
    <x v="9"/>
  </r>
  <r>
    <x v="3337"/>
    <s v="Product191"/>
    <n v="8"/>
    <x v="0"/>
    <x v="0"/>
    <n v="2.9247740694661819E-2"/>
    <x v="190"/>
    <x v="2"/>
    <x v="0"/>
    <n v="188"/>
    <n v="37.261281972622193"/>
    <x v="1170"/>
    <n v="289.37178927629009"/>
    <x v="19"/>
    <x v="1"/>
    <x v="9"/>
  </r>
  <r>
    <x v="3338"/>
    <s v="Product192"/>
    <n v="1"/>
    <x v="2"/>
    <x v="1"/>
    <n v="4.9522431129775571E-2"/>
    <x v="191"/>
    <x v="3"/>
    <x v="1"/>
    <n v="116"/>
    <n v="61.339645395167352"/>
    <x v="1272"/>
    <n v="58.301957030560317"/>
    <x v="20"/>
    <x v="1"/>
    <x v="9"/>
  </r>
  <r>
    <x v="3339"/>
    <s v="Product193"/>
    <n v="9"/>
    <x v="2"/>
    <x v="1"/>
    <n v="2.7356964260292705E-2"/>
    <x v="192"/>
    <x v="0"/>
    <x v="2"/>
    <n v="147"/>
    <n v="111.05652707242373"/>
    <x v="1145"/>
    <n v="972.16521867388087"/>
    <x v="21"/>
    <x v="1"/>
    <x v="9"/>
  </r>
  <r>
    <x v="3340"/>
    <s v="Product194"/>
    <n v="15"/>
    <x v="1"/>
    <x v="0"/>
    <n v="6.2194030462388798E-2"/>
    <x v="193"/>
    <x v="1"/>
    <x v="0"/>
    <n v="104"/>
    <n v="310.84222153375998"/>
    <x v="91"/>
    <n v="4372.6453640803911"/>
    <x v="22"/>
    <x v="1"/>
    <x v="9"/>
  </r>
  <r>
    <x v="3341"/>
    <s v="Product195"/>
    <n v="2"/>
    <x v="1"/>
    <x v="0"/>
    <n v="8.2253833469165025E-2"/>
    <x v="194"/>
    <x v="2"/>
    <x v="3"/>
    <n v="29"/>
    <n v="154.10119375810439"/>
    <x v="462"/>
    <n v="282.85155965865147"/>
    <x v="23"/>
    <x v="1"/>
    <x v="9"/>
  </r>
  <r>
    <x v="3342"/>
    <s v="Product196"/>
    <n v="2"/>
    <x v="1"/>
    <x v="0"/>
    <n v="9.6863577887836852E-2"/>
    <x v="195"/>
    <x v="3"/>
    <x v="3"/>
    <n v="122"/>
    <n v="144.46415805268668"/>
    <x v="528"/>
    <n v="260.94168565429896"/>
    <x v="24"/>
    <x v="1"/>
    <x v="9"/>
  </r>
  <r>
    <x v="3343"/>
    <s v="Product197"/>
    <n v="14"/>
    <x v="1"/>
    <x v="0"/>
    <n v="5.2465560752480378E-2"/>
    <x v="196"/>
    <x v="4"/>
    <x v="2"/>
    <n v="93"/>
    <n v="230.08321726338073"/>
    <x v="473"/>
    <n v="3052.1648114989175"/>
    <x v="25"/>
    <x v="1"/>
    <x v="9"/>
  </r>
  <r>
    <x v="3344"/>
    <s v="Product198"/>
    <n v="7"/>
    <x v="0"/>
    <x v="1"/>
    <n v="2.5471822939363301E-2"/>
    <x v="197"/>
    <x v="0"/>
    <x v="3"/>
    <n v="107"/>
    <n v="92.969383751893176"/>
    <x v="63"/>
    <n v="634.20898849128264"/>
    <x v="26"/>
    <x v="1"/>
    <x v="9"/>
  </r>
  <r>
    <x v="3345"/>
    <s v="Product199"/>
    <n v="14"/>
    <x v="1"/>
    <x v="0"/>
    <n v="8.8311366624238385E-2"/>
    <x v="198"/>
    <x v="1"/>
    <x v="0"/>
    <n v="188"/>
    <n v="140.32822420122631"/>
    <x v="1098"/>
    <n v="1791.0990572448891"/>
    <x v="27"/>
    <x v="1"/>
    <x v="9"/>
  </r>
  <r>
    <x v="3346"/>
    <s v="Product200"/>
    <n v="1"/>
    <x v="2"/>
    <x v="0"/>
    <n v="3.2698709339305257E-2"/>
    <x v="199"/>
    <x v="2"/>
    <x v="0"/>
    <n v="58"/>
    <n v="251.12327029644922"/>
    <x v="462"/>
    <n v="242.91186347268982"/>
    <x v="0"/>
    <x v="2"/>
    <x v="9"/>
  </r>
  <r>
    <x v="3347"/>
    <s v="Product201"/>
    <n v="3"/>
    <x v="0"/>
    <x v="0"/>
    <n v="9.8735010170790782E-2"/>
    <x v="200"/>
    <x v="3"/>
    <x v="1"/>
    <n v="161"/>
    <n v="111.38677222999668"/>
    <x v="1160"/>
    <n v="301.16699442292924"/>
    <x v="1"/>
    <x v="2"/>
    <x v="9"/>
  </r>
  <r>
    <x v="3348"/>
    <s v="Product202"/>
    <n v="15"/>
    <x v="0"/>
    <x v="0"/>
    <n v="6.8775329673913754E-2"/>
    <x v="201"/>
    <x v="4"/>
    <x v="0"/>
    <n v="25"/>
    <n v="161.1379987540092"/>
    <x v="555"/>
    <n v="2250.8351965006127"/>
    <x v="2"/>
    <x v="2"/>
    <x v="9"/>
  </r>
  <r>
    <x v="3349"/>
    <s v="Product203"/>
    <n v="8"/>
    <x v="0"/>
    <x v="0"/>
    <n v="8.6147843269106794E-2"/>
    <x v="202"/>
    <x v="0"/>
    <x v="1"/>
    <n v="119"/>
    <n v="112.79957690934509"/>
    <x v="645"/>
    <n v="824.65709309549823"/>
    <x v="3"/>
    <x v="2"/>
    <x v="9"/>
  </r>
  <r>
    <x v="3350"/>
    <s v="Product204"/>
    <n v="10"/>
    <x v="1"/>
    <x v="1"/>
    <n v="1.8022601881206381E-2"/>
    <x v="203"/>
    <x v="1"/>
    <x v="2"/>
    <n v="124"/>
    <n v="239.16781388508471"/>
    <x v="1147"/>
    <n v="2348.5738759263536"/>
    <x v="4"/>
    <x v="2"/>
    <x v="9"/>
  </r>
  <r>
    <x v="3351"/>
    <s v="Product205"/>
    <n v="9"/>
    <x v="1"/>
    <x v="1"/>
    <n v="2.8719934803389358E-2"/>
    <x v="204"/>
    <x v="2"/>
    <x v="0"/>
    <n v="90"/>
    <n v="214.28226658999182"/>
    <x v="60"/>
    <n v="1873.1528447760429"/>
    <x v="5"/>
    <x v="2"/>
    <x v="9"/>
  </r>
  <r>
    <x v="3352"/>
    <s v="Product206"/>
    <n v="15"/>
    <x v="1"/>
    <x v="0"/>
    <n v="5.4216636904369564E-2"/>
    <x v="205"/>
    <x v="3"/>
    <x v="3"/>
    <n v="175"/>
    <n v="76.219804658644421"/>
    <x v="1227"/>
    <n v="1081.3113477681707"/>
    <x v="6"/>
    <x v="2"/>
    <x v="9"/>
  </r>
  <r>
    <x v="3353"/>
    <s v="Product207"/>
    <n v="11"/>
    <x v="0"/>
    <x v="0"/>
    <n v="7.0047347780538602E-2"/>
    <x v="206"/>
    <x v="4"/>
    <x v="3"/>
    <n v="90"/>
    <n v="66.819272086215918"/>
    <x v="424"/>
    <n v="683.5263522554535"/>
    <x v="7"/>
    <x v="2"/>
    <x v="9"/>
  </r>
  <r>
    <x v="3354"/>
    <s v="Product208"/>
    <n v="2"/>
    <x v="2"/>
    <x v="0"/>
    <n v="2.3705000312248148E-2"/>
    <x v="207"/>
    <x v="0"/>
    <x v="2"/>
    <n v="123"/>
    <n v="157.5789805170518"/>
    <x v="466"/>
    <n v="307.68714146938271"/>
    <x v="8"/>
    <x v="2"/>
    <x v="9"/>
  </r>
  <r>
    <x v="3355"/>
    <s v="Product209"/>
    <n v="12"/>
    <x v="2"/>
    <x v="0"/>
    <n v="8.8480913530576452E-2"/>
    <x v="208"/>
    <x v="1"/>
    <x v="3"/>
    <n v="198"/>
    <n v="46.152652696210119"/>
    <x v="196"/>
    <n v="504.82828588548034"/>
    <x v="9"/>
    <x v="2"/>
    <x v="9"/>
  </r>
  <r>
    <x v="3356"/>
    <s v="Product210"/>
    <n v="3"/>
    <x v="1"/>
    <x v="1"/>
    <n v="3.8544375472566443E-2"/>
    <x v="209"/>
    <x v="2"/>
    <x v="0"/>
    <n v="193"/>
    <n v="142.81107181461437"/>
    <x v="5"/>
    <n v="411.91952472285669"/>
    <x v="10"/>
    <x v="2"/>
    <x v="9"/>
  </r>
  <r>
    <x v="3357"/>
    <s v="Product211"/>
    <n v="4"/>
    <x v="1"/>
    <x v="0"/>
    <n v="8.4946276226217435E-2"/>
    <x v="210"/>
    <x v="3"/>
    <x v="0"/>
    <n v="134"/>
    <n v="237.65006821167898"/>
    <x v="260"/>
    <n v="869.85031948876122"/>
    <x v="11"/>
    <x v="2"/>
    <x v="9"/>
  </r>
  <r>
    <x v="3358"/>
    <s v="Product212"/>
    <n v="2"/>
    <x v="1"/>
    <x v="0"/>
    <n v="1.3811112734527743E-2"/>
    <x v="211"/>
    <x v="4"/>
    <x v="1"/>
    <n v="230"/>
    <n v="84.181152135469347"/>
    <x v="584"/>
    <n v="166.03703350640791"/>
    <x v="12"/>
    <x v="2"/>
    <x v="9"/>
  </r>
  <r>
    <x v="3359"/>
    <s v="Product213"/>
    <n v="13"/>
    <x v="1"/>
    <x v="0"/>
    <n v="9.4131863607076913E-2"/>
    <x v="212"/>
    <x v="0"/>
    <x v="0"/>
    <n v="64"/>
    <n v="31.27815599365135"/>
    <x v="494"/>
    <n v="368.34050343708907"/>
    <x v="13"/>
    <x v="2"/>
    <x v="9"/>
  </r>
  <r>
    <x v="3360"/>
    <s v="Product214"/>
    <n v="15"/>
    <x v="0"/>
    <x v="0"/>
    <n v="4.1716982184539168E-2"/>
    <x v="213"/>
    <x v="1"/>
    <x v="1"/>
    <n v="235"/>
    <n v="121.30706869125483"/>
    <x v="190"/>
    <n v="1743.6975580170463"/>
    <x v="14"/>
    <x v="2"/>
    <x v="9"/>
  </r>
  <r>
    <x v="3361"/>
    <s v="Product215"/>
    <n v="10"/>
    <x v="1"/>
    <x v="0"/>
    <n v="2.5118461813864536E-2"/>
    <x v="214"/>
    <x v="2"/>
    <x v="2"/>
    <n v="234"/>
    <n v="222.3314947784302"/>
    <x v="191"/>
    <n v="2167.4686961681878"/>
    <x v="15"/>
    <x v="2"/>
    <x v="9"/>
  </r>
  <r>
    <x v="3362"/>
    <s v="Product216"/>
    <n v="5"/>
    <x v="2"/>
    <x v="1"/>
    <n v="4.9591959174290851E-2"/>
    <x v="215"/>
    <x v="3"/>
    <x v="0"/>
    <n v="241"/>
    <n v="106.27380473260369"/>
    <x v="1273"/>
    <n v="505.01739273503927"/>
    <x v="16"/>
    <x v="2"/>
    <x v="9"/>
  </r>
  <r>
    <x v="3363"/>
    <s v="Product217"/>
    <n v="7"/>
    <x v="0"/>
    <x v="1"/>
    <n v="9.9951486811660856E-2"/>
    <x v="216"/>
    <x v="0"/>
    <x v="3"/>
    <n v="129"/>
    <n v="297.72525309336675"/>
    <x v="1274"/>
    <n v="1875.7701996971471"/>
    <x v="17"/>
    <x v="2"/>
    <x v="9"/>
  </r>
  <r>
    <x v="3364"/>
    <s v="Product218"/>
    <n v="11"/>
    <x v="0"/>
    <x v="0"/>
    <n v="1.412845048649315E-2"/>
    <x v="217"/>
    <x v="1"/>
    <x v="3"/>
    <n v="100"/>
    <n v="151.51799852062629"/>
    <x v="194"/>
    <n v="1643.1501237878658"/>
    <x v="18"/>
    <x v="2"/>
    <x v="9"/>
  </r>
  <r>
    <x v="3365"/>
    <s v="Product219"/>
    <n v="9"/>
    <x v="0"/>
    <x v="0"/>
    <n v="8.7176033320104512E-2"/>
    <x v="218"/>
    <x v="2"/>
    <x v="2"/>
    <n v="123"/>
    <n v="287.77310434165048"/>
    <x v="689"/>
    <n v="2364.175679480396"/>
    <x v="19"/>
    <x v="2"/>
    <x v="9"/>
  </r>
  <r>
    <x v="3366"/>
    <s v="Product220"/>
    <n v="10"/>
    <x v="1"/>
    <x v="0"/>
    <n v="6.0412865421998779E-2"/>
    <x v="219"/>
    <x v="3"/>
    <x v="3"/>
    <n v="216"/>
    <n v="235.03363704836741"/>
    <x v="691"/>
    <n v="2208.3458156372149"/>
    <x v="20"/>
    <x v="2"/>
    <x v="9"/>
  </r>
  <r>
    <x v="3367"/>
    <s v="Product221"/>
    <n v="2"/>
    <x v="1"/>
    <x v="0"/>
    <n v="8.2167011142811105E-3"/>
    <x v="220"/>
    <x v="4"/>
    <x v="0"/>
    <n v="105"/>
    <n v="75.325679255763561"/>
    <x v="19"/>
    <n v="149.41350132617751"/>
    <x v="21"/>
    <x v="2"/>
    <x v="9"/>
  </r>
  <r>
    <x v="3368"/>
    <s v="Product222"/>
    <n v="10"/>
    <x v="1"/>
    <x v="1"/>
    <n v="1.9629545067485477E-2"/>
    <x v="221"/>
    <x v="0"/>
    <x v="0"/>
    <n v="72"/>
    <n v="176.0656929509035"/>
    <x v="104"/>
    <n v="1726.0960349628567"/>
    <x v="22"/>
    <x v="2"/>
    <x v="9"/>
  </r>
  <r>
    <x v="3369"/>
    <s v="Product223"/>
    <n v="14"/>
    <x v="0"/>
    <x v="0"/>
    <n v="5.0454105442569668E-2"/>
    <x v="222"/>
    <x v="1"/>
    <x v="1"/>
    <n v="92"/>
    <n v="224.9037428586835"/>
    <x v="941"/>
    <n v="2989.7899598288809"/>
    <x v="23"/>
    <x v="2"/>
    <x v="9"/>
  </r>
  <r>
    <x v="3370"/>
    <s v="Product224"/>
    <n v="1"/>
    <x v="2"/>
    <x v="0"/>
    <n v="3.7545606166285996E-4"/>
    <x v="223"/>
    <x v="2"/>
    <x v="0"/>
    <n v="149"/>
    <n v="316.15763272615857"/>
    <x v="513"/>
    <n v="316.03892942651055"/>
    <x v="24"/>
    <x v="2"/>
    <x v="9"/>
  </r>
  <r>
    <x v="3371"/>
    <s v="Product225"/>
    <n v="3"/>
    <x v="2"/>
    <x v="0"/>
    <n v="1.9743619685396219E-2"/>
    <x v="224"/>
    <x v="3"/>
    <x v="1"/>
    <n v="122"/>
    <n v="129.87553632575862"/>
    <x v="1074"/>
    <n v="381.93396939031794"/>
    <x v="25"/>
    <x v="2"/>
    <x v="9"/>
  </r>
  <r>
    <x v="3372"/>
    <s v="Product226"/>
    <n v="13"/>
    <x v="1"/>
    <x v="0"/>
    <n v="9.0186847827329192E-2"/>
    <x v="225"/>
    <x v="4"/>
    <x v="2"/>
    <n v="174"/>
    <n v="201.92468580833955"/>
    <x v="1275"/>
    <n v="2388.2785536579004"/>
    <x v="26"/>
    <x v="2"/>
    <x v="9"/>
  </r>
  <r>
    <x v="3373"/>
    <s v="Product227"/>
    <n v="8"/>
    <x v="1"/>
    <x v="0"/>
    <n v="8.5519257020162276E-2"/>
    <x v="226"/>
    <x v="0"/>
    <x v="0"/>
    <n v="133"/>
    <n v="72.278284707241113"/>
    <x v="715"/>
    <n v="528.77679600308875"/>
    <x v="27"/>
    <x v="2"/>
    <x v="9"/>
  </r>
  <r>
    <x v="3374"/>
    <s v="Product228"/>
    <n v="7"/>
    <x v="1"/>
    <x v="1"/>
    <n v="2.3395268022256679E-2"/>
    <x v="227"/>
    <x v="1"/>
    <x v="3"/>
    <n v="249"/>
    <n v="94.475060253686706"/>
    <x v="837"/>
    <n v="645.85353628343"/>
    <x v="28"/>
    <x v="2"/>
    <x v="9"/>
  </r>
  <r>
    <x v="3375"/>
    <s v="Product229"/>
    <n v="9"/>
    <x v="1"/>
    <x v="1"/>
    <n v="3.4963524683954271E-2"/>
    <x v="228"/>
    <x v="2"/>
    <x v="3"/>
    <n v="50"/>
    <n v="81.126864318550702"/>
    <x v="92"/>
    <n v="704.61344875875523"/>
    <x v="29"/>
    <x v="2"/>
    <x v="9"/>
  </r>
  <r>
    <x v="3376"/>
    <s v="Product230"/>
    <n v="3"/>
    <x v="0"/>
    <x v="0"/>
    <n v="4.9260795874641487E-2"/>
    <x v="229"/>
    <x v="3"/>
    <x v="2"/>
    <n v="27"/>
    <n v="137.07871954418411"/>
    <x v="898"/>
    <n v="390.97833816588252"/>
    <x v="30"/>
    <x v="2"/>
    <x v="9"/>
  </r>
  <r>
    <x v="3377"/>
    <s v="Product231"/>
    <n v="10"/>
    <x v="1"/>
    <x v="0"/>
    <n v="8.6658787453712083E-2"/>
    <x v="230"/>
    <x v="4"/>
    <x v="3"/>
    <n v="198"/>
    <n v="201.12011366942511"/>
    <x v="250"/>
    <n v="1836.9128848627997"/>
    <x v="0"/>
    <x v="3"/>
    <x v="9"/>
  </r>
  <r>
    <x v="3378"/>
    <s v="Product232"/>
    <n v="6"/>
    <x v="2"/>
    <x v="0"/>
    <n v="4.4419484512571049E-3"/>
    <x v="231"/>
    <x v="0"/>
    <x v="0"/>
    <n v="174"/>
    <n v="245.15269321425299"/>
    <x v="1276"/>
    <n v="1464.3824255298507"/>
    <x v="1"/>
    <x v="3"/>
    <x v="9"/>
  </r>
  <r>
    <x v="3379"/>
    <s v="Product233"/>
    <n v="9"/>
    <x v="0"/>
    <x v="0"/>
    <n v="6.6803651228212219E-2"/>
    <x v="232"/>
    <x v="1"/>
    <x v="0"/>
    <n v="6"/>
    <n v="226.22914666886459"/>
    <x v="207"/>
    <n v="1900.0459229142753"/>
    <x v="2"/>
    <x v="3"/>
    <x v="9"/>
  </r>
  <r>
    <x v="3380"/>
    <s v="Product234"/>
    <n v="8"/>
    <x v="0"/>
    <x v="1"/>
    <n v="8.5696971361117258E-2"/>
    <x v="233"/>
    <x v="2"/>
    <x v="1"/>
    <n v="146"/>
    <n v="170.21881375540303"/>
    <x v="1277"/>
    <n v="1245.0526155830632"/>
    <x v="3"/>
    <x v="3"/>
    <x v="9"/>
  </r>
  <r>
    <x v="3381"/>
    <s v="Product235"/>
    <n v="3"/>
    <x v="0"/>
    <x v="0"/>
    <n v="7.1513964984076153E-2"/>
    <x v="234"/>
    <x v="3"/>
    <x v="0"/>
    <n v="249"/>
    <n v="227.36863391206455"/>
    <x v="97"/>
    <n v="633.32580416399981"/>
    <x v="4"/>
    <x v="3"/>
    <x v="9"/>
  </r>
  <r>
    <x v="3382"/>
    <s v="Product236"/>
    <n v="4"/>
    <x v="1"/>
    <x v="0"/>
    <n v="2.5907044579226105E-3"/>
    <x v="235"/>
    <x v="4"/>
    <x v="1"/>
    <n v="21"/>
    <n v="158.55860152391026"/>
    <x v="148"/>
    <n v="632.59129219240117"/>
    <x v="5"/>
    <x v="3"/>
    <x v="9"/>
  </r>
  <r>
    <x v="3383"/>
    <s v="Product237"/>
    <n v="14"/>
    <x v="1"/>
    <x v="0"/>
    <n v="6.2974053817737199E-2"/>
    <x v="236"/>
    <x v="0"/>
    <x v="2"/>
    <n v="168"/>
    <n v="77.561301137307566"/>
    <x v="1142"/>
    <n v="1017.4773221943826"/>
    <x v="6"/>
    <x v="3"/>
    <x v="9"/>
  </r>
  <r>
    <x v="3384"/>
    <s v="Product238"/>
    <n v="3"/>
    <x v="1"/>
    <x v="0"/>
    <n v="3.1357740820645366E-2"/>
    <x v="237"/>
    <x v="1"/>
    <x v="0"/>
    <n v="239"/>
    <n v="78.067810982655999"/>
    <x v="1108"/>
    <n v="226.85934239828023"/>
    <x v="7"/>
    <x v="3"/>
    <x v="9"/>
  </r>
  <r>
    <x v="3385"/>
    <s v="Product239"/>
    <n v="14"/>
    <x v="0"/>
    <x v="0"/>
    <n v="3.1821482896771718E-2"/>
    <x v="238"/>
    <x v="2"/>
    <x v="3"/>
    <n v="131"/>
    <n v="69.014310227503472"/>
    <x v="879"/>
    <n v="935.45441548953067"/>
    <x v="8"/>
    <x v="3"/>
    <x v="9"/>
  </r>
  <r>
    <x v="3386"/>
    <s v="Product240"/>
    <n v="12"/>
    <x v="2"/>
    <x v="1"/>
    <n v="7.6057431373895951E-2"/>
    <x v="239"/>
    <x v="3"/>
    <x v="3"/>
    <n v="163"/>
    <n v="129.07863794540384"/>
    <x v="1278"/>
    <n v="1431.1349795764238"/>
    <x v="9"/>
    <x v="3"/>
    <x v="9"/>
  </r>
  <r>
    <x v="3387"/>
    <s v="Product241"/>
    <n v="9"/>
    <x v="2"/>
    <x v="1"/>
    <n v="9.4880857766890925E-2"/>
    <x v="240"/>
    <x v="0"/>
    <x v="2"/>
    <n v="197"/>
    <n v="192.78512745743581"/>
    <x v="1092"/>
    <n v="1570.4415827961743"/>
    <x v="10"/>
    <x v="3"/>
    <x v="9"/>
  </r>
  <r>
    <x v="3388"/>
    <s v="Product242"/>
    <n v="4"/>
    <x v="1"/>
    <x v="0"/>
    <n v="5.289352667872857E-2"/>
    <x v="241"/>
    <x v="1"/>
    <x v="3"/>
    <n v="84"/>
    <n v="215.13920210747369"/>
    <x v="210"/>
    <n v="815.03892392464661"/>
    <x v="11"/>
    <x v="3"/>
    <x v="9"/>
  </r>
  <r>
    <x v="3389"/>
    <s v="Product243"/>
    <n v="14"/>
    <x v="1"/>
    <x v="0"/>
    <n v="9.5988622227197673E-2"/>
    <x v="242"/>
    <x v="2"/>
    <x v="0"/>
    <n v="151"/>
    <n v="284.2617590319486"/>
    <x v="1279"/>
    <n v="3597.6621020282901"/>
    <x v="12"/>
    <x v="3"/>
    <x v="9"/>
  </r>
  <r>
    <x v="3390"/>
    <s v="Product244"/>
    <n v="6"/>
    <x v="1"/>
    <x v="0"/>
    <n v="7.1365821658659684E-3"/>
    <x v="243"/>
    <x v="3"/>
    <x v="0"/>
    <n v="205"/>
    <n v="132.23978989764004"/>
    <x v="236"/>
    <n v="787.77629862863205"/>
    <x v="13"/>
    <x v="3"/>
    <x v="9"/>
  </r>
  <r>
    <x v="3391"/>
    <s v="Product245"/>
    <n v="10"/>
    <x v="1"/>
    <x v="0"/>
    <n v="7.8582529306966797E-2"/>
    <x v="244"/>
    <x v="4"/>
    <x v="1"/>
    <n v="209"/>
    <n v="121.91416898273111"/>
    <x v="231"/>
    <n v="1123.3384522571114"/>
    <x v="14"/>
    <x v="3"/>
    <x v="9"/>
  </r>
  <r>
    <x v="3392"/>
    <s v="Product246"/>
    <n v="15"/>
    <x v="0"/>
    <x v="1"/>
    <n v="9.018903455494251E-2"/>
    <x v="245"/>
    <x v="0"/>
    <x v="0"/>
    <n v="186"/>
    <n v="45.360526186659342"/>
    <x v="721"/>
    <n v="619.04256184470512"/>
    <x v="15"/>
    <x v="3"/>
    <x v="9"/>
  </r>
  <r>
    <x v="3393"/>
    <s v="Product247"/>
    <n v="10"/>
    <x v="1"/>
    <x v="0"/>
    <n v="6.0842128925449573E-2"/>
    <x v="246"/>
    <x v="1"/>
    <x v="1"/>
    <n v="5"/>
    <n v="31.733255880764752"/>
    <x v="435"/>
    <n v="298.02537035242977"/>
    <x v="16"/>
    <x v="3"/>
    <x v="9"/>
  </r>
  <r>
    <x v="3394"/>
    <s v="Product248"/>
    <n v="12"/>
    <x v="2"/>
    <x v="0"/>
    <n v="4.4089363299751973E-2"/>
    <x v="247"/>
    <x v="2"/>
    <x v="2"/>
    <n v="149"/>
    <n v="232.65038773058043"/>
    <x v="688"/>
    <n v="2668.7157631691848"/>
    <x v="17"/>
    <x v="3"/>
    <x v="9"/>
  </r>
  <r>
    <x v="3395"/>
    <s v="Product249"/>
    <n v="4"/>
    <x v="0"/>
    <x v="0"/>
    <n v="8.818367372516607E-2"/>
    <x v="248"/>
    <x v="3"/>
    <x v="0"/>
    <n v="79"/>
    <n v="145.5290909269134"/>
    <x v="1023"/>
    <n v="530.78320422037768"/>
    <x v="18"/>
    <x v="3"/>
    <x v="9"/>
  </r>
  <r>
    <x v="3396"/>
    <s v="Product250"/>
    <n v="15"/>
    <x v="0"/>
    <x v="0"/>
    <n v="7.0199942922211336E-2"/>
    <x v="249"/>
    <x v="4"/>
    <x v="3"/>
    <n v="214"/>
    <n v="296.6876843798363"/>
    <x v="694"/>
    <n v="4137.9033880597308"/>
    <x v="19"/>
    <x v="3"/>
    <x v="9"/>
  </r>
  <r>
    <x v="3397"/>
    <s v="Product251"/>
    <n v="4"/>
    <x v="0"/>
    <x v="0"/>
    <n v="8.3141980771019225E-2"/>
    <x v="250"/>
    <x v="0"/>
    <x v="3"/>
    <n v="89"/>
    <n v="43.278857059691006"/>
    <x v="1280"/>
    <n v="158.72226863296996"/>
    <x v="20"/>
    <x v="3"/>
    <x v="9"/>
  </r>
  <r>
    <x v="3398"/>
    <s v="Product252"/>
    <n v="2"/>
    <x v="1"/>
    <x v="1"/>
    <n v="6.252470434848284E-2"/>
    <x v="251"/>
    <x v="1"/>
    <x v="2"/>
    <n v="105"/>
    <n v="107.54747358280382"/>
    <x v="19"/>
    <n v="201.64619918722548"/>
    <x v="21"/>
    <x v="3"/>
    <x v="9"/>
  </r>
  <r>
    <x v="3399"/>
    <s v="Product253"/>
    <n v="14"/>
    <x v="1"/>
    <x v="1"/>
    <n v="6.1860332275180931E-2"/>
    <x v="252"/>
    <x v="2"/>
    <x v="3"/>
    <n v="224"/>
    <n v="285.65582359530941"/>
    <x v="224"/>
    <n v="3751.7908320390834"/>
    <x v="22"/>
    <x v="3"/>
    <x v="9"/>
  </r>
  <r>
    <x v="3400"/>
    <s v="Product254"/>
    <n v="11"/>
    <x v="1"/>
    <x v="0"/>
    <n v="4.0786538258932886E-2"/>
    <x v="253"/>
    <x v="3"/>
    <x v="0"/>
    <n v="223"/>
    <n v="171.37398211093762"/>
    <x v="331"/>
    <n v="1808.2265369628262"/>
    <x v="23"/>
    <x v="3"/>
    <x v="9"/>
  </r>
  <r>
    <x v="3401"/>
    <s v="Product255"/>
    <n v="5"/>
    <x v="0"/>
    <x v="0"/>
    <n v="3.9156926787951241E-2"/>
    <x v="254"/>
    <x v="4"/>
    <x v="0"/>
    <n v="173"/>
    <n v="33.442919325993437"/>
    <x v="819"/>
    <n v="160.66698691185076"/>
    <x v="24"/>
    <x v="3"/>
    <x v="9"/>
  </r>
  <r>
    <x v="3402"/>
    <s v="Product256"/>
    <n v="15"/>
    <x v="2"/>
    <x v="0"/>
    <n v="8.5994885071626614E-2"/>
    <x v="255"/>
    <x v="0"/>
    <x v="1"/>
    <n v="208"/>
    <n v="214.93374557897224"/>
    <x v="144"/>
    <n v="2946.7581424484142"/>
    <x v="25"/>
    <x v="3"/>
    <x v="9"/>
  </r>
  <r>
    <x v="3403"/>
    <s v="Product257"/>
    <n v="7"/>
    <x v="2"/>
    <x v="0"/>
    <n v="5.3365055131335604E-2"/>
    <x v="256"/>
    <x v="1"/>
    <x v="0"/>
    <n v="177"/>
    <n v="180.72376895461423"/>
    <x v="740"/>
    <n v="1197.5560454256595"/>
    <x v="26"/>
    <x v="3"/>
    <x v="9"/>
  </r>
  <r>
    <x v="3404"/>
    <s v="Product258"/>
    <n v="4"/>
    <x v="1"/>
    <x v="1"/>
    <n v="3.1091775403967872E-2"/>
    <x v="257"/>
    <x v="2"/>
    <x v="1"/>
    <n v="64"/>
    <n v="280.87907460111103"/>
    <x v="1215"/>
    <n v="1088.5841819917557"/>
    <x v="27"/>
    <x v="3"/>
    <x v="9"/>
  </r>
  <r>
    <x v="3405"/>
    <s v="Product259"/>
    <n v="10"/>
    <x v="1"/>
    <x v="0"/>
    <n v="2.1328435511898115E-4"/>
    <x v="258"/>
    <x v="3"/>
    <x v="2"/>
    <n v="17"/>
    <n v="286.39004829279173"/>
    <x v="692"/>
    <n v="2863.289657760291"/>
    <x v="28"/>
    <x v="3"/>
    <x v="9"/>
  </r>
  <r>
    <x v="3406"/>
    <s v="Product260"/>
    <n v="9"/>
    <x v="1"/>
    <x v="0"/>
    <n v="6.7481726242730508E-2"/>
    <x v="259"/>
    <x v="4"/>
    <x v="0"/>
    <n v="190"/>
    <n v="161.79594582068756"/>
    <x v="1069"/>
    <n v="1357.8990848786905"/>
    <x v="29"/>
    <x v="3"/>
    <x v="9"/>
  </r>
  <r>
    <x v="3407"/>
    <s v="Product261"/>
    <n v="9"/>
    <x v="1"/>
    <x v="0"/>
    <n v="2.8401666808294937E-2"/>
    <x v="260"/>
    <x v="0"/>
    <x v="3"/>
    <n v="60"/>
    <n v="195.54041427113759"/>
    <x v="185"/>
    <n v="1709.8806651970751"/>
    <x v="0"/>
    <x v="4"/>
    <x v="9"/>
  </r>
  <r>
    <x v="3408"/>
    <s v="Product262"/>
    <n v="15"/>
    <x v="0"/>
    <x v="0"/>
    <n v="4.0470539937808664E-2"/>
    <x v="261"/>
    <x v="1"/>
    <x v="3"/>
    <n v="162"/>
    <n v="30.010585081647065"/>
    <x v="128"/>
    <n v="431.94060749314895"/>
    <x v="1"/>
    <x v="4"/>
    <x v="9"/>
  </r>
  <r>
    <x v="3409"/>
    <s v="Product263"/>
    <n v="11"/>
    <x v="1"/>
    <x v="0"/>
    <n v="3.1487427069313081E-2"/>
    <x v="262"/>
    <x v="2"/>
    <x v="2"/>
    <n v="168"/>
    <n v="58.643910349874794"/>
    <x v="64"/>
    <n v="624.77100949641158"/>
    <x v="2"/>
    <x v="4"/>
    <x v="9"/>
  </r>
  <r>
    <x v="3410"/>
    <s v="Product264"/>
    <n v="5"/>
    <x v="2"/>
    <x v="1"/>
    <n v="8.9256920285671837E-2"/>
    <x v="263"/>
    <x v="3"/>
    <x v="3"/>
    <n v="243"/>
    <n v="191.7016091813374"/>
    <x v="292"/>
    <n v="872.95456966001871"/>
    <x v="3"/>
    <x v="4"/>
    <x v="9"/>
  </r>
  <r>
    <x v="3411"/>
    <s v="Product265"/>
    <n v="7"/>
    <x v="0"/>
    <x v="1"/>
    <n v="9.3694395450065998E-2"/>
    <x v="264"/>
    <x v="0"/>
    <x v="0"/>
    <n v="46"/>
    <n v="50.10237665970552"/>
    <x v="1070"/>
    <n v="317.85645337574044"/>
    <x v="4"/>
    <x v="4"/>
    <x v="9"/>
  </r>
  <r>
    <x v="3412"/>
    <s v="Product266"/>
    <n v="14"/>
    <x v="0"/>
    <x v="0"/>
    <n v="9.0682948542404274E-2"/>
    <x v="265"/>
    <x v="1"/>
    <x v="0"/>
    <n v="180"/>
    <n v="111.31050978207034"/>
    <x v="235"/>
    <n v="1417.031623717837"/>
    <x v="5"/>
    <x v="4"/>
    <x v="9"/>
  </r>
  <r>
    <x v="3413"/>
    <s v="Product267"/>
    <n v="9"/>
    <x v="0"/>
    <x v="0"/>
    <n v="1.8953182822374161E-2"/>
    <x v="266"/>
    <x v="2"/>
    <x v="1"/>
    <n v="246"/>
    <n v="190.49195351674894"/>
    <x v="906"/>
    <n v="1681.9337222599931"/>
    <x v="6"/>
    <x v="4"/>
    <x v="9"/>
  </r>
  <r>
    <x v="3414"/>
    <s v="Product268"/>
    <n v="3"/>
    <x v="1"/>
    <x v="0"/>
    <n v="1.7119044823923103E-2"/>
    <x v="267"/>
    <x v="3"/>
    <x v="0"/>
    <n v="46"/>
    <n v="133.18569662500644"/>
    <x v="973"/>
    <n v="392.71705414373258"/>
    <x v="7"/>
    <x v="4"/>
    <x v="9"/>
  </r>
  <r>
    <x v="3415"/>
    <s v="Product269"/>
    <n v="1"/>
    <x v="1"/>
    <x v="0"/>
    <n v="1.110913474511227E-2"/>
    <x v="268"/>
    <x v="4"/>
    <x v="1"/>
    <n v="89"/>
    <n v="39.797199597821312"/>
    <x v="1206"/>
    <n v="39.355087145010991"/>
    <x v="8"/>
    <x v="4"/>
    <x v="9"/>
  </r>
  <r>
    <x v="3416"/>
    <s v="Product270"/>
    <n v="10"/>
    <x v="1"/>
    <x v="1"/>
    <n v="2.946025114985289E-2"/>
    <x v="269"/>
    <x v="0"/>
    <x v="2"/>
    <n v="104"/>
    <n v="235.83100098199458"/>
    <x v="481"/>
    <n v="2288.8336046414383"/>
    <x v="9"/>
    <x v="4"/>
    <x v="9"/>
  </r>
  <r>
    <x v="3417"/>
    <s v="Product271"/>
    <n v="6"/>
    <x v="0"/>
    <x v="0"/>
    <n v="7.4753324790192477E-2"/>
    <x v="270"/>
    <x v="1"/>
    <x v="0"/>
    <n v="196"/>
    <n v="290.30399807827871"/>
    <x v="514"/>
    <n v="1611.6168541322504"/>
    <x v="10"/>
    <x v="4"/>
    <x v="9"/>
  </r>
  <r>
    <x v="3418"/>
    <s v="Product272"/>
    <n v="9"/>
    <x v="2"/>
    <x v="0"/>
    <n v="4.2955148523226884E-2"/>
    <x v="271"/>
    <x v="2"/>
    <x v="3"/>
    <n v="45"/>
    <n v="59.220189866082144"/>
    <x v="161"/>
    <n v="510.08740033329804"/>
    <x v="11"/>
    <x v="4"/>
    <x v="9"/>
  </r>
  <r>
    <x v="3419"/>
    <s v="Product273"/>
    <n v="9"/>
    <x v="2"/>
    <x v="0"/>
    <n v="2.7272572272537612E-2"/>
    <x v="272"/>
    <x v="3"/>
    <x v="3"/>
    <n v="80"/>
    <n v="254.01662155559197"/>
    <x v="104"/>
    <n v="2223.8004139721211"/>
    <x v="12"/>
    <x v="4"/>
    <x v="9"/>
  </r>
  <r>
    <x v="3420"/>
    <s v="Product274"/>
    <n v="5"/>
    <x v="1"/>
    <x v="0"/>
    <n v="1.8961447172287229E-2"/>
    <x v="273"/>
    <x v="4"/>
    <x v="2"/>
    <n v="60"/>
    <n v="253.55758983351728"/>
    <x v="47"/>
    <n v="1243.748854943783"/>
    <x v="13"/>
    <x v="4"/>
    <x v="9"/>
  </r>
  <r>
    <x v="3421"/>
    <s v="Product275"/>
    <n v="12"/>
    <x v="1"/>
    <x v="0"/>
    <n v="1.0295449153987057E-2"/>
    <x v="274"/>
    <x v="0"/>
    <x v="3"/>
    <n v="47"/>
    <n v="185.1558047559104"/>
    <x v="451"/>
    <n v="2198.9945109897644"/>
    <x v="14"/>
    <x v="4"/>
    <x v="9"/>
  </r>
  <r>
    <x v="3422"/>
    <s v="Product276"/>
    <n v="7"/>
    <x v="1"/>
    <x v="1"/>
    <n v="8.2969425082395742E-2"/>
    <x v="275"/>
    <x v="1"/>
    <x v="0"/>
    <n v="168"/>
    <n v="37.206559992708279"/>
    <x v="514"/>
    <n v="238.83687170573725"/>
    <x v="15"/>
    <x v="4"/>
    <x v="9"/>
  </r>
  <r>
    <x v="3423"/>
    <s v="Product277"/>
    <n v="7"/>
    <x v="1"/>
    <x v="1"/>
    <n v="9.7803220416442377E-2"/>
    <x v="276"/>
    <x v="2"/>
    <x v="0"/>
    <n v="243"/>
    <n v="316.90761044073213"/>
    <x v="1146"/>
    <n v="2001.3911789560439"/>
    <x v="16"/>
    <x v="4"/>
    <x v="9"/>
  </r>
  <r>
    <x v="3424"/>
    <s v="Product278"/>
    <n v="5"/>
    <x v="0"/>
    <x v="0"/>
    <n v="3.0877071038991535E-2"/>
    <x v="277"/>
    <x v="3"/>
    <x v="1"/>
    <n v="240"/>
    <n v="300.61840965630938"/>
    <x v="257"/>
    <n v="1456.6809683286142"/>
    <x v="17"/>
    <x v="4"/>
    <x v="9"/>
  </r>
  <r>
    <x v="3425"/>
    <s v="Product279"/>
    <n v="7"/>
    <x v="1"/>
    <x v="0"/>
    <n v="3.818289899063905E-2"/>
    <x v="278"/>
    <x v="4"/>
    <x v="0"/>
    <n v="172"/>
    <n v="99.457739734948916"/>
    <x v="730"/>
    <n v="669.62108433368462"/>
    <x v="18"/>
    <x v="4"/>
    <x v="9"/>
  </r>
  <r>
    <x v="3426"/>
    <s v="Product280"/>
    <n v="5"/>
    <x v="2"/>
    <x v="0"/>
    <n v="7.4676324412854531E-2"/>
    <x v="279"/>
    <x v="0"/>
    <x v="1"/>
    <n v="44"/>
    <n v="245.41813368550487"/>
    <x v="430"/>
    <n v="1135.4560475880442"/>
    <x v="19"/>
    <x v="4"/>
    <x v="9"/>
  </r>
  <r>
    <x v="3427"/>
    <s v="Product281"/>
    <n v="12"/>
    <x v="0"/>
    <x v="0"/>
    <n v="7.0055095391737987E-2"/>
    <x v="280"/>
    <x v="1"/>
    <x v="2"/>
    <n v="206"/>
    <n v="316.79496329043297"/>
    <x v="248"/>
    <n v="3535.2223430099943"/>
    <x v="20"/>
    <x v="4"/>
    <x v="9"/>
  </r>
  <r>
    <x v="3428"/>
    <s v="Product282"/>
    <n v="9"/>
    <x v="0"/>
    <x v="1"/>
    <n v="6.8864158931004976E-2"/>
    <x v="281"/>
    <x v="2"/>
    <x v="0"/>
    <n v="177"/>
    <n v="177.42779655040533"/>
    <x v="1281"/>
    <n v="1486.8844251298217"/>
    <x v="21"/>
    <x v="4"/>
    <x v="9"/>
  </r>
  <r>
    <x v="3429"/>
    <s v="Product283"/>
    <n v="15"/>
    <x v="0"/>
    <x v="0"/>
    <n v="5.8826214246147562E-2"/>
    <x v="282"/>
    <x v="3"/>
    <x v="3"/>
    <n v="220"/>
    <n v="299.30799536427537"/>
    <x v="1282"/>
    <n v="4225.5125865508735"/>
    <x v="22"/>
    <x v="4"/>
    <x v="9"/>
  </r>
  <r>
    <x v="3430"/>
    <s v="Product284"/>
    <n v="12"/>
    <x v="1"/>
    <x v="0"/>
    <n v="9.869448342645476E-2"/>
    <x v="283"/>
    <x v="4"/>
    <x v="3"/>
    <n v="60"/>
    <n v="268.54773587768642"/>
    <x v="104"/>
    <n v="2904.52266971873"/>
    <x v="23"/>
    <x v="4"/>
    <x v="9"/>
  </r>
  <r>
    <x v="3431"/>
    <s v="Product285"/>
    <n v="2"/>
    <x v="1"/>
    <x v="0"/>
    <n v="6.1658764938975597E-2"/>
    <x v="284"/>
    <x v="0"/>
    <x v="2"/>
    <n v="74"/>
    <n v="72.285779559855484"/>
    <x v="569"/>
    <n v="135.65745533908751"/>
    <x v="24"/>
    <x v="4"/>
    <x v="9"/>
  </r>
  <r>
    <x v="3432"/>
    <s v="Product286"/>
    <n v="11"/>
    <x v="1"/>
    <x v="0"/>
    <n v="9.5041535691592238E-2"/>
    <x v="285"/>
    <x v="1"/>
    <x v="3"/>
    <n v="64"/>
    <n v="205.11957095282509"/>
    <x v="43"/>
    <n v="2041.871611219749"/>
    <x v="25"/>
    <x v="4"/>
    <x v="9"/>
  </r>
  <r>
    <x v="3433"/>
    <s v="Product287"/>
    <n v="10"/>
    <x v="0"/>
    <x v="0"/>
    <n v="6.9441620335956022E-3"/>
    <x v="286"/>
    <x v="2"/>
    <x v="0"/>
    <n v="181"/>
    <n v="148.49853485795163"/>
    <x v="669"/>
    <n v="1474.6733697014647"/>
    <x v="26"/>
    <x v="4"/>
    <x v="9"/>
  </r>
  <r>
    <x v="3434"/>
    <s v="Product288"/>
    <n v="9"/>
    <x v="2"/>
    <x v="1"/>
    <n v="1.4792081078502651E-2"/>
    <x v="287"/>
    <x v="3"/>
    <x v="0"/>
    <n v="227"/>
    <n v="119.32318409536738"/>
    <x v="693"/>
    <n v="1058.0233129351525"/>
    <x v="27"/>
    <x v="4"/>
    <x v="9"/>
  </r>
  <r>
    <x v="3435"/>
    <s v="Product289"/>
    <n v="1"/>
    <x v="2"/>
    <x v="1"/>
    <n v="4.3459719211644959E-2"/>
    <x v="288"/>
    <x v="0"/>
    <x v="1"/>
    <n v="167"/>
    <n v="270.86265388282442"/>
    <x v="1086"/>
    <n v="259.09103900015589"/>
    <x v="28"/>
    <x v="4"/>
    <x v="9"/>
  </r>
  <r>
    <x v="3436"/>
    <s v="Product290"/>
    <n v="6"/>
    <x v="1"/>
    <x v="0"/>
    <n v="2.3955069105851969E-2"/>
    <x v="289"/>
    <x v="1"/>
    <x v="0"/>
    <n v="149"/>
    <n v="193.03275130723199"/>
    <x v="806"/>
    <n v="1130.4518304598469"/>
    <x v="29"/>
    <x v="4"/>
    <x v="9"/>
  </r>
  <r>
    <x v="3437"/>
    <s v="Product291"/>
    <n v="14"/>
    <x v="1"/>
    <x v="0"/>
    <n v="2.3089041982412364E-2"/>
    <x v="290"/>
    <x v="2"/>
    <x v="1"/>
    <n v="35"/>
    <n v="29.265787212558113"/>
    <x v="380"/>
    <n v="400.26095512142615"/>
    <x v="30"/>
    <x v="4"/>
    <x v="9"/>
  </r>
  <r>
    <x v="3438"/>
    <s v="Product292"/>
    <n v="14"/>
    <x v="1"/>
    <x v="0"/>
    <n v="1.5539070553536184E-2"/>
    <x v="291"/>
    <x v="3"/>
    <x v="2"/>
    <n v="150"/>
    <n v="259.374517058366"/>
    <x v="830"/>
    <n v="3574.817093932093"/>
    <x v="0"/>
    <x v="5"/>
    <x v="9"/>
  </r>
  <r>
    <x v="3439"/>
    <s v="Product293"/>
    <n v="2"/>
    <x v="1"/>
    <x v="0"/>
    <n v="5.8117938566054739E-2"/>
    <x v="292"/>
    <x v="4"/>
    <x v="0"/>
    <n v="205"/>
    <n v="32.869262339197931"/>
    <x v="1283"/>
    <n v="61.917937139713779"/>
    <x v="1"/>
    <x v="5"/>
    <x v="9"/>
  </r>
  <r>
    <x v="3440"/>
    <s v="Product294"/>
    <n v="3"/>
    <x v="0"/>
    <x v="1"/>
    <n v="9.6701849792564076E-2"/>
    <x v="293"/>
    <x v="0"/>
    <x v="3"/>
    <n v="119"/>
    <n v="98.313424762071008"/>
    <x v="183"/>
    <n v="266.41900418441003"/>
    <x v="2"/>
    <x v="5"/>
    <x v="9"/>
  </r>
  <r>
    <x v="3441"/>
    <s v="Product295"/>
    <n v="15"/>
    <x v="1"/>
    <x v="0"/>
    <n v="3.1498243029437101E-2"/>
    <x v="294"/>
    <x v="1"/>
    <x v="3"/>
    <n v="109"/>
    <n v="282.85069917080034"/>
    <x v="259"/>
    <n v="4109.1209866090849"/>
    <x v="3"/>
    <x v="5"/>
    <x v="9"/>
  </r>
  <r>
    <x v="3442"/>
    <s v="Product296"/>
    <n v="9"/>
    <x v="2"/>
    <x v="0"/>
    <n v="6.8533430193169945E-2"/>
    <x v="295"/>
    <x v="2"/>
    <x v="2"/>
    <n v="67"/>
    <n v="184.71786066366573"/>
    <x v="922"/>
    <n v="1548.5266084899663"/>
    <x v="4"/>
    <x v="5"/>
    <x v="9"/>
  </r>
  <r>
    <x v="3443"/>
    <s v="Product297"/>
    <n v="4"/>
    <x v="0"/>
    <x v="0"/>
    <n v="9.1438298906700091E-2"/>
    <x v="296"/>
    <x v="3"/>
    <x v="3"/>
    <n v="231"/>
    <n v="298.38595004803614"/>
    <x v="72"/>
    <n v="1084.4081854319365"/>
    <x v="5"/>
    <x v="5"/>
    <x v="9"/>
  </r>
  <r>
    <x v="3444"/>
    <s v="Product298"/>
    <n v="3"/>
    <x v="0"/>
    <x v="0"/>
    <n v="2.1548346039444589E-2"/>
    <x v="297"/>
    <x v="4"/>
    <x v="0"/>
    <n v="58"/>
    <n v="247.5691953517846"/>
    <x v="400"/>
    <n v="726.70346598491244"/>
    <x v="6"/>
    <x v="5"/>
    <x v="9"/>
  </r>
  <r>
    <x v="3445"/>
    <s v="Product299"/>
    <n v="7"/>
    <x v="0"/>
    <x v="0"/>
    <n v="3.0046887355245633E-2"/>
    <x v="298"/>
    <x v="0"/>
    <x v="0"/>
    <n v="231"/>
    <n v="25.050350401253915"/>
    <x v="175"/>
    <n v="170.08365741176604"/>
    <x v="7"/>
    <x v="5"/>
    <x v="9"/>
  </r>
  <r>
    <x v="3446"/>
    <s v="Product300"/>
    <n v="10"/>
    <x v="1"/>
    <x v="1"/>
    <n v="5.0937772275723672E-2"/>
    <x v="299"/>
    <x v="1"/>
    <x v="1"/>
    <n v="227"/>
    <n v="267.83376015561043"/>
    <x v="356"/>
    <n v="2541.9090507305314"/>
    <x v="8"/>
    <x v="5"/>
    <x v="9"/>
  </r>
  <r>
    <x v="3447"/>
    <s v="Product301"/>
    <n v="14"/>
    <x v="1"/>
    <x v="1"/>
    <n v="2.4713300697693452E-2"/>
    <x v="300"/>
    <x v="2"/>
    <x v="0"/>
    <n v="76"/>
    <n v="218.02237819750093"/>
    <x v="715"/>
    <n v="2976.8805584879178"/>
    <x v="9"/>
    <x v="5"/>
    <x v="9"/>
  </r>
  <r>
    <x v="3448"/>
    <s v="Product302"/>
    <n v="11"/>
    <x v="1"/>
    <x v="0"/>
    <n v="7.0641355229364849E-2"/>
    <x v="301"/>
    <x v="3"/>
    <x v="1"/>
    <n v="59"/>
    <n v="227.0831435122482"/>
    <x v="1143"/>
    <n v="2321.4585075527852"/>
    <x v="10"/>
    <x v="5"/>
    <x v="9"/>
  </r>
  <r>
    <x v="3449"/>
    <s v="Product303"/>
    <n v="11"/>
    <x v="0"/>
    <x v="0"/>
    <n v="4.3314463795697915E-2"/>
    <x v="302"/>
    <x v="4"/>
    <x v="2"/>
    <n v="132"/>
    <n v="150.46494163993614"/>
    <x v="711"/>
    <n v="1583.4239671002645"/>
    <x v="11"/>
    <x v="5"/>
    <x v="9"/>
  </r>
  <r>
    <x v="3450"/>
    <s v="Product304"/>
    <n v="3"/>
    <x v="2"/>
    <x v="0"/>
    <n v="3.3319189567653056E-2"/>
    <x v="303"/>
    <x v="0"/>
    <x v="0"/>
    <n v="196"/>
    <n v="306.61983276164636"/>
    <x v="436"/>
    <n v="889.21052528597693"/>
    <x v="12"/>
    <x v="5"/>
    <x v="9"/>
  </r>
  <r>
    <x v="3451"/>
    <s v="Product305"/>
    <n v="13"/>
    <x v="2"/>
    <x v="0"/>
    <n v="7.704083696105106E-2"/>
    <x v="304"/>
    <x v="1"/>
    <x v="3"/>
    <n v="52"/>
    <n v="78.488072182146084"/>
    <x v="382"/>
    <n v="941.73671032706409"/>
    <x v="13"/>
    <x v="5"/>
    <x v="9"/>
  </r>
  <r>
    <x v="3452"/>
    <s v="Product306"/>
    <n v="2"/>
    <x v="1"/>
    <x v="1"/>
    <n v="2.9374444613908236E-2"/>
    <x v="305"/>
    <x v="2"/>
    <x v="3"/>
    <n v="228"/>
    <n v="224.81457987798171"/>
    <x v="67"/>
    <n v="436.42155290591376"/>
    <x v="14"/>
    <x v="5"/>
    <x v="9"/>
  </r>
  <r>
    <x v="3453"/>
    <s v="Product307"/>
    <n v="2"/>
    <x v="1"/>
    <x v="0"/>
    <n v="4.6616629381722501E-2"/>
    <x v="306"/>
    <x v="3"/>
    <x v="2"/>
    <n v="11"/>
    <n v="255.05041566387018"/>
    <x v="755"/>
    <n v="486.32164992642657"/>
    <x v="15"/>
    <x v="5"/>
    <x v="9"/>
  </r>
  <r>
    <x v="3454"/>
    <s v="Product308"/>
    <n v="6"/>
    <x v="1"/>
    <x v="0"/>
    <n v="5.9211291036977559E-2"/>
    <x v="307"/>
    <x v="4"/>
    <x v="3"/>
    <n v="78"/>
    <n v="244.30172401690425"/>
    <x v="140"/>
    <n v="1379.0178212118237"/>
    <x v="16"/>
    <x v="5"/>
    <x v="9"/>
  </r>
  <r>
    <x v="3455"/>
    <s v="Product309"/>
    <n v="1"/>
    <x v="1"/>
    <x v="0"/>
    <n v="8.0739024924281755E-3"/>
    <x v="308"/>
    <x v="0"/>
    <x v="0"/>
    <n v="69"/>
    <n v="56.265370282350872"/>
    <x v="562"/>
    <n v="55.811089168990812"/>
    <x v="17"/>
    <x v="5"/>
    <x v="9"/>
  </r>
  <r>
    <x v="3456"/>
    <s v="Product310"/>
    <n v="6"/>
    <x v="0"/>
    <x v="0"/>
    <n v="8.3127845432707348E-2"/>
    <x v="309"/>
    <x v="1"/>
    <x v="0"/>
    <n v="213"/>
    <n v="226.2120407048032"/>
    <x v="1002"/>
    <n v="1244.4451269004619"/>
    <x v="18"/>
    <x v="5"/>
    <x v="9"/>
  </r>
  <r>
    <x v="3457"/>
    <s v="Product311"/>
    <n v="15"/>
    <x v="1"/>
    <x v="0"/>
    <n v="3.3117106780706333E-2"/>
    <x v="310"/>
    <x v="2"/>
    <x v="1"/>
    <n v="217"/>
    <n v="30.028825602257768"/>
    <x v="1258"/>
    <n v="435.51536667432885"/>
    <x v="19"/>
    <x v="5"/>
    <x v="9"/>
  </r>
  <r>
    <x v="3458"/>
    <s v="Product312"/>
    <n v="7"/>
    <x v="2"/>
    <x v="1"/>
    <n v="5.1082352518164856E-2"/>
    <x v="311"/>
    <x v="3"/>
    <x v="0"/>
    <n v="87"/>
    <n v="119.57466562318517"/>
    <x v="1284"/>
    <n v="794.26557281105954"/>
    <x v="20"/>
    <x v="5"/>
    <x v="9"/>
  </r>
  <r>
    <x v="3459"/>
    <s v="Product313"/>
    <n v="6"/>
    <x v="0"/>
    <x v="1"/>
    <n v="7.6644785514629055E-3"/>
    <x v="312"/>
    <x v="0"/>
    <x v="1"/>
    <n v="212"/>
    <n v="281.98389187349579"/>
    <x v="673"/>
    <n v="1678.9357942942399"/>
    <x v="21"/>
    <x v="5"/>
    <x v="9"/>
  </r>
  <r>
    <x v="3460"/>
    <s v="Product314"/>
    <n v="12"/>
    <x v="0"/>
    <x v="0"/>
    <n v="3.7899336776740736E-3"/>
    <x v="313"/>
    <x v="1"/>
    <x v="2"/>
    <n v="55"/>
    <n v="190.68086249612242"/>
    <x v="726"/>
    <n v="2279.4983360839246"/>
    <x v="22"/>
    <x v="5"/>
    <x v="9"/>
  </r>
  <r>
    <x v="3461"/>
    <s v="Product315"/>
    <n v="2"/>
    <x v="0"/>
    <x v="0"/>
    <n v="2.4702345905886602E-2"/>
    <x v="314"/>
    <x v="2"/>
    <x v="0"/>
    <n v="15"/>
    <n v="222.13926695197958"/>
    <x v="935"/>
    <n v="433.30381188090337"/>
    <x v="23"/>
    <x v="5"/>
    <x v="9"/>
  </r>
  <r>
    <x v="3462"/>
    <s v="Product316"/>
    <n v="9"/>
    <x v="1"/>
    <x v="0"/>
    <n v="3.6492899371441513E-3"/>
    <x v="315"/>
    <x v="3"/>
    <x v="3"/>
    <n v="249"/>
    <n v="158.80476252358199"/>
    <x v="1285"/>
    <n v="1424.027141115607"/>
    <x v="24"/>
    <x v="5"/>
    <x v="9"/>
  </r>
  <r>
    <x v="3463"/>
    <s v="Product317"/>
    <n v="7"/>
    <x v="1"/>
    <x v="0"/>
    <n v="4.9113621228052962E-4"/>
    <x v="316"/>
    <x v="4"/>
    <x v="3"/>
    <n v="168"/>
    <n v="41.027881242472986"/>
    <x v="514"/>
    <n v="287.05411674997163"/>
    <x v="25"/>
    <x v="5"/>
    <x v="9"/>
  </r>
  <r>
    <x v="3464"/>
    <s v="Product318"/>
    <n v="9"/>
    <x v="1"/>
    <x v="1"/>
    <n v="9.3519717677070055E-2"/>
    <x v="317"/>
    <x v="0"/>
    <x v="2"/>
    <n v="141"/>
    <n v="316.27554347079302"/>
    <x v="1121"/>
    <n v="2580.2778954351829"/>
    <x v="26"/>
    <x v="5"/>
    <x v="9"/>
  </r>
  <r>
    <x v="3465"/>
    <s v="Product319"/>
    <n v="6"/>
    <x v="0"/>
    <x v="0"/>
    <n v="1.1548581248198476E-2"/>
    <x v="318"/>
    <x v="1"/>
    <x v="3"/>
    <n v="11"/>
    <n v="271.55639517485895"/>
    <x v="1155"/>
    <n v="1610.5218244902851"/>
    <x v="27"/>
    <x v="5"/>
    <x v="9"/>
  </r>
  <r>
    <x v="3466"/>
    <s v="Product320"/>
    <n v="12"/>
    <x v="2"/>
    <x v="0"/>
    <n v="1.0929714027815052E-2"/>
    <x v="319"/>
    <x v="2"/>
    <x v="0"/>
    <n v="60"/>
    <n v="91.210220439981413"/>
    <x v="104"/>
    <n v="1082.5598257699014"/>
    <x v="28"/>
    <x v="5"/>
    <x v="9"/>
  </r>
  <r>
    <x v="3467"/>
    <s v="Product321"/>
    <n v="4"/>
    <x v="2"/>
    <x v="0"/>
    <n v="6.9265487773107648E-2"/>
    <x v="320"/>
    <x v="3"/>
    <x v="0"/>
    <n v="134"/>
    <n v="302.4181186548862"/>
    <x v="260"/>
    <n v="1125.88392061932"/>
    <x v="29"/>
    <x v="5"/>
    <x v="9"/>
  </r>
  <r>
    <x v="3468"/>
    <s v="Product322"/>
    <n v="6"/>
    <x v="1"/>
    <x v="0"/>
    <n v="3.2242921552142867E-2"/>
    <x v="321"/>
    <x v="4"/>
    <x v="1"/>
    <n v="237"/>
    <n v="129.06405035957141"/>
    <x v="385"/>
    <n v="749.41588985175554"/>
    <x v="0"/>
    <x v="6"/>
    <x v="9"/>
  </r>
  <r>
    <x v="3469"/>
    <s v="Product323"/>
    <n v="12"/>
    <x v="1"/>
    <x v="0"/>
    <n v="5.0596254696403331E-2"/>
    <x v="322"/>
    <x v="0"/>
    <x v="0"/>
    <n v="95"/>
    <n v="38.703403187604358"/>
    <x v="61"/>
    <n v="440.94187130768086"/>
    <x v="1"/>
    <x v="6"/>
    <x v="9"/>
  </r>
  <r>
    <x v="3470"/>
    <s v="Product324"/>
    <n v="3"/>
    <x v="1"/>
    <x v="1"/>
    <n v="7.823301516784574E-2"/>
    <x v="323"/>
    <x v="1"/>
    <x v="1"/>
    <n v="204"/>
    <n v="307.81559413767451"/>
    <x v="1"/>
    <n v="851.20275627780711"/>
    <x v="2"/>
    <x v="6"/>
    <x v="9"/>
  </r>
  <r>
    <x v="3471"/>
    <s v="Product325"/>
    <n v="9"/>
    <x v="1"/>
    <x v="1"/>
    <n v="9.6404513913553966E-2"/>
    <x v="324"/>
    <x v="2"/>
    <x v="2"/>
    <n v="110"/>
    <n v="66.552780489954003"/>
    <x v="424"/>
    <n v="541.2311283350208"/>
    <x v="3"/>
    <x v="6"/>
    <x v="9"/>
  </r>
  <r>
    <x v="3472"/>
    <s v="Product326"/>
    <n v="15"/>
    <x v="0"/>
    <x v="0"/>
    <n v="2.4305967500863959E-2"/>
    <x v="325"/>
    <x v="3"/>
    <x v="0"/>
    <n v="43"/>
    <n v="306.2970062164959"/>
    <x v="101"/>
    <n v="4482.7824170667873"/>
    <x v="4"/>
    <x v="6"/>
    <x v="9"/>
  </r>
  <r>
    <x v="3473"/>
    <s v="Product327"/>
    <n v="5"/>
    <x v="1"/>
    <x v="0"/>
    <n v="8.161769296475152E-2"/>
    <x v="326"/>
    <x v="4"/>
    <x v="3"/>
    <n v="48"/>
    <n v="198.41448194386021"/>
    <x v="102"/>
    <n v="911.10174838402997"/>
    <x v="5"/>
    <x v="6"/>
    <x v="9"/>
  </r>
  <r>
    <x v="3474"/>
    <s v="Product328"/>
    <n v="14"/>
    <x v="2"/>
    <x v="0"/>
    <n v="2.9319058256246745E-2"/>
    <x v="327"/>
    <x v="0"/>
    <x v="3"/>
    <n v="199"/>
    <n v="134.41028522009867"/>
    <x v="1075"/>
    <n v="1826.5730313248862"/>
    <x v="6"/>
    <x v="6"/>
    <x v="9"/>
  </r>
  <r>
    <x v="3475"/>
    <s v="Product329"/>
    <n v="5"/>
    <x v="0"/>
    <x v="0"/>
    <n v="6.3979556343152097E-2"/>
    <x v="328"/>
    <x v="1"/>
    <x v="2"/>
    <n v="66"/>
    <n v="268.67509630995238"/>
    <x v="421"/>
    <n v="1257.4269142379399"/>
    <x v="7"/>
    <x v="6"/>
    <x v="9"/>
  </r>
  <r>
    <x v="3476"/>
    <s v="Product330"/>
    <n v="2"/>
    <x v="0"/>
    <x v="1"/>
    <n v="9.6592101246052997E-3"/>
    <x v="329"/>
    <x v="2"/>
    <x v="3"/>
    <n v="16"/>
    <n v="291.9382856574685"/>
    <x v="856"/>
    <n v="578.23678482577191"/>
    <x v="8"/>
    <x v="6"/>
    <x v="9"/>
  </r>
  <r>
    <x v="3477"/>
    <s v="Product331"/>
    <n v="8"/>
    <x v="0"/>
    <x v="0"/>
    <n v="2.4119267977233162E-2"/>
    <x v="330"/>
    <x v="3"/>
    <x v="0"/>
    <n v="50"/>
    <n v="270.76032910996025"/>
    <x v="241"/>
    <n v="2113.8383053964262"/>
    <x v="9"/>
    <x v="6"/>
    <x v="9"/>
  </r>
  <r>
    <x v="3478"/>
    <s v="Product332"/>
    <n v="5"/>
    <x v="1"/>
    <x v="0"/>
    <n v="9.4993873157466935E-2"/>
    <x v="331"/>
    <x v="4"/>
    <x v="0"/>
    <n v="60"/>
    <n v="223.01240250339291"/>
    <x v="47"/>
    <n v="1009.1379531372183"/>
    <x v="10"/>
    <x v="6"/>
    <x v="9"/>
  </r>
  <r>
    <x v="3479"/>
    <s v="Product333"/>
    <n v="7"/>
    <x v="1"/>
    <x v="0"/>
    <n v="9.5906182563555403E-2"/>
    <x v="332"/>
    <x v="0"/>
    <x v="1"/>
    <n v="154"/>
    <n v="210.73482926163126"/>
    <x v="582"/>
    <n v="1333.6683937777591"/>
    <x v="11"/>
    <x v="6"/>
    <x v="9"/>
  </r>
  <r>
    <x v="3480"/>
    <s v="Product334"/>
    <n v="1"/>
    <x v="1"/>
    <x v="0"/>
    <n v="6.5414156667392392E-2"/>
    <x v="333"/>
    <x v="1"/>
    <x v="0"/>
    <n v="200"/>
    <n v="257.86320975432363"/>
    <x v="155"/>
    <n v="240.99530535269764"/>
    <x v="12"/>
    <x v="6"/>
    <x v="9"/>
  </r>
  <r>
    <x v="3481"/>
    <s v="Product335"/>
    <n v="7"/>
    <x v="0"/>
    <x v="0"/>
    <n v="2.8938510349100499E-2"/>
    <x v="334"/>
    <x v="2"/>
    <x v="1"/>
    <n v="137"/>
    <n v="274.77618305171131"/>
    <x v="779"/>
    <n v="1867.7719874434813"/>
    <x v="13"/>
    <x v="6"/>
    <x v="9"/>
  </r>
  <r>
    <x v="3482"/>
    <s v="Product336"/>
    <n v="9"/>
    <x v="2"/>
    <x v="1"/>
    <n v="4.0121951725063915E-2"/>
    <x v="335"/>
    <x v="3"/>
    <x v="2"/>
    <n v="114"/>
    <n v="201.63602670830261"/>
    <x v="863"/>
    <n v="1741.9139620081055"/>
    <x v="14"/>
    <x v="6"/>
    <x v="9"/>
  </r>
  <r>
    <x v="3483"/>
    <s v="Product337"/>
    <n v="11"/>
    <x v="2"/>
    <x v="1"/>
    <n v="9.6558594221335767E-2"/>
    <x v="336"/>
    <x v="0"/>
    <x v="0"/>
    <n v="104"/>
    <n v="316.39415545602975"/>
    <x v="287"/>
    <n v="3144.2793864388364"/>
    <x v="15"/>
    <x v="6"/>
    <x v="9"/>
  </r>
  <r>
    <x v="3484"/>
    <s v="Product338"/>
    <n v="1"/>
    <x v="1"/>
    <x v="0"/>
    <n v="4.4586232109596113E-2"/>
    <x v="337"/>
    <x v="1"/>
    <x v="3"/>
    <n v="57"/>
    <n v="315.17340484016228"/>
    <x v="1159"/>
    <n v="301.12101025718709"/>
    <x v="16"/>
    <x v="6"/>
    <x v="9"/>
  </r>
  <r>
    <x v="3485"/>
    <s v="Product339"/>
    <n v="2"/>
    <x v="1"/>
    <x v="0"/>
    <n v="8.3149464296731895E-2"/>
    <x v="338"/>
    <x v="2"/>
    <x v="3"/>
    <n v="67"/>
    <n v="102.60672595553108"/>
    <x v="110"/>
    <n v="188.15006331817418"/>
    <x v="17"/>
    <x v="6"/>
    <x v="9"/>
  </r>
  <r>
    <x v="3486"/>
    <s v="Product340"/>
    <n v="11"/>
    <x v="1"/>
    <x v="0"/>
    <n v="6.5732942479365439E-2"/>
    <x v="339"/>
    <x v="3"/>
    <x v="2"/>
    <n v="120"/>
    <n v="288.81971215749553"/>
    <x v="412"/>
    <n v="2968.1821689447397"/>
    <x v="18"/>
    <x v="6"/>
    <x v="9"/>
  </r>
  <r>
    <x v="3487"/>
    <s v="Product341"/>
    <n v="11"/>
    <x v="1"/>
    <x v="0"/>
    <n v="6.8548091625657628E-2"/>
    <x v="340"/>
    <x v="4"/>
    <x v="3"/>
    <n v="10"/>
    <n v="115.75065854901878"/>
    <x v="90"/>
    <n v="1185.9778898117747"/>
    <x v="19"/>
    <x v="6"/>
    <x v="9"/>
  </r>
  <r>
    <x v="3488"/>
    <s v="Product342"/>
    <n v="14"/>
    <x v="0"/>
    <x v="1"/>
    <n v="5.2617293213764238E-2"/>
    <x v="341"/>
    <x v="0"/>
    <x v="0"/>
    <n v="200"/>
    <n v="153.2487254950338"/>
    <x v="284"/>
    <n v="2032.5926931943629"/>
    <x v="20"/>
    <x v="6"/>
    <x v="9"/>
  </r>
  <r>
    <x v="3489"/>
    <s v="Product343"/>
    <n v="14"/>
    <x v="1"/>
    <x v="0"/>
    <n v="4.3650997620677957E-2"/>
    <x v="342"/>
    <x v="1"/>
    <x v="0"/>
    <n v="204"/>
    <n v="38.509786966606583"/>
    <x v="845"/>
    <n v="515.60314886296192"/>
    <x v="21"/>
    <x v="6"/>
    <x v="9"/>
  </r>
  <r>
    <x v="3490"/>
    <s v="Product344"/>
    <n v="10"/>
    <x v="2"/>
    <x v="0"/>
    <n v="5.3803792739096315E-2"/>
    <x v="343"/>
    <x v="2"/>
    <x v="1"/>
    <n v="81"/>
    <n v="61.760781192060094"/>
    <x v="60"/>
    <n v="584.37816921397814"/>
    <x v="22"/>
    <x v="6"/>
    <x v="9"/>
  </r>
  <r>
    <x v="3491"/>
    <s v="Product345"/>
    <n v="8"/>
    <x v="0"/>
    <x v="0"/>
    <n v="5.6057507047448496E-2"/>
    <x v="344"/>
    <x v="3"/>
    <x v="0"/>
    <n v="150"/>
    <n v="230.62599892132428"/>
    <x v="257"/>
    <n v="1741.5814428917383"/>
    <x v="23"/>
    <x v="6"/>
    <x v="9"/>
  </r>
  <r>
    <x v="3492"/>
    <s v="Product346"/>
    <n v="5"/>
    <x v="0"/>
    <x v="0"/>
    <n v="8.0611054204085542E-2"/>
    <x v="345"/>
    <x v="4"/>
    <x v="1"/>
    <n v="190"/>
    <n v="278.27964107384946"/>
    <x v="839"/>
    <n v="1279.2361292167595"/>
    <x v="24"/>
    <x v="6"/>
    <x v="9"/>
  </r>
  <r>
    <x v="3493"/>
    <s v="Product347"/>
    <n v="2"/>
    <x v="0"/>
    <x v="0"/>
    <n v="1.8095805766065686E-2"/>
    <x v="346"/>
    <x v="0"/>
    <x v="2"/>
    <n v="52"/>
    <n v="144.72119589603773"/>
    <x v="631"/>
    <n v="284.20469848974057"/>
    <x v="25"/>
    <x v="6"/>
    <x v="9"/>
  </r>
  <r>
    <x v="3494"/>
    <s v="Product348"/>
    <n v="9"/>
    <x v="1"/>
    <x v="1"/>
    <n v="2.2839448571280098E-2"/>
    <x v="347"/>
    <x v="1"/>
    <x v="0"/>
    <n v="158"/>
    <n v="100.64324473135947"/>
    <x v="385"/>
    <n v="885.10147667343756"/>
    <x v="26"/>
    <x v="6"/>
    <x v="9"/>
  </r>
  <r>
    <x v="3495"/>
    <s v="Product349"/>
    <n v="10"/>
    <x v="1"/>
    <x v="1"/>
    <n v="1.9189750114861383E-2"/>
    <x v="348"/>
    <x v="2"/>
    <x v="3"/>
    <n v="72"/>
    <n v="97.663777469062254"/>
    <x v="104"/>
    <n v="957.89633984157524"/>
    <x v="27"/>
    <x v="6"/>
    <x v="9"/>
  </r>
  <r>
    <x v="3496"/>
    <s v="Product350"/>
    <n v="13"/>
    <x v="1"/>
    <x v="0"/>
    <n v="2.0331766406716047E-2"/>
    <x v="349"/>
    <x v="3"/>
    <x v="3"/>
    <n v="43"/>
    <n v="123.72580433936423"/>
    <x v="434"/>
    <n v="1575.7331224316918"/>
    <x v="28"/>
    <x v="6"/>
    <x v="9"/>
  </r>
  <r>
    <x v="3497"/>
    <s v="Product351"/>
    <n v="3"/>
    <x v="0"/>
    <x v="0"/>
    <n v="4.1087700022823586E-3"/>
    <x v="350"/>
    <x v="4"/>
    <x v="2"/>
    <n v="239"/>
    <n v="280.36805964791057"/>
    <x v="1108"/>
    <n v="837.6482753244934"/>
    <x v="29"/>
    <x v="6"/>
    <x v="9"/>
  </r>
  <r>
    <x v="3498"/>
    <s v="Product352"/>
    <n v="1"/>
    <x v="2"/>
    <x v="0"/>
    <n v="5.8329443573843447E-2"/>
    <x v="351"/>
    <x v="0"/>
    <x v="3"/>
    <n v="124"/>
    <n v="137.35259561802917"/>
    <x v="1286"/>
    <n v="129.34089514220642"/>
    <x v="30"/>
    <x v="6"/>
    <x v="9"/>
  </r>
  <r>
    <x v="3499"/>
    <s v="Product353"/>
    <n v="5"/>
    <x v="2"/>
    <x v="0"/>
    <n v="1.2423026325018016E-2"/>
    <x v="352"/>
    <x v="1"/>
    <x v="0"/>
    <n v="112"/>
    <n v="121.65012865419114"/>
    <x v="637"/>
    <n v="600.69432951739145"/>
    <x v="0"/>
    <x v="7"/>
    <x v="9"/>
  </r>
  <r>
    <x v="3500"/>
    <s v="Product354"/>
    <n v="3"/>
    <x v="1"/>
    <x v="1"/>
    <n v="1.035483186748376E-2"/>
    <x v="353"/>
    <x v="2"/>
    <x v="0"/>
    <n v="113"/>
    <n v="269.13912496209014"/>
    <x v="66"/>
    <n v="799.05670372243799"/>
    <x v="1"/>
    <x v="7"/>
    <x v="9"/>
  </r>
  <r>
    <x v="3501"/>
    <s v="Product355"/>
    <n v="3"/>
    <x v="1"/>
    <x v="0"/>
    <n v="2.5129955071657984E-2"/>
    <x v="354"/>
    <x v="3"/>
    <x v="1"/>
    <n v="237"/>
    <n v="317.67142383788564"/>
    <x v="465"/>
    <n v="929.06506568786995"/>
    <x v="2"/>
    <x v="7"/>
    <x v="9"/>
  </r>
  <r>
    <x v="3502"/>
    <s v="Product356"/>
    <n v="3"/>
    <x v="1"/>
    <x v="0"/>
    <n v="8.7913380753354697E-2"/>
    <x v="355"/>
    <x v="4"/>
    <x v="0"/>
    <n v="10"/>
    <n v="238.14002961413698"/>
    <x v="935"/>
    <n v="651.61300355416256"/>
    <x v="3"/>
    <x v="7"/>
    <x v="9"/>
  </r>
  <r>
    <x v="3503"/>
    <s v="Product357"/>
    <n v="15"/>
    <x v="1"/>
    <x v="0"/>
    <n v="5.6385648989006824E-2"/>
    <x v="356"/>
    <x v="0"/>
    <x v="1"/>
    <n v="212"/>
    <n v="309.55328675688111"/>
    <x v="304"/>
    <n v="4381.4838567962142"/>
    <x v="4"/>
    <x v="7"/>
    <x v="9"/>
  </r>
  <r>
    <x v="3504"/>
    <s v="Product358"/>
    <n v="7"/>
    <x v="0"/>
    <x v="0"/>
    <n v="2.5925466526337572E-2"/>
    <x v="357"/>
    <x v="1"/>
    <x v="2"/>
    <n v="99"/>
    <n v="313.77100094662711"/>
    <x v="1211"/>
    <n v="2139.4543895525494"/>
    <x v="5"/>
    <x v="7"/>
    <x v="9"/>
  </r>
  <r>
    <x v="3505"/>
    <s v="Product359"/>
    <n v="2"/>
    <x v="1"/>
    <x v="0"/>
    <n v="1.5376481735420378E-2"/>
    <x v="358"/>
    <x v="2"/>
    <x v="0"/>
    <n v="213"/>
    <n v="123.68644945526846"/>
    <x v="1287"/>
    <n v="243.56917404860104"/>
    <x v="6"/>
    <x v="7"/>
    <x v="9"/>
  </r>
  <r>
    <x v="3506"/>
    <s v="Product360"/>
    <n v="2"/>
    <x v="2"/>
    <x v="1"/>
    <n v="1.6085421850337268E-2"/>
    <x v="359"/>
    <x v="3"/>
    <x v="3"/>
    <n v="208"/>
    <n v="256.00271269647288"/>
    <x v="518"/>
    <n v="503.76960213583885"/>
    <x v="7"/>
    <x v="7"/>
    <x v="9"/>
  </r>
  <r>
    <x v="3507"/>
    <s v="Product361"/>
    <n v="3"/>
    <x v="0"/>
    <x v="1"/>
    <n v="2.3389038567589407E-2"/>
    <x v="360"/>
    <x v="0"/>
    <x v="3"/>
    <n v="223"/>
    <n v="132.5557064773007"/>
    <x v="540"/>
    <n v="388.36606783844712"/>
    <x v="8"/>
    <x v="7"/>
    <x v="9"/>
  </r>
  <r>
    <x v="3508"/>
    <s v="Product362"/>
    <n v="1"/>
    <x v="0"/>
    <x v="0"/>
    <n v="1.958753692715275E-2"/>
    <x v="361"/>
    <x v="1"/>
    <x v="2"/>
    <n v="12"/>
    <n v="99.390107815228433"/>
    <x v="54"/>
    <n v="97.443300408203953"/>
    <x v="9"/>
    <x v="7"/>
    <x v="9"/>
  </r>
  <r>
    <x v="3509"/>
    <s v="Product363"/>
    <n v="6"/>
    <x v="0"/>
    <x v="0"/>
    <n v="5.899659883872857E-2"/>
    <x v="362"/>
    <x v="2"/>
    <x v="3"/>
    <n v="189"/>
    <n v="301.5833656089398"/>
    <x v="852"/>
    <n v="1702.7458366300534"/>
    <x v="10"/>
    <x v="7"/>
    <x v="9"/>
  </r>
  <r>
    <x v="3510"/>
    <s v="Product364"/>
    <n v="9"/>
    <x v="1"/>
    <x v="0"/>
    <n v="9.0258164769196389E-2"/>
    <x v="363"/>
    <x v="3"/>
    <x v="0"/>
    <n v="131"/>
    <n v="175.63082944201659"/>
    <x v="811"/>
    <n v="1438.0084178971961"/>
    <x v="11"/>
    <x v="7"/>
    <x v="9"/>
  </r>
  <r>
    <x v="3511"/>
    <s v="Product365"/>
    <n v="11"/>
    <x v="1"/>
    <x v="0"/>
    <n v="4.6390864512727094E-2"/>
    <x v="364"/>
    <x v="4"/>
    <x v="0"/>
    <n v="43"/>
    <n v="262.09397064705047"/>
    <x v="854"/>
    <n v="2749.2872524167651"/>
    <x v="12"/>
    <x v="7"/>
    <x v="9"/>
  </r>
  <r>
    <x v="3512"/>
    <s v="Product366"/>
    <n v="9"/>
    <x v="1"/>
    <x v="1"/>
    <n v="9.4906084785497113E-3"/>
    <x v="365"/>
    <x v="0"/>
    <x v="1"/>
    <n v="241"/>
    <n v="66.035022308681334"/>
    <x v="1288"/>
    <n v="588.67478789469612"/>
    <x v="13"/>
    <x v="7"/>
    <x v="9"/>
  </r>
  <r>
    <x v="3513"/>
    <s v="Product367"/>
    <n v="6"/>
    <x v="0"/>
    <x v="0"/>
    <n v="4.5890562136603447E-2"/>
    <x v="366"/>
    <x v="1"/>
    <x v="0"/>
    <n v="231"/>
    <n v="234.63815340234288"/>
    <x v="606"/>
    <n v="1343.2228598640886"/>
    <x v="14"/>
    <x v="7"/>
    <x v="9"/>
  </r>
  <r>
    <x v="3514"/>
    <s v="Product368"/>
    <n v="1"/>
    <x v="2"/>
    <x v="0"/>
    <n v="9.1028603250053186E-2"/>
    <x v="367"/>
    <x v="2"/>
    <x v="1"/>
    <n v="8"/>
    <n v="83.968532546867124"/>
    <x v="1289"/>
    <n v="76.324994312169181"/>
    <x v="15"/>
    <x v="7"/>
    <x v="9"/>
  </r>
  <r>
    <x v="3515"/>
    <s v="Product369"/>
    <n v="10"/>
    <x v="2"/>
    <x v="0"/>
    <n v="9.2625280375822489E-2"/>
    <x v="368"/>
    <x v="3"/>
    <x v="2"/>
    <n v="28"/>
    <n v="74.569182116861271"/>
    <x v="598"/>
    <n v="676.62190715891222"/>
    <x v="16"/>
    <x v="7"/>
    <x v="9"/>
  </r>
  <r>
    <x v="3516"/>
    <s v="Product370"/>
    <n v="14"/>
    <x v="1"/>
    <x v="0"/>
    <n v="9.5372080120494238E-2"/>
    <x v="369"/>
    <x v="4"/>
    <x v="0"/>
    <n v="232"/>
    <n v="98.268365770355501"/>
    <x v="558"/>
    <n v="1244.5483024351315"/>
    <x v="17"/>
    <x v="7"/>
    <x v="9"/>
  </r>
  <r>
    <x v="3517"/>
    <s v="Product371"/>
    <n v="5"/>
    <x v="1"/>
    <x v="0"/>
    <n v="4.0752069929053128E-2"/>
    <x v="370"/>
    <x v="0"/>
    <x v="3"/>
    <n v="200"/>
    <n v="31.182231568812881"/>
    <x v="314"/>
    <n v="149.55745543688346"/>
    <x v="18"/>
    <x v="7"/>
    <x v="9"/>
  </r>
  <r>
    <x v="3518"/>
    <s v="Product372"/>
    <n v="15"/>
    <x v="1"/>
    <x v="1"/>
    <n v="8.7529239035640374E-2"/>
    <x v="371"/>
    <x v="1"/>
    <x v="3"/>
    <n v="12"/>
    <n v="300.44437939775798"/>
    <x v="641"/>
    <n v="4112.2006724480552"/>
    <x v="19"/>
    <x v="7"/>
    <x v="9"/>
  </r>
  <r>
    <x v="3519"/>
    <s v="Product373"/>
    <n v="2"/>
    <x v="1"/>
    <x v="1"/>
    <n v="8.2142421692194045E-2"/>
    <x v="372"/>
    <x v="2"/>
    <x v="2"/>
    <n v="208"/>
    <n v="159.59819196373576"/>
    <x v="518"/>
    <n v="292.97681995627772"/>
    <x v="20"/>
    <x v="7"/>
    <x v="9"/>
  </r>
  <r>
    <x v="3520"/>
    <s v="Product374"/>
    <n v="12"/>
    <x v="0"/>
    <x v="0"/>
    <n v="6.6898016067227548E-2"/>
    <x v="373"/>
    <x v="3"/>
    <x v="3"/>
    <n v="157"/>
    <n v="57.009774905430859"/>
    <x v="1290"/>
    <n v="638.35120881381988"/>
    <x v="21"/>
    <x v="7"/>
    <x v="9"/>
  </r>
  <r>
    <x v="3521"/>
    <s v="Product375"/>
    <n v="8"/>
    <x v="1"/>
    <x v="0"/>
    <n v="2.9582429132638855E-2"/>
    <x v="374"/>
    <x v="4"/>
    <x v="0"/>
    <n v="92"/>
    <n v="226.83581301421358"/>
    <x v="199"/>
    <n v="1761.0036692078088"/>
    <x v="22"/>
    <x v="7"/>
    <x v="9"/>
  </r>
  <r>
    <x v="3522"/>
    <s v="Product376"/>
    <n v="4"/>
    <x v="2"/>
    <x v="0"/>
    <n v="5.2905322293842344E-2"/>
    <x v="375"/>
    <x v="0"/>
    <x v="0"/>
    <n v="236"/>
    <n v="239.42983685742578"/>
    <x v="873"/>
    <n v="907.05089668688629"/>
    <x v="23"/>
    <x v="7"/>
    <x v="9"/>
  </r>
  <r>
    <x v="3523"/>
    <s v="Product377"/>
    <n v="1"/>
    <x v="0"/>
    <x v="0"/>
    <n v="2.6570011083443892E-2"/>
    <x v="376"/>
    <x v="1"/>
    <x v="1"/>
    <n v="221"/>
    <n v="149.92228325790029"/>
    <x v="230"/>
    <n v="145.93884653008266"/>
    <x v="24"/>
    <x v="7"/>
    <x v="9"/>
  </r>
  <r>
    <x v="3524"/>
    <s v="Product378"/>
    <n v="15"/>
    <x v="0"/>
    <x v="1"/>
    <n v="6.0052071105268336E-3"/>
    <x v="377"/>
    <x v="2"/>
    <x v="0"/>
    <n v="27"/>
    <n v="308.25067064542276"/>
    <x v="161"/>
    <n v="4595.9934228935736"/>
    <x v="25"/>
    <x v="7"/>
    <x v="9"/>
  </r>
  <r>
    <x v="3525"/>
    <s v="Product379"/>
    <n v="10"/>
    <x v="0"/>
    <x v="0"/>
    <n v="9.1239942792789904E-3"/>
    <x v="378"/>
    <x v="3"/>
    <x v="1"/>
    <n v="106"/>
    <n v="36.298798327234778"/>
    <x v="319"/>
    <n v="359.67608298952388"/>
    <x v="26"/>
    <x v="7"/>
    <x v="9"/>
  </r>
  <r>
    <x v="3526"/>
    <s v="Product380"/>
    <n v="12"/>
    <x v="1"/>
    <x v="0"/>
    <n v="4.4559647976226462E-2"/>
    <x v="379"/>
    <x v="4"/>
    <x v="2"/>
    <n v="12"/>
    <n v="227.69017016065621"/>
    <x v="384"/>
    <n v="2610.5325159678032"/>
    <x v="27"/>
    <x v="7"/>
    <x v="9"/>
  </r>
  <r>
    <x v="3527"/>
    <s v="Product381"/>
    <n v="9"/>
    <x v="1"/>
    <x v="0"/>
    <n v="2.8709186430667135E-2"/>
    <x v="380"/>
    <x v="0"/>
    <x v="0"/>
    <n v="238"/>
    <n v="58.310900864110891"/>
    <x v="860"/>
    <n v="509.73158106236684"/>
    <x v="28"/>
    <x v="7"/>
    <x v="9"/>
  </r>
  <r>
    <x v="3528"/>
    <s v="Product382"/>
    <n v="3"/>
    <x v="1"/>
    <x v="0"/>
    <n v="9.7044423871883473E-2"/>
    <x v="381"/>
    <x v="1"/>
    <x v="3"/>
    <n v="100"/>
    <n v="213.32159941699433"/>
    <x v="47"/>
    <n v="577.8597831064302"/>
    <x v="29"/>
    <x v="7"/>
    <x v="9"/>
  </r>
  <r>
    <x v="3529"/>
    <s v="Product383"/>
    <n v="4"/>
    <x v="0"/>
    <x v="0"/>
    <n v="2.6131530885097499E-2"/>
    <x v="382"/>
    <x v="2"/>
    <x v="3"/>
    <n v="168"/>
    <n v="101.32657791948874"/>
    <x v="243"/>
    <n v="394.71503727641755"/>
    <x v="30"/>
    <x v="7"/>
    <x v="9"/>
  </r>
  <r>
    <x v="3530"/>
    <s v="Product384"/>
    <n v="14"/>
    <x v="2"/>
    <x v="1"/>
    <n v="2.894662872813172E-2"/>
    <x v="383"/>
    <x v="3"/>
    <x v="2"/>
    <n v="55"/>
    <n v="40.793443605900947"/>
    <x v="30"/>
    <n v="554.5765531501853"/>
    <x v="0"/>
    <x v="8"/>
    <x v="9"/>
  </r>
  <r>
    <x v="3531"/>
    <s v="Product385"/>
    <n v="11"/>
    <x v="2"/>
    <x v="1"/>
    <n v="8.9302724912711115E-2"/>
    <x v="384"/>
    <x v="0"/>
    <x v="3"/>
    <n v="232"/>
    <n v="30.850488840609298"/>
    <x v="872"/>
    <n v="309.05001734479072"/>
    <x v="1"/>
    <x v="8"/>
    <x v="9"/>
  </r>
  <r>
    <x v="3532"/>
    <s v="Product386"/>
    <n v="10"/>
    <x v="1"/>
    <x v="0"/>
    <n v="4.9179679624427201E-2"/>
    <x v="385"/>
    <x v="1"/>
    <x v="0"/>
    <n v="221"/>
    <n v="94.706226809553144"/>
    <x v="1291"/>
    <n v="900.4860491662098"/>
    <x v="2"/>
    <x v="8"/>
    <x v="9"/>
  </r>
  <r>
    <x v="3533"/>
    <s v="Product387"/>
    <n v="3"/>
    <x v="1"/>
    <x v="0"/>
    <n v="3.3752122751051904E-2"/>
    <x v="386"/>
    <x v="2"/>
    <x v="0"/>
    <n v="75"/>
    <n v="150.49387120874337"/>
    <x v="383"/>
    <n v="436.24315078327464"/>
    <x v="3"/>
    <x v="8"/>
    <x v="9"/>
  </r>
  <r>
    <x v="3534"/>
    <s v="Product388"/>
    <n v="6"/>
    <x v="1"/>
    <x v="0"/>
    <n v="3.2053616089771364E-2"/>
    <x v="387"/>
    <x v="3"/>
    <x v="1"/>
    <n v="79"/>
    <n v="178.11032860685228"/>
    <x v="747"/>
    <n v="1034.4074910723914"/>
    <x v="4"/>
    <x v="8"/>
    <x v="9"/>
  </r>
  <r>
    <x v="3535"/>
    <s v="Product389"/>
    <n v="11"/>
    <x v="1"/>
    <x v="0"/>
    <n v="9.0197715969542847E-2"/>
    <x v="388"/>
    <x v="4"/>
    <x v="0"/>
    <n v="244"/>
    <n v="155.95695258839822"/>
    <x v="646"/>
    <n v="1560.7899084288986"/>
    <x v="5"/>
    <x v="8"/>
    <x v="9"/>
  </r>
  <r>
    <x v="3536"/>
    <s v="Product390"/>
    <n v="13"/>
    <x v="0"/>
    <x v="1"/>
    <n v="7.4057276658617735E-2"/>
    <x v="389"/>
    <x v="0"/>
    <x v="1"/>
    <n v="131"/>
    <n v="95.302109062721712"/>
    <x v="1292"/>
    <n v="1147.1758272742818"/>
    <x v="6"/>
    <x v="8"/>
    <x v="9"/>
  </r>
  <r>
    <x v="3537"/>
    <s v="Product391"/>
    <n v="7"/>
    <x v="1"/>
    <x v="0"/>
    <n v="6.9554952914851031E-2"/>
    <x v="390"/>
    <x v="1"/>
    <x v="2"/>
    <n v="148"/>
    <n v="57.64735825813765"/>
    <x v="470"/>
    <n v="375.46389278179134"/>
    <x v="7"/>
    <x v="8"/>
    <x v="9"/>
  </r>
  <r>
    <x v="3538"/>
    <s v="Product392"/>
    <n v="15"/>
    <x v="2"/>
    <x v="0"/>
    <n v="3.2294855526734882E-2"/>
    <x v="391"/>
    <x v="2"/>
    <x v="0"/>
    <n v="150"/>
    <n v="47.132453672328822"/>
    <x v="1293"/>
    <n v="684.15476835540665"/>
    <x v="8"/>
    <x v="8"/>
    <x v="9"/>
  </r>
  <r>
    <x v="3539"/>
    <s v="Product393"/>
    <n v="9"/>
    <x v="0"/>
    <x v="0"/>
    <n v="8.9783097108879162E-2"/>
    <x v="392"/>
    <x v="3"/>
    <x v="3"/>
    <n v="223"/>
    <n v="268.09629489971303"/>
    <x v="225"/>
    <n v="2196.2320129818127"/>
    <x v="9"/>
    <x v="8"/>
    <x v="9"/>
  </r>
  <r>
    <x v="3540"/>
    <s v="Product394"/>
    <n v="13"/>
    <x v="0"/>
    <x v="0"/>
    <n v="5.3893500845205701E-2"/>
    <x v="393"/>
    <x v="4"/>
    <x v="3"/>
    <n v="232"/>
    <n v="221.34789771520693"/>
    <x v="972"/>
    <n v="2722.4428998339031"/>
    <x v="10"/>
    <x v="8"/>
    <x v="9"/>
  </r>
  <r>
    <x v="3541"/>
    <s v="Product395"/>
    <n v="11"/>
    <x v="0"/>
    <x v="0"/>
    <n v="2.7274612716029534E-2"/>
    <x v="394"/>
    <x v="0"/>
    <x v="2"/>
    <n v="74"/>
    <n v="60.114309157122328"/>
    <x v="4"/>
    <n v="643.22186121787161"/>
    <x v="11"/>
    <x v="8"/>
    <x v="9"/>
  </r>
  <r>
    <x v="3542"/>
    <s v="Product396"/>
    <n v="7"/>
    <x v="1"/>
    <x v="1"/>
    <n v="4.0974094168742384E-2"/>
    <x v="395"/>
    <x v="1"/>
    <x v="3"/>
    <n v="30"/>
    <n v="193.17716073076636"/>
    <x v="19"/>
    <n v="1296.8333108901354"/>
    <x v="12"/>
    <x v="8"/>
    <x v="9"/>
  </r>
  <r>
    <x v="3543"/>
    <s v="Product397"/>
    <n v="2"/>
    <x v="1"/>
    <x v="1"/>
    <n v="2.7353206037909618E-2"/>
    <x v="396"/>
    <x v="2"/>
    <x v="0"/>
    <n v="5"/>
    <n v="176.21648374246965"/>
    <x v="303"/>
    <n v="342.79279591077187"/>
    <x v="13"/>
    <x v="8"/>
    <x v="9"/>
  </r>
  <r>
    <x v="3544"/>
    <s v="Product398"/>
    <n v="12"/>
    <x v="1"/>
    <x v="0"/>
    <n v="5.7928791135889723E-2"/>
    <x v="397"/>
    <x v="3"/>
    <x v="0"/>
    <n v="86"/>
    <n v="227.16718713591032"/>
    <x v="1294"/>
    <n v="2568.0919991926394"/>
    <x v="14"/>
    <x v="8"/>
    <x v="9"/>
  </r>
  <r>
    <x v="3545"/>
    <s v="Product399"/>
    <n v="3"/>
    <x v="0"/>
    <x v="0"/>
    <n v="5.4089117829196126E-3"/>
    <x v="398"/>
    <x v="4"/>
    <x v="1"/>
    <n v="18"/>
    <n v="77.850986302146978"/>
    <x v="207"/>
    <n v="232.28969155507616"/>
    <x v="15"/>
    <x v="8"/>
    <x v="9"/>
  </r>
  <r>
    <x v="3546"/>
    <s v="Product400"/>
    <n v="10"/>
    <x v="2"/>
    <x v="0"/>
    <n v="1.8099659117005295E-2"/>
    <x v="399"/>
    <x v="0"/>
    <x v="0"/>
    <n v="187"/>
    <n v="200.06384187759031"/>
    <x v="1295"/>
    <n v="1964.4275453796747"/>
    <x v="16"/>
    <x v="8"/>
    <x v="9"/>
  </r>
  <r>
    <x v="3547"/>
    <s v="Product401"/>
    <n v="9"/>
    <x v="2"/>
    <x v="0"/>
    <n v="1.3402246379551654E-2"/>
    <x v="400"/>
    <x v="1"/>
    <x v="1"/>
    <n v="13"/>
    <n v="264.13293471455302"/>
    <x v="680"/>
    <n v="2345.3366404189906"/>
    <x v="17"/>
    <x v="8"/>
    <x v="9"/>
  </r>
  <r>
    <x v="3548"/>
    <s v="Product402"/>
    <n v="12"/>
    <x v="1"/>
    <x v="1"/>
    <n v="2.9846039125765434E-2"/>
    <x v="401"/>
    <x v="2"/>
    <x v="2"/>
    <n v="171"/>
    <n v="317.41165622914644"/>
    <x v="510"/>
    <n v="3695.2581062202876"/>
    <x v="18"/>
    <x v="8"/>
    <x v="9"/>
  </r>
  <r>
    <x v="3549"/>
    <s v="Product403"/>
    <n v="9"/>
    <x v="1"/>
    <x v="0"/>
    <n v="2.3288178808658213E-2"/>
    <x v="402"/>
    <x v="3"/>
    <x v="0"/>
    <n v="107"/>
    <n v="179.62636269711595"/>
    <x v="502"/>
    <n v="1578.9887265948896"/>
    <x v="19"/>
    <x v="8"/>
    <x v="9"/>
  </r>
  <r>
    <x v="3550"/>
    <s v="Product404"/>
    <n v="14"/>
    <x v="1"/>
    <x v="0"/>
    <n v="8.6440058755062499E-2"/>
    <x v="403"/>
    <x v="4"/>
    <x v="3"/>
    <n v="145"/>
    <n v="185.15924030977027"/>
    <x v="29"/>
    <n v="2368.1569057769143"/>
    <x v="20"/>
    <x v="8"/>
    <x v="9"/>
  </r>
  <r>
    <x v="3551"/>
    <s v="Product405"/>
    <n v="15"/>
    <x v="1"/>
    <x v="0"/>
    <n v="8.2790432854334184E-2"/>
    <x v="404"/>
    <x v="0"/>
    <x v="3"/>
    <n v="52"/>
    <n v="198.04997357641645"/>
    <x v="454"/>
    <n v="2724.7999580585324"/>
    <x v="21"/>
    <x v="8"/>
    <x v="9"/>
  </r>
  <r>
    <x v="3552"/>
    <s v="Product406"/>
    <n v="12"/>
    <x v="0"/>
    <x v="0"/>
    <n v="3.3565234445314229E-2"/>
    <x v="405"/>
    <x v="1"/>
    <x v="2"/>
    <n v="37"/>
    <n v="316.57164809966901"/>
    <x v="460"/>
    <n v="3671.3501581495693"/>
    <x v="22"/>
    <x v="8"/>
    <x v="9"/>
  </r>
  <r>
    <x v="3553"/>
    <s v="Product407"/>
    <n v="15"/>
    <x v="1"/>
    <x v="0"/>
    <n v="3.8908791591917652E-2"/>
    <x v="406"/>
    <x v="2"/>
    <x v="3"/>
    <n v="162"/>
    <n v="65.150985289244161"/>
    <x v="128"/>
    <n v="939.24058770925296"/>
    <x v="23"/>
    <x v="8"/>
    <x v="9"/>
  </r>
  <r>
    <x v="3554"/>
    <s v="Product408"/>
    <n v="7"/>
    <x v="2"/>
    <x v="1"/>
    <n v="2.9028287270334897E-2"/>
    <x v="407"/>
    <x v="3"/>
    <x v="0"/>
    <n v="227"/>
    <n v="189.70583886858103"/>
    <x v="1296"/>
    <n v="1289.3930229673081"/>
    <x v="24"/>
    <x v="8"/>
    <x v="9"/>
  </r>
  <r>
    <x v="3555"/>
    <s v="Product409"/>
    <n v="14"/>
    <x v="0"/>
    <x v="1"/>
    <n v="5.7599006101525019E-2"/>
    <x v="408"/>
    <x v="0"/>
    <x v="0"/>
    <n v="218"/>
    <n v="58.3603935223815"/>
    <x v="890"/>
    <n v="769.98450003717824"/>
    <x v="25"/>
    <x v="8"/>
    <x v="9"/>
  </r>
  <r>
    <x v="3556"/>
    <s v="Product410"/>
    <n v="3"/>
    <x v="0"/>
    <x v="0"/>
    <n v="8.1457589566505298E-2"/>
    <x v="409"/>
    <x v="1"/>
    <x v="1"/>
    <n v="75"/>
    <n v="313.80359117550705"/>
    <x v="383"/>
    <n v="864.7257211231115"/>
    <x v="26"/>
    <x v="8"/>
    <x v="9"/>
  </r>
  <r>
    <x v="3557"/>
    <s v="Product411"/>
    <n v="5"/>
    <x v="0"/>
    <x v="0"/>
    <n v="4.8500348908603157E-2"/>
    <x v="410"/>
    <x v="2"/>
    <x v="0"/>
    <n v="244"/>
    <n v="224.26331556566777"/>
    <x v="201"/>
    <n v="1066.9323325666635"/>
    <x v="27"/>
    <x v="8"/>
    <x v="9"/>
  </r>
  <r>
    <x v="3558"/>
    <s v="Product412"/>
    <n v="12"/>
    <x v="1"/>
    <x v="0"/>
    <n v="8.9954207058296515E-2"/>
    <x v="411"/>
    <x v="3"/>
    <x v="1"/>
    <n v="157"/>
    <n v="159.05379210627527"/>
    <x v="1290"/>
    <n v="1736.9548122928816"/>
    <x v="28"/>
    <x v="8"/>
    <x v="9"/>
  </r>
  <r>
    <x v="3559"/>
    <s v="Product413"/>
    <n v="12"/>
    <x v="1"/>
    <x v="0"/>
    <n v="9.3188960422886501E-3"/>
    <x v="412"/>
    <x v="4"/>
    <x v="2"/>
    <n v="224"/>
    <n v="257.87431590483391"/>
    <x v="1297"/>
    <n v="3065.6545435552857"/>
    <x v="29"/>
    <x v="8"/>
    <x v="9"/>
  </r>
  <r>
    <x v="3560"/>
    <s v="Product414"/>
    <n v="14"/>
    <x v="1"/>
    <x v="1"/>
    <n v="5.8971812152320419E-2"/>
    <x v="413"/>
    <x v="0"/>
    <x v="0"/>
    <n v="126"/>
    <n v="260.49981494666827"/>
    <x v="950"/>
    <n v="3431.9273631148676"/>
    <x v="0"/>
    <x v="9"/>
    <x v="9"/>
  </r>
  <r>
    <x v="3561"/>
    <s v="Product415"/>
    <n v="14"/>
    <x v="0"/>
    <x v="0"/>
    <n v="3.9881596043301527E-2"/>
    <x v="414"/>
    <x v="1"/>
    <x v="3"/>
    <n v="159"/>
    <n v="83.240140401458802"/>
    <x v="1298"/>
    <n v="1118.8854704633216"/>
    <x v="1"/>
    <x v="9"/>
    <x v="9"/>
  </r>
  <r>
    <x v="3562"/>
    <s v="Product416"/>
    <n v="8"/>
    <x v="2"/>
    <x v="0"/>
    <n v="9.1027119909797338E-2"/>
    <x v="415"/>
    <x v="2"/>
    <x v="3"/>
    <n v="77"/>
    <n v="132.06325903270192"/>
    <x v="640"/>
    <n v="960.33536733642825"/>
    <x v="2"/>
    <x v="9"/>
    <x v="9"/>
  </r>
  <r>
    <x v="3563"/>
    <s v="Product417"/>
    <n v="2"/>
    <x v="2"/>
    <x v="0"/>
    <n v="9.7603562870397592E-2"/>
    <x v="416"/>
    <x v="3"/>
    <x v="2"/>
    <n v="16"/>
    <n v="114.46063995126526"/>
    <x v="856"/>
    <n v="206.57774736719199"/>
    <x v="3"/>
    <x v="9"/>
    <x v="9"/>
  </r>
  <r>
    <x v="3564"/>
    <s v="Product418"/>
    <n v="5"/>
    <x v="1"/>
    <x v="0"/>
    <n v="3.4991718990998136E-2"/>
    <x v="417"/>
    <x v="4"/>
    <x v="3"/>
    <n v="234"/>
    <n v="101.91692013777514"/>
    <x v="497"/>
    <n v="491.75335953943056"/>
    <x v="4"/>
    <x v="9"/>
    <x v="9"/>
  </r>
  <r>
    <x v="3565"/>
    <s v="Product419"/>
    <n v="1"/>
    <x v="1"/>
    <x v="0"/>
    <n v="8.7982826646923182E-2"/>
    <x v="418"/>
    <x v="0"/>
    <x v="0"/>
    <n v="152"/>
    <n v="207.57926742939773"/>
    <x v="165"/>
    <n v="189.31585672766172"/>
    <x v="5"/>
    <x v="9"/>
    <x v="9"/>
  </r>
  <r>
    <x v="3566"/>
    <s v="Product420"/>
    <n v="13"/>
    <x v="1"/>
    <x v="1"/>
    <n v="5.3255779273791173E-2"/>
    <x v="419"/>
    <x v="1"/>
    <x v="0"/>
    <n v="210"/>
    <n v="177.92473545813013"/>
    <x v="1299"/>
    <n v="2189.8397952499154"/>
    <x v="6"/>
    <x v="9"/>
    <x v="9"/>
  </r>
  <r>
    <x v="3567"/>
    <s v="Product421"/>
    <n v="8"/>
    <x v="1"/>
    <x v="1"/>
    <n v="4.9307302176484304E-2"/>
    <x v="420"/>
    <x v="2"/>
    <x v="1"/>
    <n v="166"/>
    <n v="242.50517847450834"/>
    <x v="371"/>
    <n v="1844.3832188808281"/>
    <x v="7"/>
    <x v="9"/>
    <x v="9"/>
  </r>
  <r>
    <x v="3568"/>
    <s v="Product422"/>
    <n v="10"/>
    <x v="0"/>
    <x v="0"/>
    <n v="1.6355375220863978E-2"/>
    <x v="421"/>
    <x v="3"/>
    <x v="0"/>
    <n v="36"/>
    <n v="189.91282679756901"/>
    <x v="947"/>
    <n v="1868.0673125603982"/>
    <x v="8"/>
    <x v="9"/>
    <x v="9"/>
  </r>
  <r>
    <x v="3569"/>
    <s v="Product423"/>
    <n v="1"/>
    <x v="1"/>
    <x v="0"/>
    <n v="4.6556315668338736E-3"/>
    <x v="422"/>
    <x v="4"/>
    <x v="1"/>
    <n v="224"/>
    <n v="46.714901536844181"/>
    <x v="346"/>
    <n v="46.497414166607712"/>
    <x v="9"/>
    <x v="9"/>
    <x v="9"/>
  </r>
  <r>
    <x v="3570"/>
    <s v="Product424"/>
    <n v="7"/>
    <x v="2"/>
    <x v="0"/>
    <n v="9.3313629602333345E-2"/>
    <x v="423"/>
    <x v="0"/>
    <x v="2"/>
    <n v="96"/>
    <n v="188.12830494186898"/>
    <x v="243"/>
    <n v="1194.0135898376602"/>
    <x v="10"/>
    <x v="9"/>
    <x v="9"/>
  </r>
  <r>
    <x v="3571"/>
    <s v="Product425"/>
    <n v="13"/>
    <x v="0"/>
    <x v="0"/>
    <n v="4.888644646515166E-2"/>
    <x v="424"/>
    <x v="1"/>
    <x v="0"/>
    <n v="35"/>
    <n v="132.69024496486145"/>
    <x v="1015"/>
    <n v="1640.6453753032056"/>
    <x v="11"/>
    <x v="9"/>
    <x v="9"/>
  </r>
  <r>
    <x v="3572"/>
    <s v="Product426"/>
    <n v="2"/>
    <x v="0"/>
    <x v="1"/>
    <n v="9.1688790569360468E-2"/>
    <x v="425"/>
    <x v="2"/>
    <x v="3"/>
    <n v="127"/>
    <n v="47.25577400472433"/>
    <x v="1055"/>
    <n v="85.845898477624274"/>
    <x v="12"/>
    <x v="9"/>
    <x v="9"/>
  </r>
  <r>
    <x v="3573"/>
    <s v="Product427"/>
    <n v="1"/>
    <x v="0"/>
    <x v="0"/>
    <n v="5.5772299259648411E-2"/>
    <x v="426"/>
    <x v="3"/>
    <x v="3"/>
    <n v="227"/>
    <n v="175.88922350157938"/>
    <x v="1168"/>
    <n v="166.07947709190211"/>
    <x v="13"/>
    <x v="9"/>
    <x v="9"/>
  </r>
  <r>
    <x v="3574"/>
    <s v="Product428"/>
    <n v="2"/>
    <x v="1"/>
    <x v="0"/>
    <n v="8.1356870139153617E-2"/>
    <x v="427"/>
    <x v="4"/>
    <x v="2"/>
    <n v="196"/>
    <n v="145.51703857400872"/>
    <x v="834"/>
    <n v="267.35645552741778"/>
    <x v="14"/>
    <x v="9"/>
    <x v="9"/>
  </r>
  <r>
    <x v="3575"/>
    <s v="Product429"/>
    <n v="10"/>
    <x v="1"/>
    <x v="0"/>
    <n v="5.4069252698741412E-3"/>
    <x v="428"/>
    <x v="0"/>
    <x v="3"/>
    <n v="218"/>
    <n v="290.99117021881017"/>
    <x v="559"/>
    <n v="2894.178027072438"/>
    <x v="15"/>
    <x v="9"/>
    <x v="9"/>
  </r>
  <r>
    <x v="3576"/>
    <s v="Product430"/>
    <n v="3"/>
    <x v="1"/>
    <x v="0"/>
    <n v="7.05108535379491E-2"/>
    <x v="429"/>
    <x v="1"/>
    <x v="0"/>
    <n v="59"/>
    <n v="42.949869836821634"/>
    <x v="58"/>
    <n v="119.7643135658506"/>
    <x v="16"/>
    <x v="9"/>
    <x v="9"/>
  </r>
  <r>
    <x v="3577"/>
    <s v="Product431"/>
    <n v="5"/>
    <x v="0"/>
    <x v="0"/>
    <n v="1.130363264212122E-2"/>
    <x v="430"/>
    <x v="2"/>
    <x v="0"/>
    <n v="54"/>
    <n v="42.851440406431095"/>
    <x v="56"/>
    <n v="211.83531732945525"/>
    <x v="17"/>
    <x v="9"/>
    <x v="9"/>
  </r>
  <r>
    <x v="3578"/>
    <s v="Product432"/>
    <n v="7"/>
    <x v="2"/>
    <x v="1"/>
    <n v="8.6104741724132405E-2"/>
    <x v="431"/>
    <x v="3"/>
    <x v="1"/>
    <n v="158"/>
    <n v="57.721328572653761"/>
    <x v="295"/>
    <n v="369.25873938752136"/>
    <x v="18"/>
    <x v="9"/>
    <x v="9"/>
  </r>
  <r>
    <x v="3579"/>
    <s v="Product433"/>
    <n v="10"/>
    <x v="2"/>
    <x v="1"/>
    <n v="8.8743918722406959E-2"/>
    <x v="432"/>
    <x v="0"/>
    <x v="0"/>
    <n v="34"/>
    <n v="266.43416426182864"/>
    <x v="411"/>
    <n v="2427.8975244370454"/>
    <x v="19"/>
    <x v="9"/>
    <x v="9"/>
  </r>
  <r>
    <x v="3580"/>
    <s v="Product434"/>
    <n v="4"/>
    <x v="1"/>
    <x v="0"/>
    <n v="9.333755811017741E-2"/>
    <x v="433"/>
    <x v="1"/>
    <x v="1"/>
    <n v="189"/>
    <n v="312.6991805784329"/>
    <x v="361"/>
    <n v="1134.0504105607542"/>
    <x v="20"/>
    <x v="9"/>
    <x v="9"/>
  </r>
  <r>
    <x v="3581"/>
    <s v="Product435"/>
    <n v="12"/>
    <x v="1"/>
    <x v="0"/>
    <n v="7.9348616949890469E-2"/>
    <x v="434"/>
    <x v="2"/>
    <x v="2"/>
    <n v="126"/>
    <n v="116.6865863128603"/>
    <x v="309"/>
    <n v="1289.1320048679697"/>
    <x v="21"/>
    <x v="9"/>
    <x v="9"/>
  </r>
  <r>
    <x v="3582"/>
    <s v="Product436"/>
    <n v="7"/>
    <x v="1"/>
    <x v="0"/>
    <n v="5.8086704506025481E-2"/>
    <x v="435"/>
    <x v="3"/>
    <x v="0"/>
    <n v="206"/>
    <n v="269.16666015472356"/>
    <x v="713"/>
    <n v="1774.7215913240964"/>
    <x v="22"/>
    <x v="9"/>
    <x v="9"/>
  </r>
  <r>
    <x v="3583"/>
    <s v="Product437"/>
    <n v="3"/>
    <x v="1"/>
    <x v="0"/>
    <n v="9.8741288289701704E-2"/>
    <x v="436"/>
    <x v="4"/>
    <x v="3"/>
    <n v="95"/>
    <n v="249.15467017367692"/>
    <x v="1027"/>
    <n v="673.65845117199706"/>
    <x v="23"/>
    <x v="9"/>
    <x v="9"/>
  </r>
  <r>
    <x v="3584"/>
    <s v="Product438"/>
    <n v="12"/>
    <x v="0"/>
    <x v="1"/>
    <n v="9.6393687573295653E-2"/>
    <x v="437"/>
    <x v="0"/>
    <x v="3"/>
    <n v="189"/>
    <n v="66.827099307609075"/>
    <x v="905"/>
    <n v="724.62466530626159"/>
    <x v="24"/>
    <x v="9"/>
    <x v="9"/>
  </r>
  <r>
    <x v="3585"/>
    <s v="Product439"/>
    <n v="3"/>
    <x v="1"/>
    <x v="0"/>
    <n v="8.9048100483945652E-2"/>
    <x v="438"/>
    <x v="1"/>
    <x v="2"/>
    <n v="186"/>
    <n v="306.22444642324189"/>
    <x v="172"/>
    <n v="836.86722344251325"/>
    <x v="25"/>
    <x v="9"/>
    <x v="9"/>
  </r>
  <r>
    <x v="3586"/>
    <s v="Product440"/>
    <n v="3"/>
    <x v="2"/>
    <x v="0"/>
    <n v="2.3895120321947939E-2"/>
    <x v="439"/>
    <x v="2"/>
    <x v="3"/>
    <n v="189"/>
    <n v="64.00804266571339"/>
    <x v="754"/>
    <n v="187.43568835393137"/>
    <x v="26"/>
    <x v="9"/>
    <x v="9"/>
  </r>
  <r>
    <x v="3587"/>
    <s v="Product441"/>
    <n v="7"/>
    <x v="0"/>
    <x v="0"/>
    <n v="7.3707911634666792E-2"/>
    <x v="440"/>
    <x v="3"/>
    <x v="0"/>
    <n v="232"/>
    <n v="188.80476792258349"/>
    <x v="916"/>
    <n v="1224.2185394063936"/>
    <x v="27"/>
    <x v="9"/>
    <x v="9"/>
  </r>
  <r>
    <x v="3588"/>
    <s v="Product442"/>
    <n v="6"/>
    <x v="0"/>
    <x v="0"/>
    <n v="2.9224953487695608E-3"/>
    <x v="441"/>
    <x v="4"/>
    <x v="0"/>
    <n v="236"/>
    <n v="57.085838050365702"/>
    <x v="228"/>
    <n v="341.51402972509737"/>
    <x v="28"/>
    <x v="9"/>
    <x v="9"/>
  </r>
  <r>
    <x v="3589"/>
    <s v="Product443"/>
    <n v="8"/>
    <x v="0"/>
    <x v="0"/>
    <n v="4.965667445919715E-2"/>
    <x v="442"/>
    <x v="0"/>
    <x v="1"/>
    <n v="124"/>
    <n v="271.46180114523543"/>
    <x v="299"/>
    <n v="2063.8552868612733"/>
    <x v="29"/>
    <x v="9"/>
    <x v="9"/>
  </r>
  <r>
    <x v="3590"/>
    <s v="Product444"/>
    <n v="5"/>
    <x v="1"/>
    <x v="1"/>
    <n v="4.937285886416324E-2"/>
    <x v="443"/>
    <x v="1"/>
    <x v="0"/>
    <n v="92"/>
    <n v="218.32030732040246"/>
    <x v="584"/>
    <n v="1037.7060479994575"/>
    <x v="30"/>
    <x v="9"/>
    <x v="9"/>
  </r>
  <r>
    <x v="3591"/>
    <s v="Product445"/>
    <n v="8"/>
    <x v="1"/>
    <x v="1"/>
    <n v="5.3902315370184445E-2"/>
    <x v="444"/>
    <x v="2"/>
    <x v="1"/>
    <n v="136"/>
    <n v="284.95259570993841"/>
    <x v="1196"/>
    <n v="2156.7439282434293"/>
    <x v="0"/>
    <x v="10"/>
    <x v="9"/>
  </r>
  <r>
    <x v="3592"/>
    <s v="Product446"/>
    <n v="10"/>
    <x v="1"/>
    <x v="0"/>
    <n v="6.0351934774421682E-2"/>
    <x v="445"/>
    <x v="3"/>
    <x v="2"/>
    <n v="125"/>
    <n v="190.31534925602404"/>
    <x v="485"/>
    <n v="1788.2944971115321"/>
    <x v="1"/>
    <x v="10"/>
    <x v="9"/>
  </r>
  <r>
    <x v="3593"/>
    <s v="Product447"/>
    <n v="15"/>
    <x v="0"/>
    <x v="0"/>
    <n v="7.9450384302799156E-3"/>
    <x v="446"/>
    <x v="4"/>
    <x v="0"/>
    <n v="95"/>
    <n v="247.00736062571465"/>
    <x v="363"/>
    <n v="3675.6731647947199"/>
    <x v="2"/>
    <x v="10"/>
    <x v="9"/>
  </r>
  <r>
    <x v="3594"/>
    <s v="Product448"/>
    <n v="11"/>
    <x v="2"/>
    <x v="0"/>
    <n v="7.0441452217116743E-2"/>
    <x v="447"/>
    <x v="0"/>
    <x v="3"/>
    <n v="124"/>
    <n v="192.44996204724529"/>
    <x v="366"/>
    <n v="1967.8285796565917"/>
    <x v="3"/>
    <x v="10"/>
    <x v="9"/>
  </r>
  <r>
    <x v="3595"/>
    <s v="Product449"/>
    <n v="10"/>
    <x v="2"/>
    <x v="0"/>
    <n v="6.9953041361098992E-2"/>
    <x v="448"/>
    <x v="1"/>
    <x v="3"/>
    <n v="166"/>
    <n v="130.96860520001786"/>
    <x v="1300"/>
    <n v="1218.0695294345558"/>
    <x v="4"/>
    <x v="10"/>
    <x v="9"/>
  </r>
  <r>
    <x v="3596"/>
    <s v="Product450"/>
    <n v="2"/>
    <x v="1"/>
    <x v="1"/>
    <n v="4.6641353694056253E-2"/>
    <x v="449"/>
    <x v="2"/>
    <x v="2"/>
    <n v="213"/>
    <n v="197.05763311336531"/>
    <x v="1287"/>
    <n v="375.73319669842255"/>
    <x v="5"/>
    <x v="10"/>
    <x v="9"/>
  </r>
  <r>
    <x v="3597"/>
    <s v="Product451"/>
    <n v="3"/>
    <x v="1"/>
    <x v="0"/>
    <n v="4.4915312211330806E-2"/>
    <x v="450"/>
    <x v="3"/>
    <x v="3"/>
    <n v="93"/>
    <n v="180.63058424814125"/>
    <x v="634"/>
    <n v="517.55251548516264"/>
    <x v="6"/>
    <x v="10"/>
    <x v="9"/>
  </r>
  <r>
    <x v="3598"/>
    <s v="Product452"/>
    <n v="9"/>
    <x v="1"/>
    <x v="0"/>
    <n v="2.1669043815529632E-2"/>
    <x v="451"/>
    <x v="4"/>
    <x v="0"/>
    <n v="84"/>
    <n v="155.56719966615981"/>
    <x v="361"/>
    <n v="1369.765864803011"/>
    <x v="7"/>
    <x v="10"/>
    <x v="9"/>
  </r>
  <r>
    <x v="3599"/>
    <s v="Product453"/>
    <n v="8"/>
    <x v="1"/>
    <x v="0"/>
    <n v="9.8423141391206864E-2"/>
    <x v="452"/>
    <x v="0"/>
    <x v="0"/>
    <n v="35"/>
    <n v="231.50400912394608"/>
    <x v="598"/>
    <n v="1669.7492584104693"/>
    <x v="8"/>
    <x v="10"/>
    <x v="9"/>
  </r>
  <r>
    <x v="3600"/>
    <s v="Product454"/>
    <n v="5"/>
    <x v="0"/>
    <x v="0"/>
    <n v="8.0384437426398447E-2"/>
    <x v="453"/>
    <x v="1"/>
    <x v="1"/>
    <n v="249"/>
    <n v="219.35784417568459"/>
    <x v="204"/>
    <n v="1008.624436382773"/>
    <x v="9"/>
    <x v="10"/>
    <x v="9"/>
  </r>
  <r>
    <x v="3601"/>
    <s v="Product455"/>
    <n v="9"/>
    <x v="1"/>
    <x v="0"/>
    <n v="2.7447540154663941E-2"/>
    <x v="454"/>
    <x v="2"/>
    <x v="0"/>
    <n v="203"/>
    <n v="244.58121352439261"/>
    <x v="468"/>
    <n v="2140.8125476059486"/>
    <x v="10"/>
    <x v="10"/>
    <x v="9"/>
  </r>
  <r>
    <x v="3602"/>
    <s v="Product456"/>
    <n v="7"/>
    <x v="2"/>
    <x v="1"/>
    <n v="6.4701118821110348E-2"/>
    <x v="455"/>
    <x v="3"/>
    <x v="1"/>
    <n v="163"/>
    <n v="243.10298785664648"/>
    <x v="878"/>
    <n v="1591.6176678749664"/>
    <x v="11"/>
    <x v="10"/>
    <x v="9"/>
  </r>
  <r>
    <x v="3603"/>
    <s v="Product457"/>
    <n v="4"/>
    <x v="0"/>
    <x v="1"/>
    <n v="7.4296228180179655E-2"/>
    <x v="456"/>
    <x v="0"/>
    <x v="2"/>
    <n v="154"/>
    <n v="241.68765864077508"/>
    <x v="640"/>
    <n v="894.92470882426676"/>
    <x v="12"/>
    <x v="10"/>
    <x v="9"/>
  </r>
  <r>
    <x v="3604"/>
    <s v="Product458"/>
    <n v="3"/>
    <x v="0"/>
    <x v="0"/>
    <n v="5.9650170824423927E-3"/>
    <x v="457"/>
    <x v="1"/>
    <x v="0"/>
    <n v="99"/>
    <n v="160.01900049196189"/>
    <x v="1018"/>
    <n v="477.19345326153598"/>
    <x v="13"/>
    <x v="10"/>
    <x v="9"/>
  </r>
  <r>
    <x v="3605"/>
    <s v="Product459"/>
    <n v="7"/>
    <x v="0"/>
    <x v="0"/>
    <n v="8.5435302038200031E-2"/>
    <x v="458"/>
    <x v="2"/>
    <x v="3"/>
    <n v="131"/>
    <n v="188.25557495350102"/>
    <x v="310"/>
    <n v="1205.2033213288155"/>
    <x v="14"/>
    <x v="10"/>
    <x v="9"/>
  </r>
  <r>
    <x v="3606"/>
    <s v="Product460"/>
    <n v="7"/>
    <x v="1"/>
    <x v="0"/>
    <n v="7.1873753991103004E-2"/>
    <x v="459"/>
    <x v="3"/>
    <x v="3"/>
    <n v="78"/>
    <n v="100.12902231135899"/>
    <x v="146"/>
    <n v="650.52661516067906"/>
    <x v="15"/>
    <x v="10"/>
    <x v="9"/>
  </r>
  <r>
    <x v="3607"/>
    <s v="Product461"/>
    <n v="3"/>
    <x v="1"/>
    <x v="0"/>
    <n v="9.5845319312149124E-2"/>
    <x v="460"/>
    <x v="4"/>
    <x v="2"/>
    <n v="228"/>
    <n v="309.54139292506426"/>
    <x v="33"/>
    <n v="839.61989783950219"/>
    <x v="16"/>
    <x v="10"/>
    <x v="9"/>
  </r>
  <r>
    <x v="3608"/>
    <s v="Product462"/>
    <n v="3"/>
    <x v="1"/>
    <x v="1"/>
    <n v="1.5261855093249E-2"/>
    <x v="461"/>
    <x v="0"/>
    <x v="3"/>
    <n v="16"/>
    <n v="73.511656033946835"/>
    <x v="312"/>
    <n v="217.16919537567591"/>
    <x v="17"/>
    <x v="10"/>
    <x v="9"/>
  </r>
  <r>
    <x v="3609"/>
    <s v="Product463"/>
    <n v="15"/>
    <x v="0"/>
    <x v="0"/>
    <n v="4.325887915350643E-2"/>
    <x v="462"/>
    <x v="1"/>
    <x v="0"/>
    <n v="245"/>
    <n v="137.10690590000362"/>
    <x v="1301"/>
    <n v="1967.6372223984627"/>
    <x v="18"/>
    <x v="10"/>
    <x v="9"/>
  </r>
  <r>
    <x v="3610"/>
    <s v="Product464"/>
    <n v="3"/>
    <x v="2"/>
    <x v="0"/>
    <n v="6.3703027371201898E-2"/>
    <x v="463"/>
    <x v="2"/>
    <x v="0"/>
    <n v="194"/>
    <n v="44.220340417226431"/>
    <x v="587"/>
    <n v="124.21011258379197"/>
    <x v="19"/>
    <x v="10"/>
    <x v="9"/>
  </r>
  <r>
    <x v="3611"/>
    <s v="Product465"/>
    <n v="3"/>
    <x v="2"/>
    <x v="0"/>
    <n v="2.0305506778686036E-3"/>
    <x v="464"/>
    <x v="3"/>
    <x v="1"/>
    <n v="8"/>
    <n v="185.98319338010401"/>
    <x v="741"/>
    <n v="556.81663524214161"/>
    <x v="20"/>
    <x v="10"/>
    <x v="9"/>
  </r>
  <r>
    <x v="3612"/>
    <s v="Product466"/>
    <n v="9"/>
    <x v="1"/>
    <x v="0"/>
    <n v="2.3390452875229496E-2"/>
    <x v="465"/>
    <x v="4"/>
    <x v="0"/>
    <n v="169"/>
    <n v="211.49905755426178"/>
    <x v="1261"/>
    <n v="1858.9679893384505"/>
    <x v="21"/>
    <x v="10"/>
    <x v="9"/>
  </r>
  <r>
    <x v="3613"/>
    <s v="Product467"/>
    <n v="11"/>
    <x v="1"/>
    <x v="0"/>
    <n v="3.2044459636297422E-2"/>
    <x v="466"/>
    <x v="0"/>
    <x v="1"/>
    <n v="105"/>
    <n v="209.26477410863413"/>
    <x v="262"/>
    <n v="2228.1489725155225"/>
    <x v="22"/>
    <x v="10"/>
    <x v="9"/>
  </r>
  <r>
    <x v="3614"/>
    <s v="Product468"/>
    <n v="1"/>
    <x v="1"/>
    <x v="1"/>
    <n v="8.6329158075841891E-2"/>
    <x v="467"/>
    <x v="1"/>
    <x v="2"/>
    <n v="45"/>
    <n v="278.31808883904318"/>
    <x v="273"/>
    <n v="254.29112255229123"/>
    <x v="23"/>
    <x v="10"/>
    <x v="9"/>
  </r>
  <r>
    <x v="3615"/>
    <s v="Product469"/>
    <n v="12"/>
    <x v="1"/>
    <x v="1"/>
    <n v="1.1046086662370603E-2"/>
    <x v="468"/>
    <x v="2"/>
    <x v="0"/>
    <n v="51"/>
    <n v="284.40748532509963"/>
    <x v="1"/>
    <n v="3375.1907471372601"/>
    <x v="24"/>
    <x v="10"/>
    <x v="9"/>
  </r>
  <r>
    <x v="3616"/>
    <s v="Product470"/>
    <n v="13"/>
    <x v="0"/>
    <x v="0"/>
    <n v="6.435641630854372E-3"/>
    <x v="469"/>
    <x v="3"/>
    <x v="3"/>
    <n v="144"/>
    <n v="147.40569670823839"/>
    <x v="350"/>
    <n v="1903.9416041084107"/>
    <x v="25"/>
    <x v="10"/>
    <x v="9"/>
  </r>
  <r>
    <x v="3617"/>
    <s v="Product471"/>
    <n v="7"/>
    <x v="1"/>
    <x v="0"/>
    <n v="8.8301324475479281E-2"/>
    <x v="470"/>
    <x v="4"/>
    <x v="3"/>
    <n v="153"/>
    <n v="289.78767936389409"/>
    <x v="831"/>
    <n v="1849.3933042157068"/>
    <x v="26"/>
    <x v="10"/>
    <x v="9"/>
  </r>
  <r>
    <x v="3618"/>
    <s v="Product472"/>
    <n v="7"/>
    <x v="2"/>
    <x v="0"/>
    <n v="1.6238266221311148E-2"/>
    <x v="471"/>
    <x v="0"/>
    <x v="2"/>
    <n v="237"/>
    <n v="262.21798356520526"/>
    <x v="1302"/>
    <n v="1805.7201269804063"/>
    <x v="27"/>
    <x v="10"/>
    <x v="9"/>
  </r>
  <r>
    <x v="3619"/>
    <s v="Product473"/>
    <n v="12"/>
    <x v="0"/>
    <x v="0"/>
    <n v="2.8709851955471689E-2"/>
    <x v="472"/>
    <x v="1"/>
    <x v="3"/>
    <n v="18"/>
    <n v="232.50861402516577"/>
    <x v="62"/>
    <n v="2709.9999136575761"/>
    <x v="28"/>
    <x v="10"/>
    <x v="9"/>
  </r>
  <r>
    <x v="3620"/>
    <s v="Product474"/>
    <n v="13"/>
    <x v="0"/>
    <x v="1"/>
    <n v="8.1800954282884294E-2"/>
    <x v="473"/>
    <x v="2"/>
    <x v="0"/>
    <n v="227"/>
    <n v="240.0271914838338"/>
    <x v="1303"/>
    <n v="2865.1055961660031"/>
    <x v="29"/>
    <x v="10"/>
    <x v="9"/>
  </r>
  <r>
    <x v="3621"/>
    <s v="Product475"/>
    <n v="2"/>
    <x v="0"/>
    <x v="0"/>
    <n v="6.4654511703739079E-2"/>
    <x v="474"/>
    <x v="3"/>
    <x v="0"/>
    <n v="24"/>
    <n v="255.92091709802136"/>
    <x v="312"/>
    <n v="478.74895033655145"/>
    <x v="0"/>
    <x v="11"/>
    <x v="9"/>
  </r>
  <r>
    <x v="3622"/>
    <s v="Product476"/>
    <n v="15"/>
    <x v="1"/>
    <x v="0"/>
    <n v="3.4240881349163844E-2"/>
    <x v="475"/>
    <x v="4"/>
    <x v="1"/>
    <n v="208"/>
    <n v="307.22858589296692"/>
    <x v="144"/>
    <n v="4450.6321250450164"/>
    <x v="1"/>
    <x v="11"/>
    <x v="9"/>
  </r>
  <r>
    <x v="3623"/>
    <s v="Product477"/>
    <n v="13"/>
    <x v="1"/>
    <x v="0"/>
    <n v="6.3422743366565532E-2"/>
    <x v="476"/>
    <x v="0"/>
    <x v="0"/>
    <n v="78"/>
    <n v="148.31438109410021"/>
    <x v="609"/>
    <n v="1805.8023901371753"/>
    <x v="2"/>
    <x v="11"/>
    <x v="9"/>
  </r>
  <r>
    <x v="3624"/>
    <s v="Product478"/>
    <n v="2"/>
    <x v="1"/>
    <x v="0"/>
    <n v="3.4411913106168847E-2"/>
    <x v="477"/>
    <x v="1"/>
    <x v="1"/>
    <n v="200"/>
    <n v="242.23378669364328"/>
    <x v="241"/>
    <n v="467.79611734912675"/>
    <x v="3"/>
    <x v="11"/>
    <x v="9"/>
  </r>
  <r>
    <x v="3625"/>
    <s v="Product479"/>
    <n v="12"/>
    <x v="0"/>
    <x v="0"/>
    <n v="4.0707255514823128E-3"/>
    <x v="478"/>
    <x v="2"/>
    <x v="2"/>
    <n v="225"/>
    <n v="94.970168526319512"/>
    <x v="991"/>
    <n v="1135.00285241605"/>
    <x v="4"/>
    <x v="11"/>
    <x v="9"/>
  </r>
  <r>
    <x v="3626"/>
    <s v="Product480"/>
    <n v="7"/>
    <x v="2"/>
    <x v="1"/>
    <n v="5.2283751426204152E-2"/>
    <x v="479"/>
    <x v="3"/>
    <x v="0"/>
    <n v="41"/>
    <n v="198.8671842095971"/>
    <x v="1304"/>
    <n v="1319.2876324848737"/>
    <x v="5"/>
    <x v="11"/>
    <x v="9"/>
  </r>
  <r>
    <x v="3627"/>
    <s v="Product481"/>
    <n v="4"/>
    <x v="2"/>
    <x v="1"/>
    <n v="2.8331778496497519E-2"/>
    <x v="480"/>
    <x v="0"/>
    <x v="3"/>
    <n v="85"/>
    <n v="129.58915890358787"/>
    <x v="411"/>
    <n v="503.67067023193601"/>
    <x v="6"/>
    <x v="11"/>
    <x v="9"/>
  </r>
  <r>
    <x v="3628"/>
    <s v="Product482"/>
    <n v="14"/>
    <x v="1"/>
    <x v="0"/>
    <n v="2.3605349707999823E-2"/>
    <x v="481"/>
    <x v="1"/>
    <x v="3"/>
    <n v="226"/>
    <n v="293.10707066800063"/>
    <x v="1305"/>
    <n v="4006.6344606819312"/>
    <x v="7"/>
    <x v="11"/>
    <x v="9"/>
  </r>
  <r>
    <x v="3629"/>
    <s v="Product483"/>
    <n v="13"/>
    <x v="1"/>
    <x v="0"/>
    <n v="4.5680565661284304E-2"/>
    <x v="482"/>
    <x v="2"/>
    <x v="2"/>
    <n v="212"/>
    <n v="155.376993625203"/>
    <x v="1127"/>
    <n v="1927.6307006535014"/>
    <x v="8"/>
    <x v="11"/>
    <x v="9"/>
  </r>
  <r>
    <x v="3630"/>
    <s v="Product484"/>
    <n v="5"/>
    <x v="1"/>
    <x v="0"/>
    <n v="1.2261187401896412E-2"/>
    <x v="483"/>
    <x v="3"/>
    <x v="3"/>
    <n v="24"/>
    <n v="265.75349638494072"/>
    <x v="109"/>
    <n v="1312.4752148152788"/>
    <x v="9"/>
    <x v="11"/>
    <x v="9"/>
  </r>
  <r>
    <x v="3631"/>
    <s v="Product485"/>
    <n v="6"/>
    <x v="1"/>
    <x v="0"/>
    <n v="6.6048272612597716E-4"/>
    <x v="484"/>
    <x v="4"/>
    <x v="0"/>
    <n v="6"/>
    <n v="109.8995812200575"/>
    <x v="809"/>
    <n v="658.96196667031904"/>
    <x v="10"/>
    <x v="11"/>
    <x v="9"/>
  </r>
  <r>
    <x v="3632"/>
    <s v="Product486"/>
    <n v="4"/>
    <x v="0"/>
    <x v="1"/>
    <n v="8.8951746057115769E-2"/>
    <x v="485"/>
    <x v="0"/>
    <x v="0"/>
    <n v="176"/>
    <n v="33.849894373796332"/>
    <x v="43"/>
    <n v="123.35554866159283"/>
    <x v="11"/>
    <x v="11"/>
    <x v="9"/>
  </r>
  <r>
    <x v="3633"/>
    <s v="Product487"/>
    <n v="3"/>
    <x v="1"/>
    <x v="0"/>
    <n v="9.1150117472838438E-2"/>
    <x v="486"/>
    <x v="1"/>
    <x v="1"/>
    <n v="121"/>
    <n v="95.007481130778913"/>
    <x v="1306"/>
    <n v="259.04261419472982"/>
    <x v="12"/>
    <x v="11"/>
    <x v="9"/>
  </r>
  <r>
    <x v="3634"/>
    <s v="Product488"/>
    <n v="12"/>
    <x v="2"/>
    <x v="0"/>
    <n v="3.4107304367944534E-2"/>
    <x v="487"/>
    <x v="2"/>
    <x v="0"/>
    <n v="203"/>
    <n v="57.145692475028284"/>
    <x v="375"/>
    <n v="662.35928338158647"/>
    <x v="13"/>
    <x v="11"/>
    <x v="9"/>
  </r>
  <r>
    <x v="3635"/>
    <s v="Product489"/>
    <n v="2"/>
    <x v="0"/>
    <x v="0"/>
    <n v="8.7972529230376059E-2"/>
    <x v="488"/>
    <x v="3"/>
    <x v="1"/>
    <n v="58"/>
    <n v="35.148481297140563"/>
    <x v="1272"/>
    <n v="64.112760997649076"/>
    <x v="14"/>
    <x v="11"/>
    <x v="9"/>
  </r>
  <r>
    <x v="3636"/>
    <s v="Product490"/>
    <n v="2"/>
    <x v="0"/>
    <x v="0"/>
    <n v="3.0620065416391652E-2"/>
    <x v="489"/>
    <x v="4"/>
    <x v="2"/>
    <n v="247"/>
    <n v="194.53909635877659"/>
    <x v="984"/>
    <n v="377.1645930044503"/>
    <x v="15"/>
    <x v="11"/>
    <x v="9"/>
  </r>
  <r>
    <x v="3637"/>
    <s v="Product491"/>
    <n v="8"/>
    <x v="0"/>
    <x v="0"/>
    <n v="8.5095429383555563E-2"/>
    <x v="490"/>
    <x v="0"/>
    <x v="0"/>
    <n v="116"/>
    <n v="139.71492837461395"/>
    <x v="1003"/>
    <n v="1022.6066124262677"/>
    <x v="16"/>
    <x v="11"/>
    <x v="9"/>
  </r>
  <r>
    <x v="3638"/>
    <s v="Product492"/>
    <n v="9"/>
    <x v="1"/>
    <x v="1"/>
    <n v="2.8739152178330264E-2"/>
    <x v="491"/>
    <x v="1"/>
    <x v="3"/>
    <n v="14"/>
    <n v="291.6744122256971"/>
    <x v="347"/>
    <n v="2549.6274321559595"/>
    <x v="17"/>
    <x v="11"/>
    <x v="9"/>
  </r>
  <r>
    <x v="3639"/>
    <s v="Product493"/>
    <n v="4"/>
    <x v="1"/>
    <x v="1"/>
    <n v="7.6068368689712354E-2"/>
    <x v="492"/>
    <x v="2"/>
    <x v="3"/>
    <n v="118"/>
    <n v="297.03411742667345"/>
    <x v="632"/>
    <n v="1097.7568666753518"/>
    <x v="18"/>
    <x v="11"/>
    <x v="9"/>
  </r>
  <r>
    <x v="3640"/>
    <s v="Product494"/>
    <n v="2"/>
    <x v="1"/>
    <x v="0"/>
    <n v="2.8218702760717054E-2"/>
    <x v="493"/>
    <x v="3"/>
    <x v="2"/>
    <n v="166"/>
    <n v="211.05178926159795"/>
    <x v="1255"/>
    <n v="410.19236310661483"/>
    <x v="19"/>
    <x v="11"/>
    <x v="9"/>
  </r>
  <r>
    <x v="3641"/>
    <s v="Product495"/>
    <n v="10"/>
    <x v="0"/>
    <x v="0"/>
    <n v="6.0434005741850656E-4"/>
    <x v="494"/>
    <x v="4"/>
    <x v="3"/>
    <n v="169"/>
    <n v="128.12683819830877"/>
    <x v="493"/>
    <n v="1280.4940601755516"/>
    <x v="20"/>
    <x v="11"/>
    <x v="9"/>
  </r>
  <r>
    <x v="3642"/>
    <s v="Product496"/>
    <n v="7"/>
    <x v="2"/>
    <x v="0"/>
    <n v="9.4394678569482762E-2"/>
    <x v="495"/>
    <x v="0"/>
    <x v="0"/>
    <n v="28"/>
    <n v="279.37946540054895"/>
    <x v="824"/>
    <n v="1771.0527139560513"/>
    <x v="21"/>
    <x v="11"/>
    <x v="9"/>
  </r>
  <r>
    <x v="3643"/>
    <s v="Product497"/>
    <n v="3"/>
    <x v="2"/>
    <x v="0"/>
    <n v="9.5425896521030701E-2"/>
    <x v="496"/>
    <x v="1"/>
    <x v="0"/>
    <n v="57"/>
    <n v="135.33195673051915"/>
    <x v="1307"/>
    <n v="367.2533502946921"/>
    <x v="22"/>
    <x v="11"/>
    <x v="9"/>
  </r>
  <r>
    <x v="3644"/>
    <s v="Product498"/>
    <n v="2"/>
    <x v="1"/>
    <x v="1"/>
    <n v="8.0602144693432395E-2"/>
    <x v="497"/>
    <x v="2"/>
    <x v="1"/>
    <n v="156"/>
    <n v="99.748162169391577"/>
    <x v="239"/>
    <n v="183.41649273862063"/>
    <x v="23"/>
    <x v="11"/>
    <x v="9"/>
  </r>
  <r>
    <x v="3645"/>
    <s v="Product499"/>
    <n v="3"/>
    <x v="1"/>
    <x v="0"/>
    <n v="2.0859243391492102E-2"/>
    <x v="498"/>
    <x v="3"/>
    <x v="0"/>
    <n v="174"/>
    <n v="268.96198056255412"/>
    <x v="206"/>
    <n v="790.05491144082612"/>
    <x v="24"/>
    <x v="11"/>
    <x v="9"/>
  </r>
  <r>
    <x v="3646"/>
    <s v="Product500"/>
    <n v="13"/>
    <x v="1"/>
    <x v="0"/>
    <n v="5.0724265586534256E-2"/>
    <x v="499"/>
    <x v="4"/>
    <x v="1"/>
    <n v="8"/>
    <n v="161.43317053988284"/>
    <x v="631"/>
    <n v="1992.1796897982399"/>
    <x v="25"/>
    <x v="11"/>
    <x v="9"/>
  </r>
  <r>
    <x v="3647"/>
    <s v="Product501"/>
    <n v="14"/>
    <x v="1"/>
    <x v="0"/>
    <n v="8.2489242499688309E-2"/>
    <x v="500"/>
    <x v="0"/>
    <x v="2"/>
    <n v="161"/>
    <n v="119.52256841742121"/>
    <x v="800"/>
    <n v="1535.2853920187135"/>
    <x v="26"/>
    <x v="11"/>
    <x v="9"/>
  </r>
  <r>
    <x v="3648"/>
    <s v="Product502"/>
    <n v="1"/>
    <x v="0"/>
    <x v="0"/>
    <n v="2.8867805782795589E-2"/>
    <x v="501"/>
    <x v="1"/>
    <x v="0"/>
    <n v="218"/>
    <n v="294.75888159572077"/>
    <x v="1037"/>
    <n v="286.24983944906148"/>
    <x v="27"/>
    <x v="11"/>
    <x v="9"/>
  </r>
  <r>
    <x v="3649"/>
    <s v="Product503"/>
    <n v="3"/>
    <x v="1"/>
    <x v="0"/>
    <n v="7.1294818899067983E-2"/>
    <x v="502"/>
    <x v="2"/>
    <x v="3"/>
    <n v="9"/>
    <n v="91.49051878244147"/>
    <x v="1269"/>
    <n v="254.90315644459656"/>
    <x v="28"/>
    <x v="11"/>
    <x v="9"/>
  </r>
  <r>
    <x v="3650"/>
    <s v="Product504"/>
    <n v="9"/>
    <x v="2"/>
    <x v="1"/>
    <n v="4.002763030265119E-2"/>
    <x v="503"/>
    <x v="3"/>
    <x v="3"/>
    <n v="66"/>
    <n v="284.36105071278024"/>
    <x v="282"/>
    <n v="2456.8087653213802"/>
    <x v="29"/>
    <x v="11"/>
    <x v="9"/>
  </r>
  <r>
    <x v="3651"/>
    <s v="Product505"/>
    <n v="1"/>
    <x v="0"/>
    <x v="1"/>
    <n v="8.3294383307747813E-2"/>
    <x v="504"/>
    <x v="0"/>
    <x v="2"/>
    <n v="191"/>
    <n v="113.7313273067294"/>
    <x v="1308"/>
    <n v="104.25814653594375"/>
    <x v="30"/>
    <x v="11"/>
    <x v="9"/>
  </r>
  <r>
    <x v="3652"/>
    <s v="Product506"/>
    <n v="15"/>
    <x v="0"/>
    <x v="0"/>
    <n v="8.0597294573165473E-2"/>
    <x v="505"/>
    <x v="1"/>
    <x v="3"/>
    <n v="139"/>
    <n v="218.32413351188438"/>
    <x v="1309"/>
    <n v="3010.916985161939"/>
    <x v="0"/>
    <x v="0"/>
    <x v="10"/>
  </r>
  <r>
    <x v="3653"/>
    <s v="Product507"/>
    <n v="9"/>
    <x v="0"/>
    <x v="0"/>
    <n v="4.3232436280218438E-2"/>
    <x v="506"/>
    <x v="2"/>
    <x v="0"/>
    <n v="244"/>
    <n v="109.48275485393052"/>
    <x v="439"/>
    <n v="942.74593767832664"/>
    <x v="1"/>
    <x v="0"/>
    <x v="10"/>
  </r>
  <r>
    <x v="3654"/>
    <s v="Product508"/>
    <n v="11"/>
    <x v="1"/>
    <x v="0"/>
    <n v="4.7368554582941348E-2"/>
    <x v="507"/>
    <x v="3"/>
    <x v="0"/>
    <n v="75"/>
    <n v="138.86390701821341"/>
    <x v="344"/>
    <n v="1455.1473690492273"/>
    <x v="2"/>
    <x v="0"/>
    <x v="10"/>
  </r>
  <r>
    <x v="3655"/>
    <s v="Product509"/>
    <n v="5"/>
    <x v="1"/>
    <x v="0"/>
    <n v="6.8718904469472819E-2"/>
    <x v="508"/>
    <x v="4"/>
    <x v="1"/>
    <n v="14"/>
    <n v="256.38322704660948"/>
    <x v="219"/>
    <n v="1193.8242627980919"/>
    <x v="3"/>
    <x v="0"/>
    <x v="10"/>
  </r>
  <r>
    <x v="3656"/>
    <s v="Product510"/>
    <n v="8"/>
    <x v="1"/>
    <x v="1"/>
    <n v="3.1494077532713882E-2"/>
    <x v="509"/>
    <x v="0"/>
    <x v="0"/>
    <n v="113"/>
    <n v="189.93911321222657"/>
    <x v="122"/>
    <n v="1471.6572484338062"/>
    <x v="4"/>
    <x v="0"/>
    <x v="10"/>
  </r>
  <r>
    <x v="3657"/>
    <s v="Product511"/>
    <n v="2"/>
    <x v="0"/>
    <x v="0"/>
    <n v="6.1672567974588359E-2"/>
    <x v="510"/>
    <x v="1"/>
    <x v="1"/>
    <n v="120"/>
    <n v="77.609106580692014"/>
    <x v="102"/>
    <n v="145.64550735929444"/>
    <x v="5"/>
    <x v="0"/>
    <x v="10"/>
  </r>
  <r>
    <x v="3658"/>
    <s v="Product512"/>
    <n v="13"/>
    <x v="2"/>
    <x v="0"/>
    <n v="5.5621885934638376E-2"/>
    <x v="511"/>
    <x v="2"/>
    <x v="2"/>
    <n v="167"/>
    <n v="24.742297364977549"/>
    <x v="1310"/>
    <n v="303.75909360136427"/>
    <x v="6"/>
    <x v="0"/>
    <x v="10"/>
  </r>
  <r>
    <x v="3659"/>
    <s v="Product513"/>
    <n v="7"/>
    <x v="2"/>
    <x v="0"/>
    <n v="5.4227323648370657E-2"/>
    <x v="512"/>
    <x v="3"/>
    <x v="0"/>
    <n v="163"/>
    <n v="123.31134888262523"/>
    <x v="878"/>
    <n v="816.3715312007497"/>
    <x v="7"/>
    <x v="0"/>
    <x v="10"/>
  </r>
  <r>
    <x v="3660"/>
    <s v="Product514"/>
    <n v="2"/>
    <x v="1"/>
    <x v="0"/>
    <n v="1.6882160192980156E-2"/>
    <x v="513"/>
    <x v="4"/>
    <x v="3"/>
    <n v="56"/>
    <n v="122.40587722237426"/>
    <x v="300"/>
    <n v="240.67880318908774"/>
    <x v="8"/>
    <x v="0"/>
    <x v="10"/>
  </r>
  <r>
    <x v="3661"/>
    <s v="Product515"/>
    <n v="9"/>
    <x v="1"/>
    <x v="0"/>
    <n v="8.4694540662058559E-2"/>
    <x v="514"/>
    <x v="0"/>
    <x v="3"/>
    <n v="34"/>
    <n v="227.58495666771267"/>
    <x v="515"/>
    <n v="1874.7877797103163"/>
    <x v="9"/>
    <x v="0"/>
    <x v="10"/>
  </r>
  <r>
    <x v="3662"/>
    <s v="Product516"/>
    <n v="6"/>
    <x v="1"/>
    <x v="1"/>
    <n v="4.4362860858202069E-2"/>
    <x v="515"/>
    <x v="1"/>
    <x v="2"/>
    <n v="20"/>
    <n v="313.378906540934"/>
    <x v="109"/>
    <n v="1796.8591302849784"/>
    <x v="10"/>
    <x v="0"/>
    <x v="10"/>
  </r>
  <r>
    <x v="3663"/>
    <s v="Product517"/>
    <n v="8"/>
    <x v="1"/>
    <x v="1"/>
    <n v="4.4855570071145601E-2"/>
    <x v="516"/>
    <x v="2"/>
    <x v="3"/>
    <n v="220"/>
    <n v="72.915747140875908"/>
    <x v="1164"/>
    <n v="557.16055788566734"/>
    <x v="11"/>
    <x v="0"/>
    <x v="10"/>
  </r>
  <r>
    <x v="3664"/>
    <s v="Product518"/>
    <n v="5"/>
    <x v="0"/>
    <x v="0"/>
    <n v="4.8454529475747167E-2"/>
    <x v="517"/>
    <x v="3"/>
    <x v="0"/>
    <n v="128"/>
    <n v="26.145138231302024"/>
    <x v="1311"/>
    <n v="124.39143930112959"/>
    <x v="12"/>
    <x v="0"/>
    <x v="10"/>
  </r>
  <r>
    <x v="3665"/>
    <s v="Product519"/>
    <n v="7"/>
    <x v="1"/>
    <x v="0"/>
    <n v="7.8363979660344849E-2"/>
    <x v="518"/>
    <x v="4"/>
    <x v="0"/>
    <n v="95"/>
    <n v="285.33877081944848"/>
    <x v="1014"/>
    <n v="1840.8494243065181"/>
    <x v="13"/>
    <x v="0"/>
    <x v="10"/>
  </r>
  <r>
    <x v="3666"/>
    <s v="Product520"/>
    <n v="11"/>
    <x v="2"/>
    <x v="0"/>
    <n v="9.1454225954862675E-2"/>
    <x v="519"/>
    <x v="0"/>
    <x v="1"/>
    <n v="175"/>
    <n v="119.75618353333203"/>
    <x v="160"/>
    <n v="1196.8437191148096"/>
    <x v="14"/>
    <x v="0"/>
    <x v="10"/>
  </r>
  <r>
    <x v="3667"/>
    <s v="Product521"/>
    <n v="14"/>
    <x v="0"/>
    <x v="0"/>
    <n v="6.3960032884903012E-2"/>
    <x v="520"/>
    <x v="1"/>
    <x v="0"/>
    <n v="250"/>
    <n v="158.38303569871994"/>
    <x v="0"/>
    <n v="2075.5399213782662"/>
    <x v="15"/>
    <x v="0"/>
    <x v="10"/>
  </r>
  <r>
    <x v="3668"/>
    <s v="Product522"/>
    <n v="4"/>
    <x v="0"/>
    <x v="1"/>
    <n v="8.8541835531996543E-2"/>
    <x v="521"/>
    <x v="2"/>
    <x v="1"/>
    <n v="27"/>
    <n v="124.38750349603892"/>
    <x v="428"/>
    <n v="453.49602247702796"/>
    <x v="16"/>
    <x v="0"/>
    <x v="10"/>
  </r>
  <r>
    <x v="3669"/>
    <s v="Product523"/>
    <n v="9"/>
    <x v="0"/>
    <x v="0"/>
    <n v="1.7004768914227041E-2"/>
    <x v="522"/>
    <x v="3"/>
    <x v="2"/>
    <n v="247"/>
    <n v="27.268573642373713"/>
    <x v="751"/>
    <n v="241.24390064068109"/>
    <x v="17"/>
    <x v="0"/>
    <x v="10"/>
  </r>
  <r>
    <x v="3670"/>
    <s v="Product524"/>
    <n v="15"/>
    <x v="1"/>
    <x v="0"/>
    <n v="6.7752001540392168E-2"/>
    <x v="523"/>
    <x v="4"/>
    <x v="0"/>
    <n v="106"/>
    <n v="234.85070123384523"/>
    <x v="1312"/>
    <n v="3284.0864424313136"/>
    <x v="18"/>
    <x v="0"/>
    <x v="10"/>
  </r>
  <r>
    <x v="3671"/>
    <s v="Product525"/>
    <n v="10"/>
    <x v="1"/>
    <x v="0"/>
    <n v="6.4395944263226576E-2"/>
    <x v="524"/>
    <x v="0"/>
    <x v="3"/>
    <n v="212"/>
    <n v="222.09157138079988"/>
    <x v="849"/>
    <n v="2077.8977492882946"/>
    <x v="19"/>
    <x v="0"/>
    <x v="10"/>
  </r>
  <r>
    <x v="3672"/>
    <s v="Product526"/>
    <n v="7"/>
    <x v="1"/>
    <x v="0"/>
    <n v="7.6062726069571165E-2"/>
    <x v="525"/>
    <x v="1"/>
    <x v="3"/>
    <n v="134"/>
    <n v="110.81657632726677"/>
    <x v="838"/>
    <n v="716.71295806682701"/>
    <x v="20"/>
    <x v="0"/>
    <x v="10"/>
  </r>
  <r>
    <x v="3673"/>
    <s v="Product527"/>
    <n v="1"/>
    <x v="0"/>
    <x v="0"/>
    <n v="2.4425185321225264E-2"/>
    <x v="526"/>
    <x v="2"/>
    <x v="2"/>
    <n v="110"/>
    <n v="53.132878322627192"/>
    <x v="90"/>
    <n v="51.835097922946908"/>
    <x v="21"/>
    <x v="0"/>
    <x v="10"/>
  </r>
  <r>
    <x v="3674"/>
    <s v="Product528"/>
    <n v="11"/>
    <x v="2"/>
    <x v="1"/>
    <n v="1.9293652378709471E-2"/>
    <x v="527"/>
    <x v="3"/>
    <x v="3"/>
    <n v="170"/>
    <n v="227.02380253805364"/>
    <x v="1295"/>
    <n v="2449.0805263121078"/>
    <x v="22"/>
    <x v="0"/>
    <x v="10"/>
  </r>
  <r>
    <x v="3675"/>
    <s v="Product529"/>
    <n v="14"/>
    <x v="2"/>
    <x v="1"/>
    <n v="9.5138803437791214E-2"/>
    <x v="528"/>
    <x v="0"/>
    <x v="0"/>
    <n v="127"/>
    <n v="136.19595669677676"/>
    <x v="355"/>
    <n v="1725.3381088101225"/>
    <x v="23"/>
    <x v="0"/>
    <x v="10"/>
  </r>
  <r>
    <x v="3676"/>
    <s v="Product530"/>
    <n v="14"/>
    <x v="1"/>
    <x v="0"/>
    <n v="2.5882966668004749E-2"/>
    <x v="529"/>
    <x v="1"/>
    <x v="0"/>
    <n v="10"/>
    <n v="72.242090339225271"/>
    <x v="684"/>
    <n v="985.21151012127359"/>
    <x v="24"/>
    <x v="0"/>
    <x v="10"/>
  </r>
  <r>
    <x v="3677"/>
    <s v="Product531"/>
    <n v="2"/>
    <x v="1"/>
    <x v="0"/>
    <n v="8.8961487740748413E-2"/>
    <x v="530"/>
    <x v="2"/>
    <x v="1"/>
    <n v="164"/>
    <n v="88.936420400554042"/>
    <x v="1313"/>
    <n v="162.04900825476821"/>
    <x v="25"/>
    <x v="0"/>
    <x v="10"/>
  </r>
  <r>
    <x v="3678"/>
    <s v="Product532"/>
    <n v="2"/>
    <x v="1"/>
    <x v="0"/>
    <n v="4.1202270822017932E-2"/>
    <x v="531"/>
    <x v="3"/>
    <x v="0"/>
    <n v="110"/>
    <n v="70.641018544159635"/>
    <x v="430"/>
    <n v="135.46089633391998"/>
    <x v="26"/>
    <x v="0"/>
    <x v="10"/>
  </r>
  <r>
    <x v="3679"/>
    <s v="Product533"/>
    <n v="4"/>
    <x v="1"/>
    <x v="0"/>
    <n v="1.8455656344662699E-2"/>
    <x v="532"/>
    <x v="4"/>
    <x v="1"/>
    <n v="48"/>
    <n v="36.697307483596049"/>
    <x v="593"/>
    <n v="144.08013835161753"/>
    <x v="27"/>
    <x v="0"/>
    <x v="10"/>
  </r>
  <r>
    <x v="3680"/>
    <s v="Product534"/>
    <n v="2"/>
    <x v="0"/>
    <x v="1"/>
    <n v="3.0897440091265882E-2"/>
    <x v="533"/>
    <x v="0"/>
    <x v="2"/>
    <n v="137"/>
    <n v="236.45595838693976"/>
    <x v="1314"/>
    <n v="458.30014915691288"/>
    <x v="28"/>
    <x v="0"/>
    <x v="10"/>
  </r>
  <r>
    <x v="3681"/>
    <s v="Product535"/>
    <n v="1"/>
    <x v="1"/>
    <x v="0"/>
    <n v="4.3264832378787345E-2"/>
    <x v="534"/>
    <x v="1"/>
    <x v="0"/>
    <n v="164"/>
    <n v="160.32019119552447"/>
    <x v="900"/>
    <n v="153.38396499651498"/>
    <x v="29"/>
    <x v="0"/>
    <x v="10"/>
  </r>
  <r>
    <x v="3682"/>
    <s v="Product536"/>
    <n v="3"/>
    <x v="2"/>
    <x v="0"/>
    <n v="9.7481921218388584E-2"/>
    <x v="535"/>
    <x v="2"/>
    <x v="3"/>
    <n v="18"/>
    <n v="264.02350378354043"/>
    <x v="207"/>
    <n v="714.85795616373116"/>
    <x v="30"/>
    <x v="0"/>
    <x v="10"/>
  </r>
  <r>
    <x v="3683"/>
    <s v="Product537"/>
    <n v="12"/>
    <x v="0"/>
    <x v="0"/>
    <n v="7.4688495027000704E-3"/>
    <x v="536"/>
    <x v="3"/>
    <x v="3"/>
    <n v="52"/>
    <n v="187.04656859260788"/>
    <x v="176"/>
    <n v="2227.7945510615186"/>
    <x v="0"/>
    <x v="1"/>
    <x v="10"/>
  </r>
  <r>
    <x v="3684"/>
    <s v="Product538"/>
    <n v="12"/>
    <x v="0"/>
    <x v="0"/>
    <n v="5.7280080118110088E-2"/>
    <x v="537"/>
    <x v="4"/>
    <x v="2"/>
    <n v="227"/>
    <n v="160.67685471845795"/>
    <x v="342"/>
    <n v="1817.6792592847048"/>
    <x v="1"/>
    <x v="1"/>
    <x v="10"/>
  </r>
  <r>
    <x v="3685"/>
    <s v="Product539"/>
    <n v="13"/>
    <x v="0"/>
    <x v="0"/>
    <n v="8.957019410791478E-2"/>
    <x v="538"/>
    <x v="0"/>
    <x v="3"/>
    <n v="54"/>
    <n v="212.94511712366071"/>
    <x v="778"/>
    <n v="2520.3305614313031"/>
    <x v="2"/>
    <x v="1"/>
    <x v="10"/>
  </r>
  <r>
    <x v="3686"/>
    <s v="Product540"/>
    <n v="8"/>
    <x v="1"/>
    <x v="1"/>
    <n v="2.7299328822592818E-2"/>
    <x v="539"/>
    <x v="1"/>
    <x v="0"/>
    <n v="110"/>
    <n v="285.46159815805129"/>
    <x v="897"/>
    <n v="2221.3495049896942"/>
    <x v="3"/>
    <x v="1"/>
    <x v="10"/>
  </r>
  <r>
    <x v="3687"/>
    <s v="Product541"/>
    <n v="9"/>
    <x v="1"/>
    <x v="1"/>
    <n v="4.028118349381926E-3"/>
    <x v="540"/>
    <x v="2"/>
    <x v="0"/>
    <n v="242"/>
    <n v="306.91553781841213"/>
    <x v="1035"/>
    <n v="2751.1132113793387"/>
    <x v="4"/>
    <x v="1"/>
    <x v="10"/>
  </r>
  <r>
    <x v="3688"/>
    <s v="Product542"/>
    <n v="8"/>
    <x v="1"/>
    <x v="0"/>
    <n v="6.23036719080462E-3"/>
    <x v="541"/>
    <x v="3"/>
    <x v="1"/>
    <n v="220"/>
    <n v="229.13044383639851"/>
    <x v="1164"/>
    <n v="1821.6230162936458"/>
    <x v="5"/>
    <x v="1"/>
    <x v="10"/>
  </r>
  <r>
    <x v="3689"/>
    <s v="Product543"/>
    <n v="9"/>
    <x v="0"/>
    <x v="0"/>
    <n v="4.4326534720862502E-2"/>
    <x v="542"/>
    <x v="4"/>
    <x v="0"/>
    <n v="248"/>
    <n v="214.00277782216222"/>
    <x v="151"/>
    <n v="1840.6509863460042"/>
    <x v="6"/>
    <x v="1"/>
    <x v="10"/>
  </r>
  <r>
    <x v="3690"/>
    <s v="Product544"/>
    <n v="15"/>
    <x v="2"/>
    <x v="0"/>
    <n v="9.8979148746203283E-2"/>
    <x v="543"/>
    <x v="0"/>
    <x v="1"/>
    <n v="43"/>
    <n v="134.9756437319588"/>
    <x v="101"/>
    <n v="1824.2380412084806"/>
    <x v="7"/>
    <x v="1"/>
    <x v="10"/>
  </r>
  <r>
    <x v="3691"/>
    <s v="Product545"/>
    <n v="5"/>
    <x v="2"/>
    <x v="0"/>
    <n v="3.2897991171253992E-2"/>
    <x v="544"/>
    <x v="1"/>
    <x v="2"/>
    <n v="25"/>
    <n v="296.79099746309049"/>
    <x v="596"/>
    <n v="1435.1358492442102"/>
    <x v="8"/>
    <x v="1"/>
    <x v="10"/>
  </r>
  <r>
    <x v="3692"/>
    <s v="Product546"/>
    <n v="12"/>
    <x v="1"/>
    <x v="1"/>
    <n v="6.8022830659636976E-2"/>
    <x v="545"/>
    <x v="2"/>
    <x v="0"/>
    <n v="147"/>
    <n v="257.4702801057685"/>
    <x v="950"/>
    <n v="2879.4770741069337"/>
    <x v="9"/>
    <x v="1"/>
    <x v="10"/>
  </r>
  <r>
    <x v="3693"/>
    <s v="Product547"/>
    <n v="10"/>
    <x v="1"/>
    <x v="0"/>
    <n v="4.3742828431352146E-2"/>
    <x v="546"/>
    <x v="3"/>
    <x v="3"/>
    <n v="83"/>
    <n v="247.50193321425135"/>
    <x v="86"/>
    <n v="2366.7549861323237"/>
    <x v="10"/>
    <x v="1"/>
    <x v="10"/>
  </r>
  <r>
    <x v="3694"/>
    <s v="Product548"/>
    <n v="8"/>
    <x v="1"/>
    <x v="0"/>
    <n v="5.024192935495031E-2"/>
    <x v="547"/>
    <x v="4"/>
    <x v="3"/>
    <n v="81"/>
    <n v="176.44513654686921"/>
    <x v="35"/>
    <n v="1340.6415396916548"/>
    <x v="11"/>
    <x v="1"/>
    <x v="10"/>
  </r>
  <r>
    <x v="3695"/>
    <s v="Product549"/>
    <n v="9"/>
    <x v="1"/>
    <x v="0"/>
    <n v="9.4020479250172317E-2"/>
    <x v="548"/>
    <x v="0"/>
    <x v="2"/>
    <n v="244"/>
    <n v="58.354313537435445"/>
    <x v="439"/>
    <n v="475.81031711097853"/>
    <x v="12"/>
    <x v="1"/>
    <x v="10"/>
  </r>
  <r>
    <x v="3696"/>
    <s v="Product550"/>
    <n v="1"/>
    <x v="0"/>
    <x v="0"/>
    <n v="4.0593160204165715E-2"/>
    <x v="549"/>
    <x v="1"/>
    <x v="3"/>
    <n v="189"/>
    <n v="156.34092138810229"/>
    <x v="364"/>
    <n v="149.99454931972818"/>
    <x v="13"/>
    <x v="1"/>
    <x v="10"/>
  </r>
  <r>
    <x v="3697"/>
    <s v="Product551"/>
    <n v="5"/>
    <x v="1"/>
    <x v="0"/>
    <n v="9.932245223134277E-2"/>
    <x v="550"/>
    <x v="2"/>
    <x v="0"/>
    <n v="246"/>
    <n v="79.068524195263251"/>
    <x v="236"/>
    <n v="356.07622238938222"/>
    <x v="14"/>
    <x v="1"/>
    <x v="10"/>
  </r>
  <r>
    <x v="3698"/>
    <s v="Product552"/>
    <n v="15"/>
    <x v="2"/>
    <x v="1"/>
    <n v="2.8879532672976917E-2"/>
    <x v="551"/>
    <x v="3"/>
    <x v="0"/>
    <n v="233"/>
    <n v="110.2681661174762"/>
    <x v="28"/>
    <n v="1606.2550951694595"/>
    <x v="15"/>
    <x v="1"/>
    <x v="10"/>
  </r>
  <r>
    <x v="3699"/>
    <s v="Product553"/>
    <n v="5"/>
    <x v="0"/>
    <x v="1"/>
    <n v="7.6570147095093133E-2"/>
    <x v="552"/>
    <x v="0"/>
    <x v="1"/>
    <n v="159"/>
    <n v="92.343117881062852"/>
    <x v="348"/>
    <n v="426.36195880845173"/>
    <x v="16"/>
    <x v="1"/>
    <x v="10"/>
  </r>
  <r>
    <x v="3700"/>
    <s v="Product554"/>
    <n v="7"/>
    <x v="0"/>
    <x v="0"/>
    <n v="5.5201276245389168E-2"/>
    <x v="553"/>
    <x v="1"/>
    <x v="0"/>
    <n v="135"/>
    <n v="316.46142838143641"/>
    <x v="197"/>
    <n v="2092.9464755663962"/>
    <x v="17"/>
    <x v="1"/>
    <x v="10"/>
  </r>
  <r>
    <x v="3701"/>
    <s v="Product555"/>
    <n v="6"/>
    <x v="0"/>
    <x v="0"/>
    <n v="5.014191399195788E-2"/>
    <x v="554"/>
    <x v="2"/>
    <x v="1"/>
    <n v="10"/>
    <n v="201.02595181117033"/>
    <x v="124"/>
    <n v="1145.676754951819"/>
    <x v="18"/>
    <x v="1"/>
    <x v="10"/>
  </r>
  <r>
    <x v="3702"/>
    <s v="Product556"/>
    <n v="6"/>
    <x v="1"/>
    <x v="0"/>
    <n v="3.0165098687971251E-2"/>
    <x v="555"/>
    <x v="3"/>
    <x v="2"/>
    <n v="54"/>
    <n v="144.13729815434993"/>
    <x v="84"/>
    <n v="838.73629398543858"/>
    <x v="19"/>
    <x v="1"/>
    <x v="10"/>
  </r>
  <r>
    <x v="3703"/>
    <s v="Product557"/>
    <n v="8"/>
    <x v="1"/>
    <x v="0"/>
    <n v="5.8568810691883105E-2"/>
    <x v="556"/>
    <x v="4"/>
    <x v="0"/>
    <n v="215"/>
    <n v="161.84056881166865"/>
    <x v="1315"/>
    <n v="1218.8940733973707"/>
    <x v="20"/>
    <x v="1"/>
    <x v="10"/>
  </r>
  <r>
    <x v="3704"/>
    <s v="Product558"/>
    <n v="4"/>
    <x v="1"/>
    <x v="1"/>
    <n v="4.8662132390076662E-2"/>
    <x v="557"/>
    <x v="0"/>
    <x v="3"/>
    <n v="143"/>
    <n v="103.33177840029738"/>
    <x v="247"/>
    <n v="393.21373487872017"/>
    <x v="21"/>
    <x v="1"/>
    <x v="10"/>
  </r>
  <r>
    <x v="3705"/>
    <s v="Product559"/>
    <n v="3"/>
    <x v="0"/>
    <x v="0"/>
    <n v="4.0957076915111744E-3"/>
    <x v="558"/>
    <x v="1"/>
    <x v="3"/>
    <n v="108"/>
    <n v="284.40003469589732"/>
    <x v="84"/>
    <n v="849.70564585898182"/>
    <x v="22"/>
    <x v="1"/>
    <x v="10"/>
  </r>
  <r>
    <x v="3706"/>
    <s v="Product560"/>
    <n v="4"/>
    <x v="2"/>
    <x v="0"/>
    <n v="8.6739064188557202E-2"/>
    <x v="559"/>
    <x v="2"/>
    <x v="2"/>
    <n v="214"/>
    <n v="110.59446485501947"/>
    <x v="500"/>
    <n v="404.00641787624318"/>
    <x v="23"/>
    <x v="1"/>
    <x v="10"/>
  </r>
  <r>
    <x v="3707"/>
    <s v="Product561"/>
    <n v="12"/>
    <x v="2"/>
    <x v="0"/>
    <n v="2.8711719455738163E-2"/>
    <x v="560"/>
    <x v="3"/>
    <x v="3"/>
    <n v="165"/>
    <n v="54.904487202901407"/>
    <x v="250"/>
    <n v="639.9370196336464"/>
    <x v="24"/>
    <x v="1"/>
    <x v="10"/>
  </r>
  <r>
    <x v="3708"/>
    <s v="Product562"/>
    <n v="9"/>
    <x v="1"/>
    <x v="0"/>
    <n v="2.4091914736485754E-3"/>
    <x v="561"/>
    <x v="4"/>
    <x v="0"/>
    <n v="35"/>
    <n v="253.08551786400244"/>
    <x v="114"/>
    <n v="2272.2820775303448"/>
    <x v="25"/>
    <x v="1"/>
    <x v="10"/>
  </r>
  <r>
    <x v="3709"/>
    <s v="Product563"/>
    <n v="12"/>
    <x v="1"/>
    <x v="0"/>
    <n v="5.3866761251224797E-2"/>
    <x v="562"/>
    <x v="0"/>
    <x v="0"/>
    <n v="76"/>
    <n v="120.28894375834017"/>
    <x v="448"/>
    <n v="1365.7124153249717"/>
    <x v="26"/>
    <x v="1"/>
    <x v="10"/>
  </r>
  <r>
    <x v="3710"/>
    <s v="Product564"/>
    <n v="10"/>
    <x v="1"/>
    <x v="1"/>
    <n v="1.6891901859496117E-2"/>
    <x v="563"/>
    <x v="1"/>
    <x v="1"/>
    <n v="247"/>
    <n v="236.29065830339567"/>
    <x v="583"/>
    <n v="2322.9925969301898"/>
    <x v="27"/>
    <x v="1"/>
    <x v="10"/>
  </r>
  <r>
    <x v="3711"/>
    <s v="Product565"/>
    <n v="5"/>
    <x v="1"/>
    <x v="1"/>
    <n v="7.7788463344371508E-4"/>
    <x v="564"/>
    <x v="2"/>
    <x v="0"/>
    <n v="37"/>
    <n v="35.211466537531415"/>
    <x v="341"/>
    <n v="175.92038039395425"/>
    <x v="0"/>
    <x v="2"/>
    <x v="10"/>
  </r>
  <r>
    <x v="3712"/>
    <s v="Product566"/>
    <n v="5"/>
    <x v="0"/>
    <x v="0"/>
    <n v="3.9903620921573839E-2"/>
    <x v="565"/>
    <x v="3"/>
    <x v="1"/>
    <n v="188"/>
    <n v="113.63792087443605"/>
    <x v="545"/>
    <n v="545.51678178773375"/>
    <x v="1"/>
    <x v="2"/>
    <x v="10"/>
  </r>
  <r>
    <x v="3713"/>
    <s v="Product567"/>
    <n v="8"/>
    <x v="1"/>
    <x v="0"/>
    <n v="1.5588351472466722E-2"/>
    <x v="566"/>
    <x v="4"/>
    <x v="2"/>
    <n v="176"/>
    <n v="244.36494656971075"/>
    <x v="1316"/>
    <n v="1924.4455991602524"/>
    <x v="2"/>
    <x v="2"/>
    <x v="10"/>
  </r>
  <r>
    <x v="3714"/>
    <s v="Product568"/>
    <n v="9"/>
    <x v="2"/>
    <x v="0"/>
    <n v="1.6824449697174317E-2"/>
    <x v="567"/>
    <x v="0"/>
    <x v="0"/>
    <n v="208"/>
    <n v="52.631046297904106"/>
    <x v="350"/>
    <n v="465.71002116259831"/>
    <x v="3"/>
    <x v="2"/>
    <x v="10"/>
  </r>
  <r>
    <x v="3715"/>
    <s v="Product569"/>
    <n v="14"/>
    <x v="0"/>
    <x v="0"/>
    <n v="1.3564473939988643E-2"/>
    <x v="568"/>
    <x v="1"/>
    <x v="3"/>
    <n v="21"/>
    <n v="133.16814465058349"/>
    <x v="656"/>
    <n v="1839.0650435196762"/>
    <x v="4"/>
    <x v="2"/>
    <x v="10"/>
  </r>
  <r>
    <x v="3716"/>
    <s v="Product570"/>
    <n v="9"/>
    <x v="0"/>
    <x v="1"/>
    <n v="2.7587267114112579E-2"/>
    <x v="569"/>
    <x v="2"/>
    <x v="3"/>
    <n v="113"/>
    <n v="100.25777638177894"/>
    <x v="1317"/>
    <n v="877.42744492021052"/>
    <x v="5"/>
    <x v="2"/>
    <x v="10"/>
  </r>
  <r>
    <x v="3717"/>
    <s v="Product571"/>
    <n v="15"/>
    <x v="0"/>
    <x v="0"/>
    <n v="9.3008351702530342E-2"/>
    <x v="570"/>
    <x v="3"/>
    <x v="2"/>
    <n v="52"/>
    <n v="260.09407830878251"/>
    <x v="454"/>
    <n v="3538.547351965407"/>
    <x v="6"/>
    <x v="2"/>
    <x v="10"/>
  </r>
  <r>
    <x v="3718"/>
    <s v="Product572"/>
    <n v="1"/>
    <x v="1"/>
    <x v="0"/>
    <n v="3.8934384423857687E-2"/>
    <x v="571"/>
    <x v="4"/>
    <x v="3"/>
    <n v="226"/>
    <n v="47.30466253672553"/>
    <x v="1318"/>
    <n v="45.462884620479798"/>
    <x v="7"/>
    <x v="2"/>
    <x v="10"/>
  </r>
  <r>
    <x v="3719"/>
    <s v="Product573"/>
    <n v="3"/>
    <x v="1"/>
    <x v="0"/>
    <n v="4.0302241592116206E-2"/>
    <x v="572"/>
    <x v="0"/>
    <x v="0"/>
    <n v="106"/>
    <n v="258.35355782428985"/>
    <x v="859"/>
    <n v="743.82399096201766"/>
    <x v="8"/>
    <x v="2"/>
    <x v="10"/>
  </r>
  <r>
    <x v="3720"/>
    <s v="Product574"/>
    <n v="7"/>
    <x v="1"/>
    <x v="0"/>
    <n v="9.4764326123576728E-2"/>
    <x v="573"/>
    <x v="1"/>
    <x v="0"/>
    <n v="34"/>
    <n v="101.4586641925966"/>
    <x v="457"/>
    <n v="642.90801575690841"/>
    <x v="9"/>
    <x v="2"/>
    <x v="10"/>
  </r>
  <r>
    <x v="3721"/>
    <s v="Product575"/>
    <n v="9"/>
    <x v="0"/>
    <x v="0"/>
    <n v="3.2240029195702367E-2"/>
    <x v="574"/>
    <x v="2"/>
    <x v="1"/>
    <n v="72"/>
    <n v="43.632874295286825"/>
    <x v="35"/>
    <n v="380.03534238702929"/>
    <x v="10"/>
    <x v="2"/>
    <x v="10"/>
  </r>
  <r>
    <x v="3722"/>
    <s v="Product576"/>
    <n v="5"/>
    <x v="2"/>
    <x v="1"/>
    <n v="5.3238664198310873E-2"/>
    <x v="575"/>
    <x v="3"/>
    <x v="0"/>
    <n v="219"/>
    <n v="143.34269710447285"/>
    <x v="953"/>
    <n v="678.55661694023809"/>
    <x v="11"/>
    <x v="2"/>
    <x v="10"/>
  </r>
  <r>
    <x v="3723"/>
    <s v="Product577"/>
    <n v="13"/>
    <x v="2"/>
    <x v="1"/>
    <n v="7.1439032041663214E-2"/>
    <x v="576"/>
    <x v="0"/>
    <x v="1"/>
    <n v="160"/>
    <n v="276.89691497241893"/>
    <x v="458"/>
    <n v="3342.5036760890657"/>
    <x v="12"/>
    <x v="2"/>
    <x v="10"/>
  </r>
  <r>
    <x v="3724"/>
    <s v="Product578"/>
    <n v="9"/>
    <x v="1"/>
    <x v="0"/>
    <n v="8.1893371978019464E-2"/>
    <x v="577"/>
    <x v="1"/>
    <x v="2"/>
    <n v="109"/>
    <n v="86.106302327946679"/>
    <x v="459"/>
    <n v="711.49290193577099"/>
    <x v="13"/>
    <x v="2"/>
    <x v="10"/>
  </r>
  <r>
    <x v="3725"/>
    <s v="Product579"/>
    <n v="4"/>
    <x v="1"/>
    <x v="0"/>
    <n v="5.9016934634949926E-2"/>
    <x v="578"/>
    <x v="2"/>
    <x v="0"/>
    <n v="74"/>
    <n v="100.75349801816242"/>
    <x v="252"/>
    <n v="379.22934164552788"/>
    <x v="14"/>
    <x v="2"/>
    <x v="10"/>
  </r>
  <r>
    <x v="3726"/>
    <s v="Product580"/>
    <n v="11"/>
    <x v="1"/>
    <x v="0"/>
    <n v="4.3552780627648627E-2"/>
    <x v="579"/>
    <x v="3"/>
    <x v="3"/>
    <n v="203"/>
    <n v="137.86830964915555"/>
    <x v="1156"/>
    <n v="1450.5013754385127"/>
    <x v="15"/>
    <x v="2"/>
    <x v="10"/>
  </r>
  <r>
    <x v="3727"/>
    <s v="Product581"/>
    <n v="3"/>
    <x v="1"/>
    <x v="0"/>
    <n v="2.8224954550860416E-2"/>
    <x v="580"/>
    <x v="4"/>
    <x v="3"/>
    <n v="29"/>
    <n v="251.23764208135887"/>
    <x v="1319"/>
    <n v="732.43941315644156"/>
    <x v="16"/>
    <x v="2"/>
    <x v="10"/>
  </r>
  <r>
    <x v="3728"/>
    <s v="Product582"/>
    <n v="4"/>
    <x v="0"/>
    <x v="1"/>
    <n v="6.9787869909664351E-4"/>
    <x v="581"/>
    <x v="0"/>
    <x v="2"/>
    <n v="175"/>
    <n v="315.72721046000169"/>
    <x v="699"/>
    <n v="1262.0274846603859"/>
    <x v="17"/>
    <x v="2"/>
    <x v="10"/>
  </r>
  <r>
    <x v="3729"/>
    <s v="Product583"/>
    <n v="2"/>
    <x v="1"/>
    <x v="0"/>
    <n v="4.9370441881033879E-2"/>
    <x v="582"/>
    <x v="1"/>
    <x v="3"/>
    <n v="250"/>
    <n v="58.015013287548612"/>
    <x v="1165"/>
    <n v="110.30157289161657"/>
    <x v="18"/>
    <x v="2"/>
    <x v="10"/>
  </r>
  <r>
    <x v="3730"/>
    <s v="Product584"/>
    <n v="10"/>
    <x v="2"/>
    <x v="0"/>
    <n v="6.9401071120366545E-2"/>
    <x v="583"/>
    <x v="2"/>
    <x v="0"/>
    <n v="79"/>
    <n v="123.69571039603173"/>
    <x v="327"/>
    <n v="1151.1109560155246"/>
    <x v="19"/>
    <x v="2"/>
    <x v="10"/>
  </r>
  <r>
    <x v="3731"/>
    <s v="Product585"/>
    <n v="1"/>
    <x v="0"/>
    <x v="0"/>
    <n v="4.3596739261352407E-2"/>
    <x v="584"/>
    <x v="3"/>
    <x v="0"/>
    <n v="82"/>
    <n v="83.0301221235068"/>
    <x v="1154"/>
    <n v="79.410279538450027"/>
    <x v="20"/>
    <x v="2"/>
    <x v="10"/>
  </r>
  <r>
    <x v="3732"/>
    <s v="Product586"/>
    <n v="15"/>
    <x v="0"/>
    <x v="0"/>
    <n v="2.7116889165880897E-2"/>
    <x v="585"/>
    <x v="4"/>
    <x v="1"/>
    <n v="214"/>
    <n v="203.35807834051852"/>
    <x v="694"/>
    <n v="2967.6545980375822"/>
    <x v="21"/>
    <x v="2"/>
    <x v="10"/>
  </r>
  <r>
    <x v="3733"/>
    <s v="Product587"/>
    <n v="5"/>
    <x v="0"/>
    <x v="0"/>
    <n v="6.430730875877734E-2"/>
    <x v="586"/>
    <x v="0"/>
    <x v="0"/>
    <n v="250"/>
    <n v="52.450590387225219"/>
    <x v="485"/>
    <n v="245.38817038306888"/>
    <x v="22"/>
    <x v="2"/>
    <x v="10"/>
  </r>
  <r>
    <x v="3734"/>
    <s v="Product588"/>
    <n v="7"/>
    <x v="1"/>
    <x v="1"/>
    <n v="5.7681650318851953E-2"/>
    <x v="587"/>
    <x v="1"/>
    <x v="1"/>
    <n v="109"/>
    <n v="177.22174787813717"/>
    <x v="1173"/>
    <n v="1168.995134916943"/>
    <x v="23"/>
    <x v="2"/>
    <x v="10"/>
  </r>
  <r>
    <x v="3735"/>
    <s v="Product589"/>
    <n v="9"/>
    <x v="1"/>
    <x v="1"/>
    <n v="4.5142353155565557E-2"/>
    <x v="588"/>
    <x v="2"/>
    <x v="2"/>
    <n v="203"/>
    <n v="312.11894380348224"/>
    <x v="468"/>
    <n v="2682.2624419418698"/>
    <x v="24"/>
    <x v="2"/>
    <x v="10"/>
  </r>
  <r>
    <x v="3736"/>
    <s v="Product590"/>
    <n v="4"/>
    <x v="1"/>
    <x v="0"/>
    <n v="3.4818420474247568E-2"/>
    <x v="589"/>
    <x v="3"/>
    <x v="0"/>
    <n v="42"/>
    <n v="225.08439392269705"/>
    <x v="322"/>
    <n v="868.9892434116216"/>
    <x v="25"/>
    <x v="2"/>
    <x v="10"/>
  </r>
  <r>
    <x v="3737"/>
    <s v="Product591"/>
    <n v="15"/>
    <x v="0"/>
    <x v="0"/>
    <n v="4.7151307931024414E-2"/>
    <x v="590"/>
    <x v="4"/>
    <x v="3"/>
    <n v="67"/>
    <n v="241.95017775161301"/>
    <x v="774"/>
    <n v="3458.1286562472092"/>
    <x v="26"/>
    <x v="2"/>
    <x v="10"/>
  </r>
  <r>
    <x v="3738"/>
    <s v="Product592"/>
    <n v="5"/>
    <x v="2"/>
    <x v="0"/>
    <n v="2.9009335787656201E-2"/>
    <x v="591"/>
    <x v="0"/>
    <x v="3"/>
    <n v="74"/>
    <n v="169.38013076133478"/>
    <x v="139"/>
    <n v="822.33262836161055"/>
    <x v="27"/>
    <x v="2"/>
    <x v="10"/>
  </r>
  <r>
    <x v="3739"/>
    <s v="Product593"/>
    <n v="11"/>
    <x v="2"/>
    <x v="0"/>
    <n v="3.0481817114496712E-2"/>
    <x v="592"/>
    <x v="1"/>
    <x v="2"/>
    <n v="97"/>
    <n v="305.42739972846272"/>
    <x v="1320"/>
    <n v="3257.2915934700177"/>
    <x v="28"/>
    <x v="2"/>
    <x v="10"/>
  </r>
  <r>
    <x v="3740"/>
    <s v="Product594"/>
    <n v="6"/>
    <x v="1"/>
    <x v="1"/>
    <n v="1.1639386149146169E-2"/>
    <x v="593"/>
    <x v="2"/>
    <x v="3"/>
    <n v="38"/>
    <n v="118.64183454090137"/>
    <x v="924"/>
    <n v="703.56549849142027"/>
    <x v="29"/>
    <x v="2"/>
    <x v="10"/>
  </r>
  <r>
    <x v="3741"/>
    <s v="Product595"/>
    <n v="11"/>
    <x v="1"/>
    <x v="0"/>
    <n v="6.2558366113711933E-2"/>
    <x v="594"/>
    <x v="3"/>
    <x v="0"/>
    <n v="246"/>
    <n v="146.48281085309057"/>
    <x v="472"/>
    <n v="1510.5099409661505"/>
    <x v="30"/>
    <x v="2"/>
    <x v="10"/>
  </r>
  <r>
    <x v="3742"/>
    <s v="Product596"/>
    <n v="15"/>
    <x v="1"/>
    <x v="0"/>
    <n v="2.4912051171140592E-2"/>
    <x v="595"/>
    <x v="4"/>
    <x v="0"/>
    <n v="186"/>
    <n v="123.06161137447633"/>
    <x v="721"/>
    <n v="1799.9384132206853"/>
    <x v="0"/>
    <x v="3"/>
    <x v="10"/>
  </r>
  <r>
    <x v="3743"/>
    <s v="Product597"/>
    <n v="2"/>
    <x v="1"/>
    <x v="0"/>
    <n v="6.9512267757293328E-2"/>
    <x v="596"/>
    <x v="0"/>
    <x v="1"/>
    <n v="232"/>
    <n v="126.26063378510496"/>
    <x v="261"/>
    <n v="234.96794160445836"/>
    <x v="1"/>
    <x v="3"/>
    <x v="10"/>
  </r>
  <r>
    <x v="3744"/>
    <s v="Product598"/>
    <n v="10"/>
    <x v="0"/>
    <x v="0"/>
    <n v="2.4759832825647313E-3"/>
    <x v="597"/>
    <x v="1"/>
    <x v="0"/>
    <n v="229"/>
    <n v="101.99912318492733"/>
    <x v="1321"/>
    <n v="1017.4657506108518"/>
    <x v="2"/>
    <x v="3"/>
    <x v="10"/>
  </r>
  <r>
    <x v="3745"/>
    <s v="Product599"/>
    <n v="2"/>
    <x v="1"/>
    <x v="0"/>
    <n v="7.52628780961343E-2"/>
    <x v="598"/>
    <x v="2"/>
    <x v="1"/>
    <n v="187"/>
    <n v="218.46157397702208"/>
    <x v="337"/>
    <n v="404.03905433219967"/>
    <x v="3"/>
    <x v="3"/>
    <x v="10"/>
  </r>
  <r>
    <x v="3746"/>
    <s v="Product600"/>
    <n v="5"/>
    <x v="2"/>
    <x v="1"/>
    <n v="1.671037644229988E-2"/>
    <x v="599"/>
    <x v="3"/>
    <x v="2"/>
    <n v="185"/>
    <n v="118.07746493641349"/>
    <x v="1181"/>
    <n v="580.52173023986768"/>
    <x v="4"/>
    <x v="3"/>
    <x v="10"/>
  </r>
  <r>
    <x v="3747"/>
    <s v="Product601"/>
    <n v="9"/>
    <x v="0"/>
    <x v="1"/>
    <n v="8.71258180502687E-2"/>
    <x v="600"/>
    <x v="0"/>
    <x v="0"/>
    <n v="99"/>
    <n v="301.06152720713794"/>
    <x v="1128"/>
    <n v="2473.4816582917756"/>
    <x v="5"/>
    <x v="3"/>
    <x v="10"/>
  </r>
  <r>
    <x v="3748"/>
    <s v="Product602"/>
    <n v="11"/>
    <x v="0"/>
    <x v="0"/>
    <n v="6.8618136030387522E-2"/>
    <x v="601"/>
    <x v="1"/>
    <x v="3"/>
    <n v="7"/>
    <n v="278.4569004374647"/>
    <x v="784"/>
    <n v="2852.8467766111135"/>
    <x v="6"/>
    <x v="3"/>
    <x v="10"/>
  </r>
  <r>
    <x v="3749"/>
    <s v="Product603"/>
    <n v="8"/>
    <x v="0"/>
    <x v="0"/>
    <n v="9.0231820518487077E-2"/>
    <x v="602"/>
    <x v="2"/>
    <x v="3"/>
    <n v="230"/>
    <n v="107.45914356651843"/>
    <x v="1322"/>
    <n v="782.10327528923199"/>
    <x v="7"/>
    <x v="3"/>
    <x v="10"/>
  </r>
  <r>
    <x v="3750"/>
    <s v="Product604"/>
    <n v="4"/>
    <x v="1"/>
    <x v="0"/>
    <n v="6.046390828482761E-2"/>
    <x v="603"/>
    <x v="3"/>
    <x v="2"/>
    <n v="160"/>
    <n v="175.20849828762115"/>
    <x v="1311"/>
    <n v="658.45883086574418"/>
    <x v="8"/>
    <x v="3"/>
    <x v="10"/>
  </r>
  <r>
    <x v="3751"/>
    <s v="Product605"/>
    <n v="3"/>
    <x v="1"/>
    <x v="0"/>
    <n v="2.9550968839201455E-2"/>
    <x v="604"/>
    <x v="4"/>
    <x v="3"/>
    <n v="218"/>
    <n v="118.81813108477654"/>
    <x v="921"/>
    <n v="345.92082058667444"/>
    <x v="9"/>
    <x v="3"/>
    <x v="10"/>
  </r>
  <r>
    <x v="3752"/>
    <s v="Product606"/>
    <n v="9"/>
    <x v="1"/>
    <x v="1"/>
    <n v="7.5737710574580147E-2"/>
    <x v="605"/>
    <x v="0"/>
    <x v="0"/>
    <n v="130"/>
    <n v="276.14413304443076"/>
    <x v="497"/>
    <n v="2297.0664775713899"/>
    <x v="10"/>
    <x v="3"/>
    <x v="10"/>
  </r>
  <r>
    <x v="3753"/>
    <s v="Product607"/>
    <n v="7"/>
    <x v="0"/>
    <x v="0"/>
    <n v="9.7748106726212262E-3"/>
    <x v="606"/>
    <x v="1"/>
    <x v="0"/>
    <n v="21"/>
    <n v="61.175300530070537"/>
    <x v="620"/>
    <n v="424.04126484683871"/>
    <x v="11"/>
    <x v="3"/>
    <x v="10"/>
  </r>
  <r>
    <x v="3754"/>
    <s v="Product608"/>
    <n v="5"/>
    <x v="2"/>
    <x v="0"/>
    <n v="7.3532405016437735E-2"/>
    <x v="607"/>
    <x v="2"/>
    <x v="1"/>
    <n v="218"/>
    <n v="67.310111613489198"/>
    <x v="480"/>
    <n v="311.80318612312237"/>
    <x v="12"/>
    <x v="3"/>
    <x v="10"/>
  </r>
  <r>
    <x v="3755"/>
    <s v="Product609"/>
    <n v="7"/>
    <x v="2"/>
    <x v="0"/>
    <n v="8.8299667457581249E-2"/>
    <x v="608"/>
    <x v="3"/>
    <x v="0"/>
    <n v="151"/>
    <n v="295.40815045569394"/>
    <x v="215"/>
    <n v="1885.2659630433793"/>
    <x v="13"/>
    <x v="3"/>
    <x v="10"/>
  </r>
  <r>
    <x v="3756"/>
    <s v="Product610"/>
    <n v="4"/>
    <x v="1"/>
    <x v="0"/>
    <n v="1.0440516280818102E-2"/>
    <x v="609"/>
    <x v="4"/>
    <x v="1"/>
    <n v="117"/>
    <n v="269.88757504803846"/>
    <x v="140"/>
    <n v="1068.2792377070355"/>
    <x v="14"/>
    <x v="3"/>
    <x v="10"/>
  </r>
  <r>
    <x v="3757"/>
    <s v="Product611"/>
    <n v="13"/>
    <x v="1"/>
    <x v="0"/>
    <n v="8.0354835186764104E-2"/>
    <x v="610"/>
    <x v="0"/>
    <x v="2"/>
    <n v="125"/>
    <n v="271.17182549954089"/>
    <x v="1323"/>
    <n v="3241.9641560050072"/>
    <x v="15"/>
    <x v="3"/>
    <x v="10"/>
  </r>
  <r>
    <x v="3758"/>
    <s v="Product612"/>
    <n v="11"/>
    <x v="1"/>
    <x v="1"/>
    <n v="3.2086540008670797E-2"/>
    <x v="611"/>
    <x v="1"/>
    <x v="0"/>
    <n v="242"/>
    <n v="171.34065604386518"/>
    <x v="1324"/>
    <n v="1824.2721995146196"/>
    <x v="16"/>
    <x v="3"/>
    <x v="10"/>
  </r>
  <r>
    <x v="3759"/>
    <s v="Product613"/>
    <n v="1"/>
    <x v="1"/>
    <x v="1"/>
    <n v="2.7739094025034473E-2"/>
    <x v="612"/>
    <x v="2"/>
    <x v="3"/>
    <n v="136"/>
    <n v="316.43513661721494"/>
    <x v="537"/>
    <n v="307.65751260976538"/>
    <x v="17"/>
    <x v="3"/>
    <x v="10"/>
  </r>
  <r>
    <x v="3760"/>
    <s v="Product614"/>
    <n v="13"/>
    <x v="0"/>
    <x v="0"/>
    <n v="4.2522468698780895E-2"/>
    <x v="613"/>
    <x v="3"/>
    <x v="3"/>
    <n v="71"/>
    <n v="264.69229632906456"/>
    <x v="496"/>
    <n v="3294.6800437668453"/>
    <x v="18"/>
    <x v="3"/>
    <x v="10"/>
  </r>
  <r>
    <x v="3761"/>
    <s v="Product615"/>
    <n v="5"/>
    <x v="1"/>
    <x v="0"/>
    <n v="9.5832027015398974E-2"/>
    <x v="614"/>
    <x v="4"/>
    <x v="2"/>
    <n v="47"/>
    <n v="220.0490000368064"/>
    <x v="99"/>
    <n v="994.80629160283831"/>
    <x v="19"/>
    <x v="3"/>
    <x v="10"/>
  </r>
  <r>
    <x v="3762"/>
    <s v="Product616"/>
    <n v="14"/>
    <x v="2"/>
    <x v="0"/>
    <n v="6.2400105366727798E-4"/>
    <x v="615"/>
    <x v="0"/>
    <x v="3"/>
    <n v="171"/>
    <n v="133.19362144445188"/>
    <x v="1325"/>
    <n v="1863.5471187806029"/>
    <x v="20"/>
    <x v="3"/>
    <x v="10"/>
  </r>
  <r>
    <x v="3763"/>
    <s v="Product617"/>
    <n v="9"/>
    <x v="0"/>
    <x v="0"/>
    <n v="4.8900779816977484E-2"/>
    <x v="616"/>
    <x v="1"/>
    <x v="0"/>
    <n v="6"/>
    <n v="133.92915817187674"/>
    <x v="207"/>
    <n v="1146.4192610733658"/>
    <x v="21"/>
    <x v="3"/>
    <x v="10"/>
  </r>
  <r>
    <x v="3764"/>
    <s v="Product618"/>
    <n v="13"/>
    <x v="0"/>
    <x v="1"/>
    <n v="9.3947905288495892E-2"/>
    <x v="617"/>
    <x v="2"/>
    <x v="0"/>
    <n v="29"/>
    <n v="130.53597789624371"/>
    <x v="795"/>
    <n v="1537.5411507053807"/>
    <x v="22"/>
    <x v="3"/>
    <x v="10"/>
  </r>
  <r>
    <x v="3765"/>
    <s v="Product619"/>
    <n v="2"/>
    <x v="0"/>
    <x v="0"/>
    <n v="9.6622076784136965E-2"/>
    <x v="618"/>
    <x v="3"/>
    <x v="1"/>
    <n v="167"/>
    <n v="213.35050365503685"/>
    <x v="829"/>
    <n v="385.47226981789117"/>
    <x v="23"/>
    <x v="3"/>
    <x v="10"/>
  </r>
  <r>
    <x v="3766"/>
    <s v="Product620"/>
    <n v="4"/>
    <x v="1"/>
    <x v="0"/>
    <n v="2.8785296399347782E-2"/>
    <x v="619"/>
    <x v="4"/>
    <x v="0"/>
    <n v="162"/>
    <n v="58.243859069485694"/>
    <x v="35"/>
    <n v="226.26916929091482"/>
    <x v="24"/>
    <x v="3"/>
    <x v="10"/>
  </r>
  <r>
    <x v="3767"/>
    <s v="Product621"/>
    <n v="10"/>
    <x v="1"/>
    <x v="0"/>
    <n v="5.655233788842462E-2"/>
    <x v="620"/>
    <x v="0"/>
    <x v="1"/>
    <n v="186"/>
    <n v="151.50022880161279"/>
    <x v="370"/>
    <n v="1429.3253667225035"/>
    <x v="25"/>
    <x v="3"/>
    <x v="10"/>
  </r>
  <r>
    <x v="3768"/>
    <s v="Product622"/>
    <n v="1"/>
    <x v="1"/>
    <x v="0"/>
    <n v="9.6097520921319415E-2"/>
    <x v="621"/>
    <x v="1"/>
    <x v="2"/>
    <n v="41"/>
    <n v="87.360664843613321"/>
    <x v="996"/>
    <n v="78.965521526103814"/>
    <x v="26"/>
    <x v="3"/>
    <x v="10"/>
  </r>
  <r>
    <x v="3769"/>
    <s v="Product623"/>
    <n v="10"/>
    <x v="0"/>
    <x v="0"/>
    <n v="4.4419631949276284E-2"/>
    <x v="622"/>
    <x v="2"/>
    <x v="0"/>
    <n v="116"/>
    <n v="267.2868146292243"/>
    <x v="491"/>
    <n v="2554.1403269849975"/>
    <x v="27"/>
    <x v="3"/>
    <x v="10"/>
  </r>
  <r>
    <x v="3770"/>
    <s v="Product624"/>
    <n v="6"/>
    <x v="2"/>
    <x v="1"/>
    <n v="5.31515780775264E-2"/>
    <x v="623"/>
    <x v="3"/>
    <x v="3"/>
    <n v="7"/>
    <n v="126.94973587015176"/>
    <x v="103"/>
    <n v="721.21294243276827"/>
    <x v="28"/>
    <x v="3"/>
    <x v="10"/>
  </r>
  <r>
    <x v="3771"/>
    <s v="Product625"/>
    <n v="10"/>
    <x v="2"/>
    <x v="1"/>
    <n v="4.4711523126489766E-2"/>
    <x v="624"/>
    <x v="0"/>
    <x v="3"/>
    <n v="67"/>
    <n v="170.27074695182381"/>
    <x v="1240"/>
    <n v="1626.5768251172267"/>
    <x v="29"/>
    <x v="3"/>
    <x v="10"/>
  </r>
  <r>
    <x v="3772"/>
    <s v="Product626"/>
    <n v="13"/>
    <x v="1"/>
    <x v="0"/>
    <n v="3.5165147698180535E-2"/>
    <x v="625"/>
    <x v="1"/>
    <x v="2"/>
    <n v="169"/>
    <n v="228.00503697565037"/>
    <x v="1326"/>
    <n v="2859.8336802681429"/>
    <x v="0"/>
    <x v="4"/>
    <x v="10"/>
  </r>
  <r>
    <x v="3773"/>
    <s v="Product627"/>
    <n v="4"/>
    <x v="1"/>
    <x v="0"/>
    <n v="4.4604373863729729E-2"/>
    <x v="626"/>
    <x v="2"/>
    <x v="3"/>
    <n v="208"/>
    <n v="69.715109856388551"/>
    <x v="494"/>
    <n v="266.4220441296128"/>
    <x v="1"/>
    <x v="4"/>
    <x v="10"/>
  </r>
  <r>
    <x v="3774"/>
    <s v="Product628"/>
    <n v="1"/>
    <x v="1"/>
    <x v="0"/>
    <n v="9.5508078635773042E-2"/>
    <x v="627"/>
    <x v="3"/>
    <x v="0"/>
    <n v="11"/>
    <n v="30.501333433011691"/>
    <x v="267"/>
    <n v="27.588209680995678"/>
    <x v="2"/>
    <x v="4"/>
    <x v="10"/>
  </r>
  <r>
    <x v="3775"/>
    <s v="Product629"/>
    <n v="10"/>
    <x v="1"/>
    <x v="0"/>
    <n v="4.9936710296176415E-3"/>
    <x v="628"/>
    <x v="4"/>
    <x v="0"/>
    <n v="104"/>
    <n v="116.24384591740514"/>
    <x v="481"/>
    <n v="1156.6336239167604"/>
    <x v="3"/>
    <x v="4"/>
    <x v="10"/>
  </r>
  <r>
    <x v="3776"/>
    <s v="Product630"/>
    <n v="1"/>
    <x v="0"/>
    <x v="1"/>
    <n v="8.1138078451738982E-2"/>
    <x v="629"/>
    <x v="0"/>
    <x v="1"/>
    <n v="71"/>
    <n v="310.92260079456395"/>
    <x v="1327"/>
    <n v="285.69493841887589"/>
    <x v="4"/>
    <x v="4"/>
    <x v="10"/>
  </r>
  <r>
    <x v="3777"/>
    <s v="Product631"/>
    <n v="7"/>
    <x v="1"/>
    <x v="0"/>
    <n v="7.5881310134376365E-2"/>
    <x v="630"/>
    <x v="1"/>
    <x v="0"/>
    <n v="78"/>
    <n v="302.88293403797297"/>
    <x v="146"/>
    <n v="1959.2984613007939"/>
    <x v="5"/>
    <x v="4"/>
    <x v="10"/>
  </r>
  <r>
    <x v="3778"/>
    <s v="Product632"/>
    <n v="11"/>
    <x v="2"/>
    <x v="0"/>
    <n v="6.9629765980068509E-2"/>
    <x v="631"/>
    <x v="2"/>
    <x v="1"/>
    <n v="125"/>
    <n v="29.426922305314498"/>
    <x v="1182"/>
    <n v="301.15725850849969"/>
    <x v="6"/>
    <x v="4"/>
    <x v="10"/>
  </r>
  <r>
    <x v="3779"/>
    <s v="Product633"/>
    <n v="13"/>
    <x v="0"/>
    <x v="0"/>
    <n v="9.2857925028812724E-2"/>
    <x v="632"/>
    <x v="3"/>
    <x v="2"/>
    <n v="19"/>
    <n v="251.92146821264461"/>
    <x v="610"/>
    <n v="2970.8713242546837"/>
    <x v="7"/>
    <x v="4"/>
    <x v="10"/>
  </r>
  <r>
    <x v="3780"/>
    <s v="Product634"/>
    <n v="11"/>
    <x v="0"/>
    <x v="0"/>
    <n v="7.3406497748906424E-2"/>
    <x v="633"/>
    <x v="4"/>
    <x v="0"/>
    <n v="87"/>
    <n v="201.78908147412267"/>
    <x v="74"/>
    <n v="2056.7409689105243"/>
    <x v="8"/>
    <x v="4"/>
    <x v="10"/>
  </r>
  <r>
    <x v="3781"/>
    <s v="Product635"/>
    <n v="7"/>
    <x v="0"/>
    <x v="0"/>
    <n v="6.1431651326266191E-2"/>
    <x v="634"/>
    <x v="0"/>
    <x v="3"/>
    <n v="127"/>
    <n v="295.94641433256726"/>
    <x v="6"/>
    <n v="1944.3615617722121"/>
    <x v="9"/>
    <x v="4"/>
    <x v="10"/>
  </r>
  <r>
    <x v="3782"/>
    <s v="Product636"/>
    <n v="2"/>
    <x v="1"/>
    <x v="1"/>
    <n v="5.5961300774485849E-2"/>
    <x v="635"/>
    <x v="1"/>
    <x v="3"/>
    <n v="184"/>
    <n v="235.85225825119605"/>
    <x v="1242"/>
    <n v="445.30731817771834"/>
    <x v="10"/>
    <x v="4"/>
    <x v="10"/>
  </r>
  <r>
    <x v="3783"/>
    <s v="Product637"/>
    <n v="8"/>
    <x v="1"/>
    <x v="1"/>
    <n v="8.4168310497218735E-2"/>
    <x v="636"/>
    <x v="2"/>
    <x v="2"/>
    <n v="107"/>
    <n v="128.72608584789907"/>
    <x v="500"/>
    <n v="943.13142948129178"/>
    <x v="11"/>
    <x v="4"/>
    <x v="10"/>
  </r>
  <r>
    <x v="3784"/>
    <s v="Product638"/>
    <n v="7"/>
    <x v="1"/>
    <x v="0"/>
    <n v="7.1530926665665115E-2"/>
    <x v="637"/>
    <x v="3"/>
    <x v="3"/>
    <n v="48"/>
    <n v="47.407226257993671"/>
    <x v="210"/>
    <n v="308.11300403177376"/>
    <x v="12"/>
    <x v="4"/>
    <x v="10"/>
  </r>
  <r>
    <x v="3785"/>
    <s v="Product639"/>
    <n v="10"/>
    <x v="0"/>
    <x v="0"/>
    <n v="2.3197514831687304E-3"/>
    <x v="638"/>
    <x v="4"/>
    <x v="0"/>
    <n v="233"/>
    <n v="150.43012219118043"/>
    <x v="943"/>
    <n v="1500.8116169211419"/>
    <x v="13"/>
    <x v="4"/>
    <x v="10"/>
  </r>
  <r>
    <x v="3786"/>
    <s v="Product640"/>
    <n v="13"/>
    <x v="2"/>
    <x v="0"/>
    <n v="1.5941604530444277E-2"/>
    <x v="639"/>
    <x v="0"/>
    <x v="0"/>
    <n v="216"/>
    <n v="101.66728353429912"/>
    <x v="1328"/>
    <n v="1300.60507078464"/>
    <x v="14"/>
    <x v="4"/>
    <x v="10"/>
  </r>
  <r>
    <x v="3787"/>
    <s v="Product641"/>
    <n v="14"/>
    <x v="2"/>
    <x v="0"/>
    <n v="6.662761552536163E-2"/>
    <x v="640"/>
    <x v="1"/>
    <x v="1"/>
    <n v="135"/>
    <n v="207.03000397324845"/>
    <x v="666"/>
    <n v="2705.3052385282663"/>
    <x v="15"/>
    <x v="4"/>
    <x v="10"/>
  </r>
  <r>
    <x v="3788"/>
    <s v="Product642"/>
    <n v="14"/>
    <x v="1"/>
    <x v="1"/>
    <n v="3.6777976343425604E-2"/>
    <x v="641"/>
    <x v="2"/>
    <x v="0"/>
    <n v="211"/>
    <n v="29.43761973745719"/>
    <x v="1329"/>
    <n v="396.96949117204724"/>
    <x v="16"/>
    <x v="4"/>
    <x v="10"/>
  </r>
  <r>
    <x v="3789"/>
    <s v="Product643"/>
    <n v="2"/>
    <x v="1"/>
    <x v="0"/>
    <n v="2.6022539178303774E-3"/>
    <x v="642"/>
    <x v="3"/>
    <x v="1"/>
    <n v="107"/>
    <n v="299.28879020433664"/>
    <x v="657"/>
    <n v="597.01992955492938"/>
    <x v="17"/>
    <x v="4"/>
    <x v="10"/>
  </r>
  <r>
    <x v="3790"/>
    <s v="Product644"/>
    <n v="7"/>
    <x v="1"/>
    <x v="0"/>
    <n v="3.1284929372544394E-2"/>
    <x v="643"/>
    <x v="4"/>
    <x v="2"/>
    <n v="76"/>
    <n v="292.76123404717021"/>
    <x v="1090"/>
    <n v="1985.215536618899"/>
    <x v="18"/>
    <x v="4"/>
    <x v="10"/>
  </r>
  <r>
    <x v="3791"/>
    <s v="Product645"/>
    <n v="2"/>
    <x v="1"/>
    <x v="0"/>
    <n v="1.644662533652972E-2"/>
    <x v="644"/>
    <x v="0"/>
    <x v="0"/>
    <n v="50"/>
    <n v="95.669631028876083"/>
    <x v="69"/>
    <n v="188.19237690252024"/>
    <x v="19"/>
    <x v="4"/>
    <x v="10"/>
  </r>
  <r>
    <x v="3792"/>
    <s v="Product646"/>
    <n v="10"/>
    <x v="0"/>
    <x v="0"/>
    <n v="3.9627933647635297E-2"/>
    <x v="645"/>
    <x v="1"/>
    <x v="3"/>
    <n v="88"/>
    <n v="26.749744172877673"/>
    <x v="897"/>
    <n v="256.89707085703657"/>
    <x v="20"/>
    <x v="4"/>
    <x v="10"/>
  </r>
  <r>
    <x v="3793"/>
    <s v="Product647"/>
    <n v="9"/>
    <x v="1"/>
    <x v="0"/>
    <n v="8.1532400672889804E-2"/>
    <x v="646"/>
    <x v="2"/>
    <x v="3"/>
    <n v="173"/>
    <n v="135.01662260871791"/>
    <x v="1330"/>
    <n v="1116.075539130152"/>
    <x v="21"/>
    <x v="4"/>
    <x v="10"/>
  </r>
  <r>
    <x v="3794"/>
    <s v="Product648"/>
    <n v="10"/>
    <x v="2"/>
    <x v="1"/>
    <n v="6.7405352409873484E-2"/>
    <x v="647"/>
    <x v="3"/>
    <x v="2"/>
    <n v="139"/>
    <n v="265.24208301130597"/>
    <x v="892"/>
    <n v="2473.6334693200001"/>
    <x v="22"/>
    <x v="4"/>
    <x v="10"/>
  </r>
  <r>
    <x v="3795"/>
    <s v="Product649"/>
    <n v="2"/>
    <x v="0"/>
    <x v="1"/>
    <n v="6.5480835770935844E-2"/>
    <x v="648"/>
    <x v="0"/>
    <x v="3"/>
    <n v="80"/>
    <n v="215.39288240582621"/>
    <x v="738"/>
    <n v="402.57755289356362"/>
    <x v="23"/>
    <x v="4"/>
    <x v="10"/>
  </r>
  <r>
    <x v="3796"/>
    <s v="Product650"/>
    <n v="1"/>
    <x v="0"/>
    <x v="0"/>
    <n v="4.4023970807517812E-2"/>
    <x v="649"/>
    <x v="1"/>
    <x v="0"/>
    <n v="25"/>
    <n v="198.0669522878712"/>
    <x v="718"/>
    <n v="189.34725856241593"/>
    <x v="24"/>
    <x v="4"/>
    <x v="10"/>
  </r>
  <r>
    <x v="3797"/>
    <s v="Product651"/>
    <n v="6"/>
    <x v="0"/>
    <x v="0"/>
    <n v="5.5693896084354827E-3"/>
    <x v="650"/>
    <x v="2"/>
    <x v="0"/>
    <n v="192"/>
    <n v="139.66883305413245"/>
    <x v="93"/>
    <n v="833.34577744019077"/>
    <x v="25"/>
    <x v="4"/>
    <x v="10"/>
  </r>
  <r>
    <x v="3798"/>
    <s v="Product652"/>
    <n v="9"/>
    <x v="1"/>
    <x v="0"/>
    <n v="5.2542352951780672E-3"/>
    <x v="651"/>
    <x v="3"/>
    <x v="1"/>
    <n v="60"/>
    <n v="284.21419164456091"/>
    <x v="185"/>
    <n v="2544.487770666884"/>
    <x v="26"/>
    <x v="4"/>
    <x v="10"/>
  </r>
  <r>
    <x v="3799"/>
    <s v="Product653"/>
    <n v="1"/>
    <x v="1"/>
    <x v="0"/>
    <n v="1.3719482087283897E-2"/>
    <x v="652"/>
    <x v="4"/>
    <x v="0"/>
    <n v="7"/>
    <n v="150.85546994647419"/>
    <x v="928"/>
    <n v="148.78581102877473"/>
    <x v="27"/>
    <x v="4"/>
    <x v="10"/>
  </r>
  <r>
    <x v="3800"/>
    <s v="Product654"/>
    <n v="12"/>
    <x v="1"/>
    <x v="1"/>
    <n v="3.8948275816197475E-2"/>
    <x v="653"/>
    <x v="0"/>
    <x v="1"/>
    <n v="117"/>
    <n v="100.51002092415956"/>
    <x v="977"/>
    <n v="1159.1439468829635"/>
    <x v="28"/>
    <x v="4"/>
    <x v="10"/>
  </r>
  <r>
    <x v="3801"/>
    <s v="Product655"/>
    <n v="11"/>
    <x v="0"/>
    <x v="0"/>
    <n v="4.3572883015043765E-2"/>
    <x v="654"/>
    <x v="1"/>
    <x v="2"/>
    <n v="108"/>
    <n v="89.49525135498169"/>
    <x v="1061"/>
    <n v="941.55253761018037"/>
    <x v="29"/>
    <x v="4"/>
    <x v="10"/>
  </r>
  <r>
    <x v="3802"/>
    <s v="Product656"/>
    <n v="5"/>
    <x v="2"/>
    <x v="0"/>
    <n v="2.3920993300123407E-2"/>
    <x v="655"/>
    <x v="2"/>
    <x v="0"/>
    <n v="196"/>
    <n v="291.35095248157745"/>
    <x v="1038"/>
    <n v="1421.9077414964054"/>
    <x v="30"/>
    <x v="4"/>
    <x v="10"/>
  </r>
  <r>
    <x v="3803"/>
    <s v="Product657"/>
    <n v="1"/>
    <x v="2"/>
    <x v="0"/>
    <n v="6.7151470662251425E-2"/>
    <x v="656"/>
    <x v="3"/>
    <x v="3"/>
    <n v="228"/>
    <n v="159.45504351889088"/>
    <x v="924"/>
    <n v="148.74740284208406"/>
    <x v="0"/>
    <x v="5"/>
    <x v="10"/>
  </r>
  <r>
    <x v="3804"/>
    <s v="Product658"/>
    <n v="12"/>
    <x v="1"/>
    <x v="0"/>
    <n v="6.5219177836964961E-3"/>
    <x v="657"/>
    <x v="4"/>
    <x v="3"/>
    <n v="18"/>
    <n v="230.78128949969528"/>
    <x v="62"/>
    <n v="2751.3138348427537"/>
    <x v="1"/>
    <x v="5"/>
    <x v="10"/>
  </r>
  <r>
    <x v="3805"/>
    <s v="Product659"/>
    <n v="4"/>
    <x v="1"/>
    <x v="0"/>
    <n v="8.827405824142974E-2"/>
    <x v="658"/>
    <x v="0"/>
    <x v="2"/>
    <n v="45"/>
    <n v="224.07988248369253"/>
    <x v="641"/>
    <n v="817.19776754637724"/>
    <x v="2"/>
    <x v="5"/>
    <x v="10"/>
  </r>
  <r>
    <x v="3806"/>
    <s v="Product660"/>
    <n v="6"/>
    <x v="1"/>
    <x v="1"/>
    <n v="7.9231776579351213E-3"/>
    <x v="659"/>
    <x v="1"/>
    <x v="3"/>
    <n v="21"/>
    <n v="246.89346812345977"/>
    <x v="347"/>
    <n v="1469.623723877603"/>
    <x v="3"/>
    <x v="5"/>
    <x v="10"/>
  </r>
  <r>
    <x v="3807"/>
    <s v="Product661"/>
    <n v="6"/>
    <x v="1"/>
    <x v="1"/>
    <n v="8.5611211128281517E-2"/>
    <x v="660"/>
    <x v="2"/>
    <x v="0"/>
    <n v="109"/>
    <n v="128.44768961962342"/>
    <x v="921"/>
    <n v="704.70676406794723"/>
    <x v="4"/>
    <x v="5"/>
    <x v="10"/>
  </r>
  <r>
    <x v="3808"/>
    <s v="Product662"/>
    <n v="14"/>
    <x v="0"/>
    <x v="0"/>
    <n v="3.1262482136189984E-2"/>
    <x v="661"/>
    <x v="3"/>
    <x v="0"/>
    <n v="149"/>
    <n v="298.91599566059188"/>
    <x v="1073"/>
    <n v="4053.9959556044369"/>
    <x v="5"/>
    <x v="5"/>
    <x v="10"/>
  </r>
  <r>
    <x v="3809"/>
    <s v="Product663"/>
    <n v="13"/>
    <x v="1"/>
    <x v="0"/>
    <n v="1.3178257736012845E-2"/>
    <x v="662"/>
    <x v="4"/>
    <x v="1"/>
    <n v="112"/>
    <n v="184.90039826705689"/>
    <x v="315"/>
    <n v="2372.0285311216285"/>
    <x v="6"/>
    <x v="5"/>
    <x v="10"/>
  </r>
  <r>
    <x v="3810"/>
    <s v="Product664"/>
    <n v="2"/>
    <x v="2"/>
    <x v="0"/>
    <n v="6.5157445839724909E-2"/>
    <x v="663"/>
    <x v="0"/>
    <x v="0"/>
    <n v="147"/>
    <n v="105.71956268879021"/>
    <x v="656"/>
    <n v="197.66229201739191"/>
    <x v="7"/>
    <x v="5"/>
    <x v="10"/>
  </r>
  <r>
    <x v="3811"/>
    <s v="Product665"/>
    <n v="7"/>
    <x v="0"/>
    <x v="0"/>
    <n v="5.6445042240095056E-2"/>
    <x v="664"/>
    <x v="1"/>
    <x v="1"/>
    <n v="153"/>
    <n v="168.79686101341687"/>
    <x v="831"/>
    <n v="1114.8838054446337"/>
    <x v="8"/>
    <x v="5"/>
    <x v="10"/>
  </r>
  <r>
    <x v="3812"/>
    <s v="Product666"/>
    <n v="8"/>
    <x v="0"/>
    <x v="1"/>
    <n v="8.3664282687533464E-3"/>
    <x v="665"/>
    <x v="2"/>
    <x v="2"/>
    <n v="39"/>
    <n v="214.482492547731"/>
    <x v="239"/>
    <n v="1701.5043212714158"/>
    <x v="9"/>
    <x v="5"/>
    <x v="10"/>
  </r>
  <r>
    <x v="3813"/>
    <s v="Product667"/>
    <n v="11"/>
    <x v="0"/>
    <x v="0"/>
    <n v="4.6196114235584011E-3"/>
    <x v="666"/>
    <x v="3"/>
    <x v="0"/>
    <n v="38"/>
    <n v="174.70972825350017"/>
    <x v="1331"/>
    <n v="1912.9290091675887"/>
    <x v="10"/>
    <x v="5"/>
    <x v="10"/>
  </r>
  <r>
    <x v="3814"/>
    <s v="Product668"/>
    <n v="15"/>
    <x v="1"/>
    <x v="0"/>
    <n v="9.8252215166186485E-2"/>
    <x v="667"/>
    <x v="4"/>
    <x v="3"/>
    <n v="16"/>
    <n v="226.80990376605277"/>
    <x v="102"/>
    <n v="3067.8799244911279"/>
    <x v="11"/>
    <x v="5"/>
    <x v="10"/>
  </r>
  <r>
    <x v="3815"/>
    <s v="Product669"/>
    <n v="12"/>
    <x v="1"/>
    <x v="0"/>
    <n v="4.8556551698311703E-2"/>
    <x v="668"/>
    <x v="0"/>
    <x v="3"/>
    <n v="249"/>
    <n v="72.187999438148623"/>
    <x v="374"/>
    <n v="824.19358933718956"/>
    <x v="12"/>
    <x v="5"/>
    <x v="10"/>
  </r>
  <r>
    <x v="3816"/>
    <s v="Product670"/>
    <n v="7"/>
    <x v="1"/>
    <x v="0"/>
    <n v="6.3757992970399913E-2"/>
    <x v="669"/>
    <x v="1"/>
    <x v="2"/>
    <n v="73"/>
    <n v="42.761087071690682"/>
    <x v="1332"/>
    <n v="280.24308187937015"/>
    <x v="13"/>
    <x v="5"/>
    <x v="10"/>
  </r>
  <r>
    <x v="3817"/>
    <s v="Product671"/>
    <n v="6"/>
    <x v="0"/>
    <x v="0"/>
    <n v="6.6651762311696602E-2"/>
    <x v="670"/>
    <x v="2"/>
    <x v="3"/>
    <n v="104"/>
    <n v="119.24650309057358"/>
    <x v="176"/>
    <n v="667.79108106047806"/>
    <x v="14"/>
    <x v="5"/>
    <x v="10"/>
  </r>
  <r>
    <x v="3818"/>
    <s v="Product672"/>
    <n v="11"/>
    <x v="2"/>
    <x v="1"/>
    <n v="1.7608540339664091E-2"/>
    <x v="671"/>
    <x v="3"/>
    <x v="0"/>
    <n v="155"/>
    <n v="305.81068619973246"/>
    <x v="982"/>
    <n v="3304.6838703503254"/>
    <x v="15"/>
    <x v="5"/>
    <x v="10"/>
  </r>
  <r>
    <x v="3819"/>
    <s v="Product673"/>
    <n v="11"/>
    <x v="2"/>
    <x v="1"/>
    <n v="5.1081862506416977E-2"/>
    <x v="672"/>
    <x v="0"/>
    <x v="0"/>
    <n v="86"/>
    <n v="31.847594265015505"/>
    <x v="1333"/>
    <n v="332.42835816970813"/>
    <x v="16"/>
    <x v="5"/>
    <x v="10"/>
  </r>
  <r>
    <x v="3820"/>
    <s v="Product674"/>
    <n v="7"/>
    <x v="1"/>
    <x v="0"/>
    <n v="7.6709188242068266E-2"/>
    <x v="673"/>
    <x v="1"/>
    <x v="1"/>
    <n v="188"/>
    <n v="125.58193363370771"/>
    <x v="911"/>
    <n v="811.64051812757691"/>
    <x v="17"/>
    <x v="5"/>
    <x v="10"/>
  </r>
  <r>
    <x v="3821"/>
    <s v="Product675"/>
    <n v="9"/>
    <x v="1"/>
    <x v="0"/>
    <n v="8.0962009455492423E-2"/>
    <x v="674"/>
    <x v="2"/>
    <x v="0"/>
    <n v="22"/>
    <n v="314.02028995774566"/>
    <x v="15"/>
    <n v="2597.3691864567318"/>
    <x v="18"/>
    <x v="5"/>
    <x v="10"/>
  </r>
  <r>
    <x v="3822"/>
    <s v="Product676"/>
    <n v="3"/>
    <x v="1"/>
    <x v="0"/>
    <n v="3.2304877765221951E-2"/>
    <x v="675"/>
    <x v="3"/>
    <x v="1"/>
    <n v="219"/>
    <n v="110.01313870182545"/>
    <x v="529"/>
    <n v="319.37753311048368"/>
    <x v="19"/>
    <x v="5"/>
    <x v="10"/>
  </r>
  <r>
    <x v="3823"/>
    <s v="Product677"/>
    <n v="13"/>
    <x v="1"/>
    <x v="0"/>
    <n v="6.7142360446872482E-2"/>
    <x v="676"/>
    <x v="4"/>
    <x v="2"/>
    <n v="233"/>
    <n v="235.38123845097917"/>
    <x v="1334"/>
    <n v="2854.5034244541398"/>
    <x v="20"/>
    <x v="5"/>
    <x v="10"/>
  </r>
  <r>
    <x v="3824"/>
    <s v="Product678"/>
    <n v="14"/>
    <x v="0"/>
    <x v="1"/>
    <n v="2.6156129101095084E-2"/>
    <x v="677"/>
    <x v="0"/>
    <x v="0"/>
    <n v="91"/>
    <n v="245.7171641991813"/>
    <x v="954"/>
    <n v="3350.0621606204554"/>
    <x v="21"/>
    <x v="5"/>
    <x v="10"/>
  </r>
  <r>
    <x v="3825"/>
    <s v="Product679"/>
    <n v="13"/>
    <x v="1"/>
    <x v="0"/>
    <n v="1.5512649661909329E-2"/>
    <x v="678"/>
    <x v="1"/>
    <x v="3"/>
    <n v="69"/>
    <n v="123.26707558648241"/>
    <x v="23"/>
    <n v="1577.6133961647956"/>
    <x v="22"/>
    <x v="5"/>
    <x v="10"/>
  </r>
  <r>
    <x v="3826"/>
    <s v="Product680"/>
    <n v="7"/>
    <x v="2"/>
    <x v="0"/>
    <n v="7.2595802509706236E-2"/>
    <x v="679"/>
    <x v="2"/>
    <x v="3"/>
    <n v="167"/>
    <n v="191.5032264180073"/>
    <x v="895"/>
    <n v="1243.2062720909587"/>
    <x v="23"/>
    <x v="5"/>
    <x v="10"/>
  </r>
  <r>
    <x v="3827"/>
    <s v="Product681"/>
    <n v="2"/>
    <x v="0"/>
    <x v="0"/>
    <n v="1.934846436673815E-2"/>
    <x v="680"/>
    <x v="3"/>
    <x v="2"/>
    <n v="144"/>
    <n v="167.76573474414596"/>
    <x v="280"/>
    <n v="329.03945080697844"/>
    <x v="24"/>
    <x v="5"/>
    <x v="10"/>
  </r>
  <r>
    <x v="3828"/>
    <s v="Product682"/>
    <n v="11"/>
    <x v="0"/>
    <x v="0"/>
    <n v="9.5202267825159698E-2"/>
    <x v="681"/>
    <x v="4"/>
    <x v="3"/>
    <n v="144"/>
    <n v="250.76232916913503"/>
    <x v="714"/>
    <n v="2495.781054218256"/>
    <x v="25"/>
    <x v="5"/>
    <x v="10"/>
  </r>
  <r>
    <x v="3829"/>
    <s v="Product683"/>
    <n v="5"/>
    <x v="0"/>
    <x v="0"/>
    <n v="7.4519075436567953E-2"/>
    <x v="682"/>
    <x v="0"/>
    <x v="0"/>
    <n v="163"/>
    <n v="271.06540145522052"/>
    <x v="1151"/>
    <n v="1254.3292917796769"/>
    <x v="26"/>
    <x v="5"/>
    <x v="10"/>
  </r>
  <r>
    <x v="3830"/>
    <s v="Product684"/>
    <n v="7"/>
    <x v="1"/>
    <x v="1"/>
    <n v="7.4012480398789243E-2"/>
    <x v="683"/>
    <x v="1"/>
    <x v="0"/>
    <n v="99"/>
    <n v="268.40110314986896"/>
    <x v="1211"/>
    <n v="1739.7525023478311"/>
    <x v="27"/>
    <x v="5"/>
    <x v="10"/>
  </r>
  <r>
    <x v="3831"/>
    <s v="Product685"/>
    <n v="5"/>
    <x v="1"/>
    <x v="1"/>
    <n v="4.54846067696901E-2"/>
    <x v="684"/>
    <x v="2"/>
    <x v="1"/>
    <n v="55"/>
    <n v="305.33714192811891"/>
    <x v="1053"/>
    <n v="1457.2450104766867"/>
    <x v="28"/>
    <x v="5"/>
    <x v="10"/>
  </r>
  <r>
    <x v="3832"/>
    <s v="Product686"/>
    <n v="2"/>
    <x v="1"/>
    <x v="0"/>
    <n v="4.2286549837975931E-2"/>
    <x v="685"/>
    <x v="3"/>
    <x v="0"/>
    <n v="122"/>
    <n v="96.823619940429055"/>
    <x v="528"/>
    <n v="185.45856622064971"/>
    <x v="29"/>
    <x v="5"/>
    <x v="10"/>
  </r>
  <r>
    <x v="3833"/>
    <s v="Product687"/>
    <n v="10"/>
    <x v="0"/>
    <x v="0"/>
    <n v="9.3075022557406017E-2"/>
    <x v="686"/>
    <x v="4"/>
    <x v="1"/>
    <n v="35"/>
    <n v="260.3489748421963"/>
    <x v="169"/>
    <n v="2361.1698813596136"/>
    <x v="0"/>
    <x v="6"/>
    <x v="10"/>
  </r>
  <r>
    <x v="3834"/>
    <s v="Product688"/>
    <n v="10"/>
    <x v="2"/>
    <x v="0"/>
    <n v="5.9241202852237787E-2"/>
    <x v="687"/>
    <x v="0"/>
    <x v="2"/>
    <n v="219"/>
    <n v="100.02926112707735"/>
    <x v="55"/>
    <n v="941.03407377488691"/>
    <x v="1"/>
    <x v="6"/>
    <x v="10"/>
  </r>
  <r>
    <x v="3835"/>
    <s v="Product689"/>
    <n v="11"/>
    <x v="2"/>
    <x v="0"/>
    <n v="2.4247312256248433E-3"/>
    <x v="688"/>
    <x v="1"/>
    <x v="0"/>
    <n v="21"/>
    <n v="120.55944398322603"/>
    <x v="73"/>
    <n v="1322.9383170834153"/>
    <x v="2"/>
    <x v="6"/>
    <x v="10"/>
  </r>
  <r>
    <x v="3836"/>
    <s v="Product690"/>
    <n v="10"/>
    <x v="1"/>
    <x v="1"/>
    <n v="2.7768864436893005E-2"/>
    <x v="689"/>
    <x v="2"/>
    <x v="3"/>
    <n v="221"/>
    <n v="128.37056978159632"/>
    <x v="1291"/>
    <n v="1248.0586483164445"/>
    <x v="3"/>
    <x v="6"/>
    <x v="10"/>
  </r>
  <r>
    <x v="3837"/>
    <s v="Product691"/>
    <n v="6"/>
    <x v="1"/>
    <x v="0"/>
    <n v="8.4003717613263418E-2"/>
    <x v="690"/>
    <x v="3"/>
    <x v="3"/>
    <n v="182"/>
    <n v="149.69026666281474"/>
    <x v="662"/>
    <n v="822.69436663570525"/>
    <x v="4"/>
    <x v="6"/>
    <x v="10"/>
  </r>
  <r>
    <x v="3838"/>
    <s v="Product692"/>
    <n v="1"/>
    <x v="1"/>
    <x v="0"/>
    <n v="8.6416833668827353E-2"/>
    <x v="691"/>
    <x v="4"/>
    <x v="2"/>
    <n v="42"/>
    <n v="168.38744358002748"/>
    <x v="103"/>
    <n v="153.83593387625319"/>
    <x v="5"/>
    <x v="6"/>
    <x v="10"/>
  </r>
  <r>
    <x v="3839"/>
    <s v="Product693"/>
    <n v="6"/>
    <x v="1"/>
    <x v="0"/>
    <n v="5.9049442020751679E-2"/>
    <x v="692"/>
    <x v="0"/>
    <x v="3"/>
    <n v="62"/>
    <n v="220.52538974640598"/>
    <x v="218"/>
    <n v="1245.0209311828314"/>
    <x v="6"/>
    <x v="6"/>
    <x v="10"/>
  </r>
  <r>
    <x v="3840"/>
    <s v="Product694"/>
    <n v="14"/>
    <x v="0"/>
    <x v="0"/>
    <n v="4.8815524581408212E-2"/>
    <x v="693"/>
    <x v="1"/>
    <x v="0"/>
    <n v="95"/>
    <n v="79.578670746537128"/>
    <x v="675"/>
    <n v="1059.7159466397525"/>
    <x v="7"/>
    <x v="6"/>
    <x v="10"/>
  </r>
  <r>
    <x v="3841"/>
    <s v="Product695"/>
    <n v="11"/>
    <x v="1"/>
    <x v="0"/>
    <n v="9.5516228048445756E-2"/>
    <x v="694"/>
    <x v="2"/>
    <x v="0"/>
    <n v="199"/>
    <n v="244.12376726798769"/>
    <x v="534"/>
    <n v="2428.8658442573019"/>
    <x v="8"/>
    <x v="6"/>
    <x v="10"/>
  </r>
  <r>
    <x v="3842"/>
    <s v="Product696"/>
    <n v="4"/>
    <x v="2"/>
    <x v="1"/>
    <n v="4.9998977100113418E-2"/>
    <x v="695"/>
    <x v="3"/>
    <x v="1"/>
    <n v="192"/>
    <n v="275.25190576309791"/>
    <x v="706"/>
    <n v="1045.9583681203446"/>
    <x v="9"/>
    <x v="6"/>
    <x v="10"/>
  </r>
  <r>
    <x v="3843"/>
    <s v="Product697"/>
    <n v="4"/>
    <x v="0"/>
    <x v="1"/>
    <n v="3.2747808198874163E-2"/>
    <x v="696"/>
    <x v="0"/>
    <x v="0"/>
    <n v="141"/>
    <n v="184.64492765192529"/>
    <x v="451"/>
    <n v="714.39284390514024"/>
    <x v="10"/>
    <x v="6"/>
    <x v="10"/>
  </r>
  <r>
    <x v="3844"/>
    <s v="Product698"/>
    <n v="9"/>
    <x v="0"/>
    <x v="0"/>
    <n v="4.3008003508598992E-2"/>
    <x v="697"/>
    <x v="1"/>
    <x v="1"/>
    <n v="174"/>
    <n v="90.164252457830344"/>
    <x v="1335"/>
    <n v="776.57821174596393"/>
    <x v="11"/>
    <x v="6"/>
    <x v="10"/>
  </r>
  <r>
    <x v="3845"/>
    <s v="Product699"/>
    <n v="3"/>
    <x v="0"/>
    <x v="0"/>
    <n v="7.4413486726571006E-3"/>
    <x v="698"/>
    <x v="2"/>
    <x v="2"/>
    <n v="158"/>
    <n v="121.88195220795721"/>
    <x v="747"/>
    <n v="362.92495831402101"/>
    <x v="12"/>
    <x v="6"/>
    <x v="10"/>
  </r>
  <r>
    <x v="3846"/>
    <s v="Product700"/>
    <n v="5"/>
    <x v="1"/>
    <x v="0"/>
    <n v="8.3190900627044359E-2"/>
    <x v="699"/>
    <x v="3"/>
    <x v="0"/>
    <n v="136"/>
    <n v="89.273785217871264"/>
    <x v="367"/>
    <n v="409.23509311605613"/>
    <x v="13"/>
    <x v="6"/>
    <x v="10"/>
  </r>
  <r>
    <x v="3847"/>
    <s v="Product701"/>
    <n v="1"/>
    <x v="1"/>
    <x v="0"/>
    <n v="4.6489734441885977E-2"/>
    <x v="700"/>
    <x v="4"/>
    <x v="3"/>
    <n v="152"/>
    <n v="239.48771182798163"/>
    <x v="165"/>
    <n v="228.35399170300386"/>
    <x v="14"/>
    <x v="6"/>
    <x v="10"/>
  </r>
  <r>
    <x v="3848"/>
    <s v="Product702"/>
    <n v="4"/>
    <x v="1"/>
    <x v="1"/>
    <n v="2.0144456267298907E-2"/>
    <x v="701"/>
    <x v="0"/>
    <x v="3"/>
    <n v="17"/>
    <n v="189.80314371021873"/>
    <x v="720"/>
    <n v="743.9186503294095"/>
    <x v="15"/>
    <x v="6"/>
    <x v="10"/>
  </r>
  <r>
    <x v="3849"/>
    <s v="Product703"/>
    <n v="1"/>
    <x v="0"/>
    <x v="0"/>
    <n v="8.4232554815362376E-2"/>
    <x v="702"/>
    <x v="1"/>
    <x v="2"/>
    <n v="156"/>
    <n v="59.304066107142837"/>
    <x v="399"/>
    <n v="54.308733107999053"/>
    <x v="16"/>
    <x v="6"/>
    <x v="10"/>
  </r>
  <r>
    <x v="3850"/>
    <s v="Product704"/>
    <n v="3"/>
    <x v="2"/>
    <x v="0"/>
    <n v="3.5186752138141299E-2"/>
    <x v="703"/>
    <x v="2"/>
    <x v="3"/>
    <n v="91"/>
    <n v="160.54277575271888"/>
    <x v="1204"/>
    <n v="464.68139068421635"/>
    <x v="17"/>
    <x v="6"/>
    <x v="10"/>
  </r>
  <r>
    <x v="3851"/>
    <s v="Product705"/>
    <n v="7"/>
    <x v="2"/>
    <x v="0"/>
    <n v="1.5100588906703551E-2"/>
    <x v="704"/>
    <x v="3"/>
    <x v="0"/>
    <n v="146"/>
    <n v="75.212925346778377"/>
    <x v="970"/>
    <n v="518.54016116452271"/>
    <x v="18"/>
    <x v="6"/>
    <x v="10"/>
  </r>
  <r>
    <x v="3852"/>
    <s v="Product706"/>
    <n v="3"/>
    <x v="1"/>
    <x v="0"/>
    <n v="4.0968963112146532E-2"/>
    <x v="705"/>
    <x v="4"/>
    <x v="0"/>
    <n v="237"/>
    <n v="42.188238835637051"/>
    <x v="465"/>
    <n v="121.37949130504023"/>
    <x v="19"/>
    <x v="6"/>
    <x v="10"/>
  </r>
  <r>
    <x v="3853"/>
    <s v="Product707"/>
    <n v="15"/>
    <x v="1"/>
    <x v="0"/>
    <n v="2.3877226604561409E-2"/>
    <x v="706"/>
    <x v="0"/>
    <x v="1"/>
    <n v="48"/>
    <n v="39.069903778901619"/>
    <x v="104"/>
    <n v="572.05534249431571"/>
    <x v="20"/>
    <x v="6"/>
    <x v="10"/>
  </r>
  <r>
    <x v="3854"/>
    <s v="Product708"/>
    <n v="3"/>
    <x v="1"/>
    <x v="1"/>
    <n v="1.1582937752176271E-2"/>
    <x v="707"/>
    <x v="1"/>
    <x v="0"/>
    <n v="105"/>
    <n v="315.00242394295719"/>
    <x v="114"/>
    <n v="934.06131142392394"/>
    <x v="21"/>
    <x v="6"/>
    <x v="10"/>
  </r>
  <r>
    <x v="3855"/>
    <s v="Product709"/>
    <n v="10"/>
    <x v="1"/>
    <x v="1"/>
    <n v="2.4172665349573786E-2"/>
    <x v="708"/>
    <x v="2"/>
    <x v="1"/>
    <n v="162"/>
    <n v="150.68302653722469"/>
    <x v="39"/>
    <n v="1470.4061616287943"/>
    <x v="22"/>
    <x v="6"/>
    <x v="10"/>
  </r>
  <r>
    <x v="3856"/>
    <s v="Product710"/>
    <n v="15"/>
    <x v="0"/>
    <x v="0"/>
    <n v="4.8508092152854933E-2"/>
    <x v="709"/>
    <x v="3"/>
    <x v="2"/>
    <n v="173"/>
    <n v="176.67604884449207"/>
    <x v="1336"/>
    <n v="2521.5874617891172"/>
    <x v="23"/>
    <x v="6"/>
    <x v="10"/>
  </r>
  <r>
    <x v="3857"/>
    <s v="Product711"/>
    <n v="8"/>
    <x v="1"/>
    <x v="0"/>
    <n v="2.3626764045565421E-2"/>
    <x v="710"/>
    <x v="4"/>
    <x v="0"/>
    <n v="223"/>
    <n v="179.75173489980398"/>
    <x v="1337"/>
    <n v="1404.0382645803622"/>
    <x v="24"/>
    <x v="6"/>
    <x v="10"/>
  </r>
  <r>
    <x v="3858"/>
    <s v="Product712"/>
    <n v="14"/>
    <x v="2"/>
    <x v="0"/>
    <n v="3.4038757423027234E-2"/>
    <x v="711"/>
    <x v="0"/>
    <x v="3"/>
    <n v="103"/>
    <n v="287.50041264929143"/>
    <x v="713"/>
    <n v="3887.999581817428"/>
    <x v="25"/>
    <x v="6"/>
    <x v="10"/>
  </r>
  <r>
    <x v="3859"/>
    <s v="Product713"/>
    <n v="3"/>
    <x v="0"/>
    <x v="0"/>
    <n v="8.7511032878969344E-2"/>
    <x v="712"/>
    <x v="1"/>
    <x v="3"/>
    <n v="149"/>
    <n v="247.99660585488712"/>
    <x v="256"/>
    <n v="678.88250017814187"/>
    <x v="26"/>
    <x v="6"/>
    <x v="10"/>
  </r>
  <r>
    <x v="3860"/>
    <s v="Product714"/>
    <n v="10"/>
    <x v="0"/>
    <x v="1"/>
    <n v="9.0313151311112574E-2"/>
    <x v="713"/>
    <x v="2"/>
    <x v="2"/>
    <n v="206"/>
    <n v="145.0150816558471"/>
    <x v="827"/>
    <n v="1319.1831264386922"/>
    <x v="27"/>
    <x v="6"/>
    <x v="10"/>
  </r>
  <r>
    <x v="3861"/>
    <s v="Product715"/>
    <n v="10"/>
    <x v="0"/>
    <x v="0"/>
    <n v="9.5413516120094508E-2"/>
    <x v="714"/>
    <x v="3"/>
    <x v="3"/>
    <n v="237"/>
    <n v="54.243798066157005"/>
    <x v="277"/>
    <n v="490.6820656495658"/>
    <x v="28"/>
    <x v="6"/>
    <x v="10"/>
  </r>
  <r>
    <x v="3862"/>
    <s v="Product716"/>
    <n v="14"/>
    <x v="1"/>
    <x v="0"/>
    <n v="7.1766993310018665E-2"/>
    <x v="715"/>
    <x v="4"/>
    <x v="0"/>
    <n v="54"/>
    <n v="112.20109946005692"/>
    <x v="361"/>
    <n v="1458.082694680224"/>
    <x v="29"/>
    <x v="6"/>
    <x v="10"/>
  </r>
  <r>
    <x v="3863"/>
    <s v="Product717"/>
    <n v="3"/>
    <x v="1"/>
    <x v="0"/>
    <n v="2.7820655890082205E-3"/>
    <x v="716"/>
    <x v="0"/>
    <x v="0"/>
    <n v="176"/>
    <n v="83.633013546107577"/>
    <x v="503"/>
    <n v="250.20102305104768"/>
    <x v="30"/>
    <x v="6"/>
    <x v="10"/>
  </r>
  <r>
    <x v="3864"/>
    <s v="Product718"/>
    <n v="3"/>
    <x v="1"/>
    <x v="0"/>
    <n v="2.2935548915489313E-2"/>
    <x v="717"/>
    <x v="1"/>
    <x v="1"/>
    <n v="192"/>
    <n v="254.58529930117896"/>
    <x v="37"/>
    <n v="746.23873714767683"/>
    <x v="0"/>
    <x v="7"/>
    <x v="10"/>
  </r>
  <r>
    <x v="3865"/>
    <s v="Product719"/>
    <n v="11"/>
    <x v="0"/>
    <x v="0"/>
    <n v="6.9223394888587211E-2"/>
    <x v="718"/>
    <x v="2"/>
    <x v="0"/>
    <n v="235"/>
    <n v="117.12448307386188"/>
    <x v="1199"/>
    <n v="1199.1840160401011"/>
    <x v="1"/>
    <x v="7"/>
    <x v="10"/>
  </r>
  <r>
    <x v="3866"/>
    <s v="Product720"/>
    <n v="3"/>
    <x v="2"/>
    <x v="1"/>
    <n v="4.9124146227311816E-2"/>
    <x v="719"/>
    <x v="3"/>
    <x v="1"/>
    <n v="148"/>
    <n v="250.36748125463996"/>
    <x v="460"/>
    <n v="714.20517748476982"/>
    <x v="2"/>
    <x v="7"/>
    <x v="10"/>
  </r>
  <r>
    <x v="3867"/>
    <s v="Product721"/>
    <n v="9"/>
    <x v="2"/>
    <x v="1"/>
    <n v="7.4468573348374062E-2"/>
    <x v="720"/>
    <x v="0"/>
    <x v="2"/>
    <n v="115"/>
    <n v="122.16678017141911"/>
    <x v="622"/>
    <n v="1017.6227490734018"/>
    <x v="3"/>
    <x v="7"/>
    <x v="10"/>
  </r>
  <r>
    <x v="3868"/>
    <s v="Product722"/>
    <n v="15"/>
    <x v="1"/>
    <x v="0"/>
    <n v="9.7255905306694729E-2"/>
    <x v="721"/>
    <x v="1"/>
    <x v="0"/>
    <n v="79"/>
    <n v="292.42311688683992"/>
    <x v="1231"/>
    <n v="3959.7486288210735"/>
    <x v="4"/>
    <x v="7"/>
    <x v="10"/>
  </r>
  <r>
    <x v="3869"/>
    <s v="Product723"/>
    <n v="8"/>
    <x v="1"/>
    <x v="0"/>
    <n v="2.4554395071680448E-3"/>
    <x v="722"/>
    <x v="2"/>
    <x v="3"/>
    <n v="153"/>
    <n v="276.54459154413053"/>
    <x v="933"/>
    <n v="2206.9244242284753"/>
    <x v="5"/>
    <x v="7"/>
    <x v="10"/>
  </r>
  <r>
    <x v="3870"/>
    <s v="Product724"/>
    <n v="3"/>
    <x v="1"/>
    <x v="0"/>
    <n v="7.9935905441418514E-2"/>
    <x v="723"/>
    <x v="3"/>
    <x v="3"/>
    <n v="32"/>
    <n v="67.188400402024044"/>
    <x v="121"/>
    <n v="185.45290434218305"/>
    <x v="6"/>
    <x v="7"/>
    <x v="10"/>
  </r>
  <r>
    <x v="3871"/>
    <s v="Product725"/>
    <n v="1"/>
    <x v="1"/>
    <x v="0"/>
    <n v="7.2477041060570832E-2"/>
    <x v="724"/>
    <x v="4"/>
    <x v="2"/>
    <n v="123"/>
    <n v="310.57123799377149"/>
    <x v="705"/>
    <n v="288.06195362546458"/>
    <x v="7"/>
    <x v="7"/>
    <x v="10"/>
  </r>
  <r>
    <x v="3872"/>
    <s v="Product726"/>
    <n v="10"/>
    <x v="0"/>
    <x v="1"/>
    <n v="7.6570369466933408E-2"/>
    <x v="725"/>
    <x v="0"/>
    <x v="3"/>
    <n v="195"/>
    <n v="27.134186996338848"/>
    <x v="1338"/>
    <n v="250.56512272844324"/>
    <x v="8"/>
    <x v="7"/>
    <x v="10"/>
  </r>
  <r>
    <x v="3873"/>
    <s v="Product727"/>
    <n v="14"/>
    <x v="1"/>
    <x v="0"/>
    <n v="8.3010024355209988E-2"/>
    <x v="726"/>
    <x v="1"/>
    <x v="0"/>
    <n v="226"/>
    <n v="96.602193493826675"/>
    <x v="1305"/>
    <n v="1240.1654028279238"/>
    <x v="9"/>
    <x v="7"/>
    <x v="10"/>
  </r>
  <r>
    <x v="3874"/>
    <s v="Product728"/>
    <n v="9"/>
    <x v="2"/>
    <x v="0"/>
    <n v="5.1840809383325283E-2"/>
    <x v="727"/>
    <x v="2"/>
    <x v="0"/>
    <n v="243"/>
    <n v="219.0726454571174"/>
    <x v="552"/>
    <n v="1869.4416798258678"/>
    <x v="10"/>
    <x v="7"/>
    <x v="10"/>
  </r>
  <r>
    <x v="3875"/>
    <s v="Product729"/>
    <n v="11"/>
    <x v="0"/>
    <x v="0"/>
    <n v="9.5796156721897535E-2"/>
    <x v="728"/>
    <x v="3"/>
    <x v="1"/>
    <n v="133"/>
    <n v="149.47355503032395"/>
    <x v="1010"/>
    <n v="1486.7001921954584"/>
    <x v="11"/>
    <x v="7"/>
    <x v="10"/>
  </r>
  <r>
    <x v="3876"/>
    <s v="Product730"/>
    <n v="4"/>
    <x v="0"/>
    <x v="0"/>
    <n v="8.2072108950478673E-2"/>
    <x v="729"/>
    <x v="4"/>
    <x v="0"/>
    <n v="73"/>
    <n v="206.18096955978623"/>
    <x v="517"/>
    <n v="757.03705025024055"/>
    <x v="12"/>
    <x v="7"/>
    <x v="10"/>
  </r>
  <r>
    <x v="3877"/>
    <s v="Product731"/>
    <n v="10"/>
    <x v="0"/>
    <x v="0"/>
    <n v="8.6648995840090642E-2"/>
    <x v="730"/>
    <x v="0"/>
    <x v="1"/>
    <n v="75"/>
    <n v="118.70269799973615"/>
    <x v="59"/>
    <n v="1084.1722841454946"/>
    <x v="13"/>
    <x v="7"/>
    <x v="10"/>
  </r>
  <r>
    <x v="3878"/>
    <s v="Product732"/>
    <n v="9"/>
    <x v="1"/>
    <x v="1"/>
    <n v="8.3091347110064107E-2"/>
    <x v="731"/>
    <x v="1"/>
    <x v="2"/>
    <n v="82"/>
    <n v="249.58093349382514"/>
    <x v="971"/>
    <n v="2059.5862576515233"/>
    <x v="14"/>
    <x v="7"/>
    <x v="10"/>
  </r>
  <r>
    <x v="3879"/>
    <s v="Product733"/>
    <n v="14"/>
    <x v="1"/>
    <x v="1"/>
    <n v="9.7102167252805877E-2"/>
    <x v="732"/>
    <x v="2"/>
    <x v="0"/>
    <n v="50"/>
    <n v="89.05712011722153"/>
    <x v="699"/>
    <n v="1125.7327304236421"/>
    <x v="15"/>
    <x v="7"/>
    <x v="10"/>
  </r>
  <r>
    <x v="3880"/>
    <s v="Product734"/>
    <n v="5"/>
    <x v="1"/>
    <x v="0"/>
    <n v="6.1330613651677426E-2"/>
    <x v="733"/>
    <x v="3"/>
    <x v="3"/>
    <n v="210"/>
    <n v="191.05837400343577"/>
    <x v="616"/>
    <n v="896.70323341256676"/>
    <x v="16"/>
    <x v="7"/>
    <x v="10"/>
  </r>
  <r>
    <x v="3881"/>
    <s v="Product735"/>
    <n v="15"/>
    <x v="0"/>
    <x v="0"/>
    <n v="1.7561090915339705E-2"/>
    <x v="734"/>
    <x v="4"/>
    <x v="3"/>
    <n v="108"/>
    <n v="89.248278354683464"/>
    <x v="39"/>
    <n v="1315.2147183668899"/>
    <x v="17"/>
    <x v="7"/>
    <x v="10"/>
  </r>
  <r>
    <x v="3882"/>
    <s v="Product736"/>
    <n v="5"/>
    <x v="2"/>
    <x v="0"/>
    <n v="5.8094481432026751E-2"/>
    <x v="735"/>
    <x v="0"/>
    <x v="2"/>
    <n v="232"/>
    <n v="221.62166124335468"/>
    <x v="491"/>
    <n v="1043.7333287965885"/>
    <x v="18"/>
    <x v="7"/>
    <x v="10"/>
  </r>
  <r>
    <x v="3883"/>
    <s v="Product737"/>
    <n v="14"/>
    <x v="2"/>
    <x v="0"/>
    <n v="5.3230607148487707E-2"/>
    <x v="736"/>
    <x v="1"/>
    <x v="3"/>
    <n v="218"/>
    <n v="245.21740710935183"/>
    <x v="890"/>
    <n v="3250.3006990376039"/>
    <x v="19"/>
    <x v="7"/>
    <x v="10"/>
  </r>
  <r>
    <x v="3884"/>
    <s v="Product738"/>
    <n v="13"/>
    <x v="1"/>
    <x v="1"/>
    <n v="6.5559343016910174E-2"/>
    <x v="737"/>
    <x v="2"/>
    <x v="0"/>
    <n v="70"/>
    <n v="57.857708094876998"/>
    <x v="1021"/>
    <n v="702.839731928265"/>
    <x v="20"/>
    <x v="7"/>
    <x v="10"/>
  </r>
  <r>
    <x v="3885"/>
    <s v="Product739"/>
    <n v="1"/>
    <x v="1"/>
    <x v="0"/>
    <n v="1.1500829374433232E-2"/>
    <x v="738"/>
    <x v="3"/>
    <x v="0"/>
    <n v="107"/>
    <n v="252.96299814046992"/>
    <x v="942"/>
    <n v="250.05371386081131"/>
    <x v="21"/>
    <x v="7"/>
    <x v="10"/>
  </r>
  <r>
    <x v="3886"/>
    <s v="Product740"/>
    <n v="15"/>
    <x v="1"/>
    <x v="0"/>
    <n v="9.4616125800371445E-2"/>
    <x v="739"/>
    <x v="4"/>
    <x v="1"/>
    <n v="220"/>
    <n v="95.13022601996235"/>
    <x v="1282"/>
    <n v="1291.9405888115973"/>
    <x v="22"/>
    <x v="7"/>
    <x v="10"/>
  </r>
  <r>
    <x v="3887"/>
    <s v="Product741"/>
    <n v="2"/>
    <x v="1"/>
    <x v="0"/>
    <n v="8.3927440809672973E-2"/>
    <x v="740"/>
    <x v="0"/>
    <x v="0"/>
    <n v="39"/>
    <n v="89.440386018914751"/>
    <x v="388"/>
    <n v="163.86776663063597"/>
    <x v="23"/>
    <x v="7"/>
    <x v="10"/>
  </r>
  <r>
    <x v="3888"/>
    <s v="Product742"/>
    <n v="13"/>
    <x v="0"/>
    <x v="0"/>
    <n v="7.8918172684505523E-3"/>
    <x v="741"/>
    <x v="1"/>
    <x v="1"/>
    <n v="175"/>
    <n v="283.99119051612047"/>
    <x v="184"/>
    <n v="3662.7497911513278"/>
    <x v="24"/>
    <x v="7"/>
    <x v="10"/>
  </r>
  <r>
    <x v="3889"/>
    <s v="Product743"/>
    <n v="14"/>
    <x v="1"/>
    <x v="0"/>
    <n v="4.7648472799763281E-2"/>
    <x v="742"/>
    <x v="2"/>
    <x v="2"/>
    <n v="69"/>
    <n v="55.214326721830403"/>
    <x v="621"/>
    <n v="736.16827727615237"/>
    <x v="25"/>
    <x v="7"/>
    <x v="10"/>
  </r>
  <r>
    <x v="3890"/>
    <s v="Product744"/>
    <n v="11"/>
    <x v="2"/>
    <x v="1"/>
    <n v="1.665983620582422E-2"/>
    <x v="743"/>
    <x v="3"/>
    <x v="0"/>
    <n v="146"/>
    <n v="88.305090635591583"/>
    <x v="1107"/>
    <n v="955.17336518408376"/>
    <x v="26"/>
    <x v="7"/>
    <x v="10"/>
  </r>
  <r>
    <x v="3891"/>
    <s v="Product745"/>
    <n v="9"/>
    <x v="0"/>
    <x v="1"/>
    <n v="5.6058984587755482E-2"/>
    <x v="744"/>
    <x v="0"/>
    <x v="3"/>
    <n v="146"/>
    <n v="196.08041789071268"/>
    <x v="563"/>
    <n v="1665.7951388959491"/>
    <x v="27"/>
    <x v="7"/>
    <x v="10"/>
  </r>
  <r>
    <x v="3892"/>
    <s v="Product746"/>
    <n v="9"/>
    <x v="0"/>
    <x v="0"/>
    <n v="5.7120531325280714E-2"/>
    <x v="745"/>
    <x v="1"/>
    <x v="3"/>
    <n v="104"/>
    <n v="173.11460648990243"/>
    <x v="130"/>
    <n v="1469.0358736832907"/>
    <x v="28"/>
    <x v="7"/>
    <x v="10"/>
  </r>
  <r>
    <x v="3893"/>
    <s v="Product747"/>
    <n v="10"/>
    <x v="0"/>
    <x v="0"/>
    <n v="2.6031525128072143E-2"/>
    <x v="746"/>
    <x v="2"/>
    <x v="2"/>
    <n v="219"/>
    <n v="216.88584189595792"/>
    <x v="55"/>
    <n v="2112.3997265272023"/>
    <x v="29"/>
    <x v="7"/>
    <x v="10"/>
  </r>
  <r>
    <x v="3894"/>
    <s v="Product748"/>
    <n v="7"/>
    <x v="1"/>
    <x v="0"/>
    <n v="7.717774615443411E-2"/>
    <x v="747"/>
    <x v="3"/>
    <x v="3"/>
    <n v="110"/>
    <n v="209.35446354883146"/>
    <x v="30"/>
    <n v="1352.3787053333342"/>
    <x v="30"/>
    <x v="7"/>
    <x v="10"/>
  </r>
  <r>
    <x v="3895"/>
    <s v="Product749"/>
    <n v="5"/>
    <x v="1"/>
    <x v="0"/>
    <n v="8.7111776671359997E-2"/>
    <x v="748"/>
    <x v="4"/>
    <x v="0"/>
    <n v="39"/>
    <n v="122.95273611617534"/>
    <x v="32"/>
    <n v="561.21052413245206"/>
    <x v="0"/>
    <x v="8"/>
    <x v="10"/>
  </r>
  <r>
    <x v="3896"/>
    <s v="Product750"/>
    <n v="4"/>
    <x v="1"/>
    <x v="1"/>
    <n v="3.4733935022686992E-2"/>
    <x v="749"/>
    <x v="0"/>
    <x v="0"/>
    <n v="97"/>
    <n v="80.412829940187336"/>
    <x v="613"/>
    <n v="310.47910372021795"/>
    <x v="1"/>
    <x v="8"/>
    <x v="10"/>
  </r>
  <r>
    <x v="3897"/>
    <s v="Product751"/>
    <n v="13"/>
    <x v="0"/>
    <x v="0"/>
    <n v="1.2703181092542882E-2"/>
    <x v="750"/>
    <x v="1"/>
    <x v="1"/>
    <n v="89"/>
    <n v="245.54081388527473"/>
    <x v="1339"/>
    <n v="3151.4816379914364"/>
    <x v="2"/>
    <x v="8"/>
    <x v="10"/>
  </r>
  <r>
    <x v="3898"/>
    <s v="Product752"/>
    <n v="6"/>
    <x v="2"/>
    <x v="0"/>
    <n v="5.0841884063143966E-2"/>
    <x v="751"/>
    <x v="2"/>
    <x v="0"/>
    <n v="199"/>
    <n v="192.12285953602898"/>
    <x v="1340"/>
    <n v="1094.1298283137112"/>
    <x v="3"/>
    <x v="8"/>
    <x v="10"/>
  </r>
  <r>
    <x v="3899"/>
    <s v="Product753"/>
    <n v="11"/>
    <x v="2"/>
    <x v="0"/>
    <n v="1.2448468797907697E-2"/>
    <x v="752"/>
    <x v="3"/>
    <x v="1"/>
    <n v="156"/>
    <n v="281.12603162189629"/>
    <x v="889"/>
    <n v="3053.8908728786864"/>
    <x v="4"/>
    <x v="8"/>
    <x v="10"/>
  </r>
  <r>
    <x v="3900"/>
    <s v="Product754"/>
    <n v="1"/>
    <x v="1"/>
    <x v="0"/>
    <n v="7.18317965960448E-2"/>
    <x v="753"/>
    <x v="4"/>
    <x v="2"/>
    <n v="138"/>
    <n v="43.06613500125988"/>
    <x v="973"/>
    <n v="39.972617151671578"/>
    <x v="5"/>
    <x v="8"/>
    <x v="10"/>
  </r>
  <r>
    <x v="3901"/>
    <s v="Product755"/>
    <n v="8"/>
    <x v="1"/>
    <x v="0"/>
    <n v="4.2284232816576652E-2"/>
    <x v="754"/>
    <x v="0"/>
    <x v="0"/>
    <n v="74"/>
    <n v="160.07616579169559"/>
    <x v="1267"/>
    <n v="1226.4597434317968"/>
    <x v="6"/>
    <x v="8"/>
    <x v="10"/>
  </r>
  <r>
    <x v="3902"/>
    <s v="Product756"/>
    <n v="11"/>
    <x v="1"/>
    <x v="1"/>
    <n v="4.6688940319289496E-2"/>
    <x v="755"/>
    <x v="1"/>
    <x v="3"/>
    <n v="101"/>
    <n v="257.28686010330705"/>
    <x v="14"/>
    <n v="2698.0185017170702"/>
    <x v="7"/>
    <x v="8"/>
    <x v="10"/>
  </r>
  <r>
    <x v="3903"/>
    <s v="Product757"/>
    <n v="5"/>
    <x v="1"/>
    <x v="1"/>
    <n v="5.3146216287612916E-2"/>
    <x v="756"/>
    <x v="2"/>
    <x v="3"/>
    <n v="137"/>
    <n v="195.99221232472127"/>
    <x v="1341"/>
    <n v="927.8798390891194"/>
    <x v="8"/>
    <x v="8"/>
    <x v="10"/>
  </r>
  <r>
    <x v="3904"/>
    <s v="Product758"/>
    <n v="3"/>
    <x v="0"/>
    <x v="0"/>
    <n v="5.1530620247148211E-2"/>
    <x v="757"/>
    <x v="3"/>
    <x v="2"/>
    <n v="50"/>
    <n v="227.40524873829546"/>
    <x v="168"/>
    <n v="647.06074567006226"/>
    <x v="9"/>
    <x v="8"/>
    <x v="10"/>
  </r>
  <r>
    <x v="3905"/>
    <s v="Product759"/>
    <n v="2"/>
    <x v="1"/>
    <x v="0"/>
    <n v="3.6569356324855696E-3"/>
    <x v="758"/>
    <x v="4"/>
    <x v="3"/>
    <n v="9"/>
    <n v="231.22011702595248"/>
    <x v="511"/>
    <n v="460.74911988210556"/>
    <x v="10"/>
    <x v="8"/>
    <x v="10"/>
  </r>
  <r>
    <x v="3906"/>
    <s v="Product760"/>
    <n v="2"/>
    <x v="2"/>
    <x v="0"/>
    <n v="3.025267905165846E-2"/>
    <x v="759"/>
    <x v="0"/>
    <x v="0"/>
    <n v="44"/>
    <n v="75.369082949872649"/>
    <x v="1186"/>
    <n v="146.17793254594466"/>
    <x v="11"/>
    <x v="8"/>
    <x v="10"/>
  </r>
  <r>
    <x v="3907"/>
    <s v="Product761"/>
    <n v="2"/>
    <x v="0"/>
    <x v="0"/>
    <n v="2.6568956653108201E-2"/>
    <x v="760"/>
    <x v="1"/>
    <x v="0"/>
    <n v="84"/>
    <n v="173.14087739906918"/>
    <x v="322"/>
    <n v="337.08140986514439"/>
    <x v="12"/>
    <x v="8"/>
    <x v="10"/>
  </r>
  <r>
    <x v="3908"/>
    <s v="Product762"/>
    <n v="7"/>
    <x v="0"/>
    <x v="1"/>
    <n v="6.8797068318102381E-2"/>
    <x v="761"/>
    <x v="2"/>
    <x v="1"/>
    <n v="245"/>
    <n v="171.33166020472495"/>
    <x v="1342"/>
    <n v="1116.8118099079661"/>
    <x v="13"/>
    <x v="8"/>
    <x v="10"/>
  </r>
  <r>
    <x v="3909"/>
    <s v="Product763"/>
    <n v="6"/>
    <x v="0"/>
    <x v="0"/>
    <n v="2.7811352403355874E-2"/>
    <x v="762"/>
    <x v="3"/>
    <x v="0"/>
    <n v="46"/>
    <n v="297.16021238733862"/>
    <x v="661"/>
    <n v="1733.3747100022697"/>
    <x v="14"/>
    <x v="8"/>
    <x v="10"/>
  </r>
  <r>
    <x v="3910"/>
    <s v="Product764"/>
    <n v="1"/>
    <x v="1"/>
    <x v="0"/>
    <n v="3.1435606749550669E-2"/>
    <x v="763"/>
    <x v="4"/>
    <x v="1"/>
    <n v="107"/>
    <n v="241.82859658777309"/>
    <x v="942"/>
    <n v="234.22656792464412"/>
    <x v="15"/>
    <x v="8"/>
    <x v="10"/>
  </r>
  <r>
    <x v="3911"/>
    <s v="Product765"/>
    <n v="2"/>
    <x v="1"/>
    <x v="0"/>
    <n v="9.2787145778618185E-2"/>
    <x v="764"/>
    <x v="0"/>
    <x v="2"/>
    <n v="205"/>
    <n v="120.34936483085481"/>
    <x v="1283"/>
    <n v="218.36498154386035"/>
    <x v="16"/>
    <x v="8"/>
    <x v="10"/>
  </r>
  <r>
    <x v="3912"/>
    <s v="Product766"/>
    <n v="14"/>
    <x v="1"/>
    <x v="0"/>
    <n v="7.8183351728648598E-2"/>
    <x v="765"/>
    <x v="1"/>
    <x v="0"/>
    <n v="169"/>
    <n v="154.6742472976122"/>
    <x v="1223"/>
    <n v="1996.1381470489061"/>
    <x v="17"/>
    <x v="8"/>
    <x v="10"/>
  </r>
  <r>
    <x v="3913"/>
    <s v="Product767"/>
    <n v="9"/>
    <x v="0"/>
    <x v="0"/>
    <n v="7.0684018881293831E-2"/>
    <x v="766"/>
    <x v="2"/>
    <x v="3"/>
    <n v="161"/>
    <n v="204.42995259778903"/>
    <x v="575"/>
    <n v="1709.8201977161841"/>
    <x v="18"/>
    <x v="8"/>
    <x v="10"/>
  </r>
  <r>
    <x v="3914"/>
    <s v="Product768"/>
    <n v="14"/>
    <x v="2"/>
    <x v="1"/>
    <n v="7.5082554274539928E-2"/>
    <x v="767"/>
    <x v="3"/>
    <x v="3"/>
    <n v="155"/>
    <n v="286.88835935485508"/>
    <x v="1343"/>
    <n v="3714.8726796000465"/>
    <x v="19"/>
    <x v="8"/>
    <x v="10"/>
  </r>
  <r>
    <x v="3915"/>
    <s v="Product769"/>
    <n v="8"/>
    <x v="2"/>
    <x v="1"/>
    <n v="8.7727474994612874E-3"/>
    <x v="768"/>
    <x v="0"/>
    <x v="2"/>
    <n v="50"/>
    <n v="97.454865285592703"/>
    <x v="241"/>
    <n v="772.7993468787854"/>
    <x v="20"/>
    <x v="8"/>
    <x v="10"/>
  </r>
  <r>
    <x v="3916"/>
    <s v="Product770"/>
    <n v="2"/>
    <x v="1"/>
    <x v="0"/>
    <n v="4.2510884676412244E-2"/>
    <x v="769"/>
    <x v="1"/>
    <x v="3"/>
    <n v="214"/>
    <n v="302.72991879135702"/>
    <x v="742"/>
    <n v="579.72120425103594"/>
    <x v="21"/>
    <x v="8"/>
    <x v="10"/>
  </r>
  <r>
    <x v="3917"/>
    <s v="Product771"/>
    <n v="3"/>
    <x v="1"/>
    <x v="0"/>
    <n v="8.1486106676028139E-2"/>
    <x v="770"/>
    <x v="2"/>
    <x v="0"/>
    <n v="249"/>
    <n v="260.92390753312304"/>
    <x v="97"/>
    <n v="718.9867025086586"/>
    <x v="22"/>
    <x v="8"/>
    <x v="10"/>
  </r>
  <r>
    <x v="3918"/>
    <s v="Product772"/>
    <n v="4"/>
    <x v="1"/>
    <x v="0"/>
    <n v="1.8828044186335658E-3"/>
    <x v="771"/>
    <x v="3"/>
    <x v="0"/>
    <n v="224"/>
    <n v="83.15258309546347"/>
    <x v="817"/>
    <n v="331.98409217836218"/>
    <x v="23"/>
    <x v="8"/>
    <x v="10"/>
  </r>
  <r>
    <x v="3919"/>
    <s v="Product773"/>
    <n v="7"/>
    <x v="1"/>
    <x v="0"/>
    <n v="2.4117108318517735E-2"/>
    <x v="772"/>
    <x v="4"/>
    <x v="1"/>
    <n v="29"/>
    <n v="76.784675683279573"/>
    <x v="936"/>
    <n v="524.52995939836558"/>
    <x v="24"/>
    <x v="8"/>
    <x v="10"/>
  </r>
  <r>
    <x v="3920"/>
    <s v="Product774"/>
    <n v="7"/>
    <x v="0"/>
    <x v="1"/>
    <n v="6.0654750690004956E-2"/>
    <x v="773"/>
    <x v="0"/>
    <x v="0"/>
    <n v="246"/>
    <n v="152.70742927858359"/>
    <x v="549"/>
    <n v="1004.1149875902569"/>
    <x v="25"/>
    <x v="8"/>
    <x v="10"/>
  </r>
  <r>
    <x v="3921"/>
    <s v="Product775"/>
    <n v="15"/>
    <x v="1"/>
    <x v="0"/>
    <n v="3.3738623773412892E-2"/>
    <x v="774"/>
    <x v="1"/>
    <x v="1"/>
    <n v="210"/>
    <n v="147.49416497535458"/>
    <x v="557"/>
    <n v="2137.7687225171612"/>
    <x v="26"/>
    <x v="8"/>
    <x v="10"/>
  </r>
  <r>
    <x v="3922"/>
    <s v="Product776"/>
    <n v="7"/>
    <x v="2"/>
    <x v="0"/>
    <n v="2.2384000706083197E-2"/>
    <x v="775"/>
    <x v="2"/>
    <x v="2"/>
    <n v="202"/>
    <n v="282.58542057315663"/>
    <x v="1058"/>
    <n v="1933.8201982366279"/>
    <x v="27"/>
    <x v="8"/>
    <x v="10"/>
  </r>
  <r>
    <x v="3923"/>
    <s v="Product777"/>
    <n v="12"/>
    <x v="0"/>
    <x v="0"/>
    <n v="5.4998036338660267E-2"/>
    <x v="776"/>
    <x v="3"/>
    <x v="0"/>
    <n v="247"/>
    <n v="187.70005526366896"/>
    <x v="987"/>
    <n v="2128.52304964211"/>
    <x v="28"/>
    <x v="8"/>
    <x v="10"/>
  </r>
  <r>
    <x v="3924"/>
    <s v="Product778"/>
    <n v="10"/>
    <x v="0"/>
    <x v="0"/>
    <n v="9.1935581179055675E-2"/>
    <x v="777"/>
    <x v="4"/>
    <x v="3"/>
    <n v="109"/>
    <n v="205.5099647069442"/>
    <x v="480"/>
    <n v="1866.1628666352408"/>
    <x v="29"/>
    <x v="8"/>
    <x v="10"/>
  </r>
  <r>
    <x v="3925"/>
    <s v="Product779"/>
    <n v="9"/>
    <x v="0"/>
    <x v="0"/>
    <n v="9.5009119581258683E-2"/>
    <x v="778"/>
    <x v="0"/>
    <x v="3"/>
    <n v="160"/>
    <n v="297.19303246666738"/>
    <x v="791"/>
    <n v="2420.6128569569237"/>
    <x v="0"/>
    <x v="9"/>
    <x v="10"/>
  </r>
  <r>
    <x v="3926"/>
    <s v="Product780"/>
    <n v="7"/>
    <x v="1"/>
    <x v="1"/>
    <n v="9.4199928494218987E-2"/>
    <x v="779"/>
    <x v="1"/>
    <x v="2"/>
    <n v="63"/>
    <n v="94.947491562139604"/>
    <x v="985"/>
    <n v="602.02411252396416"/>
    <x v="1"/>
    <x v="9"/>
    <x v="10"/>
  </r>
  <r>
    <x v="3927"/>
    <s v="Product781"/>
    <n v="7"/>
    <x v="1"/>
    <x v="1"/>
    <n v="1.5233109900280019E-2"/>
    <x v="780"/>
    <x v="2"/>
    <x v="3"/>
    <n v="244"/>
    <n v="179.19928201389396"/>
    <x v="724"/>
    <n v="1235.2866375984754"/>
    <x v="2"/>
    <x v="9"/>
    <x v="10"/>
  </r>
  <r>
    <x v="3928"/>
    <s v="Product782"/>
    <n v="9"/>
    <x v="1"/>
    <x v="0"/>
    <n v="8.5523510464861299E-2"/>
    <x v="781"/>
    <x v="3"/>
    <x v="0"/>
    <n v="220"/>
    <n v="282.07973690053996"/>
    <x v="250"/>
    <n v="2321.5975881282116"/>
    <x v="3"/>
    <x v="9"/>
    <x v="10"/>
  </r>
  <r>
    <x v="3929"/>
    <s v="Product783"/>
    <n v="6"/>
    <x v="0"/>
    <x v="0"/>
    <n v="6.9355982398443761E-2"/>
    <x v="782"/>
    <x v="4"/>
    <x v="0"/>
    <n v="98"/>
    <n v="32.976284425118799"/>
    <x v="436"/>
    <n v="184.13509093778512"/>
    <x v="4"/>
    <x v="9"/>
    <x v="10"/>
  </r>
  <r>
    <x v="3930"/>
    <s v="Product784"/>
    <n v="14"/>
    <x v="2"/>
    <x v="0"/>
    <n v="1.2319933775067328E-2"/>
    <x v="783"/>
    <x v="0"/>
    <x v="1"/>
    <n v="247"/>
    <n v="119.13216844723937"/>
    <x v="397"/>
    <n v="1647.3025523008489"/>
    <x v="5"/>
    <x v="9"/>
    <x v="10"/>
  </r>
  <r>
    <x v="3931"/>
    <s v="Product785"/>
    <n v="14"/>
    <x v="2"/>
    <x v="0"/>
    <n v="8.7694206404747038E-2"/>
    <x v="784"/>
    <x v="1"/>
    <x v="0"/>
    <n v="19"/>
    <n v="256.25087836353049"/>
    <x v="678"/>
    <n v="3272.9082532288985"/>
    <x v="6"/>
    <x v="9"/>
    <x v="10"/>
  </r>
  <r>
    <x v="3932"/>
    <s v="Product786"/>
    <n v="1"/>
    <x v="1"/>
    <x v="1"/>
    <n v="4.1215228000920728E-2"/>
    <x v="785"/>
    <x v="2"/>
    <x v="1"/>
    <n v="46"/>
    <n v="25.581177062021268"/>
    <x v="595"/>
    <n v="24.526843016878139"/>
    <x v="7"/>
    <x v="9"/>
    <x v="10"/>
  </r>
  <r>
    <x v="3933"/>
    <s v="Product787"/>
    <n v="10"/>
    <x v="1"/>
    <x v="0"/>
    <n v="4.2998615591544137E-2"/>
    <x v="786"/>
    <x v="3"/>
    <x v="2"/>
    <n v="143"/>
    <n v="207.20918161478102"/>
    <x v="445"/>
    <n v="1982.9947366748859"/>
    <x v="8"/>
    <x v="9"/>
    <x v="10"/>
  </r>
  <r>
    <x v="3934"/>
    <s v="Product788"/>
    <n v="1"/>
    <x v="1"/>
    <x v="0"/>
    <n v="7.6833369937851378E-2"/>
    <x v="787"/>
    <x v="4"/>
    <x v="0"/>
    <n v="187"/>
    <n v="171.73752914057266"/>
    <x v="1268"/>
    <n v="158.5423560319025"/>
    <x v="9"/>
    <x v="9"/>
    <x v="10"/>
  </r>
  <r>
    <x v="3935"/>
    <s v="Product789"/>
    <n v="8"/>
    <x v="1"/>
    <x v="0"/>
    <n v="9.2681565340655084E-3"/>
    <x v="788"/>
    <x v="0"/>
    <x v="3"/>
    <n v="100"/>
    <n v="92.874155227253382"/>
    <x v="290"/>
    <n v="736.10706414910476"/>
    <x v="10"/>
    <x v="9"/>
    <x v="10"/>
  </r>
  <r>
    <x v="3936"/>
    <s v="Product790"/>
    <n v="13"/>
    <x v="0"/>
    <x v="0"/>
    <n v="3.6631041757499282E-2"/>
    <x v="789"/>
    <x v="1"/>
    <x v="3"/>
    <n v="226"/>
    <n v="23.533826968764224"/>
    <x v="885"/>
    <n v="294.73285881464955"/>
    <x v="11"/>
    <x v="9"/>
    <x v="10"/>
  </r>
  <r>
    <x v="3937"/>
    <s v="Product791"/>
    <n v="1"/>
    <x v="1"/>
    <x v="0"/>
    <n v="2.002599927483566E-2"/>
    <x v="790"/>
    <x v="2"/>
    <x v="2"/>
    <n v="55"/>
    <n v="104.52765538966673"/>
    <x v="988"/>
    <n v="102.43438463863301"/>
    <x v="12"/>
    <x v="9"/>
    <x v="10"/>
  </r>
  <r>
    <x v="3938"/>
    <s v="Product792"/>
    <n v="1"/>
    <x v="2"/>
    <x v="1"/>
    <n v="4.862354690102122E-2"/>
    <x v="791"/>
    <x v="3"/>
    <x v="3"/>
    <n v="210"/>
    <n v="281.97053330016126"/>
    <x v="19"/>
    <n v="268.26012584953492"/>
    <x v="13"/>
    <x v="9"/>
    <x v="10"/>
  </r>
  <r>
    <x v="3939"/>
    <s v="Product793"/>
    <n v="2"/>
    <x v="0"/>
    <x v="1"/>
    <n v="9.1181204530574544E-2"/>
    <x v="792"/>
    <x v="0"/>
    <x v="0"/>
    <n v="33"/>
    <n v="290.30020181144897"/>
    <x v="1155"/>
    <n v="527.66055946962433"/>
    <x v="14"/>
    <x v="9"/>
    <x v="10"/>
  </r>
  <r>
    <x v="3940"/>
    <s v="Product794"/>
    <n v="5"/>
    <x v="0"/>
    <x v="0"/>
    <n v="6.4728154073429647E-2"/>
    <x v="793"/>
    <x v="1"/>
    <x v="0"/>
    <n v="157"/>
    <n v="209.08889438834001"/>
    <x v="1133"/>
    <n v="977.77478108664241"/>
    <x v="15"/>
    <x v="9"/>
    <x v="10"/>
  </r>
  <r>
    <x v="3941"/>
    <s v="Product795"/>
    <n v="9"/>
    <x v="0"/>
    <x v="0"/>
    <n v="4.4853043577654954E-2"/>
    <x v="794"/>
    <x v="2"/>
    <x v="1"/>
    <n v="194"/>
    <n v="82.940477282461188"/>
    <x v="1213"/>
    <n v="712.98309996503508"/>
    <x v="16"/>
    <x v="9"/>
    <x v="10"/>
  </r>
  <r>
    <x v="3942"/>
    <s v="Product796"/>
    <n v="3"/>
    <x v="1"/>
    <x v="0"/>
    <n v="2.5731620867235041E-2"/>
    <x v="795"/>
    <x v="3"/>
    <x v="0"/>
    <n v="47"/>
    <n v="167.60418941507498"/>
    <x v="535"/>
    <n v="489.87438587185807"/>
    <x v="17"/>
    <x v="9"/>
    <x v="10"/>
  </r>
  <r>
    <x v="3943"/>
    <s v="Product797"/>
    <n v="8"/>
    <x v="1"/>
    <x v="0"/>
    <n v="1.5148746842900684E-3"/>
    <x v="796"/>
    <x v="4"/>
    <x v="1"/>
    <n v="225"/>
    <n v="76.866373611541874"/>
    <x v="389"/>
    <n v="613.99944550467649"/>
    <x v="18"/>
    <x v="9"/>
    <x v="10"/>
  </r>
  <r>
    <x v="3944"/>
    <s v="Product798"/>
    <n v="6"/>
    <x v="1"/>
    <x v="1"/>
    <n v="7.5021314903534572E-2"/>
    <x v="797"/>
    <x v="0"/>
    <x v="2"/>
    <n v="5"/>
    <n v="233.40819996086788"/>
    <x v="935"/>
    <n v="1295.3856593432185"/>
    <x v="19"/>
    <x v="9"/>
    <x v="10"/>
  </r>
  <r>
    <x v="3945"/>
    <s v="Product799"/>
    <n v="15"/>
    <x v="0"/>
    <x v="0"/>
    <n v="8.3194261352692964E-2"/>
    <x v="798"/>
    <x v="1"/>
    <x v="0"/>
    <n v="148"/>
    <n v="310.68875875484031"/>
    <x v="1214"/>
    <n v="4272.6185543946958"/>
    <x v="20"/>
    <x v="9"/>
    <x v="10"/>
  </r>
  <r>
    <x v="3946"/>
    <s v="Product800"/>
    <n v="7"/>
    <x v="2"/>
    <x v="0"/>
    <n v="5.0172068113446135E-2"/>
    <x v="799"/>
    <x v="2"/>
    <x v="3"/>
    <n v="68"/>
    <n v="66.548908111195331"/>
    <x v="1032"/>
    <n v="442.47008232395484"/>
    <x v="21"/>
    <x v="9"/>
    <x v="10"/>
  </r>
  <r>
    <x v="3947"/>
    <s v="Product801"/>
    <n v="5"/>
    <x v="2"/>
    <x v="0"/>
    <n v="7.8788461069704427E-2"/>
    <x v="800"/>
    <x v="3"/>
    <x v="3"/>
    <n v="20"/>
    <n v="112.90853880656117"/>
    <x v="69"/>
    <n v="520.06324396181606"/>
    <x v="22"/>
    <x v="9"/>
    <x v="10"/>
  </r>
  <r>
    <x v="3948"/>
    <s v="Product802"/>
    <n v="2"/>
    <x v="1"/>
    <x v="0"/>
    <n v="3.1728573378249351E-2"/>
    <x v="801"/>
    <x v="4"/>
    <x v="2"/>
    <n v="158"/>
    <n v="176.30154984482419"/>
    <x v="1023"/>
    <n v="341.41550636774724"/>
    <x v="23"/>
    <x v="9"/>
    <x v="10"/>
  </r>
  <r>
    <x v="3949"/>
    <s v="Product803"/>
    <n v="9"/>
    <x v="1"/>
    <x v="0"/>
    <n v="3.5224113773633339E-2"/>
    <x v="802"/>
    <x v="0"/>
    <x v="3"/>
    <n v="111"/>
    <n v="78.710857031768867"/>
    <x v="1344"/>
    <n v="683.44503163615491"/>
    <x v="24"/>
    <x v="9"/>
    <x v="10"/>
  </r>
  <r>
    <x v="3950"/>
    <s v="Product804"/>
    <n v="7"/>
    <x v="1"/>
    <x v="1"/>
    <n v="5.8698403526148073E-2"/>
    <x v="803"/>
    <x v="1"/>
    <x v="0"/>
    <n v="169"/>
    <n v="107.04126000053802"/>
    <x v="141"/>
    <n v="705.30676248955365"/>
    <x v="25"/>
    <x v="9"/>
    <x v="10"/>
  </r>
  <r>
    <x v="3951"/>
    <s v="Product805"/>
    <n v="6"/>
    <x v="1"/>
    <x v="1"/>
    <n v="7.4425277782839916E-2"/>
    <x v="804"/>
    <x v="2"/>
    <x v="0"/>
    <n v="219"/>
    <n v="131.83580988908147"/>
    <x v="563"/>
    <n v="732.14335869816546"/>
    <x v="26"/>
    <x v="9"/>
    <x v="10"/>
  </r>
  <r>
    <x v="3952"/>
    <s v="Product806"/>
    <n v="7"/>
    <x v="0"/>
    <x v="0"/>
    <n v="9.8310888018630863E-3"/>
    <x v="805"/>
    <x v="3"/>
    <x v="1"/>
    <n v="150"/>
    <n v="30.881435196269251"/>
    <x v="616"/>
    <n v="214.04485945168022"/>
    <x v="27"/>
    <x v="9"/>
    <x v="10"/>
  </r>
  <r>
    <x v="3953"/>
    <s v="Product807"/>
    <n v="7"/>
    <x v="1"/>
    <x v="0"/>
    <n v="1.9855150234297337E-2"/>
    <x v="806"/>
    <x v="4"/>
    <x v="0"/>
    <n v="64"/>
    <n v="311.39317307967315"/>
    <x v="229"/>
    <n v="2136.4729039236918"/>
    <x v="28"/>
    <x v="9"/>
    <x v="10"/>
  </r>
  <r>
    <x v="3954"/>
    <s v="Product808"/>
    <n v="9"/>
    <x v="2"/>
    <x v="0"/>
    <n v="4.459430558467864E-2"/>
    <x v="807"/>
    <x v="0"/>
    <x v="1"/>
    <n v="75"/>
    <n v="249.59711004695066"/>
    <x v="326"/>
    <n v="2146.1985022361782"/>
    <x v="29"/>
    <x v="9"/>
    <x v="10"/>
  </r>
  <r>
    <x v="3955"/>
    <s v="Product809"/>
    <n v="3"/>
    <x v="0"/>
    <x v="0"/>
    <n v="8.7776648140560215E-2"/>
    <x v="808"/>
    <x v="1"/>
    <x v="2"/>
    <n v="23"/>
    <n v="252.89016561950993"/>
    <x v="562"/>
    <n v="692.07694360115465"/>
    <x v="30"/>
    <x v="9"/>
    <x v="10"/>
  </r>
  <r>
    <x v="3956"/>
    <s v="Product810"/>
    <n v="4"/>
    <x v="0"/>
    <x v="1"/>
    <n v="9.6991638761555199E-2"/>
    <x v="809"/>
    <x v="2"/>
    <x v="0"/>
    <n v="25"/>
    <n v="160.5925211519428"/>
    <x v="69"/>
    <n v="580.06555741026455"/>
    <x v="0"/>
    <x v="10"/>
    <x v="10"/>
  </r>
  <r>
    <x v="3957"/>
    <s v="Product811"/>
    <n v="14"/>
    <x v="0"/>
    <x v="0"/>
    <n v="6.1149601173186269E-2"/>
    <x v="810"/>
    <x v="3"/>
    <x v="3"/>
    <n v="153"/>
    <n v="126.4072877735489"/>
    <x v="860"/>
    <n v="1661.4854555713709"/>
    <x v="1"/>
    <x v="10"/>
    <x v="10"/>
  </r>
  <r>
    <x v="3958"/>
    <s v="Product812"/>
    <n v="6"/>
    <x v="1"/>
    <x v="0"/>
    <n v="6.1308501159909212E-2"/>
    <x v="811"/>
    <x v="4"/>
    <x v="3"/>
    <n v="70"/>
    <n v="224.92338039952233"/>
    <x v="251"/>
    <n v="1266.8019904284449"/>
    <x v="2"/>
    <x v="10"/>
    <x v="10"/>
  </r>
  <r>
    <x v="3959"/>
    <s v="Product813"/>
    <n v="9"/>
    <x v="1"/>
    <x v="0"/>
    <n v="6.8264699853363572E-2"/>
    <x v="812"/>
    <x v="0"/>
    <x v="2"/>
    <n v="235"/>
    <n v="232.0956053756999"/>
    <x v="1345"/>
    <n v="1946.2650168369873"/>
    <x v="3"/>
    <x v="10"/>
    <x v="10"/>
  </r>
  <r>
    <x v="3960"/>
    <s v="Product814"/>
    <n v="15"/>
    <x v="1"/>
    <x v="0"/>
    <n v="4.3570700784374417E-2"/>
    <x v="813"/>
    <x v="1"/>
    <x v="3"/>
    <n v="153"/>
    <n v="59.201179786396253"/>
    <x v="1346"/>
    <n v="849.3261434376185"/>
    <x v="4"/>
    <x v="10"/>
    <x v="10"/>
  </r>
  <r>
    <x v="3961"/>
    <s v="Product815"/>
    <n v="10"/>
    <x v="0"/>
    <x v="0"/>
    <n v="6.471249661728537E-2"/>
    <x v="814"/>
    <x v="2"/>
    <x v="0"/>
    <n v="202"/>
    <n v="117.26870508743997"/>
    <x v="600"/>
    <n v="1096.7995440615557"/>
    <x v="5"/>
    <x v="10"/>
    <x v="10"/>
  </r>
  <r>
    <x v="3962"/>
    <s v="Product816"/>
    <n v="2"/>
    <x v="2"/>
    <x v="1"/>
    <n v="5.1239320649178112E-2"/>
    <x v="815"/>
    <x v="3"/>
    <x v="0"/>
    <n v="150"/>
    <n v="245.45995098195445"/>
    <x v="47"/>
    <n v="465.76549969411707"/>
    <x v="6"/>
    <x v="10"/>
    <x v="10"/>
  </r>
  <r>
    <x v="3963"/>
    <s v="Product817"/>
    <n v="9"/>
    <x v="2"/>
    <x v="1"/>
    <n v="4.7997459627571903E-2"/>
    <x v="816"/>
    <x v="0"/>
    <x v="1"/>
    <n v="195"/>
    <n v="78.532200123025746"/>
    <x v="1031"/>
    <n v="672.86568616340787"/>
    <x v="7"/>
    <x v="10"/>
    <x v="10"/>
  </r>
  <r>
    <x v="3964"/>
    <s v="Product818"/>
    <n v="5"/>
    <x v="1"/>
    <x v="0"/>
    <n v="6.2789638587847085E-2"/>
    <x v="817"/>
    <x v="1"/>
    <x v="0"/>
    <n v="121"/>
    <n v="256.59839106214361"/>
    <x v="1347"/>
    <n v="1202.4333541256428"/>
    <x v="8"/>
    <x v="10"/>
    <x v="10"/>
  </r>
  <r>
    <x v="3965"/>
    <s v="Product819"/>
    <n v="5"/>
    <x v="1"/>
    <x v="0"/>
    <n v="7.2208260665052135E-2"/>
    <x v="818"/>
    <x v="2"/>
    <x v="1"/>
    <n v="193"/>
    <n v="51.281523289996386"/>
    <x v="1348"/>
    <n v="237.8928684448569"/>
    <x v="9"/>
    <x v="10"/>
    <x v="10"/>
  </r>
  <r>
    <x v="3966"/>
    <s v="Product820"/>
    <n v="6"/>
    <x v="1"/>
    <x v="0"/>
    <n v="8.7866493806723386E-2"/>
    <x v="819"/>
    <x v="3"/>
    <x v="2"/>
    <n v="52"/>
    <n v="291.52848089176933"/>
    <x v="239"/>
    <n v="1595.4773725860553"/>
    <x v="10"/>
    <x v="10"/>
    <x v="10"/>
  </r>
  <r>
    <x v="3967"/>
    <s v="Product821"/>
    <n v="12"/>
    <x v="1"/>
    <x v="0"/>
    <n v="7.9779006481860273E-2"/>
    <x v="820"/>
    <x v="4"/>
    <x v="0"/>
    <n v="225"/>
    <n v="228.98935944871678"/>
    <x v="991"/>
    <n v="2528.6497902837668"/>
    <x v="11"/>
    <x v="10"/>
    <x v="10"/>
  </r>
  <r>
    <x v="3968"/>
    <s v="Product822"/>
    <n v="4"/>
    <x v="0"/>
    <x v="1"/>
    <n v="3.9719264674237857E-2"/>
    <x v="821"/>
    <x v="0"/>
    <x v="3"/>
    <n v="105"/>
    <n v="60.355736100306714"/>
    <x v="251"/>
    <n v="231.83380257412074"/>
    <x v="12"/>
    <x v="10"/>
    <x v="10"/>
  </r>
  <r>
    <x v="3969"/>
    <s v="Product823"/>
    <n v="2"/>
    <x v="1"/>
    <x v="0"/>
    <n v="9.0373023463698993E-2"/>
    <x v="822"/>
    <x v="1"/>
    <x v="3"/>
    <n v="198"/>
    <n v="226.33368936881513"/>
    <x v="186"/>
    <n v="411.75845909772329"/>
    <x v="13"/>
    <x v="10"/>
    <x v="10"/>
  </r>
  <r>
    <x v="3970"/>
    <s v="Product824"/>
    <n v="13"/>
    <x v="2"/>
    <x v="0"/>
    <n v="1.5683814346949199E-2"/>
    <x v="823"/>
    <x v="2"/>
    <x v="2"/>
    <n v="37"/>
    <n v="270.82746675479495"/>
    <x v="910"/>
    <n v="3465.5381676000566"/>
    <x v="14"/>
    <x v="10"/>
    <x v="10"/>
  </r>
  <r>
    <x v="3971"/>
    <s v="Product825"/>
    <n v="11"/>
    <x v="0"/>
    <x v="0"/>
    <n v="2.7170613628668284E-2"/>
    <x v="824"/>
    <x v="3"/>
    <x v="3"/>
    <n v="204"/>
    <n v="293.94395245805248"/>
    <x v="707"/>
    <n v="3145.5304638706425"/>
    <x v="15"/>
    <x v="10"/>
    <x v="10"/>
  </r>
  <r>
    <x v="3972"/>
    <s v="Product826"/>
    <n v="6"/>
    <x v="0"/>
    <x v="0"/>
    <n v="7.6785087278071595E-2"/>
    <x v="825"/>
    <x v="4"/>
    <x v="0"/>
    <n v="78"/>
    <n v="89.721897537789133"/>
    <x v="140"/>
    <n v="496.99556282757482"/>
    <x v="16"/>
    <x v="10"/>
    <x v="10"/>
  </r>
  <r>
    <x v="3973"/>
    <s v="Product827"/>
    <n v="13"/>
    <x v="0"/>
    <x v="0"/>
    <n v="8.5681793752458046E-2"/>
    <x v="826"/>
    <x v="0"/>
    <x v="0"/>
    <n v="247"/>
    <n v="314.42924707619841"/>
    <x v="995"/>
    <n v="3737.3490073201733"/>
    <x v="17"/>
    <x v="10"/>
    <x v="10"/>
  </r>
  <r>
    <x v="3974"/>
    <s v="Product828"/>
    <n v="1"/>
    <x v="1"/>
    <x v="1"/>
    <n v="8.7839805839932464E-2"/>
    <x v="827"/>
    <x v="1"/>
    <x v="1"/>
    <n v="159"/>
    <n v="264.22745346476916"/>
    <x v="1349"/>
    <n v="241.01776525484405"/>
    <x v="18"/>
    <x v="10"/>
    <x v="10"/>
  </r>
  <r>
    <x v="3975"/>
    <s v="Product829"/>
    <n v="7"/>
    <x v="1"/>
    <x v="1"/>
    <n v="8.6751872880427558E-2"/>
    <x v="828"/>
    <x v="2"/>
    <x v="0"/>
    <n v="41"/>
    <n v="150.23966924647311"/>
    <x v="1304"/>
    <n v="960.44267590883919"/>
    <x v="19"/>
    <x v="10"/>
    <x v="10"/>
  </r>
  <r>
    <x v="3976"/>
    <s v="Product830"/>
    <n v="11"/>
    <x v="1"/>
    <x v="0"/>
    <n v="9.2570089045743875E-2"/>
    <x v="829"/>
    <x v="3"/>
    <x v="1"/>
    <n v="194"/>
    <n v="237.03536139491518"/>
    <x v="1350"/>
    <n v="2366.0227457195761"/>
    <x v="20"/>
    <x v="10"/>
    <x v="10"/>
  </r>
  <r>
    <x v="3977"/>
    <s v="Product831"/>
    <n v="14"/>
    <x v="0"/>
    <x v="0"/>
    <n v="7.1583197676385657E-2"/>
    <x v="830"/>
    <x v="4"/>
    <x v="2"/>
    <n v="109"/>
    <n v="62.089974676004026"/>
    <x v="512"/>
    <n v="807.03526043069792"/>
    <x v="21"/>
    <x v="10"/>
    <x v="10"/>
  </r>
  <r>
    <x v="3978"/>
    <s v="Product832"/>
    <n v="14"/>
    <x v="2"/>
    <x v="0"/>
    <n v="6.5151792608028061E-4"/>
    <x v="831"/>
    <x v="0"/>
    <x v="0"/>
    <n v="73"/>
    <n v="104.59339419008516"/>
    <x v="970"/>
    <n v="1463.3534960634904"/>
    <x v="22"/>
    <x v="10"/>
    <x v="10"/>
  </r>
  <r>
    <x v="3979"/>
    <s v="Product833"/>
    <n v="11"/>
    <x v="2"/>
    <x v="0"/>
    <n v="3.2528472114540151E-2"/>
    <x v="832"/>
    <x v="1"/>
    <x v="3"/>
    <n v="11"/>
    <n v="296.11834547484182"/>
    <x v="1218"/>
    <n v="3151.3467494460565"/>
    <x v="23"/>
    <x v="10"/>
    <x v="10"/>
  </r>
  <r>
    <x v="3980"/>
    <s v="Product834"/>
    <n v="15"/>
    <x v="1"/>
    <x v="1"/>
    <n v="2.4090105489236457E-2"/>
    <x v="833"/>
    <x v="2"/>
    <x v="3"/>
    <n v="75"/>
    <n v="269.40667623981881"/>
    <x v="594"/>
    <n v="3943.7496148454552"/>
    <x v="24"/>
    <x v="10"/>
    <x v="10"/>
  </r>
  <r>
    <x v="3981"/>
    <s v="Product835"/>
    <n v="9"/>
    <x v="1"/>
    <x v="0"/>
    <n v="1.0453572131711797E-2"/>
    <x v="834"/>
    <x v="3"/>
    <x v="2"/>
    <n v="94"/>
    <n v="242.25011753955678"/>
    <x v="617"/>
    <n v="2157.459646157472"/>
    <x v="25"/>
    <x v="10"/>
    <x v="10"/>
  </r>
  <r>
    <x v="3982"/>
    <s v="Product836"/>
    <n v="6"/>
    <x v="1"/>
    <x v="0"/>
    <n v="9.2188547009727603E-2"/>
    <x v="835"/>
    <x v="4"/>
    <x v="3"/>
    <n v="237"/>
    <n v="95.397733150808506"/>
    <x v="385"/>
    <n v="519.61892846168246"/>
    <x v="26"/>
    <x v="10"/>
    <x v="10"/>
  </r>
  <r>
    <x v="3983"/>
    <s v="Product837"/>
    <n v="1"/>
    <x v="1"/>
    <x v="0"/>
    <n v="6.3506554298718321E-2"/>
    <x v="836"/>
    <x v="0"/>
    <x v="0"/>
    <n v="18"/>
    <n v="27.747303350019031"/>
    <x v="511"/>
    <n v="25.985167723178037"/>
    <x v="27"/>
    <x v="10"/>
    <x v="10"/>
  </r>
  <r>
    <x v="3984"/>
    <s v="Product838"/>
    <n v="9"/>
    <x v="0"/>
    <x v="0"/>
    <n v="8.7225543890717794E-2"/>
    <x v="837"/>
    <x v="1"/>
    <x v="0"/>
    <n v="76"/>
    <n v="201.45844219391168"/>
    <x v="33"/>
    <n v="1654.9750800195391"/>
    <x v="28"/>
    <x v="10"/>
    <x v="10"/>
  </r>
  <r>
    <x v="3985"/>
    <s v="Product839"/>
    <n v="2"/>
    <x v="1"/>
    <x v="0"/>
    <n v="1.1029112040864443E-2"/>
    <x v="838"/>
    <x v="2"/>
    <x v="1"/>
    <n v="233"/>
    <n v="44.308554547886793"/>
    <x v="1351"/>
    <n v="87.639741070818786"/>
    <x v="29"/>
    <x v="10"/>
    <x v="10"/>
  </r>
  <r>
    <x v="3986"/>
    <s v="Product840"/>
    <n v="1"/>
    <x v="2"/>
    <x v="1"/>
    <n v="2.672354934594864E-2"/>
    <x v="839"/>
    <x v="3"/>
    <x v="0"/>
    <n v="34"/>
    <n v="150.4087453954065"/>
    <x v="896"/>
    <n v="146.38928986577011"/>
    <x v="0"/>
    <x v="11"/>
    <x v="10"/>
  </r>
  <r>
    <x v="3987"/>
    <s v="Product841"/>
    <n v="10"/>
    <x v="0"/>
    <x v="1"/>
    <n v="8.8977408908570199E-2"/>
    <x v="840"/>
    <x v="0"/>
    <x v="1"/>
    <n v="21"/>
    <n v="256.54517601734517"/>
    <x v="19"/>
    <n v="2337.184509873287"/>
    <x v="1"/>
    <x v="11"/>
    <x v="10"/>
  </r>
  <r>
    <x v="3988"/>
    <s v="Product842"/>
    <n v="5"/>
    <x v="0"/>
    <x v="0"/>
    <n v="6.4976119566257665E-2"/>
    <x v="841"/>
    <x v="1"/>
    <x v="2"/>
    <n v="210"/>
    <n v="307.8204772670332"/>
    <x v="616"/>
    <n v="1439.0974856559399"/>
    <x v="2"/>
    <x v="11"/>
    <x v="10"/>
  </r>
  <r>
    <x v="3989"/>
    <s v="Product843"/>
    <n v="12"/>
    <x v="0"/>
    <x v="0"/>
    <n v="6.328158390501909E-2"/>
    <x v="842"/>
    <x v="2"/>
    <x v="0"/>
    <n v="161"/>
    <n v="298.61492506974218"/>
    <x v="568"/>
    <n v="3356.6171956038033"/>
    <x v="3"/>
    <x v="11"/>
    <x v="10"/>
  </r>
  <r>
    <x v="3990"/>
    <s v="Product844"/>
    <n v="10"/>
    <x v="1"/>
    <x v="0"/>
    <n v="2.5431600778597054E-2"/>
    <x v="843"/>
    <x v="3"/>
    <x v="3"/>
    <n v="207"/>
    <n v="28.314044292794797"/>
    <x v="98"/>
    <n v="275.93972821912922"/>
    <x v="4"/>
    <x v="11"/>
    <x v="10"/>
  </r>
  <r>
    <x v="3991"/>
    <s v="Product845"/>
    <n v="14"/>
    <x v="1"/>
    <x v="0"/>
    <n v="7.0562931000124798E-2"/>
    <x v="844"/>
    <x v="4"/>
    <x v="3"/>
    <n v="235"/>
    <n v="256.69555583256385"/>
    <x v="1352"/>
    <n v="3340.1531105363674"/>
    <x v="5"/>
    <x v="11"/>
    <x v="10"/>
  </r>
  <r>
    <x v="3992"/>
    <s v="Product846"/>
    <n v="12"/>
    <x v="1"/>
    <x v="1"/>
    <n v="5.0510639869327328E-2"/>
    <x v="845"/>
    <x v="0"/>
    <x v="2"/>
    <n v="205"/>
    <n v="314.46812154444706"/>
    <x v="664"/>
    <n v="3583.0096260807795"/>
    <x v="6"/>
    <x v="11"/>
    <x v="10"/>
  </r>
  <r>
    <x v="3993"/>
    <s v="Product847"/>
    <n v="1"/>
    <x v="0"/>
    <x v="0"/>
    <n v="4.1919039440747458E-2"/>
    <x v="846"/>
    <x v="1"/>
    <x v="3"/>
    <n v="149"/>
    <n v="208.26365840332633"/>
    <x v="513"/>
    <n v="199.53344589264293"/>
    <x v="7"/>
    <x v="11"/>
    <x v="10"/>
  </r>
  <r>
    <x v="3994"/>
    <s v="Product848"/>
    <n v="13"/>
    <x v="2"/>
    <x v="0"/>
    <n v="1.579479557367788E-2"/>
    <x v="847"/>
    <x v="2"/>
    <x v="0"/>
    <n v="212"/>
    <n v="253.61824319818982"/>
    <x v="1127"/>
    <n v="3244.9611336105481"/>
    <x v="8"/>
    <x v="11"/>
    <x v="10"/>
  </r>
  <r>
    <x v="3995"/>
    <s v="Product849"/>
    <n v="14"/>
    <x v="2"/>
    <x v="0"/>
    <n v="7.2362265321157512E-2"/>
    <x v="848"/>
    <x v="3"/>
    <x v="0"/>
    <n v="238"/>
    <n v="241.8899857530289"/>
    <x v="1000"/>
    <n v="3141.4078979561209"/>
    <x v="9"/>
    <x v="11"/>
    <x v="10"/>
  </r>
  <r>
    <x v="3996"/>
    <s v="Product850"/>
    <n v="12"/>
    <x v="1"/>
    <x v="0"/>
    <n v="5.0691551996764297E-2"/>
    <x v="849"/>
    <x v="4"/>
    <x v="1"/>
    <n v="46"/>
    <n v="63.341137329216188"/>
    <x v="237"/>
    <n v="721.56332127309645"/>
    <x v="10"/>
    <x v="11"/>
    <x v="10"/>
  </r>
  <r>
    <x v="3997"/>
    <s v="Product851"/>
    <n v="14"/>
    <x v="1"/>
    <x v="0"/>
    <n v="7.6140873858822122E-2"/>
    <x v="850"/>
    <x v="0"/>
    <x v="0"/>
    <n v="142"/>
    <n v="260.77129042250522"/>
    <x v="1047"/>
    <n v="3372.8231108942018"/>
    <x v="11"/>
    <x v="11"/>
    <x v="10"/>
  </r>
  <r>
    <x v="3998"/>
    <s v="Product852"/>
    <n v="5"/>
    <x v="1"/>
    <x v="1"/>
    <n v="8.441529345327059E-2"/>
    <x v="851"/>
    <x v="1"/>
    <x v="1"/>
    <n v="144"/>
    <n v="133.92406486026186"/>
    <x v="104"/>
    <n v="613.09412812314008"/>
    <x v="12"/>
    <x v="11"/>
    <x v="10"/>
  </r>
  <r>
    <x v="3999"/>
    <s v="Product853"/>
    <n v="1"/>
    <x v="1"/>
    <x v="1"/>
    <n v="1.5638924352490823E-2"/>
    <x v="852"/>
    <x v="2"/>
    <x v="2"/>
    <n v="23"/>
    <n v="263.96123084644705"/>
    <x v="629"/>
    <n v="259.83316112524909"/>
    <x v="13"/>
    <x v="11"/>
    <x v="10"/>
  </r>
  <r>
    <x v="4000"/>
    <s v="Product854"/>
    <n v="12"/>
    <x v="0"/>
    <x v="0"/>
    <n v="2.0562441320733649E-2"/>
    <x v="853"/>
    <x v="3"/>
    <x v="0"/>
    <n v="77"/>
    <n v="70.711017711250818"/>
    <x v="72"/>
    <n v="831.08431870600634"/>
    <x v="14"/>
    <x v="11"/>
    <x v="10"/>
  </r>
  <r>
    <x v="4001"/>
    <s v="Product855"/>
    <n v="6"/>
    <x v="1"/>
    <x v="0"/>
    <n v="5.2177979986832095E-2"/>
    <x v="854"/>
    <x v="4"/>
    <x v="3"/>
    <n v="153"/>
    <n v="82.325595852942399"/>
    <x v="967"/>
    <n v="468.18007536074128"/>
    <x v="15"/>
    <x v="11"/>
    <x v="10"/>
  </r>
  <r>
    <x v="4002"/>
    <s v="Product856"/>
    <n v="9"/>
    <x v="2"/>
    <x v="0"/>
    <n v="5.1369887848569787E-2"/>
    <x v="855"/>
    <x v="0"/>
    <x v="3"/>
    <n v="104"/>
    <n v="143.74234486843184"/>
    <x v="130"/>
    <n v="1227.2248506010505"/>
    <x v="16"/>
    <x v="11"/>
    <x v="10"/>
  </r>
  <r>
    <x v="4003"/>
    <s v="Product857"/>
    <n v="15"/>
    <x v="0"/>
    <x v="0"/>
    <n v="3.6784624709675806E-2"/>
    <x v="856"/>
    <x v="1"/>
    <x v="2"/>
    <n v="116"/>
    <n v="229.98436621227609"/>
    <x v="1157"/>
    <n v="3322.8671641809728"/>
    <x v="17"/>
    <x v="11"/>
    <x v="10"/>
  </r>
  <r>
    <x v="4004"/>
    <s v="Product858"/>
    <n v="6"/>
    <x v="0"/>
    <x v="1"/>
    <n v="2.6773473756723246E-2"/>
    <x v="857"/>
    <x v="2"/>
    <x v="3"/>
    <n v="12"/>
    <n v="238.18580171674068"/>
    <x v="708"/>
    <n v="1390.8524424315206"/>
    <x v="18"/>
    <x v="11"/>
    <x v="10"/>
  </r>
  <r>
    <x v="4005"/>
    <s v="Product859"/>
    <n v="14"/>
    <x v="0"/>
    <x v="0"/>
    <n v="6.3368149363626725E-2"/>
    <x v="858"/>
    <x v="3"/>
    <x v="0"/>
    <n v="118"/>
    <n v="228.63995363099201"/>
    <x v="1353"/>
    <n v="2998.1204805833486"/>
    <x v="19"/>
    <x v="11"/>
    <x v="10"/>
  </r>
  <r>
    <x v="4006"/>
    <s v="Product860"/>
    <n v="7"/>
    <x v="1"/>
    <x v="0"/>
    <n v="3.3512506236620866E-2"/>
    <x v="859"/>
    <x v="4"/>
    <x v="0"/>
    <n v="110"/>
    <n v="138.6993791353438"/>
    <x v="30"/>
    <n v="938.35850728938601"/>
    <x v="20"/>
    <x v="11"/>
    <x v="10"/>
  </r>
  <r>
    <x v="4007"/>
    <s v="Product861"/>
    <n v="6"/>
    <x v="1"/>
    <x v="0"/>
    <n v="1.7816943355469985E-2"/>
    <x v="860"/>
    <x v="0"/>
    <x v="1"/>
    <n v="197"/>
    <n v="222.8105162719296"/>
    <x v="651"/>
    <n v="1313.0442835470576"/>
    <x v="21"/>
    <x v="11"/>
    <x v="10"/>
  </r>
  <r>
    <x v="4008"/>
    <s v="Product862"/>
    <n v="14"/>
    <x v="1"/>
    <x v="0"/>
    <n v="9.7235348842754574E-2"/>
    <x v="861"/>
    <x v="1"/>
    <x v="0"/>
    <n v="93"/>
    <n v="226.64443365444112"/>
    <x v="473"/>
    <n v="2864.492163186962"/>
    <x v="22"/>
    <x v="11"/>
    <x v="10"/>
  </r>
  <r>
    <x v="4009"/>
    <s v="Product863"/>
    <n v="13"/>
    <x v="0"/>
    <x v="0"/>
    <n v="9.806710289227405E-2"/>
    <x v="862"/>
    <x v="2"/>
    <x v="1"/>
    <n v="102"/>
    <n v="288.75094067097729"/>
    <x v="318"/>
    <n v="3385.6416420054229"/>
    <x v="23"/>
    <x v="11"/>
    <x v="10"/>
  </r>
  <r>
    <x v="4010"/>
    <s v="Product864"/>
    <n v="6"/>
    <x v="2"/>
    <x v="1"/>
    <n v="9.6355352850519715E-2"/>
    <x v="863"/>
    <x v="3"/>
    <x v="2"/>
    <n v="199"/>
    <n v="55.236883488262123"/>
    <x v="1340"/>
    <n v="299.48708453632548"/>
    <x v="24"/>
    <x v="11"/>
    <x v="10"/>
  </r>
  <r>
    <x v="4011"/>
    <s v="Product865"/>
    <n v="5"/>
    <x v="2"/>
    <x v="1"/>
    <n v="5.5763126243377176E-2"/>
    <x v="864"/>
    <x v="0"/>
    <x v="0"/>
    <n v="146"/>
    <n v="64.979295905018304"/>
    <x v="703"/>
    <n v="306.77923612130502"/>
    <x v="25"/>
    <x v="11"/>
    <x v="10"/>
  </r>
  <r>
    <x v="4012"/>
    <s v="Product866"/>
    <n v="3"/>
    <x v="1"/>
    <x v="0"/>
    <n v="3.3863439264496607E-2"/>
    <x v="865"/>
    <x v="1"/>
    <x v="3"/>
    <n v="40"/>
    <n v="133.65464645486406"/>
    <x v="109"/>
    <n v="387.38592135666602"/>
    <x v="26"/>
    <x v="11"/>
    <x v="10"/>
  </r>
  <r>
    <x v="4013"/>
    <s v="Product867"/>
    <n v="3"/>
    <x v="1"/>
    <x v="0"/>
    <n v="1.7100631849664063E-2"/>
    <x v="866"/>
    <x v="2"/>
    <x v="3"/>
    <n v="130"/>
    <n v="89.095090146019274"/>
    <x v="685"/>
    <n v="262.71452342945867"/>
    <x v="27"/>
    <x v="11"/>
    <x v="10"/>
  </r>
  <r>
    <x v="4014"/>
    <s v="Product868"/>
    <n v="4"/>
    <x v="1"/>
    <x v="0"/>
    <n v="9.582755129398382E-2"/>
    <x v="867"/>
    <x v="3"/>
    <x v="2"/>
    <n v="182"/>
    <n v="148.73626068317247"/>
    <x v="638"/>
    <n v="537.93291613312169"/>
    <x v="28"/>
    <x v="11"/>
    <x v="10"/>
  </r>
  <r>
    <x v="4015"/>
    <s v="Product869"/>
    <n v="1"/>
    <x v="1"/>
    <x v="0"/>
    <n v="6.3874753345510543E-2"/>
    <x v="868"/>
    <x v="4"/>
    <x v="3"/>
    <n v="99"/>
    <n v="219.98610906568712"/>
    <x v="1354"/>
    <n v="205.93455060967779"/>
    <x v="29"/>
    <x v="11"/>
    <x v="10"/>
  </r>
  <r>
    <x v="4016"/>
    <s v="Product870"/>
    <n v="13"/>
    <x v="0"/>
    <x v="1"/>
    <n v="4.4215954017016293E-2"/>
    <x v="869"/>
    <x v="0"/>
    <x v="0"/>
    <n v="104"/>
    <n v="64.686876890210783"/>
    <x v="100"/>
    <n v="803.74690390967476"/>
    <x v="30"/>
    <x v="11"/>
    <x v="10"/>
  </r>
  <r>
    <x v="4017"/>
    <s v="Product871"/>
    <n v="1"/>
    <x v="1"/>
    <x v="0"/>
    <n v="4.4439497350233517E-2"/>
    <x v="870"/>
    <x v="1"/>
    <x v="0"/>
    <n v="44"/>
    <n v="203.84824228117719"/>
    <x v="1355"/>
    <n v="194.78932885847306"/>
    <x v="0"/>
    <x v="0"/>
    <x v="11"/>
  </r>
  <r>
    <x v="4018"/>
    <s v="Product872"/>
    <n v="14"/>
    <x v="2"/>
    <x v="0"/>
    <n v="1.6715644136686691E-2"/>
    <x v="871"/>
    <x v="2"/>
    <x v="1"/>
    <n v="6"/>
    <n v="290.67985545958766"/>
    <x v="148"/>
    <n v="4001.4933621323034"/>
    <x v="1"/>
    <x v="0"/>
    <x v="11"/>
  </r>
  <r>
    <x v="4019"/>
    <s v="Product873"/>
    <n v="4"/>
    <x v="0"/>
    <x v="0"/>
    <n v="4.7020069299259719E-2"/>
    <x v="872"/>
    <x v="3"/>
    <x v="0"/>
    <n v="181"/>
    <n v="154.03061474149669"/>
    <x v="1024"/>
    <n v="587.1523382485758"/>
    <x v="2"/>
    <x v="0"/>
    <x v="11"/>
  </r>
  <r>
    <x v="4020"/>
    <s v="Product874"/>
    <n v="2"/>
    <x v="0"/>
    <x v="0"/>
    <n v="6.5494702517222322E-2"/>
    <x v="873"/>
    <x v="4"/>
    <x v="1"/>
    <n v="60"/>
    <n v="102.20688374102035"/>
    <x v="109"/>
    <n v="191.02574859037978"/>
    <x v="3"/>
    <x v="0"/>
    <x v="11"/>
  </r>
  <r>
    <x v="4021"/>
    <s v="Product875"/>
    <n v="3"/>
    <x v="0"/>
    <x v="0"/>
    <n v="3.3109115466782961E-2"/>
    <x v="874"/>
    <x v="0"/>
    <x v="2"/>
    <n v="21"/>
    <n v="184.09266223700962"/>
    <x v="482"/>
    <n v="533.99255107925103"/>
    <x v="4"/>
    <x v="0"/>
    <x v="11"/>
  </r>
  <r>
    <x v="4022"/>
    <s v="Product876"/>
    <n v="15"/>
    <x v="1"/>
    <x v="1"/>
    <n v="6.9936448040257559E-2"/>
    <x v="875"/>
    <x v="1"/>
    <x v="0"/>
    <n v="216"/>
    <n v="161.76413164567552"/>
    <x v="1104"/>
    <n v="2256.7638428709051"/>
    <x v="5"/>
    <x v="0"/>
    <x v="11"/>
  </r>
  <r>
    <x v="4023"/>
    <s v="Product877"/>
    <n v="9"/>
    <x v="1"/>
    <x v="1"/>
    <n v="4.0896245956430301E-2"/>
    <x v="876"/>
    <x v="2"/>
    <x v="3"/>
    <n v="130"/>
    <n v="135.66890886806445"/>
    <x v="497"/>
    <n v="1171.0850382212"/>
    <x v="6"/>
    <x v="0"/>
    <x v="11"/>
  </r>
  <r>
    <x v="4024"/>
    <s v="Product878"/>
    <n v="15"/>
    <x v="1"/>
    <x v="0"/>
    <n v="9.2328666477155708E-2"/>
    <x v="877"/>
    <x v="3"/>
    <x v="3"/>
    <n v="199"/>
    <n v="87.21468553087746"/>
    <x v="281"/>
    <n v="1187.4340487788061"/>
    <x v="7"/>
    <x v="0"/>
    <x v="11"/>
  </r>
  <r>
    <x v="4025"/>
    <s v="Product879"/>
    <n v="8"/>
    <x v="0"/>
    <x v="0"/>
    <n v="4.5013241554405668E-3"/>
    <x v="878"/>
    <x v="4"/>
    <x v="2"/>
    <n v="66"/>
    <n v="284.23729676302651"/>
    <x v="503"/>
    <n v="2263.6628204258395"/>
    <x v="8"/>
    <x v="0"/>
    <x v="11"/>
  </r>
  <r>
    <x v="4026"/>
    <s v="Product880"/>
    <n v="8"/>
    <x v="2"/>
    <x v="0"/>
    <n v="8.5520311233394028E-2"/>
    <x v="879"/>
    <x v="0"/>
    <x v="3"/>
    <n v="8"/>
    <n v="156.74524805295238"/>
    <x v="1101"/>
    <n v="1146.7227652408667"/>
    <x v="9"/>
    <x v="0"/>
    <x v="11"/>
  </r>
  <r>
    <x v="4027"/>
    <s v="Product881"/>
    <n v="1"/>
    <x v="2"/>
    <x v="0"/>
    <n v="2.4457928866921108E-3"/>
    <x v="880"/>
    <x v="1"/>
    <x v="0"/>
    <n v="224"/>
    <n v="162.74193433898472"/>
    <x v="346"/>
    <n v="162.34390127361192"/>
    <x v="10"/>
    <x v="0"/>
    <x v="11"/>
  </r>
  <r>
    <x v="4028"/>
    <s v="Product882"/>
    <n v="2"/>
    <x v="1"/>
    <x v="1"/>
    <n v="3.6718984006175605E-2"/>
    <x v="881"/>
    <x v="2"/>
    <x v="0"/>
    <n v="52"/>
    <n v="284.78818054868822"/>
    <x v="631"/>
    <n v="548.66209580394616"/>
    <x v="11"/>
    <x v="0"/>
    <x v="11"/>
  </r>
  <r>
    <x v="4029"/>
    <s v="Product883"/>
    <n v="2"/>
    <x v="1"/>
    <x v="0"/>
    <n v="8.5061695904759163E-2"/>
    <x v="882"/>
    <x v="3"/>
    <x v="1"/>
    <n v="246"/>
    <n v="262.3114401464702"/>
    <x v="643"/>
    <n v="479.99756838478345"/>
    <x v="12"/>
    <x v="0"/>
    <x v="11"/>
  </r>
  <r>
    <x v="4030"/>
    <s v="Product884"/>
    <n v="12"/>
    <x v="1"/>
    <x v="0"/>
    <n v="6.0514593631585338E-2"/>
    <x v="883"/>
    <x v="4"/>
    <x v="0"/>
    <n v="21"/>
    <n v="101.11356484266121"/>
    <x v="38"/>
    <n v="1139.9366226667994"/>
    <x v="13"/>
    <x v="0"/>
    <x v="11"/>
  </r>
  <r>
    <x v="4031"/>
    <s v="Product885"/>
    <n v="13"/>
    <x v="1"/>
    <x v="0"/>
    <n v="3.4646343470334316E-2"/>
    <x v="884"/>
    <x v="0"/>
    <x v="1"/>
    <n v="107"/>
    <n v="273.92808820533673"/>
    <x v="179"/>
    <n v="3437.6872604776336"/>
    <x v="14"/>
    <x v="0"/>
    <x v="11"/>
  </r>
  <r>
    <x v="4032"/>
    <s v="Product886"/>
    <n v="6"/>
    <x v="0"/>
    <x v="0"/>
    <n v="7.706406251904982E-2"/>
    <x v="885"/>
    <x v="1"/>
    <x v="2"/>
    <n v="228"/>
    <n v="182.04442566783442"/>
    <x v="266"/>
    <n v="1008.0920560015435"/>
    <x v="15"/>
    <x v="0"/>
    <x v="11"/>
  </r>
  <r>
    <x v="4033"/>
    <s v="Product887"/>
    <n v="2"/>
    <x v="1"/>
    <x v="0"/>
    <n v="6.9460086461987328E-2"/>
    <x v="886"/>
    <x v="2"/>
    <x v="0"/>
    <n v="58"/>
    <n v="80.595574430101635"/>
    <x v="1272"/>
    <n v="149.99479772346649"/>
    <x v="16"/>
    <x v="0"/>
    <x v="11"/>
  </r>
  <r>
    <x v="4034"/>
    <s v="Product888"/>
    <n v="6"/>
    <x v="2"/>
    <x v="1"/>
    <n v="6.8357432748630834E-2"/>
    <x v="887"/>
    <x v="3"/>
    <x v="3"/>
    <n v="133"/>
    <n v="25.708931305101242"/>
    <x v="288"/>
    <n v="143.70920857424167"/>
    <x v="17"/>
    <x v="0"/>
    <x v="11"/>
  </r>
  <r>
    <x v="4035"/>
    <s v="Product889"/>
    <n v="12"/>
    <x v="0"/>
    <x v="1"/>
    <n v="3.184478353301972E-2"/>
    <x v="888"/>
    <x v="0"/>
    <x v="3"/>
    <n v="103"/>
    <n v="243.7750748258573"/>
    <x v="541"/>
    <n v="2832.1453240473866"/>
    <x v="18"/>
    <x v="0"/>
    <x v="11"/>
  </r>
  <r>
    <x v="4036"/>
    <s v="Product890"/>
    <n v="7"/>
    <x v="0"/>
    <x v="0"/>
    <n v="8.3722858165590441E-2"/>
    <x v="889"/>
    <x v="1"/>
    <x v="2"/>
    <n v="68"/>
    <n v="187.14938151903817"/>
    <x v="1032"/>
    <n v="1200.3649027603924"/>
    <x v="19"/>
    <x v="0"/>
    <x v="11"/>
  </r>
  <r>
    <x v="4037"/>
    <s v="Product891"/>
    <n v="2"/>
    <x v="0"/>
    <x v="0"/>
    <n v="2.8866579191434719E-2"/>
    <x v="890"/>
    <x v="2"/>
    <x v="3"/>
    <n v="244"/>
    <n v="140.41137752144846"/>
    <x v="1135"/>
    <n v="272.71636274569425"/>
    <x v="20"/>
    <x v="0"/>
    <x v="11"/>
  </r>
  <r>
    <x v="4038"/>
    <s v="Product892"/>
    <n v="14"/>
    <x v="1"/>
    <x v="0"/>
    <n v="5.275596986057042E-2"/>
    <x v="891"/>
    <x v="3"/>
    <x v="0"/>
    <n v="228"/>
    <n v="280.80009542321625"/>
    <x v="1012"/>
    <n v="3723.806996731133"/>
    <x v="21"/>
    <x v="0"/>
    <x v="11"/>
  </r>
  <r>
    <x v="4039"/>
    <s v="Product893"/>
    <n v="2"/>
    <x v="1"/>
    <x v="0"/>
    <n v="8.5237095963392906E-2"/>
    <x v="892"/>
    <x v="4"/>
    <x v="0"/>
    <n v="52"/>
    <n v="316.16611557202719"/>
    <x v="631"/>
    <n v="578.43406807728229"/>
    <x v="22"/>
    <x v="0"/>
    <x v="11"/>
  </r>
  <r>
    <x v="4040"/>
    <s v="Product894"/>
    <n v="2"/>
    <x v="1"/>
    <x v="1"/>
    <n v="8.7071911876705002E-2"/>
    <x v="893"/>
    <x v="0"/>
    <x v="1"/>
    <n v="192"/>
    <n v="120.99378585217025"/>
    <x v="425"/>
    <n v="220.91725118564233"/>
    <x v="23"/>
    <x v="0"/>
    <x v="11"/>
  </r>
  <r>
    <x v="4041"/>
    <s v="Product895"/>
    <n v="14"/>
    <x v="0"/>
    <x v="0"/>
    <n v="6.0936159849706156E-2"/>
    <x v="894"/>
    <x v="1"/>
    <x v="0"/>
    <n v="192"/>
    <n v="90.155774006024814"/>
    <x v="1297"/>
    <n v="1185.2683828974759"/>
    <x v="24"/>
    <x v="0"/>
    <x v="11"/>
  </r>
  <r>
    <x v="4042"/>
    <s v="Product896"/>
    <n v="1"/>
    <x v="2"/>
    <x v="0"/>
    <n v="3.4908530930842098E-2"/>
    <x v="895"/>
    <x v="2"/>
    <x v="1"/>
    <n v="106"/>
    <n v="162.11164225779171"/>
    <x v="1356"/>
    <n v="156.45256297978597"/>
    <x v="25"/>
    <x v="0"/>
    <x v="11"/>
  </r>
  <r>
    <x v="4043"/>
    <s v="Product897"/>
    <n v="6"/>
    <x v="2"/>
    <x v="0"/>
    <n v="8.9105818676519566E-2"/>
    <x v="896"/>
    <x v="3"/>
    <x v="2"/>
    <n v="243"/>
    <n v="152.3334888530261"/>
    <x v="233"/>
    <n v="832.55813170156046"/>
    <x v="26"/>
    <x v="0"/>
    <x v="11"/>
  </r>
  <r>
    <x v="4044"/>
    <s v="Product898"/>
    <n v="7"/>
    <x v="1"/>
    <x v="0"/>
    <n v="7.4412041017241012E-2"/>
    <x v="897"/>
    <x v="4"/>
    <x v="0"/>
    <n v="167"/>
    <n v="41.78249980930444"/>
    <x v="895"/>
    <n v="270.71365103784132"/>
    <x v="27"/>
    <x v="0"/>
    <x v="11"/>
  </r>
  <r>
    <x v="4045"/>
    <s v="Product899"/>
    <n v="2"/>
    <x v="1"/>
    <x v="0"/>
    <n v="6.8929871895454971E-3"/>
    <x v="898"/>
    <x v="0"/>
    <x v="3"/>
    <n v="84"/>
    <n v="57.366926668884112"/>
    <x v="322"/>
    <n v="113.9429943565038"/>
    <x v="28"/>
    <x v="0"/>
    <x v="11"/>
  </r>
  <r>
    <x v="4046"/>
    <s v="Product900"/>
    <n v="14"/>
    <x v="1"/>
    <x v="1"/>
    <n v="4.8430325464652584E-2"/>
    <x v="899"/>
    <x v="1"/>
    <x v="3"/>
    <n v="175"/>
    <n v="282.09442384233665"/>
    <x v="650"/>
    <n v="3758.0549871744411"/>
    <x v="29"/>
    <x v="0"/>
    <x v="11"/>
  </r>
  <r>
    <x v="4047"/>
    <s v="Product901"/>
    <n v="8"/>
    <x v="1"/>
    <x v="1"/>
    <n v="7.5437809454529992E-2"/>
    <x v="900"/>
    <x v="2"/>
    <x v="2"/>
    <n v="49"/>
    <n v="271.25840145978304"/>
    <x v="834"/>
    <n v="2006.362094860156"/>
    <x v="30"/>
    <x v="0"/>
    <x v="11"/>
  </r>
  <r>
    <x v="4048"/>
    <s v="Product902"/>
    <n v="11"/>
    <x v="0"/>
    <x v="0"/>
    <n v="4.9629265632501321E-2"/>
    <x v="901"/>
    <x v="3"/>
    <x v="3"/>
    <n v="133"/>
    <n v="122.82232176807189"/>
    <x v="1010"/>
    <n v="1283.9941414898806"/>
    <x v="0"/>
    <x v="1"/>
    <x v="11"/>
  </r>
  <r>
    <x v="4049"/>
    <s v="Product903"/>
    <n v="1"/>
    <x v="1"/>
    <x v="0"/>
    <n v="8.6731968436811302E-2"/>
    <x v="902"/>
    <x v="4"/>
    <x v="0"/>
    <n v="33"/>
    <n v="28.806561489599069"/>
    <x v="615"/>
    <n v="26.308111707710097"/>
    <x v="1"/>
    <x v="1"/>
    <x v="11"/>
  </r>
  <r>
    <x v="4050"/>
    <s v="Product904"/>
    <n v="3"/>
    <x v="2"/>
    <x v="0"/>
    <n v="8.7541725444783863E-2"/>
    <x v="903"/>
    <x v="0"/>
    <x v="0"/>
    <n v="197"/>
    <n v="232.77758779177736"/>
    <x v="813"/>
    <n v="637.19950833483153"/>
    <x v="2"/>
    <x v="1"/>
    <x v="11"/>
  </r>
  <r>
    <x v="4051"/>
    <s v="Product905"/>
    <n v="2"/>
    <x v="0"/>
    <x v="0"/>
    <n v="4.9767392130304559E-2"/>
    <x v="904"/>
    <x v="1"/>
    <x v="1"/>
    <n v="103"/>
    <n v="135.47994476457657"/>
    <x v="1198"/>
    <n v="257.47492245537177"/>
    <x v="3"/>
    <x v="1"/>
    <x v="11"/>
  </r>
  <r>
    <x v="4052"/>
    <s v="Product906"/>
    <n v="4"/>
    <x v="0"/>
    <x v="1"/>
    <n v="5.999490542299786E-2"/>
    <x v="905"/>
    <x v="2"/>
    <x v="0"/>
    <n v="91"/>
    <n v="175.69588220305485"/>
    <x v="531"/>
    <n v="660.6200974682896"/>
    <x v="4"/>
    <x v="1"/>
    <x v="11"/>
  </r>
  <r>
    <x v="4053"/>
    <s v="Product907"/>
    <n v="4"/>
    <x v="0"/>
    <x v="0"/>
    <n v="1.3418717140154024E-2"/>
    <x v="906"/>
    <x v="3"/>
    <x v="1"/>
    <n v="118"/>
    <n v="54.793457550008206"/>
    <x v="632"/>
    <n v="216.23279856805442"/>
    <x v="5"/>
    <x v="1"/>
    <x v="11"/>
  </r>
  <r>
    <x v="4054"/>
    <s v="Product908"/>
    <n v="5"/>
    <x v="1"/>
    <x v="0"/>
    <n v="7.5426012202911299E-2"/>
    <x v="907"/>
    <x v="4"/>
    <x v="2"/>
    <n v="77"/>
    <n v="255.70196781767126"/>
    <x v="373"/>
    <n v="1182.0769403637357"/>
    <x v="6"/>
    <x v="1"/>
    <x v="11"/>
  </r>
  <r>
    <x v="4055"/>
    <s v="Product909"/>
    <n v="15"/>
    <x v="1"/>
    <x v="0"/>
    <n v="6.7167980148730494E-3"/>
    <x v="908"/>
    <x v="0"/>
    <x v="0"/>
    <n v="42"/>
    <n v="294.07380941895497"/>
    <x v="131"/>
    <n v="4381.4786255943545"/>
    <x v="7"/>
    <x v="1"/>
    <x v="11"/>
  </r>
  <r>
    <x v="4056"/>
    <s v="Product910"/>
    <n v="10"/>
    <x v="1"/>
    <x v="0"/>
    <n v="1.5588951488927262E-2"/>
    <x v="909"/>
    <x v="1"/>
    <x v="3"/>
    <n v="148"/>
    <n v="149.9187754832169"/>
    <x v="1016"/>
    <n v="1475.8169896492966"/>
    <x v="8"/>
    <x v="1"/>
    <x v="11"/>
  </r>
  <r>
    <x v="4057"/>
    <s v="Product911"/>
    <n v="1"/>
    <x v="0"/>
    <x v="0"/>
    <n v="2.5261443325019253E-2"/>
    <x v="910"/>
    <x v="2"/>
    <x v="3"/>
    <n v="214"/>
    <n v="277.46574152528399"/>
    <x v="657"/>
    <n v="270.45655642110859"/>
    <x v="9"/>
    <x v="1"/>
    <x v="11"/>
  </r>
  <r>
    <x v="4058"/>
    <s v="Product912"/>
    <n v="3"/>
    <x v="2"/>
    <x v="1"/>
    <n v="3.9972103252550496E-2"/>
    <x v="911"/>
    <x v="3"/>
    <x v="2"/>
    <n v="16"/>
    <n v="310.31443531893018"/>
    <x v="312"/>
    <n v="893.73154400881492"/>
    <x v="10"/>
    <x v="1"/>
    <x v="11"/>
  </r>
  <r>
    <x v="4059"/>
    <s v="Product913"/>
    <n v="13"/>
    <x v="2"/>
    <x v="1"/>
    <n v="5.5022807730858693E-2"/>
    <x v="912"/>
    <x v="0"/>
    <x v="3"/>
    <n v="32"/>
    <n v="159.83453572166613"/>
    <x v="518"/>
    <n v="1963.5198803207238"/>
    <x v="11"/>
    <x v="1"/>
    <x v="11"/>
  </r>
  <r>
    <x v="4060"/>
    <s v="Product914"/>
    <n v="13"/>
    <x v="1"/>
    <x v="0"/>
    <n v="9.5221965604131931E-2"/>
    <x v="913"/>
    <x v="1"/>
    <x v="0"/>
    <n v="216"/>
    <n v="247.60432643235046"/>
    <x v="1328"/>
    <n v="2912.3504251058739"/>
    <x v="12"/>
    <x v="1"/>
    <x v="11"/>
  </r>
  <r>
    <x v="4061"/>
    <s v="Product915"/>
    <n v="5"/>
    <x v="1"/>
    <x v="0"/>
    <n v="2.0671790161023041E-2"/>
    <x v="914"/>
    <x v="2"/>
    <x v="0"/>
    <n v="107"/>
    <n v="156.19074704145567"/>
    <x v="1009"/>
    <n v="764.81002346760636"/>
    <x v="13"/>
    <x v="1"/>
    <x v="11"/>
  </r>
  <r>
    <x v="4062"/>
    <s v="Product916"/>
    <n v="13"/>
    <x v="1"/>
    <x v="0"/>
    <n v="8.6357722274174709E-2"/>
    <x v="915"/>
    <x v="3"/>
    <x v="1"/>
    <n v="170"/>
    <n v="111.88660636639128"/>
    <x v="1291"/>
    <n v="1328.9163405388333"/>
    <x v="14"/>
    <x v="1"/>
    <x v="11"/>
  </r>
  <r>
    <x v="4063"/>
    <s v="Product917"/>
    <n v="5"/>
    <x v="1"/>
    <x v="0"/>
    <n v="7.8551306301994417E-2"/>
    <x v="916"/>
    <x v="4"/>
    <x v="0"/>
    <n v="105"/>
    <n v="311.49746510943629"/>
    <x v="561"/>
    <n v="1435.1446615766506"/>
    <x v="15"/>
    <x v="1"/>
    <x v="11"/>
  </r>
  <r>
    <x v="4064"/>
    <s v="Product918"/>
    <n v="2"/>
    <x v="0"/>
    <x v="1"/>
    <n v="7.528213765467559E-2"/>
    <x v="917"/>
    <x v="0"/>
    <x v="1"/>
    <n v="96"/>
    <n v="141.66559530465031"/>
    <x v="593"/>
    <n v="262.00141291598811"/>
    <x v="16"/>
    <x v="1"/>
    <x v="11"/>
  </r>
  <r>
    <x v="4065"/>
    <s v="Product919"/>
    <n v="13"/>
    <x v="1"/>
    <x v="0"/>
    <n v="7.1845291289052817E-3"/>
    <x v="918"/>
    <x v="1"/>
    <x v="2"/>
    <n v="59"/>
    <n v="72.404591551031046"/>
    <x v="1117"/>
    <n v="934.49718250156013"/>
    <x v="17"/>
    <x v="1"/>
    <x v="11"/>
  </r>
  <r>
    <x v="4066"/>
    <s v="Product920"/>
    <n v="11"/>
    <x v="2"/>
    <x v="0"/>
    <n v="9.0053229371070173E-2"/>
    <x v="919"/>
    <x v="2"/>
    <x v="0"/>
    <n v="27"/>
    <n v="242.51505207788077"/>
    <x v="1018"/>
    <n v="2427.4336731389176"/>
    <x v="18"/>
    <x v="1"/>
    <x v="11"/>
  </r>
  <r>
    <x v="4067"/>
    <s v="Product921"/>
    <n v="15"/>
    <x v="0"/>
    <x v="0"/>
    <n v="8.2615058095172472E-2"/>
    <x v="920"/>
    <x v="3"/>
    <x v="3"/>
    <n v="27"/>
    <n v="155.2843246367938"/>
    <x v="161"/>
    <n v="2136.8325170348321"/>
    <x v="19"/>
    <x v="1"/>
    <x v="11"/>
  </r>
  <r>
    <x v="4068"/>
    <s v="Product922"/>
    <n v="2"/>
    <x v="0"/>
    <x v="0"/>
    <n v="1.3264059372930072E-3"/>
    <x v="921"/>
    <x v="4"/>
    <x v="3"/>
    <n v="167"/>
    <n v="108.62687433304467"/>
    <x v="829"/>
    <n v="216.96558200395947"/>
    <x v="20"/>
    <x v="1"/>
    <x v="11"/>
  </r>
  <r>
    <x v="4069"/>
    <s v="Product923"/>
    <n v="9"/>
    <x v="0"/>
    <x v="0"/>
    <n v="5.3165978718503265E-3"/>
    <x v="922"/>
    <x v="0"/>
    <x v="2"/>
    <n v="31"/>
    <n v="267.42577778219982"/>
    <x v="634"/>
    <n v="2394.0358421504857"/>
    <x v="21"/>
    <x v="1"/>
    <x v="11"/>
  </r>
  <r>
    <x v="4070"/>
    <s v="Product924"/>
    <n v="13"/>
    <x v="1"/>
    <x v="1"/>
    <n v="8.8802181156961174E-2"/>
    <x v="923"/>
    <x v="1"/>
    <x v="3"/>
    <n v="138"/>
    <n v="187.05010254245587"/>
    <x v="1357"/>
    <n v="2215.7153908636833"/>
    <x v="22"/>
    <x v="1"/>
    <x v="11"/>
  </r>
  <r>
    <x v="4071"/>
    <s v="Product925"/>
    <n v="4"/>
    <x v="1"/>
    <x v="1"/>
    <n v="9.9754006068108469E-2"/>
    <x v="924"/>
    <x v="2"/>
    <x v="0"/>
    <n v="46"/>
    <n v="173.02243039002312"/>
    <x v="682"/>
    <n v="623.05099927591152"/>
    <x v="23"/>
    <x v="1"/>
    <x v="11"/>
  </r>
  <r>
    <x v="4072"/>
    <s v="Product926"/>
    <n v="3"/>
    <x v="1"/>
    <x v="0"/>
    <n v="3.2958440563496352E-2"/>
    <x v="925"/>
    <x v="3"/>
    <x v="0"/>
    <n v="182"/>
    <n v="307.90099214642947"/>
    <x v="146"/>
    <n v="893.25916679198951"/>
    <x v="24"/>
    <x v="1"/>
    <x v="11"/>
  </r>
  <r>
    <x v="4073"/>
    <s v="Product927"/>
    <n v="7"/>
    <x v="0"/>
    <x v="0"/>
    <n v="5.4282470728068591E-2"/>
    <x v="926"/>
    <x v="4"/>
    <x v="1"/>
    <n v="207"/>
    <n v="303.45707724342446"/>
    <x v="575"/>
    <n v="2008.8927413151312"/>
    <x v="25"/>
    <x v="1"/>
    <x v="11"/>
  </r>
  <r>
    <x v="4074"/>
    <s v="Product928"/>
    <n v="5"/>
    <x v="2"/>
    <x v="0"/>
    <n v="5.2127736605451773E-2"/>
    <x v="927"/>
    <x v="0"/>
    <x v="0"/>
    <n v="60"/>
    <n v="82.000796246126129"/>
    <x v="47"/>
    <n v="388.63140168985376"/>
    <x v="26"/>
    <x v="1"/>
    <x v="11"/>
  </r>
  <r>
    <x v="4075"/>
    <s v="Product929"/>
    <n v="1"/>
    <x v="2"/>
    <x v="0"/>
    <n v="4.2369612153455964E-2"/>
    <x v="928"/>
    <x v="1"/>
    <x v="1"/>
    <n v="246"/>
    <n v="204.97035333494028"/>
    <x v="466"/>
    <n v="196.28583896118204"/>
    <x v="27"/>
    <x v="1"/>
    <x v="11"/>
  </r>
  <r>
    <x v="4076"/>
    <s v="Product930"/>
    <n v="3"/>
    <x v="1"/>
    <x v="1"/>
    <n v="8.5570814405363849E-2"/>
    <x v="929"/>
    <x v="2"/>
    <x v="2"/>
    <n v="48"/>
    <n v="88.918179762464575"/>
    <x v="384"/>
    <n v="243.92813611424384"/>
    <x v="28"/>
    <x v="1"/>
    <x v="11"/>
  </r>
  <r>
    <x v="4077"/>
    <s v="Product931"/>
    <n v="9"/>
    <x v="1"/>
    <x v="0"/>
    <n v="7.8908499261556006E-2"/>
    <x v="930"/>
    <x v="3"/>
    <x v="0"/>
    <n v="93"/>
    <n v="190.92433061566786"/>
    <x v="1358"/>
    <n v="1582.7290039284153"/>
    <x v="0"/>
    <x v="2"/>
    <x v="11"/>
  </r>
  <r>
    <x v="4078"/>
    <s v="Product932"/>
    <n v="3"/>
    <x v="1"/>
    <x v="0"/>
    <n v="1.5896805629771473E-4"/>
    <x v="931"/>
    <x v="4"/>
    <x v="3"/>
    <n v="124"/>
    <n v="275.94894886504579"/>
    <x v="218"/>
    <n v="827.71524539102188"/>
    <x v="1"/>
    <x v="2"/>
    <x v="11"/>
  </r>
  <r>
    <x v="4079"/>
    <s v="Product933"/>
    <n v="7"/>
    <x v="1"/>
    <x v="0"/>
    <n v="7.7909532173014384E-2"/>
    <x v="932"/>
    <x v="0"/>
    <x v="3"/>
    <n v="17"/>
    <n v="173.75450694695681"/>
    <x v="762"/>
    <n v="1121.5216221843664"/>
    <x v="2"/>
    <x v="2"/>
    <x v="11"/>
  </r>
  <r>
    <x v="4080"/>
    <s v="Product934"/>
    <n v="2"/>
    <x v="0"/>
    <x v="0"/>
    <n v="3.9172413715718314E-2"/>
    <x v="933"/>
    <x v="1"/>
    <x v="2"/>
    <n v="126"/>
    <n v="223.58246636229529"/>
    <x v="38"/>
    <n v="429.64840298074159"/>
    <x v="3"/>
    <x v="2"/>
    <x v="11"/>
  </r>
  <r>
    <x v="4081"/>
    <s v="Product935"/>
    <n v="12"/>
    <x v="1"/>
    <x v="0"/>
    <n v="6.8625397665964538E-2"/>
    <x v="934"/>
    <x v="2"/>
    <x v="3"/>
    <n v="63"/>
    <n v="233.67502395526654"/>
    <x v="361"/>
    <n v="2611.6677901407911"/>
    <x v="4"/>
    <x v="2"/>
    <x v="11"/>
  </r>
  <r>
    <x v="4082"/>
    <s v="Product936"/>
    <n v="10"/>
    <x v="2"/>
    <x v="1"/>
    <n v="2.0308278144807814E-2"/>
    <x v="935"/>
    <x v="3"/>
    <x v="0"/>
    <n v="79"/>
    <n v="181.5888513342183"/>
    <x v="327"/>
    <n v="1779.0109443332685"/>
    <x v="5"/>
    <x v="2"/>
    <x v="11"/>
  </r>
  <r>
    <x v="4083"/>
    <s v="Product937"/>
    <n v="15"/>
    <x v="0"/>
    <x v="1"/>
    <n v="6.6051660988733177E-2"/>
    <x v="936"/>
    <x v="0"/>
    <x v="0"/>
    <n v="16"/>
    <n v="238.6792261006305"/>
    <x v="102"/>
    <n v="3343.7110015976773"/>
    <x v="6"/>
    <x v="2"/>
    <x v="11"/>
  </r>
  <r>
    <x v="4084"/>
    <s v="Product938"/>
    <n v="15"/>
    <x v="0"/>
    <x v="0"/>
    <n v="7.9015588194589079E-2"/>
    <x v="937"/>
    <x v="1"/>
    <x v="1"/>
    <n v="87"/>
    <n v="248.59507008848158"/>
    <x v="340"/>
    <n v="3434.2827660474768"/>
    <x v="7"/>
    <x v="2"/>
    <x v="11"/>
  </r>
  <r>
    <x v="4085"/>
    <s v="Product939"/>
    <n v="4"/>
    <x v="0"/>
    <x v="0"/>
    <n v="5.6770477364886177E-2"/>
    <x v="938"/>
    <x v="2"/>
    <x v="0"/>
    <n v="238"/>
    <n v="136.68498483937196"/>
    <x v="645"/>
    <n v="515.70125200571431"/>
    <x v="8"/>
    <x v="2"/>
    <x v="11"/>
  </r>
  <r>
    <x v="4086"/>
    <s v="Product940"/>
    <n v="1"/>
    <x v="1"/>
    <x v="0"/>
    <n v="6.6267244762549096E-2"/>
    <x v="939"/>
    <x v="3"/>
    <x v="1"/>
    <n v="192"/>
    <n v="52.359977824325554"/>
    <x v="593"/>
    <n v="48.890226358079332"/>
    <x v="9"/>
    <x v="2"/>
    <x v="11"/>
  </r>
  <r>
    <x v="4087"/>
    <s v="Product941"/>
    <n v="3"/>
    <x v="1"/>
    <x v="0"/>
    <n v="4.5499847140936744E-2"/>
    <x v="940"/>
    <x v="4"/>
    <x v="2"/>
    <n v="190"/>
    <n v="309.52092186948994"/>
    <x v="118"/>
    <n v="886.31330171251898"/>
    <x v="10"/>
    <x v="2"/>
    <x v="11"/>
  </r>
  <r>
    <x v="4088"/>
    <s v="Product942"/>
    <n v="5"/>
    <x v="1"/>
    <x v="1"/>
    <n v="1.7733159445646331E-2"/>
    <x v="941"/>
    <x v="0"/>
    <x v="0"/>
    <n v="181"/>
    <n v="145.59429413479165"/>
    <x v="150"/>
    <n v="715.0622365126153"/>
    <x v="11"/>
    <x v="2"/>
    <x v="11"/>
  </r>
  <r>
    <x v="4089"/>
    <s v="Product943"/>
    <n v="13"/>
    <x v="0"/>
    <x v="0"/>
    <n v="3.1372857351956232E-2"/>
    <x v="942"/>
    <x v="1"/>
    <x v="3"/>
    <n v="151"/>
    <n v="181.98317844380156"/>
    <x v="483"/>
    <n v="2291.5599998983716"/>
    <x v="12"/>
    <x v="2"/>
    <x v="11"/>
  </r>
  <r>
    <x v="4090"/>
    <s v="Product944"/>
    <n v="14"/>
    <x v="2"/>
    <x v="0"/>
    <n v="3.2037617921162491E-2"/>
    <x v="943"/>
    <x v="2"/>
    <x v="3"/>
    <n v="94"/>
    <n v="129.9548642860982"/>
    <x v="911"/>
    <n v="1761.0798799594513"/>
    <x v="13"/>
    <x v="2"/>
    <x v="11"/>
  </r>
  <r>
    <x v="4091"/>
    <s v="Product945"/>
    <n v="11"/>
    <x v="2"/>
    <x v="0"/>
    <n v="1.8860428424318121E-3"/>
    <x v="944"/>
    <x v="3"/>
    <x v="2"/>
    <n v="237"/>
    <n v="236.23040423250345"/>
    <x v="1122"/>
    <n v="2593.6334992637958"/>
    <x v="14"/>
    <x v="2"/>
    <x v="11"/>
  </r>
  <r>
    <x v="4092"/>
    <s v="Product946"/>
    <n v="13"/>
    <x v="1"/>
    <x v="0"/>
    <n v="5.8053425123465632E-2"/>
    <x v="945"/>
    <x v="4"/>
    <x v="3"/>
    <n v="107"/>
    <n v="262.63733929797695"/>
    <x v="179"/>
    <n v="3216.0744484234024"/>
    <x v="15"/>
    <x v="2"/>
    <x v="11"/>
  </r>
  <r>
    <x v="4093"/>
    <s v="Product947"/>
    <n v="15"/>
    <x v="1"/>
    <x v="0"/>
    <n v="7.2255299830574667E-3"/>
    <x v="946"/>
    <x v="0"/>
    <x v="0"/>
    <n v="64"/>
    <n v="257.64434248218106"/>
    <x v="894"/>
    <n v="3836.7408834091639"/>
    <x v="16"/>
    <x v="2"/>
    <x v="11"/>
  </r>
  <r>
    <x v="4094"/>
    <s v="Product948"/>
    <n v="6"/>
    <x v="1"/>
    <x v="1"/>
    <n v="4.5725476007877068E-2"/>
    <x v="947"/>
    <x v="1"/>
    <x v="0"/>
    <n v="40"/>
    <n v="268.67553865672994"/>
    <x v="102"/>
    <n v="1538.3413305598692"/>
    <x v="17"/>
    <x v="2"/>
    <x v="11"/>
  </r>
  <r>
    <x v="4095"/>
    <s v="Product949"/>
    <n v="12"/>
    <x v="1"/>
    <x v="1"/>
    <n v="8.9455559330715917E-2"/>
    <x v="948"/>
    <x v="2"/>
    <x v="1"/>
    <n v="77"/>
    <n v="170.22387356132882"/>
    <x v="72"/>
    <n v="1859.9568208855092"/>
    <x v="18"/>
    <x v="2"/>
    <x v="11"/>
  </r>
  <r>
    <x v="4096"/>
    <s v="Product950"/>
    <n v="11"/>
    <x v="0"/>
    <x v="0"/>
    <n v="4.2302927362637549E-2"/>
    <x v="949"/>
    <x v="3"/>
    <x v="0"/>
    <n v="35"/>
    <n v="43.401552016469481"/>
    <x v="373"/>
    <n v="457.22093245500139"/>
    <x v="19"/>
    <x v="2"/>
    <x v="11"/>
  </r>
  <r>
    <x v="4097"/>
    <s v="Product951"/>
    <n v="4"/>
    <x v="1"/>
    <x v="0"/>
    <n v="9.2235973521076667E-2"/>
    <x v="950"/>
    <x v="4"/>
    <x v="1"/>
    <n v="58"/>
    <n v="249.38727254327034"/>
    <x v="313"/>
    <n v="905.53917870590283"/>
    <x v="20"/>
    <x v="2"/>
    <x v="11"/>
  </r>
  <r>
    <x v="4098"/>
    <s v="Product952"/>
    <n v="9"/>
    <x v="2"/>
    <x v="0"/>
    <n v="2.7623636266499319E-2"/>
    <x v="951"/>
    <x v="0"/>
    <x v="2"/>
    <n v="7"/>
    <n v="303.18731165853683"/>
    <x v="482"/>
    <n v="2653.3095807659724"/>
    <x v="21"/>
    <x v="2"/>
    <x v="11"/>
  </r>
  <r>
    <x v="4099"/>
    <s v="Product953"/>
    <n v="10"/>
    <x v="0"/>
    <x v="0"/>
    <n v="4.7078683395445714E-2"/>
    <x v="952"/>
    <x v="1"/>
    <x v="0"/>
    <n v="62"/>
    <n v="44.075981393250075"/>
    <x v="519"/>
    <n v="420.00942219893693"/>
    <x v="22"/>
    <x v="2"/>
    <x v="11"/>
  </r>
  <r>
    <x v="4100"/>
    <s v="Product954"/>
    <n v="1"/>
    <x v="0"/>
    <x v="1"/>
    <n v="1.7427241296920637E-2"/>
    <x v="953"/>
    <x v="2"/>
    <x v="3"/>
    <n v="63"/>
    <n v="44.810145418076132"/>
    <x v="482"/>
    <n v="44.029228201325218"/>
    <x v="23"/>
    <x v="2"/>
    <x v="11"/>
  </r>
  <r>
    <x v="4101"/>
    <s v="Product955"/>
    <n v="14"/>
    <x v="0"/>
    <x v="0"/>
    <n v="9.5521850404093722E-2"/>
    <x v="954"/>
    <x v="3"/>
    <x v="3"/>
    <n v="145"/>
    <n v="175.00438260362"/>
    <x v="29"/>
    <n v="2216.0269620789472"/>
    <x v="24"/>
    <x v="2"/>
    <x v="11"/>
  </r>
  <r>
    <x v="4102"/>
    <s v="Product956"/>
    <n v="11"/>
    <x v="1"/>
    <x v="0"/>
    <n v="6.8019415190880866E-2"/>
    <x v="955"/>
    <x v="4"/>
    <x v="2"/>
    <n v="121"/>
    <n v="114.38355333588959"/>
    <x v="1026"/>
    <n v="1172.6357602358019"/>
    <x v="25"/>
    <x v="2"/>
    <x v="11"/>
  </r>
  <r>
    <x v="4103"/>
    <s v="Product957"/>
    <n v="8"/>
    <x v="1"/>
    <x v="0"/>
    <n v="3.633294429803913E-3"/>
    <x v="956"/>
    <x v="0"/>
    <x v="3"/>
    <n v="212"/>
    <n v="101.55874442458435"/>
    <x v="626"/>
    <n v="809.51801283334908"/>
    <x v="26"/>
    <x v="2"/>
    <x v="11"/>
  </r>
  <r>
    <x v="4104"/>
    <s v="Product958"/>
    <n v="11"/>
    <x v="1"/>
    <x v="0"/>
    <n v="6.1600626574981387E-2"/>
    <x v="957"/>
    <x v="1"/>
    <x v="0"/>
    <n v="195"/>
    <n v="156.63011147898783"/>
    <x v="447"/>
    <n v="1616.7975831851031"/>
    <x v="27"/>
    <x v="2"/>
    <x v="11"/>
  </r>
  <r>
    <x v="4105"/>
    <s v="Product959"/>
    <n v="7"/>
    <x v="0"/>
    <x v="0"/>
    <n v="8.7202161331671704E-2"/>
    <x v="958"/>
    <x v="2"/>
    <x v="0"/>
    <n v="158"/>
    <n v="147.52972922608188"/>
    <x v="295"/>
    <n v="942.65372583823876"/>
    <x v="28"/>
    <x v="2"/>
    <x v="11"/>
  </r>
  <r>
    <x v="4106"/>
    <s v="Product960"/>
    <n v="2"/>
    <x v="2"/>
    <x v="1"/>
    <n v="4.2119100830639036E-2"/>
    <x v="959"/>
    <x v="3"/>
    <x v="1"/>
    <n v="43"/>
    <n v="169.30659596470338"/>
    <x v="1359"/>
    <n v="324.35110875594751"/>
    <x v="29"/>
    <x v="2"/>
    <x v="11"/>
  </r>
  <r>
    <x v="4107"/>
    <s v="Product961"/>
    <n v="10"/>
    <x v="2"/>
    <x v="1"/>
    <n v="9.4646861651596359E-2"/>
    <x v="960"/>
    <x v="0"/>
    <x v="0"/>
    <n v="95"/>
    <n v="171.69072702984732"/>
    <x v="839"/>
    <n v="1554.4073854179137"/>
    <x v="30"/>
    <x v="2"/>
    <x v="11"/>
  </r>
  <r>
    <x v="4108"/>
    <s v="Product962"/>
    <n v="7"/>
    <x v="1"/>
    <x v="0"/>
    <n v="7.1445279089196276E-2"/>
    <x v="961"/>
    <x v="1"/>
    <x v="1"/>
    <n v="66"/>
    <n v="190.06864294956506"/>
    <x v="743"/>
    <n v="1235.4239499555001"/>
    <x v="0"/>
    <x v="3"/>
    <x v="11"/>
  </r>
  <r>
    <x v="4109"/>
    <s v="Product963"/>
    <n v="12"/>
    <x v="1"/>
    <x v="0"/>
    <n v="2.6838049090794402E-2"/>
    <x v="962"/>
    <x v="2"/>
    <x v="2"/>
    <n v="22"/>
    <n v="36.383777414753574"/>
    <x v="883"/>
    <n v="424.88769372465453"/>
    <x v="1"/>
    <x v="3"/>
    <x v="11"/>
  </r>
  <r>
    <x v="4110"/>
    <s v="Product964"/>
    <n v="1"/>
    <x v="1"/>
    <x v="0"/>
    <n v="6.5968073699512603E-2"/>
    <x v="963"/>
    <x v="3"/>
    <x v="0"/>
    <n v="46"/>
    <n v="181.75365664705583"/>
    <x v="595"/>
    <n v="169.76371803020695"/>
    <x v="2"/>
    <x v="3"/>
    <x v="11"/>
  </r>
  <r>
    <x v="4111"/>
    <s v="Product965"/>
    <n v="5"/>
    <x v="1"/>
    <x v="0"/>
    <n v="3.6999822039082732E-2"/>
    <x v="964"/>
    <x v="4"/>
    <x v="3"/>
    <n v="246"/>
    <n v="237.56544828644024"/>
    <x v="236"/>
    <n v="1143.8778448860353"/>
    <x v="3"/>
    <x v="3"/>
    <x v="11"/>
  </r>
  <r>
    <x v="4112"/>
    <s v="Product966"/>
    <n v="2"/>
    <x v="0"/>
    <x v="1"/>
    <n v="1.1935969524881008E-2"/>
    <x v="965"/>
    <x v="0"/>
    <x v="3"/>
    <n v="19"/>
    <n v="270.26626115699486"/>
    <x v="498"/>
    <n v="534.08074260044293"/>
    <x v="4"/>
    <x v="3"/>
    <x v="11"/>
  </r>
  <r>
    <x v="4113"/>
    <s v="Product967"/>
    <n v="12"/>
    <x v="1"/>
    <x v="0"/>
    <n v="9.7731843438696259E-2"/>
    <x v="966"/>
    <x v="1"/>
    <x v="2"/>
    <n v="5"/>
    <n v="174.99663360201404"/>
    <x v="124"/>
    <n v="1894.7266800542773"/>
    <x v="5"/>
    <x v="3"/>
    <x v="11"/>
  </r>
  <r>
    <x v="4114"/>
    <s v="Product968"/>
    <n v="9"/>
    <x v="2"/>
    <x v="0"/>
    <n v="5.6759645054793285E-2"/>
    <x v="967"/>
    <x v="2"/>
    <x v="3"/>
    <n v="9"/>
    <n v="173.37064053037258"/>
    <x v="898"/>
    <n v="1471.7716605985183"/>
    <x v="6"/>
    <x v="3"/>
    <x v="11"/>
  </r>
  <r>
    <x v="4115"/>
    <s v="Product969"/>
    <n v="10"/>
    <x v="0"/>
    <x v="0"/>
    <n v="3.8333416228261211E-2"/>
    <x v="968"/>
    <x v="3"/>
    <x v="0"/>
    <n v="215"/>
    <n v="234.45742750878051"/>
    <x v="1360"/>
    <n v="2254.6987335227905"/>
    <x v="7"/>
    <x v="3"/>
    <x v="11"/>
  </r>
  <r>
    <x v="4116"/>
    <s v="Product970"/>
    <n v="7"/>
    <x v="0"/>
    <x v="0"/>
    <n v="3.8518742153281355E-2"/>
    <x v="969"/>
    <x v="4"/>
    <x v="0"/>
    <n v="54"/>
    <n v="44.001618429732929"/>
    <x v="89"/>
    <n v="296.14712004577677"/>
    <x v="8"/>
    <x v="3"/>
    <x v="11"/>
  </r>
  <r>
    <x v="4117"/>
    <s v="Product971"/>
    <n v="1"/>
    <x v="0"/>
    <x v="0"/>
    <n v="6.1138887116030931E-2"/>
    <x v="970"/>
    <x v="0"/>
    <x v="1"/>
    <n v="231"/>
    <n v="112.39512832470014"/>
    <x v="73"/>
    <n v="105.5234152616645"/>
    <x v="9"/>
    <x v="3"/>
    <x v="11"/>
  </r>
  <r>
    <x v="4118"/>
    <s v="Product972"/>
    <n v="13"/>
    <x v="1"/>
    <x v="1"/>
    <n v="1.4107017062464734E-2"/>
    <x v="971"/>
    <x v="1"/>
    <x v="0"/>
    <n v="13"/>
    <n v="100.09719711015657"/>
    <x v="938"/>
    <n v="1282.906615154043"/>
    <x v="10"/>
    <x v="3"/>
    <x v="11"/>
  </r>
  <r>
    <x v="4119"/>
    <s v="Product973"/>
    <n v="9"/>
    <x v="1"/>
    <x v="1"/>
    <n v="2.5758908506022828E-2"/>
    <x v="972"/>
    <x v="2"/>
    <x v="1"/>
    <n v="158"/>
    <n v="113.73913286598268"/>
    <x v="385"/>
    <n v="997.2840325404012"/>
    <x v="11"/>
    <x v="3"/>
    <x v="11"/>
  </r>
  <r>
    <x v="4120"/>
    <s v="Product974"/>
    <n v="6"/>
    <x v="1"/>
    <x v="0"/>
    <n v="8.5321512432790514E-2"/>
    <x v="973"/>
    <x v="3"/>
    <x v="2"/>
    <n v="10"/>
    <n v="137.25185122579205"/>
    <x v="124"/>
    <n v="753.24789417004274"/>
    <x v="12"/>
    <x v="3"/>
    <x v="11"/>
  </r>
  <r>
    <x v="4121"/>
    <s v="Product975"/>
    <n v="6"/>
    <x v="0"/>
    <x v="0"/>
    <n v="7.4406509335761067E-2"/>
    <x v="974"/>
    <x v="4"/>
    <x v="0"/>
    <n v="184"/>
    <n v="264.34899872507037"/>
    <x v="1361"/>
    <n v="1468.078274901206"/>
    <x v="13"/>
    <x v="3"/>
    <x v="11"/>
  </r>
  <r>
    <x v="4122"/>
    <s v="Product976"/>
    <n v="13"/>
    <x v="2"/>
    <x v="0"/>
    <n v="4.2959603108047688E-2"/>
    <x v="975"/>
    <x v="0"/>
    <x v="3"/>
    <n v="184"/>
    <n v="145.32193513853298"/>
    <x v="1248"/>
    <n v="1808.026512267146"/>
    <x v="14"/>
    <x v="3"/>
    <x v="11"/>
  </r>
  <r>
    <x v="4123"/>
    <s v="Product977"/>
    <n v="1"/>
    <x v="2"/>
    <x v="0"/>
    <n v="3.1081022701935003E-2"/>
    <x v="976"/>
    <x v="1"/>
    <x v="3"/>
    <n v="5"/>
    <n v="185.43542516915068"/>
    <x v="1235"/>
    <n v="179.67190250972533"/>
    <x v="15"/>
    <x v="3"/>
    <x v="11"/>
  </r>
  <r>
    <x v="4124"/>
    <s v="Product978"/>
    <n v="9"/>
    <x v="1"/>
    <x v="1"/>
    <n v="3.77756940427929E-2"/>
    <x v="977"/>
    <x v="2"/>
    <x v="2"/>
    <n v="195"/>
    <n v="48.882254495862881"/>
    <x v="1031"/>
    <n v="423.32124065314702"/>
    <x v="16"/>
    <x v="3"/>
    <x v="11"/>
  </r>
  <r>
    <x v="4125"/>
    <s v="Product979"/>
    <n v="3"/>
    <x v="1"/>
    <x v="0"/>
    <n v="8.3481979742088902E-2"/>
    <x v="978"/>
    <x v="3"/>
    <x v="3"/>
    <n v="228"/>
    <n v="298.1482775626003"/>
    <x v="33"/>
    <n v="819.77480728494186"/>
    <x v="17"/>
    <x v="3"/>
    <x v="11"/>
  </r>
  <r>
    <x v="4126"/>
    <s v="Product980"/>
    <n v="13"/>
    <x v="1"/>
    <x v="0"/>
    <n v="9.6127827552727099E-2"/>
    <x v="979"/>
    <x v="4"/>
    <x v="0"/>
    <n v="107"/>
    <n v="219.17684967515527"/>
    <x v="179"/>
    <n v="2575.4021184584153"/>
    <x v="18"/>
    <x v="3"/>
    <x v="11"/>
  </r>
  <r>
    <x v="4127"/>
    <s v="Product981"/>
    <n v="12"/>
    <x v="1"/>
    <x v="0"/>
    <n v="3.6475124633776737E-2"/>
    <x v="980"/>
    <x v="0"/>
    <x v="0"/>
    <n v="209"/>
    <n v="209.92423760479195"/>
    <x v="1362"/>
    <n v="2427.2066984940789"/>
    <x v="19"/>
    <x v="3"/>
    <x v="11"/>
  </r>
  <r>
    <x v="4128"/>
    <s v="Product982"/>
    <n v="11"/>
    <x v="0"/>
    <x v="0"/>
    <n v="2.0471685577639811E-2"/>
    <x v="981"/>
    <x v="1"/>
    <x v="1"/>
    <n v="35"/>
    <n v="232.90719317265192"/>
    <x v="373"/>
    <n v="2509.5310937977583"/>
    <x v="20"/>
    <x v="3"/>
    <x v="11"/>
  </r>
  <r>
    <x v="4129"/>
    <s v="Product983"/>
    <n v="1"/>
    <x v="1"/>
    <x v="0"/>
    <n v="3.2341348609102406E-2"/>
    <x v="982"/>
    <x v="2"/>
    <x v="0"/>
    <n v="130"/>
    <n v="54.470201913541899"/>
    <x v="843"/>
    <n v="52.708562124647841"/>
    <x v="21"/>
    <x v="3"/>
    <x v="11"/>
  </r>
  <r>
    <x v="4130"/>
    <s v="Product984"/>
    <n v="2"/>
    <x v="2"/>
    <x v="1"/>
    <n v="5.6818922192879484E-2"/>
    <x v="983"/>
    <x v="3"/>
    <x v="1"/>
    <n v="16"/>
    <n v="239.38838443999634"/>
    <x v="856"/>
    <n v="451.57318890124219"/>
    <x v="22"/>
    <x v="3"/>
    <x v="11"/>
  </r>
  <r>
    <x v="4131"/>
    <s v="Product985"/>
    <n v="4"/>
    <x v="0"/>
    <x v="1"/>
    <n v="3.3212984307191953E-2"/>
    <x v="984"/>
    <x v="0"/>
    <x v="2"/>
    <n v="234"/>
    <n v="161.29886793096591"/>
    <x v="130"/>
    <n v="623.7666046464276"/>
    <x v="23"/>
    <x v="3"/>
    <x v="11"/>
  </r>
  <r>
    <x v="4132"/>
    <s v="Product986"/>
    <n v="8"/>
    <x v="0"/>
    <x v="0"/>
    <n v="6.3400572780439216E-2"/>
    <x v="985"/>
    <x v="1"/>
    <x v="0"/>
    <n v="187"/>
    <n v="261.43984644251447"/>
    <x v="1363"/>
    <n v="1958.9152834434319"/>
    <x v="24"/>
    <x v="3"/>
    <x v="11"/>
  </r>
  <r>
    <x v="4133"/>
    <s v="Product987"/>
    <n v="13"/>
    <x v="0"/>
    <x v="0"/>
    <n v="8.2937857649634465E-3"/>
    <x v="986"/>
    <x v="2"/>
    <x v="3"/>
    <n v="149"/>
    <n v="231.5212028519945"/>
    <x v="76"/>
    <n v="2984.8132027414144"/>
    <x v="25"/>
    <x v="3"/>
    <x v="11"/>
  </r>
  <r>
    <x v="4134"/>
    <s v="Product988"/>
    <n v="2"/>
    <x v="1"/>
    <x v="0"/>
    <n v="4.9276575936565481E-2"/>
    <x v="987"/>
    <x v="3"/>
    <x v="3"/>
    <n v="135"/>
    <n v="256.71158546126333"/>
    <x v="56"/>
    <n v="488.12343505297054"/>
    <x v="26"/>
    <x v="3"/>
    <x v="11"/>
  </r>
  <r>
    <x v="4135"/>
    <s v="Product989"/>
    <n v="14"/>
    <x v="1"/>
    <x v="0"/>
    <n v="3.3438088848183781E-3"/>
    <x v="988"/>
    <x v="4"/>
    <x v="2"/>
    <n v="123"/>
    <n v="257.78899161161769"/>
    <x v="549"/>
    <n v="3596.9779228748175"/>
    <x v="27"/>
    <x v="3"/>
    <x v="11"/>
  </r>
  <r>
    <x v="4136"/>
    <s v="Product990"/>
    <n v="3"/>
    <x v="1"/>
    <x v="1"/>
    <n v="7.6605870832401002E-2"/>
    <x v="989"/>
    <x v="0"/>
    <x v="3"/>
    <n v="132"/>
    <n v="41.524189981941021"/>
    <x v="186"/>
    <n v="115.0295797432931"/>
    <x v="28"/>
    <x v="3"/>
    <x v="11"/>
  </r>
  <r>
    <x v="4137"/>
    <s v="Product991"/>
    <n v="4"/>
    <x v="0"/>
    <x v="0"/>
    <n v="5.2760161306846798E-2"/>
    <x v="990"/>
    <x v="1"/>
    <x v="0"/>
    <n v="217"/>
    <n v="126.90571392939914"/>
    <x v="270"/>
    <n v="480.84059196689395"/>
    <x v="29"/>
    <x v="3"/>
    <x v="11"/>
  </r>
  <r>
    <x v="4138"/>
    <s v="Product992"/>
    <n v="9"/>
    <x v="2"/>
    <x v="0"/>
    <n v="9.6045744195287247E-2"/>
    <x v="991"/>
    <x v="2"/>
    <x v="0"/>
    <n v="68"/>
    <n v="143.22451351810989"/>
    <x v="1"/>
    <n v="1165.2156767722954"/>
    <x v="0"/>
    <x v="4"/>
    <x v="11"/>
  </r>
  <r>
    <x v="4139"/>
    <s v="Product993"/>
    <n v="7"/>
    <x v="2"/>
    <x v="0"/>
    <n v="4.4103082681274719E-2"/>
    <x v="992"/>
    <x v="3"/>
    <x v="1"/>
    <n v="216"/>
    <n v="225.56513203665409"/>
    <x v="309"/>
    <n v="1509.3191005790022"/>
    <x v="1"/>
    <x v="4"/>
    <x v="11"/>
  </r>
  <r>
    <x v="4140"/>
    <s v="Product994"/>
    <n v="3"/>
    <x v="1"/>
    <x v="0"/>
    <n v="2.7885131965594504E-3"/>
    <x v="993"/>
    <x v="4"/>
    <x v="0"/>
    <n v="48"/>
    <n v="230.36891428682745"/>
    <x v="384"/>
    <n v="689.17958258778458"/>
    <x v="2"/>
    <x v="4"/>
    <x v="11"/>
  </r>
  <r>
    <x v="4141"/>
    <s v="Product995"/>
    <n v="4"/>
    <x v="1"/>
    <x v="0"/>
    <n v="5.7565085149031053E-2"/>
    <x v="994"/>
    <x v="0"/>
    <x v="1"/>
    <n v="100"/>
    <n v="113.81508662231002"/>
    <x v="241"/>
    <n v="429.05324587860963"/>
    <x v="3"/>
    <x v="4"/>
    <x v="11"/>
  </r>
  <r>
    <x v="4142"/>
    <s v="Product996"/>
    <n v="9"/>
    <x v="1"/>
    <x v="1"/>
    <n v="2.4066870956312027E-2"/>
    <x v="995"/>
    <x v="1"/>
    <x v="2"/>
    <n v="85"/>
    <n v="183.18654351786611"/>
    <x v="390"/>
    <n v="1609.0003495267993"/>
    <x v="4"/>
    <x v="4"/>
    <x v="11"/>
  </r>
  <r>
    <x v="4143"/>
    <s v="Product997"/>
    <n v="11"/>
    <x v="1"/>
    <x v="1"/>
    <n v="5.7398248074782325E-2"/>
    <x v="996"/>
    <x v="2"/>
    <x v="0"/>
    <n v="227"/>
    <n v="53.071873838705798"/>
    <x v="1034"/>
    <n v="550.28205384150033"/>
    <x v="5"/>
    <x v="4"/>
    <x v="11"/>
  </r>
  <r>
    <x v="4144"/>
    <s v="Product998"/>
    <n v="13"/>
    <x v="0"/>
    <x v="0"/>
    <n v="9.1661366500233495E-3"/>
    <x v="997"/>
    <x v="3"/>
    <x v="3"/>
    <n v="168"/>
    <n v="214.78538784803698"/>
    <x v="958"/>
    <n v="2766.6162632237169"/>
    <x v="6"/>
    <x v="4"/>
    <x v="11"/>
  </r>
  <r>
    <x v="4145"/>
    <s v="Product999"/>
    <n v="8"/>
    <x v="1"/>
    <x v="0"/>
    <n v="1.8322666489984797E-2"/>
    <x v="998"/>
    <x v="4"/>
    <x v="3"/>
    <n v="209"/>
    <n v="209.41429591105566"/>
    <x v="790"/>
    <n v="1644.6181408707391"/>
    <x v="7"/>
    <x v="4"/>
    <x v="11"/>
  </r>
  <r>
    <x v="4146"/>
    <s v="Product1000"/>
    <n v="1"/>
    <x v="2"/>
    <x v="0"/>
    <n v="6.0311324511287213E-2"/>
    <x v="999"/>
    <x v="0"/>
    <x v="2"/>
    <n v="242"/>
    <n v="273.04681427608972"/>
    <x v="792"/>
    <n v="256.57899925351131"/>
    <x v="8"/>
    <x v="4"/>
    <x v="11"/>
  </r>
  <r>
    <x v="4147"/>
    <s v="Product1001"/>
    <n v="10"/>
    <x v="0"/>
    <x v="0"/>
    <n v="4.3319739437129016E-2"/>
    <x v="1000"/>
    <x v="1"/>
    <x v="3"/>
    <n v="204"/>
    <n v="191.25520143238674"/>
    <x v="278"/>
    <n v="1829.7007594034012"/>
    <x v="9"/>
    <x v="4"/>
    <x v="11"/>
  </r>
  <r>
    <x v="4148"/>
    <s v="Product1002"/>
    <n v="11"/>
    <x v="0"/>
    <x v="1"/>
    <n v="2.1899255889242799E-4"/>
    <x v="1001"/>
    <x v="2"/>
    <x v="0"/>
    <n v="214"/>
    <n v="184.70125863933177"/>
    <x v="1111"/>
    <n v="2031.2689148187885"/>
    <x v="10"/>
    <x v="4"/>
    <x v="11"/>
  </r>
  <r>
    <x v="4149"/>
    <s v="Product1003"/>
    <n v="14"/>
    <x v="0"/>
    <x v="0"/>
    <n v="3.13215038622814E-2"/>
    <x v="1002"/>
    <x v="3"/>
    <x v="0"/>
    <n v="129"/>
    <n v="291.89890065945804"/>
    <x v="695"/>
    <n v="3958.5866336108002"/>
    <x v="11"/>
    <x v="4"/>
    <x v="11"/>
  </r>
  <r>
    <x v="4150"/>
    <s v="Product1004"/>
    <n v="13"/>
    <x v="1"/>
    <x v="0"/>
    <n v="2.5652885966095697E-2"/>
    <x v="1003"/>
    <x v="4"/>
    <x v="1"/>
    <n v="218"/>
    <n v="278.99596056297173"/>
    <x v="696"/>
    <n v="3533.9058170214303"/>
    <x v="12"/>
    <x v="4"/>
    <x v="11"/>
  </r>
  <r>
    <x v="4151"/>
    <s v="Product1005"/>
    <n v="9"/>
    <x v="1"/>
    <x v="0"/>
    <n v="5.1756624959977238E-2"/>
    <x v="1004"/>
    <x v="0"/>
    <x v="0"/>
    <n v="98"/>
    <n v="251.37037002898256"/>
    <x v="579"/>
    <n v="2145.2425925520761"/>
    <x v="13"/>
    <x v="4"/>
    <x v="11"/>
  </r>
  <r>
    <x v="4152"/>
    <s v="Product1006"/>
    <n v="11"/>
    <x v="1"/>
    <x v="0"/>
    <n v="6.1200547792698137E-2"/>
    <x v="1005"/>
    <x v="1"/>
    <x v="1"/>
    <n v="96"/>
    <n v="172.76975375281043"/>
    <x v="690"/>
    <n v="1784.1576519924174"/>
    <x v="14"/>
    <x v="4"/>
    <x v="11"/>
  </r>
  <r>
    <x v="4153"/>
    <s v="Product1007"/>
    <n v="15"/>
    <x v="0"/>
    <x v="0"/>
    <n v="7.4334046388664934E-2"/>
    <x v="1006"/>
    <x v="2"/>
    <x v="2"/>
    <n v="67"/>
    <n v="212.43170371414647"/>
    <x v="774"/>
    <n v="2949.61193393754"/>
    <x v="15"/>
    <x v="4"/>
    <x v="11"/>
  </r>
  <r>
    <x v="4154"/>
    <s v="Product1008"/>
    <n v="4"/>
    <x v="2"/>
    <x v="1"/>
    <n v="9.688158584338924E-2"/>
    <x v="1007"/>
    <x v="3"/>
    <x v="0"/>
    <n v="102"/>
    <n v="241.78028302119159"/>
    <x v="163"/>
    <n v="873.42490310574033"/>
    <x v="16"/>
    <x v="4"/>
    <x v="11"/>
  </r>
  <r>
    <x v="4155"/>
    <s v="Product1009"/>
    <n v="11"/>
    <x v="2"/>
    <x v="1"/>
    <n v="8.9127948146591432E-2"/>
    <x v="1008"/>
    <x v="0"/>
    <x v="3"/>
    <n v="81"/>
    <n v="171.8590698944852"/>
    <x v="1128"/>
    <n v="1721.9578598684889"/>
    <x v="17"/>
    <x v="4"/>
    <x v="11"/>
  </r>
  <r>
    <x v="4156"/>
    <s v="Product1010"/>
    <n v="11"/>
    <x v="1"/>
    <x v="0"/>
    <n v="1.87220156785077E-2"/>
    <x v="1009"/>
    <x v="1"/>
    <x v="3"/>
    <n v="70"/>
    <n v="50.585033097727987"/>
    <x v="30"/>
    <n v="546.01777246471943"/>
    <x v="18"/>
    <x v="4"/>
    <x v="11"/>
  </r>
  <r>
    <x v="4157"/>
    <s v="Product1011"/>
    <n v="6"/>
    <x v="1"/>
    <x v="0"/>
    <n v="4.2258018945140812E-3"/>
    <x v="1010"/>
    <x v="2"/>
    <x v="2"/>
    <n v="131"/>
    <n v="213.24916125698527"/>
    <x v="853"/>
    <n v="1274.0880752840517"/>
    <x v="19"/>
    <x v="4"/>
    <x v="11"/>
  </r>
  <r>
    <x v="4158"/>
    <s v="Product1012"/>
    <n v="9"/>
    <x v="1"/>
    <x v="0"/>
    <n v="1.7324489449407076E-2"/>
    <x v="1011"/>
    <x v="3"/>
    <x v="3"/>
    <n v="46"/>
    <n v="122.88423967268406"/>
    <x v="663"/>
    <n v="1086.7979966307862"/>
    <x v="20"/>
    <x v="4"/>
    <x v="11"/>
  </r>
  <r>
    <x v="4159"/>
    <s v="Product1013"/>
    <n v="6"/>
    <x v="1"/>
    <x v="0"/>
    <n v="5.7380006539758423E-2"/>
    <x v="1012"/>
    <x v="4"/>
    <x v="0"/>
    <n v="95"/>
    <n v="143.78949405939827"/>
    <x v="118"/>
    <n v="813.23311169952865"/>
    <x v="21"/>
    <x v="4"/>
    <x v="11"/>
  </r>
  <r>
    <x v="4160"/>
    <s v="Product1014"/>
    <n v="9"/>
    <x v="0"/>
    <x v="1"/>
    <n v="1.4398346457119848E-2"/>
    <x v="1013"/>
    <x v="0"/>
    <x v="0"/>
    <n v="63"/>
    <n v="108.48576148280713"/>
    <x v="754"/>
    <n v="962.31371312981889"/>
    <x v="22"/>
    <x v="4"/>
    <x v="11"/>
  </r>
  <r>
    <x v="4161"/>
    <s v="Product1015"/>
    <n v="11"/>
    <x v="1"/>
    <x v="0"/>
    <n v="1.548329687892165E-2"/>
    <x v="1014"/>
    <x v="1"/>
    <x v="1"/>
    <n v="95"/>
    <n v="148.94908333809894"/>
    <x v="1364"/>
    <n v="1613.071465070251"/>
    <x v="23"/>
    <x v="4"/>
    <x v="11"/>
  </r>
  <r>
    <x v="4162"/>
    <s v="Product1016"/>
    <n v="12"/>
    <x v="2"/>
    <x v="0"/>
    <n v="5.9535122517970933E-2"/>
    <x v="1015"/>
    <x v="2"/>
    <x v="0"/>
    <n v="146"/>
    <n v="302.88660233069186"/>
    <x v="208"/>
    <n v="3418.2505362225861"/>
    <x v="24"/>
    <x v="4"/>
    <x v="11"/>
  </r>
  <r>
    <x v="4163"/>
    <s v="Product1017"/>
    <n v="9"/>
    <x v="0"/>
    <x v="0"/>
    <n v="1.1697565242098329E-2"/>
    <x v="1016"/>
    <x v="3"/>
    <x v="1"/>
    <n v="21"/>
    <n v="236.39363234582581"/>
    <x v="364"/>
    <n v="2102.6556216777954"/>
    <x v="25"/>
    <x v="4"/>
    <x v="11"/>
  </r>
  <r>
    <x v="4164"/>
    <s v="Product1018"/>
    <n v="11"/>
    <x v="0"/>
    <x v="0"/>
    <n v="4.5297948687314953E-2"/>
    <x v="1017"/>
    <x v="4"/>
    <x v="2"/>
    <n v="98"/>
    <n v="262.8437207991044"/>
    <x v="582"/>
    <n v="2760.3118336371999"/>
    <x v="26"/>
    <x v="4"/>
    <x v="11"/>
  </r>
  <r>
    <x v="4165"/>
    <s v="Product1019"/>
    <n v="8"/>
    <x v="0"/>
    <x v="0"/>
    <n v="1.4153530002513882E-2"/>
    <x v="1018"/>
    <x v="0"/>
    <x v="0"/>
    <n v="55"/>
    <n v="70.530969407062145"/>
    <x v="432"/>
    <n v="556.26165772362322"/>
    <x v="27"/>
    <x v="4"/>
    <x v="11"/>
  </r>
  <r>
    <x v="4166"/>
    <s v="Product1020"/>
    <n v="15"/>
    <x v="1"/>
    <x v="1"/>
    <n v="4.7791572146589724E-2"/>
    <x v="1019"/>
    <x v="1"/>
    <x v="3"/>
    <n v="168"/>
    <n v="69.06895003823422"/>
    <x v="235"/>
    <n v="986.52054494089134"/>
    <x v="28"/>
    <x v="4"/>
    <x v="11"/>
  </r>
  <r>
    <x v="4167"/>
    <s v="Product1021"/>
    <n v="8"/>
    <x v="1"/>
    <x v="1"/>
    <n v="7.5876452054453591E-3"/>
    <x v="1020"/>
    <x v="2"/>
    <x v="3"/>
    <n v="207"/>
    <n v="181.24876786162275"/>
    <x v="660"/>
    <n v="1438.9881321373171"/>
    <x v="29"/>
    <x v="4"/>
    <x v="11"/>
  </r>
  <r>
    <x v="4168"/>
    <s v="Product1022"/>
    <n v="11"/>
    <x v="1"/>
    <x v="0"/>
    <n v="8.2540284661814511E-2"/>
    <x v="1021"/>
    <x v="3"/>
    <x v="2"/>
    <n v="138"/>
    <n v="130.47399877780566"/>
    <x v="1044"/>
    <n v="1316.7510155549237"/>
    <x v="30"/>
    <x v="4"/>
    <x v="11"/>
  </r>
  <r>
    <x v="4169"/>
    <s v="Product1023"/>
    <n v="3"/>
    <x v="0"/>
    <x v="0"/>
    <n v="3.7566033122322019E-2"/>
    <x v="1022"/>
    <x v="4"/>
    <x v="3"/>
    <n v="123"/>
    <n v="37.42199750341495"/>
    <x v="31"/>
    <n v="108.04860451709463"/>
    <x v="0"/>
    <x v="5"/>
    <x v="11"/>
  </r>
  <r>
    <x v="4170"/>
    <s v="Product1024"/>
    <n v="15"/>
    <x v="2"/>
    <x v="0"/>
    <n v="7.0687460968504756E-2"/>
    <x v="1023"/>
    <x v="0"/>
    <x v="0"/>
    <n v="192"/>
    <n v="270.31131735654105"/>
    <x v="1013"/>
    <n v="3768.0554499233317"/>
    <x v="1"/>
    <x v="5"/>
    <x v="11"/>
  </r>
  <r>
    <x v="4171"/>
    <s v="Product1025"/>
    <n v="1"/>
    <x v="2"/>
    <x v="0"/>
    <n v="8.1829121513799404E-3"/>
    <x v="1024"/>
    <x v="1"/>
    <x v="0"/>
    <n v="187"/>
    <n v="115.79321465368155"/>
    <x v="1268"/>
    <n v="114.8456889504446"/>
    <x v="2"/>
    <x v="5"/>
    <x v="11"/>
  </r>
  <r>
    <x v="4172"/>
    <s v="Product1026"/>
    <n v="2"/>
    <x v="1"/>
    <x v="1"/>
    <n v="4.0718226598904686E-2"/>
    <x v="1025"/>
    <x v="2"/>
    <x v="1"/>
    <n v="120"/>
    <n v="222.32801350221015"/>
    <x v="102"/>
    <n v="426.55042213828563"/>
    <x v="3"/>
    <x v="5"/>
    <x v="11"/>
  </r>
  <r>
    <x v="4173"/>
    <s v="Product1027"/>
    <n v="12"/>
    <x v="1"/>
    <x v="0"/>
    <n v="7.8307908537889725E-3"/>
    <x v="1026"/>
    <x v="3"/>
    <x v="0"/>
    <n v="9"/>
    <n v="261.85649907145205"/>
    <x v="428"/>
    <n v="3117.6714671222171"/>
    <x v="4"/>
    <x v="5"/>
    <x v="11"/>
  </r>
  <r>
    <x v="4174"/>
    <s v="Product1028"/>
    <n v="6"/>
    <x v="1"/>
    <x v="0"/>
    <n v="2.2175757796990849E-2"/>
    <x v="1027"/>
    <x v="4"/>
    <x v="1"/>
    <n v="78"/>
    <n v="305.07639646657458"/>
    <x v="140"/>
    <n v="1789.8665771337182"/>
    <x v="5"/>
    <x v="5"/>
    <x v="11"/>
  </r>
  <r>
    <x v="4175"/>
    <s v="Product1029"/>
    <n v="4"/>
    <x v="1"/>
    <x v="0"/>
    <n v="6.7658898841233203E-2"/>
    <x v="1028"/>
    <x v="0"/>
    <x v="2"/>
    <n v="166"/>
    <n v="215.55700721530602"/>
    <x v="1148"/>
    <n v="803.89062987842658"/>
    <x v="6"/>
    <x v="5"/>
    <x v="11"/>
  </r>
  <r>
    <x v="4176"/>
    <s v="Product1030"/>
    <n v="14"/>
    <x v="0"/>
    <x v="0"/>
    <n v="6.9823006191533948E-2"/>
    <x v="1029"/>
    <x v="1"/>
    <x v="0"/>
    <n v="142"/>
    <n v="58.738169632758236"/>
    <x v="1047"/>
    <n v="764.91651671135105"/>
    <x v="7"/>
    <x v="5"/>
    <x v="11"/>
  </r>
  <r>
    <x v="4177"/>
    <s v="Product1031"/>
    <n v="14"/>
    <x v="1"/>
    <x v="0"/>
    <n v="1.0824217789727709E-2"/>
    <x v="1030"/>
    <x v="2"/>
    <x v="3"/>
    <n v="100"/>
    <n v="213.11072332375559"/>
    <x v="94"/>
    <n v="2951.2555301764201"/>
    <x v="8"/>
    <x v="5"/>
    <x v="11"/>
  </r>
  <r>
    <x v="4178"/>
    <s v="Product1032"/>
    <n v="10"/>
    <x v="2"/>
    <x v="1"/>
    <n v="1.3768897546671344E-2"/>
    <x v="1031"/>
    <x v="3"/>
    <x v="3"/>
    <n v="146"/>
    <n v="254.11886406666133"/>
    <x v="85"/>
    <n v="2506.19927462651"/>
    <x v="9"/>
    <x v="5"/>
    <x v="11"/>
  </r>
  <r>
    <x v="4179"/>
    <s v="Product1033"/>
    <n v="5"/>
    <x v="0"/>
    <x v="1"/>
    <n v="8.354338681943841E-3"/>
    <x v="1032"/>
    <x v="0"/>
    <x v="2"/>
    <n v="206"/>
    <n v="310.98621251537986"/>
    <x v="1246"/>
    <n v="1541.9406418530573"/>
    <x v="10"/>
    <x v="5"/>
    <x v="11"/>
  </r>
  <r>
    <x v="4180"/>
    <s v="Product1034"/>
    <n v="14"/>
    <x v="0"/>
    <x v="0"/>
    <n v="1.2083993447899712E-2"/>
    <x v="1033"/>
    <x v="1"/>
    <x v="3"/>
    <n v="132"/>
    <n v="237.09768108486054"/>
    <x v="64"/>
    <n v="3279.256319641664"/>
    <x v="11"/>
    <x v="5"/>
    <x v="11"/>
  </r>
  <r>
    <x v="4181"/>
    <s v="Product1035"/>
    <n v="7"/>
    <x v="0"/>
    <x v="0"/>
    <n v="5.0026425037782818E-2"/>
    <x v="1034"/>
    <x v="2"/>
    <x v="0"/>
    <n v="42"/>
    <n v="238.58719439343832"/>
    <x v="656"/>
    <n v="1586.5607099869803"/>
    <x v="12"/>
    <x v="5"/>
    <x v="11"/>
  </r>
  <r>
    <x v="4182"/>
    <s v="Product1036"/>
    <n v="3"/>
    <x v="1"/>
    <x v="0"/>
    <n v="7.2917856276171204E-4"/>
    <x v="1035"/>
    <x v="3"/>
    <x v="0"/>
    <n v="75"/>
    <n v="109.63112817479762"/>
    <x v="383"/>
    <n v="328.65356251896361"/>
    <x v="13"/>
    <x v="5"/>
    <x v="11"/>
  </r>
  <r>
    <x v="4183"/>
    <s v="Product1037"/>
    <n v="8"/>
    <x v="1"/>
    <x v="0"/>
    <n v="6.1521059882155282E-2"/>
    <x v="1036"/>
    <x v="4"/>
    <x v="1"/>
    <n v="135"/>
    <n v="136.12471298133752"/>
    <x v="96"/>
    <n v="1022.0014109005716"/>
    <x v="14"/>
    <x v="5"/>
    <x v="11"/>
  </r>
  <r>
    <x v="4184"/>
    <s v="Product1038"/>
    <n v="2"/>
    <x v="1"/>
    <x v="1"/>
    <n v="5.0626957170984616E-2"/>
    <x v="1037"/>
    <x v="0"/>
    <x v="0"/>
    <n v="65"/>
    <n v="250.33690897877605"/>
    <x v="843"/>
    <n v="475.32622601918177"/>
    <x v="15"/>
    <x v="5"/>
    <x v="11"/>
  </r>
  <r>
    <x v="4185"/>
    <s v="Product1039"/>
    <n v="1"/>
    <x v="0"/>
    <x v="0"/>
    <n v="2.1504638905801721E-2"/>
    <x v="1038"/>
    <x v="1"/>
    <x v="1"/>
    <n v="103"/>
    <n v="123.88518232245983"/>
    <x v="1247"/>
    <n v="121.22107621083592"/>
    <x v="16"/>
    <x v="5"/>
    <x v="11"/>
  </r>
  <r>
    <x v="4186"/>
    <s v="Product1040"/>
    <n v="14"/>
    <x v="2"/>
    <x v="0"/>
    <n v="8.302634563802555E-2"/>
    <x v="1039"/>
    <x v="2"/>
    <x v="2"/>
    <n v="184"/>
    <n v="209.85462658611834"/>
    <x v="1095"/>
    <n v="2694.036293556167"/>
    <x v="17"/>
    <x v="5"/>
    <x v="11"/>
  </r>
  <r>
    <x v="4187"/>
    <s v="Product1041"/>
    <n v="10"/>
    <x v="2"/>
    <x v="0"/>
    <n v="1.6035147645158055E-2"/>
    <x v="1040"/>
    <x v="3"/>
    <x v="0"/>
    <n v="118"/>
    <n v="79.826479546927629"/>
    <x v="858"/>
    <n v="785.46450161399468"/>
    <x v="18"/>
    <x v="5"/>
    <x v="11"/>
  </r>
  <r>
    <x v="4188"/>
    <s v="Product1042"/>
    <n v="12"/>
    <x v="1"/>
    <x v="0"/>
    <n v="4.2133805407890856E-2"/>
    <x v="1041"/>
    <x v="4"/>
    <x v="3"/>
    <n v="198"/>
    <n v="138.93138616267146"/>
    <x v="196"/>
    <n v="1596.9321380765391"/>
    <x v="19"/>
    <x v="5"/>
    <x v="11"/>
  </r>
  <r>
    <x v="4189"/>
    <s v="Product1043"/>
    <n v="14"/>
    <x v="1"/>
    <x v="0"/>
    <n v="4.1984510065306971E-2"/>
    <x v="1042"/>
    <x v="0"/>
    <x v="3"/>
    <n v="40"/>
    <n v="261.86754365404636"/>
    <x v="637"/>
    <n v="3512.2242838441616"/>
    <x v="20"/>
    <x v="5"/>
    <x v="11"/>
  </r>
  <r>
    <x v="4190"/>
    <s v="Product1044"/>
    <n v="3"/>
    <x v="1"/>
    <x v="1"/>
    <n v="4.7645958310513749E-2"/>
    <x v="1043"/>
    <x v="1"/>
    <x v="2"/>
    <n v="140"/>
    <n v="224.05261957794335"/>
    <x v="251"/>
    <n v="640.13225341851376"/>
    <x v="21"/>
    <x v="5"/>
    <x v="11"/>
  </r>
  <r>
    <x v="4191"/>
    <s v="Product1045"/>
    <n v="9"/>
    <x v="1"/>
    <x v="1"/>
    <n v="1.9069741472100134E-2"/>
    <x v="1044"/>
    <x v="2"/>
    <x v="3"/>
    <n v="76"/>
    <n v="292.64138724664519"/>
    <x v="33"/>
    <n v="2583.5471248303343"/>
    <x v="22"/>
    <x v="5"/>
    <x v="11"/>
  </r>
  <r>
    <x v="4192"/>
    <s v="Product1046"/>
    <n v="4"/>
    <x v="0"/>
    <x v="0"/>
    <n v="5.9162085975317413E-2"/>
    <x v="1045"/>
    <x v="3"/>
    <x v="0"/>
    <n v="57"/>
    <n v="268.1898167478318"/>
    <x v="924"/>
    <n v="1009.2925910067678"/>
    <x v="23"/>
    <x v="5"/>
    <x v="11"/>
  </r>
  <r>
    <x v="4193"/>
    <s v="Product1047"/>
    <n v="1"/>
    <x v="1"/>
    <x v="0"/>
    <n v="9.0263937852411574E-2"/>
    <x v="1046"/>
    <x v="4"/>
    <x v="0"/>
    <n v="163"/>
    <n v="204.16170084862762"/>
    <x v="376"/>
    <n v="185.73326177138443"/>
    <x v="24"/>
    <x v="5"/>
    <x v="11"/>
  </r>
  <r>
    <x v="4194"/>
    <s v="Product1048"/>
    <n v="6"/>
    <x v="2"/>
    <x v="0"/>
    <n v="3.7054335655473114E-4"/>
    <x v="1047"/>
    <x v="0"/>
    <x v="1"/>
    <n v="25"/>
    <n v="263.80624135184405"/>
    <x v="168"/>
    <n v="1582.2509382101607"/>
    <x v="25"/>
    <x v="5"/>
    <x v="11"/>
  </r>
  <r>
    <x v="4195"/>
    <s v="Product1049"/>
    <n v="15"/>
    <x v="0"/>
    <x v="0"/>
    <n v="6.6043159476815674E-2"/>
    <x v="1048"/>
    <x v="1"/>
    <x v="0"/>
    <n v="246"/>
    <n v="94.29492179317036"/>
    <x v="822"/>
    <n v="1321.0108085299523"/>
    <x v="26"/>
    <x v="5"/>
    <x v="11"/>
  </r>
  <r>
    <x v="4196"/>
    <s v="Product1"/>
    <n v="15"/>
    <x v="0"/>
    <x v="1"/>
    <n v="2.8792278190126353E-2"/>
    <x v="0"/>
    <x v="0"/>
    <x v="0"/>
    <n v="250"/>
    <n v="312.51646350816958"/>
    <x v="1054"/>
    <n v="4552.7760382777187"/>
    <x v="27"/>
    <x v="5"/>
    <x v="11"/>
  </r>
  <r>
    <x v="4197"/>
    <s v="Product2"/>
    <n v="1"/>
    <x v="0"/>
    <x v="0"/>
    <n v="2.1050958106845984E-3"/>
    <x v="1"/>
    <x v="1"/>
    <x v="0"/>
    <n v="68"/>
    <n v="305.61496822100764"/>
    <x v="720"/>
    <n v="304.97161943172307"/>
    <x v="28"/>
    <x v="5"/>
    <x v="11"/>
  </r>
  <r>
    <x v="4198"/>
    <s v="Product3"/>
    <n v="5"/>
    <x v="1"/>
    <x v="0"/>
    <n v="1.1801303036537036E-2"/>
    <x v="2"/>
    <x v="2"/>
    <x v="1"/>
    <n v="186"/>
    <n v="203.59337829992228"/>
    <x v="671"/>
    <n v="1005.9535557318628"/>
    <x v="29"/>
    <x v="5"/>
    <x v="11"/>
  </r>
  <r>
    <x v="4199"/>
    <s v="Product4"/>
    <n v="9"/>
    <x v="1"/>
    <x v="0"/>
    <n v="7.4506076601254884E-2"/>
    <x v="3"/>
    <x v="3"/>
    <x v="0"/>
    <n v="77"/>
    <n v="245.58172105610583"/>
    <x v="1211"/>
    <n v="2045.5595148170844"/>
    <x v="0"/>
    <x v="6"/>
    <x v="11"/>
  </r>
  <r>
    <x v="4200"/>
    <s v="Product5"/>
    <n v="9"/>
    <x v="1"/>
    <x v="0"/>
    <n v="6.059500466095824E-2"/>
    <x v="4"/>
    <x v="4"/>
    <x v="1"/>
    <n v="74"/>
    <n v="243.81263051408214"/>
    <x v="42"/>
    <n v="2061.3492272851277"/>
    <x v="1"/>
    <x v="6"/>
    <x v="11"/>
  </r>
  <r>
    <x v="4201"/>
    <s v="Product6"/>
    <n v="4"/>
    <x v="0"/>
    <x v="0"/>
    <n v="3.8241056845650115E-2"/>
    <x v="5"/>
    <x v="0"/>
    <x v="2"/>
    <n v="193"/>
    <n v="302.14615807254546"/>
    <x v="1365"/>
    <n v="1162.3670786639939"/>
    <x v="2"/>
    <x v="6"/>
    <x v="11"/>
  </r>
  <r>
    <x v="4202"/>
    <s v="Product7"/>
    <n v="1"/>
    <x v="2"/>
    <x v="1"/>
    <n v="3.8905585845043222E-2"/>
    <x v="6"/>
    <x v="1"/>
    <x v="0"/>
    <n v="127"/>
    <n v="204.74011418783982"/>
    <x v="940"/>
    <n v="196.77458009938087"/>
    <x v="3"/>
    <x v="6"/>
    <x v="11"/>
  </r>
  <r>
    <x v="4203"/>
    <s v="Product8"/>
    <n v="14"/>
    <x v="2"/>
    <x v="1"/>
    <n v="8.85808243154862E-4"/>
    <x v="7"/>
    <x v="2"/>
    <x v="3"/>
    <n v="145"/>
    <n v="116.01626615178508"/>
    <x v="29"/>
    <n v="1622.7889718164288"/>
    <x v="4"/>
    <x v="6"/>
    <x v="11"/>
  </r>
  <r>
    <x v="4204"/>
    <s v="Product9"/>
    <n v="7"/>
    <x v="1"/>
    <x v="0"/>
    <n v="7.6675972317352389E-2"/>
    <x v="8"/>
    <x v="3"/>
    <x v="3"/>
    <n v="214"/>
    <n v="183.4803530928171"/>
    <x v="1017"/>
    <n v="1185.8827303280596"/>
    <x v="5"/>
    <x v="6"/>
    <x v="11"/>
  </r>
  <r>
    <x v="4205"/>
    <s v="Product10"/>
    <n v="4"/>
    <x v="1"/>
    <x v="0"/>
    <n v="6.2642052846698049E-2"/>
    <x v="9"/>
    <x v="4"/>
    <x v="2"/>
    <n v="231"/>
    <n v="65.468454567938096"/>
    <x v="72"/>
    <n v="245.46950470840667"/>
    <x v="6"/>
    <x v="6"/>
    <x v="11"/>
  </r>
  <r>
    <x v="4206"/>
    <s v="Product11"/>
    <n v="12"/>
    <x v="1"/>
    <x v="0"/>
    <n v="4.3529311586627199E-2"/>
    <x v="10"/>
    <x v="0"/>
    <x v="3"/>
    <n v="145"/>
    <n v="134.68117397203048"/>
    <x v="1157"/>
    <n v="1545.8231422241906"/>
    <x v="7"/>
    <x v="6"/>
    <x v="11"/>
  </r>
  <r>
    <x v="4207"/>
    <s v="Product12"/>
    <n v="9"/>
    <x v="1"/>
    <x v="0"/>
    <n v="5.8516611619805176E-2"/>
    <x v="11"/>
    <x v="1"/>
    <x v="0"/>
    <n v="122"/>
    <n v="123.14959550975436"/>
    <x v="1366"/>
    <n v="1043.4896861235657"/>
    <x v="8"/>
    <x v="6"/>
    <x v="11"/>
  </r>
  <r>
    <x v="4208"/>
    <s v="Product13"/>
    <n v="5"/>
    <x v="0"/>
    <x v="1"/>
    <n v="6.0804914595385423E-2"/>
    <x v="12"/>
    <x v="2"/>
    <x v="0"/>
    <n v="222"/>
    <n v="249.26277025807673"/>
    <x v="51"/>
    <n v="1170.531844003626"/>
    <x v="9"/>
    <x v="6"/>
    <x v="11"/>
  </r>
  <r>
    <x v="4209"/>
    <s v="Product14"/>
    <n v="11"/>
    <x v="1"/>
    <x v="0"/>
    <n v="4.6345501251101482E-3"/>
    <x v="13"/>
    <x v="3"/>
    <x v="1"/>
    <n v="59"/>
    <n v="217.57000462301852"/>
    <x v="1143"/>
    <n v="2382.1783208395996"/>
    <x v="10"/>
    <x v="6"/>
    <x v="11"/>
  </r>
  <r>
    <x v="4210"/>
    <s v="Product15"/>
    <n v="9"/>
    <x v="2"/>
    <x v="0"/>
    <n v="5.6630186222648586E-2"/>
    <x v="14"/>
    <x v="4"/>
    <x v="0"/>
    <n v="101"/>
    <n v="294.56511458081462"/>
    <x v="1207"/>
    <n v="2500.9545355866653"/>
    <x v="11"/>
    <x v="6"/>
    <x v="11"/>
  </r>
  <r>
    <x v="4211"/>
    <s v="Product16"/>
    <n v="6"/>
    <x v="0"/>
    <x v="0"/>
    <n v="6.5720301413928692E-2"/>
    <x v="15"/>
    <x v="0"/>
    <x v="1"/>
    <n v="66"/>
    <n v="307.82125964635759"/>
    <x v="186"/>
    <n v="1725.5469220847026"/>
    <x v="12"/>
    <x v="6"/>
    <x v="11"/>
  </r>
  <r>
    <x v="4212"/>
    <s v="Product17"/>
    <n v="9"/>
    <x v="0"/>
    <x v="0"/>
    <n v="6.999122834538922E-2"/>
    <x v="16"/>
    <x v="1"/>
    <x v="2"/>
    <n v="37"/>
    <n v="148.48953978769782"/>
    <x v="1138"/>
    <n v="1242.8691705136378"/>
    <x v="13"/>
    <x v="6"/>
    <x v="11"/>
  </r>
  <r>
    <x v="4213"/>
    <s v="Product18"/>
    <n v="9"/>
    <x v="0"/>
    <x v="0"/>
    <n v="9.8965049777911318E-2"/>
    <x v="17"/>
    <x v="2"/>
    <x v="0"/>
    <n v="31"/>
    <n v="62.306882254771836"/>
    <x v="634"/>
    <n v="505.26610695829692"/>
    <x v="14"/>
    <x v="6"/>
    <x v="11"/>
  </r>
  <r>
    <x v="4214"/>
    <s v="Product19"/>
    <n v="5"/>
    <x v="1"/>
    <x v="1"/>
    <n v="2.0934548704503175E-2"/>
    <x v="18"/>
    <x v="3"/>
    <x v="3"/>
    <n v="89"/>
    <n v="48.481709911351587"/>
    <x v="823"/>
    <n v="237.333835969674"/>
    <x v="15"/>
    <x v="6"/>
    <x v="11"/>
  </r>
  <r>
    <x v="4215"/>
    <s v="Product20"/>
    <n v="15"/>
    <x v="1"/>
    <x v="1"/>
    <n v="6.12001300851353E-2"/>
    <x v="19"/>
    <x v="4"/>
    <x v="3"/>
    <n v="14"/>
    <n v="50.970265322608839"/>
    <x v="19"/>
    <n v="717.76317681586977"/>
    <x v="16"/>
    <x v="6"/>
    <x v="11"/>
  </r>
  <r>
    <x v="4216"/>
    <s v="Product21"/>
    <n v="6"/>
    <x v="1"/>
    <x v="0"/>
    <n v="6.8927786106046204E-2"/>
    <x v="20"/>
    <x v="0"/>
    <x v="2"/>
    <n v="181"/>
    <n v="59.755169880339835"/>
    <x v="1060"/>
    <n v="333.81826987258387"/>
    <x v="17"/>
    <x v="6"/>
    <x v="11"/>
  </r>
  <r>
    <x v="4217"/>
    <s v="Product22"/>
    <n v="10"/>
    <x v="0"/>
    <x v="0"/>
    <n v="6.4735209044772229E-2"/>
    <x v="21"/>
    <x v="1"/>
    <x v="3"/>
    <n v="231"/>
    <n v="286.83763534343279"/>
    <x v="833"/>
    <n v="2682.691410575675"/>
    <x v="18"/>
    <x v="6"/>
    <x v="11"/>
  </r>
  <r>
    <x v="4218"/>
    <s v="Product23"/>
    <n v="11"/>
    <x v="2"/>
    <x v="0"/>
    <n v="5.3825574395969293E-2"/>
    <x v="22"/>
    <x v="2"/>
    <x v="0"/>
    <n v="176"/>
    <n v="143.75277172978451"/>
    <x v="431"/>
    <n v="1496.1671584245785"/>
    <x v="19"/>
    <x v="6"/>
    <x v="11"/>
  </r>
  <r>
    <x v="4219"/>
    <s v="Product24"/>
    <n v="6"/>
    <x v="2"/>
    <x v="0"/>
    <n v="8.367974174109373E-2"/>
    <x v="23"/>
    <x v="3"/>
    <x v="0"/>
    <n v="69"/>
    <n v="213.15723932581534"/>
    <x v="663"/>
    <n v="1171.9217795327197"/>
    <x v="20"/>
    <x v="6"/>
    <x v="11"/>
  </r>
  <r>
    <x v="4220"/>
    <s v="Product25"/>
    <n v="12"/>
    <x v="1"/>
    <x v="1"/>
    <n v="6.935577071852804E-2"/>
    <x v="24"/>
    <x v="0"/>
    <x v="1"/>
    <n v="98"/>
    <n v="244.22234503899523"/>
    <x v="514"/>
    <n v="2727.4093928655534"/>
    <x v="21"/>
    <x v="6"/>
    <x v="11"/>
  </r>
  <r>
    <x v="4221"/>
    <s v="Product26"/>
    <n v="3"/>
    <x v="1"/>
    <x v="0"/>
    <n v="2.8604116774346447E-2"/>
    <x v="25"/>
    <x v="1"/>
    <x v="0"/>
    <n v="99"/>
    <n v="303.89231217505517"/>
    <x v="1018"/>
    <n v="885.59922297232117"/>
    <x v="22"/>
    <x v="6"/>
    <x v="11"/>
  </r>
  <r>
    <x v="4222"/>
    <s v="Product27"/>
    <n v="3"/>
    <x v="1"/>
    <x v="0"/>
    <n v="3.9570968248761357E-2"/>
    <x v="26"/>
    <x v="2"/>
    <x v="1"/>
    <n v="201"/>
    <n v="104.580984123146"/>
    <x v="922"/>
    <n v="301.32783996295433"/>
    <x v="23"/>
    <x v="6"/>
    <x v="11"/>
  </r>
  <r>
    <x v="4223"/>
    <s v="Product28"/>
    <n v="14"/>
    <x v="1"/>
    <x v="0"/>
    <n v="5.4908195892143109E-2"/>
    <x v="27"/>
    <x v="3"/>
    <x v="2"/>
    <n v="221"/>
    <n v="179.34997535836297"/>
    <x v="325"/>
    <n v="2373.030684893889"/>
    <x v="24"/>
    <x v="6"/>
    <x v="11"/>
  </r>
  <r>
    <x v="4224"/>
    <s v="Product29"/>
    <n v="3"/>
    <x v="0"/>
    <x v="0"/>
    <n v="7.1558904490221703E-2"/>
    <x v="28"/>
    <x v="4"/>
    <x v="0"/>
    <n v="86"/>
    <n v="136.32343557304128"/>
    <x v="27"/>
    <n v="379.70483960127342"/>
    <x v="25"/>
    <x v="6"/>
    <x v="11"/>
  </r>
  <r>
    <x v="4225"/>
    <s v="Product30"/>
    <n v="14"/>
    <x v="1"/>
    <x v="0"/>
    <n v="1.8970520531031988E-4"/>
    <x v="29"/>
    <x v="0"/>
    <x v="3"/>
    <n v="233"/>
    <n v="268.49876016273066"/>
    <x v="1220"/>
    <n v="3758.269543704318"/>
    <x v="26"/>
    <x v="6"/>
    <x v="11"/>
  </r>
  <r>
    <x v="4226"/>
    <s v="Product31"/>
    <n v="14"/>
    <x v="2"/>
    <x v="1"/>
    <n v="6.6644502460721108E-2"/>
    <x v="30"/>
    <x v="1"/>
    <x v="3"/>
    <n v="145"/>
    <n v="64.320599189312205"/>
    <x v="29"/>
    <n v="840.47578801711052"/>
    <x v="27"/>
    <x v="6"/>
    <x v="11"/>
  </r>
  <r>
    <x v="4227"/>
    <s v="Product32"/>
    <n v="5"/>
    <x v="0"/>
    <x v="1"/>
    <n v="1.6480189599967245E-2"/>
    <x v="31"/>
    <x v="2"/>
    <x v="2"/>
    <n v="110"/>
    <n v="182.82247629322148"/>
    <x v="272"/>
    <n v="899.0476361038684"/>
    <x v="28"/>
    <x v="6"/>
    <x v="11"/>
  </r>
  <r>
    <x v="4228"/>
    <s v="Product33"/>
    <n v="10"/>
    <x v="0"/>
    <x v="0"/>
    <n v="3.0338937278592295E-2"/>
    <x v="32"/>
    <x v="3"/>
    <x v="3"/>
    <n v="123"/>
    <n v="276.48058620977224"/>
    <x v="236"/>
    <n v="2680.9245904600557"/>
    <x v="29"/>
    <x v="6"/>
    <x v="11"/>
  </r>
  <r>
    <x v="4229"/>
    <s v="Product34"/>
    <n v="14"/>
    <x v="0"/>
    <x v="0"/>
    <n v="1.3178956469174686E-2"/>
    <x v="33"/>
    <x v="4"/>
    <x v="0"/>
    <n v="13"/>
    <n v="243.57715263393976"/>
    <x v="34"/>
    <n v="3365.1388391948817"/>
    <x v="30"/>
    <x v="6"/>
    <x v="11"/>
  </r>
  <r>
    <x v="4230"/>
    <s v="Product35"/>
    <n v="11"/>
    <x v="1"/>
    <x v="0"/>
    <n v="7.5755295202525719E-2"/>
    <x v="34"/>
    <x v="0"/>
    <x v="0"/>
    <n v="114"/>
    <n v="288.06103516139729"/>
    <x v="286"/>
    <n v="2928.6277504704053"/>
    <x v="0"/>
    <x v="7"/>
    <x v="11"/>
  </r>
  <r>
    <x v="4231"/>
    <s v="Product36"/>
    <n v="5"/>
    <x v="1"/>
    <x v="0"/>
    <n v="4.9097965041132591E-2"/>
    <x v="35"/>
    <x v="1"/>
    <x v="1"/>
    <n v="14"/>
    <n v="172.95158569171392"/>
    <x v="219"/>
    <n v="822.30007391806851"/>
    <x v="1"/>
    <x v="7"/>
    <x v="11"/>
  </r>
  <r>
    <x v="4232"/>
    <s v="Product37"/>
    <n v="1"/>
    <x v="1"/>
    <x v="1"/>
    <n v="3.4973615984445262E-3"/>
    <x v="36"/>
    <x v="2"/>
    <x v="0"/>
    <n v="162"/>
    <n v="180.31885997910064"/>
    <x v="386"/>
    <n v="179.68821972273443"/>
    <x v="2"/>
    <x v="7"/>
    <x v="11"/>
  </r>
  <r>
    <x v="4233"/>
    <s v="Product38"/>
    <n v="12"/>
    <x v="0"/>
    <x v="0"/>
    <n v="1.4207799193847237E-2"/>
    <x v="37"/>
    <x v="3"/>
    <x v="1"/>
    <n v="228"/>
    <n v="167.4895351805761"/>
    <x v="880"/>
    <n v="1981.318529971916"/>
    <x v="3"/>
    <x v="7"/>
    <x v="11"/>
  </r>
  <r>
    <x v="4234"/>
    <s v="Product39"/>
    <n v="5"/>
    <x v="2"/>
    <x v="0"/>
    <n v="8.0404982553257218E-2"/>
    <x v="38"/>
    <x v="4"/>
    <x v="2"/>
    <n v="190"/>
    <n v="101.35199245890459"/>
    <x v="839"/>
    <n v="466.01393636754256"/>
    <x v="4"/>
    <x v="7"/>
    <x v="11"/>
  </r>
  <r>
    <x v="4235"/>
    <s v="Product40"/>
    <n v="3"/>
    <x v="2"/>
    <x v="0"/>
    <n v="9.2163373264688098E-2"/>
    <x v="39"/>
    <x v="0"/>
    <x v="0"/>
    <n v="192"/>
    <n v="296.78084638391181"/>
    <x v="37"/>
    <n v="808.28556738246391"/>
    <x v="5"/>
    <x v="7"/>
    <x v="11"/>
  </r>
  <r>
    <x v="4236"/>
    <s v="Product41"/>
    <n v="13"/>
    <x v="1"/>
    <x v="0"/>
    <n v="8.8999056794496156E-2"/>
    <x v="40"/>
    <x v="1"/>
    <x v="3"/>
    <n v="28"/>
    <n v="199.54836091184566"/>
    <x v="531"/>
    <n v="2363.2536850754482"/>
    <x v="6"/>
    <x v="7"/>
    <x v="11"/>
  </r>
  <r>
    <x v="4237"/>
    <s v="Product42"/>
    <n v="7"/>
    <x v="1"/>
    <x v="0"/>
    <n v="9.0161686775324327E-3"/>
    <x v="41"/>
    <x v="2"/>
    <x v="3"/>
    <n v="108"/>
    <n v="86.557825640768598"/>
    <x v="361"/>
    <n v="600.44183979101695"/>
    <x v="7"/>
    <x v="7"/>
    <x v="11"/>
  </r>
  <r>
    <x v="4238"/>
    <s v="Product43"/>
    <n v="11"/>
    <x v="1"/>
    <x v="1"/>
    <n v="9.5166697176294279E-2"/>
    <x v="42"/>
    <x v="3"/>
    <x v="2"/>
    <n v="157"/>
    <n v="251.2244264894432"/>
    <x v="864"/>
    <n v="2500.4785032747754"/>
    <x v="8"/>
    <x v="7"/>
    <x v="11"/>
  </r>
  <r>
    <x v="4239"/>
    <s v="Product44"/>
    <n v="2"/>
    <x v="1"/>
    <x v="1"/>
    <n v="6.6666397257722915E-2"/>
    <x v="43"/>
    <x v="4"/>
    <x v="3"/>
    <n v="201"/>
    <n v="313.84380536839888"/>
    <x v="1089"/>
    <n v="585.84193912566741"/>
    <x v="9"/>
    <x v="7"/>
    <x v="11"/>
  </r>
  <r>
    <x v="4240"/>
    <s v="Product45"/>
    <n v="9"/>
    <x v="0"/>
    <x v="0"/>
    <n v="8.0058955689869329E-2"/>
    <x v="44"/>
    <x v="0"/>
    <x v="0"/>
    <n v="74"/>
    <n v="101.08240562537974"/>
    <x v="42"/>
    <n v="836.9086841315285"/>
    <x v="10"/>
    <x v="7"/>
    <x v="11"/>
  </r>
  <r>
    <x v="4241"/>
    <s v="Product46"/>
    <n v="4"/>
    <x v="1"/>
    <x v="0"/>
    <n v="9.0403731094677697E-2"/>
    <x v="45"/>
    <x v="1"/>
    <x v="0"/>
    <n v="64"/>
    <n v="253.62002240813223"/>
    <x v="1215"/>
    <n v="922.76730440848519"/>
    <x v="11"/>
    <x v="7"/>
    <x v="11"/>
  </r>
  <r>
    <x v="4242"/>
    <s v="Product47"/>
    <n v="1"/>
    <x v="2"/>
    <x v="0"/>
    <n v="7.1418473338826782E-2"/>
    <x v="46"/>
    <x v="2"/>
    <x v="1"/>
    <n v="66"/>
    <n v="182.11471032482217"/>
    <x v="1155"/>
    <n v="169.10835574088068"/>
    <x v="12"/>
    <x v="7"/>
    <x v="11"/>
  </r>
  <r>
    <x v="4243"/>
    <s v="Product48"/>
    <n v="2"/>
    <x v="0"/>
    <x v="0"/>
    <n v="7.9168245664731449E-2"/>
    <x v="47"/>
    <x v="3"/>
    <x v="0"/>
    <n v="201"/>
    <n v="63.674334562854057"/>
    <x v="1089"/>
    <n v="117.26669840328745"/>
    <x v="13"/>
    <x v="7"/>
    <x v="11"/>
  </r>
  <r>
    <x v="4244"/>
    <s v="Product49"/>
    <n v="14"/>
    <x v="0"/>
    <x v="1"/>
    <n v="6.0996303423808025E-3"/>
    <x v="48"/>
    <x v="0"/>
    <x v="1"/>
    <n v="100"/>
    <n v="58.094989335244328"/>
    <x v="94"/>
    <n v="808.36883925776692"/>
    <x v="14"/>
    <x v="7"/>
    <x v="11"/>
  </r>
  <r>
    <x v="4245"/>
    <s v="Product50"/>
    <n v="5"/>
    <x v="0"/>
    <x v="0"/>
    <n v="7.2273618341817544E-2"/>
    <x v="49"/>
    <x v="1"/>
    <x v="2"/>
    <n v="75"/>
    <n v="229.79910531506678"/>
    <x v="555"/>
    <n v="1065.9534624111727"/>
    <x v="15"/>
    <x v="7"/>
    <x v="11"/>
  </r>
  <r>
    <x v="4246"/>
    <s v="Product51"/>
    <n v="10"/>
    <x v="1"/>
    <x v="0"/>
    <n v="9.5268015233730435E-2"/>
    <x v="50"/>
    <x v="2"/>
    <x v="0"/>
    <n v="217"/>
    <n v="311.24661583314429"/>
    <x v="1343"/>
    <n v="2815.9476849450525"/>
    <x v="16"/>
    <x v="7"/>
    <x v="11"/>
  </r>
  <r>
    <x v="4247"/>
    <s v="Product52"/>
    <n v="8"/>
    <x v="1"/>
    <x v="0"/>
    <n v="9.5199932126732167E-2"/>
    <x v="51"/>
    <x v="3"/>
    <x v="3"/>
    <n v="149"/>
    <n v="191.1281296006805"/>
    <x v="962"/>
    <n v="1383.4619570814916"/>
    <x v="17"/>
    <x v="7"/>
    <x v="11"/>
  </r>
  <r>
    <x v="4248"/>
    <s v="Product53"/>
    <n v="11"/>
    <x v="1"/>
    <x v="0"/>
    <n v="9.5756837031269859E-2"/>
    <x v="52"/>
    <x v="4"/>
    <x v="3"/>
    <n v="40"/>
    <n v="245.46529264845663"/>
    <x v="432"/>
    <n v="2441.5634388583394"/>
    <x v="18"/>
    <x v="7"/>
    <x v="11"/>
  </r>
  <r>
    <x v="4249"/>
    <s v="Product54"/>
    <n v="9"/>
    <x v="0"/>
    <x v="0"/>
    <n v="1.841378950083461E-2"/>
    <x v="53"/>
    <x v="0"/>
    <x v="2"/>
    <n v="185"/>
    <n v="75.960412272978374"/>
    <x v="1367"/>
    <n v="671.05523907888426"/>
    <x v="19"/>
    <x v="7"/>
    <x v="11"/>
  </r>
  <r>
    <x v="4250"/>
    <s v="Product55"/>
    <n v="14"/>
    <x v="2"/>
    <x v="1"/>
    <n v="8.9512669952352304E-3"/>
    <x v="54"/>
    <x v="1"/>
    <x v="3"/>
    <n v="160"/>
    <n v="212.43792812424752"/>
    <x v="52"/>
    <n v="2947.5087531356994"/>
    <x v="20"/>
    <x v="7"/>
    <x v="11"/>
  </r>
  <r>
    <x v="4251"/>
    <s v="Product56"/>
    <n v="8"/>
    <x v="2"/>
    <x v="1"/>
    <n v="8.3637335939028561E-4"/>
    <x v="55"/>
    <x v="2"/>
    <x v="0"/>
    <n v="229"/>
    <n v="184.54585619478834"/>
    <x v="1368"/>
    <n v="1475.1320556566493"/>
    <x v="21"/>
    <x v="7"/>
    <x v="11"/>
  </r>
  <r>
    <x v="4252"/>
    <s v="Product57"/>
    <n v="12"/>
    <x v="1"/>
    <x v="0"/>
    <n v="5.0205529680509925E-2"/>
    <x v="56"/>
    <x v="3"/>
    <x v="0"/>
    <n v="6"/>
    <n v="249.10908064472753"/>
    <x v="708"/>
    <n v="2839.2291276328092"/>
    <x v="22"/>
    <x v="7"/>
    <x v="11"/>
  </r>
  <r>
    <x v="4253"/>
    <s v="Product58"/>
    <n v="11"/>
    <x v="1"/>
    <x v="0"/>
    <n v="1.4519296030188967E-2"/>
    <x v="57"/>
    <x v="4"/>
    <x v="1"/>
    <n v="219"/>
    <n v="256.57140259363234"/>
    <x v="739"/>
    <n v="2781.3078309114408"/>
    <x v="23"/>
    <x v="7"/>
    <x v="11"/>
  </r>
  <r>
    <x v="4254"/>
    <s v="Product59"/>
    <n v="10"/>
    <x v="1"/>
    <x v="0"/>
    <n v="8.3312430870134263E-2"/>
    <x v="58"/>
    <x v="0"/>
    <x v="0"/>
    <n v="30"/>
    <n v="182.15269203004055"/>
    <x v="47"/>
    <n v="1669.7710846747893"/>
    <x v="24"/>
    <x v="7"/>
    <x v="11"/>
  </r>
  <r>
    <x v="4255"/>
    <s v="Product60"/>
    <n v="8"/>
    <x v="1"/>
    <x v="0"/>
    <n v="6.4525365882460911E-2"/>
    <x v="59"/>
    <x v="1"/>
    <x v="1"/>
    <n v="83"/>
    <n v="277.00836874768459"/>
    <x v="1148"/>
    <n v="2073.0744192138927"/>
    <x v="25"/>
    <x v="7"/>
    <x v="11"/>
  </r>
  <r>
    <x v="4256"/>
    <s v="Product61"/>
    <n v="2"/>
    <x v="0"/>
    <x v="1"/>
    <n v="4.3309941613241254E-2"/>
    <x v="60"/>
    <x v="2"/>
    <x v="2"/>
    <n v="177"/>
    <n v="86.412699543470268"/>
    <x v="105"/>
    <n v="165.34034114320002"/>
    <x v="26"/>
    <x v="7"/>
    <x v="11"/>
  </r>
  <r>
    <x v="4257"/>
    <s v="Product62"/>
    <n v="10"/>
    <x v="1"/>
    <x v="0"/>
    <n v="4.5833521901643554E-2"/>
    <x v="61"/>
    <x v="3"/>
    <x v="0"/>
    <n v="75"/>
    <n v="54.093220358965397"/>
    <x v="59"/>
    <n v="516.13937558912323"/>
    <x v="27"/>
    <x v="7"/>
    <x v="11"/>
  </r>
  <r>
    <x v="4258"/>
    <s v="Product63"/>
    <n v="11"/>
    <x v="2"/>
    <x v="0"/>
    <n v="1.0436897971308635E-2"/>
    <x v="62"/>
    <x v="4"/>
    <x v="3"/>
    <n v="135"/>
    <n v="79.749529973949194"/>
    <x v="477"/>
    <n v="868.08911492986397"/>
    <x v="28"/>
    <x v="7"/>
    <x v="11"/>
  </r>
  <r>
    <x v="4259"/>
    <s v="Product64"/>
    <n v="7"/>
    <x v="0"/>
    <x v="0"/>
    <n v="5.3466657900976704E-2"/>
    <x v="63"/>
    <x v="0"/>
    <x v="3"/>
    <n v="190"/>
    <n v="218.25909972779729"/>
    <x v="675"/>
    <n v="1446.1266057621319"/>
    <x v="29"/>
    <x v="7"/>
    <x v="11"/>
  </r>
  <r>
    <x v="4260"/>
    <s v="Product65"/>
    <n v="10"/>
    <x v="0"/>
    <x v="0"/>
    <n v="3.4586547538686861E-2"/>
    <x v="64"/>
    <x v="1"/>
    <x v="2"/>
    <n v="24"/>
    <n v="48.93603865699535"/>
    <x v="102"/>
    <n v="472.43510029630164"/>
    <x v="30"/>
    <x v="7"/>
    <x v="11"/>
  </r>
  <r>
    <x v="4261"/>
    <s v="Product66"/>
    <n v="6"/>
    <x v="0"/>
    <x v="0"/>
    <n v="6.800050863148191E-2"/>
    <x v="65"/>
    <x v="2"/>
    <x v="3"/>
    <n v="107"/>
    <n v="147.16759787981024"/>
    <x v="574"/>
    <n v="822.96075821945851"/>
    <x v="0"/>
    <x v="8"/>
    <x v="11"/>
  </r>
  <r>
    <x v="4262"/>
    <s v="Product67"/>
    <n v="5"/>
    <x v="1"/>
    <x v="1"/>
    <n v="8.648683527343437E-3"/>
    <x v="66"/>
    <x v="3"/>
    <x v="0"/>
    <n v="231"/>
    <n v="60.778716568667789"/>
    <x v="262"/>
    <n v="301.26530341933642"/>
    <x v="1"/>
    <x v="8"/>
    <x v="11"/>
  </r>
  <r>
    <x v="4263"/>
    <s v="Product68"/>
    <n v="11"/>
    <x v="1"/>
    <x v="1"/>
    <n v="9.5322088261716315E-2"/>
    <x v="67"/>
    <x v="4"/>
    <x v="0"/>
    <n v="140"/>
    <n v="303.2972779166106"/>
    <x v="377"/>
    <n v="3018.2498282365564"/>
    <x v="2"/>
    <x v="8"/>
    <x v="11"/>
  </r>
  <r>
    <x v="4264"/>
    <s v="Product69"/>
    <n v="11"/>
    <x v="1"/>
    <x v="0"/>
    <n v="5.3657305227764865E-2"/>
    <x v="68"/>
    <x v="0"/>
    <x v="1"/>
    <n v="113"/>
    <n v="94.133950786259291"/>
    <x v="893"/>
    <n v="979.9127432228812"/>
    <x v="3"/>
    <x v="8"/>
    <x v="11"/>
  </r>
  <r>
    <x v="4265"/>
    <s v="Product70"/>
    <n v="13"/>
    <x v="0"/>
    <x v="0"/>
    <n v="1.9956887660616165E-2"/>
    <x v="69"/>
    <x v="1"/>
    <x v="0"/>
    <n v="152"/>
    <n v="193.91912750190542"/>
    <x v="449"/>
    <n v="2470.6383683683675"/>
    <x v="4"/>
    <x v="8"/>
    <x v="11"/>
  </r>
  <r>
    <x v="4266"/>
    <s v="Product71"/>
    <n v="14"/>
    <x v="2"/>
    <x v="0"/>
    <n v="1.2313459983677701E-2"/>
    <x v="70"/>
    <x v="2"/>
    <x v="1"/>
    <n v="46"/>
    <n v="64.014922217268364"/>
    <x v="821"/>
    <n v="885.17347847862902"/>
    <x v="5"/>
    <x v="8"/>
    <x v="11"/>
  </r>
  <r>
    <x v="4267"/>
    <s v="Product72"/>
    <n v="6"/>
    <x v="2"/>
    <x v="0"/>
    <n v="2.3587770080708326E-2"/>
    <x v="71"/>
    <x v="3"/>
    <x v="2"/>
    <n v="50"/>
    <n v="147.15199715466315"/>
    <x v="47"/>
    <n v="862.08605807317144"/>
    <x v="6"/>
    <x v="8"/>
    <x v="11"/>
  </r>
  <r>
    <x v="4268"/>
    <s v="Product73"/>
    <n v="8"/>
    <x v="1"/>
    <x v="1"/>
    <n v="1.8239003770775541E-2"/>
    <x v="72"/>
    <x v="0"/>
    <x v="0"/>
    <n v="202"/>
    <n v="197.41753071761457"/>
    <x v="1071"/>
    <n v="1550.5346530435104"/>
    <x v="7"/>
    <x v="8"/>
    <x v="11"/>
  </r>
  <r>
    <x v="4269"/>
    <s v="Product74"/>
    <n v="10"/>
    <x v="1"/>
    <x v="0"/>
    <n v="6.5495765205346265E-2"/>
    <x v="73"/>
    <x v="1"/>
    <x v="3"/>
    <n v="68"/>
    <n v="138.8048346045245"/>
    <x v="367"/>
    <n v="1297.1370574789964"/>
    <x v="8"/>
    <x v="8"/>
    <x v="11"/>
  </r>
  <r>
    <x v="4270"/>
    <s v="Product75"/>
    <n v="10"/>
    <x v="1"/>
    <x v="0"/>
    <n v="6.8550657929843054E-3"/>
    <x v="74"/>
    <x v="2"/>
    <x v="3"/>
    <n v="77"/>
    <n v="140.06214686710175"/>
    <x v="30"/>
    <n v="1391.0201163522113"/>
    <x v="9"/>
    <x v="8"/>
    <x v="11"/>
  </r>
  <r>
    <x v="4271"/>
    <s v="Product76"/>
    <n v="3"/>
    <x v="1"/>
    <x v="0"/>
    <n v="4.1358900382806811E-2"/>
    <x v="75"/>
    <x v="3"/>
    <x v="2"/>
    <n v="77"/>
    <n v="45.300998282372596"/>
    <x v="73"/>
    <n v="130.28219642151075"/>
    <x v="10"/>
    <x v="8"/>
    <x v="11"/>
  </r>
  <r>
    <x v="4272"/>
    <s v="Product77"/>
    <n v="14"/>
    <x v="0"/>
    <x v="0"/>
    <n v="1.6421881854309817E-3"/>
    <x v="76"/>
    <x v="4"/>
    <x v="3"/>
    <n v="87"/>
    <n v="48.481452432270927"/>
    <x v="395"/>
    <n v="677.62571469423767"/>
    <x v="11"/>
    <x v="8"/>
    <x v="11"/>
  </r>
  <r>
    <x v="4273"/>
    <s v="Product78"/>
    <n v="10"/>
    <x v="1"/>
    <x v="0"/>
    <n v="7.0957276267246752E-2"/>
    <x v="77"/>
    <x v="0"/>
    <x v="0"/>
    <n v="151"/>
    <n v="74.376009216057255"/>
    <x v="670"/>
    <n v="690.98490182458181"/>
    <x v="12"/>
    <x v="8"/>
    <x v="11"/>
  </r>
  <r>
    <x v="4274"/>
    <s v="Product79"/>
    <n v="5"/>
    <x v="2"/>
    <x v="1"/>
    <n v="7.8043204269320793E-2"/>
    <x v="78"/>
    <x v="1"/>
    <x v="0"/>
    <n v="149"/>
    <n v="242.52186591908108"/>
    <x v="625"/>
    <n v="1117.973411986907"/>
    <x v="13"/>
    <x v="8"/>
    <x v="11"/>
  </r>
  <r>
    <x v="4275"/>
    <s v="Product80"/>
    <n v="12"/>
    <x v="0"/>
    <x v="1"/>
    <n v="1.3922547008691111E-2"/>
    <x v="79"/>
    <x v="2"/>
    <x v="1"/>
    <n v="29"/>
    <n v="131.06827635632072"/>
    <x v="77"/>
    <n v="1550.9216654088207"/>
    <x v="14"/>
    <x v="8"/>
    <x v="11"/>
  </r>
  <r>
    <x v="4276"/>
    <s v="Product81"/>
    <n v="12"/>
    <x v="0"/>
    <x v="0"/>
    <n v="8.4480303577800134E-2"/>
    <x v="80"/>
    <x v="3"/>
    <x v="0"/>
    <n v="237"/>
    <n v="81.402602913682074"/>
    <x v="1369"/>
    <n v="894.30823569013319"/>
    <x v="15"/>
    <x v="8"/>
    <x v="11"/>
  </r>
  <r>
    <x v="4277"/>
    <s v="Product82"/>
    <n v="5"/>
    <x v="0"/>
    <x v="0"/>
    <n v="9.4233596848859735E-2"/>
    <x v="81"/>
    <x v="4"/>
    <x v="1"/>
    <n v="183"/>
    <n v="178.1074392436677"/>
    <x v="748"/>
    <n v="806.61867309098579"/>
    <x v="16"/>
    <x v="8"/>
    <x v="11"/>
  </r>
  <r>
    <x v="4278"/>
    <s v="Product83"/>
    <n v="13"/>
    <x v="1"/>
    <x v="0"/>
    <n v="5.8035153296723208E-2"/>
    <x v="82"/>
    <x v="0"/>
    <x v="2"/>
    <n v="199"/>
    <n v="127.17946370564093"/>
    <x v="840"/>
    <n v="1557.3815924327571"/>
    <x v="17"/>
    <x v="8"/>
    <x v="11"/>
  </r>
  <r>
    <x v="4279"/>
    <s v="Product84"/>
    <n v="14"/>
    <x v="1"/>
    <x v="0"/>
    <n v="8.192865947261968E-2"/>
    <x v="83"/>
    <x v="1"/>
    <x v="0"/>
    <n v="207"/>
    <n v="298.01546248774878"/>
    <x v="1370"/>
    <n v="3830.392372016207"/>
    <x v="18"/>
    <x v="8"/>
    <x v="11"/>
  </r>
  <r>
    <x v="4280"/>
    <s v="Product85"/>
    <n v="6"/>
    <x v="1"/>
    <x v="1"/>
    <n v="6.9019387620005618E-2"/>
    <x v="84"/>
    <x v="2"/>
    <x v="3"/>
    <n v="217"/>
    <n v="231.23193758607309"/>
    <x v="473"/>
    <n v="1291.63470513417"/>
    <x v="19"/>
    <x v="8"/>
    <x v="11"/>
  </r>
  <r>
    <x v="4281"/>
    <s v="Product86"/>
    <n v="5"/>
    <x v="0"/>
    <x v="0"/>
    <n v="2.7819111147016073E-3"/>
    <x v="85"/>
    <x v="3"/>
    <x v="3"/>
    <n v="247"/>
    <n v="169.71489392704979"/>
    <x v="83"/>
    <n v="846.21381088651867"/>
    <x v="20"/>
    <x v="8"/>
    <x v="11"/>
  </r>
  <r>
    <x v="4282"/>
    <s v="Product87"/>
    <n v="11"/>
    <x v="2"/>
    <x v="0"/>
    <n v="3.7405415610711069E-2"/>
    <x v="86"/>
    <x v="4"/>
    <x v="2"/>
    <n v="54"/>
    <n v="69.804770856636679"/>
    <x v="282"/>
    <n v="739.13063830247108"/>
    <x v="21"/>
    <x v="8"/>
    <x v="11"/>
  </r>
  <r>
    <x v="4283"/>
    <s v="Product88"/>
    <n v="15"/>
    <x v="2"/>
    <x v="0"/>
    <n v="9.501465749624867E-2"/>
    <x v="87"/>
    <x v="0"/>
    <x v="3"/>
    <n v="146"/>
    <n v="206.94905477022493"/>
    <x v="55"/>
    <n v="2809.2879181808939"/>
    <x v="22"/>
    <x v="8"/>
    <x v="11"/>
  </r>
  <r>
    <x v="4284"/>
    <s v="Product89"/>
    <n v="8"/>
    <x v="1"/>
    <x v="0"/>
    <n v="4.6049541608557155E-2"/>
    <x v="88"/>
    <x v="1"/>
    <x v="0"/>
    <n v="83"/>
    <n v="58.615933627929337"/>
    <x v="1148"/>
    <n v="447.33357402724465"/>
    <x v="23"/>
    <x v="8"/>
    <x v="11"/>
  </r>
  <r>
    <x v="4285"/>
    <s v="Product90"/>
    <n v="11"/>
    <x v="1"/>
    <x v="0"/>
    <n v="2.2280563726316815E-3"/>
    <x v="89"/>
    <x v="2"/>
    <x v="0"/>
    <n v="187"/>
    <n v="307.14789922022953"/>
    <x v="87"/>
    <n v="3371.099120246346"/>
    <x v="24"/>
    <x v="8"/>
    <x v="11"/>
  </r>
  <r>
    <x v="4286"/>
    <s v="Product91"/>
    <n v="9"/>
    <x v="1"/>
    <x v="1"/>
    <n v="5.2938586527017321E-2"/>
    <x v="90"/>
    <x v="3"/>
    <x v="1"/>
    <n v="23"/>
    <n v="264.47875589137789"/>
    <x v="108"/>
    <n v="2254.2986194925784"/>
    <x v="25"/>
    <x v="8"/>
    <x v="11"/>
  </r>
  <r>
    <x v="4287"/>
    <s v="Product92"/>
    <n v="4"/>
    <x v="1"/>
    <x v="1"/>
    <n v="2.7222369280225069E-2"/>
    <x v="91"/>
    <x v="4"/>
    <x v="0"/>
    <n v="189"/>
    <n v="274.09518630558597"/>
    <x v="361"/>
    <n v="1066.534663704173"/>
    <x v="26"/>
    <x v="8"/>
    <x v="11"/>
  </r>
  <r>
    <x v="4288"/>
    <s v="Product93"/>
    <n v="3"/>
    <x v="0"/>
    <x v="0"/>
    <n v="8.2500948649095865E-2"/>
    <x v="92"/>
    <x v="0"/>
    <x v="1"/>
    <n v="22"/>
    <n v="163.44464748865502"/>
    <x v="1155"/>
    <n v="449.88092705767173"/>
    <x v="27"/>
    <x v="8"/>
    <x v="11"/>
  </r>
  <r>
    <x v="4289"/>
    <s v="Product94"/>
    <n v="14"/>
    <x v="1"/>
    <x v="0"/>
    <n v="3.902332663399926E-2"/>
    <x v="93"/>
    <x v="1"/>
    <x v="2"/>
    <n v="130"/>
    <n v="140.08406188954939"/>
    <x v="756"/>
    <n v="1884.6452210070261"/>
    <x v="28"/>
    <x v="8"/>
    <x v="11"/>
  </r>
  <r>
    <x v="4290"/>
    <s v="Product95"/>
    <n v="10"/>
    <x v="2"/>
    <x v="0"/>
    <n v="9.2541919187181729E-2"/>
    <x v="94"/>
    <x v="2"/>
    <x v="0"/>
    <n v="90"/>
    <n v="39.686877853560304"/>
    <x v="46"/>
    <n v="360.14178010444579"/>
    <x v="29"/>
    <x v="8"/>
    <x v="11"/>
  </r>
  <r>
    <x v="4291"/>
    <s v="Product96"/>
    <n v="6"/>
    <x v="0"/>
    <x v="0"/>
    <n v="2.6699115051464429E-2"/>
    <x v="95"/>
    <x v="3"/>
    <x v="3"/>
    <n v="192"/>
    <n v="56.321725890341796"/>
    <x v="93"/>
    <n v="328.90791390539113"/>
    <x v="0"/>
    <x v="9"/>
    <x v="11"/>
  </r>
  <r>
    <x v="4292"/>
    <s v="Product97"/>
    <n v="15"/>
    <x v="0"/>
    <x v="1"/>
    <n v="8.725613273467285E-2"/>
    <x v="96"/>
    <x v="0"/>
    <x v="3"/>
    <n v="200"/>
    <n v="99.827537653767124"/>
    <x v="844"/>
    <n v="1366.754591665117"/>
    <x v="1"/>
    <x v="9"/>
    <x v="11"/>
  </r>
  <r>
    <x v="4293"/>
    <s v="Product98"/>
    <n v="2"/>
    <x v="0"/>
    <x v="0"/>
    <n v="9.9521092061909067E-2"/>
    <x v="97"/>
    <x v="1"/>
    <x v="2"/>
    <n v="93"/>
    <n v="188.1086793806696"/>
    <x v="793"/>
    <n v="338.77579636476366"/>
    <x v="2"/>
    <x v="9"/>
    <x v="11"/>
  </r>
  <r>
    <x v="4294"/>
    <s v="Product99"/>
    <n v="7"/>
    <x v="1"/>
    <x v="0"/>
    <n v="5.8773915481415334E-2"/>
    <x v="98"/>
    <x v="2"/>
    <x v="3"/>
    <n v="216"/>
    <n v="171.15137211026206"/>
    <x v="309"/>
    <n v="1127.6449508192768"/>
    <x v="3"/>
    <x v="9"/>
    <x v="11"/>
  </r>
  <r>
    <x v="4295"/>
    <s v="Product100"/>
    <n v="2"/>
    <x v="1"/>
    <x v="0"/>
    <n v="1.8723303813963699E-2"/>
    <x v="99"/>
    <x v="3"/>
    <x v="0"/>
    <n v="83"/>
    <n v="136.49289753555206"/>
    <x v="353"/>
    <n v="267.87459909309143"/>
    <x v="4"/>
    <x v="9"/>
    <x v="11"/>
  </r>
  <r>
    <x v="4296"/>
    <s v="Product101"/>
    <n v="7"/>
    <x v="1"/>
    <x v="0"/>
    <n v="1.3764956417992814E-2"/>
    <x v="100"/>
    <x v="4"/>
    <x v="0"/>
    <n v="230"/>
    <n v="35.118962488500962"/>
    <x v="788"/>
    <n v="242.44886050281136"/>
    <x v="5"/>
    <x v="9"/>
    <x v="11"/>
  </r>
  <r>
    <x v="4297"/>
    <s v="Product102"/>
    <n v="11"/>
    <x v="0"/>
    <x v="0"/>
    <n v="9.333529144686814E-2"/>
    <x v="101"/>
    <x v="0"/>
    <x v="1"/>
    <n v="47"/>
    <n v="134.44331064103434"/>
    <x v="1078"/>
    <n v="1340.8450556519872"/>
    <x v="6"/>
    <x v="9"/>
    <x v="11"/>
  </r>
  <r>
    <x v="4298"/>
    <s v="Product103"/>
    <n v="3"/>
    <x v="2"/>
    <x v="1"/>
    <n v="8.0353217384149855E-2"/>
    <x v="102"/>
    <x v="1"/>
    <x v="0"/>
    <n v="169"/>
    <n v="307.13009876120611"/>
    <x v="564"/>
    <n v="847.35362151069444"/>
    <x v="7"/>
    <x v="9"/>
    <x v="11"/>
  </r>
  <r>
    <x v="4299"/>
    <s v="Product104"/>
    <n v="1"/>
    <x v="2"/>
    <x v="1"/>
    <n v="9.7240694188090254E-2"/>
    <x v="103"/>
    <x v="2"/>
    <x v="1"/>
    <n v="215"/>
    <n v="229.42968840950411"/>
    <x v="1371"/>
    <n v="207.1197862412067"/>
    <x v="8"/>
    <x v="9"/>
    <x v="11"/>
  </r>
  <r>
    <x v="4300"/>
    <s v="Product105"/>
    <n v="5"/>
    <x v="1"/>
    <x v="0"/>
    <n v="7.5476981386025654E-2"/>
    <x v="104"/>
    <x v="3"/>
    <x v="2"/>
    <n v="222"/>
    <n v="112.53400722758234"/>
    <x v="51"/>
    <n v="520.20140029385607"/>
    <x v="9"/>
    <x v="9"/>
    <x v="11"/>
  </r>
  <r>
    <x v="4301"/>
    <s v="Product106"/>
    <n v="2"/>
    <x v="1"/>
    <x v="0"/>
    <n v="7.6361576981445302E-3"/>
    <x v="105"/>
    <x v="4"/>
    <x v="0"/>
    <n v="240"/>
    <n v="29.312221958047431"/>
    <x v="134"/>
    <n v="58.176778417385535"/>
    <x v="10"/>
    <x v="9"/>
    <x v="11"/>
  </r>
  <r>
    <x v="4302"/>
    <s v="Product107"/>
    <n v="11"/>
    <x v="1"/>
    <x v="0"/>
    <n v="7.6047586492897459E-2"/>
    <x v="106"/>
    <x v="0"/>
    <x v="3"/>
    <n v="6"/>
    <n v="162.35946746908951"/>
    <x v="1155"/>
    <n v="1650.1366400617248"/>
    <x v="11"/>
    <x v="9"/>
    <x v="11"/>
  </r>
  <r>
    <x v="4303"/>
    <s v="Product108"/>
    <n v="11"/>
    <x v="1"/>
    <x v="0"/>
    <n v="4.5017632114247225E-2"/>
    <x v="107"/>
    <x v="1"/>
    <x v="3"/>
    <n v="180"/>
    <n v="242.7160240343724"/>
    <x v="250"/>
    <n v="2549.6847569177626"/>
    <x v="12"/>
    <x v="9"/>
    <x v="11"/>
  </r>
  <r>
    <x v="4304"/>
    <s v="Product109"/>
    <n v="1"/>
    <x v="0"/>
    <x v="1"/>
    <n v="7.6170931301565298E-2"/>
    <x v="108"/>
    <x v="2"/>
    <x v="2"/>
    <n v="118"/>
    <n v="30.915882144370272"/>
    <x v="1222"/>
    <n v="28.560990609424156"/>
    <x v="13"/>
    <x v="9"/>
    <x v="11"/>
  </r>
  <r>
    <x v="4305"/>
    <s v="Product110"/>
    <n v="5"/>
    <x v="1"/>
    <x v="0"/>
    <n v="4.8322700083541864E-2"/>
    <x v="109"/>
    <x v="3"/>
    <x v="3"/>
    <n v="119"/>
    <n v="45.131735330535882"/>
    <x v="133"/>
    <n v="214.75424009954304"/>
    <x v="14"/>
    <x v="9"/>
    <x v="11"/>
  </r>
  <r>
    <x v="4306"/>
    <s v="Product111"/>
    <n v="4"/>
    <x v="2"/>
    <x v="0"/>
    <n v="2.7921299220815578E-2"/>
    <x v="110"/>
    <x v="4"/>
    <x v="0"/>
    <n v="164"/>
    <n v="252.67625396912723"/>
    <x v="1372"/>
    <n v="982.48481870424177"/>
    <x v="15"/>
    <x v="9"/>
    <x v="11"/>
  </r>
  <r>
    <x v="4307"/>
    <s v="Product112"/>
    <n v="14"/>
    <x v="0"/>
    <x v="0"/>
    <n v="8.2647417135114004E-2"/>
    <x v="111"/>
    <x v="0"/>
    <x v="0"/>
    <n v="207"/>
    <n v="252.26263217717803"/>
    <x v="1370"/>
    <n v="3239.7928806324053"/>
    <x v="16"/>
    <x v="9"/>
    <x v="11"/>
  </r>
  <r>
    <x v="4308"/>
    <s v="Product113"/>
    <n v="1"/>
    <x v="0"/>
    <x v="0"/>
    <n v="5.553315081673546E-2"/>
    <x v="112"/>
    <x v="1"/>
    <x v="1"/>
    <n v="20"/>
    <n v="66.417906562223621"/>
    <x v="848"/>
    <n v="62.729510940171814"/>
    <x v="17"/>
    <x v="9"/>
    <x v="11"/>
  </r>
  <r>
    <x v="4309"/>
    <s v="Product114"/>
    <n v="2"/>
    <x v="0"/>
    <x v="0"/>
    <n v="3.6787217204460057E-2"/>
    <x v="113"/>
    <x v="2"/>
    <x v="0"/>
    <n v="21"/>
    <n v="136.75620147458596"/>
    <x v="103"/>
    <n v="263.4506427737669"/>
    <x v="18"/>
    <x v="9"/>
    <x v="11"/>
  </r>
  <r>
    <x v="4310"/>
    <s v="Product115"/>
    <n v="11"/>
    <x v="1"/>
    <x v="1"/>
    <n v="7.7622592720297021E-2"/>
    <x v="114"/>
    <x v="3"/>
    <x v="1"/>
    <n v="104"/>
    <n v="194.66760096860406"/>
    <x v="287"/>
    <n v="1975.1269676905888"/>
    <x v="19"/>
    <x v="9"/>
    <x v="11"/>
  </r>
  <r>
    <x v="4311"/>
    <s v="Product116"/>
    <n v="12"/>
    <x v="1"/>
    <x v="1"/>
    <n v="9.8230522227897271E-2"/>
    <x v="115"/>
    <x v="4"/>
    <x v="2"/>
    <n v="134"/>
    <n v="280.4652596047502"/>
    <x v="1373"/>
    <n v="3034.9801282439139"/>
    <x v="20"/>
    <x v="9"/>
    <x v="11"/>
  </r>
  <r>
    <x v="4312"/>
    <s v="Product117"/>
    <n v="6"/>
    <x v="1"/>
    <x v="0"/>
    <n v="6.2877218000403592E-2"/>
    <x v="116"/>
    <x v="0"/>
    <x v="0"/>
    <n v="201"/>
    <n v="63.733672421915706"/>
    <x v="765"/>
    <n v="358.35765844245958"/>
    <x v="21"/>
    <x v="9"/>
    <x v="11"/>
  </r>
  <r>
    <x v="4313"/>
    <s v="Product118"/>
    <n v="2"/>
    <x v="0"/>
    <x v="0"/>
    <n v="2.0639308676211322E-2"/>
    <x v="117"/>
    <x v="1"/>
    <x v="3"/>
    <n v="30"/>
    <n v="314.1588137368355"/>
    <x v="124"/>
    <n v="615.34958601353719"/>
    <x v="22"/>
    <x v="9"/>
    <x v="11"/>
  </r>
  <r>
    <x v="4314"/>
    <s v="Product119"/>
    <n v="5"/>
    <x v="2"/>
    <x v="0"/>
    <n v="3.6419351434294416E-2"/>
    <x v="118"/>
    <x v="2"/>
    <x v="3"/>
    <n v="166"/>
    <n v="23.805185769319692"/>
    <x v="86"/>
    <n v="114.69108171414086"/>
    <x v="23"/>
    <x v="9"/>
    <x v="11"/>
  </r>
  <r>
    <x v="4315"/>
    <s v="Product120"/>
    <n v="12"/>
    <x v="2"/>
    <x v="0"/>
    <n v="2.0000113071122174E-2"/>
    <x v="119"/>
    <x v="3"/>
    <x v="2"/>
    <n v="87"/>
    <n v="60.122644574972576"/>
    <x v="1276"/>
    <n v="707.04221862405882"/>
    <x v="24"/>
    <x v="9"/>
    <x v="11"/>
  </r>
  <r>
    <x v="4316"/>
    <s v="Product121"/>
    <n v="2"/>
    <x v="1"/>
    <x v="1"/>
    <n v="2.6832594102190677E-2"/>
    <x v="120"/>
    <x v="0"/>
    <x v="3"/>
    <n v="49"/>
    <n v="300.52301034543393"/>
    <x v="24"/>
    <n v="584.91839678093288"/>
    <x v="25"/>
    <x v="9"/>
    <x v="11"/>
  </r>
  <r>
    <x v="4317"/>
    <s v="Product122"/>
    <n v="12"/>
    <x v="1"/>
    <x v="0"/>
    <n v="7.2810233557112809E-3"/>
    <x v="121"/>
    <x v="1"/>
    <x v="0"/>
    <n v="63"/>
    <n v="298.82959833391135"/>
    <x v="361"/>
    <n v="3559.845756588772"/>
    <x v="26"/>
    <x v="9"/>
    <x v="11"/>
  </r>
  <r>
    <x v="4318"/>
    <s v="Product123"/>
    <n v="14"/>
    <x v="1"/>
    <x v="0"/>
    <n v="4.840399043008714E-2"/>
    <x v="122"/>
    <x v="2"/>
    <x v="0"/>
    <n v="72"/>
    <n v="203.04248512164443"/>
    <x v="115"/>
    <n v="2705.0018606088133"/>
    <x v="27"/>
    <x v="9"/>
    <x v="11"/>
  </r>
  <r>
    <x v="4319"/>
    <s v="Product124"/>
    <n v="11"/>
    <x v="1"/>
    <x v="0"/>
    <n v="4.7172271748787631E-2"/>
    <x v="123"/>
    <x v="3"/>
    <x v="1"/>
    <n v="7"/>
    <n v="131.37397954622594"/>
    <x v="784"/>
    <n v="1376.9444753058688"/>
    <x v="28"/>
    <x v="9"/>
    <x v="11"/>
  </r>
  <r>
    <x v="4320"/>
    <s v="Product125"/>
    <n v="9"/>
    <x v="0"/>
    <x v="0"/>
    <n v="7.7376313682325129E-2"/>
    <x v="124"/>
    <x v="4"/>
    <x v="0"/>
    <n v="239"/>
    <n v="47.760900019645106"/>
    <x v="1374"/>
    <n v="396.58803874177386"/>
    <x v="29"/>
    <x v="9"/>
    <x v="11"/>
  </r>
  <r>
    <x v="4321"/>
    <s v="Product126"/>
    <n v="10"/>
    <x v="1"/>
    <x v="0"/>
    <n v="2.3536801002956867E-2"/>
    <x v="125"/>
    <x v="0"/>
    <x v="1"/>
    <n v="57"/>
    <n v="72.091819525861339"/>
    <x v="118"/>
    <n v="703.95008715740062"/>
    <x v="30"/>
    <x v="9"/>
    <x v="11"/>
  </r>
  <r>
    <x v="4322"/>
    <s v="Product127"/>
    <n v="8"/>
    <x v="2"/>
    <x v="1"/>
    <n v="2.0287993049607878E-2"/>
    <x v="126"/>
    <x v="1"/>
    <x v="2"/>
    <n v="71"/>
    <n v="32.840051840067261"/>
    <x v="1221"/>
    <n v="257.39034477269774"/>
    <x v="0"/>
    <x v="10"/>
    <x v="11"/>
  </r>
  <r>
    <x v="4323"/>
    <s v="Product128"/>
    <n v="12"/>
    <x v="0"/>
    <x v="1"/>
    <n v="7.1483266127347039E-2"/>
    <x v="127"/>
    <x v="2"/>
    <x v="0"/>
    <n v="167"/>
    <n v="213.8087798320953"/>
    <x v="1019"/>
    <n v="2382.3003590759313"/>
    <x v="1"/>
    <x v="10"/>
    <x v="11"/>
  </r>
  <r>
    <x v="4324"/>
    <s v="Product129"/>
    <n v="8"/>
    <x v="0"/>
    <x v="0"/>
    <n v="6.5586025332004527E-2"/>
    <x v="128"/>
    <x v="3"/>
    <x v="3"/>
    <n v="12"/>
    <n v="154.7466757894301"/>
    <x v="121"/>
    <n v="1156.7796511284885"/>
    <x v="2"/>
    <x v="10"/>
    <x v="11"/>
  </r>
  <r>
    <x v="4325"/>
    <s v="Product130"/>
    <n v="8"/>
    <x v="0"/>
    <x v="0"/>
    <n v="9.7464703611865322E-2"/>
    <x v="129"/>
    <x v="4"/>
    <x v="3"/>
    <n v="226"/>
    <n v="94.052495233871468"/>
    <x v="1375"/>
    <n v="679.08557329556652"/>
    <x v="3"/>
    <x v="10"/>
    <x v="11"/>
  </r>
  <r>
    <x v="4326"/>
    <s v="Product131"/>
    <n v="1"/>
    <x v="1"/>
    <x v="0"/>
    <n v="5.8010583133632089E-2"/>
    <x v="130"/>
    <x v="0"/>
    <x v="2"/>
    <n v="147"/>
    <n v="261.60683343486176"/>
    <x v="620"/>
    <n v="246.43086847556248"/>
    <x v="4"/>
    <x v="10"/>
    <x v="11"/>
  </r>
  <r>
    <x v="4327"/>
    <s v="Product132"/>
    <n v="7"/>
    <x v="1"/>
    <x v="0"/>
    <n v="6.0260301818373642E-2"/>
    <x v="131"/>
    <x v="1"/>
    <x v="3"/>
    <n v="12"/>
    <n v="82.567165417587361"/>
    <x v="148"/>
    <n v="543.14150176465171"/>
    <x v="5"/>
    <x v="10"/>
    <x v="11"/>
  </r>
  <r>
    <x v="4328"/>
    <s v="Product133"/>
    <n v="1"/>
    <x v="1"/>
    <x v="1"/>
    <n v="3.6212526262578641E-2"/>
    <x v="132"/>
    <x v="2"/>
    <x v="0"/>
    <n v="159"/>
    <n v="48.570209376216184"/>
    <x v="1349"/>
    <n v="46.811359393601009"/>
    <x v="6"/>
    <x v="10"/>
    <x v="11"/>
  </r>
  <r>
    <x v="4329"/>
    <s v="Product134"/>
    <n v="4"/>
    <x v="0"/>
    <x v="0"/>
    <n v="3.414445060832038E-2"/>
    <x v="133"/>
    <x v="3"/>
    <x v="0"/>
    <n v="199"/>
    <n v="150.33229328863933"/>
    <x v="771"/>
    <n v="580.79711890243937"/>
    <x v="7"/>
    <x v="10"/>
    <x v="11"/>
  </r>
  <r>
    <x v="4330"/>
    <s v="Product135"/>
    <n v="4"/>
    <x v="2"/>
    <x v="0"/>
    <n v="8.7364894856347797E-2"/>
    <x v="134"/>
    <x v="4"/>
    <x v="1"/>
    <n v="123"/>
    <n v="94.886514226647009"/>
    <x v="643"/>
    <n v="346.38705555180258"/>
    <x v="8"/>
    <x v="10"/>
    <x v="11"/>
  </r>
  <r>
    <x v="4331"/>
    <s v="Product136"/>
    <n v="15"/>
    <x v="2"/>
    <x v="0"/>
    <n v="9.2058695488965211E-2"/>
    <x v="135"/>
    <x v="0"/>
    <x v="0"/>
    <n v="231"/>
    <n v="69.451061290400418"/>
    <x v="1234"/>
    <n v="945.86230781522977"/>
    <x v="9"/>
    <x v="10"/>
    <x v="11"/>
  </r>
  <r>
    <x v="4332"/>
    <s v="Product137"/>
    <n v="14"/>
    <x v="1"/>
    <x v="0"/>
    <n v="8.5599552982680072E-2"/>
    <x v="136"/>
    <x v="1"/>
    <x v="1"/>
    <n v="162"/>
    <n v="295.60784337688261"/>
    <x v="905"/>
    <n v="3784.2552177590633"/>
    <x v="10"/>
    <x v="10"/>
    <x v="11"/>
  </r>
  <r>
    <x v="4333"/>
    <s v="Product138"/>
    <n v="9"/>
    <x v="1"/>
    <x v="0"/>
    <n v="9.8602230719109618E-2"/>
    <x v="137"/>
    <x v="2"/>
    <x v="2"/>
    <n v="121"/>
    <n v="229.37556725250096"/>
    <x v="305"/>
    <n v="1860.8276218404887"/>
    <x v="11"/>
    <x v="10"/>
    <x v="11"/>
  </r>
  <r>
    <x v="4334"/>
    <s v="Product139"/>
    <n v="2"/>
    <x v="1"/>
    <x v="1"/>
    <n v="8.8137814524095609E-2"/>
    <x v="138"/>
    <x v="3"/>
    <x v="0"/>
    <n v="78"/>
    <n v="56.524633830496882"/>
    <x v="399"/>
    <n v="103.08535227580425"/>
    <x v="12"/>
    <x v="10"/>
    <x v="11"/>
  </r>
  <r>
    <x v="4335"/>
    <s v="Product140"/>
    <n v="14"/>
    <x v="1"/>
    <x v="1"/>
    <n v="9.5506125759359295E-2"/>
    <x v="139"/>
    <x v="4"/>
    <x v="3"/>
    <n v="42"/>
    <n v="55.726841412800255"/>
    <x v="436"/>
    <n v="705.66421364120481"/>
    <x v="13"/>
    <x v="10"/>
    <x v="11"/>
  </r>
  <r>
    <x v="4336"/>
    <s v="Product141"/>
    <n v="8"/>
    <x v="0"/>
    <x v="0"/>
    <n v="2.7696399583634224E-2"/>
    <x v="140"/>
    <x v="0"/>
    <x v="3"/>
    <n v="247"/>
    <n v="146.75742621621515"/>
    <x v="449"/>
    <n v="1141.5421911829212"/>
    <x v="14"/>
    <x v="10"/>
    <x v="11"/>
  </r>
  <r>
    <x v="4337"/>
    <s v="Product142"/>
    <n v="15"/>
    <x v="1"/>
    <x v="0"/>
    <n v="3.7180113086263455E-2"/>
    <x v="141"/>
    <x v="1"/>
    <x v="2"/>
    <n v="20"/>
    <n v="103.31101975136625"/>
    <x v="47"/>
    <n v="1492.0485653092987"/>
    <x v="15"/>
    <x v="10"/>
    <x v="11"/>
  </r>
  <r>
    <x v="4338"/>
    <s v="Product143"/>
    <n v="7"/>
    <x v="2"/>
    <x v="0"/>
    <n v="4.6547149240006226E-2"/>
    <x v="142"/>
    <x v="2"/>
    <x v="3"/>
    <n v="85"/>
    <n v="263.93707759928259"/>
    <x v="133"/>
    <n v="1761.5609134080837"/>
    <x v="16"/>
    <x v="10"/>
    <x v="11"/>
  </r>
  <r>
    <x v="4339"/>
    <s v="Product144"/>
    <n v="13"/>
    <x v="0"/>
    <x v="0"/>
    <n v="2.2207790065533608E-2"/>
    <x v="143"/>
    <x v="3"/>
    <x v="0"/>
    <n v="240"/>
    <n v="92.859636763520257"/>
    <x v="144"/>
    <n v="1180.3665827812858"/>
    <x v="17"/>
    <x v="10"/>
    <x v="11"/>
  </r>
  <r>
    <x v="4340"/>
    <s v="Product145"/>
    <n v="7"/>
    <x v="0"/>
    <x v="1"/>
    <n v="7.0595818630001139E-2"/>
    <x v="144"/>
    <x v="0"/>
    <x v="0"/>
    <n v="201"/>
    <n v="244.06275656984863"/>
    <x v="41"/>
    <n v="1587.8306253089384"/>
    <x v="18"/>
    <x v="10"/>
    <x v="11"/>
  </r>
  <r>
    <x v="4341"/>
    <s v="Product146"/>
    <n v="6"/>
    <x v="0"/>
    <x v="0"/>
    <n v="6.7199938227135034E-2"/>
    <x v="145"/>
    <x v="1"/>
    <x v="1"/>
    <n v="76"/>
    <n v="82.966658009588272"/>
    <x v="67"/>
    <n v="464.34782229859263"/>
    <x v="19"/>
    <x v="10"/>
    <x v="11"/>
  </r>
  <r>
    <x v="4342"/>
    <s v="Product147"/>
    <n v="15"/>
    <x v="1"/>
    <x v="0"/>
    <n v="1.7590584255408527E-2"/>
    <x v="146"/>
    <x v="2"/>
    <x v="0"/>
    <n v="181"/>
    <n v="197.21020275754992"/>
    <x v="20"/>
    <n v="2906.1174010487557"/>
    <x v="20"/>
    <x v="10"/>
    <x v="11"/>
  </r>
  <r>
    <x v="4343"/>
    <s v="Product148"/>
    <n v="6"/>
    <x v="1"/>
    <x v="0"/>
    <n v="2.9760459038777557E-3"/>
    <x v="147"/>
    <x v="3"/>
    <x v="1"/>
    <n v="74"/>
    <n v="276.87008510798313"/>
    <x v="460"/>
    <n v="1656.2766421517472"/>
    <x v="21"/>
    <x v="10"/>
    <x v="11"/>
  </r>
  <r>
    <x v="4344"/>
    <s v="Product149"/>
    <n v="9"/>
    <x v="1"/>
    <x v="0"/>
    <n v="4.2619405142457281E-2"/>
    <x v="148"/>
    <x v="4"/>
    <x v="2"/>
    <n v="216"/>
    <n v="260.98163084825097"/>
    <x v="136"/>
    <n v="2248.7287408955112"/>
    <x v="22"/>
    <x v="10"/>
    <x v="11"/>
  </r>
  <r>
    <x v="4345"/>
    <s v="Product150"/>
    <n v="1"/>
    <x v="0"/>
    <x v="0"/>
    <n v="1.8547925724923E-2"/>
    <x v="149"/>
    <x v="0"/>
    <x v="0"/>
    <n v="17"/>
    <n v="261.51832591146911"/>
    <x v="1376"/>
    <n v="256.66770342675699"/>
    <x v="23"/>
    <x v="10"/>
    <x v="11"/>
  </r>
  <r>
    <x v="4346"/>
    <s v="Product151"/>
    <n v="10"/>
    <x v="2"/>
    <x v="1"/>
    <n v="8.32801132735842E-2"/>
    <x v="150"/>
    <x v="1"/>
    <x v="3"/>
    <n v="187"/>
    <n v="90.2522401828043"/>
    <x v="1295"/>
    <n v="827.36023397185636"/>
    <x v="24"/>
    <x v="10"/>
    <x v="11"/>
  </r>
  <r>
    <x v="4347"/>
    <s v="Product152"/>
    <n v="10"/>
    <x v="2"/>
    <x v="1"/>
    <n v="8.7911822993292019E-2"/>
    <x v="151"/>
    <x v="2"/>
    <x v="3"/>
    <n v="74"/>
    <n v="286.51200085315025"/>
    <x v="476"/>
    <n v="2613.242085486942"/>
    <x v="25"/>
    <x v="10"/>
    <x v="11"/>
  </r>
  <r>
    <x v="4348"/>
    <s v="Product153"/>
    <n v="8"/>
    <x v="1"/>
    <x v="0"/>
    <n v="9.1425105273997484E-2"/>
    <x v="152"/>
    <x v="3"/>
    <x v="2"/>
    <n v="78"/>
    <n v="257.45469094808288"/>
    <x v="176"/>
    <n v="1871.3349497989593"/>
    <x v="26"/>
    <x v="10"/>
    <x v="11"/>
  </r>
  <r>
    <x v="4349"/>
    <s v="Product154"/>
    <n v="7"/>
    <x v="1"/>
    <x v="0"/>
    <n v="8.2398429702579948E-2"/>
    <x v="153"/>
    <x v="4"/>
    <x v="3"/>
    <n v="91"/>
    <n v="223.62387593830772"/>
    <x v="1266"/>
    <n v="1436.3833380189062"/>
    <x v="27"/>
    <x v="10"/>
    <x v="11"/>
  </r>
  <r>
    <x v="4350"/>
    <s v="Product155"/>
    <n v="12"/>
    <x v="1"/>
    <x v="0"/>
    <n v="1.9153637853601357E-2"/>
    <x v="154"/>
    <x v="0"/>
    <x v="0"/>
    <n v="137"/>
    <n v="216.63986268008148"/>
    <x v="1377"/>
    <n v="2549.8850544678394"/>
    <x v="28"/>
    <x v="10"/>
    <x v="11"/>
  </r>
  <r>
    <x v="4351"/>
    <s v="Product156"/>
    <n v="5"/>
    <x v="1"/>
    <x v="0"/>
    <n v="4.2493915969073731E-2"/>
    <x v="155"/>
    <x v="1"/>
    <x v="0"/>
    <n v="219"/>
    <n v="43.343421314373366"/>
    <x v="953"/>
    <n v="207.50794805614112"/>
    <x v="29"/>
    <x v="10"/>
    <x v="11"/>
  </r>
  <r>
    <x v="4352"/>
    <s v="Product157"/>
    <n v="3"/>
    <x v="0"/>
    <x v="1"/>
    <n v="4.3016849845310484E-2"/>
    <x v="156"/>
    <x v="2"/>
    <x v="1"/>
    <n v="208"/>
    <n v="291.99677002522066"/>
    <x v="176"/>
    <n v="838.30796644119016"/>
    <x v="0"/>
    <x v="11"/>
    <x v="11"/>
  </r>
  <r>
    <x v="4353"/>
    <s v="Product158"/>
    <n v="7"/>
    <x v="1"/>
    <x v="0"/>
    <n v="8.1112704891960485E-2"/>
    <x v="157"/>
    <x v="3"/>
    <x v="0"/>
    <n v="197"/>
    <n v="299.14223313434064"/>
    <x v="1378"/>
    <n v="1924.14598220175"/>
    <x v="1"/>
    <x v="11"/>
    <x v="11"/>
  </r>
  <r>
    <x v="4354"/>
    <s v="Product159"/>
    <n v="11"/>
    <x v="2"/>
    <x v="0"/>
    <n v="5.5306063206836946E-2"/>
    <x v="158"/>
    <x v="4"/>
    <x v="1"/>
    <n v="91"/>
    <n v="106.1340239095905"/>
    <x v="722"/>
    <n v="1102.9058576233581"/>
    <x v="2"/>
    <x v="11"/>
    <x v="11"/>
  </r>
  <r>
    <x v="4355"/>
    <s v="Product160"/>
    <n v="10"/>
    <x v="0"/>
    <x v="0"/>
    <n v="4.5219237845191676E-2"/>
    <x v="159"/>
    <x v="0"/>
    <x v="2"/>
    <n v="230"/>
    <n v="146.47809212358101"/>
    <x v="147"/>
    <n v="1398.5446443673491"/>
    <x v="3"/>
    <x v="11"/>
    <x v="11"/>
  </r>
  <r>
    <x v="4356"/>
    <s v="Product161"/>
    <n v="5"/>
    <x v="0"/>
    <x v="0"/>
    <n v="3.0106471479542454E-2"/>
    <x v="160"/>
    <x v="1"/>
    <x v="0"/>
    <n v="6"/>
    <n v="130.90965588813387"/>
    <x v="935"/>
    <n v="634.84214033370529"/>
    <x v="4"/>
    <x v="11"/>
    <x v="11"/>
  </r>
  <r>
    <x v="4357"/>
    <s v="Product162"/>
    <n v="7"/>
    <x v="0"/>
    <x v="0"/>
    <n v="3.1771673209383698E-2"/>
    <x v="161"/>
    <x v="2"/>
    <x v="3"/>
    <n v="243"/>
    <n v="87.843885409377819"/>
    <x v="1146"/>
    <n v="595.37056732095971"/>
    <x v="5"/>
    <x v="11"/>
    <x v="11"/>
  </r>
  <r>
    <x v="4358"/>
    <s v="Product163"/>
    <n v="7"/>
    <x v="1"/>
    <x v="1"/>
    <n v="6.9647518694174168E-2"/>
    <x v="162"/>
    <x v="3"/>
    <x v="3"/>
    <n v="71"/>
    <n v="96.946727152335498"/>
    <x v="939"/>
    <n v="631.3623971245795"/>
    <x v="6"/>
    <x v="11"/>
    <x v="11"/>
  </r>
  <r>
    <x v="4359"/>
    <s v="Product164"/>
    <n v="4"/>
    <x v="1"/>
    <x v="1"/>
    <n v="7.5724621920178953E-2"/>
    <x v="163"/>
    <x v="4"/>
    <x v="2"/>
    <n v="181"/>
    <n v="48.295459741324208"/>
    <x v="1024"/>
    <n v="178.55321724780484"/>
    <x v="7"/>
    <x v="11"/>
    <x v="11"/>
  </r>
  <r>
    <x v="4360"/>
    <s v="Product165"/>
    <n v="12"/>
    <x v="1"/>
    <x v="0"/>
    <n v="3.6566070644748885E-2"/>
    <x v="164"/>
    <x v="0"/>
    <x v="3"/>
    <n v="186"/>
    <n v="87.137874130926065"/>
    <x v="151"/>
    <n v="1007.4190136354565"/>
    <x v="8"/>
    <x v="11"/>
    <x v="11"/>
  </r>
  <r>
    <x v="4361"/>
    <s v="Product166"/>
    <n v="1"/>
    <x v="0"/>
    <x v="0"/>
    <n v="3.6184011988070267E-2"/>
    <x v="165"/>
    <x v="1"/>
    <x v="0"/>
    <n v="121"/>
    <n v="219.5631118553828"/>
    <x v="1218"/>
    <n v="211.61843758386962"/>
    <x v="9"/>
    <x v="11"/>
    <x v="11"/>
  </r>
  <r>
    <x v="4362"/>
    <s v="Product167"/>
    <n v="5"/>
    <x v="2"/>
    <x v="0"/>
    <n v="8.7387370534843772E-2"/>
    <x v="166"/>
    <x v="2"/>
    <x v="0"/>
    <n v="177"/>
    <n v="170.04408553851945"/>
    <x v="13"/>
    <n v="775.92190014153084"/>
    <x v="10"/>
    <x v="11"/>
    <x v="11"/>
  </r>
  <r>
    <x v="4363"/>
    <s v="Product168"/>
    <n v="3"/>
    <x v="2"/>
    <x v="0"/>
    <n v="2.9122595971704415E-3"/>
    <x v="167"/>
    <x v="3"/>
    <x v="1"/>
    <n v="219"/>
    <n v="121.8323278653895"/>
    <x v="529"/>
    <n v="364.43256149795371"/>
    <x v="11"/>
    <x v="11"/>
    <x v="11"/>
  </r>
  <r>
    <x v="4364"/>
    <s v="Product169"/>
    <n v="1"/>
    <x v="1"/>
    <x v="1"/>
    <n v="6.9011384681228735E-2"/>
    <x v="168"/>
    <x v="0"/>
    <x v="0"/>
    <n v="181"/>
    <n v="155.07752110891676"/>
    <x v="775"/>
    <n v="144.37540664425794"/>
    <x v="12"/>
    <x v="11"/>
    <x v="11"/>
  </r>
  <r>
    <x v="4365"/>
    <s v="Product170"/>
    <n v="15"/>
    <x v="1"/>
    <x v="0"/>
    <n v="8.0877702247374061E-2"/>
    <x v="169"/>
    <x v="1"/>
    <x v="1"/>
    <n v="20"/>
    <n v="91.125964643670216"/>
    <x v="47"/>
    <n v="1256.3385901232207"/>
    <x v="13"/>
    <x v="11"/>
    <x v="11"/>
  </r>
  <r>
    <x v="4366"/>
    <s v="Product171"/>
    <n v="15"/>
    <x v="1"/>
    <x v="0"/>
    <n v="5.0066454017356543E-2"/>
    <x v="170"/>
    <x v="2"/>
    <x v="2"/>
    <n v="77"/>
    <n v="204.62634008272494"/>
    <x v="262"/>
    <n v="2915.7213725434985"/>
    <x v="14"/>
    <x v="11"/>
    <x v="11"/>
  </r>
  <r>
    <x v="4367"/>
    <s v="Product172"/>
    <n v="14"/>
    <x v="1"/>
    <x v="0"/>
    <n v="8.0040506522242705E-2"/>
    <x v="171"/>
    <x v="3"/>
    <x v="0"/>
    <n v="183"/>
    <n v="194.77303555191452"/>
    <x v="157"/>
    <n v="2508.5662438125028"/>
    <x v="15"/>
    <x v="11"/>
    <x v="11"/>
  </r>
  <r>
    <x v="4368"/>
    <s v="Product173"/>
    <n v="8"/>
    <x v="0"/>
    <x v="0"/>
    <n v="8.9879634718437379E-2"/>
    <x v="172"/>
    <x v="4"/>
    <x v="3"/>
    <n v="59"/>
    <n v="114.51229923223026"/>
    <x v="632"/>
    <n v="833.75980485175205"/>
    <x v="16"/>
    <x v="11"/>
    <x v="11"/>
  </r>
  <r>
    <x v="4369"/>
    <s v="Product174"/>
    <n v="7"/>
    <x v="1"/>
    <x v="0"/>
    <n v="5.3338743383311474E-2"/>
    <x v="173"/>
    <x v="0"/>
    <x v="3"/>
    <n v="102"/>
    <n v="34.903628568518791"/>
    <x v="1262"/>
    <n v="231.29339016809303"/>
    <x v="17"/>
    <x v="11"/>
    <x v="11"/>
  </r>
  <r>
    <x v="4370"/>
    <s v="Product175"/>
    <n v="5"/>
    <x v="2"/>
    <x v="1"/>
    <n v="9.1610441712914173E-2"/>
    <x v="174"/>
    <x v="1"/>
    <x v="2"/>
    <n v="175"/>
    <n v="207.8166947286303"/>
    <x v="368"/>
    <n v="943.89257764611318"/>
    <x v="18"/>
    <x v="11"/>
    <x v="11"/>
  </r>
  <r>
    <x v="4371"/>
    <s v="Product176"/>
    <n v="1"/>
    <x v="0"/>
    <x v="1"/>
    <n v="5.3255241849827308E-2"/>
    <x v="175"/>
    <x v="2"/>
    <x v="3"/>
    <n v="27"/>
    <n v="75.320464158174516"/>
    <x v="1269"/>
    <n v="71.309254623189688"/>
    <x v="19"/>
    <x v="11"/>
    <x v="11"/>
  </r>
  <r>
    <x v="4372"/>
    <s v="Product177"/>
    <n v="3"/>
    <x v="0"/>
    <x v="0"/>
    <n v="9.1357763708575304E-2"/>
    <x v="176"/>
    <x v="3"/>
    <x v="0"/>
    <n v="230"/>
    <n v="132.15554337596507"/>
    <x v="234"/>
    <n v="360.24632541433584"/>
    <x v="20"/>
    <x v="11"/>
    <x v="11"/>
  </r>
  <r>
    <x v="4373"/>
    <s v="Product178"/>
    <n v="15"/>
    <x v="0"/>
    <x v="0"/>
    <n v="7.3059922973500724E-4"/>
    <x v="177"/>
    <x v="4"/>
    <x v="0"/>
    <n v="204"/>
    <n v="216.69534663637501"/>
    <x v="1123"/>
    <n v="3248.0554377455296"/>
    <x v="21"/>
    <x v="11"/>
    <x v="11"/>
  </r>
  <r>
    <x v="4374"/>
    <s v="Product179"/>
    <n v="10"/>
    <x v="1"/>
    <x v="0"/>
    <n v="1.3786484398478627E-2"/>
    <x v="178"/>
    <x v="0"/>
    <x v="1"/>
    <n v="127"/>
    <n v="257.38548781426152"/>
    <x v="723"/>
    <n v="2538.370468021154"/>
    <x v="22"/>
    <x v="11"/>
    <x v="11"/>
  </r>
  <r>
    <x v="4375"/>
    <s v="Product180"/>
    <n v="8"/>
    <x v="1"/>
    <x v="0"/>
    <n v="8.8012814348252894E-2"/>
    <x v="179"/>
    <x v="1"/>
    <x v="0"/>
    <n v="38"/>
    <n v="276.95119890985313"/>
    <x v="167"/>
    <n v="2020.6075556533933"/>
    <x v="23"/>
    <x v="11"/>
    <x v="11"/>
  </r>
  <r>
    <x v="4376"/>
    <s v="Product181"/>
    <n v="1"/>
    <x v="1"/>
    <x v="1"/>
    <n v="4.7112481039068177E-2"/>
    <x v="180"/>
    <x v="2"/>
    <x v="1"/>
    <n v="184"/>
    <n v="28.346588592439929"/>
    <x v="682"/>
    <n v="27.011110474856338"/>
    <x v="24"/>
    <x v="11"/>
    <x v="11"/>
  </r>
  <r>
    <x v="4377"/>
    <s v="Product182"/>
    <n v="10"/>
    <x v="0"/>
    <x v="0"/>
    <n v="8.4831816602773322E-2"/>
    <x v="181"/>
    <x v="3"/>
    <x v="2"/>
    <n v="123"/>
    <n v="84.621681786436142"/>
    <x v="236"/>
    <n v="774.4307079651096"/>
    <x v="25"/>
    <x v="11"/>
    <x v="11"/>
  </r>
  <r>
    <x v="4378"/>
    <s v="Product183"/>
    <n v="10"/>
    <x v="2"/>
    <x v="0"/>
    <n v="8.8107834875946284E-2"/>
    <x v="182"/>
    <x v="4"/>
    <x v="0"/>
    <n v="152"/>
    <n v="237.09885539227301"/>
    <x v="351"/>
    <n v="2162.0858859209475"/>
    <x v="26"/>
    <x v="11"/>
    <x v="11"/>
  </r>
  <r>
    <x v="4379"/>
    <s v="Product184"/>
    <n v="5"/>
    <x v="2"/>
    <x v="0"/>
    <n v="3.0820519078820444E-3"/>
    <x v="183"/>
    <x v="0"/>
    <x v="3"/>
    <n v="120"/>
    <n v="133.14208680123181"/>
    <x v="321"/>
    <n v="663.65867989293338"/>
    <x v="27"/>
    <x v="11"/>
    <x v="11"/>
  </r>
  <r>
    <x v="4380"/>
    <s v="Product185"/>
    <n v="7"/>
    <x v="1"/>
    <x v="0"/>
    <n v="7.1682313144930412E-2"/>
    <x v="184"/>
    <x v="1"/>
    <x v="3"/>
    <n v="10"/>
    <n v="59.03341879414166"/>
    <x v="219"/>
    <n v="383.61236747486925"/>
    <x v="28"/>
    <x v="11"/>
    <x v="11"/>
  </r>
  <r>
    <x v="4381"/>
    <s v="Product186"/>
    <n v="8"/>
    <x v="1"/>
    <x v="0"/>
    <n v="4.9553885909754569E-2"/>
    <x v="185"/>
    <x v="2"/>
    <x v="2"/>
    <n v="50"/>
    <n v="224.32217343900226"/>
    <x v="241"/>
    <n v="1705.6491043950221"/>
    <x v="29"/>
    <x v="11"/>
    <x v="11"/>
  </r>
  <r>
    <x v="4382"/>
    <s v="Product187"/>
    <n v="3"/>
    <x v="1"/>
    <x v="1"/>
    <n v="7.7258691989045655E-2"/>
    <x v="186"/>
    <x v="3"/>
    <x v="3"/>
    <n v="18"/>
    <n v="317.27402598524878"/>
    <x v="207"/>
    <n v="878.28554920658996"/>
    <x v="30"/>
    <x v="11"/>
    <x v="11"/>
  </r>
  <r>
    <x v="4383"/>
    <s v="Product188"/>
    <n v="5"/>
    <x v="1"/>
    <x v="1"/>
    <n v="4.8819526311967468E-2"/>
    <x v="187"/>
    <x v="4"/>
    <x v="0"/>
    <n v="121"/>
    <n v="83.317523656588776"/>
    <x v="1347"/>
    <n v="396.25000809093984"/>
    <x v="0"/>
    <x v="0"/>
    <x v="12"/>
  </r>
  <r>
    <x v="4384"/>
    <s v="Product189"/>
    <n v="3"/>
    <x v="0"/>
    <x v="0"/>
    <n v="3.7020978708529675E-2"/>
    <x v="188"/>
    <x v="0"/>
    <x v="0"/>
    <n v="205"/>
    <n v="105.6343076511579"/>
    <x v="1045"/>
    <n v="305.17086659014234"/>
    <x v="1"/>
    <x v="0"/>
    <x v="12"/>
  </r>
  <r>
    <x v="4385"/>
    <s v="Product190"/>
    <n v="4"/>
    <x v="1"/>
    <x v="0"/>
    <n v="7.107960659400557E-2"/>
    <x v="189"/>
    <x v="1"/>
    <x v="1"/>
    <n v="62"/>
    <n v="169.17616877169237"/>
    <x v="1379"/>
    <n v="628.60477300127752"/>
    <x v="2"/>
    <x v="0"/>
    <x v="12"/>
  </r>
  <r>
    <x v="4386"/>
    <s v="Product191"/>
    <n v="9"/>
    <x v="2"/>
    <x v="0"/>
    <n v="4.5493349694868547E-2"/>
    <x v="190"/>
    <x v="2"/>
    <x v="0"/>
    <n v="188"/>
    <n v="37.261281972622193"/>
    <x v="798"/>
    <n v="320.09527297586334"/>
    <x v="3"/>
    <x v="0"/>
    <x v="12"/>
  </r>
  <r>
    <x v="4387"/>
    <s v="Product192"/>
    <n v="6"/>
    <x v="0"/>
    <x v="0"/>
    <n v="9.8075175106780363E-2"/>
    <x v="191"/>
    <x v="3"/>
    <x v="1"/>
    <n v="116"/>
    <n v="61.339645395167352"/>
    <x v="499"/>
    <n v="331.94249359229104"/>
    <x v="4"/>
    <x v="0"/>
    <x v="12"/>
  </r>
  <r>
    <x v="4388"/>
    <s v="Product193"/>
    <n v="1"/>
    <x v="0"/>
    <x v="1"/>
    <n v="4.6234407816807656E-3"/>
    <x v="192"/>
    <x v="0"/>
    <x v="2"/>
    <n v="147"/>
    <n v="111.05652707242373"/>
    <x v="620"/>
    <n v="110.54306379608526"/>
    <x v="5"/>
    <x v="0"/>
    <x v="12"/>
  </r>
  <r>
    <x v="4389"/>
    <s v="Product194"/>
    <n v="2"/>
    <x v="0"/>
    <x v="0"/>
    <n v="4.7602369949162671E-2"/>
    <x v="193"/>
    <x v="1"/>
    <x v="0"/>
    <n v="104"/>
    <n v="310.84222153375998"/>
    <x v="639"/>
    <n v="592.09079021698074"/>
    <x v="6"/>
    <x v="0"/>
    <x v="12"/>
  </r>
  <r>
    <x v="4390"/>
    <s v="Product195"/>
    <n v="9"/>
    <x v="1"/>
    <x v="0"/>
    <n v="7.0637421960612137E-2"/>
    <x v="194"/>
    <x v="2"/>
    <x v="3"/>
    <n v="29"/>
    <n v="154.10119375810439"/>
    <x v="766"/>
    <n v="1288.9429443898118"/>
    <x v="7"/>
    <x v="0"/>
    <x v="12"/>
  </r>
  <r>
    <x v="4391"/>
    <s v="Product196"/>
    <n v="9"/>
    <x v="1"/>
    <x v="0"/>
    <n v="8.8018307403544799E-2"/>
    <x v="195"/>
    <x v="3"/>
    <x v="3"/>
    <n v="122"/>
    <n v="144.46415805268668"/>
    <x v="1366"/>
    <n v="1185.7380064236993"/>
    <x v="8"/>
    <x v="0"/>
    <x v="12"/>
  </r>
  <r>
    <x v="4392"/>
    <s v="Product197"/>
    <n v="6"/>
    <x v="1"/>
    <x v="0"/>
    <n v="1.5337073387320745E-2"/>
    <x v="196"/>
    <x v="4"/>
    <x v="2"/>
    <n v="93"/>
    <n v="230.08321726338073"/>
    <x v="172"/>
    <n v="1359.3264844501286"/>
    <x v="9"/>
    <x v="0"/>
    <x v="12"/>
  </r>
  <r>
    <x v="4393"/>
    <s v="Product198"/>
    <n v="15"/>
    <x v="0"/>
    <x v="0"/>
    <n v="3.3213597600750482E-2"/>
    <x v="197"/>
    <x v="0"/>
    <x v="3"/>
    <n v="107"/>
    <n v="92.969383751893176"/>
    <x v="945"/>
    <n v="1348.2230407615207"/>
    <x v="10"/>
    <x v="0"/>
    <x v="12"/>
  </r>
  <r>
    <x v="4394"/>
    <s v="Product199"/>
    <n v="6"/>
    <x v="2"/>
    <x v="1"/>
    <n v="4.0192305575084464E-2"/>
    <x v="198"/>
    <x v="1"/>
    <x v="0"/>
    <n v="188"/>
    <n v="140.32822420122631"/>
    <x v="1380"/>
    <n v="808.12865599992995"/>
    <x v="11"/>
    <x v="0"/>
    <x v="12"/>
  </r>
  <r>
    <x v="4395"/>
    <s v="Product200"/>
    <n v="13"/>
    <x v="2"/>
    <x v="1"/>
    <n v="8.3828311466621966E-2"/>
    <x v="199"/>
    <x v="2"/>
    <x v="0"/>
    <n v="58"/>
    <n v="251.12327029644922"/>
    <x v="1232"/>
    <n v="2990.9363975077831"/>
    <x v="12"/>
    <x v="0"/>
    <x v="12"/>
  </r>
  <r>
    <x v="4396"/>
    <s v="Product201"/>
    <n v="15"/>
    <x v="1"/>
    <x v="0"/>
    <n v="3.537437741090356E-2"/>
    <x v="200"/>
    <x v="3"/>
    <x v="1"/>
    <n v="161"/>
    <n v="111.38677222999668"/>
    <x v="981"/>
    <n v="1611.6980176582563"/>
    <x v="13"/>
    <x v="0"/>
    <x v="12"/>
  </r>
  <r>
    <x v="4397"/>
    <s v="Product202"/>
    <n v="4"/>
    <x v="1"/>
    <x v="0"/>
    <n v="8.3008544152002109E-2"/>
    <x v="201"/>
    <x v="4"/>
    <x v="0"/>
    <n v="25"/>
    <n v="161.1379987540092"/>
    <x v="69"/>
    <n v="591.04867227948705"/>
    <x v="14"/>
    <x v="0"/>
    <x v="12"/>
  </r>
  <r>
    <x v="4398"/>
    <s v="Product203"/>
    <n v="10"/>
    <x v="1"/>
    <x v="0"/>
    <n v="3.3012260652868788E-2"/>
    <x v="202"/>
    <x v="0"/>
    <x v="1"/>
    <n v="119"/>
    <n v="112.79957690934509"/>
    <x v="1381"/>
    <n v="1090.7580787488048"/>
    <x v="15"/>
    <x v="0"/>
    <x v="12"/>
  </r>
  <r>
    <x v="4399"/>
    <s v="Product204"/>
    <n v="12"/>
    <x v="1"/>
    <x v="0"/>
    <n v="7.5229850379781582E-2"/>
    <x v="203"/>
    <x v="1"/>
    <x v="2"/>
    <n v="124"/>
    <n v="239.16781388508471"/>
    <x v="1178"/>
    <n v="2654.1030603702043"/>
    <x v="16"/>
    <x v="0"/>
    <x v="12"/>
  </r>
  <r>
    <x v="4400"/>
    <s v="Product205"/>
    <n v="15"/>
    <x v="0"/>
    <x v="1"/>
    <n v="1.8753775611503156E-3"/>
    <x v="204"/>
    <x v="2"/>
    <x v="0"/>
    <n v="90"/>
    <n v="214.28226658999182"/>
    <x v="601"/>
    <n v="3208.206096532148"/>
    <x v="17"/>
    <x v="0"/>
    <x v="12"/>
  </r>
  <r>
    <x v="4401"/>
    <s v="Product206"/>
    <n v="14"/>
    <x v="1"/>
    <x v="0"/>
    <n v="7.1527998759417163E-2"/>
    <x v="205"/>
    <x v="3"/>
    <x v="3"/>
    <n v="175"/>
    <n v="76.219804658644421"/>
    <x v="650"/>
    <n v="990.75136391809031"/>
    <x v="18"/>
    <x v="0"/>
    <x v="12"/>
  </r>
  <r>
    <x v="4402"/>
    <s v="Product207"/>
    <n v="13"/>
    <x v="2"/>
    <x v="0"/>
    <n v="2.7034473442449471E-3"/>
    <x v="206"/>
    <x v="4"/>
    <x v="3"/>
    <n v="90"/>
    <n v="66.819272086215918"/>
    <x v="497"/>
    <n v="866.30218613315071"/>
    <x v="19"/>
    <x v="0"/>
    <x v="12"/>
  </r>
  <r>
    <x v="4403"/>
    <s v="Product208"/>
    <n v="14"/>
    <x v="0"/>
    <x v="0"/>
    <n v="2.7320497808137969E-2"/>
    <x v="207"/>
    <x v="0"/>
    <x v="2"/>
    <n v="123"/>
    <n v="157.5789805170518"/>
    <x v="549"/>
    <n v="2145.8338205531791"/>
    <x v="20"/>
    <x v="0"/>
    <x v="12"/>
  </r>
  <r>
    <x v="4404"/>
    <s v="Product209"/>
    <n v="10"/>
    <x v="0"/>
    <x v="0"/>
    <n v="6.0581045841892394E-3"/>
    <x v="208"/>
    <x v="1"/>
    <x v="3"/>
    <n v="198"/>
    <n v="46.152652696210119"/>
    <x v="250"/>
    <n v="458.73055099338717"/>
    <x v="21"/>
    <x v="0"/>
    <x v="12"/>
  </r>
  <r>
    <x v="4405"/>
    <s v="Product210"/>
    <n v="14"/>
    <x v="0"/>
    <x v="0"/>
    <n v="9.8905671765929182E-2"/>
    <x v="209"/>
    <x v="2"/>
    <x v="0"/>
    <n v="193"/>
    <n v="142.81107181461437"/>
    <x v="1249"/>
    <n v="1801.6074554964862"/>
    <x v="22"/>
    <x v="0"/>
    <x v="12"/>
  </r>
  <r>
    <x v="4406"/>
    <s v="Product211"/>
    <n v="5"/>
    <x v="1"/>
    <x v="1"/>
    <n v="6.9956074631363385E-2"/>
    <x v="210"/>
    <x v="3"/>
    <x v="0"/>
    <n v="134"/>
    <n v="237.65006821167898"/>
    <x v="1240"/>
    <n v="1105.1250115185708"/>
    <x v="23"/>
    <x v="0"/>
    <x v="12"/>
  </r>
  <r>
    <x v="4407"/>
    <s v="Product212"/>
    <n v="11"/>
    <x v="1"/>
    <x v="1"/>
    <n v="6.0711469405148488E-2"/>
    <x v="211"/>
    <x v="4"/>
    <x v="1"/>
    <n v="230"/>
    <n v="84.181152135469347"/>
    <x v="758"/>
    <n v="869.77429762417319"/>
    <x v="24"/>
    <x v="0"/>
    <x v="12"/>
  </r>
  <r>
    <x v="4408"/>
    <s v="Product213"/>
    <n v="4"/>
    <x v="1"/>
    <x v="0"/>
    <n v="9.2560552595624679E-3"/>
    <x v="212"/>
    <x v="0"/>
    <x v="0"/>
    <n v="64"/>
    <n v="31.27815599365135"/>
    <x v="1215"/>
    <n v="123.9545746134276"/>
    <x v="25"/>
    <x v="0"/>
    <x v="12"/>
  </r>
  <r>
    <x v="4409"/>
    <s v="Product214"/>
    <n v="4"/>
    <x v="0"/>
    <x v="0"/>
    <n v="4.2088969796097699E-2"/>
    <x v="213"/>
    <x v="1"/>
    <x v="1"/>
    <n v="235"/>
    <n v="121.30706869125483"/>
    <x v="545"/>
    <n v="464.80551656422182"/>
    <x v="26"/>
    <x v="0"/>
    <x v="12"/>
  </r>
  <r>
    <x v="4410"/>
    <s v="Product215"/>
    <n v="10"/>
    <x v="2"/>
    <x v="0"/>
    <n v="3.4178512379485771E-4"/>
    <x v="214"/>
    <x v="2"/>
    <x v="2"/>
    <n v="234"/>
    <n v="222.3314947784302"/>
    <x v="191"/>
    <n v="2222.5550518096388"/>
    <x v="27"/>
    <x v="0"/>
    <x v="12"/>
  </r>
  <r>
    <x v="4411"/>
    <s v="Product216"/>
    <n v="8"/>
    <x v="2"/>
    <x v="0"/>
    <n v="2.2868859668867137E-2"/>
    <x v="215"/>
    <x v="3"/>
    <x v="0"/>
    <n v="241"/>
    <n v="106.27380473260369"/>
    <x v="1102"/>
    <n v="830.74755204557755"/>
    <x v="28"/>
    <x v="0"/>
    <x v="12"/>
  </r>
  <r>
    <x v="4412"/>
    <s v="Product217"/>
    <n v="9"/>
    <x v="1"/>
    <x v="1"/>
    <n v="4.5637734328059482E-2"/>
    <x v="216"/>
    <x v="0"/>
    <x v="3"/>
    <n v="129"/>
    <n v="297.72525309336675"/>
    <x v="1036"/>
    <n v="2557.2397238094363"/>
    <x v="29"/>
    <x v="0"/>
    <x v="12"/>
  </r>
  <r>
    <x v="4413"/>
    <s v="Product218"/>
    <n v="9"/>
    <x v="1"/>
    <x v="0"/>
    <n v="3.8769504629642008E-2"/>
    <x v="217"/>
    <x v="1"/>
    <x v="3"/>
    <n v="100"/>
    <n v="151.51799852062629"/>
    <x v="46"/>
    <n v="1310.7934869795611"/>
    <x v="30"/>
    <x v="0"/>
    <x v="12"/>
  </r>
  <r>
    <x v="4414"/>
    <s v="Product219"/>
    <n v="3"/>
    <x v="1"/>
    <x v="0"/>
    <n v="4.7729086893831242E-2"/>
    <x v="218"/>
    <x v="2"/>
    <x v="2"/>
    <n v="123"/>
    <n v="287.77310434165048"/>
    <x v="31"/>
    <n v="822.11387051646091"/>
    <x v="0"/>
    <x v="1"/>
    <x v="12"/>
  </r>
  <r>
    <x v="4415"/>
    <s v="Product220"/>
    <n v="8"/>
    <x v="1"/>
    <x v="0"/>
    <n v="7.9028949131543763E-2"/>
    <x v="219"/>
    <x v="3"/>
    <x v="3"/>
    <n v="216"/>
    <n v="235.03363704836741"/>
    <x v="757"/>
    <n v="1731.6734056149621"/>
    <x v="1"/>
    <x v="1"/>
    <x v="12"/>
  </r>
  <r>
    <x v="4416"/>
    <s v="Product221"/>
    <n v="2"/>
    <x v="0"/>
    <x v="0"/>
    <n v="3.3796497195610724E-2"/>
    <x v="220"/>
    <x v="4"/>
    <x v="0"/>
    <n v="105"/>
    <n v="75.325679255763561"/>
    <x v="19"/>
    <n v="145.55987029607735"/>
    <x v="2"/>
    <x v="1"/>
    <x v="12"/>
  </r>
  <r>
    <x v="4417"/>
    <s v="Product222"/>
    <n v="1"/>
    <x v="1"/>
    <x v="0"/>
    <n v="7.7962790766498938E-2"/>
    <x v="221"/>
    <x v="0"/>
    <x v="0"/>
    <n v="72"/>
    <n v="176.0656929509035"/>
    <x v="708"/>
    <n v="162.33912017021356"/>
    <x v="3"/>
    <x v="1"/>
    <x v="12"/>
  </r>
  <r>
    <x v="4418"/>
    <s v="Product223"/>
    <n v="15"/>
    <x v="2"/>
    <x v="1"/>
    <n v="9.7751609180688884E-2"/>
    <x v="222"/>
    <x v="1"/>
    <x v="1"/>
    <n v="92"/>
    <n v="224.9037428586835"/>
    <x v="781"/>
    <n v="3043.7856012523098"/>
    <x v="4"/>
    <x v="1"/>
    <x v="12"/>
  </r>
  <r>
    <x v="4419"/>
    <s v="Product224"/>
    <n v="7"/>
    <x v="0"/>
    <x v="1"/>
    <n v="7.834302353734042E-2"/>
    <x v="223"/>
    <x v="2"/>
    <x v="0"/>
    <n v="149"/>
    <n v="316.15763272615857"/>
    <x v="1382"/>
    <n v="2039.7222150478829"/>
    <x v="5"/>
    <x v="1"/>
    <x v="12"/>
  </r>
  <r>
    <x v="4420"/>
    <s v="Product225"/>
    <n v="8"/>
    <x v="0"/>
    <x v="0"/>
    <n v="9.1221596256540801E-3"/>
    <x v="224"/>
    <x v="3"/>
    <x v="1"/>
    <n v="122"/>
    <n v="129.87553632575862"/>
    <x v="1251"/>
    <n v="1029.5263276154208"/>
    <x v="6"/>
    <x v="1"/>
    <x v="12"/>
  </r>
  <r>
    <x v="4421"/>
    <s v="Product226"/>
    <n v="8"/>
    <x v="0"/>
    <x v="0"/>
    <n v="1.7426238998986068E-2"/>
    <x v="225"/>
    <x v="4"/>
    <x v="2"/>
    <n v="174"/>
    <n v="201.92468580833955"/>
    <x v="324"/>
    <n v="1587.247183789186"/>
    <x v="7"/>
    <x v="1"/>
    <x v="12"/>
  </r>
  <r>
    <x v="4422"/>
    <s v="Product227"/>
    <n v="7"/>
    <x v="1"/>
    <x v="0"/>
    <n v="6.6795912776912547E-2"/>
    <x v="226"/>
    <x v="0"/>
    <x v="0"/>
    <n v="133"/>
    <n v="72.278284707241113"/>
    <x v="203"/>
    <n v="472.15273494389965"/>
    <x v="8"/>
    <x v="1"/>
    <x v="12"/>
  </r>
  <r>
    <x v="4423"/>
    <s v="Product228"/>
    <n v="2"/>
    <x v="1"/>
    <x v="0"/>
    <n v="2.3138083004200507E-4"/>
    <x v="227"/>
    <x v="1"/>
    <x v="3"/>
    <n v="249"/>
    <n v="94.475060253686706"/>
    <x v="111"/>
    <n v="188.90640107165387"/>
    <x v="9"/>
    <x v="1"/>
    <x v="12"/>
  </r>
  <r>
    <x v="4424"/>
    <s v="Product229"/>
    <n v="13"/>
    <x v="1"/>
    <x v="1"/>
    <n v="8.4970610479354572E-2"/>
    <x v="228"/>
    <x v="2"/>
    <x v="3"/>
    <n v="50"/>
    <n v="81.126864318550702"/>
    <x v="930"/>
    <n v="965.03504670465986"/>
    <x v="10"/>
    <x v="1"/>
    <x v="12"/>
  </r>
  <r>
    <x v="4425"/>
    <s v="Product230"/>
    <n v="1"/>
    <x v="0"/>
    <x v="0"/>
    <n v="2.3238227365183519E-2"/>
    <x v="229"/>
    <x v="3"/>
    <x v="2"/>
    <n v="27"/>
    <n v="137.07871954418411"/>
    <x v="1269"/>
    <n v="133.89325309248812"/>
    <x v="11"/>
    <x v="1"/>
    <x v="12"/>
  </r>
  <r>
    <x v="4426"/>
    <s v="Product231"/>
    <n v="6"/>
    <x v="2"/>
    <x v="0"/>
    <n v="5.3717084811696861E-2"/>
    <x v="230"/>
    <x v="4"/>
    <x v="3"/>
    <n v="198"/>
    <n v="201.12011366942511"/>
    <x v="1061"/>
    <n v="1141.8991647966388"/>
    <x v="12"/>
    <x v="1"/>
    <x v="12"/>
  </r>
  <r>
    <x v="4427"/>
    <s v="Product232"/>
    <n v="5"/>
    <x v="2"/>
    <x v="0"/>
    <n v="3.2086157641458189E-2"/>
    <x v="231"/>
    <x v="0"/>
    <x v="0"/>
    <n v="174"/>
    <n v="245.15269321425299"/>
    <x v="7"/>
    <n v="1186.4334262677621"/>
    <x v="13"/>
    <x v="1"/>
    <x v="12"/>
  </r>
  <r>
    <x v="4428"/>
    <s v="Product233"/>
    <n v="1"/>
    <x v="1"/>
    <x v="0"/>
    <n v="6.7150025782771169E-2"/>
    <x v="232"/>
    <x v="1"/>
    <x v="0"/>
    <n v="6"/>
    <n v="226.22914666886459"/>
    <x v="1106"/>
    <n v="211.037853637236"/>
    <x v="14"/>
    <x v="1"/>
    <x v="12"/>
  </r>
  <r>
    <x v="4429"/>
    <s v="Product234"/>
    <n v="7"/>
    <x v="1"/>
    <x v="0"/>
    <n v="3.4581551913192142E-2"/>
    <x v="233"/>
    <x v="2"/>
    <x v="1"/>
    <n v="146"/>
    <n v="170.21881375540303"/>
    <x v="970"/>
    <n v="1150.3266810764301"/>
    <x v="15"/>
    <x v="1"/>
    <x v="12"/>
  </r>
  <r>
    <x v="4430"/>
    <s v="Product235"/>
    <n v="3"/>
    <x v="1"/>
    <x v="1"/>
    <n v="5.7536687091708096E-2"/>
    <x v="234"/>
    <x v="3"/>
    <x v="0"/>
    <n v="249"/>
    <n v="227.36863391206455"/>
    <x v="97"/>
    <n v="642.85978790459092"/>
    <x v="16"/>
    <x v="1"/>
    <x v="12"/>
  </r>
  <r>
    <x v="4431"/>
    <s v="Product236"/>
    <n v="6"/>
    <x v="1"/>
    <x v="1"/>
    <n v="7.5033158332876243E-2"/>
    <x v="235"/>
    <x v="4"/>
    <x v="1"/>
    <n v="21"/>
    <n v="158.55860152391026"/>
    <x v="347"/>
    <n v="879.96869322436351"/>
    <x v="17"/>
    <x v="1"/>
    <x v="12"/>
  </r>
  <r>
    <x v="4432"/>
    <s v="Product237"/>
    <n v="13"/>
    <x v="0"/>
    <x v="0"/>
    <n v="2.5348121308939511E-2"/>
    <x v="236"/>
    <x v="0"/>
    <x v="2"/>
    <n v="168"/>
    <n v="77.561301137307566"/>
    <x v="958"/>
    <n v="982.73848227359872"/>
    <x v="18"/>
    <x v="1"/>
    <x v="12"/>
  </r>
  <r>
    <x v="4433"/>
    <s v="Product238"/>
    <n v="1"/>
    <x v="1"/>
    <x v="0"/>
    <n v="7.2925593071229089E-2"/>
    <x v="237"/>
    <x v="1"/>
    <x v="0"/>
    <n v="239"/>
    <n v="78.067810982655999"/>
    <x v="1383"/>
    <n v="72.374669566973196"/>
    <x v="19"/>
    <x v="1"/>
    <x v="12"/>
  </r>
  <r>
    <x v="4434"/>
    <s v="Product239"/>
    <n v="11"/>
    <x v="2"/>
    <x v="0"/>
    <n v="3.1337881386028668E-3"/>
    <x v="238"/>
    <x v="2"/>
    <x v="3"/>
    <n v="131"/>
    <n v="69.014310227503472"/>
    <x v="1042"/>
    <n v="756.7783740079052"/>
    <x v="20"/>
    <x v="1"/>
    <x v="12"/>
  </r>
  <r>
    <x v="4435"/>
    <s v="Product240"/>
    <n v="15"/>
    <x v="0"/>
    <x v="0"/>
    <n v="7.6050552888352774E-2"/>
    <x v="239"/>
    <x v="3"/>
    <x v="3"/>
    <n v="163"/>
    <n v="129.07863794540384"/>
    <x v="717"/>
    <n v="1788.9320424537054"/>
    <x v="21"/>
    <x v="1"/>
    <x v="12"/>
  </r>
  <r>
    <x v="4436"/>
    <s v="Product241"/>
    <n v="10"/>
    <x v="0"/>
    <x v="1"/>
    <n v="4.8159585154546575E-2"/>
    <x v="240"/>
    <x v="0"/>
    <x v="2"/>
    <n v="197"/>
    <n v="192.78512745743581"/>
    <x v="1384"/>
    <n v="1835.0067569511932"/>
    <x v="22"/>
    <x v="1"/>
    <x v="12"/>
  </r>
  <r>
    <x v="4437"/>
    <s v="Product242"/>
    <n v="5"/>
    <x v="0"/>
    <x v="0"/>
    <n v="8.2398407022740483E-2"/>
    <x v="241"/>
    <x v="1"/>
    <x v="3"/>
    <n v="84"/>
    <n v="215.13920210747369"/>
    <x v="251"/>
    <n v="987.06037282837224"/>
    <x v="23"/>
    <x v="1"/>
    <x v="12"/>
  </r>
  <r>
    <x v="4438"/>
    <s v="Product243"/>
    <n v="8"/>
    <x v="1"/>
    <x v="0"/>
    <n v="2.9368453030398069E-2"/>
    <x v="242"/>
    <x v="2"/>
    <x v="0"/>
    <n v="151"/>
    <n v="284.2617590319486"/>
    <x v="1385"/>
    <n v="2207.3074473078441"/>
    <x v="24"/>
    <x v="1"/>
    <x v="12"/>
  </r>
  <r>
    <x v="4439"/>
    <s v="Product244"/>
    <n v="10"/>
    <x v="1"/>
    <x v="0"/>
    <n v="5.4495710499370457E-2"/>
    <x v="243"/>
    <x v="3"/>
    <x v="0"/>
    <n v="205"/>
    <n v="132.23978989764004"/>
    <x v="1109"/>
    <n v="1250.3328859088069"/>
    <x v="25"/>
    <x v="1"/>
    <x v="12"/>
  </r>
  <r>
    <x v="4440"/>
    <s v="Product245"/>
    <n v="5"/>
    <x v="1"/>
    <x v="0"/>
    <n v="8.5091541921411717E-2"/>
    <x v="244"/>
    <x v="4"/>
    <x v="1"/>
    <n v="209"/>
    <n v="121.91416898273111"/>
    <x v="1364"/>
    <n v="557.70152180961486"/>
    <x v="26"/>
    <x v="1"/>
    <x v="12"/>
  </r>
  <r>
    <x v="4441"/>
    <s v="Product246"/>
    <n v="14"/>
    <x v="0"/>
    <x v="0"/>
    <n v="7.3310361739249083E-2"/>
    <x v="245"/>
    <x v="0"/>
    <x v="0"/>
    <n v="186"/>
    <n v="45.360526186659342"/>
    <x v="48"/>
    <n v="588.49181444525732"/>
    <x v="27"/>
    <x v="1"/>
    <x v="12"/>
  </r>
  <r>
    <x v="4442"/>
    <s v="Product247"/>
    <n v="4"/>
    <x v="2"/>
    <x v="1"/>
    <n v="3.4376390654156201E-2"/>
    <x v="246"/>
    <x v="1"/>
    <x v="1"/>
    <n v="5"/>
    <n v="31.733255880764752"/>
    <x v="848"/>
    <n v="122.56952431951713"/>
    <x v="0"/>
    <x v="2"/>
    <x v="12"/>
  </r>
  <r>
    <x v="4443"/>
    <s v="Product248"/>
    <n v="8"/>
    <x v="2"/>
    <x v="1"/>
    <n v="2.5485733089721241E-3"/>
    <x v="247"/>
    <x v="2"/>
    <x v="2"/>
    <n v="149"/>
    <n v="232.65038773058043"/>
    <x v="962"/>
    <n v="1856.4596892967063"/>
    <x v="1"/>
    <x v="2"/>
    <x v="12"/>
  </r>
  <r>
    <x v="4444"/>
    <s v="Product249"/>
    <n v="12"/>
    <x v="1"/>
    <x v="0"/>
    <n v="8.0759501128729261E-2"/>
    <x v="248"/>
    <x v="3"/>
    <x v="0"/>
    <n v="79"/>
    <n v="145.5290909269134"/>
    <x v="78"/>
    <n v="1605.3148097272608"/>
    <x v="2"/>
    <x v="2"/>
    <x v="12"/>
  </r>
  <r>
    <x v="4445"/>
    <s v="Product250"/>
    <n v="12"/>
    <x v="1"/>
    <x v="0"/>
    <n v="3.1834289629996147E-2"/>
    <x v="249"/>
    <x v="4"/>
    <x v="3"/>
    <n v="214"/>
    <n v="296.6876843798363"/>
    <x v="815"/>
    <n v="3446.9141124676285"/>
    <x v="3"/>
    <x v="2"/>
    <x v="12"/>
  </r>
  <r>
    <x v="4446"/>
    <s v="Product251"/>
    <n v="6"/>
    <x v="1"/>
    <x v="0"/>
    <n v="1.6594859578224454E-2"/>
    <x v="250"/>
    <x v="0"/>
    <x v="3"/>
    <n v="89"/>
    <n v="43.278857059691006"/>
    <x v="1115"/>
    <n v="255.36390302447631"/>
    <x v="4"/>
    <x v="2"/>
    <x v="12"/>
  </r>
  <r>
    <x v="4447"/>
    <s v="Product252"/>
    <n v="10"/>
    <x v="1"/>
    <x v="0"/>
    <n v="7.0113918551597543E-3"/>
    <x v="251"/>
    <x v="1"/>
    <x v="2"/>
    <n v="105"/>
    <n v="107.54747358280382"/>
    <x v="616"/>
    <n v="1067.9341610248232"/>
    <x v="5"/>
    <x v="2"/>
    <x v="12"/>
  </r>
  <r>
    <x v="4448"/>
    <s v="Product253"/>
    <n v="4"/>
    <x v="0"/>
    <x v="1"/>
    <n v="4.4012505720555156E-3"/>
    <x v="252"/>
    <x v="2"/>
    <x v="3"/>
    <n v="224"/>
    <n v="285.65582359530941"/>
    <x v="817"/>
    <n v="1137.5943229531983"/>
    <x v="6"/>
    <x v="2"/>
    <x v="12"/>
  </r>
  <r>
    <x v="4449"/>
    <s v="Product254"/>
    <n v="14"/>
    <x v="1"/>
    <x v="0"/>
    <n v="7.3753987141497949E-3"/>
    <x v="253"/>
    <x v="3"/>
    <x v="0"/>
    <n v="223"/>
    <n v="171.37398211093762"/>
    <x v="851"/>
    <n v="2381.5404292909307"/>
    <x v="7"/>
    <x v="2"/>
    <x v="12"/>
  </r>
  <r>
    <x v="4450"/>
    <s v="Product255"/>
    <n v="12"/>
    <x v="2"/>
    <x v="0"/>
    <n v="1.5895511317077783E-4"/>
    <x v="254"/>
    <x v="4"/>
    <x v="0"/>
    <n v="173"/>
    <n v="33.442919325993437"/>
    <x v="1386"/>
    <n v="401.2512408356065"/>
    <x v="8"/>
    <x v="2"/>
    <x v="12"/>
  </r>
  <r>
    <x v="4451"/>
    <s v="Product256"/>
    <n v="8"/>
    <x v="0"/>
    <x v="0"/>
    <n v="9.6229495850943689E-2"/>
    <x v="255"/>
    <x v="0"/>
    <x v="1"/>
    <n v="208"/>
    <n v="214.93374557897224"/>
    <x v="452"/>
    <n v="1554.0062368044221"/>
    <x v="9"/>
    <x v="2"/>
    <x v="12"/>
  </r>
  <r>
    <x v="4452"/>
    <s v="Product257"/>
    <n v="12"/>
    <x v="0"/>
    <x v="0"/>
    <n v="4.605310582210842E-2"/>
    <x v="256"/>
    <x v="1"/>
    <x v="0"/>
    <n v="177"/>
    <n v="180.72376895461423"/>
    <x v="1387"/>
    <n v="2068.8105371805254"/>
    <x v="10"/>
    <x v="2"/>
    <x v="12"/>
  </r>
  <r>
    <x v="4453"/>
    <s v="Product258"/>
    <n v="13"/>
    <x v="0"/>
    <x v="0"/>
    <n v="9.6673855044247026E-2"/>
    <x v="257"/>
    <x v="2"/>
    <x v="1"/>
    <n v="64"/>
    <n v="280.87907460111103"/>
    <x v="494"/>
    <n v="3298.4303515560928"/>
    <x v="11"/>
    <x v="2"/>
    <x v="12"/>
  </r>
  <r>
    <x v="4454"/>
    <s v="Product259"/>
    <n v="11"/>
    <x v="1"/>
    <x v="1"/>
    <n v="5.5639064815639842E-2"/>
    <x v="258"/>
    <x v="3"/>
    <x v="2"/>
    <n v="17"/>
    <n v="286.39004829279173"/>
    <x v="1268"/>
    <n v="2975.0113121660233"/>
    <x v="12"/>
    <x v="2"/>
    <x v="12"/>
  </r>
  <r>
    <x v="4455"/>
    <s v="Product260"/>
    <n v="6"/>
    <x v="1"/>
    <x v="1"/>
    <n v="4.4481310069454529E-2"/>
    <x v="259"/>
    <x v="4"/>
    <x v="0"/>
    <n v="190"/>
    <n v="161.79594582068756"/>
    <x v="61"/>
    <n v="927.59430111994129"/>
    <x v="13"/>
    <x v="2"/>
    <x v="12"/>
  </r>
  <r>
    <x v="4456"/>
    <s v="Product261"/>
    <n v="8"/>
    <x v="1"/>
    <x v="0"/>
    <n v="8.5380146829673792E-2"/>
    <x v="260"/>
    <x v="0"/>
    <x v="3"/>
    <n v="60"/>
    <n v="195.54041427113759"/>
    <x v="134"/>
    <n v="1430.761159916261"/>
    <x v="14"/>
    <x v="2"/>
    <x v="12"/>
  </r>
  <r>
    <x v="4457"/>
    <s v="Product262"/>
    <n v="8"/>
    <x v="0"/>
    <x v="0"/>
    <n v="7.3809154652656736E-2"/>
    <x v="261"/>
    <x v="1"/>
    <x v="3"/>
    <n v="162"/>
    <n v="30.010585081647065"/>
    <x v="508"/>
    <n v="222.36423332911252"/>
    <x v="15"/>
    <x v="2"/>
    <x v="12"/>
  </r>
  <r>
    <x v="4458"/>
    <s v="Product263"/>
    <n v="9"/>
    <x v="2"/>
    <x v="0"/>
    <n v="5.7536294872750915E-4"/>
    <x v="262"/>
    <x v="2"/>
    <x v="2"/>
    <n v="168"/>
    <n v="58.643910349874794"/>
    <x v="309"/>
    <n v="527.49151935021882"/>
    <x v="16"/>
    <x v="2"/>
    <x v="12"/>
  </r>
  <r>
    <x v="4459"/>
    <s v="Product264"/>
    <n v="9"/>
    <x v="2"/>
    <x v="0"/>
    <n v="7.4005642888586159E-2"/>
    <x v="263"/>
    <x v="3"/>
    <x v="3"/>
    <n v="243"/>
    <n v="191.7016091813374"/>
    <x v="552"/>
    <n v="1597.6314751598645"/>
    <x v="17"/>
    <x v="2"/>
    <x v="12"/>
  </r>
  <r>
    <x v="4460"/>
    <s v="Product265"/>
    <n v="2"/>
    <x v="1"/>
    <x v="1"/>
    <n v="4.5961847141379131E-2"/>
    <x v="264"/>
    <x v="0"/>
    <x v="0"/>
    <n v="46"/>
    <n v="50.10237665970552"/>
    <x v="677"/>
    <n v="95.599157764504668"/>
    <x v="18"/>
    <x v="2"/>
    <x v="12"/>
  </r>
  <r>
    <x v="4461"/>
    <s v="Product266"/>
    <n v="6"/>
    <x v="1"/>
    <x v="0"/>
    <n v="2.715809167395369E-2"/>
    <x v="265"/>
    <x v="1"/>
    <x v="0"/>
    <n v="180"/>
    <n v="111.31050978207034"/>
    <x v="96"/>
    <n v="649.72517251880618"/>
    <x v="19"/>
    <x v="2"/>
    <x v="12"/>
  </r>
  <r>
    <x v="4462"/>
    <s v="Product267"/>
    <n v="12"/>
    <x v="1"/>
    <x v="0"/>
    <n v="3.1349336871593726E-2"/>
    <x v="266"/>
    <x v="2"/>
    <x v="1"/>
    <n v="246"/>
    <n v="190.49195351674894"/>
    <x v="577"/>
    <n v="2214.2418851354928"/>
    <x v="20"/>
    <x v="2"/>
    <x v="12"/>
  </r>
  <r>
    <x v="4463"/>
    <s v="Product268"/>
    <n v="13"/>
    <x v="1"/>
    <x v="0"/>
    <n v="9.7664263048586275E-2"/>
    <x v="267"/>
    <x v="3"/>
    <x v="0"/>
    <n v="46"/>
    <n v="133.18569662500644"/>
    <x v="1001"/>
    <n v="1562.316778301664"/>
    <x v="21"/>
    <x v="2"/>
    <x v="12"/>
  </r>
  <r>
    <x v="4464"/>
    <s v="Product269"/>
    <n v="1"/>
    <x v="0"/>
    <x v="0"/>
    <n v="4.7029962726394037E-2"/>
    <x v="268"/>
    <x v="4"/>
    <x v="1"/>
    <n v="89"/>
    <n v="39.797199597821312"/>
    <x v="1206"/>
    <n v="37.92553878412091"/>
    <x v="22"/>
    <x v="2"/>
    <x v="12"/>
  </r>
  <r>
    <x v="4465"/>
    <s v="Product270"/>
    <n v="14"/>
    <x v="1"/>
    <x v="0"/>
    <n v="3.7179196035267828E-2"/>
    <x v="269"/>
    <x v="0"/>
    <x v="2"/>
    <n v="104"/>
    <n v="235.83100098199458"/>
    <x v="315"/>
    <n v="3178.8819155140818"/>
    <x v="23"/>
    <x v="2"/>
    <x v="12"/>
  </r>
  <r>
    <x v="4466"/>
    <s v="Product271"/>
    <n v="2"/>
    <x v="2"/>
    <x v="1"/>
    <n v="8.1662325053972751E-3"/>
    <x v="270"/>
    <x v="1"/>
    <x v="0"/>
    <n v="196"/>
    <n v="290.30399807827871"/>
    <x v="834"/>
    <n v="575.86661626545015"/>
    <x v="24"/>
    <x v="2"/>
    <x v="12"/>
  </r>
  <r>
    <x v="4467"/>
    <s v="Product272"/>
    <n v="2"/>
    <x v="0"/>
    <x v="1"/>
    <n v="1.6165990878712611E-2"/>
    <x v="271"/>
    <x v="2"/>
    <x v="3"/>
    <n v="45"/>
    <n v="59.220189866082144"/>
    <x v="572"/>
    <n v="116.52567363374285"/>
    <x v="25"/>
    <x v="2"/>
    <x v="12"/>
  </r>
  <r>
    <x v="4468"/>
    <s v="Product273"/>
    <n v="14"/>
    <x v="0"/>
    <x v="0"/>
    <n v="3.8804822477295333E-3"/>
    <x v="272"/>
    <x v="3"/>
    <x v="3"/>
    <n v="80"/>
    <n v="254.01662155559197"/>
    <x v="825"/>
    <n v="3542.432803910242"/>
    <x v="26"/>
    <x v="2"/>
    <x v="12"/>
  </r>
  <r>
    <x v="4469"/>
    <s v="Product274"/>
    <n v="1"/>
    <x v="0"/>
    <x v="0"/>
    <n v="8.2860574333824474E-2"/>
    <x v="273"/>
    <x v="4"/>
    <x v="2"/>
    <n v="60"/>
    <n v="253.55758983351728"/>
    <x v="124"/>
    <n v="232.54766231321176"/>
    <x v="27"/>
    <x v="2"/>
    <x v="12"/>
  </r>
  <r>
    <x v="4470"/>
    <s v="Product275"/>
    <n v="14"/>
    <x v="1"/>
    <x v="0"/>
    <n v="1.7444472164727276E-2"/>
    <x v="274"/>
    <x v="0"/>
    <x v="3"/>
    <n v="47"/>
    <n v="185.1558047559104"/>
    <x v="997"/>
    <n v="2546.9620326319155"/>
    <x v="28"/>
    <x v="2"/>
    <x v="12"/>
  </r>
  <r>
    <x v="4471"/>
    <s v="Product276"/>
    <n v="3"/>
    <x v="1"/>
    <x v="0"/>
    <n v="2.6637647244268536E-2"/>
    <x v="275"/>
    <x v="1"/>
    <x v="0"/>
    <n v="168"/>
    <n v="37.206559992708279"/>
    <x v="410"/>
    <n v="108.6463943173494"/>
    <x v="29"/>
    <x v="2"/>
    <x v="12"/>
  </r>
  <r>
    <x v="4472"/>
    <s v="Product277"/>
    <n v="12"/>
    <x v="1"/>
    <x v="1"/>
    <n v="2.8862183436785861E-2"/>
    <x v="276"/>
    <x v="2"/>
    <x v="0"/>
    <n v="243"/>
    <n v="316.90761044073213"/>
    <x v="1225"/>
    <n v="3693.131578268139"/>
    <x v="30"/>
    <x v="2"/>
    <x v="12"/>
  </r>
  <r>
    <x v="4473"/>
    <s v="Product278"/>
    <n v="13"/>
    <x v="0"/>
    <x v="0"/>
    <n v="5.1274518921362006E-2"/>
    <x v="277"/>
    <x v="3"/>
    <x v="1"/>
    <n v="240"/>
    <n v="300.61840965630938"/>
    <x v="144"/>
    <n v="3707.6564891896032"/>
    <x v="0"/>
    <x v="3"/>
    <x v="12"/>
  </r>
  <r>
    <x v="4474"/>
    <s v="Product279"/>
    <n v="4"/>
    <x v="2"/>
    <x v="0"/>
    <n v="3.2454783659739452E-2"/>
    <x v="278"/>
    <x v="4"/>
    <x v="0"/>
    <n v="172"/>
    <n v="99.457739734948916"/>
    <x v="1063"/>
    <n v="384.91944123425793"/>
    <x v="1"/>
    <x v="3"/>
    <x v="12"/>
  </r>
  <r>
    <x v="4475"/>
    <s v="Product280"/>
    <n v="12"/>
    <x v="2"/>
    <x v="0"/>
    <n v="7.6791874545084834E-2"/>
    <x v="279"/>
    <x v="0"/>
    <x v="1"/>
    <n v="44"/>
    <n v="245.41813368550487"/>
    <x v="503"/>
    <n v="2718.8641818292645"/>
    <x v="2"/>
    <x v="3"/>
    <x v="12"/>
  </r>
  <r>
    <x v="4476"/>
    <s v="Product281"/>
    <n v="14"/>
    <x v="1"/>
    <x v="0"/>
    <n v="9.5330510744723429E-2"/>
    <x v="280"/>
    <x v="1"/>
    <x v="2"/>
    <n v="206"/>
    <n v="316.79496329043297"/>
    <x v="1388"/>
    <n v="4012.3263269404015"/>
    <x v="3"/>
    <x v="3"/>
    <x v="12"/>
  </r>
  <r>
    <x v="4477"/>
    <s v="Product282"/>
    <n v="8"/>
    <x v="1"/>
    <x v="0"/>
    <n v="9.9685921443043567E-3"/>
    <x v="281"/>
    <x v="2"/>
    <x v="0"/>
    <n v="177"/>
    <n v="177.42779655040533"/>
    <x v="228"/>
    <n v="1405.272729692254"/>
    <x v="4"/>
    <x v="3"/>
    <x v="12"/>
  </r>
  <r>
    <x v="4478"/>
    <s v="Product283"/>
    <n v="10"/>
    <x v="1"/>
    <x v="1"/>
    <n v="8.8052267317794405E-2"/>
    <x v="282"/>
    <x v="3"/>
    <x v="3"/>
    <n v="220"/>
    <n v="299.30799536427537"/>
    <x v="560"/>
    <n v="2729.5324774610708"/>
    <x v="5"/>
    <x v="3"/>
    <x v="12"/>
  </r>
  <r>
    <x v="4479"/>
    <s v="Product284"/>
    <n v="15"/>
    <x v="1"/>
    <x v="1"/>
    <n v="6.1748969782619824E-2"/>
    <x v="283"/>
    <x v="4"/>
    <x v="3"/>
    <n v="60"/>
    <n v="268.54773587768642"/>
    <x v="46"/>
    <n v="3779.477847746763"/>
    <x v="6"/>
    <x v="3"/>
    <x v="12"/>
  </r>
  <r>
    <x v="4480"/>
    <s v="Product285"/>
    <n v="9"/>
    <x v="0"/>
    <x v="0"/>
    <n v="5.9203945229750657E-2"/>
    <x v="284"/>
    <x v="0"/>
    <x v="2"/>
    <n v="74"/>
    <n v="72.285779559855484"/>
    <x v="42"/>
    <n v="612.05558603313568"/>
    <x v="7"/>
    <x v="3"/>
    <x v="12"/>
  </r>
  <r>
    <x v="4481"/>
    <s v="Product286"/>
    <n v="14"/>
    <x v="1"/>
    <x v="0"/>
    <n v="6.5139003778302937E-2"/>
    <x v="285"/>
    <x v="1"/>
    <x v="3"/>
    <n v="64"/>
    <n v="205.11957095282509"/>
    <x v="817"/>
    <n v="2684.6160102373519"/>
    <x v="8"/>
    <x v="3"/>
    <x v="12"/>
  </r>
  <r>
    <x v="4482"/>
    <s v="Product287"/>
    <n v="5"/>
    <x v="2"/>
    <x v="0"/>
    <n v="1.5219877084690083E-4"/>
    <x v="286"/>
    <x v="2"/>
    <x v="0"/>
    <n v="181"/>
    <n v="148.49853485795163"/>
    <x v="150"/>
    <n v="742.37966781736839"/>
    <x v="9"/>
    <x v="3"/>
    <x v="12"/>
  </r>
  <r>
    <x v="4483"/>
    <s v="Product288"/>
    <n v="9"/>
    <x v="0"/>
    <x v="0"/>
    <n v="9.2590334336311877E-2"/>
    <x v="287"/>
    <x v="3"/>
    <x v="0"/>
    <n v="227"/>
    <n v="119.32318409536738"/>
    <x v="693"/>
    <n v="974.47509527313605"/>
    <x v="10"/>
    <x v="3"/>
    <x v="12"/>
  </r>
  <r>
    <x v="4484"/>
    <s v="Product289"/>
    <n v="3"/>
    <x v="0"/>
    <x v="1"/>
    <n v="7.1021199616102107E-2"/>
    <x v="288"/>
    <x v="0"/>
    <x v="1"/>
    <n v="167"/>
    <n v="270.86265388282442"/>
    <x v="1389"/>
    <n v="754.87698981859558"/>
    <x v="11"/>
    <x v="3"/>
    <x v="12"/>
  </r>
  <r>
    <x v="4485"/>
    <s v="Product290"/>
    <n v="13"/>
    <x v="0"/>
    <x v="0"/>
    <n v="4.8352160120957305E-2"/>
    <x v="289"/>
    <x v="1"/>
    <x v="0"/>
    <n v="149"/>
    <n v="193.03275130723199"/>
    <x v="76"/>
    <n v="2388.089610496665"/>
    <x v="12"/>
    <x v="3"/>
    <x v="12"/>
  </r>
  <r>
    <x v="4486"/>
    <s v="Product291"/>
    <n v="7"/>
    <x v="1"/>
    <x v="0"/>
    <n v="6.2772856465786883E-2"/>
    <x v="290"/>
    <x v="2"/>
    <x v="1"/>
    <n v="35"/>
    <n v="29.265787212558113"/>
    <x v="1141"/>
    <n v="192.00083106754158"/>
    <x v="13"/>
    <x v="3"/>
    <x v="12"/>
  </r>
  <r>
    <x v="4487"/>
    <s v="Product292"/>
    <n v="5"/>
    <x v="1"/>
    <x v="0"/>
    <n v="1.367701842002883E-2"/>
    <x v="291"/>
    <x v="3"/>
    <x v="2"/>
    <n v="150"/>
    <n v="259.374517058366"/>
    <x v="59"/>
    <n v="1279.1352350543634"/>
    <x v="14"/>
    <x v="3"/>
    <x v="12"/>
  </r>
  <r>
    <x v="4488"/>
    <s v="Product293"/>
    <n v="8"/>
    <x v="1"/>
    <x v="0"/>
    <n v="7.3318491072855915E-2"/>
    <x v="292"/>
    <x v="4"/>
    <x v="0"/>
    <n v="205"/>
    <n v="32.869262339197931"/>
    <x v="814"/>
    <n v="243.67470097448071"/>
    <x v="15"/>
    <x v="3"/>
    <x v="12"/>
  </r>
  <r>
    <x v="4489"/>
    <s v="Product294"/>
    <n v="7"/>
    <x v="0"/>
    <x v="0"/>
    <n v="3.9629671165156921E-2"/>
    <x v="293"/>
    <x v="0"/>
    <x v="3"/>
    <n v="119"/>
    <n v="98.313424762071008"/>
    <x v="1390"/>
    <n v="660.92107247340812"/>
    <x v="16"/>
    <x v="3"/>
    <x v="12"/>
  </r>
  <r>
    <x v="4490"/>
    <s v="Product295"/>
    <n v="12"/>
    <x v="2"/>
    <x v="1"/>
    <n v="7.939182993603533E-2"/>
    <x v="294"/>
    <x v="1"/>
    <x v="3"/>
    <n v="109"/>
    <n v="282.85069917080034"/>
    <x v="1217"/>
    <n v="3124.7359747793216"/>
    <x v="17"/>
    <x v="3"/>
    <x v="12"/>
  </r>
  <r>
    <x v="4491"/>
    <s v="Product296"/>
    <n v="12"/>
    <x v="2"/>
    <x v="1"/>
    <n v="7.2378460478693341E-2"/>
    <x v="295"/>
    <x v="2"/>
    <x v="2"/>
    <n v="67"/>
    <n v="184.71786066366573"/>
    <x v="276"/>
    <n v="2056.1791954309419"/>
    <x v="18"/>
    <x v="3"/>
    <x v="12"/>
  </r>
  <r>
    <x v="4492"/>
    <s v="Product297"/>
    <n v="8"/>
    <x v="1"/>
    <x v="0"/>
    <n v="9.9632601193498538E-2"/>
    <x v="296"/>
    <x v="3"/>
    <x v="3"/>
    <n v="231"/>
    <n v="298.38595004803614"/>
    <x v="64"/>
    <n v="2149.2558534812561"/>
    <x v="19"/>
    <x v="3"/>
    <x v="12"/>
  </r>
  <r>
    <x v="4493"/>
    <s v="Product298"/>
    <n v="14"/>
    <x v="1"/>
    <x v="0"/>
    <n v="2.6637354335260714E-3"/>
    <x v="297"/>
    <x v="4"/>
    <x v="0"/>
    <n v="58"/>
    <n v="247.5691953517846"/>
    <x v="396"/>
    <n v="3456.7363111942714"/>
    <x v="20"/>
    <x v="3"/>
    <x v="12"/>
  </r>
  <r>
    <x v="4494"/>
    <s v="Product299"/>
    <n v="1"/>
    <x v="1"/>
    <x v="0"/>
    <n v="6.540625837255111E-2"/>
    <x v="298"/>
    <x v="0"/>
    <x v="0"/>
    <n v="231"/>
    <n v="25.050350401253915"/>
    <x v="73"/>
    <n v="23.411900710586561"/>
    <x v="21"/>
    <x v="3"/>
    <x v="12"/>
  </r>
  <r>
    <x v="4495"/>
    <s v="Product300"/>
    <n v="2"/>
    <x v="1"/>
    <x v="0"/>
    <n v="6.5846313960377476E-2"/>
    <x v="299"/>
    <x v="1"/>
    <x v="1"/>
    <n v="227"/>
    <n v="267.83376015561043"/>
    <x v="1391"/>
    <n v="500.39578859043138"/>
    <x v="22"/>
    <x v="3"/>
    <x v="12"/>
  </r>
  <r>
    <x v="4496"/>
    <s v="Product301"/>
    <n v="8"/>
    <x v="0"/>
    <x v="1"/>
    <n v="8.6917095527835109E-2"/>
    <x v="300"/>
    <x v="2"/>
    <x v="0"/>
    <n v="76"/>
    <n v="218.02237819750093"/>
    <x v="1140"/>
    <n v="1592.5800505960235"/>
    <x v="23"/>
    <x v="3"/>
    <x v="12"/>
  </r>
  <r>
    <x v="4497"/>
    <s v="Product302"/>
    <n v="5"/>
    <x v="1"/>
    <x v="0"/>
    <n v="8.4807910538451117E-2"/>
    <x v="301"/>
    <x v="3"/>
    <x v="1"/>
    <n v="59"/>
    <n v="227.0831435122482"/>
    <x v="786"/>
    <n v="1039.1234829623561"/>
    <x v="24"/>
    <x v="3"/>
    <x v="12"/>
  </r>
  <r>
    <x v="4498"/>
    <s v="Product303"/>
    <n v="3"/>
    <x v="2"/>
    <x v="0"/>
    <n v="3.6467229413825811E-2"/>
    <x v="302"/>
    <x v="4"/>
    <x v="2"/>
    <n v="132"/>
    <n v="150.46494163993614"/>
    <x v="186"/>
    <n v="434.93370628324402"/>
    <x v="25"/>
    <x v="3"/>
    <x v="12"/>
  </r>
  <r>
    <x v="4499"/>
    <s v="Product304"/>
    <n v="5"/>
    <x v="0"/>
    <x v="0"/>
    <n v="4.3194062967823136E-3"/>
    <x v="303"/>
    <x v="0"/>
    <x v="0"/>
    <n v="196"/>
    <n v="306.61983276164636"/>
    <x v="1038"/>
    <n v="1526.477085626487"/>
    <x v="26"/>
    <x v="3"/>
    <x v="12"/>
  </r>
  <r>
    <x v="4500"/>
    <s v="Product305"/>
    <n v="12"/>
    <x v="0"/>
    <x v="0"/>
    <n v="3.8828977171144531E-3"/>
    <x v="304"/>
    <x v="1"/>
    <x v="3"/>
    <n v="52"/>
    <n v="78.488072182146084"/>
    <x v="176"/>
    <n v="938.19973231019173"/>
    <x v="27"/>
    <x v="3"/>
    <x v="12"/>
  </r>
  <r>
    <x v="4501"/>
    <s v="Product306"/>
    <n v="6"/>
    <x v="0"/>
    <x v="0"/>
    <n v="2.9914053736697869E-3"/>
    <x v="305"/>
    <x v="2"/>
    <x v="3"/>
    <n v="228"/>
    <n v="224.81457987798171"/>
    <x v="266"/>
    <n v="1344.8524100139323"/>
    <x v="28"/>
    <x v="3"/>
    <x v="12"/>
  </r>
  <r>
    <x v="4502"/>
    <s v="Product307"/>
    <n v="7"/>
    <x v="1"/>
    <x v="1"/>
    <n v="9.537110895571177E-2"/>
    <x v="306"/>
    <x v="3"/>
    <x v="2"/>
    <n v="11"/>
    <n v="255.05041566387018"/>
    <x v="784"/>
    <n v="1615.0818227767415"/>
    <x v="29"/>
    <x v="3"/>
    <x v="12"/>
  </r>
  <r>
    <x v="4503"/>
    <s v="Product308"/>
    <n v="1"/>
    <x v="1"/>
    <x v="1"/>
    <n v="5.6195284165142023E-2"/>
    <x v="307"/>
    <x v="4"/>
    <x v="3"/>
    <n v="78"/>
    <n v="244.30172401690425"/>
    <x v="388"/>
    <n v="230.5731192137402"/>
    <x v="0"/>
    <x v="4"/>
    <x v="12"/>
  </r>
  <r>
    <x v="4504"/>
    <s v="Product309"/>
    <n v="14"/>
    <x v="1"/>
    <x v="0"/>
    <n v="2.633049542384144E-2"/>
    <x v="308"/>
    <x v="0"/>
    <x v="0"/>
    <n v="69"/>
    <n v="56.265370282350872"/>
    <x v="621"/>
    <n v="766.97425290654962"/>
    <x v="1"/>
    <x v="4"/>
    <x v="12"/>
  </r>
  <r>
    <x v="4505"/>
    <s v="Product310"/>
    <n v="14"/>
    <x v="0"/>
    <x v="0"/>
    <n v="8.9513375655262489E-2"/>
    <x v="309"/>
    <x v="1"/>
    <x v="0"/>
    <n v="213"/>
    <n v="226.2120407048032"/>
    <x v="372"/>
    <n v="2883.4825225843083"/>
    <x v="2"/>
    <x v="4"/>
    <x v="12"/>
  </r>
  <r>
    <x v="4506"/>
    <s v="Product311"/>
    <n v="9"/>
    <x v="2"/>
    <x v="0"/>
    <n v="1.9811194748500495E-2"/>
    <x v="310"/>
    <x v="2"/>
    <x v="1"/>
    <n v="217"/>
    <n v="30.028825602257768"/>
    <x v="1392"/>
    <n v="264.90526821164417"/>
    <x v="3"/>
    <x v="4"/>
    <x v="12"/>
  </r>
  <r>
    <x v="4507"/>
    <s v="Product312"/>
    <n v="15"/>
    <x v="2"/>
    <x v="0"/>
    <n v="8.8689497311665866E-2"/>
    <x v="311"/>
    <x v="3"/>
    <x v="0"/>
    <n v="87"/>
    <n v="119.57466562318517"/>
    <x v="340"/>
    <n v="1634.5447295678152"/>
    <x v="4"/>
    <x v="4"/>
    <x v="12"/>
  </r>
  <r>
    <x v="4508"/>
    <s v="Product313"/>
    <n v="8"/>
    <x v="1"/>
    <x v="1"/>
    <n v="7.6184658456246451E-5"/>
    <x v="312"/>
    <x v="0"/>
    <x v="1"/>
    <n v="212"/>
    <n v="281.98389187349579"/>
    <x v="626"/>
    <n v="2255.6992722160257"/>
    <x v="5"/>
    <x v="4"/>
    <x v="12"/>
  </r>
  <r>
    <x v="4509"/>
    <s v="Product314"/>
    <n v="7"/>
    <x v="1"/>
    <x v="0"/>
    <n v="1.9682926899882727E-2"/>
    <x v="313"/>
    <x v="1"/>
    <x v="2"/>
    <n v="55"/>
    <n v="190.68086249612242"/>
    <x v="373"/>
    <n v="1308.4939351288324"/>
    <x v="6"/>
    <x v="4"/>
    <x v="12"/>
  </r>
  <r>
    <x v="4510"/>
    <s v="Product315"/>
    <n v="5"/>
    <x v="1"/>
    <x v="0"/>
    <n v="1.8873365724949465E-3"/>
    <x v="314"/>
    <x v="2"/>
    <x v="0"/>
    <n v="15"/>
    <n v="222.13926695197958"/>
    <x v="334"/>
    <n v="1108.6000769463694"/>
    <x v="7"/>
    <x v="4"/>
    <x v="12"/>
  </r>
  <r>
    <x v="4511"/>
    <s v="Product316"/>
    <n v="15"/>
    <x v="1"/>
    <x v="0"/>
    <n v="7.9197215833361451E-2"/>
    <x v="315"/>
    <x v="3"/>
    <x v="3"/>
    <n v="249"/>
    <n v="158.80476252358199"/>
    <x v="516"/>
    <n v="2193.418012059542"/>
    <x v="8"/>
    <x v="4"/>
    <x v="12"/>
  </r>
  <r>
    <x v="4512"/>
    <s v="Product317"/>
    <n v="1"/>
    <x v="0"/>
    <x v="0"/>
    <n v="4.8939206709595985E-2"/>
    <x v="316"/>
    <x v="4"/>
    <x v="3"/>
    <n v="168"/>
    <n v="41.027881242472986"/>
    <x v="322"/>
    <n v="39.02000928149085"/>
    <x v="9"/>
    <x v="4"/>
    <x v="12"/>
  </r>
  <r>
    <x v="4513"/>
    <s v="Product318"/>
    <n v="13"/>
    <x v="1"/>
    <x v="0"/>
    <n v="9.6560086921600216E-2"/>
    <x v="317"/>
    <x v="0"/>
    <x v="2"/>
    <n v="141"/>
    <n v="316.27554347079302"/>
    <x v="1393"/>
    <n v="3714.5673435269996"/>
    <x v="10"/>
    <x v="4"/>
    <x v="12"/>
  </r>
  <r>
    <x v="4514"/>
    <s v="Product319"/>
    <n v="10"/>
    <x v="2"/>
    <x v="1"/>
    <n v="6.4892579083026411E-2"/>
    <x v="318"/>
    <x v="1"/>
    <x v="3"/>
    <n v="11"/>
    <n v="271.55639517485895"/>
    <x v="90"/>
    <n v="2539.3440032547287"/>
    <x v="11"/>
    <x v="4"/>
    <x v="12"/>
  </r>
  <r>
    <x v="4515"/>
    <s v="Product320"/>
    <n v="13"/>
    <x v="0"/>
    <x v="1"/>
    <n v="5.9783565011031882E-3"/>
    <x v="319"/>
    <x v="2"/>
    <x v="0"/>
    <n v="60"/>
    <n v="91.210220439981413"/>
    <x v="454"/>
    <n v="1178.6441319334108"/>
    <x v="12"/>
    <x v="4"/>
    <x v="12"/>
  </r>
  <r>
    <x v="4516"/>
    <s v="Product321"/>
    <n v="5"/>
    <x v="0"/>
    <x v="0"/>
    <n v="9.0963699579546892E-2"/>
    <x v="320"/>
    <x v="3"/>
    <x v="0"/>
    <n v="134"/>
    <n v="302.4181186548862"/>
    <x v="1240"/>
    <n v="1374.5452388107569"/>
    <x v="13"/>
    <x v="4"/>
    <x v="12"/>
  </r>
  <r>
    <x v="4517"/>
    <s v="Product322"/>
    <n v="5"/>
    <x v="0"/>
    <x v="0"/>
    <n v="1.8691969498673366E-2"/>
    <x v="321"/>
    <x v="4"/>
    <x v="1"/>
    <n v="237"/>
    <n v="129.06405035957141"/>
    <x v="1231"/>
    <n v="633.25794533437534"/>
    <x v="14"/>
    <x v="4"/>
    <x v="12"/>
  </r>
  <r>
    <x v="4518"/>
    <s v="Product323"/>
    <n v="5"/>
    <x v="1"/>
    <x v="0"/>
    <n v="5.7540148703333821E-2"/>
    <x v="322"/>
    <x v="0"/>
    <x v="0"/>
    <n v="95"/>
    <n v="38.703403187604358"/>
    <x v="1394"/>
    <n v="182.38201806432261"/>
    <x v="15"/>
    <x v="4"/>
    <x v="12"/>
  </r>
  <r>
    <x v="4519"/>
    <s v="Product324"/>
    <n v="12"/>
    <x v="1"/>
    <x v="0"/>
    <n v="9.7888183595985723E-2"/>
    <x v="323"/>
    <x v="1"/>
    <x v="1"/>
    <n v="204"/>
    <n v="307.81559413767451"/>
    <x v="1270"/>
    <n v="3332.2090169402209"/>
    <x v="16"/>
    <x v="4"/>
    <x v="12"/>
  </r>
  <r>
    <x v="4520"/>
    <s v="Product325"/>
    <n v="3"/>
    <x v="1"/>
    <x v="1"/>
    <n v="2.320648942177821E-2"/>
    <x v="324"/>
    <x v="2"/>
    <x v="2"/>
    <n v="110"/>
    <n v="66.552780489954003"/>
    <x v="421"/>
    <n v="195.02497228057189"/>
    <x v="17"/>
    <x v="4"/>
    <x v="12"/>
  </r>
  <r>
    <x v="4521"/>
    <s v="Product326"/>
    <n v="11"/>
    <x v="0"/>
    <x v="0"/>
    <n v="7.0686217533280957E-2"/>
    <x v="325"/>
    <x v="3"/>
    <x v="0"/>
    <n v="43"/>
    <n v="306.2970062164959"/>
    <x v="854"/>
    <n v="3131.1063234581234"/>
    <x v="18"/>
    <x v="4"/>
    <x v="12"/>
  </r>
  <r>
    <x v="4522"/>
    <s v="Product327"/>
    <n v="12"/>
    <x v="2"/>
    <x v="0"/>
    <n v="5.4434127353105155E-2"/>
    <x v="326"/>
    <x v="4"/>
    <x v="3"/>
    <n v="48"/>
    <n v="198.41448194386021"/>
    <x v="37"/>
    <n v="2251.3675531803328"/>
    <x v="19"/>
    <x v="4"/>
    <x v="12"/>
  </r>
  <r>
    <x v="4523"/>
    <s v="Product328"/>
    <n v="4"/>
    <x v="2"/>
    <x v="0"/>
    <n v="1.9418399202541084E-2"/>
    <x v="327"/>
    <x v="0"/>
    <x v="3"/>
    <n v="199"/>
    <n v="134.41028522009867"/>
    <x v="771"/>
    <n v="527.20101057906959"/>
    <x v="20"/>
    <x v="4"/>
    <x v="12"/>
  </r>
  <r>
    <x v="4524"/>
    <s v="Product329"/>
    <n v="12"/>
    <x v="1"/>
    <x v="0"/>
    <n v="4.1590638003977422E-2"/>
    <x v="328"/>
    <x v="1"/>
    <x v="2"/>
    <n v="66"/>
    <n v="268.67509630995238"/>
    <x v="198"/>
    <n v="3090.0087316636968"/>
    <x v="21"/>
    <x v="4"/>
    <x v="12"/>
  </r>
  <r>
    <x v="4525"/>
    <s v="Product330"/>
    <n v="5"/>
    <x v="1"/>
    <x v="0"/>
    <n v="9.316510590626223E-2"/>
    <x v="329"/>
    <x v="2"/>
    <x v="3"/>
    <n v="16"/>
    <n v="291.9382856574685"/>
    <x v="50"/>
    <n v="1323.6991217804889"/>
    <x v="22"/>
    <x v="4"/>
    <x v="12"/>
  </r>
  <r>
    <x v="4526"/>
    <s v="Product331"/>
    <n v="2"/>
    <x v="1"/>
    <x v="1"/>
    <n v="3.5473970884316135E-2"/>
    <x v="330"/>
    <x v="3"/>
    <x v="0"/>
    <n v="50"/>
    <n v="270.76032910996025"/>
    <x v="69"/>
    <n v="522.31077015697133"/>
    <x v="23"/>
    <x v="4"/>
    <x v="12"/>
  </r>
  <r>
    <x v="4527"/>
    <s v="Product332"/>
    <n v="2"/>
    <x v="1"/>
    <x v="1"/>
    <n v="7.3888551876029315E-2"/>
    <x v="331"/>
    <x v="4"/>
    <x v="0"/>
    <n v="60"/>
    <n v="223.01240250339291"/>
    <x v="109"/>
    <n v="413.06867806404608"/>
    <x v="24"/>
    <x v="4"/>
    <x v="12"/>
  </r>
  <r>
    <x v="4528"/>
    <s v="Product333"/>
    <n v="7"/>
    <x v="0"/>
    <x v="0"/>
    <n v="8.0581039325532275E-2"/>
    <x v="332"/>
    <x v="0"/>
    <x v="1"/>
    <n v="154"/>
    <n v="210.73482926163126"/>
    <x v="582"/>
    <n v="1356.2751838834831"/>
    <x v="25"/>
    <x v="4"/>
    <x v="12"/>
  </r>
  <r>
    <x v="4529"/>
    <s v="Product334"/>
    <n v="12"/>
    <x v="1"/>
    <x v="0"/>
    <n v="7.8446260884677793E-2"/>
    <x v="333"/>
    <x v="1"/>
    <x v="0"/>
    <n v="200"/>
    <n v="257.86320975432363"/>
    <x v="929"/>
    <n v="2851.6176615525069"/>
    <x v="26"/>
    <x v="4"/>
    <x v="12"/>
  </r>
  <r>
    <x v="4530"/>
    <s v="Product335"/>
    <n v="11"/>
    <x v="2"/>
    <x v="0"/>
    <n v="4.7477991864023607E-2"/>
    <x v="334"/>
    <x v="2"/>
    <x v="1"/>
    <n v="137"/>
    <n v="274.77618305171131"/>
    <x v="1395"/>
    <n v="2879.0339783519021"/>
    <x v="27"/>
    <x v="4"/>
    <x v="12"/>
  </r>
  <r>
    <x v="4531"/>
    <s v="Product336"/>
    <n v="1"/>
    <x v="0"/>
    <x v="0"/>
    <n v="6.6127060793260375E-2"/>
    <x v="335"/>
    <x v="3"/>
    <x v="2"/>
    <n v="114"/>
    <n v="201.63602670830261"/>
    <x v="768"/>
    <n v="188.3024289120512"/>
    <x v="28"/>
    <x v="4"/>
    <x v="12"/>
  </r>
  <r>
    <x v="4532"/>
    <s v="Product337"/>
    <n v="4"/>
    <x v="0"/>
    <x v="1"/>
    <n v="4.5186682888164853E-2"/>
    <x v="336"/>
    <x v="0"/>
    <x v="0"/>
    <n v="104"/>
    <n v="316.39415545602975"/>
    <x v="518"/>
    <n v="1208.3894123430775"/>
    <x v="29"/>
    <x v="4"/>
    <x v="12"/>
  </r>
  <r>
    <x v="4533"/>
    <s v="Product338"/>
    <n v="3"/>
    <x v="0"/>
    <x v="0"/>
    <n v="9.8204620465086517E-2"/>
    <x v="337"/>
    <x v="1"/>
    <x v="3"/>
    <n v="57"/>
    <n v="315.17340484016228"/>
    <x v="1307"/>
    <n v="852.66576071143527"/>
    <x v="30"/>
    <x v="4"/>
    <x v="12"/>
  </r>
  <r>
    <x v="4534"/>
    <s v="Product339"/>
    <n v="6"/>
    <x v="1"/>
    <x v="0"/>
    <n v="4.0458013466633538E-2"/>
    <x v="338"/>
    <x v="2"/>
    <x v="3"/>
    <n v="67"/>
    <n v="102.60672595553108"/>
    <x v="1089"/>
    <n v="590.73276993033005"/>
    <x v="0"/>
    <x v="5"/>
    <x v="12"/>
  </r>
  <r>
    <x v="4535"/>
    <s v="Product340"/>
    <n v="7"/>
    <x v="1"/>
    <x v="0"/>
    <n v="7.7840710057202167E-2"/>
    <x v="339"/>
    <x v="3"/>
    <x v="2"/>
    <n v="120"/>
    <n v="288.81971215749553"/>
    <x v="232"/>
    <n v="1864.3644647924752"/>
    <x v="1"/>
    <x v="5"/>
    <x v="12"/>
  </r>
  <r>
    <x v="4536"/>
    <s v="Product341"/>
    <n v="15"/>
    <x v="1"/>
    <x v="0"/>
    <n v="2.2008307703242705E-2"/>
    <x v="340"/>
    <x v="4"/>
    <x v="3"/>
    <n v="10"/>
    <n v="115.75065854901878"/>
    <x v="168"/>
    <n v="1698.0477365822851"/>
    <x v="2"/>
    <x v="5"/>
    <x v="12"/>
  </r>
  <r>
    <x v="4537"/>
    <s v="Product342"/>
    <n v="1"/>
    <x v="0"/>
    <x v="0"/>
    <n v="6.3272588586616954E-2"/>
    <x v="341"/>
    <x v="0"/>
    <x v="0"/>
    <n v="200"/>
    <n v="153.2487254950338"/>
    <x v="155"/>
    <n v="143.55228193536311"/>
    <x v="3"/>
    <x v="5"/>
    <x v="12"/>
  </r>
  <r>
    <x v="4538"/>
    <s v="Product343"/>
    <n v="9"/>
    <x v="2"/>
    <x v="1"/>
    <n v="1.1926499564849558E-2"/>
    <x v="342"/>
    <x v="1"/>
    <x v="0"/>
    <n v="204"/>
    <n v="38.509786966606583"/>
    <x v="951"/>
    <n v="342.45450008196212"/>
    <x v="4"/>
    <x v="5"/>
    <x v="12"/>
  </r>
  <r>
    <x v="4539"/>
    <s v="Product344"/>
    <n v="8"/>
    <x v="2"/>
    <x v="1"/>
    <n v="3.3800326224842914E-2"/>
    <x v="343"/>
    <x v="2"/>
    <x v="1"/>
    <n v="81"/>
    <n v="61.760781192060094"/>
    <x v="35"/>
    <n v="477.38597311893852"/>
    <x v="5"/>
    <x v="5"/>
    <x v="12"/>
  </r>
  <r>
    <x v="4540"/>
    <s v="Product345"/>
    <n v="4"/>
    <x v="1"/>
    <x v="0"/>
    <n v="5.1830204065623192E-2"/>
    <x v="344"/>
    <x v="3"/>
    <x v="0"/>
    <n v="150"/>
    <n v="230.62599892132428"/>
    <x v="321"/>
    <n v="874.69042533757533"/>
    <x v="6"/>
    <x v="5"/>
    <x v="12"/>
  </r>
  <r>
    <x v="4541"/>
    <s v="Product346"/>
    <n v="2"/>
    <x v="1"/>
    <x v="0"/>
    <n v="2.1433140126628004E-3"/>
    <x v="345"/>
    <x v="4"/>
    <x v="1"/>
    <n v="190"/>
    <n v="278.27964107384946"/>
    <x v="369"/>
    <n v="555.36640083939426"/>
    <x v="7"/>
    <x v="5"/>
    <x v="12"/>
  </r>
  <r>
    <x v="4542"/>
    <s v="Product347"/>
    <n v="11"/>
    <x v="1"/>
    <x v="0"/>
    <n v="6.7642860548577752E-2"/>
    <x v="346"/>
    <x v="0"/>
    <x v="2"/>
    <n v="52"/>
    <n v="144.72119589603773"/>
    <x v="247"/>
    <n v="1484.2502424598051"/>
    <x v="8"/>
    <x v="5"/>
    <x v="12"/>
  </r>
  <r>
    <x v="4543"/>
    <s v="Product348"/>
    <n v="2"/>
    <x v="1"/>
    <x v="0"/>
    <n v="9.512469049847784E-2"/>
    <x v="347"/>
    <x v="1"/>
    <x v="0"/>
    <n v="158"/>
    <n v="100.64324473135947"/>
    <x v="1023"/>
    <n v="182.1391744510527"/>
    <x v="9"/>
    <x v="5"/>
    <x v="12"/>
  </r>
  <r>
    <x v="4544"/>
    <s v="Product349"/>
    <n v="10"/>
    <x v="0"/>
    <x v="1"/>
    <n v="8.789700178023177E-2"/>
    <x v="348"/>
    <x v="2"/>
    <x v="3"/>
    <n v="72"/>
    <n v="97.663777469062254"/>
    <x v="104"/>
    <n v="890.79424246999929"/>
    <x v="10"/>
    <x v="5"/>
    <x v="12"/>
  </r>
  <r>
    <x v="4545"/>
    <s v="Product350"/>
    <n v="13"/>
    <x v="1"/>
    <x v="0"/>
    <n v="1.4967842997955517E-2"/>
    <x v="349"/>
    <x v="3"/>
    <x v="3"/>
    <n v="43"/>
    <n v="123.72580433936423"/>
    <x v="434"/>
    <n v="1584.3606470278191"/>
    <x v="11"/>
    <x v="5"/>
    <x v="12"/>
  </r>
  <r>
    <x v="4546"/>
    <s v="Product351"/>
    <n v="6"/>
    <x v="2"/>
    <x v="0"/>
    <n v="4.7574905807663853E-2"/>
    <x v="350"/>
    <x v="4"/>
    <x v="2"/>
    <n v="239"/>
    <n v="280.36805964791057"/>
    <x v="1126"/>
    <n v="1602.1774537121025"/>
    <x v="12"/>
    <x v="5"/>
    <x v="12"/>
  </r>
  <r>
    <x v="4547"/>
    <s v="Product352"/>
    <n v="9"/>
    <x v="0"/>
    <x v="0"/>
    <n v="6.778348218473472E-2"/>
    <x v="351"/>
    <x v="0"/>
    <x v="3"/>
    <n v="124"/>
    <n v="137.35259561802917"/>
    <x v="2"/>
    <n v="1152.3812255993469"/>
    <x v="13"/>
    <x v="5"/>
    <x v="12"/>
  </r>
  <r>
    <x v="4548"/>
    <s v="Product353"/>
    <n v="6"/>
    <x v="0"/>
    <x v="0"/>
    <n v="8.1462934970731052E-2"/>
    <x v="352"/>
    <x v="1"/>
    <x v="0"/>
    <n v="112"/>
    <n v="121.65012865419114"/>
    <x v="243"/>
    <n v="670.44091280672217"/>
    <x v="14"/>
    <x v="5"/>
    <x v="12"/>
  </r>
  <r>
    <x v="4549"/>
    <s v="Product354"/>
    <n v="8"/>
    <x v="0"/>
    <x v="0"/>
    <n v="7.6422921159536222E-2"/>
    <x v="353"/>
    <x v="2"/>
    <x v="0"/>
    <n v="113"/>
    <n v="269.13912496209014"/>
    <x v="122"/>
    <n v="1988.565814673326"/>
    <x v="15"/>
    <x v="5"/>
    <x v="12"/>
  </r>
  <r>
    <x v="4550"/>
    <s v="Product355"/>
    <n v="5"/>
    <x v="1"/>
    <x v="1"/>
    <n v="7.7980270318980624E-2"/>
    <x v="354"/>
    <x v="3"/>
    <x v="1"/>
    <n v="237"/>
    <n v="317.67142383788564"/>
    <x v="1231"/>
    <n v="1464.4966016719593"/>
    <x v="16"/>
    <x v="5"/>
    <x v="12"/>
  </r>
  <r>
    <x v="4551"/>
    <s v="Product356"/>
    <n v="14"/>
    <x v="1"/>
    <x v="1"/>
    <n v="1.5957397627965452E-2"/>
    <x v="355"/>
    <x v="4"/>
    <x v="0"/>
    <n v="10"/>
    <n v="238.14002961413698"/>
    <x v="684"/>
    <n v="3280.7590825862821"/>
    <x v="17"/>
    <x v="5"/>
    <x v="12"/>
  </r>
  <r>
    <x v="4552"/>
    <s v="Product357"/>
    <n v="14"/>
    <x v="1"/>
    <x v="0"/>
    <n v="8.6493220002388245E-4"/>
    <x v="356"/>
    <x v="0"/>
    <x v="1"/>
    <n v="212"/>
    <n v="309.55328675688111"/>
    <x v="1396"/>
    <n v="4329.9976181215861"/>
    <x v="18"/>
    <x v="5"/>
    <x v="12"/>
  </r>
  <r>
    <x v="4553"/>
    <s v="Product358"/>
    <n v="3"/>
    <x v="0"/>
    <x v="0"/>
    <n v="4.8768837902793884E-2"/>
    <x v="357"/>
    <x v="1"/>
    <x v="2"/>
    <n v="99"/>
    <n v="313.77100094662711"/>
    <x v="1018"/>
    <n v="895.40626158859106"/>
    <x v="19"/>
    <x v="5"/>
    <x v="12"/>
  </r>
  <r>
    <x v="4554"/>
    <s v="Product359"/>
    <n v="2"/>
    <x v="2"/>
    <x v="0"/>
    <n v="9.2737234517592537E-5"/>
    <x v="358"/>
    <x v="2"/>
    <x v="0"/>
    <n v="213"/>
    <n v="123.68644945526846"/>
    <x v="1287"/>
    <n v="247.34995823199733"/>
    <x v="20"/>
    <x v="5"/>
    <x v="12"/>
  </r>
  <r>
    <x v="4555"/>
    <s v="Product360"/>
    <n v="9"/>
    <x v="2"/>
    <x v="0"/>
    <n v="8.7138889897822869E-2"/>
    <x v="359"/>
    <x v="3"/>
    <x v="3"/>
    <n v="208"/>
    <n v="256.00271269647288"/>
    <x v="350"/>
    <n v="2103.2542845114385"/>
    <x v="21"/>
    <x v="5"/>
    <x v="12"/>
  </r>
  <r>
    <x v="4556"/>
    <s v="Product361"/>
    <n v="9"/>
    <x v="1"/>
    <x v="1"/>
    <n v="1.3668669196267158E-2"/>
    <x v="360"/>
    <x v="0"/>
    <x v="3"/>
    <n v="223"/>
    <n v="132.5557064773007"/>
    <x v="225"/>
    <n v="1176.6946173784647"/>
    <x v="22"/>
    <x v="5"/>
    <x v="12"/>
  </r>
  <r>
    <x v="4557"/>
    <s v="Product362"/>
    <n v="2"/>
    <x v="1"/>
    <x v="0"/>
    <n v="4.925523797131192E-2"/>
    <x v="361"/>
    <x v="1"/>
    <x v="2"/>
    <n v="12"/>
    <n v="99.390107815228433"/>
    <x v="741"/>
    <n v="188.98924880559002"/>
    <x v="23"/>
    <x v="5"/>
    <x v="12"/>
  </r>
  <r>
    <x v="4558"/>
    <s v="Product363"/>
    <n v="9"/>
    <x v="1"/>
    <x v="0"/>
    <n v="1.4466896366109429E-3"/>
    <x v="362"/>
    <x v="2"/>
    <x v="3"/>
    <n v="189"/>
    <n v="301.5833656089398"/>
    <x v="1146"/>
    <n v="2710.3236127140517"/>
    <x v="24"/>
    <x v="5"/>
    <x v="12"/>
  </r>
  <r>
    <x v="4559"/>
    <s v="Product364"/>
    <n v="13"/>
    <x v="1"/>
    <x v="0"/>
    <n v="8.1268535322147367E-2"/>
    <x v="363"/>
    <x v="3"/>
    <x v="0"/>
    <n v="131"/>
    <n v="175.63082944201659"/>
    <x v="1292"/>
    <n v="2097.6483992860503"/>
    <x v="25"/>
    <x v="5"/>
    <x v="12"/>
  </r>
  <r>
    <x v="4560"/>
    <s v="Product365"/>
    <n v="9"/>
    <x v="0"/>
    <x v="0"/>
    <n v="1.1886567225451351E-2"/>
    <x v="364"/>
    <x v="4"/>
    <x v="0"/>
    <n v="43"/>
    <n v="262.09397064705047"/>
    <x v="1397"/>
    <n v="2330.8071574101195"/>
    <x v="26"/>
    <x v="5"/>
    <x v="12"/>
  </r>
  <r>
    <x v="4561"/>
    <s v="Product366"/>
    <n v="9"/>
    <x v="1"/>
    <x v="0"/>
    <n v="2.8024331474680465E-2"/>
    <x v="365"/>
    <x v="0"/>
    <x v="1"/>
    <n v="241"/>
    <n v="66.035022308681334"/>
    <x v="1288"/>
    <n v="577.65991459108443"/>
    <x v="27"/>
    <x v="5"/>
    <x v="12"/>
  </r>
  <r>
    <x v="4562"/>
    <s v="Product367"/>
    <n v="2"/>
    <x v="2"/>
    <x v="1"/>
    <n v="4.1008761115738548E-2"/>
    <x v="366"/>
    <x v="1"/>
    <x v="0"/>
    <n v="231"/>
    <n v="234.63815340234288"/>
    <x v="743"/>
    <n v="450.03186684165632"/>
    <x v="28"/>
    <x v="5"/>
    <x v="12"/>
  </r>
  <r>
    <x v="4563"/>
    <s v="Product368"/>
    <n v="1"/>
    <x v="0"/>
    <x v="1"/>
    <n v="1.2239306402500094E-2"/>
    <x v="367"/>
    <x v="2"/>
    <x v="1"/>
    <n v="8"/>
    <n v="83.968532546867124"/>
    <x v="1289"/>
    <n v="82.940815948857704"/>
    <x v="29"/>
    <x v="5"/>
    <x v="12"/>
  </r>
  <r>
    <x v="4564"/>
    <s v="Product369"/>
    <n v="12"/>
    <x v="0"/>
    <x v="0"/>
    <n v="3.3421565472991459E-2"/>
    <x v="368"/>
    <x v="3"/>
    <x v="2"/>
    <n v="28"/>
    <n v="74.569182116861271"/>
    <x v="210"/>
    <n v="864.92355977370198"/>
    <x v="0"/>
    <x v="6"/>
    <x v="12"/>
  </r>
  <r>
    <x v="4565"/>
    <s v="Product370"/>
    <n v="2"/>
    <x v="0"/>
    <x v="0"/>
    <n v="9.2470420473258222E-2"/>
    <x v="369"/>
    <x v="4"/>
    <x v="0"/>
    <n v="232"/>
    <n v="98.268365770355501"/>
    <x v="261"/>
    <n v="178.36289733670156"/>
    <x v="1"/>
    <x v="6"/>
    <x v="12"/>
  </r>
  <r>
    <x v="4566"/>
    <s v="Product371"/>
    <n v="4"/>
    <x v="1"/>
    <x v="0"/>
    <n v="9.2942724051979828E-2"/>
    <x v="370"/>
    <x v="0"/>
    <x v="3"/>
    <n v="200"/>
    <n v="31.182231568812881"/>
    <x v="290"/>
    <n v="113.13628009915109"/>
    <x v="2"/>
    <x v="6"/>
    <x v="12"/>
  </r>
  <r>
    <x v="4567"/>
    <s v="Product372"/>
    <n v="6"/>
    <x v="1"/>
    <x v="0"/>
    <n v="5.2953770095731469E-2"/>
    <x v="371"/>
    <x v="1"/>
    <x v="3"/>
    <n v="12"/>
    <n v="300.44437939775798"/>
    <x v="708"/>
    <n v="1707.2083008274465"/>
    <x v="3"/>
    <x v="6"/>
    <x v="12"/>
  </r>
  <r>
    <x v="4568"/>
    <s v="Product373"/>
    <n v="3"/>
    <x v="1"/>
    <x v="1"/>
    <n v="3.1521703611282918E-2"/>
    <x v="372"/>
    <x v="2"/>
    <x v="2"/>
    <n v="208"/>
    <n v="159.59819196373576"/>
    <x v="176"/>
    <n v="463.70215517927471"/>
    <x v="4"/>
    <x v="6"/>
    <x v="12"/>
  </r>
  <r>
    <x v="4569"/>
    <s v="Product374"/>
    <n v="13"/>
    <x v="0"/>
    <x v="0"/>
    <n v="6.9469571948779216E-2"/>
    <x v="373"/>
    <x v="3"/>
    <x v="3"/>
    <n v="157"/>
    <n v="57.009774905430859"/>
    <x v="1398"/>
    <n v="689.64129319610618"/>
    <x v="5"/>
    <x v="6"/>
    <x v="12"/>
  </r>
  <r>
    <x v="4570"/>
    <s v="Product375"/>
    <n v="12"/>
    <x v="2"/>
    <x v="0"/>
    <n v="3.1296329836633156E-2"/>
    <x v="374"/>
    <x v="4"/>
    <x v="0"/>
    <n v="92"/>
    <n v="226.83581301421358"/>
    <x v="1361"/>
    <n v="2636.8402150963188"/>
    <x v="6"/>
    <x v="6"/>
    <x v="12"/>
  </r>
  <r>
    <x v="4571"/>
    <s v="Product376"/>
    <n v="6"/>
    <x v="2"/>
    <x v="0"/>
    <n v="6.9615988261313599E-2"/>
    <x v="375"/>
    <x v="0"/>
    <x v="0"/>
    <n v="236"/>
    <n v="239.42983685742578"/>
    <x v="228"/>
    <n v="1336.5701528721058"/>
    <x v="7"/>
    <x v="6"/>
    <x v="12"/>
  </r>
  <r>
    <x v="4572"/>
    <s v="Product377"/>
    <n v="7"/>
    <x v="1"/>
    <x v="0"/>
    <n v="2.9034082155480201E-2"/>
    <x v="376"/>
    <x v="1"/>
    <x v="1"/>
    <n v="221"/>
    <n v="149.92228325790029"/>
    <x v="1399"/>
    <n v="1018.9859915819727"/>
    <x v="8"/>
    <x v="6"/>
    <x v="12"/>
  </r>
  <r>
    <x v="4573"/>
    <s v="Product378"/>
    <n v="1"/>
    <x v="1"/>
    <x v="0"/>
    <n v="6.3261934004051834E-2"/>
    <x v="377"/>
    <x v="2"/>
    <x v="0"/>
    <n v="27"/>
    <n v="308.25067064542276"/>
    <x v="1269"/>
    <n v="288.75013706234728"/>
    <x v="9"/>
    <x v="6"/>
    <x v="12"/>
  </r>
  <r>
    <x v="4574"/>
    <s v="Product379"/>
    <n v="8"/>
    <x v="1"/>
    <x v="1"/>
    <n v="2.2431642525410412E-3"/>
    <x v="378"/>
    <x v="3"/>
    <x v="1"/>
    <n v="106"/>
    <n v="36.298798327234778"/>
    <x v="456"/>
    <n v="289.73899328333545"/>
    <x v="10"/>
    <x v="6"/>
    <x v="12"/>
  </r>
  <r>
    <x v="4575"/>
    <s v="Product380"/>
    <n v="1"/>
    <x v="1"/>
    <x v="1"/>
    <n v="4.8113185379762016E-2"/>
    <x v="379"/>
    <x v="4"/>
    <x v="2"/>
    <n v="12"/>
    <n v="227.69017016065621"/>
    <x v="54"/>
    <n v="216.73527079456699"/>
    <x v="11"/>
    <x v="6"/>
    <x v="12"/>
  </r>
  <r>
    <x v="4576"/>
    <s v="Product381"/>
    <n v="13"/>
    <x v="0"/>
    <x v="0"/>
    <n v="8.1560167538555967E-2"/>
    <x v="380"/>
    <x v="0"/>
    <x v="0"/>
    <n v="238"/>
    <n v="58.310900864110891"/>
    <x v="325"/>
    <n v="696.21570226402844"/>
    <x v="12"/>
    <x v="6"/>
    <x v="12"/>
  </r>
  <r>
    <x v="4577"/>
    <s v="Product382"/>
    <n v="15"/>
    <x v="1"/>
    <x v="0"/>
    <n v="8.9229996816109811E-2"/>
    <x v="381"/>
    <x v="1"/>
    <x v="3"/>
    <n v="100"/>
    <n v="213.32159941699433"/>
    <x v="918"/>
    <n v="2914.3037067031273"/>
    <x v="13"/>
    <x v="6"/>
    <x v="12"/>
  </r>
  <r>
    <x v="4578"/>
    <s v="Product383"/>
    <n v="12"/>
    <x v="2"/>
    <x v="0"/>
    <n v="1.319915418583817E-3"/>
    <x v="382"/>
    <x v="2"/>
    <x v="3"/>
    <n v="168"/>
    <n v="101.32657791948874"/>
    <x v="354"/>
    <n v="1214.3140248837658"/>
    <x v="14"/>
    <x v="6"/>
    <x v="12"/>
  </r>
  <r>
    <x v="4579"/>
    <s v="Product384"/>
    <n v="1"/>
    <x v="0"/>
    <x v="0"/>
    <n v="2.5554007704108064E-2"/>
    <x v="383"/>
    <x v="3"/>
    <x v="2"/>
    <n v="55"/>
    <n v="40.793443605900947"/>
    <x v="988"/>
    <n v="39.751007633718658"/>
    <x v="15"/>
    <x v="6"/>
    <x v="12"/>
  </r>
  <r>
    <x v="4580"/>
    <s v="Product385"/>
    <n v="1"/>
    <x v="0"/>
    <x v="1"/>
    <n v="6.9475324506738323E-2"/>
    <x v="384"/>
    <x v="0"/>
    <x v="3"/>
    <n v="232"/>
    <n v="30.850488840609298"/>
    <x v="313"/>
    <n v="28.707141117216459"/>
    <x v="16"/>
    <x v="6"/>
    <x v="12"/>
  </r>
  <r>
    <x v="4581"/>
    <s v="Product386"/>
    <n v="1"/>
    <x v="0"/>
    <x v="0"/>
    <n v="8.7324965879144748E-2"/>
    <x v="385"/>
    <x v="1"/>
    <x v="0"/>
    <n v="221"/>
    <n v="94.706226809553144"/>
    <x v="230"/>
    <n v="86.436008784866374"/>
    <x v="17"/>
    <x v="6"/>
    <x v="12"/>
  </r>
  <r>
    <x v="4582"/>
    <s v="Product387"/>
    <n v="15"/>
    <x v="1"/>
    <x v="0"/>
    <n v="2.2058536560312092E-2"/>
    <x v="386"/>
    <x v="2"/>
    <x v="0"/>
    <n v="75"/>
    <n v="150.49387120874337"/>
    <x v="594"/>
    <n v="2207.6129497287361"/>
    <x v="18"/>
    <x v="6"/>
    <x v="12"/>
  </r>
  <r>
    <x v="4583"/>
    <s v="Product388"/>
    <n v="3"/>
    <x v="1"/>
    <x v="0"/>
    <n v="7.4302996212412029E-2"/>
    <x v="387"/>
    <x v="3"/>
    <x v="1"/>
    <n v="79"/>
    <n v="178.11032860685228"/>
    <x v="544"/>
    <n v="494.62859260495765"/>
    <x v="19"/>
    <x v="6"/>
    <x v="12"/>
  </r>
  <r>
    <x v="4584"/>
    <s v="Product389"/>
    <n v="15"/>
    <x v="1"/>
    <x v="0"/>
    <n v="9.0378130668994305E-2"/>
    <x v="388"/>
    <x v="4"/>
    <x v="0"/>
    <n v="244"/>
    <n v="155.95695258839822"/>
    <x v="1400"/>
    <n v="2127.9278212293875"/>
    <x v="20"/>
    <x v="6"/>
    <x v="12"/>
  </r>
  <r>
    <x v="4585"/>
    <s v="Product390"/>
    <n v="9"/>
    <x v="0"/>
    <x v="0"/>
    <n v="1.1944849289437343E-2"/>
    <x v="389"/>
    <x v="0"/>
    <x v="1"/>
    <n v="131"/>
    <n v="95.302109062721712"/>
    <x v="811"/>
    <n v="847.47365759701779"/>
    <x v="21"/>
    <x v="6"/>
    <x v="12"/>
  </r>
  <r>
    <x v="4586"/>
    <s v="Product391"/>
    <n v="2"/>
    <x v="2"/>
    <x v="1"/>
    <n v="5.5480426056526491E-2"/>
    <x v="390"/>
    <x v="1"/>
    <x v="2"/>
    <n v="148"/>
    <n v="57.64735825813765"/>
    <x v="252"/>
    <n v="108.89811652188591"/>
    <x v="22"/>
    <x v="6"/>
    <x v="12"/>
  </r>
  <r>
    <x v="4587"/>
    <s v="Product392"/>
    <n v="14"/>
    <x v="2"/>
    <x v="1"/>
    <n v="8.4463300623564136E-2"/>
    <x v="391"/>
    <x v="2"/>
    <x v="0"/>
    <n v="150"/>
    <n v="47.132453672328822"/>
    <x v="830"/>
    <n v="604.12087496147387"/>
    <x v="23"/>
    <x v="6"/>
    <x v="12"/>
  </r>
  <r>
    <x v="4588"/>
    <s v="Product393"/>
    <n v="3"/>
    <x v="1"/>
    <x v="0"/>
    <n v="2.8274798542645287E-2"/>
    <x v="392"/>
    <x v="3"/>
    <x v="3"/>
    <n v="223"/>
    <n v="268.09629489971303"/>
    <x v="540"/>
    <n v="781.54777851418214"/>
    <x v="24"/>
    <x v="6"/>
    <x v="12"/>
  </r>
  <r>
    <x v="4589"/>
    <s v="Product394"/>
    <n v="9"/>
    <x v="1"/>
    <x v="0"/>
    <n v="4.2699385484179134E-2"/>
    <x v="393"/>
    <x v="4"/>
    <x v="3"/>
    <n v="232"/>
    <n v="221.34789771520693"/>
    <x v="1401"/>
    <n v="1907.0683065409737"/>
    <x v="25"/>
    <x v="6"/>
    <x v="12"/>
  </r>
  <r>
    <x v="4590"/>
    <s v="Product395"/>
    <n v="12"/>
    <x v="1"/>
    <x v="0"/>
    <n v="3.3591460768026563E-2"/>
    <x v="394"/>
    <x v="0"/>
    <x v="2"/>
    <n v="74"/>
    <n v="60.114309157122328"/>
    <x v="1402"/>
    <n v="697.13978039368601"/>
    <x v="26"/>
    <x v="6"/>
    <x v="12"/>
  </r>
  <r>
    <x v="4591"/>
    <s v="Product396"/>
    <n v="11"/>
    <x v="1"/>
    <x v="0"/>
    <n v="8.0598996609192348E-3"/>
    <x v="395"/>
    <x v="1"/>
    <x v="3"/>
    <n v="30"/>
    <n v="193.17716073076636"/>
    <x v="421"/>
    <n v="2107.8218941834461"/>
    <x v="27"/>
    <x v="6"/>
    <x v="12"/>
  </r>
  <r>
    <x v="4592"/>
    <s v="Product397"/>
    <n v="5"/>
    <x v="0"/>
    <x v="1"/>
    <n v="2.1941671826620015E-2"/>
    <x v="396"/>
    <x v="2"/>
    <x v="0"/>
    <n v="5"/>
    <n v="176.21648374246965"/>
    <x v="718"/>
    <n v="861.7499974287573"/>
    <x v="28"/>
    <x v="6"/>
    <x v="12"/>
  </r>
  <r>
    <x v="4593"/>
    <s v="Product398"/>
    <n v="12"/>
    <x v="1"/>
    <x v="0"/>
    <n v="7.6945860538281063E-2"/>
    <x v="397"/>
    <x v="3"/>
    <x v="0"/>
    <n v="86"/>
    <n v="227.16718713591032"/>
    <x v="1294"/>
    <n v="2516.2513492281232"/>
    <x v="29"/>
    <x v="6"/>
    <x v="12"/>
  </r>
  <r>
    <x v="4594"/>
    <s v="Product399"/>
    <n v="9"/>
    <x v="2"/>
    <x v="0"/>
    <n v="1.1568614512193799E-2"/>
    <x v="398"/>
    <x v="4"/>
    <x v="1"/>
    <n v="18"/>
    <n v="77.850986302146978"/>
    <x v="386"/>
    <n v="692.55322427001022"/>
    <x v="30"/>
    <x v="6"/>
    <x v="12"/>
  </r>
  <r>
    <x v="4595"/>
    <s v="Product400"/>
    <n v="2"/>
    <x v="0"/>
    <x v="0"/>
    <n v="8.0350958576978743E-2"/>
    <x v="399"/>
    <x v="0"/>
    <x v="0"/>
    <n v="187"/>
    <n v="200.06384187759031"/>
    <x v="337"/>
    <n v="367.97704081226567"/>
    <x v="0"/>
    <x v="7"/>
    <x v="12"/>
  </r>
  <r>
    <x v="4596"/>
    <s v="Product401"/>
    <n v="12"/>
    <x v="0"/>
    <x v="0"/>
    <n v="3.4150869865242073E-3"/>
    <x v="400"/>
    <x v="1"/>
    <x v="1"/>
    <n v="13"/>
    <n v="264.13293471455302"/>
    <x v="399"/>
    <n v="3158.7707731979631"/>
    <x v="1"/>
    <x v="7"/>
    <x v="12"/>
  </r>
  <r>
    <x v="4597"/>
    <s v="Product402"/>
    <n v="1"/>
    <x v="0"/>
    <x v="0"/>
    <n v="6.8446660290788316E-2"/>
    <x v="401"/>
    <x v="2"/>
    <x v="2"/>
    <n v="171"/>
    <n v="317.41165622914644"/>
    <x v="1307"/>
    <n v="295.68588842289358"/>
    <x v="2"/>
    <x v="7"/>
    <x v="12"/>
  </r>
  <r>
    <x v="4598"/>
    <s v="Product403"/>
    <n v="12"/>
    <x v="1"/>
    <x v="1"/>
    <n v="2.2361308949221503E-2"/>
    <x v="402"/>
    <x v="3"/>
    <x v="0"/>
    <n v="107"/>
    <n v="179.62636269711595"/>
    <x v="920"/>
    <n v="2107.3161852650501"/>
    <x v="3"/>
    <x v="7"/>
    <x v="12"/>
  </r>
  <r>
    <x v="4599"/>
    <s v="Product404"/>
    <n v="1"/>
    <x v="1"/>
    <x v="1"/>
    <n v="9.6566612978742812E-3"/>
    <x v="403"/>
    <x v="4"/>
    <x v="3"/>
    <n v="145"/>
    <n v="185.15924030977027"/>
    <x v="10"/>
    <n v="183.37122023992711"/>
    <x v="4"/>
    <x v="7"/>
    <x v="12"/>
  </r>
  <r>
    <x v="4600"/>
    <s v="Product405"/>
    <n v="11"/>
    <x v="1"/>
    <x v="0"/>
    <n v="2.115425655379867E-2"/>
    <x v="404"/>
    <x v="0"/>
    <x v="3"/>
    <n v="52"/>
    <n v="198.04997357641645"/>
    <x v="247"/>
    <n v="2132.4641098739871"/>
    <x v="5"/>
    <x v="7"/>
    <x v="12"/>
  </r>
  <r>
    <x v="4601"/>
    <s v="Product406"/>
    <n v="8"/>
    <x v="0"/>
    <x v="0"/>
    <n v="7.6534004039579162E-2"/>
    <x v="405"/>
    <x v="1"/>
    <x v="2"/>
    <n v="37"/>
    <n v="316.57164809966901"/>
    <x v="252"/>
    <n v="2338.7452184415415"/>
    <x v="6"/>
    <x v="7"/>
    <x v="12"/>
  </r>
  <r>
    <x v="4602"/>
    <s v="Product407"/>
    <n v="10"/>
    <x v="2"/>
    <x v="0"/>
    <n v="2.381618760518266E-2"/>
    <x v="406"/>
    <x v="2"/>
    <x v="3"/>
    <n v="162"/>
    <n v="65.150985289244161"/>
    <x v="39"/>
    <n v="635.99337200933019"/>
    <x v="7"/>
    <x v="7"/>
    <x v="12"/>
  </r>
  <r>
    <x v="4603"/>
    <s v="Product408"/>
    <n v="9"/>
    <x v="2"/>
    <x v="0"/>
    <n v="6.7207960811631592E-2"/>
    <x v="407"/>
    <x v="3"/>
    <x v="0"/>
    <n v="227"/>
    <n v="189.70583886858103"/>
    <x v="693"/>
    <n v="1592.6048665574735"/>
    <x v="8"/>
    <x v="7"/>
    <x v="12"/>
  </r>
  <r>
    <x v="4604"/>
    <s v="Product409"/>
    <n v="3"/>
    <x v="1"/>
    <x v="1"/>
    <n v="1.9520286227606688E-2"/>
    <x v="408"/>
    <x v="0"/>
    <x v="0"/>
    <n v="218"/>
    <n v="58.3603935223815"/>
    <x v="921"/>
    <n v="171.66354580940654"/>
    <x v="9"/>
    <x v="7"/>
    <x v="12"/>
  </r>
  <r>
    <x v="4605"/>
    <s v="Product410"/>
    <n v="1"/>
    <x v="1"/>
    <x v="0"/>
    <n v="2.3463886127669378E-2"/>
    <x v="409"/>
    <x v="1"/>
    <x v="1"/>
    <n v="75"/>
    <n v="313.80359117550705"/>
    <x v="334"/>
    <n v="306.44053944571124"/>
    <x v="10"/>
    <x v="7"/>
    <x v="12"/>
  </r>
  <r>
    <x v="4606"/>
    <s v="Product411"/>
    <n v="14"/>
    <x v="1"/>
    <x v="0"/>
    <n v="3.4631887368769043E-2"/>
    <x v="410"/>
    <x v="2"/>
    <x v="0"/>
    <n v="244"/>
    <n v="224.26331556566777"/>
    <x v="1403"/>
    <n v="3030.9531515207123"/>
    <x v="11"/>
    <x v="7"/>
    <x v="12"/>
  </r>
  <r>
    <x v="4607"/>
    <s v="Product412"/>
    <n v="3"/>
    <x v="1"/>
    <x v="0"/>
    <n v="7.9082304008063362E-2"/>
    <x v="411"/>
    <x v="3"/>
    <x v="1"/>
    <n v="157"/>
    <n v="159.05379210627527"/>
    <x v="734"/>
    <n v="439.42635529587449"/>
    <x v="12"/>
    <x v="7"/>
    <x v="12"/>
  </r>
  <r>
    <x v="4608"/>
    <s v="Product413"/>
    <n v="11"/>
    <x v="0"/>
    <x v="0"/>
    <n v="2.1270959059281058E-2"/>
    <x v="412"/>
    <x v="4"/>
    <x v="2"/>
    <n v="224"/>
    <n v="257.87431590483391"/>
    <x v="22"/>
    <n v="2776.279900776603"/>
    <x v="13"/>
    <x v="7"/>
    <x v="12"/>
  </r>
  <r>
    <x v="4609"/>
    <s v="Product414"/>
    <n v="4"/>
    <x v="1"/>
    <x v="0"/>
    <n v="8.159890987847325E-2"/>
    <x v="413"/>
    <x v="0"/>
    <x v="0"/>
    <n v="126"/>
    <n v="260.49981494666827"/>
    <x v="410"/>
    <n v="956.97325609390441"/>
    <x v="14"/>
    <x v="7"/>
    <x v="12"/>
  </r>
  <r>
    <x v="4610"/>
    <s v="Product415"/>
    <n v="4"/>
    <x v="2"/>
    <x v="1"/>
    <n v="8.8534456442093019E-3"/>
    <x v="414"/>
    <x v="1"/>
    <x v="3"/>
    <n v="159"/>
    <n v="83.240140401458802"/>
    <x v="419"/>
    <n v="330.01271337199256"/>
    <x v="15"/>
    <x v="7"/>
    <x v="12"/>
  </r>
  <r>
    <x v="4611"/>
    <s v="Product416"/>
    <n v="15"/>
    <x v="0"/>
    <x v="1"/>
    <n v="9.7431359325485412E-2"/>
    <x v="415"/>
    <x v="2"/>
    <x v="3"/>
    <n v="77"/>
    <n v="132.06325903270192"/>
    <x v="262"/>
    <n v="1787.9423428228813"/>
    <x v="16"/>
    <x v="7"/>
    <x v="12"/>
  </r>
  <r>
    <x v="4612"/>
    <s v="Product417"/>
    <n v="7"/>
    <x v="0"/>
    <x v="0"/>
    <n v="9.0215924928425728E-2"/>
    <x v="416"/>
    <x v="3"/>
    <x v="2"/>
    <n v="16"/>
    <n v="114.46063995126526"/>
    <x v="300"/>
    <n v="728.94127215113633"/>
    <x v="17"/>
    <x v="7"/>
    <x v="12"/>
  </r>
  <r>
    <x v="4613"/>
    <s v="Product418"/>
    <n v="7"/>
    <x v="0"/>
    <x v="0"/>
    <n v="7.4795630061322727E-2"/>
    <x v="417"/>
    <x v="4"/>
    <x v="3"/>
    <n v="234"/>
    <n v="101.91692013777514"/>
    <x v="866"/>
    <n v="660.05785917512515"/>
    <x v="18"/>
    <x v="7"/>
    <x v="12"/>
  </r>
  <r>
    <x v="4614"/>
    <s v="Product419"/>
    <n v="11"/>
    <x v="1"/>
    <x v="0"/>
    <n v="2.2256228510220801E-3"/>
    <x v="418"/>
    <x v="0"/>
    <x v="0"/>
    <n v="152"/>
    <n v="207.57926742939773"/>
    <x v="790"/>
    <n v="2278.2900169524928"/>
    <x v="19"/>
    <x v="7"/>
    <x v="12"/>
  </r>
  <r>
    <x v="4615"/>
    <s v="Product420"/>
    <n v="13"/>
    <x v="1"/>
    <x v="0"/>
    <n v="8.9514077878756426E-2"/>
    <x v="419"/>
    <x v="1"/>
    <x v="0"/>
    <n v="210"/>
    <n v="177.92473545813013"/>
    <x v="1299"/>
    <n v="2105.9735688130613"/>
    <x v="20"/>
    <x v="7"/>
    <x v="12"/>
  </r>
  <r>
    <x v="4616"/>
    <s v="Product421"/>
    <n v="12"/>
    <x v="1"/>
    <x v="1"/>
    <n v="1.2013805403243205E-2"/>
    <x v="420"/>
    <x v="2"/>
    <x v="1"/>
    <n v="166"/>
    <n v="242.50517847450834"/>
    <x v="1404"/>
    <n v="2875.1012214124421"/>
    <x v="21"/>
    <x v="7"/>
    <x v="12"/>
  </r>
  <r>
    <x v="4617"/>
    <s v="Product422"/>
    <n v="15"/>
    <x v="0"/>
    <x v="0"/>
    <n v="6.2689076118804865E-2"/>
    <x v="421"/>
    <x v="3"/>
    <x v="0"/>
    <n v="36"/>
    <n v="189.91282679756901"/>
    <x v="185"/>
    <n v="2670.1105071377824"/>
    <x v="22"/>
    <x v="7"/>
    <x v="12"/>
  </r>
  <r>
    <x v="4618"/>
    <s v="Product423"/>
    <n v="4"/>
    <x v="2"/>
    <x v="0"/>
    <n v="4.3672230404634754E-3"/>
    <x v="422"/>
    <x v="4"/>
    <x v="1"/>
    <n v="224"/>
    <n v="46.714901536844181"/>
    <x v="817"/>
    <n v="186.04354857007797"/>
    <x v="23"/>
    <x v="7"/>
    <x v="12"/>
  </r>
  <r>
    <x v="4619"/>
    <s v="Product424"/>
    <n v="13"/>
    <x v="2"/>
    <x v="0"/>
    <n v="4.4248229595995205E-2"/>
    <x v="423"/>
    <x v="0"/>
    <x v="2"/>
    <n v="96"/>
    <n v="188.12830494186898"/>
    <x v="697"/>
    <n v="2337.4514866468453"/>
    <x v="24"/>
    <x v="7"/>
    <x v="12"/>
  </r>
  <r>
    <x v="4620"/>
    <s v="Product425"/>
    <n v="14"/>
    <x v="1"/>
    <x v="0"/>
    <n v="4.6174529415893298E-2"/>
    <x v="424"/>
    <x v="1"/>
    <x v="0"/>
    <n v="35"/>
    <n v="132.69024496486145"/>
    <x v="380"/>
    <n v="1771.8866948374111"/>
    <x v="25"/>
    <x v="7"/>
    <x v="12"/>
  </r>
  <r>
    <x v="4621"/>
    <s v="Product426"/>
    <n v="12"/>
    <x v="1"/>
    <x v="0"/>
    <n v="8.6620355990866066E-2"/>
    <x v="425"/>
    <x v="2"/>
    <x v="3"/>
    <n v="127"/>
    <n v="47.25577400472433"/>
    <x v="422"/>
    <n v="517.94954445373435"/>
    <x v="26"/>
    <x v="7"/>
    <x v="12"/>
  </r>
  <r>
    <x v="4622"/>
    <s v="Product427"/>
    <n v="11"/>
    <x v="1"/>
    <x v="1"/>
    <n v="9.6300846489473686E-3"/>
    <x v="426"/>
    <x v="3"/>
    <x v="3"/>
    <n v="227"/>
    <n v="175.88922350157938"/>
    <x v="1034"/>
    <n v="1916.1493492946372"/>
    <x v="27"/>
    <x v="7"/>
    <x v="12"/>
  </r>
  <r>
    <x v="4623"/>
    <s v="Product428"/>
    <n v="1"/>
    <x v="1"/>
    <x v="1"/>
    <n v="7.9734096551375783E-2"/>
    <x v="427"/>
    <x v="4"/>
    <x v="2"/>
    <n v="196"/>
    <n v="145.51703857400872"/>
    <x v="824"/>
    <n v="133.91436897047845"/>
    <x v="28"/>
    <x v="7"/>
    <x v="12"/>
  </r>
  <r>
    <x v="4624"/>
    <s v="Product429"/>
    <n v="5"/>
    <x v="0"/>
    <x v="0"/>
    <n v="9.5719532874293523E-2"/>
    <x v="428"/>
    <x v="0"/>
    <x v="3"/>
    <n v="218"/>
    <n v="290.99117021881017"/>
    <x v="480"/>
    <n v="1315.6881566746081"/>
    <x v="29"/>
    <x v="7"/>
    <x v="12"/>
  </r>
  <r>
    <x v="4625"/>
    <s v="Product430"/>
    <n v="13"/>
    <x v="1"/>
    <x v="0"/>
    <n v="1.9926628071393074E-2"/>
    <x v="429"/>
    <x v="1"/>
    <x v="0"/>
    <n v="59"/>
    <n v="42.949869836821634"/>
    <x v="1117"/>
    <n v="547.22230881329108"/>
    <x v="30"/>
    <x v="7"/>
    <x v="12"/>
  </r>
  <r>
    <x v="4626"/>
    <s v="Product431"/>
    <n v="9"/>
    <x v="2"/>
    <x v="0"/>
    <n v="5.562858930810613E-2"/>
    <x v="430"/>
    <x v="2"/>
    <x v="0"/>
    <n v="54"/>
    <n v="42.851440406431095"/>
    <x v="244"/>
    <n v="364.20907704120862"/>
    <x v="0"/>
    <x v="8"/>
    <x v="12"/>
  </r>
  <r>
    <x v="4627"/>
    <s v="Product432"/>
    <n v="13"/>
    <x v="0"/>
    <x v="0"/>
    <n v="1.5318410829124208E-2"/>
    <x v="431"/>
    <x v="3"/>
    <x v="1"/>
    <n v="158"/>
    <n v="57.721328572653761"/>
    <x v="1405"/>
    <n v="738.88268412367484"/>
    <x v="1"/>
    <x v="8"/>
    <x v="12"/>
  </r>
  <r>
    <x v="4628"/>
    <s v="Product433"/>
    <n v="1"/>
    <x v="0"/>
    <x v="1"/>
    <n v="3.1213262922306084E-3"/>
    <x v="432"/>
    <x v="0"/>
    <x v="0"/>
    <n v="34"/>
    <n v="266.43416426182864"/>
    <x v="896"/>
    <n v="265.60253629976972"/>
    <x v="2"/>
    <x v="8"/>
    <x v="12"/>
  </r>
  <r>
    <x v="4629"/>
    <s v="Product434"/>
    <n v="15"/>
    <x v="0"/>
    <x v="0"/>
    <n v="1.78826733961737E-2"/>
    <x v="433"/>
    <x v="1"/>
    <x v="1"/>
    <n v="189"/>
    <n v="312.6991805784329"/>
    <x v="1406"/>
    <n v="4606.6092489134653"/>
    <x v="3"/>
    <x v="8"/>
    <x v="12"/>
  </r>
  <r>
    <x v="4630"/>
    <s v="Product435"/>
    <n v="6"/>
    <x v="1"/>
    <x v="0"/>
    <n v="3.1939739640894596E-2"/>
    <x v="434"/>
    <x v="2"/>
    <x v="2"/>
    <n v="126"/>
    <n v="116.6865863128603"/>
    <x v="361"/>
    <n v="677.75788275865659"/>
    <x v="4"/>
    <x v="8"/>
    <x v="12"/>
  </r>
  <r>
    <x v="4631"/>
    <s v="Product436"/>
    <n v="9"/>
    <x v="1"/>
    <x v="0"/>
    <n v="7.78998101775637E-2"/>
    <x v="435"/>
    <x v="3"/>
    <x v="0"/>
    <n v="206"/>
    <n v="269.16666015472356"/>
    <x v="1048"/>
    <n v="2233.7876558028761"/>
    <x v="5"/>
    <x v="8"/>
    <x v="12"/>
  </r>
  <r>
    <x v="4632"/>
    <s v="Product437"/>
    <n v="5"/>
    <x v="1"/>
    <x v="0"/>
    <n v="5.813566920855702E-2"/>
    <x v="436"/>
    <x v="4"/>
    <x v="3"/>
    <n v="95"/>
    <n v="249.15467017367692"/>
    <x v="1394"/>
    <n v="1173.3494834334645"/>
    <x v="6"/>
    <x v="8"/>
    <x v="12"/>
  </r>
  <r>
    <x v="4633"/>
    <s v="Product438"/>
    <n v="6"/>
    <x v="0"/>
    <x v="0"/>
    <n v="7.1322216267590929E-2"/>
    <x v="437"/>
    <x v="0"/>
    <x v="3"/>
    <n v="189"/>
    <n v="66.827099307609075"/>
    <x v="852"/>
    <n v="372.36505486953604"/>
    <x v="7"/>
    <x v="8"/>
    <x v="12"/>
  </r>
  <r>
    <x v="4634"/>
    <s v="Product439"/>
    <n v="6"/>
    <x v="2"/>
    <x v="1"/>
    <n v="9.5816594306441419E-2"/>
    <x v="438"/>
    <x v="1"/>
    <x v="2"/>
    <n v="186"/>
    <n v="306.22444642324189"/>
    <x v="2"/>
    <n v="1661.2983772415489"/>
    <x v="8"/>
    <x v="8"/>
    <x v="12"/>
  </r>
  <r>
    <x v="4635"/>
    <s v="Product440"/>
    <n v="13"/>
    <x v="2"/>
    <x v="1"/>
    <n v="1.0107439709479728E-2"/>
    <x v="439"/>
    <x v="2"/>
    <x v="3"/>
    <n v="189"/>
    <n v="64.00804266571339"/>
    <x v="1407"/>
    <n v="823.69410803612254"/>
    <x v="9"/>
    <x v="8"/>
    <x v="12"/>
  </r>
  <r>
    <x v="4636"/>
    <s v="Product441"/>
    <n v="1"/>
    <x v="1"/>
    <x v="0"/>
    <n v="7.7382783379063402E-2"/>
    <x v="440"/>
    <x v="3"/>
    <x v="0"/>
    <n v="232"/>
    <n v="188.80476792258349"/>
    <x v="313"/>
    <n v="174.19452946549586"/>
    <x v="10"/>
    <x v="8"/>
    <x v="12"/>
  </r>
  <r>
    <x v="4637"/>
    <s v="Product442"/>
    <n v="11"/>
    <x v="1"/>
    <x v="0"/>
    <n v="7.0696365340594536E-3"/>
    <x v="441"/>
    <x v="4"/>
    <x v="0"/>
    <n v="236"/>
    <n v="57.085838050365702"/>
    <x v="317"/>
    <n v="623.50488116518181"/>
    <x v="11"/>
    <x v="8"/>
    <x v="12"/>
  </r>
  <r>
    <x v="4638"/>
    <s v="Product443"/>
    <n v="14"/>
    <x v="1"/>
    <x v="0"/>
    <n v="4.4206829525654245E-3"/>
    <x v="442"/>
    <x v="0"/>
    <x v="1"/>
    <n v="124"/>
    <n v="271.46180114523543"/>
    <x v="802"/>
    <n v="3783.6645642409599"/>
    <x v="12"/>
    <x v="8"/>
    <x v="12"/>
  </r>
  <r>
    <x v="4639"/>
    <s v="Product444"/>
    <n v="1"/>
    <x v="1"/>
    <x v="0"/>
    <n v="1.7669482813018157E-2"/>
    <x v="443"/>
    <x v="1"/>
    <x v="0"/>
    <n v="92"/>
    <n v="218.32030732040246"/>
    <x v="677"/>
    <n v="214.46270040247177"/>
    <x v="13"/>
    <x v="8"/>
    <x v="12"/>
  </r>
  <r>
    <x v="4640"/>
    <s v="Product445"/>
    <n v="11"/>
    <x v="0"/>
    <x v="1"/>
    <n v="5.9861321664651683E-2"/>
    <x v="444"/>
    <x v="2"/>
    <x v="1"/>
    <n v="136"/>
    <n v="284.95259570993841"/>
    <x v="1363"/>
    <n v="2946.8445239086518"/>
    <x v="14"/>
    <x v="8"/>
    <x v="12"/>
  </r>
  <r>
    <x v="4641"/>
    <s v="Product446"/>
    <n v="5"/>
    <x v="1"/>
    <x v="0"/>
    <n v="9.7069555138149632E-2"/>
    <x v="445"/>
    <x v="3"/>
    <x v="2"/>
    <n v="125"/>
    <n v="190.31534925602404"/>
    <x v="1408"/>
    <n v="859.20761483890112"/>
    <x v="15"/>
    <x v="8"/>
    <x v="12"/>
  </r>
  <r>
    <x v="4642"/>
    <s v="Product447"/>
    <n v="8"/>
    <x v="2"/>
    <x v="0"/>
    <n v="1.5611951794074997E-2"/>
    <x v="446"/>
    <x v="4"/>
    <x v="0"/>
    <n v="95"/>
    <n v="247.00736062571465"/>
    <x v="414"/>
    <n v="1945.2087489507544"/>
    <x v="16"/>
    <x v="8"/>
    <x v="12"/>
  </r>
  <r>
    <x v="4643"/>
    <s v="Product448"/>
    <n v="2"/>
    <x v="0"/>
    <x v="0"/>
    <n v="8.6351724607840061E-2"/>
    <x v="447"/>
    <x v="0"/>
    <x v="3"/>
    <n v="124"/>
    <n v="192.44996204724529"/>
    <x v="1379"/>
    <n v="351.66315184750459"/>
    <x v="17"/>
    <x v="8"/>
    <x v="12"/>
  </r>
  <r>
    <x v="4644"/>
    <s v="Product449"/>
    <n v="5"/>
    <x v="0"/>
    <x v="0"/>
    <n v="7.7767810984498364E-2"/>
    <x v="448"/>
    <x v="1"/>
    <x v="3"/>
    <n v="166"/>
    <n v="130.96860520001786"/>
    <x v="86"/>
    <n v="603.91731732959749"/>
    <x v="18"/>
    <x v="8"/>
    <x v="12"/>
  </r>
  <r>
    <x v="4645"/>
    <s v="Product450"/>
    <n v="1"/>
    <x v="0"/>
    <x v="0"/>
    <n v="5.7820436043500394E-2"/>
    <x v="449"/>
    <x v="2"/>
    <x v="2"/>
    <n v="213"/>
    <n v="197.05763311336531"/>
    <x v="119"/>
    <n v="185.66367484105041"/>
    <x v="19"/>
    <x v="8"/>
    <x v="12"/>
  </r>
  <r>
    <x v="4646"/>
    <s v="Product451"/>
    <n v="15"/>
    <x v="1"/>
    <x v="1"/>
    <n v="3.7057106081118563E-2"/>
    <x v="450"/>
    <x v="3"/>
    <x v="3"/>
    <n v="93"/>
    <n v="180.63058424814125"/>
    <x v="1209"/>
    <n v="2609.0540628924518"/>
    <x v="20"/>
    <x v="8"/>
    <x v="12"/>
  </r>
  <r>
    <x v="4647"/>
    <s v="Product452"/>
    <n v="10"/>
    <x v="1"/>
    <x v="1"/>
    <n v="3.7783494417144461E-3"/>
    <x v="451"/>
    <x v="4"/>
    <x v="0"/>
    <n v="84"/>
    <n v="155.56719966615981"/>
    <x v="232"/>
    <n v="1549.7941242415211"/>
    <x v="21"/>
    <x v="8"/>
    <x v="12"/>
  </r>
  <r>
    <x v="4648"/>
    <s v="Product453"/>
    <n v="14"/>
    <x v="1"/>
    <x v="0"/>
    <n v="4.2161523197959266E-2"/>
    <x v="452"/>
    <x v="0"/>
    <x v="0"/>
    <n v="35"/>
    <n v="231.50400912394608"/>
    <x v="380"/>
    <n v="3104.4082646198472"/>
    <x v="22"/>
    <x v="8"/>
    <x v="12"/>
  </r>
  <r>
    <x v="4649"/>
    <s v="Product454"/>
    <n v="12"/>
    <x v="0"/>
    <x v="0"/>
    <n v="3.6005858449055149E-2"/>
    <x v="453"/>
    <x v="1"/>
    <x v="1"/>
    <n v="249"/>
    <n v="219.35784417568459"/>
    <x v="374"/>
    <n v="2537.5161202632598"/>
    <x v="23"/>
    <x v="8"/>
    <x v="12"/>
  </r>
  <r>
    <x v="4650"/>
    <s v="Product455"/>
    <n v="12"/>
    <x v="2"/>
    <x v="0"/>
    <n v="5.1673390424658988E-2"/>
    <x v="454"/>
    <x v="2"/>
    <x v="0"/>
    <n v="203"/>
    <n v="244.58121352439261"/>
    <x v="375"/>
    <n v="2783.314475848917"/>
    <x v="24"/>
    <x v="8"/>
    <x v="12"/>
  </r>
  <r>
    <x v="4651"/>
    <s v="Product456"/>
    <n v="6"/>
    <x v="2"/>
    <x v="0"/>
    <n v="5.3692134572849055E-3"/>
    <x v="455"/>
    <x v="3"/>
    <x v="1"/>
    <n v="163"/>
    <n v="243.10298785664648"/>
    <x v="812"/>
    <n v="1450.7862961364424"/>
    <x v="25"/>
    <x v="8"/>
    <x v="12"/>
  </r>
  <r>
    <x v="4652"/>
    <s v="Product457"/>
    <n v="4"/>
    <x v="1"/>
    <x v="1"/>
    <n v="5.5227901983874651E-2"/>
    <x v="456"/>
    <x v="0"/>
    <x v="2"/>
    <n v="154"/>
    <n v="241.68765864077508"/>
    <x v="640"/>
    <n v="913.35902527460087"/>
    <x v="26"/>
    <x v="8"/>
    <x v="12"/>
  </r>
  <r>
    <x v="4653"/>
    <s v="Product458"/>
    <n v="6"/>
    <x v="1"/>
    <x v="0"/>
    <n v="8.9764411858702944E-2"/>
    <x v="457"/>
    <x v="1"/>
    <x v="0"/>
    <n v="99"/>
    <n v="160.01900049196189"/>
    <x v="282"/>
    <n v="873.92993415950059"/>
    <x v="27"/>
    <x v="8"/>
    <x v="12"/>
  </r>
  <r>
    <x v="4654"/>
    <s v="Product459"/>
    <n v="10"/>
    <x v="1"/>
    <x v="0"/>
    <n v="1.3528320218737689E-2"/>
    <x v="458"/>
    <x v="2"/>
    <x v="3"/>
    <n v="131"/>
    <n v="188.25557495350102"/>
    <x v="212"/>
    <n v="1857.0879325256749"/>
    <x v="28"/>
    <x v="8"/>
    <x v="12"/>
  </r>
  <r>
    <x v="4655"/>
    <s v="Product460"/>
    <n v="6"/>
    <x v="1"/>
    <x v="0"/>
    <n v="7.2874705766528478E-2"/>
    <x v="459"/>
    <x v="3"/>
    <x v="3"/>
    <n v="78"/>
    <n v="100.12902231135899"/>
    <x v="140"/>
    <n v="556.99289563037132"/>
    <x v="29"/>
    <x v="8"/>
    <x v="12"/>
  </r>
  <r>
    <x v="4656"/>
    <s v="Product461"/>
    <n v="6"/>
    <x v="0"/>
    <x v="0"/>
    <n v="9.6216136118335807E-2"/>
    <x v="460"/>
    <x v="4"/>
    <x v="2"/>
    <n v="228"/>
    <n v="309.54139292506426"/>
    <x v="266"/>
    <n v="1678.5510967747621"/>
    <x v="0"/>
    <x v="9"/>
    <x v="12"/>
  </r>
  <r>
    <x v="4657"/>
    <s v="Product462"/>
    <n v="4"/>
    <x v="1"/>
    <x v="0"/>
    <n v="9.1357326676808528E-2"/>
    <x v="461"/>
    <x v="0"/>
    <x v="3"/>
    <n v="16"/>
    <n v="73.511656033946835"/>
    <x v="1101"/>
    <n v="267.18331063640147"/>
    <x v="1"/>
    <x v="9"/>
    <x v="12"/>
  </r>
  <r>
    <x v="4658"/>
    <s v="Product463"/>
    <n v="1"/>
    <x v="2"/>
    <x v="1"/>
    <n v="5.7969329267783934E-2"/>
    <x v="462"/>
    <x v="1"/>
    <x v="0"/>
    <n v="245"/>
    <n v="137.10690590000362"/>
    <x v="1141"/>
    <n v="129.15891052699925"/>
    <x v="2"/>
    <x v="9"/>
    <x v="12"/>
  </r>
  <r>
    <x v="4659"/>
    <s v="Product464"/>
    <n v="11"/>
    <x v="0"/>
    <x v="1"/>
    <n v="6.8034566973527152E-2"/>
    <x v="463"/>
    <x v="2"/>
    <x v="0"/>
    <n v="194"/>
    <n v="44.220340417226431"/>
    <x v="1350"/>
    <n v="453.33011576070317"/>
    <x v="3"/>
    <x v="9"/>
    <x v="12"/>
  </r>
  <r>
    <x v="4660"/>
    <s v="Product465"/>
    <n v="12"/>
    <x v="0"/>
    <x v="0"/>
    <n v="5.0880420272136021E-3"/>
    <x v="464"/>
    <x v="3"/>
    <x v="1"/>
    <n v="8"/>
    <n v="185.98319338010401"/>
    <x v="121"/>
    <n v="2220.4428369099678"/>
    <x v="4"/>
    <x v="9"/>
    <x v="12"/>
  </r>
  <r>
    <x v="4661"/>
    <s v="Product466"/>
    <n v="12"/>
    <x v="0"/>
    <x v="0"/>
    <n v="4.4845279752547852E-2"/>
    <x v="465"/>
    <x v="4"/>
    <x v="0"/>
    <n v="169"/>
    <n v="211.49905755426178"/>
    <x v="980"/>
    <n v="2424.1718778100885"/>
    <x v="5"/>
    <x v="9"/>
    <x v="12"/>
  </r>
  <r>
    <x v="4662"/>
    <s v="Product467"/>
    <n v="14"/>
    <x v="1"/>
    <x v="0"/>
    <n v="5.1457619466381305E-2"/>
    <x v="466"/>
    <x v="0"/>
    <x v="1"/>
    <n v="105"/>
    <n v="209.26477410863413"/>
    <x v="704"/>
    <n v="2778.9510979276733"/>
    <x v="6"/>
    <x v="9"/>
    <x v="12"/>
  </r>
  <r>
    <x v="4663"/>
    <s v="Product468"/>
    <n v="5"/>
    <x v="1"/>
    <x v="0"/>
    <n v="9.5848412438060249E-2"/>
    <x v="467"/>
    <x v="1"/>
    <x v="2"/>
    <n v="45"/>
    <n v="278.31808883904318"/>
    <x v="383"/>
    <n v="1258.2087093551293"/>
    <x v="7"/>
    <x v="9"/>
    <x v="12"/>
  </r>
  <r>
    <x v="4664"/>
    <s v="Product469"/>
    <n v="3"/>
    <x v="1"/>
    <x v="1"/>
    <n v="8.4904143660173584E-2"/>
    <x v="468"/>
    <x v="2"/>
    <x v="0"/>
    <n v="51"/>
    <n v="284.40748532509963"/>
    <x v="597"/>
    <n v="780.780333999086"/>
    <x v="8"/>
    <x v="9"/>
    <x v="12"/>
  </r>
  <r>
    <x v="4665"/>
    <s v="Product470"/>
    <n v="7"/>
    <x v="0"/>
    <x v="0"/>
    <n v="1.8947464470396927E-2"/>
    <x v="469"/>
    <x v="3"/>
    <x v="3"/>
    <n v="144"/>
    <n v="147.40569670823839"/>
    <x v="115"/>
    <n v="1012.2891275498746"/>
    <x v="9"/>
    <x v="9"/>
    <x v="12"/>
  </r>
  <r>
    <x v="4666"/>
    <s v="Product471"/>
    <n v="4"/>
    <x v="2"/>
    <x v="0"/>
    <n v="2.9101466782908494E-2"/>
    <x v="470"/>
    <x v="4"/>
    <x v="3"/>
    <n v="153"/>
    <n v="289.78767936389409"/>
    <x v="1"/>
    <n v="1125.4177313551584"/>
    <x v="10"/>
    <x v="9"/>
    <x v="12"/>
  </r>
  <r>
    <x v="4667"/>
    <s v="Product472"/>
    <n v="9"/>
    <x v="2"/>
    <x v="0"/>
    <n v="7.9424737254104483E-2"/>
    <x v="471"/>
    <x v="0"/>
    <x v="2"/>
    <n v="237"/>
    <n v="262.21798356520526"/>
    <x v="1409"/>
    <n v="2172.5225020551393"/>
    <x v="11"/>
    <x v="9"/>
    <x v="12"/>
  </r>
  <r>
    <x v="4668"/>
    <s v="Product473"/>
    <n v="13"/>
    <x v="1"/>
    <x v="0"/>
    <n v="3.7647746775344437E-2"/>
    <x v="472"/>
    <x v="1"/>
    <x v="3"/>
    <n v="18"/>
    <n v="232.50861402516577"/>
    <x v="336"/>
    <n v="2908.8174518163805"/>
    <x v="12"/>
    <x v="9"/>
    <x v="12"/>
  </r>
  <r>
    <x v="4669"/>
    <s v="Product474"/>
    <n v="12"/>
    <x v="1"/>
    <x v="0"/>
    <n v="3.9622025653658854E-2"/>
    <x v="473"/>
    <x v="2"/>
    <x v="0"/>
    <n v="227"/>
    <n v="240.0271914838338"/>
    <x v="342"/>
    <n v="2766.201935343428"/>
    <x v="13"/>
    <x v="9"/>
    <x v="12"/>
  </r>
  <r>
    <x v="4670"/>
    <s v="Product475"/>
    <n v="4"/>
    <x v="1"/>
    <x v="1"/>
    <n v="4.1011464970609271E-2"/>
    <x v="474"/>
    <x v="3"/>
    <x v="0"/>
    <n v="24"/>
    <n v="255.92091709802136"/>
    <x v="121"/>
    <n v="981.70090148483871"/>
    <x v="14"/>
    <x v="9"/>
    <x v="12"/>
  </r>
  <r>
    <x v="4671"/>
    <s v="Product476"/>
    <n v="5"/>
    <x v="1"/>
    <x v="1"/>
    <n v="8.848394204197052E-2"/>
    <x v="475"/>
    <x v="4"/>
    <x v="1"/>
    <n v="208"/>
    <n v="307.22858589296692"/>
    <x v="481"/>
    <n v="1400.2189475258854"/>
    <x v="15"/>
    <x v="9"/>
    <x v="12"/>
  </r>
  <r>
    <x v="4672"/>
    <s v="Product477"/>
    <n v="10"/>
    <x v="0"/>
    <x v="0"/>
    <n v="5.3447829439828669E-2"/>
    <x v="476"/>
    <x v="0"/>
    <x v="0"/>
    <n v="78"/>
    <n v="148.31438109410021"/>
    <x v="454"/>
    <n v="1403.8729934990899"/>
    <x v="16"/>
    <x v="9"/>
    <x v="12"/>
  </r>
  <r>
    <x v="4673"/>
    <s v="Product478"/>
    <n v="8"/>
    <x v="1"/>
    <x v="0"/>
    <n v="7.7095854568385025E-2"/>
    <x v="477"/>
    <x v="1"/>
    <x v="1"/>
    <n v="200"/>
    <n v="242.23378669364328"/>
    <x v="841"/>
    <n v="1788.4685272252875"/>
    <x v="17"/>
    <x v="9"/>
    <x v="12"/>
  </r>
  <r>
    <x v="4674"/>
    <s v="Product479"/>
    <n v="3"/>
    <x v="2"/>
    <x v="0"/>
    <n v="1.9435629288729585E-2"/>
    <x v="478"/>
    <x v="2"/>
    <x v="2"/>
    <n v="225"/>
    <n v="94.970168526319512"/>
    <x v="326"/>
    <n v="279.37309061206139"/>
    <x v="18"/>
    <x v="9"/>
    <x v="12"/>
  </r>
  <r>
    <x v="4675"/>
    <s v="Product480"/>
    <n v="4"/>
    <x v="0"/>
    <x v="0"/>
    <n v="7.4567916568043457E-2"/>
    <x v="479"/>
    <x v="3"/>
    <x v="0"/>
    <n v="41"/>
    <n v="198.8671842095971"/>
    <x v="900"/>
    <n v="736.15229043733643"/>
    <x v="19"/>
    <x v="9"/>
    <x v="12"/>
  </r>
  <r>
    <x v="4676"/>
    <s v="Product481"/>
    <n v="15"/>
    <x v="0"/>
    <x v="1"/>
    <n v="3.3407073884182181E-2"/>
    <x v="480"/>
    <x v="0"/>
    <x v="3"/>
    <n v="85"/>
    <n v="129.58915890358787"/>
    <x v="1410"/>
    <n v="1878.8994644626005"/>
    <x v="20"/>
    <x v="9"/>
    <x v="12"/>
  </r>
  <r>
    <x v="4677"/>
    <s v="Product482"/>
    <n v="12"/>
    <x v="0"/>
    <x v="0"/>
    <n v="4.2674669190978134E-2"/>
    <x v="481"/>
    <x v="1"/>
    <x v="3"/>
    <n v="226"/>
    <n v="293.10707066800063"/>
    <x v="1172"/>
    <n v="3367.1858806764844"/>
    <x v="21"/>
    <x v="9"/>
    <x v="12"/>
  </r>
  <r>
    <x v="4678"/>
    <s v="Product483"/>
    <n v="11"/>
    <x v="1"/>
    <x v="0"/>
    <n v="2.9384573213650036E-2"/>
    <x v="482"/>
    <x v="2"/>
    <x v="2"/>
    <n v="212"/>
    <n v="155.376993625203"/>
    <x v="392"/>
    <n v="1658.9243767833702"/>
    <x v="22"/>
    <x v="9"/>
    <x v="12"/>
  </r>
  <r>
    <x v="4679"/>
    <s v="Product484"/>
    <n v="12"/>
    <x v="1"/>
    <x v="0"/>
    <n v="8.041635109352914E-2"/>
    <x v="483"/>
    <x v="3"/>
    <x v="3"/>
    <n v="24"/>
    <n v="265.75349638494072"/>
    <x v="280"/>
    <n v="2932.5908389837969"/>
    <x v="23"/>
    <x v="9"/>
    <x v="12"/>
  </r>
  <r>
    <x v="4680"/>
    <s v="Product485"/>
    <n v="10"/>
    <x v="1"/>
    <x v="0"/>
    <n v="8.019309753708434E-2"/>
    <x v="484"/>
    <x v="4"/>
    <x v="0"/>
    <n v="6"/>
    <n v="109.8995812200575"/>
    <x v="124"/>
    <n v="1010.8639338399271"/>
    <x v="24"/>
    <x v="9"/>
    <x v="12"/>
  </r>
  <r>
    <x v="4681"/>
    <s v="Product486"/>
    <n v="14"/>
    <x v="0"/>
    <x v="0"/>
    <n v="4.4206470387348588E-2"/>
    <x v="485"/>
    <x v="0"/>
    <x v="0"/>
    <n v="176"/>
    <n v="33.849894373796332"/>
    <x v="22"/>
    <n v="452.94914028764714"/>
    <x v="25"/>
    <x v="9"/>
    <x v="12"/>
  </r>
  <r>
    <x v="4682"/>
    <s v="Product487"/>
    <n v="15"/>
    <x v="2"/>
    <x v="1"/>
    <n v="8.5072873147281028E-2"/>
    <x v="486"/>
    <x v="1"/>
    <x v="1"/>
    <n v="121"/>
    <n v="95.007481130778913"/>
    <x v="782"/>
    <n v="1303.873826107462"/>
    <x v="26"/>
    <x v="9"/>
    <x v="12"/>
  </r>
  <r>
    <x v="4683"/>
    <s v="Product488"/>
    <n v="13"/>
    <x v="2"/>
    <x v="1"/>
    <n v="7.4619583733511588E-2"/>
    <x v="487"/>
    <x v="2"/>
    <x v="0"/>
    <n v="203"/>
    <n v="57.145692475028284"/>
    <x v="1411"/>
    <n v="687.45956097491921"/>
    <x v="27"/>
    <x v="9"/>
    <x v="12"/>
  </r>
  <r>
    <x v="4684"/>
    <s v="Product489"/>
    <n v="1"/>
    <x v="1"/>
    <x v="0"/>
    <n v="4.6487131814825847E-2"/>
    <x v="488"/>
    <x v="3"/>
    <x v="1"/>
    <n v="58"/>
    <n v="35.148481297140563"/>
    <x v="462"/>
    <n v="33.514529213989448"/>
    <x v="28"/>
    <x v="9"/>
    <x v="12"/>
  </r>
  <r>
    <x v="4685"/>
    <s v="Product490"/>
    <n v="3"/>
    <x v="1"/>
    <x v="0"/>
    <n v="9.7323244796549357E-2"/>
    <x v="489"/>
    <x v="4"/>
    <x v="2"/>
    <n v="247"/>
    <n v="194.53909635877659"/>
    <x v="132"/>
    <n v="526.81776078405574"/>
    <x v="29"/>
    <x v="9"/>
    <x v="12"/>
  </r>
  <r>
    <x v="4686"/>
    <s v="Product491"/>
    <n v="4"/>
    <x v="1"/>
    <x v="0"/>
    <n v="9.6260479444538347E-2"/>
    <x v="490"/>
    <x v="0"/>
    <x v="0"/>
    <n v="116"/>
    <n v="139.71492837461395"/>
    <x v="261"/>
    <n v="505.06360953485711"/>
    <x v="30"/>
    <x v="9"/>
    <x v="12"/>
  </r>
  <r>
    <x v="4687"/>
    <s v="Product492"/>
    <n v="12"/>
    <x v="1"/>
    <x v="0"/>
    <n v="2.6706952068953918E-2"/>
    <x v="491"/>
    <x v="1"/>
    <x v="3"/>
    <n v="14"/>
    <n v="291.6744122256971"/>
    <x v="322"/>
    <n v="3406.6161321437412"/>
    <x v="0"/>
    <x v="10"/>
    <x v="12"/>
  </r>
  <r>
    <x v="4688"/>
    <s v="Product493"/>
    <n v="1"/>
    <x v="0"/>
    <x v="1"/>
    <n v="5.3859195106950745E-2"/>
    <x v="492"/>
    <x v="2"/>
    <x v="3"/>
    <n v="118"/>
    <n v="297.03411742667345"/>
    <x v="1222"/>
    <n v="281.03609894276934"/>
    <x v="1"/>
    <x v="10"/>
    <x v="12"/>
  </r>
  <r>
    <x v="4689"/>
    <s v="Product494"/>
    <n v="8"/>
    <x v="1"/>
    <x v="0"/>
    <n v="4.8816692101943893E-2"/>
    <x v="493"/>
    <x v="3"/>
    <x v="2"/>
    <n v="166"/>
    <n v="211.05178926159795"/>
    <x v="371"/>
    <n v="1605.9915123812013"/>
    <x v="2"/>
    <x v="10"/>
    <x v="12"/>
  </r>
  <r>
    <x v="4690"/>
    <s v="Product495"/>
    <n v="2"/>
    <x v="2"/>
    <x v="0"/>
    <n v="5.3953189072976408E-2"/>
    <x v="494"/>
    <x v="4"/>
    <x v="3"/>
    <n v="169"/>
    <n v="128.12683819830877"/>
    <x v="1412"/>
    <n v="242.42797334334554"/>
    <x v="3"/>
    <x v="10"/>
    <x v="12"/>
  </r>
  <r>
    <x v="4691"/>
    <s v="Product496"/>
    <n v="12"/>
    <x v="0"/>
    <x v="0"/>
    <n v="1.8723602613392898E-2"/>
    <x v="495"/>
    <x v="0"/>
    <x v="0"/>
    <n v="28"/>
    <n v="279.37946540054895"/>
    <x v="210"/>
    <n v="3289.7817037445629"/>
    <x v="4"/>
    <x v="10"/>
    <x v="12"/>
  </r>
  <r>
    <x v="4692"/>
    <s v="Product497"/>
    <n v="2"/>
    <x v="0"/>
    <x v="0"/>
    <n v="6.5817487838595159E-2"/>
    <x v="496"/>
    <x v="1"/>
    <x v="0"/>
    <n v="57"/>
    <n v="135.33195673051915"/>
    <x v="768"/>
    <n v="252.84949462846984"/>
    <x v="5"/>
    <x v="10"/>
    <x v="12"/>
  </r>
  <r>
    <x v="4693"/>
    <s v="Product498"/>
    <n v="6"/>
    <x v="0"/>
    <x v="0"/>
    <n v="8.7123434376560269E-2"/>
    <x v="497"/>
    <x v="2"/>
    <x v="1"/>
    <n v="156"/>
    <n v="99.748162169391577"/>
    <x v="130"/>
    <n v="546.34655825066466"/>
    <x v="6"/>
    <x v="10"/>
    <x v="12"/>
  </r>
  <r>
    <x v="4694"/>
    <s v="Product499"/>
    <n v="9"/>
    <x v="1"/>
    <x v="1"/>
    <n v="8.5036228384712365E-2"/>
    <x v="498"/>
    <x v="3"/>
    <x v="0"/>
    <n v="174"/>
    <n v="268.96198056255412"/>
    <x v="1335"/>
    <n v="2214.8142134096902"/>
    <x v="7"/>
    <x v="10"/>
    <x v="12"/>
  </r>
  <r>
    <x v="4695"/>
    <s v="Product500"/>
    <n v="14"/>
    <x v="1"/>
    <x v="1"/>
    <n v="9.2110754712857023E-3"/>
    <x v="499"/>
    <x v="4"/>
    <x v="1"/>
    <n v="8"/>
    <n v="161.43317053988284"/>
    <x v="300"/>
    <n v="2239.2467639145943"/>
    <x v="8"/>
    <x v="10"/>
    <x v="12"/>
  </r>
  <r>
    <x v="4696"/>
    <s v="Product501"/>
    <n v="11"/>
    <x v="1"/>
    <x v="0"/>
    <n v="5.6544763027602502E-2"/>
    <x v="500"/>
    <x v="0"/>
    <x v="2"/>
    <n v="161"/>
    <n v="119.52256841742121"/>
    <x v="1413"/>
    <n v="1240.4061242078851"/>
    <x v="9"/>
    <x v="10"/>
    <x v="12"/>
  </r>
  <r>
    <x v="4697"/>
    <s v="Product502"/>
    <n v="12"/>
    <x v="0"/>
    <x v="0"/>
    <n v="9.3998926171011632E-2"/>
    <x v="501"/>
    <x v="1"/>
    <x v="0"/>
    <n v="218"/>
    <n v="294.75888159572077"/>
    <x v="1414"/>
    <n v="3204.6223589562555"/>
    <x v="10"/>
    <x v="10"/>
    <x v="12"/>
  </r>
  <r>
    <x v="4698"/>
    <s v="Product503"/>
    <n v="11"/>
    <x v="2"/>
    <x v="0"/>
    <n v="3.7100279537549942E-2"/>
    <x v="502"/>
    <x v="2"/>
    <x v="3"/>
    <n v="9"/>
    <n v="91.49051878244147"/>
    <x v="1354"/>
    <n v="969.05814456635176"/>
    <x v="11"/>
    <x v="10"/>
    <x v="12"/>
  </r>
  <r>
    <x v="4699"/>
    <s v="Product504"/>
    <n v="3"/>
    <x v="2"/>
    <x v="0"/>
    <n v="3.9502195128159612E-2"/>
    <x v="503"/>
    <x v="3"/>
    <x v="3"/>
    <n v="66"/>
    <n v="284.36105071278024"/>
    <x v="15"/>
    <n v="819.38449500202648"/>
    <x v="12"/>
    <x v="10"/>
    <x v="12"/>
  </r>
  <r>
    <x v="4700"/>
    <s v="Product505"/>
    <n v="1"/>
    <x v="1"/>
    <x v="1"/>
    <n v="7.0584865055984908E-2"/>
    <x v="504"/>
    <x v="0"/>
    <x v="2"/>
    <n v="191"/>
    <n v="113.7313273067294"/>
    <x v="1308"/>
    <n v="105.70361691614585"/>
    <x v="13"/>
    <x v="10"/>
    <x v="12"/>
  </r>
  <r>
    <x v="4701"/>
    <s v="Product506"/>
    <n v="10"/>
    <x v="1"/>
    <x v="0"/>
    <n v="6.9788767651359315E-2"/>
    <x v="505"/>
    <x v="1"/>
    <x v="3"/>
    <n v="139"/>
    <n v="218.32413351188438"/>
    <x v="892"/>
    <n v="2030.8756128553914"/>
    <x v="14"/>
    <x v="10"/>
    <x v="12"/>
  </r>
  <r>
    <x v="4702"/>
    <s v="Product507"/>
    <n v="12"/>
    <x v="1"/>
    <x v="0"/>
    <n v="6.1533853356160809E-2"/>
    <x v="506"/>
    <x v="2"/>
    <x v="0"/>
    <n v="244"/>
    <n v="109.48275485393052"/>
    <x v="1415"/>
    <n v="1232.9503088606432"/>
    <x v="15"/>
    <x v="10"/>
    <x v="12"/>
  </r>
  <r>
    <x v="4703"/>
    <s v="Product508"/>
    <n v="5"/>
    <x v="1"/>
    <x v="0"/>
    <n v="5.421584792879805E-2"/>
    <x v="507"/>
    <x v="3"/>
    <x v="0"/>
    <n v="75"/>
    <n v="138.86390701821341"/>
    <x v="555"/>
    <n v="656.67641276257598"/>
    <x v="16"/>
    <x v="10"/>
    <x v="12"/>
  </r>
  <r>
    <x v="4704"/>
    <s v="Product509"/>
    <n v="9"/>
    <x v="0"/>
    <x v="0"/>
    <n v="2.8830326358577588E-2"/>
    <x v="508"/>
    <x v="4"/>
    <x v="1"/>
    <n v="14"/>
    <n v="256.38322704660948"/>
    <x v="347"/>
    <n v="2240.9245344419137"/>
    <x v="17"/>
    <x v="10"/>
    <x v="12"/>
  </r>
  <r>
    <x v="4705"/>
    <s v="Product510"/>
    <n v="11"/>
    <x v="1"/>
    <x v="0"/>
    <n v="5.9224618206911023E-2"/>
    <x v="509"/>
    <x v="0"/>
    <x v="0"/>
    <n v="113"/>
    <n v="189.93911321222657"/>
    <x v="893"/>
    <n v="1965.5904592464051"/>
    <x v="18"/>
    <x v="10"/>
    <x v="12"/>
  </r>
  <r>
    <x v="4706"/>
    <s v="Product511"/>
    <n v="14"/>
    <x v="2"/>
    <x v="1"/>
    <n v="8.7054836906615973E-2"/>
    <x v="510"/>
    <x v="1"/>
    <x v="1"/>
    <n v="120"/>
    <n v="77.609106580692014"/>
    <x v="352"/>
    <n v="991.94001850778375"/>
    <x v="19"/>
    <x v="10"/>
    <x v="12"/>
  </r>
  <r>
    <x v="4707"/>
    <s v="Product512"/>
    <n v="1"/>
    <x v="0"/>
    <x v="1"/>
    <n v="7.1350903118128806E-2"/>
    <x v="511"/>
    <x v="2"/>
    <x v="2"/>
    <n v="167"/>
    <n v="24.742297364977549"/>
    <x v="1086"/>
    <n v="22.976912102769106"/>
    <x v="20"/>
    <x v="10"/>
    <x v="12"/>
  </r>
  <r>
    <x v="4708"/>
    <s v="Product513"/>
    <n v="6"/>
    <x v="0"/>
    <x v="0"/>
    <n v="9.6343370117698446E-2"/>
    <x v="512"/>
    <x v="3"/>
    <x v="0"/>
    <n v="163"/>
    <n v="123.31134888262523"/>
    <x v="812"/>
    <n v="668.58670774508289"/>
    <x v="21"/>
    <x v="10"/>
    <x v="12"/>
  </r>
  <r>
    <x v="4709"/>
    <s v="Product514"/>
    <n v="10"/>
    <x v="0"/>
    <x v="0"/>
    <n v="4.4678681887765914E-3"/>
    <x v="513"/>
    <x v="4"/>
    <x v="3"/>
    <n v="56"/>
    <n v="122.40587722237426"/>
    <x v="637"/>
    <n v="1218.5898389741312"/>
    <x v="22"/>
    <x v="10"/>
    <x v="12"/>
  </r>
  <r>
    <x v="4710"/>
    <s v="Product515"/>
    <n v="9"/>
    <x v="1"/>
    <x v="0"/>
    <n v="9.3923297606288175E-2"/>
    <x v="514"/>
    <x v="0"/>
    <x v="3"/>
    <n v="34"/>
    <n v="227.58495666771267"/>
    <x v="515"/>
    <n v="1855.884843467072"/>
    <x v="23"/>
    <x v="10"/>
    <x v="12"/>
  </r>
  <r>
    <x v="4711"/>
    <s v="Product516"/>
    <n v="12"/>
    <x v="1"/>
    <x v="0"/>
    <n v="1.7870350718972562E-2"/>
    <x v="515"/>
    <x v="1"/>
    <x v="2"/>
    <n v="20"/>
    <n v="313.378906540934"/>
    <x v="102"/>
    <n v="3693.3445868774329"/>
    <x v="24"/>
    <x v="10"/>
    <x v="12"/>
  </r>
  <r>
    <x v="4712"/>
    <s v="Product517"/>
    <n v="9"/>
    <x v="1"/>
    <x v="1"/>
    <n v="4.0395612033959485E-2"/>
    <x v="516"/>
    <x v="2"/>
    <x v="3"/>
    <n v="220"/>
    <n v="72.915747140875908"/>
    <x v="250"/>
    <n v="629.73243817386117"/>
    <x v="25"/>
    <x v="10"/>
    <x v="12"/>
  </r>
  <r>
    <x v="4713"/>
    <s v="Product518"/>
    <n v="2"/>
    <x v="0"/>
    <x v="0"/>
    <n v="9.4857752358393083E-2"/>
    <x v="517"/>
    <x v="3"/>
    <x v="0"/>
    <n v="128"/>
    <n v="26.145138231302024"/>
    <x v="1215"/>
    <n v="47.330138367162441"/>
    <x v="26"/>
    <x v="10"/>
    <x v="12"/>
  </r>
  <r>
    <x v="4714"/>
    <s v="Product519"/>
    <n v="3"/>
    <x v="2"/>
    <x v="0"/>
    <n v="8.2461568499002005E-2"/>
    <x v="518"/>
    <x v="4"/>
    <x v="0"/>
    <n v="95"/>
    <n v="285.33877081944848"/>
    <x v="1027"/>
    <n v="785.4278646722986"/>
    <x v="27"/>
    <x v="10"/>
    <x v="12"/>
  </r>
  <r>
    <x v="4715"/>
    <s v="Product520"/>
    <n v="5"/>
    <x v="2"/>
    <x v="0"/>
    <n v="3.4419108602333541E-2"/>
    <x v="519"/>
    <x v="0"/>
    <x v="1"/>
    <n v="175"/>
    <n v="119.75618353333203"/>
    <x v="368"/>
    <n v="578.17141223248643"/>
    <x v="28"/>
    <x v="10"/>
    <x v="12"/>
  </r>
  <r>
    <x v="4716"/>
    <s v="Product521"/>
    <n v="9"/>
    <x v="1"/>
    <x v="0"/>
    <n v="6.4050848090575711E-3"/>
    <x v="520"/>
    <x v="1"/>
    <x v="0"/>
    <n v="250"/>
    <n v="158.38303569871994"/>
    <x v="1293"/>
    <n v="1416.317210304783"/>
    <x v="29"/>
    <x v="10"/>
    <x v="12"/>
  </r>
  <r>
    <x v="4717"/>
    <s v="Product522"/>
    <n v="12"/>
    <x v="1"/>
    <x v="0"/>
    <n v="4.9070156281795091E-2"/>
    <x v="521"/>
    <x v="2"/>
    <x v="1"/>
    <n v="27"/>
    <n v="124.38750349603892"/>
    <x v="84"/>
    <n v="1419.4054711198314"/>
    <x v="0"/>
    <x v="11"/>
    <x v="12"/>
  </r>
  <r>
    <x v="4718"/>
    <s v="Product523"/>
    <n v="4"/>
    <x v="1"/>
    <x v="1"/>
    <n v="6.3391894056810255E-2"/>
    <x v="522"/>
    <x v="3"/>
    <x v="2"/>
    <n v="247"/>
    <n v="27.268573642373713"/>
    <x v="1051"/>
    <n v="102.15986844382412"/>
    <x v="1"/>
    <x v="11"/>
    <x v="12"/>
  </r>
  <r>
    <x v="4719"/>
    <s v="Product524"/>
    <n v="6"/>
    <x v="1"/>
    <x v="1"/>
    <n v="3.2078325177364866E-5"/>
    <x v="523"/>
    <x v="4"/>
    <x v="0"/>
    <n v="106"/>
    <n v="234.85070123384523"/>
    <x v="419"/>
    <n v="1409.0590057000975"/>
    <x v="2"/>
    <x v="11"/>
    <x v="12"/>
  </r>
  <r>
    <x v="4720"/>
    <s v="Product525"/>
    <n v="11"/>
    <x v="0"/>
    <x v="0"/>
    <n v="5.8375639155191367E-2"/>
    <x v="524"/>
    <x v="0"/>
    <x v="3"/>
    <n v="212"/>
    <n v="222.09157138079988"/>
    <x v="392"/>
    <n v="2300.3951734551133"/>
    <x v="3"/>
    <x v="11"/>
    <x v="12"/>
  </r>
  <r>
    <x v="4721"/>
    <s v="Product526"/>
    <n v="14"/>
    <x v="1"/>
    <x v="0"/>
    <n v="6.8117468454076388E-2"/>
    <x v="525"/>
    <x v="1"/>
    <x v="3"/>
    <n v="134"/>
    <n v="110.81657632726677"/>
    <x v="1416"/>
    <n v="1445.7524435914759"/>
    <x v="4"/>
    <x v="11"/>
    <x v="12"/>
  </r>
  <r>
    <x v="4722"/>
    <s v="Product527"/>
    <n v="14"/>
    <x v="2"/>
    <x v="0"/>
    <n v="1.2836518287272371E-2"/>
    <x v="526"/>
    <x v="2"/>
    <x v="2"/>
    <n v="110"/>
    <n v="53.132878322627192"/>
    <x v="377"/>
    <n v="734.31172021736711"/>
    <x v="5"/>
    <x v="11"/>
    <x v="12"/>
  </r>
  <r>
    <x v="4723"/>
    <s v="Product528"/>
    <n v="15"/>
    <x v="0"/>
    <x v="0"/>
    <n v="3.865279693496531E-2"/>
    <x v="527"/>
    <x v="3"/>
    <x v="3"/>
    <n v="170"/>
    <n v="227.02380253805364"/>
    <x v="1417"/>
    <n v="3273.7304639871991"/>
    <x v="6"/>
    <x v="11"/>
    <x v="12"/>
  </r>
  <r>
    <x v="4724"/>
    <s v="Product529"/>
    <n v="3"/>
    <x v="0"/>
    <x v="1"/>
    <n v="1.7218211746533076E-2"/>
    <x v="528"/>
    <x v="0"/>
    <x v="0"/>
    <n v="127"/>
    <n v="136.19595669677676"/>
    <x v="1418"/>
    <n v="401.55271762605003"/>
    <x v="7"/>
    <x v="11"/>
    <x v="12"/>
  </r>
  <r>
    <x v="4725"/>
    <s v="Product530"/>
    <n v="10"/>
    <x v="0"/>
    <x v="0"/>
    <n v="8.0141013712345777E-2"/>
    <x v="529"/>
    <x v="1"/>
    <x v="0"/>
    <n v="10"/>
    <n v="72.242090339225271"/>
    <x v="69"/>
    <n v="664.52535986740907"/>
    <x v="8"/>
    <x v="11"/>
    <x v="12"/>
  </r>
  <r>
    <x v="4726"/>
    <s v="Product531"/>
    <n v="9"/>
    <x v="1"/>
    <x v="0"/>
    <n v="4.7008502964037691E-2"/>
    <x v="530"/>
    <x v="2"/>
    <x v="1"/>
    <n v="164"/>
    <n v="88.936420400554042"/>
    <x v="427"/>
    <n v="762.80087176689324"/>
    <x v="9"/>
    <x v="11"/>
    <x v="12"/>
  </r>
  <r>
    <x v="4727"/>
    <s v="Product532"/>
    <n v="3"/>
    <x v="1"/>
    <x v="0"/>
    <n v="8.7320448565976094E-2"/>
    <x v="531"/>
    <x v="3"/>
    <x v="0"/>
    <n v="110"/>
    <n v="70.641018544159635"/>
    <x v="421"/>
    <n v="193.41783935317855"/>
    <x v="10"/>
    <x v="11"/>
    <x v="12"/>
  </r>
  <r>
    <x v="4728"/>
    <s v="Product533"/>
    <n v="1"/>
    <x v="1"/>
    <x v="0"/>
    <n v="5.016757697168639E-2"/>
    <x v="532"/>
    <x v="4"/>
    <x v="1"/>
    <n v="48"/>
    <n v="36.697307483596049"/>
    <x v="312"/>
    <n v="34.856292485759099"/>
    <x v="11"/>
    <x v="11"/>
    <x v="12"/>
  </r>
  <r>
    <x v="4729"/>
    <s v="Product534"/>
    <n v="14"/>
    <x v="0"/>
    <x v="0"/>
    <n v="7.691977644152781E-2"/>
    <x v="533"/>
    <x v="0"/>
    <x v="2"/>
    <n v="137"/>
    <n v="236.45595838693976"/>
    <x v="1419"/>
    <n v="3055.7494650136882"/>
    <x v="12"/>
    <x v="11"/>
    <x v="12"/>
  </r>
  <r>
    <x v="4730"/>
    <s v="Product535"/>
    <n v="4"/>
    <x v="2"/>
    <x v="1"/>
    <n v="5.2949402058358346E-2"/>
    <x v="534"/>
    <x v="1"/>
    <x v="0"/>
    <n v="164"/>
    <n v="160.32019119552447"/>
    <x v="1372"/>
    <n v="607.3253317353591"/>
    <x v="13"/>
    <x v="11"/>
    <x v="12"/>
  </r>
  <r>
    <x v="4731"/>
    <s v="Product536"/>
    <n v="15"/>
    <x v="2"/>
    <x v="1"/>
    <n v="4.9524608938167437E-2"/>
    <x v="535"/>
    <x v="2"/>
    <x v="3"/>
    <n v="18"/>
    <n v="264.02350378354043"/>
    <x v="56"/>
    <n v="3764.2176451226374"/>
    <x v="14"/>
    <x v="11"/>
    <x v="12"/>
  </r>
  <r>
    <x v="4732"/>
    <s v="Product537"/>
    <n v="6"/>
    <x v="1"/>
    <x v="0"/>
    <n v="3.9528120525440967E-3"/>
    <x v="536"/>
    <x v="3"/>
    <x v="3"/>
    <n v="52"/>
    <n v="187.04656859260788"/>
    <x v="239"/>
    <n v="1117.8432519713281"/>
    <x v="15"/>
    <x v="11"/>
    <x v="12"/>
  </r>
  <r>
    <x v="4733"/>
    <s v="Product538"/>
    <n v="5"/>
    <x v="1"/>
    <x v="0"/>
    <n v="8.2729986385735754E-2"/>
    <x v="537"/>
    <x v="4"/>
    <x v="2"/>
    <n v="227"/>
    <n v="160.67685471845795"/>
    <x v="263"/>
    <n v="736.92030357548526"/>
    <x v="16"/>
    <x v="11"/>
    <x v="12"/>
  </r>
  <r>
    <x v="4734"/>
    <s v="Product539"/>
    <n v="4"/>
    <x v="1"/>
    <x v="0"/>
    <n v="1.8084292174102125E-3"/>
    <x v="538"/>
    <x v="0"/>
    <x v="3"/>
    <n v="54"/>
    <n v="212.94511712366071"/>
    <x v="62"/>
    <n v="850.24008380859777"/>
    <x v="17"/>
    <x v="11"/>
    <x v="12"/>
  </r>
  <r>
    <x v="4735"/>
    <s v="Product540"/>
    <n v="3"/>
    <x v="1"/>
    <x v="0"/>
    <n v="2.2475206893906741E-2"/>
    <x v="539"/>
    <x v="1"/>
    <x v="0"/>
    <n v="110"/>
    <n v="285.46159815805129"/>
    <x v="421"/>
    <n v="837.13736903755148"/>
    <x v="18"/>
    <x v="11"/>
    <x v="12"/>
  </r>
  <r>
    <x v="4736"/>
    <s v="Product541"/>
    <n v="8"/>
    <x v="0"/>
    <x v="1"/>
    <n v="2.2448984701964325E-3"/>
    <x v="540"/>
    <x v="2"/>
    <x v="0"/>
    <n v="242"/>
    <n v="306.91553781841213"/>
    <x v="431"/>
    <n v="2449.8123487766725"/>
    <x v="19"/>
    <x v="11"/>
    <x v="12"/>
  </r>
  <r>
    <x v="4737"/>
    <s v="Product542"/>
    <n v="1"/>
    <x v="1"/>
    <x v="0"/>
    <n v="8.0250845979397079E-2"/>
    <x v="541"/>
    <x v="3"/>
    <x v="1"/>
    <n v="220"/>
    <n v="229.13044383639851"/>
    <x v="430"/>
    <n v="210.74253187889278"/>
    <x v="20"/>
    <x v="11"/>
    <x v="12"/>
  </r>
  <r>
    <x v="4738"/>
    <s v="Product543"/>
    <n v="15"/>
    <x v="2"/>
    <x v="0"/>
    <n v="3.9849872282812962E-2"/>
    <x v="542"/>
    <x v="4"/>
    <x v="0"/>
    <n v="248"/>
    <n v="214.00277782216222"/>
    <x v="1420"/>
    <n v="3082.121916866728"/>
    <x v="21"/>
    <x v="11"/>
    <x v="12"/>
  </r>
  <r>
    <x v="4739"/>
    <s v="Product544"/>
    <n v="6"/>
    <x v="0"/>
    <x v="0"/>
    <n v="7.5180773906815476E-2"/>
    <x v="543"/>
    <x v="0"/>
    <x v="1"/>
    <n v="43"/>
    <n v="134.9756437319588"/>
    <x v="27"/>
    <n v="748.96842226571709"/>
    <x v="22"/>
    <x v="11"/>
    <x v="12"/>
  </r>
  <r>
    <x v="4740"/>
    <s v="Product545"/>
    <n v="11"/>
    <x v="0"/>
    <x v="0"/>
    <n v="2.6690382914115698E-2"/>
    <x v="544"/>
    <x v="1"/>
    <x v="2"/>
    <n v="25"/>
    <n v="296.79099746309049"/>
    <x v="1053"/>
    <n v="3177.564853048721"/>
    <x v="23"/>
    <x v="11"/>
    <x v="12"/>
  </r>
  <r>
    <x v="4741"/>
    <s v="Product546"/>
    <n v="12"/>
    <x v="0"/>
    <x v="0"/>
    <n v="3.7240643313525515E-2"/>
    <x v="545"/>
    <x v="2"/>
    <x v="0"/>
    <n v="147"/>
    <n v="257.4702801057685"/>
    <x v="950"/>
    <n v="2974.5830548861927"/>
    <x v="24"/>
    <x v="11"/>
    <x v="12"/>
  </r>
  <r>
    <x v="4742"/>
    <s v="Product547"/>
    <n v="15"/>
    <x v="1"/>
    <x v="1"/>
    <n v="3.0927346710207318E-2"/>
    <x v="546"/>
    <x v="3"/>
    <x v="3"/>
    <n v="83"/>
    <n v="247.50193321425135"/>
    <x v="204"/>
    <n v="3597.7103267143139"/>
    <x v="25"/>
    <x v="11"/>
    <x v="12"/>
  </r>
  <r>
    <x v="4743"/>
    <s v="Product548"/>
    <n v="5"/>
    <x v="1"/>
    <x v="1"/>
    <n v="6.6725992873827619E-2"/>
    <x v="547"/>
    <x v="4"/>
    <x v="3"/>
    <n v="81"/>
    <n v="176.44513654686921"/>
    <x v="161"/>
    <n v="823.35829811510632"/>
    <x v="26"/>
    <x v="11"/>
    <x v="12"/>
  </r>
  <r>
    <x v="4744"/>
    <s v="Product549"/>
    <n v="7"/>
    <x v="1"/>
    <x v="0"/>
    <n v="9.1412159139377447E-2"/>
    <x v="548"/>
    <x v="0"/>
    <x v="2"/>
    <n v="244"/>
    <n v="58.354313537435445"/>
    <x v="724"/>
    <n v="371.14013819317586"/>
    <x v="27"/>
    <x v="11"/>
    <x v="12"/>
  </r>
  <r>
    <x v="4745"/>
    <s v="Product550"/>
    <n v="2"/>
    <x v="0"/>
    <x v="0"/>
    <n v="7.5264775308041848E-2"/>
    <x v="549"/>
    <x v="1"/>
    <x v="3"/>
    <n v="189"/>
    <n v="156.34092138810229"/>
    <x v="89"/>
    <n v="289.14791413674908"/>
    <x v="28"/>
    <x v="11"/>
    <x v="12"/>
  </r>
  <r>
    <x v="4746"/>
    <s v="Product551"/>
    <n v="9"/>
    <x v="2"/>
    <x v="0"/>
    <n v="9.1309933744428959E-2"/>
    <x v="550"/>
    <x v="2"/>
    <x v="0"/>
    <n v="246"/>
    <n v="79.068524195263251"/>
    <x v="906"/>
    <n v="646.63904240751594"/>
    <x v="29"/>
    <x v="11"/>
    <x v="12"/>
  </r>
  <r>
    <x v="4747"/>
    <s v="Product552"/>
    <n v="3"/>
    <x v="2"/>
    <x v="0"/>
    <n v="2.1103961925356098E-2"/>
    <x v="551"/>
    <x v="3"/>
    <x v="0"/>
    <n v="233"/>
    <n v="110.2681661174762"/>
    <x v="441"/>
    <n v="323.82321281446241"/>
    <x v="30"/>
    <x v="11"/>
    <x v="12"/>
  </r>
  <r>
    <x v="4748"/>
    <s v="Product553"/>
    <n v="4"/>
    <x v="1"/>
    <x v="1"/>
    <n v="3.2014303594533281E-3"/>
    <x v="552"/>
    <x v="0"/>
    <x v="1"/>
    <n v="159"/>
    <n v="92.343117881062852"/>
    <x v="419"/>
    <n v="368.18995127996737"/>
    <x v="0"/>
    <x v="0"/>
    <x v="13"/>
  </r>
  <r>
    <x v="4749"/>
    <s v="Product554"/>
    <n v="3"/>
    <x v="1"/>
    <x v="0"/>
    <n v="6.1796003774512359E-2"/>
    <x v="553"/>
    <x v="1"/>
    <x v="0"/>
    <n v="135"/>
    <n v="316.46142838143641"/>
    <x v="161"/>
    <n v="890.71613027606872"/>
    <x v="1"/>
    <x v="0"/>
    <x v="13"/>
  </r>
  <r>
    <x v="4750"/>
    <s v="Product555"/>
    <n v="12"/>
    <x v="1"/>
    <x v="0"/>
    <n v="3.18343150096876E-2"/>
    <x v="554"/>
    <x v="2"/>
    <x v="1"/>
    <n v="10"/>
    <n v="201.02595181117033"/>
    <x v="109"/>
    <n v="2335.5171400330951"/>
    <x v="2"/>
    <x v="0"/>
    <x v="13"/>
  </r>
  <r>
    <x v="4751"/>
    <s v="Product556"/>
    <n v="3"/>
    <x v="1"/>
    <x v="0"/>
    <n v="4.2814506538310385E-2"/>
    <x v="555"/>
    <x v="3"/>
    <x v="2"/>
    <n v="54"/>
    <n v="144.13729815434993"/>
    <x v="386"/>
    <n v="413.89839258031839"/>
    <x v="3"/>
    <x v="0"/>
    <x v="13"/>
  </r>
  <r>
    <x v="4752"/>
    <s v="Product557"/>
    <n v="3"/>
    <x v="0"/>
    <x v="0"/>
    <n v="4.8668611868817185E-2"/>
    <x v="556"/>
    <x v="4"/>
    <x v="0"/>
    <n v="215"/>
    <n v="161.84056881166865"/>
    <x v="101"/>
    <n v="461.89203895063486"/>
    <x v="4"/>
    <x v="0"/>
    <x v="13"/>
  </r>
  <r>
    <x v="4753"/>
    <s v="Product558"/>
    <n v="8"/>
    <x v="1"/>
    <x v="0"/>
    <n v="7.1250918189391561E-3"/>
    <x v="557"/>
    <x v="0"/>
    <x v="3"/>
    <n v="143"/>
    <n v="103.33177840029738"/>
    <x v="287"/>
    <n v="820.76423993104788"/>
    <x v="5"/>
    <x v="0"/>
    <x v="13"/>
  </r>
  <r>
    <x v="4754"/>
    <s v="Product559"/>
    <n v="5"/>
    <x v="2"/>
    <x v="1"/>
    <n v="3.7171040618509586E-2"/>
    <x v="558"/>
    <x v="1"/>
    <x v="3"/>
    <n v="108"/>
    <n v="284.40003469589732"/>
    <x v="185"/>
    <n v="1369.1429472715529"/>
    <x v="6"/>
    <x v="0"/>
    <x v="13"/>
  </r>
  <r>
    <x v="4755"/>
    <s v="Product560"/>
    <n v="3"/>
    <x v="0"/>
    <x v="1"/>
    <n v="3.9193250613853314E-2"/>
    <x v="559"/>
    <x v="2"/>
    <x v="2"/>
    <n v="214"/>
    <n v="110.59446485501947"/>
    <x v="574"/>
    <n v="318.7797248323551"/>
    <x v="7"/>
    <x v="0"/>
    <x v="13"/>
  </r>
  <r>
    <x v="4756"/>
    <s v="Product561"/>
    <n v="7"/>
    <x v="0"/>
    <x v="0"/>
    <n v="6.9710649757672563E-2"/>
    <x v="560"/>
    <x v="3"/>
    <x v="3"/>
    <n v="165"/>
    <n v="54.904487202901407"/>
    <x v="262"/>
    <n v="357.53941807762732"/>
    <x v="8"/>
    <x v="0"/>
    <x v="13"/>
  </r>
  <r>
    <x v="4757"/>
    <s v="Product562"/>
    <n v="14"/>
    <x v="0"/>
    <x v="0"/>
    <n v="3.0891442450703455E-2"/>
    <x v="561"/>
    <x v="4"/>
    <x v="0"/>
    <n v="35"/>
    <n v="253.08551786400244"/>
    <x v="380"/>
    <n v="3433.7427761532022"/>
    <x v="9"/>
    <x v="0"/>
    <x v="13"/>
  </r>
  <r>
    <x v="4758"/>
    <s v="Product563"/>
    <n v="8"/>
    <x v="1"/>
    <x v="0"/>
    <n v="8.97675685112342E-2"/>
    <x v="562"/>
    <x v="0"/>
    <x v="0"/>
    <n v="76"/>
    <n v="120.28894375834017"/>
    <x v="1140"/>
    <n v="875.92718206695486"/>
    <x v="10"/>
    <x v="0"/>
    <x v="13"/>
  </r>
  <r>
    <x v="4759"/>
    <s v="Product564"/>
    <n v="13"/>
    <x v="1"/>
    <x v="0"/>
    <n v="9.8753616301318001E-2"/>
    <x v="563"/>
    <x v="1"/>
    <x v="1"/>
    <n v="247"/>
    <n v="236.29065830339567"/>
    <x v="995"/>
    <n v="2768.4293168703121"/>
    <x v="11"/>
    <x v="0"/>
    <x v="13"/>
  </r>
  <r>
    <x v="4760"/>
    <s v="Product565"/>
    <n v="2"/>
    <x v="1"/>
    <x v="1"/>
    <n v="3.8371169148752132E-2"/>
    <x v="564"/>
    <x v="2"/>
    <x v="0"/>
    <n v="37"/>
    <n v="35.211466537531415"/>
    <x v="1091"/>
    <n v="67.720722798088346"/>
    <x v="12"/>
    <x v="0"/>
    <x v="13"/>
  </r>
  <r>
    <x v="4761"/>
    <s v="Product566"/>
    <n v="8"/>
    <x v="0"/>
    <x v="0"/>
    <n v="8.7496901968275351E-2"/>
    <x v="565"/>
    <x v="3"/>
    <x v="1"/>
    <n v="188"/>
    <n v="113.63792087443605"/>
    <x v="1170"/>
    <n v="829.55963881445518"/>
    <x v="13"/>
    <x v="0"/>
    <x v="13"/>
  </r>
  <r>
    <x v="4762"/>
    <s v="Product567"/>
    <n v="4"/>
    <x v="2"/>
    <x v="0"/>
    <n v="3.5634283045521721E-2"/>
    <x v="566"/>
    <x v="4"/>
    <x v="2"/>
    <n v="176"/>
    <n v="244.36494656971075"/>
    <x v="43"/>
    <n v="942.62870758896759"/>
    <x v="14"/>
    <x v="0"/>
    <x v="13"/>
  </r>
  <r>
    <x v="4763"/>
    <s v="Product568"/>
    <n v="14"/>
    <x v="2"/>
    <x v="0"/>
    <n v="6.6045143257771013E-2"/>
    <x v="567"/>
    <x v="0"/>
    <x v="0"/>
    <n v="208"/>
    <n v="52.631046297904106"/>
    <x v="227"/>
    <n v="688.17029827493707"/>
    <x v="15"/>
    <x v="0"/>
    <x v="13"/>
  </r>
  <r>
    <x v="4764"/>
    <s v="Product569"/>
    <n v="12"/>
    <x v="1"/>
    <x v="0"/>
    <n v="8.2099159069601399E-2"/>
    <x v="568"/>
    <x v="1"/>
    <x v="3"/>
    <n v="21"/>
    <n v="133.16814465058349"/>
    <x v="38"/>
    <n v="1466.8218235189386"/>
    <x v="16"/>
    <x v="0"/>
    <x v="13"/>
  </r>
  <r>
    <x v="4765"/>
    <s v="Product570"/>
    <n v="4"/>
    <x v="1"/>
    <x v="0"/>
    <n v="4.5274943062380613E-2"/>
    <x v="569"/>
    <x v="2"/>
    <x v="3"/>
    <n v="113"/>
    <n v="100.25777638177894"/>
    <x v="301"/>
    <n v="382.87444505813204"/>
    <x v="17"/>
    <x v="0"/>
    <x v="13"/>
  </r>
  <r>
    <x v="4766"/>
    <s v="Product571"/>
    <n v="2"/>
    <x v="1"/>
    <x v="1"/>
    <n v="8.7730481579560926E-2"/>
    <x v="570"/>
    <x v="3"/>
    <x v="2"/>
    <n v="52"/>
    <n v="260.09407830878251"/>
    <x v="631"/>
    <n v="474.55179912552194"/>
    <x v="18"/>
    <x v="0"/>
    <x v="13"/>
  </r>
  <r>
    <x v="4767"/>
    <s v="Product572"/>
    <n v="9"/>
    <x v="1"/>
    <x v="1"/>
    <n v="9.7380614454097181E-2"/>
    <x v="571"/>
    <x v="4"/>
    <x v="3"/>
    <n v="226"/>
    <n v="47.30466253672553"/>
    <x v="455"/>
    <n v="384.28294889119934"/>
    <x v="19"/>
    <x v="0"/>
    <x v="13"/>
  </r>
  <r>
    <x v="4768"/>
    <s v="Product573"/>
    <n v="6"/>
    <x v="0"/>
    <x v="0"/>
    <n v="6.8969688752473612E-2"/>
    <x v="572"/>
    <x v="0"/>
    <x v="0"/>
    <n v="106"/>
    <n v="258.35355782428985"/>
    <x v="419"/>
    <n v="1443.2099601183263"/>
    <x v="20"/>
    <x v="0"/>
    <x v="13"/>
  </r>
  <r>
    <x v="4769"/>
    <s v="Product574"/>
    <n v="3"/>
    <x v="1"/>
    <x v="0"/>
    <n v="3.2132677427750181E-2"/>
    <x v="573"/>
    <x v="1"/>
    <x v="0"/>
    <n v="34"/>
    <n v="101.4586641925966"/>
    <x v="787"/>
    <n v="294.5955769915364"/>
    <x v="21"/>
    <x v="0"/>
    <x v="13"/>
  </r>
  <r>
    <x v="4770"/>
    <s v="Product575"/>
    <n v="6"/>
    <x v="2"/>
    <x v="0"/>
    <n v="3.1756257947833565E-2"/>
    <x v="574"/>
    <x v="2"/>
    <x v="1"/>
    <n v="72"/>
    <n v="43.632874295286825"/>
    <x v="658"/>
    <n v="253.4835449049618"/>
    <x v="22"/>
    <x v="0"/>
    <x v="13"/>
  </r>
  <r>
    <x v="4771"/>
    <s v="Product576"/>
    <n v="6"/>
    <x v="0"/>
    <x v="0"/>
    <n v="5.8581095072557869E-2"/>
    <x v="575"/>
    <x v="3"/>
    <x v="0"/>
    <n v="219"/>
    <n v="143.34269710447285"/>
    <x v="563"/>
    <n v="809.6731496246332"/>
    <x v="23"/>
    <x v="0"/>
    <x v="13"/>
  </r>
  <r>
    <x v="4772"/>
    <s v="Product577"/>
    <n v="5"/>
    <x v="0"/>
    <x v="1"/>
    <n v="8.6096459354760735E-2"/>
    <x v="576"/>
    <x v="0"/>
    <x v="1"/>
    <n v="160"/>
    <n v="276.89691497241893"/>
    <x v="290"/>
    <n v="1265.2853549351871"/>
    <x v="24"/>
    <x v="0"/>
    <x v="13"/>
  </r>
  <r>
    <x v="4773"/>
    <s v="Product578"/>
    <n v="6"/>
    <x v="0"/>
    <x v="0"/>
    <n v="3.0679491408132867E-3"/>
    <x v="577"/>
    <x v="1"/>
    <x v="2"/>
    <n v="109"/>
    <n v="86.106302327946679"/>
    <x v="921"/>
    <n v="515.05279543020629"/>
    <x v="25"/>
    <x v="0"/>
    <x v="13"/>
  </r>
  <r>
    <x v="4774"/>
    <s v="Product579"/>
    <n v="4"/>
    <x v="1"/>
    <x v="0"/>
    <n v="8.848077461063053E-2"/>
    <x v="578"/>
    <x v="2"/>
    <x v="0"/>
    <n v="74"/>
    <n v="100.75349801816242"/>
    <x v="252"/>
    <n v="367.35500187513912"/>
    <x v="26"/>
    <x v="0"/>
    <x v="13"/>
  </r>
  <r>
    <x v="4775"/>
    <s v="Product580"/>
    <n v="2"/>
    <x v="1"/>
    <x v="0"/>
    <n v="3.9408298787595802E-2"/>
    <x v="579"/>
    <x v="3"/>
    <x v="3"/>
    <n v="203"/>
    <n v="137.86830964915555"/>
    <x v="181"/>
    <n v="264.87030821832172"/>
    <x v="27"/>
    <x v="0"/>
    <x v="13"/>
  </r>
  <r>
    <x v="4776"/>
    <s v="Product581"/>
    <n v="4"/>
    <x v="1"/>
    <x v="0"/>
    <n v="2.9379898658450244E-2"/>
    <x v="580"/>
    <x v="4"/>
    <x v="3"/>
    <n v="29"/>
    <n v="251.23764208135887"/>
    <x v="1272"/>
    <n v="975.42522247128215"/>
    <x v="28"/>
    <x v="0"/>
    <x v="13"/>
  </r>
  <r>
    <x v="4777"/>
    <s v="Product582"/>
    <n v="10"/>
    <x v="0"/>
    <x v="0"/>
    <n v="3.4373236018616672E-2"/>
    <x v="581"/>
    <x v="0"/>
    <x v="2"/>
    <n v="175"/>
    <n v="315.72721046000169"/>
    <x v="917"/>
    <n v="3048.7464453736061"/>
    <x v="29"/>
    <x v="0"/>
    <x v="13"/>
  </r>
  <r>
    <x v="4778"/>
    <s v="Product583"/>
    <n v="7"/>
    <x v="2"/>
    <x v="1"/>
    <n v="2.8920938984117087E-2"/>
    <x v="582"/>
    <x v="1"/>
    <x v="3"/>
    <n v="250"/>
    <n v="58.015013287548612"/>
    <x v="917"/>
    <n v="394.36015239667671"/>
    <x v="30"/>
    <x v="0"/>
    <x v="13"/>
  </r>
  <r>
    <x v="4779"/>
    <s v="Product584"/>
    <n v="6"/>
    <x v="2"/>
    <x v="1"/>
    <n v="4.26213407837501E-2"/>
    <x v="583"/>
    <x v="2"/>
    <x v="0"/>
    <n v="79"/>
    <n v="123.69571039603173"/>
    <x v="747"/>
    <n v="710.54180021852642"/>
    <x v="0"/>
    <x v="1"/>
    <x v="13"/>
  </r>
  <r>
    <x v="4780"/>
    <s v="Product585"/>
    <n v="5"/>
    <x v="1"/>
    <x v="0"/>
    <n v="1.9948801080776724E-2"/>
    <x v="584"/>
    <x v="3"/>
    <x v="0"/>
    <n v="82"/>
    <n v="83.0301221235068"/>
    <x v="1283"/>
    <n v="406.86885366776181"/>
    <x v="1"/>
    <x v="1"/>
    <x v="13"/>
  </r>
  <r>
    <x v="4781"/>
    <s v="Product586"/>
    <n v="7"/>
    <x v="1"/>
    <x v="0"/>
    <n v="7.2678056620829809E-2"/>
    <x v="585"/>
    <x v="4"/>
    <x v="1"/>
    <n v="214"/>
    <n v="203.35807834051852"/>
    <x v="1017"/>
    <n v="1320.0488588600822"/>
    <x v="2"/>
    <x v="1"/>
    <x v="13"/>
  </r>
  <r>
    <x v="4782"/>
    <s v="Product587"/>
    <n v="2"/>
    <x v="1"/>
    <x v="0"/>
    <n v="6.8116437284958711E-2"/>
    <x v="586"/>
    <x v="0"/>
    <x v="0"/>
    <n v="250"/>
    <n v="52.450590387225219"/>
    <x v="1165"/>
    <n v="97.755686073109459"/>
    <x v="3"/>
    <x v="1"/>
    <x v="13"/>
  </r>
  <r>
    <x v="4783"/>
    <s v="Product588"/>
    <n v="12"/>
    <x v="1"/>
    <x v="0"/>
    <n v="3.4418032343978534E-2"/>
    <x v="587"/>
    <x v="1"/>
    <x v="1"/>
    <n v="109"/>
    <n v="177.22174787813717"/>
    <x v="1217"/>
    <n v="2053.4654883313324"/>
    <x v="4"/>
    <x v="1"/>
    <x v="13"/>
  </r>
  <r>
    <x v="4784"/>
    <s v="Product589"/>
    <n v="15"/>
    <x v="0"/>
    <x v="1"/>
    <n v="7.6981879451403674E-3"/>
    <x v="588"/>
    <x v="2"/>
    <x v="2"/>
    <n v="203"/>
    <n v="312.11894380348224"/>
    <x v="886"/>
    <n v="4645.7429026926648"/>
    <x v="5"/>
    <x v="1"/>
    <x v="13"/>
  </r>
  <r>
    <x v="4785"/>
    <s v="Product590"/>
    <n v="10"/>
    <x v="1"/>
    <x v="0"/>
    <n v="1.1095829030679517E-4"/>
    <x v="589"/>
    <x v="3"/>
    <x v="0"/>
    <n v="42"/>
    <n v="225.08439392269705"/>
    <x v="251"/>
    <n v="2250.5941894317266"/>
    <x v="6"/>
    <x v="1"/>
    <x v="13"/>
  </r>
  <r>
    <x v="4786"/>
    <s v="Product591"/>
    <n v="5"/>
    <x v="2"/>
    <x v="0"/>
    <n v="2.0561441171410611E-2"/>
    <x v="590"/>
    <x v="4"/>
    <x v="3"/>
    <n v="67"/>
    <n v="241.95017775161301"/>
    <x v="1421"/>
    <n v="1184.8766670268044"/>
    <x v="7"/>
    <x v="1"/>
    <x v="13"/>
  </r>
  <r>
    <x v="4787"/>
    <s v="Product592"/>
    <n v="8"/>
    <x v="0"/>
    <x v="0"/>
    <n v="6.9077311880047787E-2"/>
    <x v="591"/>
    <x v="0"/>
    <x v="3"/>
    <n v="74"/>
    <n v="169.38013076133478"/>
    <x v="1267"/>
    <n v="1261.4384531396063"/>
    <x v="8"/>
    <x v="1"/>
    <x v="13"/>
  </r>
  <r>
    <x v="4788"/>
    <s v="Product593"/>
    <n v="12"/>
    <x v="0"/>
    <x v="0"/>
    <n v="8.8362439893494682E-2"/>
    <x v="592"/>
    <x v="1"/>
    <x v="2"/>
    <n v="97"/>
    <n v="305.42739972846272"/>
    <x v="1422"/>
    <n v="3341.269073737561"/>
    <x v="9"/>
    <x v="1"/>
    <x v="13"/>
  </r>
  <r>
    <x v="4789"/>
    <s v="Product594"/>
    <n v="13"/>
    <x v="0"/>
    <x v="0"/>
    <n v="5.8134907842190955E-2"/>
    <x v="593"/>
    <x v="2"/>
    <x v="3"/>
    <n v="38"/>
    <n v="118.64183454090137"/>
    <x v="984"/>
    <n v="1452.6798315072888"/>
    <x v="10"/>
    <x v="1"/>
    <x v="13"/>
  </r>
  <r>
    <x v="4790"/>
    <s v="Product595"/>
    <n v="4"/>
    <x v="1"/>
    <x v="1"/>
    <n v="4.6375371871104576E-2"/>
    <x v="594"/>
    <x v="3"/>
    <x v="0"/>
    <n v="246"/>
    <n v="146.48281085309057"/>
    <x v="423"/>
    <n v="558.75846410821521"/>
    <x v="11"/>
    <x v="1"/>
    <x v="13"/>
  </r>
  <r>
    <x v="4791"/>
    <s v="Product596"/>
    <n v="6"/>
    <x v="1"/>
    <x v="1"/>
    <n v="3.2432719647519107E-2"/>
    <x v="595"/>
    <x v="4"/>
    <x v="0"/>
    <n v="186"/>
    <n v="123.06161137447633"/>
    <x v="2"/>
    <n v="714.4223318003759"/>
    <x v="12"/>
    <x v="1"/>
    <x v="13"/>
  </r>
  <r>
    <x v="4792"/>
    <s v="Product597"/>
    <n v="5"/>
    <x v="1"/>
    <x v="0"/>
    <n v="3.184391142318909E-2"/>
    <x v="596"/>
    <x v="0"/>
    <x v="1"/>
    <n v="232"/>
    <n v="126.26063378510496"/>
    <x v="491"/>
    <n v="611.20000673308175"/>
    <x v="13"/>
    <x v="1"/>
    <x v="13"/>
  </r>
  <r>
    <x v="4793"/>
    <s v="Product598"/>
    <n v="2"/>
    <x v="0"/>
    <x v="0"/>
    <n v="9.3395872190910487E-2"/>
    <x v="597"/>
    <x v="1"/>
    <x v="0"/>
    <n v="229"/>
    <n v="101.99912318492733"/>
    <x v="1068"/>
    <n v="184.94565222472585"/>
    <x v="14"/>
    <x v="1"/>
    <x v="13"/>
  </r>
  <r>
    <x v="4794"/>
    <s v="Product599"/>
    <n v="4"/>
    <x v="2"/>
    <x v="0"/>
    <n v="1.8484073612479991E-2"/>
    <x v="598"/>
    <x v="2"/>
    <x v="1"/>
    <n v="187"/>
    <n v="218.46157397702208"/>
    <x v="589"/>
    <n v="857.69405664853025"/>
    <x v="15"/>
    <x v="1"/>
    <x v="13"/>
  </r>
  <r>
    <x v="4795"/>
    <s v="Product600"/>
    <n v="2"/>
    <x v="2"/>
    <x v="0"/>
    <n v="3.1637342469014396E-2"/>
    <x v="599"/>
    <x v="3"/>
    <x v="2"/>
    <n v="185"/>
    <n v="118.07746493641349"/>
    <x v="139"/>
    <n v="228.68361548069427"/>
    <x v="16"/>
    <x v="1"/>
    <x v="13"/>
  </r>
  <r>
    <x v="4796"/>
    <s v="Product601"/>
    <n v="4"/>
    <x v="1"/>
    <x v="1"/>
    <n v="4.4122744224305913E-2"/>
    <x v="600"/>
    <x v="0"/>
    <x v="0"/>
    <n v="99"/>
    <n v="301.06152720713794"/>
    <x v="186"/>
    <n v="1151.111465785594"/>
    <x v="17"/>
    <x v="1"/>
    <x v="13"/>
  </r>
  <r>
    <x v="4797"/>
    <s v="Product602"/>
    <n v="1"/>
    <x v="1"/>
    <x v="0"/>
    <n v="9.940042604417744E-2"/>
    <x v="601"/>
    <x v="1"/>
    <x v="3"/>
    <n v="7"/>
    <n v="278.4569004374647"/>
    <x v="928"/>
    <n v="250.77816589903961"/>
    <x v="18"/>
    <x v="1"/>
    <x v="13"/>
  </r>
  <r>
    <x v="4798"/>
    <s v="Product603"/>
    <n v="15"/>
    <x v="1"/>
    <x v="0"/>
    <n v="7.5666655586666368E-2"/>
    <x v="602"/>
    <x v="2"/>
    <x v="3"/>
    <n v="230"/>
    <n v="107.45914356651843"/>
    <x v="1077"/>
    <n v="1489.9210434094882"/>
    <x v="19"/>
    <x v="1"/>
    <x v="13"/>
  </r>
  <r>
    <x v="4799"/>
    <s v="Product604"/>
    <n v="12"/>
    <x v="1"/>
    <x v="0"/>
    <n v="6.0323652384083638E-2"/>
    <x v="603"/>
    <x v="3"/>
    <x v="2"/>
    <n v="160"/>
    <n v="175.20849828762115"/>
    <x v="578"/>
    <n v="1975.6713809061764"/>
    <x v="20"/>
    <x v="1"/>
    <x v="13"/>
  </r>
  <r>
    <x v="4800"/>
    <s v="Product605"/>
    <n v="2"/>
    <x v="0"/>
    <x v="0"/>
    <n v="2.1896550411626317E-2"/>
    <x v="604"/>
    <x v="4"/>
    <x v="3"/>
    <n v="218"/>
    <n v="118.81813108477654"/>
    <x v="343"/>
    <n v="232.43284777532702"/>
    <x v="21"/>
    <x v="1"/>
    <x v="13"/>
  </r>
  <r>
    <x v="4801"/>
    <s v="Product606"/>
    <n v="6"/>
    <x v="1"/>
    <x v="0"/>
    <n v="2.8417155845162634E-2"/>
    <x v="605"/>
    <x v="0"/>
    <x v="0"/>
    <n v="130"/>
    <n v="276.14413304443076"/>
    <x v="454"/>
    <n v="1609.781413079879"/>
    <x v="22"/>
    <x v="1"/>
    <x v="13"/>
  </r>
  <r>
    <x v="4802"/>
    <s v="Product607"/>
    <n v="9"/>
    <x v="2"/>
    <x v="1"/>
    <n v="4.2523197924717593E-2"/>
    <x v="606"/>
    <x v="1"/>
    <x v="0"/>
    <n v="21"/>
    <n v="61.175300530070537"/>
    <x v="364"/>
    <n v="527.16538005773634"/>
    <x v="23"/>
    <x v="1"/>
    <x v="13"/>
  </r>
  <r>
    <x v="4803"/>
    <s v="Product608"/>
    <n v="13"/>
    <x v="0"/>
    <x v="1"/>
    <n v="7.1768105212979147E-2"/>
    <x v="607"/>
    <x v="2"/>
    <x v="1"/>
    <n v="218"/>
    <n v="67.310111613489198"/>
    <x v="696"/>
    <n v="812.23210173709413"/>
    <x v="24"/>
    <x v="1"/>
    <x v="13"/>
  </r>
  <r>
    <x v="4804"/>
    <s v="Product609"/>
    <n v="5"/>
    <x v="0"/>
    <x v="0"/>
    <n v="8.8803306064236795E-2"/>
    <x v="608"/>
    <x v="3"/>
    <x v="0"/>
    <n v="151"/>
    <n v="295.40815045569394"/>
    <x v="75"/>
    <n v="1345.874650284534"/>
    <x v="25"/>
    <x v="1"/>
    <x v="13"/>
  </r>
  <r>
    <x v="4805"/>
    <s v="Product610"/>
    <n v="12"/>
    <x v="0"/>
    <x v="0"/>
    <n v="7.0124208075512395E-2"/>
    <x v="609"/>
    <x v="4"/>
    <x v="1"/>
    <n v="117"/>
    <n v="269.88757504803846"/>
    <x v="977"/>
    <n v="3011.5430709404918"/>
    <x v="26"/>
    <x v="1"/>
    <x v="13"/>
  </r>
  <r>
    <x v="4806"/>
    <s v="Product611"/>
    <n v="4"/>
    <x v="1"/>
    <x v="0"/>
    <n v="3.6445777338980072E-2"/>
    <x v="610"/>
    <x v="0"/>
    <x v="2"/>
    <n v="125"/>
    <n v="271.17182549954089"/>
    <x v="1165"/>
    <n v="1045.1550301071195"/>
    <x v="27"/>
    <x v="1"/>
    <x v="13"/>
  </r>
  <r>
    <x v="4807"/>
    <s v="Product612"/>
    <n v="9"/>
    <x v="1"/>
    <x v="0"/>
    <n v="8.4809128731053271E-2"/>
    <x v="611"/>
    <x v="1"/>
    <x v="0"/>
    <n v="242"/>
    <n v="171.34065604386518"/>
    <x v="1035"/>
    <n v="1411.2846385972011"/>
    <x v="0"/>
    <x v="2"/>
    <x v="13"/>
  </r>
  <r>
    <x v="4808"/>
    <s v="Product613"/>
    <n v="4"/>
    <x v="1"/>
    <x v="1"/>
    <n v="1.9949446424435493E-2"/>
    <x v="612"/>
    <x v="2"/>
    <x v="3"/>
    <n v="136"/>
    <n v="316.43513661721494"/>
    <x v="1184"/>
    <n v="1240.4897232498436"/>
    <x v="1"/>
    <x v="2"/>
    <x v="13"/>
  </r>
  <r>
    <x v="4809"/>
    <s v="Product614"/>
    <n v="14"/>
    <x v="0"/>
    <x v="0"/>
    <n v="9.4343006510274857E-2"/>
    <x v="613"/>
    <x v="3"/>
    <x v="3"/>
    <n v="71"/>
    <n v="264.69229632906456"/>
    <x v="1245"/>
    <n v="3356.0860101058088"/>
    <x v="2"/>
    <x v="2"/>
    <x v="13"/>
  </r>
  <r>
    <x v="4810"/>
    <s v="Product615"/>
    <n v="7"/>
    <x v="2"/>
    <x v="0"/>
    <n v="6.4045654709448382E-2"/>
    <x v="614"/>
    <x v="4"/>
    <x v="2"/>
    <n v="47"/>
    <n v="220.0490000368064"/>
    <x v="990"/>
    <n v="1441.6907243290282"/>
    <x v="3"/>
    <x v="2"/>
    <x v="13"/>
  </r>
  <r>
    <x v="4811"/>
    <s v="Product616"/>
    <n v="5"/>
    <x v="2"/>
    <x v="0"/>
    <n v="9.1044941303030716E-2"/>
    <x v="615"/>
    <x v="0"/>
    <x v="3"/>
    <n v="171"/>
    <n v="133.19362144445188"/>
    <x v="702"/>
    <n v="605.33507999051824"/>
    <x v="4"/>
    <x v="2"/>
    <x v="13"/>
  </r>
  <r>
    <x v="4812"/>
    <s v="Product617"/>
    <n v="12"/>
    <x v="1"/>
    <x v="0"/>
    <n v="1.1027699841539508E-3"/>
    <x v="616"/>
    <x v="1"/>
    <x v="0"/>
    <n v="6"/>
    <n v="133.92915817187674"/>
    <x v="708"/>
    <n v="1605.3775813949014"/>
    <x v="5"/>
    <x v="2"/>
    <x v="13"/>
  </r>
  <r>
    <x v="4813"/>
    <s v="Product618"/>
    <n v="6"/>
    <x v="1"/>
    <x v="0"/>
    <n v="7.5421872595814746E-2"/>
    <x v="617"/>
    <x v="2"/>
    <x v="0"/>
    <n v="29"/>
    <n v="130.53597789624371"/>
    <x v="400"/>
    <n v="724.14426001309869"/>
    <x v="6"/>
    <x v="2"/>
    <x v="13"/>
  </r>
  <r>
    <x v="4814"/>
    <s v="Product619"/>
    <n v="6"/>
    <x v="1"/>
    <x v="1"/>
    <n v="1.8277392207227627E-2"/>
    <x v="618"/>
    <x v="3"/>
    <x v="1"/>
    <n v="167"/>
    <n v="213.35050365503685"/>
    <x v="1423"/>
    <n v="1256.706076932745"/>
    <x v="7"/>
    <x v="2"/>
    <x v="13"/>
  </r>
  <r>
    <x v="4815"/>
    <s v="Product620"/>
    <n v="4"/>
    <x v="1"/>
    <x v="1"/>
    <n v="2.3945768607079088E-3"/>
    <x v="619"/>
    <x v="4"/>
    <x v="0"/>
    <n v="162"/>
    <n v="58.243859069485694"/>
    <x v="35"/>
    <n v="232.41755868911829"/>
    <x v="8"/>
    <x v="2"/>
    <x v="13"/>
  </r>
  <r>
    <x v="4816"/>
    <s v="Product621"/>
    <n v="13"/>
    <x v="0"/>
    <x v="0"/>
    <n v="1.0505433446957991E-2"/>
    <x v="620"/>
    <x v="0"/>
    <x v="1"/>
    <n v="186"/>
    <n v="151.50022880161279"/>
    <x v="1424"/>
    <n v="1948.812491999601"/>
    <x v="9"/>
    <x v="2"/>
    <x v="13"/>
  </r>
  <r>
    <x v="4817"/>
    <s v="Product622"/>
    <n v="13"/>
    <x v="1"/>
    <x v="0"/>
    <n v="9.786568646289992E-2"/>
    <x v="621"/>
    <x v="1"/>
    <x v="2"/>
    <n v="41"/>
    <n v="87.360664843613321"/>
    <x v="612"/>
    <n v="1024.5436943148911"/>
    <x v="10"/>
    <x v="2"/>
    <x v="13"/>
  </r>
  <r>
    <x v="4818"/>
    <s v="Product623"/>
    <n v="3"/>
    <x v="2"/>
    <x v="0"/>
    <n v="2.5660437372819936E-2"/>
    <x v="622"/>
    <x v="2"/>
    <x v="0"/>
    <n v="116"/>
    <n v="267.2868146292243"/>
    <x v="77"/>
    <n v="781.28435418555159"/>
    <x v="11"/>
    <x v="2"/>
    <x v="13"/>
  </r>
  <r>
    <x v="4819"/>
    <s v="Product624"/>
    <n v="15"/>
    <x v="0"/>
    <x v="0"/>
    <n v="6.0537972523831245E-2"/>
    <x v="623"/>
    <x v="3"/>
    <x v="3"/>
    <n v="7"/>
    <n v="126.94973587015176"/>
    <x v="605"/>
    <n v="1788.9668437220532"/>
    <x v="12"/>
    <x v="2"/>
    <x v="13"/>
  </r>
  <r>
    <x v="4820"/>
    <s v="Product625"/>
    <n v="9"/>
    <x v="0"/>
    <x v="1"/>
    <n v="7.4770699449442979E-2"/>
    <x v="624"/>
    <x v="0"/>
    <x v="3"/>
    <n v="67"/>
    <n v="170.27074695182381"/>
    <x v="922"/>
    <n v="1417.8553569581115"/>
    <x v="13"/>
    <x v="2"/>
    <x v="13"/>
  </r>
  <r>
    <x v="4821"/>
    <s v="Product626"/>
    <n v="4"/>
    <x v="0"/>
    <x v="0"/>
    <n v="9.0595094389077813E-2"/>
    <x v="625"/>
    <x v="1"/>
    <x v="2"/>
    <n v="169"/>
    <n v="228.00503697565037"/>
    <x v="382"/>
    <n v="829.39559651862453"/>
    <x v="14"/>
    <x v="2"/>
    <x v="13"/>
  </r>
  <r>
    <x v="4822"/>
    <s v="Product627"/>
    <n v="10"/>
    <x v="1"/>
    <x v="0"/>
    <n v="6.5865352272517524E-2"/>
    <x v="626"/>
    <x v="2"/>
    <x v="3"/>
    <n v="208"/>
    <n v="69.715109856388551"/>
    <x v="458"/>
    <n v="651.23299586980261"/>
    <x v="15"/>
    <x v="2"/>
    <x v="13"/>
  </r>
  <r>
    <x v="4823"/>
    <s v="Product628"/>
    <n v="5"/>
    <x v="1"/>
    <x v="0"/>
    <n v="8.0383434273622933E-2"/>
    <x v="627"/>
    <x v="3"/>
    <x v="0"/>
    <n v="11"/>
    <n v="30.501333433011691"/>
    <x v="988"/>
    <n v="140.24765750870668"/>
    <x v="16"/>
    <x v="2"/>
    <x v="13"/>
  </r>
  <r>
    <x v="4824"/>
    <s v="Product629"/>
    <n v="2"/>
    <x v="1"/>
    <x v="0"/>
    <n v="6.2650635320046513E-2"/>
    <x v="628"/>
    <x v="4"/>
    <x v="0"/>
    <n v="104"/>
    <n v="116.24384591740514"/>
    <x v="639"/>
    <n v="217.92219023726821"/>
    <x v="17"/>
    <x v="2"/>
    <x v="13"/>
  </r>
  <r>
    <x v="4825"/>
    <s v="Product630"/>
    <n v="2"/>
    <x v="0"/>
    <x v="0"/>
    <n v="8.9152785309536339E-2"/>
    <x v="629"/>
    <x v="0"/>
    <x v="1"/>
    <n v="71"/>
    <n v="310.92260079456395"/>
    <x v="934"/>
    <n v="566.40596983608702"/>
    <x v="18"/>
    <x v="2"/>
    <x v="13"/>
  </r>
  <r>
    <x v="4826"/>
    <s v="Product631"/>
    <n v="12"/>
    <x v="2"/>
    <x v="1"/>
    <n v="4.3435415191622355E-2"/>
    <x v="630"/>
    <x v="1"/>
    <x v="0"/>
    <n v="78"/>
    <n v="302.88293403797297"/>
    <x v="130"/>
    <n v="3476.7250565229224"/>
    <x v="19"/>
    <x v="2"/>
    <x v="13"/>
  </r>
  <r>
    <x v="4827"/>
    <s v="Product632"/>
    <n v="10"/>
    <x v="2"/>
    <x v="1"/>
    <n v="4.4044334870917516E-2"/>
    <x v="631"/>
    <x v="2"/>
    <x v="1"/>
    <n v="125"/>
    <n v="29.426922305314498"/>
    <x v="485"/>
    <n v="281.30833085078751"/>
    <x v="20"/>
    <x v="2"/>
    <x v="13"/>
  </r>
  <r>
    <x v="4828"/>
    <s v="Product633"/>
    <n v="6"/>
    <x v="1"/>
    <x v="0"/>
    <n v="9.7256154396857641E-2"/>
    <x v="632"/>
    <x v="3"/>
    <x v="2"/>
    <n v="19"/>
    <n v="251.92146821264461"/>
    <x v="768"/>
    <n v="1364.5233300256355"/>
    <x v="21"/>
    <x v="2"/>
    <x v="13"/>
  </r>
  <r>
    <x v="4829"/>
    <s v="Product634"/>
    <n v="2"/>
    <x v="1"/>
    <x v="0"/>
    <n v="3.2779563811360768E-2"/>
    <x v="633"/>
    <x v="4"/>
    <x v="0"/>
    <n v="87"/>
    <n v="201.78908147412267"/>
    <x v="400"/>
    <n v="390.34904680301156"/>
    <x v="22"/>
    <x v="2"/>
    <x v="13"/>
  </r>
  <r>
    <x v="4830"/>
    <s v="Product635"/>
    <n v="6"/>
    <x v="1"/>
    <x v="0"/>
    <n v="3.9663854096687046E-2"/>
    <x v="634"/>
    <x v="0"/>
    <x v="3"/>
    <n v="127"/>
    <n v="295.94641433256726"/>
    <x v="1425"/>
    <n v="1705.2482336042558"/>
    <x v="23"/>
    <x v="2"/>
    <x v="13"/>
  </r>
  <r>
    <x v="4831"/>
    <s v="Product636"/>
    <n v="2"/>
    <x v="1"/>
    <x v="0"/>
    <n v="9.7245095704904805E-3"/>
    <x v="635"/>
    <x v="1"/>
    <x v="3"/>
    <n v="184"/>
    <n v="235.85225825119605"/>
    <x v="1242"/>
    <n v="467.11742141722095"/>
    <x v="24"/>
    <x v="2"/>
    <x v="13"/>
  </r>
  <r>
    <x v="4832"/>
    <s v="Product637"/>
    <n v="11"/>
    <x v="0"/>
    <x v="1"/>
    <n v="6.3355944625027499E-2"/>
    <x v="636"/>
    <x v="2"/>
    <x v="2"/>
    <n v="107"/>
    <n v="128.72608584789907"/>
    <x v="1426"/>
    <n v="1326.2757538923536"/>
    <x v="25"/>
    <x v="2"/>
    <x v="13"/>
  </r>
  <r>
    <x v="4833"/>
    <s v="Product638"/>
    <n v="4"/>
    <x v="1"/>
    <x v="0"/>
    <n v="5.6977545970878223E-2"/>
    <x v="637"/>
    <x v="3"/>
    <x v="3"/>
    <n v="48"/>
    <n v="47.407226257993671"/>
    <x v="593"/>
    <n v="178.82431537810805"/>
    <x v="26"/>
    <x v="2"/>
    <x v="13"/>
  </r>
  <r>
    <x v="4834"/>
    <s v="Product639"/>
    <n v="12"/>
    <x v="2"/>
    <x v="0"/>
    <n v="9.7469860177746642E-2"/>
    <x v="638"/>
    <x v="4"/>
    <x v="0"/>
    <n v="233"/>
    <n v="150.43012219118043"/>
    <x v="731"/>
    <n v="1629.2126305762167"/>
    <x v="27"/>
    <x v="2"/>
    <x v="13"/>
  </r>
  <r>
    <x v="4835"/>
    <s v="Product640"/>
    <n v="14"/>
    <x v="0"/>
    <x v="0"/>
    <n v="8.9400882282458613E-2"/>
    <x v="639"/>
    <x v="0"/>
    <x v="0"/>
    <n v="216"/>
    <n v="101.66728353429912"/>
    <x v="1427"/>
    <n v="1296.0939416190065"/>
    <x v="28"/>
    <x v="2"/>
    <x v="13"/>
  </r>
  <r>
    <x v="4836"/>
    <s v="Product641"/>
    <n v="2"/>
    <x v="0"/>
    <x v="0"/>
    <n v="4.1665963795642053E-2"/>
    <x v="640"/>
    <x v="1"/>
    <x v="1"/>
    <n v="135"/>
    <n v="207.03000397324845"/>
    <x v="56"/>
    <n v="396.80779864617494"/>
    <x v="29"/>
    <x v="2"/>
    <x v="13"/>
  </r>
  <r>
    <x v="4837"/>
    <s v="Product642"/>
    <n v="8"/>
    <x v="0"/>
    <x v="0"/>
    <n v="3.0325050518472698E-2"/>
    <x v="641"/>
    <x v="2"/>
    <x v="0"/>
    <n v="211"/>
    <n v="29.43761973745719"/>
    <x v="1428"/>
    <n v="228.3593794542017"/>
    <x v="30"/>
    <x v="2"/>
    <x v="13"/>
  </r>
  <r>
    <x v="4838"/>
    <s v="Product643"/>
    <n v="11"/>
    <x v="1"/>
    <x v="1"/>
    <n v="7.3646572836585086E-2"/>
    <x v="642"/>
    <x v="3"/>
    <x v="1"/>
    <n v="107"/>
    <n v="299.28879020433664"/>
    <x v="1426"/>
    <n v="3049.719161691175"/>
    <x v="0"/>
    <x v="3"/>
    <x v="13"/>
  </r>
  <r>
    <x v="4839"/>
    <s v="Product644"/>
    <n v="13"/>
    <x v="1"/>
    <x v="1"/>
    <n v="6.0566147713261659E-2"/>
    <x v="643"/>
    <x v="4"/>
    <x v="2"/>
    <n v="76"/>
    <n v="292.76123404717021"/>
    <x v="1051"/>
    <n v="3575.387580714983"/>
    <x v="1"/>
    <x v="3"/>
    <x v="13"/>
  </r>
  <r>
    <x v="4840"/>
    <s v="Product645"/>
    <n v="10"/>
    <x v="1"/>
    <x v="0"/>
    <n v="9.281927504510526E-2"/>
    <x v="644"/>
    <x v="0"/>
    <x v="0"/>
    <n v="50"/>
    <n v="95.669631028876083"/>
    <x v="1165"/>
    <n v="867.89645232943099"/>
    <x v="2"/>
    <x v="3"/>
    <x v="13"/>
  </r>
  <r>
    <x v="4841"/>
    <s v="Product646"/>
    <n v="9"/>
    <x v="0"/>
    <x v="0"/>
    <n v="6.9612316121077947E-2"/>
    <x v="645"/>
    <x v="1"/>
    <x v="3"/>
    <n v="88"/>
    <n v="26.749744172877673"/>
    <x v="198"/>
    <n v="223.98869272821614"/>
    <x v="3"/>
    <x v="3"/>
    <x v="13"/>
  </r>
  <r>
    <x v="4842"/>
    <s v="Product647"/>
    <n v="10"/>
    <x v="2"/>
    <x v="0"/>
    <n v="1.073589795043417E-2"/>
    <x v="646"/>
    <x v="2"/>
    <x v="3"/>
    <n v="173"/>
    <n v="135.01662260871791"/>
    <x v="1114"/>
    <n v="1335.6709792677841"/>
    <x v="4"/>
    <x v="3"/>
    <x v="13"/>
  </r>
  <r>
    <x v="4843"/>
    <s v="Product648"/>
    <n v="6"/>
    <x v="2"/>
    <x v="0"/>
    <n v="8.7171223850585844E-2"/>
    <x v="647"/>
    <x v="3"/>
    <x v="2"/>
    <n v="139"/>
    <n v="265.24208301130597"/>
    <x v="1429"/>
    <n v="1452.7236361111904"/>
    <x v="5"/>
    <x v="3"/>
    <x v="13"/>
  </r>
  <r>
    <x v="4844"/>
    <s v="Product649"/>
    <n v="4"/>
    <x v="1"/>
    <x v="1"/>
    <n v="3.9920009994846108E-2"/>
    <x v="648"/>
    <x v="0"/>
    <x v="3"/>
    <n v="80"/>
    <n v="215.39288240582621"/>
    <x v="1430"/>
    <n v="827.17758554946761"/>
    <x v="6"/>
    <x v="3"/>
    <x v="13"/>
  </r>
  <r>
    <x v="4845"/>
    <s v="Product650"/>
    <n v="8"/>
    <x v="1"/>
    <x v="0"/>
    <n v="9.4883511341004048E-2"/>
    <x v="649"/>
    <x v="1"/>
    <x v="0"/>
    <n v="25"/>
    <n v="198.0669522878712"/>
    <x v="155"/>
    <n v="1434.1893149934949"/>
    <x v="7"/>
    <x v="3"/>
    <x v="13"/>
  </r>
  <r>
    <x v="4846"/>
    <s v="Product651"/>
    <n v="15"/>
    <x v="1"/>
    <x v="0"/>
    <n v="8.0041731635545399E-2"/>
    <x v="650"/>
    <x v="2"/>
    <x v="0"/>
    <n v="192"/>
    <n v="139.66883305413245"/>
    <x v="1013"/>
    <n v="1927.3424670144568"/>
    <x v="8"/>
    <x v="3"/>
    <x v="13"/>
  </r>
  <r>
    <x v="4847"/>
    <s v="Product652"/>
    <n v="15"/>
    <x v="1"/>
    <x v="0"/>
    <n v="5.0224526747485801E-2"/>
    <x v="651"/>
    <x v="3"/>
    <x v="1"/>
    <n v="60"/>
    <n v="284.21419164456091"/>
    <x v="46"/>
    <n v="4049.0950256144042"/>
    <x v="9"/>
    <x v="3"/>
    <x v="13"/>
  </r>
  <r>
    <x v="4848"/>
    <s v="Product653"/>
    <n v="14"/>
    <x v="0"/>
    <x v="0"/>
    <n v="7.593291009539066E-2"/>
    <x v="652"/>
    <x v="4"/>
    <x v="0"/>
    <n v="7"/>
    <n v="150.85546994647419"/>
    <x v="24"/>
    <n v="1951.6080515348292"/>
    <x v="10"/>
    <x v="3"/>
    <x v="13"/>
  </r>
  <r>
    <x v="4849"/>
    <s v="Product654"/>
    <n v="14"/>
    <x v="1"/>
    <x v="0"/>
    <n v="3.5673338166188E-2"/>
    <x v="653"/>
    <x v="0"/>
    <x v="1"/>
    <n v="117"/>
    <n v="100.51002092415956"/>
    <x v="866"/>
    <n v="1356.9429014209793"/>
    <x v="11"/>
    <x v="3"/>
    <x v="13"/>
  </r>
  <r>
    <x v="4850"/>
    <s v="Product655"/>
    <n v="1"/>
    <x v="2"/>
    <x v="1"/>
    <n v="1.9855889330734702E-2"/>
    <x v="654"/>
    <x v="1"/>
    <x v="2"/>
    <n v="108"/>
    <n v="89.49525135498169"/>
    <x v="428"/>
    <n v="87.718243548450886"/>
    <x v="12"/>
    <x v="3"/>
    <x v="13"/>
  </r>
  <r>
    <x v="4851"/>
    <s v="Product656"/>
    <n v="14"/>
    <x v="0"/>
    <x v="1"/>
    <n v="6.7546453299035525E-3"/>
    <x v="655"/>
    <x v="2"/>
    <x v="0"/>
    <n v="196"/>
    <n v="291.35095248157745"/>
    <x v="949"/>
    <n v="4051.3617218344875"/>
    <x v="13"/>
    <x v="3"/>
    <x v="13"/>
  </r>
  <r>
    <x v="4852"/>
    <s v="Product657"/>
    <n v="13"/>
    <x v="0"/>
    <x v="0"/>
    <n v="9.5789554609398503E-2"/>
    <x v="656"/>
    <x v="3"/>
    <x v="3"/>
    <n v="228"/>
    <n v="159.45504351889088"/>
    <x v="987"/>
    <n v="1874.3519069599226"/>
    <x v="14"/>
    <x v="3"/>
    <x v="13"/>
  </r>
  <r>
    <x v="4853"/>
    <s v="Product658"/>
    <n v="3"/>
    <x v="0"/>
    <x v="0"/>
    <n v="8.6796775798862122E-2"/>
    <x v="657"/>
    <x v="4"/>
    <x v="3"/>
    <n v="18"/>
    <n v="230.78128949969528"/>
    <x v="207"/>
    <n v="632.25065296925379"/>
    <x v="15"/>
    <x v="3"/>
    <x v="13"/>
  </r>
  <r>
    <x v="4854"/>
    <s v="Product659"/>
    <n v="1"/>
    <x v="1"/>
    <x v="0"/>
    <n v="1.2227793337360583E-2"/>
    <x v="658"/>
    <x v="0"/>
    <x v="2"/>
    <n v="45"/>
    <n v="224.07988248369253"/>
    <x v="273"/>
    <n v="221.33987998962189"/>
    <x v="16"/>
    <x v="3"/>
    <x v="13"/>
  </r>
  <r>
    <x v="4855"/>
    <s v="Product660"/>
    <n v="6"/>
    <x v="1"/>
    <x v="0"/>
    <n v="8.7980706149880461E-2"/>
    <x v="659"/>
    <x v="1"/>
    <x v="3"/>
    <n v="21"/>
    <n v="246.89346812345977"/>
    <x v="347"/>
    <n v="1351.0296387249884"/>
    <x v="17"/>
    <x v="3"/>
    <x v="13"/>
  </r>
  <r>
    <x v="4856"/>
    <s v="Product661"/>
    <n v="2"/>
    <x v="1"/>
    <x v="1"/>
    <n v="3.7449087923370483E-2"/>
    <x v="660"/>
    <x v="2"/>
    <x v="0"/>
    <n v="109"/>
    <n v="128.44768961962342"/>
    <x v="1037"/>
    <n v="247.27488159500868"/>
    <x v="18"/>
    <x v="3"/>
    <x v="13"/>
  </r>
  <r>
    <x v="4857"/>
    <s v="Product662"/>
    <n v="4"/>
    <x v="0"/>
    <x v="0"/>
    <n v="8.9472703846321555E-2"/>
    <x v="661"/>
    <x v="3"/>
    <x v="0"/>
    <n v="149"/>
    <n v="298.91599566059188"/>
    <x v="220"/>
    <n v="1088.6846932236936"/>
    <x v="19"/>
    <x v="3"/>
    <x v="13"/>
  </r>
  <r>
    <x v="4858"/>
    <s v="Product663"/>
    <n v="4"/>
    <x v="2"/>
    <x v="0"/>
    <n v="7.162671187444887E-2"/>
    <x v="662"/>
    <x v="4"/>
    <x v="1"/>
    <n v="112"/>
    <n v="184.90039826705689"/>
    <x v="229"/>
    <n v="686.62636285964618"/>
    <x v="20"/>
    <x v="3"/>
    <x v="13"/>
  </r>
  <r>
    <x v="4859"/>
    <s v="Product664"/>
    <n v="2"/>
    <x v="2"/>
    <x v="0"/>
    <n v="7.9322886616635807E-2"/>
    <x v="663"/>
    <x v="0"/>
    <x v="0"/>
    <n v="147"/>
    <n v="105.71956268879021"/>
    <x v="656"/>
    <n v="194.66716360893398"/>
    <x v="21"/>
    <x v="3"/>
    <x v="13"/>
  </r>
  <r>
    <x v="4860"/>
    <s v="Product665"/>
    <n v="8"/>
    <x v="1"/>
    <x v="0"/>
    <n v="6.3817649927690442E-2"/>
    <x v="664"/>
    <x v="1"/>
    <x v="1"/>
    <n v="153"/>
    <n v="168.79686101341687"/>
    <x v="933"/>
    <n v="1264.1971362269569"/>
    <x v="22"/>
    <x v="3"/>
    <x v="13"/>
  </r>
  <r>
    <x v="4861"/>
    <s v="Product666"/>
    <n v="4"/>
    <x v="1"/>
    <x v="0"/>
    <n v="5.3582974287006207E-3"/>
    <x v="665"/>
    <x v="2"/>
    <x v="2"/>
    <n v="39"/>
    <n v="214.482492547731"/>
    <x v="399"/>
    <n v="853.33292623764476"/>
    <x v="23"/>
    <x v="3"/>
    <x v="13"/>
  </r>
  <r>
    <x v="4862"/>
    <s v="Product667"/>
    <n v="12"/>
    <x v="1"/>
    <x v="1"/>
    <n v="2.3403531375664956E-2"/>
    <x v="666"/>
    <x v="3"/>
    <x v="0"/>
    <n v="38"/>
    <n v="174.70972825350017"/>
    <x v="67"/>
    <n v="2047.4508437602256"/>
    <x v="24"/>
    <x v="3"/>
    <x v="13"/>
  </r>
  <r>
    <x v="4863"/>
    <s v="Product668"/>
    <n v="6"/>
    <x v="1"/>
    <x v="1"/>
    <n v="9.0445258658090832E-2"/>
    <x v="667"/>
    <x v="4"/>
    <x v="3"/>
    <n v="16"/>
    <n v="226.80990376605277"/>
    <x v="121"/>
    <n v="1237.7761401222926"/>
    <x v="25"/>
    <x v="3"/>
    <x v="13"/>
  </r>
  <r>
    <x v="4864"/>
    <s v="Product669"/>
    <n v="2"/>
    <x v="0"/>
    <x v="0"/>
    <n v="8.8325558514649363E-2"/>
    <x v="668"/>
    <x v="0"/>
    <x v="3"/>
    <n v="249"/>
    <n v="72.187999438148623"/>
    <x v="111"/>
    <n v="131.6239081394379"/>
    <x v="26"/>
    <x v="3"/>
    <x v="13"/>
  </r>
  <r>
    <x v="4865"/>
    <s v="Product670"/>
    <n v="15"/>
    <x v="1"/>
    <x v="0"/>
    <n v="8.0195229747129226E-2"/>
    <x v="669"/>
    <x v="1"/>
    <x v="2"/>
    <n v="73"/>
    <n v="42.761087071690682"/>
    <x v="953"/>
    <n v="589.97777804609177"/>
    <x v="27"/>
    <x v="3"/>
    <x v="13"/>
  </r>
  <r>
    <x v="4866"/>
    <s v="Product671"/>
    <n v="8"/>
    <x v="2"/>
    <x v="0"/>
    <n v="5.2076766435524717E-2"/>
    <x v="670"/>
    <x v="2"/>
    <x v="3"/>
    <n v="104"/>
    <n v="119.24650309057358"/>
    <x v="494"/>
    <n v="904.29224640698169"/>
    <x v="28"/>
    <x v="3"/>
    <x v="13"/>
  </r>
  <r>
    <x v="4867"/>
    <s v="Product672"/>
    <n v="4"/>
    <x v="0"/>
    <x v="0"/>
    <n v="4.896092421422335E-2"/>
    <x v="671"/>
    <x v="3"/>
    <x v="0"/>
    <n v="155"/>
    <n v="305.81068619973246"/>
    <x v="519"/>
    <n v="1163.3516494752309"/>
    <x v="29"/>
    <x v="3"/>
    <x v="13"/>
  </r>
  <r>
    <x v="4868"/>
    <s v="Product673"/>
    <n v="2"/>
    <x v="0"/>
    <x v="1"/>
    <n v="6.0815013097693549E-2"/>
    <x v="672"/>
    <x v="0"/>
    <x v="0"/>
    <n v="86"/>
    <n v="31.847594265015505"/>
    <x v="952"/>
    <n v="59.821564805317117"/>
    <x v="0"/>
    <x v="4"/>
    <x v="13"/>
  </r>
  <r>
    <x v="4869"/>
    <s v="Product674"/>
    <n v="14"/>
    <x v="0"/>
    <x v="0"/>
    <n v="8.0874163163354121E-2"/>
    <x v="673"/>
    <x v="1"/>
    <x v="1"/>
    <n v="188"/>
    <n v="125.58193363370771"/>
    <x v="1098"/>
    <n v="1615.9583977970401"/>
    <x v="1"/>
    <x v="4"/>
    <x v="13"/>
  </r>
  <r>
    <x v="4870"/>
    <s v="Product675"/>
    <n v="1"/>
    <x v="1"/>
    <x v="0"/>
    <n v="9.9781260022824045E-2"/>
    <x v="674"/>
    <x v="2"/>
    <x v="0"/>
    <n v="22"/>
    <n v="314.02028995774566"/>
    <x v="755"/>
    <n v="282.68694975302924"/>
    <x v="2"/>
    <x v="4"/>
    <x v="13"/>
  </r>
  <r>
    <x v="4871"/>
    <s v="Product676"/>
    <n v="15"/>
    <x v="1"/>
    <x v="0"/>
    <n v="8.9480877991833116E-2"/>
    <x v="675"/>
    <x v="3"/>
    <x v="1"/>
    <n v="219"/>
    <n v="110.01313870182545"/>
    <x v="522"/>
    <n v="1502.535996902232"/>
    <x v="3"/>
    <x v="4"/>
    <x v="13"/>
  </r>
  <r>
    <x v="4872"/>
    <s v="Product677"/>
    <n v="11"/>
    <x v="1"/>
    <x v="0"/>
    <n v="8.0510323432636949E-2"/>
    <x v="676"/>
    <x v="4"/>
    <x v="2"/>
    <n v="233"/>
    <n v="235.38123845097917"/>
    <x v="1431"/>
    <n v="2380.7368069464783"/>
    <x v="4"/>
    <x v="4"/>
    <x v="13"/>
  </r>
  <r>
    <x v="4873"/>
    <s v="Product678"/>
    <n v="10"/>
    <x v="0"/>
    <x v="0"/>
    <n v="2.513485139795657E-2"/>
    <x v="677"/>
    <x v="0"/>
    <x v="0"/>
    <n v="91"/>
    <n v="245.7171641991813"/>
    <x v="1021"/>
    <n v="2395.4109979110758"/>
    <x v="5"/>
    <x v="4"/>
    <x v="13"/>
  </r>
  <r>
    <x v="4874"/>
    <s v="Product679"/>
    <n v="11"/>
    <x v="2"/>
    <x v="1"/>
    <n v="4.5149304701564003E-2"/>
    <x v="678"/>
    <x v="1"/>
    <x v="3"/>
    <n v="69"/>
    <n v="123.26707558648241"/>
    <x v="525"/>
    <n v="1294.7181811427336"/>
    <x v="6"/>
    <x v="4"/>
    <x v="13"/>
  </r>
  <r>
    <x v="4875"/>
    <s v="Product680"/>
    <n v="8"/>
    <x v="2"/>
    <x v="1"/>
    <n v="3.6427546952972192E-2"/>
    <x v="679"/>
    <x v="2"/>
    <x v="3"/>
    <n v="167"/>
    <n v="191.5032264180073"/>
    <x v="408"/>
    <n v="1476.2178691681574"/>
    <x v="7"/>
    <x v="4"/>
    <x v="13"/>
  </r>
  <r>
    <x v="4876"/>
    <s v="Product681"/>
    <n v="4"/>
    <x v="1"/>
    <x v="0"/>
    <n v="7.0861515458443533E-2"/>
    <x v="680"/>
    <x v="3"/>
    <x v="2"/>
    <n v="144"/>
    <n v="167.76573474414596"/>
    <x v="37"/>
    <n v="623.51040215270609"/>
    <x v="8"/>
    <x v="4"/>
    <x v="13"/>
  </r>
  <r>
    <x v="4877"/>
    <s v="Product682"/>
    <n v="1"/>
    <x v="1"/>
    <x v="0"/>
    <n v="8.9358441496255728E-2"/>
    <x v="681"/>
    <x v="4"/>
    <x v="3"/>
    <n v="144"/>
    <n v="250.76232916913503"/>
    <x v="384"/>
    <n v="228.35459824861005"/>
    <x v="9"/>
    <x v="4"/>
    <x v="13"/>
  </r>
  <r>
    <x v="4878"/>
    <s v="Product683"/>
    <n v="8"/>
    <x v="1"/>
    <x v="0"/>
    <n v="2.1753718721465854E-2"/>
    <x v="682"/>
    <x v="0"/>
    <x v="0"/>
    <n v="163"/>
    <n v="271.06540145522052"/>
    <x v="527"/>
    <n v="2121.3497676547395"/>
    <x v="10"/>
    <x v="4"/>
    <x v="13"/>
  </r>
  <r>
    <x v="4879"/>
    <s v="Product684"/>
    <n v="9"/>
    <x v="1"/>
    <x v="0"/>
    <n v="8.5720644017857062E-2"/>
    <x v="683"/>
    <x v="1"/>
    <x v="0"/>
    <n v="99"/>
    <n v="268.40110314986896"/>
    <x v="1128"/>
    <n v="2208.54228959483"/>
    <x v="11"/>
    <x v="4"/>
    <x v="13"/>
  </r>
  <r>
    <x v="4880"/>
    <s v="Product685"/>
    <n v="12"/>
    <x v="0"/>
    <x v="1"/>
    <n v="5.1989036684251567E-2"/>
    <x v="684"/>
    <x v="2"/>
    <x v="1"/>
    <n v="55"/>
    <n v="305.33714192811891"/>
    <x v="726"/>
    <n v="3473.5554966642412"/>
    <x v="12"/>
    <x v="4"/>
    <x v="13"/>
  </r>
  <r>
    <x v="4881"/>
    <s v="Product686"/>
    <n v="11"/>
    <x v="1"/>
    <x v="0"/>
    <n v="7.6379650501498982E-3"/>
    <x v="685"/>
    <x v="3"/>
    <x v="0"/>
    <n v="122"/>
    <n v="96.823619940429055"/>
    <x v="11"/>
    <n v="1056.9249296682458"/>
    <x v="13"/>
    <x v="4"/>
    <x v="13"/>
  </r>
  <r>
    <x v="4882"/>
    <s v="Product687"/>
    <n v="2"/>
    <x v="2"/>
    <x v="0"/>
    <n v="1.0963659646541113E-2"/>
    <x v="686"/>
    <x v="4"/>
    <x v="1"/>
    <n v="35"/>
    <n v="260.3489748421963"/>
    <x v="219"/>
    <n v="514.98919458540115"/>
    <x v="14"/>
    <x v="4"/>
    <x v="13"/>
  </r>
  <r>
    <x v="4883"/>
    <s v="Product688"/>
    <n v="4"/>
    <x v="0"/>
    <x v="0"/>
    <n v="5.2074001111019223E-2"/>
    <x v="687"/>
    <x v="0"/>
    <x v="2"/>
    <n v="219"/>
    <n v="100.02926112707735"/>
    <x v="752"/>
    <n v="379.28134908804594"/>
    <x v="15"/>
    <x v="4"/>
    <x v="13"/>
  </r>
  <r>
    <x v="4884"/>
    <s v="Product689"/>
    <n v="7"/>
    <x v="0"/>
    <x v="0"/>
    <n v="8.5046794464649689E-2"/>
    <x v="688"/>
    <x v="1"/>
    <x v="0"/>
    <n v="21"/>
    <n v="120.55944398322603"/>
    <x v="620"/>
    <n v="772.14374811008508"/>
    <x v="16"/>
    <x v="4"/>
    <x v="13"/>
  </r>
  <r>
    <x v="4885"/>
    <s v="Product690"/>
    <n v="15"/>
    <x v="0"/>
    <x v="0"/>
    <n v="5.0890725477242486E-2"/>
    <x v="689"/>
    <x v="2"/>
    <x v="3"/>
    <n v="221"/>
    <n v="128.37056978159632"/>
    <x v="1432"/>
    <n v="1827.5654753322585"/>
    <x v="17"/>
    <x v="4"/>
    <x v="13"/>
  </r>
  <r>
    <x v="4886"/>
    <s v="Product691"/>
    <n v="13"/>
    <x v="1"/>
    <x v="1"/>
    <n v="8.6133793558519245E-2"/>
    <x v="690"/>
    <x v="3"/>
    <x v="3"/>
    <n v="182"/>
    <n v="149.69026666281474"/>
    <x v="1223"/>
    <n v="1778.3593897726821"/>
    <x v="18"/>
    <x v="4"/>
    <x v="13"/>
  </r>
  <r>
    <x v="4887"/>
    <s v="Product692"/>
    <n v="8"/>
    <x v="1"/>
    <x v="1"/>
    <n v="3.5024342337966897E-2"/>
    <x v="691"/>
    <x v="4"/>
    <x v="2"/>
    <n v="42"/>
    <n v="168.38744358002748"/>
    <x v="210"/>
    <n v="1299.9182728853241"/>
    <x v="19"/>
    <x v="4"/>
    <x v="13"/>
  </r>
  <r>
    <x v="4888"/>
    <s v="Product693"/>
    <n v="10"/>
    <x v="1"/>
    <x v="0"/>
    <n v="2.5584896681476656E-2"/>
    <x v="692"/>
    <x v="0"/>
    <x v="3"/>
    <n v="62"/>
    <n v="220.52538974640598"/>
    <x v="519"/>
    <n v="2148.8327043410181"/>
    <x v="20"/>
    <x v="4"/>
    <x v="13"/>
  </r>
  <r>
    <x v="4889"/>
    <s v="Product694"/>
    <n v="6"/>
    <x v="0"/>
    <x v="0"/>
    <n v="8.560116053531179E-2"/>
    <x v="693"/>
    <x v="1"/>
    <x v="0"/>
    <n v="95"/>
    <n v="79.578670746537128"/>
    <x v="118"/>
    <n v="436.59986506065655"/>
    <x v="21"/>
    <x v="4"/>
    <x v="13"/>
  </r>
  <r>
    <x v="4890"/>
    <s v="Product695"/>
    <n v="13"/>
    <x v="2"/>
    <x v="0"/>
    <n v="3.4808466332519883E-4"/>
    <x v="694"/>
    <x v="2"/>
    <x v="0"/>
    <n v="199"/>
    <n v="244.12376726798769"/>
    <x v="840"/>
    <n v="3172.5042898724309"/>
    <x v="22"/>
    <x v="4"/>
    <x v="13"/>
  </r>
  <r>
    <x v="4891"/>
    <s v="Product696"/>
    <n v="3"/>
    <x v="2"/>
    <x v="0"/>
    <n v="3.8849442509761946E-2"/>
    <x v="695"/>
    <x v="3"/>
    <x v="1"/>
    <n v="192"/>
    <n v="275.25190576309791"/>
    <x v="37"/>
    <n v="793.67556802335605"/>
    <x v="23"/>
    <x v="4"/>
    <x v="13"/>
  </r>
  <r>
    <x v="4892"/>
    <s v="Product697"/>
    <n v="5"/>
    <x v="1"/>
    <x v="1"/>
    <n v="6.8129591734829853E-2"/>
    <x v="696"/>
    <x v="0"/>
    <x v="0"/>
    <n v="141"/>
    <n v="184.64492765192529"/>
    <x v="804"/>
    <n v="860.32572057546201"/>
    <x v="24"/>
    <x v="4"/>
    <x v="13"/>
  </r>
  <r>
    <x v="4893"/>
    <s v="Product698"/>
    <n v="4"/>
    <x v="1"/>
    <x v="0"/>
    <n v="2.7572817481409741E-2"/>
    <x v="697"/>
    <x v="1"/>
    <x v="1"/>
    <n v="174"/>
    <n v="90.164252457830344"/>
    <x v="499"/>
    <n v="350.71267992585138"/>
    <x v="25"/>
    <x v="4"/>
    <x v="13"/>
  </r>
  <r>
    <x v="4894"/>
    <s v="Product699"/>
    <n v="4"/>
    <x v="1"/>
    <x v="0"/>
    <n v="6.5544447930179023E-2"/>
    <x v="698"/>
    <x v="2"/>
    <x v="2"/>
    <n v="158"/>
    <n v="121.88195220795721"/>
    <x v="681"/>
    <n v="455.57306775133679"/>
    <x v="26"/>
    <x v="4"/>
    <x v="13"/>
  </r>
  <r>
    <x v="4895"/>
    <s v="Product700"/>
    <n v="10"/>
    <x v="1"/>
    <x v="0"/>
    <n v="1.6664268484507149E-2"/>
    <x v="699"/>
    <x v="3"/>
    <x v="0"/>
    <n v="136"/>
    <n v="89.273785217871264"/>
    <x v="536"/>
    <n v="877.86102892372423"/>
    <x v="27"/>
    <x v="4"/>
    <x v="13"/>
  </r>
  <r>
    <x v="4896"/>
    <s v="Product701"/>
    <n v="11"/>
    <x v="0"/>
    <x v="0"/>
    <n v="5.5180653197186735E-2"/>
    <x v="700"/>
    <x v="4"/>
    <x v="3"/>
    <n v="152"/>
    <n v="239.48771182798163"/>
    <x v="790"/>
    <n v="2488.9988580227537"/>
    <x v="28"/>
    <x v="4"/>
    <x v="13"/>
  </r>
  <r>
    <x v="4897"/>
    <s v="Product702"/>
    <n v="5"/>
    <x v="1"/>
    <x v="0"/>
    <n v="8.4400758218672003E-2"/>
    <x v="701"/>
    <x v="0"/>
    <x v="3"/>
    <n v="17"/>
    <n v="189.80314371021873"/>
    <x v="776"/>
    <n v="868.91807234394355"/>
    <x v="29"/>
    <x v="4"/>
    <x v="13"/>
  </r>
  <r>
    <x v="4898"/>
    <s v="Product703"/>
    <n v="10"/>
    <x v="2"/>
    <x v="1"/>
    <n v="2.0654718325533606E-2"/>
    <x v="702"/>
    <x v="1"/>
    <x v="2"/>
    <n v="156"/>
    <n v="59.304066107142837"/>
    <x v="91"/>
    <n v="580.79157326140989"/>
    <x v="30"/>
    <x v="4"/>
    <x v="13"/>
  </r>
  <r>
    <x v="4899"/>
    <s v="Product704"/>
    <n v="1"/>
    <x v="0"/>
    <x v="1"/>
    <n v="9.7326069414217301E-2"/>
    <x v="703"/>
    <x v="2"/>
    <x v="3"/>
    <n v="91"/>
    <n v="160.54277575271888"/>
    <x v="653"/>
    <n v="144.91777841585863"/>
    <x v="0"/>
    <x v="5"/>
    <x v="13"/>
  </r>
  <r>
    <x v="4900"/>
    <s v="Product705"/>
    <n v="13"/>
    <x v="0"/>
    <x v="0"/>
    <n v="6.5838792639834914E-2"/>
    <x v="704"/>
    <x v="3"/>
    <x v="0"/>
    <n v="146"/>
    <n v="75.212925346778377"/>
    <x v="636"/>
    <n v="913.39296296347379"/>
    <x v="1"/>
    <x v="5"/>
    <x v="13"/>
  </r>
  <r>
    <x v="4901"/>
    <s v="Product706"/>
    <n v="13"/>
    <x v="0"/>
    <x v="0"/>
    <n v="3.4501925160781065E-2"/>
    <x v="705"/>
    <x v="4"/>
    <x v="0"/>
    <n v="237"/>
    <n v="42.188238835637051"/>
    <x v="302"/>
    <n v="529.52462389664163"/>
    <x v="2"/>
    <x v="5"/>
    <x v="13"/>
  </r>
  <r>
    <x v="4902"/>
    <s v="Product707"/>
    <n v="15"/>
    <x v="1"/>
    <x v="0"/>
    <n v="6.6478416713220537E-2"/>
    <x v="706"/>
    <x v="0"/>
    <x v="1"/>
    <n v="48"/>
    <n v="39.069903778901619"/>
    <x v="104"/>
    <n v="547.08897651813561"/>
    <x v="3"/>
    <x v="5"/>
    <x v="13"/>
  </r>
  <r>
    <x v="4903"/>
    <s v="Product708"/>
    <n v="5"/>
    <x v="1"/>
    <x v="0"/>
    <n v="2.8644040085691727E-2"/>
    <x v="707"/>
    <x v="1"/>
    <x v="0"/>
    <n v="105"/>
    <n v="315.00242394295719"/>
    <x v="561"/>
    <n v="1529.8974094222253"/>
    <x v="4"/>
    <x v="5"/>
    <x v="13"/>
  </r>
  <r>
    <x v="4904"/>
    <s v="Product709"/>
    <n v="4"/>
    <x v="1"/>
    <x v="1"/>
    <n v="8.6212484511046392E-2"/>
    <x v="708"/>
    <x v="2"/>
    <x v="1"/>
    <n v="162"/>
    <n v="150.68302653722469"/>
    <x v="35"/>
    <n v="550.76907378322653"/>
    <x v="5"/>
    <x v="5"/>
    <x v="13"/>
  </r>
  <r>
    <x v="4905"/>
    <s v="Product710"/>
    <n v="1"/>
    <x v="0"/>
    <x v="0"/>
    <n v="5.5397437787154773E-2"/>
    <x v="709"/>
    <x v="3"/>
    <x v="2"/>
    <n v="173"/>
    <n v="176.67604884449207"/>
    <x v="959"/>
    <n v="166.888648420149"/>
    <x v="6"/>
    <x v="5"/>
    <x v="13"/>
  </r>
  <r>
    <x v="4906"/>
    <s v="Product711"/>
    <n v="3"/>
    <x v="2"/>
    <x v="0"/>
    <n v="7.1755344528411373E-4"/>
    <x v="710"/>
    <x v="4"/>
    <x v="0"/>
    <n v="223"/>
    <n v="179.75173489980398"/>
    <x v="540"/>
    <n v="538.86826026939252"/>
    <x v="7"/>
    <x v="5"/>
    <x v="13"/>
  </r>
  <r>
    <x v="4907"/>
    <s v="Product712"/>
    <n v="10"/>
    <x v="2"/>
    <x v="0"/>
    <n v="9.0107465191599234E-2"/>
    <x v="711"/>
    <x v="0"/>
    <x v="3"/>
    <n v="103"/>
    <n v="287.50041264929143"/>
    <x v="1246"/>
    <n v="2615.9447922392496"/>
    <x v="8"/>
    <x v="5"/>
    <x v="13"/>
  </r>
  <r>
    <x v="4908"/>
    <s v="Product713"/>
    <n v="13"/>
    <x v="1"/>
    <x v="0"/>
    <n v="6.604167248180029E-2"/>
    <x v="712"/>
    <x v="1"/>
    <x v="3"/>
    <n v="149"/>
    <n v="247.99660585488712"/>
    <x v="76"/>
    <n v="3011.0404380474674"/>
    <x v="9"/>
    <x v="5"/>
    <x v="13"/>
  </r>
  <r>
    <x v="4909"/>
    <s v="Product714"/>
    <n v="2"/>
    <x v="1"/>
    <x v="0"/>
    <n v="7.191959075052036E-2"/>
    <x v="713"/>
    <x v="2"/>
    <x v="2"/>
    <n v="206"/>
    <n v="145.0150816558471"/>
    <x v="1433"/>
    <n v="269.17131266101057"/>
    <x v="10"/>
    <x v="5"/>
    <x v="13"/>
  </r>
  <r>
    <x v="4910"/>
    <s v="Product715"/>
    <n v="9"/>
    <x v="1"/>
    <x v="1"/>
    <n v="7.547862108780122E-2"/>
    <x v="714"/>
    <x v="3"/>
    <x v="3"/>
    <n v="237"/>
    <n v="54.243798066157005"/>
    <x v="1409"/>
    <n v="451.34595887002502"/>
    <x v="11"/>
    <x v="5"/>
    <x v="13"/>
  </r>
  <r>
    <x v="4911"/>
    <s v="Product716"/>
    <n v="7"/>
    <x v="1"/>
    <x v="1"/>
    <n v="7.7636991065438796E-2"/>
    <x v="715"/>
    <x v="4"/>
    <x v="0"/>
    <n v="54"/>
    <n v="112.20109946005692"/>
    <x v="89"/>
    <n v="724.43100592620863"/>
    <x v="12"/>
    <x v="5"/>
    <x v="13"/>
  </r>
  <r>
    <x v="4912"/>
    <s v="Product717"/>
    <n v="3"/>
    <x v="0"/>
    <x v="0"/>
    <n v="4.7387683522494707E-2"/>
    <x v="716"/>
    <x v="0"/>
    <x v="0"/>
    <n v="176"/>
    <n v="83.633013546107577"/>
    <x v="503"/>
    <n v="239.00951630445635"/>
    <x v="13"/>
    <x v="5"/>
    <x v="13"/>
  </r>
  <r>
    <x v="4913"/>
    <s v="Product718"/>
    <n v="3"/>
    <x v="1"/>
    <x v="0"/>
    <n v="4.5669298469817245E-2"/>
    <x v="717"/>
    <x v="1"/>
    <x v="1"/>
    <n v="192"/>
    <n v="254.58529930117896"/>
    <x v="37"/>
    <n v="728.87570184409697"/>
    <x v="14"/>
    <x v="5"/>
    <x v="13"/>
  </r>
  <r>
    <x v="4914"/>
    <s v="Product719"/>
    <n v="13"/>
    <x v="2"/>
    <x v="0"/>
    <n v="7.7809977963929971E-3"/>
    <x v="718"/>
    <x v="2"/>
    <x v="0"/>
    <n v="235"/>
    <n v="117.12448307386188"/>
    <x v="1434"/>
    <n v="1510.7707904790866"/>
    <x v="15"/>
    <x v="5"/>
    <x v="13"/>
  </r>
  <r>
    <x v="4915"/>
    <s v="Product720"/>
    <n v="2"/>
    <x v="0"/>
    <x v="0"/>
    <n v="6.233762541868907E-2"/>
    <x v="719"/>
    <x v="3"/>
    <x v="1"/>
    <n v="148"/>
    <n v="250.36748125463996"/>
    <x v="252"/>
    <n v="469.5203339823351"/>
    <x v="16"/>
    <x v="5"/>
    <x v="13"/>
  </r>
  <r>
    <x v="4916"/>
    <s v="Product721"/>
    <n v="12"/>
    <x v="0"/>
    <x v="1"/>
    <n v="8.0557848428089857E-2"/>
    <x v="720"/>
    <x v="0"/>
    <x v="2"/>
    <n v="115"/>
    <n v="122.16678017141911"/>
    <x v="781"/>
    <n v="1347.903446537066"/>
    <x v="17"/>
    <x v="5"/>
    <x v="13"/>
  </r>
  <r>
    <x v="4917"/>
    <s v="Product722"/>
    <n v="7"/>
    <x v="0"/>
    <x v="0"/>
    <n v="4.1659204463349836E-2"/>
    <x v="721"/>
    <x v="1"/>
    <x v="0"/>
    <n v="79"/>
    <n v="292.42311688683992"/>
    <x v="1435"/>
    <n v="1961.6870172944871"/>
    <x v="18"/>
    <x v="5"/>
    <x v="13"/>
  </r>
  <r>
    <x v="4918"/>
    <s v="Product723"/>
    <n v="5"/>
    <x v="1"/>
    <x v="0"/>
    <n v="3.9716592114885353E-2"/>
    <x v="722"/>
    <x v="2"/>
    <x v="3"/>
    <n v="153"/>
    <n v="276.54459154413053"/>
    <x v="390"/>
    <n v="1327.8059140009736"/>
    <x v="19"/>
    <x v="5"/>
    <x v="13"/>
  </r>
  <r>
    <x v="4919"/>
    <s v="Product724"/>
    <n v="5"/>
    <x v="1"/>
    <x v="0"/>
    <n v="1.2284385526655639E-2"/>
    <x v="723"/>
    <x v="3"/>
    <x v="3"/>
    <n v="32"/>
    <n v="67.188400402024044"/>
    <x v="738"/>
    <n v="331.81516094283137"/>
    <x v="20"/>
    <x v="5"/>
    <x v="13"/>
  </r>
  <r>
    <x v="4920"/>
    <s v="Product725"/>
    <n v="6"/>
    <x v="1"/>
    <x v="0"/>
    <n v="8.7644723579944558E-2"/>
    <x v="724"/>
    <x v="4"/>
    <x v="2"/>
    <n v="123"/>
    <n v="310.57123799377149"/>
    <x v="971"/>
    <n v="1700.1078461275572"/>
    <x v="21"/>
    <x v="5"/>
    <x v="13"/>
  </r>
  <r>
    <x v="4921"/>
    <s v="Product726"/>
    <n v="13"/>
    <x v="0"/>
    <x v="0"/>
    <n v="2.811097291994883E-2"/>
    <x v="725"/>
    <x v="0"/>
    <x v="3"/>
    <n v="195"/>
    <n v="27.134186996338848"/>
    <x v="550"/>
    <n v="342.8284418062392"/>
    <x v="22"/>
    <x v="5"/>
    <x v="13"/>
  </r>
  <r>
    <x v="4922"/>
    <s v="Product727"/>
    <n v="7"/>
    <x v="2"/>
    <x v="1"/>
    <n v="4.8384511602318374E-2"/>
    <x v="726"/>
    <x v="1"/>
    <x v="0"/>
    <n v="226"/>
    <n v="96.602193493826675"/>
    <x v="453"/>
    <n v="643.49700479340652"/>
    <x v="23"/>
    <x v="5"/>
    <x v="13"/>
  </r>
  <r>
    <x v="4923"/>
    <s v="Product728"/>
    <n v="13"/>
    <x v="2"/>
    <x v="1"/>
    <n v="8.4608023776283167E-2"/>
    <x v="727"/>
    <x v="2"/>
    <x v="0"/>
    <n v="243"/>
    <n v="219.0726454571174"/>
    <x v="1202"/>
    <n v="2606.9854442001288"/>
    <x v="24"/>
    <x v="5"/>
    <x v="13"/>
  </r>
  <r>
    <x v="4924"/>
    <s v="Product729"/>
    <n v="6"/>
    <x v="1"/>
    <x v="0"/>
    <n v="3.3186143614808199E-2"/>
    <x v="728"/>
    <x v="3"/>
    <x v="1"/>
    <n v="133"/>
    <n v="149.47355503032395"/>
    <x v="288"/>
    <n v="867.07862499883015"/>
    <x v="25"/>
    <x v="5"/>
    <x v="13"/>
  </r>
  <r>
    <x v="4925"/>
    <s v="Product730"/>
    <n v="4"/>
    <x v="1"/>
    <x v="0"/>
    <n v="6.212533970608744E-2"/>
    <x v="729"/>
    <x v="4"/>
    <x v="0"/>
    <n v="73"/>
    <n v="206.18096955978623"/>
    <x v="517"/>
    <n v="773.48762713981614"/>
    <x v="26"/>
    <x v="5"/>
    <x v="13"/>
  </r>
  <r>
    <x v="4926"/>
    <s v="Product731"/>
    <n v="4"/>
    <x v="1"/>
    <x v="0"/>
    <n v="6.4515800097375536E-2"/>
    <x v="730"/>
    <x v="0"/>
    <x v="1"/>
    <n v="75"/>
    <n v="118.70269799973615"/>
    <x v="47"/>
    <n v="444.17799385826413"/>
    <x v="27"/>
    <x v="5"/>
    <x v="13"/>
  </r>
  <r>
    <x v="4927"/>
    <s v="Product732"/>
    <n v="6"/>
    <x v="1"/>
    <x v="0"/>
    <n v="1.6747746376303052E-2"/>
    <x v="731"/>
    <x v="1"/>
    <x v="2"/>
    <n v="82"/>
    <n v="249.58093349382514"/>
    <x v="643"/>
    <n v="1472.4060919158576"/>
    <x v="28"/>
    <x v="5"/>
    <x v="13"/>
  </r>
  <r>
    <x v="4928"/>
    <s v="Product733"/>
    <n v="12"/>
    <x v="0"/>
    <x v="1"/>
    <n v="1.1667892511922184E-2"/>
    <x v="732"/>
    <x v="2"/>
    <x v="0"/>
    <n v="50"/>
    <n v="89.05712011722153"/>
    <x v="321"/>
    <n v="1056.2161345472693"/>
    <x v="29"/>
    <x v="5"/>
    <x v="13"/>
  </r>
  <r>
    <x v="4929"/>
    <s v="Product734"/>
    <n v="2"/>
    <x v="1"/>
    <x v="0"/>
    <n v="6.4167122254160644E-2"/>
    <x v="733"/>
    <x v="3"/>
    <x v="3"/>
    <n v="210"/>
    <n v="191.05837400343577"/>
    <x v="251"/>
    <n v="357.59741592215232"/>
    <x v="0"/>
    <x v="6"/>
    <x v="13"/>
  </r>
  <r>
    <x v="4930"/>
    <s v="Product735"/>
    <n v="3"/>
    <x v="2"/>
    <x v="0"/>
    <n v="4.1470342464784652E-3"/>
    <x v="734"/>
    <x v="4"/>
    <x v="3"/>
    <n v="108"/>
    <n v="89.248278354683464"/>
    <x v="84"/>
    <n v="266.63448806372207"/>
    <x v="1"/>
    <x v="6"/>
    <x v="13"/>
  </r>
  <r>
    <x v="4931"/>
    <s v="Product736"/>
    <n v="7"/>
    <x v="0"/>
    <x v="0"/>
    <n v="5.9449370096942206E-2"/>
    <x v="735"/>
    <x v="0"/>
    <x v="2"/>
    <n v="232"/>
    <n v="221.62166124335468"/>
    <x v="916"/>
    <n v="1459.1247515781954"/>
    <x v="2"/>
    <x v="6"/>
    <x v="13"/>
  </r>
  <r>
    <x v="4932"/>
    <s v="Product737"/>
    <n v="1"/>
    <x v="0"/>
    <x v="0"/>
    <n v="6.3999120082632352E-2"/>
    <x v="736"/>
    <x v="1"/>
    <x v="3"/>
    <n v="218"/>
    <n v="245.21740710935183"/>
    <x v="1037"/>
    <n v="229.52370882540868"/>
    <x v="3"/>
    <x v="6"/>
    <x v="13"/>
  </r>
  <r>
    <x v="4933"/>
    <s v="Product738"/>
    <n v="15"/>
    <x v="0"/>
    <x v="0"/>
    <n v="4.5294585816601597E-2"/>
    <x v="737"/>
    <x v="2"/>
    <x v="0"/>
    <n v="70"/>
    <n v="57.857708094876998"/>
    <x v="616"/>
    <n v="828.55600755632554"/>
    <x v="4"/>
    <x v="6"/>
    <x v="13"/>
  </r>
  <r>
    <x v="4934"/>
    <s v="Product739"/>
    <n v="8"/>
    <x v="1"/>
    <x v="1"/>
    <n v="1.3823336857329505E-2"/>
    <x v="738"/>
    <x v="3"/>
    <x v="0"/>
    <n v="107"/>
    <n v="252.96299814046992"/>
    <x v="500"/>
    <n v="1995.7296432378735"/>
    <x v="5"/>
    <x v="6"/>
    <x v="13"/>
  </r>
  <r>
    <x v="4935"/>
    <s v="Product740"/>
    <n v="11"/>
    <x v="1"/>
    <x v="1"/>
    <n v="9.36445385028674E-2"/>
    <x v="739"/>
    <x v="4"/>
    <x v="1"/>
    <n v="220"/>
    <n v="95.13022601996235"/>
    <x v="1436"/>
    <n v="948.43979897314466"/>
    <x v="6"/>
    <x v="6"/>
    <x v="13"/>
  </r>
  <r>
    <x v="4936"/>
    <s v="Product741"/>
    <n v="4"/>
    <x v="1"/>
    <x v="0"/>
    <n v="8.5718834623481396E-3"/>
    <x v="740"/>
    <x v="0"/>
    <x v="0"/>
    <n v="39"/>
    <n v="89.440386018914751"/>
    <x v="399"/>
    <n v="354.6948538125327"/>
    <x v="7"/>
    <x v="6"/>
    <x v="13"/>
  </r>
  <r>
    <x v="4937"/>
    <s v="Product742"/>
    <n v="4"/>
    <x v="0"/>
    <x v="0"/>
    <n v="7.3298872137322682E-2"/>
    <x v="741"/>
    <x v="1"/>
    <x v="1"/>
    <n v="175"/>
    <n v="283.99119051612047"/>
    <x v="699"/>
    <n v="1052.6998262174131"/>
    <x v="8"/>
    <x v="6"/>
    <x v="13"/>
  </r>
  <r>
    <x v="4938"/>
    <s v="Product743"/>
    <n v="1"/>
    <x v="2"/>
    <x v="0"/>
    <n v="6.606137990466511E-2"/>
    <x v="742"/>
    <x v="2"/>
    <x v="2"/>
    <n v="69"/>
    <n v="55.214326721830403"/>
    <x v="562"/>
    <n v="51.566792108079262"/>
    <x v="9"/>
    <x v="6"/>
    <x v="13"/>
  </r>
  <r>
    <x v="4939"/>
    <s v="Product744"/>
    <n v="3"/>
    <x v="2"/>
    <x v="0"/>
    <n v="6.7675867587450714E-2"/>
    <x v="743"/>
    <x v="3"/>
    <x v="0"/>
    <n v="146"/>
    <n v="88.305090635591583"/>
    <x v="1243"/>
    <n v="246.98690104331837"/>
    <x v="10"/>
    <x v="6"/>
    <x v="13"/>
  </r>
  <r>
    <x v="4940"/>
    <s v="Product745"/>
    <n v="5"/>
    <x v="1"/>
    <x v="1"/>
    <n v="2.6479394637512744E-2"/>
    <x v="744"/>
    <x v="0"/>
    <x v="3"/>
    <n v="146"/>
    <n v="196.08041789071268"/>
    <x v="703"/>
    <n v="954.44163562348047"/>
    <x v="11"/>
    <x v="6"/>
    <x v="13"/>
  </r>
  <r>
    <x v="4941"/>
    <s v="Product746"/>
    <n v="10"/>
    <x v="1"/>
    <x v="0"/>
    <n v="3.883995511203156E-2"/>
    <x v="745"/>
    <x v="1"/>
    <x v="3"/>
    <n v="104"/>
    <n v="173.11460648990243"/>
    <x v="481"/>
    <n v="1663.908429445976"/>
    <x v="12"/>
    <x v="6"/>
    <x v="13"/>
  </r>
  <r>
    <x v="4942"/>
    <s v="Product747"/>
    <n v="11"/>
    <x v="1"/>
    <x v="0"/>
    <n v="6.5820091372040215E-2"/>
    <x v="746"/>
    <x v="2"/>
    <x v="2"/>
    <n v="219"/>
    <n v="216.88584189595792"/>
    <x v="739"/>
    <n v="2228.7143556157048"/>
    <x v="13"/>
    <x v="6"/>
    <x v="13"/>
  </r>
  <r>
    <x v="4943"/>
    <s v="Product748"/>
    <n v="8"/>
    <x v="1"/>
    <x v="0"/>
    <n v="7.8615018850079196E-2"/>
    <x v="747"/>
    <x v="3"/>
    <x v="3"/>
    <n v="110"/>
    <n v="209.35446354883146"/>
    <x v="897"/>
    <n v="1543.168467604735"/>
    <x v="14"/>
    <x v="6"/>
    <x v="13"/>
  </r>
  <r>
    <x v="4944"/>
    <s v="Product749"/>
    <n v="7"/>
    <x v="0"/>
    <x v="0"/>
    <n v="9.9573295975091028E-2"/>
    <x v="748"/>
    <x v="4"/>
    <x v="0"/>
    <n v="39"/>
    <n v="122.95273611617534"/>
    <x v="1204"/>
    <n v="774.969488523525"/>
    <x v="15"/>
    <x v="6"/>
    <x v="13"/>
  </r>
  <r>
    <x v="4945"/>
    <s v="Product750"/>
    <n v="15"/>
    <x v="1"/>
    <x v="0"/>
    <n v="6.725410322052626E-2"/>
    <x v="749"/>
    <x v="0"/>
    <x v="0"/>
    <n v="97"/>
    <n v="80.412829940187336"/>
    <x v="1437"/>
    <n v="1125.0710576270303"/>
    <x v="16"/>
    <x v="6"/>
    <x v="13"/>
  </r>
  <r>
    <x v="4946"/>
    <s v="Product751"/>
    <n v="7"/>
    <x v="2"/>
    <x v="1"/>
    <n v="4.5636842833835893E-2"/>
    <x v="750"/>
    <x v="1"/>
    <x v="1"/>
    <n v="89"/>
    <n v="245.54081388527473"/>
    <x v="1438"/>
    <n v="1640.3457444689022"/>
    <x v="17"/>
    <x v="6"/>
    <x v="13"/>
  </r>
  <r>
    <x v="4947"/>
    <s v="Product752"/>
    <n v="9"/>
    <x v="0"/>
    <x v="1"/>
    <n v="2.2090566735585706E-2"/>
    <x v="751"/>
    <x v="2"/>
    <x v="0"/>
    <n v="199"/>
    <n v="192.12285953602898"/>
    <x v="1195"/>
    <n v="1690.9088101741509"/>
    <x v="18"/>
    <x v="6"/>
    <x v="13"/>
  </r>
  <r>
    <x v="4948"/>
    <s v="Product753"/>
    <n v="14"/>
    <x v="0"/>
    <x v="0"/>
    <n v="4.4600323765998241E-2"/>
    <x v="752"/>
    <x v="3"/>
    <x v="1"/>
    <n v="156"/>
    <n v="281.12603162189629"/>
    <x v="958"/>
    <n v="3760.2280742951325"/>
    <x v="19"/>
    <x v="6"/>
    <x v="13"/>
  </r>
  <r>
    <x v="4949"/>
    <s v="Product754"/>
    <n v="4"/>
    <x v="0"/>
    <x v="0"/>
    <n v="5.087055404394214E-2"/>
    <x v="753"/>
    <x v="4"/>
    <x v="2"/>
    <n v="138"/>
    <n v="43.06613500125988"/>
    <x v="237"/>
    <n v="163.50134741285834"/>
    <x v="20"/>
    <x v="6"/>
    <x v="13"/>
  </r>
  <r>
    <x v="4950"/>
    <s v="Product755"/>
    <n v="1"/>
    <x v="1"/>
    <x v="0"/>
    <n v="9.7940278491561089E-2"/>
    <x v="754"/>
    <x v="0"/>
    <x v="0"/>
    <n v="74"/>
    <n v="160.07616579169559"/>
    <x v="1091"/>
    <n v="144.39826153419563"/>
    <x v="21"/>
    <x v="6"/>
    <x v="13"/>
  </r>
  <r>
    <x v="4951"/>
    <s v="Product756"/>
    <n v="15"/>
    <x v="1"/>
    <x v="0"/>
    <n v="5.5985533708667934E-2"/>
    <x v="755"/>
    <x v="1"/>
    <x v="3"/>
    <n v="101"/>
    <n v="257.28686010330705"/>
    <x v="570"/>
    <n v="3643.2377688629408"/>
    <x v="22"/>
    <x v="6"/>
    <x v="13"/>
  </r>
  <r>
    <x v="4952"/>
    <s v="Product757"/>
    <n v="14"/>
    <x v="1"/>
    <x v="1"/>
    <n v="7.8974939862367019E-2"/>
    <x v="756"/>
    <x v="2"/>
    <x v="3"/>
    <n v="137"/>
    <n v="195.99221232472127"/>
    <x v="1419"/>
    <n v="2527.1923480003779"/>
    <x v="23"/>
    <x v="6"/>
    <x v="13"/>
  </r>
  <r>
    <x v="4953"/>
    <s v="Product758"/>
    <n v="10"/>
    <x v="0"/>
    <x v="0"/>
    <n v="3.7957218471533855E-2"/>
    <x v="757"/>
    <x v="3"/>
    <x v="2"/>
    <n v="50"/>
    <n v="227.40524873829546"/>
    <x v="1165"/>
    <n v="2187.7357803036248"/>
    <x v="24"/>
    <x v="6"/>
    <x v="13"/>
  </r>
  <r>
    <x v="4954"/>
    <s v="Product759"/>
    <n v="4"/>
    <x v="2"/>
    <x v="0"/>
    <n v="3.5491835167888446E-2"/>
    <x v="758"/>
    <x v="4"/>
    <x v="3"/>
    <n v="9"/>
    <n v="231.22011702595248"/>
    <x v="809"/>
    <n v="892.05476297987002"/>
    <x v="25"/>
    <x v="6"/>
    <x v="13"/>
  </r>
  <r>
    <x v="4955"/>
    <s v="Product760"/>
    <n v="13"/>
    <x v="2"/>
    <x v="0"/>
    <n v="6.6479999789304439E-2"/>
    <x v="759"/>
    <x v="0"/>
    <x v="0"/>
    <n v="44"/>
    <n v="75.369082949872649"/>
    <x v="247"/>
    <n v="914.66110230618563"/>
    <x v="26"/>
    <x v="6"/>
    <x v="13"/>
  </r>
  <r>
    <x v="4956"/>
    <s v="Product761"/>
    <n v="6"/>
    <x v="1"/>
    <x v="0"/>
    <n v="5.8150108755086532E-3"/>
    <x v="760"/>
    <x v="1"/>
    <x v="0"/>
    <n v="84"/>
    <n v="173.14087739906918"/>
    <x v="410"/>
    <n v="1032.8043678839911"/>
    <x v="27"/>
    <x v="6"/>
    <x v="13"/>
  </r>
  <r>
    <x v="4957"/>
    <s v="Product762"/>
    <n v="2"/>
    <x v="1"/>
    <x v="0"/>
    <n v="2.4902105830751586E-2"/>
    <x v="761"/>
    <x v="2"/>
    <x v="1"/>
    <n v="245"/>
    <n v="171.33166020472495"/>
    <x v="380"/>
    <n v="334.13028214029703"/>
    <x v="28"/>
    <x v="6"/>
    <x v="13"/>
  </r>
  <r>
    <x v="4958"/>
    <s v="Product763"/>
    <n v="9"/>
    <x v="1"/>
    <x v="1"/>
    <n v="7.1884057627331244E-2"/>
    <x v="762"/>
    <x v="3"/>
    <x v="0"/>
    <n v="46"/>
    <n v="297.16021238733862"/>
    <x v="663"/>
    <n v="2482.1921749998346"/>
    <x v="29"/>
    <x v="6"/>
    <x v="13"/>
  </r>
  <r>
    <x v="4959"/>
    <s v="Product764"/>
    <n v="1"/>
    <x v="1"/>
    <x v="1"/>
    <n v="5.849900163554899E-2"/>
    <x v="763"/>
    <x v="4"/>
    <x v="1"/>
    <n v="107"/>
    <n v="241.82859658777309"/>
    <x v="942"/>
    <n v="227.68186512046245"/>
    <x v="30"/>
    <x v="6"/>
    <x v="13"/>
  </r>
  <r>
    <x v="4960"/>
    <s v="Product765"/>
    <n v="9"/>
    <x v="0"/>
    <x v="0"/>
    <n v="3.3902452530983708E-2"/>
    <x v="764"/>
    <x v="0"/>
    <x v="2"/>
    <n v="205"/>
    <n v="120.34936483085481"/>
    <x v="171"/>
    <n v="1046.4230358228845"/>
    <x v="0"/>
    <x v="7"/>
    <x v="13"/>
  </r>
  <r>
    <x v="4961"/>
    <s v="Product766"/>
    <n v="2"/>
    <x v="1"/>
    <x v="0"/>
    <n v="8.9475751986203125E-2"/>
    <x v="765"/>
    <x v="1"/>
    <x v="0"/>
    <n v="169"/>
    <n v="154.6742472976122"/>
    <x v="1412"/>
    <n v="281.66930541551676"/>
    <x v="1"/>
    <x v="7"/>
    <x v="13"/>
  </r>
  <r>
    <x v="4962"/>
    <s v="Product767"/>
    <n v="3"/>
    <x v="2"/>
    <x v="0"/>
    <n v="4.8068989577169811E-2"/>
    <x v="766"/>
    <x v="2"/>
    <x v="3"/>
    <n v="161"/>
    <n v="204.42995259778903"/>
    <x v="1160"/>
    <n v="583.80963401131385"/>
    <x v="2"/>
    <x v="7"/>
    <x v="13"/>
  </r>
  <r>
    <x v="4963"/>
    <s v="Product768"/>
    <n v="11"/>
    <x v="0"/>
    <x v="0"/>
    <n v="4.052773456001457E-3"/>
    <x v="767"/>
    <x v="3"/>
    <x v="3"/>
    <n v="155"/>
    <n v="286.88835935485508"/>
    <x v="982"/>
    <n v="3142.9823240994851"/>
    <x v="3"/>
    <x v="7"/>
    <x v="13"/>
  </r>
  <r>
    <x v="4964"/>
    <s v="Product769"/>
    <n v="2"/>
    <x v="0"/>
    <x v="1"/>
    <n v="6.2765945987218949E-2"/>
    <x v="768"/>
    <x v="0"/>
    <x v="2"/>
    <n v="50"/>
    <n v="97.454865285592703"/>
    <x v="69"/>
    <n v="182.67603694977097"/>
    <x v="4"/>
    <x v="7"/>
    <x v="13"/>
  </r>
  <r>
    <x v="4965"/>
    <s v="Product770"/>
    <n v="6"/>
    <x v="0"/>
    <x v="0"/>
    <n v="2.0036339310730934E-2"/>
    <x v="769"/>
    <x v="1"/>
    <x v="3"/>
    <n v="214"/>
    <n v="302.72991879135702"/>
    <x v="920"/>
    <n v="1779.9859165136602"/>
    <x v="5"/>
    <x v="7"/>
    <x v="13"/>
  </r>
  <r>
    <x v="4966"/>
    <s v="Product771"/>
    <n v="1"/>
    <x v="1"/>
    <x v="0"/>
    <n v="7.111007604215891E-2"/>
    <x v="770"/>
    <x v="2"/>
    <x v="0"/>
    <n v="249"/>
    <n v="260.92390753312304"/>
    <x v="274"/>
    <n v="242.36958862722543"/>
    <x v="6"/>
    <x v="7"/>
    <x v="13"/>
  </r>
  <r>
    <x v="4967"/>
    <s v="Product772"/>
    <n v="5"/>
    <x v="1"/>
    <x v="0"/>
    <n v="3.5820226306324081E-2"/>
    <x v="771"/>
    <x v="3"/>
    <x v="0"/>
    <n v="224"/>
    <n v="83.15258309546347"/>
    <x v="825"/>
    <n v="400.87019375514274"/>
    <x v="7"/>
    <x v="7"/>
    <x v="13"/>
  </r>
  <r>
    <x v="4968"/>
    <s v="Product773"/>
    <n v="4"/>
    <x v="1"/>
    <x v="0"/>
    <n v="8.7861708930858082E-2"/>
    <x v="772"/>
    <x v="4"/>
    <x v="1"/>
    <n v="29"/>
    <n v="76.784675683279573"/>
    <x v="1272"/>
    <n v="280.1529714321797"/>
    <x v="8"/>
    <x v="7"/>
    <x v="13"/>
  </r>
  <r>
    <x v="4969"/>
    <s v="Product774"/>
    <n v="7"/>
    <x v="0"/>
    <x v="0"/>
    <n v="7.7214673312981208E-2"/>
    <x v="773"/>
    <x v="0"/>
    <x v="0"/>
    <n v="246"/>
    <n v="152.70742927858359"/>
    <x v="549"/>
    <n v="986.41322510060809"/>
    <x v="9"/>
    <x v="7"/>
    <x v="13"/>
  </r>
  <r>
    <x v="4970"/>
    <s v="Product775"/>
    <n v="3"/>
    <x v="2"/>
    <x v="1"/>
    <n v="6.9770135716828524E-2"/>
    <x v="774"/>
    <x v="1"/>
    <x v="1"/>
    <n v="210"/>
    <n v="147.49416497535458"/>
    <x v="131"/>
    <n v="411.61043120275139"/>
    <x v="10"/>
    <x v="7"/>
    <x v="13"/>
  </r>
  <r>
    <x v="4971"/>
    <s v="Product776"/>
    <n v="9"/>
    <x v="2"/>
    <x v="1"/>
    <n v="6.7662603826400533E-2"/>
    <x v="775"/>
    <x v="2"/>
    <x v="2"/>
    <n v="202"/>
    <n v="282.58542057315663"/>
    <x v="1439"/>
    <n v="2371.1845969241854"/>
    <x v="11"/>
    <x v="7"/>
    <x v="13"/>
  </r>
  <r>
    <x v="4972"/>
    <s v="Product777"/>
    <n v="1"/>
    <x v="1"/>
    <x v="0"/>
    <n v="6.0153076269129024E-2"/>
    <x v="776"/>
    <x v="3"/>
    <x v="0"/>
    <n v="247"/>
    <n v="187.70005526366896"/>
    <x v="610"/>
    <n v="176.40931952367376"/>
    <x v="12"/>
    <x v="7"/>
    <x v="13"/>
  </r>
  <r>
    <x v="4973"/>
    <s v="Product778"/>
    <n v="5"/>
    <x v="1"/>
    <x v="0"/>
    <n v="8.7264979106166055E-2"/>
    <x v="777"/>
    <x v="4"/>
    <x v="3"/>
    <n v="109"/>
    <n v="205.5099647069442"/>
    <x v="1440"/>
    <n v="937.8807096534191"/>
    <x v="13"/>
    <x v="7"/>
    <x v="13"/>
  </r>
  <r>
    <x v="4974"/>
    <s v="Product779"/>
    <n v="11"/>
    <x v="1"/>
    <x v="0"/>
    <n v="7.7912064932591008E-2"/>
    <x v="778"/>
    <x v="0"/>
    <x v="3"/>
    <n v="160"/>
    <n v="297.19303246666738"/>
    <x v="1164"/>
    <n v="3014.4192058597182"/>
    <x v="14"/>
    <x v="7"/>
    <x v="13"/>
  </r>
  <r>
    <x v="4975"/>
    <s v="Product780"/>
    <n v="7"/>
    <x v="1"/>
    <x v="0"/>
    <n v="5.1757700523393971E-2"/>
    <x v="779"/>
    <x v="1"/>
    <x v="2"/>
    <n v="63"/>
    <n v="94.947491562139604"/>
    <x v="985"/>
    <n v="630.23259409893228"/>
    <x v="15"/>
    <x v="7"/>
    <x v="13"/>
  </r>
  <r>
    <x v="4976"/>
    <s v="Product781"/>
    <n v="2"/>
    <x v="0"/>
    <x v="1"/>
    <n v="7.467445006356889E-2"/>
    <x v="780"/>
    <x v="2"/>
    <x v="3"/>
    <n v="244"/>
    <n v="179.19928201389396"/>
    <x v="1135"/>
    <n v="331.6353483554401"/>
    <x v="16"/>
    <x v="7"/>
    <x v="13"/>
  </r>
  <r>
    <x v="4977"/>
    <s v="Product782"/>
    <n v="4"/>
    <x v="1"/>
    <x v="0"/>
    <n v="3.2804713937751584E-2"/>
    <x v="781"/>
    <x v="3"/>
    <x v="0"/>
    <n v="220"/>
    <n v="282.07973690053996"/>
    <x v="897"/>
    <n v="1091.3047672955261"/>
    <x v="17"/>
    <x v="7"/>
    <x v="13"/>
  </r>
  <r>
    <x v="4978"/>
    <s v="Product783"/>
    <n v="7"/>
    <x v="2"/>
    <x v="0"/>
    <n v="2.8964149047132171E-2"/>
    <x v="782"/>
    <x v="4"/>
    <x v="0"/>
    <n v="98"/>
    <n v="32.976284425118799"/>
    <x v="1441"/>
    <n v="224.14808085606325"/>
    <x v="18"/>
    <x v="7"/>
    <x v="13"/>
  </r>
  <r>
    <x v="4979"/>
    <s v="Product784"/>
    <n v="7"/>
    <x v="0"/>
    <x v="0"/>
    <n v="3.1474414504767949E-2"/>
    <x v="783"/>
    <x v="0"/>
    <x v="1"/>
    <n v="247"/>
    <n v="119.13216844723937"/>
    <x v="553"/>
    <n v="807.67787237675384"/>
    <x v="19"/>
    <x v="7"/>
    <x v="13"/>
  </r>
  <r>
    <x v="4980"/>
    <s v="Product785"/>
    <n v="14"/>
    <x v="0"/>
    <x v="0"/>
    <n v="5.1362263159769078E-2"/>
    <x v="784"/>
    <x v="1"/>
    <x v="0"/>
    <n v="19"/>
    <n v="256.25087836353049"/>
    <x v="678"/>
    <n v="3403.2495463974119"/>
    <x v="20"/>
    <x v="7"/>
    <x v="13"/>
  </r>
  <r>
    <x v="4981"/>
    <s v="Product786"/>
    <n v="15"/>
    <x v="0"/>
    <x v="0"/>
    <n v="5.3572077970965019E-2"/>
    <x v="785"/>
    <x v="2"/>
    <x v="1"/>
    <n v="46"/>
    <n v="25.581177062021268"/>
    <x v="234"/>
    <n v="363.1611037479841"/>
    <x v="21"/>
    <x v="7"/>
    <x v="13"/>
  </r>
  <r>
    <x v="4982"/>
    <s v="Product787"/>
    <n v="1"/>
    <x v="1"/>
    <x v="1"/>
    <n v="2.0414606839733486E-2"/>
    <x v="786"/>
    <x v="3"/>
    <x v="2"/>
    <n v="143"/>
    <n v="207.20918161478102"/>
    <x v="1442"/>
    <n v="202.97908763853232"/>
    <x v="22"/>
    <x v="7"/>
    <x v="13"/>
  </r>
  <r>
    <x v="4983"/>
    <s v="Product788"/>
    <n v="2"/>
    <x v="1"/>
    <x v="1"/>
    <n v="2.5313937543124145E-2"/>
    <x v="787"/>
    <x v="4"/>
    <x v="0"/>
    <n v="187"/>
    <n v="171.73752914057266"/>
    <x v="337"/>
    <n v="334.78035210819547"/>
    <x v="23"/>
    <x v="7"/>
    <x v="13"/>
  </r>
  <r>
    <x v="4984"/>
    <s v="Product789"/>
    <n v="12"/>
    <x v="1"/>
    <x v="0"/>
    <n v="3.94562544562592E-2"/>
    <x v="788"/>
    <x v="0"/>
    <x v="3"/>
    <n v="100"/>
    <n v="92.874155227253382"/>
    <x v="257"/>
    <n v="1070.5162671143612"/>
    <x v="24"/>
    <x v="7"/>
    <x v="13"/>
  </r>
  <r>
    <x v="4985"/>
    <s v="Product790"/>
    <n v="1"/>
    <x v="0"/>
    <x v="0"/>
    <n v="4.4608316281836792E-2"/>
    <x v="789"/>
    <x v="1"/>
    <x v="3"/>
    <n v="226"/>
    <n v="23.533826968764224"/>
    <x v="1318"/>
    <n v="22.484022572019569"/>
    <x v="25"/>
    <x v="7"/>
    <x v="13"/>
  </r>
  <r>
    <x v="4986"/>
    <s v="Product791"/>
    <n v="11"/>
    <x v="2"/>
    <x v="0"/>
    <n v="5.9767015614324959E-2"/>
    <x v="790"/>
    <x v="2"/>
    <x v="2"/>
    <n v="55"/>
    <n v="104.52765538966673"/>
    <x v="1347"/>
    <n v="1081.0838431565012"/>
    <x v="26"/>
    <x v="7"/>
    <x v="13"/>
  </r>
  <r>
    <x v="4987"/>
    <s v="Product792"/>
    <n v="13"/>
    <x v="2"/>
    <x v="0"/>
    <n v="7.1469550190551623E-2"/>
    <x v="791"/>
    <x v="3"/>
    <x v="3"/>
    <n v="210"/>
    <n v="281.97053330016126"/>
    <x v="1299"/>
    <n v="3403.6369395367142"/>
    <x v="27"/>
    <x v="7"/>
    <x v="13"/>
  </r>
  <r>
    <x v="4988"/>
    <s v="Product793"/>
    <n v="7"/>
    <x v="1"/>
    <x v="1"/>
    <n v="4.928043372206075E-2"/>
    <x v="792"/>
    <x v="0"/>
    <x v="0"/>
    <n v="33"/>
    <n v="290.30020181144897"/>
    <x v="73"/>
    <n v="1931.9585736960532"/>
    <x v="28"/>
    <x v="7"/>
    <x v="13"/>
  </r>
  <r>
    <x v="4989"/>
    <s v="Product794"/>
    <n v="14"/>
    <x v="1"/>
    <x v="0"/>
    <n v="6.8840458352473197E-2"/>
    <x v="793"/>
    <x v="1"/>
    <x v="0"/>
    <n v="157"/>
    <n v="209.08889438834001"/>
    <x v="1065"/>
    <n v="2725.7316668712874"/>
    <x v="29"/>
    <x v="7"/>
    <x v="13"/>
  </r>
  <r>
    <x v="4990"/>
    <s v="Product795"/>
    <n v="12"/>
    <x v="1"/>
    <x v="0"/>
    <n v="8.658759708903023E-2"/>
    <x v="794"/>
    <x v="2"/>
    <x v="1"/>
    <n v="194"/>
    <n v="82.940477282461188"/>
    <x v="1443"/>
    <n v="909.10632783786696"/>
    <x v="30"/>
    <x v="7"/>
    <x v="13"/>
  </r>
  <r>
    <x v="4991"/>
    <s v="Product796"/>
    <n v="1"/>
    <x v="1"/>
    <x v="0"/>
    <n v="1.9945980852942781E-2"/>
    <x v="795"/>
    <x v="3"/>
    <x v="0"/>
    <n v="47"/>
    <n v="167.60418941507498"/>
    <x v="1185"/>
    <n v="164.26115946212892"/>
    <x v="0"/>
    <x v="8"/>
    <x v="13"/>
  </r>
  <r>
    <x v="4992"/>
    <s v="Product797"/>
    <n v="11"/>
    <x v="0"/>
    <x v="0"/>
    <n v="6.0635068570528854E-2"/>
    <x v="796"/>
    <x v="4"/>
    <x v="1"/>
    <n v="225"/>
    <n v="76.866373611541874"/>
    <x v="1153"/>
    <n v="794.2613335452196"/>
    <x v="1"/>
    <x v="8"/>
    <x v="13"/>
  </r>
  <r>
    <x v="4993"/>
    <s v="Product798"/>
    <n v="15"/>
    <x v="1"/>
    <x v="0"/>
    <n v="5.373340630336098E-2"/>
    <x v="797"/>
    <x v="0"/>
    <x v="2"/>
    <n v="5"/>
    <n v="233.40819996086788"/>
    <x v="334"/>
    <n v="3312.9957347675163"/>
    <x v="2"/>
    <x v="8"/>
    <x v="13"/>
  </r>
  <r>
    <x v="4994"/>
    <s v="Product799"/>
    <n v="15"/>
    <x v="2"/>
    <x v="1"/>
    <n v="5.7271757690425806E-2"/>
    <x v="798"/>
    <x v="1"/>
    <x v="0"/>
    <n v="148"/>
    <n v="310.68875875484031"/>
    <x v="1214"/>
    <n v="4393.4260116944097"/>
    <x v="3"/>
    <x v="8"/>
    <x v="13"/>
  </r>
  <r>
    <x v="4995"/>
    <s v="Product800"/>
    <n v="8"/>
    <x v="0"/>
    <x v="1"/>
    <n v="6.9862391320301392E-2"/>
    <x v="799"/>
    <x v="2"/>
    <x v="3"/>
    <n v="68"/>
    <n v="66.548908111195331"/>
    <x v="1184"/>
    <n v="495.19713800633781"/>
    <x v="4"/>
    <x v="8"/>
    <x v="13"/>
  </r>
  <r>
    <x v="4996"/>
    <s v="Product801"/>
    <n v="2"/>
    <x v="0"/>
    <x v="0"/>
    <n v="4.8142810272352378E-2"/>
    <x v="800"/>
    <x v="3"/>
    <x v="3"/>
    <n v="20"/>
    <n v="112.90853880656117"/>
    <x v="443"/>
    <n v="214.94560888933671"/>
    <x v="5"/>
    <x v="8"/>
    <x v="13"/>
  </r>
  <r>
    <x v="4997"/>
    <s v="Product802"/>
    <n v="13"/>
    <x v="0"/>
    <x v="0"/>
    <n v="4.5465032919589934E-2"/>
    <x v="801"/>
    <x v="4"/>
    <x v="2"/>
    <n v="158"/>
    <n v="176.30154984482419"/>
    <x v="1405"/>
    <n v="2187.717923005609"/>
    <x v="6"/>
    <x v="8"/>
    <x v="13"/>
  </r>
  <r>
    <x v="4998"/>
    <s v="Product803"/>
    <n v="15"/>
    <x v="1"/>
    <x v="0"/>
    <n v="2.8242999388789925E-2"/>
    <x v="802"/>
    <x v="0"/>
    <x v="3"/>
    <n v="111"/>
    <n v="78.710857031768867"/>
    <x v="1367"/>
    <n v="1147.3173951709423"/>
    <x v="7"/>
    <x v="8"/>
    <x v="13"/>
  </r>
  <r>
    <x v="4999"/>
    <s v="Product804"/>
    <n v="9"/>
    <x v="1"/>
    <x v="0"/>
    <n v="3.1627426464044819E-4"/>
    <x v="803"/>
    <x v="1"/>
    <x v="0"/>
    <n v="169"/>
    <n v="107.04126000053802"/>
    <x v="1261"/>
    <n v="963.06665044270653"/>
    <x v="8"/>
    <x v="8"/>
    <x v="13"/>
  </r>
  <r>
    <x v="5000"/>
    <s v="Product805"/>
    <n v="2"/>
    <x v="1"/>
    <x v="1"/>
    <n v="9.4974919402346758E-2"/>
    <x v="804"/>
    <x v="2"/>
    <x v="0"/>
    <n v="219"/>
    <n v="131.83580988908147"/>
    <x v="1243"/>
    <n v="238.62942894104569"/>
    <x v="9"/>
    <x v="8"/>
    <x v="13"/>
  </r>
  <r>
    <x v="5001"/>
    <s v="Product806"/>
    <n v="7"/>
    <x v="0"/>
    <x v="0"/>
    <n v="1.2407893756269229E-2"/>
    <x v="805"/>
    <x v="3"/>
    <x v="1"/>
    <n v="150"/>
    <n v="30.881435196269251"/>
    <x v="616"/>
    <n v="213.48783140518981"/>
    <x v="10"/>
    <x v="8"/>
    <x v="13"/>
  </r>
  <r>
    <x v="5002"/>
    <s v="Product807"/>
    <n v="2"/>
    <x v="2"/>
    <x v="0"/>
    <n v="1.893579646014E-2"/>
    <x v="806"/>
    <x v="4"/>
    <x v="0"/>
    <n v="64"/>
    <n v="311.39317307967315"/>
    <x v="548"/>
    <n v="610.9933906703186"/>
    <x v="11"/>
    <x v="8"/>
    <x v="13"/>
  </r>
  <r>
    <x v="5003"/>
    <s v="Product808"/>
    <n v="12"/>
    <x v="2"/>
    <x v="0"/>
    <n v="3.9637208529906048E-3"/>
    <x v="807"/>
    <x v="0"/>
    <x v="1"/>
    <n v="75"/>
    <n v="249.59711004695066"/>
    <x v="46"/>
    <n v="2983.2933213241367"/>
    <x v="12"/>
    <x v="8"/>
    <x v="13"/>
  </r>
  <r>
    <x v="5004"/>
    <s v="Product809"/>
    <n v="15"/>
    <x v="1"/>
    <x v="0"/>
    <n v="7.1884686322484653E-2"/>
    <x v="808"/>
    <x v="1"/>
    <x v="2"/>
    <n v="23"/>
    <n v="252.89016561950993"/>
    <x v="835"/>
    <n v="3520.668530848654"/>
    <x v="13"/>
    <x v="8"/>
    <x v="13"/>
  </r>
  <r>
    <x v="5005"/>
    <s v="Product810"/>
    <n v="11"/>
    <x v="1"/>
    <x v="0"/>
    <n v="1.7056719772460316E-2"/>
    <x v="809"/>
    <x v="2"/>
    <x v="0"/>
    <n v="25"/>
    <n v="160.5925211519428"/>
    <x v="1053"/>
    <n v="1736.3867347321134"/>
    <x v="14"/>
    <x v="8"/>
    <x v="13"/>
  </r>
  <r>
    <x v="5006"/>
    <s v="Product811"/>
    <n v="2"/>
    <x v="1"/>
    <x v="1"/>
    <n v="2.9421888249438047E-2"/>
    <x v="810"/>
    <x v="3"/>
    <x v="3"/>
    <n v="153"/>
    <n v="126.4072877735489"/>
    <x v="515"/>
    <n v="245.37629335752197"/>
    <x v="15"/>
    <x v="8"/>
    <x v="13"/>
  </r>
  <r>
    <x v="5007"/>
    <s v="Product812"/>
    <n v="15"/>
    <x v="1"/>
    <x v="1"/>
    <n v="8.5873091208779284E-2"/>
    <x v="811"/>
    <x v="4"/>
    <x v="3"/>
    <n v="70"/>
    <n v="224.92338039952233"/>
    <x v="616"/>
    <n v="3084.1277165923079"/>
    <x v="16"/>
    <x v="8"/>
    <x v="13"/>
  </r>
  <r>
    <x v="5008"/>
    <s v="Product813"/>
    <n v="4"/>
    <x v="0"/>
    <x v="0"/>
    <n v="4.3080157805597263E-3"/>
    <x v="812"/>
    <x v="0"/>
    <x v="2"/>
    <n v="235"/>
    <n v="232.0956053756999"/>
    <x v="545"/>
    <n v="924.38293538057133"/>
    <x v="17"/>
    <x v="8"/>
    <x v="13"/>
  </r>
  <r>
    <x v="5009"/>
    <s v="Product814"/>
    <n v="15"/>
    <x v="1"/>
    <x v="0"/>
    <n v="5.5850079077066683E-2"/>
    <x v="813"/>
    <x v="1"/>
    <x v="3"/>
    <n v="153"/>
    <n v="59.201179786396253"/>
    <x v="1346"/>
    <n v="838.42183820805576"/>
    <x v="18"/>
    <x v="8"/>
    <x v="13"/>
  </r>
  <r>
    <x v="5010"/>
    <s v="Product815"/>
    <n v="5"/>
    <x v="2"/>
    <x v="0"/>
    <n v="6.9654614580486274E-2"/>
    <x v="814"/>
    <x v="2"/>
    <x v="0"/>
    <n v="202"/>
    <n v="117.26870508743997"/>
    <x v="983"/>
    <n v="545.50199316110809"/>
    <x v="19"/>
    <x v="8"/>
    <x v="13"/>
  </r>
  <r>
    <x v="5011"/>
    <s v="Product816"/>
    <n v="1"/>
    <x v="0"/>
    <x v="0"/>
    <n v="2.7172649277965911E-2"/>
    <x v="815"/>
    <x v="3"/>
    <x v="0"/>
    <n v="150"/>
    <n v="245.45995098195445"/>
    <x v="168"/>
    <n v="238.7901538221351"/>
    <x v="20"/>
    <x v="8"/>
    <x v="13"/>
  </r>
  <r>
    <x v="5012"/>
    <s v="Product817"/>
    <n v="15"/>
    <x v="0"/>
    <x v="1"/>
    <n v="8.5549918513357304E-2"/>
    <x v="816"/>
    <x v="0"/>
    <x v="1"/>
    <n v="195"/>
    <n v="78.532200123025746"/>
    <x v="884"/>
    <n v="1077.2066520273936"/>
    <x v="21"/>
    <x v="8"/>
    <x v="13"/>
  </r>
  <r>
    <x v="5013"/>
    <s v="Product818"/>
    <n v="1"/>
    <x v="0"/>
    <x v="0"/>
    <n v="4.6991727760740599E-2"/>
    <x v="817"/>
    <x v="1"/>
    <x v="0"/>
    <n v="121"/>
    <n v="256.59839106214361"/>
    <x v="1218"/>
    <n v="244.54038932550731"/>
    <x v="22"/>
    <x v="8"/>
    <x v="13"/>
  </r>
  <r>
    <x v="5014"/>
    <s v="Product819"/>
    <n v="1"/>
    <x v="1"/>
    <x v="0"/>
    <n v="7.3339552262910682E-2"/>
    <x v="818"/>
    <x v="2"/>
    <x v="1"/>
    <n v="193"/>
    <n v="51.281523289996386"/>
    <x v="603"/>
    <n v="47.520559332548025"/>
    <x v="23"/>
    <x v="8"/>
    <x v="13"/>
  </r>
  <r>
    <x v="5015"/>
    <s v="Product820"/>
    <n v="14"/>
    <x v="1"/>
    <x v="0"/>
    <n v="7.022353769097453E-2"/>
    <x v="819"/>
    <x v="3"/>
    <x v="2"/>
    <n v="52"/>
    <n v="291.52848089176933"/>
    <x v="638"/>
    <n v="3794.7884747622306"/>
    <x v="24"/>
    <x v="8"/>
    <x v="13"/>
  </r>
  <r>
    <x v="5016"/>
    <s v="Product821"/>
    <n v="5"/>
    <x v="1"/>
    <x v="0"/>
    <n v="7.0738152102294172E-2"/>
    <x v="820"/>
    <x v="4"/>
    <x v="0"/>
    <n v="225"/>
    <n v="228.98935944871678"/>
    <x v="594"/>
    <n v="1063.9553765511328"/>
    <x v="25"/>
    <x v="8"/>
    <x v="13"/>
  </r>
  <r>
    <x v="5017"/>
    <s v="Product822"/>
    <n v="7"/>
    <x v="0"/>
    <x v="0"/>
    <n v="4.1056628937466647E-3"/>
    <x v="821"/>
    <x v="0"/>
    <x v="3"/>
    <n v="105"/>
    <n v="60.355736100306714"/>
    <x v="979"/>
    <n v="420.75555055922439"/>
    <x v="26"/>
    <x v="8"/>
    <x v="13"/>
  </r>
  <r>
    <x v="5018"/>
    <s v="Product823"/>
    <n v="1"/>
    <x v="2"/>
    <x v="1"/>
    <n v="2.8950976747484703E-3"/>
    <x v="822"/>
    <x v="1"/>
    <x v="3"/>
    <n v="198"/>
    <n v="226.33368936881513"/>
    <x v="15"/>
    <n v="225.67843123100621"/>
    <x v="27"/>
    <x v="8"/>
    <x v="13"/>
  </r>
  <r>
    <x v="5019"/>
    <s v="Product824"/>
    <n v="5"/>
    <x v="2"/>
    <x v="1"/>
    <n v="1.0289060890935965E-2"/>
    <x v="823"/>
    <x v="2"/>
    <x v="2"/>
    <n v="37"/>
    <n v="270.82746675479495"/>
    <x v="341"/>
    <n v="1340.2045322920847"/>
    <x v="28"/>
    <x v="8"/>
    <x v="13"/>
  </r>
  <r>
    <x v="5020"/>
    <s v="Product825"/>
    <n v="5"/>
    <x v="1"/>
    <x v="0"/>
    <n v="7.6060324852937372E-2"/>
    <x v="824"/>
    <x v="3"/>
    <x v="3"/>
    <n v="204"/>
    <n v="293.94395245805248"/>
    <x v="608"/>
    <n v="1357.9323997276833"/>
    <x v="29"/>
    <x v="8"/>
    <x v="13"/>
  </r>
  <r>
    <x v="5021"/>
    <s v="Product826"/>
    <n v="14"/>
    <x v="1"/>
    <x v="0"/>
    <n v="1.1425179090922067E-2"/>
    <x v="825"/>
    <x v="4"/>
    <x v="0"/>
    <n v="78"/>
    <n v="89.721897537789133"/>
    <x v="662"/>
    <n v="1241.7553230605954"/>
    <x v="0"/>
    <x v="9"/>
    <x v="13"/>
  </r>
  <r>
    <x v="5022"/>
    <s v="Product827"/>
    <n v="12"/>
    <x v="1"/>
    <x v="0"/>
    <n v="8.2581907991940706E-2"/>
    <x v="826"/>
    <x v="0"/>
    <x v="0"/>
    <n v="247"/>
    <n v="314.42924707619841"/>
    <x v="987"/>
    <n v="3461.5569590901191"/>
    <x v="1"/>
    <x v="9"/>
    <x v="13"/>
  </r>
  <r>
    <x v="5023"/>
    <s v="Product828"/>
    <n v="9"/>
    <x v="1"/>
    <x v="0"/>
    <n v="5.4066880660579499E-2"/>
    <x v="827"/>
    <x v="1"/>
    <x v="1"/>
    <n v="159"/>
    <n v="264.22745346476916"/>
    <x v="1087"/>
    <n v="2249.4734934393659"/>
    <x v="2"/>
    <x v="9"/>
    <x v="13"/>
  </r>
  <r>
    <x v="5024"/>
    <s v="Product829"/>
    <n v="6"/>
    <x v="0"/>
    <x v="1"/>
    <n v="5.9070974982614157E-3"/>
    <x v="828"/>
    <x v="2"/>
    <x v="0"/>
    <n v="41"/>
    <n v="150.23966924647311"/>
    <x v="466"/>
    <n v="896.1131332327659"/>
    <x v="3"/>
    <x v="9"/>
    <x v="13"/>
  </r>
  <r>
    <x v="5025"/>
    <s v="Product830"/>
    <n v="3"/>
    <x v="1"/>
    <x v="0"/>
    <n v="9.0957012354147715E-2"/>
    <x v="829"/>
    <x v="3"/>
    <x v="1"/>
    <n v="194"/>
    <n v="237.03536139491518"/>
    <x v="587"/>
    <n v="646.42599930044412"/>
    <x v="4"/>
    <x v="9"/>
    <x v="13"/>
  </r>
  <r>
    <x v="5026"/>
    <s v="Product831"/>
    <n v="4"/>
    <x v="2"/>
    <x v="0"/>
    <n v="1.7657672834744599E-2"/>
    <x v="830"/>
    <x v="4"/>
    <x v="2"/>
    <n v="109"/>
    <n v="62.089974676004026"/>
    <x v="343"/>
    <n v="243.97444086743027"/>
    <x v="5"/>
    <x v="9"/>
    <x v="13"/>
  </r>
  <r>
    <x v="5027"/>
    <s v="Product832"/>
    <n v="5"/>
    <x v="0"/>
    <x v="0"/>
    <n v="7.6257584540907128E-2"/>
    <x v="831"/>
    <x v="0"/>
    <x v="0"/>
    <n v="73"/>
    <n v="104.59339419008516"/>
    <x v="1444"/>
    <n v="483.08677295107157"/>
    <x v="6"/>
    <x v="9"/>
    <x v="13"/>
  </r>
  <r>
    <x v="5028"/>
    <s v="Product833"/>
    <n v="7"/>
    <x v="0"/>
    <x v="0"/>
    <n v="2.5465902031271193E-2"/>
    <x v="832"/>
    <x v="1"/>
    <x v="3"/>
    <n v="11"/>
    <n v="296.11834547484182"/>
    <x v="784"/>
    <n v="2020.0419728952218"/>
    <x v="7"/>
    <x v="9"/>
    <x v="13"/>
  </r>
  <r>
    <x v="5029"/>
    <s v="Product834"/>
    <n v="2"/>
    <x v="0"/>
    <x v="0"/>
    <n v="9.0144075427957854E-2"/>
    <x v="833"/>
    <x v="2"/>
    <x v="3"/>
    <n v="75"/>
    <n v="269.40667623981881"/>
    <x v="168"/>
    <n v="490.24252099212231"/>
    <x v="8"/>
    <x v="9"/>
    <x v="13"/>
  </r>
  <r>
    <x v="5030"/>
    <s v="Product835"/>
    <n v="7"/>
    <x v="1"/>
    <x v="1"/>
    <n v="6.8462111760588903E-2"/>
    <x v="834"/>
    <x v="3"/>
    <x v="2"/>
    <n v="94"/>
    <n v="242.25011753955678"/>
    <x v="997"/>
    <n v="1579.6561404298347"/>
    <x v="9"/>
    <x v="9"/>
    <x v="13"/>
  </r>
  <r>
    <x v="5031"/>
    <s v="Product836"/>
    <n v="14"/>
    <x v="1"/>
    <x v="1"/>
    <n v="5.4453981923067309E-2"/>
    <x v="835"/>
    <x v="4"/>
    <x v="3"/>
    <n v="237"/>
    <n v="95.397733150808506"/>
    <x v="1445"/>
    <n v="1262.841254000379"/>
    <x v="10"/>
    <x v="9"/>
    <x v="13"/>
  </r>
  <r>
    <x v="5032"/>
    <s v="Product837"/>
    <n v="3"/>
    <x v="1"/>
    <x v="0"/>
    <n v="9.2366148219275732E-2"/>
    <x v="836"/>
    <x v="0"/>
    <x v="0"/>
    <n v="18"/>
    <n v="27.747303350019031"/>
    <x v="207"/>
    <n v="75.553175448317916"/>
    <x v="11"/>
    <x v="9"/>
    <x v="13"/>
  </r>
  <r>
    <x v="5033"/>
    <s v="Product838"/>
    <n v="13"/>
    <x v="0"/>
    <x v="0"/>
    <n v="8.9719962985525661E-2"/>
    <x v="837"/>
    <x v="1"/>
    <x v="0"/>
    <n v="76"/>
    <n v="201.45844219391168"/>
    <x v="1051"/>
    <n v="2383.9867768229797"/>
    <x v="12"/>
    <x v="9"/>
    <x v="13"/>
  </r>
  <r>
    <x v="5034"/>
    <s v="Product839"/>
    <n v="1"/>
    <x v="2"/>
    <x v="0"/>
    <n v="6.2027087410311391E-2"/>
    <x v="838"/>
    <x v="2"/>
    <x v="1"/>
    <n v="233"/>
    <n v="44.308554547886793"/>
    <x v="1189"/>
    <n v="41.560223961920471"/>
    <x v="13"/>
    <x v="9"/>
    <x v="13"/>
  </r>
  <r>
    <x v="5035"/>
    <s v="Product840"/>
    <n v="1"/>
    <x v="2"/>
    <x v="0"/>
    <n v="1.2690075052050033E-2"/>
    <x v="839"/>
    <x v="3"/>
    <x v="0"/>
    <n v="34"/>
    <n v="150.4087453954065"/>
    <x v="896"/>
    <n v="148.50004712785412"/>
    <x v="14"/>
    <x v="9"/>
    <x v="13"/>
  </r>
  <r>
    <x v="5036"/>
    <s v="Product841"/>
    <n v="8"/>
    <x v="1"/>
    <x v="1"/>
    <n v="8.8774309430086018E-2"/>
    <x v="840"/>
    <x v="0"/>
    <x v="1"/>
    <n v="21"/>
    <n v="256.54517601734517"/>
    <x v="322"/>
    <n v="1870.1644414302839"/>
    <x v="15"/>
    <x v="9"/>
    <x v="13"/>
  </r>
  <r>
    <x v="5037"/>
    <s v="Product842"/>
    <n v="10"/>
    <x v="1"/>
    <x v="0"/>
    <n v="8.5741141880247507E-2"/>
    <x v="841"/>
    <x v="1"/>
    <x v="2"/>
    <n v="210"/>
    <n v="307.8204772670332"/>
    <x v="830"/>
    <n v="2814.27598052035"/>
    <x v="16"/>
    <x v="9"/>
    <x v="13"/>
  </r>
  <r>
    <x v="5038"/>
    <s v="Product843"/>
    <n v="5"/>
    <x v="1"/>
    <x v="0"/>
    <n v="5.9365075781693935E-2"/>
    <x v="842"/>
    <x v="2"/>
    <x v="0"/>
    <n v="161"/>
    <n v="298.61492506974218"/>
    <x v="546"/>
    <n v="1404.4381370671604"/>
    <x v="17"/>
    <x v="9"/>
    <x v="13"/>
  </r>
  <r>
    <x v="5039"/>
    <s v="Product844"/>
    <n v="9"/>
    <x v="1"/>
    <x v="0"/>
    <n v="6.5578269557980129E-2"/>
    <x v="843"/>
    <x v="3"/>
    <x v="3"/>
    <n v="207"/>
    <n v="28.314044292794797"/>
    <x v="749"/>
    <n v="238.1153243749678"/>
    <x v="18"/>
    <x v="9"/>
    <x v="13"/>
  </r>
  <r>
    <x v="5040"/>
    <s v="Product845"/>
    <n v="2"/>
    <x v="0"/>
    <x v="0"/>
    <n v="4.1715474086306617E-2"/>
    <x v="844"/>
    <x v="4"/>
    <x v="3"/>
    <n v="235"/>
    <n v="256.69555583256385"/>
    <x v="1216"/>
    <n v="491.97475805032093"/>
    <x v="19"/>
    <x v="9"/>
    <x v="13"/>
  </r>
  <r>
    <x v="5041"/>
    <s v="Product846"/>
    <n v="12"/>
    <x v="1"/>
    <x v="0"/>
    <n v="7.4482684001994356E-2"/>
    <x v="845"/>
    <x v="0"/>
    <x v="2"/>
    <n v="205"/>
    <n v="314.46812154444706"/>
    <x v="664"/>
    <n v="3492.5483018250152"/>
    <x v="20"/>
    <x v="9"/>
    <x v="13"/>
  </r>
  <r>
    <x v="5042"/>
    <s v="Product847"/>
    <n v="14"/>
    <x v="2"/>
    <x v="1"/>
    <n v="3.5340684900846402E-2"/>
    <x v="846"/>
    <x v="1"/>
    <x v="3"/>
    <n v="149"/>
    <n v="208.26365840332633"/>
    <x v="1073"/>
    <n v="2812.6486930555561"/>
    <x v="21"/>
    <x v="9"/>
    <x v="13"/>
  </r>
  <r>
    <x v="5043"/>
    <s v="Product848"/>
    <n v="8"/>
    <x v="0"/>
    <x v="1"/>
    <n v="9.1072672210151695E-2"/>
    <x v="847"/>
    <x v="2"/>
    <x v="0"/>
    <n v="212"/>
    <n v="253.61824319818982"/>
    <x v="626"/>
    <n v="1844.1644165510922"/>
    <x v="22"/>
    <x v="9"/>
    <x v="13"/>
  </r>
  <r>
    <x v="5044"/>
    <s v="Product849"/>
    <n v="10"/>
    <x v="0"/>
    <x v="0"/>
    <n v="8.2399789071932961E-2"/>
    <x v="848"/>
    <x v="3"/>
    <x v="0"/>
    <n v="238"/>
    <n v="241.8899857530289"/>
    <x v="627"/>
    <n v="2219.5830194836644"/>
    <x v="23"/>
    <x v="9"/>
    <x v="13"/>
  </r>
  <r>
    <x v="5045"/>
    <s v="Product850"/>
    <n v="9"/>
    <x v="0"/>
    <x v="0"/>
    <n v="7.685243303933556E-2"/>
    <x v="849"/>
    <x v="4"/>
    <x v="1"/>
    <n v="46"/>
    <n v="63.341137329216188"/>
    <x v="663"/>
    <n v="526.25895132588528"/>
    <x v="24"/>
    <x v="9"/>
    <x v="13"/>
  </r>
  <r>
    <x v="5046"/>
    <s v="Product851"/>
    <n v="1"/>
    <x v="1"/>
    <x v="0"/>
    <n v="4.3406687456146065E-2"/>
    <x v="850"/>
    <x v="0"/>
    <x v="0"/>
    <n v="142"/>
    <n v="260.77129042250522"/>
    <x v="934"/>
    <n v="249.45207252159963"/>
    <x v="25"/>
    <x v="9"/>
    <x v="13"/>
  </r>
  <r>
    <x v="5047"/>
    <s v="Product852"/>
    <n v="10"/>
    <x v="1"/>
    <x v="0"/>
    <n v="5.4472248863550378E-2"/>
    <x v="851"/>
    <x v="1"/>
    <x v="1"/>
    <n v="144"/>
    <n v="133.92406486026186"/>
    <x v="791"/>
    <n v="1266.2891987037542"/>
    <x v="26"/>
    <x v="9"/>
    <x v="13"/>
  </r>
  <r>
    <x v="5048"/>
    <s v="Product853"/>
    <n v="2"/>
    <x v="1"/>
    <x v="1"/>
    <n v="3.6489429206048821E-2"/>
    <x v="852"/>
    <x v="2"/>
    <x v="2"/>
    <n v="23"/>
    <n v="263.96123084644705"/>
    <x v="595"/>
    <n v="508.65887240066826"/>
    <x v="27"/>
    <x v="9"/>
    <x v="13"/>
  </r>
  <r>
    <x v="5049"/>
    <s v="Product854"/>
    <n v="13"/>
    <x v="0"/>
    <x v="0"/>
    <n v="7.4454612172170642E-2"/>
    <x v="853"/>
    <x v="3"/>
    <x v="0"/>
    <n v="77"/>
    <n v="70.711017711250818"/>
    <x v="722"/>
    <n v="850.80133204638196"/>
    <x v="28"/>
    <x v="9"/>
    <x v="13"/>
  </r>
  <r>
    <x v="5050"/>
    <s v="Product855"/>
    <n v="5"/>
    <x v="2"/>
    <x v="0"/>
    <n v="8.2020088478166941E-2"/>
    <x v="854"/>
    <x v="4"/>
    <x v="3"/>
    <n v="153"/>
    <n v="82.325595852942399"/>
    <x v="390"/>
    <n v="377.86621598533122"/>
    <x v="29"/>
    <x v="9"/>
    <x v="13"/>
  </r>
  <r>
    <x v="5051"/>
    <s v="Product856"/>
    <n v="8"/>
    <x v="2"/>
    <x v="0"/>
    <n v="7.8469864964789901E-2"/>
    <x v="855"/>
    <x v="0"/>
    <x v="3"/>
    <n v="104"/>
    <n v="143.74234486843184"/>
    <x v="494"/>
    <n v="1059.7032198150698"/>
    <x v="30"/>
    <x v="9"/>
    <x v="13"/>
  </r>
  <r>
    <x v="5052"/>
    <s v="Product857"/>
    <n v="4"/>
    <x v="1"/>
    <x v="0"/>
    <n v="7.5815681193890871E-2"/>
    <x v="856"/>
    <x v="1"/>
    <x v="2"/>
    <n v="116"/>
    <n v="229.98436621227609"/>
    <x v="261"/>
    <n v="850.19177929578848"/>
    <x v="0"/>
    <x v="10"/>
    <x v="13"/>
  </r>
  <r>
    <x v="5053"/>
    <s v="Product858"/>
    <n v="10"/>
    <x v="1"/>
    <x v="0"/>
    <n v="1.1209952666312507E-2"/>
    <x v="857"/>
    <x v="2"/>
    <x v="3"/>
    <n v="12"/>
    <n v="238.18580171674068"/>
    <x v="109"/>
    <n v="2355.1575015370831"/>
    <x v="1"/>
    <x v="10"/>
    <x v="13"/>
  </r>
  <r>
    <x v="5054"/>
    <s v="Product859"/>
    <n v="5"/>
    <x v="1"/>
    <x v="1"/>
    <n v="5.1452619897349984E-2"/>
    <x v="858"/>
    <x v="3"/>
    <x v="0"/>
    <n v="118"/>
    <n v="228.63995363099201"/>
    <x v="1050"/>
    <n v="1084.3791450173444"/>
    <x v="2"/>
    <x v="10"/>
    <x v="13"/>
  </r>
  <r>
    <x v="5055"/>
    <s v="Product860"/>
    <n v="11"/>
    <x v="1"/>
    <x v="1"/>
    <n v="3.2678349701988109E-2"/>
    <x v="859"/>
    <x v="4"/>
    <x v="0"/>
    <n v="110"/>
    <n v="138.6993791353438"/>
    <x v="152"/>
    <n v="1475.8360355256143"/>
    <x v="3"/>
    <x v="10"/>
    <x v="13"/>
  </r>
  <r>
    <x v="5056"/>
    <s v="Product861"/>
    <n v="1"/>
    <x v="0"/>
    <x v="0"/>
    <n v="9.0885144305869303E-2"/>
    <x v="860"/>
    <x v="0"/>
    <x v="1"/>
    <n v="197"/>
    <n v="222.8105162719296"/>
    <x v="145"/>
    <n v="202.56035034769002"/>
    <x v="4"/>
    <x v="10"/>
    <x v="13"/>
  </r>
  <r>
    <x v="5057"/>
    <s v="Product862"/>
    <n v="11"/>
    <x v="1"/>
    <x v="0"/>
    <n v="7.6738304305408678E-2"/>
    <x v="861"/>
    <x v="1"/>
    <x v="0"/>
    <n v="93"/>
    <n v="226.64443365444112"/>
    <x v="178"/>
    <n v="2301.7733654909357"/>
    <x v="5"/>
    <x v="10"/>
    <x v="13"/>
  </r>
  <r>
    <x v="5058"/>
    <s v="Product863"/>
    <n v="14"/>
    <x v="2"/>
    <x v="0"/>
    <n v="2.8288248536160854E-2"/>
    <x v="862"/>
    <x v="2"/>
    <x v="1"/>
    <n v="102"/>
    <n v="288.75094067097729"/>
    <x v="801"/>
    <n v="3928.15755214717"/>
    <x v="6"/>
    <x v="10"/>
    <x v="13"/>
  </r>
  <r>
    <x v="5059"/>
    <s v="Product864"/>
    <n v="2"/>
    <x v="0"/>
    <x v="0"/>
    <n v="3.9428583992320847E-2"/>
    <x v="863"/>
    <x v="3"/>
    <x v="2"/>
    <n v="199"/>
    <n v="55.236883488262123"/>
    <x v="1008"/>
    <n v="106.11794277634228"/>
    <x v="7"/>
    <x v="10"/>
    <x v="13"/>
  </r>
  <r>
    <x v="5060"/>
    <s v="Product865"/>
    <n v="7"/>
    <x v="0"/>
    <x v="1"/>
    <n v="1.8202408015681747E-2"/>
    <x v="864"/>
    <x v="0"/>
    <x v="0"/>
    <n v="146"/>
    <n v="64.979295905018304"/>
    <x v="970"/>
    <n v="446.57561373868407"/>
    <x v="8"/>
    <x v="10"/>
    <x v="13"/>
  </r>
  <r>
    <x v="5061"/>
    <s v="Product866"/>
    <n v="5"/>
    <x v="0"/>
    <x v="0"/>
    <n v="6.9639323880170287E-2"/>
    <x v="865"/>
    <x v="1"/>
    <x v="3"/>
    <n v="40"/>
    <n v="133.65464645486406"/>
    <x v="155"/>
    <n v="621.73513621152074"/>
    <x v="9"/>
    <x v="10"/>
    <x v="13"/>
  </r>
  <r>
    <x v="5062"/>
    <s v="Product867"/>
    <n v="10"/>
    <x v="1"/>
    <x v="0"/>
    <n v="4.1495608762728398E-2"/>
    <x v="866"/>
    <x v="2"/>
    <x v="3"/>
    <n v="130"/>
    <n v="89.095090146019274"/>
    <x v="1006"/>
    <n v="853.98035142640038"/>
    <x v="10"/>
    <x v="10"/>
    <x v="13"/>
  </r>
  <r>
    <x v="5063"/>
    <s v="Product868"/>
    <n v="14"/>
    <x v="1"/>
    <x v="0"/>
    <n v="7.5067491208395624E-3"/>
    <x v="867"/>
    <x v="3"/>
    <x v="2"/>
    <n v="182"/>
    <n v="148.73626068317247"/>
    <x v="240"/>
    <n v="2066.6762884467294"/>
    <x v="11"/>
    <x v="10"/>
    <x v="13"/>
  </r>
  <r>
    <x v="5064"/>
    <s v="Product869"/>
    <n v="1"/>
    <x v="1"/>
    <x v="0"/>
    <n v="4.5902260571923842E-2"/>
    <x v="868"/>
    <x v="4"/>
    <x v="3"/>
    <n v="99"/>
    <n v="219.98610906568712"/>
    <x v="1354"/>
    <n v="209.8882493651503"/>
    <x v="12"/>
    <x v="10"/>
    <x v="13"/>
  </r>
  <r>
    <x v="5065"/>
    <s v="Product870"/>
    <n v="7"/>
    <x v="0"/>
    <x v="0"/>
    <n v="4.2171449476388803E-2"/>
    <x v="869"/>
    <x v="0"/>
    <x v="0"/>
    <n v="104"/>
    <n v="64.686876890210783"/>
    <x v="638"/>
    <n v="433.71256270754913"/>
    <x v="13"/>
    <x v="10"/>
    <x v="13"/>
  </r>
  <r>
    <x v="5066"/>
    <s v="Product871"/>
    <n v="11"/>
    <x v="2"/>
    <x v="1"/>
    <n v="9.6592286954399323E-2"/>
    <x v="870"/>
    <x v="1"/>
    <x v="0"/>
    <n v="44"/>
    <n v="203.84824228117719"/>
    <x v="1088"/>
    <n v="2025.7388180436417"/>
    <x v="14"/>
    <x v="10"/>
    <x v="13"/>
  </r>
  <r>
    <x v="5067"/>
    <s v="Product872"/>
    <n v="11"/>
    <x v="2"/>
    <x v="1"/>
    <n v="9.6459146159119824E-2"/>
    <x v="871"/>
    <x v="2"/>
    <x v="1"/>
    <n v="6"/>
    <n v="290.67985545958766"/>
    <x v="1155"/>
    <n v="2889.0523727592945"/>
    <x v="15"/>
    <x v="10"/>
    <x v="13"/>
  </r>
  <r>
    <x v="5068"/>
    <s v="Product873"/>
    <n v="5"/>
    <x v="1"/>
    <x v="0"/>
    <n v="9.6479290308813317E-3"/>
    <x v="872"/>
    <x v="3"/>
    <x v="0"/>
    <n v="181"/>
    <n v="154.03061474149669"/>
    <x v="150"/>
    <n v="762.72269150943862"/>
    <x v="16"/>
    <x v="10"/>
    <x v="13"/>
  </r>
  <r>
    <x v="5069"/>
    <s v="Product874"/>
    <n v="14"/>
    <x v="1"/>
    <x v="0"/>
    <n v="9.0705528958758247E-2"/>
    <x v="873"/>
    <x v="4"/>
    <x v="1"/>
    <n v="60"/>
    <n v="102.20688374102035"/>
    <x v="232"/>
    <n v="1301.1061600329072"/>
    <x v="17"/>
    <x v="10"/>
    <x v="13"/>
  </r>
  <r>
    <x v="5070"/>
    <s v="Product875"/>
    <n v="11"/>
    <x v="1"/>
    <x v="0"/>
    <n v="2.7914297160437765E-2"/>
    <x v="874"/>
    <x v="0"/>
    <x v="2"/>
    <n v="21"/>
    <n v="184.09266223700962"/>
    <x v="73"/>
    <n v="1968.492294540966"/>
    <x v="18"/>
    <x v="10"/>
    <x v="13"/>
  </r>
  <r>
    <x v="5071"/>
    <s v="Product876"/>
    <n v="12"/>
    <x v="1"/>
    <x v="0"/>
    <n v="4.6656554097256754E-2"/>
    <x v="875"/>
    <x v="1"/>
    <x v="0"/>
    <n v="216"/>
    <n v="161.76413164567552"/>
    <x v="642"/>
    <n v="1850.6012962386394"/>
    <x v="19"/>
    <x v="10"/>
    <x v="13"/>
  </r>
  <r>
    <x v="5072"/>
    <s v="Product877"/>
    <n v="8"/>
    <x v="0"/>
    <x v="1"/>
    <n v="6.4604769997709255E-2"/>
    <x v="876"/>
    <x v="2"/>
    <x v="3"/>
    <n v="130"/>
    <n v="135.66890886806445"/>
    <x v="481"/>
    <n v="1015.2324017184237"/>
    <x v="20"/>
    <x v="10"/>
    <x v="13"/>
  </r>
  <r>
    <x v="5073"/>
    <s v="Product878"/>
    <n v="3"/>
    <x v="1"/>
    <x v="0"/>
    <n v="3.4674345243816317E-2"/>
    <x v="877"/>
    <x v="3"/>
    <x v="3"/>
    <n v="199"/>
    <n v="87.21468553087746"/>
    <x v="1446"/>
    <n v="252.57172024334687"/>
    <x v="21"/>
    <x v="10"/>
    <x v="13"/>
  </r>
  <r>
    <x v="5074"/>
    <s v="Product879"/>
    <n v="15"/>
    <x v="2"/>
    <x v="0"/>
    <n v="2.0245764152333591E-3"/>
    <x v="878"/>
    <x v="4"/>
    <x v="2"/>
    <n v="66"/>
    <n v="284.23729676302651"/>
    <x v="424"/>
    <n v="4254.9275495350566"/>
    <x v="22"/>
    <x v="10"/>
    <x v="13"/>
  </r>
  <r>
    <x v="5075"/>
    <s v="Product880"/>
    <n v="3"/>
    <x v="0"/>
    <x v="0"/>
    <n v="2.9317484964007903E-2"/>
    <x v="879"/>
    <x v="0"/>
    <x v="3"/>
    <n v="8"/>
    <n v="156.74524805295238"/>
    <x v="741"/>
    <n v="456.44961479994078"/>
    <x v="23"/>
    <x v="10"/>
    <x v="13"/>
  </r>
  <r>
    <x v="5076"/>
    <s v="Product881"/>
    <n v="9"/>
    <x v="0"/>
    <x v="0"/>
    <n v="4.1566887028706957E-2"/>
    <x v="880"/>
    <x v="1"/>
    <x v="0"/>
    <n v="224"/>
    <n v="162.74193433898472"/>
    <x v="354"/>
    <n v="1403.7953286553461"/>
    <x v="24"/>
    <x v="10"/>
    <x v="13"/>
  </r>
  <r>
    <x v="5077"/>
    <s v="Product882"/>
    <n v="12"/>
    <x v="0"/>
    <x v="0"/>
    <n v="5.902754950509706E-2"/>
    <x v="881"/>
    <x v="2"/>
    <x v="0"/>
    <n v="52"/>
    <n v="284.78818054868822"/>
    <x v="176"/>
    <n v="3215.7339854746083"/>
    <x v="25"/>
    <x v="10"/>
    <x v="13"/>
  </r>
  <r>
    <x v="5078"/>
    <s v="Product883"/>
    <n v="12"/>
    <x v="1"/>
    <x v="1"/>
    <n v="6.233699652907191E-2"/>
    <x v="882"/>
    <x v="3"/>
    <x v="1"/>
    <n v="246"/>
    <n v="262.3114401464702"/>
    <x v="577"/>
    <n v="2951.5167937502861"/>
    <x v="26"/>
    <x v="10"/>
    <x v="13"/>
  </r>
  <r>
    <x v="5079"/>
    <s v="Product884"/>
    <n v="3"/>
    <x v="1"/>
    <x v="1"/>
    <n v="3.2217391722792657E-2"/>
    <x v="883"/>
    <x v="4"/>
    <x v="0"/>
    <n v="21"/>
    <n v="101.11356484266121"/>
    <x v="482"/>
    <n v="293.56784854691153"/>
    <x v="27"/>
    <x v="10"/>
    <x v="13"/>
  </r>
  <r>
    <x v="5080"/>
    <s v="Product885"/>
    <n v="7"/>
    <x v="1"/>
    <x v="0"/>
    <n v="7.0621347409246846E-2"/>
    <x v="884"/>
    <x v="0"/>
    <x v="1"/>
    <n v="107"/>
    <n v="273.92808820533673"/>
    <x v="63"/>
    <n v="1782.0804226612579"/>
    <x v="28"/>
    <x v="10"/>
    <x v="13"/>
  </r>
  <r>
    <x v="5081"/>
    <s v="Product886"/>
    <n v="1"/>
    <x v="0"/>
    <x v="0"/>
    <n v="1.0836033848540684E-2"/>
    <x v="885"/>
    <x v="1"/>
    <x v="2"/>
    <n v="228"/>
    <n v="182.04442566783442"/>
    <x v="924"/>
    <n v="180.07178610935961"/>
    <x v="29"/>
    <x v="10"/>
    <x v="13"/>
  </r>
  <r>
    <x v="5082"/>
    <s v="Product887"/>
    <n v="12"/>
    <x v="2"/>
    <x v="0"/>
    <n v="8.4267596259281041E-2"/>
    <x v="886"/>
    <x v="2"/>
    <x v="0"/>
    <n v="58"/>
    <n v="80.595574430101635"/>
    <x v="499"/>
    <n v="885.647749244892"/>
    <x v="0"/>
    <x v="11"/>
    <x v="13"/>
  </r>
  <r>
    <x v="5083"/>
    <s v="Product888"/>
    <n v="12"/>
    <x v="2"/>
    <x v="0"/>
    <n v="8.3462619525789483E-2"/>
    <x v="887"/>
    <x v="3"/>
    <x v="3"/>
    <n v="133"/>
    <n v="25.708931305101242"/>
    <x v="379"/>
    <n v="282.758358638027"/>
    <x v="1"/>
    <x v="11"/>
    <x v="13"/>
  </r>
  <r>
    <x v="5084"/>
    <s v="Product889"/>
    <n v="14"/>
    <x v="1"/>
    <x v="1"/>
    <n v="9.9223590223320321E-2"/>
    <x v="888"/>
    <x v="0"/>
    <x v="3"/>
    <n v="103"/>
    <n v="243.7750748258573"/>
    <x v="713"/>
    <n v="3074.2157137254808"/>
    <x v="2"/>
    <x v="11"/>
    <x v="13"/>
  </r>
  <r>
    <x v="5085"/>
    <s v="Product890"/>
    <n v="6"/>
    <x v="1"/>
    <x v="0"/>
    <n v="3.6130515397322961E-2"/>
    <x v="889"/>
    <x v="1"/>
    <x v="2"/>
    <n v="68"/>
    <n v="187.14938151903817"/>
    <x v="163"/>
    <n v="1082.3254674507907"/>
    <x v="3"/>
    <x v="11"/>
    <x v="13"/>
  </r>
  <r>
    <x v="5086"/>
    <s v="Product891"/>
    <n v="10"/>
    <x v="1"/>
    <x v="0"/>
    <n v="6.6500946588936127E-2"/>
    <x v="890"/>
    <x v="2"/>
    <x v="3"/>
    <n v="244"/>
    <n v="140.41137752144846"/>
    <x v="345"/>
    <n v="1310.7388800441568"/>
    <x v="4"/>
    <x v="11"/>
    <x v="13"/>
  </r>
  <r>
    <x v="5087"/>
    <s v="Product892"/>
    <n v="2"/>
    <x v="1"/>
    <x v="0"/>
    <n v="6.8955476875522198E-2"/>
    <x v="891"/>
    <x v="3"/>
    <x v="0"/>
    <n v="228"/>
    <n v="280.80009542321625"/>
    <x v="67"/>
    <n v="522.87478187323245"/>
    <x v="5"/>
    <x v="11"/>
    <x v="13"/>
  </r>
  <r>
    <x v="5088"/>
    <s v="Product893"/>
    <n v="7"/>
    <x v="0"/>
    <x v="0"/>
    <n v="5.0401917107649158E-2"/>
    <x v="892"/>
    <x v="4"/>
    <x v="0"/>
    <n v="52"/>
    <n v="316.16611557202719"/>
    <x v="531"/>
    <n v="2101.6151605590294"/>
    <x v="6"/>
    <x v="11"/>
    <x v="13"/>
  </r>
  <r>
    <x v="5089"/>
    <s v="Product894"/>
    <n v="3"/>
    <x v="1"/>
    <x v="0"/>
    <n v="4.45031662868711E-2"/>
    <x v="893"/>
    <x v="0"/>
    <x v="1"/>
    <n v="192"/>
    <n v="120.99378585217025"/>
    <x v="37"/>
    <n v="346.82753784213912"/>
    <x v="7"/>
    <x v="11"/>
    <x v="13"/>
  </r>
  <r>
    <x v="5090"/>
    <s v="Product895"/>
    <n v="11"/>
    <x v="2"/>
    <x v="1"/>
    <n v="2.2211943553180215E-2"/>
    <x v="894"/>
    <x v="1"/>
    <x v="0"/>
    <n v="192"/>
    <n v="90.155774006024814"/>
    <x v="648"/>
    <n v="969.68562947090686"/>
    <x v="8"/>
    <x v="11"/>
    <x v="13"/>
  </r>
  <r>
    <x v="5091"/>
    <s v="Product896"/>
    <n v="10"/>
    <x v="0"/>
    <x v="1"/>
    <n v="1.7174012725463064E-2"/>
    <x v="895"/>
    <x v="2"/>
    <x v="1"/>
    <n v="106"/>
    <n v="162.11164225779171"/>
    <x v="319"/>
    <n v="1593.2753485071069"/>
    <x v="9"/>
    <x v="11"/>
    <x v="13"/>
  </r>
  <r>
    <x v="5092"/>
    <s v="Product897"/>
    <n v="13"/>
    <x v="0"/>
    <x v="0"/>
    <n v="1.6977861057945333E-2"/>
    <x v="896"/>
    <x v="3"/>
    <x v="2"/>
    <n v="243"/>
    <n v="152.3334888530261"/>
    <x v="1202"/>
    <n v="1946.7134965824957"/>
    <x v="10"/>
    <x v="11"/>
    <x v="13"/>
  </r>
  <r>
    <x v="5093"/>
    <s v="Product898"/>
    <n v="2"/>
    <x v="0"/>
    <x v="0"/>
    <n v="4.3393630397722385E-2"/>
    <x v="897"/>
    <x v="4"/>
    <x v="0"/>
    <n v="167"/>
    <n v="41.78249980930444"/>
    <x v="829"/>
    <n v="79.93881091097316"/>
    <x v="11"/>
    <x v="11"/>
    <x v="13"/>
  </r>
  <r>
    <x v="5094"/>
    <s v="Product899"/>
    <n v="10"/>
    <x v="1"/>
    <x v="0"/>
    <n v="8.5911573771464717E-2"/>
    <x v="898"/>
    <x v="0"/>
    <x v="3"/>
    <n v="84"/>
    <n v="57.366926668884112"/>
    <x v="232"/>
    <n v="524.38443716328072"/>
    <x v="12"/>
    <x v="11"/>
    <x v="13"/>
  </r>
  <r>
    <x v="5095"/>
    <s v="Product900"/>
    <n v="13"/>
    <x v="1"/>
    <x v="0"/>
    <n v="2.1888808610505295E-2"/>
    <x v="899"/>
    <x v="1"/>
    <x v="3"/>
    <n v="175"/>
    <n v="282.09442384233665"/>
    <x v="184"/>
    <n v="3586.9562688538922"/>
    <x v="13"/>
    <x v="11"/>
    <x v="13"/>
  </r>
  <r>
    <x v="5096"/>
    <s v="Product901"/>
    <n v="8"/>
    <x v="1"/>
    <x v="1"/>
    <n v="6.9446452673437298E-2"/>
    <x v="900"/>
    <x v="2"/>
    <x v="2"/>
    <n v="49"/>
    <n v="271.25840145978304"/>
    <x v="834"/>
    <n v="2019.3637417642717"/>
    <x v="14"/>
    <x v="11"/>
    <x v="13"/>
  </r>
  <r>
    <x v="5097"/>
    <s v="Product902"/>
    <n v="15"/>
    <x v="0"/>
    <x v="0"/>
    <n v="4.4036305132777391E-2"/>
    <x v="901"/>
    <x v="3"/>
    <x v="3"/>
    <n v="133"/>
    <n v="122.82232176807189"/>
    <x v="1447"/>
    <n v="1761.2052079436537"/>
    <x v="15"/>
    <x v="11"/>
    <x v="13"/>
  </r>
  <r>
    <x v="5098"/>
    <s v="Product903"/>
    <n v="6"/>
    <x v="2"/>
    <x v="0"/>
    <n v="3.4106725583928667E-2"/>
    <x v="902"/>
    <x v="4"/>
    <x v="0"/>
    <n v="33"/>
    <n v="28.806561489599069"/>
    <x v="15"/>
    <n v="166.9443840111405"/>
    <x v="16"/>
    <x v="11"/>
    <x v="13"/>
  </r>
  <r>
    <x v="5099"/>
    <s v="Product904"/>
    <n v="12"/>
    <x v="2"/>
    <x v="0"/>
    <n v="1.0396519770995427E-2"/>
    <x v="903"/>
    <x v="0"/>
    <x v="0"/>
    <n v="197"/>
    <n v="232.77758779177736"/>
    <x v="780"/>
    <n v="2764.2901319766665"/>
    <x v="17"/>
    <x v="11"/>
    <x v="13"/>
  </r>
  <r>
    <x v="5100"/>
    <s v="Product905"/>
    <n v="5"/>
    <x v="1"/>
    <x v="0"/>
    <n v="3.0903927063675809E-2"/>
    <x v="904"/>
    <x v="1"/>
    <x v="1"/>
    <n v="103"/>
    <n v="135.47994476457657"/>
    <x v="961"/>
    <n v="656.4654121649063"/>
    <x v="18"/>
    <x v="11"/>
    <x v="13"/>
  </r>
  <r>
    <x v="5101"/>
    <s v="Product906"/>
    <n v="14"/>
    <x v="1"/>
    <x v="0"/>
    <n v="8.457281876408114E-2"/>
    <x v="905"/>
    <x v="2"/>
    <x v="0"/>
    <n v="91"/>
    <n v="175.69588220305485"/>
    <x v="954"/>
    <n v="2251.7150067986072"/>
    <x v="19"/>
    <x v="11"/>
    <x v="13"/>
  </r>
  <r>
    <x v="5102"/>
    <s v="Product907"/>
    <n v="6"/>
    <x v="1"/>
    <x v="1"/>
    <n v="9.8242416624430118E-2"/>
    <x v="906"/>
    <x v="3"/>
    <x v="1"/>
    <n v="118"/>
    <n v="54.793457550008206"/>
    <x v="365"/>
    <n v="296.46249519052361"/>
    <x v="20"/>
    <x v="11"/>
    <x v="13"/>
  </r>
  <r>
    <x v="5103"/>
    <s v="Product908"/>
    <n v="11"/>
    <x v="1"/>
    <x v="1"/>
    <n v="8.7470658542770696E-2"/>
    <x v="907"/>
    <x v="4"/>
    <x v="2"/>
    <n v="77"/>
    <n v="255.70196781767126"/>
    <x v="170"/>
    <n v="2566.6910313217491"/>
    <x v="21"/>
    <x v="11"/>
    <x v="13"/>
  </r>
  <r>
    <x v="5104"/>
    <s v="Product909"/>
    <n v="5"/>
    <x v="0"/>
    <x v="0"/>
    <n v="1.319310013787971E-2"/>
    <x v="908"/>
    <x v="0"/>
    <x v="0"/>
    <n v="42"/>
    <n v="294.07380941895497"/>
    <x v="19"/>
    <n v="1450.970321016815"/>
    <x v="22"/>
    <x v="11"/>
    <x v="13"/>
  </r>
  <r>
    <x v="5105"/>
    <s v="Product910"/>
    <n v="12"/>
    <x v="1"/>
    <x v="0"/>
    <n v="8.236513235960638E-2"/>
    <x v="909"/>
    <x v="1"/>
    <x v="3"/>
    <n v="148"/>
    <n v="149.9187754832169"/>
    <x v="965"/>
    <n v="1650.8483483682196"/>
    <x v="23"/>
    <x v="11"/>
    <x v="13"/>
  </r>
  <r>
    <x v="5106"/>
    <s v="Product911"/>
    <n v="1"/>
    <x v="2"/>
    <x v="0"/>
    <n v="3.9234510764075005E-2"/>
    <x v="910"/>
    <x v="2"/>
    <x v="3"/>
    <n v="214"/>
    <n v="277.46574152528399"/>
    <x v="657"/>
    <n v="266.57950890274816"/>
    <x v="24"/>
    <x v="11"/>
    <x v="13"/>
  </r>
  <r>
    <x v="5107"/>
    <s v="Product912"/>
    <n v="13"/>
    <x v="0"/>
    <x v="0"/>
    <n v="9.2928146948809687E-3"/>
    <x v="911"/>
    <x v="3"/>
    <x v="2"/>
    <n v="16"/>
    <n v="310.31443531893018"/>
    <x v="639"/>
    <n v="3996.5996300667416"/>
    <x v="25"/>
    <x v="11"/>
    <x v="13"/>
  </r>
  <r>
    <x v="5108"/>
    <s v="Product913"/>
    <n v="6"/>
    <x v="0"/>
    <x v="1"/>
    <n v="9.6064536845695339E-2"/>
    <x v="912"/>
    <x v="0"/>
    <x v="3"/>
    <n v="32"/>
    <n v="159.83453572166613"/>
    <x v="593"/>
    <n v="866.88063045370507"/>
    <x v="26"/>
    <x v="11"/>
    <x v="13"/>
  </r>
  <r>
    <x v="5109"/>
    <s v="Product914"/>
    <n v="5"/>
    <x v="0"/>
    <x v="0"/>
    <n v="7.829328347340847E-3"/>
    <x v="913"/>
    <x v="1"/>
    <x v="0"/>
    <n v="216"/>
    <n v="247.60432643235046"/>
    <x v="96"/>
    <n v="1228.3287543024471"/>
    <x v="27"/>
    <x v="11"/>
    <x v="13"/>
  </r>
  <r>
    <x v="5110"/>
    <s v="Product915"/>
    <n v="11"/>
    <x v="1"/>
    <x v="0"/>
    <n v="3.1184732797481563E-2"/>
    <x v="914"/>
    <x v="2"/>
    <x v="0"/>
    <n v="107"/>
    <n v="156.19074704145567"/>
    <x v="1426"/>
    <n v="1664.5197836248171"/>
    <x v="28"/>
    <x v="11"/>
    <x v="13"/>
  </r>
  <r>
    <x v="5111"/>
    <s v="Product916"/>
    <n v="4"/>
    <x v="1"/>
    <x v="0"/>
    <n v="5.0444421439705706E-2"/>
    <x v="915"/>
    <x v="3"/>
    <x v="1"/>
    <n v="170"/>
    <n v="111.88660636639128"/>
    <x v="367"/>
    <n v="424.97020496554632"/>
    <x v="29"/>
    <x v="11"/>
    <x v="13"/>
  </r>
  <r>
    <x v="5112"/>
    <s v="Product917"/>
    <n v="13"/>
    <x v="1"/>
    <x v="0"/>
    <n v="6.7042260017681106E-3"/>
    <x v="916"/>
    <x v="4"/>
    <x v="0"/>
    <n v="105"/>
    <n v="311.49746510943629"/>
    <x v="524"/>
    <n v="4022.3185041567417"/>
    <x v="30"/>
    <x v="11"/>
    <x v="13"/>
  </r>
  <r>
    <x v="5113"/>
    <s v="Product918"/>
    <n v="14"/>
    <x v="0"/>
    <x v="0"/>
    <n v="4.7895349680837168E-2"/>
    <x v="917"/>
    <x v="0"/>
    <x v="1"/>
    <n v="96"/>
    <n v="141.66559530465031"/>
    <x v="506"/>
    <n v="1888.3266091170617"/>
    <x v="0"/>
    <x v="0"/>
    <x v="14"/>
  </r>
  <r>
    <x v="5114"/>
    <s v="Product919"/>
    <n v="14"/>
    <x v="2"/>
    <x v="1"/>
    <n v="8.1760710488183123E-3"/>
    <x v="918"/>
    <x v="1"/>
    <x v="2"/>
    <n v="59"/>
    <n v="72.404591551031046"/>
    <x v="725"/>
    <n v="1005.376490527488"/>
    <x v="1"/>
    <x v="0"/>
    <x v="14"/>
  </r>
  <r>
    <x v="5115"/>
    <s v="Product920"/>
    <n v="11"/>
    <x v="2"/>
    <x v="1"/>
    <n v="8.1200104897797165E-2"/>
    <x v="919"/>
    <x v="2"/>
    <x v="0"/>
    <n v="27"/>
    <n v="242.51505207788077"/>
    <x v="1018"/>
    <n v="2451.0508485084833"/>
    <x v="2"/>
    <x v="0"/>
    <x v="14"/>
  </r>
  <r>
    <x v="5116"/>
    <s v="Product921"/>
    <n v="2"/>
    <x v="1"/>
    <x v="0"/>
    <n v="3.9544851700021012E-2"/>
    <x v="920"/>
    <x v="3"/>
    <x v="3"/>
    <n v="27"/>
    <n v="155.2843246367938"/>
    <x v="207"/>
    <n v="298.28725809538776"/>
    <x v="3"/>
    <x v="0"/>
    <x v="14"/>
  </r>
  <r>
    <x v="5117"/>
    <s v="Product922"/>
    <n v="7"/>
    <x v="1"/>
    <x v="0"/>
    <n v="5.1998511923027624E-2"/>
    <x v="921"/>
    <x v="4"/>
    <x v="3"/>
    <n v="167"/>
    <n v="108.62687433304467"/>
    <x v="895"/>
    <n v="720.84906959013631"/>
    <x v="4"/>
    <x v="0"/>
    <x v="14"/>
  </r>
  <r>
    <x v="5118"/>
    <s v="Product923"/>
    <n v="2"/>
    <x v="1"/>
    <x v="0"/>
    <n v="9.7049419926363849E-4"/>
    <x v="922"/>
    <x v="0"/>
    <x v="2"/>
    <n v="31"/>
    <n v="267.42577778219982"/>
    <x v="1448"/>
    <n v="534.33248523225723"/>
    <x v="5"/>
    <x v="0"/>
    <x v="14"/>
  </r>
  <r>
    <x v="5119"/>
    <s v="Product924"/>
    <n v="5"/>
    <x v="1"/>
    <x v="0"/>
    <n v="9.106833823448432E-2"/>
    <x v="923"/>
    <x v="1"/>
    <x v="3"/>
    <n v="138"/>
    <n v="187.05010254245587"/>
    <x v="234"/>
    <n v="850.07880268662257"/>
    <x v="6"/>
    <x v="0"/>
    <x v="14"/>
  </r>
  <r>
    <x v="5120"/>
    <s v="Product925"/>
    <n v="5"/>
    <x v="0"/>
    <x v="1"/>
    <n v="4.4807955363230269E-2"/>
    <x v="924"/>
    <x v="2"/>
    <x v="0"/>
    <n v="46"/>
    <n v="173.02243039002312"/>
    <x v="189"/>
    <n v="826.34824526134673"/>
    <x v="7"/>
    <x v="0"/>
    <x v="14"/>
  </r>
  <r>
    <x v="5121"/>
    <s v="Product926"/>
    <n v="6"/>
    <x v="1"/>
    <x v="0"/>
    <n v="7.063362588828126E-2"/>
    <x v="925"/>
    <x v="3"/>
    <x v="0"/>
    <n v="182"/>
    <n v="307.90099214642947"/>
    <x v="662"/>
    <n v="1716.9169719391678"/>
    <x v="8"/>
    <x v="0"/>
    <x v="14"/>
  </r>
  <r>
    <x v="5122"/>
    <s v="Product927"/>
    <n v="13"/>
    <x v="2"/>
    <x v="0"/>
    <n v="7.6788486638153857E-3"/>
    <x v="926"/>
    <x v="4"/>
    <x v="1"/>
    <n v="207"/>
    <n v="303.45707724342446"/>
    <x v="81"/>
    <n v="3914.6493915270103"/>
    <x v="9"/>
    <x v="0"/>
    <x v="14"/>
  </r>
  <r>
    <x v="5123"/>
    <s v="Product928"/>
    <n v="9"/>
    <x v="0"/>
    <x v="0"/>
    <n v="3.7965807551638114E-2"/>
    <x v="927"/>
    <x v="0"/>
    <x v="0"/>
    <n v="60"/>
    <n v="82.000796246126129"/>
    <x v="185"/>
    <n v="709.98812817088151"/>
    <x v="10"/>
    <x v="0"/>
    <x v="14"/>
  </r>
  <r>
    <x v="5124"/>
    <s v="Product929"/>
    <n v="6"/>
    <x v="0"/>
    <x v="0"/>
    <n v="4.1979294625600627E-2"/>
    <x v="928"/>
    <x v="1"/>
    <x v="1"/>
    <n v="246"/>
    <n v="204.97035333494028"/>
    <x v="427"/>
    <n v="1178.1950548966763"/>
    <x v="11"/>
    <x v="0"/>
    <x v="14"/>
  </r>
  <r>
    <x v="5125"/>
    <s v="Product930"/>
    <n v="13"/>
    <x v="0"/>
    <x v="0"/>
    <n v="5.2459474649312679E-2"/>
    <x v="929"/>
    <x v="2"/>
    <x v="2"/>
    <n v="48"/>
    <n v="88.918179762464575"/>
    <x v="176"/>
    <n v="1095.2965239495829"/>
    <x v="12"/>
    <x v="0"/>
    <x v="14"/>
  </r>
  <r>
    <x v="5126"/>
    <s v="Product931"/>
    <n v="9"/>
    <x v="1"/>
    <x v="1"/>
    <n v="6.674079255971524E-2"/>
    <x v="930"/>
    <x v="3"/>
    <x v="0"/>
    <n v="93"/>
    <n v="190.92433061566786"/>
    <x v="1358"/>
    <n v="1603.6370052430059"/>
    <x v="13"/>
    <x v="0"/>
    <x v="14"/>
  </r>
  <r>
    <x v="5127"/>
    <s v="Product932"/>
    <n v="4"/>
    <x v="1"/>
    <x v="1"/>
    <n v="3.1314243348268059E-2"/>
    <x v="931"/>
    <x v="4"/>
    <x v="3"/>
    <n v="124"/>
    <n v="275.94894886504579"/>
    <x v="1169"/>
    <n v="1069.2312653143479"/>
    <x v="14"/>
    <x v="0"/>
    <x v="14"/>
  </r>
  <r>
    <x v="5128"/>
    <s v="Product933"/>
    <n v="14"/>
    <x v="1"/>
    <x v="0"/>
    <n v="1.7688637997834E-2"/>
    <x v="932"/>
    <x v="0"/>
    <x v="3"/>
    <n v="17"/>
    <n v="173.75450694695681"/>
    <x v="457"/>
    <n v="2389.5343692231195"/>
    <x v="15"/>
    <x v="0"/>
    <x v="14"/>
  </r>
  <r>
    <x v="5129"/>
    <s v="Product934"/>
    <n v="15"/>
    <x v="0"/>
    <x v="0"/>
    <n v="2.2221180702910927E-2"/>
    <x v="933"/>
    <x v="1"/>
    <x v="2"/>
    <n v="126"/>
    <n v="223.58246636229529"/>
    <x v="666"/>
    <n v="3279.2129996288436"/>
    <x v="16"/>
    <x v="0"/>
    <x v="14"/>
  </r>
  <r>
    <x v="5130"/>
    <s v="Product935"/>
    <n v="8"/>
    <x v="2"/>
    <x v="0"/>
    <n v="7.3756479358193074E-3"/>
    <x v="934"/>
    <x v="2"/>
    <x v="3"/>
    <n v="63"/>
    <n v="233.67502395526654"/>
    <x v="410"/>
    <n v="1855.6121539774267"/>
    <x v="17"/>
    <x v="0"/>
    <x v="14"/>
  </r>
  <r>
    <x v="5131"/>
    <s v="Product936"/>
    <n v="11"/>
    <x v="2"/>
    <x v="0"/>
    <n v="1.8462868570178016E-2"/>
    <x v="935"/>
    <x v="3"/>
    <x v="0"/>
    <n v="79"/>
    <n v="181.5888513342183"/>
    <x v="966"/>
    <n v="1960.5982026204754"/>
    <x v="18"/>
    <x v="0"/>
    <x v="14"/>
  </r>
  <r>
    <x v="5132"/>
    <s v="Product937"/>
    <n v="4"/>
    <x v="1"/>
    <x v="1"/>
    <n v="8.0944000555357609E-2"/>
    <x v="936"/>
    <x v="0"/>
    <x v="0"/>
    <n v="16"/>
    <n v="238.6792261006305"/>
    <x v="1101"/>
    <n v="877.43829876235486"/>
    <x v="19"/>
    <x v="0"/>
    <x v="14"/>
  </r>
  <r>
    <x v="5133"/>
    <s v="Product938"/>
    <n v="2"/>
    <x v="1"/>
    <x v="0"/>
    <n v="8.9731379794889765E-2"/>
    <x v="937"/>
    <x v="1"/>
    <x v="1"/>
    <n v="87"/>
    <n v="248.59507008848158"/>
    <x v="400"/>
    <n v="452.57658287846959"/>
    <x v="20"/>
    <x v="0"/>
    <x v="14"/>
  </r>
  <r>
    <x v="5134"/>
    <s v="Product939"/>
    <n v="12"/>
    <x v="1"/>
    <x v="0"/>
    <n v="9.3177128965962294E-2"/>
    <x v="938"/>
    <x v="2"/>
    <x v="0"/>
    <n v="238"/>
    <n v="136.68498483937196"/>
    <x v="845"/>
    <n v="1487.3888445513985"/>
    <x v="21"/>
    <x v="0"/>
    <x v="14"/>
  </r>
  <r>
    <x v="5135"/>
    <s v="Product940"/>
    <n v="14"/>
    <x v="1"/>
    <x v="0"/>
    <n v="3.0408486658971612E-2"/>
    <x v="939"/>
    <x v="3"/>
    <x v="1"/>
    <n v="192"/>
    <n v="52.359977824325554"/>
    <x v="1297"/>
    <n v="710.74906192066703"/>
    <x v="22"/>
    <x v="0"/>
    <x v="14"/>
  </r>
  <r>
    <x v="5136"/>
    <s v="Product941"/>
    <n v="9"/>
    <x v="0"/>
    <x v="0"/>
    <n v="7.4084039123316903E-2"/>
    <x v="940"/>
    <x v="4"/>
    <x v="2"/>
    <n v="190"/>
    <n v="309.52092186948994"/>
    <x v="1069"/>
    <n v="2579.3132560580298"/>
    <x v="23"/>
    <x v="0"/>
    <x v="14"/>
  </r>
  <r>
    <x v="5137"/>
    <s v="Product942"/>
    <n v="12"/>
    <x v="1"/>
    <x v="0"/>
    <n v="9.0209138819081366E-2"/>
    <x v="941"/>
    <x v="0"/>
    <x v="0"/>
    <n v="181"/>
    <n v="145.59429413479165"/>
    <x v="135"/>
    <n v="1589.5242989270409"/>
    <x v="24"/>
    <x v="0"/>
    <x v="14"/>
  </r>
  <r>
    <x v="5138"/>
    <s v="Product943"/>
    <n v="11"/>
    <x v="2"/>
    <x v="1"/>
    <n v="3.9081759928786047E-3"/>
    <x v="942"/>
    <x v="1"/>
    <x v="3"/>
    <n v="151"/>
    <n v="181.98317844380156"/>
    <x v="1025"/>
    <n v="1993.9915177016971"/>
    <x v="25"/>
    <x v="0"/>
    <x v="14"/>
  </r>
  <r>
    <x v="5139"/>
    <s v="Product944"/>
    <n v="14"/>
    <x v="0"/>
    <x v="1"/>
    <n v="8.1148698875800798E-2"/>
    <x v="943"/>
    <x v="2"/>
    <x v="3"/>
    <n v="94"/>
    <n v="129.9548642860982"/>
    <x v="911"/>
    <n v="1671.7287459138008"/>
    <x v="26"/>
    <x v="0"/>
    <x v="14"/>
  </r>
  <r>
    <x v="5140"/>
    <s v="Product945"/>
    <n v="11"/>
    <x v="0"/>
    <x v="0"/>
    <n v="8.6677533660691808E-2"/>
    <x v="944"/>
    <x v="3"/>
    <x v="2"/>
    <n v="237"/>
    <n v="236.23040423250345"/>
    <x v="1122"/>
    <n v="2373.2998895975802"/>
    <x v="27"/>
    <x v="0"/>
    <x v="14"/>
  </r>
  <r>
    <x v="5141"/>
    <s v="Product946"/>
    <n v="6"/>
    <x v="0"/>
    <x v="0"/>
    <n v="9.7258990689293126E-2"/>
    <x v="945"/>
    <x v="4"/>
    <x v="3"/>
    <n v="107"/>
    <n v="262.63733929797695"/>
    <x v="574"/>
    <n v="1422.5609805632057"/>
    <x v="28"/>
    <x v="0"/>
    <x v="14"/>
  </r>
  <r>
    <x v="5142"/>
    <s v="Product947"/>
    <n v="2"/>
    <x v="1"/>
    <x v="0"/>
    <n v="8.5854466104126254E-2"/>
    <x v="946"/>
    <x v="0"/>
    <x v="0"/>
    <n v="64"/>
    <n v="257.64434248218106"/>
    <x v="548"/>
    <n v="471.0488500272495"/>
    <x v="29"/>
    <x v="0"/>
    <x v="14"/>
  </r>
  <r>
    <x v="5143"/>
    <s v="Product948"/>
    <n v="9"/>
    <x v="1"/>
    <x v="0"/>
    <n v="1.789866987640476E-2"/>
    <x v="947"/>
    <x v="1"/>
    <x v="0"/>
    <n v="40"/>
    <n v="268.67553865672994"/>
    <x v="947"/>
    <n v="2374.7994349780315"/>
    <x v="30"/>
    <x v="0"/>
    <x v="14"/>
  </r>
  <r>
    <x v="5144"/>
    <s v="Product949"/>
    <n v="8"/>
    <x v="1"/>
    <x v="1"/>
    <n v="6.0386555361519496E-3"/>
    <x v="948"/>
    <x v="2"/>
    <x v="1"/>
    <n v="77"/>
    <n v="170.22387356132882"/>
    <x v="640"/>
    <n v="1353.5676017988999"/>
    <x v="0"/>
    <x v="1"/>
    <x v="14"/>
  </r>
  <r>
    <x v="5145"/>
    <s v="Product950"/>
    <n v="9"/>
    <x v="0"/>
    <x v="0"/>
    <n v="4.1039395292624906E-3"/>
    <x v="949"/>
    <x v="3"/>
    <x v="0"/>
    <n v="35"/>
    <n v="43.401552016469481"/>
    <x v="114"/>
    <n v="389.0109120436598"/>
    <x v="1"/>
    <x v="1"/>
    <x v="14"/>
  </r>
  <r>
    <x v="5146"/>
    <s v="Product951"/>
    <n v="12"/>
    <x v="2"/>
    <x v="0"/>
    <n v="6.1857891182545949E-2"/>
    <x v="950"/>
    <x v="4"/>
    <x v="1"/>
    <n v="58"/>
    <n v="249.38727254327034"/>
    <x v="499"/>
    <n v="2807.5284213117216"/>
    <x v="2"/>
    <x v="1"/>
    <x v="14"/>
  </r>
  <r>
    <x v="5147"/>
    <s v="Product952"/>
    <n v="6"/>
    <x v="2"/>
    <x v="0"/>
    <n v="6.2754910471219394E-2"/>
    <x v="951"/>
    <x v="0"/>
    <x v="2"/>
    <n v="7"/>
    <n v="303.18731165853683"/>
    <x v="103"/>
    <n v="1704.964914356374"/>
    <x v="3"/>
    <x v="1"/>
    <x v="14"/>
  </r>
  <r>
    <x v="5148"/>
    <s v="Product953"/>
    <n v="2"/>
    <x v="1"/>
    <x v="0"/>
    <n v="3.1324929970528714E-3"/>
    <x v="952"/>
    <x v="1"/>
    <x v="0"/>
    <n v="62"/>
    <n v="44.075981393250075"/>
    <x v="1286"/>
    <n v="87.875827380394966"/>
    <x v="4"/>
    <x v="1"/>
    <x v="14"/>
  </r>
  <r>
    <x v="5149"/>
    <s v="Product954"/>
    <n v="2"/>
    <x v="1"/>
    <x v="0"/>
    <n v="3.6710139152970403E-2"/>
    <x v="953"/>
    <x v="2"/>
    <x v="3"/>
    <n v="63"/>
    <n v="44.810145418076132"/>
    <x v="347"/>
    <n v="86.330317488627443"/>
    <x v="5"/>
    <x v="1"/>
    <x v="14"/>
  </r>
  <r>
    <x v="5150"/>
    <s v="Product955"/>
    <n v="14"/>
    <x v="1"/>
    <x v="1"/>
    <n v="1.4156207972419343E-2"/>
    <x v="954"/>
    <x v="3"/>
    <x v="3"/>
    <n v="145"/>
    <n v="175.00438260362"/>
    <x v="29"/>
    <n v="2415.3777783435767"/>
    <x v="6"/>
    <x v="1"/>
    <x v="14"/>
  </r>
  <r>
    <x v="5151"/>
    <s v="Product956"/>
    <n v="8"/>
    <x v="1"/>
    <x v="1"/>
    <n v="3.8849452836977307E-2"/>
    <x v="955"/>
    <x v="4"/>
    <x v="2"/>
    <n v="121"/>
    <n v="114.38355333588959"/>
    <x v="129"/>
    <n v="879.51851900192855"/>
    <x v="7"/>
    <x v="1"/>
    <x v="14"/>
  </r>
  <r>
    <x v="5152"/>
    <s v="Product957"/>
    <n v="4"/>
    <x v="0"/>
    <x v="0"/>
    <n v="9.2717533603533575E-2"/>
    <x v="956"/>
    <x v="0"/>
    <x v="3"/>
    <n v="212"/>
    <n v="101.55874442458435"/>
    <x v="456"/>
    <n v="368.5698725026611"/>
    <x v="8"/>
    <x v="1"/>
    <x v="14"/>
  </r>
  <r>
    <x v="5153"/>
    <s v="Product958"/>
    <n v="10"/>
    <x v="1"/>
    <x v="0"/>
    <n v="3.9359427429818294E-2"/>
    <x v="957"/>
    <x v="1"/>
    <x v="0"/>
    <n v="195"/>
    <n v="156.63011147898783"/>
    <x v="1338"/>
    <n v="1504.6523997290624"/>
    <x v="9"/>
    <x v="1"/>
    <x v="14"/>
  </r>
  <r>
    <x v="5154"/>
    <s v="Product959"/>
    <n v="4"/>
    <x v="2"/>
    <x v="0"/>
    <n v="1.5545023679955272E-2"/>
    <x v="958"/>
    <x v="2"/>
    <x v="0"/>
    <n v="158"/>
    <n v="147.52972922608188"/>
    <x v="681"/>
    <n v="580.94550436706027"/>
    <x v="10"/>
    <x v="1"/>
    <x v="14"/>
  </r>
  <r>
    <x v="5155"/>
    <s v="Product960"/>
    <n v="12"/>
    <x v="0"/>
    <x v="0"/>
    <n v="6.0812635305123347E-2"/>
    <x v="959"/>
    <x v="3"/>
    <x v="1"/>
    <n v="43"/>
    <n v="169.30659596470338"/>
    <x v="335"/>
    <n v="1908.1273882746"/>
    <x v="11"/>
    <x v="1"/>
    <x v="14"/>
  </r>
  <r>
    <x v="5156"/>
    <s v="Product961"/>
    <n v="8"/>
    <x v="0"/>
    <x v="1"/>
    <n v="8.8662742309319146E-3"/>
    <x v="960"/>
    <x v="0"/>
    <x v="0"/>
    <n v="95"/>
    <n v="171.69072702984732"/>
    <x v="414"/>
    <n v="1361.347759688741"/>
    <x v="12"/>
    <x v="1"/>
    <x v="14"/>
  </r>
  <r>
    <x v="5157"/>
    <s v="Product962"/>
    <n v="11"/>
    <x v="0"/>
    <x v="0"/>
    <n v="2.0725858543745759E-3"/>
    <x v="961"/>
    <x v="1"/>
    <x v="1"/>
    <n v="66"/>
    <n v="190.06864294956506"/>
    <x v="394"/>
    <n v="2086.4218030571042"/>
    <x v="13"/>
    <x v="1"/>
    <x v="14"/>
  </r>
  <r>
    <x v="5158"/>
    <s v="Product963"/>
    <n v="6"/>
    <x v="1"/>
    <x v="0"/>
    <n v="8.4306256572045046E-2"/>
    <x v="962"/>
    <x v="2"/>
    <x v="2"/>
    <n v="22"/>
    <n v="36.383777414753574"/>
    <x v="44"/>
    <n v="199.89838404579106"/>
    <x v="14"/>
    <x v="1"/>
    <x v="14"/>
  </r>
  <r>
    <x v="5159"/>
    <s v="Product964"/>
    <n v="9"/>
    <x v="1"/>
    <x v="0"/>
    <n v="8.3530613425084832E-2"/>
    <x v="963"/>
    <x v="3"/>
    <x v="0"/>
    <n v="46"/>
    <n v="181.75365664705583"/>
    <x v="663"/>
    <n v="1499.1449599356752"/>
    <x v="15"/>
    <x v="1"/>
    <x v="14"/>
  </r>
  <r>
    <x v="5160"/>
    <s v="Product965"/>
    <n v="1"/>
    <x v="1"/>
    <x v="0"/>
    <n v="5.2785466497835533E-2"/>
    <x v="964"/>
    <x v="4"/>
    <x v="3"/>
    <n v="246"/>
    <n v="237.56544828644024"/>
    <x v="466"/>
    <n v="225.02544527487308"/>
    <x v="16"/>
    <x v="1"/>
    <x v="14"/>
  </r>
  <r>
    <x v="5161"/>
    <s v="Product966"/>
    <n v="14"/>
    <x v="0"/>
    <x v="0"/>
    <n v="5.5722514037593297E-2"/>
    <x v="965"/>
    <x v="0"/>
    <x v="3"/>
    <n v="19"/>
    <n v="270.26626115699486"/>
    <x v="678"/>
    <n v="3572.8888387610086"/>
    <x v="17"/>
    <x v="1"/>
    <x v="14"/>
  </r>
  <r>
    <x v="5162"/>
    <s v="Product967"/>
    <n v="3"/>
    <x v="2"/>
    <x v="1"/>
    <n v="3.4616930639355448E-2"/>
    <x v="966"/>
    <x v="1"/>
    <x v="2"/>
    <n v="5"/>
    <n v="174.99663360201404"/>
    <x v="1449"/>
    <n v="506.81636182347722"/>
    <x v="18"/>
    <x v="1"/>
    <x v="14"/>
  </r>
  <r>
    <x v="5163"/>
    <s v="Product968"/>
    <n v="5"/>
    <x v="2"/>
    <x v="1"/>
    <n v="7.9590882114474015E-2"/>
    <x v="967"/>
    <x v="2"/>
    <x v="3"/>
    <n v="9"/>
    <n v="173.37064053037258"/>
    <x v="273"/>
    <n v="797.85959158904427"/>
    <x v="19"/>
    <x v="1"/>
    <x v="14"/>
  </r>
  <r>
    <x v="5164"/>
    <s v="Product969"/>
    <n v="11"/>
    <x v="1"/>
    <x v="0"/>
    <n v="8.9351255721508815E-2"/>
    <x v="968"/>
    <x v="3"/>
    <x v="0"/>
    <n v="215"/>
    <n v="234.45742750878051"/>
    <x v="1079"/>
    <n v="2348.5919814239996"/>
    <x v="20"/>
    <x v="1"/>
    <x v="14"/>
  </r>
  <r>
    <x v="5165"/>
    <s v="Product970"/>
    <n v="10"/>
    <x v="1"/>
    <x v="0"/>
    <n v="8.5719218881872561E-2"/>
    <x v="969"/>
    <x v="4"/>
    <x v="0"/>
    <n v="54"/>
    <n v="44.001618429732929"/>
    <x v="185"/>
    <n v="402.29834068398014"/>
    <x v="21"/>
    <x v="1"/>
    <x v="14"/>
  </r>
  <r>
    <x v="5166"/>
    <s v="Product971"/>
    <n v="5"/>
    <x v="1"/>
    <x v="0"/>
    <n v="6.6055301196789346E-2"/>
    <x v="970"/>
    <x v="0"/>
    <x v="1"/>
    <n v="231"/>
    <n v="112.39512832470014"/>
    <x v="262"/>
    <n v="524.85417135080138"/>
    <x v="22"/>
    <x v="1"/>
    <x v="14"/>
  </r>
  <r>
    <x v="5167"/>
    <s v="Product972"/>
    <n v="13"/>
    <x v="1"/>
    <x v="0"/>
    <n v="6.75029201156747E-2"/>
    <x v="971"/>
    <x v="1"/>
    <x v="0"/>
    <n v="13"/>
    <n v="100.09719711015657"/>
    <x v="938"/>
    <n v="1213.4244721277475"/>
    <x v="23"/>
    <x v="1"/>
    <x v="14"/>
  </r>
  <r>
    <x v="5168"/>
    <s v="Product973"/>
    <n v="10"/>
    <x v="0"/>
    <x v="1"/>
    <n v="5.2379677903003144E-2"/>
    <x v="972"/>
    <x v="2"/>
    <x v="1"/>
    <n v="158"/>
    <n v="113.73913286598268"/>
    <x v="1450"/>
    <n v="1077.8151372149562"/>
    <x v="24"/>
    <x v="1"/>
    <x v="14"/>
  </r>
  <r>
    <x v="5169"/>
    <s v="Product974"/>
    <n v="5"/>
    <x v="1"/>
    <x v="0"/>
    <n v="8.8631763717958806E-2"/>
    <x v="973"/>
    <x v="3"/>
    <x v="2"/>
    <n v="10"/>
    <n v="137.25185122579205"/>
    <x v="435"/>
    <n v="625.43488789047615"/>
    <x v="25"/>
    <x v="1"/>
    <x v="14"/>
  </r>
  <r>
    <x v="5170"/>
    <s v="Product975"/>
    <n v="15"/>
    <x v="2"/>
    <x v="0"/>
    <n v="7.2780784197528986E-3"/>
    <x v="974"/>
    <x v="4"/>
    <x v="0"/>
    <n v="184"/>
    <n v="264.34899872507037"/>
    <x v="1451"/>
    <n v="3936.375689732492"/>
    <x v="26"/>
    <x v="1"/>
    <x v="14"/>
  </r>
  <r>
    <x v="5171"/>
    <s v="Product976"/>
    <n v="3"/>
    <x v="0"/>
    <x v="0"/>
    <n v="7.5145558349613159E-2"/>
    <x v="975"/>
    <x v="0"/>
    <x v="3"/>
    <n v="184"/>
    <n v="145.32193513853298"/>
    <x v="237"/>
    <n v="403.20491154630497"/>
    <x v="27"/>
    <x v="1"/>
    <x v="14"/>
  </r>
  <r>
    <x v="5172"/>
    <s v="Product977"/>
    <n v="3"/>
    <x v="0"/>
    <x v="0"/>
    <n v="5.1057076013196194E-2"/>
    <x v="976"/>
    <x v="1"/>
    <x v="3"/>
    <n v="5"/>
    <n v="185.43542516915068"/>
    <x v="1449"/>
    <n v="527.90290371225001"/>
    <x v="0"/>
    <x v="2"/>
    <x v="14"/>
  </r>
  <r>
    <x v="5173"/>
    <s v="Product978"/>
    <n v="10"/>
    <x v="0"/>
    <x v="0"/>
    <n v="5.0030677709099171E-2"/>
    <x v="977"/>
    <x v="2"/>
    <x v="2"/>
    <n v="195"/>
    <n v="48.882254495862881"/>
    <x v="1338"/>
    <n v="464.36642175486196"/>
    <x v="1"/>
    <x v="2"/>
    <x v="14"/>
  </r>
  <r>
    <x v="5174"/>
    <s v="Product979"/>
    <n v="7"/>
    <x v="1"/>
    <x v="1"/>
    <n v="7.568351112058927E-2"/>
    <x v="978"/>
    <x v="3"/>
    <x v="3"/>
    <n v="228"/>
    <n v="298.1482775626003"/>
    <x v="379"/>
    <n v="1929.0835835747469"/>
    <x v="2"/>
    <x v="2"/>
    <x v="14"/>
  </r>
  <r>
    <x v="5175"/>
    <s v="Product980"/>
    <n v="7"/>
    <x v="1"/>
    <x v="1"/>
    <n v="6.9101393163664374E-3"/>
    <x v="979"/>
    <x v="4"/>
    <x v="0"/>
    <n v="107"/>
    <n v="219.17684967515527"/>
    <x v="63"/>
    <n v="1523.6361497628436"/>
    <x v="3"/>
    <x v="2"/>
    <x v="14"/>
  </r>
  <r>
    <x v="5176"/>
    <s v="Product981"/>
    <n v="10"/>
    <x v="1"/>
    <x v="0"/>
    <n v="3.035204133423396E-2"/>
    <x v="980"/>
    <x v="0"/>
    <x v="0"/>
    <n v="209"/>
    <n v="209.92423760479195"/>
    <x v="231"/>
    <n v="2035.5260846795377"/>
    <x v="4"/>
    <x v="2"/>
    <x v="14"/>
  </r>
  <r>
    <x v="5177"/>
    <s v="Product982"/>
    <n v="3"/>
    <x v="0"/>
    <x v="0"/>
    <n v="4.6624312570400631E-2"/>
    <x v="981"/>
    <x v="1"/>
    <x v="1"/>
    <n v="35"/>
    <n v="232.90719317265192"/>
    <x v="605"/>
    <n v="666.14416619482654"/>
    <x v="5"/>
    <x v="2"/>
    <x v="14"/>
  </r>
  <r>
    <x v="5178"/>
    <s v="Product983"/>
    <n v="7"/>
    <x v="2"/>
    <x v="0"/>
    <n v="5.0395859728042371E-2"/>
    <x v="982"/>
    <x v="2"/>
    <x v="0"/>
    <n v="130"/>
    <n v="54.470201913541899"/>
    <x v="1021"/>
    <n v="362.07590480984226"/>
    <x v="6"/>
    <x v="2"/>
    <x v="14"/>
  </r>
  <r>
    <x v="5179"/>
    <s v="Product984"/>
    <n v="9"/>
    <x v="2"/>
    <x v="0"/>
    <n v="7.0512848840987533E-2"/>
    <x v="983"/>
    <x v="3"/>
    <x v="1"/>
    <n v="16"/>
    <n v="239.38838443999634"/>
    <x v="384"/>
    <n v="2002.5758472632158"/>
    <x v="7"/>
    <x v="2"/>
    <x v="14"/>
  </r>
  <r>
    <x v="5180"/>
    <s v="Product985"/>
    <n v="14"/>
    <x v="1"/>
    <x v="1"/>
    <n v="4.1960559189164963E-2"/>
    <x v="984"/>
    <x v="0"/>
    <x v="2"/>
    <n v="234"/>
    <n v="161.29886793096591"/>
    <x v="1139"/>
    <n v="2163.429481304046"/>
    <x v="8"/>
    <x v="2"/>
    <x v="14"/>
  </r>
  <r>
    <x v="5181"/>
    <s v="Product986"/>
    <n v="1"/>
    <x v="1"/>
    <x v="0"/>
    <n v="3.9689033040767353E-2"/>
    <x v="985"/>
    <x v="1"/>
    <x v="0"/>
    <n v="187"/>
    <n v="261.43984644251447"/>
    <x v="1268"/>
    <n v="251.06355173888437"/>
    <x v="9"/>
    <x v="2"/>
    <x v="14"/>
  </r>
  <r>
    <x v="5182"/>
    <s v="Product987"/>
    <n v="7"/>
    <x v="1"/>
    <x v="0"/>
    <n v="3.9175510614307199E-2"/>
    <x v="986"/>
    <x v="2"/>
    <x v="3"/>
    <n v="149"/>
    <n v="231.5212028519945"/>
    <x v="1382"/>
    <n v="1557.1586905856032"/>
    <x v="10"/>
    <x v="2"/>
    <x v="14"/>
  </r>
  <r>
    <x v="5183"/>
    <s v="Product988"/>
    <n v="9"/>
    <x v="1"/>
    <x v="0"/>
    <n v="8.3087742443318444E-2"/>
    <x v="987"/>
    <x v="3"/>
    <x v="3"/>
    <n v="135"/>
    <n v="256.71158546126333"/>
    <x v="292"/>
    <n v="2118.4379942961777"/>
    <x v="11"/>
    <x v="2"/>
    <x v="14"/>
  </r>
  <r>
    <x v="5184"/>
    <s v="Product989"/>
    <n v="6"/>
    <x v="0"/>
    <x v="0"/>
    <n v="1.4966317093650395E-2"/>
    <x v="988"/>
    <x v="4"/>
    <x v="2"/>
    <n v="123"/>
    <n v="257.78899161161769"/>
    <x v="971"/>
    <n v="1523.585038919435"/>
    <x v="12"/>
    <x v="2"/>
    <x v="14"/>
  </r>
  <r>
    <x v="5185"/>
    <s v="Product990"/>
    <n v="12"/>
    <x v="1"/>
    <x v="0"/>
    <n v="3.3456631664625071E-2"/>
    <x v="989"/>
    <x v="0"/>
    <x v="3"/>
    <n v="132"/>
    <n v="41.524189981941021"/>
    <x v="714"/>
    <n v="481.61916543051967"/>
    <x v="13"/>
    <x v="2"/>
    <x v="14"/>
  </r>
  <r>
    <x v="5186"/>
    <s v="Product991"/>
    <n v="14"/>
    <x v="2"/>
    <x v="1"/>
    <n v="8.3744426891531248E-2"/>
    <x v="990"/>
    <x v="1"/>
    <x v="0"/>
    <n v="217"/>
    <n v="126.90571392939914"/>
    <x v="1452"/>
    <n v="1627.8929470596941"/>
    <x v="14"/>
    <x v="2"/>
    <x v="14"/>
  </r>
  <r>
    <x v="5187"/>
    <s v="Product992"/>
    <n v="1"/>
    <x v="0"/>
    <x v="1"/>
    <n v="2.4652416177332593E-2"/>
    <x v="991"/>
    <x v="2"/>
    <x v="0"/>
    <n v="68"/>
    <n v="143.22451351810989"/>
    <x v="720"/>
    <n v="139.69368320406545"/>
    <x v="15"/>
    <x v="2"/>
    <x v="14"/>
  </r>
  <r>
    <x v="5188"/>
    <s v="Product993"/>
    <n v="4"/>
    <x v="0"/>
    <x v="0"/>
    <n v="1.4434800569016561E-2"/>
    <x v="992"/>
    <x v="3"/>
    <x v="1"/>
    <n v="216"/>
    <n v="225.56513203665409"/>
    <x v="296"/>
    <n v="889.23657736152438"/>
    <x v="16"/>
    <x v="2"/>
    <x v="14"/>
  </r>
  <r>
    <x v="5189"/>
    <s v="Product994"/>
    <n v="14"/>
    <x v="0"/>
    <x v="0"/>
    <n v="5.8189665170834216E-2"/>
    <x v="993"/>
    <x v="4"/>
    <x v="0"/>
    <n v="48"/>
    <n v="230.36891428682745"/>
    <x v="243"/>
    <n v="3037.4935401819166"/>
    <x v="17"/>
    <x v="2"/>
    <x v="14"/>
  </r>
  <r>
    <x v="5190"/>
    <s v="Product995"/>
    <n v="2"/>
    <x v="1"/>
    <x v="0"/>
    <n v="9.8483510929383261E-2"/>
    <x v="994"/>
    <x v="0"/>
    <x v="1"/>
    <n v="100"/>
    <n v="113.81508662231002"/>
    <x v="155"/>
    <n v="205.21235459002611"/>
    <x v="18"/>
    <x v="2"/>
    <x v="14"/>
  </r>
  <r>
    <x v="5191"/>
    <s v="Product996"/>
    <n v="2"/>
    <x v="1"/>
    <x v="0"/>
    <n v="1.3629968463626831E-2"/>
    <x v="995"/>
    <x v="1"/>
    <x v="2"/>
    <n v="85"/>
    <n v="183.18654351786611"/>
    <x v="692"/>
    <n v="361.3794334135136"/>
    <x v="19"/>
    <x v="2"/>
    <x v="14"/>
  </r>
  <r>
    <x v="5192"/>
    <s v="Product997"/>
    <n v="2"/>
    <x v="1"/>
    <x v="1"/>
    <n v="7.9008763640670041E-2"/>
    <x v="996"/>
    <x v="2"/>
    <x v="0"/>
    <n v="227"/>
    <n v="53.071873838705798"/>
    <x v="1391"/>
    <n v="97.757461405232064"/>
    <x v="20"/>
    <x v="2"/>
    <x v="14"/>
  </r>
  <r>
    <x v="5193"/>
    <s v="Product998"/>
    <n v="9"/>
    <x v="0"/>
    <x v="0"/>
    <n v="4.1141048526292259E-2"/>
    <x v="997"/>
    <x v="3"/>
    <x v="3"/>
    <n v="168"/>
    <n v="214.78538784803698"/>
    <x v="309"/>
    <n v="1853.5400260545812"/>
    <x v="21"/>
    <x v="2"/>
    <x v="14"/>
  </r>
  <r>
    <x v="5194"/>
    <s v="Product999"/>
    <n v="3"/>
    <x v="2"/>
    <x v="0"/>
    <n v="2.7724952462618004E-2"/>
    <x v="998"/>
    <x v="4"/>
    <x v="3"/>
    <n v="209"/>
    <n v="209.41429591105566"/>
    <x v="716"/>
    <n v="610.82488353578708"/>
    <x v="22"/>
    <x v="2"/>
    <x v="14"/>
  </r>
  <r>
    <x v="5195"/>
    <s v="Product1000"/>
    <n v="1"/>
    <x v="2"/>
    <x v="0"/>
    <n v="6.8965159406972662E-2"/>
    <x v="999"/>
    <x v="0"/>
    <x v="2"/>
    <n v="242"/>
    <n v="273.04681427608972"/>
    <x v="792"/>
    <n v="254.21609720397313"/>
    <x v="23"/>
    <x v="2"/>
    <x v="14"/>
  </r>
  <r>
    <x v="5196"/>
    <s v="Product1001"/>
    <n v="8"/>
    <x v="1"/>
    <x v="0"/>
    <n v="8.5834351242414456E-3"/>
    <x v="1000"/>
    <x v="1"/>
    <x v="3"/>
    <n v="204"/>
    <n v="191.25520143238674"/>
    <x v="789"/>
    <n v="1516.908598549745"/>
    <x v="24"/>
    <x v="2"/>
    <x v="14"/>
  </r>
  <r>
    <x v="5197"/>
    <s v="Product1002"/>
    <n v="9"/>
    <x v="1"/>
    <x v="0"/>
    <n v="7.673769437254796E-2"/>
    <x v="1001"/>
    <x v="2"/>
    <x v="0"/>
    <n v="214"/>
    <n v="184.70125863933177"/>
    <x v="8"/>
    <n v="1534.7493891327763"/>
    <x v="25"/>
    <x v="2"/>
    <x v="14"/>
  </r>
  <r>
    <x v="5198"/>
    <s v="Product1003"/>
    <n v="4"/>
    <x v="1"/>
    <x v="1"/>
    <n v="5.3641193729219411E-2"/>
    <x v="1002"/>
    <x v="3"/>
    <x v="0"/>
    <n v="129"/>
    <n v="291.89890065945804"/>
    <x v="335"/>
    <n v="1104.9643807193515"/>
    <x v="26"/>
    <x v="2"/>
    <x v="14"/>
  </r>
  <r>
    <x v="5199"/>
    <s v="Product1004"/>
    <n v="11"/>
    <x v="1"/>
    <x v="1"/>
    <n v="8.5870770474218899E-2"/>
    <x v="1003"/>
    <x v="4"/>
    <x v="1"/>
    <n v="218"/>
    <n v="278.99596056297173"/>
    <x v="1203"/>
    <n v="2805.42198717258"/>
    <x v="27"/>
    <x v="2"/>
    <x v="14"/>
  </r>
  <r>
    <x v="5200"/>
    <s v="Product1005"/>
    <n v="14"/>
    <x v="0"/>
    <x v="0"/>
    <n v="7.5057561214203955E-2"/>
    <x v="1004"/>
    <x v="0"/>
    <x v="0"/>
    <n v="98"/>
    <n v="251.37037002898256"/>
    <x v="509"/>
    <n v="3255.0437233033317"/>
    <x v="28"/>
    <x v="2"/>
    <x v="14"/>
  </r>
  <r>
    <x v="5201"/>
    <s v="Product1006"/>
    <n v="2"/>
    <x v="1"/>
    <x v="0"/>
    <n v="6.5635356892260743E-2"/>
    <x v="1005"/>
    <x v="1"/>
    <x v="1"/>
    <n v="96"/>
    <n v="172.76975375281043"/>
    <x v="593"/>
    <n v="322.85989861011342"/>
    <x v="29"/>
    <x v="2"/>
    <x v="14"/>
  </r>
  <r>
    <x v="5202"/>
    <s v="Product1007"/>
    <n v="10"/>
    <x v="2"/>
    <x v="0"/>
    <n v="5.5772785685507531E-2"/>
    <x v="1006"/>
    <x v="2"/>
    <x v="2"/>
    <n v="67"/>
    <n v="212.43170371414647"/>
    <x v="1240"/>
    <n v="2005.8379583009014"/>
    <x v="30"/>
    <x v="2"/>
    <x v="14"/>
  </r>
  <r>
    <x v="5203"/>
    <s v="Product1008"/>
    <n v="8"/>
    <x v="0"/>
    <x v="0"/>
    <n v="2.8463615199977178E-2"/>
    <x v="1007"/>
    <x v="3"/>
    <x v="0"/>
    <n v="102"/>
    <n v="241.78028302119159"/>
    <x v="1238"/>
    <n v="1879.1867366586785"/>
    <x v="0"/>
    <x v="3"/>
    <x v="14"/>
  </r>
  <r>
    <x v="5204"/>
    <s v="Product1009"/>
    <n v="8"/>
    <x v="0"/>
    <x v="1"/>
    <n v="5.0646691193183227E-2"/>
    <x v="1008"/>
    <x v="0"/>
    <x v="3"/>
    <n v="81"/>
    <n v="171.8590698944852"/>
    <x v="35"/>
    <n v="1305.2398132223323"/>
    <x v="1"/>
    <x v="3"/>
    <x v="14"/>
  </r>
  <r>
    <x v="5205"/>
    <s v="Product1010"/>
    <n v="15"/>
    <x v="0"/>
    <x v="0"/>
    <n v="7.5207438910242036E-2"/>
    <x v="1009"/>
    <x v="1"/>
    <x v="3"/>
    <n v="70"/>
    <n v="50.585033097727987"/>
    <x v="616"/>
    <n v="701.70993466887057"/>
    <x v="2"/>
    <x v="3"/>
    <x v="14"/>
  </r>
  <r>
    <x v="5206"/>
    <s v="Product1011"/>
    <n v="15"/>
    <x v="1"/>
    <x v="0"/>
    <n v="6.7395595726768343E-2"/>
    <x v="1010"/>
    <x v="2"/>
    <x v="2"/>
    <n v="131"/>
    <n v="213.24916125698527"/>
    <x v="329"/>
    <n v="2983.156604937556"/>
    <x v="3"/>
    <x v="3"/>
    <x v="14"/>
  </r>
  <r>
    <x v="5207"/>
    <s v="Product1012"/>
    <n v="8"/>
    <x v="1"/>
    <x v="0"/>
    <n v="3.1428773516851465E-2"/>
    <x v="1011"/>
    <x v="3"/>
    <x v="3"/>
    <n v="46"/>
    <n v="122.88423967268406"/>
    <x v="1242"/>
    <n v="952.17710988176623"/>
    <x v="4"/>
    <x v="3"/>
    <x v="14"/>
  </r>
  <r>
    <x v="5208"/>
    <s v="Product1013"/>
    <n v="2"/>
    <x v="1"/>
    <x v="0"/>
    <n v="2.6465277629763907E-2"/>
    <x v="1012"/>
    <x v="4"/>
    <x v="0"/>
    <n v="95"/>
    <n v="143.78949405939827"/>
    <x v="668"/>
    <n v="279.96813035774602"/>
    <x v="5"/>
    <x v="3"/>
    <x v="14"/>
  </r>
  <r>
    <x v="5209"/>
    <s v="Product1014"/>
    <n v="13"/>
    <x v="0"/>
    <x v="0"/>
    <n v="2.5092388404000021E-2"/>
    <x v="1013"/>
    <x v="0"/>
    <x v="0"/>
    <n v="63"/>
    <n v="108.48576148280713"/>
    <x v="701"/>
    <n v="1374.9267300518989"/>
    <x v="6"/>
    <x v="3"/>
    <x v="14"/>
  </r>
  <r>
    <x v="5210"/>
    <s v="Product1015"/>
    <n v="5"/>
    <x v="2"/>
    <x v="1"/>
    <n v="6.4648215010426141E-2"/>
    <x v="1014"/>
    <x v="1"/>
    <x v="1"/>
    <n v="95"/>
    <n v="148.94908333809894"/>
    <x v="1394"/>
    <n v="696.59895486425819"/>
    <x v="7"/>
    <x v="3"/>
    <x v="14"/>
  </r>
  <r>
    <x v="5211"/>
    <s v="Product1016"/>
    <n v="13"/>
    <x v="2"/>
    <x v="1"/>
    <n v="6.2984336673772567E-3"/>
    <x v="1015"/>
    <x v="2"/>
    <x v="0"/>
    <n v="146"/>
    <n v="302.88660233069186"/>
    <x v="636"/>
    <n v="3912.7255850432712"/>
    <x v="8"/>
    <x v="3"/>
    <x v="14"/>
  </r>
  <r>
    <x v="5212"/>
    <s v="Product1017"/>
    <n v="9"/>
    <x v="1"/>
    <x v="0"/>
    <n v="7.0224203958471204E-2"/>
    <x v="1016"/>
    <x v="3"/>
    <x v="1"/>
    <n v="21"/>
    <n v="236.39363234582581"/>
    <x v="364"/>
    <n v="1978.1376992413982"/>
    <x v="9"/>
    <x v="3"/>
    <x v="14"/>
  </r>
  <r>
    <x v="5213"/>
    <s v="Product1018"/>
    <n v="13"/>
    <x v="1"/>
    <x v="0"/>
    <n v="9.188706688175162E-2"/>
    <x v="1017"/>
    <x v="4"/>
    <x v="2"/>
    <n v="98"/>
    <n v="262.8437207991044"/>
    <x v="954"/>
    <n v="3102.9931692056525"/>
    <x v="10"/>
    <x v="3"/>
    <x v="14"/>
  </r>
  <r>
    <x v="5214"/>
    <s v="Product1019"/>
    <n v="7"/>
    <x v="1"/>
    <x v="0"/>
    <n v="2.7875112477393816E-2"/>
    <x v="1018"/>
    <x v="0"/>
    <x v="0"/>
    <n v="55"/>
    <n v="70.530969407062145"/>
    <x v="373"/>
    <n v="479.95437491190467"/>
    <x v="11"/>
    <x v="3"/>
    <x v="14"/>
  </r>
  <r>
    <x v="5215"/>
    <s v="Product1020"/>
    <n v="5"/>
    <x v="1"/>
    <x v="0"/>
    <n v="6.8781875459065764E-2"/>
    <x v="1019"/>
    <x v="1"/>
    <x v="3"/>
    <n v="168"/>
    <n v="69.06895003823422"/>
    <x v="232"/>
    <n v="321.5912905930798"/>
    <x v="12"/>
    <x v="3"/>
    <x v="14"/>
  </r>
  <r>
    <x v="5216"/>
    <s v="Product1021"/>
    <n v="3"/>
    <x v="0"/>
    <x v="1"/>
    <n v="6.2727142166550592E-2"/>
    <x v="1020"/>
    <x v="2"/>
    <x v="3"/>
    <n v="207"/>
    <n v="181.24876786162275"/>
    <x v="1043"/>
    <n v="509.63865189736379"/>
    <x v="13"/>
    <x v="3"/>
    <x v="14"/>
  </r>
  <r>
    <x v="5217"/>
    <s v="Product1022"/>
    <n v="3"/>
    <x v="1"/>
    <x v="0"/>
    <n v="5.6200113823021897E-2"/>
    <x v="1021"/>
    <x v="3"/>
    <x v="2"/>
    <n v="138"/>
    <n v="130.47399877780566"/>
    <x v="663"/>
    <n v="369.42403558664449"/>
    <x v="14"/>
    <x v="3"/>
    <x v="14"/>
  </r>
  <r>
    <x v="5218"/>
    <s v="Product1023"/>
    <n v="7"/>
    <x v="2"/>
    <x v="0"/>
    <n v="8.3250777064124495E-2"/>
    <x v="1022"/>
    <x v="4"/>
    <x v="3"/>
    <n v="123"/>
    <n v="37.42199750341495"/>
    <x v="195"/>
    <n v="240.14610992374747"/>
    <x v="15"/>
    <x v="3"/>
    <x v="14"/>
  </r>
  <r>
    <x v="5219"/>
    <s v="Product1024"/>
    <n v="7"/>
    <x v="0"/>
    <x v="0"/>
    <n v="7.2435944627485094E-2"/>
    <x v="1023"/>
    <x v="0"/>
    <x v="0"/>
    <n v="192"/>
    <n v="270.31131735654105"/>
    <x v="506"/>
    <n v="1755.1174321822405"/>
    <x v="16"/>
    <x v="3"/>
    <x v="14"/>
  </r>
  <r>
    <x v="5220"/>
    <s v="Product1025"/>
    <n v="1"/>
    <x v="0"/>
    <x v="0"/>
    <n v="9.8118952115178557E-2"/>
    <x v="1024"/>
    <x v="1"/>
    <x v="0"/>
    <n v="187"/>
    <n v="115.79321465368155"/>
    <x v="1268"/>
    <n v="104.43170576981439"/>
    <x v="17"/>
    <x v="3"/>
    <x v="14"/>
  </r>
  <r>
    <x v="5221"/>
    <s v="Product1026"/>
    <n v="13"/>
    <x v="0"/>
    <x v="0"/>
    <n v="2.8477526658343022E-2"/>
    <x v="1025"/>
    <x v="2"/>
    <x v="1"/>
    <n v="120"/>
    <n v="222.32801350221015"/>
    <x v="91"/>
    <n v="2807.9566004204585"/>
    <x v="18"/>
    <x v="3"/>
    <x v="14"/>
  </r>
  <r>
    <x v="5222"/>
    <s v="Product1027"/>
    <n v="1"/>
    <x v="1"/>
    <x v="1"/>
    <n v="5.1657845161005703E-2"/>
    <x v="1026"/>
    <x v="3"/>
    <x v="0"/>
    <n v="9"/>
    <n v="261.85649907145205"/>
    <x v="403"/>
    <n v="248.32955658801595"/>
    <x v="19"/>
    <x v="3"/>
    <x v="14"/>
  </r>
  <r>
    <x v="5223"/>
    <s v="Product1028"/>
    <n v="12"/>
    <x v="1"/>
    <x v="1"/>
    <n v="1.9988304264192624E-3"/>
    <x v="1027"/>
    <x v="4"/>
    <x v="1"/>
    <n v="78"/>
    <n v="305.07639646657458"/>
    <x v="130"/>
    <n v="3653.599205795218"/>
    <x v="20"/>
    <x v="3"/>
    <x v="14"/>
  </r>
  <r>
    <x v="5224"/>
    <s v="Product1029"/>
    <n v="5"/>
    <x v="1"/>
    <x v="0"/>
    <n v="6.684377599601643E-2"/>
    <x v="1028"/>
    <x v="0"/>
    <x v="2"/>
    <n v="166"/>
    <n v="215.55700721530602"/>
    <x v="86"/>
    <n v="1005.741814553172"/>
    <x v="21"/>
    <x v="3"/>
    <x v="14"/>
  </r>
  <r>
    <x v="5225"/>
    <s v="Product1030"/>
    <n v="13"/>
    <x v="0"/>
    <x v="0"/>
    <n v="6.2572513047138123E-2"/>
    <x v="1029"/>
    <x v="1"/>
    <x v="0"/>
    <n v="142"/>
    <n v="58.738169632758236"/>
    <x v="1453"/>
    <n v="715.81607171161693"/>
    <x v="22"/>
    <x v="3"/>
    <x v="14"/>
  </r>
  <r>
    <x v="5226"/>
    <s v="Product1031"/>
    <n v="12"/>
    <x v="2"/>
    <x v="0"/>
    <n v="7.6653068760355159E-2"/>
    <x v="1030"/>
    <x v="2"/>
    <x v="3"/>
    <n v="100"/>
    <n v="213.11072332375559"/>
    <x v="257"/>
    <n v="2361.3015887430088"/>
    <x v="23"/>
    <x v="3"/>
    <x v="14"/>
  </r>
  <r>
    <x v="5227"/>
    <s v="Product1032"/>
    <n v="13"/>
    <x v="2"/>
    <x v="0"/>
    <n v="3.0495828769779212E-2"/>
    <x v="1031"/>
    <x v="3"/>
    <x v="3"/>
    <n v="146"/>
    <n v="254.11886406666133"/>
    <x v="636"/>
    <n v="3202.8008831118773"/>
    <x v="24"/>
    <x v="3"/>
    <x v="14"/>
  </r>
  <r>
    <x v="5228"/>
    <s v="Product1033"/>
    <n v="4"/>
    <x v="1"/>
    <x v="1"/>
    <n v="2.6294414315043094E-3"/>
    <x v="1032"/>
    <x v="0"/>
    <x v="2"/>
    <n v="206"/>
    <n v="310.98621251537986"/>
    <x v="1049"/>
    <n v="1240.6739699342613"/>
    <x v="25"/>
    <x v="3"/>
    <x v="14"/>
  </r>
  <r>
    <x v="5229"/>
    <s v="Product1034"/>
    <n v="1"/>
    <x v="1"/>
    <x v="0"/>
    <n v="3.3019456314853639E-2"/>
    <x v="1033"/>
    <x v="1"/>
    <x v="3"/>
    <n v="132"/>
    <n v="237.09768108486054"/>
    <x v="44"/>
    <n v="229.2688445619259"/>
    <x v="26"/>
    <x v="3"/>
    <x v="14"/>
  </r>
  <r>
    <x v="5230"/>
    <s v="Product1035"/>
    <n v="4"/>
    <x v="1"/>
    <x v="0"/>
    <n v="7.3159930852495794E-2"/>
    <x v="1034"/>
    <x v="2"/>
    <x v="0"/>
    <n v="42"/>
    <n v="238.58719439343832"/>
    <x v="322"/>
    <n v="884.52868699729356"/>
    <x v="27"/>
    <x v="3"/>
    <x v="14"/>
  </r>
  <r>
    <x v="5231"/>
    <s v="Product1036"/>
    <n v="14"/>
    <x v="1"/>
    <x v="0"/>
    <n v="2.5777504383898687E-2"/>
    <x v="1035"/>
    <x v="3"/>
    <x v="0"/>
    <n v="75"/>
    <n v="109.63112817479762"/>
    <x v="616"/>
    <n v="1495.2715580272404"/>
    <x v="28"/>
    <x v="3"/>
    <x v="14"/>
  </r>
  <r>
    <x v="5232"/>
    <s v="Product1037"/>
    <n v="4"/>
    <x v="0"/>
    <x v="0"/>
    <n v="9.4424423498919552E-2"/>
    <x v="1036"/>
    <x v="4"/>
    <x v="1"/>
    <n v="135"/>
    <n v="136.12471298133752"/>
    <x v="185"/>
    <n v="493.08486173647537"/>
    <x v="29"/>
    <x v="3"/>
    <x v="14"/>
  </r>
  <r>
    <x v="5233"/>
    <s v="Product1038"/>
    <n v="15"/>
    <x v="1"/>
    <x v="0"/>
    <n v="9.99603093328508E-2"/>
    <x v="1037"/>
    <x v="0"/>
    <x v="0"/>
    <n v="65"/>
    <n v="250.33690897877605"/>
    <x v="406"/>
    <n v="3379.697311797418"/>
    <x v="0"/>
    <x v="4"/>
    <x v="14"/>
  </r>
  <r>
    <x v="5234"/>
    <s v="Product1039"/>
    <n v="10"/>
    <x v="2"/>
    <x v="1"/>
    <n v="2.0291176923741761E-2"/>
    <x v="1038"/>
    <x v="1"/>
    <x v="1"/>
    <n v="103"/>
    <n v="123.88518232245983"/>
    <x v="1246"/>
    <n v="1213.7140616972481"/>
    <x v="1"/>
    <x v="4"/>
    <x v="14"/>
  </r>
  <r>
    <x v="5235"/>
    <s v="Product1040"/>
    <n v="15"/>
    <x v="0"/>
    <x v="1"/>
    <n v="2.4918773395393948E-3"/>
    <x v="1039"/>
    <x v="2"/>
    <x v="2"/>
    <n v="184"/>
    <n v="209.85462658611834"/>
    <x v="1451"/>
    <n v="3139.9754189629634"/>
    <x v="2"/>
    <x v="4"/>
    <x v="14"/>
  </r>
  <r>
    <x v="5236"/>
    <s v="Product1041"/>
    <n v="12"/>
    <x v="0"/>
    <x v="0"/>
    <n v="7.1399792996999278E-2"/>
    <x v="1040"/>
    <x v="3"/>
    <x v="0"/>
    <n v="118"/>
    <n v="79.826479546927629"/>
    <x v="228"/>
    <n v="889.52262517917359"/>
    <x v="3"/>
    <x v="4"/>
    <x v="14"/>
  </r>
  <r>
    <x v="5237"/>
    <s v="Product1042"/>
    <n v="4"/>
    <x v="0"/>
    <x v="0"/>
    <n v="3.0648176222501655E-2"/>
    <x v="1041"/>
    <x v="4"/>
    <x v="3"/>
    <n v="198"/>
    <n v="138.93138616267146"/>
    <x v="198"/>
    <n v="538.69357022688587"/>
    <x v="4"/>
    <x v="4"/>
    <x v="14"/>
  </r>
  <r>
    <x v="5238"/>
    <s v="Product1043"/>
    <n v="3"/>
    <x v="1"/>
    <x v="0"/>
    <n v="5.21766986914051E-2"/>
    <x v="1042"/>
    <x v="0"/>
    <x v="3"/>
    <n v="40"/>
    <n v="261.86754365404636"/>
    <x v="109"/>
    <n v="744.61247919525249"/>
    <x v="5"/>
    <x v="4"/>
    <x v="14"/>
  </r>
  <r>
    <x v="5239"/>
    <s v="Product1044"/>
    <n v="7"/>
    <x v="1"/>
    <x v="0"/>
    <n v="3.7356575028627957E-2"/>
    <x v="1043"/>
    <x v="1"/>
    <x v="2"/>
    <n v="140"/>
    <n v="224.05261957794335"/>
    <x v="1038"/>
    <n v="1509.7794675902346"/>
    <x v="6"/>
    <x v="4"/>
    <x v="14"/>
  </r>
  <r>
    <x v="5240"/>
    <s v="Product1045"/>
    <n v="8"/>
    <x v="1"/>
    <x v="1"/>
    <n v="9.2497844444763833E-3"/>
    <x v="1044"/>
    <x v="2"/>
    <x v="3"/>
    <n v="76"/>
    <n v="292.64138724664519"/>
    <x v="1140"/>
    <n v="2319.4761399606496"/>
    <x v="7"/>
    <x v="4"/>
    <x v="14"/>
  </r>
  <r>
    <x v="5241"/>
    <s v="Product1046"/>
    <n v="6"/>
    <x v="0"/>
    <x v="0"/>
    <n v="6.9030475201605712E-2"/>
    <x v="1045"/>
    <x v="3"/>
    <x v="0"/>
    <n v="57"/>
    <n v="268.1898167478318"/>
    <x v="1137"/>
    <n v="1498.0592775209843"/>
    <x v="8"/>
    <x v="4"/>
    <x v="14"/>
  </r>
  <r>
    <x v="5242"/>
    <s v="Product1047"/>
    <n v="9"/>
    <x v="2"/>
    <x v="0"/>
    <n v="9.2331580959457926E-2"/>
    <x v="1046"/>
    <x v="4"/>
    <x v="0"/>
    <n v="163"/>
    <n v="204.16170084862762"/>
    <x v="1052"/>
    <n v="1667.8001541411172"/>
    <x v="9"/>
    <x v="4"/>
    <x v="14"/>
  </r>
  <r>
    <x v="5243"/>
    <s v="Product1048"/>
    <n v="8"/>
    <x v="2"/>
    <x v="0"/>
    <n v="4.9194889716126101E-2"/>
    <x v="1047"/>
    <x v="0"/>
    <x v="1"/>
    <n v="25"/>
    <n v="263.80624135184405"/>
    <x v="155"/>
    <n v="2006.6265792169147"/>
    <x v="10"/>
    <x v="4"/>
    <x v="14"/>
  </r>
  <r>
    <x v="5244"/>
    <s v="Product1049"/>
    <n v="9"/>
    <x v="1"/>
    <x v="0"/>
    <n v="5.7809656380082654E-2"/>
    <x v="1048"/>
    <x v="1"/>
    <x v="0"/>
    <n v="246"/>
    <n v="94.29492179317036"/>
    <x v="906"/>
    <n v="799.59388289328376"/>
    <x v="11"/>
    <x v="4"/>
    <x v="14"/>
  </r>
  <r>
    <x v="5245"/>
    <s v="Product1"/>
    <n v="3"/>
    <x v="1"/>
    <x v="0"/>
    <n v="9.8753767980895329E-2"/>
    <x v="0"/>
    <x v="0"/>
    <x v="0"/>
    <n v="250"/>
    <n v="312.51646350816958"/>
    <x v="59"/>
    <n v="844.96285554202154"/>
    <x v="12"/>
    <x v="4"/>
    <x v="14"/>
  </r>
  <r>
    <x v="5246"/>
    <s v="Product2"/>
    <n v="13"/>
    <x v="1"/>
    <x v="1"/>
    <n v="9.8783333767581555E-2"/>
    <x v="1"/>
    <x v="1"/>
    <x v="0"/>
    <n v="68"/>
    <n v="305.61496822100764"/>
    <x v="71"/>
    <n v="3580.5289365412191"/>
    <x v="13"/>
    <x v="4"/>
    <x v="14"/>
  </r>
  <r>
    <x v="5247"/>
    <s v="Product3"/>
    <n v="8"/>
    <x v="1"/>
    <x v="1"/>
    <n v="7.5253901019211117E-2"/>
    <x v="2"/>
    <x v="2"/>
    <x v="1"/>
    <n v="186"/>
    <n v="203.59337829992228"/>
    <x v="1178"/>
    <n v="1506.177458889385"/>
    <x v="14"/>
    <x v="4"/>
    <x v="14"/>
  </r>
  <r>
    <x v="5248"/>
    <s v="Product4"/>
    <n v="13"/>
    <x v="0"/>
    <x v="0"/>
    <n v="6.734449434027702E-2"/>
    <x v="3"/>
    <x v="3"/>
    <x v="0"/>
    <n v="77"/>
    <n v="245.58172105610583"/>
    <x v="722"/>
    <n v="2977.5608750207766"/>
    <x v="15"/>
    <x v="4"/>
    <x v="14"/>
  </r>
  <r>
    <x v="5249"/>
    <s v="Product5"/>
    <n v="3"/>
    <x v="1"/>
    <x v="0"/>
    <n v="7.0077744003666079E-2"/>
    <x v="4"/>
    <x v="4"/>
    <x v="1"/>
    <n v="74"/>
    <n v="243.81263051408214"/>
    <x v="333"/>
    <n v="680.18037422416762"/>
    <x v="16"/>
    <x v="4"/>
    <x v="14"/>
  </r>
  <r>
    <x v="5250"/>
    <s v="Product6"/>
    <n v="8"/>
    <x v="2"/>
    <x v="0"/>
    <n v="8.1960062580091586E-2"/>
    <x v="5"/>
    <x v="0"/>
    <x v="2"/>
    <n v="193"/>
    <n v="302.14615807254546"/>
    <x v="1454"/>
    <n v="2219.0579203886832"/>
    <x v="17"/>
    <x v="4"/>
    <x v="14"/>
  </r>
  <r>
    <x v="5251"/>
    <s v="Product7"/>
    <n v="11"/>
    <x v="0"/>
    <x v="0"/>
    <n v="9.8450656086524299E-2"/>
    <x v="6"/>
    <x v="1"/>
    <x v="0"/>
    <n v="127"/>
    <n v="204.74011418783982"/>
    <x v="1455"/>
    <n v="2030.4164718069881"/>
    <x v="18"/>
    <x v="4"/>
    <x v="14"/>
  </r>
  <r>
    <x v="5252"/>
    <s v="Product8"/>
    <n v="7"/>
    <x v="0"/>
    <x v="1"/>
    <n v="5.6928341305231667E-2"/>
    <x v="7"/>
    <x v="2"/>
    <x v="3"/>
    <n v="145"/>
    <n v="116.01626615178508"/>
    <x v="461"/>
    <n v="765.88156788736353"/>
    <x v="19"/>
    <x v="4"/>
    <x v="14"/>
  </r>
  <r>
    <x v="5253"/>
    <s v="Product9"/>
    <n v="6"/>
    <x v="0"/>
    <x v="0"/>
    <n v="8.1445350164895305E-2"/>
    <x v="8"/>
    <x v="3"/>
    <x v="3"/>
    <n v="214"/>
    <n v="183.4803530928171"/>
    <x v="920"/>
    <n v="1011.220388920764"/>
    <x v="20"/>
    <x v="4"/>
    <x v="14"/>
  </r>
  <r>
    <x v="5254"/>
    <s v="Product10"/>
    <n v="10"/>
    <x v="1"/>
    <x v="0"/>
    <n v="9.4759570273929575E-2"/>
    <x v="9"/>
    <x v="4"/>
    <x v="2"/>
    <n v="231"/>
    <n v="65.468454567938096"/>
    <x v="833"/>
    <n v="592.64691946582002"/>
    <x v="21"/>
    <x v="4"/>
    <x v="14"/>
  </r>
  <r>
    <x v="5255"/>
    <s v="Product11"/>
    <n v="5"/>
    <x v="1"/>
    <x v="0"/>
    <n v="2.0166282030002682E-2"/>
    <x v="10"/>
    <x v="0"/>
    <x v="3"/>
    <n v="145"/>
    <n v="134.68117397203048"/>
    <x v="672"/>
    <n v="659.82577716789331"/>
    <x v="22"/>
    <x v="4"/>
    <x v="14"/>
  </r>
  <r>
    <x v="5256"/>
    <s v="Product12"/>
    <n v="12"/>
    <x v="1"/>
    <x v="0"/>
    <n v="6.8848052525086217E-2"/>
    <x v="11"/>
    <x v="1"/>
    <x v="0"/>
    <n v="122"/>
    <n v="123.14959550975436"/>
    <x v="785"/>
    <n v="1376.051828275868"/>
    <x v="23"/>
    <x v="4"/>
    <x v="14"/>
  </r>
  <r>
    <x v="5257"/>
    <s v="Product13"/>
    <n v="5"/>
    <x v="0"/>
    <x v="0"/>
    <n v="6.6455615272808272E-2"/>
    <x v="12"/>
    <x v="2"/>
    <x v="0"/>
    <n v="222"/>
    <n v="249.26277025807673"/>
    <x v="51"/>
    <n v="1163.4892974798579"/>
    <x v="24"/>
    <x v="4"/>
    <x v="14"/>
  </r>
  <r>
    <x v="5258"/>
    <s v="Product14"/>
    <n v="7"/>
    <x v="2"/>
    <x v="1"/>
    <n v="9.2651794690974537E-2"/>
    <x v="13"/>
    <x v="3"/>
    <x v="1"/>
    <n v="59"/>
    <n v="217.57000462301852"/>
    <x v="158"/>
    <n v="1381.8822725664056"/>
    <x v="25"/>
    <x v="4"/>
    <x v="14"/>
  </r>
  <r>
    <x v="5259"/>
    <s v="Product15"/>
    <n v="13"/>
    <x v="2"/>
    <x v="1"/>
    <n v="2.0866685767290838E-2"/>
    <x v="14"/>
    <x v="4"/>
    <x v="0"/>
    <n v="101"/>
    <n v="294.56511458081462"/>
    <x v="1456"/>
    <n v="3749.4407196590596"/>
    <x v="26"/>
    <x v="4"/>
    <x v="14"/>
  </r>
  <r>
    <x v="5260"/>
    <s v="Product16"/>
    <n v="13"/>
    <x v="1"/>
    <x v="0"/>
    <n v="6.1834380187079256E-2"/>
    <x v="15"/>
    <x v="0"/>
    <x v="1"/>
    <n v="66"/>
    <n v="307.82125964635759"/>
    <x v="268"/>
    <n v="3754.2351970203481"/>
    <x v="27"/>
    <x v="4"/>
    <x v="14"/>
  </r>
  <r>
    <x v="5261"/>
    <s v="Product17"/>
    <n v="2"/>
    <x v="1"/>
    <x v="0"/>
    <n v="9.8341068939215598E-2"/>
    <x v="16"/>
    <x v="1"/>
    <x v="2"/>
    <n v="37"/>
    <n v="148.48953978769782"/>
    <x v="1091"/>
    <n v="267.77383943736686"/>
    <x v="28"/>
    <x v="4"/>
    <x v="14"/>
  </r>
  <r>
    <x v="5262"/>
    <s v="Product18"/>
    <n v="6"/>
    <x v="1"/>
    <x v="0"/>
    <n v="5.253401760578863E-2"/>
    <x v="17"/>
    <x v="2"/>
    <x v="0"/>
    <n v="31"/>
    <n v="62.306882254771836"/>
    <x v="793"/>
    <n v="354.20190843262708"/>
    <x v="29"/>
    <x v="4"/>
    <x v="14"/>
  </r>
  <r>
    <x v="5263"/>
    <s v="Product19"/>
    <n v="5"/>
    <x v="1"/>
    <x v="0"/>
    <n v="7.2679109873329373E-2"/>
    <x v="18"/>
    <x v="3"/>
    <x v="3"/>
    <n v="89"/>
    <n v="48.481709911351587"/>
    <x v="823"/>
    <n v="224.79051194928789"/>
    <x v="30"/>
    <x v="4"/>
    <x v="14"/>
  </r>
  <r>
    <x v="5264"/>
    <s v="Product20"/>
    <n v="12"/>
    <x v="0"/>
    <x v="1"/>
    <n v="7.413554072500822E-2"/>
    <x v="19"/>
    <x v="4"/>
    <x v="3"/>
    <n v="14"/>
    <n v="50.970265322608839"/>
    <x v="322"/>
    <n v="566.29868570424117"/>
    <x v="0"/>
    <x v="5"/>
    <x v="14"/>
  </r>
  <r>
    <x v="5265"/>
    <s v="Product21"/>
    <n v="10"/>
    <x v="1"/>
    <x v="0"/>
    <n v="6.7424012990036537E-3"/>
    <x v="20"/>
    <x v="0"/>
    <x v="2"/>
    <n v="181"/>
    <n v="59.755169880339835"/>
    <x v="669"/>
    <n v="593.52276545316454"/>
    <x v="1"/>
    <x v="5"/>
    <x v="14"/>
  </r>
  <r>
    <x v="5266"/>
    <s v="Product22"/>
    <n v="12"/>
    <x v="2"/>
    <x v="0"/>
    <n v="8.5173354273162472E-2"/>
    <x v="21"/>
    <x v="1"/>
    <x v="3"/>
    <n v="231"/>
    <n v="286.83763534343279"/>
    <x v="21"/>
    <n v="3148.8805417134045"/>
    <x v="2"/>
    <x v="5"/>
    <x v="14"/>
  </r>
  <r>
    <x v="5267"/>
    <s v="Product23"/>
    <n v="10"/>
    <x v="0"/>
    <x v="0"/>
    <n v="7.0347030778537767E-2"/>
    <x v="22"/>
    <x v="2"/>
    <x v="0"/>
    <n v="176"/>
    <n v="143.75277172978451"/>
    <x v="1164"/>
    <n v="1336.4019107240924"/>
    <x v="3"/>
    <x v="5"/>
    <x v="14"/>
  </r>
  <r>
    <x v="5268"/>
    <s v="Product24"/>
    <n v="11"/>
    <x v="0"/>
    <x v="0"/>
    <n v="6.2781655092759278E-2"/>
    <x v="23"/>
    <x v="3"/>
    <x v="0"/>
    <n v="69"/>
    <n v="213.15723932581534"/>
    <x v="525"/>
    <n v="2197.5236255053101"/>
    <x v="4"/>
    <x v="5"/>
    <x v="14"/>
  </r>
  <r>
    <x v="5269"/>
    <s v="Product25"/>
    <n v="11"/>
    <x v="0"/>
    <x v="0"/>
    <n v="8.231192783492948E-2"/>
    <x v="24"/>
    <x v="0"/>
    <x v="1"/>
    <n v="98"/>
    <n v="244.22234503899523"/>
    <x v="582"/>
    <n v="2465.3192629831501"/>
    <x v="5"/>
    <x v="5"/>
    <x v="14"/>
  </r>
  <r>
    <x v="5270"/>
    <s v="Product26"/>
    <n v="5"/>
    <x v="1"/>
    <x v="1"/>
    <n v="7.2177134671187809E-3"/>
    <x v="25"/>
    <x v="1"/>
    <x v="0"/>
    <n v="99"/>
    <n v="303.89231217505517"/>
    <x v="956"/>
    <n v="1508.4945227045771"/>
    <x v="6"/>
    <x v="5"/>
    <x v="14"/>
  </r>
  <r>
    <x v="5271"/>
    <s v="Product27"/>
    <n v="8"/>
    <x v="1"/>
    <x v="1"/>
    <n v="5.2325543545977682E-2"/>
    <x v="26"/>
    <x v="2"/>
    <x v="1"/>
    <n v="201"/>
    <n v="104.580984123146"/>
    <x v="1373"/>
    <n v="792.86981827463296"/>
    <x v="7"/>
    <x v="5"/>
    <x v="14"/>
  </r>
  <r>
    <x v="5272"/>
    <s v="Product28"/>
    <n v="10"/>
    <x v="1"/>
    <x v="0"/>
    <n v="6.0078441284862174E-3"/>
    <x v="27"/>
    <x v="3"/>
    <x v="2"/>
    <n v="221"/>
    <n v="179.34997535836297"/>
    <x v="1291"/>
    <n v="1782.7246866196208"/>
    <x v="8"/>
    <x v="5"/>
    <x v="14"/>
  </r>
  <r>
    <x v="5273"/>
    <s v="Product29"/>
    <n v="1"/>
    <x v="0"/>
    <x v="0"/>
    <n v="8.7249868397771518E-2"/>
    <x v="28"/>
    <x v="4"/>
    <x v="0"/>
    <n v="86"/>
    <n v="136.32343557304128"/>
    <x v="1359"/>
    <n v="124.42923375976135"/>
    <x v="9"/>
    <x v="5"/>
    <x v="14"/>
  </r>
  <r>
    <x v="5274"/>
    <s v="Product30"/>
    <n v="1"/>
    <x v="2"/>
    <x v="0"/>
    <n v="4.2567439045703807E-2"/>
    <x v="29"/>
    <x v="0"/>
    <x v="3"/>
    <n v="233"/>
    <n v="268.49876016273066"/>
    <x v="1189"/>
    <n v="257.06945555565659"/>
    <x v="10"/>
    <x v="5"/>
    <x v="14"/>
  </r>
  <r>
    <x v="5275"/>
    <s v="Product31"/>
    <n v="13"/>
    <x v="2"/>
    <x v="0"/>
    <n v="2.2631330118988015E-2"/>
    <x v="30"/>
    <x v="1"/>
    <x v="3"/>
    <n v="145"/>
    <n v="64.320599189312205"/>
    <x v="1250"/>
    <n v="817.24420018290095"/>
    <x v="11"/>
    <x v="5"/>
    <x v="14"/>
  </r>
  <r>
    <x v="5276"/>
    <s v="Product32"/>
    <n v="10"/>
    <x v="1"/>
    <x v="1"/>
    <n v="9.6225461629298625E-2"/>
    <x v="31"/>
    <x v="2"/>
    <x v="2"/>
    <n v="110"/>
    <n v="182.82247629322148"/>
    <x v="194"/>
    <n v="1652.3029911569474"/>
    <x v="12"/>
    <x v="5"/>
    <x v="14"/>
  </r>
  <r>
    <x v="5277"/>
    <s v="Product33"/>
    <n v="15"/>
    <x v="1"/>
    <x v="0"/>
    <n v="6.6201361497474451E-2"/>
    <x v="32"/>
    <x v="3"/>
    <x v="3"/>
    <n v="123"/>
    <n v="276.48058620977224"/>
    <x v="171"/>
    <n v="3872.6579246259821"/>
    <x v="13"/>
    <x v="5"/>
    <x v="14"/>
  </r>
  <r>
    <x v="5278"/>
    <s v="Product34"/>
    <n v="15"/>
    <x v="1"/>
    <x v="0"/>
    <n v="4.8589612284659638E-4"/>
    <x v="33"/>
    <x v="4"/>
    <x v="0"/>
    <n v="13"/>
    <n v="243.57715263393976"/>
    <x v="32"/>
    <n v="3651.8819915979138"/>
    <x v="14"/>
    <x v="5"/>
    <x v="14"/>
  </r>
  <r>
    <x v="5279"/>
    <s v="Product35"/>
    <n v="11"/>
    <x v="1"/>
    <x v="0"/>
    <n v="4.8629872936644142E-2"/>
    <x v="34"/>
    <x v="0"/>
    <x v="0"/>
    <n v="114"/>
    <n v="288.06103516139729"/>
    <x v="286"/>
    <n v="3014.5792998585039"/>
    <x v="15"/>
    <x v="5"/>
    <x v="14"/>
  </r>
  <r>
    <x v="5280"/>
    <s v="Product36"/>
    <n v="7"/>
    <x v="0"/>
    <x v="0"/>
    <n v="9.0699220945797104E-2"/>
    <x v="35"/>
    <x v="1"/>
    <x v="1"/>
    <n v="14"/>
    <n v="172.95158569171392"/>
    <x v="24"/>
    <n v="1100.8550812569463"/>
    <x v="16"/>
    <x v="5"/>
    <x v="14"/>
  </r>
  <r>
    <x v="5281"/>
    <s v="Product37"/>
    <n v="3"/>
    <x v="1"/>
    <x v="0"/>
    <n v="9.2420057913111711E-2"/>
    <x v="36"/>
    <x v="2"/>
    <x v="0"/>
    <n v="162"/>
    <n v="180.31885997910064"/>
    <x v="244"/>
    <n v="490.96134149101766"/>
    <x v="17"/>
    <x v="5"/>
    <x v="14"/>
  </r>
  <r>
    <x v="5282"/>
    <s v="Product38"/>
    <n v="3"/>
    <x v="2"/>
    <x v="1"/>
    <n v="5.7785982624059831E-2"/>
    <x v="37"/>
    <x v="3"/>
    <x v="1"/>
    <n v="228"/>
    <n v="167.4895351805761"/>
    <x v="33"/>
    <n v="473.43296343275836"/>
    <x v="18"/>
    <x v="5"/>
    <x v="14"/>
  </r>
  <r>
    <x v="5283"/>
    <s v="Product39"/>
    <n v="12"/>
    <x v="0"/>
    <x v="1"/>
    <n v="9.7714472034644409E-2"/>
    <x v="38"/>
    <x v="4"/>
    <x v="2"/>
    <n v="190"/>
    <n v="101.35199245890459"/>
    <x v="36"/>
    <n v="1097.3812323134816"/>
    <x v="19"/>
    <x v="5"/>
    <x v="14"/>
  </r>
  <r>
    <x v="5284"/>
    <s v="Product40"/>
    <n v="6"/>
    <x v="0"/>
    <x v="0"/>
    <n v="7.6256888589146657E-2"/>
    <x v="39"/>
    <x v="0"/>
    <x v="0"/>
    <n v="192"/>
    <n v="296.78084638391181"/>
    <x v="93"/>
    <n v="1644.895574674927"/>
    <x v="20"/>
    <x v="5"/>
    <x v="14"/>
  </r>
  <r>
    <x v="5285"/>
    <s v="Product41"/>
    <n v="1"/>
    <x v="0"/>
    <x v="0"/>
    <n v="2.1855055978926341E-2"/>
    <x v="40"/>
    <x v="1"/>
    <x v="3"/>
    <n v="28"/>
    <n v="199.54836091184566"/>
    <x v="733"/>
    <n v="195.18722031361429"/>
    <x v="21"/>
    <x v="5"/>
    <x v="14"/>
  </r>
  <r>
    <x v="5286"/>
    <s v="Product42"/>
    <n v="1"/>
    <x v="1"/>
    <x v="0"/>
    <n v="2.3136894386041686E-2"/>
    <x v="41"/>
    <x v="2"/>
    <x v="3"/>
    <n v="108"/>
    <n v="86.557825640768598"/>
    <x v="428"/>
    <n v="84.555146370632727"/>
    <x v="22"/>
    <x v="5"/>
    <x v="14"/>
  </r>
  <r>
    <x v="5287"/>
    <s v="Product43"/>
    <n v="1"/>
    <x v="1"/>
    <x v="0"/>
    <n v="7.1649698174663115E-2"/>
    <x v="42"/>
    <x v="3"/>
    <x v="2"/>
    <n v="157"/>
    <n v="251.2244264894432"/>
    <x v="1253"/>
    <n v="233.22427215737176"/>
    <x v="23"/>
    <x v="5"/>
    <x v="14"/>
  </r>
  <r>
    <x v="5288"/>
    <s v="Product44"/>
    <n v="1"/>
    <x v="1"/>
    <x v="1"/>
    <n v="2.3494260653581137E-2"/>
    <x v="43"/>
    <x v="4"/>
    <x v="3"/>
    <n v="201"/>
    <n v="313.84380536839888"/>
    <x v="1457"/>
    <n v="306.4702772005619"/>
    <x v="24"/>
    <x v="5"/>
    <x v="14"/>
  </r>
  <r>
    <x v="5289"/>
    <s v="Product45"/>
    <n v="1"/>
    <x v="0"/>
    <x v="0"/>
    <n v="9.3187213896014143E-2"/>
    <x v="44"/>
    <x v="0"/>
    <x v="0"/>
    <n v="74"/>
    <n v="101.08240562537974"/>
    <x v="1091"/>
    <n v="91.662817871243817"/>
    <x v="25"/>
    <x v="5"/>
    <x v="14"/>
  </r>
  <r>
    <x v="5290"/>
    <s v="Product46"/>
    <n v="1"/>
    <x v="2"/>
    <x v="0"/>
    <n v="9.1587714331441084E-2"/>
    <x v="45"/>
    <x v="1"/>
    <x v="0"/>
    <n v="64"/>
    <n v="253.62002240813223"/>
    <x v="1101"/>
    <n v="230.39154424708252"/>
    <x v="26"/>
    <x v="5"/>
    <x v="14"/>
  </r>
  <r>
    <x v="5291"/>
    <s v="Product47"/>
    <n v="3"/>
    <x v="2"/>
    <x v="0"/>
    <n v="4.999732543455127E-3"/>
    <x v="46"/>
    <x v="2"/>
    <x v="1"/>
    <n v="66"/>
    <n v="182.11471032482217"/>
    <x v="15"/>
    <n v="543.6125564429077"/>
    <x v="27"/>
    <x v="5"/>
    <x v="14"/>
  </r>
  <r>
    <x v="5292"/>
    <s v="Product48"/>
    <n v="1"/>
    <x v="1"/>
    <x v="0"/>
    <n v="1.7510466715476736E-3"/>
    <x v="47"/>
    <x v="3"/>
    <x v="0"/>
    <n v="201"/>
    <n v="63.674334562854057"/>
    <x v="1457"/>
    <n v="63.562837831254754"/>
    <x v="28"/>
    <x v="5"/>
    <x v="14"/>
  </r>
  <r>
    <x v="5293"/>
    <s v="Product49"/>
    <n v="5"/>
    <x v="1"/>
    <x v="0"/>
    <n v="8.774600684113984E-2"/>
    <x v="48"/>
    <x v="0"/>
    <x v="1"/>
    <n v="100"/>
    <n v="58.094989335244328"/>
    <x v="1165"/>
    <n v="264.98693001799018"/>
    <x v="29"/>
    <x v="5"/>
    <x v="14"/>
  </r>
  <r>
    <x v="5294"/>
    <s v="Product50"/>
    <n v="5"/>
    <x v="1"/>
    <x v="1"/>
    <n v="5.3782223160355115E-2"/>
    <x v="49"/>
    <x v="1"/>
    <x v="2"/>
    <n v="75"/>
    <n v="229.79910531506678"/>
    <x v="555"/>
    <n v="1087.1999927548097"/>
    <x v="0"/>
    <x v="6"/>
    <x v="14"/>
  </r>
  <r>
    <x v="5295"/>
    <s v="Product51"/>
    <n v="3"/>
    <x v="1"/>
    <x v="1"/>
    <n v="6.903756089954835E-2"/>
    <x v="50"/>
    <x v="2"/>
    <x v="0"/>
    <n v="217"/>
    <n v="311.24661583314429"/>
    <x v="1005"/>
    <n v="869.27672591335579"/>
    <x v="1"/>
    <x v="6"/>
    <x v="14"/>
  </r>
  <r>
    <x v="5296"/>
    <s v="Product52"/>
    <n v="3"/>
    <x v="0"/>
    <x v="0"/>
    <n v="1.2199213572056966E-2"/>
    <x v="51"/>
    <x v="3"/>
    <x v="3"/>
    <n v="149"/>
    <n v="191.1281296006805"/>
    <x v="256"/>
    <n v="566.38955018416198"/>
    <x v="2"/>
    <x v="6"/>
    <x v="14"/>
  </r>
  <r>
    <x v="5297"/>
    <s v="Product53"/>
    <n v="7"/>
    <x v="1"/>
    <x v="0"/>
    <n v="8.3717243254169099E-2"/>
    <x v="52"/>
    <x v="4"/>
    <x v="3"/>
    <n v="40"/>
    <n v="245.46529264845663"/>
    <x v="598"/>
    <n v="1574.4093052334499"/>
    <x v="3"/>
    <x v="6"/>
    <x v="14"/>
  </r>
  <r>
    <x v="5298"/>
    <s v="Product54"/>
    <n v="8"/>
    <x v="2"/>
    <x v="0"/>
    <n v="4.5334177136814285E-2"/>
    <x v="53"/>
    <x v="0"/>
    <x v="2"/>
    <n v="185"/>
    <n v="75.960412272978374"/>
    <x v="1016"/>
    <n v="580.13447590087787"/>
    <x v="4"/>
    <x v="6"/>
    <x v="14"/>
  </r>
  <r>
    <x v="5299"/>
    <s v="Product55"/>
    <n v="6"/>
    <x v="0"/>
    <x v="0"/>
    <n v="4.2837195231017533E-2"/>
    <x v="54"/>
    <x v="1"/>
    <x v="3"/>
    <n v="160"/>
    <n v="212.43792812424752"/>
    <x v="894"/>
    <n v="1220.0260987362976"/>
    <x v="5"/>
    <x v="6"/>
    <x v="14"/>
  </r>
  <r>
    <x v="5300"/>
    <s v="Product56"/>
    <n v="8"/>
    <x v="0"/>
    <x v="1"/>
    <n v="8.4583353400046857E-2"/>
    <x v="55"/>
    <x v="2"/>
    <x v="0"/>
    <n v="229"/>
    <n v="184.54585619478834"/>
    <x v="1368"/>
    <n v="1351.4907905740026"/>
    <x v="6"/>
    <x v="6"/>
    <x v="14"/>
  </r>
  <r>
    <x v="5301"/>
    <s v="Product57"/>
    <n v="1"/>
    <x v="0"/>
    <x v="0"/>
    <n v="3.177583411508287E-2"/>
    <x v="56"/>
    <x v="3"/>
    <x v="0"/>
    <n v="6"/>
    <n v="249.10908064472753"/>
    <x v="1106"/>
    <n v="241.19343182159986"/>
    <x v="7"/>
    <x v="6"/>
    <x v="14"/>
  </r>
  <r>
    <x v="5302"/>
    <s v="Product58"/>
    <n v="12"/>
    <x v="1"/>
    <x v="0"/>
    <n v="3.9498572284514061E-2"/>
    <x v="57"/>
    <x v="4"/>
    <x v="1"/>
    <n v="219"/>
    <n v="256.57140259363234"/>
    <x v="592"/>
    <n v="2957.2463820257831"/>
    <x v="8"/>
    <x v="6"/>
    <x v="14"/>
  </r>
  <r>
    <x v="5303"/>
    <s v="Product59"/>
    <n v="3"/>
    <x v="1"/>
    <x v="0"/>
    <n v="6.8292623777566341E-2"/>
    <x v="58"/>
    <x v="0"/>
    <x v="0"/>
    <n v="30"/>
    <n v="182.15269203004055"/>
    <x v="572"/>
    <n v="509.13902028948633"/>
    <x v="9"/>
    <x v="6"/>
    <x v="14"/>
  </r>
  <r>
    <x v="5304"/>
    <s v="Product60"/>
    <n v="7"/>
    <x v="1"/>
    <x v="0"/>
    <n v="5.0221857020232824E-2"/>
    <x v="59"/>
    <x v="1"/>
    <x v="1"/>
    <n v="83"/>
    <n v="277.00836874768459"/>
    <x v="1458"/>
    <n v="1841.6754584132132"/>
    <x v="10"/>
    <x v="6"/>
    <x v="14"/>
  </r>
  <r>
    <x v="5305"/>
    <s v="Product61"/>
    <n v="15"/>
    <x v="0"/>
    <x v="0"/>
    <n v="5.186209759735827E-3"/>
    <x v="60"/>
    <x v="2"/>
    <x v="2"/>
    <n v="177"/>
    <n v="86.412699543470268"/>
    <x v="153"/>
    <n v="1289.468177365992"/>
    <x v="11"/>
    <x v="6"/>
    <x v="14"/>
  </r>
  <r>
    <x v="5306"/>
    <s v="Product62"/>
    <n v="5"/>
    <x v="2"/>
    <x v="1"/>
    <n v="7.7607282493172794E-2"/>
    <x v="61"/>
    <x v="3"/>
    <x v="0"/>
    <n v="75"/>
    <n v="54.093220358965397"/>
    <x v="555"/>
    <n v="249.47596262800857"/>
    <x v="12"/>
    <x v="6"/>
    <x v="14"/>
  </r>
  <r>
    <x v="5307"/>
    <s v="Product63"/>
    <n v="15"/>
    <x v="2"/>
    <x v="1"/>
    <n v="2.0654935026724887E-4"/>
    <x v="62"/>
    <x v="4"/>
    <x v="3"/>
    <n v="135"/>
    <n v="79.749529973949194"/>
    <x v="604"/>
    <n v="1195.9958664052344"/>
    <x v="13"/>
    <x v="6"/>
    <x v="14"/>
  </r>
  <r>
    <x v="5308"/>
    <s v="Product64"/>
    <n v="5"/>
    <x v="1"/>
    <x v="0"/>
    <n v="5.6550335638099407E-2"/>
    <x v="63"/>
    <x v="0"/>
    <x v="3"/>
    <n v="190"/>
    <n v="218.25909972779729"/>
    <x v="839"/>
    <n v="1029.5823719106047"/>
    <x v="14"/>
    <x v="6"/>
    <x v="14"/>
  </r>
  <r>
    <x v="5309"/>
    <s v="Product65"/>
    <n v="6"/>
    <x v="1"/>
    <x v="0"/>
    <n v="3.1710886798229157E-2"/>
    <x v="64"/>
    <x v="1"/>
    <x v="2"/>
    <n v="24"/>
    <n v="48.93603865699535"/>
    <x v="384"/>
    <n v="284.30540084873763"/>
    <x v="15"/>
    <x v="6"/>
    <x v="14"/>
  </r>
  <r>
    <x v="5310"/>
    <s v="Product66"/>
    <n v="14"/>
    <x v="1"/>
    <x v="0"/>
    <n v="6.0157676048190979E-2"/>
    <x v="65"/>
    <x v="2"/>
    <x v="3"/>
    <n v="107"/>
    <n v="147.16759787981024"/>
    <x v="1017"/>
    <n v="1936.4007208247265"/>
    <x v="16"/>
    <x v="6"/>
    <x v="14"/>
  </r>
  <r>
    <x v="5311"/>
    <s v="Product67"/>
    <n v="8"/>
    <x v="1"/>
    <x v="0"/>
    <n v="1.9343849428570616E-2"/>
    <x v="66"/>
    <x v="3"/>
    <x v="0"/>
    <n v="231"/>
    <n v="60.778716568667789"/>
    <x v="64"/>
    <n v="476.82417781521372"/>
    <x v="17"/>
    <x v="6"/>
    <x v="14"/>
  </r>
  <r>
    <x v="5312"/>
    <s v="Product68"/>
    <n v="11"/>
    <x v="0"/>
    <x v="1"/>
    <n v="7.8097714375755259E-2"/>
    <x v="67"/>
    <x v="4"/>
    <x v="0"/>
    <n v="140"/>
    <n v="303.2972779166106"/>
    <x v="377"/>
    <n v="3075.7149910842854"/>
    <x v="18"/>
    <x v="6"/>
    <x v="14"/>
  </r>
  <r>
    <x v="5313"/>
    <s v="Product69"/>
    <n v="10"/>
    <x v="1"/>
    <x v="0"/>
    <n v="2.9496957428450644E-2"/>
    <x v="68"/>
    <x v="0"/>
    <x v="1"/>
    <n v="113"/>
    <n v="94.133950786259291"/>
    <x v="391"/>
    <n v="913.57285647345134"/>
    <x v="19"/>
    <x v="6"/>
    <x v="14"/>
  </r>
  <r>
    <x v="5314"/>
    <s v="Product70"/>
    <n v="13"/>
    <x v="2"/>
    <x v="0"/>
    <n v="4.1300570813522008E-2"/>
    <x v="69"/>
    <x v="1"/>
    <x v="0"/>
    <n v="152"/>
    <n v="193.91912750190542"/>
    <x v="449"/>
    <n v="2416.8320389774158"/>
    <x v="20"/>
    <x v="6"/>
    <x v="14"/>
  </r>
  <r>
    <x v="5315"/>
    <s v="Product71"/>
    <n v="7"/>
    <x v="0"/>
    <x v="0"/>
    <n v="3.6942484198260475E-2"/>
    <x v="70"/>
    <x v="2"/>
    <x v="1"/>
    <n v="46"/>
    <n v="64.014922217268364"/>
    <x v="1070"/>
    <n v="431.55036375362835"/>
    <x v="21"/>
    <x v="6"/>
    <x v="14"/>
  </r>
  <r>
    <x v="5316"/>
    <s v="Product72"/>
    <n v="10"/>
    <x v="0"/>
    <x v="0"/>
    <n v="8.714667827342544E-2"/>
    <x v="71"/>
    <x v="3"/>
    <x v="2"/>
    <n v="50"/>
    <n v="147.15199715466315"/>
    <x v="1165"/>
    <n v="1343.281894013337"/>
    <x v="22"/>
    <x v="6"/>
    <x v="14"/>
  </r>
  <r>
    <x v="5317"/>
    <s v="Product73"/>
    <n v="5"/>
    <x v="0"/>
    <x v="0"/>
    <n v="9.7119562158378813E-3"/>
    <x v="72"/>
    <x v="0"/>
    <x v="0"/>
    <n v="202"/>
    <n v="197.41753071761457"/>
    <x v="983"/>
    <n v="977.50110151523131"/>
    <x v="23"/>
    <x v="6"/>
    <x v="14"/>
  </r>
  <r>
    <x v="5318"/>
    <s v="Product74"/>
    <n v="6"/>
    <x v="1"/>
    <x v="1"/>
    <n v="6.3376825742756826E-2"/>
    <x v="73"/>
    <x v="1"/>
    <x v="3"/>
    <n v="68"/>
    <n v="138.8048346045245"/>
    <x v="163"/>
    <n v="780.04694873724827"/>
    <x v="24"/>
    <x v="6"/>
    <x v="14"/>
  </r>
  <r>
    <x v="5319"/>
    <s v="Product75"/>
    <n v="7"/>
    <x v="1"/>
    <x v="1"/>
    <n v="1.5622450417742517E-2"/>
    <x v="74"/>
    <x v="2"/>
    <x v="3"/>
    <n v="77"/>
    <n v="140.06214686710175"/>
    <x v="3"/>
    <n v="965.11823045587516"/>
    <x v="25"/>
    <x v="6"/>
    <x v="14"/>
  </r>
  <r>
    <x v="5320"/>
    <s v="Product76"/>
    <n v="1"/>
    <x v="1"/>
    <x v="0"/>
    <n v="8.7764431760009212E-2"/>
    <x v="75"/>
    <x v="3"/>
    <x v="2"/>
    <n v="77"/>
    <n v="45.300998282372596"/>
    <x v="784"/>
    <n v="41.325181909959014"/>
    <x v="26"/>
    <x v="6"/>
    <x v="14"/>
  </r>
  <r>
    <x v="5321"/>
    <s v="Product77"/>
    <n v="2"/>
    <x v="0"/>
    <x v="0"/>
    <n v="5.1342373094566754E-2"/>
    <x v="76"/>
    <x v="4"/>
    <x v="3"/>
    <n v="87"/>
    <n v="48.481452432270927"/>
    <x v="400"/>
    <n v="91.984599226653557"/>
    <x v="27"/>
    <x v="6"/>
    <x v="14"/>
  </r>
  <r>
    <x v="5322"/>
    <s v="Product78"/>
    <n v="15"/>
    <x v="2"/>
    <x v="0"/>
    <n v="8.8430969254738118E-2"/>
    <x v="77"/>
    <x v="0"/>
    <x v="0"/>
    <n v="151"/>
    <n v="74.376009216057255"/>
    <x v="1459"/>
    <n v="1016.9829994767296"/>
    <x v="28"/>
    <x v="6"/>
    <x v="14"/>
  </r>
  <r>
    <x v="5323"/>
    <s v="Product79"/>
    <n v="5"/>
    <x v="2"/>
    <x v="0"/>
    <n v="7.8621529329959E-2"/>
    <x v="78"/>
    <x v="1"/>
    <x v="0"/>
    <n v="149"/>
    <n v="242.52186591908108"/>
    <x v="625"/>
    <n v="1117.2721296228383"/>
    <x v="29"/>
    <x v="6"/>
    <x v="14"/>
  </r>
  <r>
    <x v="5324"/>
    <s v="Product80"/>
    <n v="10"/>
    <x v="1"/>
    <x v="1"/>
    <n v="1.9366706441512838E-2"/>
    <x v="79"/>
    <x v="2"/>
    <x v="1"/>
    <n v="29"/>
    <n v="131.06827635632072"/>
    <x v="799"/>
    <n v="1285.2991552433277"/>
    <x v="30"/>
    <x v="6"/>
    <x v="14"/>
  </r>
  <r>
    <x v="5325"/>
    <s v="Product81"/>
    <n v="8"/>
    <x v="1"/>
    <x v="0"/>
    <n v="7.7903932576492557E-2"/>
    <x v="80"/>
    <x v="3"/>
    <x v="0"/>
    <n v="237"/>
    <n v="81.402602913682074"/>
    <x v="618"/>
    <n v="600.48816019794879"/>
    <x v="0"/>
    <x v="7"/>
    <x v="14"/>
  </r>
  <r>
    <x v="5326"/>
    <s v="Product82"/>
    <n v="9"/>
    <x v="1"/>
    <x v="0"/>
    <n v="3.0731038251019208E-2"/>
    <x v="81"/>
    <x v="4"/>
    <x v="1"/>
    <n v="183"/>
    <n v="178.1074392436677"/>
    <x v="1460"/>
    <n v="1553.7061144393151"/>
    <x v="1"/>
    <x v="7"/>
    <x v="14"/>
  </r>
  <r>
    <x v="5327"/>
    <s v="Product83"/>
    <n v="4"/>
    <x v="1"/>
    <x v="0"/>
    <n v="8.6221035932939671E-2"/>
    <x v="82"/>
    <x v="0"/>
    <x v="2"/>
    <n v="199"/>
    <n v="127.17946370564093"/>
    <x v="771"/>
    <n v="464.85567438217947"/>
    <x v="2"/>
    <x v="7"/>
    <x v="14"/>
  </r>
  <r>
    <x v="5328"/>
    <s v="Product84"/>
    <n v="5"/>
    <x v="0"/>
    <x v="0"/>
    <n v="7.4286878397472222E-2"/>
    <x v="83"/>
    <x v="1"/>
    <x v="0"/>
    <n v="207"/>
    <n v="298.01546248774878"/>
    <x v="622"/>
    <n v="1379.3841203267746"/>
    <x v="3"/>
    <x v="7"/>
    <x v="14"/>
  </r>
  <r>
    <x v="5329"/>
    <s v="Product85"/>
    <n v="7"/>
    <x v="1"/>
    <x v="0"/>
    <n v="1.8391531102893811E-2"/>
    <x v="84"/>
    <x v="2"/>
    <x v="3"/>
    <n v="217"/>
    <n v="231.23193758607309"/>
    <x v="1461"/>
    <n v="1588.8545974978349"/>
    <x v="4"/>
    <x v="7"/>
    <x v="14"/>
  </r>
  <r>
    <x v="5330"/>
    <s v="Product86"/>
    <n v="9"/>
    <x v="2"/>
    <x v="1"/>
    <n v="3.8617472876047415E-2"/>
    <x v="85"/>
    <x v="3"/>
    <x v="3"/>
    <n v="247"/>
    <n v="169.71489392704979"/>
    <x v="751"/>
    <n v="1468.4484025274462"/>
    <x v="5"/>
    <x v="7"/>
    <x v="14"/>
  </r>
  <r>
    <x v="5331"/>
    <s v="Product87"/>
    <n v="15"/>
    <x v="0"/>
    <x v="1"/>
    <n v="8.8081753261370688E-2"/>
    <x v="86"/>
    <x v="4"/>
    <x v="2"/>
    <n v="54"/>
    <n v="69.804770856636679"/>
    <x v="60"/>
    <n v="954.84366380363838"/>
    <x v="6"/>
    <x v="7"/>
    <x v="14"/>
  </r>
  <r>
    <x v="5332"/>
    <s v="Product88"/>
    <n v="9"/>
    <x v="0"/>
    <x v="0"/>
    <n v="4.9867713564991034E-2"/>
    <x v="87"/>
    <x v="0"/>
    <x v="3"/>
    <n v="146"/>
    <n v="206.94905477022493"/>
    <x v="563"/>
    <n v="1769.6608072595795"/>
    <x v="7"/>
    <x v="7"/>
    <x v="14"/>
  </r>
  <r>
    <x v="5333"/>
    <s v="Product89"/>
    <n v="10"/>
    <x v="0"/>
    <x v="0"/>
    <n v="9.2102838745461886E-3"/>
    <x v="88"/>
    <x v="1"/>
    <x v="0"/>
    <n v="83"/>
    <n v="58.615933627929337"/>
    <x v="86"/>
    <n v="580.76064239644552"/>
    <x v="8"/>
    <x v="7"/>
    <x v="14"/>
  </r>
  <r>
    <x v="5334"/>
    <s v="Product90"/>
    <n v="15"/>
    <x v="1"/>
    <x v="0"/>
    <n v="9.8379034892097886E-2"/>
    <x v="89"/>
    <x v="2"/>
    <x v="0"/>
    <n v="187"/>
    <n v="307.14789922022953"/>
    <x v="777"/>
    <n v="4153.9647798871201"/>
    <x v="9"/>
    <x v="7"/>
    <x v="14"/>
  </r>
  <r>
    <x v="5335"/>
    <s v="Product91"/>
    <n v="12"/>
    <x v="1"/>
    <x v="0"/>
    <n v="1.5630538665923545E-2"/>
    <x v="90"/>
    <x v="3"/>
    <x v="1"/>
    <n v="23"/>
    <n v="264.47875589137789"/>
    <x v="661"/>
    <n v="3124.1377256532282"/>
    <x v="10"/>
    <x v="7"/>
    <x v="14"/>
  </r>
  <r>
    <x v="5336"/>
    <s v="Product92"/>
    <n v="13"/>
    <x v="1"/>
    <x v="1"/>
    <n v="5.5021241015792033E-2"/>
    <x v="91"/>
    <x v="4"/>
    <x v="0"/>
    <n v="189"/>
    <n v="274.09518630558597"/>
    <x v="1407"/>
    <n v="3367.1836769817728"/>
    <x v="11"/>
    <x v="7"/>
    <x v="14"/>
  </r>
  <r>
    <x v="5337"/>
    <s v="Product93"/>
    <n v="13"/>
    <x v="0"/>
    <x v="0"/>
    <n v="2.9114378011350764E-2"/>
    <x v="92"/>
    <x v="0"/>
    <x v="1"/>
    <n v="22"/>
    <n v="163.44464748865502"/>
    <x v="676"/>
    <n v="2062.9187570905983"/>
    <x v="12"/>
    <x v="7"/>
    <x v="14"/>
  </r>
  <r>
    <x v="5338"/>
    <s v="Product94"/>
    <n v="5"/>
    <x v="2"/>
    <x v="0"/>
    <n v="6.7847190674140953E-2"/>
    <x v="93"/>
    <x v="1"/>
    <x v="2"/>
    <n v="130"/>
    <n v="140.08406188954939"/>
    <x v="930"/>
    <n v="652.89875916060487"/>
    <x v="13"/>
    <x v="7"/>
    <x v="14"/>
  </r>
  <r>
    <x v="5339"/>
    <s v="Product95"/>
    <n v="8"/>
    <x v="2"/>
    <x v="0"/>
    <n v="9.1348547463922569E-2"/>
    <x v="94"/>
    <x v="2"/>
    <x v="0"/>
    <n v="90"/>
    <n v="39.686877853560304"/>
    <x v="104"/>
    <n v="288.49231366607563"/>
    <x v="14"/>
    <x v="7"/>
    <x v="14"/>
  </r>
  <r>
    <x v="5340"/>
    <s v="Product96"/>
    <n v="11"/>
    <x v="1"/>
    <x v="0"/>
    <n v="7.3713573607537539E-2"/>
    <x v="95"/>
    <x v="3"/>
    <x v="3"/>
    <n v="192"/>
    <n v="56.321725890341796"/>
    <x v="648"/>
    <n v="573.87055223542586"/>
    <x v="15"/>
    <x v="7"/>
    <x v="14"/>
  </r>
  <r>
    <x v="5341"/>
    <s v="Product97"/>
    <n v="4"/>
    <x v="1"/>
    <x v="0"/>
    <n v="4.0085832340171768E-2"/>
    <x v="96"/>
    <x v="0"/>
    <x v="3"/>
    <n v="200"/>
    <n v="99.827537653767124"/>
    <x v="290"/>
    <n v="383.30347086578411"/>
    <x v="16"/>
    <x v="7"/>
    <x v="14"/>
  </r>
  <r>
    <x v="5342"/>
    <s v="Product98"/>
    <n v="8"/>
    <x v="1"/>
    <x v="1"/>
    <n v="2.8496745254996448E-2"/>
    <x v="97"/>
    <x v="1"/>
    <x v="2"/>
    <n v="93"/>
    <n v="188.1086793806696"/>
    <x v="1259"/>
    <n v="1461.9855541128388"/>
    <x v="17"/>
    <x v="7"/>
    <x v="14"/>
  </r>
  <r>
    <x v="5343"/>
    <s v="Product99"/>
    <n v="3"/>
    <x v="1"/>
    <x v="1"/>
    <n v="2.9966729749052845E-2"/>
    <x v="98"/>
    <x v="2"/>
    <x v="3"/>
    <n v="216"/>
    <n v="171.15137211026206"/>
    <x v="35"/>
    <n v="498.06757558816275"/>
    <x v="18"/>
    <x v="7"/>
    <x v="14"/>
  </r>
  <r>
    <x v="5344"/>
    <s v="Product100"/>
    <n v="4"/>
    <x v="0"/>
    <x v="0"/>
    <n v="8.8073292738123865E-2"/>
    <x v="99"/>
    <x v="3"/>
    <x v="0"/>
    <n v="83"/>
    <n v="136.49289753555206"/>
    <x v="1255"/>
    <n v="497.88607445691457"/>
    <x v="19"/>
    <x v="7"/>
    <x v="14"/>
  </r>
  <r>
    <x v="5345"/>
    <s v="Product101"/>
    <n v="13"/>
    <x v="1"/>
    <x v="0"/>
    <n v="1.0706923502655109E-2"/>
    <x v="100"/>
    <x v="4"/>
    <x v="0"/>
    <n v="230"/>
    <n v="35.118962488500962"/>
    <x v="162"/>
    <n v="451.65830376737159"/>
    <x v="20"/>
    <x v="7"/>
    <x v="14"/>
  </r>
  <r>
    <x v="5346"/>
    <s v="Product102"/>
    <n v="14"/>
    <x v="2"/>
    <x v="0"/>
    <n v="3.1196390538083232E-2"/>
    <x v="101"/>
    <x v="0"/>
    <x v="1"/>
    <n v="47"/>
    <n v="134.44331064103434"/>
    <x v="997"/>
    <n v="1823.488304638613"/>
    <x v="21"/>
    <x v="7"/>
    <x v="14"/>
  </r>
  <r>
    <x v="5347"/>
    <s v="Product103"/>
    <n v="6"/>
    <x v="0"/>
    <x v="0"/>
    <n v="5.0932968635118814E-2"/>
    <x v="102"/>
    <x v="1"/>
    <x v="0"/>
    <n v="169"/>
    <n v="307.13009876120611"/>
    <x v="609"/>
    <n v="1748.9223064446041"/>
    <x v="22"/>
    <x v="7"/>
    <x v="14"/>
  </r>
  <r>
    <x v="5348"/>
    <s v="Product104"/>
    <n v="15"/>
    <x v="0"/>
    <x v="1"/>
    <n v="6.9019385238998129E-2"/>
    <x v="103"/>
    <x v="2"/>
    <x v="1"/>
    <n v="215"/>
    <n v="229.42968840950411"/>
    <x v="908"/>
    <n v="3203.9188853985788"/>
    <x v="23"/>
    <x v="7"/>
    <x v="14"/>
  </r>
  <r>
    <x v="5349"/>
    <s v="Product105"/>
    <n v="7"/>
    <x v="0"/>
    <x v="0"/>
    <n v="4.6244960543108928E-2"/>
    <x v="104"/>
    <x v="3"/>
    <x v="2"/>
    <n v="222"/>
    <n v="112.53400722758234"/>
    <x v="591"/>
    <n v="751.30913552509401"/>
    <x v="24"/>
    <x v="7"/>
    <x v="14"/>
  </r>
  <r>
    <x v="5350"/>
    <s v="Product106"/>
    <n v="9"/>
    <x v="1"/>
    <x v="0"/>
    <n v="3.1525360260837555E-2"/>
    <x v="105"/>
    <x v="4"/>
    <x v="0"/>
    <n v="240"/>
    <n v="29.312221958047431"/>
    <x v="691"/>
    <n v="255.49329240696918"/>
    <x v="25"/>
    <x v="7"/>
    <x v="14"/>
  </r>
  <r>
    <x v="5351"/>
    <s v="Product107"/>
    <n v="10"/>
    <x v="1"/>
    <x v="0"/>
    <n v="9.342679213734684E-3"/>
    <x v="106"/>
    <x v="0"/>
    <x v="3"/>
    <n v="6"/>
    <n v="162.35946746908951"/>
    <x v="124"/>
    <n v="1608.4259504721301"/>
    <x v="26"/>
    <x v="7"/>
    <x v="14"/>
  </r>
  <r>
    <x v="5352"/>
    <s v="Product108"/>
    <n v="6"/>
    <x v="1"/>
    <x v="0"/>
    <n v="6.6317419948040751E-3"/>
    <x v="107"/>
    <x v="1"/>
    <x v="3"/>
    <n v="180"/>
    <n v="242.7160240343724"/>
    <x v="96"/>
    <n v="1446.6383639098306"/>
    <x v="27"/>
    <x v="7"/>
    <x v="14"/>
  </r>
  <r>
    <x v="5353"/>
    <s v="Product109"/>
    <n v="13"/>
    <x v="0"/>
    <x v="0"/>
    <n v="9.6516720830420732E-2"/>
    <x v="108"/>
    <x v="2"/>
    <x v="2"/>
    <n v="118"/>
    <n v="30.915882144370272"/>
    <x v="761"/>
    <n v="363.11577351680666"/>
    <x v="28"/>
    <x v="7"/>
    <x v="14"/>
  </r>
  <r>
    <x v="5354"/>
    <s v="Product110"/>
    <n v="9"/>
    <x v="2"/>
    <x v="1"/>
    <n v="3.8941834307331592E-2"/>
    <x v="109"/>
    <x v="3"/>
    <x v="3"/>
    <n v="119"/>
    <n v="45.131735330535882"/>
    <x v="831"/>
    <n v="390.36800494162634"/>
    <x v="29"/>
    <x v="7"/>
    <x v="14"/>
  </r>
  <r>
    <x v="5355"/>
    <s v="Product111"/>
    <n v="8"/>
    <x v="2"/>
    <x v="1"/>
    <n v="6.6389878616853748E-3"/>
    <x v="110"/>
    <x v="4"/>
    <x v="0"/>
    <n v="164"/>
    <n v="252.67625396912723"/>
    <x v="1462"/>
    <n v="2007.9899150887204"/>
    <x v="30"/>
    <x v="7"/>
    <x v="14"/>
  </r>
  <r>
    <x v="5356"/>
    <s v="Product112"/>
    <n v="13"/>
    <x v="1"/>
    <x v="0"/>
    <n v="5.4762952203476392E-2"/>
    <x v="111"/>
    <x v="0"/>
    <x v="0"/>
    <n v="207"/>
    <n v="252.26263217717803"/>
    <x v="81"/>
    <n v="3099.8238142109694"/>
    <x v="0"/>
    <x v="8"/>
    <x v="14"/>
  </r>
  <r>
    <x v="5357"/>
    <s v="Product113"/>
    <n v="3"/>
    <x v="1"/>
    <x v="0"/>
    <n v="1.6561395435688176E-2"/>
    <x v="112"/>
    <x v="1"/>
    <x v="1"/>
    <n v="20"/>
    <n v="66.417906562223621"/>
    <x v="124"/>
    <n v="195.95380004290817"/>
    <x v="1"/>
    <x v="8"/>
    <x v="14"/>
  </r>
  <r>
    <x v="5358"/>
    <s v="Product114"/>
    <n v="12"/>
    <x v="1"/>
    <x v="0"/>
    <n v="9.7978168798821208E-2"/>
    <x v="113"/>
    <x v="2"/>
    <x v="0"/>
    <n v="21"/>
    <n v="136.75620147458596"/>
    <x v="38"/>
    <n v="1480.2849513866804"/>
    <x v="2"/>
    <x v="8"/>
    <x v="14"/>
  </r>
  <r>
    <x v="5359"/>
    <s v="Product115"/>
    <n v="6"/>
    <x v="1"/>
    <x v="0"/>
    <n v="9.7844361465359589E-2"/>
    <x v="114"/>
    <x v="3"/>
    <x v="1"/>
    <n v="104"/>
    <n v="194.66760096860406"/>
    <x v="176"/>
    <n v="1053.7228431230253"/>
    <x v="3"/>
    <x v="8"/>
    <x v="14"/>
  </r>
  <r>
    <x v="5360"/>
    <s v="Product116"/>
    <n v="3"/>
    <x v="0"/>
    <x v="1"/>
    <n v="2.5639469964428008E-2"/>
    <x v="115"/>
    <x v="4"/>
    <x v="2"/>
    <n v="134"/>
    <n v="280.4652596047502"/>
    <x v="1089"/>
    <n v="819.82283701514621"/>
    <x v="4"/>
    <x v="8"/>
    <x v="14"/>
  </r>
  <r>
    <x v="5361"/>
    <s v="Product117"/>
    <n v="12"/>
    <x v="1"/>
    <x v="0"/>
    <n v="6.6865585548363084E-3"/>
    <x v="116"/>
    <x v="0"/>
    <x v="0"/>
    <n v="201"/>
    <n v="63.733672421915706"/>
    <x v="735"/>
    <n v="759.69016187222167"/>
    <x v="5"/>
    <x v="8"/>
    <x v="14"/>
  </r>
  <r>
    <x v="5362"/>
    <s v="Product118"/>
    <n v="3"/>
    <x v="2"/>
    <x v="0"/>
    <n v="9.0627729138674992E-2"/>
    <x v="117"/>
    <x v="1"/>
    <x v="3"/>
    <n v="30"/>
    <n v="314.1588137368355"/>
    <x v="572"/>
    <n v="857.06194157689833"/>
    <x v="6"/>
    <x v="8"/>
    <x v="14"/>
  </r>
  <r>
    <x v="5363"/>
    <s v="Product119"/>
    <n v="5"/>
    <x v="0"/>
    <x v="0"/>
    <n v="4.2464300671194714E-2"/>
    <x v="118"/>
    <x v="2"/>
    <x v="3"/>
    <n v="166"/>
    <n v="23.805185769319692"/>
    <x v="86"/>
    <n v="113.97157601638828"/>
    <x v="7"/>
    <x v="8"/>
    <x v="14"/>
  </r>
  <r>
    <x v="5364"/>
    <s v="Product120"/>
    <n v="13"/>
    <x v="0"/>
    <x v="0"/>
    <n v="7.5431885983993537E-3"/>
    <x v="119"/>
    <x v="3"/>
    <x v="2"/>
    <n v="87"/>
    <n v="60.122644574972576"/>
    <x v="112"/>
    <n v="775.69866566281735"/>
    <x v="8"/>
    <x v="8"/>
    <x v="14"/>
  </r>
  <r>
    <x v="5365"/>
    <s v="Product121"/>
    <n v="9"/>
    <x v="0"/>
    <x v="0"/>
    <n v="4.4192332545911706E-2"/>
    <x v="120"/>
    <x v="0"/>
    <x v="3"/>
    <n v="49"/>
    <n v="300.52301034543393"/>
    <x v="985"/>
    <n v="2585.1797778109508"/>
    <x v="9"/>
    <x v="8"/>
    <x v="14"/>
  </r>
  <r>
    <x v="5366"/>
    <s v="Product122"/>
    <n v="3"/>
    <x v="1"/>
    <x v="1"/>
    <n v="9.1228922257588982E-2"/>
    <x v="121"/>
    <x v="1"/>
    <x v="0"/>
    <n v="63"/>
    <n v="298.82959833391135"/>
    <x v="364"/>
    <n v="814.70308841772123"/>
    <x v="10"/>
    <x v="8"/>
    <x v="14"/>
  </r>
  <r>
    <x v="5367"/>
    <s v="Product123"/>
    <n v="6"/>
    <x v="1"/>
    <x v="1"/>
    <n v="8.7884329463572275E-2"/>
    <x v="122"/>
    <x v="2"/>
    <x v="0"/>
    <n v="72"/>
    <n v="203.04248512164443"/>
    <x v="658"/>
    <n v="1111.1893947846681"/>
    <x v="11"/>
    <x v="8"/>
    <x v="14"/>
  </r>
  <r>
    <x v="5368"/>
    <s v="Product124"/>
    <n v="5"/>
    <x v="1"/>
    <x v="0"/>
    <n v="3.4739291136208529E-2"/>
    <x v="123"/>
    <x v="3"/>
    <x v="1"/>
    <n v="7"/>
    <n v="131.37397954622594"/>
    <x v="478"/>
    <n v="634.05070311523639"/>
    <x v="12"/>
    <x v="8"/>
    <x v="14"/>
  </r>
  <r>
    <x v="5369"/>
    <s v="Product125"/>
    <n v="1"/>
    <x v="0"/>
    <x v="0"/>
    <n v="3.6264897275807652E-2"/>
    <x v="124"/>
    <x v="4"/>
    <x v="0"/>
    <n v="239"/>
    <n v="47.760900019645106"/>
    <x v="1383"/>
    <n v="46.028855886632556"/>
    <x v="13"/>
    <x v="8"/>
    <x v="14"/>
  </r>
  <r>
    <x v="5370"/>
    <s v="Product126"/>
    <n v="9"/>
    <x v="2"/>
    <x v="0"/>
    <n v="7.728977506301693E-2"/>
    <x v="125"/>
    <x v="0"/>
    <x v="1"/>
    <n v="57"/>
    <n v="72.091819525861339"/>
    <x v="488"/>
    <n v="598.67873109741515"/>
    <x v="14"/>
    <x v="8"/>
    <x v="14"/>
  </r>
  <r>
    <x v="5371"/>
    <s v="Product127"/>
    <n v="11"/>
    <x v="2"/>
    <x v="0"/>
    <n v="2.5078920039879195E-2"/>
    <x v="126"/>
    <x v="1"/>
    <x v="2"/>
    <n v="71"/>
    <n v="32.840051840067261"/>
    <x v="1093"/>
    <n v="352.18104686451198"/>
    <x v="15"/>
    <x v="8"/>
    <x v="14"/>
  </r>
  <r>
    <x v="5372"/>
    <s v="Product128"/>
    <n v="1"/>
    <x v="1"/>
    <x v="1"/>
    <n v="8.3798445351197834E-2"/>
    <x v="127"/>
    <x v="2"/>
    <x v="0"/>
    <n v="167"/>
    <n v="213.8087798320953"/>
    <x v="1086"/>
    <n v="195.89193647972917"/>
    <x v="16"/>
    <x v="8"/>
    <x v="14"/>
  </r>
  <r>
    <x v="5373"/>
    <s v="Product129"/>
    <n v="12"/>
    <x v="1"/>
    <x v="0"/>
    <n v="6.5365753060035711E-2"/>
    <x v="128"/>
    <x v="3"/>
    <x v="3"/>
    <n v="12"/>
    <n v="154.7466757894301"/>
    <x v="384"/>
    <n v="1735.5785135150015"/>
    <x v="17"/>
    <x v="8"/>
    <x v="14"/>
  </r>
  <r>
    <x v="5374"/>
    <s v="Product130"/>
    <n v="10"/>
    <x v="1"/>
    <x v="0"/>
    <n v="1.512615573262658E-2"/>
    <x v="129"/>
    <x v="4"/>
    <x v="3"/>
    <n v="226"/>
    <n v="94.052495233871468"/>
    <x v="1463"/>
    <n v="926.29842543921814"/>
    <x v="18"/>
    <x v="8"/>
    <x v="14"/>
  </r>
  <r>
    <x v="5375"/>
    <s v="Product131"/>
    <n v="12"/>
    <x v="1"/>
    <x v="0"/>
    <n v="4.1756219146532582E-2"/>
    <x v="130"/>
    <x v="0"/>
    <x v="2"/>
    <n v="147"/>
    <n v="261.60683343486176"/>
    <x v="950"/>
    <n v="3008.1974540127026"/>
    <x v="19"/>
    <x v="8"/>
    <x v="14"/>
  </r>
  <r>
    <x v="5376"/>
    <s v="Product132"/>
    <n v="5"/>
    <x v="0"/>
    <x v="0"/>
    <n v="8.7281082802583565E-2"/>
    <x v="131"/>
    <x v="1"/>
    <x v="3"/>
    <n v="12"/>
    <n v="82.567165417587361"/>
    <x v="124"/>
    <n v="376.80306908000153"/>
    <x v="20"/>
    <x v="8"/>
    <x v="14"/>
  </r>
  <r>
    <x v="5377"/>
    <s v="Product133"/>
    <n v="5"/>
    <x v="1"/>
    <x v="0"/>
    <n v="5.3346944125887502E-2"/>
    <x v="132"/>
    <x v="2"/>
    <x v="0"/>
    <n v="159"/>
    <n v="48.570209376216184"/>
    <x v="348"/>
    <n v="229.89568565220262"/>
    <x v="21"/>
    <x v="8"/>
    <x v="14"/>
  </r>
  <r>
    <x v="5378"/>
    <s v="Product134"/>
    <n v="7"/>
    <x v="2"/>
    <x v="1"/>
    <n v="4.1990424399061414E-2"/>
    <x v="133"/>
    <x v="3"/>
    <x v="0"/>
    <n v="199"/>
    <n v="150.33229328863933"/>
    <x v="1464"/>
    <n v="1008.1384354479562"/>
    <x v="22"/>
    <x v="8"/>
    <x v="14"/>
  </r>
  <r>
    <x v="5379"/>
    <s v="Product135"/>
    <n v="10"/>
    <x v="0"/>
    <x v="1"/>
    <n v="7.6277815494652818E-2"/>
    <x v="134"/>
    <x v="4"/>
    <x v="1"/>
    <n v="123"/>
    <n v="94.886514226647009"/>
    <x v="236"/>
    <n v="876.48778201536084"/>
    <x v="23"/>
    <x v="8"/>
    <x v="14"/>
  </r>
  <r>
    <x v="5380"/>
    <s v="Product136"/>
    <n v="4"/>
    <x v="0"/>
    <x v="0"/>
    <n v="4.6428621581085232E-2"/>
    <x v="135"/>
    <x v="0"/>
    <x v="0"/>
    <n v="231"/>
    <n v="69.451061290400418"/>
    <x v="72"/>
    <n v="264.90617698937467"/>
    <x v="24"/>
    <x v="8"/>
    <x v="14"/>
  </r>
  <r>
    <x v="5381"/>
    <s v="Product137"/>
    <n v="10"/>
    <x v="0"/>
    <x v="0"/>
    <n v="1.2445611754214226E-2"/>
    <x v="136"/>
    <x v="1"/>
    <x v="1"/>
    <n v="162"/>
    <n v="295.60784337688261"/>
    <x v="39"/>
    <n v="2919.2882292671334"/>
    <x v="25"/>
    <x v="8"/>
    <x v="14"/>
  </r>
  <r>
    <x v="5382"/>
    <s v="Product138"/>
    <n v="15"/>
    <x v="1"/>
    <x v="0"/>
    <n v="6.1592638297620766E-2"/>
    <x v="137"/>
    <x v="2"/>
    <x v="2"/>
    <n v="121"/>
    <n v="229.37556725250096"/>
    <x v="782"/>
    <n v="3228.7158135660916"/>
    <x v="26"/>
    <x v="8"/>
    <x v="14"/>
  </r>
  <r>
    <x v="5383"/>
    <s v="Product139"/>
    <n v="14"/>
    <x v="1"/>
    <x v="0"/>
    <n v="4.4882235519119441E-2"/>
    <x v="138"/>
    <x v="3"/>
    <x v="0"/>
    <n v="78"/>
    <n v="56.524633830496882"/>
    <x v="662"/>
    <n v="755.82754663198352"/>
    <x v="27"/>
    <x v="8"/>
    <x v="14"/>
  </r>
  <r>
    <x v="5384"/>
    <s v="Product140"/>
    <n v="10"/>
    <x v="1"/>
    <x v="1"/>
    <n v="7.3320244109591481E-2"/>
    <x v="139"/>
    <x v="4"/>
    <x v="3"/>
    <n v="42"/>
    <n v="55.726841412800255"/>
    <x v="251"/>
    <n v="516.40935796957251"/>
    <x v="28"/>
    <x v="8"/>
    <x v="14"/>
  </r>
  <r>
    <x v="5385"/>
    <s v="Product141"/>
    <n v="14"/>
    <x v="0"/>
    <x v="0"/>
    <n v="9.2993355001513386E-2"/>
    <x v="140"/>
    <x v="0"/>
    <x v="3"/>
    <n v="247"/>
    <n v="146.75742621621515"/>
    <x v="397"/>
    <n v="1863.5394509337514"/>
    <x v="29"/>
    <x v="8"/>
    <x v="14"/>
  </r>
  <r>
    <x v="5386"/>
    <s v="Product142"/>
    <n v="1"/>
    <x v="2"/>
    <x v="0"/>
    <n v="3.0982882899169773E-2"/>
    <x v="141"/>
    <x v="1"/>
    <x v="2"/>
    <n v="20"/>
    <n v="103.31101975136625"/>
    <x v="848"/>
    <n v="100.11014652421585"/>
    <x v="0"/>
    <x v="9"/>
    <x v="14"/>
  </r>
  <r>
    <x v="5387"/>
    <s v="Product143"/>
    <n v="15"/>
    <x v="2"/>
    <x v="0"/>
    <n v="3.4515006680607366E-3"/>
    <x v="142"/>
    <x v="2"/>
    <x v="3"/>
    <n v="85"/>
    <n v="263.93707759928259"/>
    <x v="1410"/>
    <n v="3945.3914789943401"/>
    <x v="1"/>
    <x v="9"/>
    <x v="14"/>
  </r>
  <r>
    <x v="5388"/>
    <s v="Product144"/>
    <n v="2"/>
    <x v="1"/>
    <x v="0"/>
    <n v="1.6445824370346862E-2"/>
    <x v="143"/>
    <x v="3"/>
    <x v="0"/>
    <n v="240"/>
    <n v="92.859636763520257"/>
    <x v="134"/>
    <n v="182.66496697242638"/>
    <x v="2"/>
    <x v="9"/>
    <x v="14"/>
  </r>
  <r>
    <x v="5389"/>
    <s v="Product145"/>
    <n v="8"/>
    <x v="1"/>
    <x v="0"/>
    <n v="4.0890120635824895E-2"/>
    <x v="144"/>
    <x v="0"/>
    <x v="0"/>
    <n v="201"/>
    <n v="244.06275656984863"/>
    <x v="1373"/>
    <n v="1872.6640080879645"/>
    <x v="3"/>
    <x v="9"/>
    <x v="14"/>
  </r>
  <r>
    <x v="5390"/>
    <s v="Product146"/>
    <n v="14"/>
    <x v="1"/>
    <x v="1"/>
    <n v="6.3128740128624558E-2"/>
    <x v="145"/>
    <x v="1"/>
    <x v="1"/>
    <n v="76"/>
    <n v="82.966658009588272"/>
    <x v="715"/>
    <n v="1088.2070838346472"/>
    <x v="4"/>
    <x v="9"/>
    <x v="14"/>
  </r>
  <r>
    <x v="5391"/>
    <s v="Product147"/>
    <n v="6"/>
    <x v="1"/>
    <x v="1"/>
    <n v="2.4391197793403409E-2"/>
    <x v="146"/>
    <x v="2"/>
    <x v="0"/>
    <n v="181"/>
    <n v="197.21020275754992"/>
    <x v="1060"/>
    <n v="1154.4000581712801"/>
    <x v="5"/>
    <x v="9"/>
    <x v="14"/>
  </r>
  <r>
    <x v="5392"/>
    <s v="Product148"/>
    <n v="15"/>
    <x v="0"/>
    <x v="0"/>
    <n v="4.0736717298587938E-2"/>
    <x v="147"/>
    <x v="3"/>
    <x v="1"/>
    <n v="74"/>
    <n v="276.87008510798313"/>
    <x v="51"/>
    <n v="3983.8696008375487"/>
    <x v="6"/>
    <x v="9"/>
    <x v="14"/>
  </r>
  <r>
    <x v="5393"/>
    <s v="Product149"/>
    <n v="9"/>
    <x v="1"/>
    <x v="0"/>
    <n v="3.1638811579915237E-2"/>
    <x v="148"/>
    <x v="4"/>
    <x v="2"/>
    <n v="216"/>
    <n v="260.98163084825097"/>
    <x v="136"/>
    <n v="2274.5203398362173"/>
    <x v="7"/>
    <x v="9"/>
    <x v="14"/>
  </r>
  <r>
    <x v="5394"/>
    <s v="Product150"/>
    <n v="10"/>
    <x v="2"/>
    <x v="0"/>
    <n v="1.2388921278259014E-2"/>
    <x v="149"/>
    <x v="0"/>
    <x v="0"/>
    <n v="17"/>
    <n v="261.51832591146911"/>
    <x v="692"/>
    <n v="2582.7839595892988"/>
    <x v="8"/>
    <x v="9"/>
    <x v="14"/>
  </r>
  <r>
    <x v="5395"/>
    <s v="Product151"/>
    <n v="4"/>
    <x v="0"/>
    <x v="0"/>
    <n v="1.2390258990914328E-2"/>
    <x v="150"/>
    <x v="1"/>
    <x v="3"/>
    <n v="187"/>
    <n v="90.2522401828043"/>
    <x v="589"/>
    <n v="356.53596620971661"/>
    <x v="9"/>
    <x v="9"/>
    <x v="14"/>
  </r>
  <r>
    <x v="5396"/>
    <s v="Product152"/>
    <n v="14"/>
    <x v="0"/>
    <x v="1"/>
    <n v="5.5662743904415994E-2"/>
    <x v="151"/>
    <x v="2"/>
    <x v="3"/>
    <n v="74"/>
    <n v="286.51200085315025"/>
    <x v="470"/>
    <n v="3787.8953941376735"/>
    <x v="10"/>
    <x v="9"/>
    <x v="14"/>
  </r>
  <r>
    <x v="5397"/>
    <s v="Product153"/>
    <n v="1"/>
    <x v="0"/>
    <x v="0"/>
    <n v="2.8655809249606003E-2"/>
    <x v="152"/>
    <x v="3"/>
    <x v="2"/>
    <n v="78"/>
    <n v="257.45469094808288"/>
    <x v="388"/>
    <n v="250.07711843385837"/>
    <x v="11"/>
    <x v="9"/>
    <x v="14"/>
  </r>
  <r>
    <x v="5398"/>
    <s v="Product154"/>
    <n v="5"/>
    <x v="1"/>
    <x v="0"/>
    <n v="5.8009529406130966E-2"/>
    <x v="153"/>
    <x v="4"/>
    <x v="3"/>
    <n v="91"/>
    <n v="223.62387593830772"/>
    <x v="1015"/>
    <n v="1053.2578006557574"/>
    <x v="12"/>
    <x v="9"/>
    <x v="14"/>
  </r>
  <r>
    <x v="5399"/>
    <s v="Product155"/>
    <n v="9"/>
    <x v="1"/>
    <x v="0"/>
    <n v="5.2575320840298423E-2"/>
    <x v="154"/>
    <x v="0"/>
    <x v="0"/>
    <n v="137"/>
    <n v="216.63986268008148"/>
    <x v="1465"/>
    <n v="1847.2495715359021"/>
    <x v="13"/>
    <x v="9"/>
    <x v="14"/>
  </r>
  <r>
    <x v="5400"/>
    <s v="Product156"/>
    <n v="8"/>
    <x v="1"/>
    <x v="0"/>
    <n v="3.6172961330319831E-2"/>
    <x v="155"/>
    <x v="1"/>
    <x v="0"/>
    <n v="219"/>
    <n v="43.343421314373366"/>
    <x v="208"/>
    <n v="334.20449128995818"/>
    <x v="14"/>
    <x v="9"/>
    <x v="14"/>
  </r>
  <r>
    <x v="5401"/>
    <s v="Product157"/>
    <n v="11"/>
    <x v="0"/>
    <x v="0"/>
    <n v="9.9155624750667262E-2"/>
    <x v="156"/>
    <x v="2"/>
    <x v="1"/>
    <n v="208"/>
    <n v="291.99677002522066"/>
    <x v="307"/>
    <n v="2893.4801265501228"/>
    <x v="15"/>
    <x v="9"/>
    <x v="14"/>
  </r>
  <r>
    <x v="5402"/>
    <s v="Product158"/>
    <n v="12"/>
    <x v="2"/>
    <x v="1"/>
    <n v="4.9952405123418336E-2"/>
    <x v="157"/>
    <x v="3"/>
    <x v="0"/>
    <n v="197"/>
    <n v="299.14223313434064"/>
    <x v="780"/>
    <n v="3410.3923093834801"/>
    <x v="16"/>
    <x v="9"/>
    <x v="14"/>
  </r>
  <r>
    <x v="5403"/>
    <s v="Product159"/>
    <n v="5"/>
    <x v="2"/>
    <x v="1"/>
    <n v="1.1326061399776034E-2"/>
    <x v="158"/>
    <x v="4"/>
    <x v="1"/>
    <n v="91"/>
    <n v="106.1340239095905"/>
    <x v="1015"/>
    <n v="524.6597171909259"/>
    <x v="17"/>
    <x v="9"/>
    <x v="14"/>
  </r>
  <r>
    <x v="5404"/>
    <s v="Product160"/>
    <n v="7"/>
    <x v="1"/>
    <x v="0"/>
    <n v="9.060579260953823E-2"/>
    <x v="159"/>
    <x v="0"/>
    <x v="2"/>
    <n v="230"/>
    <n v="146.47809212358101"/>
    <x v="788"/>
    <n v="932.44429940753685"/>
    <x v="18"/>
    <x v="9"/>
    <x v="14"/>
  </r>
  <r>
    <x v="5405"/>
    <s v="Product161"/>
    <n v="11"/>
    <x v="1"/>
    <x v="0"/>
    <n v="4.5073554142553762E-2"/>
    <x v="160"/>
    <x v="1"/>
    <x v="0"/>
    <n v="6"/>
    <n v="130.90965588813387"/>
    <x v="1155"/>
    <n v="1375.1000166824467"/>
    <x v="19"/>
    <x v="9"/>
    <x v="14"/>
  </r>
  <r>
    <x v="5406"/>
    <s v="Product162"/>
    <n v="12"/>
    <x v="1"/>
    <x v="0"/>
    <n v="5.5449271708842229E-2"/>
    <x v="161"/>
    <x v="2"/>
    <x v="3"/>
    <n v="243"/>
    <n v="87.843885409377819"/>
    <x v="1225"/>
    <n v="995.67607127223391"/>
    <x v="20"/>
    <x v="9"/>
    <x v="14"/>
  </r>
  <r>
    <x v="5407"/>
    <s v="Product163"/>
    <n v="14"/>
    <x v="1"/>
    <x v="0"/>
    <n v="4.0641957753768811E-2"/>
    <x v="162"/>
    <x v="3"/>
    <x v="3"/>
    <n v="71"/>
    <n v="96.946727152335498"/>
    <x v="1245"/>
    <n v="1302.0927130826178"/>
    <x v="21"/>
    <x v="9"/>
    <x v="14"/>
  </r>
  <r>
    <x v="5408"/>
    <s v="Product164"/>
    <n v="12"/>
    <x v="0"/>
    <x v="1"/>
    <n v="8.2064548340575749E-2"/>
    <x v="163"/>
    <x v="4"/>
    <x v="2"/>
    <n v="181"/>
    <n v="48.295459741324208"/>
    <x v="135"/>
    <n v="531.98537580902371"/>
    <x v="22"/>
    <x v="9"/>
    <x v="14"/>
  </r>
  <r>
    <x v="5409"/>
    <s v="Product165"/>
    <n v="7"/>
    <x v="1"/>
    <x v="0"/>
    <n v="2.2563660433758348E-2"/>
    <x v="164"/>
    <x v="0"/>
    <x v="3"/>
    <n v="186"/>
    <n v="87.137874130926065"/>
    <x v="473"/>
    <n v="596.20207309681393"/>
    <x v="23"/>
    <x v="9"/>
    <x v="14"/>
  </r>
  <r>
    <x v="5410"/>
    <s v="Product166"/>
    <n v="1"/>
    <x v="2"/>
    <x v="0"/>
    <n v="9.1034221597998941E-2"/>
    <x v="165"/>
    <x v="1"/>
    <x v="0"/>
    <n v="121"/>
    <n v="219.5631118553828"/>
    <x v="1218"/>
    <n v="199.57535487599367"/>
    <x v="24"/>
    <x v="9"/>
    <x v="14"/>
  </r>
  <r>
    <x v="5411"/>
    <s v="Product167"/>
    <n v="14"/>
    <x v="0"/>
    <x v="0"/>
    <n v="6.6177418138593277E-2"/>
    <x v="166"/>
    <x v="2"/>
    <x v="0"/>
    <n v="177"/>
    <n v="170.04408553851945"/>
    <x v="1466"/>
    <n v="2223.0740978297899"/>
    <x v="25"/>
    <x v="9"/>
    <x v="14"/>
  </r>
  <r>
    <x v="5412"/>
    <s v="Product168"/>
    <n v="12"/>
    <x v="0"/>
    <x v="0"/>
    <n v="9.7264679644884167E-2"/>
    <x v="167"/>
    <x v="3"/>
    <x v="1"/>
    <n v="219"/>
    <n v="121.8323278653895"/>
    <x v="592"/>
    <n v="1319.7881463020626"/>
    <x v="26"/>
    <x v="9"/>
    <x v="14"/>
  </r>
  <r>
    <x v="5413"/>
    <s v="Product169"/>
    <n v="12"/>
    <x v="0"/>
    <x v="0"/>
    <n v="2.7135461312481179E-2"/>
    <x v="168"/>
    <x v="0"/>
    <x v="0"/>
    <n v="181"/>
    <n v="155.07752110891676"/>
    <x v="135"/>
    <n v="1810.4330524131631"/>
    <x v="27"/>
    <x v="9"/>
    <x v="14"/>
  </r>
  <r>
    <x v="5414"/>
    <s v="Product170"/>
    <n v="3"/>
    <x v="1"/>
    <x v="1"/>
    <n v="5.4081753477015562E-2"/>
    <x v="169"/>
    <x v="1"/>
    <x v="1"/>
    <n v="20"/>
    <n v="91.125964643670216"/>
    <x v="124"/>
    <n v="258.59313806536801"/>
    <x v="28"/>
    <x v="9"/>
    <x v="14"/>
  </r>
  <r>
    <x v="5415"/>
    <s v="Product171"/>
    <n v="12"/>
    <x v="1"/>
    <x v="1"/>
    <n v="3.6295954952012335E-2"/>
    <x v="170"/>
    <x v="2"/>
    <x v="2"/>
    <n v="77"/>
    <n v="204.62634008272494"/>
    <x v="72"/>
    <n v="2366.3907799330464"/>
    <x v="29"/>
    <x v="9"/>
    <x v="14"/>
  </r>
  <r>
    <x v="5416"/>
    <s v="Product172"/>
    <n v="5"/>
    <x v="1"/>
    <x v="0"/>
    <n v="6.3942568661304197E-2"/>
    <x v="171"/>
    <x v="3"/>
    <x v="0"/>
    <n v="183"/>
    <n v="194.77303555191452"/>
    <x v="748"/>
    <n v="911.59373676382791"/>
    <x v="30"/>
    <x v="9"/>
    <x v="14"/>
  </r>
  <r>
    <x v="5417"/>
    <s v="Product173"/>
    <n v="3"/>
    <x v="0"/>
    <x v="0"/>
    <n v="5.5843463346574966E-2"/>
    <x v="172"/>
    <x v="4"/>
    <x v="3"/>
    <n v="59"/>
    <n v="114.51229923223026"/>
    <x v="58"/>
    <n v="324.35260754196958"/>
    <x v="0"/>
    <x v="10"/>
    <x v="14"/>
  </r>
  <r>
    <x v="5418"/>
    <s v="Product174"/>
    <n v="7"/>
    <x v="2"/>
    <x v="0"/>
    <n v="3.7942249838259168E-2"/>
    <x v="173"/>
    <x v="0"/>
    <x v="3"/>
    <n v="102"/>
    <n v="34.903628568518791"/>
    <x v="1262"/>
    <n v="235.05514461177177"/>
    <x v="1"/>
    <x v="10"/>
    <x v="14"/>
  </r>
  <r>
    <x v="5419"/>
    <s v="Product175"/>
    <n v="13"/>
    <x v="2"/>
    <x v="0"/>
    <n v="3.9734415776893074E-5"/>
    <x v="174"/>
    <x v="1"/>
    <x v="2"/>
    <n v="175"/>
    <n v="207.8166947286303"/>
    <x v="184"/>
    <n v="2701.5096842977955"/>
    <x v="2"/>
    <x v="10"/>
    <x v="14"/>
  </r>
  <r>
    <x v="5420"/>
    <s v="Product176"/>
    <n v="1"/>
    <x v="1"/>
    <x v="1"/>
    <n v="3.4473112851866793E-2"/>
    <x v="175"/>
    <x v="2"/>
    <x v="3"/>
    <n v="27"/>
    <n v="75.320464158174516"/>
    <x v="1269"/>
    <n v="72.723933297194776"/>
    <x v="3"/>
    <x v="10"/>
    <x v="14"/>
  </r>
  <r>
    <x v="5421"/>
    <s v="Product177"/>
    <n v="12"/>
    <x v="1"/>
    <x v="0"/>
    <n v="8.2145408893783911E-2"/>
    <x v="176"/>
    <x v="3"/>
    <x v="0"/>
    <n v="230"/>
    <n v="132.15554337596507"/>
    <x v="1451"/>
    <n v="1455.5948667331947"/>
    <x v="4"/>
    <x v="10"/>
    <x v="14"/>
  </r>
  <r>
    <x v="5422"/>
    <s v="Product178"/>
    <n v="5"/>
    <x v="1"/>
    <x v="0"/>
    <n v="1.0121476428293953E-2"/>
    <x v="177"/>
    <x v="4"/>
    <x v="0"/>
    <n v="204"/>
    <n v="216.69534663637501"/>
    <x v="608"/>
    <n v="1072.5103489663697"/>
    <x v="5"/>
    <x v="10"/>
    <x v="14"/>
  </r>
  <r>
    <x v="5423"/>
    <s v="Product179"/>
    <n v="2"/>
    <x v="1"/>
    <x v="0"/>
    <n v="1.4693386228161943E-2"/>
    <x v="178"/>
    <x v="0"/>
    <x v="1"/>
    <n v="127"/>
    <n v="257.38548781426152"/>
    <x v="1055"/>
    <n v="507.20724686456543"/>
    <x v="6"/>
    <x v="10"/>
    <x v="14"/>
  </r>
  <r>
    <x v="5424"/>
    <s v="Product180"/>
    <n v="7"/>
    <x v="0"/>
    <x v="0"/>
    <n v="6.8128944606177341E-2"/>
    <x v="179"/>
    <x v="1"/>
    <x v="0"/>
    <n v="38"/>
    <n v="276.95119890985313"/>
    <x v="678"/>
    <n v="1806.5796421449652"/>
    <x v="7"/>
    <x v="10"/>
    <x v="14"/>
  </r>
  <r>
    <x v="5425"/>
    <s v="Product181"/>
    <n v="7"/>
    <x v="1"/>
    <x v="0"/>
    <n v="1.1247668922647815E-2"/>
    <x v="180"/>
    <x v="2"/>
    <x v="1"/>
    <n v="184"/>
    <n v="28.346588592439929"/>
    <x v="941"/>
    <n v="196.19428884205962"/>
    <x v="8"/>
    <x v="10"/>
    <x v="14"/>
  </r>
  <r>
    <x v="5426"/>
    <s v="Product182"/>
    <n v="2"/>
    <x v="2"/>
    <x v="1"/>
    <n v="2.5439730689445429E-2"/>
    <x v="181"/>
    <x v="3"/>
    <x v="2"/>
    <n v="123"/>
    <n v="84.621681786436142"/>
    <x v="466"/>
    <n v="164.93785798260251"/>
    <x v="9"/>
    <x v="10"/>
    <x v="14"/>
  </r>
  <r>
    <x v="5427"/>
    <s v="Product183"/>
    <n v="13"/>
    <x v="0"/>
    <x v="1"/>
    <n v="3.0345994733517481E-2"/>
    <x v="182"/>
    <x v="4"/>
    <x v="0"/>
    <n v="152"/>
    <n v="237.09885539227301"/>
    <x v="449"/>
    <n v="2988.7501120778088"/>
    <x v="10"/>
    <x v="10"/>
    <x v="14"/>
  </r>
  <r>
    <x v="5428"/>
    <s v="Product184"/>
    <n v="15"/>
    <x v="0"/>
    <x v="0"/>
    <n v="8.5314093951235848E-2"/>
    <x v="183"/>
    <x v="0"/>
    <x v="3"/>
    <n v="120"/>
    <n v="133.14208680123181"/>
    <x v="389"/>
    <n v="1826.7478544851188"/>
    <x v="11"/>
    <x v="10"/>
    <x v="14"/>
  </r>
  <r>
    <x v="5429"/>
    <s v="Product185"/>
    <n v="13"/>
    <x v="0"/>
    <x v="0"/>
    <n v="2.7341625044856543E-2"/>
    <x v="184"/>
    <x v="1"/>
    <x v="3"/>
    <n v="10"/>
    <n v="59.03341879414166"/>
    <x v="843"/>
    <n v="746.45153950063127"/>
    <x v="12"/>
    <x v="10"/>
    <x v="14"/>
  </r>
  <r>
    <x v="5430"/>
    <s v="Product186"/>
    <n v="12"/>
    <x v="1"/>
    <x v="0"/>
    <n v="4.5056840551573198E-2"/>
    <x v="185"/>
    <x v="2"/>
    <x v="2"/>
    <n v="50"/>
    <n v="224.32217343900226"/>
    <x v="321"/>
    <n v="2570.5791004581456"/>
    <x v="13"/>
    <x v="10"/>
    <x v="14"/>
  </r>
  <r>
    <x v="5431"/>
    <s v="Product187"/>
    <n v="7"/>
    <x v="1"/>
    <x v="0"/>
    <n v="7.0406198593830557E-2"/>
    <x v="186"/>
    <x v="3"/>
    <x v="3"/>
    <n v="18"/>
    <n v="317.27402598524878"/>
    <x v="347"/>
    <n v="2064.5517753214704"/>
    <x v="14"/>
    <x v="10"/>
    <x v="14"/>
  </r>
  <r>
    <x v="5432"/>
    <s v="Product188"/>
    <n v="7"/>
    <x v="1"/>
    <x v="1"/>
    <n v="7.1825671670698879E-2"/>
    <x v="187"/>
    <x v="4"/>
    <x v="0"/>
    <n v="121"/>
    <n v="83.317523656588776"/>
    <x v="170"/>
    <n v="541.33230590610469"/>
    <x v="15"/>
    <x v="10"/>
    <x v="14"/>
  </r>
  <r>
    <x v="5433"/>
    <s v="Product189"/>
    <n v="2"/>
    <x v="0"/>
    <x v="0"/>
    <n v="6.7630875717865399E-2"/>
    <x v="188"/>
    <x v="0"/>
    <x v="0"/>
    <n v="205"/>
    <n v="105.6343076511579"/>
    <x v="1283"/>
    <n v="196.98033383771934"/>
    <x v="16"/>
    <x v="10"/>
    <x v="14"/>
  </r>
  <r>
    <x v="5434"/>
    <s v="Product190"/>
    <n v="5"/>
    <x v="2"/>
    <x v="0"/>
    <n v="9.5008413945310191E-2"/>
    <x v="189"/>
    <x v="1"/>
    <x v="1"/>
    <n v="62"/>
    <n v="169.17616877169237"/>
    <x v="532"/>
    <n v="765.51504649674882"/>
    <x v="17"/>
    <x v="10"/>
    <x v="14"/>
  </r>
  <r>
    <x v="5435"/>
    <s v="Product191"/>
    <n v="5"/>
    <x v="2"/>
    <x v="0"/>
    <n v="8.5389546368995511E-2"/>
    <x v="190"/>
    <x v="2"/>
    <x v="0"/>
    <n v="188"/>
    <n v="37.261281972622193"/>
    <x v="545"/>
    <n v="170.39779003926375"/>
    <x v="18"/>
    <x v="10"/>
    <x v="14"/>
  </r>
  <r>
    <x v="5436"/>
    <s v="Product192"/>
    <n v="7"/>
    <x v="1"/>
    <x v="0"/>
    <n v="6.7043779716066801E-2"/>
    <x v="191"/>
    <x v="3"/>
    <x v="1"/>
    <n v="116"/>
    <n v="61.339645395167352"/>
    <x v="396"/>
    <n v="400.59042605002475"/>
    <x v="19"/>
    <x v="10"/>
    <x v="14"/>
  </r>
  <r>
    <x v="5437"/>
    <s v="Product193"/>
    <n v="12"/>
    <x v="1"/>
    <x v="0"/>
    <n v="9.1071699509410312E-2"/>
    <x v="192"/>
    <x v="0"/>
    <x v="2"/>
    <n v="147"/>
    <n v="111.05652707242373"/>
    <x v="950"/>
    <n v="1211.3090449239032"/>
    <x v="20"/>
    <x v="10"/>
    <x v="14"/>
  </r>
  <r>
    <x v="5438"/>
    <s v="Product194"/>
    <n v="10"/>
    <x v="1"/>
    <x v="1"/>
    <n v="9.8886972097542936E-2"/>
    <x v="193"/>
    <x v="1"/>
    <x v="0"/>
    <n v="104"/>
    <n v="310.84222153375998"/>
    <x v="481"/>
    <n v="2801.0397544621283"/>
    <x v="21"/>
    <x v="10"/>
    <x v="14"/>
  </r>
  <r>
    <x v="5439"/>
    <s v="Product195"/>
    <n v="6"/>
    <x v="1"/>
    <x v="1"/>
    <n v="3.0966198005528148E-2"/>
    <x v="194"/>
    <x v="2"/>
    <x v="3"/>
    <n v="29"/>
    <n v="154.10119375810439"/>
    <x v="400"/>
    <n v="895.97559407581605"/>
    <x v="22"/>
    <x v="10"/>
    <x v="14"/>
  </r>
  <r>
    <x v="5440"/>
    <s v="Product196"/>
    <n v="14"/>
    <x v="0"/>
    <x v="0"/>
    <n v="2.6340436819650814E-2"/>
    <x v="195"/>
    <x v="3"/>
    <x v="3"/>
    <n v="122"/>
    <n v="144.46415805268668"/>
    <x v="724"/>
    <n v="1969.2247263471418"/>
    <x v="23"/>
    <x v="10"/>
    <x v="14"/>
  </r>
  <r>
    <x v="5441"/>
    <s v="Product197"/>
    <n v="4"/>
    <x v="1"/>
    <x v="0"/>
    <n v="9.3208017406723215E-2"/>
    <x v="196"/>
    <x v="4"/>
    <x v="2"/>
    <n v="93"/>
    <n v="230.08321726338073"/>
    <x v="218"/>
    <n v="834.55046697480259"/>
    <x v="24"/>
    <x v="10"/>
    <x v="14"/>
  </r>
  <r>
    <x v="5442"/>
    <s v="Product198"/>
    <n v="13"/>
    <x v="2"/>
    <x v="0"/>
    <n v="9.4912923195182033E-2"/>
    <x v="197"/>
    <x v="0"/>
    <x v="3"/>
    <n v="107"/>
    <n v="92.969383751893176"/>
    <x v="179"/>
    <n v="1093.8900410405024"/>
    <x v="25"/>
    <x v="10"/>
    <x v="14"/>
  </r>
  <r>
    <x v="5443"/>
    <s v="Product199"/>
    <n v="11"/>
    <x v="0"/>
    <x v="0"/>
    <n v="5.314467073898204E-2"/>
    <x v="198"/>
    <x v="1"/>
    <x v="0"/>
    <n v="188"/>
    <n v="140.32822420122631"/>
    <x v="1467"/>
    <n v="1461.575796237327"/>
    <x v="26"/>
    <x v="10"/>
    <x v="14"/>
  </r>
  <r>
    <x v="5444"/>
    <s v="Product200"/>
    <n v="10"/>
    <x v="0"/>
    <x v="1"/>
    <n v="2.5849581210178531E-2"/>
    <x v="199"/>
    <x v="2"/>
    <x v="0"/>
    <n v="58"/>
    <n v="251.12327029644922"/>
    <x v="888"/>
    <n v="2446.3183892715551"/>
    <x v="27"/>
    <x v="10"/>
    <x v="14"/>
  </r>
  <r>
    <x v="5445"/>
    <s v="Product201"/>
    <n v="3"/>
    <x v="0"/>
    <x v="0"/>
    <n v="2.3737602059665821E-2"/>
    <x v="200"/>
    <x v="3"/>
    <x v="1"/>
    <n v="161"/>
    <n v="111.38677222999668"/>
    <x v="1160"/>
    <n v="326.22815206827119"/>
    <x v="28"/>
    <x v="10"/>
    <x v="14"/>
  </r>
  <r>
    <x v="5446"/>
    <s v="Product202"/>
    <n v="2"/>
    <x v="1"/>
    <x v="0"/>
    <n v="4.2923534151032448E-3"/>
    <x v="201"/>
    <x v="4"/>
    <x v="0"/>
    <n v="25"/>
    <n v="161.1379987540092"/>
    <x v="435"/>
    <n v="320.89267502950906"/>
    <x v="29"/>
    <x v="10"/>
    <x v="14"/>
  </r>
  <r>
    <x v="5447"/>
    <s v="Product203"/>
    <n v="6"/>
    <x v="1"/>
    <x v="0"/>
    <n v="5.4129401601612809E-2"/>
    <x v="202"/>
    <x v="0"/>
    <x v="1"/>
    <n v="119"/>
    <n v="112.79957690934509"/>
    <x v="1262"/>
    <n v="640.16281986196282"/>
    <x v="0"/>
    <x v="11"/>
    <x v="14"/>
  </r>
  <r>
    <x v="5448"/>
    <s v="Product204"/>
    <n v="2"/>
    <x v="1"/>
    <x v="0"/>
    <n v="7.1231802997756263E-2"/>
    <x v="203"/>
    <x v="1"/>
    <x v="2"/>
    <n v="124"/>
    <n v="239.16781388508471"/>
    <x v="1379"/>
    <n v="444.26291856603666"/>
    <x v="1"/>
    <x v="11"/>
    <x v="14"/>
  </r>
  <r>
    <x v="5449"/>
    <s v="Product205"/>
    <n v="1"/>
    <x v="0"/>
    <x v="0"/>
    <n v="4.0513874739843372E-2"/>
    <x v="204"/>
    <x v="2"/>
    <x v="0"/>
    <n v="90"/>
    <n v="214.28226658999182"/>
    <x v="572"/>
    <n v="205.60086168239516"/>
    <x v="2"/>
    <x v="11"/>
    <x v="14"/>
  </r>
  <r>
    <x v="5450"/>
    <s v="Product206"/>
    <n v="1"/>
    <x v="2"/>
    <x v="1"/>
    <n v="2.8219667469558188E-2"/>
    <x v="205"/>
    <x v="3"/>
    <x v="3"/>
    <n v="175"/>
    <n v="76.219804658644421"/>
    <x v="1468"/>
    <n v="74.068907116582793"/>
    <x v="3"/>
    <x v="11"/>
    <x v="14"/>
  </r>
  <r>
    <x v="5451"/>
    <s v="Product207"/>
    <n v="5"/>
    <x v="2"/>
    <x v="1"/>
    <n v="2.7270393066587864E-2"/>
    <x v="206"/>
    <x v="4"/>
    <x v="3"/>
    <n v="90"/>
    <n v="66.819272086215918"/>
    <x v="92"/>
    <n v="324.98542136000765"/>
    <x v="4"/>
    <x v="11"/>
    <x v="14"/>
  </r>
  <r>
    <x v="5452"/>
    <s v="Product208"/>
    <n v="6"/>
    <x v="1"/>
    <x v="0"/>
    <n v="6.0337748007345954E-2"/>
    <x v="207"/>
    <x v="0"/>
    <x v="2"/>
    <n v="123"/>
    <n v="157.5789805170518"/>
    <x v="971"/>
    <n v="888.42611819615672"/>
    <x v="5"/>
    <x v="11"/>
    <x v="14"/>
  </r>
  <r>
    <x v="5453"/>
    <s v="Product209"/>
    <n v="1"/>
    <x v="1"/>
    <x v="0"/>
    <n v="6.0001698728387537E-2"/>
    <x v="208"/>
    <x v="1"/>
    <x v="3"/>
    <n v="198"/>
    <n v="46.152652696210119"/>
    <x v="15"/>
    <n v="43.383415133616218"/>
    <x v="6"/>
    <x v="11"/>
    <x v="14"/>
  </r>
  <r>
    <x v="5454"/>
    <s v="Product210"/>
    <n v="11"/>
    <x v="1"/>
    <x v="0"/>
    <n v="9.7643359875065949E-2"/>
    <x v="209"/>
    <x v="2"/>
    <x v="0"/>
    <n v="193"/>
    <n v="142.81107181461437"/>
    <x v="1469"/>
    <n v="1417.531708288037"/>
    <x v="7"/>
    <x v="11"/>
    <x v="14"/>
  </r>
  <r>
    <x v="5455"/>
    <s v="Product211"/>
    <n v="4"/>
    <x v="1"/>
    <x v="0"/>
    <n v="7.8736962590042578E-2"/>
    <x v="210"/>
    <x v="3"/>
    <x v="0"/>
    <n v="134"/>
    <n v="237.65006821167898"/>
    <x v="260"/>
    <n v="875.7528947254998"/>
    <x v="8"/>
    <x v="11"/>
    <x v="14"/>
  </r>
  <r>
    <x v="5456"/>
    <s v="Product212"/>
    <n v="12"/>
    <x v="0"/>
    <x v="1"/>
    <n v="5.5076011008380277E-2"/>
    <x v="211"/>
    <x v="4"/>
    <x v="1"/>
    <n v="230"/>
    <n v="84.181152135469347"/>
    <x v="1451"/>
    <n v="954.53748088509712"/>
    <x v="9"/>
    <x v="11"/>
    <x v="14"/>
  </r>
  <r>
    <x v="5457"/>
    <s v="Product213"/>
    <n v="10"/>
    <x v="1"/>
    <x v="0"/>
    <n v="9.7378144499541713E-2"/>
    <x v="212"/>
    <x v="0"/>
    <x v="0"/>
    <n v="64"/>
    <n v="31.27815599365135"/>
    <x v="1311"/>
    <n v="282.32347199622359"/>
    <x v="10"/>
    <x v="11"/>
    <x v="14"/>
  </r>
  <r>
    <x v="5458"/>
    <s v="Product214"/>
    <n v="12"/>
    <x v="2"/>
    <x v="0"/>
    <n v="8.1132127893284056E-2"/>
    <x v="213"/>
    <x v="1"/>
    <x v="1"/>
    <n v="235"/>
    <n v="121.30706869125483"/>
    <x v="623"/>
    <n v="1337.5820169580386"/>
    <x v="11"/>
    <x v="11"/>
    <x v="14"/>
  </r>
  <r>
    <x v="5459"/>
    <s v="Product215"/>
    <n v="10"/>
    <x v="0"/>
    <x v="0"/>
    <n v="5.5357550125157709E-2"/>
    <x v="214"/>
    <x v="2"/>
    <x v="2"/>
    <n v="234"/>
    <n v="222.3314947784302"/>
    <x v="191"/>
    <n v="2100.2376791183201"/>
    <x v="12"/>
    <x v="11"/>
    <x v="14"/>
  </r>
  <r>
    <x v="5460"/>
    <s v="Product216"/>
    <n v="7"/>
    <x v="0"/>
    <x v="0"/>
    <n v="7.3899594465493476E-2"/>
    <x v="215"/>
    <x v="3"/>
    <x v="0"/>
    <n v="241"/>
    <n v="106.27380473260369"/>
    <x v="1470"/>
    <n v="688.94149562391465"/>
    <x v="13"/>
    <x v="11"/>
    <x v="14"/>
  </r>
  <r>
    <x v="5461"/>
    <s v="Product217"/>
    <n v="13"/>
    <x v="0"/>
    <x v="0"/>
    <n v="5.2425842265358825E-2"/>
    <x v="216"/>
    <x v="0"/>
    <x v="3"/>
    <n v="129"/>
    <n v="297.72525309336675"/>
    <x v="1239"/>
    <n v="3667.5178271716381"/>
    <x v="14"/>
    <x v="11"/>
    <x v="14"/>
  </r>
  <r>
    <x v="5462"/>
    <s v="Product218"/>
    <n v="6"/>
    <x v="1"/>
    <x v="1"/>
    <n v="6.1056905109712595E-2"/>
    <x v="217"/>
    <x v="1"/>
    <x v="3"/>
    <n v="100"/>
    <n v="151.51799852062629"/>
    <x v="321"/>
    <n v="853.60067077523297"/>
    <x v="15"/>
    <x v="11"/>
    <x v="14"/>
  </r>
  <r>
    <x v="5463"/>
    <s v="Product219"/>
    <n v="3"/>
    <x v="1"/>
    <x v="1"/>
    <n v="5.2107757478278477E-2"/>
    <x v="218"/>
    <x v="2"/>
    <x v="2"/>
    <n v="123"/>
    <n v="287.77310434165048"/>
    <x v="31"/>
    <n v="818.33367963553337"/>
    <x v="16"/>
    <x v="11"/>
    <x v="14"/>
  </r>
  <r>
    <x v="5464"/>
    <s v="Product220"/>
    <n v="8"/>
    <x v="1"/>
    <x v="0"/>
    <n v="9.3808755268477401E-2"/>
    <x v="219"/>
    <x v="3"/>
    <x v="3"/>
    <n v="216"/>
    <n v="235.03363704836741"/>
    <x v="757"/>
    <n v="1703.8833928850956"/>
    <x v="17"/>
    <x v="11"/>
    <x v="14"/>
  </r>
  <r>
    <x v="5465"/>
    <s v="Product221"/>
    <n v="13"/>
    <x v="0"/>
    <x v="0"/>
    <n v="3.5968760228070731E-2"/>
    <x v="220"/>
    <x v="4"/>
    <x v="0"/>
    <n v="105"/>
    <n v="75.325679255763561"/>
    <x v="524"/>
    <n v="944.01200347475378"/>
    <x v="18"/>
    <x v="11"/>
    <x v="14"/>
  </r>
  <r>
    <x v="5466"/>
    <s v="Product222"/>
    <n v="10"/>
    <x v="2"/>
    <x v="0"/>
    <n v="9.9883209759674185E-2"/>
    <x v="221"/>
    <x v="0"/>
    <x v="0"/>
    <n v="72"/>
    <n v="176.0656929509035"/>
    <x v="104"/>
    <n v="1584.79686410406"/>
    <x v="19"/>
    <x v="11"/>
    <x v="14"/>
  </r>
  <r>
    <x v="5467"/>
    <s v="Product223"/>
    <n v="2"/>
    <x v="2"/>
    <x v="0"/>
    <n v="8.9639016790814804E-2"/>
    <x v="222"/>
    <x v="1"/>
    <x v="1"/>
    <n v="92"/>
    <n v="224.9037428586835"/>
    <x v="682"/>
    <n v="409.48718495251376"/>
    <x v="20"/>
    <x v="11"/>
    <x v="14"/>
  </r>
  <r>
    <x v="5468"/>
    <s v="Product224"/>
    <n v="5"/>
    <x v="1"/>
    <x v="1"/>
    <n v="1.5890217655510887E-2"/>
    <x v="223"/>
    <x v="2"/>
    <x v="0"/>
    <n v="149"/>
    <n v="316.15763272615857"/>
    <x v="625"/>
    <n v="1555.6690956434443"/>
    <x v="21"/>
    <x v="11"/>
    <x v="14"/>
  </r>
  <r>
    <x v="5469"/>
    <s v="Product225"/>
    <n v="10"/>
    <x v="1"/>
    <x v="0"/>
    <n v="3.0950229098394223E-2"/>
    <x v="224"/>
    <x v="3"/>
    <x v="1"/>
    <n v="122"/>
    <n v="129.87553632575862"/>
    <x v="201"/>
    <n v="1258.5585872219958"/>
    <x v="22"/>
    <x v="11"/>
    <x v="14"/>
  </r>
  <r>
    <x v="5470"/>
    <s v="Product226"/>
    <n v="4"/>
    <x v="1"/>
    <x v="0"/>
    <n v="6.9863242974785397E-2"/>
    <x v="225"/>
    <x v="4"/>
    <x v="2"/>
    <n v="174"/>
    <n v="201.92468580833955"/>
    <x v="499"/>
    <n v="751.27028968441732"/>
    <x v="23"/>
    <x v="11"/>
    <x v="14"/>
  </r>
  <r>
    <x v="5471"/>
    <s v="Product227"/>
    <n v="1"/>
    <x v="1"/>
    <x v="0"/>
    <n v="4.6988047066118754E-2"/>
    <x v="226"/>
    <x v="0"/>
    <x v="0"/>
    <n v="133"/>
    <n v="72.278284707241113"/>
    <x v="808"/>
    <n v="68.882069263558932"/>
    <x v="24"/>
    <x v="11"/>
    <x v="14"/>
  </r>
  <r>
    <x v="5472"/>
    <s v="Product228"/>
    <n v="7"/>
    <x v="0"/>
    <x v="0"/>
    <n v="9.6991642336624329E-2"/>
    <x v="227"/>
    <x v="1"/>
    <x v="3"/>
    <n v="249"/>
    <n v="94.475060253686706"/>
    <x v="837"/>
    <n v="597.18238299881057"/>
    <x v="25"/>
    <x v="11"/>
    <x v="14"/>
  </r>
  <r>
    <x v="5473"/>
    <s v="Product229"/>
    <n v="12"/>
    <x v="1"/>
    <x v="0"/>
    <n v="8.3406522362868829E-2"/>
    <x v="228"/>
    <x v="2"/>
    <x v="3"/>
    <n v="50"/>
    <n v="81.126864318550702"/>
    <x v="321"/>
    <n v="892.32425634643289"/>
    <x v="26"/>
    <x v="11"/>
    <x v="14"/>
  </r>
  <r>
    <x v="5474"/>
    <s v="Product230"/>
    <n v="6"/>
    <x v="2"/>
    <x v="1"/>
    <n v="5.4084421633779314E-2"/>
    <x v="229"/>
    <x v="3"/>
    <x v="2"/>
    <n v="27"/>
    <n v="137.07871954418411"/>
    <x v="386"/>
    <n v="777.98937767602729"/>
    <x v="27"/>
    <x v="11"/>
    <x v="14"/>
  </r>
  <r>
    <x v="5475"/>
    <s v="Product231"/>
    <n v="10"/>
    <x v="0"/>
    <x v="1"/>
    <n v="5.1831390968945859E-2"/>
    <x v="230"/>
    <x v="4"/>
    <x v="3"/>
    <n v="198"/>
    <n v="201.12011366942511"/>
    <x v="250"/>
    <n v="1906.9577842610631"/>
    <x v="28"/>
    <x v="11"/>
    <x v="14"/>
  </r>
  <r>
    <x v="5476"/>
    <s v="Product232"/>
    <n v="1"/>
    <x v="0"/>
    <x v="0"/>
    <n v="5.7011679808490416E-2"/>
    <x v="231"/>
    <x v="0"/>
    <x v="0"/>
    <n v="174"/>
    <n v="245.15269321425299"/>
    <x v="400"/>
    <n v="231.17612636453291"/>
    <x v="29"/>
    <x v="11"/>
    <x v="14"/>
  </r>
  <r>
    <x v="5477"/>
    <s v="Product233"/>
    <n v="12"/>
    <x v="0"/>
    <x v="0"/>
    <n v="7.3029359369271449E-2"/>
    <x v="232"/>
    <x v="1"/>
    <x v="0"/>
    <n v="6"/>
    <n v="226.22914666886459"/>
    <x v="708"/>
    <n v="2516.4933242037655"/>
    <x v="30"/>
    <x v="11"/>
    <x v="14"/>
  </r>
  <r>
    <x v="5478"/>
    <s v="Product234"/>
    <n v="4"/>
    <x v="1"/>
    <x v="0"/>
    <n v="1.9173682241717229E-3"/>
    <x v="233"/>
    <x v="2"/>
    <x v="1"/>
    <n v="146"/>
    <n v="170.21881375540303"/>
    <x v="554"/>
    <n v="679.5697664430088"/>
    <x v="0"/>
    <x v="0"/>
    <x v="15"/>
  </r>
  <r>
    <x v="5479"/>
    <s v="Product235"/>
    <n v="12"/>
    <x v="1"/>
    <x v="0"/>
    <n v="5.4290435273983612E-2"/>
    <x v="234"/>
    <x v="3"/>
    <x v="0"/>
    <n v="249"/>
    <n v="227.36863391206455"/>
    <x v="374"/>
    <n v="2580.2963017119305"/>
    <x v="1"/>
    <x v="0"/>
    <x v="15"/>
  </r>
  <r>
    <x v="5480"/>
    <s v="Product236"/>
    <n v="13"/>
    <x v="1"/>
    <x v="1"/>
    <n v="1.1745671208212672E-2"/>
    <x v="235"/>
    <x v="4"/>
    <x v="1"/>
    <n v="21"/>
    <n v="158.55860152391026"/>
    <x v="1204"/>
    <n v="2037.0509162012934"/>
    <x v="2"/>
    <x v="0"/>
    <x v="15"/>
  </r>
  <r>
    <x v="5481"/>
    <s v="Product237"/>
    <n v="1"/>
    <x v="0"/>
    <x v="0"/>
    <n v="8.3162598839609442E-2"/>
    <x v="236"/>
    <x v="0"/>
    <x v="2"/>
    <n v="168"/>
    <n v="77.561301137307566"/>
    <x v="322"/>
    <n v="71.111101765347513"/>
    <x v="3"/>
    <x v="0"/>
    <x v="15"/>
  </r>
  <r>
    <x v="5482"/>
    <s v="Product238"/>
    <n v="5"/>
    <x v="2"/>
    <x v="0"/>
    <n v="6.6237817075532307E-2"/>
    <x v="237"/>
    <x v="1"/>
    <x v="0"/>
    <n v="239"/>
    <n v="78.067810982655999"/>
    <x v="298"/>
    <n v="364.48384799649796"/>
    <x v="4"/>
    <x v="0"/>
    <x v="15"/>
  </r>
  <r>
    <x v="5483"/>
    <s v="Product239"/>
    <n v="11"/>
    <x v="2"/>
    <x v="0"/>
    <n v="3.7851523536283099E-2"/>
    <x v="238"/>
    <x v="2"/>
    <x v="3"/>
    <n v="131"/>
    <n v="69.014310227503472"/>
    <x v="1042"/>
    <n v="730.42214783545455"/>
    <x v="5"/>
    <x v="0"/>
    <x v="15"/>
  </r>
  <r>
    <x v="5484"/>
    <s v="Product240"/>
    <n v="5"/>
    <x v="1"/>
    <x v="0"/>
    <n v="8.4944683384557528E-3"/>
    <x v="239"/>
    <x v="3"/>
    <x v="3"/>
    <n v="163"/>
    <n v="129.07863794540384"/>
    <x v="1151"/>
    <n v="639.91091771102811"/>
    <x v="6"/>
    <x v="0"/>
    <x v="15"/>
  </r>
  <r>
    <x v="5485"/>
    <s v="Product241"/>
    <n v="3"/>
    <x v="1"/>
    <x v="0"/>
    <n v="7.9543078203055409E-2"/>
    <x v="240"/>
    <x v="0"/>
    <x v="2"/>
    <n v="197"/>
    <n v="192.78512745743581"/>
    <x v="813"/>
    <n v="532.35121496310899"/>
    <x v="7"/>
    <x v="0"/>
    <x v="15"/>
  </r>
  <r>
    <x v="5486"/>
    <s v="Product242"/>
    <n v="14"/>
    <x v="1"/>
    <x v="1"/>
    <n v="9.6849979564120128E-2"/>
    <x v="241"/>
    <x v="1"/>
    <x v="3"/>
    <n v="84"/>
    <n v="215.13920210747369"/>
    <x v="514"/>
    <n v="2720.2416469189325"/>
    <x v="8"/>
    <x v="0"/>
    <x v="15"/>
  </r>
  <r>
    <x v="5487"/>
    <s v="Product243"/>
    <n v="6"/>
    <x v="1"/>
    <x v="1"/>
    <n v="3.4492657213569047E-2"/>
    <x v="242"/>
    <x v="2"/>
    <x v="0"/>
    <n v="151"/>
    <n v="284.2617590319486"/>
    <x v="1471"/>
    <n v="1646.7408937124005"/>
    <x v="9"/>
    <x v="0"/>
    <x v="15"/>
  </r>
  <r>
    <x v="5488"/>
    <s v="Product244"/>
    <n v="9"/>
    <x v="0"/>
    <x v="0"/>
    <n v="8.9601405108268584E-2"/>
    <x v="243"/>
    <x v="3"/>
    <x v="0"/>
    <n v="205"/>
    <n v="132.23978989764004"/>
    <x v="171"/>
    <n v="1083.5182702043035"/>
    <x v="10"/>
    <x v="0"/>
    <x v="15"/>
  </r>
  <r>
    <x v="5489"/>
    <s v="Product245"/>
    <n v="14"/>
    <x v="1"/>
    <x v="0"/>
    <n v="3.0757060797186764E-2"/>
    <x v="244"/>
    <x v="4"/>
    <x v="1"/>
    <n v="209"/>
    <n v="121.91416898273111"/>
    <x v="1472"/>
    <n v="1654.3022646540705"/>
    <x v="11"/>
    <x v="0"/>
    <x v="15"/>
  </r>
  <r>
    <x v="5490"/>
    <s v="Product246"/>
    <n v="7"/>
    <x v="2"/>
    <x v="0"/>
    <n v="8.468103640549729E-2"/>
    <x v="245"/>
    <x v="0"/>
    <x v="0"/>
    <n v="186"/>
    <n v="45.360526186659342"/>
    <x v="473"/>
    <n v="290.63544872092029"/>
    <x v="12"/>
    <x v="0"/>
    <x v="15"/>
  </r>
  <r>
    <x v="5491"/>
    <s v="Product247"/>
    <n v="1"/>
    <x v="0"/>
    <x v="0"/>
    <n v="6.566827039196281E-2"/>
    <x v="246"/>
    <x v="1"/>
    <x v="1"/>
    <n v="5"/>
    <n v="31.733255880764752"/>
    <x v="1235"/>
    <n v="29.649387853169348"/>
    <x v="13"/>
    <x v="0"/>
    <x v="15"/>
  </r>
  <r>
    <x v="5492"/>
    <s v="Product248"/>
    <n v="2"/>
    <x v="0"/>
    <x v="1"/>
    <n v="7.8568884755568447E-2"/>
    <x v="247"/>
    <x v="2"/>
    <x v="2"/>
    <n v="149"/>
    <n v="232.65038773058043"/>
    <x v="746"/>
    <n v="428.74261245727627"/>
    <x v="14"/>
    <x v="0"/>
    <x v="15"/>
  </r>
  <r>
    <x v="5493"/>
    <s v="Product249"/>
    <n v="14"/>
    <x v="0"/>
    <x v="0"/>
    <n v="2.257090704526157E-2"/>
    <x v="248"/>
    <x v="3"/>
    <x v="0"/>
    <n v="79"/>
    <n v="145.5290909269134"/>
    <x v="295"/>
    <n v="1991.4211428050887"/>
    <x v="15"/>
    <x v="0"/>
    <x v="15"/>
  </r>
  <r>
    <x v="5494"/>
    <s v="Product250"/>
    <n v="12"/>
    <x v="1"/>
    <x v="0"/>
    <n v="3.2236668434395656E-3"/>
    <x v="249"/>
    <x v="4"/>
    <x v="3"/>
    <n v="214"/>
    <n v="296.6876843798363"/>
    <x v="815"/>
    <n v="3548.7751455461298"/>
    <x v="16"/>
    <x v="0"/>
    <x v="15"/>
  </r>
  <r>
    <x v="5495"/>
    <s v="Product251"/>
    <n v="14"/>
    <x v="1"/>
    <x v="0"/>
    <n v="8.7465858785712197E-2"/>
    <x v="250"/>
    <x v="0"/>
    <x v="3"/>
    <n v="89"/>
    <n v="43.278857059691006"/>
    <x v="566"/>
    <n v="552.90808523581472"/>
    <x v="17"/>
    <x v="0"/>
    <x v="15"/>
  </r>
  <r>
    <x v="5496"/>
    <s v="Product252"/>
    <n v="12"/>
    <x v="1"/>
    <x v="0"/>
    <n v="3.9111115755480666E-2"/>
    <x v="251"/>
    <x v="1"/>
    <x v="2"/>
    <n v="105"/>
    <n v="107.54747358280382"/>
    <x v="65"/>
    <n v="1240.0940627315674"/>
    <x v="18"/>
    <x v="0"/>
    <x v="15"/>
  </r>
  <r>
    <x v="5497"/>
    <s v="Product253"/>
    <n v="5"/>
    <x v="0"/>
    <x v="0"/>
    <n v="7.6152149292554039E-2"/>
    <x v="252"/>
    <x v="2"/>
    <x v="3"/>
    <n v="224"/>
    <n v="285.65582359530941"/>
    <x v="825"/>
    <n v="1319.5125933529596"/>
    <x v="19"/>
    <x v="0"/>
    <x v="15"/>
  </r>
  <r>
    <x v="5498"/>
    <s v="Product254"/>
    <n v="9"/>
    <x v="2"/>
    <x v="1"/>
    <n v="6.040156944987099E-2"/>
    <x v="253"/>
    <x v="3"/>
    <x v="0"/>
    <n v="223"/>
    <n v="171.37398211093762"/>
    <x v="225"/>
    <n v="1449.2045216570657"/>
    <x v="20"/>
    <x v="0"/>
    <x v="15"/>
  </r>
  <r>
    <x v="5499"/>
    <s v="Product255"/>
    <n v="11"/>
    <x v="2"/>
    <x v="1"/>
    <n v="8.0900851211877955E-2"/>
    <x v="254"/>
    <x v="4"/>
    <x v="0"/>
    <n v="173"/>
    <n v="33.442919325993437"/>
    <x v="1191"/>
    <n v="338.11094554061447"/>
    <x v="21"/>
    <x v="0"/>
    <x v="15"/>
  </r>
  <r>
    <x v="5500"/>
    <s v="Product256"/>
    <n v="8"/>
    <x v="1"/>
    <x v="0"/>
    <n v="7.9115922562329362E-3"/>
    <x v="255"/>
    <x v="0"/>
    <x v="1"/>
    <n v="208"/>
    <n v="214.93374557897224"/>
    <x v="452"/>
    <n v="1705.8662193747721"/>
    <x v="22"/>
    <x v="0"/>
    <x v="15"/>
  </r>
  <r>
    <x v="5501"/>
    <s v="Product257"/>
    <n v="9"/>
    <x v="1"/>
    <x v="0"/>
    <n v="7.3618042847385129E-2"/>
    <x v="256"/>
    <x v="1"/>
    <x v="0"/>
    <n v="177"/>
    <n v="180.72376895461423"/>
    <x v="1281"/>
    <n v="1506.7731490935523"/>
    <x v="23"/>
    <x v="0"/>
    <x v="15"/>
  </r>
  <r>
    <x v="5502"/>
    <s v="Product258"/>
    <n v="2"/>
    <x v="1"/>
    <x v="0"/>
    <n v="8.605733759357137E-3"/>
    <x v="257"/>
    <x v="2"/>
    <x v="1"/>
    <n v="64"/>
    <n v="280.87907460111103"/>
    <x v="548"/>
    <n v="556.92380813303851"/>
    <x v="24"/>
    <x v="0"/>
    <x v="15"/>
  </r>
  <r>
    <x v="5503"/>
    <s v="Product259"/>
    <n v="4"/>
    <x v="1"/>
    <x v="0"/>
    <n v="7.1300483201486409E-2"/>
    <x v="258"/>
    <x v="3"/>
    <x v="2"/>
    <n v="17"/>
    <n v="286.39004829279173"/>
    <x v="720"/>
    <n v="1063.8811978616745"/>
    <x v="25"/>
    <x v="0"/>
    <x v="15"/>
  </r>
  <r>
    <x v="5504"/>
    <s v="Product260"/>
    <n v="3"/>
    <x v="0"/>
    <x v="1"/>
    <n v="1.4262965755547297E-2"/>
    <x v="259"/>
    <x v="4"/>
    <x v="0"/>
    <n v="190"/>
    <n v="161.79594582068756"/>
    <x v="118"/>
    <n v="478.46476735818214"/>
    <x v="26"/>
    <x v="0"/>
    <x v="15"/>
  </r>
  <r>
    <x v="5505"/>
    <s v="Product261"/>
    <n v="13"/>
    <x v="1"/>
    <x v="0"/>
    <n v="5.2933722917188897E-3"/>
    <x v="260"/>
    <x v="0"/>
    <x v="3"/>
    <n v="60"/>
    <n v="195.54041427113759"/>
    <x v="454"/>
    <n v="2528.5694987842057"/>
    <x v="27"/>
    <x v="0"/>
    <x v="15"/>
  </r>
  <r>
    <x v="5506"/>
    <s v="Product262"/>
    <n v="10"/>
    <x v="2"/>
    <x v="0"/>
    <n v="4.0355903375567617E-2"/>
    <x v="261"/>
    <x v="1"/>
    <x v="3"/>
    <n v="162"/>
    <n v="30.010585081647065"/>
    <x v="39"/>
    <n v="287.99480809847864"/>
    <x v="28"/>
    <x v="0"/>
    <x v="15"/>
  </r>
  <r>
    <x v="5507"/>
    <s v="Product263"/>
    <n v="4"/>
    <x v="0"/>
    <x v="0"/>
    <n v="7.3373782009535822E-3"/>
    <x v="262"/>
    <x v="2"/>
    <x v="2"/>
    <n v="168"/>
    <n v="58.643910349874794"/>
    <x v="243"/>
    <n v="232.85447120181979"/>
    <x v="29"/>
    <x v="0"/>
    <x v="15"/>
  </r>
  <r>
    <x v="5508"/>
    <s v="Product264"/>
    <n v="1"/>
    <x v="0"/>
    <x v="0"/>
    <n v="5.9967493157940893E-2"/>
    <x v="263"/>
    <x v="3"/>
    <x v="3"/>
    <n v="243"/>
    <n v="191.7016091813374"/>
    <x v="1041"/>
    <n v="180.20574424438928"/>
    <x v="30"/>
    <x v="0"/>
    <x v="15"/>
  </r>
  <r>
    <x v="5509"/>
    <s v="Product265"/>
    <n v="3"/>
    <x v="0"/>
    <x v="0"/>
    <n v="9.829478413384006E-2"/>
    <x v="264"/>
    <x v="0"/>
    <x v="0"/>
    <n v="46"/>
    <n v="50.10237665970552"/>
    <x v="973"/>
    <n v="135.53272308404226"/>
    <x v="0"/>
    <x v="1"/>
    <x v="15"/>
  </r>
  <r>
    <x v="5510"/>
    <s v="Product266"/>
    <n v="11"/>
    <x v="1"/>
    <x v="1"/>
    <n v="8.829189833717907E-2"/>
    <x v="265"/>
    <x v="1"/>
    <x v="0"/>
    <n v="180"/>
    <n v="111.31050978207034"/>
    <x v="250"/>
    <n v="1116.3096292538542"/>
    <x v="1"/>
    <x v="1"/>
    <x v="15"/>
  </r>
  <r>
    <x v="5511"/>
    <s v="Product267"/>
    <n v="12"/>
    <x v="1"/>
    <x v="1"/>
    <n v="4.2339074924191526E-2"/>
    <x v="266"/>
    <x v="2"/>
    <x v="1"/>
    <n v="246"/>
    <n v="190.49195351674894"/>
    <x v="577"/>
    <n v="2189.1204050921724"/>
    <x v="2"/>
    <x v="1"/>
    <x v="15"/>
  </r>
  <r>
    <x v="5512"/>
    <s v="Product268"/>
    <n v="15"/>
    <x v="1"/>
    <x v="0"/>
    <n v="3.4379113667359372E-2"/>
    <x v="267"/>
    <x v="3"/>
    <x v="0"/>
    <n v="46"/>
    <n v="133.18569662500644"/>
    <x v="234"/>
    <n v="1929.1033563280337"/>
    <x v="3"/>
    <x v="1"/>
    <x v="15"/>
  </r>
  <r>
    <x v="5513"/>
    <s v="Product269"/>
    <n v="12"/>
    <x v="0"/>
    <x v="0"/>
    <n v="6.2138244720851415E-2"/>
    <x v="268"/>
    <x v="4"/>
    <x v="1"/>
    <n v="89"/>
    <n v="39.797199597821312"/>
    <x v="238"/>
    <n v="447.89125764008787"/>
    <x v="4"/>
    <x v="1"/>
    <x v="15"/>
  </r>
  <r>
    <x v="5514"/>
    <s v="Product270"/>
    <n v="7"/>
    <x v="2"/>
    <x v="0"/>
    <n v="7.9923619713826832E-2"/>
    <x v="269"/>
    <x v="0"/>
    <x v="2"/>
    <n v="104"/>
    <n v="235.83100098199458"/>
    <x v="638"/>
    <n v="1518.8777361994496"/>
    <x v="5"/>
    <x v="1"/>
    <x v="15"/>
  </r>
  <r>
    <x v="5515"/>
    <s v="Product271"/>
    <n v="9"/>
    <x v="2"/>
    <x v="0"/>
    <n v="3.6939699407615205E-2"/>
    <x v="270"/>
    <x v="1"/>
    <x v="0"/>
    <n v="196"/>
    <n v="290.30399807827871"/>
    <x v="950"/>
    <n v="2516.2223008719438"/>
    <x v="6"/>
    <x v="1"/>
    <x v="15"/>
  </r>
  <r>
    <x v="5516"/>
    <s v="Product272"/>
    <n v="6"/>
    <x v="1"/>
    <x v="1"/>
    <n v="2.4637629702102037E-2"/>
    <x v="271"/>
    <x v="2"/>
    <x v="3"/>
    <n v="45"/>
    <n v="59.220189866082144"/>
    <x v="56"/>
    <n v="346.56686854364062"/>
    <x v="7"/>
    <x v="1"/>
    <x v="15"/>
  </r>
  <r>
    <x v="5517"/>
    <s v="Product273"/>
    <n v="11"/>
    <x v="1"/>
    <x v="0"/>
    <n v="4.9803584423906117E-2"/>
    <x v="272"/>
    <x v="3"/>
    <x v="3"/>
    <n v="80"/>
    <n v="254.01662155559197"/>
    <x v="897"/>
    <n v="2655.022516287599"/>
    <x v="8"/>
    <x v="1"/>
    <x v="15"/>
  </r>
  <r>
    <x v="5518"/>
    <s v="Product274"/>
    <n v="1"/>
    <x v="1"/>
    <x v="0"/>
    <n v="5.484056666177331E-2"/>
    <x v="273"/>
    <x v="4"/>
    <x v="2"/>
    <n v="60"/>
    <n v="253.55758983351728"/>
    <x v="124"/>
    <n v="239.65234792565371"/>
    <x v="9"/>
    <x v="1"/>
    <x v="15"/>
  </r>
  <r>
    <x v="5519"/>
    <s v="Product275"/>
    <n v="12"/>
    <x v="1"/>
    <x v="0"/>
    <n v="9.466708473907931E-2"/>
    <x v="274"/>
    <x v="0"/>
    <x v="3"/>
    <n v="47"/>
    <n v="185.1558047559104"/>
    <x v="451"/>
    <n v="2011.5317339658025"/>
    <x v="10"/>
    <x v="1"/>
    <x v="15"/>
  </r>
  <r>
    <x v="5520"/>
    <s v="Product276"/>
    <n v="5"/>
    <x v="0"/>
    <x v="0"/>
    <n v="4.8600737723672911E-3"/>
    <x v="275"/>
    <x v="1"/>
    <x v="0"/>
    <n v="168"/>
    <n v="37.206559992708279"/>
    <x v="232"/>
    <n v="185.12866683163853"/>
    <x v="11"/>
    <x v="1"/>
    <x v="15"/>
  </r>
  <r>
    <x v="5521"/>
    <s v="Product277"/>
    <n v="1"/>
    <x v="1"/>
    <x v="0"/>
    <n v="2.9010652107406623E-2"/>
    <x v="276"/>
    <x v="2"/>
    <x v="0"/>
    <n v="243"/>
    <n v="316.90761044073213"/>
    <x v="1041"/>
    <n v="307.7139140040465"/>
    <x v="12"/>
    <x v="1"/>
    <x v="15"/>
  </r>
  <r>
    <x v="5522"/>
    <s v="Product278"/>
    <n v="6"/>
    <x v="2"/>
    <x v="1"/>
    <n v="6.8693622791171763E-2"/>
    <x v="277"/>
    <x v="3"/>
    <x v="1"/>
    <n v="240"/>
    <n v="300.61840965630938"/>
    <x v="791"/>
    <n v="1679.8070521157815"/>
    <x v="13"/>
    <x v="1"/>
    <x v="15"/>
  </r>
  <r>
    <x v="5523"/>
    <s v="Product279"/>
    <n v="4"/>
    <x v="0"/>
    <x v="1"/>
    <n v="4.6175855450026004E-2"/>
    <x v="278"/>
    <x v="4"/>
    <x v="0"/>
    <n v="172"/>
    <n v="99.457739734948916"/>
    <x v="1063"/>
    <n v="379.46077408624643"/>
    <x v="14"/>
    <x v="1"/>
    <x v="15"/>
  </r>
  <r>
    <x v="5524"/>
    <s v="Product280"/>
    <n v="8"/>
    <x v="0"/>
    <x v="0"/>
    <n v="4.2403165829939929E-2"/>
    <x v="279"/>
    <x v="0"/>
    <x v="1"/>
    <n v="44"/>
    <n v="245.41813368550487"/>
    <x v="393"/>
    <n v="1880.0930229213122"/>
    <x v="15"/>
    <x v="1"/>
    <x v="15"/>
  </r>
  <r>
    <x v="5525"/>
    <s v="Product281"/>
    <n v="1"/>
    <x v="0"/>
    <x v="0"/>
    <n v="8.8138694862953448E-2"/>
    <x v="280"/>
    <x v="1"/>
    <x v="2"/>
    <n v="206"/>
    <n v="316.79496329043297"/>
    <x v="1198"/>
    <n v="288.87306868685698"/>
    <x v="16"/>
    <x v="1"/>
    <x v="15"/>
  </r>
  <r>
    <x v="5526"/>
    <s v="Product282"/>
    <n v="3"/>
    <x v="1"/>
    <x v="0"/>
    <n v="2.4889601100332871E-2"/>
    <x v="281"/>
    <x v="2"/>
    <x v="0"/>
    <n v="177"/>
    <n v="177.42779655040533"/>
    <x v="1473"/>
    <n v="519.03506841046419"/>
    <x v="17"/>
    <x v="1"/>
    <x v="15"/>
  </r>
  <r>
    <x v="5527"/>
    <s v="Product283"/>
    <n v="3"/>
    <x v="1"/>
    <x v="0"/>
    <n v="7.2709030855096377E-2"/>
    <x v="282"/>
    <x v="3"/>
    <x v="3"/>
    <n v="220"/>
    <n v="299.30799536427537"/>
    <x v="726"/>
    <n v="832.63680328247165"/>
    <x v="18"/>
    <x v="1"/>
    <x v="15"/>
  </r>
  <r>
    <x v="5528"/>
    <s v="Product284"/>
    <n v="10"/>
    <x v="1"/>
    <x v="1"/>
    <n v="4.9279976861980782E-2"/>
    <x v="283"/>
    <x v="4"/>
    <x v="3"/>
    <n v="60"/>
    <n v="268.54773587768642"/>
    <x v="321"/>
    <n v="2553.1370966729669"/>
    <x v="19"/>
    <x v="1"/>
    <x v="15"/>
  </r>
  <r>
    <x v="5529"/>
    <s v="Product285"/>
    <n v="5"/>
    <x v="0"/>
    <x v="0"/>
    <n v="9.0349763645300812E-2"/>
    <x v="284"/>
    <x v="0"/>
    <x v="2"/>
    <n v="74"/>
    <n v="72.285779559855484"/>
    <x v="139"/>
    <n v="328.77388230853114"/>
    <x v="20"/>
    <x v="1"/>
    <x v="15"/>
  </r>
  <r>
    <x v="5530"/>
    <s v="Product286"/>
    <n v="7"/>
    <x v="2"/>
    <x v="0"/>
    <n v="7.6950610038971287E-2"/>
    <x v="285"/>
    <x v="1"/>
    <x v="3"/>
    <n v="64"/>
    <n v="205.11957095282509"/>
    <x v="229"/>
    <n v="1325.3484638595119"/>
    <x v="21"/>
    <x v="1"/>
    <x v="15"/>
  </r>
  <r>
    <x v="5531"/>
    <s v="Product287"/>
    <n v="1"/>
    <x v="2"/>
    <x v="0"/>
    <n v="2.1740659931049899E-2"/>
    <x v="286"/>
    <x v="2"/>
    <x v="0"/>
    <n v="181"/>
    <n v="148.49853485795163"/>
    <x v="775"/>
    <n v="145.27007871134575"/>
    <x v="22"/>
    <x v="1"/>
    <x v="15"/>
  </r>
  <r>
    <x v="5532"/>
    <s v="Product288"/>
    <n v="9"/>
    <x v="1"/>
    <x v="0"/>
    <n v="1.8340985251915787E-2"/>
    <x v="287"/>
    <x v="3"/>
    <x v="0"/>
    <n v="227"/>
    <n v="119.32318409536738"/>
    <x v="693"/>
    <n v="1054.2121140209636"/>
    <x v="23"/>
    <x v="1"/>
    <x v="15"/>
  </r>
  <r>
    <x v="5533"/>
    <s v="Product289"/>
    <n v="15"/>
    <x v="1"/>
    <x v="0"/>
    <n v="7.8280390504925176E-2"/>
    <x v="288"/>
    <x v="0"/>
    <x v="1"/>
    <n v="167"/>
    <n v="270.86265388282442"/>
    <x v="255"/>
    <n v="3744.8912934551481"/>
    <x v="24"/>
    <x v="1"/>
    <x v="15"/>
  </r>
  <r>
    <x v="5534"/>
    <s v="Product290"/>
    <n v="1"/>
    <x v="1"/>
    <x v="1"/>
    <n v="5.5089234870267637E-2"/>
    <x v="289"/>
    <x v="1"/>
    <x v="0"/>
    <n v="149"/>
    <n v="193.03275130723199"/>
    <x v="513"/>
    <n v="182.39872473281392"/>
    <x v="25"/>
    <x v="1"/>
    <x v="15"/>
  </r>
  <r>
    <x v="5535"/>
    <s v="Product291"/>
    <n v="8"/>
    <x v="1"/>
    <x v="1"/>
    <n v="8.0304864028949971E-2"/>
    <x v="290"/>
    <x v="2"/>
    <x v="1"/>
    <n v="35"/>
    <n v="29.265787212558113"/>
    <x v="598"/>
    <n v="215.3248171980276"/>
    <x v="26"/>
    <x v="1"/>
    <x v="15"/>
  </r>
  <r>
    <x v="5536"/>
    <s v="Product292"/>
    <n v="15"/>
    <x v="0"/>
    <x v="0"/>
    <n v="5.6371919000937402E-2"/>
    <x v="291"/>
    <x v="3"/>
    <x v="2"/>
    <n v="150"/>
    <n v="259.374517058366"/>
    <x v="1293"/>
    <n v="3671.2961668776679"/>
    <x v="27"/>
    <x v="1"/>
    <x v="15"/>
  </r>
  <r>
    <x v="5537"/>
    <s v="Product293"/>
    <n v="6"/>
    <x v="1"/>
    <x v="0"/>
    <n v="3.6168132590313908E-2"/>
    <x v="292"/>
    <x v="4"/>
    <x v="0"/>
    <n v="205"/>
    <n v="32.869262339197931"/>
    <x v="236"/>
    <n v="190.08265500460806"/>
    <x v="28"/>
    <x v="1"/>
    <x v="15"/>
  </r>
  <r>
    <x v="5538"/>
    <s v="Product294"/>
    <n v="15"/>
    <x v="2"/>
    <x v="0"/>
    <n v="6.879687987185557E-3"/>
    <x v="293"/>
    <x v="0"/>
    <x v="3"/>
    <n v="119"/>
    <n v="98.313424762071008"/>
    <x v="106"/>
    <n v="1464.5558861213449"/>
    <x v="0"/>
    <x v="2"/>
    <x v="15"/>
  </r>
  <r>
    <x v="5539"/>
    <s v="Product295"/>
    <n v="13"/>
    <x v="0"/>
    <x v="0"/>
    <n v="3.6326248382364111E-2"/>
    <x v="294"/>
    <x v="1"/>
    <x v="3"/>
    <n v="109"/>
    <n v="282.85069917080034"/>
    <x v="1474"/>
    <n v="3543.4853274287548"/>
    <x v="1"/>
    <x v="2"/>
    <x v="15"/>
  </r>
  <r>
    <x v="5540"/>
    <s v="Product296"/>
    <n v="10"/>
    <x v="0"/>
    <x v="1"/>
    <n v="1.3865204335777193E-2"/>
    <x v="295"/>
    <x v="2"/>
    <x v="2"/>
    <n v="67"/>
    <n v="184.71786066366573"/>
    <x v="1240"/>
    <n v="1821.567097810964"/>
    <x v="2"/>
    <x v="2"/>
    <x v="15"/>
  </r>
  <r>
    <x v="5541"/>
    <s v="Product297"/>
    <n v="7"/>
    <x v="0"/>
    <x v="0"/>
    <n v="1.5855001204674757E-2"/>
    <x v="296"/>
    <x v="3"/>
    <x v="3"/>
    <n v="231"/>
    <n v="298.38595004803614"/>
    <x v="175"/>
    <n v="2055.5852831539655"/>
    <x v="3"/>
    <x v="2"/>
    <x v="15"/>
  </r>
  <r>
    <x v="5542"/>
    <s v="Product298"/>
    <n v="7"/>
    <x v="1"/>
    <x v="0"/>
    <n v="9.7351058288775383E-2"/>
    <x v="297"/>
    <x v="4"/>
    <x v="0"/>
    <n v="58"/>
    <n v="247.5691953517846"/>
    <x v="181"/>
    <n v="1564.2765052921147"/>
    <x v="4"/>
    <x v="2"/>
    <x v="15"/>
  </r>
  <r>
    <x v="5543"/>
    <s v="Product299"/>
    <n v="7"/>
    <x v="1"/>
    <x v="0"/>
    <n v="9.1415972649560834E-2"/>
    <x v="298"/>
    <x v="0"/>
    <x v="0"/>
    <n v="231"/>
    <n v="25.050350401253915"/>
    <x v="175"/>
    <n v="159.32243777877682"/>
    <x v="5"/>
    <x v="2"/>
    <x v="15"/>
  </r>
  <r>
    <x v="5544"/>
    <s v="Product300"/>
    <n v="10"/>
    <x v="1"/>
    <x v="0"/>
    <n v="4.9015576411976451E-2"/>
    <x v="299"/>
    <x v="1"/>
    <x v="1"/>
    <n v="227"/>
    <n v="267.83376015561043"/>
    <x v="356"/>
    <n v="2547.0573401899615"/>
    <x v="6"/>
    <x v="2"/>
    <x v="15"/>
  </r>
  <r>
    <x v="5545"/>
    <s v="Product301"/>
    <n v="11"/>
    <x v="0"/>
    <x v="0"/>
    <n v="8.9501376800442164E-2"/>
    <x v="300"/>
    <x v="2"/>
    <x v="0"/>
    <n v="76"/>
    <n v="218.02237819750093"/>
    <x v="998"/>
    <n v="2183.599826930697"/>
    <x v="7"/>
    <x v="2"/>
    <x v="15"/>
  </r>
  <r>
    <x v="5546"/>
    <s v="Product302"/>
    <n v="10"/>
    <x v="2"/>
    <x v="1"/>
    <n v="9.1352846281603964E-2"/>
    <x v="301"/>
    <x v="3"/>
    <x v="1"/>
    <n v="59"/>
    <n v="227.0831435122482"/>
    <x v="1050"/>
    <n v="2063.3845200983037"/>
    <x v="8"/>
    <x v="2"/>
    <x v="15"/>
  </r>
  <r>
    <x v="5547"/>
    <s v="Product303"/>
    <n v="6"/>
    <x v="2"/>
    <x v="1"/>
    <n v="5.4294107958761384E-2"/>
    <x v="302"/>
    <x v="4"/>
    <x v="2"/>
    <n v="132"/>
    <n v="150.46494163993614"/>
    <x v="198"/>
    <n v="853.77349112717241"/>
    <x v="9"/>
    <x v="2"/>
    <x v="15"/>
  </r>
  <r>
    <x v="5548"/>
    <s v="Product304"/>
    <n v="9"/>
    <x v="1"/>
    <x v="0"/>
    <n v="4.3937242681471214E-2"/>
    <x v="303"/>
    <x v="0"/>
    <x v="0"/>
    <n v="196"/>
    <n v="306.61983276164636"/>
    <x v="950"/>
    <n v="2638.3302248278119"/>
    <x v="10"/>
    <x v="2"/>
    <x v="15"/>
  </r>
  <r>
    <x v="5549"/>
    <s v="Product305"/>
    <n v="12"/>
    <x v="1"/>
    <x v="0"/>
    <n v="3.3343826873423056E-2"/>
    <x v="304"/>
    <x v="1"/>
    <x v="3"/>
    <n v="52"/>
    <n v="78.488072182146084"/>
    <x v="176"/>
    <n v="910.45175390011048"/>
    <x v="11"/>
    <x v="2"/>
    <x v="15"/>
  </r>
  <r>
    <x v="5550"/>
    <s v="Product306"/>
    <n v="15"/>
    <x v="1"/>
    <x v="0"/>
    <n v="4.0810699574381264E-2"/>
    <x v="305"/>
    <x v="2"/>
    <x v="3"/>
    <n v="228"/>
    <n v="224.81457987798171"/>
    <x v="647"/>
    <n v="3234.5960939796105"/>
    <x v="12"/>
    <x v="2"/>
    <x v="15"/>
  </r>
  <r>
    <x v="5551"/>
    <s v="Product307"/>
    <n v="10"/>
    <x v="1"/>
    <x v="0"/>
    <n v="2.3940355671489923E-2"/>
    <x v="306"/>
    <x v="3"/>
    <x v="2"/>
    <n v="11"/>
    <n v="255.05041566387018"/>
    <x v="90"/>
    <n v="2489.4441799871579"/>
    <x v="13"/>
    <x v="2"/>
    <x v="15"/>
  </r>
  <r>
    <x v="5552"/>
    <s v="Product308"/>
    <n v="7"/>
    <x v="0"/>
    <x v="1"/>
    <n v="4.6214458325217415E-2"/>
    <x v="307"/>
    <x v="4"/>
    <x v="3"/>
    <n v="78"/>
    <n v="244.30172401690425"/>
    <x v="146"/>
    <n v="1631.0801652148239"/>
    <x v="14"/>
    <x v="2"/>
    <x v="15"/>
  </r>
  <r>
    <x v="5553"/>
    <s v="Product309"/>
    <n v="1"/>
    <x v="1"/>
    <x v="0"/>
    <n v="8.8656402367479514E-2"/>
    <x v="308"/>
    <x v="0"/>
    <x v="0"/>
    <n v="69"/>
    <n v="56.265370282350872"/>
    <x v="562"/>
    <n v="51.277084975243547"/>
    <x v="15"/>
    <x v="2"/>
    <x v="15"/>
  </r>
  <r>
    <x v="5554"/>
    <s v="Product310"/>
    <n v="6"/>
    <x v="2"/>
    <x v="0"/>
    <n v="4.8474512616263794E-3"/>
    <x v="309"/>
    <x v="1"/>
    <x v="0"/>
    <n v="213"/>
    <n v="226.2120407048032"/>
    <x v="1002"/>
    <n v="1350.6929331761617"/>
    <x v="16"/>
    <x v="2"/>
    <x v="15"/>
  </r>
  <r>
    <x v="5555"/>
    <s v="Product311"/>
    <n v="4"/>
    <x v="0"/>
    <x v="0"/>
    <n v="7.424674648963929E-2"/>
    <x v="310"/>
    <x v="2"/>
    <x v="1"/>
    <n v="217"/>
    <n v="30.028825602257768"/>
    <x v="270"/>
    <n v="111.19713200154139"/>
    <x v="17"/>
    <x v="2"/>
    <x v="15"/>
  </r>
  <r>
    <x v="5556"/>
    <s v="Product312"/>
    <n v="5"/>
    <x v="0"/>
    <x v="0"/>
    <n v="6.4127713328251845E-2"/>
    <x v="311"/>
    <x v="3"/>
    <x v="0"/>
    <n v="87"/>
    <n v="119.57466562318517"/>
    <x v="1174"/>
    <n v="559.53307872389985"/>
    <x v="18"/>
    <x v="2"/>
    <x v="15"/>
  </r>
  <r>
    <x v="5557"/>
    <s v="Product313"/>
    <n v="13"/>
    <x v="0"/>
    <x v="0"/>
    <n v="2.6705308825425503E-2"/>
    <x v="312"/>
    <x v="0"/>
    <x v="1"/>
    <n v="212"/>
    <n v="281.98389187349579"/>
    <x v="1127"/>
    <n v="3567.8945244438428"/>
    <x v="19"/>
    <x v="2"/>
    <x v="15"/>
  </r>
  <r>
    <x v="5558"/>
    <s v="Product314"/>
    <n v="5"/>
    <x v="1"/>
    <x v="1"/>
    <n v="7.2602154629734947E-2"/>
    <x v="313"/>
    <x v="1"/>
    <x v="2"/>
    <n v="55"/>
    <n v="190.68086249612242"/>
    <x v="1053"/>
    <n v="884.18510516123854"/>
    <x v="20"/>
    <x v="2"/>
    <x v="15"/>
  </r>
  <r>
    <x v="5559"/>
    <s v="Product315"/>
    <n v="9"/>
    <x v="1"/>
    <x v="1"/>
    <n v="4.2622703225382474E-2"/>
    <x v="314"/>
    <x v="2"/>
    <x v="0"/>
    <n v="15"/>
    <n v="222.13926695197958"/>
    <x v="416"/>
    <n v="1914.0398181178321"/>
    <x v="21"/>
    <x v="2"/>
    <x v="15"/>
  </r>
  <r>
    <x v="5560"/>
    <s v="Product316"/>
    <n v="6"/>
    <x v="1"/>
    <x v="0"/>
    <n v="6.57474289971616E-2"/>
    <x v="315"/>
    <x v="3"/>
    <x v="3"/>
    <n v="249"/>
    <n v="158.80476252358199"/>
    <x v="1083"/>
    <n v="890.18254605090999"/>
    <x v="22"/>
    <x v="2"/>
    <x v="15"/>
  </r>
  <r>
    <x v="5561"/>
    <s v="Product317"/>
    <n v="12"/>
    <x v="0"/>
    <x v="0"/>
    <n v="5.5293906548383613E-2"/>
    <x v="316"/>
    <x v="4"/>
    <x v="3"/>
    <n v="168"/>
    <n v="41.027881242472986"/>
    <x v="354"/>
    <n v="465.11147293408203"/>
    <x v="23"/>
    <x v="2"/>
    <x v="15"/>
  </r>
  <r>
    <x v="5562"/>
    <s v="Product318"/>
    <n v="9"/>
    <x v="2"/>
    <x v="0"/>
    <n v="6.5007603976656766E-2"/>
    <x v="317"/>
    <x v="0"/>
    <x v="2"/>
    <n v="141"/>
    <n v="316.27554347079302"/>
    <x v="1121"/>
    <n v="2661.4370537400764"/>
    <x v="24"/>
    <x v="2"/>
    <x v="15"/>
  </r>
  <r>
    <x v="5563"/>
    <s v="Product319"/>
    <n v="9"/>
    <x v="2"/>
    <x v="0"/>
    <n v="7.2256721047383274E-2"/>
    <x v="318"/>
    <x v="1"/>
    <x v="3"/>
    <n v="11"/>
    <n v="271.55639517485895"/>
    <x v="1354"/>
    <n v="2267.411584320686"/>
    <x v="25"/>
    <x v="2"/>
    <x v="15"/>
  </r>
  <r>
    <x v="5564"/>
    <s v="Product320"/>
    <n v="13"/>
    <x v="1"/>
    <x v="1"/>
    <n v="3.5048339713059089E-2"/>
    <x v="319"/>
    <x v="2"/>
    <x v="0"/>
    <n v="60"/>
    <n v="91.210220439981413"/>
    <x v="454"/>
    <n v="1144.1748974330733"/>
    <x v="26"/>
    <x v="2"/>
    <x v="15"/>
  </r>
  <r>
    <x v="5565"/>
    <s v="Product321"/>
    <n v="10"/>
    <x v="1"/>
    <x v="0"/>
    <n v="8.2150253689032782E-2"/>
    <x v="320"/>
    <x v="3"/>
    <x v="0"/>
    <n v="134"/>
    <n v="302.4181186548862"/>
    <x v="420"/>
    <n v="2775.7439348722728"/>
    <x v="27"/>
    <x v="2"/>
    <x v="15"/>
  </r>
  <r>
    <x v="5566"/>
    <s v="Product322"/>
    <n v="7"/>
    <x v="1"/>
    <x v="0"/>
    <n v="7.365656763444868E-2"/>
    <x v="321"/>
    <x v="4"/>
    <x v="1"/>
    <n v="237"/>
    <n v="129.06405035957141"/>
    <x v="1302"/>
    <n v="836.90344783560022"/>
    <x v="28"/>
    <x v="2"/>
    <x v="15"/>
  </r>
  <r>
    <x v="5567"/>
    <s v="Product323"/>
    <n v="7"/>
    <x v="1"/>
    <x v="0"/>
    <n v="5.4504255222940126E-2"/>
    <x v="322"/>
    <x v="0"/>
    <x v="0"/>
    <n v="95"/>
    <n v="38.703403187604358"/>
    <x v="1014"/>
    <n v="256.15732115589572"/>
    <x v="29"/>
    <x v="2"/>
    <x v="15"/>
  </r>
  <r>
    <x v="5568"/>
    <s v="Product324"/>
    <n v="4"/>
    <x v="0"/>
    <x v="0"/>
    <n v="6.904819446098126E-2"/>
    <x v="323"/>
    <x v="1"/>
    <x v="1"/>
    <n v="204"/>
    <n v="307.81559413767451"/>
    <x v="1238"/>
    <n v="1146.2459325421355"/>
    <x v="30"/>
    <x v="2"/>
    <x v="15"/>
  </r>
  <r>
    <x v="5569"/>
    <s v="Product325"/>
    <n v="6"/>
    <x v="1"/>
    <x v="0"/>
    <n v="1.9200924215360106E-2"/>
    <x v="324"/>
    <x v="2"/>
    <x v="2"/>
    <n v="110"/>
    <n v="66.552780489954003"/>
    <x v="726"/>
    <n v="391.64943357266941"/>
    <x v="0"/>
    <x v="3"/>
    <x v="15"/>
  </r>
  <r>
    <x v="5570"/>
    <s v="Product326"/>
    <n v="11"/>
    <x v="2"/>
    <x v="1"/>
    <n v="9.7823736670121522E-2"/>
    <x v="325"/>
    <x v="3"/>
    <x v="0"/>
    <n v="43"/>
    <n v="306.2970062164959"/>
    <x v="854"/>
    <n v="3039.672773912795"/>
    <x v="1"/>
    <x v="3"/>
    <x v="15"/>
  </r>
  <r>
    <x v="5571"/>
    <s v="Product327"/>
    <n v="7"/>
    <x v="0"/>
    <x v="1"/>
    <n v="1.0769635541672607E-2"/>
    <x v="326"/>
    <x v="4"/>
    <x v="3"/>
    <n v="48"/>
    <n v="198.41448194386021"/>
    <x v="210"/>
    <n v="1373.9434120099454"/>
    <x v="2"/>
    <x v="3"/>
    <x v="15"/>
  </r>
  <r>
    <x v="5572"/>
    <s v="Product328"/>
    <n v="13"/>
    <x v="0"/>
    <x v="0"/>
    <n v="6.1322946197678585E-2"/>
    <x v="327"/>
    <x v="0"/>
    <x v="3"/>
    <n v="199"/>
    <n v="134.41028522009867"/>
    <x v="840"/>
    <n v="1640.182056904715"/>
    <x v="3"/>
    <x v="3"/>
    <x v="15"/>
  </r>
  <r>
    <x v="5573"/>
    <s v="Product329"/>
    <n v="1"/>
    <x v="0"/>
    <x v="0"/>
    <n v="6.0672824773783579E-2"/>
    <x v="328"/>
    <x v="1"/>
    <x v="2"/>
    <n v="66"/>
    <n v="268.67509630995238"/>
    <x v="1155"/>
    <n v="252.37381927045922"/>
    <x v="4"/>
    <x v="3"/>
    <x v="15"/>
  </r>
  <r>
    <x v="5574"/>
    <s v="Product330"/>
    <n v="11"/>
    <x v="1"/>
    <x v="0"/>
    <n v="8.9843732935096676E-2"/>
    <x v="329"/>
    <x v="2"/>
    <x v="3"/>
    <n v="16"/>
    <n v="291.9382856574685"/>
    <x v="521"/>
    <n v="2922.8040631606177"/>
    <x v="5"/>
    <x v="3"/>
    <x v="15"/>
  </r>
  <r>
    <x v="5575"/>
    <s v="Product331"/>
    <n v="6"/>
    <x v="1"/>
    <x v="0"/>
    <n v="6.1423833125953911E-2"/>
    <x v="330"/>
    <x v="3"/>
    <x v="0"/>
    <n v="50"/>
    <n v="270.76032910996025"/>
    <x v="47"/>
    <n v="1524.7751510254902"/>
    <x v="6"/>
    <x v="3"/>
    <x v="15"/>
  </r>
  <r>
    <x v="5576"/>
    <s v="Product332"/>
    <n v="8"/>
    <x v="1"/>
    <x v="1"/>
    <n v="1.8062325425015759E-2"/>
    <x v="331"/>
    <x v="4"/>
    <x v="0"/>
    <n v="60"/>
    <n v="223.01240250339291"/>
    <x v="134"/>
    <n v="1751.8742393244963"/>
    <x v="7"/>
    <x v="3"/>
    <x v="15"/>
  </r>
  <r>
    <x v="5577"/>
    <s v="Product333"/>
    <n v="3"/>
    <x v="0"/>
    <x v="0"/>
    <n v="3.6321662963046085E-2"/>
    <x v="332"/>
    <x v="0"/>
    <x v="1"/>
    <n v="154"/>
    <n v="210.73482926163126"/>
    <x v="743"/>
    <n v="609.24176945584566"/>
    <x v="8"/>
    <x v="3"/>
    <x v="15"/>
  </r>
  <r>
    <x v="5578"/>
    <s v="Product334"/>
    <n v="5"/>
    <x v="2"/>
    <x v="0"/>
    <n v="8.0507043525959485E-2"/>
    <x v="333"/>
    <x v="1"/>
    <x v="0"/>
    <n v="200"/>
    <n v="257.86320975432363"/>
    <x v="314"/>
    <n v="1185.5170255144433"/>
    <x v="9"/>
    <x v="3"/>
    <x v="15"/>
  </r>
  <r>
    <x v="5579"/>
    <s v="Product335"/>
    <n v="13"/>
    <x v="2"/>
    <x v="0"/>
    <n v="4.3739061802787249E-2"/>
    <x v="334"/>
    <x v="2"/>
    <x v="1"/>
    <n v="137"/>
    <n v="274.77618305171131"/>
    <x v="1125"/>
    <n v="3415.8504977906205"/>
    <x v="10"/>
    <x v="3"/>
    <x v="15"/>
  </r>
  <r>
    <x v="5580"/>
    <s v="Product336"/>
    <n v="2"/>
    <x v="1"/>
    <x v="0"/>
    <n v="9.377678863318796E-2"/>
    <x v="335"/>
    <x v="3"/>
    <x v="2"/>
    <n v="114"/>
    <n v="201.63602670830261"/>
    <x v="924"/>
    <n v="365.45449530168457"/>
    <x v="11"/>
    <x v="3"/>
    <x v="15"/>
  </r>
  <r>
    <x v="5581"/>
    <s v="Product337"/>
    <n v="2"/>
    <x v="1"/>
    <x v="0"/>
    <n v="7.7793395419020125E-2"/>
    <x v="336"/>
    <x v="0"/>
    <x v="0"/>
    <n v="104"/>
    <n v="316.39415545602975"/>
    <x v="639"/>
    <n v="583.56155962474384"/>
    <x v="12"/>
    <x v="3"/>
    <x v="15"/>
  </r>
  <r>
    <x v="5582"/>
    <s v="Product338"/>
    <n v="6"/>
    <x v="1"/>
    <x v="1"/>
    <n v="1.9828206424341934E-2"/>
    <x v="337"/>
    <x v="1"/>
    <x v="3"/>
    <n v="57"/>
    <n v="315.17340484016228"/>
    <x v="1137"/>
    <n v="1853.5444890571732"/>
    <x v="13"/>
    <x v="3"/>
    <x v="15"/>
  </r>
  <r>
    <x v="5583"/>
    <s v="Product339"/>
    <n v="9"/>
    <x v="1"/>
    <x v="1"/>
    <n v="8.5977461973341177E-2"/>
    <x v="338"/>
    <x v="2"/>
    <x v="3"/>
    <n v="67"/>
    <n v="102.60672595553108"/>
    <x v="922"/>
    <n v="844.06374068832315"/>
    <x v="14"/>
    <x v="3"/>
    <x v="15"/>
  </r>
  <r>
    <x v="5584"/>
    <s v="Product340"/>
    <n v="4"/>
    <x v="0"/>
    <x v="0"/>
    <n v="5.0250246524707387E-2"/>
    <x v="339"/>
    <x v="3"/>
    <x v="2"/>
    <n v="120"/>
    <n v="288.81971215749553"/>
    <x v="134"/>
    <n v="1097.2258016815454"/>
    <x v="15"/>
    <x v="3"/>
    <x v="15"/>
  </r>
  <r>
    <x v="5585"/>
    <s v="Product341"/>
    <n v="10"/>
    <x v="1"/>
    <x v="0"/>
    <n v="9.1183696075119336E-2"/>
    <x v="340"/>
    <x v="4"/>
    <x v="3"/>
    <n v="10"/>
    <n v="115.75065854901878"/>
    <x v="69"/>
    <n v="1051.9608567939013"/>
    <x v="16"/>
    <x v="3"/>
    <x v="15"/>
  </r>
  <r>
    <x v="5586"/>
    <s v="Product342"/>
    <n v="5"/>
    <x v="2"/>
    <x v="0"/>
    <n v="6.8117288635605608E-2"/>
    <x v="341"/>
    <x v="0"/>
    <x v="0"/>
    <n v="200"/>
    <n v="153.2487254950338"/>
    <x v="314"/>
    <n v="714.04918913724941"/>
    <x v="17"/>
    <x v="3"/>
    <x v="15"/>
  </r>
  <r>
    <x v="5587"/>
    <s v="Product343"/>
    <n v="9"/>
    <x v="0"/>
    <x v="0"/>
    <n v="4.0783253262910449E-2"/>
    <x v="342"/>
    <x v="1"/>
    <x v="0"/>
    <n v="204"/>
    <n v="38.509786966606583"/>
    <x v="951"/>
    <n v="332.45309314482068"/>
    <x v="18"/>
    <x v="3"/>
    <x v="15"/>
  </r>
  <r>
    <x v="5588"/>
    <s v="Product344"/>
    <n v="15"/>
    <x v="0"/>
    <x v="1"/>
    <n v="4.0051939948315213E-2"/>
    <x v="343"/>
    <x v="2"/>
    <x v="1"/>
    <n v="81"/>
    <n v="61.760781192060094"/>
    <x v="292"/>
    <n v="889.30713138891997"/>
    <x v="19"/>
    <x v="3"/>
    <x v="15"/>
  </r>
  <r>
    <x v="5589"/>
    <s v="Product345"/>
    <n v="5"/>
    <x v="0"/>
    <x v="0"/>
    <n v="2.5459250734114803E-2"/>
    <x v="344"/>
    <x v="3"/>
    <x v="0"/>
    <n v="150"/>
    <n v="230.62599892132428"/>
    <x v="59"/>
    <n v="1123.7721689449031"/>
    <x v="20"/>
    <x v="3"/>
    <x v="15"/>
  </r>
  <r>
    <x v="5590"/>
    <s v="Product346"/>
    <n v="3"/>
    <x v="1"/>
    <x v="0"/>
    <n v="6.5656712453618635E-2"/>
    <x v="345"/>
    <x v="4"/>
    <x v="1"/>
    <n v="190"/>
    <n v="278.27964107384946"/>
    <x v="118"/>
    <n v="780.02614409450257"/>
    <x v="21"/>
    <x v="3"/>
    <x v="15"/>
  </r>
  <r>
    <x v="5591"/>
    <s v="Product347"/>
    <n v="1"/>
    <x v="1"/>
    <x v="0"/>
    <n v="9.8140944419471687E-2"/>
    <x v="346"/>
    <x v="0"/>
    <x v="2"/>
    <n v="52"/>
    <n v="144.72119589603773"/>
    <x v="1171"/>
    <n v="130.51812105328523"/>
    <x v="22"/>
    <x v="3"/>
    <x v="15"/>
  </r>
  <r>
    <x v="5592"/>
    <s v="Product348"/>
    <n v="2"/>
    <x v="1"/>
    <x v="0"/>
    <n v="2.9977159866965475E-2"/>
    <x v="347"/>
    <x v="1"/>
    <x v="0"/>
    <n v="158"/>
    <n v="100.64324473135947"/>
    <x v="1023"/>
    <n v="195.25249218903477"/>
    <x v="23"/>
    <x v="3"/>
    <x v="15"/>
  </r>
  <r>
    <x v="5593"/>
    <s v="Product349"/>
    <n v="8"/>
    <x v="0"/>
    <x v="0"/>
    <n v="9.9399243519544045E-2"/>
    <x v="348"/>
    <x v="2"/>
    <x v="3"/>
    <n v="72"/>
    <n v="97.663777469062254"/>
    <x v="37"/>
    <n v="703.64857495501099"/>
    <x v="24"/>
    <x v="3"/>
    <x v="15"/>
  </r>
  <r>
    <x v="5594"/>
    <s v="Product350"/>
    <n v="6"/>
    <x v="2"/>
    <x v="1"/>
    <n v="1.6390516209117557E-2"/>
    <x v="349"/>
    <x v="3"/>
    <x v="3"/>
    <n v="43"/>
    <n v="123.72580433936423"/>
    <x v="27"/>
    <n v="730.18724722712261"/>
    <x v="25"/>
    <x v="3"/>
    <x v="15"/>
  </r>
  <r>
    <x v="5595"/>
    <s v="Product351"/>
    <n v="13"/>
    <x v="2"/>
    <x v="1"/>
    <n v="7.4183008669164344E-2"/>
    <x v="350"/>
    <x v="4"/>
    <x v="2"/>
    <n v="239"/>
    <n v="280.36805964791057"/>
    <x v="1475"/>
    <n v="3374.4036748304065"/>
    <x v="26"/>
    <x v="3"/>
    <x v="15"/>
  </r>
  <r>
    <x v="5596"/>
    <s v="Product352"/>
    <n v="13"/>
    <x v="1"/>
    <x v="0"/>
    <n v="2.3802525996883074E-2"/>
    <x v="351"/>
    <x v="0"/>
    <x v="3"/>
    <n v="124"/>
    <n v="137.35259561802917"/>
    <x v="874"/>
    <n v="1743.0823395711918"/>
    <x v="27"/>
    <x v="3"/>
    <x v="15"/>
  </r>
  <r>
    <x v="5597"/>
    <s v="Product353"/>
    <n v="2"/>
    <x v="1"/>
    <x v="0"/>
    <n v="8.2720840852168576E-2"/>
    <x v="352"/>
    <x v="1"/>
    <x v="0"/>
    <n v="112"/>
    <n v="121.65012865419114"/>
    <x v="346"/>
    <n v="223.17425544428392"/>
    <x v="28"/>
    <x v="3"/>
    <x v="15"/>
  </r>
  <r>
    <x v="5598"/>
    <s v="Product354"/>
    <n v="12"/>
    <x v="1"/>
    <x v="0"/>
    <n v="3.5575138560060629E-2"/>
    <x v="353"/>
    <x v="2"/>
    <x v="0"/>
    <n v="113"/>
    <n v="269.13912496209014"/>
    <x v="551"/>
    <n v="3114.7735595955637"/>
    <x v="29"/>
    <x v="3"/>
    <x v="15"/>
  </r>
  <r>
    <x v="5599"/>
    <s v="Product355"/>
    <n v="3"/>
    <x v="1"/>
    <x v="0"/>
    <n v="3.8722644628382374E-2"/>
    <x v="354"/>
    <x v="3"/>
    <x v="1"/>
    <n v="237"/>
    <n v="317.67142383788564"/>
    <x v="465"/>
    <n v="916.11103855205693"/>
    <x v="0"/>
    <x v="4"/>
    <x v="15"/>
  </r>
  <r>
    <x v="5600"/>
    <s v="Product356"/>
    <n v="5"/>
    <x v="0"/>
    <x v="1"/>
    <n v="5.8096752750246616E-2"/>
    <x v="355"/>
    <x v="4"/>
    <x v="0"/>
    <n v="10"/>
    <n v="238.14002961413698"/>
    <x v="435"/>
    <n v="1121.5243359685403"/>
    <x v="1"/>
    <x v="4"/>
    <x v="15"/>
  </r>
  <r>
    <x v="5601"/>
    <s v="Product357"/>
    <n v="10"/>
    <x v="1"/>
    <x v="0"/>
    <n v="6.7302288525435461E-2"/>
    <x v="356"/>
    <x v="0"/>
    <x v="1"/>
    <n v="212"/>
    <n v="309.55328675688111"/>
    <x v="849"/>
    <n v="2887.196421375726"/>
    <x v="2"/>
    <x v="4"/>
    <x v="15"/>
  </r>
  <r>
    <x v="5602"/>
    <s v="Product358"/>
    <n v="5"/>
    <x v="2"/>
    <x v="0"/>
    <n v="9.3916310972071426E-3"/>
    <x v="357"/>
    <x v="1"/>
    <x v="2"/>
    <n v="99"/>
    <n v="313.77100094662711"/>
    <x v="956"/>
    <n v="1554.1208972836748"/>
    <x v="3"/>
    <x v="4"/>
    <x v="15"/>
  </r>
  <r>
    <x v="5603"/>
    <s v="Product359"/>
    <n v="13"/>
    <x v="0"/>
    <x v="0"/>
    <n v="7.3816495927212872E-2"/>
    <x v="358"/>
    <x v="2"/>
    <x v="0"/>
    <n v="213"/>
    <n v="123.68644945526846"/>
    <x v="1149"/>
    <n v="1489.2325391164288"/>
    <x v="4"/>
    <x v="4"/>
    <x v="15"/>
  </r>
  <r>
    <x v="5604"/>
    <s v="Product360"/>
    <n v="1"/>
    <x v="0"/>
    <x v="0"/>
    <n v="4.5905385358766204E-2"/>
    <x v="359"/>
    <x v="3"/>
    <x v="3"/>
    <n v="208"/>
    <n v="256.00271269647288"/>
    <x v="639"/>
    <n v="244.25080951725178"/>
    <x v="5"/>
    <x v="4"/>
    <x v="15"/>
  </r>
  <r>
    <x v="5605"/>
    <s v="Product361"/>
    <n v="12"/>
    <x v="0"/>
    <x v="0"/>
    <n v="9.6224246039446376E-2"/>
    <x v="360"/>
    <x v="0"/>
    <x v="3"/>
    <n v="223"/>
    <n v="132.5557064773007"/>
    <x v="1476"/>
    <n v="1437.6076027595554"/>
    <x v="6"/>
    <x v="4"/>
    <x v="15"/>
  </r>
  <r>
    <x v="5606"/>
    <s v="Product362"/>
    <n v="9"/>
    <x v="1"/>
    <x v="1"/>
    <n v="4.2834781267921701E-2"/>
    <x v="361"/>
    <x v="1"/>
    <x v="2"/>
    <n v="12"/>
    <n v="99.390107815228433"/>
    <x v="428"/>
    <n v="856.19478858091168"/>
    <x v="7"/>
    <x v="4"/>
    <x v="15"/>
  </r>
  <r>
    <x v="5607"/>
    <s v="Product363"/>
    <n v="9"/>
    <x v="1"/>
    <x v="1"/>
    <n v="3.3029318424188006E-2"/>
    <x v="362"/>
    <x v="2"/>
    <x v="3"/>
    <n v="189"/>
    <n v="301.5833656089398"/>
    <x v="1146"/>
    <n v="2624.6004533532346"/>
    <x v="8"/>
    <x v="4"/>
    <x v="15"/>
  </r>
  <r>
    <x v="5608"/>
    <s v="Product364"/>
    <n v="2"/>
    <x v="1"/>
    <x v="0"/>
    <n v="2.6786192069659844E-2"/>
    <x v="363"/>
    <x v="3"/>
    <x v="0"/>
    <n v="131"/>
    <n v="175.63082944201659"/>
    <x v="378"/>
    <n v="341.85269662245815"/>
    <x v="9"/>
    <x v="4"/>
    <x v="15"/>
  </r>
  <r>
    <x v="5609"/>
    <s v="Product365"/>
    <n v="10"/>
    <x v="0"/>
    <x v="0"/>
    <n v="8.0809717366351522E-2"/>
    <x v="364"/>
    <x v="4"/>
    <x v="0"/>
    <n v="43"/>
    <n v="262.09397064705047"/>
    <x v="520"/>
    <n v="2409.1423095563746"/>
    <x v="10"/>
    <x v="4"/>
    <x v="15"/>
  </r>
  <r>
    <x v="5610"/>
    <s v="Product366"/>
    <n v="10"/>
    <x v="2"/>
    <x v="0"/>
    <n v="7.7165420116826311E-2"/>
    <x v="365"/>
    <x v="0"/>
    <x v="1"/>
    <n v="241"/>
    <n v="66.035022308681334"/>
    <x v="1477"/>
    <n v="609.39402069807943"/>
    <x v="11"/>
    <x v="4"/>
    <x v="15"/>
  </r>
  <r>
    <x v="5611"/>
    <s v="Product367"/>
    <n v="13"/>
    <x v="2"/>
    <x v="0"/>
    <n v="2.4573142786552139E-2"/>
    <x v="366"/>
    <x v="1"/>
    <x v="0"/>
    <n v="231"/>
    <n v="234.63815340234288"/>
    <x v="9"/>
    <n v="2975.3406352229845"/>
    <x v="12"/>
    <x v="4"/>
    <x v="15"/>
  </r>
  <r>
    <x v="5612"/>
    <s v="Product368"/>
    <n v="13"/>
    <x v="1"/>
    <x v="1"/>
    <n v="4.2126108803734942E-2"/>
    <x v="367"/>
    <x v="2"/>
    <x v="1"/>
    <n v="8"/>
    <n v="83.968532546867124"/>
    <x v="631"/>
    <n v="1045.606445113202"/>
    <x v="13"/>
    <x v="4"/>
    <x v="15"/>
  </r>
  <r>
    <x v="5613"/>
    <s v="Product369"/>
    <n v="7"/>
    <x v="1"/>
    <x v="0"/>
    <n v="2.6620820497138542E-2"/>
    <x v="368"/>
    <x v="3"/>
    <x v="2"/>
    <n v="28"/>
    <n v="74.569182116861271"/>
    <x v="824"/>
    <n v="508.08862513576912"/>
    <x v="14"/>
    <x v="4"/>
    <x v="15"/>
  </r>
  <r>
    <x v="5614"/>
    <s v="Product370"/>
    <n v="6"/>
    <x v="1"/>
    <x v="0"/>
    <n v="1.3034036526734284E-2"/>
    <x v="369"/>
    <x v="4"/>
    <x v="0"/>
    <n v="232"/>
    <n v="98.268365770355501"/>
    <x v="324"/>
    <n v="581.92519380889325"/>
    <x v="15"/>
    <x v="4"/>
    <x v="15"/>
  </r>
  <r>
    <x v="5615"/>
    <s v="Product371"/>
    <n v="4"/>
    <x v="1"/>
    <x v="0"/>
    <n v="6.111104422454175E-2"/>
    <x v="370"/>
    <x v="0"/>
    <x v="3"/>
    <n v="200"/>
    <n v="31.182231568812881"/>
    <x v="290"/>
    <n v="117.10661134556503"/>
    <x v="16"/>
    <x v="4"/>
    <x v="15"/>
  </r>
  <r>
    <x v="5616"/>
    <s v="Product372"/>
    <n v="8"/>
    <x v="0"/>
    <x v="0"/>
    <n v="8.0498999913180866E-2"/>
    <x v="371"/>
    <x v="1"/>
    <x v="3"/>
    <n v="12"/>
    <n v="300.44437939775798"/>
    <x v="121"/>
    <n v="2210.0712586136174"/>
    <x v="17"/>
    <x v="4"/>
    <x v="15"/>
  </r>
  <r>
    <x v="5617"/>
    <s v="Product373"/>
    <n v="11"/>
    <x v="1"/>
    <x v="0"/>
    <n v="1.0623346796375789E-2"/>
    <x v="372"/>
    <x v="2"/>
    <x v="2"/>
    <n v="208"/>
    <n v="159.59819196373576"/>
    <x v="307"/>
    <n v="1736.929975246735"/>
    <x v="18"/>
    <x v="4"/>
    <x v="15"/>
  </r>
  <r>
    <x v="5618"/>
    <s v="Product374"/>
    <n v="10"/>
    <x v="2"/>
    <x v="1"/>
    <n v="7.1101339110363149E-2"/>
    <x v="373"/>
    <x v="3"/>
    <x v="3"/>
    <n v="157"/>
    <n v="57.009774905430859"/>
    <x v="1478"/>
    <n v="529.56303567274347"/>
    <x v="19"/>
    <x v="4"/>
    <x v="15"/>
  </r>
  <r>
    <x v="5619"/>
    <s v="Product375"/>
    <n v="13"/>
    <x v="0"/>
    <x v="1"/>
    <n v="5.7645826500178549E-2"/>
    <x v="374"/>
    <x v="4"/>
    <x v="0"/>
    <n v="92"/>
    <n v="226.83581301421358"/>
    <x v="1479"/>
    <n v="2778.8757762112004"/>
    <x v="20"/>
    <x v="4"/>
    <x v="15"/>
  </r>
  <r>
    <x v="5620"/>
    <s v="Product376"/>
    <n v="13"/>
    <x v="0"/>
    <x v="0"/>
    <n v="5.2277076845961758E-2"/>
    <x v="375"/>
    <x v="0"/>
    <x v="0"/>
    <n v="236"/>
    <n v="239.42983685742578"/>
    <x v="1480"/>
    <n v="2949.8708833985829"/>
    <x v="21"/>
    <x v="4"/>
    <x v="15"/>
  </r>
  <r>
    <x v="5621"/>
    <s v="Product377"/>
    <n v="9"/>
    <x v="0"/>
    <x v="0"/>
    <n v="2.7396145661609885E-2"/>
    <x v="376"/>
    <x v="1"/>
    <x v="1"/>
    <n v="221"/>
    <n v="149.92228325790029"/>
    <x v="599"/>
    <n v="1312.3349149306114"/>
    <x v="22"/>
    <x v="4"/>
    <x v="15"/>
  </r>
  <r>
    <x v="5622"/>
    <s v="Product378"/>
    <n v="2"/>
    <x v="1"/>
    <x v="0"/>
    <n v="9.1749389492004021E-2"/>
    <x v="377"/>
    <x v="2"/>
    <x v="0"/>
    <n v="27"/>
    <n v="308.25067064542276"/>
    <x v="207"/>
    <n v="559.93771960640879"/>
    <x v="23"/>
    <x v="4"/>
    <x v="15"/>
  </r>
  <r>
    <x v="5623"/>
    <s v="Product379"/>
    <n v="4"/>
    <x v="1"/>
    <x v="0"/>
    <n v="8.5387921139416581E-2"/>
    <x v="378"/>
    <x v="3"/>
    <x v="1"/>
    <n v="106"/>
    <n v="36.298798327234778"/>
    <x v="418"/>
    <n v="132.79727759285308"/>
    <x v="24"/>
    <x v="4"/>
    <x v="15"/>
  </r>
  <r>
    <x v="5624"/>
    <s v="Product380"/>
    <n v="2"/>
    <x v="1"/>
    <x v="1"/>
    <n v="5.3477496135972517E-2"/>
    <x v="379"/>
    <x v="4"/>
    <x v="2"/>
    <n v="12"/>
    <n v="227.69017016065621"/>
    <x v="741"/>
    <n v="431.02773993138157"/>
    <x v="25"/>
    <x v="4"/>
    <x v="15"/>
  </r>
  <r>
    <x v="5625"/>
    <s v="Product381"/>
    <n v="1"/>
    <x v="0"/>
    <x v="0"/>
    <n v="1.2249452888467627E-2"/>
    <x v="380"/>
    <x v="0"/>
    <x v="0"/>
    <n v="238"/>
    <n v="58.310900864110891"/>
    <x v="457"/>
    <n v="57.596624231091859"/>
    <x v="26"/>
    <x v="4"/>
    <x v="15"/>
  </r>
  <r>
    <x v="5626"/>
    <s v="Product382"/>
    <n v="4"/>
    <x v="2"/>
    <x v="0"/>
    <n v="3.5156990796220956E-2"/>
    <x v="381"/>
    <x v="1"/>
    <x v="3"/>
    <n v="100"/>
    <n v="213.32159941699433"/>
    <x v="241"/>
    <n v="823.28741563862377"/>
    <x v="27"/>
    <x v="4"/>
    <x v="15"/>
  </r>
  <r>
    <x v="5627"/>
    <s v="Product383"/>
    <n v="11"/>
    <x v="2"/>
    <x v="0"/>
    <n v="6.7168784788507158E-2"/>
    <x v="382"/>
    <x v="2"/>
    <x v="3"/>
    <n v="168"/>
    <n v="101.32657791948874"/>
    <x v="64"/>
    <n v="1039.7265429524457"/>
    <x v="28"/>
    <x v="4"/>
    <x v="15"/>
  </r>
  <r>
    <x v="5628"/>
    <s v="Product384"/>
    <n v="7"/>
    <x v="1"/>
    <x v="0"/>
    <n v="5.4834768770125254E-2"/>
    <x v="383"/>
    <x v="3"/>
    <x v="2"/>
    <n v="55"/>
    <n v="40.793443605900947"/>
    <x v="373"/>
    <n v="269.89581190903954"/>
    <x v="29"/>
    <x v="4"/>
    <x v="15"/>
  </r>
  <r>
    <x v="5629"/>
    <s v="Product385"/>
    <n v="8"/>
    <x v="1"/>
    <x v="0"/>
    <n v="9.568994271433709E-2"/>
    <x v="384"/>
    <x v="0"/>
    <x v="3"/>
    <n v="232"/>
    <n v="30.850488840609298"/>
    <x v="861"/>
    <n v="223.18725864593679"/>
    <x v="30"/>
    <x v="4"/>
    <x v="15"/>
  </r>
  <r>
    <x v="5630"/>
    <s v="Product386"/>
    <n v="5"/>
    <x v="1"/>
    <x v="1"/>
    <n v="6.3837814187970188E-2"/>
    <x v="385"/>
    <x v="1"/>
    <x v="0"/>
    <n v="221"/>
    <n v="94.706226809553144"/>
    <x v="1033"/>
    <n v="443.30194150020566"/>
    <x v="0"/>
    <x v="5"/>
    <x v="15"/>
  </r>
  <r>
    <x v="5631"/>
    <s v="Product387"/>
    <n v="11"/>
    <x v="1"/>
    <x v="1"/>
    <n v="5.8823685566269872E-2"/>
    <x v="386"/>
    <x v="2"/>
    <x v="0"/>
    <n v="75"/>
    <n v="150.49387120874337"/>
    <x v="344"/>
    <n v="1558.0539375402052"/>
    <x v="1"/>
    <x v="5"/>
    <x v="15"/>
  </r>
  <r>
    <x v="5632"/>
    <s v="Product388"/>
    <n v="8"/>
    <x v="0"/>
    <x v="0"/>
    <n v="7.2987096790564074E-2"/>
    <x v="387"/>
    <x v="3"/>
    <x v="1"/>
    <n v="79"/>
    <n v="178.11032860685228"/>
    <x v="681"/>
    <n v="1320.8845825073984"/>
    <x v="2"/>
    <x v="5"/>
    <x v="15"/>
  </r>
  <r>
    <x v="5633"/>
    <s v="Product389"/>
    <n v="15"/>
    <x v="1"/>
    <x v="0"/>
    <n v="9.5222809186146234E-5"/>
    <x v="388"/>
    <x v="4"/>
    <x v="0"/>
    <n v="244"/>
    <n v="155.95695258839822"/>
    <x v="1400"/>
    <n v="2339.1315289389099"/>
    <x v="3"/>
    <x v="5"/>
    <x v="15"/>
  </r>
  <r>
    <x v="5634"/>
    <s v="Product390"/>
    <n v="9"/>
    <x v="2"/>
    <x v="0"/>
    <n v="1.5349979852025842E-2"/>
    <x v="389"/>
    <x v="0"/>
    <x v="1"/>
    <n v="131"/>
    <n v="95.302109062721712"/>
    <x v="811"/>
    <n v="844.55301247878026"/>
    <x v="4"/>
    <x v="5"/>
    <x v="15"/>
  </r>
  <r>
    <x v="5635"/>
    <s v="Product391"/>
    <n v="5"/>
    <x v="0"/>
    <x v="0"/>
    <n v="2.1630227037263184E-2"/>
    <x v="390"/>
    <x v="1"/>
    <x v="2"/>
    <n v="148"/>
    <n v="57.64735825813765"/>
    <x v="476"/>
    <n v="282.00216405457843"/>
    <x v="5"/>
    <x v="5"/>
    <x v="15"/>
  </r>
  <r>
    <x v="5636"/>
    <s v="Product392"/>
    <n v="2"/>
    <x v="0"/>
    <x v="1"/>
    <n v="8.5302081450080308E-2"/>
    <x v="391"/>
    <x v="2"/>
    <x v="0"/>
    <n v="150"/>
    <n v="47.132453672328822"/>
    <x v="47"/>
    <n v="86.223914540459376"/>
    <x v="6"/>
    <x v="5"/>
    <x v="15"/>
  </r>
  <r>
    <x v="5637"/>
    <s v="Product393"/>
    <n v="1"/>
    <x v="0"/>
    <x v="0"/>
    <n v="2.4791101647233051E-2"/>
    <x v="392"/>
    <x v="3"/>
    <x v="3"/>
    <n v="223"/>
    <n v="268.09629489971303"/>
    <x v="1136"/>
    <n v="261.44989240160766"/>
    <x v="7"/>
    <x v="5"/>
    <x v="15"/>
  </r>
  <r>
    <x v="5638"/>
    <s v="Product394"/>
    <n v="7"/>
    <x v="1"/>
    <x v="0"/>
    <n v="2.4416852664066482E-2"/>
    <x v="393"/>
    <x v="4"/>
    <x v="3"/>
    <n v="232"/>
    <n v="221.34789771520693"/>
    <x v="916"/>
    <n v="1511.602950964357"/>
    <x v="8"/>
    <x v="5"/>
    <x v="15"/>
  </r>
  <r>
    <x v="5639"/>
    <s v="Product395"/>
    <n v="4"/>
    <x v="1"/>
    <x v="0"/>
    <n v="7.7967214008560201E-2"/>
    <x v="394"/>
    <x v="0"/>
    <x v="2"/>
    <n v="74"/>
    <n v="60.114309157122328"/>
    <x v="252"/>
    <n v="221.70945580036889"/>
    <x v="9"/>
    <x v="5"/>
    <x v="15"/>
  </r>
  <r>
    <x v="5640"/>
    <s v="Product396"/>
    <n v="12"/>
    <x v="1"/>
    <x v="0"/>
    <n v="4.3900234573862384E-2"/>
    <x v="395"/>
    <x v="1"/>
    <x v="3"/>
    <n v="30"/>
    <n v="193.17716073076636"/>
    <x v="947"/>
    <n v="2216.3596567244763"/>
    <x v="10"/>
    <x v="5"/>
    <x v="15"/>
  </r>
  <r>
    <x v="5641"/>
    <s v="Product397"/>
    <n v="3"/>
    <x v="0"/>
    <x v="0"/>
    <n v="4.2491167946783787E-2"/>
    <x v="396"/>
    <x v="2"/>
    <x v="0"/>
    <n v="5"/>
    <n v="176.21648374246965"/>
    <x v="1449"/>
    <n v="506.18651861033004"/>
    <x v="11"/>
    <x v="5"/>
    <x v="15"/>
  </r>
  <r>
    <x v="5642"/>
    <s v="Product398"/>
    <n v="3"/>
    <x v="2"/>
    <x v="1"/>
    <n v="3.3204058922805611E-2"/>
    <x v="397"/>
    <x v="3"/>
    <x v="0"/>
    <n v="86"/>
    <n v="227.16718713591032"/>
    <x v="27"/>
    <n v="658.87294340676465"/>
    <x v="12"/>
    <x v="5"/>
    <x v="15"/>
  </r>
  <r>
    <x v="5643"/>
    <s v="Product399"/>
    <n v="10"/>
    <x v="2"/>
    <x v="1"/>
    <n v="5.8512095251114407E-2"/>
    <x v="398"/>
    <x v="4"/>
    <x v="1"/>
    <n v="18"/>
    <n v="77.850986302146978"/>
    <x v="641"/>
    <n v="732.95761976242545"/>
    <x v="13"/>
    <x v="5"/>
    <x v="15"/>
  </r>
  <r>
    <x v="5644"/>
    <s v="Product400"/>
    <n v="4"/>
    <x v="1"/>
    <x v="0"/>
    <n v="2.4402242357779327E-3"/>
    <x v="399"/>
    <x v="0"/>
    <x v="0"/>
    <n v="187"/>
    <n v="200.06384187759031"/>
    <x v="589"/>
    <n v="798.3025649677511"/>
    <x v="14"/>
    <x v="5"/>
    <x v="15"/>
  </r>
  <r>
    <x v="5645"/>
    <s v="Product401"/>
    <n v="2"/>
    <x v="1"/>
    <x v="0"/>
    <n v="4.6112000901781497E-2"/>
    <x v="400"/>
    <x v="1"/>
    <x v="1"/>
    <n v="13"/>
    <n v="264.13293471455302"/>
    <x v="1481"/>
    <n v="503.90647318161075"/>
    <x v="15"/>
    <x v="5"/>
    <x v="15"/>
  </r>
  <r>
    <x v="5646"/>
    <s v="Product402"/>
    <n v="12"/>
    <x v="1"/>
    <x v="0"/>
    <n v="8.5625928790080102E-2"/>
    <x v="401"/>
    <x v="2"/>
    <x v="2"/>
    <n v="171"/>
    <n v="317.41165622914644"/>
    <x v="510"/>
    <n v="3482.7958602687377"/>
    <x v="16"/>
    <x v="5"/>
    <x v="15"/>
  </r>
  <r>
    <x v="5647"/>
    <s v="Product403"/>
    <n v="13"/>
    <x v="1"/>
    <x v="0"/>
    <n v="8.1088025388683316E-2"/>
    <x v="402"/>
    <x v="3"/>
    <x v="0"/>
    <n v="107"/>
    <n v="179.62636269711595"/>
    <x v="179"/>
    <n v="2145.7906032973196"/>
    <x v="17"/>
    <x v="5"/>
    <x v="15"/>
  </r>
  <r>
    <x v="5648"/>
    <s v="Product404"/>
    <n v="10"/>
    <x v="0"/>
    <x v="1"/>
    <n v="7.3454940911624772E-2"/>
    <x v="403"/>
    <x v="4"/>
    <x v="3"/>
    <n v="145"/>
    <n v="185.15924030977027"/>
    <x v="732"/>
    <n v="1715.5837925357475"/>
    <x v="18"/>
    <x v="5"/>
    <x v="15"/>
  </r>
  <r>
    <x v="5649"/>
    <s v="Product405"/>
    <n v="5"/>
    <x v="1"/>
    <x v="0"/>
    <n v="7.3746204864557074E-3"/>
    <x v="404"/>
    <x v="0"/>
    <x v="3"/>
    <n v="52"/>
    <n v="198.04997357641645"/>
    <x v="1167"/>
    <n v="982.94715091968897"/>
    <x v="19"/>
    <x v="5"/>
    <x v="15"/>
  </r>
  <r>
    <x v="5650"/>
    <s v="Product406"/>
    <n v="6"/>
    <x v="2"/>
    <x v="0"/>
    <n v="7.2451944856200216E-3"/>
    <x v="405"/>
    <x v="1"/>
    <x v="2"/>
    <n v="37"/>
    <n v="316.57164809966901"/>
    <x v="333"/>
    <n v="1885.6681496433218"/>
    <x v="20"/>
    <x v="5"/>
    <x v="15"/>
  </r>
  <r>
    <x v="5651"/>
    <s v="Product407"/>
    <n v="2"/>
    <x v="0"/>
    <x v="0"/>
    <n v="4.1846833796594263E-2"/>
    <x v="406"/>
    <x v="2"/>
    <x v="3"/>
    <n v="162"/>
    <n v="65.150985289244161"/>
    <x v="84"/>
    <n v="124.8492456723216"/>
    <x v="21"/>
    <x v="5"/>
    <x v="15"/>
  </r>
  <r>
    <x v="5652"/>
    <s v="Product408"/>
    <n v="7"/>
    <x v="0"/>
    <x v="0"/>
    <n v="6.2518353572110164E-2"/>
    <x v="407"/>
    <x v="3"/>
    <x v="0"/>
    <n v="227"/>
    <n v="189.70583886858103"/>
    <x v="1296"/>
    <n v="1244.9201951165094"/>
    <x v="22"/>
    <x v="5"/>
    <x v="15"/>
  </r>
  <r>
    <x v="5653"/>
    <s v="Product409"/>
    <n v="13"/>
    <x v="0"/>
    <x v="0"/>
    <n v="2.6329573042524614E-2"/>
    <x v="408"/>
    <x v="0"/>
    <x v="0"/>
    <n v="218"/>
    <n v="58.3603935223815"/>
    <x v="696"/>
    <n v="738.70926061846512"/>
    <x v="23"/>
    <x v="5"/>
    <x v="15"/>
  </r>
  <r>
    <x v="5654"/>
    <s v="Product410"/>
    <n v="2"/>
    <x v="1"/>
    <x v="1"/>
    <n v="5.560382449322962E-2"/>
    <x v="409"/>
    <x v="1"/>
    <x v="1"/>
    <n v="75"/>
    <n v="313.80359117550705"/>
    <x v="168"/>
    <n v="592.70982273287791"/>
    <x v="24"/>
    <x v="5"/>
    <x v="15"/>
  </r>
  <r>
    <x v="5655"/>
    <s v="Product411"/>
    <n v="2"/>
    <x v="1"/>
    <x v="1"/>
    <n v="6.9433052479094218E-2"/>
    <x v="410"/>
    <x v="2"/>
    <x v="0"/>
    <n v="244"/>
    <n v="224.26331556566777"/>
    <x v="1135"/>
    <n v="417.38405801372215"/>
    <x v="25"/>
    <x v="5"/>
    <x v="15"/>
  </r>
  <r>
    <x v="5656"/>
    <s v="Product412"/>
    <n v="12"/>
    <x v="1"/>
    <x v="0"/>
    <n v="2.187781945140406E-2"/>
    <x v="411"/>
    <x v="3"/>
    <x v="1"/>
    <n v="157"/>
    <n v="159.05379210627527"/>
    <x v="1290"/>
    <n v="1866.8885035141561"/>
    <x v="26"/>
    <x v="5"/>
    <x v="15"/>
  </r>
  <r>
    <x v="5657"/>
    <s v="Product413"/>
    <n v="3"/>
    <x v="0"/>
    <x v="0"/>
    <n v="3.7654484318531613E-2"/>
    <x v="412"/>
    <x v="4"/>
    <x v="2"/>
    <n v="224"/>
    <n v="257.87431590483391"/>
    <x v="243"/>
    <n v="744.49257456132989"/>
    <x v="27"/>
    <x v="5"/>
    <x v="15"/>
  </r>
  <r>
    <x v="5658"/>
    <s v="Product414"/>
    <n v="7"/>
    <x v="2"/>
    <x v="0"/>
    <n v="4.1605850849152907E-2"/>
    <x v="413"/>
    <x v="0"/>
    <x v="0"/>
    <n v="126"/>
    <n v="260.49981494666827"/>
    <x v="579"/>
    <n v="1747.6304894983568"/>
    <x v="28"/>
    <x v="5"/>
    <x v="15"/>
  </r>
  <r>
    <x v="5659"/>
    <s v="Product415"/>
    <n v="3"/>
    <x v="2"/>
    <x v="0"/>
    <n v="1.1211941845543395E-2"/>
    <x v="414"/>
    <x v="1"/>
    <x v="3"/>
    <n v="159"/>
    <n v="83.240140401458802"/>
    <x v="611"/>
    <n v="246.92057036418834"/>
    <x v="29"/>
    <x v="5"/>
    <x v="15"/>
  </r>
  <r>
    <x v="5660"/>
    <s v="Product416"/>
    <n v="6"/>
    <x v="1"/>
    <x v="1"/>
    <n v="4.9589070274834127E-2"/>
    <x v="415"/>
    <x v="2"/>
    <x v="3"/>
    <n v="77"/>
    <n v="132.06325903270192"/>
    <x v="743"/>
    <n v="753.08618879883386"/>
    <x v="0"/>
    <x v="6"/>
    <x v="15"/>
  </r>
  <r>
    <x v="5661"/>
    <s v="Product417"/>
    <n v="8"/>
    <x v="1"/>
    <x v="0"/>
    <n v="1.3697530227102739E-2"/>
    <x v="416"/>
    <x v="3"/>
    <x v="2"/>
    <n v="16"/>
    <n v="114.46063995126526"/>
    <x v="548"/>
    <n v="903.14249500575431"/>
    <x v="1"/>
    <x v="6"/>
    <x v="15"/>
  </r>
  <r>
    <x v="5662"/>
    <s v="Product418"/>
    <n v="7"/>
    <x v="1"/>
    <x v="0"/>
    <n v="9.8387385093840818E-2"/>
    <x v="417"/>
    <x v="4"/>
    <x v="3"/>
    <n v="234"/>
    <n v="101.91692013777514"/>
    <x v="866"/>
    <n v="643.22706608021144"/>
    <x v="2"/>
    <x v="6"/>
    <x v="15"/>
  </r>
  <r>
    <x v="5663"/>
    <s v="Product419"/>
    <n v="4"/>
    <x v="1"/>
    <x v="0"/>
    <n v="9.6557033731588526E-2"/>
    <x v="418"/>
    <x v="0"/>
    <x v="0"/>
    <n v="152"/>
    <n v="207.57926742939773"/>
    <x v="1140"/>
    <n v="750.14411640895571"/>
    <x v="3"/>
    <x v="6"/>
    <x v="15"/>
  </r>
  <r>
    <x v="5664"/>
    <s v="Product420"/>
    <n v="6"/>
    <x v="0"/>
    <x v="0"/>
    <n v="7.5664569537409243E-2"/>
    <x v="419"/>
    <x v="1"/>
    <x v="0"/>
    <n v="210"/>
    <n v="177.92473545813013"/>
    <x v="65"/>
    <n v="986.77282163779978"/>
    <x v="4"/>
    <x v="6"/>
    <x v="15"/>
  </r>
  <r>
    <x v="5665"/>
    <s v="Product421"/>
    <n v="14"/>
    <x v="1"/>
    <x v="0"/>
    <n v="1.4265338028760378E-2"/>
    <x v="420"/>
    <x v="2"/>
    <x v="1"/>
    <n v="166"/>
    <n v="242.50517847450834"/>
    <x v="868"/>
    <n v="3346.6406418178244"/>
    <x v="5"/>
    <x v="6"/>
    <x v="15"/>
  </r>
  <r>
    <x v="5666"/>
    <s v="Product422"/>
    <n v="4"/>
    <x v="2"/>
    <x v="1"/>
    <n v="1.1596583152892094E-2"/>
    <x v="421"/>
    <x v="3"/>
    <x v="0"/>
    <n v="36"/>
    <n v="189.91282679756901"/>
    <x v="384"/>
    <n v="750.84194763924074"/>
    <x v="6"/>
    <x v="6"/>
    <x v="15"/>
  </r>
  <r>
    <x v="5667"/>
    <s v="Product423"/>
    <n v="8"/>
    <x v="0"/>
    <x v="1"/>
    <n v="4.4863558744875576E-2"/>
    <x v="422"/>
    <x v="4"/>
    <x v="1"/>
    <n v="224"/>
    <n v="46.714901536844181"/>
    <x v="413"/>
    <n v="356.95283845987916"/>
    <x v="7"/>
    <x v="6"/>
    <x v="15"/>
  </r>
  <r>
    <x v="5668"/>
    <s v="Product424"/>
    <n v="11"/>
    <x v="0"/>
    <x v="0"/>
    <n v="8.0998166985088327E-2"/>
    <x v="423"/>
    <x v="0"/>
    <x v="2"/>
    <n v="96"/>
    <n v="188.12830494186898"/>
    <x v="690"/>
    <n v="1901.7928279192242"/>
    <x v="8"/>
    <x v="6"/>
    <x v="15"/>
  </r>
  <r>
    <x v="5669"/>
    <s v="Product425"/>
    <n v="12"/>
    <x v="0"/>
    <x v="0"/>
    <n v="7.8677925525823984E-3"/>
    <x v="424"/>
    <x v="1"/>
    <x v="0"/>
    <n v="35"/>
    <n v="132.69024496486145"/>
    <x v="251"/>
    <n v="1579.755187724719"/>
    <x v="9"/>
    <x v="6"/>
    <x v="15"/>
  </r>
  <r>
    <x v="5670"/>
    <s v="Product426"/>
    <n v="3"/>
    <x v="1"/>
    <x v="0"/>
    <n v="3.8953669560274712E-2"/>
    <x v="425"/>
    <x v="2"/>
    <x v="3"/>
    <n v="127"/>
    <n v="47.25577400472433"/>
    <x v="1418"/>
    <n v="136.24496459798783"/>
    <x v="10"/>
    <x v="6"/>
    <x v="15"/>
  </r>
  <r>
    <x v="5671"/>
    <s v="Product427"/>
    <n v="13"/>
    <x v="1"/>
    <x v="0"/>
    <n v="9.1382699156109165E-2"/>
    <x v="426"/>
    <x v="3"/>
    <x v="3"/>
    <n v="227"/>
    <n v="175.88922350157938"/>
    <x v="1303"/>
    <n v="2077.6078895719279"/>
    <x v="11"/>
    <x v="6"/>
    <x v="15"/>
  </r>
  <r>
    <x v="5672"/>
    <s v="Product428"/>
    <n v="8"/>
    <x v="1"/>
    <x v="1"/>
    <n v="6.2366408424001929E-2"/>
    <x v="427"/>
    <x v="4"/>
    <x v="2"/>
    <n v="196"/>
    <n v="145.51703857400872"/>
    <x v="865"/>
    <n v="1091.5333081092069"/>
    <x v="12"/>
    <x v="6"/>
    <x v="15"/>
  </r>
  <r>
    <x v="5673"/>
    <s v="Product429"/>
    <n v="1"/>
    <x v="0"/>
    <x v="0"/>
    <n v="3.2100531277263721E-2"/>
    <x v="428"/>
    <x v="0"/>
    <x v="3"/>
    <n v="218"/>
    <n v="290.99117021881017"/>
    <x v="1037"/>
    <n v="281.65019905779366"/>
    <x v="13"/>
    <x v="6"/>
    <x v="15"/>
  </r>
  <r>
    <x v="5674"/>
    <s v="Product430"/>
    <n v="15"/>
    <x v="2"/>
    <x v="0"/>
    <n v="4.2701154211279749E-2"/>
    <x v="429"/>
    <x v="1"/>
    <x v="0"/>
    <n v="59"/>
    <n v="42.949869836821634"/>
    <x v="13"/>
    <n v="616.73791232347673"/>
    <x v="14"/>
    <x v="6"/>
    <x v="15"/>
  </r>
  <r>
    <x v="5675"/>
    <s v="Product431"/>
    <n v="14"/>
    <x v="2"/>
    <x v="0"/>
    <n v="2.9733809561711268E-2"/>
    <x v="430"/>
    <x v="2"/>
    <x v="0"/>
    <n v="54"/>
    <n v="42.851440406431095"/>
    <x v="361"/>
    <n v="582.08225373117762"/>
    <x v="15"/>
    <x v="6"/>
    <x v="15"/>
  </r>
  <r>
    <x v="5676"/>
    <s v="Product432"/>
    <n v="7"/>
    <x v="1"/>
    <x v="0"/>
    <n v="8.794407235430823E-3"/>
    <x v="431"/>
    <x v="3"/>
    <x v="1"/>
    <n v="158"/>
    <n v="57.721328572653761"/>
    <x v="295"/>
    <n v="400.49592592111014"/>
    <x v="16"/>
    <x v="6"/>
    <x v="15"/>
  </r>
  <r>
    <x v="5677"/>
    <s v="Product433"/>
    <n v="8"/>
    <x v="1"/>
    <x v="0"/>
    <n v="1.3392613141115507E-4"/>
    <x v="432"/>
    <x v="0"/>
    <x v="0"/>
    <n v="34"/>
    <n v="266.43416426182864"/>
    <x v="1011"/>
    <n v="2131.1878541194665"/>
    <x v="17"/>
    <x v="6"/>
    <x v="15"/>
  </r>
  <r>
    <x v="5678"/>
    <s v="Product434"/>
    <n v="13"/>
    <x v="1"/>
    <x v="1"/>
    <n v="9.888735418072396E-2"/>
    <x v="433"/>
    <x v="1"/>
    <x v="1"/>
    <n v="189"/>
    <n v="312.6991805784329"/>
    <x v="1407"/>
    <n v="3663.1034174351662"/>
    <x v="18"/>
    <x v="6"/>
    <x v="15"/>
  </r>
  <r>
    <x v="5679"/>
    <s v="Product435"/>
    <n v="14"/>
    <x v="1"/>
    <x v="1"/>
    <n v="9.8113954574451268E-2"/>
    <x v="434"/>
    <x v="2"/>
    <x v="2"/>
    <n v="126"/>
    <n v="116.6865863128603"/>
    <x v="950"/>
    <n v="1473.3320543747755"/>
    <x v="19"/>
    <x v="6"/>
    <x v="15"/>
  </r>
  <r>
    <x v="5680"/>
    <s v="Product436"/>
    <n v="2"/>
    <x v="0"/>
    <x v="0"/>
    <n v="2.9941513175854407E-2"/>
    <x v="435"/>
    <x v="3"/>
    <x v="0"/>
    <n v="206"/>
    <n v="269.16666015472356"/>
    <x v="1433"/>
    <n v="522.21480610640037"/>
    <x v="20"/>
    <x v="6"/>
    <x v="15"/>
  </r>
  <r>
    <x v="5681"/>
    <s v="Product437"/>
    <n v="10"/>
    <x v="1"/>
    <x v="0"/>
    <n v="1.1689123131490243E-2"/>
    <x v="436"/>
    <x v="4"/>
    <x v="3"/>
    <n v="95"/>
    <n v="249.15467017367692"/>
    <x v="839"/>
    <n v="2462.4227055523097"/>
    <x v="21"/>
    <x v="6"/>
    <x v="15"/>
  </r>
  <r>
    <x v="5682"/>
    <s v="Product438"/>
    <n v="15"/>
    <x v="2"/>
    <x v="0"/>
    <n v="9.2662063921752344E-2"/>
    <x v="437"/>
    <x v="0"/>
    <x v="3"/>
    <n v="189"/>
    <n v="66.827099307609075"/>
    <x v="1406"/>
    <n v="909.52143539793167"/>
    <x v="22"/>
    <x v="6"/>
    <x v="15"/>
  </r>
  <r>
    <x v="5683"/>
    <s v="Product439"/>
    <n v="2"/>
    <x v="0"/>
    <x v="0"/>
    <n v="8.3779420529860898E-2"/>
    <x v="438"/>
    <x v="1"/>
    <x v="2"/>
    <n v="186"/>
    <n v="306.22444642324189"/>
    <x v="218"/>
    <n v="561.13827949965048"/>
    <x v="23"/>
    <x v="6"/>
    <x v="15"/>
  </r>
  <r>
    <x v="5684"/>
    <s v="Product440"/>
    <n v="1"/>
    <x v="0"/>
    <x v="1"/>
    <n v="4.3923346308254486E-2"/>
    <x v="439"/>
    <x v="2"/>
    <x v="3"/>
    <n v="189"/>
    <n v="64.00804266571339"/>
    <x v="364"/>
    <n v="61.196595241193734"/>
    <x v="24"/>
    <x v="6"/>
    <x v="15"/>
  </r>
  <r>
    <x v="5685"/>
    <s v="Product441"/>
    <n v="11"/>
    <x v="0"/>
    <x v="0"/>
    <n v="5.063497130240447E-3"/>
    <x v="440"/>
    <x v="3"/>
    <x v="0"/>
    <n v="232"/>
    <n v="188.80476792258349"/>
    <x v="872"/>
    <n v="2066.3363107423493"/>
    <x v="25"/>
    <x v="6"/>
    <x v="15"/>
  </r>
  <r>
    <x v="5686"/>
    <s v="Product442"/>
    <n v="15"/>
    <x v="1"/>
    <x v="0"/>
    <n v="6.3906916656411003E-2"/>
    <x v="441"/>
    <x v="4"/>
    <x v="0"/>
    <n v="236"/>
    <n v="57.085838050365702"/>
    <x v="1482"/>
    <n v="801.56487233729399"/>
    <x v="26"/>
    <x v="6"/>
    <x v="15"/>
  </r>
  <r>
    <x v="5687"/>
    <s v="Product443"/>
    <n v="4"/>
    <x v="1"/>
    <x v="0"/>
    <n v="3.4148739979695655E-2"/>
    <x v="442"/>
    <x v="0"/>
    <x v="1"/>
    <n v="124"/>
    <n v="271.46180114523543"/>
    <x v="1169"/>
    <n v="1048.7668907340276"/>
    <x v="27"/>
    <x v="6"/>
    <x v="15"/>
  </r>
  <r>
    <x v="5688"/>
    <s v="Product444"/>
    <n v="13"/>
    <x v="1"/>
    <x v="0"/>
    <n v="9.1024082291838782E-2"/>
    <x v="443"/>
    <x v="1"/>
    <x v="0"/>
    <n v="92"/>
    <n v="218.32030732040246"/>
    <x v="1479"/>
    <n v="2579.8227221115781"/>
    <x v="28"/>
    <x v="6"/>
    <x v="15"/>
  </r>
  <r>
    <x v="5689"/>
    <s v="Product445"/>
    <n v="2"/>
    <x v="0"/>
    <x v="0"/>
    <n v="3.3432627264701857E-2"/>
    <x v="444"/>
    <x v="2"/>
    <x v="1"/>
    <n v="136"/>
    <n v="284.95259570993841"/>
    <x v="1011"/>
    <n v="550.85176357891748"/>
    <x v="29"/>
    <x v="6"/>
    <x v="15"/>
  </r>
  <r>
    <x v="5690"/>
    <s v="Product446"/>
    <n v="5"/>
    <x v="2"/>
    <x v="1"/>
    <n v="1.7223743017587567E-2"/>
    <x v="445"/>
    <x v="3"/>
    <x v="2"/>
    <n v="125"/>
    <n v="190.31534925602404"/>
    <x v="1408"/>
    <n v="935.18703294067927"/>
    <x v="30"/>
    <x v="6"/>
    <x v="15"/>
  </r>
  <r>
    <x v="5691"/>
    <s v="Product447"/>
    <n v="15"/>
    <x v="2"/>
    <x v="1"/>
    <n v="2.9921078780689139E-2"/>
    <x v="446"/>
    <x v="4"/>
    <x v="0"/>
    <n v="95"/>
    <n v="247.00736062571465"/>
    <x v="363"/>
    <n v="3594.2495089353383"/>
    <x v="0"/>
    <x v="7"/>
    <x v="15"/>
  </r>
  <r>
    <x v="5692"/>
    <s v="Product448"/>
    <n v="2"/>
    <x v="1"/>
    <x v="0"/>
    <n v="2.6614907343307317E-2"/>
    <x v="447"/>
    <x v="0"/>
    <x v="3"/>
    <n v="124"/>
    <n v="192.44996204724529"/>
    <x v="1379"/>
    <n v="374.65584827826973"/>
    <x v="1"/>
    <x v="7"/>
    <x v="15"/>
  </r>
  <r>
    <x v="5693"/>
    <s v="Product449"/>
    <n v="8"/>
    <x v="1"/>
    <x v="0"/>
    <n v="2.6842303150351132E-2"/>
    <x v="448"/>
    <x v="1"/>
    <x v="3"/>
    <n v="166"/>
    <n v="130.96860520001786"/>
    <x v="371"/>
    <n v="1019.6248495684827"/>
    <x v="2"/>
    <x v="7"/>
    <x v="15"/>
  </r>
  <r>
    <x v="5694"/>
    <s v="Product450"/>
    <n v="13"/>
    <x v="1"/>
    <x v="0"/>
    <n v="8.6670314458979575E-2"/>
    <x v="449"/>
    <x v="2"/>
    <x v="2"/>
    <n v="213"/>
    <n v="197.05763311336531"/>
    <x v="1149"/>
    <n v="2339.72161910354"/>
    <x v="3"/>
    <x v="7"/>
    <x v="15"/>
  </r>
  <r>
    <x v="5695"/>
    <s v="Product451"/>
    <n v="6"/>
    <x v="1"/>
    <x v="0"/>
    <n v="4.3034554944171445E-2"/>
    <x v="450"/>
    <x v="3"/>
    <x v="3"/>
    <n v="93"/>
    <n v="180.63058424814125"/>
    <x v="172"/>
    <n v="1037.1433646743008"/>
    <x v="4"/>
    <x v="7"/>
    <x v="15"/>
  </r>
  <r>
    <x v="5696"/>
    <s v="Product452"/>
    <n v="1"/>
    <x v="0"/>
    <x v="1"/>
    <n v="6.897301310524398E-2"/>
    <x v="451"/>
    <x v="4"/>
    <x v="0"/>
    <n v="84"/>
    <n v="155.56719966615981"/>
    <x v="148"/>
    <n v="144.83726116483967"/>
    <x v="5"/>
    <x v="7"/>
    <x v="15"/>
  </r>
  <r>
    <x v="5697"/>
    <s v="Product453"/>
    <n v="5"/>
    <x v="1"/>
    <x v="0"/>
    <n v="6.4032046989618299E-2"/>
    <x v="452"/>
    <x v="0"/>
    <x v="0"/>
    <n v="35"/>
    <n v="231.50400912394608"/>
    <x v="1468"/>
    <n v="1083.4016676671827"/>
    <x v="6"/>
    <x v="7"/>
    <x v="15"/>
  </r>
  <r>
    <x v="5698"/>
    <s v="Product454"/>
    <n v="4"/>
    <x v="2"/>
    <x v="0"/>
    <n v="2.9614915202719416E-2"/>
    <x v="453"/>
    <x v="1"/>
    <x v="1"/>
    <n v="249"/>
    <n v="219.35784417568459"/>
    <x v="875"/>
    <n v="851.44632088548144"/>
    <x v="7"/>
    <x v="7"/>
    <x v="15"/>
  </r>
  <r>
    <x v="5699"/>
    <s v="Product455"/>
    <n v="6"/>
    <x v="0"/>
    <x v="0"/>
    <n v="7.8518806064166918E-2"/>
    <x v="454"/>
    <x v="2"/>
    <x v="0"/>
    <n v="203"/>
    <n v="244.58121352439261"/>
    <x v="395"/>
    <n v="1352.2619319163932"/>
    <x v="8"/>
    <x v="7"/>
    <x v="15"/>
  </r>
  <r>
    <x v="5700"/>
    <s v="Product456"/>
    <n v="14"/>
    <x v="0"/>
    <x v="0"/>
    <n v="3.3466402430296874E-2"/>
    <x v="455"/>
    <x v="3"/>
    <x v="1"/>
    <n v="163"/>
    <n v="243.10298785664648"/>
    <x v="1194"/>
    <n v="3289.5408760623973"/>
    <x v="9"/>
    <x v="7"/>
    <x v="15"/>
  </r>
  <r>
    <x v="5701"/>
    <s v="Product457"/>
    <n v="1"/>
    <x v="0"/>
    <x v="0"/>
    <n v="2.7717158264611665E-2"/>
    <x v="456"/>
    <x v="0"/>
    <x v="2"/>
    <n v="154"/>
    <n v="241.68765864077508"/>
    <x v="655"/>
    <n v="234.9887635556253"/>
    <x v="10"/>
    <x v="7"/>
    <x v="15"/>
  </r>
  <r>
    <x v="5702"/>
    <s v="Product458"/>
    <n v="14"/>
    <x v="1"/>
    <x v="1"/>
    <n v="2.4843089792396314E-2"/>
    <x v="457"/>
    <x v="1"/>
    <x v="0"/>
    <n v="99"/>
    <n v="160.01900049196189"/>
    <x v="606"/>
    <n v="2184.6108773195078"/>
    <x v="11"/>
    <x v="7"/>
    <x v="15"/>
  </r>
  <r>
    <x v="5703"/>
    <s v="Product459"/>
    <n v="4"/>
    <x v="1"/>
    <x v="1"/>
    <n v="1.1581811816370935E-2"/>
    <x v="458"/>
    <x v="2"/>
    <x v="3"/>
    <n v="131"/>
    <n v="188.25557495350102"/>
    <x v="1131"/>
    <n v="744.30093724402741"/>
    <x v="12"/>
    <x v="7"/>
    <x v="15"/>
  </r>
  <r>
    <x v="5704"/>
    <s v="Product460"/>
    <n v="6"/>
    <x v="1"/>
    <x v="0"/>
    <n v="8.5560549803385358E-2"/>
    <x v="459"/>
    <x v="3"/>
    <x v="3"/>
    <n v="78"/>
    <n v="100.12902231135899"/>
    <x v="140"/>
    <n v="549.37156866674206"/>
    <x v="13"/>
    <x v="7"/>
    <x v="15"/>
  </r>
  <r>
    <x v="5705"/>
    <s v="Product461"/>
    <n v="5"/>
    <x v="0"/>
    <x v="0"/>
    <n v="1.728684053193642E-2"/>
    <x v="460"/>
    <x v="4"/>
    <x v="2"/>
    <n v="228"/>
    <n v="309.54139292506426"/>
    <x v="61"/>
    <n v="1520.952001137676"/>
    <x v="14"/>
    <x v="7"/>
    <x v="15"/>
  </r>
  <r>
    <x v="5706"/>
    <s v="Product462"/>
    <n v="11"/>
    <x v="2"/>
    <x v="0"/>
    <n v="8.8585115444115403E-2"/>
    <x v="461"/>
    <x v="0"/>
    <x v="3"/>
    <n v="16"/>
    <n v="73.511656033946835"/>
    <x v="521"/>
    <n v="736.99579247460701"/>
    <x v="15"/>
    <x v="7"/>
    <x v="15"/>
  </r>
  <r>
    <x v="5707"/>
    <s v="Product463"/>
    <n v="14"/>
    <x v="2"/>
    <x v="0"/>
    <n v="1.514610651554198E-2"/>
    <x v="462"/>
    <x v="1"/>
    <x v="0"/>
    <n v="245"/>
    <n v="137.10690590000362"/>
    <x v="881"/>
    <n v="1890.4237813891609"/>
    <x v="16"/>
    <x v="7"/>
    <x v="15"/>
  </r>
  <r>
    <x v="5708"/>
    <s v="Product464"/>
    <n v="5"/>
    <x v="1"/>
    <x v="1"/>
    <n v="8.7738915401802786E-2"/>
    <x v="463"/>
    <x v="2"/>
    <x v="0"/>
    <n v="194"/>
    <n v="44.220340417226431"/>
    <x v="1483"/>
    <n v="201.70247855160241"/>
    <x v="17"/>
    <x v="7"/>
    <x v="15"/>
  </r>
  <r>
    <x v="5709"/>
    <s v="Product465"/>
    <n v="7"/>
    <x v="1"/>
    <x v="0"/>
    <n v="2.5703270682042145E-2"/>
    <x v="464"/>
    <x v="3"/>
    <x v="1"/>
    <n v="8"/>
    <n v="185.98319338010401"/>
    <x v="1084"/>
    <n v="1268.4197191284122"/>
    <x v="18"/>
    <x v="7"/>
    <x v="15"/>
  </r>
  <r>
    <x v="5710"/>
    <s v="Product466"/>
    <n v="2"/>
    <x v="1"/>
    <x v="0"/>
    <n v="6.2340021326462963E-2"/>
    <x v="465"/>
    <x v="4"/>
    <x v="0"/>
    <n v="169"/>
    <n v="211.49905755426178"/>
    <x v="1412"/>
    <n v="396.62840359160458"/>
    <x v="19"/>
    <x v="7"/>
    <x v="15"/>
  </r>
  <r>
    <x v="5711"/>
    <s v="Product467"/>
    <n v="10"/>
    <x v="1"/>
    <x v="0"/>
    <n v="3.5258895716278937E-2"/>
    <x v="466"/>
    <x v="0"/>
    <x v="1"/>
    <n v="105"/>
    <n v="209.26477410863413"/>
    <x v="616"/>
    <n v="2018.8632926124712"/>
    <x v="20"/>
    <x v="7"/>
    <x v="15"/>
  </r>
  <r>
    <x v="5712"/>
    <s v="Product468"/>
    <n v="12"/>
    <x v="0"/>
    <x v="0"/>
    <n v="8.5805148700448822E-2"/>
    <x v="467"/>
    <x v="1"/>
    <x v="2"/>
    <n v="45"/>
    <n v="278.31808883904318"/>
    <x v="185"/>
    <n v="3053.2435660822121"/>
    <x v="21"/>
    <x v="7"/>
    <x v="15"/>
  </r>
  <r>
    <x v="5713"/>
    <s v="Product469"/>
    <n v="3"/>
    <x v="1"/>
    <x v="0"/>
    <n v="2.8548230540873798E-2"/>
    <x v="468"/>
    <x v="2"/>
    <x v="0"/>
    <n v="51"/>
    <n v="284.40748532509963"/>
    <x v="597"/>
    <n v="828.86446459946558"/>
    <x v="22"/>
    <x v="7"/>
    <x v="15"/>
  </r>
  <r>
    <x v="5714"/>
    <s v="Product470"/>
    <n v="10"/>
    <x v="2"/>
    <x v="1"/>
    <n v="5.818030484144511E-2"/>
    <x v="469"/>
    <x v="3"/>
    <x v="3"/>
    <n v="144"/>
    <n v="147.40569670823839"/>
    <x v="791"/>
    <n v="1388.2958833838748"/>
    <x v="23"/>
    <x v="7"/>
    <x v="15"/>
  </r>
  <r>
    <x v="5715"/>
    <s v="Product471"/>
    <n v="14"/>
    <x v="0"/>
    <x v="1"/>
    <n v="5.165684769600272E-2"/>
    <x v="470"/>
    <x v="4"/>
    <x v="3"/>
    <n v="153"/>
    <n v="289.78767936389409"/>
    <x v="860"/>
    <n v="3847.4542588554145"/>
    <x v="24"/>
    <x v="7"/>
    <x v="15"/>
  </r>
  <r>
    <x v="5716"/>
    <s v="Product472"/>
    <n v="1"/>
    <x v="0"/>
    <x v="0"/>
    <n v="6.0566063435159648E-2"/>
    <x v="471"/>
    <x v="0"/>
    <x v="2"/>
    <n v="237"/>
    <n v="262.21798356520526"/>
    <x v="544"/>
    <n v="246.33647253875537"/>
    <x v="25"/>
    <x v="7"/>
    <x v="15"/>
  </r>
  <r>
    <x v="5717"/>
    <s v="Product473"/>
    <n v="15"/>
    <x v="0"/>
    <x v="0"/>
    <n v="4.8032201399944158E-2"/>
    <x v="472"/>
    <x v="1"/>
    <x v="3"/>
    <n v="18"/>
    <n v="232.50861402516577"/>
    <x v="56"/>
    <n v="3320.110701736307"/>
    <x v="26"/>
    <x v="7"/>
    <x v="15"/>
  </r>
  <r>
    <x v="5718"/>
    <s v="Product474"/>
    <n v="15"/>
    <x v="1"/>
    <x v="0"/>
    <n v="1.6431508594415677E-2"/>
    <x v="473"/>
    <x v="2"/>
    <x v="0"/>
    <n v="227"/>
    <n v="240.0271914838338"/>
    <x v="1484"/>
    <n v="3541.2477393611057"/>
    <x v="27"/>
    <x v="7"/>
    <x v="15"/>
  </r>
  <r>
    <x v="5719"/>
    <s v="Product475"/>
    <n v="14"/>
    <x v="1"/>
    <x v="0"/>
    <n v="5.5156849438344896E-2"/>
    <x v="474"/>
    <x v="3"/>
    <x v="0"/>
    <n v="24"/>
    <n v="255.92091709802136"/>
    <x v="210"/>
    <n v="3385.2717584773172"/>
    <x v="28"/>
    <x v="7"/>
    <x v="15"/>
  </r>
  <r>
    <x v="5720"/>
    <s v="Product476"/>
    <n v="7"/>
    <x v="1"/>
    <x v="1"/>
    <n v="1.5232233023708963E-2"/>
    <x v="475"/>
    <x v="4"/>
    <x v="1"/>
    <n v="208"/>
    <n v="307.22858589296692"/>
    <x v="315"/>
    <n v="2117.8416593677048"/>
    <x v="29"/>
    <x v="7"/>
    <x v="15"/>
  </r>
  <r>
    <x v="5721"/>
    <s v="Product477"/>
    <n v="13"/>
    <x v="0"/>
    <x v="0"/>
    <n v="2.1541284100950422E-2"/>
    <x v="476"/>
    <x v="0"/>
    <x v="0"/>
    <n v="78"/>
    <n v="148.31438109410021"/>
    <x v="609"/>
    <n v="1886.5534853710421"/>
    <x v="30"/>
    <x v="7"/>
    <x v="15"/>
  </r>
  <r>
    <x v="5722"/>
    <s v="Product478"/>
    <n v="12"/>
    <x v="2"/>
    <x v="0"/>
    <n v="9.9242951873665525E-2"/>
    <x v="477"/>
    <x v="1"/>
    <x v="1"/>
    <n v="200"/>
    <n v="242.23378669364328"/>
    <x v="929"/>
    <n v="2618.3254879035635"/>
    <x v="0"/>
    <x v="8"/>
    <x v="15"/>
  </r>
  <r>
    <x v="5723"/>
    <s v="Product479"/>
    <n v="5"/>
    <x v="2"/>
    <x v="0"/>
    <n v="2.8169469661146307E-2"/>
    <x v="478"/>
    <x v="2"/>
    <x v="2"/>
    <n v="225"/>
    <n v="94.970168526319512"/>
    <x v="594"/>
    <n v="461.47454622651702"/>
    <x v="1"/>
    <x v="8"/>
    <x v="15"/>
  </r>
  <r>
    <x v="5724"/>
    <s v="Product480"/>
    <n v="1"/>
    <x v="1"/>
    <x v="0"/>
    <n v="6.1546103092328247E-2"/>
    <x v="479"/>
    <x v="3"/>
    <x v="0"/>
    <n v="41"/>
    <n v="198.8671842095971"/>
    <x v="996"/>
    <n v="186.62768398855221"/>
    <x v="2"/>
    <x v="8"/>
    <x v="15"/>
  </r>
  <r>
    <x v="5725"/>
    <s v="Product481"/>
    <n v="10"/>
    <x v="1"/>
    <x v="0"/>
    <n v="3.7517070792427179E-2"/>
    <x v="480"/>
    <x v="0"/>
    <x v="3"/>
    <n v="85"/>
    <n v="129.58915890358787"/>
    <x v="1485"/>
    <n v="1247.2735325507088"/>
    <x v="3"/>
    <x v="8"/>
    <x v="15"/>
  </r>
  <r>
    <x v="5726"/>
    <s v="Product482"/>
    <n v="9"/>
    <x v="1"/>
    <x v="1"/>
    <n v="4.3296020966180352E-4"/>
    <x v="481"/>
    <x v="1"/>
    <x v="3"/>
    <n v="226"/>
    <n v="293.10707066800063"/>
    <x v="455"/>
    <n v="2636.8215027230776"/>
    <x v="4"/>
    <x v="8"/>
    <x v="15"/>
  </r>
  <r>
    <x v="5727"/>
    <s v="Product483"/>
    <n v="4"/>
    <x v="1"/>
    <x v="1"/>
    <n v="3.7792789380906015E-2"/>
    <x v="482"/>
    <x v="2"/>
    <x v="2"/>
    <n v="212"/>
    <n v="155.376993625203"/>
    <x v="456"/>
    <n v="598.01945452194934"/>
    <x v="5"/>
    <x v="8"/>
    <x v="15"/>
  </r>
  <r>
    <x v="5728"/>
    <s v="Product484"/>
    <n v="5"/>
    <x v="0"/>
    <x v="0"/>
    <n v="4.2429417100532309E-2"/>
    <x v="483"/>
    <x v="3"/>
    <x v="3"/>
    <n v="24"/>
    <n v="265.75349638494072"/>
    <x v="109"/>
    <n v="1272.3886522044963"/>
    <x v="6"/>
    <x v="8"/>
    <x v="15"/>
  </r>
  <r>
    <x v="5729"/>
    <s v="Product485"/>
    <n v="5"/>
    <x v="1"/>
    <x v="0"/>
    <n v="7.8232421598963181E-2"/>
    <x v="484"/>
    <x v="4"/>
    <x v="0"/>
    <n v="6"/>
    <n v="109.8995812200575"/>
    <x v="935"/>
    <n v="506.50935424250235"/>
    <x v="7"/>
    <x v="8"/>
    <x v="15"/>
  </r>
  <r>
    <x v="5730"/>
    <s v="Product486"/>
    <n v="7"/>
    <x v="2"/>
    <x v="0"/>
    <n v="6.5814716754345595E-2"/>
    <x v="485"/>
    <x v="0"/>
    <x v="0"/>
    <n v="176"/>
    <n v="33.849894373796332"/>
    <x v="1486"/>
    <n v="221.35451214394286"/>
    <x v="8"/>
    <x v="8"/>
    <x v="15"/>
  </r>
  <r>
    <x v="5731"/>
    <s v="Product487"/>
    <n v="12"/>
    <x v="0"/>
    <x v="0"/>
    <n v="1.2755706967076164E-2"/>
    <x v="486"/>
    <x v="1"/>
    <x v="1"/>
    <n v="121"/>
    <n v="95.007481130778913"/>
    <x v="711"/>
    <n v="1125.5471225015363"/>
    <x v="9"/>
    <x v="8"/>
    <x v="15"/>
  </r>
  <r>
    <x v="5732"/>
    <s v="Product488"/>
    <n v="6"/>
    <x v="0"/>
    <x v="1"/>
    <n v="8.8694880987188335E-2"/>
    <x v="487"/>
    <x v="2"/>
    <x v="0"/>
    <n v="203"/>
    <n v="57.145692475028284"/>
    <x v="395"/>
    <n v="312.4629724921511"/>
    <x v="10"/>
    <x v="8"/>
    <x v="15"/>
  </r>
  <r>
    <x v="5733"/>
    <s v="Product489"/>
    <n v="15"/>
    <x v="0"/>
    <x v="0"/>
    <n v="1.1969106236810601E-2"/>
    <x v="488"/>
    <x v="3"/>
    <x v="1"/>
    <n v="58"/>
    <n v="35.148481297140563"/>
    <x v="7"/>
    <n v="520.91678085648812"/>
    <x v="11"/>
    <x v="8"/>
    <x v="15"/>
  </r>
  <r>
    <x v="5734"/>
    <s v="Product490"/>
    <n v="6"/>
    <x v="1"/>
    <x v="0"/>
    <n v="5.0266296951221673E-2"/>
    <x v="489"/>
    <x v="4"/>
    <x v="2"/>
    <n v="247"/>
    <n v="194.53909635877659"/>
    <x v="909"/>
    <n v="1108.5620182355042"/>
    <x v="12"/>
    <x v="8"/>
    <x v="15"/>
  </r>
  <r>
    <x v="5735"/>
    <s v="Product491"/>
    <n v="5"/>
    <x v="1"/>
    <x v="0"/>
    <n v="3.4190291581978297E-2"/>
    <x v="490"/>
    <x v="0"/>
    <x v="0"/>
    <n v="116"/>
    <n v="139.71492837461395"/>
    <x v="888"/>
    <n v="674.6901711756534"/>
    <x v="13"/>
    <x v="8"/>
    <x v="15"/>
  </r>
  <r>
    <x v="5736"/>
    <s v="Product492"/>
    <n v="8"/>
    <x v="1"/>
    <x v="0"/>
    <n v="4.935496943806772E-2"/>
    <x v="491"/>
    <x v="1"/>
    <x v="3"/>
    <n v="14"/>
    <n v="291.6744122256971"/>
    <x v="300"/>
    <n v="2218.2306441954515"/>
    <x v="14"/>
    <x v="8"/>
    <x v="15"/>
  </r>
  <r>
    <x v="5737"/>
    <s v="Product493"/>
    <n v="1"/>
    <x v="0"/>
    <x v="0"/>
    <n v="3.8872701128048838E-2"/>
    <x v="492"/>
    <x v="2"/>
    <x v="3"/>
    <n v="118"/>
    <n v="297.03411742667345"/>
    <x v="1222"/>
    <n v="285.48759895511262"/>
    <x v="15"/>
    <x v="8"/>
    <x v="15"/>
  </r>
  <r>
    <x v="5738"/>
    <s v="Product494"/>
    <n v="15"/>
    <x v="2"/>
    <x v="1"/>
    <n v="7.3882640484114199E-4"/>
    <x v="493"/>
    <x v="3"/>
    <x v="2"/>
    <n v="166"/>
    <n v="211.05178926159795"/>
    <x v="1046"/>
    <n v="3163.4378794035374"/>
    <x v="16"/>
    <x v="8"/>
    <x v="15"/>
  </r>
  <r>
    <x v="5739"/>
    <s v="Product495"/>
    <n v="13"/>
    <x v="2"/>
    <x v="1"/>
    <n v="6.4873717191232305E-2"/>
    <x v="494"/>
    <x v="4"/>
    <x v="3"/>
    <n v="169"/>
    <n v="128.12683819830877"/>
    <x v="1326"/>
    <n v="1557.5920611215238"/>
    <x v="17"/>
    <x v="8"/>
    <x v="15"/>
  </r>
  <r>
    <x v="5740"/>
    <s v="Product496"/>
    <n v="8"/>
    <x v="1"/>
    <x v="0"/>
    <n v="2.963150079244339E-2"/>
    <x v="495"/>
    <x v="0"/>
    <x v="0"/>
    <n v="28"/>
    <n v="279.37946540054895"/>
    <x v="346"/>
    <n v="2168.8082604011215"/>
    <x v="18"/>
    <x v="8"/>
    <x v="15"/>
  </r>
  <r>
    <x v="5741"/>
    <s v="Product497"/>
    <n v="6"/>
    <x v="1"/>
    <x v="0"/>
    <n v="9.5110446371572954E-2"/>
    <x v="496"/>
    <x v="1"/>
    <x v="0"/>
    <n v="57"/>
    <n v="135.33195673051915"/>
    <x v="1137"/>
    <n v="734.76284350524645"/>
    <x v="19"/>
    <x v="8"/>
    <x v="15"/>
  </r>
  <r>
    <x v="5742"/>
    <s v="Product498"/>
    <n v="12"/>
    <x v="1"/>
    <x v="0"/>
    <n v="5.8667636347054332E-2"/>
    <x v="497"/>
    <x v="2"/>
    <x v="1"/>
    <n v="156"/>
    <n v="99.748162169391577"/>
    <x v="350"/>
    <n v="1126.7540791794086"/>
    <x v="20"/>
    <x v="8"/>
    <x v="15"/>
  </r>
  <r>
    <x v="5743"/>
    <s v="Product499"/>
    <n v="8"/>
    <x v="1"/>
    <x v="0"/>
    <n v="3.0765749971362723E-3"/>
    <x v="498"/>
    <x v="3"/>
    <x v="0"/>
    <n v="174"/>
    <n v="268.96198056255412"/>
    <x v="324"/>
    <n v="2145.0759908638006"/>
    <x v="21"/>
    <x v="8"/>
    <x v="15"/>
  </r>
  <r>
    <x v="5744"/>
    <s v="Product500"/>
    <n v="4"/>
    <x v="0"/>
    <x v="1"/>
    <n v="5.5989093942992264E-2"/>
    <x v="499"/>
    <x v="4"/>
    <x v="1"/>
    <n v="8"/>
    <n v="161.43317053988284"/>
    <x v="856"/>
    <n v="609.57869435604096"/>
    <x v="22"/>
    <x v="8"/>
    <x v="15"/>
  </r>
  <r>
    <x v="5745"/>
    <s v="Product501"/>
    <n v="11"/>
    <x v="1"/>
    <x v="0"/>
    <n v="8.7313908856191946E-2"/>
    <x v="500"/>
    <x v="0"/>
    <x v="2"/>
    <n v="161"/>
    <n v="119.52256841742121"/>
    <x v="1413"/>
    <n v="1199.9524434960099"/>
    <x v="23"/>
    <x v="8"/>
    <x v="15"/>
  </r>
  <r>
    <x v="5746"/>
    <s v="Product502"/>
    <n v="12"/>
    <x v="2"/>
    <x v="0"/>
    <n v="1.9005014908946197E-2"/>
    <x v="501"/>
    <x v="1"/>
    <x v="0"/>
    <n v="218"/>
    <n v="294.75888159572077"/>
    <x v="1414"/>
    <n v="3469.883815877397"/>
    <x v="24"/>
    <x v="8"/>
    <x v="15"/>
  </r>
  <r>
    <x v="5747"/>
    <s v="Product503"/>
    <n v="5"/>
    <x v="0"/>
    <x v="0"/>
    <n v="3.4335085661238517E-2"/>
    <x v="502"/>
    <x v="2"/>
    <x v="3"/>
    <n v="9"/>
    <n v="91.49051878244147"/>
    <x v="273"/>
    <n v="441.74591991427593"/>
    <x v="25"/>
    <x v="8"/>
    <x v="15"/>
  </r>
  <r>
    <x v="5748"/>
    <s v="Product504"/>
    <n v="6"/>
    <x v="0"/>
    <x v="0"/>
    <n v="5.758855302956703E-2"/>
    <x v="503"/>
    <x v="3"/>
    <x v="3"/>
    <n v="66"/>
    <n v="284.36105071278024"/>
    <x v="186"/>
    <n v="1607.9106555855833"/>
    <x v="26"/>
    <x v="8"/>
    <x v="15"/>
  </r>
  <r>
    <x v="5749"/>
    <s v="Product505"/>
    <n v="12"/>
    <x v="0"/>
    <x v="0"/>
    <n v="9.268558126623766E-2"/>
    <x v="504"/>
    <x v="0"/>
    <x v="2"/>
    <n v="191"/>
    <n v="113.7313273067294"/>
    <x v="1487"/>
    <n v="1238.2808775254935"/>
    <x v="27"/>
    <x v="8"/>
    <x v="15"/>
  </r>
  <r>
    <x v="5750"/>
    <s v="Product506"/>
    <n v="4"/>
    <x v="1"/>
    <x v="1"/>
    <n v="5.8482172359242052E-2"/>
    <x v="505"/>
    <x v="1"/>
    <x v="3"/>
    <n v="139"/>
    <n v="218.32413351188438"/>
    <x v="1488"/>
    <n v="822.22425562264073"/>
    <x v="28"/>
    <x v="8"/>
    <x v="15"/>
  </r>
  <r>
    <x v="5751"/>
    <s v="Product507"/>
    <n v="7"/>
    <x v="1"/>
    <x v="1"/>
    <n v="3.0869200012187516E-3"/>
    <x v="506"/>
    <x v="2"/>
    <x v="0"/>
    <n v="244"/>
    <n v="109.48275485393052"/>
    <x v="724"/>
    <n v="764.01353243728374"/>
    <x v="29"/>
    <x v="8"/>
    <x v="15"/>
  </r>
  <r>
    <x v="5752"/>
    <s v="Product508"/>
    <n v="5"/>
    <x v="1"/>
    <x v="0"/>
    <n v="2.0910895750811589E-2"/>
    <x v="507"/>
    <x v="3"/>
    <x v="0"/>
    <n v="75"/>
    <n v="138.86390701821341"/>
    <x v="555"/>
    <n v="679.80069167502586"/>
    <x v="0"/>
    <x v="9"/>
    <x v="15"/>
  </r>
  <r>
    <x v="5753"/>
    <s v="Product509"/>
    <n v="12"/>
    <x v="0"/>
    <x v="0"/>
    <n v="7.4483936072548329E-2"/>
    <x v="508"/>
    <x v="4"/>
    <x v="1"/>
    <n v="14"/>
    <n v="256.38322704660948"/>
    <x v="322"/>
    <n v="2847.4415418383542"/>
    <x v="1"/>
    <x v="9"/>
    <x v="15"/>
  </r>
  <r>
    <x v="5754"/>
    <s v="Product510"/>
    <n v="2"/>
    <x v="2"/>
    <x v="0"/>
    <n v="9.3267304046457833E-2"/>
    <x v="509"/>
    <x v="0"/>
    <x v="0"/>
    <n v="113"/>
    <n v="189.93911321222657"/>
    <x v="1318"/>
    <n v="344.44800837989453"/>
    <x v="2"/>
    <x v="9"/>
    <x v="15"/>
  </r>
  <r>
    <x v="5755"/>
    <s v="Product511"/>
    <n v="7"/>
    <x v="2"/>
    <x v="0"/>
    <n v="6.5638056802664296E-2"/>
    <x v="510"/>
    <x v="1"/>
    <x v="1"/>
    <n v="120"/>
    <n v="77.609106580692014"/>
    <x v="232"/>
    <n v="507.60496944181165"/>
    <x v="3"/>
    <x v="9"/>
    <x v="15"/>
  </r>
  <r>
    <x v="5756"/>
    <s v="Product512"/>
    <n v="4"/>
    <x v="1"/>
    <x v="1"/>
    <n v="7.4908970825929401E-3"/>
    <x v="511"/>
    <x v="2"/>
    <x v="2"/>
    <n v="167"/>
    <n v="24.742297364977549"/>
    <x v="649"/>
    <n v="98.227821447318362"/>
    <x v="4"/>
    <x v="9"/>
    <x v="15"/>
  </r>
  <r>
    <x v="5757"/>
    <s v="Product513"/>
    <n v="13"/>
    <x v="1"/>
    <x v="0"/>
    <n v="7.9447588773782343E-2"/>
    <x v="512"/>
    <x v="3"/>
    <x v="0"/>
    <n v="163"/>
    <n v="123.31134888262523"/>
    <x v="213"/>
    <n v="1475.6892740909541"/>
    <x v="5"/>
    <x v="9"/>
    <x v="15"/>
  </r>
  <r>
    <x v="5758"/>
    <s v="Product514"/>
    <n v="13"/>
    <x v="1"/>
    <x v="0"/>
    <n v="9.5196413574564973E-2"/>
    <x v="513"/>
    <x v="4"/>
    <x v="3"/>
    <n v="56"/>
    <n v="122.40587722237426"/>
    <x v="638"/>
    <n v="1439.7925972346241"/>
    <x v="6"/>
    <x v="9"/>
    <x v="15"/>
  </r>
  <r>
    <x v="5759"/>
    <s v="Product515"/>
    <n v="3"/>
    <x v="1"/>
    <x v="0"/>
    <n v="7.7619937118933446E-2"/>
    <x v="514"/>
    <x v="0"/>
    <x v="3"/>
    <n v="34"/>
    <n v="227.58495666771267"/>
    <x v="787"/>
    <n v="629.75947992584884"/>
    <x v="7"/>
    <x v="9"/>
    <x v="15"/>
  </r>
  <r>
    <x v="5760"/>
    <s v="Product516"/>
    <n v="11"/>
    <x v="0"/>
    <x v="0"/>
    <n v="9.3504761034270939E-2"/>
    <x v="515"/>
    <x v="1"/>
    <x v="2"/>
    <n v="20"/>
    <n v="313.378906540934"/>
    <x v="430"/>
    <n v="3124.8413544880714"/>
    <x v="8"/>
    <x v="9"/>
    <x v="15"/>
  </r>
  <r>
    <x v="5761"/>
    <s v="Product517"/>
    <n v="12"/>
    <x v="1"/>
    <x v="0"/>
    <n v="1.0355041341492399E-2"/>
    <x v="516"/>
    <x v="2"/>
    <x v="3"/>
    <n v="220"/>
    <n v="72.915747140875908"/>
    <x v="1489"/>
    <n v="865.92841877743604"/>
    <x v="9"/>
    <x v="9"/>
    <x v="15"/>
  </r>
  <r>
    <x v="5762"/>
    <s v="Product518"/>
    <n v="7"/>
    <x v="2"/>
    <x v="1"/>
    <n v="5.2484034863007012E-2"/>
    <x v="517"/>
    <x v="3"/>
    <x v="0"/>
    <n v="128"/>
    <n v="26.145138231302024"/>
    <x v="817"/>
    <n v="173.41055119410564"/>
    <x v="10"/>
    <x v="9"/>
    <x v="15"/>
  </r>
  <r>
    <x v="5763"/>
    <s v="Product519"/>
    <n v="9"/>
    <x v="0"/>
    <x v="1"/>
    <n v="8.7920218713954779E-2"/>
    <x v="518"/>
    <x v="4"/>
    <x v="0"/>
    <n v="95"/>
    <n v="285.33877081944848"/>
    <x v="702"/>
    <n v="2342.2655131328843"/>
    <x v="11"/>
    <x v="9"/>
    <x v="15"/>
  </r>
  <r>
    <x v="5764"/>
    <s v="Product520"/>
    <n v="11"/>
    <x v="0"/>
    <x v="0"/>
    <n v="9.8870947410970633E-2"/>
    <x v="519"/>
    <x v="0"/>
    <x v="1"/>
    <n v="175"/>
    <n v="119.75618353333203"/>
    <x v="160"/>
    <n v="1187.0735382997636"/>
    <x v="12"/>
    <x v="9"/>
    <x v="15"/>
  </r>
  <r>
    <x v="5765"/>
    <s v="Product521"/>
    <n v="3"/>
    <x v="0"/>
    <x v="0"/>
    <n v="7.5706245700428679E-2"/>
    <x v="520"/>
    <x v="1"/>
    <x v="0"/>
    <n v="250"/>
    <n v="158.38303569871994"/>
    <x v="59"/>
    <n v="439.1773520499986"/>
    <x v="13"/>
    <x v="9"/>
    <x v="15"/>
  </r>
  <r>
    <x v="5766"/>
    <s v="Product522"/>
    <n v="15"/>
    <x v="1"/>
    <x v="0"/>
    <n v="9.07458966507841E-2"/>
    <x v="521"/>
    <x v="2"/>
    <x v="1"/>
    <n v="27"/>
    <n v="124.38750349603892"/>
    <x v="161"/>
    <n v="1696.4977193870748"/>
    <x v="14"/>
    <x v="9"/>
    <x v="15"/>
  </r>
  <r>
    <x v="5767"/>
    <s v="Product523"/>
    <n v="2"/>
    <x v="1"/>
    <x v="0"/>
    <n v="6.7062660843850153E-2"/>
    <x v="522"/>
    <x v="3"/>
    <x v="2"/>
    <n v="247"/>
    <n v="27.268573642373713"/>
    <x v="984"/>
    <n v="50.879741072999309"/>
    <x v="15"/>
    <x v="9"/>
    <x v="15"/>
  </r>
  <r>
    <x v="5768"/>
    <s v="Product524"/>
    <n v="10"/>
    <x v="1"/>
    <x v="1"/>
    <n v="9.9811820787152075E-2"/>
    <x v="523"/>
    <x v="4"/>
    <x v="0"/>
    <n v="106"/>
    <n v="234.85070123384523"/>
    <x v="319"/>
    <n v="2114.0982513055565"/>
    <x v="16"/>
    <x v="9"/>
    <x v="15"/>
  </r>
  <r>
    <x v="5769"/>
    <s v="Product525"/>
    <n v="2"/>
    <x v="0"/>
    <x v="0"/>
    <n v="1.6738445836875993E-2"/>
    <x v="524"/>
    <x v="0"/>
    <x v="3"/>
    <n v="212"/>
    <n v="222.09157138079988"/>
    <x v="418"/>
    <n v="436.74820728483138"/>
    <x v="17"/>
    <x v="9"/>
    <x v="15"/>
  </r>
  <r>
    <x v="5770"/>
    <s v="Product526"/>
    <n v="5"/>
    <x v="2"/>
    <x v="0"/>
    <n v="2.2739061444867315E-2"/>
    <x v="525"/>
    <x v="1"/>
    <x v="3"/>
    <n v="134"/>
    <n v="110.81657632726677"/>
    <x v="1240"/>
    <n v="541.48355694525617"/>
    <x v="18"/>
    <x v="9"/>
    <x v="15"/>
  </r>
  <r>
    <x v="5771"/>
    <s v="Product527"/>
    <n v="2"/>
    <x v="2"/>
    <x v="0"/>
    <n v="3.33142460178922E-2"/>
    <x v="526"/>
    <x v="2"/>
    <x v="2"/>
    <n v="110"/>
    <n v="53.132878322627192"/>
    <x v="430"/>
    <n v="102.72559308509692"/>
    <x v="19"/>
    <x v="9"/>
    <x v="15"/>
  </r>
  <r>
    <x v="5772"/>
    <s v="Product528"/>
    <n v="14"/>
    <x v="1"/>
    <x v="0"/>
    <n v="1.7313612242634512E-2"/>
    <x v="527"/>
    <x v="3"/>
    <x v="3"/>
    <n v="170"/>
    <n v="227.02380253805364"/>
    <x v="627"/>
    <n v="3123.304806314859"/>
    <x v="20"/>
    <x v="9"/>
    <x v="15"/>
  </r>
  <r>
    <x v="5773"/>
    <s v="Product529"/>
    <n v="9"/>
    <x v="1"/>
    <x v="0"/>
    <n v="9.6359182490866252E-2"/>
    <x v="528"/>
    <x v="0"/>
    <x v="0"/>
    <n v="127"/>
    <n v="136.19595669677676"/>
    <x v="1187"/>
    <n v="1107.6500308582251"/>
    <x v="21"/>
    <x v="9"/>
    <x v="15"/>
  </r>
  <r>
    <x v="5774"/>
    <s v="Product530"/>
    <n v="10"/>
    <x v="1"/>
    <x v="1"/>
    <n v="1.1038947064148831E-2"/>
    <x v="529"/>
    <x v="1"/>
    <x v="0"/>
    <n v="10"/>
    <n v="72.242090339225271"/>
    <x v="69"/>
    <n v="714.4461372816711"/>
    <x v="22"/>
    <x v="9"/>
    <x v="15"/>
  </r>
  <r>
    <x v="5775"/>
    <s v="Product531"/>
    <n v="10"/>
    <x v="1"/>
    <x v="1"/>
    <n v="8.8679966582937947E-2"/>
    <x v="530"/>
    <x v="2"/>
    <x v="1"/>
    <n v="164"/>
    <n v="88.936420400554042"/>
    <x v="814"/>
    <n v="810.49541611426787"/>
    <x v="23"/>
    <x v="9"/>
    <x v="15"/>
  </r>
  <r>
    <x v="5776"/>
    <s v="Product532"/>
    <n v="10"/>
    <x v="0"/>
    <x v="0"/>
    <n v="8.2282536636156811E-3"/>
    <x v="531"/>
    <x v="3"/>
    <x v="0"/>
    <n v="110"/>
    <n v="70.641018544159635"/>
    <x v="194"/>
    <n v="700.59766324522116"/>
    <x v="24"/>
    <x v="9"/>
    <x v="15"/>
  </r>
  <r>
    <x v="5777"/>
    <s v="Product533"/>
    <n v="15"/>
    <x v="1"/>
    <x v="0"/>
    <n v="5.5125425380472187E-2"/>
    <x v="532"/>
    <x v="4"/>
    <x v="1"/>
    <n v="48"/>
    <n v="36.697307483596049"/>
    <x v="104"/>
    <n v="520.11529197367247"/>
    <x v="25"/>
    <x v="9"/>
    <x v="15"/>
  </r>
  <r>
    <x v="5778"/>
    <s v="Product534"/>
    <n v="7"/>
    <x v="2"/>
    <x v="0"/>
    <n v="2.0511334551176399E-2"/>
    <x v="533"/>
    <x v="0"/>
    <x v="2"/>
    <n v="137"/>
    <n v="236.45595838693976"/>
    <x v="779"/>
    <n v="1621.2415178249234"/>
    <x v="26"/>
    <x v="9"/>
    <x v="15"/>
  </r>
  <r>
    <x v="5779"/>
    <s v="Product535"/>
    <n v="11"/>
    <x v="0"/>
    <x v="0"/>
    <n v="2.1876605902739668E-2"/>
    <x v="534"/>
    <x v="1"/>
    <x v="0"/>
    <n v="164"/>
    <n v="160.32019119552447"/>
    <x v="763"/>
    <n v="1724.9422250993694"/>
    <x v="27"/>
    <x v="9"/>
    <x v="15"/>
  </r>
  <r>
    <x v="5780"/>
    <s v="Product536"/>
    <n v="12"/>
    <x v="0"/>
    <x v="1"/>
    <n v="7.5253179910383869E-2"/>
    <x v="535"/>
    <x v="2"/>
    <x v="3"/>
    <n v="18"/>
    <n v="264.02350378354043"/>
    <x v="62"/>
    <n v="2929.8587466329727"/>
    <x v="28"/>
    <x v="9"/>
    <x v="15"/>
  </r>
  <r>
    <x v="5781"/>
    <s v="Product537"/>
    <n v="14"/>
    <x v="0"/>
    <x v="0"/>
    <n v="1.8621712682960045E-2"/>
    <x v="536"/>
    <x v="3"/>
    <x v="3"/>
    <n v="52"/>
    <n v="187.04656859260788"/>
    <x v="638"/>
    <n v="2569.8881758751986"/>
    <x v="29"/>
    <x v="9"/>
    <x v="15"/>
  </r>
  <r>
    <x v="5782"/>
    <s v="Product538"/>
    <n v="14"/>
    <x v="1"/>
    <x v="0"/>
    <n v="2.9664106561896789E-2"/>
    <x v="537"/>
    <x v="4"/>
    <x v="2"/>
    <n v="227"/>
    <n v="160.67685471845795"/>
    <x v="901"/>
    <n v="2182.7472712928288"/>
    <x v="30"/>
    <x v="9"/>
    <x v="15"/>
  </r>
  <r>
    <x v="5783"/>
    <s v="Product539"/>
    <n v="6"/>
    <x v="1"/>
    <x v="0"/>
    <n v="2.2301412307843639E-2"/>
    <x v="538"/>
    <x v="0"/>
    <x v="3"/>
    <n v="54"/>
    <n v="212.94511712366071"/>
    <x v="84"/>
    <n v="1249.1768416064633"/>
    <x v="0"/>
    <x v="10"/>
    <x v="15"/>
  </r>
  <r>
    <x v="5784"/>
    <s v="Product540"/>
    <n v="14"/>
    <x v="1"/>
    <x v="0"/>
    <n v="3.5773441839004265E-2"/>
    <x v="539"/>
    <x v="1"/>
    <x v="0"/>
    <n v="110"/>
    <n v="285.46159815805129"/>
    <x v="377"/>
    <n v="3853.4951599070505"/>
    <x v="1"/>
    <x v="10"/>
    <x v="15"/>
  </r>
  <r>
    <x v="5785"/>
    <s v="Product541"/>
    <n v="4"/>
    <x v="0"/>
    <x v="0"/>
    <n v="6.8841650070272972E-2"/>
    <x v="540"/>
    <x v="2"/>
    <x v="0"/>
    <n v="242"/>
    <n v="306.91553781841213"/>
    <x v="129"/>
    <n v="1143.1478630511494"/>
    <x v="2"/>
    <x v="10"/>
    <x v="15"/>
  </r>
  <r>
    <x v="5786"/>
    <s v="Product542"/>
    <n v="6"/>
    <x v="2"/>
    <x v="1"/>
    <n v="1.2174317886650021E-2"/>
    <x v="541"/>
    <x v="3"/>
    <x v="1"/>
    <n v="220"/>
    <n v="229.13044383639851"/>
    <x v="412"/>
    <n v="1358.0456218537499"/>
    <x v="3"/>
    <x v="10"/>
    <x v="15"/>
  </r>
  <r>
    <x v="5787"/>
    <s v="Product543"/>
    <n v="14"/>
    <x v="2"/>
    <x v="1"/>
    <n v="1.8780100576459215E-2"/>
    <x v="542"/>
    <x v="4"/>
    <x v="0"/>
    <n v="248"/>
    <n v="214.00277782216222"/>
    <x v="1490"/>
    <n v="2939.772977834285"/>
    <x v="4"/>
    <x v="10"/>
    <x v="15"/>
  </r>
  <r>
    <x v="5788"/>
    <s v="Product544"/>
    <n v="11"/>
    <x v="1"/>
    <x v="0"/>
    <n v="7.9507339990209605E-2"/>
    <x v="543"/>
    <x v="0"/>
    <x v="1"/>
    <n v="43"/>
    <n v="134.9756437319588"/>
    <x v="854"/>
    <n v="1366.68498268901"/>
    <x v="5"/>
    <x v="10"/>
    <x v="15"/>
  </r>
  <r>
    <x v="5789"/>
    <s v="Product545"/>
    <n v="4"/>
    <x v="1"/>
    <x v="0"/>
    <n v="5.7554362908609935E-2"/>
    <x v="544"/>
    <x v="1"/>
    <x v="2"/>
    <n v="25"/>
    <n v="296.79099746309049"/>
    <x v="69"/>
    <n v="1118.8375227483657"/>
    <x v="6"/>
    <x v="10"/>
    <x v="15"/>
  </r>
  <r>
    <x v="5790"/>
    <s v="Product546"/>
    <n v="9"/>
    <x v="1"/>
    <x v="0"/>
    <n v="8.255682643058938E-3"/>
    <x v="545"/>
    <x v="2"/>
    <x v="0"/>
    <n v="147"/>
    <n v="257.4702801057685"/>
    <x v="1145"/>
    <n v="2298.1021846487615"/>
    <x v="7"/>
    <x v="10"/>
    <x v="15"/>
  </r>
  <r>
    <x v="5791"/>
    <s v="Product547"/>
    <n v="10"/>
    <x v="1"/>
    <x v="0"/>
    <n v="6.506913637117083E-2"/>
    <x v="546"/>
    <x v="3"/>
    <x v="3"/>
    <n v="83"/>
    <n v="247.50193321425135"/>
    <x v="86"/>
    <n v="2313.9719616980483"/>
    <x v="8"/>
    <x v="10"/>
    <x v="15"/>
  </r>
  <r>
    <x v="5792"/>
    <s v="Product548"/>
    <n v="11"/>
    <x v="0"/>
    <x v="1"/>
    <n v="6.3730848074231086E-2"/>
    <x v="547"/>
    <x v="4"/>
    <x v="3"/>
    <n v="81"/>
    <n v="176.44513654686921"/>
    <x v="1128"/>
    <n v="1817.2015219178008"/>
    <x v="9"/>
    <x v="10"/>
    <x v="15"/>
  </r>
  <r>
    <x v="5793"/>
    <s v="Product549"/>
    <n v="8"/>
    <x v="1"/>
    <x v="0"/>
    <n v="2.7703466015497759E-2"/>
    <x v="548"/>
    <x v="0"/>
    <x v="2"/>
    <n v="244"/>
    <n v="58.354313537435445"/>
    <x v="328"/>
    <n v="453.90157436394719"/>
    <x v="10"/>
    <x v="10"/>
    <x v="15"/>
  </r>
  <r>
    <x v="5794"/>
    <s v="Product550"/>
    <n v="13"/>
    <x v="2"/>
    <x v="0"/>
    <n v="6.6985871228131058E-2"/>
    <x v="549"/>
    <x v="1"/>
    <x v="3"/>
    <n v="189"/>
    <n v="156.34092138810229"/>
    <x v="1407"/>
    <n v="1896.2877512840496"/>
    <x v="11"/>
    <x v="10"/>
    <x v="15"/>
  </r>
  <r>
    <x v="5795"/>
    <s v="Product551"/>
    <n v="13"/>
    <x v="0"/>
    <x v="0"/>
    <n v="3.8329703974112464E-2"/>
    <x v="550"/>
    <x v="2"/>
    <x v="0"/>
    <n v="246"/>
    <n v="79.068524195263251"/>
    <x v="925"/>
    <n v="988.49206389945516"/>
    <x v="12"/>
    <x v="10"/>
    <x v="15"/>
  </r>
  <r>
    <x v="5796"/>
    <s v="Product552"/>
    <n v="9"/>
    <x v="0"/>
    <x v="0"/>
    <n v="8.993385241745705E-2"/>
    <x v="551"/>
    <x v="3"/>
    <x v="0"/>
    <n v="233"/>
    <n v="110.2681661174762"/>
    <x v="1193"/>
    <n v="903.16192625571102"/>
    <x v="13"/>
    <x v="10"/>
    <x v="15"/>
  </r>
  <r>
    <x v="5797"/>
    <s v="Product553"/>
    <n v="6"/>
    <x v="0"/>
    <x v="0"/>
    <n v="4.659734311951718E-2"/>
    <x v="552"/>
    <x v="0"/>
    <x v="1"/>
    <n v="159"/>
    <n v="92.343117881062852"/>
    <x v="442"/>
    <n v="528.24104359459761"/>
    <x v="14"/>
    <x v="10"/>
    <x v="15"/>
  </r>
  <r>
    <x v="5798"/>
    <s v="Product554"/>
    <n v="9"/>
    <x v="1"/>
    <x v="1"/>
    <n v="8.6027551571402128E-2"/>
    <x v="553"/>
    <x v="1"/>
    <x v="0"/>
    <n v="135"/>
    <n v="316.46142838143641"/>
    <x v="292"/>
    <n v="2603.1332387789348"/>
    <x v="15"/>
    <x v="10"/>
    <x v="15"/>
  </r>
  <r>
    <x v="5799"/>
    <s v="Product555"/>
    <n v="12"/>
    <x v="1"/>
    <x v="1"/>
    <n v="8.1169520650091129E-2"/>
    <x v="554"/>
    <x v="2"/>
    <x v="1"/>
    <n v="10"/>
    <n v="201.02595181117033"/>
    <x v="109"/>
    <n v="2216.5052599731521"/>
    <x v="16"/>
    <x v="10"/>
    <x v="15"/>
  </r>
  <r>
    <x v="5800"/>
    <s v="Product556"/>
    <n v="6"/>
    <x v="1"/>
    <x v="0"/>
    <n v="8.1917792200066786E-2"/>
    <x v="555"/>
    <x v="3"/>
    <x v="2"/>
    <n v="54"/>
    <n v="144.13729815434993"/>
    <x v="84"/>
    <n v="793.979333495177"/>
    <x v="17"/>
    <x v="10"/>
    <x v="15"/>
  </r>
  <r>
    <x v="5801"/>
    <s v="Product557"/>
    <n v="10"/>
    <x v="0"/>
    <x v="0"/>
    <n v="6.5749139708798657E-2"/>
    <x v="556"/>
    <x v="4"/>
    <x v="0"/>
    <n v="215"/>
    <n v="161.84056881166865"/>
    <x v="1360"/>
    <n v="1511.996906423188"/>
    <x v="18"/>
    <x v="10"/>
    <x v="15"/>
  </r>
  <r>
    <x v="5802"/>
    <s v="Product558"/>
    <n v="1"/>
    <x v="2"/>
    <x v="0"/>
    <n v="4.682949312765558E-2"/>
    <x v="557"/>
    <x v="0"/>
    <x v="3"/>
    <n v="143"/>
    <n v="103.33177840029738"/>
    <x v="1442"/>
    <n v="98.492803593832221"/>
    <x v="19"/>
    <x v="10"/>
    <x v="15"/>
  </r>
  <r>
    <x v="5803"/>
    <s v="Product559"/>
    <n v="14"/>
    <x v="2"/>
    <x v="0"/>
    <n v="8.3985713028763842E-2"/>
    <x v="558"/>
    <x v="1"/>
    <x v="3"/>
    <n v="108"/>
    <n v="284.40003469589732"/>
    <x v="309"/>
    <n v="3647.2029299518008"/>
    <x v="20"/>
    <x v="10"/>
    <x v="15"/>
  </r>
  <r>
    <x v="5804"/>
    <s v="Product560"/>
    <n v="6"/>
    <x v="1"/>
    <x v="1"/>
    <n v="4.6814485372387374E-2"/>
    <x v="559"/>
    <x v="2"/>
    <x v="2"/>
    <n v="214"/>
    <n v="110.59446485501947"/>
    <x v="920"/>
    <n v="632.50225138678286"/>
    <x v="21"/>
    <x v="10"/>
    <x v="15"/>
  </r>
  <r>
    <x v="5805"/>
    <s v="Product561"/>
    <n v="11"/>
    <x v="1"/>
    <x v="0"/>
    <n v="6.8619585629306867E-2"/>
    <x v="560"/>
    <x v="3"/>
    <x v="3"/>
    <n v="165"/>
    <n v="54.904487202901407"/>
    <x v="782"/>
    <n v="562.50660446033601"/>
    <x v="22"/>
    <x v="10"/>
    <x v="15"/>
  </r>
  <r>
    <x v="5806"/>
    <s v="Product562"/>
    <n v="3"/>
    <x v="1"/>
    <x v="0"/>
    <n v="7.6258039995575455E-2"/>
    <x v="561"/>
    <x v="4"/>
    <x v="0"/>
    <n v="35"/>
    <n v="253.08551786400244"/>
    <x v="605"/>
    <n v="701.35713696128528"/>
    <x v="23"/>
    <x v="10"/>
    <x v="15"/>
  </r>
  <r>
    <x v="5807"/>
    <s v="Product563"/>
    <n v="15"/>
    <x v="1"/>
    <x v="0"/>
    <n v="7.6368711543780277E-2"/>
    <x v="562"/>
    <x v="0"/>
    <x v="0"/>
    <n v="76"/>
    <n v="120.28894375834017"/>
    <x v="61"/>
    <n v="1666.5394816583021"/>
    <x v="24"/>
    <x v="10"/>
    <x v="15"/>
  </r>
  <r>
    <x v="5808"/>
    <s v="Product564"/>
    <n v="4"/>
    <x v="0"/>
    <x v="0"/>
    <n v="8.5398493753858273E-2"/>
    <x v="563"/>
    <x v="1"/>
    <x v="1"/>
    <n v="247"/>
    <n v="236.29065830339567"/>
    <x v="1051"/>
    <n v="864.44716798471222"/>
    <x v="25"/>
    <x v="10"/>
    <x v="15"/>
  </r>
  <r>
    <x v="5809"/>
    <s v="Product565"/>
    <n v="7"/>
    <x v="1"/>
    <x v="0"/>
    <n v="7.1044901399771904E-2"/>
    <x v="564"/>
    <x v="2"/>
    <x v="0"/>
    <n v="37"/>
    <n v="35.211466537531415"/>
    <x v="607"/>
    <n v="228.96909958461788"/>
    <x v="26"/>
    <x v="10"/>
    <x v="15"/>
  </r>
  <r>
    <x v="5810"/>
    <s v="Product566"/>
    <n v="13"/>
    <x v="2"/>
    <x v="1"/>
    <n v="2.9953316763678985E-2"/>
    <x v="565"/>
    <x v="3"/>
    <x v="1"/>
    <n v="188"/>
    <n v="113.63792087443605"/>
    <x v="173"/>
    <n v="1433.0431470435362"/>
    <x v="27"/>
    <x v="10"/>
    <x v="15"/>
  </r>
  <r>
    <x v="5811"/>
    <s v="Product567"/>
    <n v="3"/>
    <x v="0"/>
    <x v="1"/>
    <n v="2.5403585660616068E-4"/>
    <x v="566"/>
    <x v="4"/>
    <x v="2"/>
    <n v="176"/>
    <n v="244.36494656971075"/>
    <x v="503"/>
    <n v="732.90860733355316"/>
    <x v="28"/>
    <x v="10"/>
    <x v="15"/>
  </r>
  <r>
    <x v="5812"/>
    <s v="Product568"/>
    <n v="3"/>
    <x v="0"/>
    <x v="0"/>
    <n v="6.8569168256479976E-2"/>
    <x v="567"/>
    <x v="0"/>
    <x v="0"/>
    <n v="208"/>
    <n v="52.631046297904106"/>
    <x v="176"/>
    <n v="147.06653768636559"/>
    <x v="29"/>
    <x v="10"/>
    <x v="15"/>
  </r>
  <r>
    <x v="5813"/>
    <s v="Product569"/>
    <n v="14"/>
    <x v="0"/>
    <x v="0"/>
    <n v="7.0088717763177377E-2"/>
    <x v="568"/>
    <x v="1"/>
    <x v="3"/>
    <n v="21"/>
    <n v="133.16814465058349"/>
    <x v="656"/>
    <n v="1733.6838420317185"/>
    <x v="0"/>
    <x v="11"/>
    <x v="15"/>
  </r>
  <r>
    <x v="5814"/>
    <s v="Product570"/>
    <n v="15"/>
    <x v="1"/>
    <x v="0"/>
    <n v="3.3063503497399387E-2"/>
    <x v="569"/>
    <x v="2"/>
    <x v="3"/>
    <n v="113"/>
    <n v="100.25777638177894"/>
    <x v="912"/>
    <n v="1454.1435456260776"/>
    <x v="1"/>
    <x v="11"/>
    <x v="15"/>
  </r>
  <r>
    <x v="5815"/>
    <s v="Product571"/>
    <n v="6"/>
    <x v="1"/>
    <x v="0"/>
    <n v="2.2253244931354089E-2"/>
    <x v="570"/>
    <x v="3"/>
    <x v="2"/>
    <n v="52"/>
    <n v="260.09407830878251"/>
    <x v="239"/>
    <n v="1525.8368464738944"/>
    <x v="2"/>
    <x v="11"/>
    <x v="15"/>
  </r>
  <r>
    <x v="5816"/>
    <s v="Product572"/>
    <n v="11"/>
    <x v="1"/>
    <x v="1"/>
    <n v="1.2985896679575061E-3"/>
    <x v="571"/>
    <x v="4"/>
    <x v="3"/>
    <n v="226"/>
    <n v="47.30466253672553"/>
    <x v="770"/>
    <n v="519.67556509780036"/>
    <x v="3"/>
    <x v="11"/>
    <x v="15"/>
  </r>
  <r>
    <x v="5817"/>
    <s v="Product573"/>
    <n v="3"/>
    <x v="0"/>
    <x v="0"/>
    <n v="9.999923402271349E-3"/>
    <x v="572"/>
    <x v="0"/>
    <x v="0"/>
    <n v="106"/>
    <n v="258.35355782428985"/>
    <x v="859"/>
    <n v="767.31012610602795"/>
    <x v="4"/>
    <x v="11"/>
    <x v="15"/>
  </r>
  <r>
    <x v="5818"/>
    <s v="Product574"/>
    <n v="10"/>
    <x v="2"/>
    <x v="0"/>
    <n v="2.4382812312818948E-2"/>
    <x v="573"/>
    <x v="1"/>
    <x v="0"/>
    <n v="34"/>
    <n v="101.4586641925966"/>
    <x v="411"/>
    <n v="989.84816626079191"/>
    <x v="5"/>
    <x v="11"/>
    <x v="15"/>
  </r>
  <r>
    <x v="5819"/>
    <s v="Product575"/>
    <n v="8"/>
    <x v="2"/>
    <x v="0"/>
    <n v="1.6676683188684104E-2"/>
    <x v="574"/>
    <x v="2"/>
    <x v="1"/>
    <n v="72"/>
    <n v="43.632874295286825"/>
    <x v="37"/>
    <n v="343.24178139242122"/>
    <x v="6"/>
    <x v="11"/>
    <x v="15"/>
  </r>
  <r>
    <x v="5820"/>
    <s v="Product576"/>
    <n v="9"/>
    <x v="1"/>
    <x v="0"/>
    <n v="2.6418854762418433E-2"/>
    <x v="575"/>
    <x v="3"/>
    <x v="0"/>
    <n v="219"/>
    <n v="143.34269710447285"/>
    <x v="154"/>
    <n v="1256.0017248757479"/>
    <x v="7"/>
    <x v="11"/>
    <x v="15"/>
  </r>
  <r>
    <x v="5821"/>
    <s v="Product577"/>
    <n v="12"/>
    <x v="1"/>
    <x v="0"/>
    <n v="3.0103923339619355E-2"/>
    <x v="576"/>
    <x v="0"/>
    <x v="1"/>
    <n v="160"/>
    <n v="276.89691497241893"/>
    <x v="578"/>
    <n v="3222.7347776533456"/>
    <x v="8"/>
    <x v="11"/>
    <x v="15"/>
  </r>
  <r>
    <x v="5822"/>
    <s v="Product578"/>
    <n v="11"/>
    <x v="1"/>
    <x v="1"/>
    <n v="4.6260824130829471E-2"/>
    <x v="577"/>
    <x v="1"/>
    <x v="2"/>
    <n v="109"/>
    <n v="86.106302327946679"/>
    <x v="915"/>
    <n v="903.35249201337263"/>
    <x v="9"/>
    <x v="11"/>
    <x v="15"/>
  </r>
  <r>
    <x v="5823"/>
    <s v="Product579"/>
    <n v="5"/>
    <x v="1"/>
    <x v="1"/>
    <n v="1.616649575113718E-2"/>
    <x v="578"/>
    <x v="2"/>
    <x v="0"/>
    <n v="74"/>
    <n v="100.75349801816242"/>
    <x v="139"/>
    <n v="495.62333510269792"/>
    <x v="10"/>
    <x v="11"/>
    <x v="15"/>
  </r>
  <r>
    <x v="5824"/>
    <s v="Product580"/>
    <n v="5"/>
    <x v="0"/>
    <x v="0"/>
    <n v="5.1343261859878746E-2"/>
    <x v="579"/>
    <x v="3"/>
    <x v="3"/>
    <n v="203"/>
    <n v="137.86830964915555"/>
    <x v="461"/>
    <n v="653.94850462330055"/>
    <x v="11"/>
    <x v="11"/>
    <x v="15"/>
  </r>
  <r>
    <x v="5825"/>
    <s v="Product581"/>
    <n v="1"/>
    <x v="1"/>
    <x v="0"/>
    <n v="5.8004994223111388E-2"/>
    <x v="580"/>
    <x v="4"/>
    <x v="3"/>
    <n v="29"/>
    <n v="251.23764208135887"/>
    <x v="177"/>
    <n v="236.66460410380154"/>
    <x v="12"/>
    <x v="11"/>
    <x v="15"/>
  </r>
  <r>
    <x v="5826"/>
    <s v="Product582"/>
    <n v="3"/>
    <x v="2"/>
    <x v="0"/>
    <n v="1.6239926068525236E-2"/>
    <x v="581"/>
    <x v="0"/>
    <x v="2"/>
    <n v="175"/>
    <n v="315.72721046000169"/>
    <x v="561"/>
    <n v="931.79947171292861"/>
    <x v="13"/>
    <x v="11"/>
    <x v="15"/>
  </r>
  <r>
    <x v="5827"/>
    <s v="Product583"/>
    <n v="2"/>
    <x v="0"/>
    <x v="0"/>
    <n v="8.0889765940630631E-2"/>
    <x v="582"/>
    <x v="1"/>
    <x v="3"/>
    <n v="250"/>
    <n v="58.015013287548612"/>
    <x v="1165"/>
    <n v="106.64438488335246"/>
    <x v="14"/>
    <x v="11"/>
    <x v="15"/>
  </r>
  <r>
    <x v="5828"/>
    <s v="Product584"/>
    <n v="10"/>
    <x v="0"/>
    <x v="1"/>
    <n v="3.5124521475844321E-2"/>
    <x v="583"/>
    <x v="2"/>
    <x v="0"/>
    <n v="79"/>
    <n v="123.69571039603173"/>
    <x v="327"/>
    <n v="1193.5095775975649"/>
    <x v="15"/>
    <x v="11"/>
    <x v="15"/>
  </r>
  <r>
    <x v="5829"/>
    <s v="Product585"/>
    <n v="2"/>
    <x v="0"/>
    <x v="0"/>
    <n v="9.875399125425903E-2"/>
    <x v="584"/>
    <x v="3"/>
    <x v="0"/>
    <n v="82"/>
    <n v="83.0301221235068"/>
    <x v="900"/>
    <n v="149.66113233896391"/>
    <x v="16"/>
    <x v="11"/>
    <x v="15"/>
  </r>
  <r>
    <x v="5830"/>
    <s v="Product586"/>
    <n v="8"/>
    <x v="1"/>
    <x v="0"/>
    <n v="9.8122649184523444E-2"/>
    <x v="585"/>
    <x v="4"/>
    <x v="1"/>
    <n v="214"/>
    <n v="203.35807834051852"/>
    <x v="467"/>
    <n v="1467.2323596853839"/>
    <x v="17"/>
    <x v="11"/>
    <x v="15"/>
  </r>
  <r>
    <x v="5831"/>
    <s v="Product587"/>
    <n v="14"/>
    <x v="1"/>
    <x v="0"/>
    <n v="6.0562439377551881E-2"/>
    <x v="586"/>
    <x v="0"/>
    <x v="0"/>
    <n v="250"/>
    <n v="52.450590387225219"/>
    <x v="0"/>
    <n v="689.83676561214918"/>
    <x v="18"/>
    <x v="11"/>
    <x v="15"/>
  </r>
  <r>
    <x v="5832"/>
    <s v="Product588"/>
    <n v="13"/>
    <x v="1"/>
    <x v="0"/>
    <n v="7.1312190194796884E-2"/>
    <x v="587"/>
    <x v="1"/>
    <x v="1"/>
    <n v="109"/>
    <n v="177.22174787813717"/>
    <x v="1474"/>
    <n v="2139.5877995283622"/>
    <x v="19"/>
    <x v="11"/>
    <x v="15"/>
  </r>
  <r>
    <x v="5833"/>
    <s v="Product589"/>
    <n v="9"/>
    <x v="0"/>
    <x v="0"/>
    <n v="6.2167738906574725E-2"/>
    <x v="588"/>
    <x v="2"/>
    <x v="2"/>
    <n v="203"/>
    <n v="312.11894380348224"/>
    <x v="468"/>
    <n v="2634.4369331758035"/>
    <x v="20"/>
    <x v="11"/>
    <x v="15"/>
  </r>
  <r>
    <x v="5834"/>
    <s v="Product590"/>
    <n v="8"/>
    <x v="2"/>
    <x v="1"/>
    <n v="7.556822398023977E-3"/>
    <x v="589"/>
    <x v="3"/>
    <x v="0"/>
    <n v="42"/>
    <n v="225.08439392269705"/>
    <x v="210"/>
    <n v="1787.0677690660507"/>
    <x v="21"/>
    <x v="11"/>
    <x v="15"/>
  </r>
  <r>
    <x v="5835"/>
    <s v="Product591"/>
    <n v="10"/>
    <x v="2"/>
    <x v="1"/>
    <n v="2.1069893374417704E-2"/>
    <x v="590"/>
    <x v="4"/>
    <x v="3"/>
    <n v="67"/>
    <n v="241.95017775161301"/>
    <x v="1240"/>
    <n v="2368.5231330446513"/>
    <x v="22"/>
    <x v="11"/>
    <x v="15"/>
  </r>
  <r>
    <x v="5836"/>
    <s v="Product592"/>
    <n v="15"/>
    <x v="1"/>
    <x v="0"/>
    <n v="3.5924670278317195E-2"/>
    <x v="591"/>
    <x v="0"/>
    <x v="3"/>
    <n v="74"/>
    <n v="169.38013076133478"/>
    <x v="51"/>
    <n v="2449.4280811805338"/>
    <x v="23"/>
    <x v="11"/>
    <x v="15"/>
  </r>
  <r>
    <x v="5837"/>
    <s v="Product593"/>
    <n v="8"/>
    <x v="1"/>
    <x v="0"/>
    <n v="9.3542115323238945E-2"/>
    <x v="592"/>
    <x v="1"/>
    <x v="2"/>
    <n v="97"/>
    <n v="305.42739972846272"/>
    <x v="1491"/>
    <n v="2214.8565974414869"/>
    <x v="24"/>
    <x v="11"/>
    <x v="15"/>
  </r>
  <r>
    <x v="5838"/>
    <s v="Product594"/>
    <n v="6"/>
    <x v="1"/>
    <x v="0"/>
    <n v="6.0317667206321583E-2"/>
    <x v="593"/>
    <x v="2"/>
    <x v="3"/>
    <n v="38"/>
    <n v="118.64183454090137"/>
    <x v="924"/>
    <n v="668.91381508989491"/>
    <x v="25"/>
    <x v="11"/>
    <x v="15"/>
  </r>
  <r>
    <x v="5839"/>
    <s v="Product595"/>
    <n v="13"/>
    <x v="1"/>
    <x v="0"/>
    <n v="3.7192212460650967E-3"/>
    <x v="594"/>
    <x v="3"/>
    <x v="0"/>
    <n v="246"/>
    <n v="146.48281085309057"/>
    <x v="925"/>
    <n v="1897.1941153201717"/>
    <x v="26"/>
    <x v="11"/>
    <x v="15"/>
  </r>
  <r>
    <x v="5840"/>
    <s v="Product596"/>
    <n v="6"/>
    <x v="0"/>
    <x v="1"/>
    <n v="4.4579071554131003E-2"/>
    <x v="595"/>
    <x v="4"/>
    <x v="0"/>
    <n v="186"/>
    <n v="123.06161137447633"/>
    <x v="2"/>
    <n v="705.45383397268131"/>
    <x v="27"/>
    <x v="11"/>
    <x v="15"/>
  </r>
  <r>
    <x v="5841"/>
    <s v="Product597"/>
    <n v="9"/>
    <x v="1"/>
    <x v="0"/>
    <n v="4.1380638259301543E-2"/>
    <x v="596"/>
    <x v="0"/>
    <x v="1"/>
    <n v="232"/>
    <n v="126.26063378510496"/>
    <x v="1401"/>
    <n v="1089.3229935484806"/>
    <x v="28"/>
    <x v="11"/>
    <x v="15"/>
  </r>
  <r>
    <x v="5842"/>
    <s v="Product598"/>
    <n v="6"/>
    <x v="2"/>
    <x v="0"/>
    <n v="1.9036847558993819E-2"/>
    <x v="597"/>
    <x v="1"/>
    <x v="0"/>
    <n v="229"/>
    <n v="101.99912318492733"/>
    <x v="926"/>
    <n v="600.34428855422902"/>
    <x v="29"/>
    <x v="11"/>
    <x v="15"/>
  </r>
  <r>
    <x v="5843"/>
    <s v="Product599"/>
    <n v="6"/>
    <x v="0"/>
    <x v="0"/>
    <n v="6.857261932145689E-2"/>
    <x v="598"/>
    <x v="2"/>
    <x v="1"/>
    <n v="187"/>
    <n v="218.46157397702208"/>
    <x v="159"/>
    <n v="1220.8865497699767"/>
    <x v="30"/>
    <x v="11"/>
    <x v="15"/>
  </r>
  <r>
    <x v="5844"/>
    <s v="Product600"/>
    <n v="4"/>
    <x v="0"/>
    <x v="0"/>
    <n v="5.768805820537512E-2"/>
    <x v="599"/>
    <x v="3"/>
    <x v="2"/>
    <n v="185"/>
    <n v="118.07746493641349"/>
    <x v="476"/>
    <n v="445.0632210656741"/>
    <x v="0"/>
    <x v="0"/>
    <x v="16"/>
  </r>
  <r>
    <x v="5845"/>
    <s v="Product601"/>
    <n v="12"/>
    <x v="0"/>
    <x v="0"/>
    <n v="2.2377324044572003E-2"/>
    <x v="600"/>
    <x v="0"/>
    <x v="0"/>
    <n v="99"/>
    <n v="301.06152720713794"/>
    <x v="1061"/>
    <n v="3531.8949102656411"/>
    <x v="1"/>
    <x v="0"/>
    <x v="16"/>
  </r>
  <r>
    <x v="5846"/>
    <s v="Product602"/>
    <n v="4"/>
    <x v="1"/>
    <x v="1"/>
    <n v="1.6950629342539127E-2"/>
    <x v="601"/>
    <x v="1"/>
    <x v="3"/>
    <n v="7"/>
    <n v="278.4569004374647"/>
    <x v="733"/>
    <n v="1094.9475229211077"/>
    <x v="2"/>
    <x v="0"/>
    <x v="16"/>
  </r>
  <r>
    <x v="5847"/>
    <s v="Product603"/>
    <n v="2"/>
    <x v="1"/>
    <x v="1"/>
    <n v="3.8659115069968823E-2"/>
    <x v="602"/>
    <x v="2"/>
    <x v="3"/>
    <n v="230"/>
    <n v="107.45914356651843"/>
    <x v="584"/>
    <n v="206.60973634012021"/>
    <x v="3"/>
    <x v="0"/>
    <x v="16"/>
  </r>
  <r>
    <x v="5848"/>
    <s v="Product604"/>
    <n v="12"/>
    <x v="1"/>
    <x v="0"/>
    <n v="2.8941375471142429E-2"/>
    <x v="603"/>
    <x v="3"/>
    <x v="2"/>
    <n v="160"/>
    <n v="175.20849828762115"/>
    <x v="578"/>
    <n v="2041.6526802353292"/>
    <x v="4"/>
    <x v="0"/>
    <x v="16"/>
  </r>
  <r>
    <x v="5849"/>
    <s v="Product605"/>
    <n v="3"/>
    <x v="0"/>
    <x v="0"/>
    <n v="4.2370527192066222E-2"/>
    <x v="604"/>
    <x v="4"/>
    <x v="3"/>
    <n v="218"/>
    <n v="118.81813108477654"/>
    <x v="921"/>
    <n v="341.35123269221555"/>
    <x v="5"/>
    <x v="0"/>
    <x v="16"/>
  </r>
  <r>
    <x v="5850"/>
    <s v="Product606"/>
    <n v="5"/>
    <x v="2"/>
    <x v="0"/>
    <n v="2.5822430925098519E-2"/>
    <x v="605"/>
    <x v="0"/>
    <x v="0"/>
    <n v="130"/>
    <n v="276.14413304443076"/>
    <x v="930"/>
    <n v="1345.0671012175987"/>
    <x v="6"/>
    <x v="0"/>
    <x v="16"/>
  </r>
  <r>
    <x v="5851"/>
    <s v="Product607"/>
    <n v="8"/>
    <x v="2"/>
    <x v="0"/>
    <n v="8.8219497735355978E-2"/>
    <x v="606"/>
    <x v="1"/>
    <x v="0"/>
    <n v="21"/>
    <n v="61.175300530070537"/>
    <x v="322"/>
    <n v="446.22756994798607"/>
    <x v="7"/>
    <x v="0"/>
    <x v="16"/>
  </r>
  <r>
    <x v="5852"/>
    <s v="Product608"/>
    <n v="10"/>
    <x v="1"/>
    <x v="1"/>
    <n v="9.1969423661508107E-2"/>
    <x v="607"/>
    <x v="2"/>
    <x v="1"/>
    <n v="218"/>
    <n v="67.310111613489198"/>
    <x v="559"/>
    <n v="611.19639441804816"/>
    <x v="8"/>
    <x v="0"/>
    <x v="16"/>
  </r>
  <r>
    <x v="5853"/>
    <s v="Product609"/>
    <n v="1"/>
    <x v="1"/>
    <x v="0"/>
    <n v="5.4602268455047301E-2"/>
    <x v="608"/>
    <x v="3"/>
    <x v="0"/>
    <n v="151"/>
    <n v="295.40815045569394"/>
    <x v="1492"/>
    <n v="279.27819532070311"/>
    <x v="9"/>
    <x v="0"/>
    <x v="16"/>
  </r>
  <r>
    <x v="5854"/>
    <s v="Product610"/>
    <n v="14"/>
    <x v="1"/>
    <x v="0"/>
    <n v="1.3524326993141156E-2"/>
    <x v="609"/>
    <x v="4"/>
    <x v="1"/>
    <n v="117"/>
    <n v="269.88757504803846"/>
    <x v="866"/>
    <n v="3727.3253812438406"/>
    <x v="10"/>
    <x v="0"/>
    <x v="16"/>
  </r>
  <r>
    <x v="5855"/>
    <s v="Product611"/>
    <n v="1"/>
    <x v="1"/>
    <x v="0"/>
    <n v="5.3866961786294201E-2"/>
    <x v="610"/>
    <x v="0"/>
    <x v="2"/>
    <n v="125"/>
    <n v="271.17182549954089"/>
    <x v="596"/>
    <n v="256.56462313783749"/>
    <x v="11"/>
    <x v="0"/>
    <x v="16"/>
  </r>
  <r>
    <x v="5856"/>
    <s v="Product612"/>
    <n v="6"/>
    <x v="0"/>
    <x v="0"/>
    <n v="3.4737854216107547E-2"/>
    <x v="611"/>
    <x v="1"/>
    <x v="0"/>
    <n v="242"/>
    <n v="171.34065604386518"/>
    <x v="711"/>
    <n v="992.3318958775269"/>
    <x v="12"/>
    <x v="0"/>
    <x v="16"/>
  </r>
  <r>
    <x v="5857"/>
    <s v="Product613"/>
    <n v="1"/>
    <x v="1"/>
    <x v="0"/>
    <n v="5.0714699391777265E-2"/>
    <x v="612"/>
    <x v="2"/>
    <x v="3"/>
    <n v="136"/>
    <n v="316.43513661721494"/>
    <x v="537"/>
    <n v="300.38722378667688"/>
    <x v="13"/>
    <x v="0"/>
    <x v="16"/>
  </r>
  <r>
    <x v="5858"/>
    <s v="Product614"/>
    <n v="12"/>
    <x v="2"/>
    <x v="1"/>
    <n v="9.4511414531478585E-2"/>
    <x v="613"/>
    <x v="3"/>
    <x v="3"/>
    <n v="71"/>
    <n v="264.69229632906456"/>
    <x v="876"/>
    <n v="2876.1102358490325"/>
    <x v="14"/>
    <x v="0"/>
    <x v="16"/>
  </r>
  <r>
    <x v="5859"/>
    <s v="Product615"/>
    <n v="14"/>
    <x v="0"/>
    <x v="1"/>
    <n v="5.9133924029122667E-2"/>
    <x v="614"/>
    <x v="4"/>
    <x v="2"/>
    <n v="47"/>
    <n v="220.0490000368064"/>
    <x v="997"/>
    <n v="2898.512948603237"/>
    <x v="15"/>
    <x v="0"/>
    <x v="16"/>
  </r>
  <r>
    <x v="5860"/>
    <s v="Product616"/>
    <n v="8"/>
    <x v="0"/>
    <x v="0"/>
    <n v="6.3449219756402612E-3"/>
    <x v="615"/>
    <x v="0"/>
    <x v="3"/>
    <n v="171"/>
    <n v="133.19362144445188"/>
    <x v="266"/>
    <n v="1058.788146469871"/>
    <x v="16"/>
    <x v="0"/>
    <x v="16"/>
  </r>
  <r>
    <x v="5861"/>
    <s v="Product617"/>
    <n v="5"/>
    <x v="0"/>
    <x v="0"/>
    <n v="6.9025813752718421E-2"/>
    <x v="616"/>
    <x v="1"/>
    <x v="0"/>
    <n v="6"/>
    <n v="133.92915817187674"/>
    <x v="935"/>
    <n v="623.42294521923202"/>
    <x v="17"/>
    <x v="0"/>
    <x v="16"/>
  </r>
  <r>
    <x v="5862"/>
    <s v="Product618"/>
    <n v="1"/>
    <x v="1"/>
    <x v="0"/>
    <n v="6.0365666545540597E-2"/>
    <x v="617"/>
    <x v="2"/>
    <x v="0"/>
    <n v="29"/>
    <n v="130.53597789624371"/>
    <x v="177"/>
    <n v="122.656086582363"/>
    <x v="18"/>
    <x v="0"/>
    <x v="16"/>
  </r>
  <r>
    <x v="5863"/>
    <s v="Product619"/>
    <n v="8"/>
    <x v="1"/>
    <x v="0"/>
    <n v="7.99606894086725E-2"/>
    <x v="618"/>
    <x v="3"/>
    <x v="1"/>
    <n v="167"/>
    <n v="213.35050365503685"/>
    <x v="408"/>
    <n v="1570.3268023767407"/>
    <x v="19"/>
    <x v="0"/>
    <x v="16"/>
  </r>
  <r>
    <x v="5864"/>
    <s v="Product620"/>
    <n v="13"/>
    <x v="1"/>
    <x v="1"/>
    <n v="4.7395122243977142E-2"/>
    <x v="619"/>
    <x v="4"/>
    <x v="0"/>
    <n v="162"/>
    <n v="58.243859069485694"/>
    <x v="1236"/>
    <n v="721.28399523604378"/>
    <x v="20"/>
    <x v="0"/>
    <x v="16"/>
  </r>
  <r>
    <x v="5865"/>
    <s v="Product621"/>
    <n v="2"/>
    <x v="0"/>
    <x v="0"/>
    <n v="8.2959465862393431E-2"/>
    <x v="620"/>
    <x v="0"/>
    <x v="1"/>
    <n v="186"/>
    <n v="151.50022880161279"/>
    <x v="218"/>
    <n v="277.86370148440119"/>
    <x v="21"/>
    <x v="0"/>
    <x v="16"/>
  </r>
  <r>
    <x v="5866"/>
    <s v="Product622"/>
    <n v="2"/>
    <x v="2"/>
    <x v="0"/>
    <n v="7.0703901440065872E-2"/>
    <x v="621"/>
    <x v="1"/>
    <x v="2"/>
    <n v="41"/>
    <n v="87.360664843613321"/>
    <x v="1154"/>
    <n v="162.36785001354372"/>
    <x v="22"/>
    <x v="0"/>
    <x v="16"/>
  </r>
  <r>
    <x v="5867"/>
    <s v="Product623"/>
    <n v="13"/>
    <x v="2"/>
    <x v="0"/>
    <n v="4.6066590381312271E-2"/>
    <x v="622"/>
    <x v="2"/>
    <x v="0"/>
    <n v="116"/>
    <n v="267.2868146292243"/>
    <x v="174"/>
    <n v="3314.6596915298633"/>
    <x v="23"/>
    <x v="0"/>
    <x v="16"/>
  </r>
  <r>
    <x v="5868"/>
    <s v="Product624"/>
    <n v="12"/>
    <x v="1"/>
    <x v="0"/>
    <n v="2.2571910319686639E-2"/>
    <x v="623"/>
    <x v="3"/>
    <x v="3"/>
    <n v="7"/>
    <n v="126.94973587015176"/>
    <x v="148"/>
    <n v="1489.0108538037935"/>
    <x v="24"/>
    <x v="0"/>
    <x v="16"/>
  </r>
  <r>
    <x v="5869"/>
    <s v="Product625"/>
    <n v="15"/>
    <x v="1"/>
    <x v="0"/>
    <n v="7.308348609506074E-2"/>
    <x v="624"/>
    <x v="0"/>
    <x v="3"/>
    <n v="67"/>
    <n v="170.27074695182381"/>
    <x v="774"/>
    <n v="2367.401507768619"/>
    <x v="25"/>
    <x v="0"/>
    <x v="16"/>
  </r>
  <r>
    <x v="5870"/>
    <s v="Product626"/>
    <n v="9"/>
    <x v="1"/>
    <x v="1"/>
    <n v="9.8848959942085063E-2"/>
    <x v="625"/>
    <x v="1"/>
    <x v="2"/>
    <n v="169"/>
    <n v="228.00503697565037"/>
    <x v="1261"/>
    <n v="1849.2027858814561"/>
    <x v="26"/>
    <x v="0"/>
    <x v="16"/>
  </r>
  <r>
    <x v="5871"/>
    <s v="Product627"/>
    <n v="14"/>
    <x v="1"/>
    <x v="1"/>
    <n v="2.6295755026439074E-2"/>
    <x v="626"/>
    <x v="2"/>
    <x v="3"/>
    <n v="208"/>
    <n v="69.715109856388551"/>
    <x v="227"/>
    <n v="950.34657768349132"/>
    <x v="27"/>
    <x v="0"/>
    <x v="16"/>
  </r>
  <r>
    <x v="5872"/>
    <s v="Product628"/>
    <n v="8"/>
    <x v="0"/>
    <x v="0"/>
    <n v="7.3182111450066187E-2"/>
    <x v="627"/>
    <x v="3"/>
    <x v="0"/>
    <n v="11"/>
    <n v="30.501333433011691"/>
    <x v="1186"/>
    <n v="226.1534516027312"/>
    <x v="28"/>
    <x v="0"/>
    <x v="16"/>
  </r>
  <r>
    <x v="5873"/>
    <s v="Product629"/>
    <n v="7"/>
    <x v="1"/>
    <x v="0"/>
    <n v="9.1075789378979061E-2"/>
    <x v="628"/>
    <x v="4"/>
    <x v="0"/>
    <n v="104"/>
    <n v="116.24384591740514"/>
    <x v="638"/>
    <n v="739.59792123020338"/>
    <x v="29"/>
    <x v="0"/>
    <x v="16"/>
  </r>
  <r>
    <x v="5874"/>
    <s v="Product630"/>
    <n v="2"/>
    <x v="2"/>
    <x v="0"/>
    <n v="8.9737871506824551E-2"/>
    <x v="629"/>
    <x v="0"/>
    <x v="1"/>
    <n v="71"/>
    <n v="310.92260079456395"/>
    <x v="934"/>
    <n v="566.04213679178736"/>
    <x v="30"/>
    <x v="0"/>
    <x v="16"/>
  </r>
  <r>
    <x v="5875"/>
    <s v="Product631"/>
    <n v="1"/>
    <x v="0"/>
    <x v="0"/>
    <n v="8.109943186091359E-2"/>
    <x v="630"/>
    <x v="1"/>
    <x v="0"/>
    <n v="78"/>
    <n v="302.88293403797297"/>
    <x v="388"/>
    <n v="278.31930016712681"/>
    <x v="0"/>
    <x v="1"/>
    <x v="16"/>
  </r>
  <r>
    <x v="5876"/>
    <s v="Product632"/>
    <n v="5"/>
    <x v="0"/>
    <x v="1"/>
    <n v="7.9095602318997746E-2"/>
    <x v="631"/>
    <x v="2"/>
    <x v="1"/>
    <n v="125"/>
    <n v="29.426922305314498"/>
    <x v="1408"/>
    <n v="135.49691080590648"/>
    <x v="1"/>
    <x v="1"/>
    <x v="16"/>
  </r>
  <r>
    <x v="5877"/>
    <s v="Product633"/>
    <n v="7"/>
    <x v="0"/>
    <x v="0"/>
    <n v="1.5947548217918606E-2"/>
    <x v="632"/>
    <x v="3"/>
    <x v="2"/>
    <n v="19"/>
    <n v="251.92146821264461"/>
    <x v="808"/>
    <n v="1735.3275691583624"/>
    <x v="2"/>
    <x v="1"/>
    <x v="16"/>
  </r>
  <r>
    <x v="5878"/>
    <s v="Product634"/>
    <n v="10"/>
    <x v="1"/>
    <x v="0"/>
    <n v="3.7056159334639019E-3"/>
    <x v="633"/>
    <x v="4"/>
    <x v="0"/>
    <n v="87"/>
    <n v="201.78908147412267"/>
    <x v="7"/>
    <n v="2010.4132863861312"/>
    <x v="3"/>
    <x v="1"/>
    <x v="16"/>
  </r>
  <r>
    <x v="5879"/>
    <s v="Product635"/>
    <n v="3"/>
    <x v="1"/>
    <x v="0"/>
    <n v="9.294364820934653E-3"/>
    <x v="634"/>
    <x v="0"/>
    <x v="3"/>
    <n v="127"/>
    <n v="295.94641433256726"/>
    <x v="1418"/>
    <n v="879.58734117093866"/>
    <x v="4"/>
    <x v="1"/>
    <x v="16"/>
  </r>
  <r>
    <x v="5880"/>
    <s v="Product636"/>
    <n v="5"/>
    <x v="1"/>
    <x v="0"/>
    <n v="4.3588370255199876E-2"/>
    <x v="635"/>
    <x v="1"/>
    <x v="3"/>
    <n v="184"/>
    <n v="235.85225825119605"/>
    <x v="166"/>
    <n v="1127.8592134650894"/>
    <x v="5"/>
    <x v="1"/>
    <x v="16"/>
  </r>
  <r>
    <x v="5881"/>
    <s v="Product637"/>
    <n v="3"/>
    <x v="0"/>
    <x v="0"/>
    <n v="7.6816763326475815E-2"/>
    <x v="636"/>
    <x v="2"/>
    <x v="2"/>
    <n v="107"/>
    <n v="128.72608584789907"/>
    <x v="797"/>
    <n v="356.51329373213218"/>
    <x v="6"/>
    <x v="1"/>
    <x v="16"/>
  </r>
  <r>
    <x v="5882"/>
    <s v="Product638"/>
    <n v="6"/>
    <x v="2"/>
    <x v="1"/>
    <n v="9.0436647034231488E-2"/>
    <x v="637"/>
    <x v="3"/>
    <x v="3"/>
    <n v="48"/>
    <n v="47.407226257993671"/>
    <x v="280"/>
    <n v="258.71925402016529"/>
    <x v="7"/>
    <x v="1"/>
    <x v="16"/>
  </r>
  <r>
    <x v="5883"/>
    <s v="Product639"/>
    <n v="4"/>
    <x v="2"/>
    <x v="1"/>
    <n v="8.089827645770524E-2"/>
    <x v="638"/>
    <x v="4"/>
    <x v="0"/>
    <n v="233"/>
    <n v="150.43012219118043"/>
    <x v="619"/>
    <n v="553.04233831436773"/>
    <x v="8"/>
    <x v="1"/>
    <x v="16"/>
  </r>
  <r>
    <x v="5884"/>
    <s v="Product640"/>
    <n v="3"/>
    <x v="1"/>
    <x v="0"/>
    <n v="6.1186623314926504E-2"/>
    <x v="639"/>
    <x v="0"/>
    <x v="0"/>
    <n v="216"/>
    <n v="101.66728353429912"/>
    <x v="35"/>
    <n v="286.33981725970233"/>
    <x v="9"/>
    <x v="1"/>
    <x v="16"/>
  </r>
  <r>
    <x v="5885"/>
    <s v="Product641"/>
    <n v="1"/>
    <x v="1"/>
    <x v="0"/>
    <n v="8.0910016125782386E-2"/>
    <x v="640"/>
    <x v="1"/>
    <x v="1"/>
    <n v="135"/>
    <n v="207.03000397324845"/>
    <x v="416"/>
    <n v="190.27920301325213"/>
    <x v="10"/>
    <x v="1"/>
    <x v="16"/>
  </r>
  <r>
    <x v="5886"/>
    <s v="Product642"/>
    <n v="14"/>
    <x v="1"/>
    <x v="0"/>
    <n v="7.0967032873893235E-2"/>
    <x v="641"/>
    <x v="2"/>
    <x v="0"/>
    <n v="211"/>
    <n v="29.43761973745719"/>
    <x v="1329"/>
    <n v="382.87926893747851"/>
    <x v="11"/>
    <x v="1"/>
    <x v="16"/>
  </r>
  <r>
    <x v="5887"/>
    <s v="Product643"/>
    <n v="13"/>
    <x v="1"/>
    <x v="0"/>
    <n v="2.4339619356296294E-2"/>
    <x v="642"/>
    <x v="3"/>
    <x v="1"/>
    <n v="107"/>
    <n v="299.28879020433664"/>
    <x v="179"/>
    <n v="3796.0547946510364"/>
    <x v="12"/>
    <x v="1"/>
    <x v="16"/>
  </r>
  <r>
    <x v="5888"/>
    <s v="Product644"/>
    <n v="8"/>
    <x v="0"/>
    <x v="1"/>
    <n v="2.9082141831978794E-2"/>
    <x v="643"/>
    <x v="4"/>
    <x v="2"/>
    <n v="76"/>
    <n v="292.76123404717021"/>
    <x v="1140"/>
    <n v="2273.9768825256419"/>
    <x v="13"/>
    <x v="1"/>
    <x v="16"/>
  </r>
  <r>
    <x v="5889"/>
    <s v="Product645"/>
    <n v="10"/>
    <x v="1"/>
    <x v="0"/>
    <n v="7.3850744114522485E-2"/>
    <x v="644"/>
    <x v="0"/>
    <x v="0"/>
    <n v="50"/>
    <n v="95.669631028876083"/>
    <x v="1165"/>
    <n v="886.04357588231778"/>
    <x v="14"/>
    <x v="1"/>
    <x v="16"/>
  </r>
  <r>
    <x v="5890"/>
    <s v="Product646"/>
    <n v="11"/>
    <x v="2"/>
    <x v="0"/>
    <n v="3.4996121426822881E-2"/>
    <x v="645"/>
    <x v="1"/>
    <x v="3"/>
    <n v="88"/>
    <n v="26.749744172877673"/>
    <x v="129"/>
    <n v="283.94967565433922"/>
    <x v="15"/>
    <x v="1"/>
    <x v="16"/>
  </r>
  <r>
    <x v="5891"/>
    <s v="Product647"/>
    <n v="12"/>
    <x v="0"/>
    <x v="0"/>
    <n v="4.6204757181276805E-2"/>
    <x v="646"/>
    <x v="2"/>
    <x v="3"/>
    <n v="173"/>
    <n v="135.01662260871791"/>
    <x v="1386"/>
    <n v="1545.3385481477521"/>
    <x v="16"/>
    <x v="1"/>
    <x v="16"/>
  </r>
  <r>
    <x v="5892"/>
    <s v="Product648"/>
    <n v="2"/>
    <x v="0"/>
    <x v="0"/>
    <n v="4.825219390809066E-3"/>
    <x v="647"/>
    <x v="3"/>
    <x v="2"/>
    <n v="139"/>
    <n v="265.24208301130597"/>
    <x v="1493"/>
    <n v="527.92446353820242"/>
    <x v="17"/>
    <x v="1"/>
    <x v="16"/>
  </r>
  <r>
    <x v="5893"/>
    <s v="Product649"/>
    <n v="2"/>
    <x v="0"/>
    <x v="0"/>
    <n v="8.9126944243185777E-2"/>
    <x v="648"/>
    <x v="0"/>
    <x v="3"/>
    <n v="80"/>
    <n v="215.39288240582621"/>
    <x v="738"/>
    <n v="392.39114597052611"/>
    <x v="18"/>
    <x v="1"/>
    <x v="16"/>
  </r>
  <r>
    <x v="5894"/>
    <s v="Product650"/>
    <n v="9"/>
    <x v="1"/>
    <x v="1"/>
    <n v="3.3744481046137212E-2"/>
    <x v="649"/>
    <x v="1"/>
    <x v="0"/>
    <n v="25"/>
    <n v="198.0669522878712"/>
    <x v="383"/>
    <n v="1722.4495719347426"/>
    <x v="19"/>
    <x v="1"/>
    <x v="16"/>
  </r>
  <r>
    <x v="5895"/>
    <s v="Product651"/>
    <n v="12"/>
    <x v="1"/>
    <x v="1"/>
    <n v="2.3441253314466684E-2"/>
    <x v="650"/>
    <x v="2"/>
    <x v="0"/>
    <n v="192"/>
    <n v="139.66883305413245"/>
    <x v="964"/>
    <n v="1636.7378467004949"/>
    <x v="20"/>
    <x v="1"/>
    <x v="16"/>
  </r>
  <r>
    <x v="5896"/>
    <s v="Product652"/>
    <n v="9"/>
    <x v="1"/>
    <x v="0"/>
    <n v="2.3066247853975E-2"/>
    <x v="651"/>
    <x v="3"/>
    <x v="1"/>
    <n v="60"/>
    <n v="284.21419164456091"/>
    <x v="185"/>
    <n v="2498.9259299082328"/>
    <x v="21"/>
    <x v="1"/>
    <x v="16"/>
  </r>
  <r>
    <x v="5897"/>
    <s v="Product653"/>
    <n v="14"/>
    <x v="0"/>
    <x v="0"/>
    <n v="7.2753686714181406E-2"/>
    <x v="652"/>
    <x v="4"/>
    <x v="0"/>
    <n v="7"/>
    <n v="150.85546994647419"/>
    <x v="24"/>
    <n v="1958.3224968561492"/>
    <x v="22"/>
    <x v="1"/>
    <x v="16"/>
  </r>
  <r>
    <x v="5898"/>
    <s v="Product654"/>
    <n v="4"/>
    <x v="2"/>
    <x v="0"/>
    <n v="2.9756297539969848E-2"/>
    <x v="653"/>
    <x v="0"/>
    <x v="1"/>
    <n v="117"/>
    <n v="100.51002092415956"/>
    <x v="140"/>
    <n v="390.07685934316669"/>
    <x v="23"/>
    <x v="1"/>
    <x v="16"/>
  </r>
  <r>
    <x v="5899"/>
    <s v="Product655"/>
    <n v="2"/>
    <x v="2"/>
    <x v="0"/>
    <n v="3.3315632749924738E-2"/>
    <x v="654"/>
    <x v="1"/>
    <x v="2"/>
    <n v="108"/>
    <n v="89.49525135498169"/>
    <x v="62"/>
    <n v="173.02732085595383"/>
    <x v="24"/>
    <x v="1"/>
    <x v="16"/>
  </r>
  <r>
    <x v="5900"/>
    <s v="Product656"/>
    <n v="3"/>
    <x v="1"/>
    <x v="1"/>
    <n v="3.3374405650413823E-2"/>
    <x v="655"/>
    <x v="2"/>
    <x v="0"/>
    <n v="196"/>
    <n v="291.35095248157745"/>
    <x v="436"/>
    <n v="844.88186282046854"/>
    <x v="25"/>
    <x v="1"/>
    <x v="16"/>
  </r>
  <r>
    <x v="5901"/>
    <s v="Product657"/>
    <n v="12"/>
    <x v="1"/>
    <x v="0"/>
    <n v="9.0167056292341397E-2"/>
    <x v="656"/>
    <x v="3"/>
    <x v="3"/>
    <n v="228"/>
    <n v="159.45504351889088"/>
    <x v="880"/>
    <n v="1740.9294196059036"/>
    <x v="26"/>
    <x v="1"/>
    <x v="16"/>
  </r>
  <r>
    <x v="5902"/>
    <s v="Product658"/>
    <n v="15"/>
    <x v="1"/>
    <x v="0"/>
    <n v="3.7116461744876039E-2"/>
    <x v="657"/>
    <x v="4"/>
    <x v="3"/>
    <n v="18"/>
    <n v="230.78128949969528"/>
    <x v="56"/>
    <n v="3333.2325689482004"/>
    <x v="27"/>
    <x v="1"/>
    <x v="16"/>
  </r>
  <r>
    <x v="5903"/>
    <s v="Product659"/>
    <n v="14"/>
    <x v="1"/>
    <x v="0"/>
    <n v="8.1302541789262509E-2"/>
    <x v="658"/>
    <x v="0"/>
    <x v="2"/>
    <n v="45"/>
    <n v="224.07988248369253"/>
    <x v="131"/>
    <n v="2882.0626586350072"/>
    <x v="0"/>
    <x v="2"/>
    <x v="16"/>
  </r>
  <r>
    <x v="5904"/>
    <s v="Product660"/>
    <n v="7"/>
    <x v="0"/>
    <x v="0"/>
    <n v="9.7219682928013001E-2"/>
    <x v="659"/>
    <x v="1"/>
    <x v="3"/>
    <n v="21"/>
    <n v="246.89346812345977"/>
    <x v="620"/>
    <n v="1560.2339440484966"/>
    <x v="1"/>
    <x v="2"/>
    <x v="16"/>
  </r>
  <r>
    <x v="5905"/>
    <s v="Product661"/>
    <n v="15"/>
    <x v="1"/>
    <x v="0"/>
    <n v="8.7028439172455008E-2"/>
    <x v="660"/>
    <x v="2"/>
    <x v="0"/>
    <n v="109"/>
    <n v="128.44768961962342"/>
    <x v="259"/>
    <n v="1759.0363151507947"/>
    <x v="2"/>
    <x v="2"/>
    <x v="16"/>
  </r>
  <r>
    <x v="5906"/>
    <s v="Product662"/>
    <n v="6"/>
    <x v="2"/>
    <x v="1"/>
    <n v="7.7668706224163081E-2"/>
    <x v="661"/>
    <x v="3"/>
    <x v="0"/>
    <n v="149"/>
    <n v="298.91599566059188"/>
    <x v="806"/>
    <n v="1654.1974620475569"/>
    <x v="3"/>
    <x v="2"/>
    <x v="16"/>
  </r>
  <r>
    <x v="5907"/>
    <s v="Product663"/>
    <n v="11"/>
    <x v="0"/>
    <x v="1"/>
    <n v="3.5374195805588537E-2"/>
    <x v="662"/>
    <x v="4"/>
    <x v="1"/>
    <n v="112"/>
    <n v="184.90039826705689"/>
    <x v="1486"/>
    <n v="1961.956649116494"/>
    <x v="4"/>
    <x v="2"/>
    <x v="16"/>
  </r>
  <r>
    <x v="5908"/>
    <s v="Product664"/>
    <n v="14"/>
    <x v="0"/>
    <x v="0"/>
    <n v="8.7556555528221836E-2"/>
    <x v="663"/>
    <x v="0"/>
    <x v="0"/>
    <n v="147"/>
    <n v="105.71956268879021"/>
    <x v="1494"/>
    <n v="1350.4837069893374"/>
    <x v="5"/>
    <x v="2"/>
    <x v="16"/>
  </r>
  <r>
    <x v="5909"/>
    <s v="Product665"/>
    <n v="6"/>
    <x v="0"/>
    <x v="0"/>
    <n v="1.7961636895018673E-2"/>
    <x v="664"/>
    <x v="1"/>
    <x v="1"/>
    <n v="153"/>
    <n v="168.79686101341687"/>
    <x v="967"/>
    <n v="994.58995852124963"/>
    <x v="6"/>
    <x v="2"/>
    <x v="16"/>
  </r>
  <r>
    <x v="5910"/>
    <s v="Product666"/>
    <n v="7"/>
    <x v="1"/>
    <x v="0"/>
    <n v="7.241477716937228E-2"/>
    <x v="665"/>
    <x v="2"/>
    <x v="2"/>
    <n v="39"/>
    <n v="214.482492547731"/>
    <x v="1204"/>
    <n v="1392.6555345020886"/>
    <x v="7"/>
    <x v="2"/>
    <x v="16"/>
  </r>
  <r>
    <x v="5911"/>
    <s v="Product667"/>
    <n v="1"/>
    <x v="1"/>
    <x v="0"/>
    <n v="1.0953743576534548E-2"/>
    <x v="666"/>
    <x v="3"/>
    <x v="0"/>
    <n v="38"/>
    <n v="174.70972825350017"/>
    <x v="498"/>
    <n v="172.79600268988528"/>
    <x v="8"/>
    <x v="2"/>
    <x v="16"/>
  </r>
  <r>
    <x v="5912"/>
    <s v="Product668"/>
    <n v="9"/>
    <x v="1"/>
    <x v="1"/>
    <n v="3.1192806389091499E-3"/>
    <x v="667"/>
    <x v="4"/>
    <x v="3"/>
    <n v="16"/>
    <n v="226.80990376605277"/>
    <x v="384"/>
    <n v="2034.9217802207022"/>
    <x v="9"/>
    <x v="2"/>
    <x v="16"/>
  </r>
  <r>
    <x v="5913"/>
    <s v="Product669"/>
    <n v="5"/>
    <x v="0"/>
    <x v="0"/>
    <n v="2.5852549844806918E-2"/>
    <x v="668"/>
    <x v="0"/>
    <x v="3"/>
    <n v="249"/>
    <n v="72.187999438148623"/>
    <x v="204"/>
    <n v="351.60877792238495"/>
    <x v="10"/>
    <x v="2"/>
    <x v="16"/>
  </r>
  <r>
    <x v="5914"/>
    <s v="Product670"/>
    <n v="7"/>
    <x v="2"/>
    <x v="0"/>
    <n v="1.3204799530682066E-2"/>
    <x v="669"/>
    <x v="1"/>
    <x v="2"/>
    <n v="73"/>
    <n v="42.761087071690682"/>
    <x v="1332"/>
    <n v="295.37504842436476"/>
    <x v="11"/>
    <x v="2"/>
    <x v="16"/>
  </r>
  <r>
    <x v="5915"/>
    <s v="Product671"/>
    <n v="13"/>
    <x v="2"/>
    <x v="0"/>
    <n v="4.4669815501012346E-3"/>
    <x v="670"/>
    <x v="2"/>
    <x v="3"/>
    <n v="104"/>
    <n v="119.24650309057358"/>
    <x v="100"/>
    <n v="1543.2798050976007"/>
    <x v="12"/>
    <x v="2"/>
    <x v="16"/>
  </r>
  <r>
    <x v="5916"/>
    <s v="Product672"/>
    <n v="14"/>
    <x v="1"/>
    <x v="0"/>
    <n v="2.911489574510763E-2"/>
    <x v="671"/>
    <x v="3"/>
    <x v="0"/>
    <n v="155"/>
    <n v="305.81068619973246"/>
    <x v="1343"/>
    <n v="4156.698559346024"/>
    <x v="13"/>
    <x v="2"/>
    <x v="16"/>
  </r>
  <r>
    <x v="5917"/>
    <s v="Product673"/>
    <n v="13"/>
    <x v="1"/>
    <x v="0"/>
    <n v="4.2611694233259868E-2"/>
    <x v="672"/>
    <x v="0"/>
    <x v="0"/>
    <n v="86"/>
    <n v="31.847594265015505"/>
    <x v="1495"/>
    <n v="396.37668610968672"/>
    <x v="14"/>
    <x v="2"/>
    <x v="16"/>
  </r>
  <r>
    <x v="5918"/>
    <s v="Product674"/>
    <n v="1"/>
    <x v="1"/>
    <x v="1"/>
    <n v="8.391358886860717E-2"/>
    <x v="673"/>
    <x v="1"/>
    <x v="1"/>
    <n v="188"/>
    <n v="125.58193363370771"/>
    <x v="487"/>
    <n v="115.04390288544406"/>
    <x v="15"/>
    <x v="2"/>
    <x v="16"/>
  </r>
  <r>
    <x v="5919"/>
    <s v="Product675"/>
    <n v="9"/>
    <x v="1"/>
    <x v="1"/>
    <n v="5.2315444310613891E-2"/>
    <x v="674"/>
    <x v="2"/>
    <x v="0"/>
    <n v="22"/>
    <n v="314.02028995774566"/>
    <x v="15"/>
    <n v="2678.3296106945259"/>
    <x v="16"/>
    <x v="2"/>
    <x v="16"/>
  </r>
  <r>
    <x v="5920"/>
    <s v="Product676"/>
    <n v="1"/>
    <x v="0"/>
    <x v="0"/>
    <n v="6.2370232093778892E-2"/>
    <x v="675"/>
    <x v="3"/>
    <x v="1"/>
    <n v="219"/>
    <n v="110.01313870182545"/>
    <x v="143"/>
    <n v="103.15159370762751"/>
    <x v="17"/>
    <x v="2"/>
    <x v="16"/>
  </r>
  <r>
    <x v="5921"/>
    <s v="Product677"/>
    <n v="13"/>
    <x v="1"/>
    <x v="0"/>
    <n v="5.7563752891712186E-2"/>
    <x v="676"/>
    <x v="4"/>
    <x v="2"/>
    <n v="233"/>
    <n v="235.38123845097917"/>
    <x v="1334"/>
    <n v="2883.8135430707439"/>
    <x v="18"/>
    <x v="2"/>
    <x v="16"/>
  </r>
  <r>
    <x v="5922"/>
    <s v="Product678"/>
    <n v="1"/>
    <x v="2"/>
    <x v="0"/>
    <n v="5.3758055325819856E-2"/>
    <x v="677"/>
    <x v="0"/>
    <x v="0"/>
    <n v="91"/>
    <n v="245.7171641991813"/>
    <x v="653"/>
    <n v="232.50788729165814"/>
    <x v="19"/>
    <x v="2"/>
    <x v="16"/>
  </r>
  <r>
    <x v="5923"/>
    <s v="Product679"/>
    <n v="4"/>
    <x v="0"/>
    <x v="0"/>
    <n v="3.1553192409178331E-2"/>
    <x v="678"/>
    <x v="1"/>
    <x v="3"/>
    <n v="69"/>
    <n v="123.26707558648241"/>
    <x v="661"/>
    <n v="477.51042333114162"/>
    <x v="20"/>
    <x v="2"/>
    <x v="16"/>
  </r>
  <r>
    <x v="5924"/>
    <s v="Product680"/>
    <n v="4"/>
    <x v="0"/>
    <x v="1"/>
    <n v="3.3543492122191314E-2"/>
    <x v="679"/>
    <x v="2"/>
    <x v="3"/>
    <n v="167"/>
    <n v="191.5032264180073"/>
    <x v="649"/>
    <n v="740.31815780512261"/>
    <x v="21"/>
    <x v="2"/>
    <x v="16"/>
  </r>
  <r>
    <x v="5925"/>
    <s v="Product681"/>
    <n v="11"/>
    <x v="0"/>
    <x v="0"/>
    <n v="3.303331169701347E-2"/>
    <x v="680"/>
    <x v="3"/>
    <x v="2"/>
    <n v="144"/>
    <n v="167.76573474414596"/>
    <x v="714"/>
    <n v="1784.4626462989052"/>
    <x v="22"/>
    <x v="2"/>
    <x v="16"/>
  </r>
  <r>
    <x v="5926"/>
    <s v="Product682"/>
    <n v="3"/>
    <x v="1"/>
    <x v="0"/>
    <n v="4.9633841862495323E-2"/>
    <x v="681"/>
    <x v="4"/>
    <x v="3"/>
    <n v="144"/>
    <n v="250.76232916913503"/>
    <x v="658"/>
    <n v="714.94809413424957"/>
    <x v="23"/>
    <x v="2"/>
    <x v="16"/>
  </r>
  <r>
    <x v="5927"/>
    <s v="Product683"/>
    <n v="14"/>
    <x v="1"/>
    <x v="0"/>
    <n v="2.1643501877846829E-2"/>
    <x v="682"/>
    <x v="0"/>
    <x v="0"/>
    <n v="163"/>
    <n v="271.06540145522052"/>
    <x v="1194"/>
    <n v="3712.7803570172723"/>
    <x v="24"/>
    <x v="2"/>
    <x v="16"/>
  </r>
  <r>
    <x v="5928"/>
    <s v="Product684"/>
    <n v="13"/>
    <x v="1"/>
    <x v="0"/>
    <n v="7.9864570648546712E-2"/>
    <x v="683"/>
    <x v="1"/>
    <x v="0"/>
    <n v="99"/>
    <n v="268.40110314986896"/>
    <x v="948"/>
    <n v="3210.5497357077088"/>
    <x v="25"/>
    <x v="2"/>
    <x v="16"/>
  </r>
  <r>
    <x v="5929"/>
    <s v="Product685"/>
    <n v="14"/>
    <x v="0"/>
    <x v="0"/>
    <n v="8.9300175624966033E-2"/>
    <x v="684"/>
    <x v="2"/>
    <x v="1"/>
    <n v="55"/>
    <n v="305.33714192811891"/>
    <x v="30"/>
    <n v="3892.9867414075779"/>
    <x v="26"/>
    <x v="2"/>
    <x v="16"/>
  </r>
  <r>
    <x v="5930"/>
    <s v="Product686"/>
    <n v="3"/>
    <x v="2"/>
    <x v="1"/>
    <n v="4.1982347036532287E-2"/>
    <x v="685"/>
    <x v="3"/>
    <x v="0"/>
    <n v="122"/>
    <n v="96.823619940429055"/>
    <x v="1074"/>
    <n v="278.27621138026996"/>
    <x v="27"/>
    <x v="2"/>
    <x v="16"/>
  </r>
  <r>
    <x v="5931"/>
    <s v="Product687"/>
    <n v="14"/>
    <x v="2"/>
    <x v="1"/>
    <n v="1.7527975841000666E-2"/>
    <x v="686"/>
    <x v="4"/>
    <x v="1"/>
    <n v="35"/>
    <n v="260.3489748421963"/>
    <x v="380"/>
    <n v="3580.9981802130624"/>
    <x v="28"/>
    <x v="2"/>
    <x v="16"/>
  </r>
  <r>
    <x v="5932"/>
    <s v="Product688"/>
    <n v="5"/>
    <x v="1"/>
    <x v="0"/>
    <n v="7.6966924944544449E-2"/>
    <x v="687"/>
    <x v="0"/>
    <x v="2"/>
    <n v="219"/>
    <n v="100.02926112707735"/>
    <x v="953"/>
    <n v="461.65158246825672"/>
    <x v="29"/>
    <x v="2"/>
    <x v="16"/>
  </r>
  <r>
    <x v="5933"/>
    <s v="Product689"/>
    <n v="10"/>
    <x v="1"/>
    <x v="0"/>
    <n v="4.0608622178896339E-2"/>
    <x v="688"/>
    <x v="1"/>
    <x v="0"/>
    <n v="21"/>
    <n v="120.55944398322603"/>
    <x v="19"/>
    <n v="1156.6369107241339"/>
    <x v="30"/>
    <x v="2"/>
    <x v="16"/>
  </r>
  <r>
    <x v="5934"/>
    <s v="Product690"/>
    <n v="1"/>
    <x v="1"/>
    <x v="0"/>
    <n v="6.9370342342620045E-2"/>
    <x v="689"/>
    <x v="2"/>
    <x v="3"/>
    <n v="221"/>
    <n v="128.37056978159632"/>
    <x v="230"/>
    <n v="119.46545940912978"/>
    <x v="0"/>
    <x v="3"/>
    <x v="16"/>
  </r>
  <r>
    <x v="5935"/>
    <s v="Product691"/>
    <n v="10"/>
    <x v="1"/>
    <x v="0"/>
    <n v="7.8659421306276692E-2"/>
    <x v="690"/>
    <x v="3"/>
    <x v="3"/>
    <n v="182"/>
    <n v="149.69026666281474"/>
    <x v="756"/>
    <n v="1379.1571691193551"/>
    <x v="1"/>
    <x v="3"/>
    <x v="16"/>
  </r>
  <r>
    <x v="5936"/>
    <s v="Product692"/>
    <n v="11"/>
    <x v="0"/>
    <x v="1"/>
    <n v="9.3891474105925646E-2"/>
    <x v="691"/>
    <x v="4"/>
    <x v="2"/>
    <n v="42"/>
    <n v="168.38744358002748"/>
    <x v="743"/>
    <n v="1678.3502810950733"/>
    <x v="2"/>
    <x v="3"/>
    <x v="16"/>
  </r>
  <r>
    <x v="5937"/>
    <s v="Product693"/>
    <n v="9"/>
    <x v="1"/>
    <x v="0"/>
    <n v="5.6461264736680818E-2"/>
    <x v="692"/>
    <x v="0"/>
    <x v="3"/>
    <n v="62"/>
    <n v="220.52538974640598"/>
    <x v="172"/>
    <n v="1872.6682260129701"/>
    <x v="3"/>
    <x v="3"/>
    <x v="16"/>
  </r>
  <r>
    <x v="5938"/>
    <s v="Product694"/>
    <n v="2"/>
    <x v="2"/>
    <x v="0"/>
    <n v="2.4633599659602545E-2"/>
    <x v="693"/>
    <x v="1"/>
    <x v="0"/>
    <n v="95"/>
    <n v="79.578670746537128"/>
    <x v="668"/>
    <n v="155.23672325984722"/>
    <x v="4"/>
    <x v="3"/>
    <x v="16"/>
  </r>
  <r>
    <x v="5939"/>
    <s v="Product695"/>
    <n v="13"/>
    <x v="0"/>
    <x v="0"/>
    <n v="6.6803099552357817E-2"/>
    <x v="694"/>
    <x v="2"/>
    <x v="0"/>
    <n v="199"/>
    <n v="244.12376726798769"/>
    <x v="840"/>
    <n v="2961.6020582211399"/>
    <x v="5"/>
    <x v="3"/>
    <x v="16"/>
  </r>
  <r>
    <x v="5940"/>
    <s v="Product696"/>
    <n v="15"/>
    <x v="0"/>
    <x v="0"/>
    <n v="7.7245954069534786E-2"/>
    <x v="695"/>
    <x v="3"/>
    <x v="1"/>
    <n v="192"/>
    <n v="275.25190576309791"/>
    <x v="1013"/>
    <n v="3809.8471453945458"/>
    <x v="6"/>
    <x v="3"/>
    <x v="16"/>
  </r>
  <r>
    <x v="5941"/>
    <s v="Product697"/>
    <n v="4"/>
    <x v="0"/>
    <x v="0"/>
    <n v="3.3293798022268097E-2"/>
    <x v="696"/>
    <x v="0"/>
    <x v="0"/>
    <n v="141"/>
    <n v="184.64492765192529"/>
    <x v="451"/>
    <n v="713.9895868993832"/>
    <x v="7"/>
    <x v="3"/>
    <x v="16"/>
  </r>
  <r>
    <x v="5942"/>
    <s v="Product698"/>
    <n v="15"/>
    <x v="1"/>
    <x v="1"/>
    <n v="1.3111863351911203E-2"/>
    <x v="697"/>
    <x v="1"/>
    <x v="1"/>
    <n v="174"/>
    <n v="90.164252457830344"/>
    <x v="202"/>
    <n v="1334.7304665056408"/>
    <x v="8"/>
    <x v="3"/>
    <x v="16"/>
  </r>
  <r>
    <x v="5943"/>
    <s v="Product699"/>
    <n v="7"/>
    <x v="1"/>
    <x v="1"/>
    <n v="5.7650824694123894E-2"/>
    <x v="698"/>
    <x v="2"/>
    <x v="2"/>
    <n v="158"/>
    <n v="121.88195220795721"/>
    <x v="295"/>
    <n v="803.98750003487089"/>
    <x v="9"/>
    <x v="3"/>
    <x v="16"/>
  </r>
  <r>
    <x v="5944"/>
    <s v="Product700"/>
    <n v="5"/>
    <x v="1"/>
    <x v="0"/>
    <n v="9.3918951166446191E-2"/>
    <x v="699"/>
    <x v="3"/>
    <x v="0"/>
    <n v="136"/>
    <n v="89.273785217871264"/>
    <x v="367"/>
    <n v="404.44642471775103"/>
    <x v="10"/>
    <x v="3"/>
    <x v="16"/>
  </r>
  <r>
    <x v="5945"/>
    <s v="Product701"/>
    <n v="11"/>
    <x v="0"/>
    <x v="0"/>
    <n v="2.6180676321255848E-2"/>
    <x v="700"/>
    <x v="4"/>
    <x v="3"/>
    <n v="152"/>
    <n v="239.48771182798163"/>
    <x v="790"/>
    <n v="2565.3953771786455"/>
    <x v="11"/>
    <x v="3"/>
    <x v="16"/>
  </r>
  <r>
    <x v="5946"/>
    <s v="Product702"/>
    <n v="4"/>
    <x v="2"/>
    <x v="0"/>
    <n v="2.7025833368044407E-2"/>
    <x v="701"/>
    <x v="0"/>
    <x v="3"/>
    <n v="17"/>
    <n v="189.80314371021873"/>
    <x v="720"/>
    <n v="738.69422230230145"/>
    <x v="12"/>
    <x v="3"/>
    <x v="16"/>
  </r>
  <r>
    <x v="5947"/>
    <s v="Product703"/>
    <n v="8"/>
    <x v="2"/>
    <x v="0"/>
    <n v="3.4393187933285475E-2"/>
    <x v="702"/>
    <x v="1"/>
    <x v="2"/>
    <n v="156"/>
    <n v="59.304066107142837"/>
    <x v="697"/>
    <n v="458.1152817304951"/>
    <x v="13"/>
    <x v="3"/>
    <x v="16"/>
  </r>
  <r>
    <x v="5948"/>
    <s v="Product704"/>
    <n v="10"/>
    <x v="1"/>
    <x v="1"/>
    <n v="6.9113946069969236E-3"/>
    <x v="703"/>
    <x v="2"/>
    <x v="3"/>
    <n v="91"/>
    <n v="160.54277575271888"/>
    <x v="1021"/>
    <n v="1594.3320127818922"/>
    <x v="14"/>
    <x v="3"/>
    <x v="16"/>
  </r>
  <r>
    <x v="5949"/>
    <s v="Product705"/>
    <n v="15"/>
    <x v="1"/>
    <x v="0"/>
    <n v="4.7516141387297463E-2"/>
    <x v="704"/>
    <x v="3"/>
    <x v="0"/>
    <n v="146"/>
    <n v="75.212925346778377"/>
    <x v="55"/>
    <n v="1074.5864602777292"/>
    <x v="15"/>
    <x v="3"/>
    <x v="16"/>
  </r>
  <r>
    <x v="5950"/>
    <s v="Product706"/>
    <n v="6"/>
    <x v="1"/>
    <x v="0"/>
    <n v="8.0186843478088729E-2"/>
    <x v="705"/>
    <x v="4"/>
    <x v="0"/>
    <n v="237"/>
    <n v="42.188238835637051"/>
    <x v="385"/>
    <n v="232.8317827890456"/>
    <x v="16"/>
    <x v="3"/>
    <x v="16"/>
  </r>
  <r>
    <x v="5951"/>
    <s v="Product707"/>
    <n v="2"/>
    <x v="1"/>
    <x v="0"/>
    <n v="5.8888324776228324E-2"/>
    <x v="706"/>
    <x v="0"/>
    <x v="1"/>
    <n v="48"/>
    <n v="39.069903778901619"/>
    <x v="121"/>
    <n v="73.538285192387349"/>
    <x v="17"/>
    <x v="3"/>
    <x v="16"/>
  </r>
  <r>
    <x v="5952"/>
    <s v="Product708"/>
    <n v="9"/>
    <x v="0"/>
    <x v="0"/>
    <n v="2.9162179776466946E-2"/>
    <x v="707"/>
    <x v="1"/>
    <x v="0"/>
    <n v="105"/>
    <n v="315.00242394295719"/>
    <x v="197"/>
    <n v="2752.3463996331884"/>
    <x v="18"/>
    <x v="3"/>
    <x v="16"/>
  </r>
  <r>
    <x v="5953"/>
    <s v="Product709"/>
    <n v="3"/>
    <x v="1"/>
    <x v="0"/>
    <n v="4.177845930397054E-2"/>
    <x v="708"/>
    <x v="2"/>
    <x v="1"/>
    <n v="162"/>
    <n v="150.68302653722469"/>
    <x v="244"/>
    <n v="433.16316553572045"/>
    <x v="19"/>
    <x v="3"/>
    <x v="16"/>
  </r>
  <r>
    <x v="5954"/>
    <s v="Product710"/>
    <n v="12"/>
    <x v="2"/>
    <x v="1"/>
    <n v="3.4634151045427157E-2"/>
    <x v="709"/>
    <x v="3"/>
    <x v="2"/>
    <n v="173"/>
    <n v="176.67604884449207"/>
    <x v="1386"/>
    <n v="2046.6842865924323"/>
    <x v="20"/>
    <x v="3"/>
    <x v="16"/>
  </r>
  <r>
    <x v="5955"/>
    <s v="Product711"/>
    <n v="10"/>
    <x v="0"/>
    <x v="1"/>
    <n v="8.2910441728040643E-2"/>
    <x v="710"/>
    <x v="4"/>
    <x v="0"/>
    <n v="223"/>
    <n v="179.75173489980398"/>
    <x v="1496"/>
    <n v="1648.4843915787958"/>
    <x v="21"/>
    <x v="3"/>
    <x v="16"/>
  </r>
  <r>
    <x v="5956"/>
    <s v="Product712"/>
    <n v="2"/>
    <x v="0"/>
    <x v="0"/>
    <n v="8.7143062959987638E-2"/>
    <x v="711"/>
    <x v="0"/>
    <x v="3"/>
    <n v="103"/>
    <n v="287.50041264929143"/>
    <x v="1198"/>
    <n v="524.89349217754364"/>
    <x v="22"/>
    <x v="3"/>
    <x v="16"/>
  </r>
  <r>
    <x v="5957"/>
    <s v="Product713"/>
    <n v="9"/>
    <x v="0"/>
    <x v="0"/>
    <n v="6.9244450205589794E-2"/>
    <x v="712"/>
    <x v="1"/>
    <x v="3"/>
    <n v="149"/>
    <n v="247.99660585488712"/>
    <x v="1497"/>
    <n v="2077.4179550665181"/>
    <x v="23"/>
    <x v="3"/>
    <x v="16"/>
  </r>
  <r>
    <x v="5958"/>
    <s v="Product714"/>
    <n v="13"/>
    <x v="1"/>
    <x v="0"/>
    <n v="1.4164575313614482E-3"/>
    <x v="713"/>
    <x v="2"/>
    <x v="2"/>
    <n v="206"/>
    <n v="145.0150816558471"/>
    <x v="1498"/>
    <n v="1882.5257613665708"/>
    <x v="24"/>
    <x v="3"/>
    <x v="16"/>
  </r>
  <r>
    <x v="5959"/>
    <s v="Product715"/>
    <n v="4"/>
    <x v="1"/>
    <x v="0"/>
    <n v="5.1757729995859231E-2"/>
    <x v="714"/>
    <x v="3"/>
    <x v="3"/>
    <n v="237"/>
    <n v="54.243798066157005"/>
    <x v="78"/>
    <n v="205.74504884759574"/>
    <x v="25"/>
    <x v="3"/>
    <x v="16"/>
  </r>
  <r>
    <x v="5960"/>
    <s v="Product716"/>
    <n v="10"/>
    <x v="1"/>
    <x v="1"/>
    <n v="5.0577814246313003E-2"/>
    <x v="715"/>
    <x v="4"/>
    <x v="0"/>
    <n v="54"/>
    <n v="112.20109946005692"/>
    <x v="185"/>
    <n v="1065.2621309333406"/>
    <x v="26"/>
    <x v="3"/>
    <x v="16"/>
  </r>
  <r>
    <x v="5961"/>
    <s v="Product717"/>
    <n v="9"/>
    <x v="0"/>
    <x v="0"/>
    <n v="6.6881771467456289E-2"/>
    <x v="716"/>
    <x v="0"/>
    <x v="0"/>
    <n v="176"/>
    <n v="83.633013546107577"/>
    <x v="714"/>
    <n v="702.35540502283914"/>
    <x v="27"/>
    <x v="3"/>
    <x v="16"/>
  </r>
  <r>
    <x v="5962"/>
    <s v="Product718"/>
    <n v="7"/>
    <x v="2"/>
    <x v="0"/>
    <n v="3.7444570799613906E-2"/>
    <x v="717"/>
    <x v="1"/>
    <x v="1"/>
    <n v="192"/>
    <n v="254.58529930117896"/>
    <x v="506"/>
    <n v="1715.3672342586854"/>
    <x v="28"/>
    <x v="3"/>
    <x v="16"/>
  </r>
  <r>
    <x v="5963"/>
    <s v="Product719"/>
    <n v="9"/>
    <x v="2"/>
    <x v="0"/>
    <n v="7.6819086585822247E-2"/>
    <x v="718"/>
    <x v="2"/>
    <x v="0"/>
    <n v="235"/>
    <n v="117.12448307386188"/>
    <x v="1345"/>
    <n v="973.14378540562097"/>
    <x v="29"/>
    <x v="3"/>
    <x v="16"/>
  </r>
  <r>
    <x v="5964"/>
    <s v="Product720"/>
    <n v="9"/>
    <x v="1"/>
    <x v="0"/>
    <n v="2.4946462640986201E-2"/>
    <x v="719"/>
    <x v="3"/>
    <x v="1"/>
    <n v="148"/>
    <n v="250.36748125463996"/>
    <x v="1499"/>
    <n v="2197.0952841330295"/>
    <x v="0"/>
    <x v="4"/>
    <x v="16"/>
  </r>
  <r>
    <x v="5965"/>
    <s v="Product721"/>
    <n v="15"/>
    <x v="1"/>
    <x v="0"/>
    <n v="2.369444315690793E-2"/>
    <x v="720"/>
    <x v="0"/>
    <x v="2"/>
    <n v="115"/>
    <n v="122.16678017141911"/>
    <x v="1500"/>
    <n v="1789.0815951447742"/>
    <x v="1"/>
    <x v="4"/>
    <x v="16"/>
  </r>
  <r>
    <x v="5966"/>
    <s v="Product722"/>
    <n v="11"/>
    <x v="1"/>
    <x v="1"/>
    <n v="4.9134606532048389E-2"/>
    <x v="721"/>
    <x v="1"/>
    <x v="0"/>
    <n v="79"/>
    <n v="292.42311688683992"/>
    <x v="966"/>
    <n v="3058.6052430750283"/>
    <x v="2"/>
    <x v="4"/>
    <x v="16"/>
  </r>
  <r>
    <x v="5967"/>
    <s v="Product723"/>
    <n v="7"/>
    <x v="1"/>
    <x v="1"/>
    <n v="9.1319451913742203E-2"/>
    <x v="722"/>
    <x v="2"/>
    <x v="3"/>
    <n v="153"/>
    <n v="276.54459154413053"/>
    <x v="831"/>
    <n v="1759.0348371022756"/>
    <x v="3"/>
    <x v="4"/>
    <x v="16"/>
  </r>
  <r>
    <x v="5968"/>
    <s v="Product724"/>
    <n v="6"/>
    <x v="0"/>
    <x v="0"/>
    <n v="3.2841591367266068E-2"/>
    <x v="723"/>
    <x v="3"/>
    <x v="3"/>
    <n v="32"/>
    <n v="67.188400402024044"/>
    <x v="593"/>
    <n v="389.89095846840308"/>
    <x v="4"/>
    <x v="4"/>
    <x v="16"/>
  </r>
  <r>
    <x v="5969"/>
    <s v="Product725"/>
    <n v="13"/>
    <x v="1"/>
    <x v="0"/>
    <n v="3.4167047569788282E-3"/>
    <x v="724"/>
    <x v="4"/>
    <x v="2"/>
    <n v="123"/>
    <n v="310.57123799377149"/>
    <x v="127"/>
    <n v="4023.6314009779858"/>
    <x v="5"/>
    <x v="4"/>
    <x v="16"/>
  </r>
  <r>
    <x v="5970"/>
    <s v="Product726"/>
    <n v="1"/>
    <x v="2"/>
    <x v="0"/>
    <n v="9.2604847901963758E-2"/>
    <x v="725"/>
    <x v="0"/>
    <x v="3"/>
    <n v="195"/>
    <n v="27.134186996338848"/>
    <x v="32"/>
    <n v="24.621429736599445"/>
    <x v="6"/>
    <x v="4"/>
    <x v="16"/>
  </r>
  <r>
    <x v="5971"/>
    <s v="Product727"/>
    <n v="15"/>
    <x v="0"/>
    <x v="0"/>
    <n v="7.3449386079633028E-2"/>
    <x v="726"/>
    <x v="1"/>
    <x v="0"/>
    <n v="226"/>
    <n v="96.602193493826675"/>
    <x v="1201"/>
    <n v="1342.6023253163878"/>
    <x v="7"/>
    <x v="4"/>
    <x v="16"/>
  </r>
  <r>
    <x v="5972"/>
    <s v="Product728"/>
    <n v="3"/>
    <x v="0"/>
    <x v="1"/>
    <n v="7.412870115974847E-2"/>
    <x v="727"/>
    <x v="2"/>
    <x v="0"/>
    <n v="243"/>
    <n v="219.0726454571174"/>
    <x v="438"/>
    <n v="608.49922436925362"/>
    <x v="8"/>
    <x v="4"/>
    <x v="16"/>
  </r>
  <r>
    <x v="5973"/>
    <s v="Product729"/>
    <n v="1"/>
    <x v="0"/>
    <x v="0"/>
    <n v="5.4001119132761503E-2"/>
    <x v="728"/>
    <x v="3"/>
    <x v="1"/>
    <n v="133"/>
    <n v="149.47355503032395"/>
    <x v="808"/>
    <n v="141.40181577793405"/>
    <x v="9"/>
    <x v="4"/>
    <x v="16"/>
  </r>
  <r>
    <x v="5974"/>
    <s v="Product730"/>
    <n v="10"/>
    <x v="1"/>
    <x v="0"/>
    <n v="9.6355282423538136E-2"/>
    <x v="729"/>
    <x v="4"/>
    <x v="0"/>
    <n v="73"/>
    <n v="206.18096955978623"/>
    <x v="703"/>
    <n v="1863.1434400749411"/>
    <x v="10"/>
    <x v="4"/>
    <x v="16"/>
  </r>
  <r>
    <x v="5975"/>
    <s v="Product731"/>
    <n v="15"/>
    <x v="1"/>
    <x v="0"/>
    <n v="8.3434650702010657E-2"/>
    <x v="730"/>
    <x v="0"/>
    <x v="1"/>
    <n v="75"/>
    <n v="118.70269799973615"/>
    <x v="594"/>
    <n v="1631.9816978211286"/>
    <x v="11"/>
    <x v="4"/>
    <x v="16"/>
  </r>
  <r>
    <x v="5976"/>
    <s v="Product732"/>
    <n v="2"/>
    <x v="1"/>
    <x v="0"/>
    <n v="2.3518284489674281E-2"/>
    <x v="731"/>
    <x v="1"/>
    <x v="2"/>
    <n v="82"/>
    <n v="249.58093349382514"/>
    <x v="900"/>
    <n v="487.42243619343776"/>
    <x v="12"/>
    <x v="4"/>
    <x v="16"/>
  </r>
  <r>
    <x v="5977"/>
    <s v="Product733"/>
    <n v="9"/>
    <x v="0"/>
    <x v="0"/>
    <n v="4.840157406147462E-2"/>
    <x v="732"/>
    <x v="2"/>
    <x v="0"/>
    <n v="50"/>
    <n v="89.05712011722153"/>
    <x v="92"/>
    <n v="762.71953789949578"/>
    <x v="13"/>
    <x v="4"/>
    <x v="16"/>
  </r>
  <r>
    <x v="5978"/>
    <s v="Product734"/>
    <n v="14"/>
    <x v="2"/>
    <x v="1"/>
    <n v="9.5300019239487679E-2"/>
    <x v="733"/>
    <x v="3"/>
    <x v="3"/>
    <n v="210"/>
    <n v="191.05837400343577"/>
    <x v="871"/>
    <n v="2419.9071019906032"/>
    <x v="14"/>
    <x v="4"/>
    <x v="16"/>
  </r>
  <r>
    <x v="5979"/>
    <s v="Product735"/>
    <n v="2"/>
    <x v="2"/>
    <x v="1"/>
    <n v="6.6691897218921797E-2"/>
    <x v="734"/>
    <x v="4"/>
    <x v="3"/>
    <n v="108"/>
    <n v="89.248278354683464"/>
    <x v="62"/>
    <n v="166.59228269537439"/>
    <x v="15"/>
    <x v="4"/>
    <x v="16"/>
  </r>
  <r>
    <x v="5980"/>
    <s v="Product736"/>
    <n v="8"/>
    <x v="1"/>
    <x v="0"/>
    <n v="7.7554657848782904E-2"/>
    <x v="735"/>
    <x v="0"/>
    <x v="2"/>
    <n v="232"/>
    <n v="221.62166124335468"/>
    <x v="861"/>
    <n v="1635.4709530699795"/>
    <x v="16"/>
    <x v="4"/>
    <x v="16"/>
  </r>
  <r>
    <x v="5981"/>
    <s v="Product737"/>
    <n v="4"/>
    <x v="1"/>
    <x v="0"/>
    <n v="3.5908477709435019E-2"/>
    <x v="736"/>
    <x v="1"/>
    <x v="3"/>
    <n v="218"/>
    <n v="245.21740710935183"/>
    <x v="358"/>
    <n v="945.64809324880082"/>
    <x v="17"/>
    <x v="4"/>
    <x v="16"/>
  </r>
  <r>
    <x v="5982"/>
    <s v="Product738"/>
    <n v="4"/>
    <x v="1"/>
    <x v="0"/>
    <n v="3.8935308181936093E-2"/>
    <x v="737"/>
    <x v="2"/>
    <x v="0"/>
    <n v="70"/>
    <n v="57.857708094876998"/>
    <x v="598"/>
    <n v="222.42000159800983"/>
    <x v="18"/>
    <x v="4"/>
    <x v="16"/>
  </r>
  <r>
    <x v="5983"/>
    <s v="Product739"/>
    <n v="7"/>
    <x v="1"/>
    <x v="0"/>
    <n v="2.0268984628848876E-2"/>
    <x v="738"/>
    <x v="3"/>
    <x v="0"/>
    <n v="107"/>
    <n v="252.96299814046992"/>
    <x v="63"/>
    <n v="1734.8498651364525"/>
    <x v="19"/>
    <x v="4"/>
    <x v="16"/>
  </r>
  <r>
    <x v="5984"/>
    <s v="Product740"/>
    <n v="13"/>
    <x v="0"/>
    <x v="1"/>
    <n v="8.7279947594840535E-2"/>
    <x v="739"/>
    <x v="4"/>
    <x v="1"/>
    <n v="220"/>
    <n v="95.13022601996235"/>
    <x v="581"/>
    <n v="1128.7544434173112"/>
    <x v="20"/>
    <x v="4"/>
    <x v="16"/>
  </r>
  <r>
    <x v="5985"/>
    <s v="Product741"/>
    <n v="14"/>
    <x v="1"/>
    <x v="0"/>
    <n v="2.8704767828475142E-2"/>
    <x v="740"/>
    <x v="0"/>
    <x v="0"/>
    <n v="39"/>
    <n v="89.440386018914751"/>
    <x v="146"/>
    <n v="1216.2222870525366"/>
    <x v="21"/>
    <x v="4"/>
    <x v="16"/>
  </r>
  <r>
    <x v="5986"/>
    <s v="Product742"/>
    <n v="4"/>
    <x v="2"/>
    <x v="0"/>
    <n v="1.3626519887347933E-2"/>
    <x v="741"/>
    <x v="1"/>
    <x v="1"/>
    <n v="175"/>
    <n v="283.99119051612047"/>
    <x v="699"/>
    <n v="1120.4855156428837"/>
    <x v="22"/>
    <x v="4"/>
    <x v="16"/>
  </r>
  <r>
    <x v="5987"/>
    <s v="Product743"/>
    <n v="13"/>
    <x v="0"/>
    <x v="0"/>
    <n v="4.8232268599752021E-2"/>
    <x v="742"/>
    <x v="2"/>
    <x v="2"/>
    <n v="69"/>
    <n v="55.214326721830403"/>
    <x v="23"/>
    <n v="683.16578830277194"/>
    <x v="23"/>
    <x v="4"/>
    <x v="16"/>
  </r>
  <r>
    <x v="5988"/>
    <s v="Product744"/>
    <n v="4"/>
    <x v="0"/>
    <x v="0"/>
    <n v="2.1286626194357762E-2"/>
    <x v="743"/>
    <x v="3"/>
    <x v="0"/>
    <n v="146"/>
    <n v="88.305090635591583"/>
    <x v="554"/>
    <n v="345.70149272069148"/>
    <x v="24"/>
    <x v="4"/>
    <x v="16"/>
  </r>
  <r>
    <x v="5989"/>
    <s v="Product745"/>
    <n v="11"/>
    <x v="0"/>
    <x v="0"/>
    <n v="1.647638701066987E-2"/>
    <x v="744"/>
    <x v="0"/>
    <x v="3"/>
    <n v="146"/>
    <n v="196.08041789071268"/>
    <x v="1107"/>
    <n v="2121.3469314436456"/>
    <x v="25"/>
    <x v="4"/>
    <x v="16"/>
  </r>
  <r>
    <x v="5990"/>
    <s v="Product746"/>
    <n v="9"/>
    <x v="1"/>
    <x v="1"/>
    <n v="6.6379827314847206E-2"/>
    <x v="745"/>
    <x v="1"/>
    <x v="3"/>
    <n v="104"/>
    <n v="173.11460648990243"/>
    <x v="130"/>
    <n v="1454.6095992488247"/>
    <x v="26"/>
    <x v="4"/>
    <x v="16"/>
  </r>
  <r>
    <x v="5991"/>
    <s v="Product747"/>
    <n v="6"/>
    <x v="1"/>
    <x v="1"/>
    <n v="6.3951813366803972E-2"/>
    <x v="746"/>
    <x v="2"/>
    <x v="2"/>
    <n v="219"/>
    <n v="216.88584189595792"/>
    <x v="563"/>
    <n v="1218.0935940787529"/>
    <x v="27"/>
    <x v="4"/>
    <x v="16"/>
  </r>
  <r>
    <x v="5992"/>
    <s v="Product748"/>
    <n v="9"/>
    <x v="1"/>
    <x v="0"/>
    <n v="1.7643138557308969E-2"/>
    <x v="747"/>
    <x v="3"/>
    <x v="3"/>
    <n v="110"/>
    <n v="209.35446354883146"/>
    <x v="424"/>
    <n v="1850.9471436676351"/>
    <x v="28"/>
    <x v="4"/>
    <x v="16"/>
  </r>
  <r>
    <x v="5993"/>
    <s v="Product749"/>
    <n v="14"/>
    <x v="0"/>
    <x v="0"/>
    <n v="3.5932950685209776E-2"/>
    <x v="748"/>
    <x v="4"/>
    <x v="0"/>
    <n v="39"/>
    <n v="122.95273611617534"/>
    <x v="146"/>
    <n v="1659.4855411778169"/>
    <x v="29"/>
    <x v="4"/>
    <x v="16"/>
  </r>
  <r>
    <x v="5994"/>
    <s v="Product750"/>
    <n v="12"/>
    <x v="2"/>
    <x v="0"/>
    <n v="8.9473020468563924E-2"/>
    <x v="749"/>
    <x v="0"/>
    <x v="0"/>
    <n v="97"/>
    <n v="80.412829940187336"/>
    <x v="1422"/>
    <n v="878.61661393216571"/>
    <x v="30"/>
    <x v="4"/>
    <x v="16"/>
  </r>
  <r>
    <x v="5995"/>
    <s v="Product751"/>
    <n v="4"/>
    <x v="2"/>
    <x v="0"/>
    <n v="6.9090776357185066E-2"/>
    <x v="750"/>
    <x v="1"/>
    <x v="1"/>
    <n v="89"/>
    <n v="245.54081388527473"/>
    <x v="1280"/>
    <n v="914.30483370626405"/>
    <x v="0"/>
    <x v="5"/>
    <x v="16"/>
  </r>
  <r>
    <x v="5996"/>
    <s v="Product752"/>
    <n v="12"/>
    <x v="1"/>
    <x v="1"/>
    <n v="2.3914325322473763E-2"/>
    <x v="751"/>
    <x v="2"/>
    <x v="0"/>
    <n v="199"/>
    <n v="192.12285953602898"/>
    <x v="957"/>
    <n v="2250.3404516544056"/>
    <x v="1"/>
    <x v="5"/>
    <x v="16"/>
  </r>
  <r>
    <x v="5997"/>
    <s v="Product753"/>
    <n v="11"/>
    <x v="1"/>
    <x v="0"/>
    <n v="3.0118898720819454E-2"/>
    <x v="752"/>
    <x v="3"/>
    <x v="1"/>
    <n v="156"/>
    <n v="281.12603162189629"/>
    <x v="889"/>
    <n v="2999.247076624596"/>
    <x v="2"/>
    <x v="5"/>
    <x v="16"/>
  </r>
  <r>
    <x v="5998"/>
    <s v="Product754"/>
    <n v="1"/>
    <x v="1"/>
    <x v="0"/>
    <n v="6.9748334124414071E-2"/>
    <x v="753"/>
    <x v="4"/>
    <x v="2"/>
    <n v="138"/>
    <n v="43.06613500125988"/>
    <x v="973"/>
    <n v="40.062343827744883"/>
    <x v="3"/>
    <x v="5"/>
    <x v="16"/>
  </r>
  <r>
    <x v="5999"/>
    <s v="Product755"/>
    <n v="13"/>
    <x v="1"/>
    <x v="0"/>
    <n v="5.1736237158358983E-2"/>
    <x v="754"/>
    <x v="0"/>
    <x v="0"/>
    <n v="74"/>
    <n v="160.07616579169559"/>
    <x v="1501"/>
    <n v="1973.3275550936435"/>
    <x v="4"/>
    <x v="5"/>
    <x v="16"/>
  </r>
  <r>
    <x v="6000"/>
    <s v="Product756"/>
    <n v="9"/>
    <x v="0"/>
    <x v="0"/>
    <n v="8.1248167016068195E-3"/>
    <x v="755"/>
    <x v="1"/>
    <x v="3"/>
    <n v="101"/>
    <n v="257.28686010330705"/>
    <x v="1207"/>
    <n v="2296.7680637271214"/>
    <x v="5"/>
    <x v="5"/>
    <x v="16"/>
  </r>
  <r>
    <x v="6001"/>
    <s v="Product757"/>
    <n v="12"/>
    <x v="1"/>
    <x v="0"/>
    <n v="8.485142603006024E-2"/>
    <x v="756"/>
    <x v="2"/>
    <x v="3"/>
    <n v="137"/>
    <n v="195.99221232472127"/>
    <x v="1377"/>
    <n v="2152.3439234181874"/>
    <x v="6"/>
    <x v="5"/>
    <x v="16"/>
  </r>
  <r>
    <x v="6002"/>
    <s v="Product758"/>
    <n v="1"/>
    <x v="2"/>
    <x v="1"/>
    <n v="3.7520268554859321E-2"/>
    <x v="757"/>
    <x v="3"/>
    <x v="2"/>
    <n v="50"/>
    <n v="227.40524873829546"/>
    <x v="435"/>
    <n v="218.87294273485003"/>
    <x v="7"/>
    <x v="5"/>
    <x v="16"/>
  </r>
  <r>
    <x v="6003"/>
    <s v="Product759"/>
    <n v="6"/>
    <x v="0"/>
    <x v="1"/>
    <n v="7.1104451992670056E-2"/>
    <x v="758"/>
    <x v="4"/>
    <x v="3"/>
    <n v="9"/>
    <n v="231.22011702595248"/>
    <x v="207"/>
    <n v="1288.6760238908464"/>
    <x v="8"/>
    <x v="5"/>
    <x v="16"/>
  </r>
  <r>
    <x v="6004"/>
    <s v="Product760"/>
    <n v="7"/>
    <x v="0"/>
    <x v="0"/>
    <n v="3.5746085678611053E-2"/>
    <x v="759"/>
    <x v="0"/>
    <x v="0"/>
    <n v="44"/>
    <n v="75.369082949872649"/>
    <x v="156"/>
    <n v="508.72453277259706"/>
    <x v="9"/>
    <x v="5"/>
    <x v="16"/>
  </r>
  <r>
    <x v="6005"/>
    <s v="Product761"/>
    <n v="2"/>
    <x v="0"/>
    <x v="0"/>
    <n v="2.8064084278283889E-3"/>
    <x v="760"/>
    <x v="1"/>
    <x v="0"/>
    <n v="84"/>
    <n v="173.14087739906918"/>
    <x v="322"/>
    <n v="345.30994676306966"/>
    <x v="10"/>
    <x v="5"/>
    <x v="16"/>
  </r>
  <r>
    <x v="6006"/>
    <s v="Product762"/>
    <n v="14"/>
    <x v="1"/>
    <x v="0"/>
    <n v="4.3994241326916532E-2"/>
    <x v="761"/>
    <x v="2"/>
    <x v="1"/>
    <n v="245"/>
    <n v="171.33166020472495"/>
    <x v="881"/>
    <n v="2293.116753182318"/>
    <x v="11"/>
    <x v="5"/>
    <x v="16"/>
  </r>
  <r>
    <x v="6007"/>
    <s v="Product763"/>
    <n v="14"/>
    <x v="1"/>
    <x v="0"/>
    <n v="2.6064463395570392E-2"/>
    <x v="762"/>
    <x v="3"/>
    <x v="0"/>
    <n v="46"/>
    <n v="297.16021238733862"/>
    <x v="821"/>
    <n v="4051.8084727252844"/>
    <x v="12"/>
    <x v="5"/>
    <x v="16"/>
  </r>
  <r>
    <x v="6008"/>
    <s v="Product764"/>
    <n v="4"/>
    <x v="1"/>
    <x v="1"/>
    <n v="8.1705489997404096E-2"/>
    <x v="763"/>
    <x v="4"/>
    <x v="1"/>
    <n v="107"/>
    <n v="241.82859658777309"/>
    <x v="742"/>
    <n v="888.27949043273804"/>
    <x v="13"/>
    <x v="5"/>
    <x v="16"/>
  </r>
  <r>
    <x v="6009"/>
    <s v="Product765"/>
    <n v="8"/>
    <x v="0"/>
    <x v="0"/>
    <n v="7.3406763013620785E-2"/>
    <x v="764"/>
    <x v="0"/>
    <x v="2"/>
    <n v="205"/>
    <n v="120.34936483085481"/>
    <x v="814"/>
    <n v="892.11926022301168"/>
    <x v="14"/>
    <x v="5"/>
    <x v="16"/>
  </r>
  <r>
    <x v="6010"/>
    <s v="Product766"/>
    <n v="7"/>
    <x v="2"/>
    <x v="0"/>
    <n v="1.9582197394521484E-2"/>
    <x v="765"/>
    <x v="1"/>
    <x v="0"/>
    <n v="169"/>
    <n v="154.6742472976122"/>
    <x v="141"/>
    <n v="1061.5176995862691"/>
    <x v="15"/>
    <x v="5"/>
    <x v="16"/>
  </r>
  <r>
    <x v="6011"/>
    <s v="Product767"/>
    <n v="7"/>
    <x v="2"/>
    <x v="0"/>
    <n v="4.4034540508678971E-2"/>
    <x v="766"/>
    <x v="2"/>
    <x v="3"/>
    <n v="161"/>
    <n v="204.42995259778903"/>
    <x v="1502"/>
    <n v="1367.9958149825407"/>
    <x v="16"/>
    <x v="5"/>
    <x v="16"/>
  </r>
  <r>
    <x v="6012"/>
    <s v="Product768"/>
    <n v="5"/>
    <x v="1"/>
    <x v="0"/>
    <n v="1.5217914091694141E-2"/>
    <x v="767"/>
    <x v="3"/>
    <x v="3"/>
    <n v="155"/>
    <n v="286.88835935485508"/>
    <x v="576"/>
    <n v="1412.6125847414291"/>
    <x v="17"/>
    <x v="5"/>
    <x v="16"/>
  </r>
  <r>
    <x v="6013"/>
    <s v="Product769"/>
    <n v="9"/>
    <x v="1"/>
    <x v="0"/>
    <n v="2.1688329799264074E-2"/>
    <x v="768"/>
    <x v="0"/>
    <x v="2"/>
    <n v="50"/>
    <n v="97.454865285592703"/>
    <x v="92"/>
    <n v="858.07108824062334"/>
    <x v="18"/>
    <x v="5"/>
    <x v="16"/>
  </r>
  <r>
    <x v="6014"/>
    <s v="Product770"/>
    <n v="6"/>
    <x v="1"/>
    <x v="1"/>
    <n v="7.1889488957092421E-2"/>
    <x v="769"/>
    <x v="1"/>
    <x v="3"/>
    <n v="214"/>
    <n v="302.72991879135702"/>
    <x v="920"/>
    <n v="1685.8009178245456"/>
    <x v="19"/>
    <x v="5"/>
    <x v="16"/>
  </r>
  <r>
    <x v="6015"/>
    <s v="Product771"/>
    <n v="8"/>
    <x v="1"/>
    <x v="1"/>
    <n v="1.1874116356305498E-2"/>
    <x v="770"/>
    <x v="2"/>
    <x v="0"/>
    <n v="249"/>
    <n v="260.92390753312304"/>
    <x v="1404"/>
    <n v="2062.6053335594625"/>
    <x v="20"/>
    <x v="5"/>
    <x v="16"/>
  </r>
  <r>
    <x v="6016"/>
    <s v="Product772"/>
    <n v="10"/>
    <x v="0"/>
    <x v="0"/>
    <n v="1.431434038435846E-2"/>
    <x v="771"/>
    <x v="3"/>
    <x v="0"/>
    <n v="224"/>
    <n v="83.15258309546347"/>
    <x v="52"/>
    <n v="819.62308717196356"/>
    <x v="21"/>
    <x v="5"/>
    <x v="16"/>
  </r>
  <r>
    <x v="6017"/>
    <s v="Product773"/>
    <n v="15"/>
    <x v="1"/>
    <x v="0"/>
    <n v="9.4360231815866905E-2"/>
    <x v="772"/>
    <x v="4"/>
    <x v="1"/>
    <n v="29"/>
    <n v="76.784675683279573"/>
    <x v="1174"/>
    <n v="1043.0888382884873"/>
    <x v="22"/>
    <x v="5"/>
    <x v="16"/>
  </r>
  <r>
    <x v="6018"/>
    <s v="Product774"/>
    <n v="15"/>
    <x v="2"/>
    <x v="0"/>
    <n v="2.2377490937742731E-2"/>
    <x v="773"/>
    <x v="0"/>
    <x v="0"/>
    <n v="246"/>
    <n v="152.70742927858359"/>
    <x v="822"/>
    <n v="2239.3533024566414"/>
    <x v="23"/>
    <x v="5"/>
    <x v="16"/>
  </r>
  <r>
    <x v="6019"/>
    <s v="Product775"/>
    <n v="8"/>
    <x v="0"/>
    <x v="0"/>
    <n v="8.9322387632755143E-2"/>
    <x v="774"/>
    <x v="1"/>
    <x v="1"/>
    <n v="210"/>
    <n v="147.49416497535458"/>
    <x v="352"/>
    <n v="1074.5570719828513"/>
    <x v="24"/>
    <x v="5"/>
    <x v="16"/>
  </r>
  <r>
    <x v="6020"/>
    <s v="Product776"/>
    <n v="9"/>
    <x v="0"/>
    <x v="1"/>
    <n v="6.0431750861005176E-2"/>
    <x v="775"/>
    <x v="2"/>
    <x v="2"/>
    <n v="202"/>
    <n v="282.58542057315663"/>
    <x v="1439"/>
    <n v="2389.5745995611455"/>
    <x v="25"/>
    <x v="5"/>
    <x v="16"/>
  </r>
  <r>
    <x v="6021"/>
    <s v="Product777"/>
    <n v="11"/>
    <x v="0"/>
    <x v="0"/>
    <n v="3.4631827251205352E-2"/>
    <x v="776"/>
    <x v="3"/>
    <x v="0"/>
    <n v="247"/>
    <n v="187.70005526366896"/>
    <x v="887"/>
    <n v="1993.1962531220945"/>
    <x v="26"/>
    <x v="5"/>
    <x v="16"/>
  </r>
  <r>
    <x v="6022"/>
    <s v="Product778"/>
    <n v="1"/>
    <x v="1"/>
    <x v="0"/>
    <n v="5.7320127711143157E-2"/>
    <x v="777"/>
    <x v="4"/>
    <x v="3"/>
    <n v="109"/>
    <n v="205.5099647069442"/>
    <x v="1503"/>
    <n v="193.73010728402963"/>
    <x v="27"/>
    <x v="5"/>
    <x v="16"/>
  </r>
  <r>
    <x v="6023"/>
    <s v="Product779"/>
    <n v="14"/>
    <x v="1"/>
    <x v="0"/>
    <n v="5.4312649141435715E-2"/>
    <x v="778"/>
    <x v="0"/>
    <x v="3"/>
    <n v="160"/>
    <n v="297.19303246666738"/>
    <x v="52"/>
    <n v="3934.7236819383634"/>
    <x v="28"/>
    <x v="5"/>
    <x v="16"/>
  </r>
  <r>
    <x v="6024"/>
    <s v="Product780"/>
    <n v="1"/>
    <x v="1"/>
    <x v="0"/>
    <n v="2.7802474346095164E-2"/>
    <x v="779"/>
    <x v="1"/>
    <x v="2"/>
    <n v="63"/>
    <n v="94.947491562139604"/>
    <x v="482"/>
    <n v="92.307716363757123"/>
    <x v="29"/>
    <x v="5"/>
    <x v="16"/>
  </r>
  <r>
    <x v="6025"/>
    <s v="Product781"/>
    <n v="3"/>
    <x v="0"/>
    <x v="0"/>
    <n v="5.9237738472952065E-2"/>
    <x v="780"/>
    <x v="2"/>
    <x v="3"/>
    <n v="244"/>
    <n v="179.19928201389396"/>
    <x v="807"/>
    <n v="505.75176543424237"/>
    <x v="0"/>
    <x v="6"/>
    <x v="16"/>
  </r>
  <r>
    <x v="6026"/>
    <s v="Product782"/>
    <n v="4"/>
    <x v="2"/>
    <x v="1"/>
    <n v="4.5684490806140399E-2"/>
    <x v="781"/>
    <x v="3"/>
    <x v="0"/>
    <n v="220"/>
    <n v="282.07973690053996"/>
    <x v="897"/>
    <n v="1076.7722710140349"/>
    <x v="1"/>
    <x v="6"/>
    <x v="16"/>
  </r>
  <r>
    <x v="6027"/>
    <s v="Product783"/>
    <n v="10"/>
    <x v="2"/>
    <x v="1"/>
    <n v="6.333808153856034E-2"/>
    <x v="782"/>
    <x v="4"/>
    <x v="0"/>
    <n v="98"/>
    <n v="32.976284425118799"/>
    <x v="1038"/>
    <n v="308.87629833361865"/>
    <x v="2"/>
    <x v="6"/>
    <x v="16"/>
  </r>
  <r>
    <x v="6028"/>
    <s v="Product784"/>
    <n v="8"/>
    <x v="1"/>
    <x v="0"/>
    <n v="7.2386700986035737E-2"/>
    <x v="783"/>
    <x v="0"/>
    <x v="1"/>
    <n v="247"/>
    <n v="119.13216844723937"/>
    <x v="449"/>
    <n v="884.06867033624803"/>
    <x v="3"/>
    <x v="6"/>
    <x v="16"/>
  </r>
  <r>
    <x v="6029"/>
    <s v="Product785"/>
    <n v="7"/>
    <x v="1"/>
    <x v="0"/>
    <n v="8.9010502191032223E-2"/>
    <x v="784"/>
    <x v="1"/>
    <x v="0"/>
    <n v="19"/>
    <n v="256.25087836353049"/>
    <x v="808"/>
    <n v="1634.0930129544965"/>
    <x v="4"/>
    <x v="6"/>
    <x v="16"/>
  </r>
  <r>
    <x v="6030"/>
    <s v="Product786"/>
    <n v="2"/>
    <x v="1"/>
    <x v="0"/>
    <n v="1.4126098447979863E-2"/>
    <x v="785"/>
    <x v="2"/>
    <x v="1"/>
    <n v="46"/>
    <n v="25.581177062021268"/>
    <x v="677"/>
    <n v="50.439629672855901"/>
    <x v="5"/>
    <x v="6"/>
    <x v="16"/>
  </r>
  <r>
    <x v="6031"/>
    <s v="Product787"/>
    <n v="5"/>
    <x v="1"/>
    <x v="0"/>
    <n v="1.8796845588296508E-2"/>
    <x v="786"/>
    <x v="3"/>
    <x v="2"/>
    <n v="143"/>
    <n v="207.20918161478102"/>
    <x v="323"/>
    <n v="1016.5715131174535"/>
    <x v="6"/>
    <x v="6"/>
    <x v="16"/>
  </r>
  <r>
    <x v="6032"/>
    <s v="Product788"/>
    <n v="6"/>
    <x v="0"/>
    <x v="1"/>
    <n v="7.4572530908851728E-2"/>
    <x v="787"/>
    <x v="4"/>
    <x v="0"/>
    <n v="187"/>
    <n v="171.73752914057266"/>
    <x v="159"/>
    <n v="953.58376164316496"/>
    <x v="7"/>
    <x v="6"/>
    <x v="16"/>
  </r>
  <r>
    <x v="6033"/>
    <s v="Product789"/>
    <n v="12"/>
    <x v="1"/>
    <x v="0"/>
    <n v="8.3983186040592524E-3"/>
    <x v="788"/>
    <x v="0"/>
    <x v="3"/>
    <n v="100"/>
    <n v="92.874155227253382"/>
    <x v="257"/>
    <n v="1105.1300217788646"/>
    <x v="8"/>
    <x v="6"/>
    <x v="16"/>
  </r>
  <r>
    <x v="6034"/>
    <s v="Product790"/>
    <n v="4"/>
    <x v="2"/>
    <x v="0"/>
    <n v="5.2256301662661299E-2"/>
    <x v="789"/>
    <x v="1"/>
    <x v="3"/>
    <n v="226"/>
    <n v="23.533826968764224"/>
    <x v="122"/>
    <n v="89.216144829630423"/>
    <x v="9"/>
    <x v="6"/>
    <x v="16"/>
  </r>
  <r>
    <x v="6035"/>
    <s v="Product791"/>
    <n v="2"/>
    <x v="0"/>
    <x v="0"/>
    <n v="3.5769101237939751E-3"/>
    <x v="790"/>
    <x v="2"/>
    <x v="2"/>
    <n v="55"/>
    <n v="104.52765538966673"/>
    <x v="90"/>
    <n v="208.30753872177397"/>
    <x v="10"/>
    <x v="6"/>
    <x v="16"/>
  </r>
  <r>
    <x v="6036"/>
    <s v="Product792"/>
    <n v="1"/>
    <x v="0"/>
    <x v="0"/>
    <n v="7.8525601470190859E-2"/>
    <x v="791"/>
    <x v="3"/>
    <x v="3"/>
    <n v="210"/>
    <n v="281.97053330016126"/>
    <x v="19"/>
    <n v="259.82862757589561"/>
    <x v="11"/>
    <x v="6"/>
    <x v="16"/>
  </r>
  <r>
    <x v="6037"/>
    <s v="Product793"/>
    <n v="9"/>
    <x v="0"/>
    <x v="0"/>
    <n v="3.384716469805649E-4"/>
    <x v="792"/>
    <x v="0"/>
    <x v="0"/>
    <n v="33"/>
    <n v="290.30020181144897"/>
    <x v="1018"/>
    <n v="2611.8174908162077"/>
    <x v="12"/>
    <x v="6"/>
    <x v="16"/>
  </r>
  <r>
    <x v="6038"/>
    <s v="Product794"/>
    <n v="8"/>
    <x v="1"/>
    <x v="1"/>
    <n v="1.5277774029888426E-2"/>
    <x v="793"/>
    <x v="1"/>
    <x v="0"/>
    <n v="157"/>
    <n v="209.08889438834001"/>
    <x v="989"/>
    <n v="1647.1558520617259"/>
    <x v="13"/>
    <x v="6"/>
    <x v="16"/>
  </r>
  <r>
    <x v="6039"/>
    <s v="Product795"/>
    <n v="6"/>
    <x v="1"/>
    <x v="1"/>
    <n v="8.4450491454874668E-2"/>
    <x v="794"/>
    <x v="2"/>
    <x v="1"/>
    <n v="194"/>
    <n v="82.940477282461188"/>
    <x v="1422"/>
    <n v="455.61667928673279"/>
    <x v="14"/>
    <x v="6"/>
    <x v="16"/>
  </r>
  <r>
    <x v="6040"/>
    <s v="Product796"/>
    <n v="1"/>
    <x v="1"/>
    <x v="0"/>
    <n v="9.2509533853620374E-2"/>
    <x v="795"/>
    <x v="3"/>
    <x v="0"/>
    <n v="47"/>
    <n v="167.60418941507498"/>
    <x v="1185"/>
    <n v="152.09920398037249"/>
    <x v="15"/>
    <x v="6"/>
    <x v="16"/>
  </r>
  <r>
    <x v="6041"/>
    <s v="Product797"/>
    <n v="1"/>
    <x v="0"/>
    <x v="0"/>
    <n v="4.3139045853111735E-2"/>
    <x v="796"/>
    <x v="4"/>
    <x v="1"/>
    <n v="225"/>
    <n v="76.866373611541874"/>
    <x v="383"/>
    <n v="73.550431595751149"/>
    <x v="16"/>
    <x v="6"/>
    <x v="16"/>
  </r>
  <r>
    <x v="6042"/>
    <s v="Product798"/>
    <n v="1"/>
    <x v="2"/>
    <x v="0"/>
    <n v="5.5681565749716611E-2"/>
    <x v="797"/>
    <x v="0"/>
    <x v="2"/>
    <n v="5"/>
    <n v="233.40819996086788"/>
    <x v="1235"/>
    <n v="220.41166592822381"/>
    <x v="17"/>
    <x v="6"/>
    <x v="16"/>
  </r>
  <r>
    <x v="6043"/>
    <s v="Product799"/>
    <n v="10"/>
    <x v="2"/>
    <x v="0"/>
    <n v="4.2393837521493241E-2"/>
    <x v="798"/>
    <x v="1"/>
    <x v="0"/>
    <n v="148"/>
    <n v="310.68875875484031"/>
    <x v="1016"/>
    <n v="2975.1746999643319"/>
    <x v="18"/>
    <x v="6"/>
    <x v="16"/>
  </r>
  <r>
    <x v="6044"/>
    <s v="Product800"/>
    <n v="7"/>
    <x v="1"/>
    <x v="1"/>
    <n v="2.8032346324060087E-2"/>
    <x v="799"/>
    <x v="2"/>
    <x v="3"/>
    <n v="68"/>
    <n v="66.548908111195331"/>
    <x v="1032"/>
    <n v="452.78370250073982"/>
    <x v="19"/>
    <x v="6"/>
    <x v="16"/>
  </r>
  <r>
    <x v="6045"/>
    <s v="Product801"/>
    <n v="15"/>
    <x v="1"/>
    <x v="0"/>
    <n v="1.4543857337906752E-3"/>
    <x v="800"/>
    <x v="3"/>
    <x v="3"/>
    <n v="20"/>
    <n v="112.90853880656117"/>
    <x v="47"/>
    <n v="1691.1648935774663"/>
    <x v="20"/>
    <x v="6"/>
    <x v="16"/>
  </r>
  <r>
    <x v="6046"/>
    <s v="Product802"/>
    <n v="10"/>
    <x v="1"/>
    <x v="0"/>
    <n v="2.1821912342566686E-2"/>
    <x v="801"/>
    <x v="4"/>
    <x v="2"/>
    <n v="158"/>
    <n v="176.30154984482419"/>
    <x v="1450"/>
    <n v="1724.5431287825179"/>
    <x v="21"/>
    <x v="6"/>
    <x v="16"/>
  </r>
  <r>
    <x v="6047"/>
    <s v="Product803"/>
    <n v="5"/>
    <x v="1"/>
    <x v="0"/>
    <n v="1.4959757969535969E-2"/>
    <x v="802"/>
    <x v="0"/>
    <x v="3"/>
    <n v="111"/>
    <n v="78.710857031768867"/>
    <x v="727"/>
    <n v="387.66680830499428"/>
    <x v="22"/>
    <x v="6"/>
    <x v="16"/>
  </r>
  <r>
    <x v="6048"/>
    <s v="Product804"/>
    <n v="1"/>
    <x v="0"/>
    <x v="0"/>
    <n v="1.5051176957100832E-2"/>
    <x v="803"/>
    <x v="1"/>
    <x v="0"/>
    <n v="169"/>
    <n v="107.04126000053802"/>
    <x v="938"/>
    <n v="105.43016305455889"/>
    <x v="23"/>
    <x v="6"/>
    <x v="16"/>
  </r>
  <r>
    <x v="6049"/>
    <s v="Product805"/>
    <n v="12"/>
    <x v="1"/>
    <x v="0"/>
    <n v="2.0440993629367299E-2"/>
    <x v="804"/>
    <x v="2"/>
    <x v="0"/>
    <n v="219"/>
    <n v="131.83580988908147"/>
    <x v="592"/>
    <n v="1549.6914592681956"/>
    <x v="24"/>
    <x v="6"/>
    <x v="16"/>
  </r>
  <r>
    <x v="6050"/>
    <s v="Product806"/>
    <n v="3"/>
    <x v="2"/>
    <x v="1"/>
    <n v="1.6226357225387844E-2"/>
    <x v="805"/>
    <x v="3"/>
    <x v="1"/>
    <n v="150"/>
    <n v="30.881435196269251"/>
    <x v="92"/>
    <n v="91.141025991425764"/>
    <x v="25"/>
    <x v="6"/>
    <x v="16"/>
  </r>
  <r>
    <x v="6051"/>
    <s v="Product807"/>
    <n v="15"/>
    <x v="0"/>
    <x v="1"/>
    <n v="6.594027127594615E-2"/>
    <x v="806"/>
    <x v="4"/>
    <x v="0"/>
    <n v="64"/>
    <n v="311.39317307967315"/>
    <x v="894"/>
    <n v="4362.897341599828"/>
    <x v="26"/>
    <x v="6"/>
    <x v="16"/>
  </r>
  <r>
    <x v="6052"/>
    <s v="Product808"/>
    <n v="11"/>
    <x v="0"/>
    <x v="0"/>
    <n v="2.7380626214428841E-2"/>
    <x v="807"/>
    <x v="0"/>
    <x v="1"/>
    <n v="75"/>
    <n v="249.59711004695066"/>
    <x v="344"/>
    <n v="2670.3928335980881"/>
    <x v="27"/>
    <x v="6"/>
    <x v="16"/>
  </r>
  <r>
    <x v="6053"/>
    <s v="Product809"/>
    <n v="15"/>
    <x v="0"/>
    <x v="0"/>
    <n v="2.1688401649143443E-2"/>
    <x v="808"/>
    <x v="1"/>
    <x v="2"/>
    <n v="23"/>
    <n v="252.89016561950993"/>
    <x v="835"/>
    <n v="3711.0807320165341"/>
    <x v="28"/>
    <x v="6"/>
    <x v="16"/>
  </r>
  <r>
    <x v="6054"/>
    <s v="Product810"/>
    <n v="15"/>
    <x v="1"/>
    <x v="0"/>
    <n v="6.9896021925497931E-2"/>
    <x v="809"/>
    <x v="2"/>
    <x v="0"/>
    <n v="25"/>
    <n v="160.5925211519428"/>
    <x v="555"/>
    <n v="2240.5161415865341"/>
    <x v="29"/>
    <x v="6"/>
    <x v="16"/>
  </r>
  <r>
    <x v="6055"/>
    <s v="Product811"/>
    <n v="4"/>
    <x v="1"/>
    <x v="0"/>
    <n v="5.2748344997134981E-2"/>
    <x v="810"/>
    <x v="3"/>
    <x v="3"/>
    <n v="153"/>
    <n v="126.4072877735489"/>
    <x v="1"/>
    <n v="478.95805019167051"/>
    <x v="30"/>
    <x v="6"/>
    <x v="16"/>
  </r>
  <r>
    <x v="6056"/>
    <s v="Product812"/>
    <n v="4"/>
    <x v="1"/>
    <x v="1"/>
    <n v="1.0077779868310566E-2"/>
    <x v="811"/>
    <x v="4"/>
    <x v="3"/>
    <n v="70"/>
    <n v="224.92338039952233"/>
    <x v="598"/>
    <n v="890.6266083384786"/>
    <x v="0"/>
    <x v="7"/>
    <x v="16"/>
  </r>
  <r>
    <x v="6057"/>
    <s v="Product813"/>
    <n v="11"/>
    <x v="0"/>
    <x v="0"/>
    <n v="8.6028408616284191E-2"/>
    <x v="812"/>
    <x v="0"/>
    <x v="2"/>
    <n v="235"/>
    <n v="232.0956053756999"/>
    <x v="1199"/>
    <n v="2333.4166877823491"/>
    <x v="1"/>
    <x v="7"/>
    <x v="16"/>
  </r>
  <r>
    <x v="6058"/>
    <s v="Product814"/>
    <n v="13"/>
    <x v="2"/>
    <x v="0"/>
    <n v="4.7802799084386775E-2"/>
    <x v="813"/>
    <x v="1"/>
    <x v="3"/>
    <n v="153"/>
    <n v="59.201179786396253"/>
    <x v="599"/>
    <n v="732.82556988561043"/>
    <x v="2"/>
    <x v="7"/>
    <x v="16"/>
  </r>
  <r>
    <x v="6059"/>
    <s v="Product815"/>
    <n v="9"/>
    <x v="2"/>
    <x v="0"/>
    <n v="2.6034063611387284E-2"/>
    <x v="814"/>
    <x v="2"/>
    <x v="0"/>
    <n v="202"/>
    <n v="117.26870508743997"/>
    <x v="1439"/>
    <n v="1027.9415174361168"/>
    <x v="3"/>
    <x v="7"/>
    <x v="16"/>
  </r>
  <r>
    <x v="6060"/>
    <s v="Product816"/>
    <n v="13"/>
    <x v="1"/>
    <x v="0"/>
    <n v="2.0271045817443691E-2"/>
    <x v="815"/>
    <x v="3"/>
    <x v="0"/>
    <n v="150"/>
    <n v="245.45995098195445"/>
    <x v="1338"/>
    <n v="3126.2948739002732"/>
    <x v="4"/>
    <x v="7"/>
    <x v="16"/>
  </r>
  <r>
    <x v="6061"/>
    <s v="Product817"/>
    <n v="12"/>
    <x v="1"/>
    <x v="0"/>
    <n v="5.0797735912724018E-2"/>
    <x v="816"/>
    <x v="0"/>
    <x v="1"/>
    <n v="195"/>
    <n v="78.532200123025746"/>
    <x v="191"/>
    <n v="894.515305926373"/>
    <x v="5"/>
    <x v="7"/>
    <x v="16"/>
  </r>
  <r>
    <x v="6062"/>
    <s v="Product818"/>
    <n v="8"/>
    <x v="1"/>
    <x v="1"/>
    <n v="8.5838044306069505E-2"/>
    <x v="817"/>
    <x v="1"/>
    <x v="0"/>
    <n v="121"/>
    <n v="256.59839106214361"/>
    <x v="129"/>
    <n v="1876.5798960102813"/>
    <x v="6"/>
    <x v="7"/>
    <x v="16"/>
  </r>
  <r>
    <x v="6063"/>
    <s v="Product819"/>
    <n v="15"/>
    <x v="1"/>
    <x v="1"/>
    <n v="8.4602907780410963E-2"/>
    <x v="818"/>
    <x v="2"/>
    <x v="1"/>
    <n v="193"/>
    <n v="51.281523289996386"/>
    <x v="1504"/>
    <n v="704.14435956380748"/>
    <x v="7"/>
    <x v="7"/>
    <x v="16"/>
  </r>
  <r>
    <x v="6064"/>
    <s v="Product820"/>
    <n v="13"/>
    <x v="0"/>
    <x v="0"/>
    <n v="7.6222511772360779E-2"/>
    <x v="819"/>
    <x v="3"/>
    <x v="2"/>
    <n v="52"/>
    <n v="291.52848089176933"/>
    <x v="382"/>
    <n v="3500.996821725234"/>
    <x v="8"/>
    <x v="7"/>
    <x v="16"/>
  </r>
  <r>
    <x v="6065"/>
    <s v="Product821"/>
    <n v="11"/>
    <x v="1"/>
    <x v="0"/>
    <n v="9.0143991408458024E-2"/>
    <x v="820"/>
    <x v="4"/>
    <x v="0"/>
    <n v="225"/>
    <n v="228.98935944871678"/>
    <x v="1153"/>
    <n v="2291.8207905773766"/>
    <x v="9"/>
    <x v="7"/>
    <x v="16"/>
  </r>
  <r>
    <x v="6066"/>
    <s v="Product822"/>
    <n v="8"/>
    <x v="2"/>
    <x v="0"/>
    <n v="3.45945533978377E-2"/>
    <x v="821"/>
    <x v="0"/>
    <x v="3"/>
    <n v="105"/>
    <n v="60.355736100306714"/>
    <x v="232"/>
    <n v="466.14205091935082"/>
    <x v="10"/>
    <x v="7"/>
    <x v="16"/>
  </r>
  <r>
    <x v="6067"/>
    <s v="Product823"/>
    <n v="5"/>
    <x v="0"/>
    <x v="0"/>
    <n v="6.9608143246607565E-2"/>
    <x v="822"/>
    <x v="1"/>
    <x v="3"/>
    <n v="198"/>
    <n v="226.33368936881513"/>
    <x v="424"/>
    <n v="1052.8951074884872"/>
    <x v="11"/>
    <x v="7"/>
    <x v="16"/>
  </r>
  <r>
    <x v="6068"/>
    <s v="Product824"/>
    <n v="11"/>
    <x v="0"/>
    <x v="1"/>
    <n v="3.7373928139290526E-3"/>
    <x v="823"/>
    <x v="2"/>
    <x v="2"/>
    <n v="37"/>
    <n v="270.82746675479495"/>
    <x v="16"/>
    <n v="2967.9680593940407"/>
    <x v="12"/>
    <x v="7"/>
    <x v="16"/>
  </r>
  <r>
    <x v="6069"/>
    <s v="Product825"/>
    <n v="7"/>
    <x v="0"/>
    <x v="0"/>
    <n v="1.7091164352451893E-2"/>
    <x v="824"/>
    <x v="3"/>
    <x v="3"/>
    <n v="204"/>
    <n v="293.94395245805248"/>
    <x v="801"/>
    <n v="2022.4407563932782"/>
    <x v="13"/>
    <x v="7"/>
    <x v="16"/>
  </r>
  <r>
    <x v="6070"/>
    <s v="Product826"/>
    <n v="15"/>
    <x v="1"/>
    <x v="0"/>
    <n v="5.4543371879919172E-2"/>
    <x v="825"/>
    <x v="4"/>
    <x v="0"/>
    <n v="78"/>
    <n v="89.721897537789133"/>
    <x v="497"/>
    <n v="1272.4224407192023"/>
    <x v="14"/>
    <x v="7"/>
    <x v="16"/>
  </r>
  <r>
    <x v="6071"/>
    <s v="Product827"/>
    <n v="7"/>
    <x v="1"/>
    <x v="0"/>
    <n v="4.4198861430813301E-2"/>
    <x v="826"/>
    <x v="0"/>
    <x v="0"/>
    <n v="247"/>
    <n v="314.42924707619841"/>
    <x v="553"/>
    <n v="2103.7228264841779"/>
    <x v="15"/>
    <x v="7"/>
    <x v="16"/>
  </r>
  <r>
    <x v="6072"/>
    <s v="Product828"/>
    <n v="13"/>
    <x v="1"/>
    <x v="0"/>
    <n v="9.4350180082870775E-3"/>
    <x v="827"/>
    <x v="1"/>
    <x v="1"/>
    <n v="159"/>
    <n v="264.22745346476916"/>
    <x v="1505"/>
    <n v="3402.5480148795878"/>
    <x v="16"/>
    <x v="7"/>
    <x v="16"/>
  </r>
  <r>
    <x v="6073"/>
    <s v="Product829"/>
    <n v="7"/>
    <x v="0"/>
    <x v="0"/>
    <n v="2.3341370128075058E-2"/>
    <x v="828"/>
    <x v="2"/>
    <x v="0"/>
    <n v="41"/>
    <n v="150.23966924647311"/>
    <x v="1304"/>
    <n v="1027.1300866307013"/>
    <x v="17"/>
    <x v="7"/>
    <x v="16"/>
  </r>
  <r>
    <x v="6074"/>
    <s v="Product830"/>
    <n v="15"/>
    <x v="2"/>
    <x v="1"/>
    <n v="7.2807572101279291E-2"/>
    <x v="829"/>
    <x v="3"/>
    <x v="1"/>
    <n v="194"/>
    <n v="237.03536139491518"/>
    <x v="1506"/>
    <n v="3296.6608834440317"/>
    <x v="18"/>
    <x v="7"/>
    <x v="16"/>
  </r>
  <r>
    <x v="6075"/>
    <s v="Product831"/>
    <n v="9"/>
    <x v="2"/>
    <x v="1"/>
    <n v="7.3096518015700759E-2"/>
    <x v="830"/>
    <x v="4"/>
    <x v="2"/>
    <n v="109"/>
    <n v="62.089974676004026"/>
    <x v="459"/>
    <n v="517.96272351154585"/>
    <x v="19"/>
    <x v="7"/>
    <x v="16"/>
  </r>
  <r>
    <x v="6076"/>
    <s v="Product832"/>
    <n v="6"/>
    <x v="1"/>
    <x v="0"/>
    <n v="3.6161253124310622E-2"/>
    <x v="831"/>
    <x v="0"/>
    <x v="0"/>
    <n v="73"/>
    <n v="104.59339419008516"/>
    <x v="1243"/>
    <n v="604.86699592588013"/>
    <x v="20"/>
    <x v="7"/>
    <x v="16"/>
  </r>
  <r>
    <x v="6077"/>
    <s v="Product833"/>
    <n v="13"/>
    <x v="1"/>
    <x v="0"/>
    <n v="2.4148948396046022E-2"/>
    <x v="832"/>
    <x v="1"/>
    <x v="3"/>
    <n v="11"/>
    <n v="296.11834547484182"/>
    <x v="1442"/>
    <n v="3756.5761848010152"/>
    <x v="21"/>
    <x v="7"/>
    <x v="16"/>
  </r>
  <r>
    <x v="6078"/>
    <s v="Product834"/>
    <n v="7"/>
    <x v="1"/>
    <x v="0"/>
    <n v="2.266209316355149E-2"/>
    <x v="833"/>
    <x v="2"/>
    <x v="3"/>
    <n v="75"/>
    <n v="269.40667623981881"/>
    <x v="561"/>
    <n v="1843.109499307925"/>
    <x v="22"/>
    <x v="7"/>
    <x v="16"/>
  </r>
  <r>
    <x v="6079"/>
    <s v="Product835"/>
    <n v="1"/>
    <x v="1"/>
    <x v="0"/>
    <n v="8.0021571218842666E-2"/>
    <x v="834"/>
    <x v="3"/>
    <x v="2"/>
    <n v="94"/>
    <n v="242.25011753955678"/>
    <x v="588"/>
    <n v="222.86488250609213"/>
    <x v="23"/>
    <x v="7"/>
    <x v="16"/>
  </r>
  <r>
    <x v="6080"/>
    <s v="Product836"/>
    <n v="6"/>
    <x v="0"/>
    <x v="1"/>
    <n v="9.1340254984188005E-2"/>
    <x v="835"/>
    <x v="4"/>
    <x v="3"/>
    <n v="237"/>
    <n v="95.397733150808506"/>
    <x v="385"/>
    <n v="520.10447927940083"/>
    <x v="24"/>
    <x v="7"/>
    <x v="16"/>
  </r>
  <r>
    <x v="6081"/>
    <s v="Product837"/>
    <n v="13"/>
    <x v="1"/>
    <x v="0"/>
    <n v="2.0282698842025951E-2"/>
    <x v="836"/>
    <x v="0"/>
    <x v="0"/>
    <n v="18"/>
    <n v="27.747303350019031"/>
    <x v="336"/>
    <n v="353.39867098239938"/>
    <x v="25"/>
    <x v="7"/>
    <x v="16"/>
  </r>
  <r>
    <x v="6082"/>
    <s v="Product838"/>
    <n v="14"/>
    <x v="2"/>
    <x v="0"/>
    <n v="9.4529467288261365E-2"/>
    <x v="837"/>
    <x v="1"/>
    <x v="0"/>
    <n v="76"/>
    <n v="201.45844219391168"/>
    <x v="715"/>
    <n v="2553.8055616163751"/>
    <x v="26"/>
    <x v="7"/>
    <x v="16"/>
  </r>
  <r>
    <x v="6083"/>
    <s v="Product839"/>
    <n v="1"/>
    <x v="0"/>
    <x v="0"/>
    <n v="5.3230480266016428E-2"/>
    <x v="838"/>
    <x v="2"/>
    <x v="1"/>
    <n v="233"/>
    <n v="44.308554547886793"/>
    <x v="1189"/>
    <n v="41.949988909409797"/>
    <x v="27"/>
    <x v="7"/>
    <x v="16"/>
  </r>
  <r>
    <x v="6084"/>
    <s v="Product840"/>
    <n v="4"/>
    <x v="0"/>
    <x v="0"/>
    <n v="5.0251507791120122E-2"/>
    <x v="839"/>
    <x v="3"/>
    <x v="0"/>
    <n v="34"/>
    <n v="150.4087453954065"/>
    <x v="537"/>
    <n v="571.40191661726658"/>
    <x v="28"/>
    <x v="7"/>
    <x v="16"/>
  </r>
  <r>
    <x v="6085"/>
    <s v="Product841"/>
    <n v="4"/>
    <x v="0"/>
    <x v="0"/>
    <n v="5.2523169758775648E-2"/>
    <x v="840"/>
    <x v="0"/>
    <x v="1"/>
    <n v="21"/>
    <n v="256.54517601734517"/>
    <x v="148"/>
    <n v="972.28244074636461"/>
    <x v="29"/>
    <x v="7"/>
    <x v="16"/>
  </r>
  <r>
    <x v="6086"/>
    <s v="Product842"/>
    <n v="2"/>
    <x v="1"/>
    <x v="1"/>
    <n v="8.1903997745420676E-2"/>
    <x v="841"/>
    <x v="1"/>
    <x v="2"/>
    <n v="210"/>
    <n v="307.8204772670332"/>
    <x v="251"/>
    <n v="565.21749918191961"/>
    <x v="30"/>
    <x v="7"/>
    <x v="16"/>
  </r>
  <r>
    <x v="6087"/>
    <s v="Product843"/>
    <n v="11"/>
    <x v="1"/>
    <x v="1"/>
    <n v="3.2536971519323533E-2"/>
    <x v="842"/>
    <x v="2"/>
    <x v="0"/>
    <n v="161"/>
    <n v="298.61492506974218"/>
    <x v="1413"/>
    <n v="3177.8878973325336"/>
    <x v="0"/>
    <x v="8"/>
    <x v="16"/>
  </r>
  <r>
    <x v="6088"/>
    <s v="Product844"/>
    <n v="15"/>
    <x v="1"/>
    <x v="0"/>
    <n v="9.6643673427904975E-2"/>
    <x v="843"/>
    <x v="3"/>
    <x v="3"/>
    <n v="207"/>
    <n v="28.314044292794797"/>
    <x v="1264"/>
    <n v="383.6650656410805"/>
    <x v="1"/>
    <x v="8"/>
    <x v="16"/>
  </r>
  <r>
    <x v="6089"/>
    <s v="Product845"/>
    <n v="7"/>
    <x v="0"/>
    <x v="0"/>
    <n v="3.6218054630317688E-3"/>
    <x v="844"/>
    <x v="4"/>
    <x v="3"/>
    <n v="235"/>
    <n v="256.69555583256385"/>
    <x v="1507"/>
    <n v="1790.3609812627942"/>
    <x v="2"/>
    <x v="8"/>
    <x v="16"/>
  </r>
  <r>
    <x v="6090"/>
    <s v="Product846"/>
    <n v="12"/>
    <x v="2"/>
    <x v="0"/>
    <n v="1.8759170241330194E-2"/>
    <x v="845"/>
    <x v="0"/>
    <x v="2"/>
    <n v="205"/>
    <n v="314.46812154444706"/>
    <x v="664"/>
    <n v="3702.8275262030816"/>
    <x v="3"/>
    <x v="8"/>
    <x v="16"/>
  </r>
  <r>
    <x v="6091"/>
    <s v="Product847"/>
    <n v="15"/>
    <x v="2"/>
    <x v="0"/>
    <n v="1.0633302696263891E-2"/>
    <x v="846"/>
    <x v="1"/>
    <x v="3"/>
    <n v="149"/>
    <n v="208.26365840332633"/>
    <x v="200"/>
    <n v="3090.7369182433868"/>
    <x v="4"/>
    <x v="8"/>
    <x v="16"/>
  </r>
  <r>
    <x v="6092"/>
    <s v="Product848"/>
    <n v="2"/>
    <x v="1"/>
    <x v="1"/>
    <n v="9.5555158356842085E-2"/>
    <x v="847"/>
    <x v="2"/>
    <x v="0"/>
    <n v="212"/>
    <n v="253.61824319818982"/>
    <x v="418"/>
    <n v="458.76742361440535"/>
    <x v="5"/>
    <x v="8"/>
    <x v="16"/>
  </r>
  <r>
    <x v="6093"/>
    <s v="Product849"/>
    <n v="8"/>
    <x v="1"/>
    <x v="0"/>
    <n v="4.0909148899887643E-2"/>
    <x v="848"/>
    <x v="3"/>
    <x v="0"/>
    <n v="238"/>
    <n v="241.8899857530289"/>
    <x v="320"/>
    <n v="1855.9557784677324"/>
    <x v="6"/>
    <x v="8"/>
    <x v="16"/>
  </r>
  <r>
    <x v="6094"/>
    <s v="Product850"/>
    <n v="9"/>
    <x v="1"/>
    <x v="0"/>
    <n v="4.5573451671143551E-2"/>
    <x v="849"/>
    <x v="4"/>
    <x v="1"/>
    <n v="46"/>
    <n v="63.341137329216188"/>
    <x v="663"/>
    <n v="544.09016761513101"/>
    <x v="7"/>
    <x v="8"/>
    <x v="16"/>
  </r>
  <r>
    <x v="6095"/>
    <s v="Product851"/>
    <n v="11"/>
    <x v="1"/>
    <x v="0"/>
    <n v="4.7960084592602738E-2"/>
    <x v="850"/>
    <x v="0"/>
    <x v="0"/>
    <n v="142"/>
    <n v="260.77129042250522"/>
    <x v="709"/>
    <n v="2730.9114500197165"/>
    <x v="8"/>
    <x v="8"/>
    <x v="16"/>
  </r>
  <r>
    <x v="6096"/>
    <s v="Product852"/>
    <n v="5"/>
    <x v="0"/>
    <x v="0"/>
    <n v="1.2533259748932069E-2"/>
    <x v="851"/>
    <x v="1"/>
    <x v="1"/>
    <n v="144"/>
    <n v="133.92406486026186"/>
    <x v="104"/>
    <n v="661.22779884367685"/>
    <x v="9"/>
    <x v="8"/>
    <x v="16"/>
  </r>
  <r>
    <x v="6097"/>
    <s v="Product853"/>
    <n v="11"/>
    <x v="1"/>
    <x v="0"/>
    <n v="8.5508694666400528E-2"/>
    <x v="852"/>
    <x v="2"/>
    <x v="2"/>
    <n v="23"/>
    <n v="263.96123084644705"/>
    <x v="88"/>
    <n v="2655.2927560965404"/>
    <x v="10"/>
    <x v="8"/>
    <x v="16"/>
  </r>
  <r>
    <x v="6098"/>
    <s v="Product854"/>
    <n v="13"/>
    <x v="2"/>
    <x v="1"/>
    <n v="8.7957626745961734E-2"/>
    <x v="853"/>
    <x v="3"/>
    <x v="0"/>
    <n v="77"/>
    <n v="70.711017711250818"/>
    <x v="722"/>
    <n v="838.38877731150785"/>
    <x v="11"/>
    <x v="8"/>
    <x v="16"/>
  </r>
  <r>
    <x v="6099"/>
    <s v="Product855"/>
    <n v="1"/>
    <x v="0"/>
    <x v="1"/>
    <n v="3.2676540803648492E-2"/>
    <x v="854"/>
    <x v="4"/>
    <x v="3"/>
    <n v="153"/>
    <n v="82.325595852942399"/>
    <x v="597"/>
    <n v="79.635480160869051"/>
    <x v="12"/>
    <x v="8"/>
    <x v="16"/>
  </r>
  <r>
    <x v="6100"/>
    <s v="Product856"/>
    <n v="13"/>
    <x v="0"/>
    <x v="0"/>
    <n v="7.2793773724628197E-2"/>
    <x v="855"/>
    <x v="0"/>
    <x v="3"/>
    <n v="104"/>
    <n v="143.74234486843184"/>
    <x v="100"/>
    <n v="1732.6243628386126"/>
    <x v="13"/>
    <x v="8"/>
    <x v="16"/>
  </r>
  <r>
    <x v="6101"/>
    <s v="Product857"/>
    <n v="12"/>
    <x v="0"/>
    <x v="0"/>
    <n v="3.7500779688659905E-2"/>
    <x v="856"/>
    <x v="1"/>
    <x v="2"/>
    <n v="116"/>
    <n v="229.98436621227609"/>
    <x v="324"/>
    <n v="2656.3172779573611"/>
    <x v="14"/>
    <x v="8"/>
    <x v="16"/>
  </r>
  <r>
    <x v="6102"/>
    <s v="Product858"/>
    <n v="8"/>
    <x v="1"/>
    <x v="0"/>
    <n v="2.9630355907458706E-2"/>
    <x v="857"/>
    <x v="2"/>
    <x v="3"/>
    <n v="12"/>
    <n v="238.18580171674068"/>
    <x v="121"/>
    <n v="1849.0261731181622"/>
    <x v="15"/>
    <x v="8"/>
    <x v="16"/>
  </r>
  <r>
    <x v="6103"/>
    <s v="Product859"/>
    <n v="9"/>
    <x v="1"/>
    <x v="0"/>
    <n v="8.7611081190676107E-2"/>
    <x v="858"/>
    <x v="3"/>
    <x v="0"/>
    <n v="118"/>
    <n v="228.63995363099201"/>
    <x v="654"/>
    <n v="1877.4770408099528"/>
    <x v="16"/>
    <x v="8"/>
    <x v="16"/>
  </r>
  <r>
    <x v="6104"/>
    <s v="Product860"/>
    <n v="6"/>
    <x v="1"/>
    <x v="1"/>
    <n v="4.3960843008997399E-2"/>
    <x v="859"/>
    <x v="4"/>
    <x v="0"/>
    <n v="110"/>
    <n v="138.6993791353438"/>
    <x v="726"/>
    <n v="795.61222502237729"/>
    <x v="17"/>
    <x v="8"/>
    <x v="16"/>
  </r>
  <r>
    <x v="6105"/>
    <s v="Product861"/>
    <n v="3"/>
    <x v="0"/>
    <x v="0"/>
    <n v="9.3657082865427996E-2"/>
    <x v="860"/>
    <x v="0"/>
    <x v="1"/>
    <n v="197"/>
    <n v="222.8105162719296"/>
    <x v="813"/>
    <n v="605.82819985848209"/>
    <x v="18"/>
    <x v="8"/>
    <x v="16"/>
  </r>
  <r>
    <x v="6106"/>
    <s v="Product862"/>
    <n v="13"/>
    <x v="2"/>
    <x v="0"/>
    <n v="6.9024032327018149E-3"/>
    <x v="861"/>
    <x v="1"/>
    <x v="0"/>
    <n v="93"/>
    <n v="226.64443365444112"/>
    <x v="1508"/>
    <n v="2926.0405509778407"/>
    <x v="19"/>
    <x v="8"/>
    <x v="16"/>
  </r>
  <r>
    <x v="6107"/>
    <s v="Product863"/>
    <n v="3"/>
    <x v="2"/>
    <x v="0"/>
    <n v="6.2089392113980402E-2"/>
    <x v="862"/>
    <x v="2"/>
    <x v="1"/>
    <n v="102"/>
    <n v="288.75094067097729"/>
    <x v="515"/>
    <n v="812.46771087712875"/>
    <x v="20"/>
    <x v="8"/>
    <x v="16"/>
  </r>
  <r>
    <x v="6108"/>
    <s v="Product864"/>
    <n v="13"/>
    <x v="1"/>
    <x v="0"/>
    <n v="6.3301002943205967E-2"/>
    <x v="863"/>
    <x v="3"/>
    <x v="2"/>
    <n v="199"/>
    <n v="55.236883488262123"/>
    <x v="840"/>
    <n v="672.62433373197553"/>
    <x v="21"/>
    <x v="8"/>
    <x v="16"/>
  </r>
  <r>
    <x v="6109"/>
    <s v="Product865"/>
    <n v="14"/>
    <x v="1"/>
    <x v="0"/>
    <n v="2.0504690617303114E-2"/>
    <x v="864"/>
    <x v="0"/>
    <x v="0"/>
    <n v="146"/>
    <n v="64.979295905018304"/>
    <x v="974"/>
    <n v="891.05681764337999"/>
    <x v="22"/>
    <x v="8"/>
    <x v="16"/>
  </r>
  <r>
    <x v="6110"/>
    <s v="Product866"/>
    <n v="10"/>
    <x v="1"/>
    <x v="1"/>
    <n v="1.1726837012190905E-2"/>
    <x v="865"/>
    <x v="1"/>
    <x v="3"/>
    <n v="40"/>
    <n v="133.65464645486406"/>
    <x v="241"/>
    <n v="1320.8730019996588"/>
    <x v="23"/>
    <x v="8"/>
    <x v="16"/>
  </r>
  <r>
    <x v="6111"/>
    <s v="Product867"/>
    <n v="13"/>
    <x v="1"/>
    <x v="1"/>
    <n v="1.5718493944246271E-2"/>
    <x v="866"/>
    <x v="2"/>
    <x v="3"/>
    <n v="130"/>
    <n v="89.095090146019274"/>
    <x v="493"/>
    <n v="1140.0304436442609"/>
    <x v="24"/>
    <x v="8"/>
    <x v="16"/>
  </r>
  <r>
    <x v="6112"/>
    <s v="Product868"/>
    <n v="3"/>
    <x v="0"/>
    <x v="0"/>
    <n v="2.6974396885153851E-2"/>
    <x v="867"/>
    <x v="3"/>
    <x v="2"/>
    <n v="182"/>
    <n v="148.73626068317247"/>
    <x v="146"/>
    <n v="434.17256926887262"/>
    <x v="25"/>
    <x v="8"/>
    <x v="16"/>
  </r>
  <r>
    <x v="6113"/>
    <s v="Product869"/>
    <n v="13"/>
    <x v="1"/>
    <x v="0"/>
    <n v="9.9550863738581143E-4"/>
    <x v="868"/>
    <x v="4"/>
    <x v="3"/>
    <n v="99"/>
    <n v="219.98610906568712"/>
    <x v="948"/>
    <n v="2856.9724429220951"/>
    <x v="26"/>
    <x v="8"/>
    <x v="16"/>
  </r>
  <r>
    <x v="6114"/>
    <s v="Product870"/>
    <n v="7"/>
    <x v="2"/>
    <x v="0"/>
    <n v="5.4261778395023455E-2"/>
    <x v="869"/>
    <x v="0"/>
    <x v="0"/>
    <n v="104"/>
    <n v="64.686876890210783"/>
    <x v="638"/>
    <n v="428.23796337929599"/>
    <x v="27"/>
    <x v="8"/>
    <x v="16"/>
  </r>
  <r>
    <x v="6115"/>
    <s v="Product871"/>
    <n v="14"/>
    <x v="0"/>
    <x v="0"/>
    <n v="8.7165983663800059E-2"/>
    <x v="870"/>
    <x v="1"/>
    <x v="0"/>
    <n v="44"/>
    <n v="203.84824228117719"/>
    <x v="640"/>
    <n v="2605.1145361444246"/>
    <x v="28"/>
    <x v="8"/>
    <x v="16"/>
  </r>
  <r>
    <x v="6116"/>
    <s v="Product872"/>
    <n v="4"/>
    <x v="0"/>
    <x v="1"/>
    <n v="9.7334930358502089E-2"/>
    <x v="871"/>
    <x v="2"/>
    <x v="1"/>
    <n v="6"/>
    <n v="290.67985545958766"/>
    <x v="741"/>
    <n v="1049.546207887237"/>
    <x v="29"/>
    <x v="8"/>
    <x v="16"/>
  </r>
  <r>
    <x v="6117"/>
    <s v="Product873"/>
    <n v="9"/>
    <x v="0"/>
    <x v="0"/>
    <n v="7.1030112439449178E-2"/>
    <x v="872"/>
    <x v="3"/>
    <x v="0"/>
    <n v="181"/>
    <n v="154.03061474149669"/>
    <x v="1007"/>
    <n v="1287.8082257156163"/>
    <x v="0"/>
    <x v="9"/>
    <x v="16"/>
  </r>
  <r>
    <x v="6118"/>
    <s v="Product874"/>
    <n v="11"/>
    <x v="1"/>
    <x v="0"/>
    <n v="4.8242996922882947E-2"/>
    <x v="873"/>
    <x v="4"/>
    <x v="1"/>
    <n v="60"/>
    <n v="102.20688374102035"/>
    <x v="726"/>
    <n v="1070.0372909952534"/>
    <x v="1"/>
    <x v="9"/>
    <x v="16"/>
  </r>
  <r>
    <x v="6119"/>
    <s v="Product875"/>
    <n v="12"/>
    <x v="1"/>
    <x v="0"/>
    <n v="3.6198719777900304E-2"/>
    <x v="874"/>
    <x v="0"/>
    <x v="2"/>
    <n v="21"/>
    <n v="184.09266223700962"/>
    <x v="38"/>
    <n v="2129.1449225222937"/>
    <x v="2"/>
    <x v="9"/>
    <x v="16"/>
  </r>
  <r>
    <x v="6120"/>
    <s v="Product876"/>
    <n v="8"/>
    <x v="1"/>
    <x v="0"/>
    <n v="8.5002257389428557E-2"/>
    <x v="875"/>
    <x v="1"/>
    <x v="0"/>
    <n v="216"/>
    <n v="161.76413164567552"/>
    <x v="757"/>
    <n v="1184.1105223292193"/>
    <x v="3"/>
    <x v="9"/>
    <x v="16"/>
  </r>
  <r>
    <x v="6121"/>
    <s v="Product877"/>
    <n v="9"/>
    <x v="0"/>
    <x v="0"/>
    <n v="1.3877970099846017E-2"/>
    <x v="876"/>
    <x v="2"/>
    <x v="3"/>
    <n v="130"/>
    <n v="135.66890886806445"/>
    <x v="497"/>
    <n v="1204.0748982658324"/>
    <x v="4"/>
    <x v="9"/>
    <x v="16"/>
  </r>
  <r>
    <x v="6122"/>
    <s v="Product878"/>
    <n v="10"/>
    <x v="2"/>
    <x v="1"/>
    <n v="5.6824708058231532E-2"/>
    <x v="877"/>
    <x v="3"/>
    <x v="3"/>
    <n v="199"/>
    <n v="87.21468553087746"/>
    <x v="567"/>
    <n v="822.58736487194869"/>
    <x v="5"/>
    <x v="9"/>
    <x v="16"/>
  </r>
  <r>
    <x v="6123"/>
    <s v="Product879"/>
    <n v="8"/>
    <x v="2"/>
    <x v="1"/>
    <n v="9.4158945576839306E-2"/>
    <x v="878"/>
    <x v="4"/>
    <x v="2"/>
    <n v="66"/>
    <n v="284.23729676302651"/>
    <x v="503"/>
    <n v="2059.79050084967"/>
    <x v="6"/>
    <x v="9"/>
    <x v="16"/>
  </r>
  <r>
    <x v="6124"/>
    <s v="Product880"/>
    <n v="13"/>
    <x v="1"/>
    <x v="0"/>
    <n v="7.5397683698542389E-3"/>
    <x v="879"/>
    <x v="0"/>
    <x v="3"/>
    <n v="8"/>
    <n v="156.74524805295238"/>
    <x v="631"/>
    <n v="2022.3245274642509"/>
    <x v="7"/>
    <x v="9"/>
    <x v="16"/>
  </r>
  <r>
    <x v="6125"/>
    <s v="Product881"/>
    <n v="15"/>
    <x v="1"/>
    <x v="0"/>
    <n v="2.0193521641737135E-2"/>
    <x v="880"/>
    <x v="1"/>
    <x v="0"/>
    <n v="224"/>
    <n v="162.74193433898472"/>
    <x v="869"/>
    <n v="2391.834023488384"/>
    <x v="8"/>
    <x v="9"/>
    <x v="16"/>
  </r>
  <r>
    <x v="6126"/>
    <s v="Product882"/>
    <n v="7"/>
    <x v="1"/>
    <x v="0"/>
    <n v="1.5271238624758121E-2"/>
    <x v="881"/>
    <x v="2"/>
    <x v="0"/>
    <n v="52"/>
    <n v="284.78818054868822"/>
    <x v="531"/>
    <n v="1963.0737860021295"/>
    <x v="9"/>
    <x v="9"/>
    <x v="16"/>
  </r>
  <r>
    <x v="6127"/>
    <s v="Product883"/>
    <n v="6"/>
    <x v="1"/>
    <x v="0"/>
    <n v="4.4409654721085136E-2"/>
    <x v="882"/>
    <x v="3"/>
    <x v="1"/>
    <n v="246"/>
    <n v="262.3114401464702"/>
    <x v="427"/>
    <n v="1503.9736779610491"/>
    <x v="10"/>
    <x v="9"/>
    <x v="16"/>
  </r>
  <r>
    <x v="6128"/>
    <s v="Product884"/>
    <n v="7"/>
    <x v="0"/>
    <x v="1"/>
    <n v="1.4722495843381256E-2"/>
    <x v="883"/>
    <x v="4"/>
    <x v="0"/>
    <n v="21"/>
    <n v="101.11356484266121"/>
    <x v="620"/>
    <n v="697.37444563188967"/>
    <x v="11"/>
    <x v="9"/>
    <x v="16"/>
  </r>
  <r>
    <x v="6129"/>
    <s v="Product885"/>
    <n v="10"/>
    <x v="1"/>
    <x v="0"/>
    <n v="2.1309944452019326E-2"/>
    <x v="884"/>
    <x v="0"/>
    <x v="1"/>
    <n v="107"/>
    <n v="273.92808820533673"/>
    <x v="339"/>
    <n v="2680.9069586183318"/>
    <x v="12"/>
    <x v="9"/>
    <x v="16"/>
  </r>
  <r>
    <x v="6130"/>
    <s v="Product886"/>
    <n v="9"/>
    <x v="2"/>
    <x v="0"/>
    <n v="9.3373341788920802E-2"/>
    <x v="885"/>
    <x v="1"/>
    <x v="2"/>
    <n v="228"/>
    <n v="182.04442566783442"/>
    <x v="510"/>
    <n v="1485.4169636026554"/>
    <x v="13"/>
    <x v="9"/>
    <x v="16"/>
  </r>
  <r>
    <x v="6131"/>
    <s v="Product887"/>
    <n v="13"/>
    <x v="0"/>
    <x v="0"/>
    <n v="3.2719155191199716E-2"/>
    <x v="886"/>
    <x v="2"/>
    <x v="0"/>
    <n v="58"/>
    <n v="80.595574430101635"/>
    <x v="1232"/>
    <n v="1013.4612191937903"/>
    <x v="14"/>
    <x v="9"/>
    <x v="16"/>
  </r>
  <r>
    <x v="6132"/>
    <s v="Product888"/>
    <n v="4"/>
    <x v="0"/>
    <x v="0"/>
    <n v="7.5757413588291703E-2"/>
    <x v="887"/>
    <x v="3"/>
    <x v="3"/>
    <n v="133"/>
    <n v="25.708931305101242"/>
    <x v="1090"/>
    <n v="95.045156653230833"/>
    <x v="15"/>
    <x v="9"/>
    <x v="16"/>
  </r>
  <r>
    <x v="6133"/>
    <s v="Product889"/>
    <n v="5"/>
    <x v="0"/>
    <x v="0"/>
    <n v="9.2343902699626113E-2"/>
    <x v="888"/>
    <x v="0"/>
    <x v="3"/>
    <n v="103"/>
    <n v="243.7750748258573"/>
    <x v="961"/>
    <n v="1106.3196651777212"/>
    <x v="16"/>
    <x v="9"/>
    <x v="16"/>
  </r>
  <r>
    <x v="6134"/>
    <s v="Product890"/>
    <n v="8"/>
    <x v="1"/>
    <x v="1"/>
    <n v="2.6423174711547218E-2"/>
    <x v="889"/>
    <x v="1"/>
    <x v="2"/>
    <n v="68"/>
    <n v="187.14938151903817"/>
    <x v="1184"/>
    <n v="1457.6344057120209"/>
    <x v="17"/>
    <x v="9"/>
    <x v="16"/>
  </r>
  <r>
    <x v="6135"/>
    <s v="Product891"/>
    <n v="2"/>
    <x v="1"/>
    <x v="1"/>
    <n v="1.7792844615219027E-2"/>
    <x v="890"/>
    <x v="2"/>
    <x v="3"/>
    <n v="244"/>
    <n v="140.41137752144846"/>
    <x v="1135"/>
    <n v="275.82611939800091"/>
    <x v="18"/>
    <x v="9"/>
    <x v="16"/>
  </r>
  <r>
    <x v="6136"/>
    <s v="Product892"/>
    <n v="11"/>
    <x v="1"/>
    <x v="0"/>
    <n v="8.2731598160482478E-2"/>
    <x v="891"/>
    <x v="3"/>
    <x v="0"/>
    <n v="228"/>
    <n v="280.80009542321625"/>
    <x v="1362"/>
    <n v="2833.2596024176137"/>
    <x v="19"/>
    <x v="9"/>
    <x v="16"/>
  </r>
  <r>
    <x v="6137"/>
    <s v="Product893"/>
    <n v="11"/>
    <x v="0"/>
    <x v="0"/>
    <n v="2.9147792076834145E-2"/>
    <x v="892"/>
    <x v="4"/>
    <x v="0"/>
    <n v="52"/>
    <n v="316.16611557202719"/>
    <x v="247"/>
    <n v="3376.4562851095275"/>
    <x v="20"/>
    <x v="9"/>
    <x v="16"/>
  </r>
  <r>
    <x v="6138"/>
    <s v="Product894"/>
    <n v="5"/>
    <x v="2"/>
    <x v="0"/>
    <n v="6.9846439692910073E-2"/>
    <x v="893"/>
    <x v="0"/>
    <x v="1"/>
    <n v="192"/>
    <n v="120.99378585217025"/>
    <x v="894"/>
    <n v="562.7140034271489"/>
    <x v="21"/>
    <x v="9"/>
    <x v="16"/>
  </r>
  <r>
    <x v="6139"/>
    <s v="Product895"/>
    <n v="11"/>
    <x v="2"/>
    <x v="0"/>
    <n v="1.6282499261431327E-2"/>
    <x v="894"/>
    <x v="1"/>
    <x v="0"/>
    <n v="192"/>
    <n v="90.155774006024814"/>
    <x v="648"/>
    <n v="975.56593950593742"/>
    <x v="22"/>
    <x v="9"/>
    <x v="16"/>
  </r>
  <r>
    <x v="6140"/>
    <s v="Product896"/>
    <n v="15"/>
    <x v="1"/>
    <x v="1"/>
    <n v="2.5954930265418199E-2"/>
    <x v="895"/>
    <x v="2"/>
    <x v="1"/>
    <n v="106"/>
    <n v="162.11164225779171"/>
    <x v="1312"/>
    <n v="2368.5606883166747"/>
    <x v="23"/>
    <x v="9"/>
    <x v="16"/>
  </r>
  <r>
    <x v="6141"/>
    <s v="Product897"/>
    <n v="11"/>
    <x v="1"/>
    <x v="0"/>
    <n v="8.0692658222810118E-2"/>
    <x v="896"/>
    <x v="3"/>
    <x v="2"/>
    <n v="243"/>
    <n v="152.3334888530261"/>
    <x v="1509"/>
    <n v="1540.4542417123266"/>
    <x v="24"/>
    <x v="9"/>
    <x v="16"/>
  </r>
  <r>
    <x v="6142"/>
    <s v="Product898"/>
    <n v="12"/>
    <x v="1"/>
    <x v="0"/>
    <n v="4.607522190701481E-2"/>
    <x v="897"/>
    <x v="4"/>
    <x v="0"/>
    <n v="167"/>
    <n v="41.78249980930444"/>
    <x v="1019"/>
    <n v="478.28834230513121"/>
    <x v="25"/>
    <x v="9"/>
    <x v="16"/>
  </r>
  <r>
    <x v="6143"/>
    <s v="Product899"/>
    <n v="11"/>
    <x v="1"/>
    <x v="0"/>
    <n v="8.0150912143806319E-2"/>
    <x v="898"/>
    <x v="0"/>
    <x v="3"/>
    <n v="84"/>
    <n v="57.366926668884112"/>
    <x v="72"/>
    <n v="580.45806686434821"/>
    <x v="26"/>
    <x v="9"/>
    <x v="16"/>
  </r>
  <r>
    <x v="6144"/>
    <s v="Product900"/>
    <n v="14"/>
    <x v="0"/>
    <x v="0"/>
    <n v="3.7047190044582571E-3"/>
    <x v="899"/>
    <x v="1"/>
    <x v="3"/>
    <n v="175"/>
    <n v="282.09442384233665"/>
    <x v="650"/>
    <n v="3934.6908057698674"/>
    <x v="27"/>
    <x v="9"/>
    <x v="16"/>
  </r>
  <r>
    <x v="6145"/>
    <s v="Product901"/>
    <n v="15"/>
    <x v="1"/>
    <x v="0"/>
    <n v="3.698312979402945E-2"/>
    <x v="900"/>
    <x v="2"/>
    <x v="2"/>
    <n v="49"/>
    <n v="271.25840145978304"/>
    <x v="979"/>
    <n v="3918.3962518631242"/>
    <x v="28"/>
    <x v="9"/>
    <x v="16"/>
  </r>
  <r>
    <x v="6146"/>
    <s v="Product902"/>
    <n v="8"/>
    <x v="2"/>
    <x v="1"/>
    <n v="5.2819443633874821E-2"/>
    <x v="901"/>
    <x v="3"/>
    <x v="3"/>
    <n v="133"/>
    <n v="122.82232176807189"/>
    <x v="715"/>
    <n v="930.67932053169261"/>
    <x v="29"/>
    <x v="9"/>
    <x v="16"/>
  </r>
  <r>
    <x v="6147"/>
    <s v="Product903"/>
    <n v="9"/>
    <x v="0"/>
    <x v="1"/>
    <n v="4.8294326086363305E-4"/>
    <x v="902"/>
    <x v="4"/>
    <x v="0"/>
    <n v="33"/>
    <n v="28.806561489599069"/>
    <x v="1018"/>
    <n v="259.13384599373114"/>
    <x v="30"/>
    <x v="9"/>
    <x v="16"/>
  </r>
  <r>
    <x v="6148"/>
    <s v="Product904"/>
    <n v="7"/>
    <x v="0"/>
    <x v="0"/>
    <n v="9.8575237779502084E-2"/>
    <x v="903"/>
    <x v="0"/>
    <x v="0"/>
    <n v="197"/>
    <n v="232.77758779177736"/>
    <x v="1378"/>
    <n v="1468.8203720782478"/>
    <x v="0"/>
    <x v="10"/>
    <x v="16"/>
  </r>
  <r>
    <x v="6149"/>
    <s v="Product905"/>
    <n v="10"/>
    <x v="0"/>
    <x v="0"/>
    <n v="4.0335472317327897E-2"/>
    <x v="904"/>
    <x v="1"/>
    <x v="1"/>
    <n v="103"/>
    <n v="135.47994476457657"/>
    <x v="1246"/>
    <n v="1300.1529720297187"/>
    <x v="1"/>
    <x v="10"/>
    <x v="16"/>
  </r>
  <r>
    <x v="6150"/>
    <s v="Product906"/>
    <n v="15"/>
    <x v="1"/>
    <x v="0"/>
    <n v="9.1900373166988236E-2"/>
    <x v="905"/>
    <x v="2"/>
    <x v="0"/>
    <n v="91"/>
    <n v="175.69588220305485"/>
    <x v="524"/>
    <n v="2393.2404759703636"/>
    <x v="2"/>
    <x v="10"/>
    <x v="16"/>
  </r>
  <r>
    <x v="6151"/>
    <s v="Product907"/>
    <n v="4"/>
    <x v="1"/>
    <x v="0"/>
    <n v="9.8842734638728516E-2"/>
    <x v="906"/>
    <x v="3"/>
    <x v="1"/>
    <n v="118"/>
    <n v="54.793457550008206"/>
    <x v="632"/>
    <n v="197.51008946181724"/>
    <x v="3"/>
    <x v="10"/>
    <x v="16"/>
  </r>
  <r>
    <x v="6152"/>
    <s v="Product908"/>
    <n v="12"/>
    <x v="1"/>
    <x v="1"/>
    <n v="5.5501567771237242E-2"/>
    <x v="907"/>
    <x v="4"/>
    <x v="2"/>
    <n v="77"/>
    <n v="255.70196781767126"/>
    <x v="72"/>
    <n v="2898.1212926592007"/>
    <x v="4"/>
    <x v="10"/>
    <x v="16"/>
  </r>
  <r>
    <x v="6153"/>
    <s v="Product909"/>
    <n v="5"/>
    <x v="0"/>
    <x v="0"/>
    <n v="8.1927496271548578E-2"/>
    <x v="908"/>
    <x v="0"/>
    <x v="0"/>
    <n v="42"/>
    <n v="294.07380941895497"/>
    <x v="19"/>
    <n v="1349.9053924711172"/>
    <x v="5"/>
    <x v="10"/>
    <x v="16"/>
  </r>
  <r>
    <x v="6154"/>
    <s v="Product910"/>
    <n v="13"/>
    <x v="2"/>
    <x v="0"/>
    <n v="1.8872020702069482E-2"/>
    <x v="909"/>
    <x v="1"/>
    <x v="3"/>
    <n v="148"/>
    <n v="149.9187754832169"/>
    <x v="1510"/>
    <n v="1912.1635682326935"/>
    <x v="6"/>
    <x v="10"/>
    <x v="16"/>
  </r>
  <r>
    <x v="6155"/>
    <s v="Product911"/>
    <n v="8"/>
    <x v="2"/>
    <x v="0"/>
    <n v="6.0544390801578031E-3"/>
    <x v="910"/>
    <x v="2"/>
    <x v="3"/>
    <n v="214"/>
    <n v="277.46574152528399"/>
    <x v="467"/>
    <n v="2206.2867367711069"/>
    <x v="7"/>
    <x v="10"/>
    <x v="16"/>
  </r>
  <r>
    <x v="6156"/>
    <s v="Product912"/>
    <n v="12"/>
    <x v="1"/>
    <x v="0"/>
    <n v="1.8355645865244685E-2"/>
    <x v="911"/>
    <x v="3"/>
    <x v="2"/>
    <n v="16"/>
    <n v="310.31443531893018"/>
    <x v="593"/>
    <n v="3655.42096124811"/>
    <x v="8"/>
    <x v="10"/>
    <x v="16"/>
  </r>
  <r>
    <x v="6157"/>
    <s v="Product913"/>
    <n v="15"/>
    <x v="1"/>
    <x v="0"/>
    <n v="4.4229628419975103E-2"/>
    <x v="912"/>
    <x v="0"/>
    <x v="3"/>
    <n v="32"/>
    <n v="159.83453572166613"/>
    <x v="134"/>
    <n v="2291.4767039702638"/>
    <x v="9"/>
    <x v="10"/>
    <x v="16"/>
  </r>
  <r>
    <x v="6158"/>
    <s v="Product914"/>
    <n v="14"/>
    <x v="1"/>
    <x v="1"/>
    <n v="2.8582734374085973E-2"/>
    <x v="913"/>
    <x v="1"/>
    <x v="0"/>
    <n v="216"/>
    <n v="247.60432643235046"/>
    <x v="1427"/>
    <n v="3367.3796483608417"/>
    <x v="10"/>
    <x v="10"/>
    <x v="16"/>
  </r>
  <r>
    <x v="6159"/>
    <s v="Product915"/>
    <n v="13"/>
    <x v="1"/>
    <x v="1"/>
    <n v="8.694553337907332E-2"/>
    <x v="914"/>
    <x v="2"/>
    <x v="0"/>
    <n v="107"/>
    <n v="156.19074704145567"/>
    <x v="179"/>
    <n v="1853.9385700037851"/>
    <x v="11"/>
    <x v="10"/>
    <x v="16"/>
  </r>
  <r>
    <x v="6160"/>
    <s v="Product916"/>
    <n v="9"/>
    <x v="0"/>
    <x v="0"/>
    <n v="2.6982784026520257E-2"/>
    <x v="915"/>
    <x v="3"/>
    <x v="1"/>
    <n v="170"/>
    <n v="111.88660636639128"/>
    <x v="1040"/>
    <n v="979.80834808212001"/>
    <x v="12"/>
    <x v="10"/>
    <x v="16"/>
  </r>
  <r>
    <x v="6161"/>
    <s v="Product917"/>
    <n v="2"/>
    <x v="1"/>
    <x v="0"/>
    <n v="3.8826882516781194E-2"/>
    <x v="916"/>
    <x v="4"/>
    <x v="0"/>
    <n v="105"/>
    <n v="311.49746510943629"/>
    <x v="19"/>
    <n v="598.80597925471409"/>
    <x v="13"/>
    <x v="10"/>
    <x v="16"/>
  </r>
  <r>
    <x v="6162"/>
    <s v="Product918"/>
    <n v="10"/>
    <x v="2"/>
    <x v="0"/>
    <n v="1.0961267669364894E-3"/>
    <x v="917"/>
    <x v="0"/>
    <x v="1"/>
    <n v="96"/>
    <n v="141.66559530465031"/>
    <x v="894"/>
    <n v="1415.103118536829"/>
    <x v="14"/>
    <x v="10"/>
    <x v="16"/>
  </r>
  <r>
    <x v="6163"/>
    <s v="Product919"/>
    <n v="6"/>
    <x v="0"/>
    <x v="0"/>
    <n v="4.0654547352801433E-2"/>
    <x v="918"/>
    <x v="1"/>
    <x v="2"/>
    <n v="59"/>
    <n v="72.404591551031046"/>
    <x v="105"/>
    <n v="416.7660939315565"/>
    <x v="15"/>
    <x v="10"/>
    <x v="16"/>
  </r>
  <r>
    <x v="6164"/>
    <s v="Product920"/>
    <n v="9"/>
    <x v="0"/>
    <x v="1"/>
    <n v="6.1612358668175209E-2"/>
    <x v="919"/>
    <x v="2"/>
    <x v="0"/>
    <n v="27"/>
    <n v="242.51505207788077"/>
    <x v="1041"/>
    <n v="2048.1581493614449"/>
    <x v="16"/>
    <x v="10"/>
    <x v="16"/>
  </r>
  <r>
    <x v="6165"/>
    <s v="Product921"/>
    <n v="7"/>
    <x v="0"/>
    <x v="0"/>
    <n v="1.75080106565077E-2"/>
    <x v="920"/>
    <x v="3"/>
    <x v="3"/>
    <n v="27"/>
    <n v="155.2843246367938"/>
    <x v="364"/>
    <n v="1067.9592351838494"/>
    <x v="17"/>
    <x v="10"/>
    <x v="16"/>
  </r>
  <r>
    <x v="6166"/>
    <s v="Product922"/>
    <n v="7"/>
    <x v="1"/>
    <x v="0"/>
    <n v="8.9056748685424889E-2"/>
    <x v="921"/>
    <x v="4"/>
    <x v="3"/>
    <n v="167"/>
    <n v="108.62687433304467"/>
    <x v="895"/>
    <n v="692.67042659558433"/>
    <x v="18"/>
    <x v="10"/>
    <x v="16"/>
  </r>
  <r>
    <x v="6167"/>
    <s v="Product923"/>
    <n v="6"/>
    <x v="1"/>
    <x v="0"/>
    <n v="2.4928550452875866E-2"/>
    <x v="922"/>
    <x v="0"/>
    <x v="2"/>
    <n v="31"/>
    <n v="267.42577778219982"/>
    <x v="793"/>
    <n v="1564.5554447301399"/>
    <x v="19"/>
    <x v="10"/>
    <x v="16"/>
  </r>
  <r>
    <x v="6168"/>
    <s v="Product924"/>
    <n v="14"/>
    <x v="1"/>
    <x v="0"/>
    <n v="4.0685166935424413E-2"/>
    <x v="923"/>
    <x v="1"/>
    <x v="3"/>
    <n v="138"/>
    <n v="187.05010254245587"/>
    <x v="568"/>
    <n v="2512.159130533189"/>
    <x v="20"/>
    <x v="10"/>
    <x v="16"/>
  </r>
  <r>
    <x v="6169"/>
    <s v="Product925"/>
    <n v="15"/>
    <x v="0"/>
    <x v="0"/>
    <n v="6.4970913206910022E-2"/>
    <x v="924"/>
    <x v="2"/>
    <x v="0"/>
    <n v="46"/>
    <n v="173.02243039002312"/>
    <x v="234"/>
    <n v="2426.7150762345641"/>
    <x v="21"/>
    <x v="10"/>
    <x v="16"/>
  </r>
  <r>
    <x v="6170"/>
    <s v="Product926"/>
    <n v="14"/>
    <x v="2"/>
    <x v="1"/>
    <n v="6.2671725384833815E-2"/>
    <x v="925"/>
    <x v="3"/>
    <x v="0"/>
    <n v="182"/>
    <n v="307.90099214642947"/>
    <x v="240"/>
    <n v="4040.4602800927482"/>
    <x v="22"/>
    <x v="10"/>
    <x v="16"/>
  </r>
  <r>
    <x v="6171"/>
    <s v="Product927"/>
    <n v="11"/>
    <x v="2"/>
    <x v="1"/>
    <n v="3.2975449929263691E-2"/>
    <x v="926"/>
    <x v="4"/>
    <x v="1"/>
    <n v="207"/>
    <n v="303.45707724342446"/>
    <x v="1082"/>
    <n v="3227.9548794581351"/>
    <x v="23"/>
    <x v="10"/>
    <x v="16"/>
  </r>
  <r>
    <x v="6172"/>
    <s v="Product928"/>
    <n v="1"/>
    <x v="1"/>
    <x v="0"/>
    <n v="2.5090094017022114E-3"/>
    <x v="927"/>
    <x v="0"/>
    <x v="0"/>
    <n v="60"/>
    <n v="82.000796246126129"/>
    <x v="124"/>
    <n v="81.79505547739754"/>
    <x v="24"/>
    <x v="10"/>
    <x v="16"/>
  </r>
  <r>
    <x v="6173"/>
    <s v="Product929"/>
    <n v="14"/>
    <x v="1"/>
    <x v="0"/>
    <n v="4.8425105379839607E-2"/>
    <x v="928"/>
    <x v="1"/>
    <x v="1"/>
    <n v="246"/>
    <n v="204.97035333494028"/>
    <x v="440"/>
    <n v="2730.6249932493402"/>
    <x v="25"/>
    <x v="10"/>
    <x v="16"/>
  </r>
  <r>
    <x v="6174"/>
    <s v="Product930"/>
    <n v="7"/>
    <x v="1"/>
    <x v="0"/>
    <n v="3.3366995653949842E-2"/>
    <x v="929"/>
    <x v="2"/>
    <x v="2"/>
    <n v="48"/>
    <n v="88.918179762464575"/>
    <x v="210"/>
    <n v="601.65873071341309"/>
    <x v="26"/>
    <x v="10"/>
    <x v="16"/>
  </r>
  <r>
    <x v="6175"/>
    <s v="Product931"/>
    <n v="10"/>
    <x v="1"/>
    <x v="0"/>
    <n v="9.4202849517566245E-2"/>
    <x v="930"/>
    <x v="3"/>
    <x v="0"/>
    <n v="93"/>
    <n v="190.92433061566786"/>
    <x v="671"/>
    <n v="1729.3871462943803"/>
    <x v="27"/>
    <x v="10"/>
    <x v="16"/>
  </r>
  <r>
    <x v="6176"/>
    <s v="Product932"/>
    <n v="5"/>
    <x v="0"/>
    <x v="1"/>
    <n v="3.4196497995053345E-2"/>
    <x v="931"/>
    <x v="4"/>
    <x v="3"/>
    <n v="124"/>
    <n v="275.94894886504579"/>
    <x v="519"/>
    <n v="1332.562305942226"/>
    <x v="28"/>
    <x v="10"/>
    <x v="16"/>
  </r>
  <r>
    <x v="6177"/>
    <s v="Product933"/>
    <n v="15"/>
    <x v="1"/>
    <x v="0"/>
    <n v="2.7302185828870198E-2"/>
    <x v="932"/>
    <x v="0"/>
    <x v="3"/>
    <n v="17"/>
    <n v="173.75450694695681"/>
    <x v="773"/>
    <n v="2535.1594366453087"/>
    <x v="29"/>
    <x v="10"/>
    <x v="16"/>
  </r>
  <r>
    <x v="6178"/>
    <s v="Product934"/>
    <n v="1"/>
    <x v="2"/>
    <x v="0"/>
    <n v="8.8880406467449477E-2"/>
    <x v="933"/>
    <x v="1"/>
    <x v="2"/>
    <n v="126"/>
    <n v="223.58246636229529"/>
    <x v="347"/>
    <n v="203.71036587301964"/>
    <x v="0"/>
    <x v="11"/>
    <x v="16"/>
  </r>
  <r>
    <x v="6179"/>
    <s v="Product935"/>
    <n v="4"/>
    <x v="0"/>
    <x v="0"/>
    <n v="2.5632520142236027E-2"/>
    <x v="934"/>
    <x v="2"/>
    <x v="3"/>
    <n v="63"/>
    <n v="233.67502395526654"/>
    <x v="38"/>
    <n v="910.74137678798274"/>
    <x v="1"/>
    <x v="11"/>
    <x v="16"/>
  </r>
  <r>
    <x v="6180"/>
    <s v="Product936"/>
    <n v="3"/>
    <x v="0"/>
    <x v="0"/>
    <n v="3.9242222447313416E-2"/>
    <x v="935"/>
    <x v="3"/>
    <x v="0"/>
    <n v="79"/>
    <n v="181.5888513342183"/>
    <x v="544"/>
    <n v="523.38870370862628"/>
    <x v="2"/>
    <x v="11"/>
    <x v="16"/>
  </r>
  <r>
    <x v="6181"/>
    <s v="Product937"/>
    <n v="15"/>
    <x v="0"/>
    <x v="0"/>
    <n v="6.6686174584434751E-2"/>
    <x v="936"/>
    <x v="0"/>
    <x v="0"/>
    <n v="16"/>
    <n v="238.6792261006305"/>
    <x v="102"/>
    <n v="3341.4393233880915"/>
    <x v="3"/>
    <x v="11"/>
    <x v="16"/>
  </r>
  <r>
    <x v="6182"/>
    <s v="Product938"/>
    <n v="3"/>
    <x v="1"/>
    <x v="1"/>
    <n v="7.2617008447456888E-2"/>
    <x v="937"/>
    <x v="1"/>
    <x v="1"/>
    <n v="87"/>
    <n v="248.59507008848158"/>
    <x v="766"/>
    <n v="691.62851935161052"/>
    <x v="4"/>
    <x v="11"/>
    <x v="16"/>
  </r>
  <r>
    <x v="6183"/>
    <s v="Product939"/>
    <n v="3"/>
    <x v="1"/>
    <x v="1"/>
    <n v="4.0932719264621567E-2"/>
    <x v="938"/>
    <x v="2"/>
    <x v="0"/>
    <n v="238"/>
    <n v="136.68498483937196"/>
    <x v="1262"/>
    <n v="393.2702901817587"/>
    <x v="5"/>
    <x v="11"/>
    <x v="16"/>
  </r>
  <r>
    <x v="6184"/>
    <s v="Product940"/>
    <n v="11"/>
    <x v="1"/>
    <x v="0"/>
    <n v="9.461304647694993E-2"/>
    <x v="939"/>
    <x v="3"/>
    <x v="1"/>
    <n v="192"/>
    <n v="52.359977824325554"/>
    <x v="648"/>
    <n v="521.46644889790628"/>
    <x v="6"/>
    <x v="11"/>
    <x v="16"/>
  </r>
  <r>
    <x v="6185"/>
    <s v="Product941"/>
    <n v="5"/>
    <x v="0"/>
    <x v="0"/>
    <n v="6.2272652990488724E-2"/>
    <x v="940"/>
    <x v="4"/>
    <x v="2"/>
    <n v="190"/>
    <n v="309.52092186948994"/>
    <x v="839"/>
    <n v="1451.2311645430752"/>
    <x v="7"/>
    <x v="11"/>
    <x v="16"/>
  </r>
  <r>
    <x v="6186"/>
    <s v="Product942"/>
    <n v="9"/>
    <x v="2"/>
    <x v="0"/>
    <n v="5.5868604405404088E-3"/>
    <x v="941"/>
    <x v="0"/>
    <x v="0"/>
    <n v="181"/>
    <n v="145.59429413479165"/>
    <x v="1007"/>
    <n v="1303.0279121926942"/>
    <x v="8"/>
    <x v="11"/>
    <x v="16"/>
  </r>
  <r>
    <x v="6187"/>
    <s v="Product943"/>
    <n v="7"/>
    <x v="2"/>
    <x v="0"/>
    <n v="8.3454453564943729E-2"/>
    <x v="942"/>
    <x v="1"/>
    <x v="3"/>
    <n v="151"/>
    <n v="181.98317844380156"/>
    <x v="215"/>
    <n v="1167.5711021013371"/>
    <x v="9"/>
    <x v="11"/>
    <x v="16"/>
  </r>
  <r>
    <x v="6188"/>
    <s v="Product944"/>
    <n v="10"/>
    <x v="1"/>
    <x v="1"/>
    <n v="3.6080108112996188E-2"/>
    <x v="943"/>
    <x v="2"/>
    <x v="3"/>
    <n v="94"/>
    <n v="129.9548642860982"/>
    <x v="545"/>
    <n v="1252.6607873284602"/>
    <x v="10"/>
    <x v="11"/>
    <x v="16"/>
  </r>
  <r>
    <x v="6189"/>
    <s v="Product945"/>
    <n v="10"/>
    <x v="1"/>
    <x v="0"/>
    <n v="4.0694672134345279E-2"/>
    <x v="944"/>
    <x v="3"/>
    <x v="2"/>
    <n v="237"/>
    <n v="236.23040423250345"/>
    <x v="277"/>
    <n v="2266.1708538409785"/>
    <x v="11"/>
    <x v="11"/>
    <x v="16"/>
  </r>
  <r>
    <x v="6190"/>
    <s v="Product946"/>
    <n v="14"/>
    <x v="1"/>
    <x v="0"/>
    <n v="3.8887574752875111E-2"/>
    <x v="945"/>
    <x v="4"/>
    <x v="3"/>
    <n v="107"/>
    <n v="262.63733929797695"/>
    <x v="1017"/>
    <n v="3533.9361418638291"/>
    <x v="12"/>
    <x v="11"/>
    <x v="16"/>
  </r>
  <r>
    <x v="6191"/>
    <s v="Product947"/>
    <n v="15"/>
    <x v="1"/>
    <x v="0"/>
    <n v="2.4608413281003917E-2"/>
    <x v="946"/>
    <x v="0"/>
    <x v="0"/>
    <n v="64"/>
    <n v="257.64434248218106"/>
    <x v="894"/>
    <n v="3769.5618603430057"/>
    <x v="13"/>
    <x v="11"/>
    <x v="16"/>
  </r>
  <r>
    <x v="6192"/>
    <s v="Product948"/>
    <n v="2"/>
    <x v="0"/>
    <x v="0"/>
    <n v="4.3767484305031745E-2"/>
    <x v="947"/>
    <x v="1"/>
    <x v="0"/>
    <n v="40"/>
    <n v="268.67553865672994"/>
    <x v="50"/>
    <n v="513.83257247085112"/>
    <x v="14"/>
    <x v="11"/>
    <x v="16"/>
  </r>
  <r>
    <x v="6193"/>
    <s v="Product949"/>
    <n v="15"/>
    <x v="1"/>
    <x v="0"/>
    <n v="6.0376341334205989E-2"/>
    <x v="948"/>
    <x v="2"/>
    <x v="1"/>
    <n v="77"/>
    <n v="170.22387356132882"/>
    <x v="262"/>
    <n v="2399.1956830193899"/>
    <x v="15"/>
    <x v="11"/>
    <x v="16"/>
  </r>
  <r>
    <x v="6194"/>
    <s v="Product950"/>
    <n v="5"/>
    <x v="2"/>
    <x v="1"/>
    <n v="8.5095643890228764E-2"/>
    <x v="949"/>
    <x v="3"/>
    <x v="0"/>
    <n v="35"/>
    <n v="43.401552016469481"/>
    <x v="1468"/>
    <n v="198.54134500896379"/>
    <x v="16"/>
    <x v="11"/>
    <x v="16"/>
  </r>
  <r>
    <x v="6195"/>
    <s v="Product951"/>
    <n v="4"/>
    <x v="0"/>
    <x v="1"/>
    <n v="4.0230556587053712E-2"/>
    <x v="950"/>
    <x v="4"/>
    <x v="1"/>
    <n v="58"/>
    <n v="249.38727254327034"/>
    <x v="313"/>
    <n v="957.41713505250925"/>
    <x v="17"/>
    <x v="11"/>
    <x v="16"/>
  </r>
  <r>
    <x v="6196"/>
    <s v="Product952"/>
    <n v="5"/>
    <x v="0"/>
    <x v="0"/>
    <n v="3.6934086221978357E-2"/>
    <x v="951"/>
    <x v="0"/>
    <x v="2"/>
    <n v="7"/>
    <n v="303.18731165853683"/>
    <x v="478"/>
    <n v="1459.946826741653"/>
    <x v="18"/>
    <x v="11"/>
    <x v="16"/>
  </r>
  <r>
    <x v="6197"/>
    <s v="Product953"/>
    <n v="3"/>
    <x v="0"/>
    <x v="0"/>
    <n v="2.7812538729132065E-2"/>
    <x v="952"/>
    <x v="1"/>
    <x v="0"/>
    <n v="62"/>
    <n v="44.075981393250075"/>
    <x v="793"/>
    <n v="128.55034936117744"/>
    <x v="19"/>
    <x v="11"/>
    <x v="16"/>
  </r>
  <r>
    <x v="6198"/>
    <s v="Product954"/>
    <n v="6"/>
    <x v="1"/>
    <x v="0"/>
    <n v="6.203167454094425E-2"/>
    <x v="953"/>
    <x v="2"/>
    <x v="3"/>
    <n v="63"/>
    <n v="44.810145418076132"/>
    <x v="89"/>
    <n v="252.18298236821789"/>
    <x v="20"/>
    <x v="11"/>
    <x v="16"/>
  </r>
  <r>
    <x v="6199"/>
    <s v="Product955"/>
    <n v="13"/>
    <x v="1"/>
    <x v="0"/>
    <n v="8.9791494368743577E-2"/>
    <x v="954"/>
    <x v="3"/>
    <x v="3"/>
    <n v="145"/>
    <n v="175.00438260362"/>
    <x v="1250"/>
    <n v="2070.7762083913008"/>
    <x v="21"/>
    <x v="11"/>
    <x v="16"/>
  </r>
  <r>
    <x v="6200"/>
    <s v="Product956"/>
    <n v="1"/>
    <x v="1"/>
    <x v="1"/>
    <n v="7.3912985993768915E-2"/>
    <x v="955"/>
    <x v="4"/>
    <x v="2"/>
    <n v="121"/>
    <n v="114.38355333588959"/>
    <x v="1218"/>
    <n v="105.92912336025645"/>
    <x v="22"/>
    <x v="11"/>
    <x v="16"/>
  </r>
  <r>
    <x v="6201"/>
    <s v="Product957"/>
    <n v="13"/>
    <x v="0"/>
    <x v="0"/>
    <n v="6.4576557343496474E-2"/>
    <x v="956"/>
    <x v="0"/>
    <x v="3"/>
    <n v="212"/>
    <n v="101.55874442458435"/>
    <x v="1127"/>
    <n v="1235.0055944397168"/>
    <x v="23"/>
    <x v="11"/>
    <x v="16"/>
  </r>
  <r>
    <x v="6202"/>
    <s v="Product958"/>
    <n v="14"/>
    <x v="2"/>
    <x v="0"/>
    <n v="4.6158143592558071E-2"/>
    <x v="957"/>
    <x v="1"/>
    <x v="0"/>
    <n v="195"/>
    <n v="156.63011147898783"/>
    <x v="1299"/>
    <n v="2091.6049882339125"/>
    <x v="24"/>
    <x v="11"/>
    <x v="16"/>
  </r>
  <r>
    <x v="6203"/>
    <s v="Product959"/>
    <n v="8"/>
    <x v="2"/>
    <x v="0"/>
    <n v="6.0633350651482426E-2"/>
    <x v="958"/>
    <x v="2"/>
    <x v="0"/>
    <n v="158"/>
    <n v="147.52972922608188"/>
    <x v="674"/>
    <n v="1108.6760593791887"/>
    <x v="25"/>
    <x v="11"/>
    <x v="16"/>
  </r>
  <r>
    <x v="6204"/>
    <s v="Product960"/>
    <n v="9"/>
    <x v="1"/>
    <x v="0"/>
    <n v="1.8413842400973403E-2"/>
    <x v="959"/>
    <x v="3"/>
    <x v="1"/>
    <n v="43"/>
    <n v="169.30659596470338"/>
    <x v="1397"/>
    <n v="1495.7010989024764"/>
    <x v="26"/>
    <x v="11"/>
    <x v="16"/>
  </r>
  <r>
    <x v="6205"/>
    <s v="Product961"/>
    <n v="5"/>
    <x v="1"/>
    <x v="0"/>
    <n v="9.6806793477238862E-2"/>
    <x v="960"/>
    <x v="0"/>
    <x v="0"/>
    <n v="95"/>
    <n v="171.69072702984732"/>
    <x v="1394"/>
    <n v="775.34949138155946"/>
    <x v="27"/>
    <x v="11"/>
    <x v="16"/>
  </r>
  <r>
    <x v="6206"/>
    <s v="Product962"/>
    <n v="14"/>
    <x v="1"/>
    <x v="1"/>
    <n v="5.5363592270526722E-2"/>
    <x v="961"/>
    <x v="1"/>
    <x v="1"/>
    <n v="66"/>
    <n v="190.06864294956506"/>
    <x v="72"/>
    <n v="2513.6406413705026"/>
    <x v="28"/>
    <x v="11"/>
    <x v="16"/>
  </r>
  <r>
    <x v="6207"/>
    <s v="Product963"/>
    <n v="14"/>
    <x v="1"/>
    <x v="1"/>
    <n v="8.1298423934197686E-2"/>
    <x v="962"/>
    <x v="2"/>
    <x v="2"/>
    <n v="22"/>
    <n v="36.383777414753574"/>
    <x v="156"/>
    <n v="467.96167115826029"/>
    <x v="29"/>
    <x v="11"/>
    <x v="16"/>
  </r>
  <r>
    <x v="6208"/>
    <s v="Product964"/>
    <n v="15"/>
    <x v="0"/>
    <x v="0"/>
    <n v="8.9870948655335348E-2"/>
    <x v="963"/>
    <x v="3"/>
    <x v="0"/>
    <n v="46"/>
    <n v="181.75365664705583"/>
    <x v="234"/>
    <n v="2481.2892465391328"/>
    <x v="30"/>
    <x v="11"/>
    <x v="16"/>
  </r>
  <r>
    <x v="6209"/>
    <s v="Product965"/>
    <n v="8"/>
    <x v="1"/>
    <x v="0"/>
    <n v="5.9721584061977265E-2"/>
    <x v="964"/>
    <x v="4"/>
    <x v="3"/>
    <n v="246"/>
    <n v="237.56544828644024"/>
    <x v="1511"/>
    <n v="1787.0213071710423"/>
    <x v="0"/>
    <x v="0"/>
    <x v="17"/>
  </r>
  <r>
    <x v="6210"/>
    <s v="Product966"/>
    <n v="13"/>
    <x v="2"/>
    <x v="0"/>
    <n v="3.1549547767158251E-2"/>
    <x v="965"/>
    <x v="0"/>
    <x v="3"/>
    <n v="19"/>
    <n v="270.26626115699486"/>
    <x v="610"/>
    <n v="3402.6132769300225"/>
    <x v="1"/>
    <x v="0"/>
    <x v="17"/>
  </r>
  <r>
    <x v="6211"/>
    <s v="Product967"/>
    <n v="10"/>
    <x v="0"/>
    <x v="0"/>
    <n v="8.9237318487295575E-2"/>
    <x v="966"/>
    <x v="1"/>
    <x v="2"/>
    <n v="5"/>
    <n v="174.99663360201404"/>
    <x v="435"/>
    <n v="1593.8040327506656"/>
    <x v="2"/>
    <x v="0"/>
    <x v="17"/>
  </r>
  <r>
    <x v="6212"/>
    <s v="Product968"/>
    <n v="2"/>
    <x v="0"/>
    <x v="1"/>
    <n v="9.1800745524693042E-2"/>
    <x v="967"/>
    <x v="2"/>
    <x v="3"/>
    <n v="9"/>
    <n v="173.37064053037258"/>
    <x v="511"/>
    <n v="314.91017295518162"/>
    <x v="3"/>
    <x v="0"/>
    <x v="17"/>
  </r>
  <r>
    <x v="6213"/>
    <s v="Product969"/>
    <n v="12"/>
    <x v="0"/>
    <x v="0"/>
    <n v="3.3737293762717502E-2"/>
    <x v="968"/>
    <x v="3"/>
    <x v="0"/>
    <n v="215"/>
    <n v="234.45742750878051"/>
    <x v="679"/>
    <n v="2718.5696208247891"/>
    <x v="4"/>
    <x v="0"/>
    <x v="17"/>
  </r>
  <r>
    <x v="6214"/>
    <s v="Product970"/>
    <n v="5"/>
    <x v="1"/>
    <x v="0"/>
    <n v="7.8682013925038097E-2"/>
    <x v="969"/>
    <x v="4"/>
    <x v="0"/>
    <n v="54"/>
    <n v="44.001618429732929"/>
    <x v="56"/>
    <n v="202.69741237860234"/>
    <x v="5"/>
    <x v="0"/>
    <x v="17"/>
  </r>
  <r>
    <x v="6215"/>
    <s v="Product971"/>
    <n v="5"/>
    <x v="1"/>
    <x v="0"/>
    <n v="9.5527579020647999E-2"/>
    <x v="970"/>
    <x v="0"/>
    <x v="1"/>
    <n v="231"/>
    <n v="112.39512832470014"/>
    <x v="262"/>
    <n v="508.29146911063236"/>
    <x v="6"/>
    <x v="0"/>
    <x v="17"/>
  </r>
  <r>
    <x v="6216"/>
    <s v="Product972"/>
    <n v="1"/>
    <x v="1"/>
    <x v="0"/>
    <n v="3.9080192485179979E-2"/>
    <x v="971"/>
    <x v="1"/>
    <x v="0"/>
    <n v="13"/>
    <n v="100.09719711015657"/>
    <x v="1512"/>
    <n v="96.185379379864642"/>
    <x v="7"/>
    <x v="0"/>
    <x v="17"/>
  </r>
  <r>
    <x v="6217"/>
    <s v="Product973"/>
    <n v="6"/>
    <x v="0"/>
    <x v="0"/>
    <n v="6.664981272226296E-2"/>
    <x v="972"/>
    <x v="2"/>
    <x v="1"/>
    <n v="158"/>
    <n v="113.73913286598268"/>
    <x v="78"/>
    <n v="636.95064576763411"/>
    <x v="8"/>
    <x v="0"/>
    <x v="17"/>
  </r>
  <r>
    <x v="6218"/>
    <s v="Product974"/>
    <n v="2"/>
    <x v="2"/>
    <x v="1"/>
    <n v="6.3428691936439588E-2"/>
    <x v="973"/>
    <x v="3"/>
    <x v="2"/>
    <n v="10"/>
    <n v="137.25185122579205"/>
    <x v="848"/>
    <n v="257.09229167337048"/>
    <x v="9"/>
    <x v="0"/>
    <x v="17"/>
  </r>
  <r>
    <x v="6219"/>
    <s v="Product975"/>
    <n v="7"/>
    <x v="2"/>
    <x v="1"/>
    <n v="1.5800693355084352E-2"/>
    <x v="974"/>
    <x v="4"/>
    <x v="0"/>
    <n v="184"/>
    <n v="264.34899872507037"/>
    <x v="941"/>
    <n v="1821.2047088024435"/>
    <x v="10"/>
    <x v="0"/>
    <x v="17"/>
  </r>
  <r>
    <x v="6220"/>
    <s v="Product976"/>
    <n v="1"/>
    <x v="1"/>
    <x v="0"/>
    <n v="1.4846829953587382E-2"/>
    <x v="975"/>
    <x v="0"/>
    <x v="3"/>
    <n v="184"/>
    <n v="145.32193513853298"/>
    <x v="682"/>
    <n v="143.16436507900494"/>
    <x v="11"/>
    <x v="0"/>
    <x v="17"/>
  </r>
  <r>
    <x v="6221"/>
    <s v="Product977"/>
    <n v="13"/>
    <x v="1"/>
    <x v="0"/>
    <n v="8.0754732252844463E-2"/>
    <x v="976"/>
    <x v="1"/>
    <x v="3"/>
    <n v="5"/>
    <n v="185.43542516915068"/>
    <x v="1513"/>
    <n v="2215.9882817725061"/>
    <x v="12"/>
    <x v="0"/>
    <x v="17"/>
  </r>
  <r>
    <x v="6222"/>
    <s v="Product978"/>
    <n v="8"/>
    <x v="1"/>
    <x v="0"/>
    <n v="6.8315703632815625E-2"/>
    <x v="977"/>
    <x v="2"/>
    <x v="2"/>
    <n v="195"/>
    <n v="48.882254495862881"/>
    <x v="91"/>
    <n v="364.34263107855719"/>
    <x v="13"/>
    <x v="0"/>
    <x v="17"/>
  </r>
  <r>
    <x v="6223"/>
    <s v="Product979"/>
    <n v="5"/>
    <x v="1"/>
    <x v="0"/>
    <n v="6.3363279809572293E-2"/>
    <x v="978"/>
    <x v="3"/>
    <x v="3"/>
    <n v="228"/>
    <n v="298.1482775626003"/>
    <x v="61"/>
    <n v="1396.2831241332963"/>
    <x v="14"/>
    <x v="0"/>
    <x v="17"/>
  </r>
  <r>
    <x v="6224"/>
    <s v="Product980"/>
    <n v="9"/>
    <x v="0"/>
    <x v="1"/>
    <n v="2.1461476568794238E-2"/>
    <x v="979"/>
    <x v="4"/>
    <x v="0"/>
    <n v="107"/>
    <n v="219.17684967515527"/>
    <x v="502"/>
    <n v="1930.2569176628679"/>
    <x v="15"/>
    <x v="0"/>
    <x v="17"/>
  </r>
  <r>
    <x v="6225"/>
    <s v="Product981"/>
    <n v="3"/>
    <x v="1"/>
    <x v="0"/>
    <n v="9.3761237829718749E-2"/>
    <x v="980"/>
    <x v="0"/>
    <x v="0"/>
    <n v="209"/>
    <n v="209.92423760479195"/>
    <x v="716"/>
    <n v="570.72444370951996"/>
    <x v="16"/>
    <x v="0"/>
    <x v="17"/>
  </r>
  <r>
    <x v="6226"/>
    <s v="Product982"/>
    <n v="7"/>
    <x v="2"/>
    <x v="0"/>
    <n v="3.7721777987271769E-2"/>
    <x v="981"/>
    <x v="1"/>
    <x v="1"/>
    <n v="35"/>
    <n v="232.90719317265192"/>
    <x v="1141"/>
    <n v="1568.8506381810816"/>
    <x v="17"/>
    <x v="0"/>
    <x v="17"/>
  </r>
  <r>
    <x v="6227"/>
    <s v="Product983"/>
    <n v="12"/>
    <x v="0"/>
    <x v="0"/>
    <n v="4.4701328817849939E-2"/>
    <x v="982"/>
    <x v="2"/>
    <x v="0"/>
    <n v="130"/>
    <n v="54.470201913541899"/>
    <x v="91"/>
    <n v="624.4237380843598"/>
    <x v="18"/>
    <x v="0"/>
    <x v="17"/>
  </r>
  <r>
    <x v="6228"/>
    <s v="Product984"/>
    <n v="9"/>
    <x v="0"/>
    <x v="0"/>
    <n v="6.3432358722747342E-2"/>
    <x v="983"/>
    <x v="3"/>
    <x v="1"/>
    <n v="16"/>
    <n v="239.38838443999634"/>
    <x v="384"/>
    <n v="2017.8307310772557"/>
    <x v="19"/>
    <x v="0"/>
    <x v="17"/>
  </r>
  <r>
    <x v="6229"/>
    <s v="Product985"/>
    <n v="6"/>
    <x v="0"/>
    <x v="0"/>
    <n v="8.9952494560570861E-2"/>
    <x v="984"/>
    <x v="0"/>
    <x v="2"/>
    <n v="234"/>
    <n v="161.29886793096591"/>
    <x v="977"/>
    <n v="880.73779434467679"/>
    <x v="20"/>
    <x v="0"/>
    <x v="17"/>
  </r>
  <r>
    <x v="6230"/>
    <s v="Product986"/>
    <n v="8"/>
    <x v="1"/>
    <x v="1"/>
    <n v="2.224446532606833E-2"/>
    <x v="985"/>
    <x v="1"/>
    <x v="0"/>
    <n v="187"/>
    <n v="261.43984644251447"/>
    <x v="1363"/>
    <n v="2044.9940547477706"/>
    <x v="21"/>
    <x v="0"/>
    <x v="17"/>
  </r>
  <r>
    <x v="6231"/>
    <s v="Product987"/>
    <n v="2"/>
    <x v="1"/>
    <x v="1"/>
    <n v="9.4432289101043676E-2"/>
    <x v="986"/>
    <x v="2"/>
    <x v="3"/>
    <n v="149"/>
    <n v="231.5212028519945"/>
    <x v="746"/>
    <n v="419.31625138250718"/>
    <x v="22"/>
    <x v="0"/>
    <x v="17"/>
  </r>
  <r>
    <x v="6232"/>
    <s v="Product988"/>
    <n v="13"/>
    <x v="1"/>
    <x v="0"/>
    <n v="4.8557129357167897E-2"/>
    <x v="987"/>
    <x v="3"/>
    <x v="3"/>
    <n v="135"/>
    <n v="256.71158546126333"/>
    <x v="1031"/>
    <n v="3175.2033013809823"/>
    <x v="23"/>
    <x v="0"/>
    <x v="17"/>
  </r>
  <r>
    <x v="6233"/>
    <s v="Product989"/>
    <n v="5"/>
    <x v="0"/>
    <x v="0"/>
    <n v="6.5302017694072734E-3"/>
    <x v="988"/>
    <x v="4"/>
    <x v="2"/>
    <n v="123"/>
    <n v="257.78899161161769"/>
    <x v="1045"/>
    <n v="1280.5278874123089"/>
    <x v="24"/>
    <x v="0"/>
    <x v="17"/>
  </r>
  <r>
    <x v="6234"/>
    <s v="Product990"/>
    <n v="5"/>
    <x v="2"/>
    <x v="0"/>
    <n v="4.0128670080784461E-2"/>
    <x v="989"/>
    <x v="0"/>
    <x v="3"/>
    <n v="132"/>
    <n v="41.524189981941021"/>
    <x v="726"/>
    <n v="199.28939730891946"/>
    <x v="25"/>
    <x v="0"/>
    <x v="17"/>
  </r>
  <r>
    <x v="6235"/>
    <s v="Product991"/>
    <n v="5"/>
    <x v="2"/>
    <x v="0"/>
    <n v="8.2983003084382737E-2"/>
    <x v="990"/>
    <x v="1"/>
    <x v="0"/>
    <n v="217"/>
    <n v="126.90571392939914"/>
    <x v="1067"/>
    <n v="581.87348339485004"/>
    <x v="26"/>
    <x v="0"/>
    <x v="17"/>
  </r>
  <r>
    <x v="6236"/>
    <s v="Product992"/>
    <n v="7"/>
    <x v="1"/>
    <x v="1"/>
    <n v="3.3908600694438032E-2"/>
    <x v="991"/>
    <x v="2"/>
    <x v="0"/>
    <n v="68"/>
    <n v="143.22451351810989"/>
    <x v="1032"/>
    <n v="968.57579475698412"/>
    <x v="27"/>
    <x v="0"/>
    <x v="17"/>
  </r>
  <r>
    <x v="6237"/>
    <s v="Product993"/>
    <n v="6"/>
    <x v="1"/>
    <x v="0"/>
    <n v="2.2570495489492328E-2"/>
    <x v="992"/>
    <x v="3"/>
    <x v="1"/>
    <n v="216"/>
    <n v="225.56513203665409"/>
    <x v="508"/>
    <n v="1322.8440914486043"/>
    <x v="28"/>
    <x v="0"/>
    <x v="17"/>
  </r>
  <r>
    <x v="6238"/>
    <s v="Product994"/>
    <n v="3"/>
    <x v="1"/>
    <x v="0"/>
    <n v="5.3680610945916946E-2"/>
    <x v="993"/>
    <x v="4"/>
    <x v="0"/>
    <n v="48"/>
    <n v="230.36891428682745"/>
    <x v="384"/>
    <n v="654.00771067488893"/>
    <x v="29"/>
    <x v="0"/>
    <x v="17"/>
  </r>
  <r>
    <x v="6239"/>
    <s v="Product995"/>
    <n v="6"/>
    <x v="1"/>
    <x v="0"/>
    <n v="1.259316767644948E-2"/>
    <x v="994"/>
    <x v="0"/>
    <x v="1"/>
    <n v="100"/>
    <n v="113.81508662231002"/>
    <x v="321"/>
    <n v="674.29076491419391"/>
    <x v="30"/>
    <x v="0"/>
    <x v="17"/>
  </r>
  <r>
    <x v="6240"/>
    <s v="Product996"/>
    <n v="1"/>
    <x v="0"/>
    <x v="0"/>
    <n v="9.9930141898426292E-2"/>
    <x v="995"/>
    <x v="1"/>
    <x v="2"/>
    <n v="85"/>
    <n v="183.18654351786611"/>
    <x v="776"/>
    <n v="164.8806862302435"/>
    <x v="0"/>
    <x v="1"/>
    <x v="17"/>
  </r>
  <r>
    <x v="6241"/>
    <s v="Product997"/>
    <n v="10"/>
    <x v="1"/>
    <x v="0"/>
    <n v="7.6207738349349269E-2"/>
    <x v="996"/>
    <x v="2"/>
    <x v="0"/>
    <n v="227"/>
    <n v="53.071873838705798"/>
    <x v="356"/>
    <n v="490.27386363496038"/>
    <x v="1"/>
    <x v="1"/>
    <x v="17"/>
  </r>
  <r>
    <x v="6242"/>
    <s v="Product998"/>
    <n v="15"/>
    <x v="2"/>
    <x v="1"/>
    <n v="4.740782548203934E-2"/>
    <x v="997"/>
    <x v="3"/>
    <x v="3"/>
    <n v="168"/>
    <n v="214.78538784803698"/>
    <x v="235"/>
    <n v="3069.0431949726767"/>
    <x v="2"/>
    <x v="1"/>
    <x v="17"/>
  </r>
  <r>
    <x v="6243"/>
    <s v="Product999"/>
    <n v="6"/>
    <x v="0"/>
    <x v="1"/>
    <n v="6.8123322571333592E-2"/>
    <x v="998"/>
    <x v="4"/>
    <x v="3"/>
    <n v="209"/>
    <n v="209.41429591105566"/>
    <x v="286"/>
    <n v="1170.8897896779488"/>
    <x v="3"/>
    <x v="1"/>
    <x v="17"/>
  </r>
  <r>
    <x v="6244"/>
    <s v="Product1000"/>
    <n v="11"/>
    <x v="0"/>
    <x v="0"/>
    <n v="6.3463937589875577E-2"/>
    <x v="999"/>
    <x v="0"/>
    <x v="2"/>
    <n v="242"/>
    <n v="273.04681427608972"/>
    <x v="1324"/>
    <n v="2812.9000712533334"/>
    <x v="4"/>
    <x v="1"/>
    <x v="17"/>
  </r>
  <r>
    <x v="6245"/>
    <s v="Product1001"/>
    <n v="6"/>
    <x v="0"/>
    <x v="0"/>
    <n v="2.9384104044686134E-2"/>
    <x v="1000"/>
    <x v="1"/>
    <x v="3"/>
    <n v="204"/>
    <n v="191.25520143238674"/>
    <x v="933"/>
    <n v="1113.8120321664605"/>
    <x v="5"/>
    <x v="1"/>
    <x v="17"/>
  </r>
  <r>
    <x v="6246"/>
    <s v="Product1002"/>
    <n v="12"/>
    <x v="1"/>
    <x v="0"/>
    <n v="3.7987920988503947E-2"/>
    <x v="1001"/>
    <x v="2"/>
    <x v="0"/>
    <n v="214"/>
    <n v="184.70125863933177"/>
    <x v="815"/>
    <n v="2132.2181018359634"/>
    <x v="6"/>
    <x v="1"/>
    <x v="17"/>
  </r>
  <r>
    <x v="6247"/>
    <s v="Product1003"/>
    <n v="14"/>
    <x v="1"/>
    <x v="0"/>
    <n v="1.7428583929777388E-2"/>
    <x v="1002"/>
    <x v="3"/>
    <x v="0"/>
    <n v="129"/>
    <n v="291.89890065945804"/>
    <x v="695"/>
    <n v="4015.3612263842688"/>
    <x v="7"/>
    <x v="1"/>
    <x v="17"/>
  </r>
  <r>
    <x v="6248"/>
    <s v="Product1004"/>
    <n v="1"/>
    <x v="1"/>
    <x v="1"/>
    <n v="9.0024543648361433E-2"/>
    <x v="1003"/>
    <x v="4"/>
    <x v="1"/>
    <n v="218"/>
    <n v="278.99596056297173"/>
    <x v="1037"/>
    <n v="253.87947653355397"/>
    <x v="8"/>
    <x v="1"/>
    <x v="17"/>
  </r>
  <r>
    <x v="6249"/>
    <s v="Product1005"/>
    <n v="15"/>
    <x v="0"/>
    <x v="0"/>
    <n v="6.7437414808164772E-2"/>
    <x v="1004"/>
    <x v="0"/>
    <x v="0"/>
    <n v="98"/>
    <n v="251.37037002898256"/>
    <x v="704"/>
    <n v="3516.2790317228428"/>
    <x v="9"/>
    <x v="1"/>
    <x v="17"/>
  </r>
  <r>
    <x v="6250"/>
    <s v="Product1006"/>
    <n v="15"/>
    <x v="2"/>
    <x v="0"/>
    <n v="4.0537307147556205E-2"/>
    <x v="1005"/>
    <x v="1"/>
    <x v="1"/>
    <n v="96"/>
    <n v="172.76975375281043"/>
    <x v="791"/>
    <n v="2486.4919976868764"/>
    <x v="10"/>
    <x v="1"/>
    <x v="17"/>
  </r>
  <r>
    <x v="6251"/>
    <s v="Product1007"/>
    <n v="8"/>
    <x v="2"/>
    <x v="0"/>
    <n v="2.7457547136953898E-2"/>
    <x v="1006"/>
    <x v="2"/>
    <x v="2"/>
    <n v="67"/>
    <n v="212.43170371414647"/>
    <x v="260"/>
    <n v="1652.7908015682549"/>
    <x v="11"/>
    <x v="1"/>
    <x v="17"/>
  </r>
  <r>
    <x v="6252"/>
    <s v="Product1008"/>
    <n v="15"/>
    <x v="1"/>
    <x v="0"/>
    <n v="8.3431825189826572E-2"/>
    <x v="1007"/>
    <x v="3"/>
    <x v="0"/>
    <n v="102"/>
    <n v="241.78028302119159"/>
    <x v="1040"/>
    <n v="3324.1216907073108"/>
    <x v="12"/>
    <x v="1"/>
    <x v="17"/>
  </r>
  <r>
    <x v="6253"/>
    <s v="Product1009"/>
    <n v="9"/>
    <x v="1"/>
    <x v="0"/>
    <n v="6.2503939562849206E-2"/>
    <x v="1008"/>
    <x v="0"/>
    <x v="3"/>
    <n v="81"/>
    <n v="171.8590698944852"/>
    <x v="438"/>
    <n v="1450.0548087882555"/>
    <x v="13"/>
    <x v="1"/>
    <x v="17"/>
  </r>
  <r>
    <x v="6254"/>
    <s v="Product1010"/>
    <n v="7"/>
    <x v="1"/>
    <x v="1"/>
    <n v="8.0903851391636639E-2"/>
    <x v="1009"/>
    <x v="1"/>
    <x v="3"/>
    <n v="70"/>
    <n v="50.585033097727987"/>
    <x v="380"/>
    <n v="325.44756368143862"/>
    <x v="14"/>
    <x v="1"/>
    <x v="17"/>
  </r>
  <r>
    <x v="6255"/>
    <s v="Product1011"/>
    <n v="12"/>
    <x v="1"/>
    <x v="1"/>
    <n v="5.3347167486554964E-2"/>
    <x v="1010"/>
    <x v="2"/>
    <x v="2"/>
    <n v="131"/>
    <n v="213.24916125698527"/>
    <x v="1514"/>
    <n v="2422.475070420498"/>
    <x v="15"/>
    <x v="1"/>
    <x v="17"/>
  </r>
  <r>
    <x v="6256"/>
    <s v="Product1012"/>
    <n v="11"/>
    <x v="0"/>
    <x v="0"/>
    <n v="9.7304128221345668E-2"/>
    <x v="1011"/>
    <x v="3"/>
    <x v="3"/>
    <n v="46"/>
    <n v="122.88423967268406"/>
    <x v="68"/>
    <n v="1220.1980544510971"/>
    <x v="16"/>
    <x v="1"/>
    <x v="17"/>
  </r>
  <r>
    <x v="6257"/>
    <s v="Product1013"/>
    <n v="2"/>
    <x v="1"/>
    <x v="0"/>
    <n v="8.445480958863627E-2"/>
    <x v="1012"/>
    <x v="4"/>
    <x v="0"/>
    <n v="95"/>
    <n v="143.78949405939827"/>
    <x v="668"/>
    <n v="263.29155943553087"/>
    <x v="17"/>
    <x v="1"/>
    <x v="17"/>
  </r>
  <r>
    <x v="6258"/>
    <s v="Product1014"/>
    <n v="15"/>
    <x v="2"/>
    <x v="0"/>
    <n v="6.1024383714389244E-2"/>
    <x v="1013"/>
    <x v="0"/>
    <x v="0"/>
    <n v="63"/>
    <n v="108.48576148280713"/>
    <x v="197"/>
    <n v="1527.9822711979889"/>
    <x v="18"/>
    <x v="1"/>
    <x v="17"/>
  </r>
  <r>
    <x v="6259"/>
    <s v="Product1015"/>
    <n v="13"/>
    <x v="0"/>
    <x v="0"/>
    <n v="4.5891884368653352E-2"/>
    <x v="1014"/>
    <x v="1"/>
    <x v="1"/>
    <n v="95"/>
    <n v="148.94908333809894"/>
    <x v="83"/>
    <n v="1847.47587997349"/>
    <x v="19"/>
    <x v="1"/>
    <x v="17"/>
  </r>
  <r>
    <x v="6260"/>
    <s v="Product1016"/>
    <n v="14"/>
    <x v="0"/>
    <x v="1"/>
    <n v="2.2639728698189133E-2"/>
    <x v="1015"/>
    <x v="2"/>
    <x v="0"/>
    <n v="146"/>
    <n v="302.88660233069186"/>
    <x v="974"/>
    <n v="4144.4106455865222"/>
    <x v="20"/>
    <x v="1"/>
    <x v="17"/>
  </r>
  <r>
    <x v="6261"/>
    <s v="Product1017"/>
    <n v="2"/>
    <x v="0"/>
    <x v="0"/>
    <n v="4.974201601242078E-2"/>
    <x v="1016"/>
    <x v="3"/>
    <x v="1"/>
    <n v="21"/>
    <n v="236.39363234582581"/>
    <x v="103"/>
    <n v="449.26987300089087"/>
    <x v="21"/>
    <x v="1"/>
    <x v="17"/>
  </r>
  <r>
    <x v="6262"/>
    <s v="Product1018"/>
    <n v="4"/>
    <x v="1"/>
    <x v="0"/>
    <n v="2.7715427682911578E-3"/>
    <x v="1017"/>
    <x v="4"/>
    <x v="2"/>
    <n v="98"/>
    <n v="262.8437207991044"/>
    <x v="834"/>
    <n v="1048.4609527421317"/>
    <x v="22"/>
    <x v="1"/>
    <x v="17"/>
  </r>
  <r>
    <x v="6263"/>
    <s v="Product1019"/>
    <n v="4"/>
    <x v="1"/>
    <x v="0"/>
    <n v="5.951032106353147E-2"/>
    <x v="1018"/>
    <x v="0"/>
    <x v="0"/>
    <n v="55"/>
    <n v="70.530969407062145"/>
    <x v="430"/>
    <n v="265.33459509090306"/>
    <x v="23"/>
    <x v="1"/>
    <x v="17"/>
  </r>
  <r>
    <x v="6264"/>
    <s v="Product1020"/>
    <n v="14"/>
    <x v="1"/>
    <x v="0"/>
    <n v="4.3978016797131874E-3"/>
    <x v="1019"/>
    <x v="1"/>
    <x v="3"/>
    <n v="168"/>
    <n v="69.06895003823422"/>
    <x v="1142"/>
    <n v="962.7127789123607"/>
    <x v="24"/>
    <x v="1"/>
    <x v="17"/>
  </r>
  <r>
    <x v="6265"/>
    <s v="Product1021"/>
    <n v="13"/>
    <x v="0"/>
    <x v="0"/>
    <n v="7.3529477046762161E-3"/>
    <x v="1020"/>
    <x v="2"/>
    <x v="3"/>
    <n v="207"/>
    <n v="181.24876786162275"/>
    <x v="81"/>
    <n v="2338.9087169499903"/>
    <x v="25"/>
    <x v="1"/>
    <x v="17"/>
  </r>
  <r>
    <x v="6266"/>
    <s v="Product1022"/>
    <n v="4"/>
    <x v="2"/>
    <x v="1"/>
    <n v="4.3520380543556503E-2"/>
    <x v="1021"/>
    <x v="3"/>
    <x v="2"/>
    <n v="138"/>
    <n v="130.47399877780566"/>
    <x v="237"/>
    <n v="499.18288279982414"/>
    <x v="26"/>
    <x v="1"/>
    <x v="17"/>
  </r>
  <r>
    <x v="6267"/>
    <s v="Product1023"/>
    <n v="10"/>
    <x v="2"/>
    <x v="1"/>
    <n v="7.3244950710020879E-2"/>
    <x v="1022"/>
    <x v="4"/>
    <x v="3"/>
    <n v="123"/>
    <n v="37.42199750341495"/>
    <x v="236"/>
    <n v="346.81025140806798"/>
    <x v="27"/>
    <x v="1"/>
    <x v="17"/>
  </r>
  <r>
    <x v="6268"/>
    <s v="Product1024"/>
    <n v="1"/>
    <x v="1"/>
    <x v="0"/>
    <n v="5.1481614035405202E-2"/>
    <x v="1023"/>
    <x v="0"/>
    <x v="0"/>
    <n v="192"/>
    <n v="270.31131735654105"/>
    <x v="593"/>
    <n v="256.39525444698967"/>
    <x v="0"/>
    <x v="2"/>
    <x v="17"/>
  </r>
  <r>
    <x v="6269"/>
    <s v="Product1025"/>
    <n v="2"/>
    <x v="1"/>
    <x v="0"/>
    <n v="7.5219397053641598E-2"/>
    <x v="1024"/>
    <x v="1"/>
    <x v="0"/>
    <n v="187"/>
    <n v="115.79321465368155"/>
    <x v="337"/>
    <n v="214.16663772905744"/>
    <x v="1"/>
    <x v="2"/>
    <x v="17"/>
  </r>
  <r>
    <x v="6270"/>
    <s v="Product1026"/>
    <n v="8"/>
    <x v="1"/>
    <x v="0"/>
    <n v="1.4540922344738494E-2"/>
    <x v="1025"/>
    <x v="2"/>
    <x v="1"/>
    <n v="120"/>
    <n v="222.32801350221015"/>
    <x v="894"/>
    <n v="1752.7612729825164"/>
    <x v="2"/>
    <x v="2"/>
    <x v="17"/>
  </r>
  <r>
    <x v="6271"/>
    <s v="Product1027"/>
    <n v="13"/>
    <x v="1"/>
    <x v="0"/>
    <n v="7.4106322509990483E-2"/>
    <x v="1026"/>
    <x v="3"/>
    <x v="0"/>
    <n v="9"/>
    <n v="261.85649907145205"/>
    <x v="680"/>
    <n v="3151.866599699038"/>
    <x v="3"/>
    <x v="2"/>
    <x v="17"/>
  </r>
  <r>
    <x v="6272"/>
    <s v="Product1028"/>
    <n v="7"/>
    <x v="0"/>
    <x v="1"/>
    <n v="9.7171834653979994E-2"/>
    <x v="1027"/>
    <x v="4"/>
    <x v="1"/>
    <n v="78"/>
    <n v="305.07639646657458"/>
    <x v="146"/>
    <n v="1928.0209431860476"/>
    <x v="4"/>
    <x v="2"/>
    <x v="17"/>
  </r>
  <r>
    <x v="6273"/>
    <s v="Product1029"/>
    <n v="2"/>
    <x v="1"/>
    <x v="0"/>
    <n v="3.0228229778502726E-2"/>
    <x v="1028"/>
    <x v="0"/>
    <x v="2"/>
    <n v="166"/>
    <n v="215.55700721530602"/>
    <x v="1255"/>
    <n v="418.08220094167075"/>
    <x v="5"/>
    <x v="2"/>
    <x v="17"/>
  </r>
  <r>
    <x v="6274"/>
    <s v="Product1030"/>
    <n v="8"/>
    <x v="2"/>
    <x v="0"/>
    <n v="1.3029187939458786E-2"/>
    <x v="1029"/>
    <x v="1"/>
    <x v="0"/>
    <n v="142"/>
    <n v="58.738169632758236"/>
    <x v="628"/>
    <n v="463.78287185114573"/>
    <x v="6"/>
    <x v="2"/>
    <x v="17"/>
  </r>
  <r>
    <x v="6275"/>
    <s v="Product1031"/>
    <n v="7"/>
    <x v="0"/>
    <x v="0"/>
    <n v="5.7512429673784497E-2"/>
    <x v="1030"/>
    <x v="2"/>
    <x v="3"/>
    <n v="100"/>
    <n v="213.11072332375559"/>
    <x v="699"/>
    <n v="1405.9794548510813"/>
    <x v="7"/>
    <x v="2"/>
    <x v="17"/>
  </r>
  <r>
    <x v="6276"/>
    <s v="Product1032"/>
    <n v="7"/>
    <x v="0"/>
    <x v="0"/>
    <n v="2.6731052653834242E-2"/>
    <x v="1031"/>
    <x v="3"/>
    <x v="3"/>
    <n v="146"/>
    <n v="254.11886406666133"/>
    <x v="970"/>
    <n v="1731.28199531674"/>
    <x v="8"/>
    <x v="2"/>
    <x v="17"/>
  </r>
  <r>
    <x v="6277"/>
    <s v="Product1033"/>
    <n v="5"/>
    <x v="0"/>
    <x v="0"/>
    <n v="7.086113467916276E-2"/>
    <x v="1032"/>
    <x v="0"/>
    <x v="2"/>
    <n v="206"/>
    <n v="310.98621251537986"/>
    <x v="1246"/>
    <n v="1444.746883134824"/>
    <x v="9"/>
    <x v="2"/>
    <x v="17"/>
  </r>
  <r>
    <x v="6278"/>
    <s v="Product1034"/>
    <n v="1"/>
    <x v="1"/>
    <x v="1"/>
    <n v="2.9883764925977132E-2"/>
    <x v="1033"/>
    <x v="1"/>
    <x v="3"/>
    <n v="132"/>
    <n v="237.09768108486054"/>
    <x v="44"/>
    <n v="230.01230971882629"/>
    <x v="10"/>
    <x v="2"/>
    <x v="17"/>
  </r>
  <r>
    <x v="6279"/>
    <s v="Product1035"/>
    <n v="2"/>
    <x v="1"/>
    <x v="1"/>
    <n v="9.933206073963359E-2"/>
    <x v="1034"/>
    <x v="2"/>
    <x v="0"/>
    <n v="42"/>
    <n v="238.58719439343832"/>
    <x v="148"/>
    <n v="429.77567341650104"/>
    <x v="11"/>
    <x v="2"/>
    <x v="17"/>
  </r>
  <r>
    <x v="6280"/>
    <s v="Product1036"/>
    <n v="6"/>
    <x v="1"/>
    <x v="0"/>
    <n v="1.1162934215057475E-2"/>
    <x v="1035"/>
    <x v="3"/>
    <x v="0"/>
    <n v="75"/>
    <n v="109.63112817479762"/>
    <x v="92"/>
    <n v="650.44393861835908"/>
    <x v="12"/>
    <x v="2"/>
    <x v="17"/>
  </r>
  <r>
    <x v="6281"/>
    <s v="Product1037"/>
    <n v="4"/>
    <x v="0"/>
    <x v="0"/>
    <n v="5.3452492918331387E-2"/>
    <x v="1036"/>
    <x v="4"/>
    <x v="1"/>
    <n v="135"/>
    <n v="136.12471298133752"/>
    <x v="185"/>
    <n v="515.39403089877078"/>
    <x v="13"/>
    <x v="2"/>
    <x v="17"/>
  </r>
  <r>
    <x v="6282"/>
    <s v="Product1038"/>
    <n v="14"/>
    <x v="2"/>
    <x v="0"/>
    <n v="4.2849803719045058E-2"/>
    <x v="1037"/>
    <x v="0"/>
    <x v="0"/>
    <n v="65"/>
    <n v="250.33690897877605"/>
    <x v="1021"/>
    <n v="3354.5403019156429"/>
    <x v="14"/>
    <x v="2"/>
    <x v="17"/>
  </r>
  <r>
    <x v="6283"/>
    <s v="Product1039"/>
    <n v="10"/>
    <x v="2"/>
    <x v="0"/>
    <n v="6.2544012275316474E-2"/>
    <x v="1038"/>
    <x v="1"/>
    <x v="1"/>
    <n v="103"/>
    <n v="123.88518232245983"/>
    <x v="1246"/>
    <n v="1161.3690595855408"/>
    <x v="15"/>
    <x v="2"/>
    <x v="17"/>
  </r>
  <r>
    <x v="6284"/>
    <s v="Product1040"/>
    <n v="3"/>
    <x v="1"/>
    <x v="1"/>
    <n v="5.7791983516511262E-2"/>
    <x v="1039"/>
    <x v="2"/>
    <x v="2"/>
    <n v="184"/>
    <n v="209.85462658611834"/>
    <x v="237"/>
    <n v="593.18013439676929"/>
    <x v="16"/>
    <x v="2"/>
    <x v="17"/>
  </r>
  <r>
    <x v="6285"/>
    <s v="Product1041"/>
    <n v="15"/>
    <x v="1"/>
    <x v="0"/>
    <n v="9.2779963505454102E-2"/>
    <x v="1040"/>
    <x v="3"/>
    <x v="0"/>
    <n v="118"/>
    <n v="79.826479546927629"/>
    <x v="1004"/>
    <n v="1086.3027253169221"/>
    <x v="17"/>
    <x v="2"/>
    <x v="17"/>
  </r>
  <r>
    <x v="6286"/>
    <s v="Product1042"/>
    <n v="6"/>
    <x v="1"/>
    <x v="0"/>
    <n v="7.3063728596667626E-2"/>
    <x v="1041"/>
    <x v="4"/>
    <x v="3"/>
    <n v="198"/>
    <n v="138.93138616267146"/>
    <x v="1061"/>
    <n v="772.68324642313917"/>
    <x v="18"/>
    <x v="2"/>
    <x v="17"/>
  </r>
  <r>
    <x v="6287"/>
    <s v="Product1043"/>
    <n v="13"/>
    <x v="1"/>
    <x v="0"/>
    <n v="7.5394154013767964E-2"/>
    <x v="1042"/>
    <x v="0"/>
    <x v="3"/>
    <n v="40"/>
    <n v="261.86754365404636"/>
    <x v="712"/>
    <n v="3147.6154025756191"/>
    <x v="19"/>
    <x v="2"/>
    <x v="17"/>
  </r>
  <r>
    <x v="6288"/>
    <s v="Product1044"/>
    <n v="13"/>
    <x v="0"/>
    <x v="0"/>
    <n v="9.4435566119692768E-2"/>
    <x v="1043"/>
    <x v="1"/>
    <x v="2"/>
    <n v="140"/>
    <n v="224.05261957794335"/>
    <x v="756"/>
    <n v="2637.6230868975017"/>
    <x v="20"/>
    <x v="2"/>
    <x v="17"/>
  </r>
  <r>
    <x v="6289"/>
    <s v="Product1045"/>
    <n v="7"/>
    <x v="1"/>
    <x v="0"/>
    <n v="4.1343704730163015E-2"/>
    <x v="1044"/>
    <x v="2"/>
    <x v="3"/>
    <n v="76"/>
    <n v="292.64138724664519"/>
    <x v="1090"/>
    <n v="1963.7975569834623"/>
    <x v="21"/>
    <x v="2"/>
    <x v="17"/>
  </r>
  <r>
    <x v="6290"/>
    <s v="Product1046"/>
    <n v="8"/>
    <x v="2"/>
    <x v="1"/>
    <n v="6.915236752091676E-2"/>
    <x v="1045"/>
    <x v="3"/>
    <x v="0"/>
    <n v="57"/>
    <n v="268.1898167478318"/>
    <x v="67"/>
    <n v="1997.1508477977472"/>
    <x v="22"/>
    <x v="2"/>
    <x v="17"/>
  </r>
  <r>
    <x v="6291"/>
    <s v="Product1047"/>
    <n v="5"/>
    <x v="0"/>
    <x v="1"/>
    <n v="6.4080148520682487E-2"/>
    <x v="1046"/>
    <x v="4"/>
    <x v="0"/>
    <n v="163"/>
    <n v="204.16170084862762"/>
    <x v="1151"/>
    <n v="955.39494368006206"/>
    <x v="23"/>
    <x v="2"/>
    <x v="17"/>
  </r>
  <r>
    <x v="6292"/>
    <s v="Product1048"/>
    <n v="7"/>
    <x v="0"/>
    <x v="0"/>
    <n v="1.4183065589027733E-2"/>
    <x v="1047"/>
    <x v="0"/>
    <x v="1"/>
    <n v="25"/>
    <n v="263.80624135184405"/>
    <x v="1468"/>
    <n v="1820.4526208956918"/>
    <x v="24"/>
    <x v="2"/>
    <x v="17"/>
  </r>
  <r>
    <x v="6293"/>
    <s v="Product1049"/>
    <n v="1"/>
    <x v="0"/>
    <x v="0"/>
    <n v="7.5966780517716562E-2"/>
    <x v="1048"/>
    <x v="1"/>
    <x v="0"/>
    <n v="246"/>
    <n v="94.29492179317036"/>
    <x v="466"/>
    <n v="87.131640165373341"/>
    <x v="25"/>
    <x v="2"/>
    <x v="17"/>
  </r>
  <r>
    <x v="6294"/>
    <s v="Product1"/>
    <n v="4"/>
    <x v="1"/>
    <x v="0"/>
    <n v="7.7912408818469406E-2"/>
    <x v="0"/>
    <x v="0"/>
    <x v="0"/>
    <n v="250"/>
    <n v="312.51646350816958"/>
    <x v="314"/>
    <n v="1152.6702121632752"/>
    <x v="26"/>
    <x v="2"/>
    <x v="17"/>
  </r>
  <r>
    <x v="6295"/>
    <s v="Product2"/>
    <n v="12"/>
    <x v="1"/>
    <x v="0"/>
    <n v="3.4936912441583437E-2"/>
    <x v="1"/>
    <x v="1"/>
    <x v="0"/>
    <n v="68"/>
    <n v="305.61496822100764"/>
    <x v="1238"/>
    <n v="3539.252698025196"/>
    <x v="27"/>
    <x v="2"/>
    <x v="17"/>
  </r>
  <r>
    <x v="6296"/>
    <s v="Product3"/>
    <n v="10"/>
    <x v="1"/>
    <x v="1"/>
    <n v="9.1219837110626936E-2"/>
    <x v="2"/>
    <x v="2"/>
    <x v="1"/>
    <n v="186"/>
    <n v="203.59337829992228"/>
    <x v="370"/>
    <n v="1850.2162349460111"/>
    <x v="28"/>
    <x v="2"/>
    <x v="17"/>
  </r>
  <r>
    <x v="6297"/>
    <s v="Product4"/>
    <n v="1"/>
    <x v="0"/>
    <x v="0"/>
    <n v="6.7504737318080602E-3"/>
    <x v="3"/>
    <x v="3"/>
    <x v="0"/>
    <n v="77"/>
    <n v="245.58172105610583"/>
    <x v="784"/>
    <n v="243.92392809910439"/>
    <x v="29"/>
    <x v="2"/>
    <x v="17"/>
  </r>
  <r>
    <x v="6298"/>
    <s v="Product5"/>
    <n v="2"/>
    <x v="2"/>
    <x v="0"/>
    <n v="8.4383939305145012E-2"/>
    <x v="4"/>
    <x v="4"/>
    <x v="1"/>
    <n v="74"/>
    <n v="243.81263051408214"/>
    <x v="569"/>
    <n v="446.47752059790821"/>
    <x v="30"/>
    <x v="2"/>
    <x v="17"/>
  </r>
  <r>
    <x v="6299"/>
    <s v="Product6"/>
    <n v="10"/>
    <x v="2"/>
    <x v="0"/>
    <n v="8.8417984183810569E-2"/>
    <x v="5"/>
    <x v="0"/>
    <x v="2"/>
    <n v="193"/>
    <n v="302.14615807254546"/>
    <x v="1100"/>
    <n v="2754.3100384688801"/>
    <x v="0"/>
    <x v="3"/>
    <x v="17"/>
  </r>
  <r>
    <x v="6300"/>
    <s v="Product7"/>
    <n v="14"/>
    <x v="1"/>
    <x v="0"/>
    <n v="5.5031558791334048E-2"/>
    <x v="6"/>
    <x v="1"/>
    <x v="0"/>
    <n v="127"/>
    <n v="204.74011418783982"/>
    <x v="355"/>
    <n v="2708.6212517975414"/>
    <x v="1"/>
    <x v="3"/>
    <x v="17"/>
  </r>
  <r>
    <x v="6301"/>
    <s v="Product8"/>
    <n v="9"/>
    <x v="1"/>
    <x v="0"/>
    <n v="5.003111220220418E-2"/>
    <x v="7"/>
    <x v="2"/>
    <x v="3"/>
    <n v="145"/>
    <n v="116.01626615178508"/>
    <x v="340"/>
    <n v="991.90658990397901"/>
    <x v="2"/>
    <x v="3"/>
    <x v="17"/>
  </r>
  <r>
    <x v="6302"/>
    <s v="Product9"/>
    <n v="1"/>
    <x v="1"/>
    <x v="1"/>
    <n v="4.3951393247998786E-2"/>
    <x v="8"/>
    <x v="3"/>
    <x v="3"/>
    <n v="214"/>
    <n v="183.4803530928171"/>
    <x v="657"/>
    <n v="175.41613594075301"/>
    <x v="3"/>
    <x v="3"/>
    <x v="17"/>
  </r>
  <r>
    <x v="6303"/>
    <s v="Product10"/>
    <n v="5"/>
    <x v="1"/>
    <x v="1"/>
    <n v="7.8099240967750727E-2"/>
    <x v="9"/>
    <x v="4"/>
    <x v="2"/>
    <n v="231"/>
    <n v="65.468454567938096"/>
    <x v="262"/>
    <n v="301.77708979425228"/>
    <x v="4"/>
    <x v="3"/>
    <x v="17"/>
  </r>
  <r>
    <x v="6304"/>
    <s v="Product11"/>
    <n v="15"/>
    <x v="0"/>
    <x v="0"/>
    <n v="7.4352441889959764E-2"/>
    <x v="10"/>
    <x v="0"/>
    <x v="3"/>
    <n v="145"/>
    <n v="134.68117397203048"/>
    <x v="1056"/>
    <n v="1870.0094971590529"/>
    <x v="5"/>
    <x v="3"/>
    <x v="17"/>
  </r>
  <r>
    <x v="6305"/>
    <s v="Product12"/>
    <n v="15"/>
    <x v="1"/>
    <x v="0"/>
    <n v="3.6652353445859147E-2"/>
    <x v="11"/>
    <x v="1"/>
    <x v="0"/>
    <n v="122"/>
    <n v="123.14959550975436"/>
    <x v="1515"/>
    <n v="1779.5380951262439"/>
    <x v="6"/>
    <x v="3"/>
    <x v="17"/>
  </r>
  <r>
    <x v="6306"/>
    <s v="Product13"/>
    <n v="12"/>
    <x v="2"/>
    <x v="0"/>
    <n v="6.6763957250812966E-2"/>
    <x v="12"/>
    <x v="2"/>
    <x v="0"/>
    <n v="222"/>
    <n v="249.26277025807673"/>
    <x v="1057"/>
    <n v="2791.4520158441674"/>
    <x v="7"/>
    <x v="3"/>
    <x v="17"/>
  </r>
  <r>
    <x v="6307"/>
    <s v="Product14"/>
    <n v="9"/>
    <x v="0"/>
    <x v="0"/>
    <n v="9.728598532731382E-2"/>
    <x v="13"/>
    <x v="3"/>
    <x v="1"/>
    <n v="59"/>
    <n v="217.57000462301852"/>
    <x v="1473"/>
    <n v="1767.6314311103995"/>
    <x v="8"/>
    <x v="3"/>
    <x v="17"/>
  </r>
  <r>
    <x v="6308"/>
    <s v="Product15"/>
    <n v="6"/>
    <x v="0"/>
    <x v="1"/>
    <n v="7.0613000857532512E-2"/>
    <x v="14"/>
    <x v="4"/>
    <x v="0"/>
    <n v="101"/>
    <n v="294.56511458081462"/>
    <x v="978"/>
    <n v="1642.5899273539223"/>
    <x v="9"/>
    <x v="3"/>
    <x v="17"/>
  </r>
  <r>
    <x v="6309"/>
    <s v="Product16"/>
    <n v="8"/>
    <x v="0"/>
    <x v="0"/>
    <n v="8.7043176746805062E-2"/>
    <x v="15"/>
    <x v="0"/>
    <x v="1"/>
    <n v="66"/>
    <n v="307.82125964635759"/>
    <x v="503"/>
    <n v="2248.2201546922843"/>
    <x v="10"/>
    <x v="3"/>
    <x v="17"/>
  </r>
  <r>
    <x v="6310"/>
    <s v="Product17"/>
    <n v="11"/>
    <x v="1"/>
    <x v="0"/>
    <n v="5.4000286245755286E-2"/>
    <x v="16"/>
    <x v="1"/>
    <x v="2"/>
    <n v="37"/>
    <n v="148.48953978769782"/>
    <x v="16"/>
    <n v="1545.1816834812785"/>
    <x v="11"/>
    <x v="3"/>
    <x v="17"/>
  </r>
  <r>
    <x v="6311"/>
    <s v="Product18"/>
    <n v="12"/>
    <x v="1"/>
    <x v="0"/>
    <n v="4.3525841400566256E-2"/>
    <x v="17"/>
    <x v="2"/>
    <x v="0"/>
    <n v="31"/>
    <n v="62.306882254771836"/>
    <x v="218"/>
    <n v="715.13907335504257"/>
    <x v="12"/>
    <x v="3"/>
    <x v="17"/>
  </r>
  <r>
    <x v="6312"/>
    <s v="Product19"/>
    <n v="15"/>
    <x v="1"/>
    <x v="0"/>
    <n v="3.0185527729973207E-2"/>
    <x v="18"/>
    <x v="3"/>
    <x v="3"/>
    <n v="89"/>
    <n v="48.481709911351587"/>
    <x v="1516"/>
    <n v="705.27395868638951"/>
    <x v="13"/>
    <x v="3"/>
    <x v="17"/>
  </r>
  <r>
    <x v="6313"/>
    <s v="Product20"/>
    <n v="4"/>
    <x v="0"/>
    <x v="0"/>
    <n v="5.8247448278877068E-2"/>
    <x v="19"/>
    <x v="4"/>
    <x v="3"/>
    <n v="14"/>
    <n v="50.970265322608839"/>
    <x v="1084"/>
    <n v="192.00550971787817"/>
    <x v="14"/>
    <x v="3"/>
    <x v="17"/>
  </r>
  <r>
    <x v="6314"/>
    <s v="Product21"/>
    <n v="8"/>
    <x v="2"/>
    <x v="1"/>
    <n v="7.2873954091766988E-2"/>
    <x v="20"/>
    <x v="0"/>
    <x v="2"/>
    <n v="181"/>
    <n v="59.755169880339835"/>
    <x v="1517"/>
    <n v="443.20459498987367"/>
    <x v="15"/>
    <x v="3"/>
    <x v="17"/>
  </r>
  <r>
    <x v="6315"/>
    <s v="Product22"/>
    <n v="7"/>
    <x v="2"/>
    <x v="1"/>
    <n v="4.060995714969954E-2"/>
    <x v="21"/>
    <x v="1"/>
    <x v="3"/>
    <n v="231"/>
    <n v="286.83763534343279"/>
    <x v="175"/>
    <n v="1926.3241988425041"/>
    <x v="16"/>
    <x v="3"/>
    <x v="17"/>
  </r>
  <r>
    <x v="6316"/>
    <s v="Product23"/>
    <n v="3"/>
    <x v="1"/>
    <x v="0"/>
    <n v="7.9597638170828572E-2"/>
    <x v="22"/>
    <x v="2"/>
    <x v="0"/>
    <n v="176"/>
    <n v="143.75277172978451"/>
    <x v="503"/>
    <n v="396.93117185875025"/>
    <x v="17"/>
    <x v="3"/>
    <x v="17"/>
  </r>
  <r>
    <x v="6317"/>
    <s v="Product24"/>
    <n v="8"/>
    <x v="1"/>
    <x v="0"/>
    <n v="9.7732749065957442E-2"/>
    <x v="23"/>
    <x v="3"/>
    <x v="0"/>
    <n v="69"/>
    <n v="213.15723932581534"/>
    <x v="237"/>
    <n v="1538.5983707455457"/>
    <x v="18"/>
    <x v="3"/>
    <x v="17"/>
  </r>
  <r>
    <x v="6318"/>
    <s v="Product25"/>
    <n v="1"/>
    <x v="1"/>
    <x v="0"/>
    <n v="3.2584721297626976E-2"/>
    <x v="24"/>
    <x v="0"/>
    <x v="1"/>
    <n v="98"/>
    <n v="244.22234503899523"/>
    <x v="24"/>
    <n v="236.26442799124666"/>
    <x v="19"/>
    <x v="3"/>
    <x v="17"/>
  </r>
  <r>
    <x v="6319"/>
    <s v="Product26"/>
    <n v="9"/>
    <x v="1"/>
    <x v="0"/>
    <n v="2.961431017907086E-2"/>
    <x v="25"/>
    <x v="1"/>
    <x v="0"/>
    <n v="99"/>
    <n v="303.89231217505517"/>
    <x v="1128"/>
    <n v="2654.0347588314121"/>
    <x v="20"/>
    <x v="3"/>
    <x v="17"/>
  </r>
  <r>
    <x v="6320"/>
    <s v="Product27"/>
    <n v="15"/>
    <x v="0"/>
    <x v="1"/>
    <n v="4.9052870228317572E-2"/>
    <x v="26"/>
    <x v="2"/>
    <x v="1"/>
    <n v="201"/>
    <n v="104.580984123146"/>
    <x v="25"/>
    <n v="1491.7648002090536"/>
    <x v="21"/>
    <x v="3"/>
    <x v="17"/>
  </r>
  <r>
    <x v="6321"/>
    <s v="Product28"/>
    <n v="2"/>
    <x v="1"/>
    <x v="0"/>
    <n v="7.5068308044098087E-2"/>
    <x v="27"/>
    <x v="3"/>
    <x v="2"/>
    <n v="221"/>
    <n v="179.34997535836297"/>
    <x v="359"/>
    <n v="331.77295232091996"/>
    <x v="22"/>
    <x v="3"/>
    <x v="17"/>
  </r>
  <r>
    <x v="6322"/>
    <s v="Product29"/>
    <n v="1"/>
    <x v="2"/>
    <x v="0"/>
    <n v="8.1694412799647231E-2"/>
    <x v="28"/>
    <x v="4"/>
    <x v="0"/>
    <n v="86"/>
    <n v="136.32343557304128"/>
    <x v="1359"/>
    <n v="125.18657255307113"/>
    <x v="23"/>
    <x v="3"/>
    <x v="17"/>
  </r>
  <r>
    <x v="6323"/>
    <s v="Product30"/>
    <n v="1"/>
    <x v="0"/>
    <x v="0"/>
    <n v="9.7509284068271473E-2"/>
    <x v="29"/>
    <x v="0"/>
    <x v="3"/>
    <n v="233"/>
    <n v="268.49876016273066"/>
    <x v="1189"/>
    <n v="242.31763828604429"/>
    <x v="24"/>
    <x v="3"/>
    <x v="17"/>
  </r>
  <r>
    <x v="6324"/>
    <s v="Product31"/>
    <n v="6"/>
    <x v="0"/>
    <x v="0"/>
    <n v="7.4838207717606034E-2"/>
    <x v="30"/>
    <x v="1"/>
    <x v="3"/>
    <n v="145"/>
    <n v="64.320599189312205"/>
    <x v="7"/>
    <n v="357.04176495996944"/>
    <x v="25"/>
    <x v="3"/>
    <x v="17"/>
  </r>
  <r>
    <x v="6325"/>
    <s v="Product32"/>
    <n v="8"/>
    <x v="0"/>
    <x v="0"/>
    <n v="8.5012961870369053E-2"/>
    <x v="31"/>
    <x v="2"/>
    <x v="2"/>
    <n v="110"/>
    <n v="182.82247629322148"/>
    <x v="897"/>
    <n v="1338.2415686964753"/>
    <x v="26"/>
    <x v="3"/>
    <x v="17"/>
  </r>
  <r>
    <x v="6326"/>
    <s v="Product33"/>
    <n v="14"/>
    <x v="1"/>
    <x v="1"/>
    <n v="6.0458313417956856E-2"/>
    <x v="32"/>
    <x v="3"/>
    <x v="3"/>
    <n v="123"/>
    <n v="276.48058620977224"/>
    <x v="549"/>
    <n v="3636.7105078460995"/>
    <x v="27"/>
    <x v="3"/>
    <x v="17"/>
  </r>
  <r>
    <x v="6327"/>
    <s v="Product34"/>
    <n v="3"/>
    <x v="1"/>
    <x v="1"/>
    <n v="9.4795171556697908E-2"/>
    <x v="33"/>
    <x v="4"/>
    <x v="0"/>
    <n v="13"/>
    <n v="243.57715263393976"/>
    <x v="1518"/>
    <n v="661.46164398814039"/>
    <x v="28"/>
    <x v="3"/>
    <x v="17"/>
  </r>
  <r>
    <x v="6328"/>
    <s v="Product35"/>
    <n v="5"/>
    <x v="1"/>
    <x v="0"/>
    <n v="5.9958102615121314E-2"/>
    <x v="34"/>
    <x v="0"/>
    <x v="0"/>
    <n v="114"/>
    <n v="288.06103516139729"/>
    <x v="118"/>
    <n v="1353.9472102788607"/>
    <x v="29"/>
    <x v="3"/>
    <x v="17"/>
  </r>
  <r>
    <x v="6329"/>
    <s v="Product36"/>
    <n v="10"/>
    <x v="0"/>
    <x v="0"/>
    <n v="2.9544877726817121E-2"/>
    <x v="35"/>
    <x v="1"/>
    <x v="1"/>
    <n v="14"/>
    <n v="172.95158569171392"/>
    <x v="684"/>
    <n v="1678.417522397931"/>
    <x v="0"/>
    <x v="4"/>
    <x v="17"/>
  </r>
  <r>
    <x v="6330"/>
    <s v="Product37"/>
    <n v="2"/>
    <x v="2"/>
    <x v="0"/>
    <n v="9.9442034892172723E-2"/>
    <x v="36"/>
    <x v="2"/>
    <x v="0"/>
    <n v="162"/>
    <n v="180.31885997910064"/>
    <x v="84"/>
    <n v="324.77517122668422"/>
    <x v="1"/>
    <x v="4"/>
    <x v="17"/>
  </r>
  <r>
    <x v="6331"/>
    <s v="Product38"/>
    <n v="2"/>
    <x v="2"/>
    <x v="0"/>
    <n v="4.6020801632484232E-2"/>
    <x v="37"/>
    <x v="3"/>
    <x v="1"/>
    <n v="228"/>
    <n v="167.4895351805761"/>
    <x v="67"/>
    <n v="319.56306501302765"/>
    <x v="2"/>
    <x v="4"/>
    <x v="17"/>
  </r>
  <r>
    <x v="6332"/>
    <s v="Product39"/>
    <n v="11"/>
    <x v="1"/>
    <x v="1"/>
    <n v="2.3198123813316131E-2"/>
    <x v="38"/>
    <x v="4"/>
    <x v="2"/>
    <n v="190"/>
    <n v="101.35199245890459"/>
    <x v="231"/>
    <n v="1089.0089802802831"/>
    <x v="3"/>
    <x v="4"/>
    <x v="17"/>
  </r>
  <r>
    <x v="6333"/>
    <s v="Product40"/>
    <n v="13"/>
    <x v="1"/>
    <x v="0"/>
    <n v="4.2259837654984199E-3"/>
    <x v="39"/>
    <x v="0"/>
    <x v="0"/>
    <n v="192"/>
    <n v="296.78084638391181"/>
    <x v="1130"/>
    <n v="3841.8465194873729"/>
    <x v="4"/>
    <x v="4"/>
    <x v="17"/>
  </r>
  <r>
    <x v="6334"/>
    <s v="Product41"/>
    <n v="15"/>
    <x v="1"/>
    <x v="0"/>
    <n v="8.7989897451594939E-2"/>
    <x v="40"/>
    <x v="1"/>
    <x v="3"/>
    <n v="28"/>
    <n v="199.54836091184566"/>
    <x v="251"/>
    <n v="2729.8518164786778"/>
    <x v="5"/>
    <x v="4"/>
    <x v="17"/>
  </r>
  <r>
    <x v="6335"/>
    <s v="Product42"/>
    <n v="6"/>
    <x v="1"/>
    <x v="0"/>
    <n v="3.5783551200231803E-3"/>
    <x v="41"/>
    <x v="2"/>
    <x v="3"/>
    <n v="108"/>
    <n v="86.557825640768598"/>
    <x v="35"/>
    <n v="517.48854601325331"/>
    <x v="6"/>
    <x v="4"/>
    <x v="17"/>
  </r>
  <r>
    <x v="6336"/>
    <s v="Product43"/>
    <n v="13"/>
    <x v="0"/>
    <x v="0"/>
    <n v="1.4106733568791309E-2"/>
    <x v="42"/>
    <x v="3"/>
    <x v="2"/>
    <n v="157"/>
    <n v="251.2244264894432"/>
    <x v="1398"/>
    <n v="3219.846115706795"/>
    <x v="7"/>
    <x v="4"/>
    <x v="17"/>
  </r>
  <r>
    <x v="6337"/>
    <s v="Product44"/>
    <n v="3"/>
    <x v="1"/>
    <x v="0"/>
    <n v="3.4562604321472748E-2"/>
    <x v="43"/>
    <x v="4"/>
    <x v="3"/>
    <n v="201"/>
    <n v="313.84380536839888"/>
    <x v="922"/>
    <n v="908.98963831411686"/>
    <x v="8"/>
    <x v="4"/>
    <x v="17"/>
  </r>
  <r>
    <x v="6338"/>
    <s v="Product45"/>
    <n v="2"/>
    <x v="2"/>
    <x v="1"/>
    <n v="7.1193445578194986E-2"/>
    <x v="44"/>
    <x v="0"/>
    <x v="0"/>
    <n v="74"/>
    <n v="101.08240562537974"/>
    <x v="569"/>
    <n v="187.77200176315247"/>
    <x v="9"/>
    <x v="4"/>
    <x v="17"/>
  </r>
  <r>
    <x v="6339"/>
    <s v="Product46"/>
    <n v="1"/>
    <x v="0"/>
    <x v="1"/>
    <n v="4.4920845108693208E-2"/>
    <x v="45"/>
    <x v="1"/>
    <x v="0"/>
    <n v="64"/>
    <n v="253.62002240813223"/>
    <x v="1101"/>
    <n v="242.22719666507322"/>
    <x v="10"/>
    <x v="4"/>
    <x v="17"/>
  </r>
  <r>
    <x v="6340"/>
    <s v="Product47"/>
    <n v="4"/>
    <x v="0"/>
    <x v="0"/>
    <n v="8.5767767624583102E-2"/>
    <x v="46"/>
    <x v="2"/>
    <x v="1"/>
    <n v="66"/>
    <n v="182.11471032482217"/>
    <x v="883"/>
    <n v="665.98055267465816"/>
    <x v="11"/>
    <x v="4"/>
    <x v="17"/>
  </r>
  <r>
    <x v="6341"/>
    <s v="Product48"/>
    <n v="12"/>
    <x v="0"/>
    <x v="0"/>
    <n v="4.6115932937907882E-2"/>
    <x v="47"/>
    <x v="3"/>
    <x v="0"/>
    <n v="201"/>
    <n v="63.674334562854057"/>
    <x v="735"/>
    <n v="728.85519864345088"/>
    <x v="12"/>
    <x v="4"/>
    <x v="17"/>
  </r>
  <r>
    <x v="6342"/>
    <s v="Product49"/>
    <n v="8"/>
    <x v="1"/>
    <x v="0"/>
    <n v="2.1724565398007569E-2"/>
    <x v="48"/>
    <x v="0"/>
    <x v="1"/>
    <n v="100"/>
    <n v="58.094989335244328"/>
    <x v="290"/>
    <n v="454.66320752107407"/>
    <x v="13"/>
    <x v="4"/>
    <x v="17"/>
  </r>
  <r>
    <x v="6343"/>
    <s v="Product50"/>
    <n v="9"/>
    <x v="1"/>
    <x v="0"/>
    <n v="7.2018601614603037E-2"/>
    <x v="49"/>
    <x v="1"/>
    <x v="2"/>
    <n v="75"/>
    <n v="229.79910531506678"/>
    <x v="326"/>
    <n v="1919.2436558818993"/>
    <x v="14"/>
    <x v="4"/>
    <x v="17"/>
  </r>
  <r>
    <x v="6344"/>
    <s v="Product51"/>
    <n v="12"/>
    <x v="1"/>
    <x v="1"/>
    <n v="2.5294632552182172E-2"/>
    <x v="50"/>
    <x v="2"/>
    <x v="0"/>
    <n v="217"/>
    <n v="311.24661583314429"/>
    <x v="48"/>
    <n v="3640.4849646304169"/>
    <x v="15"/>
    <x v="4"/>
    <x v="17"/>
  </r>
  <r>
    <x v="6345"/>
    <s v="Product52"/>
    <n v="7"/>
    <x v="0"/>
    <x v="0"/>
    <n v="5.8292590287962465E-2"/>
    <x v="51"/>
    <x v="3"/>
    <x v="3"/>
    <n v="149"/>
    <n v="191.1281296006805"/>
    <x v="1382"/>
    <n v="1259.9074309455439"/>
    <x v="16"/>
    <x v="4"/>
    <x v="17"/>
  </r>
  <r>
    <x v="6346"/>
    <s v="Product53"/>
    <n v="6"/>
    <x v="2"/>
    <x v="0"/>
    <n v="4.2838387541033633E-2"/>
    <x v="52"/>
    <x v="4"/>
    <x v="3"/>
    <n v="40"/>
    <n v="245.46529264845663"/>
    <x v="102"/>
    <n v="1409.6997318846529"/>
    <x v="17"/>
    <x v="4"/>
    <x v="17"/>
  </r>
  <r>
    <x v="6347"/>
    <s v="Product54"/>
    <n v="6"/>
    <x v="2"/>
    <x v="0"/>
    <n v="8.7494141580109666E-2"/>
    <x v="53"/>
    <x v="0"/>
    <x v="2"/>
    <n v="185"/>
    <n v="75.960412272978374"/>
    <x v="51"/>
    <n v="415.88592724249742"/>
    <x v="18"/>
    <x v="4"/>
    <x v="17"/>
  </r>
  <r>
    <x v="6348"/>
    <s v="Product55"/>
    <n v="6"/>
    <x v="1"/>
    <x v="0"/>
    <n v="7.5186233923673115E-2"/>
    <x v="54"/>
    <x v="1"/>
    <x v="3"/>
    <n v="160"/>
    <n v="212.43792812424752"/>
    <x v="894"/>
    <n v="1178.7931221962244"/>
    <x v="19"/>
    <x v="4"/>
    <x v="17"/>
  </r>
  <r>
    <x v="6349"/>
    <s v="Product56"/>
    <n v="12"/>
    <x v="1"/>
    <x v="0"/>
    <n v="1.7820998213708417E-2"/>
    <x v="55"/>
    <x v="2"/>
    <x v="0"/>
    <n v="229"/>
    <n v="184.54585619478834"/>
    <x v="1519"/>
    <n v="2175.0847778543248"/>
    <x v="20"/>
    <x v="4"/>
    <x v="17"/>
  </r>
  <r>
    <x v="6350"/>
    <s v="Product57"/>
    <n v="2"/>
    <x v="1"/>
    <x v="1"/>
    <n v="4.9218430473559997E-2"/>
    <x v="56"/>
    <x v="3"/>
    <x v="0"/>
    <n v="6"/>
    <n v="249.10908064472753"/>
    <x v="54"/>
    <n v="473.69664535736513"/>
    <x v="21"/>
    <x v="4"/>
    <x v="17"/>
  </r>
  <r>
    <x v="6351"/>
    <s v="Product58"/>
    <n v="7"/>
    <x v="1"/>
    <x v="1"/>
    <n v="1.3929850080209872E-2"/>
    <x v="57"/>
    <x v="4"/>
    <x v="1"/>
    <n v="219"/>
    <n v="256.57140259363234"/>
    <x v="1520"/>
    <n v="1770.9818099444371"/>
    <x v="22"/>
    <x v="4"/>
    <x v="17"/>
  </r>
  <r>
    <x v="6352"/>
    <s v="Product59"/>
    <n v="15"/>
    <x v="0"/>
    <x v="0"/>
    <n v="6.4383248462099751E-2"/>
    <x v="58"/>
    <x v="0"/>
    <x v="0"/>
    <n v="30"/>
    <n v="182.15269203004055"/>
    <x v="92"/>
    <n v="2556.3766500154516"/>
    <x v="23"/>
    <x v="4"/>
    <x v="17"/>
  </r>
  <r>
    <x v="6353"/>
    <s v="Product60"/>
    <n v="6"/>
    <x v="1"/>
    <x v="0"/>
    <n v="6.1435947320736421E-2"/>
    <x v="59"/>
    <x v="1"/>
    <x v="1"/>
    <n v="83"/>
    <n v="277.00836874768459"/>
    <x v="111"/>
    <n v="1559.9405831873921"/>
    <x v="24"/>
    <x v="4"/>
    <x v="17"/>
  </r>
  <r>
    <x v="6354"/>
    <s v="Product61"/>
    <n v="2"/>
    <x v="2"/>
    <x v="0"/>
    <n v="7.0039398672455663E-2"/>
    <x v="60"/>
    <x v="2"/>
    <x v="2"/>
    <n v="177"/>
    <n v="86.412699543470268"/>
    <x v="105"/>
    <n v="160.72081205956405"/>
    <x v="25"/>
    <x v="4"/>
    <x v="17"/>
  </r>
  <r>
    <x v="6355"/>
    <s v="Product62"/>
    <n v="5"/>
    <x v="0"/>
    <x v="0"/>
    <n v="6.1208330520400235E-2"/>
    <x v="61"/>
    <x v="3"/>
    <x v="0"/>
    <n v="75"/>
    <n v="54.093220358965397"/>
    <x v="555"/>
    <n v="253.91132324160498"/>
    <x v="26"/>
    <x v="4"/>
    <x v="17"/>
  </r>
  <r>
    <x v="6356"/>
    <s v="Product63"/>
    <n v="4"/>
    <x v="0"/>
    <x v="1"/>
    <n v="6.5714368022301461E-2"/>
    <x v="62"/>
    <x v="4"/>
    <x v="3"/>
    <n v="135"/>
    <n v="79.749529973949194"/>
    <x v="185"/>
    <n v="298.03536004654217"/>
    <x v="27"/>
    <x v="4"/>
    <x v="17"/>
  </r>
  <r>
    <x v="6357"/>
    <s v="Product64"/>
    <n v="10"/>
    <x v="0"/>
    <x v="0"/>
    <n v="4.7669872272180676E-3"/>
    <x v="63"/>
    <x v="0"/>
    <x v="3"/>
    <n v="190"/>
    <n v="218.25909972779729"/>
    <x v="294"/>
    <n v="2172.1866138717078"/>
    <x v="28"/>
    <x v="4"/>
    <x v="17"/>
  </r>
  <r>
    <x v="6358"/>
    <s v="Product65"/>
    <n v="4"/>
    <x v="1"/>
    <x v="0"/>
    <n v="3.6580296021165949E-2"/>
    <x v="64"/>
    <x v="1"/>
    <x v="2"/>
    <n v="24"/>
    <n v="48.93603865699535"/>
    <x v="121"/>
    <n v="188.58377550727695"/>
    <x v="29"/>
    <x v="4"/>
    <x v="17"/>
  </r>
  <r>
    <x v="6359"/>
    <s v="Product66"/>
    <n v="5"/>
    <x v="1"/>
    <x v="0"/>
    <n v="2.8429348860731053E-2"/>
    <x v="65"/>
    <x v="2"/>
    <x v="3"/>
    <n v="107"/>
    <n v="147.16759787981024"/>
    <x v="1009"/>
    <n v="714.91859449344679"/>
    <x v="30"/>
    <x v="4"/>
    <x v="17"/>
  </r>
  <r>
    <x v="6360"/>
    <s v="Product67"/>
    <n v="5"/>
    <x v="1"/>
    <x v="0"/>
    <n v="9.2966753480964292E-3"/>
    <x v="66"/>
    <x v="3"/>
    <x v="0"/>
    <n v="231"/>
    <n v="60.778716568667789"/>
    <x v="262"/>
    <n v="301.06838286327456"/>
    <x v="0"/>
    <x v="5"/>
    <x v="17"/>
  </r>
  <r>
    <x v="6361"/>
    <s v="Product68"/>
    <n v="3"/>
    <x v="0"/>
    <x v="0"/>
    <n v="6.9934558758127027E-2"/>
    <x v="67"/>
    <x v="4"/>
    <x v="0"/>
    <n v="140"/>
    <n v="303.2972779166106"/>
    <x v="251"/>
    <n v="846.25894983891419"/>
    <x v="1"/>
    <x v="5"/>
    <x v="17"/>
  </r>
  <r>
    <x v="6362"/>
    <s v="Product69"/>
    <n v="13"/>
    <x v="2"/>
    <x v="1"/>
    <n v="4.167317739054939E-2"/>
    <x v="68"/>
    <x v="0"/>
    <x v="1"/>
    <n v="113"/>
    <n v="94.133950786259291"/>
    <x v="407"/>
    <n v="1172.7441694367133"/>
    <x v="2"/>
    <x v="5"/>
    <x v="17"/>
  </r>
  <r>
    <x v="6363"/>
    <s v="Product70"/>
    <n v="14"/>
    <x v="2"/>
    <x v="1"/>
    <n v="2.9268835541297913E-2"/>
    <x v="69"/>
    <x v="1"/>
    <x v="0"/>
    <n v="152"/>
    <n v="193.91912750190542"/>
    <x v="1521"/>
    <n v="2635.4067663103624"/>
    <x v="3"/>
    <x v="5"/>
    <x v="17"/>
  </r>
  <r>
    <x v="6364"/>
    <s v="Product71"/>
    <n v="13"/>
    <x v="1"/>
    <x v="0"/>
    <n v="1.6691504580054806E-2"/>
    <x v="70"/>
    <x v="2"/>
    <x v="1"/>
    <n v="46"/>
    <n v="64.014922217268364"/>
    <x v="1001"/>
    <n v="818.30341904853071"/>
    <x v="4"/>
    <x v="5"/>
    <x v="17"/>
  </r>
  <r>
    <x v="6365"/>
    <s v="Product72"/>
    <n v="14"/>
    <x v="1"/>
    <x v="0"/>
    <n v="5.420008151762673E-2"/>
    <x v="71"/>
    <x v="3"/>
    <x v="2"/>
    <n v="50"/>
    <n v="147.15199715466315"/>
    <x v="699"/>
    <n v="1948.4688567875837"/>
    <x v="5"/>
    <x v="5"/>
    <x v="17"/>
  </r>
  <r>
    <x v="6366"/>
    <s v="Product73"/>
    <n v="13"/>
    <x v="1"/>
    <x v="0"/>
    <n v="9.5476022322175211E-2"/>
    <x v="72"/>
    <x v="0"/>
    <x v="0"/>
    <n v="202"/>
    <n v="197.41753071761457"/>
    <x v="1522"/>
    <n v="2321.3955719244018"/>
    <x v="6"/>
    <x v="5"/>
    <x v="17"/>
  </r>
  <r>
    <x v="6367"/>
    <s v="Product74"/>
    <n v="1"/>
    <x v="1"/>
    <x v="0"/>
    <n v="6.4374821536686763E-2"/>
    <x v="73"/>
    <x v="1"/>
    <x v="3"/>
    <n v="68"/>
    <n v="138.8048346045245"/>
    <x v="720"/>
    <n v="129.86929814842892"/>
    <x v="7"/>
    <x v="5"/>
    <x v="17"/>
  </r>
  <r>
    <x v="6368"/>
    <s v="Product75"/>
    <n v="8"/>
    <x v="0"/>
    <x v="1"/>
    <n v="6.7253121563129778E-2"/>
    <x v="74"/>
    <x v="2"/>
    <x v="3"/>
    <n v="77"/>
    <n v="140.06214686710175"/>
    <x v="640"/>
    <n v="1045.140242219645"/>
    <x v="8"/>
    <x v="5"/>
    <x v="17"/>
  </r>
  <r>
    <x v="6369"/>
    <s v="Product76"/>
    <n v="12"/>
    <x v="1"/>
    <x v="0"/>
    <n v="3.2210197244143313E-2"/>
    <x v="75"/>
    <x v="3"/>
    <x v="2"/>
    <n v="77"/>
    <n v="45.300998282372596"/>
    <x v="72"/>
    <n v="526.10213030808927"/>
    <x v="9"/>
    <x v="5"/>
    <x v="17"/>
  </r>
  <r>
    <x v="6370"/>
    <s v="Product77"/>
    <n v="2"/>
    <x v="2"/>
    <x v="0"/>
    <n v="7.2987875006532671E-2"/>
    <x v="76"/>
    <x v="4"/>
    <x v="3"/>
    <n v="87"/>
    <n v="48.481452432270927"/>
    <x v="400"/>
    <n v="89.885788484018349"/>
    <x v="10"/>
    <x v="5"/>
    <x v="17"/>
  </r>
  <r>
    <x v="6371"/>
    <s v="Product78"/>
    <n v="2"/>
    <x v="0"/>
    <x v="0"/>
    <n v="3.0410310374859154E-2"/>
    <x v="77"/>
    <x v="0"/>
    <x v="0"/>
    <n v="151"/>
    <n v="74.376009216057255"/>
    <x v="1523"/>
    <n v="144.22842338270712"/>
    <x v="11"/>
    <x v="5"/>
    <x v="17"/>
  </r>
  <r>
    <x v="6372"/>
    <s v="Product79"/>
    <n v="3"/>
    <x v="0"/>
    <x v="0"/>
    <n v="4.2572247166006286E-2"/>
    <x v="78"/>
    <x v="1"/>
    <x v="0"/>
    <n v="149"/>
    <n v="242.52186591908108"/>
    <x v="256"/>
    <n v="696.59149530003879"/>
    <x v="12"/>
    <x v="5"/>
    <x v="17"/>
  </r>
  <r>
    <x v="6373"/>
    <s v="Product80"/>
    <n v="11"/>
    <x v="0"/>
    <x v="0"/>
    <n v="9.1824754388745489E-2"/>
    <x v="79"/>
    <x v="2"/>
    <x v="1"/>
    <n v="29"/>
    <n v="131.06827635632072"/>
    <x v="489"/>
    <n v="1309.3626047891989"/>
    <x v="13"/>
    <x v="5"/>
    <x v="17"/>
  </r>
  <r>
    <x v="6374"/>
    <s v="Product81"/>
    <n v="8"/>
    <x v="1"/>
    <x v="1"/>
    <n v="7.0010735151369366E-2"/>
    <x v="80"/>
    <x v="3"/>
    <x v="0"/>
    <n v="237"/>
    <n v="81.402602913682074"/>
    <x v="618"/>
    <n v="605.62837472368153"/>
    <x v="14"/>
    <x v="5"/>
    <x v="17"/>
  </r>
  <r>
    <x v="6375"/>
    <s v="Product82"/>
    <n v="4"/>
    <x v="1"/>
    <x v="1"/>
    <n v="8.915919222565262E-2"/>
    <x v="81"/>
    <x v="4"/>
    <x v="1"/>
    <n v="183"/>
    <n v="178.1074392436677"/>
    <x v="807"/>
    <n v="648.91009532529119"/>
    <x v="15"/>
    <x v="5"/>
    <x v="17"/>
  </r>
  <r>
    <x v="6376"/>
    <s v="Product83"/>
    <n v="7"/>
    <x v="1"/>
    <x v="0"/>
    <n v="5.9806083377439735E-2"/>
    <x v="82"/>
    <x v="0"/>
    <x v="2"/>
    <n v="199"/>
    <n v="127.17946370564093"/>
    <x v="1464"/>
    <n v="837.01350666754297"/>
    <x v="16"/>
    <x v="5"/>
    <x v="17"/>
  </r>
  <r>
    <x v="6377"/>
    <s v="Product84"/>
    <n v="11"/>
    <x v="0"/>
    <x v="0"/>
    <n v="4.01191068562127E-2"/>
    <x v="83"/>
    <x v="1"/>
    <x v="0"/>
    <n v="207"/>
    <n v="298.01546248774878"/>
    <x v="1082"/>
    <n v="3146.6528313373906"/>
    <x v="17"/>
    <x v="5"/>
    <x v="17"/>
  </r>
  <r>
    <x v="6378"/>
    <s v="Product85"/>
    <n v="15"/>
    <x v="2"/>
    <x v="0"/>
    <n v="1.9964398096919425E-2"/>
    <x v="84"/>
    <x v="2"/>
    <x v="3"/>
    <n v="217"/>
    <n v="231.23193758607309"/>
    <x v="1258"/>
    <n v="3399.2329669707406"/>
    <x v="18"/>
    <x v="5"/>
    <x v="17"/>
  </r>
  <r>
    <x v="6379"/>
    <s v="Product86"/>
    <n v="10"/>
    <x v="2"/>
    <x v="0"/>
    <n v="4.2399053291262895E-2"/>
    <x v="85"/>
    <x v="3"/>
    <x v="3"/>
    <n v="247"/>
    <n v="169.71489392704979"/>
    <x v="583"/>
    <n v="1625.1914309511578"/>
    <x v="19"/>
    <x v="5"/>
    <x v="17"/>
  </r>
  <r>
    <x v="6380"/>
    <s v="Product87"/>
    <n v="9"/>
    <x v="1"/>
    <x v="1"/>
    <n v="2.6892275543565738E-2"/>
    <x v="86"/>
    <x v="4"/>
    <x v="2"/>
    <n v="54"/>
    <n v="69.804770856636679"/>
    <x v="244"/>
    <n v="611.34805552054081"/>
    <x v="20"/>
    <x v="5"/>
    <x v="17"/>
  </r>
  <r>
    <x v="6381"/>
    <s v="Product88"/>
    <n v="4"/>
    <x v="1"/>
    <x v="0"/>
    <n v="9.4638255000238272E-2"/>
    <x v="87"/>
    <x v="0"/>
    <x v="3"/>
    <n v="146"/>
    <n v="206.94905477022493"/>
    <x v="554"/>
    <n v="749.45502941128848"/>
    <x v="21"/>
    <x v="5"/>
    <x v="17"/>
  </r>
  <r>
    <x v="6382"/>
    <s v="Product89"/>
    <n v="12"/>
    <x v="1"/>
    <x v="0"/>
    <n v="3.6152217718104777E-2"/>
    <x v="88"/>
    <x v="1"/>
    <x v="0"/>
    <n v="83"/>
    <n v="58.615933627929337"/>
    <x v="875"/>
    <n v="677.96205160394948"/>
    <x v="22"/>
    <x v="5"/>
    <x v="17"/>
  </r>
  <r>
    <x v="6383"/>
    <s v="Product90"/>
    <n v="13"/>
    <x v="1"/>
    <x v="0"/>
    <n v="9.9217505025535599E-2"/>
    <x v="89"/>
    <x v="2"/>
    <x v="0"/>
    <n v="187"/>
    <n v="307.14789922022953"/>
    <x v="475"/>
    <n v="3596.7548628149284"/>
    <x v="23"/>
    <x v="5"/>
    <x v="17"/>
  </r>
  <r>
    <x v="6384"/>
    <s v="Product91"/>
    <n v="8"/>
    <x v="0"/>
    <x v="0"/>
    <n v="3.315221573285232E-4"/>
    <x v="90"/>
    <x v="3"/>
    <x v="1"/>
    <n v="23"/>
    <n v="264.47875589137789"/>
    <x v="682"/>
    <n v="2115.1286025892578"/>
    <x v="24"/>
    <x v="5"/>
    <x v="17"/>
  </r>
  <r>
    <x v="6385"/>
    <s v="Product92"/>
    <n v="7"/>
    <x v="1"/>
    <x v="0"/>
    <n v="5.9652462874419901E-2"/>
    <x v="91"/>
    <x v="4"/>
    <x v="0"/>
    <n v="189"/>
    <n v="274.09518630558597"/>
    <x v="1145"/>
    <n v="1804.2131336630434"/>
    <x v="25"/>
    <x v="5"/>
    <x v="17"/>
  </r>
  <r>
    <x v="6386"/>
    <s v="Product93"/>
    <n v="9"/>
    <x v="2"/>
    <x v="1"/>
    <n v="4.4076764230187297E-2"/>
    <x v="92"/>
    <x v="0"/>
    <x v="1"/>
    <n v="22"/>
    <n v="163.44464748865502"/>
    <x v="15"/>
    <n v="1406.1648266695036"/>
    <x v="26"/>
    <x v="5"/>
    <x v="17"/>
  </r>
  <r>
    <x v="6387"/>
    <s v="Product94"/>
    <n v="4"/>
    <x v="0"/>
    <x v="1"/>
    <n v="6.8655306877068334E-2"/>
    <x v="93"/>
    <x v="1"/>
    <x v="2"/>
    <n v="130"/>
    <n v="140.08406188954939"/>
    <x v="712"/>
    <n v="521.86619052774461"/>
    <x v="27"/>
    <x v="5"/>
    <x v="17"/>
  </r>
  <r>
    <x v="6388"/>
    <s v="Product95"/>
    <n v="15"/>
    <x v="0"/>
    <x v="0"/>
    <n v="9.708088395437825E-2"/>
    <x v="94"/>
    <x v="2"/>
    <x v="0"/>
    <n v="90"/>
    <n v="39.686877853560304"/>
    <x v="601"/>
    <n v="537.51061005220856"/>
    <x v="28"/>
    <x v="5"/>
    <x v="17"/>
  </r>
  <r>
    <x v="6389"/>
    <s v="Product96"/>
    <n v="1"/>
    <x v="0"/>
    <x v="0"/>
    <n v="5.6593437288174321E-2"/>
    <x v="95"/>
    <x v="3"/>
    <x v="3"/>
    <n v="192"/>
    <n v="56.321725890341796"/>
    <x v="593"/>
    <n v="53.134285828204995"/>
    <x v="29"/>
    <x v="5"/>
    <x v="17"/>
  </r>
  <r>
    <x v="6390"/>
    <s v="Product97"/>
    <n v="1"/>
    <x v="1"/>
    <x v="0"/>
    <n v="3.3546630407565118E-3"/>
    <x v="96"/>
    <x v="0"/>
    <x v="3"/>
    <n v="200"/>
    <n v="99.827537653767124"/>
    <x v="155"/>
    <n v="99.492649902750301"/>
    <x v="0"/>
    <x v="6"/>
    <x v="17"/>
  </r>
  <r>
    <x v="6391"/>
    <s v="Product98"/>
    <n v="5"/>
    <x v="1"/>
    <x v="0"/>
    <n v="7.0916252162718171E-2"/>
    <x v="97"/>
    <x v="1"/>
    <x v="2"/>
    <n v="93"/>
    <n v="188.1086793806696"/>
    <x v="95"/>
    <n v="873.84358419857074"/>
    <x v="1"/>
    <x v="6"/>
    <x v="17"/>
  </r>
  <r>
    <x v="6392"/>
    <s v="Product99"/>
    <n v="9"/>
    <x v="1"/>
    <x v="1"/>
    <n v="3.8340115564606252E-2"/>
    <x v="98"/>
    <x v="2"/>
    <x v="3"/>
    <n v="216"/>
    <n v="171.15137211026206"/>
    <x v="136"/>
    <n v="1481.3046785206229"/>
    <x v="2"/>
    <x v="6"/>
    <x v="17"/>
  </r>
  <r>
    <x v="6393"/>
    <s v="Product100"/>
    <n v="11"/>
    <x v="0"/>
    <x v="0"/>
    <n v="4.278839749016812E-2"/>
    <x v="99"/>
    <x v="3"/>
    <x v="0"/>
    <n v="83"/>
    <n v="136.49289753555206"/>
    <x v="904"/>
    <n v="1437.1784369933769"/>
    <x v="3"/>
    <x v="6"/>
    <x v="17"/>
  </r>
  <r>
    <x v="6394"/>
    <s v="Product101"/>
    <n v="15"/>
    <x v="2"/>
    <x v="0"/>
    <n v="7.6922906218436657E-2"/>
    <x v="100"/>
    <x v="4"/>
    <x v="0"/>
    <n v="230"/>
    <n v="35.118962488500962"/>
    <x v="1077"/>
    <n v="486.26264745763808"/>
    <x v="4"/>
    <x v="6"/>
    <x v="17"/>
  </r>
  <r>
    <x v="6395"/>
    <s v="Product102"/>
    <n v="4"/>
    <x v="2"/>
    <x v="0"/>
    <n v="8.3039596527148429E-2"/>
    <x v="101"/>
    <x v="0"/>
    <x v="1"/>
    <n v="47"/>
    <n v="134.44331064103434"/>
    <x v="487"/>
    <n v="493.1167694785151"/>
    <x v="5"/>
    <x v="6"/>
    <x v="17"/>
  </r>
  <r>
    <x v="6396"/>
    <s v="Product103"/>
    <n v="11"/>
    <x v="1"/>
    <x v="0"/>
    <n v="1.8132190773236644E-2"/>
    <x v="102"/>
    <x v="1"/>
    <x v="0"/>
    <n v="169"/>
    <n v="307.13009876120611"/>
    <x v="398"/>
    <n v="3317.1727294009138"/>
    <x v="6"/>
    <x v="6"/>
    <x v="17"/>
  </r>
  <r>
    <x v="6397"/>
    <s v="Product104"/>
    <n v="13"/>
    <x v="1"/>
    <x v="0"/>
    <n v="5.0719151676293352E-2"/>
    <x v="103"/>
    <x v="2"/>
    <x v="1"/>
    <n v="215"/>
    <n v="229.42968840950411"/>
    <x v="760"/>
    <n v="2831.3117201722307"/>
    <x v="7"/>
    <x v="6"/>
    <x v="17"/>
  </r>
  <r>
    <x v="6398"/>
    <s v="Product105"/>
    <n v="11"/>
    <x v="1"/>
    <x v="1"/>
    <n v="7.3977335081801335E-2"/>
    <x v="104"/>
    <x v="3"/>
    <x v="2"/>
    <n v="222"/>
    <n v="112.53400722758234"/>
    <x v="1080"/>
    <n v="1146.2994539349058"/>
    <x v="8"/>
    <x v="6"/>
    <x v="17"/>
  </r>
  <r>
    <x v="6399"/>
    <s v="Product106"/>
    <n v="2"/>
    <x v="1"/>
    <x v="1"/>
    <n v="4.8967074945016599E-2"/>
    <x v="105"/>
    <x v="4"/>
    <x v="0"/>
    <n v="240"/>
    <n v="29.312221958047431"/>
    <x v="134"/>
    <n v="55.753776377245522"/>
    <x v="9"/>
    <x v="6"/>
    <x v="17"/>
  </r>
  <r>
    <x v="6400"/>
    <s v="Product107"/>
    <n v="12"/>
    <x v="0"/>
    <x v="0"/>
    <n v="9.8472598476133363E-2"/>
    <x v="106"/>
    <x v="0"/>
    <x v="3"/>
    <n v="6"/>
    <n v="162.35946746908951"/>
    <x v="708"/>
    <n v="1756.4581058424844"/>
    <x v="10"/>
    <x v="6"/>
    <x v="17"/>
  </r>
  <r>
    <x v="6401"/>
    <s v="Product108"/>
    <n v="9"/>
    <x v="1"/>
    <x v="0"/>
    <n v="6.2689384888010138E-2"/>
    <x v="107"/>
    <x v="1"/>
    <x v="3"/>
    <n v="180"/>
    <n v="242.7160240343724"/>
    <x v="39"/>
    <n v="2047.5027520667472"/>
    <x v="11"/>
    <x v="6"/>
    <x v="17"/>
  </r>
  <r>
    <x v="6402"/>
    <s v="Product109"/>
    <n v="6"/>
    <x v="2"/>
    <x v="0"/>
    <n v="3.0736815473959458E-3"/>
    <x v="108"/>
    <x v="2"/>
    <x v="2"/>
    <n v="118"/>
    <n v="30.915882144370272"/>
    <x v="365"/>
    <n v="184.92513940740992"/>
    <x v="12"/>
    <x v="6"/>
    <x v="17"/>
  </r>
  <r>
    <x v="6403"/>
    <s v="Product110"/>
    <n v="6"/>
    <x v="0"/>
    <x v="0"/>
    <n v="8.1162646047501577E-2"/>
    <x v="109"/>
    <x v="3"/>
    <x v="3"/>
    <n v="119"/>
    <n v="45.131735330535882"/>
    <x v="1262"/>
    <n v="248.81234562236446"/>
    <x v="13"/>
    <x v="6"/>
    <x v="17"/>
  </r>
  <r>
    <x v="6404"/>
    <s v="Product111"/>
    <n v="3"/>
    <x v="0"/>
    <x v="1"/>
    <n v="6.9179110661142337E-2"/>
    <x v="110"/>
    <x v="4"/>
    <x v="0"/>
    <n v="164"/>
    <n v="252.67625396912723"/>
    <x v="643"/>
    <n v="705.58900630306221"/>
    <x v="14"/>
    <x v="6"/>
    <x v="17"/>
  </r>
  <r>
    <x v="6405"/>
    <s v="Product112"/>
    <n v="4"/>
    <x v="0"/>
    <x v="0"/>
    <n v="5.4852347736970036E-2"/>
    <x v="111"/>
    <x v="0"/>
    <x v="0"/>
    <n v="207"/>
    <n v="252.26263217717803"/>
    <x v="1118"/>
    <n v="953.70173822380843"/>
    <x v="15"/>
    <x v="6"/>
    <x v="17"/>
  </r>
  <r>
    <x v="6406"/>
    <s v="Product113"/>
    <n v="8"/>
    <x v="1"/>
    <x v="0"/>
    <n v="7.1063756632985461E-2"/>
    <x v="112"/>
    <x v="1"/>
    <x v="1"/>
    <n v="20"/>
    <n v="66.417906562223621"/>
    <x v="738"/>
    <n v="493.58400491370713"/>
    <x v="16"/>
    <x v="6"/>
    <x v="17"/>
  </r>
  <r>
    <x v="6407"/>
    <s v="Product114"/>
    <n v="10"/>
    <x v="1"/>
    <x v="0"/>
    <n v="9.1431541657655213E-2"/>
    <x v="113"/>
    <x v="2"/>
    <x v="0"/>
    <n v="21"/>
    <n v="136.75620147458596"/>
    <x v="19"/>
    <n v="1242.5237114251968"/>
    <x v="17"/>
    <x v="6"/>
    <x v="17"/>
  </r>
  <r>
    <x v="6408"/>
    <s v="Product115"/>
    <n v="10"/>
    <x v="1"/>
    <x v="0"/>
    <n v="7.9905444773759077E-2"/>
    <x v="114"/>
    <x v="3"/>
    <x v="1"/>
    <n v="104"/>
    <n v="194.66760096860406"/>
    <x v="481"/>
    <n v="1791.1259973016711"/>
    <x v="18"/>
    <x v="6"/>
    <x v="17"/>
  </r>
  <r>
    <x v="6409"/>
    <s v="Product116"/>
    <n v="12"/>
    <x v="0"/>
    <x v="0"/>
    <n v="4.1893050439147032E-2"/>
    <x v="115"/>
    <x v="4"/>
    <x v="2"/>
    <n v="134"/>
    <n v="280.4652596047502"/>
    <x v="1373"/>
    <n v="3224.5885720523993"/>
    <x v="19"/>
    <x v="6"/>
    <x v="17"/>
  </r>
  <r>
    <x v="6410"/>
    <s v="Product117"/>
    <n v="7"/>
    <x v="2"/>
    <x v="1"/>
    <n v="7.5684082177483129E-3"/>
    <x v="116"/>
    <x v="0"/>
    <x v="0"/>
    <n v="201"/>
    <n v="63.733672421915706"/>
    <x v="41"/>
    <n v="442.75916980267283"/>
    <x v="20"/>
    <x v="6"/>
    <x v="17"/>
  </r>
  <r>
    <x v="6411"/>
    <s v="Product118"/>
    <n v="2"/>
    <x v="2"/>
    <x v="1"/>
    <n v="6.5137620613268818E-2"/>
    <x v="117"/>
    <x v="1"/>
    <x v="3"/>
    <n v="30"/>
    <n v="314.1588137368355"/>
    <x v="124"/>
    <n v="587.3905122306619"/>
    <x v="21"/>
    <x v="6"/>
    <x v="17"/>
  </r>
  <r>
    <x v="6412"/>
    <s v="Product119"/>
    <n v="1"/>
    <x v="1"/>
    <x v="0"/>
    <n v="7.1808823970697308E-2"/>
    <x v="118"/>
    <x v="2"/>
    <x v="3"/>
    <n v="166"/>
    <n v="23.805185769319692"/>
    <x v="353"/>
    <n v="22.095763374820866"/>
    <x v="22"/>
    <x v="6"/>
    <x v="17"/>
  </r>
  <r>
    <x v="6413"/>
    <s v="Product120"/>
    <n v="13"/>
    <x v="1"/>
    <x v="0"/>
    <n v="5.8125360949209108E-2"/>
    <x v="119"/>
    <x v="3"/>
    <x v="2"/>
    <n v="87"/>
    <n v="60.122644574972576"/>
    <x v="112"/>
    <n v="736.1639240518067"/>
    <x v="23"/>
    <x v="6"/>
    <x v="17"/>
  </r>
  <r>
    <x v="6414"/>
    <s v="Product121"/>
    <n v="12"/>
    <x v="1"/>
    <x v="0"/>
    <n v="6.6244422090749773E-3"/>
    <x v="120"/>
    <x v="0"/>
    <x v="3"/>
    <n v="49"/>
    <n v="300.52301034543393"/>
    <x v="436"/>
    <n v="3582.3865563708405"/>
    <x v="24"/>
    <x v="6"/>
    <x v="17"/>
  </r>
  <r>
    <x v="6415"/>
    <s v="Product122"/>
    <n v="13"/>
    <x v="1"/>
    <x v="0"/>
    <n v="1.1649545021339237E-2"/>
    <x v="121"/>
    <x v="1"/>
    <x v="0"/>
    <n v="63"/>
    <n v="298.82959833391135"/>
    <x v="701"/>
    <n v="3839.5288031673526"/>
    <x v="25"/>
    <x v="6"/>
    <x v="17"/>
  </r>
  <r>
    <x v="6416"/>
    <s v="Product123"/>
    <n v="14"/>
    <x v="0"/>
    <x v="1"/>
    <n v="3.2907628535858768E-2"/>
    <x v="122"/>
    <x v="2"/>
    <x v="0"/>
    <n v="72"/>
    <n v="203.04248512164443"/>
    <x v="115"/>
    <n v="2749.0517382196922"/>
    <x v="26"/>
    <x v="6"/>
    <x v="17"/>
  </r>
  <r>
    <x v="6417"/>
    <s v="Product124"/>
    <n v="2"/>
    <x v="1"/>
    <x v="0"/>
    <n v="7.9679341893407196E-3"/>
    <x v="123"/>
    <x v="3"/>
    <x v="1"/>
    <n v="7"/>
    <n v="131.37397954622594"/>
    <x v="492"/>
    <n v="260.65440064601961"/>
    <x v="27"/>
    <x v="6"/>
    <x v="17"/>
  </r>
  <r>
    <x v="6418"/>
    <s v="Product125"/>
    <n v="7"/>
    <x v="2"/>
    <x v="0"/>
    <n v="3.0376457041910089E-2"/>
    <x v="124"/>
    <x v="4"/>
    <x v="0"/>
    <n v="239"/>
    <n v="47.760900019645106"/>
    <x v="767"/>
    <n v="324.17065164340778"/>
    <x v="28"/>
    <x v="6"/>
    <x v="17"/>
  </r>
  <r>
    <x v="6419"/>
    <s v="Product126"/>
    <n v="10"/>
    <x v="0"/>
    <x v="0"/>
    <n v="8.6333675414995328E-2"/>
    <x v="125"/>
    <x v="0"/>
    <x v="1"/>
    <n v="57"/>
    <n v="72.091819525861339"/>
    <x v="118"/>
    <n v="658.67867778839206"/>
    <x v="29"/>
    <x v="6"/>
    <x v="17"/>
  </r>
  <r>
    <x v="6420"/>
    <s v="Product127"/>
    <n v="8"/>
    <x v="0"/>
    <x v="0"/>
    <n v="1.5495952678883941E-2"/>
    <x v="126"/>
    <x v="1"/>
    <x v="2"/>
    <n v="71"/>
    <n v="32.840051840067261"/>
    <x v="1221"/>
    <n v="258.64931160625184"/>
    <x v="30"/>
    <x v="6"/>
    <x v="17"/>
  </r>
  <r>
    <x v="6421"/>
    <s v="Product128"/>
    <n v="6"/>
    <x v="0"/>
    <x v="0"/>
    <n v="3.4531613593759593E-2"/>
    <x v="127"/>
    <x v="2"/>
    <x v="0"/>
    <n v="167"/>
    <n v="213.8087798320953"/>
    <x v="1423"/>
    <n v="1238.5537059838809"/>
    <x v="0"/>
    <x v="7"/>
    <x v="17"/>
  </r>
  <r>
    <x v="6422"/>
    <s v="Product129"/>
    <n v="10"/>
    <x v="1"/>
    <x v="1"/>
    <n v="1.5220498630488544E-2"/>
    <x v="128"/>
    <x v="3"/>
    <x v="3"/>
    <n v="12"/>
    <n v="154.7466757894301"/>
    <x v="109"/>
    <n v="1523.9135422250442"/>
    <x v="1"/>
    <x v="7"/>
    <x v="17"/>
  </r>
  <r>
    <x v="6423"/>
    <s v="Product130"/>
    <n v="11"/>
    <x v="1"/>
    <x v="1"/>
    <n v="2.1824185896053075E-2"/>
    <x v="129"/>
    <x v="4"/>
    <x v="3"/>
    <n v="226"/>
    <n v="94.052495233871468"/>
    <x v="770"/>
    <n v="1011.9986370328979"/>
    <x v="2"/>
    <x v="7"/>
    <x v="17"/>
  </r>
  <r>
    <x v="6424"/>
    <s v="Product131"/>
    <n v="10"/>
    <x v="1"/>
    <x v="0"/>
    <n v="7.4633378717176346E-2"/>
    <x v="130"/>
    <x v="0"/>
    <x v="2"/>
    <n v="147"/>
    <n v="261.60683343486176"/>
    <x v="704"/>
    <n v="2420.8223156011645"/>
    <x v="3"/>
    <x v="7"/>
    <x v="17"/>
  </r>
  <r>
    <x v="6425"/>
    <s v="Product132"/>
    <n v="1"/>
    <x v="0"/>
    <x v="0"/>
    <n v="9.8261243216560656E-2"/>
    <x v="131"/>
    <x v="1"/>
    <x v="3"/>
    <n v="12"/>
    <n v="82.567165417587361"/>
    <x v="54"/>
    <n v="74.454013094787811"/>
    <x v="4"/>
    <x v="7"/>
    <x v="17"/>
  </r>
  <r>
    <x v="6426"/>
    <s v="Product133"/>
    <n v="1"/>
    <x v="2"/>
    <x v="0"/>
    <n v="5.9650829015222867E-2"/>
    <x v="132"/>
    <x v="2"/>
    <x v="0"/>
    <n v="159"/>
    <n v="48.570209376216184"/>
    <x v="1349"/>
    <n v="45.672956121481938"/>
    <x v="5"/>
    <x v="7"/>
    <x v="17"/>
  </r>
  <r>
    <x v="6427"/>
    <s v="Product134"/>
    <n v="6"/>
    <x v="2"/>
    <x v="0"/>
    <n v="8.2649744271787798E-2"/>
    <x v="133"/>
    <x v="3"/>
    <x v="0"/>
    <n v="199"/>
    <n v="150.33229328863933"/>
    <x v="1340"/>
    <n v="827.44420615525132"/>
    <x v="6"/>
    <x v="7"/>
    <x v="17"/>
  </r>
  <r>
    <x v="6428"/>
    <s v="Product135"/>
    <n v="7"/>
    <x v="1"/>
    <x v="1"/>
    <n v="5.9420673463419761E-2"/>
    <x v="134"/>
    <x v="4"/>
    <x v="1"/>
    <n v="123"/>
    <n v="94.886514226647009"/>
    <x v="195"/>
    <n v="624.73805554092303"/>
    <x v="7"/>
    <x v="7"/>
    <x v="17"/>
  </r>
  <r>
    <x v="6429"/>
    <s v="Product136"/>
    <n v="15"/>
    <x v="1"/>
    <x v="0"/>
    <n v="5.958921911331772E-3"/>
    <x v="135"/>
    <x v="0"/>
    <x v="0"/>
    <n v="231"/>
    <n v="69.451061290400418"/>
    <x v="1234"/>
    <n v="1035.558117592677"/>
    <x v="8"/>
    <x v="7"/>
    <x v="17"/>
  </r>
  <r>
    <x v="6430"/>
    <s v="Product137"/>
    <n v="3"/>
    <x v="1"/>
    <x v="0"/>
    <n v="8.3855711763317242E-2"/>
    <x v="136"/>
    <x v="1"/>
    <x v="1"/>
    <n v="162"/>
    <n v="295.60784337688261"/>
    <x v="244"/>
    <n v="812.45831180308483"/>
    <x v="9"/>
    <x v="7"/>
    <x v="17"/>
  </r>
  <r>
    <x v="6431"/>
    <s v="Product138"/>
    <n v="14"/>
    <x v="1"/>
    <x v="0"/>
    <n v="9.9392617991044159E-3"/>
    <x v="137"/>
    <x v="2"/>
    <x v="2"/>
    <n v="121"/>
    <n v="229.37556725250096"/>
    <x v="602"/>
    <n v="3179.3404081496437"/>
    <x v="10"/>
    <x v="7"/>
    <x v="17"/>
  </r>
  <r>
    <x v="6432"/>
    <s v="Product139"/>
    <n v="14"/>
    <x v="0"/>
    <x v="0"/>
    <n v="3.340901485550718E-2"/>
    <x v="138"/>
    <x v="3"/>
    <x v="0"/>
    <n v="78"/>
    <n v="56.524633830496882"/>
    <x v="662"/>
    <n v="764.90682098812385"/>
    <x v="11"/>
    <x v="7"/>
    <x v="17"/>
  </r>
  <r>
    <x v="6433"/>
    <s v="Product140"/>
    <n v="1"/>
    <x v="1"/>
    <x v="0"/>
    <n v="8.1373163131641613E-2"/>
    <x v="139"/>
    <x v="4"/>
    <x v="3"/>
    <n v="42"/>
    <n v="55.726841412800255"/>
    <x v="103"/>
    <n v="51.192172055705335"/>
    <x v="12"/>
    <x v="7"/>
    <x v="17"/>
  </r>
  <r>
    <x v="6434"/>
    <s v="Product141"/>
    <n v="3"/>
    <x v="2"/>
    <x v="1"/>
    <n v="2.1306038836580589E-2"/>
    <x v="140"/>
    <x v="0"/>
    <x v="3"/>
    <n v="247"/>
    <n v="146.75742621621515"/>
    <x v="132"/>
    <n v="430.8918203810876"/>
    <x v="13"/>
    <x v="7"/>
    <x v="17"/>
  </r>
  <r>
    <x v="6435"/>
    <s v="Product142"/>
    <n v="5"/>
    <x v="0"/>
    <x v="1"/>
    <n v="9.4803909419866703E-2"/>
    <x v="141"/>
    <x v="1"/>
    <x v="2"/>
    <n v="20"/>
    <n v="103.31101975136625"/>
    <x v="69"/>
    <n v="467.58365596391832"/>
    <x v="14"/>
    <x v="7"/>
    <x v="17"/>
  </r>
  <r>
    <x v="6436"/>
    <s v="Product143"/>
    <n v="10"/>
    <x v="0"/>
    <x v="0"/>
    <n v="3.3167820667076478E-2"/>
    <x v="142"/>
    <x v="2"/>
    <x v="3"/>
    <n v="85"/>
    <n v="263.93707759928259"/>
    <x v="1485"/>
    <n v="2551.8285994207731"/>
    <x v="15"/>
    <x v="7"/>
    <x v="17"/>
  </r>
  <r>
    <x v="6437"/>
    <s v="Product144"/>
    <n v="8"/>
    <x v="0"/>
    <x v="0"/>
    <n v="2.1504932505873865E-2"/>
    <x v="143"/>
    <x v="3"/>
    <x v="0"/>
    <n v="240"/>
    <n v="92.859636763520257"/>
    <x v="578"/>
    <n v="726.90157233920638"/>
    <x v="16"/>
    <x v="7"/>
    <x v="17"/>
  </r>
  <r>
    <x v="6438"/>
    <s v="Product145"/>
    <n v="2"/>
    <x v="1"/>
    <x v="0"/>
    <n v="4.0797483695260706E-2"/>
    <x v="144"/>
    <x v="0"/>
    <x v="0"/>
    <n v="201"/>
    <n v="244.06275656984863"/>
    <x v="1089"/>
    <n v="468.21122047613972"/>
    <x v="17"/>
    <x v="7"/>
    <x v="17"/>
  </r>
  <r>
    <x v="6439"/>
    <s v="Product146"/>
    <n v="5"/>
    <x v="1"/>
    <x v="0"/>
    <n v="3.132684609126251E-2"/>
    <x v="145"/>
    <x v="1"/>
    <x v="1"/>
    <n v="76"/>
    <n v="82.966658009588272"/>
    <x v="369"/>
    <n v="401.83787141707745"/>
    <x v="18"/>
    <x v="7"/>
    <x v="17"/>
  </r>
  <r>
    <x v="6440"/>
    <s v="Product147"/>
    <n v="4"/>
    <x v="1"/>
    <x v="1"/>
    <n v="8.0891046116966625E-2"/>
    <x v="146"/>
    <x v="2"/>
    <x v="0"/>
    <n v="181"/>
    <n v="197.21020275754992"/>
    <x v="1024"/>
    <n v="725.03065260621042"/>
    <x v="19"/>
    <x v="7"/>
    <x v="17"/>
  </r>
  <r>
    <x v="6441"/>
    <s v="Product148"/>
    <n v="12"/>
    <x v="0"/>
    <x v="0"/>
    <n v="7.455764676957289E-3"/>
    <x v="147"/>
    <x v="3"/>
    <x v="1"/>
    <n v="74"/>
    <n v="276.87008510798313"/>
    <x v="1402"/>
    <n v="3297.6696828879462"/>
    <x v="20"/>
    <x v="7"/>
    <x v="17"/>
  </r>
  <r>
    <x v="6442"/>
    <s v="Product149"/>
    <n v="1"/>
    <x v="2"/>
    <x v="0"/>
    <n v="2.0602109747828092E-2"/>
    <x v="148"/>
    <x v="4"/>
    <x v="2"/>
    <n v="216"/>
    <n v="260.98163084825097"/>
    <x v="62"/>
    <n v="255.60485864734815"/>
    <x v="21"/>
    <x v="7"/>
    <x v="17"/>
  </r>
  <r>
    <x v="6443"/>
    <s v="Product150"/>
    <n v="11"/>
    <x v="2"/>
    <x v="0"/>
    <n v="6.0601234039930944E-2"/>
    <x v="149"/>
    <x v="0"/>
    <x v="0"/>
    <n v="17"/>
    <n v="261.51832591146911"/>
    <x v="1268"/>
    <n v="2702.3699190089496"/>
    <x v="22"/>
    <x v="7"/>
    <x v="17"/>
  </r>
  <r>
    <x v="6444"/>
    <s v="Product151"/>
    <n v="5"/>
    <x v="1"/>
    <x v="0"/>
    <n v="3.8204462537653465E-2"/>
    <x v="150"/>
    <x v="1"/>
    <x v="3"/>
    <n v="187"/>
    <n v="90.2522401828043"/>
    <x v="687"/>
    <n v="434.02100926900528"/>
    <x v="23"/>
    <x v="7"/>
    <x v="17"/>
  </r>
  <r>
    <x v="6445"/>
    <s v="Product152"/>
    <n v="5"/>
    <x v="1"/>
    <x v="0"/>
    <n v="4.6036957964804337E-2"/>
    <x v="151"/>
    <x v="2"/>
    <x v="3"/>
    <n v="74"/>
    <n v="286.51200085315025"/>
    <x v="139"/>
    <n v="1366.6092995673091"/>
    <x v="24"/>
    <x v="7"/>
    <x v="17"/>
  </r>
  <r>
    <x v="6446"/>
    <s v="Product153"/>
    <n v="1"/>
    <x v="1"/>
    <x v="1"/>
    <n v="3.2728343552022858E-2"/>
    <x v="152"/>
    <x v="3"/>
    <x v="2"/>
    <n v="78"/>
    <n v="257.45469094808288"/>
    <x v="388"/>
    <n v="249.02862537365417"/>
    <x v="25"/>
    <x v="7"/>
    <x v="17"/>
  </r>
  <r>
    <x v="6447"/>
    <s v="Product154"/>
    <n v="2"/>
    <x v="1"/>
    <x v="1"/>
    <n v="8.8880573933731805E-2"/>
    <x v="153"/>
    <x v="4"/>
    <x v="3"/>
    <n v="91"/>
    <n v="223.62387593830772"/>
    <x v="34"/>
    <n v="407.49611499925055"/>
    <x v="26"/>
    <x v="7"/>
    <x v="17"/>
  </r>
  <r>
    <x v="6448"/>
    <s v="Product155"/>
    <n v="1"/>
    <x v="0"/>
    <x v="0"/>
    <n v="8.1744541486271471E-2"/>
    <x v="154"/>
    <x v="0"/>
    <x v="0"/>
    <n v="137"/>
    <n v="216.63986268008148"/>
    <x v="426"/>
    <n v="198.93073643764941"/>
    <x v="27"/>
    <x v="7"/>
    <x v="17"/>
  </r>
  <r>
    <x v="6449"/>
    <s v="Product156"/>
    <n v="8"/>
    <x v="1"/>
    <x v="0"/>
    <n v="6.7933524135154813E-2"/>
    <x v="155"/>
    <x v="1"/>
    <x v="0"/>
    <n v="219"/>
    <n v="43.343421314373366"/>
    <x v="208"/>
    <n v="323.19159965130558"/>
    <x v="28"/>
    <x v="7"/>
    <x v="17"/>
  </r>
  <r>
    <x v="6450"/>
    <s v="Product157"/>
    <n v="3"/>
    <x v="2"/>
    <x v="0"/>
    <n v="1.4236030293454549E-2"/>
    <x v="156"/>
    <x v="2"/>
    <x v="1"/>
    <n v="208"/>
    <n v="291.99677002522066"/>
    <x v="176"/>
    <n v="863.51968548465209"/>
    <x v="29"/>
    <x v="7"/>
    <x v="17"/>
  </r>
  <r>
    <x v="6451"/>
    <s v="Product158"/>
    <n v="5"/>
    <x v="0"/>
    <x v="0"/>
    <n v="1.6996031574686942E-2"/>
    <x v="157"/>
    <x v="3"/>
    <x v="0"/>
    <n v="197"/>
    <n v="299.14223313434064"/>
    <x v="633"/>
    <n v="1470.290011473335"/>
    <x v="30"/>
    <x v="7"/>
    <x v="17"/>
  </r>
  <r>
    <x v="6452"/>
    <s v="Product159"/>
    <n v="3"/>
    <x v="0"/>
    <x v="1"/>
    <n v="9.8337319660878497E-2"/>
    <x v="158"/>
    <x v="4"/>
    <x v="1"/>
    <n v="91"/>
    <n v="106.1340239095905"/>
    <x v="1204"/>
    <n v="287.0912654204933"/>
    <x v="0"/>
    <x v="8"/>
    <x v="17"/>
  </r>
  <r>
    <x v="6453"/>
    <s v="Product160"/>
    <n v="12"/>
    <x v="0"/>
    <x v="0"/>
    <n v="1.5362801453554509E-3"/>
    <x v="159"/>
    <x v="0"/>
    <x v="2"/>
    <n v="230"/>
    <n v="146.47809212358101"/>
    <x v="1451"/>
    <n v="1755.0367288670641"/>
    <x v="1"/>
    <x v="8"/>
    <x v="17"/>
  </r>
  <r>
    <x v="6454"/>
    <s v="Product161"/>
    <n v="7"/>
    <x v="1"/>
    <x v="0"/>
    <n v="1.2909076082042947E-2"/>
    <x v="160"/>
    <x v="1"/>
    <x v="0"/>
    <n v="6"/>
    <n v="130.90965588813387"/>
    <x v="103"/>
    <n v="904.53813226279919"/>
    <x v="2"/>
    <x v="8"/>
    <x v="17"/>
  </r>
  <r>
    <x v="6455"/>
    <s v="Product162"/>
    <n v="9"/>
    <x v="1"/>
    <x v="0"/>
    <n v="6.9214986021319817E-4"/>
    <x v="161"/>
    <x v="2"/>
    <x v="3"/>
    <n v="243"/>
    <n v="87.843885409377819"/>
    <x v="552"/>
    <n v="790.04775848734016"/>
    <x v="3"/>
    <x v="8"/>
    <x v="17"/>
  </r>
  <r>
    <x v="6456"/>
    <s v="Product163"/>
    <n v="5"/>
    <x v="1"/>
    <x v="0"/>
    <n v="4.0319846658041884E-2"/>
    <x v="162"/>
    <x v="3"/>
    <x v="3"/>
    <n v="71"/>
    <n v="96.946727152335498"/>
    <x v="486"/>
    <n v="465.1892498977715"/>
    <x v="4"/>
    <x v="8"/>
    <x v="17"/>
  </r>
  <r>
    <x v="6457"/>
    <s v="Product164"/>
    <n v="3"/>
    <x v="0"/>
    <x v="0"/>
    <n v="3.7722794196762659E-2"/>
    <x v="163"/>
    <x v="4"/>
    <x v="2"/>
    <n v="181"/>
    <n v="48.295459741324208"/>
    <x v="253"/>
    <n v="139.4208601585926"/>
    <x v="5"/>
    <x v="8"/>
    <x v="17"/>
  </r>
  <r>
    <x v="6458"/>
    <s v="Product165"/>
    <n v="1"/>
    <x v="2"/>
    <x v="1"/>
    <n v="4.6775498918013796E-2"/>
    <x v="164"/>
    <x v="0"/>
    <x v="3"/>
    <n v="186"/>
    <n v="87.137874130926065"/>
    <x v="793"/>
    <n v="83.061956593796907"/>
    <x v="6"/>
    <x v="8"/>
    <x v="17"/>
  </r>
  <r>
    <x v="6459"/>
    <s v="Product166"/>
    <n v="8"/>
    <x v="2"/>
    <x v="1"/>
    <n v="9.7778133402669179E-2"/>
    <x v="165"/>
    <x v="1"/>
    <x v="0"/>
    <n v="121"/>
    <n v="219.5631118553828"/>
    <x v="129"/>
    <n v="1584.7571249126561"/>
    <x v="7"/>
    <x v="8"/>
    <x v="17"/>
  </r>
  <r>
    <x v="6460"/>
    <s v="Product167"/>
    <n v="3"/>
    <x v="1"/>
    <x v="0"/>
    <n v="1.1793900473568054E-2"/>
    <x v="166"/>
    <x v="2"/>
    <x v="0"/>
    <n v="177"/>
    <n v="170.04408553851945"/>
    <x v="1473"/>
    <n v="504.11580755267778"/>
    <x v="8"/>
    <x v="8"/>
    <x v="17"/>
  </r>
  <r>
    <x v="6461"/>
    <s v="Product168"/>
    <n v="12"/>
    <x v="1"/>
    <x v="0"/>
    <n v="6.8447441003514145E-2"/>
    <x v="167"/>
    <x v="3"/>
    <x v="1"/>
    <n v="219"/>
    <n v="121.8323278653895"/>
    <x v="592"/>
    <n v="1361.9186014980294"/>
    <x v="9"/>
    <x v="8"/>
    <x v="17"/>
  </r>
  <r>
    <x v="6462"/>
    <s v="Product169"/>
    <n v="2"/>
    <x v="1"/>
    <x v="0"/>
    <n v="9.0678336008218383E-2"/>
    <x v="168"/>
    <x v="0"/>
    <x v="0"/>
    <n v="181"/>
    <n v="155.07752110891676"/>
    <x v="783"/>
    <n v="282.03069908496167"/>
    <x v="10"/>
    <x v="8"/>
    <x v="17"/>
  </r>
  <r>
    <x v="6463"/>
    <s v="Product170"/>
    <n v="11"/>
    <x v="1"/>
    <x v="0"/>
    <n v="3.6608731746429611E-2"/>
    <x v="169"/>
    <x v="1"/>
    <x v="1"/>
    <n v="20"/>
    <n v="91.125964643670216"/>
    <x v="430"/>
    <n v="965.68954513785013"/>
    <x v="11"/>
    <x v="8"/>
    <x v="17"/>
  </r>
  <r>
    <x v="6464"/>
    <s v="Product171"/>
    <n v="15"/>
    <x v="0"/>
    <x v="1"/>
    <n v="9.9844182053144187E-2"/>
    <x v="170"/>
    <x v="2"/>
    <x v="2"/>
    <n v="77"/>
    <n v="204.62634008272494"/>
    <x v="262"/>
    <n v="2762.9338579595515"/>
    <x v="12"/>
    <x v="8"/>
    <x v="17"/>
  </r>
  <r>
    <x v="6465"/>
    <s v="Product172"/>
    <n v="11"/>
    <x v="1"/>
    <x v="0"/>
    <n v="1.2839793343130224E-2"/>
    <x v="171"/>
    <x v="3"/>
    <x v="0"/>
    <n v="183"/>
    <n v="194.77303555191452"/>
    <x v="1524"/>
    <n v="2114.9940902927519"/>
    <x v="13"/>
    <x v="8"/>
    <x v="17"/>
  </r>
  <r>
    <x v="6466"/>
    <s v="Product173"/>
    <n v="13"/>
    <x v="2"/>
    <x v="0"/>
    <n v="6.5410645338479012E-2"/>
    <x v="172"/>
    <x v="4"/>
    <x v="3"/>
    <n v="59"/>
    <n v="114.51229923223026"/>
    <x v="1117"/>
    <n v="1391.2856859233418"/>
    <x v="14"/>
    <x v="8"/>
    <x v="17"/>
  </r>
  <r>
    <x v="6467"/>
    <s v="Product174"/>
    <n v="2"/>
    <x v="0"/>
    <x v="0"/>
    <n v="8.0447425094654967E-2"/>
    <x v="173"/>
    <x v="0"/>
    <x v="3"/>
    <n v="102"/>
    <n v="34.903628568518791"/>
    <x v="291"/>
    <n v="64.191443047442434"/>
    <x v="15"/>
    <x v="8"/>
    <x v="17"/>
  </r>
  <r>
    <x v="6468"/>
    <s v="Product175"/>
    <n v="4"/>
    <x v="0"/>
    <x v="0"/>
    <n v="9.553335053352234E-2"/>
    <x v="174"/>
    <x v="1"/>
    <x v="2"/>
    <n v="175"/>
    <n v="207.8166947286303"/>
    <x v="699"/>
    <n v="751.85307833760828"/>
    <x v="16"/>
    <x v="8"/>
    <x v="17"/>
  </r>
  <r>
    <x v="6469"/>
    <s v="Product176"/>
    <n v="6"/>
    <x v="0"/>
    <x v="0"/>
    <n v="4.9448124550076925E-2"/>
    <x v="175"/>
    <x v="2"/>
    <x v="3"/>
    <n v="27"/>
    <n v="75.320464158174516"/>
    <x v="386"/>
    <n v="429.57605079186902"/>
    <x v="17"/>
    <x v="8"/>
    <x v="17"/>
  </r>
  <r>
    <x v="6470"/>
    <s v="Product177"/>
    <n v="3"/>
    <x v="1"/>
    <x v="1"/>
    <n v="8.3412779505766241E-2"/>
    <x v="176"/>
    <x v="3"/>
    <x v="0"/>
    <n v="230"/>
    <n v="132.15554337596507"/>
    <x v="234"/>
    <n v="363.39624652764292"/>
    <x v="18"/>
    <x v="8"/>
    <x v="17"/>
  </r>
  <r>
    <x v="6471"/>
    <s v="Product178"/>
    <n v="5"/>
    <x v="1"/>
    <x v="1"/>
    <n v="7.4528039046434805E-2"/>
    <x v="177"/>
    <x v="4"/>
    <x v="0"/>
    <n v="204"/>
    <n v="216.69534663637501"/>
    <x v="608"/>
    <n v="1002.7273369053927"/>
    <x v="19"/>
    <x v="8"/>
    <x v="17"/>
  </r>
  <r>
    <x v="6472"/>
    <s v="Product179"/>
    <n v="4"/>
    <x v="1"/>
    <x v="0"/>
    <n v="9.2926832828578221E-2"/>
    <x v="178"/>
    <x v="0"/>
    <x v="1"/>
    <n v="127"/>
    <n v="257.38548781426152"/>
    <x v="164"/>
    <n v="933.86987846257443"/>
    <x v="20"/>
    <x v="8"/>
    <x v="17"/>
  </r>
  <r>
    <x v="6473"/>
    <s v="Product180"/>
    <n v="7"/>
    <x v="0"/>
    <x v="0"/>
    <n v="5.7538242561553321E-2"/>
    <x v="179"/>
    <x v="1"/>
    <x v="0"/>
    <n v="38"/>
    <n v="276.95119890985313"/>
    <x v="678"/>
    <n v="1827.1113955448548"/>
    <x v="21"/>
    <x v="8"/>
    <x v="17"/>
  </r>
  <r>
    <x v="6474"/>
    <s v="Product181"/>
    <n v="10"/>
    <x v="2"/>
    <x v="0"/>
    <n v="5.9613566380014985E-2"/>
    <x v="180"/>
    <x v="2"/>
    <x v="1"/>
    <n v="184"/>
    <n v="28.346588592439929"/>
    <x v="1322"/>
    <n v="266.56747351737533"/>
    <x v="22"/>
    <x v="8"/>
    <x v="17"/>
  </r>
  <r>
    <x v="6475"/>
    <s v="Product182"/>
    <n v="12"/>
    <x v="2"/>
    <x v="0"/>
    <n v="5.0729367986376263E-2"/>
    <x v="181"/>
    <x v="3"/>
    <x v="2"/>
    <n v="123"/>
    <n v="84.621681786436142"/>
    <x v="427"/>
    <n v="963.94652821759189"/>
    <x v="23"/>
    <x v="8"/>
    <x v="17"/>
  </r>
  <r>
    <x v="6476"/>
    <s v="Product183"/>
    <n v="10"/>
    <x v="1"/>
    <x v="1"/>
    <n v="6.9170372848952583E-2"/>
    <x v="182"/>
    <x v="4"/>
    <x v="0"/>
    <n v="152"/>
    <n v="237.09885539227301"/>
    <x v="351"/>
    <n v="2206.9863916272961"/>
    <x v="24"/>
    <x v="8"/>
    <x v="17"/>
  </r>
  <r>
    <x v="6477"/>
    <s v="Product184"/>
    <n v="14"/>
    <x v="1"/>
    <x v="0"/>
    <n v="1.188619957554763E-2"/>
    <x v="183"/>
    <x v="0"/>
    <x v="3"/>
    <n v="120"/>
    <n v="133.14208680123181"/>
    <x v="352"/>
    <n v="1841.8334673985048"/>
    <x v="25"/>
    <x v="8"/>
    <x v="17"/>
  </r>
  <r>
    <x v="6478"/>
    <s v="Product185"/>
    <n v="11"/>
    <x v="1"/>
    <x v="0"/>
    <n v="9.3649593317337659E-2"/>
    <x v="184"/>
    <x v="1"/>
    <x v="3"/>
    <n v="10"/>
    <n v="59.03341879414166"/>
    <x v="90"/>
    <n v="588.55459445132044"/>
    <x v="26"/>
    <x v="8"/>
    <x v="17"/>
  </r>
  <r>
    <x v="6479"/>
    <s v="Product186"/>
    <n v="1"/>
    <x v="1"/>
    <x v="0"/>
    <n v="5.8423970784542319E-3"/>
    <x v="185"/>
    <x v="2"/>
    <x v="2"/>
    <n v="50"/>
    <n v="224.32217343900226"/>
    <x v="435"/>
    <n v="223.01159422826973"/>
    <x v="27"/>
    <x v="8"/>
    <x v="17"/>
  </r>
  <r>
    <x v="6480"/>
    <s v="Product187"/>
    <n v="4"/>
    <x v="0"/>
    <x v="0"/>
    <n v="5.9983453245471198E-2"/>
    <x v="186"/>
    <x v="3"/>
    <x v="3"/>
    <n v="18"/>
    <n v="317.27402598524878"/>
    <x v="708"/>
    <n v="1192.9713371262408"/>
    <x v="28"/>
    <x v="8"/>
    <x v="17"/>
  </r>
  <r>
    <x v="6481"/>
    <s v="Product188"/>
    <n v="15"/>
    <x v="1"/>
    <x v="0"/>
    <n v="6.0682332780394616E-2"/>
    <x v="187"/>
    <x v="4"/>
    <x v="0"/>
    <n v="121"/>
    <n v="83.317523656588776"/>
    <x v="782"/>
    <n v="1173.9243293943189"/>
    <x v="29"/>
    <x v="8"/>
    <x v="17"/>
  </r>
  <r>
    <x v="6482"/>
    <s v="Product189"/>
    <n v="10"/>
    <x v="2"/>
    <x v="1"/>
    <n v="6.3105276482436454E-2"/>
    <x v="188"/>
    <x v="0"/>
    <x v="0"/>
    <n v="205"/>
    <n v="105.6343076511579"/>
    <x v="1109"/>
    <n v="989.68225460800829"/>
    <x v="0"/>
    <x v="9"/>
    <x v="17"/>
  </r>
  <r>
    <x v="6483"/>
    <s v="Product190"/>
    <n v="11"/>
    <x v="0"/>
    <x v="1"/>
    <n v="7.861443687681513E-2"/>
    <x v="189"/>
    <x v="1"/>
    <x v="1"/>
    <n v="62"/>
    <n v="169.17616877169237"/>
    <x v="1525"/>
    <n v="1714.641274838016"/>
    <x v="1"/>
    <x v="9"/>
    <x v="17"/>
  </r>
  <r>
    <x v="6484"/>
    <s v="Product191"/>
    <n v="14"/>
    <x v="0"/>
    <x v="0"/>
    <n v="3.4449510345802493E-2"/>
    <x v="190"/>
    <x v="2"/>
    <x v="0"/>
    <n v="188"/>
    <n v="37.261281972622193"/>
    <x v="1098"/>
    <n v="503.68708675331868"/>
    <x v="2"/>
    <x v="9"/>
    <x v="17"/>
  </r>
  <r>
    <x v="6485"/>
    <s v="Product192"/>
    <n v="10"/>
    <x v="0"/>
    <x v="0"/>
    <n v="8.8671120222994171E-2"/>
    <x v="191"/>
    <x v="3"/>
    <x v="1"/>
    <n v="116"/>
    <n v="61.339645395167352"/>
    <x v="491"/>
    <n v="559.00590323896631"/>
    <x v="3"/>
    <x v="9"/>
    <x v="17"/>
  </r>
  <r>
    <x v="6486"/>
    <s v="Product193"/>
    <n v="7"/>
    <x v="1"/>
    <x v="0"/>
    <n v="5.5313290266355952E-2"/>
    <x v="192"/>
    <x v="0"/>
    <x v="2"/>
    <n v="147"/>
    <n v="111.05652707242373"/>
    <x v="123"/>
    <n v="734.39537608145338"/>
    <x v="4"/>
    <x v="9"/>
    <x v="17"/>
  </r>
  <r>
    <x v="6487"/>
    <s v="Product194"/>
    <n v="12"/>
    <x v="1"/>
    <x v="0"/>
    <n v="7.6208204304032232E-2"/>
    <x v="193"/>
    <x v="1"/>
    <x v="0"/>
    <n v="104"/>
    <n v="310.84222153375998"/>
    <x v="697"/>
    <n v="3445.8419281055512"/>
    <x v="5"/>
    <x v="9"/>
    <x v="17"/>
  </r>
  <r>
    <x v="6488"/>
    <s v="Product195"/>
    <n v="5"/>
    <x v="1"/>
    <x v="1"/>
    <n v="8.5817816722050341E-2"/>
    <x v="194"/>
    <x v="2"/>
    <x v="3"/>
    <n v="29"/>
    <n v="154.10119375810439"/>
    <x v="10"/>
    <n v="704.38282877761105"/>
    <x v="6"/>
    <x v="9"/>
    <x v="17"/>
  </r>
  <r>
    <x v="6489"/>
    <s v="Product196"/>
    <n v="7"/>
    <x v="0"/>
    <x v="0"/>
    <n v="4.956568256742603E-2"/>
    <x v="195"/>
    <x v="3"/>
    <x v="3"/>
    <n v="122"/>
    <n v="144.46415805268668"/>
    <x v="1526"/>
    <n v="961.12585416593731"/>
    <x v="7"/>
    <x v="9"/>
    <x v="17"/>
  </r>
  <r>
    <x v="6490"/>
    <s v="Product197"/>
    <n v="2"/>
    <x v="2"/>
    <x v="0"/>
    <n v="3.7160032703928983E-4"/>
    <x v="196"/>
    <x v="4"/>
    <x v="2"/>
    <n v="93"/>
    <n v="230.08321726338073"/>
    <x v="793"/>
    <n v="459.9954365291988"/>
    <x v="8"/>
    <x v="9"/>
    <x v="17"/>
  </r>
  <r>
    <x v="6491"/>
    <s v="Product198"/>
    <n v="4"/>
    <x v="2"/>
    <x v="0"/>
    <n v="9.0408402256363471E-2"/>
    <x v="197"/>
    <x v="0"/>
    <x v="3"/>
    <n v="107"/>
    <n v="92.969383751893176"/>
    <x v="742"/>
    <n v="338.25668123250318"/>
    <x v="9"/>
    <x v="9"/>
    <x v="17"/>
  </r>
  <r>
    <x v="6492"/>
    <s v="Product199"/>
    <n v="4"/>
    <x v="1"/>
    <x v="0"/>
    <n v="1.3001053995271673E-2"/>
    <x v="198"/>
    <x v="1"/>
    <x v="0"/>
    <n v="188"/>
    <n v="140.32822420122631"/>
    <x v="180"/>
    <n v="554.01523752530227"/>
    <x v="10"/>
    <x v="9"/>
    <x v="17"/>
  </r>
  <r>
    <x v="6493"/>
    <s v="Product200"/>
    <n v="11"/>
    <x v="1"/>
    <x v="0"/>
    <n v="7.1798049915344664E-2"/>
    <x v="199"/>
    <x v="2"/>
    <x v="0"/>
    <n v="58"/>
    <n v="251.12327029644922"/>
    <x v="1527"/>
    <n v="2564.024201208802"/>
    <x v="11"/>
    <x v="9"/>
    <x v="17"/>
  </r>
  <r>
    <x v="6494"/>
    <s v="Product201"/>
    <n v="7"/>
    <x v="1"/>
    <x v="1"/>
    <n v="3.7481341378693162E-2"/>
    <x v="200"/>
    <x v="3"/>
    <x v="1"/>
    <n v="161"/>
    <n v="111.38677222999668"/>
    <x v="1502"/>
    <n v="750.48292616481399"/>
    <x v="12"/>
    <x v="9"/>
    <x v="17"/>
  </r>
  <r>
    <x v="6495"/>
    <s v="Product202"/>
    <n v="15"/>
    <x v="1"/>
    <x v="1"/>
    <n v="1.3422291793015895E-2"/>
    <x v="201"/>
    <x v="4"/>
    <x v="0"/>
    <n v="25"/>
    <n v="161.1379987540092"/>
    <x v="555"/>
    <n v="2384.6273627368541"/>
    <x v="13"/>
    <x v="9"/>
    <x v="17"/>
  </r>
  <r>
    <x v="6496"/>
    <s v="Product203"/>
    <n v="2"/>
    <x v="0"/>
    <x v="0"/>
    <n v="5.6290555590119723E-2"/>
    <x v="202"/>
    <x v="0"/>
    <x v="1"/>
    <n v="119"/>
    <n v="112.79957690934509"/>
    <x v="457"/>
    <n v="212.90005210957523"/>
    <x v="14"/>
    <x v="9"/>
    <x v="17"/>
  </r>
  <r>
    <x v="6497"/>
    <s v="Product204"/>
    <n v="12"/>
    <x v="1"/>
    <x v="0"/>
    <n v="9.0444173656513679E-2"/>
    <x v="203"/>
    <x v="1"/>
    <x v="2"/>
    <n v="124"/>
    <n v="239.16781388508471"/>
    <x v="1178"/>
    <n v="2610.4377431161606"/>
    <x v="15"/>
    <x v="9"/>
    <x v="17"/>
  </r>
  <r>
    <x v="6498"/>
    <s v="Product205"/>
    <n v="12"/>
    <x v="2"/>
    <x v="0"/>
    <n v="2.8287786038369858E-2"/>
    <x v="204"/>
    <x v="2"/>
    <x v="0"/>
    <n v="90"/>
    <n v="214.28226658999182"/>
    <x v="96"/>
    <n v="2498.6483481705259"/>
    <x v="16"/>
    <x v="9"/>
    <x v="17"/>
  </r>
  <r>
    <x v="6499"/>
    <s v="Product206"/>
    <n v="12"/>
    <x v="0"/>
    <x v="0"/>
    <n v="7.2671424103376153E-2"/>
    <x v="205"/>
    <x v="3"/>
    <x v="3"/>
    <n v="175"/>
    <n v="76.219804658644421"/>
    <x v="830"/>
    <n v="848.16963491063507"/>
    <x v="17"/>
    <x v="9"/>
    <x v="17"/>
  </r>
  <r>
    <x v="6500"/>
    <s v="Product207"/>
    <n v="14"/>
    <x v="0"/>
    <x v="1"/>
    <n v="2.0574264538588939E-2"/>
    <x v="206"/>
    <x v="4"/>
    <x v="3"/>
    <n v="90"/>
    <n v="66.819272086215918"/>
    <x v="65"/>
    <n v="916.22320588453431"/>
    <x v="18"/>
    <x v="9"/>
    <x v="17"/>
  </r>
  <r>
    <x v="6501"/>
    <s v="Product208"/>
    <n v="2"/>
    <x v="0"/>
    <x v="0"/>
    <n v="8.8023918822468128E-2"/>
    <x v="207"/>
    <x v="0"/>
    <x v="2"/>
    <n v="123"/>
    <n v="157.5789805170518"/>
    <x v="466"/>
    <n v="287.41652225578309"/>
    <x v="19"/>
    <x v="9"/>
    <x v="17"/>
  </r>
  <r>
    <x v="6502"/>
    <s v="Product209"/>
    <n v="8"/>
    <x v="1"/>
    <x v="0"/>
    <n v="8.6880084614438385E-2"/>
    <x v="208"/>
    <x v="1"/>
    <x v="3"/>
    <n v="198"/>
    <n v="46.152652696210119"/>
    <x v="714"/>
    <n v="337.14325059826075"/>
    <x v="20"/>
    <x v="9"/>
    <x v="17"/>
  </r>
  <r>
    <x v="6503"/>
    <s v="Product210"/>
    <n v="15"/>
    <x v="1"/>
    <x v="0"/>
    <n v="6.3181266391144783E-2"/>
    <x v="209"/>
    <x v="2"/>
    <x v="0"/>
    <n v="193"/>
    <n v="142.81107181461437"/>
    <x v="1504"/>
    <n v="2006.8213116403547"/>
    <x v="21"/>
    <x v="9"/>
    <x v="17"/>
  </r>
  <r>
    <x v="6504"/>
    <s v="Product211"/>
    <n v="3"/>
    <x v="1"/>
    <x v="0"/>
    <n v="1.6584735500808856E-2"/>
    <x v="210"/>
    <x v="3"/>
    <x v="0"/>
    <n v="134"/>
    <n v="237.65006821167898"/>
    <x v="1089"/>
    <n v="701.12611406591725"/>
    <x v="22"/>
    <x v="9"/>
    <x v="17"/>
  </r>
  <r>
    <x v="6505"/>
    <s v="Product212"/>
    <n v="1"/>
    <x v="0"/>
    <x v="0"/>
    <n v="3.0484290011260573E-2"/>
    <x v="211"/>
    <x v="4"/>
    <x v="1"/>
    <n v="230"/>
    <n v="84.181152135469347"/>
    <x v="189"/>
    <n v="81.614949480289653"/>
    <x v="23"/>
    <x v="9"/>
    <x v="17"/>
  </r>
  <r>
    <x v="6506"/>
    <s v="Product213"/>
    <n v="9"/>
    <x v="2"/>
    <x v="1"/>
    <n v="3.2461211450295846E-2"/>
    <x v="212"/>
    <x v="0"/>
    <x v="0"/>
    <n v="64"/>
    <n v="31.27815599365135"/>
    <x v="37"/>
    <n v="272.36546242349482"/>
    <x v="24"/>
    <x v="9"/>
    <x v="17"/>
  </r>
  <r>
    <x v="6507"/>
    <s v="Product214"/>
    <n v="12"/>
    <x v="2"/>
    <x v="1"/>
    <n v="6.2428841061509845E-2"/>
    <x v="213"/>
    <x v="1"/>
    <x v="1"/>
    <n v="235"/>
    <n v="121.30706869125483"/>
    <x v="623"/>
    <n v="1364.8081077634899"/>
    <x v="25"/>
    <x v="9"/>
    <x v="17"/>
  </r>
  <r>
    <x v="6508"/>
    <s v="Product215"/>
    <n v="3"/>
    <x v="1"/>
    <x v="0"/>
    <n v="6.1056616403352033E-3"/>
    <x v="214"/>
    <x v="2"/>
    <x v="2"/>
    <n v="234"/>
    <n v="222.3314947784302"/>
    <x v="778"/>
    <n v="662.92204169796946"/>
    <x v="26"/>
    <x v="9"/>
    <x v="17"/>
  </r>
  <r>
    <x v="6509"/>
    <s v="Product216"/>
    <n v="4"/>
    <x v="1"/>
    <x v="0"/>
    <n v="5.5231075462710832E-2"/>
    <x v="215"/>
    <x v="3"/>
    <x v="0"/>
    <n v="241"/>
    <n v="106.27380473260369"/>
    <x v="311"/>
    <n v="401.6167528148315"/>
    <x v="27"/>
    <x v="9"/>
    <x v="17"/>
  </r>
  <r>
    <x v="6510"/>
    <s v="Product217"/>
    <n v="11"/>
    <x v="1"/>
    <x v="0"/>
    <n v="9.2978215971723746E-2"/>
    <x v="216"/>
    <x v="0"/>
    <x v="3"/>
    <n v="129"/>
    <n v="297.72525309336675"/>
    <x v="193"/>
    <n v="2970.4761923211718"/>
    <x v="28"/>
    <x v="9"/>
    <x v="17"/>
  </r>
  <r>
    <x v="6511"/>
    <s v="Product218"/>
    <n v="10"/>
    <x v="1"/>
    <x v="0"/>
    <n v="8.886919453778791E-2"/>
    <x v="217"/>
    <x v="1"/>
    <x v="3"/>
    <n v="100"/>
    <n v="151.51799852062629"/>
    <x v="314"/>
    <n v="1380.5271603412048"/>
    <x v="29"/>
    <x v="9"/>
    <x v="17"/>
  </r>
  <r>
    <x v="6512"/>
    <s v="Product219"/>
    <n v="2"/>
    <x v="0"/>
    <x v="1"/>
    <n v="6.8494755856731149E-2"/>
    <x v="218"/>
    <x v="2"/>
    <x v="2"/>
    <n v="123"/>
    <n v="287.77310434165048"/>
    <x v="466"/>
    <n v="536.12431163527106"/>
    <x v="30"/>
    <x v="9"/>
    <x v="17"/>
  </r>
  <r>
    <x v="6513"/>
    <s v="Product220"/>
    <n v="9"/>
    <x v="1"/>
    <x v="0"/>
    <n v="4.5932218409285713E-2"/>
    <x v="219"/>
    <x v="3"/>
    <x v="3"/>
    <n v="216"/>
    <n v="235.03363704836741"/>
    <x v="136"/>
    <n v="2018.1421862813972"/>
    <x v="0"/>
    <x v="10"/>
    <x v="17"/>
  </r>
  <r>
    <x v="6514"/>
    <s v="Product221"/>
    <n v="2"/>
    <x v="2"/>
    <x v="0"/>
    <n v="6.393692598506423E-2"/>
    <x v="220"/>
    <x v="4"/>
    <x v="0"/>
    <n v="105"/>
    <n v="75.325679255763561"/>
    <x v="19"/>
    <n v="141.01917375282625"/>
    <x v="1"/>
    <x v="10"/>
    <x v="17"/>
  </r>
  <r>
    <x v="6515"/>
    <s v="Product222"/>
    <n v="1"/>
    <x v="0"/>
    <x v="0"/>
    <n v="3.3698460773716792E-2"/>
    <x v="221"/>
    <x v="0"/>
    <x v="0"/>
    <n v="72"/>
    <n v="176.0656929509035"/>
    <x v="708"/>
    <n v="170.13255010340021"/>
    <x v="2"/>
    <x v="10"/>
    <x v="17"/>
  </r>
  <r>
    <x v="6516"/>
    <s v="Product223"/>
    <n v="11"/>
    <x v="0"/>
    <x v="0"/>
    <n v="2.1894967161056045E-2"/>
    <x v="222"/>
    <x v="1"/>
    <x v="1"/>
    <n v="92"/>
    <n v="224.9037428586835"/>
    <x v="1528"/>
    <n v="2419.7743107383344"/>
    <x v="3"/>
    <x v="10"/>
    <x v="17"/>
  </r>
  <r>
    <x v="6517"/>
    <s v="Product224"/>
    <n v="15"/>
    <x v="0"/>
    <x v="0"/>
    <n v="4.5611452942734512E-2"/>
    <x v="223"/>
    <x v="2"/>
    <x v="0"/>
    <n v="149"/>
    <n v="316.15763272615857"/>
    <x v="200"/>
    <n v="4526.0583560787463"/>
    <x v="4"/>
    <x v="10"/>
    <x v="17"/>
  </r>
  <r>
    <x v="6518"/>
    <s v="Product225"/>
    <n v="1"/>
    <x v="1"/>
    <x v="1"/>
    <n v="1.8354803291663915E-2"/>
    <x v="224"/>
    <x v="3"/>
    <x v="1"/>
    <n v="122"/>
    <n v="129.87553632575862"/>
    <x v="796"/>
    <n v="127.49169640409997"/>
    <x v="5"/>
    <x v="10"/>
    <x v="17"/>
  </r>
  <r>
    <x v="6519"/>
    <s v="Product226"/>
    <n v="8"/>
    <x v="1"/>
    <x v="1"/>
    <n v="9.3570743660909755E-2"/>
    <x v="225"/>
    <x v="4"/>
    <x v="2"/>
    <n v="174"/>
    <n v="201.92468580833955"/>
    <x v="324"/>
    <n v="1464.2435423500613"/>
    <x v="6"/>
    <x v="10"/>
    <x v="17"/>
  </r>
  <r>
    <x v="6520"/>
    <s v="Product227"/>
    <n v="5"/>
    <x v="1"/>
    <x v="0"/>
    <n v="8.7631330348388839E-2"/>
    <x v="226"/>
    <x v="0"/>
    <x v="0"/>
    <n v="133"/>
    <n v="72.278284707241113"/>
    <x v="1014"/>
    <n v="329.72221231522985"/>
    <x v="7"/>
    <x v="10"/>
    <x v="17"/>
  </r>
  <r>
    <x v="6521"/>
    <s v="Product228"/>
    <n v="9"/>
    <x v="0"/>
    <x v="0"/>
    <n v="4.5598800496235083E-2"/>
    <x v="227"/>
    <x v="1"/>
    <x v="3"/>
    <n v="249"/>
    <n v="94.475060253686706"/>
    <x v="1285"/>
    <n v="811.5039974637815"/>
    <x v="8"/>
    <x v="10"/>
    <x v="17"/>
  </r>
  <r>
    <x v="6522"/>
    <s v="Product229"/>
    <n v="12"/>
    <x v="2"/>
    <x v="0"/>
    <n v="1.3595746573661572E-2"/>
    <x v="228"/>
    <x v="2"/>
    <x v="3"/>
    <n v="50"/>
    <n v="81.126864318550702"/>
    <x v="321"/>
    <n v="960.28660837151824"/>
    <x v="9"/>
    <x v="10"/>
    <x v="17"/>
  </r>
  <r>
    <x v="6523"/>
    <s v="Product230"/>
    <n v="1"/>
    <x v="2"/>
    <x v="0"/>
    <n v="2.2054915357229834E-2"/>
    <x v="229"/>
    <x v="3"/>
    <x v="2"/>
    <n v="27"/>
    <n v="137.07871954418411"/>
    <x v="1269"/>
    <n v="134.05545998735968"/>
    <x v="10"/>
    <x v="10"/>
    <x v="17"/>
  </r>
  <r>
    <x v="6524"/>
    <s v="Product231"/>
    <n v="9"/>
    <x v="1"/>
    <x v="1"/>
    <n v="5.6152232443347223E-4"/>
    <x v="230"/>
    <x v="4"/>
    <x v="3"/>
    <n v="198"/>
    <n v="201.12011366942511"/>
    <x v="205"/>
    <n v="1809.064622121364"/>
    <x v="11"/>
    <x v="10"/>
    <x v="17"/>
  </r>
  <r>
    <x v="6525"/>
    <s v="Product232"/>
    <n v="11"/>
    <x v="1"/>
    <x v="0"/>
    <n v="5.2036354160421308E-2"/>
    <x v="231"/>
    <x v="0"/>
    <x v="0"/>
    <n v="174"/>
    <n v="245.15269321425299"/>
    <x v="1529"/>
    <n v="2556.3542493145251"/>
    <x v="12"/>
    <x v="10"/>
    <x v="17"/>
  </r>
  <r>
    <x v="6526"/>
    <s v="Product233"/>
    <n v="6"/>
    <x v="1"/>
    <x v="0"/>
    <n v="6.7803464194655702E-2"/>
    <x v="232"/>
    <x v="1"/>
    <x v="0"/>
    <n v="6"/>
    <n v="226.22914666886459"/>
    <x v="809"/>
    <n v="1265.3401609374882"/>
    <x v="13"/>
    <x v="10"/>
    <x v="17"/>
  </r>
  <r>
    <x v="6527"/>
    <s v="Product234"/>
    <n v="12"/>
    <x v="1"/>
    <x v="0"/>
    <n v="7.2416174383489643E-2"/>
    <x v="233"/>
    <x v="2"/>
    <x v="1"/>
    <n v="146"/>
    <n v="170.21881375540303"/>
    <x v="208"/>
    <n v="1894.7066214616921"/>
    <x v="14"/>
    <x v="10"/>
    <x v="17"/>
  </r>
  <r>
    <x v="6528"/>
    <s v="Product235"/>
    <n v="2"/>
    <x v="0"/>
    <x v="0"/>
    <n v="3.3438193222922699E-2"/>
    <x v="234"/>
    <x v="3"/>
    <x v="0"/>
    <n v="249"/>
    <n v="227.36863391206455"/>
    <x v="111"/>
    <n v="439.53167519696188"/>
    <x v="15"/>
    <x v="10"/>
    <x v="17"/>
  </r>
  <r>
    <x v="6529"/>
    <s v="Product236"/>
    <n v="8"/>
    <x v="1"/>
    <x v="0"/>
    <n v="8.4832903235099399E-2"/>
    <x v="235"/>
    <x v="4"/>
    <x v="1"/>
    <n v="21"/>
    <n v="158.55860152391026"/>
    <x v="322"/>
    <n v="1160.8609201899176"/>
    <x v="16"/>
    <x v="10"/>
    <x v="17"/>
  </r>
  <r>
    <x v="6530"/>
    <s v="Product237"/>
    <n v="10"/>
    <x v="2"/>
    <x v="1"/>
    <n v="3.9499607406439222E-2"/>
    <x v="236"/>
    <x v="0"/>
    <x v="2"/>
    <n v="168"/>
    <n v="77.561301137307566"/>
    <x v="352"/>
    <n v="744.97660192451315"/>
    <x v="17"/>
    <x v="10"/>
    <x v="17"/>
  </r>
  <r>
    <x v="6531"/>
    <s v="Product238"/>
    <n v="14"/>
    <x v="0"/>
    <x v="1"/>
    <n v="2.117240516078104E-2"/>
    <x v="237"/>
    <x v="1"/>
    <x v="0"/>
    <n v="239"/>
    <n v="78.067810982655999"/>
    <x v="1085"/>
    <n v="1069.8089872192229"/>
    <x v="18"/>
    <x v="10"/>
    <x v="17"/>
  </r>
  <r>
    <x v="6532"/>
    <s v="Product239"/>
    <n v="14"/>
    <x v="0"/>
    <x v="0"/>
    <n v="5.2189022637685774E-3"/>
    <x v="238"/>
    <x v="2"/>
    <x v="3"/>
    <n v="131"/>
    <n v="69.014310227503472"/>
    <x v="879"/>
    <n v="961.15783802674628"/>
    <x v="19"/>
    <x v="10"/>
    <x v="17"/>
  </r>
  <r>
    <x v="6533"/>
    <s v="Product240"/>
    <n v="7"/>
    <x v="0"/>
    <x v="0"/>
    <n v="8.1483190058418531E-2"/>
    <x v="239"/>
    <x v="3"/>
    <x v="3"/>
    <n v="163"/>
    <n v="129.07863794540384"/>
    <x v="878"/>
    <n v="829.92629130051694"/>
    <x v="20"/>
    <x v="10"/>
    <x v="17"/>
  </r>
  <r>
    <x v="6534"/>
    <s v="Product241"/>
    <n v="5"/>
    <x v="1"/>
    <x v="0"/>
    <n v="4.9863142393229559E-2"/>
    <x v="240"/>
    <x v="0"/>
    <x v="2"/>
    <n v="197"/>
    <n v="192.78512745743581"/>
    <x v="633"/>
    <n v="915.8612759786439"/>
    <x v="21"/>
    <x v="10"/>
    <x v="17"/>
  </r>
  <r>
    <x v="6535"/>
    <s v="Product242"/>
    <n v="4"/>
    <x v="1"/>
    <x v="0"/>
    <n v="6.4244895542047112E-2"/>
    <x v="241"/>
    <x v="1"/>
    <x v="3"/>
    <n v="84"/>
    <n v="215.13920210747369"/>
    <x v="210"/>
    <n v="805.27042616431868"/>
    <x v="22"/>
    <x v="10"/>
    <x v="17"/>
  </r>
  <r>
    <x v="6536"/>
    <s v="Product243"/>
    <n v="12"/>
    <x v="1"/>
    <x v="1"/>
    <n v="1.3681916639953263E-2"/>
    <x v="242"/>
    <x v="2"/>
    <x v="0"/>
    <n v="151"/>
    <n v="284.2617590319486"/>
    <x v="931"/>
    <n v="3364.4701600913641"/>
    <x v="23"/>
    <x v="10"/>
    <x v="17"/>
  </r>
  <r>
    <x v="6537"/>
    <s v="Product244"/>
    <n v="12"/>
    <x v="0"/>
    <x v="0"/>
    <n v="8.1127272062236494E-2"/>
    <x v="243"/>
    <x v="3"/>
    <x v="0"/>
    <n v="205"/>
    <n v="132.23978989764004"/>
    <x v="664"/>
    <n v="1458.1384378219345"/>
    <x v="24"/>
    <x v="10"/>
    <x v="17"/>
  </r>
  <r>
    <x v="6538"/>
    <s v="Product245"/>
    <n v="4"/>
    <x v="2"/>
    <x v="0"/>
    <n v="1.7581011141607428E-2"/>
    <x v="244"/>
    <x v="4"/>
    <x v="1"/>
    <n v="209"/>
    <n v="121.91416898273111"/>
    <x v="998"/>
    <n v="479.0831784781036"/>
    <x v="25"/>
    <x v="10"/>
    <x v="17"/>
  </r>
  <r>
    <x v="6539"/>
    <s v="Product246"/>
    <n v="10"/>
    <x v="2"/>
    <x v="0"/>
    <n v="9.5564165591429065E-2"/>
    <x v="245"/>
    <x v="0"/>
    <x v="0"/>
    <n v="186"/>
    <n v="45.360526186659342"/>
    <x v="370"/>
    <n v="410.25685350843071"/>
    <x v="26"/>
    <x v="10"/>
    <x v="17"/>
  </r>
  <r>
    <x v="6540"/>
    <s v="Product247"/>
    <n v="15"/>
    <x v="1"/>
    <x v="0"/>
    <n v="3.0691373768674392E-2"/>
    <x v="246"/>
    <x v="1"/>
    <x v="1"/>
    <n v="5"/>
    <n v="31.733255880764752"/>
    <x v="334"/>
    <n v="461.38977995446822"/>
    <x v="27"/>
    <x v="10"/>
    <x v="17"/>
  </r>
  <r>
    <x v="6541"/>
    <s v="Product248"/>
    <n v="7"/>
    <x v="1"/>
    <x v="0"/>
    <n v="3.057018140511414E-3"/>
    <x v="247"/>
    <x v="2"/>
    <x v="2"/>
    <n v="149"/>
    <n v="232.65038773058043"/>
    <x v="1382"/>
    <n v="1623.5741989242372"/>
    <x v="28"/>
    <x v="10"/>
    <x v="17"/>
  </r>
  <r>
    <x v="6542"/>
    <s v="Product249"/>
    <n v="5"/>
    <x v="1"/>
    <x v="1"/>
    <n v="3.583826522795848E-2"/>
    <x v="248"/>
    <x v="3"/>
    <x v="0"/>
    <n v="79"/>
    <n v="145.5290909269134"/>
    <x v="547"/>
    <n v="701.56790383945486"/>
    <x v="29"/>
    <x v="10"/>
    <x v="17"/>
  </r>
  <r>
    <x v="6543"/>
    <s v="Product250"/>
    <n v="14"/>
    <x v="1"/>
    <x v="1"/>
    <n v="2.0183868739793386E-3"/>
    <x v="249"/>
    <x v="4"/>
    <x v="3"/>
    <n v="214"/>
    <n v="296.6876843798363"/>
    <x v="1530"/>
    <n v="4145.2439539281777"/>
    <x v="0"/>
    <x v="11"/>
    <x v="17"/>
  </r>
  <r>
    <x v="6544"/>
    <s v="Product251"/>
    <n v="12"/>
    <x v="0"/>
    <x v="0"/>
    <n v="4.1959109885371271E-2"/>
    <x v="250"/>
    <x v="0"/>
    <x v="3"/>
    <n v="89"/>
    <n v="43.278857059691006"/>
    <x v="238"/>
    <n v="497.55497688732186"/>
    <x v="1"/>
    <x v="11"/>
    <x v="17"/>
  </r>
  <r>
    <x v="6545"/>
    <s v="Product252"/>
    <n v="14"/>
    <x v="1"/>
    <x v="0"/>
    <n v="7.5364777713959913E-2"/>
    <x v="251"/>
    <x v="1"/>
    <x v="2"/>
    <n v="105"/>
    <n v="107.54747358280382"/>
    <x v="704"/>
    <n v="1392.1905499955296"/>
    <x v="2"/>
    <x v="11"/>
    <x v="17"/>
  </r>
  <r>
    <x v="6546"/>
    <s v="Product253"/>
    <n v="5"/>
    <x v="2"/>
    <x v="0"/>
    <n v="5.3571216655859781E-2"/>
    <x v="252"/>
    <x v="2"/>
    <x v="3"/>
    <n v="224"/>
    <n v="285.65582359530941"/>
    <x v="825"/>
    <n v="1351.7644679023851"/>
    <x v="3"/>
    <x v="11"/>
    <x v="17"/>
  </r>
  <r>
    <x v="6547"/>
    <s v="Product254"/>
    <n v="11"/>
    <x v="0"/>
    <x v="0"/>
    <n v="9.2571500843592627E-2"/>
    <x v="253"/>
    <x v="3"/>
    <x v="0"/>
    <n v="223"/>
    <n v="171.37398211093762"/>
    <x v="331"/>
    <n v="1710.6059891952364"/>
    <x v="4"/>
    <x v="11"/>
    <x v="17"/>
  </r>
  <r>
    <x v="6548"/>
    <s v="Product255"/>
    <n v="9"/>
    <x v="0"/>
    <x v="1"/>
    <n v="7.8778402766267238E-3"/>
    <x v="254"/>
    <x v="4"/>
    <x v="0"/>
    <n v="173"/>
    <n v="33.442919325993437"/>
    <x v="1330"/>
    <n v="298.61515214243235"/>
    <x v="5"/>
    <x v="11"/>
    <x v="17"/>
  </r>
  <r>
    <x v="6549"/>
    <s v="Product256"/>
    <n v="8"/>
    <x v="0"/>
    <x v="0"/>
    <n v="1.3891000493837414E-2"/>
    <x v="255"/>
    <x v="0"/>
    <x v="1"/>
    <n v="208"/>
    <n v="214.93374557897224"/>
    <x v="452"/>
    <n v="1695.5848065039393"/>
    <x v="6"/>
    <x v="11"/>
    <x v="17"/>
  </r>
  <r>
    <x v="6550"/>
    <s v="Product257"/>
    <n v="12"/>
    <x v="1"/>
    <x v="0"/>
    <n v="2.7081414052459653E-2"/>
    <x v="256"/>
    <x v="1"/>
    <x v="0"/>
    <n v="177"/>
    <n v="180.72376895461423"/>
    <x v="1387"/>
    <n v="2109.9541648611994"/>
    <x v="7"/>
    <x v="11"/>
    <x v="17"/>
  </r>
  <r>
    <x v="6551"/>
    <s v="Product258"/>
    <n v="1"/>
    <x v="1"/>
    <x v="0"/>
    <n v="5.8185768225458288E-4"/>
    <x v="257"/>
    <x v="2"/>
    <x v="1"/>
    <n v="64"/>
    <n v="280.87907460111103"/>
    <x v="1101"/>
    <n v="280.71564295376982"/>
    <x v="8"/>
    <x v="11"/>
    <x v="17"/>
  </r>
  <r>
    <x v="6552"/>
    <s v="Product259"/>
    <n v="8"/>
    <x v="1"/>
    <x v="0"/>
    <n v="2.0720027604421345E-2"/>
    <x v="258"/>
    <x v="3"/>
    <x v="2"/>
    <n v="17"/>
    <n v="286.39004829279173"/>
    <x v="537"/>
    <n v="2243.6483086922681"/>
    <x v="9"/>
    <x v="11"/>
    <x v="17"/>
  </r>
  <r>
    <x v="6553"/>
    <s v="Product260"/>
    <n v="3"/>
    <x v="0"/>
    <x v="0"/>
    <n v="1.6622477532450275E-3"/>
    <x v="259"/>
    <x v="4"/>
    <x v="0"/>
    <n v="190"/>
    <n v="161.79594582068756"/>
    <x v="118"/>
    <n v="484.58100261978888"/>
    <x v="10"/>
    <x v="11"/>
    <x v="17"/>
  </r>
  <r>
    <x v="6554"/>
    <s v="Product261"/>
    <n v="4"/>
    <x v="2"/>
    <x v="1"/>
    <n v="2.9741933066830796E-2"/>
    <x v="260"/>
    <x v="0"/>
    <x v="3"/>
    <n v="60"/>
    <n v="195.54041427113759"/>
    <x v="102"/>
    <n v="758.89865743210021"/>
    <x v="11"/>
    <x v="11"/>
    <x v="17"/>
  </r>
  <r>
    <x v="6555"/>
    <s v="Product262"/>
    <n v="4"/>
    <x v="2"/>
    <x v="1"/>
    <n v="9.0151993769684372E-2"/>
    <x v="261"/>
    <x v="1"/>
    <x v="3"/>
    <n v="162"/>
    <n v="30.010585081647065"/>
    <x v="35"/>
    <n v="109.22028400936733"/>
    <x v="12"/>
    <x v="11"/>
    <x v="17"/>
  </r>
  <r>
    <x v="6556"/>
    <s v="Product263"/>
    <n v="11"/>
    <x v="1"/>
    <x v="0"/>
    <n v="1.9970911314517503E-2"/>
    <x v="262"/>
    <x v="2"/>
    <x v="2"/>
    <n v="168"/>
    <n v="58.643910349874794"/>
    <x v="64"/>
    <n v="632.20011818855028"/>
    <x v="13"/>
    <x v="11"/>
    <x v="17"/>
  </r>
  <r>
    <x v="6557"/>
    <s v="Product264"/>
    <n v="7"/>
    <x v="1"/>
    <x v="0"/>
    <n v="4.3542460960227791E-2"/>
    <x v="263"/>
    <x v="3"/>
    <x v="3"/>
    <n v="243"/>
    <n v="191.7016091813374"/>
    <x v="1146"/>
    <n v="1283.4811454328233"/>
    <x v="14"/>
    <x v="11"/>
    <x v="17"/>
  </r>
  <r>
    <x v="6558"/>
    <s v="Product265"/>
    <n v="1"/>
    <x v="1"/>
    <x v="0"/>
    <n v="4.5196563185704267E-2"/>
    <x v="264"/>
    <x v="0"/>
    <x v="0"/>
    <n v="46"/>
    <n v="50.10237665970552"/>
    <x v="595"/>
    <n v="47.837921427251182"/>
    <x v="15"/>
    <x v="11"/>
    <x v="17"/>
  </r>
  <r>
    <x v="6559"/>
    <s v="Product266"/>
    <n v="5"/>
    <x v="1"/>
    <x v="0"/>
    <n v="2.7496233100802538E-2"/>
    <x v="265"/>
    <x v="1"/>
    <x v="0"/>
    <n v="180"/>
    <n v="111.31050978207034"/>
    <x v="46"/>
    <n v="541.24945029266689"/>
    <x v="16"/>
    <x v="11"/>
    <x v="17"/>
  </r>
  <r>
    <x v="6560"/>
    <s v="Product267"/>
    <n v="5"/>
    <x v="0"/>
    <x v="1"/>
    <n v="1.1631058334886181E-2"/>
    <x v="266"/>
    <x v="2"/>
    <x v="1"/>
    <n v="246"/>
    <n v="190.49195351674894"/>
    <x v="236"/>
    <n v="941.38165246534595"/>
    <x v="17"/>
    <x v="11"/>
    <x v="17"/>
  </r>
  <r>
    <x v="6561"/>
    <s v="Product268"/>
    <n v="14"/>
    <x v="1"/>
    <x v="0"/>
    <n v="9.4639981720957778E-2"/>
    <x v="267"/>
    <x v="3"/>
    <x v="0"/>
    <n v="46"/>
    <n v="133.18569662500644"/>
    <x v="821"/>
    <n v="1688.1340662329192"/>
    <x v="18"/>
    <x v="11"/>
    <x v="17"/>
  </r>
  <r>
    <x v="6562"/>
    <s v="Product269"/>
    <n v="3"/>
    <x v="2"/>
    <x v="0"/>
    <n v="1.968538325010576E-2"/>
    <x v="268"/>
    <x v="4"/>
    <x v="1"/>
    <n v="89"/>
    <n v="39.797199597821312"/>
    <x v="223"/>
    <n v="117.04132941437175"/>
    <x v="19"/>
    <x v="11"/>
    <x v="17"/>
  </r>
  <r>
    <x v="6563"/>
    <s v="Product270"/>
    <n v="3"/>
    <x v="0"/>
    <x v="0"/>
    <n v="5.3635929469886282E-2"/>
    <x v="269"/>
    <x v="0"/>
    <x v="2"/>
    <n v="104"/>
    <n v="235.83100098199458"/>
    <x v="239"/>
    <n v="669.54595813953495"/>
    <x v="20"/>
    <x v="11"/>
    <x v="17"/>
  </r>
  <r>
    <x v="6564"/>
    <s v="Product271"/>
    <n v="2"/>
    <x v="0"/>
    <x v="0"/>
    <n v="6.8877929887819059E-2"/>
    <x v="270"/>
    <x v="1"/>
    <x v="0"/>
    <n v="196"/>
    <n v="290.30399807827871"/>
    <x v="834"/>
    <n v="540.61691930497898"/>
    <x v="21"/>
    <x v="11"/>
    <x v="17"/>
  </r>
  <r>
    <x v="6565"/>
    <s v="Product272"/>
    <n v="8"/>
    <x v="0"/>
    <x v="0"/>
    <n v="1.7758004184957755E-2"/>
    <x v="271"/>
    <x v="2"/>
    <x v="3"/>
    <n v="45"/>
    <n v="59.220189866082144"/>
    <x v="947"/>
    <n v="465.34845989285009"/>
    <x v="22"/>
    <x v="11"/>
    <x v="17"/>
  </r>
  <r>
    <x v="6566"/>
    <s v="Product273"/>
    <n v="11"/>
    <x v="1"/>
    <x v="1"/>
    <n v="2.1085114593625734E-2"/>
    <x v="272"/>
    <x v="3"/>
    <x v="3"/>
    <n v="80"/>
    <n v="254.01662155559197"/>
    <x v="897"/>
    <n v="2735.2671717954731"/>
    <x v="23"/>
    <x v="11"/>
    <x v="17"/>
  </r>
  <r>
    <x v="6567"/>
    <s v="Product274"/>
    <n v="3"/>
    <x v="1"/>
    <x v="1"/>
    <n v="3.7556800042755217E-2"/>
    <x v="273"/>
    <x v="4"/>
    <x v="2"/>
    <n v="60"/>
    <n v="253.55758983351728"/>
    <x v="641"/>
    <n v="732.10433439845076"/>
    <x v="24"/>
    <x v="11"/>
    <x v="17"/>
  </r>
  <r>
    <x v="6568"/>
    <s v="Product275"/>
    <n v="1"/>
    <x v="1"/>
    <x v="0"/>
    <n v="6.2023707530234368E-2"/>
    <x v="274"/>
    <x v="0"/>
    <x v="3"/>
    <n v="47"/>
    <n v="185.1558047559104"/>
    <x v="1185"/>
    <n v="173.67175527420463"/>
    <x v="25"/>
    <x v="11"/>
    <x v="17"/>
  </r>
  <r>
    <x v="6569"/>
    <s v="Product276"/>
    <n v="13"/>
    <x v="0"/>
    <x v="0"/>
    <n v="9.8532445387143799E-2"/>
    <x v="275"/>
    <x v="1"/>
    <x v="0"/>
    <n v="168"/>
    <n v="37.206559992708279"/>
    <x v="958"/>
    <n v="436.0265864783824"/>
    <x v="26"/>
    <x v="11"/>
    <x v="17"/>
  </r>
  <r>
    <x v="6570"/>
    <s v="Product277"/>
    <n v="4"/>
    <x v="2"/>
    <x v="0"/>
    <n v="8.0513928541472782E-2"/>
    <x v="276"/>
    <x v="2"/>
    <x v="0"/>
    <n v="243"/>
    <n v="316.90761044073213"/>
    <x v="149"/>
    <n v="1165.5685349578325"/>
    <x v="27"/>
    <x v="11"/>
    <x v="17"/>
  </r>
  <r>
    <x v="6571"/>
    <s v="Product278"/>
    <n v="5"/>
    <x v="2"/>
    <x v="0"/>
    <n v="7.7890839189970557E-2"/>
    <x v="277"/>
    <x v="3"/>
    <x v="1"/>
    <n v="240"/>
    <n v="300.61840965630938"/>
    <x v="257"/>
    <n v="1386.0149472611254"/>
    <x v="28"/>
    <x v="11"/>
    <x v="17"/>
  </r>
  <r>
    <x v="6572"/>
    <s v="Product279"/>
    <n v="2"/>
    <x v="1"/>
    <x v="1"/>
    <n v="9.8986676006704424E-2"/>
    <x v="278"/>
    <x v="4"/>
    <x v="0"/>
    <n v="172"/>
    <n v="99.457739734948916"/>
    <x v="246"/>
    <n v="179.22549735089279"/>
    <x v="29"/>
    <x v="11"/>
    <x v="17"/>
  </r>
  <r>
    <x v="6573"/>
    <s v="Product280"/>
    <n v="6"/>
    <x v="1"/>
    <x v="0"/>
    <n v="6.4460233552982291E-2"/>
    <x v="279"/>
    <x v="0"/>
    <x v="1"/>
    <n v="44"/>
    <n v="245.41813368550487"/>
    <x v="883"/>
    <n v="1377.590540820001"/>
    <x v="30"/>
    <x v="11"/>
    <x v="17"/>
  </r>
  <r>
    <x v="6574"/>
    <s v="Product281"/>
    <n v="11"/>
    <x v="1"/>
    <x v="0"/>
    <n v="3.7954522234493696E-3"/>
    <x v="280"/>
    <x v="1"/>
    <x v="2"/>
    <n v="206"/>
    <n v="316.79496329043297"/>
    <x v="362"/>
    <n v="3471.5184145689823"/>
    <x v="0"/>
    <x v="0"/>
    <x v="18"/>
  </r>
  <r>
    <x v="6575"/>
    <s v="Product282"/>
    <n v="15"/>
    <x v="1"/>
    <x v="0"/>
    <n v="5.0973628971991237E-2"/>
    <x v="281"/>
    <x v="2"/>
    <x v="0"/>
    <n v="177"/>
    <n v="177.42779655040533"/>
    <x v="153"/>
    <n v="2525.7548681959056"/>
    <x v="1"/>
    <x v="0"/>
    <x v="18"/>
  </r>
  <r>
    <x v="6576"/>
    <s v="Product283"/>
    <n v="11"/>
    <x v="0"/>
    <x v="0"/>
    <n v="7.9622717832460999E-2"/>
    <x v="282"/>
    <x v="3"/>
    <x v="3"/>
    <n v="220"/>
    <n v="299.30799536427537"/>
    <x v="1436"/>
    <n v="3030.2390723482472"/>
    <x v="2"/>
    <x v="0"/>
    <x v="18"/>
  </r>
  <r>
    <x v="6577"/>
    <s v="Product284"/>
    <n v="6"/>
    <x v="1"/>
    <x v="0"/>
    <n v="7.9746201290500363E-2"/>
    <x v="283"/>
    <x v="4"/>
    <x v="3"/>
    <n v="60"/>
    <n v="268.54773587768642"/>
    <x v="947"/>
    <n v="1482.7924444576579"/>
    <x v="3"/>
    <x v="0"/>
    <x v="18"/>
  </r>
  <r>
    <x v="6578"/>
    <s v="Product285"/>
    <n v="15"/>
    <x v="2"/>
    <x v="1"/>
    <n v="7.2213651619392735E-2"/>
    <x v="284"/>
    <x v="0"/>
    <x v="2"/>
    <n v="74"/>
    <n v="72.285779559855484"/>
    <x v="51"/>
    <n v="1005.9863918652579"/>
    <x v="4"/>
    <x v="0"/>
    <x v="18"/>
  </r>
  <r>
    <x v="6579"/>
    <s v="Product286"/>
    <n v="15"/>
    <x v="0"/>
    <x v="1"/>
    <n v="4.5170885585008085E-2"/>
    <x v="285"/>
    <x v="1"/>
    <x v="3"/>
    <n v="64"/>
    <n v="205.11957095282509"/>
    <x v="894"/>
    <n v="2937.8120742310361"/>
    <x v="5"/>
    <x v="0"/>
    <x v="18"/>
  </r>
  <r>
    <x v="6580"/>
    <s v="Product287"/>
    <n v="11"/>
    <x v="0"/>
    <x v="0"/>
    <n v="8.212950082939767E-2"/>
    <x v="286"/>
    <x v="2"/>
    <x v="0"/>
    <n v="181"/>
    <n v="148.49853485795163"/>
    <x v="1531"/>
    <n v="1499.3266674778829"/>
    <x v="6"/>
    <x v="0"/>
    <x v="18"/>
  </r>
  <r>
    <x v="6581"/>
    <s v="Product288"/>
    <n v="14"/>
    <x v="0"/>
    <x v="0"/>
    <n v="5.2522060740261882E-2"/>
    <x v="287"/>
    <x v="3"/>
    <x v="0"/>
    <n v="227"/>
    <n v="119.32318409536738"/>
    <x v="901"/>
    <n v="1582.7851840162466"/>
    <x v="7"/>
    <x v="0"/>
    <x v="18"/>
  </r>
  <r>
    <x v="6582"/>
    <s v="Product289"/>
    <n v="5"/>
    <x v="1"/>
    <x v="0"/>
    <n v="8.701135513901917E-2"/>
    <x v="288"/>
    <x v="0"/>
    <x v="1"/>
    <n v="167"/>
    <n v="270.86265388282442"/>
    <x v="490"/>
    <n v="1236.4726365596437"/>
    <x v="8"/>
    <x v="0"/>
    <x v="18"/>
  </r>
  <r>
    <x v="6583"/>
    <s v="Product290"/>
    <n v="10"/>
    <x v="1"/>
    <x v="0"/>
    <n v="4.3671971608617702E-2"/>
    <x v="289"/>
    <x v="1"/>
    <x v="0"/>
    <n v="149"/>
    <n v="193.03275130723199"/>
    <x v="49"/>
    <n v="1846.0263047260921"/>
    <x v="9"/>
    <x v="0"/>
    <x v="18"/>
  </r>
  <r>
    <x v="6584"/>
    <s v="Product291"/>
    <n v="11"/>
    <x v="1"/>
    <x v="1"/>
    <n v="9.960461116649999E-2"/>
    <x v="290"/>
    <x v="2"/>
    <x v="1"/>
    <n v="35"/>
    <n v="29.265787212558113"/>
    <x v="373"/>
    <n v="289.85857842446711"/>
    <x v="10"/>
    <x v="0"/>
    <x v="18"/>
  </r>
  <r>
    <x v="6585"/>
    <s v="Product292"/>
    <n v="3"/>
    <x v="0"/>
    <x v="0"/>
    <n v="8.5537517532984497E-2"/>
    <x v="291"/>
    <x v="3"/>
    <x v="2"/>
    <n v="150"/>
    <n v="259.374517058366"/>
    <x v="92"/>
    <n v="711.5647942736299"/>
    <x v="11"/>
    <x v="0"/>
    <x v="18"/>
  </r>
  <r>
    <x v="6586"/>
    <s v="Product293"/>
    <n v="2"/>
    <x v="2"/>
    <x v="0"/>
    <n v="5.9625299151064265E-2"/>
    <x v="292"/>
    <x v="4"/>
    <x v="0"/>
    <n v="205"/>
    <n v="32.869262339197931"/>
    <x v="1283"/>
    <n v="61.818845478696886"/>
    <x v="12"/>
    <x v="0"/>
    <x v="18"/>
  </r>
  <r>
    <x v="6587"/>
    <s v="Product294"/>
    <n v="7"/>
    <x v="2"/>
    <x v="0"/>
    <n v="5.3838064375478382E-2"/>
    <x v="293"/>
    <x v="0"/>
    <x v="3"/>
    <n v="119"/>
    <n v="98.313424762071008"/>
    <x v="1390"/>
    <n v="651.14294189529824"/>
    <x v="13"/>
    <x v="0"/>
    <x v="18"/>
  </r>
  <r>
    <x v="6588"/>
    <s v="Product295"/>
    <n v="1"/>
    <x v="1"/>
    <x v="0"/>
    <n v="7.0080160399529027E-3"/>
    <x v="294"/>
    <x v="1"/>
    <x v="3"/>
    <n v="109"/>
    <n v="282.85069917080034"/>
    <x v="1503"/>
    <n v="280.86847693409948"/>
    <x v="14"/>
    <x v="0"/>
    <x v="18"/>
  </r>
  <r>
    <x v="6589"/>
    <s v="Product296"/>
    <n v="1"/>
    <x v="1"/>
    <x v="0"/>
    <n v="8.5045276703647033E-2"/>
    <x v="295"/>
    <x v="2"/>
    <x v="2"/>
    <n v="67"/>
    <n v="184.71786066366573"/>
    <x v="832"/>
    <n v="169.00847909141856"/>
    <x v="15"/>
    <x v="0"/>
    <x v="18"/>
  </r>
  <r>
    <x v="6590"/>
    <s v="Product297"/>
    <n v="9"/>
    <x v="1"/>
    <x v="1"/>
    <n v="4.6688643978168493E-2"/>
    <x v="296"/>
    <x v="3"/>
    <x v="3"/>
    <n v="231"/>
    <n v="298.38595004803614"/>
    <x v="360"/>
    <n v="2560.0924319234023"/>
    <x v="16"/>
    <x v="0"/>
    <x v="18"/>
  </r>
  <r>
    <x v="6591"/>
    <s v="Product298"/>
    <n v="11"/>
    <x v="1"/>
    <x v="1"/>
    <n v="8.6501861596613897E-2"/>
    <x v="297"/>
    <x v="4"/>
    <x v="0"/>
    <n v="58"/>
    <n v="247.5691953517846"/>
    <x v="1527"/>
    <n v="2487.6939898786741"/>
    <x v="17"/>
    <x v="0"/>
    <x v="18"/>
  </r>
  <r>
    <x v="6592"/>
    <s v="Product299"/>
    <n v="6"/>
    <x v="0"/>
    <x v="0"/>
    <n v="3.256369935671799E-2"/>
    <x v="298"/>
    <x v="0"/>
    <x v="0"/>
    <n v="231"/>
    <n v="25.050350401253915"/>
    <x v="606"/>
    <n v="145.40770993204225"/>
    <x v="18"/>
    <x v="0"/>
    <x v="18"/>
  </r>
  <r>
    <x v="6593"/>
    <s v="Product300"/>
    <n v="6"/>
    <x v="1"/>
    <x v="0"/>
    <n v="7.3484168122362808E-3"/>
    <x v="299"/>
    <x v="1"/>
    <x v="1"/>
    <n v="227"/>
    <n v="267.83376015561043"/>
    <x v="387"/>
    <n v="1595.193636297591"/>
    <x v="19"/>
    <x v="0"/>
    <x v="18"/>
  </r>
  <r>
    <x v="6594"/>
    <s v="Product301"/>
    <n v="15"/>
    <x v="2"/>
    <x v="0"/>
    <n v="9.8489965445515082E-2"/>
    <x v="300"/>
    <x v="2"/>
    <x v="0"/>
    <n v="76"/>
    <n v="218.02237819750093"/>
    <x v="61"/>
    <n v="2948.2404255372003"/>
    <x v="20"/>
    <x v="0"/>
    <x v="18"/>
  </r>
  <r>
    <x v="6595"/>
    <s v="Product302"/>
    <n v="13"/>
    <x v="0"/>
    <x v="0"/>
    <n v="4.1596126206309217E-2"/>
    <x v="301"/>
    <x v="3"/>
    <x v="1"/>
    <n v="59"/>
    <n v="227.0831435122482"/>
    <x v="1117"/>
    <n v="2829.2857374000346"/>
    <x v="21"/>
    <x v="0"/>
    <x v="18"/>
  </r>
  <r>
    <x v="6596"/>
    <s v="Product303"/>
    <n v="12"/>
    <x v="0"/>
    <x v="1"/>
    <n v="4.4521549684273888E-2"/>
    <x v="302"/>
    <x v="4"/>
    <x v="2"/>
    <n v="132"/>
    <n v="150.46494163993614"/>
    <x v="714"/>
    <n v="1725.1921111796682"/>
    <x v="22"/>
    <x v="0"/>
    <x v="18"/>
  </r>
  <r>
    <x v="6597"/>
    <s v="Product304"/>
    <n v="15"/>
    <x v="0"/>
    <x v="0"/>
    <n v="5.3224982093266864E-2"/>
    <x v="303"/>
    <x v="0"/>
    <x v="0"/>
    <n v="196"/>
    <n v="306.61983276164636"/>
    <x v="871"/>
    <n v="4354.4999648020084"/>
    <x v="23"/>
    <x v="0"/>
    <x v="18"/>
  </r>
  <r>
    <x v="6598"/>
    <s v="Product305"/>
    <n v="3"/>
    <x v="1"/>
    <x v="0"/>
    <n v="4.6652696490424556E-2"/>
    <x v="304"/>
    <x v="1"/>
    <x v="3"/>
    <n v="52"/>
    <n v="78.488072182146084"/>
    <x v="399"/>
    <n v="224.47917591754165"/>
    <x v="24"/>
    <x v="0"/>
    <x v="18"/>
  </r>
  <r>
    <x v="6599"/>
    <s v="Product306"/>
    <n v="12"/>
    <x v="1"/>
    <x v="0"/>
    <n v="9.8119992739613859E-2"/>
    <x v="305"/>
    <x v="2"/>
    <x v="3"/>
    <n v="228"/>
    <n v="224.81457987798171"/>
    <x v="880"/>
    <n v="2433.0692991911374"/>
    <x v="25"/>
    <x v="0"/>
    <x v="18"/>
  </r>
  <r>
    <x v="6600"/>
    <s v="Product307"/>
    <n v="7"/>
    <x v="1"/>
    <x v="0"/>
    <n v="5.7744086562959242E-2"/>
    <x v="306"/>
    <x v="3"/>
    <x v="2"/>
    <n v="11"/>
    <n v="255.05041566387018"/>
    <x v="784"/>
    <n v="1682.2593366869985"/>
    <x v="26"/>
    <x v="0"/>
    <x v="18"/>
  </r>
  <r>
    <x v="6601"/>
    <s v="Product308"/>
    <n v="13"/>
    <x v="0"/>
    <x v="0"/>
    <n v="9.5392504751076579E-2"/>
    <x v="307"/>
    <x v="4"/>
    <x v="3"/>
    <n v="78"/>
    <n v="244.30172401690425"/>
    <x v="609"/>
    <n v="2872.9632184230313"/>
    <x v="27"/>
    <x v="0"/>
    <x v="18"/>
  </r>
  <r>
    <x v="6602"/>
    <s v="Product309"/>
    <n v="10"/>
    <x v="2"/>
    <x v="1"/>
    <n v="5.7910570922813601E-3"/>
    <x v="308"/>
    <x v="0"/>
    <x v="0"/>
    <n v="69"/>
    <n v="56.265370282350872"/>
    <x v="234"/>
    <n v="559.39534310727436"/>
    <x v="28"/>
    <x v="0"/>
    <x v="18"/>
  </r>
  <r>
    <x v="6603"/>
    <s v="Product310"/>
    <n v="10"/>
    <x v="2"/>
    <x v="1"/>
    <n v="8.1494263982273135E-2"/>
    <x v="309"/>
    <x v="1"/>
    <x v="0"/>
    <n v="213"/>
    <n v="226.2120407048032"/>
    <x v="1532"/>
    <n v="2077.7705694363726"/>
    <x v="29"/>
    <x v="0"/>
    <x v="18"/>
  </r>
  <r>
    <x v="6604"/>
    <s v="Product311"/>
    <n v="8"/>
    <x v="1"/>
    <x v="0"/>
    <n v="9.5173501268555061E-2"/>
    <x v="310"/>
    <x v="2"/>
    <x v="1"/>
    <n v="217"/>
    <n v="30.028825602257768"/>
    <x v="802"/>
    <n v="217.36701704566457"/>
    <x v="30"/>
    <x v="0"/>
    <x v="18"/>
  </r>
  <r>
    <x v="6605"/>
    <s v="Product312"/>
    <n v="5"/>
    <x v="1"/>
    <x v="0"/>
    <n v="6.7433782676457998E-2"/>
    <x v="311"/>
    <x v="3"/>
    <x v="0"/>
    <n v="87"/>
    <n v="119.57466562318517"/>
    <x v="1174"/>
    <n v="557.55646803970581"/>
    <x v="0"/>
    <x v="1"/>
    <x v="18"/>
  </r>
  <r>
    <x v="6606"/>
    <s v="Product313"/>
    <n v="15"/>
    <x v="1"/>
    <x v="0"/>
    <n v="8.6871619174580805E-2"/>
    <x v="312"/>
    <x v="0"/>
    <x v="1"/>
    <n v="212"/>
    <n v="281.98389187349579"/>
    <x v="304"/>
    <n v="3862.3124190794292"/>
    <x v="1"/>
    <x v="1"/>
    <x v="18"/>
  </r>
  <r>
    <x v="6607"/>
    <s v="Product314"/>
    <n v="9"/>
    <x v="1"/>
    <x v="0"/>
    <n v="9.114154733688902E-2"/>
    <x v="313"/>
    <x v="1"/>
    <x v="2"/>
    <n v="55"/>
    <n v="190.68086249612242"/>
    <x v="956"/>
    <n v="1559.7172227662393"/>
    <x v="2"/>
    <x v="1"/>
    <x v="18"/>
  </r>
  <r>
    <x v="6608"/>
    <s v="Product315"/>
    <n v="9"/>
    <x v="0"/>
    <x v="1"/>
    <n v="5.5272414621767567E-2"/>
    <x v="314"/>
    <x v="2"/>
    <x v="0"/>
    <n v="15"/>
    <n v="222.13926695197958"/>
    <x v="416"/>
    <n v="1888.7498395671082"/>
    <x v="3"/>
    <x v="1"/>
    <x v="18"/>
  </r>
  <r>
    <x v="6609"/>
    <s v="Product316"/>
    <n v="6"/>
    <x v="1"/>
    <x v="0"/>
    <n v="7.6520485859471687E-2"/>
    <x v="315"/>
    <x v="3"/>
    <x v="3"/>
    <n v="249"/>
    <n v="158.80476252358199"/>
    <x v="1083"/>
    <n v="879.91766963087684"/>
    <x v="4"/>
    <x v="1"/>
    <x v="18"/>
  </r>
  <r>
    <x v="6610"/>
    <s v="Product317"/>
    <n v="2"/>
    <x v="2"/>
    <x v="0"/>
    <n v="5.3720948033750007E-2"/>
    <x v="316"/>
    <x v="4"/>
    <x v="3"/>
    <n v="168"/>
    <n v="41.027881242472986"/>
    <x v="210"/>
    <n v="77.647649132622448"/>
    <x v="5"/>
    <x v="1"/>
    <x v="18"/>
  </r>
  <r>
    <x v="6611"/>
    <s v="Product318"/>
    <n v="1"/>
    <x v="0"/>
    <x v="0"/>
    <n v="8.9701215389087815E-3"/>
    <x v="317"/>
    <x v="0"/>
    <x v="2"/>
    <n v="141"/>
    <n v="316.27554347079302"/>
    <x v="535"/>
    <n v="313.43851340607557"/>
    <x v="6"/>
    <x v="1"/>
    <x v="18"/>
  </r>
  <r>
    <x v="6612"/>
    <s v="Product319"/>
    <n v="14"/>
    <x v="0"/>
    <x v="0"/>
    <n v="1.6711978736143808E-2"/>
    <x v="318"/>
    <x v="1"/>
    <x v="3"/>
    <n v="11"/>
    <n v="271.55639517485895"/>
    <x v="655"/>
    <n v="3738.2541066224594"/>
    <x v="7"/>
    <x v="1"/>
    <x v="18"/>
  </r>
  <r>
    <x v="6613"/>
    <s v="Product320"/>
    <n v="14"/>
    <x v="0"/>
    <x v="0"/>
    <n v="9.4655641823095771E-2"/>
    <x v="319"/>
    <x v="2"/>
    <x v="0"/>
    <n v="60"/>
    <n v="91.210220439981413"/>
    <x v="232"/>
    <n v="1156.0732187677249"/>
    <x v="8"/>
    <x v="1"/>
    <x v="18"/>
  </r>
  <r>
    <x v="6614"/>
    <s v="Product321"/>
    <n v="14"/>
    <x v="1"/>
    <x v="1"/>
    <n v="1.4676619411210701E-2"/>
    <x v="320"/>
    <x v="3"/>
    <x v="0"/>
    <n v="134"/>
    <n v="302.4181186548862"/>
    <x v="1416"/>
    <n v="4171.7150023406766"/>
    <x v="9"/>
    <x v="1"/>
    <x v="18"/>
  </r>
  <r>
    <x v="6615"/>
    <s v="Product322"/>
    <n v="13"/>
    <x v="1"/>
    <x v="1"/>
    <n v="8.7244382233683151E-2"/>
    <x v="321"/>
    <x v="4"/>
    <x v="1"/>
    <n v="237"/>
    <n v="129.06405035957141"/>
    <x v="302"/>
    <n v="1531.4511812258572"/>
    <x v="10"/>
    <x v="1"/>
    <x v="18"/>
  </r>
  <r>
    <x v="6616"/>
    <s v="Product323"/>
    <n v="11"/>
    <x v="1"/>
    <x v="0"/>
    <n v="2.3171064688184573E-2"/>
    <x v="322"/>
    <x v="0"/>
    <x v="0"/>
    <n v="95"/>
    <n v="38.703403187604358"/>
    <x v="1364"/>
    <n v="415.87264541560637"/>
    <x v="11"/>
    <x v="1"/>
    <x v="18"/>
  </r>
  <r>
    <x v="6617"/>
    <s v="Product324"/>
    <n v="1"/>
    <x v="0"/>
    <x v="0"/>
    <n v="1.5762802430512902E-2"/>
    <x v="323"/>
    <x v="1"/>
    <x v="1"/>
    <n v="204"/>
    <n v="307.81559413767451"/>
    <x v="291"/>
    <n v="302.9635577422514"/>
    <x v="12"/>
    <x v="1"/>
    <x v="18"/>
  </r>
  <r>
    <x v="6618"/>
    <s v="Product325"/>
    <n v="15"/>
    <x v="2"/>
    <x v="0"/>
    <n v="4.8581116330172341E-2"/>
    <x v="324"/>
    <x v="2"/>
    <x v="2"/>
    <n v="110"/>
    <n v="66.552780489954003"/>
    <x v="293"/>
    <n v="949.7935817831268"/>
    <x v="13"/>
    <x v="1"/>
    <x v="18"/>
  </r>
  <r>
    <x v="6619"/>
    <s v="Product326"/>
    <n v="8"/>
    <x v="2"/>
    <x v="0"/>
    <n v="8.7314638421535536E-3"/>
    <x v="325"/>
    <x v="3"/>
    <x v="0"/>
    <n v="43"/>
    <n v="306.2970062164959"/>
    <x v="246"/>
    <n v="2428.9806798540535"/>
    <x v="14"/>
    <x v="1"/>
    <x v="18"/>
  </r>
  <r>
    <x v="6620"/>
    <s v="Product327"/>
    <n v="15"/>
    <x v="1"/>
    <x v="1"/>
    <n v="2.9794208180183149E-2"/>
    <x v="326"/>
    <x v="4"/>
    <x v="3"/>
    <n v="48"/>
    <n v="198.41448194386021"/>
    <x v="104"/>
    <n v="2887.5431934429248"/>
    <x v="15"/>
    <x v="1"/>
    <x v="18"/>
  </r>
  <r>
    <x v="6621"/>
    <s v="Product328"/>
    <n v="14"/>
    <x v="1"/>
    <x v="0"/>
    <n v="1.7311792646487825E-2"/>
    <x v="327"/>
    <x v="0"/>
    <x v="3"/>
    <n v="199"/>
    <n v="134.41028522009867"/>
    <x v="1075"/>
    <n v="1849.1676312593825"/>
    <x v="16"/>
    <x v="1"/>
    <x v="18"/>
  </r>
  <r>
    <x v="6622"/>
    <s v="Product329"/>
    <n v="1"/>
    <x v="1"/>
    <x v="0"/>
    <n v="5.3100768604965036E-2"/>
    <x v="328"/>
    <x v="1"/>
    <x v="2"/>
    <n v="66"/>
    <n v="268.67509630995238"/>
    <x v="1155"/>
    <n v="254.40824219088091"/>
    <x v="17"/>
    <x v="1"/>
    <x v="18"/>
  </r>
  <r>
    <x v="6623"/>
    <s v="Product330"/>
    <n v="9"/>
    <x v="1"/>
    <x v="0"/>
    <n v="6.9008059765393488E-3"/>
    <x v="329"/>
    <x v="2"/>
    <x v="3"/>
    <n v="16"/>
    <n v="291.9382856574685"/>
    <x v="384"/>
    <n v="2609.313085719205"/>
    <x v="18"/>
    <x v="1"/>
    <x v="18"/>
  </r>
  <r>
    <x v="6624"/>
    <s v="Product331"/>
    <n v="8"/>
    <x v="0"/>
    <x v="0"/>
    <n v="2.1877492379621277E-2"/>
    <x v="330"/>
    <x v="3"/>
    <x v="0"/>
    <n v="50"/>
    <n v="270.76032910996025"/>
    <x v="241"/>
    <n v="2118.6941765852271"/>
    <x v="19"/>
    <x v="1"/>
    <x v="18"/>
  </r>
  <r>
    <x v="6625"/>
    <s v="Product332"/>
    <n v="8"/>
    <x v="1"/>
    <x v="0"/>
    <n v="1.8366013595732512E-2"/>
    <x v="331"/>
    <x v="4"/>
    <x v="0"/>
    <n v="60"/>
    <n v="223.01240250339291"/>
    <x v="134"/>
    <n v="1751.3324294959889"/>
    <x v="20"/>
    <x v="1"/>
    <x v="18"/>
  </r>
  <r>
    <x v="6626"/>
    <s v="Product333"/>
    <n v="6"/>
    <x v="2"/>
    <x v="1"/>
    <n v="1.0835386076088617E-2"/>
    <x v="332"/>
    <x v="0"/>
    <x v="1"/>
    <n v="154"/>
    <n v="210.73482926163126"/>
    <x v="72"/>
    <n v="1250.7086161614172"/>
    <x v="21"/>
    <x v="1"/>
    <x v="18"/>
  </r>
  <r>
    <x v="6627"/>
    <s v="Product334"/>
    <n v="12"/>
    <x v="0"/>
    <x v="1"/>
    <n v="1.9460610652889822E-2"/>
    <x v="333"/>
    <x v="1"/>
    <x v="0"/>
    <n v="200"/>
    <n v="257.86320975432363"/>
    <x v="929"/>
    <n v="3034.1404107310832"/>
    <x v="22"/>
    <x v="1"/>
    <x v="18"/>
  </r>
  <r>
    <x v="6628"/>
    <s v="Product335"/>
    <n v="13"/>
    <x v="0"/>
    <x v="0"/>
    <n v="7.0103204147644932E-3"/>
    <x v="334"/>
    <x v="2"/>
    <x v="1"/>
    <n v="137"/>
    <n v="274.77618305171131"/>
    <x v="1125"/>
    <n v="3547.0488815602466"/>
    <x v="23"/>
    <x v="1"/>
    <x v="18"/>
  </r>
  <r>
    <x v="6629"/>
    <s v="Product336"/>
    <n v="12"/>
    <x v="0"/>
    <x v="0"/>
    <n v="6.5311112165112428E-2"/>
    <x v="335"/>
    <x v="3"/>
    <x v="2"/>
    <n v="114"/>
    <n v="201.63602670830261"/>
    <x v="266"/>
    <n v="2261.6034426171486"/>
    <x v="24"/>
    <x v="1"/>
    <x v="18"/>
  </r>
  <r>
    <x v="6630"/>
    <s v="Product337"/>
    <n v="10"/>
    <x v="1"/>
    <x v="0"/>
    <n v="7.2487717160906795E-2"/>
    <x v="336"/>
    <x v="0"/>
    <x v="0"/>
    <n v="104"/>
    <n v="316.39415545602975"/>
    <x v="481"/>
    <n v="2934.5946540396908"/>
    <x v="25"/>
    <x v="1"/>
    <x v="18"/>
  </r>
  <r>
    <x v="6631"/>
    <s v="Product338"/>
    <n v="14"/>
    <x v="1"/>
    <x v="0"/>
    <n v="1.137887649756244E-2"/>
    <x v="337"/>
    <x v="1"/>
    <x v="3"/>
    <n v="57"/>
    <n v="315.17340484016228"/>
    <x v="288"/>
    <n v="4362.2191982763779"/>
    <x v="26"/>
    <x v="1"/>
    <x v="18"/>
  </r>
  <r>
    <x v="6632"/>
    <s v="Product339"/>
    <n v="7"/>
    <x v="1"/>
    <x v="1"/>
    <n v="3.7271237232211089E-2"/>
    <x v="338"/>
    <x v="2"/>
    <x v="3"/>
    <n v="67"/>
    <n v="102.60672595553108"/>
    <x v="469"/>
    <n v="691.47712431575417"/>
    <x v="27"/>
    <x v="1"/>
    <x v="18"/>
  </r>
  <r>
    <x v="6633"/>
    <s v="Product340"/>
    <n v="4"/>
    <x v="0"/>
    <x v="0"/>
    <n v="2.9323464127294075E-2"/>
    <x v="339"/>
    <x v="3"/>
    <x v="2"/>
    <n v="120"/>
    <n v="288.81971215749553"/>
    <x v="134"/>
    <n v="1121.4020707551592"/>
    <x v="0"/>
    <x v="2"/>
    <x v="18"/>
  </r>
  <r>
    <x v="6634"/>
    <s v="Product341"/>
    <n v="3"/>
    <x v="2"/>
    <x v="0"/>
    <n v="1.4596357305749276E-2"/>
    <x v="340"/>
    <x v="4"/>
    <x v="3"/>
    <n v="10"/>
    <n v="115.75065854901878"/>
    <x v="935"/>
    <n v="342.18336173538455"/>
    <x v="1"/>
    <x v="2"/>
    <x v="18"/>
  </r>
  <r>
    <x v="6635"/>
    <s v="Product342"/>
    <n v="5"/>
    <x v="2"/>
    <x v="0"/>
    <n v="9.7954448431960883E-2"/>
    <x v="341"/>
    <x v="0"/>
    <x v="0"/>
    <n v="200"/>
    <n v="153.2487254950338"/>
    <x v="314"/>
    <n v="691.18665558133387"/>
    <x v="2"/>
    <x v="2"/>
    <x v="18"/>
  </r>
  <r>
    <x v="6636"/>
    <s v="Product343"/>
    <n v="14"/>
    <x v="1"/>
    <x v="0"/>
    <n v="4.686698810808132E-2"/>
    <x v="342"/>
    <x v="1"/>
    <x v="0"/>
    <n v="204"/>
    <n v="38.509786966606583"/>
    <x v="845"/>
    <n v="513.86928934317041"/>
    <x v="3"/>
    <x v="2"/>
    <x v="18"/>
  </r>
  <r>
    <x v="6637"/>
    <s v="Product344"/>
    <n v="15"/>
    <x v="1"/>
    <x v="0"/>
    <n v="9.166560756600739E-2"/>
    <x v="343"/>
    <x v="2"/>
    <x v="1"/>
    <n v="81"/>
    <n v="61.760781192060094"/>
    <x v="292"/>
    <n v="841.4916249050799"/>
    <x v="4"/>
    <x v="2"/>
    <x v="18"/>
  </r>
  <r>
    <x v="6638"/>
    <s v="Product345"/>
    <n v="9"/>
    <x v="1"/>
    <x v="1"/>
    <n v="7.7641044795941555E-2"/>
    <x v="344"/>
    <x v="3"/>
    <x v="0"/>
    <n v="150"/>
    <n v="230.62599892132428"/>
    <x v="601"/>
    <n v="1914.4795986716847"/>
    <x v="5"/>
    <x v="2"/>
    <x v="18"/>
  </r>
  <r>
    <x v="6639"/>
    <s v="Product346"/>
    <n v="10"/>
    <x v="1"/>
    <x v="1"/>
    <n v="9.8989830677397278E-2"/>
    <x v="345"/>
    <x v="4"/>
    <x v="1"/>
    <n v="190"/>
    <n v="278.27964107384946"/>
    <x v="294"/>
    <n v="2507.3278652298222"/>
    <x v="6"/>
    <x v="2"/>
    <x v="18"/>
  </r>
  <r>
    <x v="6640"/>
    <s v="Product347"/>
    <n v="13"/>
    <x v="0"/>
    <x v="0"/>
    <n v="3.3424362635234205E-2"/>
    <x v="346"/>
    <x v="0"/>
    <x v="2"/>
    <n v="52"/>
    <n v="144.72119589603773"/>
    <x v="382"/>
    <n v="1818.4917681242493"/>
    <x v="7"/>
    <x v="2"/>
    <x v="18"/>
  </r>
  <r>
    <x v="6641"/>
    <s v="Product348"/>
    <n v="6"/>
    <x v="1"/>
    <x v="0"/>
    <n v="9.1185316063132155E-2"/>
    <x v="347"/>
    <x v="1"/>
    <x v="0"/>
    <n v="158"/>
    <n v="100.64324473135947"/>
    <x v="78"/>
    <n v="548.79635190546776"/>
    <x v="8"/>
    <x v="2"/>
    <x v="18"/>
  </r>
  <r>
    <x v="6642"/>
    <s v="Product349"/>
    <n v="4"/>
    <x v="2"/>
    <x v="0"/>
    <n v="2.1649884037667801E-2"/>
    <x v="348"/>
    <x v="2"/>
    <x v="3"/>
    <n v="72"/>
    <n v="97.663777469062254"/>
    <x v="280"/>
    <n v="382.19747204870589"/>
    <x v="9"/>
    <x v="2"/>
    <x v="18"/>
  </r>
  <r>
    <x v="6643"/>
    <s v="Product350"/>
    <n v="6"/>
    <x v="0"/>
    <x v="0"/>
    <n v="6.6695615518385154E-2"/>
    <x v="349"/>
    <x v="3"/>
    <x v="3"/>
    <n v="43"/>
    <n v="123.72580433936423"/>
    <x v="27"/>
    <n v="692.84301398065827"/>
    <x v="10"/>
    <x v="2"/>
    <x v="18"/>
  </r>
  <r>
    <x v="6644"/>
    <s v="Product351"/>
    <n v="11"/>
    <x v="0"/>
    <x v="1"/>
    <n v="6.9821392940168873E-3"/>
    <x v="350"/>
    <x v="4"/>
    <x v="2"/>
    <n v="239"/>
    <n v="280.36805964791057"/>
    <x v="810"/>
    <n v="3062.515398820412"/>
    <x v="11"/>
    <x v="2"/>
    <x v="18"/>
  </r>
  <r>
    <x v="6645"/>
    <s v="Product352"/>
    <n v="14"/>
    <x v="0"/>
    <x v="0"/>
    <n v="3.8746050372474333E-2"/>
    <x v="351"/>
    <x v="0"/>
    <x v="3"/>
    <n v="124"/>
    <n v="137.35259561802917"/>
    <x v="802"/>
    <n v="1848.4301504119207"/>
    <x v="12"/>
    <x v="2"/>
    <x v="18"/>
  </r>
  <r>
    <x v="6646"/>
    <s v="Product353"/>
    <n v="13"/>
    <x v="1"/>
    <x v="0"/>
    <n v="7.5797617559283353E-2"/>
    <x v="352"/>
    <x v="1"/>
    <x v="0"/>
    <n v="112"/>
    <n v="121.65012865419114"/>
    <x v="315"/>
    <n v="1461.5814034435009"/>
    <x v="13"/>
    <x v="2"/>
    <x v="18"/>
  </r>
  <r>
    <x v="6647"/>
    <s v="Product354"/>
    <n v="9"/>
    <x v="1"/>
    <x v="0"/>
    <n v="8.4128692827065615E-2"/>
    <x v="353"/>
    <x v="2"/>
    <x v="0"/>
    <n v="113"/>
    <n v="269.13912496209014"/>
    <x v="1317"/>
    <n v="2218.4712197136832"/>
    <x v="14"/>
    <x v="2"/>
    <x v="18"/>
  </r>
  <r>
    <x v="6648"/>
    <s v="Product355"/>
    <n v="5"/>
    <x v="1"/>
    <x v="0"/>
    <n v="7.5072524136257368E-2"/>
    <x v="354"/>
    <x v="3"/>
    <x v="1"/>
    <n v="237"/>
    <n v="317.67142383788564"/>
    <x v="1231"/>
    <n v="1469.1151410220837"/>
    <x v="15"/>
    <x v="2"/>
    <x v="18"/>
  </r>
  <r>
    <x v="6649"/>
    <s v="Product356"/>
    <n v="1"/>
    <x v="0"/>
    <x v="0"/>
    <n v="5.7985194098817541E-2"/>
    <x v="355"/>
    <x v="4"/>
    <x v="0"/>
    <n v="10"/>
    <n v="238.14002961413698"/>
    <x v="303"/>
    <n v="224.3314337742631"/>
    <x v="16"/>
    <x v="2"/>
    <x v="18"/>
  </r>
  <r>
    <x v="6650"/>
    <s v="Product357"/>
    <n v="8"/>
    <x v="2"/>
    <x v="1"/>
    <n v="3.8409289497706403E-2"/>
    <x v="356"/>
    <x v="0"/>
    <x v="1"/>
    <n v="212"/>
    <n v="309.55328675688111"/>
    <x v="626"/>
    <n v="2381.3085196069565"/>
    <x v="17"/>
    <x v="2"/>
    <x v="18"/>
  </r>
  <r>
    <x v="6651"/>
    <s v="Product358"/>
    <n v="4"/>
    <x v="2"/>
    <x v="1"/>
    <n v="3.6971992367101657E-2"/>
    <x v="357"/>
    <x v="1"/>
    <x v="2"/>
    <n v="99"/>
    <n v="313.77100094662711"/>
    <x v="186"/>
    <n v="1208.6810475784423"/>
    <x v="18"/>
    <x v="2"/>
    <x v="18"/>
  </r>
  <r>
    <x v="6652"/>
    <s v="Product359"/>
    <n v="9"/>
    <x v="1"/>
    <x v="0"/>
    <n v="2.1300749386078444E-2"/>
    <x v="358"/>
    <x v="2"/>
    <x v="0"/>
    <n v="213"/>
    <n v="123.68644945526846"/>
    <x v="1533"/>
    <n v="1089.4665185367114"/>
    <x v="19"/>
    <x v="2"/>
    <x v="18"/>
  </r>
  <r>
    <x v="6653"/>
    <s v="Product360"/>
    <n v="13"/>
    <x v="1"/>
    <x v="0"/>
    <n v="3.5095495967277936E-2"/>
    <x v="359"/>
    <x v="3"/>
    <x v="3"/>
    <n v="208"/>
    <n v="256.00271269647288"/>
    <x v="857"/>
    <n v="3211.2362168304812"/>
    <x v="20"/>
    <x v="2"/>
    <x v="18"/>
  </r>
  <r>
    <x v="6654"/>
    <s v="Product361"/>
    <n v="6"/>
    <x v="1"/>
    <x v="0"/>
    <n v="2.3331435894880282E-2"/>
    <x v="360"/>
    <x v="0"/>
    <x v="3"/>
    <n v="223"/>
    <n v="132.5557064773007"/>
    <x v="1534"/>
    <n v="776.77794905474991"/>
    <x v="21"/>
    <x v="2"/>
    <x v="18"/>
  </r>
  <r>
    <x v="6655"/>
    <s v="Product362"/>
    <n v="10"/>
    <x v="1"/>
    <x v="0"/>
    <n v="3.8684899717053835E-2"/>
    <x v="361"/>
    <x v="1"/>
    <x v="2"/>
    <n v="12"/>
    <n v="99.390107815228433"/>
    <x v="109"/>
    <n v="955.45211461529152"/>
    <x v="22"/>
    <x v="2"/>
    <x v="18"/>
  </r>
  <r>
    <x v="6656"/>
    <s v="Product363"/>
    <n v="5"/>
    <x v="0"/>
    <x v="1"/>
    <n v="6.5457725007070755E-2"/>
    <x v="362"/>
    <x v="2"/>
    <x v="3"/>
    <n v="189"/>
    <n v="301.5833656089398"/>
    <x v="197"/>
    <n v="1409.2120229810148"/>
    <x v="23"/>
    <x v="2"/>
    <x v="18"/>
  </r>
  <r>
    <x v="6657"/>
    <s v="Product364"/>
    <n v="14"/>
    <x v="1"/>
    <x v="0"/>
    <n v="9.2291822056807596E-2"/>
    <x v="363"/>
    <x v="3"/>
    <x v="0"/>
    <n v="131"/>
    <n v="175.63082944201659"/>
    <x v="879"/>
    <n v="2231.9015625685024"/>
    <x v="24"/>
    <x v="2"/>
    <x v="18"/>
  </r>
  <r>
    <x v="6658"/>
    <s v="Product365"/>
    <n v="15"/>
    <x v="2"/>
    <x v="0"/>
    <n v="7.7508544526784448E-2"/>
    <x v="364"/>
    <x v="4"/>
    <x v="0"/>
    <n v="43"/>
    <n v="262.09397064705047"/>
    <x v="101"/>
    <n v="3626.6917267942772"/>
    <x v="25"/>
    <x v="2"/>
    <x v="18"/>
  </r>
  <r>
    <x v="6659"/>
    <s v="Product366"/>
    <n v="5"/>
    <x v="0"/>
    <x v="0"/>
    <n v="8.8060098421089916E-2"/>
    <x v="365"/>
    <x v="0"/>
    <x v="1"/>
    <n v="241"/>
    <n v="66.035022308681334"/>
    <x v="1273"/>
    <n v="301.09985872469991"/>
    <x v="26"/>
    <x v="2"/>
    <x v="18"/>
  </r>
  <r>
    <x v="6660"/>
    <s v="Product367"/>
    <n v="4"/>
    <x v="0"/>
    <x v="0"/>
    <n v="6.3718646969287834E-2"/>
    <x v="366"/>
    <x v="1"/>
    <x v="0"/>
    <n v="231"/>
    <n v="234.63815340234288"/>
    <x v="72"/>
    <n v="878.74931096069349"/>
    <x v="27"/>
    <x v="2"/>
    <x v="18"/>
  </r>
  <r>
    <x v="6661"/>
    <s v="Product368"/>
    <n v="1"/>
    <x v="0"/>
    <x v="0"/>
    <n v="4.8399631484642804E-2"/>
    <x v="367"/>
    <x v="2"/>
    <x v="1"/>
    <n v="8"/>
    <n v="83.968532546867124"/>
    <x v="1289"/>
    <n v="79.904486515292518"/>
    <x v="28"/>
    <x v="2"/>
    <x v="18"/>
  </r>
  <r>
    <x v="6662"/>
    <s v="Product369"/>
    <n v="9"/>
    <x v="1"/>
    <x v="1"/>
    <n v="6.5845497243239168E-2"/>
    <x v="368"/>
    <x v="3"/>
    <x v="2"/>
    <n v="28"/>
    <n v="74.569182116861271"/>
    <x v="38"/>
    <n v="626.93223517219394"/>
    <x v="29"/>
    <x v="2"/>
    <x v="18"/>
  </r>
  <r>
    <x v="6663"/>
    <s v="Product370"/>
    <n v="13"/>
    <x v="1"/>
    <x v="1"/>
    <n v="4.5027076499148722E-2"/>
    <x v="369"/>
    <x v="4"/>
    <x v="0"/>
    <n v="232"/>
    <n v="98.268365770355501"/>
    <x v="972"/>
    <n v="1219.967171115776"/>
    <x v="30"/>
    <x v="2"/>
    <x v="18"/>
  </r>
  <r>
    <x v="6664"/>
    <s v="Product371"/>
    <n v="3"/>
    <x v="1"/>
    <x v="0"/>
    <n v="1.263526775028706E-2"/>
    <x v="370"/>
    <x v="0"/>
    <x v="3"/>
    <n v="200"/>
    <n v="31.182231568812881"/>
    <x v="321"/>
    <n v="92.364707171668428"/>
    <x v="0"/>
    <x v="3"/>
    <x v="18"/>
  </r>
  <r>
    <x v="6665"/>
    <s v="Product372"/>
    <n v="15"/>
    <x v="0"/>
    <x v="0"/>
    <n v="5.1221601018197074E-2"/>
    <x v="371"/>
    <x v="1"/>
    <x v="3"/>
    <n v="12"/>
    <n v="300.44437939775798"/>
    <x v="641"/>
    <n v="4275.8270590212933"/>
    <x v="1"/>
    <x v="3"/>
    <x v="18"/>
  </r>
  <r>
    <x v="6666"/>
    <s v="Product373"/>
    <n v="11"/>
    <x v="2"/>
    <x v="0"/>
    <n v="1.7496475873193008E-2"/>
    <x v="372"/>
    <x v="2"/>
    <x v="2"/>
    <n v="208"/>
    <n v="159.59819196373576"/>
    <x v="307"/>
    <n v="1724.8636465350073"/>
    <x v="2"/>
    <x v="3"/>
    <x v="18"/>
  </r>
  <r>
    <x v="6667"/>
    <s v="Product374"/>
    <n v="7"/>
    <x v="2"/>
    <x v="0"/>
    <n v="2.9718703516255387E-3"/>
    <x v="373"/>
    <x v="3"/>
    <x v="3"/>
    <n v="157"/>
    <n v="57.009774905430859"/>
    <x v="1535"/>
    <n v="397.88244471945598"/>
    <x v="3"/>
    <x v="3"/>
    <x v="18"/>
  </r>
  <r>
    <x v="6668"/>
    <s v="Product375"/>
    <n v="5"/>
    <x v="1"/>
    <x v="1"/>
    <n v="7.5251307531297121E-2"/>
    <x v="374"/>
    <x v="4"/>
    <x v="0"/>
    <n v="92"/>
    <n v="226.83581301421358"/>
    <x v="584"/>
    <n v="1048.830607449846"/>
    <x v="4"/>
    <x v="3"/>
    <x v="18"/>
  </r>
  <r>
    <x v="6669"/>
    <s v="Product376"/>
    <n v="3"/>
    <x v="1"/>
    <x v="0"/>
    <n v="3.2032215332688699E-2"/>
    <x v="375"/>
    <x v="0"/>
    <x v="0"/>
    <n v="236"/>
    <n v="239.42983685742578"/>
    <x v="365"/>
    <n v="695.28110629841456"/>
    <x v="5"/>
    <x v="3"/>
    <x v="18"/>
  </r>
  <r>
    <x v="6670"/>
    <s v="Product377"/>
    <n v="3"/>
    <x v="1"/>
    <x v="0"/>
    <n v="9.0569062117177981E-2"/>
    <x v="376"/>
    <x v="1"/>
    <x v="1"/>
    <n v="221"/>
    <n v="149.92228325790029"/>
    <x v="26"/>
    <n v="409.03188801829913"/>
    <x v="6"/>
    <x v="3"/>
    <x v="18"/>
  </r>
  <r>
    <x v="6671"/>
    <s v="Product378"/>
    <n v="9"/>
    <x v="1"/>
    <x v="0"/>
    <n v="8.9582046114972447E-2"/>
    <x v="377"/>
    <x v="2"/>
    <x v="0"/>
    <n v="27"/>
    <n v="308.25067064542276"/>
    <x v="1041"/>
    <n v="2525.73250367424"/>
    <x v="7"/>
    <x v="3"/>
    <x v="18"/>
  </r>
  <r>
    <x v="6672"/>
    <s v="Product379"/>
    <n v="11"/>
    <x v="0"/>
    <x v="0"/>
    <n v="1.2987958199893946E-2"/>
    <x v="378"/>
    <x v="3"/>
    <x v="1"/>
    <n v="106"/>
    <n v="36.298798327234778"/>
    <x v="913"/>
    <n v="394.100861570397"/>
    <x v="8"/>
    <x v="3"/>
    <x v="18"/>
  </r>
  <r>
    <x v="6673"/>
    <s v="Product380"/>
    <n v="12"/>
    <x v="1"/>
    <x v="0"/>
    <n v="3.2971029851448876E-2"/>
    <x v="379"/>
    <x v="4"/>
    <x v="2"/>
    <n v="12"/>
    <n v="227.69017016065621"/>
    <x v="384"/>
    <n v="2642.1958891608929"/>
    <x v="9"/>
    <x v="3"/>
    <x v="18"/>
  </r>
  <r>
    <x v="6674"/>
    <s v="Product381"/>
    <n v="4"/>
    <x v="2"/>
    <x v="1"/>
    <n v="7.4296618971942174E-2"/>
    <x v="380"/>
    <x v="0"/>
    <x v="0"/>
    <n v="238"/>
    <n v="58.310900864110891"/>
    <x v="645"/>
    <n v="215.9143923227974"/>
    <x v="10"/>
    <x v="3"/>
    <x v="18"/>
  </r>
  <r>
    <x v="6675"/>
    <s v="Product382"/>
    <n v="2"/>
    <x v="0"/>
    <x v="1"/>
    <n v="4.0860048903950119E-3"/>
    <x v="381"/>
    <x v="1"/>
    <x v="3"/>
    <n v="100"/>
    <n v="213.32159941699433"/>
    <x v="155"/>
    <n v="424.8999326370992"/>
    <x v="11"/>
    <x v="3"/>
    <x v="18"/>
  </r>
  <r>
    <x v="6676"/>
    <s v="Product383"/>
    <n v="14"/>
    <x v="0"/>
    <x v="0"/>
    <n v="6.7686095842273211E-2"/>
    <x v="382"/>
    <x v="2"/>
    <x v="3"/>
    <n v="168"/>
    <n v="101.32657791948874"/>
    <x v="1142"/>
    <n v="1322.5544843708492"/>
    <x v="12"/>
    <x v="3"/>
    <x v="18"/>
  </r>
  <r>
    <x v="6677"/>
    <s v="Product384"/>
    <n v="14"/>
    <x v="0"/>
    <x v="0"/>
    <n v="8.5910034814029812E-2"/>
    <x v="383"/>
    <x v="3"/>
    <x v="2"/>
    <n v="55"/>
    <n v="40.793443605900947"/>
    <x v="30"/>
    <n v="522.04428423747368"/>
    <x v="13"/>
    <x v="3"/>
    <x v="18"/>
  </r>
  <r>
    <x v="6678"/>
    <s v="Product385"/>
    <n v="1"/>
    <x v="1"/>
    <x v="0"/>
    <n v="6.6510127614102396E-2"/>
    <x v="384"/>
    <x v="0"/>
    <x v="3"/>
    <n v="232"/>
    <n v="30.850488840609298"/>
    <x v="313"/>
    <n v="28.798618890862933"/>
    <x v="14"/>
    <x v="3"/>
    <x v="18"/>
  </r>
  <r>
    <x v="6679"/>
    <s v="Product386"/>
    <n v="6"/>
    <x v="1"/>
    <x v="0"/>
    <n v="1.7646955375127938E-2"/>
    <x v="385"/>
    <x v="1"/>
    <x v="0"/>
    <n v="221"/>
    <n v="94.706226809553144"/>
    <x v="318"/>
    <n v="558.2097015077893"/>
    <x v="15"/>
    <x v="3"/>
    <x v="18"/>
  </r>
  <r>
    <x v="6680"/>
    <s v="Product387"/>
    <n v="8"/>
    <x v="1"/>
    <x v="1"/>
    <n v="2.719716743037455E-2"/>
    <x v="386"/>
    <x v="2"/>
    <x v="0"/>
    <n v="75"/>
    <n v="150.49387120874337"/>
    <x v="321"/>
    <n v="1171.2069135698716"/>
    <x v="16"/>
    <x v="3"/>
    <x v="18"/>
  </r>
  <r>
    <x v="6681"/>
    <s v="Product388"/>
    <n v="8"/>
    <x v="0"/>
    <x v="0"/>
    <n v="3.6190248028919923E-2"/>
    <x v="387"/>
    <x v="3"/>
    <x v="1"/>
    <n v="79"/>
    <n v="178.11032860685228"/>
    <x v="681"/>
    <n v="1373.315773104463"/>
    <x v="17"/>
    <x v="3"/>
    <x v="18"/>
  </r>
  <r>
    <x v="6682"/>
    <s v="Product389"/>
    <n v="3"/>
    <x v="2"/>
    <x v="0"/>
    <n v="4.279773494054117E-2"/>
    <x v="388"/>
    <x v="4"/>
    <x v="0"/>
    <n v="244"/>
    <n v="155.95695258839822"/>
    <x v="807"/>
    <n v="447.84704480815623"/>
    <x v="18"/>
    <x v="3"/>
    <x v="18"/>
  </r>
  <r>
    <x v="6683"/>
    <s v="Product390"/>
    <n v="8"/>
    <x v="2"/>
    <x v="0"/>
    <n v="9.2789166275315721E-2"/>
    <x v="389"/>
    <x v="0"/>
    <x v="1"/>
    <n v="131"/>
    <n v="95.302109062721712"/>
    <x v="700"/>
    <n v="691.67284654810044"/>
    <x v="19"/>
    <x v="3"/>
    <x v="18"/>
  </r>
  <r>
    <x v="6684"/>
    <s v="Product391"/>
    <n v="12"/>
    <x v="1"/>
    <x v="0"/>
    <n v="9.5527892004131698E-2"/>
    <x v="390"/>
    <x v="1"/>
    <x v="2"/>
    <n v="148"/>
    <n v="57.64735825813765"/>
    <x v="965"/>
    <n v="625.68513172956943"/>
    <x v="20"/>
    <x v="3"/>
    <x v="18"/>
  </r>
  <r>
    <x v="6685"/>
    <s v="Product392"/>
    <n v="5"/>
    <x v="1"/>
    <x v="0"/>
    <n v="5.4193792173158839E-2"/>
    <x v="391"/>
    <x v="2"/>
    <x v="0"/>
    <n v="150"/>
    <n v="47.132453672328822"/>
    <x v="59"/>
    <n v="222.890836366998"/>
    <x v="21"/>
    <x v="3"/>
    <x v="18"/>
  </r>
  <r>
    <x v="6686"/>
    <s v="Product393"/>
    <n v="6"/>
    <x v="1"/>
    <x v="1"/>
    <n v="5.5409365182137488E-2"/>
    <x v="392"/>
    <x v="3"/>
    <x v="3"/>
    <n v="223"/>
    <n v="268.09629489971303"/>
    <x v="1534"/>
    <n v="1519.447496349821"/>
    <x v="22"/>
    <x v="3"/>
    <x v="18"/>
  </r>
  <r>
    <x v="6687"/>
    <s v="Product394"/>
    <n v="9"/>
    <x v="1"/>
    <x v="1"/>
    <n v="8.630851877178275E-2"/>
    <x v="393"/>
    <x v="4"/>
    <x v="3"/>
    <n v="232"/>
    <n v="221.34789771520693"/>
    <x v="1401"/>
    <n v="1820.1931967714343"/>
    <x v="23"/>
    <x v="3"/>
    <x v="18"/>
  </r>
  <r>
    <x v="6688"/>
    <s v="Product395"/>
    <n v="2"/>
    <x v="0"/>
    <x v="0"/>
    <n v="1.9357218643809238E-2"/>
    <x v="394"/>
    <x v="0"/>
    <x v="2"/>
    <n v="74"/>
    <n v="60.114309157122328"/>
    <x v="569"/>
    <n v="117.90132666229273"/>
    <x v="24"/>
    <x v="3"/>
    <x v="18"/>
  </r>
  <r>
    <x v="6689"/>
    <s v="Product396"/>
    <n v="7"/>
    <x v="1"/>
    <x v="0"/>
    <n v="4.1579370837604337E-2"/>
    <x v="395"/>
    <x v="1"/>
    <x v="3"/>
    <n v="30"/>
    <n v="193.17716073076636"/>
    <x v="19"/>
    <n v="1296.0148314917042"/>
    <x v="25"/>
    <x v="3"/>
    <x v="18"/>
  </r>
  <r>
    <x v="6690"/>
    <s v="Product397"/>
    <n v="14"/>
    <x v="2"/>
    <x v="0"/>
    <n v="2.2075674327624917E-2"/>
    <x v="396"/>
    <x v="2"/>
    <x v="0"/>
    <n v="5"/>
    <n v="176.21648374246965"/>
    <x v="219"/>
    <n v="2412.5694045069636"/>
    <x v="26"/>
    <x v="3"/>
    <x v="18"/>
  </r>
  <r>
    <x v="6691"/>
    <s v="Product398"/>
    <n v="2"/>
    <x v="0"/>
    <x v="0"/>
    <n v="6.7138644847206358E-2"/>
    <x v="397"/>
    <x v="3"/>
    <x v="0"/>
    <n v="86"/>
    <n v="227.16718713591032"/>
    <x v="952"/>
    <n v="423.83098007570715"/>
    <x v="27"/>
    <x v="3"/>
    <x v="18"/>
  </r>
  <r>
    <x v="6692"/>
    <s v="Product399"/>
    <n v="8"/>
    <x v="0"/>
    <x v="1"/>
    <n v="8.9233044520240126E-2"/>
    <x v="398"/>
    <x v="4"/>
    <x v="1"/>
    <n v="18"/>
    <n v="77.850986302146978"/>
    <x v="384"/>
    <n v="567.23284620402308"/>
    <x v="28"/>
    <x v="3"/>
    <x v="18"/>
  </r>
  <r>
    <x v="6693"/>
    <s v="Product400"/>
    <n v="8"/>
    <x v="0"/>
    <x v="0"/>
    <n v="7.3182098364808379E-2"/>
    <x v="399"/>
    <x v="0"/>
    <x v="0"/>
    <n v="187"/>
    <n v="200.06384187759031"/>
    <x v="1363"/>
    <n v="1483.3820009765043"/>
    <x v="29"/>
    <x v="3"/>
    <x v="18"/>
  </r>
  <r>
    <x v="6694"/>
    <s v="Product401"/>
    <n v="9"/>
    <x v="1"/>
    <x v="0"/>
    <n v="1.9749047022493429E-2"/>
    <x v="400"/>
    <x v="1"/>
    <x v="1"/>
    <n v="13"/>
    <n v="264.13293471455302"/>
    <x v="680"/>
    <n v="2330.2490487001751"/>
    <x v="0"/>
    <x v="4"/>
    <x v="18"/>
  </r>
  <r>
    <x v="6695"/>
    <s v="Product402"/>
    <n v="15"/>
    <x v="1"/>
    <x v="0"/>
    <n v="2.4180938780253583E-2"/>
    <x v="401"/>
    <x v="2"/>
    <x v="2"/>
    <n v="171"/>
    <n v="317.41165622914644"/>
    <x v="1536"/>
    <n v="4646.0451660259578"/>
    <x v="1"/>
    <x v="4"/>
    <x v="18"/>
  </r>
  <r>
    <x v="6696"/>
    <s v="Product403"/>
    <n v="8"/>
    <x v="1"/>
    <x v="0"/>
    <n v="6.297887406383762E-2"/>
    <x v="402"/>
    <x v="3"/>
    <x v="0"/>
    <n v="107"/>
    <n v="179.62636269711595"/>
    <x v="500"/>
    <n v="1346.5095729781526"/>
    <x v="2"/>
    <x v="4"/>
    <x v="18"/>
  </r>
  <r>
    <x v="6697"/>
    <s v="Product404"/>
    <n v="3"/>
    <x v="0"/>
    <x v="0"/>
    <n v="6.7321681769269559E-3"/>
    <x v="403"/>
    <x v="4"/>
    <x v="3"/>
    <n v="145"/>
    <n v="185.15924030977027"/>
    <x v="1174"/>
    <n v="551.73815149347865"/>
    <x v="3"/>
    <x v="4"/>
    <x v="18"/>
  </r>
  <r>
    <x v="6698"/>
    <s v="Product405"/>
    <n v="1"/>
    <x v="2"/>
    <x v="1"/>
    <n v="1.1983537343277085E-2"/>
    <x v="404"/>
    <x v="0"/>
    <x v="3"/>
    <n v="52"/>
    <n v="198.04997357641645"/>
    <x v="1171"/>
    <n v="195.67663432222844"/>
    <x v="4"/>
    <x v="4"/>
    <x v="18"/>
  </r>
  <r>
    <x v="6699"/>
    <s v="Product406"/>
    <n v="1"/>
    <x v="2"/>
    <x v="1"/>
    <n v="1.131486107577373E-2"/>
    <x v="405"/>
    <x v="1"/>
    <x v="2"/>
    <n v="37"/>
    <n v="316.57164809966901"/>
    <x v="1537"/>
    <n v="312.98968388089253"/>
    <x v="5"/>
    <x v="4"/>
    <x v="18"/>
  </r>
  <r>
    <x v="6700"/>
    <s v="Product407"/>
    <n v="13"/>
    <x v="1"/>
    <x v="0"/>
    <n v="4.9180344653572496E-2"/>
    <x v="406"/>
    <x v="2"/>
    <x v="3"/>
    <n v="162"/>
    <n v="65.150985289244161"/>
    <x v="1236"/>
    <n v="805.30888591659095"/>
    <x v="6"/>
    <x v="4"/>
    <x v="18"/>
  </r>
  <r>
    <x v="6701"/>
    <s v="Product408"/>
    <n v="8"/>
    <x v="1"/>
    <x v="0"/>
    <n v="1.321366631218638E-2"/>
    <x v="407"/>
    <x v="3"/>
    <x v="0"/>
    <n v="227"/>
    <n v="189.70583886858103"/>
    <x v="1538"/>
    <n v="1497.5930337303857"/>
    <x v="7"/>
    <x v="4"/>
    <x v="18"/>
  </r>
  <r>
    <x v="6702"/>
    <s v="Product409"/>
    <n v="6"/>
    <x v="1"/>
    <x v="0"/>
    <n v="6.912144873959479E-2"/>
    <x v="408"/>
    <x v="0"/>
    <x v="0"/>
    <n v="218"/>
    <n v="58.3603935223815"/>
    <x v="1217"/>
    <n v="325.95863143860976"/>
    <x v="8"/>
    <x v="4"/>
    <x v="18"/>
  </r>
  <r>
    <x v="6703"/>
    <s v="Product410"/>
    <n v="11"/>
    <x v="1"/>
    <x v="0"/>
    <n v="7.7037897175783146E-2"/>
    <x v="409"/>
    <x v="1"/>
    <x v="1"/>
    <n v="75"/>
    <n v="313.80359117550705"/>
    <x v="344"/>
    <n v="3185.9170462365055"/>
    <x v="9"/>
    <x v="4"/>
    <x v="18"/>
  </r>
  <r>
    <x v="6704"/>
    <s v="Product411"/>
    <n v="2"/>
    <x v="0"/>
    <x v="1"/>
    <n v="8.5938010908337387E-2"/>
    <x v="410"/>
    <x v="2"/>
    <x v="0"/>
    <n v="244"/>
    <n v="224.26331556566777"/>
    <x v="1135"/>
    <n v="409.98114461249099"/>
    <x v="10"/>
    <x v="4"/>
    <x v="18"/>
  </r>
  <r>
    <x v="6705"/>
    <s v="Product412"/>
    <n v="7"/>
    <x v="1"/>
    <x v="0"/>
    <n v="3.7884670263130797E-2"/>
    <x v="411"/>
    <x v="3"/>
    <x v="1"/>
    <n v="157"/>
    <n v="159.05379210627527"/>
    <x v="1535"/>
    <n v="1071.1966414675992"/>
    <x v="11"/>
    <x v="4"/>
    <x v="18"/>
  </r>
  <r>
    <x v="6706"/>
    <s v="Product413"/>
    <n v="9"/>
    <x v="2"/>
    <x v="0"/>
    <n v="8.4871536858996593E-2"/>
    <x v="412"/>
    <x v="4"/>
    <x v="2"/>
    <n v="224"/>
    <n v="257.87431590483391"/>
    <x v="354"/>
    <n v="2123.8931375777543"/>
    <x v="12"/>
    <x v="4"/>
    <x v="18"/>
  </r>
  <r>
    <x v="6707"/>
    <s v="Product414"/>
    <n v="4"/>
    <x v="0"/>
    <x v="0"/>
    <n v="9.6540505580913941E-2"/>
    <x v="413"/>
    <x v="0"/>
    <x v="0"/>
    <n v="126"/>
    <n v="260.49981494666827"/>
    <x v="410"/>
    <n v="941.40412443192952"/>
    <x v="13"/>
    <x v="4"/>
    <x v="18"/>
  </r>
  <r>
    <x v="6708"/>
    <s v="Product415"/>
    <n v="2"/>
    <x v="0"/>
    <x v="0"/>
    <n v="3.8937020295614524E-3"/>
    <x v="414"/>
    <x v="1"/>
    <x v="3"/>
    <n v="159"/>
    <n v="83.240140401458802"/>
    <x v="859"/>
    <n v="165.83205619567335"/>
    <x v="14"/>
    <x v="4"/>
    <x v="18"/>
  </r>
  <r>
    <x v="6709"/>
    <s v="Product416"/>
    <n v="2"/>
    <x v="0"/>
    <x v="0"/>
    <n v="2.4035190773819583E-2"/>
    <x v="415"/>
    <x v="2"/>
    <x v="3"/>
    <n v="77"/>
    <n v="132.06325903270192"/>
    <x v="655"/>
    <n v="257.77818681527719"/>
    <x v="15"/>
    <x v="4"/>
    <x v="18"/>
  </r>
  <r>
    <x v="6710"/>
    <s v="Product417"/>
    <n v="15"/>
    <x v="1"/>
    <x v="1"/>
    <n v="9.3238637546864414E-2"/>
    <x v="416"/>
    <x v="3"/>
    <x v="2"/>
    <n v="16"/>
    <n v="114.46063995126526"/>
    <x v="102"/>
    <n v="1556.8272874420063"/>
    <x v="16"/>
    <x v="4"/>
    <x v="18"/>
  </r>
  <r>
    <x v="6711"/>
    <s v="Product418"/>
    <n v="11"/>
    <x v="1"/>
    <x v="1"/>
    <n v="6.4700803433728249E-2"/>
    <x v="417"/>
    <x v="4"/>
    <x v="3"/>
    <n v="234"/>
    <n v="101.91692013777514"/>
    <x v="867"/>
    <n v="1048.5509487350696"/>
    <x v="17"/>
    <x v="4"/>
    <x v="18"/>
  </r>
  <r>
    <x v="6712"/>
    <s v="Product419"/>
    <n v="11"/>
    <x v="1"/>
    <x v="0"/>
    <n v="2.2616676721390606E-2"/>
    <x v="418"/>
    <x v="0"/>
    <x v="0"/>
    <n v="152"/>
    <n v="207.57926742939773"/>
    <x v="790"/>
    <n v="2231.7296566827235"/>
    <x v="18"/>
    <x v="4"/>
    <x v="18"/>
  </r>
  <r>
    <x v="6713"/>
    <s v="Product420"/>
    <n v="9"/>
    <x v="0"/>
    <x v="0"/>
    <n v="1.4476866196165318E-2"/>
    <x v="419"/>
    <x v="1"/>
    <x v="0"/>
    <n v="210"/>
    <n v="177.92473545813013"/>
    <x v="666"/>
    <n v="1578.1404858292319"/>
    <x v="19"/>
    <x v="4"/>
    <x v="18"/>
  </r>
  <r>
    <x v="6714"/>
    <s v="Product421"/>
    <n v="13"/>
    <x v="2"/>
    <x v="0"/>
    <n v="5.6199913155975728E-3"/>
    <x v="420"/>
    <x v="2"/>
    <x v="1"/>
    <n v="166"/>
    <n v="242.50517847450834"/>
    <x v="1244"/>
    <n v="3134.8499192074246"/>
    <x v="20"/>
    <x v="4"/>
    <x v="18"/>
  </r>
  <r>
    <x v="6715"/>
    <s v="Product422"/>
    <n v="11"/>
    <x v="2"/>
    <x v="0"/>
    <n v="3.45219581768526E-2"/>
    <x v="421"/>
    <x v="3"/>
    <x v="0"/>
    <n v="36"/>
    <n v="189.91282679756901"/>
    <x v="186"/>
    <n v="2016.9233054697702"/>
    <x v="21"/>
    <x v="4"/>
    <x v="18"/>
  </r>
  <r>
    <x v="6716"/>
    <s v="Product423"/>
    <n v="6"/>
    <x v="1"/>
    <x v="1"/>
    <n v="8.8894975570402157E-2"/>
    <x v="422"/>
    <x v="4"/>
    <x v="1"/>
    <n v="224"/>
    <n v="46.714901536844181"/>
    <x v="506"/>
    <n v="255.37308903571602"/>
    <x v="22"/>
    <x v="4"/>
    <x v="18"/>
  </r>
  <r>
    <x v="6717"/>
    <s v="Product424"/>
    <n v="10"/>
    <x v="1"/>
    <x v="0"/>
    <n v="2.3254664865581033E-3"/>
    <x v="423"/>
    <x v="0"/>
    <x v="2"/>
    <n v="96"/>
    <n v="188.12830494186898"/>
    <x v="894"/>
    <n v="1876.9081887355367"/>
    <x v="23"/>
    <x v="4"/>
    <x v="18"/>
  </r>
  <r>
    <x v="6718"/>
    <s v="Product425"/>
    <n v="15"/>
    <x v="1"/>
    <x v="0"/>
    <n v="9.3434825611843658E-2"/>
    <x v="424"/>
    <x v="1"/>
    <x v="0"/>
    <n v="35"/>
    <n v="132.69024496486145"/>
    <x v="561"/>
    <n v="1804.385325992652"/>
    <x v="24"/>
    <x v="4"/>
    <x v="18"/>
  </r>
  <r>
    <x v="6719"/>
    <s v="Product426"/>
    <n v="13"/>
    <x v="1"/>
    <x v="0"/>
    <n v="7.3849084165295523E-2"/>
    <x v="425"/>
    <x v="2"/>
    <x v="3"/>
    <n v="127"/>
    <n v="47.25577400472433"/>
    <x v="1539"/>
    <n v="568.95771884839235"/>
    <x v="25"/>
    <x v="4"/>
    <x v="18"/>
  </r>
  <r>
    <x v="6720"/>
    <s v="Product427"/>
    <n v="14"/>
    <x v="0"/>
    <x v="0"/>
    <n v="9.2993868614578257E-2"/>
    <x v="426"/>
    <x v="3"/>
    <x v="3"/>
    <n v="227"/>
    <n v="175.88922350157938"/>
    <x v="901"/>
    <n v="2233.4564582477465"/>
    <x v="26"/>
    <x v="4"/>
    <x v="18"/>
  </r>
  <r>
    <x v="6721"/>
    <s v="Product428"/>
    <n v="14"/>
    <x v="1"/>
    <x v="0"/>
    <n v="4.4829758040942518E-2"/>
    <x v="427"/>
    <x v="4"/>
    <x v="2"/>
    <n v="196"/>
    <n v="145.51703857400872"/>
    <x v="949"/>
    <n v="1945.9096292146201"/>
    <x v="27"/>
    <x v="4"/>
    <x v="18"/>
  </r>
  <r>
    <x v="6722"/>
    <s v="Product429"/>
    <n v="11"/>
    <x v="2"/>
    <x v="1"/>
    <n v="7.0785477046215586E-2"/>
    <x v="428"/>
    <x v="0"/>
    <x v="3"/>
    <n v="218"/>
    <n v="290.99117021881017"/>
    <x v="1203"/>
    <n v="2974.3254356049865"/>
    <x v="28"/>
    <x v="4"/>
    <x v="18"/>
  </r>
  <r>
    <x v="6723"/>
    <s v="Product430"/>
    <n v="7"/>
    <x v="0"/>
    <x v="1"/>
    <n v="1.6496630125545243E-2"/>
    <x v="429"/>
    <x v="1"/>
    <x v="0"/>
    <n v="59"/>
    <n v="42.949869836821634"/>
    <x v="158"/>
    <n v="295.68939204128293"/>
    <x v="29"/>
    <x v="4"/>
    <x v="18"/>
  </r>
  <r>
    <x v="6724"/>
    <s v="Product431"/>
    <n v="12"/>
    <x v="0"/>
    <x v="0"/>
    <n v="8.7055951833852549E-2"/>
    <x v="430"/>
    <x v="2"/>
    <x v="0"/>
    <n v="54"/>
    <n v="42.851440406431095"/>
    <x v="35"/>
    <n v="469.45160969277157"/>
    <x v="30"/>
    <x v="4"/>
    <x v="18"/>
  </r>
  <r>
    <x v="6725"/>
    <s v="Product432"/>
    <n v="11"/>
    <x v="0"/>
    <x v="0"/>
    <n v="8.4224417647084993E-2"/>
    <x v="431"/>
    <x v="3"/>
    <x v="1"/>
    <n v="158"/>
    <n v="57.721328572653761"/>
    <x v="1540"/>
    <n v="581.45761616586549"/>
    <x v="0"/>
    <x v="5"/>
    <x v="18"/>
  </r>
  <r>
    <x v="6726"/>
    <s v="Product433"/>
    <n v="4"/>
    <x v="1"/>
    <x v="0"/>
    <n v="6.87643025010337E-2"/>
    <x v="432"/>
    <x v="0"/>
    <x v="0"/>
    <n v="34"/>
    <n v="266.43416426182864"/>
    <x v="537"/>
    <n v="992.4520191756726"/>
    <x v="1"/>
    <x v="5"/>
    <x v="18"/>
  </r>
  <r>
    <x v="6727"/>
    <s v="Product434"/>
    <n v="13"/>
    <x v="1"/>
    <x v="0"/>
    <n v="9.4561136067214061E-3"/>
    <x v="433"/>
    <x v="1"/>
    <x v="1"/>
    <n v="189"/>
    <n v="312.6991805784329"/>
    <x v="1407"/>
    <n v="4026.6494008280092"/>
    <x v="2"/>
    <x v="5"/>
    <x v="18"/>
  </r>
  <r>
    <x v="6728"/>
    <s v="Product435"/>
    <n v="13"/>
    <x v="1"/>
    <x v="1"/>
    <n v="3.8236340747808288E-2"/>
    <x v="434"/>
    <x v="2"/>
    <x v="2"/>
    <n v="126"/>
    <n v="116.6865863128603"/>
    <x v="866"/>
    <n v="1458.9239370927421"/>
    <x v="3"/>
    <x v="5"/>
    <x v="18"/>
  </r>
  <r>
    <x v="6729"/>
    <s v="Product436"/>
    <n v="6"/>
    <x v="0"/>
    <x v="0"/>
    <n v="8.2643508836707194E-2"/>
    <x v="435"/>
    <x v="3"/>
    <x v="0"/>
    <n v="206"/>
    <n v="269.16666015472356"/>
    <x v="541"/>
    <n v="1481.5306973860781"/>
    <x v="4"/>
    <x v="5"/>
    <x v="18"/>
  </r>
  <r>
    <x v="6730"/>
    <s v="Product437"/>
    <n v="12"/>
    <x v="2"/>
    <x v="0"/>
    <n v="4.8212799474937951E-2"/>
    <x v="436"/>
    <x v="4"/>
    <x v="3"/>
    <n v="95"/>
    <n v="249.15467017367692"/>
    <x v="61"/>
    <n v="2845.7067122681897"/>
    <x v="5"/>
    <x v="5"/>
    <x v="18"/>
  </r>
  <r>
    <x v="6731"/>
    <s v="Product438"/>
    <n v="14"/>
    <x v="2"/>
    <x v="0"/>
    <n v="4.4394974456787542E-2"/>
    <x v="437"/>
    <x v="0"/>
    <x v="3"/>
    <n v="189"/>
    <n v="66.827099307609075"/>
    <x v="1541"/>
    <n v="894.04436717157193"/>
    <x v="6"/>
    <x v="5"/>
    <x v="18"/>
  </r>
  <r>
    <x v="6732"/>
    <s v="Product439"/>
    <n v="11"/>
    <x v="1"/>
    <x v="0"/>
    <n v="4.4365667902506546E-2"/>
    <x v="438"/>
    <x v="1"/>
    <x v="2"/>
    <n v="186"/>
    <n v="306.22444642324189"/>
    <x v="1542"/>
    <n v="3219.0245376255939"/>
    <x v="7"/>
    <x v="5"/>
    <x v="18"/>
  </r>
  <r>
    <x v="6733"/>
    <s v="Product440"/>
    <n v="4"/>
    <x v="1"/>
    <x v="0"/>
    <n v="3.5674901506832425E-2"/>
    <x v="439"/>
    <x v="2"/>
    <x v="3"/>
    <n v="189"/>
    <n v="64.00804266571339"/>
    <x v="361"/>
    <n v="246.89824819187575"/>
    <x v="8"/>
    <x v="5"/>
    <x v="18"/>
  </r>
  <r>
    <x v="6734"/>
    <s v="Product441"/>
    <n v="6"/>
    <x v="1"/>
    <x v="1"/>
    <n v="3.1254234032104859E-2"/>
    <x v="440"/>
    <x v="3"/>
    <x v="0"/>
    <n v="232"/>
    <n v="188.80476792258349"/>
    <x v="324"/>
    <n v="1097.4229171173229"/>
    <x v="9"/>
    <x v="5"/>
    <x v="18"/>
  </r>
  <r>
    <x v="6735"/>
    <s v="Product442"/>
    <n v="8"/>
    <x v="1"/>
    <x v="1"/>
    <n v="8.2090950734854118E-2"/>
    <x v="441"/>
    <x v="4"/>
    <x v="0"/>
    <n v="236"/>
    <n v="57.085838050365702"/>
    <x v="1543"/>
    <n v="419.19685865052213"/>
    <x v="10"/>
    <x v="5"/>
    <x v="18"/>
  </r>
  <r>
    <x v="6736"/>
    <s v="Product443"/>
    <n v="14"/>
    <x v="0"/>
    <x v="0"/>
    <n v="6.2837183226675947E-2"/>
    <x v="442"/>
    <x v="0"/>
    <x v="1"/>
    <n v="124"/>
    <n v="271.46180114523543"/>
    <x v="802"/>
    <n v="3561.6546869068034"/>
    <x v="11"/>
    <x v="5"/>
    <x v="18"/>
  </r>
  <r>
    <x v="6737"/>
    <s v="Product444"/>
    <n v="7"/>
    <x v="1"/>
    <x v="0"/>
    <n v="8.5785219070123236E-2"/>
    <x v="443"/>
    <x v="1"/>
    <x v="0"/>
    <n v="92"/>
    <n v="218.32030732040246"/>
    <x v="821"/>
    <n v="1397.1415635062558"/>
    <x v="12"/>
    <x v="5"/>
    <x v="18"/>
  </r>
  <r>
    <x v="6738"/>
    <s v="Product445"/>
    <n v="10"/>
    <x v="2"/>
    <x v="0"/>
    <n v="5.264274262338843E-2"/>
    <x v="444"/>
    <x v="2"/>
    <x v="1"/>
    <n v="136"/>
    <n v="284.95259570993841"/>
    <x v="536"/>
    <n v="2699.5190955411367"/>
    <x v="13"/>
    <x v="5"/>
    <x v="18"/>
  </r>
  <r>
    <x v="6739"/>
    <s v="Product446"/>
    <n v="13"/>
    <x v="0"/>
    <x v="0"/>
    <n v="4.9328096749989982E-2"/>
    <x v="445"/>
    <x v="3"/>
    <x v="2"/>
    <n v="125"/>
    <n v="190.31534925602404"/>
    <x v="1323"/>
    <n v="2352.0569188338918"/>
    <x v="14"/>
    <x v="5"/>
    <x v="18"/>
  </r>
  <r>
    <x v="6740"/>
    <s v="Product447"/>
    <n v="9"/>
    <x v="0"/>
    <x v="1"/>
    <n v="8.2916784868612911E-2"/>
    <x v="446"/>
    <x v="4"/>
    <x v="0"/>
    <n v="95"/>
    <n v="247.00736062571465"/>
    <x v="702"/>
    <n v="2038.7367399937355"/>
    <x v="15"/>
    <x v="5"/>
    <x v="18"/>
  </r>
  <r>
    <x v="6741"/>
    <s v="Product448"/>
    <n v="13"/>
    <x v="0"/>
    <x v="0"/>
    <n v="1.6910808233672359E-2"/>
    <x v="447"/>
    <x v="0"/>
    <x v="3"/>
    <n v="124"/>
    <n v="192.44996204724529"/>
    <x v="874"/>
    <n v="2459.5412093783279"/>
    <x v="16"/>
    <x v="5"/>
    <x v="18"/>
  </r>
  <r>
    <x v="6742"/>
    <s v="Product449"/>
    <n v="10"/>
    <x v="1"/>
    <x v="0"/>
    <n v="3.3452083145094423E-2"/>
    <x v="448"/>
    <x v="1"/>
    <x v="3"/>
    <n v="166"/>
    <n v="130.96860520001786"/>
    <x v="1300"/>
    <n v="1265.8743252946983"/>
    <x v="17"/>
    <x v="5"/>
    <x v="18"/>
  </r>
  <r>
    <x v="6743"/>
    <s v="Product450"/>
    <n v="11"/>
    <x v="1"/>
    <x v="0"/>
    <n v="7.0725329573304879E-2"/>
    <x v="449"/>
    <x v="2"/>
    <x v="2"/>
    <n v="213"/>
    <n v="197.05763311336531"/>
    <x v="836"/>
    <n v="2014.3273377313585"/>
    <x v="18"/>
    <x v="5"/>
    <x v="18"/>
  </r>
  <r>
    <x v="6744"/>
    <s v="Product451"/>
    <n v="10"/>
    <x v="1"/>
    <x v="0"/>
    <n v="6.0000143918438525E-2"/>
    <x v="450"/>
    <x v="3"/>
    <x v="3"/>
    <n v="93"/>
    <n v="180.63058424814125"/>
    <x v="671"/>
    <n v="1697.9272319718114"/>
    <x v="19"/>
    <x v="5"/>
    <x v="18"/>
  </r>
  <r>
    <x v="6745"/>
    <s v="Product452"/>
    <n v="14"/>
    <x v="0"/>
    <x v="0"/>
    <n v="5.8925779644410474E-2"/>
    <x v="451"/>
    <x v="4"/>
    <x v="0"/>
    <n v="84"/>
    <n v="155.56719966615981"/>
    <x v="514"/>
    <n v="2049.6039359422712"/>
    <x v="20"/>
    <x v="5"/>
    <x v="18"/>
  </r>
  <r>
    <x v="6746"/>
    <s v="Product453"/>
    <n v="11"/>
    <x v="2"/>
    <x v="1"/>
    <n v="9.2388496135051854E-4"/>
    <x v="452"/>
    <x v="0"/>
    <x v="0"/>
    <n v="35"/>
    <n v="231.50400912394608"/>
    <x v="373"/>
    <n v="2544.1913865656652"/>
    <x v="21"/>
    <x v="5"/>
    <x v="18"/>
  </r>
  <r>
    <x v="6747"/>
    <s v="Product454"/>
    <n v="13"/>
    <x v="2"/>
    <x v="1"/>
    <n v="1.4180081334765383E-2"/>
    <x v="453"/>
    <x v="1"/>
    <x v="1"/>
    <n v="249"/>
    <n v="219.35784417568459"/>
    <x v="1150"/>
    <n v="2811.2153173501097"/>
    <x v="22"/>
    <x v="5"/>
    <x v="18"/>
  </r>
  <r>
    <x v="6748"/>
    <s v="Product455"/>
    <n v="9"/>
    <x v="1"/>
    <x v="0"/>
    <n v="9.5958537451925882E-2"/>
    <x v="454"/>
    <x v="2"/>
    <x v="0"/>
    <n v="203"/>
    <n v="244.58121352439261"/>
    <x v="468"/>
    <n v="1990.0040218773722"/>
    <x v="23"/>
    <x v="5"/>
    <x v="18"/>
  </r>
  <r>
    <x v="6749"/>
    <s v="Product456"/>
    <n v="7"/>
    <x v="1"/>
    <x v="0"/>
    <n v="1.485820829034127E-2"/>
    <x v="455"/>
    <x v="3"/>
    <x v="1"/>
    <n v="163"/>
    <n v="243.10298785664648"/>
    <x v="878"/>
    <n v="1676.436391189477"/>
    <x v="24"/>
    <x v="5"/>
    <x v="18"/>
  </r>
  <r>
    <x v="6750"/>
    <s v="Product457"/>
    <n v="1"/>
    <x v="1"/>
    <x v="0"/>
    <n v="8.7829988161489958E-2"/>
    <x v="456"/>
    <x v="0"/>
    <x v="2"/>
    <n v="154"/>
    <n v="241.68765864077508"/>
    <x v="655"/>
    <n v="220.4602344435776"/>
    <x v="25"/>
    <x v="5"/>
    <x v="18"/>
  </r>
  <r>
    <x v="6751"/>
    <s v="Product458"/>
    <n v="11"/>
    <x v="1"/>
    <x v="0"/>
    <n v="7.3677857214195827E-2"/>
    <x v="457"/>
    <x v="1"/>
    <x v="0"/>
    <n v="99"/>
    <n v="160.01900049196189"/>
    <x v="305"/>
    <n v="1630.5205776437247"/>
    <x v="26"/>
    <x v="5"/>
    <x v="18"/>
  </r>
  <r>
    <x v="6752"/>
    <s v="Product459"/>
    <n v="12"/>
    <x v="0"/>
    <x v="1"/>
    <n v="7.5168595527949272E-2"/>
    <x v="458"/>
    <x v="2"/>
    <x v="3"/>
    <n v="131"/>
    <n v="188.25557495350102"/>
    <x v="1514"/>
    <n v="2089.2560134072769"/>
    <x v="27"/>
    <x v="5"/>
    <x v="18"/>
  </r>
  <r>
    <x v="6753"/>
    <s v="Product460"/>
    <n v="2"/>
    <x v="1"/>
    <x v="0"/>
    <n v="4.6200964284686077E-2"/>
    <x v="459"/>
    <x v="3"/>
    <x v="3"/>
    <n v="78"/>
    <n v="100.12902231135899"/>
    <x v="399"/>
    <n v="191.0059298553827"/>
    <x v="28"/>
    <x v="5"/>
    <x v="18"/>
  </r>
  <r>
    <x v="6754"/>
    <s v="Product461"/>
    <n v="11"/>
    <x v="2"/>
    <x v="0"/>
    <n v="4.6981675189756981E-2"/>
    <x v="460"/>
    <x v="4"/>
    <x v="2"/>
    <n v="228"/>
    <n v="309.54139292506426"/>
    <x v="1362"/>
    <n v="3244.9848171936137"/>
    <x v="29"/>
    <x v="5"/>
    <x v="18"/>
  </r>
  <r>
    <x v="6755"/>
    <s v="Product462"/>
    <n v="2"/>
    <x v="0"/>
    <x v="0"/>
    <n v="1.9602467526143121E-2"/>
    <x v="461"/>
    <x v="0"/>
    <x v="3"/>
    <n v="16"/>
    <n v="73.511656033946835"/>
    <x v="856"/>
    <n v="144.14129236749679"/>
    <x v="0"/>
    <x v="6"/>
    <x v="18"/>
  </r>
  <r>
    <x v="6756"/>
    <s v="Product463"/>
    <n v="15"/>
    <x v="0"/>
    <x v="0"/>
    <n v="3.8238411926554187E-2"/>
    <x v="462"/>
    <x v="1"/>
    <x v="0"/>
    <n v="245"/>
    <n v="137.10690590000362"/>
    <x v="1301"/>
    <n v="1977.9623333133595"/>
    <x v="1"/>
    <x v="6"/>
    <x v="18"/>
  </r>
  <r>
    <x v="6757"/>
    <s v="Product464"/>
    <n v="15"/>
    <x v="0"/>
    <x v="0"/>
    <n v="2.6469292103769162E-2"/>
    <x v="463"/>
    <x v="2"/>
    <x v="0"/>
    <n v="194"/>
    <n v="44.220340417226431"/>
    <x v="1506"/>
    <n v="645.74788964692129"/>
    <x v="2"/>
    <x v="6"/>
    <x v="18"/>
  </r>
  <r>
    <x v="6758"/>
    <s v="Product465"/>
    <n v="5"/>
    <x v="1"/>
    <x v="1"/>
    <n v="4.5157216627797231E-2"/>
    <x v="464"/>
    <x v="3"/>
    <x v="1"/>
    <n v="8"/>
    <n v="185.98319338010401"/>
    <x v="443"/>
    <n v="887.9235501375457"/>
    <x v="3"/>
    <x v="6"/>
    <x v="18"/>
  </r>
  <r>
    <x v="6759"/>
    <s v="Product466"/>
    <n v="7"/>
    <x v="1"/>
    <x v="1"/>
    <n v="6.3550584101694937E-2"/>
    <x v="465"/>
    <x v="4"/>
    <x v="0"/>
    <n v="169"/>
    <n v="211.49905755426178"/>
    <x v="141"/>
    <n v="1386.4071823681134"/>
    <x v="4"/>
    <x v="6"/>
    <x v="18"/>
  </r>
  <r>
    <x v="6760"/>
    <s v="Product467"/>
    <n v="14"/>
    <x v="1"/>
    <x v="0"/>
    <n v="2.3748242924225837E-2"/>
    <x v="466"/>
    <x v="0"/>
    <x v="1"/>
    <n v="105"/>
    <n v="209.26477410863413"/>
    <x v="704"/>
    <n v="2860.1314478466666"/>
    <x v="5"/>
    <x v="6"/>
    <x v="18"/>
  </r>
  <r>
    <x v="6761"/>
    <s v="Product468"/>
    <n v="14"/>
    <x v="0"/>
    <x v="0"/>
    <n v="5.552420536114178E-3"/>
    <x v="467"/>
    <x v="1"/>
    <x v="2"/>
    <n v="45"/>
    <n v="278.31808883904318"/>
    <x v="131"/>
    <n v="3874.8184967380175"/>
    <x v="6"/>
    <x v="6"/>
    <x v="18"/>
  </r>
  <r>
    <x v="6762"/>
    <s v="Product469"/>
    <n v="4"/>
    <x v="2"/>
    <x v="0"/>
    <n v="4.1896608999072221E-3"/>
    <x v="468"/>
    <x v="2"/>
    <x v="0"/>
    <n v="51"/>
    <n v="284.40748532509963"/>
    <x v="291"/>
    <n v="1132.8636576167685"/>
    <x v="7"/>
    <x v="6"/>
    <x v="18"/>
  </r>
  <r>
    <x v="6763"/>
    <s v="Product470"/>
    <n v="14"/>
    <x v="2"/>
    <x v="0"/>
    <n v="9.6723792484084872E-2"/>
    <x v="469"/>
    <x v="3"/>
    <x v="3"/>
    <n v="144"/>
    <n v="147.40569670823839"/>
    <x v="354"/>
    <n v="1864.0728216440232"/>
    <x v="8"/>
    <x v="6"/>
    <x v="18"/>
  </r>
  <r>
    <x v="6764"/>
    <s v="Product471"/>
    <n v="15"/>
    <x v="1"/>
    <x v="1"/>
    <n v="2.8229547842432923E-2"/>
    <x v="470"/>
    <x v="4"/>
    <x v="3"/>
    <n v="153"/>
    <n v="289.78767936389409"/>
    <x v="1346"/>
    <n v="4224.1065630771509"/>
    <x v="9"/>
    <x v="6"/>
    <x v="18"/>
  </r>
  <r>
    <x v="6765"/>
    <s v="Product472"/>
    <n v="4"/>
    <x v="1"/>
    <x v="0"/>
    <n v="5.5541621597340329E-3"/>
    <x v="471"/>
    <x v="0"/>
    <x v="2"/>
    <n v="237"/>
    <n v="262.21798356520526"/>
    <x v="78"/>
    <n v="1043.0463294531426"/>
    <x v="10"/>
    <x v="6"/>
    <x v="18"/>
  </r>
  <r>
    <x v="6766"/>
    <s v="Product473"/>
    <n v="9"/>
    <x v="1"/>
    <x v="0"/>
    <n v="3.277075580523494E-2"/>
    <x v="472"/>
    <x v="1"/>
    <x v="3"/>
    <n v="18"/>
    <n v="232.50861402516577"/>
    <x v="386"/>
    <n v="2024.0021791110009"/>
    <x v="11"/>
    <x v="6"/>
    <x v="18"/>
  </r>
  <r>
    <x v="6767"/>
    <s v="Product474"/>
    <n v="4"/>
    <x v="1"/>
    <x v="0"/>
    <n v="4.1415338299604365E-2"/>
    <x v="473"/>
    <x v="2"/>
    <x v="0"/>
    <n v="227"/>
    <n v="240.0271914838338"/>
    <x v="254"/>
    <n v="920.34553658970765"/>
    <x v="12"/>
    <x v="6"/>
    <x v="18"/>
  </r>
  <r>
    <x v="6768"/>
    <s v="Product475"/>
    <n v="4"/>
    <x v="0"/>
    <x v="0"/>
    <n v="1.2586099162740861E-2"/>
    <x v="474"/>
    <x v="3"/>
    <x v="0"/>
    <n v="24"/>
    <n v="255.92091709802136"/>
    <x v="121"/>
    <n v="1010.7994842304242"/>
    <x v="13"/>
    <x v="6"/>
    <x v="18"/>
  </r>
  <r>
    <x v="6769"/>
    <s v="Product476"/>
    <n v="1"/>
    <x v="1"/>
    <x v="0"/>
    <n v="2.7693868737308225E-2"/>
    <x v="475"/>
    <x v="4"/>
    <x v="1"/>
    <n v="208"/>
    <n v="307.22858589296692"/>
    <x v="639"/>
    <n v="298.72023776289825"/>
    <x v="14"/>
    <x v="6"/>
    <x v="18"/>
  </r>
  <r>
    <x v="6770"/>
    <s v="Product477"/>
    <n v="1"/>
    <x v="2"/>
    <x v="1"/>
    <n v="5.6971883186811935E-2"/>
    <x v="476"/>
    <x v="0"/>
    <x v="0"/>
    <n v="78"/>
    <n v="148.31438109410021"/>
    <x v="388"/>
    <n v="139.86463149948284"/>
    <x v="15"/>
    <x v="6"/>
    <x v="18"/>
  </r>
  <r>
    <x v="6771"/>
    <s v="Product478"/>
    <n v="8"/>
    <x v="0"/>
    <x v="1"/>
    <n v="3.4036507395060776E-2"/>
    <x v="477"/>
    <x v="1"/>
    <x v="1"/>
    <n v="200"/>
    <n v="242.23378669364328"/>
    <x v="841"/>
    <n v="1871.9119569720922"/>
    <x v="16"/>
    <x v="6"/>
    <x v="18"/>
  </r>
  <r>
    <x v="6772"/>
    <s v="Product479"/>
    <n v="12"/>
    <x v="0"/>
    <x v="0"/>
    <n v="5.8141258547281777E-2"/>
    <x v="478"/>
    <x v="2"/>
    <x v="2"/>
    <n v="225"/>
    <n v="94.970168526319512"/>
    <x v="991"/>
    <n v="1073.3818008450221"/>
    <x v="17"/>
    <x v="6"/>
    <x v="18"/>
  </r>
  <r>
    <x v="6773"/>
    <s v="Product480"/>
    <n v="10"/>
    <x v="0"/>
    <x v="0"/>
    <n v="5.2607965100414482E-2"/>
    <x v="479"/>
    <x v="3"/>
    <x v="0"/>
    <n v="41"/>
    <n v="198.8671842095971"/>
    <x v="1283"/>
    <n v="1884.0518632308092"/>
    <x v="18"/>
    <x v="6"/>
    <x v="18"/>
  </r>
  <r>
    <x v="6774"/>
    <s v="Product481"/>
    <n v="15"/>
    <x v="1"/>
    <x v="0"/>
    <n v="2.9924385418218626E-3"/>
    <x v="480"/>
    <x v="0"/>
    <x v="3"/>
    <n v="85"/>
    <n v="129.58915890358787"/>
    <x v="1410"/>
    <n v="1938.0205696482376"/>
    <x v="19"/>
    <x v="6"/>
    <x v="18"/>
  </r>
  <r>
    <x v="6775"/>
    <s v="Product482"/>
    <n v="15"/>
    <x v="1"/>
    <x v="0"/>
    <n v="4.4159402321307666E-4"/>
    <x v="481"/>
    <x v="1"/>
    <x v="3"/>
    <n v="226"/>
    <n v="293.10707066800063"/>
    <x v="1201"/>
    <n v="4394.6645450614824"/>
    <x v="20"/>
    <x v="6"/>
    <x v="18"/>
  </r>
  <r>
    <x v="6776"/>
    <s v="Product483"/>
    <n v="4"/>
    <x v="1"/>
    <x v="1"/>
    <n v="3.180347524841081E-2"/>
    <x v="482"/>
    <x v="2"/>
    <x v="2"/>
    <n v="212"/>
    <n v="155.376993625203"/>
    <x v="456"/>
    <n v="601.74186101708551"/>
    <x v="21"/>
    <x v="6"/>
    <x v="18"/>
  </r>
  <r>
    <x v="6777"/>
    <s v="Product484"/>
    <n v="12"/>
    <x v="0"/>
    <x v="0"/>
    <n v="4.096836772634125E-2"/>
    <x v="483"/>
    <x v="3"/>
    <x v="3"/>
    <n v="24"/>
    <n v="265.75349638494072"/>
    <x v="280"/>
    <n v="3058.3921130457788"/>
    <x v="22"/>
    <x v="6"/>
    <x v="18"/>
  </r>
  <r>
    <x v="6778"/>
    <s v="Product485"/>
    <n v="2"/>
    <x v="2"/>
    <x v="0"/>
    <n v="7.959307093505566E-2"/>
    <x v="484"/>
    <x v="4"/>
    <x v="0"/>
    <n v="6"/>
    <n v="109.8995812200575"/>
    <x v="54"/>
    <n v="202.30467211255311"/>
    <x v="23"/>
    <x v="6"/>
    <x v="18"/>
  </r>
  <r>
    <x v="6779"/>
    <s v="Product486"/>
    <n v="12"/>
    <x v="2"/>
    <x v="0"/>
    <n v="2.8318497097459028E-2"/>
    <x v="485"/>
    <x v="0"/>
    <x v="0"/>
    <n v="176"/>
    <n v="33.849894373796332"/>
    <x v="648"/>
    <n v="394.69579485867223"/>
    <x v="24"/>
    <x v="6"/>
    <x v="18"/>
  </r>
  <r>
    <x v="6780"/>
    <s v="Product487"/>
    <n v="13"/>
    <x v="1"/>
    <x v="0"/>
    <n v="1.4885310486096148E-2"/>
    <x v="486"/>
    <x v="1"/>
    <x v="1"/>
    <n v="121"/>
    <n v="95.007481130778913"/>
    <x v="585"/>
    <n v="1216.7124485833895"/>
    <x v="25"/>
    <x v="6"/>
    <x v="18"/>
  </r>
  <r>
    <x v="6781"/>
    <s v="Product488"/>
    <n v="6"/>
    <x v="1"/>
    <x v="0"/>
    <n v="6.3260399012013788E-2"/>
    <x v="487"/>
    <x v="2"/>
    <x v="0"/>
    <n v="203"/>
    <n v="57.145692475028284"/>
    <x v="395"/>
    <n v="321.18379900344098"/>
    <x v="26"/>
    <x v="6"/>
    <x v="18"/>
  </r>
  <r>
    <x v="6782"/>
    <s v="Product489"/>
    <n v="7"/>
    <x v="1"/>
    <x v="1"/>
    <n v="2.9372438476654862E-2"/>
    <x v="488"/>
    <x v="3"/>
    <x v="1"/>
    <n v="58"/>
    <n v="35.148481297140563"/>
    <x v="181"/>
    <n v="238.81259284884715"/>
    <x v="27"/>
    <x v="6"/>
    <x v="18"/>
  </r>
  <r>
    <x v="6783"/>
    <s v="Product490"/>
    <n v="1"/>
    <x v="1"/>
    <x v="1"/>
    <n v="9.3535255228483938E-2"/>
    <x v="489"/>
    <x v="4"/>
    <x v="2"/>
    <n v="247"/>
    <n v="194.53909635877659"/>
    <x v="610"/>
    <n v="176.34283232893978"/>
    <x v="28"/>
    <x v="6"/>
    <x v="18"/>
  </r>
  <r>
    <x v="6784"/>
    <s v="Product491"/>
    <n v="13"/>
    <x v="0"/>
    <x v="0"/>
    <n v="4.4307724717071076E-2"/>
    <x v="490"/>
    <x v="0"/>
    <x v="0"/>
    <n v="116"/>
    <n v="139.71492837461395"/>
    <x v="174"/>
    <n v="1735.8182112612412"/>
    <x v="29"/>
    <x v="6"/>
    <x v="18"/>
  </r>
  <r>
    <x v="6785"/>
    <s v="Product492"/>
    <n v="9"/>
    <x v="1"/>
    <x v="0"/>
    <n v="5.748659553787519E-2"/>
    <x v="491"/>
    <x v="1"/>
    <x v="3"/>
    <n v="14"/>
    <n v="291.6744122256971"/>
    <x v="347"/>
    <n v="2474.1633893519784"/>
    <x v="30"/>
    <x v="6"/>
    <x v="18"/>
  </r>
  <r>
    <x v="6786"/>
    <s v="Product493"/>
    <n v="13"/>
    <x v="2"/>
    <x v="0"/>
    <n v="5.9263635400769177E-4"/>
    <x v="492"/>
    <x v="2"/>
    <x v="3"/>
    <n v="118"/>
    <n v="297.03411742667345"/>
    <x v="761"/>
    <n v="3859.1550947339756"/>
    <x v="0"/>
    <x v="7"/>
    <x v="18"/>
  </r>
  <r>
    <x v="6787"/>
    <s v="Product494"/>
    <n v="11"/>
    <x v="0"/>
    <x v="0"/>
    <n v="9.5415652116241229E-2"/>
    <x v="493"/>
    <x v="3"/>
    <x v="2"/>
    <n v="166"/>
    <n v="211.05178926159795"/>
    <x v="1158"/>
    <n v="2100.0555967479336"/>
    <x v="1"/>
    <x v="7"/>
    <x v="18"/>
  </r>
  <r>
    <x v="6788"/>
    <s v="Product495"/>
    <n v="9"/>
    <x v="0"/>
    <x v="1"/>
    <n v="8.776929358531288E-2"/>
    <x v="494"/>
    <x v="4"/>
    <x v="3"/>
    <n v="169"/>
    <n v="128.12683819830877"/>
    <x v="1261"/>
    <n v="1051.9311250829119"/>
    <x v="2"/>
    <x v="7"/>
    <x v="18"/>
  </r>
  <r>
    <x v="6789"/>
    <s v="Product496"/>
    <n v="5"/>
    <x v="0"/>
    <x v="0"/>
    <n v="6.0920199344193085E-2"/>
    <x v="495"/>
    <x v="0"/>
    <x v="0"/>
    <n v="28"/>
    <n v="279.37946540054895"/>
    <x v="684"/>
    <n v="1311.798063378367"/>
    <x v="3"/>
    <x v="7"/>
    <x v="18"/>
  </r>
  <r>
    <x v="6790"/>
    <s v="Product497"/>
    <n v="1"/>
    <x v="1"/>
    <x v="0"/>
    <n v="3.6198087708863382E-2"/>
    <x v="496"/>
    <x v="1"/>
    <x v="0"/>
    <n v="57"/>
    <n v="135.33195673051915"/>
    <x v="1159"/>
    <n v="130.43319869097573"/>
    <x v="4"/>
    <x v="7"/>
    <x v="18"/>
  </r>
  <r>
    <x v="6791"/>
    <s v="Product498"/>
    <n v="15"/>
    <x v="1"/>
    <x v="0"/>
    <n v="6.6084874095549313E-3"/>
    <x v="497"/>
    <x v="2"/>
    <x v="1"/>
    <n v="156"/>
    <n v="99.748162169391577"/>
    <x v="191"/>
    <n v="1486.3346654335337"/>
    <x v="5"/>
    <x v="7"/>
    <x v="18"/>
  </r>
  <r>
    <x v="6792"/>
    <s v="Product499"/>
    <n v="2"/>
    <x v="1"/>
    <x v="0"/>
    <n v="7.9374925664865981E-2"/>
    <x v="498"/>
    <x v="3"/>
    <x v="0"/>
    <n v="174"/>
    <n v="268.96198056255412"/>
    <x v="77"/>
    <n v="495.22628669745257"/>
    <x v="6"/>
    <x v="7"/>
    <x v="18"/>
  </r>
  <r>
    <x v="6793"/>
    <s v="Product500"/>
    <n v="14"/>
    <x v="0"/>
    <x v="0"/>
    <n v="1.1642965882084501E-2"/>
    <x v="499"/>
    <x v="4"/>
    <x v="1"/>
    <n v="8"/>
    <n v="161.43317053988284"/>
    <x v="300"/>
    <n v="2233.7505350027036"/>
    <x v="7"/>
    <x v="7"/>
    <x v="18"/>
  </r>
  <r>
    <x v="6794"/>
    <s v="Product501"/>
    <n v="15"/>
    <x v="2"/>
    <x v="1"/>
    <n v="3.00921052325024E-2"/>
    <x v="500"/>
    <x v="0"/>
    <x v="2"/>
    <n v="161"/>
    <n v="119.52256841742121"/>
    <x v="981"/>
    <n v="1738.8882406641783"/>
    <x v="8"/>
    <x v="7"/>
    <x v="18"/>
  </r>
  <r>
    <x v="6795"/>
    <s v="Product502"/>
    <n v="7"/>
    <x v="2"/>
    <x v="1"/>
    <n v="3.8506675604865349E-2"/>
    <x v="501"/>
    <x v="1"/>
    <x v="0"/>
    <n v="218"/>
    <n v="294.75888159572077"/>
    <x v="512"/>
    <n v="1983.8608787232301"/>
    <x v="9"/>
    <x v="7"/>
    <x v="18"/>
  </r>
  <r>
    <x v="6796"/>
    <s v="Product503"/>
    <n v="13"/>
    <x v="1"/>
    <x v="0"/>
    <n v="5.4040040268348868E-2"/>
    <x v="502"/>
    <x v="2"/>
    <x v="3"/>
    <n v="9"/>
    <n v="91.49051878244147"/>
    <x v="680"/>
    <n v="1125.1027770224607"/>
    <x v="10"/>
    <x v="7"/>
    <x v="18"/>
  </r>
  <r>
    <x v="6797"/>
    <s v="Product504"/>
    <n v="6"/>
    <x v="1"/>
    <x v="0"/>
    <n v="7.2316751772057361E-2"/>
    <x v="503"/>
    <x v="3"/>
    <x v="3"/>
    <n v="66"/>
    <n v="284.36105071278024"/>
    <x v="186"/>
    <n v="1582.7818991684562"/>
    <x v="11"/>
    <x v="7"/>
    <x v="18"/>
  </r>
  <r>
    <x v="6798"/>
    <s v="Product505"/>
    <n v="12"/>
    <x v="1"/>
    <x v="0"/>
    <n v="7.2875003005134442E-2"/>
    <x v="504"/>
    <x v="0"/>
    <x v="2"/>
    <n v="191"/>
    <n v="113.7313273067294"/>
    <x v="1487"/>
    <n v="1265.3178778496829"/>
    <x v="12"/>
    <x v="7"/>
    <x v="18"/>
  </r>
  <r>
    <x v="6799"/>
    <s v="Product506"/>
    <n v="2"/>
    <x v="1"/>
    <x v="0"/>
    <n v="7.3301953876315114E-3"/>
    <x v="505"/>
    <x v="1"/>
    <x v="3"/>
    <n v="139"/>
    <n v="218.32413351188438"/>
    <x v="1493"/>
    <n v="433.44754991081385"/>
    <x v="13"/>
    <x v="7"/>
    <x v="18"/>
  </r>
  <r>
    <x v="6800"/>
    <s v="Product507"/>
    <n v="6"/>
    <x v="0"/>
    <x v="1"/>
    <n v="9.704576288927895E-2"/>
    <x v="506"/>
    <x v="2"/>
    <x v="0"/>
    <n v="244"/>
    <n v="109.48275485393052"/>
    <x v="785"/>
    <n v="593.14750431546565"/>
    <x v="14"/>
    <x v="7"/>
    <x v="18"/>
  </r>
  <r>
    <x v="6801"/>
    <s v="Product508"/>
    <n v="3"/>
    <x v="1"/>
    <x v="0"/>
    <n v="6.1468694246007982E-3"/>
    <x v="507"/>
    <x v="3"/>
    <x v="0"/>
    <n v="75"/>
    <n v="138.86390701821341"/>
    <x v="383"/>
    <n v="414.03098614194766"/>
    <x v="15"/>
    <x v="7"/>
    <x v="18"/>
  </r>
  <r>
    <x v="6802"/>
    <s v="Product509"/>
    <n v="13"/>
    <x v="2"/>
    <x v="0"/>
    <n v="1.2702050810608413E-2"/>
    <x v="508"/>
    <x v="4"/>
    <x v="1"/>
    <n v="14"/>
    <n v="256.38322704660948"/>
    <x v="34"/>
    <n v="3290.646245505784"/>
    <x v="16"/>
    <x v="7"/>
    <x v="18"/>
  </r>
  <r>
    <x v="6803"/>
    <s v="Product510"/>
    <n v="15"/>
    <x v="0"/>
    <x v="0"/>
    <n v="4.7453149797705776E-2"/>
    <x v="509"/>
    <x v="0"/>
    <x v="0"/>
    <n v="113"/>
    <n v="189.93911321222657"/>
    <x v="912"/>
    <n v="2713.8885603078511"/>
    <x v="17"/>
    <x v="7"/>
    <x v="18"/>
  </r>
  <r>
    <x v="6804"/>
    <s v="Product511"/>
    <n v="12"/>
    <x v="0"/>
    <x v="0"/>
    <n v="9.6524953054321849E-2"/>
    <x v="510"/>
    <x v="1"/>
    <x v="1"/>
    <n v="120"/>
    <n v="77.609106580692014"/>
    <x v="791"/>
    <n v="841.4146945368343"/>
    <x v="18"/>
    <x v="7"/>
    <x v="18"/>
  </r>
  <r>
    <x v="6805"/>
    <s v="Product512"/>
    <n v="8"/>
    <x v="0"/>
    <x v="0"/>
    <n v="9.5694996967954041E-2"/>
    <x v="511"/>
    <x v="2"/>
    <x v="2"/>
    <n v="167"/>
    <n v="24.742297364977549"/>
    <x v="408"/>
    <n v="178.99666634924645"/>
    <x v="19"/>
    <x v="7"/>
    <x v="18"/>
  </r>
  <r>
    <x v="6806"/>
    <s v="Product513"/>
    <n v="1"/>
    <x v="1"/>
    <x v="1"/>
    <n v="5.4403708764028669E-3"/>
    <x v="512"/>
    <x v="3"/>
    <x v="0"/>
    <n v="163"/>
    <n v="123.31134888262523"/>
    <x v="376"/>
    <n v="122.64048941143425"/>
    <x v="20"/>
    <x v="7"/>
    <x v="18"/>
  </r>
  <r>
    <x v="6807"/>
    <s v="Product514"/>
    <n v="5"/>
    <x v="1"/>
    <x v="1"/>
    <n v="5.6900598198551394E-2"/>
    <x v="513"/>
    <x v="4"/>
    <x v="3"/>
    <n v="56"/>
    <n v="122.40587722237426"/>
    <x v="598"/>
    <n v="577.20454792701366"/>
    <x v="21"/>
    <x v="7"/>
    <x v="18"/>
  </r>
  <r>
    <x v="6808"/>
    <s v="Product515"/>
    <n v="14"/>
    <x v="1"/>
    <x v="0"/>
    <n v="7.1875338036289108E-2"/>
    <x v="514"/>
    <x v="0"/>
    <x v="3"/>
    <n v="34"/>
    <n v="227.58495666771267"/>
    <x v="1032"/>
    <n v="2957.1809536534524"/>
    <x v="22"/>
    <x v="7"/>
    <x v="18"/>
  </r>
  <r>
    <x v="6809"/>
    <s v="Product516"/>
    <n v="10"/>
    <x v="0"/>
    <x v="0"/>
    <n v="8.0265848548928417E-2"/>
    <x v="515"/>
    <x v="1"/>
    <x v="2"/>
    <n v="20"/>
    <n v="313.378906540934"/>
    <x v="155"/>
    <n v="2882.2528269009058"/>
    <x v="23"/>
    <x v="7"/>
    <x v="18"/>
  </r>
  <r>
    <x v="6810"/>
    <s v="Product517"/>
    <n v="12"/>
    <x v="2"/>
    <x v="0"/>
    <n v="5.7603935933184205E-2"/>
    <x v="516"/>
    <x v="2"/>
    <x v="3"/>
    <n v="220"/>
    <n v="72.915747140875908"/>
    <x v="1489"/>
    <n v="824.58615736863158"/>
    <x v="24"/>
    <x v="7"/>
    <x v="18"/>
  </r>
  <r>
    <x v="6811"/>
    <s v="Product518"/>
    <n v="14"/>
    <x v="2"/>
    <x v="0"/>
    <n v="8.0013388555632142E-2"/>
    <x v="517"/>
    <x v="3"/>
    <x v="0"/>
    <n v="128"/>
    <n v="26.145138231302024"/>
    <x v="413"/>
    <n v="336.74447978024205"/>
    <x v="25"/>
    <x v="7"/>
    <x v="18"/>
  </r>
  <r>
    <x v="6812"/>
    <s v="Product519"/>
    <n v="8"/>
    <x v="1"/>
    <x v="1"/>
    <n v="7.1366124495638075E-2"/>
    <x v="518"/>
    <x v="4"/>
    <x v="0"/>
    <n v="95"/>
    <n v="285.33877081944848"/>
    <x v="414"/>
    <n v="2119.801988621723"/>
    <x v="26"/>
    <x v="7"/>
    <x v="18"/>
  </r>
  <r>
    <x v="6813"/>
    <s v="Product520"/>
    <n v="2"/>
    <x v="1"/>
    <x v="0"/>
    <n v="2.5761322659462295E-3"/>
    <x v="519"/>
    <x v="0"/>
    <x v="1"/>
    <n v="175"/>
    <n v="119.75618353333203"/>
    <x v="169"/>
    <n v="238.89535152977049"/>
    <x v="27"/>
    <x v="7"/>
    <x v="18"/>
  </r>
  <r>
    <x v="6814"/>
    <s v="Product521"/>
    <n v="13"/>
    <x v="1"/>
    <x v="0"/>
    <n v="8.7491648893996739E-3"/>
    <x v="520"/>
    <x v="1"/>
    <x v="0"/>
    <n v="250"/>
    <n v="158.38303569871994"/>
    <x v="1176"/>
    <n v="2040.9651132482061"/>
    <x v="28"/>
    <x v="7"/>
    <x v="18"/>
  </r>
  <r>
    <x v="6815"/>
    <s v="Product522"/>
    <n v="14"/>
    <x v="1"/>
    <x v="0"/>
    <n v="3.2441512017392652E-4"/>
    <x v="521"/>
    <x v="2"/>
    <x v="1"/>
    <n v="27"/>
    <n v="124.38750349603892"/>
    <x v="89"/>
    <n v="1740.8601043280178"/>
    <x v="29"/>
    <x v="7"/>
    <x v="18"/>
  </r>
  <r>
    <x v="6816"/>
    <s v="Product523"/>
    <n v="13"/>
    <x v="0"/>
    <x v="0"/>
    <n v="5.6990193942658765E-2"/>
    <x v="522"/>
    <x v="3"/>
    <x v="2"/>
    <n v="247"/>
    <n v="27.268573642373713"/>
    <x v="995"/>
    <n v="334.28892044541715"/>
    <x v="30"/>
    <x v="7"/>
    <x v="18"/>
  </r>
  <r>
    <x v="6817"/>
    <s v="Product524"/>
    <n v="14"/>
    <x v="1"/>
    <x v="0"/>
    <n v="3.8194588527351582E-5"/>
    <x v="523"/>
    <x v="4"/>
    <x v="0"/>
    <n v="106"/>
    <n v="234.85070123384523"/>
    <x v="1134"/>
    <n v="3287.7842369112473"/>
    <x v="0"/>
    <x v="8"/>
    <x v="18"/>
  </r>
  <r>
    <x v="6818"/>
    <s v="Product525"/>
    <n v="15"/>
    <x v="2"/>
    <x v="1"/>
    <n v="1.1369797550316774E-2"/>
    <x v="524"/>
    <x v="0"/>
    <x v="3"/>
    <n v="212"/>
    <n v="222.09157138079988"/>
    <x v="304"/>
    <n v="3293.4965276485268"/>
    <x v="1"/>
    <x v="8"/>
    <x v="18"/>
  </r>
  <r>
    <x v="6819"/>
    <s v="Product526"/>
    <n v="14"/>
    <x v="0"/>
    <x v="1"/>
    <n v="8.5530518302386976E-2"/>
    <x v="525"/>
    <x v="1"/>
    <x v="3"/>
    <n v="134"/>
    <n v="110.81657632726677"/>
    <x v="1416"/>
    <n v="1418.7372796449945"/>
    <x v="2"/>
    <x v="8"/>
    <x v="18"/>
  </r>
  <r>
    <x v="6820"/>
    <s v="Product527"/>
    <n v="7"/>
    <x v="0"/>
    <x v="0"/>
    <n v="7.2131976787493307E-2"/>
    <x v="526"/>
    <x v="2"/>
    <x v="2"/>
    <n v="110"/>
    <n v="53.132878322627192"/>
    <x v="30"/>
    <n v="345.10209143764718"/>
    <x v="3"/>
    <x v="8"/>
    <x v="18"/>
  </r>
  <r>
    <x v="6821"/>
    <s v="Product528"/>
    <n v="12"/>
    <x v="0"/>
    <x v="0"/>
    <n v="7.8730655476760586E-2"/>
    <x v="527"/>
    <x v="3"/>
    <x v="3"/>
    <n v="170"/>
    <n v="227.02380253805364"/>
    <x v="278"/>
    <n v="2509.8008370648722"/>
    <x v="4"/>
    <x v="8"/>
    <x v="18"/>
  </r>
  <r>
    <x v="6822"/>
    <s v="Product529"/>
    <n v="13"/>
    <x v="1"/>
    <x v="0"/>
    <n v="2.6479655695350292E-2"/>
    <x v="528"/>
    <x v="0"/>
    <x v="0"/>
    <n v="127"/>
    <n v="136.19595669677676"/>
    <x v="1539"/>
    <n v="1723.6639505325145"/>
    <x v="5"/>
    <x v="8"/>
    <x v="18"/>
  </r>
  <r>
    <x v="6823"/>
    <s v="Product530"/>
    <n v="9"/>
    <x v="1"/>
    <x v="0"/>
    <n v="7.8075776819426235E-2"/>
    <x v="529"/>
    <x v="1"/>
    <x v="0"/>
    <n v="10"/>
    <n v="72.242090339225271"/>
    <x v="572"/>
    <n v="599.41559715237975"/>
    <x v="6"/>
    <x v="8"/>
    <x v="18"/>
  </r>
  <r>
    <x v="6824"/>
    <s v="Product531"/>
    <n v="11"/>
    <x v="1"/>
    <x v="1"/>
    <n v="8.264850178203359E-2"/>
    <x v="530"/>
    <x v="2"/>
    <x v="1"/>
    <n v="164"/>
    <n v="88.936420400554042"/>
    <x v="763"/>
    <n v="897.44554350650287"/>
    <x v="7"/>
    <x v="8"/>
    <x v="18"/>
  </r>
  <r>
    <x v="6825"/>
    <s v="Product532"/>
    <n v="8"/>
    <x v="0"/>
    <x v="0"/>
    <n v="6.162301685235682E-2"/>
    <x v="531"/>
    <x v="3"/>
    <x v="0"/>
    <n v="110"/>
    <n v="70.641018544159635"/>
    <x v="897"/>
    <n v="530.30324694356193"/>
    <x v="8"/>
    <x v="8"/>
    <x v="18"/>
  </r>
  <r>
    <x v="6826"/>
    <s v="Product533"/>
    <n v="3"/>
    <x v="2"/>
    <x v="0"/>
    <n v="6.0704263963134601E-2"/>
    <x v="532"/>
    <x v="4"/>
    <x v="1"/>
    <n v="48"/>
    <n v="36.697307483596049"/>
    <x v="384"/>
    <n v="103.40887333012657"/>
    <x v="9"/>
    <x v="8"/>
    <x v="18"/>
  </r>
  <r>
    <x v="6827"/>
    <s v="Product534"/>
    <n v="9"/>
    <x v="2"/>
    <x v="0"/>
    <n v="4.4691582696303592E-2"/>
    <x v="533"/>
    <x v="0"/>
    <x v="2"/>
    <n v="137"/>
    <n v="236.45595838693976"/>
    <x v="1465"/>
    <n v="2032.9953063179048"/>
    <x v="10"/>
    <x v="8"/>
    <x v="18"/>
  </r>
  <r>
    <x v="6828"/>
    <s v="Product535"/>
    <n v="1"/>
    <x v="1"/>
    <x v="0"/>
    <n v="8.0716380308002544E-2"/>
    <x v="534"/>
    <x v="1"/>
    <x v="0"/>
    <n v="164"/>
    <n v="160.32019119552447"/>
    <x v="900"/>
    <n v="147.37972567193484"/>
    <x v="11"/>
    <x v="8"/>
    <x v="18"/>
  </r>
  <r>
    <x v="6829"/>
    <s v="Product536"/>
    <n v="4"/>
    <x v="1"/>
    <x v="0"/>
    <n v="8.1844022659968818E-2"/>
    <x v="535"/>
    <x v="2"/>
    <x v="3"/>
    <n v="18"/>
    <n v="264.02350378354043"/>
    <x v="708"/>
    <n v="969.65903262846393"/>
    <x v="12"/>
    <x v="8"/>
    <x v="18"/>
  </r>
  <r>
    <x v="6830"/>
    <s v="Product537"/>
    <n v="3"/>
    <x v="1"/>
    <x v="1"/>
    <n v="6.3686262365257401E-2"/>
    <x v="536"/>
    <x v="3"/>
    <x v="3"/>
    <n v="52"/>
    <n v="187.04656859260788"/>
    <x v="399"/>
    <n v="525.40281525209389"/>
    <x v="13"/>
    <x v="8"/>
    <x v="18"/>
  </r>
  <r>
    <x v="6831"/>
    <s v="Product538"/>
    <n v="3"/>
    <x v="1"/>
    <x v="1"/>
    <n v="1.6756383472092519E-3"/>
    <x v="537"/>
    <x v="4"/>
    <x v="2"/>
    <n v="227"/>
    <n v="160.67685471845795"/>
    <x v="429"/>
    <n v="481.22285525754819"/>
    <x v="14"/>
    <x v="8"/>
    <x v="18"/>
  </r>
  <r>
    <x v="6832"/>
    <s v="Product539"/>
    <n v="3"/>
    <x v="0"/>
    <x v="0"/>
    <n v="2.5531913397083196E-2"/>
    <x v="538"/>
    <x v="0"/>
    <x v="3"/>
    <n v="54"/>
    <n v="212.94511712366071"/>
    <x v="386"/>
    <n v="622.52466250478301"/>
    <x v="15"/>
    <x v="8"/>
    <x v="18"/>
  </r>
  <r>
    <x v="6833"/>
    <s v="Product540"/>
    <n v="10"/>
    <x v="1"/>
    <x v="0"/>
    <n v="9.0996333246702643E-2"/>
    <x v="539"/>
    <x v="1"/>
    <x v="0"/>
    <n v="110"/>
    <n v="285.46159815805129"/>
    <x v="194"/>
    <n v="2594.8563944292496"/>
    <x v="16"/>
    <x v="8"/>
    <x v="18"/>
  </r>
  <r>
    <x v="6834"/>
    <s v="Product541"/>
    <n v="15"/>
    <x v="2"/>
    <x v="0"/>
    <n v="8.6764521856951632E-2"/>
    <x v="540"/>
    <x v="2"/>
    <x v="0"/>
    <n v="242"/>
    <n v="306.91553781841213"/>
    <x v="1183"/>
    <n v="4204.2923689369263"/>
    <x v="17"/>
    <x v="8"/>
    <x v="18"/>
  </r>
  <r>
    <x v="6835"/>
    <s v="Product542"/>
    <n v="15"/>
    <x v="0"/>
    <x v="0"/>
    <n v="7.4859230633776114E-2"/>
    <x v="541"/>
    <x v="3"/>
    <x v="1"/>
    <n v="220"/>
    <n v="229.13044383639851"/>
    <x v="1282"/>
    <n v="3179.6687264404509"/>
    <x v="18"/>
    <x v="8"/>
    <x v="18"/>
  </r>
  <r>
    <x v="6836"/>
    <s v="Product543"/>
    <n v="8"/>
    <x v="0"/>
    <x v="1"/>
    <n v="1.6852247865402882E-2"/>
    <x v="542"/>
    <x v="4"/>
    <x v="0"/>
    <n v="248"/>
    <n v="214.00277782216222"/>
    <x v="1544"/>
    <n v="1683.1707997313472"/>
    <x v="19"/>
    <x v="8"/>
    <x v="18"/>
  </r>
  <r>
    <x v="6837"/>
    <s v="Product544"/>
    <n v="3"/>
    <x v="0"/>
    <x v="0"/>
    <n v="2.901190720310063E-2"/>
    <x v="543"/>
    <x v="0"/>
    <x v="1"/>
    <n v="43"/>
    <n v="134.9756437319588"/>
    <x v="805"/>
    <n v="393.17922864398525"/>
    <x v="20"/>
    <x v="8"/>
    <x v="18"/>
  </r>
  <r>
    <x v="6838"/>
    <s v="Product545"/>
    <n v="9"/>
    <x v="1"/>
    <x v="0"/>
    <n v="1.5382180376821476E-2"/>
    <x v="544"/>
    <x v="1"/>
    <x v="2"/>
    <n v="25"/>
    <n v="296.79099746309049"/>
    <x v="383"/>
    <n v="2630.0313432530684"/>
    <x v="21"/>
    <x v="8"/>
    <x v="18"/>
  </r>
  <r>
    <x v="6839"/>
    <s v="Product546"/>
    <n v="12"/>
    <x v="1"/>
    <x v="0"/>
    <n v="9.374131046262367E-2"/>
    <x v="545"/>
    <x v="2"/>
    <x v="0"/>
    <n v="147"/>
    <n v="257.4702801057685"/>
    <x v="950"/>
    <n v="2800.0161437216993"/>
    <x v="22"/>
    <x v="8"/>
    <x v="18"/>
  </r>
  <r>
    <x v="6840"/>
    <s v="Product547"/>
    <n v="15"/>
    <x v="1"/>
    <x v="0"/>
    <n v="5.4764254156880569E-2"/>
    <x v="546"/>
    <x v="3"/>
    <x v="3"/>
    <n v="83"/>
    <n v="247.50193321425135"/>
    <x v="204"/>
    <n v="3509.2151165908022"/>
    <x v="23"/>
    <x v="8"/>
    <x v="18"/>
  </r>
  <r>
    <x v="6841"/>
    <s v="Product548"/>
    <n v="7"/>
    <x v="0"/>
    <x v="0"/>
    <n v="8.0624161561302671E-2"/>
    <x v="547"/>
    <x v="4"/>
    <x v="3"/>
    <n v="81"/>
    <n v="176.44513654686921"/>
    <x v="754"/>
    <n v="1135.5357674584582"/>
    <x v="24"/>
    <x v="8"/>
    <x v="18"/>
  </r>
  <r>
    <x v="6842"/>
    <s v="Product549"/>
    <n v="6"/>
    <x v="2"/>
    <x v="1"/>
    <n v="2.9331658189417343E-2"/>
    <x v="548"/>
    <x v="0"/>
    <x v="2"/>
    <n v="244"/>
    <n v="58.354313537435445"/>
    <x v="785"/>
    <n v="339.85610855326382"/>
    <x v="25"/>
    <x v="8"/>
    <x v="18"/>
  </r>
  <r>
    <x v="6843"/>
    <s v="Product550"/>
    <n v="7"/>
    <x v="2"/>
    <x v="1"/>
    <n v="2.6091698728943083E-2"/>
    <x v="549"/>
    <x v="1"/>
    <x v="3"/>
    <n v="189"/>
    <n v="156.34092138810229"/>
    <x v="1145"/>
    <n v="1065.8320481776698"/>
    <x v="26"/>
    <x v="8"/>
    <x v="18"/>
  </r>
  <r>
    <x v="6844"/>
    <s v="Product551"/>
    <n v="12"/>
    <x v="1"/>
    <x v="0"/>
    <n v="5.7452584061973816E-2"/>
    <x v="550"/>
    <x v="2"/>
    <x v="0"/>
    <n v="246"/>
    <n v="79.068524195263251"/>
    <x v="577"/>
    <n v="894.30999794734407"/>
    <x v="27"/>
    <x v="8"/>
    <x v="18"/>
  </r>
  <r>
    <x v="6845"/>
    <s v="Product552"/>
    <n v="8"/>
    <x v="1"/>
    <x v="0"/>
    <n v="9.4737086510504609E-2"/>
    <x v="551"/>
    <x v="3"/>
    <x v="0"/>
    <n v="233"/>
    <n v="110.2681661174762"/>
    <x v="907"/>
    <n v="798.57345059720126"/>
    <x v="28"/>
    <x v="8"/>
    <x v="18"/>
  </r>
  <r>
    <x v="6846"/>
    <s v="Product553"/>
    <n v="10"/>
    <x v="1"/>
    <x v="0"/>
    <n v="7.8722614652021933E-2"/>
    <x v="552"/>
    <x v="0"/>
    <x v="1"/>
    <n v="159"/>
    <n v="92.343117881062852"/>
    <x v="1312"/>
    <n v="850.73626196345708"/>
    <x v="29"/>
    <x v="8"/>
    <x v="18"/>
  </r>
  <r>
    <x v="6847"/>
    <s v="Product554"/>
    <n v="9"/>
    <x v="1"/>
    <x v="0"/>
    <n v="6.0070047450072252E-2"/>
    <x v="553"/>
    <x v="1"/>
    <x v="0"/>
    <n v="135"/>
    <n v="316.46142838143641"/>
    <x v="292"/>
    <n v="2677.0641782620128"/>
    <x v="0"/>
    <x v="9"/>
    <x v="18"/>
  </r>
  <r>
    <x v="6848"/>
    <s v="Product555"/>
    <n v="11"/>
    <x v="0"/>
    <x v="1"/>
    <n v="6.095696248261593E-2"/>
    <x v="554"/>
    <x v="2"/>
    <x v="1"/>
    <n v="10"/>
    <n v="201.02595181117033"/>
    <x v="90"/>
    <n v="2076.4922244944314"/>
    <x v="1"/>
    <x v="9"/>
    <x v="18"/>
  </r>
  <r>
    <x v="6849"/>
    <s v="Product556"/>
    <n v="9"/>
    <x v="1"/>
    <x v="0"/>
    <n v="4.9121109438499302E-2"/>
    <x v="555"/>
    <x v="3"/>
    <x v="2"/>
    <n v="54"/>
    <n v="144.13729815434993"/>
    <x v="244"/>
    <n v="1233.5140274178646"/>
    <x v="2"/>
    <x v="9"/>
    <x v="18"/>
  </r>
  <r>
    <x v="6850"/>
    <s v="Product557"/>
    <n v="7"/>
    <x v="2"/>
    <x v="0"/>
    <n v="4.8729702370470009E-2"/>
    <x v="556"/>
    <x v="4"/>
    <x v="0"/>
    <n v="215"/>
    <n v="161.84056881166865"/>
    <x v="444"/>
    <n v="1077.6788824340592"/>
    <x v="3"/>
    <x v="9"/>
    <x v="18"/>
  </r>
  <r>
    <x v="6851"/>
    <s v="Product558"/>
    <n v="2"/>
    <x v="0"/>
    <x v="0"/>
    <n v="6.289459089406485E-2"/>
    <x v="557"/>
    <x v="0"/>
    <x v="3"/>
    <n v="143"/>
    <n v="103.33177840029738"/>
    <x v="676"/>
    <n v="193.66553694290903"/>
    <x v="4"/>
    <x v="9"/>
    <x v="18"/>
  </r>
  <r>
    <x v="6852"/>
    <s v="Product559"/>
    <n v="3"/>
    <x v="0"/>
    <x v="0"/>
    <n v="5.5618795823274184E-2"/>
    <x v="558"/>
    <x v="1"/>
    <x v="3"/>
    <n v="108"/>
    <n v="284.40003469589732"/>
    <x v="84"/>
    <n v="805.74614170204222"/>
    <x v="5"/>
    <x v="9"/>
    <x v="18"/>
  </r>
  <r>
    <x v="6853"/>
    <s v="Product560"/>
    <n v="12"/>
    <x v="0"/>
    <x v="0"/>
    <n v="9.8415099466586109E-3"/>
    <x v="559"/>
    <x v="2"/>
    <x v="2"/>
    <n v="214"/>
    <n v="110.59446485501947"/>
    <x v="815"/>
    <n v="1314.0725799492409"/>
    <x v="6"/>
    <x v="9"/>
    <x v="18"/>
  </r>
  <r>
    <x v="6854"/>
    <s v="Product561"/>
    <n v="12"/>
    <x v="1"/>
    <x v="1"/>
    <n v="1.7162178030522891E-3"/>
    <x v="560"/>
    <x v="3"/>
    <x v="3"/>
    <n v="165"/>
    <n v="54.904487202901407"/>
    <x v="250"/>
    <n v="657.72310973395599"/>
    <x v="7"/>
    <x v="9"/>
    <x v="18"/>
  </r>
  <r>
    <x v="6855"/>
    <s v="Product562"/>
    <n v="7"/>
    <x v="1"/>
    <x v="1"/>
    <n v="6.3938863765404794E-2"/>
    <x v="561"/>
    <x v="4"/>
    <x v="0"/>
    <n v="35"/>
    <n v="253.08551786400244"/>
    <x v="1141"/>
    <n v="1658.3246219140935"/>
    <x v="8"/>
    <x v="9"/>
    <x v="18"/>
  </r>
  <r>
    <x v="6856"/>
    <s v="Product563"/>
    <n v="3"/>
    <x v="1"/>
    <x v="0"/>
    <n v="4.4504916176909687E-2"/>
    <x v="562"/>
    <x v="0"/>
    <x v="0"/>
    <n v="76"/>
    <n v="120.28894375834017"/>
    <x v="924"/>
    <n v="344.8064831980987"/>
    <x v="9"/>
    <x v="9"/>
    <x v="18"/>
  </r>
  <r>
    <x v="6857"/>
    <s v="Product564"/>
    <n v="11"/>
    <x v="0"/>
    <x v="0"/>
    <n v="5.8520186772730742E-2"/>
    <x v="563"/>
    <x v="1"/>
    <x v="1"/>
    <n v="247"/>
    <n v="236.29065830339567"/>
    <x v="887"/>
    <n v="2447.0917333151242"/>
    <x v="10"/>
    <x v="9"/>
    <x v="18"/>
  </r>
  <r>
    <x v="6858"/>
    <s v="Product565"/>
    <n v="4"/>
    <x v="2"/>
    <x v="0"/>
    <n v="2.8208283707437165E-2"/>
    <x v="564"/>
    <x v="2"/>
    <x v="0"/>
    <n v="37"/>
    <n v="35.211466537531415"/>
    <x v="569"/>
    <n v="136.8728459987432"/>
    <x v="11"/>
    <x v="9"/>
    <x v="18"/>
  </r>
  <r>
    <x v="6859"/>
    <s v="Product566"/>
    <n v="9"/>
    <x v="2"/>
    <x v="0"/>
    <n v="7.9408701094890288E-2"/>
    <x v="565"/>
    <x v="3"/>
    <x v="1"/>
    <n v="188"/>
    <n v="113.63792087443605"/>
    <x v="798"/>
    <n v="941.52673064405849"/>
    <x v="12"/>
    <x v="9"/>
    <x v="18"/>
  </r>
  <r>
    <x v="6860"/>
    <s v="Product567"/>
    <n v="11"/>
    <x v="1"/>
    <x v="1"/>
    <n v="4.2016207117592012E-2"/>
    <x v="566"/>
    <x v="4"/>
    <x v="2"/>
    <n v="176"/>
    <n v="244.36494656971075"/>
    <x v="431"/>
    <n v="2575.0742419859434"/>
    <x v="13"/>
    <x v="9"/>
    <x v="18"/>
  </r>
  <r>
    <x v="6861"/>
    <s v="Product568"/>
    <n v="11"/>
    <x v="1"/>
    <x v="0"/>
    <n v="8.7580229127751597E-2"/>
    <x v="567"/>
    <x v="0"/>
    <x v="0"/>
    <n v="208"/>
    <n v="52.631046297904106"/>
    <x v="307"/>
    <n v="528.23767924290405"/>
    <x v="14"/>
    <x v="9"/>
    <x v="18"/>
  </r>
  <r>
    <x v="6862"/>
    <s v="Product569"/>
    <n v="3"/>
    <x v="1"/>
    <x v="0"/>
    <n v="8.4374642212649981E-2"/>
    <x v="568"/>
    <x v="1"/>
    <x v="3"/>
    <n v="21"/>
    <n v="133.16814465058349"/>
    <x v="482"/>
    <n v="365.79639027470427"/>
    <x v="15"/>
    <x v="9"/>
    <x v="18"/>
  </r>
  <r>
    <x v="6863"/>
    <s v="Product570"/>
    <n v="7"/>
    <x v="1"/>
    <x v="0"/>
    <n v="1.9772671368159536E-2"/>
    <x v="569"/>
    <x v="2"/>
    <x v="3"/>
    <n v="113"/>
    <n v="100.25777638177894"/>
    <x v="847"/>
    <n v="687.92788622095713"/>
    <x v="16"/>
    <x v="9"/>
    <x v="18"/>
  </r>
  <r>
    <x v="6864"/>
    <s v="Product571"/>
    <n v="15"/>
    <x v="0"/>
    <x v="0"/>
    <n v="1.6142528083606469E-2"/>
    <x v="570"/>
    <x v="3"/>
    <x v="2"/>
    <n v="52"/>
    <n v="260.09407830878251"/>
    <x v="454"/>
    <n v="3838.4325351795487"/>
    <x v="17"/>
    <x v="9"/>
    <x v="18"/>
  </r>
  <r>
    <x v="6865"/>
    <s v="Product572"/>
    <n v="3"/>
    <x v="1"/>
    <x v="0"/>
    <n v="7.7328868994052391E-2"/>
    <x v="571"/>
    <x v="4"/>
    <x v="3"/>
    <n v="226"/>
    <n v="47.30466253672553"/>
    <x v="968"/>
    <n v="130.93993945384568"/>
    <x v="18"/>
    <x v="9"/>
    <x v="18"/>
  </r>
  <r>
    <x v="6866"/>
    <s v="Product573"/>
    <n v="11"/>
    <x v="2"/>
    <x v="1"/>
    <n v="1.7937969169533264E-2"/>
    <x v="572"/>
    <x v="0"/>
    <x v="0"/>
    <n v="106"/>
    <n v="258.35355782428985"/>
    <x v="913"/>
    <n v="2790.9114163611835"/>
    <x v="19"/>
    <x v="9"/>
    <x v="18"/>
  </r>
  <r>
    <x v="6867"/>
    <s v="Product574"/>
    <n v="13"/>
    <x v="0"/>
    <x v="1"/>
    <n v="3.762267634688822E-2"/>
    <x v="573"/>
    <x v="1"/>
    <x v="0"/>
    <n v="34"/>
    <n v="101.4586641925966"/>
    <x v="359"/>
    <n v="1269.3397301921821"/>
    <x v="20"/>
    <x v="9"/>
    <x v="18"/>
  </r>
  <r>
    <x v="6868"/>
    <s v="Product575"/>
    <n v="15"/>
    <x v="0"/>
    <x v="0"/>
    <n v="2.0894018741012745E-2"/>
    <x v="574"/>
    <x v="2"/>
    <x v="1"/>
    <n v="72"/>
    <n v="43.632874295286825"/>
    <x v="96"/>
    <n v="640.81812303055278"/>
    <x v="21"/>
    <x v="9"/>
    <x v="18"/>
  </r>
  <r>
    <x v="6869"/>
    <s v="Product576"/>
    <n v="2"/>
    <x v="0"/>
    <x v="0"/>
    <n v="4.0730890589003345E-2"/>
    <x v="575"/>
    <x v="3"/>
    <x v="0"/>
    <n v="219"/>
    <n v="143.34269710447285"/>
    <x v="1243"/>
    <n v="275.00844278395584"/>
    <x v="22"/>
    <x v="9"/>
    <x v="18"/>
  </r>
  <r>
    <x v="6870"/>
    <s v="Product577"/>
    <n v="8"/>
    <x v="1"/>
    <x v="0"/>
    <n v="5.2318450424944145E-2"/>
    <x v="576"/>
    <x v="0"/>
    <x v="1"/>
    <n v="160"/>
    <n v="276.89691497241893"/>
    <x v="479"/>
    <n v="2099.2807796289158"/>
    <x v="23"/>
    <x v="9"/>
    <x v="18"/>
  </r>
  <r>
    <x v="6871"/>
    <s v="Product578"/>
    <n v="3"/>
    <x v="1"/>
    <x v="0"/>
    <n v="9.7637129642079462E-2"/>
    <x v="577"/>
    <x v="1"/>
    <x v="2"/>
    <n v="109"/>
    <n v="86.106302327946679"/>
    <x v="1545"/>
    <n v="233.09739037365861"/>
    <x v="24"/>
    <x v="9"/>
    <x v="18"/>
  </r>
  <r>
    <x v="6872"/>
    <s v="Product579"/>
    <n v="5"/>
    <x v="1"/>
    <x v="1"/>
    <n v="2.3453514993100867E-2"/>
    <x v="578"/>
    <x v="2"/>
    <x v="0"/>
    <n v="74"/>
    <n v="100.75349801816242"/>
    <x v="139"/>
    <n v="491.9523717089304"/>
    <x v="25"/>
    <x v="9"/>
    <x v="18"/>
  </r>
  <r>
    <x v="6873"/>
    <s v="Product580"/>
    <n v="2"/>
    <x v="0"/>
    <x v="0"/>
    <n v="2.5958351290991988E-2"/>
    <x v="579"/>
    <x v="3"/>
    <x v="3"/>
    <n v="203"/>
    <n v="137.86830964915555"/>
    <x v="181"/>
    <n v="268.57895127077501"/>
    <x v="26"/>
    <x v="9"/>
    <x v="18"/>
  </r>
  <r>
    <x v="6874"/>
    <s v="Product581"/>
    <n v="7"/>
    <x v="2"/>
    <x v="0"/>
    <n v="3.8080679279117492E-2"/>
    <x v="580"/>
    <x v="4"/>
    <x v="3"/>
    <n v="29"/>
    <n v="251.23764208135887"/>
    <x v="936"/>
    <n v="1691.6923940729184"/>
    <x v="27"/>
    <x v="9"/>
    <x v="18"/>
  </r>
  <r>
    <x v="6875"/>
    <s v="Product582"/>
    <n v="1"/>
    <x v="2"/>
    <x v="0"/>
    <n v="4.3187215563260953E-2"/>
    <x v="581"/>
    <x v="0"/>
    <x v="2"/>
    <n v="175"/>
    <n v="315.72721046000169"/>
    <x v="1468"/>
    <n v="302.09183136267853"/>
    <x v="28"/>
    <x v="9"/>
    <x v="18"/>
  </r>
  <r>
    <x v="6876"/>
    <s v="Product583"/>
    <n v="3"/>
    <x v="1"/>
    <x v="0"/>
    <n v="4.7990310445270558E-2"/>
    <x v="582"/>
    <x v="1"/>
    <x v="3"/>
    <n v="250"/>
    <n v="58.015013287548612"/>
    <x v="59"/>
    <n v="165.69256436817798"/>
    <x v="29"/>
    <x v="9"/>
    <x v="18"/>
  </r>
  <r>
    <x v="6877"/>
    <s v="Product584"/>
    <n v="8"/>
    <x v="1"/>
    <x v="0"/>
    <n v="6.6205907327281377E-2"/>
    <x v="583"/>
    <x v="2"/>
    <x v="0"/>
    <n v="79"/>
    <n v="123.69571039603173"/>
    <x v="681"/>
    <n v="924.05058925415858"/>
    <x v="30"/>
    <x v="9"/>
    <x v="18"/>
  </r>
  <r>
    <x v="6878"/>
    <s v="Product585"/>
    <n v="9"/>
    <x v="1"/>
    <x v="1"/>
    <n v="5.338408572947273E-2"/>
    <x v="584"/>
    <x v="3"/>
    <x v="0"/>
    <n v="82"/>
    <n v="83.0301221235068"/>
    <x v="971"/>
    <n v="707.37871469343224"/>
    <x v="0"/>
    <x v="10"/>
    <x v="18"/>
  </r>
  <r>
    <x v="6879"/>
    <s v="Product586"/>
    <n v="12"/>
    <x v="1"/>
    <x v="1"/>
    <n v="4.265102087266737E-3"/>
    <x v="585"/>
    <x v="4"/>
    <x v="1"/>
    <n v="214"/>
    <n v="203.35807834051852"/>
    <x v="815"/>
    <n v="2429.8888245135099"/>
    <x v="1"/>
    <x v="10"/>
    <x v="18"/>
  </r>
  <r>
    <x v="6880"/>
    <s v="Product587"/>
    <n v="9"/>
    <x v="0"/>
    <x v="0"/>
    <n v="4.1089599079242402E-2"/>
    <x v="586"/>
    <x v="0"/>
    <x v="0"/>
    <n v="250"/>
    <n v="52.450590387225219"/>
    <x v="1293"/>
    <n v="452.65874991070115"/>
    <x v="2"/>
    <x v="10"/>
    <x v="18"/>
  </r>
  <r>
    <x v="6881"/>
    <s v="Product588"/>
    <n v="10"/>
    <x v="1"/>
    <x v="0"/>
    <n v="2.5286942804935354E-2"/>
    <x v="587"/>
    <x v="1"/>
    <x v="1"/>
    <n v="109"/>
    <n v="177.22174787813717"/>
    <x v="480"/>
    <n v="1727.4035167575205"/>
    <x v="3"/>
    <x v="10"/>
    <x v="18"/>
  </r>
  <r>
    <x v="6882"/>
    <s v="Product589"/>
    <n v="4"/>
    <x v="2"/>
    <x v="0"/>
    <n v="3.1014303454102589E-2"/>
    <x v="588"/>
    <x v="2"/>
    <x v="2"/>
    <n v="203"/>
    <n v="312.11894380348224"/>
    <x v="396"/>
    <n v="1209.7551686663483"/>
    <x v="4"/>
    <x v="10"/>
    <x v="18"/>
  </r>
  <r>
    <x v="6883"/>
    <s v="Product590"/>
    <n v="1"/>
    <x v="0"/>
    <x v="0"/>
    <n v="3.4606642423395152E-2"/>
    <x v="589"/>
    <x v="3"/>
    <x v="0"/>
    <n v="42"/>
    <n v="225.08439392269705"/>
    <x v="103"/>
    <n v="217.29497878712766"/>
    <x v="5"/>
    <x v="10"/>
    <x v="18"/>
  </r>
  <r>
    <x v="6884"/>
    <s v="Product591"/>
    <n v="9"/>
    <x v="0"/>
    <x v="1"/>
    <n v="1.2525236569842181E-2"/>
    <x v="590"/>
    <x v="4"/>
    <x v="3"/>
    <n v="67"/>
    <n v="241.95017775161301"/>
    <x v="922"/>
    <n v="2150.2772508344283"/>
    <x v="6"/>
    <x v="10"/>
    <x v="18"/>
  </r>
  <r>
    <x v="6885"/>
    <s v="Product592"/>
    <n v="14"/>
    <x v="0"/>
    <x v="0"/>
    <n v="1.269345077886337E-2"/>
    <x v="591"/>
    <x v="0"/>
    <x v="3"/>
    <n v="74"/>
    <n v="169.38013076133478"/>
    <x v="470"/>
    <n v="2341.2215737203765"/>
    <x v="7"/>
    <x v="10"/>
    <x v="18"/>
  </r>
  <r>
    <x v="6886"/>
    <s v="Product593"/>
    <n v="7"/>
    <x v="1"/>
    <x v="0"/>
    <n v="3.7537146333864679E-2"/>
    <x v="592"/>
    <x v="1"/>
    <x v="2"/>
    <n v="97"/>
    <n v="305.42739972846272"/>
    <x v="1546"/>
    <n v="2057.7376871133852"/>
    <x v="8"/>
    <x v="10"/>
    <x v="18"/>
  </r>
  <r>
    <x v="6887"/>
    <s v="Product594"/>
    <n v="2"/>
    <x v="1"/>
    <x v="0"/>
    <n v="9.4506787847563528E-2"/>
    <x v="593"/>
    <x v="2"/>
    <x v="3"/>
    <n v="38"/>
    <n v="118.64183454090137"/>
    <x v="264"/>
    <n v="214.85875170819736"/>
    <x v="9"/>
    <x v="10"/>
    <x v="18"/>
  </r>
  <r>
    <x v="6888"/>
    <s v="Product595"/>
    <n v="8"/>
    <x v="1"/>
    <x v="0"/>
    <n v="5.8318938227583932E-2"/>
    <x v="594"/>
    <x v="3"/>
    <x v="0"/>
    <n v="246"/>
    <n v="146.48281085309057"/>
    <x v="1511"/>
    <n v="1103.5207108443706"/>
    <x v="10"/>
    <x v="10"/>
    <x v="18"/>
  </r>
  <r>
    <x v="6889"/>
    <s v="Product596"/>
    <n v="15"/>
    <x v="0"/>
    <x v="0"/>
    <n v="6.0047956446009833E-2"/>
    <x v="595"/>
    <x v="4"/>
    <x v="0"/>
    <n v="186"/>
    <n v="123.06161137447633"/>
    <x v="721"/>
    <n v="1735.0801964172899"/>
    <x v="11"/>
    <x v="10"/>
    <x v="18"/>
  </r>
  <r>
    <x v="6890"/>
    <s v="Product597"/>
    <n v="7"/>
    <x v="2"/>
    <x v="1"/>
    <n v="7.5141059002699573E-2"/>
    <x v="596"/>
    <x v="0"/>
    <x v="1"/>
    <n v="232"/>
    <n v="126.26063378510496"/>
    <x v="916"/>
    <n v="817.41293236498109"/>
    <x v="12"/>
    <x v="10"/>
    <x v="18"/>
  </r>
  <r>
    <x v="6891"/>
    <s v="Product598"/>
    <n v="13"/>
    <x v="2"/>
    <x v="1"/>
    <n v="9.1246737951748369E-2"/>
    <x v="597"/>
    <x v="1"/>
    <x v="0"/>
    <n v="229"/>
    <n v="101.99912318492733"/>
    <x v="53"/>
    <n v="1204.9964669647343"/>
    <x v="13"/>
    <x v="10"/>
    <x v="18"/>
  </r>
  <r>
    <x v="6892"/>
    <s v="Product599"/>
    <n v="2"/>
    <x v="1"/>
    <x v="0"/>
    <n v="5.5091445614265336E-2"/>
    <x v="598"/>
    <x v="2"/>
    <x v="1"/>
    <n v="187"/>
    <n v="218.46157397702208"/>
    <x v="337"/>
    <n v="412.85242011092032"/>
    <x v="14"/>
    <x v="10"/>
    <x v="18"/>
  </r>
  <r>
    <x v="6893"/>
    <s v="Product600"/>
    <n v="12"/>
    <x v="1"/>
    <x v="0"/>
    <n v="8.8887867859543945E-6"/>
    <x v="599"/>
    <x v="3"/>
    <x v="2"/>
    <n v="185"/>
    <n v="118.07746493641349"/>
    <x v="1214"/>
    <n v="1416.9169844520413"/>
    <x v="15"/>
    <x v="10"/>
    <x v="18"/>
  </r>
  <r>
    <x v="6894"/>
    <s v="Product601"/>
    <n v="12"/>
    <x v="1"/>
    <x v="0"/>
    <n v="9.1686039764727958E-2"/>
    <x v="600"/>
    <x v="0"/>
    <x v="0"/>
    <n v="99"/>
    <n v="301.06152720713794"/>
    <x v="1061"/>
    <n v="3281.5006566239344"/>
    <x v="16"/>
    <x v="10"/>
    <x v="18"/>
  </r>
  <r>
    <x v="6895"/>
    <s v="Product602"/>
    <n v="1"/>
    <x v="1"/>
    <x v="0"/>
    <n v="5.4278445441906978E-2"/>
    <x v="601"/>
    <x v="1"/>
    <x v="3"/>
    <n v="7"/>
    <n v="278.4569004374647"/>
    <x v="928"/>
    <n v="263.34269275914727"/>
    <x v="17"/>
    <x v="10"/>
    <x v="18"/>
  </r>
  <r>
    <x v="6896"/>
    <s v="Product603"/>
    <n v="10"/>
    <x v="0"/>
    <x v="1"/>
    <n v="5.3868198398981271E-2"/>
    <x v="602"/>
    <x v="2"/>
    <x v="3"/>
    <n v="230"/>
    <n v="107.45914356651843"/>
    <x v="147"/>
    <n v="1016.7051310109259"/>
    <x v="18"/>
    <x v="10"/>
    <x v="18"/>
  </r>
  <r>
    <x v="6897"/>
    <s v="Product604"/>
    <n v="5"/>
    <x v="1"/>
    <x v="0"/>
    <n v="9.722806152928154E-2"/>
    <x v="603"/>
    <x v="3"/>
    <x v="2"/>
    <n v="160"/>
    <n v="175.20849828762115"/>
    <x v="290"/>
    <n v="790.86657817829655"/>
    <x v="19"/>
    <x v="10"/>
    <x v="18"/>
  </r>
  <r>
    <x v="6898"/>
    <s v="Product605"/>
    <n v="5"/>
    <x v="2"/>
    <x v="0"/>
    <n v="4.3253528788928054E-2"/>
    <x v="604"/>
    <x v="4"/>
    <x v="3"/>
    <n v="218"/>
    <n v="118.81813108477654"/>
    <x v="480"/>
    <n v="568.39413815627267"/>
    <x v="20"/>
    <x v="10"/>
    <x v="18"/>
  </r>
  <r>
    <x v="6899"/>
    <s v="Product606"/>
    <n v="13"/>
    <x v="0"/>
    <x v="0"/>
    <n v="6.0190100288863742E-3"/>
    <x v="605"/>
    <x v="0"/>
    <x v="0"/>
    <n v="130"/>
    <n v="276.14413304443076"/>
    <x v="493"/>
    <n v="3568.2662435968368"/>
    <x v="21"/>
    <x v="10"/>
    <x v="18"/>
  </r>
  <r>
    <x v="6900"/>
    <s v="Product607"/>
    <n v="10"/>
    <x v="0"/>
    <x v="0"/>
    <n v="3.4574069207733184E-2"/>
    <x v="606"/>
    <x v="1"/>
    <x v="0"/>
    <n v="21"/>
    <n v="61.175300530070537"/>
    <x v="19"/>
    <n v="590.60221455739998"/>
    <x v="22"/>
    <x v="10"/>
    <x v="18"/>
  </r>
  <r>
    <x v="6901"/>
    <s v="Product608"/>
    <n v="8"/>
    <x v="0"/>
    <x v="0"/>
    <n v="3.0230290852023556E-3"/>
    <x v="607"/>
    <x v="2"/>
    <x v="1"/>
    <n v="218"/>
    <n v="67.310111613489198"/>
    <x v="1161"/>
    <n v="536.85304950682723"/>
    <x v="23"/>
    <x v="10"/>
    <x v="18"/>
  </r>
  <r>
    <x v="6902"/>
    <s v="Product609"/>
    <n v="15"/>
    <x v="1"/>
    <x v="1"/>
    <n v="7.4958690445978041E-2"/>
    <x v="608"/>
    <x v="3"/>
    <x v="0"/>
    <n v="151"/>
    <n v="295.40815045569394"/>
    <x v="1459"/>
    <n v="4098.9711352570002"/>
    <x v="24"/>
    <x v="10"/>
    <x v="18"/>
  </r>
  <r>
    <x v="6903"/>
    <s v="Product610"/>
    <n v="5"/>
    <x v="1"/>
    <x v="1"/>
    <n v="6.9555082464593923E-2"/>
    <x v="609"/>
    <x v="4"/>
    <x v="1"/>
    <n v="117"/>
    <n v="269.88757504803846"/>
    <x v="484"/>
    <n v="1255.577612547014"/>
    <x v="25"/>
    <x v="10"/>
    <x v="18"/>
  </r>
  <r>
    <x v="6904"/>
    <s v="Product611"/>
    <n v="13"/>
    <x v="1"/>
    <x v="0"/>
    <n v="3.3761837129102079E-3"/>
    <x v="610"/>
    <x v="0"/>
    <x v="2"/>
    <n v="125"/>
    <n v="271.17182549954089"/>
    <x v="1323"/>
    <n v="3513.3318947855596"/>
    <x v="26"/>
    <x v="10"/>
    <x v="18"/>
  </r>
  <r>
    <x v="6905"/>
    <s v="Product612"/>
    <n v="10"/>
    <x v="0"/>
    <x v="0"/>
    <n v="1.9759727697351338E-2"/>
    <x v="611"/>
    <x v="1"/>
    <x v="0"/>
    <n v="242"/>
    <n v="171.34065604386518"/>
    <x v="1436"/>
    <n v="1679.5501133695288"/>
    <x v="27"/>
    <x v="10"/>
    <x v="18"/>
  </r>
  <r>
    <x v="6906"/>
    <s v="Product613"/>
    <n v="9"/>
    <x v="2"/>
    <x v="0"/>
    <n v="9.8321470129523678E-2"/>
    <x v="612"/>
    <x v="2"/>
    <x v="3"/>
    <n v="136"/>
    <n v="316.43513661721494"/>
    <x v="933"/>
    <n v="2567.9049190593632"/>
    <x v="28"/>
    <x v="10"/>
    <x v="18"/>
  </r>
  <r>
    <x v="6907"/>
    <s v="Product614"/>
    <n v="2"/>
    <x v="2"/>
    <x v="0"/>
    <n v="9.4409563359375406E-2"/>
    <x v="613"/>
    <x v="3"/>
    <x v="3"/>
    <n v="71"/>
    <n v="264.69229632906456"/>
    <x v="934"/>
    <n v="479.40562441609433"/>
    <x v="29"/>
    <x v="10"/>
    <x v="18"/>
  </r>
  <r>
    <x v="6908"/>
    <s v="Product615"/>
    <n v="15"/>
    <x v="1"/>
    <x v="1"/>
    <n v="3.8390279582286913E-2"/>
    <x v="614"/>
    <x v="4"/>
    <x v="2"/>
    <n v="47"/>
    <n v="220.0490000368064"/>
    <x v="804"/>
    <n v="3174.0188610538612"/>
    <x v="0"/>
    <x v="11"/>
    <x v="18"/>
  </r>
  <r>
    <x v="6909"/>
    <s v="Product616"/>
    <n v="9"/>
    <x v="1"/>
    <x v="0"/>
    <n v="2.1164395306068163E-2"/>
    <x v="615"/>
    <x v="0"/>
    <x v="3"/>
    <n v="171"/>
    <n v="133.19362144445188"/>
    <x v="338"/>
    <n v="1173.3719308915922"/>
    <x v="1"/>
    <x v="11"/>
    <x v="18"/>
  </r>
  <r>
    <x v="6910"/>
    <s v="Product617"/>
    <n v="3"/>
    <x v="1"/>
    <x v="0"/>
    <n v="2.5111148333812495E-2"/>
    <x v="616"/>
    <x v="1"/>
    <x v="0"/>
    <n v="6"/>
    <n v="133.92915817187674"/>
    <x v="511"/>
    <n v="391.69812964440035"/>
    <x v="2"/>
    <x v="11"/>
    <x v="18"/>
  </r>
  <r>
    <x v="6911"/>
    <s v="Product618"/>
    <n v="3"/>
    <x v="1"/>
    <x v="0"/>
    <n v="4.4838474148900714E-2"/>
    <x v="617"/>
    <x v="2"/>
    <x v="0"/>
    <n v="29"/>
    <n v="130.53597789624371"/>
    <x v="1319"/>
    <n v="374.04883147752452"/>
    <x v="3"/>
    <x v="11"/>
    <x v="18"/>
  </r>
  <r>
    <x v="6912"/>
    <s v="Product619"/>
    <n v="7"/>
    <x v="0"/>
    <x v="0"/>
    <n v="5.2469520887431224E-2"/>
    <x v="618"/>
    <x v="3"/>
    <x v="1"/>
    <n v="167"/>
    <n v="213.35050365503685"/>
    <x v="895"/>
    <n v="1415.0927346301546"/>
    <x v="4"/>
    <x v="11"/>
    <x v="18"/>
  </r>
  <r>
    <x v="6913"/>
    <s v="Product620"/>
    <n v="4"/>
    <x v="1"/>
    <x v="0"/>
    <n v="3.7571424371609909E-2"/>
    <x v="619"/>
    <x v="4"/>
    <x v="0"/>
    <n v="162"/>
    <n v="58.243859069485694"/>
    <x v="35"/>
    <n v="224.22221729338324"/>
    <x v="5"/>
    <x v="11"/>
    <x v="18"/>
  </r>
  <r>
    <x v="6914"/>
    <s v="Product621"/>
    <n v="9"/>
    <x v="2"/>
    <x v="1"/>
    <n v="2.7302410815915269E-2"/>
    <x v="620"/>
    <x v="0"/>
    <x v="1"/>
    <n v="186"/>
    <n v="151.50022880161279"/>
    <x v="1547"/>
    <n v="1326.275165845494"/>
    <x v="6"/>
    <x v="11"/>
    <x v="18"/>
  </r>
  <r>
    <x v="6915"/>
    <s v="Product622"/>
    <n v="13"/>
    <x v="0"/>
    <x v="1"/>
    <n v="9.0757636894233898E-2"/>
    <x v="621"/>
    <x v="1"/>
    <x v="2"/>
    <n v="41"/>
    <n v="87.360664843613321"/>
    <x v="612"/>
    <n v="1032.6162254836715"/>
    <x v="7"/>
    <x v="11"/>
    <x v="18"/>
  </r>
  <r>
    <x v="6916"/>
    <s v="Product623"/>
    <n v="2"/>
    <x v="0"/>
    <x v="0"/>
    <n v="5.9110149569039254E-2"/>
    <x v="622"/>
    <x v="2"/>
    <x v="0"/>
    <n v="116"/>
    <n v="267.2868146292243"/>
    <x v="313"/>
    <n v="502.97490207731755"/>
    <x v="8"/>
    <x v="11"/>
    <x v="18"/>
  </r>
  <r>
    <x v="6917"/>
    <s v="Product624"/>
    <n v="11"/>
    <x v="0"/>
    <x v="0"/>
    <n v="2.9846119594494126E-3"/>
    <x v="623"/>
    <x v="3"/>
    <x v="3"/>
    <n v="7"/>
    <n v="126.94973587015176"/>
    <x v="784"/>
    <n v="1392.2792418724723"/>
    <x v="9"/>
    <x v="11"/>
    <x v="18"/>
  </r>
  <r>
    <x v="6918"/>
    <s v="Product625"/>
    <n v="8"/>
    <x v="1"/>
    <x v="0"/>
    <n v="3.1814585674344524E-2"/>
    <x v="624"/>
    <x v="0"/>
    <x v="3"/>
    <n v="67"/>
    <n v="170.27074695182381"/>
    <x v="260"/>
    <n v="1318.8292294807231"/>
    <x v="10"/>
    <x v="11"/>
    <x v="18"/>
  </r>
  <r>
    <x v="6919"/>
    <s v="Product626"/>
    <n v="2"/>
    <x v="1"/>
    <x v="0"/>
    <n v="2.9584948130230361E-2"/>
    <x v="625"/>
    <x v="1"/>
    <x v="2"/>
    <n v="169"/>
    <n v="228.00503697565037"/>
    <x v="1412"/>
    <n v="442.51903956658902"/>
    <x v="11"/>
    <x v="11"/>
    <x v="18"/>
  </r>
  <r>
    <x v="6920"/>
    <s v="Product627"/>
    <n v="5"/>
    <x v="1"/>
    <x v="1"/>
    <n v="6.9809847358287547E-4"/>
    <x v="626"/>
    <x v="2"/>
    <x v="3"/>
    <n v="208"/>
    <n v="69.715109856388551"/>
    <x v="481"/>
    <n v="348.33220922306072"/>
    <x v="12"/>
    <x v="11"/>
    <x v="18"/>
  </r>
  <r>
    <x v="6921"/>
    <s v="Product628"/>
    <n v="2"/>
    <x v="0"/>
    <x v="0"/>
    <n v="4.7385122059998855E-2"/>
    <x v="627"/>
    <x v="3"/>
    <x v="0"/>
    <n v="11"/>
    <n v="30.501333433011691"/>
    <x v="755"/>
    <n v="58.112048050591412"/>
    <x v="13"/>
    <x v="11"/>
    <x v="18"/>
  </r>
  <r>
    <x v="6922"/>
    <s v="Product629"/>
    <n v="12"/>
    <x v="2"/>
    <x v="0"/>
    <n v="4.5279207848657348E-2"/>
    <x v="628"/>
    <x v="4"/>
    <x v="0"/>
    <n v="104"/>
    <n v="116.24384591740514"/>
    <x v="697"/>
    <n v="1331.764999883804"/>
    <x v="14"/>
    <x v="11"/>
    <x v="18"/>
  </r>
  <r>
    <x v="6923"/>
    <s v="Product630"/>
    <n v="1"/>
    <x v="2"/>
    <x v="0"/>
    <n v="9.3410713503809126E-2"/>
    <x v="629"/>
    <x v="0"/>
    <x v="1"/>
    <n v="71"/>
    <n v="310.92260079456395"/>
    <x v="1327"/>
    <n v="281.87909880988371"/>
    <x v="15"/>
    <x v="11"/>
    <x v="18"/>
  </r>
  <r>
    <x v="6924"/>
    <s v="Product631"/>
    <n v="12"/>
    <x v="1"/>
    <x v="0"/>
    <n v="2.6614242885252538E-2"/>
    <x v="630"/>
    <x v="1"/>
    <x v="0"/>
    <n v="78"/>
    <n v="302.88293403797297"/>
    <x v="130"/>
    <n v="3537.8632087882615"/>
    <x v="16"/>
    <x v="11"/>
    <x v="18"/>
  </r>
  <r>
    <x v="6925"/>
    <s v="Product632"/>
    <n v="6"/>
    <x v="1"/>
    <x v="0"/>
    <n v="3.875304257838022E-2"/>
    <x v="631"/>
    <x v="2"/>
    <x v="1"/>
    <n v="125"/>
    <n v="29.426922305314498"/>
    <x v="59"/>
    <n v="169.71923719359577"/>
    <x v="17"/>
    <x v="11"/>
    <x v="18"/>
  </r>
  <r>
    <x v="6926"/>
    <s v="Product633"/>
    <n v="8"/>
    <x v="1"/>
    <x v="1"/>
    <n v="9.0672043899510793E-2"/>
    <x v="632"/>
    <x v="3"/>
    <x v="2"/>
    <n v="19"/>
    <n v="251.92146821264461"/>
    <x v="165"/>
    <n v="1832.6338703011079"/>
    <x v="18"/>
    <x v="11"/>
    <x v="18"/>
  </r>
  <r>
    <x v="6927"/>
    <s v="Product634"/>
    <n v="5"/>
    <x v="1"/>
    <x v="1"/>
    <n v="1.1854884526889342E-2"/>
    <x v="633"/>
    <x v="4"/>
    <x v="0"/>
    <n v="87"/>
    <n v="201.78908147412267"/>
    <x v="1174"/>
    <n v="996.98447607229946"/>
    <x v="19"/>
    <x v="11"/>
    <x v="18"/>
  </r>
  <r>
    <x v="6928"/>
    <s v="Product635"/>
    <n v="11"/>
    <x v="0"/>
    <x v="0"/>
    <n v="3.8182028266651492E-2"/>
    <x v="634"/>
    <x v="0"/>
    <x v="3"/>
    <n v="127"/>
    <n v="295.94641433256726"/>
    <x v="1455"/>
    <n v="3131.1123797261771"/>
    <x v="20"/>
    <x v="11"/>
    <x v="18"/>
  </r>
  <r>
    <x v="6929"/>
    <s v="Product636"/>
    <n v="15"/>
    <x v="1"/>
    <x v="0"/>
    <n v="2.9742822314125096E-2"/>
    <x v="635"/>
    <x v="1"/>
    <x v="3"/>
    <n v="184"/>
    <n v="235.85225825119605"/>
    <x v="1451"/>
    <n v="3432.5601966246841"/>
    <x v="21"/>
    <x v="11"/>
    <x v="18"/>
  </r>
  <r>
    <x v="6930"/>
    <s v="Product637"/>
    <n v="1"/>
    <x v="2"/>
    <x v="0"/>
    <n v="4.2653788780504333E-2"/>
    <x v="636"/>
    <x v="2"/>
    <x v="2"/>
    <n v="107"/>
    <n v="128.72608584789907"/>
    <x v="942"/>
    <n v="123.23543057160173"/>
    <x v="22"/>
    <x v="11"/>
    <x v="18"/>
  </r>
  <r>
    <x v="6931"/>
    <s v="Product638"/>
    <n v="3"/>
    <x v="0"/>
    <x v="0"/>
    <n v="7.3164499264098667E-2"/>
    <x v="637"/>
    <x v="3"/>
    <x v="3"/>
    <n v="48"/>
    <n v="47.407226257993671"/>
    <x v="384"/>
    <n v="131.81610086198322"/>
    <x v="23"/>
    <x v="11"/>
    <x v="18"/>
  </r>
  <r>
    <x v="6932"/>
    <s v="Product639"/>
    <n v="8"/>
    <x v="0"/>
    <x v="1"/>
    <n v="3.1288986193861945E-2"/>
    <x v="638"/>
    <x v="4"/>
    <x v="0"/>
    <n v="233"/>
    <n v="150.43012219118043"/>
    <x v="907"/>
    <n v="1165.7865293983971"/>
    <x v="24"/>
    <x v="11"/>
    <x v="18"/>
  </r>
  <r>
    <x v="6933"/>
    <s v="Product640"/>
    <n v="7"/>
    <x v="0"/>
    <x v="0"/>
    <n v="7.1131772500026613E-2"/>
    <x v="639"/>
    <x v="0"/>
    <x v="0"/>
    <n v="216"/>
    <n v="101.66728353429912"/>
    <x v="309"/>
    <n v="661.04856615869153"/>
    <x v="25"/>
    <x v="11"/>
    <x v="18"/>
  </r>
  <r>
    <x v="6934"/>
    <s v="Product641"/>
    <n v="12"/>
    <x v="1"/>
    <x v="0"/>
    <n v="1.5783943901409692E-2"/>
    <x v="640"/>
    <x v="1"/>
    <x v="1"/>
    <n v="135"/>
    <n v="207.03000397324845"/>
    <x v="39"/>
    <n v="2445.1470480555131"/>
    <x v="26"/>
    <x v="11"/>
    <x v="18"/>
  </r>
  <r>
    <x v="6935"/>
    <s v="Product642"/>
    <n v="2"/>
    <x v="1"/>
    <x v="0"/>
    <n v="6.3588426832701175E-2"/>
    <x v="641"/>
    <x v="2"/>
    <x v="0"/>
    <n v="211"/>
    <n v="29.43761973745719"/>
    <x v="1548"/>
    <n v="55.131455617306031"/>
    <x v="27"/>
    <x v="11"/>
    <x v="18"/>
  </r>
  <r>
    <x v="6936"/>
    <s v="Product643"/>
    <n v="14"/>
    <x v="1"/>
    <x v="0"/>
    <n v="1.175256499373626E-2"/>
    <x v="642"/>
    <x v="3"/>
    <x v="1"/>
    <n v="107"/>
    <n v="299.28879020433664"/>
    <x v="1017"/>
    <n v="4140.799309437889"/>
    <x v="28"/>
    <x v="11"/>
    <x v="18"/>
  </r>
  <r>
    <x v="6937"/>
    <s v="Product644"/>
    <n v="8"/>
    <x v="0"/>
    <x v="0"/>
    <n v="5.2835671864518166E-2"/>
    <x v="643"/>
    <x v="4"/>
    <x v="2"/>
    <n v="76"/>
    <n v="292.76123404717021"/>
    <x v="1140"/>
    <n v="2218.34398040322"/>
    <x v="29"/>
    <x v="11"/>
    <x v="18"/>
  </r>
  <r>
    <x v="6938"/>
    <s v="Product645"/>
    <n v="3"/>
    <x v="2"/>
    <x v="1"/>
    <n v="4.9257263569292754E-2"/>
    <x v="644"/>
    <x v="0"/>
    <x v="0"/>
    <n v="50"/>
    <n v="95.669631028876083"/>
    <x v="168"/>
    <n v="272.87162039312921"/>
    <x v="30"/>
    <x v="11"/>
    <x v="18"/>
  </r>
  <r>
    <x v="6939"/>
    <s v="Product646"/>
    <n v="4"/>
    <x v="2"/>
    <x v="1"/>
    <n v="4.4013071021544496E-2"/>
    <x v="645"/>
    <x v="1"/>
    <x v="3"/>
    <n v="88"/>
    <n v="26.749744172877673"/>
    <x v="393"/>
    <n v="102.28962313115464"/>
    <x v="0"/>
    <x v="0"/>
    <x v="19"/>
  </r>
  <r>
    <x v="6940"/>
    <s v="Product647"/>
    <n v="10"/>
    <x v="1"/>
    <x v="0"/>
    <n v="4.7325716809593736E-2"/>
    <x v="646"/>
    <x v="2"/>
    <x v="3"/>
    <n v="173"/>
    <n v="135.01662260871791"/>
    <x v="1114"/>
    <n v="1286.2686416254992"/>
    <x v="1"/>
    <x v="0"/>
    <x v="19"/>
  </r>
  <r>
    <x v="6941"/>
    <s v="Product648"/>
    <n v="14"/>
    <x v="1"/>
    <x v="0"/>
    <n v="8.4413258640880409E-2"/>
    <x v="647"/>
    <x v="3"/>
    <x v="2"/>
    <n v="139"/>
    <n v="265.24208301130597"/>
    <x v="1549"/>
    <n v="3399.929882378774"/>
    <x v="2"/>
    <x v="0"/>
    <x v="19"/>
  </r>
  <r>
    <x v="6942"/>
    <s v="Product649"/>
    <n v="3"/>
    <x v="1"/>
    <x v="0"/>
    <n v="6.2944814724674919E-2"/>
    <x v="648"/>
    <x v="0"/>
    <x v="3"/>
    <n v="80"/>
    <n v="215.39288240582621"/>
    <x v="102"/>
    <n v="605.50505198933342"/>
    <x v="3"/>
    <x v="0"/>
    <x v="19"/>
  </r>
  <r>
    <x v="6943"/>
    <s v="Product650"/>
    <n v="2"/>
    <x v="1"/>
    <x v="0"/>
    <n v="5.7521425268436399E-5"/>
    <x v="649"/>
    <x v="1"/>
    <x v="0"/>
    <n v="25"/>
    <n v="198.0669522878712"/>
    <x v="435"/>
    <n v="396.11111838895403"/>
    <x v="4"/>
    <x v="0"/>
    <x v="19"/>
  </r>
  <r>
    <x v="6944"/>
    <s v="Product651"/>
    <n v="2"/>
    <x v="0"/>
    <x v="1"/>
    <n v="6.0419993542260131E-2"/>
    <x v="650"/>
    <x v="2"/>
    <x v="0"/>
    <n v="192"/>
    <n v="139.66883305413245"/>
    <x v="425"/>
    <n v="262.4600861258935"/>
    <x v="5"/>
    <x v="0"/>
    <x v="19"/>
  </r>
  <r>
    <x v="6945"/>
    <s v="Product652"/>
    <n v="12"/>
    <x v="1"/>
    <x v="0"/>
    <n v="7.1178003761774064E-2"/>
    <x v="651"/>
    <x v="3"/>
    <x v="1"/>
    <n v="60"/>
    <n v="284.21419164456091"/>
    <x v="104"/>
    <n v="3167.8127141104169"/>
    <x v="6"/>
    <x v="0"/>
    <x v="19"/>
  </r>
  <r>
    <x v="6946"/>
    <s v="Product653"/>
    <n v="5"/>
    <x v="2"/>
    <x v="0"/>
    <n v="9.2570775046593376E-2"/>
    <x v="652"/>
    <x v="4"/>
    <x v="0"/>
    <n v="7"/>
    <n v="150.85546994647419"/>
    <x v="478"/>
    <n v="684.45331086755493"/>
    <x v="7"/>
    <x v="0"/>
    <x v="19"/>
  </r>
  <r>
    <x v="6947"/>
    <s v="Product654"/>
    <n v="1"/>
    <x v="0"/>
    <x v="0"/>
    <n v="1.9588271574263374E-2"/>
    <x v="653"/>
    <x v="0"/>
    <x v="1"/>
    <n v="117"/>
    <n v="100.51002092415956"/>
    <x v="680"/>
    <n v="98.541203338362237"/>
    <x v="8"/>
    <x v="0"/>
    <x v="19"/>
  </r>
  <r>
    <x v="6948"/>
    <s v="Product655"/>
    <n v="2"/>
    <x v="0"/>
    <x v="0"/>
    <n v="1.3434329234521258E-2"/>
    <x v="654"/>
    <x v="1"/>
    <x v="2"/>
    <n v="108"/>
    <n v="89.49525135498169"/>
    <x v="62"/>
    <n v="176.58588536670527"/>
    <x v="9"/>
    <x v="0"/>
    <x v="19"/>
  </r>
  <r>
    <x v="6949"/>
    <s v="Product656"/>
    <n v="4"/>
    <x v="0"/>
    <x v="0"/>
    <n v="3.9404809887948249E-2"/>
    <x v="655"/>
    <x v="2"/>
    <x v="0"/>
    <n v="196"/>
    <n v="291.35095248157745"/>
    <x v="1212"/>
    <n v="1119.481294353473"/>
    <x v="10"/>
    <x v="0"/>
    <x v="19"/>
  </r>
  <r>
    <x v="6950"/>
    <s v="Product657"/>
    <n v="7"/>
    <x v="1"/>
    <x v="1"/>
    <n v="6.1441939854509436E-2"/>
    <x v="656"/>
    <x v="3"/>
    <x v="3"/>
    <n v="228"/>
    <n v="159.45504351889088"/>
    <x v="379"/>
    <n v="1047.6047142785351"/>
    <x v="11"/>
    <x v="0"/>
    <x v="19"/>
  </r>
  <r>
    <x v="6951"/>
    <s v="Product658"/>
    <n v="15"/>
    <x v="1"/>
    <x v="1"/>
    <n v="2.8103818212041165E-2"/>
    <x v="657"/>
    <x v="4"/>
    <x v="3"/>
    <n v="18"/>
    <n v="230.78128949969528"/>
    <x v="56"/>
    <n v="3364.4318113928312"/>
    <x v="12"/>
    <x v="0"/>
    <x v="19"/>
  </r>
  <r>
    <x v="6952"/>
    <s v="Product659"/>
    <n v="14"/>
    <x v="1"/>
    <x v="0"/>
    <n v="3.8284399389315715E-2"/>
    <x v="658"/>
    <x v="0"/>
    <x v="2"/>
    <n v="45"/>
    <n v="224.07988248369253"/>
    <x v="131"/>
    <n v="3017.0156627460628"/>
    <x v="13"/>
    <x v="0"/>
    <x v="19"/>
  </r>
  <r>
    <x v="6953"/>
    <s v="Product660"/>
    <n v="15"/>
    <x v="0"/>
    <x v="0"/>
    <n v="7.5135407599192378E-2"/>
    <x v="659"/>
    <x v="1"/>
    <x v="3"/>
    <n v="21"/>
    <n v="246.89346812345977"/>
    <x v="114"/>
    <n v="3425.1454014363812"/>
    <x v="14"/>
    <x v="0"/>
    <x v="19"/>
  </r>
  <r>
    <x v="6954"/>
    <s v="Product661"/>
    <n v="2"/>
    <x v="2"/>
    <x v="0"/>
    <n v="5.1990176853934568E-2"/>
    <x v="660"/>
    <x v="2"/>
    <x v="0"/>
    <n v="109"/>
    <n v="128.44768961962342"/>
    <x v="1037"/>
    <n v="243.53934303963979"/>
    <x v="15"/>
    <x v="0"/>
    <x v="19"/>
  </r>
  <r>
    <x v="6955"/>
    <s v="Product662"/>
    <n v="11"/>
    <x v="2"/>
    <x v="0"/>
    <n v="3.8529293106810193E-3"/>
    <x v="661"/>
    <x v="3"/>
    <x v="0"/>
    <n v="149"/>
    <n v="298.91599566059188"/>
    <x v="542"/>
    <n v="3275.4072280542778"/>
    <x v="16"/>
    <x v="0"/>
    <x v="19"/>
  </r>
  <r>
    <x v="6956"/>
    <s v="Product663"/>
    <n v="10"/>
    <x v="1"/>
    <x v="1"/>
    <n v="4.2722545953532559E-2"/>
    <x v="662"/>
    <x v="4"/>
    <x v="1"/>
    <n v="112"/>
    <n v="184.90039826705689"/>
    <x v="825"/>
    <n v="1770.0098250526607"/>
    <x v="17"/>
    <x v="0"/>
    <x v="19"/>
  </r>
  <r>
    <x v="6957"/>
    <s v="Product664"/>
    <n v="14"/>
    <x v="1"/>
    <x v="0"/>
    <n v="9.0840009731855159E-2"/>
    <x v="663"/>
    <x v="0"/>
    <x v="0"/>
    <n v="147"/>
    <n v="105.71956268879021"/>
    <x v="1494"/>
    <n v="1345.6239521941025"/>
    <x v="18"/>
    <x v="0"/>
    <x v="19"/>
  </r>
  <r>
    <x v="6958"/>
    <s v="Product665"/>
    <n v="4"/>
    <x v="1"/>
    <x v="0"/>
    <n v="2.8238716306989209E-2"/>
    <x v="664"/>
    <x v="1"/>
    <x v="1"/>
    <n v="153"/>
    <n v="168.79686101341687"/>
    <x v="1"/>
    <n v="656.12101736699481"/>
    <x v="19"/>
    <x v="0"/>
    <x v="19"/>
  </r>
  <r>
    <x v="6959"/>
    <s v="Product666"/>
    <n v="13"/>
    <x v="1"/>
    <x v="0"/>
    <n v="4.0175928022100377E-2"/>
    <x v="665"/>
    <x v="2"/>
    <x v="2"/>
    <n v="39"/>
    <n v="214.482492547731"/>
    <x v="564"/>
    <n v="2676.2509717467251"/>
    <x v="20"/>
    <x v="0"/>
    <x v="19"/>
  </r>
  <r>
    <x v="6960"/>
    <s v="Product667"/>
    <n v="15"/>
    <x v="0"/>
    <x v="0"/>
    <n v="1.3683071558826809E-2"/>
    <x v="666"/>
    <x v="3"/>
    <x v="0"/>
    <n v="38"/>
    <n v="174.70972825350017"/>
    <x v="118"/>
    <n v="2584.7874380967655"/>
    <x v="21"/>
    <x v="0"/>
    <x v="19"/>
  </r>
  <r>
    <x v="6961"/>
    <s v="Product668"/>
    <n v="2"/>
    <x v="1"/>
    <x v="0"/>
    <n v="5.5176603468240118E-2"/>
    <x v="667"/>
    <x v="4"/>
    <x v="3"/>
    <n v="16"/>
    <n v="226.80990376605277"/>
    <x v="856"/>
    <n v="428.59060728656715"/>
    <x v="22"/>
    <x v="0"/>
    <x v="19"/>
  </r>
  <r>
    <x v="6962"/>
    <s v="Product669"/>
    <n v="2"/>
    <x v="2"/>
    <x v="1"/>
    <n v="7.7996549390516437E-2"/>
    <x v="668"/>
    <x v="0"/>
    <x v="3"/>
    <n v="249"/>
    <n v="72.187999438148623"/>
    <x v="111"/>
    <n v="133.11516914913699"/>
    <x v="23"/>
    <x v="0"/>
    <x v="19"/>
  </r>
  <r>
    <x v="6963"/>
    <s v="Product670"/>
    <n v="13"/>
    <x v="0"/>
    <x v="1"/>
    <n v="5.4567671506335381E-2"/>
    <x v="669"/>
    <x v="1"/>
    <x v="2"/>
    <n v="73"/>
    <n v="42.761087071690682"/>
    <x v="1550"/>
    <n v="525.56028354841521"/>
    <x v="24"/>
    <x v="0"/>
    <x v="19"/>
  </r>
  <r>
    <x v="6964"/>
    <s v="Product671"/>
    <n v="8"/>
    <x v="0"/>
    <x v="0"/>
    <n v="2.633806181545232E-2"/>
    <x v="670"/>
    <x v="2"/>
    <x v="3"/>
    <n v="104"/>
    <n v="119.24650309057358"/>
    <x v="494"/>
    <n v="928.84625056718028"/>
    <x v="25"/>
    <x v="0"/>
    <x v="19"/>
  </r>
  <r>
    <x v="6965"/>
    <s v="Product672"/>
    <n v="4"/>
    <x v="0"/>
    <x v="0"/>
    <n v="5.5198160285642867E-2"/>
    <x v="671"/>
    <x v="3"/>
    <x v="0"/>
    <n v="155"/>
    <n v="305.81068619973246"/>
    <x v="519"/>
    <n v="1155.7219957032687"/>
    <x v="26"/>
    <x v="0"/>
    <x v="19"/>
  </r>
  <r>
    <x v="6966"/>
    <s v="Product673"/>
    <n v="6"/>
    <x v="1"/>
    <x v="0"/>
    <n v="3.6936237741295862E-2"/>
    <x v="672"/>
    <x v="0"/>
    <x v="0"/>
    <n v="86"/>
    <n v="31.847594265015505"/>
    <x v="335"/>
    <n v="184.02758371052738"/>
    <x v="27"/>
    <x v="0"/>
    <x v="19"/>
  </r>
  <r>
    <x v="6967"/>
    <s v="Product674"/>
    <n v="8"/>
    <x v="1"/>
    <x v="0"/>
    <n v="7.7435829990731786E-2"/>
    <x v="673"/>
    <x v="1"/>
    <x v="1"/>
    <n v="188"/>
    <n v="125.58193363370771"/>
    <x v="1170"/>
    <n v="926.85913896752436"/>
    <x v="28"/>
    <x v="0"/>
    <x v="19"/>
  </r>
  <r>
    <x v="6968"/>
    <s v="Product675"/>
    <n v="9"/>
    <x v="1"/>
    <x v="1"/>
    <n v="5.8871377481266807E-2"/>
    <x v="674"/>
    <x v="2"/>
    <x v="0"/>
    <n v="22"/>
    <n v="314.02028995774566"/>
    <x v="15"/>
    <n v="2659.8013463777975"/>
    <x v="29"/>
    <x v="0"/>
    <x v="19"/>
  </r>
  <r>
    <x v="6969"/>
    <s v="Product676"/>
    <n v="1"/>
    <x v="0"/>
    <x v="0"/>
    <n v="9.4832466441079066E-2"/>
    <x v="675"/>
    <x v="3"/>
    <x v="1"/>
    <n v="219"/>
    <n v="110.01313870182545"/>
    <x v="143"/>
    <n v="99.580321417806815"/>
    <x v="30"/>
    <x v="0"/>
    <x v="19"/>
  </r>
  <r>
    <x v="6970"/>
    <s v="Product677"/>
    <n v="5"/>
    <x v="2"/>
    <x v="0"/>
    <n v="2.3523349006048536E-2"/>
    <x v="676"/>
    <x v="4"/>
    <x v="2"/>
    <n v="233"/>
    <n v="235.38123845097917"/>
    <x v="1551"/>
    <n v="1149.2214171471041"/>
    <x v="0"/>
    <x v="1"/>
    <x v="19"/>
  </r>
  <r>
    <x v="6971"/>
    <s v="Product678"/>
    <n v="11"/>
    <x v="2"/>
    <x v="0"/>
    <n v="3.4561345156966038E-2"/>
    <x v="677"/>
    <x v="0"/>
    <x v="0"/>
    <n v="91"/>
    <n v="245.7171641991813"/>
    <x v="722"/>
    <n v="2609.4733332393275"/>
    <x v="1"/>
    <x v="1"/>
    <x v="19"/>
  </r>
  <r>
    <x v="6972"/>
    <s v="Product679"/>
    <n v="8"/>
    <x v="1"/>
    <x v="0"/>
    <n v="7.6555015280714511E-2"/>
    <x v="678"/>
    <x v="1"/>
    <x v="3"/>
    <n v="69"/>
    <n v="123.26707558648241"/>
    <x v="237"/>
    <n v="910.64290185080199"/>
    <x v="2"/>
    <x v="1"/>
    <x v="19"/>
  </r>
  <r>
    <x v="6973"/>
    <s v="Product680"/>
    <n v="15"/>
    <x v="1"/>
    <x v="0"/>
    <n v="6.8995540747939016E-3"/>
    <x v="679"/>
    <x v="2"/>
    <x v="3"/>
    <n v="167"/>
    <n v="191.5032264180073"/>
    <x v="255"/>
    <n v="2852.7290932775813"/>
    <x v="3"/>
    <x v="1"/>
    <x v="19"/>
  </r>
  <r>
    <x v="6974"/>
    <s v="Product681"/>
    <n v="13"/>
    <x v="1"/>
    <x v="1"/>
    <n v="9.1571962603510235E-2"/>
    <x v="680"/>
    <x v="3"/>
    <x v="2"/>
    <n v="144"/>
    <n v="167.76573474414596"/>
    <x v="350"/>
    <n v="1981.2402630280601"/>
    <x v="4"/>
    <x v="1"/>
    <x v="19"/>
  </r>
  <r>
    <x v="6975"/>
    <s v="Product682"/>
    <n v="11"/>
    <x v="1"/>
    <x v="1"/>
    <n v="3.44297124392592E-2"/>
    <x v="681"/>
    <x v="4"/>
    <x v="3"/>
    <n v="144"/>
    <n v="250.76232916913503"/>
    <x v="714"/>
    <n v="2663.4151971376714"/>
    <x v="5"/>
    <x v="1"/>
    <x v="19"/>
  </r>
  <r>
    <x v="6976"/>
    <s v="Product683"/>
    <n v="4"/>
    <x v="0"/>
    <x v="0"/>
    <n v="6.1525031752824935E-2"/>
    <x v="682"/>
    <x v="0"/>
    <x v="0"/>
    <n v="163"/>
    <n v="271.06540145522052"/>
    <x v="1552"/>
    <n v="1017.5523760943834"/>
    <x v="6"/>
    <x v="1"/>
    <x v="19"/>
  </r>
  <r>
    <x v="6977"/>
    <s v="Product684"/>
    <n v="12"/>
    <x v="1"/>
    <x v="0"/>
    <n v="7.4662363032226717E-2"/>
    <x v="683"/>
    <x v="1"/>
    <x v="0"/>
    <n v="99"/>
    <n v="268.40110314986896"/>
    <x v="1061"/>
    <n v="2980.3397105789195"/>
    <x v="7"/>
    <x v="1"/>
    <x v="19"/>
  </r>
  <r>
    <x v="6978"/>
    <s v="Product685"/>
    <n v="12"/>
    <x v="2"/>
    <x v="0"/>
    <n v="3.0189849538110682E-2"/>
    <x v="684"/>
    <x v="2"/>
    <x v="1"/>
    <n v="55"/>
    <n v="305.33714192811891"/>
    <x v="726"/>
    <n v="3553.4287146589472"/>
    <x v="8"/>
    <x v="1"/>
    <x v="19"/>
  </r>
  <r>
    <x v="6979"/>
    <s v="Product686"/>
    <n v="3"/>
    <x v="0"/>
    <x v="0"/>
    <n v="7.0841304427632243E-2"/>
    <x v="685"/>
    <x v="3"/>
    <x v="0"/>
    <n v="122"/>
    <n v="96.823619940429055"/>
    <x v="1074"/>
    <n v="269.89352521333126"/>
    <x v="9"/>
    <x v="1"/>
    <x v="19"/>
  </r>
  <r>
    <x v="6980"/>
    <s v="Product687"/>
    <n v="6"/>
    <x v="0"/>
    <x v="1"/>
    <n v="4.3512205987597224E-2"/>
    <x v="686"/>
    <x v="4"/>
    <x v="1"/>
    <n v="35"/>
    <n v="260.3489748421963"/>
    <x v="19"/>
    <n v="1494.1236997212175"/>
    <x v="10"/>
    <x v="1"/>
    <x v="19"/>
  </r>
  <r>
    <x v="6981"/>
    <s v="Product688"/>
    <n v="8"/>
    <x v="0"/>
    <x v="0"/>
    <n v="6.7601449576625533E-2"/>
    <x v="687"/>
    <x v="0"/>
    <x v="2"/>
    <n v="219"/>
    <n v="100.02926112707735"/>
    <x v="208"/>
    <n v="746.13710459846493"/>
    <x v="11"/>
    <x v="1"/>
    <x v="19"/>
  </r>
  <r>
    <x v="6982"/>
    <s v="Product689"/>
    <n v="6"/>
    <x v="1"/>
    <x v="0"/>
    <n v="9.5474935081938592E-2"/>
    <x v="688"/>
    <x v="1"/>
    <x v="0"/>
    <n v="21"/>
    <n v="120.55944398322603"/>
    <x v="347"/>
    <n v="654.29423337247738"/>
    <x v="12"/>
    <x v="1"/>
    <x v="19"/>
  </r>
  <r>
    <x v="6983"/>
    <s v="Product690"/>
    <n v="3"/>
    <x v="1"/>
    <x v="0"/>
    <n v="9.3015484133700213E-2"/>
    <x v="689"/>
    <x v="2"/>
    <x v="3"/>
    <n v="221"/>
    <n v="128.37056978159632"/>
    <x v="26"/>
    <n v="349.29035725452655"/>
    <x v="13"/>
    <x v="1"/>
    <x v="19"/>
  </r>
  <r>
    <x v="6984"/>
    <s v="Product691"/>
    <n v="15"/>
    <x v="1"/>
    <x v="0"/>
    <n v="5.2237286079497992E-2"/>
    <x v="690"/>
    <x v="3"/>
    <x v="3"/>
    <n v="182"/>
    <n v="149.69026666281474"/>
    <x v="1299"/>
    <n v="2128.0628006974944"/>
    <x v="14"/>
    <x v="1"/>
    <x v="19"/>
  </r>
  <r>
    <x v="6985"/>
    <s v="Product692"/>
    <n v="2"/>
    <x v="0"/>
    <x v="0"/>
    <n v="4.1699341109579569E-2"/>
    <x v="691"/>
    <x v="4"/>
    <x v="2"/>
    <n v="42"/>
    <n v="168.38744358002748"/>
    <x v="148"/>
    <n v="322.73159626322763"/>
    <x v="15"/>
    <x v="1"/>
    <x v="19"/>
  </r>
  <r>
    <x v="6986"/>
    <s v="Product693"/>
    <n v="1"/>
    <x v="2"/>
    <x v="1"/>
    <n v="6.8090504756629144E-2"/>
    <x v="692"/>
    <x v="0"/>
    <x v="3"/>
    <n v="62"/>
    <n v="220.52538974640598"/>
    <x v="1448"/>
    <n v="205.50970464692082"/>
    <x v="16"/>
    <x v="1"/>
    <x v="19"/>
  </r>
  <r>
    <x v="6987"/>
    <s v="Product694"/>
    <n v="4"/>
    <x v="2"/>
    <x v="1"/>
    <n v="2.4525019517061986E-2"/>
    <x v="693"/>
    <x v="1"/>
    <x v="0"/>
    <n v="95"/>
    <n v="79.578670746537128"/>
    <x v="369"/>
    <n v="310.50800917334584"/>
    <x v="17"/>
    <x v="1"/>
    <x v="19"/>
  </r>
  <r>
    <x v="6988"/>
    <s v="Product695"/>
    <n v="10"/>
    <x v="1"/>
    <x v="0"/>
    <n v="2.9778703717662627E-2"/>
    <x v="694"/>
    <x v="2"/>
    <x v="0"/>
    <n v="199"/>
    <n v="244.12376726798769"/>
    <x v="567"/>
    <n v="2368.5407793207464"/>
    <x v="18"/>
    <x v="1"/>
    <x v="19"/>
  </r>
  <r>
    <x v="6989"/>
    <s v="Product696"/>
    <n v="9"/>
    <x v="1"/>
    <x v="0"/>
    <n v="4.709036903793107E-3"/>
    <x v="695"/>
    <x v="3"/>
    <x v="1"/>
    <n v="192"/>
    <n v="275.25190576309791"/>
    <x v="757"/>
    <n v="2465.6016094291808"/>
    <x v="19"/>
    <x v="1"/>
    <x v="19"/>
  </r>
  <r>
    <x v="6990"/>
    <s v="Product697"/>
    <n v="8"/>
    <x v="1"/>
    <x v="0"/>
    <n v="7.259655224798095E-2"/>
    <x v="696"/>
    <x v="0"/>
    <x v="0"/>
    <n v="141"/>
    <n v="184.64492765192529"/>
    <x v="1380"/>
    <n v="1369.9227401145411"/>
    <x v="20"/>
    <x v="1"/>
    <x v="19"/>
  </r>
  <r>
    <x v="6991"/>
    <s v="Product698"/>
    <n v="15"/>
    <x v="1"/>
    <x v="0"/>
    <n v="2.0126249019199006E-2"/>
    <x v="697"/>
    <x v="1"/>
    <x v="1"/>
    <n v="174"/>
    <n v="90.164252457830344"/>
    <x v="202"/>
    <n v="1325.2437639035118"/>
    <x v="21"/>
    <x v="1"/>
    <x v="19"/>
  </r>
  <r>
    <x v="6992"/>
    <s v="Product699"/>
    <n v="4"/>
    <x v="0"/>
    <x v="1"/>
    <n v="6.2695920962442184E-2"/>
    <x v="698"/>
    <x v="2"/>
    <x v="2"/>
    <n v="158"/>
    <n v="121.88195220795721"/>
    <x v="681"/>
    <n v="456.96180386231589"/>
    <x v="22"/>
    <x v="1"/>
    <x v="19"/>
  </r>
  <r>
    <x v="6993"/>
    <s v="Product700"/>
    <n v="12"/>
    <x v="1"/>
    <x v="0"/>
    <n v="7.7626730793587465E-2"/>
    <x v="699"/>
    <x v="3"/>
    <x v="0"/>
    <n v="136"/>
    <n v="89.273785217871264"/>
    <x v="789"/>
    <n v="988.1250375100683"/>
    <x v="23"/>
    <x v="1"/>
    <x v="19"/>
  </r>
  <r>
    <x v="6994"/>
    <s v="Product701"/>
    <n v="1"/>
    <x v="2"/>
    <x v="0"/>
    <n v="5.2291196332710593E-2"/>
    <x v="700"/>
    <x v="4"/>
    <x v="3"/>
    <n v="152"/>
    <n v="239.48771182798163"/>
    <x v="165"/>
    <n v="226.96461286951302"/>
    <x v="24"/>
    <x v="1"/>
    <x v="19"/>
  </r>
  <r>
    <x v="6995"/>
    <s v="Product702"/>
    <n v="14"/>
    <x v="0"/>
    <x v="0"/>
    <n v="1.7730708590510593E-2"/>
    <x v="701"/>
    <x v="0"/>
    <x v="3"/>
    <n v="17"/>
    <n v="189.80314371021873"/>
    <x v="457"/>
    <n v="2610.1291927134203"/>
    <x v="25"/>
    <x v="1"/>
    <x v="19"/>
  </r>
  <r>
    <x v="6996"/>
    <s v="Product703"/>
    <n v="9"/>
    <x v="0"/>
    <x v="0"/>
    <n v="4.8827726987635246E-2"/>
    <x v="702"/>
    <x v="1"/>
    <x v="2"/>
    <n v="156"/>
    <n v="59.304066107142837"/>
    <x v="977"/>
    <n v="507.6754502220594"/>
    <x v="26"/>
    <x v="1"/>
    <x v="19"/>
  </r>
  <r>
    <x v="6997"/>
    <s v="Product704"/>
    <n v="10"/>
    <x v="0"/>
    <x v="0"/>
    <n v="5.7988430934516159E-2"/>
    <x v="703"/>
    <x v="2"/>
    <x v="3"/>
    <n v="91"/>
    <n v="160.54277575271888"/>
    <x v="1021"/>
    <n v="1512.3315208894683"/>
    <x v="27"/>
    <x v="1"/>
    <x v="19"/>
  </r>
  <r>
    <x v="6998"/>
    <s v="Product705"/>
    <n v="13"/>
    <x v="1"/>
    <x v="1"/>
    <n v="3.770497176437964E-2"/>
    <x v="704"/>
    <x v="3"/>
    <x v="0"/>
    <n v="146"/>
    <n v="75.212925346778377"/>
    <x v="636"/>
    <n v="940.90131356340214"/>
    <x v="28"/>
    <x v="1"/>
    <x v="19"/>
  </r>
  <r>
    <x v="6999"/>
    <s v="Product706"/>
    <n v="5"/>
    <x v="1"/>
    <x v="1"/>
    <n v="3.2741900797586369E-2"/>
    <x v="705"/>
    <x v="4"/>
    <x v="0"/>
    <n v="237"/>
    <n v="42.188238835637051"/>
    <x v="1231"/>
    <n v="204.03457852427871"/>
    <x v="0"/>
    <x v="2"/>
    <x v="19"/>
  </r>
  <r>
    <x v="7000"/>
    <s v="Product707"/>
    <n v="15"/>
    <x v="1"/>
    <x v="0"/>
    <n v="6.5397207495082724E-2"/>
    <x v="706"/>
    <x v="0"/>
    <x v="1"/>
    <n v="48"/>
    <n v="39.069903778901619"/>
    <x v="104"/>
    <n v="547.72261761989819"/>
    <x v="1"/>
    <x v="2"/>
    <x v="19"/>
  </r>
  <r>
    <x v="7001"/>
    <s v="Product708"/>
    <n v="8"/>
    <x v="0"/>
    <x v="0"/>
    <n v="5.2457908052082253E-2"/>
    <x v="707"/>
    <x v="1"/>
    <x v="0"/>
    <n v="105"/>
    <n v="315.00242394295719"/>
    <x v="232"/>
    <n v="2387.8244460125961"/>
    <x v="2"/>
    <x v="2"/>
    <x v="19"/>
  </r>
  <r>
    <x v="7002"/>
    <s v="Product709"/>
    <n v="4"/>
    <x v="2"/>
    <x v="0"/>
    <n v="4.8782372289003041E-2"/>
    <x v="708"/>
    <x v="2"/>
    <x v="1"/>
    <n v="162"/>
    <n v="150.68302653722469"/>
    <x v="35"/>
    <n v="573.32940415620828"/>
    <x v="3"/>
    <x v="2"/>
    <x v="19"/>
  </r>
  <r>
    <x v="7003"/>
    <s v="Product710"/>
    <n v="7"/>
    <x v="2"/>
    <x v="0"/>
    <n v="8.5759315977641401E-2"/>
    <x v="709"/>
    <x v="3"/>
    <x v="2"/>
    <n v="173"/>
    <n v="176.67604884449207"/>
    <x v="946"/>
    <n v="1130.6710222216925"/>
    <x v="4"/>
    <x v="2"/>
    <x v="19"/>
  </r>
  <r>
    <x v="7004"/>
    <s v="Product711"/>
    <n v="10"/>
    <x v="1"/>
    <x v="1"/>
    <n v="6.7085873931787166E-2"/>
    <x v="710"/>
    <x v="4"/>
    <x v="0"/>
    <n v="223"/>
    <n v="179.75173489980398"/>
    <x v="1496"/>
    <n v="1676.929326732957"/>
    <x v="5"/>
    <x v="2"/>
    <x v="19"/>
  </r>
  <r>
    <x v="7005"/>
    <s v="Product712"/>
    <n v="14"/>
    <x v="1"/>
    <x v="0"/>
    <n v="6.6636246190866291E-2"/>
    <x v="711"/>
    <x v="0"/>
    <x v="3"/>
    <n v="103"/>
    <n v="287.50041264929143"/>
    <x v="713"/>
    <n v="3756.7945012082469"/>
    <x v="6"/>
    <x v="2"/>
    <x v="19"/>
  </r>
  <r>
    <x v="7006"/>
    <s v="Product713"/>
    <n v="8"/>
    <x v="1"/>
    <x v="0"/>
    <n v="9.3451878383335532E-2"/>
    <x v="712"/>
    <x v="1"/>
    <x v="3"/>
    <n v="149"/>
    <n v="247.99660585488712"/>
    <x v="962"/>
    <n v="1798.5668576404496"/>
    <x v="7"/>
    <x v="2"/>
    <x v="19"/>
  </r>
  <r>
    <x v="7007"/>
    <s v="Product714"/>
    <n v="1"/>
    <x v="1"/>
    <x v="0"/>
    <n v="8.8062027745928695E-2"/>
    <x v="713"/>
    <x v="2"/>
    <x v="2"/>
    <n v="206"/>
    <n v="145.0150816558471"/>
    <x v="1198"/>
    <n v="132.24475951149176"/>
    <x v="8"/>
    <x v="2"/>
    <x v="19"/>
  </r>
  <r>
    <x v="7008"/>
    <s v="Product715"/>
    <n v="5"/>
    <x v="0"/>
    <x v="0"/>
    <n v="4.8293982216354808E-2"/>
    <x v="714"/>
    <x v="3"/>
    <x v="3"/>
    <n v="237"/>
    <n v="54.243798066157005"/>
    <x v="1231"/>
    <n v="258.12074523501235"/>
    <x v="9"/>
    <x v="2"/>
    <x v="19"/>
  </r>
  <r>
    <x v="7009"/>
    <s v="Product716"/>
    <n v="12"/>
    <x v="1"/>
    <x v="0"/>
    <n v="6.8150270079777545E-2"/>
    <x v="715"/>
    <x v="4"/>
    <x v="0"/>
    <n v="54"/>
    <n v="112.20109946005692"/>
    <x v="35"/>
    <n v="1254.6547707432726"/>
    <x v="10"/>
    <x v="2"/>
    <x v="19"/>
  </r>
  <r>
    <x v="7010"/>
    <s v="Product717"/>
    <n v="15"/>
    <x v="2"/>
    <x v="1"/>
    <n v="3.0876169016608359E-2"/>
    <x v="716"/>
    <x v="0"/>
    <x v="0"/>
    <n v="176"/>
    <n v="83.633013546107577"/>
    <x v="1489"/>
    <n v="1215.7611972673449"/>
    <x v="11"/>
    <x v="2"/>
    <x v="19"/>
  </r>
  <r>
    <x v="7011"/>
    <s v="Product718"/>
    <n v="15"/>
    <x v="0"/>
    <x v="1"/>
    <n v="9.9654540674554599E-3"/>
    <x v="717"/>
    <x v="1"/>
    <x v="1"/>
    <n v="192"/>
    <n v="254.58529930117896"/>
    <x v="1013"/>
    <n v="3780.723617921155"/>
    <x v="12"/>
    <x v="2"/>
    <x v="19"/>
  </r>
  <r>
    <x v="7012"/>
    <s v="Product719"/>
    <n v="5"/>
    <x v="0"/>
    <x v="0"/>
    <n v="2.2420962297658067E-2"/>
    <x v="718"/>
    <x v="2"/>
    <x v="0"/>
    <n v="235"/>
    <n v="117.12448307386188"/>
    <x v="993"/>
    <n v="572.49219727365073"/>
    <x v="13"/>
    <x v="2"/>
    <x v="19"/>
  </r>
  <r>
    <x v="7013"/>
    <s v="Product720"/>
    <n v="4"/>
    <x v="0"/>
    <x v="0"/>
    <n v="1.8652821978263148E-2"/>
    <x v="719"/>
    <x v="3"/>
    <x v="1"/>
    <n v="148"/>
    <n v="250.36748125463996"/>
    <x v="1267"/>
    <n v="982.78968479060416"/>
    <x v="14"/>
    <x v="2"/>
    <x v="19"/>
  </r>
  <r>
    <x v="7014"/>
    <s v="Product721"/>
    <n v="8"/>
    <x v="1"/>
    <x v="0"/>
    <n v="7.0303847925929364E-3"/>
    <x v="720"/>
    <x v="0"/>
    <x v="2"/>
    <n v="115"/>
    <n v="122.16678017141911"/>
    <x v="166"/>
    <n v="970.46320558353523"/>
    <x v="15"/>
    <x v="2"/>
    <x v="19"/>
  </r>
  <r>
    <x v="7015"/>
    <s v="Product722"/>
    <n v="12"/>
    <x v="1"/>
    <x v="0"/>
    <n v="4.7376158294466841E-2"/>
    <x v="721"/>
    <x v="1"/>
    <x v="0"/>
    <n v="79"/>
    <n v="292.42311688683992"/>
    <x v="78"/>
    <n v="3342.8307961469714"/>
    <x v="16"/>
    <x v="2"/>
    <x v="19"/>
  </r>
  <r>
    <x v="7016"/>
    <s v="Product723"/>
    <n v="8"/>
    <x v="1"/>
    <x v="1"/>
    <n v="9.5549388902500268E-2"/>
    <x v="722"/>
    <x v="2"/>
    <x v="3"/>
    <n v="153"/>
    <n v="276.54459154413053"/>
    <x v="933"/>
    <n v="2000.9673985423783"/>
    <x v="17"/>
    <x v="2"/>
    <x v="19"/>
  </r>
  <r>
    <x v="7017"/>
    <s v="Product724"/>
    <n v="5"/>
    <x v="0"/>
    <x v="0"/>
    <n v="6.4708038744634711E-3"/>
    <x v="723"/>
    <x v="3"/>
    <x v="3"/>
    <n v="32"/>
    <n v="67.188400402024044"/>
    <x v="738"/>
    <n v="333.76818720191812"/>
    <x v="18"/>
    <x v="2"/>
    <x v="19"/>
  </r>
  <r>
    <x v="7018"/>
    <s v="Product725"/>
    <n v="13"/>
    <x v="2"/>
    <x v="0"/>
    <n v="8.721968167448621E-2"/>
    <x v="724"/>
    <x v="4"/>
    <x v="2"/>
    <n v="123"/>
    <n v="310.57123799377149"/>
    <x v="127"/>
    <n v="3685.2830752231471"/>
    <x v="19"/>
    <x v="2"/>
    <x v="19"/>
  </r>
  <r>
    <x v="7019"/>
    <s v="Product726"/>
    <n v="4"/>
    <x v="2"/>
    <x v="0"/>
    <n v="4.9679260822038919E-2"/>
    <x v="725"/>
    <x v="0"/>
    <x v="3"/>
    <n v="195"/>
    <n v="27.134186996338848"/>
    <x v="454"/>
    <n v="103.14472257341501"/>
    <x v="20"/>
    <x v="2"/>
    <x v="19"/>
  </r>
  <r>
    <x v="7020"/>
    <s v="Product727"/>
    <n v="1"/>
    <x v="1"/>
    <x v="0"/>
    <n v="9.1590868539977263E-2"/>
    <x v="726"/>
    <x v="1"/>
    <x v="0"/>
    <n v="226"/>
    <n v="96.602193493826675"/>
    <x v="1318"/>
    <n v="87.754314688860148"/>
    <x v="21"/>
    <x v="2"/>
    <x v="19"/>
  </r>
  <r>
    <x v="7021"/>
    <s v="Product728"/>
    <n v="15"/>
    <x v="1"/>
    <x v="0"/>
    <n v="6.548639284881945E-2"/>
    <x v="727"/>
    <x v="2"/>
    <x v="0"/>
    <n v="243"/>
    <n v="219.0726454571174"/>
    <x v="1553"/>
    <n v="3070.8955220142375"/>
    <x v="22"/>
    <x v="2"/>
    <x v="19"/>
  </r>
  <r>
    <x v="7022"/>
    <s v="Product729"/>
    <n v="13"/>
    <x v="1"/>
    <x v="1"/>
    <n v="1.6821044514727214E-3"/>
    <x v="728"/>
    <x v="3"/>
    <x v="1"/>
    <n v="133"/>
    <n v="149.47355503032395"/>
    <x v="553"/>
    <n v="1939.8876236743897"/>
    <x v="23"/>
    <x v="2"/>
    <x v="19"/>
  </r>
  <r>
    <x v="7023"/>
    <s v="Product730"/>
    <n v="1"/>
    <x v="1"/>
    <x v="1"/>
    <n v="2.3533833649162363E-2"/>
    <x v="729"/>
    <x v="4"/>
    <x v="0"/>
    <n v="73"/>
    <n v="206.18096955978623"/>
    <x v="1554"/>
    <n v="201.3287409205432"/>
    <x v="24"/>
    <x v="2"/>
    <x v="19"/>
  </r>
  <r>
    <x v="7024"/>
    <s v="Product731"/>
    <n v="2"/>
    <x v="0"/>
    <x v="0"/>
    <n v="7.1680661472669174E-2"/>
    <x v="730"/>
    <x v="0"/>
    <x v="1"/>
    <n v="75"/>
    <n v="118.70269799973615"/>
    <x v="168"/>
    <n v="220.38802017704916"/>
    <x v="25"/>
    <x v="2"/>
    <x v="19"/>
  </r>
  <r>
    <x v="7025"/>
    <s v="Product732"/>
    <n v="2"/>
    <x v="1"/>
    <x v="0"/>
    <n v="5.5185179817506959E-2"/>
    <x v="731"/>
    <x v="1"/>
    <x v="2"/>
    <n v="82"/>
    <n v="249.58093349382514"/>
    <x v="900"/>
    <n v="471.61552959989433"/>
    <x v="26"/>
    <x v="2"/>
    <x v="19"/>
  </r>
  <r>
    <x v="7026"/>
    <s v="Product733"/>
    <n v="12"/>
    <x v="2"/>
    <x v="0"/>
    <n v="6.9008192985731839E-2"/>
    <x v="732"/>
    <x v="2"/>
    <x v="0"/>
    <n v="50"/>
    <n v="89.05712011722153"/>
    <x v="321"/>
    <n v="994.93739022502575"/>
    <x v="27"/>
    <x v="2"/>
    <x v="19"/>
  </r>
  <r>
    <x v="7027"/>
    <s v="Product734"/>
    <n v="3"/>
    <x v="0"/>
    <x v="0"/>
    <n v="4.2555885037128566E-2"/>
    <x v="733"/>
    <x v="3"/>
    <x v="3"/>
    <n v="210"/>
    <n v="191.05837400343577"/>
    <x v="131"/>
    <n v="548.78314741189445"/>
    <x v="28"/>
    <x v="2"/>
    <x v="19"/>
  </r>
  <r>
    <x v="7028"/>
    <s v="Product735"/>
    <n v="11"/>
    <x v="0"/>
    <x v="1"/>
    <n v="7.8785534120755799E-2"/>
    <x v="734"/>
    <x v="4"/>
    <x v="3"/>
    <n v="108"/>
    <n v="89.248278354683464"/>
    <x v="1061"/>
    <n v="904.38485582667022"/>
    <x v="29"/>
    <x v="2"/>
    <x v="19"/>
  </r>
  <r>
    <x v="7029"/>
    <s v="Product736"/>
    <n v="6"/>
    <x v="0"/>
    <x v="0"/>
    <n v="7.5627504861851005E-2"/>
    <x v="735"/>
    <x v="0"/>
    <x v="2"/>
    <n v="232"/>
    <n v="221.62166124335468"/>
    <x v="324"/>
    <n v="1229.1658078810883"/>
    <x v="30"/>
    <x v="2"/>
    <x v="19"/>
  </r>
  <r>
    <x v="7030"/>
    <s v="Product737"/>
    <n v="3"/>
    <x v="1"/>
    <x v="0"/>
    <n v="5.7599304099969946E-3"/>
    <x v="736"/>
    <x v="1"/>
    <x v="3"/>
    <n v="218"/>
    <n v="245.21740710935183"/>
    <x v="921"/>
    <n v="731.41491572724613"/>
    <x v="0"/>
    <x v="3"/>
    <x v="19"/>
  </r>
  <r>
    <x v="7031"/>
    <s v="Product738"/>
    <n v="11"/>
    <x v="1"/>
    <x v="0"/>
    <n v="9.2994425471185943E-2"/>
    <x v="737"/>
    <x v="2"/>
    <x v="0"/>
    <n v="70"/>
    <n v="57.857708094876998"/>
    <x v="30"/>
    <n v="577.24990148665756"/>
    <x v="1"/>
    <x v="3"/>
    <x v="19"/>
  </r>
  <r>
    <x v="7032"/>
    <s v="Product739"/>
    <n v="6"/>
    <x v="1"/>
    <x v="0"/>
    <n v="4.146329740606805E-2"/>
    <x v="738"/>
    <x v="3"/>
    <x v="0"/>
    <n v="107"/>
    <n v="252.96299814046992"/>
    <x v="574"/>
    <n v="1454.8459086950459"/>
    <x v="2"/>
    <x v="3"/>
    <x v="19"/>
  </r>
  <r>
    <x v="7033"/>
    <s v="Product740"/>
    <n v="9"/>
    <x v="0"/>
    <x v="0"/>
    <n v="6.8396530126469846E-2"/>
    <x v="739"/>
    <x v="4"/>
    <x v="1"/>
    <n v="220"/>
    <n v="95.13022601996235"/>
    <x v="250"/>
    <n v="797.612837850451"/>
    <x v="3"/>
    <x v="3"/>
    <x v="19"/>
  </r>
  <r>
    <x v="7034"/>
    <s v="Product741"/>
    <n v="9"/>
    <x v="2"/>
    <x v="1"/>
    <n v="9.6322160073655294E-2"/>
    <x v="740"/>
    <x v="0"/>
    <x v="0"/>
    <n v="39"/>
    <n v="89.440386018914751"/>
    <x v="507"/>
    <n v="727.42765355776191"/>
    <x v="4"/>
    <x v="3"/>
    <x v="19"/>
  </r>
  <r>
    <x v="7035"/>
    <s v="Product742"/>
    <n v="9"/>
    <x v="2"/>
    <x v="1"/>
    <n v="6.8994721998849378E-3"/>
    <x v="741"/>
    <x v="1"/>
    <x v="1"/>
    <n v="175"/>
    <n v="283.99119051612047"/>
    <x v="538"/>
    <n v="2538.2862107292808"/>
    <x v="5"/>
    <x v="3"/>
    <x v="19"/>
  </r>
  <r>
    <x v="7036"/>
    <s v="Product743"/>
    <n v="15"/>
    <x v="1"/>
    <x v="0"/>
    <n v="4.6701176037547303E-2"/>
    <x v="742"/>
    <x v="2"/>
    <x v="2"/>
    <n v="69"/>
    <n v="55.214326721830403"/>
    <x v="622"/>
    <n v="789.53629094699329"/>
    <x v="6"/>
    <x v="3"/>
    <x v="19"/>
  </r>
  <r>
    <x v="7037"/>
    <s v="Product744"/>
    <n v="3"/>
    <x v="1"/>
    <x v="0"/>
    <n v="4.2996502835949607E-2"/>
    <x v="743"/>
    <x v="3"/>
    <x v="0"/>
    <n v="146"/>
    <n v="88.305090635591583"/>
    <x v="1243"/>
    <n v="253.52484166694876"/>
    <x v="7"/>
    <x v="3"/>
    <x v="19"/>
  </r>
  <r>
    <x v="7038"/>
    <s v="Product745"/>
    <n v="13"/>
    <x v="1"/>
    <x v="0"/>
    <n v="8.1941539813582317E-3"/>
    <x v="744"/>
    <x v="0"/>
    <x v="3"/>
    <n v="146"/>
    <n v="196.08041789071268"/>
    <x v="636"/>
    <n v="2528.1581617992324"/>
    <x v="8"/>
    <x v="3"/>
    <x v="19"/>
  </r>
  <r>
    <x v="7039"/>
    <s v="Product746"/>
    <n v="3"/>
    <x v="1"/>
    <x v="0"/>
    <n v="9.2384252924404969E-2"/>
    <x v="745"/>
    <x v="1"/>
    <x v="3"/>
    <n v="104"/>
    <n v="173.11460648990243"/>
    <x v="239"/>
    <n v="471.36462869709135"/>
    <x v="9"/>
    <x v="3"/>
    <x v="19"/>
  </r>
  <r>
    <x v="7040"/>
    <s v="Product747"/>
    <n v="3"/>
    <x v="0"/>
    <x v="1"/>
    <n v="1.8639179960016284E-2"/>
    <x v="746"/>
    <x v="2"/>
    <x v="2"/>
    <n v="219"/>
    <n v="216.88584189595792"/>
    <x v="529"/>
    <n v="638.52980297423858"/>
    <x v="10"/>
    <x v="3"/>
    <x v="19"/>
  </r>
  <r>
    <x v="7041"/>
    <s v="Product748"/>
    <n v="10"/>
    <x v="1"/>
    <x v="0"/>
    <n v="9.1676268031206428E-3"/>
    <x v="747"/>
    <x v="3"/>
    <x v="3"/>
    <n v="110"/>
    <n v="209.35446354883146"/>
    <x v="194"/>
    <n v="2074.3517995744824"/>
    <x v="11"/>
    <x v="3"/>
    <x v="19"/>
  </r>
  <r>
    <x v="7042"/>
    <s v="Product749"/>
    <n v="1"/>
    <x v="2"/>
    <x v="0"/>
    <n v="9.1638219861696693E-2"/>
    <x v="748"/>
    <x v="4"/>
    <x v="0"/>
    <n v="39"/>
    <n v="122.95273611617534"/>
    <x v="1518"/>
    <n v="111.68556625136409"/>
    <x v="12"/>
    <x v="3"/>
    <x v="19"/>
  </r>
  <r>
    <x v="7043"/>
    <s v="Product750"/>
    <n v="5"/>
    <x v="0"/>
    <x v="0"/>
    <n v="5.9595781871702752E-2"/>
    <x v="749"/>
    <x v="0"/>
    <x v="0"/>
    <n v="97"/>
    <n v="80.412829940187336"/>
    <x v="471"/>
    <n v="378.102822336928"/>
    <x v="13"/>
    <x v="3"/>
    <x v="19"/>
  </r>
  <r>
    <x v="7044"/>
    <s v="Product751"/>
    <n v="5"/>
    <x v="0"/>
    <x v="0"/>
    <n v="1.8808567550308009E-2"/>
    <x v="750"/>
    <x v="1"/>
    <x v="1"/>
    <n v="89"/>
    <n v="245.54081388527473"/>
    <x v="823"/>
    <n v="1204.6127145047797"/>
    <x v="14"/>
    <x v="3"/>
    <x v="19"/>
  </r>
  <r>
    <x v="7045"/>
    <s v="Product752"/>
    <n v="9"/>
    <x v="0"/>
    <x v="0"/>
    <n v="1.1205269018280862E-2"/>
    <x v="751"/>
    <x v="2"/>
    <x v="0"/>
    <n v="199"/>
    <n v="192.12285953602898"/>
    <x v="1195"/>
    <n v="1709.7306408932975"/>
    <x v="15"/>
    <x v="3"/>
    <x v="19"/>
  </r>
  <r>
    <x v="7046"/>
    <s v="Product753"/>
    <n v="9"/>
    <x v="1"/>
    <x v="1"/>
    <n v="6.8447959195408026E-2"/>
    <x v="752"/>
    <x v="3"/>
    <x v="1"/>
    <n v="156"/>
    <n v="281.12603162189629"/>
    <x v="977"/>
    <n v="2356.9517563260638"/>
    <x v="16"/>
    <x v="3"/>
    <x v="19"/>
  </r>
  <r>
    <x v="7047"/>
    <s v="Product754"/>
    <n v="13"/>
    <x v="1"/>
    <x v="1"/>
    <n v="3.2826006178924561E-2"/>
    <x v="753"/>
    <x v="4"/>
    <x v="2"/>
    <n v="138"/>
    <n v="43.06613500125988"/>
    <x v="1357"/>
    <n v="541.48179523887973"/>
    <x v="17"/>
    <x v="3"/>
    <x v="19"/>
  </r>
  <r>
    <x v="7048"/>
    <s v="Product755"/>
    <n v="10"/>
    <x v="1"/>
    <x v="0"/>
    <n v="5.1870350108190993E-2"/>
    <x v="754"/>
    <x v="0"/>
    <x v="0"/>
    <n v="74"/>
    <n v="160.07616579169559"/>
    <x v="476"/>
    <n v="1517.7295902810351"/>
    <x v="18"/>
    <x v="3"/>
    <x v="19"/>
  </r>
  <r>
    <x v="7049"/>
    <s v="Product756"/>
    <n v="2"/>
    <x v="0"/>
    <x v="0"/>
    <n v="5.3458471813711196E-2"/>
    <x v="755"/>
    <x v="1"/>
    <x v="3"/>
    <n v="101"/>
    <n v="257.28686010330705"/>
    <x v="1555"/>
    <n v="487.0653954888723"/>
    <x v="19"/>
    <x v="3"/>
    <x v="19"/>
  </r>
  <r>
    <x v="7050"/>
    <s v="Product757"/>
    <n v="3"/>
    <x v="2"/>
    <x v="0"/>
    <n v="5.6029694758834681E-2"/>
    <x v="756"/>
    <x v="2"/>
    <x v="3"/>
    <n v="137"/>
    <n v="195.99221232472127"/>
    <x v="1556"/>
    <n v="555.03248547917519"/>
    <x v="20"/>
    <x v="3"/>
    <x v="19"/>
  </r>
  <r>
    <x v="7051"/>
    <s v="Product758"/>
    <n v="11"/>
    <x v="2"/>
    <x v="0"/>
    <n v="5.646603544264505E-2"/>
    <x v="757"/>
    <x v="3"/>
    <x v="2"/>
    <n v="50"/>
    <n v="227.40524873829546"/>
    <x v="272"/>
    <n v="2360.2103349351487"/>
    <x v="21"/>
    <x v="3"/>
    <x v="19"/>
  </r>
  <r>
    <x v="7052"/>
    <s v="Product759"/>
    <n v="1"/>
    <x v="1"/>
    <x v="1"/>
    <n v="2.5792158247308395E-2"/>
    <x v="758"/>
    <x v="4"/>
    <x v="3"/>
    <n v="9"/>
    <n v="231.22011702595248"/>
    <x v="403"/>
    <n v="225.25645117765794"/>
    <x v="22"/>
    <x v="3"/>
    <x v="19"/>
  </r>
  <r>
    <x v="7053"/>
    <s v="Product760"/>
    <n v="10"/>
    <x v="1"/>
    <x v="0"/>
    <n v="1.5648132460853283E-3"/>
    <x v="759"/>
    <x v="0"/>
    <x v="0"/>
    <n v="44"/>
    <n v="75.369082949872649"/>
    <x v="432"/>
    <n v="752.51144410527388"/>
    <x v="23"/>
    <x v="3"/>
    <x v="19"/>
  </r>
  <r>
    <x v="7054"/>
    <s v="Product761"/>
    <n v="8"/>
    <x v="1"/>
    <x v="0"/>
    <n v="4.484858699198644E-2"/>
    <x v="760"/>
    <x v="1"/>
    <x v="0"/>
    <n v="84"/>
    <n v="173.14087739906918"/>
    <x v="243"/>
    <n v="1323.0060295773453"/>
    <x v="24"/>
    <x v="3"/>
    <x v="19"/>
  </r>
  <r>
    <x v="7055"/>
    <s v="Product762"/>
    <n v="14"/>
    <x v="1"/>
    <x v="0"/>
    <n v="6.6426037232382842E-2"/>
    <x v="761"/>
    <x v="2"/>
    <x v="1"/>
    <n v="245"/>
    <n v="171.33166020472495"/>
    <x v="881"/>
    <n v="2239.3108775083188"/>
    <x v="25"/>
    <x v="3"/>
    <x v="19"/>
  </r>
  <r>
    <x v="7056"/>
    <s v="Product763"/>
    <n v="14"/>
    <x v="0"/>
    <x v="0"/>
    <n v="8.6727314827106494E-2"/>
    <x v="762"/>
    <x v="3"/>
    <x v="0"/>
    <n v="46"/>
    <n v="297.16021238733862"/>
    <x v="821"/>
    <n v="3799.4362713094492"/>
    <x v="26"/>
    <x v="3"/>
    <x v="19"/>
  </r>
  <r>
    <x v="7057"/>
    <s v="Product764"/>
    <n v="12"/>
    <x v="1"/>
    <x v="0"/>
    <n v="4.5650903664520076E-3"/>
    <x v="763"/>
    <x v="4"/>
    <x v="1"/>
    <n v="107"/>
    <n v="241.82859658777309"/>
    <x v="920"/>
    <n v="2888.6955262938918"/>
    <x v="27"/>
    <x v="3"/>
    <x v="19"/>
  </r>
  <r>
    <x v="7058"/>
    <s v="Product765"/>
    <n v="3"/>
    <x v="2"/>
    <x v="1"/>
    <n v="1.2467582795321742E-2"/>
    <x v="764"/>
    <x v="0"/>
    <x v="2"/>
    <n v="205"/>
    <n v="120.34936483085481"/>
    <x v="1045"/>
    <n v="356.54669748138519"/>
    <x v="28"/>
    <x v="3"/>
    <x v="19"/>
  </r>
  <r>
    <x v="7059"/>
    <s v="Product766"/>
    <n v="12"/>
    <x v="0"/>
    <x v="1"/>
    <n v="9.0992767686400078E-2"/>
    <x v="765"/>
    <x v="1"/>
    <x v="0"/>
    <n v="169"/>
    <n v="154.6742472976122"/>
    <x v="980"/>
    <n v="1687.2001133543015"/>
    <x v="29"/>
    <x v="3"/>
    <x v="19"/>
  </r>
  <r>
    <x v="7060"/>
    <s v="Product767"/>
    <n v="1"/>
    <x v="0"/>
    <x v="0"/>
    <n v="6.6945320535635081E-2"/>
    <x v="766"/>
    <x v="2"/>
    <x v="3"/>
    <n v="161"/>
    <n v="204.42995259778903"/>
    <x v="182"/>
    <n v="190.74432389404535"/>
    <x v="0"/>
    <x v="4"/>
    <x v="19"/>
  </r>
  <r>
    <x v="7061"/>
    <s v="Product768"/>
    <n v="9"/>
    <x v="0"/>
    <x v="0"/>
    <n v="4.0165553223268737E-2"/>
    <x v="767"/>
    <x v="3"/>
    <x v="3"/>
    <n v="155"/>
    <n v="286.88835935485508"/>
    <x v="1209"/>
    <n v="2478.2879671924629"/>
    <x v="1"/>
    <x v="4"/>
    <x v="19"/>
  </r>
  <r>
    <x v="7062"/>
    <s v="Product769"/>
    <n v="14"/>
    <x v="1"/>
    <x v="0"/>
    <n v="1.6726491353357419E-2"/>
    <x v="768"/>
    <x v="0"/>
    <x v="2"/>
    <n v="50"/>
    <n v="97.454865285592703"/>
    <x v="699"/>
    <n v="1341.5470225367087"/>
    <x v="2"/>
    <x v="4"/>
    <x v="19"/>
  </r>
  <r>
    <x v="7063"/>
    <s v="Product770"/>
    <n v="7"/>
    <x v="1"/>
    <x v="0"/>
    <n v="6.7745917067486769E-2"/>
    <x v="769"/>
    <x v="1"/>
    <x v="3"/>
    <n v="214"/>
    <n v="302.72991879135702"/>
    <x v="1017"/>
    <n v="1975.5484197334954"/>
    <x v="3"/>
    <x v="4"/>
    <x v="19"/>
  </r>
  <r>
    <x v="7064"/>
    <s v="Product771"/>
    <n v="11"/>
    <x v="1"/>
    <x v="1"/>
    <n v="5.237632423613714E-2"/>
    <x v="770"/>
    <x v="2"/>
    <x v="0"/>
    <n v="249"/>
    <n v="260.92390753312304"/>
    <x v="209"/>
    <n v="2719.8343958632918"/>
    <x v="4"/>
    <x v="4"/>
    <x v="19"/>
  </r>
  <r>
    <x v="7065"/>
    <s v="Product772"/>
    <n v="7"/>
    <x v="0"/>
    <x v="0"/>
    <n v="1.1097463343320714E-2"/>
    <x v="771"/>
    <x v="3"/>
    <x v="0"/>
    <n v="224"/>
    <n v="83.15258309546347"/>
    <x v="865"/>
    <n v="575.60860246861398"/>
    <x v="5"/>
    <x v="4"/>
    <x v="19"/>
  </r>
  <r>
    <x v="7066"/>
    <s v="Product773"/>
    <n v="14"/>
    <x v="2"/>
    <x v="0"/>
    <n v="6.9976923886620954E-2"/>
    <x v="772"/>
    <x v="4"/>
    <x v="1"/>
    <n v="29"/>
    <n v="76.784675683279573"/>
    <x v="181"/>
    <n v="999.76128388264578"/>
    <x v="6"/>
    <x v="4"/>
    <x v="19"/>
  </r>
  <r>
    <x v="7067"/>
    <s v="Product774"/>
    <n v="10"/>
    <x v="2"/>
    <x v="0"/>
    <n v="2.0927159812870522E-3"/>
    <x v="773"/>
    <x v="0"/>
    <x v="0"/>
    <n v="246"/>
    <n v="152.70742927858359"/>
    <x v="664"/>
    <n v="1523.8785600087106"/>
    <x v="7"/>
    <x v="4"/>
    <x v="19"/>
  </r>
  <r>
    <x v="7068"/>
    <s v="Product775"/>
    <n v="5"/>
    <x v="1"/>
    <x v="0"/>
    <n v="6.9707503825847568E-3"/>
    <x v="774"/>
    <x v="1"/>
    <x v="1"/>
    <n v="210"/>
    <n v="147.49416497535458"/>
    <x v="616"/>
    <n v="732.33009984211799"/>
    <x v="8"/>
    <x v="4"/>
    <x v="19"/>
  </r>
  <r>
    <x v="7069"/>
    <s v="Product776"/>
    <n v="9"/>
    <x v="1"/>
    <x v="0"/>
    <n v="4.4997381653853002E-2"/>
    <x v="775"/>
    <x v="2"/>
    <x v="2"/>
    <n v="202"/>
    <n v="282.58542057315663"/>
    <x v="1439"/>
    <n v="2428.8283489843056"/>
    <x v="9"/>
    <x v="4"/>
    <x v="19"/>
  </r>
  <r>
    <x v="7070"/>
    <s v="Product777"/>
    <n v="5"/>
    <x v="1"/>
    <x v="1"/>
    <n v="2.2033435788143898E-2"/>
    <x v="776"/>
    <x v="3"/>
    <x v="0"/>
    <n v="247"/>
    <n v="187.70005526366896"/>
    <x v="83"/>
    <n v="917.82189074292921"/>
    <x v="10"/>
    <x v="4"/>
    <x v="19"/>
  </r>
  <r>
    <x v="7071"/>
    <s v="Product778"/>
    <n v="5"/>
    <x v="1"/>
    <x v="1"/>
    <n v="7.6472170477709545E-2"/>
    <x v="777"/>
    <x v="4"/>
    <x v="3"/>
    <n v="109"/>
    <n v="205.5099647069442"/>
    <x v="1440"/>
    <n v="948.97085825503348"/>
    <x v="11"/>
    <x v="4"/>
    <x v="19"/>
  </r>
  <r>
    <x v="7072"/>
    <s v="Product779"/>
    <n v="3"/>
    <x v="0"/>
    <x v="0"/>
    <n v="8.1245296654518365E-2"/>
    <x v="778"/>
    <x v="0"/>
    <x v="3"/>
    <n v="160"/>
    <n v="297.19303246666738"/>
    <x v="134"/>
    <n v="819.1424891407712"/>
    <x v="12"/>
    <x v="4"/>
    <x v="19"/>
  </r>
  <r>
    <x v="7073"/>
    <s v="Product780"/>
    <n v="4"/>
    <x v="1"/>
    <x v="0"/>
    <n v="8.097178093128643E-2"/>
    <x v="779"/>
    <x v="1"/>
    <x v="2"/>
    <n v="63"/>
    <n v="94.947491562139604"/>
    <x v="38"/>
    <n v="349.0376963015795"/>
    <x v="13"/>
    <x v="4"/>
    <x v="19"/>
  </r>
  <r>
    <x v="7074"/>
    <s v="Product781"/>
    <n v="15"/>
    <x v="2"/>
    <x v="0"/>
    <n v="3.3701252712183515E-2"/>
    <x v="780"/>
    <x v="2"/>
    <x v="3"/>
    <n v="244"/>
    <n v="179.19928201389396"/>
    <x v="1400"/>
    <n v="2597.4006258735285"/>
    <x v="14"/>
    <x v="4"/>
    <x v="19"/>
  </r>
  <r>
    <x v="7075"/>
    <s v="Product782"/>
    <n v="5"/>
    <x v="0"/>
    <x v="0"/>
    <n v="6.5050510490964206E-2"/>
    <x v="781"/>
    <x v="3"/>
    <x v="0"/>
    <n v="220"/>
    <n v="282.07973690053996"/>
    <x v="194"/>
    <n v="1318.6515300800147"/>
    <x v="15"/>
    <x v="4"/>
    <x v="19"/>
  </r>
  <r>
    <x v="7076"/>
    <s v="Product783"/>
    <n v="10"/>
    <x v="0"/>
    <x v="1"/>
    <n v="3.7752754663827451E-2"/>
    <x v="782"/>
    <x v="4"/>
    <x v="0"/>
    <n v="98"/>
    <n v="32.976284425118799"/>
    <x v="1038"/>
    <n v="317.31338849492693"/>
    <x v="16"/>
    <x v="4"/>
    <x v="19"/>
  </r>
  <r>
    <x v="7077"/>
    <s v="Product784"/>
    <n v="15"/>
    <x v="0"/>
    <x v="0"/>
    <n v="8.3680221308969502E-2"/>
    <x v="783"/>
    <x v="0"/>
    <x v="1"/>
    <n v="247"/>
    <n v="119.13216844723937"/>
    <x v="417"/>
    <n v="1637.4474333983542"/>
    <x v="17"/>
    <x v="4"/>
    <x v="19"/>
  </r>
  <r>
    <x v="7078"/>
    <s v="Product785"/>
    <n v="8"/>
    <x v="1"/>
    <x v="0"/>
    <n v="3.5702216979582539E-3"/>
    <x v="784"/>
    <x v="1"/>
    <x v="0"/>
    <n v="19"/>
    <n v="256.25087836353049"/>
    <x v="165"/>
    <n v="2042.6880473398091"/>
    <x v="18"/>
    <x v="4"/>
    <x v="19"/>
  </r>
  <r>
    <x v="7079"/>
    <s v="Product786"/>
    <n v="7"/>
    <x v="1"/>
    <x v="0"/>
    <n v="6.5286461662217368E-2"/>
    <x v="785"/>
    <x v="2"/>
    <x v="1"/>
    <n v="46"/>
    <n v="25.581177062021268"/>
    <x v="1070"/>
    <n v="167.37750768541056"/>
    <x v="19"/>
    <x v="4"/>
    <x v="19"/>
  </r>
  <r>
    <x v="7080"/>
    <s v="Product787"/>
    <n v="2"/>
    <x v="1"/>
    <x v="0"/>
    <n v="8.4485906785045653E-2"/>
    <x v="786"/>
    <x v="3"/>
    <x v="2"/>
    <n v="143"/>
    <n v="207.20918161478102"/>
    <x v="676"/>
    <n v="379.40585202373808"/>
    <x v="20"/>
    <x v="4"/>
    <x v="19"/>
  </r>
  <r>
    <x v="7081"/>
    <s v="Product788"/>
    <n v="12"/>
    <x v="0"/>
    <x v="0"/>
    <n v="1.8361425248727203E-2"/>
    <x v="787"/>
    <x v="4"/>
    <x v="0"/>
    <n v="187"/>
    <n v="171.73752914057266"/>
    <x v="707"/>
    <n v="2023.0102000422833"/>
    <x v="21"/>
    <x v="4"/>
    <x v="19"/>
  </r>
  <r>
    <x v="7082"/>
    <s v="Product789"/>
    <n v="5"/>
    <x v="2"/>
    <x v="1"/>
    <n v="9.4796024946997015E-6"/>
    <x v="788"/>
    <x v="0"/>
    <x v="3"/>
    <n v="100"/>
    <n v="92.874155227253382"/>
    <x v="1165"/>
    <n v="464.36637408589894"/>
    <x v="22"/>
    <x v="4"/>
    <x v="19"/>
  </r>
  <r>
    <x v="7083"/>
    <s v="Product790"/>
    <n v="13"/>
    <x v="2"/>
    <x v="1"/>
    <n v="2.0375548873278516E-2"/>
    <x v="789"/>
    <x v="1"/>
    <x v="3"/>
    <n v="226"/>
    <n v="23.533826968764224"/>
    <x v="885"/>
    <n v="299.70606025342954"/>
    <x v="23"/>
    <x v="4"/>
    <x v="19"/>
  </r>
  <r>
    <x v="7084"/>
    <s v="Product791"/>
    <n v="11"/>
    <x v="1"/>
    <x v="0"/>
    <n v="8.5897576029916767E-2"/>
    <x v="790"/>
    <x v="2"/>
    <x v="2"/>
    <n v="55"/>
    <n v="104.52765538966673"/>
    <x v="1347"/>
    <n v="1051.0388147996428"/>
    <x v="24"/>
    <x v="4"/>
    <x v="19"/>
  </r>
  <r>
    <x v="7085"/>
    <s v="Product792"/>
    <n v="10"/>
    <x v="1"/>
    <x v="0"/>
    <n v="4.496649376603034E-2"/>
    <x v="791"/>
    <x v="3"/>
    <x v="3"/>
    <n v="210"/>
    <n v="281.97053330016126"/>
    <x v="830"/>
    <n v="2692.9130707231529"/>
    <x v="25"/>
    <x v="4"/>
    <x v="19"/>
  </r>
  <r>
    <x v="7086"/>
    <s v="Product793"/>
    <n v="10"/>
    <x v="1"/>
    <x v="0"/>
    <n v="8.0887285981464538E-2"/>
    <x v="792"/>
    <x v="0"/>
    <x v="0"/>
    <n v="33"/>
    <n v="290.30020181144897"/>
    <x v="421"/>
    <n v="2668.1860636704941"/>
    <x v="26"/>
    <x v="4"/>
    <x v="19"/>
  </r>
  <r>
    <x v="7087"/>
    <s v="Product794"/>
    <n v="13"/>
    <x v="1"/>
    <x v="0"/>
    <n v="2.9606946305427317E-2"/>
    <x v="793"/>
    <x v="1"/>
    <x v="0"/>
    <n v="157"/>
    <n v="209.08889438834001"/>
    <x v="1398"/>
    <n v="2637.6793393486023"/>
    <x v="27"/>
    <x v="4"/>
    <x v="19"/>
  </r>
  <r>
    <x v="7088"/>
    <s v="Product795"/>
    <n v="6"/>
    <x v="0"/>
    <x v="1"/>
    <n v="6.4905641002045772E-3"/>
    <x v="794"/>
    <x v="2"/>
    <x v="1"/>
    <n v="194"/>
    <n v="82.940477282461188"/>
    <x v="1422"/>
    <n v="494.41288078894689"/>
    <x v="28"/>
    <x v="4"/>
    <x v="19"/>
  </r>
  <r>
    <x v="7089"/>
    <s v="Product796"/>
    <n v="4"/>
    <x v="1"/>
    <x v="0"/>
    <n v="1.4975811642594705E-2"/>
    <x v="795"/>
    <x v="3"/>
    <x v="0"/>
    <n v="47"/>
    <n v="167.60418941507498"/>
    <x v="487"/>
    <n v="660.37672257554027"/>
    <x v="29"/>
    <x v="4"/>
    <x v="19"/>
  </r>
  <r>
    <x v="7090"/>
    <s v="Product797"/>
    <n v="9"/>
    <x v="2"/>
    <x v="0"/>
    <n v="7.7313297538503259E-2"/>
    <x v="796"/>
    <x v="4"/>
    <x v="1"/>
    <n v="225"/>
    <n v="76.866373611541874"/>
    <x v="604"/>
    <n v="638.31222718026288"/>
    <x v="30"/>
    <x v="4"/>
    <x v="19"/>
  </r>
  <r>
    <x v="7091"/>
    <s v="Product798"/>
    <n v="12"/>
    <x v="0"/>
    <x v="0"/>
    <n v="6.6815023737367224E-2"/>
    <x v="797"/>
    <x v="0"/>
    <x v="2"/>
    <n v="5"/>
    <n v="233.40819996086788"/>
    <x v="124"/>
    <n v="2613.7563064798355"/>
    <x v="0"/>
    <x v="5"/>
    <x v="19"/>
  </r>
  <r>
    <x v="7092"/>
    <s v="Product799"/>
    <n v="9"/>
    <x v="0"/>
    <x v="0"/>
    <n v="6.1314289721486781E-2"/>
    <x v="798"/>
    <x v="1"/>
    <x v="0"/>
    <n v="148"/>
    <n v="310.68875875484031"/>
    <x v="1499"/>
    <n v="2624.7518836860322"/>
    <x v="1"/>
    <x v="5"/>
    <x v="19"/>
  </r>
  <r>
    <x v="7093"/>
    <s v="Product800"/>
    <n v="2"/>
    <x v="0"/>
    <x v="0"/>
    <n v="1.5911000751083915E-2"/>
    <x v="799"/>
    <x v="2"/>
    <x v="3"/>
    <n v="68"/>
    <n v="66.548908111195331"/>
    <x v="537"/>
    <n v="130.98009676850859"/>
    <x v="2"/>
    <x v="5"/>
    <x v="19"/>
  </r>
  <r>
    <x v="7094"/>
    <s v="Product801"/>
    <n v="4"/>
    <x v="1"/>
    <x v="1"/>
    <n v="5.3379244137931284E-2"/>
    <x v="800"/>
    <x v="3"/>
    <x v="3"/>
    <n v="20"/>
    <n v="112.90853880656117"/>
    <x v="50"/>
    <n v="427.52626539339462"/>
    <x v="3"/>
    <x v="5"/>
    <x v="19"/>
  </r>
  <r>
    <x v="7095"/>
    <s v="Product802"/>
    <n v="8"/>
    <x v="1"/>
    <x v="1"/>
    <n v="6.2353518381435671E-2"/>
    <x v="801"/>
    <x v="4"/>
    <x v="2"/>
    <n v="158"/>
    <n v="176.30154984482419"/>
    <x v="674"/>
    <n v="1322.4682233271949"/>
    <x v="4"/>
    <x v="5"/>
    <x v="19"/>
  </r>
  <r>
    <x v="7096"/>
    <s v="Product803"/>
    <n v="15"/>
    <x v="1"/>
    <x v="0"/>
    <n v="9.4608619681397874E-2"/>
    <x v="802"/>
    <x v="0"/>
    <x v="3"/>
    <n v="111"/>
    <n v="78.710857031768867"/>
    <x v="1367"/>
    <n v="1068.9619724108004"/>
    <x v="5"/>
    <x v="5"/>
    <x v="19"/>
  </r>
  <r>
    <x v="7097"/>
    <s v="Product804"/>
    <n v="13"/>
    <x v="0"/>
    <x v="0"/>
    <n v="2.2644392305060979E-2"/>
    <x v="803"/>
    <x v="1"/>
    <x v="0"/>
    <n v="169"/>
    <n v="107.04126000053802"/>
    <x v="1326"/>
    <n v="1360.0258843113515"/>
    <x v="6"/>
    <x v="5"/>
    <x v="19"/>
  </r>
  <r>
    <x v="7098"/>
    <s v="Product805"/>
    <n v="3"/>
    <x v="2"/>
    <x v="0"/>
    <n v="3.3540875915397228E-2"/>
    <x v="804"/>
    <x v="2"/>
    <x v="0"/>
    <n v="219"/>
    <n v="131.83580988908147"/>
    <x v="529"/>
    <n v="382.24176404515771"/>
    <x v="7"/>
    <x v="5"/>
    <x v="19"/>
  </r>
  <r>
    <x v="7099"/>
    <s v="Product806"/>
    <n v="9"/>
    <x v="2"/>
    <x v="0"/>
    <n v="1.4244946794163682E-2"/>
    <x v="805"/>
    <x v="3"/>
    <x v="1"/>
    <n v="150"/>
    <n v="30.881435196269251"/>
    <x v="601"/>
    <n v="273.97377715473885"/>
    <x v="8"/>
    <x v="5"/>
    <x v="19"/>
  </r>
  <r>
    <x v="7100"/>
    <s v="Product807"/>
    <n v="8"/>
    <x v="1"/>
    <x v="1"/>
    <n v="9.5120206659953563E-2"/>
    <x v="806"/>
    <x v="4"/>
    <x v="0"/>
    <n v="64"/>
    <n v="311.39317307967315"/>
    <x v="1557"/>
    <n v="2254.1871208306875"/>
    <x v="9"/>
    <x v="5"/>
    <x v="19"/>
  </r>
  <r>
    <x v="7101"/>
    <s v="Product808"/>
    <n v="3"/>
    <x v="1"/>
    <x v="0"/>
    <n v="2.1447606477064063E-2"/>
    <x v="807"/>
    <x v="0"/>
    <x v="1"/>
    <n v="75"/>
    <n v="249.59711004695066"/>
    <x v="383"/>
    <n v="732.7315483585536"/>
    <x v="10"/>
    <x v="5"/>
    <x v="19"/>
  </r>
  <r>
    <x v="7102"/>
    <s v="Product809"/>
    <n v="15"/>
    <x v="1"/>
    <x v="0"/>
    <n v="1.3604027625921312E-2"/>
    <x v="808"/>
    <x v="1"/>
    <x v="2"/>
    <n v="23"/>
    <n v="252.89016561950993"/>
    <x v="835"/>
    <n v="3741.7476123014749"/>
    <x v="11"/>
    <x v="5"/>
    <x v="19"/>
  </r>
  <r>
    <x v="7103"/>
    <s v="Product810"/>
    <n v="4"/>
    <x v="1"/>
    <x v="0"/>
    <n v="4.4925006827364888E-2"/>
    <x v="809"/>
    <x v="2"/>
    <x v="0"/>
    <n v="25"/>
    <n v="160.5925211519428"/>
    <x v="69"/>
    <n v="613.51160417107212"/>
    <x v="12"/>
    <x v="5"/>
    <x v="19"/>
  </r>
  <r>
    <x v="7104"/>
    <s v="Product811"/>
    <n v="1"/>
    <x v="0"/>
    <x v="0"/>
    <n v="5.353570950119764E-2"/>
    <x v="810"/>
    <x v="3"/>
    <x v="3"/>
    <n v="153"/>
    <n v="126.4072877735489"/>
    <x v="597"/>
    <n v="119.63998393646989"/>
    <x v="13"/>
    <x v="5"/>
    <x v="19"/>
  </r>
  <r>
    <x v="7105"/>
    <s v="Product812"/>
    <n v="5"/>
    <x v="1"/>
    <x v="0"/>
    <n v="4.6206292836246977E-2"/>
    <x v="811"/>
    <x v="4"/>
    <x v="3"/>
    <n v="70"/>
    <n v="224.92338039952233"/>
    <x v="169"/>
    <n v="1072.6525240953172"/>
    <x v="14"/>
    <x v="5"/>
    <x v="19"/>
  </r>
  <r>
    <x v="7106"/>
    <s v="Product813"/>
    <n v="2"/>
    <x v="2"/>
    <x v="1"/>
    <n v="5.2029057867653418E-2"/>
    <x v="812"/>
    <x v="0"/>
    <x v="2"/>
    <n v="235"/>
    <n v="232.0956053756999"/>
    <x v="1216"/>
    <n v="440.03977938555909"/>
    <x v="15"/>
    <x v="5"/>
    <x v="19"/>
  </r>
  <r>
    <x v="7107"/>
    <s v="Product814"/>
    <n v="7"/>
    <x v="0"/>
    <x v="1"/>
    <n v="3.3144326514383017E-2"/>
    <x v="813"/>
    <x v="1"/>
    <x v="3"/>
    <n v="153"/>
    <n v="59.201179786396253"/>
    <x v="831"/>
    <n v="400.67297587463469"/>
    <x v="16"/>
    <x v="5"/>
    <x v="19"/>
  </r>
  <r>
    <x v="7108"/>
    <s v="Product815"/>
    <n v="1"/>
    <x v="0"/>
    <x v="0"/>
    <n v="8.5741333073921632E-3"/>
    <x v="814"/>
    <x v="2"/>
    <x v="0"/>
    <n v="202"/>
    <n v="117.26870508743997"/>
    <x v="1555"/>
    <n v="116.263227577235"/>
    <x v="17"/>
    <x v="5"/>
    <x v="19"/>
  </r>
  <r>
    <x v="7109"/>
    <s v="Product816"/>
    <n v="10"/>
    <x v="0"/>
    <x v="0"/>
    <n v="5.7494639408028729E-2"/>
    <x v="815"/>
    <x v="3"/>
    <x v="0"/>
    <n v="150"/>
    <n v="245.45995098195445"/>
    <x v="918"/>
    <n v="2313.4731961113457"/>
    <x v="18"/>
    <x v="5"/>
    <x v="19"/>
  </r>
  <r>
    <x v="7110"/>
    <s v="Product817"/>
    <n v="11"/>
    <x v="1"/>
    <x v="0"/>
    <n v="7.5433772033700011E-2"/>
    <x v="816"/>
    <x v="0"/>
    <x v="1"/>
    <n v="195"/>
    <n v="78.532200123025746"/>
    <x v="447"/>
    <n v="798.69042045804565"/>
    <x v="19"/>
    <x v="5"/>
    <x v="19"/>
  </r>
  <r>
    <x v="7111"/>
    <s v="Product818"/>
    <n v="11"/>
    <x v="1"/>
    <x v="0"/>
    <n v="6.3030810011260069E-2"/>
    <x v="817"/>
    <x v="1"/>
    <x v="0"/>
    <n v="121"/>
    <n v="256.59839106214361"/>
    <x v="1026"/>
    <n v="2644.6726528850168"/>
    <x v="20"/>
    <x v="5"/>
    <x v="19"/>
  </r>
  <r>
    <x v="7112"/>
    <s v="Product819"/>
    <n v="7"/>
    <x v="1"/>
    <x v="1"/>
    <n v="7.8945856897998226E-2"/>
    <x v="818"/>
    <x v="2"/>
    <x v="1"/>
    <n v="193"/>
    <n v="51.281523289996386"/>
    <x v="1558"/>
    <n v="330.63141643583077"/>
    <x v="21"/>
    <x v="5"/>
    <x v="19"/>
  </r>
  <r>
    <x v="7113"/>
    <s v="Product820"/>
    <n v="9"/>
    <x v="0"/>
    <x v="0"/>
    <n v="8.115639837204959E-2"/>
    <x v="819"/>
    <x v="3"/>
    <x v="2"/>
    <n v="52"/>
    <n v="291.52848089176933"/>
    <x v="140"/>
    <n v="2410.8217142374665"/>
    <x v="22"/>
    <x v="5"/>
    <x v="19"/>
  </r>
  <r>
    <x v="7114"/>
    <s v="Product821"/>
    <n v="8"/>
    <x v="2"/>
    <x v="0"/>
    <n v="2.7208504211989927E-2"/>
    <x v="820"/>
    <x v="4"/>
    <x v="0"/>
    <n v="225"/>
    <n v="228.98935944871678"/>
    <x v="389"/>
    <n v="1782.071211981244"/>
    <x v="23"/>
    <x v="5"/>
    <x v="19"/>
  </r>
  <r>
    <x v="7115"/>
    <s v="Product822"/>
    <n v="15"/>
    <x v="2"/>
    <x v="0"/>
    <n v="1.4696497809905118E-3"/>
    <x v="821"/>
    <x v="0"/>
    <x v="3"/>
    <n v="105"/>
    <n v="60.355736100306714"/>
    <x v="538"/>
    <n v="904.00551458948075"/>
    <x v="24"/>
    <x v="5"/>
    <x v="19"/>
  </r>
  <r>
    <x v="7116"/>
    <s v="Product823"/>
    <n v="6"/>
    <x v="1"/>
    <x v="0"/>
    <n v="2.79230307124953E-2"/>
    <x v="822"/>
    <x v="1"/>
    <x v="3"/>
    <n v="198"/>
    <n v="226.33368936881513"/>
    <x v="1061"/>
    <n v="1320.0826008557838"/>
    <x v="25"/>
    <x v="5"/>
    <x v="19"/>
  </r>
  <r>
    <x v="7117"/>
    <s v="Product824"/>
    <n v="6"/>
    <x v="1"/>
    <x v="0"/>
    <n v="3.8903399431800594E-2"/>
    <x v="823"/>
    <x v="2"/>
    <x v="2"/>
    <n v="37"/>
    <n v="270.82746675479495"/>
    <x v="333"/>
    <n v="1561.7481458311829"/>
    <x v="26"/>
    <x v="5"/>
    <x v="19"/>
  </r>
  <r>
    <x v="7118"/>
    <s v="Product825"/>
    <n v="2"/>
    <x v="1"/>
    <x v="1"/>
    <n v="1.315423562098832E-2"/>
    <x v="824"/>
    <x v="3"/>
    <x v="3"/>
    <n v="204"/>
    <n v="293.94395245805248"/>
    <x v="163"/>
    <n v="580.15468889610941"/>
    <x v="27"/>
    <x v="5"/>
    <x v="19"/>
  </r>
  <r>
    <x v="7119"/>
    <s v="Product826"/>
    <n v="5"/>
    <x v="1"/>
    <x v="1"/>
    <n v="8.695153427547439E-2"/>
    <x v="825"/>
    <x v="4"/>
    <x v="0"/>
    <n v="78"/>
    <n v="89.721897537789133"/>
    <x v="685"/>
    <n v="409.60220444385726"/>
    <x v="28"/>
    <x v="5"/>
    <x v="19"/>
  </r>
  <r>
    <x v="7120"/>
    <s v="Product827"/>
    <n v="7"/>
    <x v="0"/>
    <x v="0"/>
    <n v="6.3357293825449301E-2"/>
    <x v="826"/>
    <x v="0"/>
    <x v="0"/>
    <n v="247"/>
    <n v="314.42924707619841"/>
    <x v="553"/>
    <n v="2061.5550261731382"/>
    <x v="29"/>
    <x v="5"/>
    <x v="19"/>
  </r>
  <r>
    <x v="7121"/>
    <s v="Product828"/>
    <n v="12"/>
    <x v="1"/>
    <x v="0"/>
    <n v="9.5856996522693083E-2"/>
    <x v="827"/>
    <x v="1"/>
    <x v="1"/>
    <n v="159"/>
    <n v="264.22745346476916"/>
    <x v="1120"/>
    <n v="2866.7928405215607"/>
    <x v="0"/>
    <x v="6"/>
    <x v="19"/>
  </r>
  <r>
    <x v="7122"/>
    <s v="Product829"/>
    <n v="15"/>
    <x v="2"/>
    <x v="0"/>
    <n v="7.1679961008216553E-2"/>
    <x v="828"/>
    <x v="2"/>
    <x v="0"/>
    <n v="41"/>
    <n v="150.23966924647311"/>
    <x v="1045"/>
    <n v="2092.0574341949782"/>
    <x v="1"/>
    <x v="6"/>
    <x v="19"/>
  </r>
  <r>
    <x v="7123"/>
    <s v="Product830"/>
    <n v="10"/>
    <x v="0"/>
    <x v="0"/>
    <n v="3.5056051645803547E-2"/>
    <x v="829"/>
    <x v="3"/>
    <x v="1"/>
    <n v="194"/>
    <n v="237.03536139491518"/>
    <x v="1559"/>
    <n v="2287.2583752397331"/>
    <x v="2"/>
    <x v="6"/>
    <x v="19"/>
  </r>
  <r>
    <x v="7124"/>
    <s v="Product831"/>
    <n v="11"/>
    <x v="0"/>
    <x v="1"/>
    <n v="6.9588290329864952E-2"/>
    <x v="830"/>
    <x v="4"/>
    <x v="2"/>
    <n v="109"/>
    <n v="62.089974676004026"/>
    <x v="915"/>
    <n v="635.46163440843929"/>
    <x v="3"/>
    <x v="6"/>
    <x v="19"/>
  </r>
  <r>
    <x v="7125"/>
    <s v="Product832"/>
    <n v="8"/>
    <x v="0"/>
    <x v="0"/>
    <n v="1.7986724225004479E-2"/>
    <x v="831"/>
    <x v="0"/>
    <x v="0"/>
    <n v="73"/>
    <n v="104.59339419008516"/>
    <x v="554"/>
    <n v="821.69681322424731"/>
    <x v="4"/>
    <x v="6"/>
    <x v="19"/>
  </r>
  <r>
    <x v="7126"/>
    <s v="Product833"/>
    <n v="4"/>
    <x v="1"/>
    <x v="0"/>
    <n v="2.8909154449006349E-2"/>
    <x v="832"/>
    <x v="1"/>
    <x v="3"/>
    <n v="11"/>
    <n v="296.11834547484182"/>
    <x v="1355"/>
    <n v="1150.2312579613017"/>
    <x v="5"/>
    <x v="6"/>
    <x v="19"/>
  </r>
  <r>
    <x v="7127"/>
    <s v="Product834"/>
    <n v="9"/>
    <x v="1"/>
    <x v="0"/>
    <n v="2.391266358640555E-2"/>
    <x v="833"/>
    <x v="2"/>
    <x v="3"/>
    <n v="75"/>
    <n v="269.40667623981881"/>
    <x v="326"/>
    <n v="2366.6800052066792"/>
    <x v="6"/>
    <x v="6"/>
    <x v="19"/>
  </r>
  <r>
    <x v="7128"/>
    <s v="Product835"/>
    <n v="13"/>
    <x v="1"/>
    <x v="0"/>
    <n v="8.7608823350304343E-2"/>
    <x v="834"/>
    <x v="3"/>
    <x v="2"/>
    <n v="94"/>
    <n v="242.25011753955678"/>
    <x v="1560"/>
    <n v="2873.3493072107631"/>
    <x v="7"/>
    <x v="6"/>
    <x v="19"/>
  </r>
  <r>
    <x v="7129"/>
    <s v="Product836"/>
    <n v="8"/>
    <x v="0"/>
    <x v="0"/>
    <n v="2.0733598259103717E-2"/>
    <x v="835"/>
    <x v="4"/>
    <x v="3"/>
    <n v="237"/>
    <n v="95.397733150808506"/>
    <x v="618"/>
    <n v="747.35835901464372"/>
    <x v="8"/>
    <x v="6"/>
    <x v="19"/>
  </r>
  <r>
    <x v="7130"/>
    <s v="Product837"/>
    <n v="2"/>
    <x v="2"/>
    <x v="1"/>
    <n v="6.5554041660644463E-2"/>
    <x v="836"/>
    <x v="0"/>
    <x v="0"/>
    <n v="18"/>
    <n v="27.747303350019031"/>
    <x v="809"/>
    <n v="51.856710940482685"/>
    <x v="9"/>
    <x v="6"/>
    <x v="19"/>
  </r>
  <r>
    <x v="7131"/>
    <s v="Product838"/>
    <n v="1"/>
    <x v="2"/>
    <x v="1"/>
    <n v="5.3715387473744471E-2"/>
    <x v="837"/>
    <x v="1"/>
    <x v="0"/>
    <n v="76"/>
    <n v="201.45844219391168"/>
    <x v="264"/>
    <n v="190.63702391160876"/>
    <x v="10"/>
    <x v="6"/>
    <x v="19"/>
  </r>
  <r>
    <x v="7132"/>
    <s v="Product839"/>
    <n v="4"/>
    <x v="1"/>
    <x v="0"/>
    <n v="6.8377654475132499E-2"/>
    <x v="838"/>
    <x v="2"/>
    <x v="1"/>
    <n v="233"/>
    <n v="44.308554547886793"/>
    <x v="619"/>
    <n v="165.11535805887533"/>
    <x v="11"/>
    <x v="6"/>
    <x v="19"/>
  </r>
  <r>
    <x v="7133"/>
    <s v="Product840"/>
    <n v="11"/>
    <x v="1"/>
    <x v="0"/>
    <n v="3.9460992345545121E-2"/>
    <x v="839"/>
    <x v="3"/>
    <x v="0"/>
    <n v="34"/>
    <n v="150.4087453954065"/>
    <x v="337"/>
    <n v="1589.2081374912084"/>
    <x v="12"/>
    <x v="6"/>
    <x v="19"/>
  </r>
  <r>
    <x v="7134"/>
    <s v="Product841"/>
    <n v="9"/>
    <x v="1"/>
    <x v="0"/>
    <n v="6.5269051367165432E-2"/>
    <x v="840"/>
    <x v="0"/>
    <x v="1"/>
    <n v="21"/>
    <n v="256.54517601734517"/>
    <x v="364"/>
    <n v="2158.2064417128349"/>
    <x v="13"/>
    <x v="6"/>
    <x v="19"/>
  </r>
  <r>
    <x v="7135"/>
    <s v="Product842"/>
    <n v="1"/>
    <x v="1"/>
    <x v="0"/>
    <n v="5.8577403640622389E-2"/>
    <x v="841"/>
    <x v="1"/>
    <x v="2"/>
    <n v="210"/>
    <n v="307.8204772670332"/>
    <x v="19"/>
    <n v="289.78915292131319"/>
    <x v="14"/>
    <x v="6"/>
    <x v="19"/>
  </r>
  <r>
    <x v="7136"/>
    <s v="Product843"/>
    <n v="4"/>
    <x v="0"/>
    <x v="1"/>
    <n v="7.4938669522053955E-2"/>
    <x v="842"/>
    <x v="2"/>
    <x v="0"/>
    <n v="161"/>
    <n v="298.61492506974218"/>
    <x v="821"/>
    <n v="1104.9484795423514"/>
    <x v="15"/>
    <x v="6"/>
    <x v="19"/>
  </r>
  <r>
    <x v="7137"/>
    <s v="Product844"/>
    <n v="12"/>
    <x v="1"/>
    <x v="0"/>
    <n v="9.0861856518926448E-2"/>
    <x v="843"/>
    <x v="3"/>
    <x v="3"/>
    <n v="207"/>
    <n v="28.314044292794797"/>
    <x v="1257"/>
    <n v="308.8965319535082"/>
    <x v="16"/>
    <x v="6"/>
    <x v="19"/>
  </r>
  <r>
    <x v="7138"/>
    <s v="Product845"/>
    <n v="7"/>
    <x v="2"/>
    <x v="0"/>
    <n v="9.1637271555043698E-2"/>
    <x v="844"/>
    <x v="4"/>
    <x v="3"/>
    <n v="235"/>
    <n v="256.69555583256385"/>
    <x v="1507"/>
    <n v="1632.208728330336"/>
    <x v="17"/>
    <x v="6"/>
    <x v="19"/>
  </r>
  <r>
    <x v="7139"/>
    <s v="Product846"/>
    <n v="15"/>
    <x v="0"/>
    <x v="0"/>
    <n v="3.3066811095162886E-2"/>
    <x v="845"/>
    <x v="0"/>
    <x v="2"/>
    <n v="205"/>
    <n v="314.46812154444706"/>
    <x v="1208"/>
    <n v="4561.0449536082915"/>
    <x v="18"/>
    <x v="6"/>
    <x v="19"/>
  </r>
  <r>
    <x v="7140"/>
    <s v="Product847"/>
    <n v="4"/>
    <x v="0"/>
    <x v="0"/>
    <n v="4.0851094801814085E-2"/>
    <x v="846"/>
    <x v="1"/>
    <x v="3"/>
    <n v="149"/>
    <n v="208.26365840332633"/>
    <x v="220"/>
    <n v="799.02343980047772"/>
    <x v="19"/>
    <x v="6"/>
    <x v="19"/>
  </r>
  <r>
    <x v="7141"/>
    <s v="Product848"/>
    <n v="13"/>
    <x v="0"/>
    <x v="0"/>
    <n v="3.9754619905496141E-2"/>
    <x v="847"/>
    <x v="2"/>
    <x v="0"/>
    <n v="212"/>
    <n v="253.61824319818982"/>
    <x v="1127"/>
    <n v="3165.9647024036994"/>
    <x v="20"/>
    <x v="6"/>
    <x v="19"/>
  </r>
  <r>
    <x v="7142"/>
    <s v="Product849"/>
    <n v="13"/>
    <x v="1"/>
    <x v="1"/>
    <n v="7.9505581121328675E-2"/>
    <x v="848"/>
    <x v="3"/>
    <x v="0"/>
    <n v="238"/>
    <n v="241.8899857530289"/>
    <x v="325"/>
    <n v="2894.5589642879572"/>
    <x v="21"/>
    <x v="6"/>
    <x v="19"/>
  </r>
  <r>
    <x v="7143"/>
    <s v="Product850"/>
    <n v="6"/>
    <x v="1"/>
    <x v="1"/>
    <n v="5.4476017999361304E-2"/>
    <x v="849"/>
    <x v="4"/>
    <x v="1"/>
    <n v="46"/>
    <n v="63.341137329216188"/>
    <x v="661"/>
    <n v="359.34338635181871"/>
    <x v="22"/>
    <x v="6"/>
    <x v="19"/>
  </r>
  <r>
    <x v="7144"/>
    <s v="Product851"/>
    <n v="14"/>
    <x v="1"/>
    <x v="0"/>
    <n v="5.3748395870016397E-2"/>
    <x v="850"/>
    <x v="0"/>
    <x v="0"/>
    <n v="142"/>
    <n v="260.77129042250522"/>
    <x v="1047"/>
    <n v="3454.5735262267794"/>
    <x v="23"/>
    <x v="6"/>
    <x v="19"/>
  </r>
  <r>
    <x v="7145"/>
    <s v="Product852"/>
    <n v="6"/>
    <x v="0"/>
    <x v="0"/>
    <n v="6.8033804224717304E-2"/>
    <x v="851"/>
    <x v="1"/>
    <x v="1"/>
    <n v="144"/>
    <n v="133.92406486026186"/>
    <x v="296"/>
    <n v="748.87620750348287"/>
    <x v="24"/>
    <x v="6"/>
    <x v="19"/>
  </r>
  <r>
    <x v="7146"/>
    <s v="Product853"/>
    <n v="12"/>
    <x v="2"/>
    <x v="0"/>
    <n v="4.8105871025582621E-3"/>
    <x v="852"/>
    <x v="2"/>
    <x v="2"/>
    <n v="23"/>
    <n v="263.96123084644705"/>
    <x v="661"/>
    <n v="3152.297068245141"/>
    <x v="25"/>
    <x v="6"/>
    <x v="19"/>
  </r>
  <r>
    <x v="7147"/>
    <s v="Product854"/>
    <n v="2"/>
    <x v="2"/>
    <x v="0"/>
    <n v="1.0163549738784429E-2"/>
    <x v="853"/>
    <x v="3"/>
    <x v="0"/>
    <n v="77"/>
    <n v="70.711017711250818"/>
    <x v="655"/>
    <n v="139.98468553132491"/>
    <x v="26"/>
    <x v="6"/>
    <x v="19"/>
  </r>
  <r>
    <x v="7148"/>
    <s v="Product855"/>
    <n v="14"/>
    <x v="1"/>
    <x v="1"/>
    <n v="8.6272596847647182E-2"/>
    <x v="854"/>
    <x v="4"/>
    <x v="3"/>
    <n v="153"/>
    <n v="82.325595852942399"/>
    <x v="860"/>
    <n v="1053.1241407635084"/>
    <x v="27"/>
    <x v="6"/>
    <x v="19"/>
  </r>
  <r>
    <x v="7149"/>
    <s v="Product856"/>
    <n v="9"/>
    <x v="1"/>
    <x v="0"/>
    <n v="4.3862388232894726E-2"/>
    <x v="855"/>
    <x v="0"/>
    <x v="3"/>
    <n v="104"/>
    <n v="143.74234486843184"/>
    <x v="130"/>
    <n v="1236.9371609907546"/>
    <x v="28"/>
    <x v="6"/>
    <x v="19"/>
  </r>
  <r>
    <x v="7150"/>
    <s v="Product857"/>
    <n v="5"/>
    <x v="1"/>
    <x v="0"/>
    <n v="3.6523978708753568E-2"/>
    <x v="856"/>
    <x v="1"/>
    <x v="2"/>
    <n v="116"/>
    <n v="229.98436621227609"/>
    <x v="888"/>
    <n v="1107.9221105869638"/>
    <x v="29"/>
    <x v="6"/>
    <x v="19"/>
  </r>
  <r>
    <x v="7151"/>
    <s v="Product858"/>
    <n v="3"/>
    <x v="1"/>
    <x v="0"/>
    <n v="5.8745765168355592E-2"/>
    <x v="857"/>
    <x v="2"/>
    <x v="3"/>
    <n v="12"/>
    <n v="238.18580171674068"/>
    <x v="809"/>
    <n v="672.58018362795758"/>
    <x v="30"/>
    <x v="6"/>
    <x v="19"/>
  </r>
  <r>
    <x v="7152"/>
    <s v="Product859"/>
    <n v="4"/>
    <x v="0"/>
    <x v="0"/>
    <n v="4.4496137466533137E-2"/>
    <x v="858"/>
    <x v="3"/>
    <x v="0"/>
    <n v="118"/>
    <n v="228.63995363099201"/>
    <x v="632"/>
    <n v="873.86543529554251"/>
    <x v="0"/>
    <x v="7"/>
    <x v="19"/>
  </r>
  <r>
    <x v="7153"/>
    <s v="Product860"/>
    <n v="12"/>
    <x v="1"/>
    <x v="0"/>
    <n v="2.2962608993076519E-2"/>
    <x v="859"/>
    <x v="4"/>
    <x v="0"/>
    <n v="110"/>
    <n v="138.6993791353438"/>
    <x v="412"/>
    <n v="1626.1737542961171"/>
    <x v="1"/>
    <x v="7"/>
    <x v="19"/>
  </r>
  <r>
    <x v="7154"/>
    <s v="Product861"/>
    <n v="14"/>
    <x v="2"/>
    <x v="1"/>
    <n v="6.0750111321525441E-2"/>
    <x v="860"/>
    <x v="0"/>
    <x v="1"/>
    <n v="197"/>
    <n v="222.8105162719296"/>
    <x v="1561"/>
    <n v="2929.8465364672466"/>
    <x v="2"/>
    <x v="7"/>
    <x v="19"/>
  </r>
  <r>
    <x v="7155"/>
    <s v="Product862"/>
    <n v="1"/>
    <x v="0"/>
    <x v="1"/>
    <n v="1.9981380450600883E-2"/>
    <x v="861"/>
    <x v="1"/>
    <x v="0"/>
    <n v="93"/>
    <n v="226.64443365444112"/>
    <x v="665"/>
    <n v="222.11576499858077"/>
    <x v="3"/>
    <x v="7"/>
    <x v="19"/>
  </r>
  <r>
    <x v="7156"/>
    <s v="Product863"/>
    <n v="5"/>
    <x v="0"/>
    <x v="0"/>
    <n v="4.1561296293149919E-2"/>
    <x v="862"/>
    <x v="2"/>
    <x v="1"/>
    <n v="102"/>
    <n v="288.75094067097729"/>
    <x v="1144"/>
    <n v="1383.7503863541251"/>
    <x v="4"/>
    <x v="7"/>
    <x v="19"/>
  </r>
  <r>
    <x v="7157"/>
    <s v="Product864"/>
    <n v="14"/>
    <x v="0"/>
    <x v="0"/>
    <n v="9.9165724789529952E-2"/>
    <x v="863"/>
    <x v="3"/>
    <x v="2"/>
    <n v="199"/>
    <n v="55.236883488262123"/>
    <x v="1075"/>
    <n v="696.62989062847305"/>
    <x v="5"/>
    <x v="7"/>
    <x v="19"/>
  </r>
  <r>
    <x v="7158"/>
    <s v="Product865"/>
    <n v="2"/>
    <x v="1"/>
    <x v="0"/>
    <n v="3.108034082092025E-2"/>
    <x v="864"/>
    <x v="0"/>
    <x v="0"/>
    <n v="146"/>
    <n v="64.979295905018304"/>
    <x v="517"/>
    <n v="125.91943448397382"/>
    <x v="6"/>
    <x v="7"/>
    <x v="19"/>
  </r>
  <r>
    <x v="7159"/>
    <s v="Product866"/>
    <n v="5"/>
    <x v="1"/>
    <x v="0"/>
    <n v="3.7627102172449439E-2"/>
    <x v="865"/>
    <x v="1"/>
    <x v="3"/>
    <n v="40"/>
    <n v="133.65464645486406"/>
    <x v="155"/>
    <n v="643.12804708442138"/>
    <x v="7"/>
    <x v="7"/>
    <x v="19"/>
  </r>
  <r>
    <x v="7160"/>
    <s v="Product867"/>
    <n v="15"/>
    <x v="1"/>
    <x v="1"/>
    <n v="3.6179763948363898E-2"/>
    <x v="866"/>
    <x v="2"/>
    <x v="3"/>
    <n v="130"/>
    <n v="89.095090146019274"/>
    <x v="1338"/>
    <n v="1288.0747622336717"/>
    <x v="8"/>
    <x v="7"/>
    <x v="19"/>
  </r>
  <r>
    <x v="7161"/>
    <s v="Product868"/>
    <n v="13"/>
    <x v="0"/>
    <x v="0"/>
    <n v="5.8850862233228607E-2"/>
    <x v="867"/>
    <x v="3"/>
    <x v="2"/>
    <n v="182"/>
    <n v="148.73626068317247"/>
    <x v="1223"/>
    <n v="1819.7790454560795"/>
    <x v="9"/>
    <x v="7"/>
    <x v="19"/>
  </r>
  <r>
    <x v="7162"/>
    <s v="Product869"/>
    <n v="5"/>
    <x v="2"/>
    <x v="0"/>
    <n v="2.8110588151125826E-2"/>
    <x v="868"/>
    <x v="4"/>
    <x v="3"/>
    <n v="99"/>
    <n v="219.98610906568712"/>
    <x v="956"/>
    <n v="1069.0108507738646"/>
    <x v="10"/>
    <x v="7"/>
    <x v="19"/>
  </r>
  <r>
    <x v="7163"/>
    <s v="Product870"/>
    <n v="15"/>
    <x v="2"/>
    <x v="0"/>
    <n v="2.6251465718050107E-2"/>
    <x v="869"/>
    <x v="0"/>
    <x v="0"/>
    <n v="104"/>
    <n v="64.686876890210783"/>
    <x v="91"/>
    <n v="944.83127338679526"/>
    <x v="11"/>
    <x v="7"/>
    <x v="19"/>
  </r>
  <r>
    <x v="7164"/>
    <s v="Product871"/>
    <n v="15"/>
    <x v="1"/>
    <x v="0"/>
    <n v="2.7574671823686184E-2"/>
    <x v="870"/>
    <x v="1"/>
    <x v="0"/>
    <n v="44"/>
    <n v="203.84824228117719"/>
    <x v="726"/>
    <n v="2973.4079084765767"/>
    <x v="12"/>
    <x v="7"/>
    <x v="19"/>
  </r>
  <r>
    <x v="7165"/>
    <s v="Product872"/>
    <n v="1"/>
    <x v="1"/>
    <x v="0"/>
    <n v="5.6771600859019583E-2"/>
    <x v="871"/>
    <x v="2"/>
    <x v="1"/>
    <n v="6"/>
    <n v="290.67985545958766"/>
    <x v="1106"/>
    <n v="274.17749472767844"/>
    <x v="13"/>
    <x v="7"/>
    <x v="19"/>
  </r>
  <r>
    <x v="7166"/>
    <s v="Product873"/>
    <n v="4"/>
    <x v="1"/>
    <x v="1"/>
    <n v="1.1250590417216122E-2"/>
    <x v="872"/>
    <x v="3"/>
    <x v="0"/>
    <n v="181"/>
    <n v="154.03061474149669"/>
    <x v="1024"/>
    <n v="609.19071753331241"/>
    <x v="14"/>
    <x v="7"/>
    <x v="19"/>
  </r>
  <r>
    <x v="7167"/>
    <s v="Product874"/>
    <n v="2"/>
    <x v="1"/>
    <x v="1"/>
    <n v="7.7485380978715143E-2"/>
    <x v="873"/>
    <x v="4"/>
    <x v="1"/>
    <n v="60"/>
    <n v="102.20688374102035"/>
    <x v="109"/>
    <n v="188.57468883140027"/>
    <x v="15"/>
    <x v="7"/>
    <x v="19"/>
  </r>
  <r>
    <x v="7168"/>
    <s v="Product875"/>
    <n v="9"/>
    <x v="0"/>
    <x v="0"/>
    <n v="7.2487659051212447E-2"/>
    <x v="874"/>
    <x v="0"/>
    <x v="2"/>
    <n v="21"/>
    <n v="184.09266223700962"/>
    <x v="364"/>
    <n v="1536.7339449264891"/>
    <x v="16"/>
    <x v="7"/>
    <x v="19"/>
  </r>
  <r>
    <x v="7169"/>
    <s v="Product876"/>
    <n v="8"/>
    <x v="1"/>
    <x v="0"/>
    <n v="4.0382000400402032E-2"/>
    <x v="875"/>
    <x v="1"/>
    <x v="0"/>
    <n v="216"/>
    <n v="161.76413164567552"/>
    <x v="757"/>
    <n v="1241.8541793343134"/>
    <x v="17"/>
    <x v="7"/>
    <x v="19"/>
  </r>
  <r>
    <x v="7170"/>
    <s v="Product877"/>
    <n v="9"/>
    <x v="2"/>
    <x v="0"/>
    <n v="8.5263196820424159E-2"/>
    <x v="876"/>
    <x v="2"/>
    <x v="3"/>
    <n v="130"/>
    <n v="135.66890886806445"/>
    <x v="497"/>
    <n v="1116.9120958995102"/>
    <x v="18"/>
    <x v="7"/>
    <x v="19"/>
  </r>
  <r>
    <x v="7171"/>
    <s v="Product878"/>
    <n v="14"/>
    <x v="0"/>
    <x v="0"/>
    <n v="2.4523787486153848E-2"/>
    <x v="877"/>
    <x v="3"/>
    <x v="3"/>
    <n v="199"/>
    <n v="87.21468553087746"/>
    <x v="1075"/>
    <n v="1191.0619156414509"/>
    <x v="19"/>
    <x v="7"/>
    <x v="19"/>
  </r>
  <r>
    <x v="7172"/>
    <s v="Product879"/>
    <n v="14"/>
    <x v="0"/>
    <x v="1"/>
    <n v="1.7730544727335585E-2"/>
    <x v="878"/>
    <x v="4"/>
    <x v="2"/>
    <n v="66"/>
    <n v="284.23729676302651"/>
    <x v="72"/>
    <n v="3908.7666052342979"/>
    <x v="20"/>
    <x v="7"/>
    <x v="19"/>
  </r>
  <r>
    <x v="7173"/>
    <s v="Product880"/>
    <n v="15"/>
    <x v="0"/>
    <x v="0"/>
    <n v="7.8979258894847595E-2"/>
    <x v="879"/>
    <x v="0"/>
    <x v="3"/>
    <n v="8"/>
    <n v="156.74524805295238"/>
    <x v="109"/>
    <n v="2165.4843678966172"/>
    <x v="21"/>
    <x v="7"/>
    <x v="19"/>
  </r>
  <r>
    <x v="7174"/>
    <s v="Product881"/>
    <n v="9"/>
    <x v="1"/>
    <x v="0"/>
    <n v="7.7015527352559357E-2"/>
    <x v="880"/>
    <x v="1"/>
    <x v="0"/>
    <n v="224"/>
    <n v="162.74193433898472"/>
    <x v="354"/>
    <n v="1351.8745059914299"/>
    <x v="22"/>
    <x v="7"/>
    <x v="19"/>
  </r>
  <r>
    <x v="7175"/>
    <s v="Product882"/>
    <n v="14"/>
    <x v="1"/>
    <x v="0"/>
    <n v="3.7550112844471885E-2"/>
    <x v="881"/>
    <x v="2"/>
    <x v="0"/>
    <n v="52"/>
    <n v="284.78818054868822"/>
    <x v="638"/>
    <n v="3837.3209312523841"/>
    <x v="23"/>
    <x v="7"/>
    <x v="19"/>
  </r>
  <r>
    <x v="7176"/>
    <s v="Product883"/>
    <n v="3"/>
    <x v="1"/>
    <x v="0"/>
    <n v="7.2199703788891373E-2"/>
    <x v="882"/>
    <x v="3"/>
    <x v="1"/>
    <n v="246"/>
    <n v="262.3114401464702"/>
    <x v="971"/>
    <n v="730.11789560237264"/>
    <x v="24"/>
    <x v="7"/>
    <x v="19"/>
  </r>
  <r>
    <x v="7177"/>
    <s v="Product884"/>
    <n v="8"/>
    <x v="0"/>
    <x v="0"/>
    <n v="8.3482148289246452E-2"/>
    <x v="883"/>
    <x v="4"/>
    <x v="0"/>
    <n v="21"/>
    <n v="101.11356484266121"/>
    <x v="322"/>
    <n v="741.37909782729457"/>
    <x v="25"/>
    <x v="7"/>
    <x v="19"/>
  </r>
  <r>
    <x v="7178"/>
    <s v="Product885"/>
    <n v="5"/>
    <x v="2"/>
    <x v="1"/>
    <n v="1.6446552758111199E-2"/>
    <x v="884"/>
    <x v="0"/>
    <x v="1"/>
    <n v="107"/>
    <n v="273.92808820533673"/>
    <x v="1009"/>
    <n v="1347.1145772536956"/>
    <x v="26"/>
    <x v="7"/>
    <x v="19"/>
  </r>
  <r>
    <x v="7179"/>
    <s v="Product886"/>
    <n v="13"/>
    <x v="2"/>
    <x v="1"/>
    <n v="7.7178601313347528E-2"/>
    <x v="885"/>
    <x v="1"/>
    <x v="2"/>
    <n v="228"/>
    <n v="182.04442566783442"/>
    <x v="987"/>
    <n v="2183.9283897326909"/>
    <x v="27"/>
    <x v="7"/>
    <x v="19"/>
  </r>
  <r>
    <x v="7180"/>
    <s v="Product887"/>
    <n v="2"/>
    <x v="1"/>
    <x v="0"/>
    <n v="7.1786076500734611E-2"/>
    <x v="886"/>
    <x v="2"/>
    <x v="0"/>
    <n v="58"/>
    <n v="80.595574430101635"/>
    <x v="1272"/>
    <n v="149.61986871688342"/>
    <x v="28"/>
    <x v="7"/>
    <x v="19"/>
  </r>
  <r>
    <x v="7181"/>
    <s v="Product888"/>
    <n v="1"/>
    <x v="1"/>
    <x v="0"/>
    <n v="1.2767000765782867E-2"/>
    <x v="887"/>
    <x v="3"/>
    <x v="3"/>
    <n v="133"/>
    <n v="25.708931305101242"/>
    <x v="808"/>
    <n v="25.380705359441556"/>
    <x v="29"/>
    <x v="7"/>
    <x v="19"/>
  </r>
  <r>
    <x v="7182"/>
    <s v="Product889"/>
    <n v="1"/>
    <x v="1"/>
    <x v="0"/>
    <n v="8.8231485448848443E-2"/>
    <x v="888"/>
    <x v="0"/>
    <x v="3"/>
    <n v="103"/>
    <n v="243.7750748258573"/>
    <x v="1247"/>
    <n v="222.26643785856774"/>
    <x v="30"/>
    <x v="7"/>
    <x v="19"/>
  </r>
  <r>
    <x v="7183"/>
    <s v="Product890"/>
    <n v="11"/>
    <x v="1"/>
    <x v="0"/>
    <n v="4.9881444551044714E-3"/>
    <x v="889"/>
    <x v="1"/>
    <x v="2"/>
    <n v="68"/>
    <n v="187.14938151903817"/>
    <x v="589"/>
    <n v="2048.3743870627154"/>
    <x v="0"/>
    <x v="8"/>
    <x v="19"/>
  </r>
  <r>
    <x v="7184"/>
    <s v="Product891"/>
    <n v="10"/>
    <x v="0"/>
    <x v="1"/>
    <n v="4.2531071437383806E-2"/>
    <x v="890"/>
    <x v="2"/>
    <x v="3"/>
    <n v="244"/>
    <n v="140.41137752144846"/>
    <x v="345"/>
    <n v="1344.3953119346227"/>
    <x v="1"/>
    <x v="8"/>
    <x v="19"/>
  </r>
  <r>
    <x v="7185"/>
    <s v="Product892"/>
    <n v="12"/>
    <x v="1"/>
    <x v="0"/>
    <n v="8.3414841469340806E-2"/>
    <x v="891"/>
    <x v="3"/>
    <x v="0"/>
    <n v="228"/>
    <n v="280.80009542321625"/>
    <x v="880"/>
    <n v="3088.5263997469551"/>
    <x v="2"/>
    <x v="8"/>
    <x v="19"/>
  </r>
  <r>
    <x v="7186"/>
    <s v="Product893"/>
    <n v="12"/>
    <x v="2"/>
    <x v="0"/>
    <n v="7.7036173076325959E-2"/>
    <x v="892"/>
    <x v="4"/>
    <x v="0"/>
    <n v="52"/>
    <n v="316.16611557202719"/>
    <x v="176"/>
    <n v="3501.7186556634101"/>
    <x v="3"/>
    <x v="8"/>
    <x v="19"/>
  </r>
  <r>
    <x v="7187"/>
    <s v="Product894"/>
    <n v="5"/>
    <x v="0"/>
    <x v="0"/>
    <n v="7.1084633680242856E-2"/>
    <x v="893"/>
    <x v="0"/>
    <x v="1"/>
    <n v="192"/>
    <n v="120.99378585217025"/>
    <x v="894"/>
    <n v="561.96493453641494"/>
    <x v="4"/>
    <x v="8"/>
    <x v="19"/>
  </r>
  <r>
    <x v="7188"/>
    <s v="Product895"/>
    <n v="10"/>
    <x v="0"/>
    <x v="0"/>
    <n v="8.1492692786623522E-2"/>
    <x v="894"/>
    <x v="1"/>
    <x v="0"/>
    <n v="192"/>
    <n v="90.155774006024814"/>
    <x v="578"/>
    <n v="828.08737212011567"/>
    <x v="5"/>
    <x v="8"/>
    <x v="19"/>
  </r>
  <r>
    <x v="7189"/>
    <s v="Product896"/>
    <n v="8"/>
    <x v="0"/>
    <x v="0"/>
    <n v="5.0661475312652131E-2"/>
    <x v="895"/>
    <x v="2"/>
    <x v="1"/>
    <n v="106"/>
    <n v="162.11164225779171"/>
    <x v="456"/>
    <n v="1231.1906183652409"/>
    <x v="6"/>
    <x v="8"/>
    <x v="19"/>
  </r>
  <r>
    <x v="7190"/>
    <s v="Product897"/>
    <n v="9"/>
    <x v="1"/>
    <x v="1"/>
    <n v="7.8621496351792594E-2"/>
    <x v="896"/>
    <x v="3"/>
    <x v="2"/>
    <n v="243"/>
    <n v="152.3334888530261"/>
    <x v="552"/>
    <n v="1263.2112181342086"/>
    <x v="7"/>
    <x v="8"/>
    <x v="19"/>
  </r>
  <r>
    <x v="7191"/>
    <s v="Product898"/>
    <n v="3"/>
    <x v="1"/>
    <x v="1"/>
    <n v="8.3691905292200247E-2"/>
    <x v="897"/>
    <x v="4"/>
    <x v="0"/>
    <n v="167"/>
    <n v="41.78249980930444"/>
    <x v="1389"/>
    <n v="114.85692837717826"/>
    <x v="8"/>
    <x v="8"/>
    <x v="19"/>
  </r>
  <r>
    <x v="7192"/>
    <s v="Product899"/>
    <n v="6"/>
    <x v="1"/>
    <x v="0"/>
    <n v="1.4774745065837204E-3"/>
    <x v="898"/>
    <x v="0"/>
    <x v="3"/>
    <n v="84"/>
    <n v="57.366926668884112"/>
    <x v="410"/>
    <n v="343.69301098325866"/>
    <x v="9"/>
    <x v="8"/>
    <x v="19"/>
  </r>
  <r>
    <x v="7193"/>
    <s v="Product900"/>
    <n v="4"/>
    <x v="0"/>
    <x v="0"/>
    <n v="4.26228786230251E-2"/>
    <x v="899"/>
    <x v="1"/>
    <x v="3"/>
    <n v="175"/>
    <n v="282.09442384233665"/>
    <x v="699"/>
    <n v="1080.2829898186901"/>
    <x v="10"/>
    <x v="8"/>
    <x v="19"/>
  </r>
  <r>
    <x v="7194"/>
    <s v="Product901"/>
    <n v="7"/>
    <x v="2"/>
    <x v="0"/>
    <n v="3.5022840391752796E-2"/>
    <x v="900"/>
    <x v="2"/>
    <x v="2"/>
    <n v="49"/>
    <n v="271.25840145978304"/>
    <x v="1562"/>
    <n v="1832.3071323237455"/>
    <x v="11"/>
    <x v="8"/>
    <x v="19"/>
  </r>
  <r>
    <x v="7195"/>
    <s v="Product902"/>
    <n v="3"/>
    <x v="2"/>
    <x v="0"/>
    <n v="6.8536155292309275E-2"/>
    <x v="901"/>
    <x v="3"/>
    <x v="3"/>
    <n v="133"/>
    <n v="122.82232176807189"/>
    <x v="1563"/>
    <n v="343.21365615003998"/>
    <x v="12"/>
    <x v="8"/>
    <x v="19"/>
  </r>
  <r>
    <x v="7196"/>
    <s v="Product903"/>
    <n v="3"/>
    <x v="1"/>
    <x v="1"/>
    <n v="1.9657831110700564E-2"/>
    <x v="902"/>
    <x v="4"/>
    <x v="0"/>
    <n v="33"/>
    <n v="28.806561489599069"/>
    <x v="1354"/>
    <n v="84.720860906869575"/>
    <x v="13"/>
    <x v="8"/>
    <x v="19"/>
  </r>
  <r>
    <x v="7197"/>
    <s v="Product904"/>
    <n v="2"/>
    <x v="1"/>
    <x v="0"/>
    <n v="5.1457385914898415E-2"/>
    <x v="903"/>
    <x v="0"/>
    <x v="0"/>
    <n v="197"/>
    <n v="232.77758779177736"/>
    <x v="1564"/>
    <n v="441.59892324887346"/>
    <x v="14"/>
    <x v="8"/>
    <x v="19"/>
  </r>
  <r>
    <x v="7198"/>
    <s v="Product905"/>
    <n v="12"/>
    <x v="1"/>
    <x v="0"/>
    <n v="2.7599619372637642E-2"/>
    <x v="904"/>
    <x v="1"/>
    <x v="1"/>
    <n v="103"/>
    <n v="135.47994476457657"/>
    <x v="541"/>
    <n v="1580.8889982773794"/>
    <x v="15"/>
    <x v="8"/>
    <x v="19"/>
  </r>
  <r>
    <x v="7199"/>
    <s v="Product906"/>
    <n v="8"/>
    <x v="1"/>
    <x v="0"/>
    <n v="1.4447833152404367E-2"/>
    <x v="905"/>
    <x v="2"/>
    <x v="0"/>
    <n v="91"/>
    <n v="175.69588220305485"/>
    <x v="638"/>
    <n v="1385.2596592913649"/>
    <x v="16"/>
    <x v="8"/>
    <x v="19"/>
  </r>
  <r>
    <x v="7200"/>
    <s v="Product907"/>
    <n v="10"/>
    <x v="0"/>
    <x v="0"/>
    <n v="3.4649042050089174E-2"/>
    <x v="906"/>
    <x v="3"/>
    <x v="1"/>
    <n v="118"/>
    <n v="54.793457550008206"/>
    <x v="858"/>
    <n v="528.949167352882"/>
    <x v="17"/>
    <x v="8"/>
    <x v="19"/>
  </r>
  <r>
    <x v="7201"/>
    <s v="Product908"/>
    <n v="13"/>
    <x v="1"/>
    <x v="0"/>
    <n v="7.7027686840157428E-2"/>
    <x v="907"/>
    <x v="4"/>
    <x v="2"/>
    <n v="77"/>
    <n v="255.70196781767126"/>
    <x v="722"/>
    <n v="3068.0758773105958"/>
    <x v="18"/>
    <x v="8"/>
    <x v="19"/>
  </r>
  <r>
    <x v="7202"/>
    <s v="Product909"/>
    <n v="9"/>
    <x v="2"/>
    <x v="1"/>
    <n v="5.7966440475993308E-3"/>
    <x v="908"/>
    <x v="0"/>
    <x v="0"/>
    <n v="42"/>
    <n v="294.07380941895497"/>
    <x v="89"/>
    <n v="2631.3225139982856"/>
    <x v="19"/>
    <x v="8"/>
    <x v="19"/>
  </r>
  <r>
    <x v="7203"/>
    <s v="Product910"/>
    <n v="13"/>
    <x v="0"/>
    <x v="1"/>
    <n v="6.4319665273575341E-2"/>
    <x v="909"/>
    <x v="1"/>
    <x v="3"/>
    <n v="148"/>
    <n v="149.9187754832169"/>
    <x v="1510"/>
    <n v="1823.5886503368572"/>
    <x v="20"/>
    <x v="8"/>
    <x v="19"/>
  </r>
  <r>
    <x v="7204"/>
    <s v="Product911"/>
    <n v="3"/>
    <x v="0"/>
    <x v="0"/>
    <n v="6.3728991186290732E-2"/>
    <x v="910"/>
    <x v="2"/>
    <x v="3"/>
    <n v="214"/>
    <n v="277.46574152528399"/>
    <x v="574"/>
    <n v="779.34938918736464"/>
    <x v="21"/>
    <x v="8"/>
    <x v="19"/>
  </r>
  <r>
    <x v="7205"/>
    <s v="Product912"/>
    <n v="5"/>
    <x v="0"/>
    <x v="0"/>
    <n v="1.2347776137664713E-2"/>
    <x v="911"/>
    <x v="3"/>
    <x v="2"/>
    <n v="16"/>
    <n v="310.31443531893018"/>
    <x v="50"/>
    <n v="1532.4137106966311"/>
    <x v="22"/>
    <x v="8"/>
    <x v="19"/>
  </r>
  <r>
    <x v="7206"/>
    <s v="Product913"/>
    <n v="12"/>
    <x v="1"/>
    <x v="0"/>
    <n v="2.3034499857769078E-2"/>
    <x v="912"/>
    <x v="0"/>
    <x v="3"/>
    <n v="32"/>
    <n v="159.83453572166613"/>
    <x v="425"/>
    <n v="1873.8339255758258"/>
    <x v="23"/>
    <x v="8"/>
    <x v="19"/>
  </r>
  <r>
    <x v="7207"/>
    <s v="Product914"/>
    <n v="14"/>
    <x v="1"/>
    <x v="0"/>
    <n v="4.7418159983792708E-2"/>
    <x v="913"/>
    <x v="1"/>
    <x v="0"/>
    <n v="216"/>
    <n v="247.60432643235046"/>
    <x v="1427"/>
    <n v="3302.0873881646285"/>
    <x v="24"/>
    <x v="8"/>
    <x v="19"/>
  </r>
  <r>
    <x v="7208"/>
    <s v="Product915"/>
    <n v="5"/>
    <x v="1"/>
    <x v="1"/>
    <n v="8.5899588743853256E-2"/>
    <x v="914"/>
    <x v="2"/>
    <x v="0"/>
    <n v="107"/>
    <n v="156.19074704145567"/>
    <x v="1009"/>
    <n v="713.87013052499708"/>
    <x v="25"/>
    <x v="8"/>
    <x v="19"/>
  </r>
  <r>
    <x v="7209"/>
    <s v="Product916"/>
    <n v="3"/>
    <x v="0"/>
    <x v="0"/>
    <n v="4.8349898049576817E-2"/>
    <x v="915"/>
    <x v="3"/>
    <x v="1"/>
    <n v="170"/>
    <n v="111.88660636639128"/>
    <x v="1144"/>
    <n v="319.43070106638936"/>
    <x v="26"/>
    <x v="8"/>
    <x v="19"/>
  </r>
  <r>
    <x v="7210"/>
    <s v="Product917"/>
    <n v="2"/>
    <x v="2"/>
    <x v="0"/>
    <n v="8.3904143886072785E-2"/>
    <x v="916"/>
    <x v="4"/>
    <x v="0"/>
    <n v="105"/>
    <n v="311.49746510943629"/>
    <x v="19"/>
    <n v="570.72307395349435"/>
    <x v="27"/>
    <x v="8"/>
    <x v="19"/>
  </r>
  <r>
    <x v="7211"/>
    <s v="Product918"/>
    <n v="2"/>
    <x v="2"/>
    <x v="0"/>
    <n v="9.9649995492985644E-2"/>
    <x v="917"/>
    <x v="0"/>
    <x v="1"/>
    <n v="96"/>
    <n v="141.66559530465031"/>
    <x v="593"/>
    <n v="255.09723874206153"/>
    <x v="28"/>
    <x v="8"/>
    <x v="19"/>
  </r>
  <r>
    <x v="7212"/>
    <s v="Product919"/>
    <n v="8"/>
    <x v="1"/>
    <x v="0"/>
    <n v="9.4014466083208501E-2"/>
    <x v="918"/>
    <x v="1"/>
    <x v="2"/>
    <n v="59"/>
    <n v="72.404591551031046"/>
    <x v="632"/>
    <n v="524.78010027510459"/>
    <x v="29"/>
    <x v="8"/>
    <x v="19"/>
  </r>
  <r>
    <x v="7213"/>
    <s v="Product920"/>
    <n v="7"/>
    <x v="1"/>
    <x v="0"/>
    <n v="6.5097073301782979E-2"/>
    <x v="919"/>
    <x v="2"/>
    <x v="0"/>
    <n v="27"/>
    <n v="242.51505207788077"/>
    <x v="364"/>
    <n v="1587.0962236918688"/>
    <x v="0"/>
    <x v="9"/>
    <x v="19"/>
  </r>
  <r>
    <x v="7214"/>
    <s v="Product921"/>
    <n v="8"/>
    <x v="1"/>
    <x v="1"/>
    <n v="9.6866715916232277E-2"/>
    <x v="920"/>
    <x v="3"/>
    <x v="3"/>
    <n v="27"/>
    <n v="155.2843246367938"/>
    <x v="62"/>
    <n v="1121.9395366076601"/>
    <x v="1"/>
    <x v="9"/>
    <x v="19"/>
  </r>
  <r>
    <x v="7215"/>
    <s v="Product922"/>
    <n v="11"/>
    <x v="1"/>
    <x v="1"/>
    <n v="1.0253596652926756E-2"/>
    <x v="921"/>
    <x v="4"/>
    <x v="3"/>
    <n v="167"/>
    <n v="108.62687433304467"/>
    <x v="1226"/>
    <n v="1182.6436399576201"/>
    <x v="2"/>
    <x v="9"/>
    <x v="19"/>
  </r>
  <r>
    <x v="7216"/>
    <s v="Product923"/>
    <n v="3"/>
    <x v="0"/>
    <x v="0"/>
    <n v="1.1919094844354584E-2"/>
    <x v="922"/>
    <x v="0"/>
    <x v="2"/>
    <n v="31"/>
    <n v="267.42577778219982"/>
    <x v="665"/>
    <n v="792.71491371896548"/>
    <x v="3"/>
    <x v="9"/>
    <x v="19"/>
  </r>
  <r>
    <x v="7217"/>
    <s v="Product924"/>
    <n v="1"/>
    <x v="1"/>
    <x v="0"/>
    <n v="9.467323233917127E-2"/>
    <x v="923"/>
    <x v="1"/>
    <x v="3"/>
    <n v="138"/>
    <n v="187.05010254245587"/>
    <x v="973"/>
    <n v="169.34146472538814"/>
    <x v="4"/>
    <x v="9"/>
    <x v="19"/>
  </r>
  <r>
    <x v="7218"/>
    <s v="Product925"/>
    <n v="1"/>
    <x v="2"/>
    <x v="0"/>
    <n v="5.3660606033939462E-2"/>
    <x v="924"/>
    <x v="2"/>
    <x v="0"/>
    <n v="46"/>
    <n v="173.02243039002312"/>
    <x v="595"/>
    <n v="163.73794191782937"/>
    <x v="5"/>
    <x v="9"/>
    <x v="19"/>
  </r>
  <r>
    <x v="7219"/>
    <s v="Product926"/>
    <n v="7"/>
    <x v="0"/>
    <x v="0"/>
    <n v="8.4742110356279668E-2"/>
    <x v="925"/>
    <x v="3"/>
    <x v="0"/>
    <n v="182"/>
    <n v="307.90099214642947"/>
    <x v="954"/>
    <n v="1972.6616860380414"/>
    <x v="6"/>
    <x v="9"/>
    <x v="19"/>
  </r>
  <r>
    <x v="7220"/>
    <s v="Product927"/>
    <n v="1"/>
    <x v="0"/>
    <x v="1"/>
    <n v="7.1235646059346666E-2"/>
    <x v="926"/>
    <x v="4"/>
    <x v="1"/>
    <n v="207"/>
    <n v="303.45707724342446"/>
    <x v="108"/>
    <n v="281.84011629470808"/>
    <x v="7"/>
    <x v="9"/>
    <x v="19"/>
  </r>
  <r>
    <x v="7221"/>
    <s v="Product928"/>
    <n v="9"/>
    <x v="0"/>
    <x v="0"/>
    <n v="5.184588806324935E-2"/>
    <x v="927"/>
    <x v="0"/>
    <x v="0"/>
    <n v="60"/>
    <n v="82.000796246126129"/>
    <x v="185"/>
    <n v="699.74452928566939"/>
    <x v="8"/>
    <x v="9"/>
    <x v="19"/>
  </r>
  <r>
    <x v="7222"/>
    <s v="Product929"/>
    <n v="12"/>
    <x v="1"/>
    <x v="0"/>
    <n v="6.5812404199819804E-2"/>
    <x v="928"/>
    <x v="1"/>
    <x v="1"/>
    <n v="246"/>
    <n v="204.97035333494028"/>
    <x v="577"/>
    <n v="2297.7691391073758"/>
    <x v="9"/>
    <x v="9"/>
    <x v="19"/>
  </r>
  <r>
    <x v="7223"/>
    <s v="Product930"/>
    <n v="15"/>
    <x v="1"/>
    <x v="0"/>
    <n v="2.7270707225288904E-2"/>
    <x v="929"/>
    <x v="2"/>
    <x v="2"/>
    <n v="48"/>
    <n v="88.918179762464575"/>
    <x v="104"/>
    <n v="1297.3997717273519"/>
    <x v="10"/>
    <x v="9"/>
    <x v="19"/>
  </r>
  <r>
    <x v="7224"/>
    <s v="Product931"/>
    <n v="2"/>
    <x v="1"/>
    <x v="0"/>
    <n v="5.3194576388757603E-2"/>
    <x v="930"/>
    <x v="3"/>
    <x v="0"/>
    <n v="93"/>
    <n v="190.92433061566786"/>
    <x v="793"/>
    <n v="361.53638345252062"/>
    <x v="11"/>
    <x v="9"/>
    <x v="19"/>
  </r>
  <r>
    <x v="7225"/>
    <s v="Product932"/>
    <n v="3"/>
    <x v="0"/>
    <x v="0"/>
    <n v="6.3050720341655958E-2"/>
    <x v="931"/>
    <x v="4"/>
    <x v="3"/>
    <n v="124"/>
    <n v="275.94894886504579"/>
    <x v="218"/>
    <n v="775.65050658474559"/>
    <x v="12"/>
    <x v="9"/>
    <x v="19"/>
  </r>
  <r>
    <x v="7226"/>
    <s v="Product933"/>
    <n v="13"/>
    <x v="2"/>
    <x v="1"/>
    <n v="6.0327004067475987E-2"/>
    <x v="932"/>
    <x v="0"/>
    <x v="3"/>
    <n v="17"/>
    <n v="173.75450694695681"/>
    <x v="230"/>
    <n v="2122.5414352951311"/>
    <x v="13"/>
    <x v="9"/>
    <x v="19"/>
  </r>
  <r>
    <x v="7227"/>
    <s v="Product934"/>
    <n v="11"/>
    <x v="2"/>
    <x v="1"/>
    <n v="2.6667463581926399E-4"/>
    <x v="933"/>
    <x v="1"/>
    <x v="2"/>
    <n v="126"/>
    <n v="223.58246636229529"/>
    <x v="606"/>
    <n v="2458.7512684845278"/>
    <x v="14"/>
    <x v="9"/>
    <x v="19"/>
  </r>
  <r>
    <x v="7228"/>
    <s v="Product935"/>
    <n v="12"/>
    <x v="1"/>
    <x v="0"/>
    <n v="7.4482183900201879E-2"/>
    <x v="934"/>
    <x v="2"/>
    <x v="3"/>
    <n v="63"/>
    <n v="233.67502395526654"/>
    <x v="361"/>
    <n v="2595.2447741777555"/>
    <x v="15"/>
    <x v="9"/>
    <x v="19"/>
  </r>
  <r>
    <x v="7229"/>
    <s v="Product936"/>
    <n v="3"/>
    <x v="1"/>
    <x v="0"/>
    <n v="7.8115035217804279E-3"/>
    <x v="935"/>
    <x v="3"/>
    <x v="0"/>
    <n v="79"/>
    <n v="181.5888513342183"/>
    <x v="544"/>
    <n v="540.51110814751496"/>
    <x v="16"/>
    <x v="9"/>
    <x v="19"/>
  </r>
  <r>
    <x v="7230"/>
    <s v="Product937"/>
    <n v="8"/>
    <x v="1"/>
    <x v="0"/>
    <n v="1.6778241431576347E-2"/>
    <x v="936"/>
    <x v="0"/>
    <x v="0"/>
    <n v="16"/>
    <n v="238.6792261006305"/>
    <x v="548"/>
    <n v="1877.3968673632985"/>
    <x v="17"/>
    <x v="9"/>
    <x v="19"/>
  </r>
  <r>
    <x v="7231"/>
    <s v="Product938"/>
    <n v="7"/>
    <x v="1"/>
    <x v="0"/>
    <n v="2.2053706109062644E-2"/>
    <x v="937"/>
    <x v="1"/>
    <x v="1"/>
    <n v="87"/>
    <n v="248.59507008848158"/>
    <x v="1284"/>
    <n v="1701.7883923081185"/>
    <x v="18"/>
    <x v="9"/>
    <x v="19"/>
  </r>
  <r>
    <x v="7232"/>
    <s v="Product939"/>
    <n v="5"/>
    <x v="0"/>
    <x v="1"/>
    <n v="2.7697909696602786E-2"/>
    <x v="938"/>
    <x v="2"/>
    <x v="0"/>
    <n v="238"/>
    <n v="136.68498483937196"/>
    <x v="1381"/>
    <n v="664.4954823620476"/>
    <x v="19"/>
    <x v="9"/>
    <x v="19"/>
  </r>
  <r>
    <x v="7233"/>
    <s v="Product940"/>
    <n v="9"/>
    <x v="1"/>
    <x v="0"/>
    <n v="5.2444404914884002E-2"/>
    <x v="939"/>
    <x v="3"/>
    <x v="1"/>
    <n v="192"/>
    <n v="52.359977824325554"/>
    <x v="757"/>
    <n v="446.52590951375049"/>
    <x v="20"/>
    <x v="9"/>
    <x v="19"/>
  </r>
  <r>
    <x v="7234"/>
    <s v="Product941"/>
    <n v="15"/>
    <x v="2"/>
    <x v="0"/>
    <n v="8.4293860425480968E-2"/>
    <x v="940"/>
    <x v="4"/>
    <x v="2"/>
    <n v="190"/>
    <n v="309.52092186948994"/>
    <x v="820"/>
    <n v="4251.4531272398544"/>
    <x v="21"/>
    <x v="9"/>
    <x v="19"/>
  </r>
  <r>
    <x v="7235"/>
    <s v="Product942"/>
    <n v="6"/>
    <x v="0"/>
    <x v="0"/>
    <n v="5.5566860871688772E-2"/>
    <x v="941"/>
    <x v="0"/>
    <x v="0"/>
    <n v="181"/>
    <n v="145.59429413479165"/>
    <x v="1060"/>
    <n v="825.02445749335163"/>
    <x v="22"/>
    <x v="9"/>
    <x v="19"/>
  </r>
  <r>
    <x v="7236"/>
    <s v="Product943"/>
    <n v="10"/>
    <x v="0"/>
    <x v="0"/>
    <n v="3.0932636956393134E-2"/>
    <x v="942"/>
    <x v="1"/>
    <x v="3"/>
    <n v="151"/>
    <n v="181.98317844380156"/>
    <x v="670"/>
    <n v="1763.5395885282894"/>
    <x v="23"/>
    <x v="9"/>
    <x v="19"/>
  </r>
  <r>
    <x v="7237"/>
    <s v="Product944"/>
    <n v="10"/>
    <x v="0"/>
    <x v="0"/>
    <n v="8.8560143759792348E-2"/>
    <x v="943"/>
    <x v="2"/>
    <x v="3"/>
    <n v="94"/>
    <n v="129.9548642860982"/>
    <x v="545"/>
    <n v="1184.4604282263704"/>
    <x v="24"/>
    <x v="9"/>
    <x v="19"/>
  </r>
  <r>
    <x v="7238"/>
    <s v="Product945"/>
    <n v="1"/>
    <x v="1"/>
    <x v="1"/>
    <n v="9.1407891716221976E-2"/>
    <x v="944"/>
    <x v="3"/>
    <x v="2"/>
    <n v="237"/>
    <n v="236.23040423250345"/>
    <x v="544"/>
    <n v="214.63708102233943"/>
    <x v="25"/>
    <x v="9"/>
    <x v="19"/>
  </r>
  <r>
    <x v="7239"/>
    <s v="Product946"/>
    <n v="12"/>
    <x v="1"/>
    <x v="1"/>
    <n v="3.9228364627657122E-2"/>
    <x v="945"/>
    <x v="4"/>
    <x v="3"/>
    <n v="107"/>
    <n v="262.63733929797695"/>
    <x v="920"/>
    <n v="3028.0140718458983"/>
    <x v="26"/>
    <x v="9"/>
    <x v="19"/>
  </r>
  <r>
    <x v="7240"/>
    <s v="Product947"/>
    <n v="5"/>
    <x v="1"/>
    <x v="0"/>
    <n v="5.3101079839719012E-2"/>
    <x v="946"/>
    <x v="0"/>
    <x v="0"/>
    <n v="64"/>
    <n v="257.64434248218106"/>
    <x v="1430"/>
    <n v="1219.8157484089143"/>
    <x v="27"/>
    <x v="9"/>
    <x v="19"/>
  </r>
  <r>
    <x v="7241"/>
    <s v="Product948"/>
    <n v="15"/>
    <x v="0"/>
    <x v="0"/>
    <n v="9.4839005776375107E-2"/>
    <x v="947"/>
    <x v="1"/>
    <x v="0"/>
    <n v="40"/>
    <n v="268.67553865672994"/>
    <x v="321"/>
    <n v="3647.9192654114045"/>
    <x v="28"/>
    <x v="9"/>
    <x v="19"/>
  </r>
  <r>
    <x v="7242"/>
    <s v="Product949"/>
    <n v="3"/>
    <x v="2"/>
    <x v="0"/>
    <n v="3.9884901431892987E-2"/>
    <x v="948"/>
    <x v="2"/>
    <x v="1"/>
    <n v="77"/>
    <n v="170.22387356132882"/>
    <x v="73"/>
    <n v="490.30353342894068"/>
    <x v="29"/>
    <x v="9"/>
    <x v="19"/>
  </r>
  <r>
    <x v="7243"/>
    <s v="Product950"/>
    <n v="9"/>
    <x v="2"/>
    <x v="0"/>
    <n v="3.8370714157231589E-2"/>
    <x v="949"/>
    <x v="3"/>
    <x v="0"/>
    <n v="35"/>
    <n v="43.401552016469481"/>
    <x v="114"/>
    <n v="375.62583123058783"/>
    <x v="30"/>
    <x v="9"/>
    <x v="19"/>
  </r>
  <r>
    <x v="7244"/>
    <s v="Product951"/>
    <n v="14"/>
    <x v="1"/>
    <x v="1"/>
    <n v="6.6710233612094924E-2"/>
    <x v="950"/>
    <x v="4"/>
    <x v="1"/>
    <n v="58"/>
    <n v="249.38727254327034"/>
    <x v="396"/>
    <n v="3258.5082506483586"/>
    <x v="0"/>
    <x v="10"/>
    <x v="19"/>
  </r>
  <r>
    <x v="7245"/>
    <s v="Product952"/>
    <n v="5"/>
    <x v="1"/>
    <x v="0"/>
    <n v="4.3326173708206133E-3"/>
    <x v="951"/>
    <x v="0"/>
    <x v="2"/>
    <n v="7"/>
    <n v="303.18731165853683"/>
    <x v="478"/>
    <n v="1509.3685852271633"/>
    <x v="1"/>
    <x v="10"/>
    <x v="19"/>
  </r>
  <r>
    <x v="7246"/>
    <s v="Product953"/>
    <n v="1"/>
    <x v="1"/>
    <x v="0"/>
    <n v="4.9179868474628033E-2"/>
    <x v="952"/>
    <x v="1"/>
    <x v="0"/>
    <n v="62"/>
    <n v="44.075981393250075"/>
    <x v="1448"/>
    <n v="41.908330425439885"/>
    <x v="2"/>
    <x v="10"/>
    <x v="19"/>
  </r>
  <r>
    <x v="7247"/>
    <s v="Product954"/>
    <n v="1"/>
    <x v="1"/>
    <x v="0"/>
    <n v="6.9411008238228544E-2"/>
    <x v="953"/>
    <x v="2"/>
    <x v="3"/>
    <n v="63"/>
    <n v="44.810145418076132"/>
    <x v="482"/>
    <n v="41.699828045305829"/>
    <x v="3"/>
    <x v="10"/>
    <x v="19"/>
  </r>
  <r>
    <x v="7248"/>
    <s v="Product955"/>
    <n v="14"/>
    <x v="0"/>
    <x v="0"/>
    <n v="8.9558986570708824E-3"/>
    <x v="954"/>
    <x v="3"/>
    <x v="3"/>
    <n v="145"/>
    <n v="175.00438260362"/>
    <x v="29"/>
    <n v="2428.1188552387021"/>
    <x v="4"/>
    <x v="10"/>
    <x v="19"/>
  </r>
  <r>
    <x v="7249"/>
    <s v="Product956"/>
    <n v="4"/>
    <x v="1"/>
    <x v="0"/>
    <n v="1.3658026709179961E-2"/>
    <x v="955"/>
    <x v="4"/>
    <x v="2"/>
    <n v="121"/>
    <n v="114.38355333588959"/>
    <x v="1088"/>
    <n v="451.28519883734839"/>
    <x v="5"/>
    <x v="10"/>
    <x v="19"/>
  </r>
  <r>
    <x v="7250"/>
    <s v="Product957"/>
    <n v="11"/>
    <x v="2"/>
    <x v="1"/>
    <n v="8.5523162144712464E-2"/>
    <x v="956"/>
    <x v="0"/>
    <x v="3"/>
    <n v="212"/>
    <n v="101.55874442458435"/>
    <x v="392"/>
    <n v="1021.6043140374193"/>
    <x v="6"/>
    <x v="10"/>
    <x v="19"/>
  </r>
  <r>
    <x v="7251"/>
    <s v="Product958"/>
    <n v="10"/>
    <x v="0"/>
    <x v="1"/>
    <n v="7.271405512437927E-2"/>
    <x v="957"/>
    <x v="1"/>
    <x v="0"/>
    <n v="195"/>
    <n v="156.63011147898783"/>
    <x v="1338"/>
    <n v="1452.4090091876703"/>
    <x v="7"/>
    <x v="10"/>
    <x v="19"/>
  </r>
  <r>
    <x v="7252"/>
    <s v="Product959"/>
    <n v="1"/>
    <x v="0"/>
    <x v="0"/>
    <n v="5.7343116888206196E-2"/>
    <x v="958"/>
    <x v="2"/>
    <x v="0"/>
    <n v="158"/>
    <n v="147.52972922608188"/>
    <x v="221"/>
    <n v="139.06991471858527"/>
    <x v="8"/>
    <x v="10"/>
    <x v="19"/>
  </r>
  <r>
    <x v="7253"/>
    <s v="Product960"/>
    <n v="14"/>
    <x v="0"/>
    <x v="0"/>
    <n v="1.7366119220546105E-2"/>
    <x v="959"/>
    <x v="3"/>
    <x v="1"/>
    <n v="43"/>
    <n v="169.30659596470338"/>
    <x v="279"/>
    <n v="2329.1295640809772"/>
    <x v="9"/>
    <x v="10"/>
    <x v="19"/>
  </r>
  <r>
    <x v="7254"/>
    <s v="Product961"/>
    <n v="4"/>
    <x v="1"/>
    <x v="0"/>
    <n v="6.7812472633540736E-3"/>
    <x v="960"/>
    <x v="0"/>
    <x v="0"/>
    <n v="95"/>
    <n v="171.69072702984732"/>
    <x v="369"/>
    <n v="682.10579902813163"/>
    <x v="10"/>
    <x v="10"/>
    <x v="19"/>
  </r>
  <r>
    <x v="7255"/>
    <s v="Product962"/>
    <n v="15"/>
    <x v="1"/>
    <x v="0"/>
    <n v="4.7837245005668355E-2"/>
    <x v="961"/>
    <x v="1"/>
    <x v="1"/>
    <n v="66"/>
    <n v="190.06864294956506"/>
    <x v="424"/>
    <n v="2714.6442406333776"/>
    <x v="11"/>
    <x v="10"/>
    <x v="19"/>
  </r>
  <r>
    <x v="7256"/>
    <s v="Product963"/>
    <n v="15"/>
    <x v="1"/>
    <x v="1"/>
    <n v="7.6767027043122521E-2"/>
    <x v="962"/>
    <x v="2"/>
    <x v="2"/>
    <n v="22"/>
    <n v="36.383777414753574"/>
    <x v="421"/>
    <n v="503.86054485036351"/>
    <x v="12"/>
    <x v="10"/>
    <x v="19"/>
  </r>
  <r>
    <x v="7257"/>
    <s v="Product964"/>
    <n v="5"/>
    <x v="0"/>
    <x v="0"/>
    <n v="6.2703666478322415E-2"/>
    <x v="963"/>
    <x v="3"/>
    <x v="0"/>
    <n v="46"/>
    <n v="181.75365664705583"/>
    <x v="189"/>
    <n v="851.78517989721661"/>
    <x v="13"/>
    <x v="10"/>
    <x v="19"/>
  </r>
  <r>
    <x v="7258"/>
    <s v="Product965"/>
    <n v="1"/>
    <x v="2"/>
    <x v="0"/>
    <n v="1.342341131988032E-2"/>
    <x v="964"/>
    <x v="4"/>
    <x v="3"/>
    <n v="246"/>
    <n v="237.56544828644024"/>
    <x v="466"/>
    <n v="234.37650955869958"/>
    <x v="14"/>
    <x v="10"/>
    <x v="19"/>
  </r>
  <r>
    <x v="7259"/>
    <s v="Product966"/>
    <n v="10"/>
    <x v="2"/>
    <x v="0"/>
    <n v="8.7667713522316809E-2"/>
    <x v="965"/>
    <x v="0"/>
    <x v="3"/>
    <n v="19"/>
    <n v="270.26626115699486"/>
    <x v="668"/>
    <n v="2465.7263599913576"/>
    <x v="15"/>
    <x v="10"/>
    <x v="19"/>
  </r>
  <r>
    <x v="7260"/>
    <s v="Product967"/>
    <n v="1"/>
    <x v="1"/>
    <x v="0"/>
    <n v="6.2977534984104772E-2"/>
    <x v="966"/>
    <x v="1"/>
    <x v="2"/>
    <n v="5"/>
    <n v="174.99663360201404"/>
    <x v="1235"/>
    <n v="163.97577698724265"/>
    <x v="16"/>
    <x v="10"/>
    <x v="19"/>
  </r>
  <r>
    <x v="7261"/>
    <s v="Product968"/>
    <n v="6"/>
    <x v="1"/>
    <x v="0"/>
    <n v="4.8701731311423503E-2"/>
    <x v="967"/>
    <x v="2"/>
    <x v="3"/>
    <n v="9"/>
    <n v="173.37064053037258"/>
    <x v="207"/>
    <n v="989.56314106783782"/>
    <x v="17"/>
    <x v="10"/>
    <x v="19"/>
  </r>
  <r>
    <x v="7262"/>
    <s v="Product969"/>
    <n v="6"/>
    <x v="1"/>
    <x v="1"/>
    <n v="6.7290674571382741E-2"/>
    <x v="968"/>
    <x v="3"/>
    <x v="0"/>
    <n v="215"/>
    <n v="234.45742750878051"/>
    <x v="1028"/>
    <n v="1312.0837743206616"/>
    <x v="18"/>
    <x v="10"/>
    <x v="19"/>
  </r>
  <r>
    <x v="7263"/>
    <s v="Product970"/>
    <n v="6"/>
    <x v="1"/>
    <x v="1"/>
    <n v="5.9044007227179146E-2"/>
    <x v="969"/>
    <x v="4"/>
    <x v="0"/>
    <n v="54"/>
    <n v="44.001618429732929"/>
    <x v="84"/>
    <n v="248.42151931896117"/>
    <x v="19"/>
    <x v="10"/>
    <x v="19"/>
  </r>
  <r>
    <x v="7264"/>
    <s v="Product971"/>
    <n v="2"/>
    <x v="0"/>
    <x v="0"/>
    <n v="9.9200802471342456E-2"/>
    <x v="970"/>
    <x v="0"/>
    <x v="1"/>
    <n v="231"/>
    <n v="112.39512832470014"/>
    <x v="743"/>
    <n v="202.49088280204074"/>
    <x v="20"/>
    <x v="10"/>
    <x v="19"/>
  </r>
  <r>
    <x v="7265"/>
    <s v="Product972"/>
    <n v="12"/>
    <x v="1"/>
    <x v="0"/>
    <n v="4.8621716342669E-2"/>
    <x v="971"/>
    <x v="1"/>
    <x v="0"/>
    <n v="13"/>
    <n v="100.09719711015657"/>
    <x v="399"/>
    <n v="1142.7635950268439"/>
    <x v="21"/>
    <x v="10"/>
    <x v="19"/>
  </r>
  <r>
    <x v="7266"/>
    <s v="Product973"/>
    <n v="13"/>
    <x v="2"/>
    <x v="0"/>
    <n v="7.8165263148487998E-2"/>
    <x v="972"/>
    <x v="2"/>
    <x v="1"/>
    <n v="158"/>
    <n v="113.73913286598268"/>
    <x v="1405"/>
    <n v="1363.0328869980199"/>
    <x v="22"/>
    <x v="10"/>
    <x v="19"/>
  </r>
  <r>
    <x v="7267"/>
    <s v="Product974"/>
    <n v="12"/>
    <x v="0"/>
    <x v="0"/>
    <n v="8.5070866895064212E-2"/>
    <x v="973"/>
    <x v="3"/>
    <x v="2"/>
    <n v="10"/>
    <n v="137.25185122579205"/>
    <x v="109"/>
    <n v="1506.9086071087386"/>
    <x v="23"/>
    <x v="10"/>
    <x v="19"/>
  </r>
  <r>
    <x v="7268"/>
    <s v="Product975"/>
    <n v="15"/>
    <x v="0"/>
    <x v="1"/>
    <n v="5.1826848068253606E-2"/>
    <x v="974"/>
    <x v="4"/>
    <x v="0"/>
    <n v="184"/>
    <n v="264.34899872507037"/>
    <x v="1451"/>
    <n v="3759.7293499672678"/>
    <x v="24"/>
    <x v="10"/>
    <x v="19"/>
  </r>
  <r>
    <x v="7269"/>
    <s v="Product976"/>
    <n v="7"/>
    <x v="0"/>
    <x v="0"/>
    <n v="9.912756213400176E-3"/>
    <x v="975"/>
    <x v="0"/>
    <x v="3"/>
    <n v="184"/>
    <n v="145.32193513853298"/>
    <x v="941"/>
    <n v="1007.169759561316"/>
    <x v="25"/>
    <x v="10"/>
    <x v="19"/>
  </r>
  <r>
    <x v="7270"/>
    <s v="Product977"/>
    <n v="13"/>
    <x v="1"/>
    <x v="0"/>
    <n v="4.7178243630256383E-2"/>
    <x v="976"/>
    <x v="1"/>
    <x v="3"/>
    <n v="5"/>
    <n v="185.43542516915068"/>
    <x v="1513"/>
    <n v="2296.9297975369241"/>
    <x v="26"/>
    <x v="10"/>
    <x v="19"/>
  </r>
  <r>
    <x v="7271"/>
    <s v="Product978"/>
    <n v="2"/>
    <x v="1"/>
    <x v="0"/>
    <n v="3.3169190389243333E-2"/>
    <x v="977"/>
    <x v="2"/>
    <x v="2"/>
    <n v="195"/>
    <n v="48.882254495862881"/>
    <x v="685"/>
    <n v="94.521739379668318"/>
    <x v="27"/>
    <x v="10"/>
    <x v="19"/>
  </r>
  <r>
    <x v="7272"/>
    <s v="Product979"/>
    <n v="10"/>
    <x v="1"/>
    <x v="0"/>
    <n v="1.0896229376065514E-2"/>
    <x v="978"/>
    <x v="3"/>
    <x v="3"/>
    <n v="228"/>
    <n v="298.1482775626003"/>
    <x v="36"/>
    <n v="2948.9958554219934"/>
    <x v="28"/>
    <x v="10"/>
    <x v="19"/>
  </r>
  <r>
    <x v="7273"/>
    <s v="Product980"/>
    <n v="13"/>
    <x v="0"/>
    <x v="0"/>
    <n v="9.833377297056814E-2"/>
    <x v="979"/>
    <x v="4"/>
    <x v="0"/>
    <n v="107"/>
    <n v="219.17684967515527"/>
    <x v="179"/>
    <n v="2569.1167202843249"/>
    <x v="29"/>
    <x v="10"/>
    <x v="19"/>
  </r>
  <r>
    <x v="7274"/>
    <s v="Product981"/>
    <n v="6"/>
    <x v="2"/>
    <x v="1"/>
    <n v="3.2997147028522911E-2"/>
    <x v="980"/>
    <x v="0"/>
    <x v="0"/>
    <n v="209"/>
    <n v="209.92423760479195"/>
    <x v="286"/>
    <n v="1217.9840200301765"/>
    <x v="0"/>
    <x v="11"/>
    <x v="19"/>
  </r>
  <r>
    <x v="7275"/>
    <s v="Product982"/>
    <n v="3"/>
    <x v="2"/>
    <x v="1"/>
    <n v="1.0497019918148609E-2"/>
    <x v="981"/>
    <x v="1"/>
    <x v="1"/>
    <n v="35"/>
    <n v="232.90719317265192"/>
    <x v="605"/>
    <n v="691.38708518051544"/>
    <x v="1"/>
    <x v="11"/>
    <x v="19"/>
  </r>
  <r>
    <x v="7276"/>
    <s v="Product983"/>
    <n v="12"/>
    <x v="1"/>
    <x v="0"/>
    <n v="3.9580927908665936E-2"/>
    <x v="982"/>
    <x v="2"/>
    <x v="0"/>
    <n v="130"/>
    <n v="54.470201913541899"/>
    <x v="91"/>
    <n v="627.77064934117823"/>
    <x v="2"/>
    <x v="11"/>
    <x v="19"/>
  </r>
  <r>
    <x v="7277"/>
    <s v="Product984"/>
    <n v="6"/>
    <x v="1"/>
    <x v="0"/>
    <n v="7.5903681034207499E-2"/>
    <x v="983"/>
    <x v="3"/>
    <x v="1"/>
    <n v="16"/>
    <n v="239.38838443999634"/>
    <x v="121"/>
    <n v="1327.3075491850116"/>
    <x v="3"/>
    <x v="11"/>
    <x v="19"/>
  </r>
  <r>
    <x v="7278"/>
    <s v="Product985"/>
    <n v="10"/>
    <x v="1"/>
    <x v="0"/>
    <n v="4.2312917377680649E-2"/>
    <x v="984"/>
    <x v="0"/>
    <x v="2"/>
    <n v="234"/>
    <n v="161.29886793096591"/>
    <x v="191"/>
    <n v="1544.7384225908954"/>
    <x v="4"/>
    <x v="11"/>
    <x v="19"/>
  </r>
  <r>
    <x v="7279"/>
    <s v="Product986"/>
    <n v="13"/>
    <x v="1"/>
    <x v="0"/>
    <n v="5.6464521385198646E-3"/>
    <x v="985"/>
    <x v="1"/>
    <x v="0"/>
    <n v="187"/>
    <n v="261.43984644251447"/>
    <x v="475"/>
    <n v="3379.5273052121729"/>
    <x v="5"/>
    <x v="11"/>
    <x v="19"/>
  </r>
  <r>
    <x v="7280"/>
    <s v="Product987"/>
    <n v="12"/>
    <x v="0"/>
    <x v="1"/>
    <n v="7.4650409912216283E-3"/>
    <x v="986"/>
    <x v="2"/>
    <x v="3"/>
    <n v="149"/>
    <n v="231.5212028519945"/>
    <x v="688"/>
    <n v="2757.5146509884089"/>
    <x v="6"/>
    <x v="11"/>
    <x v="19"/>
  </r>
  <r>
    <x v="7281"/>
    <s v="Product988"/>
    <n v="6"/>
    <x v="1"/>
    <x v="0"/>
    <n v="9.0457466653923332E-2"/>
    <x v="987"/>
    <x v="3"/>
    <x v="3"/>
    <n v="135"/>
    <n v="256.71158546126333"/>
    <x v="60"/>
    <n v="1400.9406346783519"/>
    <x v="7"/>
    <x v="11"/>
    <x v="19"/>
  </r>
  <r>
    <x v="7282"/>
    <s v="Product989"/>
    <n v="8"/>
    <x v="2"/>
    <x v="0"/>
    <n v="9.024216120387199E-2"/>
    <x v="988"/>
    <x v="4"/>
    <x v="2"/>
    <n v="123"/>
    <n v="257.78899161161769"/>
    <x v="423"/>
    <n v="1876.204446992148"/>
    <x v="8"/>
    <x v="11"/>
    <x v="19"/>
  </r>
  <r>
    <x v="7283"/>
    <s v="Product990"/>
    <n v="13"/>
    <x v="0"/>
    <x v="0"/>
    <n v="4.3283342597500357E-2"/>
    <x v="989"/>
    <x v="0"/>
    <x v="3"/>
    <n v="132"/>
    <n v="41.524189981941021"/>
    <x v="889"/>
    <n v="516.44949513129677"/>
    <x v="9"/>
    <x v="11"/>
    <x v="19"/>
  </r>
  <r>
    <x v="7284"/>
    <s v="Product991"/>
    <n v="7"/>
    <x v="0"/>
    <x v="0"/>
    <n v="1.1676907199637653E-3"/>
    <x v="990"/>
    <x v="1"/>
    <x v="0"/>
    <n v="217"/>
    <n v="126.90571392939914"/>
    <x v="1461"/>
    <n v="887.3026911345338"/>
    <x v="10"/>
    <x v="11"/>
    <x v="19"/>
  </r>
  <r>
    <x v="7285"/>
    <s v="Product992"/>
    <n v="12"/>
    <x v="0"/>
    <x v="0"/>
    <n v="4.11541513182088E-2"/>
    <x v="991"/>
    <x v="2"/>
    <x v="0"/>
    <n v="68"/>
    <n v="143.22451351810989"/>
    <x v="1238"/>
    <n v="1647.962762595705"/>
    <x v="11"/>
    <x v="11"/>
    <x v="19"/>
  </r>
  <r>
    <x v="7286"/>
    <s v="Product993"/>
    <n v="6"/>
    <x v="1"/>
    <x v="1"/>
    <n v="3.9181960994044501E-2"/>
    <x v="992"/>
    <x v="3"/>
    <x v="1"/>
    <n v="216"/>
    <n v="225.56513203665409"/>
    <x v="508"/>
    <n v="1300.3622869894646"/>
    <x v="12"/>
    <x v="11"/>
    <x v="19"/>
  </r>
  <r>
    <x v="7287"/>
    <s v="Product994"/>
    <n v="9"/>
    <x v="1"/>
    <x v="1"/>
    <n v="9.8814956159387971E-2"/>
    <x v="993"/>
    <x v="4"/>
    <x v="0"/>
    <n v="48"/>
    <n v="230.36891428682745"/>
    <x v="658"/>
    <n v="1868.445181089799"/>
    <x v="13"/>
    <x v="11"/>
    <x v="19"/>
  </r>
  <r>
    <x v="7288"/>
    <s v="Product995"/>
    <n v="14"/>
    <x v="1"/>
    <x v="0"/>
    <n v="4.2111898563507992E-2"/>
    <x v="994"/>
    <x v="0"/>
    <x v="1"/>
    <n v="100"/>
    <n v="113.81508662231002"/>
    <x v="94"/>
    <n v="1526.3096413526421"/>
    <x v="14"/>
    <x v="11"/>
    <x v="19"/>
  </r>
  <r>
    <x v="7289"/>
    <s v="Product996"/>
    <n v="8"/>
    <x v="0"/>
    <x v="0"/>
    <n v="9.2895861749431971E-2"/>
    <x v="995"/>
    <x v="1"/>
    <x v="2"/>
    <n v="85"/>
    <n v="183.18654351786611"/>
    <x v="367"/>
    <n v="1329.354173574993"/>
    <x v="15"/>
    <x v="11"/>
    <x v="19"/>
  </r>
  <r>
    <x v="7290"/>
    <s v="Product997"/>
    <n v="9"/>
    <x v="2"/>
    <x v="0"/>
    <n v="7.2070724542916589E-2"/>
    <x v="996"/>
    <x v="2"/>
    <x v="0"/>
    <n v="227"/>
    <n v="53.071873838705798"/>
    <x v="693"/>
    <n v="443.22250894470011"/>
    <x v="16"/>
    <x v="11"/>
    <x v="19"/>
  </r>
  <r>
    <x v="7291"/>
    <s v="Product998"/>
    <n v="7"/>
    <x v="2"/>
    <x v="0"/>
    <n v="6.3926396197257268E-3"/>
    <x v="997"/>
    <x v="3"/>
    <x v="3"/>
    <n v="168"/>
    <n v="214.78538784803698"/>
    <x v="514"/>
    <n v="1493.8863958755903"/>
    <x v="17"/>
    <x v="11"/>
    <x v="19"/>
  </r>
  <r>
    <x v="7292"/>
    <s v="Product999"/>
    <n v="13"/>
    <x v="1"/>
    <x v="1"/>
    <n v="2.9043798411101687E-2"/>
    <x v="998"/>
    <x v="4"/>
    <x v="3"/>
    <n v="209"/>
    <n v="209.41429591105566"/>
    <x v="887"/>
    <n v="2643.3174211107585"/>
    <x v="18"/>
    <x v="11"/>
    <x v="19"/>
  </r>
  <r>
    <x v="7293"/>
    <s v="Product1000"/>
    <n v="3"/>
    <x v="1"/>
    <x v="0"/>
    <n v="7.7243898105025757E-2"/>
    <x v="999"/>
    <x v="0"/>
    <x v="2"/>
    <n v="242"/>
    <n v="273.04681427608972"/>
    <x v="394"/>
    <n v="755.86684192873668"/>
    <x v="19"/>
    <x v="11"/>
    <x v="19"/>
  </r>
  <r>
    <x v="7294"/>
    <s v="Product1001"/>
    <n v="13"/>
    <x v="1"/>
    <x v="0"/>
    <n v="9.6510791324296116E-2"/>
    <x v="1000"/>
    <x v="1"/>
    <x v="3"/>
    <n v="204"/>
    <n v="191.25520143238674"/>
    <x v="1062"/>
    <n v="2246.3611377643729"/>
    <x v="20"/>
    <x v="11"/>
    <x v="19"/>
  </r>
  <r>
    <x v="7295"/>
    <s v="Product1002"/>
    <n v="2"/>
    <x v="1"/>
    <x v="0"/>
    <n v="4.6875477539851197E-2"/>
    <x v="1001"/>
    <x v="2"/>
    <x v="0"/>
    <n v="214"/>
    <n v="184.70125863933177"/>
    <x v="742"/>
    <n v="352.08659787680307"/>
    <x v="21"/>
    <x v="11"/>
    <x v="19"/>
  </r>
  <r>
    <x v="7296"/>
    <s v="Product1003"/>
    <n v="2"/>
    <x v="0"/>
    <x v="0"/>
    <n v="4.7926196250811126E-2"/>
    <x v="1002"/>
    <x v="3"/>
    <x v="0"/>
    <n v="129"/>
    <n v="291.89890065945804"/>
    <x v="27"/>
    <n v="555.81859332211366"/>
    <x v="22"/>
    <x v="11"/>
    <x v="19"/>
  </r>
  <r>
    <x v="7297"/>
    <s v="Product1004"/>
    <n v="10"/>
    <x v="1"/>
    <x v="0"/>
    <n v="5.2702878770078426E-2"/>
    <x v="1003"/>
    <x v="4"/>
    <x v="1"/>
    <n v="218"/>
    <n v="278.99596056297173"/>
    <x v="559"/>
    <n v="2642.9207027607986"/>
    <x v="23"/>
    <x v="11"/>
    <x v="19"/>
  </r>
  <r>
    <x v="7298"/>
    <s v="Product1005"/>
    <n v="3"/>
    <x v="2"/>
    <x v="1"/>
    <n v="1.9268441678552007E-2"/>
    <x v="1004"/>
    <x v="0"/>
    <x v="0"/>
    <n v="98"/>
    <n v="251.37037002898256"/>
    <x v="656"/>
    <n v="739.5805641430893"/>
    <x v="24"/>
    <x v="11"/>
    <x v="19"/>
  </r>
  <r>
    <x v="7299"/>
    <s v="Product1006"/>
    <n v="3"/>
    <x v="0"/>
    <x v="1"/>
    <n v="6.1249116144378668E-2"/>
    <x v="1005"/>
    <x v="1"/>
    <x v="1"/>
    <n v="96"/>
    <n v="172.76975375281043"/>
    <x v="280"/>
    <n v="486.56327711690653"/>
    <x v="25"/>
    <x v="11"/>
    <x v="19"/>
  </r>
  <r>
    <x v="7300"/>
    <s v="Product1007"/>
    <n v="8"/>
    <x v="0"/>
    <x v="0"/>
    <n v="9.6024301791101274E-2"/>
    <x v="1006"/>
    <x v="2"/>
    <x v="2"/>
    <n v="67"/>
    <n v="212.43170371414647"/>
    <x v="260"/>
    <n v="1536.2647814936115"/>
    <x v="26"/>
    <x v="11"/>
    <x v="19"/>
  </r>
  <r>
    <x v="7301"/>
    <s v="Product1008"/>
    <n v="1"/>
    <x v="0"/>
    <x v="0"/>
    <n v="1.1395106114266551E-2"/>
    <x v="1007"/>
    <x v="3"/>
    <x v="0"/>
    <n v="102"/>
    <n v="241.78028302119159"/>
    <x v="787"/>
    <n v="239.02517103982771"/>
    <x v="27"/>
    <x v="11"/>
    <x v="19"/>
  </r>
  <r>
    <x v="7302"/>
    <s v="Product1009"/>
    <n v="15"/>
    <x v="1"/>
    <x v="0"/>
    <n v="7.0156295275208211E-2"/>
    <x v="1008"/>
    <x v="0"/>
    <x v="3"/>
    <n v="81"/>
    <n v="171.8590698944852"/>
    <x v="292"/>
    <n v="2397.0311136186756"/>
    <x v="28"/>
    <x v="11"/>
    <x v="19"/>
  </r>
  <r>
    <x v="7303"/>
    <s v="Product1010"/>
    <n v="12"/>
    <x v="1"/>
    <x v="0"/>
    <n v="1.8888824055370623E-2"/>
    <x v="1009"/>
    <x v="1"/>
    <x v="3"/>
    <n v="70"/>
    <n v="50.585033097727987"/>
    <x v="232"/>
    <n v="595.5544956925188"/>
    <x v="29"/>
    <x v="11"/>
    <x v="19"/>
  </r>
  <r>
    <x v="7304"/>
    <s v="Product1011"/>
    <n v="13"/>
    <x v="1"/>
    <x v="1"/>
    <n v="3.7830655926051539E-2"/>
    <x v="1010"/>
    <x v="2"/>
    <x v="2"/>
    <n v="131"/>
    <n v="213.24916125698527"/>
    <x v="1292"/>
    <n v="2667.3634729423911"/>
    <x v="30"/>
    <x v="11"/>
    <x v="19"/>
  </r>
  <r>
    <x v="7305"/>
    <s v="Product1012"/>
    <n v="1"/>
    <x v="0"/>
    <x v="0"/>
    <n v="7.2828418794910685E-2"/>
    <x v="1011"/>
    <x v="3"/>
    <x v="3"/>
    <n v="46"/>
    <n v="122.88423967268406"/>
    <x v="595"/>
    <n v="113.93477480250765"/>
    <x v="0"/>
    <x v="0"/>
    <x v="20"/>
  </r>
  <r>
    <x v="7306"/>
    <s v="Product1013"/>
    <n v="12"/>
    <x v="2"/>
    <x v="0"/>
    <n v="6.3543692153079964E-2"/>
    <x v="1012"/>
    <x v="4"/>
    <x v="0"/>
    <n v="95"/>
    <n v="143.78949405939827"/>
    <x v="61"/>
    <n v="1615.8309445684888"/>
    <x v="1"/>
    <x v="0"/>
    <x v="20"/>
  </r>
  <r>
    <x v="7307"/>
    <s v="Product1014"/>
    <n v="9"/>
    <x v="2"/>
    <x v="0"/>
    <n v="8.3149998353160295E-2"/>
    <x v="1013"/>
    <x v="0"/>
    <x v="0"/>
    <n v="63"/>
    <n v="108.48576148280713"/>
    <x v="754"/>
    <n v="895.18653534753344"/>
    <x v="2"/>
    <x v="0"/>
    <x v="20"/>
  </r>
  <r>
    <x v="7308"/>
    <s v="Product1015"/>
    <n v="5"/>
    <x v="1"/>
    <x v="0"/>
    <n v="4.0697561679463659E-2"/>
    <x v="1014"/>
    <x v="1"/>
    <x v="1"/>
    <n v="95"/>
    <n v="148.94908333809894"/>
    <x v="1394"/>
    <n v="714.43609415923538"/>
    <x v="3"/>
    <x v="0"/>
    <x v="20"/>
  </r>
  <r>
    <x v="7309"/>
    <s v="Product1016"/>
    <n v="13"/>
    <x v="1"/>
    <x v="0"/>
    <n v="8.9630217392710834E-2"/>
    <x v="1015"/>
    <x v="2"/>
    <x v="0"/>
    <n v="146"/>
    <n v="302.88660233069186"/>
    <x v="636"/>
    <n v="3584.6045341398813"/>
    <x v="4"/>
    <x v="0"/>
    <x v="20"/>
  </r>
  <r>
    <x v="7310"/>
    <s v="Product1017"/>
    <n v="12"/>
    <x v="1"/>
    <x v="1"/>
    <n v="9.4656351717679277E-2"/>
    <x v="1016"/>
    <x v="3"/>
    <x v="1"/>
    <n v="21"/>
    <n v="236.39363234582581"/>
    <x v="38"/>
    <n v="2568.2096824641544"/>
    <x v="5"/>
    <x v="0"/>
    <x v="20"/>
  </r>
  <r>
    <x v="7311"/>
    <s v="Product1018"/>
    <n v="13"/>
    <x v="1"/>
    <x v="1"/>
    <n v="4.4639665918313545E-2"/>
    <x v="1017"/>
    <x v="4"/>
    <x v="2"/>
    <n v="98"/>
    <n v="262.8437207991044"/>
    <x v="954"/>
    <n v="3264.4360438807767"/>
    <x v="6"/>
    <x v="0"/>
    <x v="20"/>
  </r>
  <r>
    <x v="7312"/>
    <s v="Product1019"/>
    <n v="2"/>
    <x v="0"/>
    <x v="0"/>
    <n v="6.0386574536907767E-2"/>
    <x v="1018"/>
    <x v="0"/>
    <x v="0"/>
    <n v="55"/>
    <n v="70.530969407062145"/>
    <x v="90"/>
    <n v="132.54369153160445"/>
    <x v="7"/>
    <x v="0"/>
    <x v="20"/>
  </r>
  <r>
    <x v="7313"/>
    <s v="Product1020"/>
    <n v="6"/>
    <x v="1"/>
    <x v="0"/>
    <n v="8.1935653395021291E-2"/>
    <x v="1019"/>
    <x v="1"/>
    <x v="3"/>
    <n v="168"/>
    <n v="69.06895003823422"/>
    <x v="115"/>
    <n v="380.4584429252605"/>
    <x v="8"/>
    <x v="0"/>
    <x v="20"/>
  </r>
  <r>
    <x v="7314"/>
    <s v="Product1021"/>
    <n v="1"/>
    <x v="2"/>
    <x v="0"/>
    <n v="2.0932362712680265E-2"/>
    <x v="1020"/>
    <x v="2"/>
    <x v="3"/>
    <n v="207"/>
    <n v="181.24876786162275"/>
    <x v="108"/>
    <n v="177.45480291151688"/>
    <x v="9"/>
    <x v="0"/>
    <x v="20"/>
  </r>
  <r>
    <x v="7315"/>
    <s v="Product1022"/>
    <n v="6"/>
    <x v="0"/>
    <x v="0"/>
    <n v="6.69324069416454E-2"/>
    <x v="1021"/>
    <x v="3"/>
    <x v="2"/>
    <n v="138"/>
    <n v="130.47399877780566"/>
    <x v="1118"/>
    <n v="730.44635997783496"/>
    <x v="10"/>
    <x v="0"/>
    <x v="20"/>
  </r>
  <r>
    <x v="7316"/>
    <s v="Product1023"/>
    <n v="7"/>
    <x v="0"/>
    <x v="1"/>
    <n v="5.3408409755655056E-2"/>
    <x v="1022"/>
    <x v="4"/>
    <x v="3"/>
    <n v="123"/>
    <n v="37.42199750341495"/>
    <x v="195"/>
    <n v="247.96343688814224"/>
    <x v="11"/>
    <x v="0"/>
    <x v="20"/>
  </r>
  <r>
    <x v="7317"/>
    <s v="Product1024"/>
    <n v="12"/>
    <x v="0"/>
    <x v="0"/>
    <n v="5.0430948140018854E-2"/>
    <x v="1023"/>
    <x v="0"/>
    <x v="0"/>
    <n v="192"/>
    <n v="270.31131735654105"/>
    <x v="964"/>
    <n v="3080.1511359512779"/>
    <x v="12"/>
    <x v="0"/>
    <x v="20"/>
  </r>
  <r>
    <x v="7318"/>
    <s v="Product1025"/>
    <n v="13"/>
    <x v="1"/>
    <x v="0"/>
    <n v="3.3422512510844875E-2"/>
    <x v="1024"/>
    <x v="1"/>
    <x v="0"/>
    <n v="187"/>
    <n v="115.79321465368155"/>
    <x v="475"/>
    <n v="1455.0004883472232"/>
    <x v="13"/>
    <x v="0"/>
    <x v="20"/>
  </r>
  <r>
    <x v="7319"/>
    <s v="Product1026"/>
    <n v="11"/>
    <x v="1"/>
    <x v="0"/>
    <n v="9.4166500504988024E-2"/>
    <x v="1025"/>
    <x v="2"/>
    <x v="1"/>
    <n v="120"/>
    <n v="222.32801350221015"/>
    <x v="412"/>
    <n v="2215.3137875712941"/>
    <x v="14"/>
    <x v="0"/>
    <x v="20"/>
  </r>
  <r>
    <x v="7320"/>
    <s v="Product1027"/>
    <n v="4"/>
    <x v="1"/>
    <x v="0"/>
    <n v="3.466696443591729E-2"/>
    <x v="1026"/>
    <x v="3"/>
    <x v="0"/>
    <n v="9"/>
    <n v="261.85649907145205"/>
    <x v="809"/>
    <n v="1011.1149165233128"/>
    <x v="15"/>
    <x v="0"/>
    <x v="20"/>
  </r>
  <r>
    <x v="7321"/>
    <s v="Product1028"/>
    <n v="13"/>
    <x v="0"/>
    <x v="0"/>
    <n v="6.0246285788476552E-2"/>
    <x v="1027"/>
    <x v="4"/>
    <x v="1"/>
    <n v="78"/>
    <n v="305.07639646657458"/>
    <x v="609"/>
    <n v="3727.0567970704997"/>
    <x v="16"/>
    <x v="0"/>
    <x v="20"/>
  </r>
  <r>
    <x v="7322"/>
    <s v="Product1029"/>
    <n v="2"/>
    <x v="2"/>
    <x v="1"/>
    <n v="9.184604437073364E-2"/>
    <x v="1028"/>
    <x v="0"/>
    <x v="2"/>
    <n v="166"/>
    <n v="215.55700721530602"/>
    <x v="1255"/>
    <n v="391.51789753237296"/>
    <x v="17"/>
    <x v="0"/>
    <x v="20"/>
  </r>
  <r>
    <x v="7323"/>
    <s v="Product1030"/>
    <n v="5"/>
    <x v="2"/>
    <x v="1"/>
    <n v="6.9174288565591033E-2"/>
    <x v="1029"/>
    <x v="1"/>
    <x v="0"/>
    <n v="142"/>
    <n v="58.738169632758236"/>
    <x v="1565"/>
    <n v="273.3749926838359"/>
    <x v="18"/>
    <x v="0"/>
    <x v="20"/>
  </r>
  <r>
    <x v="7324"/>
    <s v="Product1031"/>
    <n v="4"/>
    <x v="1"/>
    <x v="0"/>
    <n v="8.8268769347993908E-2"/>
    <x v="1030"/>
    <x v="2"/>
    <x v="3"/>
    <n v="100"/>
    <n v="213.11072332375559"/>
    <x v="241"/>
    <n v="777.19880816442753"/>
    <x v="19"/>
    <x v="0"/>
    <x v="20"/>
  </r>
  <r>
    <x v="7325"/>
    <s v="Product1032"/>
    <n v="9"/>
    <x v="1"/>
    <x v="0"/>
    <n v="2.8798212150030335E-2"/>
    <x v="1031"/>
    <x v="3"/>
    <x v="3"/>
    <n v="146"/>
    <n v="254.11886406666133"/>
    <x v="563"/>
    <n v="2221.2062559715041"/>
    <x v="20"/>
    <x v="0"/>
    <x v="20"/>
  </r>
  <r>
    <x v="7326"/>
    <s v="Product1033"/>
    <n v="9"/>
    <x v="1"/>
    <x v="0"/>
    <n v="5.6607232712616896E-2"/>
    <x v="1032"/>
    <x v="0"/>
    <x v="2"/>
    <n v="206"/>
    <n v="310.98621251537986"/>
    <x v="1048"/>
    <n v="2640.4392925179577"/>
    <x v="21"/>
    <x v="0"/>
    <x v="20"/>
  </r>
  <r>
    <x v="7327"/>
    <s v="Product1034"/>
    <n v="10"/>
    <x v="1"/>
    <x v="0"/>
    <n v="2.2958634376957544E-2"/>
    <x v="1033"/>
    <x v="1"/>
    <x v="3"/>
    <n v="132"/>
    <n v="237.09768108486054"/>
    <x v="412"/>
    <n v="2316.5424211320874"/>
    <x v="22"/>
    <x v="0"/>
    <x v="20"/>
  </r>
  <r>
    <x v="7328"/>
    <s v="Product1035"/>
    <n v="5"/>
    <x v="0"/>
    <x v="1"/>
    <n v="2.6595299961117537E-3"/>
    <x v="1034"/>
    <x v="2"/>
    <x v="0"/>
    <n v="42"/>
    <n v="238.58719439343832"/>
    <x v="19"/>
    <n v="1189.763322966304"/>
    <x v="23"/>
    <x v="0"/>
    <x v="20"/>
  </r>
  <r>
    <x v="7329"/>
    <s v="Product1036"/>
    <n v="4"/>
    <x v="1"/>
    <x v="0"/>
    <n v="2.10320834075443E-2"/>
    <x v="1035"/>
    <x v="3"/>
    <x v="0"/>
    <n v="75"/>
    <n v="109.63112817479762"/>
    <x v="47"/>
    <n v="429.30142857184842"/>
    <x v="24"/>
    <x v="0"/>
    <x v="20"/>
  </r>
  <r>
    <x v="7330"/>
    <s v="Product1037"/>
    <n v="15"/>
    <x v="2"/>
    <x v="0"/>
    <n v="4.0213462235778596E-2"/>
    <x v="1036"/>
    <x v="4"/>
    <x v="1"/>
    <n v="135"/>
    <n v="136.12471298133752"/>
    <x v="604"/>
    <n v="1959.7600046475945"/>
    <x v="25"/>
    <x v="0"/>
    <x v="20"/>
  </r>
  <r>
    <x v="7331"/>
    <s v="Product1038"/>
    <n v="12"/>
    <x v="0"/>
    <x v="0"/>
    <n v="3.5711791363301049E-2"/>
    <x v="1037"/>
    <x v="0"/>
    <x v="0"/>
    <n v="65"/>
    <n v="250.33690897877605"/>
    <x v="454"/>
    <n v="2896.7631541775081"/>
    <x v="26"/>
    <x v="0"/>
    <x v="20"/>
  </r>
  <r>
    <x v="7332"/>
    <s v="Product1039"/>
    <n v="2"/>
    <x v="0"/>
    <x v="0"/>
    <n v="7.0364814575124904E-2"/>
    <x v="1038"/>
    <x v="1"/>
    <x v="1"/>
    <n v="103"/>
    <n v="123.88518232245983"/>
    <x v="1198"/>
    <n v="230.33604887946879"/>
    <x v="27"/>
    <x v="0"/>
    <x v="20"/>
  </r>
  <r>
    <x v="7333"/>
    <s v="Product1040"/>
    <n v="3"/>
    <x v="0"/>
    <x v="0"/>
    <n v="4.6174100251377297E-2"/>
    <x v="1039"/>
    <x v="2"/>
    <x v="2"/>
    <n v="184"/>
    <n v="209.85462658611834"/>
    <x v="237"/>
    <n v="600.49433405974673"/>
    <x v="28"/>
    <x v="0"/>
    <x v="20"/>
  </r>
  <r>
    <x v="7334"/>
    <s v="Product1041"/>
    <n v="10"/>
    <x v="1"/>
    <x v="1"/>
    <n v="8.2166806717928254E-2"/>
    <x v="1040"/>
    <x v="3"/>
    <x v="0"/>
    <n v="118"/>
    <n v="79.826479546927629"/>
    <x v="858"/>
    <n v="732.67392631022585"/>
    <x v="29"/>
    <x v="0"/>
    <x v="20"/>
  </r>
  <r>
    <x v="7335"/>
    <s v="Product1042"/>
    <n v="6"/>
    <x v="1"/>
    <x v="1"/>
    <n v="4.6720064146797108E-2"/>
    <x v="1041"/>
    <x v="4"/>
    <x v="3"/>
    <n v="198"/>
    <n v="138.93138616267146"/>
    <x v="1061"/>
    <n v="794.6430173348881"/>
    <x v="30"/>
    <x v="0"/>
    <x v="20"/>
  </r>
  <r>
    <x v="7336"/>
    <s v="Product1043"/>
    <n v="8"/>
    <x v="1"/>
    <x v="0"/>
    <n v="8.4257577817511142E-2"/>
    <x v="1042"/>
    <x v="0"/>
    <x v="3"/>
    <n v="40"/>
    <n v="261.86754365404636"/>
    <x v="1430"/>
    <n v="1918.4257497338804"/>
    <x v="0"/>
    <x v="1"/>
    <x v="20"/>
  </r>
  <r>
    <x v="7337"/>
    <s v="Product1044"/>
    <n v="8"/>
    <x v="0"/>
    <x v="0"/>
    <n v="8.6257860169785788E-2"/>
    <x v="1043"/>
    <x v="1"/>
    <x v="2"/>
    <n v="140"/>
    <n v="224.05261957794335"/>
    <x v="825"/>
    <n v="1637.8105603817191"/>
    <x v="1"/>
    <x v="1"/>
    <x v="20"/>
  </r>
  <r>
    <x v="7338"/>
    <s v="Product1045"/>
    <n v="9"/>
    <x v="2"/>
    <x v="0"/>
    <n v="4.6661244207376967E-2"/>
    <x v="1044"/>
    <x v="2"/>
    <x v="3"/>
    <n v="76"/>
    <n v="292.64138724664519"/>
    <x v="33"/>
    <n v="2510.8773841002953"/>
    <x v="2"/>
    <x v="1"/>
    <x v="20"/>
  </r>
  <r>
    <x v="7339"/>
    <s v="Product1046"/>
    <n v="10"/>
    <x v="2"/>
    <x v="0"/>
    <n v="3.955568072681355E-2"/>
    <x v="1045"/>
    <x v="3"/>
    <x v="0"/>
    <n v="57"/>
    <n v="268.1898167478318"/>
    <x v="118"/>
    <n v="2575.8138598237192"/>
    <x v="3"/>
    <x v="1"/>
    <x v="20"/>
  </r>
  <r>
    <x v="7340"/>
    <s v="Product1047"/>
    <n v="9"/>
    <x v="1"/>
    <x v="1"/>
    <n v="2.1698933116694432E-2"/>
    <x v="1046"/>
    <x v="4"/>
    <x v="0"/>
    <n v="163"/>
    <n v="204.16170084862762"/>
    <x v="1052"/>
    <n v="1797.5844878123039"/>
    <x v="4"/>
    <x v="1"/>
    <x v="20"/>
  </r>
  <r>
    <x v="7341"/>
    <s v="Product1048"/>
    <n v="9"/>
    <x v="1"/>
    <x v="0"/>
    <n v="4.8083587310719766E-2"/>
    <x v="1047"/>
    <x v="0"/>
    <x v="1"/>
    <n v="25"/>
    <n v="263.80624135184405"/>
    <x v="383"/>
    <n v="2260.0934182142087"/>
    <x v="5"/>
    <x v="1"/>
    <x v="20"/>
  </r>
  <r>
    <x v="7342"/>
    <s v="Product1049"/>
    <n v="7"/>
    <x v="1"/>
    <x v="0"/>
    <n v="2.589335297126838E-2"/>
    <x v="1048"/>
    <x v="1"/>
    <x v="0"/>
    <n v="246"/>
    <n v="94.29492179317036"/>
    <x v="549"/>
    <n v="642.97317069847156"/>
    <x v="6"/>
    <x v="1"/>
    <x v="20"/>
  </r>
  <r>
    <x v="7343"/>
    <s v="Product1"/>
    <n v="7"/>
    <x v="1"/>
    <x v="0"/>
    <n v="1.4523155414483036E-2"/>
    <x v="0"/>
    <x v="0"/>
    <x v="0"/>
    <n v="250"/>
    <n v="312.51646350816958"/>
    <x v="917"/>
    <n v="2155.8441683733909"/>
    <x v="7"/>
    <x v="1"/>
    <x v="20"/>
  </r>
  <r>
    <x v="7344"/>
    <s v="Product2"/>
    <n v="12"/>
    <x v="0"/>
    <x v="0"/>
    <n v="3.7854690836197982E-2"/>
    <x v="1"/>
    <x v="1"/>
    <x v="0"/>
    <n v="68"/>
    <n v="305.61496822100764"/>
    <x v="1238"/>
    <n v="3528.5520970090433"/>
    <x v="8"/>
    <x v="1"/>
    <x v="20"/>
  </r>
  <r>
    <x v="7345"/>
    <s v="Product3"/>
    <n v="9"/>
    <x v="1"/>
    <x v="0"/>
    <n v="4.4701844105224875E-2"/>
    <x v="2"/>
    <x v="2"/>
    <x v="1"/>
    <n v="186"/>
    <n v="203.59337829992228"/>
    <x v="1547"/>
    <n v="1750.4314095807276"/>
    <x v="9"/>
    <x v="1"/>
    <x v="20"/>
  </r>
  <r>
    <x v="7346"/>
    <s v="Product4"/>
    <n v="12"/>
    <x v="2"/>
    <x v="1"/>
    <n v="6.7782756803720798E-2"/>
    <x v="3"/>
    <x v="3"/>
    <x v="0"/>
    <n v="77"/>
    <n v="245.58172105610583"/>
    <x v="72"/>
    <n v="2747.2261797878473"/>
    <x v="10"/>
    <x v="1"/>
    <x v="20"/>
  </r>
  <r>
    <x v="7347"/>
    <s v="Product5"/>
    <n v="6"/>
    <x v="0"/>
    <x v="1"/>
    <n v="8.0214713493346416E-3"/>
    <x v="4"/>
    <x v="4"/>
    <x v="1"/>
    <n v="74"/>
    <n v="243.81263051408214"/>
    <x v="460"/>
    <n v="1451.1413669028452"/>
    <x v="11"/>
    <x v="1"/>
    <x v="20"/>
  </r>
  <r>
    <x v="7348"/>
    <s v="Product6"/>
    <n v="15"/>
    <x v="0"/>
    <x v="0"/>
    <n v="2.465602740178089E-2"/>
    <x v="5"/>
    <x v="0"/>
    <x v="2"/>
    <n v="193"/>
    <n v="302.14615807254546"/>
    <x v="1504"/>
    <n v="4420.4465117964892"/>
    <x v="12"/>
    <x v="1"/>
    <x v="20"/>
  </r>
  <r>
    <x v="7349"/>
    <s v="Product7"/>
    <n v="8"/>
    <x v="0"/>
    <x v="0"/>
    <n v="9.737362673472133E-2"/>
    <x v="6"/>
    <x v="1"/>
    <x v="0"/>
    <n v="127"/>
    <n v="204.74011418783982"/>
    <x v="870"/>
    <n v="1478.4306138503109"/>
    <x v="13"/>
    <x v="1"/>
    <x v="20"/>
  </r>
  <r>
    <x v="7350"/>
    <s v="Product8"/>
    <n v="6"/>
    <x v="1"/>
    <x v="0"/>
    <n v="3.5761079935053577E-2"/>
    <x v="7"/>
    <x v="2"/>
    <x v="3"/>
    <n v="145"/>
    <n v="116.01626615178508"/>
    <x v="7"/>
    <n v="671.20439510498773"/>
    <x v="14"/>
    <x v="1"/>
    <x v="20"/>
  </r>
  <r>
    <x v="7351"/>
    <s v="Product9"/>
    <n v="3"/>
    <x v="1"/>
    <x v="0"/>
    <n v="9.5561292121553329E-2"/>
    <x v="8"/>
    <x v="3"/>
    <x v="3"/>
    <n v="214"/>
    <n v="183.4803530928171"/>
    <x v="574"/>
    <n v="497.84020041704605"/>
    <x v="15"/>
    <x v="1"/>
    <x v="20"/>
  </r>
  <r>
    <x v="7352"/>
    <s v="Product10"/>
    <n v="1"/>
    <x v="1"/>
    <x v="1"/>
    <n v="9.8473425006049171E-3"/>
    <x v="9"/>
    <x v="4"/>
    <x v="2"/>
    <n v="231"/>
    <n v="65.468454567938096"/>
    <x v="73"/>
    <n v="64.823764272822316"/>
    <x v="16"/>
    <x v="1"/>
    <x v="20"/>
  </r>
  <r>
    <x v="7353"/>
    <s v="Product11"/>
    <n v="1"/>
    <x v="0"/>
    <x v="0"/>
    <n v="5.9470927639460019E-2"/>
    <x v="10"/>
    <x v="0"/>
    <x v="3"/>
    <n v="145"/>
    <n v="134.68117397203048"/>
    <x v="10"/>
    <n v="126.67155962034232"/>
    <x v="17"/>
    <x v="1"/>
    <x v="20"/>
  </r>
  <r>
    <x v="7354"/>
    <s v="Product12"/>
    <n v="8"/>
    <x v="2"/>
    <x v="0"/>
    <n v="1.2836144737987122E-2"/>
    <x v="11"/>
    <x v="1"/>
    <x v="0"/>
    <n v="122"/>
    <n v="123.14959550975436"/>
    <x v="1251"/>
    <n v="972.55063581893273"/>
    <x v="18"/>
    <x v="1"/>
    <x v="20"/>
  </r>
  <r>
    <x v="7355"/>
    <s v="Product13"/>
    <n v="5"/>
    <x v="2"/>
    <x v="0"/>
    <n v="4.0431634798047934E-2"/>
    <x v="12"/>
    <x v="2"/>
    <x v="0"/>
    <n v="222"/>
    <n v="249.26277025807673"/>
    <x v="51"/>
    <n v="1195.9233448112623"/>
    <x v="19"/>
    <x v="1"/>
    <x v="20"/>
  </r>
  <r>
    <x v="7356"/>
    <s v="Product14"/>
    <n v="15"/>
    <x v="1"/>
    <x v="0"/>
    <n v="8.7813725949516863E-2"/>
    <x v="13"/>
    <x v="3"/>
    <x v="1"/>
    <n v="59"/>
    <n v="217.57000462301852"/>
    <x v="13"/>
    <n v="2976.9655779332647"/>
    <x v="20"/>
    <x v="1"/>
    <x v="20"/>
  </r>
  <r>
    <x v="7357"/>
    <s v="Product15"/>
    <n v="10"/>
    <x v="1"/>
    <x v="0"/>
    <n v="5.4136521599257581E-2"/>
    <x v="14"/>
    <x v="4"/>
    <x v="0"/>
    <n v="101"/>
    <n v="294.56511458081462"/>
    <x v="983"/>
    <n v="2786.1838389292261"/>
    <x v="21"/>
    <x v="1"/>
    <x v="20"/>
  </r>
  <r>
    <x v="7358"/>
    <s v="Product16"/>
    <n v="13"/>
    <x v="1"/>
    <x v="1"/>
    <n v="1.9472372661990936E-2"/>
    <x v="15"/>
    <x v="0"/>
    <x v="1"/>
    <n v="66"/>
    <n v="307.82125964635759"/>
    <x v="268"/>
    <n v="3923.7542417481231"/>
    <x v="22"/>
    <x v="1"/>
    <x v="20"/>
  </r>
  <r>
    <x v="7359"/>
    <s v="Product17"/>
    <n v="2"/>
    <x v="1"/>
    <x v="1"/>
    <n v="8.8562332649595329E-2"/>
    <x v="16"/>
    <x v="1"/>
    <x v="2"/>
    <n v="37"/>
    <n v="148.48953978769782"/>
    <x v="1091"/>
    <n v="270.67791954006879"/>
    <x v="23"/>
    <x v="1"/>
    <x v="20"/>
  </r>
  <r>
    <x v="7360"/>
    <s v="Product18"/>
    <n v="8"/>
    <x v="0"/>
    <x v="0"/>
    <n v="6.2089864206457984E-2"/>
    <x v="17"/>
    <x v="2"/>
    <x v="0"/>
    <n v="31"/>
    <n v="62.306882254771836"/>
    <x v="1379"/>
    <n v="467.50605117156226"/>
    <x v="24"/>
    <x v="1"/>
    <x v="20"/>
  </r>
  <r>
    <x v="7361"/>
    <s v="Product19"/>
    <n v="11"/>
    <x v="1"/>
    <x v="0"/>
    <n v="9.9283730925363467E-2"/>
    <x v="18"/>
    <x v="3"/>
    <x v="3"/>
    <n v="89"/>
    <n v="48.481709911351587"/>
    <x v="18"/>
    <n v="480.35091356682568"/>
    <x v="25"/>
    <x v="1"/>
    <x v="20"/>
  </r>
  <r>
    <x v="7362"/>
    <s v="Product20"/>
    <n v="9"/>
    <x v="2"/>
    <x v="0"/>
    <n v="3.256587195296179E-3"/>
    <x v="19"/>
    <x v="4"/>
    <x v="3"/>
    <n v="14"/>
    <n v="50.970265322608839"/>
    <x v="347"/>
    <n v="457.23848588296545"/>
    <x v="26"/>
    <x v="1"/>
    <x v="20"/>
  </r>
  <r>
    <x v="7363"/>
    <s v="Product21"/>
    <n v="4"/>
    <x v="0"/>
    <x v="0"/>
    <n v="6.8139177430578804E-2"/>
    <x v="20"/>
    <x v="0"/>
    <x v="2"/>
    <n v="181"/>
    <n v="59.755169880339835"/>
    <x v="1024"/>
    <n v="222.73400702987593"/>
    <x v="27"/>
    <x v="1"/>
    <x v="20"/>
  </r>
  <r>
    <x v="7364"/>
    <s v="Product22"/>
    <n v="11"/>
    <x v="0"/>
    <x v="1"/>
    <n v="4.0553361891633381E-2"/>
    <x v="21"/>
    <x v="1"/>
    <x v="3"/>
    <n v="231"/>
    <n v="286.83763534343279"/>
    <x v="1566"/>
    <n v="3027.2594540453119"/>
    <x v="0"/>
    <x v="2"/>
    <x v="20"/>
  </r>
  <r>
    <x v="7365"/>
    <s v="Product23"/>
    <n v="15"/>
    <x v="0"/>
    <x v="0"/>
    <n v="9.7253383767462953E-2"/>
    <x v="22"/>
    <x v="2"/>
    <x v="0"/>
    <n v="176"/>
    <n v="143.75277172978451"/>
    <x v="1489"/>
    <n v="1946.5849237966693"/>
    <x v="1"/>
    <x v="2"/>
    <x v="20"/>
  </r>
  <r>
    <x v="7366"/>
    <s v="Product24"/>
    <n v="10"/>
    <x v="1"/>
    <x v="0"/>
    <n v="4.6595721866867418E-2"/>
    <x v="23"/>
    <x v="3"/>
    <x v="0"/>
    <n v="69"/>
    <n v="213.15723932581534"/>
    <x v="234"/>
    <n v="2032.2502388828032"/>
    <x v="2"/>
    <x v="2"/>
    <x v="20"/>
  </r>
  <r>
    <x v="7367"/>
    <s v="Product25"/>
    <n v="8"/>
    <x v="1"/>
    <x v="0"/>
    <n v="2.9227483414139468E-2"/>
    <x v="24"/>
    <x v="0"/>
    <x v="1"/>
    <n v="98"/>
    <n v="244.22234503899523"/>
    <x v="1212"/>
    <n v="1896.6747240000459"/>
    <x v="3"/>
    <x v="2"/>
    <x v="20"/>
  </r>
  <r>
    <x v="7368"/>
    <s v="Product26"/>
    <n v="11"/>
    <x v="1"/>
    <x v="0"/>
    <n v="2.7313842693296855E-2"/>
    <x v="25"/>
    <x v="1"/>
    <x v="0"/>
    <n v="99"/>
    <n v="303.89231217505517"/>
    <x v="305"/>
    <n v="3251.5102990106384"/>
    <x v="4"/>
    <x v="2"/>
    <x v="20"/>
  </r>
  <r>
    <x v="7369"/>
    <s v="Product27"/>
    <n v="7"/>
    <x v="0"/>
    <x v="0"/>
    <n v="1.7591037635479201E-3"/>
    <x v="26"/>
    <x v="2"/>
    <x v="1"/>
    <n v="201"/>
    <n v="104.580984123146"/>
    <x v="41"/>
    <n v="730.77910724265598"/>
    <x v="5"/>
    <x v="2"/>
    <x v="20"/>
  </r>
  <r>
    <x v="7370"/>
    <s v="Product28"/>
    <n v="7"/>
    <x v="2"/>
    <x v="1"/>
    <n v="6.3520617021089354E-2"/>
    <x v="27"/>
    <x v="3"/>
    <x v="2"/>
    <n v="221"/>
    <n v="179.34997535836297"/>
    <x v="1399"/>
    <n v="1175.7028798261779"/>
    <x v="6"/>
    <x v="2"/>
    <x v="20"/>
  </r>
  <r>
    <x v="7371"/>
    <s v="Product29"/>
    <n v="4"/>
    <x v="2"/>
    <x v="1"/>
    <n v="2.2136212889403109E-2"/>
    <x v="28"/>
    <x v="4"/>
    <x v="0"/>
    <n v="86"/>
    <n v="136.32343557304128"/>
    <x v="246"/>
    <n v="533.22300392552643"/>
    <x v="7"/>
    <x v="2"/>
    <x v="20"/>
  </r>
  <r>
    <x v="7372"/>
    <s v="Product30"/>
    <n v="3"/>
    <x v="1"/>
    <x v="0"/>
    <n v="4.6311462011951493E-2"/>
    <x v="29"/>
    <x v="0"/>
    <x v="3"/>
    <n v="233"/>
    <n v="268.49876016273066"/>
    <x v="441"/>
    <n v="768.1925700935949"/>
    <x v="8"/>
    <x v="2"/>
    <x v="20"/>
  </r>
  <r>
    <x v="7373"/>
    <s v="Product31"/>
    <n v="2"/>
    <x v="1"/>
    <x v="0"/>
    <n v="1.9870770405137739E-2"/>
    <x v="30"/>
    <x v="1"/>
    <x v="3"/>
    <n v="145"/>
    <n v="64.320599189312205"/>
    <x v="799"/>
    <n v="126.08499866100098"/>
    <x v="9"/>
    <x v="2"/>
    <x v="20"/>
  </r>
  <r>
    <x v="7374"/>
    <s v="Product32"/>
    <n v="2"/>
    <x v="1"/>
    <x v="0"/>
    <n v="8.7920264785796037E-2"/>
    <x v="31"/>
    <x v="2"/>
    <x v="2"/>
    <n v="110"/>
    <n v="182.82247629322148"/>
    <x v="430"/>
    <n v="333.49735153745303"/>
    <x v="10"/>
    <x v="2"/>
    <x v="20"/>
  </r>
  <r>
    <x v="7375"/>
    <s v="Product33"/>
    <n v="1"/>
    <x v="1"/>
    <x v="0"/>
    <n v="8.9388608579064832E-2"/>
    <x v="32"/>
    <x v="3"/>
    <x v="3"/>
    <n v="123"/>
    <n v="276.48058620977224"/>
    <x v="705"/>
    <n v="251.76637130935651"/>
    <x v="11"/>
    <x v="2"/>
    <x v="20"/>
  </r>
  <r>
    <x v="7376"/>
    <s v="Product34"/>
    <n v="12"/>
    <x v="0"/>
    <x v="1"/>
    <n v="1.7260514643439997E-2"/>
    <x v="33"/>
    <x v="4"/>
    <x v="0"/>
    <n v="13"/>
    <n v="243.57715263393976"/>
    <x v="399"/>
    <n v="2872.4746274891309"/>
    <x v="12"/>
    <x v="2"/>
    <x v="20"/>
  </r>
  <r>
    <x v="7377"/>
    <s v="Product35"/>
    <n v="15"/>
    <x v="1"/>
    <x v="0"/>
    <n v="4.2162148787015769E-2"/>
    <x v="34"/>
    <x v="0"/>
    <x v="0"/>
    <n v="114"/>
    <n v="288.06103516139729"/>
    <x v="1069"/>
    <n v="4138.7364440577094"/>
    <x v="13"/>
    <x v="2"/>
    <x v="20"/>
  </r>
  <r>
    <x v="7378"/>
    <s v="Product36"/>
    <n v="14"/>
    <x v="2"/>
    <x v="0"/>
    <n v="3.2517458420216139E-2"/>
    <x v="35"/>
    <x v="1"/>
    <x v="1"/>
    <n v="14"/>
    <n v="172.95158569171392"/>
    <x v="824"/>
    <n v="2342.5869557338242"/>
    <x v="14"/>
    <x v="2"/>
    <x v="20"/>
  </r>
  <r>
    <x v="7379"/>
    <s v="Product37"/>
    <n v="7"/>
    <x v="0"/>
    <x v="0"/>
    <n v="2.0733072109737308E-2"/>
    <x v="36"/>
    <x v="2"/>
    <x v="0"/>
    <n v="162"/>
    <n v="180.31885997910064"/>
    <x v="852"/>
    <n v="1236.0620723668583"/>
    <x v="15"/>
    <x v="2"/>
    <x v="20"/>
  </r>
  <r>
    <x v="7380"/>
    <s v="Product38"/>
    <n v="6"/>
    <x v="0"/>
    <x v="0"/>
    <n v="3.1193113036776465E-2"/>
    <x v="37"/>
    <x v="3"/>
    <x v="1"/>
    <n v="228"/>
    <n v="167.4895351805761"/>
    <x v="266"/>
    <n v="973.59009106326744"/>
    <x v="16"/>
    <x v="2"/>
    <x v="20"/>
  </r>
  <r>
    <x v="7381"/>
    <s v="Product39"/>
    <n v="15"/>
    <x v="0"/>
    <x v="0"/>
    <n v="2.8798913000325777E-3"/>
    <x v="38"/>
    <x v="4"/>
    <x v="2"/>
    <n v="190"/>
    <n v="101.35199245890459"/>
    <x v="820"/>
    <n v="1515.9016460637185"/>
    <x v="17"/>
    <x v="2"/>
    <x v="20"/>
  </r>
  <r>
    <x v="7382"/>
    <s v="Product40"/>
    <n v="2"/>
    <x v="1"/>
    <x v="1"/>
    <n v="5.4822752209995475E-2"/>
    <x v="39"/>
    <x v="0"/>
    <x v="0"/>
    <n v="192"/>
    <n v="296.78084638391181"/>
    <x v="425"/>
    <n v="561.02100716386781"/>
    <x v="18"/>
    <x v="2"/>
    <x v="20"/>
  </r>
  <r>
    <x v="7383"/>
    <s v="Product41"/>
    <n v="5"/>
    <x v="1"/>
    <x v="1"/>
    <n v="1.9927343745883952E-2"/>
    <x v="40"/>
    <x v="1"/>
    <x v="3"/>
    <n v="28"/>
    <n v="199.54836091184566"/>
    <x v="684"/>
    <n v="977.85946065013798"/>
    <x v="19"/>
    <x v="2"/>
    <x v="20"/>
  </r>
  <r>
    <x v="7384"/>
    <s v="Product42"/>
    <n v="14"/>
    <x v="1"/>
    <x v="0"/>
    <n v="6.1896688343127941E-2"/>
    <x v="41"/>
    <x v="2"/>
    <x v="3"/>
    <n v="108"/>
    <n v="86.557825640768598"/>
    <x v="309"/>
    <n v="1136.8025603679241"/>
    <x v="20"/>
    <x v="2"/>
    <x v="20"/>
  </r>
  <r>
    <x v="7385"/>
    <s v="Product43"/>
    <n v="11"/>
    <x v="0"/>
    <x v="0"/>
    <n v="2.6444370797244311E-2"/>
    <x v="42"/>
    <x v="3"/>
    <x v="2"/>
    <n v="157"/>
    <n v="251.2244264894432"/>
    <x v="864"/>
    <n v="2690.3905006223445"/>
    <x v="21"/>
    <x v="2"/>
    <x v="20"/>
  </r>
  <r>
    <x v="7386"/>
    <s v="Product44"/>
    <n v="3"/>
    <x v="2"/>
    <x v="0"/>
    <n v="3.0356080409513431E-2"/>
    <x v="43"/>
    <x v="4"/>
    <x v="3"/>
    <n v="201"/>
    <n v="313.84380536839888"/>
    <x v="922"/>
    <n v="912.95021272982422"/>
    <x v="22"/>
    <x v="2"/>
    <x v="20"/>
  </r>
  <r>
    <x v="7387"/>
    <s v="Product45"/>
    <n v="7"/>
    <x v="2"/>
    <x v="0"/>
    <n v="4.3074384139805681E-2"/>
    <x v="44"/>
    <x v="0"/>
    <x v="0"/>
    <n v="74"/>
    <n v="101.08240562537974"/>
    <x v="450"/>
    <n v="677.09840278987531"/>
    <x v="23"/>
    <x v="2"/>
    <x v="20"/>
  </r>
  <r>
    <x v="7388"/>
    <s v="Product46"/>
    <n v="10"/>
    <x v="1"/>
    <x v="1"/>
    <n v="2.2270505731760426E-2"/>
    <x v="45"/>
    <x v="1"/>
    <x v="0"/>
    <n v="64"/>
    <n v="253.62002240813223"/>
    <x v="1311"/>
    <n v="2479.7177624540268"/>
    <x v="24"/>
    <x v="2"/>
    <x v="20"/>
  </r>
  <r>
    <x v="7389"/>
    <s v="Product47"/>
    <n v="15"/>
    <x v="1"/>
    <x v="0"/>
    <n v="1.0681692687347767E-2"/>
    <x v="46"/>
    <x v="2"/>
    <x v="1"/>
    <n v="66"/>
    <n v="182.11471032482217"/>
    <x v="424"/>
    <n v="2702.541254329306"/>
    <x v="25"/>
    <x v="2"/>
    <x v="20"/>
  </r>
  <r>
    <x v="7390"/>
    <s v="Product48"/>
    <n v="4"/>
    <x v="1"/>
    <x v="0"/>
    <n v="3.8920673130789431E-2"/>
    <x v="47"/>
    <x v="3"/>
    <x v="0"/>
    <n v="201"/>
    <n v="63.674334562854057"/>
    <x v="276"/>
    <n v="244.78434640205074"/>
    <x v="26"/>
    <x v="2"/>
    <x v="20"/>
  </r>
  <r>
    <x v="7391"/>
    <s v="Product49"/>
    <n v="8"/>
    <x v="1"/>
    <x v="0"/>
    <n v="5.2617554982191221E-2"/>
    <x v="48"/>
    <x v="0"/>
    <x v="1"/>
    <n v="100"/>
    <n v="58.094989335244328"/>
    <x v="290"/>
    <n v="440.30538431765837"/>
    <x v="27"/>
    <x v="2"/>
    <x v="20"/>
  </r>
  <r>
    <x v="7392"/>
    <s v="Product50"/>
    <n v="10"/>
    <x v="0"/>
    <x v="0"/>
    <n v="9.4999100776993667E-2"/>
    <x v="49"/>
    <x v="1"/>
    <x v="2"/>
    <n v="75"/>
    <n v="229.79910531506678"/>
    <x v="59"/>
    <n v="2079.6839695077779"/>
    <x v="28"/>
    <x v="2"/>
    <x v="20"/>
  </r>
  <r>
    <x v="7393"/>
    <s v="Product51"/>
    <n v="11"/>
    <x v="1"/>
    <x v="0"/>
    <n v="1.2434356719549422E-2"/>
    <x v="50"/>
    <x v="2"/>
    <x v="0"/>
    <n v="217"/>
    <n v="311.24661583314429"/>
    <x v="750"/>
    <n v="3381.1411082253467"/>
    <x v="29"/>
    <x v="2"/>
    <x v="20"/>
  </r>
  <r>
    <x v="7394"/>
    <s v="Product52"/>
    <n v="7"/>
    <x v="2"/>
    <x v="1"/>
    <n v="3.1887647717967003E-2"/>
    <x v="51"/>
    <x v="3"/>
    <x v="3"/>
    <n v="149"/>
    <n v="191.1281296006805"/>
    <x v="1382"/>
    <n v="1295.2345219448603"/>
    <x v="30"/>
    <x v="2"/>
    <x v="20"/>
  </r>
  <r>
    <x v="7395"/>
    <s v="Product53"/>
    <n v="7"/>
    <x v="0"/>
    <x v="1"/>
    <n v="2.9385432638159518E-3"/>
    <x v="52"/>
    <x v="4"/>
    <x v="3"/>
    <n v="40"/>
    <n v="245.46529264845663"/>
    <x v="598"/>
    <n v="1713.2078758637074"/>
    <x v="0"/>
    <x v="3"/>
    <x v="20"/>
  </r>
  <r>
    <x v="7396"/>
    <s v="Product54"/>
    <n v="15"/>
    <x v="0"/>
    <x v="0"/>
    <n v="7.5617557101032296E-2"/>
    <x v="53"/>
    <x v="0"/>
    <x v="2"/>
    <n v="185"/>
    <n v="75.960412272978374"/>
    <x v="1567"/>
    <n v="1053.2470719076273"/>
    <x v="1"/>
    <x v="3"/>
    <x v="20"/>
  </r>
  <r>
    <x v="7397"/>
    <s v="Product55"/>
    <n v="10"/>
    <x v="0"/>
    <x v="0"/>
    <n v="7.891959780762331E-2"/>
    <x v="54"/>
    <x v="1"/>
    <x v="3"/>
    <n v="160"/>
    <n v="212.43792812424752"/>
    <x v="841"/>
    <n v="1956.7241227759712"/>
    <x v="2"/>
    <x v="3"/>
    <x v="20"/>
  </r>
  <r>
    <x v="7398"/>
    <s v="Product56"/>
    <n v="6"/>
    <x v="1"/>
    <x v="0"/>
    <n v="3.7513665595638304E-2"/>
    <x v="55"/>
    <x v="2"/>
    <x v="0"/>
    <n v="229"/>
    <n v="184.54585619478834"/>
    <x v="926"/>
    <n v="1065.7371879506177"/>
    <x v="3"/>
    <x v="3"/>
    <x v="20"/>
  </r>
  <r>
    <x v="7399"/>
    <s v="Product57"/>
    <n v="13"/>
    <x v="1"/>
    <x v="0"/>
    <n v="9.9284974905149037E-2"/>
    <x v="56"/>
    <x v="3"/>
    <x v="0"/>
    <n v="6"/>
    <n v="249.10908064472753"/>
    <x v="388"/>
    <n v="2916.8917937155234"/>
    <x v="4"/>
    <x v="3"/>
    <x v="20"/>
  </r>
  <r>
    <x v="7400"/>
    <s v="Product58"/>
    <n v="7"/>
    <x v="1"/>
    <x v="1"/>
    <n v="2.437693145005896E-2"/>
    <x v="57"/>
    <x v="4"/>
    <x v="1"/>
    <n v="219"/>
    <n v="256.57140259363234"/>
    <x v="1520"/>
    <n v="1752.2188537039333"/>
    <x v="5"/>
    <x v="3"/>
    <x v="20"/>
  </r>
  <r>
    <x v="7401"/>
    <s v="Product59"/>
    <n v="3"/>
    <x v="0"/>
    <x v="0"/>
    <n v="8.0320131841863382E-4"/>
    <x v="58"/>
    <x v="0"/>
    <x v="0"/>
    <n v="30"/>
    <n v="182.15269203004055"/>
    <x v="572"/>
    <n v="546.01916024294565"/>
    <x v="6"/>
    <x v="3"/>
    <x v="20"/>
  </r>
  <r>
    <x v="7402"/>
    <s v="Product60"/>
    <n v="10"/>
    <x v="2"/>
    <x v="0"/>
    <n v="2.0675940650977356E-2"/>
    <x v="59"/>
    <x v="1"/>
    <x v="1"/>
    <n v="83"/>
    <n v="277.00836874768459"/>
    <x v="86"/>
    <n v="2712.8096015563337"/>
    <x v="7"/>
    <x v="3"/>
    <x v="20"/>
  </r>
  <r>
    <x v="7403"/>
    <s v="Product61"/>
    <n v="8"/>
    <x v="2"/>
    <x v="0"/>
    <n v="4.9631768846585156E-2"/>
    <x v="60"/>
    <x v="2"/>
    <x v="2"/>
    <n v="177"/>
    <n v="86.412699543470268"/>
    <x v="228"/>
    <n v="656.99107531455468"/>
    <x v="8"/>
    <x v="3"/>
    <x v="20"/>
  </r>
  <r>
    <x v="7404"/>
    <s v="Product62"/>
    <n v="13"/>
    <x v="1"/>
    <x v="0"/>
    <n v="8.5838784966747017E-2"/>
    <x v="61"/>
    <x v="3"/>
    <x v="0"/>
    <n v="75"/>
    <n v="54.093220358965397"/>
    <x v="406"/>
    <n v="642.84901262937296"/>
    <x v="9"/>
    <x v="3"/>
    <x v="20"/>
  </r>
  <r>
    <x v="7405"/>
    <s v="Product63"/>
    <n v="8"/>
    <x v="1"/>
    <x v="0"/>
    <n v="4.7977139072060804E-2"/>
    <x v="62"/>
    <x v="4"/>
    <x v="3"/>
    <n v="135"/>
    <n v="79.749529973949194"/>
    <x v="96"/>
    <n v="607.3870054676604"/>
    <x v="10"/>
    <x v="3"/>
    <x v="20"/>
  </r>
  <r>
    <x v="7406"/>
    <s v="Product64"/>
    <n v="1"/>
    <x v="1"/>
    <x v="1"/>
    <n v="9.5065063429282115E-2"/>
    <x v="63"/>
    <x v="0"/>
    <x v="3"/>
    <n v="190"/>
    <n v="218.25909972779729"/>
    <x v="668"/>
    <n v="197.51028456815624"/>
    <x v="11"/>
    <x v="3"/>
    <x v="20"/>
  </r>
  <r>
    <x v="7407"/>
    <s v="Product65"/>
    <n v="4"/>
    <x v="1"/>
    <x v="1"/>
    <n v="1.1093133055240401E-3"/>
    <x v="64"/>
    <x v="1"/>
    <x v="2"/>
    <n v="24"/>
    <n v="48.93603865699535"/>
    <x v="121"/>
    <n v="195.52701303277402"/>
    <x v="12"/>
    <x v="3"/>
    <x v="20"/>
  </r>
  <r>
    <x v="7408"/>
    <s v="Product66"/>
    <n v="15"/>
    <x v="0"/>
    <x v="0"/>
    <n v="5.6994636032003644E-2"/>
    <x v="65"/>
    <x v="2"/>
    <x v="3"/>
    <n v="107"/>
    <n v="147.16759787981024"/>
    <x v="945"/>
    <n v="2081.6975130441929"/>
    <x v="13"/>
    <x v="3"/>
    <x v="20"/>
  </r>
  <r>
    <x v="7409"/>
    <s v="Product67"/>
    <n v="7"/>
    <x v="1"/>
    <x v="0"/>
    <n v="8.1379708386145805E-2"/>
    <x v="66"/>
    <x v="3"/>
    <x v="0"/>
    <n v="231"/>
    <n v="60.778716568667789"/>
    <x v="175"/>
    <n v="390.82793636757776"/>
    <x v="14"/>
    <x v="3"/>
    <x v="20"/>
  </r>
  <r>
    <x v="7410"/>
    <s v="Product68"/>
    <n v="13"/>
    <x v="2"/>
    <x v="0"/>
    <n v="9.79159595852232E-2"/>
    <x v="67"/>
    <x v="4"/>
    <x v="0"/>
    <n v="140"/>
    <n v="303.2972779166106"/>
    <x v="756"/>
    <n v="3556.7952408276537"/>
    <x v="15"/>
    <x v="3"/>
    <x v="20"/>
  </r>
  <r>
    <x v="7411"/>
    <s v="Product69"/>
    <n v="8"/>
    <x v="0"/>
    <x v="0"/>
    <n v="3.7216859675217283E-2"/>
    <x v="68"/>
    <x v="0"/>
    <x v="1"/>
    <n v="113"/>
    <n v="94.133950786259291"/>
    <x v="122"/>
    <n v="725.04464599338621"/>
    <x v="16"/>
    <x v="3"/>
    <x v="20"/>
  </r>
  <r>
    <x v="7412"/>
    <s v="Product70"/>
    <n v="3"/>
    <x v="0"/>
    <x v="1"/>
    <n v="3.1256112883632448E-2"/>
    <x v="69"/>
    <x v="1"/>
    <x v="0"/>
    <n v="152"/>
    <n v="193.91912750190542"/>
    <x v="67"/>
    <n v="563.57390808723108"/>
    <x v="17"/>
    <x v="3"/>
    <x v="20"/>
  </r>
  <r>
    <x v="7413"/>
    <s v="Product71"/>
    <n v="3"/>
    <x v="0"/>
    <x v="0"/>
    <n v="5.9727992644149366E-2"/>
    <x v="70"/>
    <x v="2"/>
    <x v="1"/>
    <n v="46"/>
    <n v="64.014922217268364"/>
    <x v="973"/>
    <n v="180.5743182418787"/>
    <x v="18"/>
    <x v="3"/>
    <x v="20"/>
  </r>
  <r>
    <x v="7414"/>
    <s v="Product72"/>
    <n v="8"/>
    <x v="1"/>
    <x v="0"/>
    <n v="9.0915118170002654E-2"/>
    <x v="71"/>
    <x v="3"/>
    <x v="2"/>
    <n v="50"/>
    <n v="147.15199715466315"/>
    <x v="241"/>
    <n v="1070.1892475551604"/>
    <x v="19"/>
    <x v="3"/>
    <x v="20"/>
  </r>
  <r>
    <x v="7415"/>
    <s v="Product73"/>
    <n v="3"/>
    <x v="1"/>
    <x v="0"/>
    <n v="3.0014307601262724E-2"/>
    <x v="72"/>
    <x v="0"/>
    <x v="0"/>
    <n v="202"/>
    <n v="197.41753071761457"/>
    <x v="978"/>
    <n v="574.47654067432313"/>
    <x v="20"/>
    <x v="3"/>
    <x v="20"/>
  </r>
  <r>
    <x v="7416"/>
    <s v="Product74"/>
    <n v="13"/>
    <x v="1"/>
    <x v="0"/>
    <n v="3.7738858779470419E-2"/>
    <x v="73"/>
    <x v="1"/>
    <x v="3"/>
    <n v="68"/>
    <n v="138.8048346045245"/>
    <x v="71"/>
    <n v="1736.3644811951958"/>
    <x v="21"/>
    <x v="3"/>
    <x v="20"/>
  </r>
  <r>
    <x v="7417"/>
    <s v="Product75"/>
    <n v="3"/>
    <x v="0"/>
    <x v="0"/>
    <n v="5.5221969248263704E-2"/>
    <x v="74"/>
    <x v="2"/>
    <x v="3"/>
    <n v="77"/>
    <n v="140.06214686710175"/>
    <x v="73"/>
    <n v="396.98291789988252"/>
    <x v="22"/>
    <x v="3"/>
    <x v="20"/>
  </r>
  <r>
    <x v="7418"/>
    <s v="Product76"/>
    <n v="1"/>
    <x v="2"/>
    <x v="1"/>
    <n v="1.3236965833918847E-2"/>
    <x v="75"/>
    <x v="3"/>
    <x v="2"/>
    <n v="77"/>
    <n v="45.300998282372596"/>
    <x v="784"/>
    <n v="44.701350515866416"/>
    <x v="23"/>
    <x v="3"/>
    <x v="20"/>
  </r>
  <r>
    <x v="7419"/>
    <s v="Product77"/>
    <n v="7"/>
    <x v="2"/>
    <x v="1"/>
    <n v="2.4810751580897572E-2"/>
    <x v="76"/>
    <x v="4"/>
    <x v="3"/>
    <n v="87"/>
    <n v="48.481452432270927"/>
    <x v="1284"/>
    <n v="330.95013811784924"/>
    <x v="24"/>
    <x v="3"/>
    <x v="20"/>
  </r>
  <r>
    <x v="7420"/>
    <s v="Product78"/>
    <n v="3"/>
    <x v="1"/>
    <x v="0"/>
    <n v="6.2879411532189747E-2"/>
    <x v="77"/>
    <x v="0"/>
    <x v="0"/>
    <n v="151"/>
    <n v="74.376009216057255"/>
    <x v="1568"/>
    <n v="209.09786857331656"/>
    <x v="25"/>
    <x v="3"/>
    <x v="20"/>
  </r>
  <r>
    <x v="7421"/>
    <s v="Product79"/>
    <n v="4"/>
    <x v="1"/>
    <x v="0"/>
    <n v="1.4751239640206195E-3"/>
    <x v="78"/>
    <x v="1"/>
    <x v="0"/>
    <n v="149"/>
    <n v="242.52186591908108"/>
    <x v="220"/>
    <n v="968.65646441145941"/>
    <x v="26"/>
    <x v="3"/>
    <x v="20"/>
  </r>
  <r>
    <x v="7422"/>
    <s v="Product80"/>
    <n v="14"/>
    <x v="1"/>
    <x v="0"/>
    <n v="9.7563918825752383E-2"/>
    <x v="79"/>
    <x v="2"/>
    <x v="1"/>
    <n v="29"/>
    <n v="131.06827635632072"/>
    <x v="181"/>
    <n v="1655.9303835376591"/>
    <x v="27"/>
    <x v="3"/>
    <x v="20"/>
  </r>
  <r>
    <x v="7423"/>
    <s v="Product81"/>
    <n v="13"/>
    <x v="1"/>
    <x v="0"/>
    <n v="2.9121308524277457E-2"/>
    <x v="80"/>
    <x v="3"/>
    <x v="0"/>
    <n v="237"/>
    <n v="81.402602913682074"/>
    <x v="302"/>
    <n v="1027.4166837941955"/>
    <x v="28"/>
    <x v="3"/>
    <x v="20"/>
  </r>
  <r>
    <x v="7424"/>
    <s v="Product82"/>
    <n v="5"/>
    <x v="0"/>
    <x v="1"/>
    <n v="7.3834282628054484E-2"/>
    <x v="81"/>
    <x v="4"/>
    <x v="1"/>
    <n v="183"/>
    <n v="178.1074392436677"/>
    <x v="748"/>
    <n v="824.78502118195854"/>
    <x v="29"/>
    <x v="3"/>
    <x v="20"/>
  </r>
  <r>
    <x v="7425"/>
    <s v="Product83"/>
    <n v="5"/>
    <x v="1"/>
    <x v="0"/>
    <n v="7.6335362835437695E-2"/>
    <x v="82"/>
    <x v="0"/>
    <x v="2"/>
    <n v="199"/>
    <n v="127.17946370564093"/>
    <x v="126"/>
    <n v="587.35586599227224"/>
    <x v="0"/>
    <x v="4"/>
    <x v="20"/>
  </r>
  <r>
    <x v="7426"/>
    <s v="Product84"/>
    <n v="8"/>
    <x v="2"/>
    <x v="0"/>
    <n v="2.8287924562404965E-2"/>
    <x v="83"/>
    <x v="1"/>
    <x v="0"/>
    <n v="207"/>
    <n v="298.01546248774878"/>
    <x v="660"/>
    <n v="2316.6817885317209"/>
    <x v="1"/>
    <x v="4"/>
    <x v="20"/>
  </r>
  <r>
    <x v="7427"/>
    <s v="Product85"/>
    <n v="13"/>
    <x v="0"/>
    <x v="0"/>
    <n v="6.5353549609256323E-2"/>
    <x v="84"/>
    <x v="2"/>
    <x v="3"/>
    <n v="217"/>
    <n v="231.23193758607309"/>
    <x v="736"/>
    <n v="2809.5614258633636"/>
    <x v="2"/>
    <x v="4"/>
    <x v="20"/>
  </r>
  <r>
    <x v="7428"/>
    <s v="Product86"/>
    <n v="11"/>
    <x v="0"/>
    <x v="0"/>
    <n v="5.3703965720176362E-2"/>
    <x v="85"/>
    <x v="3"/>
    <x v="3"/>
    <n v="247"/>
    <n v="169.71489392704979"/>
    <x v="887"/>
    <n v="1766.6058418952696"/>
    <x v="3"/>
    <x v="4"/>
    <x v="20"/>
  </r>
  <r>
    <x v="7429"/>
    <s v="Product87"/>
    <n v="8"/>
    <x v="0"/>
    <x v="0"/>
    <n v="4.3491851570001454E-2"/>
    <x v="86"/>
    <x v="4"/>
    <x v="2"/>
    <n v="54"/>
    <n v="69.804770856636679"/>
    <x v="658"/>
    <n v="534.15065698929493"/>
    <x v="4"/>
    <x v="4"/>
    <x v="20"/>
  </r>
  <r>
    <x v="7430"/>
    <s v="Product88"/>
    <n v="7"/>
    <x v="1"/>
    <x v="1"/>
    <n v="9.1647455860858706E-2"/>
    <x v="87"/>
    <x v="0"/>
    <x v="3"/>
    <n v="146"/>
    <n v="206.94905477022493"/>
    <x v="970"/>
    <n v="1315.8789028540702"/>
    <x v="5"/>
    <x v="4"/>
    <x v="20"/>
  </r>
  <r>
    <x v="7431"/>
    <s v="Product89"/>
    <n v="4"/>
    <x v="1"/>
    <x v="1"/>
    <n v="1.1409600103003271E-2"/>
    <x v="88"/>
    <x v="1"/>
    <x v="0"/>
    <n v="83"/>
    <n v="58.615933627929337"/>
    <x v="1255"/>
    <n v="231.78859706228192"/>
    <x v="6"/>
    <x v="4"/>
    <x v="20"/>
  </r>
  <r>
    <x v="7432"/>
    <s v="Product90"/>
    <n v="10"/>
    <x v="1"/>
    <x v="0"/>
    <n v="6.5700510190505698E-2"/>
    <x v="89"/>
    <x v="2"/>
    <x v="0"/>
    <n v="187"/>
    <n v="307.14789922022953"/>
    <x v="1295"/>
    <n v="2869.6812553751843"/>
    <x v="7"/>
    <x v="4"/>
    <x v="20"/>
  </r>
  <r>
    <x v="7433"/>
    <s v="Product91"/>
    <n v="12"/>
    <x v="0"/>
    <x v="0"/>
    <n v="3.063774180691883E-2"/>
    <x v="90"/>
    <x v="3"/>
    <x v="1"/>
    <n v="23"/>
    <n v="264.47875589137789"/>
    <x v="661"/>
    <n v="3076.5086886595527"/>
    <x v="8"/>
    <x v="4"/>
    <x v="20"/>
  </r>
  <r>
    <x v="7434"/>
    <s v="Product92"/>
    <n v="7"/>
    <x v="2"/>
    <x v="0"/>
    <n v="2.9252777268447328E-2"/>
    <x v="91"/>
    <x v="4"/>
    <x v="0"/>
    <n v="189"/>
    <n v="274.09518630558597"/>
    <x v="1145"/>
    <n v="1862.5399860916457"/>
    <x v="9"/>
    <x v="4"/>
    <x v="20"/>
  </r>
  <r>
    <x v="7435"/>
    <s v="Product93"/>
    <n v="2"/>
    <x v="2"/>
    <x v="0"/>
    <n v="7.6644577746227474E-2"/>
    <x v="92"/>
    <x v="0"/>
    <x v="1"/>
    <n v="22"/>
    <n v="163.44464748865502"/>
    <x v="1355"/>
    <n v="301.83500299401214"/>
    <x v="10"/>
    <x v="4"/>
    <x v="20"/>
  </r>
  <r>
    <x v="7436"/>
    <s v="Product94"/>
    <n v="6"/>
    <x v="1"/>
    <x v="1"/>
    <n v="8.6340489930292724E-2"/>
    <x v="93"/>
    <x v="1"/>
    <x v="2"/>
    <n v="130"/>
    <n v="140.08406188954939"/>
    <x v="454"/>
    <n v="767.93481212748145"/>
    <x v="11"/>
    <x v="4"/>
    <x v="20"/>
  </r>
  <r>
    <x v="7437"/>
    <s v="Product95"/>
    <n v="12"/>
    <x v="1"/>
    <x v="0"/>
    <n v="5.9717701173588322E-2"/>
    <x v="94"/>
    <x v="2"/>
    <x v="0"/>
    <n v="90"/>
    <n v="39.686877853560304"/>
    <x v="96"/>
    <n v="447.80242489666426"/>
    <x v="12"/>
    <x v="4"/>
    <x v="20"/>
  </r>
  <r>
    <x v="7438"/>
    <s v="Product96"/>
    <n v="12"/>
    <x v="1"/>
    <x v="0"/>
    <n v="6.1525812663252737E-2"/>
    <x v="95"/>
    <x v="3"/>
    <x v="3"/>
    <n v="192"/>
    <n v="56.321725890341796"/>
    <x v="964"/>
    <n v="634.2778312120987"/>
    <x v="13"/>
    <x v="4"/>
    <x v="20"/>
  </r>
  <r>
    <x v="7439"/>
    <s v="Product97"/>
    <n v="11"/>
    <x v="1"/>
    <x v="0"/>
    <n v="4.0098665155905905E-2"/>
    <x v="96"/>
    <x v="0"/>
    <x v="3"/>
    <n v="200"/>
    <n v="99.827537653767124"/>
    <x v="560"/>
    <n v="1054.0704531285514"/>
    <x v="14"/>
    <x v="4"/>
    <x v="20"/>
  </r>
  <r>
    <x v="7440"/>
    <s v="Product98"/>
    <n v="14"/>
    <x v="0"/>
    <x v="0"/>
    <n v="4.936046155233309E-2"/>
    <x v="97"/>
    <x v="1"/>
    <x v="2"/>
    <n v="93"/>
    <n v="188.1086793806696"/>
    <x v="473"/>
    <n v="2503.5296740221588"/>
    <x v="15"/>
    <x v="4"/>
    <x v="20"/>
  </r>
  <r>
    <x v="7441"/>
    <s v="Product99"/>
    <n v="1"/>
    <x v="1"/>
    <x v="0"/>
    <n v="3.5797048741246056E-2"/>
    <x v="98"/>
    <x v="2"/>
    <x v="3"/>
    <n v="216"/>
    <n v="171.15137211026206"/>
    <x v="62"/>
    <n v="165.02465810069987"/>
    <x v="16"/>
    <x v="4"/>
    <x v="20"/>
  </r>
  <r>
    <x v="7442"/>
    <s v="Product100"/>
    <n v="13"/>
    <x v="2"/>
    <x v="1"/>
    <n v="4.3334409647508003E-2"/>
    <x v="99"/>
    <x v="3"/>
    <x v="0"/>
    <n v="83"/>
    <n v="136.49289753555206"/>
    <x v="753"/>
    <n v="1697.5147591970244"/>
    <x v="17"/>
    <x v="4"/>
    <x v="20"/>
  </r>
  <r>
    <x v="7443"/>
    <s v="Product101"/>
    <n v="11"/>
    <x v="0"/>
    <x v="1"/>
    <n v="7.886091070672839E-2"/>
    <x v="100"/>
    <x v="4"/>
    <x v="0"/>
    <n v="230"/>
    <n v="35.118962488500962"/>
    <x v="758"/>
    <n v="355.84394035940579"/>
    <x v="18"/>
    <x v="4"/>
    <x v="20"/>
  </r>
  <r>
    <x v="7444"/>
    <s v="Product102"/>
    <n v="1"/>
    <x v="0"/>
    <x v="0"/>
    <n v="5.496399473307656E-2"/>
    <x v="101"/>
    <x v="0"/>
    <x v="1"/>
    <n v="47"/>
    <n v="134.44331064103434"/>
    <x v="1185"/>
    <n v="127.05376922306316"/>
    <x v="19"/>
    <x v="4"/>
    <x v="20"/>
  </r>
  <r>
    <x v="7445"/>
    <s v="Product103"/>
    <n v="2"/>
    <x v="0"/>
    <x v="0"/>
    <n v="5.7459712354560877E-2"/>
    <x v="102"/>
    <x v="1"/>
    <x v="0"/>
    <n v="169"/>
    <n v="307.13009876120611"/>
    <x v="1412"/>
    <n v="578.96498326191875"/>
    <x v="20"/>
    <x v="4"/>
    <x v="20"/>
  </r>
  <r>
    <x v="7446"/>
    <s v="Product104"/>
    <n v="1"/>
    <x v="1"/>
    <x v="0"/>
    <n v="1.3707100062367994E-2"/>
    <x v="103"/>
    <x v="2"/>
    <x v="1"/>
    <n v="215"/>
    <n v="229.42968840950411"/>
    <x v="1371"/>
    <n v="226.28487271319713"/>
    <x v="21"/>
    <x v="4"/>
    <x v="20"/>
  </r>
  <r>
    <x v="7447"/>
    <s v="Product105"/>
    <n v="13"/>
    <x v="1"/>
    <x v="0"/>
    <n v="5.3450023692555609E-2"/>
    <x v="104"/>
    <x v="3"/>
    <x v="2"/>
    <n v="222"/>
    <n v="112.53400722758234"/>
    <x v="1569"/>
    <n v="1384.747804375648"/>
    <x v="22"/>
    <x v="4"/>
    <x v="20"/>
  </r>
  <r>
    <x v="7448"/>
    <s v="Product106"/>
    <n v="4"/>
    <x v="1"/>
    <x v="1"/>
    <n v="7.834892711657708E-2"/>
    <x v="105"/>
    <x v="4"/>
    <x v="0"/>
    <n v="240"/>
    <n v="29.312221958047431"/>
    <x v="894"/>
    <n v="108.06256326492577"/>
    <x v="23"/>
    <x v="4"/>
    <x v="20"/>
  </r>
  <r>
    <x v="7449"/>
    <s v="Product107"/>
    <n v="14"/>
    <x v="0"/>
    <x v="0"/>
    <n v="5.0704580388747367E-3"/>
    <x v="106"/>
    <x v="0"/>
    <x v="3"/>
    <n v="6"/>
    <n v="162.35946746908951"/>
    <x v="148"/>
    <n v="2261.5072284290286"/>
    <x v="24"/>
    <x v="4"/>
    <x v="20"/>
  </r>
  <r>
    <x v="7450"/>
    <s v="Product108"/>
    <n v="10"/>
    <x v="2"/>
    <x v="0"/>
    <n v="5.6683913548415378E-2"/>
    <x v="107"/>
    <x v="1"/>
    <x v="3"/>
    <n v="180"/>
    <n v="242.7160240343724"/>
    <x v="389"/>
    <n v="2289.5792991119292"/>
    <x v="25"/>
    <x v="4"/>
    <x v="20"/>
  </r>
  <r>
    <x v="7451"/>
    <s v="Product109"/>
    <n v="10"/>
    <x v="2"/>
    <x v="0"/>
    <n v="2.3152975881333495E-2"/>
    <x v="108"/>
    <x v="2"/>
    <x v="2"/>
    <n v="118"/>
    <n v="30.915882144370272"/>
    <x v="858"/>
    <n v="302.00087470731518"/>
    <x v="26"/>
    <x v="4"/>
    <x v="20"/>
  </r>
  <r>
    <x v="7452"/>
    <s v="Product110"/>
    <n v="2"/>
    <x v="1"/>
    <x v="0"/>
    <n v="4.3892857601292828E-2"/>
    <x v="109"/>
    <x v="3"/>
    <x v="3"/>
    <n v="119"/>
    <n v="45.131735330535882"/>
    <x v="457"/>
    <n v="86.301548996746874"/>
    <x v="27"/>
    <x v="4"/>
    <x v="20"/>
  </r>
  <r>
    <x v="7453"/>
    <s v="Product111"/>
    <n v="9"/>
    <x v="1"/>
    <x v="0"/>
    <n v="3.8075982820287402E-2"/>
    <x v="110"/>
    <x v="4"/>
    <x v="0"/>
    <n v="164"/>
    <n v="252.67625396912723"/>
    <x v="427"/>
    <n v="2187.4982153751375"/>
    <x v="28"/>
    <x v="4"/>
    <x v="20"/>
  </r>
  <r>
    <x v="7454"/>
    <s v="Product112"/>
    <n v="1"/>
    <x v="1"/>
    <x v="1"/>
    <n v="3.4499809992319073E-2"/>
    <x v="111"/>
    <x v="0"/>
    <x v="0"/>
    <n v="207"/>
    <n v="252.26263217717803"/>
    <x v="108"/>
    <n v="243.55961929890313"/>
    <x v="29"/>
    <x v="4"/>
    <x v="20"/>
  </r>
  <r>
    <x v="7455"/>
    <s v="Product113"/>
    <n v="10"/>
    <x v="1"/>
    <x v="1"/>
    <n v="3.2803298692240856E-2"/>
    <x v="112"/>
    <x v="1"/>
    <x v="1"/>
    <n v="20"/>
    <n v="66.417906562223621"/>
    <x v="155"/>
    <n v="642.39180134749654"/>
    <x v="30"/>
    <x v="4"/>
    <x v="20"/>
  </r>
  <r>
    <x v="7456"/>
    <s v="Product114"/>
    <n v="1"/>
    <x v="0"/>
    <x v="0"/>
    <n v="2.1909427471482833E-3"/>
    <x v="113"/>
    <x v="2"/>
    <x v="0"/>
    <n v="21"/>
    <n v="136.75620147458596"/>
    <x v="116"/>
    <n v="136.45657646683767"/>
    <x v="0"/>
    <x v="5"/>
    <x v="20"/>
  </r>
  <r>
    <x v="7457"/>
    <s v="Product115"/>
    <n v="8"/>
    <x v="1"/>
    <x v="0"/>
    <n v="6.8789514589446737E-2"/>
    <x v="114"/>
    <x v="3"/>
    <x v="1"/>
    <n v="104"/>
    <n v="194.66760096860406"/>
    <x v="494"/>
    <n v="1450.2120895334535"/>
    <x v="1"/>
    <x v="5"/>
    <x v="20"/>
  </r>
  <r>
    <x v="7458"/>
    <s v="Product116"/>
    <n v="6"/>
    <x v="2"/>
    <x v="0"/>
    <n v="7.4871248765742471E-2"/>
    <x v="115"/>
    <x v="4"/>
    <x v="2"/>
    <n v="134"/>
    <n v="280.4652596047502"/>
    <x v="276"/>
    <n v="1556.7988522964065"/>
    <x v="2"/>
    <x v="5"/>
    <x v="20"/>
  </r>
  <r>
    <x v="7459"/>
    <s v="Product117"/>
    <n v="13"/>
    <x v="0"/>
    <x v="0"/>
    <n v="6.3281714114391804E-2"/>
    <x v="116"/>
    <x v="0"/>
    <x v="0"/>
    <n v="201"/>
    <n v="63.733672421915706"/>
    <x v="45"/>
    <n v="776.10645299527255"/>
    <x v="3"/>
    <x v="5"/>
    <x v="20"/>
  </r>
  <r>
    <x v="7460"/>
    <s v="Product118"/>
    <n v="12"/>
    <x v="0"/>
    <x v="1"/>
    <n v="2.8296219507260092E-2"/>
    <x v="117"/>
    <x v="1"/>
    <x v="3"/>
    <n v="30"/>
    <n v="314.1588137368355"/>
    <x v="947"/>
    <n v="3663.2316837983703"/>
    <x v="4"/>
    <x v="5"/>
    <x v="20"/>
  </r>
  <r>
    <x v="7461"/>
    <s v="Product119"/>
    <n v="6"/>
    <x v="0"/>
    <x v="0"/>
    <n v="3.4969639385265164E-2"/>
    <x v="118"/>
    <x v="2"/>
    <x v="3"/>
    <n v="166"/>
    <n v="23.805185769319692"/>
    <x v="875"/>
    <n v="137.83636204480402"/>
    <x v="5"/>
    <x v="5"/>
    <x v="20"/>
  </r>
  <r>
    <x v="7462"/>
    <s v="Product120"/>
    <n v="7"/>
    <x v="1"/>
    <x v="0"/>
    <n v="8.1244971630510768E-2"/>
    <x v="119"/>
    <x v="3"/>
    <x v="2"/>
    <n v="87"/>
    <n v="60.122644574972576"/>
    <x v="1284"/>
    <n v="386.66587415489352"/>
    <x v="6"/>
    <x v="5"/>
    <x v="20"/>
  </r>
  <r>
    <x v="7463"/>
    <s v="Product121"/>
    <n v="13"/>
    <x v="1"/>
    <x v="0"/>
    <n v="1.0036509866758404E-2"/>
    <x v="120"/>
    <x v="0"/>
    <x v="3"/>
    <n v="49"/>
    <n v="300.52301034543393"/>
    <x v="1266"/>
    <n v="3867.5885064298827"/>
    <x v="7"/>
    <x v="5"/>
    <x v="20"/>
  </r>
  <r>
    <x v="7464"/>
    <s v="Product122"/>
    <n v="3"/>
    <x v="1"/>
    <x v="0"/>
    <n v="4.8937926518228585E-2"/>
    <x v="121"/>
    <x v="1"/>
    <x v="0"/>
    <n v="63"/>
    <n v="298.82959833391135"/>
    <x v="364"/>
    <n v="852.61649222752385"/>
    <x v="8"/>
    <x v="5"/>
    <x v="20"/>
  </r>
  <r>
    <x v="7465"/>
    <s v="Product123"/>
    <n v="9"/>
    <x v="0"/>
    <x v="0"/>
    <n v="1.6909289956185348E-3"/>
    <x v="122"/>
    <x v="2"/>
    <x v="0"/>
    <n v="72"/>
    <n v="203.04248512164443"/>
    <x v="35"/>
    <n v="1824.2923922658881"/>
    <x v="9"/>
    <x v="5"/>
    <x v="20"/>
  </r>
  <r>
    <x v="7466"/>
    <s v="Product124"/>
    <n v="1"/>
    <x v="2"/>
    <x v="1"/>
    <n v="4.491396082914512E-3"/>
    <x v="123"/>
    <x v="3"/>
    <x v="1"/>
    <n v="7"/>
    <n v="131.37397954622594"/>
    <x v="928"/>
    <n v="130.78392696909512"/>
    <x v="10"/>
    <x v="5"/>
    <x v="20"/>
  </r>
  <r>
    <x v="7467"/>
    <s v="Product125"/>
    <n v="14"/>
    <x v="2"/>
    <x v="1"/>
    <n v="9.5854298762015899E-3"/>
    <x v="124"/>
    <x v="4"/>
    <x v="0"/>
    <n v="239"/>
    <n v="47.760900019645106"/>
    <x v="1085"/>
    <n v="662.24327766355543"/>
    <x v="11"/>
    <x v="5"/>
    <x v="20"/>
  </r>
  <r>
    <x v="7468"/>
    <s v="Product126"/>
    <n v="2"/>
    <x v="1"/>
    <x v="0"/>
    <n v="4.6049023493586597E-2"/>
    <x v="125"/>
    <x v="0"/>
    <x v="1"/>
    <n v="57"/>
    <n v="72.091819525861339"/>
    <x v="768"/>
    <n v="137.54412326963907"/>
    <x v="12"/>
    <x v="5"/>
    <x v="20"/>
  </r>
  <r>
    <x v="7469"/>
    <s v="Product127"/>
    <n v="3"/>
    <x v="1"/>
    <x v="0"/>
    <n v="9.7929043383115214E-2"/>
    <x v="126"/>
    <x v="1"/>
    <x v="2"/>
    <n v="71"/>
    <n v="32.840051840067261"/>
    <x v="119"/>
    <n v="88.872170936152685"/>
    <x v="13"/>
    <x v="5"/>
    <x v="20"/>
  </r>
  <r>
    <x v="7470"/>
    <s v="Product128"/>
    <n v="12"/>
    <x v="1"/>
    <x v="0"/>
    <n v="1.1213751556817364E-2"/>
    <x v="127"/>
    <x v="2"/>
    <x v="0"/>
    <n v="167"/>
    <n v="213.8087798320953"/>
    <x v="1019"/>
    <n v="2536.9341755327032"/>
    <x v="14"/>
    <x v="5"/>
    <x v="20"/>
  </r>
  <r>
    <x v="7471"/>
    <s v="Product129"/>
    <n v="9"/>
    <x v="1"/>
    <x v="0"/>
    <n v="8.3686059937903901E-2"/>
    <x v="128"/>
    <x v="3"/>
    <x v="3"/>
    <n v="12"/>
    <n v="154.7466757894301"/>
    <x v="428"/>
    <n v="1276.1688258371203"/>
    <x v="15"/>
    <x v="5"/>
    <x v="20"/>
  </r>
  <r>
    <x v="7472"/>
    <s v="Product130"/>
    <n v="12"/>
    <x v="0"/>
    <x v="1"/>
    <n v="1.8280867517167811E-2"/>
    <x v="129"/>
    <x v="4"/>
    <x v="3"/>
    <n v="226"/>
    <n v="94.052495233871468"/>
    <x v="1172"/>
    <n v="1107.997608346104"/>
    <x v="16"/>
    <x v="5"/>
    <x v="20"/>
  </r>
  <r>
    <x v="7473"/>
    <s v="Product131"/>
    <n v="2"/>
    <x v="1"/>
    <x v="0"/>
    <n v="1.5711640554453177E-3"/>
    <x v="130"/>
    <x v="0"/>
    <x v="2"/>
    <n v="147"/>
    <n v="261.60683343486176"/>
    <x v="656"/>
    <n v="522.39161236302004"/>
    <x v="17"/>
    <x v="5"/>
    <x v="20"/>
  </r>
  <r>
    <x v="7474"/>
    <s v="Product132"/>
    <n v="13"/>
    <x v="2"/>
    <x v="0"/>
    <n v="9.9479590476140422E-3"/>
    <x v="131"/>
    <x v="1"/>
    <x v="3"/>
    <n v="12"/>
    <n v="82.567165417587361"/>
    <x v="399"/>
    <n v="1062.6952782853632"/>
    <x v="18"/>
    <x v="5"/>
    <x v="20"/>
  </r>
  <r>
    <x v="7475"/>
    <s v="Product133"/>
    <n v="5"/>
    <x v="0"/>
    <x v="0"/>
    <n v="6.0833498869491021E-2"/>
    <x v="132"/>
    <x v="2"/>
    <x v="0"/>
    <n v="159"/>
    <n v="48.570209376216184"/>
    <x v="348"/>
    <n v="228.07756799518597"/>
    <x v="19"/>
    <x v="5"/>
    <x v="20"/>
  </r>
  <r>
    <x v="7476"/>
    <s v="Product134"/>
    <n v="8"/>
    <x v="0"/>
    <x v="0"/>
    <n v="6.8374642991280585E-2"/>
    <x v="133"/>
    <x v="3"/>
    <x v="0"/>
    <n v="199"/>
    <n v="150.33229328863933"/>
    <x v="80"/>
    <n v="1120.4270112397451"/>
    <x v="20"/>
    <x v="5"/>
    <x v="20"/>
  </r>
  <r>
    <x v="7477"/>
    <s v="Product135"/>
    <n v="7"/>
    <x v="0"/>
    <x v="0"/>
    <n v="2.5652586188124729E-2"/>
    <x v="134"/>
    <x v="4"/>
    <x v="1"/>
    <n v="123"/>
    <n v="94.886514226647009"/>
    <x v="195"/>
    <n v="647.16700819650055"/>
    <x v="21"/>
    <x v="5"/>
    <x v="20"/>
  </r>
  <r>
    <x v="7478"/>
    <s v="Product136"/>
    <n v="11"/>
    <x v="1"/>
    <x v="1"/>
    <n v="7.3534183794903771E-2"/>
    <x v="135"/>
    <x v="0"/>
    <x v="0"/>
    <n v="231"/>
    <n v="69.451061290400418"/>
    <x v="1566"/>
    <n v="707.78437603193095"/>
    <x v="22"/>
    <x v="5"/>
    <x v="20"/>
  </r>
  <r>
    <x v="7479"/>
    <s v="Product137"/>
    <n v="2"/>
    <x v="1"/>
    <x v="1"/>
    <n v="9.6161313673155446E-2"/>
    <x v="136"/>
    <x v="1"/>
    <x v="1"/>
    <n v="162"/>
    <n v="295.60784337688261"/>
    <x v="84"/>
    <n v="534.36360965134645"/>
    <x v="23"/>
    <x v="5"/>
    <x v="20"/>
  </r>
  <r>
    <x v="7480"/>
    <s v="Product138"/>
    <n v="9"/>
    <x v="1"/>
    <x v="0"/>
    <n v="9.7314315586671557E-2"/>
    <x v="137"/>
    <x v="2"/>
    <x v="2"/>
    <n v="121"/>
    <n v="229.37556725250096"/>
    <x v="305"/>
    <n v="1863.4863682171733"/>
    <x v="24"/>
    <x v="5"/>
    <x v="20"/>
  </r>
  <r>
    <x v="7481"/>
    <s v="Product139"/>
    <n v="1"/>
    <x v="0"/>
    <x v="0"/>
    <n v="3.1303619960708774E-2"/>
    <x v="138"/>
    <x v="3"/>
    <x v="0"/>
    <n v="78"/>
    <n v="56.524633830496882"/>
    <x v="388"/>
    <n v="54.755208174648786"/>
    <x v="25"/>
    <x v="5"/>
    <x v="20"/>
  </r>
  <r>
    <x v="7482"/>
    <s v="Product140"/>
    <n v="2"/>
    <x v="2"/>
    <x v="0"/>
    <n v="3.5114602858272226E-2"/>
    <x v="139"/>
    <x v="4"/>
    <x v="3"/>
    <n v="42"/>
    <n v="55.726841412800255"/>
    <x v="148"/>
    <n v="107.54003101608771"/>
    <x v="26"/>
    <x v="5"/>
    <x v="20"/>
  </r>
  <r>
    <x v="7483"/>
    <s v="Product141"/>
    <n v="6"/>
    <x v="2"/>
    <x v="0"/>
    <n v="7.3191277923841738E-2"/>
    <x v="140"/>
    <x v="0"/>
    <x v="3"/>
    <n v="247"/>
    <n v="146.75742621621515"/>
    <x v="909"/>
    <n v="816.09637587981877"/>
    <x v="27"/>
    <x v="5"/>
    <x v="20"/>
  </r>
  <r>
    <x v="7484"/>
    <s v="Product142"/>
    <n v="12"/>
    <x v="1"/>
    <x v="1"/>
    <n v="4.0239892737084448E-2"/>
    <x v="141"/>
    <x v="1"/>
    <x v="2"/>
    <n v="20"/>
    <n v="103.31101975136625"/>
    <x v="102"/>
    <n v="1189.8455447761496"/>
    <x v="28"/>
    <x v="5"/>
    <x v="20"/>
  </r>
  <r>
    <x v="7485"/>
    <s v="Product143"/>
    <n v="3"/>
    <x v="1"/>
    <x v="0"/>
    <n v="3.0034493389797925E-2"/>
    <x v="142"/>
    <x v="2"/>
    <x v="3"/>
    <n v="85"/>
    <n v="263.93707759928259"/>
    <x v="773"/>
    <n v="768.02958356041302"/>
    <x v="29"/>
    <x v="5"/>
    <x v="20"/>
  </r>
  <r>
    <x v="7486"/>
    <s v="Product144"/>
    <n v="11"/>
    <x v="1"/>
    <x v="0"/>
    <n v="6.0281320297117608E-2"/>
    <x v="143"/>
    <x v="3"/>
    <x v="0"/>
    <n v="240"/>
    <n v="92.859636763520257"/>
    <x v="1489"/>
    <n v="959.88128782814942"/>
    <x v="0"/>
    <x v="6"/>
    <x v="20"/>
  </r>
  <r>
    <x v="7487"/>
    <s v="Product145"/>
    <n v="3"/>
    <x v="1"/>
    <x v="0"/>
    <n v="7.4156346288276373E-2"/>
    <x v="144"/>
    <x v="0"/>
    <x v="0"/>
    <n v="201"/>
    <n v="244.06275656984863"/>
    <x v="922"/>
    <n v="677.89186283275092"/>
    <x v="1"/>
    <x v="6"/>
    <x v="20"/>
  </r>
  <r>
    <x v="7488"/>
    <s v="Product146"/>
    <n v="9"/>
    <x v="0"/>
    <x v="0"/>
    <n v="1.1073181135272692E-2"/>
    <x v="145"/>
    <x v="1"/>
    <x v="1"/>
    <n v="76"/>
    <n v="82.966658009588272"/>
    <x v="33"/>
    <n v="738.43157859533892"/>
    <x v="2"/>
    <x v="6"/>
    <x v="20"/>
  </r>
  <r>
    <x v="7489"/>
    <s v="Product147"/>
    <n v="2"/>
    <x v="1"/>
    <x v="0"/>
    <n v="1.9449619345638016E-2"/>
    <x v="146"/>
    <x v="2"/>
    <x v="0"/>
    <n v="181"/>
    <n v="197.21020275754992"/>
    <x v="783"/>
    <n v="386.74907876567897"/>
    <x v="3"/>
    <x v="6"/>
    <x v="20"/>
  </r>
  <r>
    <x v="7490"/>
    <s v="Product148"/>
    <n v="12"/>
    <x v="2"/>
    <x v="1"/>
    <n v="5.613844191889733E-2"/>
    <x v="147"/>
    <x v="3"/>
    <x v="1"/>
    <n v="74"/>
    <n v="276.87008510798313"/>
    <x v="1402"/>
    <n v="3135.9243589928215"/>
    <x v="4"/>
    <x v="6"/>
    <x v="20"/>
  </r>
  <r>
    <x v="7491"/>
    <s v="Product149"/>
    <n v="1"/>
    <x v="0"/>
    <x v="1"/>
    <n v="1.0800582254609593E-2"/>
    <x v="148"/>
    <x v="4"/>
    <x v="2"/>
    <n v="216"/>
    <n v="260.98163084825097"/>
    <x v="62"/>
    <n v="258.16287727733231"/>
    <x v="5"/>
    <x v="6"/>
    <x v="20"/>
  </r>
  <r>
    <x v="7492"/>
    <s v="Product150"/>
    <n v="14"/>
    <x v="0"/>
    <x v="0"/>
    <n v="1.412071889418608E-2"/>
    <x v="149"/>
    <x v="0"/>
    <x v="0"/>
    <n v="17"/>
    <n v="261.51832591146911"/>
    <x v="457"/>
    <n v="3609.5569880383314"/>
    <x v="6"/>
    <x v="6"/>
    <x v="20"/>
  </r>
  <r>
    <x v="7493"/>
    <s v="Product151"/>
    <n v="9"/>
    <x v="0"/>
    <x v="0"/>
    <n v="3.7024605183031405E-2"/>
    <x v="150"/>
    <x v="1"/>
    <x v="3"/>
    <n v="187"/>
    <n v="90.2522401828043"/>
    <x v="992"/>
    <n v="782.19617960836661"/>
    <x v="7"/>
    <x v="6"/>
    <x v="20"/>
  </r>
  <r>
    <x v="7494"/>
    <s v="Product152"/>
    <n v="11"/>
    <x v="1"/>
    <x v="0"/>
    <n v="3.203312035342281E-2"/>
    <x v="151"/>
    <x v="2"/>
    <x v="3"/>
    <n v="74"/>
    <n v="286.51200085315025"/>
    <x v="4"/>
    <n v="3050.675401918335"/>
    <x v="8"/>
    <x v="6"/>
    <x v="20"/>
  </r>
  <r>
    <x v="7495"/>
    <s v="Product153"/>
    <n v="6"/>
    <x v="1"/>
    <x v="0"/>
    <n v="5.368647187922633E-2"/>
    <x v="152"/>
    <x v="3"/>
    <x v="2"/>
    <n v="78"/>
    <n v="257.45469094808288"/>
    <x v="140"/>
    <n v="1461.7971415339423"/>
    <x v="9"/>
    <x v="6"/>
    <x v="20"/>
  </r>
  <r>
    <x v="7496"/>
    <s v="Product154"/>
    <n v="4"/>
    <x v="1"/>
    <x v="1"/>
    <n v="1.6167874678690696E-2"/>
    <x v="153"/>
    <x v="4"/>
    <x v="3"/>
    <n v="91"/>
    <n v="223.62387593830772"/>
    <x v="531"/>
    <n v="880.03341254789632"/>
    <x v="10"/>
    <x v="6"/>
    <x v="20"/>
  </r>
  <r>
    <x v="7497"/>
    <s v="Product155"/>
    <n v="7"/>
    <x v="0"/>
    <x v="0"/>
    <n v="3.8622902744126456E-2"/>
    <x v="154"/>
    <x v="0"/>
    <x v="0"/>
    <n v="137"/>
    <n v="216.63986268008148"/>
    <x v="779"/>
    <n v="1457.9082163330145"/>
    <x v="11"/>
    <x v="6"/>
    <x v="20"/>
  </r>
  <r>
    <x v="7498"/>
    <s v="Product156"/>
    <n v="14"/>
    <x v="2"/>
    <x v="0"/>
    <n v="5.0363338001606618E-2"/>
    <x v="155"/>
    <x v="1"/>
    <x v="0"/>
    <n v="219"/>
    <n v="43.343421314373366"/>
    <x v="914"/>
    <n v="576.24702711200155"/>
    <x v="12"/>
    <x v="6"/>
    <x v="20"/>
  </r>
  <r>
    <x v="7499"/>
    <s v="Product157"/>
    <n v="8"/>
    <x v="2"/>
    <x v="0"/>
    <n v="9.9565876888601926E-2"/>
    <x v="156"/>
    <x v="2"/>
    <x v="1"/>
    <n v="208"/>
    <n v="291.99677002522066"/>
    <x v="452"/>
    <n v="2103.3908445521611"/>
    <x v="13"/>
    <x v="6"/>
    <x v="20"/>
  </r>
  <r>
    <x v="7500"/>
    <s v="Product158"/>
    <n v="6"/>
    <x v="1"/>
    <x v="0"/>
    <n v="8.9556656606520124E-2"/>
    <x v="157"/>
    <x v="3"/>
    <x v="0"/>
    <n v="197"/>
    <n v="299.14223313434064"/>
    <x v="651"/>
    <n v="1634.1123293101255"/>
    <x v="14"/>
    <x v="6"/>
    <x v="20"/>
  </r>
  <r>
    <x v="7501"/>
    <s v="Product159"/>
    <n v="15"/>
    <x v="1"/>
    <x v="0"/>
    <n v="6.6847352335586779E-2"/>
    <x v="158"/>
    <x v="4"/>
    <x v="1"/>
    <n v="91"/>
    <n v="106.1340239095905"/>
    <x v="524"/>
    <n v="1485.5886812776876"/>
    <x v="15"/>
    <x v="6"/>
    <x v="20"/>
  </r>
  <r>
    <x v="7502"/>
    <s v="Product160"/>
    <n v="14"/>
    <x v="1"/>
    <x v="1"/>
    <n v="6.7643019091345999E-2"/>
    <x v="159"/>
    <x v="0"/>
    <x v="2"/>
    <n v="230"/>
    <n v="146.47809212358101"/>
    <x v="1570"/>
    <n v="1911.9782043824234"/>
    <x v="16"/>
    <x v="6"/>
    <x v="20"/>
  </r>
  <r>
    <x v="7503"/>
    <s v="Product161"/>
    <n v="2"/>
    <x v="1"/>
    <x v="1"/>
    <n v="5.0825730203511166E-2"/>
    <x v="160"/>
    <x v="1"/>
    <x v="0"/>
    <n v="6"/>
    <n v="130.90965588813387"/>
    <x v="54"/>
    <n v="248.5121540738582"/>
    <x v="17"/>
    <x v="6"/>
    <x v="20"/>
  </r>
  <r>
    <x v="7504"/>
    <s v="Product162"/>
    <n v="9"/>
    <x v="0"/>
    <x v="0"/>
    <n v="1.4457998976248455E-2"/>
    <x v="161"/>
    <x v="2"/>
    <x v="3"/>
    <n v="243"/>
    <n v="87.843885409377819"/>
    <x v="552"/>
    <n v="779.16454743653412"/>
    <x v="18"/>
    <x v="6"/>
    <x v="20"/>
  </r>
  <r>
    <x v="7505"/>
    <s v="Product163"/>
    <n v="2"/>
    <x v="1"/>
    <x v="0"/>
    <n v="6.1025026999258873E-2"/>
    <x v="162"/>
    <x v="3"/>
    <x v="3"/>
    <n v="71"/>
    <n v="96.946727152335498"/>
    <x v="934"/>
    <n v="182.06110102074888"/>
    <x v="19"/>
    <x v="6"/>
    <x v="20"/>
  </r>
  <r>
    <x v="7506"/>
    <s v="Product164"/>
    <n v="4"/>
    <x v="2"/>
    <x v="0"/>
    <n v="1.6976024766631161E-2"/>
    <x v="163"/>
    <x v="4"/>
    <x v="2"/>
    <n v="181"/>
    <n v="48.295459741324208"/>
    <x v="1024"/>
    <n v="189.9023792825586"/>
    <x v="20"/>
    <x v="6"/>
    <x v="20"/>
  </r>
  <r>
    <x v="7507"/>
    <s v="Product165"/>
    <n v="13"/>
    <x v="0"/>
    <x v="0"/>
    <n v="2.0387841395740725E-2"/>
    <x v="164"/>
    <x v="0"/>
    <x v="3"/>
    <n v="186"/>
    <n v="87.137874130926065"/>
    <x v="1424"/>
    <n v="1109.6971726565755"/>
    <x v="21"/>
    <x v="6"/>
    <x v="20"/>
  </r>
  <r>
    <x v="7508"/>
    <s v="Product166"/>
    <n v="9"/>
    <x v="0"/>
    <x v="1"/>
    <n v="9.6734392353527709E-2"/>
    <x v="165"/>
    <x v="1"/>
    <x v="0"/>
    <n v="121"/>
    <n v="219.5631118553828"/>
    <x v="305"/>
    <n v="1784.9142688212244"/>
    <x v="22"/>
    <x v="6"/>
    <x v="20"/>
  </r>
  <r>
    <x v="7509"/>
    <s v="Product167"/>
    <n v="2"/>
    <x v="0"/>
    <x v="0"/>
    <n v="2.5154851185391916E-2"/>
    <x v="166"/>
    <x v="2"/>
    <x v="0"/>
    <n v="177"/>
    <n v="170.04408553851945"/>
    <x v="105"/>
    <n v="331.53330374368386"/>
    <x v="23"/>
    <x v="6"/>
    <x v="20"/>
  </r>
  <r>
    <x v="7510"/>
    <s v="Product168"/>
    <n v="3"/>
    <x v="1"/>
    <x v="0"/>
    <n v="9.4826365393437702E-3"/>
    <x v="167"/>
    <x v="3"/>
    <x v="1"/>
    <n v="219"/>
    <n v="121.8323278653895"/>
    <x v="529"/>
    <n v="362.03110854449955"/>
    <x v="24"/>
    <x v="6"/>
    <x v="20"/>
  </r>
  <r>
    <x v="7511"/>
    <s v="Product169"/>
    <n v="6"/>
    <x v="1"/>
    <x v="0"/>
    <n v="1.0946437287839861E-2"/>
    <x v="168"/>
    <x v="0"/>
    <x v="0"/>
    <n v="181"/>
    <n v="155.07752110891676"/>
    <x v="1060"/>
    <n v="920.27984849606605"/>
    <x v="25"/>
    <x v="6"/>
    <x v="20"/>
  </r>
  <r>
    <x v="7512"/>
    <s v="Product170"/>
    <n v="13"/>
    <x v="1"/>
    <x v="0"/>
    <n v="3.7637768152211232E-2"/>
    <x v="169"/>
    <x v="1"/>
    <x v="1"/>
    <n v="20"/>
    <n v="91.125964643670216"/>
    <x v="1167"/>
    <n v="1140.0504272789469"/>
    <x v="26"/>
    <x v="6"/>
    <x v="20"/>
  </r>
  <r>
    <x v="7513"/>
    <s v="Product171"/>
    <n v="11"/>
    <x v="0"/>
    <x v="0"/>
    <n v="6.6386000371260086E-3"/>
    <x v="170"/>
    <x v="2"/>
    <x v="2"/>
    <n v="77"/>
    <n v="204.62634008272494"/>
    <x v="170"/>
    <n v="2235.9469841924029"/>
    <x v="27"/>
    <x v="6"/>
    <x v="20"/>
  </r>
  <r>
    <x v="7514"/>
    <s v="Product172"/>
    <n v="2"/>
    <x v="2"/>
    <x v="1"/>
    <n v="7.9348447013950392E-3"/>
    <x v="171"/>
    <x v="3"/>
    <x v="0"/>
    <n v="183"/>
    <n v="194.77303555191452"/>
    <x v="1074"/>
    <n v="386.45508352558159"/>
    <x v="28"/>
    <x v="6"/>
    <x v="20"/>
  </r>
  <r>
    <x v="7515"/>
    <s v="Product173"/>
    <n v="2"/>
    <x v="2"/>
    <x v="1"/>
    <n v="5.4889672283745528E-2"/>
    <x v="172"/>
    <x v="4"/>
    <x v="3"/>
    <n v="59"/>
    <n v="114.51229923223026"/>
    <x v="1222"/>
    <n v="216.45351330982987"/>
    <x v="29"/>
    <x v="6"/>
    <x v="20"/>
  </r>
  <r>
    <x v="7516"/>
    <s v="Product174"/>
    <n v="10"/>
    <x v="1"/>
    <x v="0"/>
    <n v="4.3402678021923262E-2"/>
    <x v="173"/>
    <x v="0"/>
    <x v="3"/>
    <n v="102"/>
    <n v="34.903628568518791"/>
    <x v="608"/>
    <n v="333.88717615962571"/>
    <x v="30"/>
    <x v="6"/>
    <x v="20"/>
  </r>
  <r>
    <x v="7517"/>
    <s v="Product175"/>
    <n v="2"/>
    <x v="1"/>
    <x v="0"/>
    <n v="9.5682878291686854E-2"/>
    <x v="174"/>
    <x v="1"/>
    <x v="2"/>
    <n v="175"/>
    <n v="207.8166947286303"/>
    <x v="169"/>
    <n v="375.86439043986024"/>
    <x v="0"/>
    <x v="7"/>
    <x v="20"/>
  </r>
  <r>
    <x v="7518"/>
    <s v="Product176"/>
    <n v="7"/>
    <x v="1"/>
    <x v="0"/>
    <n v="8.6706698478801747E-3"/>
    <x v="175"/>
    <x v="2"/>
    <x v="3"/>
    <n v="27"/>
    <n v="75.320464158174516"/>
    <x v="364"/>
    <n v="522.6716969646892"/>
    <x v="1"/>
    <x v="7"/>
    <x v="20"/>
  </r>
  <r>
    <x v="7519"/>
    <s v="Product177"/>
    <n v="7"/>
    <x v="1"/>
    <x v="0"/>
    <n v="3.3550613131927934E-2"/>
    <x v="176"/>
    <x v="3"/>
    <x v="0"/>
    <n v="230"/>
    <n v="132.15554337596507"/>
    <x v="788"/>
    <n v="894.05150706842835"/>
    <x v="2"/>
    <x v="7"/>
    <x v="20"/>
  </r>
  <r>
    <x v="7520"/>
    <s v="Product178"/>
    <n v="10"/>
    <x v="0"/>
    <x v="1"/>
    <n v="3.2968293998186418E-2"/>
    <x v="177"/>
    <x v="4"/>
    <x v="0"/>
    <n v="204"/>
    <n v="216.69534663637501"/>
    <x v="278"/>
    <n v="2095.5127074042807"/>
    <x v="3"/>
    <x v="7"/>
    <x v="20"/>
  </r>
  <r>
    <x v="7521"/>
    <s v="Product179"/>
    <n v="12"/>
    <x v="1"/>
    <x v="0"/>
    <n v="4.1799259307677784E-2"/>
    <x v="178"/>
    <x v="0"/>
    <x v="1"/>
    <n v="127"/>
    <n v="257.38548781426152"/>
    <x v="422"/>
    <n v="2959.5235808049606"/>
    <x v="4"/>
    <x v="7"/>
    <x v="20"/>
  </r>
  <r>
    <x v="7522"/>
    <s v="Product180"/>
    <n v="3"/>
    <x v="2"/>
    <x v="0"/>
    <n v="2.2547711601259391E-2"/>
    <x v="179"/>
    <x v="1"/>
    <x v="0"/>
    <n v="38"/>
    <n v="276.95119890985313"/>
    <x v="768"/>
    <n v="812.11974944763222"/>
    <x v="5"/>
    <x v="7"/>
    <x v="20"/>
  </r>
  <r>
    <x v="7523"/>
    <s v="Product181"/>
    <n v="14"/>
    <x v="0"/>
    <x v="0"/>
    <n v="6.4614052194167495E-3"/>
    <x v="180"/>
    <x v="2"/>
    <x v="1"/>
    <n v="184"/>
    <n v="28.346588592439929"/>
    <x v="1095"/>
    <n v="394.28801715738507"/>
    <x v="6"/>
    <x v="7"/>
    <x v="20"/>
  </r>
  <r>
    <x v="7524"/>
    <s v="Product182"/>
    <n v="1"/>
    <x v="0"/>
    <x v="0"/>
    <n v="2.5434250415337079E-2"/>
    <x v="181"/>
    <x v="3"/>
    <x v="2"/>
    <n v="123"/>
    <n v="84.621681786436142"/>
    <x v="705"/>
    <n v="82.469392741312959"/>
    <x v="7"/>
    <x v="7"/>
    <x v="20"/>
  </r>
  <r>
    <x v="7525"/>
    <s v="Product183"/>
    <n v="5"/>
    <x v="0"/>
    <x v="0"/>
    <n v="3.0812568064845336E-2"/>
    <x v="182"/>
    <x v="4"/>
    <x v="0"/>
    <n v="152"/>
    <n v="237.09885539227301"/>
    <x v="414"/>
    <n v="1148.9661538620085"/>
    <x v="8"/>
    <x v="7"/>
    <x v="20"/>
  </r>
  <r>
    <x v="7526"/>
    <s v="Product184"/>
    <n v="13"/>
    <x v="1"/>
    <x v="1"/>
    <n v="3.2405182259583223E-3"/>
    <x v="183"/>
    <x v="0"/>
    <x v="3"/>
    <n v="120"/>
    <n v="133.14208680123181"/>
    <x v="91"/>
    <n v="1725.2382867500339"/>
    <x v="9"/>
    <x v="7"/>
    <x v="20"/>
  </r>
  <r>
    <x v="7527"/>
    <s v="Product185"/>
    <n v="14"/>
    <x v="1"/>
    <x v="1"/>
    <n v="6.3194739039117528E-2"/>
    <x v="184"/>
    <x v="1"/>
    <x v="3"/>
    <n v="10"/>
    <n v="59.03341879414166"/>
    <x v="684"/>
    <n v="774.23944218402517"/>
    <x v="10"/>
    <x v="7"/>
    <x v="20"/>
  </r>
  <r>
    <x v="7528"/>
    <s v="Product186"/>
    <n v="12"/>
    <x v="1"/>
    <x v="0"/>
    <n v="5.2832263762997128E-2"/>
    <x v="185"/>
    <x v="2"/>
    <x v="2"/>
    <n v="50"/>
    <n v="224.32217343900226"/>
    <x v="321"/>
    <n v="2549.6487024478097"/>
    <x v="11"/>
    <x v="7"/>
    <x v="20"/>
  </r>
  <r>
    <x v="7529"/>
    <s v="Product187"/>
    <n v="6"/>
    <x v="0"/>
    <x v="0"/>
    <n v="4.1776437017903269E-2"/>
    <x v="186"/>
    <x v="3"/>
    <x v="3"/>
    <n v="18"/>
    <n v="317.27402598524878"/>
    <x v="428"/>
    <n v="1824.1166857275568"/>
    <x v="12"/>
    <x v="7"/>
    <x v="20"/>
  </r>
  <r>
    <x v="7530"/>
    <s v="Product188"/>
    <n v="5"/>
    <x v="2"/>
    <x v="0"/>
    <n v="3.7393052476683564E-3"/>
    <x v="187"/>
    <x v="4"/>
    <x v="0"/>
    <n v="121"/>
    <n v="83.317523656588776"/>
    <x v="1347"/>
    <n v="415.02987001578481"/>
    <x v="13"/>
    <x v="7"/>
    <x v="20"/>
  </r>
  <r>
    <x v="7531"/>
    <s v="Product189"/>
    <n v="11"/>
    <x v="2"/>
    <x v="0"/>
    <n v="2.3297370219235282E-3"/>
    <x v="188"/>
    <x v="0"/>
    <x v="0"/>
    <n v="205"/>
    <n v="105.6343076511579"/>
    <x v="999"/>
    <n v="1159.270282432215"/>
    <x v="14"/>
    <x v="7"/>
    <x v="20"/>
  </r>
  <r>
    <x v="7532"/>
    <s v="Product190"/>
    <n v="7"/>
    <x v="1"/>
    <x v="1"/>
    <n v="9.8337651353935948E-2"/>
    <x v="189"/>
    <x v="1"/>
    <x v="1"/>
    <n v="62"/>
    <n v="169.17616877169237"/>
    <x v="17"/>
    <n v="1067.7784716873896"/>
    <x v="15"/>
    <x v="7"/>
    <x v="20"/>
  </r>
  <r>
    <x v="7533"/>
    <s v="Product191"/>
    <n v="12"/>
    <x v="1"/>
    <x v="0"/>
    <n v="1.6633643212287663E-2"/>
    <x v="190"/>
    <x v="2"/>
    <x v="0"/>
    <n v="188"/>
    <n v="37.261281972622193"/>
    <x v="1571"/>
    <n v="439.69789323188581"/>
    <x v="16"/>
    <x v="7"/>
    <x v="20"/>
  </r>
  <r>
    <x v="7534"/>
    <s v="Product192"/>
    <n v="10"/>
    <x v="1"/>
    <x v="0"/>
    <n v="9.1995872492558001E-2"/>
    <x v="191"/>
    <x v="3"/>
    <x v="1"/>
    <n v="116"/>
    <n v="61.339645395167352"/>
    <x v="491"/>
    <n v="556.96651198654808"/>
    <x v="17"/>
    <x v="7"/>
    <x v="20"/>
  </r>
  <r>
    <x v="7535"/>
    <s v="Product193"/>
    <n v="14"/>
    <x v="1"/>
    <x v="0"/>
    <n v="8.5297889246452333E-2"/>
    <x v="192"/>
    <x v="0"/>
    <x v="2"/>
    <n v="147"/>
    <n v="111.05652707242373"/>
    <x v="1494"/>
    <n v="1422.1709561654632"/>
    <x v="18"/>
    <x v="7"/>
    <x v="20"/>
  </r>
  <r>
    <x v="7536"/>
    <s v="Product194"/>
    <n v="14"/>
    <x v="0"/>
    <x v="0"/>
    <n v="6.0325914609721136E-2"/>
    <x v="193"/>
    <x v="1"/>
    <x v="0"/>
    <n v="104"/>
    <n v="310.84222153375998"/>
    <x v="315"/>
    <n v="4089.2653230858568"/>
    <x v="19"/>
    <x v="7"/>
    <x v="20"/>
  </r>
  <r>
    <x v="7537"/>
    <s v="Product195"/>
    <n v="10"/>
    <x v="1"/>
    <x v="0"/>
    <n v="3.026015302976709E-2"/>
    <x v="194"/>
    <x v="2"/>
    <x v="3"/>
    <n v="29"/>
    <n v="154.10119375810439"/>
    <x v="799"/>
    <n v="1494.3806805291438"/>
    <x v="20"/>
    <x v="7"/>
    <x v="20"/>
  </r>
  <r>
    <x v="7538"/>
    <s v="Product196"/>
    <n v="14"/>
    <x v="2"/>
    <x v="1"/>
    <n v="4.2077255425322459E-2"/>
    <x v="195"/>
    <x v="3"/>
    <x v="3"/>
    <n v="122"/>
    <n v="144.46415805268668"/>
    <x v="724"/>
    <n v="1937.3970388429948"/>
    <x v="21"/>
    <x v="7"/>
    <x v="20"/>
  </r>
  <r>
    <x v="7539"/>
    <s v="Product197"/>
    <n v="2"/>
    <x v="0"/>
    <x v="1"/>
    <n v="4.824580507700163E-2"/>
    <x v="196"/>
    <x v="4"/>
    <x v="2"/>
    <n v="93"/>
    <n v="230.08321726338073"/>
    <x v="793"/>
    <n v="437.96533442360453"/>
    <x v="22"/>
    <x v="7"/>
    <x v="20"/>
  </r>
  <r>
    <x v="7540"/>
    <s v="Product198"/>
    <n v="1"/>
    <x v="0"/>
    <x v="0"/>
    <n v="5.2956762722831931E-2"/>
    <x v="197"/>
    <x v="0"/>
    <x v="3"/>
    <n v="107"/>
    <n v="92.969383751893176"/>
    <x v="942"/>
    <n v="88.046026156056271"/>
    <x v="23"/>
    <x v="7"/>
    <x v="20"/>
  </r>
  <r>
    <x v="7541"/>
    <s v="Product199"/>
    <n v="15"/>
    <x v="0"/>
    <x v="0"/>
    <n v="2.8725646186581744E-2"/>
    <x v="198"/>
    <x v="1"/>
    <x v="0"/>
    <n v="188"/>
    <n v="140.32822420122631"/>
    <x v="623"/>
    <n v="2044.4580792424583"/>
    <x v="24"/>
    <x v="7"/>
    <x v="20"/>
  </r>
  <r>
    <x v="7542"/>
    <s v="Product200"/>
    <n v="2"/>
    <x v="1"/>
    <x v="0"/>
    <n v="1.4026053210101864E-3"/>
    <x v="199"/>
    <x v="2"/>
    <x v="0"/>
    <n v="58"/>
    <n v="251.12327029644922"/>
    <x v="1272"/>
    <n v="501.54208692260386"/>
    <x v="25"/>
    <x v="7"/>
    <x v="20"/>
  </r>
  <r>
    <x v="7543"/>
    <s v="Product201"/>
    <n v="1"/>
    <x v="1"/>
    <x v="0"/>
    <n v="7.8237621916737415E-2"/>
    <x v="200"/>
    <x v="3"/>
    <x v="1"/>
    <n v="161"/>
    <n v="111.38677222999668"/>
    <x v="182"/>
    <n v="102.67213605774045"/>
    <x v="26"/>
    <x v="7"/>
    <x v="20"/>
  </r>
  <r>
    <x v="7544"/>
    <s v="Product202"/>
    <n v="2"/>
    <x v="1"/>
    <x v="1"/>
    <n v="7.5992921855589743E-2"/>
    <x v="201"/>
    <x v="4"/>
    <x v="0"/>
    <n v="25"/>
    <n v="161.1379987540092"/>
    <x v="435"/>
    <n v="297.78530281345934"/>
    <x v="27"/>
    <x v="7"/>
    <x v="20"/>
  </r>
  <r>
    <x v="7545"/>
    <s v="Product203"/>
    <n v="14"/>
    <x v="0"/>
    <x v="0"/>
    <n v="8.9345393804284259E-2"/>
    <x v="202"/>
    <x v="0"/>
    <x v="1"/>
    <n v="119"/>
    <n v="112.79957690934509"/>
    <x v="1572"/>
    <n v="1438.1003600519221"/>
    <x v="28"/>
    <x v="7"/>
    <x v="20"/>
  </r>
  <r>
    <x v="7546"/>
    <s v="Product204"/>
    <n v="11"/>
    <x v="2"/>
    <x v="0"/>
    <n v="3.472187989697572E-2"/>
    <x v="203"/>
    <x v="1"/>
    <x v="2"/>
    <n v="124"/>
    <n v="239.16781388508471"/>
    <x v="366"/>
    <n v="2539.4980355375901"/>
    <x v="29"/>
    <x v="7"/>
    <x v="20"/>
  </r>
  <r>
    <x v="7547"/>
    <s v="Product205"/>
    <n v="15"/>
    <x v="2"/>
    <x v="0"/>
    <n v="4.9055302656148886E-3"/>
    <x v="204"/>
    <x v="2"/>
    <x v="0"/>
    <n v="90"/>
    <n v="214.28226658999182"/>
    <x v="601"/>
    <n v="3198.4664766877509"/>
    <x v="30"/>
    <x v="7"/>
    <x v="20"/>
  </r>
  <r>
    <x v="7548"/>
    <s v="Product206"/>
    <n v="8"/>
    <x v="1"/>
    <x v="0"/>
    <n v="1.3061221538478241E-2"/>
    <x v="205"/>
    <x v="3"/>
    <x v="3"/>
    <n v="175"/>
    <n v="76.219804658644421"/>
    <x v="94"/>
    <n v="601.79424723502666"/>
    <x v="0"/>
    <x v="8"/>
    <x v="20"/>
  </r>
  <r>
    <x v="7549"/>
    <s v="Product207"/>
    <n v="14"/>
    <x v="1"/>
    <x v="0"/>
    <n v="4.3378247222176092E-2"/>
    <x v="206"/>
    <x v="4"/>
    <x v="3"/>
    <n v="90"/>
    <n v="66.819272086215918"/>
    <x v="65"/>
    <n v="894.89076855435871"/>
    <x v="1"/>
    <x v="8"/>
    <x v="20"/>
  </r>
  <r>
    <x v="7550"/>
    <s v="Product208"/>
    <n v="4"/>
    <x v="1"/>
    <x v="1"/>
    <n v="8.0279179368640721E-2"/>
    <x v="207"/>
    <x v="0"/>
    <x v="2"/>
    <n v="123"/>
    <n v="157.5789805170518"/>
    <x v="643"/>
    <n v="579.71467710158345"/>
    <x v="2"/>
    <x v="8"/>
    <x v="20"/>
  </r>
  <r>
    <x v="7551"/>
    <s v="Product209"/>
    <n v="2"/>
    <x v="1"/>
    <x v="1"/>
    <n v="5.19192179556359E-2"/>
    <x v="208"/>
    <x v="1"/>
    <x v="3"/>
    <n v="198"/>
    <n v="46.152652696210119"/>
    <x v="186"/>
    <n v="87.512886123289633"/>
    <x v="3"/>
    <x v="8"/>
    <x v="20"/>
  </r>
  <r>
    <x v="7552"/>
    <s v="Product210"/>
    <n v="1"/>
    <x v="0"/>
    <x v="0"/>
    <n v="3.123537779455883E-2"/>
    <x v="209"/>
    <x v="2"/>
    <x v="0"/>
    <n v="193"/>
    <n v="142.81107181461437"/>
    <x v="603"/>
    <n v="138.35031403323902"/>
    <x v="4"/>
    <x v="8"/>
    <x v="20"/>
  </r>
  <r>
    <x v="7553"/>
    <s v="Product211"/>
    <n v="1"/>
    <x v="1"/>
    <x v="0"/>
    <n v="5.3190881316435228E-2"/>
    <x v="210"/>
    <x v="3"/>
    <x v="0"/>
    <n v="134"/>
    <n v="237.65006821167898"/>
    <x v="110"/>
    <n v="225.00925163858884"/>
    <x v="5"/>
    <x v="8"/>
    <x v="20"/>
  </r>
  <r>
    <x v="7554"/>
    <s v="Product212"/>
    <n v="13"/>
    <x v="2"/>
    <x v="0"/>
    <n v="5.1759078209075438E-2"/>
    <x v="211"/>
    <x v="4"/>
    <x v="1"/>
    <n v="230"/>
    <n v="84.181152135469347"/>
    <x v="162"/>
    <n v="1037.7121728786738"/>
    <x v="6"/>
    <x v="8"/>
    <x v="20"/>
  </r>
  <r>
    <x v="7555"/>
    <s v="Product213"/>
    <n v="4"/>
    <x v="0"/>
    <x v="0"/>
    <n v="5.4774274421036863E-2"/>
    <x v="212"/>
    <x v="0"/>
    <x v="0"/>
    <n v="64"/>
    <n v="31.27815599365135"/>
    <x v="1215"/>
    <n v="118.25967077548437"/>
    <x v="7"/>
    <x v="8"/>
    <x v="20"/>
  </r>
  <r>
    <x v="7556"/>
    <s v="Product214"/>
    <n v="15"/>
    <x v="0"/>
    <x v="1"/>
    <n v="3.1700166908111685E-2"/>
    <x v="213"/>
    <x v="1"/>
    <x v="1"/>
    <n v="235"/>
    <n v="121.30706869125483"/>
    <x v="190"/>
    <n v="1761.9242154991241"/>
    <x v="8"/>
    <x v="8"/>
    <x v="20"/>
  </r>
  <r>
    <x v="7557"/>
    <s v="Product215"/>
    <n v="1"/>
    <x v="0"/>
    <x v="0"/>
    <n v="8.7815325378974071E-3"/>
    <x v="214"/>
    <x v="2"/>
    <x v="2"/>
    <n v="234"/>
    <n v="222.3314947784302"/>
    <x v="336"/>
    <n v="220.37908352283407"/>
    <x v="9"/>
    <x v="8"/>
    <x v="20"/>
  </r>
  <r>
    <x v="7558"/>
    <s v="Product216"/>
    <n v="13"/>
    <x v="1"/>
    <x v="0"/>
    <n v="3.5060990804182506E-2"/>
    <x v="215"/>
    <x v="3"/>
    <x v="0"/>
    <n v="241"/>
    <n v="106.27380473260369"/>
    <x v="1132"/>
    <n v="1333.1206179479291"/>
    <x v="10"/>
    <x v="8"/>
    <x v="20"/>
  </r>
  <r>
    <x v="7559"/>
    <s v="Product217"/>
    <n v="1"/>
    <x v="1"/>
    <x v="0"/>
    <n v="9.6308691410501024E-2"/>
    <x v="216"/>
    <x v="0"/>
    <x v="3"/>
    <n v="129"/>
    <n v="297.72525309336675"/>
    <x v="805"/>
    <n v="269.05172356808436"/>
    <x v="11"/>
    <x v="8"/>
    <x v="20"/>
  </r>
  <r>
    <x v="7560"/>
    <s v="Product218"/>
    <n v="3"/>
    <x v="1"/>
    <x v="0"/>
    <n v="7.8023341756221873E-2"/>
    <x v="217"/>
    <x v="1"/>
    <x v="3"/>
    <n v="100"/>
    <n v="151.51799852062629"/>
    <x v="47"/>
    <n v="419.08817381949825"/>
    <x v="12"/>
    <x v="8"/>
    <x v="20"/>
  </r>
  <r>
    <x v="7561"/>
    <s v="Product219"/>
    <n v="3"/>
    <x v="0"/>
    <x v="0"/>
    <n v="2.1941049835538573E-2"/>
    <x v="218"/>
    <x v="2"/>
    <x v="2"/>
    <n v="123"/>
    <n v="287.77310434165048"/>
    <x v="31"/>
    <n v="844.37718095388811"/>
    <x v="13"/>
    <x v="8"/>
    <x v="20"/>
  </r>
  <r>
    <x v="7562"/>
    <s v="Product220"/>
    <n v="7"/>
    <x v="2"/>
    <x v="1"/>
    <n v="4.4872505101600207E-2"/>
    <x v="219"/>
    <x v="3"/>
    <x v="3"/>
    <n v="216"/>
    <n v="235.03363704836741"/>
    <x v="309"/>
    <n v="1571.4096227960683"/>
    <x v="14"/>
    <x v="8"/>
    <x v="20"/>
  </r>
  <r>
    <x v="7563"/>
    <s v="Product221"/>
    <n v="9"/>
    <x v="2"/>
    <x v="1"/>
    <n v="4.8416793954599552E-2"/>
    <x v="220"/>
    <x v="4"/>
    <x v="0"/>
    <n v="105"/>
    <n v="75.325679255763561"/>
    <x v="197"/>
    <n v="645.10786227372307"/>
    <x v="15"/>
    <x v="8"/>
    <x v="20"/>
  </r>
  <r>
    <x v="7564"/>
    <s v="Product222"/>
    <n v="4"/>
    <x v="1"/>
    <x v="0"/>
    <n v="7.9822111701226717E-2"/>
    <x v="221"/>
    <x v="0"/>
    <x v="0"/>
    <n v="72"/>
    <n v="176.0656929509035"/>
    <x v="280"/>
    <n v="648.04703016569033"/>
    <x v="16"/>
    <x v="8"/>
    <x v="20"/>
  </r>
  <r>
    <x v="7565"/>
    <s v="Product223"/>
    <n v="11"/>
    <x v="1"/>
    <x v="0"/>
    <n v="6.1977240870336861E-2"/>
    <x v="222"/>
    <x v="1"/>
    <x v="1"/>
    <n v="92"/>
    <n v="224.9037428586835"/>
    <x v="1528"/>
    <n v="2320.6131235637963"/>
    <x v="17"/>
    <x v="8"/>
    <x v="20"/>
  </r>
  <r>
    <x v="7566"/>
    <s v="Product224"/>
    <n v="2"/>
    <x v="1"/>
    <x v="0"/>
    <n v="8.6270964868354172E-2"/>
    <x v="223"/>
    <x v="2"/>
    <x v="0"/>
    <n v="149"/>
    <n v="316.15763272615857"/>
    <x v="746"/>
    <n v="577.76481740075621"/>
    <x v="18"/>
    <x v="8"/>
    <x v="20"/>
  </r>
  <r>
    <x v="7567"/>
    <s v="Product225"/>
    <n v="10"/>
    <x v="1"/>
    <x v="0"/>
    <n v="1.594448644893719E-2"/>
    <x v="224"/>
    <x v="3"/>
    <x v="1"/>
    <n v="122"/>
    <n v="129.87553632575862"/>
    <x v="201"/>
    <n v="1278.0473759676411"/>
    <x v="19"/>
    <x v="8"/>
    <x v="20"/>
  </r>
  <r>
    <x v="7568"/>
    <s v="Product226"/>
    <n v="1"/>
    <x v="0"/>
    <x v="1"/>
    <n v="2.9692193234612453E-2"/>
    <x v="225"/>
    <x v="4"/>
    <x v="2"/>
    <n v="174"/>
    <n v="201.92468580833955"/>
    <x v="400"/>
    <n v="195.92909901847992"/>
    <x v="20"/>
    <x v="8"/>
    <x v="20"/>
  </r>
  <r>
    <x v="7569"/>
    <s v="Product227"/>
    <n v="4"/>
    <x v="1"/>
    <x v="0"/>
    <n v="9.7765561894182409E-2"/>
    <x v="226"/>
    <x v="0"/>
    <x v="0"/>
    <n v="133"/>
    <n v="72.278284707241113"/>
    <x v="1090"/>
    <n v="260.84783036035998"/>
    <x v="21"/>
    <x v="8"/>
    <x v="20"/>
  </r>
  <r>
    <x v="7570"/>
    <s v="Product228"/>
    <n v="10"/>
    <x v="2"/>
    <x v="0"/>
    <n v="7.7773395862037076E-2"/>
    <x v="227"/>
    <x v="1"/>
    <x v="3"/>
    <n v="249"/>
    <n v="94.475060253686706"/>
    <x v="1046"/>
    <n v="871.27413993486925"/>
    <x v="22"/>
    <x v="8"/>
    <x v="20"/>
  </r>
  <r>
    <x v="7571"/>
    <s v="Product229"/>
    <n v="13"/>
    <x v="0"/>
    <x v="0"/>
    <n v="7.6297238356260524E-2"/>
    <x v="228"/>
    <x v="2"/>
    <x v="3"/>
    <n v="50"/>
    <n v="81.126864318550702"/>
    <x v="930"/>
    <n v="974.18241198904911"/>
    <x v="23"/>
    <x v="8"/>
    <x v="20"/>
  </r>
  <r>
    <x v="7572"/>
    <s v="Product230"/>
    <n v="12"/>
    <x v="0"/>
    <x v="0"/>
    <n v="2.1811227603779595E-2"/>
    <x v="229"/>
    <x v="3"/>
    <x v="2"/>
    <n v="27"/>
    <n v="137.07871954418411"/>
    <x v="84"/>
    <n v="1609.0663727108549"/>
    <x v="24"/>
    <x v="8"/>
    <x v="20"/>
  </r>
  <r>
    <x v="7573"/>
    <s v="Product231"/>
    <n v="11"/>
    <x v="0"/>
    <x v="0"/>
    <n v="6.909153640625143E-2"/>
    <x v="230"/>
    <x v="4"/>
    <x v="3"/>
    <n v="198"/>
    <n v="201.12011366942511"/>
    <x v="1035"/>
    <n v="2059.4685761518504"/>
    <x v="25"/>
    <x v="8"/>
    <x v="20"/>
  </r>
  <r>
    <x v="7574"/>
    <s v="Product232"/>
    <n v="9"/>
    <x v="1"/>
    <x v="1"/>
    <n v="2.4040045299604809E-2"/>
    <x v="231"/>
    <x v="0"/>
    <x v="0"/>
    <n v="174"/>
    <n v="245.15269321425299"/>
    <x v="1335"/>
    <n v="2153.3329022765602"/>
    <x v="26"/>
    <x v="8"/>
    <x v="20"/>
  </r>
  <r>
    <x v="7575"/>
    <s v="Product233"/>
    <n v="14"/>
    <x v="1"/>
    <x v="1"/>
    <n v="9.9502989245783782E-2"/>
    <x v="232"/>
    <x v="1"/>
    <x v="0"/>
    <n v="6"/>
    <n v="226.22914666886459"/>
    <x v="148"/>
    <n v="2852.0613844910558"/>
    <x v="27"/>
    <x v="8"/>
    <x v="20"/>
  </r>
  <r>
    <x v="7576"/>
    <s v="Product234"/>
    <n v="10"/>
    <x v="1"/>
    <x v="0"/>
    <n v="6.6330650597650462E-2"/>
    <x v="233"/>
    <x v="2"/>
    <x v="1"/>
    <n v="146"/>
    <n v="170.21881375540303"/>
    <x v="85"/>
    <n v="1589.2808909504688"/>
    <x v="28"/>
    <x v="8"/>
    <x v="20"/>
  </r>
  <r>
    <x v="7577"/>
    <s v="Product235"/>
    <n v="5"/>
    <x v="0"/>
    <x v="0"/>
    <n v="6.8943114615002243E-2"/>
    <x v="234"/>
    <x v="3"/>
    <x v="0"/>
    <n v="249"/>
    <n v="227.36863391206455"/>
    <x v="204"/>
    <n v="1058.4656606220431"/>
    <x v="29"/>
    <x v="8"/>
    <x v="20"/>
  </r>
  <r>
    <x v="7578"/>
    <s v="Product236"/>
    <n v="10"/>
    <x v="2"/>
    <x v="0"/>
    <n v="8.9083699021438673E-2"/>
    <x v="235"/>
    <x v="4"/>
    <x v="1"/>
    <n v="21"/>
    <n v="158.55860152391026"/>
    <x v="19"/>
    <n v="1444.3361478849401"/>
    <x v="0"/>
    <x v="9"/>
    <x v="20"/>
  </r>
  <r>
    <x v="7579"/>
    <s v="Product237"/>
    <n v="14"/>
    <x v="2"/>
    <x v="0"/>
    <n v="7.4210737824477083E-2"/>
    <x v="236"/>
    <x v="0"/>
    <x v="2"/>
    <n v="168"/>
    <n v="77.561301137307566"/>
    <x v="1142"/>
    <n v="1005.2758765459414"/>
    <x v="1"/>
    <x v="9"/>
    <x v="20"/>
  </r>
  <r>
    <x v="7580"/>
    <s v="Product238"/>
    <n v="2"/>
    <x v="1"/>
    <x v="1"/>
    <n v="3.0128118511998894E-2"/>
    <x v="237"/>
    <x v="1"/>
    <x v="0"/>
    <n v="239"/>
    <n v="78.067810982655999"/>
    <x v="211"/>
    <n v="151.43154944279641"/>
    <x v="2"/>
    <x v="9"/>
    <x v="20"/>
  </r>
  <r>
    <x v="7581"/>
    <s v="Product239"/>
    <n v="4"/>
    <x v="1"/>
    <x v="0"/>
    <n v="7.3719698129504491E-2"/>
    <x v="238"/>
    <x v="2"/>
    <x v="3"/>
    <n v="131"/>
    <n v="69.014310227503472"/>
    <x v="1131"/>
    <n v="255.70638444366375"/>
    <x v="3"/>
    <x v="9"/>
    <x v="20"/>
  </r>
  <r>
    <x v="7582"/>
    <s v="Product240"/>
    <n v="13"/>
    <x v="1"/>
    <x v="0"/>
    <n v="3.8400994879450971E-2"/>
    <x v="239"/>
    <x v="3"/>
    <x v="3"/>
    <n v="163"/>
    <n v="129.07863794540384"/>
    <x v="213"/>
    <n v="1613.5845677980067"/>
    <x v="4"/>
    <x v="9"/>
    <x v="20"/>
  </r>
  <r>
    <x v="7583"/>
    <s v="Product241"/>
    <n v="15"/>
    <x v="1"/>
    <x v="0"/>
    <n v="9.3251583563819351E-2"/>
    <x v="240"/>
    <x v="0"/>
    <x v="2"/>
    <n v="197"/>
    <n v="192.78512745743581"/>
    <x v="1573"/>
    <n v="2622.1141355171576"/>
    <x v="5"/>
    <x v="9"/>
    <x v="20"/>
  </r>
  <r>
    <x v="7584"/>
    <s v="Product242"/>
    <n v="12"/>
    <x v="0"/>
    <x v="0"/>
    <n v="8.3385196633684378E-2"/>
    <x v="241"/>
    <x v="1"/>
    <x v="3"/>
    <n v="84"/>
    <n v="215.13920210747369"/>
    <x v="115"/>
    <n v="2366.3973292335363"/>
    <x v="6"/>
    <x v="9"/>
    <x v="20"/>
  </r>
  <r>
    <x v="7585"/>
    <s v="Product243"/>
    <n v="13"/>
    <x v="1"/>
    <x v="0"/>
    <n v="2.0934646291253235E-2"/>
    <x v="242"/>
    <x v="2"/>
    <x v="0"/>
    <n v="151"/>
    <n v="284.2617590319486"/>
    <x v="483"/>
    <n v="3618.0409154823092"/>
    <x v="7"/>
    <x v="9"/>
    <x v="20"/>
  </r>
  <r>
    <x v="7586"/>
    <s v="Product244"/>
    <n v="14"/>
    <x v="2"/>
    <x v="1"/>
    <n v="8.317923515468445E-2"/>
    <x v="243"/>
    <x v="3"/>
    <x v="0"/>
    <n v="205"/>
    <n v="132.23978989764004"/>
    <x v="258"/>
    <n v="1697.3625944371342"/>
    <x v="8"/>
    <x v="9"/>
    <x v="20"/>
  </r>
  <r>
    <x v="7587"/>
    <s v="Product245"/>
    <n v="14"/>
    <x v="0"/>
    <x v="1"/>
    <n v="1.5266737618222016E-2"/>
    <x v="244"/>
    <x v="4"/>
    <x v="1"/>
    <n v="209"/>
    <n v="121.91416898273111"/>
    <x v="1472"/>
    <n v="1680.7411229409945"/>
    <x v="9"/>
    <x v="9"/>
    <x v="20"/>
  </r>
  <r>
    <x v="7588"/>
    <s v="Product246"/>
    <n v="11"/>
    <x v="0"/>
    <x v="0"/>
    <n v="9.5318405257499683E-2"/>
    <x v="245"/>
    <x v="0"/>
    <x v="0"/>
    <n v="186"/>
    <n v="45.360526186659342"/>
    <x v="1542"/>
    <n v="451.40516485796513"/>
    <x v="10"/>
    <x v="9"/>
    <x v="20"/>
  </r>
  <r>
    <x v="7589"/>
    <s v="Product247"/>
    <n v="15"/>
    <x v="0"/>
    <x v="0"/>
    <n v="7.809633836486829E-2"/>
    <x v="246"/>
    <x v="1"/>
    <x v="1"/>
    <n v="5"/>
    <n v="31.733255880764752"/>
    <x v="334"/>
    <n v="438.82507188122401"/>
    <x v="11"/>
    <x v="9"/>
    <x v="20"/>
  </r>
  <r>
    <x v="7590"/>
    <s v="Product248"/>
    <n v="13"/>
    <x v="1"/>
    <x v="0"/>
    <n v="3.9103993807991372E-2"/>
    <x v="247"/>
    <x v="2"/>
    <x v="2"/>
    <n v="149"/>
    <n v="232.65038773058043"/>
    <x v="76"/>
    <n v="2906.1867693213817"/>
    <x v="12"/>
    <x v="9"/>
    <x v="20"/>
  </r>
  <r>
    <x v="7591"/>
    <s v="Product249"/>
    <n v="13"/>
    <x v="1"/>
    <x v="0"/>
    <n v="4.9478748477737658E-2"/>
    <x v="248"/>
    <x v="3"/>
    <x v="0"/>
    <n v="79"/>
    <n v="145.5290909269134"/>
    <x v="1574"/>
    <n v="1798.2704173297088"/>
    <x v="13"/>
    <x v="9"/>
    <x v="20"/>
  </r>
  <r>
    <x v="7592"/>
    <s v="Product250"/>
    <n v="6"/>
    <x v="1"/>
    <x v="1"/>
    <n v="2.2197077025541481E-2"/>
    <x v="249"/>
    <x v="4"/>
    <x v="3"/>
    <n v="214"/>
    <n v="296.6876843798363"/>
    <x v="920"/>
    <n v="1740.612509982765"/>
    <x v="14"/>
    <x v="9"/>
    <x v="20"/>
  </r>
  <r>
    <x v="7593"/>
    <s v="Product251"/>
    <n v="6"/>
    <x v="0"/>
    <x v="0"/>
    <n v="8.5079130280220308E-2"/>
    <x v="250"/>
    <x v="0"/>
    <x v="3"/>
    <n v="89"/>
    <n v="43.278857059691006"/>
    <x v="1115"/>
    <n v="237.58037724918313"/>
    <x v="15"/>
    <x v="9"/>
    <x v="20"/>
  </r>
  <r>
    <x v="7594"/>
    <s v="Product252"/>
    <n v="9"/>
    <x v="2"/>
    <x v="0"/>
    <n v="6.3120930867333058E-4"/>
    <x v="251"/>
    <x v="1"/>
    <x v="2"/>
    <n v="105"/>
    <n v="107.54747358280382"/>
    <x v="197"/>
    <n v="967.31629754718654"/>
    <x v="16"/>
    <x v="9"/>
    <x v="20"/>
  </r>
  <r>
    <x v="7595"/>
    <s v="Product253"/>
    <n v="4"/>
    <x v="2"/>
    <x v="0"/>
    <n v="4.2208085495728111E-2"/>
    <x v="252"/>
    <x v="2"/>
    <x v="3"/>
    <n v="224"/>
    <n v="285.65582359530941"/>
    <x v="817"/>
    <n v="1094.395352682584"/>
    <x v="17"/>
    <x v="9"/>
    <x v="20"/>
  </r>
  <r>
    <x v="7596"/>
    <s v="Product254"/>
    <n v="15"/>
    <x v="1"/>
    <x v="0"/>
    <n v="7.3598599289365185E-2"/>
    <x v="253"/>
    <x v="3"/>
    <x v="0"/>
    <n v="223"/>
    <n v="171.37398211093762"/>
    <x v="1113"/>
    <n v="2381.4164560939785"/>
    <x v="18"/>
    <x v="9"/>
    <x v="20"/>
  </r>
  <r>
    <x v="7597"/>
    <s v="Product255"/>
    <n v="8"/>
    <x v="1"/>
    <x v="0"/>
    <n v="1.5625966434039386E-2"/>
    <x v="254"/>
    <x v="4"/>
    <x v="0"/>
    <n v="173"/>
    <n v="33.442919325993437"/>
    <x v="1575"/>
    <n v="263.36273112919343"/>
    <x v="19"/>
    <x v="9"/>
    <x v="20"/>
  </r>
  <r>
    <x v="7598"/>
    <s v="Product256"/>
    <n v="11"/>
    <x v="1"/>
    <x v="1"/>
    <n v="3.5755798037147126E-3"/>
    <x v="255"/>
    <x v="0"/>
    <x v="1"/>
    <n v="208"/>
    <n v="214.93374557897224"/>
    <x v="307"/>
    <n v="2355.8175610105764"/>
    <x v="20"/>
    <x v="9"/>
    <x v="20"/>
  </r>
  <r>
    <x v="7599"/>
    <s v="Product257"/>
    <n v="10"/>
    <x v="1"/>
    <x v="1"/>
    <n v="1.5724812917703137E-2"/>
    <x v="256"/>
    <x v="1"/>
    <x v="0"/>
    <n v="177"/>
    <n v="180.72376895461423"/>
    <x v="1004"/>
    <n v="1778.8192149802071"/>
    <x v="21"/>
    <x v="9"/>
    <x v="20"/>
  </r>
  <r>
    <x v="7600"/>
    <s v="Product258"/>
    <n v="11"/>
    <x v="0"/>
    <x v="0"/>
    <n v="5.0349744387726138E-2"/>
    <x v="257"/>
    <x v="2"/>
    <x v="1"/>
    <n v="64"/>
    <n v="280.87907460111103"/>
    <x v="43"/>
    <n v="2934.1057349019247"/>
    <x v="22"/>
    <x v="9"/>
    <x v="20"/>
  </r>
  <r>
    <x v="7601"/>
    <s v="Product259"/>
    <n v="6"/>
    <x v="1"/>
    <x v="0"/>
    <n v="6.3138613890638531E-2"/>
    <x v="258"/>
    <x v="3"/>
    <x v="2"/>
    <n v="17"/>
    <n v="286.39004829279173"/>
    <x v="787"/>
    <n v="1609.8466656690707"/>
    <x v="23"/>
    <x v="9"/>
    <x v="20"/>
  </r>
  <r>
    <x v="7602"/>
    <s v="Product260"/>
    <n v="9"/>
    <x v="2"/>
    <x v="0"/>
    <n v="7.7928401817285123E-2"/>
    <x v="259"/>
    <x v="4"/>
    <x v="0"/>
    <n v="190"/>
    <n v="161.79594582068756"/>
    <x v="1069"/>
    <n v="1342.6870170812881"/>
    <x v="24"/>
    <x v="9"/>
    <x v="20"/>
  </r>
  <r>
    <x v="7603"/>
    <s v="Product261"/>
    <n v="10"/>
    <x v="0"/>
    <x v="0"/>
    <n v="1.4542856018941321E-2"/>
    <x v="260"/>
    <x v="0"/>
    <x v="3"/>
    <n v="60"/>
    <n v="195.54041427113759"/>
    <x v="321"/>
    <n v="1926.9669818050829"/>
    <x v="25"/>
    <x v="9"/>
    <x v="20"/>
  </r>
  <r>
    <x v="7604"/>
    <s v="Product262"/>
    <n v="5"/>
    <x v="0"/>
    <x v="1"/>
    <n v="7.044364061534561E-2"/>
    <x v="261"/>
    <x v="1"/>
    <x v="3"/>
    <n v="162"/>
    <n v="30.010585081647065"/>
    <x v="60"/>
    <n v="139.48265105749633"/>
    <x v="26"/>
    <x v="9"/>
    <x v="20"/>
  </r>
  <r>
    <x v="7605"/>
    <s v="Product263"/>
    <n v="13"/>
    <x v="0"/>
    <x v="0"/>
    <n v="7.747324905128955E-2"/>
    <x v="262"/>
    <x v="2"/>
    <x v="2"/>
    <n v="168"/>
    <n v="58.643910349874794"/>
    <x v="958"/>
    <n v="703.3074890139668"/>
    <x v="27"/>
    <x v="9"/>
    <x v="20"/>
  </r>
  <r>
    <x v="7606"/>
    <s v="Product264"/>
    <n v="10"/>
    <x v="1"/>
    <x v="0"/>
    <n v="8.7776138054366792E-3"/>
    <x v="263"/>
    <x v="3"/>
    <x v="3"/>
    <n v="243"/>
    <n v="191.7016091813374"/>
    <x v="128"/>
    <n v="1900.1892649006286"/>
    <x v="28"/>
    <x v="9"/>
    <x v="20"/>
  </r>
  <r>
    <x v="7607"/>
    <s v="Product265"/>
    <n v="12"/>
    <x v="1"/>
    <x v="0"/>
    <n v="4.0861561937391815E-2"/>
    <x v="264"/>
    <x v="0"/>
    <x v="0"/>
    <n v="46"/>
    <n v="50.10237665970552"/>
    <x v="237"/>
    <n v="576.66138351137317"/>
    <x v="29"/>
    <x v="9"/>
    <x v="20"/>
  </r>
  <r>
    <x v="7608"/>
    <s v="Product266"/>
    <n v="15"/>
    <x v="1"/>
    <x v="0"/>
    <n v="3.2116171952535889E-2"/>
    <x v="265"/>
    <x v="1"/>
    <x v="0"/>
    <n v="180"/>
    <n v="111.31050978207034"/>
    <x v="991"/>
    <n v="1616.0346346467741"/>
    <x v="30"/>
    <x v="9"/>
    <x v="20"/>
  </r>
  <r>
    <x v="7609"/>
    <s v="Product267"/>
    <n v="2"/>
    <x v="0"/>
    <x v="0"/>
    <n v="9.6401275489613233E-2"/>
    <x v="266"/>
    <x v="2"/>
    <x v="1"/>
    <n v="246"/>
    <n v="190.49195351674894"/>
    <x v="643"/>
    <n v="344.25657245445245"/>
    <x v="0"/>
    <x v="10"/>
    <x v="20"/>
  </r>
  <r>
    <x v="7610"/>
    <s v="Product268"/>
    <n v="13"/>
    <x v="2"/>
    <x v="1"/>
    <n v="6.3745096404406731E-3"/>
    <x v="267"/>
    <x v="3"/>
    <x v="0"/>
    <n v="46"/>
    <n v="133.18569662500644"/>
    <x v="1001"/>
    <n v="1720.37714053272"/>
    <x v="1"/>
    <x v="10"/>
    <x v="20"/>
  </r>
  <r>
    <x v="7611"/>
    <s v="Product269"/>
    <n v="10"/>
    <x v="2"/>
    <x v="1"/>
    <n v="9.9821422690011707E-2"/>
    <x v="268"/>
    <x v="4"/>
    <x v="1"/>
    <n v="89"/>
    <n v="39.797199597821312"/>
    <x v="816"/>
    <n v="358.24586514888426"/>
    <x v="2"/>
    <x v="10"/>
    <x v="20"/>
  </r>
  <r>
    <x v="7612"/>
    <s v="Product270"/>
    <n v="6"/>
    <x v="1"/>
    <x v="0"/>
    <n v="4.8178622127684784E-2"/>
    <x v="269"/>
    <x v="0"/>
    <x v="2"/>
    <n v="104"/>
    <n v="235.83100098199458"/>
    <x v="176"/>
    <n v="1346.8139297981365"/>
    <x v="3"/>
    <x v="10"/>
    <x v="20"/>
  </r>
  <r>
    <x v="7613"/>
    <s v="Product271"/>
    <n v="2"/>
    <x v="1"/>
    <x v="0"/>
    <n v="6.6428288093057661E-2"/>
    <x v="270"/>
    <x v="1"/>
    <x v="0"/>
    <n v="196"/>
    <n v="290.30399807827871"/>
    <x v="834"/>
    <n v="542.0392009187367"/>
    <x v="4"/>
    <x v="10"/>
    <x v="20"/>
  </r>
  <r>
    <x v="7614"/>
    <s v="Product272"/>
    <n v="6"/>
    <x v="1"/>
    <x v="0"/>
    <n v="5.7345195106783736E-2"/>
    <x v="271"/>
    <x v="2"/>
    <x v="3"/>
    <n v="45"/>
    <n v="59.220189866082144"/>
    <x v="56"/>
    <n v="334.94517914370533"/>
    <x v="5"/>
    <x v="10"/>
    <x v="20"/>
  </r>
  <r>
    <x v="7615"/>
    <s v="Product273"/>
    <n v="6"/>
    <x v="1"/>
    <x v="0"/>
    <n v="9.4919751677649711E-2"/>
    <x v="272"/>
    <x v="3"/>
    <x v="3"/>
    <n v="80"/>
    <n v="254.01662155559197"/>
    <x v="134"/>
    <n v="1379.4325614932379"/>
    <x v="6"/>
    <x v="10"/>
    <x v="20"/>
  </r>
  <r>
    <x v="7616"/>
    <s v="Product274"/>
    <n v="11"/>
    <x v="0"/>
    <x v="1"/>
    <n v="9.582332748158956E-2"/>
    <x v="273"/>
    <x v="4"/>
    <x v="2"/>
    <n v="60"/>
    <n v="253.55758983351728"/>
    <x v="726"/>
    <n v="2521.8694365420333"/>
    <x v="7"/>
    <x v="10"/>
    <x v="20"/>
  </r>
  <r>
    <x v="7617"/>
    <s v="Product275"/>
    <n v="2"/>
    <x v="1"/>
    <x v="0"/>
    <n v="4.8434591265036804E-3"/>
    <x v="274"/>
    <x v="0"/>
    <x v="3"/>
    <n v="47"/>
    <n v="185.1558047559104"/>
    <x v="588"/>
    <n v="368.51802036708051"/>
    <x v="8"/>
    <x v="10"/>
    <x v="20"/>
  </r>
  <r>
    <x v="7618"/>
    <s v="Product276"/>
    <n v="15"/>
    <x v="2"/>
    <x v="0"/>
    <n v="3.3585312348891616E-3"/>
    <x v="275"/>
    <x v="1"/>
    <x v="0"/>
    <n v="168"/>
    <n v="37.206559992708279"/>
    <x v="235"/>
    <n v="556.22400898244985"/>
    <x v="9"/>
    <x v="10"/>
    <x v="20"/>
  </r>
  <r>
    <x v="7619"/>
    <s v="Product277"/>
    <n v="13"/>
    <x v="0"/>
    <x v="0"/>
    <n v="8.6850446627095845E-3"/>
    <x v="276"/>
    <x v="2"/>
    <x v="0"/>
    <n v="243"/>
    <n v="316.90761044073213"/>
    <x v="1202"/>
    <n v="4084.0182979713231"/>
    <x v="10"/>
    <x v="10"/>
    <x v="20"/>
  </r>
  <r>
    <x v="7620"/>
    <s v="Product278"/>
    <n v="9"/>
    <x v="0"/>
    <x v="0"/>
    <n v="2.4262454438746729E-2"/>
    <x v="277"/>
    <x v="3"/>
    <x v="1"/>
    <n v="240"/>
    <n v="300.61840965630938"/>
    <x v="691"/>
    <n v="2639.922022697172"/>
    <x v="11"/>
    <x v="10"/>
    <x v="20"/>
  </r>
  <r>
    <x v="7621"/>
    <s v="Product279"/>
    <n v="11"/>
    <x v="0"/>
    <x v="0"/>
    <n v="9.6447809136351662E-3"/>
    <x v="278"/>
    <x v="4"/>
    <x v="0"/>
    <n v="172"/>
    <n v="99.457739734948916"/>
    <x v="826"/>
    <n v="1083.4834078754398"/>
    <x v="12"/>
    <x v="10"/>
    <x v="20"/>
  </r>
  <r>
    <x v="7622"/>
    <s v="Product280"/>
    <n v="2"/>
    <x v="1"/>
    <x v="1"/>
    <n v="2.50844443200995E-2"/>
    <x v="279"/>
    <x v="0"/>
    <x v="1"/>
    <n v="44"/>
    <n v="245.41813368550487"/>
    <x v="1186"/>
    <n v="478.52391235185615"/>
    <x v="13"/>
    <x v="10"/>
    <x v="20"/>
  </r>
  <r>
    <x v="7623"/>
    <s v="Product281"/>
    <n v="8"/>
    <x v="1"/>
    <x v="1"/>
    <n v="6.0038190486164655E-2"/>
    <x v="280"/>
    <x v="1"/>
    <x v="2"/>
    <n v="206"/>
    <n v="316.79496329043297"/>
    <x v="963"/>
    <n v="2382.2013355147556"/>
    <x v="14"/>
    <x v="10"/>
    <x v="20"/>
  </r>
  <r>
    <x v="7624"/>
    <s v="Product282"/>
    <n v="8"/>
    <x v="1"/>
    <x v="0"/>
    <n v="4.3610481703458187E-2"/>
    <x v="281"/>
    <x v="2"/>
    <x v="0"/>
    <n v="177"/>
    <n v="177.42779655040533"/>
    <x v="228"/>
    <n v="1357.5206790020718"/>
    <x v="15"/>
    <x v="10"/>
    <x v="20"/>
  </r>
  <r>
    <x v="7625"/>
    <s v="Product283"/>
    <n v="13"/>
    <x v="0"/>
    <x v="0"/>
    <n v="7.3633396638539531E-2"/>
    <x v="282"/>
    <x v="3"/>
    <x v="3"/>
    <n v="220"/>
    <n v="299.30799536427537"/>
    <x v="581"/>
    <n v="3604.4961033189102"/>
    <x v="16"/>
    <x v="10"/>
    <x v="20"/>
  </r>
  <r>
    <x v="7626"/>
    <s v="Product284"/>
    <n v="12"/>
    <x v="2"/>
    <x v="0"/>
    <n v="4.9251872753211572E-2"/>
    <x v="283"/>
    <x v="4"/>
    <x v="3"/>
    <n v="60"/>
    <n v="268.54773587768642"/>
    <x v="104"/>
    <n v="3063.8550835449068"/>
    <x v="17"/>
    <x v="10"/>
    <x v="20"/>
  </r>
  <r>
    <x v="7627"/>
    <s v="Product285"/>
    <n v="13"/>
    <x v="2"/>
    <x v="0"/>
    <n v="4.1953426863876535E-2"/>
    <x v="284"/>
    <x v="0"/>
    <x v="2"/>
    <n v="74"/>
    <n v="72.285779559855484"/>
    <x v="1501"/>
    <n v="900.29086411930621"/>
    <x v="18"/>
    <x v="10"/>
    <x v="20"/>
  </r>
  <r>
    <x v="7628"/>
    <s v="Product286"/>
    <n v="5"/>
    <x v="1"/>
    <x v="1"/>
    <n v="4.152945256615837E-3"/>
    <x v="285"/>
    <x v="1"/>
    <x v="3"/>
    <n v="64"/>
    <n v="205.11957095282509"/>
    <x v="1430"/>
    <n v="1021.3386030179875"/>
    <x v="19"/>
    <x v="10"/>
    <x v="20"/>
  </r>
  <r>
    <x v="7629"/>
    <s v="Product287"/>
    <n v="10"/>
    <x v="1"/>
    <x v="0"/>
    <n v="3.0243878119420755E-3"/>
    <x v="286"/>
    <x v="2"/>
    <x v="0"/>
    <n v="181"/>
    <n v="148.49853485795163"/>
    <x v="669"/>
    <n v="1480.4941769903598"/>
    <x v="20"/>
    <x v="10"/>
    <x v="20"/>
  </r>
  <r>
    <x v="7630"/>
    <s v="Product288"/>
    <n v="12"/>
    <x v="1"/>
    <x v="0"/>
    <n v="5.9160490585687068E-3"/>
    <x v="287"/>
    <x v="3"/>
    <x v="0"/>
    <n v="227"/>
    <n v="119.32318409536738"/>
    <x v="342"/>
    <n v="1423.4071474132149"/>
    <x v="21"/>
    <x v="10"/>
    <x v="20"/>
  </r>
  <r>
    <x v="7631"/>
    <s v="Product289"/>
    <n v="11"/>
    <x v="1"/>
    <x v="0"/>
    <n v="6.9990099592923877E-2"/>
    <x v="288"/>
    <x v="0"/>
    <x v="1"/>
    <n v="167"/>
    <n v="270.86265388282442"/>
    <x v="1226"/>
    <n v="2770.9544473771803"/>
    <x v="22"/>
    <x v="10"/>
    <x v="20"/>
  </r>
  <r>
    <x v="7632"/>
    <s v="Product290"/>
    <n v="7"/>
    <x v="0"/>
    <x v="0"/>
    <n v="2.5382155789714225E-2"/>
    <x v="289"/>
    <x v="1"/>
    <x v="0"/>
    <n v="149"/>
    <n v="193.03275130723199"/>
    <x v="1382"/>
    <n v="1316.9321475872425"/>
    <x v="23"/>
    <x v="10"/>
    <x v="20"/>
  </r>
  <r>
    <x v="7633"/>
    <s v="Product291"/>
    <n v="1"/>
    <x v="1"/>
    <x v="0"/>
    <n v="9.9121768997994797E-2"/>
    <x v="290"/>
    <x v="2"/>
    <x v="1"/>
    <n v="35"/>
    <n v="29.265787212558113"/>
    <x v="478"/>
    <n v="26.364910612930455"/>
    <x v="24"/>
    <x v="10"/>
    <x v="20"/>
  </r>
  <r>
    <x v="7634"/>
    <s v="Product292"/>
    <n v="12"/>
    <x v="2"/>
    <x v="1"/>
    <n v="9.4856861379969855E-3"/>
    <x v="291"/>
    <x v="3"/>
    <x v="2"/>
    <n v="150"/>
    <n v="259.374517058366"/>
    <x v="389"/>
    <n v="3082.9700615682696"/>
    <x v="25"/>
    <x v="10"/>
    <x v="20"/>
  </r>
  <r>
    <x v="7635"/>
    <s v="Product293"/>
    <n v="8"/>
    <x v="0"/>
    <x v="1"/>
    <n v="6.7986304117861371E-2"/>
    <x v="292"/>
    <x v="4"/>
    <x v="0"/>
    <n v="205"/>
    <n v="32.869262339197931"/>
    <x v="814"/>
    <n v="245.07682138940365"/>
    <x v="26"/>
    <x v="10"/>
    <x v="20"/>
  </r>
  <r>
    <x v="7636"/>
    <s v="Product294"/>
    <n v="11"/>
    <x v="0"/>
    <x v="0"/>
    <n v="4.4871321841886663E-2"/>
    <x v="293"/>
    <x v="0"/>
    <x v="3"/>
    <n v="119"/>
    <n v="98.313424762071008"/>
    <x v="1076"/>
    <n v="1032.9216858201341"/>
    <x v="27"/>
    <x v="10"/>
    <x v="20"/>
  </r>
  <r>
    <x v="7637"/>
    <s v="Product295"/>
    <n v="13"/>
    <x v="0"/>
    <x v="0"/>
    <n v="7.868943291185318E-2"/>
    <x v="294"/>
    <x v="1"/>
    <x v="3"/>
    <n v="109"/>
    <n v="282.85069917080034"/>
    <x v="1474"/>
    <n v="3387.7133947062757"/>
    <x v="28"/>
    <x v="10"/>
    <x v="20"/>
  </r>
  <r>
    <x v="7638"/>
    <s v="Product296"/>
    <n v="5"/>
    <x v="1"/>
    <x v="0"/>
    <n v="6.6299398870802675E-2"/>
    <x v="295"/>
    <x v="2"/>
    <x v="2"/>
    <n v="67"/>
    <n v="184.71786066366573"/>
    <x v="1421"/>
    <n v="862.35588770482002"/>
    <x v="29"/>
    <x v="10"/>
    <x v="20"/>
  </r>
  <r>
    <x v="7639"/>
    <s v="Product297"/>
    <n v="1"/>
    <x v="1"/>
    <x v="0"/>
    <n v="3.8521748071629072E-2"/>
    <x v="296"/>
    <x v="3"/>
    <x v="3"/>
    <n v="231"/>
    <n v="298.38595004803614"/>
    <x v="73"/>
    <n v="286.89160165217197"/>
    <x v="0"/>
    <x v="11"/>
    <x v="20"/>
  </r>
  <r>
    <x v="7640"/>
    <s v="Product298"/>
    <n v="13"/>
    <x v="1"/>
    <x v="1"/>
    <n v="1.1267685895878699E-2"/>
    <x v="297"/>
    <x v="4"/>
    <x v="0"/>
    <n v="58"/>
    <n v="247.5691953517846"/>
    <x v="1232"/>
    <n v="3182.1356244738486"/>
    <x v="1"/>
    <x v="11"/>
    <x v="20"/>
  </r>
  <r>
    <x v="7641"/>
    <s v="Product299"/>
    <n v="13"/>
    <x v="0"/>
    <x v="0"/>
    <n v="8.4712269354554878E-2"/>
    <x v="298"/>
    <x v="0"/>
    <x v="0"/>
    <n v="231"/>
    <n v="25.050350401253915"/>
    <x v="9"/>
    <n v="298.06761881827981"/>
    <x v="2"/>
    <x v="11"/>
    <x v="20"/>
  </r>
  <r>
    <x v="7642"/>
    <s v="Product300"/>
    <n v="2"/>
    <x v="2"/>
    <x v="0"/>
    <n v="7.4013233699148473E-2"/>
    <x v="299"/>
    <x v="1"/>
    <x v="1"/>
    <n v="227"/>
    <n v="267.83376015561043"/>
    <x v="1391"/>
    <n v="496.02103494538312"/>
    <x v="3"/>
    <x v="11"/>
    <x v="20"/>
  </r>
  <r>
    <x v="7643"/>
    <s v="Product301"/>
    <n v="2"/>
    <x v="2"/>
    <x v="0"/>
    <n v="2.2175233563062947E-3"/>
    <x v="300"/>
    <x v="2"/>
    <x v="0"/>
    <n v="76"/>
    <n v="218.02237819750093"/>
    <x v="165"/>
    <n v="435.07781696330102"/>
    <x v="4"/>
    <x v="11"/>
    <x v="20"/>
  </r>
  <r>
    <x v="7644"/>
    <s v="Product302"/>
    <n v="11"/>
    <x v="1"/>
    <x v="0"/>
    <n v="9.9233586200369983E-2"/>
    <x v="301"/>
    <x v="3"/>
    <x v="1"/>
    <n v="59"/>
    <n v="227.0831435122482"/>
    <x v="1143"/>
    <n v="2250.0375569746202"/>
    <x v="5"/>
    <x v="11"/>
    <x v="20"/>
  </r>
  <r>
    <x v="7645"/>
    <s v="Product303"/>
    <n v="1"/>
    <x v="1"/>
    <x v="0"/>
    <n v="3.0338688168167652E-3"/>
    <x v="302"/>
    <x v="4"/>
    <x v="2"/>
    <n v="132"/>
    <n v="150.46494163993614"/>
    <x v="44"/>
    <n v="150.00845074547058"/>
    <x v="6"/>
    <x v="11"/>
    <x v="20"/>
  </r>
  <r>
    <x v="7646"/>
    <s v="Product304"/>
    <n v="1"/>
    <x v="1"/>
    <x v="1"/>
    <n v="9.0725261314016217E-2"/>
    <x v="303"/>
    <x v="0"/>
    <x v="0"/>
    <n v="196"/>
    <n v="306.61983276164636"/>
    <x v="824"/>
    <n v="278.80166831028606"/>
    <x v="7"/>
    <x v="11"/>
    <x v="20"/>
  </r>
  <r>
    <x v="7647"/>
    <s v="Product305"/>
    <n v="2"/>
    <x v="1"/>
    <x v="1"/>
    <n v="9.0291853445777587E-2"/>
    <x v="304"/>
    <x v="1"/>
    <x v="3"/>
    <n v="52"/>
    <n v="78.488072182146084"/>
    <x v="631"/>
    <n v="142.80247734286826"/>
    <x v="8"/>
    <x v="11"/>
    <x v="20"/>
  </r>
  <r>
    <x v="7648"/>
    <s v="Product306"/>
    <n v="12"/>
    <x v="0"/>
    <x v="0"/>
    <n v="8.7524658304375808E-2"/>
    <x v="305"/>
    <x v="2"/>
    <x v="3"/>
    <n v="228"/>
    <n v="224.81457987798171"/>
    <x v="880"/>
    <n v="2461.6531271078347"/>
    <x v="9"/>
    <x v="11"/>
    <x v="20"/>
  </r>
  <r>
    <x v="7649"/>
    <s v="Product307"/>
    <n v="3"/>
    <x v="1"/>
    <x v="0"/>
    <n v="6.3578869925044107E-2"/>
    <x v="306"/>
    <x v="3"/>
    <x v="2"/>
    <n v="11"/>
    <n v="255.05041566387018"/>
    <x v="615"/>
    <n v="716.50379538614573"/>
    <x v="10"/>
    <x v="11"/>
    <x v="20"/>
  </r>
  <r>
    <x v="7650"/>
    <s v="Product308"/>
    <n v="6"/>
    <x v="2"/>
    <x v="0"/>
    <n v="7.6090260919661312E-2"/>
    <x v="307"/>
    <x v="4"/>
    <x v="3"/>
    <n v="78"/>
    <n v="244.30172401690425"/>
    <x v="140"/>
    <n v="1354.2764525600094"/>
    <x v="11"/>
    <x v="11"/>
    <x v="20"/>
  </r>
  <r>
    <x v="7651"/>
    <s v="Product309"/>
    <n v="8"/>
    <x v="0"/>
    <x v="0"/>
    <n v="3.3358443289406702E-2"/>
    <x v="308"/>
    <x v="0"/>
    <x v="0"/>
    <n v="69"/>
    <n v="56.265370282350872"/>
    <x v="237"/>
    <n v="435.10756094903678"/>
    <x v="12"/>
    <x v="11"/>
    <x v="20"/>
  </r>
  <r>
    <x v="7652"/>
    <s v="Product310"/>
    <n v="4"/>
    <x v="0"/>
    <x v="1"/>
    <n v="5.8179496676151743E-3"/>
    <x v="309"/>
    <x v="1"/>
    <x v="0"/>
    <n v="213"/>
    <n v="226.2120407048032"/>
    <x v="876"/>
    <n v="899.58380175109653"/>
    <x v="13"/>
    <x v="11"/>
    <x v="20"/>
  </r>
  <r>
    <x v="7653"/>
    <s v="Product311"/>
    <n v="1"/>
    <x v="0"/>
    <x v="0"/>
    <n v="3.9723028060221169E-2"/>
    <x v="310"/>
    <x v="2"/>
    <x v="1"/>
    <n v="217"/>
    <n v="30.028825602257768"/>
    <x v="82"/>
    <n v="28.835989720243795"/>
    <x v="14"/>
    <x v="11"/>
    <x v="20"/>
  </r>
  <r>
    <x v="7654"/>
    <s v="Product312"/>
    <n v="10"/>
    <x v="1"/>
    <x v="0"/>
    <n v="9.6374469794541631E-2"/>
    <x v="311"/>
    <x v="3"/>
    <x v="0"/>
    <n v="87"/>
    <n v="119.57466562318517"/>
    <x v="7"/>
    <n v="1080.5072062289107"/>
    <x v="15"/>
    <x v="11"/>
    <x v="20"/>
  </r>
  <r>
    <x v="7655"/>
    <s v="Product313"/>
    <n v="11"/>
    <x v="1"/>
    <x v="0"/>
    <n v="4.530285107794977E-2"/>
    <x v="312"/>
    <x v="0"/>
    <x v="1"/>
    <n v="212"/>
    <n v="281.98389187349579"/>
    <x v="392"/>
    <n v="2961.3013937492715"/>
    <x v="16"/>
    <x v="11"/>
    <x v="20"/>
  </r>
  <r>
    <x v="7656"/>
    <s v="Product314"/>
    <n v="4"/>
    <x v="1"/>
    <x v="0"/>
    <n v="9.4586434438249309E-2"/>
    <x v="313"/>
    <x v="1"/>
    <x v="2"/>
    <n v="55"/>
    <n v="190.68086249612242"/>
    <x v="430"/>
    <n v="690.58015838801634"/>
    <x v="17"/>
    <x v="11"/>
    <x v="20"/>
  </r>
  <r>
    <x v="7657"/>
    <s v="Product315"/>
    <n v="8"/>
    <x v="0"/>
    <x v="0"/>
    <n v="8.1370901280110347E-2"/>
    <x v="314"/>
    <x v="2"/>
    <x v="0"/>
    <n v="15"/>
    <n v="222.13926695197958"/>
    <x v="109"/>
    <n v="1632.5087567231517"/>
    <x v="18"/>
    <x v="11"/>
    <x v="20"/>
  </r>
  <r>
    <x v="7658"/>
    <s v="Product316"/>
    <n v="15"/>
    <x v="2"/>
    <x v="1"/>
    <n v="6.175860598126607E-2"/>
    <x v="315"/>
    <x v="3"/>
    <x v="3"/>
    <n v="249"/>
    <n v="158.80476252358199"/>
    <x v="516"/>
    <n v="2234.9580265040931"/>
    <x v="19"/>
    <x v="11"/>
    <x v="20"/>
  </r>
  <r>
    <x v="7659"/>
    <s v="Product317"/>
    <n v="14"/>
    <x v="2"/>
    <x v="1"/>
    <n v="6.1639593384687968E-2"/>
    <x v="316"/>
    <x v="4"/>
    <x v="3"/>
    <n v="168"/>
    <n v="41.027881242472986"/>
    <x v="1142"/>
    <n v="538.98515055352368"/>
    <x v="20"/>
    <x v="11"/>
    <x v="20"/>
  </r>
  <r>
    <x v="7660"/>
    <s v="Product318"/>
    <n v="7"/>
    <x v="1"/>
    <x v="0"/>
    <n v="7.4730358360082794E-3"/>
    <x v="317"/>
    <x v="0"/>
    <x v="2"/>
    <n v="141"/>
    <n v="316.27554347079302"/>
    <x v="1576"/>
    <n v="2197.3840350026799"/>
    <x v="21"/>
    <x v="11"/>
    <x v="20"/>
  </r>
  <r>
    <x v="7661"/>
    <s v="Product319"/>
    <n v="4"/>
    <x v="1"/>
    <x v="0"/>
    <n v="8.3768439936392325E-2"/>
    <x v="318"/>
    <x v="1"/>
    <x v="3"/>
    <n v="11"/>
    <n v="271.55639517485895"/>
    <x v="1355"/>
    <n v="995.23415838524227"/>
    <x v="22"/>
    <x v="11"/>
    <x v="20"/>
  </r>
  <r>
    <x v="7662"/>
    <s v="Product320"/>
    <n v="11"/>
    <x v="1"/>
    <x v="0"/>
    <n v="4.8099183591911079E-2"/>
    <x v="319"/>
    <x v="2"/>
    <x v="0"/>
    <n v="60"/>
    <n v="91.210220439981413"/>
    <x v="726"/>
    <n v="955.05391631738064"/>
    <x v="23"/>
    <x v="11"/>
    <x v="20"/>
  </r>
  <r>
    <x v="7663"/>
    <s v="Product321"/>
    <n v="15"/>
    <x v="1"/>
    <x v="0"/>
    <n v="8.9382217988015669E-2"/>
    <x v="320"/>
    <x v="3"/>
    <x v="0"/>
    <n v="134"/>
    <n v="302.4181186548862"/>
    <x v="188"/>
    <n v="4130.8097467462439"/>
    <x v="24"/>
    <x v="11"/>
    <x v="20"/>
  </r>
  <r>
    <x v="7664"/>
    <s v="Product322"/>
    <n v="3"/>
    <x v="0"/>
    <x v="1"/>
    <n v="5.8293342564192642E-2"/>
    <x v="321"/>
    <x v="4"/>
    <x v="1"/>
    <n v="237"/>
    <n v="129.06405035957141"/>
    <x v="465"/>
    <n v="364.62142637771615"/>
    <x v="25"/>
    <x v="11"/>
    <x v="20"/>
  </r>
  <r>
    <x v="7665"/>
    <s v="Product323"/>
    <n v="15"/>
    <x v="1"/>
    <x v="0"/>
    <n v="8.2417988428257122E-2"/>
    <x v="322"/>
    <x v="0"/>
    <x v="0"/>
    <n v="95"/>
    <n v="38.703403187604358"/>
    <x v="363"/>
    <n v="532.70319827331321"/>
    <x v="26"/>
    <x v="11"/>
    <x v="20"/>
  </r>
  <r>
    <x v="7666"/>
    <s v="Product324"/>
    <n v="14"/>
    <x v="2"/>
    <x v="0"/>
    <n v="6.5641783876661655E-2"/>
    <x v="323"/>
    <x v="1"/>
    <x v="1"/>
    <n v="204"/>
    <n v="307.81559413767451"/>
    <x v="845"/>
    <n v="4026.5404120679232"/>
    <x v="27"/>
    <x v="11"/>
    <x v="20"/>
  </r>
  <r>
    <x v="7667"/>
    <s v="Product325"/>
    <n v="4"/>
    <x v="0"/>
    <x v="0"/>
    <n v="8.296829866512348E-2"/>
    <x v="324"/>
    <x v="2"/>
    <x v="2"/>
    <n v="110"/>
    <n v="66.552780489954003"/>
    <x v="432"/>
    <n v="244.12403808507639"/>
    <x v="28"/>
    <x v="11"/>
    <x v="20"/>
  </r>
  <r>
    <x v="7668"/>
    <s v="Product326"/>
    <n v="7"/>
    <x v="0"/>
    <x v="0"/>
    <n v="2.5292885263057986E-2"/>
    <x v="325"/>
    <x v="3"/>
    <x v="0"/>
    <n v="43"/>
    <n v="306.2970062164959"/>
    <x v="903"/>
    <n v="2089.8490982729077"/>
    <x v="29"/>
    <x v="11"/>
    <x v="20"/>
  </r>
  <r>
    <x v="7669"/>
    <s v="Product327"/>
    <n v="4"/>
    <x v="0"/>
    <x v="0"/>
    <n v="1.6461269938881308E-3"/>
    <x v="326"/>
    <x v="4"/>
    <x v="3"/>
    <n v="48"/>
    <n v="198.41448194386021"/>
    <x v="593"/>
    <n v="792.35146603661644"/>
    <x v="30"/>
    <x v="11"/>
    <x v="20"/>
  </r>
  <r>
    <x v="7670"/>
    <s v="Product328"/>
    <n v="2"/>
    <x v="1"/>
    <x v="1"/>
    <n v="9.8990872089544879E-2"/>
    <x v="327"/>
    <x v="0"/>
    <x v="3"/>
    <n v="199"/>
    <n v="134.41028522009867"/>
    <x v="1008"/>
    <n v="242.20978773671325"/>
    <x v="0"/>
    <x v="0"/>
    <x v="21"/>
  </r>
  <r>
    <x v="7671"/>
    <s v="Product329"/>
    <n v="9"/>
    <x v="1"/>
    <x v="1"/>
    <n v="3.5084301722411275E-2"/>
    <x v="328"/>
    <x v="1"/>
    <x v="2"/>
    <n v="66"/>
    <n v="268.67509630995238"/>
    <x v="282"/>
    <n v="2333.2393634914451"/>
    <x v="1"/>
    <x v="0"/>
    <x v="21"/>
  </r>
  <r>
    <x v="7672"/>
    <s v="Product330"/>
    <n v="14"/>
    <x v="1"/>
    <x v="0"/>
    <n v="6.2913873451584626E-2"/>
    <x v="329"/>
    <x v="2"/>
    <x v="3"/>
    <n v="16"/>
    <n v="291.9382856574685"/>
    <x v="346"/>
    <n v="3829.9984421711874"/>
    <x v="2"/>
    <x v="0"/>
    <x v="21"/>
  </r>
  <r>
    <x v="7673"/>
    <s v="Product331"/>
    <n v="11"/>
    <x v="0"/>
    <x v="0"/>
    <n v="6.1694385650924999E-2"/>
    <x v="330"/>
    <x v="3"/>
    <x v="0"/>
    <n v="50"/>
    <n v="270.76032910996025"/>
    <x v="272"/>
    <n v="2794.6153064156688"/>
    <x v="3"/>
    <x v="0"/>
    <x v="21"/>
  </r>
  <r>
    <x v="7674"/>
    <s v="Product332"/>
    <n v="10"/>
    <x v="2"/>
    <x v="0"/>
    <n v="3.3361195105231313E-2"/>
    <x v="331"/>
    <x v="4"/>
    <x v="0"/>
    <n v="60"/>
    <n v="223.01240250339291"/>
    <x v="321"/>
    <n v="2155.7244223259086"/>
    <x v="4"/>
    <x v="0"/>
    <x v="21"/>
  </r>
  <r>
    <x v="7675"/>
    <s v="Product333"/>
    <n v="15"/>
    <x v="2"/>
    <x v="0"/>
    <n v="9.791910131961061E-2"/>
    <x v="332"/>
    <x v="0"/>
    <x v="1"/>
    <n v="154"/>
    <n v="210.73482926163126"/>
    <x v="833"/>
    <n v="2851.4979624538614"/>
    <x v="5"/>
    <x v="0"/>
    <x v="21"/>
  </r>
  <r>
    <x v="7676"/>
    <s v="Product334"/>
    <n v="8"/>
    <x v="1"/>
    <x v="1"/>
    <n v="4.8424853442672069E-2"/>
    <x v="333"/>
    <x v="1"/>
    <x v="0"/>
    <n v="200"/>
    <n v="257.86320975432363"/>
    <x v="841"/>
    <n v="1963.0097729097079"/>
    <x v="6"/>
    <x v="0"/>
    <x v="21"/>
  </r>
  <r>
    <x v="7677"/>
    <s v="Product335"/>
    <n v="14"/>
    <x v="1"/>
    <x v="0"/>
    <n v="8.8087684146298528E-2"/>
    <x v="334"/>
    <x v="2"/>
    <x v="1"/>
    <n v="137"/>
    <n v="274.77618305171131"/>
    <x v="1419"/>
    <n v="3508.0049959937733"/>
    <x v="7"/>
    <x v="0"/>
    <x v="21"/>
  </r>
  <r>
    <x v="7678"/>
    <s v="Product336"/>
    <n v="2"/>
    <x v="1"/>
    <x v="0"/>
    <n v="6.7748301214224885E-2"/>
    <x v="335"/>
    <x v="3"/>
    <x v="2"/>
    <n v="114"/>
    <n v="201.63602670830261"/>
    <x v="924"/>
    <n v="375.95105687045805"/>
    <x v="8"/>
    <x v="0"/>
    <x v="21"/>
  </r>
  <r>
    <x v="7679"/>
    <s v="Product337"/>
    <n v="15"/>
    <x v="1"/>
    <x v="0"/>
    <n v="6.9012278297444371E-2"/>
    <x v="336"/>
    <x v="0"/>
    <x v="0"/>
    <n v="104"/>
    <n v="316.39415545602975"/>
    <x v="91"/>
    <n v="4418.3861092202005"/>
    <x v="9"/>
    <x v="0"/>
    <x v="21"/>
  </r>
  <r>
    <x v="7680"/>
    <s v="Product338"/>
    <n v="3"/>
    <x v="0"/>
    <x v="0"/>
    <n v="2.5535051980050162E-2"/>
    <x v="337"/>
    <x v="1"/>
    <x v="3"/>
    <n v="57"/>
    <n v="315.17340484016228"/>
    <x v="1307"/>
    <n v="921.37630669451812"/>
    <x v="10"/>
    <x v="0"/>
    <x v="21"/>
  </r>
  <r>
    <x v="7681"/>
    <s v="Product339"/>
    <n v="3"/>
    <x v="1"/>
    <x v="0"/>
    <n v="8.6426294629406528E-2"/>
    <x v="338"/>
    <x v="2"/>
    <x v="3"/>
    <n v="67"/>
    <n v="102.60672595553108"/>
    <x v="1457"/>
    <n v="281.21642048141871"/>
    <x v="11"/>
    <x v="0"/>
    <x v="21"/>
  </r>
  <r>
    <x v="7682"/>
    <s v="Product340"/>
    <n v="2"/>
    <x v="2"/>
    <x v="1"/>
    <n v="4.2711123828506952E-3"/>
    <x v="339"/>
    <x v="3"/>
    <x v="2"/>
    <n v="120"/>
    <n v="288.81971215749553"/>
    <x v="102"/>
    <n v="575.17226141697654"/>
    <x v="12"/>
    <x v="0"/>
    <x v="21"/>
  </r>
  <r>
    <x v="7683"/>
    <s v="Product341"/>
    <n v="2"/>
    <x v="0"/>
    <x v="1"/>
    <n v="3.0307210033817492E-2"/>
    <x v="340"/>
    <x v="4"/>
    <x v="3"/>
    <n v="10"/>
    <n v="115.75065854901878"/>
    <x v="848"/>
    <n v="224.48515805764194"/>
    <x v="13"/>
    <x v="0"/>
    <x v="21"/>
  </r>
  <r>
    <x v="7684"/>
    <s v="Product342"/>
    <n v="14"/>
    <x v="0"/>
    <x v="0"/>
    <n v="9.4135693967103848E-2"/>
    <x v="341"/>
    <x v="0"/>
    <x v="0"/>
    <n v="200"/>
    <n v="153.2487254950338"/>
    <x v="284"/>
    <n v="1943.5157051937842"/>
    <x v="14"/>
    <x v="0"/>
    <x v="21"/>
  </r>
  <r>
    <x v="7685"/>
    <s v="Product343"/>
    <n v="1"/>
    <x v="0"/>
    <x v="0"/>
    <n v="7.9390874580171342E-2"/>
    <x v="342"/>
    <x v="1"/>
    <x v="0"/>
    <n v="204"/>
    <n v="38.509786966606583"/>
    <x v="291"/>
    <n v="35.452461299431604"/>
    <x v="15"/>
    <x v="0"/>
    <x v="21"/>
  </r>
  <r>
    <x v="7686"/>
    <s v="Product344"/>
    <n v="15"/>
    <x v="1"/>
    <x v="0"/>
    <n v="5.0579947009510622E-2"/>
    <x v="343"/>
    <x v="2"/>
    <x v="1"/>
    <n v="81"/>
    <n v="61.760781192060094"/>
    <x v="292"/>
    <n v="879.55386228149564"/>
    <x v="16"/>
    <x v="0"/>
    <x v="21"/>
  </r>
  <r>
    <x v="7687"/>
    <s v="Product345"/>
    <n v="8"/>
    <x v="1"/>
    <x v="0"/>
    <n v="3.9393413329131335E-2"/>
    <x v="344"/>
    <x v="3"/>
    <x v="0"/>
    <n v="150"/>
    <n v="230.62599892132428"/>
    <x v="257"/>
    <n v="1772.326828970982"/>
    <x v="17"/>
    <x v="0"/>
    <x v="21"/>
  </r>
  <r>
    <x v="7688"/>
    <s v="Product346"/>
    <n v="11"/>
    <x v="1"/>
    <x v="1"/>
    <n v="4.7480433813804415E-2"/>
    <x v="345"/>
    <x v="4"/>
    <x v="1"/>
    <n v="190"/>
    <n v="278.27964107384946"/>
    <x v="231"/>
    <n v="2915.7348329352467"/>
    <x v="18"/>
    <x v="0"/>
    <x v="21"/>
  </r>
  <r>
    <x v="7689"/>
    <s v="Product347"/>
    <n v="9"/>
    <x v="0"/>
    <x v="0"/>
    <n v="6.8124240800491773E-2"/>
    <x v="346"/>
    <x v="0"/>
    <x v="2"/>
    <n v="52"/>
    <n v="144.72119589603773"/>
    <x v="140"/>
    <n v="1213.7595686809282"/>
    <x v="19"/>
    <x v="0"/>
    <x v="21"/>
  </r>
  <r>
    <x v="7690"/>
    <s v="Product348"/>
    <n v="15"/>
    <x v="2"/>
    <x v="0"/>
    <n v="6.7737573037304905E-2"/>
    <x v="347"/>
    <x v="1"/>
    <x v="0"/>
    <n v="158"/>
    <n v="100.64324473135947"/>
    <x v="277"/>
    <n v="1407.3887338598649"/>
    <x v="20"/>
    <x v="0"/>
    <x v="21"/>
  </r>
  <r>
    <x v="7691"/>
    <s v="Product349"/>
    <n v="8"/>
    <x v="2"/>
    <x v="0"/>
    <n v="9.6485127755500028E-2"/>
    <x v="348"/>
    <x v="2"/>
    <x v="3"/>
    <n v="72"/>
    <n v="97.663777469062254"/>
    <x v="37"/>
    <n v="705.92540338300046"/>
    <x v="21"/>
    <x v="0"/>
    <x v="21"/>
  </r>
  <r>
    <x v="7692"/>
    <s v="Product350"/>
    <n v="5"/>
    <x v="1"/>
    <x v="0"/>
    <n v="1.14072193145499E-2"/>
    <x v="349"/>
    <x v="3"/>
    <x v="3"/>
    <n v="43"/>
    <n v="123.72580433936423"/>
    <x v="1371"/>
    <n v="611.57218477198001"/>
    <x v="22"/>
    <x v="0"/>
    <x v="21"/>
  </r>
  <r>
    <x v="7693"/>
    <s v="Product351"/>
    <n v="15"/>
    <x v="1"/>
    <x v="0"/>
    <n v="7.5235163554149706E-2"/>
    <x v="350"/>
    <x v="4"/>
    <x v="2"/>
    <n v="239"/>
    <n v="280.36805964791057"/>
    <x v="117"/>
    <n v="3889.1178423741062"/>
    <x v="23"/>
    <x v="0"/>
    <x v="21"/>
  </r>
  <r>
    <x v="7694"/>
    <s v="Product352"/>
    <n v="9"/>
    <x v="1"/>
    <x v="1"/>
    <n v="3.619758393528081E-2"/>
    <x v="351"/>
    <x v="0"/>
    <x v="3"/>
    <n v="124"/>
    <n v="137.35259561802917"/>
    <x v="2"/>
    <n v="1191.426871584752"/>
    <x v="24"/>
    <x v="0"/>
    <x v="21"/>
  </r>
  <r>
    <x v="7695"/>
    <s v="Product353"/>
    <n v="4"/>
    <x v="1"/>
    <x v="1"/>
    <n v="9.374634076697623E-2"/>
    <x v="352"/>
    <x v="1"/>
    <x v="0"/>
    <n v="112"/>
    <n v="121.65012865419114"/>
    <x v="229"/>
    <n v="440.98349695611535"/>
    <x v="25"/>
    <x v="0"/>
    <x v="21"/>
  </r>
  <r>
    <x v="7696"/>
    <s v="Product354"/>
    <n v="1"/>
    <x v="0"/>
    <x v="0"/>
    <n v="2.9309912578288522E-2"/>
    <x v="353"/>
    <x v="2"/>
    <x v="0"/>
    <n v="113"/>
    <n v="269.13912496209014"/>
    <x v="1577"/>
    <n v="261.2506807380542"/>
    <x v="26"/>
    <x v="0"/>
    <x v="21"/>
  </r>
  <r>
    <x v="7697"/>
    <s v="Product355"/>
    <n v="15"/>
    <x v="1"/>
    <x v="0"/>
    <n v="9.0790632006655606E-3"/>
    <x v="354"/>
    <x v="3"/>
    <x v="1"/>
    <n v="237"/>
    <n v="317.67142383788564"/>
    <x v="1219"/>
    <n v="4721.8089735572412"/>
    <x v="27"/>
    <x v="0"/>
    <x v="21"/>
  </r>
  <r>
    <x v="7698"/>
    <s v="Product356"/>
    <n v="7"/>
    <x v="2"/>
    <x v="0"/>
    <n v="4.8634468541586928E-2"/>
    <x v="355"/>
    <x v="4"/>
    <x v="0"/>
    <n v="10"/>
    <n v="238.14002961413698"/>
    <x v="219"/>
    <n v="1585.9075108476297"/>
    <x v="28"/>
    <x v="0"/>
    <x v="21"/>
  </r>
  <r>
    <x v="7699"/>
    <s v="Product357"/>
    <n v="5"/>
    <x v="0"/>
    <x v="0"/>
    <n v="8.646725139358347E-3"/>
    <x v="356"/>
    <x v="0"/>
    <x v="1"/>
    <n v="212"/>
    <n v="309.55328675688111"/>
    <x v="319"/>
    <n v="1534.3833228515468"/>
    <x v="29"/>
    <x v="0"/>
    <x v="21"/>
  </r>
  <r>
    <x v="7700"/>
    <s v="Product358"/>
    <n v="3"/>
    <x v="0"/>
    <x v="1"/>
    <n v="2.1929742166917256E-2"/>
    <x v="357"/>
    <x v="1"/>
    <x v="2"/>
    <n v="99"/>
    <n v="313.77100094662711"/>
    <x v="1018"/>
    <n v="920.67025138923611"/>
    <x v="30"/>
    <x v="0"/>
    <x v="21"/>
  </r>
  <r>
    <x v="7701"/>
    <s v="Product359"/>
    <n v="15"/>
    <x v="0"/>
    <x v="0"/>
    <n v="8.3821064212773314E-2"/>
    <x v="358"/>
    <x v="2"/>
    <x v="0"/>
    <n v="213"/>
    <n v="123.68644945526846"/>
    <x v="269"/>
    <n v="1699.7837944984267"/>
    <x v="0"/>
    <x v="1"/>
    <x v="21"/>
  </r>
  <r>
    <x v="7702"/>
    <s v="Product360"/>
    <n v="5"/>
    <x v="1"/>
    <x v="0"/>
    <n v="5.0747198885546241E-2"/>
    <x v="359"/>
    <x v="3"/>
    <x v="3"/>
    <n v="208"/>
    <n v="256.00271269647288"/>
    <x v="481"/>
    <n v="1215.056460600128"/>
    <x v="1"/>
    <x v="1"/>
    <x v="21"/>
  </r>
  <r>
    <x v="7703"/>
    <s v="Product361"/>
    <n v="14"/>
    <x v="1"/>
    <x v="0"/>
    <n v="4.8743118135361488E-2"/>
    <x v="360"/>
    <x v="0"/>
    <x v="3"/>
    <n v="223"/>
    <n v="132.5557064773007"/>
    <x v="851"/>
    <n v="1765.3233922374588"/>
    <x v="2"/>
    <x v="1"/>
    <x v="21"/>
  </r>
  <r>
    <x v="7704"/>
    <s v="Product362"/>
    <n v="14"/>
    <x v="1"/>
    <x v="0"/>
    <n v="3.9872665769324425E-2"/>
    <x v="361"/>
    <x v="1"/>
    <x v="2"/>
    <n v="12"/>
    <n v="99.390107815228433"/>
    <x v="322"/>
    <n v="1335.9802297174858"/>
    <x v="3"/>
    <x v="1"/>
    <x v="21"/>
  </r>
  <r>
    <x v="7705"/>
    <s v="Product363"/>
    <n v="9"/>
    <x v="0"/>
    <x v="0"/>
    <n v="6.8340949969274672E-2"/>
    <x v="362"/>
    <x v="2"/>
    <x v="3"/>
    <n v="189"/>
    <n v="301.5833656089398"/>
    <x v="1146"/>
    <n v="2528.7558471746443"/>
    <x v="4"/>
    <x v="1"/>
    <x v="21"/>
  </r>
  <r>
    <x v="7706"/>
    <s v="Product364"/>
    <n v="13"/>
    <x v="2"/>
    <x v="1"/>
    <n v="8.8107704389601034E-3"/>
    <x v="363"/>
    <x v="3"/>
    <x v="0"/>
    <n v="131"/>
    <n v="175.63082944201659"/>
    <x v="1292"/>
    <n v="2263.0840247833848"/>
    <x v="5"/>
    <x v="1"/>
    <x v="21"/>
  </r>
  <r>
    <x v="7707"/>
    <s v="Product365"/>
    <n v="6"/>
    <x v="2"/>
    <x v="1"/>
    <n v="7.9939787357859657E-2"/>
    <x v="364"/>
    <x v="4"/>
    <x v="0"/>
    <n v="43"/>
    <n v="262.09397064705047"/>
    <x v="27"/>
    <n v="1446.8534061944888"/>
    <x v="6"/>
    <x v="1"/>
    <x v="21"/>
  </r>
  <r>
    <x v="7708"/>
    <s v="Product366"/>
    <n v="3"/>
    <x v="1"/>
    <x v="0"/>
    <n v="8.8956180169143528E-2"/>
    <x v="365"/>
    <x v="0"/>
    <x v="1"/>
    <n v="241"/>
    <n v="66.035022308681334"/>
    <x v="1578"/>
    <n v="180.4823969001506"/>
    <x v="7"/>
    <x v="1"/>
    <x v="21"/>
  </r>
  <r>
    <x v="7709"/>
    <s v="Product367"/>
    <n v="15"/>
    <x v="1"/>
    <x v="0"/>
    <n v="3.2704822683837557E-2"/>
    <x v="366"/>
    <x v="1"/>
    <x v="0"/>
    <n v="231"/>
    <n v="234.63815340234288"/>
    <x v="1234"/>
    <n v="3404.4653130068427"/>
    <x v="8"/>
    <x v="1"/>
    <x v="21"/>
  </r>
  <r>
    <x v="7710"/>
    <s v="Product368"/>
    <n v="12"/>
    <x v="1"/>
    <x v="0"/>
    <n v="2.3475757379864516E-3"/>
    <x v="367"/>
    <x v="2"/>
    <x v="1"/>
    <n v="8"/>
    <n v="83.968532546867124"/>
    <x v="121"/>
    <n v="1005.2569206852693"/>
    <x v="9"/>
    <x v="1"/>
    <x v="21"/>
  </r>
  <r>
    <x v="7711"/>
    <s v="Product369"/>
    <n v="6"/>
    <x v="1"/>
    <x v="0"/>
    <n v="4.0498521019033396E-2"/>
    <x v="368"/>
    <x v="3"/>
    <x v="2"/>
    <n v="28"/>
    <n v="74.569182116861271"/>
    <x v="322"/>
    <n v="429.29544316517661"/>
    <x v="10"/>
    <x v="1"/>
    <x v="21"/>
  </r>
  <r>
    <x v="7712"/>
    <s v="Product370"/>
    <n v="15"/>
    <x v="0"/>
    <x v="1"/>
    <n v="8.2622621908488569E-2"/>
    <x v="369"/>
    <x v="4"/>
    <x v="0"/>
    <n v="232"/>
    <n v="98.268365770355501"/>
    <x v="1579"/>
    <n v="1352.2376360961953"/>
    <x v="11"/>
    <x v="1"/>
    <x v="21"/>
  </r>
  <r>
    <x v="7713"/>
    <s v="Product371"/>
    <n v="10"/>
    <x v="1"/>
    <x v="0"/>
    <n v="5.2032069636183509E-2"/>
    <x v="370"/>
    <x v="0"/>
    <x v="3"/>
    <n v="200"/>
    <n v="31.182231568812881"/>
    <x v="415"/>
    <n v="295.5975552441281"/>
    <x v="12"/>
    <x v="1"/>
    <x v="21"/>
  </r>
  <r>
    <x v="7714"/>
    <s v="Product372"/>
    <n v="1"/>
    <x v="2"/>
    <x v="0"/>
    <n v="8.6561642320258543E-3"/>
    <x v="371"/>
    <x v="1"/>
    <x v="3"/>
    <n v="12"/>
    <n v="300.44437939775798"/>
    <x v="54"/>
    <n v="297.8436835071019"/>
    <x v="13"/>
    <x v="1"/>
    <x v="21"/>
  </r>
  <r>
    <x v="7715"/>
    <s v="Product373"/>
    <n v="3"/>
    <x v="0"/>
    <x v="0"/>
    <n v="4.3668927232563007E-2"/>
    <x v="372"/>
    <x v="2"/>
    <x v="2"/>
    <n v="208"/>
    <n v="159.59819196373576"/>
    <x v="176"/>
    <n v="457.88613039726829"/>
    <x v="14"/>
    <x v="1"/>
    <x v="21"/>
  </r>
  <r>
    <x v="7716"/>
    <s v="Product374"/>
    <n v="7"/>
    <x v="0"/>
    <x v="0"/>
    <n v="5.4196297762160534E-2"/>
    <x v="373"/>
    <x v="3"/>
    <x v="3"/>
    <n v="157"/>
    <n v="57.009774905430859"/>
    <x v="1535"/>
    <n v="377.4403931851167"/>
    <x v="15"/>
    <x v="1"/>
    <x v="21"/>
  </r>
  <r>
    <x v="7717"/>
    <s v="Product375"/>
    <n v="4"/>
    <x v="0"/>
    <x v="0"/>
    <n v="9.4392101827792396E-2"/>
    <x v="374"/>
    <x v="4"/>
    <x v="0"/>
    <n v="92"/>
    <n v="226.83581301421358"/>
    <x v="1242"/>
    <n v="821.69721541594345"/>
    <x v="16"/>
    <x v="1"/>
    <x v="21"/>
  </r>
  <r>
    <x v="7718"/>
    <s v="Product376"/>
    <n v="6"/>
    <x v="1"/>
    <x v="1"/>
    <n v="5.5270173944388261E-2"/>
    <x v="375"/>
    <x v="0"/>
    <x v="0"/>
    <n v="236"/>
    <n v="239.42983685742578"/>
    <x v="228"/>
    <n v="1357.179048761036"/>
    <x v="17"/>
    <x v="1"/>
    <x v="21"/>
  </r>
  <r>
    <x v="7719"/>
    <s v="Product377"/>
    <n v="9"/>
    <x v="1"/>
    <x v="1"/>
    <n v="9.3084775280596804E-2"/>
    <x v="376"/>
    <x v="1"/>
    <x v="1"/>
    <n v="221"/>
    <n v="149.92228325790029"/>
    <x v="599"/>
    <n v="1223.701210901562"/>
    <x v="18"/>
    <x v="1"/>
    <x v="21"/>
  </r>
  <r>
    <x v="7720"/>
    <s v="Product378"/>
    <n v="5"/>
    <x v="1"/>
    <x v="0"/>
    <n v="8.8655960876326129E-2"/>
    <x v="377"/>
    <x v="2"/>
    <x v="0"/>
    <n v="27"/>
    <n v="308.25067064542276"/>
    <x v="416"/>
    <n v="1404.6120562429044"/>
    <x v="19"/>
    <x v="1"/>
    <x v="21"/>
  </r>
  <r>
    <x v="7721"/>
    <s v="Product379"/>
    <n v="3"/>
    <x v="0"/>
    <x v="0"/>
    <n v="5.1641148258006711E-2"/>
    <x v="378"/>
    <x v="3"/>
    <x v="1"/>
    <n v="106"/>
    <n v="36.298798327234778"/>
    <x v="859"/>
    <n v="103.27286010369168"/>
    <x v="20"/>
    <x v="1"/>
    <x v="21"/>
  </r>
  <r>
    <x v="7722"/>
    <s v="Product380"/>
    <n v="11"/>
    <x v="2"/>
    <x v="0"/>
    <n v="2.454065464312212E-2"/>
    <x v="379"/>
    <x v="4"/>
    <x v="2"/>
    <n v="12"/>
    <n v="227.69017016065621"/>
    <x v="44"/>
    <n v="2443.1275476202081"/>
    <x v="21"/>
    <x v="1"/>
    <x v="21"/>
  </r>
  <r>
    <x v="7723"/>
    <s v="Product381"/>
    <n v="11"/>
    <x v="2"/>
    <x v="0"/>
    <n v="2.235459652220011E-2"/>
    <x v="380"/>
    <x v="0"/>
    <x v="0"/>
    <n v="238"/>
    <n v="58.310900864110891"/>
    <x v="586"/>
    <n v="627.08122622692451"/>
    <x v="22"/>
    <x v="1"/>
    <x v="21"/>
  </r>
  <r>
    <x v="7724"/>
    <s v="Product382"/>
    <n v="6"/>
    <x v="1"/>
    <x v="1"/>
    <n v="9.6869091006522801E-2"/>
    <x v="381"/>
    <x v="1"/>
    <x v="3"/>
    <n v="100"/>
    <n v="213.32159941699433"/>
    <x v="321"/>
    <n v="1155.943979936475"/>
    <x v="23"/>
    <x v="1"/>
    <x v="21"/>
  </r>
  <r>
    <x v="7725"/>
    <s v="Product383"/>
    <n v="13"/>
    <x v="1"/>
    <x v="0"/>
    <n v="6.0881353038224596E-2"/>
    <x v="382"/>
    <x v="2"/>
    <x v="3"/>
    <n v="168"/>
    <n v="101.32657791948874"/>
    <x v="958"/>
    <n v="1237.0498238412233"/>
    <x v="24"/>
    <x v="1"/>
    <x v="21"/>
  </r>
  <r>
    <x v="7726"/>
    <s v="Product384"/>
    <n v="3"/>
    <x v="1"/>
    <x v="0"/>
    <n v="4.2896580699526135E-2"/>
    <x v="383"/>
    <x v="3"/>
    <x v="2"/>
    <n v="55"/>
    <n v="40.793443605900947"/>
    <x v="495"/>
    <n v="117.13063308074653"/>
    <x v="25"/>
    <x v="1"/>
    <x v="21"/>
  </r>
  <r>
    <x v="7727"/>
    <s v="Product385"/>
    <n v="11"/>
    <x v="1"/>
    <x v="0"/>
    <n v="1.1099479996842455E-2"/>
    <x v="384"/>
    <x v="0"/>
    <x v="3"/>
    <n v="232"/>
    <n v="30.850488840609298"/>
    <x v="872"/>
    <n v="335.58870902513161"/>
    <x v="26"/>
    <x v="1"/>
    <x v="21"/>
  </r>
  <r>
    <x v="7728"/>
    <s v="Product386"/>
    <n v="11"/>
    <x v="0"/>
    <x v="0"/>
    <n v="3.6105284140336737E-2"/>
    <x v="385"/>
    <x v="1"/>
    <x v="0"/>
    <n v="221"/>
    <n v="94.706226809553144"/>
    <x v="475"/>
    <n v="1004.1551473880854"/>
    <x v="27"/>
    <x v="1"/>
    <x v="21"/>
  </r>
  <r>
    <x v="7729"/>
    <s v="Product387"/>
    <n v="15"/>
    <x v="1"/>
    <x v="0"/>
    <n v="1.7000362333639996E-3"/>
    <x v="386"/>
    <x v="2"/>
    <x v="0"/>
    <n v="75"/>
    <n v="150.49387120874337"/>
    <x v="594"/>
    <n v="2253.5703926218393"/>
    <x v="0"/>
    <x v="2"/>
    <x v="21"/>
  </r>
  <r>
    <x v="7730"/>
    <s v="Product388"/>
    <n v="13"/>
    <x v="2"/>
    <x v="1"/>
    <n v="7.7109188548476926E-2"/>
    <x v="387"/>
    <x v="3"/>
    <x v="1"/>
    <n v="79"/>
    <n v="178.11032860685228"/>
    <x v="1574"/>
    <n v="2136.8930140463794"/>
    <x v="1"/>
    <x v="2"/>
    <x v="21"/>
  </r>
  <r>
    <x v="7731"/>
    <s v="Product389"/>
    <n v="9"/>
    <x v="0"/>
    <x v="1"/>
    <n v="8.3274138751275428E-2"/>
    <x v="388"/>
    <x v="4"/>
    <x v="0"/>
    <n v="244"/>
    <n v="155.95695258839822"/>
    <x v="439"/>
    <n v="1286.7279451139329"/>
    <x v="2"/>
    <x v="2"/>
    <x v="21"/>
  </r>
  <r>
    <x v="7732"/>
    <s v="Product390"/>
    <n v="3"/>
    <x v="0"/>
    <x v="0"/>
    <n v="7.2843240333267126E-2"/>
    <x v="389"/>
    <x v="0"/>
    <x v="1"/>
    <n v="131"/>
    <n v="95.302109062721712"/>
    <x v="1580"/>
    <n v="265.07998388399591"/>
    <x v="3"/>
    <x v="2"/>
    <x v="21"/>
  </r>
  <r>
    <x v="7733"/>
    <s v="Product391"/>
    <n v="6"/>
    <x v="0"/>
    <x v="0"/>
    <n v="6.2263312952102058E-2"/>
    <x v="390"/>
    <x v="1"/>
    <x v="2"/>
    <n v="148"/>
    <n v="57.64735825813765"/>
    <x v="1402"/>
    <n v="324.34825650029569"/>
    <x v="4"/>
    <x v="2"/>
    <x v="21"/>
  </r>
  <r>
    <x v="7734"/>
    <s v="Product392"/>
    <n v="15"/>
    <x v="1"/>
    <x v="0"/>
    <n v="8.737296991409442E-2"/>
    <x v="391"/>
    <x v="2"/>
    <x v="0"/>
    <n v="150"/>
    <n v="47.132453672328822"/>
    <x v="1293"/>
    <n v="645.21526823458487"/>
    <x v="5"/>
    <x v="2"/>
    <x v="21"/>
  </r>
  <r>
    <x v="7735"/>
    <s v="Product393"/>
    <n v="9"/>
    <x v="1"/>
    <x v="0"/>
    <n v="7.466618537299051E-2"/>
    <x v="392"/>
    <x v="3"/>
    <x v="3"/>
    <n v="223"/>
    <n v="268.09629489971303"/>
    <x v="225"/>
    <n v="2232.7071052222723"/>
    <x v="6"/>
    <x v="2"/>
    <x v="21"/>
  </r>
  <r>
    <x v="7736"/>
    <s v="Product394"/>
    <n v="7"/>
    <x v="1"/>
    <x v="1"/>
    <n v="7.9483817886152955E-2"/>
    <x v="393"/>
    <x v="4"/>
    <x v="3"/>
    <n v="232"/>
    <n v="221.34789771520693"/>
    <x v="916"/>
    <n v="1426.2802520661"/>
    <x v="7"/>
    <x v="2"/>
    <x v="21"/>
  </r>
  <r>
    <x v="7737"/>
    <s v="Product395"/>
    <n v="15"/>
    <x v="0"/>
    <x v="0"/>
    <n v="1.3457851351900431E-2"/>
    <x v="394"/>
    <x v="0"/>
    <x v="2"/>
    <n v="74"/>
    <n v="60.114309157122328"/>
    <x v="51"/>
    <n v="889.5794958054538"/>
    <x v="8"/>
    <x v="2"/>
    <x v="21"/>
  </r>
  <r>
    <x v="7738"/>
    <s v="Product396"/>
    <n v="11"/>
    <x v="2"/>
    <x v="0"/>
    <n v="9.2363702424776081E-2"/>
    <x v="395"/>
    <x v="1"/>
    <x v="3"/>
    <n v="30"/>
    <n v="193.17716073076636"/>
    <x v="421"/>
    <n v="1928.680632359434"/>
    <x v="9"/>
    <x v="2"/>
    <x v="21"/>
  </r>
  <r>
    <x v="7739"/>
    <s v="Product397"/>
    <n v="6"/>
    <x v="2"/>
    <x v="0"/>
    <n v="1.7710521729773498E-2"/>
    <x v="396"/>
    <x v="2"/>
    <x v="0"/>
    <n v="5"/>
    <n v="176.21648374246965"/>
    <x v="935"/>
    <n v="1038.5735872680261"/>
    <x v="10"/>
    <x v="2"/>
    <x v="21"/>
  </r>
  <r>
    <x v="7740"/>
    <s v="Product398"/>
    <n v="13"/>
    <x v="1"/>
    <x v="0"/>
    <n v="7.7550421907296024E-2"/>
    <x v="397"/>
    <x v="3"/>
    <x v="0"/>
    <n v="86"/>
    <n v="227.16718713591032"/>
    <x v="1495"/>
    <n v="2724.1535870903485"/>
    <x v="11"/>
    <x v="2"/>
    <x v="21"/>
  </r>
  <r>
    <x v="7741"/>
    <s v="Product399"/>
    <n v="9"/>
    <x v="1"/>
    <x v="0"/>
    <n v="3.7126664282866505E-2"/>
    <x v="398"/>
    <x v="4"/>
    <x v="1"/>
    <n v="18"/>
    <n v="77.850986302146978"/>
    <x v="386"/>
    <n v="674.64574982655427"/>
    <x v="12"/>
    <x v="2"/>
    <x v="21"/>
  </r>
  <r>
    <x v="7742"/>
    <s v="Product400"/>
    <n v="5"/>
    <x v="1"/>
    <x v="1"/>
    <n v="4.1074259447659758E-2"/>
    <x v="399"/>
    <x v="0"/>
    <x v="0"/>
    <n v="187"/>
    <n v="200.06384187759031"/>
    <x v="687"/>
    <n v="959.23183865107296"/>
    <x v="13"/>
    <x v="2"/>
    <x v="21"/>
  </r>
  <r>
    <x v="7743"/>
    <s v="Product401"/>
    <n v="7"/>
    <x v="1"/>
    <x v="1"/>
    <n v="1.9354335282349578E-2"/>
    <x v="400"/>
    <x v="1"/>
    <x v="1"/>
    <n v="13"/>
    <n v="264.13293471455302"/>
    <x v="653"/>
    <n v="1813.1457213588365"/>
    <x v="14"/>
    <x v="2"/>
    <x v="21"/>
  </r>
  <r>
    <x v="7744"/>
    <s v="Product402"/>
    <n v="4"/>
    <x v="0"/>
    <x v="0"/>
    <n v="6.6763226501905484E-2"/>
    <x v="401"/>
    <x v="2"/>
    <x v="2"/>
    <n v="171"/>
    <n v="317.41165622914644"/>
    <x v="33"/>
    <n v="1184.8809197199"/>
    <x v="15"/>
    <x v="2"/>
    <x v="21"/>
  </r>
  <r>
    <x v="7745"/>
    <s v="Product403"/>
    <n v="10"/>
    <x v="1"/>
    <x v="0"/>
    <n v="9.9703015404871184E-2"/>
    <x v="402"/>
    <x v="3"/>
    <x v="0"/>
    <n v="107"/>
    <n v="179.62636269711595"/>
    <x v="339"/>
    <n v="1617.1707269000442"/>
    <x v="16"/>
    <x v="2"/>
    <x v="21"/>
  </r>
  <r>
    <x v="7746"/>
    <s v="Product404"/>
    <n v="3"/>
    <x v="2"/>
    <x v="0"/>
    <n v="1.8164436368603955E-2"/>
    <x v="403"/>
    <x v="4"/>
    <x v="3"/>
    <n v="145"/>
    <n v="185.15924030977027"/>
    <x v="1174"/>
    <n v="545.38778121331325"/>
    <x v="17"/>
    <x v="2"/>
    <x v="21"/>
  </r>
  <r>
    <x v="7747"/>
    <s v="Product405"/>
    <n v="15"/>
    <x v="0"/>
    <x v="0"/>
    <n v="9.9743257961822443E-2"/>
    <x v="404"/>
    <x v="0"/>
    <x v="3"/>
    <n v="52"/>
    <n v="198.04997357641645"/>
    <x v="454"/>
    <n v="2674.4373595897773"/>
    <x v="18"/>
    <x v="2"/>
    <x v="21"/>
  </r>
  <r>
    <x v="7748"/>
    <s v="Product406"/>
    <n v="12"/>
    <x v="0"/>
    <x v="1"/>
    <n v="5.2720498609161552E-2"/>
    <x v="405"/>
    <x v="1"/>
    <x v="2"/>
    <n v="37"/>
    <n v="316.57164809966901"/>
    <x v="460"/>
    <n v="3598.5819955959655"/>
    <x v="19"/>
    <x v="2"/>
    <x v="21"/>
  </r>
  <r>
    <x v="7749"/>
    <s v="Product407"/>
    <n v="10"/>
    <x v="0"/>
    <x v="0"/>
    <n v="1.071736321533473E-2"/>
    <x v="406"/>
    <x v="2"/>
    <x v="3"/>
    <n v="162"/>
    <n v="65.150985289244161"/>
    <x v="39"/>
    <n v="644.52738516062391"/>
    <x v="20"/>
    <x v="2"/>
    <x v="21"/>
  </r>
  <r>
    <x v="7750"/>
    <s v="Product408"/>
    <n v="14"/>
    <x v="1"/>
    <x v="0"/>
    <n v="7.2793177023080552E-2"/>
    <x v="407"/>
    <x v="3"/>
    <x v="0"/>
    <n v="227"/>
    <n v="189.70583886858103"/>
    <x v="901"/>
    <n v="2462.5516742051182"/>
    <x v="21"/>
    <x v="2"/>
    <x v="21"/>
  </r>
  <r>
    <x v="7751"/>
    <s v="Product409"/>
    <n v="15"/>
    <x v="1"/>
    <x v="0"/>
    <n v="5.5328042115826231E-2"/>
    <x v="408"/>
    <x v="0"/>
    <x v="0"/>
    <n v="218"/>
    <n v="58.3603935223815"/>
    <x v="402"/>
    <n v="826.97140817518482"/>
    <x v="22"/>
    <x v="2"/>
    <x v="21"/>
  </r>
  <r>
    <x v="7752"/>
    <s v="Product410"/>
    <n v="15"/>
    <x v="1"/>
    <x v="0"/>
    <n v="5.8813666699220717E-2"/>
    <x v="409"/>
    <x v="1"/>
    <x v="1"/>
    <n v="75"/>
    <n v="313.80359117550705"/>
    <x v="594"/>
    <n v="4430.2147703263836"/>
    <x v="23"/>
    <x v="2"/>
    <x v="21"/>
  </r>
  <r>
    <x v="7753"/>
    <s v="Product411"/>
    <n v="3"/>
    <x v="0"/>
    <x v="0"/>
    <n v="9.0369624963623135E-2"/>
    <x v="410"/>
    <x v="2"/>
    <x v="0"/>
    <n v="244"/>
    <n v="224.26331556566777"/>
    <x v="807"/>
    <n v="611.99017153469913"/>
    <x v="24"/>
    <x v="2"/>
    <x v="21"/>
  </r>
  <r>
    <x v="7754"/>
    <s v="Product412"/>
    <n v="4"/>
    <x v="2"/>
    <x v="1"/>
    <n v="5.6571484947688079E-2"/>
    <x v="411"/>
    <x v="3"/>
    <x v="1"/>
    <n v="157"/>
    <n v="159.05379210627527"/>
    <x v="1581"/>
    <n v="600.22353160104967"/>
    <x v="25"/>
    <x v="2"/>
    <x v="21"/>
  </r>
  <r>
    <x v="7755"/>
    <s v="Product413"/>
    <n v="6"/>
    <x v="2"/>
    <x v="1"/>
    <n v="9.4773529339254467E-2"/>
    <x v="412"/>
    <x v="4"/>
    <x v="2"/>
    <n v="224"/>
    <n v="257.87431590483391"/>
    <x v="506"/>
    <n v="1400.6079411635219"/>
    <x v="26"/>
    <x v="2"/>
    <x v="21"/>
  </r>
  <r>
    <x v="7756"/>
    <s v="Product414"/>
    <n v="6"/>
    <x v="1"/>
    <x v="0"/>
    <n v="8.2934816319290006E-2"/>
    <x v="413"/>
    <x v="0"/>
    <x v="0"/>
    <n v="126"/>
    <n v="260.49981494666827"/>
    <x v="361"/>
    <n v="1433.3718638571438"/>
    <x v="27"/>
    <x v="2"/>
    <x v="21"/>
  </r>
  <r>
    <x v="7757"/>
    <s v="Product415"/>
    <n v="3"/>
    <x v="1"/>
    <x v="0"/>
    <n v="9.8675599611711268E-2"/>
    <x v="414"/>
    <x v="1"/>
    <x v="3"/>
    <n v="159"/>
    <n v="83.240140401458802"/>
    <x v="611"/>
    <n v="225.07910890674549"/>
    <x v="28"/>
    <x v="2"/>
    <x v="21"/>
  </r>
  <r>
    <x v="7758"/>
    <s v="Product416"/>
    <n v="9"/>
    <x v="1"/>
    <x v="0"/>
    <n v="8.8770671975801393E-2"/>
    <x v="415"/>
    <x v="2"/>
    <x v="3"/>
    <n v="77"/>
    <n v="132.06325903270192"/>
    <x v="1211"/>
    <n v="1083.0592330654918"/>
    <x v="29"/>
    <x v="2"/>
    <x v="21"/>
  </r>
  <r>
    <x v="7759"/>
    <s v="Product417"/>
    <n v="13"/>
    <x v="1"/>
    <x v="0"/>
    <n v="9.4236534151388829E-2"/>
    <x v="416"/>
    <x v="3"/>
    <x v="2"/>
    <n v="16"/>
    <n v="114.46063995126526"/>
    <x v="639"/>
    <n v="1347.7654572916044"/>
    <x v="30"/>
    <x v="2"/>
    <x v="21"/>
  </r>
  <r>
    <x v="7760"/>
    <s v="Product418"/>
    <n v="10"/>
    <x v="0"/>
    <x v="1"/>
    <n v="3.135200774163395E-2"/>
    <x v="417"/>
    <x v="4"/>
    <x v="3"/>
    <n v="234"/>
    <n v="101.91692013777514"/>
    <x v="191"/>
    <n v="987.21620068612128"/>
    <x v="0"/>
    <x v="3"/>
    <x v="21"/>
  </r>
  <r>
    <x v="7761"/>
    <s v="Product419"/>
    <n v="7"/>
    <x v="1"/>
    <x v="0"/>
    <n v="5.8806820002929222E-2"/>
    <x v="418"/>
    <x v="0"/>
    <x v="0"/>
    <n v="152"/>
    <n v="207.57926742939773"/>
    <x v="715"/>
    <n v="1367.6053356933605"/>
    <x v="1"/>
    <x v="3"/>
    <x v="21"/>
  </r>
  <r>
    <x v="7762"/>
    <s v="Product420"/>
    <n v="11"/>
    <x v="2"/>
    <x v="0"/>
    <n v="1.9691836071510618E-2"/>
    <x v="419"/>
    <x v="1"/>
    <x v="0"/>
    <n v="210"/>
    <n v="177.92473545813013"/>
    <x v="833"/>
    <n v="1918.6317780786392"/>
    <x v="2"/>
    <x v="3"/>
    <x v="21"/>
  </r>
  <r>
    <x v="7763"/>
    <s v="Product421"/>
    <n v="7"/>
    <x v="0"/>
    <x v="0"/>
    <n v="1.2604273054178595E-2"/>
    <x v="420"/>
    <x v="2"/>
    <x v="1"/>
    <n v="166"/>
    <n v="242.50517847450834"/>
    <x v="1582"/>
    <n v="1676.1400389157434"/>
    <x v="3"/>
    <x v="3"/>
    <x v="21"/>
  </r>
  <r>
    <x v="7764"/>
    <s v="Product422"/>
    <n v="7"/>
    <x v="0"/>
    <x v="0"/>
    <n v="7.1871236671645529E-3"/>
    <x v="421"/>
    <x v="3"/>
    <x v="0"/>
    <n v="36"/>
    <n v="189.91282679756901"/>
    <x v="38"/>
    <n v="1319.8352987777585"/>
    <x v="4"/>
    <x v="3"/>
    <x v="21"/>
  </r>
  <r>
    <x v="7765"/>
    <s v="Product423"/>
    <n v="8"/>
    <x v="0"/>
    <x v="0"/>
    <n v="2.9719654016482001E-2"/>
    <x v="422"/>
    <x v="4"/>
    <x v="1"/>
    <n v="224"/>
    <n v="46.714901536844181"/>
    <x v="413"/>
    <n v="362.61240660604119"/>
    <x v="5"/>
    <x v="3"/>
    <x v="21"/>
  </r>
  <r>
    <x v="7766"/>
    <s v="Product424"/>
    <n v="12"/>
    <x v="1"/>
    <x v="1"/>
    <n v="9.9713218696783415E-3"/>
    <x v="423"/>
    <x v="0"/>
    <x v="2"/>
    <n v="96"/>
    <n v="188.12830494186898"/>
    <x v="93"/>
    <n v="2235.0290047259596"/>
    <x v="6"/>
    <x v="3"/>
    <x v="21"/>
  </r>
  <r>
    <x v="7767"/>
    <s v="Product425"/>
    <n v="9"/>
    <x v="1"/>
    <x v="1"/>
    <n v="5.9343751435909156E-2"/>
    <x v="424"/>
    <x v="1"/>
    <x v="0"/>
    <n v="35"/>
    <n v="132.69024496486145"/>
    <x v="114"/>
    <n v="1123.3431724472712"/>
    <x v="7"/>
    <x v="3"/>
    <x v="21"/>
  </r>
  <r>
    <x v="7768"/>
    <s v="Product426"/>
    <n v="8"/>
    <x v="1"/>
    <x v="0"/>
    <n v="1.7543962222396726E-2"/>
    <x v="425"/>
    <x v="2"/>
    <x v="3"/>
    <n v="127"/>
    <n v="47.25577400472433"/>
    <x v="870"/>
    <n v="371.41376392636261"/>
    <x v="8"/>
    <x v="3"/>
    <x v="21"/>
  </r>
  <r>
    <x v="7769"/>
    <s v="Product427"/>
    <n v="1"/>
    <x v="0"/>
    <x v="0"/>
    <n v="7.7739190248510281E-2"/>
    <x v="426"/>
    <x v="3"/>
    <x v="3"/>
    <n v="227"/>
    <n v="175.88922350157938"/>
    <x v="1168"/>
    <n v="162.21573769312735"/>
    <x v="9"/>
    <x v="3"/>
    <x v="21"/>
  </r>
  <r>
    <x v="7770"/>
    <s v="Product428"/>
    <n v="8"/>
    <x v="2"/>
    <x v="0"/>
    <n v="3.4343093323637046E-2"/>
    <x v="427"/>
    <x v="4"/>
    <x v="2"/>
    <n v="196"/>
    <n v="145.51703857400872"/>
    <x v="865"/>
    <n v="1124.156266704658"/>
    <x v="10"/>
    <x v="3"/>
    <x v="21"/>
  </r>
  <r>
    <x v="7771"/>
    <s v="Product429"/>
    <n v="5"/>
    <x v="2"/>
    <x v="0"/>
    <n v="6.3431786079572672E-2"/>
    <x v="428"/>
    <x v="0"/>
    <x v="3"/>
    <n v="218"/>
    <n v="290.99117021881017"/>
    <x v="480"/>
    <n v="1362.6654027922305"/>
    <x v="11"/>
    <x v="3"/>
    <x v="21"/>
  </r>
  <r>
    <x v="7772"/>
    <s v="Product430"/>
    <n v="5"/>
    <x v="1"/>
    <x v="1"/>
    <n v="4.0008781488845617E-2"/>
    <x v="429"/>
    <x v="1"/>
    <x v="0"/>
    <n v="59"/>
    <n v="42.949869836821634"/>
    <x v="786"/>
    <n v="206.15748939772936"/>
    <x v="12"/>
    <x v="3"/>
    <x v="21"/>
  </r>
  <r>
    <x v="7773"/>
    <s v="Product431"/>
    <n v="12"/>
    <x v="1"/>
    <x v="0"/>
    <n v="2.8107737717301819E-2"/>
    <x v="430"/>
    <x v="2"/>
    <x v="0"/>
    <n v="54"/>
    <n v="42.851440406431095"/>
    <x v="35"/>
    <n v="499.76380030414248"/>
    <x v="13"/>
    <x v="3"/>
    <x v="21"/>
  </r>
  <r>
    <x v="7774"/>
    <s v="Product432"/>
    <n v="3"/>
    <x v="1"/>
    <x v="0"/>
    <n v="4.5687848976486371E-3"/>
    <x v="431"/>
    <x v="3"/>
    <x v="1"/>
    <n v="158"/>
    <n v="57.721328572653761"/>
    <x v="747"/>
    <n v="172.3728367151964"/>
    <x v="14"/>
    <x v="3"/>
    <x v="21"/>
  </r>
  <r>
    <x v="7775"/>
    <s v="Product433"/>
    <n v="14"/>
    <x v="1"/>
    <x v="0"/>
    <n v="3.3301139605634598E-2"/>
    <x v="432"/>
    <x v="0"/>
    <x v="0"/>
    <n v="34"/>
    <n v="266.43416426182864"/>
    <x v="1032"/>
    <n v="3605.8624414684882"/>
    <x v="15"/>
    <x v="3"/>
    <x v="21"/>
  </r>
  <r>
    <x v="7776"/>
    <s v="Product434"/>
    <n v="3"/>
    <x v="0"/>
    <x v="0"/>
    <n v="3.335054817853024E-2"/>
    <x v="433"/>
    <x v="1"/>
    <x v="1"/>
    <n v="189"/>
    <n v="312.6991805784329"/>
    <x v="754"/>
    <n v="906.81147447349485"/>
    <x v="16"/>
    <x v="3"/>
    <x v="21"/>
  </r>
  <r>
    <x v="7777"/>
    <s v="Product435"/>
    <n v="15"/>
    <x v="1"/>
    <x v="0"/>
    <n v="4.2921543553784518E-2"/>
    <x v="434"/>
    <x v="2"/>
    <x v="2"/>
    <n v="126"/>
    <n v="116.6865863128603"/>
    <x v="666"/>
    <n v="1675.1732687443564"/>
    <x v="17"/>
    <x v="3"/>
    <x v="21"/>
  </r>
  <r>
    <x v="7778"/>
    <s v="Product436"/>
    <n v="15"/>
    <x v="2"/>
    <x v="1"/>
    <n v="9.6741584552775012E-2"/>
    <x v="435"/>
    <x v="3"/>
    <x v="0"/>
    <n v="206"/>
    <n v="269.16666015472356"/>
    <x v="543"/>
    <n v="3646.9057641386594"/>
    <x v="18"/>
    <x v="3"/>
    <x v="21"/>
  </r>
  <r>
    <x v="7779"/>
    <s v="Product437"/>
    <n v="2"/>
    <x v="0"/>
    <x v="1"/>
    <n v="7.7883470290150053E-2"/>
    <x v="436"/>
    <x v="4"/>
    <x v="3"/>
    <n v="95"/>
    <n v="249.15467017367692"/>
    <x v="668"/>
    <n v="459.49927964310643"/>
    <x v="19"/>
    <x v="3"/>
    <x v="21"/>
  </r>
  <r>
    <x v="7780"/>
    <s v="Product438"/>
    <n v="4"/>
    <x v="0"/>
    <x v="0"/>
    <n v="8.0544089664168983E-2"/>
    <x v="437"/>
    <x v="0"/>
    <x v="3"/>
    <n v="189"/>
    <n v="66.827099307609075"/>
    <x v="361"/>
    <n v="245.77828571592275"/>
    <x v="20"/>
    <x v="3"/>
    <x v="21"/>
  </r>
  <r>
    <x v="7781"/>
    <s v="Product439"/>
    <n v="15"/>
    <x v="0"/>
    <x v="0"/>
    <n v="3.5428640333576733E-2"/>
    <x v="438"/>
    <x v="1"/>
    <x v="2"/>
    <n v="186"/>
    <n v="306.22444642324189"/>
    <x v="721"/>
    <n v="4430.6299597434636"/>
    <x v="21"/>
    <x v="3"/>
    <x v="21"/>
  </r>
  <r>
    <x v="7782"/>
    <s v="Product440"/>
    <n v="4"/>
    <x v="1"/>
    <x v="0"/>
    <n v="8.3059773474699838E-2"/>
    <x v="439"/>
    <x v="2"/>
    <x v="3"/>
    <n v="189"/>
    <n v="64.00804266571339"/>
    <x v="361"/>
    <n v="234.76619656536124"/>
    <x v="22"/>
    <x v="3"/>
    <x v="21"/>
  </r>
  <r>
    <x v="7783"/>
    <s v="Product441"/>
    <n v="8"/>
    <x v="1"/>
    <x v="0"/>
    <n v="2.4728821952011228E-2"/>
    <x v="440"/>
    <x v="3"/>
    <x v="0"/>
    <n v="232"/>
    <n v="188.80476792258349"/>
    <x v="861"/>
    <n v="1473.086787463481"/>
    <x v="23"/>
    <x v="3"/>
    <x v="21"/>
  </r>
  <r>
    <x v="7784"/>
    <s v="Product442"/>
    <n v="13"/>
    <x v="1"/>
    <x v="1"/>
    <n v="1.2675802520433856E-2"/>
    <x v="441"/>
    <x v="4"/>
    <x v="0"/>
    <n v="236"/>
    <n v="57.085838050365702"/>
    <x v="1480"/>
    <n v="732.7089801268354"/>
    <x v="24"/>
    <x v="3"/>
    <x v="21"/>
  </r>
  <r>
    <x v="7785"/>
    <s v="Product443"/>
    <n v="9"/>
    <x v="0"/>
    <x v="0"/>
    <n v="1.0710506326514935E-2"/>
    <x v="442"/>
    <x v="0"/>
    <x v="1"/>
    <n v="124"/>
    <n v="271.46180114523543"/>
    <x v="2"/>
    <n v="2416.9887702599599"/>
    <x v="25"/>
    <x v="3"/>
    <x v="21"/>
  </r>
  <r>
    <x v="7786"/>
    <s v="Product444"/>
    <n v="5"/>
    <x v="2"/>
    <x v="0"/>
    <n v="1.0341649727809089E-2"/>
    <x v="443"/>
    <x v="1"/>
    <x v="0"/>
    <n v="92"/>
    <n v="218.32030732040246"/>
    <x v="584"/>
    <n v="1080.3125758681363"/>
    <x v="26"/>
    <x v="3"/>
    <x v="21"/>
  </r>
  <r>
    <x v="7787"/>
    <s v="Product445"/>
    <n v="11"/>
    <x v="2"/>
    <x v="0"/>
    <n v="8.3798230958310058E-2"/>
    <x v="444"/>
    <x v="2"/>
    <x v="1"/>
    <n v="136"/>
    <n v="284.95259570993841"/>
    <x v="1363"/>
    <n v="2871.8147951071373"/>
    <x v="27"/>
    <x v="3"/>
    <x v="21"/>
  </r>
  <r>
    <x v="7788"/>
    <s v="Product446"/>
    <n v="7"/>
    <x v="1"/>
    <x v="0"/>
    <n v="4.5203001645851094E-2"/>
    <x v="445"/>
    <x v="3"/>
    <x v="2"/>
    <n v="125"/>
    <n v="190.31534925602404"/>
    <x v="368"/>
    <n v="1271.9876694726127"/>
    <x v="28"/>
    <x v="3"/>
    <x v="21"/>
  </r>
  <r>
    <x v="7789"/>
    <s v="Product447"/>
    <n v="4"/>
    <x v="1"/>
    <x v="0"/>
    <n v="6.347289485462225E-2"/>
    <x v="446"/>
    <x v="4"/>
    <x v="0"/>
    <n v="95"/>
    <n v="247.00736062571465"/>
    <x v="369"/>
    <n v="925.31635358560357"/>
    <x v="29"/>
    <x v="3"/>
    <x v="21"/>
  </r>
  <r>
    <x v="7790"/>
    <s v="Product448"/>
    <n v="11"/>
    <x v="1"/>
    <x v="1"/>
    <n v="8.8356268974838836E-2"/>
    <x v="447"/>
    <x v="0"/>
    <x v="3"/>
    <n v="124"/>
    <n v="192.44996204724529"/>
    <x v="366"/>
    <n v="1929.903815800415"/>
    <x v="0"/>
    <x v="4"/>
    <x v="21"/>
  </r>
  <r>
    <x v="7791"/>
    <s v="Product449"/>
    <n v="6"/>
    <x v="1"/>
    <x v="1"/>
    <n v="1.7033959872230154E-2"/>
    <x v="448"/>
    <x v="1"/>
    <x v="3"/>
    <n v="166"/>
    <n v="130.96860520001786"/>
    <x v="875"/>
    <n v="772.42614740711281"/>
    <x v="1"/>
    <x v="4"/>
    <x v="21"/>
  </r>
  <r>
    <x v="7792"/>
    <s v="Product450"/>
    <n v="4"/>
    <x v="0"/>
    <x v="0"/>
    <n v="7.4200923860525098E-2"/>
    <x v="449"/>
    <x v="2"/>
    <x v="2"/>
    <n v="213"/>
    <n v="197.05763311336531"/>
    <x v="876"/>
    <n v="729.74309873034076"/>
    <x v="2"/>
    <x v="4"/>
    <x v="21"/>
  </r>
  <r>
    <x v="7793"/>
    <s v="Product451"/>
    <n v="6"/>
    <x v="1"/>
    <x v="0"/>
    <n v="3.9126258489440784E-2"/>
    <x v="450"/>
    <x v="3"/>
    <x v="3"/>
    <n v="93"/>
    <n v="180.63058424814125"/>
    <x v="172"/>
    <n v="1041.3791119064986"/>
    <x v="3"/>
    <x v="4"/>
    <x v="21"/>
  </r>
  <r>
    <x v="7794"/>
    <s v="Product452"/>
    <n v="4"/>
    <x v="2"/>
    <x v="0"/>
    <n v="9.7900445875970854E-2"/>
    <x v="451"/>
    <x v="4"/>
    <x v="0"/>
    <n v="84"/>
    <n v="155.56719966615981"/>
    <x v="210"/>
    <n v="561.34840582066624"/>
    <x v="4"/>
    <x v="4"/>
    <x v="21"/>
  </r>
  <r>
    <x v="7795"/>
    <s v="Product453"/>
    <n v="13"/>
    <x v="0"/>
    <x v="0"/>
    <n v="3.7133277286644804E-2"/>
    <x v="452"/>
    <x v="0"/>
    <x v="0"/>
    <n v="35"/>
    <n v="231.50400912394608"/>
    <x v="1015"/>
    <n v="2897.7975852822965"/>
    <x v="5"/>
    <x v="4"/>
    <x v="21"/>
  </r>
  <r>
    <x v="7796"/>
    <s v="Product454"/>
    <n v="3"/>
    <x v="0"/>
    <x v="1"/>
    <n v="6.861696369018383E-2"/>
    <x v="453"/>
    <x v="1"/>
    <x v="1"/>
    <n v="249"/>
    <n v="219.35784417568459"/>
    <x v="97"/>
    <n v="612.91852484017386"/>
    <x v="6"/>
    <x v="4"/>
    <x v="21"/>
  </r>
  <r>
    <x v="7797"/>
    <s v="Product455"/>
    <n v="11"/>
    <x v="0"/>
    <x v="0"/>
    <n v="9.6903172508256072E-2"/>
    <x v="454"/>
    <x v="2"/>
    <x v="0"/>
    <n v="203"/>
    <n v="244.58121352439261"/>
    <x v="1156"/>
    <n v="2429.6856979775575"/>
    <x v="7"/>
    <x v="4"/>
    <x v="21"/>
  </r>
  <r>
    <x v="7798"/>
    <s v="Product456"/>
    <n v="11"/>
    <x v="1"/>
    <x v="0"/>
    <n v="9.5900683004128628E-2"/>
    <x v="455"/>
    <x v="3"/>
    <x v="1"/>
    <n v="163"/>
    <n v="243.10298785664648"/>
    <x v="1583"/>
    <n v="2417.6816980893468"/>
    <x v="8"/>
    <x v="4"/>
    <x v="21"/>
  </r>
  <r>
    <x v="7799"/>
    <s v="Product457"/>
    <n v="6"/>
    <x v="1"/>
    <x v="0"/>
    <n v="4.801825843899972E-2"/>
    <x v="456"/>
    <x v="0"/>
    <x v="2"/>
    <n v="154"/>
    <n v="241.68765864077508"/>
    <x v="72"/>
    <n v="1380.4934291198736"/>
    <x v="9"/>
    <x v="4"/>
    <x v="21"/>
  </r>
  <r>
    <x v="7800"/>
    <s v="Product458"/>
    <n v="2"/>
    <x v="1"/>
    <x v="0"/>
    <n v="3.3363067210214863E-2"/>
    <x v="457"/>
    <x v="1"/>
    <x v="0"/>
    <n v="99"/>
    <n v="160.01900049196189"/>
    <x v="15"/>
    <n v="309.36055164727429"/>
    <x v="10"/>
    <x v="4"/>
    <x v="21"/>
  </r>
  <r>
    <x v="7801"/>
    <s v="Product459"/>
    <n v="10"/>
    <x v="0"/>
    <x v="0"/>
    <n v="1.1046635315316489E-2"/>
    <x v="458"/>
    <x v="2"/>
    <x v="3"/>
    <n v="131"/>
    <n v="188.25557495350102"/>
    <x v="212"/>
    <n v="1861.7598427091448"/>
    <x v="11"/>
    <x v="4"/>
    <x v="21"/>
  </r>
  <r>
    <x v="7802"/>
    <s v="Product460"/>
    <n v="5"/>
    <x v="2"/>
    <x v="1"/>
    <n v="3.4885856646735658E-2"/>
    <x v="459"/>
    <x v="3"/>
    <x v="3"/>
    <n v="78"/>
    <n v="100.12902231135899"/>
    <x v="685"/>
    <n v="483.17967796413569"/>
    <x v="12"/>
    <x v="4"/>
    <x v="21"/>
  </r>
  <r>
    <x v="7803"/>
    <s v="Product461"/>
    <n v="11"/>
    <x v="2"/>
    <x v="1"/>
    <n v="6.2194051596826151E-2"/>
    <x v="460"/>
    <x v="4"/>
    <x v="2"/>
    <n v="228"/>
    <n v="309.54139292506426"/>
    <x v="1362"/>
    <n v="3193.1873551834233"/>
    <x v="13"/>
    <x v="4"/>
    <x v="21"/>
  </r>
  <r>
    <x v="7804"/>
    <s v="Product462"/>
    <n v="2"/>
    <x v="1"/>
    <x v="0"/>
    <n v="8.9519080531491213E-2"/>
    <x v="461"/>
    <x v="0"/>
    <x v="3"/>
    <n v="16"/>
    <n v="73.511656033946835"/>
    <x v="856"/>
    <n v="133.86192035488133"/>
    <x v="14"/>
    <x v="4"/>
    <x v="21"/>
  </r>
  <r>
    <x v="7805"/>
    <s v="Product463"/>
    <n v="11"/>
    <x v="1"/>
    <x v="0"/>
    <n v="5.5988782300269213E-2"/>
    <x v="462"/>
    <x v="1"/>
    <x v="0"/>
    <n v="245"/>
    <n v="137.10690590000362"/>
    <x v="1584"/>
    <n v="1423.7350291307532"/>
    <x v="15"/>
    <x v="4"/>
    <x v="21"/>
  </r>
  <r>
    <x v="7806"/>
    <s v="Product464"/>
    <n v="14"/>
    <x v="1"/>
    <x v="0"/>
    <n v="5.5795322956190968E-2"/>
    <x v="463"/>
    <x v="2"/>
    <x v="0"/>
    <n v="194"/>
    <n v="44.220340417226431"/>
    <x v="381"/>
    <n v="584.54273139380405"/>
    <x v="16"/>
    <x v="4"/>
    <x v="21"/>
  </r>
  <r>
    <x v="7807"/>
    <s v="Product465"/>
    <n v="1"/>
    <x v="1"/>
    <x v="0"/>
    <n v="4.9464697983687168E-2"/>
    <x v="464"/>
    <x v="3"/>
    <x v="1"/>
    <n v="8"/>
    <n v="185.98319338010401"/>
    <x v="1289"/>
    <n v="176.78359088951549"/>
    <x v="17"/>
    <x v="4"/>
    <x v="21"/>
  </r>
  <r>
    <x v="7808"/>
    <s v="Product466"/>
    <n v="12"/>
    <x v="0"/>
    <x v="1"/>
    <n v="2.1761502839954417E-2"/>
    <x v="465"/>
    <x v="4"/>
    <x v="0"/>
    <n v="169"/>
    <n v="211.49905755426178"/>
    <x v="980"/>
    <n v="2482.7582425517644"/>
    <x v="18"/>
    <x v="4"/>
    <x v="21"/>
  </r>
  <r>
    <x v="7809"/>
    <s v="Product467"/>
    <n v="14"/>
    <x v="1"/>
    <x v="0"/>
    <n v="1.8468183580100696E-2"/>
    <x v="466"/>
    <x v="0"/>
    <x v="1"/>
    <n v="105"/>
    <n v="209.26477410863413"/>
    <x v="704"/>
    <n v="2875.6004738096658"/>
    <x v="19"/>
    <x v="4"/>
    <x v="21"/>
  </r>
  <r>
    <x v="7810"/>
    <s v="Product468"/>
    <n v="2"/>
    <x v="2"/>
    <x v="0"/>
    <n v="9.1449062871872364E-2"/>
    <x v="467"/>
    <x v="1"/>
    <x v="2"/>
    <n v="45"/>
    <n v="278.31808883904318"/>
    <x v="572"/>
    <n v="505.73232086884434"/>
    <x v="20"/>
    <x v="4"/>
    <x v="21"/>
  </r>
  <r>
    <x v="7811"/>
    <s v="Product469"/>
    <n v="6"/>
    <x v="0"/>
    <x v="0"/>
    <n v="3.3867926444699152E-2"/>
    <x v="468"/>
    <x v="2"/>
    <x v="0"/>
    <n v="51"/>
    <n v="284.40748532509963"/>
    <x v="515"/>
    <n v="1648.6511611907238"/>
    <x v="21"/>
    <x v="4"/>
    <x v="21"/>
  </r>
  <r>
    <x v="7812"/>
    <s v="Product470"/>
    <n v="7"/>
    <x v="0"/>
    <x v="0"/>
    <n v="8.9516394326499452E-2"/>
    <x v="469"/>
    <x v="3"/>
    <x v="3"/>
    <n v="144"/>
    <n v="147.40569670823839"/>
    <x v="115"/>
    <n v="939.47329165011945"/>
    <x v="22"/>
    <x v="4"/>
    <x v="21"/>
  </r>
  <r>
    <x v="7813"/>
    <s v="Product471"/>
    <n v="15"/>
    <x v="0"/>
    <x v="0"/>
    <n v="8.0331463338510087E-2"/>
    <x v="470"/>
    <x v="4"/>
    <x v="3"/>
    <n v="153"/>
    <n v="289.78767936389409"/>
    <x v="1346"/>
    <n v="3997.6291653468224"/>
    <x v="23"/>
    <x v="4"/>
    <x v="21"/>
  </r>
  <r>
    <x v="7814"/>
    <s v="Product472"/>
    <n v="4"/>
    <x v="1"/>
    <x v="1"/>
    <n v="4.9119053566240058E-2"/>
    <x v="471"/>
    <x v="0"/>
    <x v="2"/>
    <n v="237"/>
    <n v="262.21798356520526"/>
    <x v="78"/>
    <n v="997.35233753773798"/>
    <x v="24"/>
    <x v="4"/>
    <x v="21"/>
  </r>
  <r>
    <x v="7815"/>
    <s v="Product473"/>
    <n v="5"/>
    <x v="1"/>
    <x v="1"/>
    <n v="7.5258547260466505E-2"/>
    <x v="472"/>
    <x v="1"/>
    <x v="3"/>
    <n v="18"/>
    <n v="232.50861402516577"/>
    <x v="572"/>
    <n v="1075.0517675404362"/>
    <x v="25"/>
    <x v="4"/>
    <x v="21"/>
  </r>
  <r>
    <x v="7816"/>
    <s v="Product474"/>
    <n v="10"/>
    <x v="1"/>
    <x v="0"/>
    <n v="4.743682262322492E-2"/>
    <x v="473"/>
    <x v="2"/>
    <x v="0"/>
    <n v="227"/>
    <n v="240.0271914838338"/>
    <x v="356"/>
    <n v="2286.4106417666435"/>
    <x v="26"/>
    <x v="4"/>
    <x v="21"/>
  </r>
  <r>
    <x v="7817"/>
    <s v="Product475"/>
    <n v="8"/>
    <x v="0"/>
    <x v="0"/>
    <n v="2.8092566731228341E-2"/>
    <x v="474"/>
    <x v="3"/>
    <x v="0"/>
    <n v="24"/>
    <n v="255.92091709802136"/>
    <x v="593"/>
    <n v="1989.8515332522243"/>
    <x v="27"/>
    <x v="4"/>
    <x v="21"/>
  </r>
  <r>
    <x v="7818"/>
    <s v="Product476"/>
    <n v="9"/>
    <x v="2"/>
    <x v="0"/>
    <n v="2.6045014607481733E-2"/>
    <x v="475"/>
    <x v="4"/>
    <x v="1"/>
    <n v="208"/>
    <n v="307.22858589296692"/>
    <x v="350"/>
    <n v="2693.0413159699374"/>
    <x v="28"/>
    <x v="4"/>
    <x v="21"/>
  </r>
  <r>
    <x v="7819"/>
    <s v="Product477"/>
    <n v="1"/>
    <x v="2"/>
    <x v="0"/>
    <n v="5.957171630285682E-2"/>
    <x v="476"/>
    <x v="0"/>
    <x v="0"/>
    <n v="78"/>
    <n v="148.31438109410021"/>
    <x v="388"/>
    <n v="139.47903885992869"/>
    <x v="29"/>
    <x v="4"/>
    <x v="21"/>
  </r>
  <r>
    <x v="7820"/>
    <s v="Product478"/>
    <n v="15"/>
    <x v="1"/>
    <x v="1"/>
    <n v="4.5418122374425676E-2"/>
    <x v="477"/>
    <x v="1"/>
    <x v="1"/>
    <n v="200"/>
    <n v="242.23378669364328"/>
    <x v="844"/>
    <n v="3468.4797438955629"/>
    <x v="30"/>
    <x v="4"/>
    <x v="21"/>
  </r>
  <r>
    <x v="7821"/>
    <s v="Product479"/>
    <n v="13"/>
    <x v="1"/>
    <x v="0"/>
    <n v="2.6097707971447281E-2"/>
    <x v="478"/>
    <x v="2"/>
    <x v="2"/>
    <n v="225"/>
    <n v="94.970168526319512"/>
    <x v="884"/>
    <n v="1202.3916424275665"/>
    <x v="0"/>
    <x v="5"/>
    <x v="21"/>
  </r>
  <r>
    <x v="7822"/>
    <s v="Product480"/>
    <n v="11"/>
    <x v="1"/>
    <x v="0"/>
    <n v="9.4048020786171499E-2"/>
    <x v="479"/>
    <x v="3"/>
    <x v="0"/>
    <n v="41"/>
    <n v="198.8671842095971"/>
    <x v="1585"/>
    <n v="1981.8053104890205"/>
    <x v="1"/>
    <x v="5"/>
    <x v="21"/>
  </r>
  <r>
    <x v="7823"/>
    <s v="Product481"/>
    <n v="9"/>
    <x v="1"/>
    <x v="0"/>
    <n v="8.6574223158806529E-2"/>
    <x v="480"/>
    <x v="0"/>
    <x v="3"/>
    <n v="85"/>
    <n v="129.58915890358787"/>
    <x v="390"/>
    <n v="1065.3307032753596"/>
    <x v="2"/>
    <x v="5"/>
    <x v="21"/>
  </r>
  <r>
    <x v="7824"/>
    <s v="Product482"/>
    <n v="12"/>
    <x v="0"/>
    <x v="0"/>
    <n v="7.6989754197285112E-2"/>
    <x v="481"/>
    <x v="1"/>
    <x v="3"/>
    <n v="226"/>
    <n v="293.10707066800063"/>
    <x v="1172"/>
    <n v="3246.4899521254197"/>
    <x v="3"/>
    <x v="5"/>
    <x v="21"/>
  </r>
  <r>
    <x v="7825"/>
    <s v="Product483"/>
    <n v="12"/>
    <x v="1"/>
    <x v="0"/>
    <n v="6.4555912266651291E-2"/>
    <x v="482"/>
    <x v="2"/>
    <x v="2"/>
    <n v="212"/>
    <n v="155.376993625203"/>
    <x v="1586"/>
    <n v="1744.1578806777404"/>
    <x v="4"/>
    <x v="5"/>
    <x v="21"/>
  </r>
  <r>
    <x v="7826"/>
    <s v="Product484"/>
    <n v="14"/>
    <x v="2"/>
    <x v="1"/>
    <n v="8.4832283623900495E-2"/>
    <x v="483"/>
    <x v="3"/>
    <x v="3"/>
    <n v="24"/>
    <n v="265.75349638494072"/>
    <x v="210"/>
    <n v="3404.9262856779828"/>
    <x v="5"/>
    <x v="5"/>
    <x v="21"/>
  </r>
  <r>
    <x v="7827"/>
    <s v="Product485"/>
    <n v="13"/>
    <x v="0"/>
    <x v="1"/>
    <n v="4.9969945118026063E-2"/>
    <x v="484"/>
    <x v="4"/>
    <x v="0"/>
    <n v="6"/>
    <n v="109.8995812200575"/>
    <x v="388"/>
    <n v="1357.3027673139632"/>
    <x v="6"/>
    <x v="5"/>
    <x v="21"/>
  </r>
  <r>
    <x v="7828"/>
    <s v="Product486"/>
    <n v="9"/>
    <x v="0"/>
    <x v="0"/>
    <n v="5.0172991857673079E-2"/>
    <x v="485"/>
    <x v="0"/>
    <x v="0"/>
    <n v="176"/>
    <n v="33.849894373796332"/>
    <x v="714"/>
    <n v="289.3638950909708"/>
    <x v="7"/>
    <x v="5"/>
    <x v="21"/>
  </r>
  <r>
    <x v="7829"/>
    <s v="Product487"/>
    <n v="1"/>
    <x v="0"/>
    <x v="0"/>
    <n v="6.7915086329705818E-2"/>
    <x v="486"/>
    <x v="1"/>
    <x v="1"/>
    <n v="121"/>
    <n v="95.007481130778913"/>
    <x v="1218"/>
    <n v="88.555039847814172"/>
    <x v="8"/>
    <x v="5"/>
    <x v="21"/>
  </r>
  <r>
    <x v="7830"/>
    <s v="Product488"/>
    <n v="11"/>
    <x v="1"/>
    <x v="0"/>
    <n v="5.5988706652302926E-2"/>
    <x v="487"/>
    <x v="2"/>
    <x v="0"/>
    <n v="203"/>
    <n v="57.145692475028284"/>
    <x v="1156"/>
    <n v="593.40796968861332"/>
    <x v="9"/>
    <x v="5"/>
    <x v="21"/>
  </r>
  <r>
    <x v="7831"/>
    <s v="Product489"/>
    <n v="5"/>
    <x v="1"/>
    <x v="0"/>
    <n v="8.66006412017786E-2"/>
    <x v="488"/>
    <x v="3"/>
    <x v="1"/>
    <n v="58"/>
    <n v="35.148481297140563"/>
    <x v="799"/>
    <n v="160.52300139769736"/>
    <x v="10"/>
    <x v="5"/>
    <x v="21"/>
  </r>
  <r>
    <x v="7832"/>
    <s v="Product490"/>
    <n v="7"/>
    <x v="1"/>
    <x v="1"/>
    <n v="1.3528628326563631E-2"/>
    <x v="489"/>
    <x v="4"/>
    <x v="2"/>
    <n v="247"/>
    <n v="194.53909635877659"/>
    <x v="553"/>
    <n v="1343.3507446040721"/>
    <x v="11"/>
    <x v="5"/>
    <x v="21"/>
  </r>
  <r>
    <x v="7833"/>
    <s v="Product491"/>
    <n v="8"/>
    <x v="0"/>
    <x v="0"/>
    <n v="5.8855812478478799E-2"/>
    <x v="490"/>
    <x v="0"/>
    <x v="0"/>
    <n v="116"/>
    <n v="139.71492837461395"/>
    <x v="1003"/>
    <n v="1051.9351419980285"/>
    <x v="12"/>
    <x v="5"/>
    <x v="21"/>
  </r>
  <r>
    <x v="7834"/>
    <s v="Product492"/>
    <n v="4"/>
    <x v="2"/>
    <x v="0"/>
    <n v="6.5319190894903206E-2"/>
    <x v="491"/>
    <x v="1"/>
    <x v="3"/>
    <n v="14"/>
    <n v="291.6744122256971"/>
    <x v="1084"/>
    <n v="1090.4899024574725"/>
    <x v="13"/>
    <x v="5"/>
    <x v="21"/>
  </r>
  <r>
    <x v="7835"/>
    <s v="Product493"/>
    <n v="10"/>
    <x v="2"/>
    <x v="0"/>
    <n v="2.6928983965739641E-2"/>
    <x v="492"/>
    <x v="2"/>
    <x v="3"/>
    <n v="118"/>
    <n v="297.03411742667345"/>
    <x v="858"/>
    <n v="2890.3529044121292"/>
    <x v="14"/>
    <x v="5"/>
    <x v="21"/>
  </r>
  <r>
    <x v="7836"/>
    <s v="Product494"/>
    <n v="7"/>
    <x v="1"/>
    <x v="0"/>
    <n v="7.2237634618035715E-2"/>
    <x v="493"/>
    <x v="3"/>
    <x v="2"/>
    <n v="166"/>
    <n v="211.05178926159795"/>
    <x v="1582"/>
    <n v="1370.6413505640517"/>
    <x v="15"/>
    <x v="5"/>
    <x v="21"/>
  </r>
  <r>
    <x v="7837"/>
    <s v="Product495"/>
    <n v="5"/>
    <x v="1"/>
    <x v="0"/>
    <n v="8.7523029849046627E-2"/>
    <x v="494"/>
    <x v="4"/>
    <x v="3"/>
    <n v="169"/>
    <n v="128.12683819830877"/>
    <x v="882"/>
    <n v="584.56394557107114"/>
    <x v="16"/>
    <x v="5"/>
    <x v="21"/>
  </r>
  <r>
    <x v="7838"/>
    <s v="Product496"/>
    <n v="12"/>
    <x v="1"/>
    <x v="1"/>
    <n v="1.9304178648551263E-2"/>
    <x v="495"/>
    <x v="0"/>
    <x v="0"/>
    <n v="28"/>
    <n v="279.37946540054895"/>
    <x v="210"/>
    <n v="3287.8352914766401"/>
    <x v="17"/>
    <x v="5"/>
    <x v="21"/>
  </r>
  <r>
    <x v="7839"/>
    <s v="Product497"/>
    <n v="13"/>
    <x v="1"/>
    <x v="1"/>
    <n v="5.8736238635903305E-2"/>
    <x v="496"/>
    <x v="1"/>
    <x v="0"/>
    <n v="57"/>
    <n v="135.33195673051915"/>
    <x v="132"/>
    <n v="1655.9798661241114"/>
    <x v="18"/>
    <x v="5"/>
    <x v="21"/>
  </r>
  <r>
    <x v="7840"/>
    <s v="Product498"/>
    <n v="11"/>
    <x v="0"/>
    <x v="0"/>
    <n v="4.7800350798756157E-2"/>
    <x v="497"/>
    <x v="2"/>
    <x v="1"/>
    <n v="156"/>
    <n v="99.748162169391577"/>
    <x v="889"/>
    <n v="1044.7818152877978"/>
    <x v="19"/>
    <x v="5"/>
    <x v="21"/>
  </r>
  <r>
    <x v="7841"/>
    <s v="Product499"/>
    <n v="4"/>
    <x v="1"/>
    <x v="0"/>
    <n v="3.8323544523864675E-2"/>
    <x v="498"/>
    <x v="3"/>
    <x v="0"/>
    <n v="174"/>
    <n v="268.96198056255412"/>
    <x v="499"/>
    <n v="1034.6176165009531"/>
    <x v="20"/>
    <x v="5"/>
    <x v="21"/>
  </r>
  <r>
    <x v="7842"/>
    <s v="Product500"/>
    <n v="4"/>
    <x v="2"/>
    <x v="0"/>
    <n v="7.3076744308746555E-3"/>
    <x v="499"/>
    <x v="4"/>
    <x v="1"/>
    <n v="8"/>
    <n v="161.43317053988284"/>
    <x v="856"/>
    <n v="641.01387794893401"/>
    <x v="21"/>
    <x v="5"/>
    <x v="21"/>
  </r>
  <r>
    <x v="7843"/>
    <s v="Product501"/>
    <n v="13"/>
    <x v="0"/>
    <x v="0"/>
    <n v="4.4572722515587394E-2"/>
    <x v="500"/>
    <x v="0"/>
    <x v="2"/>
    <n v="161"/>
    <n v="119.52256841742121"/>
    <x v="401"/>
    <n v="1484.5365878330153"/>
    <x v="22"/>
    <x v="5"/>
    <x v="21"/>
  </r>
  <r>
    <x v="7844"/>
    <s v="Product502"/>
    <n v="7"/>
    <x v="0"/>
    <x v="1"/>
    <n v="2.455775309809384E-2"/>
    <x v="501"/>
    <x v="1"/>
    <x v="0"/>
    <n v="218"/>
    <n v="294.75888159572077"/>
    <x v="512"/>
    <n v="2012.6418603061597"/>
    <x v="23"/>
    <x v="5"/>
    <x v="21"/>
  </r>
  <r>
    <x v="7845"/>
    <s v="Product503"/>
    <n v="8"/>
    <x v="0"/>
    <x v="0"/>
    <n v="9.8322072686906015E-2"/>
    <x v="502"/>
    <x v="2"/>
    <x v="3"/>
    <n v="9"/>
    <n v="91.49051878244147"/>
    <x v="708"/>
    <n v="659.95985075641215"/>
    <x v="24"/>
    <x v="5"/>
    <x v="21"/>
  </r>
  <r>
    <x v="7846"/>
    <s v="Product504"/>
    <n v="6"/>
    <x v="1"/>
    <x v="0"/>
    <n v="3.6448420737361036E-2"/>
    <x v="503"/>
    <x v="3"/>
    <x v="3"/>
    <n v="66"/>
    <n v="284.36105071278024"/>
    <x v="186"/>
    <n v="1643.9792369704967"/>
    <x v="25"/>
    <x v="5"/>
    <x v="21"/>
  </r>
  <r>
    <x v="7847"/>
    <s v="Product505"/>
    <n v="5"/>
    <x v="1"/>
    <x v="0"/>
    <n v="3.8584575818901935E-2"/>
    <x v="504"/>
    <x v="0"/>
    <x v="2"/>
    <n v="191"/>
    <n v="113.7313273067294"/>
    <x v="1587"/>
    <n v="546.71526142639266"/>
    <x v="26"/>
    <x v="5"/>
    <x v="21"/>
  </r>
  <r>
    <x v="7848"/>
    <s v="Product506"/>
    <n v="11"/>
    <x v="1"/>
    <x v="0"/>
    <n v="5.7010364060497067E-2"/>
    <x v="505"/>
    <x v="1"/>
    <x v="3"/>
    <n v="139"/>
    <n v="218.32413351188438"/>
    <x v="405"/>
    <n v="2264.6513469489719"/>
    <x v="27"/>
    <x v="5"/>
    <x v="21"/>
  </r>
  <r>
    <x v="7849"/>
    <s v="Product507"/>
    <n v="8"/>
    <x v="0"/>
    <x v="0"/>
    <n v="7.3481652157266972E-2"/>
    <x v="506"/>
    <x v="2"/>
    <x v="0"/>
    <n v="244"/>
    <n v="109.48275485393052"/>
    <x v="328"/>
    <n v="811.50224915627723"/>
    <x v="28"/>
    <x v="5"/>
    <x v="21"/>
  </r>
  <r>
    <x v="7850"/>
    <s v="Product508"/>
    <n v="5"/>
    <x v="2"/>
    <x v="1"/>
    <n v="5.5781721096102369E-2"/>
    <x v="507"/>
    <x v="3"/>
    <x v="0"/>
    <n v="75"/>
    <n v="138.86390701821341"/>
    <x v="555"/>
    <n v="655.58919643304171"/>
    <x v="29"/>
    <x v="5"/>
    <x v="21"/>
  </r>
  <r>
    <x v="7851"/>
    <s v="Product509"/>
    <n v="12"/>
    <x v="2"/>
    <x v="1"/>
    <n v="8.71824058070087E-2"/>
    <x v="508"/>
    <x v="4"/>
    <x v="1"/>
    <n v="14"/>
    <n v="256.38322704660948"/>
    <x v="322"/>
    <n v="2808.3734460494579"/>
    <x v="0"/>
    <x v="6"/>
    <x v="21"/>
  </r>
  <r>
    <x v="7852"/>
    <s v="Product510"/>
    <n v="7"/>
    <x v="1"/>
    <x v="0"/>
    <n v="3.1187801712824995E-2"/>
    <x v="509"/>
    <x v="0"/>
    <x v="0"/>
    <n v="113"/>
    <n v="189.93911321222657"/>
    <x v="847"/>
    <n v="1288.1073086829767"/>
    <x v="1"/>
    <x v="6"/>
    <x v="21"/>
  </r>
  <r>
    <x v="7853"/>
    <s v="Product511"/>
    <n v="2"/>
    <x v="1"/>
    <x v="0"/>
    <n v="6.869296545026915E-2"/>
    <x v="510"/>
    <x v="1"/>
    <x v="1"/>
    <n v="120"/>
    <n v="77.609106580692014"/>
    <x v="102"/>
    <n v="144.55581380743655"/>
    <x v="2"/>
    <x v="6"/>
    <x v="21"/>
  </r>
  <r>
    <x v="7854"/>
    <s v="Product512"/>
    <n v="3"/>
    <x v="1"/>
    <x v="0"/>
    <n v="9.6023913955386953E-2"/>
    <x v="511"/>
    <x v="2"/>
    <x v="2"/>
    <n v="167"/>
    <n v="24.742297364977549"/>
    <x v="1389"/>
    <n v="67.099335395233055"/>
    <x v="3"/>
    <x v="6"/>
    <x v="21"/>
  </r>
  <r>
    <x v="7855"/>
    <s v="Product513"/>
    <n v="11"/>
    <x v="1"/>
    <x v="0"/>
    <n v="9.8208244047622406E-2"/>
    <x v="512"/>
    <x v="3"/>
    <x v="0"/>
    <n v="163"/>
    <n v="123.31134888262523"/>
    <x v="1583"/>
    <n v="1223.2127362149074"/>
    <x v="4"/>
    <x v="6"/>
    <x v="21"/>
  </r>
  <r>
    <x v="7856"/>
    <s v="Product514"/>
    <n v="4"/>
    <x v="0"/>
    <x v="1"/>
    <n v="5.5458794162240456E-2"/>
    <x v="513"/>
    <x v="4"/>
    <x v="3"/>
    <n v="56"/>
    <n v="122.40587722237426"/>
    <x v="346"/>
    <n v="462.46957949300054"/>
    <x v="5"/>
    <x v="6"/>
    <x v="21"/>
  </r>
  <r>
    <x v="7857"/>
    <s v="Product515"/>
    <n v="14"/>
    <x v="1"/>
    <x v="0"/>
    <n v="5.6330191565919965E-2"/>
    <x v="514"/>
    <x v="0"/>
    <x v="3"/>
    <n v="34"/>
    <n v="227.58495666771267"/>
    <x v="1032"/>
    <n v="3006.7107344553833"/>
    <x v="6"/>
    <x v="6"/>
    <x v="21"/>
  </r>
  <r>
    <x v="7858"/>
    <s v="Product516"/>
    <n v="4"/>
    <x v="2"/>
    <x v="0"/>
    <n v="5.1767765670039746E-2"/>
    <x v="515"/>
    <x v="1"/>
    <x v="2"/>
    <n v="20"/>
    <n v="313.378906540934"/>
    <x v="50"/>
    <n v="1188.6239229647585"/>
    <x v="7"/>
    <x v="6"/>
    <x v="21"/>
  </r>
  <r>
    <x v="7859"/>
    <s v="Product517"/>
    <n v="5"/>
    <x v="0"/>
    <x v="0"/>
    <n v="9.0323002277328521E-2"/>
    <x v="516"/>
    <x v="2"/>
    <x v="3"/>
    <n v="220"/>
    <n v="72.915747140875908"/>
    <x v="194"/>
    <n v="331.64888972908733"/>
    <x v="8"/>
    <x v="6"/>
    <x v="21"/>
  </r>
  <r>
    <x v="7860"/>
    <s v="Product518"/>
    <n v="13"/>
    <x v="0"/>
    <x v="0"/>
    <n v="9.6478411119739566E-2"/>
    <x v="517"/>
    <x v="3"/>
    <x v="0"/>
    <n v="128"/>
    <n v="26.145138231302024"/>
    <x v="452"/>
    <n v="307.09505887112061"/>
    <x v="9"/>
    <x v="6"/>
    <x v="21"/>
  </r>
  <r>
    <x v="7861"/>
    <s v="Product519"/>
    <n v="4"/>
    <x v="0"/>
    <x v="0"/>
    <n v="3.5311934515551327E-2"/>
    <x v="518"/>
    <x v="4"/>
    <x v="0"/>
    <n v="95"/>
    <n v="285.33877081944848"/>
    <x v="369"/>
    <n v="1101.0516273180967"/>
    <x v="10"/>
    <x v="6"/>
    <x v="21"/>
  </r>
  <r>
    <x v="7862"/>
    <s v="Product520"/>
    <n v="4"/>
    <x v="1"/>
    <x v="1"/>
    <n v="7.2378916036382968E-2"/>
    <x v="519"/>
    <x v="0"/>
    <x v="1"/>
    <n v="175"/>
    <n v="119.75618353333203"/>
    <x v="699"/>
    <n v="444.3534431221413"/>
    <x v="11"/>
    <x v="6"/>
    <x v="21"/>
  </r>
  <r>
    <x v="7863"/>
    <s v="Product521"/>
    <n v="7"/>
    <x v="1"/>
    <x v="1"/>
    <n v="3.4965263859607021E-2"/>
    <x v="520"/>
    <x v="1"/>
    <x v="0"/>
    <n v="250"/>
    <n v="158.38303569871994"/>
    <x v="917"/>
    <n v="1069.9159174524004"/>
    <x v="12"/>
    <x v="6"/>
    <x v="21"/>
  </r>
  <r>
    <x v="7864"/>
    <s v="Product522"/>
    <n v="15"/>
    <x v="1"/>
    <x v="0"/>
    <n v="4.4089713495347044E-2"/>
    <x v="521"/>
    <x v="2"/>
    <x v="1"/>
    <n v="27"/>
    <n v="124.38750349603892"/>
    <x v="161"/>
    <n v="1783.549411567456"/>
    <x v="13"/>
    <x v="6"/>
    <x v="21"/>
  </r>
  <r>
    <x v="7865"/>
    <s v="Product523"/>
    <n v="13"/>
    <x v="0"/>
    <x v="0"/>
    <n v="3.7647262822450102E-2"/>
    <x v="522"/>
    <x v="3"/>
    <x v="2"/>
    <n v="247"/>
    <n v="27.268573642373713"/>
    <x v="995"/>
    <n v="341.14582428765715"/>
    <x v="14"/>
    <x v="6"/>
    <x v="21"/>
  </r>
  <r>
    <x v="7866"/>
    <s v="Product524"/>
    <n v="9"/>
    <x v="2"/>
    <x v="0"/>
    <n v="4.5779303347777071E-2"/>
    <x v="523"/>
    <x v="4"/>
    <x v="0"/>
    <n v="106"/>
    <n v="234.85070123384523"/>
    <x v="442"/>
    <n v="2016.8945976656059"/>
    <x v="15"/>
    <x v="6"/>
    <x v="21"/>
  </r>
  <r>
    <x v="7867"/>
    <s v="Product525"/>
    <n v="8"/>
    <x v="2"/>
    <x v="0"/>
    <n v="5.2132000793702352E-2"/>
    <x v="524"/>
    <x v="0"/>
    <x v="3"/>
    <n v="212"/>
    <n v="222.09157138079988"/>
    <x v="626"/>
    <n v="1684.1079472424112"/>
    <x v="16"/>
    <x v="6"/>
    <x v="21"/>
  </r>
  <r>
    <x v="7868"/>
    <s v="Product526"/>
    <n v="5"/>
    <x v="1"/>
    <x v="1"/>
    <n v="9.0510307556416716E-2"/>
    <x v="525"/>
    <x v="1"/>
    <x v="3"/>
    <n v="134"/>
    <n v="110.81657632726677"/>
    <x v="1240"/>
    <n v="503.93266960768369"/>
    <x v="17"/>
    <x v="6"/>
    <x v="21"/>
  </r>
  <r>
    <x v="7869"/>
    <s v="Product527"/>
    <n v="8"/>
    <x v="1"/>
    <x v="0"/>
    <n v="5.5901331858004333E-2"/>
    <x v="526"/>
    <x v="2"/>
    <x v="2"/>
    <n v="110"/>
    <n v="53.132878322627192"/>
    <x v="897"/>
    <n v="401.30143727154433"/>
    <x v="18"/>
    <x v="6"/>
    <x v="21"/>
  </r>
  <r>
    <x v="7870"/>
    <s v="Product528"/>
    <n v="14"/>
    <x v="1"/>
    <x v="0"/>
    <n v="6.6316705967330775E-2"/>
    <x v="527"/>
    <x v="3"/>
    <x v="3"/>
    <n v="170"/>
    <n v="227.02380253805364"/>
    <x v="627"/>
    <n v="2967.5566448857307"/>
    <x v="19"/>
    <x v="6"/>
    <x v="21"/>
  </r>
  <r>
    <x v="7871"/>
    <s v="Product529"/>
    <n v="8"/>
    <x v="1"/>
    <x v="0"/>
    <n v="6.6269268769607134E-2"/>
    <x v="528"/>
    <x v="0"/>
    <x v="0"/>
    <n v="127"/>
    <n v="136.19595669677676"/>
    <x v="870"/>
    <n v="1017.3628018968343"/>
    <x v="20"/>
    <x v="6"/>
    <x v="21"/>
  </r>
  <r>
    <x v="7872"/>
    <s v="Product530"/>
    <n v="13"/>
    <x v="0"/>
    <x v="0"/>
    <n v="3.0118301857391085E-2"/>
    <x v="529"/>
    <x v="1"/>
    <x v="0"/>
    <n v="10"/>
    <n v="72.242090339225271"/>
    <x v="843"/>
    <n v="910.86165632253437"/>
    <x v="21"/>
    <x v="6"/>
    <x v="21"/>
  </r>
  <r>
    <x v="7873"/>
    <s v="Product531"/>
    <n v="5"/>
    <x v="1"/>
    <x v="0"/>
    <n v="5.3922608248086493E-2"/>
    <x v="530"/>
    <x v="2"/>
    <x v="1"/>
    <n v="164"/>
    <n v="88.936420400554042"/>
    <x v="1263"/>
    <n v="420.70368322153917"/>
    <x v="22"/>
    <x v="6"/>
    <x v="21"/>
  </r>
  <r>
    <x v="7874"/>
    <s v="Product532"/>
    <n v="8"/>
    <x v="2"/>
    <x v="1"/>
    <n v="6.0862234898621415E-2"/>
    <x v="531"/>
    <x v="3"/>
    <x v="0"/>
    <n v="110"/>
    <n v="70.641018544159635"/>
    <x v="897"/>
    <n v="530.73318624037699"/>
    <x v="23"/>
    <x v="6"/>
    <x v="21"/>
  </r>
  <r>
    <x v="7875"/>
    <s v="Product533"/>
    <n v="1"/>
    <x v="0"/>
    <x v="1"/>
    <n v="7.5243323914114521E-2"/>
    <x v="532"/>
    <x v="4"/>
    <x v="1"/>
    <n v="48"/>
    <n v="36.697307483596049"/>
    <x v="312"/>
    <n v="33.936080089831975"/>
    <x v="24"/>
    <x v="6"/>
    <x v="21"/>
  </r>
  <r>
    <x v="7876"/>
    <s v="Product534"/>
    <n v="8"/>
    <x v="0"/>
    <x v="0"/>
    <n v="9.9695180026013491E-2"/>
    <x v="533"/>
    <x v="0"/>
    <x v="2"/>
    <n v="137"/>
    <n v="236.45595838693976"/>
    <x v="1588"/>
    <n v="1703.0595123786418"/>
    <x v="25"/>
    <x v="6"/>
    <x v="21"/>
  </r>
  <r>
    <x v="7877"/>
    <s v="Product535"/>
    <n v="14"/>
    <x v="0"/>
    <x v="0"/>
    <n v="5.746346949495789E-2"/>
    <x v="534"/>
    <x v="1"/>
    <x v="0"/>
    <n v="164"/>
    <n v="160.32019119552447"/>
    <x v="1589"/>
    <n v="2115.5069149106848"/>
    <x v="26"/>
    <x v="6"/>
    <x v="21"/>
  </r>
  <r>
    <x v="7878"/>
    <s v="Product536"/>
    <n v="15"/>
    <x v="1"/>
    <x v="0"/>
    <n v="4.6845104107997505E-2"/>
    <x v="535"/>
    <x v="2"/>
    <x v="3"/>
    <n v="18"/>
    <n v="264.02350378354043"/>
    <x v="56"/>
    <n v="3774.8294289276332"/>
    <x v="27"/>
    <x v="6"/>
    <x v="21"/>
  </r>
  <r>
    <x v="7879"/>
    <s v="Product537"/>
    <n v="8"/>
    <x v="1"/>
    <x v="0"/>
    <n v="5.5841015982326719E-3"/>
    <x v="536"/>
    <x v="3"/>
    <x v="3"/>
    <n v="52"/>
    <n v="187.04656859260788"/>
    <x v="518"/>
    <n v="1488.0166523998878"/>
    <x v="28"/>
    <x v="6"/>
    <x v="21"/>
  </r>
  <r>
    <x v="7880"/>
    <s v="Product538"/>
    <n v="12"/>
    <x v="1"/>
    <x v="1"/>
    <n v="7.7237968644408364E-2"/>
    <x v="537"/>
    <x v="4"/>
    <x v="2"/>
    <n v="227"/>
    <n v="160.67685471845795"/>
    <x v="342"/>
    <n v="1779.1980102219784"/>
    <x v="29"/>
    <x v="6"/>
    <x v="21"/>
  </r>
  <r>
    <x v="7881"/>
    <s v="Product539"/>
    <n v="9"/>
    <x v="0"/>
    <x v="0"/>
    <n v="3.8529040382965563E-3"/>
    <x v="538"/>
    <x v="0"/>
    <x v="3"/>
    <n v="54"/>
    <n v="212.94511712366071"/>
    <x v="244"/>
    <n v="1909.121940197635"/>
    <x v="30"/>
    <x v="6"/>
    <x v="21"/>
  </r>
  <r>
    <x v="7882"/>
    <s v="Product540"/>
    <n v="13"/>
    <x v="2"/>
    <x v="0"/>
    <n v="6.5316796583301919E-3"/>
    <x v="539"/>
    <x v="1"/>
    <x v="0"/>
    <n v="110"/>
    <n v="285.46159815805129"/>
    <x v="445"/>
    <n v="3686.7617077736627"/>
    <x v="0"/>
    <x v="7"/>
    <x v="21"/>
  </r>
  <r>
    <x v="7883"/>
    <s v="Product541"/>
    <n v="6"/>
    <x v="2"/>
    <x v="0"/>
    <n v="3.0575732201063521E-2"/>
    <x v="540"/>
    <x v="2"/>
    <x v="0"/>
    <n v="242"/>
    <n v="306.91553781841213"/>
    <x v="711"/>
    <n v="1785.1882231543859"/>
    <x v="1"/>
    <x v="7"/>
    <x v="21"/>
  </r>
  <r>
    <x v="7884"/>
    <s v="Product542"/>
    <n v="1"/>
    <x v="1"/>
    <x v="0"/>
    <n v="1.7529268740647697E-2"/>
    <x v="541"/>
    <x v="3"/>
    <x v="1"/>
    <n v="220"/>
    <n v="229.13044383639851"/>
    <x v="430"/>
    <n v="225.11395470972641"/>
    <x v="2"/>
    <x v="7"/>
    <x v="21"/>
  </r>
  <r>
    <x v="7885"/>
    <s v="Product543"/>
    <n v="13"/>
    <x v="1"/>
    <x v="0"/>
    <n v="4.3643246405489125E-2"/>
    <x v="542"/>
    <x v="4"/>
    <x v="0"/>
    <n v="248"/>
    <n v="214.00277782216222"/>
    <x v="1590"/>
    <n v="2660.6190241567356"/>
    <x v="3"/>
    <x v="7"/>
    <x v="21"/>
  </r>
  <r>
    <x v="7886"/>
    <s v="Product544"/>
    <n v="14"/>
    <x v="1"/>
    <x v="1"/>
    <n v="4.389215235066151E-2"/>
    <x v="543"/>
    <x v="0"/>
    <x v="1"/>
    <n v="43"/>
    <n v="134.9756437319588"/>
    <x v="279"/>
    <n v="1806.7178109910587"/>
    <x v="4"/>
    <x v="7"/>
    <x v="21"/>
  </r>
  <r>
    <x v="7887"/>
    <s v="Product545"/>
    <n v="15"/>
    <x v="1"/>
    <x v="1"/>
    <n v="7.8026221385102804E-2"/>
    <x v="544"/>
    <x v="1"/>
    <x v="2"/>
    <n v="25"/>
    <n v="296.79099746309049"/>
    <x v="555"/>
    <n v="4104.502760848949"/>
    <x v="5"/>
    <x v="7"/>
    <x v="21"/>
  </r>
  <r>
    <x v="7888"/>
    <s v="Product546"/>
    <n v="4"/>
    <x v="0"/>
    <x v="0"/>
    <n v="3.4977820816191323E-2"/>
    <x v="545"/>
    <x v="2"/>
    <x v="0"/>
    <n v="147"/>
    <n v="257.4702801057685"/>
    <x v="436"/>
    <n v="993.85812313093743"/>
    <x v="6"/>
    <x v="7"/>
    <x v="21"/>
  </r>
  <r>
    <x v="7889"/>
    <s v="Product547"/>
    <n v="12"/>
    <x v="1"/>
    <x v="0"/>
    <n v="7.1883874851545737E-2"/>
    <x v="546"/>
    <x v="3"/>
    <x v="3"/>
    <n v="83"/>
    <n v="247.50193321425135"/>
    <x v="875"/>
    <n v="2756.5264226587497"/>
    <x v="7"/>
    <x v="7"/>
    <x v="21"/>
  </r>
  <r>
    <x v="7890"/>
    <s v="Product548"/>
    <n v="14"/>
    <x v="2"/>
    <x v="0"/>
    <n v="9.7638036977068313E-2"/>
    <x v="547"/>
    <x v="4"/>
    <x v="3"/>
    <n v="81"/>
    <n v="176.44513654686921"/>
    <x v="852"/>
    <n v="2229.04331692395"/>
    <x v="8"/>
    <x v="7"/>
    <x v="21"/>
  </r>
  <r>
    <x v="7891"/>
    <s v="Product549"/>
    <n v="11"/>
    <x v="0"/>
    <x v="0"/>
    <n v="9.7856316824553355E-2"/>
    <x v="548"/>
    <x v="0"/>
    <x v="2"/>
    <n v="244"/>
    <n v="58.354313537435445"/>
    <x v="646"/>
    <n v="579.08372878220518"/>
    <x v="9"/>
    <x v="7"/>
    <x v="21"/>
  </r>
  <r>
    <x v="7892"/>
    <s v="Product550"/>
    <n v="3"/>
    <x v="0"/>
    <x v="1"/>
    <n v="7.9437660871497895E-2"/>
    <x v="549"/>
    <x v="1"/>
    <x v="3"/>
    <n v="189"/>
    <n v="156.34092138810229"/>
    <x v="754"/>
    <n v="431.76469288361011"/>
    <x v="10"/>
    <x v="7"/>
    <x v="21"/>
  </r>
  <r>
    <x v="7893"/>
    <s v="Product551"/>
    <n v="8"/>
    <x v="0"/>
    <x v="0"/>
    <n v="6.2920509446263193E-2"/>
    <x v="550"/>
    <x v="2"/>
    <x v="0"/>
    <n v="246"/>
    <n v="79.068524195263251"/>
    <x v="1511"/>
    <n v="592.74793897386485"/>
    <x v="11"/>
    <x v="7"/>
    <x v="21"/>
  </r>
  <r>
    <x v="7894"/>
    <s v="Product552"/>
    <n v="3"/>
    <x v="1"/>
    <x v="0"/>
    <n v="9.3772083160570799E-2"/>
    <x v="551"/>
    <x v="3"/>
    <x v="0"/>
    <n v="233"/>
    <n v="110.2681661174762"/>
    <x v="441"/>
    <n v="299.78427142303372"/>
    <x v="12"/>
    <x v="7"/>
    <x v="21"/>
  </r>
  <r>
    <x v="7895"/>
    <s v="Product553"/>
    <n v="3"/>
    <x v="1"/>
    <x v="0"/>
    <n v="2.6568267438034421E-2"/>
    <x v="552"/>
    <x v="0"/>
    <x v="1"/>
    <n v="159"/>
    <n v="92.343117881062852"/>
    <x v="611"/>
    <n v="269.6691636874105"/>
    <x v="13"/>
    <x v="7"/>
    <x v="21"/>
  </r>
  <r>
    <x v="7896"/>
    <s v="Product554"/>
    <n v="4"/>
    <x v="1"/>
    <x v="0"/>
    <n v="6.8218969562614085E-2"/>
    <x v="553"/>
    <x v="1"/>
    <x v="0"/>
    <n v="135"/>
    <n v="316.46142838143641"/>
    <x v="185"/>
    <n v="1179.4910233237672"/>
    <x v="14"/>
    <x v="7"/>
    <x v="21"/>
  </r>
  <r>
    <x v="7897"/>
    <s v="Product555"/>
    <n v="8"/>
    <x v="0"/>
    <x v="0"/>
    <n v="9.440631964471502E-2"/>
    <x v="554"/>
    <x v="2"/>
    <x v="1"/>
    <n v="10"/>
    <n v="201.02595181117033"/>
    <x v="50"/>
    <n v="1456.3826523808152"/>
    <x v="15"/>
    <x v="7"/>
    <x v="21"/>
  </r>
  <r>
    <x v="7898"/>
    <s v="Product556"/>
    <n v="14"/>
    <x v="2"/>
    <x v="1"/>
    <n v="4.3206656788650592E-2"/>
    <x v="555"/>
    <x v="3"/>
    <x v="2"/>
    <n v="54"/>
    <n v="144.13729815434993"/>
    <x v="361"/>
    <n v="1930.7345033557215"/>
    <x v="16"/>
    <x v="7"/>
    <x v="21"/>
  </r>
  <r>
    <x v="7899"/>
    <s v="Product557"/>
    <n v="12"/>
    <x v="2"/>
    <x v="1"/>
    <n v="6.5451046624071529E-2"/>
    <x v="556"/>
    <x v="4"/>
    <x v="0"/>
    <n v="215"/>
    <n v="161.84056881166865"/>
    <x v="679"/>
    <n v="1814.9752103605185"/>
    <x v="17"/>
    <x v="7"/>
    <x v="21"/>
  </r>
  <r>
    <x v="7900"/>
    <s v="Product558"/>
    <n v="1"/>
    <x v="1"/>
    <x v="0"/>
    <n v="8.9957757881871214E-2"/>
    <x v="557"/>
    <x v="0"/>
    <x v="3"/>
    <n v="143"/>
    <n v="103.33177840029738"/>
    <x v="1442"/>
    <n v="94.036283297460258"/>
    <x v="18"/>
    <x v="7"/>
    <x v="21"/>
  </r>
  <r>
    <x v="7901"/>
    <s v="Product559"/>
    <n v="3"/>
    <x v="1"/>
    <x v="0"/>
    <n v="8.771549819781993E-2"/>
    <x v="558"/>
    <x v="1"/>
    <x v="3"/>
    <n v="108"/>
    <n v="284.40003469589732"/>
    <x v="84"/>
    <n v="778.36123189520822"/>
    <x v="19"/>
    <x v="7"/>
    <x v="21"/>
  </r>
  <r>
    <x v="7902"/>
    <s v="Product560"/>
    <n v="8"/>
    <x v="1"/>
    <x v="0"/>
    <n v="8.0516825688347546E-2"/>
    <x v="559"/>
    <x v="2"/>
    <x v="2"/>
    <n v="214"/>
    <n v="110.59446485501947"/>
    <x v="467"/>
    <n v="813.51799684953437"/>
    <x v="20"/>
    <x v="7"/>
    <x v="21"/>
  </r>
  <r>
    <x v="7903"/>
    <s v="Product561"/>
    <n v="9"/>
    <x v="1"/>
    <x v="0"/>
    <n v="9.009789140090381E-2"/>
    <x v="560"/>
    <x v="3"/>
    <x v="3"/>
    <n v="165"/>
    <n v="54.904487202901407"/>
    <x v="477"/>
    <n v="449.61937809724873"/>
    <x v="21"/>
    <x v="7"/>
    <x v="21"/>
  </r>
  <r>
    <x v="7904"/>
    <s v="Product562"/>
    <n v="7"/>
    <x v="0"/>
    <x v="1"/>
    <n v="3.9676933685615569E-2"/>
    <x v="561"/>
    <x v="4"/>
    <x v="0"/>
    <n v="35"/>
    <n v="253.08551786400244"/>
    <x v="1141"/>
    <n v="1701.3070238844593"/>
    <x v="22"/>
    <x v="7"/>
    <x v="21"/>
  </r>
  <r>
    <x v="7905"/>
    <s v="Product563"/>
    <n v="2"/>
    <x v="1"/>
    <x v="0"/>
    <n v="7.2300174932292585E-2"/>
    <x v="562"/>
    <x v="0"/>
    <x v="0"/>
    <n v="76"/>
    <n v="120.28894375834017"/>
    <x v="165"/>
    <n v="223.18406416438293"/>
    <x v="23"/>
    <x v="7"/>
    <x v="21"/>
  </r>
  <r>
    <x v="7906"/>
    <s v="Product564"/>
    <n v="6"/>
    <x v="2"/>
    <x v="0"/>
    <n v="3.2165720752377794E-2"/>
    <x v="563"/>
    <x v="1"/>
    <x v="1"/>
    <n v="247"/>
    <n v="236.29065830339567"/>
    <x v="909"/>
    <n v="1372.1411938320787"/>
    <x v="24"/>
    <x v="7"/>
    <x v="21"/>
  </r>
  <r>
    <x v="7907"/>
    <s v="Product565"/>
    <n v="8"/>
    <x v="0"/>
    <x v="0"/>
    <n v="4.7909835072425994E-2"/>
    <x v="564"/>
    <x v="2"/>
    <x v="0"/>
    <n v="37"/>
    <n v="35.211466537531415"/>
    <x v="252"/>
    <n v="268.19592786448032"/>
    <x v="25"/>
    <x v="7"/>
    <x v="21"/>
  </r>
  <r>
    <x v="7908"/>
    <s v="Product566"/>
    <n v="15"/>
    <x v="0"/>
    <x v="0"/>
    <n v="5.0147200996983013E-2"/>
    <x v="565"/>
    <x v="3"/>
    <x v="1"/>
    <n v="188"/>
    <n v="113.63792087443605"/>
    <x v="623"/>
    <n v="1619.0894582319968"/>
    <x v="26"/>
    <x v="7"/>
    <x v="21"/>
  </r>
  <r>
    <x v="7909"/>
    <s v="Product567"/>
    <n v="6"/>
    <x v="0"/>
    <x v="0"/>
    <n v="1.6997630446723821E-2"/>
    <x v="566"/>
    <x v="4"/>
    <x v="2"/>
    <n v="176"/>
    <n v="244.36494656971075"/>
    <x v="690"/>
    <n v="1441.2679290827123"/>
    <x v="27"/>
    <x v="7"/>
    <x v="21"/>
  </r>
  <r>
    <x v="7910"/>
    <s v="Product568"/>
    <n v="13"/>
    <x v="1"/>
    <x v="1"/>
    <n v="3.7828341818664127E-3"/>
    <x v="567"/>
    <x v="0"/>
    <x v="0"/>
    <n v="208"/>
    <n v="52.631046297904106"/>
    <x v="857"/>
    <n v="681.615373100233"/>
    <x v="28"/>
    <x v="7"/>
    <x v="21"/>
  </r>
  <r>
    <x v="7911"/>
    <s v="Product569"/>
    <n v="1"/>
    <x v="1"/>
    <x v="1"/>
    <n v="8.3647088401182776E-2"/>
    <x v="568"/>
    <x v="1"/>
    <x v="3"/>
    <n v="21"/>
    <n v="133.16814465058349"/>
    <x v="116"/>
    <n v="122.02901708277464"/>
    <x v="29"/>
    <x v="7"/>
    <x v="21"/>
  </r>
  <r>
    <x v="7912"/>
    <s v="Product570"/>
    <n v="9"/>
    <x v="1"/>
    <x v="0"/>
    <n v="6.7395665784486108E-2"/>
    <x v="569"/>
    <x v="2"/>
    <x v="3"/>
    <n v="113"/>
    <n v="100.25777638177894"/>
    <x v="1317"/>
    <n v="841.50753113211147"/>
    <x v="30"/>
    <x v="7"/>
    <x v="21"/>
  </r>
  <r>
    <x v="7913"/>
    <s v="Product571"/>
    <n v="8"/>
    <x v="0"/>
    <x v="0"/>
    <n v="9.8928813469416219E-2"/>
    <x v="570"/>
    <x v="3"/>
    <x v="2"/>
    <n v="52"/>
    <n v="260.09407830878251"/>
    <x v="518"/>
    <n v="1874.9062380101859"/>
    <x v="0"/>
    <x v="8"/>
    <x v="21"/>
  </r>
  <r>
    <x v="7914"/>
    <s v="Product572"/>
    <n v="11"/>
    <x v="2"/>
    <x v="0"/>
    <n v="8.8941805122568565E-2"/>
    <x v="571"/>
    <x v="4"/>
    <x v="3"/>
    <n v="226"/>
    <n v="47.30466253672553"/>
    <x v="770"/>
    <n v="474.07030505994743"/>
    <x v="1"/>
    <x v="8"/>
    <x v="21"/>
  </r>
  <r>
    <x v="7915"/>
    <s v="Product573"/>
    <n v="6"/>
    <x v="2"/>
    <x v="0"/>
    <n v="8.1469619103313573E-2"/>
    <x v="572"/>
    <x v="0"/>
    <x v="0"/>
    <n v="106"/>
    <n v="258.35355782428985"/>
    <x v="419"/>
    <n v="1423.8335512461545"/>
    <x v="2"/>
    <x v="8"/>
    <x v="21"/>
  </r>
  <r>
    <x v="7916"/>
    <s v="Product574"/>
    <n v="14"/>
    <x v="1"/>
    <x v="1"/>
    <n v="9.4834454043632208E-2"/>
    <x v="573"/>
    <x v="1"/>
    <x v="0"/>
    <n v="34"/>
    <n v="101.4586641925966"/>
    <x v="1032"/>
    <n v="1285.7164203225368"/>
    <x v="3"/>
    <x v="8"/>
    <x v="21"/>
  </r>
  <r>
    <x v="7917"/>
    <s v="Product575"/>
    <n v="10"/>
    <x v="1"/>
    <x v="0"/>
    <n v="2.1336962030430964E-2"/>
    <x v="574"/>
    <x v="2"/>
    <x v="1"/>
    <n v="72"/>
    <n v="43.632874295286825"/>
    <x v="104"/>
    <n v="427.01881313169719"/>
    <x v="4"/>
    <x v="8"/>
    <x v="21"/>
  </r>
  <r>
    <x v="7918"/>
    <s v="Product576"/>
    <n v="1"/>
    <x v="1"/>
    <x v="0"/>
    <n v="4.3810282291008723E-2"/>
    <x v="575"/>
    <x v="3"/>
    <x v="0"/>
    <n v="219"/>
    <n v="143.34269710447285"/>
    <x v="143"/>
    <n v="137.06281307997133"/>
    <x v="5"/>
    <x v="8"/>
    <x v="21"/>
  </r>
  <r>
    <x v="7919"/>
    <s v="Product577"/>
    <n v="2"/>
    <x v="1"/>
    <x v="0"/>
    <n v="1.2902443526311969E-2"/>
    <x v="576"/>
    <x v="0"/>
    <x v="1"/>
    <n v="160"/>
    <n v="276.89691497241893"/>
    <x v="1430"/>
    <n v="546.64853632875452"/>
    <x v="6"/>
    <x v="8"/>
    <x v="21"/>
  </r>
  <r>
    <x v="7920"/>
    <s v="Product578"/>
    <n v="15"/>
    <x v="0"/>
    <x v="0"/>
    <n v="7.3589170863073289E-2"/>
    <x v="577"/>
    <x v="1"/>
    <x v="2"/>
    <n v="109"/>
    <n v="86.106302327946679"/>
    <x v="259"/>
    <n v="1196.5471640032195"/>
    <x v="7"/>
    <x v="8"/>
    <x v="21"/>
  </r>
  <r>
    <x v="7921"/>
    <s v="Product579"/>
    <n v="12"/>
    <x v="1"/>
    <x v="0"/>
    <n v="9.8749308271709829E-2"/>
    <x v="578"/>
    <x v="2"/>
    <x v="0"/>
    <n v="74"/>
    <n v="100.75349801816242"/>
    <x v="1402"/>
    <n v="1089.6499173949655"/>
    <x v="8"/>
    <x v="8"/>
    <x v="21"/>
  </r>
  <r>
    <x v="7922"/>
    <s v="Product580"/>
    <n v="8"/>
    <x v="2"/>
    <x v="1"/>
    <n v="8.3126430758008088E-2"/>
    <x v="579"/>
    <x v="3"/>
    <x v="3"/>
    <n v="203"/>
    <n v="137.86830964915555"/>
    <x v="916"/>
    <n v="1011.2624732270513"/>
    <x v="9"/>
    <x v="8"/>
    <x v="21"/>
  </r>
  <r>
    <x v="7923"/>
    <s v="Product581"/>
    <n v="4"/>
    <x v="0"/>
    <x v="1"/>
    <n v="5.7528842484344402E-2"/>
    <x v="580"/>
    <x v="4"/>
    <x v="3"/>
    <n v="29"/>
    <n v="251.23764208135887"/>
    <x v="1272"/>
    <n v="947.13692537568909"/>
    <x v="10"/>
    <x v="8"/>
    <x v="21"/>
  </r>
  <r>
    <x v="7924"/>
    <s v="Product582"/>
    <n v="8"/>
    <x v="0"/>
    <x v="0"/>
    <n v="5.6498191201707661E-2"/>
    <x v="581"/>
    <x v="0"/>
    <x v="2"/>
    <n v="175"/>
    <n v="315.72721046000169"/>
    <x v="94"/>
    <n v="2383.1135532468056"/>
    <x v="11"/>
    <x v="8"/>
    <x v="21"/>
  </r>
  <r>
    <x v="7925"/>
    <s v="Product583"/>
    <n v="3"/>
    <x v="0"/>
    <x v="0"/>
    <n v="9.7070489751720779E-2"/>
    <x v="582"/>
    <x v="1"/>
    <x v="3"/>
    <n v="250"/>
    <n v="58.015013287548612"/>
    <x v="59"/>
    <n v="157.15040260432104"/>
    <x v="12"/>
    <x v="8"/>
    <x v="21"/>
  </r>
  <r>
    <x v="7926"/>
    <s v="Product584"/>
    <n v="6"/>
    <x v="1"/>
    <x v="0"/>
    <n v="6.4826592275824782E-2"/>
    <x v="583"/>
    <x v="2"/>
    <x v="0"/>
    <n v="79"/>
    <n v="123.69571039603173"/>
    <x v="747"/>
    <n v="694.06163407151814"/>
    <x v="13"/>
    <x v="8"/>
    <x v="21"/>
  </r>
  <r>
    <x v="7927"/>
    <s v="Product585"/>
    <n v="6"/>
    <x v="1"/>
    <x v="0"/>
    <n v="2.0421636943716792E-2"/>
    <x v="584"/>
    <x v="3"/>
    <x v="0"/>
    <n v="82"/>
    <n v="83.0301221235068"/>
    <x v="643"/>
    <n v="488.00706668464846"/>
    <x v="14"/>
    <x v="8"/>
    <x v="21"/>
  </r>
  <r>
    <x v="7928"/>
    <s v="Product586"/>
    <n v="12"/>
    <x v="1"/>
    <x v="1"/>
    <n v="8.530101826597411E-2"/>
    <x v="585"/>
    <x v="4"/>
    <x v="1"/>
    <n v="214"/>
    <n v="203.35807834051852"/>
    <x v="815"/>
    <n v="2232.1371262255266"/>
    <x v="15"/>
    <x v="8"/>
    <x v="21"/>
  </r>
  <r>
    <x v="7929"/>
    <s v="Product587"/>
    <n v="15"/>
    <x v="0"/>
    <x v="0"/>
    <n v="8.7044499891948818E-2"/>
    <x v="586"/>
    <x v="0"/>
    <x v="0"/>
    <n v="250"/>
    <n v="52.450590387225219"/>
    <x v="1054"/>
    <n v="718.27582466897604"/>
    <x v="16"/>
    <x v="8"/>
    <x v="21"/>
  </r>
  <r>
    <x v="7930"/>
    <s v="Product588"/>
    <n v="13"/>
    <x v="2"/>
    <x v="0"/>
    <n v="5.1735632058825878E-2"/>
    <x v="587"/>
    <x v="1"/>
    <x v="1"/>
    <n v="109"/>
    <n v="177.22174787813717"/>
    <x v="1474"/>
    <n v="2184.6898935821941"/>
    <x v="17"/>
    <x v="8"/>
    <x v="21"/>
  </r>
  <r>
    <x v="7931"/>
    <s v="Product589"/>
    <n v="4"/>
    <x v="2"/>
    <x v="0"/>
    <n v="5.2380893798230369E-2"/>
    <x v="588"/>
    <x v="2"/>
    <x v="2"/>
    <n v="203"/>
    <n v="312.11894380348224"/>
    <x v="396"/>
    <n v="1183.0794982227847"/>
    <x v="18"/>
    <x v="8"/>
    <x v="21"/>
  </r>
  <r>
    <x v="7932"/>
    <s v="Product590"/>
    <n v="4"/>
    <x v="1"/>
    <x v="0"/>
    <n v="3.2580582046817688E-3"/>
    <x v="589"/>
    <x v="3"/>
    <x v="0"/>
    <n v="42"/>
    <n v="225.08439392269705"/>
    <x v="322"/>
    <n v="897.40422346532557"/>
    <x v="19"/>
    <x v="8"/>
    <x v="21"/>
  </r>
  <r>
    <x v="7933"/>
    <s v="Product591"/>
    <n v="8"/>
    <x v="1"/>
    <x v="0"/>
    <n v="1.3667685559494436E-2"/>
    <x v="590"/>
    <x v="4"/>
    <x v="3"/>
    <n v="67"/>
    <n v="241.95017775161301"/>
    <x v="260"/>
    <n v="1909.1462304083216"/>
    <x v="20"/>
    <x v="8"/>
    <x v="21"/>
  </r>
  <r>
    <x v="7934"/>
    <s v="Product592"/>
    <n v="3"/>
    <x v="1"/>
    <x v="1"/>
    <n v="9.2008460778878372E-3"/>
    <x v="591"/>
    <x v="0"/>
    <x v="3"/>
    <n v="74"/>
    <n v="169.38013076133478"/>
    <x v="333"/>
    <n v="503.46507074864166"/>
    <x v="21"/>
    <x v="8"/>
    <x v="21"/>
  </r>
  <r>
    <x v="7935"/>
    <s v="Product593"/>
    <n v="8"/>
    <x v="1"/>
    <x v="1"/>
    <n v="3.8811411513104382E-2"/>
    <x v="592"/>
    <x v="1"/>
    <x v="2"/>
    <n v="97"/>
    <n v="305.42739972846272"/>
    <x v="1491"/>
    <n v="2348.5866498417913"/>
    <x v="22"/>
    <x v="8"/>
    <x v="21"/>
  </r>
  <r>
    <x v="7936"/>
    <s v="Product594"/>
    <n v="4"/>
    <x v="0"/>
    <x v="0"/>
    <n v="4.3323904657612315E-2"/>
    <x v="593"/>
    <x v="2"/>
    <x v="3"/>
    <n v="38"/>
    <n v="118.64183454090137"/>
    <x v="165"/>
    <n v="454.00722805138861"/>
    <x v="23"/>
    <x v="8"/>
    <x v="21"/>
  </r>
  <r>
    <x v="7937"/>
    <s v="Product595"/>
    <n v="14"/>
    <x v="1"/>
    <x v="0"/>
    <n v="9.5374600605082849E-2"/>
    <x v="594"/>
    <x v="3"/>
    <x v="0"/>
    <n v="246"/>
    <n v="146.48281085309057"/>
    <x v="440"/>
    <n v="1855.1689978145403"/>
    <x v="24"/>
    <x v="8"/>
    <x v="21"/>
  </r>
  <r>
    <x v="7938"/>
    <s v="Product596"/>
    <n v="4"/>
    <x v="2"/>
    <x v="0"/>
    <n v="8.027236452069296E-2"/>
    <x v="595"/>
    <x v="4"/>
    <x v="0"/>
    <n v="186"/>
    <n v="123.06161137447633"/>
    <x v="1259"/>
    <n v="452.73265939088202"/>
    <x v="25"/>
    <x v="8"/>
    <x v="21"/>
  </r>
  <r>
    <x v="7939"/>
    <s v="Product597"/>
    <n v="7"/>
    <x v="0"/>
    <x v="0"/>
    <n v="1.7107806532013548E-2"/>
    <x v="596"/>
    <x v="0"/>
    <x v="1"/>
    <n v="232"/>
    <n v="126.26063378510496"/>
    <x v="916"/>
    <n v="868.70413902789983"/>
    <x v="26"/>
    <x v="8"/>
    <x v="21"/>
  </r>
  <r>
    <x v="7940"/>
    <s v="Product598"/>
    <n v="2"/>
    <x v="0"/>
    <x v="1"/>
    <n v="6.0752796215994442E-2"/>
    <x v="597"/>
    <x v="1"/>
    <x v="0"/>
    <n v="229"/>
    <n v="101.99912318492733"/>
    <x v="1068"/>
    <n v="191.60478247972665"/>
    <x v="27"/>
    <x v="8"/>
    <x v="21"/>
  </r>
  <r>
    <x v="7941"/>
    <s v="Product599"/>
    <n v="10"/>
    <x v="0"/>
    <x v="0"/>
    <n v="8.1576205121615175E-2"/>
    <x v="598"/>
    <x v="2"/>
    <x v="1"/>
    <n v="187"/>
    <n v="218.46157397702208"/>
    <x v="1295"/>
    <n v="2006.4030780708165"/>
    <x v="28"/>
    <x v="8"/>
    <x v="21"/>
  </r>
  <r>
    <x v="7942"/>
    <s v="Product600"/>
    <n v="15"/>
    <x v="1"/>
    <x v="0"/>
    <n v="8.2993054372362984E-2"/>
    <x v="599"/>
    <x v="3"/>
    <x v="2"/>
    <n v="185"/>
    <n v="118.07746493641349"/>
    <x v="1567"/>
    <n v="1624.1678320319243"/>
    <x v="29"/>
    <x v="8"/>
    <x v="21"/>
  </r>
  <r>
    <x v="7943"/>
    <s v="Product601"/>
    <n v="6"/>
    <x v="1"/>
    <x v="0"/>
    <n v="6.5590172757104106E-3"/>
    <x v="600"/>
    <x v="0"/>
    <x v="0"/>
    <n v="99"/>
    <n v="301.06152720713794"/>
    <x v="282"/>
    <n v="1794.5211566948074"/>
    <x v="0"/>
    <x v="9"/>
    <x v="21"/>
  </r>
  <r>
    <x v="7944"/>
    <s v="Product602"/>
    <n v="6"/>
    <x v="1"/>
    <x v="0"/>
    <n v="3.976512419426495E-2"/>
    <x v="601"/>
    <x v="1"/>
    <x v="3"/>
    <n v="7"/>
    <n v="278.4569004374647"/>
    <x v="103"/>
    <n v="1604.3041632529132"/>
    <x v="1"/>
    <x v="9"/>
    <x v="21"/>
  </r>
  <r>
    <x v="7945"/>
    <s v="Product603"/>
    <n v="4"/>
    <x v="0"/>
    <x v="0"/>
    <n v="9.1652306228039826E-2"/>
    <x v="602"/>
    <x v="2"/>
    <x v="3"/>
    <n v="230"/>
    <n v="107.45914356651843"/>
    <x v="166"/>
    <n v="390.44106093342793"/>
    <x v="2"/>
    <x v="9"/>
    <x v="21"/>
  </r>
  <r>
    <x v="7946"/>
    <s v="Product604"/>
    <n v="6"/>
    <x v="2"/>
    <x v="1"/>
    <n v="2.5880266776501029E-2"/>
    <x v="603"/>
    <x v="3"/>
    <x v="2"/>
    <n v="160"/>
    <n v="175.20849828762115"/>
    <x v="894"/>
    <n v="1024.0443336625644"/>
    <x v="3"/>
    <x v="9"/>
    <x v="21"/>
  </r>
  <r>
    <x v="7947"/>
    <s v="Product605"/>
    <n v="12"/>
    <x v="2"/>
    <x v="1"/>
    <n v="9.2322961708471249E-2"/>
    <x v="604"/>
    <x v="4"/>
    <x v="3"/>
    <n v="218"/>
    <n v="118.81813108477654"/>
    <x v="1414"/>
    <n v="1294.1818718203751"/>
    <x v="4"/>
    <x v="9"/>
    <x v="21"/>
  </r>
  <r>
    <x v="7948"/>
    <s v="Product606"/>
    <n v="5"/>
    <x v="1"/>
    <x v="0"/>
    <n v="1.8743592111968466E-2"/>
    <x v="605"/>
    <x v="0"/>
    <x v="0"/>
    <n v="130"/>
    <n v="276.14413304443076"/>
    <x v="930"/>
    <n v="1354.8410002526641"/>
    <x v="5"/>
    <x v="9"/>
    <x v="21"/>
  </r>
  <r>
    <x v="7949"/>
    <s v="Product607"/>
    <n v="11"/>
    <x v="1"/>
    <x v="0"/>
    <n v="8.2231127962103398E-2"/>
    <x v="606"/>
    <x v="1"/>
    <x v="0"/>
    <n v="21"/>
    <n v="61.175300530070537"/>
    <x v="73"/>
    <n v="617.59265220468387"/>
    <x v="6"/>
    <x v="9"/>
    <x v="21"/>
  </r>
  <r>
    <x v="7950"/>
    <s v="Product608"/>
    <n v="1"/>
    <x v="1"/>
    <x v="0"/>
    <n v="9.2816247502320481E-2"/>
    <x v="607"/>
    <x v="2"/>
    <x v="1"/>
    <n v="218"/>
    <n v="67.310111613489198"/>
    <x v="1037"/>
    <n v="61.062639634562771"/>
    <x v="7"/>
    <x v="9"/>
    <x v="21"/>
  </r>
  <r>
    <x v="7951"/>
    <s v="Product609"/>
    <n v="15"/>
    <x v="1"/>
    <x v="0"/>
    <n v="9.7270432887050506E-2"/>
    <x v="608"/>
    <x v="3"/>
    <x v="0"/>
    <n v="151"/>
    <n v="295.40815045569394"/>
    <x v="1459"/>
    <n v="4000.1050767375841"/>
    <x v="8"/>
    <x v="9"/>
    <x v="21"/>
  </r>
  <r>
    <x v="7952"/>
    <s v="Product610"/>
    <n v="9"/>
    <x v="0"/>
    <x v="1"/>
    <n v="9.0911948463101473E-3"/>
    <x v="609"/>
    <x v="4"/>
    <x v="1"/>
    <n v="117"/>
    <n v="269.88757504803846"/>
    <x v="698"/>
    <n v="2406.9057706501071"/>
    <x v="9"/>
    <x v="9"/>
    <x v="21"/>
  </r>
  <r>
    <x v="7953"/>
    <s v="Product611"/>
    <n v="1"/>
    <x v="1"/>
    <x v="0"/>
    <n v="7.1520676169781749E-2"/>
    <x v="610"/>
    <x v="0"/>
    <x v="2"/>
    <n v="125"/>
    <n v="271.17182549954089"/>
    <x v="596"/>
    <n v="251.77743318161967"/>
    <x v="10"/>
    <x v="9"/>
    <x v="21"/>
  </r>
  <r>
    <x v="7954"/>
    <s v="Product612"/>
    <n v="15"/>
    <x v="2"/>
    <x v="0"/>
    <n v="5.4481233921012208E-2"/>
    <x v="611"/>
    <x v="1"/>
    <x v="0"/>
    <n v="242"/>
    <n v="171.34065604386518"/>
    <x v="1183"/>
    <n v="2430.0870852263947"/>
    <x v="11"/>
    <x v="9"/>
    <x v="21"/>
  </r>
  <r>
    <x v="7955"/>
    <s v="Product613"/>
    <n v="10"/>
    <x v="0"/>
    <x v="0"/>
    <n v="8.1937829615646426E-2"/>
    <x v="612"/>
    <x v="2"/>
    <x v="3"/>
    <n v="136"/>
    <n v="316.43513661721494"/>
    <x v="536"/>
    <n v="2905.0712830866978"/>
    <x v="12"/>
    <x v="9"/>
    <x v="21"/>
  </r>
  <r>
    <x v="7956"/>
    <s v="Product614"/>
    <n v="15"/>
    <x v="0"/>
    <x v="0"/>
    <n v="9.5879085486403851E-2"/>
    <x v="613"/>
    <x v="3"/>
    <x v="3"/>
    <n v="71"/>
    <n v="264.69229632906456"/>
    <x v="306"/>
    <n v="3589.7076153260646"/>
    <x v="13"/>
    <x v="9"/>
    <x v="21"/>
  </r>
  <r>
    <x v="7957"/>
    <s v="Product615"/>
    <n v="4"/>
    <x v="0"/>
    <x v="0"/>
    <n v="4.4371235992180749E-2"/>
    <x v="614"/>
    <x v="4"/>
    <x v="2"/>
    <n v="47"/>
    <n v="220.0490000368064"/>
    <x v="487"/>
    <n v="841.14061570531953"/>
    <x v="14"/>
    <x v="9"/>
    <x v="21"/>
  </r>
  <r>
    <x v="7958"/>
    <s v="Product616"/>
    <n v="2"/>
    <x v="1"/>
    <x v="1"/>
    <n v="7.5781911269642149E-2"/>
    <x v="615"/>
    <x v="0"/>
    <x v="3"/>
    <n v="171"/>
    <n v="133.19362144445188"/>
    <x v="1137"/>
    <n v="246.19990848493222"/>
    <x v="15"/>
    <x v="9"/>
    <x v="21"/>
  </r>
  <r>
    <x v="7959"/>
    <s v="Product617"/>
    <n v="10"/>
    <x v="1"/>
    <x v="1"/>
    <n v="4.2287324793830464E-4"/>
    <x v="616"/>
    <x v="1"/>
    <x v="0"/>
    <n v="6"/>
    <n v="133.92915817187674"/>
    <x v="124"/>
    <n v="1338.7252311376694"/>
    <x v="16"/>
    <x v="9"/>
    <x v="21"/>
  </r>
  <r>
    <x v="7960"/>
    <s v="Product618"/>
    <n v="14"/>
    <x v="1"/>
    <x v="0"/>
    <n v="9.3664400482889099E-2"/>
    <x v="617"/>
    <x v="2"/>
    <x v="0"/>
    <n v="29"/>
    <n v="130.53597789624371"/>
    <x v="181"/>
    <n v="1656.3316529920214"/>
    <x v="17"/>
    <x v="9"/>
    <x v="21"/>
  </r>
  <r>
    <x v="7961"/>
    <s v="Product619"/>
    <n v="7"/>
    <x v="0"/>
    <x v="0"/>
    <n v="4.2732168043050606E-2"/>
    <x v="618"/>
    <x v="3"/>
    <x v="1"/>
    <n v="167"/>
    <n v="213.35050365503685"/>
    <x v="895"/>
    <n v="1429.6350185654624"/>
    <x v="18"/>
    <x v="9"/>
    <x v="21"/>
  </r>
  <r>
    <x v="7962"/>
    <s v="Product620"/>
    <n v="15"/>
    <x v="2"/>
    <x v="0"/>
    <n v="5.1566471434113977E-3"/>
    <x v="619"/>
    <x v="4"/>
    <x v="0"/>
    <n v="162"/>
    <n v="58.243859069485694"/>
    <x v="128"/>
    <n v="869.15274059990668"/>
    <x v="19"/>
    <x v="9"/>
    <x v="21"/>
  </r>
  <r>
    <x v="7963"/>
    <s v="Product621"/>
    <n v="12"/>
    <x v="2"/>
    <x v="0"/>
    <n v="6.90599114301894E-2"/>
    <x v="620"/>
    <x v="0"/>
    <x v="1"/>
    <n v="186"/>
    <n v="151.50022880161279"/>
    <x v="151"/>
    <n v="1692.4516370270396"/>
    <x v="20"/>
    <x v="9"/>
    <x v="21"/>
  </r>
  <r>
    <x v="7964"/>
    <s v="Product622"/>
    <n v="5"/>
    <x v="1"/>
    <x v="1"/>
    <n v="8.3894488328577696E-2"/>
    <x v="621"/>
    <x v="1"/>
    <x v="2"/>
    <n v="41"/>
    <n v="87.360664843613321"/>
    <x v="624"/>
    <n v="400.15793283257011"/>
    <x v="21"/>
    <x v="9"/>
    <x v="21"/>
  </r>
  <r>
    <x v="7965"/>
    <s v="Product623"/>
    <n v="14"/>
    <x v="1"/>
    <x v="0"/>
    <n v="9.2694909485233519E-3"/>
    <x v="622"/>
    <x v="2"/>
    <x v="0"/>
    <n v="116"/>
    <n v="267.2868146292243"/>
    <x v="916"/>
    <n v="3707.3288268850265"/>
    <x v="22"/>
    <x v="9"/>
    <x v="21"/>
  </r>
  <r>
    <x v="7966"/>
    <s v="Product624"/>
    <n v="8"/>
    <x v="1"/>
    <x v="0"/>
    <n v="4.8542349266485429E-2"/>
    <x v="623"/>
    <x v="3"/>
    <x v="3"/>
    <n v="7"/>
    <n v="126.94973587015176"/>
    <x v="1084"/>
    <n v="966.29837961803821"/>
    <x v="23"/>
    <x v="9"/>
    <x v="21"/>
  </r>
  <r>
    <x v="7967"/>
    <s v="Product625"/>
    <n v="1"/>
    <x v="1"/>
    <x v="0"/>
    <n v="3.4330143408924221E-2"/>
    <x v="624"/>
    <x v="0"/>
    <x v="3"/>
    <n v="67"/>
    <n v="170.27074695182381"/>
    <x v="832"/>
    <n v="164.42532779062304"/>
    <x v="24"/>
    <x v="9"/>
    <x v="21"/>
  </r>
  <r>
    <x v="7968"/>
    <s v="Product626"/>
    <n v="13"/>
    <x v="0"/>
    <x v="0"/>
    <n v="9.9768241868582463E-3"/>
    <x v="625"/>
    <x v="1"/>
    <x v="2"/>
    <n v="169"/>
    <n v="228.00503697565037"/>
    <x v="1326"/>
    <n v="2934.4935205043407"/>
    <x v="25"/>
    <x v="9"/>
    <x v="21"/>
  </r>
  <r>
    <x v="7969"/>
    <s v="Product627"/>
    <n v="4"/>
    <x v="1"/>
    <x v="0"/>
    <n v="6.4637310436440151E-2"/>
    <x v="626"/>
    <x v="2"/>
    <x v="3"/>
    <n v="208"/>
    <n v="69.715109856388551"/>
    <x v="494"/>
    <n v="260.83565063396253"/>
    <x v="26"/>
    <x v="9"/>
    <x v="21"/>
  </r>
  <r>
    <x v="7970"/>
    <s v="Product628"/>
    <n v="4"/>
    <x v="2"/>
    <x v="1"/>
    <n v="9.4983079781327372E-3"/>
    <x v="627"/>
    <x v="3"/>
    <x v="0"/>
    <n v="11"/>
    <n v="30.501333433011691"/>
    <x v="1355"/>
    <n v="120.84648949728491"/>
    <x v="27"/>
    <x v="9"/>
    <x v="21"/>
  </r>
  <r>
    <x v="7971"/>
    <s v="Product629"/>
    <n v="1"/>
    <x v="0"/>
    <x v="1"/>
    <n v="5.2069366622301418E-2"/>
    <x v="628"/>
    <x v="4"/>
    <x v="0"/>
    <n v="104"/>
    <n v="116.24384591740514"/>
    <x v="631"/>
    <n v="110.19110248674545"/>
    <x v="28"/>
    <x v="9"/>
    <x v="21"/>
  </r>
  <r>
    <x v="7972"/>
    <s v="Product630"/>
    <n v="6"/>
    <x v="0"/>
    <x v="0"/>
    <n v="2.9011441495900181E-2"/>
    <x v="629"/>
    <x v="0"/>
    <x v="1"/>
    <n v="71"/>
    <n v="310.92260079456395"/>
    <x v="1287"/>
    <n v="1811.4137277111558"/>
    <x v="29"/>
    <x v="9"/>
    <x v="21"/>
  </r>
  <r>
    <x v="7973"/>
    <s v="Product631"/>
    <n v="11"/>
    <x v="0"/>
    <x v="0"/>
    <n v="7.682850365423842E-2"/>
    <x v="630"/>
    <x v="1"/>
    <x v="0"/>
    <n v="78"/>
    <n v="302.88293403797297"/>
    <x v="268"/>
    <n v="3075.741805767731"/>
    <x v="30"/>
    <x v="9"/>
    <x v="21"/>
  </r>
  <r>
    <x v="7974"/>
    <s v="Product632"/>
    <n v="8"/>
    <x v="1"/>
    <x v="0"/>
    <n v="4.2652356103880795E-2"/>
    <x v="631"/>
    <x v="2"/>
    <x v="1"/>
    <n v="125"/>
    <n v="29.426922305314498"/>
    <x v="314"/>
    <n v="225.37435788885594"/>
    <x v="0"/>
    <x v="10"/>
    <x v="21"/>
  </r>
  <r>
    <x v="7975"/>
    <s v="Product633"/>
    <n v="12"/>
    <x v="1"/>
    <x v="0"/>
    <n v="7.8935300834904853E-2"/>
    <x v="632"/>
    <x v="3"/>
    <x v="2"/>
    <n v="19"/>
    <n v="251.92146821264461"/>
    <x v="924"/>
    <n v="2784.4316559901031"/>
    <x v="1"/>
    <x v="10"/>
    <x v="21"/>
  </r>
  <r>
    <x v="7976"/>
    <s v="Product634"/>
    <n v="12"/>
    <x v="1"/>
    <x v="1"/>
    <n v="7.6647317929556744E-2"/>
    <x v="633"/>
    <x v="4"/>
    <x v="0"/>
    <n v="87"/>
    <n v="201.78908147412267"/>
    <x v="1276"/>
    <n v="2235.8698750999483"/>
    <x v="2"/>
    <x v="10"/>
    <x v="21"/>
  </r>
  <r>
    <x v="7977"/>
    <s v="Product635"/>
    <n v="11"/>
    <x v="0"/>
    <x v="0"/>
    <n v="5.4939564481738201E-2"/>
    <x v="634"/>
    <x v="0"/>
    <x v="3"/>
    <n v="127"/>
    <n v="295.94641433256726"/>
    <x v="1455"/>
    <n v="3076.5597194112433"/>
    <x v="3"/>
    <x v="10"/>
    <x v="21"/>
  </r>
  <r>
    <x v="7978"/>
    <s v="Product636"/>
    <n v="10"/>
    <x v="2"/>
    <x v="0"/>
    <n v="1.8878566052837366E-2"/>
    <x v="635"/>
    <x v="1"/>
    <x v="3"/>
    <n v="184"/>
    <n v="235.85225825119605"/>
    <x v="1322"/>
    <n v="2313.9970581509001"/>
    <x v="4"/>
    <x v="10"/>
    <x v="21"/>
  </r>
  <r>
    <x v="7979"/>
    <s v="Product637"/>
    <n v="9"/>
    <x v="2"/>
    <x v="0"/>
    <n v="5.4022756371052999E-2"/>
    <x v="636"/>
    <x v="2"/>
    <x v="2"/>
    <n v="107"/>
    <n v="128.72608584789907"/>
    <x v="502"/>
    <n v="1095.9475308618487"/>
    <x v="5"/>
    <x v="10"/>
    <x v="21"/>
  </r>
  <r>
    <x v="7980"/>
    <s v="Product638"/>
    <n v="9"/>
    <x v="1"/>
    <x v="0"/>
    <n v="8.4805100036471792E-2"/>
    <x v="637"/>
    <x v="3"/>
    <x v="3"/>
    <n v="48"/>
    <n v="47.407226257993671"/>
    <x v="658"/>
    <n v="390.48166523459577"/>
    <x v="6"/>
    <x v="10"/>
    <x v="21"/>
  </r>
  <r>
    <x v="7981"/>
    <s v="Product639"/>
    <n v="14"/>
    <x v="1"/>
    <x v="0"/>
    <n v="8.3475793746524876E-2"/>
    <x v="638"/>
    <x v="4"/>
    <x v="0"/>
    <n v="233"/>
    <n v="150.43012219118043"/>
    <x v="1220"/>
    <n v="1930.2198767303885"/>
    <x v="7"/>
    <x v="10"/>
    <x v="21"/>
  </r>
  <r>
    <x v="7982"/>
    <s v="Product640"/>
    <n v="3"/>
    <x v="1"/>
    <x v="1"/>
    <n v="5.3436938460738381E-2"/>
    <x v="639"/>
    <x v="0"/>
    <x v="0"/>
    <n v="216"/>
    <n v="101.66728353429912"/>
    <x v="35"/>
    <n v="288.70348548181897"/>
    <x v="8"/>
    <x v="10"/>
    <x v="21"/>
  </r>
  <r>
    <x v="7983"/>
    <s v="Product641"/>
    <n v="8"/>
    <x v="1"/>
    <x v="1"/>
    <n v="4.3378550470280386E-2"/>
    <x v="640"/>
    <x v="1"/>
    <x v="1"/>
    <n v="135"/>
    <n v="207.03000397324845"/>
    <x v="96"/>
    <n v="1584.3947399762603"/>
    <x v="9"/>
    <x v="10"/>
    <x v="21"/>
  </r>
  <r>
    <x v="7984"/>
    <s v="Product642"/>
    <n v="14"/>
    <x v="0"/>
    <x v="0"/>
    <n v="5.9263601198241193E-2"/>
    <x v="641"/>
    <x v="2"/>
    <x v="0"/>
    <n v="211"/>
    <n v="29.43761973745719"/>
    <x v="1329"/>
    <n v="387.70256533555477"/>
    <x v="10"/>
    <x v="10"/>
    <x v="21"/>
  </r>
  <r>
    <x v="7985"/>
    <s v="Product643"/>
    <n v="15"/>
    <x v="1"/>
    <x v="0"/>
    <n v="6.3924375398133004E-2"/>
    <x v="642"/>
    <x v="3"/>
    <x v="1"/>
    <n v="107"/>
    <n v="299.28879020433664"/>
    <x v="945"/>
    <n v="4202.3541184029227"/>
    <x v="11"/>
    <x v="10"/>
    <x v="21"/>
  </r>
  <r>
    <x v="7986"/>
    <s v="Product644"/>
    <n v="7"/>
    <x v="2"/>
    <x v="0"/>
    <n v="5.382050961082855E-2"/>
    <x v="643"/>
    <x v="4"/>
    <x v="2"/>
    <n v="76"/>
    <n v="292.76123404717021"/>
    <x v="1090"/>
    <n v="1939.0327266551953"/>
    <x v="12"/>
    <x v="10"/>
    <x v="21"/>
  </r>
  <r>
    <x v="7987"/>
    <s v="Product645"/>
    <n v="6"/>
    <x v="0"/>
    <x v="0"/>
    <n v="8.6761615496318653E-2"/>
    <x v="644"/>
    <x v="0"/>
    <x v="0"/>
    <n v="50"/>
    <n v="95.669631028876083"/>
    <x v="47"/>
    <n v="524.21507572124438"/>
    <x v="13"/>
    <x v="10"/>
    <x v="21"/>
  </r>
  <r>
    <x v="7988"/>
    <s v="Product646"/>
    <n v="1"/>
    <x v="0"/>
    <x v="1"/>
    <n v="6.0225822482861839E-2"/>
    <x v="645"/>
    <x v="1"/>
    <x v="3"/>
    <n v="88"/>
    <n v="26.749744172877673"/>
    <x v="1186"/>
    <n v="25.138718828859975"/>
    <x v="14"/>
    <x v="10"/>
    <x v="21"/>
  </r>
  <r>
    <x v="7989"/>
    <s v="Product647"/>
    <n v="13"/>
    <x v="0"/>
    <x v="0"/>
    <n v="2.0836396674458413E-2"/>
    <x v="646"/>
    <x v="2"/>
    <x v="3"/>
    <n v="173"/>
    <n v="135.01662260871791"/>
    <x v="226"/>
    <n v="1718.6437151311611"/>
    <x v="15"/>
    <x v="10"/>
    <x v="21"/>
  </r>
  <r>
    <x v="7990"/>
    <s v="Product648"/>
    <n v="4"/>
    <x v="1"/>
    <x v="0"/>
    <n v="8.8325927260044582E-2"/>
    <x v="647"/>
    <x v="3"/>
    <x v="2"/>
    <n v="139"/>
    <n v="265.24208301130597"/>
    <x v="1488"/>
    <n v="967.25732032378653"/>
    <x v="16"/>
    <x v="10"/>
    <x v="21"/>
  </r>
  <r>
    <x v="7991"/>
    <s v="Product649"/>
    <n v="11"/>
    <x v="1"/>
    <x v="0"/>
    <n v="7.1777350917189522E-2"/>
    <x v="648"/>
    <x v="0"/>
    <x v="3"/>
    <n v="80"/>
    <n v="215.39288240582621"/>
    <x v="897"/>
    <n v="2199.2580709035014"/>
    <x v="17"/>
    <x v="10"/>
    <x v="21"/>
  </r>
  <r>
    <x v="7992"/>
    <s v="Product650"/>
    <n v="12"/>
    <x v="1"/>
    <x v="0"/>
    <n v="3.2876353026689654E-2"/>
    <x v="649"/>
    <x v="1"/>
    <x v="0"/>
    <n v="25"/>
    <n v="198.0669522878712"/>
    <x v="47"/>
    <n v="2298.6627988984155"/>
    <x v="18"/>
    <x v="10"/>
    <x v="21"/>
  </r>
  <r>
    <x v="7993"/>
    <s v="Product651"/>
    <n v="13"/>
    <x v="0"/>
    <x v="0"/>
    <n v="6.8514908852058118E-2"/>
    <x v="650"/>
    <x v="2"/>
    <x v="0"/>
    <n v="192"/>
    <n v="139.66883305413245"/>
    <x v="1130"/>
    <n v="1691.2926639434181"/>
    <x v="19"/>
    <x v="10"/>
    <x v="21"/>
  </r>
  <r>
    <x v="7994"/>
    <s v="Product652"/>
    <n v="10"/>
    <x v="2"/>
    <x v="1"/>
    <n v="3.7691420981343239E-2"/>
    <x v="651"/>
    <x v="3"/>
    <x v="1"/>
    <n v="60"/>
    <n v="284.21419164456091"/>
    <x v="321"/>
    <n v="2735.0175489841363"/>
    <x v="20"/>
    <x v="10"/>
    <x v="21"/>
  </r>
  <r>
    <x v="7995"/>
    <s v="Product653"/>
    <n v="9"/>
    <x v="2"/>
    <x v="1"/>
    <n v="3.1191603190675255E-2"/>
    <x v="652"/>
    <x v="4"/>
    <x v="0"/>
    <n v="7"/>
    <n v="150.85546994647419"/>
    <x v="482"/>
    <n v="1315.3504138988483"/>
    <x v="21"/>
    <x v="10"/>
    <x v="21"/>
  </r>
  <r>
    <x v="7996"/>
    <s v="Product654"/>
    <n v="1"/>
    <x v="1"/>
    <x v="0"/>
    <n v="7.1817614747851172E-2"/>
    <x v="653"/>
    <x v="0"/>
    <x v="1"/>
    <n v="117"/>
    <n v="100.51002092415956"/>
    <x v="680"/>
    <n v="93.291630963129805"/>
    <x v="22"/>
    <x v="10"/>
    <x v="21"/>
  </r>
  <r>
    <x v="7997"/>
    <s v="Product655"/>
    <n v="12"/>
    <x v="1"/>
    <x v="0"/>
    <n v="6.5152311753947617E-2"/>
    <x v="654"/>
    <x v="1"/>
    <x v="2"/>
    <n v="108"/>
    <n v="89.49525135498169"/>
    <x v="508"/>
    <n v="1003.9731460584483"/>
    <x v="23"/>
    <x v="10"/>
    <x v="21"/>
  </r>
  <r>
    <x v="7998"/>
    <s v="Product656"/>
    <n v="10"/>
    <x v="1"/>
    <x v="0"/>
    <n v="3.0657404424656157E-2"/>
    <x v="655"/>
    <x v="2"/>
    <x v="0"/>
    <n v="196"/>
    <n v="291.35095248157745"/>
    <x v="357"/>
    <n v="2824.1888850184096"/>
    <x v="24"/>
    <x v="10"/>
    <x v="21"/>
  </r>
  <r>
    <x v="7999"/>
    <s v="Product657"/>
    <n v="7"/>
    <x v="1"/>
    <x v="0"/>
    <n v="9.9437439525811064E-2"/>
    <x v="656"/>
    <x v="3"/>
    <x v="3"/>
    <n v="228"/>
    <n v="159.45504351889088"/>
    <x v="379"/>
    <n v="1005.1946959032692"/>
    <x v="25"/>
    <x v="10"/>
    <x v="21"/>
  </r>
  <r>
    <x v="8000"/>
    <s v="Product658"/>
    <n v="3"/>
    <x v="0"/>
    <x v="1"/>
    <n v="5.3445884703987416E-2"/>
    <x v="657"/>
    <x v="4"/>
    <x v="3"/>
    <n v="18"/>
    <n v="230.78128949969528"/>
    <x v="207"/>
    <n v="655.34093792777105"/>
    <x v="26"/>
    <x v="10"/>
    <x v="21"/>
  </r>
  <r>
    <x v="8001"/>
    <s v="Product659"/>
    <n v="12"/>
    <x v="1"/>
    <x v="0"/>
    <n v="2.9966418748889535E-2"/>
    <x v="658"/>
    <x v="0"/>
    <x v="2"/>
    <n v="45"/>
    <n v="224.07988248369253"/>
    <x v="185"/>
    <n v="2608.3801307038111"/>
    <x v="27"/>
    <x v="10"/>
    <x v="21"/>
  </r>
  <r>
    <x v="8002"/>
    <s v="Product660"/>
    <n v="4"/>
    <x v="2"/>
    <x v="0"/>
    <n v="5.6264461091425251E-3"/>
    <x v="659"/>
    <x v="1"/>
    <x v="3"/>
    <n v="21"/>
    <n v="246.89346812345977"/>
    <x v="148"/>
    <n v="982.01734132145532"/>
    <x v="28"/>
    <x v="10"/>
    <x v="21"/>
  </r>
  <r>
    <x v="8003"/>
    <s v="Product661"/>
    <n v="4"/>
    <x v="0"/>
    <x v="0"/>
    <n v="2.7622783802600217E-2"/>
    <x v="660"/>
    <x v="2"/>
    <x v="0"/>
    <n v="109"/>
    <n v="128.44768961962342"/>
    <x v="343"/>
    <n v="499.59842743726824"/>
    <x v="29"/>
    <x v="10"/>
    <x v="21"/>
  </r>
  <r>
    <x v="8004"/>
    <s v="Product662"/>
    <n v="8"/>
    <x v="0"/>
    <x v="0"/>
    <n v="1.7144068277244275E-2"/>
    <x v="661"/>
    <x v="3"/>
    <x v="0"/>
    <n v="149"/>
    <n v="298.91599566059188"/>
    <x v="962"/>
    <n v="2350.3308753746101"/>
    <x v="0"/>
    <x v="11"/>
    <x v="21"/>
  </r>
  <r>
    <x v="8005"/>
    <s v="Product663"/>
    <n v="6"/>
    <x v="0"/>
    <x v="0"/>
    <n v="7.7698267479413621E-2"/>
    <x v="662"/>
    <x v="4"/>
    <x v="1"/>
    <n v="112"/>
    <n v="184.90039826705689"/>
    <x v="243"/>
    <n v="1023.2037459927179"/>
    <x v="1"/>
    <x v="11"/>
    <x v="21"/>
  </r>
  <r>
    <x v="8006"/>
    <s v="Product664"/>
    <n v="4"/>
    <x v="1"/>
    <x v="1"/>
    <n v="3.7465540163336267E-2"/>
    <x v="663"/>
    <x v="0"/>
    <x v="0"/>
    <n v="147"/>
    <n v="105.71956268879021"/>
    <x v="436"/>
    <n v="407.03488866729197"/>
    <x v="2"/>
    <x v="11"/>
    <x v="21"/>
  </r>
  <r>
    <x v="8007"/>
    <s v="Product665"/>
    <n v="5"/>
    <x v="1"/>
    <x v="1"/>
    <n v="3.6970152530986726E-2"/>
    <x v="664"/>
    <x v="1"/>
    <x v="1"/>
    <n v="153"/>
    <n v="168.79686101341687"/>
    <x v="390"/>
    <n v="812.78207657499547"/>
    <x v="3"/>
    <x v="11"/>
    <x v="21"/>
  </r>
  <r>
    <x v="8008"/>
    <s v="Product666"/>
    <n v="5"/>
    <x v="1"/>
    <x v="0"/>
    <n v="7.9573120549006171E-2"/>
    <x v="665"/>
    <x v="2"/>
    <x v="2"/>
    <n v="39"/>
    <n v="214.482492547731"/>
    <x v="32"/>
    <n v="987.0772565628954"/>
    <x v="4"/>
    <x v="11"/>
    <x v="21"/>
  </r>
  <r>
    <x v="8009"/>
    <s v="Product667"/>
    <n v="9"/>
    <x v="0"/>
    <x v="0"/>
    <n v="1.1561972722800241E-3"/>
    <x v="666"/>
    <x v="3"/>
    <x v="0"/>
    <n v="38"/>
    <n v="174.70972825350017"/>
    <x v="1137"/>
    <n v="1570.5695640802742"/>
    <x v="5"/>
    <x v="11"/>
    <x v="21"/>
  </r>
  <r>
    <x v="8010"/>
    <s v="Product668"/>
    <n v="8"/>
    <x v="2"/>
    <x v="0"/>
    <n v="1.1707510534006827E-2"/>
    <x v="667"/>
    <x v="4"/>
    <x v="3"/>
    <n v="16"/>
    <n v="226.80990376605277"/>
    <x v="548"/>
    <n v="1793.236195427957"/>
    <x v="6"/>
    <x v="11"/>
    <x v="21"/>
  </r>
  <r>
    <x v="8011"/>
    <s v="Product669"/>
    <n v="15"/>
    <x v="2"/>
    <x v="0"/>
    <n v="2.6536757812414949E-2"/>
    <x v="668"/>
    <x v="0"/>
    <x v="3"/>
    <n v="249"/>
    <n v="72.187999438148623"/>
    <x v="516"/>
    <n v="1054.0854597014359"/>
    <x v="7"/>
    <x v="11"/>
    <x v="21"/>
  </r>
  <r>
    <x v="8012"/>
    <s v="Product670"/>
    <n v="3"/>
    <x v="1"/>
    <x v="1"/>
    <n v="6.0258964349107352E-2"/>
    <x v="669"/>
    <x v="1"/>
    <x v="2"/>
    <n v="73"/>
    <n v="42.761087071690682"/>
    <x v="143"/>
    <n v="120.55304475092581"/>
    <x v="8"/>
    <x v="11"/>
    <x v="21"/>
  </r>
  <r>
    <x v="8013"/>
    <s v="Product671"/>
    <n v="7"/>
    <x v="1"/>
    <x v="0"/>
    <n v="6.9357179425514226E-2"/>
    <x v="670"/>
    <x v="2"/>
    <x v="3"/>
    <n v="104"/>
    <n v="119.24650309057358"/>
    <x v="638"/>
    <n v="776.83131385898878"/>
    <x v="9"/>
    <x v="11"/>
    <x v="21"/>
  </r>
  <r>
    <x v="8014"/>
    <s v="Product672"/>
    <n v="8"/>
    <x v="1"/>
    <x v="0"/>
    <n v="1.2068612232500621E-2"/>
    <x v="671"/>
    <x v="3"/>
    <x v="0"/>
    <n v="155"/>
    <n v="305.81068619973246"/>
    <x v="1147"/>
    <n v="2416.9598048914636"/>
    <x v="10"/>
    <x v="11"/>
    <x v="21"/>
  </r>
  <r>
    <x v="8015"/>
    <s v="Product673"/>
    <n v="11"/>
    <x v="1"/>
    <x v="0"/>
    <n v="7.3817723714153446E-2"/>
    <x v="672"/>
    <x v="0"/>
    <x v="0"/>
    <n v="86"/>
    <n v="31.847594265015505"/>
    <x v="1333"/>
    <n v="324.46345085660147"/>
    <x v="11"/>
    <x v="11"/>
    <x v="21"/>
  </r>
  <r>
    <x v="8016"/>
    <s v="Product674"/>
    <n v="10"/>
    <x v="0"/>
    <x v="0"/>
    <n v="8.5565092731451867E-2"/>
    <x v="673"/>
    <x v="1"/>
    <x v="1"/>
    <n v="188"/>
    <n v="125.58193363370771"/>
    <x v="794"/>
    <n v="1148.3650383694446"/>
    <x v="12"/>
    <x v="11"/>
    <x v="21"/>
  </r>
  <r>
    <x v="8017"/>
    <s v="Product675"/>
    <n v="11"/>
    <x v="1"/>
    <x v="0"/>
    <n v="3.219948774281272E-2"/>
    <x v="674"/>
    <x v="2"/>
    <x v="0"/>
    <n v="22"/>
    <n v="314.02028995774566"/>
    <x v="792"/>
    <n v="3342.9989722828245"/>
    <x v="13"/>
    <x v="11"/>
    <x v="21"/>
  </r>
  <r>
    <x v="8018"/>
    <s v="Product676"/>
    <n v="14"/>
    <x v="2"/>
    <x v="1"/>
    <n v="1.692852464660094E-2"/>
    <x v="675"/>
    <x v="3"/>
    <x v="1"/>
    <n v="219"/>
    <n v="110.01313870182545"/>
    <x v="914"/>
    <n v="1514.1109000060635"/>
    <x v="14"/>
    <x v="11"/>
    <x v="21"/>
  </r>
  <r>
    <x v="8019"/>
    <s v="Product677"/>
    <n v="12"/>
    <x v="0"/>
    <x v="1"/>
    <n v="2.7658082495385452E-2"/>
    <x v="676"/>
    <x v="4"/>
    <x v="2"/>
    <n v="233"/>
    <n v="235.38123845097917"/>
    <x v="731"/>
    <n v="2746.452536880432"/>
    <x v="15"/>
    <x v="11"/>
    <x v="21"/>
  </r>
  <r>
    <x v="8020"/>
    <s v="Product678"/>
    <n v="10"/>
    <x v="0"/>
    <x v="0"/>
    <n v="5.7095063167575982E-2"/>
    <x v="677"/>
    <x v="0"/>
    <x v="0"/>
    <n v="91"/>
    <n v="245.7171641991813"/>
    <x v="1021"/>
    <n v="2316.879271878714"/>
    <x v="16"/>
    <x v="11"/>
    <x v="21"/>
  </r>
  <r>
    <x v="8021"/>
    <s v="Product679"/>
    <n v="15"/>
    <x v="0"/>
    <x v="0"/>
    <n v="1.0883452849759334E-2"/>
    <x v="678"/>
    <x v="1"/>
    <x v="3"/>
    <n v="69"/>
    <n v="123.26707558648241"/>
    <x v="622"/>
    <n v="1828.8825627211381"/>
    <x v="17"/>
    <x v="11"/>
    <x v="21"/>
  </r>
  <r>
    <x v="8022"/>
    <s v="Product680"/>
    <n v="8"/>
    <x v="1"/>
    <x v="0"/>
    <n v="9.2691899741786266E-2"/>
    <x v="679"/>
    <x v="2"/>
    <x v="3"/>
    <n v="167"/>
    <n v="191.5032264180073"/>
    <x v="408"/>
    <n v="1390.0194284371262"/>
    <x v="18"/>
    <x v="11"/>
    <x v="21"/>
  </r>
  <r>
    <x v="8023"/>
    <s v="Product681"/>
    <n v="13"/>
    <x v="1"/>
    <x v="0"/>
    <n v="9.3213297369740197E-2"/>
    <x v="680"/>
    <x v="3"/>
    <x v="2"/>
    <n v="144"/>
    <n v="167.76573474414596"/>
    <x v="350"/>
    <n v="1977.6605864988303"/>
    <x v="19"/>
    <x v="11"/>
    <x v="21"/>
  </r>
  <r>
    <x v="8024"/>
    <s v="Product682"/>
    <n v="10"/>
    <x v="1"/>
    <x v="1"/>
    <n v="1.896687899467462E-2"/>
    <x v="681"/>
    <x v="4"/>
    <x v="3"/>
    <n v="144"/>
    <n v="250.76232916913503"/>
    <x v="791"/>
    <n v="2460.061504153613"/>
    <x v="20"/>
    <x v="11"/>
    <x v="21"/>
  </r>
  <r>
    <x v="8025"/>
    <s v="Product683"/>
    <n v="4"/>
    <x v="0"/>
    <x v="0"/>
    <n v="8.426920969132079E-2"/>
    <x v="682"/>
    <x v="0"/>
    <x v="0"/>
    <n v="163"/>
    <n v="271.06540145522052"/>
    <x v="1552"/>
    <n v="992.89173719971393"/>
    <x v="21"/>
    <x v="11"/>
    <x v="21"/>
  </r>
  <r>
    <x v="8026"/>
    <s v="Product684"/>
    <n v="1"/>
    <x v="2"/>
    <x v="0"/>
    <n v="7.5488243806668118E-2"/>
    <x v="683"/>
    <x v="1"/>
    <x v="0"/>
    <n v="99"/>
    <n v="268.40110314986896"/>
    <x v="1354"/>
    <n v="248.139975237313"/>
    <x v="22"/>
    <x v="11"/>
    <x v="21"/>
  </r>
  <r>
    <x v="8027"/>
    <s v="Product685"/>
    <n v="15"/>
    <x v="2"/>
    <x v="0"/>
    <n v="2.7844741703551081E-2"/>
    <x v="684"/>
    <x v="2"/>
    <x v="1"/>
    <n v="55"/>
    <n v="305.33714192811891"/>
    <x v="344"/>
    <n v="4452.5266211794487"/>
    <x v="23"/>
    <x v="11"/>
    <x v="21"/>
  </r>
  <r>
    <x v="8028"/>
    <s v="Product686"/>
    <n v="10"/>
    <x v="1"/>
    <x v="0"/>
    <n v="2.8871424649237278E-2"/>
    <x v="685"/>
    <x v="3"/>
    <x v="0"/>
    <n v="122"/>
    <n v="96.823619940429055"/>
    <x v="201"/>
    <n v="940.28184093052573"/>
    <x v="24"/>
    <x v="11"/>
    <x v="21"/>
  </r>
  <r>
    <x v="8029"/>
    <s v="Product687"/>
    <n v="4"/>
    <x v="1"/>
    <x v="0"/>
    <n v="8.779877978436762E-2"/>
    <x v="686"/>
    <x v="4"/>
    <x v="1"/>
    <n v="35"/>
    <n v="260.3489748421963"/>
    <x v="684"/>
    <n v="949.96261013176183"/>
    <x v="25"/>
    <x v="11"/>
    <x v="21"/>
  </r>
  <r>
    <x v="8030"/>
    <s v="Product688"/>
    <n v="6"/>
    <x v="1"/>
    <x v="1"/>
    <n v="5.1071485296319274E-2"/>
    <x v="687"/>
    <x v="0"/>
    <x v="2"/>
    <n v="219"/>
    <n v="100.02926112707735"/>
    <x v="563"/>
    <n v="569.52370912934487"/>
    <x v="26"/>
    <x v="11"/>
    <x v="21"/>
  </r>
  <r>
    <x v="8031"/>
    <s v="Product689"/>
    <n v="7"/>
    <x v="1"/>
    <x v="1"/>
    <n v="7.3869999636192105E-2"/>
    <x v="688"/>
    <x v="1"/>
    <x v="0"/>
    <n v="21"/>
    <n v="120.55944398322603"/>
    <x v="620"/>
    <n v="781.5760253003192"/>
    <x v="27"/>
    <x v="11"/>
    <x v="21"/>
  </r>
  <r>
    <x v="8032"/>
    <s v="Product690"/>
    <n v="14"/>
    <x v="0"/>
    <x v="0"/>
    <n v="9.8178973638278461E-2"/>
    <x v="689"/>
    <x v="2"/>
    <x v="3"/>
    <n v="221"/>
    <n v="128.37056978159632"/>
    <x v="325"/>
    <n v="1620.7419059310948"/>
    <x v="28"/>
    <x v="11"/>
    <x v="21"/>
  </r>
  <r>
    <x v="8033"/>
    <s v="Product691"/>
    <n v="10"/>
    <x v="1"/>
    <x v="0"/>
    <n v="4.4770259318138356E-2"/>
    <x v="690"/>
    <x v="3"/>
    <x v="3"/>
    <n v="182"/>
    <n v="149.69026666281474"/>
    <x v="756"/>
    <n v="1429.8859460691924"/>
    <x v="29"/>
    <x v="11"/>
    <x v="21"/>
  </r>
  <r>
    <x v="8034"/>
    <s v="Product692"/>
    <n v="15"/>
    <x v="2"/>
    <x v="0"/>
    <n v="1.4877944425361235E-2"/>
    <x v="691"/>
    <x v="4"/>
    <x v="2"/>
    <n v="42"/>
    <n v="168.38744358002748"/>
    <x v="131"/>
    <n v="2488.2327682877276"/>
    <x v="30"/>
    <x v="11"/>
    <x v="21"/>
  </r>
  <r>
    <x v="8035"/>
    <s v="Product693"/>
    <n v="11"/>
    <x v="0"/>
    <x v="0"/>
    <n v="7.2668581891588507E-2"/>
    <x v="692"/>
    <x v="0"/>
    <x v="3"/>
    <n v="62"/>
    <n v="220.52538974640598"/>
    <x v="1525"/>
    <n v="2249.5013464268927"/>
    <x v="0"/>
    <x v="0"/>
    <x v="22"/>
  </r>
  <r>
    <x v="8036"/>
    <s v="Product694"/>
    <n v="2"/>
    <x v="0"/>
    <x v="1"/>
    <n v="9.3590430408367328E-2"/>
    <x v="693"/>
    <x v="1"/>
    <x v="0"/>
    <n v="95"/>
    <n v="79.578670746537128"/>
    <x v="668"/>
    <n v="144.26173740008593"/>
    <x v="1"/>
    <x v="0"/>
    <x v="22"/>
  </r>
  <r>
    <x v="8037"/>
    <s v="Product695"/>
    <n v="14"/>
    <x v="0"/>
    <x v="0"/>
    <n v="9.5274445809469546E-2"/>
    <x v="694"/>
    <x v="2"/>
    <x v="0"/>
    <n v="199"/>
    <n v="244.12376726798769"/>
    <x v="1075"/>
    <n v="3092.1101488565437"/>
    <x v="2"/>
    <x v="0"/>
    <x v="22"/>
  </r>
  <r>
    <x v="8038"/>
    <s v="Product696"/>
    <n v="6"/>
    <x v="1"/>
    <x v="0"/>
    <n v="3.4655339058087264E-2"/>
    <x v="695"/>
    <x v="3"/>
    <x v="1"/>
    <n v="192"/>
    <n v="275.25190576309791"/>
    <x v="93"/>
    <n v="1594.2777458549583"/>
    <x v="3"/>
    <x v="0"/>
    <x v="22"/>
  </r>
  <r>
    <x v="8039"/>
    <s v="Product697"/>
    <n v="12"/>
    <x v="1"/>
    <x v="0"/>
    <n v="9.9240048606387913E-3"/>
    <x v="696"/>
    <x v="0"/>
    <x v="0"/>
    <n v="141"/>
    <n v="184.64492765192529"/>
    <x v="798"/>
    <n v="2193.7501259089831"/>
    <x v="4"/>
    <x v="0"/>
    <x v="22"/>
  </r>
  <r>
    <x v="8040"/>
    <s v="Product698"/>
    <n v="1"/>
    <x v="1"/>
    <x v="0"/>
    <n v="9.3977390413557349E-2"/>
    <x v="697"/>
    <x v="1"/>
    <x v="1"/>
    <n v="174"/>
    <n v="90.164252457830344"/>
    <x v="400"/>
    <n v="81.690851303254277"/>
    <x v="5"/>
    <x v="0"/>
    <x v="22"/>
  </r>
  <r>
    <x v="8041"/>
    <s v="Product699"/>
    <n v="12"/>
    <x v="0"/>
    <x v="0"/>
    <n v="2.6926583185662989E-3"/>
    <x v="698"/>
    <x v="2"/>
    <x v="2"/>
    <n v="158"/>
    <n v="121.88195220795721"/>
    <x v="618"/>
    <n v="1458.6451890655362"/>
    <x v="6"/>
    <x v="0"/>
    <x v="22"/>
  </r>
  <r>
    <x v="8042"/>
    <s v="Product700"/>
    <n v="13"/>
    <x v="2"/>
    <x v="1"/>
    <n v="5.0262614378189789E-2"/>
    <x v="699"/>
    <x v="3"/>
    <x v="0"/>
    <n v="136"/>
    <n v="89.273785217871264"/>
    <x v="1591"/>
    <n v="1102.2264679059926"/>
    <x v="7"/>
    <x v="0"/>
    <x v="22"/>
  </r>
  <r>
    <x v="8043"/>
    <s v="Product701"/>
    <n v="11"/>
    <x v="2"/>
    <x v="1"/>
    <n v="5.3576299818528718E-2"/>
    <x v="700"/>
    <x v="4"/>
    <x v="3"/>
    <n v="152"/>
    <n v="239.48771182798163"/>
    <x v="790"/>
    <n v="2493.225310138555"/>
    <x v="8"/>
    <x v="0"/>
    <x v="22"/>
  </r>
  <r>
    <x v="8044"/>
    <s v="Product702"/>
    <n v="2"/>
    <x v="1"/>
    <x v="0"/>
    <n v="7.4855866281745551E-2"/>
    <x v="701"/>
    <x v="0"/>
    <x v="3"/>
    <n v="17"/>
    <n v="189.80314371021873"/>
    <x v="896"/>
    <n v="351.19052992958331"/>
    <x v="9"/>
    <x v="0"/>
    <x v="22"/>
  </r>
  <r>
    <x v="8045"/>
    <s v="Product703"/>
    <n v="8"/>
    <x v="1"/>
    <x v="0"/>
    <n v="5.3768613077783793E-2"/>
    <x v="702"/>
    <x v="1"/>
    <x v="2"/>
    <n v="156"/>
    <n v="59.304066107142837"/>
    <x v="697"/>
    <n v="448.92294978150852"/>
    <x v="10"/>
    <x v="0"/>
    <x v="22"/>
  </r>
  <r>
    <x v="8046"/>
    <s v="Product704"/>
    <n v="1"/>
    <x v="1"/>
    <x v="0"/>
    <n v="7.3688034814488199E-2"/>
    <x v="703"/>
    <x v="2"/>
    <x v="3"/>
    <n v="91"/>
    <n v="160.54277575271888"/>
    <x v="653"/>
    <n v="148.71269410383798"/>
    <x v="11"/>
    <x v="0"/>
    <x v="22"/>
  </r>
  <r>
    <x v="8047"/>
    <s v="Product705"/>
    <n v="1"/>
    <x v="1"/>
    <x v="0"/>
    <n v="7.7529525060407278E-2"/>
    <x v="704"/>
    <x v="3"/>
    <x v="0"/>
    <n v="146"/>
    <n v="75.212925346778377"/>
    <x v="1592"/>
    <n v="69.381702966238777"/>
    <x v="12"/>
    <x v="0"/>
    <x v="22"/>
  </r>
  <r>
    <x v="8048"/>
    <s v="Product706"/>
    <n v="10"/>
    <x v="0"/>
    <x v="1"/>
    <n v="5.9960411085272815E-2"/>
    <x v="705"/>
    <x v="4"/>
    <x v="0"/>
    <n v="237"/>
    <n v="42.188238835637051"/>
    <x v="277"/>
    <n v="396.58614692088577"/>
    <x v="13"/>
    <x v="0"/>
    <x v="22"/>
  </r>
  <r>
    <x v="8049"/>
    <s v="Product707"/>
    <n v="7"/>
    <x v="1"/>
    <x v="0"/>
    <n v="3.8748015822478124E-2"/>
    <x v="706"/>
    <x v="0"/>
    <x v="1"/>
    <n v="48"/>
    <n v="39.069903778901619"/>
    <x v="210"/>
    <n v="262.89215770365831"/>
    <x v="14"/>
    <x v="0"/>
    <x v="22"/>
  </r>
  <r>
    <x v="8050"/>
    <s v="Product708"/>
    <n v="4"/>
    <x v="2"/>
    <x v="0"/>
    <n v="4.444171730389234E-2"/>
    <x v="707"/>
    <x v="1"/>
    <x v="0"/>
    <n v="105"/>
    <n v="315.00242394295719"/>
    <x v="251"/>
    <n v="1204.0127010721737"/>
    <x v="15"/>
    <x v="0"/>
    <x v="22"/>
  </r>
  <r>
    <x v="8051"/>
    <s v="Product709"/>
    <n v="7"/>
    <x v="0"/>
    <x v="0"/>
    <n v="3.6534543857482296E-2"/>
    <x v="708"/>
    <x v="2"/>
    <x v="1"/>
    <n v="162"/>
    <n v="150.68302653722469"/>
    <x v="852"/>
    <n v="1016.245236269356"/>
    <x v="16"/>
    <x v="0"/>
    <x v="22"/>
  </r>
  <r>
    <x v="8052"/>
    <s v="Product710"/>
    <n v="3"/>
    <x v="0"/>
    <x v="0"/>
    <n v="2.5116778182961819E-2"/>
    <x v="709"/>
    <x v="3"/>
    <x v="2"/>
    <n v="173"/>
    <n v="176.67604884449207"/>
    <x v="1197"/>
    <n v="516.71554714626859"/>
    <x v="17"/>
    <x v="0"/>
    <x v="22"/>
  </r>
  <r>
    <x v="8053"/>
    <s v="Product711"/>
    <n v="5"/>
    <x v="0"/>
    <x v="0"/>
    <n v="8.7416875784788295E-2"/>
    <x v="710"/>
    <x v="4"/>
    <x v="0"/>
    <n v="223"/>
    <n v="179.75173489980398"/>
    <x v="1593"/>
    <n v="820.19199908983808"/>
    <x v="18"/>
    <x v="0"/>
    <x v="22"/>
  </r>
  <r>
    <x v="8054"/>
    <s v="Product712"/>
    <n v="15"/>
    <x v="1"/>
    <x v="1"/>
    <n v="3.3119650633108975E-2"/>
    <x v="711"/>
    <x v="0"/>
    <x v="3"/>
    <n v="103"/>
    <n v="287.50041264929143"/>
    <x v="1594"/>
    <n v="4169.6774913820836"/>
    <x v="19"/>
    <x v="0"/>
    <x v="22"/>
  </r>
  <r>
    <x v="8055"/>
    <s v="Product713"/>
    <n v="13"/>
    <x v="1"/>
    <x v="1"/>
    <n v="3.1706219611613871E-2"/>
    <x v="712"/>
    <x v="1"/>
    <x v="3"/>
    <n v="149"/>
    <n v="247.99660585488712"/>
    <x v="76"/>
    <n v="3121.7364230873241"/>
    <x v="20"/>
    <x v="0"/>
    <x v="22"/>
  </r>
  <r>
    <x v="8056"/>
    <s v="Product714"/>
    <n v="11"/>
    <x v="1"/>
    <x v="0"/>
    <n v="1.02567914471553E-3"/>
    <x v="713"/>
    <x v="2"/>
    <x v="2"/>
    <n v="206"/>
    <n v="145.0150816558471"/>
    <x v="362"/>
    <n v="1593.5297698201582"/>
    <x v="21"/>
    <x v="0"/>
    <x v="22"/>
  </r>
  <r>
    <x v="8057"/>
    <s v="Product715"/>
    <n v="4"/>
    <x v="0"/>
    <x v="0"/>
    <n v="3.179253920406807E-2"/>
    <x v="714"/>
    <x v="3"/>
    <x v="3"/>
    <n v="237"/>
    <n v="54.243798066157005"/>
    <x v="78"/>
    <n v="210.07699995824461"/>
    <x v="22"/>
    <x v="0"/>
    <x v="22"/>
  </r>
  <r>
    <x v="8058"/>
    <s v="Product716"/>
    <n v="13"/>
    <x v="2"/>
    <x v="0"/>
    <n v="6.2447333756218838E-2"/>
    <x v="715"/>
    <x v="4"/>
    <x v="0"/>
    <n v="54"/>
    <n v="112.20109946005692"/>
    <x v="778"/>
    <n v="1367.5277194053806"/>
    <x v="23"/>
    <x v="0"/>
    <x v="22"/>
  </r>
  <r>
    <x v="8059"/>
    <s v="Product717"/>
    <n v="4"/>
    <x v="2"/>
    <x v="0"/>
    <n v="4.3462580603230716E-3"/>
    <x v="716"/>
    <x v="0"/>
    <x v="0"/>
    <n v="176"/>
    <n v="83.633013546107577"/>
    <x v="43"/>
    <n v="333.07809154749481"/>
    <x v="24"/>
    <x v="0"/>
    <x v="22"/>
  </r>
  <r>
    <x v="8060"/>
    <s v="Product718"/>
    <n v="12"/>
    <x v="1"/>
    <x v="1"/>
    <n v="9.1232409264694406E-2"/>
    <x v="717"/>
    <x v="1"/>
    <x v="1"/>
    <n v="192"/>
    <n v="254.58529930117896"/>
    <x v="964"/>
    <n v="2776.3064289907088"/>
    <x v="25"/>
    <x v="0"/>
    <x v="22"/>
  </r>
  <r>
    <x v="8061"/>
    <s v="Product719"/>
    <n v="14"/>
    <x v="1"/>
    <x v="0"/>
    <n v="9.3077915462586994E-2"/>
    <x v="718"/>
    <x v="2"/>
    <x v="0"/>
    <n v="235"/>
    <n v="117.12448307386188"/>
    <x v="1352"/>
    <n v="1487.1189247559926"/>
    <x v="26"/>
    <x v="0"/>
    <x v="22"/>
  </r>
  <r>
    <x v="8062"/>
    <s v="Product720"/>
    <n v="6"/>
    <x v="1"/>
    <x v="0"/>
    <n v="1.8093653777659681E-2"/>
    <x v="719"/>
    <x v="3"/>
    <x v="1"/>
    <n v="148"/>
    <n v="250.36748125463996"/>
    <x v="1402"/>
    <n v="1475.0245123898028"/>
    <x v="27"/>
    <x v="0"/>
    <x v="22"/>
  </r>
  <r>
    <x v="8063"/>
    <s v="Product721"/>
    <n v="7"/>
    <x v="1"/>
    <x v="0"/>
    <n v="5.0580703104744475E-2"/>
    <x v="720"/>
    <x v="0"/>
    <x v="2"/>
    <n v="115"/>
    <n v="122.16678017141911"/>
    <x v="546"/>
    <n v="811.91248974014184"/>
    <x v="28"/>
    <x v="0"/>
    <x v="22"/>
  </r>
  <r>
    <x v="8064"/>
    <s v="Product722"/>
    <n v="14"/>
    <x v="0"/>
    <x v="0"/>
    <n v="4.5062761153651945E-2"/>
    <x v="721"/>
    <x v="1"/>
    <x v="0"/>
    <n v="79"/>
    <n v="292.42311688683992"/>
    <x v="295"/>
    <n v="3909.4401334066652"/>
    <x v="29"/>
    <x v="0"/>
    <x v="22"/>
  </r>
  <r>
    <x v="8065"/>
    <s v="Product723"/>
    <n v="10"/>
    <x v="1"/>
    <x v="0"/>
    <n v="8.3399344973840592E-2"/>
    <x v="722"/>
    <x v="2"/>
    <x v="3"/>
    <n v="153"/>
    <n v="276.54459154413053"/>
    <x v="1040"/>
    <n v="2534.8095375329176"/>
    <x v="30"/>
    <x v="0"/>
    <x v="22"/>
  </r>
  <r>
    <x v="8066"/>
    <s v="Product724"/>
    <n v="9"/>
    <x v="2"/>
    <x v="1"/>
    <n v="3.0284639156235971E-2"/>
    <x v="723"/>
    <x v="3"/>
    <x v="3"/>
    <n v="32"/>
    <n v="67.188400402024044"/>
    <x v="280"/>
    <n v="586.38261546327647"/>
    <x v="0"/>
    <x v="1"/>
    <x v="22"/>
  </r>
  <r>
    <x v="8067"/>
    <s v="Product725"/>
    <n v="4"/>
    <x v="0"/>
    <x v="1"/>
    <n v="5.5430543621600263E-2"/>
    <x v="724"/>
    <x v="4"/>
    <x v="2"/>
    <n v="123"/>
    <n v="310.57123799377149"/>
    <x v="643"/>
    <n v="1173.4244217541734"/>
    <x v="1"/>
    <x v="1"/>
    <x v="22"/>
  </r>
  <r>
    <x v="8068"/>
    <s v="Product726"/>
    <n v="12"/>
    <x v="0"/>
    <x v="0"/>
    <n v="7.3111961237691467E-2"/>
    <x v="725"/>
    <x v="0"/>
    <x v="3"/>
    <n v="195"/>
    <n v="27.134186996338848"/>
    <x v="191"/>
    <n v="301.80424042135496"/>
    <x v="2"/>
    <x v="1"/>
    <x v="22"/>
  </r>
  <r>
    <x v="8069"/>
    <s v="Product727"/>
    <n v="6"/>
    <x v="0"/>
    <x v="0"/>
    <n v="4.3668612075672408E-3"/>
    <x v="726"/>
    <x v="1"/>
    <x v="0"/>
    <n v="226"/>
    <n v="96.602193493826675"/>
    <x v="551"/>
    <n v="577.08207073495544"/>
    <x v="3"/>
    <x v="1"/>
    <x v="22"/>
  </r>
  <r>
    <x v="8070"/>
    <s v="Product728"/>
    <n v="10"/>
    <x v="1"/>
    <x v="0"/>
    <n v="1.2611104543128672E-2"/>
    <x v="727"/>
    <x v="2"/>
    <x v="0"/>
    <n v="243"/>
    <n v="219.0726454571174"/>
    <x v="128"/>
    <n v="2163.0989742271795"/>
    <x v="4"/>
    <x v="1"/>
    <x v="22"/>
  </r>
  <r>
    <x v="8071"/>
    <s v="Product729"/>
    <n v="15"/>
    <x v="1"/>
    <x v="0"/>
    <n v="6.5497615442794296E-2"/>
    <x v="728"/>
    <x v="3"/>
    <x v="1"/>
    <n v="133"/>
    <n v="149.47355503032395"/>
    <x v="1447"/>
    <n v="2095.2509040612067"/>
    <x v="5"/>
    <x v="1"/>
    <x v="22"/>
  </r>
  <r>
    <x v="8072"/>
    <s v="Product730"/>
    <n v="11"/>
    <x v="1"/>
    <x v="1"/>
    <n v="2.1432711182981845E-2"/>
    <x v="729"/>
    <x v="4"/>
    <x v="0"/>
    <n v="73"/>
    <n v="206.18096955978623"/>
    <x v="614"/>
    <n v="2219.3814762656257"/>
    <x v="6"/>
    <x v="1"/>
    <x v="22"/>
  </r>
  <r>
    <x v="8073"/>
    <s v="Product731"/>
    <n v="14"/>
    <x v="0"/>
    <x v="0"/>
    <n v="3.1019447344132901E-2"/>
    <x v="730"/>
    <x v="0"/>
    <x v="1"/>
    <n v="75"/>
    <n v="118.70269799973615"/>
    <x v="616"/>
    <n v="1610.2884827333755"/>
    <x v="7"/>
    <x v="1"/>
    <x v="22"/>
  </r>
  <r>
    <x v="8074"/>
    <s v="Product732"/>
    <n v="14"/>
    <x v="2"/>
    <x v="0"/>
    <n v="8.5931429343225521E-2"/>
    <x v="731"/>
    <x v="1"/>
    <x v="2"/>
    <n v="82"/>
    <n v="249.58093349382514"/>
    <x v="107"/>
    <n v="3193.8772199863793"/>
    <x v="8"/>
    <x v="1"/>
    <x v="22"/>
  </r>
  <r>
    <x v="8075"/>
    <s v="Product733"/>
    <n v="7"/>
    <x v="2"/>
    <x v="0"/>
    <n v="2.0430373310275352E-2"/>
    <x v="732"/>
    <x v="2"/>
    <x v="0"/>
    <n v="50"/>
    <n v="89.05712011722153"/>
    <x v="169"/>
    <n v="610.66354935102061"/>
    <x v="9"/>
    <x v="1"/>
    <x v="22"/>
  </r>
  <r>
    <x v="8076"/>
    <s v="Product734"/>
    <n v="9"/>
    <x v="1"/>
    <x v="0"/>
    <n v="5.3477225024330048E-2"/>
    <x v="733"/>
    <x v="3"/>
    <x v="3"/>
    <n v="210"/>
    <n v="191.05837400343577"/>
    <x v="666"/>
    <n v="1627.5699210966429"/>
    <x v="10"/>
    <x v="1"/>
    <x v="22"/>
  </r>
  <r>
    <x v="8077"/>
    <s v="Product735"/>
    <n v="8"/>
    <x v="1"/>
    <x v="0"/>
    <n v="5.085198994409801E-3"/>
    <x v="734"/>
    <x v="4"/>
    <x v="3"/>
    <n v="108"/>
    <n v="89.248278354683464"/>
    <x v="296"/>
    <n v="710.35546479473135"/>
    <x v="11"/>
    <x v="1"/>
    <x v="22"/>
  </r>
  <r>
    <x v="8078"/>
    <s v="Product736"/>
    <n v="7"/>
    <x v="1"/>
    <x v="1"/>
    <n v="4.1244460211952043E-2"/>
    <x v="735"/>
    <x v="0"/>
    <x v="2"/>
    <n v="232"/>
    <n v="221.62166124335468"/>
    <x v="916"/>
    <n v="1487.3669681786748"/>
    <x v="12"/>
    <x v="1"/>
    <x v="22"/>
  </r>
  <r>
    <x v="8079"/>
    <s v="Product737"/>
    <n v="6"/>
    <x v="1"/>
    <x v="1"/>
    <n v="6.7585123818090884E-2"/>
    <x v="736"/>
    <x v="1"/>
    <x v="3"/>
    <n v="218"/>
    <n v="245.21740710935183"/>
    <x v="1217"/>
    <n v="1371.8661497250905"/>
    <x v="13"/>
    <x v="1"/>
    <x v="22"/>
  </r>
  <r>
    <x v="8080"/>
    <s v="Product738"/>
    <n v="2"/>
    <x v="0"/>
    <x v="0"/>
    <n v="2.4741096290402189E-2"/>
    <x v="737"/>
    <x v="2"/>
    <x v="0"/>
    <n v="70"/>
    <n v="57.857708094876998"/>
    <x v="684"/>
    <n v="112.85248993551933"/>
    <x v="14"/>
    <x v="1"/>
    <x v="22"/>
  </r>
  <r>
    <x v="8081"/>
    <s v="Product739"/>
    <n v="1"/>
    <x v="1"/>
    <x v="0"/>
    <n v="9.0767184819368074E-2"/>
    <x v="738"/>
    <x v="3"/>
    <x v="0"/>
    <n v="107"/>
    <n v="252.96299814046992"/>
    <x v="942"/>
    <n v="230.00225893579241"/>
    <x v="15"/>
    <x v="1"/>
    <x v="22"/>
  </r>
  <r>
    <x v="8082"/>
    <s v="Product740"/>
    <n v="2"/>
    <x v="2"/>
    <x v="0"/>
    <n v="8.392988469825946E-2"/>
    <x v="739"/>
    <x v="4"/>
    <x v="1"/>
    <n v="220"/>
    <n v="95.13022601996235"/>
    <x v="432"/>
    <n v="174.2919142375751"/>
    <x v="16"/>
    <x v="1"/>
    <x v="22"/>
  </r>
  <r>
    <x v="8083"/>
    <s v="Product741"/>
    <n v="9"/>
    <x v="0"/>
    <x v="0"/>
    <n v="6.004237322714912E-3"/>
    <x v="740"/>
    <x v="0"/>
    <x v="0"/>
    <n v="39"/>
    <n v="89.440386018914751"/>
    <x v="507"/>
    <n v="800.13028243519761"/>
    <x v="17"/>
    <x v="1"/>
    <x v="22"/>
  </r>
  <r>
    <x v="8084"/>
    <s v="Product742"/>
    <n v="2"/>
    <x v="0"/>
    <x v="1"/>
    <n v="6.7951144879756939E-2"/>
    <x v="741"/>
    <x v="1"/>
    <x v="1"/>
    <n v="175"/>
    <n v="283.99119051612047"/>
    <x v="169"/>
    <n v="529.38732796956981"/>
    <x v="18"/>
    <x v="1"/>
    <x v="22"/>
  </r>
  <r>
    <x v="8085"/>
    <s v="Product743"/>
    <n v="14"/>
    <x v="0"/>
    <x v="0"/>
    <n v="5.3342223159673158E-2"/>
    <x v="742"/>
    <x v="2"/>
    <x v="2"/>
    <n v="69"/>
    <n v="55.214326721830403"/>
    <x v="621"/>
    <n v="731.76700497912793"/>
    <x v="19"/>
    <x v="1"/>
    <x v="22"/>
  </r>
  <r>
    <x v="8086"/>
    <s v="Product744"/>
    <n v="13"/>
    <x v="1"/>
    <x v="0"/>
    <n v="6.063156946239763E-2"/>
    <x v="743"/>
    <x v="3"/>
    <x v="0"/>
    <n v="146"/>
    <n v="88.305090635591583"/>
    <x v="636"/>
    <n v="1078.3631871848731"/>
    <x v="20"/>
    <x v="1"/>
    <x v="22"/>
  </r>
  <r>
    <x v="8087"/>
    <s v="Product745"/>
    <n v="5"/>
    <x v="1"/>
    <x v="0"/>
    <n v="2.5776196744139349E-2"/>
    <x v="744"/>
    <x v="0"/>
    <x v="3"/>
    <n v="146"/>
    <n v="196.08041789071268"/>
    <x v="703"/>
    <n v="955.13105230744304"/>
    <x v="21"/>
    <x v="1"/>
    <x v="22"/>
  </r>
  <r>
    <x v="8088"/>
    <s v="Product746"/>
    <n v="7"/>
    <x v="1"/>
    <x v="0"/>
    <n v="6.145942760868825E-2"/>
    <x v="745"/>
    <x v="1"/>
    <x v="3"/>
    <n v="104"/>
    <n v="173.11460648990243"/>
    <x v="638"/>
    <n v="1137.3255730503081"/>
    <x v="22"/>
    <x v="1"/>
    <x v="22"/>
  </r>
  <r>
    <x v="8089"/>
    <s v="Product747"/>
    <n v="2"/>
    <x v="0"/>
    <x v="0"/>
    <n v="8.3219060452965794E-3"/>
    <x v="746"/>
    <x v="2"/>
    <x v="2"/>
    <n v="219"/>
    <n v="216.88584189595792"/>
    <x v="1243"/>
    <n v="430.16187659428942"/>
    <x v="23"/>
    <x v="1"/>
    <x v="22"/>
  </r>
  <r>
    <x v="8090"/>
    <s v="Product748"/>
    <n v="2"/>
    <x v="2"/>
    <x v="1"/>
    <n v="1.3022779766276672E-2"/>
    <x v="747"/>
    <x v="3"/>
    <x v="3"/>
    <n v="110"/>
    <n v="209.35446354883146"/>
    <x v="430"/>
    <n v="413.25617295389605"/>
    <x v="24"/>
    <x v="1"/>
    <x v="22"/>
  </r>
  <r>
    <x v="8091"/>
    <s v="Product749"/>
    <n v="9"/>
    <x v="2"/>
    <x v="1"/>
    <n v="8.4988281790924824E-2"/>
    <x v="748"/>
    <x v="4"/>
    <x v="0"/>
    <n v="39"/>
    <n v="122.95273611617534"/>
    <x v="507"/>
    <n v="1012.5287489895176"/>
    <x v="25"/>
    <x v="1"/>
    <x v="22"/>
  </r>
  <r>
    <x v="8092"/>
    <s v="Product750"/>
    <n v="7"/>
    <x v="1"/>
    <x v="0"/>
    <n v="3.7466648419812565E-2"/>
    <x v="749"/>
    <x v="0"/>
    <x v="0"/>
    <n v="97"/>
    <n v="80.412829940187336"/>
    <x v="1546"/>
    <n v="541.80021498663314"/>
    <x v="26"/>
    <x v="1"/>
    <x v="22"/>
  </r>
  <r>
    <x v="8093"/>
    <s v="Product751"/>
    <n v="5"/>
    <x v="1"/>
    <x v="0"/>
    <n v="5.8137978358248903E-2"/>
    <x v="750"/>
    <x v="1"/>
    <x v="1"/>
    <n v="89"/>
    <n v="245.54081388527473"/>
    <x v="823"/>
    <n v="1156.3278368077292"/>
    <x v="27"/>
    <x v="1"/>
    <x v="22"/>
  </r>
  <r>
    <x v="8094"/>
    <s v="Product752"/>
    <n v="15"/>
    <x v="1"/>
    <x v="0"/>
    <n v="4.518503105395752E-2"/>
    <x v="751"/>
    <x v="2"/>
    <x v="0"/>
    <n v="199"/>
    <n v="192.12285953602898"/>
    <x v="281"/>
    <n v="2751.626732425776"/>
    <x v="0"/>
    <x v="2"/>
    <x v="22"/>
  </r>
  <r>
    <x v="8095"/>
    <s v="Product753"/>
    <n v="3"/>
    <x v="1"/>
    <x v="0"/>
    <n v="4.7872009074658189E-2"/>
    <x v="752"/>
    <x v="3"/>
    <x v="1"/>
    <n v="156"/>
    <n v="281.12603162189629"/>
    <x v="140"/>
    <n v="803.0038910549107"/>
    <x v="1"/>
    <x v="2"/>
    <x v="22"/>
  </r>
  <r>
    <x v="8096"/>
    <s v="Product754"/>
    <n v="4"/>
    <x v="0"/>
    <x v="1"/>
    <n v="5.1975372712977363E-2"/>
    <x v="753"/>
    <x v="4"/>
    <x v="2"/>
    <n v="138"/>
    <n v="43.06613500125988"/>
    <x v="237"/>
    <n v="163.31102633304801"/>
    <x v="2"/>
    <x v="2"/>
    <x v="22"/>
  </r>
  <r>
    <x v="8097"/>
    <s v="Product755"/>
    <n v="14"/>
    <x v="1"/>
    <x v="0"/>
    <n v="8.066468758046362E-2"/>
    <x v="754"/>
    <x v="0"/>
    <x v="0"/>
    <n v="74"/>
    <n v="160.07616579169559"/>
    <x v="470"/>
    <n v="2060.2914064464194"/>
    <x v="3"/>
    <x v="2"/>
    <x v="22"/>
  </r>
  <r>
    <x v="8098"/>
    <s v="Product756"/>
    <n v="8"/>
    <x v="2"/>
    <x v="0"/>
    <n v="3.9244447800602114E-2"/>
    <x v="755"/>
    <x v="1"/>
    <x v="3"/>
    <n v="101"/>
    <n v="257.28686010330705"/>
    <x v="1595"/>
    <n v="1977.5182348176161"/>
    <x v="4"/>
    <x v="2"/>
    <x v="22"/>
  </r>
  <r>
    <x v="8099"/>
    <s v="Product757"/>
    <n v="14"/>
    <x v="0"/>
    <x v="0"/>
    <n v="4.6888954730841981E-2"/>
    <x v="756"/>
    <x v="2"/>
    <x v="3"/>
    <n v="137"/>
    <n v="195.99221232472127"/>
    <x v="1419"/>
    <n v="2615.2327929480175"/>
    <x v="5"/>
    <x v="2"/>
    <x v="22"/>
  </r>
  <r>
    <x v="8100"/>
    <s v="Product758"/>
    <n v="1"/>
    <x v="0"/>
    <x v="0"/>
    <n v="1.6323309274645936E-2"/>
    <x v="757"/>
    <x v="3"/>
    <x v="2"/>
    <n v="50"/>
    <n v="227.40524873829546"/>
    <x v="435"/>
    <n v="223.69324253246245"/>
    <x v="6"/>
    <x v="2"/>
    <x v="22"/>
  </r>
  <r>
    <x v="8101"/>
    <s v="Product759"/>
    <n v="12"/>
    <x v="0"/>
    <x v="0"/>
    <n v="1.6278996973142591E-2"/>
    <x v="758"/>
    <x v="4"/>
    <x v="3"/>
    <n v="9"/>
    <n v="231.22011702595248"/>
    <x v="428"/>
    <n v="2729.4730252890877"/>
    <x v="7"/>
    <x v="2"/>
    <x v="22"/>
  </r>
  <r>
    <x v="8102"/>
    <s v="Product760"/>
    <n v="14"/>
    <x v="1"/>
    <x v="1"/>
    <n v="4.9618394094048827E-2"/>
    <x v="759"/>
    <x v="0"/>
    <x v="0"/>
    <n v="44"/>
    <n v="75.369082949872649"/>
    <x v="640"/>
    <n v="1002.8114612538234"/>
    <x v="8"/>
    <x v="2"/>
    <x v="22"/>
  </r>
  <r>
    <x v="8103"/>
    <s v="Product761"/>
    <n v="10"/>
    <x v="1"/>
    <x v="1"/>
    <n v="8.184407151459154E-2"/>
    <x v="760"/>
    <x v="1"/>
    <x v="0"/>
    <n v="84"/>
    <n v="173.14087739906918"/>
    <x v="232"/>
    <n v="1589.7032304712063"/>
    <x v="9"/>
    <x v="2"/>
    <x v="22"/>
  </r>
  <r>
    <x v="8104"/>
    <s v="Product762"/>
    <n v="3"/>
    <x v="1"/>
    <x v="0"/>
    <n v="4.5029065250882253E-2"/>
    <x v="761"/>
    <x v="2"/>
    <x v="1"/>
    <n v="245"/>
    <n v="171.33166020472495"/>
    <x v="979"/>
    <n v="490.85026709347324"/>
    <x v="10"/>
    <x v="2"/>
    <x v="22"/>
  </r>
  <r>
    <x v="8105"/>
    <s v="Product763"/>
    <n v="10"/>
    <x v="0"/>
    <x v="0"/>
    <n v="9.0639057583299376E-3"/>
    <x v="762"/>
    <x v="3"/>
    <x v="0"/>
    <n v="46"/>
    <n v="297.16021238733862"/>
    <x v="584"/>
    <n v="2944.6678022713445"/>
    <x v="11"/>
    <x v="2"/>
    <x v="22"/>
  </r>
  <r>
    <x v="8106"/>
    <s v="Product764"/>
    <n v="12"/>
    <x v="2"/>
    <x v="0"/>
    <n v="5.3997258375408877E-2"/>
    <x v="763"/>
    <x v="4"/>
    <x v="1"/>
    <n v="107"/>
    <n v="241.82859658777309"/>
    <x v="920"/>
    <n v="2745.2461845031271"/>
    <x v="12"/>
    <x v="2"/>
    <x v="22"/>
  </r>
  <r>
    <x v="8107"/>
    <s v="Product765"/>
    <n v="4"/>
    <x v="2"/>
    <x v="0"/>
    <n v="4.2779444987608099E-2"/>
    <x v="764"/>
    <x v="0"/>
    <x v="2"/>
    <n v="205"/>
    <n v="120.34936483085481"/>
    <x v="1263"/>
    <n v="460.80354319511872"/>
    <x v="13"/>
    <x v="2"/>
    <x v="22"/>
  </r>
  <r>
    <x v="8108"/>
    <s v="Product766"/>
    <n v="6"/>
    <x v="1"/>
    <x v="1"/>
    <n v="8.920382262047713E-2"/>
    <x v="765"/>
    <x v="1"/>
    <x v="0"/>
    <n v="169"/>
    <n v="154.6742472976122"/>
    <x v="609"/>
    <n v="845.26027906632123"/>
    <x v="14"/>
    <x v="2"/>
    <x v="22"/>
  </r>
  <r>
    <x v="8109"/>
    <s v="Product767"/>
    <n v="8"/>
    <x v="1"/>
    <x v="0"/>
    <n v="1.2267830444706286E-2"/>
    <x v="766"/>
    <x v="2"/>
    <x v="3"/>
    <n v="161"/>
    <n v="204.42995259778903"/>
    <x v="941"/>
    <n v="1615.3763248120001"/>
    <x v="15"/>
    <x v="2"/>
    <x v="22"/>
  </r>
  <r>
    <x v="8110"/>
    <s v="Product768"/>
    <n v="1"/>
    <x v="1"/>
    <x v="0"/>
    <n v="5.1984901465113482E-3"/>
    <x v="767"/>
    <x v="3"/>
    <x v="3"/>
    <n v="155"/>
    <n v="286.88835935485508"/>
    <x v="1059"/>
    <n v="285.39697304560008"/>
    <x v="16"/>
    <x v="2"/>
    <x v="22"/>
  </r>
  <r>
    <x v="8111"/>
    <s v="Product769"/>
    <n v="5"/>
    <x v="1"/>
    <x v="0"/>
    <n v="3.4600830831646723E-2"/>
    <x v="768"/>
    <x v="0"/>
    <x v="2"/>
    <n v="50"/>
    <n v="97.454865285592703"/>
    <x v="464"/>
    <n v="470.41422989062488"/>
    <x v="17"/>
    <x v="2"/>
    <x v="22"/>
  </r>
  <r>
    <x v="8112"/>
    <s v="Product770"/>
    <n v="5"/>
    <x v="0"/>
    <x v="0"/>
    <n v="8.550042895232389E-2"/>
    <x v="769"/>
    <x v="1"/>
    <x v="3"/>
    <n v="214"/>
    <n v="302.72991879135702"/>
    <x v="339"/>
    <n v="1384.231904389969"/>
    <x v="18"/>
    <x v="2"/>
    <x v="22"/>
  </r>
  <r>
    <x v="8113"/>
    <s v="Product771"/>
    <n v="10"/>
    <x v="1"/>
    <x v="0"/>
    <n v="5.4766362723906219E-2"/>
    <x v="770"/>
    <x v="2"/>
    <x v="0"/>
    <n v="249"/>
    <n v="260.92390753312304"/>
    <x v="1046"/>
    <n v="2466.3405416982505"/>
    <x v="19"/>
    <x v="2"/>
    <x v="22"/>
  </r>
  <r>
    <x v="8114"/>
    <s v="Product772"/>
    <n v="3"/>
    <x v="2"/>
    <x v="1"/>
    <n v="5.2124786758852015E-2"/>
    <x v="771"/>
    <x v="3"/>
    <x v="0"/>
    <n v="224"/>
    <n v="83.15258309546347"/>
    <x v="243"/>
    <n v="236.45481729949415"/>
    <x v="20"/>
    <x v="2"/>
    <x v="22"/>
  </r>
  <r>
    <x v="8115"/>
    <s v="Product773"/>
    <n v="6"/>
    <x v="0"/>
    <x v="1"/>
    <n v="7.5665376551720301E-2"/>
    <x v="772"/>
    <x v="4"/>
    <x v="1"/>
    <n v="29"/>
    <n v="76.784675683279573"/>
    <x v="400"/>
    <n v="425.84840570581503"/>
    <x v="21"/>
    <x v="2"/>
    <x v="22"/>
  </r>
  <r>
    <x v="8116"/>
    <s v="Product774"/>
    <n v="14"/>
    <x v="0"/>
    <x v="0"/>
    <n v="9.5124188463750023E-2"/>
    <x v="773"/>
    <x v="0"/>
    <x v="0"/>
    <n v="246"/>
    <n v="152.70742927858359"/>
    <x v="440"/>
    <n v="1934.5376259450197"/>
    <x v="22"/>
    <x v="2"/>
    <x v="22"/>
  </r>
  <r>
    <x v="8117"/>
    <s v="Product775"/>
    <n v="1"/>
    <x v="0"/>
    <x v="0"/>
    <n v="8.3267438316766945E-2"/>
    <x v="774"/>
    <x v="1"/>
    <x v="1"/>
    <n v="210"/>
    <n v="147.49416497535458"/>
    <x v="19"/>
    <n v="135.21270369118619"/>
    <x v="23"/>
    <x v="2"/>
    <x v="22"/>
  </r>
  <r>
    <x v="8118"/>
    <s v="Product776"/>
    <n v="9"/>
    <x v="1"/>
    <x v="0"/>
    <n v="9.7116820057041059E-2"/>
    <x v="775"/>
    <x v="2"/>
    <x v="2"/>
    <n v="202"/>
    <n v="282.58542057315663"/>
    <x v="1439"/>
    <n v="2296.2746081934911"/>
    <x v="24"/>
    <x v="2"/>
    <x v="22"/>
  </r>
  <r>
    <x v="8119"/>
    <s v="Product777"/>
    <n v="1"/>
    <x v="1"/>
    <x v="0"/>
    <n v="9.2386585006019317E-2"/>
    <x v="776"/>
    <x v="3"/>
    <x v="0"/>
    <n v="247"/>
    <n v="187.70005526366896"/>
    <x v="610"/>
    <n v="170.35908815241748"/>
    <x v="25"/>
    <x v="2"/>
    <x v="22"/>
  </r>
  <r>
    <x v="8120"/>
    <s v="Product778"/>
    <n v="3"/>
    <x v="1"/>
    <x v="1"/>
    <n v="9.40826056608354E-2"/>
    <x v="777"/>
    <x v="4"/>
    <x v="3"/>
    <n v="109"/>
    <n v="205.5099647069442"/>
    <x v="1545"/>
    <n v="558.5251552141458"/>
    <x v="26"/>
    <x v="2"/>
    <x v="22"/>
  </r>
  <r>
    <x v="8121"/>
    <s v="Product779"/>
    <n v="13"/>
    <x v="0"/>
    <x v="0"/>
    <n v="1.700198127315573E-2"/>
    <x v="778"/>
    <x v="0"/>
    <x v="3"/>
    <n v="160"/>
    <n v="297.19303246666738"/>
    <x v="458"/>
    <n v="3797.8221072240376"/>
    <x v="27"/>
    <x v="2"/>
    <x v="22"/>
  </r>
  <r>
    <x v="8122"/>
    <s v="Product780"/>
    <n v="9"/>
    <x v="2"/>
    <x v="0"/>
    <n v="7.5446953171997178E-2"/>
    <x v="779"/>
    <x v="1"/>
    <x v="2"/>
    <n v="63"/>
    <n v="94.947491562139604"/>
    <x v="754"/>
    <n v="790.05593351207028"/>
    <x v="28"/>
    <x v="2"/>
    <x v="22"/>
  </r>
  <r>
    <x v="8123"/>
    <s v="Product781"/>
    <n v="1"/>
    <x v="2"/>
    <x v="0"/>
    <n v="3.1514251168093269E-2"/>
    <x v="780"/>
    <x v="2"/>
    <x v="3"/>
    <n v="244"/>
    <n v="179.19928201389396"/>
    <x v="528"/>
    <n v="173.55195083136613"/>
    <x v="29"/>
    <x v="2"/>
    <x v="22"/>
  </r>
  <r>
    <x v="8124"/>
    <s v="Product782"/>
    <n v="10"/>
    <x v="1"/>
    <x v="0"/>
    <n v="8.7330609943973111E-2"/>
    <x v="781"/>
    <x v="3"/>
    <x v="0"/>
    <n v="220"/>
    <n v="282.07973690053996"/>
    <x v="560"/>
    <n v="2574.4554142418033"/>
    <x v="30"/>
    <x v="2"/>
    <x v="22"/>
  </r>
  <r>
    <x v="8125"/>
    <s v="Product783"/>
    <n v="2"/>
    <x v="1"/>
    <x v="0"/>
    <n v="2.8208392445668119E-2"/>
    <x v="782"/>
    <x v="4"/>
    <x v="0"/>
    <n v="98"/>
    <n v="32.976284425118799"/>
    <x v="824"/>
    <n v="64.092152905310144"/>
    <x v="0"/>
    <x v="3"/>
    <x v="22"/>
  </r>
  <r>
    <x v="8126"/>
    <s v="Product784"/>
    <n v="4"/>
    <x v="1"/>
    <x v="1"/>
    <n v="7.2582703280037908E-2"/>
    <x v="783"/>
    <x v="0"/>
    <x v="1"/>
    <n v="247"/>
    <n v="119.13216844723937"/>
    <x v="1051"/>
    <n v="441.94093445490358"/>
    <x v="1"/>
    <x v="3"/>
    <x v="22"/>
  </r>
  <r>
    <x v="8127"/>
    <s v="Product785"/>
    <n v="3"/>
    <x v="1"/>
    <x v="1"/>
    <n v="7.6941418770945236E-2"/>
    <x v="784"/>
    <x v="1"/>
    <x v="0"/>
    <n v="19"/>
    <n v="256.25087836353049"/>
    <x v="1159"/>
    <n v="709.60371666281856"/>
    <x v="2"/>
    <x v="3"/>
    <x v="22"/>
  </r>
  <r>
    <x v="8128"/>
    <s v="Product786"/>
    <n v="11"/>
    <x v="0"/>
    <x v="0"/>
    <n v="3.2035050809875822E-2"/>
    <x v="785"/>
    <x v="2"/>
    <x v="1"/>
    <n v="46"/>
    <n v="25.581177062021268"/>
    <x v="68"/>
    <n v="272.37851030569288"/>
    <x v="3"/>
    <x v="3"/>
    <x v="22"/>
  </r>
  <r>
    <x v="8129"/>
    <s v="Product787"/>
    <n v="2"/>
    <x v="1"/>
    <x v="0"/>
    <n v="6.2368337302955004E-2"/>
    <x v="786"/>
    <x v="3"/>
    <x v="2"/>
    <n v="143"/>
    <n v="207.20918161478102"/>
    <x v="676"/>
    <n v="388.57177896712221"/>
    <x v="4"/>
    <x v="3"/>
    <x v="22"/>
  </r>
  <r>
    <x v="8130"/>
    <s v="Product788"/>
    <n v="2"/>
    <x v="2"/>
    <x v="0"/>
    <n v="4.1567569905807157E-2"/>
    <x v="787"/>
    <x v="4"/>
    <x v="0"/>
    <n v="187"/>
    <n v="171.73752914057266"/>
    <x v="337"/>
    <n v="329.19763478514261"/>
    <x v="5"/>
    <x v="3"/>
    <x v="22"/>
  </r>
  <r>
    <x v="8131"/>
    <s v="Product789"/>
    <n v="11"/>
    <x v="0"/>
    <x v="0"/>
    <n v="9.7105563926608254E-2"/>
    <x v="788"/>
    <x v="0"/>
    <x v="3"/>
    <n v="100"/>
    <n v="92.874155227253382"/>
    <x v="194"/>
    <n v="922.41113810673937"/>
    <x v="6"/>
    <x v="3"/>
    <x v="22"/>
  </r>
  <r>
    <x v="8132"/>
    <s v="Product790"/>
    <n v="3"/>
    <x v="0"/>
    <x v="1"/>
    <n v="6.6817308517701388E-2"/>
    <x v="789"/>
    <x v="1"/>
    <x v="3"/>
    <n v="226"/>
    <n v="23.533826968764224"/>
    <x v="968"/>
    <n v="65.884079974770302"/>
    <x v="7"/>
    <x v="3"/>
    <x v="22"/>
  </r>
  <r>
    <x v="8133"/>
    <s v="Product791"/>
    <n v="14"/>
    <x v="0"/>
    <x v="0"/>
    <n v="2.9877745427022109E-2"/>
    <x v="790"/>
    <x v="2"/>
    <x v="2"/>
    <n v="55"/>
    <n v="104.52765538966673"/>
    <x v="30"/>
    <n v="1419.6644659659107"/>
    <x v="8"/>
    <x v="3"/>
    <x v="22"/>
  </r>
  <r>
    <x v="8134"/>
    <s v="Product792"/>
    <n v="8"/>
    <x v="1"/>
    <x v="0"/>
    <n v="1.7628198720324586E-2"/>
    <x v="791"/>
    <x v="3"/>
    <x v="3"/>
    <n v="210"/>
    <n v="281.97053330016126"/>
    <x v="352"/>
    <n v="2215.9992056469609"/>
    <x v="9"/>
    <x v="3"/>
    <x v="22"/>
  </r>
  <r>
    <x v="8135"/>
    <s v="Product793"/>
    <n v="13"/>
    <x v="1"/>
    <x v="0"/>
    <n v="2.8596337280498364E-2"/>
    <x v="792"/>
    <x v="0"/>
    <x v="0"/>
    <n v="33"/>
    <n v="290.30020181144897"/>
    <x v="1596"/>
    <n v="3665.9828312620766"/>
    <x v="10"/>
    <x v="3"/>
    <x v="22"/>
  </r>
  <r>
    <x v="8136"/>
    <s v="Product794"/>
    <n v="15"/>
    <x v="1"/>
    <x v="0"/>
    <n v="8.9610891647679367E-2"/>
    <x v="793"/>
    <x v="1"/>
    <x v="0"/>
    <n v="157"/>
    <n v="209.08889438834001"/>
    <x v="316"/>
    <n v="2855.283781928601"/>
    <x v="11"/>
    <x v="3"/>
    <x v="22"/>
  </r>
  <r>
    <x v="8137"/>
    <s v="Product795"/>
    <n v="11"/>
    <x v="0"/>
    <x v="0"/>
    <n v="1.2465489438712396E-2"/>
    <x v="794"/>
    <x v="2"/>
    <x v="1"/>
    <n v="194"/>
    <n v="82.940477282461188"/>
    <x v="1350"/>
    <n v="900.97242002740393"/>
    <x v="12"/>
    <x v="3"/>
    <x v="22"/>
  </r>
  <r>
    <x v="8138"/>
    <s v="Product796"/>
    <n v="7"/>
    <x v="2"/>
    <x v="1"/>
    <n v="8.1929208066640155E-2"/>
    <x v="795"/>
    <x v="3"/>
    <x v="0"/>
    <n v="47"/>
    <n v="167.60418941507498"/>
    <x v="990"/>
    <n v="1077.1075763535273"/>
    <x v="13"/>
    <x v="3"/>
    <x v="22"/>
  </r>
  <r>
    <x v="8139"/>
    <s v="Product797"/>
    <n v="10"/>
    <x v="2"/>
    <x v="1"/>
    <n v="7.0270049619650674E-4"/>
    <x v="796"/>
    <x v="4"/>
    <x v="1"/>
    <n v="225"/>
    <n v="76.866373611541874"/>
    <x v="1293"/>
    <n v="768.12359572664218"/>
    <x v="14"/>
    <x v="3"/>
    <x v="22"/>
  </r>
  <r>
    <x v="8140"/>
    <s v="Product798"/>
    <n v="12"/>
    <x v="1"/>
    <x v="0"/>
    <n v="3.2125756218553604E-2"/>
    <x v="797"/>
    <x v="0"/>
    <x v="2"/>
    <n v="5"/>
    <n v="233.40819996086788"/>
    <x v="124"/>
    <n v="2710.9174203541634"/>
    <x v="15"/>
    <x v="3"/>
    <x v="22"/>
  </r>
  <r>
    <x v="8141"/>
    <s v="Product799"/>
    <n v="5"/>
    <x v="1"/>
    <x v="0"/>
    <n v="6.1190047565440123E-2"/>
    <x v="798"/>
    <x v="1"/>
    <x v="0"/>
    <n v="148"/>
    <n v="310.68875875484031"/>
    <x v="476"/>
    <n v="1458.3884941429205"/>
    <x v="16"/>
    <x v="3"/>
    <x v="22"/>
  </r>
  <r>
    <x v="8142"/>
    <s v="Product800"/>
    <n v="15"/>
    <x v="1"/>
    <x v="0"/>
    <n v="8.7982942891673438E-2"/>
    <x v="799"/>
    <x v="2"/>
    <x v="3"/>
    <n v="68"/>
    <n v="66.548908111195331"/>
    <x v="608"/>
    <n v="910.40608994017214"/>
    <x v="17"/>
    <x v="3"/>
    <x v="22"/>
  </r>
  <r>
    <x v="8143"/>
    <s v="Product801"/>
    <n v="9"/>
    <x v="1"/>
    <x v="0"/>
    <n v="8.2378636092105884E-2"/>
    <x v="800"/>
    <x v="3"/>
    <x v="3"/>
    <n v="20"/>
    <n v="112.90853880656117"/>
    <x v="641"/>
    <n v="932.46558638871636"/>
    <x v="18"/>
    <x v="3"/>
    <x v="22"/>
  </r>
  <r>
    <x v="8144"/>
    <s v="Product802"/>
    <n v="15"/>
    <x v="0"/>
    <x v="1"/>
    <n v="2.4017142675838023E-2"/>
    <x v="801"/>
    <x v="4"/>
    <x v="2"/>
    <n v="158"/>
    <n v="176.30154984482419"/>
    <x v="277"/>
    <n v="2581.0093555234457"/>
    <x v="19"/>
    <x v="3"/>
    <x v="22"/>
  </r>
  <r>
    <x v="8145"/>
    <s v="Product803"/>
    <n v="3"/>
    <x v="1"/>
    <x v="0"/>
    <n v="2.4466465807141669E-2"/>
    <x v="802"/>
    <x v="0"/>
    <x v="3"/>
    <n v="111"/>
    <n v="78.710857031768867"/>
    <x v="1138"/>
    <n v="230.35524161865087"/>
    <x v="20"/>
    <x v="3"/>
    <x v="22"/>
  </r>
  <r>
    <x v="8146"/>
    <s v="Product804"/>
    <n v="11"/>
    <x v="2"/>
    <x v="0"/>
    <n v="4.3058756842348805E-2"/>
    <x v="803"/>
    <x v="1"/>
    <x v="0"/>
    <n v="169"/>
    <n v="107.04126000053802"/>
    <x v="398"/>
    <n v="1126.7541605548383"/>
    <x v="21"/>
    <x v="3"/>
    <x v="22"/>
  </r>
  <r>
    <x v="8147"/>
    <s v="Product805"/>
    <n v="11"/>
    <x v="0"/>
    <x v="0"/>
    <n v="2.6475044909498847E-2"/>
    <x v="804"/>
    <x v="2"/>
    <x v="0"/>
    <n v="219"/>
    <n v="131.83580988908147"/>
    <x v="739"/>
    <n v="1411.7999599174668"/>
    <x v="22"/>
    <x v="3"/>
    <x v="22"/>
  </r>
  <r>
    <x v="8148"/>
    <s v="Product806"/>
    <n v="2"/>
    <x v="0"/>
    <x v="0"/>
    <n v="1.3998375937553476E-2"/>
    <x v="805"/>
    <x v="3"/>
    <x v="1"/>
    <n v="150"/>
    <n v="30.881435196269251"/>
    <x v="47"/>
    <n v="60.898290513801356"/>
    <x v="23"/>
    <x v="3"/>
    <x v="22"/>
  </r>
  <r>
    <x v="8149"/>
    <s v="Product807"/>
    <n v="1"/>
    <x v="0"/>
    <x v="0"/>
    <n v="4.2474344045054048E-2"/>
    <x v="806"/>
    <x v="4"/>
    <x v="0"/>
    <n v="64"/>
    <n v="311.39317307967315"/>
    <x v="1101"/>
    <n v="298.16695231300605"/>
    <x v="24"/>
    <x v="3"/>
    <x v="22"/>
  </r>
  <r>
    <x v="8150"/>
    <s v="Product808"/>
    <n v="9"/>
    <x v="1"/>
    <x v="1"/>
    <n v="5.6681877107531864E-2"/>
    <x v="807"/>
    <x v="0"/>
    <x v="1"/>
    <n v="75"/>
    <n v="249.59711004695066"/>
    <x v="326"/>
    <n v="2119.0452959598683"/>
    <x v="25"/>
    <x v="3"/>
    <x v="22"/>
  </r>
  <r>
    <x v="8151"/>
    <s v="Product809"/>
    <n v="7"/>
    <x v="1"/>
    <x v="1"/>
    <n v="4.4789420432957618E-2"/>
    <x v="808"/>
    <x v="1"/>
    <x v="2"/>
    <n v="23"/>
    <n v="252.89016561950993"/>
    <x v="182"/>
    <n v="1690.9435316775221"/>
    <x v="26"/>
    <x v="3"/>
    <x v="22"/>
  </r>
  <r>
    <x v="8152"/>
    <s v="Product810"/>
    <n v="3"/>
    <x v="1"/>
    <x v="0"/>
    <n v="5.8722677740667452E-2"/>
    <x v="809"/>
    <x v="2"/>
    <x v="0"/>
    <n v="25"/>
    <n v="160.5925211519428"/>
    <x v="334"/>
    <n v="453.48629485432781"/>
    <x v="27"/>
    <x v="3"/>
    <x v="22"/>
  </r>
  <r>
    <x v="8153"/>
    <s v="Product811"/>
    <n v="7"/>
    <x v="0"/>
    <x v="0"/>
    <n v="9.7929564439251465E-2"/>
    <x v="810"/>
    <x v="3"/>
    <x v="3"/>
    <n v="153"/>
    <n v="126.4072877735489"/>
    <x v="831"/>
    <n v="798.19793997956697"/>
    <x v="28"/>
    <x v="3"/>
    <x v="22"/>
  </r>
  <r>
    <x v="8154"/>
    <s v="Product812"/>
    <n v="15"/>
    <x v="2"/>
    <x v="0"/>
    <n v="6.4071319736742835E-2"/>
    <x v="811"/>
    <x v="4"/>
    <x v="3"/>
    <n v="70"/>
    <n v="224.92338039952233"/>
    <x v="616"/>
    <n v="3157.6836386651325"/>
    <x v="29"/>
    <x v="3"/>
    <x v="22"/>
  </r>
  <r>
    <x v="8155"/>
    <s v="Product813"/>
    <n v="13"/>
    <x v="2"/>
    <x v="0"/>
    <n v="9.2485252637986806E-2"/>
    <x v="812"/>
    <x v="0"/>
    <x v="2"/>
    <n v="235"/>
    <n v="232.0956053756999"/>
    <x v="1434"/>
    <n v="2738.1924007927032"/>
    <x v="0"/>
    <x v="4"/>
    <x v="22"/>
  </r>
  <r>
    <x v="8156"/>
    <s v="Product814"/>
    <n v="7"/>
    <x v="1"/>
    <x v="1"/>
    <n v="3.5572342727130314E-2"/>
    <x v="813"/>
    <x v="1"/>
    <x v="3"/>
    <n v="153"/>
    <n v="59.201179786396253"/>
    <x v="831"/>
    <n v="399.66678590428876"/>
    <x v="1"/>
    <x v="4"/>
    <x v="22"/>
  </r>
  <r>
    <x v="8157"/>
    <s v="Product815"/>
    <n v="12"/>
    <x v="1"/>
    <x v="0"/>
    <n v="9.4423145765303279E-2"/>
    <x v="814"/>
    <x v="2"/>
    <x v="0"/>
    <n v="202"/>
    <n v="117.26870508743997"/>
    <x v="1597"/>
    <n v="1274.349900639123"/>
    <x v="2"/>
    <x v="4"/>
    <x v="22"/>
  </r>
  <r>
    <x v="8158"/>
    <s v="Product816"/>
    <n v="4"/>
    <x v="1"/>
    <x v="0"/>
    <n v="7.7512075985389395E-2"/>
    <x v="815"/>
    <x v="3"/>
    <x v="0"/>
    <n v="150"/>
    <n v="245.45995098195445"/>
    <x v="321"/>
    <n v="905.73536244028503"/>
    <x v="3"/>
    <x v="4"/>
    <x v="22"/>
  </r>
  <r>
    <x v="8159"/>
    <s v="Product817"/>
    <n v="12"/>
    <x v="1"/>
    <x v="0"/>
    <n v="7.5719474524000643E-2"/>
    <x v="816"/>
    <x v="0"/>
    <x v="1"/>
    <n v="195"/>
    <n v="78.532200123025746"/>
    <x v="191"/>
    <n v="871.02939835795894"/>
    <x v="4"/>
    <x v="4"/>
    <x v="22"/>
  </r>
  <r>
    <x v="8160"/>
    <s v="Product818"/>
    <n v="13"/>
    <x v="0"/>
    <x v="0"/>
    <n v="1.5950238627172764E-2"/>
    <x v="817"/>
    <x v="1"/>
    <x v="0"/>
    <n v="121"/>
    <n v="256.59839106214361"/>
    <x v="585"/>
    <n v="3282.5726114135996"/>
    <x v="5"/>
    <x v="4"/>
    <x v="22"/>
  </r>
  <r>
    <x v="8161"/>
    <s v="Product819"/>
    <n v="8"/>
    <x v="1"/>
    <x v="0"/>
    <n v="4.903153820292077E-2"/>
    <x v="818"/>
    <x v="2"/>
    <x v="1"/>
    <n v="193"/>
    <n v="51.281523289996386"/>
    <x v="1454"/>
    <n v="390.1368905735917"/>
    <x v="6"/>
    <x v="4"/>
    <x v="22"/>
  </r>
  <r>
    <x v="8162"/>
    <s v="Product820"/>
    <n v="11"/>
    <x v="2"/>
    <x v="1"/>
    <n v="6.7766278550023984E-2"/>
    <x v="819"/>
    <x v="3"/>
    <x v="2"/>
    <n v="52"/>
    <n v="291.52848089176933"/>
    <x v="247"/>
    <n v="2989.4994871543163"/>
    <x v="7"/>
    <x v="4"/>
    <x v="22"/>
  </r>
  <r>
    <x v="8163"/>
    <s v="Product821"/>
    <n v="12"/>
    <x v="0"/>
    <x v="1"/>
    <n v="2.4048716524290637E-3"/>
    <x v="820"/>
    <x v="4"/>
    <x v="0"/>
    <n v="225"/>
    <n v="228.98935944871678"/>
    <x v="991"/>
    <n v="2741.2640331536481"/>
    <x v="8"/>
    <x v="4"/>
    <x v="22"/>
  </r>
  <r>
    <x v="8164"/>
    <s v="Product822"/>
    <n v="7"/>
    <x v="0"/>
    <x v="0"/>
    <n v="8.1018478576317284E-3"/>
    <x v="821"/>
    <x v="0"/>
    <x v="3"/>
    <n v="105"/>
    <n v="60.355736100306714"/>
    <x v="979"/>
    <n v="419.06720176360659"/>
    <x v="9"/>
    <x v="4"/>
    <x v="22"/>
  </r>
  <r>
    <x v="8165"/>
    <s v="Product823"/>
    <n v="13"/>
    <x v="0"/>
    <x v="0"/>
    <n v="2.5483241255650382E-3"/>
    <x v="822"/>
    <x v="1"/>
    <x v="3"/>
    <n v="198"/>
    <n v="226.33368936881513"/>
    <x v="867"/>
    <n v="2934.8399309809897"/>
    <x v="10"/>
    <x v="4"/>
    <x v="22"/>
  </r>
  <r>
    <x v="8166"/>
    <s v="Product824"/>
    <n v="7"/>
    <x v="1"/>
    <x v="0"/>
    <n v="8.9797848234229857E-2"/>
    <x v="823"/>
    <x v="2"/>
    <x v="2"/>
    <n v="37"/>
    <n v="270.82746675479495"/>
    <x v="607"/>
    <n v="1725.5542009824087"/>
    <x v="11"/>
    <x v="4"/>
    <x v="22"/>
  </r>
  <r>
    <x v="8167"/>
    <s v="Product825"/>
    <n v="11"/>
    <x v="1"/>
    <x v="0"/>
    <n v="1.648949786401124E-2"/>
    <x v="824"/>
    <x v="3"/>
    <x v="3"/>
    <n v="204"/>
    <n v="293.94395245805248"/>
    <x v="707"/>
    <n v="3180.0666071004207"/>
    <x v="12"/>
    <x v="4"/>
    <x v="22"/>
  </r>
  <r>
    <x v="8168"/>
    <s v="Product826"/>
    <n v="8"/>
    <x v="1"/>
    <x v="1"/>
    <n v="3.6457356174467805E-2"/>
    <x v="825"/>
    <x v="4"/>
    <x v="0"/>
    <n v="78"/>
    <n v="89.721897537789133"/>
    <x v="176"/>
    <n v="691.6069949008388"/>
    <x v="13"/>
    <x v="4"/>
    <x v="22"/>
  </r>
  <r>
    <x v="8169"/>
    <s v="Product827"/>
    <n v="7"/>
    <x v="0"/>
    <x v="0"/>
    <n v="6.2754423340537047E-2"/>
    <x v="826"/>
    <x v="0"/>
    <x v="0"/>
    <n v="247"/>
    <n v="314.42924707619841"/>
    <x v="553"/>
    <n v="2062.8819469617265"/>
    <x v="14"/>
    <x v="4"/>
    <x v="22"/>
  </r>
  <r>
    <x v="8170"/>
    <s v="Product828"/>
    <n v="1"/>
    <x v="2"/>
    <x v="0"/>
    <n v="8.7394193458659286E-2"/>
    <x v="827"/>
    <x v="1"/>
    <x v="1"/>
    <n v="159"/>
    <n v="264.22745346476916"/>
    <x v="1349"/>
    <n v="241.13550827958022"/>
    <x v="15"/>
    <x v="4"/>
    <x v="22"/>
  </r>
  <r>
    <x v="8171"/>
    <s v="Product829"/>
    <n v="9"/>
    <x v="2"/>
    <x v="0"/>
    <n v="1.2233652296246145E-2"/>
    <x v="828"/>
    <x v="2"/>
    <x v="0"/>
    <n v="41"/>
    <n v="150.23966924647311"/>
    <x v="31"/>
    <n v="1335.6152043462787"/>
    <x v="16"/>
    <x v="4"/>
    <x v="22"/>
  </r>
  <r>
    <x v="8172"/>
    <s v="Product830"/>
    <n v="10"/>
    <x v="1"/>
    <x v="0"/>
    <n v="5.5912093227316389E-3"/>
    <x v="829"/>
    <x v="3"/>
    <x v="1"/>
    <n v="194"/>
    <n v="237.03536139491518"/>
    <x v="1559"/>
    <n v="2357.1004707246684"/>
    <x v="17"/>
    <x v="4"/>
    <x v="22"/>
  </r>
  <r>
    <x v="8173"/>
    <s v="Product831"/>
    <n v="11"/>
    <x v="1"/>
    <x v="0"/>
    <n v="8.5366455144568268E-2"/>
    <x v="830"/>
    <x v="4"/>
    <x v="2"/>
    <n v="109"/>
    <n v="62.089974676004026"/>
    <x v="915"/>
    <n v="624.68531001687302"/>
    <x v="18"/>
    <x v="4"/>
    <x v="22"/>
  </r>
  <r>
    <x v="8174"/>
    <s v="Product832"/>
    <n v="12"/>
    <x v="1"/>
    <x v="1"/>
    <n v="2.1382452413105615E-2"/>
    <x v="831"/>
    <x v="0"/>
    <x v="0"/>
    <n v="73"/>
    <n v="104.59339419008516"/>
    <x v="752"/>
    <n v="1228.2831709930856"/>
    <x v="19"/>
    <x v="4"/>
    <x v="22"/>
  </r>
  <r>
    <x v="8175"/>
    <s v="Product833"/>
    <n v="2"/>
    <x v="1"/>
    <x v="1"/>
    <n v="8.5683542507633589E-2"/>
    <x v="832"/>
    <x v="1"/>
    <x v="3"/>
    <n v="11"/>
    <n v="296.11834547484182"/>
    <x v="755"/>
    <n v="541.49175326611623"/>
    <x v="20"/>
    <x v="4"/>
    <x v="22"/>
  </r>
  <r>
    <x v="8176"/>
    <s v="Product834"/>
    <n v="12"/>
    <x v="0"/>
    <x v="0"/>
    <n v="8.1610162054351898E-2"/>
    <x v="833"/>
    <x v="2"/>
    <x v="3"/>
    <n v="75"/>
    <n v="269.40667623981881"/>
    <x v="46"/>
    <n v="2969.0442448003546"/>
    <x v="21"/>
    <x v="4"/>
    <x v="22"/>
  </r>
  <r>
    <x v="8177"/>
    <s v="Product835"/>
    <n v="13"/>
    <x v="1"/>
    <x v="0"/>
    <n v="2.3851001732626234E-2"/>
    <x v="834"/>
    <x v="3"/>
    <x v="2"/>
    <n v="94"/>
    <n v="242.25011753955678"/>
    <x v="1560"/>
    <n v="3074.1387243630952"/>
    <x v="22"/>
    <x v="4"/>
    <x v="22"/>
  </r>
  <r>
    <x v="8178"/>
    <s v="Product836"/>
    <n v="14"/>
    <x v="2"/>
    <x v="0"/>
    <n v="6.9859869393984336E-2"/>
    <x v="835"/>
    <x v="4"/>
    <x v="3"/>
    <n v="237"/>
    <n v="95.397733150808506"/>
    <x v="1445"/>
    <n v="1242.2656396137518"/>
    <x v="23"/>
    <x v="4"/>
    <x v="22"/>
  </r>
  <r>
    <x v="8179"/>
    <s v="Product837"/>
    <n v="1"/>
    <x v="0"/>
    <x v="0"/>
    <n v="4.5786325742732982E-2"/>
    <x v="836"/>
    <x v="0"/>
    <x v="0"/>
    <n v="18"/>
    <n v="27.747303350019031"/>
    <x v="511"/>
    <n v="26.476856280352632"/>
    <x v="24"/>
    <x v="4"/>
    <x v="22"/>
  </r>
  <r>
    <x v="8180"/>
    <s v="Product838"/>
    <n v="14"/>
    <x v="0"/>
    <x v="1"/>
    <n v="3.0221539896198236E-2"/>
    <x v="837"/>
    <x v="1"/>
    <x v="0"/>
    <n v="76"/>
    <n v="201.45844219391168"/>
    <x v="715"/>
    <n v="2735.1808098401139"/>
    <x v="25"/>
    <x v="4"/>
    <x v="22"/>
  </r>
  <r>
    <x v="8181"/>
    <s v="Product839"/>
    <n v="3"/>
    <x v="0"/>
    <x v="0"/>
    <n v="7.6124236163760711E-2"/>
    <x v="838"/>
    <x v="2"/>
    <x v="1"/>
    <n v="233"/>
    <n v="44.308554547886793"/>
    <x v="441"/>
    <n v="122.80679903222575"/>
    <x v="26"/>
    <x v="4"/>
    <x v="22"/>
  </r>
  <r>
    <x v="8182"/>
    <s v="Product840"/>
    <n v="4"/>
    <x v="1"/>
    <x v="0"/>
    <n v="6.691889679283726E-2"/>
    <x v="839"/>
    <x v="3"/>
    <x v="0"/>
    <n v="34"/>
    <n v="150.4087453954065"/>
    <x v="537"/>
    <n v="561.37423234220466"/>
    <x v="27"/>
    <x v="4"/>
    <x v="22"/>
  </r>
  <r>
    <x v="8183"/>
    <s v="Product841"/>
    <n v="9"/>
    <x v="1"/>
    <x v="0"/>
    <n v="4.16430388420082E-2"/>
    <x v="840"/>
    <x v="0"/>
    <x v="1"/>
    <n v="21"/>
    <n v="256.54517601734517"/>
    <x v="364"/>
    <n v="2212.7566975895252"/>
    <x v="28"/>
    <x v="4"/>
    <x v="22"/>
  </r>
  <r>
    <x v="8184"/>
    <s v="Product842"/>
    <n v="15"/>
    <x v="1"/>
    <x v="0"/>
    <n v="3.091644840519471E-2"/>
    <x v="841"/>
    <x v="1"/>
    <x v="2"/>
    <n v="210"/>
    <n v="307.8204772670332"/>
    <x v="557"/>
    <n v="4474.5564204531684"/>
    <x v="29"/>
    <x v="4"/>
    <x v="22"/>
  </r>
  <r>
    <x v="8185"/>
    <s v="Product843"/>
    <n v="6"/>
    <x v="0"/>
    <x v="0"/>
    <n v="4.3974753433942471E-2"/>
    <x v="842"/>
    <x v="2"/>
    <x v="0"/>
    <n v="161"/>
    <n v="298.61492506974218"/>
    <x v="621"/>
    <n v="1712.9004442086302"/>
    <x v="30"/>
    <x v="4"/>
    <x v="22"/>
  </r>
  <r>
    <x v="8186"/>
    <s v="Product844"/>
    <n v="14"/>
    <x v="2"/>
    <x v="1"/>
    <n v="4.1236051718110288E-3"/>
    <x v="843"/>
    <x v="3"/>
    <x v="3"/>
    <n v="207"/>
    <n v="28.314044292794797"/>
    <x v="1370"/>
    <n v="394.76203694639804"/>
    <x v="0"/>
    <x v="5"/>
    <x v="22"/>
  </r>
  <r>
    <x v="8187"/>
    <s v="Product845"/>
    <n v="9"/>
    <x v="2"/>
    <x v="1"/>
    <n v="8.3297361490146077E-2"/>
    <x v="844"/>
    <x v="4"/>
    <x v="3"/>
    <n v="235"/>
    <n v="256.69555583256385"/>
    <x v="1345"/>
    <n v="2117.8214399291833"/>
    <x v="1"/>
    <x v="5"/>
    <x v="22"/>
  </r>
  <r>
    <x v="8188"/>
    <s v="Product846"/>
    <n v="5"/>
    <x v="1"/>
    <x v="0"/>
    <n v="4.7651280643015562E-2"/>
    <x v="845"/>
    <x v="0"/>
    <x v="2"/>
    <n v="205"/>
    <n v="314.46812154444706"/>
    <x v="216"/>
    <n v="1497.4165641572533"/>
    <x v="2"/>
    <x v="5"/>
    <x v="22"/>
  </r>
  <r>
    <x v="8189"/>
    <s v="Product847"/>
    <n v="10"/>
    <x v="1"/>
    <x v="0"/>
    <n v="6.624672397080178E-2"/>
    <x v="846"/>
    <x v="1"/>
    <x v="3"/>
    <n v="149"/>
    <n v="208.26365840332633"/>
    <x v="49"/>
    <n v="1944.6687331193182"/>
    <x v="3"/>
    <x v="5"/>
    <x v="22"/>
  </r>
  <r>
    <x v="8190"/>
    <s v="Product848"/>
    <n v="14"/>
    <x v="1"/>
    <x v="0"/>
    <n v="8.93953844309502E-2"/>
    <x v="847"/>
    <x v="2"/>
    <x v="0"/>
    <n v="212"/>
    <n v="253.61824319818982"/>
    <x v="1396"/>
    <n v="3233.2431998829961"/>
    <x v="4"/>
    <x v="5"/>
    <x v="22"/>
  </r>
  <r>
    <x v="8191"/>
    <s v="Product849"/>
    <n v="7"/>
    <x v="1"/>
    <x v="0"/>
    <n v="9.4858702381427434E-2"/>
    <x v="848"/>
    <x v="3"/>
    <x v="0"/>
    <n v="238"/>
    <n v="241.8899857530289"/>
    <x v="1572"/>
    <n v="1532.6123090980423"/>
    <x v="5"/>
    <x v="5"/>
    <x v="22"/>
  </r>
  <r>
    <x v="8192"/>
    <s v="Product850"/>
    <n v="8"/>
    <x v="0"/>
    <x v="1"/>
    <n v="3.3633418357414284E-2"/>
    <x v="849"/>
    <x v="4"/>
    <x v="1"/>
    <n v="46"/>
    <n v="63.341137329216188"/>
    <x v="1242"/>
    <n v="489.68606686550584"/>
    <x v="6"/>
    <x v="5"/>
    <x v="22"/>
  </r>
  <r>
    <x v="8193"/>
    <s v="Product851"/>
    <n v="9"/>
    <x v="1"/>
    <x v="0"/>
    <n v="4.0071696862635509E-2"/>
    <x v="850"/>
    <x v="0"/>
    <x v="0"/>
    <n v="142"/>
    <n v="260.77129042250522"/>
    <x v="1002"/>
    <n v="2252.8956808999469"/>
    <x v="7"/>
    <x v="5"/>
    <x v="22"/>
  </r>
  <r>
    <x v="8194"/>
    <s v="Product852"/>
    <n v="1"/>
    <x v="2"/>
    <x v="0"/>
    <n v="1.2997806804574309E-2"/>
    <x v="851"/>
    <x v="1"/>
    <x v="1"/>
    <n v="144"/>
    <n v="133.92406486026186"/>
    <x v="384"/>
    <n v="132.18334573872491"/>
    <x v="8"/>
    <x v="5"/>
    <x v="22"/>
  </r>
  <r>
    <x v="8195"/>
    <s v="Product853"/>
    <n v="5"/>
    <x v="0"/>
    <x v="0"/>
    <n v="9.9568808177018086E-3"/>
    <x v="852"/>
    <x v="2"/>
    <x v="2"/>
    <n v="23"/>
    <n v="263.96123084644705"/>
    <x v="1598"/>
    <n v="1306.6650016520755"/>
    <x v="9"/>
    <x v="5"/>
    <x v="22"/>
  </r>
  <r>
    <x v="8196"/>
    <s v="Product854"/>
    <n v="5"/>
    <x v="0"/>
    <x v="0"/>
    <n v="7.7014681609712254E-2"/>
    <x v="853"/>
    <x v="3"/>
    <x v="0"/>
    <n v="77"/>
    <n v="70.711017711250818"/>
    <x v="373"/>
    <n v="326.32615597960057"/>
    <x v="10"/>
    <x v="5"/>
    <x v="22"/>
  </r>
  <r>
    <x v="8197"/>
    <s v="Product855"/>
    <n v="6"/>
    <x v="0"/>
    <x v="0"/>
    <n v="2.0499761173226373E-2"/>
    <x v="854"/>
    <x v="4"/>
    <x v="3"/>
    <n v="153"/>
    <n v="82.325595852942399"/>
    <x v="967"/>
    <n v="483.82764479708112"/>
    <x v="11"/>
    <x v="5"/>
    <x v="22"/>
  </r>
  <r>
    <x v="8198"/>
    <s v="Product856"/>
    <n v="6"/>
    <x v="1"/>
    <x v="1"/>
    <n v="1.8661024743317045E-2"/>
    <x v="855"/>
    <x v="0"/>
    <x v="3"/>
    <n v="104"/>
    <n v="143.74234486843184"/>
    <x v="176"/>
    <n v="846.35979248507783"/>
    <x v="12"/>
    <x v="5"/>
    <x v="22"/>
  </r>
  <r>
    <x v="8199"/>
    <s v="Product857"/>
    <n v="5"/>
    <x v="1"/>
    <x v="1"/>
    <n v="6.2923462840244346E-2"/>
    <x v="856"/>
    <x v="1"/>
    <x v="2"/>
    <n v="116"/>
    <n v="229.98436621227609"/>
    <x v="888"/>
    <n v="1077.5647674554041"/>
    <x v="13"/>
    <x v="5"/>
    <x v="22"/>
  </r>
  <r>
    <x v="8200"/>
    <s v="Product858"/>
    <n v="15"/>
    <x v="1"/>
    <x v="0"/>
    <n v="9.8140083168974851E-2"/>
    <x v="857"/>
    <x v="2"/>
    <x v="3"/>
    <n v="12"/>
    <n v="238.18580171674068"/>
    <x v="641"/>
    <n v="3222.1534098988623"/>
    <x v="14"/>
    <x v="5"/>
    <x v="22"/>
  </r>
  <r>
    <x v="8201"/>
    <s v="Product859"/>
    <n v="4"/>
    <x v="0"/>
    <x v="0"/>
    <n v="3.4705952728708557E-2"/>
    <x v="858"/>
    <x v="3"/>
    <x v="0"/>
    <n v="118"/>
    <n v="228.63995363099201"/>
    <x v="632"/>
    <n v="882.81914483352273"/>
    <x v="15"/>
    <x v="5"/>
    <x v="22"/>
  </r>
  <r>
    <x v="8202"/>
    <s v="Product860"/>
    <n v="6"/>
    <x v="2"/>
    <x v="0"/>
    <n v="9.4299672553015638E-3"/>
    <x v="859"/>
    <x v="4"/>
    <x v="0"/>
    <n v="110"/>
    <n v="138.6993791353438"/>
    <x v="726"/>
    <n v="824.34869119060113"/>
    <x v="16"/>
    <x v="5"/>
    <x v="22"/>
  </r>
  <r>
    <x v="8203"/>
    <s v="Product861"/>
    <n v="15"/>
    <x v="2"/>
    <x v="0"/>
    <n v="9.8638509880559971E-2"/>
    <x v="860"/>
    <x v="0"/>
    <x v="1"/>
    <n v="197"/>
    <n v="222.8105162719296"/>
    <x v="1573"/>
    <n v="3012.4922844172233"/>
    <x v="17"/>
    <x v="5"/>
    <x v="22"/>
  </r>
  <r>
    <x v="8204"/>
    <s v="Product862"/>
    <n v="5"/>
    <x v="1"/>
    <x v="1"/>
    <n v="9.0779245203917117E-3"/>
    <x v="861"/>
    <x v="1"/>
    <x v="0"/>
    <n v="93"/>
    <n v="226.64443365444112"/>
    <x v="95"/>
    <n v="1122.9348629637959"/>
    <x v="18"/>
    <x v="5"/>
    <x v="22"/>
  </r>
  <r>
    <x v="8205"/>
    <s v="Product863"/>
    <n v="12"/>
    <x v="1"/>
    <x v="0"/>
    <n v="6.8377297826814301E-2"/>
    <x v="862"/>
    <x v="2"/>
    <x v="1"/>
    <n v="102"/>
    <n v="288.75094067097729"/>
    <x v="933"/>
    <n v="3228.0831792353406"/>
    <x v="19"/>
    <x v="5"/>
    <x v="22"/>
  </r>
  <r>
    <x v="8206"/>
    <s v="Product864"/>
    <n v="3"/>
    <x v="1"/>
    <x v="0"/>
    <n v="9.9226879817093522E-2"/>
    <x v="863"/>
    <x v="3"/>
    <x v="2"/>
    <n v="199"/>
    <n v="55.236883488262123"/>
    <x v="1446"/>
    <n v="149.2676996667046"/>
    <x v="20"/>
    <x v="5"/>
    <x v="22"/>
  </r>
  <r>
    <x v="8207"/>
    <s v="Product865"/>
    <n v="7"/>
    <x v="1"/>
    <x v="0"/>
    <n v="9.6610308405550627E-2"/>
    <x v="864"/>
    <x v="0"/>
    <x v="0"/>
    <n v="146"/>
    <n v="64.979295905018304"/>
    <x v="970"/>
    <n v="410.91138261361266"/>
    <x v="21"/>
    <x v="5"/>
    <x v="22"/>
  </r>
  <r>
    <x v="8208"/>
    <s v="Product866"/>
    <n v="5"/>
    <x v="0"/>
    <x v="0"/>
    <n v="6.082637848802136E-2"/>
    <x v="865"/>
    <x v="1"/>
    <x v="3"/>
    <n v="40"/>
    <n v="133.65464645486406"/>
    <x v="155"/>
    <n v="627.62459171458909"/>
    <x v="22"/>
    <x v="5"/>
    <x v="22"/>
  </r>
  <r>
    <x v="8209"/>
    <s v="Product867"/>
    <n v="3"/>
    <x v="1"/>
    <x v="0"/>
    <n v="4.7914699879707895E-2"/>
    <x v="866"/>
    <x v="2"/>
    <x v="3"/>
    <n v="130"/>
    <n v="89.095090146019274"/>
    <x v="685"/>
    <n v="254.47837692275172"/>
    <x v="23"/>
    <x v="5"/>
    <x v="22"/>
  </r>
  <r>
    <x v="8210"/>
    <s v="Product868"/>
    <n v="5"/>
    <x v="2"/>
    <x v="1"/>
    <n v="1.1318376728109947E-2"/>
    <x v="867"/>
    <x v="3"/>
    <x v="2"/>
    <n v="182"/>
    <n v="148.73626068317247"/>
    <x v="1021"/>
    <n v="735.26403825814987"/>
    <x v="24"/>
    <x v="5"/>
    <x v="22"/>
  </r>
  <r>
    <x v="8211"/>
    <s v="Product869"/>
    <n v="1"/>
    <x v="0"/>
    <x v="1"/>
    <n v="9.3923003274459418E-2"/>
    <x v="868"/>
    <x v="4"/>
    <x v="3"/>
    <n v="99"/>
    <n v="219.98610906568712"/>
    <x v="1354"/>
    <n v="199.32435302357499"/>
    <x v="25"/>
    <x v="5"/>
    <x v="22"/>
  </r>
  <r>
    <x v="8212"/>
    <s v="Product870"/>
    <n v="7"/>
    <x v="0"/>
    <x v="0"/>
    <n v="7.1547648001993744E-2"/>
    <x v="869"/>
    <x v="0"/>
    <x v="0"/>
    <n v="104"/>
    <n v="64.686876890210783"/>
    <x v="638"/>
    <n v="420.41078094485175"/>
    <x v="26"/>
    <x v="5"/>
    <x v="22"/>
  </r>
  <r>
    <x v="8213"/>
    <s v="Product871"/>
    <n v="8"/>
    <x v="0"/>
    <x v="0"/>
    <n v="1.0350763485993064E-2"/>
    <x v="870"/>
    <x v="1"/>
    <x v="0"/>
    <n v="44"/>
    <n v="203.84824228117719"/>
    <x v="393"/>
    <n v="1613.9060587063145"/>
    <x v="27"/>
    <x v="5"/>
    <x v="22"/>
  </r>
  <r>
    <x v="8214"/>
    <s v="Product872"/>
    <n v="4"/>
    <x v="1"/>
    <x v="0"/>
    <n v="9.9777259427709528E-2"/>
    <x v="871"/>
    <x v="2"/>
    <x v="1"/>
    <n v="6"/>
    <n v="290.67985545958766"/>
    <x v="741"/>
    <n v="1046.706464443949"/>
    <x v="28"/>
    <x v="5"/>
    <x v="22"/>
  </r>
  <r>
    <x v="8215"/>
    <s v="Product873"/>
    <n v="2"/>
    <x v="1"/>
    <x v="0"/>
    <n v="9.0550973718540373E-2"/>
    <x v="872"/>
    <x v="3"/>
    <x v="0"/>
    <n v="181"/>
    <n v="154.03061474149669"/>
    <x v="783"/>
    <n v="280.16598518837759"/>
    <x v="29"/>
    <x v="5"/>
    <x v="22"/>
  </r>
  <r>
    <x v="8216"/>
    <s v="Product874"/>
    <n v="7"/>
    <x v="1"/>
    <x v="1"/>
    <n v="3.9057873669089638E-2"/>
    <x v="873"/>
    <x v="4"/>
    <x v="1"/>
    <n v="60"/>
    <n v="102.20688374102035"/>
    <x v="251"/>
    <n v="687.50430131426572"/>
    <x v="0"/>
    <x v="6"/>
    <x v="22"/>
  </r>
  <r>
    <x v="8217"/>
    <s v="Product875"/>
    <n v="5"/>
    <x v="0"/>
    <x v="0"/>
    <n v="9.0171506054055425E-2"/>
    <x v="874"/>
    <x v="0"/>
    <x v="2"/>
    <n v="21"/>
    <n v="184.09266223700962"/>
    <x v="605"/>
    <n v="837.46374814798958"/>
    <x v="1"/>
    <x v="6"/>
    <x v="22"/>
  </r>
  <r>
    <x v="8218"/>
    <s v="Product876"/>
    <n v="6"/>
    <x v="2"/>
    <x v="0"/>
    <n v="7.4430835687789965E-2"/>
    <x v="875"/>
    <x v="1"/>
    <x v="0"/>
    <n v="216"/>
    <n v="161.76413164567552"/>
    <x v="508"/>
    <n v="898.34335285786926"/>
    <x v="2"/>
    <x v="6"/>
    <x v="22"/>
  </r>
  <r>
    <x v="8219"/>
    <s v="Product877"/>
    <n v="11"/>
    <x v="2"/>
    <x v="0"/>
    <n v="3.320255911937753E-3"/>
    <x v="876"/>
    <x v="2"/>
    <x v="3"/>
    <n v="130"/>
    <n v="135.66890886806445"/>
    <x v="445"/>
    <n v="1487.4029870846202"/>
    <x v="3"/>
    <x v="6"/>
    <x v="22"/>
  </r>
  <r>
    <x v="8220"/>
    <s v="Product878"/>
    <n v="2"/>
    <x v="1"/>
    <x v="0"/>
    <n v="6.6011352801542619E-2"/>
    <x v="877"/>
    <x v="3"/>
    <x v="3"/>
    <n v="199"/>
    <n v="87.21468553087746"/>
    <x v="1008"/>
    <n v="162.91505230964623"/>
    <x v="4"/>
    <x v="6"/>
    <x v="22"/>
  </r>
  <r>
    <x v="8221"/>
    <s v="Product879"/>
    <n v="5"/>
    <x v="1"/>
    <x v="0"/>
    <n v="5.1587290116774799E-2"/>
    <x v="878"/>
    <x v="4"/>
    <x v="2"/>
    <n v="66"/>
    <n v="284.23729676302651"/>
    <x v="421"/>
    <n v="1347.8713243645223"/>
    <x v="5"/>
    <x v="6"/>
    <x v="22"/>
  </r>
  <r>
    <x v="8222"/>
    <s v="Product880"/>
    <n v="4"/>
    <x v="1"/>
    <x v="1"/>
    <n v="7.9362658671095584E-2"/>
    <x v="879"/>
    <x v="0"/>
    <x v="3"/>
    <n v="8"/>
    <n v="156.74524805295238"/>
    <x v="856"/>
    <n v="577.22211373363882"/>
    <x v="6"/>
    <x v="6"/>
    <x v="22"/>
  </r>
  <r>
    <x v="8223"/>
    <s v="Product881"/>
    <n v="11"/>
    <x v="1"/>
    <x v="1"/>
    <n v="8.0422814427438719E-2"/>
    <x v="880"/>
    <x v="1"/>
    <x v="0"/>
    <n v="224"/>
    <n v="162.74193433898472"/>
    <x v="22"/>
    <n v="1646.1914694948596"/>
    <x v="7"/>
    <x v="6"/>
    <x v="22"/>
  </r>
  <r>
    <x v="8224"/>
    <s v="Product882"/>
    <n v="5"/>
    <x v="0"/>
    <x v="0"/>
    <n v="1.0729915509812727E-3"/>
    <x v="881"/>
    <x v="2"/>
    <x v="0"/>
    <n v="52"/>
    <n v="284.78818054868822"/>
    <x v="1167"/>
    <n v="1422.4130261857006"/>
    <x v="8"/>
    <x v="6"/>
    <x v="22"/>
  </r>
  <r>
    <x v="8225"/>
    <s v="Product883"/>
    <n v="6"/>
    <x v="1"/>
    <x v="0"/>
    <n v="4.9021795654828643E-2"/>
    <x v="882"/>
    <x v="3"/>
    <x v="1"/>
    <n v="246"/>
    <n v="262.3114401464702"/>
    <x v="427"/>
    <n v="1496.7147739781167"/>
    <x v="9"/>
    <x v="6"/>
    <x v="22"/>
  </r>
  <r>
    <x v="8226"/>
    <s v="Product884"/>
    <n v="5"/>
    <x v="2"/>
    <x v="0"/>
    <n v="3.34979429400903E-2"/>
    <x v="883"/>
    <x v="4"/>
    <x v="0"/>
    <n v="21"/>
    <n v="101.11356484266121"/>
    <x v="605"/>
    <n v="488.63234208546311"/>
    <x v="10"/>
    <x v="6"/>
    <x v="22"/>
  </r>
  <r>
    <x v="8227"/>
    <s v="Product885"/>
    <n v="12"/>
    <x v="0"/>
    <x v="0"/>
    <n v="9.6908915905491888E-2"/>
    <x v="884"/>
    <x v="0"/>
    <x v="1"/>
    <n v="107"/>
    <n v="273.92808820533673"/>
    <x v="920"/>
    <n v="2968.5841696955231"/>
    <x v="11"/>
    <x v="6"/>
    <x v="22"/>
  </r>
  <r>
    <x v="8228"/>
    <s v="Product886"/>
    <n v="7"/>
    <x v="0"/>
    <x v="1"/>
    <n v="7.8868612465784318E-2"/>
    <x v="885"/>
    <x v="1"/>
    <x v="2"/>
    <n v="228"/>
    <n v="182.04442566783442"/>
    <x v="379"/>
    <n v="1173.8078408579718"/>
    <x v="12"/>
    <x v="6"/>
    <x v="22"/>
  </r>
  <r>
    <x v="8229"/>
    <s v="Product887"/>
    <n v="7"/>
    <x v="0"/>
    <x v="0"/>
    <n v="4.3541831657179291E-3"/>
    <x v="886"/>
    <x v="2"/>
    <x v="0"/>
    <n v="58"/>
    <n v="80.595574430101635"/>
    <x v="181"/>
    <n v="561.71252575680717"/>
    <x v="13"/>
    <x v="6"/>
    <x v="22"/>
  </r>
  <r>
    <x v="8230"/>
    <s v="Product888"/>
    <n v="5"/>
    <x v="1"/>
    <x v="0"/>
    <n v="2.0481037184555451E-2"/>
    <x v="887"/>
    <x v="3"/>
    <x v="3"/>
    <n v="133"/>
    <n v="25.708931305101242"/>
    <x v="1014"/>
    <n v="125.91192863533142"/>
    <x v="14"/>
    <x v="6"/>
    <x v="22"/>
  </r>
  <r>
    <x v="8231"/>
    <s v="Product889"/>
    <n v="4"/>
    <x v="1"/>
    <x v="0"/>
    <n v="9.8997670742911381E-2"/>
    <x v="888"/>
    <x v="0"/>
    <x v="3"/>
    <n v="103"/>
    <n v="243.7750748258573"/>
    <x v="1433"/>
    <n v="878.56764093167396"/>
    <x v="15"/>
    <x v="6"/>
    <x v="22"/>
  </r>
  <r>
    <x v="8232"/>
    <s v="Product890"/>
    <n v="13"/>
    <x v="1"/>
    <x v="0"/>
    <n v="5.801999377481968E-2"/>
    <x v="889"/>
    <x v="1"/>
    <x v="2"/>
    <n v="68"/>
    <n v="187.14938151903817"/>
    <x v="71"/>
    <n v="2291.7826823884488"/>
    <x v="16"/>
    <x v="6"/>
    <x v="22"/>
  </r>
  <r>
    <x v="8233"/>
    <s v="Product891"/>
    <n v="9"/>
    <x v="0"/>
    <x v="0"/>
    <n v="5.8509878065355285E-2"/>
    <x v="890"/>
    <x v="2"/>
    <x v="3"/>
    <n v="244"/>
    <n v="140.41137752144846"/>
    <x v="439"/>
    <n v="1189.7633244931196"/>
    <x v="17"/>
    <x v="6"/>
    <x v="22"/>
  </r>
  <r>
    <x v="8234"/>
    <s v="Product892"/>
    <n v="3"/>
    <x v="2"/>
    <x v="1"/>
    <n v="8.0410275235144435E-2"/>
    <x v="891"/>
    <x v="3"/>
    <x v="0"/>
    <n v="228"/>
    <n v="280.80009542321625"/>
    <x v="33"/>
    <n v="774.66264739254177"/>
    <x v="18"/>
    <x v="6"/>
    <x v="22"/>
  </r>
  <r>
    <x v="8235"/>
    <s v="Product893"/>
    <n v="8"/>
    <x v="2"/>
    <x v="1"/>
    <n v="4.1171220576054157E-2"/>
    <x v="892"/>
    <x v="4"/>
    <x v="0"/>
    <n v="52"/>
    <n v="316.16611557202719"/>
    <x v="518"/>
    <n v="2425.1933655130961"/>
    <x v="19"/>
    <x v="6"/>
    <x v="22"/>
  </r>
  <r>
    <x v="8236"/>
    <s v="Product894"/>
    <n v="14"/>
    <x v="1"/>
    <x v="0"/>
    <n v="5.7024130923190822E-2"/>
    <x v="893"/>
    <x v="0"/>
    <x v="1"/>
    <n v="192"/>
    <n v="120.99378585217025"/>
    <x v="1297"/>
    <n v="1597.3190851358102"/>
    <x v="20"/>
    <x v="6"/>
    <x v="22"/>
  </r>
  <r>
    <x v="8237"/>
    <s v="Product895"/>
    <n v="10"/>
    <x v="1"/>
    <x v="0"/>
    <n v="1.9262201074959129E-2"/>
    <x v="894"/>
    <x v="1"/>
    <x v="0"/>
    <n v="192"/>
    <n v="90.155774006024814"/>
    <x v="578"/>
    <n v="884.1917535905219"/>
    <x v="21"/>
    <x v="6"/>
    <x v="22"/>
  </r>
  <r>
    <x v="8238"/>
    <s v="Product896"/>
    <n v="13"/>
    <x v="1"/>
    <x v="0"/>
    <n v="7.7157976202543097E-2"/>
    <x v="895"/>
    <x v="2"/>
    <x v="1"/>
    <n v="106"/>
    <n v="162.11164225779171"/>
    <x v="1599"/>
    <n v="1944.844668290028"/>
    <x v="22"/>
    <x v="6"/>
    <x v="22"/>
  </r>
  <r>
    <x v="8239"/>
    <s v="Product897"/>
    <n v="14"/>
    <x v="1"/>
    <x v="0"/>
    <n v="9.4695848520060272E-2"/>
    <x v="896"/>
    <x v="3"/>
    <x v="2"/>
    <n v="243"/>
    <n v="152.3334888530261"/>
    <x v="969"/>
    <n v="1930.7139581529468"/>
    <x v="23"/>
    <x v="6"/>
    <x v="22"/>
  </r>
  <r>
    <x v="8240"/>
    <s v="Product898"/>
    <n v="11"/>
    <x v="0"/>
    <x v="1"/>
    <n v="9.5828501758704221E-2"/>
    <x v="897"/>
    <x v="4"/>
    <x v="0"/>
    <n v="167"/>
    <n v="41.78249980930444"/>
    <x v="1226"/>
    <n v="415.56399998129996"/>
    <x v="24"/>
    <x v="6"/>
    <x v="22"/>
  </r>
  <r>
    <x v="8241"/>
    <s v="Product899"/>
    <n v="12"/>
    <x v="1"/>
    <x v="0"/>
    <n v="1.5218558963441986E-2"/>
    <x v="898"/>
    <x v="0"/>
    <x v="3"/>
    <n v="84"/>
    <n v="57.366926668884112"/>
    <x v="115"/>
    <n v="677.92661655386701"/>
    <x v="25"/>
    <x v="6"/>
    <x v="22"/>
  </r>
  <r>
    <x v="8242"/>
    <s v="Product900"/>
    <n v="6"/>
    <x v="2"/>
    <x v="0"/>
    <n v="5.2842401922552122E-2"/>
    <x v="899"/>
    <x v="1"/>
    <x v="3"/>
    <n v="175"/>
    <n v="282.09442384233665"/>
    <x v="616"/>
    <n v="1603.1272615052947"/>
    <x v="26"/>
    <x v="6"/>
    <x v="22"/>
  </r>
  <r>
    <x v="8243"/>
    <s v="Product901"/>
    <n v="7"/>
    <x v="0"/>
    <x v="0"/>
    <n v="9.6080330990273743E-2"/>
    <x v="900"/>
    <x v="2"/>
    <x v="2"/>
    <n v="49"/>
    <n v="271.25840145978304"/>
    <x v="1562"/>
    <n v="1716.3706312454417"/>
    <x v="27"/>
    <x v="6"/>
    <x v="22"/>
  </r>
  <r>
    <x v="8244"/>
    <s v="Product902"/>
    <n v="1"/>
    <x v="0"/>
    <x v="0"/>
    <n v="7.0194640550583623E-2"/>
    <x v="901"/>
    <x v="3"/>
    <x v="3"/>
    <n v="133"/>
    <n v="122.82232176807189"/>
    <x v="808"/>
    <n v="114.20085303997395"/>
    <x v="28"/>
    <x v="6"/>
    <x v="22"/>
  </r>
  <r>
    <x v="8245"/>
    <s v="Product903"/>
    <n v="9"/>
    <x v="0"/>
    <x v="0"/>
    <n v="6.8535546460852248E-2"/>
    <x v="902"/>
    <x v="4"/>
    <x v="0"/>
    <n v="33"/>
    <n v="28.806561489599069"/>
    <x v="1018"/>
    <n v="241.49059250626129"/>
    <x v="29"/>
    <x v="6"/>
    <x v="22"/>
  </r>
  <r>
    <x v="8246"/>
    <s v="Product904"/>
    <n v="5"/>
    <x v="1"/>
    <x v="1"/>
    <n v="1.601892074159127E-2"/>
    <x v="903"/>
    <x v="0"/>
    <x v="0"/>
    <n v="197"/>
    <n v="232.77758779177736"/>
    <x v="633"/>
    <n v="1145.2437103126106"/>
    <x v="30"/>
    <x v="6"/>
    <x v="22"/>
  </r>
  <r>
    <x v="8247"/>
    <s v="Product905"/>
    <n v="11"/>
    <x v="1"/>
    <x v="1"/>
    <n v="6.7537183855304883E-2"/>
    <x v="904"/>
    <x v="1"/>
    <x v="1"/>
    <n v="103"/>
    <n v="135.47994476457657"/>
    <x v="1600"/>
    <n v="1389.630119089353"/>
    <x v="0"/>
    <x v="7"/>
    <x v="22"/>
  </r>
  <r>
    <x v="8248"/>
    <s v="Product906"/>
    <n v="4"/>
    <x v="1"/>
    <x v="0"/>
    <n v="8.134600572289799E-2"/>
    <x v="905"/>
    <x v="2"/>
    <x v="0"/>
    <n v="91"/>
    <n v="175.69588220305485"/>
    <x v="531"/>
    <n v="645.61489585550214"/>
    <x v="1"/>
    <x v="7"/>
    <x v="22"/>
  </r>
  <r>
    <x v="8249"/>
    <s v="Product907"/>
    <n v="9"/>
    <x v="0"/>
    <x v="0"/>
    <n v="8.3778328956623363E-2"/>
    <x v="906"/>
    <x v="3"/>
    <x v="1"/>
    <n v="118"/>
    <n v="54.793457550008206"/>
    <x v="654"/>
    <n v="451.82657914841553"/>
    <x v="2"/>
    <x v="7"/>
    <x v="22"/>
  </r>
  <r>
    <x v="8250"/>
    <s v="Product908"/>
    <n v="13"/>
    <x v="2"/>
    <x v="0"/>
    <n v="3.7498075659218859E-2"/>
    <x v="907"/>
    <x v="4"/>
    <x v="2"/>
    <n v="77"/>
    <n v="255.70196781767126"/>
    <x v="722"/>
    <n v="3199.4772690690302"/>
    <x v="3"/>
    <x v="7"/>
    <x v="22"/>
  </r>
  <r>
    <x v="8251"/>
    <s v="Product909"/>
    <n v="3"/>
    <x v="2"/>
    <x v="0"/>
    <n v="2.8171400504518863E-2"/>
    <x v="908"/>
    <x v="0"/>
    <x v="0"/>
    <n v="42"/>
    <n v="294.07380941895497"/>
    <x v="347"/>
    <n v="857.36801506777215"/>
    <x v="4"/>
    <x v="7"/>
    <x v="22"/>
  </r>
  <r>
    <x v="8252"/>
    <s v="Product910"/>
    <n v="11"/>
    <x v="1"/>
    <x v="1"/>
    <n v="9.7733506862374267E-2"/>
    <x v="909"/>
    <x v="1"/>
    <x v="3"/>
    <n v="148"/>
    <n v="149.9187754832169"/>
    <x v="862"/>
    <n v="1487.933565918021"/>
    <x v="5"/>
    <x v="7"/>
    <x v="22"/>
  </r>
  <r>
    <x v="8253"/>
    <s v="Product911"/>
    <n v="9"/>
    <x v="1"/>
    <x v="0"/>
    <n v="9.429579819449091E-2"/>
    <x v="910"/>
    <x v="2"/>
    <x v="3"/>
    <n v="214"/>
    <n v="277.46574152528399"/>
    <x v="8"/>
    <n v="2261.7169916087792"/>
    <x v="6"/>
    <x v="7"/>
    <x v="22"/>
  </r>
  <r>
    <x v="8254"/>
    <s v="Product912"/>
    <n v="9"/>
    <x v="1"/>
    <x v="0"/>
    <n v="2.996961172996028E-2"/>
    <x v="911"/>
    <x v="3"/>
    <x v="2"/>
    <n v="16"/>
    <n v="310.31443531893018"/>
    <x v="384"/>
    <n v="2709.1298896039798"/>
    <x v="7"/>
    <x v="7"/>
    <x v="22"/>
  </r>
  <r>
    <x v="8255"/>
    <s v="Product913"/>
    <n v="9"/>
    <x v="1"/>
    <x v="0"/>
    <n v="9.4303882934491753E-2"/>
    <x v="912"/>
    <x v="0"/>
    <x v="3"/>
    <n v="32"/>
    <n v="159.83453572166613"/>
    <x v="280"/>
    <n v="1302.8536653847316"/>
    <x v="8"/>
    <x v="7"/>
    <x v="22"/>
  </r>
  <r>
    <x v="8256"/>
    <s v="Product914"/>
    <n v="13"/>
    <x v="0"/>
    <x v="0"/>
    <n v="8.7715053786786665E-2"/>
    <x v="913"/>
    <x v="1"/>
    <x v="0"/>
    <n v="216"/>
    <n v="247.60432643235046"/>
    <x v="1328"/>
    <n v="2936.5140950794448"/>
    <x v="9"/>
    <x v="7"/>
    <x v="22"/>
  </r>
  <r>
    <x v="8257"/>
    <s v="Product915"/>
    <n v="11"/>
    <x v="1"/>
    <x v="0"/>
    <n v="4.9658152622814804E-2"/>
    <x v="914"/>
    <x v="2"/>
    <x v="0"/>
    <n v="107"/>
    <n v="156.19074704145567"/>
    <x v="1426"/>
    <n v="1632.7806339525955"/>
    <x v="10"/>
    <x v="7"/>
    <x v="22"/>
  </r>
  <r>
    <x v="8258"/>
    <s v="Product916"/>
    <n v="13"/>
    <x v="2"/>
    <x v="1"/>
    <n v="3.4229965724433042E-2"/>
    <x v="915"/>
    <x v="3"/>
    <x v="1"/>
    <n v="170"/>
    <n v="111.88660636639128"/>
    <x v="1291"/>
    <n v="1404.7375116508056"/>
    <x v="11"/>
    <x v="7"/>
    <x v="22"/>
  </r>
  <r>
    <x v="8259"/>
    <s v="Product917"/>
    <n v="5"/>
    <x v="0"/>
    <x v="1"/>
    <n v="3.8780005347061622E-2"/>
    <x v="916"/>
    <x v="4"/>
    <x v="0"/>
    <n v="105"/>
    <n v="311.49746510943629"/>
    <x v="561"/>
    <n v="1497.0879587344809"/>
    <x v="12"/>
    <x v="7"/>
    <x v="22"/>
  </r>
  <r>
    <x v="8260"/>
    <s v="Product918"/>
    <n v="5"/>
    <x v="0"/>
    <x v="0"/>
    <n v="8.3533210086768339E-2"/>
    <x v="917"/>
    <x v="0"/>
    <x v="1"/>
    <n v="96"/>
    <n v="141.66559530465031"/>
    <x v="134"/>
    <n v="649.15906684999936"/>
    <x v="13"/>
    <x v="7"/>
    <x v="22"/>
  </r>
  <r>
    <x v="8261"/>
    <s v="Product919"/>
    <n v="5"/>
    <x v="0"/>
    <x v="0"/>
    <n v="2.8123606420557303E-2"/>
    <x v="918"/>
    <x v="1"/>
    <x v="2"/>
    <n v="59"/>
    <n v="72.404591551031046"/>
    <x v="786"/>
    <n v="351.84156657604319"/>
    <x v="14"/>
    <x v="7"/>
    <x v="22"/>
  </r>
  <r>
    <x v="8262"/>
    <s v="Product920"/>
    <n v="2"/>
    <x v="1"/>
    <x v="0"/>
    <n v="8.2152670059554136E-2"/>
    <x v="919"/>
    <x v="2"/>
    <x v="0"/>
    <n v="27"/>
    <n v="242.51505207788077"/>
    <x v="207"/>
    <n v="445.18358604010206"/>
    <x v="15"/>
    <x v="7"/>
    <x v="22"/>
  </r>
  <r>
    <x v="8263"/>
    <s v="Product921"/>
    <n v="3"/>
    <x v="1"/>
    <x v="0"/>
    <n v="3.8535334004130478E-2"/>
    <x v="920"/>
    <x v="3"/>
    <x v="3"/>
    <n v="27"/>
    <n v="155.2843246367938"/>
    <x v="898"/>
    <n v="447.90117396392736"/>
    <x v="16"/>
    <x v="7"/>
    <x v="22"/>
  </r>
  <r>
    <x v="8264"/>
    <s v="Product922"/>
    <n v="13"/>
    <x v="1"/>
    <x v="1"/>
    <n v="4.9129024724862691E-3"/>
    <x v="921"/>
    <x v="4"/>
    <x v="3"/>
    <n v="167"/>
    <n v="108.62687433304467"/>
    <x v="1310"/>
    <n v="1405.2116142162201"/>
    <x v="17"/>
    <x v="7"/>
    <x v="22"/>
  </r>
  <r>
    <x v="8265"/>
    <s v="Product923"/>
    <n v="6"/>
    <x v="0"/>
    <x v="0"/>
    <n v="8.5303298311313891E-2"/>
    <x v="922"/>
    <x v="0"/>
    <x v="2"/>
    <n v="31"/>
    <n v="267.42577778219982"/>
    <x v="793"/>
    <n v="1467.6808613034582"/>
    <x v="18"/>
    <x v="7"/>
    <x v="22"/>
  </r>
  <r>
    <x v="8266"/>
    <s v="Product924"/>
    <n v="7"/>
    <x v="2"/>
    <x v="0"/>
    <n v="8.0208432508941482E-2"/>
    <x v="923"/>
    <x v="1"/>
    <x v="3"/>
    <n v="138"/>
    <n v="187.05010254245587"/>
    <x v="621"/>
    <n v="1204.3297491182209"/>
    <x v="19"/>
    <x v="7"/>
    <x v="22"/>
  </r>
  <r>
    <x v="8267"/>
    <s v="Product925"/>
    <n v="7"/>
    <x v="2"/>
    <x v="0"/>
    <n v="1.6689356988542837E-2"/>
    <x v="924"/>
    <x v="2"/>
    <x v="0"/>
    <n v="46"/>
    <n v="173.02243039002312"/>
    <x v="1070"/>
    <n v="1190.9435809755309"/>
    <x v="20"/>
    <x v="7"/>
    <x v="22"/>
  </r>
  <r>
    <x v="8268"/>
    <s v="Product926"/>
    <n v="13"/>
    <x v="1"/>
    <x v="0"/>
    <n v="8.8598208458806518E-2"/>
    <x v="925"/>
    <x v="3"/>
    <x v="0"/>
    <n v="182"/>
    <n v="307.90099214642947"/>
    <x v="1223"/>
    <n v="3648.0797061743683"/>
    <x v="21"/>
    <x v="7"/>
    <x v="22"/>
  </r>
  <r>
    <x v="8269"/>
    <s v="Product927"/>
    <n v="12"/>
    <x v="1"/>
    <x v="0"/>
    <n v="8.0045110950882861E-2"/>
    <x v="926"/>
    <x v="4"/>
    <x v="1"/>
    <n v="207"/>
    <n v="303.45707724342446"/>
    <x v="1257"/>
    <n v="3350.0018619197272"/>
    <x v="22"/>
    <x v="7"/>
    <x v="22"/>
  </r>
  <r>
    <x v="8270"/>
    <s v="Product928"/>
    <n v="3"/>
    <x v="1"/>
    <x v="1"/>
    <n v="7.1812491861140693E-2"/>
    <x v="927"/>
    <x v="0"/>
    <x v="0"/>
    <n v="60"/>
    <n v="82.000796246126129"/>
    <x v="641"/>
    <n v="228.33634419928242"/>
    <x v="23"/>
    <x v="7"/>
    <x v="22"/>
  </r>
  <r>
    <x v="8271"/>
    <s v="Product929"/>
    <n v="5"/>
    <x v="1"/>
    <x v="1"/>
    <n v="6.3270402508955367E-2"/>
    <x v="928"/>
    <x v="1"/>
    <x v="1"/>
    <n v="246"/>
    <n v="204.97035333494028"/>
    <x v="236"/>
    <n v="960.00898288517908"/>
    <x v="24"/>
    <x v="7"/>
    <x v="22"/>
  </r>
  <r>
    <x v="8272"/>
    <s v="Product930"/>
    <n v="14"/>
    <x v="0"/>
    <x v="0"/>
    <n v="4.9516649360676374E-2"/>
    <x v="929"/>
    <x v="2"/>
    <x v="2"/>
    <n v="48"/>
    <n v="88.918179762464575"/>
    <x v="243"/>
    <n v="1183.2134920672784"/>
    <x v="25"/>
    <x v="7"/>
    <x v="22"/>
  </r>
  <r>
    <x v="8273"/>
    <s v="Product931"/>
    <n v="4"/>
    <x v="1"/>
    <x v="0"/>
    <n v="4.213167002753049E-3"/>
    <x v="930"/>
    <x v="3"/>
    <x v="0"/>
    <n v="93"/>
    <n v="190.92433061566786"/>
    <x v="218"/>
    <n v="760.47973810358076"/>
    <x v="26"/>
    <x v="7"/>
    <x v="22"/>
  </r>
  <r>
    <x v="8274"/>
    <s v="Product932"/>
    <n v="14"/>
    <x v="2"/>
    <x v="0"/>
    <n v="4.3413499668955136E-2"/>
    <x v="931"/>
    <x v="4"/>
    <x v="3"/>
    <n v="124"/>
    <n v="275.94894886504579"/>
    <x v="802"/>
    <n v="3695.5665497078244"/>
    <x v="27"/>
    <x v="7"/>
    <x v="22"/>
  </r>
  <r>
    <x v="8275"/>
    <s v="Product933"/>
    <n v="2"/>
    <x v="0"/>
    <x v="0"/>
    <n v="8.9304626825900971E-2"/>
    <x v="932"/>
    <x v="0"/>
    <x v="3"/>
    <n v="17"/>
    <n v="173.75450694695681"/>
    <x v="896"/>
    <n v="316.47485108948081"/>
    <x v="28"/>
    <x v="7"/>
    <x v="22"/>
  </r>
  <r>
    <x v="8276"/>
    <s v="Product934"/>
    <n v="15"/>
    <x v="0"/>
    <x v="1"/>
    <n v="2.7915072612842762E-2"/>
    <x v="933"/>
    <x v="1"/>
    <x v="2"/>
    <n v="126"/>
    <n v="223.58246636229529"/>
    <x v="666"/>
    <n v="3260.1171836825001"/>
    <x v="29"/>
    <x v="7"/>
    <x v="22"/>
  </r>
  <r>
    <x v="8277"/>
    <s v="Product935"/>
    <n v="2"/>
    <x v="0"/>
    <x v="0"/>
    <n v="1.1839307747884111E-3"/>
    <x v="934"/>
    <x v="2"/>
    <x v="3"/>
    <n v="63"/>
    <n v="233.67502395526654"/>
    <x v="347"/>
    <n v="466.79673780621295"/>
    <x v="30"/>
    <x v="7"/>
    <x v="22"/>
  </r>
  <r>
    <x v="8278"/>
    <s v="Product936"/>
    <n v="4"/>
    <x v="1"/>
    <x v="0"/>
    <n v="8.6730490690659884E-2"/>
    <x v="935"/>
    <x v="3"/>
    <x v="0"/>
    <n v="79"/>
    <n v="181.5888513342183"/>
    <x v="1023"/>
    <n v="663.35824461619302"/>
    <x v="0"/>
    <x v="8"/>
    <x v="22"/>
  </r>
  <r>
    <x v="8279"/>
    <s v="Product937"/>
    <n v="11"/>
    <x v="1"/>
    <x v="0"/>
    <n v="5.0869570180280821E-2"/>
    <x v="936"/>
    <x v="0"/>
    <x v="0"/>
    <n v="16"/>
    <n v="238.6792261006305"/>
    <x v="521"/>
    <n v="2491.914881037223"/>
    <x v="1"/>
    <x v="8"/>
    <x v="22"/>
  </r>
  <r>
    <x v="8280"/>
    <s v="Product938"/>
    <n v="6"/>
    <x v="1"/>
    <x v="0"/>
    <n v="5.7542081288367179E-2"/>
    <x v="937"/>
    <x v="1"/>
    <x v="1"/>
    <n v="87"/>
    <n v="248.59507008848158"/>
    <x v="206"/>
    <n v="1405.742354145377"/>
    <x v="2"/>
    <x v="8"/>
    <x v="22"/>
  </r>
  <r>
    <x v="8281"/>
    <s v="Product939"/>
    <n v="13"/>
    <x v="0"/>
    <x v="0"/>
    <n v="6.4625463727201987E-2"/>
    <x v="938"/>
    <x v="2"/>
    <x v="0"/>
    <n v="238"/>
    <n v="136.68498483937196"/>
    <x v="325"/>
    <n v="1662.0715060245657"/>
    <x v="3"/>
    <x v="8"/>
    <x v="22"/>
  </r>
  <r>
    <x v="8282"/>
    <s v="Product940"/>
    <n v="8"/>
    <x v="2"/>
    <x v="1"/>
    <n v="9.8217323391586626E-3"/>
    <x v="939"/>
    <x v="3"/>
    <x v="1"/>
    <n v="192"/>
    <n v="52.359977824325554"/>
    <x v="667"/>
    <n v="414.765697094806"/>
    <x v="4"/>
    <x v="8"/>
    <x v="22"/>
  </r>
  <r>
    <x v="8283"/>
    <s v="Product941"/>
    <n v="15"/>
    <x v="2"/>
    <x v="1"/>
    <n v="5.0246813037728715E-4"/>
    <x v="940"/>
    <x v="4"/>
    <x v="2"/>
    <n v="190"/>
    <n v="309.52092186948994"/>
    <x v="820"/>
    <n v="4640.4809620584829"/>
    <x v="5"/>
    <x v="8"/>
    <x v="22"/>
  </r>
  <r>
    <x v="8284"/>
    <s v="Product942"/>
    <n v="9"/>
    <x v="1"/>
    <x v="0"/>
    <n v="9.4811996647202967E-2"/>
    <x v="941"/>
    <x v="0"/>
    <x v="0"/>
    <n v="181"/>
    <n v="145.59429413479165"/>
    <x v="1007"/>
    <n v="1186.111875666887"/>
    <x v="6"/>
    <x v="8"/>
    <x v="22"/>
  </r>
  <r>
    <x v="8285"/>
    <s v="Product943"/>
    <n v="4"/>
    <x v="1"/>
    <x v="0"/>
    <n v="5.672292704587676E-2"/>
    <x v="942"/>
    <x v="1"/>
    <x v="3"/>
    <n v="151"/>
    <n v="181.98317844380156"/>
    <x v="745"/>
    <n v="686.64223955742807"/>
    <x v="7"/>
    <x v="8"/>
    <x v="22"/>
  </r>
  <r>
    <x v="8286"/>
    <s v="Product944"/>
    <n v="10"/>
    <x v="1"/>
    <x v="0"/>
    <n v="7.2283113790737749E-2"/>
    <x v="943"/>
    <x v="2"/>
    <x v="3"/>
    <n v="94"/>
    <n v="129.9548642860982"/>
    <x v="545"/>
    <n v="1205.6132204324629"/>
    <x v="8"/>
    <x v="8"/>
    <x v="22"/>
  </r>
  <r>
    <x v="8287"/>
    <s v="Product945"/>
    <n v="13"/>
    <x v="1"/>
    <x v="0"/>
    <n v="4.4079776203732872E-2"/>
    <x v="944"/>
    <x v="3"/>
    <x v="2"/>
    <n v="237"/>
    <n v="236.23040423250345"/>
    <x v="302"/>
    <n v="2935.6264714584258"/>
    <x v="9"/>
    <x v="8"/>
    <x v="22"/>
  </r>
  <r>
    <x v="8288"/>
    <s v="Product946"/>
    <n v="6"/>
    <x v="0"/>
    <x v="1"/>
    <n v="4.1593668733719606E-2"/>
    <x v="945"/>
    <x v="4"/>
    <x v="3"/>
    <n v="107"/>
    <n v="262.63733929797695"/>
    <x v="574"/>
    <n v="1510.2797328606682"/>
    <x v="10"/>
    <x v="8"/>
    <x v="22"/>
  </r>
  <r>
    <x v="8289"/>
    <s v="Product947"/>
    <n v="9"/>
    <x v="1"/>
    <x v="0"/>
    <n v="2.3037023773538071E-2"/>
    <x v="946"/>
    <x v="0"/>
    <x v="0"/>
    <n v="64"/>
    <n v="257.64434248218106"/>
    <x v="37"/>
    <n v="2265.380852753713"/>
    <x v="11"/>
    <x v="8"/>
    <x v="22"/>
  </r>
  <r>
    <x v="8290"/>
    <s v="Product948"/>
    <n v="6"/>
    <x v="2"/>
    <x v="0"/>
    <n v="6.2749103730408212E-3"/>
    <x v="947"/>
    <x v="1"/>
    <x v="0"/>
    <n v="40"/>
    <n v="268.67553865672994"/>
    <x v="102"/>
    <n v="1601.9377423933829"/>
    <x v="12"/>
    <x v="8"/>
    <x v="22"/>
  </r>
  <r>
    <x v="8291"/>
    <s v="Product949"/>
    <n v="1"/>
    <x v="0"/>
    <x v="0"/>
    <n v="3.1534850507673233E-2"/>
    <x v="948"/>
    <x v="2"/>
    <x v="1"/>
    <n v="77"/>
    <n v="170.22387356132882"/>
    <x v="784"/>
    <n v="164.85588915573524"/>
    <x v="13"/>
    <x v="8"/>
    <x v="22"/>
  </r>
  <r>
    <x v="8292"/>
    <s v="Product950"/>
    <n v="5"/>
    <x v="0"/>
    <x v="0"/>
    <n v="6.3797103798514054E-2"/>
    <x v="949"/>
    <x v="3"/>
    <x v="0"/>
    <n v="35"/>
    <n v="43.401552016469481"/>
    <x v="1468"/>
    <n v="203.16329348729084"/>
    <x v="14"/>
    <x v="8"/>
    <x v="22"/>
  </r>
  <r>
    <x v="8293"/>
    <s v="Product951"/>
    <n v="14"/>
    <x v="0"/>
    <x v="0"/>
    <n v="5.4199997482315521E-2"/>
    <x v="950"/>
    <x v="4"/>
    <x v="1"/>
    <n v="58"/>
    <n v="249.38727254327034"/>
    <x v="396"/>
    <n v="3302.18676199025"/>
    <x v="15"/>
    <x v="8"/>
    <x v="22"/>
  </r>
  <r>
    <x v="8294"/>
    <s v="Product952"/>
    <n v="2"/>
    <x v="1"/>
    <x v="1"/>
    <n v="3.4171124701819371E-2"/>
    <x v="951"/>
    <x v="0"/>
    <x v="2"/>
    <n v="7"/>
    <n v="303.18731165853683"/>
    <x v="492"/>
    <n v="585.65412044768721"/>
    <x v="16"/>
    <x v="8"/>
    <x v="22"/>
  </r>
  <r>
    <x v="8295"/>
    <s v="Product953"/>
    <n v="2"/>
    <x v="1"/>
    <x v="1"/>
    <n v="6.030335923796272E-2"/>
    <x v="952"/>
    <x v="1"/>
    <x v="0"/>
    <n v="62"/>
    <n v="44.075981393250075"/>
    <x v="1286"/>
    <n v="82.836103307054316"/>
    <x v="17"/>
    <x v="8"/>
    <x v="22"/>
  </r>
  <r>
    <x v="8296"/>
    <s v="Product954"/>
    <n v="9"/>
    <x v="1"/>
    <x v="0"/>
    <n v="2.7488445368544834E-2"/>
    <x v="953"/>
    <x v="2"/>
    <x v="3"/>
    <n v="63"/>
    <n v="44.810145418076132"/>
    <x v="754"/>
    <n v="392.20545765415312"/>
    <x v="18"/>
    <x v="8"/>
    <x v="22"/>
  </r>
  <r>
    <x v="8297"/>
    <s v="Product955"/>
    <n v="13"/>
    <x v="0"/>
    <x v="0"/>
    <n v="7.791560144816416E-2"/>
    <x v="954"/>
    <x v="3"/>
    <x v="3"/>
    <n v="145"/>
    <n v="175.00438260362"/>
    <x v="1250"/>
    <n v="2097.7945414009259"/>
    <x v="19"/>
    <x v="8"/>
    <x v="22"/>
  </r>
  <r>
    <x v="8298"/>
    <s v="Product956"/>
    <n v="4"/>
    <x v="2"/>
    <x v="0"/>
    <n v="1.5271782707162675E-3"/>
    <x v="955"/>
    <x v="4"/>
    <x v="2"/>
    <n v="121"/>
    <n v="114.38355333588959"/>
    <x v="1088"/>
    <n v="456.83547703483083"/>
    <x v="20"/>
    <x v="8"/>
    <x v="22"/>
  </r>
  <r>
    <x v="8299"/>
    <s v="Product957"/>
    <n v="4"/>
    <x v="2"/>
    <x v="0"/>
    <n v="8.8747546960088797E-2"/>
    <x v="956"/>
    <x v="0"/>
    <x v="3"/>
    <n v="212"/>
    <n v="101.55874442458435"/>
    <x v="456"/>
    <n v="370.18261993822358"/>
    <x v="21"/>
    <x v="8"/>
    <x v="22"/>
  </r>
  <r>
    <x v="8300"/>
    <s v="Product958"/>
    <n v="14"/>
    <x v="1"/>
    <x v="1"/>
    <n v="5.8351662114070085E-2"/>
    <x v="957"/>
    <x v="1"/>
    <x v="0"/>
    <n v="195"/>
    <n v="156.63011147898783"/>
    <x v="1299"/>
    <n v="2064.866777919075"/>
    <x v="22"/>
    <x v="8"/>
    <x v="22"/>
  </r>
  <r>
    <x v="8301"/>
    <s v="Product959"/>
    <n v="8"/>
    <x v="1"/>
    <x v="0"/>
    <n v="7.553790433159048E-2"/>
    <x v="958"/>
    <x v="2"/>
    <x v="0"/>
    <n v="158"/>
    <n v="147.52972922608188"/>
    <x v="674"/>
    <n v="1091.0851412298932"/>
    <x v="23"/>
    <x v="8"/>
    <x v="22"/>
  </r>
  <r>
    <x v="8302"/>
    <s v="Product960"/>
    <n v="14"/>
    <x v="1"/>
    <x v="0"/>
    <n v="9.6467975155395291E-2"/>
    <x v="959"/>
    <x v="3"/>
    <x v="1"/>
    <n v="43"/>
    <n v="169.30659596470338"/>
    <x v="279"/>
    <n v="2141.6350406015017"/>
    <x v="24"/>
    <x v="8"/>
    <x v="22"/>
  </r>
  <r>
    <x v="8303"/>
    <s v="Product961"/>
    <n v="14"/>
    <x v="1"/>
    <x v="0"/>
    <n v="5.1263844302576349E-2"/>
    <x v="960"/>
    <x v="0"/>
    <x v="0"/>
    <n v="95"/>
    <n v="171.69072702984732"/>
    <x v="675"/>
    <n v="2280.4488046367032"/>
    <x v="25"/>
    <x v="8"/>
    <x v="22"/>
  </r>
  <r>
    <x v="8304"/>
    <s v="Product962"/>
    <n v="8"/>
    <x v="0"/>
    <x v="0"/>
    <n v="4.6562531855372851E-3"/>
    <x v="961"/>
    <x v="1"/>
    <x v="1"/>
    <n v="66"/>
    <n v="190.06864294956506"/>
    <x v="503"/>
    <n v="1513.4690818028832"/>
    <x v="26"/>
    <x v="8"/>
    <x v="22"/>
  </r>
  <r>
    <x v="8305"/>
    <s v="Product963"/>
    <n v="10"/>
    <x v="1"/>
    <x v="0"/>
    <n v="7.3498332290395124E-2"/>
    <x v="962"/>
    <x v="2"/>
    <x v="2"/>
    <n v="22"/>
    <n v="36.383777414753574"/>
    <x v="430"/>
    <n v="337.09630452344243"/>
    <x v="27"/>
    <x v="8"/>
    <x v="22"/>
  </r>
  <r>
    <x v="8306"/>
    <s v="Product964"/>
    <n v="8"/>
    <x v="2"/>
    <x v="1"/>
    <n v="2.3917156356374005E-2"/>
    <x v="963"/>
    <x v="3"/>
    <x v="0"/>
    <n v="46"/>
    <n v="181.75365664705583"/>
    <x v="1242"/>
    <n v="1419.2530081814839"/>
    <x v="28"/>
    <x v="8"/>
    <x v="22"/>
  </r>
  <r>
    <x v="8307"/>
    <s v="Product965"/>
    <n v="10"/>
    <x v="0"/>
    <x v="1"/>
    <n v="9.8387417247921077E-2"/>
    <x v="964"/>
    <x v="4"/>
    <x v="3"/>
    <n v="246"/>
    <n v="237.56544828644024"/>
    <x v="664"/>
    <n v="2141.9199740219283"/>
    <x v="29"/>
    <x v="8"/>
    <x v="22"/>
  </r>
  <r>
    <x v="8308"/>
    <s v="Product966"/>
    <n v="8"/>
    <x v="0"/>
    <x v="0"/>
    <n v="9.0621186827930578E-2"/>
    <x v="965"/>
    <x v="0"/>
    <x v="3"/>
    <n v="19"/>
    <n v="270.26626115699486"/>
    <x v="165"/>
    <n v="1966.1952944912045"/>
    <x v="0"/>
    <x v="9"/>
    <x v="22"/>
  </r>
  <r>
    <x v="8309"/>
    <s v="Product967"/>
    <n v="2"/>
    <x v="0"/>
    <x v="0"/>
    <n v="8.1517163258857772E-2"/>
    <x v="966"/>
    <x v="1"/>
    <x v="2"/>
    <n v="5"/>
    <n v="174.99663360201404"/>
    <x v="303"/>
    <n v="321.46280890185631"/>
    <x v="1"/>
    <x v="9"/>
    <x v="22"/>
  </r>
  <r>
    <x v="8310"/>
    <s v="Product968"/>
    <n v="10"/>
    <x v="1"/>
    <x v="0"/>
    <n v="4.9949413108078357E-2"/>
    <x v="967"/>
    <x v="2"/>
    <x v="3"/>
    <n v="9"/>
    <n v="173.37064053037258"/>
    <x v="572"/>
    <n v="1647.1087878570886"/>
    <x v="2"/>
    <x v="9"/>
    <x v="22"/>
  </r>
  <r>
    <x v="8311"/>
    <s v="Product969"/>
    <n v="4"/>
    <x v="1"/>
    <x v="0"/>
    <n v="1.6571098687403776E-2"/>
    <x v="968"/>
    <x v="3"/>
    <x v="0"/>
    <n v="215"/>
    <n v="234.45742750878051"/>
    <x v="1116"/>
    <n v="922.28884135815076"/>
    <x v="3"/>
    <x v="9"/>
    <x v="22"/>
  </r>
  <r>
    <x v="8312"/>
    <s v="Product970"/>
    <n v="8"/>
    <x v="1"/>
    <x v="1"/>
    <n v="1.6437142181336496E-2"/>
    <x v="969"/>
    <x v="4"/>
    <x v="0"/>
    <n v="54"/>
    <n v="44.001618429732929"/>
    <x v="658"/>
    <n v="346.22686057115595"/>
    <x v="4"/>
    <x v="9"/>
    <x v="22"/>
  </r>
  <r>
    <x v="8313"/>
    <s v="Product971"/>
    <n v="8"/>
    <x v="0"/>
    <x v="0"/>
    <n v="1.6240113622333852E-2"/>
    <x v="970"/>
    <x v="0"/>
    <x v="1"/>
    <n v="231"/>
    <n v="112.39512832470014"/>
    <x v="64"/>
    <n v="884.55854936088178"/>
    <x v="5"/>
    <x v="9"/>
    <x v="22"/>
  </r>
  <r>
    <x v="8314"/>
    <s v="Product972"/>
    <n v="5"/>
    <x v="2"/>
    <x v="0"/>
    <n v="1.1907902814084204E-2"/>
    <x v="971"/>
    <x v="1"/>
    <x v="0"/>
    <n v="13"/>
    <n v="100.09719711015657"/>
    <x v="1513"/>
    <n v="494.52624707503298"/>
    <x v="6"/>
    <x v="9"/>
    <x v="22"/>
  </r>
  <r>
    <x v="8315"/>
    <s v="Product973"/>
    <n v="10"/>
    <x v="2"/>
    <x v="0"/>
    <n v="9.2697463920009632E-2"/>
    <x v="972"/>
    <x v="2"/>
    <x v="1"/>
    <n v="158"/>
    <n v="113.73913286598268"/>
    <x v="1450"/>
    <n v="1031.9580370084507"/>
    <x v="7"/>
    <x v="9"/>
    <x v="22"/>
  </r>
  <r>
    <x v="8316"/>
    <s v="Product974"/>
    <n v="13"/>
    <x v="1"/>
    <x v="0"/>
    <n v="1.2373280857975621E-2"/>
    <x v="973"/>
    <x v="3"/>
    <x v="2"/>
    <n v="10"/>
    <n v="137.25185122579205"/>
    <x v="843"/>
    <n v="1762.1967417898773"/>
    <x v="8"/>
    <x v="9"/>
    <x v="22"/>
  </r>
  <r>
    <x v="8317"/>
    <s v="Product975"/>
    <n v="13"/>
    <x v="1"/>
    <x v="0"/>
    <n v="2.2597047824923402E-2"/>
    <x v="974"/>
    <x v="4"/>
    <x v="0"/>
    <n v="184"/>
    <n v="264.34899872507037"/>
    <x v="1248"/>
    <n v="3358.8813928593213"/>
    <x v="9"/>
    <x v="9"/>
    <x v="22"/>
  </r>
  <r>
    <x v="8318"/>
    <s v="Product976"/>
    <n v="1"/>
    <x v="1"/>
    <x v="1"/>
    <n v="4.3714269198126793E-2"/>
    <x v="975"/>
    <x v="0"/>
    <x v="3"/>
    <n v="184"/>
    <n v="145.32193513853298"/>
    <x v="682"/>
    <n v="138.96929294549443"/>
    <x v="10"/>
    <x v="9"/>
    <x v="22"/>
  </r>
  <r>
    <x v="8319"/>
    <s v="Product977"/>
    <n v="12"/>
    <x v="1"/>
    <x v="1"/>
    <n v="9.5017735536894465E-2"/>
    <x v="976"/>
    <x v="1"/>
    <x v="3"/>
    <n v="5"/>
    <n v="185.43542516915068"/>
    <x v="124"/>
    <n v="2013.7892517750809"/>
    <x v="11"/>
    <x v="9"/>
    <x v="22"/>
  </r>
  <r>
    <x v="8320"/>
    <s v="Product978"/>
    <n v="6"/>
    <x v="0"/>
    <x v="0"/>
    <n v="4.0474945399331386E-2"/>
    <x v="977"/>
    <x v="2"/>
    <x v="2"/>
    <n v="195"/>
    <n v="48.882254495862881"/>
    <x v="497"/>
    <n v="281.4224874848797"/>
    <x v="12"/>
    <x v="9"/>
    <x v="22"/>
  </r>
  <r>
    <x v="8321"/>
    <s v="Product979"/>
    <n v="2"/>
    <x v="1"/>
    <x v="0"/>
    <n v="6.9396974919774937E-2"/>
    <x v="978"/>
    <x v="3"/>
    <x v="3"/>
    <n v="228"/>
    <n v="298.1482775626003"/>
    <x v="67"/>
    <n v="554.91537804442885"/>
    <x v="13"/>
    <x v="9"/>
    <x v="22"/>
  </r>
  <r>
    <x v="8322"/>
    <s v="Product980"/>
    <n v="4"/>
    <x v="2"/>
    <x v="0"/>
    <n v="6.4825914393713241E-2"/>
    <x v="979"/>
    <x v="4"/>
    <x v="0"/>
    <n v="107"/>
    <n v="219.17684967515527"/>
    <x v="742"/>
    <n v="819.87403992411964"/>
    <x v="14"/>
    <x v="9"/>
    <x v="22"/>
  </r>
  <r>
    <x v="8323"/>
    <s v="Product981"/>
    <n v="4"/>
    <x v="0"/>
    <x v="0"/>
    <n v="6.1879006670747555E-2"/>
    <x v="980"/>
    <x v="0"/>
    <x v="0"/>
    <n v="209"/>
    <n v="209.92423760479195"/>
    <x v="998"/>
    <n v="787.73733722277382"/>
    <x v="15"/>
    <x v="9"/>
    <x v="22"/>
  </r>
  <r>
    <x v="8324"/>
    <s v="Product982"/>
    <n v="1"/>
    <x v="0"/>
    <x v="1"/>
    <n v="8.0937694420971165E-2"/>
    <x v="981"/>
    <x v="1"/>
    <x v="1"/>
    <n v="35"/>
    <n v="232.90719317265192"/>
    <x v="478"/>
    <n v="214.0562219431977"/>
    <x v="16"/>
    <x v="9"/>
    <x v="22"/>
  </r>
  <r>
    <x v="8325"/>
    <s v="Product983"/>
    <n v="9"/>
    <x v="0"/>
    <x v="0"/>
    <n v="1.1434099043456049E-3"/>
    <x v="982"/>
    <x v="2"/>
    <x v="0"/>
    <n v="130"/>
    <n v="54.470201913541899"/>
    <x v="497"/>
    <n v="489.67128130664031"/>
    <x v="17"/>
    <x v="9"/>
    <x v="22"/>
  </r>
  <r>
    <x v="8326"/>
    <s v="Product984"/>
    <n v="4"/>
    <x v="1"/>
    <x v="0"/>
    <n v="8.5286668213928611E-4"/>
    <x v="983"/>
    <x v="3"/>
    <x v="1"/>
    <n v="16"/>
    <n v="239.38838443999634"/>
    <x v="1101"/>
    <n v="956.73687225126537"/>
    <x v="18"/>
    <x v="9"/>
    <x v="22"/>
  </r>
  <r>
    <x v="8327"/>
    <s v="Product985"/>
    <n v="4"/>
    <x v="1"/>
    <x v="0"/>
    <n v="9.9824688299241682E-2"/>
    <x v="984"/>
    <x v="0"/>
    <x v="2"/>
    <n v="234"/>
    <n v="161.29886793096591"/>
    <x v="130"/>
    <n v="580.78903486694674"/>
    <x v="19"/>
    <x v="9"/>
    <x v="22"/>
  </r>
  <r>
    <x v="8328"/>
    <s v="Product986"/>
    <n v="13"/>
    <x v="1"/>
    <x v="0"/>
    <n v="6.3795164022265288E-2"/>
    <x v="985"/>
    <x v="1"/>
    <x v="0"/>
    <n v="187"/>
    <n v="261.43984644251447"/>
    <x v="475"/>
    <n v="3181.8962312378594"/>
    <x v="20"/>
    <x v="9"/>
    <x v="22"/>
  </r>
  <r>
    <x v="8329"/>
    <s v="Product987"/>
    <n v="8"/>
    <x v="0"/>
    <x v="0"/>
    <n v="3.3991531031648252E-2"/>
    <x v="986"/>
    <x v="2"/>
    <x v="3"/>
    <n v="149"/>
    <n v="231.5212028519945"/>
    <x v="962"/>
    <n v="1789.2115416061313"/>
    <x v="21"/>
    <x v="9"/>
    <x v="22"/>
  </r>
  <r>
    <x v="8330"/>
    <s v="Product988"/>
    <n v="10"/>
    <x v="2"/>
    <x v="1"/>
    <n v="9.4516962189050549E-2"/>
    <x v="987"/>
    <x v="3"/>
    <x v="3"/>
    <n v="135"/>
    <n v="256.71158546126333"/>
    <x v="601"/>
    <n v="2324.4798624472987"/>
    <x v="22"/>
    <x v="9"/>
    <x v="22"/>
  </r>
  <r>
    <x v="8331"/>
    <s v="Product989"/>
    <n v="6"/>
    <x v="2"/>
    <x v="1"/>
    <n v="4.919742197228083E-2"/>
    <x v="988"/>
    <x v="4"/>
    <x v="2"/>
    <n v="123"/>
    <n v="257.78899161161769"/>
    <x v="971"/>
    <n v="1470.638626868953"/>
    <x v="23"/>
    <x v="9"/>
    <x v="22"/>
  </r>
  <r>
    <x v="8332"/>
    <s v="Product990"/>
    <n v="13"/>
    <x v="1"/>
    <x v="0"/>
    <n v="4.6074323116272145E-2"/>
    <x v="989"/>
    <x v="0"/>
    <x v="3"/>
    <n v="132"/>
    <n v="41.524189981941021"/>
    <x v="889"/>
    <n v="514.94288346243081"/>
    <x v="24"/>
    <x v="9"/>
    <x v="22"/>
  </r>
  <r>
    <x v="8333"/>
    <s v="Product991"/>
    <n v="13"/>
    <x v="1"/>
    <x v="0"/>
    <n v="7.5086967205516067E-2"/>
    <x v="990"/>
    <x v="1"/>
    <x v="0"/>
    <n v="217"/>
    <n v="126.90571392939914"/>
    <x v="736"/>
    <n v="1525.8977337420665"/>
    <x v="25"/>
    <x v="9"/>
    <x v="22"/>
  </r>
  <r>
    <x v="8334"/>
    <s v="Product992"/>
    <n v="3"/>
    <x v="1"/>
    <x v="0"/>
    <n v="5.9738676061471846E-2"/>
    <x v="991"/>
    <x v="2"/>
    <x v="0"/>
    <n v="68"/>
    <n v="143.22451351810989"/>
    <x v="291"/>
    <n v="404.00541210296882"/>
    <x v="26"/>
    <x v="9"/>
    <x v="22"/>
  </r>
  <r>
    <x v="8335"/>
    <s v="Product993"/>
    <n v="3"/>
    <x v="1"/>
    <x v="0"/>
    <n v="1.2659506143798294E-3"/>
    <x v="992"/>
    <x v="3"/>
    <x v="1"/>
    <n v="216"/>
    <n v="225.56513203665409"/>
    <x v="35"/>
    <n v="675.83873315750884"/>
    <x v="27"/>
    <x v="9"/>
    <x v="22"/>
  </r>
  <r>
    <x v="8336"/>
    <s v="Product994"/>
    <n v="6"/>
    <x v="0"/>
    <x v="1"/>
    <n v="9.0999472184726926E-2"/>
    <x v="993"/>
    <x v="4"/>
    <x v="0"/>
    <n v="48"/>
    <n v="230.36891428682745"/>
    <x v="280"/>
    <n v="1256.4327880737453"/>
    <x v="28"/>
    <x v="9"/>
    <x v="22"/>
  </r>
  <r>
    <x v="8337"/>
    <s v="Product995"/>
    <n v="14"/>
    <x v="1"/>
    <x v="0"/>
    <n v="7.0930961058109962E-2"/>
    <x v="994"/>
    <x v="0"/>
    <x v="1"/>
    <n v="100"/>
    <n v="113.81508662231002"/>
    <x v="94"/>
    <n v="1480.3890240338856"/>
    <x v="29"/>
    <x v="9"/>
    <x v="22"/>
  </r>
  <r>
    <x v="8338"/>
    <s v="Product996"/>
    <n v="14"/>
    <x v="2"/>
    <x v="0"/>
    <n v="8.2881311699519233E-2"/>
    <x v="995"/>
    <x v="1"/>
    <x v="2"/>
    <n v="85"/>
    <n v="183.18654351786611"/>
    <x v="1381"/>
    <n v="2352.0532350756603"/>
    <x v="30"/>
    <x v="9"/>
    <x v="22"/>
  </r>
  <r>
    <x v="8339"/>
    <s v="Product997"/>
    <n v="15"/>
    <x v="0"/>
    <x v="0"/>
    <n v="3.1870922710396268E-3"/>
    <x v="996"/>
    <x v="2"/>
    <x v="0"/>
    <n v="227"/>
    <n v="53.071873838705798"/>
    <x v="1484"/>
    <n v="793.54093319677304"/>
    <x v="0"/>
    <x v="10"/>
    <x v="22"/>
  </r>
  <r>
    <x v="8340"/>
    <s v="Product998"/>
    <n v="1"/>
    <x v="0"/>
    <x v="0"/>
    <n v="9.6327893167295564E-2"/>
    <x v="997"/>
    <x v="3"/>
    <x v="3"/>
    <n v="168"/>
    <n v="214.78538784803698"/>
    <x v="322"/>
    <n v="194.09556395351512"/>
    <x v="1"/>
    <x v="10"/>
    <x v="22"/>
  </r>
  <r>
    <x v="8341"/>
    <s v="Product999"/>
    <n v="14"/>
    <x v="0"/>
    <x v="0"/>
    <n v="6.8674088039379258E-2"/>
    <x v="998"/>
    <x v="4"/>
    <x v="3"/>
    <n v="209"/>
    <n v="209.41429591105566"/>
    <x v="1472"/>
    <n v="2730.4614416373729"/>
    <x v="2"/>
    <x v="10"/>
    <x v="22"/>
  </r>
  <r>
    <x v="8342"/>
    <s v="Product1000"/>
    <n v="11"/>
    <x v="1"/>
    <x v="1"/>
    <n v="9.2883488142693441E-2"/>
    <x v="999"/>
    <x v="0"/>
    <x v="2"/>
    <n v="242"/>
    <n v="273.04681427608972"/>
    <x v="1324"/>
    <n v="2724.5380111386394"/>
    <x v="3"/>
    <x v="10"/>
    <x v="22"/>
  </r>
  <r>
    <x v="8343"/>
    <s v="Product1001"/>
    <n v="9"/>
    <x v="1"/>
    <x v="1"/>
    <n v="6.3395347323988285E-2"/>
    <x v="1000"/>
    <x v="1"/>
    <x v="3"/>
    <n v="204"/>
    <n v="191.25520143238674"/>
    <x v="951"/>
    <n v="1612.174603590551"/>
    <x v="4"/>
    <x v="10"/>
    <x v="22"/>
  </r>
  <r>
    <x v="8344"/>
    <s v="Product1002"/>
    <n v="6"/>
    <x v="1"/>
    <x v="0"/>
    <n v="2.9540599743623497E-2"/>
    <x v="1001"/>
    <x v="2"/>
    <x v="0"/>
    <n v="214"/>
    <n v="184.70125863933177"/>
    <x v="920"/>
    <n v="1075.4704361143426"/>
    <x v="5"/>
    <x v="10"/>
    <x v="22"/>
  </r>
  <r>
    <x v="8345"/>
    <s v="Product1003"/>
    <n v="5"/>
    <x v="0"/>
    <x v="0"/>
    <n v="2.2035520356378735E-2"/>
    <x v="1002"/>
    <x v="3"/>
    <x v="0"/>
    <n v="129"/>
    <n v="291.89890065945804"/>
    <x v="101"/>
    <n v="1427.3337824598598"/>
    <x v="6"/>
    <x v="10"/>
    <x v="22"/>
  </r>
  <r>
    <x v="8346"/>
    <s v="Product1004"/>
    <n v="5"/>
    <x v="2"/>
    <x v="0"/>
    <n v="6.9724320420440203E-2"/>
    <x v="1003"/>
    <x v="4"/>
    <x v="1"/>
    <n v="218"/>
    <n v="278.99596056297173"/>
    <x v="480"/>
    <n v="1297.7157840633529"/>
    <x v="7"/>
    <x v="10"/>
    <x v="22"/>
  </r>
  <r>
    <x v="8347"/>
    <s v="Product1005"/>
    <n v="7"/>
    <x v="2"/>
    <x v="0"/>
    <n v="9.7576435830007344E-2"/>
    <x v="1004"/>
    <x v="0"/>
    <x v="0"/>
    <n v="98"/>
    <n v="251.37037002898256"/>
    <x v="1441"/>
    <n v="1587.8978167379905"/>
    <x v="8"/>
    <x v="10"/>
    <x v="22"/>
  </r>
  <r>
    <x v="8348"/>
    <s v="Product1006"/>
    <n v="1"/>
    <x v="1"/>
    <x v="1"/>
    <n v="2.3421056465254678E-2"/>
    <x v="1005"/>
    <x v="1"/>
    <x v="1"/>
    <n v="96"/>
    <n v="172.76975375281043"/>
    <x v="121"/>
    <n v="168.7233035946777"/>
    <x v="9"/>
    <x v="10"/>
    <x v="22"/>
  </r>
  <r>
    <x v="8349"/>
    <s v="Product1007"/>
    <n v="10"/>
    <x v="1"/>
    <x v="0"/>
    <n v="8.3386542379997861E-2"/>
    <x v="1006"/>
    <x v="2"/>
    <x v="2"/>
    <n v="67"/>
    <n v="212.43170371414647"/>
    <x v="1240"/>
    <n v="1947.1775844953163"/>
    <x v="10"/>
    <x v="10"/>
    <x v="22"/>
  </r>
  <r>
    <x v="8350"/>
    <s v="Product1008"/>
    <n v="12"/>
    <x v="1"/>
    <x v="0"/>
    <n v="8.5206906511062247E-2"/>
    <x v="1007"/>
    <x v="3"/>
    <x v="0"/>
    <n v="102"/>
    <n v="241.78028302119159"/>
    <x v="933"/>
    <n v="2654.1471965950409"/>
    <x v="11"/>
    <x v="10"/>
    <x v="22"/>
  </r>
  <r>
    <x v="8351"/>
    <s v="Product1009"/>
    <n v="8"/>
    <x v="1"/>
    <x v="0"/>
    <n v="6.9427493563414031E-2"/>
    <x v="1008"/>
    <x v="0"/>
    <x v="3"/>
    <n v="81"/>
    <n v="171.8590698944852"/>
    <x v="35"/>
    <n v="1279.418603404572"/>
    <x v="12"/>
    <x v="10"/>
    <x v="22"/>
  </r>
  <r>
    <x v="8352"/>
    <s v="Product1010"/>
    <n v="2"/>
    <x v="0"/>
    <x v="0"/>
    <n v="2.8181106891335263E-2"/>
    <x v="1009"/>
    <x v="1"/>
    <x v="3"/>
    <n v="70"/>
    <n v="50.585033097727987"/>
    <x v="684"/>
    <n v="98.318981745798368"/>
    <x v="13"/>
    <x v="10"/>
    <x v="22"/>
  </r>
  <r>
    <x v="8353"/>
    <s v="Product1011"/>
    <n v="2"/>
    <x v="1"/>
    <x v="0"/>
    <n v="9.8962010558188429E-3"/>
    <x v="1010"/>
    <x v="2"/>
    <x v="2"/>
    <n v="131"/>
    <n v="213.24916125698527"/>
    <x v="378"/>
    <n v="422.27760936440285"/>
    <x v="14"/>
    <x v="10"/>
    <x v="22"/>
  </r>
  <r>
    <x v="8354"/>
    <s v="Product1012"/>
    <n v="5"/>
    <x v="2"/>
    <x v="1"/>
    <n v="6.9527150020530157E-2"/>
    <x v="1011"/>
    <x v="3"/>
    <x v="3"/>
    <n v="46"/>
    <n v="122.88423967268406"/>
    <x v="189"/>
    <n v="571.70224352901289"/>
    <x v="15"/>
    <x v="10"/>
    <x v="22"/>
  </r>
  <r>
    <x v="8355"/>
    <s v="Product1013"/>
    <n v="11"/>
    <x v="0"/>
    <x v="1"/>
    <n v="4.0608929443958219E-3"/>
    <x v="1012"/>
    <x v="4"/>
    <x v="0"/>
    <n v="95"/>
    <n v="143.78949405939827"/>
    <x v="1364"/>
    <n v="1575.2613834924364"/>
    <x v="16"/>
    <x v="10"/>
    <x v="22"/>
  </r>
  <r>
    <x v="8356"/>
    <s v="Product1014"/>
    <n v="3"/>
    <x v="0"/>
    <x v="0"/>
    <n v="6.1468950731584432E-3"/>
    <x v="1013"/>
    <x v="0"/>
    <x v="0"/>
    <n v="63"/>
    <n v="108.48576148280713"/>
    <x v="364"/>
    <n v="323.45673267012188"/>
    <x v="17"/>
    <x v="10"/>
    <x v="22"/>
  </r>
  <r>
    <x v="8357"/>
    <s v="Product1015"/>
    <n v="11"/>
    <x v="0"/>
    <x v="0"/>
    <n v="1.1008970154115139E-2"/>
    <x v="1014"/>
    <x v="1"/>
    <x v="1"/>
    <n v="95"/>
    <n v="148.94908333809894"/>
    <x v="1364"/>
    <n v="1620.4023805766169"/>
    <x v="18"/>
    <x v="10"/>
    <x v="22"/>
  </r>
  <r>
    <x v="8358"/>
    <s v="Product1016"/>
    <n v="12"/>
    <x v="1"/>
    <x v="0"/>
    <n v="1.8111233565481756E-2"/>
    <x v="1015"/>
    <x v="2"/>
    <x v="0"/>
    <n v="146"/>
    <n v="302.88660233069186"/>
    <x v="208"/>
    <n v="3568.8114279843062"/>
    <x v="19"/>
    <x v="10"/>
    <x v="22"/>
  </r>
  <r>
    <x v="8359"/>
    <s v="Product1017"/>
    <n v="1"/>
    <x v="1"/>
    <x v="0"/>
    <n v="5.4219199225845088E-2"/>
    <x v="1016"/>
    <x v="3"/>
    <x v="1"/>
    <n v="21"/>
    <n v="236.39363234582581"/>
    <x v="116"/>
    <n v="223.57655889794631"/>
    <x v="20"/>
    <x v="10"/>
    <x v="22"/>
  </r>
  <r>
    <x v="8360"/>
    <s v="Product1018"/>
    <n v="5"/>
    <x v="1"/>
    <x v="1"/>
    <n v="5.6281656964151331E-3"/>
    <x v="1017"/>
    <x v="4"/>
    <x v="2"/>
    <n v="98"/>
    <n v="262.8437207991044"/>
    <x v="380"/>
    <n v="1306.8219639309239"/>
    <x v="21"/>
    <x v="10"/>
    <x v="22"/>
  </r>
  <r>
    <x v="8361"/>
    <s v="Product1019"/>
    <n v="14"/>
    <x v="0"/>
    <x v="0"/>
    <n v="3.6994679698153135E-2"/>
    <x v="1018"/>
    <x v="0"/>
    <x v="0"/>
    <n v="55"/>
    <n v="70.530969407062145"/>
    <x v="30"/>
    <n v="950.90378299066697"/>
    <x v="22"/>
    <x v="10"/>
    <x v="22"/>
  </r>
  <r>
    <x v="8362"/>
    <s v="Product1020"/>
    <n v="7"/>
    <x v="2"/>
    <x v="0"/>
    <n v="4.7342872889793733E-2"/>
    <x v="1019"/>
    <x v="1"/>
    <x v="3"/>
    <n v="168"/>
    <n v="69.06895003823422"/>
    <x v="514"/>
    <n v="460.59319261159806"/>
    <x v="23"/>
    <x v="10"/>
    <x v="22"/>
  </r>
  <r>
    <x v="8363"/>
    <s v="Product1021"/>
    <n v="3"/>
    <x v="2"/>
    <x v="0"/>
    <n v="4.4479301200416016E-2"/>
    <x v="1020"/>
    <x v="2"/>
    <x v="3"/>
    <n v="207"/>
    <n v="181.24876786162275"/>
    <x v="1043"/>
    <n v="519.56084797110407"/>
    <x v="24"/>
    <x v="10"/>
    <x v="22"/>
  </r>
  <r>
    <x v="8364"/>
    <s v="Product1022"/>
    <n v="14"/>
    <x v="1"/>
    <x v="0"/>
    <n v="8.4019867846265445E-2"/>
    <x v="1021"/>
    <x v="3"/>
    <x v="2"/>
    <n v="138"/>
    <n v="130.47399877780566"/>
    <x v="568"/>
    <n v="1673.1622690036886"/>
    <x v="25"/>
    <x v="10"/>
    <x v="22"/>
  </r>
  <r>
    <x v="8365"/>
    <s v="Product1023"/>
    <n v="5"/>
    <x v="1"/>
    <x v="0"/>
    <n v="9.395605072797221E-2"/>
    <x v="1022"/>
    <x v="4"/>
    <x v="3"/>
    <n v="123"/>
    <n v="37.42199750341495"/>
    <x v="1045"/>
    <n v="169.52987203821024"/>
    <x v="26"/>
    <x v="10"/>
    <x v="22"/>
  </r>
  <r>
    <x v="8366"/>
    <s v="Product1024"/>
    <n v="14"/>
    <x v="1"/>
    <x v="1"/>
    <n v="6.2390026913745004E-2"/>
    <x v="1023"/>
    <x v="0"/>
    <x v="0"/>
    <n v="192"/>
    <n v="270.31131735654105"/>
    <x v="1297"/>
    <n v="3548.2522178820723"/>
    <x v="27"/>
    <x v="10"/>
    <x v="22"/>
  </r>
  <r>
    <x v="8367"/>
    <s v="Product1025"/>
    <n v="8"/>
    <x v="1"/>
    <x v="1"/>
    <n v="1.9643822929746292E-2"/>
    <x v="1024"/>
    <x v="1"/>
    <x v="0"/>
    <n v="187"/>
    <n v="115.79321465368155"/>
    <x v="1363"/>
    <n v="908.14874598846814"/>
    <x v="28"/>
    <x v="10"/>
    <x v="22"/>
  </r>
  <r>
    <x v="8368"/>
    <s v="Product1026"/>
    <n v="3"/>
    <x v="0"/>
    <x v="0"/>
    <n v="9.6249172524146562E-4"/>
    <x v="1025"/>
    <x v="2"/>
    <x v="1"/>
    <n v="120"/>
    <n v="222.32801350221015"/>
    <x v="947"/>
    <n v="666.34207388677476"/>
    <x v="29"/>
    <x v="10"/>
    <x v="22"/>
  </r>
  <r>
    <x v="8369"/>
    <s v="Product1027"/>
    <n v="12"/>
    <x v="1"/>
    <x v="0"/>
    <n v="5.2353506424134499E-2"/>
    <x v="1026"/>
    <x v="3"/>
    <x v="0"/>
    <n v="9"/>
    <n v="261.85649907145205"/>
    <x v="428"/>
    <n v="2977.7687179813611"/>
    <x v="0"/>
    <x v="11"/>
    <x v="22"/>
  </r>
  <r>
    <x v="8370"/>
    <s v="Product1028"/>
    <n v="15"/>
    <x v="2"/>
    <x v="0"/>
    <n v="8.2227831305842797E-2"/>
    <x v="1027"/>
    <x v="4"/>
    <x v="1"/>
    <n v="78"/>
    <n v="305.07639646657458"/>
    <x v="497"/>
    <n v="4199.8593900379001"/>
    <x v="1"/>
    <x v="11"/>
    <x v="22"/>
  </r>
  <r>
    <x v="8371"/>
    <s v="Product1029"/>
    <n v="10"/>
    <x v="0"/>
    <x v="0"/>
    <n v="5.3315493973544584E-2"/>
    <x v="1028"/>
    <x v="0"/>
    <x v="2"/>
    <n v="166"/>
    <n v="215.55700721530602"/>
    <x v="1300"/>
    <n v="2040.6447889616306"/>
    <x v="2"/>
    <x v="11"/>
    <x v="22"/>
  </r>
  <r>
    <x v="8372"/>
    <s v="Product1030"/>
    <n v="12"/>
    <x v="0"/>
    <x v="1"/>
    <n v="6.3764534367880973E-2"/>
    <x v="1029"/>
    <x v="1"/>
    <x v="0"/>
    <n v="142"/>
    <n v="58.738169632758236"/>
    <x v="1601"/>
    <n v="659.91309115804563"/>
    <x v="3"/>
    <x v="11"/>
    <x v="22"/>
  </r>
  <r>
    <x v="8373"/>
    <s v="Product1031"/>
    <n v="13"/>
    <x v="0"/>
    <x v="0"/>
    <n v="2.0462605847611406E-2"/>
    <x v="1030"/>
    <x v="2"/>
    <x v="3"/>
    <n v="100"/>
    <n v="213.11072332375559"/>
    <x v="1006"/>
    <n v="2713.7489936762686"/>
    <x v="4"/>
    <x v="11"/>
    <x v="22"/>
  </r>
  <r>
    <x v="8374"/>
    <s v="Product1032"/>
    <n v="2"/>
    <x v="1"/>
    <x v="0"/>
    <n v="2.631390656128775E-2"/>
    <x v="1031"/>
    <x v="3"/>
    <x v="3"/>
    <n v="146"/>
    <n v="254.11886406666133"/>
    <x v="517"/>
    <n v="494.86400804430127"/>
    <x v="5"/>
    <x v="11"/>
    <x v="22"/>
  </r>
  <r>
    <x v="8375"/>
    <s v="Product1033"/>
    <n v="13"/>
    <x v="1"/>
    <x v="0"/>
    <n v="7.9983086190328345E-2"/>
    <x v="1032"/>
    <x v="0"/>
    <x v="2"/>
    <n v="206"/>
    <n v="310.98621251537986"/>
    <x v="1498"/>
    <n v="3719.46348118486"/>
    <x v="6"/>
    <x v="11"/>
    <x v="22"/>
  </r>
  <r>
    <x v="8376"/>
    <s v="Product1034"/>
    <n v="11"/>
    <x v="1"/>
    <x v="0"/>
    <n v="8.5791400382552119E-2"/>
    <x v="1033"/>
    <x v="1"/>
    <x v="3"/>
    <n v="132"/>
    <n v="237.09768108486054"/>
    <x v="711"/>
    <n v="2384.3241289684806"/>
    <x v="7"/>
    <x v="11"/>
    <x v="22"/>
  </r>
  <r>
    <x v="8377"/>
    <s v="Product1035"/>
    <n v="3"/>
    <x v="0"/>
    <x v="0"/>
    <n v="1.3533290580911718E-2"/>
    <x v="1034"/>
    <x v="2"/>
    <x v="0"/>
    <n v="42"/>
    <n v="238.58719439343832"/>
    <x v="347"/>
    <n v="706.07497368848249"/>
    <x v="8"/>
    <x v="11"/>
    <x v="22"/>
  </r>
  <r>
    <x v="8378"/>
    <s v="Product1036"/>
    <n v="5"/>
    <x v="2"/>
    <x v="1"/>
    <n v="6.2674355737209295E-2"/>
    <x v="1035"/>
    <x v="3"/>
    <x v="0"/>
    <n v="75"/>
    <n v="109.63112817479762"/>
    <x v="555"/>
    <n v="513.80033923849385"/>
    <x v="9"/>
    <x v="11"/>
    <x v="22"/>
  </r>
  <r>
    <x v="8379"/>
    <s v="Product1037"/>
    <n v="12"/>
    <x v="2"/>
    <x v="1"/>
    <n v="1.5259100650742142E-2"/>
    <x v="1036"/>
    <x v="4"/>
    <x v="1"/>
    <n v="135"/>
    <n v="136.12471298133752"/>
    <x v="39"/>
    <n v="1608.5708674188229"/>
    <x v="10"/>
    <x v="11"/>
    <x v="22"/>
  </r>
  <r>
    <x v="8380"/>
    <s v="Product1038"/>
    <n v="2"/>
    <x v="1"/>
    <x v="0"/>
    <n v="4.2238077292436317E-2"/>
    <x v="1037"/>
    <x v="0"/>
    <x v="0"/>
    <n v="65"/>
    <n v="250.33690897877605"/>
    <x v="843"/>
    <n v="479.52631853636183"/>
    <x v="11"/>
    <x v="11"/>
    <x v="22"/>
  </r>
  <r>
    <x v="8381"/>
    <s v="Product1039"/>
    <n v="15"/>
    <x v="1"/>
    <x v="0"/>
    <n v="2.4238860257053576E-3"/>
    <x v="1038"/>
    <x v="1"/>
    <x v="1"/>
    <n v="103"/>
    <n v="123.88518232245983"/>
    <x v="1594"/>
    <n v="1853.7734814035471"/>
    <x v="12"/>
    <x v="11"/>
    <x v="22"/>
  </r>
  <r>
    <x v="8382"/>
    <s v="Product1040"/>
    <n v="14"/>
    <x v="1"/>
    <x v="0"/>
    <n v="2.2078525906048529E-3"/>
    <x v="1039"/>
    <x v="2"/>
    <x v="2"/>
    <n v="184"/>
    <n v="209.85462658611834"/>
    <x v="1095"/>
    <n v="2931.4781790722368"/>
    <x v="13"/>
    <x v="11"/>
    <x v="22"/>
  </r>
  <r>
    <x v="8383"/>
    <s v="Product1041"/>
    <n v="11"/>
    <x v="1"/>
    <x v="0"/>
    <n v="4.7866915434281343E-2"/>
    <x v="1040"/>
    <x v="3"/>
    <x v="0"/>
    <n v="118"/>
    <n v="79.826479546927629"/>
    <x v="1602"/>
    <n v="836.05975421142296"/>
    <x v="14"/>
    <x v="11"/>
    <x v="22"/>
  </r>
  <r>
    <x v="8384"/>
    <s v="Product1042"/>
    <n v="9"/>
    <x v="0"/>
    <x v="1"/>
    <n v="9.1717241606540351E-2"/>
    <x v="1041"/>
    <x v="4"/>
    <x v="3"/>
    <n v="198"/>
    <n v="138.93138616267146"/>
    <x v="205"/>
    <n v="1135.7008438613234"/>
    <x v="15"/>
    <x v="11"/>
    <x v="22"/>
  </r>
  <r>
    <x v="8385"/>
    <s v="Product1043"/>
    <n v="14"/>
    <x v="1"/>
    <x v="0"/>
    <n v="7.6654094200356168E-2"/>
    <x v="1042"/>
    <x v="0"/>
    <x v="3"/>
    <n v="40"/>
    <n v="261.86754365404636"/>
    <x v="637"/>
    <n v="3385.1205401268248"/>
    <x v="16"/>
    <x v="11"/>
    <x v="22"/>
  </r>
  <r>
    <x v="8386"/>
    <s v="Product1044"/>
    <n v="14"/>
    <x v="2"/>
    <x v="0"/>
    <n v="2.4853696613766175E-2"/>
    <x v="1043"/>
    <x v="1"/>
    <x v="2"/>
    <n v="140"/>
    <n v="224.05261957794335"/>
    <x v="357"/>
    <n v="3058.77717243607"/>
    <x v="17"/>
    <x v="11"/>
    <x v="22"/>
  </r>
  <r>
    <x v="8387"/>
    <s v="Product1045"/>
    <n v="5"/>
    <x v="0"/>
    <x v="0"/>
    <n v="7.4379469009415097E-2"/>
    <x v="1044"/>
    <x v="2"/>
    <x v="3"/>
    <n v="76"/>
    <n v="292.64138724664519"/>
    <x v="369"/>
    <n v="1354.3743812653054"/>
    <x v="18"/>
    <x v="11"/>
    <x v="22"/>
  </r>
  <r>
    <x v="8388"/>
    <s v="Product1046"/>
    <n v="2"/>
    <x v="0"/>
    <x v="0"/>
    <n v="7.9876455686322595E-2"/>
    <x v="1045"/>
    <x v="3"/>
    <x v="0"/>
    <n v="57"/>
    <n v="268.1898167478318"/>
    <x v="768"/>
    <n v="493.53552946970126"/>
    <x v="19"/>
    <x v="11"/>
    <x v="22"/>
  </r>
  <r>
    <x v="8389"/>
    <s v="Product1047"/>
    <n v="1"/>
    <x v="0"/>
    <x v="0"/>
    <n v="7.7580469557915095E-3"/>
    <x v="1046"/>
    <x v="4"/>
    <x v="0"/>
    <n v="163"/>
    <n v="204.16170084862762"/>
    <x v="376"/>
    <n v="202.57780478686971"/>
    <x v="20"/>
    <x v="11"/>
    <x v="22"/>
  </r>
  <r>
    <x v="8390"/>
    <s v="Product1048"/>
    <n v="9"/>
    <x v="1"/>
    <x v="1"/>
    <n v="9.5580505587759615E-2"/>
    <x v="1047"/>
    <x v="0"/>
    <x v="1"/>
    <n v="25"/>
    <n v="263.80624135184405"/>
    <x v="383"/>
    <n v="2147.3235668360544"/>
    <x v="21"/>
    <x v="11"/>
    <x v="22"/>
  </r>
  <r>
    <x v="8391"/>
    <s v="Product1049"/>
    <n v="14"/>
    <x v="1"/>
    <x v="1"/>
    <n v="6.8505859324592994E-2"/>
    <x v="1048"/>
    <x v="1"/>
    <x v="0"/>
    <n v="246"/>
    <n v="94.29492179317036"/>
    <x v="440"/>
    <n v="1229.6923400409751"/>
    <x v="22"/>
    <x v="11"/>
    <x v="22"/>
  </r>
  <r>
    <x v="8392"/>
    <s v="Product1"/>
    <n v="12"/>
    <x v="1"/>
    <x v="0"/>
    <n v="2.6161773453184392E-2"/>
    <x v="0"/>
    <x v="0"/>
    <x v="0"/>
    <n v="250"/>
    <n v="312.51646350816958"/>
    <x v="844"/>
    <n v="3652.0857430737415"/>
    <x v="23"/>
    <x v="11"/>
    <x v="22"/>
  </r>
  <r>
    <x v="8393"/>
    <s v="Product2"/>
    <n v="12"/>
    <x v="0"/>
    <x v="0"/>
    <n v="4.2734217325005069E-2"/>
    <x v="1"/>
    <x v="1"/>
    <x v="0"/>
    <n v="68"/>
    <n v="305.61496822100764"/>
    <x v="1238"/>
    <n v="3510.6570210153191"/>
    <x v="24"/>
    <x v="11"/>
    <x v="22"/>
  </r>
  <r>
    <x v="8394"/>
    <s v="Product3"/>
    <n v="10"/>
    <x v="2"/>
    <x v="0"/>
    <n v="1.4488209040305879E-2"/>
    <x v="2"/>
    <x v="2"/>
    <x v="1"/>
    <n v="186"/>
    <n v="203.59337829992228"/>
    <x v="370"/>
    <n v="2006.4367487589093"/>
    <x v="25"/>
    <x v="11"/>
    <x v="22"/>
  </r>
  <r>
    <x v="8395"/>
    <s v="Product4"/>
    <n v="3"/>
    <x v="2"/>
    <x v="0"/>
    <n v="1.8701801010224183E-2"/>
    <x v="3"/>
    <x v="3"/>
    <x v="0"/>
    <n v="77"/>
    <n v="245.58172105610583"/>
    <x v="73"/>
    <n v="722.96670173149846"/>
    <x v="26"/>
    <x v="11"/>
    <x v="22"/>
  </r>
  <r>
    <x v="8396"/>
    <s v="Product5"/>
    <n v="9"/>
    <x v="1"/>
    <x v="1"/>
    <n v="8.0724341786870601E-2"/>
    <x v="4"/>
    <x v="4"/>
    <x v="1"/>
    <n v="74"/>
    <n v="243.81263051408214"/>
    <x v="42"/>
    <n v="2017.1791475685663"/>
    <x v="27"/>
    <x v="11"/>
    <x v="22"/>
  </r>
  <r>
    <x v="8397"/>
    <s v="Product6"/>
    <n v="11"/>
    <x v="1"/>
    <x v="0"/>
    <n v="6.1827917001252834E-2"/>
    <x v="5"/>
    <x v="0"/>
    <x v="2"/>
    <n v="193"/>
    <n v="302.14615807254546"/>
    <x v="1469"/>
    <n v="3118.1159953788756"/>
    <x v="28"/>
    <x v="11"/>
    <x v="22"/>
  </r>
  <r>
    <x v="8398"/>
    <s v="Product7"/>
    <n v="13"/>
    <x v="1"/>
    <x v="0"/>
    <n v="8.5121568867635347E-2"/>
    <x v="6"/>
    <x v="1"/>
    <x v="0"/>
    <n v="127"/>
    <n v="204.74011418783982"/>
    <x v="1539"/>
    <n v="2435.0600879544172"/>
    <x v="29"/>
    <x v="11"/>
    <x v="22"/>
  </r>
  <r>
    <x v="8399"/>
    <s v="Product8"/>
    <n v="9"/>
    <x v="1"/>
    <x v="0"/>
    <n v="8.2551015795359992E-2"/>
    <x v="7"/>
    <x v="2"/>
    <x v="3"/>
    <n v="145"/>
    <n v="116.01626615178508"/>
    <x v="340"/>
    <n v="957.9510497895335"/>
    <x v="30"/>
    <x v="11"/>
    <x v="22"/>
  </r>
  <r>
    <x v="8400"/>
    <s v="Product9"/>
    <n v="8"/>
    <x v="0"/>
    <x v="0"/>
    <n v="1.4738390118870571E-3"/>
    <x v="8"/>
    <x v="3"/>
    <x v="3"/>
    <n v="214"/>
    <n v="183.4803530928171"/>
    <x v="467"/>
    <n v="1465.6794607241127"/>
    <x v="0"/>
    <x v="0"/>
    <x v="23"/>
  </r>
  <r>
    <x v="8401"/>
    <s v="Product10"/>
    <n v="4"/>
    <x v="1"/>
    <x v="0"/>
    <n v="1.1594225786009616E-2"/>
    <x v="9"/>
    <x v="4"/>
    <x v="2"/>
    <n v="231"/>
    <n v="65.468454567938096"/>
    <x v="72"/>
    <n v="258.83759409526522"/>
    <x v="1"/>
    <x v="0"/>
    <x v="23"/>
  </r>
  <r>
    <x v="8402"/>
    <s v="Product11"/>
    <n v="12"/>
    <x v="2"/>
    <x v="1"/>
    <n v="7.3146837120837806E-3"/>
    <x v="10"/>
    <x v="0"/>
    <x v="3"/>
    <n v="145"/>
    <n v="134.68117397203048"/>
    <x v="1157"/>
    <n v="1604.3522853894353"/>
    <x v="2"/>
    <x v="0"/>
    <x v="23"/>
  </r>
  <r>
    <x v="8403"/>
    <s v="Product12"/>
    <n v="15"/>
    <x v="0"/>
    <x v="1"/>
    <n v="1.8720778317820687E-2"/>
    <x v="11"/>
    <x v="1"/>
    <x v="0"/>
    <n v="122"/>
    <n v="123.14959550975436"/>
    <x v="1515"/>
    <n v="1812.6620884843044"/>
    <x v="3"/>
    <x v="0"/>
    <x v="23"/>
  </r>
  <r>
    <x v="8404"/>
    <s v="Product13"/>
    <n v="13"/>
    <x v="0"/>
    <x v="0"/>
    <n v="2.816339955988565E-2"/>
    <x v="12"/>
    <x v="2"/>
    <x v="0"/>
    <n v="222"/>
    <n v="249.26277025807673"/>
    <x v="1569"/>
    <n v="3149.1548824306292"/>
    <x v="4"/>
    <x v="0"/>
    <x v="23"/>
  </r>
  <r>
    <x v="8405"/>
    <s v="Product14"/>
    <n v="1"/>
    <x v="0"/>
    <x v="0"/>
    <n v="1.4247996268085561E-2"/>
    <x v="13"/>
    <x v="3"/>
    <x v="1"/>
    <n v="59"/>
    <n v="217.57000462301852"/>
    <x v="265"/>
    <n v="214.47006800910239"/>
    <x v="5"/>
    <x v="0"/>
    <x v="23"/>
  </r>
  <r>
    <x v="8406"/>
    <s v="Product15"/>
    <n v="14"/>
    <x v="1"/>
    <x v="0"/>
    <n v="5.0452174158498897E-2"/>
    <x v="14"/>
    <x v="4"/>
    <x v="0"/>
    <n v="101"/>
    <n v="294.56511458081462"/>
    <x v="1058"/>
    <n v="3915.8512976655124"/>
    <x v="6"/>
    <x v="0"/>
    <x v="23"/>
  </r>
  <r>
    <x v="8407"/>
    <s v="Product16"/>
    <n v="10"/>
    <x v="1"/>
    <x v="0"/>
    <n v="2.6038543544910732E-2"/>
    <x v="15"/>
    <x v="0"/>
    <x v="1"/>
    <n v="66"/>
    <n v="307.82125964635759"/>
    <x v="726"/>
    <n v="2998.0604237300663"/>
    <x v="7"/>
    <x v="0"/>
    <x v="23"/>
  </r>
  <r>
    <x v="8408"/>
    <s v="Product17"/>
    <n v="10"/>
    <x v="1"/>
    <x v="1"/>
    <n v="7.3267848028127178E-2"/>
    <x v="16"/>
    <x v="1"/>
    <x v="2"/>
    <n v="37"/>
    <n v="148.48953978769782"/>
    <x v="139"/>
    <n v="1376.1003075276624"/>
    <x v="8"/>
    <x v="0"/>
    <x v="23"/>
  </r>
  <r>
    <x v="8409"/>
    <s v="Product18"/>
    <n v="14"/>
    <x v="0"/>
    <x v="0"/>
    <n v="9.4014005794701372E-2"/>
    <x v="17"/>
    <x v="2"/>
    <x v="0"/>
    <n v="31"/>
    <n v="62.306882254771836"/>
    <x v="17"/>
    <n v="790.28827731590707"/>
    <x v="9"/>
    <x v="0"/>
    <x v="23"/>
  </r>
  <r>
    <x v="8410"/>
    <s v="Product19"/>
    <n v="15"/>
    <x v="2"/>
    <x v="0"/>
    <n v="3.0206229273704532E-2"/>
    <x v="18"/>
    <x v="3"/>
    <x v="3"/>
    <n v="89"/>
    <n v="48.481709911351587"/>
    <x v="1516"/>
    <n v="705.25890399282105"/>
    <x v="10"/>
    <x v="0"/>
    <x v="23"/>
  </r>
  <r>
    <x v="8411"/>
    <s v="Product20"/>
    <n v="15"/>
    <x v="2"/>
    <x v="0"/>
    <n v="4.5381449614068786E-2"/>
    <x v="19"/>
    <x v="4"/>
    <x v="3"/>
    <n v="14"/>
    <n v="50.970265322608839"/>
    <x v="19"/>
    <n v="729.85741192582725"/>
    <x v="11"/>
    <x v="0"/>
    <x v="23"/>
  </r>
  <r>
    <x v="8412"/>
    <s v="Product21"/>
    <n v="9"/>
    <x v="1"/>
    <x v="0"/>
    <n v="3.8894857305842218E-2"/>
    <x v="20"/>
    <x v="0"/>
    <x v="2"/>
    <n v="181"/>
    <n v="59.755169880339835"/>
    <x v="1007"/>
    <n v="516.87900967101893"/>
    <x v="12"/>
    <x v="0"/>
    <x v="23"/>
  </r>
  <r>
    <x v="8413"/>
    <s v="Product22"/>
    <n v="7"/>
    <x v="1"/>
    <x v="0"/>
    <n v="6.2579229751229995E-2"/>
    <x v="21"/>
    <x v="1"/>
    <x v="3"/>
    <n v="231"/>
    <n v="286.83763534343279"/>
    <x v="175"/>
    <n v="1882.212899419836"/>
    <x v="13"/>
    <x v="0"/>
    <x v="23"/>
  </r>
  <r>
    <x v="8414"/>
    <s v="Product23"/>
    <n v="11"/>
    <x v="1"/>
    <x v="1"/>
    <n v="6.5727746452437341E-2"/>
    <x v="22"/>
    <x v="2"/>
    <x v="0"/>
    <n v="176"/>
    <n v="143.75277172978451"/>
    <x v="431"/>
    <n v="1477.3464859746357"/>
    <x v="14"/>
    <x v="0"/>
    <x v="23"/>
  </r>
  <r>
    <x v="8415"/>
    <s v="Product24"/>
    <n v="7"/>
    <x v="1"/>
    <x v="1"/>
    <n v="9.1991758497810605E-2"/>
    <x v="23"/>
    <x v="3"/>
    <x v="0"/>
    <n v="69"/>
    <n v="213.15723932581534"/>
    <x v="1160"/>
    <n v="1354.8397103058646"/>
    <x v="15"/>
    <x v="0"/>
    <x v="23"/>
  </r>
  <r>
    <x v="8416"/>
    <s v="Product25"/>
    <n v="1"/>
    <x v="0"/>
    <x v="0"/>
    <n v="2.1738147712730339E-2"/>
    <x v="24"/>
    <x v="0"/>
    <x v="1"/>
    <n v="98"/>
    <n v="244.22234503899523"/>
    <x v="24"/>
    <n v="238.91340362778817"/>
    <x v="16"/>
    <x v="0"/>
    <x v="23"/>
  </r>
  <r>
    <x v="8417"/>
    <s v="Product26"/>
    <n v="10"/>
    <x v="1"/>
    <x v="0"/>
    <n v="1.1690971676774242E-2"/>
    <x v="25"/>
    <x v="1"/>
    <x v="0"/>
    <n v="99"/>
    <n v="303.89231217505517"/>
    <x v="424"/>
    <n v="3003.3951576062718"/>
    <x v="17"/>
    <x v="0"/>
    <x v="23"/>
  </r>
  <r>
    <x v="8418"/>
    <s v="Product27"/>
    <n v="12"/>
    <x v="2"/>
    <x v="0"/>
    <n v="3.579755445790356E-3"/>
    <x v="26"/>
    <x v="2"/>
    <x v="1"/>
    <n v="201"/>
    <n v="104.580984123146"/>
    <x v="735"/>
    <n v="1250.4793173084606"/>
    <x v="18"/>
    <x v="0"/>
    <x v="23"/>
  </r>
  <r>
    <x v="8419"/>
    <s v="Product28"/>
    <n v="5"/>
    <x v="0"/>
    <x v="0"/>
    <n v="5.9729793259895331E-2"/>
    <x v="27"/>
    <x v="3"/>
    <x v="2"/>
    <n v="221"/>
    <n v="179.34997535836297"/>
    <x v="1033"/>
    <n v="843.18719204520312"/>
    <x v="19"/>
    <x v="0"/>
    <x v="23"/>
  </r>
  <r>
    <x v="8420"/>
    <s v="Product29"/>
    <n v="14"/>
    <x v="0"/>
    <x v="1"/>
    <n v="6.4800989959944752E-2"/>
    <x v="28"/>
    <x v="4"/>
    <x v="0"/>
    <n v="86"/>
    <n v="136.32343557304128"/>
    <x v="730"/>
    <n v="1784.8535879043445"/>
    <x v="20"/>
    <x v="0"/>
    <x v="23"/>
  </r>
  <r>
    <x v="8421"/>
    <s v="Product30"/>
    <n v="13"/>
    <x v="0"/>
    <x v="0"/>
    <n v="7.6047137458853775E-2"/>
    <x v="29"/>
    <x v="0"/>
    <x v="3"/>
    <n v="233"/>
    <n v="268.49876016273066"/>
    <x v="1334"/>
    <n v="3225.0425745343473"/>
    <x v="21"/>
    <x v="0"/>
    <x v="23"/>
  </r>
  <r>
    <x v="8422"/>
    <s v="Product31"/>
    <n v="8"/>
    <x v="1"/>
    <x v="0"/>
    <n v="3.9188408592557206E-2"/>
    <x v="30"/>
    <x v="1"/>
    <x v="3"/>
    <n v="145"/>
    <n v="64.320599189312205"/>
    <x v="491"/>
    <n v="494.39981813890665"/>
    <x v="22"/>
    <x v="0"/>
    <x v="23"/>
  </r>
  <r>
    <x v="8423"/>
    <s v="Product32"/>
    <n v="8"/>
    <x v="1"/>
    <x v="0"/>
    <n v="6.2807266261933656E-2"/>
    <x v="31"/>
    <x v="2"/>
    <x v="2"/>
    <n v="110"/>
    <n v="182.82247629322148"/>
    <x v="897"/>
    <n v="1370.7191707680565"/>
    <x v="23"/>
    <x v="0"/>
    <x v="23"/>
  </r>
  <r>
    <x v="8424"/>
    <s v="Product33"/>
    <n v="5"/>
    <x v="1"/>
    <x v="0"/>
    <n v="5.4395602167268131E-3"/>
    <x v="32"/>
    <x v="3"/>
    <x v="3"/>
    <n v="123"/>
    <n v="276.48058620977224"/>
    <x v="1045"/>
    <n v="1374.8832670616414"/>
    <x v="24"/>
    <x v="0"/>
    <x v="23"/>
  </r>
  <r>
    <x v="8425"/>
    <s v="Product34"/>
    <n v="7"/>
    <x v="0"/>
    <x v="0"/>
    <n v="4.2592794778151838E-2"/>
    <x v="33"/>
    <x v="4"/>
    <x v="0"/>
    <n v="13"/>
    <n v="243.57715263393976"/>
    <x v="653"/>
    <n v="1632.4176467140908"/>
    <x v="25"/>
    <x v="0"/>
    <x v="23"/>
  </r>
  <r>
    <x v="8426"/>
    <s v="Product35"/>
    <n v="7"/>
    <x v="2"/>
    <x v="1"/>
    <n v="7.4646289423697568E-2"/>
    <x v="34"/>
    <x v="0"/>
    <x v="0"/>
    <n v="114"/>
    <n v="288.06103516139729"/>
    <x v="288"/>
    <n v="1865.9084343133479"/>
    <x v="26"/>
    <x v="0"/>
    <x v="23"/>
  </r>
  <r>
    <x v="8427"/>
    <s v="Product36"/>
    <n v="2"/>
    <x v="2"/>
    <x v="1"/>
    <n v="3.369028404664174E-2"/>
    <x v="35"/>
    <x v="1"/>
    <x v="1"/>
    <n v="14"/>
    <n v="172.95158569171392"/>
    <x v="733"/>
    <n v="334.24959528688595"/>
    <x v="27"/>
    <x v="0"/>
    <x v="23"/>
  </r>
  <r>
    <x v="8428"/>
    <s v="Product37"/>
    <n v="4"/>
    <x v="1"/>
    <x v="0"/>
    <n v="9.8698356420588162E-2"/>
    <x v="36"/>
    <x v="2"/>
    <x v="0"/>
    <n v="162"/>
    <n v="180.31885997910064"/>
    <x v="35"/>
    <n v="650.08673947011698"/>
    <x v="28"/>
    <x v="0"/>
    <x v="23"/>
  </r>
  <r>
    <x v="8429"/>
    <s v="Product38"/>
    <n v="11"/>
    <x v="1"/>
    <x v="0"/>
    <n v="6.890206221664183E-2"/>
    <x v="37"/>
    <x v="3"/>
    <x v="1"/>
    <n v="228"/>
    <n v="167.4895351805761"/>
    <x v="1362"/>
    <n v="1715.4407688762037"/>
    <x v="29"/>
    <x v="0"/>
    <x v="23"/>
  </r>
  <r>
    <x v="8430"/>
    <s v="Product39"/>
    <n v="13"/>
    <x v="1"/>
    <x v="0"/>
    <n v="4.5760743851328882E-2"/>
    <x v="38"/>
    <x v="4"/>
    <x v="2"/>
    <n v="190"/>
    <n v="101.35199245890459"/>
    <x v="583"/>
    <n v="1257.2826486112208"/>
    <x v="30"/>
    <x v="0"/>
    <x v="23"/>
  </r>
  <r>
    <x v="8431"/>
    <s v="Product40"/>
    <n v="14"/>
    <x v="1"/>
    <x v="0"/>
    <n v="6.5426560583942861E-2"/>
    <x v="39"/>
    <x v="0"/>
    <x v="0"/>
    <n v="192"/>
    <n v="296.78084638391181"/>
    <x v="1297"/>
    <n v="3883.0889490094933"/>
    <x v="0"/>
    <x v="1"/>
    <x v="23"/>
  </r>
  <r>
    <x v="8432"/>
    <s v="Product41"/>
    <n v="13"/>
    <x v="0"/>
    <x v="1"/>
    <n v="7.4881221908258619E-2"/>
    <x v="40"/>
    <x v="1"/>
    <x v="3"/>
    <n v="28"/>
    <n v="199.54836091184566"/>
    <x v="531"/>
    <n v="2399.8771656206941"/>
    <x v="1"/>
    <x v="1"/>
    <x v="23"/>
  </r>
  <r>
    <x v="8433"/>
    <s v="Product42"/>
    <n v="12"/>
    <x v="1"/>
    <x v="0"/>
    <n v="1.4596483921757053E-3"/>
    <x v="41"/>
    <x v="2"/>
    <x v="3"/>
    <n v="108"/>
    <n v="86.557825640768598"/>
    <x v="508"/>
    <n v="1037.1777797969019"/>
    <x v="2"/>
    <x v="1"/>
    <x v="23"/>
  </r>
  <r>
    <x v="8434"/>
    <s v="Product43"/>
    <n v="8"/>
    <x v="2"/>
    <x v="0"/>
    <n v="5.2654502851161925E-2"/>
    <x v="42"/>
    <x v="3"/>
    <x v="2"/>
    <n v="157"/>
    <n v="251.2244264894432"/>
    <x v="989"/>
    <n v="1903.9706336685865"/>
    <x v="3"/>
    <x v="1"/>
    <x v="23"/>
  </r>
  <r>
    <x v="8435"/>
    <s v="Product44"/>
    <n v="5"/>
    <x v="0"/>
    <x v="0"/>
    <n v="8.6499366803494002E-2"/>
    <x v="43"/>
    <x v="4"/>
    <x v="3"/>
    <n v="201"/>
    <n v="313.84380536839888"/>
    <x v="774"/>
    <n v="1433.4825746441668"/>
    <x v="4"/>
    <x v="1"/>
    <x v="23"/>
  </r>
  <r>
    <x v="8436"/>
    <s v="Product45"/>
    <n v="11"/>
    <x v="0"/>
    <x v="0"/>
    <n v="3.7112982875203483E-3"/>
    <x v="44"/>
    <x v="0"/>
    <x v="0"/>
    <n v="74"/>
    <n v="101.08240562537974"/>
    <x v="4"/>
    <n v="1107.7798453313221"/>
    <x v="5"/>
    <x v="1"/>
    <x v="23"/>
  </r>
  <r>
    <x v="8437"/>
    <s v="Product46"/>
    <n v="4"/>
    <x v="0"/>
    <x v="0"/>
    <n v="5.039915876361746E-2"/>
    <x v="45"/>
    <x v="1"/>
    <x v="0"/>
    <n v="64"/>
    <n v="253.62002240813223"/>
    <x v="1215"/>
    <n v="963.35114653261019"/>
    <x v="6"/>
    <x v="1"/>
    <x v="23"/>
  </r>
  <r>
    <x v="8438"/>
    <s v="Product47"/>
    <n v="6"/>
    <x v="1"/>
    <x v="1"/>
    <n v="7.2870351704464695E-2"/>
    <x v="46"/>
    <x v="2"/>
    <x v="1"/>
    <n v="66"/>
    <n v="182.11471032482217"/>
    <x v="186"/>
    <n v="1013.0636839973739"/>
    <x v="7"/>
    <x v="1"/>
    <x v="23"/>
  </r>
  <r>
    <x v="8439"/>
    <s v="Product48"/>
    <n v="5"/>
    <x v="1"/>
    <x v="1"/>
    <n v="1.7423337885075187E-2"/>
    <x v="47"/>
    <x v="3"/>
    <x v="0"/>
    <n v="201"/>
    <n v="63.674334562854057"/>
    <x v="774"/>
    <n v="312.82457558579063"/>
    <x v="8"/>
    <x v="1"/>
    <x v="23"/>
  </r>
  <r>
    <x v="8440"/>
    <s v="Product49"/>
    <n v="6"/>
    <x v="1"/>
    <x v="0"/>
    <n v="1.6585440031916612E-2"/>
    <x v="48"/>
    <x v="0"/>
    <x v="1"/>
    <n v="100"/>
    <n v="58.094989335244328"/>
    <x v="321"/>
    <n v="342.78875024081879"/>
    <x v="9"/>
    <x v="1"/>
    <x v="23"/>
  </r>
  <r>
    <x v="8441"/>
    <s v="Product50"/>
    <n v="3"/>
    <x v="0"/>
    <x v="0"/>
    <n v="8.4423862158626503E-2"/>
    <x v="49"/>
    <x v="1"/>
    <x v="2"/>
    <n v="75"/>
    <n v="229.79910531506678"/>
    <x v="383"/>
    <n v="631.19573197131569"/>
    <x v="10"/>
    <x v="1"/>
    <x v="23"/>
  </r>
  <r>
    <x v="8442"/>
    <s v="Product51"/>
    <n v="9"/>
    <x v="2"/>
    <x v="0"/>
    <n v="2.2558432618043623E-2"/>
    <x v="50"/>
    <x v="2"/>
    <x v="0"/>
    <n v="217"/>
    <n v="311.24661583314429"/>
    <x v="1392"/>
    <n v="2738.0284202005041"/>
    <x v="11"/>
    <x v="1"/>
    <x v="23"/>
  </r>
  <r>
    <x v="8443"/>
    <s v="Product52"/>
    <n v="9"/>
    <x v="2"/>
    <x v="0"/>
    <n v="7.2734408685391216E-2"/>
    <x v="51"/>
    <x v="3"/>
    <x v="3"/>
    <n v="149"/>
    <n v="191.1281296006805"/>
    <x v="1497"/>
    <n v="1595.0388429992718"/>
    <x v="12"/>
    <x v="1"/>
    <x v="23"/>
  </r>
  <r>
    <x v="8444"/>
    <s v="Product53"/>
    <n v="7"/>
    <x v="1"/>
    <x v="1"/>
    <n v="3.4399256752299323E-2"/>
    <x v="52"/>
    <x v="4"/>
    <x v="3"/>
    <n v="40"/>
    <n v="245.46529264845663"/>
    <x v="598"/>
    <n v="1659.1502831600485"/>
    <x v="13"/>
    <x v="1"/>
    <x v="23"/>
  </r>
  <r>
    <x v="8445"/>
    <s v="Product54"/>
    <n v="5"/>
    <x v="1"/>
    <x v="0"/>
    <n v="4.9633971991841046E-2"/>
    <x v="53"/>
    <x v="0"/>
    <x v="2"/>
    <n v="185"/>
    <n v="75.960412272978374"/>
    <x v="1181"/>
    <n v="360.95097648866334"/>
    <x v="14"/>
    <x v="1"/>
    <x v="23"/>
  </r>
  <r>
    <x v="8446"/>
    <s v="Product55"/>
    <n v="15"/>
    <x v="1"/>
    <x v="0"/>
    <n v="3.9757789241450882E-2"/>
    <x v="54"/>
    <x v="1"/>
    <x v="3"/>
    <n v="160"/>
    <n v="212.43792812424752"/>
    <x v="929"/>
    <n v="3059.8779862648976"/>
    <x v="15"/>
    <x v="1"/>
    <x v="23"/>
  </r>
  <r>
    <x v="8447"/>
    <s v="Product56"/>
    <n v="6"/>
    <x v="1"/>
    <x v="0"/>
    <n v="8.1602112836046625E-2"/>
    <x v="55"/>
    <x v="2"/>
    <x v="0"/>
    <n v="229"/>
    <n v="184.54585619478834"/>
    <x v="926"/>
    <n v="1016.9191464849382"/>
    <x v="16"/>
    <x v="1"/>
    <x v="23"/>
  </r>
  <r>
    <x v="8448"/>
    <s v="Product57"/>
    <n v="10"/>
    <x v="0"/>
    <x v="0"/>
    <n v="9.2806142816937009E-3"/>
    <x v="56"/>
    <x v="3"/>
    <x v="0"/>
    <n v="6"/>
    <n v="249.10908064472753"/>
    <x v="124"/>
    <n v="2467.9719535319646"/>
    <x v="17"/>
    <x v="1"/>
    <x v="23"/>
  </r>
  <r>
    <x v="8449"/>
    <s v="Product58"/>
    <n v="4"/>
    <x v="1"/>
    <x v="0"/>
    <n v="8.1192664190769481E-2"/>
    <x v="57"/>
    <x v="4"/>
    <x v="1"/>
    <n v="219"/>
    <n v="256.57140259363234"/>
    <x v="752"/>
    <n v="942.95874744757134"/>
    <x v="18"/>
    <x v="1"/>
    <x v="23"/>
  </r>
  <r>
    <x v="8450"/>
    <s v="Product59"/>
    <n v="13"/>
    <x v="2"/>
    <x v="1"/>
    <n v="7.5473292214500054E-2"/>
    <x v="58"/>
    <x v="0"/>
    <x v="0"/>
    <n v="30"/>
    <n v="182.15269203004055"/>
    <x v="685"/>
    <n v="2189.2653727983929"/>
    <x v="19"/>
    <x v="1"/>
    <x v="23"/>
  </r>
  <r>
    <x v="8451"/>
    <s v="Product60"/>
    <n v="7"/>
    <x v="0"/>
    <x v="1"/>
    <n v="6.5494420763014455E-2"/>
    <x v="59"/>
    <x v="1"/>
    <x v="1"/>
    <n v="83"/>
    <n v="277.00836874768459"/>
    <x v="1458"/>
    <n v="1812.0610626303323"/>
    <x v="20"/>
    <x v="1"/>
    <x v="23"/>
  </r>
  <r>
    <x v="8452"/>
    <s v="Product61"/>
    <n v="11"/>
    <x v="0"/>
    <x v="0"/>
    <n v="3.2001380331606814E-2"/>
    <x v="60"/>
    <x v="2"/>
    <x v="2"/>
    <n v="177"/>
    <n v="86.412699543470268"/>
    <x v="1603"/>
    <n v="920.1211126788869"/>
    <x v="21"/>
    <x v="1"/>
    <x v="23"/>
  </r>
  <r>
    <x v="8453"/>
    <s v="Product62"/>
    <n v="12"/>
    <x v="0"/>
    <x v="0"/>
    <n v="6.7934060913385393E-3"/>
    <x v="61"/>
    <x v="3"/>
    <x v="0"/>
    <n v="75"/>
    <n v="54.093220358965397"/>
    <x v="46"/>
    <n v="644.70891775534426"/>
    <x v="22"/>
    <x v="1"/>
    <x v="23"/>
  </r>
  <r>
    <x v="8454"/>
    <s v="Product63"/>
    <n v="12"/>
    <x v="1"/>
    <x v="0"/>
    <n v="9.9001503805107471E-2"/>
    <x v="62"/>
    <x v="4"/>
    <x v="3"/>
    <n v="135"/>
    <n v="79.749529973949194"/>
    <x v="39"/>
    <n v="862.2504789453327"/>
    <x v="23"/>
    <x v="1"/>
    <x v="23"/>
  </r>
  <r>
    <x v="8455"/>
    <s v="Product64"/>
    <n v="14"/>
    <x v="1"/>
    <x v="0"/>
    <n v="6.4096693011714403E-2"/>
    <x v="63"/>
    <x v="0"/>
    <x v="3"/>
    <n v="190"/>
    <n v="218.25909972779729"/>
    <x v="1604"/>
    <n v="2859.7717850174413"/>
    <x v="24"/>
    <x v="1"/>
    <x v="23"/>
  </r>
  <r>
    <x v="8456"/>
    <s v="Product65"/>
    <n v="12"/>
    <x v="1"/>
    <x v="1"/>
    <n v="8.2571511027242722E-2"/>
    <x v="64"/>
    <x v="1"/>
    <x v="2"/>
    <n v="24"/>
    <n v="48.93603865699535"/>
    <x v="280"/>
    <n v="538.74379201679619"/>
    <x v="25"/>
    <x v="1"/>
    <x v="23"/>
  </r>
  <r>
    <x v="8457"/>
    <s v="Product66"/>
    <n v="11"/>
    <x v="0"/>
    <x v="0"/>
    <n v="6.3716659819127983E-2"/>
    <x v="65"/>
    <x v="2"/>
    <x v="3"/>
    <n v="107"/>
    <n v="147.16759787981024"/>
    <x v="1426"/>
    <n v="1515.6962712023458"/>
    <x v="26"/>
    <x v="1"/>
    <x v="23"/>
  </r>
  <r>
    <x v="8458"/>
    <s v="Product67"/>
    <n v="3"/>
    <x v="2"/>
    <x v="0"/>
    <n v="4.3286194367355202E-2"/>
    <x v="66"/>
    <x v="3"/>
    <x v="0"/>
    <n v="231"/>
    <n v="60.778716568667789"/>
    <x v="1211"/>
    <n v="174.44351168963411"/>
    <x v="27"/>
    <x v="1"/>
    <x v="23"/>
  </r>
  <r>
    <x v="8459"/>
    <s v="Product68"/>
    <n v="8"/>
    <x v="2"/>
    <x v="0"/>
    <n v="9.8862038794879356E-2"/>
    <x v="67"/>
    <x v="4"/>
    <x v="0"/>
    <n v="140"/>
    <n v="303.2972779166106"/>
    <x v="825"/>
    <n v="2186.5015252866988"/>
    <x v="28"/>
    <x v="1"/>
    <x v="23"/>
  </r>
  <r>
    <x v="8460"/>
    <s v="Product69"/>
    <n v="1"/>
    <x v="1"/>
    <x v="0"/>
    <n v="6.3568253268222005E-2"/>
    <x v="68"/>
    <x v="0"/>
    <x v="1"/>
    <n v="113"/>
    <n v="94.133950786259291"/>
    <x v="1577"/>
    <n v="88.150019961540011"/>
    <x v="0"/>
    <x v="2"/>
    <x v="23"/>
  </r>
  <r>
    <x v="8461"/>
    <s v="Product70"/>
    <n v="8"/>
    <x v="1"/>
    <x v="0"/>
    <n v="3.2938635422252248E-2"/>
    <x v="69"/>
    <x v="1"/>
    <x v="0"/>
    <n v="152"/>
    <n v="193.91912750190542"/>
    <x v="1605"/>
    <n v="1500.2535684777513"/>
    <x v="1"/>
    <x v="2"/>
    <x v="23"/>
  </r>
  <r>
    <x v="8462"/>
    <s v="Product71"/>
    <n v="8"/>
    <x v="1"/>
    <x v="1"/>
    <n v="5.3702108642879345E-2"/>
    <x v="70"/>
    <x v="2"/>
    <x v="1"/>
    <n v="46"/>
    <n v="64.014922217268364"/>
    <x v="1242"/>
    <n v="484.61748727672915"/>
    <x v="2"/>
    <x v="2"/>
    <x v="23"/>
  </r>
  <r>
    <x v="8463"/>
    <s v="Product72"/>
    <n v="9"/>
    <x v="1"/>
    <x v="1"/>
    <n v="1.9201274120667158E-2"/>
    <x v="71"/>
    <x v="3"/>
    <x v="2"/>
    <n v="50"/>
    <n v="147.15199715466315"/>
    <x v="92"/>
    <n v="1298.9384218790353"/>
    <x v="3"/>
    <x v="2"/>
    <x v="23"/>
  </r>
  <r>
    <x v="8464"/>
    <s v="Product73"/>
    <n v="15"/>
    <x v="0"/>
    <x v="0"/>
    <n v="6.5713038119583969E-2"/>
    <x v="72"/>
    <x v="0"/>
    <x v="0"/>
    <n v="202"/>
    <n v="197.41753071761457"/>
    <x v="744"/>
    <n v="2766.6693749414071"/>
    <x v="4"/>
    <x v="2"/>
    <x v="23"/>
  </r>
  <r>
    <x v="8465"/>
    <s v="Product74"/>
    <n v="4"/>
    <x v="1"/>
    <x v="0"/>
    <n v="2.5436749370153378E-2"/>
    <x v="73"/>
    <x v="1"/>
    <x v="3"/>
    <n v="68"/>
    <n v="138.8048346045245"/>
    <x v="1011"/>
    <n v="541.09636326129441"/>
    <x v="5"/>
    <x v="2"/>
    <x v="23"/>
  </r>
  <r>
    <x v="8466"/>
    <s v="Product75"/>
    <n v="5"/>
    <x v="2"/>
    <x v="0"/>
    <n v="5.6480998654856479E-2"/>
    <x v="74"/>
    <x v="2"/>
    <x v="3"/>
    <n v="77"/>
    <n v="140.06214686710175"/>
    <x v="373"/>
    <n v="660.75648469152338"/>
    <x v="6"/>
    <x v="2"/>
    <x v="23"/>
  </r>
  <r>
    <x v="8467"/>
    <s v="Product76"/>
    <n v="3"/>
    <x v="0"/>
    <x v="0"/>
    <n v="1.4655374825095581E-2"/>
    <x v="75"/>
    <x v="3"/>
    <x v="2"/>
    <n v="77"/>
    <n v="45.300998282372596"/>
    <x v="73"/>
    <n v="133.91128551778024"/>
    <x v="7"/>
    <x v="2"/>
    <x v="23"/>
  </r>
  <r>
    <x v="8468"/>
    <s v="Product77"/>
    <n v="4"/>
    <x v="0"/>
    <x v="1"/>
    <n v="2.6744085947693588E-2"/>
    <x v="76"/>
    <x v="4"/>
    <x v="3"/>
    <n v="87"/>
    <n v="48.481452432270927"/>
    <x v="77"/>
    <n v="188.73944120621303"/>
    <x v="8"/>
    <x v="2"/>
    <x v="23"/>
  </r>
  <r>
    <x v="8469"/>
    <s v="Product78"/>
    <n v="10"/>
    <x v="0"/>
    <x v="0"/>
    <n v="2.8090217697638521E-2"/>
    <x v="77"/>
    <x v="0"/>
    <x v="0"/>
    <n v="151"/>
    <n v="74.376009216057255"/>
    <x v="670"/>
    <n v="722.86770925696635"/>
    <x v="9"/>
    <x v="2"/>
    <x v="23"/>
  </r>
  <r>
    <x v="8470"/>
    <s v="Product79"/>
    <n v="10"/>
    <x v="1"/>
    <x v="0"/>
    <n v="7.5339277245999231E-2"/>
    <x v="78"/>
    <x v="1"/>
    <x v="0"/>
    <n v="149"/>
    <n v="242.52186591908108"/>
    <x v="49"/>
    <n v="2242.5044382438637"/>
    <x v="10"/>
    <x v="2"/>
    <x v="23"/>
  </r>
  <r>
    <x v="8471"/>
    <s v="Product80"/>
    <n v="3"/>
    <x v="1"/>
    <x v="0"/>
    <n v="4.0776323656154682E-2"/>
    <x v="79"/>
    <x v="2"/>
    <x v="1"/>
    <n v="29"/>
    <n v="131.06827635632072"/>
    <x v="1319"/>
    <n v="377.17138169568318"/>
    <x v="11"/>
    <x v="2"/>
    <x v="23"/>
  </r>
  <r>
    <x v="8472"/>
    <s v="Product81"/>
    <n v="6"/>
    <x v="1"/>
    <x v="0"/>
    <n v="6.2018391160148789E-2"/>
    <x v="80"/>
    <x v="3"/>
    <x v="0"/>
    <n v="237"/>
    <n v="81.402602913682074"/>
    <x v="385"/>
    <n v="458.12486666836242"/>
    <x v="12"/>
    <x v="2"/>
    <x v="23"/>
  </r>
  <r>
    <x v="8473"/>
    <s v="Product82"/>
    <n v="8"/>
    <x v="0"/>
    <x v="0"/>
    <n v="2.2312880815090953E-2"/>
    <x v="81"/>
    <x v="4"/>
    <x v="1"/>
    <n v="183"/>
    <n v="178.1074392436677"/>
    <x v="785"/>
    <n v="1393.0667934363414"/>
    <x v="13"/>
    <x v="2"/>
    <x v="23"/>
  </r>
  <r>
    <x v="8474"/>
    <s v="Product83"/>
    <n v="9"/>
    <x v="2"/>
    <x v="1"/>
    <n v="1.6535687434663916E-2"/>
    <x v="82"/>
    <x v="0"/>
    <x v="2"/>
    <n v="199"/>
    <n v="127.17946370564093"/>
    <x v="1195"/>
    <n v="1125.6881746112663"/>
    <x v="14"/>
    <x v="2"/>
    <x v="23"/>
  </r>
  <r>
    <x v="8475"/>
    <s v="Product84"/>
    <n v="6"/>
    <x v="2"/>
    <x v="1"/>
    <n v="9.2550940029864207E-2"/>
    <x v="83"/>
    <x v="1"/>
    <x v="0"/>
    <n v="207"/>
    <n v="298.01546248774878"/>
    <x v="1022"/>
    <n v="1622.6031077464374"/>
    <x v="15"/>
    <x v="2"/>
    <x v="23"/>
  </r>
  <r>
    <x v="8476"/>
    <s v="Product85"/>
    <n v="12"/>
    <x v="1"/>
    <x v="0"/>
    <n v="3.5773001088173766E-2"/>
    <x v="84"/>
    <x v="2"/>
    <x v="3"/>
    <n v="217"/>
    <n v="231.23193758607309"/>
    <x v="48"/>
    <n v="2675.5209267742321"/>
    <x v="16"/>
    <x v="2"/>
    <x v="23"/>
  </r>
  <r>
    <x v="8477"/>
    <s v="Product86"/>
    <n v="9"/>
    <x v="1"/>
    <x v="0"/>
    <n v="8.3453622860615532E-3"/>
    <x v="85"/>
    <x v="3"/>
    <x v="3"/>
    <n v="247"/>
    <n v="169.71489392704979"/>
    <x v="751"/>
    <n v="1514.6870548669924"/>
    <x v="17"/>
    <x v="2"/>
    <x v="23"/>
  </r>
  <r>
    <x v="8478"/>
    <s v="Product87"/>
    <n v="1"/>
    <x v="1"/>
    <x v="0"/>
    <n v="7.3277777018991547E-2"/>
    <x v="86"/>
    <x v="4"/>
    <x v="2"/>
    <n v="54"/>
    <n v="69.804770856636679"/>
    <x v="207"/>
    <n v="64.689632422942253"/>
    <x v="18"/>
    <x v="2"/>
    <x v="23"/>
  </r>
  <r>
    <x v="8479"/>
    <s v="Product88"/>
    <n v="3"/>
    <x v="1"/>
    <x v="0"/>
    <n v="3.9294804379102447E-2"/>
    <x v="87"/>
    <x v="0"/>
    <x v="3"/>
    <n v="146"/>
    <n v="206.94905477022493"/>
    <x v="1243"/>
    <n v="596.45109643976627"/>
    <x v="19"/>
    <x v="2"/>
    <x v="23"/>
  </r>
  <r>
    <x v="8480"/>
    <s v="Product89"/>
    <n v="5"/>
    <x v="0"/>
    <x v="1"/>
    <n v="7.775308001331166E-2"/>
    <x v="88"/>
    <x v="1"/>
    <x v="0"/>
    <n v="83"/>
    <n v="58.615933627929337"/>
    <x v="57"/>
    <n v="270.29182125250992"/>
    <x v="20"/>
    <x v="2"/>
    <x v="23"/>
  </r>
  <r>
    <x v="8481"/>
    <s v="Product90"/>
    <n v="4"/>
    <x v="1"/>
    <x v="0"/>
    <n v="7.443892475465165E-2"/>
    <x v="89"/>
    <x v="2"/>
    <x v="0"/>
    <n v="187"/>
    <n v="307.14789922022953"/>
    <x v="589"/>
    <n v="1137.1365594465021"/>
    <x v="21"/>
    <x v="2"/>
    <x v="23"/>
  </r>
  <r>
    <x v="8482"/>
    <s v="Product91"/>
    <n v="7"/>
    <x v="2"/>
    <x v="0"/>
    <n v="2.9047849117161129E-2"/>
    <x v="90"/>
    <x v="3"/>
    <x v="1"/>
    <n v="23"/>
    <n v="264.47875589137789"/>
    <x v="182"/>
    <n v="1797.5735182688547"/>
    <x v="22"/>
    <x v="2"/>
    <x v="23"/>
  </r>
  <r>
    <x v="8483"/>
    <s v="Product92"/>
    <n v="6"/>
    <x v="0"/>
    <x v="0"/>
    <n v="1.345248164947882E-2"/>
    <x v="91"/>
    <x v="4"/>
    <x v="0"/>
    <n v="189"/>
    <n v="274.09518630558597"/>
    <x v="852"/>
    <n v="1622.4475550495977"/>
    <x v="23"/>
    <x v="2"/>
    <x v="23"/>
  </r>
  <r>
    <x v="8484"/>
    <s v="Product93"/>
    <n v="2"/>
    <x v="0"/>
    <x v="0"/>
    <n v="4.306079170919478E-2"/>
    <x v="92"/>
    <x v="0"/>
    <x v="1"/>
    <n v="22"/>
    <n v="163.44464748865502"/>
    <x v="1355"/>
    <n v="312.81318313432655"/>
    <x v="24"/>
    <x v="2"/>
    <x v="23"/>
  </r>
  <r>
    <x v="8485"/>
    <s v="Product94"/>
    <n v="7"/>
    <x v="0"/>
    <x v="0"/>
    <n v="9.9761408821809117E-2"/>
    <x v="93"/>
    <x v="1"/>
    <x v="2"/>
    <n v="130"/>
    <n v="140.08406188954939"/>
    <x v="1021"/>
    <n v="882.76354965376515"/>
    <x v="25"/>
    <x v="2"/>
    <x v="23"/>
  </r>
  <r>
    <x v="8486"/>
    <s v="Product95"/>
    <n v="3"/>
    <x v="1"/>
    <x v="1"/>
    <n v="5.2302968345243367E-2"/>
    <x v="94"/>
    <x v="2"/>
    <x v="0"/>
    <n v="90"/>
    <n v="39.686877853560304"/>
    <x v="56"/>
    <n v="112.833409012392"/>
    <x v="26"/>
    <x v="2"/>
    <x v="23"/>
  </r>
  <r>
    <x v="8487"/>
    <s v="Product96"/>
    <n v="3"/>
    <x v="1"/>
    <x v="1"/>
    <n v="6.8270586908879313E-2"/>
    <x v="95"/>
    <x v="3"/>
    <x v="3"/>
    <n v="192"/>
    <n v="56.321725890341796"/>
    <x v="37"/>
    <n v="157.42982582426143"/>
    <x v="27"/>
    <x v="2"/>
    <x v="23"/>
  </r>
  <r>
    <x v="8488"/>
    <s v="Product97"/>
    <n v="14"/>
    <x v="1"/>
    <x v="0"/>
    <n v="8.5971619246611244E-2"/>
    <x v="96"/>
    <x v="0"/>
    <x v="3"/>
    <n v="200"/>
    <n v="99.827537653767124"/>
    <x v="284"/>
    <n v="1277.43283634779"/>
    <x v="28"/>
    <x v="2"/>
    <x v="23"/>
  </r>
  <r>
    <x v="8489"/>
    <s v="Product98"/>
    <n v="2"/>
    <x v="0"/>
    <x v="0"/>
    <n v="1.1164674206724512E-3"/>
    <x v="97"/>
    <x v="1"/>
    <x v="2"/>
    <n v="93"/>
    <n v="188.1086793806696"/>
    <x v="793"/>
    <n v="375.79732433719073"/>
    <x v="29"/>
    <x v="2"/>
    <x v="23"/>
  </r>
  <r>
    <x v="8490"/>
    <s v="Product99"/>
    <n v="10"/>
    <x v="2"/>
    <x v="0"/>
    <n v="7.4661539472721153E-2"/>
    <x v="98"/>
    <x v="2"/>
    <x v="3"/>
    <n v="216"/>
    <n v="171.15137211026206"/>
    <x v="691"/>
    <n v="1583.7294718564135"/>
    <x v="30"/>
    <x v="2"/>
    <x v="23"/>
  </r>
  <r>
    <x v="8491"/>
    <s v="Product100"/>
    <n v="8"/>
    <x v="2"/>
    <x v="0"/>
    <n v="1.5382093134502185E-2"/>
    <x v="99"/>
    <x v="3"/>
    <x v="0"/>
    <n v="83"/>
    <n v="136.49289753555206"/>
    <x v="1148"/>
    <n v="1075.146808587697"/>
    <x v="0"/>
    <x v="3"/>
    <x v="23"/>
  </r>
  <r>
    <x v="8492"/>
    <s v="Product101"/>
    <n v="13"/>
    <x v="1"/>
    <x v="1"/>
    <n v="2.125828297253797E-2"/>
    <x v="100"/>
    <x v="4"/>
    <x v="0"/>
    <n v="230"/>
    <n v="35.118962488500962"/>
    <x v="162"/>
    <n v="446.84111740084001"/>
    <x v="1"/>
    <x v="3"/>
    <x v="23"/>
  </r>
  <r>
    <x v="8493"/>
    <s v="Product102"/>
    <n v="6"/>
    <x v="1"/>
    <x v="0"/>
    <n v="4.4101009387683854E-2"/>
    <x v="101"/>
    <x v="0"/>
    <x v="1"/>
    <n v="47"/>
    <n v="134.44331064103434"/>
    <x v="1260"/>
    <n v="771.08534961805663"/>
    <x v="2"/>
    <x v="3"/>
    <x v="23"/>
  </r>
  <r>
    <x v="8494"/>
    <s v="Product103"/>
    <n v="15"/>
    <x v="1"/>
    <x v="0"/>
    <n v="4.6688030317973278E-2"/>
    <x v="102"/>
    <x v="1"/>
    <x v="0"/>
    <n v="169"/>
    <n v="307.13009876120611"/>
    <x v="550"/>
    <n v="4391.8619909802119"/>
    <x v="3"/>
    <x v="3"/>
    <x v="23"/>
  </r>
  <r>
    <x v="8495"/>
    <s v="Product104"/>
    <n v="14"/>
    <x v="1"/>
    <x v="0"/>
    <n v="7.872311276265001E-2"/>
    <x v="103"/>
    <x v="2"/>
    <x v="1"/>
    <n v="215"/>
    <n v="229.42968840950411"/>
    <x v="1606"/>
    <n v="2959.1557684884033"/>
    <x v="4"/>
    <x v="3"/>
    <x v="23"/>
  </r>
  <r>
    <x v="8496"/>
    <s v="Product105"/>
    <n v="12"/>
    <x v="0"/>
    <x v="0"/>
    <n v="2.2925399977553263E-2"/>
    <x v="104"/>
    <x v="3"/>
    <x v="2"/>
    <n v="222"/>
    <n v="112.53400722758234"/>
    <x v="1057"/>
    <n v="1319.4494412097577"/>
    <x v="5"/>
    <x v="3"/>
    <x v="23"/>
  </r>
  <r>
    <x v="8497"/>
    <s v="Product106"/>
    <n v="6"/>
    <x v="1"/>
    <x v="0"/>
    <n v="3.4427548298385305E-2"/>
    <x v="105"/>
    <x v="4"/>
    <x v="0"/>
    <n v="240"/>
    <n v="29.312221958047431"/>
    <x v="791"/>
    <n v="169.81844412512257"/>
    <x v="6"/>
    <x v="3"/>
    <x v="23"/>
  </r>
  <r>
    <x v="8498"/>
    <s v="Product107"/>
    <n v="2"/>
    <x v="2"/>
    <x v="1"/>
    <n v="1.8503408181161175E-2"/>
    <x v="106"/>
    <x v="0"/>
    <x v="3"/>
    <n v="6"/>
    <n v="162.35946746908951"/>
    <x v="54"/>
    <n v="318.71052794086597"/>
    <x v="7"/>
    <x v="3"/>
    <x v="23"/>
  </r>
  <r>
    <x v="8499"/>
    <s v="Product108"/>
    <n v="5"/>
    <x v="0"/>
    <x v="1"/>
    <n v="5.6278644049706839E-2"/>
    <x v="107"/>
    <x v="1"/>
    <x v="3"/>
    <n v="180"/>
    <n v="242.7160240343724"/>
    <x v="46"/>
    <n v="1145.2814765629093"/>
    <x v="8"/>
    <x v="3"/>
    <x v="23"/>
  </r>
  <r>
    <x v="8500"/>
    <s v="Product109"/>
    <n v="4"/>
    <x v="0"/>
    <x v="0"/>
    <n v="6.0033859340560937E-3"/>
    <x v="108"/>
    <x v="2"/>
    <x v="2"/>
    <n v="118"/>
    <n v="30.915882144370272"/>
    <x v="632"/>
    <n v="122.92112868946329"/>
    <x v="9"/>
    <x v="3"/>
    <x v="23"/>
  </r>
  <r>
    <x v="8501"/>
    <s v="Product110"/>
    <n v="7"/>
    <x v="0"/>
    <x v="0"/>
    <n v="9.9230582227004704E-2"/>
    <x v="109"/>
    <x v="3"/>
    <x v="3"/>
    <n v="119"/>
    <n v="45.131735330535882"/>
    <x v="1390"/>
    <n v="284.57300869740209"/>
    <x v="10"/>
    <x v="3"/>
    <x v="23"/>
  </r>
  <r>
    <x v="8502"/>
    <s v="Product111"/>
    <n v="10"/>
    <x v="1"/>
    <x v="0"/>
    <n v="5.6002025736023864E-4"/>
    <x v="110"/>
    <x v="4"/>
    <x v="0"/>
    <n v="164"/>
    <n v="252.67625396912723"/>
    <x v="814"/>
    <n v="2525.3475014835062"/>
    <x v="11"/>
    <x v="3"/>
    <x v="23"/>
  </r>
  <r>
    <x v="8503"/>
    <s v="Product112"/>
    <n v="9"/>
    <x v="1"/>
    <x v="0"/>
    <n v="8.2278731258181165E-2"/>
    <x v="111"/>
    <x v="0"/>
    <x v="0"/>
    <n v="207"/>
    <n v="252.26263217717803"/>
    <x v="749"/>
    <n v="2083.5610457201155"/>
    <x v="12"/>
    <x v="3"/>
    <x v="23"/>
  </r>
  <r>
    <x v="8504"/>
    <s v="Product113"/>
    <n v="6"/>
    <x v="1"/>
    <x v="1"/>
    <n v="6.1001490573601894E-2"/>
    <x v="112"/>
    <x v="1"/>
    <x v="1"/>
    <n v="20"/>
    <n v="66.417906562223621"/>
    <x v="109"/>
    <n v="374.19789156689859"/>
    <x v="13"/>
    <x v="3"/>
    <x v="23"/>
  </r>
  <r>
    <x v="8505"/>
    <s v="Product114"/>
    <n v="3"/>
    <x v="0"/>
    <x v="0"/>
    <n v="4.3133844549424011E-2"/>
    <x v="113"/>
    <x v="2"/>
    <x v="0"/>
    <n v="21"/>
    <n v="136.75620147458596"/>
    <x v="482"/>
    <n v="392.57214221703435"/>
    <x v="14"/>
    <x v="3"/>
    <x v="23"/>
  </r>
  <r>
    <x v="8506"/>
    <s v="Product115"/>
    <n v="11"/>
    <x v="2"/>
    <x v="0"/>
    <n v="3.9674252314915058E-3"/>
    <x v="114"/>
    <x v="3"/>
    <x v="1"/>
    <n v="104"/>
    <n v="194.66760096860406"/>
    <x v="287"/>
    <n v="2132.8479899844401"/>
    <x v="15"/>
    <x v="3"/>
    <x v="23"/>
  </r>
  <r>
    <x v="8507"/>
    <s v="Product116"/>
    <n v="8"/>
    <x v="2"/>
    <x v="0"/>
    <n v="8.1998832439001135E-2"/>
    <x v="115"/>
    <x v="4"/>
    <x v="2"/>
    <n v="134"/>
    <n v="280.4652596047502"/>
    <x v="1607"/>
    <n v="2059.7394862196747"/>
    <x v="16"/>
    <x v="3"/>
    <x v="23"/>
  </r>
  <r>
    <x v="8508"/>
    <s v="Product117"/>
    <n v="12"/>
    <x v="1"/>
    <x v="0"/>
    <n v="2.9310793935541202E-2"/>
    <x v="116"/>
    <x v="0"/>
    <x v="0"/>
    <n v="201"/>
    <n v="63.733672421915706"/>
    <x v="735"/>
    <n v="742.38705459361972"/>
    <x v="17"/>
    <x v="3"/>
    <x v="23"/>
  </r>
  <r>
    <x v="8509"/>
    <s v="Product118"/>
    <n v="12"/>
    <x v="1"/>
    <x v="0"/>
    <n v="2.7246876759336271E-2"/>
    <x v="117"/>
    <x v="1"/>
    <x v="3"/>
    <n v="30"/>
    <n v="314.1588137368355"/>
    <x v="947"/>
    <n v="3667.1876070730636"/>
    <x v="18"/>
    <x v="3"/>
    <x v="23"/>
  </r>
  <r>
    <x v="8510"/>
    <s v="Product119"/>
    <n v="14"/>
    <x v="1"/>
    <x v="1"/>
    <n v="1.8204813099828021E-3"/>
    <x v="118"/>
    <x v="2"/>
    <x v="3"/>
    <n v="166"/>
    <n v="23.805185769319692"/>
    <x v="868"/>
    <n v="332.66588422964372"/>
    <x v="19"/>
    <x v="3"/>
    <x v="23"/>
  </r>
  <r>
    <x v="8511"/>
    <s v="Product120"/>
    <n v="6"/>
    <x v="1"/>
    <x v="1"/>
    <n v="8.2731935444435467E-2"/>
    <x v="119"/>
    <x v="3"/>
    <x v="2"/>
    <n v="87"/>
    <n v="60.122644574972576"/>
    <x v="206"/>
    <n v="330.89149095148321"/>
    <x v="20"/>
    <x v="3"/>
    <x v="23"/>
  </r>
  <r>
    <x v="8512"/>
    <s v="Product121"/>
    <n v="13"/>
    <x v="0"/>
    <x v="0"/>
    <n v="5.6465088790302764E-2"/>
    <x v="120"/>
    <x v="0"/>
    <x v="3"/>
    <n v="49"/>
    <n v="300.52301034543393"/>
    <x v="1266"/>
    <n v="3686.2013744757492"/>
    <x v="21"/>
    <x v="3"/>
    <x v="23"/>
  </r>
  <r>
    <x v="8513"/>
    <s v="Product122"/>
    <n v="15"/>
    <x v="1"/>
    <x v="0"/>
    <n v="4.7155059857077943E-2"/>
    <x v="121"/>
    <x v="1"/>
    <x v="0"/>
    <n v="63"/>
    <n v="298.82959833391135"/>
    <x v="197"/>
    <n v="4271.0740610611383"/>
    <x v="22"/>
    <x v="3"/>
    <x v="23"/>
  </r>
  <r>
    <x v="8514"/>
    <s v="Product123"/>
    <n v="10"/>
    <x v="2"/>
    <x v="0"/>
    <n v="4.5101112499019075E-2"/>
    <x v="122"/>
    <x v="2"/>
    <x v="0"/>
    <n v="72"/>
    <n v="203.04248512164443"/>
    <x v="104"/>
    <n v="1938.8504315809273"/>
    <x v="23"/>
    <x v="3"/>
    <x v="23"/>
  </r>
  <r>
    <x v="8515"/>
    <s v="Product124"/>
    <n v="1"/>
    <x v="0"/>
    <x v="0"/>
    <n v="5.5299444662039877E-2"/>
    <x v="123"/>
    <x v="3"/>
    <x v="1"/>
    <n v="7"/>
    <n v="131.37397954622594"/>
    <x v="928"/>
    <n v="124.10907143427747"/>
    <x v="24"/>
    <x v="3"/>
    <x v="23"/>
  </r>
  <r>
    <x v="8516"/>
    <s v="Product125"/>
    <n v="6"/>
    <x v="0"/>
    <x v="1"/>
    <n v="7.648846498715986E-2"/>
    <x v="124"/>
    <x v="4"/>
    <x v="0"/>
    <n v="239"/>
    <n v="47.760900019645106"/>
    <x v="1126"/>
    <n v="264.64645254442343"/>
    <x v="25"/>
    <x v="3"/>
    <x v="23"/>
  </r>
  <r>
    <x v="8517"/>
    <s v="Product126"/>
    <n v="2"/>
    <x v="0"/>
    <x v="0"/>
    <n v="1.7091430414834196E-2"/>
    <x v="125"/>
    <x v="0"/>
    <x v="1"/>
    <n v="57"/>
    <n v="72.091819525861339"/>
    <x v="768"/>
    <n v="141.71933441791259"/>
    <x v="26"/>
    <x v="3"/>
    <x v="23"/>
  </r>
  <r>
    <x v="8518"/>
    <s v="Product127"/>
    <n v="14"/>
    <x v="1"/>
    <x v="0"/>
    <n v="4.7906978742597875E-2"/>
    <x v="126"/>
    <x v="1"/>
    <x v="2"/>
    <n v="71"/>
    <n v="32.840051840067261"/>
    <x v="1245"/>
    <n v="437.73497844523087"/>
    <x v="27"/>
    <x v="3"/>
    <x v="23"/>
  </r>
  <r>
    <x v="8519"/>
    <s v="Product128"/>
    <n v="4"/>
    <x v="1"/>
    <x v="0"/>
    <n v="1.0053474661932616E-2"/>
    <x v="127"/>
    <x v="2"/>
    <x v="0"/>
    <n v="167"/>
    <n v="213.8087798320953"/>
    <x v="649"/>
    <n v="846.63703472621842"/>
    <x v="28"/>
    <x v="3"/>
    <x v="23"/>
  </r>
  <r>
    <x v="8520"/>
    <s v="Product129"/>
    <n v="12"/>
    <x v="1"/>
    <x v="0"/>
    <n v="8.9125052750846312E-2"/>
    <x v="128"/>
    <x v="3"/>
    <x v="3"/>
    <n v="12"/>
    <n v="154.7466757894301"/>
    <x v="384"/>
    <n v="1691.4584417601484"/>
    <x v="29"/>
    <x v="3"/>
    <x v="23"/>
  </r>
  <r>
    <x v="8521"/>
    <s v="Product130"/>
    <n v="13"/>
    <x v="0"/>
    <x v="0"/>
    <n v="3.2824506361426732E-2"/>
    <x v="129"/>
    <x v="4"/>
    <x v="3"/>
    <n v="226"/>
    <n v="94.052495233871468"/>
    <x v="885"/>
    <n v="1182.5484905748694"/>
    <x v="0"/>
    <x v="4"/>
    <x v="23"/>
  </r>
  <r>
    <x v="8522"/>
    <s v="Product131"/>
    <n v="1"/>
    <x v="2"/>
    <x v="1"/>
    <n v="1.1292759244630402E-2"/>
    <x v="130"/>
    <x v="0"/>
    <x v="2"/>
    <n v="147"/>
    <n v="261.60683343486176"/>
    <x v="620"/>
    <n v="258.65257044813177"/>
    <x v="1"/>
    <x v="4"/>
    <x v="23"/>
  </r>
  <r>
    <x v="8523"/>
    <s v="Product132"/>
    <n v="4"/>
    <x v="2"/>
    <x v="1"/>
    <n v="2.0127191352628283E-2"/>
    <x v="131"/>
    <x v="1"/>
    <x v="3"/>
    <n v="12"/>
    <n v="82.567165417587361"/>
    <x v="312"/>
    <n v="323.62128111913387"/>
    <x v="2"/>
    <x v="4"/>
    <x v="23"/>
  </r>
  <r>
    <x v="8524"/>
    <s v="Product133"/>
    <n v="5"/>
    <x v="1"/>
    <x v="0"/>
    <n v="9.1924315458572964E-2"/>
    <x v="132"/>
    <x v="2"/>
    <x v="0"/>
    <n v="159"/>
    <n v="48.570209376216184"/>
    <x v="348"/>
    <n v="220.52713063813974"/>
    <x v="3"/>
    <x v="4"/>
    <x v="23"/>
  </r>
  <r>
    <x v="8525"/>
    <s v="Product134"/>
    <n v="9"/>
    <x v="1"/>
    <x v="0"/>
    <n v="3.9882377733100209E-2"/>
    <x v="133"/>
    <x v="3"/>
    <x v="0"/>
    <n v="199"/>
    <n v="150.33229328863933"/>
    <x v="1195"/>
    <n v="1299.0301558399676"/>
    <x v="4"/>
    <x v="4"/>
    <x v="23"/>
  </r>
  <r>
    <x v="8526"/>
    <s v="Product135"/>
    <n v="4"/>
    <x v="1"/>
    <x v="0"/>
    <n v="2.7815415546714062E-2"/>
    <x v="134"/>
    <x v="4"/>
    <x v="1"/>
    <n v="123"/>
    <n v="94.886514226647009"/>
    <x v="643"/>
    <n v="368.98882561461448"/>
    <x v="5"/>
    <x v="4"/>
    <x v="23"/>
  </r>
  <r>
    <x v="8527"/>
    <s v="Product136"/>
    <n v="4"/>
    <x v="1"/>
    <x v="0"/>
    <n v="1.4269449435654559E-3"/>
    <x v="135"/>
    <x v="0"/>
    <x v="0"/>
    <n v="231"/>
    <n v="69.451061290400418"/>
    <x v="72"/>
    <n v="277.4078337986673"/>
    <x v="6"/>
    <x v="4"/>
    <x v="23"/>
  </r>
  <r>
    <x v="8528"/>
    <s v="Product137"/>
    <n v="15"/>
    <x v="0"/>
    <x v="1"/>
    <n v="8.0768203646414405E-2"/>
    <x v="136"/>
    <x v="1"/>
    <x v="1"/>
    <n v="162"/>
    <n v="295.60784337688261"/>
    <x v="128"/>
    <n v="4075.9819332531179"/>
    <x v="7"/>
    <x v="4"/>
    <x v="23"/>
  </r>
  <r>
    <x v="8529"/>
    <s v="Product138"/>
    <n v="10"/>
    <x v="1"/>
    <x v="0"/>
    <n v="3.9039802288602377E-2"/>
    <x v="137"/>
    <x v="2"/>
    <x v="2"/>
    <n v="121"/>
    <n v="229.37556725250096"/>
    <x v="152"/>
    <n v="2204.207904571273"/>
    <x v="8"/>
    <x v="4"/>
    <x v="23"/>
  </r>
  <r>
    <x v="8530"/>
    <s v="Product139"/>
    <n v="1"/>
    <x v="2"/>
    <x v="0"/>
    <n v="1.6190465113052423E-2"/>
    <x v="138"/>
    <x v="3"/>
    <x v="0"/>
    <n v="78"/>
    <n v="56.524633830496882"/>
    <x v="388"/>
    <n v="55.609473718436156"/>
    <x v="9"/>
    <x v="4"/>
    <x v="23"/>
  </r>
  <r>
    <x v="8531"/>
    <s v="Product140"/>
    <n v="3"/>
    <x v="0"/>
    <x v="0"/>
    <n v="6.9907237071674552E-2"/>
    <x v="139"/>
    <x v="4"/>
    <x v="3"/>
    <n v="42"/>
    <n v="55.726841412800255"/>
    <x v="347"/>
    <n v="155.49339569670005"/>
    <x v="10"/>
    <x v="4"/>
    <x v="23"/>
  </r>
  <r>
    <x v="8532"/>
    <s v="Product141"/>
    <n v="5"/>
    <x v="0"/>
    <x v="0"/>
    <n v="7.1232378683885475E-2"/>
    <x v="140"/>
    <x v="0"/>
    <x v="3"/>
    <n v="247"/>
    <n v="146.75742621621515"/>
    <x v="83"/>
    <n v="681.5177282865468"/>
    <x v="11"/>
    <x v="4"/>
    <x v="23"/>
  </r>
  <r>
    <x v="8533"/>
    <s v="Product142"/>
    <n v="11"/>
    <x v="0"/>
    <x v="0"/>
    <n v="6.9443288059704386E-2"/>
    <x v="141"/>
    <x v="1"/>
    <x v="2"/>
    <n v="20"/>
    <n v="103.31101975136625"/>
    <x v="430"/>
    <n v="1057.5043913173333"/>
    <x v="12"/>
    <x v="4"/>
    <x v="23"/>
  </r>
  <r>
    <x v="8534"/>
    <s v="Product143"/>
    <n v="6"/>
    <x v="1"/>
    <x v="1"/>
    <n v="5.2648762105726457E-2"/>
    <x v="142"/>
    <x v="2"/>
    <x v="3"/>
    <n v="85"/>
    <n v="263.93707759928259"/>
    <x v="1144"/>
    <n v="1500.2467031392639"/>
    <x v="13"/>
    <x v="4"/>
    <x v="23"/>
  </r>
  <r>
    <x v="8535"/>
    <s v="Product144"/>
    <n v="15"/>
    <x v="1"/>
    <x v="1"/>
    <n v="8.6181898235005924E-2"/>
    <x v="143"/>
    <x v="3"/>
    <x v="0"/>
    <n v="240"/>
    <n v="92.859636763520257"/>
    <x v="245"/>
    <n v="1272.8522549674042"/>
    <x v="14"/>
    <x v="4"/>
    <x v="23"/>
  </r>
  <r>
    <x v="8536"/>
    <s v="Product145"/>
    <n v="11"/>
    <x v="1"/>
    <x v="0"/>
    <n v="9.8195384565996982E-2"/>
    <x v="144"/>
    <x v="0"/>
    <x v="0"/>
    <n v="201"/>
    <n v="244.06275656984863"/>
    <x v="729"/>
    <n v="2421.0661236325855"/>
    <x v="15"/>
    <x v="4"/>
    <x v="23"/>
  </r>
  <r>
    <x v="8537"/>
    <s v="Product146"/>
    <n v="5"/>
    <x v="0"/>
    <x v="0"/>
    <n v="6.4696042242045837E-2"/>
    <x v="145"/>
    <x v="1"/>
    <x v="1"/>
    <n v="76"/>
    <n v="82.966658009588272"/>
    <x v="369"/>
    <n v="387.99521799159288"/>
    <x v="16"/>
    <x v="4"/>
    <x v="23"/>
  </r>
  <r>
    <x v="8538"/>
    <s v="Product147"/>
    <n v="11"/>
    <x v="2"/>
    <x v="0"/>
    <n v="3.4321470637714617E-2"/>
    <x v="146"/>
    <x v="2"/>
    <x v="0"/>
    <n v="181"/>
    <n v="197.21020275754992"/>
    <x v="1531"/>
    <n v="2094.8582443156383"/>
    <x v="17"/>
    <x v="4"/>
    <x v="23"/>
  </r>
  <r>
    <x v="8539"/>
    <s v="Product148"/>
    <n v="4"/>
    <x v="2"/>
    <x v="0"/>
    <n v="3.0483739982430848E-2"/>
    <x v="147"/>
    <x v="3"/>
    <x v="1"/>
    <n v="74"/>
    <n v="276.87008510798313"/>
    <x v="252"/>
    <n v="1073.7201976985516"/>
    <x v="18"/>
    <x v="4"/>
    <x v="23"/>
  </r>
  <r>
    <x v="8540"/>
    <s v="Product149"/>
    <n v="7"/>
    <x v="1"/>
    <x v="1"/>
    <n v="8.7443513382114313E-2"/>
    <x v="148"/>
    <x v="4"/>
    <x v="2"/>
    <n v="216"/>
    <n v="260.98163084825097"/>
    <x v="309"/>
    <n v="1667.1233608308014"/>
    <x v="19"/>
    <x v="4"/>
    <x v="23"/>
  </r>
  <r>
    <x v="8541"/>
    <s v="Product150"/>
    <n v="7"/>
    <x v="1"/>
    <x v="0"/>
    <n v="4.8946709274897839E-2"/>
    <x v="149"/>
    <x v="0"/>
    <x v="0"/>
    <n v="17"/>
    <n v="261.51832591146911"/>
    <x v="762"/>
    <n v="1741.025051101157"/>
    <x v="20"/>
    <x v="4"/>
    <x v="23"/>
  </r>
  <r>
    <x v="8542"/>
    <s v="Product151"/>
    <n v="15"/>
    <x v="1"/>
    <x v="0"/>
    <n v="3.3385852697672927E-2"/>
    <x v="150"/>
    <x v="1"/>
    <x v="3"/>
    <n v="187"/>
    <n v="90.2522401828043"/>
    <x v="777"/>
    <n v="1308.5863827963929"/>
    <x v="21"/>
    <x v="4"/>
    <x v="23"/>
  </r>
  <r>
    <x v="8543"/>
    <s v="Product152"/>
    <n v="13"/>
    <x v="1"/>
    <x v="0"/>
    <n v="6.3052080461615964E-2"/>
    <x v="151"/>
    <x v="2"/>
    <x v="3"/>
    <n v="74"/>
    <n v="286.51200085315025"/>
    <x v="1501"/>
    <n v="3489.8087005878051"/>
    <x v="22"/>
    <x v="4"/>
    <x v="23"/>
  </r>
  <r>
    <x v="8544"/>
    <s v="Product153"/>
    <n v="2"/>
    <x v="0"/>
    <x v="0"/>
    <n v="4.8070043101219408E-2"/>
    <x v="152"/>
    <x v="3"/>
    <x v="2"/>
    <n v="78"/>
    <n v="257.45469094808288"/>
    <x v="399"/>
    <n v="490.15766571519481"/>
    <x v="23"/>
    <x v="4"/>
    <x v="23"/>
  </r>
  <r>
    <x v="8545"/>
    <s v="Product154"/>
    <n v="3"/>
    <x v="1"/>
    <x v="0"/>
    <n v="9.1097963323138034E-2"/>
    <x v="153"/>
    <x v="4"/>
    <x v="3"/>
    <n v="91"/>
    <n v="223.62387593830772"/>
    <x v="1204"/>
    <n v="609.75658886970541"/>
    <x v="24"/>
    <x v="4"/>
    <x v="23"/>
  </r>
  <r>
    <x v="8546"/>
    <s v="Product155"/>
    <n v="3"/>
    <x v="2"/>
    <x v="1"/>
    <n v="2.4170036066280154E-2"/>
    <x v="154"/>
    <x v="0"/>
    <x v="0"/>
    <n v="137"/>
    <n v="216.63986268008148"/>
    <x v="1556"/>
    <n v="634.21100815712975"/>
    <x v="25"/>
    <x v="4"/>
    <x v="23"/>
  </r>
  <r>
    <x v="8547"/>
    <s v="Product156"/>
    <n v="7"/>
    <x v="0"/>
    <x v="1"/>
    <n v="2.2652414215996799E-2"/>
    <x v="155"/>
    <x v="1"/>
    <x v="0"/>
    <n v="219"/>
    <n v="43.343421314373366"/>
    <x v="1520"/>
    <n v="296.53111726855201"/>
    <x v="26"/>
    <x v="4"/>
    <x v="23"/>
  </r>
  <r>
    <x v="8548"/>
    <s v="Product157"/>
    <n v="5"/>
    <x v="0"/>
    <x v="0"/>
    <n v="9.5975262072060363E-2"/>
    <x v="156"/>
    <x v="2"/>
    <x v="1"/>
    <n v="208"/>
    <n v="291.99677002522066"/>
    <x v="481"/>
    <n v="1319.8615174892748"/>
    <x v="27"/>
    <x v="4"/>
    <x v="23"/>
  </r>
  <r>
    <x v="8549"/>
    <s v="Product158"/>
    <n v="9"/>
    <x v="0"/>
    <x v="0"/>
    <n v="6.0386470021598686E-2"/>
    <x v="157"/>
    <x v="3"/>
    <x v="0"/>
    <n v="197"/>
    <n v="299.14223313434064"/>
    <x v="1092"/>
    <n v="2529.702806768817"/>
    <x v="28"/>
    <x v="4"/>
    <x v="23"/>
  </r>
  <r>
    <x v="8550"/>
    <s v="Product159"/>
    <n v="3"/>
    <x v="1"/>
    <x v="0"/>
    <n v="8.6414476972024118E-2"/>
    <x v="158"/>
    <x v="4"/>
    <x v="1"/>
    <n v="91"/>
    <n v="106.1340239095905"/>
    <x v="1204"/>
    <n v="290.88752323352082"/>
    <x v="29"/>
    <x v="4"/>
    <x v="23"/>
  </r>
  <r>
    <x v="8551"/>
    <s v="Product160"/>
    <n v="2"/>
    <x v="1"/>
    <x v="0"/>
    <n v="4.497784986107857E-2"/>
    <x v="159"/>
    <x v="0"/>
    <x v="2"/>
    <n v="230"/>
    <n v="146.47809212358101"/>
    <x v="584"/>
    <n v="279.77964497621872"/>
    <x v="30"/>
    <x v="4"/>
    <x v="23"/>
  </r>
  <r>
    <x v="8552"/>
    <s v="Product161"/>
    <n v="11"/>
    <x v="1"/>
    <x v="1"/>
    <n v="1.3146732970806175E-2"/>
    <x v="160"/>
    <x v="1"/>
    <x v="0"/>
    <n v="6"/>
    <n v="130.90965588813387"/>
    <x v="1155"/>
    <n v="1421.0748375875969"/>
    <x v="0"/>
    <x v="5"/>
    <x v="23"/>
  </r>
  <r>
    <x v="8553"/>
    <s v="Product162"/>
    <n v="4"/>
    <x v="0"/>
    <x v="0"/>
    <n v="6.0904585010915308E-2"/>
    <x v="161"/>
    <x v="2"/>
    <x v="3"/>
    <n v="243"/>
    <n v="87.843885409377819"/>
    <x v="149"/>
    <n v="329.97516009109307"/>
    <x v="1"/>
    <x v="5"/>
    <x v="23"/>
  </r>
  <r>
    <x v="8554"/>
    <s v="Product163"/>
    <n v="11"/>
    <x v="2"/>
    <x v="0"/>
    <n v="6.3760680000180023E-2"/>
    <x v="162"/>
    <x v="3"/>
    <x v="3"/>
    <n v="71"/>
    <n v="96.946727152335498"/>
    <x v="1093"/>
    <n v="998.41871695841735"/>
    <x v="2"/>
    <x v="5"/>
    <x v="23"/>
  </r>
  <r>
    <x v="8555"/>
    <s v="Product164"/>
    <n v="5"/>
    <x v="2"/>
    <x v="0"/>
    <n v="3.2199623687204131E-2"/>
    <x v="163"/>
    <x v="4"/>
    <x v="2"/>
    <n v="181"/>
    <n v="48.295459741324208"/>
    <x v="150"/>
    <n v="233.70182055926526"/>
    <x v="3"/>
    <x v="5"/>
    <x v="23"/>
  </r>
  <r>
    <x v="8556"/>
    <s v="Product165"/>
    <n v="8"/>
    <x v="1"/>
    <x v="0"/>
    <n v="8.6785935073312184E-2"/>
    <x v="164"/>
    <x v="0"/>
    <x v="3"/>
    <n v="186"/>
    <n v="87.137874130926065"/>
    <x v="1178"/>
    <n v="636.60425795338449"/>
    <x v="4"/>
    <x v="5"/>
    <x v="23"/>
  </r>
  <r>
    <x v="8557"/>
    <s v="Product166"/>
    <n v="3"/>
    <x v="1"/>
    <x v="0"/>
    <n v="1.0385551831727225E-2"/>
    <x v="165"/>
    <x v="1"/>
    <x v="0"/>
    <n v="121"/>
    <n v="219.5631118553828"/>
    <x v="1306"/>
    <n v="651.8484833306203"/>
    <x v="5"/>
    <x v="5"/>
    <x v="23"/>
  </r>
  <r>
    <x v="8558"/>
    <s v="Product167"/>
    <n v="14"/>
    <x v="1"/>
    <x v="1"/>
    <n v="7.7561412432612609E-2"/>
    <x v="166"/>
    <x v="2"/>
    <x v="0"/>
    <n v="177"/>
    <n v="170.04408553851945"/>
    <x v="1466"/>
    <n v="2195.9731652367582"/>
    <x v="6"/>
    <x v="5"/>
    <x v="23"/>
  </r>
  <r>
    <x v="8559"/>
    <s v="Product168"/>
    <n v="15"/>
    <x v="1"/>
    <x v="1"/>
    <n v="6.1354028904324204E-2"/>
    <x v="167"/>
    <x v="3"/>
    <x v="1"/>
    <n v="219"/>
    <n v="121.8323278653895"/>
    <x v="522"/>
    <n v="1715.3613555008294"/>
    <x v="7"/>
    <x v="5"/>
    <x v="23"/>
  </r>
  <r>
    <x v="8560"/>
    <s v="Product169"/>
    <n v="15"/>
    <x v="0"/>
    <x v="0"/>
    <n v="6.0466513931930005E-2"/>
    <x v="168"/>
    <x v="0"/>
    <x v="0"/>
    <n v="181"/>
    <n v="155.07752110891676"/>
    <x v="20"/>
    <n v="2185.507860273829"/>
    <x v="8"/>
    <x v="5"/>
    <x v="23"/>
  </r>
  <r>
    <x v="8561"/>
    <s v="Product170"/>
    <n v="8"/>
    <x v="1"/>
    <x v="0"/>
    <n v="5.1355064454263022E-2"/>
    <x v="169"/>
    <x v="1"/>
    <x v="1"/>
    <n v="20"/>
    <n v="91.125964643670216"/>
    <x v="738"/>
    <n v="691.56947884750105"/>
    <x v="9"/>
    <x v="5"/>
    <x v="23"/>
  </r>
  <r>
    <x v="8562"/>
    <s v="Product171"/>
    <n v="12"/>
    <x v="2"/>
    <x v="0"/>
    <n v="3.7984992916404894E-3"/>
    <x v="170"/>
    <x v="2"/>
    <x v="2"/>
    <n v="77"/>
    <n v="204.62634008272494"/>
    <x v="72"/>
    <n v="2446.188804898437"/>
    <x v="10"/>
    <x v="5"/>
    <x v="23"/>
  </r>
  <r>
    <x v="8563"/>
    <s v="Product172"/>
    <n v="11"/>
    <x v="0"/>
    <x v="0"/>
    <n v="3.5453336793867432E-2"/>
    <x v="171"/>
    <x v="3"/>
    <x v="0"/>
    <n v="183"/>
    <n v="194.77303555191452"/>
    <x v="1524"/>
    <n v="2066.5444967654148"/>
    <x v="11"/>
    <x v="5"/>
    <x v="23"/>
  </r>
  <r>
    <x v="8564"/>
    <s v="Product173"/>
    <n v="7"/>
    <x v="0"/>
    <x v="1"/>
    <n v="4.848398843360479E-2"/>
    <x v="172"/>
    <x v="4"/>
    <x v="3"/>
    <n v="59"/>
    <n v="114.51229923223026"/>
    <x v="158"/>
    <n v="762.72200368524523"/>
    <x v="12"/>
    <x v="5"/>
    <x v="23"/>
  </r>
  <r>
    <x v="8565"/>
    <s v="Product174"/>
    <n v="10"/>
    <x v="0"/>
    <x v="0"/>
    <n v="5.609095836422695E-2"/>
    <x v="173"/>
    <x v="0"/>
    <x v="3"/>
    <n v="102"/>
    <n v="34.903628568518791"/>
    <x v="608"/>
    <n v="329.45850591721563"/>
    <x v="13"/>
    <x v="5"/>
    <x v="23"/>
  </r>
  <r>
    <x v="8566"/>
    <s v="Product175"/>
    <n v="8"/>
    <x v="1"/>
    <x v="0"/>
    <n v="5.5507965107780992E-2"/>
    <x v="174"/>
    <x v="1"/>
    <x v="2"/>
    <n v="175"/>
    <n v="207.8166947286303"/>
    <x v="94"/>
    <n v="1570.2497031105529"/>
    <x v="14"/>
    <x v="5"/>
    <x v="23"/>
  </r>
  <r>
    <x v="8567"/>
    <s v="Product176"/>
    <n v="5"/>
    <x v="1"/>
    <x v="0"/>
    <n v="8.7147893822824396E-2"/>
    <x v="175"/>
    <x v="2"/>
    <x v="3"/>
    <n v="27"/>
    <n v="75.320464158174516"/>
    <x v="416"/>
    <n v="343.78222172516035"/>
    <x v="15"/>
    <x v="5"/>
    <x v="23"/>
  </r>
  <r>
    <x v="8568"/>
    <s v="Product177"/>
    <n v="15"/>
    <x v="1"/>
    <x v="0"/>
    <n v="7.3945880116142393E-2"/>
    <x v="176"/>
    <x v="3"/>
    <x v="0"/>
    <n v="230"/>
    <n v="132.15554337596507"/>
    <x v="1077"/>
    <n v="1835.7477811320348"/>
    <x v="16"/>
    <x v="5"/>
    <x v="23"/>
  </r>
  <r>
    <x v="8569"/>
    <s v="Product178"/>
    <n v="3"/>
    <x v="0"/>
    <x v="0"/>
    <n v="5.4457221952320216E-2"/>
    <x v="177"/>
    <x v="4"/>
    <x v="0"/>
    <n v="204"/>
    <n v="216.69534663637501"/>
    <x v="1"/>
    <n v="614.68416014568891"/>
    <x v="17"/>
    <x v="5"/>
    <x v="23"/>
  </r>
  <r>
    <x v="8570"/>
    <s v="Product179"/>
    <n v="6"/>
    <x v="2"/>
    <x v="1"/>
    <n v="7.419463730294476E-2"/>
    <x v="178"/>
    <x v="0"/>
    <x v="1"/>
    <n v="127"/>
    <n v="257.38548781426152"/>
    <x v="1425"/>
    <n v="1429.7331893930452"/>
    <x v="18"/>
    <x v="5"/>
    <x v="23"/>
  </r>
  <r>
    <x v="8571"/>
    <s v="Product180"/>
    <n v="14"/>
    <x v="2"/>
    <x v="1"/>
    <n v="1.646021371687818E-2"/>
    <x v="179"/>
    <x v="1"/>
    <x v="0"/>
    <n v="38"/>
    <n v="276.95119890985313"/>
    <x v="1090"/>
    <n v="3813.4953218131182"/>
    <x v="19"/>
    <x v="5"/>
    <x v="23"/>
  </r>
  <r>
    <x v="8572"/>
    <s v="Product181"/>
    <n v="1"/>
    <x v="1"/>
    <x v="0"/>
    <n v="8.7081540035082297E-2"/>
    <x v="180"/>
    <x v="2"/>
    <x v="1"/>
    <n v="184"/>
    <n v="28.346588592439929"/>
    <x v="682"/>
    <n v="25.878124003069363"/>
    <x v="20"/>
    <x v="5"/>
    <x v="23"/>
  </r>
  <r>
    <x v="8573"/>
    <s v="Product182"/>
    <n v="10"/>
    <x v="1"/>
    <x v="0"/>
    <n v="5.1608892589011038E-2"/>
    <x v="181"/>
    <x v="3"/>
    <x v="2"/>
    <n v="123"/>
    <n v="84.621681786436142"/>
    <x v="236"/>
    <n v="802.54450500418488"/>
    <x v="21"/>
    <x v="5"/>
    <x v="23"/>
  </r>
  <r>
    <x v="8574"/>
    <s v="Product183"/>
    <n v="3"/>
    <x v="1"/>
    <x v="0"/>
    <n v="4.7153217471473108E-2"/>
    <x v="182"/>
    <x v="4"/>
    <x v="0"/>
    <n v="152"/>
    <n v="237.09885539227301"/>
    <x v="67"/>
    <n v="677.75664450517149"/>
    <x v="22"/>
    <x v="5"/>
    <x v="23"/>
  </r>
  <r>
    <x v="8575"/>
    <s v="Product184"/>
    <n v="8"/>
    <x v="1"/>
    <x v="0"/>
    <n v="8.3251616814943308E-2"/>
    <x v="183"/>
    <x v="0"/>
    <x v="3"/>
    <n v="120"/>
    <n v="133.14208680123181"/>
    <x v="894"/>
    <n v="976.46234247130997"/>
    <x v="23"/>
    <x v="5"/>
    <x v="23"/>
  </r>
  <r>
    <x v="8576"/>
    <s v="Product185"/>
    <n v="9"/>
    <x v="0"/>
    <x v="1"/>
    <n v="4.2304515069626236E-2"/>
    <x v="184"/>
    <x v="1"/>
    <x v="3"/>
    <n v="10"/>
    <n v="59.03341879414166"/>
    <x v="572"/>
    <n v="508.82434775238011"/>
    <x v="24"/>
    <x v="5"/>
    <x v="23"/>
  </r>
  <r>
    <x v="8577"/>
    <s v="Product186"/>
    <n v="11"/>
    <x v="1"/>
    <x v="0"/>
    <n v="6.3695514035553777E-2"/>
    <x v="185"/>
    <x v="2"/>
    <x v="2"/>
    <n v="50"/>
    <n v="224.32217343900226"/>
    <x v="272"/>
    <n v="2310.3724302145561"/>
    <x v="25"/>
    <x v="5"/>
    <x v="23"/>
  </r>
  <r>
    <x v="8578"/>
    <s v="Product187"/>
    <n v="9"/>
    <x v="2"/>
    <x v="0"/>
    <n v="6.3483117681167087E-2"/>
    <x v="186"/>
    <x v="3"/>
    <x v="3"/>
    <n v="18"/>
    <n v="317.27402598524878"/>
    <x v="386"/>
    <n v="2674.1923349080462"/>
    <x v="26"/>
    <x v="5"/>
    <x v="23"/>
  </r>
  <r>
    <x v="8579"/>
    <s v="Product188"/>
    <n v="11"/>
    <x v="0"/>
    <x v="0"/>
    <n v="4.0044913994003312E-2"/>
    <x v="187"/>
    <x v="4"/>
    <x v="0"/>
    <n v="121"/>
    <n v="83.317523656588776"/>
    <x v="1026"/>
    <n v="879.79188646324076"/>
    <x v="27"/>
    <x v="5"/>
    <x v="23"/>
  </r>
  <r>
    <x v="8580"/>
    <s v="Product189"/>
    <n v="13"/>
    <x v="0"/>
    <x v="0"/>
    <n v="6.2667459133293107E-2"/>
    <x v="188"/>
    <x v="0"/>
    <x v="0"/>
    <n v="205"/>
    <n v="105.6343076511579"/>
    <x v="1608"/>
    <n v="1287.1881619136182"/>
    <x v="28"/>
    <x v="5"/>
    <x v="23"/>
  </r>
  <r>
    <x v="8581"/>
    <s v="Product190"/>
    <n v="13"/>
    <x v="0"/>
    <x v="0"/>
    <n v="1.0420674439533118E-2"/>
    <x v="189"/>
    <x v="1"/>
    <x v="1"/>
    <n v="62"/>
    <n v="169.17616877169237"/>
    <x v="1609"/>
    <n v="2176.3721069219355"/>
    <x v="29"/>
    <x v="5"/>
    <x v="23"/>
  </r>
  <r>
    <x v="8582"/>
    <s v="Product191"/>
    <n v="6"/>
    <x v="1"/>
    <x v="1"/>
    <n v="2.0247576175870696E-2"/>
    <x v="190"/>
    <x v="2"/>
    <x v="0"/>
    <n v="188"/>
    <n v="37.261281972622193"/>
    <x v="1380"/>
    <n v="219.04098796482558"/>
    <x v="0"/>
    <x v="6"/>
    <x v="23"/>
  </r>
  <r>
    <x v="8583"/>
    <s v="Product192"/>
    <n v="3"/>
    <x v="1"/>
    <x v="1"/>
    <n v="8.0426893645176176E-2"/>
    <x v="191"/>
    <x v="3"/>
    <x v="1"/>
    <n v="116"/>
    <n v="61.339645395167352"/>
    <x v="77"/>
    <n v="169.21886477621223"/>
    <x v="1"/>
    <x v="6"/>
    <x v="23"/>
  </r>
  <r>
    <x v="8584"/>
    <s v="Product193"/>
    <n v="8"/>
    <x v="1"/>
    <x v="0"/>
    <n v="5.6175834700863417E-2"/>
    <x v="192"/>
    <x v="0"/>
    <x v="2"/>
    <n v="147"/>
    <n v="111.05652707242373"/>
    <x v="514"/>
    <n v="838.54267172121035"/>
    <x v="2"/>
    <x v="6"/>
    <x v="23"/>
  </r>
  <r>
    <x v="8585"/>
    <s v="Product194"/>
    <n v="13"/>
    <x v="0"/>
    <x v="0"/>
    <n v="1.4193454964590325E-2"/>
    <x v="193"/>
    <x v="1"/>
    <x v="0"/>
    <n v="104"/>
    <n v="310.84222153375998"/>
    <x v="100"/>
    <n v="3983.5938539972553"/>
    <x v="3"/>
    <x v="6"/>
    <x v="23"/>
  </r>
  <r>
    <x v="8586"/>
    <s v="Product195"/>
    <n v="8"/>
    <x v="2"/>
    <x v="0"/>
    <n v="5.8182538303119438E-2"/>
    <x v="194"/>
    <x v="2"/>
    <x v="3"/>
    <n v="29"/>
    <n v="154.10119375810439"/>
    <x v="313"/>
    <n v="1161.0815611977364"/>
    <x v="4"/>
    <x v="6"/>
    <x v="23"/>
  </r>
  <r>
    <x v="8587"/>
    <s v="Product196"/>
    <n v="6"/>
    <x v="2"/>
    <x v="0"/>
    <n v="7.2201784572887534E-2"/>
    <x v="195"/>
    <x v="3"/>
    <x v="3"/>
    <n v="122"/>
    <n v="144.46415805268668"/>
    <x v="807"/>
    <n v="804.20152820677822"/>
    <x v="5"/>
    <x v="6"/>
    <x v="23"/>
  </r>
  <r>
    <x v="8588"/>
    <s v="Product197"/>
    <n v="7"/>
    <x v="1"/>
    <x v="1"/>
    <n v="5.7719876695417151E-2"/>
    <x v="196"/>
    <x v="4"/>
    <x v="2"/>
    <n v="93"/>
    <n v="230.08321726338073"/>
    <x v="1005"/>
    <n v="1517.6198963327747"/>
    <x v="6"/>
    <x v="6"/>
    <x v="23"/>
  </r>
  <r>
    <x v="8589"/>
    <s v="Product198"/>
    <n v="4"/>
    <x v="1"/>
    <x v="0"/>
    <n v="7.7283898444788141E-2"/>
    <x v="197"/>
    <x v="0"/>
    <x v="3"/>
    <n v="107"/>
    <n v="92.969383751893176"/>
    <x v="742"/>
    <n v="343.13738935814933"/>
    <x v="7"/>
    <x v="6"/>
    <x v="23"/>
  </r>
  <r>
    <x v="8590"/>
    <s v="Product199"/>
    <n v="11"/>
    <x v="1"/>
    <x v="0"/>
    <n v="2.5749724045431445E-2"/>
    <x v="198"/>
    <x v="1"/>
    <x v="0"/>
    <n v="188"/>
    <n v="140.32822420122631"/>
    <x v="1467"/>
    <n v="1503.8629226748524"/>
    <x v="8"/>
    <x v="6"/>
    <x v="23"/>
  </r>
  <r>
    <x v="8591"/>
    <s v="Product200"/>
    <n v="5"/>
    <x v="1"/>
    <x v="0"/>
    <n v="6.8627608546216232E-2"/>
    <x v="199"/>
    <x v="2"/>
    <x v="0"/>
    <n v="58"/>
    <n v="251.12327029644922"/>
    <x v="799"/>
    <n v="1169.4464040284943"/>
    <x v="9"/>
    <x v="6"/>
    <x v="23"/>
  </r>
  <r>
    <x v="8592"/>
    <s v="Product201"/>
    <n v="14"/>
    <x v="0"/>
    <x v="0"/>
    <n v="5.3174664218574398E-2"/>
    <x v="200"/>
    <x v="3"/>
    <x v="1"/>
    <n v="161"/>
    <n v="111.38677222999668"/>
    <x v="800"/>
    <n v="1476.4934522558608"/>
    <x v="10"/>
    <x v="6"/>
    <x v="23"/>
  </r>
  <r>
    <x v="8593"/>
    <s v="Product202"/>
    <n v="1"/>
    <x v="1"/>
    <x v="0"/>
    <n v="1.7741691042352903E-2"/>
    <x v="201"/>
    <x v="4"/>
    <x v="0"/>
    <n v="25"/>
    <n v="161.1379987540092"/>
    <x v="718"/>
    <n v="158.27913816493253"/>
    <x v="11"/>
    <x v="6"/>
    <x v="23"/>
  </r>
  <r>
    <x v="8594"/>
    <s v="Product203"/>
    <n v="6"/>
    <x v="2"/>
    <x v="1"/>
    <n v="1.9574057117648703E-3"/>
    <x v="202"/>
    <x v="0"/>
    <x v="1"/>
    <n v="119"/>
    <n v="112.79957690934509"/>
    <x v="1262"/>
    <n v="675.47269423930845"/>
    <x v="12"/>
    <x v="6"/>
    <x v="23"/>
  </r>
  <r>
    <x v="8595"/>
    <s v="Product204"/>
    <n v="6"/>
    <x v="0"/>
    <x v="1"/>
    <n v="6.3382374769254332E-2"/>
    <x v="203"/>
    <x v="1"/>
    <x v="2"/>
    <n v="124"/>
    <n v="239.16781388508471"/>
    <x v="1259"/>
    <n v="1344.0527392360621"/>
    <x v="13"/>
    <x v="6"/>
    <x v="23"/>
  </r>
  <r>
    <x v="8596"/>
    <s v="Product205"/>
    <n v="5"/>
    <x v="0"/>
    <x v="0"/>
    <n v="1.772765480161469E-2"/>
    <x v="204"/>
    <x v="2"/>
    <x v="0"/>
    <n v="90"/>
    <n v="214.28226658999182"/>
    <x v="92"/>
    <n v="1052.4177226888844"/>
    <x v="14"/>
    <x v="6"/>
    <x v="23"/>
  </r>
  <r>
    <x v="8597"/>
    <s v="Product206"/>
    <n v="15"/>
    <x v="0"/>
    <x v="0"/>
    <n v="5.3697195523980015E-2"/>
    <x v="205"/>
    <x v="3"/>
    <x v="3"/>
    <n v="175"/>
    <n v="76.219804658644421"/>
    <x v="1227"/>
    <n v="1081.9052235763443"/>
    <x v="15"/>
    <x v="6"/>
    <x v="23"/>
  </r>
  <r>
    <x v="8598"/>
    <s v="Product207"/>
    <n v="6"/>
    <x v="1"/>
    <x v="0"/>
    <n v="5.0688063684321709E-2"/>
    <x v="206"/>
    <x v="4"/>
    <x v="3"/>
    <n v="90"/>
    <n v="66.819272086215918"/>
    <x v="185"/>
    <n v="380.59399540421873"/>
    <x v="16"/>
    <x v="6"/>
    <x v="23"/>
  </r>
  <r>
    <x v="8599"/>
    <s v="Product208"/>
    <n v="3"/>
    <x v="1"/>
    <x v="0"/>
    <n v="2.1131503353417347E-2"/>
    <x v="207"/>
    <x v="0"/>
    <x v="2"/>
    <n v="123"/>
    <n v="157.5789805170518"/>
    <x v="31"/>
    <n v="462.74729928548288"/>
    <x v="17"/>
    <x v="6"/>
    <x v="23"/>
  </r>
  <r>
    <x v="8600"/>
    <s v="Product209"/>
    <n v="1"/>
    <x v="1"/>
    <x v="1"/>
    <n v="4.202344006528478E-2"/>
    <x v="208"/>
    <x v="1"/>
    <x v="3"/>
    <n v="198"/>
    <n v="46.152652696210119"/>
    <x v="15"/>
    <n v="44.213159461777025"/>
    <x v="18"/>
    <x v="6"/>
    <x v="23"/>
  </r>
  <r>
    <x v="8601"/>
    <s v="Product210"/>
    <n v="6"/>
    <x v="0"/>
    <x v="0"/>
    <n v="6.6352302047012396E-2"/>
    <x v="209"/>
    <x v="2"/>
    <x v="0"/>
    <n v="193"/>
    <n v="142.81107181461437"/>
    <x v="187"/>
    <n v="800.011370651481"/>
    <x v="19"/>
    <x v="6"/>
    <x v="23"/>
  </r>
  <r>
    <x v="8602"/>
    <s v="Product211"/>
    <n v="7"/>
    <x v="2"/>
    <x v="0"/>
    <n v="4.8311223825479449E-2"/>
    <x v="210"/>
    <x v="3"/>
    <x v="0"/>
    <n v="134"/>
    <n v="237.65006821167898"/>
    <x v="838"/>
    <n v="1583.1823180191489"/>
    <x v="20"/>
    <x v="6"/>
    <x v="23"/>
  </r>
  <r>
    <x v="8603"/>
    <s v="Product212"/>
    <n v="2"/>
    <x v="2"/>
    <x v="0"/>
    <n v="3.5001580314690563E-2"/>
    <x v="211"/>
    <x v="4"/>
    <x v="1"/>
    <n v="230"/>
    <n v="84.181152135469347"/>
    <x v="584"/>
    <n v="162.46935755603306"/>
    <x v="21"/>
    <x v="6"/>
    <x v="23"/>
  </r>
  <r>
    <x v="8604"/>
    <s v="Product213"/>
    <n v="13"/>
    <x v="1"/>
    <x v="0"/>
    <n v="6.9292036718966041E-2"/>
    <x v="212"/>
    <x v="0"/>
    <x v="0"/>
    <n v="64"/>
    <n v="31.27815599365135"/>
    <x v="494"/>
    <n v="378.44077518049028"/>
    <x v="22"/>
    <x v="6"/>
    <x v="23"/>
  </r>
  <r>
    <x v="8605"/>
    <s v="Product214"/>
    <n v="3"/>
    <x v="1"/>
    <x v="0"/>
    <n v="8.3855776806051344E-2"/>
    <x v="213"/>
    <x v="1"/>
    <x v="1"/>
    <n v="235"/>
    <n v="121.30706869125483"/>
    <x v="804"/>
    <n v="333.40431064225385"/>
    <x v="23"/>
    <x v="6"/>
    <x v="23"/>
  </r>
  <r>
    <x v="8606"/>
    <s v="Product215"/>
    <n v="8"/>
    <x v="1"/>
    <x v="1"/>
    <n v="7.0056951596995917E-2"/>
    <x v="214"/>
    <x v="2"/>
    <x v="2"/>
    <n v="234"/>
    <n v="222.3314947784302"/>
    <x v="350"/>
    <n v="1654.0450240819998"/>
    <x v="24"/>
    <x v="6"/>
    <x v="23"/>
  </r>
  <r>
    <x v="8607"/>
    <s v="Product216"/>
    <n v="9"/>
    <x v="1"/>
    <x v="1"/>
    <n v="4.7951071597788789E-2"/>
    <x v="215"/>
    <x v="3"/>
    <x v="0"/>
    <n v="241"/>
    <n v="106.27380473260369"/>
    <x v="1288"/>
    <n v="910.60075721611076"/>
    <x v="25"/>
    <x v="6"/>
    <x v="23"/>
  </r>
  <r>
    <x v="8608"/>
    <s v="Product217"/>
    <n v="6"/>
    <x v="0"/>
    <x v="0"/>
    <n v="4.5002938316406008E-3"/>
    <x v="216"/>
    <x v="0"/>
    <x v="3"/>
    <n v="129"/>
    <n v="297.72525309336675"/>
    <x v="1610"/>
    <n v="1778.3124118400822"/>
    <x v="26"/>
    <x v="6"/>
    <x v="23"/>
  </r>
  <r>
    <x v="8609"/>
    <s v="Product218"/>
    <n v="7"/>
    <x v="1"/>
    <x v="0"/>
    <n v="8.5099464605108407E-2"/>
    <x v="217"/>
    <x v="1"/>
    <x v="3"/>
    <n v="100"/>
    <n v="151.51799852062629"/>
    <x v="699"/>
    <n v="970.36728577938356"/>
    <x v="27"/>
    <x v="6"/>
    <x v="23"/>
  </r>
  <r>
    <x v="8610"/>
    <s v="Product219"/>
    <n v="5"/>
    <x v="2"/>
    <x v="0"/>
    <n v="9.7702737239031084E-2"/>
    <x v="218"/>
    <x v="2"/>
    <x v="2"/>
    <n v="123"/>
    <n v="287.77310434165048"/>
    <x v="1045"/>
    <n v="1298.2844217184895"/>
    <x v="28"/>
    <x v="6"/>
    <x v="23"/>
  </r>
  <r>
    <x v="8611"/>
    <s v="Product220"/>
    <n v="5"/>
    <x v="0"/>
    <x v="0"/>
    <n v="1.8827487106480703E-2"/>
    <x v="219"/>
    <x v="3"/>
    <x v="3"/>
    <n v="216"/>
    <n v="235.03363704836741"/>
    <x v="96"/>
    <n v="1153.0427213862502"/>
    <x v="29"/>
    <x v="6"/>
    <x v="23"/>
  </r>
  <r>
    <x v="8612"/>
    <s v="Product221"/>
    <n v="5"/>
    <x v="0"/>
    <x v="1"/>
    <n v="4.1515883478188624E-2"/>
    <x v="220"/>
    <x v="4"/>
    <x v="0"/>
    <n v="105"/>
    <n v="75.325679255763561"/>
    <x v="561"/>
    <n v="360.9923356643294"/>
    <x v="30"/>
    <x v="6"/>
    <x v="23"/>
  </r>
  <r>
    <x v="8613"/>
    <s v="Product222"/>
    <n v="12"/>
    <x v="0"/>
    <x v="0"/>
    <n v="8.2549261941118987E-2"/>
    <x v="221"/>
    <x v="0"/>
    <x v="0"/>
    <n v="72"/>
    <n v="176.0656929509035"/>
    <x v="296"/>
    <n v="1938.379199335857"/>
    <x v="0"/>
    <x v="7"/>
    <x v="23"/>
  </r>
  <r>
    <x v="8614"/>
    <s v="Product223"/>
    <n v="4"/>
    <x v="1"/>
    <x v="0"/>
    <n v="8.460509813039313E-2"/>
    <x v="222"/>
    <x v="1"/>
    <x v="1"/>
    <n v="92"/>
    <n v="224.9037428586835"/>
    <x v="1242"/>
    <n v="823.50295849692748"/>
    <x v="1"/>
    <x v="7"/>
    <x v="23"/>
  </r>
  <r>
    <x v="8615"/>
    <s v="Product224"/>
    <n v="12"/>
    <x v="1"/>
    <x v="0"/>
    <n v="7.994795125622579E-3"/>
    <x v="223"/>
    <x v="2"/>
    <x v="0"/>
    <n v="149"/>
    <n v="316.15763272615857"/>
    <x v="688"/>
    <n v="3763.5602067013328"/>
    <x v="2"/>
    <x v="7"/>
    <x v="23"/>
  </r>
  <r>
    <x v="8616"/>
    <s v="Product225"/>
    <n v="9"/>
    <x v="1"/>
    <x v="0"/>
    <n v="3.8570128660556396E-2"/>
    <x v="224"/>
    <x v="3"/>
    <x v="1"/>
    <n v="122"/>
    <n v="129.87553632575862"/>
    <x v="1366"/>
    <n v="1123.7959816183381"/>
    <x v="3"/>
    <x v="7"/>
    <x v="23"/>
  </r>
  <r>
    <x v="8617"/>
    <s v="Product226"/>
    <n v="9"/>
    <x v="0"/>
    <x v="0"/>
    <n v="8.0724023579100692E-4"/>
    <x v="225"/>
    <x v="4"/>
    <x v="2"/>
    <n v="174"/>
    <n v="201.92468580833955"/>
    <x v="1335"/>
    <n v="1815.8551566962003"/>
    <x v="4"/>
    <x v="7"/>
    <x v="23"/>
  </r>
  <r>
    <x v="8618"/>
    <s v="Product227"/>
    <n v="7"/>
    <x v="2"/>
    <x v="1"/>
    <n v="7.2489545526412916E-2"/>
    <x v="226"/>
    <x v="0"/>
    <x v="0"/>
    <n v="133"/>
    <n v="72.278284707241113"/>
    <x v="203"/>
    <n v="469.27205288169159"/>
    <x v="5"/>
    <x v="7"/>
    <x v="23"/>
  </r>
  <r>
    <x v="8619"/>
    <s v="Product228"/>
    <n v="1"/>
    <x v="2"/>
    <x v="1"/>
    <n v="6.3195200267908147E-3"/>
    <x v="227"/>
    <x v="1"/>
    <x v="3"/>
    <n v="249"/>
    <n v="94.475060253686706"/>
    <x v="274"/>
    <n v="93.878023218381259"/>
    <x v="6"/>
    <x v="7"/>
    <x v="23"/>
  </r>
  <r>
    <x v="8620"/>
    <s v="Product229"/>
    <n v="7"/>
    <x v="1"/>
    <x v="0"/>
    <n v="7.9581580845451833E-2"/>
    <x v="228"/>
    <x v="2"/>
    <x v="3"/>
    <n v="50"/>
    <n v="81.126864318550702"/>
    <x v="169"/>
    <n v="522.69462144932163"/>
    <x v="7"/>
    <x v="7"/>
    <x v="23"/>
  </r>
  <r>
    <x v="8621"/>
    <s v="Product230"/>
    <n v="5"/>
    <x v="1"/>
    <x v="0"/>
    <n v="6.5244790224289764E-2"/>
    <x v="229"/>
    <x v="3"/>
    <x v="2"/>
    <n v="27"/>
    <n v="137.07871954418411"/>
    <x v="416"/>
    <n v="640.67523621654777"/>
    <x v="8"/>
    <x v="7"/>
    <x v="23"/>
  </r>
  <r>
    <x v="8622"/>
    <s v="Product231"/>
    <n v="4"/>
    <x v="1"/>
    <x v="0"/>
    <n v="8.7031860589722607E-2"/>
    <x v="230"/>
    <x v="4"/>
    <x v="3"/>
    <n v="198"/>
    <n v="201.12011366942511"/>
    <x v="198"/>
    <n v="734.46502389903424"/>
    <x v="9"/>
    <x v="7"/>
    <x v="23"/>
  </r>
  <r>
    <x v="8623"/>
    <s v="Product232"/>
    <n v="10"/>
    <x v="1"/>
    <x v="0"/>
    <n v="2.306201017396935E-2"/>
    <x v="231"/>
    <x v="0"/>
    <x v="0"/>
    <n v="174"/>
    <n v="245.15269321425299"/>
    <x v="1157"/>
    <n v="2394.9897930916991"/>
    <x v="10"/>
    <x v="7"/>
    <x v="23"/>
  </r>
  <r>
    <x v="8624"/>
    <s v="Product233"/>
    <n v="2"/>
    <x v="0"/>
    <x v="1"/>
    <n v="1.3233543037045759E-2"/>
    <x v="232"/>
    <x v="1"/>
    <x v="0"/>
    <n v="6"/>
    <n v="226.22914666886459"/>
    <x v="54"/>
    <n v="446.4706670403761"/>
    <x v="11"/>
    <x v="7"/>
    <x v="23"/>
  </r>
  <r>
    <x v="8625"/>
    <s v="Product234"/>
    <n v="4"/>
    <x v="1"/>
    <x v="0"/>
    <n v="8.9731898315356995E-2"/>
    <x v="233"/>
    <x v="2"/>
    <x v="1"/>
    <n v="146"/>
    <n v="170.21881375540303"/>
    <x v="554"/>
    <n v="619.77902587257006"/>
    <x v="12"/>
    <x v="7"/>
    <x v="23"/>
  </r>
  <r>
    <x v="8626"/>
    <s v="Product235"/>
    <n v="1"/>
    <x v="2"/>
    <x v="0"/>
    <n v="7.1829235221630261E-2"/>
    <x v="234"/>
    <x v="3"/>
    <x v="0"/>
    <n v="249"/>
    <n v="227.36863391206455"/>
    <x v="274"/>
    <n v="211.03691882477412"/>
    <x v="13"/>
    <x v="7"/>
    <x v="23"/>
  </r>
  <r>
    <x v="8627"/>
    <s v="Product236"/>
    <n v="2"/>
    <x v="0"/>
    <x v="0"/>
    <n v="2.5977375355800216E-2"/>
    <x v="235"/>
    <x v="4"/>
    <x v="1"/>
    <n v="21"/>
    <n v="158.55860152391026"/>
    <x v="103"/>
    <n v="308.87933043246574"/>
    <x v="14"/>
    <x v="7"/>
    <x v="23"/>
  </r>
  <r>
    <x v="8628"/>
    <s v="Product237"/>
    <n v="14"/>
    <x v="0"/>
    <x v="0"/>
    <n v="7.036995518502695E-2"/>
    <x v="236"/>
    <x v="0"/>
    <x v="2"/>
    <n v="168"/>
    <n v="77.561301137307566"/>
    <x v="1142"/>
    <n v="1009.4464219305601"/>
    <x v="15"/>
    <x v="7"/>
    <x v="23"/>
  </r>
  <r>
    <x v="8629"/>
    <s v="Product238"/>
    <n v="4"/>
    <x v="0"/>
    <x v="0"/>
    <n v="4.7320231559593064E-2"/>
    <x v="237"/>
    <x v="1"/>
    <x v="0"/>
    <n v="239"/>
    <n v="78.067810982655999"/>
    <x v="1611"/>
    <n v="297.49449635842467"/>
    <x v="16"/>
    <x v="7"/>
    <x v="23"/>
  </r>
  <r>
    <x v="8630"/>
    <s v="Product239"/>
    <n v="11"/>
    <x v="1"/>
    <x v="1"/>
    <n v="3.3034546015955978E-2"/>
    <x v="238"/>
    <x v="2"/>
    <x v="3"/>
    <n v="131"/>
    <n v="69.014310227503472"/>
    <x v="1042"/>
    <n v="734.07899202586896"/>
    <x v="17"/>
    <x v="7"/>
    <x v="23"/>
  </r>
  <r>
    <x v="8631"/>
    <s v="Product240"/>
    <n v="11"/>
    <x v="1"/>
    <x v="1"/>
    <n v="5.4860867499298617E-2"/>
    <x v="239"/>
    <x v="3"/>
    <x v="3"/>
    <n v="163"/>
    <n v="129.07863794540384"/>
    <x v="1583"/>
    <n v="1341.9699908130021"/>
    <x v="18"/>
    <x v="7"/>
    <x v="23"/>
  </r>
  <r>
    <x v="8632"/>
    <s v="Product241"/>
    <n v="5"/>
    <x v="1"/>
    <x v="0"/>
    <n v="5.4529882979750734E-2"/>
    <x v="240"/>
    <x v="0"/>
    <x v="2"/>
    <n v="197"/>
    <n v="192.78512745743581"/>
    <x v="633"/>
    <n v="911.36288508472751"/>
    <x v="19"/>
    <x v="7"/>
    <x v="23"/>
  </r>
  <r>
    <x v="8633"/>
    <s v="Product242"/>
    <n v="7"/>
    <x v="0"/>
    <x v="0"/>
    <n v="3.77748289927618E-2"/>
    <x v="241"/>
    <x v="1"/>
    <x v="3"/>
    <n v="84"/>
    <n v="215.13920210747369"/>
    <x v="436"/>
    <n v="1449.0864887675727"/>
    <x v="20"/>
    <x v="7"/>
    <x v="23"/>
  </r>
  <r>
    <x v="8634"/>
    <s v="Product243"/>
    <n v="10"/>
    <x v="2"/>
    <x v="0"/>
    <n v="4.9951420608002908E-2"/>
    <x v="242"/>
    <x v="2"/>
    <x v="0"/>
    <n v="151"/>
    <n v="284.2617590319486"/>
    <x v="670"/>
    <n v="2700.62480343773"/>
    <x v="21"/>
    <x v="7"/>
    <x v="23"/>
  </r>
  <r>
    <x v="8635"/>
    <s v="Product244"/>
    <n v="11"/>
    <x v="2"/>
    <x v="0"/>
    <n v="3.369470521975837E-2"/>
    <x v="243"/>
    <x v="3"/>
    <x v="0"/>
    <n v="205"/>
    <n v="132.23978989764004"/>
    <x v="999"/>
    <n v="1405.6241007458789"/>
    <x v="22"/>
    <x v="7"/>
    <x v="23"/>
  </r>
  <r>
    <x v="8636"/>
    <s v="Product245"/>
    <n v="2"/>
    <x v="1"/>
    <x v="1"/>
    <n v="1.1516645083937793E-2"/>
    <x v="244"/>
    <x v="4"/>
    <x v="1"/>
    <n v="209"/>
    <n v="121.91416898273111"/>
    <x v="1331"/>
    <n v="241.02025353570755"/>
    <x v="23"/>
    <x v="7"/>
    <x v="23"/>
  </r>
  <r>
    <x v="8637"/>
    <s v="Product246"/>
    <n v="4"/>
    <x v="1"/>
    <x v="0"/>
    <n v="2.1167359216016493E-2"/>
    <x v="245"/>
    <x v="0"/>
    <x v="0"/>
    <n v="186"/>
    <n v="45.360526186659342"/>
    <x v="1259"/>
    <n v="177.6014545385552"/>
    <x v="24"/>
    <x v="7"/>
    <x v="23"/>
  </r>
  <r>
    <x v="8638"/>
    <s v="Product247"/>
    <n v="4"/>
    <x v="1"/>
    <x v="0"/>
    <n v="7.9102118579881586E-2"/>
    <x v="246"/>
    <x v="1"/>
    <x v="1"/>
    <n v="5"/>
    <n v="31.733255880764752"/>
    <x v="848"/>
    <n v="116.89235244463509"/>
    <x v="25"/>
    <x v="7"/>
    <x v="23"/>
  </r>
  <r>
    <x v="8639"/>
    <s v="Product248"/>
    <n v="8"/>
    <x v="1"/>
    <x v="0"/>
    <n v="7.861966215879973E-2"/>
    <x v="247"/>
    <x v="2"/>
    <x v="2"/>
    <n v="149"/>
    <n v="232.65038773058043"/>
    <x v="962"/>
    <n v="1714.8759427687073"/>
    <x v="26"/>
    <x v="7"/>
    <x v="23"/>
  </r>
  <r>
    <x v="8640"/>
    <s v="Product249"/>
    <n v="14"/>
    <x v="0"/>
    <x v="0"/>
    <n v="1.1488983578880264E-2"/>
    <x v="248"/>
    <x v="3"/>
    <x v="0"/>
    <n v="79"/>
    <n v="145.5290909269134"/>
    <x v="295"/>
    <n v="2013.999534274066"/>
    <x v="27"/>
    <x v="7"/>
    <x v="23"/>
  </r>
  <r>
    <x v="8641"/>
    <s v="Product250"/>
    <n v="3"/>
    <x v="1"/>
    <x v="0"/>
    <n v="8.9203844891964104E-2"/>
    <x v="249"/>
    <x v="4"/>
    <x v="3"/>
    <n v="214"/>
    <n v="296.6876843798363"/>
    <x v="574"/>
    <n v="810.66600660318409"/>
    <x v="28"/>
    <x v="7"/>
    <x v="23"/>
  </r>
  <r>
    <x v="8642"/>
    <s v="Product251"/>
    <n v="8"/>
    <x v="2"/>
    <x v="1"/>
    <n v="3.5227476141685012E-2"/>
    <x v="250"/>
    <x v="0"/>
    <x v="3"/>
    <n v="89"/>
    <n v="43.278857059691006"/>
    <x v="728"/>
    <n v="334.03401724145078"/>
    <x v="29"/>
    <x v="7"/>
    <x v="23"/>
  </r>
  <r>
    <x v="8643"/>
    <s v="Product252"/>
    <n v="14"/>
    <x v="0"/>
    <x v="1"/>
    <n v="5.2167608816429706E-2"/>
    <x v="251"/>
    <x v="1"/>
    <x v="2"/>
    <n v="105"/>
    <n v="107.54747358280382"/>
    <x v="704"/>
    <n v="1427.1177067243711"/>
    <x v="30"/>
    <x v="7"/>
    <x v="23"/>
  </r>
  <r>
    <x v="8644"/>
    <s v="Product253"/>
    <n v="6"/>
    <x v="0"/>
    <x v="0"/>
    <n v="8.8680307231771616E-2"/>
    <x v="252"/>
    <x v="2"/>
    <x v="3"/>
    <n v="224"/>
    <n v="285.65582359530941"/>
    <x v="506"/>
    <n v="1561.9426643779957"/>
    <x v="0"/>
    <x v="8"/>
    <x v="23"/>
  </r>
  <r>
    <x v="8645"/>
    <s v="Product254"/>
    <n v="6"/>
    <x v="0"/>
    <x v="0"/>
    <n v="4.5527109377777181E-2"/>
    <x v="253"/>
    <x v="3"/>
    <x v="0"/>
    <n v="223"/>
    <n v="171.37398211093762"/>
    <x v="1534"/>
    <n v="981.43092049720644"/>
    <x v="1"/>
    <x v="8"/>
    <x v="23"/>
  </r>
  <r>
    <x v="8646"/>
    <s v="Product255"/>
    <n v="11"/>
    <x v="1"/>
    <x v="0"/>
    <n v="2.1323304420671263E-2"/>
    <x v="254"/>
    <x v="4"/>
    <x v="0"/>
    <n v="173"/>
    <n v="33.442919325993437"/>
    <x v="1191"/>
    <n v="360.0278635413826"/>
    <x v="2"/>
    <x v="8"/>
    <x v="23"/>
  </r>
  <r>
    <x v="8647"/>
    <s v="Product256"/>
    <n v="8"/>
    <x v="1"/>
    <x v="0"/>
    <n v="6.4852010647622318E-2"/>
    <x v="255"/>
    <x v="0"/>
    <x v="1"/>
    <n v="208"/>
    <n v="214.93374557897224"/>
    <x v="452"/>
    <n v="1607.9588801772111"/>
    <x v="3"/>
    <x v="8"/>
    <x v="23"/>
  </r>
  <r>
    <x v="8648"/>
    <s v="Product257"/>
    <n v="14"/>
    <x v="1"/>
    <x v="1"/>
    <n v="1.3016348777027488E-2"/>
    <x v="256"/>
    <x v="1"/>
    <x v="0"/>
    <n v="177"/>
    <n v="180.72376895461423"/>
    <x v="1466"/>
    <n v="2497.1996748384286"/>
    <x v="4"/>
    <x v="8"/>
    <x v="23"/>
  </r>
  <r>
    <x v="8649"/>
    <s v="Product258"/>
    <n v="5"/>
    <x v="0"/>
    <x v="0"/>
    <n v="4.6994206923103243E-2"/>
    <x v="257"/>
    <x v="2"/>
    <x v="1"/>
    <n v="64"/>
    <n v="280.87907460111103"/>
    <x v="1430"/>
    <n v="1338.3969262446831"/>
    <x v="5"/>
    <x v="8"/>
    <x v="23"/>
  </r>
  <r>
    <x v="8650"/>
    <s v="Product259"/>
    <n v="15"/>
    <x v="2"/>
    <x v="0"/>
    <n v="5.8906534911128773E-2"/>
    <x v="258"/>
    <x v="3"/>
    <x v="2"/>
    <n v="17"/>
    <n v="286.39004829279173"/>
    <x v="773"/>
    <n v="4042.7970437224881"/>
    <x v="6"/>
    <x v="8"/>
    <x v="23"/>
  </r>
  <r>
    <x v="8651"/>
    <s v="Product260"/>
    <n v="6"/>
    <x v="2"/>
    <x v="0"/>
    <n v="5.9369681585546036E-2"/>
    <x v="259"/>
    <x v="4"/>
    <x v="0"/>
    <n v="190"/>
    <n v="161.79594582068756"/>
    <x v="61"/>
    <n v="913.14103221288656"/>
    <x v="7"/>
    <x v="8"/>
    <x v="23"/>
  </r>
  <r>
    <x v="8652"/>
    <s v="Product261"/>
    <n v="5"/>
    <x v="1"/>
    <x v="0"/>
    <n v="6.5226249331885741E-2"/>
    <x v="260"/>
    <x v="0"/>
    <x v="3"/>
    <n v="60"/>
    <n v="195.54041427113759"/>
    <x v="47"/>
    <n v="913.9302322771407"/>
    <x v="8"/>
    <x v="8"/>
    <x v="23"/>
  </r>
  <r>
    <x v="8653"/>
    <s v="Product262"/>
    <n v="15"/>
    <x v="1"/>
    <x v="0"/>
    <n v="2.7880645331161715E-2"/>
    <x v="261"/>
    <x v="1"/>
    <x v="3"/>
    <n v="162"/>
    <n v="30.010585081647065"/>
    <x v="128"/>
    <n v="437.60805904207518"/>
    <x v="9"/>
    <x v="8"/>
    <x v="23"/>
  </r>
  <r>
    <x v="8654"/>
    <s v="Product263"/>
    <n v="15"/>
    <x v="1"/>
    <x v="1"/>
    <n v="9.0752374863451724E-2"/>
    <x v="262"/>
    <x v="2"/>
    <x v="2"/>
    <n v="168"/>
    <n v="58.643910349874794"/>
    <x v="235"/>
    <n v="799.8275432151645"/>
    <x v="10"/>
    <x v="8"/>
    <x v="23"/>
  </r>
  <r>
    <x v="8655"/>
    <s v="Product264"/>
    <n v="10"/>
    <x v="1"/>
    <x v="1"/>
    <n v="9.9982713921810434E-2"/>
    <x v="263"/>
    <x v="3"/>
    <x v="3"/>
    <n v="243"/>
    <n v="191.7016091813374"/>
    <x v="128"/>
    <n v="1725.3476203220903"/>
    <x v="11"/>
    <x v="8"/>
    <x v="23"/>
  </r>
  <r>
    <x v="8656"/>
    <s v="Product265"/>
    <n v="1"/>
    <x v="0"/>
    <x v="0"/>
    <n v="8.5969770571955609E-2"/>
    <x v="264"/>
    <x v="0"/>
    <x v="0"/>
    <n v="46"/>
    <n v="50.10237665970552"/>
    <x v="595"/>
    <n v="45.79508683316093"/>
    <x v="12"/>
    <x v="8"/>
    <x v="23"/>
  </r>
  <r>
    <x v="8657"/>
    <s v="Product266"/>
    <n v="11"/>
    <x v="1"/>
    <x v="0"/>
    <n v="5.8109598621514408E-2"/>
    <x v="265"/>
    <x v="1"/>
    <x v="0"/>
    <n v="180"/>
    <n v="111.31050978207034"/>
    <x v="250"/>
    <n v="1153.2653080990588"/>
    <x v="13"/>
    <x v="8"/>
    <x v="23"/>
  </r>
  <r>
    <x v="8658"/>
    <s v="Product267"/>
    <n v="11"/>
    <x v="2"/>
    <x v="0"/>
    <n v="8.2957346064339882E-2"/>
    <x v="266"/>
    <x v="2"/>
    <x v="1"/>
    <n v="246"/>
    <n v="190.49195351674894"/>
    <x v="472"/>
    <n v="1921.5817126702661"/>
    <x v="14"/>
    <x v="8"/>
    <x v="23"/>
  </r>
  <r>
    <x v="8659"/>
    <s v="Product268"/>
    <n v="5"/>
    <x v="0"/>
    <x v="0"/>
    <n v="4.0021285255858553E-2"/>
    <x v="267"/>
    <x v="3"/>
    <x v="0"/>
    <n v="46"/>
    <n v="133.18569662500644"/>
    <x v="189"/>
    <n v="639.27716934188413"/>
    <x v="15"/>
    <x v="8"/>
    <x v="23"/>
  </r>
  <r>
    <x v="8660"/>
    <s v="Product269"/>
    <n v="4"/>
    <x v="0"/>
    <x v="1"/>
    <n v="3.365298221587109E-2"/>
    <x v="268"/>
    <x v="4"/>
    <x v="1"/>
    <n v="89"/>
    <n v="39.797199597821312"/>
    <x v="1280"/>
    <n v="153.83162059005744"/>
    <x v="16"/>
    <x v="8"/>
    <x v="23"/>
  </r>
  <r>
    <x v="8661"/>
    <s v="Product270"/>
    <n v="1"/>
    <x v="0"/>
    <x v="0"/>
    <n v="8.9289016906429819E-2"/>
    <x v="269"/>
    <x v="0"/>
    <x v="2"/>
    <n v="104"/>
    <n v="235.83100098199458"/>
    <x v="631"/>
    <n v="214.77388274825302"/>
    <x v="17"/>
    <x v="8"/>
    <x v="23"/>
  </r>
  <r>
    <x v="8662"/>
    <s v="Product271"/>
    <n v="14"/>
    <x v="1"/>
    <x v="0"/>
    <n v="8.0931567187704903E-2"/>
    <x v="270"/>
    <x v="1"/>
    <x v="0"/>
    <n v="196"/>
    <n v="290.30399807827871"/>
    <x v="949"/>
    <n v="3735.3293677412598"/>
    <x v="18"/>
    <x v="8"/>
    <x v="23"/>
  </r>
  <r>
    <x v="8663"/>
    <s v="Product272"/>
    <n v="15"/>
    <x v="1"/>
    <x v="0"/>
    <n v="1.9617352154248049E-2"/>
    <x v="271"/>
    <x v="2"/>
    <x v="3"/>
    <n v="45"/>
    <n v="59.220189866082144"/>
    <x v="326"/>
    <n v="870.87669820256667"/>
    <x v="19"/>
    <x v="8"/>
    <x v="23"/>
  </r>
  <r>
    <x v="8664"/>
    <s v="Product273"/>
    <n v="4"/>
    <x v="1"/>
    <x v="0"/>
    <n v="7.8134139633734265E-2"/>
    <x v="272"/>
    <x v="3"/>
    <x v="3"/>
    <n v="80"/>
    <n v="254.01662155559197"/>
    <x v="1430"/>
    <n v="936.67700551071164"/>
    <x v="20"/>
    <x v="8"/>
    <x v="23"/>
  </r>
  <r>
    <x v="8665"/>
    <s v="Product274"/>
    <n v="6"/>
    <x v="0"/>
    <x v="0"/>
    <n v="7.0989514736307616E-2"/>
    <x v="273"/>
    <x v="4"/>
    <x v="2"/>
    <n v="60"/>
    <n v="253.55758983351728"/>
    <x v="947"/>
    <n v="1413.3459574411688"/>
    <x v="21"/>
    <x v="8"/>
    <x v="23"/>
  </r>
  <r>
    <x v="8666"/>
    <s v="Product275"/>
    <n v="3"/>
    <x v="2"/>
    <x v="1"/>
    <n v="4.5414088433054334E-2"/>
    <x v="274"/>
    <x v="0"/>
    <x v="3"/>
    <n v="47"/>
    <n v="185.1558047559104"/>
    <x v="535"/>
    <n v="530.2413679944965"/>
    <x v="22"/>
    <x v="8"/>
    <x v="23"/>
  </r>
  <r>
    <x v="8667"/>
    <s v="Product276"/>
    <n v="6"/>
    <x v="2"/>
    <x v="1"/>
    <n v="1.4870836571141411E-4"/>
    <x v="275"/>
    <x v="1"/>
    <x v="0"/>
    <n v="168"/>
    <n v="37.206559992708279"/>
    <x v="115"/>
    <n v="223.20616239586812"/>
    <x v="23"/>
    <x v="8"/>
    <x v="23"/>
  </r>
  <r>
    <x v="8668"/>
    <s v="Product277"/>
    <n v="11"/>
    <x v="1"/>
    <x v="0"/>
    <n v="1.3839954321414528E-2"/>
    <x v="276"/>
    <x v="2"/>
    <x v="0"/>
    <n v="243"/>
    <n v="316.90761044073213"/>
    <x v="1509"/>
    <n v="3437.7378594693614"/>
    <x v="24"/>
    <x v="8"/>
    <x v="23"/>
  </r>
  <r>
    <x v="8669"/>
    <s v="Product278"/>
    <n v="2"/>
    <x v="1"/>
    <x v="0"/>
    <n v="4.7671931136375183E-2"/>
    <x v="277"/>
    <x v="3"/>
    <x v="1"/>
    <n v="240"/>
    <n v="300.61840965630938"/>
    <x v="134"/>
    <n v="572.5746990656944"/>
    <x v="25"/>
    <x v="8"/>
    <x v="23"/>
  </r>
  <r>
    <x v="8670"/>
    <s v="Product279"/>
    <n v="4"/>
    <x v="1"/>
    <x v="0"/>
    <n v="2.3790528691753434E-2"/>
    <x v="278"/>
    <x v="4"/>
    <x v="0"/>
    <n v="172"/>
    <n v="99.457739734948916"/>
    <x v="1063"/>
    <n v="388.36635009667066"/>
    <x v="26"/>
    <x v="8"/>
    <x v="23"/>
  </r>
  <r>
    <x v="8671"/>
    <s v="Product280"/>
    <n v="14"/>
    <x v="1"/>
    <x v="0"/>
    <n v="5.5362411206188844E-2"/>
    <x v="279"/>
    <x v="0"/>
    <x v="1"/>
    <n v="44"/>
    <n v="245.41813368550487"/>
    <x v="640"/>
    <n v="3245.6367167133353"/>
    <x v="27"/>
    <x v="8"/>
    <x v="23"/>
  </r>
  <r>
    <x v="8672"/>
    <s v="Product281"/>
    <n v="9"/>
    <x v="0"/>
    <x v="1"/>
    <n v="9.6864339998322668E-2"/>
    <x v="280"/>
    <x v="1"/>
    <x v="2"/>
    <n v="206"/>
    <n v="316.79496329043297"/>
    <x v="1048"/>
    <n v="2574.9794543086109"/>
    <x v="28"/>
    <x v="8"/>
    <x v="23"/>
  </r>
  <r>
    <x v="8673"/>
    <s v="Product282"/>
    <n v="14"/>
    <x v="1"/>
    <x v="0"/>
    <n v="5.1964046766977127E-2"/>
    <x v="281"/>
    <x v="2"/>
    <x v="0"/>
    <n v="177"/>
    <n v="177.42779655040533"/>
    <x v="1466"/>
    <n v="2354.9110232577773"/>
    <x v="29"/>
    <x v="8"/>
    <x v="23"/>
  </r>
  <r>
    <x v="8674"/>
    <s v="Product283"/>
    <n v="4"/>
    <x v="2"/>
    <x v="0"/>
    <n v="7.6348564180650558E-2"/>
    <x v="282"/>
    <x v="3"/>
    <x v="3"/>
    <n v="220"/>
    <n v="299.30799536427537"/>
    <x v="897"/>
    <n v="1105.8250386816967"/>
    <x v="0"/>
    <x v="9"/>
    <x v="23"/>
  </r>
  <r>
    <x v="8675"/>
    <s v="Product284"/>
    <n v="10"/>
    <x v="0"/>
    <x v="0"/>
    <n v="5.32781208768347E-2"/>
    <x v="283"/>
    <x v="4"/>
    <x v="3"/>
    <n v="60"/>
    <n v="268.54773587768642"/>
    <x v="321"/>
    <n v="2542.4001714439473"/>
    <x v="1"/>
    <x v="9"/>
    <x v="23"/>
  </r>
  <r>
    <x v="8676"/>
    <s v="Product285"/>
    <n v="3"/>
    <x v="0"/>
    <x v="0"/>
    <n v="9.4539125451131453E-2"/>
    <x v="284"/>
    <x v="0"/>
    <x v="2"/>
    <n v="74"/>
    <n v="72.285779559855484"/>
    <x v="333"/>
    <n v="196.35583553314044"/>
    <x v="2"/>
    <x v="9"/>
    <x v="23"/>
  </r>
  <r>
    <x v="8677"/>
    <s v="Product286"/>
    <n v="10"/>
    <x v="0"/>
    <x v="0"/>
    <n v="4.8814418634396166E-2"/>
    <x v="285"/>
    <x v="1"/>
    <x v="3"/>
    <n v="64"/>
    <n v="205.11957095282509"/>
    <x v="1311"/>
    <n v="1951.0677834622616"/>
    <x v="3"/>
    <x v="9"/>
    <x v="23"/>
  </r>
  <r>
    <x v="8678"/>
    <s v="Product287"/>
    <n v="11"/>
    <x v="1"/>
    <x v="1"/>
    <n v="8.3627319628336028E-3"/>
    <x v="286"/>
    <x v="2"/>
    <x v="0"/>
    <n v="181"/>
    <n v="148.49853485795163"/>
    <x v="1531"/>
    <n v="1619.8234955546718"/>
    <x v="4"/>
    <x v="9"/>
    <x v="23"/>
  </r>
  <r>
    <x v="8679"/>
    <s v="Product288"/>
    <n v="12"/>
    <x v="1"/>
    <x v="1"/>
    <n v="9.8369047086543492E-3"/>
    <x v="287"/>
    <x v="3"/>
    <x v="0"/>
    <n v="227"/>
    <n v="119.32318409536738"/>
    <x v="342"/>
    <n v="1417.7929596466563"/>
    <x v="5"/>
    <x v="9"/>
    <x v="23"/>
  </r>
  <r>
    <x v="8680"/>
    <s v="Product289"/>
    <n v="7"/>
    <x v="1"/>
    <x v="0"/>
    <n v="1.4567663990919834E-2"/>
    <x v="288"/>
    <x v="0"/>
    <x v="1"/>
    <n v="167"/>
    <n v="270.86265388282442"/>
    <x v="895"/>
    <n v="1868.4177242735943"/>
    <x v="6"/>
    <x v="9"/>
    <x v="23"/>
  </r>
  <r>
    <x v="8681"/>
    <s v="Product290"/>
    <n v="2"/>
    <x v="0"/>
    <x v="0"/>
    <n v="4.2826198191307452E-2"/>
    <x v="289"/>
    <x v="1"/>
    <x v="0"/>
    <n v="149"/>
    <n v="193.03275130723199"/>
    <x v="746"/>
    <n v="369.53178488467023"/>
    <x v="7"/>
    <x v="9"/>
    <x v="23"/>
  </r>
  <r>
    <x v="8682"/>
    <s v="Product291"/>
    <n v="15"/>
    <x v="2"/>
    <x v="0"/>
    <n v="7.3735534801223995E-2"/>
    <x v="290"/>
    <x v="2"/>
    <x v="1"/>
    <n v="35"/>
    <n v="29.265787212558113"/>
    <x v="561"/>
    <n v="406.61788111591977"/>
    <x v="8"/>
    <x v="9"/>
    <x v="23"/>
  </r>
  <r>
    <x v="8683"/>
    <s v="Product292"/>
    <n v="13"/>
    <x v="2"/>
    <x v="0"/>
    <n v="4.0361301081576456E-2"/>
    <x v="291"/>
    <x v="3"/>
    <x v="2"/>
    <n v="150"/>
    <n v="259.374517058366"/>
    <x v="1338"/>
    <n v="3235.7757130723026"/>
    <x v="9"/>
    <x v="9"/>
    <x v="23"/>
  </r>
  <r>
    <x v="8684"/>
    <s v="Product293"/>
    <n v="4"/>
    <x v="1"/>
    <x v="1"/>
    <n v="5.5257300275402932E-2"/>
    <x v="292"/>
    <x v="4"/>
    <x v="0"/>
    <n v="205"/>
    <n v="32.869262339197931"/>
    <x v="1263"/>
    <n v="124.21198256115952"/>
    <x v="10"/>
    <x v="9"/>
    <x v="23"/>
  </r>
  <r>
    <x v="8685"/>
    <s v="Product294"/>
    <n v="13"/>
    <x v="1"/>
    <x v="0"/>
    <n v="9.3742355852892922E-2"/>
    <x v="293"/>
    <x v="0"/>
    <x v="3"/>
    <n v="119"/>
    <n v="98.313424762071008"/>
    <x v="1399"/>
    <n v="1158.2648052678082"/>
    <x v="11"/>
    <x v="9"/>
    <x v="23"/>
  </r>
  <r>
    <x v="8686"/>
    <s v="Product295"/>
    <n v="15"/>
    <x v="1"/>
    <x v="0"/>
    <n v="3.3727854248534576E-2"/>
    <x v="294"/>
    <x v="1"/>
    <x v="3"/>
    <n v="109"/>
    <n v="282.85069917080034"/>
    <x v="259"/>
    <n v="4099.6612802260724"/>
    <x v="12"/>
    <x v="9"/>
    <x v="23"/>
  </r>
  <r>
    <x v="8687"/>
    <s v="Product296"/>
    <n v="9"/>
    <x v="1"/>
    <x v="0"/>
    <n v="4.1832135373455925E-2"/>
    <x v="295"/>
    <x v="2"/>
    <x v="2"/>
    <n v="67"/>
    <n v="184.71786066366573"/>
    <x v="922"/>
    <n v="1592.916462994393"/>
    <x v="13"/>
    <x v="9"/>
    <x v="23"/>
  </r>
  <r>
    <x v="8688"/>
    <s v="Product297"/>
    <n v="5"/>
    <x v="0"/>
    <x v="0"/>
    <n v="3.9002198526653389E-2"/>
    <x v="296"/>
    <x v="3"/>
    <x v="3"/>
    <n v="231"/>
    <n v="298.38595004803614"/>
    <x v="262"/>
    <n v="1433.7412099334927"/>
    <x v="14"/>
    <x v="9"/>
    <x v="23"/>
  </r>
  <r>
    <x v="8689"/>
    <s v="Product298"/>
    <n v="11"/>
    <x v="1"/>
    <x v="0"/>
    <n v="5.8118134153244808E-2"/>
    <x v="297"/>
    <x v="4"/>
    <x v="0"/>
    <n v="58"/>
    <n v="247.5691953517846"/>
    <x v="1527"/>
    <n v="2564.990292085306"/>
    <x v="15"/>
    <x v="9"/>
    <x v="23"/>
  </r>
  <r>
    <x v="8690"/>
    <s v="Product299"/>
    <n v="10"/>
    <x v="2"/>
    <x v="1"/>
    <n v="6.7005759746244925E-2"/>
    <x v="298"/>
    <x v="0"/>
    <x v="0"/>
    <n v="231"/>
    <n v="25.050350401253915"/>
    <x v="833"/>
    <n v="233.71832640708249"/>
    <x v="16"/>
    <x v="9"/>
    <x v="23"/>
  </r>
  <r>
    <x v="8691"/>
    <s v="Product300"/>
    <n v="15"/>
    <x v="0"/>
    <x v="1"/>
    <n v="8.6124894414645881E-3"/>
    <x v="299"/>
    <x v="1"/>
    <x v="1"/>
    <n v="227"/>
    <n v="267.83376015561043"/>
    <x v="1484"/>
    <n v="3982.9056708630374"/>
    <x v="17"/>
    <x v="9"/>
    <x v="23"/>
  </r>
  <r>
    <x v="8692"/>
    <s v="Product301"/>
    <n v="6"/>
    <x v="0"/>
    <x v="0"/>
    <n v="4.9123396013269205E-3"/>
    <x v="300"/>
    <x v="2"/>
    <x v="0"/>
    <n v="76"/>
    <n v="218.02237819750093"/>
    <x v="67"/>
    <n v="1301.7082694106352"/>
    <x v="18"/>
    <x v="9"/>
    <x v="23"/>
  </r>
  <r>
    <x v="8693"/>
    <s v="Product302"/>
    <n v="5"/>
    <x v="0"/>
    <x v="0"/>
    <n v="8.8739308543812331E-2"/>
    <x v="301"/>
    <x v="3"/>
    <x v="1"/>
    <n v="59"/>
    <n v="227.0831435122482"/>
    <x v="786"/>
    <n v="1034.6597118750801"/>
    <x v="19"/>
    <x v="9"/>
    <x v="23"/>
  </r>
  <r>
    <x v="8694"/>
    <s v="Product303"/>
    <n v="9"/>
    <x v="1"/>
    <x v="0"/>
    <n v="4.8331033316707711E-2"/>
    <x v="302"/>
    <x v="4"/>
    <x v="2"/>
    <n v="132"/>
    <n v="150.46494163993614"/>
    <x v="1061"/>
    <n v="1288.7353397928591"/>
    <x v="20"/>
    <x v="9"/>
    <x v="23"/>
  </r>
  <r>
    <x v="8695"/>
    <s v="Product304"/>
    <n v="6"/>
    <x v="1"/>
    <x v="0"/>
    <n v="9.815259695701295E-2"/>
    <x v="303"/>
    <x v="0"/>
    <x v="0"/>
    <n v="196"/>
    <n v="306.61983276164636"/>
    <x v="514"/>
    <n v="1659.1457993853946"/>
    <x v="21"/>
    <x v="9"/>
    <x v="23"/>
  </r>
  <r>
    <x v="8696"/>
    <s v="Product305"/>
    <n v="7"/>
    <x v="1"/>
    <x v="1"/>
    <n v="4.0397137212218076E-2"/>
    <x v="304"/>
    <x v="1"/>
    <x v="3"/>
    <n v="52"/>
    <n v="78.488072182146084"/>
    <x v="531"/>
    <n v="527.22165132477016"/>
    <x v="22"/>
    <x v="9"/>
    <x v="23"/>
  </r>
  <r>
    <x v="8697"/>
    <s v="Product306"/>
    <n v="9"/>
    <x v="0"/>
    <x v="0"/>
    <n v="7.6064563423816735E-3"/>
    <x v="305"/>
    <x v="2"/>
    <x v="3"/>
    <n v="228"/>
    <n v="224.81457987798171"/>
    <x v="510"/>
    <n v="2007.9408383190807"/>
    <x v="23"/>
    <x v="9"/>
    <x v="23"/>
  </r>
  <r>
    <x v="8698"/>
    <s v="Product307"/>
    <n v="1"/>
    <x v="2"/>
    <x v="0"/>
    <n v="5.4952153405344886E-2"/>
    <x v="306"/>
    <x v="3"/>
    <x v="2"/>
    <n v="11"/>
    <n v="255.05041566387018"/>
    <x v="267"/>
    <n v="241.03484609621222"/>
    <x v="24"/>
    <x v="9"/>
    <x v="23"/>
  </r>
  <r>
    <x v="8699"/>
    <s v="Product308"/>
    <n v="8"/>
    <x v="2"/>
    <x v="0"/>
    <n v="3.3018287580288901E-2"/>
    <x v="307"/>
    <x v="4"/>
    <x v="3"/>
    <n v="78"/>
    <n v="244.30172401690425"/>
    <x v="176"/>
    <n v="1889.8823954956299"/>
    <x v="25"/>
    <x v="9"/>
    <x v="23"/>
  </r>
  <r>
    <x v="8700"/>
    <s v="Product309"/>
    <n v="15"/>
    <x v="1"/>
    <x v="0"/>
    <n v="1.6596685624662478E-2"/>
    <x v="308"/>
    <x v="0"/>
    <x v="0"/>
    <n v="69"/>
    <n v="56.265370282350872"/>
    <x v="622"/>
    <n v="829.9732743032921"/>
    <x v="26"/>
    <x v="9"/>
    <x v="23"/>
  </r>
  <r>
    <x v="8701"/>
    <s v="Product310"/>
    <n v="8"/>
    <x v="1"/>
    <x v="0"/>
    <n v="9.8805808736376982E-2"/>
    <x v="309"/>
    <x v="1"/>
    <x v="0"/>
    <n v="213"/>
    <n v="226.2120407048032"/>
    <x v="1601"/>
    <n v="1630.8878166164711"/>
    <x v="27"/>
    <x v="9"/>
    <x v="23"/>
  </r>
  <r>
    <x v="8702"/>
    <s v="Product311"/>
    <n v="9"/>
    <x v="1"/>
    <x v="1"/>
    <n v="9.062257826910787E-2"/>
    <x v="310"/>
    <x v="2"/>
    <x v="1"/>
    <n v="217"/>
    <n v="30.028825602257768"/>
    <x v="1392"/>
    <n v="245.76782403408995"/>
    <x v="28"/>
    <x v="9"/>
    <x v="23"/>
  </r>
  <r>
    <x v="8703"/>
    <s v="Product312"/>
    <n v="12"/>
    <x v="1"/>
    <x v="1"/>
    <n v="8.4652930894859008E-2"/>
    <x v="311"/>
    <x v="3"/>
    <x v="0"/>
    <n v="87"/>
    <n v="119.57466562318517"/>
    <x v="1276"/>
    <n v="1313.4278366089175"/>
    <x v="29"/>
    <x v="9"/>
    <x v="23"/>
  </r>
  <r>
    <x v="8704"/>
    <s v="Product313"/>
    <n v="11"/>
    <x v="0"/>
    <x v="0"/>
    <n v="6.5378685136920842E-2"/>
    <x v="312"/>
    <x v="0"/>
    <x v="1"/>
    <n v="212"/>
    <n v="281.98389187349579"/>
    <x v="392"/>
    <n v="2899.0297137231651"/>
    <x v="30"/>
    <x v="9"/>
    <x v="23"/>
  </r>
  <r>
    <x v="8705"/>
    <s v="Product314"/>
    <n v="2"/>
    <x v="1"/>
    <x v="0"/>
    <n v="3.5826074720369375E-2"/>
    <x v="313"/>
    <x v="1"/>
    <x v="2"/>
    <n v="55"/>
    <n v="190.68086249612242"/>
    <x v="90"/>
    <n v="367.69903133718373"/>
    <x v="0"/>
    <x v="10"/>
    <x v="23"/>
  </r>
  <r>
    <x v="8706"/>
    <s v="Product315"/>
    <n v="1"/>
    <x v="2"/>
    <x v="0"/>
    <n v="7.4320900239496765E-2"/>
    <x v="314"/>
    <x v="2"/>
    <x v="0"/>
    <n v="15"/>
    <n v="222.13926695197958"/>
    <x v="1449"/>
    <n v="205.62967665356655"/>
    <x v="1"/>
    <x v="10"/>
    <x v="23"/>
  </r>
  <r>
    <x v="8707"/>
    <s v="Product316"/>
    <n v="11"/>
    <x v="0"/>
    <x v="0"/>
    <n v="1.9638282699308784E-2"/>
    <x v="315"/>
    <x v="3"/>
    <x v="3"/>
    <n v="249"/>
    <n v="158.80476252358199"/>
    <x v="209"/>
    <n v="1712.5472067346202"/>
    <x v="2"/>
    <x v="10"/>
    <x v="23"/>
  </r>
  <r>
    <x v="8708"/>
    <s v="Product317"/>
    <n v="4"/>
    <x v="0"/>
    <x v="1"/>
    <n v="6.969315257584778E-2"/>
    <x v="316"/>
    <x v="4"/>
    <x v="3"/>
    <n v="168"/>
    <n v="41.027881242472986"/>
    <x v="243"/>
    <n v="152.67407542071021"/>
    <x v="3"/>
    <x v="10"/>
    <x v="23"/>
  </r>
  <r>
    <x v="8709"/>
    <s v="Product318"/>
    <n v="15"/>
    <x v="0"/>
    <x v="0"/>
    <n v="3.244175212209046E-2"/>
    <x v="317"/>
    <x v="0"/>
    <x v="2"/>
    <n v="141"/>
    <n v="316.27554347079302"/>
    <x v="1345"/>
    <n v="4590.2251603085115"/>
    <x v="4"/>
    <x v="10"/>
    <x v="23"/>
  </r>
  <r>
    <x v="8710"/>
    <s v="Product319"/>
    <n v="2"/>
    <x v="1"/>
    <x v="0"/>
    <n v="4.5705481975996734E-2"/>
    <x v="318"/>
    <x v="1"/>
    <x v="3"/>
    <n v="11"/>
    <n v="271.55639517485895"/>
    <x v="755"/>
    <n v="518.28955849945555"/>
    <x v="5"/>
    <x v="10"/>
    <x v="23"/>
  </r>
  <r>
    <x v="8711"/>
    <s v="Product320"/>
    <n v="2"/>
    <x v="1"/>
    <x v="0"/>
    <n v="3.477418695882422E-2"/>
    <x v="319"/>
    <x v="2"/>
    <x v="0"/>
    <n v="60"/>
    <n v="91.210220439981413"/>
    <x v="109"/>
    <n v="176.07691836369187"/>
    <x v="6"/>
    <x v="10"/>
    <x v="23"/>
  </r>
  <r>
    <x v="8712"/>
    <s v="Product321"/>
    <n v="7"/>
    <x v="1"/>
    <x v="0"/>
    <n v="6.6747604497429835E-2"/>
    <x v="320"/>
    <x v="3"/>
    <x v="0"/>
    <n v="134"/>
    <n v="302.4181186548862"/>
    <x v="838"/>
    <n v="1975.6270357463713"/>
    <x v="7"/>
    <x v="10"/>
    <x v="23"/>
  </r>
  <r>
    <x v="8713"/>
    <s v="Product322"/>
    <n v="10"/>
    <x v="0"/>
    <x v="0"/>
    <n v="1.2331225165593275E-2"/>
    <x v="321"/>
    <x v="4"/>
    <x v="1"/>
    <n v="237"/>
    <n v="129.06405035957141"/>
    <x v="277"/>
    <n v="1274.7253249380408"/>
    <x v="8"/>
    <x v="10"/>
    <x v="23"/>
  </r>
  <r>
    <x v="8714"/>
    <s v="Product323"/>
    <n v="2"/>
    <x v="2"/>
    <x v="1"/>
    <n v="6.1646029478091682E-2"/>
    <x v="322"/>
    <x v="0"/>
    <x v="0"/>
    <n v="95"/>
    <n v="38.703403187604358"/>
    <x v="668"/>
    <n v="72.63498410759766"/>
    <x v="9"/>
    <x v="10"/>
    <x v="23"/>
  </r>
  <r>
    <x v="8715"/>
    <s v="Product324"/>
    <n v="1"/>
    <x v="2"/>
    <x v="1"/>
    <n v="6.5409837361622208E-3"/>
    <x v="323"/>
    <x v="1"/>
    <x v="1"/>
    <n v="204"/>
    <n v="307.81559413767451"/>
    <x v="291"/>
    <n v="305.80217734268285"/>
    <x v="10"/>
    <x v="10"/>
    <x v="23"/>
  </r>
  <r>
    <x v="8716"/>
    <s v="Product325"/>
    <n v="8"/>
    <x v="1"/>
    <x v="0"/>
    <n v="3.982575111546674E-2"/>
    <x v="324"/>
    <x v="2"/>
    <x v="2"/>
    <n v="110"/>
    <n v="66.552780489954003"/>
    <x v="897"/>
    <n v="511.21812814495047"/>
    <x v="11"/>
    <x v="10"/>
    <x v="23"/>
  </r>
  <r>
    <x v="8717"/>
    <s v="Product326"/>
    <n v="10"/>
    <x v="1"/>
    <x v="0"/>
    <n v="8.5629645103669216E-3"/>
    <x v="325"/>
    <x v="3"/>
    <x v="0"/>
    <n v="43"/>
    <n v="306.2970062164959"/>
    <x v="520"/>
    <n v="3036.7419582263242"/>
    <x v="12"/>
    <x v="10"/>
    <x v="23"/>
  </r>
  <r>
    <x v="8718"/>
    <s v="Product327"/>
    <n v="10"/>
    <x v="1"/>
    <x v="0"/>
    <n v="3.0669757969700062E-2"/>
    <x v="326"/>
    <x v="4"/>
    <x v="3"/>
    <n v="48"/>
    <n v="198.41448194386021"/>
    <x v="134"/>
    <n v="1923.291578049586"/>
    <x v="13"/>
    <x v="10"/>
    <x v="23"/>
  </r>
  <r>
    <x v="8719"/>
    <s v="Product328"/>
    <n v="11"/>
    <x v="1"/>
    <x v="0"/>
    <n v="2.6849627350165328E-2"/>
    <x v="327"/>
    <x v="0"/>
    <x v="3"/>
    <n v="199"/>
    <n v="134.41028522009867"/>
    <x v="534"/>
    <n v="1438.8156106490057"/>
    <x v="14"/>
    <x v="10"/>
    <x v="23"/>
  </r>
  <r>
    <x v="8720"/>
    <s v="Product329"/>
    <n v="6"/>
    <x v="0"/>
    <x v="1"/>
    <n v="6.5261063176181869E-2"/>
    <x v="328"/>
    <x v="1"/>
    <x v="2"/>
    <n v="66"/>
    <n v="268.67509630995238"/>
    <x v="186"/>
    <n v="1506.8464432548112"/>
    <x v="15"/>
    <x v="10"/>
    <x v="23"/>
  </r>
  <r>
    <x v="8721"/>
    <s v="Product330"/>
    <n v="14"/>
    <x v="1"/>
    <x v="0"/>
    <n v="9.8257328564874125E-3"/>
    <x v="329"/>
    <x v="2"/>
    <x v="3"/>
    <n v="16"/>
    <n v="291.9382856574685"/>
    <x v="346"/>
    <n v="4046.9768927282421"/>
    <x v="16"/>
    <x v="10"/>
    <x v="23"/>
  </r>
  <r>
    <x v="8722"/>
    <s v="Product331"/>
    <n v="14"/>
    <x v="2"/>
    <x v="0"/>
    <n v="5.9409318440519589E-2"/>
    <x v="330"/>
    <x v="3"/>
    <x v="0"/>
    <n v="50"/>
    <n v="270.76032910996025"/>
    <x v="699"/>
    <n v="3565.4449949552941"/>
    <x v="17"/>
    <x v="10"/>
    <x v="23"/>
  </r>
  <r>
    <x v="8723"/>
    <s v="Product332"/>
    <n v="12"/>
    <x v="0"/>
    <x v="0"/>
    <n v="7.357009677610539E-2"/>
    <x v="331"/>
    <x v="4"/>
    <x v="0"/>
    <n v="60"/>
    <n v="223.01240250339291"/>
    <x v="104"/>
    <n v="2479.2643016273582"/>
    <x v="18"/>
    <x v="10"/>
    <x v="23"/>
  </r>
  <r>
    <x v="8724"/>
    <s v="Product333"/>
    <n v="5"/>
    <x v="0"/>
    <x v="0"/>
    <n v="1.247097869428725E-2"/>
    <x v="332"/>
    <x v="0"/>
    <x v="1"/>
    <n v="154"/>
    <n v="210.73482926163126"/>
    <x v="30"/>
    <n v="1040.5337984788259"/>
    <x v="19"/>
    <x v="10"/>
    <x v="23"/>
  </r>
  <r>
    <x v="8725"/>
    <s v="Product334"/>
    <n v="1"/>
    <x v="0"/>
    <x v="0"/>
    <n v="3.8877629895708379E-2"/>
    <x v="333"/>
    <x v="1"/>
    <x v="0"/>
    <n v="200"/>
    <n v="257.86320975432363"/>
    <x v="155"/>
    <n v="247.83809932177562"/>
    <x v="20"/>
    <x v="10"/>
    <x v="23"/>
  </r>
  <r>
    <x v="8726"/>
    <s v="Product335"/>
    <n v="11"/>
    <x v="1"/>
    <x v="1"/>
    <n v="1.0273391944375543E-2"/>
    <x v="334"/>
    <x v="2"/>
    <x v="1"/>
    <n v="137"/>
    <n v="274.77618305171131"/>
    <x v="1395"/>
    <n v="2991.4862958886579"/>
    <x v="21"/>
    <x v="10"/>
    <x v="23"/>
  </r>
  <r>
    <x v="8727"/>
    <s v="Product336"/>
    <n v="8"/>
    <x v="1"/>
    <x v="1"/>
    <n v="3.5508281413910214E-2"/>
    <x v="335"/>
    <x v="3"/>
    <x v="2"/>
    <n v="114"/>
    <n v="201.63602670830261"/>
    <x v="448"/>
    <n v="1555.8102234300918"/>
    <x v="22"/>
    <x v="10"/>
    <x v="23"/>
  </r>
  <r>
    <x v="8728"/>
    <s v="Product337"/>
    <n v="14"/>
    <x v="1"/>
    <x v="0"/>
    <n v="5.6000439863012619E-3"/>
    <x v="336"/>
    <x v="0"/>
    <x v="0"/>
    <n v="104"/>
    <n v="316.39415545602975"/>
    <x v="315"/>
    <n v="4404.7126797585424"/>
    <x v="23"/>
    <x v="10"/>
    <x v="23"/>
  </r>
  <r>
    <x v="8729"/>
    <s v="Product338"/>
    <n v="4"/>
    <x v="0"/>
    <x v="0"/>
    <n v="1.251833892605282E-2"/>
    <x v="337"/>
    <x v="1"/>
    <x v="3"/>
    <n v="57"/>
    <n v="315.17340484016228"/>
    <x v="924"/>
    <n v="1244.9118293515803"/>
    <x v="24"/>
    <x v="10"/>
    <x v="23"/>
  </r>
  <r>
    <x v="8730"/>
    <s v="Product339"/>
    <n v="9"/>
    <x v="2"/>
    <x v="0"/>
    <n v="8.9881035105715754E-2"/>
    <x v="338"/>
    <x v="2"/>
    <x v="3"/>
    <n v="67"/>
    <n v="102.60672595553108"/>
    <x v="922"/>
    <n v="840.45894496055485"/>
    <x v="25"/>
    <x v="10"/>
    <x v="23"/>
  </r>
  <r>
    <x v="8731"/>
    <s v="Product340"/>
    <n v="9"/>
    <x v="2"/>
    <x v="0"/>
    <n v="1.3070200684932589E-4"/>
    <x v="339"/>
    <x v="3"/>
    <x v="2"/>
    <n v="120"/>
    <n v="288.81971215749553"/>
    <x v="96"/>
    <n v="2599.0376655734899"/>
    <x v="26"/>
    <x v="10"/>
    <x v="23"/>
  </r>
  <r>
    <x v="8732"/>
    <s v="Product341"/>
    <n v="4"/>
    <x v="1"/>
    <x v="1"/>
    <n v="2.14161937805473E-2"/>
    <x v="340"/>
    <x v="4"/>
    <x v="3"/>
    <n v="10"/>
    <n v="115.75065854901878"/>
    <x v="443"/>
    <n v="453.08688006122816"/>
    <x v="27"/>
    <x v="10"/>
    <x v="23"/>
  </r>
  <r>
    <x v="8733"/>
    <s v="Product342"/>
    <n v="4"/>
    <x v="1"/>
    <x v="0"/>
    <n v="6.1235548220688045E-2"/>
    <x v="341"/>
    <x v="0"/>
    <x v="0"/>
    <n v="200"/>
    <n v="153.2487254950338"/>
    <x v="290"/>
    <n v="575.45782310089476"/>
    <x v="28"/>
    <x v="10"/>
    <x v="23"/>
  </r>
  <r>
    <x v="8734"/>
    <s v="Product343"/>
    <n v="12"/>
    <x v="1"/>
    <x v="0"/>
    <n v="5.3251516732510176E-2"/>
    <x v="342"/>
    <x v="1"/>
    <x v="0"/>
    <n v="204"/>
    <n v="38.509786966606583"/>
    <x v="1270"/>
    <n v="437.50898881906716"/>
    <x v="29"/>
    <x v="10"/>
    <x v="23"/>
  </r>
  <r>
    <x v="8735"/>
    <s v="Product344"/>
    <n v="15"/>
    <x v="1"/>
    <x v="0"/>
    <n v="8.1496167951068829E-2"/>
    <x v="343"/>
    <x v="2"/>
    <x v="1"/>
    <n v="81"/>
    <n v="61.760781192060094"/>
    <x v="292"/>
    <n v="850.91271292864121"/>
    <x v="0"/>
    <x v="11"/>
    <x v="23"/>
  </r>
  <r>
    <x v="8736"/>
    <s v="Product345"/>
    <n v="1"/>
    <x v="0"/>
    <x v="0"/>
    <n v="3.5344576055006627E-2"/>
    <x v="344"/>
    <x v="3"/>
    <x v="0"/>
    <n v="150"/>
    <n v="230.62599892132428"/>
    <x v="168"/>
    <n v="222.47462076218767"/>
    <x v="1"/>
    <x v="11"/>
    <x v="23"/>
  </r>
  <r>
    <x v="8737"/>
    <s v="Product346"/>
    <n v="2"/>
    <x v="1"/>
    <x v="0"/>
    <n v="1.4774821174029007E-2"/>
    <x v="345"/>
    <x v="4"/>
    <x v="1"/>
    <n v="190"/>
    <n v="278.27964107384946"/>
    <x v="369"/>
    <n v="548.33621828122068"/>
    <x v="2"/>
    <x v="11"/>
    <x v="23"/>
  </r>
  <r>
    <x v="8738"/>
    <s v="Product347"/>
    <n v="1"/>
    <x v="2"/>
    <x v="1"/>
    <n v="1.0391542391525711E-2"/>
    <x v="346"/>
    <x v="0"/>
    <x v="2"/>
    <n v="52"/>
    <n v="144.72119589603773"/>
    <x v="1171"/>
    <n v="143.21731945393176"/>
    <x v="3"/>
    <x v="11"/>
    <x v="23"/>
  </r>
  <r>
    <x v="8739"/>
    <s v="Product348"/>
    <n v="12"/>
    <x v="0"/>
    <x v="1"/>
    <n v="4.1305063925182253E-2"/>
    <x v="347"/>
    <x v="1"/>
    <x v="0"/>
    <n v="158"/>
    <n v="100.64324473135947"/>
    <x v="618"/>
    <n v="1157.834028889115"/>
    <x v="4"/>
    <x v="11"/>
    <x v="23"/>
  </r>
  <r>
    <x v="8740"/>
    <s v="Product349"/>
    <n v="14"/>
    <x v="0"/>
    <x v="0"/>
    <n v="3.5426791783151799E-2"/>
    <x v="348"/>
    <x v="2"/>
    <x v="3"/>
    <n v="72"/>
    <n v="97.663777469062254"/>
    <x v="115"/>
    <n v="1318.854084238736"/>
    <x v="5"/>
    <x v="11"/>
    <x v="23"/>
  </r>
  <r>
    <x v="8741"/>
    <s v="Product350"/>
    <n v="6"/>
    <x v="0"/>
    <x v="0"/>
    <n v="6.8764214696378501E-2"/>
    <x v="349"/>
    <x v="3"/>
    <x v="3"/>
    <n v="43"/>
    <n v="123.72580433936423"/>
    <x v="27"/>
    <n v="691.30737939774042"/>
    <x v="6"/>
    <x v="11"/>
    <x v="23"/>
  </r>
  <r>
    <x v="8742"/>
    <s v="Product351"/>
    <n v="2"/>
    <x v="1"/>
    <x v="0"/>
    <n v="6.3041980938666878E-2"/>
    <x v="350"/>
    <x v="4"/>
    <x v="2"/>
    <n v="239"/>
    <n v="280.36805964791057"/>
    <x v="211"/>
    <n v="525.38620355155194"/>
    <x v="7"/>
    <x v="11"/>
    <x v="23"/>
  </r>
  <r>
    <x v="8743"/>
    <s v="Product352"/>
    <n v="13"/>
    <x v="1"/>
    <x v="0"/>
    <n v="1.5311585346126456E-2"/>
    <x v="351"/>
    <x v="0"/>
    <x v="3"/>
    <n v="124"/>
    <n v="137.35259561802917"/>
    <x v="874"/>
    <n v="1758.2436251602526"/>
    <x v="8"/>
    <x v="11"/>
    <x v="23"/>
  </r>
  <r>
    <x v="8744"/>
    <s v="Product353"/>
    <n v="10"/>
    <x v="1"/>
    <x v="1"/>
    <n v="2.7617447746090519E-2"/>
    <x v="352"/>
    <x v="1"/>
    <x v="0"/>
    <n v="112"/>
    <n v="121.65012865419114"/>
    <x v="825"/>
    <n v="1182.9046258277883"/>
    <x v="9"/>
    <x v="11"/>
    <x v="23"/>
  </r>
  <r>
    <x v="8745"/>
    <s v="Product354"/>
    <n v="1"/>
    <x v="0"/>
    <x v="0"/>
    <n v="9.5398758759449059E-2"/>
    <x v="353"/>
    <x v="2"/>
    <x v="0"/>
    <n v="113"/>
    <n v="269.13912496209014"/>
    <x v="1577"/>
    <n v="243.46358650710249"/>
    <x v="10"/>
    <x v="11"/>
    <x v="23"/>
  </r>
  <r>
    <x v="8746"/>
    <s v="Product355"/>
    <n v="2"/>
    <x v="2"/>
    <x v="0"/>
    <n v="4.6671534331538991E-2"/>
    <x v="354"/>
    <x v="3"/>
    <x v="1"/>
    <n v="237"/>
    <n v="317.67142383788564"/>
    <x v="747"/>
    <n v="605.69042214817375"/>
    <x v="11"/>
    <x v="11"/>
    <x v="23"/>
  </r>
  <r>
    <x v="8747"/>
    <s v="Product356"/>
    <n v="3"/>
    <x v="2"/>
    <x v="0"/>
    <n v="8.2102879571574236E-2"/>
    <x v="355"/>
    <x v="4"/>
    <x v="0"/>
    <n v="10"/>
    <n v="238.14002961413698"/>
    <x v="935"/>
    <n v="655.76414232466902"/>
    <x v="12"/>
    <x v="11"/>
    <x v="23"/>
  </r>
  <r>
    <x v="8748"/>
    <s v="Product357"/>
    <n v="4"/>
    <x v="1"/>
    <x v="0"/>
    <n v="3.0645595749532496E-2"/>
    <x v="356"/>
    <x v="0"/>
    <x v="1"/>
    <n v="212"/>
    <n v="309.55328675688111"/>
    <x v="456"/>
    <n v="1200.2673674719624"/>
    <x v="13"/>
    <x v="11"/>
    <x v="23"/>
  </r>
  <r>
    <x v="8749"/>
    <s v="Product358"/>
    <n v="10"/>
    <x v="1"/>
    <x v="0"/>
    <n v="6.7119127684164878E-2"/>
    <x v="357"/>
    <x v="1"/>
    <x v="2"/>
    <n v="99"/>
    <n v="313.77100094662711"/>
    <x v="424"/>
    <n v="2927.1096507050224"/>
    <x v="14"/>
    <x v="11"/>
    <x v="23"/>
  </r>
  <r>
    <x v="8750"/>
    <s v="Product359"/>
    <n v="1"/>
    <x v="1"/>
    <x v="1"/>
    <n v="9.0215600046377617E-2"/>
    <x v="358"/>
    <x v="2"/>
    <x v="0"/>
    <n v="213"/>
    <n v="123.68644945526846"/>
    <x v="119"/>
    <n v="112.52800220005545"/>
    <x v="15"/>
    <x v="11"/>
    <x v="23"/>
  </r>
  <r>
    <x v="8751"/>
    <s v="Product360"/>
    <n v="7"/>
    <x v="1"/>
    <x v="1"/>
    <n v="4.0302430039576453E-2"/>
    <x v="359"/>
    <x v="3"/>
    <x v="3"/>
    <n v="208"/>
    <n v="256.00271269647288"/>
    <x v="315"/>
    <n v="1719.7962689465705"/>
    <x v="16"/>
    <x v="11"/>
    <x v="23"/>
  </r>
  <r>
    <x v="8752"/>
    <s v="Product361"/>
    <n v="6"/>
    <x v="0"/>
    <x v="0"/>
    <n v="8.3715419296886862E-2"/>
    <x v="360"/>
    <x v="0"/>
    <x v="3"/>
    <n v="223"/>
    <n v="132.5557064773007"/>
    <x v="1534"/>
    <n v="728.75249957615051"/>
    <x v="17"/>
    <x v="11"/>
    <x v="23"/>
  </r>
  <r>
    <x v="8753"/>
    <s v="Product362"/>
    <n v="15"/>
    <x v="1"/>
    <x v="0"/>
    <n v="7.587525294986934E-2"/>
    <x v="361"/>
    <x v="1"/>
    <x v="2"/>
    <n v="12"/>
    <n v="99.390107815228433"/>
    <x v="641"/>
    <n v="1377.7328736604979"/>
    <x v="18"/>
    <x v="11"/>
    <x v="23"/>
  </r>
  <r>
    <x v="8754"/>
    <s v="Product363"/>
    <n v="9"/>
    <x v="2"/>
    <x v="0"/>
    <n v="5.5972691089854469E-2"/>
    <x v="362"/>
    <x v="2"/>
    <x v="3"/>
    <n v="189"/>
    <n v="301.5833656089398"/>
    <x v="1146"/>
    <n v="2562.3263974308479"/>
    <x v="19"/>
    <x v="11"/>
    <x v="23"/>
  </r>
  <r>
    <x v="8755"/>
    <s v="Product364"/>
    <n v="5"/>
    <x v="0"/>
    <x v="0"/>
    <n v="7.0663573746184968E-2"/>
    <x v="363"/>
    <x v="3"/>
    <x v="0"/>
    <n v="131"/>
    <n v="175.63082944201659"/>
    <x v="1612"/>
    <n v="816.10063686818512"/>
    <x v="20"/>
    <x v="11"/>
    <x v="23"/>
  </r>
  <r>
    <x v="8756"/>
    <s v="Product365"/>
    <n v="4"/>
    <x v="0"/>
    <x v="1"/>
    <n v="8.6597712662015103E-2"/>
    <x v="364"/>
    <x v="4"/>
    <x v="0"/>
    <n v="43"/>
    <n v="262.09397064705047"/>
    <x v="952"/>
    <n v="957.58892914604223"/>
    <x v="21"/>
    <x v="11"/>
    <x v="23"/>
  </r>
  <r>
    <x v="8757"/>
    <s v="Product366"/>
    <n v="7"/>
    <x v="0"/>
    <x v="0"/>
    <n v="1.2885042543566927E-2"/>
    <x v="365"/>
    <x v="0"/>
    <x v="1"/>
    <n v="241"/>
    <n v="66.035022308681334"/>
    <x v="1470"/>
    <n v="456.28910765808007"/>
    <x v="22"/>
    <x v="11"/>
    <x v="23"/>
  </r>
  <r>
    <x v="8758"/>
    <s v="Product367"/>
    <n v="6"/>
    <x v="1"/>
    <x v="0"/>
    <n v="5.2177036615966593E-2"/>
    <x v="366"/>
    <x v="1"/>
    <x v="0"/>
    <n v="231"/>
    <n v="234.63815340234288"/>
    <x v="606"/>
    <n v="1334.3725792845964"/>
    <x v="23"/>
    <x v="11"/>
    <x v="23"/>
  </r>
  <r>
    <x v="8759"/>
    <s v="Product368"/>
    <n v="7"/>
    <x v="1"/>
    <x v="0"/>
    <n v="1.7406161727337954E-2"/>
    <x v="367"/>
    <x v="2"/>
    <x v="1"/>
    <n v="8"/>
    <n v="83.968532546867124"/>
    <x v="1084"/>
    <n v="577.54873882544382"/>
    <x v="24"/>
    <x v="11"/>
    <x v="23"/>
  </r>
  <r>
    <x v="8760"/>
    <s v="Product369"/>
    <n v="1"/>
    <x v="1"/>
    <x v="0"/>
    <n v="3.2651502675867021E-2"/>
    <x v="368"/>
    <x v="3"/>
    <x v="2"/>
    <n v="28"/>
    <n v="74.569182116861271"/>
    <x v="733"/>
    <n v="72.13438626743536"/>
    <x v="25"/>
    <x v="11"/>
    <x v="23"/>
  </r>
  <r>
    <x v="8761"/>
    <s v="Product370"/>
    <n v="4"/>
    <x v="0"/>
    <x v="0"/>
    <n v="8.6141863155733314E-2"/>
    <x v="369"/>
    <x v="4"/>
    <x v="0"/>
    <n v="232"/>
    <n v="98.268365770355501"/>
    <x v="1003"/>
    <n v="359.21338261451194"/>
    <x v="26"/>
    <x v="11"/>
    <x v="23"/>
  </r>
  <r>
    <x v="8762"/>
    <s v="Product371"/>
    <n v="11"/>
    <x v="2"/>
    <x v="1"/>
    <n v="5.9037503378359106E-2"/>
    <x v="370"/>
    <x v="0"/>
    <x v="3"/>
    <n v="200"/>
    <n v="31.182231568812881"/>
    <x v="560"/>
    <n v="322.75441513946748"/>
    <x v="27"/>
    <x v="11"/>
    <x v="23"/>
  </r>
  <r>
    <x v="8763"/>
    <s v="Product372"/>
    <n v="4"/>
    <x v="2"/>
    <x v="1"/>
    <n v="5.6876065454196968E-2"/>
    <x v="371"/>
    <x v="1"/>
    <x v="3"/>
    <n v="12"/>
    <n v="300.44437939775798"/>
    <x v="312"/>
    <n v="1133.4251408391419"/>
    <x v="28"/>
    <x v="11"/>
    <x v="23"/>
  </r>
  <r>
    <x v="8764"/>
    <s v="Product373"/>
    <n v="9"/>
    <x v="1"/>
    <x v="0"/>
    <n v="7.6910096499326147E-2"/>
    <x v="372"/>
    <x v="2"/>
    <x v="2"/>
    <n v="208"/>
    <n v="159.59819196373576"/>
    <x v="350"/>
    <n v="1325.9113165681817"/>
    <x v="29"/>
    <x v="11"/>
    <x v="23"/>
  </r>
  <r>
    <x v="8765"/>
    <s v="Product374"/>
    <n v="10"/>
    <x v="1"/>
    <x v="0"/>
    <n v="6.8408055740290949E-2"/>
    <x v="373"/>
    <x v="3"/>
    <x v="3"/>
    <n v="157"/>
    <n v="57.009774905430859"/>
    <x v="1478"/>
    <n v="531.09847045958702"/>
    <x v="30"/>
    <x v="11"/>
    <x v="23"/>
  </r>
  <r>
    <x v="8766"/>
    <s v="Product375"/>
    <n v="4"/>
    <x v="1"/>
    <x v="0"/>
    <n v="5.48716565855214E-2"/>
    <x v="374"/>
    <x v="4"/>
    <x v="0"/>
    <n v="92"/>
    <n v="226.83581301421358"/>
    <x v="1242"/>
    <n v="857.55582472480046"/>
    <x v="0"/>
    <x v="0"/>
    <x v="24"/>
  </r>
  <r>
    <x v="8767"/>
    <s v="Product376"/>
    <n v="11"/>
    <x v="1"/>
    <x v="0"/>
    <n v="1.3693729229480457E-2"/>
    <x v="375"/>
    <x v="0"/>
    <x v="0"/>
    <n v="236"/>
    <n v="239.42983685742578"/>
    <x v="317"/>
    <n v="2597.662644522457"/>
    <x v="1"/>
    <x v="0"/>
    <x v="24"/>
  </r>
  <r>
    <x v="8768"/>
    <s v="Product377"/>
    <n v="5"/>
    <x v="0"/>
    <x v="1"/>
    <n v="4.007225571559745E-2"/>
    <x v="376"/>
    <x v="1"/>
    <x v="1"/>
    <n v="221"/>
    <n v="149.92228325790029"/>
    <x v="1033"/>
    <n v="719.57279592861732"/>
    <x v="2"/>
    <x v="0"/>
    <x v="24"/>
  </r>
  <r>
    <x v="8769"/>
    <s v="Product378"/>
    <n v="8"/>
    <x v="1"/>
    <x v="0"/>
    <n v="6.7681218990005065E-2"/>
    <x v="377"/>
    <x v="2"/>
    <x v="0"/>
    <n v="27"/>
    <n v="308.25067064542276"/>
    <x v="62"/>
    <n v="2299.1031160132316"/>
    <x v="3"/>
    <x v="0"/>
    <x v="24"/>
  </r>
  <r>
    <x v="8770"/>
    <s v="Product379"/>
    <n v="6"/>
    <x v="2"/>
    <x v="0"/>
    <n v="2.333178205490706E-2"/>
    <x v="378"/>
    <x v="3"/>
    <x v="1"/>
    <n v="106"/>
    <n v="36.298798327234778"/>
    <x v="419"/>
    <n v="212.71129605485226"/>
    <x v="4"/>
    <x v="0"/>
    <x v="24"/>
  </r>
  <r>
    <x v="8771"/>
    <s v="Product380"/>
    <n v="2"/>
    <x v="0"/>
    <x v="0"/>
    <n v="1.5187123244693913E-2"/>
    <x v="379"/>
    <x v="4"/>
    <x v="2"/>
    <n v="12"/>
    <n v="227.69017016065621"/>
    <x v="741"/>
    <n v="448.46442296964199"/>
    <x v="5"/>
    <x v="0"/>
    <x v="24"/>
  </r>
  <r>
    <x v="8772"/>
    <s v="Product381"/>
    <n v="7"/>
    <x v="0"/>
    <x v="0"/>
    <n v="8.0858103409177262E-2"/>
    <x v="380"/>
    <x v="0"/>
    <x v="0"/>
    <n v="238"/>
    <n v="58.310900864110891"/>
    <x v="1572"/>
    <n v="375.17194408510829"/>
    <x v="6"/>
    <x v="0"/>
    <x v="24"/>
  </r>
  <r>
    <x v="8773"/>
    <s v="Product382"/>
    <n v="6"/>
    <x v="0"/>
    <x v="0"/>
    <n v="4.2732705880181465E-2"/>
    <x v="381"/>
    <x v="1"/>
    <x v="3"/>
    <n v="100"/>
    <n v="213.32159941699433"/>
    <x v="321"/>
    <n v="1225.2347415073082"/>
    <x v="7"/>
    <x v="0"/>
    <x v="24"/>
  </r>
  <r>
    <x v="8774"/>
    <s v="Product383"/>
    <n v="14"/>
    <x v="1"/>
    <x v="1"/>
    <n v="5.9459394715358264E-2"/>
    <x v="382"/>
    <x v="2"/>
    <x v="3"/>
    <n v="168"/>
    <n v="101.32657791948874"/>
    <x v="1142"/>
    <n v="1334.224652989443"/>
    <x v="8"/>
    <x v="0"/>
    <x v="24"/>
  </r>
  <r>
    <x v="8775"/>
    <s v="Product384"/>
    <n v="3"/>
    <x v="1"/>
    <x v="1"/>
    <n v="3.0286827168906273E-2"/>
    <x v="383"/>
    <x v="3"/>
    <x v="2"/>
    <n v="55"/>
    <n v="40.793443605900947"/>
    <x v="495"/>
    <n v="118.6738188893535"/>
    <x v="9"/>
    <x v="0"/>
    <x v="24"/>
  </r>
  <r>
    <x v="8776"/>
    <s v="Product385"/>
    <n v="13"/>
    <x v="1"/>
    <x v="0"/>
    <n v="7.2031576811296918E-2"/>
    <x v="384"/>
    <x v="0"/>
    <x v="3"/>
    <n v="232"/>
    <n v="30.850488840609298"/>
    <x v="972"/>
    <n v="372.1676332922716"/>
    <x v="10"/>
    <x v="0"/>
    <x v="24"/>
  </r>
  <r>
    <x v="8777"/>
    <s v="Product386"/>
    <n v="12"/>
    <x v="0"/>
    <x v="0"/>
    <n v="8.1527367397873557E-2"/>
    <x v="385"/>
    <x v="1"/>
    <x v="0"/>
    <n v="221"/>
    <n v="94.706226809553144"/>
    <x v="1062"/>
    <n v="1043.8209295390125"/>
    <x v="11"/>
    <x v="0"/>
    <x v="24"/>
  </r>
  <r>
    <x v="8778"/>
    <s v="Product387"/>
    <n v="2"/>
    <x v="2"/>
    <x v="0"/>
    <n v="4.7741768175910665E-2"/>
    <x v="386"/>
    <x v="2"/>
    <x v="0"/>
    <n v="75"/>
    <n v="150.49387120874337"/>
    <x v="168"/>
    <n v="286.61805539520037"/>
    <x v="12"/>
    <x v="0"/>
    <x v="24"/>
  </r>
  <r>
    <x v="8779"/>
    <s v="Product388"/>
    <n v="9"/>
    <x v="2"/>
    <x v="0"/>
    <n v="1.8165192267903817E-2"/>
    <x v="387"/>
    <x v="3"/>
    <x v="1"/>
    <n v="79"/>
    <n v="178.11032860685228"/>
    <x v="465"/>
    <n v="1573.8742821852836"/>
    <x v="13"/>
    <x v="0"/>
    <x v="24"/>
  </r>
  <r>
    <x v="8780"/>
    <s v="Product389"/>
    <n v="4"/>
    <x v="1"/>
    <x v="1"/>
    <n v="4.2823006400358667E-2"/>
    <x v="388"/>
    <x v="4"/>
    <x v="0"/>
    <n v="244"/>
    <n v="155.95695258839822"/>
    <x v="1251"/>
    <n v="597.11362803809925"/>
    <x v="14"/>
    <x v="0"/>
    <x v="24"/>
  </r>
  <r>
    <x v="8781"/>
    <s v="Product390"/>
    <n v="6"/>
    <x v="1"/>
    <x v="0"/>
    <n v="4.5298386646986558E-2"/>
    <x v="389"/>
    <x v="0"/>
    <x v="1"/>
    <n v="131"/>
    <n v="95.302109062721712"/>
    <x v="853"/>
    <n v="545.91046366875162"/>
    <x v="15"/>
    <x v="0"/>
    <x v="24"/>
  </r>
  <r>
    <x v="8782"/>
    <s v="Product391"/>
    <n v="7"/>
    <x v="1"/>
    <x v="0"/>
    <n v="1.7317593602673331E-2"/>
    <x v="390"/>
    <x v="1"/>
    <x v="2"/>
    <n v="148"/>
    <n v="57.64735825813765"/>
    <x v="470"/>
    <n v="396.5433131488885"/>
    <x v="16"/>
    <x v="0"/>
    <x v="24"/>
  </r>
  <r>
    <x v="8783"/>
    <s v="Product392"/>
    <n v="9"/>
    <x v="1"/>
    <x v="0"/>
    <n v="1.3260174593870556E-2"/>
    <x v="391"/>
    <x v="2"/>
    <x v="0"/>
    <n v="150"/>
    <n v="47.132453672328822"/>
    <x v="601"/>
    <n v="418.56722196836608"/>
    <x v="17"/>
    <x v="0"/>
    <x v="24"/>
  </r>
  <r>
    <x v="8784"/>
    <s v="Product393"/>
    <n v="3"/>
    <x v="0"/>
    <x v="0"/>
    <n v="1.0369184557318278E-2"/>
    <x v="392"/>
    <x v="3"/>
    <x v="3"/>
    <n v="223"/>
    <n v="268.09629489971303"/>
    <x v="540"/>
    <n v="795.94906481629403"/>
    <x v="18"/>
    <x v="0"/>
    <x v="24"/>
  </r>
  <r>
    <x v="8785"/>
    <s v="Product394"/>
    <n v="9"/>
    <x v="1"/>
    <x v="0"/>
    <n v="2.6933090521504135E-2"/>
    <x v="393"/>
    <x v="4"/>
    <x v="3"/>
    <n v="232"/>
    <n v="221.34789771520693"/>
    <x v="1401"/>
    <n v="1938.4768327436875"/>
    <x v="19"/>
    <x v="0"/>
    <x v="24"/>
  </r>
  <r>
    <x v="8786"/>
    <s v="Product395"/>
    <n v="5"/>
    <x v="2"/>
    <x v="1"/>
    <n v="5.0785822601377678E-2"/>
    <x v="394"/>
    <x v="0"/>
    <x v="2"/>
    <n v="74"/>
    <n v="60.114309157122328"/>
    <x v="139"/>
    <n v="285.30677258232174"/>
    <x v="20"/>
    <x v="0"/>
    <x v="24"/>
  </r>
  <r>
    <x v="8787"/>
    <s v="Product396"/>
    <n v="3"/>
    <x v="0"/>
    <x v="1"/>
    <n v="9.7299415712591944E-2"/>
    <x v="395"/>
    <x v="1"/>
    <x v="3"/>
    <n v="30"/>
    <n v="193.17716073076636"/>
    <x v="572"/>
    <n v="523.14340758793605"/>
    <x v="21"/>
    <x v="0"/>
    <x v="24"/>
  </r>
  <r>
    <x v="8788"/>
    <s v="Product397"/>
    <n v="12"/>
    <x v="0"/>
    <x v="0"/>
    <n v="5.7490170097777141E-2"/>
    <x v="396"/>
    <x v="2"/>
    <x v="0"/>
    <n v="5"/>
    <n v="176.21648374246965"/>
    <x v="124"/>
    <n v="1993.0292174169945"/>
    <x v="22"/>
    <x v="0"/>
    <x v="24"/>
  </r>
  <r>
    <x v="8789"/>
    <s v="Product398"/>
    <n v="2"/>
    <x v="0"/>
    <x v="0"/>
    <n v="3.4991382869489163E-2"/>
    <x v="397"/>
    <x v="3"/>
    <x v="0"/>
    <n v="86"/>
    <n v="227.16718713591032"/>
    <x v="952"/>
    <n v="438.43658623090556"/>
    <x v="23"/>
    <x v="0"/>
    <x v="24"/>
  </r>
  <r>
    <x v="8790"/>
    <s v="Product399"/>
    <n v="9"/>
    <x v="1"/>
    <x v="0"/>
    <n v="1.1307665411947066E-2"/>
    <x v="398"/>
    <x v="4"/>
    <x v="1"/>
    <n v="18"/>
    <n v="77.850986302146978"/>
    <x v="386"/>
    <n v="692.73606057347013"/>
    <x v="24"/>
    <x v="0"/>
    <x v="24"/>
  </r>
  <r>
    <x v="8791"/>
    <s v="Product400"/>
    <n v="6"/>
    <x v="1"/>
    <x v="0"/>
    <n v="3.9372150378761519E-3"/>
    <x v="399"/>
    <x v="0"/>
    <x v="0"/>
    <n v="187"/>
    <n v="200.06384187759031"/>
    <x v="159"/>
    <n v="1195.6568850648875"/>
    <x v="25"/>
    <x v="0"/>
    <x v="24"/>
  </r>
  <r>
    <x v="8792"/>
    <s v="Product401"/>
    <n v="5"/>
    <x v="1"/>
    <x v="1"/>
    <n v="6.9107964260148411E-2"/>
    <x v="400"/>
    <x v="1"/>
    <x v="1"/>
    <n v="13"/>
    <n v="264.13293471455302"/>
    <x v="1513"/>
    <n v="1229.3962265118578"/>
    <x v="26"/>
    <x v="0"/>
    <x v="24"/>
  </r>
  <r>
    <x v="8793"/>
    <s v="Product402"/>
    <n v="1"/>
    <x v="0"/>
    <x v="0"/>
    <n v="8.3949575828311959E-2"/>
    <x v="401"/>
    <x v="2"/>
    <x v="2"/>
    <n v="171"/>
    <n v="317.41165622914644"/>
    <x v="1307"/>
    <n v="290.76508232574764"/>
    <x v="27"/>
    <x v="0"/>
    <x v="24"/>
  </r>
  <r>
    <x v="8794"/>
    <s v="Product403"/>
    <n v="14"/>
    <x v="2"/>
    <x v="0"/>
    <n v="7.7144214959908128E-2"/>
    <x v="402"/>
    <x v="3"/>
    <x v="0"/>
    <n v="107"/>
    <n v="179.62636269711595"/>
    <x v="1017"/>
    <n v="2320.7691914504053"/>
    <x v="28"/>
    <x v="0"/>
    <x v="24"/>
  </r>
  <r>
    <x v="8795"/>
    <s v="Product404"/>
    <n v="3"/>
    <x v="2"/>
    <x v="0"/>
    <n v="4.7620302648004688E-2"/>
    <x v="403"/>
    <x v="4"/>
    <x v="3"/>
    <n v="145"/>
    <n v="185.15924030977027"/>
    <x v="1174"/>
    <n v="529.02570374443326"/>
    <x v="29"/>
    <x v="0"/>
    <x v="24"/>
  </r>
  <r>
    <x v="8796"/>
    <s v="Product405"/>
    <n v="8"/>
    <x v="1"/>
    <x v="0"/>
    <n v="6.7854978084309445E-2"/>
    <x v="404"/>
    <x v="0"/>
    <x v="3"/>
    <n v="52"/>
    <n v="198.04997357641645"/>
    <x v="518"/>
    <n v="1476.8903756783252"/>
    <x v="30"/>
    <x v="0"/>
    <x v="24"/>
  </r>
  <r>
    <x v="8797"/>
    <s v="Product406"/>
    <n v="11"/>
    <x v="1"/>
    <x v="0"/>
    <n v="9.8923731961151673E-2"/>
    <x v="405"/>
    <x v="1"/>
    <x v="2"/>
    <n v="37"/>
    <n v="316.57164809966901"/>
    <x v="16"/>
    <n v="3137.8071916021304"/>
    <x v="0"/>
    <x v="1"/>
    <x v="24"/>
  </r>
  <r>
    <x v="8798"/>
    <s v="Product407"/>
    <n v="10"/>
    <x v="1"/>
    <x v="1"/>
    <n v="7.9892779147009485E-2"/>
    <x v="406"/>
    <x v="2"/>
    <x v="3"/>
    <n v="162"/>
    <n v="65.150985289244161"/>
    <x v="39"/>
    <n v="599.45892010320517"/>
    <x v="1"/>
    <x v="1"/>
    <x v="24"/>
  </r>
  <r>
    <x v="8799"/>
    <s v="Product408"/>
    <n v="3"/>
    <x v="1"/>
    <x v="1"/>
    <n v="7.0381547940611064E-2"/>
    <x v="407"/>
    <x v="3"/>
    <x v="0"/>
    <n v="227"/>
    <n v="189.70583886858103"/>
    <x v="429"/>
    <n v="529.0621448269145"/>
    <x v="2"/>
    <x v="1"/>
    <x v="24"/>
  </r>
  <r>
    <x v="8800"/>
    <s v="Product409"/>
    <n v="7"/>
    <x v="0"/>
    <x v="0"/>
    <n v="8.8029008330486852E-2"/>
    <x v="408"/>
    <x v="0"/>
    <x v="0"/>
    <n v="218"/>
    <n v="58.3603935223815"/>
    <x v="512"/>
    <n v="372.56090168380501"/>
    <x v="3"/>
    <x v="1"/>
    <x v="24"/>
  </r>
  <r>
    <x v="8801"/>
    <s v="Product410"/>
    <n v="1"/>
    <x v="1"/>
    <x v="0"/>
    <n v="3.8868675496682971E-2"/>
    <x v="409"/>
    <x v="1"/>
    <x v="1"/>
    <n v="75"/>
    <n v="313.80359117550705"/>
    <x v="334"/>
    <n v="301.60646122041248"/>
    <x v="4"/>
    <x v="1"/>
    <x v="24"/>
  </r>
  <r>
    <x v="8802"/>
    <s v="Product411"/>
    <n v="13"/>
    <x v="2"/>
    <x v="0"/>
    <n v="4.5588574724349844E-2"/>
    <x v="410"/>
    <x v="2"/>
    <x v="0"/>
    <n v="244"/>
    <n v="224.26331556566777"/>
    <x v="580"/>
    <n v="2782.5131183989342"/>
    <x v="5"/>
    <x v="1"/>
    <x v="24"/>
  </r>
  <r>
    <x v="8803"/>
    <s v="Product412"/>
    <n v="2"/>
    <x v="0"/>
    <x v="0"/>
    <n v="2.5095707707162518E-2"/>
    <x v="411"/>
    <x v="3"/>
    <x v="1"/>
    <n v="157"/>
    <n v="159.05379210627527"/>
    <x v="1613"/>
    <n v="310.12444925972079"/>
    <x v="6"/>
    <x v="1"/>
    <x v="24"/>
  </r>
  <r>
    <x v="8804"/>
    <s v="Product413"/>
    <n v="10"/>
    <x v="0"/>
    <x v="1"/>
    <n v="2.6001783190326658E-2"/>
    <x v="412"/>
    <x v="4"/>
    <x v="2"/>
    <n v="224"/>
    <n v="257.87431590483391"/>
    <x v="52"/>
    <n v="2511.6912385232263"/>
    <x v="7"/>
    <x v="1"/>
    <x v="24"/>
  </r>
  <r>
    <x v="8805"/>
    <s v="Product414"/>
    <n v="10"/>
    <x v="0"/>
    <x v="0"/>
    <n v="7.9554384846417428E-2"/>
    <x v="413"/>
    <x v="0"/>
    <x v="0"/>
    <n v="126"/>
    <n v="260.49981494666827"/>
    <x v="65"/>
    <n v="2397.7591241598052"/>
    <x v="8"/>
    <x v="1"/>
    <x v="24"/>
  </r>
  <r>
    <x v="8806"/>
    <s v="Product415"/>
    <n v="15"/>
    <x v="1"/>
    <x v="0"/>
    <n v="9.653548896197163E-3"/>
    <x v="414"/>
    <x v="1"/>
    <x v="3"/>
    <n v="159"/>
    <n v="83.240140401458802"/>
    <x v="125"/>
    <n v="1236.5486645395051"/>
    <x v="9"/>
    <x v="1"/>
    <x v="24"/>
  </r>
  <r>
    <x v="8807"/>
    <s v="Product416"/>
    <n v="2"/>
    <x v="1"/>
    <x v="0"/>
    <n v="7.7630087707149978E-2"/>
    <x v="415"/>
    <x v="2"/>
    <x v="3"/>
    <n v="77"/>
    <n v="132.06325903270192"/>
    <x v="655"/>
    <n v="243.62235330220241"/>
    <x v="10"/>
    <x v="1"/>
    <x v="24"/>
  </r>
  <r>
    <x v="8808"/>
    <s v="Product417"/>
    <n v="14"/>
    <x v="1"/>
    <x v="0"/>
    <n v="8.0712056744530428E-2"/>
    <x v="416"/>
    <x v="3"/>
    <x v="2"/>
    <n v="16"/>
    <n v="114.46063995126526"/>
    <x v="346"/>
    <n v="1473.1120079830487"/>
    <x v="11"/>
    <x v="1"/>
    <x v="24"/>
  </r>
  <r>
    <x v="8809"/>
    <s v="Product418"/>
    <n v="9"/>
    <x v="0"/>
    <x v="0"/>
    <n v="1.9364094817401235E-2"/>
    <x v="417"/>
    <x v="4"/>
    <x v="3"/>
    <n v="234"/>
    <n v="101.91692013777514"/>
    <x v="1236"/>
    <n v="899.49052109456784"/>
    <x v="12"/>
    <x v="1"/>
    <x v="24"/>
  </r>
  <r>
    <x v="8810"/>
    <s v="Product419"/>
    <n v="6"/>
    <x v="2"/>
    <x v="1"/>
    <n v="7.406226180731787E-2"/>
    <x v="418"/>
    <x v="0"/>
    <x v="0"/>
    <n v="152"/>
    <n v="207.57926742939773"/>
    <x v="448"/>
    <n v="1153.2328642756224"/>
    <x v="13"/>
    <x v="1"/>
    <x v="24"/>
  </r>
  <r>
    <x v="8811"/>
    <s v="Product420"/>
    <n v="11"/>
    <x v="2"/>
    <x v="1"/>
    <n v="9.1736456476778222E-2"/>
    <x v="419"/>
    <x v="1"/>
    <x v="0"/>
    <n v="210"/>
    <n v="177.92473545813013"/>
    <x v="833"/>
    <n v="1777.6280577839641"/>
    <x v="14"/>
    <x v="1"/>
    <x v="24"/>
  </r>
  <r>
    <x v="8812"/>
    <s v="Product421"/>
    <n v="14"/>
    <x v="1"/>
    <x v="0"/>
    <n v="2.9938484632506791E-2"/>
    <x v="420"/>
    <x v="2"/>
    <x v="1"/>
    <n v="166"/>
    <n v="242.50517847450834"/>
    <x v="868"/>
    <n v="3293.4291728162434"/>
    <x v="15"/>
    <x v="1"/>
    <x v="24"/>
  </r>
  <r>
    <x v="8813"/>
    <s v="Product422"/>
    <n v="5"/>
    <x v="1"/>
    <x v="0"/>
    <n v="1.5674444661571741E-2"/>
    <x v="421"/>
    <x v="3"/>
    <x v="0"/>
    <n v="36"/>
    <n v="189.91282679756901"/>
    <x v="641"/>
    <n v="934.68024351703923"/>
    <x v="16"/>
    <x v="1"/>
    <x v="24"/>
  </r>
  <r>
    <x v="8814"/>
    <s v="Product423"/>
    <n v="3"/>
    <x v="1"/>
    <x v="0"/>
    <n v="7.1325044477409991E-2"/>
    <x v="422"/>
    <x v="4"/>
    <x v="1"/>
    <n v="224"/>
    <n v="46.714901536844181"/>
    <x v="243"/>
    <n v="130.14887732091282"/>
    <x v="17"/>
    <x v="1"/>
    <x v="24"/>
  </r>
  <r>
    <x v="8815"/>
    <s v="Product424"/>
    <n v="5"/>
    <x v="1"/>
    <x v="0"/>
    <n v="6.4789708592737069E-2"/>
    <x v="423"/>
    <x v="0"/>
    <x v="2"/>
    <n v="96"/>
    <n v="188.12830494186898"/>
    <x v="134"/>
    <n v="879.69763443319857"/>
    <x v="18"/>
    <x v="1"/>
    <x v="24"/>
  </r>
  <r>
    <x v="8816"/>
    <s v="Product425"/>
    <n v="7"/>
    <x v="0"/>
    <x v="1"/>
    <n v="6.7182594346386876E-2"/>
    <x v="424"/>
    <x v="1"/>
    <x v="0"/>
    <n v="35"/>
    <n v="132.69024496486145"/>
    <x v="1141"/>
    <n v="866.43039044565126"/>
    <x v="19"/>
    <x v="1"/>
    <x v="24"/>
  </r>
  <r>
    <x v="8817"/>
    <s v="Product426"/>
    <n v="11"/>
    <x v="1"/>
    <x v="0"/>
    <n v="2.8642272229828382E-2"/>
    <x v="425"/>
    <x v="2"/>
    <x v="3"/>
    <n v="127"/>
    <n v="47.25577400472433"/>
    <x v="1455"/>
    <n v="504.92487387374746"/>
    <x v="20"/>
    <x v="1"/>
    <x v="24"/>
  </r>
  <r>
    <x v="8818"/>
    <s v="Product427"/>
    <n v="7"/>
    <x v="2"/>
    <x v="0"/>
    <n v="5.7859541986685227E-2"/>
    <x v="426"/>
    <x v="3"/>
    <x v="3"/>
    <n v="227"/>
    <n v="175.88922350157938"/>
    <x v="1296"/>
    <n v="1159.98647512569"/>
    <x v="21"/>
    <x v="1"/>
    <x v="24"/>
  </r>
  <r>
    <x v="8819"/>
    <s v="Product428"/>
    <n v="6"/>
    <x v="0"/>
    <x v="0"/>
    <n v="5.5290140159224579E-2"/>
    <x v="427"/>
    <x v="4"/>
    <x v="2"/>
    <n v="196"/>
    <n v="145.51703857400872"/>
    <x v="514"/>
    <n v="824.82828669417893"/>
    <x v="22"/>
    <x v="1"/>
    <x v="24"/>
  </r>
  <r>
    <x v="8820"/>
    <s v="Product429"/>
    <n v="15"/>
    <x v="0"/>
    <x v="0"/>
    <n v="9.6785556932404149E-2"/>
    <x v="428"/>
    <x v="0"/>
    <x v="3"/>
    <n v="218"/>
    <n v="290.99117021881017"/>
    <x v="402"/>
    <n v="3942.4114162015594"/>
    <x v="23"/>
    <x v="1"/>
    <x v="24"/>
  </r>
  <r>
    <x v="8821"/>
    <s v="Product430"/>
    <n v="12"/>
    <x v="0"/>
    <x v="0"/>
    <n v="5.2217035594508701E-2"/>
    <x v="429"/>
    <x v="1"/>
    <x v="0"/>
    <n v="59"/>
    <n v="42.949869836821634"/>
    <x v="365"/>
    <n v="488.48585945727365"/>
    <x v="24"/>
    <x v="1"/>
    <x v="24"/>
  </r>
  <r>
    <x v="8822"/>
    <s v="Product431"/>
    <n v="3"/>
    <x v="1"/>
    <x v="1"/>
    <n v="2.581063754525892E-3"/>
    <x v="430"/>
    <x v="2"/>
    <x v="0"/>
    <n v="54"/>
    <n v="42.851440406431095"/>
    <x v="386"/>
    <n v="128.22251432030649"/>
    <x v="25"/>
    <x v="1"/>
    <x v="24"/>
  </r>
  <r>
    <x v="8823"/>
    <s v="Product432"/>
    <n v="11"/>
    <x v="1"/>
    <x v="1"/>
    <n v="3.603057911115537E-3"/>
    <x v="431"/>
    <x v="3"/>
    <x v="1"/>
    <n v="158"/>
    <n v="57.721328572653761"/>
    <x v="1540"/>
    <n v="632.64690811409957"/>
    <x v="26"/>
    <x v="1"/>
    <x v="24"/>
  </r>
  <r>
    <x v="8824"/>
    <s v="Product433"/>
    <n v="8"/>
    <x v="1"/>
    <x v="0"/>
    <n v="6.3702557046258809E-2"/>
    <x v="432"/>
    <x v="0"/>
    <x v="0"/>
    <n v="34"/>
    <n v="266.43416426182864"/>
    <x v="1011"/>
    <n v="1995.6930137109377"/>
    <x v="27"/>
    <x v="1"/>
    <x v="24"/>
  </r>
  <r>
    <x v="8825"/>
    <s v="Product434"/>
    <n v="1"/>
    <x v="0"/>
    <x v="0"/>
    <n v="7.1195758177428542E-2"/>
    <x v="433"/>
    <x v="1"/>
    <x v="1"/>
    <n v="189"/>
    <n v="312.6991805784329"/>
    <x v="364"/>
    <n v="290.43632533569075"/>
    <x v="0"/>
    <x v="2"/>
    <x v="24"/>
  </r>
  <r>
    <x v="8826"/>
    <s v="Product435"/>
    <n v="13"/>
    <x v="2"/>
    <x v="0"/>
    <n v="3.395192469437436E-3"/>
    <x v="434"/>
    <x v="2"/>
    <x v="2"/>
    <n v="126"/>
    <n v="116.6865863128603"/>
    <x v="866"/>
    <n v="1511.7753676184448"/>
    <x v="1"/>
    <x v="2"/>
    <x v="24"/>
  </r>
  <r>
    <x v="8827"/>
    <s v="Product436"/>
    <n v="14"/>
    <x v="2"/>
    <x v="0"/>
    <n v="5.921054474965004E-2"/>
    <x v="435"/>
    <x v="3"/>
    <x v="0"/>
    <n v="206"/>
    <n v="269.16666015472356"/>
    <x v="1388"/>
    <n v="3545.2081780992585"/>
    <x v="2"/>
    <x v="2"/>
    <x v="24"/>
  </r>
  <r>
    <x v="8828"/>
    <s v="Product437"/>
    <n v="7"/>
    <x v="1"/>
    <x v="1"/>
    <n v="7.3748534062889615E-3"/>
    <x v="436"/>
    <x v="4"/>
    <x v="3"/>
    <n v="95"/>
    <n v="249.15467017367692"/>
    <x v="1014"/>
    <n v="1731.2203370395764"/>
    <x v="3"/>
    <x v="2"/>
    <x v="24"/>
  </r>
  <r>
    <x v="8829"/>
    <s v="Product438"/>
    <n v="4"/>
    <x v="1"/>
    <x v="0"/>
    <n v="8.714205044128899E-2"/>
    <x v="437"/>
    <x v="0"/>
    <x v="3"/>
    <n v="189"/>
    <n v="66.827099307609075"/>
    <x v="361"/>
    <n v="244.0145953956015"/>
    <x v="4"/>
    <x v="2"/>
    <x v="24"/>
  </r>
  <r>
    <x v="8830"/>
    <s v="Product439"/>
    <n v="13"/>
    <x v="1"/>
    <x v="0"/>
    <n v="8.91048396964777E-2"/>
    <x v="438"/>
    <x v="1"/>
    <x v="2"/>
    <n v="186"/>
    <n v="306.22444642324189"/>
    <x v="1424"/>
    <n v="3626.1987607762317"/>
    <x v="5"/>
    <x v="2"/>
    <x v="24"/>
  </r>
  <r>
    <x v="8831"/>
    <s v="Product440"/>
    <n v="11"/>
    <x v="1"/>
    <x v="0"/>
    <n v="4.2472546688557357E-2"/>
    <x v="439"/>
    <x v="2"/>
    <x v="3"/>
    <n v="189"/>
    <n v="64.00804266571339"/>
    <x v="360"/>
    <n v="674.18403893665766"/>
    <x v="6"/>
    <x v="2"/>
    <x v="24"/>
  </r>
  <r>
    <x v="8832"/>
    <s v="Product441"/>
    <n v="15"/>
    <x v="0"/>
    <x v="0"/>
    <n v="8.5305186683033329E-2"/>
    <x v="440"/>
    <x v="3"/>
    <x v="0"/>
    <n v="232"/>
    <n v="188.80476792258349"/>
    <x v="1579"/>
    <n v="2590.4811292245108"/>
    <x v="7"/>
    <x v="2"/>
    <x v="24"/>
  </r>
  <r>
    <x v="8833"/>
    <s v="Product442"/>
    <n v="8"/>
    <x v="1"/>
    <x v="0"/>
    <n v="8.2744300989723407E-2"/>
    <x v="441"/>
    <x v="4"/>
    <x v="0"/>
    <n v="236"/>
    <n v="57.085838050365702"/>
    <x v="1543"/>
    <n v="418.89848227580512"/>
    <x v="8"/>
    <x v="2"/>
    <x v="24"/>
  </r>
  <r>
    <x v="8834"/>
    <s v="Product443"/>
    <n v="4"/>
    <x v="2"/>
    <x v="1"/>
    <n v="4.5940148950297278E-2"/>
    <x v="442"/>
    <x v="0"/>
    <x v="1"/>
    <n v="124"/>
    <n v="271.46180114523543"/>
    <x v="1169"/>
    <n v="1035.9632222652292"/>
    <x v="9"/>
    <x v="2"/>
    <x v="24"/>
  </r>
  <r>
    <x v="8835"/>
    <s v="Product444"/>
    <n v="8"/>
    <x v="0"/>
    <x v="1"/>
    <n v="7.2104391484560368E-2"/>
    <x v="443"/>
    <x v="1"/>
    <x v="0"/>
    <n v="92"/>
    <n v="218.32030732040246"/>
    <x v="199"/>
    <n v="1620.6276352987411"/>
    <x v="10"/>
    <x v="2"/>
    <x v="24"/>
  </r>
  <r>
    <x v="8836"/>
    <s v="Product445"/>
    <n v="12"/>
    <x v="0"/>
    <x v="0"/>
    <n v="5.1172604655263666E-2"/>
    <x v="444"/>
    <x v="2"/>
    <x v="1"/>
    <n v="136"/>
    <n v="284.95259570993841"/>
    <x v="789"/>
    <n v="3244.4499502101908"/>
    <x v="11"/>
    <x v="2"/>
    <x v="24"/>
  </r>
  <r>
    <x v="8837"/>
    <s v="Product446"/>
    <n v="1"/>
    <x v="0"/>
    <x v="0"/>
    <n v="6.5720284032599732E-2"/>
    <x v="445"/>
    <x v="3"/>
    <x v="2"/>
    <n v="125"/>
    <n v="190.31534925602404"/>
    <x v="596"/>
    <n v="177.80777044715472"/>
    <x v="12"/>
    <x v="2"/>
    <x v="24"/>
  </r>
  <r>
    <x v="8838"/>
    <s v="Product447"/>
    <n v="12"/>
    <x v="1"/>
    <x v="0"/>
    <n v="2.5701143563837084E-2"/>
    <x v="446"/>
    <x v="4"/>
    <x v="0"/>
    <n v="95"/>
    <n v="247.00736062571465"/>
    <x v="61"/>
    <n v="2887.9078678673841"/>
    <x v="13"/>
    <x v="2"/>
    <x v="24"/>
  </r>
  <r>
    <x v="8839"/>
    <s v="Product448"/>
    <n v="5"/>
    <x v="1"/>
    <x v="0"/>
    <n v="9.1241386188305587E-2"/>
    <x v="447"/>
    <x v="0"/>
    <x v="3"/>
    <n v="124"/>
    <n v="192.44996204724529"/>
    <x v="519"/>
    <n v="874.45280369083923"/>
    <x v="14"/>
    <x v="2"/>
    <x v="24"/>
  </r>
  <r>
    <x v="8840"/>
    <s v="Product449"/>
    <n v="15"/>
    <x v="1"/>
    <x v="1"/>
    <n v="1.4000567027234534E-2"/>
    <x v="448"/>
    <x v="1"/>
    <x v="3"/>
    <n v="166"/>
    <n v="130.96860520001786"/>
    <x v="1046"/>
    <n v="1937.0245569667738"/>
    <x v="15"/>
    <x v="2"/>
    <x v="24"/>
  </r>
  <r>
    <x v="8841"/>
    <s v="Product450"/>
    <n v="6"/>
    <x v="0"/>
    <x v="0"/>
    <n v="1.2583753704852041E-2"/>
    <x v="449"/>
    <x v="2"/>
    <x v="2"/>
    <n v="213"/>
    <n v="197.05763311336531"/>
    <x v="1002"/>
    <n v="1167.4674503556337"/>
    <x v="16"/>
    <x v="2"/>
    <x v="24"/>
  </r>
  <r>
    <x v="8842"/>
    <s v="Product451"/>
    <n v="9"/>
    <x v="2"/>
    <x v="0"/>
    <n v="4.971269388785942E-2"/>
    <x v="450"/>
    <x v="3"/>
    <x v="3"/>
    <n v="93"/>
    <n v="180.63058424814125"/>
    <x v="1358"/>
    <n v="1544.8585617596539"/>
    <x v="17"/>
    <x v="2"/>
    <x v="24"/>
  </r>
  <r>
    <x v="8843"/>
    <s v="Product452"/>
    <n v="9"/>
    <x v="2"/>
    <x v="0"/>
    <n v="1.9939447958819148E-2"/>
    <x v="451"/>
    <x v="4"/>
    <x v="0"/>
    <n v="84"/>
    <n v="155.56719966615981"/>
    <x v="361"/>
    <n v="1372.1874802588547"/>
    <x v="18"/>
    <x v="2"/>
    <x v="24"/>
  </r>
  <r>
    <x v="8844"/>
    <s v="Product453"/>
    <n v="4"/>
    <x v="1"/>
    <x v="0"/>
    <n v="6.4537687253608589E-2"/>
    <x v="452"/>
    <x v="0"/>
    <x v="0"/>
    <n v="35"/>
    <n v="231.50400912394608"/>
    <x v="684"/>
    <n v="866.25310314059323"/>
    <x v="19"/>
    <x v="2"/>
    <x v="24"/>
  </r>
  <r>
    <x v="8845"/>
    <s v="Product454"/>
    <n v="15"/>
    <x v="1"/>
    <x v="0"/>
    <n v="9.9633159198575502E-2"/>
    <x v="453"/>
    <x v="1"/>
    <x v="1"/>
    <n v="249"/>
    <n v="219.35784417568459"/>
    <x v="516"/>
    <n v="2962.5379374820845"/>
    <x v="20"/>
    <x v="2"/>
    <x v="24"/>
  </r>
  <r>
    <x v="8846"/>
    <s v="Product455"/>
    <n v="4"/>
    <x v="1"/>
    <x v="1"/>
    <n v="2.1751508594212578E-2"/>
    <x v="454"/>
    <x v="2"/>
    <x v="0"/>
    <n v="203"/>
    <n v="244.58121352439261"/>
    <x v="396"/>
    <n v="957.0448126257354"/>
    <x v="21"/>
    <x v="2"/>
    <x v="24"/>
  </r>
  <r>
    <x v="8847"/>
    <s v="Product456"/>
    <n v="13"/>
    <x v="1"/>
    <x v="1"/>
    <n v="4.1023542300475918E-2"/>
    <x v="455"/>
    <x v="3"/>
    <x v="1"/>
    <n v="163"/>
    <n v="243.10298785664648"/>
    <x v="213"/>
    <n v="3030.6905479621846"/>
    <x v="22"/>
    <x v="2"/>
    <x v="24"/>
  </r>
  <r>
    <x v="8848"/>
    <s v="Product457"/>
    <n v="14"/>
    <x v="0"/>
    <x v="0"/>
    <n v="3.4833262884052876E-2"/>
    <x v="456"/>
    <x v="0"/>
    <x v="2"/>
    <n v="154"/>
    <n v="241.68765864077508"/>
    <x v="283"/>
    <n v="3265.7644444811363"/>
    <x v="23"/>
    <x v="2"/>
    <x v="24"/>
  </r>
  <r>
    <x v="8849"/>
    <s v="Product458"/>
    <n v="5"/>
    <x v="1"/>
    <x v="0"/>
    <n v="3.071754564416386E-2"/>
    <x v="457"/>
    <x v="1"/>
    <x v="0"/>
    <n v="99"/>
    <n v="160.01900049196189"/>
    <x v="956"/>
    <n v="775.51804770208287"/>
    <x v="24"/>
    <x v="2"/>
    <x v="24"/>
  </r>
  <r>
    <x v="8850"/>
    <s v="Product459"/>
    <n v="6"/>
    <x v="2"/>
    <x v="0"/>
    <n v="2.6276776526468759E-2"/>
    <x v="458"/>
    <x v="2"/>
    <x v="3"/>
    <n v="131"/>
    <n v="188.25557495350102"/>
    <x v="853"/>
    <n v="1099.8529516835158"/>
    <x v="25"/>
    <x v="2"/>
    <x v="24"/>
  </r>
  <r>
    <x v="8851"/>
    <s v="Product460"/>
    <n v="7"/>
    <x v="0"/>
    <x v="0"/>
    <n v="4.9424584431732145E-3"/>
    <x v="459"/>
    <x v="3"/>
    <x v="3"/>
    <n v="78"/>
    <n v="100.12902231135899"/>
    <x v="146"/>
    <n v="697.43897145740675"/>
    <x v="26"/>
    <x v="2"/>
    <x v="24"/>
  </r>
  <r>
    <x v="8852"/>
    <s v="Product461"/>
    <n v="6"/>
    <x v="0"/>
    <x v="1"/>
    <n v="5.64836815534496E-2"/>
    <x v="460"/>
    <x v="4"/>
    <x v="2"/>
    <n v="228"/>
    <n v="309.54139292506426"/>
    <x v="266"/>
    <n v="1752.3441327568423"/>
    <x v="27"/>
    <x v="2"/>
    <x v="24"/>
  </r>
  <r>
    <x v="8853"/>
    <s v="Product462"/>
    <n v="5"/>
    <x v="0"/>
    <x v="0"/>
    <n v="6.0040293962688056E-2"/>
    <x v="461"/>
    <x v="0"/>
    <x v="3"/>
    <n v="16"/>
    <n v="73.511656033946835"/>
    <x v="50"/>
    <n v="345.48997297992327"/>
    <x v="28"/>
    <x v="2"/>
    <x v="24"/>
  </r>
  <r>
    <x v="8854"/>
    <s v="Product463"/>
    <n v="13"/>
    <x v="1"/>
    <x v="0"/>
    <n v="4.1043055611058067E-2"/>
    <x v="462"/>
    <x v="1"/>
    <x v="0"/>
    <n v="245"/>
    <n v="137.10690590000362"/>
    <x v="1614"/>
    <n v="1709.2350539743659"/>
    <x v="29"/>
    <x v="2"/>
    <x v="24"/>
  </r>
  <r>
    <x v="8855"/>
    <s v="Product464"/>
    <n v="8"/>
    <x v="1"/>
    <x v="0"/>
    <n v="4.1962108665301645E-2"/>
    <x v="463"/>
    <x v="2"/>
    <x v="0"/>
    <n v="194"/>
    <n v="44.220340417226431"/>
    <x v="1615"/>
    <n v="338.91809349937716"/>
    <x v="30"/>
    <x v="2"/>
    <x v="24"/>
  </r>
  <r>
    <x v="8856"/>
    <s v="Product465"/>
    <n v="11"/>
    <x v="1"/>
    <x v="0"/>
    <n v="3.2842581066879352E-2"/>
    <x v="464"/>
    <x v="3"/>
    <x v="1"/>
    <n v="8"/>
    <n v="185.98319338010401"/>
    <x v="1186"/>
    <n v="1978.6252780188495"/>
    <x v="0"/>
    <x v="3"/>
    <x v="24"/>
  </r>
  <r>
    <x v="8857"/>
    <s v="Product466"/>
    <n v="4"/>
    <x v="0"/>
    <x v="0"/>
    <n v="1.4215172808738519E-2"/>
    <x v="465"/>
    <x v="4"/>
    <x v="0"/>
    <n v="169"/>
    <n v="211.49905755426178"/>
    <x v="382"/>
    <n v="833.97024760897045"/>
    <x v="1"/>
    <x v="3"/>
    <x v="24"/>
  </r>
  <r>
    <x v="8858"/>
    <s v="Product467"/>
    <n v="2"/>
    <x v="2"/>
    <x v="1"/>
    <n v="2.1710366800978612E-2"/>
    <x v="466"/>
    <x v="0"/>
    <x v="1"/>
    <n v="105"/>
    <n v="209.26477410863413"/>
    <x v="19"/>
    <n v="409.44311820842353"/>
    <x v="2"/>
    <x v="3"/>
    <x v="24"/>
  </r>
  <r>
    <x v="8859"/>
    <s v="Product468"/>
    <n v="2"/>
    <x v="2"/>
    <x v="1"/>
    <n v="2.3553365067961209E-2"/>
    <x v="467"/>
    <x v="1"/>
    <x v="2"/>
    <n v="45"/>
    <n v="278.31808883904318"/>
    <x v="572"/>
    <n v="543.52552257519983"/>
    <x v="3"/>
    <x v="3"/>
    <x v="24"/>
  </r>
  <r>
    <x v="8860"/>
    <s v="Product469"/>
    <n v="6"/>
    <x v="1"/>
    <x v="0"/>
    <n v="8.371111587954562E-2"/>
    <x v="468"/>
    <x v="2"/>
    <x v="0"/>
    <n v="51"/>
    <n v="284.40748532509963"/>
    <x v="515"/>
    <n v="1563.5965041842403"/>
    <x v="4"/>
    <x v="3"/>
    <x v="24"/>
  </r>
  <r>
    <x v="8861"/>
    <s v="Product470"/>
    <n v="3"/>
    <x v="1"/>
    <x v="0"/>
    <n v="6.3375921560229351E-2"/>
    <x v="469"/>
    <x v="3"/>
    <x v="3"/>
    <n v="144"/>
    <n v="147.40569670823839"/>
    <x v="658"/>
    <n v="414.19117450837837"/>
    <x v="5"/>
    <x v="3"/>
    <x v="24"/>
  </r>
  <r>
    <x v="8862"/>
    <s v="Product471"/>
    <n v="9"/>
    <x v="1"/>
    <x v="0"/>
    <n v="7.8118624433370934E-2"/>
    <x v="470"/>
    <x v="4"/>
    <x v="3"/>
    <n v="153"/>
    <n v="289.78767936389409"/>
    <x v="630"/>
    <n v="2404.3487802682316"/>
    <x v="6"/>
    <x v="3"/>
    <x v="24"/>
  </r>
  <r>
    <x v="8863"/>
    <s v="Product472"/>
    <n v="10"/>
    <x v="1"/>
    <x v="0"/>
    <n v="5.8861799265111425E-2"/>
    <x v="471"/>
    <x v="0"/>
    <x v="2"/>
    <n v="237"/>
    <n v="262.21798356520526"/>
    <x v="277"/>
    <n v="2467.8336125288783"/>
    <x v="7"/>
    <x v="3"/>
    <x v="24"/>
  </r>
  <r>
    <x v="8864"/>
    <s v="Product473"/>
    <n v="5"/>
    <x v="0"/>
    <x v="1"/>
    <n v="1.9059176407660951E-2"/>
    <x v="472"/>
    <x v="1"/>
    <x v="3"/>
    <n v="18"/>
    <n v="232.50861402516577"/>
    <x v="572"/>
    <n v="1140.3859566707968"/>
    <x v="8"/>
    <x v="3"/>
    <x v="24"/>
  </r>
  <r>
    <x v="8865"/>
    <s v="Product474"/>
    <n v="12"/>
    <x v="1"/>
    <x v="0"/>
    <n v="9.487414187958082E-2"/>
    <x v="473"/>
    <x v="2"/>
    <x v="0"/>
    <n v="227"/>
    <n v="240.0271914838338"/>
    <x v="342"/>
    <n v="2607.0578119684706"/>
    <x v="9"/>
    <x v="3"/>
    <x v="24"/>
  </r>
  <r>
    <x v="8866"/>
    <s v="Product475"/>
    <n v="2"/>
    <x v="2"/>
    <x v="0"/>
    <n v="6.8712074756912822E-2"/>
    <x v="474"/>
    <x v="3"/>
    <x v="0"/>
    <n v="24"/>
    <n v="255.92091709802136"/>
    <x v="312"/>
    <n v="476.67211982104891"/>
    <x v="10"/>
    <x v="3"/>
    <x v="24"/>
  </r>
  <r>
    <x v="8867"/>
    <s v="Product476"/>
    <n v="14"/>
    <x v="0"/>
    <x v="0"/>
    <n v="4.8493280483549811E-2"/>
    <x v="475"/>
    <x v="4"/>
    <x v="1"/>
    <n v="208"/>
    <n v="307.22858589296692"/>
    <x v="227"/>
    <n v="4092.6208946657289"/>
    <x v="11"/>
    <x v="3"/>
    <x v="24"/>
  </r>
  <r>
    <x v="8868"/>
    <s v="Product477"/>
    <n v="1"/>
    <x v="0"/>
    <x v="0"/>
    <n v="7.6479049321411308E-2"/>
    <x v="476"/>
    <x v="0"/>
    <x v="0"/>
    <n v="78"/>
    <n v="148.31438109410021"/>
    <x v="388"/>
    <n v="136.97143822732991"/>
    <x v="12"/>
    <x v="3"/>
    <x v="24"/>
  </r>
  <r>
    <x v="8869"/>
    <s v="Product478"/>
    <n v="10"/>
    <x v="0"/>
    <x v="0"/>
    <n v="9.9515701751747954E-2"/>
    <x v="477"/>
    <x v="1"/>
    <x v="1"/>
    <n v="200"/>
    <n v="242.23378669364328"/>
    <x v="415"/>
    <n v="2181.2772142284216"/>
    <x v="13"/>
    <x v="3"/>
    <x v="24"/>
  </r>
  <r>
    <x v="8870"/>
    <s v="Product479"/>
    <n v="1"/>
    <x v="1"/>
    <x v="1"/>
    <n v="5.3411482887705891E-2"/>
    <x v="478"/>
    <x v="2"/>
    <x v="2"/>
    <n v="225"/>
    <n v="94.970168526319512"/>
    <x v="383"/>
    <n v="89.897670995233455"/>
    <x v="14"/>
    <x v="3"/>
    <x v="24"/>
  </r>
  <r>
    <x v="8871"/>
    <s v="Product480"/>
    <n v="15"/>
    <x v="1"/>
    <x v="1"/>
    <n v="7.8814700278809866E-2"/>
    <x v="479"/>
    <x v="3"/>
    <x v="0"/>
    <n v="41"/>
    <n v="198.8671842095971"/>
    <x v="1045"/>
    <n v="2747.9029003624023"/>
    <x v="15"/>
    <x v="3"/>
    <x v="24"/>
  </r>
  <r>
    <x v="8872"/>
    <s v="Product481"/>
    <n v="15"/>
    <x v="1"/>
    <x v="0"/>
    <n v="1.7001299395754389E-2"/>
    <x v="480"/>
    <x v="0"/>
    <x v="3"/>
    <n v="85"/>
    <n v="129.58915890358787"/>
    <x v="1410"/>
    <n v="1910.7896222193599"/>
    <x v="16"/>
    <x v="3"/>
    <x v="24"/>
  </r>
  <r>
    <x v="8873"/>
    <s v="Product482"/>
    <n v="10"/>
    <x v="0"/>
    <x v="0"/>
    <n v="1.3449204927375004E-3"/>
    <x v="481"/>
    <x v="1"/>
    <x v="3"/>
    <n v="226"/>
    <n v="293.10707066800063"/>
    <x v="1463"/>
    <n v="2927.12864962093"/>
    <x v="17"/>
    <x v="3"/>
    <x v="24"/>
  </r>
  <r>
    <x v="8874"/>
    <s v="Product483"/>
    <n v="9"/>
    <x v="2"/>
    <x v="0"/>
    <n v="9.5108407065132655E-2"/>
    <x v="482"/>
    <x v="2"/>
    <x v="2"/>
    <n v="212"/>
    <n v="155.376993625203"/>
    <x v="1120"/>
    <n v="1265.3940174024658"/>
    <x v="18"/>
    <x v="3"/>
    <x v="24"/>
  </r>
  <r>
    <x v="8875"/>
    <s v="Product484"/>
    <n v="8"/>
    <x v="2"/>
    <x v="0"/>
    <n v="7.7900743019587548E-2"/>
    <x v="483"/>
    <x v="3"/>
    <x v="3"/>
    <n v="24"/>
    <n v="265.75349638494072"/>
    <x v="593"/>
    <n v="1960.4088124520047"/>
    <x v="19"/>
    <x v="3"/>
    <x v="24"/>
  </r>
  <r>
    <x v="8876"/>
    <s v="Product485"/>
    <n v="9"/>
    <x v="1"/>
    <x v="1"/>
    <n v="3.0186547223890317E-2"/>
    <x v="484"/>
    <x v="4"/>
    <x v="0"/>
    <n v="6"/>
    <n v="109.8995812200575"/>
    <x v="207"/>
    <n v="959.23883089505216"/>
    <x v="20"/>
    <x v="3"/>
    <x v="24"/>
  </r>
  <r>
    <x v="8877"/>
    <s v="Product486"/>
    <n v="3"/>
    <x v="1"/>
    <x v="0"/>
    <n v="9.9039922315549325E-2"/>
    <x v="485"/>
    <x v="0"/>
    <x v="0"/>
    <n v="176"/>
    <n v="33.849894373796332"/>
    <x v="503"/>
    <n v="91.492210393877968"/>
    <x v="21"/>
    <x v="3"/>
    <x v="24"/>
  </r>
  <r>
    <x v="8878"/>
    <s v="Product487"/>
    <n v="15"/>
    <x v="1"/>
    <x v="0"/>
    <n v="3.2645645181228443E-2"/>
    <x v="486"/>
    <x v="1"/>
    <x v="1"/>
    <n v="121"/>
    <n v="95.007481130778913"/>
    <x v="782"/>
    <n v="1378.5885091833188"/>
    <x v="22"/>
    <x v="3"/>
    <x v="24"/>
  </r>
  <r>
    <x v="8879"/>
    <s v="Product488"/>
    <n v="2"/>
    <x v="1"/>
    <x v="0"/>
    <n v="7.3542179367226852E-3"/>
    <x v="487"/>
    <x v="2"/>
    <x v="0"/>
    <n v="203"/>
    <n v="57.145692475028284"/>
    <x v="181"/>
    <n v="113.45086119684399"/>
    <x v="23"/>
    <x v="3"/>
    <x v="24"/>
  </r>
  <r>
    <x v="8880"/>
    <s v="Product489"/>
    <n v="11"/>
    <x v="0"/>
    <x v="0"/>
    <n v="4.651362271173054E-2"/>
    <x v="488"/>
    <x v="3"/>
    <x v="1"/>
    <n v="58"/>
    <n v="35.148481297140563"/>
    <x v="1527"/>
    <n v="368.64957909114554"/>
    <x v="24"/>
    <x v="3"/>
    <x v="24"/>
  </r>
  <r>
    <x v="8881"/>
    <s v="Product490"/>
    <n v="4"/>
    <x v="1"/>
    <x v="0"/>
    <n v="6.9731153828234249E-2"/>
    <x v="489"/>
    <x v="4"/>
    <x v="2"/>
    <n v="247"/>
    <n v="194.53909635877659"/>
    <x v="1051"/>
    <n v="723.8946428199082"/>
    <x v="25"/>
    <x v="3"/>
    <x v="24"/>
  </r>
  <r>
    <x v="8882"/>
    <s v="Product491"/>
    <n v="15"/>
    <x v="2"/>
    <x v="1"/>
    <n v="7.5845091173256038E-2"/>
    <x v="490"/>
    <x v="0"/>
    <x v="0"/>
    <n v="116"/>
    <n v="139.71492837461395"/>
    <x v="1157"/>
    <n v="1936.7735534066464"/>
    <x v="26"/>
    <x v="3"/>
    <x v="24"/>
  </r>
  <r>
    <x v="8883"/>
    <s v="Product492"/>
    <n v="8"/>
    <x v="0"/>
    <x v="1"/>
    <n v="3.7266224497294158E-2"/>
    <x v="491"/>
    <x v="1"/>
    <x v="3"/>
    <n v="14"/>
    <n v="291.6744122256971"/>
    <x v="300"/>
    <n v="2246.4384647966235"/>
    <x v="27"/>
    <x v="3"/>
    <x v="24"/>
  </r>
  <r>
    <x v="8884"/>
    <s v="Product493"/>
    <n v="9"/>
    <x v="0"/>
    <x v="0"/>
    <n v="6.4247952517479875E-2"/>
    <x v="492"/>
    <x v="2"/>
    <x v="3"/>
    <n v="118"/>
    <n v="297.03411742667345"/>
    <x v="654"/>
    <n v="2501.5525519875569"/>
    <x v="28"/>
    <x v="3"/>
    <x v="24"/>
  </r>
  <r>
    <x v="8885"/>
    <s v="Product494"/>
    <n v="3"/>
    <x v="0"/>
    <x v="0"/>
    <n v="3.5772080631239565E-2"/>
    <x v="493"/>
    <x v="3"/>
    <x v="2"/>
    <n v="166"/>
    <n v="211.05178926159795"/>
    <x v="111"/>
    <n v="610.50608291629408"/>
    <x v="29"/>
    <x v="3"/>
    <x v="24"/>
  </r>
  <r>
    <x v="8886"/>
    <s v="Product495"/>
    <n v="6"/>
    <x v="1"/>
    <x v="0"/>
    <n v="8.0569722834604396E-2"/>
    <x v="494"/>
    <x v="4"/>
    <x v="3"/>
    <n v="169"/>
    <n v="128.12683819830877"/>
    <x v="609"/>
    <n v="706.82216614198103"/>
    <x v="0"/>
    <x v="4"/>
    <x v="24"/>
  </r>
  <r>
    <x v="8887"/>
    <s v="Product496"/>
    <n v="14"/>
    <x v="1"/>
    <x v="0"/>
    <n v="6.2332183515637053E-2"/>
    <x v="495"/>
    <x v="0"/>
    <x v="0"/>
    <n v="28"/>
    <n v="279.37946540054895"/>
    <x v="834"/>
    <n v="3667.5118660978192"/>
    <x v="1"/>
    <x v="4"/>
    <x v="24"/>
  </r>
  <r>
    <x v="8888"/>
    <s v="Product497"/>
    <n v="7"/>
    <x v="1"/>
    <x v="1"/>
    <n v="9.1767591062584586E-2"/>
    <x v="496"/>
    <x v="1"/>
    <x v="0"/>
    <n v="57"/>
    <n v="135.33195673051915"/>
    <x v="1563"/>
    <n v="860.39008347301444"/>
    <x v="2"/>
    <x v="4"/>
    <x v="24"/>
  </r>
  <r>
    <x v="8889"/>
    <s v="Product498"/>
    <n v="3"/>
    <x v="0"/>
    <x v="0"/>
    <n v="7.3221233797419211E-2"/>
    <x v="497"/>
    <x v="2"/>
    <x v="1"/>
    <n v="156"/>
    <n v="99.748162169391577"/>
    <x v="140"/>
    <n v="277.33343599897103"/>
    <x v="3"/>
    <x v="4"/>
    <x v="24"/>
  </r>
  <r>
    <x v="8890"/>
    <s v="Product499"/>
    <n v="3"/>
    <x v="2"/>
    <x v="0"/>
    <n v="4.0697526861040639E-2"/>
    <x v="498"/>
    <x v="3"/>
    <x v="0"/>
    <n v="174"/>
    <n v="268.96198056255412"/>
    <x v="206"/>
    <n v="774.0476794020326"/>
    <x v="4"/>
    <x v="4"/>
    <x v="24"/>
  </r>
  <r>
    <x v="8891"/>
    <s v="Product500"/>
    <n v="15"/>
    <x v="2"/>
    <x v="0"/>
    <n v="8.3737700570395923E-2"/>
    <x v="499"/>
    <x v="4"/>
    <x v="1"/>
    <n v="8"/>
    <n v="161.43317053988284"/>
    <x v="109"/>
    <n v="2218.7269206462674"/>
    <x v="5"/>
    <x v="4"/>
    <x v="24"/>
  </r>
  <r>
    <x v="8892"/>
    <s v="Product501"/>
    <n v="2"/>
    <x v="1"/>
    <x v="0"/>
    <n v="5.2791766333495242E-2"/>
    <x v="500"/>
    <x v="0"/>
    <x v="2"/>
    <n v="161"/>
    <n v="119.52256841742121"/>
    <x v="1070"/>
    <n v="226.42552182789902"/>
    <x v="6"/>
    <x v="4"/>
    <x v="24"/>
  </r>
  <r>
    <x v="8893"/>
    <s v="Product502"/>
    <n v="1"/>
    <x v="1"/>
    <x v="0"/>
    <n v="2.9018457902465534E-2"/>
    <x v="501"/>
    <x v="1"/>
    <x v="0"/>
    <n v="218"/>
    <n v="294.75888159572077"/>
    <x v="1037"/>
    <n v="286.20543339875752"/>
    <x v="7"/>
    <x v="4"/>
    <x v="24"/>
  </r>
  <r>
    <x v="8894"/>
    <s v="Product503"/>
    <n v="14"/>
    <x v="1"/>
    <x v="1"/>
    <n v="1.8061431857953326E-2"/>
    <x v="502"/>
    <x v="2"/>
    <x v="3"/>
    <n v="9"/>
    <n v="91.49051878244147"/>
    <x v="347"/>
    <n v="1257.7329661652507"/>
    <x v="8"/>
    <x v="4"/>
    <x v="24"/>
  </r>
  <r>
    <x v="8895"/>
    <s v="Product504"/>
    <n v="11"/>
    <x v="1"/>
    <x v="1"/>
    <n v="9.620399919139562E-2"/>
    <x v="503"/>
    <x v="3"/>
    <x v="3"/>
    <n v="66"/>
    <n v="284.36105071278024"/>
    <x v="394"/>
    <n v="2827.0481846193784"/>
    <x v="9"/>
    <x v="4"/>
    <x v="24"/>
  </r>
  <r>
    <x v="8896"/>
    <s v="Product505"/>
    <n v="4"/>
    <x v="0"/>
    <x v="0"/>
    <n v="2.8500352321969558E-2"/>
    <x v="504"/>
    <x v="0"/>
    <x v="2"/>
    <n v="191"/>
    <n v="113.7313273067294"/>
    <x v="1616"/>
    <n v="441.95977763376948"/>
    <x v="10"/>
    <x v="4"/>
    <x v="24"/>
  </r>
  <r>
    <x v="8897"/>
    <s v="Product506"/>
    <n v="13"/>
    <x v="1"/>
    <x v="0"/>
    <n v="3.2114998471545052E-2"/>
    <x v="505"/>
    <x v="1"/>
    <x v="3"/>
    <n v="139"/>
    <n v="218.32413351188438"/>
    <x v="1617"/>
    <n v="2747.0645058720347"/>
    <x v="11"/>
    <x v="4"/>
    <x v="24"/>
  </r>
  <r>
    <x v="8898"/>
    <s v="Product507"/>
    <n v="12"/>
    <x v="2"/>
    <x v="0"/>
    <n v="3.6931850538884349E-2"/>
    <x v="506"/>
    <x v="2"/>
    <x v="0"/>
    <n v="244"/>
    <n v="109.48275485393052"/>
    <x v="1415"/>
    <n v="1265.2722493809581"/>
    <x v="12"/>
    <x v="4"/>
    <x v="24"/>
  </r>
  <r>
    <x v="8899"/>
    <s v="Product508"/>
    <n v="10"/>
    <x v="0"/>
    <x v="0"/>
    <n v="7.3076221557671281E-2"/>
    <x v="507"/>
    <x v="3"/>
    <x v="0"/>
    <n v="75"/>
    <n v="138.86390701821341"/>
    <x v="59"/>
    <n v="1287.162573825866"/>
    <x v="13"/>
    <x v="4"/>
    <x v="24"/>
  </r>
  <r>
    <x v="8900"/>
    <s v="Product509"/>
    <n v="9"/>
    <x v="0"/>
    <x v="1"/>
    <n v="5.3139634294564558E-2"/>
    <x v="508"/>
    <x v="4"/>
    <x v="1"/>
    <n v="14"/>
    <n v="256.38322704660948"/>
    <x v="347"/>
    <n v="2184.8320450988313"/>
    <x v="14"/>
    <x v="4"/>
    <x v="24"/>
  </r>
  <r>
    <x v="8901"/>
    <s v="Product510"/>
    <n v="12"/>
    <x v="0"/>
    <x v="0"/>
    <n v="8.0800234770265544E-2"/>
    <x v="509"/>
    <x v="0"/>
    <x v="0"/>
    <n v="113"/>
    <n v="189.93911321222657"/>
    <x v="551"/>
    <n v="2095.1038592714713"/>
    <x v="15"/>
    <x v="4"/>
    <x v="24"/>
  </r>
  <r>
    <x v="8902"/>
    <s v="Product511"/>
    <n v="10"/>
    <x v="1"/>
    <x v="0"/>
    <n v="2.4053274761008825E-2"/>
    <x v="510"/>
    <x v="1"/>
    <x v="1"/>
    <n v="120"/>
    <n v="77.609106580692014"/>
    <x v="257"/>
    <n v="757.42353416150206"/>
    <x v="16"/>
    <x v="4"/>
    <x v="24"/>
  </r>
  <r>
    <x v="8903"/>
    <s v="Product512"/>
    <n v="14"/>
    <x v="1"/>
    <x v="0"/>
    <n v="2.3485151170235186E-2"/>
    <x v="511"/>
    <x v="2"/>
    <x v="2"/>
    <n v="167"/>
    <n v="24.742297364977549"/>
    <x v="1618"/>
    <n v="338.25709079486995"/>
    <x v="17"/>
    <x v="4"/>
    <x v="24"/>
  </r>
  <r>
    <x v="8904"/>
    <s v="Product513"/>
    <n v="7"/>
    <x v="1"/>
    <x v="0"/>
    <n v="4.2169548271260376E-2"/>
    <x v="512"/>
    <x v="3"/>
    <x v="0"/>
    <n v="163"/>
    <n v="123.31134888262523"/>
    <x v="878"/>
    <n v="826.77955502467591"/>
    <x v="18"/>
    <x v="4"/>
    <x v="24"/>
  </r>
  <r>
    <x v="8905"/>
    <s v="Product514"/>
    <n v="3"/>
    <x v="0"/>
    <x v="0"/>
    <n v="6.5206631794965747E-2"/>
    <x v="513"/>
    <x v="4"/>
    <x v="3"/>
    <n v="56"/>
    <n v="122.40587722237426"/>
    <x v="322"/>
    <n v="343.27260677038532"/>
    <x v="19"/>
    <x v="4"/>
    <x v="24"/>
  </r>
  <r>
    <x v="8906"/>
    <s v="Product515"/>
    <n v="14"/>
    <x v="2"/>
    <x v="1"/>
    <n v="9.5089793441400741E-2"/>
    <x v="514"/>
    <x v="0"/>
    <x v="3"/>
    <n v="34"/>
    <n v="227.58495666771267"/>
    <x v="1032"/>
    <n v="2883.2153020693363"/>
    <x v="20"/>
    <x v="4"/>
    <x v="24"/>
  </r>
  <r>
    <x v="8907"/>
    <s v="Product516"/>
    <n v="2"/>
    <x v="2"/>
    <x v="1"/>
    <n v="1.88407581100732E-2"/>
    <x v="515"/>
    <x v="1"/>
    <x v="2"/>
    <n v="20"/>
    <n v="313.378906540934"/>
    <x v="443"/>
    <n v="614.94922073199405"/>
    <x v="21"/>
    <x v="4"/>
    <x v="24"/>
  </r>
  <r>
    <x v="8908"/>
    <s v="Product517"/>
    <n v="3"/>
    <x v="1"/>
    <x v="0"/>
    <n v="4.9067982141561932E-2"/>
    <x v="516"/>
    <x v="2"/>
    <x v="3"/>
    <n v="220"/>
    <n v="72.915747140875908"/>
    <x v="726"/>
    <n v="208.01375568698629"/>
    <x v="22"/>
    <x v="4"/>
    <x v="24"/>
  </r>
  <r>
    <x v="8909"/>
    <s v="Product518"/>
    <n v="3"/>
    <x v="1"/>
    <x v="0"/>
    <n v="9.3271260491859631E-2"/>
    <x v="517"/>
    <x v="3"/>
    <x v="0"/>
    <n v="128"/>
    <n v="26.145138231302024"/>
    <x v="425"/>
    <n v="71.119644698203714"/>
    <x v="23"/>
    <x v="4"/>
    <x v="24"/>
  </r>
  <r>
    <x v="8910"/>
    <s v="Product519"/>
    <n v="12"/>
    <x v="1"/>
    <x v="0"/>
    <n v="9.0033017333505105E-2"/>
    <x v="518"/>
    <x v="4"/>
    <x v="0"/>
    <n v="95"/>
    <n v="285.33877081944848"/>
    <x v="61"/>
    <n v="3115.7863238440805"/>
    <x v="24"/>
    <x v="4"/>
    <x v="24"/>
  </r>
  <r>
    <x v="8911"/>
    <s v="Product520"/>
    <n v="14"/>
    <x v="1"/>
    <x v="0"/>
    <n v="7.4811864220343693E-2"/>
    <x v="519"/>
    <x v="0"/>
    <x v="1"/>
    <n v="175"/>
    <n v="119.75618353333203"/>
    <x v="650"/>
    <n v="1551.1580026780578"/>
    <x v="25"/>
    <x v="4"/>
    <x v="24"/>
  </r>
  <r>
    <x v="8912"/>
    <s v="Product521"/>
    <n v="5"/>
    <x v="0"/>
    <x v="1"/>
    <n v="5.1134072710162716E-2"/>
    <x v="520"/>
    <x v="1"/>
    <x v="0"/>
    <n v="250"/>
    <n v="158.38303569871994"/>
    <x v="485"/>
    <n v="751.42133017622655"/>
    <x v="26"/>
    <x v="4"/>
    <x v="24"/>
  </r>
  <r>
    <x v="8913"/>
    <s v="Product522"/>
    <n v="9"/>
    <x v="1"/>
    <x v="0"/>
    <n v="9.558889163786477E-2"/>
    <x v="521"/>
    <x v="2"/>
    <x v="1"/>
    <n v="27"/>
    <n v="124.38750349603892"/>
    <x v="1041"/>
    <n v="1012.4769591292637"/>
    <x v="27"/>
    <x v="4"/>
    <x v="24"/>
  </r>
  <r>
    <x v="8914"/>
    <s v="Product523"/>
    <n v="7"/>
    <x v="2"/>
    <x v="0"/>
    <n v="8.0457107968211553E-2"/>
    <x v="522"/>
    <x v="3"/>
    <x v="2"/>
    <n v="247"/>
    <n v="27.268573642373713"/>
    <x v="553"/>
    <n v="175.52236148083085"/>
    <x v="28"/>
    <x v="4"/>
    <x v="24"/>
  </r>
  <r>
    <x v="8915"/>
    <s v="Product524"/>
    <n v="14"/>
    <x v="0"/>
    <x v="0"/>
    <n v="3.4875997348635071E-2"/>
    <x v="523"/>
    <x v="4"/>
    <x v="0"/>
    <n v="106"/>
    <n v="234.85070123384523"/>
    <x v="1134"/>
    <n v="3173.2406832040397"/>
    <x v="29"/>
    <x v="4"/>
    <x v="24"/>
  </r>
  <r>
    <x v="8916"/>
    <s v="Product525"/>
    <n v="15"/>
    <x v="0"/>
    <x v="0"/>
    <n v="7.1201593810795619E-2"/>
    <x v="524"/>
    <x v="0"/>
    <x v="3"/>
    <n v="212"/>
    <n v="222.09157138079988"/>
    <x v="304"/>
    <n v="3094.1744628981428"/>
    <x v="30"/>
    <x v="4"/>
    <x v="24"/>
  </r>
  <r>
    <x v="8917"/>
    <s v="Product526"/>
    <n v="9"/>
    <x v="0"/>
    <x v="0"/>
    <n v="3.8892650891362561E-2"/>
    <x v="525"/>
    <x v="1"/>
    <x v="3"/>
    <n v="134"/>
    <n v="110.81657632726677"/>
    <x v="765"/>
    <n v="958.55963320074932"/>
    <x v="0"/>
    <x v="5"/>
    <x v="24"/>
  </r>
  <r>
    <x v="8918"/>
    <s v="Product527"/>
    <n v="9"/>
    <x v="1"/>
    <x v="1"/>
    <n v="9.2365861649610942E-2"/>
    <x v="526"/>
    <x v="2"/>
    <x v="2"/>
    <n v="110"/>
    <n v="53.132878322627192"/>
    <x v="424"/>
    <n v="434.02692810990419"/>
    <x v="1"/>
    <x v="5"/>
    <x v="24"/>
  </r>
  <r>
    <x v="8919"/>
    <s v="Product528"/>
    <n v="14"/>
    <x v="1"/>
    <x v="1"/>
    <n v="9.7576472483098226E-2"/>
    <x v="527"/>
    <x v="3"/>
    <x v="3"/>
    <n v="170"/>
    <n v="227.02380253805364"/>
    <x v="627"/>
    <n v="2868.2026900336732"/>
    <x v="2"/>
    <x v="5"/>
    <x v="24"/>
  </r>
  <r>
    <x v="8920"/>
    <s v="Product529"/>
    <n v="1"/>
    <x v="1"/>
    <x v="0"/>
    <n v="2.8577529579953645E-2"/>
    <x v="528"/>
    <x v="0"/>
    <x v="0"/>
    <n v="127"/>
    <n v="136.19595669677676"/>
    <x v="940"/>
    <n v="132.30381271560455"/>
    <x v="3"/>
    <x v="5"/>
    <x v="24"/>
  </r>
  <r>
    <x v="8921"/>
    <s v="Product530"/>
    <n v="6"/>
    <x v="0"/>
    <x v="0"/>
    <n v="6.9647240076942124E-5"/>
    <x v="529"/>
    <x v="1"/>
    <x v="0"/>
    <n v="10"/>
    <n v="72.242090339225271"/>
    <x v="124"/>
    <n v="433.42235326209448"/>
    <x v="4"/>
    <x v="5"/>
    <x v="24"/>
  </r>
  <r>
    <x v="8922"/>
    <s v="Product531"/>
    <n v="1"/>
    <x v="2"/>
    <x v="0"/>
    <n v="9.2425050292482325E-2"/>
    <x v="530"/>
    <x v="2"/>
    <x v="1"/>
    <n v="164"/>
    <n v="88.936420400554042"/>
    <x v="900"/>
    <n v="80.71646727219948"/>
    <x v="5"/>
    <x v="5"/>
    <x v="24"/>
  </r>
  <r>
    <x v="8923"/>
    <s v="Product532"/>
    <n v="5"/>
    <x v="2"/>
    <x v="0"/>
    <n v="6.8475753443188797E-3"/>
    <x v="531"/>
    <x v="3"/>
    <x v="0"/>
    <n v="110"/>
    <n v="70.641018544159635"/>
    <x v="272"/>
    <n v="350.78649423639536"/>
    <x v="6"/>
    <x v="5"/>
    <x v="24"/>
  </r>
  <r>
    <x v="8924"/>
    <s v="Product533"/>
    <n v="7"/>
    <x v="1"/>
    <x v="1"/>
    <n v="9.6761575697649871E-2"/>
    <x v="532"/>
    <x v="4"/>
    <x v="1"/>
    <n v="48"/>
    <n v="36.697307483596049"/>
    <x v="210"/>
    <n v="232.02492731335497"/>
    <x v="7"/>
    <x v="5"/>
    <x v="24"/>
  </r>
  <r>
    <x v="8925"/>
    <s v="Product534"/>
    <n v="12"/>
    <x v="1"/>
    <x v="0"/>
    <n v="7.547466976028798E-2"/>
    <x v="533"/>
    <x v="0"/>
    <x v="2"/>
    <n v="137"/>
    <n v="236.45595838693976"/>
    <x v="1377"/>
    <n v="2623.3142761779973"/>
    <x v="8"/>
    <x v="5"/>
    <x v="24"/>
  </r>
  <r>
    <x v="8926"/>
    <s v="Product535"/>
    <n v="4"/>
    <x v="1"/>
    <x v="0"/>
    <n v="3.5428897103434054E-2"/>
    <x v="534"/>
    <x v="1"/>
    <x v="0"/>
    <n v="164"/>
    <n v="160.32019119552447"/>
    <x v="1372"/>
    <n v="618.5608945522215"/>
    <x v="9"/>
    <x v="5"/>
    <x v="24"/>
  </r>
  <r>
    <x v="8927"/>
    <s v="Product536"/>
    <n v="12"/>
    <x v="1"/>
    <x v="0"/>
    <n v="5.02893126599828E-2"/>
    <x v="535"/>
    <x v="2"/>
    <x v="3"/>
    <n v="18"/>
    <n v="264.02350378354043"/>
    <x v="62"/>
    <n v="3008.9513190262296"/>
    <x v="10"/>
    <x v="5"/>
    <x v="24"/>
  </r>
  <r>
    <x v="8928"/>
    <s v="Product537"/>
    <n v="15"/>
    <x v="0"/>
    <x v="0"/>
    <n v="4.3462067940903362E-2"/>
    <x v="536"/>
    <x v="3"/>
    <x v="3"/>
    <n v="52"/>
    <n v="187.04656859260788"/>
    <x v="454"/>
    <n v="2683.7570688048468"/>
    <x v="11"/>
    <x v="5"/>
    <x v="24"/>
  </r>
  <r>
    <x v="8929"/>
    <s v="Product538"/>
    <n v="2"/>
    <x v="1"/>
    <x v="0"/>
    <n v="8.6415983763991303E-2"/>
    <x v="537"/>
    <x v="4"/>
    <x v="2"/>
    <n v="227"/>
    <n v="160.67685471845795"/>
    <x v="1391"/>
    <n v="293.58361249971699"/>
    <x v="12"/>
    <x v="5"/>
    <x v="24"/>
  </r>
  <r>
    <x v="8930"/>
    <s v="Product539"/>
    <n v="13"/>
    <x v="2"/>
    <x v="1"/>
    <n v="6.103239537934832E-2"/>
    <x v="538"/>
    <x v="0"/>
    <x v="3"/>
    <n v="54"/>
    <n v="212.94511712366071"/>
    <x v="778"/>
    <n v="2599.3313650364817"/>
    <x v="13"/>
    <x v="5"/>
    <x v="24"/>
  </r>
  <r>
    <x v="8931"/>
    <s v="Product540"/>
    <n v="4"/>
    <x v="0"/>
    <x v="1"/>
    <n v="1.4161593696586917E-2"/>
    <x v="539"/>
    <x v="1"/>
    <x v="0"/>
    <n v="110"/>
    <n v="285.46159815805129"/>
    <x v="432"/>
    <n v="1125.6760279558346"/>
    <x v="14"/>
    <x v="5"/>
    <x v="24"/>
  </r>
  <r>
    <x v="8932"/>
    <s v="Product541"/>
    <n v="10"/>
    <x v="0"/>
    <x v="0"/>
    <n v="7.2650072506305258E-2"/>
    <x v="540"/>
    <x v="2"/>
    <x v="0"/>
    <n v="242"/>
    <n v="306.91553781841213"/>
    <x v="1436"/>
    <n v="2846.1810174259281"/>
    <x v="15"/>
    <x v="5"/>
    <x v="24"/>
  </r>
  <r>
    <x v="8933"/>
    <s v="Product542"/>
    <n v="1"/>
    <x v="0"/>
    <x v="0"/>
    <n v="2.9263267108500957E-2"/>
    <x v="541"/>
    <x v="3"/>
    <x v="1"/>
    <n v="220"/>
    <n v="229.13044383639851"/>
    <x v="430"/>
    <n v="222.42533845572461"/>
    <x v="16"/>
    <x v="5"/>
    <x v="24"/>
  </r>
  <r>
    <x v="8934"/>
    <s v="Product543"/>
    <n v="8"/>
    <x v="1"/>
    <x v="0"/>
    <n v="9.0368689168576266E-2"/>
    <x v="542"/>
    <x v="4"/>
    <x v="0"/>
    <n v="248"/>
    <n v="214.00277782216222"/>
    <x v="1544"/>
    <n v="1557.3090184955149"/>
    <x v="17"/>
    <x v="5"/>
    <x v="24"/>
  </r>
  <r>
    <x v="8935"/>
    <s v="Product544"/>
    <n v="6"/>
    <x v="1"/>
    <x v="0"/>
    <n v="6.929916144719421E-2"/>
    <x v="543"/>
    <x v="0"/>
    <x v="1"/>
    <n v="43"/>
    <n v="134.9756437319588"/>
    <x v="27"/>
    <n v="753.7316688332329"/>
    <x v="18"/>
    <x v="5"/>
    <x v="24"/>
  </r>
  <r>
    <x v="8936"/>
    <s v="Product545"/>
    <n v="10"/>
    <x v="1"/>
    <x v="1"/>
    <n v="4.2927451248483406E-3"/>
    <x v="544"/>
    <x v="1"/>
    <x v="2"/>
    <n v="25"/>
    <n v="296.79099746309049"/>
    <x v="464"/>
    <n v="2955.1694935563191"/>
    <x v="19"/>
    <x v="5"/>
    <x v="24"/>
  </r>
  <r>
    <x v="8937"/>
    <s v="Product546"/>
    <n v="8"/>
    <x v="0"/>
    <x v="0"/>
    <n v="8.3143742848603736E-2"/>
    <x v="545"/>
    <x v="2"/>
    <x v="0"/>
    <n v="147"/>
    <n v="257.4702801057685"/>
    <x v="514"/>
    <n v="1888.505898763972"/>
    <x v="20"/>
    <x v="5"/>
    <x v="24"/>
  </r>
  <r>
    <x v="8938"/>
    <s v="Product547"/>
    <n v="5"/>
    <x v="2"/>
    <x v="0"/>
    <n v="8.7211136601723388E-2"/>
    <x v="546"/>
    <x v="3"/>
    <x v="3"/>
    <n v="83"/>
    <n v="247.50193321425135"/>
    <x v="57"/>
    <n v="1129.5850415375633"/>
    <x v="21"/>
    <x v="5"/>
    <x v="24"/>
  </r>
  <r>
    <x v="8939"/>
    <s v="Product548"/>
    <n v="2"/>
    <x v="2"/>
    <x v="0"/>
    <n v="2.2146453280044699E-2"/>
    <x v="547"/>
    <x v="4"/>
    <x v="3"/>
    <n v="81"/>
    <n v="176.44513654686921"/>
    <x v="386"/>
    <n v="345.07500514768572"/>
    <x v="22"/>
    <x v="5"/>
    <x v="24"/>
  </r>
  <r>
    <x v="8940"/>
    <s v="Product549"/>
    <n v="11"/>
    <x v="1"/>
    <x v="0"/>
    <n v="6.4182101665774011E-2"/>
    <x v="548"/>
    <x v="0"/>
    <x v="2"/>
    <n v="244"/>
    <n v="58.354313537435445"/>
    <x v="646"/>
    <n v="600.69912158673242"/>
    <x v="23"/>
    <x v="5"/>
    <x v="24"/>
  </r>
  <r>
    <x v="8941"/>
    <s v="Product550"/>
    <n v="15"/>
    <x v="1"/>
    <x v="0"/>
    <n v="1.2212360648701161E-2"/>
    <x v="549"/>
    <x v="1"/>
    <x v="3"/>
    <n v="189"/>
    <n v="156.34092138810229"/>
    <x v="1406"/>
    <n v="2316.4744450794083"/>
    <x v="24"/>
    <x v="5"/>
    <x v="24"/>
  </r>
  <r>
    <x v="8942"/>
    <s v="Product551"/>
    <n v="13"/>
    <x v="1"/>
    <x v="1"/>
    <n v="2.1808454720831263E-3"/>
    <x v="550"/>
    <x v="2"/>
    <x v="0"/>
    <n v="246"/>
    <n v="79.068524195263251"/>
    <x v="925"/>
    <n v="1025.6491435097405"/>
    <x v="25"/>
    <x v="5"/>
    <x v="24"/>
  </r>
  <r>
    <x v="8943"/>
    <s v="Product552"/>
    <n v="12"/>
    <x v="1"/>
    <x v="1"/>
    <n v="9.3081412998523294E-2"/>
    <x v="551"/>
    <x v="3"/>
    <x v="0"/>
    <n v="233"/>
    <n v="110.2681661174762"/>
    <x v="731"/>
    <n v="1200.0509928780675"/>
    <x v="26"/>
    <x v="5"/>
    <x v="24"/>
  </r>
  <r>
    <x v="8944"/>
    <s v="Product553"/>
    <n v="6"/>
    <x v="0"/>
    <x v="0"/>
    <n v="9.0134471995643714E-2"/>
    <x v="552"/>
    <x v="0"/>
    <x v="1"/>
    <n v="159"/>
    <n v="92.343117881062852"/>
    <x v="442"/>
    <n v="504.11891825053056"/>
    <x v="27"/>
    <x v="5"/>
    <x v="24"/>
  </r>
  <r>
    <x v="8945"/>
    <s v="Product554"/>
    <n v="6"/>
    <x v="1"/>
    <x v="0"/>
    <n v="4.1439079209932929E-2"/>
    <x v="553"/>
    <x v="1"/>
    <x v="0"/>
    <n v="135"/>
    <n v="316.46142838143641"/>
    <x v="60"/>
    <n v="1820.0853491030971"/>
    <x v="28"/>
    <x v="5"/>
    <x v="24"/>
  </r>
  <r>
    <x v="8946"/>
    <s v="Product555"/>
    <n v="4"/>
    <x v="2"/>
    <x v="0"/>
    <n v="4.4286311915313049E-2"/>
    <x v="554"/>
    <x v="2"/>
    <x v="1"/>
    <n v="10"/>
    <n v="201.02595181117033"/>
    <x v="443"/>
    <n v="768.49301522475264"/>
    <x v="29"/>
    <x v="5"/>
    <x v="24"/>
  </r>
  <r>
    <x v="8947"/>
    <s v="Product556"/>
    <n v="10"/>
    <x v="0"/>
    <x v="0"/>
    <n v="9.2185882829180169E-3"/>
    <x v="555"/>
    <x v="3"/>
    <x v="2"/>
    <n v="54"/>
    <n v="144.13729815434993"/>
    <x v="185"/>
    <n v="1428.0855574645279"/>
    <x v="0"/>
    <x v="6"/>
    <x v="24"/>
  </r>
  <r>
    <x v="8948"/>
    <s v="Product557"/>
    <n v="11"/>
    <x v="0"/>
    <x v="1"/>
    <n v="6.4069107835444158E-2"/>
    <x v="556"/>
    <x v="4"/>
    <x v="0"/>
    <n v="215"/>
    <n v="161.84056881166865"/>
    <x v="1079"/>
    <n v="1666.1874675195663"/>
    <x v="1"/>
    <x v="6"/>
    <x v="24"/>
  </r>
  <r>
    <x v="8949"/>
    <s v="Product558"/>
    <n v="8"/>
    <x v="0"/>
    <x v="0"/>
    <n v="2.6707833114341661E-3"/>
    <x v="557"/>
    <x v="0"/>
    <x v="3"/>
    <n v="143"/>
    <n v="103.33177840029738"/>
    <x v="287"/>
    <n v="824.44641288804053"/>
    <x v="2"/>
    <x v="6"/>
    <x v="24"/>
  </r>
  <r>
    <x v="8950"/>
    <s v="Product559"/>
    <n v="1"/>
    <x v="1"/>
    <x v="0"/>
    <n v="4.8598846026066622E-2"/>
    <x v="558"/>
    <x v="1"/>
    <x v="3"/>
    <n v="108"/>
    <n v="284.40003469589732"/>
    <x v="428"/>
    <n v="270.57852119990338"/>
    <x v="3"/>
    <x v="6"/>
    <x v="24"/>
  </r>
  <r>
    <x v="8951"/>
    <s v="Product560"/>
    <n v="11"/>
    <x v="1"/>
    <x v="0"/>
    <n v="1.2991103872212041E-2"/>
    <x v="559"/>
    <x v="2"/>
    <x v="2"/>
    <n v="214"/>
    <n v="110.59446485501947"/>
    <x v="1111"/>
    <n v="1200.7349274183582"/>
    <x v="4"/>
    <x v="6"/>
    <x v="24"/>
  </r>
  <r>
    <x v="8952"/>
    <s v="Product561"/>
    <n v="2"/>
    <x v="1"/>
    <x v="0"/>
    <n v="8.1014985474352458E-2"/>
    <x v="560"/>
    <x v="3"/>
    <x v="3"/>
    <n v="165"/>
    <n v="54.904487202901407"/>
    <x v="421"/>
    <n v="100.91280193936315"/>
    <x v="5"/>
    <x v="6"/>
    <x v="24"/>
  </r>
  <r>
    <x v="8953"/>
    <s v="Product562"/>
    <n v="14"/>
    <x v="0"/>
    <x v="0"/>
    <n v="5.5312470863976684E-2"/>
    <x v="561"/>
    <x v="4"/>
    <x v="0"/>
    <n v="35"/>
    <n v="253.08551786400244"/>
    <x v="380"/>
    <n v="3347.2142554347747"/>
    <x v="6"/>
    <x v="6"/>
    <x v="24"/>
  </r>
  <r>
    <x v="8954"/>
    <s v="Product563"/>
    <n v="15"/>
    <x v="2"/>
    <x v="1"/>
    <n v="1.4033007626508788E-2"/>
    <x v="562"/>
    <x v="0"/>
    <x v="0"/>
    <n v="76"/>
    <n v="120.28894375834017"/>
    <x v="61"/>
    <n v="1779.0139213979203"/>
    <x v="7"/>
    <x v="6"/>
    <x v="24"/>
  </r>
  <r>
    <x v="8955"/>
    <s v="Product564"/>
    <n v="14"/>
    <x v="2"/>
    <x v="1"/>
    <n v="5.9194674164466436E-2"/>
    <x v="563"/>
    <x v="1"/>
    <x v="1"/>
    <n v="247"/>
    <n v="236.29065830339567"/>
    <x v="397"/>
    <n v="3112.2491368782644"/>
    <x v="8"/>
    <x v="6"/>
    <x v="24"/>
  </r>
  <r>
    <x v="8956"/>
    <s v="Product565"/>
    <n v="13"/>
    <x v="1"/>
    <x v="0"/>
    <n v="8.8553636952433651E-2"/>
    <x v="564"/>
    <x v="2"/>
    <x v="0"/>
    <n v="37"/>
    <n v="35.211466537531415"/>
    <x v="910"/>
    <n v="417.21372047165318"/>
    <x v="9"/>
    <x v="6"/>
    <x v="24"/>
  </r>
  <r>
    <x v="8957"/>
    <s v="Product566"/>
    <n v="2"/>
    <x v="1"/>
    <x v="0"/>
    <n v="3.1586726264666298E-2"/>
    <x v="565"/>
    <x v="3"/>
    <x v="1"/>
    <n v="188"/>
    <n v="113.63792087443605"/>
    <x v="1192"/>
    <n v="220.09694194897887"/>
    <x v="10"/>
    <x v="6"/>
    <x v="24"/>
  </r>
  <r>
    <x v="8958"/>
    <s v="Product567"/>
    <n v="6"/>
    <x v="1"/>
    <x v="0"/>
    <n v="6.1258704395008995E-2"/>
    <x v="566"/>
    <x v="4"/>
    <x v="2"/>
    <n v="176"/>
    <n v="244.36494656971075"/>
    <x v="690"/>
    <n v="1376.3727992597678"/>
    <x v="11"/>
    <x v="6"/>
    <x v="24"/>
  </r>
  <r>
    <x v="8959"/>
    <s v="Product568"/>
    <n v="14"/>
    <x v="1"/>
    <x v="0"/>
    <n v="1.0792458959319707E-2"/>
    <x v="567"/>
    <x v="0"/>
    <x v="0"/>
    <n v="208"/>
    <n v="52.631046297904106"/>
    <x v="227"/>
    <n v="728.88239047047091"/>
    <x v="12"/>
    <x v="6"/>
    <x v="24"/>
  </r>
  <r>
    <x v="8960"/>
    <s v="Product569"/>
    <n v="14"/>
    <x v="0"/>
    <x v="1"/>
    <n v="8.2519433566935793E-2"/>
    <x v="568"/>
    <x v="1"/>
    <x v="3"/>
    <n v="21"/>
    <n v="133.16814465058349"/>
    <x v="656"/>
    <n v="1710.5085869880058"/>
    <x v="13"/>
    <x v="6"/>
    <x v="24"/>
  </r>
  <r>
    <x v="8961"/>
    <s v="Product570"/>
    <n v="13"/>
    <x v="1"/>
    <x v="0"/>
    <n v="8.5827690402212938E-3"/>
    <x v="569"/>
    <x v="2"/>
    <x v="3"/>
    <n v="113"/>
    <n v="100.25777638177894"/>
    <x v="407"/>
    <n v="1292.1647315539037"/>
    <x v="14"/>
    <x v="6"/>
    <x v="24"/>
  </r>
  <r>
    <x v="8962"/>
    <s v="Product571"/>
    <n v="8"/>
    <x v="2"/>
    <x v="0"/>
    <n v="4.4388772432437107E-2"/>
    <x v="570"/>
    <x v="3"/>
    <x v="2"/>
    <n v="52"/>
    <n v="260.09407830878251"/>
    <x v="518"/>
    <n v="1988.3905716456759"/>
    <x v="15"/>
    <x v="6"/>
    <x v="24"/>
  </r>
  <r>
    <x v="8963"/>
    <s v="Product572"/>
    <n v="12"/>
    <x v="0"/>
    <x v="0"/>
    <n v="6.9640956084487463E-2"/>
    <x v="571"/>
    <x v="4"/>
    <x v="3"/>
    <n v="226"/>
    <n v="47.30466253672553"/>
    <x v="1172"/>
    <n v="528.12384732496719"/>
    <x v="16"/>
    <x v="6"/>
    <x v="24"/>
  </r>
  <r>
    <x v="8964"/>
    <s v="Product573"/>
    <n v="4"/>
    <x v="0"/>
    <x v="0"/>
    <n v="5.9969854579199469E-2"/>
    <x v="572"/>
    <x v="0"/>
    <x v="0"/>
    <n v="106"/>
    <n v="258.35355782428985"/>
    <x v="418"/>
    <n v="971.44053012619361"/>
    <x v="17"/>
    <x v="6"/>
    <x v="24"/>
  </r>
  <r>
    <x v="8965"/>
    <s v="Product574"/>
    <n v="4"/>
    <x v="0"/>
    <x v="0"/>
    <n v="5.5775924023807315E-2"/>
    <x v="573"/>
    <x v="1"/>
    <x v="0"/>
    <n v="34"/>
    <n v="101.4586641925966"/>
    <x v="537"/>
    <n v="383.19885378813342"/>
    <x v="18"/>
    <x v="6"/>
    <x v="24"/>
  </r>
  <r>
    <x v="8966"/>
    <s v="Product575"/>
    <n v="7"/>
    <x v="1"/>
    <x v="1"/>
    <n v="8.5779174174416217E-2"/>
    <x v="574"/>
    <x v="2"/>
    <x v="1"/>
    <n v="72"/>
    <n v="43.632874295286825"/>
    <x v="410"/>
    <n v="279.23057659966707"/>
    <x v="19"/>
    <x v="6"/>
    <x v="24"/>
  </r>
  <r>
    <x v="8967"/>
    <s v="Product576"/>
    <n v="3"/>
    <x v="1"/>
    <x v="1"/>
    <n v="4.3404298643419895E-2"/>
    <x v="575"/>
    <x v="3"/>
    <x v="0"/>
    <n v="219"/>
    <n v="143.34269710447285"/>
    <x v="529"/>
    <n v="411.36302361299107"/>
    <x v="20"/>
    <x v="6"/>
    <x v="24"/>
  </r>
  <r>
    <x v="8968"/>
    <s v="Product577"/>
    <n v="14"/>
    <x v="1"/>
    <x v="0"/>
    <n v="8.9788354336847342E-2"/>
    <x v="576"/>
    <x v="0"/>
    <x v="1"/>
    <n v="160"/>
    <n v="276.89691497241893"/>
    <x v="52"/>
    <n v="3528.4871531853364"/>
    <x v="21"/>
    <x v="6"/>
    <x v="24"/>
  </r>
  <r>
    <x v="8969"/>
    <s v="Product578"/>
    <n v="12"/>
    <x v="0"/>
    <x v="0"/>
    <n v="6.2899351815858581E-2"/>
    <x v="577"/>
    <x v="1"/>
    <x v="2"/>
    <n v="109"/>
    <n v="86.106302327946679"/>
    <x v="1217"/>
    <n v="968.28326069110187"/>
    <x v="22"/>
    <x v="6"/>
    <x v="24"/>
  </r>
  <r>
    <x v="8970"/>
    <s v="Product579"/>
    <n v="6"/>
    <x v="2"/>
    <x v="0"/>
    <n v="6.0531388116501439E-2"/>
    <x v="578"/>
    <x v="2"/>
    <x v="0"/>
    <n v="74"/>
    <n v="100.75349801816242"/>
    <x v="460"/>
    <n v="567.92849355317924"/>
    <x v="23"/>
    <x v="6"/>
    <x v="24"/>
  </r>
  <r>
    <x v="8971"/>
    <s v="Product580"/>
    <n v="12"/>
    <x v="2"/>
    <x v="0"/>
    <n v="1.3236023977162904E-2"/>
    <x v="579"/>
    <x v="3"/>
    <x v="3"/>
    <n v="203"/>
    <n v="137.86830964915555"/>
    <x v="375"/>
    <n v="1632.5217767633808"/>
    <x v="24"/>
    <x v="6"/>
    <x v="24"/>
  </r>
  <r>
    <x v="8972"/>
    <s v="Product581"/>
    <n v="4"/>
    <x v="1"/>
    <x v="1"/>
    <n v="9.2623316153181839E-2"/>
    <x v="580"/>
    <x v="4"/>
    <x v="3"/>
    <n v="29"/>
    <n v="251.23764208135887"/>
    <x v="1272"/>
    <n v="911.86871411710888"/>
    <x v="25"/>
    <x v="6"/>
    <x v="24"/>
  </r>
  <r>
    <x v="8973"/>
    <s v="Product582"/>
    <n v="15"/>
    <x v="1"/>
    <x v="0"/>
    <n v="7.4913559027808566E-2"/>
    <x v="581"/>
    <x v="0"/>
    <x v="2"/>
    <n v="175"/>
    <n v="315.72721046000169"/>
    <x v="1227"/>
    <n v="4381.1244216378154"/>
    <x v="26"/>
    <x v="6"/>
    <x v="24"/>
  </r>
  <r>
    <x v="8974"/>
    <s v="Product583"/>
    <n v="12"/>
    <x v="1"/>
    <x v="0"/>
    <n v="7.8112025694341988E-2"/>
    <x v="582"/>
    <x v="1"/>
    <x v="3"/>
    <n v="250"/>
    <n v="58.015013287548612"/>
    <x v="844"/>
    <n v="641.80011694768825"/>
    <x v="27"/>
    <x v="6"/>
    <x v="24"/>
  </r>
  <r>
    <x v="8975"/>
    <s v="Product584"/>
    <n v="10"/>
    <x v="1"/>
    <x v="0"/>
    <n v="4.196408108687201E-2"/>
    <x v="583"/>
    <x v="2"/>
    <x v="0"/>
    <n v="79"/>
    <n v="123.69571039603173"/>
    <x v="327"/>
    <n v="1185.0493357487442"/>
    <x v="28"/>
    <x v="6"/>
    <x v="24"/>
  </r>
  <r>
    <x v="8976"/>
    <s v="Product585"/>
    <n v="9"/>
    <x v="0"/>
    <x v="0"/>
    <n v="5.5302905184619368E-2"/>
    <x v="584"/>
    <x v="3"/>
    <x v="0"/>
    <n v="82"/>
    <n v="83.0301221235068"/>
    <x v="971"/>
    <n v="705.94483637018823"/>
    <x v="29"/>
    <x v="6"/>
    <x v="24"/>
  </r>
  <r>
    <x v="8977"/>
    <s v="Product586"/>
    <n v="1"/>
    <x v="1"/>
    <x v="0"/>
    <n v="4.0213143096651985E-2"/>
    <x v="585"/>
    <x v="4"/>
    <x v="1"/>
    <n v="214"/>
    <n v="203.35807834051852"/>
    <x v="657"/>
    <n v="195.18041083635109"/>
    <x v="30"/>
    <x v="6"/>
    <x v="24"/>
  </r>
  <r>
    <x v="8978"/>
    <s v="Product587"/>
    <n v="13"/>
    <x v="2"/>
    <x v="1"/>
    <n v="2.4902710577803602E-2"/>
    <x v="586"/>
    <x v="0"/>
    <x v="0"/>
    <n v="250"/>
    <n v="52.450590387225219"/>
    <x v="1176"/>
    <n v="664.8775706973039"/>
    <x v="0"/>
    <x v="7"/>
    <x v="24"/>
  </r>
  <r>
    <x v="8979"/>
    <s v="Product588"/>
    <n v="2"/>
    <x v="0"/>
    <x v="1"/>
    <n v="7.7872280341873754E-2"/>
    <x v="587"/>
    <x v="1"/>
    <x v="1"/>
    <n v="109"/>
    <n v="177.22174787813717"/>
    <x v="1037"/>
    <n v="326.84217248938796"/>
    <x v="1"/>
    <x v="7"/>
    <x v="24"/>
  </r>
  <r>
    <x v="8980"/>
    <s v="Product589"/>
    <n v="2"/>
    <x v="0"/>
    <x v="0"/>
    <n v="8.8104639688513398E-2"/>
    <x v="588"/>
    <x v="2"/>
    <x v="2"/>
    <n v="203"/>
    <n v="312.11894380348224"/>
    <x v="181"/>
    <n v="569.2396334394341"/>
    <x v="2"/>
    <x v="7"/>
    <x v="24"/>
  </r>
  <r>
    <x v="8981"/>
    <s v="Product590"/>
    <n v="5"/>
    <x v="0"/>
    <x v="0"/>
    <n v="4.8395749444170348E-2"/>
    <x v="589"/>
    <x v="3"/>
    <x v="0"/>
    <n v="42"/>
    <n v="225.08439392269705"/>
    <x v="19"/>
    <n v="1070.9563299531064"/>
    <x v="3"/>
    <x v="7"/>
    <x v="24"/>
  </r>
  <r>
    <x v="8982"/>
    <s v="Product591"/>
    <n v="7"/>
    <x v="1"/>
    <x v="0"/>
    <n v="8.474905352867898E-2"/>
    <x v="590"/>
    <x v="4"/>
    <x v="3"/>
    <n v="67"/>
    <n v="241.95017775161301"/>
    <x v="469"/>
    <n v="1550.1159043024772"/>
    <x v="4"/>
    <x v="7"/>
    <x v="24"/>
  </r>
  <r>
    <x v="8983"/>
    <s v="Product592"/>
    <n v="15"/>
    <x v="1"/>
    <x v="0"/>
    <n v="3.5464439791807356E-2"/>
    <x v="591"/>
    <x v="0"/>
    <x v="3"/>
    <n v="74"/>
    <n v="169.38013076133478"/>
    <x v="51"/>
    <n v="2450.5973896803143"/>
    <x v="5"/>
    <x v="7"/>
    <x v="24"/>
  </r>
  <r>
    <x v="8984"/>
    <s v="Product593"/>
    <n v="5"/>
    <x v="1"/>
    <x v="1"/>
    <n v="7.6574384713172849E-2"/>
    <x v="592"/>
    <x v="1"/>
    <x v="2"/>
    <n v="97"/>
    <n v="305.42739972846272"/>
    <x v="471"/>
    <n v="1410.1974225985571"/>
    <x v="6"/>
    <x v="7"/>
    <x v="24"/>
  </r>
  <r>
    <x v="8985"/>
    <s v="Product594"/>
    <n v="11"/>
    <x v="0"/>
    <x v="0"/>
    <n v="3.1322017072781184E-2"/>
    <x v="593"/>
    <x v="2"/>
    <x v="3"/>
    <n v="38"/>
    <n v="118.64183454090137"/>
    <x v="1331"/>
    <n v="1264.1830627125169"/>
    <x v="7"/>
    <x v="7"/>
    <x v="24"/>
  </r>
  <r>
    <x v="8986"/>
    <s v="Product595"/>
    <n v="7"/>
    <x v="2"/>
    <x v="0"/>
    <n v="5.5981282297471568E-2"/>
    <x v="594"/>
    <x v="3"/>
    <x v="0"/>
    <n v="246"/>
    <n v="146.48281085309057"/>
    <x v="549"/>
    <n v="967.97760686897607"/>
    <x v="8"/>
    <x v="7"/>
    <x v="24"/>
  </r>
  <r>
    <x v="8987"/>
    <s v="Product596"/>
    <n v="4"/>
    <x v="2"/>
    <x v="0"/>
    <n v="4.8309517138159789E-4"/>
    <x v="595"/>
    <x v="4"/>
    <x v="0"/>
    <n v="186"/>
    <n v="123.06161137447633"/>
    <x v="1259"/>
    <n v="492.00864361695551"/>
    <x v="9"/>
    <x v="7"/>
    <x v="24"/>
  </r>
  <r>
    <x v="8988"/>
    <s v="Product597"/>
    <n v="6"/>
    <x v="1"/>
    <x v="0"/>
    <n v="4.3488498833002279E-2"/>
    <x v="596"/>
    <x v="0"/>
    <x v="1"/>
    <n v="232"/>
    <n v="126.26063378510496"/>
    <x v="324"/>
    <n v="724.61849016052372"/>
    <x v="10"/>
    <x v="7"/>
    <x v="24"/>
  </r>
  <r>
    <x v="8989"/>
    <s v="Product598"/>
    <n v="13"/>
    <x v="1"/>
    <x v="0"/>
    <n v="3.7625306200329084E-2"/>
    <x v="597"/>
    <x v="1"/>
    <x v="0"/>
    <n v="229"/>
    <n v="101.99912318492733"/>
    <x v="53"/>
    <n v="1276.0978742580817"/>
    <x v="11"/>
    <x v="7"/>
    <x v="24"/>
  </r>
  <r>
    <x v="8990"/>
    <s v="Product599"/>
    <n v="6"/>
    <x v="1"/>
    <x v="1"/>
    <n v="3.5936431304760721E-2"/>
    <x v="598"/>
    <x v="2"/>
    <x v="1"/>
    <n v="187"/>
    <n v="218.46157397702208"/>
    <x v="159"/>
    <n v="1263.6650677864016"/>
    <x v="12"/>
    <x v="7"/>
    <x v="24"/>
  </r>
  <r>
    <x v="8991"/>
    <s v="Product600"/>
    <n v="11"/>
    <x v="1"/>
    <x v="1"/>
    <n v="8.4513415858246371E-2"/>
    <x v="599"/>
    <x v="3"/>
    <x v="2"/>
    <n v="185"/>
    <n v="118.07746493641349"/>
    <x v="1619"/>
    <n v="1189.0816854263037"/>
    <x v="13"/>
    <x v="7"/>
    <x v="24"/>
  </r>
  <r>
    <x v="8992"/>
    <s v="Product601"/>
    <n v="10"/>
    <x v="0"/>
    <x v="0"/>
    <n v="6.7905884703321026E-2"/>
    <x v="600"/>
    <x v="0"/>
    <x v="0"/>
    <n v="99"/>
    <n v="301.06152720713794"/>
    <x v="424"/>
    <n v="2806.1767785200427"/>
    <x v="14"/>
    <x v="7"/>
    <x v="24"/>
  </r>
  <r>
    <x v="8993"/>
    <s v="Product602"/>
    <n v="9"/>
    <x v="1"/>
    <x v="0"/>
    <n v="2.8536735020316419E-2"/>
    <x v="601"/>
    <x v="1"/>
    <x v="3"/>
    <n v="7"/>
    <n v="278.4569004374647"/>
    <x v="482"/>
    <n v="2434.5958468959193"/>
    <x v="15"/>
    <x v="7"/>
    <x v="24"/>
  </r>
  <r>
    <x v="8994"/>
    <s v="Product603"/>
    <n v="1"/>
    <x v="2"/>
    <x v="0"/>
    <n v="4.0632152539697597E-2"/>
    <x v="602"/>
    <x v="2"/>
    <x v="3"/>
    <n v="230"/>
    <n v="107.45914356651843"/>
    <x v="189"/>
    <n v="103.09284725333841"/>
    <x v="16"/>
    <x v="7"/>
    <x v="24"/>
  </r>
  <r>
    <x v="8995"/>
    <s v="Product604"/>
    <n v="7"/>
    <x v="0"/>
    <x v="0"/>
    <n v="9.5721445127061169E-2"/>
    <x v="603"/>
    <x v="3"/>
    <x v="2"/>
    <n v="160"/>
    <n v="175.20849828762115"/>
    <x v="825"/>
    <n v="1109.061013430915"/>
    <x v="17"/>
    <x v="7"/>
    <x v="24"/>
  </r>
  <r>
    <x v="8996"/>
    <s v="Product605"/>
    <n v="6"/>
    <x v="0"/>
    <x v="1"/>
    <n v="1.7288183781918921E-2"/>
    <x v="604"/>
    <x v="4"/>
    <x v="3"/>
    <n v="218"/>
    <n v="118.81813108477654"/>
    <x v="1217"/>
    <n v="700.58388838775272"/>
    <x v="18"/>
    <x v="7"/>
    <x v="24"/>
  </r>
  <r>
    <x v="8997"/>
    <s v="Product606"/>
    <n v="9"/>
    <x v="0"/>
    <x v="0"/>
    <n v="8.5680845093773328E-2"/>
    <x v="605"/>
    <x v="0"/>
    <x v="0"/>
    <n v="130"/>
    <n v="276.14413304443076"/>
    <x v="497"/>
    <n v="2272.3548332174691"/>
    <x v="19"/>
    <x v="7"/>
    <x v="24"/>
  </r>
  <r>
    <x v="8998"/>
    <s v="Product607"/>
    <n v="13"/>
    <x v="1"/>
    <x v="0"/>
    <n v="4.4589896089451367E-2"/>
    <x v="606"/>
    <x v="1"/>
    <x v="0"/>
    <n v="21"/>
    <n v="61.175300530070537"/>
    <x v="1204"/>
    <n v="759.81750307051857"/>
    <x v="20"/>
    <x v="7"/>
    <x v="24"/>
  </r>
  <r>
    <x v="8999"/>
    <s v="Product608"/>
    <n v="4"/>
    <x v="1"/>
    <x v="0"/>
    <n v="7.8755400829826354E-4"/>
    <x v="607"/>
    <x v="2"/>
    <x v="1"/>
    <n v="218"/>
    <n v="67.310111613489198"/>
    <x v="358"/>
    <n v="269.02840506115598"/>
    <x v="21"/>
    <x v="7"/>
    <x v="24"/>
  </r>
  <r>
    <x v="9000"/>
    <s v="Product609"/>
    <n v="8"/>
    <x v="1"/>
    <x v="0"/>
    <n v="1.652293784989365E-2"/>
    <x v="608"/>
    <x v="3"/>
    <x v="0"/>
    <n v="151"/>
    <n v="295.40815045569394"/>
    <x v="1385"/>
    <n v="2324.2171195628998"/>
    <x v="22"/>
    <x v="7"/>
    <x v="24"/>
  </r>
  <r>
    <x v="9001"/>
    <s v="Product610"/>
    <n v="14"/>
    <x v="0"/>
    <x v="0"/>
    <n v="9.1149907925484566E-2"/>
    <x v="609"/>
    <x v="4"/>
    <x v="1"/>
    <n v="117"/>
    <n v="269.88757504803846"/>
    <x v="866"/>
    <n v="3434.0228640504843"/>
    <x v="23"/>
    <x v="7"/>
    <x v="24"/>
  </r>
  <r>
    <x v="9002"/>
    <s v="Product611"/>
    <n v="7"/>
    <x v="2"/>
    <x v="1"/>
    <n v="3.2117459961267018E-2"/>
    <x v="610"/>
    <x v="0"/>
    <x v="2"/>
    <n v="125"/>
    <n v="271.17182549954089"/>
    <x v="368"/>
    <n v="1837.2373267600499"/>
    <x v="24"/>
    <x v="7"/>
    <x v="24"/>
  </r>
  <r>
    <x v="9003"/>
    <s v="Product612"/>
    <n v="10"/>
    <x v="2"/>
    <x v="1"/>
    <n v="7.90151476059123E-2"/>
    <x v="611"/>
    <x v="1"/>
    <x v="0"/>
    <n v="242"/>
    <n v="171.34065604386518"/>
    <x v="1436"/>
    <n v="1578.0214881566533"/>
    <x v="25"/>
    <x v="7"/>
    <x v="24"/>
  </r>
  <r>
    <x v="9004"/>
    <s v="Product613"/>
    <n v="1"/>
    <x v="1"/>
    <x v="0"/>
    <n v="5.5030392774052798E-2"/>
    <x v="612"/>
    <x v="2"/>
    <x v="3"/>
    <n v="136"/>
    <n v="316.43513661721494"/>
    <x v="537"/>
    <n v="299.02158676165857"/>
    <x v="26"/>
    <x v="7"/>
    <x v="24"/>
  </r>
  <r>
    <x v="9005"/>
    <s v="Product614"/>
    <n v="3"/>
    <x v="1"/>
    <x v="0"/>
    <n v="4.5714465247030378E-3"/>
    <x v="613"/>
    <x v="3"/>
    <x v="3"/>
    <n v="71"/>
    <n v="264.69229632906456"/>
    <x v="119"/>
    <n v="790.44680895268618"/>
    <x v="27"/>
    <x v="7"/>
    <x v="24"/>
  </r>
  <r>
    <x v="9006"/>
    <s v="Product615"/>
    <n v="1"/>
    <x v="1"/>
    <x v="0"/>
    <n v="2.4260766725662932E-2"/>
    <x v="614"/>
    <x v="4"/>
    <x v="2"/>
    <n v="47"/>
    <n v="220.0490000368064"/>
    <x v="1185"/>
    <n v="214.71044257869806"/>
    <x v="28"/>
    <x v="7"/>
    <x v="24"/>
  </r>
  <r>
    <x v="9007"/>
    <s v="Product616"/>
    <n v="12"/>
    <x v="1"/>
    <x v="0"/>
    <n v="5.6951617590464056E-2"/>
    <x v="615"/>
    <x v="0"/>
    <x v="3"/>
    <n v="171"/>
    <n v="133.19362144445188"/>
    <x v="510"/>
    <n v="1507.296351005501"/>
    <x v="29"/>
    <x v="7"/>
    <x v="24"/>
  </r>
  <r>
    <x v="9008"/>
    <s v="Product617"/>
    <n v="11"/>
    <x v="0"/>
    <x v="1"/>
    <n v="4.1779449677806668E-2"/>
    <x v="616"/>
    <x v="1"/>
    <x v="0"/>
    <n v="6"/>
    <n v="133.92915817187674"/>
    <x v="1155"/>
    <n v="1411.6703881240819"/>
    <x v="30"/>
    <x v="7"/>
    <x v="24"/>
  </r>
  <r>
    <x v="9009"/>
    <s v="Product618"/>
    <n v="15"/>
    <x v="1"/>
    <x v="0"/>
    <n v="4.2175527241211597E-2"/>
    <x v="617"/>
    <x v="2"/>
    <x v="0"/>
    <n v="29"/>
    <n v="130.53597789624371"/>
    <x v="1174"/>
    <n v="1875.458313067837"/>
    <x v="0"/>
    <x v="8"/>
    <x v="24"/>
  </r>
  <r>
    <x v="9010"/>
    <s v="Product619"/>
    <n v="8"/>
    <x v="2"/>
    <x v="0"/>
    <n v="1.9972352718461206E-2"/>
    <x v="618"/>
    <x v="3"/>
    <x v="1"/>
    <n v="167"/>
    <n v="213.35050365503685"/>
    <x v="408"/>
    <n v="1672.7151371470168"/>
    <x v="1"/>
    <x v="8"/>
    <x v="24"/>
  </r>
  <r>
    <x v="9011"/>
    <s v="Product620"/>
    <n v="13"/>
    <x v="0"/>
    <x v="0"/>
    <n v="9.6224369629575812E-2"/>
    <x v="619"/>
    <x v="4"/>
    <x v="0"/>
    <n v="162"/>
    <n v="58.243859069485694"/>
    <x v="1236"/>
    <n v="684.31194579449755"/>
    <x v="2"/>
    <x v="8"/>
    <x v="24"/>
  </r>
  <r>
    <x v="9012"/>
    <s v="Product621"/>
    <n v="15"/>
    <x v="0"/>
    <x v="0"/>
    <n v="7.6974741700403859E-2"/>
    <x v="620"/>
    <x v="0"/>
    <x v="1"/>
    <n v="186"/>
    <n v="151.50022880161279"/>
    <x v="721"/>
    <n v="2097.5780673308486"/>
    <x v="3"/>
    <x v="8"/>
    <x v="24"/>
  </r>
  <r>
    <x v="9013"/>
    <s v="Product622"/>
    <n v="4"/>
    <x v="0"/>
    <x v="0"/>
    <n v="8.0964470759744597E-2"/>
    <x v="621"/>
    <x v="1"/>
    <x v="2"/>
    <n v="41"/>
    <n v="87.360664843613321"/>
    <x v="900"/>
    <n v="321.15021939732299"/>
    <x v="4"/>
    <x v="8"/>
    <x v="24"/>
  </r>
  <r>
    <x v="9014"/>
    <s v="Product623"/>
    <n v="13"/>
    <x v="1"/>
    <x v="1"/>
    <n v="7.8976187663822459E-2"/>
    <x v="622"/>
    <x v="2"/>
    <x v="0"/>
    <n v="116"/>
    <n v="267.2868146292243"/>
    <x v="174"/>
    <n v="3200.3077729610177"/>
    <x v="5"/>
    <x v="8"/>
    <x v="24"/>
  </r>
  <r>
    <x v="9015"/>
    <s v="Product624"/>
    <n v="5"/>
    <x v="1"/>
    <x v="1"/>
    <n v="5.8308608526769869E-2"/>
    <x v="623"/>
    <x v="3"/>
    <x v="3"/>
    <n v="7"/>
    <n v="126.94973587015176"/>
    <x v="478"/>
    <n v="597.73736709361117"/>
    <x v="6"/>
    <x v="8"/>
    <x v="24"/>
  </r>
  <r>
    <x v="9016"/>
    <s v="Product625"/>
    <n v="4"/>
    <x v="1"/>
    <x v="0"/>
    <n v="5.1428213103942445E-2"/>
    <x v="624"/>
    <x v="0"/>
    <x v="3"/>
    <n v="67"/>
    <n v="170.27074695182381"/>
    <x v="1039"/>
    <n v="646.05610676887181"/>
    <x v="7"/>
    <x v="8"/>
    <x v="24"/>
  </r>
  <r>
    <x v="9017"/>
    <s v="Product626"/>
    <n v="13"/>
    <x v="0"/>
    <x v="0"/>
    <n v="4.0716932048340232E-2"/>
    <x v="625"/>
    <x v="1"/>
    <x v="2"/>
    <n v="169"/>
    <n v="228.00503697565037"/>
    <x v="1326"/>
    <n v="2843.3778279196358"/>
    <x v="8"/>
    <x v="8"/>
    <x v="24"/>
  </r>
  <r>
    <x v="9018"/>
    <s v="Product627"/>
    <n v="9"/>
    <x v="2"/>
    <x v="0"/>
    <n v="3.133827120573144E-2"/>
    <x v="626"/>
    <x v="2"/>
    <x v="3"/>
    <n v="208"/>
    <n v="69.715109856388551"/>
    <x v="350"/>
    <n v="607.77322952914528"/>
    <x v="9"/>
    <x v="8"/>
    <x v="24"/>
  </r>
  <r>
    <x v="9019"/>
    <s v="Product628"/>
    <n v="11"/>
    <x v="2"/>
    <x v="0"/>
    <n v="4.0504120675204119E-2"/>
    <x v="627"/>
    <x v="3"/>
    <x v="0"/>
    <n v="11"/>
    <n v="30.501333433011691"/>
    <x v="1218"/>
    <n v="321.92494117174982"/>
    <x v="10"/>
    <x v="8"/>
    <x v="24"/>
  </r>
  <r>
    <x v="9020"/>
    <s v="Product629"/>
    <n v="4"/>
    <x v="1"/>
    <x v="1"/>
    <n v="1.552035507123567E-2"/>
    <x v="628"/>
    <x v="4"/>
    <x v="0"/>
    <n v="104"/>
    <n v="116.24384591740514"/>
    <x v="518"/>
    <n v="457.75880061568398"/>
    <x v="11"/>
    <x v="8"/>
    <x v="24"/>
  </r>
  <r>
    <x v="9021"/>
    <s v="Product630"/>
    <n v="11"/>
    <x v="1"/>
    <x v="0"/>
    <n v="6.5441550770070966E-2"/>
    <x v="629"/>
    <x v="0"/>
    <x v="1"/>
    <n v="71"/>
    <n v="310.92260079456395"/>
    <x v="1093"/>
    <n v="3196.3287799201439"/>
    <x v="12"/>
    <x v="8"/>
    <x v="24"/>
  </r>
  <r>
    <x v="9022"/>
    <s v="Product631"/>
    <n v="9"/>
    <x v="1"/>
    <x v="0"/>
    <n v="5.0729412262931178E-2"/>
    <x v="630"/>
    <x v="1"/>
    <x v="0"/>
    <n v="78"/>
    <n v="302.88293403797297"/>
    <x v="778"/>
    <n v="2587.6607472877899"/>
    <x v="13"/>
    <x v="8"/>
    <x v="24"/>
  </r>
  <r>
    <x v="9023"/>
    <s v="Product632"/>
    <n v="10"/>
    <x v="1"/>
    <x v="0"/>
    <n v="8.9903308687908134E-2"/>
    <x v="631"/>
    <x v="2"/>
    <x v="1"/>
    <n v="125"/>
    <n v="29.426922305314498"/>
    <x v="485"/>
    <n v="267.81344625564719"/>
    <x v="14"/>
    <x v="8"/>
    <x v="24"/>
  </r>
  <r>
    <x v="9024"/>
    <s v="Product633"/>
    <n v="11"/>
    <x v="0"/>
    <x v="0"/>
    <n v="7.9377857676455318E-2"/>
    <x v="632"/>
    <x v="3"/>
    <x v="2"/>
    <n v="19"/>
    <n v="251.92146821264461"/>
    <x v="1030"/>
    <n v="2551.1692993953943"/>
    <x v="15"/>
    <x v="8"/>
    <x v="24"/>
  </r>
  <r>
    <x v="9025"/>
    <s v="Product634"/>
    <n v="15"/>
    <x v="1"/>
    <x v="0"/>
    <n v="4.9807111886000677E-2"/>
    <x v="633"/>
    <x v="4"/>
    <x v="0"/>
    <n v="87"/>
    <n v="201.78908147412267"/>
    <x v="340"/>
    <n v="2876.078251736516"/>
    <x v="16"/>
    <x v="8"/>
    <x v="24"/>
  </r>
  <r>
    <x v="9026"/>
    <s v="Product635"/>
    <n v="11"/>
    <x v="2"/>
    <x v="1"/>
    <n v="6.5202252968191932E-2"/>
    <x v="634"/>
    <x v="0"/>
    <x v="3"/>
    <n v="127"/>
    <n v="295.94641433256726"/>
    <x v="1455"/>
    <n v="3043.1504549624842"/>
    <x v="17"/>
    <x v="8"/>
    <x v="24"/>
  </r>
  <r>
    <x v="9027"/>
    <s v="Product636"/>
    <n v="9"/>
    <x v="0"/>
    <x v="1"/>
    <n v="4.7467571644678623E-2"/>
    <x v="635"/>
    <x v="1"/>
    <x v="3"/>
    <n v="184"/>
    <n v="235.85225825119605"/>
    <x v="660"/>
    <n v="2021.9123185658834"/>
    <x v="18"/>
    <x v="8"/>
    <x v="24"/>
  </r>
  <r>
    <x v="9028"/>
    <s v="Product637"/>
    <n v="11"/>
    <x v="0"/>
    <x v="0"/>
    <n v="2.9702653380167355E-2"/>
    <x v="636"/>
    <x v="2"/>
    <x v="2"/>
    <n v="107"/>
    <n v="128.72608584789907"/>
    <x v="1426"/>
    <n v="1373.928374928706"/>
    <x v="19"/>
    <x v="8"/>
    <x v="24"/>
  </r>
  <r>
    <x v="9029"/>
    <s v="Product638"/>
    <n v="3"/>
    <x v="0"/>
    <x v="0"/>
    <n v="2.2278210492276275E-2"/>
    <x v="637"/>
    <x v="3"/>
    <x v="3"/>
    <n v="48"/>
    <n v="47.407226257993671"/>
    <x v="384"/>
    <n v="139.05323427768937"/>
    <x v="20"/>
    <x v="8"/>
    <x v="24"/>
  </r>
  <r>
    <x v="9030"/>
    <s v="Product639"/>
    <n v="2"/>
    <x v="1"/>
    <x v="0"/>
    <n v="6.8921539911275836E-2"/>
    <x v="638"/>
    <x v="4"/>
    <x v="0"/>
    <n v="233"/>
    <n v="150.43012219118043"/>
    <x v="1351"/>
    <n v="280.12449304144576"/>
    <x v="21"/>
    <x v="8"/>
    <x v="24"/>
  </r>
  <r>
    <x v="9031"/>
    <s v="Product640"/>
    <n v="12"/>
    <x v="1"/>
    <x v="0"/>
    <n v="7.5782967999784373E-2"/>
    <x v="639"/>
    <x v="0"/>
    <x v="0"/>
    <n v="216"/>
    <n v="101.66728353429912"/>
    <x v="642"/>
    <n v="1127.5516204751318"/>
    <x v="22"/>
    <x v="8"/>
    <x v="24"/>
  </r>
  <r>
    <x v="9032"/>
    <s v="Product641"/>
    <n v="11"/>
    <x v="1"/>
    <x v="1"/>
    <n v="6.678254761811192E-2"/>
    <x v="640"/>
    <x v="1"/>
    <x v="1"/>
    <n v="135"/>
    <n v="207.03000397324845"/>
    <x v="477"/>
    <n v="2125.244141619798"/>
    <x v="23"/>
    <x v="8"/>
    <x v="24"/>
  </r>
  <r>
    <x v="9033"/>
    <s v="Product642"/>
    <n v="15"/>
    <x v="0"/>
    <x v="0"/>
    <n v="5.2723615403259906E-2"/>
    <x v="641"/>
    <x v="2"/>
    <x v="0"/>
    <n v="211"/>
    <n v="29.43761973745719"/>
    <x v="1620"/>
    <n v="418.28342994048131"/>
    <x v="24"/>
    <x v="8"/>
    <x v="24"/>
  </r>
  <r>
    <x v="9034"/>
    <s v="Product643"/>
    <n v="14"/>
    <x v="2"/>
    <x v="0"/>
    <n v="8.7363289943002687E-2"/>
    <x v="642"/>
    <x v="3"/>
    <x v="1"/>
    <n v="107"/>
    <n v="299.28879020433664"/>
    <x v="1017"/>
    <n v="3823.9871158863452"/>
    <x v="25"/>
    <x v="8"/>
    <x v="24"/>
  </r>
  <r>
    <x v="9035"/>
    <s v="Product644"/>
    <n v="15"/>
    <x v="2"/>
    <x v="0"/>
    <n v="9.1204279268231169E-3"/>
    <x v="643"/>
    <x v="4"/>
    <x v="2"/>
    <n v="76"/>
    <n v="292.76123404717021"/>
    <x v="61"/>
    <n v="4351.3668946841281"/>
    <x v="26"/>
    <x v="8"/>
    <x v="24"/>
  </r>
  <r>
    <x v="9036"/>
    <s v="Product645"/>
    <n v="14"/>
    <x v="1"/>
    <x v="0"/>
    <n v="7.0437266126750359E-2"/>
    <x v="644"/>
    <x v="0"/>
    <x v="0"/>
    <n v="50"/>
    <n v="95.669631028876083"/>
    <x v="699"/>
    <n v="1245.0329327498596"/>
    <x v="27"/>
    <x v="8"/>
    <x v="24"/>
  </r>
  <r>
    <x v="9037"/>
    <s v="Product646"/>
    <n v="14"/>
    <x v="1"/>
    <x v="0"/>
    <n v="2.9297731065834633E-2"/>
    <x v="645"/>
    <x v="1"/>
    <x v="3"/>
    <n v="88"/>
    <n v="26.749744172877673"/>
    <x v="1486"/>
    <n v="363.5245230682915"/>
    <x v="28"/>
    <x v="8"/>
    <x v="24"/>
  </r>
  <r>
    <x v="9038"/>
    <s v="Product647"/>
    <n v="1"/>
    <x v="1"/>
    <x v="1"/>
    <n v="9.2093606929931876E-2"/>
    <x v="646"/>
    <x v="2"/>
    <x v="3"/>
    <n v="173"/>
    <n v="135.01662260871791"/>
    <x v="959"/>
    <n v="122.58245483718369"/>
    <x v="29"/>
    <x v="8"/>
    <x v="24"/>
  </r>
  <r>
    <x v="9039"/>
    <s v="Product648"/>
    <n v="6"/>
    <x v="1"/>
    <x v="1"/>
    <n v="9.4037838983728472E-2"/>
    <x v="647"/>
    <x v="3"/>
    <x v="2"/>
    <n v="139"/>
    <n v="265.24208301130597"/>
    <x v="1429"/>
    <n v="1441.7957443042801"/>
    <x v="0"/>
    <x v="9"/>
    <x v="24"/>
  </r>
  <r>
    <x v="9040"/>
    <s v="Product649"/>
    <n v="5"/>
    <x v="0"/>
    <x v="0"/>
    <n v="4.0624134287375518E-2"/>
    <x v="648"/>
    <x v="0"/>
    <x v="3"/>
    <n v="80"/>
    <n v="215.39288240582621"/>
    <x v="241"/>
    <n v="1033.2136651321352"/>
    <x v="1"/>
    <x v="9"/>
    <x v="24"/>
  </r>
  <r>
    <x v="9041"/>
    <s v="Product650"/>
    <n v="5"/>
    <x v="1"/>
    <x v="0"/>
    <n v="4.1786512592372066E-2"/>
    <x v="649"/>
    <x v="1"/>
    <x v="0"/>
    <n v="25"/>
    <n v="198.0669522878712"/>
    <x v="596"/>
    <n v="948.95212545980655"/>
    <x v="2"/>
    <x v="9"/>
    <x v="24"/>
  </r>
  <r>
    <x v="9042"/>
    <s v="Product651"/>
    <n v="1"/>
    <x v="2"/>
    <x v="0"/>
    <n v="4.0716845012829829E-2"/>
    <x v="650"/>
    <x v="2"/>
    <x v="0"/>
    <n v="192"/>
    <n v="139.66883305413245"/>
    <x v="593"/>
    <n v="133.98195882554455"/>
    <x v="3"/>
    <x v="9"/>
    <x v="24"/>
  </r>
  <r>
    <x v="9043"/>
    <s v="Product652"/>
    <n v="11"/>
    <x v="0"/>
    <x v="0"/>
    <n v="6.0989769133399045E-3"/>
    <x v="651"/>
    <x v="3"/>
    <x v="1"/>
    <n v="60"/>
    <n v="284.21419164456091"/>
    <x v="726"/>
    <n v="3107.2885343640487"/>
    <x v="4"/>
    <x v="9"/>
    <x v="24"/>
  </r>
  <r>
    <x v="9044"/>
    <s v="Product653"/>
    <n v="15"/>
    <x v="0"/>
    <x v="1"/>
    <n v="8.5618723767558913E-2"/>
    <x v="652"/>
    <x v="4"/>
    <x v="0"/>
    <n v="7"/>
    <n v="150.85546994647419"/>
    <x v="605"/>
    <n v="2069.0912570445257"/>
    <x v="5"/>
    <x v="9"/>
    <x v="24"/>
  </r>
  <r>
    <x v="9045"/>
    <s v="Product654"/>
    <n v="9"/>
    <x v="0"/>
    <x v="0"/>
    <n v="2.3763755777758491E-2"/>
    <x v="653"/>
    <x v="0"/>
    <x v="1"/>
    <n v="117"/>
    <n v="100.51002092415956"/>
    <x v="698"/>
    <n v="883.09372800330402"/>
    <x v="6"/>
    <x v="9"/>
    <x v="24"/>
  </r>
  <r>
    <x v="9046"/>
    <s v="Product655"/>
    <n v="10"/>
    <x v="1"/>
    <x v="0"/>
    <n v="9.5326633276365688E-2"/>
    <x v="654"/>
    <x v="1"/>
    <x v="2"/>
    <n v="108"/>
    <n v="89.49525135498169"/>
    <x v="96"/>
    <n v="809.63970349089175"/>
    <x v="7"/>
    <x v="9"/>
    <x v="24"/>
  </r>
  <r>
    <x v="9047"/>
    <s v="Product656"/>
    <n v="2"/>
    <x v="1"/>
    <x v="0"/>
    <n v="1.5327679824010933E-2"/>
    <x v="655"/>
    <x v="2"/>
    <x v="0"/>
    <n v="196"/>
    <n v="291.35095248157745"/>
    <x v="834"/>
    <n v="573.77043673103844"/>
    <x v="8"/>
    <x v="9"/>
    <x v="24"/>
  </r>
  <r>
    <x v="9048"/>
    <s v="Product657"/>
    <n v="5"/>
    <x v="1"/>
    <x v="0"/>
    <n v="4.4141851124458079E-2"/>
    <x v="656"/>
    <x v="3"/>
    <x v="3"/>
    <n v="228"/>
    <n v="159.45504351889088"/>
    <x v="61"/>
    <n v="762.08201363418004"/>
    <x v="9"/>
    <x v="9"/>
    <x v="24"/>
  </r>
  <r>
    <x v="9049"/>
    <s v="Product658"/>
    <n v="4"/>
    <x v="0"/>
    <x v="0"/>
    <n v="3.5644140806762262E-3"/>
    <x v="657"/>
    <x v="4"/>
    <x v="3"/>
    <n v="18"/>
    <n v="230.78128949969528"/>
    <x v="708"/>
    <n v="919.83475768738379"/>
    <x v="10"/>
    <x v="9"/>
    <x v="24"/>
  </r>
  <r>
    <x v="9050"/>
    <s v="Product659"/>
    <n v="5"/>
    <x v="2"/>
    <x v="1"/>
    <n v="8.5989614138199819E-2"/>
    <x v="658"/>
    <x v="0"/>
    <x v="2"/>
    <n v="45"/>
    <n v="224.07988248369253"/>
    <x v="383"/>
    <n v="1024.0566992639331"/>
    <x v="11"/>
    <x v="9"/>
    <x v="24"/>
  </r>
  <r>
    <x v="9051"/>
    <s v="Product660"/>
    <n v="3"/>
    <x v="2"/>
    <x v="1"/>
    <n v="4.4475853594111894E-2"/>
    <x v="659"/>
    <x v="1"/>
    <x v="3"/>
    <n v="21"/>
    <n v="246.89346812345977"/>
    <x v="482"/>
    <n v="707.73801114557466"/>
    <x v="12"/>
    <x v="9"/>
    <x v="24"/>
  </r>
  <r>
    <x v="9052"/>
    <s v="Product661"/>
    <n v="2"/>
    <x v="1"/>
    <x v="0"/>
    <n v="2.0476707500479807E-2"/>
    <x v="660"/>
    <x v="2"/>
    <x v="0"/>
    <n v="109"/>
    <n v="128.44768961962342"/>
    <x v="1037"/>
    <n v="251.63500770033994"/>
    <x v="13"/>
    <x v="9"/>
    <x v="24"/>
  </r>
  <r>
    <x v="9053"/>
    <s v="Product662"/>
    <n v="8"/>
    <x v="1"/>
    <x v="0"/>
    <n v="8.9663977693407462E-2"/>
    <x v="661"/>
    <x v="3"/>
    <x v="0"/>
    <n v="149"/>
    <n v="298.91599566059188"/>
    <x v="962"/>
    <n v="2176.911987947823"/>
    <x v="14"/>
    <x v="9"/>
    <x v="24"/>
  </r>
  <r>
    <x v="9054"/>
    <s v="Product663"/>
    <n v="15"/>
    <x v="1"/>
    <x v="0"/>
    <n v="3.9840568298823126E-2"/>
    <x v="662"/>
    <x v="4"/>
    <x v="1"/>
    <n v="112"/>
    <n v="184.90039826705689"/>
    <x v="352"/>
    <n v="2663.0079198212793"/>
    <x v="15"/>
    <x v="9"/>
    <x v="24"/>
  </r>
  <r>
    <x v="9055"/>
    <s v="Product664"/>
    <n v="4"/>
    <x v="1"/>
    <x v="0"/>
    <n v="6.9247634109335834E-2"/>
    <x v="663"/>
    <x v="0"/>
    <x v="0"/>
    <n v="147"/>
    <n v="105.71956268879021"/>
    <x v="436"/>
    <n v="393.59493237407145"/>
    <x v="16"/>
    <x v="9"/>
    <x v="24"/>
  </r>
  <r>
    <x v="9056"/>
    <s v="Product665"/>
    <n v="9"/>
    <x v="0"/>
    <x v="1"/>
    <n v="6.1294189462203635E-2"/>
    <x v="664"/>
    <x v="1"/>
    <x v="1"/>
    <n v="153"/>
    <n v="168.79686101341687"/>
    <x v="630"/>
    <n v="1426.0553481045172"/>
    <x v="17"/>
    <x v="9"/>
    <x v="24"/>
  </r>
  <r>
    <x v="9057"/>
    <s v="Product666"/>
    <n v="3"/>
    <x v="1"/>
    <x v="0"/>
    <n v="9.234694148121815E-2"/>
    <x v="665"/>
    <x v="2"/>
    <x v="2"/>
    <n v="39"/>
    <n v="214.482492547731"/>
    <x v="680"/>
    <n v="584.02707107903962"/>
    <x v="18"/>
    <x v="9"/>
    <x v="24"/>
  </r>
  <r>
    <x v="9058"/>
    <s v="Product667"/>
    <n v="4"/>
    <x v="2"/>
    <x v="0"/>
    <n v="6.9377916590142003E-2"/>
    <x v="666"/>
    <x v="3"/>
    <x v="0"/>
    <n v="38"/>
    <n v="174.70972825350017"/>
    <x v="165"/>
    <n v="650.35492519696982"/>
    <x v="19"/>
    <x v="9"/>
    <x v="24"/>
  </r>
  <r>
    <x v="9059"/>
    <s v="Product668"/>
    <n v="11"/>
    <x v="0"/>
    <x v="0"/>
    <n v="5.61108396782991E-2"/>
    <x v="667"/>
    <x v="4"/>
    <x v="3"/>
    <n v="16"/>
    <n v="226.80990376605277"/>
    <x v="521"/>
    <n v="2354.9175058022388"/>
    <x v="20"/>
    <x v="9"/>
    <x v="24"/>
  </r>
  <r>
    <x v="9060"/>
    <s v="Product669"/>
    <n v="11"/>
    <x v="0"/>
    <x v="0"/>
    <n v="2.4986452147540718E-2"/>
    <x v="668"/>
    <x v="0"/>
    <x v="3"/>
    <n v="249"/>
    <n v="72.187999438148623"/>
    <x v="209"/>
    <n v="774.22705189016688"/>
    <x v="21"/>
    <x v="9"/>
    <x v="24"/>
  </r>
  <r>
    <x v="9061"/>
    <s v="Product670"/>
    <n v="2"/>
    <x v="0"/>
    <x v="0"/>
    <n v="1.6003978974905932E-2"/>
    <x v="669"/>
    <x v="1"/>
    <x v="2"/>
    <n v="73"/>
    <n v="42.761087071690682"/>
    <x v="1592"/>
    <n v="84.153479066502442"/>
    <x v="22"/>
    <x v="9"/>
    <x v="24"/>
  </r>
  <r>
    <x v="9062"/>
    <s v="Product671"/>
    <n v="8"/>
    <x v="1"/>
    <x v="1"/>
    <n v="5.2218908659874996E-2"/>
    <x v="670"/>
    <x v="2"/>
    <x v="3"/>
    <n v="104"/>
    <n v="119.24650309057358"/>
    <x v="494"/>
    <n v="904.15664670141939"/>
    <x v="23"/>
    <x v="9"/>
    <x v="24"/>
  </r>
  <r>
    <x v="9063"/>
    <s v="Product672"/>
    <n v="12"/>
    <x v="1"/>
    <x v="1"/>
    <n v="1.5454176514275664E-2"/>
    <x v="671"/>
    <x v="3"/>
    <x v="0"/>
    <n v="155"/>
    <n v="305.81068619973246"/>
    <x v="370"/>
    <n v="3613.0156065030001"/>
    <x v="24"/>
    <x v="9"/>
    <x v="24"/>
  </r>
  <r>
    <x v="9064"/>
    <s v="Product673"/>
    <n v="3"/>
    <x v="1"/>
    <x v="0"/>
    <n v="4.3426173797341296E-2"/>
    <x v="672"/>
    <x v="0"/>
    <x v="0"/>
    <n v="86"/>
    <n v="31.847594265015505"/>
    <x v="27"/>
    <n v="91.39372530430721"/>
    <x v="25"/>
    <x v="9"/>
    <x v="24"/>
  </r>
  <r>
    <x v="9065"/>
    <s v="Product674"/>
    <n v="12"/>
    <x v="0"/>
    <x v="0"/>
    <n v="5.9080821976281672E-2"/>
    <x v="673"/>
    <x v="1"/>
    <x v="1"/>
    <n v="188"/>
    <n v="125.58193363370771"/>
    <x v="1571"/>
    <n v="1417.9493972310888"/>
    <x v="26"/>
    <x v="9"/>
    <x v="24"/>
  </r>
  <r>
    <x v="9066"/>
    <s v="Product675"/>
    <n v="11"/>
    <x v="2"/>
    <x v="0"/>
    <n v="9.923633716851861E-2"/>
    <x v="674"/>
    <x v="2"/>
    <x v="0"/>
    <n v="22"/>
    <n v="314.02028995774566"/>
    <x v="792"/>
    <n v="3111.4387324431714"/>
    <x v="27"/>
    <x v="9"/>
    <x v="24"/>
  </r>
  <r>
    <x v="9067"/>
    <s v="Product676"/>
    <n v="13"/>
    <x v="2"/>
    <x v="0"/>
    <n v="6.1406285867320713E-2"/>
    <x v="675"/>
    <x v="3"/>
    <x v="1"/>
    <n v="219"/>
    <n v="110.01313870182545"/>
    <x v="1205"/>
    <n v="1342.3493259480194"/>
    <x v="28"/>
    <x v="9"/>
    <x v="24"/>
  </r>
  <r>
    <x v="9068"/>
    <s v="Product677"/>
    <n v="8"/>
    <x v="1"/>
    <x v="1"/>
    <n v="7.5994350851958103E-2"/>
    <x v="676"/>
    <x v="4"/>
    <x v="2"/>
    <n v="233"/>
    <n v="235.38123845097917"/>
    <x v="907"/>
    <n v="1739.9487522573365"/>
    <x v="29"/>
    <x v="9"/>
    <x v="24"/>
  </r>
  <r>
    <x v="9069"/>
    <s v="Product678"/>
    <n v="14"/>
    <x v="1"/>
    <x v="0"/>
    <n v="6.6924313949798725E-2"/>
    <x v="677"/>
    <x v="0"/>
    <x v="0"/>
    <n v="91"/>
    <n v="245.7171641991813"/>
    <x v="954"/>
    <n v="3209.8179618324548"/>
    <x v="30"/>
    <x v="9"/>
    <x v="24"/>
  </r>
  <r>
    <x v="9070"/>
    <s v="Product679"/>
    <n v="4"/>
    <x v="1"/>
    <x v="0"/>
    <n v="1.7757108196291439E-2"/>
    <x v="678"/>
    <x v="1"/>
    <x v="3"/>
    <n v="69"/>
    <n v="123.26707558648241"/>
    <x v="661"/>
    <n v="484.31283515301124"/>
    <x v="0"/>
    <x v="10"/>
    <x v="24"/>
  </r>
  <r>
    <x v="9071"/>
    <s v="Product680"/>
    <n v="4"/>
    <x v="1"/>
    <x v="0"/>
    <n v="4.7106989721116821E-2"/>
    <x v="679"/>
    <x v="2"/>
    <x v="3"/>
    <n v="167"/>
    <n v="191.5032264180073"/>
    <x v="649"/>
    <n v="729.92834359829408"/>
    <x v="1"/>
    <x v="10"/>
    <x v="24"/>
  </r>
  <r>
    <x v="9072"/>
    <s v="Product681"/>
    <n v="11"/>
    <x v="0"/>
    <x v="0"/>
    <n v="6.3203215488640593E-2"/>
    <x v="680"/>
    <x v="3"/>
    <x v="2"/>
    <n v="144"/>
    <n v="167.76573474414596"/>
    <x v="714"/>
    <n v="1728.7864094545175"/>
    <x v="2"/>
    <x v="10"/>
    <x v="24"/>
  </r>
  <r>
    <x v="9073"/>
    <s v="Product682"/>
    <n v="8"/>
    <x v="1"/>
    <x v="0"/>
    <n v="2.5051035645972108E-2"/>
    <x v="681"/>
    <x v="4"/>
    <x v="3"/>
    <n v="144"/>
    <n v="250.76232916913503"/>
    <x v="93"/>
    <n v="1955.8437849796162"/>
    <x v="3"/>
    <x v="10"/>
    <x v="24"/>
  </r>
  <r>
    <x v="9074"/>
    <s v="Product683"/>
    <n v="6"/>
    <x v="2"/>
    <x v="1"/>
    <n v="7.3662833869675134E-2"/>
    <x v="682"/>
    <x v="0"/>
    <x v="0"/>
    <n v="163"/>
    <n v="271.06540145522052"/>
    <x v="812"/>
    <n v="1506.5877349200468"/>
    <x v="4"/>
    <x v="10"/>
    <x v="24"/>
  </r>
  <r>
    <x v="9075"/>
    <s v="Product684"/>
    <n v="10"/>
    <x v="0"/>
    <x v="1"/>
    <n v="5.8889118555346891E-2"/>
    <x v="683"/>
    <x v="1"/>
    <x v="0"/>
    <n v="99"/>
    <n v="268.40110314986896"/>
    <x v="424"/>
    <n v="2525.9519876609047"/>
    <x v="5"/>
    <x v="10"/>
    <x v="24"/>
  </r>
  <r>
    <x v="9076"/>
    <s v="Product685"/>
    <n v="5"/>
    <x v="0"/>
    <x v="0"/>
    <n v="6.4762730164343865E-4"/>
    <x v="684"/>
    <x v="2"/>
    <x v="1"/>
    <n v="55"/>
    <n v="305.33714192811891"/>
    <x v="1053"/>
    <n v="1525.6969862940023"/>
    <x v="6"/>
    <x v="10"/>
    <x v="24"/>
  </r>
  <r>
    <x v="9077"/>
    <s v="Product686"/>
    <n v="8"/>
    <x v="0"/>
    <x v="0"/>
    <n v="2.5414160134179655E-2"/>
    <x v="685"/>
    <x v="3"/>
    <x v="0"/>
    <n v="122"/>
    <n v="96.823619940429055"/>
    <x v="1251"/>
    <n v="754.90343166793639"/>
    <x v="7"/>
    <x v="10"/>
    <x v="24"/>
  </r>
  <r>
    <x v="9078"/>
    <s v="Product687"/>
    <n v="13"/>
    <x v="1"/>
    <x v="0"/>
    <n v="3.8366575327698042E-2"/>
    <x v="686"/>
    <x v="4"/>
    <x v="1"/>
    <n v="35"/>
    <n v="260.3489748421963"/>
    <x v="1015"/>
    <n v="3254.6835917365147"/>
    <x v="8"/>
    <x v="10"/>
    <x v="24"/>
  </r>
  <r>
    <x v="9079"/>
    <s v="Product688"/>
    <n v="12"/>
    <x v="1"/>
    <x v="0"/>
    <n v="6.1040149767615383E-2"/>
    <x v="687"/>
    <x v="0"/>
    <x v="2"/>
    <n v="219"/>
    <n v="100.02926112707735"/>
    <x v="592"/>
    <n v="1127.0815205608396"/>
    <x v="9"/>
    <x v="10"/>
    <x v="24"/>
  </r>
  <r>
    <x v="9080"/>
    <s v="Product689"/>
    <n v="1"/>
    <x v="1"/>
    <x v="1"/>
    <n v="8.5220548678694275E-2"/>
    <x v="688"/>
    <x v="1"/>
    <x v="0"/>
    <n v="21"/>
    <n v="120.55944398322603"/>
    <x v="116"/>
    <n v="110.2853020185772"/>
    <x v="10"/>
    <x v="10"/>
    <x v="24"/>
  </r>
  <r>
    <x v="9081"/>
    <s v="Product690"/>
    <n v="13"/>
    <x v="0"/>
    <x v="0"/>
    <n v="3.3944051199071783E-2"/>
    <x v="689"/>
    <x v="2"/>
    <x v="3"/>
    <n v="221"/>
    <n v="128.37056978159632"/>
    <x v="530"/>
    <n v="1612.1709836501852"/>
    <x v="11"/>
    <x v="10"/>
    <x v="24"/>
  </r>
  <r>
    <x v="9082"/>
    <s v="Product691"/>
    <n v="10"/>
    <x v="2"/>
    <x v="0"/>
    <n v="4.191543971238762E-2"/>
    <x v="690"/>
    <x v="3"/>
    <x v="3"/>
    <n v="182"/>
    <n v="149.69026666281474"/>
    <x v="756"/>
    <n v="1434.1593331497832"/>
    <x v="12"/>
    <x v="10"/>
    <x v="24"/>
  </r>
  <r>
    <x v="9083"/>
    <s v="Product692"/>
    <n v="2"/>
    <x v="2"/>
    <x v="0"/>
    <n v="2.8195419053647975E-3"/>
    <x v="691"/>
    <x v="4"/>
    <x v="2"/>
    <n v="42"/>
    <n v="168.38744358002748"/>
    <x v="148"/>
    <n v="335.82533625303267"/>
    <x v="13"/>
    <x v="10"/>
    <x v="24"/>
  </r>
  <r>
    <x v="9084"/>
    <s v="Product693"/>
    <n v="15"/>
    <x v="1"/>
    <x v="0"/>
    <n v="6.8418831458582449E-2"/>
    <x v="692"/>
    <x v="0"/>
    <x v="3"/>
    <n v="62"/>
    <n v="220.52538974640598"/>
    <x v="671"/>
    <n v="3081.5595040951266"/>
    <x v="14"/>
    <x v="10"/>
    <x v="24"/>
  </r>
  <r>
    <x v="9085"/>
    <s v="Product694"/>
    <n v="1"/>
    <x v="1"/>
    <x v="0"/>
    <n v="3.3139392872022409E-2"/>
    <x v="693"/>
    <x v="1"/>
    <x v="0"/>
    <n v="95"/>
    <n v="79.578670746537128"/>
    <x v="533"/>
    <n v="76.941481912434313"/>
    <x v="15"/>
    <x v="10"/>
    <x v="24"/>
  </r>
  <r>
    <x v="9086"/>
    <s v="Product695"/>
    <n v="5"/>
    <x v="1"/>
    <x v="1"/>
    <n v="1.2726605957162252E-2"/>
    <x v="694"/>
    <x v="2"/>
    <x v="0"/>
    <n v="199"/>
    <n v="244.12376726798769"/>
    <x v="126"/>
    <n v="1205.0845013859503"/>
    <x v="16"/>
    <x v="10"/>
    <x v="24"/>
  </r>
  <r>
    <x v="9087"/>
    <s v="Product696"/>
    <n v="14"/>
    <x v="1"/>
    <x v="1"/>
    <n v="8.9183578817473047E-2"/>
    <x v="695"/>
    <x v="3"/>
    <x v="1"/>
    <n v="192"/>
    <n v="275.25190576309791"/>
    <x v="1297"/>
    <n v="3509.85538023141"/>
    <x v="17"/>
    <x v="10"/>
    <x v="24"/>
  </r>
  <r>
    <x v="9088"/>
    <s v="Product697"/>
    <n v="15"/>
    <x v="0"/>
    <x v="0"/>
    <n v="3.7227927909493475E-2"/>
    <x v="696"/>
    <x v="0"/>
    <x v="0"/>
    <n v="141"/>
    <n v="184.64492765192529"/>
    <x v="1345"/>
    <n v="2666.5646939466869"/>
    <x v="18"/>
    <x v="10"/>
    <x v="24"/>
  </r>
  <r>
    <x v="9089"/>
    <s v="Product698"/>
    <n v="9"/>
    <x v="1"/>
    <x v="0"/>
    <n v="2.3039652259531675E-2"/>
    <x v="697"/>
    <x v="1"/>
    <x v="1"/>
    <n v="174"/>
    <n v="90.164252457830344"/>
    <x v="1335"/>
    <n v="792.78209491465179"/>
    <x v="19"/>
    <x v="10"/>
    <x v="24"/>
  </r>
  <r>
    <x v="9090"/>
    <s v="Product699"/>
    <n v="5"/>
    <x v="2"/>
    <x v="0"/>
    <n v="9.9050591666916585E-2"/>
    <x v="698"/>
    <x v="2"/>
    <x v="2"/>
    <n v="158"/>
    <n v="121.88195220795721"/>
    <x v="327"/>
    <n v="549.04736364120106"/>
    <x v="20"/>
    <x v="10"/>
    <x v="24"/>
  </r>
  <r>
    <x v="9091"/>
    <s v="Product700"/>
    <n v="9"/>
    <x v="0"/>
    <x v="0"/>
    <n v="6.0781084863276054E-3"/>
    <x v="699"/>
    <x v="3"/>
    <x v="0"/>
    <n v="136"/>
    <n v="89.273785217871264"/>
    <x v="933"/>
    <n v="798.58052519698742"/>
    <x v="21"/>
    <x v="10"/>
    <x v="24"/>
  </r>
  <r>
    <x v="9092"/>
    <s v="Product701"/>
    <n v="15"/>
    <x v="0"/>
    <x v="1"/>
    <n v="5.272068170555564E-2"/>
    <x v="700"/>
    <x v="4"/>
    <x v="3"/>
    <n v="152"/>
    <n v="239.48771182798163"/>
    <x v="36"/>
    <n v="3402.9263460046018"/>
    <x v="22"/>
    <x v="10"/>
    <x v="24"/>
  </r>
  <r>
    <x v="9093"/>
    <s v="Product702"/>
    <n v="9"/>
    <x v="0"/>
    <x v="0"/>
    <n v="5.7062408258325203E-2"/>
    <x v="701"/>
    <x v="0"/>
    <x v="3"/>
    <n v="17"/>
    <n v="189.80314371021873"/>
    <x v="597"/>
    <n v="1610.752673116014"/>
    <x v="23"/>
    <x v="10"/>
    <x v="24"/>
  </r>
  <r>
    <x v="9094"/>
    <s v="Product703"/>
    <n v="10"/>
    <x v="1"/>
    <x v="0"/>
    <n v="1.973240291348425E-2"/>
    <x v="702"/>
    <x v="1"/>
    <x v="2"/>
    <n v="156"/>
    <n v="59.304066107142837"/>
    <x v="91"/>
    <n v="581.33854380308799"/>
    <x v="24"/>
    <x v="10"/>
    <x v="24"/>
  </r>
  <r>
    <x v="9095"/>
    <s v="Product704"/>
    <n v="7"/>
    <x v="1"/>
    <x v="0"/>
    <n v="1.5143803288490777E-2"/>
    <x v="703"/>
    <x v="2"/>
    <x v="3"/>
    <n v="91"/>
    <n v="160.54277575271888"/>
    <x v="1266"/>
    <n v="1106.78083276132"/>
    <x v="25"/>
    <x v="10"/>
    <x v="24"/>
  </r>
  <r>
    <x v="9096"/>
    <s v="Product705"/>
    <n v="7"/>
    <x v="1"/>
    <x v="0"/>
    <n v="6.249820706999662E-2"/>
    <x v="704"/>
    <x v="3"/>
    <x v="0"/>
    <n v="146"/>
    <n v="75.212925346778377"/>
    <x v="970"/>
    <n v="493.58576654880659"/>
    <x v="26"/>
    <x v="10"/>
    <x v="24"/>
  </r>
  <r>
    <x v="9097"/>
    <s v="Product706"/>
    <n v="11"/>
    <x v="0"/>
    <x v="0"/>
    <n v="9.3051199909872206E-2"/>
    <x v="705"/>
    <x v="4"/>
    <x v="0"/>
    <n v="237"/>
    <n v="42.188238835637051"/>
    <x v="1122"/>
    <n v="420.88829848886428"/>
    <x v="27"/>
    <x v="10"/>
    <x v="24"/>
  </r>
  <r>
    <x v="9098"/>
    <s v="Product707"/>
    <n v="3"/>
    <x v="2"/>
    <x v="1"/>
    <n v="6.3710202711889111E-2"/>
    <x v="706"/>
    <x v="0"/>
    <x v="1"/>
    <n v="48"/>
    <n v="39.069903778901619"/>
    <x v="384"/>
    <n v="109.74225686764139"/>
    <x v="28"/>
    <x v="10"/>
    <x v="24"/>
  </r>
  <r>
    <x v="9099"/>
    <s v="Product708"/>
    <n v="5"/>
    <x v="2"/>
    <x v="1"/>
    <n v="5.9597438435579353E-2"/>
    <x v="707"/>
    <x v="1"/>
    <x v="0"/>
    <n v="105"/>
    <n v="315.00242394295719"/>
    <x v="561"/>
    <n v="1481.1454318747928"/>
    <x v="29"/>
    <x v="10"/>
    <x v="24"/>
  </r>
  <r>
    <x v="9100"/>
    <s v="Product709"/>
    <n v="8"/>
    <x v="1"/>
    <x v="0"/>
    <n v="1.5328710586761796E-2"/>
    <x v="708"/>
    <x v="2"/>
    <x v="1"/>
    <n v="162"/>
    <n v="150.68302653722469"/>
    <x v="508"/>
    <n v="1186.9860002647858"/>
    <x v="0"/>
    <x v="11"/>
    <x v="24"/>
  </r>
  <r>
    <x v="9101"/>
    <s v="Product710"/>
    <n v="2"/>
    <x v="1"/>
    <x v="0"/>
    <n v="4.1636598812368447E-2"/>
    <x v="709"/>
    <x v="3"/>
    <x v="2"/>
    <n v="173"/>
    <n v="176.67604884449207"/>
    <x v="539"/>
    <n v="338.63971815799908"/>
    <x v="1"/>
    <x v="11"/>
    <x v="24"/>
  </r>
  <r>
    <x v="9102"/>
    <s v="Product711"/>
    <n v="9"/>
    <x v="1"/>
    <x v="0"/>
    <n v="8.9606550756021086E-2"/>
    <x v="710"/>
    <x v="4"/>
    <x v="0"/>
    <n v="223"/>
    <n v="179.75173489980398"/>
    <x v="225"/>
    <n v="1472.8032174871967"/>
    <x v="2"/>
    <x v="11"/>
    <x v="24"/>
  </r>
  <r>
    <x v="9103"/>
    <s v="Product712"/>
    <n v="10"/>
    <x v="1"/>
    <x v="0"/>
    <n v="6.9219671483420814E-2"/>
    <x v="711"/>
    <x v="0"/>
    <x v="3"/>
    <n v="103"/>
    <n v="287.50041264929143"/>
    <x v="1246"/>
    <n v="2675.9972853435956"/>
    <x v="3"/>
    <x v="11"/>
    <x v="24"/>
  </r>
  <r>
    <x v="9104"/>
    <s v="Product713"/>
    <n v="10"/>
    <x v="0"/>
    <x v="1"/>
    <n v="6.5459657720008765E-2"/>
    <x v="712"/>
    <x v="1"/>
    <x v="3"/>
    <n v="149"/>
    <n v="247.99660585488712"/>
    <x v="49"/>
    <n v="2317.628329199023"/>
    <x v="4"/>
    <x v="11"/>
    <x v="24"/>
  </r>
  <r>
    <x v="9105"/>
    <s v="Product714"/>
    <n v="4"/>
    <x v="1"/>
    <x v="0"/>
    <n v="2.8929931623799466E-2"/>
    <x v="713"/>
    <x v="2"/>
    <x v="2"/>
    <n v="206"/>
    <n v="145.0150816558471"/>
    <x v="1049"/>
    <n v="563.27922103649496"/>
    <x v="5"/>
    <x v="11"/>
    <x v="24"/>
  </r>
  <r>
    <x v="9106"/>
    <s v="Product715"/>
    <n v="5"/>
    <x v="2"/>
    <x v="0"/>
    <n v="7.0513804750106407E-2"/>
    <x v="714"/>
    <x v="3"/>
    <x v="3"/>
    <n v="237"/>
    <n v="54.243798066157005"/>
    <x v="1231"/>
    <n v="252.09430740207904"/>
    <x v="6"/>
    <x v="11"/>
    <x v="24"/>
  </r>
  <r>
    <x v="9107"/>
    <s v="Product716"/>
    <n v="7"/>
    <x v="0"/>
    <x v="0"/>
    <n v="5.2556596929929138E-2"/>
    <x v="715"/>
    <x v="4"/>
    <x v="0"/>
    <n v="54"/>
    <n v="112.20109946005692"/>
    <x v="89"/>
    <n v="744.12934050447882"/>
    <x v="7"/>
    <x v="11"/>
    <x v="24"/>
  </r>
  <r>
    <x v="9108"/>
    <s v="Product717"/>
    <n v="2"/>
    <x v="0"/>
    <x v="0"/>
    <n v="4.2961867911721532E-2"/>
    <x v="716"/>
    <x v="0"/>
    <x v="0"/>
    <n v="176"/>
    <n v="83.633013546107577"/>
    <x v="393"/>
    <n v="160.07996613016098"/>
    <x v="8"/>
    <x v="11"/>
    <x v="24"/>
  </r>
  <r>
    <x v="9109"/>
    <s v="Product718"/>
    <n v="5"/>
    <x v="0"/>
    <x v="0"/>
    <n v="1.5742791956727675E-2"/>
    <x v="717"/>
    <x v="1"/>
    <x v="1"/>
    <n v="192"/>
    <n v="254.58529930117896"/>
    <x v="894"/>
    <n v="1252.8870794951963"/>
    <x v="9"/>
    <x v="11"/>
    <x v="24"/>
  </r>
  <r>
    <x v="9110"/>
    <s v="Product719"/>
    <n v="9"/>
    <x v="1"/>
    <x v="1"/>
    <n v="5.4674009085899526E-2"/>
    <x v="718"/>
    <x v="2"/>
    <x v="0"/>
    <n v="235"/>
    <n v="117.12448307386188"/>
    <x v="1345"/>
    <n v="996.48736219890259"/>
    <x v="10"/>
    <x v="11"/>
    <x v="24"/>
  </r>
  <r>
    <x v="9111"/>
    <s v="Product720"/>
    <n v="13"/>
    <x v="1"/>
    <x v="1"/>
    <n v="5.9735994466247347E-2"/>
    <x v="719"/>
    <x v="3"/>
    <x v="1"/>
    <n v="148"/>
    <n v="250.36748125463996"/>
    <x v="1510"/>
    <n v="3060.3499001384985"/>
    <x v="11"/>
    <x v="11"/>
    <x v="24"/>
  </r>
  <r>
    <x v="9112"/>
    <s v="Product721"/>
    <n v="12"/>
    <x v="1"/>
    <x v="0"/>
    <n v="5.7075609543989117E-2"/>
    <x v="720"/>
    <x v="0"/>
    <x v="2"/>
    <n v="115"/>
    <n v="122.16678017141911"/>
    <x v="781"/>
    <n v="1382.3284407253061"/>
    <x v="12"/>
    <x v="11"/>
    <x v="24"/>
  </r>
  <r>
    <x v="9113"/>
    <s v="Product722"/>
    <n v="6"/>
    <x v="0"/>
    <x v="0"/>
    <n v="4.5003847786515561E-2"/>
    <x v="721"/>
    <x v="1"/>
    <x v="0"/>
    <n v="79"/>
    <n v="292.42311688683992"/>
    <x v="747"/>
    <n v="1675.5777086712367"/>
    <x v="13"/>
    <x v="11"/>
    <x v="24"/>
  </r>
  <r>
    <x v="9114"/>
    <s v="Product723"/>
    <n v="8"/>
    <x v="2"/>
    <x v="0"/>
    <n v="6.8683535082686625E-2"/>
    <x v="722"/>
    <x v="2"/>
    <x v="3"/>
    <n v="153"/>
    <n v="276.54459154413053"/>
    <x v="933"/>
    <n v="2060.4042511110561"/>
    <x v="14"/>
    <x v="11"/>
    <x v="24"/>
  </r>
  <r>
    <x v="9115"/>
    <s v="Product724"/>
    <n v="3"/>
    <x v="2"/>
    <x v="0"/>
    <n v="8.5882512654446186E-2"/>
    <x v="723"/>
    <x v="3"/>
    <x v="3"/>
    <n v="32"/>
    <n v="67.188400402024044"/>
    <x v="121"/>
    <n v="184.25427526279563"/>
    <x v="15"/>
    <x v="11"/>
    <x v="24"/>
  </r>
  <r>
    <x v="9116"/>
    <s v="Product725"/>
    <n v="13"/>
    <x v="1"/>
    <x v="1"/>
    <n v="6.4949763402368813E-2"/>
    <x v="724"/>
    <x v="4"/>
    <x v="2"/>
    <n v="123"/>
    <n v="310.57123799377149"/>
    <x v="127"/>
    <n v="3775.1962243644384"/>
    <x v="16"/>
    <x v="11"/>
    <x v="24"/>
  </r>
  <r>
    <x v="9117"/>
    <s v="Product726"/>
    <n v="14"/>
    <x v="1"/>
    <x v="0"/>
    <n v="3.8760792832412398E-2"/>
    <x v="725"/>
    <x v="0"/>
    <x v="3"/>
    <n v="195"/>
    <n v="27.134186996338848"/>
    <x v="1299"/>
    <n v="365.15422153696943"/>
    <x v="17"/>
    <x v="11"/>
    <x v="24"/>
  </r>
  <r>
    <x v="9118"/>
    <s v="Product727"/>
    <n v="5"/>
    <x v="1"/>
    <x v="0"/>
    <n v="7.8041356967535142E-2"/>
    <x v="726"/>
    <x v="1"/>
    <x v="0"/>
    <n v="226"/>
    <n v="96.602193493826675"/>
    <x v="391"/>
    <n v="445.31613613764029"/>
    <x v="18"/>
    <x v="11"/>
    <x v="24"/>
  </r>
  <r>
    <x v="9119"/>
    <s v="Product728"/>
    <n v="1"/>
    <x v="1"/>
    <x v="0"/>
    <n v="1.6391191900537404E-2"/>
    <x v="727"/>
    <x v="2"/>
    <x v="0"/>
    <n v="243"/>
    <n v="219.0726454571174"/>
    <x v="1041"/>
    <n v="215.48178368527141"/>
    <x v="19"/>
    <x v="11"/>
    <x v="24"/>
  </r>
  <r>
    <x v="9120"/>
    <s v="Product729"/>
    <n v="1"/>
    <x v="0"/>
    <x v="0"/>
    <n v="9.6261205166173536E-2"/>
    <x v="728"/>
    <x v="3"/>
    <x v="1"/>
    <n v="133"/>
    <n v="149.47355503032395"/>
    <x v="808"/>
    <n v="135.0850504826326"/>
    <x v="20"/>
    <x v="11"/>
    <x v="24"/>
  </r>
  <r>
    <x v="9121"/>
    <s v="Product730"/>
    <n v="10"/>
    <x v="1"/>
    <x v="0"/>
    <n v="2.8625347207546139E-2"/>
    <x v="729"/>
    <x v="4"/>
    <x v="0"/>
    <n v="73"/>
    <n v="206.18096955978623"/>
    <x v="703"/>
    <n v="2002.7896771854882"/>
    <x v="21"/>
    <x v="11"/>
    <x v="24"/>
  </r>
  <r>
    <x v="9122"/>
    <s v="Product731"/>
    <n v="4"/>
    <x v="2"/>
    <x v="1"/>
    <n v="3.4008278459378406E-2"/>
    <x v="730"/>
    <x v="0"/>
    <x v="1"/>
    <n v="75"/>
    <n v="118.70269799973615"/>
    <x v="47"/>
    <n v="458.6632943691265"/>
    <x v="22"/>
    <x v="11"/>
    <x v="24"/>
  </r>
  <r>
    <x v="9123"/>
    <s v="Product732"/>
    <n v="11"/>
    <x v="0"/>
    <x v="1"/>
    <n v="3.3885506766699915E-2"/>
    <x v="731"/>
    <x v="1"/>
    <x v="2"/>
    <n v="82"/>
    <n v="249.58093349382514"/>
    <x v="556"/>
    <n v="2652.3613279138895"/>
    <x v="23"/>
    <x v="11"/>
    <x v="24"/>
  </r>
  <r>
    <x v="9124"/>
    <s v="Product733"/>
    <n v="9"/>
    <x v="0"/>
    <x v="0"/>
    <n v="7.4935099541865904E-2"/>
    <x v="732"/>
    <x v="2"/>
    <x v="0"/>
    <n v="50"/>
    <n v="89.05712011722153"/>
    <x v="92"/>
    <n v="741.45254360693059"/>
    <x v="24"/>
    <x v="11"/>
    <x v="24"/>
  </r>
  <r>
    <x v="9125"/>
    <s v="Product734"/>
    <n v="11"/>
    <x v="0"/>
    <x v="0"/>
    <n v="5.0559029832513085E-2"/>
    <x v="733"/>
    <x v="3"/>
    <x v="3"/>
    <n v="210"/>
    <n v="191.05837400343577"/>
    <x v="833"/>
    <n v="1995.3851276968908"/>
    <x v="25"/>
    <x v="11"/>
    <x v="24"/>
  </r>
  <r>
    <x v="9126"/>
    <s v="Product735"/>
    <n v="1"/>
    <x v="1"/>
    <x v="0"/>
    <n v="2.2980667368158515E-3"/>
    <x v="734"/>
    <x v="4"/>
    <x v="3"/>
    <n v="108"/>
    <n v="89.248278354683464"/>
    <x v="428"/>
    <n v="89.043179854878488"/>
    <x v="26"/>
    <x v="11"/>
    <x v="24"/>
  </r>
  <r>
    <x v="9127"/>
    <s v="Product736"/>
    <n v="2"/>
    <x v="1"/>
    <x v="0"/>
    <n v="2.7997174269163008E-2"/>
    <x v="735"/>
    <x v="0"/>
    <x v="2"/>
    <n v="232"/>
    <n v="221.62166124335468"/>
    <x v="261"/>
    <n v="430.8337619434061"/>
    <x v="27"/>
    <x v="11"/>
    <x v="24"/>
  </r>
  <r>
    <x v="9128"/>
    <s v="Product737"/>
    <n v="13"/>
    <x v="1"/>
    <x v="1"/>
    <n v="3.6397074805777897E-2"/>
    <x v="736"/>
    <x v="1"/>
    <x v="3"/>
    <n v="218"/>
    <n v="245.21740710935183"/>
    <x v="696"/>
    <n v="3071.7987403884799"/>
    <x v="28"/>
    <x v="11"/>
    <x v="24"/>
  </r>
  <r>
    <x v="9129"/>
    <s v="Product738"/>
    <n v="12"/>
    <x v="0"/>
    <x v="0"/>
    <n v="6.3219174853051188E-2"/>
    <x v="737"/>
    <x v="2"/>
    <x v="0"/>
    <n v="70"/>
    <n v="57.857708094876998"/>
    <x v="232"/>
    <n v="650.39989836276209"/>
    <x v="29"/>
    <x v="11"/>
    <x v="24"/>
  </r>
  <r>
    <x v="9130"/>
    <s v="Product739"/>
    <n v="14"/>
    <x v="2"/>
    <x v="0"/>
    <n v="9.4043202835797313E-2"/>
    <x v="738"/>
    <x v="3"/>
    <x v="0"/>
    <n v="107"/>
    <n v="252.96299814046992"/>
    <x v="1017"/>
    <n v="3208.4296663495202"/>
    <x v="30"/>
    <x v="11"/>
    <x v="24"/>
  </r>
  <r>
    <x v="9131"/>
    <s v="Product740"/>
    <n v="5"/>
    <x v="2"/>
    <x v="0"/>
    <n v="7.7049689824438439E-2"/>
    <x v="739"/>
    <x v="4"/>
    <x v="1"/>
    <n v="220"/>
    <n v="95.13022601996235"/>
    <x v="194"/>
    <n v="439.00235806097771"/>
    <x v="0"/>
    <x v="0"/>
    <x v="25"/>
  </r>
  <r>
    <x v="9132"/>
    <s v="Product741"/>
    <n v="12"/>
    <x v="1"/>
    <x v="0"/>
    <n v="1.4851906733612598E-2"/>
    <x v="740"/>
    <x v="0"/>
    <x v="0"/>
    <n v="39"/>
    <n v="89.440386018914751"/>
    <x v="140"/>
    <n v="1057.3443089705222"/>
    <x v="1"/>
    <x v="0"/>
    <x v="25"/>
  </r>
  <r>
    <x v="9133"/>
    <s v="Product742"/>
    <n v="1"/>
    <x v="1"/>
    <x v="0"/>
    <n v="7.1691480341328537E-2"/>
    <x v="741"/>
    <x v="1"/>
    <x v="1"/>
    <n v="175"/>
    <n v="283.99119051612047"/>
    <x v="1468"/>
    <n v="263.63144166412354"/>
    <x v="2"/>
    <x v="0"/>
    <x v="25"/>
  </r>
  <r>
    <x v="9134"/>
    <s v="Product743"/>
    <n v="13"/>
    <x v="1"/>
    <x v="1"/>
    <n v="4.696226810049834E-2"/>
    <x v="742"/>
    <x v="2"/>
    <x v="2"/>
    <n v="69"/>
    <n v="55.214326721830403"/>
    <x v="23"/>
    <n v="684.07737719530689"/>
    <x v="3"/>
    <x v="0"/>
    <x v="25"/>
  </r>
  <r>
    <x v="9135"/>
    <s v="Product744"/>
    <n v="3"/>
    <x v="1"/>
    <x v="1"/>
    <n v="8.7580959042600048E-2"/>
    <x v="743"/>
    <x v="3"/>
    <x v="0"/>
    <n v="146"/>
    <n v="88.305090635591583"/>
    <x v="1243"/>
    <n v="241.71373832814828"/>
    <x v="4"/>
    <x v="0"/>
    <x v="25"/>
  </r>
  <r>
    <x v="9136"/>
    <s v="Product745"/>
    <n v="13"/>
    <x v="0"/>
    <x v="0"/>
    <n v="8.5535461293423404E-2"/>
    <x v="744"/>
    <x v="0"/>
    <x v="3"/>
    <n v="146"/>
    <n v="196.08041789071268"/>
    <x v="636"/>
    <n v="2331.0116556457033"/>
    <x v="5"/>
    <x v="0"/>
    <x v="25"/>
  </r>
  <r>
    <x v="9137"/>
    <s v="Product746"/>
    <n v="10"/>
    <x v="1"/>
    <x v="0"/>
    <n v="7.4795904557723822E-2"/>
    <x v="745"/>
    <x v="1"/>
    <x v="3"/>
    <n v="104"/>
    <n v="173.11460648990243"/>
    <x v="481"/>
    <n v="1601.6634290533577"/>
    <x v="6"/>
    <x v="0"/>
    <x v="25"/>
  </r>
  <r>
    <x v="9138"/>
    <s v="Product747"/>
    <n v="12"/>
    <x v="2"/>
    <x v="0"/>
    <n v="3.7571827560078045E-3"/>
    <x v="746"/>
    <x v="2"/>
    <x v="2"/>
    <n v="219"/>
    <n v="216.88584189595792"/>
    <x v="592"/>
    <n v="2592.8515458091706"/>
    <x v="7"/>
    <x v="0"/>
    <x v="25"/>
  </r>
  <r>
    <x v="9139"/>
    <s v="Product748"/>
    <n v="1"/>
    <x v="0"/>
    <x v="0"/>
    <n v="9.7905034796389234E-2"/>
    <x v="747"/>
    <x v="3"/>
    <x v="3"/>
    <n v="110"/>
    <n v="209.35446354883146"/>
    <x v="90"/>
    <n v="188.85760751030372"/>
    <x v="8"/>
    <x v="0"/>
    <x v="25"/>
  </r>
  <r>
    <x v="9140"/>
    <s v="Product749"/>
    <n v="13"/>
    <x v="0"/>
    <x v="1"/>
    <n v="9.1331297338875711E-2"/>
    <x v="748"/>
    <x v="4"/>
    <x v="0"/>
    <n v="39"/>
    <n v="122.95273611617534"/>
    <x v="564"/>
    <n v="1452.402941799168"/>
    <x v="9"/>
    <x v="0"/>
    <x v="25"/>
  </r>
  <r>
    <x v="9141"/>
    <s v="Product750"/>
    <n v="8"/>
    <x v="0"/>
    <x v="0"/>
    <n v="8.5891705179513833E-2"/>
    <x v="749"/>
    <x v="0"/>
    <x v="0"/>
    <n v="97"/>
    <n v="80.412829940187336"/>
    <x v="1491"/>
    <n v="588.04827886651503"/>
    <x v="10"/>
    <x v="0"/>
    <x v="25"/>
  </r>
  <r>
    <x v="9142"/>
    <s v="Product751"/>
    <n v="15"/>
    <x v="1"/>
    <x v="0"/>
    <n v="9.4151337151933565E-2"/>
    <x v="750"/>
    <x v="1"/>
    <x v="1"/>
    <n v="89"/>
    <n v="245.54081388527473"/>
    <x v="1516"/>
    <n v="3336.3422689890308"/>
    <x v="11"/>
    <x v="0"/>
    <x v="25"/>
  </r>
  <r>
    <x v="9143"/>
    <s v="Product752"/>
    <n v="13"/>
    <x v="1"/>
    <x v="0"/>
    <n v="2.3675570241444389E-2"/>
    <x v="751"/>
    <x v="2"/>
    <x v="0"/>
    <n v="199"/>
    <n v="192.12285953602898"/>
    <x v="840"/>
    <n v="2438.4651366412554"/>
    <x v="12"/>
    <x v="0"/>
    <x v="25"/>
  </r>
  <r>
    <x v="9144"/>
    <s v="Product753"/>
    <n v="9"/>
    <x v="1"/>
    <x v="0"/>
    <n v="3.9380208818133117E-2"/>
    <x v="752"/>
    <x v="3"/>
    <x v="1"/>
    <n v="156"/>
    <n v="281.12603162189629"/>
    <x v="977"/>
    <n v="2430.4970681317163"/>
    <x v="13"/>
    <x v="0"/>
    <x v="25"/>
  </r>
  <r>
    <x v="9145"/>
    <s v="Product754"/>
    <n v="10"/>
    <x v="0"/>
    <x v="0"/>
    <n v="3.2855328363703196E-2"/>
    <x v="753"/>
    <x v="4"/>
    <x v="2"/>
    <n v="138"/>
    <n v="43.06613500125988"/>
    <x v="781"/>
    <n v="416.51182994437914"/>
    <x v="14"/>
    <x v="0"/>
    <x v="25"/>
  </r>
  <r>
    <x v="9146"/>
    <s v="Product755"/>
    <n v="8"/>
    <x v="2"/>
    <x v="1"/>
    <n v="4.5069441267550484E-2"/>
    <x v="754"/>
    <x v="0"/>
    <x v="0"/>
    <n v="74"/>
    <n v="160.07616579169559"/>
    <x v="1267"/>
    <n v="1222.8929795136967"/>
    <x v="15"/>
    <x v="0"/>
    <x v="25"/>
  </r>
  <r>
    <x v="9147"/>
    <s v="Product756"/>
    <n v="13"/>
    <x v="2"/>
    <x v="1"/>
    <n v="5.8658324709915402E-2"/>
    <x v="755"/>
    <x v="1"/>
    <x v="3"/>
    <n v="101"/>
    <n v="257.28686010330705"/>
    <x v="1456"/>
    <n v="3148.5329709570447"/>
    <x v="16"/>
    <x v="0"/>
    <x v="25"/>
  </r>
  <r>
    <x v="9148"/>
    <s v="Product757"/>
    <n v="15"/>
    <x v="1"/>
    <x v="0"/>
    <n v="4.5171915883439696E-2"/>
    <x v="756"/>
    <x v="2"/>
    <x v="3"/>
    <n v="137"/>
    <n v="195.99221232472127"/>
    <x v="842"/>
    <n v="2807.0830289366954"/>
    <x v="17"/>
    <x v="0"/>
    <x v="25"/>
  </r>
  <r>
    <x v="9149"/>
    <s v="Product758"/>
    <n v="12"/>
    <x v="1"/>
    <x v="0"/>
    <n v="2.1677173697525188E-2"/>
    <x v="757"/>
    <x v="3"/>
    <x v="2"/>
    <n v="50"/>
    <n v="227.40524873829546"/>
    <x v="321"/>
    <n v="2669.7089479399983"/>
    <x v="18"/>
    <x v="0"/>
    <x v="25"/>
  </r>
  <r>
    <x v="9150"/>
    <s v="Product759"/>
    <n v="8"/>
    <x v="1"/>
    <x v="0"/>
    <n v="1.3860177015103205E-2"/>
    <x v="758"/>
    <x v="4"/>
    <x v="3"/>
    <n v="9"/>
    <n v="231.22011702595248"/>
    <x v="708"/>
    <n v="1824.1229221961592"/>
    <x v="19"/>
    <x v="0"/>
    <x v="25"/>
  </r>
  <r>
    <x v="9151"/>
    <s v="Product760"/>
    <n v="5"/>
    <x v="1"/>
    <x v="0"/>
    <n v="5.6861885438561403E-2"/>
    <x v="759"/>
    <x v="0"/>
    <x v="0"/>
    <n v="44"/>
    <n v="75.369082949872649"/>
    <x v="430"/>
    <n v="355.41727394783783"/>
    <x v="20"/>
    <x v="0"/>
    <x v="25"/>
  </r>
  <r>
    <x v="9152"/>
    <s v="Product761"/>
    <n v="1"/>
    <x v="0"/>
    <x v="1"/>
    <n v="7.5620725710744463E-2"/>
    <x v="760"/>
    <x v="1"/>
    <x v="0"/>
    <n v="84"/>
    <n v="173.14087739906918"/>
    <x v="148"/>
    <n v="160.04783859995655"/>
    <x v="21"/>
    <x v="0"/>
    <x v="25"/>
  </r>
  <r>
    <x v="9153"/>
    <s v="Product762"/>
    <n v="11"/>
    <x v="1"/>
    <x v="0"/>
    <n v="2.9238072957648964E-2"/>
    <x v="761"/>
    <x v="2"/>
    <x v="1"/>
    <n v="245"/>
    <n v="171.33166020472495"/>
    <x v="1584"/>
    <n v="1829.5447788607451"/>
    <x v="22"/>
    <x v="0"/>
    <x v="25"/>
  </r>
  <r>
    <x v="9154"/>
    <s v="Product763"/>
    <n v="15"/>
    <x v="2"/>
    <x v="0"/>
    <n v="2.90467131351838E-2"/>
    <x v="762"/>
    <x v="3"/>
    <x v="0"/>
    <n v="46"/>
    <n v="297.16021238733862"/>
    <x v="234"/>
    <n v="4327.9302741439988"/>
    <x v="23"/>
    <x v="0"/>
    <x v="25"/>
  </r>
  <r>
    <x v="9155"/>
    <s v="Product764"/>
    <n v="3"/>
    <x v="0"/>
    <x v="0"/>
    <n v="5.5702391920396069E-2"/>
    <x v="763"/>
    <x v="4"/>
    <x v="1"/>
    <n v="107"/>
    <n v="241.82859658777309"/>
    <x v="797"/>
    <n v="685.07449596924482"/>
    <x v="24"/>
    <x v="0"/>
    <x v="25"/>
  </r>
  <r>
    <x v="9156"/>
    <s v="Product765"/>
    <n v="4"/>
    <x v="0"/>
    <x v="0"/>
    <n v="5.9673721197488219E-2"/>
    <x v="764"/>
    <x v="0"/>
    <x v="2"/>
    <n v="205"/>
    <n v="120.34936483085481"/>
    <x v="1263"/>
    <n v="452.67068155057433"/>
    <x v="25"/>
    <x v="0"/>
    <x v="25"/>
  </r>
  <r>
    <x v="9157"/>
    <s v="Product766"/>
    <n v="8"/>
    <x v="0"/>
    <x v="0"/>
    <n v="8.4702300949388298E-2"/>
    <x v="765"/>
    <x v="1"/>
    <x v="0"/>
    <n v="169"/>
    <n v="154.6742472976122"/>
    <x v="100"/>
    <n v="1132.5838612311179"/>
    <x v="26"/>
    <x v="0"/>
    <x v="25"/>
  </r>
  <r>
    <x v="9158"/>
    <s v="Product767"/>
    <n v="7"/>
    <x v="1"/>
    <x v="1"/>
    <n v="8.3423495462232721E-3"/>
    <x v="766"/>
    <x v="2"/>
    <x v="3"/>
    <n v="161"/>
    <n v="204.42995259778903"/>
    <x v="1502"/>
    <n v="1419.071685328503"/>
    <x v="27"/>
    <x v="0"/>
    <x v="25"/>
  </r>
  <r>
    <x v="9159"/>
    <s v="Product768"/>
    <n v="13"/>
    <x v="1"/>
    <x v="1"/>
    <n v="1.2548609917723941E-2"/>
    <x v="767"/>
    <x v="3"/>
    <x v="3"/>
    <n v="155"/>
    <n v="286.88835935485508"/>
    <x v="1621"/>
    <n v="3682.7480201638782"/>
    <x v="28"/>
    <x v="0"/>
    <x v="25"/>
  </r>
  <r>
    <x v="9160"/>
    <s v="Product769"/>
    <n v="1"/>
    <x v="1"/>
    <x v="0"/>
    <n v="9.1133591902132036E-2"/>
    <x v="768"/>
    <x v="0"/>
    <x v="2"/>
    <n v="50"/>
    <n v="97.454865285592703"/>
    <x v="435"/>
    <n v="88.573453363778242"/>
    <x v="29"/>
    <x v="0"/>
    <x v="25"/>
  </r>
  <r>
    <x v="9161"/>
    <s v="Product770"/>
    <n v="8"/>
    <x v="0"/>
    <x v="0"/>
    <n v="9.1381801663694251E-2"/>
    <x v="769"/>
    <x v="1"/>
    <x v="3"/>
    <n v="214"/>
    <n v="302.72991879135702"/>
    <x v="467"/>
    <n v="2200.5273071575916"/>
    <x v="30"/>
    <x v="0"/>
    <x v="25"/>
  </r>
  <r>
    <x v="9162"/>
    <s v="Product771"/>
    <n v="1"/>
    <x v="2"/>
    <x v="0"/>
    <n v="7.7350357655919022E-2"/>
    <x v="770"/>
    <x v="2"/>
    <x v="0"/>
    <n v="249"/>
    <n v="260.92390753312304"/>
    <x v="274"/>
    <n v="240.74134996445602"/>
    <x v="0"/>
    <x v="1"/>
    <x v="25"/>
  </r>
  <r>
    <x v="9163"/>
    <s v="Product772"/>
    <n v="1"/>
    <x v="2"/>
    <x v="0"/>
    <n v="5.3617379178662133E-2"/>
    <x v="771"/>
    <x v="3"/>
    <x v="0"/>
    <n v="224"/>
    <n v="83.15258309546347"/>
    <x v="346"/>
    <n v="78.69415951794879"/>
    <x v="1"/>
    <x v="1"/>
    <x v="25"/>
  </r>
  <r>
    <x v="9164"/>
    <s v="Product773"/>
    <n v="7"/>
    <x v="1"/>
    <x v="1"/>
    <n v="8.8494617235756801E-2"/>
    <x v="772"/>
    <x v="4"/>
    <x v="1"/>
    <n v="29"/>
    <n v="76.784675683279573"/>
    <x v="936"/>
    <n v="489.92751639381214"/>
    <x v="2"/>
    <x v="1"/>
    <x v="25"/>
  </r>
  <r>
    <x v="9165"/>
    <s v="Product774"/>
    <n v="7"/>
    <x v="1"/>
    <x v="0"/>
    <n v="6.3868258742496506E-2"/>
    <x v="773"/>
    <x v="0"/>
    <x v="0"/>
    <n v="246"/>
    <n v="152.70742927858359"/>
    <x v="549"/>
    <n v="1000.6799017146228"/>
    <x v="3"/>
    <x v="1"/>
    <x v="25"/>
  </r>
  <r>
    <x v="9166"/>
    <s v="Product775"/>
    <n v="14"/>
    <x v="1"/>
    <x v="0"/>
    <n v="2.4132781108561964E-2"/>
    <x v="774"/>
    <x v="1"/>
    <x v="1"/>
    <n v="210"/>
    <n v="147.49416497535458"/>
    <x v="871"/>
    <n v="2015.0860880809989"/>
    <x v="4"/>
    <x v="1"/>
    <x v="25"/>
  </r>
  <r>
    <x v="9167"/>
    <s v="Product776"/>
    <n v="13"/>
    <x v="1"/>
    <x v="0"/>
    <n v="3.8592361816730762E-3"/>
    <x v="775"/>
    <x v="2"/>
    <x v="2"/>
    <n v="202"/>
    <n v="282.58542057315663"/>
    <x v="1522"/>
    <n v="3659.433137017676"/>
    <x v="5"/>
    <x v="1"/>
    <x v="25"/>
  </r>
  <r>
    <x v="9168"/>
    <s v="Product777"/>
    <n v="5"/>
    <x v="0"/>
    <x v="0"/>
    <n v="4.7530233356108099E-2"/>
    <x v="776"/>
    <x v="3"/>
    <x v="0"/>
    <n v="247"/>
    <n v="187.70005526366896"/>
    <x v="83"/>
    <n v="893.89313918016194"/>
    <x v="6"/>
    <x v="1"/>
    <x v="25"/>
  </r>
  <r>
    <x v="9169"/>
    <s v="Product778"/>
    <n v="8"/>
    <x v="1"/>
    <x v="0"/>
    <n v="3.5181221944262722E-2"/>
    <x v="777"/>
    <x v="4"/>
    <x v="3"/>
    <n v="109"/>
    <n v="205.5099647069442"/>
    <x v="358"/>
    <n v="1586.2389842146526"/>
    <x v="7"/>
    <x v="1"/>
    <x v="25"/>
  </r>
  <r>
    <x v="9170"/>
    <s v="Product779"/>
    <n v="7"/>
    <x v="2"/>
    <x v="1"/>
    <n v="1.665010308632834E-2"/>
    <x v="778"/>
    <x v="0"/>
    <x v="3"/>
    <n v="160"/>
    <n v="297.19303246666738"/>
    <x v="825"/>
    <n v="2045.7131648769121"/>
    <x v="8"/>
    <x v="1"/>
    <x v="25"/>
  </r>
  <r>
    <x v="9171"/>
    <s v="Product780"/>
    <n v="13"/>
    <x v="0"/>
    <x v="1"/>
    <n v="2.0004306923482731E-2"/>
    <x v="779"/>
    <x v="1"/>
    <x v="2"/>
    <n v="63"/>
    <n v="94.947491562139604"/>
    <x v="701"/>
    <n v="1209.625726391105"/>
    <x v="9"/>
    <x v="1"/>
    <x v="25"/>
  </r>
  <r>
    <x v="9172"/>
    <s v="Product781"/>
    <n v="14"/>
    <x v="0"/>
    <x v="0"/>
    <n v="5.3402866140244337E-2"/>
    <x v="780"/>
    <x v="2"/>
    <x v="3"/>
    <n v="244"/>
    <n v="179.19928201389396"/>
    <x v="1403"/>
    <n v="2374.8133744170932"/>
    <x v="10"/>
    <x v="1"/>
    <x v="25"/>
  </r>
  <r>
    <x v="9173"/>
    <s v="Product782"/>
    <n v="1"/>
    <x v="0"/>
    <x v="0"/>
    <n v="1.9639838758508145E-2"/>
    <x v="781"/>
    <x v="3"/>
    <x v="0"/>
    <n v="220"/>
    <n v="282.07973690053996"/>
    <x v="430"/>
    <n v="276.53973635077097"/>
    <x v="11"/>
    <x v="1"/>
    <x v="25"/>
  </r>
  <r>
    <x v="9174"/>
    <s v="Product783"/>
    <n v="14"/>
    <x v="1"/>
    <x v="0"/>
    <n v="7.4693967809093209E-2"/>
    <x v="782"/>
    <x v="4"/>
    <x v="0"/>
    <n v="98"/>
    <n v="32.976284425118799"/>
    <x v="509"/>
    <n v="427.18416856927666"/>
    <x v="12"/>
    <x v="1"/>
    <x v="25"/>
  </r>
  <r>
    <x v="9175"/>
    <s v="Product784"/>
    <n v="3"/>
    <x v="1"/>
    <x v="0"/>
    <n v="5.7140894254712742E-2"/>
    <x v="783"/>
    <x v="0"/>
    <x v="1"/>
    <n v="247"/>
    <n v="119.13216844723937"/>
    <x v="132"/>
    <n v="336.97454942298316"/>
    <x v="13"/>
    <x v="1"/>
    <x v="25"/>
  </r>
  <r>
    <x v="9176"/>
    <s v="Product785"/>
    <n v="11"/>
    <x v="1"/>
    <x v="1"/>
    <n v="6.7406937499312489E-4"/>
    <x v="784"/>
    <x v="1"/>
    <x v="0"/>
    <n v="19"/>
    <n v="256.25087836353049"/>
    <x v="1030"/>
    <n v="2816.8596224352159"/>
    <x v="14"/>
    <x v="1"/>
    <x v="25"/>
  </r>
  <r>
    <x v="9177"/>
    <s v="Product786"/>
    <n v="9"/>
    <x v="0"/>
    <x v="0"/>
    <n v="7.2778271570235226E-2"/>
    <x v="785"/>
    <x v="2"/>
    <x v="1"/>
    <n v="46"/>
    <n v="25.581177062021268"/>
    <x v="663"/>
    <n v="213.47480889643691"/>
    <x v="15"/>
    <x v="1"/>
    <x v="25"/>
  </r>
  <r>
    <x v="9178"/>
    <s v="Product787"/>
    <n v="15"/>
    <x v="2"/>
    <x v="0"/>
    <n v="4.8226236607698252E-2"/>
    <x v="786"/>
    <x v="3"/>
    <x v="2"/>
    <n v="143"/>
    <n v="207.20918161478102"/>
    <x v="447"/>
    <n v="2958.2439389240863"/>
    <x v="16"/>
    <x v="1"/>
    <x v="25"/>
  </r>
  <r>
    <x v="9179"/>
    <s v="Product788"/>
    <n v="9"/>
    <x v="2"/>
    <x v="0"/>
    <n v="3.2447315520633117E-2"/>
    <x v="787"/>
    <x v="4"/>
    <x v="0"/>
    <n v="187"/>
    <n v="171.73752914057266"/>
    <x v="992"/>
    <n v="1495.4859661123312"/>
    <x v="17"/>
    <x v="1"/>
    <x v="25"/>
  </r>
  <r>
    <x v="9180"/>
    <s v="Product789"/>
    <n v="7"/>
    <x v="1"/>
    <x v="0"/>
    <n v="7.8421000166099212E-3"/>
    <x v="788"/>
    <x v="0"/>
    <x v="3"/>
    <n v="100"/>
    <n v="92.874155227253382"/>
    <x v="699"/>
    <n v="645.02078769102172"/>
    <x v="18"/>
    <x v="1"/>
    <x v="25"/>
  </r>
  <r>
    <x v="9181"/>
    <s v="Product790"/>
    <n v="11"/>
    <x v="1"/>
    <x v="0"/>
    <n v="6.6551237843460301E-2"/>
    <x v="789"/>
    <x v="1"/>
    <x v="3"/>
    <n v="226"/>
    <n v="23.533826968764224"/>
    <x v="770"/>
    <n v="241.64383818079074"/>
    <x v="19"/>
    <x v="1"/>
    <x v="25"/>
  </r>
  <r>
    <x v="9182"/>
    <s v="Product791"/>
    <n v="5"/>
    <x v="1"/>
    <x v="1"/>
    <n v="5.6374992182849498E-2"/>
    <x v="790"/>
    <x v="2"/>
    <x v="2"/>
    <n v="55"/>
    <n v="104.52765538966673"/>
    <x v="1053"/>
    <n v="493.17454817091345"/>
    <x v="20"/>
    <x v="1"/>
    <x v="25"/>
  </r>
  <r>
    <x v="9183"/>
    <s v="Product792"/>
    <n v="9"/>
    <x v="1"/>
    <x v="1"/>
    <n v="8.2665999763874787E-2"/>
    <x v="791"/>
    <x v="3"/>
    <x v="3"/>
    <n v="210"/>
    <n v="281.97053330016126"/>
    <x v="666"/>
    <n v="2327.9504153485541"/>
    <x v="21"/>
    <x v="1"/>
    <x v="25"/>
  </r>
  <r>
    <x v="9184"/>
    <s v="Product793"/>
    <n v="2"/>
    <x v="0"/>
    <x v="0"/>
    <n v="7.9586354536747783E-2"/>
    <x v="792"/>
    <x v="0"/>
    <x v="0"/>
    <n v="33"/>
    <n v="290.30020181144897"/>
    <x v="1155"/>
    <n v="534.39253405598708"/>
    <x v="22"/>
    <x v="1"/>
    <x v="25"/>
  </r>
  <r>
    <x v="9185"/>
    <s v="Product794"/>
    <n v="11"/>
    <x v="1"/>
    <x v="0"/>
    <n v="7.1205957827633864E-2"/>
    <x v="793"/>
    <x v="1"/>
    <x v="0"/>
    <n v="157"/>
    <n v="209.08889438834001"/>
    <x v="864"/>
    <n v="2136.2057133152698"/>
    <x v="23"/>
    <x v="1"/>
    <x v="25"/>
  </r>
  <r>
    <x v="9186"/>
    <s v="Product795"/>
    <n v="9"/>
    <x v="2"/>
    <x v="0"/>
    <n v="1.467935857067817E-2"/>
    <x v="794"/>
    <x v="2"/>
    <x v="1"/>
    <n v="194"/>
    <n v="82.940477282461188"/>
    <x v="1213"/>
    <n v="735.50667848767876"/>
    <x v="24"/>
    <x v="1"/>
    <x v="25"/>
  </r>
  <r>
    <x v="9187"/>
    <s v="Product796"/>
    <n v="1"/>
    <x v="0"/>
    <x v="0"/>
    <n v="9.7088094802083497E-2"/>
    <x v="795"/>
    <x v="3"/>
    <x v="0"/>
    <n v="47"/>
    <n v="167.60418941507498"/>
    <x v="1185"/>
    <n v="151.33181798391783"/>
    <x v="25"/>
    <x v="1"/>
    <x v="25"/>
  </r>
  <r>
    <x v="9188"/>
    <s v="Product797"/>
    <n v="2"/>
    <x v="0"/>
    <x v="1"/>
    <n v="8.5626942045976415E-2"/>
    <x v="796"/>
    <x v="4"/>
    <x v="1"/>
    <n v="225"/>
    <n v="76.866373611541874"/>
    <x v="92"/>
    <n v="140.569082186044"/>
    <x v="26"/>
    <x v="1"/>
    <x v="25"/>
  </r>
  <r>
    <x v="9189"/>
    <s v="Product798"/>
    <n v="14"/>
    <x v="0"/>
    <x v="0"/>
    <n v="2.3806983496689749E-2"/>
    <x v="797"/>
    <x v="0"/>
    <x v="2"/>
    <n v="5"/>
    <n v="233.40819996086788"/>
    <x v="219"/>
    <n v="3189.9203671497039"/>
    <x v="27"/>
    <x v="1"/>
    <x v="25"/>
  </r>
  <r>
    <x v="9190"/>
    <s v="Product799"/>
    <n v="13"/>
    <x v="1"/>
    <x v="0"/>
    <n v="8.0258590828627421E-2"/>
    <x v="798"/>
    <x v="1"/>
    <x v="0"/>
    <n v="148"/>
    <n v="310.68875875484031"/>
    <x v="1510"/>
    <n v="3714.7931182814586"/>
    <x v="0"/>
    <x v="2"/>
    <x v="25"/>
  </r>
  <r>
    <x v="9191"/>
    <s v="Product800"/>
    <n v="11"/>
    <x v="1"/>
    <x v="0"/>
    <n v="6.9460613504757296E-2"/>
    <x v="799"/>
    <x v="2"/>
    <x v="3"/>
    <n v="68"/>
    <n v="66.548908111195331"/>
    <x v="589"/>
    <n v="681.19018138291983"/>
    <x v="1"/>
    <x v="2"/>
    <x v="25"/>
  </r>
  <r>
    <x v="9192"/>
    <s v="Product801"/>
    <n v="6"/>
    <x v="1"/>
    <x v="0"/>
    <n v="8.8034989791011611E-2"/>
    <x v="800"/>
    <x v="3"/>
    <x v="3"/>
    <n v="20"/>
    <n v="112.90853880656117"/>
    <x v="109"/>
    <n v="617.81182047244511"/>
    <x v="2"/>
    <x v="2"/>
    <x v="25"/>
  </r>
  <r>
    <x v="9193"/>
    <s v="Product802"/>
    <n v="7"/>
    <x v="0"/>
    <x v="0"/>
    <n v="4.2734119050987117E-3"/>
    <x v="801"/>
    <x v="4"/>
    <x v="2"/>
    <n v="158"/>
    <n v="176.30154984482419"/>
    <x v="295"/>
    <n v="1228.8369849198098"/>
    <x v="3"/>
    <x v="2"/>
    <x v="25"/>
  </r>
  <r>
    <x v="9194"/>
    <s v="Product803"/>
    <n v="7"/>
    <x v="2"/>
    <x v="1"/>
    <n v="3.5745195929953733E-2"/>
    <x v="802"/>
    <x v="0"/>
    <x v="3"/>
    <n v="111"/>
    <n v="78.710857031768867"/>
    <x v="1622"/>
    <n v="531.28125417747594"/>
    <x v="4"/>
    <x v="2"/>
    <x v="25"/>
  </r>
  <r>
    <x v="9195"/>
    <s v="Product804"/>
    <n v="7"/>
    <x v="2"/>
    <x v="1"/>
    <n v="4.1807694475912351E-2"/>
    <x v="803"/>
    <x v="1"/>
    <x v="0"/>
    <n v="169"/>
    <n v="107.04126000053802"/>
    <x v="141"/>
    <n v="717.96278194283173"/>
    <x v="5"/>
    <x v="2"/>
    <x v="25"/>
  </r>
  <r>
    <x v="9196"/>
    <s v="Product805"/>
    <n v="1"/>
    <x v="1"/>
    <x v="0"/>
    <n v="7.5503197779280148E-2"/>
    <x v="804"/>
    <x v="2"/>
    <x v="0"/>
    <n v="219"/>
    <n v="131.83580988908147"/>
    <x v="143"/>
    <n v="121.88178466063458"/>
    <x v="6"/>
    <x v="2"/>
    <x v="25"/>
  </r>
  <r>
    <x v="9197"/>
    <s v="Product806"/>
    <n v="2"/>
    <x v="1"/>
    <x v="0"/>
    <n v="1.0257909949204613E-3"/>
    <x v="805"/>
    <x v="3"/>
    <x v="1"/>
    <n v="150"/>
    <n v="30.881435196269251"/>
    <x v="47"/>
    <n v="61.699514596269395"/>
    <x v="7"/>
    <x v="2"/>
    <x v="25"/>
  </r>
  <r>
    <x v="9198"/>
    <s v="Product807"/>
    <n v="11"/>
    <x v="1"/>
    <x v="0"/>
    <n v="5.9020177836416665E-2"/>
    <x v="806"/>
    <x v="4"/>
    <x v="0"/>
    <n v="64"/>
    <n v="311.39317307967315"/>
    <x v="43"/>
    <n v="3223.1616189021124"/>
    <x v="8"/>
    <x v="2"/>
    <x v="25"/>
  </r>
  <r>
    <x v="9199"/>
    <s v="Product808"/>
    <n v="5"/>
    <x v="1"/>
    <x v="0"/>
    <n v="8.4562044085901483E-2"/>
    <x v="807"/>
    <x v="0"/>
    <x v="1"/>
    <n v="75"/>
    <n v="249.59711004695066"/>
    <x v="555"/>
    <n v="1142.453341117234"/>
    <x v="9"/>
    <x v="2"/>
    <x v="25"/>
  </r>
  <r>
    <x v="9200"/>
    <s v="Product809"/>
    <n v="14"/>
    <x v="0"/>
    <x v="1"/>
    <n v="1.9435157493629531E-2"/>
    <x v="808"/>
    <x v="1"/>
    <x v="2"/>
    <n v="23"/>
    <n v="252.89016561950993"/>
    <x v="1070"/>
    <n v="3471.6528759094658"/>
    <x v="10"/>
    <x v="2"/>
    <x v="25"/>
  </r>
  <r>
    <x v="9201"/>
    <s v="Product810"/>
    <n v="3"/>
    <x v="1"/>
    <x v="0"/>
    <n v="6.5042794210152841E-2"/>
    <x v="809"/>
    <x v="2"/>
    <x v="0"/>
    <n v="25"/>
    <n v="160.5925211519428"/>
    <x v="334"/>
    <n v="450.44140454090211"/>
    <x v="11"/>
    <x v="2"/>
    <x v="25"/>
  </r>
  <r>
    <x v="9202"/>
    <s v="Product811"/>
    <n v="8"/>
    <x v="2"/>
    <x v="0"/>
    <n v="3.6117622822466382E-2"/>
    <x v="810"/>
    <x v="3"/>
    <x v="3"/>
    <n v="153"/>
    <n v="126.4072877735489"/>
    <x v="933"/>
    <n v="974.73405625386317"/>
    <x v="12"/>
    <x v="2"/>
    <x v="25"/>
  </r>
  <r>
    <x v="9203"/>
    <s v="Product812"/>
    <n v="11"/>
    <x v="0"/>
    <x v="0"/>
    <n v="3.5588319797265865E-2"/>
    <x v="811"/>
    <x v="4"/>
    <x v="3"/>
    <n v="70"/>
    <n v="224.92338039952233"/>
    <x v="30"/>
    <n v="2386.1060872878029"/>
    <x v="13"/>
    <x v="2"/>
    <x v="25"/>
  </r>
  <r>
    <x v="9204"/>
    <s v="Product813"/>
    <n v="14"/>
    <x v="0"/>
    <x v="0"/>
    <n v="5.5831014541929118E-2"/>
    <x v="812"/>
    <x v="0"/>
    <x v="2"/>
    <n v="235"/>
    <n v="232.0956053756999"/>
    <x v="1352"/>
    <n v="3067.924611595919"/>
    <x v="14"/>
    <x v="2"/>
    <x v="25"/>
  </r>
  <r>
    <x v="9205"/>
    <s v="Product814"/>
    <n v="5"/>
    <x v="0"/>
    <x v="0"/>
    <n v="8.7311380028132324E-2"/>
    <x v="813"/>
    <x v="1"/>
    <x v="3"/>
    <n v="153"/>
    <n v="59.201179786396253"/>
    <x v="390"/>
    <n v="270.16121539976211"/>
    <x v="15"/>
    <x v="2"/>
    <x v="25"/>
  </r>
  <r>
    <x v="9206"/>
    <s v="Product815"/>
    <n v="6"/>
    <x v="1"/>
    <x v="1"/>
    <n v="1.8014450930201754E-2"/>
    <x v="814"/>
    <x v="2"/>
    <x v="0"/>
    <n v="202"/>
    <n v="117.26870508743997"/>
    <x v="70"/>
    <n v="690.9370425239639"/>
    <x v="16"/>
    <x v="2"/>
    <x v="25"/>
  </r>
  <r>
    <x v="9207"/>
    <s v="Product816"/>
    <n v="10"/>
    <x v="1"/>
    <x v="1"/>
    <n v="3.0253549590951858E-2"/>
    <x v="815"/>
    <x v="3"/>
    <x v="0"/>
    <n v="150"/>
    <n v="245.45995098195445"/>
    <x v="918"/>
    <n v="2380.3391618232927"/>
    <x v="17"/>
    <x v="2"/>
    <x v="25"/>
  </r>
  <r>
    <x v="9208"/>
    <s v="Product817"/>
    <n v="14"/>
    <x v="1"/>
    <x v="0"/>
    <n v="2.5387146898943492E-2"/>
    <x v="816"/>
    <x v="0"/>
    <x v="1"/>
    <n v="195"/>
    <n v="78.532200123025746"/>
    <x v="1299"/>
    <n v="1071.5388827108736"/>
    <x v="18"/>
    <x v="2"/>
    <x v="25"/>
  </r>
  <r>
    <x v="9209"/>
    <s v="Product818"/>
    <n v="11"/>
    <x v="0"/>
    <x v="0"/>
    <n v="5.9685044698108328E-2"/>
    <x v="817"/>
    <x v="1"/>
    <x v="0"/>
    <n v="121"/>
    <n v="256.59839106214361"/>
    <x v="1026"/>
    <n v="2654.1163508435056"/>
    <x v="19"/>
    <x v="2"/>
    <x v="25"/>
  </r>
  <r>
    <x v="9210"/>
    <s v="Product819"/>
    <n v="11"/>
    <x v="2"/>
    <x v="0"/>
    <n v="1.805783323888397E-2"/>
    <x v="818"/>
    <x v="2"/>
    <x v="1"/>
    <n v="193"/>
    <n v="51.281523289996386"/>
    <x v="1469"/>
    <n v="553.91039103608659"/>
    <x v="20"/>
    <x v="2"/>
    <x v="25"/>
  </r>
  <r>
    <x v="9211"/>
    <s v="Product820"/>
    <n v="14"/>
    <x v="2"/>
    <x v="0"/>
    <n v="4.3527956245272406E-2"/>
    <x v="819"/>
    <x v="3"/>
    <x v="2"/>
    <n v="52"/>
    <n v="291.52848089176933"/>
    <x v="638"/>
    <n v="3903.7437870376634"/>
    <x v="21"/>
    <x v="2"/>
    <x v="25"/>
  </r>
  <r>
    <x v="9212"/>
    <s v="Product821"/>
    <n v="4"/>
    <x v="1"/>
    <x v="1"/>
    <n v="2.4682138477888041E-2"/>
    <x v="820"/>
    <x v="4"/>
    <x v="0"/>
    <n v="225"/>
    <n v="228.98935944871678"/>
    <x v="46"/>
    <n v="893.34964947536275"/>
    <x v="22"/>
    <x v="2"/>
    <x v="25"/>
  </r>
  <r>
    <x v="9213"/>
    <s v="Product822"/>
    <n v="11"/>
    <x v="1"/>
    <x v="0"/>
    <n v="1.0230558597666063E-2"/>
    <x v="821"/>
    <x v="0"/>
    <x v="3"/>
    <n v="105"/>
    <n v="60.355736100306714"/>
    <x v="262"/>
    <n v="657.12089525969975"/>
    <x v="23"/>
    <x v="2"/>
    <x v="25"/>
  </r>
  <r>
    <x v="9214"/>
    <s v="Product823"/>
    <n v="4"/>
    <x v="1"/>
    <x v="0"/>
    <n v="7.8666922601761141E-2"/>
    <x v="822"/>
    <x v="1"/>
    <x v="3"/>
    <n v="198"/>
    <n v="226.33368936881513"/>
    <x v="198"/>
    <n v="834.11485818027006"/>
    <x v="24"/>
    <x v="2"/>
    <x v="25"/>
  </r>
  <r>
    <x v="9215"/>
    <s v="Product824"/>
    <n v="12"/>
    <x v="1"/>
    <x v="0"/>
    <n v="5.7633447475399759E-2"/>
    <x v="823"/>
    <x v="2"/>
    <x v="2"/>
    <n v="37"/>
    <n v="270.82746675479495"/>
    <x v="460"/>
    <n v="3062.6249540962426"/>
    <x v="25"/>
    <x v="2"/>
    <x v="25"/>
  </r>
  <r>
    <x v="9216"/>
    <s v="Product825"/>
    <n v="1"/>
    <x v="0"/>
    <x v="0"/>
    <n v="4.7639835544319581E-2"/>
    <x v="824"/>
    <x v="3"/>
    <x v="3"/>
    <n v="204"/>
    <n v="293.94395245805248"/>
    <x v="291"/>
    <n v="279.94051090370357"/>
    <x v="26"/>
    <x v="2"/>
    <x v="25"/>
  </r>
  <r>
    <x v="9217"/>
    <s v="Product826"/>
    <n v="3"/>
    <x v="1"/>
    <x v="0"/>
    <n v="5.0079528368988227E-2"/>
    <x v="825"/>
    <x v="4"/>
    <x v="0"/>
    <n v="78"/>
    <n v="89.721897537789133"/>
    <x v="336"/>
    <n v="255.68600167417793"/>
    <x v="27"/>
    <x v="2"/>
    <x v="25"/>
  </r>
  <r>
    <x v="9218"/>
    <s v="Product827"/>
    <n v="9"/>
    <x v="2"/>
    <x v="1"/>
    <n v="6.3171992117639075E-2"/>
    <x v="826"/>
    <x v="0"/>
    <x v="0"/>
    <n v="247"/>
    <n v="314.42924707619841"/>
    <x v="751"/>
    <n v="2651.0951264251107"/>
    <x v="28"/>
    <x v="2"/>
    <x v="25"/>
  </r>
  <r>
    <x v="9219"/>
    <s v="Product828"/>
    <n v="15"/>
    <x v="0"/>
    <x v="1"/>
    <n v="9.7905537350421526E-3"/>
    <x v="827"/>
    <x v="1"/>
    <x v="1"/>
    <n v="159"/>
    <n v="264.22745346476916"/>
    <x v="125"/>
    <n v="3924.607805750235"/>
    <x v="29"/>
    <x v="2"/>
    <x v="25"/>
  </r>
  <r>
    <x v="9220"/>
    <s v="Product829"/>
    <n v="8"/>
    <x v="0"/>
    <x v="0"/>
    <n v="6.5105629926554165E-2"/>
    <x v="828"/>
    <x v="2"/>
    <x v="0"/>
    <n v="41"/>
    <n v="150.23966924647311"/>
    <x v="1313"/>
    <n v="1123.6657675217946"/>
    <x v="30"/>
    <x v="2"/>
    <x v="25"/>
  </r>
  <r>
    <x v="9221"/>
    <s v="Product830"/>
    <n v="5"/>
    <x v="0"/>
    <x v="0"/>
    <n v="8.6118136835577896E-4"/>
    <x v="829"/>
    <x v="3"/>
    <x v="1"/>
    <n v="194"/>
    <n v="237.03536139491518"/>
    <x v="1483"/>
    <n v="1184.156154790202"/>
    <x v="0"/>
    <x v="3"/>
    <x v="25"/>
  </r>
  <r>
    <x v="9222"/>
    <s v="Product831"/>
    <n v="14"/>
    <x v="1"/>
    <x v="0"/>
    <n v="9.5803088220522303E-2"/>
    <x v="830"/>
    <x v="4"/>
    <x v="2"/>
    <n v="109"/>
    <n v="62.089974676004026"/>
    <x v="512"/>
    <n v="785.98188696312343"/>
    <x v="1"/>
    <x v="3"/>
    <x v="25"/>
  </r>
  <r>
    <x v="9223"/>
    <s v="Product832"/>
    <n v="4"/>
    <x v="1"/>
    <x v="0"/>
    <n v="7.5004387767270156E-2"/>
    <x v="831"/>
    <x v="0"/>
    <x v="0"/>
    <n v="73"/>
    <n v="104.59339419008516"/>
    <x v="517"/>
    <n v="386.99372277742833"/>
    <x v="2"/>
    <x v="3"/>
    <x v="25"/>
  </r>
  <r>
    <x v="9224"/>
    <s v="Product833"/>
    <n v="4"/>
    <x v="1"/>
    <x v="1"/>
    <n v="6.3750105192173376E-2"/>
    <x v="832"/>
    <x v="1"/>
    <x v="3"/>
    <n v="11"/>
    <n v="296.11834547484182"/>
    <x v="1355"/>
    <n v="1108.9630792059531"/>
    <x v="3"/>
    <x v="3"/>
    <x v="25"/>
  </r>
  <r>
    <x v="9225"/>
    <s v="Product834"/>
    <n v="12"/>
    <x v="0"/>
    <x v="0"/>
    <n v="2.5944344167780201E-2"/>
    <x v="833"/>
    <x v="2"/>
    <x v="3"/>
    <n v="75"/>
    <n v="269.40667623981881"/>
    <x v="46"/>
    <n v="3149.0051605242625"/>
    <x v="4"/>
    <x v="3"/>
    <x v="25"/>
  </r>
  <r>
    <x v="9226"/>
    <s v="Product835"/>
    <n v="7"/>
    <x v="2"/>
    <x v="0"/>
    <n v="4.4350427179684015E-2"/>
    <x v="834"/>
    <x v="3"/>
    <x v="2"/>
    <n v="94"/>
    <n v="242.25011753955678"/>
    <x v="997"/>
    <n v="1620.5435493964414"/>
    <x v="5"/>
    <x v="3"/>
    <x v="25"/>
  </r>
  <r>
    <x v="9227"/>
    <s v="Product836"/>
    <n v="10"/>
    <x v="2"/>
    <x v="0"/>
    <n v="7.6077630725978868E-2"/>
    <x v="835"/>
    <x v="4"/>
    <x v="3"/>
    <n v="237"/>
    <n v="95.397733150808506"/>
    <x v="277"/>
    <n v="881.40099636065827"/>
    <x v="6"/>
    <x v="3"/>
    <x v="25"/>
  </r>
  <r>
    <x v="9228"/>
    <s v="Product837"/>
    <n v="1"/>
    <x v="1"/>
    <x v="0"/>
    <n v="6.3418168546229212E-2"/>
    <x v="836"/>
    <x v="0"/>
    <x v="0"/>
    <n v="18"/>
    <n v="27.747303350019031"/>
    <x v="511"/>
    <n v="25.987620189464174"/>
    <x v="7"/>
    <x v="3"/>
    <x v="25"/>
  </r>
  <r>
    <x v="9229"/>
    <s v="Product838"/>
    <n v="3"/>
    <x v="1"/>
    <x v="0"/>
    <n v="5.8813511220063855E-2"/>
    <x v="837"/>
    <x v="1"/>
    <x v="0"/>
    <n v="76"/>
    <n v="201.45844219391168"/>
    <x v="924"/>
    <n v="568.82989153069047"/>
    <x v="8"/>
    <x v="3"/>
    <x v="25"/>
  </r>
  <r>
    <x v="9230"/>
    <s v="Product839"/>
    <n v="10"/>
    <x v="1"/>
    <x v="1"/>
    <n v="3.038396526881626E-2"/>
    <x v="838"/>
    <x v="2"/>
    <x v="1"/>
    <n v="233"/>
    <n v="44.308554547886793"/>
    <x v="943"/>
    <n v="429.62284965392348"/>
    <x v="9"/>
    <x v="3"/>
    <x v="25"/>
  </r>
  <r>
    <x v="9231"/>
    <s v="Product840"/>
    <n v="6"/>
    <x v="1"/>
    <x v="1"/>
    <n v="2.8574348730685331E-2"/>
    <x v="839"/>
    <x v="3"/>
    <x v="0"/>
    <n v="34"/>
    <n v="150.4087453954065"/>
    <x v="291"/>
    <n v="876.66548071399973"/>
    <x v="10"/>
    <x v="3"/>
    <x v="25"/>
  </r>
  <r>
    <x v="9232"/>
    <s v="Product841"/>
    <n v="6"/>
    <x v="0"/>
    <x v="0"/>
    <n v="5.1229989948042821E-2"/>
    <x v="840"/>
    <x v="0"/>
    <x v="1"/>
    <n v="21"/>
    <n v="256.54517601734517"/>
    <x v="347"/>
    <n v="1460.4142153725461"/>
    <x v="11"/>
    <x v="3"/>
    <x v="25"/>
  </r>
  <r>
    <x v="9233"/>
    <s v="Product842"/>
    <n v="11"/>
    <x v="1"/>
    <x v="0"/>
    <n v="2.2779348045698533E-2"/>
    <x v="841"/>
    <x v="1"/>
    <x v="2"/>
    <n v="210"/>
    <n v="307.8204772670332"/>
    <x v="833"/>
    <n v="3308.8938022775183"/>
    <x v="12"/>
    <x v="3"/>
    <x v="25"/>
  </r>
  <r>
    <x v="9234"/>
    <s v="Product843"/>
    <n v="3"/>
    <x v="2"/>
    <x v="0"/>
    <n v="5.8351503795577166E-2"/>
    <x v="842"/>
    <x v="2"/>
    <x v="0"/>
    <n v="161"/>
    <n v="298.61492506974218"/>
    <x v="1160"/>
    <n v="843.57088540835741"/>
    <x v="13"/>
    <x v="3"/>
    <x v="25"/>
  </r>
  <r>
    <x v="9235"/>
    <s v="Product844"/>
    <n v="11"/>
    <x v="0"/>
    <x v="0"/>
    <n v="5.9965861170059476E-2"/>
    <x v="843"/>
    <x v="3"/>
    <x v="3"/>
    <n v="207"/>
    <n v="28.314044292794797"/>
    <x v="1082"/>
    <n v="292.77785067927164"/>
    <x v="14"/>
    <x v="3"/>
    <x v="25"/>
  </r>
  <r>
    <x v="9236"/>
    <s v="Product845"/>
    <n v="7"/>
    <x v="0"/>
    <x v="1"/>
    <n v="5.1483874395401454E-2"/>
    <x v="844"/>
    <x v="4"/>
    <x v="3"/>
    <n v="235"/>
    <n v="256.69555583256385"/>
    <x v="1507"/>
    <n v="1704.3591185475566"/>
    <x v="15"/>
    <x v="3"/>
    <x v="25"/>
  </r>
  <r>
    <x v="9237"/>
    <s v="Product846"/>
    <n v="7"/>
    <x v="0"/>
    <x v="0"/>
    <n v="5.8302615325813045E-2"/>
    <x v="845"/>
    <x v="0"/>
    <x v="2"/>
    <n v="205"/>
    <n v="314.46812154444706"/>
    <x v="1623"/>
    <n v="2072.9366533526709"/>
    <x v="16"/>
    <x v="3"/>
    <x v="25"/>
  </r>
  <r>
    <x v="9238"/>
    <s v="Product847"/>
    <n v="15"/>
    <x v="1"/>
    <x v="0"/>
    <n v="3.8518671527536523E-4"/>
    <x v="846"/>
    <x v="1"/>
    <x v="3"/>
    <n v="149"/>
    <n v="208.26365840332633"/>
    <x v="200"/>
    <n v="3122.751570132521"/>
    <x v="17"/>
    <x v="3"/>
    <x v="25"/>
  </r>
  <r>
    <x v="9239"/>
    <s v="Product848"/>
    <n v="5"/>
    <x v="1"/>
    <x v="0"/>
    <n v="8.8041907507281636E-2"/>
    <x v="847"/>
    <x v="2"/>
    <x v="0"/>
    <n v="212"/>
    <n v="253.61824319818982"/>
    <x v="319"/>
    <n v="1156.4460464418776"/>
    <x v="18"/>
    <x v="3"/>
    <x v="25"/>
  </r>
  <r>
    <x v="9240"/>
    <s v="Product849"/>
    <n v="5"/>
    <x v="1"/>
    <x v="0"/>
    <n v="5.4289684374846714E-2"/>
    <x v="848"/>
    <x v="3"/>
    <x v="0"/>
    <n v="238"/>
    <n v="241.8899857530289"/>
    <x v="1381"/>
    <n v="1143.789273865304"/>
    <x v="19"/>
    <x v="3"/>
    <x v="25"/>
  </r>
  <r>
    <x v="9241"/>
    <s v="Product850"/>
    <n v="7"/>
    <x v="0"/>
    <x v="0"/>
    <n v="8.9767941452464417E-2"/>
    <x v="849"/>
    <x v="4"/>
    <x v="1"/>
    <n v="46"/>
    <n v="63.341137329216188"/>
    <x v="1070"/>
    <n v="403.58593675340228"/>
    <x v="20"/>
    <x v="3"/>
    <x v="25"/>
  </r>
  <r>
    <x v="9242"/>
    <s v="Product851"/>
    <n v="8"/>
    <x v="2"/>
    <x v="1"/>
    <n v="8.4498344413430682E-2"/>
    <x v="850"/>
    <x v="0"/>
    <x v="0"/>
    <n v="142"/>
    <n v="260.77129042250522"/>
    <x v="628"/>
    <n v="1909.8923848899969"/>
    <x v="21"/>
    <x v="3"/>
    <x v="25"/>
  </r>
  <r>
    <x v="9243"/>
    <s v="Product852"/>
    <n v="14"/>
    <x v="2"/>
    <x v="1"/>
    <n v="4.8511745507219421E-2"/>
    <x v="851"/>
    <x v="1"/>
    <x v="1"/>
    <n v="144"/>
    <n v="133.92406486026186"/>
    <x v="354"/>
    <n v="1783.9804459185591"/>
    <x v="22"/>
    <x v="3"/>
    <x v="25"/>
  </r>
  <r>
    <x v="9244"/>
    <s v="Product853"/>
    <n v="1"/>
    <x v="1"/>
    <x v="0"/>
    <n v="1.9839628005941592E-2"/>
    <x v="852"/>
    <x v="2"/>
    <x v="2"/>
    <n v="23"/>
    <n v="263.96123084644705"/>
    <x v="629"/>
    <n v="258.72433821846306"/>
    <x v="23"/>
    <x v="3"/>
    <x v="25"/>
  </r>
  <r>
    <x v="9245"/>
    <s v="Product854"/>
    <n v="5"/>
    <x v="1"/>
    <x v="0"/>
    <n v="7.3687295344622331E-2"/>
    <x v="853"/>
    <x v="3"/>
    <x v="0"/>
    <n v="77"/>
    <n v="70.711017711250818"/>
    <x v="373"/>
    <n v="327.50257032521529"/>
    <x v="24"/>
    <x v="3"/>
    <x v="25"/>
  </r>
  <r>
    <x v="9246"/>
    <s v="Product855"/>
    <n v="5"/>
    <x v="1"/>
    <x v="0"/>
    <n v="2.6178022886586095E-2"/>
    <x v="854"/>
    <x v="4"/>
    <x v="3"/>
    <n v="153"/>
    <n v="82.325595852942399"/>
    <x v="390"/>
    <n v="400.85237260276119"/>
    <x v="25"/>
    <x v="3"/>
    <x v="25"/>
  </r>
  <r>
    <x v="9247"/>
    <s v="Product856"/>
    <n v="12"/>
    <x v="1"/>
    <x v="0"/>
    <n v="8.1198201309133175E-2"/>
    <x v="855"/>
    <x v="0"/>
    <x v="3"/>
    <n v="104"/>
    <n v="143.74234486843184"/>
    <x v="697"/>
    <n v="1584.8487001578969"/>
    <x v="26"/>
    <x v="3"/>
    <x v="25"/>
  </r>
  <r>
    <x v="9248"/>
    <s v="Product857"/>
    <n v="6"/>
    <x v="0"/>
    <x v="1"/>
    <n v="8.8648269312974634E-2"/>
    <x v="856"/>
    <x v="1"/>
    <x v="2"/>
    <n v="116"/>
    <n v="229.98436621227609"/>
    <x v="499"/>
    <n v="1257.5799010710987"/>
    <x v="27"/>
    <x v="3"/>
    <x v="25"/>
  </r>
  <r>
    <x v="9249"/>
    <s v="Product858"/>
    <n v="10"/>
    <x v="1"/>
    <x v="0"/>
    <n v="2.7748604792258082E-2"/>
    <x v="857"/>
    <x v="2"/>
    <x v="3"/>
    <n v="12"/>
    <n v="238.18580171674068"/>
    <x v="109"/>
    <n v="2315.7647803777568"/>
    <x v="28"/>
    <x v="3"/>
    <x v="25"/>
  </r>
  <r>
    <x v="9250"/>
    <s v="Product859"/>
    <n v="6"/>
    <x v="2"/>
    <x v="0"/>
    <n v="1.1107124651895117E-2"/>
    <x v="858"/>
    <x v="3"/>
    <x v="0"/>
    <n v="118"/>
    <n v="228.63995363099201"/>
    <x v="365"/>
    <n v="1356.6025269936542"/>
    <x v="29"/>
    <x v="3"/>
    <x v="25"/>
  </r>
  <r>
    <x v="9251"/>
    <s v="Product860"/>
    <n v="2"/>
    <x v="0"/>
    <x v="0"/>
    <n v="4.1755479260242916E-2"/>
    <x v="859"/>
    <x v="4"/>
    <x v="0"/>
    <n v="110"/>
    <n v="138.6993791353438"/>
    <x v="430"/>
    <n v="265.81584017289879"/>
    <x v="0"/>
    <x v="4"/>
    <x v="25"/>
  </r>
  <r>
    <x v="9252"/>
    <s v="Product861"/>
    <n v="11"/>
    <x v="0"/>
    <x v="0"/>
    <n v="8.7916263030334341E-2"/>
    <x v="860"/>
    <x v="0"/>
    <x v="1"/>
    <n v="197"/>
    <n v="222.8105162719296"/>
    <x v="214"/>
    <n v="2235.4403314918627"/>
    <x v="1"/>
    <x v="4"/>
    <x v="25"/>
  </r>
  <r>
    <x v="9253"/>
    <s v="Product862"/>
    <n v="13"/>
    <x v="0"/>
    <x v="0"/>
    <n v="6.1926607680053536E-2"/>
    <x v="861"/>
    <x v="1"/>
    <x v="0"/>
    <n v="93"/>
    <n v="226.64443365444112"/>
    <x v="1508"/>
    <n v="2763.91846547251"/>
    <x v="2"/>
    <x v="4"/>
    <x v="25"/>
  </r>
  <r>
    <x v="9254"/>
    <s v="Product863"/>
    <n v="6"/>
    <x v="1"/>
    <x v="1"/>
    <n v="8.872195662946164E-2"/>
    <x v="862"/>
    <x v="2"/>
    <x v="1"/>
    <n v="102"/>
    <n v="288.75094067097729"/>
    <x v="1"/>
    <n v="1578.7943534163032"/>
    <x v="3"/>
    <x v="4"/>
    <x v="25"/>
  </r>
  <r>
    <x v="9255"/>
    <s v="Product864"/>
    <n v="8"/>
    <x v="1"/>
    <x v="1"/>
    <n v="6.7186848328625983E-3"/>
    <x v="863"/>
    <x v="3"/>
    <x v="2"/>
    <n v="199"/>
    <n v="55.236883488262123"/>
    <x v="80"/>
    <n v="438.92611421563947"/>
    <x v="4"/>
    <x v="4"/>
    <x v="25"/>
  </r>
  <r>
    <x v="9256"/>
    <s v="Product865"/>
    <n v="1"/>
    <x v="1"/>
    <x v="0"/>
    <n v="9.3146777582307966E-2"/>
    <x v="864"/>
    <x v="0"/>
    <x v="0"/>
    <n v="146"/>
    <n v="64.979295905018304"/>
    <x v="1592"/>
    <n v="58.92668388189859"/>
    <x v="5"/>
    <x v="4"/>
    <x v="25"/>
  </r>
  <r>
    <x v="9257"/>
    <s v="Product866"/>
    <n v="5"/>
    <x v="0"/>
    <x v="0"/>
    <n v="9.2208333302903261E-2"/>
    <x v="865"/>
    <x v="1"/>
    <x v="3"/>
    <n v="40"/>
    <n v="133.65464645486406"/>
    <x v="155"/>
    <n v="606.65287133536128"/>
    <x v="6"/>
    <x v="4"/>
    <x v="25"/>
  </r>
  <r>
    <x v="9258"/>
    <s v="Product867"/>
    <n v="11"/>
    <x v="2"/>
    <x v="0"/>
    <n v="1.3522964692233908E-2"/>
    <x v="866"/>
    <x v="2"/>
    <x v="3"/>
    <n v="130"/>
    <n v="89.095090146019274"/>
    <x v="445"/>
    <n v="966.79286426495594"/>
    <x v="7"/>
    <x v="4"/>
    <x v="25"/>
  </r>
  <r>
    <x v="9259"/>
    <s v="Product868"/>
    <n v="5"/>
    <x v="2"/>
    <x v="0"/>
    <n v="1.1171565176374687E-2"/>
    <x v="867"/>
    <x v="3"/>
    <x v="2"/>
    <n v="182"/>
    <n v="148.73626068317247"/>
    <x v="1021"/>
    <n v="735.37321926430093"/>
    <x v="8"/>
    <x v="4"/>
    <x v="25"/>
  </r>
  <r>
    <x v="9260"/>
    <s v="Product869"/>
    <n v="13"/>
    <x v="1"/>
    <x v="1"/>
    <n v="4.4229145011523155E-2"/>
    <x v="868"/>
    <x v="4"/>
    <x v="3"/>
    <n v="99"/>
    <n v="219.98610906568712"/>
    <x v="948"/>
    <n v="2733.332050114901"/>
    <x v="9"/>
    <x v="4"/>
    <x v="25"/>
  </r>
  <r>
    <x v="9261"/>
    <s v="Product870"/>
    <n v="12"/>
    <x v="1"/>
    <x v="0"/>
    <n v="9.9086198820859214E-2"/>
    <x v="869"/>
    <x v="0"/>
    <x v="0"/>
    <n v="104"/>
    <n v="64.686876890210783"/>
    <x v="697"/>
    <n v="699.327601746803"/>
    <x v="10"/>
    <x v="4"/>
    <x v="25"/>
  </r>
  <r>
    <x v="9262"/>
    <s v="Product871"/>
    <n v="3"/>
    <x v="1"/>
    <x v="0"/>
    <n v="4.1972766233189122E-2"/>
    <x v="870"/>
    <x v="1"/>
    <x v="0"/>
    <n v="44"/>
    <n v="203.84824228117719"/>
    <x v="44"/>
    <n v="585.87650298258859"/>
    <x v="11"/>
    <x v="4"/>
    <x v="25"/>
  </r>
  <r>
    <x v="9263"/>
    <s v="Product872"/>
    <n v="3"/>
    <x v="1"/>
    <x v="0"/>
    <n v="1.1859137277584021E-2"/>
    <x v="871"/>
    <x v="2"/>
    <x v="1"/>
    <n v="6"/>
    <n v="290.67985545958766"/>
    <x v="511"/>
    <n v="861.69792944959238"/>
    <x v="12"/>
    <x v="4"/>
    <x v="25"/>
  </r>
  <r>
    <x v="9264"/>
    <s v="Product873"/>
    <n v="8"/>
    <x v="0"/>
    <x v="0"/>
    <n v="2.6572449172056624E-2"/>
    <x v="872"/>
    <x v="3"/>
    <x v="0"/>
    <n v="181"/>
    <n v="154.03061474149669"/>
    <x v="1517"/>
    <n v="1199.5011524827012"/>
    <x v="13"/>
    <x v="4"/>
    <x v="25"/>
  </r>
  <r>
    <x v="9265"/>
    <s v="Product874"/>
    <n v="5"/>
    <x v="1"/>
    <x v="0"/>
    <n v="5.4608969877030726E-2"/>
    <x v="873"/>
    <x v="4"/>
    <x v="1"/>
    <n v="60"/>
    <n v="102.20688374102035"/>
    <x v="47"/>
    <n v="483.12735552790895"/>
    <x v="14"/>
    <x v="4"/>
    <x v="25"/>
  </r>
  <r>
    <x v="9266"/>
    <s v="Product875"/>
    <n v="14"/>
    <x v="2"/>
    <x v="1"/>
    <n v="7.0902420583920364E-2"/>
    <x v="874"/>
    <x v="0"/>
    <x v="2"/>
    <n v="21"/>
    <n v="184.09266223700962"/>
    <x v="656"/>
    <n v="2394.5606562173461"/>
    <x v="15"/>
    <x v="4"/>
    <x v="25"/>
  </r>
  <r>
    <x v="9267"/>
    <s v="Product876"/>
    <n v="9"/>
    <x v="0"/>
    <x v="1"/>
    <n v="9.3092589873909767E-2"/>
    <x v="875"/>
    <x v="1"/>
    <x v="0"/>
    <n v="216"/>
    <n v="161.76413164567552"/>
    <x v="136"/>
    <n v="1320.3458071386794"/>
    <x v="16"/>
    <x v="4"/>
    <x v="25"/>
  </r>
  <r>
    <x v="9268"/>
    <s v="Product877"/>
    <n v="4"/>
    <x v="0"/>
    <x v="0"/>
    <n v="8.1562412000584991E-2"/>
    <x v="876"/>
    <x v="2"/>
    <x v="3"/>
    <n v="130"/>
    <n v="135.66890886806445"/>
    <x v="712"/>
    <n v="498.41370170919021"/>
    <x v="17"/>
    <x v="4"/>
    <x v="25"/>
  </r>
  <r>
    <x v="9269"/>
    <s v="Product878"/>
    <n v="2"/>
    <x v="0"/>
    <x v="0"/>
    <n v="4.5534307110302479E-2"/>
    <x v="877"/>
    <x v="3"/>
    <x v="3"/>
    <n v="199"/>
    <n v="87.21468553087746"/>
    <x v="1008"/>
    <n v="166.48685051077206"/>
    <x v="18"/>
    <x v="4"/>
    <x v="25"/>
  </r>
  <r>
    <x v="9270"/>
    <s v="Product879"/>
    <n v="11"/>
    <x v="1"/>
    <x v="0"/>
    <n v="8.7927747524325917E-2"/>
    <x v="878"/>
    <x v="4"/>
    <x v="2"/>
    <n v="66"/>
    <n v="284.23729676302651"/>
    <x v="394"/>
    <n v="2851.6944664587527"/>
    <x v="19"/>
    <x v="4"/>
    <x v="25"/>
  </r>
  <r>
    <x v="9271"/>
    <s v="Product880"/>
    <n v="9"/>
    <x v="1"/>
    <x v="0"/>
    <n v="4.6831643768956245E-2"/>
    <x v="879"/>
    <x v="0"/>
    <x v="3"/>
    <n v="8"/>
    <n v="156.74524805295238"/>
    <x v="708"/>
    <n v="1344.6414939029385"/>
    <x v="20"/>
    <x v="4"/>
    <x v="25"/>
  </r>
  <r>
    <x v="9272"/>
    <s v="Product881"/>
    <n v="13"/>
    <x v="1"/>
    <x v="1"/>
    <n v="1.9390034955874071E-2"/>
    <x v="880"/>
    <x v="1"/>
    <x v="0"/>
    <n v="224"/>
    <n v="162.74193433898472"/>
    <x v="227"/>
    <n v="2074.6227130637481"/>
    <x v="21"/>
    <x v="4"/>
    <x v="25"/>
  </r>
  <r>
    <x v="9273"/>
    <s v="Product882"/>
    <n v="9"/>
    <x v="0"/>
    <x v="0"/>
    <n v="3.3896457443586957E-2"/>
    <x v="881"/>
    <x v="2"/>
    <x v="0"/>
    <n v="52"/>
    <n v="284.78818054868822"/>
    <x v="140"/>
    <n v="2476.2138309565476"/>
    <x v="22"/>
    <x v="4"/>
    <x v="25"/>
  </r>
  <r>
    <x v="9274"/>
    <s v="Product883"/>
    <n v="1"/>
    <x v="2"/>
    <x v="0"/>
    <n v="8.9634400998902727E-2"/>
    <x v="882"/>
    <x v="3"/>
    <x v="1"/>
    <n v="246"/>
    <n v="262.3114401464702"/>
    <x v="466"/>
    <n v="238.79931133378182"/>
    <x v="23"/>
    <x v="4"/>
    <x v="25"/>
  </r>
  <r>
    <x v="9275"/>
    <s v="Product884"/>
    <n v="11"/>
    <x v="2"/>
    <x v="0"/>
    <n v="1.4651141825203573E-2"/>
    <x v="883"/>
    <x v="4"/>
    <x v="0"/>
    <n v="21"/>
    <n v="101.11356484266121"/>
    <x v="73"/>
    <n v="1095.9534923006941"/>
    <x v="24"/>
    <x v="4"/>
    <x v="25"/>
  </r>
  <r>
    <x v="9276"/>
    <s v="Product885"/>
    <n v="3"/>
    <x v="1"/>
    <x v="0"/>
    <n v="8.4227036744643644E-2"/>
    <x v="884"/>
    <x v="0"/>
    <x v="1"/>
    <n v="107"/>
    <n v="273.92808820533673"/>
    <x v="797"/>
    <n v="752.5678111640276"/>
    <x v="25"/>
    <x v="4"/>
    <x v="25"/>
  </r>
  <r>
    <x v="9277"/>
    <s v="Product886"/>
    <n v="1"/>
    <x v="1"/>
    <x v="0"/>
    <n v="3.2051667486332223E-2"/>
    <x v="885"/>
    <x v="1"/>
    <x v="2"/>
    <n v="228"/>
    <n v="182.04442566783442"/>
    <x v="924"/>
    <n v="176.20959826858865"/>
    <x v="26"/>
    <x v="4"/>
    <x v="25"/>
  </r>
  <r>
    <x v="9278"/>
    <s v="Product887"/>
    <n v="7"/>
    <x v="1"/>
    <x v="1"/>
    <n v="4.1100915964560308E-2"/>
    <x v="886"/>
    <x v="2"/>
    <x v="0"/>
    <n v="58"/>
    <n v="80.595574430101635"/>
    <x v="181"/>
    <n v="540.98115748834198"/>
    <x v="27"/>
    <x v="4"/>
    <x v="25"/>
  </r>
  <r>
    <x v="9279"/>
    <s v="Product888"/>
    <n v="3"/>
    <x v="1"/>
    <x v="1"/>
    <n v="8.7987404619005588E-2"/>
    <x v="887"/>
    <x v="3"/>
    <x v="3"/>
    <n v="133"/>
    <n v="25.708931305101242"/>
    <x v="1563"/>
    <n v="70.340607492111232"/>
    <x v="28"/>
    <x v="4"/>
    <x v="25"/>
  </r>
  <r>
    <x v="9280"/>
    <s v="Product889"/>
    <n v="8"/>
    <x v="0"/>
    <x v="0"/>
    <n v="4.0777580177228316E-2"/>
    <x v="888"/>
    <x v="0"/>
    <x v="3"/>
    <n v="103"/>
    <n v="243.7750748258573"/>
    <x v="1049"/>
    <n v="1870.6761373354886"/>
    <x v="29"/>
    <x v="4"/>
    <x v="25"/>
  </r>
  <r>
    <x v="9281"/>
    <s v="Product890"/>
    <n v="12"/>
    <x v="1"/>
    <x v="0"/>
    <n v="4.5980132676945631E-2"/>
    <x v="889"/>
    <x v="1"/>
    <x v="2"/>
    <n v="68"/>
    <n v="187.14938151903817"/>
    <x v="1238"/>
    <n v="2142.530737516614"/>
    <x v="30"/>
    <x v="4"/>
    <x v="25"/>
  </r>
  <r>
    <x v="9282"/>
    <s v="Product891"/>
    <n v="12"/>
    <x v="2"/>
    <x v="0"/>
    <n v="9.462285852603558E-3"/>
    <x v="890"/>
    <x v="2"/>
    <x v="3"/>
    <n v="244"/>
    <n v="140.41137752144846"/>
    <x v="1415"/>
    <n v="1668.9931791645922"/>
    <x v="0"/>
    <x v="5"/>
    <x v="25"/>
  </r>
  <r>
    <x v="9283"/>
    <s v="Product892"/>
    <n v="1"/>
    <x v="0"/>
    <x v="0"/>
    <n v="3.6677787600207228E-2"/>
    <x v="891"/>
    <x v="3"/>
    <x v="0"/>
    <n v="228"/>
    <n v="280.80009542321625"/>
    <x v="924"/>
    <n v="270.5009691651656"/>
    <x v="1"/>
    <x v="5"/>
    <x v="25"/>
  </r>
  <r>
    <x v="9284"/>
    <s v="Product893"/>
    <n v="12"/>
    <x v="0"/>
    <x v="1"/>
    <n v="5.9524353428094881E-2"/>
    <x v="892"/>
    <x v="4"/>
    <x v="0"/>
    <n v="52"/>
    <n v="316.16611557202719"/>
    <x v="176"/>
    <n v="3568.1583836007594"/>
    <x v="2"/>
    <x v="5"/>
    <x v="25"/>
  </r>
  <r>
    <x v="9285"/>
    <s v="Product894"/>
    <n v="4"/>
    <x v="0"/>
    <x v="0"/>
    <n v="8.6896916288080935E-3"/>
    <x v="893"/>
    <x v="0"/>
    <x v="1"/>
    <n v="192"/>
    <n v="120.99378585217025"/>
    <x v="706"/>
    <n v="479.76954865645138"/>
    <x v="3"/>
    <x v="5"/>
    <x v="25"/>
  </r>
  <r>
    <x v="9286"/>
    <s v="Product895"/>
    <n v="14"/>
    <x v="1"/>
    <x v="0"/>
    <n v="2.0566260879954903E-2"/>
    <x v="894"/>
    <x v="1"/>
    <x v="0"/>
    <n v="192"/>
    <n v="90.155774006024814"/>
    <x v="1297"/>
    <n v="1236.2224957317571"/>
    <x v="4"/>
    <x v="5"/>
    <x v="25"/>
  </r>
  <r>
    <x v="9287"/>
    <s v="Product896"/>
    <n v="9"/>
    <x v="1"/>
    <x v="0"/>
    <n v="2.8502458530522523E-2"/>
    <x v="895"/>
    <x v="2"/>
    <x v="1"/>
    <n v="106"/>
    <n v="162.11164225779171"/>
    <x v="442"/>
    <n v="1417.419557073217"/>
    <x v="5"/>
    <x v="5"/>
    <x v="25"/>
  </r>
  <r>
    <x v="9288"/>
    <s v="Product897"/>
    <n v="6"/>
    <x v="1"/>
    <x v="0"/>
    <n v="2.2117351291651988E-2"/>
    <x v="896"/>
    <x v="3"/>
    <x v="2"/>
    <n v="243"/>
    <n v="152.3334888530261"/>
    <x v="233"/>
    <n v="893.78565339948466"/>
    <x v="6"/>
    <x v="5"/>
    <x v="25"/>
  </r>
  <r>
    <x v="9289"/>
    <s v="Product898"/>
    <n v="9"/>
    <x v="0"/>
    <x v="0"/>
    <n v="7.0938991835241591E-2"/>
    <x v="897"/>
    <x v="4"/>
    <x v="0"/>
    <n v="167"/>
    <n v="41.78249980930444"/>
    <x v="120"/>
    <n v="349.36642256828588"/>
    <x v="7"/>
    <x v="5"/>
    <x v="25"/>
  </r>
  <r>
    <x v="9290"/>
    <s v="Product899"/>
    <n v="6"/>
    <x v="2"/>
    <x v="1"/>
    <n v="8.2239145105582154E-2"/>
    <x v="898"/>
    <x v="0"/>
    <x v="3"/>
    <n v="84"/>
    <n v="57.366926668884112"/>
    <x v="410"/>
    <n v="315.89471797380276"/>
    <x v="8"/>
    <x v="5"/>
    <x v="25"/>
  </r>
  <r>
    <x v="9291"/>
    <s v="Product900"/>
    <n v="12"/>
    <x v="2"/>
    <x v="1"/>
    <n v="6.0966704057156429E-2"/>
    <x v="899"/>
    <x v="1"/>
    <x v="3"/>
    <n v="175"/>
    <n v="282.09442384233665"/>
    <x v="830"/>
    <n v="3178.752679053202"/>
    <x v="9"/>
    <x v="5"/>
    <x v="25"/>
  </r>
  <r>
    <x v="9292"/>
    <s v="Product901"/>
    <n v="7"/>
    <x v="1"/>
    <x v="0"/>
    <n v="5.1531960629478853E-3"/>
    <x v="900"/>
    <x v="2"/>
    <x v="2"/>
    <n v="49"/>
    <n v="271.25840145978304"/>
    <x v="1562"/>
    <n v="1889.0238761333728"/>
    <x v="10"/>
    <x v="5"/>
    <x v="25"/>
  </r>
  <r>
    <x v="9293"/>
    <s v="Product902"/>
    <n v="1"/>
    <x v="1"/>
    <x v="0"/>
    <n v="4.7452464946330736E-2"/>
    <x v="901"/>
    <x v="3"/>
    <x v="3"/>
    <n v="133"/>
    <n v="122.82232176807189"/>
    <x v="808"/>
    <n v="116.99409984974551"/>
    <x v="11"/>
    <x v="5"/>
    <x v="25"/>
  </r>
  <r>
    <x v="9294"/>
    <s v="Product903"/>
    <n v="7"/>
    <x v="1"/>
    <x v="0"/>
    <n v="3.4230202832789547E-2"/>
    <x v="902"/>
    <x v="4"/>
    <x v="0"/>
    <n v="33"/>
    <n v="28.806561489599069"/>
    <x v="73"/>
    <n v="194.74354932826409"/>
    <x v="12"/>
    <x v="5"/>
    <x v="25"/>
  </r>
  <r>
    <x v="9295"/>
    <s v="Product904"/>
    <n v="11"/>
    <x v="1"/>
    <x v="0"/>
    <n v="9.6497399209470397E-2"/>
    <x v="903"/>
    <x v="0"/>
    <x v="0"/>
    <n v="197"/>
    <n v="232.77758779177736"/>
    <x v="214"/>
    <n v="2313.4667157317831"/>
    <x v="13"/>
    <x v="5"/>
    <x v="25"/>
  </r>
  <r>
    <x v="9296"/>
    <s v="Product905"/>
    <n v="15"/>
    <x v="0"/>
    <x v="1"/>
    <n v="4.8419544243807344E-3"/>
    <x v="904"/>
    <x v="1"/>
    <x v="1"/>
    <n v="103"/>
    <n v="135.47994476457657"/>
    <x v="1594"/>
    <n v="2022.3593556991329"/>
    <x v="14"/>
    <x v="5"/>
    <x v="25"/>
  </r>
  <r>
    <x v="9297"/>
    <s v="Product906"/>
    <n v="1"/>
    <x v="1"/>
    <x v="0"/>
    <n v="5.5588079221709857E-2"/>
    <x v="905"/>
    <x v="2"/>
    <x v="0"/>
    <n v="91"/>
    <n v="175.69588220305485"/>
    <x v="653"/>
    <n v="165.92928558422324"/>
    <x v="15"/>
    <x v="5"/>
    <x v="25"/>
  </r>
  <r>
    <x v="9298"/>
    <s v="Product907"/>
    <n v="9"/>
    <x v="2"/>
    <x v="0"/>
    <n v="8.320299643550394E-2"/>
    <x v="906"/>
    <x v="3"/>
    <x v="1"/>
    <n v="118"/>
    <n v="54.793457550008206"/>
    <x v="654"/>
    <n v="452.11029927107347"/>
    <x v="16"/>
    <x v="5"/>
    <x v="25"/>
  </r>
  <r>
    <x v="9299"/>
    <s v="Product908"/>
    <n v="9"/>
    <x v="0"/>
    <x v="0"/>
    <n v="1.8754118398726351E-2"/>
    <x v="907"/>
    <x v="4"/>
    <x v="2"/>
    <n v="77"/>
    <n v="255.70196781767126"/>
    <x v="1211"/>
    <n v="2258.1585255458822"/>
    <x v="17"/>
    <x v="5"/>
    <x v="25"/>
  </r>
  <r>
    <x v="9300"/>
    <s v="Product909"/>
    <n v="15"/>
    <x v="0"/>
    <x v="0"/>
    <n v="3.3555039394318698E-2"/>
    <x v="908"/>
    <x v="0"/>
    <x v="0"/>
    <n v="42"/>
    <n v="294.07380941895497"/>
    <x v="131"/>
    <n v="4263.0922673859686"/>
    <x v="18"/>
    <x v="5"/>
    <x v="25"/>
  </r>
  <r>
    <x v="9301"/>
    <s v="Product910"/>
    <n v="8"/>
    <x v="0"/>
    <x v="0"/>
    <n v="1.7813791946011792E-2"/>
    <x v="909"/>
    <x v="1"/>
    <x v="3"/>
    <n v="148"/>
    <n v="149.9187754832169"/>
    <x v="1624"/>
    <n v="1177.9852288636644"/>
    <x v="19"/>
    <x v="5"/>
    <x v="25"/>
  </r>
  <r>
    <x v="9302"/>
    <s v="Product911"/>
    <n v="2"/>
    <x v="1"/>
    <x v="1"/>
    <n v="2.1234855953556776E-2"/>
    <x v="910"/>
    <x v="2"/>
    <x v="3"/>
    <n v="214"/>
    <n v="277.46574152528399"/>
    <x v="742"/>
    <n v="543.14759294389557"/>
    <x v="20"/>
    <x v="5"/>
    <x v="25"/>
  </r>
  <r>
    <x v="9303"/>
    <s v="Product912"/>
    <n v="14"/>
    <x v="1"/>
    <x v="1"/>
    <n v="8.8411476157545174E-2"/>
    <x v="911"/>
    <x v="3"/>
    <x v="2"/>
    <n v="16"/>
    <n v="310.31443531893018"/>
    <x v="346"/>
    <n v="3960.3070922714392"/>
    <x v="21"/>
    <x v="5"/>
    <x v="25"/>
  </r>
  <r>
    <x v="9304"/>
    <s v="Product913"/>
    <n v="11"/>
    <x v="1"/>
    <x v="0"/>
    <n v="5.7478519063924295E-2"/>
    <x v="912"/>
    <x v="0"/>
    <x v="3"/>
    <n v="32"/>
    <n v="159.83453572166613"/>
    <x v="393"/>
    <n v="1657.1223164442633"/>
    <x v="22"/>
    <x v="5"/>
    <x v="25"/>
  </r>
  <r>
    <x v="9305"/>
    <s v="Product914"/>
    <n v="12"/>
    <x v="0"/>
    <x v="0"/>
    <n v="9.9600218468438001E-2"/>
    <x v="913"/>
    <x v="1"/>
    <x v="0"/>
    <n v="216"/>
    <n v="247.60432643235046"/>
    <x v="642"/>
    <n v="2675.3145771114946"/>
    <x v="23"/>
    <x v="5"/>
    <x v="25"/>
  </r>
  <r>
    <x v="9306"/>
    <s v="Product915"/>
    <n v="4"/>
    <x v="2"/>
    <x v="0"/>
    <n v="3.4054954922891678E-2"/>
    <x v="914"/>
    <x v="2"/>
    <x v="0"/>
    <n v="107"/>
    <n v="156.19074704145567"/>
    <x v="742"/>
    <n v="603.48671276634445"/>
    <x v="24"/>
    <x v="5"/>
    <x v="25"/>
  </r>
  <r>
    <x v="9307"/>
    <s v="Product916"/>
    <n v="13"/>
    <x v="2"/>
    <x v="0"/>
    <n v="1.0343582366467086E-2"/>
    <x v="915"/>
    <x v="3"/>
    <x v="1"/>
    <n v="170"/>
    <n v="111.88660636639128"/>
    <x v="1291"/>
    <n v="1439.4808744905686"/>
    <x v="25"/>
    <x v="5"/>
    <x v="25"/>
  </r>
  <r>
    <x v="9308"/>
    <s v="Product917"/>
    <n v="12"/>
    <x v="1"/>
    <x v="1"/>
    <n v="9.2133789251928E-2"/>
    <x v="916"/>
    <x v="4"/>
    <x v="0"/>
    <n v="105"/>
    <n v="311.49746510943629"/>
    <x v="65"/>
    <n v="3393.5762796784043"/>
    <x v="26"/>
    <x v="5"/>
    <x v="25"/>
  </r>
  <r>
    <x v="9309"/>
    <s v="Product918"/>
    <n v="3"/>
    <x v="1"/>
    <x v="0"/>
    <n v="4.9531672035402666E-2"/>
    <x v="917"/>
    <x v="0"/>
    <x v="1"/>
    <n v="96"/>
    <n v="141.66559530465031"/>
    <x v="280"/>
    <n v="403.94598449796086"/>
    <x v="27"/>
    <x v="5"/>
    <x v="25"/>
  </r>
  <r>
    <x v="9310"/>
    <s v="Product919"/>
    <n v="15"/>
    <x v="1"/>
    <x v="0"/>
    <n v="5.4533573967618681E-2"/>
    <x v="918"/>
    <x v="1"/>
    <x v="2"/>
    <n v="59"/>
    <n v="72.404591551031046"/>
    <x v="13"/>
    <n v="1026.8416560313151"/>
    <x v="28"/>
    <x v="5"/>
    <x v="25"/>
  </r>
  <r>
    <x v="9311"/>
    <s v="Product920"/>
    <n v="4"/>
    <x v="1"/>
    <x v="0"/>
    <n v="3.4562323323116574E-2"/>
    <x v="919"/>
    <x v="2"/>
    <x v="0"/>
    <n v="27"/>
    <n v="242.51505207788077"/>
    <x v="428"/>
    <n v="936.53267374897041"/>
    <x v="29"/>
    <x v="5"/>
    <x v="25"/>
  </r>
  <r>
    <x v="9312"/>
    <s v="Product921"/>
    <n v="10"/>
    <x v="0"/>
    <x v="0"/>
    <n v="7.686945706643436E-2"/>
    <x v="920"/>
    <x v="3"/>
    <x v="3"/>
    <n v="27"/>
    <n v="155.2843246367938"/>
    <x v="56"/>
    <n v="1433.4770291103553"/>
    <x v="0"/>
    <x v="6"/>
    <x v="25"/>
  </r>
  <r>
    <x v="9313"/>
    <s v="Product922"/>
    <n v="3"/>
    <x v="1"/>
    <x v="0"/>
    <n v="5.8278676015916658E-2"/>
    <x v="921"/>
    <x v="4"/>
    <x v="3"/>
    <n v="167"/>
    <n v="108.62687433304467"/>
    <x v="1389"/>
    <n v="306.88873175150241"/>
    <x v="1"/>
    <x v="6"/>
    <x v="25"/>
  </r>
  <r>
    <x v="9314"/>
    <s v="Product923"/>
    <n v="7"/>
    <x v="2"/>
    <x v="1"/>
    <n v="3.0673252732711254E-2"/>
    <x v="922"/>
    <x v="0"/>
    <x v="2"/>
    <n v="31"/>
    <n v="267.42577778219982"/>
    <x v="82"/>
    <n v="1814.5607151913116"/>
    <x v="2"/>
    <x v="6"/>
    <x v="25"/>
  </r>
  <r>
    <x v="9315"/>
    <s v="Product924"/>
    <n v="2"/>
    <x v="0"/>
    <x v="1"/>
    <n v="9.6351210134449139E-2"/>
    <x v="923"/>
    <x v="1"/>
    <x v="3"/>
    <n v="138"/>
    <n v="187.05010254245587"/>
    <x v="661"/>
    <n v="338.05519761343493"/>
    <x v="3"/>
    <x v="6"/>
    <x v="25"/>
  </r>
  <r>
    <x v="9316"/>
    <s v="Product925"/>
    <n v="6"/>
    <x v="0"/>
    <x v="0"/>
    <n v="9.0894287285895312E-2"/>
    <x v="924"/>
    <x v="2"/>
    <x v="0"/>
    <n v="46"/>
    <n v="173.02243039002312"/>
    <x v="661"/>
    <n v="943.7740793714911"/>
    <x v="4"/>
    <x v="6"/>
    <x v="25"/>
  </r>
  <r>
    <x v="9317"/>
    <s v="Product926"/>
    <n v="4"/>
    <x v="0"/>
    <x v="0"/>
    <n v="7.6785652326193943E-3"/>
    <x v="925"/>
    <x v="3"/>
    <x v="0"/>
    <n v="182"/>
    <n v="307.90099214642947"/>
    <x v="638"/>
    <n v="1222.1470171721794"/>
    <x v="5"/>
    <x v="6"/>
    <x v="25"/>
  </r>
  <r>
    <x v="9318"/>
    <s v="Product927"/>
    <n v="15"/>
    <x v="1"/>
    <x v="0"/>
    <n v="5.4296903695015976E-2"/>
    <x v="926"/>
    <x v="4"/>
    <x v="1"/>
    <n v="207"/>
    <n v="303.45707724342446"/>
    <x v="1264"/>
    <n v="4304.7044631715089"/>
    <x v="6"/>
    <x v="6"/>
    <x v="25"/>
  </r>
  <r>
    <x v="9319"/>
    <s v="Product928"/>
    <n v="4"/>
    <x v="1"/>
    <x v="0"/>
    <n v="3.9627364189421935E-2"/>
    <x v="927"/>
    <x v="0"/>
    <x v="0"/>
    <n v="60"/>
    <n v="82.000796246126129"/>
    <x v="102"/>
    <n v="315.00528331783323"/>
    <x v="7"/>
    <x v="6"/>
    <x v="25"/>
  </r>
  <r>
    <x v="9320"/>
    <s v="Product929"/>
    <n v="11"/>
    <x v="1"/>
    <x v="1"/>
    <n v="2.8490756075624169E-2"/>
    <x v="928"/>
    <x v="1"/>
    <x v="1"/>
    <n v="246"/>
    <n v="204.97035333494028"/>
    <x v="472"/>
    <n v="2190.4365229487398"/>
    <x v="8"/>
    <x v="6"/>
    <x v="25"/>
  </r>
  <r>
    <x v="9321"/>
    <s v="Product930"/>
    <n v="4"/>
    <x v="0"/>
    <x v="0"/>
    <n v="9.0581234088213586E-2"/>
    <x v="929"/>
    <x v="2"/>
    <x v="2"/>
    <n v="48"/>
    <n v="88.918179762464575"/>
    <x v="593"/>
    <n v="323.45544522681166"/>
    <x v="9"/>
    <x v="6"/>
    <x v="25"/>
  </r>
  <r>
    <x v="9322"/>
    <s v="Product931"/>
    <n v="11"/>
    <x v="2"/>
    <x v="0"/>
    <n v="7.2391197073696734E-2"/>
    <x v="930"/>
    <x v="3"/>
    <x v="0"/>
    <n v="93"/>
    <n v="190.92433061566786"/>
    <x v="178"/>
    <n v="1948.1339874909593"/>
    <x v="10"/>
    <x v="6"/>
    <x v="25"/>
  </r>
  <r>
    <x v="9323"/>
    <s v="Product932"/>
    <n v="4"/>
    <x v="2"/>
    <x v="0"/>
    <n v="8.7488939806078997E-2"/>
    <x v="931"/>
    <x v="4"/>
    <x v="3"/>
    <n v="124"/>
    <n v="275.94894886504579"/>
    <x v="1169"/>
    <n v="1007.2258715529641"/>
    <x v="11"/>
    <x v="6"/>
    <x v="25"/>
  </r>
  <r>
    <x v="9324"/>
    <s v="Product933"/>
    <n v="8"/>
    <x v="1"/>
    <x v="0"/>
    <n v="5.0777219762570104E-3"/>
    <x v="932"/>
    <x v="0"/>
    <x v="3"/>
    <n v="17"/>
    <n v="173.75450694695681"/>
    <x v="537"/>
    <n v="1382.9778389484684"/>
    <x v="12"/>
    <x v="6"/>
    <x v="25"/>
  </r>
  <r>
    <x v="9325"/>
    <s v="Product934"/>
    <n v="11"/>
    <x v="1"/>
    <x v="0"/>
    <n v="4.2855097723541728E-2"/>
    <x v="933"/>
    <x v="1"/>
    <x v="2"/>
    <n v="126"/>
    <n v="223.58246636229529"/>
    <x v="606"/>
    <n v="2354.0089970877552"/>
    <x v="13"/>
    <x v="6"/>
    <x v="25"/>
  </r>
  <r>
    <x v="9326"/>
    <s v="Product935"/>
    <n v="13"/>
    <x v="1"/>
    <x v="1"/>
    <n v="9.9454410260937182E-2"/>
    <x v="934"/>
    <x v="2"/>
    <x v="3"/>
    <n v="63"/>
    <n v="233.67502395526654"/>
    <x v="701"/>
    <n v="2735.6551593161071"/>
    <x v="14"/>
    <x v="6"/>
    <x v="25"/>
  </r>
  <r>
    <x v="9327"/>
    <s v="Product936"/>
    <n v="10"/>
    <x v="1"/>
    <x v="1"/>
    <n v="4.4988679652240383E-2"/>
    <x v="935"/>
    <x v="3"/>
    <x v="0"/>
    <n v="79"/>
    <n v="181.5888513342183"/>
    <x v="327"/>
    <n v="1734.1940867312487"/>
    <x v="15"/>
    <x v="6"/>
    <x v="25"/>
  </r>
  <r>
    <x v="9328"/>
    <s v="Product937"/>
    <n v="5"/>
    <x v="0"/>
    <x v="0"/>
    <n v="6.858598970145148E-2"/>
    <x v="936"/>
    <x v="0"/>
    <x v="0"/>
    <n v="16"/>
    <n v="238.6792261006305"/>
    <x v="50"/>
    <n v="1111.5458757867113"/>
    <x v="16"/>
    <x v="6"/>
    <x v="25"/>
  </r>
  <r>
    <x v="9329"/>
    <s v="Product938"/>
    <n v="7"/>
    <x v="1"/>
    <x v="0"/>
    <n v="7.5509692426101241E-2"/>
    <x v="937"/>
    <x v="1"/>
    <x v="1"/>
    <n v="87"/>
    <n v="248.59507008848158"/>
    <x v="1284"/>
    <n v="1608.7661296521867"/>
    <x v="17"/>
    <x v="6"/>
    <x v="25"/>
  </r>
  <r>
    <x v="9330"/>
    <s v="Product939"/>
    <n v="4"/>
    <x v="2"/>
    <x v="0"/>
    <n v="5.2020800460323813E-2"/>
    <x v="938"/>
    <x v="2"/>
    <x v="0"/>
    <n v="238"/>
    <n v="136.68498483937196"/>
    <x v="645"/>
    <n v="518.29809006848245"/>
    <x v="18"/>
    <x v="6"/>
    <x v="25"/>
  </r>
  <r>
    <x v="9331"/>
    <s v="Product940"/>
    <n v="6"/>
    <x v="0"/>
    <x v="0"/>
    <n v="7.4603392925379639E-2"/>
    <x v="939"/>
    <x v="3"/>
    <x v="1"/>
    <n v="192"/>
    <n v="52.359977824325554"/>
    <x v="93"/>
    <n v="290.72247495079938"/>
    <x v="19"/>
    <x v="6"/>
    <x v="25"/>
  </r>
  <r>
    <x v="9332"/>
    <s v="Product941"/>
    <n v="13"/>
    <x v="0"/>
    <x v="1"/>
    <n v="4.966348365009076E-2"/>
    <x v="940"/>
    <x v="4"/>
    <x v="2"/>
    <n v="190"/>
    <n v="309.52092186948994"/>
    <x v="583"/>
    <n v="3823.9374501492257"/>
    <x v="20"/>
    <x v="6"/>
    <x v="25"/>
  </r>
  <r>
    <x v="9333"/>
    <s v="Product942"/>
    <n v="8"/>
    <x v="0"/>
    <x v="0"/>
    <n v="9.9478121053324819E-2"/>
    <x v="941"/>
    <x v="0"/>
    <x v="0"/>
    <n v="181"/>
    <n v="145.59429413479165"/>
    <x v="1517"/>
    <n v="1048.8867785454197"/>
    <x v="21"/>
    <x v="6"/>
    <x v="25"/>
  </r>
  <r>
    <x v="9334"/>
    <s v="Product943"/>
    <n v="12"/>
    <x v="1"/>
    <x v="0"/>
    <n v="2.8629386881464658E-2"/>
    <x v="942"/>
    <x v="1"/>
    <x v="3"/>
    <n v="151"/>
    <n v="181.98317844380156"/>
    <x v="931"/>
    <n v="2121.2773394665842"/>
    <x v="22"/>
    <x v="6"/>
    <x v="25"/>
  </r>
  <r>
    <x v="9335"/>
    <s v="Product944"/>
    <n v="15"/>
    <x v="1"/>
    <x v="0"/>
    <n v="5.5353472836912769E-2"/>
    <x v="943"/>
    <x v="2"/>
    <x v="3"/>
    <n v="94"/>
    <n v="129.9548642860982"/>
    <x v="275"/>
    <n v="1841.4211685371947"/>
    <x v="23"/>
    <x v="6"/>
    <x v="25"/>
  </r>
  <r>
    <x v="9336"/>
    <s v="Product945"/>
    <n v="15"/>
    <x v="1"/>
    <x v="0"/>
    <n v="4.3997693210359783E-2"/>
    <x v="944"/>
    <x v="3"/>
    <x v="2"/>
    <n v="237"/>
    <n v="236.23040423250345"/>
    <x v="1219"/>
    <n v="3387.5521707018374"/>
    <x v="24"/>
    <x v="6"/>
    <x v="25"/>
  </r>
  <r>
    <x v="9337"/>
    <s v="Product946"/>
    <n v="10"/>
    <x v="0"/>
    <x v="0"/>
    <n v="2.3786787749807494E-2"/>
    <x v="945"/>
    <x v="4"/>
    <x v="3"/>
    <n v="107"/>
    <n v="262.63733929797695"/>
    <x v="339"/>
    <n v="2563.9004065292179"/>
    <x v="25"/>
    <x v="6"/>
    <x v="25"/>
  </r>
  <r>
    <x v="9338"/>
    <s v="Product947"/>
    <n v="13"/>
    <x v="2"/>
    <x v="1"/>
    <n v="9.8228674691354267E-2"/>
    <x v="946"/>
    <x v="0"/>
    <x v="0"/>
    <n v="64"/>
    <n v="257.64434248218106"/>
    <x v="494"/>
    <n v="3020.3716423196033"/>
    <x v="26"/>
    <x v="6"/>
    <x v="25"/>
  </r>
  <r>
    <x v="9339"/>
    <s v="Product948"/>
    <n v="6"/>
    <x v="2"/>
    <x v="1"/>
    <n v="3.8281367119947146E-2"/>
    <x v="947"/>
    <x v="1"/>
    <x v="0"/>
    <n v="40"/>
    <n v="268.67553865672994"/>
    <x v="102"/>
    <n v="1550.3416303515728"/>
    <x v="27"/>
    <x v="6"/>
    <x v="25"/>
  </r>
  <r>
    <x v="9340"/>
    <s v="Product949"/>
    <n v="6"/>
    <x v="1"/>
    <x v="0"/>
    <n v="3.3656354563338563E-2"/>
    <x v="948"/>
    <x v="2"/>
    <x v="1"/>
    <n v="77"/>
    <n v="170.22387356132882"/>
    <x v="743"/>
    <n v="986.96855110562296"/>
    <x v="28"/>
    <x v="6"/>
    <x v="25"/>
  </r>
  <r>
    <x v="9341"/>
    <s v="Product950"/>
    <n v="1"/>
    <x v="1"/>
    <x v="0"/>
    <n v="6.5955969010639187E-2"/>
    <x v="949"/>
    <x v="3"/>
    <x v="0"/>
    <n v="35"/>
    <n v="43.401552016469481"/>
    <x v="478"/>
    <n v="40.538960596657574"/>
    <x v="29"/>
    <x v="6"/>
    <x v="25"/>
  </r>
  <r>
    <x v="9342"/>
    <s v="Product951"/>
    <n v="3"/>
    <x v="1"/>
    <x v="0"/>
    <n v="6.782742883934767E-3"/>
    <x v="950"/>
    <x v="4"/>
    <x v="1"/>
    <n v="58"/>
    <n v="249.38727254327034"/>
    <x v="400"/>
    <n v="743.08722838525068"/>
    <x v="30"/>
    <x v="6"/>
    <x v="25"/>
  </r>
  <r>
    <x v="9343"/>
    <s v="Product952"/>
    <n v="3"/>
    <x v="1"/>
    <x v="0"/>
    <n v="1.24510205287514E-2"/>
    <x v="951"/>
    <x v="0"/>
    <x v="2"/>
    <n v="7"/>
    <n v="303.18731165853683"/>
    <x v="116"/>
    <n v="898.23696065105833"/>
    <x v="0"/>
    <x v="7"/>
    <x v="25"/>
  </r>
  <r>
    <x v="9344"/>
    <s v="Product953"/>
    <n v="1"/>
    <x v="0"/>
    <x v="1"/>
    <n v="5.425296620570641E-2"/>
    <x v="952"/>
    <x v="1"/>
    <x v="0"/>
    <n v="62"/>
    <n v="44.075981393250075"/>
    <x v="1448"/>
    <n v="41.684728664238733"/>
    <x v="1"/>
    <x v="7"/>
    <x v="25"/>
  </r>
  <r>
    <x v="9345"/>
    <s v="Product954"/>
    <n v="3"/>
    <x v="1"/>
    <x v="0"/>
    <n v="4.628865749764445E-2"/>
    <x v="953"/>
    <x v="2"/>
    <x v="3"/>
    <n v="63"/>
    <n v="44.810145418076132"/>
    <x v="364"/>
    <n v="128.2078318331975"/>
    <x v="2"/>
    <x v="7"/>
    <x v="25"/>
  </r>
  <r>
    <x v="9346"/>
    <s v="Product955"/>
    <n v="5"/>
    <x v="2"/>
    <x v="0"/>
    <n v="2.1343570091029853E-2"/>
    <x v="954"/>
    <x v="3"/>
    <x v="3"/>
    <n v="145"/>
    <n v="175.00438260362"/>
    <x v="672"/>
    <n v="856.34582148641118"/>
    <x v="3"/>
    <x v="7"/>
    <x v="25"/>
  </r>
  <r>
    <x v="9347"/>
    <s v="Product956"/>
    <n v="1"/>
    <x v="0"/>
    <x v="0"/>
    <n v="1.8974221432333974E-2"/>
    <x v="955"/>
    <x v="4"/>
    <x v="2"/>
    <n v="121"/>
    <n v="114.38355333588959"/>
    <x v="1218"/>
    <n v="112.21321446667724"/>
    <x v="4"/>
    <x v="7"/>
    <x v="25"/>
  </r>
  <r>
    <x v="9348"/>
    <s v="Product957"/>
    <n v="8"/>
    <x v="0"/>
    <x v="0"/>
    <n v="4.7351201835719316E-2"/>
    <x v="956"/>
    <x v="0"/>
    <x v="3"/>
    <n v="212"/>
    <n v="101.55874442458435"/>
    <x v="626"/>
    <n v="773.998526553229"/>
    <x v="5"/>
    <x v="7"/>
    <x v="25"/>
  </r>
  <r>
    <x v="9349"/>
    <s v="Product958"/>
    <n v="13"/>
    <x v="0"/>
    <x v="0"/>
    <n v="4.5845679082692006E-2"/>
    <x v="957"/>
    <x v="1"/>
    <x v="0"/>
    <n v="195"/>
    <n v="156.63011147898783"/>
    <x v="550"/>
    <n v="1942.8408694946665"/>
    <x v="6"/>
    <x v="7"/>
    <x v="25"/>
  </r>
  <r>
    <x v="9350"/>
    <s v="Product959"/>
    <n v="7"/>
    <x v="1"/>
    <x v="1"/>
    <n v="3.3783310199817007E-2"/>
    <x v="958"/>
    <x v="2"/>
    <x v="0"/>
    <n v="158"/>
    <n v="147.52972922608188"/>
    <x v="295"/>
    <n v="997.81980633959506"/>
    <x v="7"/>
    <x v="7"/>
    <x v="25"/>
  </r>
  <r>
    <x v="9351"/>
    <s v="Product960"/>
    <n v="7"/>
    <x v="1"/>
    <x v="1"/>
    <n v="6.0884130600847935E-2"/>
    <x v="959"/>
    <x v="3"/>
    <x v="1"/>
    <n v="43"/>
    <n v="169.30659596470338"/>
    <x v="903"/>
    <n v="1112.9895774508236"/>
    <x v="8"/>
    <x v="7"/>
    <x v="25"/>
  </r>
  <r>
    <x v="9352"/>
    <s v="Product961"/>
    <n v="8"/>
    <x v="1"/>
    <x v="0"/>
    <n v="7.6342874269360289E-2"/>
    <x v="960"/>
    <x v="0"/>
    <x v="0"/>
    <n v="95"/>
    <n v="171.69072702984732"/>
    <x v="414"/>
    <n v="1268.6669075439411"/>
    <x v="9"/>
    <x v="7"/>
    <x v="25"/>
  </r>
  <r>
    <x v="9353"/>
    <s v="Product962"/>
    <n v="13"/>
    <x v="0"/>
    <x v="0"/>
    <n v="2.8161882155318375E-2"/>
    <x v="961"/>
    <x v="1"/>
    <x v="1"/>
    <n v="66"/>
    <n v="190.06864294956506"/>
    <x v="268"/>
    <n v="2401.3073789301757"/>
    <x v="10"/>
    <x v="7"/>
    <x v="25"/>
  </r>
  <r>
    <x v="9354"/>
    <s v="Product963"/>
    <n v="2"/>
    <x v="2"/>
    <x v="0"/>
    <n v="9.0039653728322677E-2"/>
    <x v="962"/>
    <x v="2"/>
    <x v="2"/>
    <n v="22"/>
    <n v="36.383777414753574"/>
    <x v="1355"/>
    <n v="66.215589390001597"/>
    <x v="11"/>
    <x v="7"/>
    <x v="25"/>
  </r>
  <r>
    <x v="9355"/>
    <s v="Product964"/>
    <n v="6"/>
    <x v="2"/>
    <x v="0"/>
    <n v="8.0840801436017504E-2"/>
    <x v="963"/>
    <x v="3"/>
    <x v="0"/>
    <n v="46"/>
    <n v="181.75365664705583"/>
    <x v="661"/>
    <n v="1002.3632722786867"/>
    <x v="12"/>
    <x v="7"/>
    <x v="25"/>
  </r>
  <r>
    <x v="9356"/>
    <s v="Product965"/>
    <n v="4"/>
    <x v="1"/>
    <x v="1"/>
    <n v="8.4711931876680122E-2"/>
    <x v="964"/>
    <x v="4"/>
    <x v="3"/>
    <n v="246"/>
    <n v="237.56544828644024"/>
    <x v="423"/>
    <n v="869.76328085978537"/>
    <x v="13"/>
    <x v="7"/>
    <x v="25"/>
  </r>
  <r>
    <x v="9357"/>
    <s v="Product966"/>
    <n v="6"/>
    <x v="1"/>
    <x v="0"/>
    <n v="2.7909507005682067E-3"/>
    <x v="965"/>
    <x v="0"/>
    <x v="3"/>
    <n v="19"/>
    <n v="270.26626115699486"/>
    <x v="768"/>
    <n v="1617.0717680764726"/>
    <x v="14"/>
    <x v="7"/>
    <x v="25"/>
  </r>
  <r>
    <x v="9358"/>
    <s v="Product967"/>
    <n v="8"/>
    <x v="1"/>
    <x v="0"/>
    <n v="1.4077043160820724E-2"/>
    <x v="966"/>
    <x v="1"/>
    <x v="2"/>
    <n v="5"/>
    <n v="174.99663360201404"/>
    <x v="443"/>
    <n v="1380.2655875024013"/>
    <x v="15"/>
    <x v="7"/>
    <x v="25"/>
  </r>
  <r>
    <x v="9359"/>
    <s v="Product968"/>
    <n v="6"/>
    <x v="1"/>
    <x v="0"/>
    <n v="3.576009582724881E-2"/>
    <x v="967"/>
    <x v="2"/>
    <x v="3"/>
    <n v="9"/>
    <n v="173.37064053037258"/>
    <x v="207"/>
    <n v="1003.0253388682496"/>
    <x v="16"/>
    <x v="7"/>
    <x v="25"/>
  </r>
  <r>
    <x v="9360"/>
    <s v="Product969"/>
    <n v="3"/>
    <x v="0"/>
    <x v="0"/>
    <n v="9.9122434365938969E-2"/>
    <x v="968"/>
    <x v="3"/>
    <x v="0"/>
    <n v="215"/>
    <n v="234.45742750878051"/>
    <x v="101"/>
    <n v="633.65230961680368"/>
    <x v="17"/>
    <x v="7"/>
    <x v="25"/>
  </r>
  <r>
    <x v="9361"/>
    <s v="Product970"/>
    <n v="13"/>
    <x v="1"/>
    <x v="0"/>
    <n v="9.0504496835391968E-2"/>
    <x v="969"/>
    <x v="4"/>
    <x v="0"/>
    <n v="54"/>
    <n v="44.001618429732929"/>
    <x v="778"/>
    <n v="520.2505632194916"/>
    <x v="18"/>
    <x v="7"/>
    <x v="25"/>
  </r>
  <r>
    <x v="9362"/>
    <s v="Product971"/>
    <n v="11"/>
    <x v="2"/>
    <x v="1"/>
    <n v="9.2272605259637805E-2"/>
    <x v="970"/>
    <x v="0"/>
    <x v="1"/>
    <n v="231"/>
    <n v="112.39512832470014"/>
    <x v="1566"/>
    <n v="1122.2655071725762"/>
    <x v="19"/>
    <x v="7"/>
    <x v="25"/>
  </r>
  <r>
    <x v="9363"/>
    <s v="Product972"/>
    <n v="8"/>
    <x v="0"/>
    <x v="1"/>
    <n v="4.5847644444557814E-2"/>
    <x v="971"/>
    <x v="1"/>
    <x v="0"/>
    <n v="13"/>
    <n v="100.09719711015657"/>
    <x v="631"/>
    <n v="764.06381125722635"/>
    <x v="20"/>
    <x v="7"/>
    <x v="25"/>
  </r>
  <r>
    <x v="9364"/>
    <s v="Product973"/>
    <n v="4"/>
    <x v="0"/>
    <x v="0"/>
    <n v="3.2869583200813179E-2"/>
    <x v="972"/>
    <x v="2"/>
    <x v="1"/>
    <n v="158"/>
    <n v="113.73913286598268"/>
    <x v="681"/>
    <n v="440.00229990022365"/>
    <x v="21"/>
    <x v="7"/>
    <x v="25"/>
  </r>
  <r>
    <x v="9365"/>
    <s v="Product974"/>
    <n v="3"/>
    <x v="0"/>
    <x v="0"/>
    <n v="9.181030930362151E-2"/>
    <x v="973"/>
    <x v="3"/>
    <x v="2"/>
    <n v="10"/>
    <n v="137.25185122579205"/>
    <x v="935"/>
    <n v="373.95214893677229"/>
    <x v="22"/>
    <x v="7"/>
    <x v="25"/>
  </r>
  <r>
    <x v="9366"/>
    <s v="Product975"/>
    <n v="13"/>
    <x v="1"/>
    <x v="0"/>
    <n v="7.8273172883604178E-2"/>
    <x v="974"/>
    <x v="4"/>
    <x v="0"/>
    <n v="184"/>
    <n v="264.34899872507037"/>
    <x v="1248"/>
    <n v="3167.5483300013188"/>
    <x v="23"/>
    <x v="7"/>
    <x v="25"/>
  </r>
  <r>
    <x v="9367"/>
    <s v="Product976"/>
    <n v="14"/>
    <x v="1"/>
    <x v="0"/>
    <n v="2.4329470929211564E-3"/>
    <x v="975"/>
    <x v="0"/>
    <x v="3"/>
    <n v="184"/>
    <n v="145.32193513853298"/>
    <x v="1095"/>
    <n v="2029.5572438245999"/>
    <x v="24"/>
    <x v="7"/>
    <x v="25"/>
  </r>
  <r>
    <x v="9368"/>
    <s v="Product977"/>
    <n v="9"/>
    <x v="1"/>
    <x v="1"/>
    <n v="3.9046109877169832E-2"/>
    <x v="976"/>
    <x v="1"/>
    <x v="3"/>
    <n v="5"/>
    <n v="185.43542516915068"/>
    <x v="273"/>
    <n v="1603.7540386458868"/>
    <x v="25"/>
    <x v="7"/>
    <x v="25"/>
  </r>
  <r>
    <x v="9369"/>
    <s v="Product978"/>
    <n v="1"/>
    <x v="0"/>
    <x v="0"/>
    <n v="1.4846657928569562E-2"/>
    <x v="977"/>
    <x v="2"/>
    <x v="2"/>
    <n v="195"/>
    <n v="48.882254495862881"/>
    <x v="32"/>
    <n v="48.156516384585522"/>
    <x v="26"/>
    <x v="7"/>
    <x v="25"/>
  </r>
  <r>
    <x v="9370"/>
    <s v="Product979"/>
    <n v="10"/>
    <x v="2"/>
    <x v="0"/>
    <n v="4.5064577778391748E-2"/>
    <x v="978"/>
    <x v="3"/>
    <x v="3"/>
    <n v="228"/>
    <n v="298.1482775626003"/>
    <x v="36"/>
    <n v="2847.1235131888693"/>
    <x v="27"/>
    <x v="7"/>
    <x v="25"/>
  </r>
  <r>
    <x v="9371"/>
    <s v="Product980"/>
    <n v="9"/>
    <x v="2"/>
    <x v="0"/>
    <n v="2.2800312805163626E-2"/>
    <x v="979"/>
    <x v="4"/>
    <x v="0"/>
    <n v="107"/>
    <n v="219.17684967515527"/>
    <x v="502"/>
    <n v="1927.6159404862026"/>
    <x v="28"/>
    <x v="7"/>
    <x v="25"/>
  </r>
  <r>
    <x v="9372"/>
    <s v="Product981"/>
    <n v="15"/>
    <x v="1"/>
    <x v="0"/>
    <n v="3.0452990803703808E-2"/>
    <x v="980"/>
    <x v="0"/>
    <x v="0"/>
    <n v="209"/>
    <n v="209.92423760479195"/>
    <x v="217"/>
    <n v="3052.9712509130804"/>
    <x v="29"/>
    <x v="7"/>
    <x v="25"/>
  </r>
  <r>
    <x v="9373"/>
    <s v="Product982"/>
    <n v="11"/>
    <x v="1"/>
    <x v="0"/>
    <n v="7.1330526039067879E-2"/>
    <x v="981"/>
    <x v="1"/>
    <x v="1"/>
    <n v="35"/>
    <n v="232.90719317265192"/>
    <x v="373"/>
    <n v="2379.2318062190025"/>
    <x v="30"/>
    <x v="7"/>
    <x v="25"/>
  </r>
  <r>
    <x v="9374"/>
    <s v="Product983"/>
    <n v="1"/>
    <x v="1"/>
    <x v="1"/>
    <n v="7.1314505277162946E-2"/>
    <x v="982"/>
    <x v="2"/>
    <x v="0"/>
    <n v="130"/>
    <n v="54.470201913541899"/>
    <x v="843"/>
    <n v="50.585686411730485"/>
    <x v="0"/>
    <x v="8"/>
    <x v="25"/>
  </r>
  <r>
    <x v="9375"/>
    <s v="Product984"/>
    <n v="7"/>
    <x v="1"/>
    <x v="1"/>
    <n v="3.9516458606920993E-3"/>
    <x v="983"/>
    <x v="3"/>
    <x v="1"/>
    <n v="16"/>
    <n v="239.38838443999634"/>
    <x v="300"/>
    <n v="1669.0968442506839"/>
    <x v="1"/>
    <x v="8"/>
    <x v="25"/>
  </r>
  <r>
    <x v="9376"/>
    <s v="Product985"/>
    <n v="1"/>
    <x v="0"/>
    <x v="0"/>
    <n v="5.3815661086958892E-2"/>
    <x v="984"/>
    <x v="0"/>
    <x v="2"/>
    <n v="234"/>
    <n v="161.29886793096591"/>
    <x v="336"/>
    <n v="152.61846272068291"/>
    <x v="2"/>
    <x v="8"/>
    <x v="25"/>
  </r>
  <r>
    <x v="9377"/>
    <s v="Product986"/>
    <n v="1"/>
    <x v="1"/>
    <x v="0"/>
    <n v="4.8607209308667389E-2"/>
    <x v="985"/>
    <x v="1"/>
    <x v="0"/>
    <n v="187"/>
    <n v="261.43984644251447"/>
    <x v="1268"/>
    <n v="248.7319851048573"/>
    <x v="3"/>
    <x v="8"/>
    <x v="25"/>
  </r>
  <r>
    <x v="9378"/>
    <s v="Product987"/>
    <n v="11"/>
    <x v="2"/>
    <x v="0"/>
    <n v="6.056532646904729E-2"/>
    <x v="986"/>
    <x v="2"/>
    <x v="3"/>
    <n v="149"/>
    <n v="231.5212028519945"/>
    <x v="542"/>
    <n v="2392.489501784326"/>
    <x v="4"/>
    <x v="8"/>
    <x v="25"/>
  </r>
  <r>
    <x v="9379"/>
    <s v="Product988"/>
    <n v="10"/>
    <x v="0"/>
    <x v="0"/>
    <n v="2.4511558186165197E-2"/>
    <x v="987"/>
    <x v="3"/>
    <x v="3"/>
    <n v="135"/>
    <n v="256.71158546126333"/>
    <x v="601"/>
    <n v="2504.1918449716686"/>
    <x v="5"/>
    <x v="8"/>
    <x v="25"/>
  </r>
  <r>
    <x v="9380"/>
    <s v="Product989"/>
    <n v="4"/>
    <x v="0"/>
    <x v="1"/>
    <n v="1.9282633530806694E-2"/>
    <x v="988"/>
    <x v="4"/>
    <x v="2"/>
    <n v="123"/>
    <n v="257.78899161161769"/>
    <x v="643"/>
    <n v="1011.2725638323786"/>
    <x v="6"/>
    <x v="8"/>
    <x v="25"/>
  </r>
  <r>
    <x v="9381"/>
    <s v="Product990"/>
    <n v="15"/>
    <x v="0"/>
    <x v="0"/>
    <n v="5.0117352101143778E-2"/>
    <x v="989"/>
    <x v="0"/>
    <x v="3"/>
    <n v="132"/>
    <n v="41.524189981941021"/>
    <x v="250"/>
    <n v="591.64661297851944"/>
    <x v="7"/>
    <x v="8"/>
    <x v="25"/>
  </r>
  <r>
    <x v="9382"/>
    <s v="Product991"/>
    <n v="4"/>
    <x v="1"/>
    <x v="0"/>
    <n v="7.568501232084672E-2"/>
    <x v="990"/>
    <x v="1"/>
    <x v="0"/>
    <n v="217"/>
    <n v="126.90571392939914"/>
    <x v="270"/>
    <n v="469.2034136282669"/>
    <x v="8"/>
    <x v="8"/>
    <x v="25"/>
  </r>
  <r>
    <x v="9383"/>
    <s v="Product992"/>
    <n v="12"/>
    <x v="1"/>
    <x v="0"/>
    <n v="5.4859447726512814E-2"/>
    <x v="991"/>
    <x v="2"/>
    <x v="0"/>
    <n v="68"/>
    <n v="143.22451351810989"/>
    <x v="1238"/>
    <n v="1624.4075496672947"/>
    <x v="9"/>
    <x v="8"/>
    <x v="25"/>
  </r>
  <r>
    <x v="9384"/>
    <s v="Product993"/>
    <n v="12"/>
    <x v="1"/>
    <x v="0"/>
    <n v="2.2891049290640654E-2"/>
    <x v="992"/>
    <x v="3"/>
    <x v="1"/>
    <n v="216"/>
    <n v="225.56513203665409"/>
    <x v="642"/>
    <n v="2644.8205137714381"/>
    <x v="10"/>
    <x v="8"/>
    <x v="25"/>
  </r>
  <r>
    <x v="9385"/>
    <s v="Product994"/>
    <n v="13"/>
    <x v="0"/>
    <x v="0"/>
    <n v="4.4975132513106891E-2"/>
    <x v="993"/>
    <x v="4"/>
    <x v="0"/>
    <n v="48"/>
    <n v="230.36891428682745"/>
    <x v="176"/>
    <n v="2860.1045439183986"/>
    <x v="11"/>
    <x v="8"/>
    <x v="25"/>
  </r>
  <r>
    <x v="9386"/>
    <s v="Product995"/>
    <n v="7"/>
    <x v="2"/>
    <x v="1"/>
    <n v="4.7875428097385209E-2"/>
    <x v="994"/>
    <x v="0"/>
    <x v="1"/>
    <n v="100"/>
    <n v="113.81508662231002"/>
    <x v="699"/>
    <n v="758.56298438428166"/>
    <x v="12"/>
    <x v="8"/>
    <x v="25"/>
  </r>
  <r>
    <x v="9387"/>
    <s v="Product996"/>
    <n v="14"/>
    <x v="2"/>
    <x v="1"/>
    <n v="4.1265229339217502E-2"/>
    <x v="995"/>
    <x v="1"/>
    <x v="2"/>
    <n v="85"/>
    <n v="183.18654351786611"/>
    <x v="1381"/>
    <n v="2458.7823230283993"/>
    <x v="13"/>
    <x v="8"/>
    <x v="25"/>
  </r>
  <r>
    <x v="9388"/>
    <s v="Product997"/>
    <n v="4"/>
    <x v="1"/>
    <x v="0"/>
    <n v="8.0509812815844059E-2"/>
    <x v="996"/>
    <x v="2"/>
    <x v="0"/>
    <n v="227"/>
    <n v="53.071873838705798"/>
    <x v="254"/>
    <n v="195.19626884066201"/>
    <x v="14"/>
    <x v="8"/>
    <x v="25"/>
  </r>
  <r>
    <x v="9389"/>
    <s v="Product998"/>
    <n v="4"/>
    <x v="1"/>
    <x v="0"/>
    <n v="3.828054427798297E-2"/>
    <x v="997"/>
    <x v="3"/>
    <x v="3"/>
    <n v="168"/>
    <n v="214.78538784803698"/>
    <x v="243"/>
    <n v="826.25314519302583"/>
    <x v="15"/>
    <x v="8"/>
    <x v="25"/>
  </r>
  <r>
    <x v="9390"/>
    <s v="Product999"/>
    <n v="9"/>
    <x v="1"/>
    <x v="0"/>
    <n v="2.8226279568546467E-2"/>
    <x v="998"/>
    <x v="4"/>
    <x v="3"/>
    <n v="209"/>
    <n v="209.41429591105566"/>
    <x v="683"/>
    <n v="1831.5297850411789"/>
    <x v="16"/>
    <x v="8"/>
    <x v="25"/>
  </r>
  <r>
    <x v="9391"/>
    <s v="Product1000"/>
    <n v="6"/>
    <x v="1"/>
    <x v="0"/>
    <n v="9.0729681614836744E-2"/>
    <x v="999"/>
    <x v="0"/>
    <x v="2"/>
    <n v="242"/>
    <n v="273.04681427608972"/>
    <x v="711"/>
    <n v="1489.640182505248"/>
    <x v="17"/>
    <x v="8"/>
    <x v="25"/>
  </r>
  <r>
    <x v="9392"/>
    <s v="Product1001"/>
    <n v="6"/>
    <x v="0"/>
    <x v="1"/>
    <n v="4.8089773375150193E-3"/>
    <x v="1000"/>
    <x v="1"/>
    <x v="3"/>
    <n v="204"/>
    <n v="191.25520143238674"/>
    <x v="933"/>
    <n v="1142.0127570180991"/>
    <x v="18"/>
    <x v="8"/>
    <x v="25"/>
  </r>
  <r>
    <x v="9393"/>
    <s v="Product1002"/>
    <n v="9"/>
    <x v="1"/>
    <x v="0"/>
    <n v="8.6521160698648222E-2"/>
    <x v="1001"/>
    <x v="2"/>
    <x v="0"/>
    <n v="214"/>
    <n v="184.70125863933177"/>
    <x v="8"/>
    <n v="1518.4862222342001"/>
    <x v="19"/>
    <x v="8"/>
    <x v="25"/>
  </r>
  <r>
    <x v="9394"/>
    <s v="Product1003"/>
    <n v="5"/>
    <x v="2"/>
    <x v="0"/>
    <n v="3.888449041356417E-2"/>
    <x v="1002"/>
    <x v="3"/>
    <x v="0"/>
    <n v="129"/>
    <n v="291.89890065945804"/>
    <x v="101"/>
    <n v="1402.742803275177"/>
    <x v="20"/>
    <x v="8"/>
    <x v="25"/>
  </r>
  <r>
    <x v="9395"/>
    <s v="Product1004"/>
    <n v="7"/>
    <x v="0"/>
    <x v="0"/>
    <n v="2.1598098485352303E-2"/>
    <x v="1003"/>
    <x v="4"/>
    <x v="1"/>
    <n v="218"/>
    <n v="278.99596056297173"/>
    <x v="512"/>
    <n v="1910.7912483080204"/>
    <x v="21"/>
    <x v="8"/>
    <x v="25"/>
  </r>
  <r>
    <x v="9396"/>
    <s v="Product1005"/>
    <n v="7"/>
    <x v="0"/>
    <x v="0"/>
    <n v="2.0380411853735261E-2"/>
    <x v="1004"/>
    <x v="0"/>
    <x v="0"/>
    <n v="98"/>
    <n v="251.37037002898256"/>
    <x v="1441"/>
    <n v="1723.7313685197626"/>
    <x v="22"/>
    <x v="8"/>
    <x v="25"/>
  </r>
  <r>
    <x v="9397"/>
    <s v="Product1006"/>
    <n v="6"/>
    <x v="0"/>
    <x v="0"/>
    <n v="2.3799423832822076E-4"/>
    <x v="1005"/>
    <x v="1"/>
    <x v="1"/>
    <n v="96"/>
    <n v="172.76975375281043"/>
    <x v="37"/>
    <n v="1036.3718132811593"/>
    <x v="23"/>
    <x v="8"/>
    <x v="25"/>
  </r>
  <r>
    <x v="9398"/>
    <s v="Product1007"/>
    <n v="4"/>
    <x v="1"/>
    <x v="1"/>
    <n v="7.1841396866060586E-2"/>
    <x v="1006"/>
    <x v="2"/>
    <x v="2"/>
    <n v="67"/>
    <n v="212.43170371414647"/>
    <x v="1039"/>
    <n v="788.68125352274023"/>
    <x v="24"/>
    <x v="8"/>
    <x v="25"/>
  </r>
  <r>
    <x v="9399"/>
    <s v="Product1008"/>
    <n v="6"/>
    <x v="1"/>
    <x v="1"/>
    <n v="4.4535391364668446E-4"/>
    <x v="1007"/>
    <x v="3"/>
    <x v="0"/>
    <n v="102"/>
    <n v="241.78028302119159"/>
    <x v="1"/>
    <n v="1450.035631355433"/>
    <x v="25"/>
    <x v="8"/>
    <x v="25"/>
  </r>
  <r>
    <x v="9400"/>
    <s v="Product1009"/>
    <n v="15"/>
    <x v="1"/>
    <x v="0"/>
    <n v="8.6879418489629504E-2"/>
    <x v="1008"/>
    <x v="0"/>
    <x v="3"/>
    <n v="81"/>
    <n v="171.8590698944852"/>
    <x v="292"/>
    <n v="2353.9208075982556"/>
    <x v="26"/>
    <x v="8"/>
    <x v="25"/>
  </r>
  <r>
    <x v="9401"/>
    <s v="Product1010"/>
    <n v="1"/>
    <x v="0"/>
    <x v="0"/>
    <n v="3.2878208953345554E-2"/>
    <x v="1009"/>
    <x v="1"/>
    <x v="3"/>
    <n v="70"/>
    <n v="50.585033097727987"/>
    <x v="219"/>
    <n v="48.921887809628984"/>
    <x v="27"/>
    <x v="8"/>
    <x v="25"/>
  </r>
  <r>
    <x v="9402"/>
    <s v="Product1011"/>
    <n v="4"/>
    <x v="2"/>
    <x v="0"/>
    <n v="4.1388455255951034E-3"/>
    <x v="1010"/>
    <x v="2"/>
    <x v="2"/>
    <n v="131"/>
    <n v="213.24916125698527"/>
    <x v="1131"/>
    <n v="849.46622368031956"/>
    <x v="28"/>
    <x v="8"/>
    <x v="25"/>
  </r>
  <r>
    <x v="9403"/>
    <s v="Product1012"/>
    <n v="12"/>
    <x v="2"/>
    <x v="0"/>
    <n v="8.2510328681515921E-2"/>
    <x v="1011"/>
    <x v="3"/>
    <x v="3"/>
    <n v="46"/>
    <n v="122.88423967268406"/>
    <x v="237"/>
    <n v="1352.9402480101526"/>
    <x v="29"/>
    <x v="8"/>
    <x v="25"/>
  </r>
  <r>
    <x v="9404"/>
    <s v="Product1013"/>
    <n v="13"/>
    <x v="1"/>
    <x v="1"/>
    <n v="1.1029967992296042E-2"/>
    <x v="1012"/>
    <x v="4"/>
    <x v="0"/>
    <n v="95"/>
    <n v="143.78949405939827"/>
    <x v="83"/>
    <n v="1848.6455070498305"/>
    <x v="0"/>
    <x v="9"/>
    <x v="25"/>
  </r>
  <r>
    <x v="9405"/>
    <s v="Product1014"/>
    <n v="5"/>
    <x v="1"/>
    <x v="0"/>
    <n v="5.1356744850051574E-2"/>
    <x v="1013"/>
    <x v="0"/>
    <x v="0"/>
    <n v="63"/>
    <n v="108.48576148280713"/>
    <x v="114"/>
    <n v="514.5714295523552"/>
    <x v="1"/>
    <x v="9"/>
    <x v="25"/>
  </r>
  <r>
    <x v="9406"/>
    <s v="Product1015"/>
    <n v="5"/>
    <x v="1"/>
    <x v="0"/>
    <n v="7.8589063892640209E-3"/>
    <x v="1014"/>
    <x v="1"/>
    <x v="1"/>
    <n v="95"/>
    <n v="148.94908333809894"/>
    <x v="1394"/>
    <n v="738.89253217689065"/>
    <x v="2"/>
    <x v="9"/>
    <x v="25"/>
  </r>
  <r>
    <x v="9407"/>
    <s v="Product1016"/>
    <n v="7"/>
    <x v="1"/>
    <x v="0"/>
    <n v="8.433199576769135E-4"/>
    <x v="1015"/>
    <x v="2"/>
    <x v="0"/>
    <n v="146"/>
    <n v="302.88660233069186"/>
    <x v="970"/>
    <n v="2118.4182040982341"/>
    <x v="3"/>
    <x v="9"/>
    <x v="25"/>
  </r>
  <r>
    <x v="9408"/>
    <s v="Product1017"/>
    <n v="2"/>
    <x v="0"/>
    <x v="0"/>
    <n v="8.241167124173486E-2"/>
    <x v="1016"/>
    <x v="3"/>
    <x v="1"/>
    <n v="21"/>
    <n v="236.39363234582581"/>
    <x v="103"/>
    <n v="433.82407606660416"/>
    <x v="4"/>
    <x v="9"/>
    <x v="25"/>
  </r>
  <r>
    <x v="9409"/>
    <s v="Product1018"/>
    <n v="4"/>
    <x v="1"/>
    <x v="0"/>
    <n v="6.9941127462307739E-2"/>
    <x v="1017"/>
    <x v="4"/>
    <x v="2"/>
    <n v="98"/>
    <n v="262.8437207991044"/>
    <x v="834"/>
    <n v="977.84053848010808"/>
    <x v="5"/>
    <x v="9"/>
    <x v="25"/>
  </r>
  <r>
    <x v="9410"/>
    <s v="Product1019"/>
    <n v="5"/>
    <x v="2"/>
    <x v="1"/>
    <n v="4.3774561895825563E-2"/>
    <x v="1018"/>
    <x v="0"/>
    <x v="0"/>
    <n v="55"/>
    <n v="70.530969407062145"/>
    <x v="1053"/>
    <n v="337.21753560590059"/>
    <x v="6"/>
    <x v="9"/>
    <x v="25"/>
  </r>
  <r>
    <x v="9411"/>
    <s v="Product1020"/>
    <n v="7"/>
    <x v="0"/>
    <x v="1"/>
    <n v="9.0777223408668006E-2"/>
    <x v="1019"/>
    <x v="1"/>
    <x v="3"/>
    <n v="168"/>
    <n v="69.06895003823422"/>
    <x v="514"/>
    <n v="439.59343771007912"/>
    <x v="7"/>
    <x v="9"/>
    <x v="25"/>
  </r>
  <r>
    <x v="9412"/>
    <s v="Product1021"/>
    <n v="1"/>
    <x v="0"/>
    <x v="0"/>
    <n v="8.0014602917569903E-3"/>
    <x v="1020"/>
    <x v="2"/>
    <x v="3"/>
    <n v="207"/>
    <n v="181.24876786162275"/>
    <x v="108"/>
    <n v="179.7985130426481"/>
    <x v="8"/>
    <x v="9"/>
    <x v="25"/>
  </r>
  <r>
    <x v="9413"/>
    <s v="Product1022"/>
    <n v="1"/>
    <x v="0"/>
    <x v="0"/>
    <n v="4.6915397002330675E-2"/>
    <x v="1021"/>
    <x v="3"/>
    <x v="2"/>
    <n v="138"/>
    <n v="130.47399877780566"/>
    <x v="973"/>
    <n v="124.3527593266633"/>
    <x v="9"/>
    <x v="9"/>
    <x v="25"/>
  </r>
  <r>
    <x v="9414"/>
    <s v="Product1023"/>
    <n v="15"/>
    <x v="1"/>
    <x v="0"/>
    <n v="4.1929581860928003E-2"/>
    <x v="1022"/>
    <x v="4"/>
    <x v="3"/>
    <n v="123"/>
    <n v="37.42199750341495"/>
    <x v="171"/>
    <n v="537.79363193544111"/>
    <x v="10"/>
    <x v="9"/>
    <x v="25"/>
  </r>
  <r>
    <x v="9415"/>
    <s v="Product1024"/>
    <n v="12"/>
    <x v="1"/>
    <x v="0"/>
    <n v="1.2505372228924573E-2"/>
    <x v="1023"/>
    <x v="0"/>
    <x v="0"/>
    <n v="192"/>
    <n v="270.31131735654105"/>
    <x v="964"/>
    <n v="3203.1716845836786"/>
    <x v="11"/>
    <x v="9"/>
    <x v="25"/>
  </r>
  <r>
    <x v="9416"/>
    <s v="Product1025"/>
    <n v="9"/>
    <x v="1"/>
    <x v="1"/>
    <n v="2.5334651855373649E-3"/>
    <x v="1024"/>
    <x v="1"/>
    <x v="0"/>
    <n v="187"/>
    <n v="115.79321465368155"/>
    <x v="992"/>
    <n v="1039.498709180715"/>
    <x v="12"/>
    <x v="9"/>
    <x v="25"/>
  </r>
  <r>
    <x v="9417"/>
    <s v="Product1026"/>
    <n v="6"/>
    <x v="0"/>
    <x v="0"/>
    <n v="2.3357882304433975E-2"/>
    <x v="1025"/>
    <x v="2"/>
    <x v="1"/>
    <n v="120"/>
    <n v="222.32801350221015"/>
    <x v="104"/>
    <n v="1302.8094115790814"/>
    <x v="13"/>
    <x v="9"/>
    <x v="25"/>
  </r>
  <r>
    <x v="9418"/>
    <s v="Product1027"/>
    <n v="9"/>
    <x v="2"/>
    <x v="0"/>
    <n v="3.1227456137926948E-2"/>
    <x v="1026"/>
    <x v="3"/>
    <x v="0"/>
    <n v="9"/>
    <n v="261.85649907145205"/>
    <x v="898"/>
    <n v="2283.1144805904046"/>
    <x v="14"/>
    <x v="9"/>
    <x v="25"/>
  </r>
  <r>
    <x v="9419"/>
    <s v="Product1028"/>
    <n v="13"/>
    <x v="2"/>
    <x v="0"/>
    <n v="9.5564391533249068E-2"/>
    <x v="1027"/>
    <x v="4"/>
    <x v="1"/>
    <n v="78"/>
    <n v="305.07639646657458"/>
    <x v="609"/>
    <n v="3586.985431472172"/>
    <x v="15"/>
    <x v="9"/>
    <x v="25"/>
  </r>
  <r>
    <x v="9420"/>
    <s v="Product1029"/>
    <n v="9"/>
    <x v="1"/>
    <x v="0"/>
    <n v="8.2790025887232332E-2"/>
    <x v="1028"/>
    <x v="0"/>
    <x v="2"/>
    <n v="166"/>
    <n v="215.55700721530602"/>
    <x v="1083"/>
    <n v="1779.3993330699886"/>
    <x v="16"/>
    <x v="9"/>
    <x v="25"/>
  </r>
  <r>
    <x v="9421"/>
    <s v="Product1030"/>
    <n v="12"/>
    <x v="1"/>
    <x v="0"/>
    <n v="9.9331362426476347E-2"/>
    <x v="1029"/>
    <x v="1"/>
    <x v="0"/>
    <n v="142"/>
    <n v="58.738169632758236"/>
    <x v="1601"/>
    <n v="634.84352660038655"/>
    <x v="17"/>
    <x v="9"/>
    <x v="25"/>
  </r>
  <r>
    <x v="9422"/>
    <s v="Product1031"/>
    <n v="11"/>
    <x v="1"/>
    <x v="1"/>
    <n v="6.7596823517031876E-2"/>
    <x v="1030"/>
    <x v="2"/>
    <x v="3"/>
    <n v="100"/>
    <n v="213.11072332375559"/>
    <x v="194"/>
    <n v="2185.7562690661794"/>
    <x v="18"/>
    <x v="9"/>
    <x v="25"/>
  </r>
  <r>
    <x v="9423"/>
    <s v="Product1032"/>
    <n v="8"/>
    <x v="1"/>
    <x v="1"/>
    <n v="8.3822349548155872E-2"/>
    <x v="1031"/>
    <x v="3"/>
    <x v="3"/>
    <n v="146"/>
    <n v="254.11886406666133"/>
    <x v="1277"/>
    <n v="1862.5441905286827"/>
    <x v="19"/>
    <x v="9"/>
    <x v="25"/>
  </r>
  <r>
    <x v="9424"/>
    <s v="Product1033"/>
    <n v="8"/>
    <x v="0"/>
    <x v="0"/>
    <n v="6.6376857549486079E-3"/>
    <x v="1032"/>
    <x v="0"/>
    <x v="2"/>
    <n v="206"/>
    <n v="310.98621251537986"/>
    <x v="963"/>
    <n v="2471.3758701006486"/>
    <x v="20"/>
    <x v="9"/>
    <x v="25"/>
  </r>
  <r>
    <x v="9425"/>
    <s v="Product1034"/>
    <n v="10"/>
    <x v="1"/>
    <x v="0"/>
    <n v="3.2903888670725849E-2"/>
    <x v="1033"/>
    <x v="1"/>
    <x v="3"/>
    <n v="132"/>
    <n v="237.09768108486054"/>
    <x v="412"/>
    <n v="2292.9624538235703"/>
    <x v="21"/>
    <x v="9"/>
    <x v="25"/>
  </r>
  <r>
    <x v="9426"/>
    <s v="Product1035"/>
    <n v="8"/>
    <x v="2"/>
    <x v="0"/>
    <n v="1.0674374546081944E-2"/>
    <x v="1034"/>
    <x v="2"/>
    <x v="0"/>
    <n v="42"/>
    <n v="238.58719439343832"/>
    <x v="210"/>
    <n v="1888.3234025486711"/>
    <x v="22"/>
    <x v="9"/>
    <x v="25"/>
  </r>
  <r>
    <x v="9427"/>
    <s v="Product1036"/>
    <n v="10"/>
    <x v="0"/>
    <x v="0"/>
    <n v="7.5217717779894763E-2"/>
    <x v="1035"/>
    <x v="3"/>
    <x v="0"/>
    <n v="75"/>
    <n v="109.63112817479762"/>
    <x v="59"/>
    <n v="1013.8492491585423"/>
    <x v="23"/>
    <x v="9"/>
    <x v="25"/>
  </r>
  <r>
    <x v="9428"/>
    <s v="Product1037"/>
    <n v="13"/>
    <x v="0"/>
    <x v="1"/>
    <n v="2.7323920985803329E-2"/>
    <x v="1036"/>
    <x v="4"/>
    <x v="1"/>
    <n v="135"/>
    <n v="136.12471298133752"/>
    <x v="1031"/>
    <n v="1721.2682770350636"/>
    <x v="24"/>
    <x v="9"/>
    <x v="25"/>
  </r>
  <r>
    <x v="9429"/>
    <s v="Product1038"/>
    <n v="9"/>
    <x v="0"/>
    <x v="0"/>
    <n v="4.1930646340093497E-2"/>
    <x v="1037"/>
    <x v="0"/>
    <x v="0"/>
    <n v="65"/>
    <n v="250.33690897877605"/>
    <x v="484"/>
    <n v="2158.5610852426335"/>
    <x v="25"/>
    <x v="9"/>
    <x v="25"/>
  </r>
  <r>
    <x v="9430"/>
    <s v="Product1039"/>
    <n v="6"/>
    <x v="1"/>
    <x v="0"/>
    <n v="8.7414120026456779E-2"/>
    <x v="1038"/>
    <x v="1"/>
    <x v="1"/>
    <n v="103"/>
    <n v="123.88518232245983"/>
    <x v="710"/>
    <n v="678.33520875254897"/>
    <x v="26"/>
    <x v="9"/>
    <x v="25"/>
  </r>
  <r>
    <x v="9431"/>
    <s v="Product1040"/>
    <n v="2"/>
    <x v="1"/>
    <x v="0"/>
    <n v="5.7091537945668694E-2"/>
    <x v="1039"/>
    <x v="2"/>
    <x v="2"/>
    <n v="184"/>
    <n v="209.85462658611834"/>
    <x v="1242"/>
    <n v="395.74740641860569"/>
    <x v="27"/>
    <x v="9"/>
    <x v="25"/>
  </r>
  <r>
    <x v="9432"/>
    <s v="Product1041"/>
    <n v="11"/>
    <x v="1"/>
    <x v="0"/>
    <n v="4.1676176284064163E-2"/>
    <x v="1040"/>
    <x v="3"/>
    <x v="0"/>
    <n v="118"/>
    <n v="79.826479546927629"/>
    <x v="1602"/>
    <n v="841.49578824512992"/>
    <x v="28"/>
    <x v="9"/>
    <x v="25"/>
  </r>
  <r>
    <x v="9433"/>
    <s v="Product1042"/>
    <n v="14"/>
    <x v="0"/>
    <x v="0"/>
    <n v="5.3032835426166394E-2"/>
    <x v="1041"/>
    <x v="4"/>
    <x v="3"/>
    <n v="198"/>
    <n v="138.93138616267146"/>
    <x v="21"/>
    <n v="1841.8884515468824"/>
    <x v="29"/>
    <x v="9"/>
    <x v="25"/>
  </r>
  <r>
    <x v="9434"/>
    <s v="Product1043"/>
    <n v="6"/>
    <x v="2"/>
    <x v="1"/>
    <n v="2.3426277002392127E-2"/>
    <x v="1042"/>
    <x v="0"/>
    <x v="3"/>
    <n v="40"/>
    <n v="261.86754365404636"/>
    <x v="102"/>
    <n v="1534.3977722308241"/>
    <x v="30"/>
    <x v="9"/>
    <x v="25"/>
  </r>
  <r>
    <x v="9435"/>
    <s v="Product1044"/>
    <n v="7"/>
    <x v="2"/>
    <x v="1"/>
    <n v="4.112982117752495E-2"/>
    <x v="1043"/>
    <x v="1"/>
    <x v="2"/>
    <n v="140"/>
    <n v="224.05261957794335"/>
    <x v="1038"/>
    <n v="1503.8616278024256"/>
    <x v="0"/>
    <x v="10"/>
    <x v="25"/>
  </r>
  <r>
    <x v="9436"/>
    <s v="Product1045"/>
    <n v="2"/>
    <x v="1"/>
    <x v="0"/>
    <n v="4.25781424427377E-2"/>
    <x v="1044"/>
    <x v="2"/>
    <x v="3"/>
    <n v="76"/>
    <n v="292.64138724664519"/>
    <x v="165"/>
    <n v="560.36252115163438"/>
    <x v="1"/>
    <x v="10"/>
    <x v="25"/>
  </r>
  <r>
    <x v="9437"/>
    <s v="Product1046"/>
    <n v="2"/>
    <x v="1"/>
    <x v="0"/>
    <n v="7.025324480367727E-2"/>
    <x v="1045"/>
    <x v="3"/>
    <x v="0"/>
    <n v="57"/>
    <n v="268.1898167478318"/>
    <x v="768"/>
    <n v="498.69722379598608"/>
    <x v="2"/>
    <x v="10"/>
    <x v="25"/>
  </r>
  <r>
    <x v="9438"/>
    <s v="Product1047"/>
    <n v="8"/>
    <x v="1"/>
    <x v="0"/>
    <n v="4.0808103707300494E-2"/>
    <x v="1046"/>
    <x v="4"/>
    <x v="0"/>
    <n v="163"/>
    <n v="204.16170084862762"/>
    <x v="527"/>
    <n v="1566.6419918987037"/>
    <x v="3"/>
    <x v="10"/>
    <x v="25"/>
  </r>
  <r>
    <x v="9439"/>
    <s v="Product1048"/>
    <n v="3"/>
    <x v="1"/>
    <x v="0"/>
    <n v="1.5164055356272322E-2"/>
    <x v="1047"/>
    <x v="0"/>
    <x v="1"/>
    <n v="25"/>
    <n v="263.80624135184405"/>
    <x v="334"/>
    <n v="779.41760671396366"/>
    <x v="4"/>
    <x v="10"/>
    <x v="25"/>
  </r>
  <r>
    <x v="9440"/>
    <s v="Product1049"/>
    <n v="7"/>
    <x v="0"/>
    <x v="1"/>
    <n v="4.209463178069231E-2"/>
    <x v="1048"/>
    <x v="1"/>
    <x v="0"/>
    <n v="246"/>
    <n v="94.29492179317036"/>
    <x v="549"/>
    <n v="632.27928247048374"/>
    <x v="5"/>
    <x v="10"/>
    <x v="25"/>
  </r>
  <r>
    <x v="9441"/>
    <s v="Product1"/>
    <n v="11"/>
    <x v="1"/>
    <x v="0"/>
    <n v="8.7146344963389383E-2"/>
    <x v="0"/>
    <x v="0"/>
    <x v="0"/>
    <n v="250"/>
    <n v="312.51646350816958"/>
    <x v="1625"/>
    <n v="3138.0997556980296"/>
    <x v="6"/>
    <x v="10"/>
    <x v="25"/>
  </r>
  <r>
    <x v="9442"/>
    <s v="Product2"/>
    <n v="5"/>
    <x v="2"/>
    <x v="0"/>
    <n v="6.983836298534897E-2"/>
    <x v="1"/>
    <x v="1"/>
    <x v="0"/>
    <n v="68"/>
    <n v="305.61496822100764"/>
    <x v="411"/>
    <n v="1421.3565956831651"/>
    <x v="7"/>
    <x v="10"/>
    <x v="25"/>
  </r>
  <r>
    <x v="9443"/>
    <s v="Product3"/>
    <n v="8"/>
    <x v="0"/>
    <x v="0"/>
    <n v="1.9052567884036666E-2"/>
    <x v="2"/>
    <x v="2"/>
    <x v="1"/>
    <n v="186"/>
    <n v="203.59337829992228"/>
    <x v="1178"/>
    <n v="1597.7152131129812"/>
    <x v="8"/>
    <x v="10"/>
    <x v="25"/>
  </r>
  <r>
    <x v="9444"/>
    <s v="Product4"/>
    <n v="13"/>
    <x v="0"/>
    <x v="0"/>
    <n v="8.7386230624698122E-2"/>
    <x v="3"/>
    <x v="3"/>
    <x v="0"/>
    <n v="77"/>
    <n v="245.58172105610583"/>
    <x v="722"/>
    <n v="2913.5763818549271"/>
    <x v="9"/>
    <x v="10"/>
    <x v="25"/>
  </r>
  <r>
    <x v="9445"/>
    <s v="Product5"/>
    <n v="15"/>
    <x v="0"/>
    <x v="0"/>
    <n v="4.4423259380110151E-2"/>
    <x v="4"/>
    <x v="4"/>
    <x v="1"/>
    <n v="74"/>
    <n v="243.81263051408214"/>
    <x v="51"/>
    <n v="3494.7251818291215"/>
    <x v="10"/>
    <x v="10"/>
    <x v="25"/>
  </r>
  <r>
    <x v="9446"/>
    <s v="Product6"/>
    <n v="8"/>
    <x v="1"/>
    <x v="1"/>
    <n v="7.1198024439299387E-2"/>
    <x v="5"/>
    <x v="0"/>
    <x v="2"/>
    <n v="193"/>
    <n v="302.14615807254546"/>
    <x v="1454"/>
    <n v="2245.0715882068475"/>
    <x v="11"/>
    <x v="10"/>
    <x v="25"/>
  </r>
  <r>
    <x v="9447"/>
    <s v="Product7"/>
    <n v="13"/>
    <x v="1"/>
    <x v="1"/>
    <n v="1.4718359572851015E-2"/>
    <x v="6"/>
    <x v="1"/>
    <x v="0"/>
    <n v="127"/>
    <n v="204.74011418783982"/>
    <x v="1539"/>
    <n v="2622.4467823870759"/>
    <x v="12"/>
    <x v="10"/>
    <x v="25"/>
  </r>
  <r>
    <x v="9448"/>
    <s v="Product8"/>
    <n v="4"/>
    <x v="1"/>
    <x v="0"/>
    <n v="7.5461208936686869E-2"/>
    <x v="7"/>
    <x v="2"/>
    <x v="3"/>
    <n v="145"/>
    <n v="116.01626615178508"/>
    <x v="888"/>
    <n v="429.0461538066038"/>
    <x v="13"/>
    <x v="10"/>
    <x v="25"/>
  </r>
  <r>
    <x v="9449"/>
    <s v="Product9"/>
    <n v="6"/>
    <x v="0"/>
    <x v="0"/>
    <n v="6.9794265392299215E-2"/>
    <x v="8"/>
    <x v="3"/>
    <x v="3"/>
    <n v="214"/>
    <n v="183.4803530928171"/>
    <x v="920"/>
    <n v="1024.0468598087057"/>
    <x v="14"/>
    <x v="10"/>
    <x v="25"/>
  </r>
  <r>
    <x v="9450"/>
    <s v="Product10"/>
    <n v="8"/>
    <x v="2"/>
    <x v="0"/>
    <n v="1.4325190526735799E-2"/>
    <x v="9"/>
    <x v="4"/>
    <x v="2"/>
    <n v="231"/>
    <n v="65.468454567938096"/>
    <x v="64"/>
    <n v="516.24485186209154"/>
    <x v="15"/>
    <x v="10"/>
    <x v="25"/>
  </r>
  <r>
    <x v="9451"/>
    <s v="Product11"/>
    <n v="7"/>
    <x v="2"/>
    <x v="0"/>
    <n v="1.5050254195965286E-3"/>
    <x v="10"/>
    <x v="0"/>
    <x v="3"/>
    <n v="145"/>
    <n v="134.68117397203048"/>
    <x v="461"/>
    <n v="941.34932767163025"/>
    <x v="16"/>
    <x v="10"/>
    <x v="25"/>
  </r>
  <r>
    <x v="9452"/>
    <s v="Product12"/>
    <n v="11"/>
    <x v="1"/>
    <x v="1"/>
    <n v="4.3145990401055045E-3"/>
    <x v="11"/>
    <x v="1"/>
    <x v="0"/>
    <n v="122"/>
    <n v="123.14959550975436"/>
    <x v="11"/>
    <n v="1348.8007982149645"/>
    <x v="17"/>
    <x v="10"/>
    <x v="25"/>
  </r>
  <r>
    <x v="9453"/>
    <s v="Product13"/>
    <n v="3"/>
    <x v="1"/>
    <x v="0"/>
    <n v="8.763886099165423E-2"/>
    <x v="12"/>
    <x v="2"/>
    <x v="0"/>
    <n v="222"/>
    <n v="249.26277025807673"/>
    <x v="42"/>
    <n v="682.25299495510353"/>
    <x v="18"/>
    <x v="10"/>
    <x v="25"/>
  </r>
  <r>
    <x v="9454"/>
    <s v="Product14"/>
    <n v="14"/>
    <x v="1"/>
    <x v="0"/>
    <n v="5.030791100811393E-2"/>
    <x v="13"/>
    <x v="3"/>
    <x v="1"/>
    <n v="59"/>
    <n v="217.57000462301852"/>
    <x v="725"/>
    <n v="2892.7431706937227"/>
    <x v="19"/>
    <x v="10"/>
    <x v="25"/>
  </r>
  <r>
    <x v="9455"/>
    <s v="Product15"/>
    <n v="10"/>
    <x v="1"/>
    <x v="0"/>
    <n v="2.227043039797251E-2"/>
    <x v="14"/>
    <x v="4"/>
    <x v="0"/>
    <n v="101"/>
    <n v="294.56511458081462"/>
    <x v="983"/>
    <n v="2880.0502269887179"/>
    <x v="20"/>
    <x v="10"/>
    <x v="25"/>
  </r>
  <r>
    <x v="9456"/>
    <s v="Product16"/>
    <n v="10"/>
    <x v="0"/>
    <x v="0"/>
    <n v="2.1172270606854983E-2"/>
    <x v="15"/>
    <x v="0"/>
    <x v="1"/>
    <n v="66"/>
    <n v="307.82125964635759"/>
    <x v="726"/>
    <n v="3013.0398463858196"/>
    <x v="21"/>
    <x v="10"/>
    <x v="25"/>
  </r>
  <r>
    <x v="9457"/>
    <s v="Product17"/>
    <n v="10"/>
    <x v="1"/>
    <x v="0"/>
    <n v="4.1340539923408692E-2"/>
    <x v="16"/>
    <x v="1"/>
    <x v="2"/>
    <n v="37"/>
    <n v="148.48953978769782"/>
    <x v="139"/>
    <n v="1423.5090203989591"/>
    <x v="22"/>
    <x v="10"/>
    <x v="25"/>
  </r>
  <r>
    <x v="9458"/>
    <s v="Product18"/>
    <n v="13"/>
    <x v="2"/>
    <x v="1"/>
    <n v="5.4136348390282779E-2"/>
    <x v="17"/>
    <x v="2"/>
    <x v="0"/>
    <n v="31"/>
    <n v="62.306882254771836"/>
    <x v="1020"/>
    <n v="766.13959720889727"/>
    <x v="23"/>
    <x v="10"/>
    <x v="25"/>
  </r>
  <r>
    <x v="9459"/>
    <s v="Product19"/>
    <n v="4"/>
    <x v="0"/>
    <x v="1"/>
    <n v="6.413728596137544E-2"/>
    <x v="18"/>
    <x v="3"/>
    <x v="3"/>
    <n v="89"/>
    <n v="48.481709911351587"/>
    <x v="1280"/>
    <n v="181.48889847548313"/>
    <x v="24"/>
    <x v="10"/>
    <x v="25"/>
  </r>
  <r>
    <x v="9460"/>
    <s v="Product20"/>
    <n v="12"/>
    <x v="0"/>
    <x v="0"/>
    <n v="5.3593992391366155E-2"/>
    <x v="19"/>
    <x v="4"/>
    <x v="3"/>
    <n v="14"/>
    <n v="50.970265322608839"/>
    <x v="322"/>
    <n v="578.86278372867628"/>
    <x v="25"/>
    <x v="10"/>
    <x v="25"/>
  </r>
  <r>
    <x v="9461"/>
    <s v="Product21"/>
    <n v="9"/>
    <x v="0"/>
    <x v="0"/>
    <n v="6.3654112603580226E-2"/>
    <x v="20"/>
    <x v="0"/>
    <x v="2"/>
    <n v="181"/>
    <n v="59.755169880339835"/>
    <x v="1007"/>
    <n v="503.56356811317556"/>
    <x v="26"/>
    <x v="10"/>
    <x v="25"/>
  </r>
  <r>
    <x v="9462"/>
    <s v="Product22"/>
    <n v="7"/>
    <x v="1"/>
    <x v="0"/>
    <n v="2.5909063444004166E-2"/>
    <x v="21"/>
    <x v="1"/>
    <x v="3"/>
    <n v="231"/>
    <n v="286.83763534343279"/>
    <x v="175"/>
    <n v="1955.8415859583417"/>
    <x v="27"/>
    <x v="10"/>
    <x v="25"/>
  </r>
  <r>
    <x v="9463"/>
    <s v="Product23"/>
    <n v="1"/>
    <x v="1"/>
    <x v="0"/>
    <n v="2.4633457940997916E-2"/>
    <x v="22"/>
    <x v="2"/>
    <x v="0"/>
    <n v="176"/>
    <n v="143.75277172978451"/>
    <x v="521"/>
    <n v="140.21164387347699"/>
    <x v="28"/>
    <x v="10"/>
    <x v="25"/>
  </r>
  <r>
    <x v="9464"/>
    <s v="Product24"/>
    <n v="4"/>
    <x v="1"/>
    <x v="1"/>
    <n v="4.7271933568871286E-2"/>
    <x v="23"/>
    <x v="3"/>
    <x v="0"/>
    <n v="69"/>
    <n v="213.15723932581534"/>
    <x v="661"/>
    <n v="812.32353787472562"/>
    <x v="29"/>
    <x v="10"/>
    <x v="25"/>
  </r>
  <r>
    <x v="9465"/>
    <s v="Product25"/>
    <n v="10"/>
    <x v="0"/>
    <x v="0"/>
    <n v="9.7213251296748654E-2"/>
    <x v="24"/>
    <x v="0"/>
    <x v="1"/>
    <n v="98"/>
    <n v="244.22234503899523"/>
    <x v="1038"/>
    <n v="2204.8069683843814"/>
    <x v="0"/>
    <x v="11"/>
    <x v="25"/>
  </r>
  <r>
    <x v="9466"/>
    <s v="Product26"/>
    <n v="6"/>
    <x v="2"/>
    <x v="0"/>
    <n v="2.0463121258631925E-3"/>
    <x v="25"/>
    <x v="1"/>
    <x v="0"/>
    <n v="99"/>
    <n v="303.89231217505517"/>
    <x v="282"/>
    <n v="1819.6227219101686"/>
    <x v="1"/>
    <x v="11"/>
    <x v="25"/>
  </r>
  <r>
    <x v="9467"/>
    <s v="Product27"/>
    <n v="12"/>
    <x v="2"/>
    <x v="0"/>
    <n v="2.7032932946798639E-2"/>
    <x v="26"/>
    <x v="2"/>
    <x v="1"/>
    <n v="201"/>
    <n v="104.580984123146"/>
    <x v="735"/>
    <n v="1221.0462407020173"/>
    <x v="2"/>
    <x v="11"/>
    <x v="25"/>
  </r>
  <r>
    <x v="9468"/>
    <s v="Product28"/>
    <n v="13"/>
    <x v="1"/>
    <x v="0"/>
    <n v="9.5901355818257664E-2"/>
    <x v="27"/>
    <x v="3"/>
    <x v="2"/>
    <n v="221"/>
    <n v="179.34997535836297"/>
    <x v="530"/>
    <n v="2107.9509042218233"/>
    <x v="3"/>
    <x v="11"/>
    <x v="25"/>
  </r>
  <r>
    <x v="9469"/>
    <s v="Product29"/>
    <n v="3"/>
    <x v="1"/>
    <x v="0"/>
    <n v="9.4320721578415256E-2"/>
    <x v="28"/>
    <x v="4"/>
    <x v="0"/>
    <n v="86"/>
    <n v="136.32343557304128"/>
    <x v="27"/>
    <n v="370.39593228523034"/>
    <x v="4"/>
    <x v="11"/>
    <x v="25"/>
  </r>
  <r>
    <x v="9470"/>
    <s v="Product30"/>
    <n v="11"/>
    <x v="1"/>
    <x v="1"/>
    <n v="2.1805283133833689E-2"/>
    <x v="29"/>
    <x v="0"/>
    <x v="3"/>
    <n v="233"/>
    <n v="268.49876016273066"/>
    <x v="1431"/>
    <n v="2889.0847554392894"/>
    <x v="5"/>
    <x v="11"/>
    <x v="25"/>
  </r>
  <r>
    <x v="9471"/>
    <s v="Product31"/>
    <n v="3"/>
    <x v="1"/>
    <x v="1"/>
    <n v="2.7241381789596942E-2"/>
    <x v="30"/>
    <x v="1"/>
    <x v="3"/>
    <n v="145"/>
    <n v="64.320599189312205"/>
    <x v="1174"/>
    <n v="187.70525156958155"/>
    <x v="6"/>
    <x v="11"/>
    <x v="25"/>
  </r>
  <r>
    <x v="9472"/>
    <s v="Product32"/>
    <n v="14"/>
    <x v="0"/>
    <x v="0"/>
    <n v="7.1617502665186614E-2"/>
    <x v="31"/>
    <x v="2"/>
    <x v="2"/>
    <n v="110"/>
    <n v="182.82247629322148"/>
    <x v="377"/>
    <n v="2376.2086195404995"/>
    <x v="7"/>
    <x v="11"/>
    <x v="25"/>
  </r>
  <r>
    <x v="9473"/>
    <s v="Product33"/>
    <n v="12"/>
    <x v="1"/>
    <x v="0"/>
    <n v="4.288646038188268E-2"/>
    <x v="32"/>
    <x v="3"/>
    <x v="3"/>
    <n v="123"/>
    <n v="276.48058620977224"/>
    <x v="427"/>
    <n v="3175.4797500351256"/>
    <x v="8"/>
    <x v="11"/>
    <x v="25"/>
  </r>
  <r>
    <x v="9474"/>
    <s v="Product34"/>
    <n v="11"/>
    <x v="2"/>
    <x v="0"/>
    <n v="2.4319682640955353E-2"/>
    <x v="33"/>
    <x v="4"/>
    <x v="0"/>
    <n v="13"/>
    <n v="243.57715263393976"/>
    <x v="1442"/>
    <n v="2614.1877694162431"/>
    <x v="9"/>
    <x v="11"/>
    <x v="25"/>
  </r>
  <r>
    <x v="9475"/>
    <s v="Product35"/>
    <n v="14"/>
    <x v="0"/>
    <x v="0"/>
    <n v="5.3504110936266537E-2"/>
    <x v="34"/>
    <x v="0"/>
    <x v="0"/>
    <n v="114"/>
    <n v="288.06103516139729"/>
    <x v="379"/>
    <n v="3817.0801981158857"/>
    <x v="10"/>
    <x v="11"/>
    <x v="25"/>
  </r>
  <r>
    <x v="9476"/>
    <s v="Product36"/>
    <n v="10"/>
    <x v="0"/>
    <x v="1"/>
    <n v="1.2148683497023461E-2"/>
    <x v="35"/>
    <x v="1"/>
    <x v="1"/>
    <n v="14"/>
    <n v="172.95158569171392"/>
    <x v="684"/>
    <n v="1708.5045161683695"/>
    <x v="11"/>
    <x v="11"/>
    <x v="25"/>
  </r>
  <r>
    <x v="9477"/>
    <s v="Product37"/>
    <n v="1"/>
    <x v="0"/>
    <x v="0"/>
    <n v="3.668840494352537E-2"/>
    <x v="36"/>
    <x v="2"/>
    <x v="0"/>
    <n v="162"/>
    <n v="180.31885997910064"/>
    <x v="386"/>
    <n v="173.70324862523256"/>
    <x v="12"/>
    <x v="11"/>
    <x v="25"/>
  </r>
  <r>
    <x v="9478"/>
    <s v="Product38"/>
    <n v="7"/>
    <x v="1"/>
    <x v="0"/>
    <n v="2.8945320545465628E-2"/>
    <x v="37"/>
    <x v="3"/>
    <x v="1"/>
    <n v="228"/>
    <n v="167.4895351805761"/>
    <x v="379"/>
    <n v="1138.4904782773431"/>
    <x v="13"/>
    <x v="11"/>
    <x v="25"/>
  </r>
  <r>
    <x v="9479"/>
    <s v="Product39"/>
    <n v="14"/>
    <x v="1"/>
    <x v="0"/>
    <n v="5.1700000504167126E-3"/>
    <x v="38"/>
    <x v="4"/>
    <x v="2"/>
    <n v="190"/>
    <n v="101.35199245890459"/>
    <x v="1604"/>
    <n v="1411.5920371389511"/>
    <x v="14"/>
    <x v="11"/>
    <x v="25"/>
  </r>
  <r>
    <x v="9480"/>
    <s v="Product40"/>
    <n v="13"/>
    <x v="1"/>
    <x v="0"/>
    <n v="6.7997572574615125E-2"/>
    <x v="39"/>
    <x v="0"/>
    <x v="0"/>
    <n v="192"/>
    <n v="296.78084638391181"/>
    <x v="1130"/>
    <n v="3595.8061001611591"/>
    <x v="15"/>
    <x v="11"/>
    <x v="25"/>
  </r>
  <r>
    <x v="9481"/>
    <s v="Product41"/>
    <n v="2"/>
    <x v="0"/>
    <x v="0"/>
    <n v="7.6665160911720556E-2"/>
    <x v="40"/>
    <x v="1"/>
    <x v="3"/>
    <n v="28"/>
    <n v="199.54836091184566"/>
    <x v="1084"/>
    <n v="368.49990742573783"/>
    <x v="16"/>
    <x v="11"/>
    <x v="25"/>
  </r>
  <r>
    <x v="9482"/>
    <s v="Product42"/>
    <n v="14"/>
    <x v="2"/>
    <x v="1"/>
    <n v="8.8239172975539765E-2"/>
    <x v="41"/>
    <x v="2"/>
    <x v="3"/>
    <n v="108"/>
    <n v="86.557825640768598"/>
    <x v="309"/>
    <n v="1104.8804856833269"/>
    <x v="17"/>
    <x v="11"/>
    <x v="25"/>
  </r>
  <r>
    <x v="9483"/>
    <s v="Product43"/>
    <n v="4"/>
    <x v="2"/>
    <x v="1"/>
    <n v="8.7850996739982007E-2"/>
    <x v="42"/>
    <x v="3"/>
    <x v="2"/>
    <n v="157"/>
    <n v="251.2244264894432"/>
    <x v="1581"/>
    <n v="916.61644086766114"/>
    <x v="18"/>
    <x v="11"/>
    <x v="25"/>
  </r>
  <r>
    <x v="9484"/>
    <s v="Product44"/>
    <n v="15"/>
    <x v="1"/>
    <x v="0"/>
    <n v="4.9091898373283899E-2"/>
    <x v="43"/>
    <x v="4"/>
    <x v="3"/>
    <n v="201"/>
    <n v="313.84380536839888"/>
    <x v="25"/>
    <n v="4476.5492575525313"/>
    <x v="19"/>
    <x v="11"/>
    <x v="25"/>
  </r>
  <r>
    <x v="9485"/>
    <s v="Product45"/>
    <n v="13"/>
    <x v="1"/>
    <x v="0"/>
    <n v="5.519217614300307E-2"/>
    <x v="44"/>
    <x v="0"/>
    <x v="0"/>
    <n v="74"/>
    <n v="101.08240562537974"/>
    <x v="1501"/>
    <n v="1241.5448199588889"/>
    <x v="20"/>
    <x v="11"/>
    <x v="25"/>
  </r>
  <r>
    <x v="9486"/>
    <s v="Product46"/>
    <n v="5"/>
    <x v="1"/>
    <x v="0"/>
    <n v="7.1024904886873269E-2"/>
    <x v="45"/>
    <x v="1"/>
    <x v="0"/>
    <n v="64"/>
    <n v="253.62002240813223"/>
    <x v="1430"/>
    <n v="1178.0334221959397"/>
    <x v="21"/>
    <x v="11"/>
    <x v="25"/>
  </r>
  <r>
    <x v="9487"/>
    <s v="Product47"/>
    <n v="8"/>
    <x v="1"/>
    <x v="0"/>
    <n v="1.4007186771032243E-2"/>
    <x v="46"/>
    <x v="2"/>
    <x v="1"/>
    <n v="66"/>
    <n v="182.11471032482217"/>
    <x v="503"/>
    <n v="1436.5103645083996"/>
    <x v="22"/>
    <x v="11"/>
    <x v="25"/>
  </r>
  <r>
    <x v="9488"/>
    <s v="Product48"/>
    <n v="11"/>
    <x v="0"/>
    <x v="1"/>
    <n v="5.7711190478176716E-2"/>
    <x v="47"/>
    <x v="3"/>
    <x v="0"/>
    <n v="201"/>
    <n v="63.674334562854057"/>
    <x v="729"/>
    <n v="659.99574203558643"/>
    <x v="23"/>
    <x v="11"/>
    <x v="25"/>
  </r>
  <r>
    <x v="9489"/>
    <s v="Product49"/>
    <n v="3"/>
    <x v="1"/>
    <x v="0"/>
    <n v="4.3342129286684399E-2"/>
    <x v="48"/>
    <x v="0"/>
    <x v="1"/>
    <n v="100"/>
    <n v="58.094989335244328"/>
    <x v="47"/>
    <n v="166.73108638970288"/>
    <x v="24"/>
    <x v="11"/>
    <x v="25"/>
  </r>
  <r>
    <x v="9490"/>
    <s v="Product50"/>
    <n v="10"/>
    <x v="2"/>
    <x v="0"/>
    <n v="4.0790795698263825E-3"/>
    <x v="49"/>
    <x v="1"/>
    <x v="2"/>
    <n v="75"/>
    <n v="229.79910531506678"/>
    <x v="59"/>
    <n v="2288.6173647941173"/>
    <x v="25"/>
    <x v="11"/>
    <x v="25"/>
  </r>
  <r>
    <x v="9491"/>
    <s v="Product51"/>
    <n v="11"/>
    <x v="0"/>
    <x v="0"/>
    <n v="3.7776574959841429E-2"/>
    <x v="50"/>
    <x v="2"/>
    <x v="0"/>
    <n v="217"/>
    <n v="311.24661583314429"/>
    <x v="750"/>
    <n v="3294.376631910392"/>
    <x v="26"/>
    <x v="11"/>
    <x v="25"/>
  </r>
  <r>
    <x v="9492"/>
    <s v="Product52"/>
    <n v="2"/>
    <x v="0"/>
    <x v="0"/>
    <n v="3.0191449333258659E-2"/>
    <x v="51"/>
    <x v="3"/>
    <x v="3"/>
    <n v="149"/>
    <n v="191.1281296006805"/>
    <x v="746"/>
    <n v="370.71538871936212"/>
    <x v="27"/>
    <x v="11"/>
    <x v="25"/>
  </r>
  <r>
    <x v="9493"/>
    <s v="Product53"/>
    <n v="8"/>
    <x v="0"/>
    <x v="0"/>
    <n v="7.5431707953882515E-2"/>
    <x v="52"/>
    <x v="4"/>
    <x v="3"/>
    <n v="40"/>
    <n v="245.46529264845663"/>
    <x v="1430"/>
    <n v="1815.5954110446714"/>
    <x v="28"/>
    <x v="11"/>
    <x v="25"/>
  </r>
  <r>
    <x v="9494"/>
    <s v="Product54"/>
    <n v="8"/>
    <x v="1"/>
    <x v="1"/>
    <n v="1.5881755961830082E-2"/>
    <x v="53"/>
    <x v="0"/>
    <x v="2"/>
    <n v="185"/>
    <n v="75.960412272978374"/>
    <x v="1016"/>
    <n v="598.03222033999145"/>
    <x v="29"/>
    <x v="11"/>
    <x v="25"/>
  </r>
  <r>
    <x v="9495"/>
    <s v="Product55"/>
    <n v="4"/>
    <x v="1"/>
    <x v="1"/>
    <n v="9.4106357261735052E-2"/>
    <x v="54"/>
    <x v="1"/>
    <x v="3"/>
    <n v="160"/>
    <n v="212.43792812424752"/>
    <x v="1311"/>
    <n v="769.78467425697715"/>
    <x v="30"/>
    <x v="11"/>
    <x v="25"/>
  </r>
  <r>
    <x v="9496"/>
    <s v="Product56"/>
    <n v="10"/>
    <x v="1"/>
    <x v="0"/>
    <n v="4.1791537458911357E-2"/>
    <x v="55"/>
    <x v="2"/>
    <x v="0"/>
    <n v="229"/>
    <n v="184.54585619478834"/>
    <x v="1321"/>
    <n v="1768.3340113273698"/>
    <x v="0"/>
    <x v="0"/>
    <x v="26"/>
  </r>
  <r>
    <x v="9497"/>
    <s v="Product57"/>
    <n v="10"/>
    <x v="0"/>
    <x v="0"/>
    <n v="9.9004862381037756E-2"/>
    <x v="56"/>
    <x v="3"/>
    <x v="0"/>
    <n v="6"/>
    <n v="249.10908064472753"/>
    <x v="124"/>
    <n v="2244.4607039762941"/>
    <x v="1"/>
    <x v="0"/>
    <x v="26"/>
  </r>
  <r>
    <x v="9498"/>
    <s v="Product58"/>
    <n v="8"/>
    <x v="2"/>
    <x v="0"/>
    <n v="6.00236748705609E-2"/>
    <x v="57"/>
    <x v="4"/>
    <x v="1"/>
    <n v="219"/>
    <n v="256.57140259363234"/>
    <x v="208"/>
    <n v="1929.368353146147"/>
    <x v="2"/>
    <x v="0"/>
    <x v="26"/>
  </r>
  <r>
    <x v="9499"/>
    <s v="Product59"/>
    <n v="15"/>
    <x v="2"/>
    <x v="0"/>
    <n v="5.2882894535707164E-3"/>
    <x v="58"/>
    <x v="0"/>
    <x v="0"/>
    <n v="30"/>
    <n v="182.15269203004055"/>
    <x v="92"/>
    <n v="2717.8412380475784"/>
    <x v="3"/>
    <x v="0"/>
    <x v="26"/>
  </r>
  <r>
    <x v="9500"/>
    <s v="Product60"/>
    <n v="13"/>
    <x v="1"/>
    <x v="1"/>
    <n v="2.6808609397578453E-2"/>
    <x v="59"/>
    <x v="1"/>
    <x v="1"/>
    <n v="83"/>
    <n v="277.00836874768459"/>
    <x v="753"/>
    <n v="3504.5680746708776"/>
    <x v="4"/>
    <x v="0"/>
    <x v="26"/>
  </r>
  <r>
    <x v="9501"/>
    <s v="Product61"/>
    <n v="2"/>
    <x v="1"/>
    <x v="0"/>
    <n v="1.4519676781390557E-2"/>
    <x v="60"/>
    <x v="2"/>
    <x v="2"/>
    <n v="177"/>
    <n v="86.412699543470268"/>
    <x v="105"/>
    <n v="170.31603015258332"/>
    <x v="5"/>
    <x v="0"/>
    <x v="26"/>
  </r>
  <r>
    <x v="9502"/>
    <s v="Product62"/>
    <n v="13"/>
    <x v="1"/>
    <x v="0"/>
    <n v="4.1969006842883919E-2"/>
    <x v="61"/>
    <x v="3"/>
    <x v="0"/>
    <n v="75"/>
    <n v="54.093220358965397"/>
    <x v="406"/>
    <n v="673.69876110636244"/>
    <x v="6"/>
    <x v="0"/>
    <x v="26"/>
  </r>
  <r>
    <x v="9503"/>
    <s v="Product63"/>
    <n v="14"/>
    <x v="1"/>
    <x v="0"/>
    <n v="6.217001599774722E-2"/>
    <x v="62"/>
    <x v="4"/>
    <x v="3"/>
    <n v="135"/>
    <n v="79.749529973949194"/>
    <x v="666"/>
    <n v="1047.0810058751833"/>
    <x v="7"/>
    <x v="0"/>
    <x v="26"/>
  </r>
  <r>
    <x v="9504"/>
    <s v="Product64"/>
    <n v="5"/>
    <x v="0"/>
    <x v="0"/>
    <n v="5.4163729102577165E-3"/>
    <x v="63"/>
    <x v="0"/>
    <x v="3"/>
    <n v="190"/>
    <n v="218.25909972779729"/>
    <x v="839"/>
    <n v="1085.3846352630719"/>
    <x v="8"/>
    <x v="0"/>
    <x v="26"/>
  </r>
  <r>
    <x v="9505"/>
    <s v="Product65"/>
    <n v="2"/>
    <x v="1"/>
    <x v="0"/>
    <n v="1.0401189231775167E-2"/>
    <x v="64"/>
    <x v="1"/>
    <x v="2"/>
    <n v="24"/>
    <n v="48.93603865699535"/>
    <x v="312"/>
    <n v="96.854091317340959"/>
    <x v="9"/>
    <x v="0"/>
    <x v="26"/>
  </r>
  <r>
    <x v="9506"/>
    <s v="Product66"/>
    <n v="5"/>
    <x v="2"/>
    <x v="1"/>
    <n v="9.5268071325528225E-2"/>
    <x v="65"/>
    <x v="2"/>
    <x v="3"/>
    <n v="107"/>
    <n v="147.16759787981024"/>
    <x v="1009"/>
    <n v="665.73612334094912"/>
    <x v="10"/>
    <x v="0"/>
    <x v="26"/>
  </r>
  <r>
    <x v="9507"/>
    <s v="Product67"/>
    <n v="7"/>
    <x v="0"/>
    <x v="1"/>
    <n v="3.4938683219074861E-2"/>
    <x v="66"/>
    <x v="3"/>
    <x v="0"/>
    <n v="231"/>
    <n v="60.778716568667789"/>
    <x v="175"/>
    <n v="410.58631770809217"/>
    <x v="11"/>
    <x v="0"/>
    <x v="26"/>
  </r>
  <r>
    <x v="9508"/>
    <s v="Product68"/>
    <n v="5"/>
    <x v="0"/>
    <x v="0"/>
    <n v="9.1561237798581302E-2"/>
    <x v="67"/>
    <x v="4"/>
    <x v="0"/>
    <n v="140"/>
    <n v="303.2972779166106"/>
    <x v="699"/>
    <n v="1377.6350186481272"/>
    <x v="12"/>
    <x v="0"/>
    <x v="26"/>
  </r>
  <r>
    <x v="9509"/>
    <s v="Product69"/>
    <n v="4"/>
    <x v="0"/>
    <x v="0"/>
    <n v="7.8627478560836525E-4"/>
    <x v="68"/>
    <x v="0"/>
    <x v="1"/>
    <n v="113"/>
    <n v="94.133950786259291"/>
    <x v="301"/>
    <n v="376.23974253714545"/>
    <x v="13"/>
    <x v="0"/>
    <x v="26"/>
  </r>
  <r>
    <x v="9510"/>
    <s v="Product70"/>
    <n v="7"/>
    <x v="1"/>
    <x v="0"/>
    <n v="5.3274158319696618E-2"/>
    <x v="69"/>
    <x v="1"/>
    <x v="0"/>
    <n v="152"/>
    <n v="193.91912750190542"/>
    <x v="715"/>
    <n v="1285.1177444150603"/>
    <x v="14"/>
    <x v="0"/>
    <x v="26"/>
  </r>
  <r>
    <x v="9511"/>
    <s v="Product71"/>
    <n v="10"/>
    <x v="1"/>
    <x v="0"/>
    <n v="1.3430796531490697E-2"/>
    <x v="70"/>
    <x v="2"/>
    <x v="1"/>
    <n v="46"/>
    <n v="64.014922217268364"/>
    <x v="584"/>
    <n v="631.55150821989025"/>
    <x v="15"/>
    <x v="0"/>
    <x v="26"/>
  </r>
  <r>
    <x v="9512"/>
    <s v="Product72"/>
    <n v="12"/>
    <x v="1"/>
    <x v="1"/>
    <n v="9.2299060178808678E-2"/>
    <x v="71"/>
    <x v="3"/>
    <x v="2"/>
    <n v="50"/>
    <n v="147.15199715466315"/>
    <x v="321"/>
    <n v="1602.8400733662361"/>
    <x v="16"/>
    <x v="0"/>
    <x v="26"/>
  </r>
  <r>
    <x v="9513"/>
    <s v="Product73"/>
    <n v="5"/>
    <x v="0"/>
    <x v="0"/>
    <n v="9.5137525176460264E-2"/>
    <x v="72"/>
    <x v="0"/>
    <x v="0"/>
    <n v="202"/>
    <n v="197.41753071761457"/>
    <x v="983"/>
    <n v="893.17857709346447"/>
    <x v="17"/>
    <x v="0"/>
    <x v="26"/>
  </r>
  <r>
    <x v="9514"/>
    <s v="Product74"/>
    <n v="5"/>
    <x v="2"/>
    <x v="0"/>
    <n v="4.3815025404417535E-2"/>
    <x v="73"/>
    <x v="1"/>
    <x v="3"/>
    <n v="68"/>
    <n v="138.8048346045245"/>
    <x v="411"/>
    <n v="663.61548625035653"/>
    <x v="18"/>
    <x v="0"/>
    <x v="26"/>
  </r>
  <r>
    <x v="9515"/>
    <s v="Product75"/>
    <n v="10"/>
    <x v="2"/>
    <x v="0"/>
    <n v="4.4876463817316171E-2"/>
    <x v="74"/>
    <x v="2"/>
    <x v="3"/>
    <n v="77"/>
    <n v="140.06214686710175"/>
    <x v="30"/>
    <n v="1337.7665300104463"/>
    <x v="19"/>
    <x v="0"/>
    <x v="26"/>
  </r>
  <r>
    <x v="9516"/>
    <s v="Product76"/>
    <n v="3"/>
    <x v="1"/>
    <x v="0"/>
    <n v="7.3281528296882115E-2"/>
    <x v="75"/>
    <x v="3"/>
    <x v="2"/>
    <n v="77"/>
    <n v="45.300998282372596"/>
    <x v="73"/>
    <n v="125.94381568459769"/>
    <x v="20"/>
    <x v="0"/>
    <x v="26"/>
  </r>
  <r>
    <x v="9517"/>
    <s v="Product77"/>
    <n v="11"/>
    <x v="1"/>
    <x v="0"/>
    <n v="4.3782029461415753E-2"/>
    <x v="76"/>
    <x v="4"/>
    <x v="3"/>
    <n v="87"/>
    <n v="48.481452432270927"/>
    <x v="74"/>
    <n v="509.94719658903915"/>
    <x v="21"/>
    <x v="0"/>
    <x v="26"/>
  </r>
  <r>
    <x v="9518"/>
    <s v="Product78"/>
    <n v="11"/>
    <x v="1"/>
    <x v="1"/>
    <n v="8.6786588130820908E-2"/>
    <x v="77"/>
    <x v="0"/>
    <x v="0"/>
    <n v="151"/>
    <n v="74.376009216057255"/>
    <x v="1025"/>
    <n v="747.13286051150067"/>
    <x v="22"/>
    <x v="0"/>
    <x v="26"/>
  </r>
  <r>
    <x v="9519"/>
    <s v="Product79"/>
    <n v="13"/>
    <x v="1"/>
    <x v="1"/>
    <n v="9.9453148874665748E-2"/>
    <x v="78"/>
    <x v="1"/>
    <x v="0"/>
    <n v="149"/>
    <n v="242.52186591908108"/>
    <x v="76"/>
    <n v="2839.2299348720967"/>
    <x v="23"/>
    <x v="0"/>
    <x v="26"/>
  </r>
  <r>
    <x v="9520"/>
    <s v="Product80"/>
    <n v="9"/>
    <x v="0"/>
    <x v="0"/>
    <n v="9.1881818838372552E-3"/>
    <x v="79"/>
    <x v="2"/>
    <x v="1"/>
    <n v="29"/>
    <n v="131.06827635632072"/>
    <x v="766"/>
    <n v="1168.77597474562"/>
    <x v="24"/>
    <x v="0"/>
    <x v="26"/>
  </r>
  <r>
    <x v="9521"/>
    <s v="Product81"/>
    <n v="9"/>
    <x v="1"/>
    <x v="0"/>
    <n v="2.7429681662651154E-2"/>
    <x v="80"/>
    <x v="3"/>
    <x v="0"/>
    <n v="237"/>
    <n v="81.402602913682074"/>
    <x v="1409"/>
    <n v="712.52779886323719"/>
    <x v="25"/>
    <x v="0"/>
    <x v="26"/>
  </r>
  <r>
    <x v="9522"/>
    <s v="Product82"/>
    <n v="1"/>
    <x v="2"/>
    <x v="0"/>
    <n v="6.8400098155298628E-2"/>
    <x v="81"/>
    <x v="4"/>
    <x v="1"/>
    <n v="183"/>
    <n v="178.1074392436677"/>
    <x v="1256"/>
    <n v="165.92487291721196"/>
    <x v="26"/>
    <x v="0"/>
    <x v="26"/>
  </r>
  <r>
    <x v="9523"/>
    <s v="Product83"/>
    <n v="9"/>
    <x v="0"/>
    <x v="0"/>
    <n v="1.0837404244712323E-2"/>
    <x v="82"/>
    <x v="0"/>
    <x v="2"/>
    <n v="199"/>
    <n v="127.17946370564093"/>
    <x v="1195"/>
    <n v="1132.2105160125345"/>
    <x v="27"/>
    <x v="0"/>
    <x v="26"/>
  </r>
  <r>
    <x v="9524"/>
    <s v="Product84"/>
    <n v="12"/>
    <x v="0"/>
    <x v="1"/>
    <n v="2.0957136764023179E-2"/>
    <x v="83"/>
    <x v="1"/>
    <x v="0"/>
    <n v="207"/>
    <n v="298.01546248774878"/>
    <x v="1257"/>
    <n v="3501.2389401911928"/>
    <x v="28"/>
    <x v="0"/>
    <x v="26"/>
  </r>
  <r>
    <x v="9525"/>
    <s v="Product85"/>
    <n v="3"/>
    <x v="0"/>
    <x v="0"/>
    <n v="6.7771256088021176E-2"/>
    <x v="84"/>
    <x v="2"/>
    <x v="3"/>
    <n v="217"/>
    <n v="231.23193758607309"/>
    <x v="1005"/>
    <n v="646.683176184594"/>
    <x v="29"/>
    <x v="0"/>
    <x v="26"/>
  </r>
  <r>
    <x v="9526"/>
    <s v="Product86"/>
    <n v="5"/>
    <x v="1"/>
    <x v="0"/>
    <n v="6.4054625444203539E-2"/>
    <x v="85"/>
    <x v="3"/>
    <x v="3"/>
    <n v="247"/>
    <n v="169.71489392704979"/>
    <x v="83"/>
    <n v="794.21934982124935"/>
    <x v="30"/>
    <x v="0"/>
    <x v="26"/>
  </r>
  <r>
    <x v="9527"/>
    <s v="Product87"/>
    <n v="15"/>
    <x v="1"/>
    <x v="0"/>
    <n v="5.3076727043636834E-2"/>
    <x v="86"/>
    <x v="4"/>
    <x v="2"/>
    <n v="54"/>
    <n v="69.804770856636679"/>
    <x v="60"/>
    <n v="991.49643131303037"/>
    <x v="0"/>
    <x v="1"/>
    <x v="26"/>
  </r>
  <r>
    <x v="9528"/>
    <s v="Product88"/>
    <n v="1"/>
    <x v="1"/>
    <x v="0"/>
    <n v="5.0107063889156755E-2"/>
    <x v="87"/>
    <x v="0"/>
    <x v="3"/>
    <n v="146"/>
    <n v="206.94905477022493"/>
    <x v="1592"/>
    <n v="196.57944526105268"/>
    <x v="1"/>
    <x v="1"/>
    <x v="26"/>
  </r>
  <r>
    <x v="9529"/>
    <s v="Product89"/>
    <n v="6"/>
    <x v="0"/>
    <x v="0"/>
    <n v="8.28430145560861E-2"/>
    <x v="88"/>
    <x v="1"/>
    <x v="0"/>
    <n v="83"/>
    <n v="58.615933627929337"/>
    <x v="111"/>
    <n v="322.56007791103326"/>
    <x v="2"/>
    <x v="1"/>
    <x v="26"/>
  </r>
  <r>
    <x v="9530"/>
    <s v="Product90"/>
    <n v="5"/>
    <x v="2"/>
    <x v="1"/>
    <n v="2.0927370709751748E-2"/>
    <x v="89"/>
    <x v="2"/>
    <x v="0"/>
    <n v="187"/>
    <n v="307.14789922022953"/>
    <x v="687"/>
    <n v="1503.6005063526318"/>
    <x v="3"/>
    <x v="1"/>
    <x v="26"/>
  </r>
  <r>
    <x v="9531"/>
    <s v="Product91"/>
    <n v="2"/>
    <x v="2"/>
    <x v="1"/>
    <n v="9.6900504998705846E-3"/>
    <x v="90"/>
    <x v="3"/>
    <x v="1"/>
    <n v="23"/>
    <n v="264.47875589137789"/>
    <x v="595"/>
    <n v="523.831886781295"/>
    <x v="4"/>
    <x v="1"/>
    <x v="26"/>
  </r>
  <r>
    <x v="9532"/>
    <s v="Product92"/>
    <n v="1"/>
    <x v="1"/>
    <x v="0"/>
    <n v="9.1762234720513147E-2"/>
    <x v="91"/>
    <x v="4"/>
    <x v="0"/>
    <n v="189"/>
    <n v="274.09518630558597"/>
    <x v="364"/>
    <n v="248.94359948405"/>
    <x v="5"/>
    <x v="1"/>
    <x v="26"/>
  </r>
  <r>
    <x v="9533"/>
    <s v="Product93"/>
    <n v="1"/>
    <x v="1"/>
    <x v="0"/>
    <n v="1.4168363516800753E-2"/>
    <x v="92"/>
    <x v="0"/>
    <x v="1"/>
    <n v="22"/>
    <n v="163.44464748865502"/>
    <x v="755"/>
    <n v="161.1289043081604"/>
    <x v="6"/>
    <x v="1"/>
    <x v="26"/>
  </r>
  <r>
    <x v="9534"/>
    <s v="Product94"/>
    <n v="7"/>
    <x v="1"/>
    <x v="0"/>
    <n v="4.3174251768395913E-2"/>
    <x v="93"/>
    <x v="1"/>
    <x v="2"/>
    <n v="130"/>
    <n v="140.08406188954939"/>
    <x v="1021"/>
    <n v="938.25226132953298"/>
    <x v="7"/>
    <x v="1"/>
    <x v="26"/>
  </r>
  <r>
    <x v="9535"/>
    <s v="Product95"/>
    <n v="11"/>
    <x v="1"/>
    <x v="0"/>
    <n v="5.8868047743342859E-2"/>
    <x v="94"/>
    <x v="2"/>
    <x v="0"/>
    <n v="90"/>
    <n v="39.686877853560304"/>
    <x v="424"/>
    <n v="410.85647716621969"/>
    <x v="8"/>
    <x v="1"/>
    <x v="26"/>
  </r>
  <r>
    <x v="9536"/>
    <s v="Product96"/>
    <n v="2"/>
    <x v="0"/>
    <x v="1"/>
    <n v="9.1598364910555063E-2"/>
    <x v="95"/>
    <x v="3"/>
    <x v="3"/>
    <n v="192"/>
    <n v="56.321725890341796"/>
    <x v="425"/>
    <n v="102.32549577969202"/>
    <x v="9"/>
    <x v="1"/>
    <x v="26"/>
  </r>
  <r>
    <x v="9537"/>
    <s v="Product97"/>
    <n v="7"/>
    <x v="1"/>
    <x v="0"/>
    <n v="4.3418738516256876E-2"/>
    <x v="96"/>
    <x v="0"/>
    <x v="3"/>
    <n v="200"/>
    <n v="99.827537653767124"/>
    <x v="94"/>
    <n v="668.45206329759503"/>
    <x v="10"/>
    <x v="1"/>
    <x v="26"/>
  </r>
  <r>
    <x v="9538"/>
    <s v="Product98"/>
    <n v="15"/>
    <x v="2"/>
    <x v="0"/>
    <n v="1.1776387452274661E-2"/>
    <x v="97"/>
    <x v="1"/>
    <x v="2"/>
    <n v="93"/>
    <n v="188.1086793806696"/>
    <x v="1209"/>
    <n v="2788.4015803372067"/>
    <x v="11"/>
    <x v="1"/>
    <x v="26"/>
  </r>
  <r>
    <x v="9539"/>
    <s v="Product99"/>
    <n v="14"/>
    <x v="0"/>
    <x v="0"/>
    <n v="6.7615948351815766E-2"/>
    <x v="98"/>
    <x v="2"/>
    <x v="3"/>
    <n v="216"/>
    <n v="171.15137211026206"/>
    <x v="1427"/>
    <n v="2234.1033368263707"/>
    <x v="12"/>
    <x v="1"/>
    <x v="26"/>
  </r>
  <r>
    <x v="9540"/>
    <s v="Product100"/>
    <n v="7"/>
    <x v="0"/>
    <x v="0"/>
    <n v="7.0385406862658415E-2"/>
    <x v="99"/>
    <x v="3"/>
    <x v="0"/>
    <n v="83"/>
    <n v="136.49289753555206"/>
    <x v="1458"/>
    <n v="888.20052586054362"/>
    <x v="13"/>
    <x v="1"/>
    <x v="26"/>
  </r>
  <r>
    <x v="9541"/>
    <s v="Product101"/>
    <n v="15"/>
    <x v="0"/>
    <x v="0"/>
    <n v="2.0795651895735314E-2"/>
    <x v="100"/>
    <x v="4"/>
    <x v="0"/>
    <n v="230"/>
    <n v="35.118962488500962"/>
    <x v="1077"/>
    <n v="515.82961154476061"/>
    <x v="14"/>
    <x v="1"/>
    <x v="26"/>
  </r>
  <r>
    <x v="9542"/>
    <s v="Product102"/>
    <n v="12"/>
    <x v="1"/>
    <x v="1"/>
    <n v="8.4406790629320216E-2"/>
    <x v="101"/>
    <x v="0"/>
    <x v="1"/>
    <n v="47"/>
    <n v="134.44331064103434"/>
    <x v="451"/>
    <n v="1477.1445872189267"/>
    <x v="15"/>
    <x v="1"/>
    <x v="26"/>
  </r>
  <r>
    <x v="9543"/>
    <s v="Product103"/>
    <n v="1"/>
    <x v="1"/>
    <x v="1"/>
    <n v="7.8091119586181298E-2"/>
    <x v="102"/>
    <x v="1"/>
    <x v="0"/>
    <n v="169"/>
    <n v="307.13009876120611"/>
    <x v="938"/>
    <n v="283.1459654903291"/>
    <x v="16"/>
    <x v="1"/>
    <x v="26"/>
  </r>
  <r>
    <x v="9544"/>
    <s v="Product104"/>
    <n v="12"/>
    <x v="1"/>
    <x v="0"/>
    <n v="8.2409908935424603E-2"/>
    <x v="103"/>
    <x v="2"/>
    <x v="1"/>
    <n v="215"/>
    <n v="229.42968840950411"/>
    <x v="679"/>
    <n v="2526.2689041671283"/>
    <x v="17"/>
    <x v="1"/>
    <x v="26"/>
  </r>
  <r>
    <x v="9545"/>
    <s v="Product105"/>
    <n v="8"/>
    <x v="0"/>
    <x v="0"/>
    <n v="5.7778092969430844E-2"/>
    <x v="104"/>
    <x v="3"/>
    <x v="2"/>
    <n v="222"/>
    <n v="112.53400722758234"/>
    <x v="965"/>
    <n v="848.25605516611586"/>
    <x v="18"/>
    <x v="1"/>
    <x v="26"/>
  </r>
  <r>
    <x v="9546"/>
    <s v="Product106"/>
    <n v="1"/>
    <x v="2"/>
    <x v="0"/>
    <n v="4.4786694467153769E-2"/>
    <x v="105"/>
    <x v="4"/>
    <x v="0"/>
    <n v="240"/>
    <n v="29.312221958047431"/>
    <x v="102"/>
    <n v="27.999424429058966"/>
    <x v="19"/>
    <x v="1"/>
    <x v="26"/>
  </r>
  <r>
    <x v="9547"/>
    <s v="Product107"/>
    <n v="12"/>
    <x v="2"/>
    <x v="0"/>
    <n v="7.9217596813644986E-2"/>
    <x v="106"/>
    <x v="0"/>
    <x v="3"/>
    <n v="6"/>
    <n v="162.35946746908951"/>
    <x v="708"/>
    <n v="1793.9728876349407"/>
    <x v="20"/>
    <x v="1"/>
    <x v="26"/>
  </r>
  <r>
    <x v="9548"/>
    <s v="Product108"/>
    <n v="13"/>
    <x v="1"/>
    <x v="1"/>
    <n v="2.235695630844118E-2"/>
    <x v="107"/>
    <x v="1"/>
    <x v="3"/>
    <n v="180"/>
    <n v="242.7160240343724"/>
    <x v="191"/>
    <n v="3084.765222365806"/>
    <x v="21"/>
    <x v="1"/>
    <x v="26"/>
  </r>
  <r>
    <x v="9549"/>
    <s v="Product109"/>
    <n v="3"/>
    <x v="1"/>
    <x v="0"/>
    <n v="4.4085025347182063E-3"/>
    <x v="108"/>
    <x v="2"/>
    <x v="2"/>
    <n v="118"/>
    <n v="30.915882144370272"/>
    <x v="105"/>
    <n v="92.338768198721297"/>
    <x v="22"/>
    <x v="1"/>
    <x v="26"/>
  </r>
  <r>
    <x v="9550"/>
    <s v="Product110"/>
    <n v="14"/>
    <x v="1"/>
    <x v="0"/>
    <n v="1.3645285332867152E-2"/>
    <x v="109"/>
    <x v="3"/>
    <x v="3"/>
    <n v="119"/>
    <n v="45.131735330535882"/>
    <x v="1572"/>
    <n v="623.22259894136585"/>
    <x v="23"/>
    <x v="1"/>
    <x v="26"/>
  </r>
  <r>
    <x v="9551"/>
    <s v="Product111"/>
    <n v="7"/>
    <x v="1"/>
    <x v="0"/>
    <n v="3.871261581979564E-2"/>
    <x v="110"/>
    <x v="4"/>
    <x v="0"/>
    <n v="164"/>
    <n v="252.67625396912723"/>
    <x v="107"/>
    <n v="1700.261466557047"/>
    <x v="24"/>
    <x v="1"/>
    <x v="26"/>
  </r>
  <r>
    <x v="9552"/>
    <s v="Product112"/>
    <n v="8"/>
    <x v="0"/>
    <x v="0"/>
    <n v="4.1805623230996847E-2"/>
    <x v="111"/>
    <x v="0"/>
    <x v="0"/>
    <n v="207"/>
    <n v="252.26263217717803"/>
    <x v="660"/>
    <n v="1933.7330849689549"/>
    <x v="25"/>
    <x v="1"/>
    <x v="26"/>
  </r>
  <r>
    <x v="9553"/>
    <s v="Product113"/>
    <n v="8"/>
    <x v="1"/>
    <x v="0"/>
    <n v="6.0456846090847123E-3"/>
    <x v="112"/>
    <x v="1"/>
    <x v="1"/>
    <n v="20"/>
    <n v="66.417906562223621"/>
    <x v="738"/>
    <n v="528.13091877402212"/>
    <x v="26"/>
    <x v="1"/>
    <x v="26"/>
  </r>
  <r>
    <x v="9554"/>
    <s v="Product114"/>
    <n v="9"/>
    <x v="2"/>
    <x v="1"/>
    <n v="7.1044868643053136E-2"/>
    <x v="113"/>
    <x v="2"/>
    <x v="0"/>
    <n v="21"/>
    <n v="136.75620147458596"/>
    <x v="364"/>
    <n v="1143.3633759423096"/>
    <x v="27"/>
    <x v="1"/>
    <x v="26"/>
  </r>
  <r>
    <x v="9555"/>
    <s v="Product115"/>
    <n v="3"/>
    <x v="0"/>
    <x v="1"/>
    <n v="7.8120335463826907E-2"/>
    <x v="114"/>
    <x v="3"/>
    <x v="1"/>
    <n v="104"/>
    <n v="194.66760096860406"/>
    <x v="239"/>
    <n v="538.38030803099491"/>
    <x v="0"/>
    <x v="2"/>
    <x v="26"/>
  </r>
  <r>
    <x v="9556"/>
    <s v="Product116"/>
    <n v="13"/>
    <x v="0"/>
    <x v="0"/>
    <n v="4.8098225874615243E-2"/>
    <x v="115"/>
    <x v="4"/>
    <x v="2"/>
    <n v="134"/>
    <n v="280.4652596047502"/>
    <x v="764"/>
    <n v="3470.6799165778784"/>
    <x v="1"/>
    <x v="2"/>
    <x v="26"/>
  </r>
  <r>
    <x v="9557"/>
    <s v="Product117"/>
    <n v="9"/>
    <x v="0"/>
    <x v="0"/>
    <n v="7.1561934960215803E-2"/>
    <x v="116"/>
    <x v="0"/>
    <x v="0"/>
    <n v="201"/>
    <n v="63.733672421915706"/>
    <x v="1066"/>
    <n v="532.55490751154593"/>
    <x v="2"/>
    <x v="2"/>
    <x v="26"/>
  </r>
  <r>
    <x v="9558"/>
    <s v="Product118"/>
    <n v="6"/>
    <x v="1"/>
    <x v="0"/>
    <n v="9.7032680308137942E-2"/>
    <x v="117"/>
    <x v="1"/>
    <x v="3"/>
    <n v="30"/>
    <n v="314.1588137368355"/>
    <x v="641"/>
    <n v="1702.0508519851517"/>
    <x v="3"/>
    <x v="2"/>
    <x v="26"/>
  </r>
  <r>
    <x v="9559"/>
    <s v="Product119"/>
    <n v="6"/>
    <x v="1"/>
    <x v="0"/>
    <n v="3.9637554566115243E-2"/>
    <x v="118"/>
    <x v="2"/>
    <x v="3"/>
    <n v="166"/>
    <n v="23.805185769319692"/>
    <x v="875"/>
    <n v="137.16963851659062"/>
    <x v="4"/>
    <x v="2"/>
    <x v="26"/>
  </r>
  <r>
    <x v="9560"/>
    <s v="Product120"/>
    <n v="15"/>
    <x v="1"/>
    <x v="1"/>
    <n v="1.2647375886859491E-4"/>
    <x v="119"/>
    <x v="3"/>
    <x v="2"/>
    <n v="87"/>
    <n v="60.122644574972576"/>
    <x v="340"/>
    <n v="901.72560957180076"/>
    <x v="5"/>
    <x v="2"/>
    <x v="26"/>
  </r>
  <r>
    <x v="9561"/>
    <s v="Product121"/>
    <n v="6"/>
    <x v="0"/>
    <x v="0"/>
    <n v="6.2437238415808997E-2"/>
    <x v="120"/>
    <x v="0"/>
    <x v="3"/>
    <n v="49"/>
    <n v="300.52301034543393"/>
    <x v="656"/>
    <n v="1690.5551009943567"/>
    <x v="6"/>
    <x v="2"/>
    <x v="26"/>
  </r>
  <r>
    <x v="9562"/>
    <s v="Product122"/>
    <n v="8"/>
    <x v="2"/>
    <x v="0"/>
    <n v="7.3753961147808994E-2"/>
    <x v="121"/>
    <x v="1"/>
    <x v="0"/>
    <n v="63"/>
    <n v="298.82959833391135"/>
    <x v="410"/>
    <n v="2214.3178539886135"/>
    <x v="7"/>
    <x v="2"/>
    <x v="26"/>
  </r>
  <r>
    <x v="9563"/>
    <s v="Product123"/>
    <n v="5"/>
    <x v="2"/>
    <x v="0"/>
    <n v="5.0064825960752957E-2"/>
    <x v="122"/>
    <x v="2"/>
    <x v="0"/>
    <n v="72"/>
    <n v="203.04248512164443"/>
    <x v="947"/>
    <n v="964.38599220695255"/>
    <x v="8"/>
    <x v="2"/>
    <x v="26"/>
  </r>
  <r>
    <x v="9564"/>
    <s v="Product124"/>
    <n v="8"/>
    <x v="1"/>
    <x v="0"/>
    <n v="6.5135514781189077E-2"/>
    <x v="123"/>
    <x v="3"/>
    <x v="1"/>
    <n v="7"/>
    <n v="131.37397954622594"/>
    <x v="1084"/>
    <n v="982.53494207703284"/>
    <x v="9"/>
    <x v="2"/>
    <x v="26"/>
  </r>
  <r>
    <x v="9565"/>
    <s v="Product125"/>
    <n v="4"/>
    <x v="1"/>
    <x v="0"/>
    <n v="9.3310371986076016E-2"/>
    <x v="124"/>
    <x v="4"/>
    <x v="0"/>
    <n v="239"/>
    <n v="47.760900019645106"/>
    <x v="1611"/>
    <n v="173.21725068968894"/>
    <x v="10"/>
    <x v="2"/>
    <x v="26"/>
  </r>
  <r>
    <x v="9566"/>
    <s v="Product126"/>
    <n v="1"/>
    <x v="1"/>
    <x v="1"/>
    <n v="8.7224451831650174E-2"/>
    <x v="125"/>
    <x v="0"/>
    <x v="1"/>
    <n v="57"/>
    <n v="72.091819525861339"/>
    <x v="1159"/>
    <n v="65.803650086171828"/>
    <x v="11"/>
    <x v="2"/>
    <x v="26"/>
  </r>
  <r>
    <x v="9567"/>
    <s v="Product127"/>
    <n v="15"/>
    <x v="1"/>
    <x v="1"/>
    <n v="2.622114144568144E-5"/>
    <x v="126"/>
    <x v="1"/>
    <x v="2"/>
    <n v="71"/>
    <n v="32.840051840067261"/>
    <x v="306"/>
    <n v="492.58786104634322"/>
    <x v="12"/>
    <x v="2"/>
    <x v="26"/>
  </r>
  <r>
    <x v="9568"/>
    <s v="Product128"/>
    <n v="1"/>
    <x v="0"/>
    <x v="0"/>
    <n v="7.0428563030360256E-2"/>
    <x v="127"/>
    <x v="2"/>
    <x v="0"/>
    <n v="167"/>
    <n v="213.8087798320953"/>
    <x v="1086"/>
    <n v="198.75053470524614"/>
    <x v="13"/>
    <x v="2"/>
    <x v="26"/>
  </r>
  <r>
    <x v="9569"/>
    <s v="Product129"/>
    <n v="6"/>
    <x v="1"/>
    <x v="0"/>
    <n v="5.5646263990483384E-2"/>
    <x v="128"/>
    <x v="3"/>
    <x v="3"/>
    <n v="12"/>
    <n v="154.7466757894301"/>
    <x v="708"/>
    <n v="876.81360850081035"/>
    <x v="14"/>
    <x v="2"/>
    <x v="26"/>
  </r>
  <r>
    <x v="9570"/>
    <s v="Product130"/>
    <n v="2"/>
    <x v="2"/>
    <x v="0"/>
    <n v="2.3439600830296614E-2"/>
    <x v="129"/>
    <x v="4"/>
    <x v="3"/>
    <n v="226"/>
    <n v="94.052495233871468"/>
    <x v="301"/>
    <n v="183.69588457699228"/>
    <x v="15"/>
    <x v="2"/>
    <x v="26"/>
  </r>
  <r>
    <x v="9571"/>
    <s v="Product131"/>
    <n v="9"/>
    <x v="0"/>
    <x v="0"/>
    <n v="6.3766598439868732E-2"/>
    <x v="130"/>
    <x v="0"/>
    <x v="2"/>
    <n v="147"/>
    <n v="261.60683343486176"/>
    <x v="1145"/>
    <n v="2204.3254998428579"/>
    <x v="16"/>
    <x v="2"/>
    <x v="26"/>
  </r>
  <r>
    <x v="9572"/>
    <s v="Product132"/>
    <n v="14"/>
    <x v="0"/>
    <x v="1"/>
    <n v="2.1382376089567626E-2"/>
    <x v="131"/>
    <x v="1"/>
    <x v="3"/>
    <n v="12"/>
    <n v="82.567165417587361"/>
    <x v="322"/>
    <n v="1131.2235652757056"/>
    <x v="17"/>
    <x v="2"/>
    <x v="26"/>
  </r>
  <r>
    <x v="9573"/>
    <s v="Product133"/>
    <n v="10"/>
    <x v="0"/>
    <x v="0"/>
    <n v="4.9167150197737812E-2"/>
    <x v="132"/>
    <x v="2"/>
    <x v="0"/>
    <n v="159"/>
    <n v="48.570209376216184"/>
    <x v="1312"/>
    <n v="461.82150596680191"/>
    <x v="18"/>
    <x v="2"/>
    <x v="26"/>
  </r>
  <r>
    <x v="9574"/>
    <s v="Product134"/>
    <n v="14"/>
    <x v="1"/>
    <x v="0"/>
    <n v="9.399497994007372E-2"/>
    <x v="133"/>
    <x v="3"/>
    <x v="0"/>
    <n v="199"/>
    <n v="150.33229328863933"/>
    <x v="1075"/>
    <n v="1906.8253735527976"/>
    <x v="19"/>
    <x v="2"/>
    <x v="26"/>
  </r>
  <r>
    <x v="9575"/>
    <s v="Product135"/>
    <n v="13"/>
    <x v="1"/>
    <x v="0"/>
    <n v="5.2260949785344304E-2"/>
    <x v="134"/>
    <x v="4"/>
    <x v="1"/>
    <n v="123"/>
    <n v="94.886514226647009"/>
    <x v="127"/>
    <n v="1169.0595133274439"/>
    <x v="20"/>
    <x v="2"/>
    <x v="26"/>
  </r>
  <r>
    <x v="9576"/>
    <s v="Product136"/>
    <n v="8"/>
    <x v="1"/>
    <x v="0"/>
    <n v="1.5069141333230451E-2"/>
    <x v="135"/>
    <x v="0"/>
    <x v="0"/>
    <n v="231"/>
    <n v="69.451061290400418"/>
    <x v="64"/>
    <n v="547.23594745658022"/>
    <x v="21"/>
    <x v="2"/>
    <x v="26"/>
  </r>
  <r>
    <x v="9577"/>
    <s v="Product137"/>
    <n v="6"/>
    <x v="0"/>
    <x v="0"/>
    <n v="6.7658170489452094E-2"/>
    <x v="136"/>
    <x v="1"/>
    <x v="1"/>
    <n v="162"/>
    <n v="295.60784337688261"/>
    <x v="149"/>
    <n v="1653.6453450700214"/>
    <x v="22"/>
    <x v="2"/>
    <x v="26"/>
  </r>
  <r>
    <x v="9578"/>
    <s v="Product138"/>
    <n v="10"/>
    <x v="2"/>
    <x v="1"/>
    <n v="2.4570251239271802E-2"/>
    <x v="137"/>
    <x v="2"/>
    <x v="2"/>
    <n v="121"/>
    <n v="229.37556725250096"/>
    <x v="152"/>
    <n v="2237.3975193695655"/>
    <x v="23"/>
    <x v="2"/>
    <x v="26"/>
  </r>
  <r>
    <x v="9579"/>
    <s v="Product139"/>
    <n v="11"/>
    <x v="2"/>
    <x v="1"/>
    <n v="8.560054919648763E-2"/>
    <x v="138"/>
    <x v="3"/>
    <x v="0"/>
    <n v="78"/>
    <n v="56.524633830496882"/>
    <x v="268"/>
    <n v="568.5470354462359"/>
    <x v="24"/>
    <x v="2"/>
    <x v="26"/>
  </r>
  <r>
    <x v="9580"/>
    <s v="Product140"/>
    <n v="6"/>
    <x v="1"/>
    <x v="0"/>
    <n v="3.9522841616930954E-2"/>
    <x v="139"/>
    <x v="4"/>
    <x v="3"/>
    <n v="42"/>
    <n v="55.726841412800255"/>
    <x v="38"/>
    <n v="321.14614971498196"/>
    <x v="25"/>
    <x v="2"/>
    <x v="26"/>
  </r>
  <r>
    <x v="9581"/>
    <s v="Product141"/>
    <n v="9"/>
    <x v="1"/>
    <x v="0"/>
    <n v="5.7529287728974844E-2"/>
    <x v="140"/>
    <x v="0"/>
    <x v="3"/>
    <n v="247"/>
    <n v="146.75742621621515"/>
    <x v="751"/>
    <n v="1244.8311841535285"/>
    <x v="26"/>
    <x v="2"/>
    <x v="26"/>
  </r>
  <r>
    <x v="9582"/>
    <s v="Product142"/>
    <n v="4"/>
    <x v="1"/>
    <x v="0"/>
    <n v="6.746799839681572E-2"/>
    <x v="141"/>
    <x v="1"/>
    <x v="2"/>
    <n v="20"/>
    <n v="103.31101975136625"/>
    <x v="50"/>
    <n v="385.3633281456307"/>
    <x v="27"/>
    <x v="2"/>
    <x v="26"/>
  </r>
  <r>
    <x v="9583"/>
    <s v="Product143"/>
    <n v="14"/>
    <x v="1"/>
    <x v="0"/>
    <n v="8.7817114594866921E-2"/>
    <x v="142"/>
    <x v="2"/>
    <x v="3"/>
    <n v="85"/>
    <n v="263.93707759928259"/>
    <x v="1381"/>
    <n v="3370.6243901387697"/>
    <x v="28"/>
    <x v="2"/>
    <x v="26"/>
  </r>
  <r>
    <x v="9584"/>
    <s v="Product144"/>
    <n v="9"/>
    <x v="0"/>
    <x v="1"/>
    <n v="5.8898939168047754E-2"/>
    <x v="143"/>
    <x v="3"/>
    <x v="0"/>
    <n v="240"/>
    <n v="92.859636763520257"/>
    <x v="691"/>
    <n v="786.51272399956792"/>
    <x v="29"/>
    <x v="2"/>
    <x v="26"/>
  </r>
  <r>
    <x v="9585"/>
    <s v="Product145"/>
    <n v="9"/>
    <x v="1"/>
    <x v="0"/>
    <n v="4.4523779217324658E-2"/>
    <x v="144"/>
    <x v="0"/>
    <x v="0"/>
    <n v="201"/>
    <n v="244.06275656984863"/>
    <x v="1066"/>
    <n v="2098.765442530449"/>
    <x v="30"/>
    <x v="2"/>
    <x v="26"/>
  </r>
  <r>
    <x v="9586"/>
    <s v="Product146"/>
    <n v="3"/>
    <x v="2"/>
    <x v="0"/>
    <n v="6.5700853991507643E-2"/>
    <x v="145"/>
    <x v="1"/>
    <x v="1"/>
    <n v="76"/>
    <n v="82.966658009588272"/>
    <x v="924"/>
    <n v="232.54703317661088"/>
    <x v="0"/>
    <x v="3"/>
    <x v="26"/>
  </r>
  <r>
    <x v="9587"/>
    <s v="Product147"/>
    <n v="6"/>
    <x v="0"/>
    <x v="0"/>
    <n v="9.5218591334875938E-2"/>
    <x v="146"/>
    <x v="2"/>
    <x v="0"/>
    <n v="181"/>
    <n v="197.21020275754992"/>
    <x v="1060"/>
    <n v="1070.5927503246644"/>
    <x v="1"/>
    <x v="3"/>
    <x v="26"/>
  </r>
  <r>
    <x v="9588"/>
    <s v="Product148"/>
    <n v="15"/>
    <x v="0"/>
    <x v="0"/>
    <n v="1.5742268436107432E-2"/>
    <x v="147"/>
    <x v="3"/>
    <x v="1"/>
    <n v="74"/>
    <n v="276.87008510798313"/>
    <x v="51"/>
    <n v="4087.67282859428"/>
    <x v="2"/>
    <x v="3"/>
    <x v="26"/>
  </r>
  <r>
    <x v="9589"/>
    <s v="Product149"/>
    <n v="11"/>
    <x v="0"/>
    <x v="0"/>
    <n v="1.8924716445341563E-2"/>
    <x v="148"/>
    <x v="4"/>
    <x v="2"/>
    <n v="216"/>
    <n v="260.98163084825097"/>
    <x v="196"/>
    <n v="2816.468902357055"/>
    <x v="3"/>
    <x v="3"/>
    <x v="26"/>
  </r>
  <r>
    <x v="9590"/>
    <s v="Product150"/>
    <n v="8"/>
    <x v="1"/>
    <x v="1"/>
    <n v="1.1037888441982269E-2"/>
    <x v="149"/>
    <x v="0"/>
    <x v="0"/>
    <n v="17"/>
    <n v="261.51832591146911"/>
    <x v="537"/>
    <n v="2069.0537264361947"/>
    <x v="4"/>
    <x v="3"/>
    <x v="26"/>
  </r>
  <r>
    <x v="9591"/>
    <s v="Product151"/>
    <n v="4"/>
    <x v="1"/>
    <x v="1"/>
    <n v="5.0404460702512879E-2"/>
    <x v="150"/>
    <x v="1"/>
    <x v="3"/>
    <n v="187"/>
    <n v="90.2522401828043"/>
    <x v="589"/>
    <n v="342.81249875678554"/>
    <x v="5"/>
    <x v="3"/>
    <x v="26"/>
  </r>
  <r>
    <x v="9592"/>
    <s v="Product152"/>
    <n v="14"/>
    <x v="1"/>
    <x v="0"/>
    <n v="1.6850199855942861E-2"/>
    <x v="151"/>
    <x v="2"/>
    <x v="3"/>
    <n v="74"/>
    <n v="286.51200085315025"/>
    <x v="470"/>
    <n v="3943.5790292870806"/>
    <x v="6"/>
    <x v="3"/>
    <x v="26"/>
  </r>
  <r>
    <x v="9593"/>
    <s v="Product153"/>
    <n v="3"/>
    <x v="0"/>
    <x v="0"/>
    <n v="2.9195373976067251E-2"/>
    <x v="152"/>
    <x v="3"/>
    <x v="2"/>
    <n v="78"/>
    <n v="257.45469094808288"/>
    <x v="336"/>
    <n v="749.81461489188234"/>
    <x v="7"/>
    <x v="3"/>
    <x v="26"/>
  </r>
  <r>
    <x v="9594"/>
    <s v="Product154"/>
    <n v="10"/>
    <x v="2"/>
    <x v="0"/>
    <n v="6.8234391869939501E-2"/>
    <x v="153"/>
    <x v="4"/>
    <x v="3"/>
    <n v="91"/>
    <n v="223.62387593830772"/>
    <x v="1021"/>
    <n v="2083.650367560585"/>
    <x v="8"/>
    <x v="3"/>
    <x v="26"/>
  </r>
  <r>
    <x v="9595"/>
    <s v="Product155"/>
    <n v="5"/>
    <x v="2"/>
    <x v="0"/>
    <n v="1.6345592828141641E-2"/>
    <x v="154"/>
    <x v="0"/>
    <x v="0"/>
    <n v="137"/>
    <n v="216.63986268008148"/>
    <x v="1341"/>
    <n v="1065.4937784718418"/>
    <x v="9"/>
    <x v="3"/>
    <x v="26"/>
  </r>
  <r>
    <x v="9596"/>
    <s v="Product156"/>
    <n v="10"/>
    <x v="1"/>
    <x v="1"/>
    <n v="7.1852342379053441E-2"/>
    <x v="155"/>
    <x v="1"/>
    <x v="0"/>
    <n v="219"/>
    <n v="43.343421314373366"/>
    <x v="55"/>
    <n v="402.29094966213444"/>
    <x v="10"/>
    <x v="3"/>
    <x v="26"/>
  </r>
  <r>
    <x v="9597"/>
    <s v="Product157"/>
    <n v="7"/>
    <x v="1"/>
    <x v="0"/>
    <n v="9.3186881013346365E-2"/>
    <x v="156"/>
    <x v="2"/>
    <x v="1"/>
    <n v="208"/>
    <n v="291.99677002522066"/>
    <x v="315"/>
    <n v="1853.5055123241925"/>
    <x v="11"/>
    <x v="3"/>
    <x v="26"/>
  </r>
  <r>
    <x v="9598"/>
    <s v="Product158"/>
    <n v="9"/>
    <x v="1"/>
    <x v="0"/>
    <n v="8.3327454729198072E-2"/>
    <x v="157"/>
    <x v="3"/>
    <x v="0"/>
    <n v="197"/>
    <n v="299.14223313434064"/>
    <x v="1092"/>
    <n v="2467.9392502072287"/>
    <x v="12"/>
    <x v="3"/>
    <x v="26"/>
  </r>
  <r>
    <x v="9599"/>
    <s v="Product159"/>
    <n v="6"/>
    <x v="1"/>
    <x v="0"/>
    <n v="6.8112456781442871E-2"/>
    <x v="158"/>
    <x v="4"/>
    <x v="1"/>
    <n v="91"/>
    <n v="106.1340239095905"/>
    <x v="146"/>
    <n v="593.42984875804734"/>
    <x v="13"/>
    <x v="3"/>
    <x v="26"/>
  </r>
  <r>
    <x v="9600"/>
    <s v="Product160"/>
    <n v="7"/>
    <x v="0"/>
    <x v="0"/>
    <n v="8.3275969254885562E-2"/>
    <x v="159"/>
    <x v="0"/>
    <x v="2"/>
    <n v="230"/>
    <n v="146.47809212358101"/>
    <x v="788"/>
    <n v="939.95990919168366"/>
    <x v="14"/>
    <x v="3"/>
    <x v="26"/>
  </r>
  <r>
    <x v="9601"/>
    <s v="Product161"/>
    <n v="1"/>
    <x v="1"/>
    <x v="0"/>
    <n v="2.2836074328790913E-2"/>
    <x v="160"/>
    <x v="1"/>
    <x v="0"/>
    <n v="6"/>
    <n v="130.90965588813387"/>
    <x v="1106"/>
    <n v="127.920193255916"/>
    <x v="15"/>
    <x v="3"/>
    <x v="26"/>
  </r>
  <r>
    <x v="9602"/>
    <s v="Product162"/>
    <n v="9"/>
    <x v="2"/>
    <x v="1"/>
    <n v="7.0866573258543328E-2"/>
    <x v="161"/>
    <x v="2"/>
    <x v="3"/>
    <n v="243"/>
    <n v="87.843885409377819"/>
    <x v="552"/>
    <n v="734.56821241829152"/>
    <x v="16"/>
    <x v="3"/>
    <x v="26"/>
  </r>
  <r>
    <x v="9603"/>
    <s v="Product163"/>
    <n v="1"/>
    <x v="0"/>
    <x v="1"/>
    <n v="1.8971554738767805E-2"/>
    <x v="162"/>
    <x v="3"/>
    <x v="3"/>
    <n v="71"/>
    <n v="96.946727152335498"/>
    <x v="1327"/>
    <n v="95.107497011420577"/>
    <x v="17"/>
    <x v="3"/>
    <x v="26"/>
  </r>
  <r>
    <x v="9604"/>
    <s v="Product164"/>
    <n v="7"/>
    <x v="0"/>
    <x v="0"/>
    <n v="2.6632948083074683E-2"/>
    <x v="163"/>
    <x v="4"/>
    <x v="2"/>
    <n v="181"/>
    <n v="48.295459741324208"/>
    <x v="1230"/>
    <n v="329.06446488569708"/>
    <x v="18"/>
    <x v="3"/>
    <x v="26"/>
  </r>
  <r>
    <x v="9605"/>
    <s v="Product165"/>
    <n v="13"/>
    <x v="0"/>
    <x v="0"/>
    <n v="5.4857458007743554E-2"/>
    <x v="164"/>
    <x v="0"/>
    <x v="3"/>
    <n v="186"/>
    <n v="87.137874130926065"/>
    <x v="1424"/>
    <n v="1070.6502541787615"/>
    <x v="19"/>
    <x v="3"/>
    <x v="26"/>
  </r>
  <r>
    <x v="9606"/>
    <s v="Product166"/>
    <n v="7"/>
    <x v="1"/>
    <x v="0"/>
    <n v="2.8539958979969061E-2"/>
    <x v="165"/>
    <x v="1"/>
    <x v="0"/>
    <n v="121"/>
    <n v="219.5631118553828"/>
    <x v="170"/>
    <n v="1493.0775275466106"/>
    <x v="20"/>
    <x v="3"/>
    <x v="26"/>
  </r>
  <r>
    <x v="9607"/>
    <s v="Product167"/>
    <n v="5"/>
    <x v="1"/>
    <x v="0"/>
    <n v="6.5186220016166654E-2"/>
    <x v="166"/>
    <x v="2"/>
    <x v="0"/>
    <n v="177"/>
    <n v="170.04408553851945"/>
    <x v="13"/>
    <n v="794.79777183078829"/>
    <x v="21"/>
    <x v="3"/>
    <x v="26"/>
  </r>
  <r>
    <x v="9608"/>
    <s v="Product168"/>
    <n v="8"/>
    <x v="1"/>
    <x v="1"/>
    <n v="8.1244768176751817E-2"/>
    <x v="167"/>
    <x v="3"/>
    <x v="1"/>
    <n v="219"/>
    <n v="121.8323278653895"/>
    <x v="208"/>
    <n v="895.47270905225525"/>
    <x v="22"/>
    <x v="3"/>
    <x v="26"/>
  </r>
  <r>
    <x v="9609"/>
    <s v="Product169"/>
    <n v="3"/>
    <x v="0"/>
    <x v="0"/>
    <n v="3.4119319737108689E-2"/>
    <x v="168"/>
    <x v="0"/>
    <x v="0"/>
    <n v="181"/>
    <n v="155.07752110891676"/>
    <x v="253"/>
    <n v="449.35914474649019"/>
    <x v="23"/>
    <x v="3"/>
    <x v="26"/>
  </r>
  <r>
    <x v="9610"/>
    <s v="Product170"/>
    <n v="14"/>
    <x v="2"/>
    <x v="0"/>
    <n v="9.091396207506984E-2"/>
    <x v="169"/>
    <x v="1"/>
    <x v="1"/>
    <n v="20"/>
    <n v="91.125964643670216"/>
    <x v="598"/>
    <n v="1159.7787901000202"/>
    <x v="24"/>
    <x v="3"/>
    <x v="26"/>
  </r>
  <r>
    <x v="9611"/>
    <s v="Product171"/>
    <n v="5"/>
    <x v="2"/>
    <x v="0"/>
    <n v="9.6291481253252875E-2"/>
    <x v="170"/>
    <x v="2"/>
    <x v="2"/>
    <n v="77"/>
    <n v="204.62634008272494"/>
    <x v="373"/>
    <n v="924.61283346363734"/>
    <x v="25"/>
    <x v="3"/>
    <x v="26"/>
  </r>
  <r>
    <x v="9612"/>
    <s v="Product172"/>
    <n v="13"/>
    <x v="1"/>
    <x v="0"/>
    <n v="2.3118247162178775E-2"/>
    <x v="171"/>
    <x v="3"/>
    <x v="0"/>
    <n v="183"/>
    <n v="194.77303555191452"/>
    <x v="1626"/>
    <n v="2473.5129168814674"/>
    <x v="26"/>
    <x v="3"/>
    <x v="26"/>
  </r>
  <r>
    <x v="9613"/>
    <s v="Product173"/>
    <n v="12"/>
    <x v="1"/>
    <x v="0"/>
    <n v="7.7818865223212463E-2"/>
    <x v="172"/>
    <x v="4"/>
    <x v="3"/>
    <n v="59"/>
    <n v="114.51229923223026"/>
    <x v="365"/>
    <n v="1267.2129846225259"/>
    <x v="27"/>
    <x v="3"/>
    <x v="26"/>
  </r>
  <r>
    <x v="9614"/>
    <s v="Product174"/>
    <n v="3"/>
    <x v="1"/>
    <x v="1"/>
    <n v="4.2520927229652054E-2"/>
    <x v="173"/>
    <x v="0"/>
    <x v="3"/>
    <n v="102"/>
    <n v="34.903628568518791"/>
    <x v="515"/>
    <n v="100.25848175431798"/>
    <x v="28"/>
    <x v="3"/>
    <x v="26"/>
  </r>
  <r>
    <x v="9615"/>
    <s v="Product175"/>
    <n v="12"/>
    <x v="1"/>
    <x v="1"/>
    <n v="7.4833083924010779E-2"/>
    <x v="174"/>
    <x v="1"/>
    <x v="2"/>
    <n v="175"/>
    <n v="207.8166947286303"/>
    <x v="830"/>
    <n v="2307.1815668543063"/>
    <x v="29"/>
    <x v="3"/>
    <x v="26"/>
  </r>
  <r>
    <x v="9616"/>
    <s v="Product176"/>
    <n v="15"/>
    <x v="0"/>
    <x v="0"/>
    <n v="9.3468914077993043E-2"/>
    <x v="175"/>
    <x v="2"/>
    <x v="3"/>
    <n v="27"/>
    <n v="75.320464158174516"/>
    <x v="161"/>
    <n v="1024.2051324818933"/>
    <x v="0"/>
    <x v="4"/>
    <x v="26"/>
  </r>
  <r>
    <x v="9617"/>
    <s v="Product177"/>
    <n v="4"/>
    <x v="1"/>
    <x v="0"/>
    <n v="2.0771586332333503E-2"/>
    <x v="176"/>
    <x v="3"/>
    <x v="0"/>
    <n v="230"/>
    <n v="132.15554337596507"/>
    <x v="166"/>
    <n v="517.64185238973903"/>
    <x v="1"/>
    <x v="4"/>
    <x v="26"/>
  </r>
  <r>
    <x v="9618"/>
    <s v="Product178"/>
    <n v="13"/>
    <x v="2"/>
    <x v="0"/>
    <n v="5.0378624156344198E-3"/>
    <x v="177"/>
    <x v="4"/>
    <x v="0"/>
    <n v="204"/>
    <n v="216.69534663637501"/>
    <x v="1062"/>
    <n v="2802.8476488208653"/>
    <x v="2"/>
    <x v="4"/>
    <x v="26"/>
  </r>
  <r>
    <x v="9619"/>
    <s v="Product179"/>
    <n v="5"/>
    <x v="0"/>
    <x v="0"/>
    <n v="9.1722742011660762E-3"/>
    <x v="178"/>
    <x v="0"/>
    <x v="1"/>
    <n v="127"/>
    <n v="257.38548781426152"/>
    <x v="1627"/>
    <n v="1275.1233877231411"/>
    <x v="3"/>
    <x v="4"/>
    <x v="26"/>
  </r>
  <r>
    <x v="9620"/>
    <s v="Product180"/>
    <n v="5"/>
    <x v="0"/>
    <x v="1"/>
    <n v="4.2924093280331435E-2"/>
    <x v="179"/>
    <x v="1"/>
    <x v="0"/>
    <n v="38"/>
    <n v="276.95119890985313"/>
    <x v="668"/>
    <n v="1325.3165990687351"/>
    <x v="4"/>
    <x v="4"/>
    <x v="26"/>
  </r>
  <r>
    <x v="9621"/>
    <s v="Product181"/>
    <n v="3"/>
    <x v="0"/>
    <x v="0"/>
    <n v="5.0835949763659273E-2"/>
    <x v="180"/>
    <x v="2"/>
    <x v="1"/>
    <n v="184"/>
    <n v="28.346588592439929"/>
    <x v="237"/>
    <n v="80.716688516350615"/>
    <x v="5"/>
    <x v="4"/>
    <x v="26"/>
  </r>
  <r>
    <x v="9622"/>
    <s v="Product182"/>
    <n v="1"/>
    <x v="1"/>
    <x v="0"/>
    <n v="8.3045399756746574E-2"/>
    <x v="181"/>
    <x v="3"/>
    <x v="2"/>
    <n v="123"/>
    <n v="84.621681786436142"/>
    <x v="705"/>
    <n v="77.594240394393353"/>
    <x v="6"/>
    <x v="4"/>
    <x v="26"/>
  </r>
  <r>
    <x v="9623"/>
    <s v="Product183"/>
    <n v="15"/>
    <x v="1"/>
    <x v="0"/>
    <n v="3.6777614091437205E-2"/>
    <x v="182"/>
    <x v="4"/>
    <x v="0"/>
    <n v="152"/>
    <n v="237.09885539227301"/>
    <x v="36"/>
    <n v="3425.6838778070178"/>
    <x v="7"/>
    <x v="4"/>
    <x v="26"/>
  </r>
  <r>
    <x v="9624"/>
    <s v="Product184"/>
    <n v="4"/>
    <x v="1"/>
    <x v="0"/>
    <n v="7.7183577106122475E-2"/>
    <x v="183"/>
    <x v="0"/>
    <x v="3"/>
    <n v="120"/>
    <n v="133.14208680123181"/>
    <x v="134"/>
    <n v="491.46281711415554"/>
    <x v="8"/>
    <x v="4"/>
    <x v="26"/>
  </r>
  <r>
    <x v="9625"/>
    <s v="Product185"/>
    <n v="12"/>
    <x v="0"/>
    <x v="0"/>
    <n v="8.3993963388961895E-2"/>
    <x v="184"/>
    <x v="1"/>
    <x v="3"/>
    <n v="10"/>
    <n v="59.03341879414166"/>
    <x v="109"/>
    <n v="648.89961572665527"/>
    <x v="9"/>
    <x v="4"/>
    <x v="26"/>
  </r>
  <r>
    <x v="9626"/>
    <s v="Product186"/>
    <n v="11"/>
    <x v="2"/>
    <x v="1"/>
    <n v="4.5877618975761085E-2"/>
    <x v="185"/>
    <x v="2"/>
    <x v="2"/>
    <n v="50"/>
    <n v="224.32217343900226"/>
    <x v="272"/>
    <n v="2354.338868619684"/>
    <x v="10"/>
    <x v="4"/>
    <x v="26"/>
  </r>
  <r>
    <x v="9627"/>
    <s v="Product187"/>
    <n v="3"/>
    <x v="2"/>
    <x v="1"/>
    <n v="3.661532700153325E-3"/>
    <x v="186"/>
    <x v="3"/>
    <x v="3"/>
    <n v="18"/>
    <n v="317.27402598524878"/>
    <x v="207"/>
    <n v="948.33695029258354"/>
    <x v="11"/>
    <x v="4"/>
    <x v="26"/>
  </r>
  <r>
    <x v="9628"/>
    <s v="Product188"/>
    <n v="7"/>
    <x v="1"/>
    <x v="0"/>
    <n v="4.4830009164516252E-2"/>
    <x v="187"/>
    <x v="4"/>
    <x v="0"/>
    <n v="121"/>
    <n v="83.317523656588776"/>
    <x v="170"/>
    <n v="557.07678815249369"/>
    <x v="12"/>
    <x v="4"/>
    <x v="26"/>
  </r>
  <r>
    <x v="9629"/>
    <s v="Product189"/>
    <n v="7"/>
    <x v="1"/>
    <x v="0"/>
    <n v="9.7274859240935541E-2"/>
    <x v="188"/>
    <x v="0"/>
    <x v="0"/>
    <n v="205"/>
    <n v="105.6343076511579"/>
    <x v="1623"/>
    <n v="667.51121670364478"/>
    <x v="13"/>
    <x v="4"/>
    <x v="26"/>
  </r>
  <r>
    <x v="9630"/>
    <s v="Product190"/>
    <n v="5"/>
    <x v="1"/>
    <x v="0"/>
    <n v="2.7428894698127593E-2"/>
    <x v="189"/>
    <x v="1"/>
    <x v="1"/>
    <n v="62"/>
    <n v="169.17616877169237"/>
    <x v="532"/>
    <n v="822.67926726510484"/>
    <x v="14"/>
    <x v="4"/>
    <x v="26"/>
  </r>
  <r>
    <x v="9631"/>
    <s v="Product191"/>
    <n v="4"/>
    <x v="1"/>
    <x v="0"/>
    <n v="3.5194232337032692E-2"/>
    <x v="190"/>
    <x v="2"/>
    <x v="0"/>
    <n v="188"/>
    <n v="37.261281972622193"/>
    <x v="180"/>
    <n v="143.79959903080817"/>
    <x v="15"/>
    <x v="4"/>
    <x v="26"/>
  </r>
  <r>
    <x v="9632"/>
    <s v="Product192"/>
    <n v="14"/>
    <x v="0"/>
    <x v="1"/>
    <n v="4.7065667543129901E-2"/>
    <x v="191"/>
    <x v="3"/>
    <x v="1"/>
    <n v="116"/>
    <n v="61.339645395167352"/>
    <x v="916"/>
    <n v="818.337156528989"/>
    <x v="16"/>
    <x v="4"/>
    <x v="26"/>
  </r>
  <r>
    <x v="9633"/>
    <s v="Product193"/>
    <n v="8"/>
    <x v="1"/>
    <x v="0"/>
    <n v="6.3734510558065727E-2"/>
    <x v="192"/>
    <x v="0"/>
    <x v="2"/>
    <n v="147"/>
    <n v="111.05652707242373"/>
    <x v="514"/>
    <n v="831.82714940147378"/>
    <x v="17"/>
    <x v="4"/>
    <x v="26"/>
  </r>
  <r>
    <x v="9634"/>
    <s v="Product194"/>
    <n v="13"/>
    <x v="2"/>
    <x v="0"/>
    <n v="7.6240955759533574E-2"/>
    <x v="193"/>
    <x v="1"/>
    <x v="0"/>
    <n v="104"/>
    <n v="310.84222153375998"/>
    <x v="100"/>
    <n v="3732.8630751569226"/>
    <x v="18"/>
    <x v="4"/>
    <x v="26"/>
  </r>
  <r>
    <x v="9635"/>
    <s v="Product195"/>
    <n v="15"/>
    <x v="0"/>
    <x v="0"/>
    <n v="1.292355499342699E-2"/>
    <x v="194"/>
    <x v="2"/>
    <x v="3"/>
    <n v="29"/>
    <n v="154.10119375810439"/>
    <x v="1174"/>
    <n v="2281.6448775902818"/>
    <x v="19"/>
    <x v="4"/>
    <x v="26"/>
  </r>
  <r>
    <x v="9636"/>
    <s v="Product196"/>
    <n v="1"/>
    <x v="0"/>
    <x v="0"/>
    <n v="6.2237160955808002E-2"/>
    <x v="195"/>
    <x v="3"/>
    <x v="3"/>
    <n v="122"/>
    <n v="144.46415805268668"/>
    <x v="796"/>
    <n v="135.47311899561635"/>
    <x v="20"/>
    <x v="4"/>
    <x v="26"/>
  </r>
  <r>
    <x v="9637"/>
    <s v="Product197"/>
    <n v="3"/>
    <x v="0"/>
    <x v="0"/>
    <n v="6.3132406773775968E-4"/>
    <x v="196"/>
    <x v="4"/>
    <x v="2"/>
    <n v="93"/>
    <n v="230.08321726338073"/>
    <x v="634"/>
    <n v="689.81388057221955"/>
    <x v="21"/>
    <x v="4"/>
    <x v="26"/>
  </r>
  <r>
    <x v="9638"/>
    <s v="Product198"/>
    <n v="6"/>
    <x v="1"/>
    <x v="1"/>
    <n v="8.1080457934779998E-2"/>
    <x v="197"/>
    <x v="0"/>
    <x v="3"/>
    <n v="107"/>
    <n v="92.969383751893176"/>
    <x v="574"/>
    <n v="512.58830126025225"/>
    <x v="22"/>
    <x v="4"/>
    <x v="26"/>
  </r>
  <r>
    <x v="9639"/>
    <s v="Product199"/>
    <n v="12"/>
    <x v="1"/>
    <x v="1"/>
    <n v="4.8544032023661199E-2"/>
    <x v="198"/>
    <x v="1"/>
    <x v="0"/>
    <n v="188"/>
    <n v="140.32822420122631"/>
    <x v="1571"/>
    <n v="1602.1935167013417"/>
    <x v="23"/>
    <x v="4"/>
    <x v="26"/>
  </r>
  <r>
    <x v="9640"/>
    <s v="Product200"/>
    <n v="5"/>
    <x v="1"/>
    <x v="0"/>
    <n v="5.6790334766003162E-2"/>
    <x v="199"/>
    <x v="2"/>
    <x v="0"/>
    <n v="58"/>
    <n v="251.12327029644922"/>
    <x v="799"/>
    <n v="1184.3094785439018"/>
    <x v="24"/>
    <x v="4"/>
    <x v="26"/>
  </r>
  <r>
    <x v="9641"/>
    <s v="Product201"/>
    <n v="4"/>
    <x v="0"/>
    <x v="0"/>
    <n v="4.7023795112168067E-2"/>
    <x v="200"/>
    <x v="3"/>
    <x v="1"/>
    <n v="161"/>
    <n v="111.38677222999668"/>
    <x v="821"/>
    <n v="424.59577389779037"/>
    <x v="25"/>
    <x v="4"/>
    <x v="26"/>
  </r>
  <r>
    <x v="9642"/>
    <s v="Product202"/>
    <n v="1"/>
    <x v="2"/>
    <x v="0"/>
    <n v="2.1381647309967746E-2"/>
    <x v="201"/>
    <x v="4"/>
    <x v="0"/>
    <n v="25"/>
    <n v="161.1379987540092"/>
    <x v="718"/>
    <n v="157.69260289641696"/>
    <x v="26"/>
    <x v="4"/>
    <x v="26"/>
  </r>
  <r>
    <x v="9643"/>
    <s v="Product203"/>
    <n v="11"/>
    <x v="2"/>
    <x v="0"/>
    <n v="6.5076931543507785E-2"/>
    <x v="202"/>
    <x v="0"/>
    <x v="1"/>
    <n v="119"/>
    <n v="112.79957690934509"/>
    <x v="1076"/>
    <n v="1160.0481922114691"/>
    <x v="27"/>
    <x v="4"/>
    <x v="26"/>
  </r>
  <r>
    <x v="9644"/>
    <s v="Product204"/>
    <n v="15"/>
    <x v="1"/>
    <x v="1"/>
    <n v="3.5822650559927331E-2"/>
    <x v="203"/>
    <x v="1"/>
    <x v="2"/>
    <n v="124"/>
    <n v="239.16781388508471"/>
    <x v="370"/>
    <n v="3459.002832946464"/>
    <x v="28"/>
    <x v="4"/>
    <x v="26"/>
  </r>
  <r>
    <x v="9645"/>
    <s v="Product205"/>
    <n v="3"/>
    <x v="1"/>
    <x v="0"/>
    <n v="5.4671358414015103E-2"/>
    <x v="204"/>
    <x v="2"/>
    <x v="0"/>
    <n v="90"/>
    <n v="214.28226658999182"/>
    <x v="56"/>
    <n v="607.70149197444846"/>
    <x v="29"/>
    <x v="4"/>
    <x v="26"/>
  </r>
  <r>
    <x v="9646"/>
    <s v="Product206"/>
    <n v="10"/>
    <x v="1"/>
    <x v="0"/>
    <n v="8.1703182667548502E-2"/>
    <x v="205"/>
    <x v="3"/>
    <x v="3"/>
    <n v="175"/>
    <n v="76.219804658644421"/>
    <x v="917"/>
    <n v="699.9240403573433"/>
    <x v="30"/>
    <x v="4"/>
    <x v="26"/>
  </r>
  <r>
    <x v="9647"/>
    <s v="Product207"/>
    <n v="7"/>
    <x v="1"/>
    <x v="0"/>
    <n v="3.8576917314260301E-2"/>
    <x v="206"/>
    <x v="4"/>
    <x v="3"/>
    <n v="90"/>
    <n v="66.819272086215918"/>
    <x v="131"/>
    <n v="449.69113386362835"/>
    <x v="0"/>
    <x v="5"/>
    <x v="26"/>
  </r>
  <r>
    <x v="9648"/>
    <s v="Product208"/>
    <n v="4"/>
    <x v="0"/>
    <x v="0"/>
    <n v="1.993673303716972E-2"/>
    <x v="207"/>
    <x v="0"/>
    <x v="2"/>
    <n v="123"/>
    <n v="157.5789805170518"/>
    <x v="643"/>
    <n v="617.74948180085596"/>
    <x v="1"/>
    <x v="5"/>
    <x v="26"/>
  </r>
  <r>
    <x v="9649"/>
    <s v="Product209"/>
    <n v="15"/>
    <x v="1"/>
    <x v="0"/>
    <n v="3.6990332427043859E-2"/>
    <x v="208"/>
    <x v="1"/>
    <x v="3"/>
    <n v="198"/>
    <n v="46.152652696210119"/>
    <x v="1628"/>
    <n v="666.68176095881108"/>
    <x v="2"/>
    <x v="5"/>
    <x v="26"/>
  </r>
  <r>
    <x v="9650"/>
    <s v="Product210"/>
    <n v="8"/>
    <x v="2"/>
    <x v="1"/>
    <n v="6.8670708899526242E-2"/>
    <x v="209"/>
    <x v="2"/>
    <x v="0"/>
    <n v="193"/>
    <n v="142.81107181461437"/>
    <x v="1454"/>
    <n v="1064.0330741952291"/>
    <x v="3"/>
    <x v="5"/>
    <x v="26"/>
  </r>
  <r>
    <x v="9651"/>
    <s v="Product211"/>
    <n v="15"/>
    <x v="0"/>
    <x v="1"/>
    <n v="4.9452701974224246E-3"/>
    <x v="210"/>
    <x v="3"/>
    <x v="0"/>
    <n v="134"/>
    <n v="237.65006821167898"/>
    <x v="188"/>
    <n v="3547.1223661790455"/>
    <x v="4"/>
    <x v="5"/>
    <x v="26"/>
  </r>
  <r>
    <x v="9652"/>
    <s v="Product212"/>
    <n v="9"/>
    <x v="0"/>
    <x v="0"/>
    <n v="5.841635449122762E-3"/>
    <x v="211"/>
    <x v="4"/>
    <x v="1"/>
    <n v="230"/>
    <n v="84.181152135469347"/>
    <x v="98"/>
    <n v="753.20456879706114"/>
    <x v="5"/>
    <x v="5"/>
    <x v="26"/>
  </r>
  <r>
    <x v="9653"/>
    <s v="Product213"/>
    <n v="9"/>
    <x v="0"/>
    <x v="0"/>
    <n v="5.8141554566857559E-2"/>
    <x v="212"/>
    <x v="0"/>
    <x v="0"/>
    <n v="64"/>
    <n v="31.27815599365135"/>
    <x v="37"/>
    <n v="265.13635842176205"/>
    <x v="6"/>
    <x v="5"/>
    <x v="26"/>
  </r>
  <r>
    <x v="9654"/>
    <s v="Product214"/>
    <n v="3"/>
    <x v="1"/>
    <x v="0"/>
    <n v="3.2119893368046097E-2"/>
    <x v="213"/>
    <x v="1"/>
    <x v="1"/>
    <n v="235"/>
    <n v="121.30706869125483"/>
    <x v="804"/>
    <n v="352.23209574030443"/>
    <x v="7"/>
    <x v="5"/>
    <x v="26"/>
  </r>
  <r>
    <x v="9655"/>
    <s v="Product215"/>
    <n v="4"/>
    <x v="1"/>
    <x v="0"/>
    <n v="9.329291486277369E-2"/>
    <x v="214"/>
    <x v="2"/>
    <x v="2"/>
    <n v="234"/>
    <n v="222.3314947784302"/>
    <x v="130"/>
    <n v="806.35816625901157"/>
    <x v="8"/>
    <x v="5"/>
    <x v="26"/>
  </r>
  <r>
    <x v="9656"/>
    <s v="Product216"/>
    <n v="4"/>
    <x v="1"/>
    <x v="1"/>
    <n v="7.9267345325712474E-2"/>
    <x v="215"/>
    <x v="3"/>
    <x v="0"/>
    <n v="241"/>
    <n v="106.27380473260369"/>
    <x v="311"/>
    <n v="391.39904941514823"/>
    <x v="9"/>
    <x v="5"/>
    <x v="26"/>
  </r>
  <r>
    <x v="9657"/>
    <s v="Product217"/>
    <n v="1"/>
    <x v="0"/>
    <x v="0"/>
    <n v="2.3975250931868308E-2"/>
    <x v="216"/>
    <x v="0"/>
    <x v="3"/>
    <n v="129"/>
    <n v="297.72525309336675"/>
    <x v="805"/>
    <n v="290.5872154416993"/>
    <x v="10"/>
    <x v="5"/>
    <x v="26"/>
  </r>
  <r>
    <x v="9658"/>
    <s v="Product218"/>
    <n v="1"/>
    <x v="2"/>
    <x v="0"/>
    <n v="2.4929197292856034E-3"/>
    <x v="217"/>
    <x v="1"/>
    <x v="3"/>
    <n v="100"/>
    <n v="151.51799852062629"/>
    <x v="69"/>
    <n v="151.14027631277236"/>
    <x v="11"/>
    <x v="5"/>
    <x v="26"/>
  </r>
  <r>
    <x v="9659"/>
    <s v="Product219"/>
    <n v="11"/>
    <x v="2"/>
    <x v="0"/>
    <n v="8.4037279419265837E-2"/>
    <x v="218"/>
    <x v="2"/>
    <x v="2"/>
    <n v="123"/>
    <n v="287.77310434165048"/>
    <x v="1099"/>
    <n v="2899.4837911901582"/>
    <x v="12"/>
    <x v="5"/>
    <x v="26"/>
  </r>
  <r>
    <x v="9660"/>
    <s v="Product220"/>
    <n v="10"/>
    <x v="1"/>
    <x v="0"/>
    <n v="2.7858207109233837E-2"/>
    <x v="219"/>
    <x v="3"/>
    <x v="3"/>
    <n v="216"/>
    <n v="235.03363704836741"/>
    <x v="691"/>
    <n v="2284.860213098375"/>
    <x v="13"/>
    <x v="5"/>
    <x v="26"/>
  </r>
  <r>
    <x v="9661"/>
    <s v="Product221"/>
    <n v="4"/>
    <x v="1"/>
    <x v="0"/>
    <n v="1.8786216148460044E-2"/>
    <x v="220"/>
    <x v="4"/>
    <x v="0"/>
    <n v="105"/>
    <n v="75.325679255763561"/>
    <x v="251"/>
    <n v="295.64237905494087"/>
    <x v="14"/>
    <x v="5"/>
    <x v="26"/>
  </r>
  <r>
    <x v="9662"/>
    <s v="Product222"/>
    <n v="7"/>
    <x v="1"/>
    <x v="1"/>
    <n v="8.8983043920173088E-2"/>
    <x v="221"/>
    <x v="0"/>
    <x v="0"/>
    <n v="72"/>
    <n v="176.0656929509035"/>
    <x v="410"/>
    <n v="1122.7918216355229"/>
    <x v="15"/>
    <x v="5"/>
    <x v="26"/>
  </r>
  <r>
    <x v="9663"/>
    <s v="Product223"/>
    <n v="5"/>
    <x v="1"/>
    <x v="1"/>
    <n v="1.2912074777411953E-2"/>
    <x v="222"/>
    <x v="1"/>
    <x v="1"/>
    <n v="92"/>
    <n v="224.9037428586835"/>
    <x v="584"/>
    <n v="1109.9988445658619"/>
    <x v="16"/>
    <x v="5"/>
    <x v="26"/>
  </r>
  <r>
    <x v="9664"/>
    <s v="Product224"/>
    <n v="3"/>
    <x v="0"/>
    <x v="0"/>
    <n v="2.2155234297902105E-2"/>
    <x v="223"/>
    <x v="2"/>
    <x v="0"/>
    <n v="149"/>
    <n v="316.15763272615857"/>
    <x v="256"/>
    <n v="927.45925889412126"/>
    <x v="17"/>
    <x v="5"/>
    <x v="26"/>
  </r>
  <r>
    <x v="9665"/>
    <s v="Product225"/>
    <n v="5"/>
    <x v="1"/>
    <x v="0"/>
    <n v="7.6278798254892616E-2"/>
    <x v="224"/>
    <x v="3"/>
    <x v="1"/>
    <n v="122"/>
    <n v="129.87553632575862"/>
    <x v="1105"/>
    <n v="599.84393246060051"/>
    <x v="18"/>
    <x v="5"/>
    <x v="26"/>
  </r>
  <r>
    <x v="9666"/>
    <s v="Product226"/>
    <n v="15"/>
    <x v="2"/>
    <x v="0"/>
    <n v="6.7820591524987164E-2"/>
    <x v="225"/>
    <x v="4"/>
    <x v="2"/>
    <n v="174"/>
    <n v="201.92468580833955"/>
    <x v="202"/>
    <n v="2823.4505125998112"/>
    <x v="19"/>
    <x v="5"/>
    <x v="26"/>
  </r>
  <r>
    <x v="9667"/>
    <s v="Product227"/>
    <n v="15"/>
    <x v="0"/>
    <x v="0"/>
    <n v="1.0912132439808165E-2"/>
    <x v="226"/>
    <x v="0"/>
    <x v="0"/>
    <n v="133"/>
    <n v="72.278284707241113"/>
    <x v="1447"/>
    <n v="1072.3436173799032"/>
    <x v="20"/>
    <x v="5"/>
    <x v="26"/>
  </r>
  <r>
    <x v="9668"/>
    <s v="Product228"/>
    <n v="13"/>
    <x v="0"/>
    <x v="1"/>
    <n v="4.0205961165680239E-2"/>
    <x v="227"/>
    <x v="1"/>
    <x v="3"/>
    <n v="249"/>
    <n v="94.475060253686706"/>
    <x v="1150"/>
    <n v="1178.7957954500218"/>
    <x v="21"/>
    <x v="5"/>
    <x v="26"/>
  </r>
  <r>
    <x v="9669"/>
    <s v="Product229"/>
    <n v="13"/>
    <x v="0"/>
    <x v="0"/>
    <n v="1.0070343656480685E-2"/>
    <x v="228"/>
    <x v="2"/>
    <x v="3"/>
    <n v="50"/>
    <n v="81.126864318550702"/>
    <x v="930"/>
    <n v="1044.028555896173"/>
    <x v="22"/>
    <x v="5"/>
    <x v="26"/>
  </r>
  <r>
    <x v="9670"/>
    <s v="Product230"/>
    <n v="7"/>
    <x v="1"/>
    <x v="0"/>
    <n v="2.7560719973356341E-2"/>
    <x v="229"/>
    <x v="3"/>
    <x v="2"/>
    <n v="27"/>
    <n v="137.07871954418411"/>
    <x v="364"/>
    <n v="933.10511938364425"/>
    <x v="23"/>
    <x v="5"/>
    <x v="26"/>
  </r>
  <r>
    <x v="9671"/>
    <s v="Product231"/>
    <n v="14"/>
    <x v="1"/>
    <x v="0"/>
    <n v="2.4468378160819471E-2"/>
    <x v="230"/>
    <x v="4"/>
    <x v="3"/>
    <n v="198"/>
    <n v="201.12011366942511"/>
    <x v="21"/>
    <n v="2746.7864294138044"/>
    <x v="24"/>
    <x v="5"/>
    <x v="26"/>
  </r>
  <r>
    <x v="9672"/>
    <s v="Product232"/>
    <n v="5"/>
    <x v="1"/>
    <x v="0"/>
    <n v="3.8653155081746188E-2"/>
    <x v="231"/>
    <x v="0"/>
    <x v="0"/>
    <n v="174"/>
    <n v="245.15269321425299"/>
    <x v="7"/>
    <n v="1178.3838407236735"/>
    <x v="25"/>
    <x v="5"/>
    <x v="26"/>
  </r>
  <r>
    <x v="9673"/>
    <s v="Product233"/>
    <n v="15"/>
    <x v="0"/>
    <x v="0"/>
    <n v="6.2593955755202269E-2"/>
    <x v="232"/>
    <x v="1"/>
    <x v="0"/>
    <n v="6"/>
    <n v="226.22914666886459"/>
    <x v="572"/>
    <n v="3181.0285420760479"/>
    <x v="26"/>
    <x v="5"/>
    <x v="26"/>
  </r>
  <r>
    <x v="9674"/>
    <s v="Product234"/>
    <n v="5"/>
    <x v="2"/>
    <x v="1"/>
    <n v="1.9219382604081438E-2"/>
    <x v="233"/>
    <x v="2"/>
    <x v="1"/>
    <n v="146"/>
    <n v="170.21881375540303"/>
    <x v="703"/>
    <n v="834.73656623712532"/>
    <x v="27"/>
    <x v="5"/>
    <x v="26"/>
  </r>
  <r>
    <x v="9675"/>
    <s v="Product235"/>
    <n v="11"/>
    <x v="2"/>
    <x v="1"/>
    <n v="4.1360522533307022E-3"/>
    <x v="234"/>
    <x v="3"/>
    <x v="0"/>
    <n v="249"/>
    <n v="227.36863391206455"/>
    <x v="209"/>
    <n v="2490.7104789757946"/>
    <x v="28"/>
    <x v="5"/>
    <x v="26"/>
  </r>
  <r>
    <x v="9676"/>
    <s v="Product236"/>
    <n v="12"/>
    <x v="1"/>
    <x v="0"/>
    <n v="9.1463232911579484E-2"/>
    <x v="235"/>
    <x v="4"/>
    <x v="1"/>
    <n v="21"/>
    <n v="158.55860152391026"/>
    <x v="38"/>
    <n v="1728.6758306711345"/>
    <x v="29"/>
    <x v="5"/>
    <x v="26"/>
  </r>
  <r>
    <x v="9677"/>
    <s v="Product237"/>
    <n v="5"/>
    <x v="1"/>
    <x v="0"/>
    <n v="4.6641159985594351E-2"/>
    <x v="236"/>
    <x v="0"/>
    <x v="2"/>
    <n v="168"/>
    <n v="77.561301137307566"/>
    <x v="232"/>
    <n v="369.71876041135772"/>
    <x v="0"/>
    <x v="6"/>
    <x v="26"/>
  </r>
  <r>
    <x v="9678"/>
    <s v="Product238"/>
    <n v="10"/>
    <x v="1"/>
    <x v="0"/>
    <n v="1.3535307162854816E-2"/>
    <x v="237"/>
    <x v="1"/>
    <x v="0"/>
    <n v="239"/>
    <n v="78.067810982655999"/>
    <x v="1629"/>
    <n v="770.11139181474061"/>
    <x v="1"/>
    <x v="6"/>
    <x v="26"/>
  </r>
  <r>
    <x v="9679"/>
    <s v="Product239"/>
    <n v="1"/>
    <x v="1"/>
    <x v="0"/>
    <n v="2.2158725953434211E-2"/>
    <x v="238"/>
    <x v="2"/>
    <x v="3"/>
    <n v="131"/>
    <n v="69.014310227503472"/>
    <x v="1241"/>
    <n v="67.485041040306939"/>
    <x v="2"/>
    <x v="6"/>
    <x v="26"/>
  </r>
  <r>
    <x v="9680"/>
    <s v="Product240"/>
    <n v="8"/>
    <x v="0"/>
    <x v="1"/>
    <n v="6.3945373491663321E-2"/>
    <x v="239"/>
    <x v="3"/>
    <x v="3"/>
    <n v="163"/>
    <n v="129.07863794540384"/>
    <x v="527"/>
    <n v="966.59724985751848"/>
    <x v="3"/>
    <x v="6"/>
    <x v="26"/>
  </r>
  <r>
    <x v="9681"/>
    <s v="Product241"/>
    <n v="7"/>
    <x v="1"/>
    <x v="0"/>
    <n v="3.0617532540900352E-2"/>
    <x v="240"/>
    <x v="0"/>
    <x v="2"/>
    <n v="197"/>
    <n v="192.78512745743581"/>
    <x v="1378"/>
    <n v="1308.1776578087429"/>
    <x v="4"/>
    <x v="6"/>
    <x v="26"/>
  </r>
  <r>
    <x v="9682"/>
    <s v="Product242"/>
    <n v="1"/>
    <x v="2"/>
    <x v="0"/>
    <n v="3.8415007612998146E-2"/>
    <x v="241"/>
    <x v="1"/>
    <x v="3"/>
    <n v="84"/>
    <n v="215.13920210747369"/>
    <x v="148"/>
    <n v="206.87462802066077"/>
    <x v="5"/>
    <x v="6"/>
    <x v="26"/>
  </r>
  <r>
    <x v="9683"/>
    <s v="Product243"/>
    <n v="13"/>
    <x v="0"/>
    <x v="0"/>
    <n v="7.9502578697986825E-2"/>
    <x v="242"/>
    <x v="2"/>
    <x v="0"/>
    <n v="151"/>
    <n v="284.2617590319486"/>
    <x v="483"/>
    <n v="3401.6088101278783"/>
    <x v="6"/>
    <x v="6"/>
    <x v="26"/>
  </r>
  <r>
    <x v="9684"/>
    <s v="Product244"/>
    <n v="8"/>
    <x v="0"/>
    <x v="0"/>
    <n v="7.1056010553280091E-2"/>
    <x v="243"/>
    <x v="3"/>
    <x v="0"/>
    <n v="205"/>
    <n v="132.23978989764004"/>
    <x v="814"/>
    <n v="982.74686392887838"/>
    <x v="7"/>
    <x v="6"/>
    <x v="26"/>
  </r>
  <r>
    <x v="9685"/>
    <s v="Product245"/>
    <n v="7"/>
    <x v="0"/>
    <x v="0"/>
    <n v="3.0737047981238965E-2"/>
    <x v="244"/>
    <x v="4"/>
    <x v="1"/>
    <n v="209"/>
    <n v="121.91416898273111"/>
    <x v="1010"/>
    <n v="827.16821124781222"/>
    <x v="8"/>
    <x v="6"/>
    <x v="26"/>
  </r>
  <r>
    <x v="9686"/>
    <s v="Product246"/>
    <n v="5"/>
    <x v="1"/>
    <x v="1"/>
    <n v="9.681452180488781E-2"/>
    <x v="245"/>
    <x v="0"/>
    <x v="0"/>
    <n v="186"/>
    <n v="45.360526186659342"/>
    <x v="671"/>
    <n v="204.84484267539912"/>
    <x v="9"/>
    <x v="6"/>
    <x v="26"/>
  </r>
  <r>
    <x v="9687"/>
    <s v="Product247"/>
    <n v="7"/>
    <x v="1"/>
    <x v="1"/>
    <n v="6.5371052309111707E-2"/>
    <x v="246"/>
    <x v="1"/>
    <x v="1"/>
    <n v="5"/>
    <n v="31.733255880764752"/>
    <x v="478"/>
    <n v="207.61173685451399"/>
    <x v="10"/>
    <x v="6"/>
    <x v="26"/>
  </r>
  <r>
    <x v="9688"/>
    <s v="Product248"/>
    <n v="11"/>
    <x v="1"/>
    <x v="0"/>
    <n v="6.8679379661214596E-2"/>
    <x v="247"/>
    <x v="2"/>
    <x v="2"/>
    <n v="149"/>
    <n v="232.65038773058043"/>
    <x v="542"/>
    <n v="2383.3931376563341"/>
    <x v="11"/>
    <x v="6"/>
    <x v="26"/>
  </r>
  <r>
    <x v="9689"/>
    <s v="Product249"/>
    <n v="13"/>
    <x v="0"/>
    <x v="0"/>
    <n v="5.488840096761323E-2"/>
    <x v="248"/>
    <x v="3"/>
    <x v="0"/>
    <n v="79"/>
    <n v="145.5290909269134"/>
    <x v="1574"/>
    <n v="1788.0360138116414"/>
    <x v="12"/>
    <x v="6"/>
    <x v="26"/>
  </r>
  <r>
    <x v="9690"/>
    <s v="Product250"/>
    <n v="7"/>
    <x v="2"/>
    <x v="0"/>
    <n v="4.3274241721015475E-2"/>
    <x v="249"/>
    <x v="4"/>
    <x v="3"/>
    <n v="214"/>
    <n v="296.6876843798363"/>
    <x v="1017"/>
    <n v="1986.9412486723443"/>
    <x v="13"/>
    <x v="6"/>
    <x v="26"/>
  </r>
  <r>
    <x v="9691"/>
    <s v="Product251"/>
    <n v="10"/>
    <x v="2"/>
    <x v="0"/>
    <n v="1.7563257200630733E-2"/>
    <x v="250"/>
    <x v="0"/>
    <x v="3"/>
    <n v="89"/>
    <n v="43.278857059691006"/>
    <x v="816"/>
    <n v="425.18739361802318"/>
    <x v="14"/>
    <x v="6"/>
    <x v="26"/>
  </r>
  <r>
    <x v="9692"/>
    <s v="Product252"/>
    <n v="6"/>
    <x v="1"/>
    <x v="1"/>
    <n v="8.9345292501769466E-2"/>
    <x v="251"/>
    <x v="1"/>
    <x v="2"/>
    <n v="105"/>
    <n v="107.54747358280382"/>
    <x v="131"/>
    <n v="587.6316785863313"/>
    <x v="15"/>
    <x v="6"/>
    <x v="26"/>
  </r>
  <r>
    <x v="9693"/>
    <s v="Product253"/>
    <n v="6"/>
    <x v="1"/>
    <x v="0"/>
    <n v="1.2099445685287646E-2"/>
    <x v="252"/>
    <x v="2"/>
    <x v="3"/>
    <n v="224"/>
    <n v="285.65582359530941"/>
    <x v="506"/>
    <n v="1693.1972788381913"/>
    <x v="16"/>
    <x v="6"/>
    <x v="26"/>
  </r>
  <r>
    <x v="9694"/>
    <s v="Product254"/>
    <n v="9"/>
    <x v="1"/>
    <x v="0"/>
    <n v="2.7316236149397311E-2"/>
    <x v="253"/>
    <x v="3"/>
    <x v="0"/>
    <n v="223"/>
    <n v="171.37398211093762"/>
    <x v="225"/>
    <n v="1500.2342095115939"/>
    <x v="17"/>
    <x v="6"/>
    <x v="26"/>
  </r>
  <r>
    <x v="9695"/>
    <s v="Product255"/>
    <n v="15"/>
    <x v="1"/>
    <x v="0"/>
    <n v="5.0215607566505088E-2"/>
    <x v="254"/>
    <x v="4"/>
    <x v="0"/>
    <n v="173"/>
    <n v="33.442919325993437"/>
    <x v="1336"/>
    <n v="476.4534421986159"/>
    <x v="18"/>
    <x v="6"/>
    <x v="26"/>
  </r>
  <r>
    <x v="9696"/>
    <s v="Product256"/>
    <n v="1"/>
    <x v="0"/>
    <x v="0"/>
    <n v="9.9431437194823502E-2"/>
    <x v="255"/>
    <x v="0"/>
    <x v="1"/>
    <n v="208"/>
    <n v="214.93374557897224"/>
    <x v="639"/>
    <n v="193.56257435438849"/>
    <x v="19"/>
    <x v="6"/>
    <x v="26"/>
  </r>
  <r>
    <x v="9697"/>
    <s v="Product257"/>
    <n v="9"/>
    <x v="1"/>
    <x v="0"/>
    <n v="2.3752110166054708E-2"/>
    <x v="256"/>
    <x v="1"/>
    <x v="0"/>
    <n v="177"/>
    <n v="180.72376895461423"/>
    <x v="1281"/>
    <n v="1587.8807827630164"/>
    <x v="20"/>
    <x v="6"/>
    <x v="26"/>
  </r>
  <r>
    <x v="9698"/>
    <s v="Product258"/>
    <n v="4"/>
    <x v="2"/>
    <x v="1"/>
    <n v="6.7319058229526538E-2"/>
    <x v="257"/>
    <x v="2"/>
    <x v="1"/>
    <n v="64"/>
    <n v="280.87907460111103"/>
    <x v="1215"/>
    <n v="1047.8822392903332"/>
    <x v="21"/>
    <x v="6"/>
    <x v="26"/>
  </r>
  <r>
    <x v="9699"/>
    <s v="Product259"/>
    <n v="15"/>
    <x v="0"/>
    <x v="1"/>
    <n v="6.9936636051091241E-3"/>
    <x v="258"/>
    <x v="3"/>
    <x v="2"/>
    <n v="17"/>
    <n v="286.39004829279173"/>
    <x v="773"/>
    <n v="4265.8069895277149"/>
    <x v="22"/>
    <x v="6"/>
    <x v="26"/>
  </r>
  <r>
    <x v="9700"/>
    <s v="Product260"/>
    <n v="2"/>
    <x v="0"/>
    <x v="0"/>
    <n v="6.796565479485954E-2"/>
    <x v="259"/>
    <x v="4"/>
    <x v="0"/>
    <n v="190"/>
    <n v="161.79594582068756"/>
    <x v="369"/>
    <n v="301.59875683966186"/>
    <x v="23"/>
    <x v="6"/>
    <x v="26"/>
  </r>
  <r>
    <x v="9701"/>
    <s v="Product261"/>
    <n v="6"/>
    <x v="0"/>
    <x v="0"/>
    <n v="6.6425917287153025E-2"/>
    <x v="260"/>
    <x v="0"/>
    <x v="3"/>
    <n v="60"/>
    <n v="195.54041427113759"/>
    <x v="947"/>
    <n v="1095.3087773188042"/>
    <x v="24"/>
    <x v="6"/>
    <x v="26"/>
  </r>
  <r>
    <x v="9702"/>
    <s v="Product262"/>
    <n v="13"/>
    <x v="1"/>
    <x v="0"/>
    <n v="9.4918795238145684E-2"/>
    <x v="261"/>
    <x v="1"/>
    <x v="3"/>
    <n v="162"/>
    <n v="30.010585081647065"/>
    <x v="1236"/>
    <n v="353.10621451696829"/>
    <x v="25"/>
    <x v="6"/>
    <x v="26"/>
  </r>
  <r>
    <x v="9703"/>
    <s v="Product263"/>
    <n v="1"/>
    <x v="1"/>
    <x v="0"/>
    <n v="6.6467899554380041E-3"/>
    <x v="262"/>
    <x v="2"/>
    <x v="2"/>
    <n v="168"/>
    <n v="58.643910349874794"/>
    <x v="322"/>
    <n v="58.254116595613638"/>
    <x v="26"/>
    <x v="6"/>
    <x v="26"/>
  </r>
  <r>
    <x v="9704"/>
    <s v="Product264"/>
    <n v="9"/>
    <x v="1"/>
    <x v="1"/>
    <n v="6.8984174715524219E-2"/>
    <x v="263"/>
    <x v="3"/>
    <x v="3"/>
    <n v="243"/>
    <n v="191.7016091813374"/>
    <x v="552"/>
    <n v="1606.2950869229242"/>
    <x v="27"/>
    <x v="6"/>
    <x v="26"/>
  </r>
  <r>
    <x v="9705"/>
    <s v="Product265"/>
    <n v="15"/>
    <x v="0"/>
    <x v="0"/>
    <n v="7.9612784025769948E-2"/>
    <x v="264"/>
    <x v="0"/>
    <x v="0"/>
    <n v="46"/>
    <n v="50.10237665970552"/>
    <x v="234"/>
    <n v="691.70380451277902"/>
    <x v="28"/>
    <x v="6"/>
    <x v="26"/>
  </r>
  <r>
    <x v="9706"/>
    <s v="Product266"/>
    <n v="10"/>
    <x v="2"/>
    <x v="0"/>
    <n v="9.5492521868760269E-2"/>
    <x v="265"/>
    <x v="1"/>
    <x v="0"/>
    <n v="180"/>
    <n v="111.31050978207034"/>
    <x v="389"/>
    <n v="1006.8118849248314"/>
    <x v="29"/>
    <x v="6"/>
    <x v="26"/>
  </r>
  <r>
    <x v="9707"/>
    <s v="Product267"/>
    <n v="12"/>
    <x v="2"/>
    <x v="0"/>
    <n v="8.0816653264792981E-2"/>
    <x v="266"/>
    <x v="2"/>
    <x v="1"/>
    <n v="246"/>
    <n v="190.49195351674894"/>
    <x v="577"/>
    <n v="2101.1643763158336"/>
    <x v="30"/>
    <x v="6"/>
    <x v="26"/>
  </r>
  <r>
    <x v="9708"/>
    <s v="Product268"/>
    <n v="15"/>
    <x v="1"/>
    <x v="0"/>
    <n v="8.1560690263337343E-2"/>
    <x v="267"/>
    <x v="3"/>
    <x v="0"/>
    <n v="46"/>
    <n v="133.18569662500644"/>
    <x v="234"/>
    <n v="1834.8446891260123"/>
    <x v="0"/>
    <x v="7"/>
    <x v="26"/>
  </r>
  <r>
    <x v="9709"/>
    <s v="Product269"/>
    <n v="8"/>
    <x v="1"/>
    <x v="0"/>
    <n v="6.0406518844373029E-2"/>
    <x v="268"/>
    <x v="4"/>
    <x v="1"/>
    <n v="89"/>
    <n v="39.797199597821312"/>
    <x v="728"/>
    <n v="299.14551448289797"/>
    <x v="1"/>
    <x v="7"/>
    <x v="26"/>
  </r>
  <r>
    <x v="9710"/>
    <s v="Product270"/>
    <n v="9"/>
    <x v="1"/>
    <x v="1"/>
    <n v="6.3969242642827331E-4"/>
    <x v="269"/>
    <x v="0"/>
    <x v="2"/>
    <n v="104"/>
    <n v="235.83100098199458"/>
    <x v="130"/>
    <n v="2121.1212750907448"/>
    <x v="2"/>
    <x v="7"/>
    <x v="26"/>
  </r>
  <r>
    <x v="9711"/>
    <s v="Product271"/>
    <n v="5"/>
    <x v="1"/>
    <x v="1"/>
    <n v="3.2047425219844695E-2"/>
    <x v="270"/>
    <x v="1"/>
    <x v="0"/>
    <n v="196"/>
    <n v="290.30399807827871"/>
    <x v="1038"/>
    <n v="1405.0025120442156"/>
    <x v="3"/>
    <x v="7"/>
    <x v="26"/>
  </r>
  <r>
    <x v="9712"/>
    <s v="Product272"/>
    <n v="14"/>
    <x v="0"/>
    <x v="0"/>
    <n v="7.8754030173070019E-2"/>
    <x v="271"/>
    <x v="2"/>
    <x v="3"/>
    <n v="45"/>
    <n v="59.220189866082144"/>
    <x v="131"/>
    <n v="763.78905745119289"/>
    <x v="4"/>
    <x v="7"/>
    <x v="26"/>
  </r>
  <r>
    <x v="9713"/>
    <s v="Product273"/>
    <n v="9"/>
    <x v="1"/>
    <x v="0"/>
    <n v="8.304988836659942E-2"/>
    <x v="272"/>
    <x v="3"/>
    <x v="3"/>
    <n v="80"/>
    <n v="254.01662155559197"/>
    <x v="104"/>
    <n v="2096.2851254292541"/>
    <x v="5"/>
    <x v="7"/>
    <x v="26"/>
  </r>
  <r>
    <x v="9714"/>
    <s v="Product274"/>
    <n v="1"/>
    <x v="2"/>
    <x v="0"/>
    <n v="4.4202213117276505E-2"/>
    <x v="273"/>
    <x v="4"/>
    <x v="2"/>
    <n v="60"/>
    <n v="253.55758983351728"/>
    <x v="124"/>
    <n v="242.34978321019318"/>
    <x v="6"/>
    <x v="7"/>
    <x v="26"/>
  </r>
  <r>
    <x v="9715"/>
    <s v="Product275"/>
    <n v="2"/>
    <x v="0"/>
    <x v="0"/>
    <n v="2.5982503538043546E-3"/>
    <x v="274"/>
    <x v="0"/>
    <x v="3"/>
    <n v="47"/>
    <n v="185.1558047559104"/>
    <x v="588"/>
    <n v="369.34944724138887"/>
    <x v="7"/>
    <x v="7"/>
    <x v="26"/>
  </r>
  <r>
    <x v="9716"/>
    <s v="Product276"/>
    <n v="3"/>
    <x v="0"/>
    <x v="1"/>
    <n v="9.8148894937405001E-2"/>
    <x v="275"/>
    <x v="1"/>
    <x v="0"/>
    <n v="168"/>
    <n v="37.206559992708279"/>
    <x v="410"/>
    <n v="100.66433173500509"/>
    <x v="8"/>
    <x v="7"/>
    <x v="26"/>
  </r>
  <r>
    <x v="9717"/>
    <s v="Product277"/>
    <n v="12"/>
    <x v="0"/>
    <x v="0"/>
    <n v="8.4961238338595729E-2"/>
    <x v="276"/>
    <x v="2"/>
    <x v="0"/>
    <n v="243"/>
    <n v="316.90761044073213"/>
    <x v="1225"/>
    <n v="3479.7929690251472"/>
    <x v="9"/>
    <x v="7"/>
    <x v="26"/>
  </r>
  <r>
    <x v="9718"/>
    <s v="Product278"/>
    <n v="6"/>
    <x v="1"/>
    <x v="0"/>
    <n v="5.6308443390938712E-2"/>
    <x v="277"/>
    <x v="3"/>
    <x v="1"/>
    <n v="240"/>
    <n v="300.61840965630938"/>
    <x v="791"/>
    <n v="1702.1463297234184"/>
    <x v="10"/>
    <x v="7"/>
    <x v="26"/>
  </r>
  <r>
    <x v="9719"/>
    <s v="Product279"/>
    <n v="9"/>
    <x v="1"/>
    <x v="0"/>
    <n v="4.2931003691357376E-2"/>
    <x v="278"/>
    <x v="4"/>
    <x v="0"/>
    <n v="172"/>
    <n v="99.457739734948916"/>
    <x v="1630"/>
    <n v="856.69127228928392"/>
    <x v="11"/>
    <x v="7"/>
    <x v="26"/>
  </r>
  <r>
    <x v="9720"/>
    <s v="Product280"/>
    <n v="14"/>
    <x v="1"/>
    <x v="0"/>
    <n v="9.8702412679694713E-3"/>
    <x v="279"/>
    <x v="0"/>
    <x v="1"/>
    <n v="44"/>
    <n v="245.41813368550487"/>
    <x v="640"/>
    <n v="3401.9411649229182"/>
    <x v="12"/>
    <x v="7"/>
    <x v="26"/>
  </r>
  <r>
    <x v="9721"/>
    <s v="Product281"/>
    <n v="4"/>
    <x v="0"/>
    <x v="0"/>
    <n v="6.580945640945246E-2"/>
    <x v="280"/>
    <x v="1"/>
    <x v="2"/>
    <n v="206"/>
    <n v="316.79496329043297"/>
    <x v="1049"/>
    <n v="1183.7874358521485"/>
    <x v="13"/>
    <x v="7"/>
    <x v="26"/>
  </r>
  <r>
    <x v="9722"/>
    <s v="Product282"/>
    <n v="5"/>
    <x v="2"/>
    <x v="1"/>
    <n v="2.0899966750434595E-2"/>
    <x v="281"/>
    <x v="2"/>
    <x v="0"/>
    <n v="177"/>
    <n v="177.42779655040533"/>
    <x v="13"/>
    <n v="868.59780750949494"/>
    <x v="14"/>
    <x v="7"/>
    <x v="26"/>
  </r>
  <r>
    <x v="9723"/>
    <s v="Product283"/>
    <n v="2"/>
    <x v="2"/>
    <x v="1"/>
    <n v="9.6530461555824273E-2"/>
    <x v="282"/>
    <x v="3"/>
    <x v="3"/>
    <n v="220"/>
    <n v="299.30799536427537"/>
    <x v="432"/>
    <n v="540.83131284882677"/>
    <x v="15"/>
    <x v="7"/>
    <x v="26"/>
  </r>
  <r>
    <x v="9724"/>
    <s v="Product284"/>
    <n v="12"/>
    <x v="1"/>
    <x v="0"/>
    <n v="8.8410846967714535E-2"/>
    <x v="283"/>
    <x v="4"/>
    <x v="3"/>
    <n v="60"/>
    <n v="268.54773587768642"/>
    <x v="104"/>
    <n v="2937.6624371697371"/>
    <x v="16"/>
    <x v="7"/>
    <x v="26"/>
  </r>
  <r>
    <x v="9725"/>
    <s v="Product285"/>
    <n v="11"/>
    <x v="1"/>
    <x v="0"/>
    <n v="1.0458959414253389E-2"/>
    <x v="284"/>
    <x v="0"/>
    <x v="2"/>
    <n v="74"/>
    <n v="72.285779559855484"/>
    <x v="4"/>
    <n v="786.82720077732426"/>
    <x v="17"/>
    <x v="7"/>
    <x v="26"/>
  </r>
  <r>
    <x v="9726"/>
    <s v="Product286"/>
    <n v="6"/>
    <x v="1"/>
    <x v="0"/>
    <n v="4.0805865844366268E-2"/>
    <x v="285"/>
    <x v="1"/>
    <x v="3"/>
    <n v="64"/>
    <n v="205.11957095282509"/>
    <x v="425"/>
    <n v="1180.4969355508206"/>
    <x v="18"/>
    <x v="7"/>
    <x v="26"/>
  </r>
  <r>
    <x v="9727"/>
    <s v="Product287"/>
    <n v="3"/>
    <x v="1"/>
    <x v="0"/>
    <n v="1.4653929245589171E-3"/>
    <x v="286"/>
    <x v="2"/>
    <x v="0"/>
    <n v="181"/>
    <n v="148.49853485795163"/>
    <x v="253"/>
    <n v="444.84277846699024"/>
    <x v="19"/>
    <x v="7"/>
    <x v="26"/>
  </r>
  <r>
    <x v="9728"/>
    <s v="Product288"/>
    <n v="5"/>
    <x v="0"/>
    <x v="1"/>
    <n v="3.5894652759226243E-2"/>
    <x v="287"/>
    <x v="3"/>
    <x v="0"/>
    <n v="227"/>
    <n v="119.32318409536738"/>
    <x v="263"/>
    <n v="575.20059918069467"/>
    <x v="20"/>
    <x v="7"/>
    <x v="26"/>
  </r>
  <r>
    <x v="9729"/>
    <s v="Product289"/>
    <n v="10"/>
    <x v="1"/>
    <x v="0"/>
    <n v="4.080883126529436E-2"/>
    <x v="288"/>
    <x v="0"/>
    <x v="1"/>
    <n v="167"/>
    <n v="270.86265388282442"/>
    <x v="526"/>
    <n v="2598.0906554445041"/>
    <x v="21"/>
    <x v="7"/>
    <x v="26"/>
  </r>
  <r>
    <x v="9730"/>
    <s v="Product290"/>
    <n v="10"/>
    <x v="2"/>
    <x v="0"/>
    <n v="8.6010147757009839E-2"/>
    <x v="289"/>
    <x v="1"/>
    <x v="0"/>
    <n v="149"/>
    <n v="193.03275130723199"/>
    <x v="49"/>
    <n v="1764.2997584535483"/>
    <x v="22"/>
    <x v="7"/>
    <x v="26"/>
  </r>
  <r>
    <x v="9731"/>
    <s v="Product291"/>
    <n v="10"/>
    <x v="0"/>
    <x v="0"/>
    <n v="7.4814339000606925E-2"/>
    <x v="290"/>
    <x v="2"/>
    <x v="1"/>
    <n v="35"/>
    <n v="29.265787212558113"/>
    <x v="169"/>
    <n v="270.76286686918166"/>
    <x v="23"/>
    <x v="7"/>
    <x v="26"/>
  </r>
  <r>
    <x v="9732"/>
    <s v="Product292"/>
    <n v="2"/>
    <x v="0"/>
    <x v="0"/>
    <n v="6.6087112692570976E-2"/>
    <x v="291"/>
    <x v="3"/>
    <x v="2"/>
    <n v="150"/>
    <n v="259.374517058366"/>
    <x v="47"/>
    <n v="484.46640823989719"/>
    <x v="24"/>
    <x v="7"/>
    <x v="26"/>
  </r>
  <r>
    <x v="9733"/>
    <s v="Product293"/>
    <n v="9"/>
    <x v="0"/>
    <x v="0"/>
    <n v="2.8860011834520416E-2"/>
    <x v="292"/>
    <x v="4"/>
    <x v="0"/>
    <n v="205"/>
    <n v="32.869262339197931"/>
    <x v="171"/>
    <n v="287.28589535187052"/>
    <x v="25"/>
    <x v="7"/>
    <x v="26"/>
  </r>
  <r>
    <x v="9734"/>
    <s v="Product294"/>
    <n v="9"/>
    <x v="1"/>
    <x v="1"/>
    <n v="3.4900837363702107E-2"/>
    <x v="293"/>
    <x v="0"/>
    <x v="3"/>
    <n v="119"/>
    <n v="98.313424762071008"/>
    <x v="831"/>
    <n v="853.93983522403266"/>
    <x v="26"/>
    <x v="7"/>
    <x v="26"/>
  </r>
  <r>
    <x v="9735"/>
    <s v="Product295"/>
    <n v="7"/>
    <x v="1"/>
    <x v="1"/>
    <n v="8.8956697615081251E-2"/>
    <x v="294"/>
    <x v="1"/>
    <x v="3"/>
    <n v="109"/>
    <n v="282.85069917080034"/>
    <x v="1173"/>
    <n v="1803.8246453811439"/>
    <x v="27"/>
    <x v="7"/>
    <x v="26"/>
  </r>
  <r>
    <x v="9736"/>
    <s v="Product296"/>
    <n v="9"/>
    <x v="1"/>
    <x v="0"/>
    <n v="2.2215083091065083E-2"/>
    <x v="295"/>
    <x v="2"/>
    <x v="2"/>
    <n v="67"/>
    <n v="184.71786066366573"/>
    <x v="922"/>
    <n v="1625.5290423655674"/>
    <x v="28"/>
    <x v="7"/>
    <x v="26"/>
  </r>
  <r>
    <x v="9737"/>
    <s v="Product297"/>
    <n v="14"/>
    <x v="0"/>
    <x v="0"/>
    <n v="2.8168096051722425E-2"/>
    <x v="296"/>
    <x v="3"/>
    <x v="3"/>
    <n v="231"/>
    <n v="298.38595004803614"/>
    <x v="772"/>
    <n v="4059.7338032523803"/>
    <x v="29"/>
    <x v="7"/>
    <x v="26"/>
  </r>
  <r>
    <x v="9738"/>
    <s v="Product298"/>
    <n v="10"/>
    <x v="2"/>
    <x v="0"/>
    <n v="1.4638236241850478E-2"/>
    <x v="297"/>
    <x v="4"/>
    <x v="0"/>
    <n v="58"/>
    <n v="247.5691953517846"/>
    <x v="888"/>
    <n v="2439.4521898402036"/>
    <x v="30"/>
    <x v="7"/>
    <x v="26"/>
  </r>
  <r>
    <x v="9739"/>
    <s v="Product299"/>
    <n v="2"/>
    <x v="2"/>
    <x v="0"/>
    <n v="7.7792585712590706E-2"/>
    <x v="298"/>
    <x v="0"/>
    <x v="0"/>
    <n v="231"/>
    <n v="25.050350401253915"/>
    <x v="743"/>
    <n v="46.203237741067873"/>
    <x v="0"/>
    <x v="8"/>
    <x v="26"/>
  </r>
  <r>
    <x v="9740"/>
    <s v="Product300"/>
    <n v="2"/>
    <x v="1"/>
    <x v="1"/>
    <n v="6.9313192189871089E-3"/>
    <x v="299"/>
    <x v="1"/>
    <x v="1"/>
    <n v="227"/>
    <n v="267.83376015561043"/>
    <x v="1391"/>
    <n v="531.95463773270046"/>
    <x v="1"/>
    <x v="8"/>
    <x v="26"/>
  </r>
  <r>
    <x v="9741"/>
    <s v="Product301"/>
    <n v="15"/>
    <x v="1"/>
    <x v="0"/>
    <n v="3.0458173299256874E-2"/>
    <x v="300"/>
    <x v="2"/>
    <x v="0"/>
    <n v="76"/>
    <n v="218.02237819750093"/>
    <x v="61"/>
    <n v="3170.72722228868"/>
    <x v="2"/>
    <x v="8"/>
    <x v="26"/>
  </r>
  <r>
    <x v="9742"/>
    <s v="Product302"/>
    <n v="13"/>
    <x v="1"/>
    <x v="0"/>
    <n v="5.723696864137065E-2"/>
    <x v="301"/>
    <x v="3"/>
    <x v="1"/>
    <n v="59"/>
    <n v="227.0831435122482"/>
    <x v="1117"/>
    <n v="2783.1127057246995"/>
    <x v="3"/>
    <x v="8"/>
    <x v="26"/>
  </r>
  <r>
    <x v="9743"/>
    <s v="Product303"/>
    <n v="7"/>
    <x v="1"/>
    <x v="0"/>
    <n v="2.8451673464280427E-2"/>
    <x v="302"/>
    <x v="4"/>
    <x v="2"/>
    <n v="132"/>
    <n v="150.46494163993614"/>
    <x v="72"/>
    <n v="1023.2877357680227"/>
    <x v="4"/>
    <x v="8"/>
    <x v="26"/>
  </r>
  <r>
    <x v="9744"/>
    <s v="Product304"/>
    <n v="1"/>
    <x v="0"/>
    <x v="0"/>
    <n v="6.2192055691844807E-2"/>
    <x v="303"/>
    <x v="0"/>
    <x v="0"/>
    <n v="196"/>
    <n v="306.61983276164636"/>
    <x v="824"/>
    <n v="287.5505150463099"/>
    <x v="5"/>
    <x v="8"/>
    <x v="26"/>
  </r>
  <r>
    <x v="9745"/>
    <s v="Product305"/>
    <n v="6"/>
    <x v="1"/>
    <x v="0"/>
    <n v="4.8468434370206287E-2"/>
    <x v="304"/>
    <x v="1"/>
    <x v="3"/>
    <n v="52"/>
    <n v="78.488072182146084"/>
    <x v="239"/>
    <n v="448.10326924045035"/>
    <x v="6"/>
    <x v="8"/>
    <x v="26"/>
  </r>
  <r>
    <x v="9746"/>
    <s v="Product306"/>
    <n v="5"/>
    <x v="2"/>
    <x v="1"/>
    <n v="2.4368937947163362E-2"/>
    <x v="305"/>
    <x v="2"/>
    <x v="3"/>
    <n v="228"/>
    <n v="224.81457987798171"/>
    <x v="61"/>
    <n v="1096.680436656588"/>
    <x v="7"/>
    <x v="8"/>
    <x v="26"/>
  </r>
  <r>
    <x v="9747"/>
    <s v="Product307"/>
    <n v="2"/>
    <x v="0"/>
    <x v="1"/>
    <n v="9.7628901420011599E-2"/>
    <x v="306"/>
    <x v="3"/>
    <x v="2"/>
    <n v="11"/>
    <n v="255.05041566387018"/>
    <x v="755"/>
    <n v="460.30024755177845"/>
    <x v="8"/>
    <x v="8"/>
    <x v="26"/>
  </r>
  <r>
    <x v="9748"/>
    <s v="Product308"/>
    <n v="10"/>
    <x v="0"/>
    <x v="0"/>
    <n v="1.4841346285880665E-2"/>
    <x v="307"/>
    <x v="4"/>
    <x v="3"/>
    <n v="78"/>
    <n v="244.30172401690425"/>
    <x v="454"/>
    <n v="2406.7595753253172"/>
    <x v="9"/>
    <x v="8"/>
    <x v="26"/>
  </r>
  <r>
    <x v="9749"/>
    <s v="Product309"/>
    <n v="5"/>
    <x v="0"/>
    <x v="0"/>
    <n v="3.3291055324530396E-2"/>
    <x v="308"/>
    <x v="0"/>
    <x v="0"/>
    <n v="69"/>
    <n v="56.265370282350872"/>
    <x v="835"/>
    <n v="271.96118363712975"/>
    <x v="10"/>
    <x v="8"/>
    <x v="26"/>
  </r>
  <r>
    <x v="9750"/>
    <s v="Product310"/>
    <n v="11"/>
    <x v="1"/>
    <x v="0"/>
    <n v="3.9580557626092139E-3"/>
    <x v="309"/>
    <x v="1"/>
    <x v="0"/>
    <n v="213"/>
    <n v="226.2120407048032"/>
    <x v="836"/>
    <n v="2478.4834891687196"/>
    <x v="11"/>
    <x v="8"/>
    <x v="26"/>
  </r>
  <r>
    <x v="9751"/>
    <s v="Product311"/>
    <n v="1"/>
    <x v="1"/>
    <x v="0"/>
    <n v="7.3783014639217839E-2"/>
    <x v="310"/>
    <x v="2"/>
    <x v="1"/>
    <n v="217"/>
    <n v="30.028825602257768"/>
    <x v="82"/>
    <n v="27.813208323247864"/>
    <x v="12"/>
    <x v="8"/>
    <x v="26"/>
  </r>
  <r>
    <x v="9752"/>
    <s v="Product312"/>
    <n v="14"/>
    <x v="1"/>
    <x v="1"/>
    <n v="2.8036128243995165E-2"/>
    <x v="311"/>
    <x v="3"/>
    <x v="0"/>
    <n v="87"/>
    <n v="119.57466562318517"/>
    <x v="395"/>
    <n v="1627.1115694825698"/>
    <x v="13"/>
    <x v="8"/>
    <x v="26"/>
  </r>
  <r>
    <x v="9753"/>
    <s v="Product313"/>
    <n v="14"/>
    <x v="0"/>
    <x v="0"/>
    <n v="4.6095853162651966E-3"/>
    <x v="312"/>
    <x v="0"/>
    <x v="1"/>
    <n v="212"/>
    <n v="281.98389187349579"/>
    <x v="1396"/>
    <n v="3929.5768829252938"/>
    <x v="14"/>
    <x v="8"/>
    <x v="26"/>
  </r>
  <r>
    <x v="9754"/>
    <s v="Product314"/>
    <n v="3"/>
    <x v="2"/>
    <x v="0"/>
    <n v="8.2343623223527215E-2"/>
    <x v="313"/>
    <x v="1"/>
    <x v="2"/>
    <n v="55"/>
    <n v="190.68086249612242"/>
    <x v="495"/>
    <n v="524.93852819641347"/>
    <x v="15"/>
    <x v="8"/>
    <x v="26"/>
  </r>
  <r>
    <x v="9755"/>
    <s v="Product315"/>
    <n v="9"/>
    <x v="2"/>
    <x v="0"/>
    <n v="3.120109377947411E-3"/>
    <x v="314"/>
    <x v="2"/>
    <x v="0"/>
    <n v="15"/>
    <n v="222.13926695197958"/>
    <x v="416"/>
    <n v="1993.0155132775712"/>
    <x v="16"/>
    <x v="8"/>
    <x v="26"/>
  </r>
  <r>
    <x v="9756"/>
    <s v="Product316"/>
    <n v="6"/>
    <x v="1"/>
    <x v="0"/>
    <n v="9.7769053324889832E-2"/>
    <x v="315"/>
    <x v="3"/>
    <x v="3"/>
    <n v="249"/>
    <n v="158.80476252358199"/>
    <x v="1083"/>
    <n v="859.67142736900462"/>
    <x v="17"/>
    <x v="8"/>
    <x v="26"/>
  </r>
  <r>
    <x v="9757"/>
    <s v="Product317"/>
    <n v="11"/>
    <x v="1"/>
    <x v="0"/>
    <n v="8.5540238674346694E-2"/>
    <x v="316"/>
    <x v="4"/>
    <x v="3"/>
    <n v="168"/>
    <n v="41.027881242472986"/>
    <x v="64"/>
    <n v="412.70181137558006"/>
    <x v="18"/>
    <x v="8"/>
    <x v="26"/>
  </r>
  <r>
    <x v="9758"/>
    <s v="Product318"/>
    <n v="15"/>
    <x v="1"/>
    <x v="1"/>
    <n v="9.9622489671597841E-2"/>
    <x v="317"/>
    <x v="0"/>
    <x v="2"/>
    <n v="141"/>
    <n v="316.27554347079302"/>
    <x v="1345"/>
    <n v="4271.5107961199237"/>
    <x v="19"/>
    <x v="8"/>
    <x v="26"/>
  </r>
  <r>
    <x v="9759"/>
    <s v="Product319"/>
    <n v="5"/>
    <x v="1"/>
    <x v="1"/>
    <n v="9.4945249770138643E-2"/>
    <x v="318"/>
    <x v="1"/>
    <x v="3"/>
    <n v="11"/>
    <n v="271.55639517485895"/>
    <x v="988"/>
    <n v="1228.8670270415175"/>
    <x v="20"/>
    <x v="8"/>
    <x v="26"/>
  </r>
  <r>
    <x v="9760"/>
    <s v="Product320"/>
    <n v="1"/>
    <x v="0"/>
    <x v="0"/>
    <n v="7.9373527827226856E-2"/>
    <x v="319"/>
    <x v="2"/>
    <x v="0"/>
    <n v="60"/>
    <n v="91.210220439981413"/>
    <x v="124"/>
    <n v="83.970543469761054"/>
    <x v="21"/>
    <x v="8"/>
    <x v="26"/>
  </r>
  <r>
    <x v="9761"/>
    <s v="Product321"/>
    <n v="14"/>
    <x v="1"/>
    <x v="0"/>
    <n v="7.7505901391010448E-2"/>
    <x v="320"/>
    <x v="3"/>
    <x v="0"/>
    <n v="134"/>
    <n v="302.4181186548862"/>
    <x v="1416"/>
    <n v="3905.7050168019196"/>
    <x v="22"/>
    <x v="8"/>
    <x v="26"/>
  </r>
  <r>
    <x v="9762"/>
    <s v="Product322"/>
    <n v="8"/>
    <x v="2"/>
    <x v="0"/>
    <n v="1.4257962499297472E-2"/>
    <x v="321"/>
    <x v="4"/>
    <x v="1"/>
    <n v="237"/>
    <n v="129.06405035957141"/>
    <x v="618"/>
    <n v="1017.7908797562976"/>
    <x v="23"/>
    <x v="8"/>
    <x v="26"/>
  </r>
  <r>
    <x v="9763"/>
    <s v="Product323"/>
    <n v="7"/>
    <x v="0"/>
    <x v="0"/>
    <n v="5.7454615901564671E-2"/>
    <x v="322"/>
    <x v="0"/>
    <x v="0"/>
    <n v="95"/>
    <n v="38.703403187604358"/>
    <x v="1014"/>
    <n v="255.3579981636401"/>
    <x v="24"/>
    <x v="8"/>
    <x v="26"/>
  </r>
  <r>
    <x v="9764"/>
    <s v="Product324"/>
    <n v="2"/>
    <x v="0"/>
    <x v="1"/>
    <n v="8.8910884848851984E-2"/>
    <x v="323"/>
    <x v="1"/>
    <x v="1"/>
    <n v="204"/>
    <n v="307.81559413767451"/>
    <x v="163"/>
    <n v="560.89487458523752"/>
    <x v="25"/>
    <x v="8"/>
    <x v="26"/>
  </r>
  <r>
    <x v="9765"/>
    <s v="Product325"/>
    <n v="14"/>
    <x v="0"/>
    <x v="0"/>
    <n v="7.8014548475575818E-2"/>
    <x v="324"/>
    <x v="2"/>
    <x v="2"/>
    <n v="110"/>
    <n v="66.552780489954003"/>
    <x v="377"/>
    <n v="859.04973518330576"/>
    <x v="26"/>
    <x v="8"/>
    <x v="26"/>
  </r>
  <r>
    <x v="9766"/>
    <s v="Product326"/>
    <n v="14"/>
    <x v="1"/>
    <x v="0"/>
    <n v="8.5209621748017245E-2"/>
    <x v="325"/>
    <x v="3"/>
    <x v="0"/>
    <n v="43"/>
    <n v="306.2970062164959"/>
    <x v="279"/>
    <n v="3922.7657584393346"/>
    <x v="27"/>
    <x v="8"/>
    <x v="26"/>
  </r>
  <r>
    <x v="9767"/>
    <s v="Product327"/>
    <n v="9"/>
    <x v="1"/>
    <x v="0"/>
    <n v="1.9010936421929994E-2"/>
    <x v="326"/>
    <x v="4"/>
    <x v="3"/>
    <n v="48"/>
    <n v="198.41448194386021"/>
    <x v="658"/>
    <n v="1751.7819315819179"/>
    <x v="28"/>
    <x v="8"/>
    <x v="26"/>
  </r>
  <r>
    <x v="9768"/>
    <s v="Product328"/>
    <n v="5"/>
    <x v="1"/>
    <x v="0"/>
    <n v="4.3369003604894846E-2"/>
    <x v="327"/>
    <x v="0"/>
    <x v="3"/>
    <n v="199"/>
    <n v="134.41028522009867"/>
    <x v="126"/>
    <n v="642.90522537926631"/>
    <x v="29"/>
    <x v="8"/>
    <x v="26"/>
  </r>
  <r>
    <x v="9769"/>
    <s v="Product329"/>
    <n v="2"/>
    <x v="0"/>
    <x v="0"/>
    <n v="3.6133465475044403E-2"/>
    <x v="328"/>
    <x v="1"/>
    <x v="2"/>
    <n v="66"/>
    <n v="268.67509630995238"/>
    <x v="44"/>
    <n v="517.93386798686504"/>
    <x v="0"/>
    <x v="9"/>
    <x v="26"/>
  </r>
  <r>
    <x v="9770"/>
    <s v="Product330"/>
    <n v="2"/>
    <x v="2"/>
    <x v="1"/>
    <n v="9.8454217879028319E-2"/>
    <x v="329"/>
    <x v="2"/>
    <x v="3"/>
    <n v="16"/>
    <n v="291.9382856574685"/>
    <x v="856"/>
    <n v="526.39146014823621"/>
    <x v="1"/>
    <x v="9"/>
    <x v="26"/>
  </r>
  <r>
    <x v="9771"/>
    <s v="Product331"/>
    <n v="8"/>
    <x v="2"/>
    <x v="1"/>
    <n v="7.6250101901936387E-2"/>
    <x v="330"/>
    <x v="3"/>
    <x v="0"/>
    <n v="50"/>
    <n v="270.76032910996025"/>
    <x v="241"/>
    <n v="2000.9186113945916"/>
    <x v="2"/>
    <x v="9"/>
    <x v="26"/>
  </r>
  <r>
    <x v="9772"/>
    <s v="Product332"/>
    <n v="6"/>
    <x v="1"/>
    <x v="0"/>
    <n v="6.2198414417204889E-2"/>
    <x v="331"/>
    <x v="4"/>
    <x v="0"/>
    <n v="60"/>
    <n v="223.01240250339291"/>
    <x v="947"/>
    <n v="1254.8483080338624"/>
    <x v="3"/>
    <x v="9"/>
    <x v="26"/>
  </r>
  <r>
    <x v="9773"/>
    <s v="Product333"/>
    <n v="4"/>
    <x v="1"/>
    <x v="0"/>
    <n v="5.7779940580940582E-2"/>
    <x v="332"/>
    <x v="0"/>
    <x v="1"/>
    <n v="154"/>
    <n v="210.73482926163126"/>
    <x v="640"/>
    <n v="794.23433339423821"/>
    <x v="4"/>
    <x v="9"/>
    <x v="26"/>
  </r>
  <r>
    <x v="9774"/>
    <s v="Product334"/>
    <n v="13"/>
    <x v="1"/>
    <x v="0"/>
    <n v="3.5068266154371266E-2"/>
    <x v="333"/>
    <x v="1"/>
    <x v="0"/>
    <n v="200"/>
    <n v="257.86320975432363"/>
    <x v="1631"/>
    <n v="3234.6651230821008"/>
    <x v="5"/>
    <x v="9"/>
    <x v="26"/>
  </r>
  <r>
    <x v="9775"/>
    <s v="Product335"/>
    <n v="15"/>
    <x v="1"/>
    <x v="0"/>
    <n v="5.8906354284929775E-2"/>
    <x v="334"/>
    <x v="2"/>
    <x v="1"/>
    <n v="137"/>
    <n v="274.77618305171131"/>
    <x v="842"/>
    <n v="3878.8517979570979"/>
    <x v="6"/>
    <x v="9"/>
    <x v="26"/>
  </r>
  <r>
    <x v="9776"/>
    <s v="Product336"/>
    <n v="2"/>
    <x v="0"/>
    <x v="1"/>
    <n v="3.5512345031674018E-2"/>
    <x v="335"/>
    <x v="3"/>
    <x v="2"/>
    <n v="114"/>
    <n v="201.63602670830261"/>
    <x v="924"/>
    <n v="388.95091711404308"/>
    <x v="7"/>
    <x v="9"/>
    <x v="26"/>
  </r>
  <r>
    <x v="9777"/>
    <s v="Product337"/>
    <n v="4"/>
    <x v="1"/>
    <x v="0"/>
    <n v="7.1286677695402423E-3"/>
    <x v="336"/>
    <x v="0"/>
    <x v="0"/>
    <n v="104"/>
    <n v="316.39415545602975"/>
    <x v="518"/>
    <n v="1256.5547465502377"/>
    <x v="8"/>
    <x v="9"/>
    <x v="26"/>
  </r>
  <r>
    <x v="9778"/>
    <s v="Product338"/>
    <n v="7"/>
    <x v="2"/>
    <x v="0"/>
    <n v="4.1527182147541586E-2"/>
    <x v="337"/>
    <x v="1"/>
    <x v="3"/>
    <n v="57"/>
    <n v="315.17340484016228"/>
    <x v="1563"/>
    <n v="2114.5959901451279"/>
    <x v="9"/>
    <x v="9"/>
    <x v="26"/>
  </r>
  <r>
    <x v="9779"/>
    <s v="Product339"/>
    <n v="10"/>
    <x v="0"/>
    <x v="0"/>
    <n v="6.7010512187648572E-2"/>
    <x v="338"/>
    <x v="2"/>
    <x v="3"/>
    <n v="67"/>
    <n v="102.60672595553108"/>
    <x v="1240"/>
    <n v="957.30996695353247"/>
    <x v="10"/>
    <x v="9"/>
    <x v="26"/>
  </r>
  <r>
    <x v="9780"/>
    <s v="Product340"/>
    <n v="15"/>
    <x v="0"/>
    <x v="0"/>
    <n v="3.9248083258814209E-2"/>
    <x v="339"/>
    <x v="3"/>
    <x v="2"/>
    <n v="120"/>
    <n v="288.81971215749553"/>
    <x v="389"/>
    <n v="4162.2613807192702"/>
    <x v="11"/>
    <x v="9"/>
    <x v="26"/>
  </r>
  <r>
    <x v="9781"/>
    <s v="Product341"/>
    <n v="5"/>
    <x v="0"/>
    <x v="0"/>
    <n v="9.4138808488172007E-2"/>
    <x v="340"/>
    <x v="4"/>
    <x v="3"/>
    <n v="10"/>
    <n v="115.75065854901878"/>
    <x v="435"/>
    <n v="524.27014735746457"/>
    <x v="12"/>
    <x v="9"/>
    <x v="26"/>
  </r>
  <r>
    <x v="9782"/>
    <s v="Product342"/>
    <n v="3"/>
    <x v="1"/>
    <x v="1"/>
    <n v="3.6552197533231169E-2"/>
    <x v="341"/>
    <x v="0"/>
    <x v="0"/>
    <n v="200"/>
    <n v="153.2487254950338"/>
    <x v="321"/>
    <n v="442.94144342707023"/>
    <x v="13"/>
    <x v="9"/>
    <x v="26"/>
  </r>
  <r>
    <x v="9783"/>
    <s v="Product343"/>
    <n v="8"/>
    <x v="1"/>
    <x v="1"/>
    <n v="3.7292322078747555E-3"/>
    <x v="342"/>
    <x v="1"/>
    <x v="0"/>
    <n v="204"/>
    <n v="38.509786966606583"/>
    <x v="789"/>
    <n v="306.92940022985852"/>
    <x v="14"/>
    <x v="9"/>
    <x v="26"/>
  </r>
  <r>
    <x v="9784"/>
    <s v="Product344"/>
    <n v="5"/>
    <x v="1"/>
    <x v="0"/>
    <n v="3.5253398027928262E-2"/>
    <x v="343"/>
    <x v="2"/>
    <x v="1"/>
    <n v="81"/>
    <n v="61.760781192060094"/>
    <x v="161"/>
    <n v="297.91751895090306"/>
    <x v="15"/>
    <x v="9"/>
    <x v="26"/>
  </r>
  <r>
    <x v="9785"/>
    <s v="Product345"/>
    <n v="1"/>
    <x v="0"/>
    <x v="0"/>
    <n v="6.9247254910433972E-2"/>
    <x v="344"/>
    <x v="3"/>
    <x v="0"/>
    <n v="150"/>
    <n v="230.62599892132428"/>
    <x v="168"/>
    <n v="214.65578158504587"/>
    <x v="16"/>
    <x v="9"/>
    <x v="26"/>
  </r>
  <r>
    <x v="9786"/>
    <s v="Product346"/>
    <n v="13"/>
    <x v="2"/>
    <x v="0"/>
    <n v="4.7555635960300326E-3"/>
    <x v="345"/>
    <x v="4"/>
    <x v="1"/>
    <n v="190"/>
    <n v="278.27964107384946"/>
    <x v="583"/>
    <n v="3600.4314390621503"/>
    <x v="17"/>
    <x v="9"/>
    <x v="26"/>
  </r>
  <r>
    <x v="9787"/>
    <s v="Product347"/>
    <n v="13"/>
    <x v="2"/>
    <x v="0"/>
    <n v="2.1983744952781926E-2"/>
    <x v="346"/>
    <x v="0"/>
    <x v="2"/>
    <n v="52"/>
    <n v="144.72119589603773"/>
    <x v="382"/>
    <n v="1840.0158664705693"/>
    <x v="18"/>
    <x v="9"/>
    <x v="26"/>
  </r>
  <r>
    <x v="9788"/>
    <s v="Product348"/>
    <n v="15"/>
    <x v="1"/>
    <x v="1"/>
    <n v="1.0631830293778444E-2"/>
    <x v="347"/>
    <x v="1"/>
    <x v="0"/>
    <n v="158"/>
    <n v="100.64324473135947"/>
    <x v="277"/>
    <n v="1493.5983424974065"/>
    <x v="19"/>
    <x v="9"/>
    <x v="26"/>
  </r>
  <r>
    <x v="9789"/>
    <s v="Product349"/>
    <n v="8"/>
    <x v="1"/>
    <x v="0"/>
    <n v="3.2500969714015851E-2"/>
    <x v="348"/>
    <x v="2"/>
    <x v="3"/>
    <n v="72"/>
    <n v="97.663777469062254"/>
    <x v="37"/>
    <n v="755.91687996307098"/>
    <x v="20"/>
    <x v="9"/>
    <x v="26"/>
  </r>
  <r>
    <x v="9790"/>
    <s v="Product350"/>
    <n v="1"/>
    <x v="1"/>
    <x v="0"/>
    <n v="3.8088728597315047E-2"/>
    <x v="349"/>
    <x v="3"/>
    <x v="3"/>
    <n v="43"/>
    <n v="123.72580433936423"/>
    <x v="297"/>
    <n v="119.01324575739768"/>
    <x v="21"/>
    <x v="9"/>
    <x v="26"/>
  </r>
  <r>
    <x v="9791"/>
    <s v="Product351"/>
    <n v="7"/>
    <x v="1"/>
    <x v="0"/>
    <n v="8.0257101333272685E-2"/>
    <x v="350"/>
    <x v="4"/>
    <x v="2"/>
    <n v="239"/>
    <n v="280.36805964791057"/>
    <x v="767"/>
    <n v="1805.0657231189462"/>
    <x v="22"/>
    <x v="9"/>
    <x v="26"/>
  </r>
  <r>
    <x v="9792"/>
    <s v="Product352"/>
    <n v="7"/>
    <x v="0"/>
    <x v="0"/>
    <n v="1.0240411472658939E-2"/>
    <x v="351"/>
    <x v="0"/>
    <x v="3"/>
    <n v="124"/>
    <n v="137.35259561802917"/>
    <x v="270"/>
    <n v="951.62233965443966"/>
    <x v="23"/>
    <x v="9"/>
    <x v="26"/>
  </r>
  <r>
    <x v="9793"/>
    <s v="Product353"/>
    <n v="13"/>
    <x v="1"/>
    <x v="0"/>
    <n v="4.220357911130157E-2"/>
    <x v="352"/>
    <x v="1"/>
    <x v="0"/>
    <n v="112"/>
    <n v="121.65012865419114"/>
    <x v="315"/>
    <n v="1514.7087517332416"/>
    <x v="24"/>
    <x v="9"/>
    <x v="26"/>
  </r>
  <r>
    <x v="9794"/>
    <s v="Product354"/>
    <n v="12"/>
    <x v="2"/>
    <x v="1"/>
    <n v="3.8813558298762098E-3"/>
    <x v="353"/>
    <x v="2"/>
    <x v="0"/>
    <n v="113"/>
    <n v="269.13912496209014"/>
    <x v="551"/>
    <n v="3217.1340030044489"/>
    <x v="25"/>
    <x v="9"/>
    <x v="26"/>
  </r>
  <r>
    <x v="9795"/>
    <s v="Product355"/>
    <n v="11"/>
    <x v="0"/>
    <x v="1"/>
    <n v="1.6866121267775768E-2"/>
    <x v="354"/>
    <x v="3"/>
    <x v="1"/>
    <n v="237"/>
    <n v="317.67142383788564"/>
    <x v="1122"/>
    <n v="3435.4489298814178"/>
    <x v="26"/>
    <x v="9"/>
    <x v="26"/>
  </r>
  <r>
    <x v="9796"/>
    <s v="Product356"/>
    <n v="8"/>
    <x v="0"/>
    <x v="0"/>
    <n v="6.3917579157603724E-2"/>
    <x v="355"/>
    <x v="4"/>
    <x v="0"/>
    <n v="10"/>
    <n v="238.14002961413698"/>
    <x v="50"/>
    <n v="1783.3495633654502"/>
    <x v="27"/>
    <x v="9"/>
    <x v="26"/>
  </r>
  <r>
    <x v="9797"/>
    <s v="Product357"/>
    <n v="12"/>
    <x v="0"/>
    <x v="0"/>
    <n v="5.3345256131808266E-2"/>
    <x v="356"/>
    <x v="0"/>
    <x v="1"/>
    <n v="212"/>
    <n v="309.55328675688111"/>
    <x v="1586"/>
    <n v="3516.4810486607062"/>
    <x v="28"/>
    <x v="9"/>
    <x v="26"/>
  </r>
  <r>
    <x v="9798"/>
    <s v="Product358"/>
    <n v="9"/>
    <x v="1"/>
    <x v="0"/>
    <n v="4.210081934706187E-2"/>
    <x v="357"/>
    <x v="1"/>
    <x v="2"/>
    <n v="99"/>
    <n v="313.77100094662711"/>
    <x v="1128"/>
    <n v="2705.0488624748377"/>
    <x v="29"/>
    <x v="9"/>
    <x v="26"/>
  </r>
  <r>
    <x v="9799"/>
    <s v="Product359"/>
    <n v="12"/>
    <x v="1"/>
    <x v="0"/>
    <n v="4.1467546548491413E-2"/>
    <x v="358"/>
    <x v="2"/>
    <x v="0"/>
    <n v="213"/>
    <n v="123.68644945526846"/>
    <x v="1129"/>
    <n v="1422.6897102607738"/>
    <x v="30"/>
    <x v="9"/>
    <x v="26"/>
  </r>
  <r>
    <x v="9800"/>
    <s v="Product360"/>
    <n v="10"/>
    <x v="1"/>
    <x v="1"/>
    <n v="8.5152772035314347E-3"/>
    <x v="359"/>
    <x v="3"/>
    <x v="3"/>
    <n v="208"/>
    <n v="256.00271269647288"/>
    <x v="458"/>
    <n v="2538.2277863300642"/>
    <x v="0"/>
    <x v="10"/>
    <x v="26"/>
  </r>
  <r>
    <x v="9801"/>
    <s v="Product361"/>
    <n v="4"/>
    <x v="0"/>
    <x v="0"/>
    <n v="8.9194420064684712E-2"/>
    <x v="360"/>
    <x v="0"/>
    <x v="3"/>
    <n v="223"/>
    <n v="132.5557064773007"/>
    <x v="818"/>
    <n v="482.9299084471732"/>
    <x v="1"/>
    <x v="10"/>
    <x v="26"/>
  </r>
  <r>
    <x v="9802"/>
    <s v="Product362"/>
    <n v="6"/>
    <x v="2"/>
    <x v="0"/>
    <n v="7.1455422267886079E-2"/>
    <x v="361"/>
    <x v="1"/>
    <x v="2"/>
    <n v="12"/>
    <n v="99.390107815228433"/>
    <x v="708"/>
    <n v="553.72887415224341"/>
    <x v="2"/>
    <x v="10"/>
    <x v="26"/>
  </r>
  <r>
    <x v="9803"/>
    <s v="Product363"/>
    <n v="8"/>
    <x v="2"/>
    <x v="0"/>
    <n v="2.7563239044243928E-2"/>
    <x v="362"/>
    <x v="2"/>
    <x v="3"/>
    <n v="189"/>
    <n v="301.5833656089398"/>
    <x v="309"/>
    <n v="2346.1660096871437"/>
    <x v="3"/>
    <x v="10"/>
    <x v="26"/>
  </r>
  <r>
    <x v="9804"/>
    <s v="Product364"/>
    <n v="2"/>
    <x v="1"/>
    <x v="0"/>
    <n v="4.7140191260575851E-2"/>
    <x v="363"/>
    <x v="3"/>
    <x v="0"/>
    <n v="131"/>
    <n v="175.63082944201659"/>
    <x v="378"/>
    <n v="334.70311710173269"/>
    <x v="4"/>
    <x v="10"/>
    <x v="26"/>
  </r>
  <r>
    <x v="9805"/>
    <s v="Product365"/>
    <n v="13"/>
    <x v="1"/>
    <x v="0"/>
    <n v="8.5777618523245516E-2"/>
    <x v="364"/>
    <x v="4"/>
    <x v="0"/>
    <n v="43"/>
    <n v="262.09397064705047"/>
    <x v="434"/>
    <n v="3114.9582622033859"/>
    <x v="5"/>
    <x v="10"/>
    <x v="26"/>
  </r>
  <r>
    <x v="9806"/>
    <s v="Product366"/>
    <n v="2"/>
    <x v="1"/>
    <x v="1"/>
    <n v="3.9695394070221462E-2"/>
    <x v="365"/>
    <x v="0"/>
    <x v="1"/>
    <n v="241"/>
    <n v="66.035022308681334"/>
    <x v="192"/>
    <n v="126.82747215140472"/>
    <x v="6"/>
    <x v="10"/>
    <x v="26"/>
  </r>
  <r>
    <x v="9807"/>
    <s v="Product367"/>
    <n v="14"/>
    <x v="1"/>
    <x v="1"/>
    <n v="5.4631819429537987E-2"/>
    <x v="366"/>
    <x v="1"/>
    <x v="0"/>
    <n v="231"/>
    <n v="234.63815340234288"/>
    <x v="772"/>
    <n v="3105.4722184414022"/>
    <x v="7"/>
    <x v="10"/>
    <x v="26"/>
  </r>
  <r>
    <x v="9808"/>
    <s v="Product368"/>
    <n v="6"/>
    <x v="0"/>
    <x v="0"/>
    <n v="9.2659598810937133E-2"/>
    <x v="367"/>
    <x v="2"/>
    <x v="1"/>
    <n v="8"/>
    <n v="83.968532546867124"/>
    <x v="312"/>
    <n v="457.12825204998779"/>
    <x v="8"/>
    <x v="10"/>
    <x v="26"/>
  </r>
  <r>
    <x v="9809"/>
    <s v="Product369"/>
    <n v="3"/>
    <x v="1"/>
    <x v="0"/>
    <n v="6.1473642215072025E-2"/>
    <x v="368"/>
    <x v="3"/>
    <x v="2"/>
    <n v="28"/>
    <n v="74.569182116861271"/>
    <x v="148"/>
    <n v="209.95542868541639"/>
    <x v="9"/>
    <x v="10"/>
    <x v="26"/>
  </r>
  <r>
    <x v="9810"/>
    <s v="Product370"/>
    <n v="3"/>
    <x v="2"/>
    <x v="0"/>
    <n v="2.5688108199756268E-2"/>
    <x v="369"/>
    <x v="4"/>
    <x v="0"/>
    <n v="232"/>
    <n v="98.268365770355501"/>
    <x v="499"/>
    <n v="287.23211207350016"/>
    <x v="10"/>
    <x v="10"/>
    <x v="26"/>
  </r>
  <r>
    <x v="9811"/>
    <s v="Product371"/>
    <n v="11"/>
    <x v="0"/>
    <x v="0"/>
    <n v="9.5832034521669843E-2"/>
    <x v="370"/>
    <x v="0"/>
    <x v="3"/>
    <n v="200"/>
    <n v="31.182231568812881"/>
    <x v="560"/>
    <n v="310.13372364312471"/>
    <x v="11"/>
    <x v="10"/>
    <x v="26"/>
  </r>
  <r>
    <x v="9812"/>
    <s v="Product372"/>
    <n v="5"/>
    <x v="0"/>
    <x v="1"/>
    <n v="9.4320912485823499E-2"/>
    <x v="371"/>
    <x v="1"/>
    <x v="3"/>
    <n v="12"/>
    <n v="300.44437939775798"/>
    <x v="124"/>
    <n v="1360.5309569086226"/>
    <x v="12"/>
    <x v="10"/>
    <x v="26"/>
  </r>
  <r>
    <x v="9813"/>
    <s v="Product373"/>
    <n v="10"/>
    <x v="0"/>
    <x v="0"/>
    <n v="3.041336640925987E-2"/>
    <x v="372"/>
    <x v="2"/>
    <x v="2"/>
    <n v="208"/>
    <n v="159.59819196373576"/>
    <x v="458"/>
    <n v="1547.4427367328726"/>
    <x v="13"/>
    <x v="10"/>
    <x v="26"/>
  </r>
  <r>
    <x v="9814"/>
    <s v="Product374"/>
    <n v="14"/>
    <x v="1"/>
    <x v="0"/>
    <n v="6.0495854976048369E-2"/>
    <x v="373"/>
    <x v="3"/>
    <x v="3"/>
    <n v="157"/>
    <n v="57.009774905430859"/>
    <x v="1065"/>
    <n v="749.85287762748658"/>
    <x v="14"/>
    <x v="10"/>
    <x v="26"/>
  </r>
  <r>
    <x v="9815"/>
    <s v="Product375"/>
    <n v="2"/>
    <x v="1"/>
    <x v="0"/>
    <n v="8.9327405333106791E-2"/>
    <x v="374"/>
    <x v="4"/>
    <x v="0"/>
    <n v="92"/>
    <n v="226.83581301421358"/>
    <x v="682"/>
    <n v="413.14631680205622"/>
    <x v="15"/>
    <x v="10"/>
    <x v="26"/>
  </r>
  <r>
    <x v="9816"/>
    <s v="Product376"/>
    <n v="2"/>
    <x v="1"/>
    <x v="0"/>
    <n v="6.6903531738633185E-2"/>
    <x v="375"/>
    <x v="0"/>
    <x v="0"/>
    <n v="236"/>
    <n v="239.42983685742578"/>
    <x v="632"/>
    <n v="446.82227033611849"/>
    <x v="16"/>
    <x v="10"/>
    <x v="26"/>
  </r>
  <r>
    <x v="9817"/>
    <s v="Product377"/>
    <n v="12"/>
    <x v="0"/>
    <x v="0"/>
    <n v="4.3184338095665353E-3"/>
    <x v="376"/>
    <x v="1"/>
    <x v="1"/>
    <n v="221"/>
    <n v="149.92228325790029"/>
    <x v="1062"/>
    <n v="1791.2982456128636"/>
    <x v="17"/>
    <x v="10"/>
    <x v="26"/>
  </r>
  <r>
    <x v="9818"/>
    <s v="Product378"/>
    <n v="14"/>
    <x v="2"/>
    <x v="1"/>
    <n v="2.0648429548748029E-2"/>
    <x v="377"/>
    <x v="2"/>
    <x v="0"/>
    <n v="27"/>
    <n v="308.25067064542276"/>
    <x v="89"/>
    <n v="4226.40089744945"/>
    <x v="18"/>
    <x v="10"/>
    <x v="26"/>
  </r>
  <r>
    <x v="9819"/>
    <s v="Product379"/>
    <n v="13"/>
    <x v="2"/>
    <x v="1"/>
    <n v="4.2950648533400276E-2"/>
    <x v="378"/>
    <x v="3"/>
    <x v="1"/>
    <n v="106"/>
    <n v="36.298798327234778"/>
    <x v="1599"/>
    <n v="451.61663817526016"/>
    <x v="19"/>
    <x v="10"/>
    <x v="26"/>
  </r>
  <r>
    <x v="9820"/>
    <s v="Product380"/>
    <n v="14"/>
    <x v="1"/>
    <x v="0"/>
    <n v="9.1873012446947021E-3"/>
    <x v="379"/>
    <x v="4"/>
    <x v="2"/>
    <n v="12"/>
    <n v="227.69017016065621"/>
    <x v="322"/>
    <n v="3158.3763676770827"/>
    <x v="20"/>
    <x v="10"/>
    <x v="26"/>
  </r>
  <r>
    <x v="9821"/>
    <s v="Product381"/>
    <n v="2"/>
    <x v="1"/>
    <x v="0"/>
    <n v="3.8425333498814454E-2"/>
    <x v="380"/>
    <x v="0"/>
    <x v="0"/>
    <n v="238"/>
    <n v="58.310900864110891"/>
    <x v="1032"/>
    <n v="112.14057010358223"/>
    <x v="21"/>
    <x v="10"/>
    <x v="26"/>
  </r>
  <r>
    <x v="9822"/>
    <s v="Product382"/>
    <n v="15"/>
    <x v="1"/>
    <x v="0"/>
    <n v="7.5565637313308537E-2"/>
    <x v="381"/>
    <x v="1"/>
    <x v="3"/>
    <n v="100"/>
    <n v="213.32159941699433"/>
    <x v="918"/>
    <n v="2958.027252065323"/>
    <x v="22"/>
    <x v="10"/>
    <x v="26"/>
  </r>
  <r>
    <x v="9823"/>
    <s v="Product383"/>
    <n v="11"/>
    <x v="1"/>
    <x v="0"/>
    <n v="1.8605288368538E-2"/>
    <x v="382"/>
    <x v="2"/>
    <x v="3"/>
    <n v="168"/>
    <n v="101.32657791948874"/>
    <x v="64"/>
    <n v="1093.8550448968947"/>
    <x v="23"/>
    <x v="10"/>
    <x v="26"/>
  </r>
  <r>
    <x v="9824"/>
    <s v="Product384"/>
    <n v="6"/>
    <x v="0"/>
    <x v="1"/>
    <n v="9.4962736079562654E-2"/>
    <x v="383"/>
    <x v="3"/>
    <x v="2"/>
    <n v="55"/>
    <n v="40.793443605900947"/>
    <x v="421"/>
    <n v="221.51751952186353"/>
    <x v="24"/>
    <x v="10"/>
    <x v="26"/>
  </r>
  <r>
    <x v="9825"/>
    <s v="Product385"/>
    <n v="11"/>
    <x v="1"/>
    <x v="0"/>
    <n v="4.9855102326931446E-2"/>
    <x v="384"/>
    <x v="0"/>
    <x v="3"/>
    <n v="232"/>
    <n v="30.850488840609298"/>
    <x v="872"/>
    <n v="322.43678018887351"/>
    <x v="25"/>
    <x v="10"/>
    <x v="26"/>
  </r>
  <r>
    <x v="9826"/>
    <s v="Product386"/>
    <n v="15"/>
    <x v="2"/>
    <x v="0"/>
    <n v="2.7707971584588965E-2"/>
    <x v="385"/>
    <x v="1"/>
    <x v="0"/>
    <n v="221"/>
    <n v="94.706226809553144"/>
    <x v="1432"/>
    <n v="1381.2316405234562"/>
    <x v="26"/>
    <x v="10"/>
    <x v="26"/>
  </r>
  <r>
    <x v="9827"/>
    <s v="Product387"/>
    <n v="15"/>
    <x v="0"/>
    <x v="0"/>
    <n v="2.9224209333690212E-2"/>
    <x v="386"/>
    <x v="2"/>
    <x v="0"/>
    <n v="75"/>
    <n v="150.49387120874337"/>
    <x v="594"/>
    <n v="2191.4371021965248"/>
    <x v="27"/>
    <x v="10"/>
    <x v="26"/>
  </r>
  <r>
    <x v="9828"/>
    <s v="Product388"/>
    <n v="2"/>
    <x v="0"/>
    <x v="0"/>
    <n v="1.05914429039357E-2"/>
    <x v="387"/>
    <x v="3"/>
    <x v="1"/>
    <n v="79"/>
    <n v="178.11032860685228"/>
    <x v="221"/>
    <n v="352.44776646162319"/>
    <x v="28"/>
    <x v="10"/>
    <x v="26"/>
  </r>
  <r>
    <x v="9829"/>
    <s v="Product389"/>
    <n v="6"/>
    <x v="0"/>
    <x v="0"/>
    <n v="8.0929466261509514E-2"/>
    <x v="388"/>
    <x v="4"/>
    <x v="0"/>
    <n v="244"/>
    <n v="155.95695258839822"/>
    <x v="785"/>
    <n v="860.01263793388569"/>
    <x v="29"/>
    <x v="10"/>
    <x v="26"/>
  </r>
  <r>
    <x v="9830"/>
    <s v="Product390"/>
    <n v="12"/>
    <x v="1"/>
    <x v="1"/>
    <n v="7.9682585245040141E-2"/>
    <x v="389"/>
    <x v="0"/>
    <x v="1"/>
    <n v="131"/>
    <n v="95.302109062721712"/>
    <x v="1514"/>
    <n v="1052.4982875995915"/>
    <x v="0"/>
    <x v="11"/>
    <x v="26"/>
  </r>
  <r>
    <x v="9831"/>
    <s v="Product391"/>
    <n v="11"/>
    <x v="1"/>
    <x v="1"/>
    <n v="5.4034948148536911E-2"/>
    <x v="390"/>
    <x v="1"/>
    <x v="2"/>
    <n v="148"/>
    <n v="57.64735825813765"/>
    <x v="862"/>
    <n v="599.85624868134948"/>
    <x v="1"/>
    <x v="11"/>
    <x v="26"/>
  </r>
  <r>
    <x v="9832"/>
    <s v="Product392"/>
    <n v="14"/>
    <x v="1"/>
    <x v="0"/>
    <n v="6.265594723483485E-2"/>
    <x v="391"/>
    <x v="2"/>
    <x v="0"/>
    <n v="150"/>
    <n v="47.132453672328822"/>
    <x v="830"/>
    <n v="618.51055198781921"/>
    <x v="2"/>
    <x v="11"/>
    <x v="26"/>
  </r>
  <r>
    <x v="9833"/>
    <s v="Product393"/>
    <n v="5"/>
    <x v="0"/>
    <x v="0"/>
    <n v="2.77569595038787E-2"/>
    <x v="392"/>
    <x v="3"/>
    <x v="3"/>
    <n v="223"/>
    <n v="268.09629489971303"/>
    <x v="1593"/>
    <n v="1303.2737844952089"/>
    <x v="3"/>
    <x v="11"/>
    <x v="26"/>
  </r>
  <r>
    <x v="9834"/>
    <s v="Product394"/>
    <n v="2"/>
    <x v="2"/>
    <x v="0"/>
    <n v="2.1839432553202309E-3"/>
    <x v="393"/>
    <x v="4"/>
    <x v="3"/>
    <n v="232"/>
    <n v="221.34789771520693"/>
    <x v="261"/>
    <n v="441.72897293382499"/>
    <x v="4"/>
    <x v="11"/>
    <x v="26"/>
  </r>
  <r>
    <x v="9835"/>
    <s v="Product395"/>
    <n v="14"/>
    <x v="2"/>
    <x v="0"/>
    <n v="5.6855071905845579E-2"/>
    <x v="394"/>
    <x v="0"/>
    <x v="2"/>
    <n v="74"/>
    <n v="60.114309157122328"/>
    <x v="470"/>
    <n v="793.75108102393472"/>
    <x v="5"/>
    <x v="11"/>
    <x v="26"/>
  </r>
  <r>
    <x v="9836"/>
    <s v="Product396"/>
    <n v="11"/>
    <x v="1"/>
    <x v="1"/>
    <n v="2.3290099439039702E-2"/>
    <x v="395"/>
    <x v="1"/>
    <x v="3"/>
    <n v="30"/>
    <n v="193.17716073076636"/>
    <x v="421"/>
    <n v="2075.45849992795"/>
    <x v="6"/>
    <x v="11"/>
    <x v="26"/>
  </r>
  <r>
    <x v="9837"/>
    <s v="Product397"/>
    <n v="8"/>
    <x v="1"/>
    <x v="0"/>
    <n v="1.8926794019945327E-2"/>
    <x v="396"/>
    <x v="2"/>
    <x v="0"/>
    <n v="5"/>
    <n v="176.21648374246965"/>
    <x v="443"/>
    <n v="1383.0501652140549"/>
    <x v="7"/>
    <x v="11"/>
    <x v="26"/>
  </r>
  <r>
    <x v="9838"/>
    <s v="Product398"/>
    <n v="8"/>
    <x v="1"/>
    <x v="0"/>
    <n v="6.5983241088340958E-2"/>
    <x v="397"/>
    <x v="3"/>
    <x v="0"/>
    <n v="86"/>
    <n v="227.16718713591032"/>
    <x v="1063"/>
    <n v="1697.4236788780902"/>
    <x v="8"/>
    <x v="11"/>
    <x v="26"/>
  </r>
  <r>
    <x v="9839"/>
    <s v="Product399"/>
    <n v="3"/>
    <x v="1"/>
    <x v="0"/>
    <n v="7.5056907005158685E-2"/>
    <x v="398"/>
    <x v="4"/>
    <x v="1"/>
    <n v="18"/>
    <n v="77.850986302146978"/>
    <x v="207"/>
    <n v="216.02319618902058"/>
    <x v="9"/>
    <x v="11"/>
    <x v="26"/>
  </r>
  <r>
    <x v="9840"/>
    <s v="Product400"/>
    <n v="10"/>
    <x v="0"/>
    <x v="0"/>
    <n v="4.0340567590388322E-2"/>
    <x v="399"/>
    <x v="0"/>
    <x v="0"/>
    <n v="187"/>
    <n v="200.06384187759031"/>
    <x v="1295"/>
    <n v="1919.9315294193464"/>
    <x v="10"/>
    <x v="11"/>
    <x v="26"/>
  </r>
  <r>
    <x v="9841"/>
    <s v="Product401"/>
    <n v="12"/>
    <x v="1"/>
    <x v="0"/>
    <n v="7.8742952448218981E-2"/>
    <x v="400"/>
    <x v="1"/>
    <x v="1"/>
    <n v="13"/>
    <n v="264.13293471455302"/>
    <x v="399"/>
    <n v="2920.0119311557974"/>
    <x v="11"/>
    <x v="11"/>
    <x v="26"/>
  </r>
  <r>
    <x v="9842"/>
    <s v="Product402"/>
    <n v="15"/>
    <x v="2"/>
    <x v="1"/>
    <n v="1.8505390294721636E-2"/>
    <x v="401"/>
    <x v="2"/>
    <x v="2"/>
    <n v="171"/>
    <n v="317.41165622914644"/>
    <x v="1536"/>
    <n v="4673.067444697981"/>
    <x v="12"/>
    <x v="11"/>
    <x v="26"/>
  </r>
  <r>
    <x v="9843"/>
    <s v="Product403"/>
    <n v="1"/>
    <x v="0"/>
    <x v="1"/>
    <n v="3.5493767739114293E-2"/>
    <x v="402"/>
    <x v="3"/>
    <x v="0"/>
    <n v="107"/>
    <n v="179.62636269711595"/>
    <x v="942"/>
    <n v="173.25074629972261"/>
    <x v="13"/>
    <x v="11"/>
    <x v="26"/>
  </r>
  <r>
    <x v="9844"/>
    <s v="Product404"/>
    <n v="1"/>
    <x v="0"/>
    <x v="0"/>
    <n v="1.9237592451004426E-2"/>
    <x v="403"/>
    <x v="4"/>
    <x v="3"/>
    <n v="145"/>
    <n v="185.15924030977027"/>
    <x v="10"/>
    <n v="181.59722230615333"/>
    <x v="14"/>
    <x v="11"/>
    <x v="26"/>
  </r>
  <r>
    <x v="9845"/>
    <s v="Product405"/>
    <n v="13"/>
    <x v="0"/>
    <x v="0"/>
    <n v="6.5402334617505227E-3"/>
    <x v="404"/>
    <x v="0"/>
    <x v="3"/>
    <n v="52"/>
    <n v="198.04997357641645"/>
    <x v="382"/>
    <n v="2557.810846657731"/>
    <x v="15"/>
    <x v="11"/>
    <x v="26"/>
  </r>
  <r>
    <x v="9846"/>
    <s v="Product406"/>
    <n v="1"/>
    <x v="1"/>
    <x v="0"/>
    <n v="9.4167560456899335E-2"/>
    <x v="405"/>
    <x v="1"/>
    <x v="2"/>
    <n v="37"/>
    <n v="316.57164809966901"/>
    <x v="1537"/>
    <n v="286.76086828830319"/>
    <x v="16"/>
    <x v="11"/>
    <x v="26"/>
  </r>
  <r>
    <x v="9847"/>
    <s v="Product407"/>
    <n v="1"/>
    <x v="1"/>
    <x v="0"/>
    <n v="2.4383301614569031E-2"/>
    <x v="406"/>
    <x v="2"/>
    <x v="3"/>
    <n v="162"/>
    <n v="65.150985289244161"/>
    <x v="386"/>
    <n v="63.562389164450174"/>
    <x v="17"/>
    <x v="11"/>
    <x v="26"/>
  </r>
  <r>
    <x v="9848"/>
    <s v="Product408"/>
    <n v="8"/>
    <x v="1"/>
    <x v="1"/>
    <n v="3.5036629620289465E-2"/>
    <x v="407"/>
    <x v="3"/>
    <x v="0"/>
    <n v="227"/>
    <n v="189.70583886858103"/>
    <x v="1538"/>
    <n v="1464.47348524269"/>
    <x v="18"/>
    <x v="11"/>
    <x v="26"/>
  </r>
  <r>
    <x v="9849"/>
    <s v="Product409"/>
    <n v="5"/>
    <x v="0"/>
    <x v="0"/>
    <n v="4.7828760983291613E-2"/>
    <x v="408"/>
    <x v="0"/>
    <x v="0"/>
    <n v="218"/>
    <n v="58.3603935223815"/>
    <x v="480"/>
    <n v="277.84544104854342"/>
    <x v="19"/>
    <x v="11"/>
    <x v="26"/>
  </r>
  <r>
    <x v="9850"/>
    <s v="Product410"/>
    <n v="5"/>
    <x v="2"/>
    <x v="0"/>
    <n v="3.8228047610926998E-2"/>
    <x v="409"/>
    <x v="1"/>
    <x v="1"/>
    <n v="75"/>
    <n v="313.80359117550705"/>
    <x v="555"/>
    <n v="1509.0374627578494"/>
    <x v="20"/>
    <x v="11"/>
    <x v="26"/>
  </r>
  <r>
    <x v="9851"/>
    <s v="Product411"/>
    <n v="11"/>
    <x v="2"/>
    <x v="0"/>
    <n v="3.3530207676813265E-2"/>
    <x v="410"/>
    <x v="2"/>
    <x v="0"/>
    <n v="244"/>
    <n v="224.26331556566777"/>
    <x v="646"/>
    <n v="2384.1809202250624"/>
    <x v="21"/>
    <x v="11"/>
    <x v="26"/>
  </r>
  <r>
    <x v="9852"/>
    <s v="Product412"/>
    <n v="15"/>
    <x v="1"/>
    <x v="0"/>
    <n v="8.924977266849822E-2"/>
    <x v="411"/>
    <x v="3"/>
    <x v="1"/>
    <n v="157"/>
    <n v="159.05379210627527"/>
    <x v="316"/>
    <n v="2172.8741597809144"/>
    <x v="22"/>
    <x v="11"/>
    <x v="26"/>
  </r>
  <r>
    <x v="9853"/>
    <s v="Product413"/>
    <n v="12"/>
    <x v="1"/>
    <x v="0"/>
    <n v="9.6777392212244684E-2"/>
    <x v="412"/>
    <x v="4"/>
    <x v="2"/>
    <n v="224"/>
    <n v="257.87431590483391"/>
    <x v="1297"/>
    <n v="2795.0149451165703"/>
    <x v="23"/>
    <x v="11"/>
    <x v="26"/>
  </r>
  <r>
    <x v="9854"/>
    <s v="Product414"/>
    <n v="5"/>
    <x v="1"/>
    <x v="1"/>
    <n v="1.3656015984589154E-2"/>
    <x v="413"/>
    <x v="0"/>
    <x v="0"/>
    <n v="126"/>
    <n v="260.49981494666827"/>
    <x v="131"/>
    <n v="1284.7121265488704"/>
    <x v="24"/>
    <x v="11"/>
    <x v="26"/>
  </r>
  <r>
    <x v="9855"/>
    <s v="Product415"/>
    <n v="10"/>
    <x v="1"/>
    <x v="1"/>
    <n v="2.6809968204862034E-3"/>
    <x v="414"/>
    <x v="1"/>
    <x v="3"/>
    <n v="159"/>
    <n v="83.240140401458802"/>
    <x v="1312"/>
    <n v="830.16973849705664"/>
    <x v="25"/>
    <x v="11"/>
    <x v="26"/>
  </r>
  <r>
    <x v="9856"/>
    <s v="Product416"/>
    <n v="1"/>
    <x v="0"/>
    <x v="0"/>
    <n v="5.4629701565376165E-2"/>
    <x v="415"/>
    <x v="2"/>
    <x v="3"/>
    <n v="77"/>
    <n v="132.06325903270192"/>
    <x v="784"/>
    <n v="124.84868260399445"/>
    <x v="26"/>
    <x v="11"/>
    <x v="26"/>
  </r>
  <r>
    <x v="9857"/>
    <s v="Product417"/>
    <n v="1"/>
    <x v="1"/>
    <x v="0"/>
    <n v="3.44744131085758E-3"/>
    <x v="416"/>
    <x v="3"/>
    <x v="2"/>
    <n v="16"/>
    <n v="114.46063995126526"/>
    <x v="349"/>
    <n v="114.06604361263007"/>
    <x v="27"/>
    <x v="11"/>
    <x v="26"/>
  </r>
  <r>
    <x v="9858"/>
    <s v="Product418"/>
    <n v="9"/>
    <x v="2"/>
    <x v="0"/>
    <n v="3.9154130426276613E-2"/>
    <x v="417"/>
    <x v="4"/>
    <x v="3"/>
    <n v="234"/>
    <n v="101.91692013777514"/>
    <x v="1236"/>
    <n v="881.33806578650649"/>
    <x v="28"/>
    <x v="11"/>
    <x v="26"/>
  </r>
  <r>
    <x v="9859"/>
    <s v="Product419"/>
    <n v="14"/>
    <x v="0"/>
    <x v="0"/>
    <n v="3.9355241730467144E-2"/>
    <x v="418"/>
    <x v="0"/>
    <x v="0"/>
    <n v="152"/>
    <n v="207.57926742939773"/>
    <x v="1521"/>
    <n v="2791.7390925407271"/>
    <x v="29"/>
    <x v="11"/>
    <x v="26"/>
  </r>
  <r>
    <x v="9860"/>
    <s v="Product420"/>
    <n v="3"/>
    <x v="0"/>
    <x v="1"/>
    <n v="1.1378653583422016E-2"/>
    <x v="419"/>
    <x v="1"/>
    <x v="0"/>
    <n v="210"/>
    <n v="177.92473545813013"/>
    <x v="131"/>
    <n v="527.70057458829012"/>
    <x v="30"/>
    <x v="11"/>
    <x v="26"/>
  </r>
  <r>
    <x v="9861"/>
    <s v="Product421"/>
    <n v="10"/>
    <x v="0"/>
    <x v="0"/>
    <n v="8.7239784676600068E-2"/>
    <x v="420"/>
    <x v="2"/>
    <x v="1"/>
    <n v="166"/>
    <n v="242.50517847450834"/>
    <x v="1300"/>
    <n v="2213.4907892143174"/>
    <x v="0"/>
    <x v="0"/>
    <x v="27"/>
  </r>
  <r>
    <x v="9862"/>
    <s v="Product422"/>
    <n v="14"/>
    <x v="1"/>
    <x v="0"/>
    <n v="8.7320125331245182E-2"/>
    <x v="421"/>
    <x v="3"/>
    <x v="0"/>
    <n v="36"/>
    <n v="189.91282679756901"/>
    <x v="410"/>
    <n v="2426.6146094343189"/>
    <x v="1"/>
    <x v="0"/>
    <x v="27"/>
  </r>
  <r>
    <x v="9863"/>
    <s v="Product423"/>
    <n v="9"/>
    <x v="1"/>
    <x v="0"/>
    <n v="6.0142719234622902E-2"/>
    <x v="422"/>
    <x v="4"/>
    <x v="1"/>
    <n v="224"/>
    <n v="46.714901536844181"/>
    <x v="354"/>
    <n v="395.14806296676636"/>
    <x v="2"/>
    <x v="0"/>
    <x v="27"/>
  </r>
  <r>
    <x v="9864"/>
    <s v="Product424"/>
    <n v="8"/>
    <x v="1"/>
    <x v="0"/>
    <n v="1.7457231219826376E-2"/>
    <x v="423"/>
    <x v="0"/>
    <x v="2"/>
    <n v="96"/>
    <n v="188.12830494186898"/>
    <x v="706"/>
    <n v="1478.7528449880381"/>
    <x v="3"/>
    <x v="0"/>
    <x v="27"/>
  </r>
  <r>
    <x v="9865"/>
    <s v="Product425"/>
    <n v="5"/>
    <x v="0"/>
    <x v="0"/>
    <n v="9.3060748962269124E-2"/>
    <x v="424"/>
    <x v="1"/>
    <x v="0"/>
    <n v="35"/>
    <n v="132.69024496486145"/>
    <x v="1468"/>
    <n v="601.70995694222245"/>
    <x v="4"/>
    <x v="0"/>
    <x v="27"/>
  </r>
  <r>
    <x v="9866"/>
    <s v="Product426"/>
    <n v="4"/>
    <x v="2"/>
    <x v="1"/>
    <n v="5.8108397603832421E-2"/>
    <x v="425"/>
    <x v="2"/>
    <x v="3"/>
    <n v="127"/>
    <n v="47.25577400472433"/>
    <x v="164"/>
    <n v="178.03926679912382"/>
    <x v="5"/>
    <x v="0"/>
    <x v="27"/>
  </r>
  <r>
    <x v="9867"/>
    <s v="Product427"/>
    <n v="7"/>
    <x v="2"/>
    <x v="1"/>
    <n v="1.0801190859047961E-3"/>
    <x v="426"/>
    <x v="3"/>
    <x v="3"/>
    <n v="227"/>
    <n v="175.88922350157938"/>
    <x v="1296"/>
    <n v="1229.8946953598925"/>
    <x v="6"/>
    <x v="0"/>
    <x v="27"/>
  </r>
  <r>
    <x v="9868"/>
    <s v="Product428"/>
    <n v="11"/>
    <x v="1"/>
    <x v="0"/>
    <n v="2.9327439329662974E-2"/>
    <x v="427"/>
    <x v="4"/>
    <x v="2"/>
    <n v="196"/>
    <n v="145.51703857400872"/>
    <x v="283"/>
    <n v="1553.7433609917698"/>
    <x v="7"/>
    <x v="0"/>
    <x v="27"/>
  </r>
  <r>
    <x v="9869"/>
    <s v="Product429"/>
    <n v="9"/>
    <x v="1"/>
    <x v="0"/>
    <n v="5.7558370477941836E-2"/>
    <x v="428"/>
    <x v="0"/>
    <x v="3"/>
    <n v="218"/>
    <n v="290.99117021881017"/>
    <x v="1632"/>
    <n v="2468.1797337379144"/>
    <x v="8"/>
    <x v="0"/>
    <x v="27"/>
  </r>
  <r>
    <x v="9870"/>
    <s v="Product430"/>
    <n v="1"/>
    <x v="1"/>
    <x v="0"/>
    <n v="6.7747278698983768E-2"/>
    <x v="429"/>
    <x v="1"/>
    <x v="0"/>
    <n v="59"/>
    <n v="42.949869836821634"/>
    <x v="265"/>
    <n v="40.040133034901402"/>
    <x v="9"/>
    <x v="0"/>
    <x v="27"/>
  </r>
  <r>
    <x v="9871"/>
    <s v="Product431"/>
    <n v="12"/>
    <x v="1"/>
    <x v="0"/>
    <n v="7.2926820917773069E-2"/>
    <x v="430"/>
    <x v="2"/>
    <x v="0"/>
    <n v="54"/>
    <n v="42.851440406431095"/>
    <x v="35"/>
    <n v="476.71705303011208"/>
    <x v="10"/>
    <x v="0"/>
    <x v="27"/>
  </r>
  <r>
    <x v="9872"/>
    <s v="Product432"/>
    <n v="11"/>
    <x v="0"/>
    <x v="1"/>
    <n v="2.4897721333802383E-2"/>
    <x v="431"/>
    <x v="3"/>
    <x v="1"/>
    <n v="158"/>
    <n v="57.721328572653761"/>
    <x v="1540"/>
    <n v="619.12618920718478"/>
    <x v="11"/>
    <x v="0"/>
    <x v="27"/>
  </r>
  <r>
    <x v="9873"/>
    <s v="Product433"/>
    <n v="1"/>
    <x v="1"/>
    <x v="0"/>
    <n v="9.0093559612037119E-2"/>
    <x v="432"/>
    <x v="0"/>
    <x v="0"/>
    <n v="34"/>
    <n v="266.43416426182864"/>
    <x v="896"/>
    <n v="242.4301620012223"/>
    <x v="12"/>
    <x v="0"/>
    <x v="27"/>
  </r>
  <r>
    <x v="9874"/>
    <s v="Product434"/>
    <n v="12"/>
    <x v="2"/>
    <x v="0"/>
    <n v="1.6922986877753978E-2"/>
    <x v="433"/>
    <x v="1"/>
    <x v="1"/>
    <n v="189"/>
    <n v="312.6991805784329"/>
    <x v="905"/>
    <n v="3688.8885173858362"/>
    <x v="13"/>
    <x v="0"/>
    <x v="27"/>
  </r>
  <r>
    <x v="9875"/>
    <s v="Product435"/>
    <n v="6"/>
    <x v="0"/>
    <x v="0"/>
    <n v="8.3478377092321421E-2"/>
    <x v="434"/>
    <x v="2"/>
    <x v="2"/>
    <n v="126"/>
    <n v="116.6865863128603"/>
    <x v="361"/>
    <n v="641.67467675411785"/>
    <x v="14"/>
    <x v="0"/>
    <x v="27"/>
  </r>
  <r>
    <x v="9876"/>
    <s v="Product436"/>
    <n v="3"/>
    <x v="0"/>
    <x v="0"/>
    <n v="4.2671656687834542E-2"/>
    <x v="435"/>
    <x v="3"/>
    <x v="0"/>
    <n v="206"/>
    <n v="269.16666015472356"/>
    <x v="710"/>
    <n v="773.0426185223705"/>
    <x v="15"/>
    <x v="0"/>
    <x v="27"/>
  </r>
  <r>
    <x v="9877"/>
    <s v="Product437"/>
    <n v="3"/>
    <x v="0"/>
    <x v="0"/>
    <n v="7.4253616427037067E-2"/>
    <x v="436"/>
    <x v="4"/>
    <x v="3"/>
    <n v="95"/>
    <n v="249.15467017367692"/>
    <x v="1027"/>
    <n v="691.96210459078736"/>
    <x v="16"/>
    <x v="0"/>
    <x v="27"/>
  </r>
  <r>
    <x v="9878"/>
    <s v="Product438"/>
    <n v="9"/>
    <x v="1"/>
    <x v="1"/>
    <n v="4.7525619823863198E-2"/>
    <x v="437"/>
    <x v="0"/>
    <x v="3"/>
    <n v="189"/>
    <n v="66.827099307609075"/>
    <x v="1146"/>
    <n v="572.85989992785687"/>
    <x v="17"/>
    <x v="0"/>
    <x v="27"/>
  </r>
  <r>
    <x v="9879"/>
    <s v="Product439"/>
    <n v="15"/>
    <x v="1"/>
    <x v="1"/>
    <n v="1.1835262416385141E-2"/>
    <x v="438"/>
    <x v="1"/>
    <x v="2"/>
    <n v="186"/>
    <n v="306.22444642324189"/>
    <x v="721"/>
    <n v="4539.0029961226583"/>
    <x v="18"/>
    <x v="0"/>
    <x v="27"/>
  </r>
  <r>
    <x v="9880"/>
    <s v="Product440"/>
    <n v="10"/>
    <x v="1"/>
    <x v="0"/>
    <n v="6.5742463359974593E-2"/>
    <x v="439"/>
    <x v="2"/>
    <x v="3"/>
    <n v="189"/>
    <n v="64.00804266571339"/>
    <x v="666"/>
    <n v="597.99996266019036"/>
    <x v="19"/>
    <x v="0"/>
    <x v="27"/>
  </r>
  <r>
    <x v="9881"/>
    <s v="Product441"/>
    <n v="10"/>
    <x v="0"/>
    <x v="0"/>
    <n v="4.0738890783619912E-2"/>
    <x v="440"/>
    <x v="3"/>
    <x v="0"/>
    <n v="232"/>
    <n v="188.80476792258349"/>
    <x v="332"/>
    <n v="1811.1307110275868"/>
    <x v="20"/>
    <x v="0"/>
    <x v="27"/>
  </r>
  <r>
    <x v="9882"/>
    <s v="Product442"/>
    <n v="1"/>
    <x v="2"/>
    <x v="0"/>
    <n v="9.1260260611671681E-2"/>
    <x v="441"/>
    <x v="4"/>
    <x v="0"/>
    <n v="236"/>
    <n v="57.085838050365702"/>
    <x v="1633"/>
    <n v="51.876169592653646"/>
    <x v="21"/>
    <x v="0"/>
    <x v="27"/>
  </r>
  <r>
    <x v="9883"/>
    <s v="Product443"/>
    <n v="10"/>
    <x v="2"/>
    <x v="0"/>
    <n v="1.1479089526032938E-3"/>
    <x v="442"/>
    <x v="0"/>
    <x v="1"/>
    <n v="124"/>
    <n v="271.46180114523543"/>
    <x v="1147"/>
    <n v="2711.5018771341097"/>
    <x v="22"/>
    <x v="0"/>
    <x v="27"/>
  </r>
  <r>
    <x v="9884"/>
    <s v="Product444"/>
    <n v="7"/>
    <x v="1"/>
    <x v="1"/>
    <n v="6.5295297770518221E-2"/>
    <x v="443"/>
    <x v="1"/>
    <x v="0"/>
    <n v="92"/>
    <n v="218.32030732040246"/>
    <x v="821"/>
    <n v="1428.4551249119602"/>
    <x v="23"/>
    <x v="0"/>
    <x v="27"/>
  </r>
  <r>
    <x v="9885"/>
    <s v="Product445"/>
    <n v="5"/>
    <x v="1"/>
    <x v="0"/>
    <n v="6.52642042866972E-2"/>
    <x v="444"/>
    <x v="2"/>
    <x v="1"/>
    <n v="136"/>
    <n v="284.95259570993841"/>
    <x v="367"/>
    <n v="1331.7769564575017"/>
    <x v="24"/>
    <x v="0"/>
    <x v="27"/>
  </r>
  <r>
    <x v="9886"/>
    <s v="Product446"/>
    <n v="14"/>
    <x v="1"/>
    <x v="0"/>
    <n v="1.8359466162734716E-2"/>
    <x v="445"/>
    <x v="3"/>
    <x v="2"/>
    <n v="125"/>
    <n v="190.31534925602404"/>
    <x v="917"/>
    <n v="2615.4976545755262"/>
    <x v="25"/>
    <x v="0"/>
    <x v="27"/>
  </r>
  <r>
    <x v="9887"/>
    <s v="Product447"/>
    <n v="14"/>
    <x v="1"/>
    <x v="0"/>
    <n v="5.9412055052397716E-2"/>
    <x v="446"/>
    <x v="4"/>
    <x v="0"/>
    <n v="95"/>
    <n v="247.00736062571465"/>
    <x v="675"/>
    <n v="3252.6500400502109"/>
    <x v="26"/>
    <x v="0"/>
    <x v="27"/>
  </r>
  <r>
    <x v="9888"/>
    <s v="Product448"/>
    <n v="15"/>
    <x v="0"/>
    <x v="0"/>
    <n v="6.0168849748750142E-2"/>
    <x v="447"/>
    <x v="0"/>
    <x v="3"/>
    <n v="124"/>
    <n v="192.44996204724529"/>
    <x v="370"/>
    <n v="2713.0570379500791"/>
    <x v="27"/>
    <x v="0"/>
    <x v="27"/>
  </r>
  <r>
    <x v="9889"/>
    <s v="Product449"/>
    <n v="12"/>
    <x v="1"/>
    <x v="0"/>
    <n v="2.1450125910272247E-2"/>
    <x v="448"/>
    <x v="1"/>
    <x v="3"/>
    <n v="166"/>
    <n v="130.96860520001786"/>
    <x v="1404"/>
    <n v="1537.9117455382168"/>
    <x v="28"/>
    <x v="0"/>
    <x v="27"/>
  </r>
  <r>
    <x v="9890"/>
    <s v="Product450"/>
    <n v="2"/>
    <x v="2"/>
    <x v="1"/>
    <n v="6.7898273524770944E-2"/>
    <x v="449"/>
    <x v="2"/>
    <x v="2"/>
    <n v="213"/>
    <n v="197.05763311336531"/>
    <x v="1287"/>
    <n v="367.35552008018016"/>
    <x v="29"/>
    <x v="0"/>
    <x v="27"/>
  </r>
  <r>
    <x v="9891"/>
    <s v="Product451"/>
    <n v="12"/>
    <x v="0"/>
    <x v="1"/>
    <n v="3.9693293468052004E-2"/>
    <x v="450"/>
    <x v="3"/>
    <x v="3"/>
    <n v="93"/>
    <n v="180.63058424814125"/>
    <x v="2"/>
    <n v="2081.5291374992885"/>
    <x v="30"/>
    <x v="0"/>
    <x v="27"/>
  </r>
  <r>
    <x v="9892"/>
    <s v="Product452"/>
    <n v="14"/>
    <x v="0"/>
    <x v="0"/>
    <n v="7.788398238778492E-2"/>
    <x v="451"/>
    <x v="4"/>
    <x v="0"/>
    <n v="84"/>
    <n v="155.56719966615981"/>
    <x v="514"/>
    <n v="2008.3140927814102"/>
    <x v="0"/>
    <x v="1"/>
    <x v="27"/>
  </r>
  <r>
    <x v="9893"/>
    <s v="Product453"/>
    <n v="15"/>
    <x v="0"/>
    <x v="0"/>
    <n v="9.2690453600459063E-2"/>
    <x v="452"/>
    <x v="0"/>
    <x v="0"/>
    <n v="35"/>
    <n v="231.50400912394608"/>
    <x v="561"/>
    <n v="3150.6869626188404"/>
    <x v="1"/>
    <x v="1"/>
    <x v="27"/>
  </r>
  <r>
    <x v="9894"/>
    <s v="Product454"/>
    <n v="5"/>
    <x v="1"/>
    <x v="0"/>
    <n v="6.3893378851778246E-2"/>
    <x v="453"/>
    <x v="1"/>
    <x v="1"/>
    <n v="249"/>
    <n v="219.35784417568459"/>
    <x v="204"/>
    <n v="1026.7116516682911"/>
    <x v="2"/>
    <x v="1"/>
    <x v="27"/>
  </r>
  <r>
    <x v="9895"/>
    <s v="Product455"/>
    <n v="13"/>
    <x v="1"/>
    <x v="0"/>
    <n v="7.1307454318218347E-2"/>
    <x v="454"/>
    <x v="2"/>
    <x v="0"/>
    <n v="203"/>
    <n v="244.58121352439261"/>
    <x v="1411"/>
    <n v="2952.8297475807985"/>
    <x v="3"/>
    <x v="1"/>
    <x v="27"/>
  </r>
  <r>
    <x v="9896"/>
    <s v="Product456"/>
    <n v="9"/>
    <x v="1"/>
    <x v="1"/>
    <n v="4.6177641033413666E-2"/>
    <x v="455"/>
    <x v="3"/>
    <x v="1"/>
    <n v="163"/>
    <n v="243.10298785664648"/>
    <x v="1052"/>
    <n v="2086.8935881432676"/>
    <x v="4"/>
    <x v="1"/>
    <x v="27"/>
  </r>
  <r>
    <x v="9897"/>
    <s v="Product457"/>
    <n v="2"/>
    <x v="0"/>
    <x v="0"/>
    <n v="6.7711371191310696E-2"/>
    <x v="456"/>
    <x v="0"/>
    <x v="2"/>
    <n v="154"/>
    <n v="241.68765864077508"/>
    <x v="156"/>
    <n v="450.64531174838157"/>
    <x v="5"/>
    <x v="1"/>
    <x v="27"/>
  </r>
  <r>
    <x v="9898"/>
    <s v="Product458"/>
    <n v="9"/>
    <x v="2"/>
    <x v="0"/>
    <n v="2.703740717136438E-2"/>
    <x v="457"/>
    <x v="1"/>
    <x v="0"/>
    <n v="99"/>
    <n v="160.01900049196189"/>
    <x v="1128"/>
    <n v="1401.2325145845537"/>
    <x v="6"/>
    <x v="1"/>
    <x v="27"/>
  </r>
  <r>
    <x v="9899"/>
    <s v="Product459"/>
    <n v="11"/>
    <x v="2"/>
    <x v="0"/>
    <n v="4.9490345890462646E-3"/>
    <x v="458"/>
    <x v="2"/>
    <x v="3"/>
    <n v="131"/>
    <n v="188.25557495350102"/>
    <x v="1042"/>
    <n v="2060.5628076162288"/>
    <x v="7"/>
    <x v="1"/>
    <x v="27"/>
  </r>
  <r>
    <x v="9900"/>
    <s v="Product460"/>
    <n v="11"/>
    <x v="1"/>
    <x v="0"/>
    <n v="6.5859109016669234E-2"/>
    <x v="459"/>
    <x v="3"/>
    <x v="3"/>
    <n v="78"/>
    <n v="100.12902231135899"/>
    <x v="268"/>
    <n v="1028.8807552674496"/>
    <x v="8"/>
    <x v="1"/>
    <x v="27"/>
  </r>
  <r>
    <x v="9901"/>
    <s v="Product461"/>
    <n v="5"/>
    <x v="1"/>
    <x v="0"/>
    <n v="4.7806059043896065E-2"/>
    <x v="460"/>
    <x v="4"/>
    <x v="2"/>
    <n v="228"/>
    <n v="309.54139292506426"/>
    <x v="61"/>
    <n v="1473.717194091794"/>
    <x v="9"/>
    <x v="1"/>
    <x v="27"/>
  </r>
  <r>
    <x v="9902"/>
    <s v="Product462"/>
    <n v="9"/>
    <x v="1"/>
    <x v="1"/>
    <n v="3.1517204560488843E-2"/>
    <x v="461"/>
    <x v="0"/>
    <x v="3"/>
    <n v="16"/>
    <n v="73.511656033946835"/>
    <x v="384"/>
    <n v="640.75296719830169"/>
    <x v="10"/>
    <x v="1"/>
    <x v="27"/>
  </r>
  <r>
    <x v="9903"/>
    <s v="Product463"/>
    <n v="15"/>
    <x v="1"/>
    <x v="1"/>
    <n v="4.04166771331134E-2"/>
    <x v="462"/>
    <x v="1"/>
    <x v="0"/>
    <n v="245"/>
    <n v="137.10690590000362"/>
    <x v="1301"/>
    <n v="1973.4825052728452"/>
    <x v="11"/>
    <x v="1"/>
    <x v="27"/>
  </r>
  <r>
    <x v="9904"/>
    <s v="Product464"/>
    <n v="5"/>
    <x v="0"/>
    <x v="0"/>
    <n v="2.1265302670594444E-2"/>
    <x v="463"/>
    <x v="2"/>
    <x v="0"/>
    <n v="194"/>
    <n v="44.220340417226431"/>
    <x v="1483"/>
    <n v="216.39990747028693"/>
    <x v="12"/>
    <x v="1"/>
    <x v="27"/>
  </r>
  <r>
    <x v="9905"/>
    <s v="Product465"/>
    <n v="4"/>
    <x v="1"/>
    <x v="0"/>
    <n v="7.4490974883968442E-2"/>
    <x v="464"/>
    <x v="3"/>
    <x v="1"/>
    <n v="8"/>
    <n v="185.98319338010401"/>
    <x v="856"/>
    <n v="688.51649597274582"/>
    <x v="13"/>
    <x v="1"/>
    <x v="27"/>
  </r>
  <r>
    <x v="9906"/>
    <s v="Product466"/>
    <n v="7"/>
    <x v="2"/>
    <x v="0"/>
    <n v="8.3968187086520985E-2"/>
    <x v="465"/>
    <x v="4"/>
    <x v="0"/>
    <n v="169"/>
    <n v="211.49905755426178"/>
    <x v="141"/>
    <n v="1356.1790558464586"/>
    <x v="14"/>
    <x v="1"/>
    <x v="27"/>
  </r>
  <r>
    <x v="9907"/>
    <s v="Product467"/>
    <n v="11"/>
    <x v="0"/>
    <x v="0"/>
    <n v="8.8401920303833689E-2"/>
    <x v="466"/>
    <x v="0"/>
    <x v="1"/>
    <n v="105"/>
    <n v="209.26477410863413"/>
    <x v="262"/>
    <n v="2098.4190284803121"/>
    <x v="15"/>
    <x v="1"/>
    <x v="27"/>
  </r>
  <r>
    <x v="9908"/>
    <s v="Product468"/>
    <n v="5"/>
    <x v="0"/>
    <x v="1"/>
    <n v="8.4064928136055497E-2"/>
    <x v="467"/>
    <x v="1"/>
    <x v="2"/>
    <n v="45"/>
    <n v="278.31808883904318"/>
    <x v="383"/>
    <n v="1274.6064935091235"/>
    <x v="16"/>
    <x v="1"/>
    <x v="27"/>
  </r>
  <r>
    <x v="9909"/>
    <s v="Product469"/>
    <n v="11"/>
    <x v="0"/>
    <x v="0"/>
    <n v="8.7451519633967176E-2"/>
    <x v="468"/>
    <x v="2"/>
    <x v="0"/>
    <n v="51"/>
    <n v="284.40748532509963"/>
    <x v="138"/>
    <n v="2854.8918039195892"/>
    <x v="17"/>
    <x v="1"/>
    <x v="27"/>
  </r>
  <r>
    <x v="9910"/>
    <s v="Product470"/>
    <n v="2"/>
    <x v="1"/>
    <x v="0"/>
    <n v="9.3543411210378666E-2"/>
    <x v="469"/>
    <x v="3"/>
    <x v="3"/>
    <n v="144"/>
    <n v="147.40569670823839"/>
    <x v="280"/>
    <n v="267.23373001261456"/>
    <x v="18"/>
    <x v="1"/>
    <x v="27"/>
  </r>
  <r>
    <x v="9911"/>
    <s v="Product471"/>
    <n v="4"/>
    <x v="1"/>
    <x v="0"/>
    <n v="1.2410170371910202E-2"/>
    <x v="470"/>
    <x v="4"/>
    <x v="3"/>
    <n v="153"/>
    <n v="289.78767936389409"/>
    <x v="1"/>
    <n v="1144.7654595652307"/>
    <x v="19"/>
    <x v="1"/>
    <x v="27"/>
  </r>
  <r>
    <x v="9912"/>
    <s v="Product472"/>
    <n v="7"/>
    <x v="1"/>
    <x v="0"/>
    <n v="2.7068269710149431E-2"/>
    <x v="471"/>
    <x v="0"/>
    <x v="2"/>
    <n v="237"/>
    <n v="262.21798356520526"/>
    <x v="1302"/>
    <n v="1785.8413752424754"/>
    <x v="20"/>
    <x v="1"/>
    <x v="27"/>
  </r>
  <r>
    <x v="9913"/>
    <s v="Product473"/>
    <n v="9"/>
    <x v="0"/>
    <x v="0"/>
    <n v="3.5392624508864733E-2"/>
    <x v="472"/>
    <x v="1"/>
    <x v="3"/>
    <n v="18"/>
    <n v="232.50861402516577"/>
    <x v="386"/>
    <n v="2018.5157155850686"/>
    <x v="21"/>
    <x v="1"/>
    <x v="27"/>
  </r>
  <r>
    <x v="9914"/>
    <s v="Product474"/>
    <n v="13"/>
    <x v="2"/>
    <x v="1"/>
    <n v="8.1847196404393335E-2"/>
    <x v="473"/>
    <x v="2"/>
    <x v="0"/>
    <n v="227"/>
    <n v="240.0271914838338"/>
    <x v="1303"/>
    <n v="2864.9613044008001"/>
    <x v="22"/>
    <x v="1"/>
    <x v="27"/>
  </r>
  <r>
    <x v="9915"/>
    <s v="Product475"/>
    <n v="8"/>
    <x v="2"/>
    <x v="1"/>
    <n v="3.8648208769244022E-3"/>
    <x v="474"/>
    <x v="3"/>
    <x v="0"/>
    <n v="24"/>
    <n v="255.92091709802136"/>
    <x v="593"/>
    <n v="2039.4546287582343"/>
    <x v="23"/>
    <x v="1"/>
    <x v="27"/>
  </r>
  <r>
    <x v="9916"/>
    <s v="Product476"/>
    <n v="13"/>
    <x v="1"/>
    <x v="0"/>
    <n v="7.1331611756137156E-2"/>
    <x v="475"/>
    <x v="4"/>
    <x v="1"/>
    <n v="208"/>
    <n v="307.22858589296692"/>
    <x v="857"/>
    <n v="3709.0751838876163"/>
    <x v="24"/>
    <x v="1"/>
    <x v="27"/>
  </r>
  <r>
    <x v="9917"/>
    <s v="Product477"/>
    <n v="15"/>
    <x v="1"/>
    <x v="0"/>
    <n v="7.9771821003937766E-6"/>
    <x v="476"/>
    <x v="0"/>
    <x v="0"/>
    <n v="78"/>
    <n v="148.31438109410021"/>
    <x v="497"/>
    <n v="2224.697969449112"/>
    <x v="25"/>
    <x v="1"/>
    <x v="27"/>
  </r>
  <r>
    <x v="9918"/>
    <s v="Product478"/>
    <n v="15"/>
    <x v="1"/>
    <x v="0"/>
    <n v="7.6456977949081913E-3"/>
    <x v="477"/>
    <x v="1"/>
    <x v="1"/>
    <n v="200"/>
    <n v="242.23378669364328"/>
    <x v="844"/>
    <n v="3605.7261054730116"/>
    <x v="26"/>
    <x v="1"/>
    <x v="27"/>
  </r>
  <r>
    <x v="9919"/>
    <s v="Product479"/>
    <n v="6"/>
    <x v="1"/>
    <x v="0"/>
    <n v="1.9907404317895141E-2"/>
    <x v="478"/>
    <x v="2"/>
    <x v="2"/>
    <n v="225"/>
    <n v="94.970168526319512"/>
    <x v="601"/>
    <n v="558.47735389996456"/>
    <x v="27"/>
    <x v="1"/>
    <x v="27"/>
  </r>
  <r>
    <x v="9920"/>
    <s v="Product480"/>
    <n v="5"/>
    <x v="0"/>
    <x v="1"/>
    <n v="5.7492233986074448E-2"/>
    <x v="479"/>
    <x v="3"/>
    <x v="0"/>
    <n v="41"/>
    <n v="198.8671842095971"/>
    <x v="624"/>
    <n v="937.16932761433588"/>
    <x v="28"/>
    <x v="1"/>
    <x v="27"/>
  </r>
  <r>
    <x v="9921"/>
    <s v="Product481"/>
    <n v="9"/>
    <x v="1"/>
    <x v="0"/>
    <n v="9.644032838128147E-2"/>
    <x v="480"/>
    <x v="0"/>
    <x v="3"/>
    <n v="85"/>
    <n v="129.58915890358787"/>
    <x v="390"/>
    <n v="1053.8238407784461"/>
    <x v="0"/>
    <x v="2"/>
    <x v="27"/>
  </r>
  <r>
    <x v="9922"/>
    <s v="Product482"/>
    <n v="3"/>
    <x v="2"/>
    <x v="0"/>
    <n v="4.5270911652997017E-4"/>
    <x v="481"/>
    <x v="1"/>
    <x v="3"/>
    <n v="226"/>
    <n v="293.10707066800063"/>
    <x v="968"/>
    <n v="878.92313527496947"/>
    <x v="1"/>
    <x v="2"/>
    <x v="27"/>
  </r>
  <r>
    <x v="9923"/>
    <s v="Product483"/>
    <n v="1"/>
    <x v="0"/>
    <x v="0"/>
    <n v="5.2872885971722794E-2"/>
    <x v="482"/>
    <x v="2"/>
    <x v="2"/>
    <n v="212"/>
    <n v="155.376993625203"/>
    <x v="271"/>
    <n v="147.16176355862854"/>
    <x v="2"/>
    <x v="2"/>
    <x v="27"/>
  </r>
  <r>
    <x v="9924"/>
    <s v="Product484"/>
    <n v="2"/>
    <x v="0"/>
    <x v="0"/>
    <n v="9.3076805472032242E-3"/>
    <x v="483"/>
    <x v="3"/>
    <x v="3"/>
    <n v="24"/>
    <n v="265.75349638494072"/>
    <x v="312"/>
    <n v="526.55989547257468"/>
    <x v="3"/>
    <x v="2"/>
    <x v="27"/>
  </r>
  <r>
    <x v="9925"/>
    <s v="Product485"/>
    <n v="12"/>
    <x v="0"/>
    <x v="0"/>
    <n v="2.6790384022323033E-2"/>
    <x v="484"/>
    <x v="4"/>
    <x v="0"/>
    <n v="6"/>
    <n v="109.8995812200575"/>
    <x v="708"/>
    <n v="1283.4639508233563"/>
    <x v="4"/>
    <x v="2"/>
    <x v="27"/>
  </r>
  <r>
    <x v="9926"/>
    <s v="Product486"/>
    <n v="7"/>
    <x v="1"/>
    <x v="1"/>
    <n v="1.5140628007466062E-2"/>
    <x v="485"/>
    <x v="0"/>
    <x v="0"/>
    <n v="176"/>
    <n v="33.849894373796332"/>
    <x v="1486"/>
    <n v="233.36170000493465"/>
    <x v="5"/>
    <x v="2"/>
    <x v="27"/>
  </r>
  <r>
    <x v="9927"/>
    <s v="Product487"/>
    <n v="1"/>
    <x v="1"/>
    <x v="1"/>
    <n v="8.8608436647107311E-2"/>
    <x v="486"/>
    <x v="1"/>
    <x v="1"/>
    <n v="121"/>
    <n v="95.007481130778913"/>
    <x v="1218"/>
    <n v="86.589016758001051"/>
    <x v="6"/>
    <x v="2"/>
    <x v="27"/>
  </r>
  <r>
    <x v="9928"/>
    <s v="Product488"/>
    <n v="7"/>
    <x v="1"/>
    <x v="0"/>
    <n v="3.1264053087960243E-2"/>
    <x v="487"/>
    <x v="2"/>
    <x v="0"/>
    <n v="203"/>
    <n v="57.145692475028284"/>
    <x v="1634"/>
    <n v="387.51360558218528"/>
    <x v="7"/>
    <x v="2"/>
    <x v="27"/>
  </r>
  <r>
    <x v="9929"/>
    <s v="Product489"/>
    <n v="13"/>
    <x v="0"/>
    <x v="0"/>
    <n v="5.2162536516752414E-2"/>
    <x v="488"/>
    <x v="3"/>
    <x v="1"/>
    <n v="58"/>
    <n v="35.148481297140563"/>
    <x v="1232"/>
    <n v="433.09561565361105"/>
    <x v="8"/>
    <x v="2"/>
    <x v="27"/>
  </r>
  <r>
    <x v="9930"/>
    <s v="Product490"/>
    <n v="9"/>
    <x v="2"/>
    <x v="0"/>
    <n v="9.1885959615656595E-3"/>
    <x v="489"/>
    <x v="4"/>
    <x v="2"/>
    <n v="247"/>
    <n v="194.53909635877659"/>
    <x v="751"/>
    <n v="1734.7639968324693"/>
    <x v="9"/>
    <x v="2"/>
    <x v="27"/>
  </r>
  <r>
    <x v="9931"/>
    <s v="Product491"/>
    <n v="4"/>
    <x v="2"/>
    <x v="0"/>
    <n v="7.102624036119165E-3"/>
    <x v="490"/>
    <x v="0"/>
    <x v="0"/>
    <n v="116"/>
    <n v="139.71492837461395"/>
    <x v="261"/>
    <n v="554.890343064543"/>
    <x v="10"/>
    <x v="2"/>
    <x v="27"/>
  </r>
  <r>
    <x v="9932"/>
    <s v="Product492"/>
    <n v="7"/>
    <x v="1"/>
    <x v="1"/>
    <n v="4.8576131667471073E-2"/>
    <x v="491"/>
    <x v="1"/>
    <x v="3"/>
    <n v="14"/>
    <n v="291.6744122256971"/>
    <x v="24"/>
    <n v="1942.5419830137257"/>
    <x v="11"/>
    <x v="2"/>
    <x v="27"/>
  </r>
  <r>
    <x v="9933"/>
    <s v="Product493"/>
    <n v="6"/>
    <x v="1"/>
    <x v="0"/>
    <n v="6.8596716499511726E-2"/>
    <x v="492"/>
    <x v="2"/>
    <x v="3"/>
    <n v="118"/>
    <n v="297.03411742667345"/>
    <x v="365"/>
    <n v="1659.9513136972396"/>
    <x v="12"/>
    <x v="2"/>
    <x v="27"/>
  </r>
  <r>
    <x v="9934"/>
    <s v="Product494"/>
    <n v="4"/>
    <x v="1"/>
    <x v="0"/>
    <n v="2.3861645165466319E-2"/>
    <x v="493"/>
    <x v="3"/>
    <x v="2"/>
    <n v="166"/>
    <n v="211.05178926159795"/>
    <x v="1148"/>
    <n v="824.06298541880369"/>
    <x v="13"/>
    <x v="2"/>
    <x v="27"/>
  </r>
  <r>
    <x v="9935"/>
    <s v="Product495"/>
    <n v="7"/>
    <x v="1"/>
    <x v="0"/>
    <n v="9.7649320692692332E-2"/>
    <x v="494"/>
    <x v="4"/>
    <x v="3"/>
    <n v="169"/>
    <n v="128.12683819830877"/>
    <x v="141"/>
    <n v="809.30737640019004"/>
    <x v="14"/>
    <x v="2"/>
    <x v="27"/>
  </r>
  <r>
    <x v="9936"/>
    <s v="Product496"/>
    <n v="5"/>
    <x v="0"/>
    <x v="0"/>
    <n v="9.3836071362544515E-2"/>
    <x v="495"/>
    <x v="0"/>
    <x v="0"/>
    <n v="28"/>
    <n v="279.37946540054895"/>
    <x v="684"/>
    <n v="1265.8179697399673"/>
    <x v="15"/>
    <x v="2"/>
    <x v="27"/>
  </r>
  <r>
    <x v="9937"/>
    <s v="Product497"/>
    <n v="11"/>
    <x v="1"/>
    <x v="0"/>
    <n v="4.5426201193343375E-2"/>
    <x v="496"/>
    <x v="1"/>
    <x v="0"/>
    <n v="57"/>
    <n v="135.33195673051915"/>
    <x v="716"/>
    <n v="1421.0277403980872"/>
    <x v="16"/>
    <x v="2"/>
    <x v="27"/>
  </r>
  <r>
    <x v="9938"/>
    <s v="Product498"/>
    <n v="4"/>
    <x v="2"/>
    <x v="1"/>
    <n v="8.4429655593469474E-2"/>
    <x v="497"/>
    <x v="2"/>
    <x v="1"/>
    <n v="156"/>
    <n v="99.748162169391577"/>
    <x v="176"/>
    <n v="365.30583676539322"/>
    <x v="17"/>
    <x v="2"/>
    <x v="27"/>
  </r>
  <r>
    <x v="9939"/>
    <s v="Product499"/>
    <n v="10"/>
    <x v="0"/>
    <x v="1"/>
    <n v="1.5021487444642335E-2"/>
    <x v="498"/>
    <x v="3"/>
    <x v="0"/>
    <n v="174"/>
    <n v="268.96198056255412"/>
    <x v="1157"/>
    <n v="2649.2177154844758"/>
    <x v="18"/>
    <x v="2"/>
    <x v="27"/>
  </r>
  <r>
    <x v="9940"/>
    <s v="Product500"/>
    <n v="6"/>
    <x v="0"/>
    <x v="0"/>
    <n v="7.8104350458220187E-2"/>
    <x v="499"/>
    <x v="4"/>
    <x v="1"/>
    <n v="8"/>
    <n v="161.43317053988284"/>
    <x v="312"/>
    <n v="892.94722567472525"/>
    <x v="19"/>
    <x v="2"/>
    <x v="27"/>
  </r>
  <r>
    <x v="9941"/>
    <s v="Product501"/>
    <n v="6"/>
    <x v="0"/>
    <x v="0"/>
    <n v="3.9132983386435342E-3"/>
    <x v="500"/>
    <x v="0"/>
    <x v="2"/>
    <n v="161"/>
    <n v="119.52256841742121"/>
    <x v="621"/>
    <n v="714.32904569401751"/>
    <x v="20"/>
    <x v="2"/>
    <x v="27"/>
  </r>
  <r>
    <x v="9942"/>
    <s v="Product502"/>
    <n v="14"/>
    <x v="1"/>
    <x v="0"/>
    <n v="7.4485980256271012E-2"/>
    <x v="501"/>
    <x v="1"/>
    <x v="0"/>
    <n v="218"/>
    <n v="294.75888159572077"/>
    <x v="890"/>
    <n v="3819.2486830514999"/>
    <x v="21"/>
    <x v="2"/>
    <x v="27"/>
  </r>
  <r>
    <x v="9943"/>
    <s v="Product503"/>
    <n v="5"/>
    <x v="1"/>
    <x v="0"/>
    <n v="1.1774847309454762E-2"/>
    <x v="502"/>
    <x v="2"/>
    <x v="3"/>
    <n v="9"/>
    <n v="91.49051878244147"/>
    <x v="273"/>
    <n v="452.06615946757711"/>
    <x v="22"/>
    <x v="2"/>
    <x v="27"/>
  </r>
  <r>
    <x v="9944"/>
    <s v="Product504"/>
    <n v="1"/>
    <x v="1"/>
    <x v="1"/>
    <n v="6.99002678797737E-2"/>
    <x v="503"/>
    <x v="3"/>
    <x v="3"/>
    <n v="66"/>
    <n v="284.36105071278024"/>
    <x v="1155"/>
    <n v="264.48413709338303"/>
    <x v="23"/>
    <x v="2"/>
    <x v="27"/>
  </r>
  <r>
    <x v="9945"/>
    <s v="Product505"/>
    <n v="3"/>
    <x v="0"/>
    <x v="0"/>
    <n v="5.1512322651953352E-2"/>
    <x v="504"/>
    <x v="0"/>
    <x v="2"/>
    <n v="191"/>
    <n v="113.7313273067294"/>
    <x v="1162"/>
    <n v="323.61828743661073"/>
    <x v="24"/>
    <x v="2"/>
    <x v="27"/>
  </r>
  <r>
    <x v="9946"/>
    <s v="Product506"/>
    <n v="12"/>
    <x v="2"/>
    <x v="0"/>
    <n v="3.6000369608213071E-3"/>
    <x v="505"/>
    <x v="1"/>
    <x v="3"/>
    <n v="139"/>
    <n v="218.32413351188438"/>
    <x v="1635"/>
    <n v="2610.4579027416275"/>
    <x v="25"/>
    <x v="2"/>
    <x v="27"/>
  </r>
  <r>
    <x v="9947"/>
    <s v="Product507"/>
    <n v="15"/>
    <x v="2"/>
    <x v="0"/>
    <n v="5.1324783260151143E-2"/>
    <x v="506"/>
    <x v="2"/>
    <x v="0"/>
    <n v="244"/>
    <n v="109.48275485393052"/>
    <x v="1400"/>
    <n v="1557.9536428549241"/>
    <x v="26"/>
    <x v="2"/>
    <x v="27"/>
  </r>
  <r>
    <x v="9948"/>
    <s v="Product508"/>
    <n v="7"/>
    <x v="1"/>
    <x v="0"/>
    <n v="1.4857029686687773E-2"/>
    <x v="507"/>
    <x v="3"/>
    <x v="0"/>
    <n v="75"/>
    <n v="138.86390701821341"/>
    <x v="561"/>
    <n v="957.60561280464049"/>
    <x v="27"/>
    <x v="2"/>
    <x v="27"/>
  </r>
  <r>
    <x v="9949"/>
    <s v="Product509"/>
    <n v="14"/>
    <x v="1"/>
    <x v="0"/>
    <n v="6.8603313396018481E-2"/>
    <x v="508"/>
    <x v="4"/>
    <x v="1"/>
    <n v="14"/>
    <n v="256.38322704660948"/>
    <x v="824"/>
    <n v="3343.1228344086771"/>
    <x v="28"/>
    <x v="2"/>
    <x v="27"/>
  </r>
  <r>
    <x v="9950"/>
    <s v="Product510"/>
    <n v="10"/>
    <x v="1"/>
    <x v="1"/>
    <n v="9.8350219849674524E-3"/>
    <x v="509"/>
    <x v="0"/>
    <x v="0"/>
    <n v="113"/>
    <n v="189.93911321222657"/>
    <x v="391"/>
    <n v="1880.7105785797912"/>
    <x v="29"/>
    <x v="2"/>
    <x v="27"/>
  </r>
  <r>
    <x v="9951"/>
    <s v="Product511"/>
    <n v="2"/>
    <x v="1"/>
    <x v="1"/>
    <n v="9.1972394297788307E-2"/>
    <x v="510"/>
    <x v="1"/>
    <x v="1"/>
    <n v="120"/>
    <n v="77.609106580692014"/>
    <x v="102"/>
    <n v="140.94242245830705"/>
    <x v="30"/>
    <x v="2"/>
    <x v="27"/>
  </r>
  <r>
    <x v="9952"/>
    <s v="Product512"/>
    <n v="6"/>
    <x v="0"/>
    <x v="0"/>
    <n v="7.7101885337308038E-2"/>
    <x v="511"/>
    <x v="2"/>
    <x v="2"/>
    <n v="167"/>
    <n v="24.742297364977549"/>
    <x v="1423"/>
    <n v="137.00771754336884"/>
    <x v="0"/>
    <x v="3"/>
    <x v="27"/>
  </r>
  <r>
    <x v="9953"/>
    <s v="Product513"/>
    <n v="12"/>
    <x v="1"/>
    <x v="0"/>
    <n v="9.8104507729958434E-2"/>
    <x v="512"/>
    <x v="3"/>
    <x v="0"/>
    <n v="163"/>
    <n v="123.31134888262523"/>
    <x v="1278"/>
    <n v="1334.5673964357372"/>
    <x v="1"/>
    <x v="3"/>
    <x v="27"/>
  </r>
  <r>
    <x v="9954"/>
    <s v="Product514"/>
    <n v="11"/>
    <x v="2"/>
    <x v="0"/>
    <n v="5.0161528746711738E-2"/>
    <x v="513"/>
    <x v="4"/>
    <x v="3"/>
    <n v="56"/>
    <n v="122.40587722237426"/>
    <x v="640"/>
    <n v="1278.9239242264944"/>
    <x v="2"/>
    <x v="3"/>
    <x v="27"/>
  </r>
  <r>
    <x v="9955"/>
    <s v="Product515"/>
    <n v="12"/>
    <x v="0"/>
    <x v="0"/>
    <n v="4.1541527008798297E-2"/>
    <x v="514"/>
    <x v="0"/>
    <x v="3"/>
    <n v="34"/>
    <n v="227.58495666771267"/>
    <x v="163"/>
    <n v="2617.568760522056"/>
    <x v="3"/>
    <x v="3"/>
    <x v="27"/>
  </r>
  <r>
    <x v="9956"/>
    <s v="Product516"/>
    <n v="4"/>
    <x v="0"/>
    <x v="1"/>
    <n v="8.8081249574958234E-2"/>
    <x v="515"/>
    <x v="1"/>
    <x v="2"/>
    <n v="20"/>
    <n v="313.378906540934"/>
    <x v="50"/>
    <n v="1143.104403449498"/>
    <x v="4"/>
    <x v="3"/>
    <x v="27"/>
  </r>
  <r>
    <x v="9957"/>
    <s v="Product517"/>
    <n v="14"/>
    <x v="0"/>
    <x v="0"/>
    <n v="2.7992003711366755E-2"/>
    <x v="516"/>
    <x v="2"/>
    <x v="3"/>
    <n v="220"/>
    <n v="72.915747140875908"/>
    <x v="986"/>
    <n v="992.24564986808002"/>
    <x v="5"/>
    <x v="3"/>
    <x v="27"/>
  </r>
  <r>
    <x v="9958"/>
    <s v="Product518"/>
    <n v="12"/>
    <x v="1"/>
    <x v="0"/>
    <n v="1.7271245195164854E-2"/>
    <x v="517"/>
    <x v="3"/>
    <x v="0"/>
    <n v="128"/>
    <n v="26.145138231302024"/>
    <x v="667"/>
    <n v="308.32294965897273"/>
    <x v="6"/>
    <x v="3"/>
    <x v="27"/>
  </r>
  <r>
    <x v="9959"/>
    <s v="Product519"/>
    <n v="14"/>
    <x v="1"/>
    <x v="0"/>
    <n v="2.8057474112042194E-2"/>
    <x v="518"/>
    <x v="4"/>
    <x v="0"/>
    <n v="95"/>
    <n v="285.33877081944848"/>
    <x v="675"/>
    <n v="3882.6603990162785"/>
    <x v="7"/>
    <x v="3"/>
    <x v="27"/>
  </r>
  <r>
    <x v="9960"/>
    <s v="Product520"/>
    <n v="1"/>
    <x v="1"/>
    <x v="0"/>
    <n v="5.4228085101028514E-2"/>
    <x v="519"/>
    <x v="0"/>
    <x v="1"/>
    <n v="175"/>
    <n v="119.75618353333203"/>
    <x v="1468"/>
    <n v="113.26203502131212"/>
    <x v="8"/>
    <x v="3"/>
    <x v="27"/>
  </r>
  <r>
    <x v="9961"/>
    <s v="Product521"/>
    <n v="7"/>
    <x v="0"/>
    <x v="0"/>
    <n v="7.7207114687434283E-2"/>
    <x v="520"/>
    <x v="1"/>
    <x v="0"/>
    <n v="250"/>
    <n v="158.38303569871994"/>
    <x v="917"/>
    <n v="1023.083169478894"/>
    <x v="9"/>
    <x v="3"/>
    <x v="27"/>
  </r>
  <r>
    <x v="9962"/>
    <s v="Product522"/>
    <n v="7"/>
    <x v="2"/>
    <x v="1"/>
    <n v="7.4481067576862001E-2"/>
    <x v="521"/>
    <x v="2"/>
    <x v="1"/>
    <n v="27"/>
    <n v="124.38750349603892"/>
    <x v="364"/>
    <n v="805.86092609703303"/>
    <x v="10"/>
    <x v="3"/>
    <x v="27"/>
  </r>
  <r>
    <x v="9963"/>
    <s v="Product523"/>
    <n v="12"/>
    <x v="2"/>
    <x v="1"/>
    <n v="1.8936059810060135E-2"/>
    <x v="522"/>
    <x v="3"/>
    <x v="2"/>
    <n v="247"/>
    <n v="27.268573642373713"/>
    <x v="987"/>
    <n v="321.0265716113604"/>
    <x v="11"/>
    <x v="3"/>
    <x v="27"/>
  </r>
  <r>
    <x v="9964"/>
    <s v="Product524"/>
    <n v="6"/>
    <x v="1"/>
    <x v="0"/>
    <n v="6.8328934741829467E-2"/>
    <x v="523"/>
    <x v="4"/>
    <x v="0"/>
    <n v="106"/>
    <n v="234.85070123384523"/>
    <x v="419"/>
    <n v="1312.8216179709896"/>
    <x v="12"/>
    <x v="3"/>
    <x v="27"/>
  </r>
  <r>
    <x v="9965"/>
    <s v="Product525"/>
    <n v="10"/>
    <x v="1"/>
    <x v="0"/>
    <n v="8.5157233106773284E-2"/>
    <x v="524"/>
    <x v="0"/>
    <x v="3"/>
    <n v="212"/>
    <n v="222.09157138079988"/>
    <x v="849"/>
    <n v="2031.7886766567551"/>
    <x v="13"/>
    <x v="3"/>
    <x v="27"/>
  </r>
  <r>
    <x v="9966"/>
    <s v="Product526"/>
    <n v="3"/>
    <x v="1"/>
    <x v="0"/>
    <n v="3.8041423014409041E-2"/>
    <x v="525"/>
    <x v="1"/>
    <x v="3"/>
    <n v="134"/>
    <n v="110.81657632726677"/>
    <x v="1089"/>
    <n v="319.80286821057803"/>
    <x v="14"/>
    <x v="3"/>
    <x v="27"/>
  </r>
  <r>
    <x v="9967"/>
    <s v="Product527"/>
    <n v="5"/>
    <x v="1"/>
    <x v="0"/>
    <n v="5.2363836261573787E-2"/>
    <x v="526"/>
    <x v="2"/>
    <x v="2"/>
    <n v="110"/>
    <n v="53.132878322627192"/>
    <x v="272"/>
    <n v="251.75318491017512"/>
    <x v="15"/>
    <x v="3"/>
    <x v="27"/>
  </r>
  <r>
    <x v="9968"/>
    <s v="Product528"/>
    <n v="12"/>
    <x v="0"/>
    <x v="1"/>
    <n v="2.1659200055864761E-2"/>
    <x v="527"/>
    <x v="3"/>
    <x v="3"/>
    <n v="170"/>
    <n v="227.02380253805364"/>
    <x v="278"/>
    <n v="2665.2797829772658"/>
    <x v="16"/>
    <x v="3"/>
    <x v="27"/>
  </r>
  <r>
    <x v="9969"/>
    <s v="Product529"/>
    <n v="13"/>
    <x v="1"/>
    <x v="0"/>
    <n v="5.1231027782343765E-2"/>
    <x v="528"/>
    <x v="0"/>
    <x v="0"/>
    <n v="127"/>
    <n v="136.19595669677676"/>
    <x v="1539"/>
    <n v="1679.8404721202169"/>
    <x v="17"/>
    <x v="3"/>
    <x v="27"/>
  </r>
  <r>
    <x v="9970"/>
    <s v="Product530"/>
    <n v="6"/>
    <x v="2"/>
    <x v="0"/>
    <n v="6.15263775232383E-2"/>
    <x v="529"/>
    <x v="1"/>
    <x v="0"/>
    <n v="10"/>
    <n v="72.242090339225271"/>
    <x v="124"/>
    <n v="406.78377729567723"/>
    <x v="18"/>
    <x v="3"/>
    <x v="27"/>
  </r>
  <r>
    <x v="9971"/>
    <s v="Product531"/>
    <n v="3"/>
    <x v="0"/>
    <x v="0"/>
    <n v="5.8294914128124833E-2"/>
    <x v="530"/>
    <x v="2"/>
    <x v="1"/>
    <n v="164"/>
    <n v="88.936420400554042"/>
    <x v="643"/>
    <n v="251.25563823132282"/>
    <x v="19"/>
    <x v="3"/>
    <x v="27"/>
  </r>
  <r>
    <x v="9972"/>
    <s v="Product532"/>
    <n v="9"/>
    <x v="0"/>
    <x v="0"/>
    <n v="6.7240397552490172E-2"/>
    <x v="531"/>
    <x v="3"/>
    <x v="0"/>
    <n v="110"/>
    <n v="70.641018544159635"/>
    <x v="424"/>
    <n v="593.01979536363751"/>
    <x v="20"/>
    <x v="3"/>
    <x v="27"/>
  </r>
  <r>
    <x v="9973"/>
    <s v="Product533"/>
    <n v="13"/>
    <x v="0"/>
    <x v="0"/>
    <n v="1.795926372798835E-2"/>
    <x v="532"/>
    <x v="4"/>
    <x v="1"/>
    <n v="48"/>
    <n v="36.697307483596049"/>
    <x v="176"/>
    <n v="468.49726118508386"/>
    <x v="21"/>
    <x v="3"/>
    <x v="27"/>
  </r>
  <r>
    <x v="9974"/>
    <s v="Product534"/>
    <n v="6"/>
    <x v="1"/>
    <x v="1"/>
    <n v="3.5736976536775177E-2"/>
    <x v="533"/>
    <x v="0"/>
    <x v="2"/>
    <n v="137"/>
    <n v="236.45595838693976"/>
    <x v="142"/>
    <n v="1368.03442410051"/>
    <x v="22"/>
    <x v="3"/>
    <x v="27"/>
  </r>
  <r>
    <x v="9975"/>
    <s v="Product535"/>
    <n v="13"/>
    <x v="1"/>
    <x v="1"/>
    <n v="1.4997345214342962E-2"/>
    <x v="534"/>
    <x v="1"/>
    <x v="0"/>
    <n v="164"/>
    <n v="160.32019119552447"/>
    <x v="1081"/>
    <n v="2052.9055812633646"/>
    <x v="23"/>
    <x v="3"/>
    <x v="27"/>
  </r>
  <r>
    <x v="9976"/>
    <s v="Product536"/>
    <n v="8"/>
    <x v="1"/>
    <x v="0"/>
    <n v="6.0174026516046135E-2"/>
    <x v="535"/>
    <x v="2"/>
    <x v="3"/>
    <n v="18"/>
    <n v="264.02350378354043"/>
    <x v="384"/>
    <n v="1985.0891717280822"/>
    <x v="24"/>
    <x v="3"/>
    <x v="27"/>
  </r>
  <r>
    <x v="9977"/>
    <s v="Product537"/>
    <n v="3"/>
    <x v="0"/>
    <x v="0"/>
    <n v="7.4618564996017642E-2"/>
    <x v="536"/>
    <x v="3"/>
    <x v="3"/>
    <n v="52"/>
    <n v="187.04656859260788"/>
    <x v="399"/>
    <n v="519.2682661703949"/>
    <x v="25"/>
    <x v="3"/>
    <x v="27"/>
  </r>
  <r>
    <x v="9978"/>
    <s v="Product538"/>
    <n v="7"/>
    <x v="2"/>
    <x v="0"/>
    <n v="2.503227486751948E-2"/>
    <x v="537"/>
    <x v="4"/>
    <x v="2"/>
    <n v="227"/>
    <n v="160.67685471845795"/>
    <x v="1296"/>
    <n v="1096.5832326840791"/>
    <x v="26"/>
    <x v="3"/>
    <x v="27"/>
  </r>
  <r>
    <x v="9979"/>
    <s v="Product539"/>
    <n v="14"/>
    <x v="2"/>
    <x v="0"/>
    <n v="9.0270355866716667E-2"/>
    <x v="538"/>
    <x v="0"/>
    <x v="3"/>
    <n v="54"/>
    <n v="212.94511712366071"/>
    <x v="361"/>
    <n v="2712.1147986915948"/>
    <x v="27"/>
    <x v="3"/>
    <x v="27"/>
  </r>
  <r>
    <x v="9980"/>
    <s v="Product540"/>
    <n v="1"/>
    <x v="1"/>
    <x v="1"/>
    <n v="3.9481028855024296E-2"/>
    <x v="539"/>
    <x v="1"/>
    <x v="0"/>
    <n v="110"/>
    <n v="285.46159815805129"/>
    <x v="90"/>
    <n v="274.1912805641719"/>
    <x v="28"/>
    <x v="3"/>
    <x v="27"/>
  </r>
  <r>
    <x v="9981"/>
    <s v="Product541"/>
    <n v="14"/>
    <x v="1"/>
    <x v="0"/>
    <n v="4.9811375328736723E-2"/>
    <x v="540"/>
    <x v="2"/>
    <x v="0"/>
    <n v="242"/>
    <n v="306.91553781841213"/>
    <x v="902"/>
    <n v="4082.7871387788532"/>
    <x v="29"/>
    <x v="3"/>
    <x v="27"/>
  </r>
  <r>
    <x v="9982"/>
    <s v="Product542"/>
    <n v="2"/>
    <x v="1"/>
    <x v="0"/>
    <n v="5.824351356717084E-3"/>
    <x v="541"/>
    <x v="3"/>
    <x v="1"/>
    <n v="220"/>
    <n v="229.13044383639851"/>
    <x v="432"/>
    <n v="455.5918152499496"/>
    <x v="0"/>
    <x v="4"/>
    <x v="27"/>
  </r>
  <r>
    <x v="9983"/>
    <s v="Product543"/>
    <n v="6"/>
    <x v="1"/>
    <x v="0"/>
    <n v="9.8530511997033998E-2"/>
    <x v="542"/>
    <x v="4"/>
    <x v="0"/>
    <n v="248"/>
    <n v="214.00277782216222"/>
    <x v="1178"/>
    <n v="1157.5018473273424"/>
    <x v="1"/>
    <x v="4"/>
    <x v="27"/>
  </r>
  <r>
    <x v="9984"/>
    <s v="Product544"/>
    <n v="15"/>
    <x v="0"/>
    <x v="0"/>
    <n v="4.8828256740353522E-3"/>
    <x v="543"/>
    <x v="0"/>
    <x v="1"/>
    <n v="43"/>
    <n v="134.9756437319588"/>
    <x v="101"/>
    <n v="2014.7487179006241"/>
    <x v="2"/>
    <x v="4"/>
    <x v="27"/>
  </r>
  <r>
    <x v="9985"/>
    <s v="Product545"/>
    <n v="9"/>
    <x v="1"/>
    <x v="0"/>
    <n v="9.7179518025143005E-2"/>
    <x v="544"/>
    <x v="1"/>
    <x v="2"/>
    <n v="25"/>
    <n v="296.79099746309049"/>
    <x v="383"/>
    <n v="2411.5409223788333"/>
    <x v="3"/>
    <x v="4"/>
    <x v="27"/>
  </r>
  <r>
    <x v="9986"/>
    <s v="Product546"/>
    <n v="14"/>
    <x v="2"/>
    <x v="1"/>
    <n v="6.4306087740118242E-2"/>
    <x v="545"/>
    <x v="2"/>
    <x v="0"/>
    <n v="147"/>
    <n v="257.4702801057685"/>
    <x v="1494"/>
    <n v="3372.7872315593977"/>
    <x v="4"/>
    <x v="4"/>
    <x v="27"/>
  </r>
  <r>
    <x v="9987"/>
    <s v="Product547"/>
    <n v="5"/>
    <x v="0"/>
    <x v="1"/>
    <n v="1.7669395725242953E-2"/>
    <x v="546"/>
    <x v="3"/>
    <x v="3"/>
    <n v="83"/>
    <n v="247.50193321425135"/>
    <x v="57"/>
    <n v="1215.6436180676305"/>
    <x v="5"/>
    <x v="4"/>
    <x v="27"/>
  </r>
  <r>
    <x v="9988"/>
    <s v="Product548"/>
    <n v="4"/>
    <x v="0"/>
    <x v="0"/>
    <n v="2.6528600173976458E-2"/>
    <x v="547"/>
    <x v="4"/>
    <x v="3"/>
    <n v="81"/>
    <n v="176.44513654686921"/>
    <x v="84"/>
    <n v="687.05717626709861"/>
    <x v="6"/>
    <x v="4"/>
    <x v="27"/>
  </r>
  <r>
    <x v="9989"/>
    <s v="Product549"/>
    <n v="6"/>
    <x v="0"/>
    <x v="0"/>
    <n v="1.5484635925760482E-2"/>
    <x v="548"/>
    <x v="0"/>
    <x v="2"/>
    <n v="244"/>
    <n v="58.354313537435445"/>
    <x v="785"/>
    <n v="344.7043094256635"/>
    <x v="7"/>
    <x v="4"/>
    <x v="27"/>
  </r>
  <r>
    <x v="9990"/>
    <s v="Product550"/>
    <n v="4"/>
    <x v="1"/>
    <x v="0"/>
    <n v="2.9169618887217409E-2"/>
    <x v="549"/>
    <x v="1"/>
    <x v="3"/>
    <n v="189"/>
    <n v="156.34092138810229"/>
    <x v="361"/>
    <n v="607.12206517893969"/>
    <x v="8"/>
    <x v="4"/>
    <x v="27"/>
  </r>
  <r>
    <x v="9991"/>
    <s v="Product551"/>
    <n v="15"/>
    <x v="1"/>
    <x v="0"/>
    <n v="3.2279917097440013E-2"/>
    <x v="550"/>
    <x v="2"/>
    <x v="0"/>
    <n v="246"/>
    <n v="79.068524195263251"/>
    <x v="822"/>
    <n v="1147.7429818383482"/>
    <x v="9"/>
    <x v="4"/>
    <x v="27"/>
  </r>
  <r>
    <x v="9992"/>
    <s v="Product552"/>
    <n v="11"/>
    <x v="1"/>
    <x v="1"/>
    <n v="1.7720300450181369E-2"/>
    <x v="551"/>
    <x v="3"/>
    <x v="0"/>
    <n v="233"/>
    <n v="110.2681661174762"/>
    <x v="1431"/>
    <n v="1191.4559919216242"/>
    <x v="10"/>
    <x v="4"/>
    <x v="27"/>
  </r>
  <r>
    <x v="9993"/>
    <s v="Product553"/>
    <n v="8"/>
    <x v="0"/>
    <x v="0"/>
    <n v="3.3233472599496786E-2"/>
    <x v="552"/>
    <x v="0"/>
    <x v="1"/>
    <n v="159"/>
    <n v="92.343117881062852"/>
    <x v="673"/>
    <n v="714.19388322568352"/>
    <x v="11"/>
    <x v="4"/>
    <x v="27"/>
  </r>
  <r>
    <x v="9994"/>
    <s v="Product554"/>
    <n v="13"/>
    <x v="2"/>
    <x v="0"/>
    <n v="6.3752504049798833E-2"/>
    <x v="553"/>
    <x v="1"/>
    <x v="0"/>
    <n v="135"/>
    <n v="316.46142838143641"/>
    <x v="1031"/>
    <n v="3851.7208585302687"/>
    <x v="12"/>
    <x v="4"/>
    <x v="27"/>
  </r>
  <r>
    <x v="9995"/>
    <s v="Product555"/>
    <n v="6"/>
    <x v="2"/>
    <x v="0"/>
    <n v="8.2465994033581232E-3"/>
    <x v="554"/>
    <x v="2"/>
    <x v="1"/>
    <n v="10"/>
    <n v="201.02595181117033"/>
    <x v="124"/>
    <n v="1196.209027901429"/>
    <x v="13"/>
    <x v="4"/>
    <x v="27"/>
  </r>
  <r>
    <x v="9996"/>
    <s v="Product556"/>
    <n v="5"/>
    <x v="1"/>
    <x v="0"/>
    <n v="6.269937215758549E-2"/>
    <x v="555"/>
    <x v="3"/>
    <x v="2"/>
    <n v="54"/>
    <n v="144.13729815434993"/>
    <x v="56"/>
    <n v="675.4999002779075"/>
    <x v="14"/>
    <x v="4"/>
    <x v="27"/>
  </r>
  <r>
    <x v="9997"/>
    <s v="Product557"/>
    <n v="4"/>
    <x v="1"/>
    <x v="0"/>
    <n v="5.2791633093929362E-2"/>
    <x v="556"/>
    <x v="4"/>
    <x v="0"/>
    <n v="215"/>
    <n v="161.84056881166865"/>
    <x v="1116"/>
    <n v="613.18696353300084"/>
    <x v="15"/>
    <x v="4"/>
    <x v="27"/>
  </r>
  <r>
    <x v="9998"/>
    <s v="Product558"/>
    <n v="9"/>
    <x v="1"/>
    <x v="1"/>
    <n v="7.4418795730439871E-2"/>
    <x v="557"/>
    <x v="0"/>
    <x v="3"/>
    <n v="143"/>
    <n v="103.33177840029738"/>
    <x v="948"/>
    <n v="860.77756701956309"/>
    <x v="16"/>
    <x v="4"/>
    <x v="27"/>
  </r>
  <r>
    <x v="9999"/>
    <s v="Product559"/>
    <n v="4"/>
    <x v="1"/>
    <x v="1"/>
    <n v="4.3002303644190144E-2"/>
    <x v="558"/>
    <x v="1"/>
    <x v="3"/>
    <n v="108"/>
    <n v="284.40003469589732"/>
    <x v="658"/>
    <n v="1088.6807121899446"/>
    <x v="17"/>
    <x v="4"/>
    <x v="27"/>
  </r>
  <r>
    <x v="10000"/>
    <s v="Product560"/>
    <n v="5"/>
    <x v="0"/>
    <x v="0"/>
    <n v="1.9753643682568003E-2"/>
    <x v="559"/>
    <x v="2"/>
    <x v="2"/>
    <n v="214"/>
    <n v="110.59446485501947"/>
    <x v="339"/>
    <n v="542.0491060150456"/>
    <x v="18"/>
    <x v="4"/>
    <x v="27"/>
  </r>
  <r>
    <x v="10001"/>
    <s v="Product561"/>
    <n v="5"/>
    <x v="1"/>
    <x v="0"/>
    <n v="3.8808035224943749E-2"/>
    <x v="560"/>
    <x v="3"/>
    <x v="3"/>
    <n v="165"/>
    <n v="54.904487202901407"/>
    <x v="344"/>
    <n v="263.86875964761867"/>
    <x v="19"/>
    <x v="4"/>
    <x v="27"/>
  </r>
  <r>
    <x v="10002"/>
    <s v="Product562"/>
    <n v="6"/>
    <x v="2"/>
    <x v="0"/>
    <n v="3.8008537760784472E-2"/>
    <x v="561"/>
    <x v="4"/>
    <x v="0"/>
    <n v="35"/>
    <n v="253.08551786400244"/>
    <x v="19"/>
    <n v="1460.7966444093647"/>
    <x v="20"/>
    <x v="4"/>
    <x v="27"/>
  </r>
  <r>
    <x v="10003"/>
    <s v="Product563"/>
    <n v="8"/>
    <x v="0"/>
    <x v="0"/>
    <n v="4.0998659657431151E-2"/>
    <x v="562"/>
    <x v="0"/>
    <x v="0"/>
    <n v="76"/>
    <n v="120.28894375834017"/>
    <x v="1140"/>
    <n v="922.85806634112089"/>
    <x v="21"/>
    <x v="4"/>
    <x v="27"/>
  </r>
  <r>
    <x v="10004"/>
    <s v="Product564"/>
    <n v="10"/>
    <x v="0"/>
    <x v="1"/>
    <n v="8.1138470157484724E-2"/>
    <x v="563"/>
    <x v="1"/>
    <x v="1"/>
    <n v="247"/>
    <n v="236.29065830339567"/>
    <x v="583"/>
    <n v="2171.1839577615319"/>
    <x v="22"/>
    <x v="4"/>
    <x v="27"/>
  </r>
  <r>
    <x v="10005"/>
    <s v="Product565"/>
    <n v="10"/>
    <x v="0"/>
    <x v="0"/>
    <n v="4.1884842992484218E-2"/>
    <x v="564"/>
    <x v="2"/>
    <x v="0"/>
    <n v="37"/>
    <n v="35.211466537531415"/>
    <x v="139"/>
    <n v="337.36639790071797"/>
    <x v="23"/>
    <x v="4"/>
    <x v="27"/>
  </r>
  <r>
    <x v="10006"/>
    <s v="Product566"/>
    <n v="11"/>
    <x v="1"/>
    <x v="0"/>
    <n v="8.7327091105581969E-2"/>
    <x v="565"/>
    <x v="3"/>
    <x v="1"/>
    <n v="188"/>
    <n v="113.63792087443605"/>
    <x v="1467"/>
    <n v="1140.8567698570378"/>
    <x v="24"/>
    <x v="4"/>
    <x v="27"/>
  </r>
  <r>
    <x v="10007"/>
    <s v="Product567"/>
    <n v="7"/>
    <x v="1"/>
    <x v="0"/>
    <n v="6.1950912870066321E-2"/>
    <x v="566"/>
    <x v="4"/>
    <x v="2"/>
    <n v="176"/>
    <n v="244.36494656971075"/>
    <x v="1486"/>
    <n v="1604.5842053939052"/>
    <x v="25"/>
    <x v="4"/>
    <x v="27"/>
  </r>
  <r>
    <x v="10008"/>
    <s v="Product568"/>
    <n v="12"/>
    <x v="1"/>
    <x v="0"/>
    <n v="7.7093135656983669E-2"/>
    <x v="567"/>
    <x v="0"/>
    <x v="0"/>
    <n v="208"/>
    <n v="52.631046297904106"/>
    <x v="1130"/>
    <n v="582.88264687068954"/>
    <x v="26"/>
    <x v="4"/>
    <x v="27"/>
  </r>
  <r>
    <x v="10009"/>
    <s v="Product569"/>
    <n v="9"/>
    <x v="0"/>
    <x v="0"/>
    <n v="6.4847444203929017E-2"/>
    <x v="568"/>
    <x v="1"/>
    <x v="3"/>
    <n v="21"/>
    <n v="133.16814465058349"/>
    <x v="364"/>
    <n v="1120.7927773855263"/>
    <x v="27"/>
    <x v="4"/>
    <x v="27"/>
  </r>
  <r>
    <x v="10010"/>
    <s v="Product570"/>
    <n v="11"/>
    <x v="2"/>
    <x v="1"/>
    <n v="6.0682733630581402E-2"/>
    <x v="569"/>
    <x v="2"/>
    <x v="3"/>
    <n v="113"/>
    <n v="100.25777638177894"/>
    <x v="893"/>
    <n v="1035.9124648752997"/>
    <x v="28"/>
    <x v="4"/>
    <x v="27"/>
  </r>
  <r>
    <x v="10011"/>
    <s v="Product571"/>
    <n v="15"/>
    <x v="2"/>
    <x v="1"/>
    <n v="9.7477169916876549E-2"/>
    <x v="570"/>
    <x v="3"/>
    <x v="2"/>
    <n v="52"/>
    <n v="260.09407830878251"/>
    <x v="454"/>
    <n v="3521.1126546465584"/>
    <x v="29"/>
    <x v="4"/>
    <x v="27"/>
  </r>
  <r>
    <x v="10012"/>
    <s v="Product572"/>
    <n v="14"/>
    <x v="1"/>
    <x v="0"/>
    <n v="7.6071277147024038E-2"/>
    <x v="571"/>
    <x v="4"/>
    <x v="3"/>
    <n v="226"/>
    <n v="47.30466253672553"/>
    <x v="1305"/>
    <n v="611.88591019566979"/>
    <x v="30"/>
    <x v="4"/>
    <x v="27"/>
  </r>
  <r>
    <x v="10013"/>
    <s v="Product573"/>
    <n v="15"/>
    <x v="1"/>
    <x v="0"/>
    <n v="2.9060717213387655E-2"/>
    <x v="572"/>
    <x v="0"/>
    <x v="0"/>
    <n v="106"/>
    <n v="258.35355782428985"/>
    <x v="1312"/>
    <n v="3762.6842720892832"/>
    <x v="0"/>
    <x v="5"/>
    <x v="27"/>
  </r>
  <r>
    <x v="10014"/>
    <s v="Product574"/>
    <n v="9"/>
    <x v="1"/>
    <x v="0"/>
    <n v="7.2751119574597359E-2"/>
    <x v="573"/>
    <x v="1"/>
    <x v="0"/>
    <n v="34"/>
    <n v="101.4586641925966"/>
    <x v="515"/>
    <n v="846.69689503837878"/>
    <x v="1"/>
    <x v="5"/>
    <x v="27"/>
  </r>
  <r>
    <x v="10015"/>
    <s v="Product575"/>
    <n v="9"/>
    <x v="1"/>
    <x v="0"/>
    <n v="8.7827336505348325E-2"/>
    <x v="574"/>
    <x v="2"/>
    <x v="1"/>
    <n v="72"/>
    <n v="43.632874295286825"/>
    <x v="35"/>
    <n v="358.20643645673192"/>
    <x v="2"/>
    <x v="5"/>
    <x v="27"/>
  </r>
  <r>
    <x v="10016"/>
    <s v="Product576"/>
    <n v="5"/>
    <x v="0"/>
    <x v="1"/>
    <n v="8.9650408087590644E-2"/>
    <x v="575"/>
    <x v="3"/>
    <x v="0"/>
    <n v="219"/>
    <n v="143.34269710447285"/>
    <x v="953"/>
    <n v="652.45982906340475"/>
    <x v="3"/>
    <x v="5"/>
    <x v="27"/>
  </r>
  <r>
    <x v="10017"/>
    <s v="Product577"/>
    <n v="9"/>
    <x v="1"/>
    <x v="0"/>
    <n v="7.1330928578456826E-2"/>
    <x v="576"/>
    <x v="0"/>
    <x v="1"/>
    <n v="160"/>
    <n v="276.89691497241893"/>
    <x v="791"/>
    <n v="2314.3104081623364"/>
    <x v="4"/>
    <x v="5"/>
    <x v="27"/>
  </r>
  <r>
    <x v="10018"/>
    <s v="Product578"/>
    <n v="7"/>
    <x v="2"/>
    <x v="0"/>
    <n v="3.0589745753750876E-2"/>
    <x v="577"/>
    <x v="1"/>
    <x v="2"/>
    <n v="109"/>
    <n v="86.106302327946679"/>
    <x v="1173"/>
    <n v="584.30632702357434"/>
    <x v="5"/>
    <x v="5"/>
    <x v="27"/>
  </r>
  <r>
    <x v="10019"/>
    <s v="Product579"/>
    <n v="8"/>
    <x v="0"/>
    <x v="0"/>
    <n v="3.3444286732351815E-2"/>
    <x v="578"/>
    <x v="2"/>
    <x v="0"/>
    <n v="74"/>
    <n v="100.75349801816242"/>
    <x v="1267"/>
    <n v="779.07095312924446"/>
    <x v="6"/>
    <x v="5"/>
    <x v="27"/>
  </r>
  <r>
    <x v="10020"/>
    <s v="Product580"/>
    <n v="4"/>
    <x v="0"/>
    <x v="0"/>
    <n v="3.4090385798899482E-2"/>
    <x v="579"/>
    <x v="3"/>
    <x v="3"/>
    <n v="203"/>
    <n v="137.86830964915555"/>
    <x v="396"/>
    <n v="532.67330313509478"/>
    <x v="7"/>
    <x v="5"/>
    <x v="27"/>
  </r>
  <r>
    <x v="10021"/>
    <s v="Product581"/>
    <n v="6"/>
    <x v="0"/>
    <x v="0"/>
    <n v="3.1252787480387182E-3"/>
    <x v="580"/>
    <x v="4"/>
    <x v="3"/>
    <n v="29"/>
    <n v="251.23764208135887"/>
    <x v="400"/>
    <n v="1502.7147265071278"/>
    <x v="8"/>
    <x v="5"/>
    <x v="27"/>
  </r>
  <r>
    <x v="10022"/>
    <s v="Product582"/>
    <n v="15"/>
    <x v="1"/>
    <x v="1"/>
    <n v="9.5870022358543472E-2"/>
    <x v="581"/>
    <x v="0"/>
    <x v="2"/>
    <n v="175"/>
    <n v="315.72721046000169"/>
    <x v="1227"/>
    <n v="4281.8765360100115"/>
    <x v="9"/>
    <x v="5"/>
    <x v="27"/>
  </r>
  <r>
    <x v="10023"/>
    <s v="Product583"/>
    <n v="7"/>
    <x v="1"/>
    <x v="1"/>
    <n v="2.8305408319710814E-2"/>
    <x v="582"/>
    <x v="1"/>
    <x v="3"/>
    <n v="250"/>
    <n v="58.015013287548612"/>
    <x v="917"/>
    <n v="394.61012253439765"/>
    <x v="10"/>
    <x v="5"/>
    <x v="27"/>
  </r>
  <r>
    <x v="10024"/>
    <s v="Product584"/>
    <n v="8"/>
    <x v="1"/>
    <x v="0"/>
    <n v="4.3815015911073153E-2"/>
    <x v="583"/>
    <x v="2"/>
    <x v="0"/>
    <n v="79"/>
    <n v="123.69571039603173"/>
    <x v="681"/>
    <n v="946.20784701518483"/>
    <x v="11"/>
    <x v="5"/>
    <x v="27"/>
  </r>
  <r>
    <x v="10025"/>
    <s v="Product585"/>
    <n v="11"/>
    <x v="0"/>
    <x v="0"/>
    <n v="4.6196285586835618E-2"/>
    <x v="584"/>
    <x v="3"/>
    <x v="0"/>
    <n v="82"/>
    <n v="83.0301221235068"/>
    <x v="556"/>
    <n v="871.13882778537391"/>
    <x v="12"/>
    <x v="5"/>
    <x v="27"/>
  </r>
  <r>
    <x v="10026"/>
    <s v="Product586"/>
    <n v="14"/>
    <x v="2"/>
    <x v="0"/>
    <n v="4.7962985786186844E-2"/>
    <x v="585"/>
    <x v="4"/>
    <x v="1"/>
    <n v="214"/>
    <n v="203.35807834051852"/>
    <x v="1530"/>
    <n v="2710.4618480739236"/>
    <x v="13"/>
    <x v="5"/>
    <x v="27"/>
  </r>
  <r>
    <x v="10027"/>
    <s v="Product587"/>
    <n v="5"/>
    <x v="2"/>
    <x v="0"/>
    <n v="3.2567980749834767E-2"/>
    <x v="586"/>
    <x v="0"/>
    <x v="0"/>
    <n v="250"/>
    <n v="52.450590387225219"/>
    <x v="485"/>
    <n v="253.711902845883"/>
    <x v="14"/>
    <x v="5"/>
    <x v="27"/>
  </r>
  <r>
    <x v="10028"/>
    <s v="Product588"/>
    <n v="14"/>
    <x v="1"/>
    <x v="1"/>
    <n v="1.5239334552056772E-2"/>
    <x v="587"/>
    <x v="1"/>
    <x v="1"/>
    <n v="109"/>
    <n v="177.22174787813717"/>
    <x v="512"/>
    <n v="2443.2940892125075"/>
    <x v="15"/>
    <x v="5"/>
    <x v="27"/>
  </r>
  <r>
    <x v="10029"/>
    <s v="Product589"/>
    <n v="12"/>
    <x v="1"/>
    <x v="0"/>
    <n v="6.2278443864888268E-2"/>
    <x v="588"/>
    <x v="2"/>
    <x v="2"/>
    <n v="203"/>
    <n v="312.11894380348224"/>
    <x v="375"/>
    <n v="3512.1679401917863"/>
    <x v="16"/>
    <x v="5"/>
    <x v="27"/>
  </r>
  <r>
    <x v="10030"/>
    <s v="Product590"/>
    <n v="3"/>
    <x v="1"/>
    <x v="0"/>
    <n v="8.5865280698410928E-2"/>
    <x v="589"/>
    <x v="3"/>
    <x v="0"/>
    <n v="42"/>
    <n v="225.08439392269705"/>
    <x v="347"/>
    <n v="617.27237777307892"/>
    <x v="17"/>
    <x v="5"/>
    <x v="27"/>
  </r>
  <r>
    <x v="10031"/>
    <s v="Product591"/>
    <n v="4"/>
    <x v="1"/>
    <x v="0"/>
    <n v="8.2739442142587979E-2"/>
    <x v="590"/>
    <x v="4"/>
    <x v="3"/>
    <n v="67"/>
    <n v="241.95017775161301"/>
    <x v="1039"/>
    <n v="887.72542007257823"/>
    <x v="18"/>
    <x v="5"/>
    <x v="27"/>
  </r>
  <r>
    <x v="10032"/>
    <s v="Product592"/>
    <n v="7"/>
    <x v="0"/>
    <x v="0"/>
    <n v="4.8701381556595542E-3"/>
    <x v="591"/>
    <x v="0"/>
    <x v="3"/>
    <n v="74"/>
    <n v="169.38013076133478"/>
    <x v="450"/>
    <n v="1179.8865828659239"/>
    <x v="19"/>
    <x v="5"/>
    <x v="27"/>
  </r>
  <r>
    <x v="10033"/>
    <s v="Product593"/>
    <n v="6"/>
    <x v="1"/>
    <x v="0"/>
    <n v="6.5546267661904634E-2"/>
    <x v="592"/>
    <x v="1"/>
    <x v="2"/>
    <n v="97"/>
    <n v="305.42739972846272"/>
    <x v="587"/>
    <n v="1712.4466418074883"/>
    <x v="20"/>
    <x v="5"/>
    <x v="27"/>
  </r>
  <r>
    <x v="10034"/>
    <s v="Product594"/>
    <n v="4"/>
    <x v="2"/>
    <x v="1"/>
    <n v="4.2032676553477588E-2"/>
    <x v="593"/>
    <x v="2"/>
    <x v="3"/>
    <n v="38"/>
    <n v="118.64183454090137"/>
    <x v="165"/>
    <n v="454.62000273572988"/>
    <x v="21"/>
    <x v="5"/>
    <x v="27"/>
  </r>
  <r>
    <x v="10035"/>
    <s v="Product595"/>
    <n v="2"/>
    <x v="0"/>
    <x v="1"/>
    <n v="9.8018402160886933E-2"/>
    <x v="594"/>
    <x v="3"/>
    <x v="0"/>
    <n v="246"/>
    <n v="146.48281085309057"/>
    <x v="643"/>
    <n v="264.2495995784704"/>
    <x v="22"/>
    <x v="5"/>
    <x v="27"/>
  </r>
  <r>
    <x v="10036"/>
    <s v="Product596"/>
    <n v="7"/>
    <x v="0"/>
    <x v="0"/>
    <n v="3.3413635195705442E-2"/>
    <x v="595"/>
    <x v="4"/>
    <x v="0"/>
    <n v="186"/>
    <n v="123.06161137447633"/>
    <x v="473"/>
    <n v="832.64772909789735"/>
    <x v="23"/>
    <x v="5"/>
    <x v="27"/>
  </r>
  <r>
    <x v="10037"/>
    <s v="Product597"/>
    <n v="6"/>
    <x v="0"/>
    <x v="0"/>
    <n v="6.0089474157640689E-2"/>
    <x v="596"/>
    <x v="0"/>
    <x v="1"/>
    <n v="232"/>
    <n v="126.26063378510496"/>
    <x v="324"/>
    <n v="712.04219216488536"/>
    <x v="24"/>
    <x v="5"/>
    <x v="27"/>
  </r>
  <r>
    <x v="10038"/>
    <s v="Product598"/>
    <n v="2"/>
    <x v="1"/>
    <x v="0"/>
    <n v="1.7334418598044955E-2"/>
    <x v="597"/>
    <x v="1"/>
    <x v="0"/>
    <n v="229"/>
    <n v="101.99912318492733"/>
    <x v="1068"/>
    <n v="200.46205537401249"/>
    <x v="25"/>
    <x v="5"/>
    <x v="27"/>
  </r>
  <r>
    <x v="10039"/>
    <s v="Product599"/>
    <n v="12"/>
    <x v="1"/>
    <x v="0"/>
    <n v="6.5204704885275799E-2"/>
    <x v="598"/>
    <x v="2"/>
    <x v="1"/>
    <n v="187"/>
    <n v="218.46157397702208"/>
    <x v="707"/>
    <n v="2450.6022182049301"/>
    <x v="26"/>
    <x v="5"/>
    <x v="27"/>
  </r>
  <r>
    <x v="10040"/>
    <s v="Product600"/>
    <n v="12"/>
    <x v="1"/>
    <x v="1"/>
    <n v="2.5954372126893478E-2"/>
    <x v="599"/>
    <x v="3"/>
    <x v="2"/>
    <n v="185"/>
    <n v="118.07746493641349"/>
    <x v="1214"/>
    <n v="1380.1540616598431"/>
    <x v="27"/>
    <x v="5"/>
    <x v="27"/>
  </r>
  <r>
    <x v="10041"/>
    <s v="Product601"/>
    <n v="3"/>
    <x v="0"/>
    <x v="0"/>
    <n v="1.0686247452839371E-2"/>
    <x v="600"/>
    <x v="0"/>
    <x v="0"/>
    <n v="99"/>
    <n v="301.06152720713794"/>
    <x v="1018"/>
    <n v="893.53292768661811"/>
    <x v="28"/>
    <x v="5"/>
    <x v="27"/>
  </r>
  <r>
    <x v="10042"/>
    <s v="Product602"/>
    <n v="13"/>
    <x v="2"/>
    <x v="0"/>
    <n v="4.9153691391153644E-2"/>
    <x v="601"/>
    <x v="1"/>
    <x v="3"/>
    <n v="7"/>
    <n v="278.4569004374647"/>
    <x v="653"/>
    <n v="3442.0063065391168"/>
    <x v="29"/>
    <x v="5"/>
    <x v="27"/>
  </r>
  <r>
    <x v="10043"/>
    <s v="Product603"/>
    <n v="10"/>
    <x v="2"/>
    <x v="0"/>
    <n v="3.1064993299877077E-2"/>
    <x v="602"/>
    <x v="2"/>
    <x v="3"/>
    <n v="230"/>
    <n v="107.45914356651843"/>
    <x v="147"/>
    <n v="1041.2092599161399"/>
    <x v="0"/>
    <x v="6"/>
    <x v="27"/>
  </r>
  <r>
    <x v="10044"/>
    <s v="Product604"/>
    <n v="1"/>
    <x v="1"/>
    <x v="0"/>
    <n v="1.6284834448356357E-2"/>
    <x v="603"/>
    <x v="3"/>
    <x v="2"/>
    <n v="160"/>
    <n v="175.20849828762115"/>
    <x v="738"/>
    <n v="172.35525689906211"/>
    <x v="1"/>
    <x v="6"/>
    <x v="27"/>
  </r>
  <r>
    <x v="10045"/>
    <s v="Product605"/>
    <n v="1"/>
    <x v="1"/>
    <x v="0"/>
    <n v="1.6483506230206814E-2"/>
    <x v="604"/>
    <x v="4"/>
    <x v="3"/>
    <n v="218"/>
    <n v="118.81813108477654"/>
    <x v="1037"/>
    <n v="116.8595916807791"/>
    <x v="2"/>
    <x v="6"/>
    <x v="27"/>
  </r>
  <r>
    <x v="10046"/>
    <s v="Product606"/>
    <n v="12"/>
    <x v="1"/>
    <x v="1"/>
    <n v="9.5819675172074723E-2"/>
    <x v="605"/>
    <x v="0"/>
    <x v="0"/>
    <n v="130"/>
    <n v="276.14413304443076"/>
    <x v="91"/>
    <n v="2996.2091029852709"/>
    <x v="3"/>
    <x v="6"/>
    <x v="27"/>
  </r>
  <r>
    <x v="10047"/>
    <s v="Product607"/>
    <n v="3"/>
    <x v="1"/>
    <x v="1"/>
    <n v="1.7325179247270263E-2"/>
    <x v="606"/>
    <x v="1"/>
    <x v="0"/>
    <n v="21"/>
    <n v="61.175300530070537"/>
    <x v="482"/>
    <n v="180.3462824486443"/>
    <x v="4"/>
    <x v="6"/>
    <x v="27"/>
  </r>
  <r>
    <x v="10048"/>
    <s v="Product608"/>
    <n v="4"/>
    <x v="0"/>
    <x v="0"/>
    <n v="2.7852646713388132E-2"/>
    <x v="607"/>
    <x v="2"/>
    <x v="1"/>
    <n v="218"/>
    <n v="67.310111613489198"/>
    <x v="358"/>
    <n v="261.74138741791984"/>
    <x v="5"/>
    <x v="6"/>
    <x v="27"/>
  </r>
  <r>
    <x v="10049"/>
    <s v="Product609"/>
    <n v="3"/>
    <x v="1"/>
    <x v="0"/>
    <n v="2.9510522880446824E-2"/>
    <x v="608"/>
    <x v="3"/>
    <x v="0"/>
    <n v="151"/>
    <n v="295.40815045569394"/>
    <x v="1568"/>
    <n v="860.07150441780209"/>
    <x v="6"/>
    <x v="6"/>
    <x v="27"/>
  </r>
  <r>
    <x v="10050"/>
    <s v="Product610"/>
    <n v="8"/>
    <x v="2"/>
    <x v="0"/>
    <n v="4.1059267405115986E-2"/>
    <x v="609"/>
    <x v="4"/>
    <x v="1"/>
    <n v="117"/>
    <n v="269.88757504803846"/>
    <x v="130"/>
    <n v="2070.4495114785818"/>
    <x v="7"/>
    <x v="6"/>
    <x v="27"/>
  </r>
  <r>
    <x v="10051"/>
    <s v="Product611"/>
    <n v="12"/>
    <x v="0"/>
    <x v="0"/>
    <n v="4.2028691112482322E-2"/>
    <x v="610"/>
    <x v="0"/>
    <x v="2"/>
    <n v="125"/>
    <n v="271.17182549954089"/>
    <x v="918"/>
    <n v="3117.2979432865527"/>
    <x v="8"/>
    <x v="6"/>
    <x v="27"/>
  </r>
  <r>
    <x v="10052"/>
    <s v="Product612"/>
    <n v="13"/>
    <x v="0"/>
    <x v="1"/>
    <n v="8.0888532698007276E-2"/>
    <x v="611"/>
    <x v="1"/>
    <x v="0"/>
    <n v="242"/>
    <n v="171.34065604386518"/>
    <x v="1636"/>
    <n v="2047.2551032045185"/>
    <x v="9"/>
    <x v="6"/>
    <x v="27"/>
  </r>
  <r>
    <x v="10053"/>
    <s v="Product613"/>
    <n v="3"/>
    <x v="0"/>
    <x v="0"/>
    <n v="2.1165851668024083E-2"/>
    <x v="612"/>
    <x v="2"/>
    <x v="3"/>
    <n v="136"/>
    <n v="316.43513661721494"/>
    <x v="163"/>
    <n v="929.21255235907199"/>
    <x v="10"/>
    <x v="6"/>
    <x v="27"/>
  </r>
  <r>
    <x v="10054"/>
    <s v="Product614"/>
    <n v="4"/>
    <x v="1"/>
    <x v="0"/>
    <n v="9.3157938613443667E-2"/>
    <x v="613"/>
    <x v="3"/>
    <x v="3"/>
    <n v="71"/>
    <n v="264.69229632906456"/>
    <x v="769"/>
    <n v="960.13643054476051"/>
    <x v="11"/>
    <x v="6"/>
    <x v="27"/>
  </r>
  <r>
    <x v="10055"/>
    <s v="Product615"/>
    <n v="12"/>
    <x v="1"/>
    <x v="0"/>
    <n v="3.1492840143336011E-2"/>
    <x v="614"/>
    <x v="4"/>
    <x v="2"/>
    <n v="47"/>
    <n v="220.0490000368064"/>
    <x v="451"/>
    <n v="2557.4283846593557"/>
    <x v="12"/>
    <x v="6"/>
    <x v="27"/>
  </r>
  <r>
    <x v="10056"/>
    <s v="Product616"/>
    <n v="11"/>
    <x v="1"/>
    <x v="0"/>
    <n v="6.1939604093335404E-2"/>
    <x v="615"/>
    <x v="0"/>
    <x v="3"/>
    <n v="171"/>
    <n v="133.19362144445188"/>
    <x v="683"/>
    <n v="1374.3802739086743"/>
    <x v="13"/>
    <x v="6"/>
    <x v="27"/>
  </r>
  <r>
    <x v="10057"/>
    <s v="Product617"/>
    <n v="3"/>
    <x v="0"/>
    <x v="0"/>
    <n v="9.4793099354562246E-2"/>
    <x v="616"/>
    <x v="1"/>
    <x v="0"/>
    <n v="6"/>
    <n v="133.92915817187674"/>
    <x v="511"/>
    <n v="363.7007945244514"/>
    <x v="14"/>
    <x v="6"/>
    <x v="27"/>
  </r>
  <r>
    <x v="10058"/>
    <s v="Product618"/>
    <n v="15"/>
    <x v="2"/>
    <x v="1"/>
    <n v="9.7741175155128021E-2"/>
    <x v="617"/>
    <x v="2"/>
    <x v="0"/>
    <n v="29"/>
    <n v="130.53597789624371"/>
    <x v="1174"/>
    <n v="1766.6585702496154"/>
    <x v="15"/>
    <x v="6"/>
    <x v="27"/>
  </r>
  <r>
    <x v="10059"/>
    <s v="Product619"/>
    <n v="11"/>
    <x v="2"/>
    <x v="1"/>
    <n v="2.485935502934522E-2"/>
    <x v="618"/>
    <x v="3"/>
    <x v="1"/>
    <n v="167"/>
    <n v="213.35050365503685"/>
    <x v="1226"/>
    <n v="2288.5142251288535"/>
    <x v="16"/>
    <x v="6"/>
    <x v="27"/>
  </r>
  <r>
    <x v="10060"/>
    <s v="Product620"/>
    <n v="7"/>
    <x v="1"/>
    <x v="0"/>
    <n v="8.4678846656996112E-2"/>
    <x v="619"/>
    <x v="4"/>
    <x v="0"/>
    <n v="162"/>
    <n v="58.243859069485694"/>
    <x v="852"/>
    <n v="373.18285381040317"/>
    <x v="17"/>
    <x v="6"/>
    <x v="27"/>
  </r>
  <r>
    <x v="10061"/>
    <s v="Product621"/>
    <n v="2"/>
    <x v="1"/>
    <x v="0"/>
    <n v="1.6696024771840345E-2"/>
    <x v="620"/>
    <x v="0"/>
    <x v="1"/>
    <n v="186"/>
    <n v="151.50022880161279"/>
    <x v="218"/>
    <n v="297.94155445720315"/>
    <x v="18"/>
    <x v="6"/>
    <x v="27"/>
  </r>
  <r>
    <x v="10062"/>
    <s v="Product622"/>
    <n v="9"/>
    <x v="1"/>
    <x v="0"/>
    <n v="5.5705383665865728E-2"/>
    <x v="621"/>
    <x v="1"/>
    <x v="2"/>
    <n v="41"/>
    <n v="87.360664843613321"/>
    <x v="31"/>
    <n v="742.44784942075262"/>
    <x v="19"/>
    <x v="6"/>
    <x v="27"/>
  </r>
  <r>
    <x v="10063"/>
    <s v="Product623"/>
    <n v="9"/>
    <x v="1"/>
    <x v="0"/>
    <n v="9.3590890411279937E-2"/>
    <x v="622"/>
    <x v="2"/>
    <x v="0"/>
    <n v="116"/>
    <n v="267.2868146292243"/>
    <x v="1276"/>
    <n v="2180.4408328759246"/>
    <x v="20"/>
    <x v="6"/>
    <x v="27"/>
  </r>
  <r>
    <x v="10064"/>
    <s v="Product624"/>
    <n v="15"/>
    <x v="0"/>
    <x v="1"/>
    <n v="4.0735953438182072E-2"/>
    <x v="623"/>
    <x v="3"/>
    <x v="3"/>
    <n v="7"/>
    <n v="126.94973587015176"/>
    <x v="605"/>
    <n v="1826.6747601113361"/>
    <x v="21"/>
    <x v="6"/>
    <x v="27"/>
  </r>
  <r>
    <x v="10065"/>
    <s v="Product625"/>
    <n v="5"/>
    <x v="1"/>
    <x v="0"/>
    <n v="4.2747392031993563E-2"/>
    <x v="624"/>
    <x v="0"/>
    <x v="3"/>
    <n v="67"/>
    <n v="170.27074695182381"/>
    <x v="1421"/>
    <n v="814.96058290146925"/>
    <x v="22"/>
    <x v="6"/>
    <x v="27"/>
  </r>
  <r>
    <x v="10066"/>
    <s v="Product626"/>
    <n v="14"/>
    <x v="2"/>
    <x v="0"/>
    <n v="4.523626091686879E-2"/>
    <x v="625"/>
    <x v="1"/>
    <x v="2"/>
    <n v="169"/>
    <n v="228.00503697565037"/>
    <x v="1223"/>
    <n v="3047.6731828572333"/>
    <x v="23"/>
    <x v="6"/>
    <x v="27"/>
  </r>
  <r>
    <x v="10067"/>
    <s v="Product627"/>
    <n v="2"/>
    <x v="0"/>
    <x v="0"/>
    <n v="5.662280057781377E-2"/>
    <x v="626"/>
    <x v="2"/>
    <x v="3"/>
    <n v="208"/>
    <n v="69.715109856388551"/>
    <x v="518"/>
    <n v="131.53529018745976"/>
    <x v="24"/>
    <x v="6"/>
    <x v="27"/>
  </r>
  <r>
    <x v="10068"/>
    <s v="Product628"/>
    <n v="3"/>
    <x v="0"/>
    <x v="0"/>
    <n v="4.0253577839504456E-3"/>
    <x v="627"/>
    <x v="3"/>
    <x v="0"/>
    <n v="11"/>
    <n v="30.501333433011691"/>
    <x v="615"/>
    <n v="91.135663959168753"/>
    <x v="25"/>
    <x v="6"/>
    <x v="27"/>
  </r>
  <r>
    <x v="10069"/>
    <s v="Product629"/>
    <n v="6"/>
    <x v="0"/>
    <x v="0"/>
    <n v="9.8445988609616189E-2"/>
    <x v="628"/>
    <x v="4"/>
    <x v="0"/>
    <n v="104"/>
    <n v="116.24384591740514"/>
    <x v="176"/>
    <n v="628.80063351769377"/>
    <x v="26"/>
    <x v="6"/>
    <x v="27"/>
  </r>
  <r>
    <x v="10070"/>
    <s v="Product630"/>
    <n v="13"/>
    <x v="1"/>
    <x v="1"/>
    <n v="6.5601161525784657E-2"/>
    <x v="629"/>
    <x v="0"/>
    <x v="1"/>
    <n v="71"/>
    <n v="310.92260079456395"/>
    <x v="496"/>
    <n v="3776.8343214916949"/>
    <x v="27"/>
    <x v="6"/>
    <x v="27"/>
  </r>
  <r>
    <x v="10071"/>
    <s v="Product631"/>
    <n v="4"/>
    <x v="1"/>
    <x v="1"/>
    <n v="7.2319841834775175E-2"/>
    <x v="630"/>
    <x v="1"/>
    <x v="0"/>
    <n v="78"/>
    <n v="302.88293403797297"/>
    <x v="239"/>
    <n v="1123.9139526155766"/>
    <x v="28"/>
    <x v="6"/>
    <x v="27"/>
  </r>
  <r>
    <x v="10072"/>
    <s v="Product632"/>
    <n v="9"/>
    <x v="1"/>
    <x v="0"/>
    <n v="5.1507902727912239E-2"/>
    <x v="631"/>
    <x v="2"/>
    <x v="1"/>
    <n v="125"/>
    <n v="29.426922305314498"/>
    <x v="594"/>
    <n v="251.20082928267476"/>
    <x v="29"/>
    <x v="6"/>
    <x v="27"/>
  </r>
  <r>
    <x v="10073"/>
    <s v="Product633"/>
    <n v="1"/>
    <x v="0"/>
    <x v="0"/>
    <n v="9.6356786646159764E-2"/>
    <x v="632"/>
    <x v="3"/>
    <x v="2"/>
    <n v="19"/>
    <n v="251.92146821264461"/>
    <x v="1637"/>
    <n v="227.64712504849149"/>
    <x v="30"/>
    <x v="6"/>
    <x v="27"/>
  </r>
  <r>
    <x v="10074"/>
    <s v="Product634"/>
    <n v="10"/>
    <x v="2"/>
    <x v="0"/>
    <n v="4.4072034538288209E-2"/>
    <x v="633"/>
    <x v="4"/>
    <x v="0"/>
    <n v="87"/>
    <n v="201.78908147412267"/>
    <x v="7"/>
    <n v="1928.9582610594568"/>
    <x v="0"/>
    <x v="7"/>
    <x v="27"/>
  </r>
  <r>
    <x v="10075"/>
    <s v="Product635"/>
    <n v="14"/>
    <x v="2"/>
    <x v="0"/>
    <n v="6.6447504336160201E-2"/>
    <x v="634"/>
    <x v="0"/>
    <x v="3"/>
    <n v="127"/>
    <n v="295.94641433256726"/>
    <x v="355"/>
    <n v="3867.9411915610613"/>
    <x v="1"/>
    <x v="7"/>
    <x v="27"/>
  </r>
  <r>
    <x v="10076"/>
    <s v="Product636"/>
    <n v="6"/>
    <x v="1"/>
    <x v="1"/>
    <n v="8.5232168825997059E-2"/>
    <x v="635"/>
    <x v="1"/>
    <x v="3"/>
    <n v="184"/>
    <n v="235.85225825119605"/>
    <x v="1361"/>
    <n v="1294.5003525476247"/>
    <x v="2"/>
    <x v="7"/>
    <x v="27"/>
  </r>
  <r>
    <x v="10077"/>
    <s v="Product637"/>
    <n v="12"/>
    <x v="1"/>
    <x v="0"/>
    <n v="7.0306882552941749E-2"/>
    <x v="636"/>
    <x v="2"/>
    <x v="2"/>
    <n v="107"/>
    <n v="128.72608584789907"/>
    <x v="920"/>
    <n v="1436.1090725842912"/>
    <x v="3"/>
    <x v="7"/>
    <x v="27"/>
  </r>
  <r>
    <x v="10078"/>
    <s v="Product638"/>
    <n v="10"/>
    <x v="1"/>
    <x v="0"/>
    <n v="4.5240916608142806E-2"/>
    <x v="637"/>
    <x v="3"/>
    <x v="3"/>
    <n v="48"/>
    <n v="47.407226257993671"/>
    <x v="134"/>
    <n v="452.62479888232423"/>
    <x v="4"/>
    <x v="7"/>
    <x v="27"/>
  </r>
  <r>
    <x v="10079"/>
    <s v="Product639"/>
    <n v="4"/>
    <x v="1"/>
    <x v="0"/>
    <n v="9.4913788112301056E-2"/>
    <x v="638"/>
    <x v="4"/>
    <x v="0"/>
    <n v="233"/>
    <n v="150.43012219118043"/>
    <x v="619"/>
    <n v="544.60891779127678"/>
    <x v="5"/>
    <x v="7"/>
    <x v="27"/>
  </r>
  <r>
    <x v="10080"/>
    <s v="Product640"/>
    <n v="11"/>
    <x v="0"/>
    <x v="0"/>
    <n v="1.0359608136202004E-2"/>
    <x v="639"/>
    <x v="0"/>
    <x v="0"/>
    <n v="216"/>
    <n v="101.66728353429912"/>
    <x v="196"/>
    <n v="1106.7545534827279"/>
    <x v="6"/>
    <x v="7"/>
    <x v="27"/>
  </r>
  <r>
    <x v="10081"/>
    <s v="Product641"/>
    <n v="1"/>
    <x v="1"/>
    <x v="0"/>
    <n v="7.076014639149257E-2"/>
    <x v="640"/>
    <x v="1"/>
    <x v="1"/>
    <n v="135"/>
    <n v="207.03000397324845"/>
    <x v="416"/>
    <n v="192.38053058467011"/>
    <x v="7"/>
    <x v="7"/>
    <x v="27"/>
  </r>
  <r>
    <x v="10082"/>
    <s v="Product642"/>
    <n v="8"/>
    <x v="2"/>
    <x v="1"/>
    <n v="6.9130561757065237E-2"/>
    <x v="641"/>
    <x v="2"/>
    <x v="0"/>
    <n v="211"/>
    <n v="29.43761973745719"/>
    <x v="1428"/>
    <n v="219.22064438572724"/>
    <x v="8"/>
    <x v="7"/>
    <x v="27"/>
  </r>
  <r>
    <x v="10083"/>
    <s v="Product643"/>
    <n v="11"/>
    <x v="0"/>
    <x v="1"/>
    <n v="5.1532667347126221E-2"/>
    <x v="642"/>
    <x v="3"/>
    <x v="1"/>
    <n v="107"/>
    <n v="299.28879020433664"/>
    <x v="1426"/>
    <n v="3122.5220459181401"/>
    <x v="9"/>
    <x v="7"/>
    <x v="27"/>
  </r>
  <r>
    <x v="10084"/>
    <s v="Product644"/>
    <n v="5"/>
    <x v="0"/>
    <x v="0"/>
    <n v="9.2285680649262639E-2"/>
    <x v="643"/>
    <x v="4"/>
    <x v="2"/>
    <n v="76"/>
    <n v="292.76123404717021"/>
    <x v="369"/>
    <n v="1328.7178214770449"/>
    <x v="10"/>
    <x v="7"/>
    <x v="27"/>
  </r>
  <r>
    <x v="10085"/>
    <s v="Product645"/>
    <n v="10"/>
    <x v="0"/>
    <x v="0"/>
    <n v="7.9527886167614525E-2"/>
    <x v="644"/>
    <x v="0"/>
    <x v="0"/>
    <n v="50"/>
    <n v="95.669631028876083"/>
    <x v="1165"/>
    <n v="880.6122750271395"/>
    <x v="11"/>
    <x v="7"/>
    <x v="27"/>
  </r>
  <r>
    <x v="10086"/>
    <s v="Product646"/>
    <n v="14"/>
    <x v="1"/>
    <x v="0"/>
    <n v="6.5287862721575302E-2"/>
    <x v="645"/>
    <x v="1"/>
    <x v="3"/>
    <n v="88"/>
    <n v="26.749744172877673"/>
    <x v="1486"/>
    <n v="350.04634766474209"/>
    <x v="12"/>
    <x v="7"/>
    <x v="27"/>
  </r>
  <r>
    <x v="10087"/>
    <s v="Product647"/>
    <n v="13"/>
    <x v="1"/>
    <x v="0"/>
    <n v="3.0312521537951055E-3"/>
    <x v="646"/>
    <x v="2"/>
    <x v="3"/>
    <n v="173"/>
    <n v="135.01662260871791"/>
    <x v="226"/>
    <n v="1749.8955913482821"/>
    <x v="13"/>
    <x v="7"/>
    <x v="27"/>
  </r>
  <r>
    <x v="10088"/>
    <s v="Product648"/>
    <n v="11"/>
    <x v="1"/>
    <x v="1"/>
    <n v="2.9594569392424021E-2"/>
    <x v="647"/>
    <x v="3"/>
    <x v="2"/>
    <n v="139"/>
    <n v="265.24208301130597"/>
    <x v="405"/>
    <n v="2831.315935578205"/>
    <x v="14"/>
    <x v="7"/>
    <x v="27"/>
  </r>
  <r>
    <x v="10089"/>
    <s v="Product649"/>
    <n v="6"/>
    <x v="0"/>
    <x v="0"/>
    <n v="1.7051499265858507E-2"/>
    <x v="648"/>
    <x v="0"/>
    <x v="3"/>
    <n v="80"/>
    <n v="215.39288240582621"/>
    <x v="134"/>
    <n v="1270.3206649776728"/>
    <x v="15"/>
    <x v="7"/>
    <x v="27"/>
  </r>
  <r>
    <x v="10090"/>
    <s v="Product650"/>
    <n v="10"/>
    <x v="2"/>
    <x v="0"/>
    <n v="3.0102149391566569E-2"/>
    <x v="649"/>
    <x v="1"/>
    <x v="0"/>
    <n v="25"/>
    <n v="198.0669522878712"/>
    <x v="464"/>
    <n v="1921.0471130056942"/>
    <x v="16"/>
    <x v="7"/>
    <x v="27"/>
  </r>
  <r>
    <x v="10091"/>
    <s v="Product651"/>
    <n v="3"/>
    <x v="2"/>
    <x v="0"/>
    <n v="6.268775525552181E-2"/>
    <x v="650"/>
    <x v="2"/>
    <x v="0"/>
    <n v="192"/>
    <n v="139.66883305413245"/>
    <x v="37"/>
    <n v="392.73992229243197"/>
    <x v="17"/>
    <x v="7"/>
    <x v="27"/>
  </r>
  <r>
    <x v="10092"/>
    <s v="Product652"/>
    <n v="7"/>
    <x v="1"/>
    <x v="0"/>
    <n v="8.5345140188205174E-2"/>
    <x v="651"/>
    <x v="3"/>
    <x v="1"/>
    <n v="60"/>
    <n v="284.21419164456091"/>
    <x v="251"/>
    <n v="1819.705241306249"/>
    <x v="18"/>
    <x v="7"/>
    <x v="27"/>
  </r>
  <r>
    <x v="10093"/>
    <s v="Product653"/>
    <n v="6"/>
    <x v="1"/>
    <x v="0"/>
    <n v="9.4544679880867788E-2"/>
    <x v="652"/>
    <x v="4"/>
    <x v="0"/>
    <n v="7"/>
    <n v="150.85546994647419"/>
    <x v="103"/>
    <n v="819.55732699264149"/>
    <x v="19"/>
    <x v="7"/>
    <x v="27"/>
  </r>
  <r>
    <x v="10094"/>
    <s v="Product654"/>
    <n v="8"/>
    <x v="1"/>
    <x v="1"/>
    <n v="1.4413436629535281E-2"/>
    <x v="653"/>
    <x v="0"/>
    <x v="1"/>
    <n v="117"/>
    <n v="100.51002092415956"/>
    <x v="130"/>
    <n v="792.49060885548738"/>
    <x v="20"/>
    <x v="7"/>
    <x v="27"/>
  </r>
  <r>
    <x v="10095"/>
    <s v="Product655"/>
    <n v="14"/>
    <x v="1"/>
    <x v="1"/>
    <n v="8.4863590113991569E-2"/>
    <x v="654"/>
    <x v="1"/>
    <x v="2"/>
    <n v="108"/>
    <n v="89.49525135498169"/>
    <x v="309"/>
    <n v="1146.6050823758142"/>
    <x v="21"/>
    <x v="7"/>
    <x v="27"/>
  </r>
  <r>
    <x v="10096"/>
    <s v="Product656"/>
    <n v="4"/>
    <x v="0"/>
    <x v="0"/>
    <n v="6.2717385927039239E-3"/>
    <x v="655"/>
    <x v="2"/>
    <x v="0"/>
    <n v="196"/>
    <n v="291.35095248157745"/>
    <x v="1212"/>
    <n v="1158.0947018755107"/>
    <x v="22"/>
    <x v="7"/>
    <x v="27"/>
  </r>
  <r>
    <x v="10097"/>
    <s v="Product657"/>
    <n v="14"/>
    <x v="1"/>
    <x v="0"/>
    <n v="4.0117297730249524E-2"/>
    <x v="656"/>
    <x v="3"/>
    <x v="3"/>
    <n v="228"/>
    <n v="159.45504351889088"/>
    <x v="1012"/>
    <n v="2142.8139328883512"/>
    <x v="23"/>
    <x v="7"/>
    <x v="27"/>
  </r>
  <r>
    <x v="10098"/>
    <s v="Product658"/>
    <n v="2"/>
    <x v="2"/>
    <x v="0"/>
    <n v="1.9421768393692029E-3"/>
    <x v="657"/>
    <x v="4"/>
    <x v="3"/>
    <n v="18"/>
    <n v="230.78128949969528"/>
    <x v="809"/>
    <n v="460.66614284853841"/>
    <x v="24"/>
    <x v="7"/>
    <x v="27"/>
  </r>
  <r>
    <x v="10099"/>
    <s v="Product659"/>
    <n v="5"/>
    <x v="0"/>
    <x v="0"/>
    <n v="5.3294431116747323E-2"/>
    <x v="658"/>
    <x v="0"/>
    <x v="2"/>
    <n v="45"/>
    <n v="224.07988248369253"/>
    <x v="383"/>
    <n v="1060.6883631100827"/>
    <x v="25"/>
    <x v="7"/>
    <x v="27"/>
  </r>
  <r>
    <x v="10100"/>
    <s v="Product660"/>
    <n v="4"/>
    <x v="0"/>
    <x v="1"/>
    <n v="2.4454429940029634E-2"/>
    <x v="659"/>
    <x v="1"/>
    <x v="3"/>
    <n v="21"/>
    <n v="246.89346812345977"/>
    <x v="148"/>
    <n v="963.42331641833471"/>
    <x v="26"/>
    <x v="7"/>
    <x v="27"/>
  </r>
  <r>
    <x v="10101"/>
    <s v="Product661"/>
    <n v="4"/>
    <x v="0"/>
    <x v="0"/>
    <n v="9.1044796695144661E-2"/>
    <x v="660"/>
    <x v="2"/>
    <x v="0"/>
    <n v="109"/>
    <n v="128.44768961962342"/>
    <x v="343"/>
    <n v="467.01278332897505"/>
    <x v="27"/>
    <x v="7"/>
    <x v="27"/>
  </r>
  <r>
    <x v="10102"/>
    <s v="Product662"/>
    <n v="7"/>
    <x v="1"/>
    <x v="0"/>
    <n v="5.6085620205543196E-3"/>
    <x v="661"/>
    <x v="3"/>
    <x v="0"/>
    <n v="149"/>
    <n v="298.91599566059188"/>
    <x v="1382"/>
    <n v="2080.6765473199557"/>
    <x v="28"/>
    <x v="7"/>
    <x v="27"/>
  </r>
  <r>
    <x v="10103"/>
    <s v="Product663"/>
    <n v="4"/>
    <x v="1"/>
    <x v="0"/>
    <n v="5.3114766881022471E-2"/>
    <x v="662"/>
    <x v="4"/>
    <x v="1"/>
    <n v="112"/>
    <n v="184.90039826705689"/>
    <x v="229"/>
    <n v="700.31782686757583"/>
    <x v="29"/>
    <x v="7"/>
    <x v="27"/>
  </r>
  <r>
    <x v="10104"/>
    <s v="Product664"/>
    <n v="1"/>
    <x v="1"/>
    <x v="0"/>
    <n v="7.3476643557953469E-2"/>
    <x v="663"/>
    <x v="0"/>
    <x v="0"/>
    <n v="147"/>
    <n v="105.71956268879021"/>
    <x v="620"/>
    <n v="97.951644064003247"/>
    <x v="30"/>
    <x v="7"/>
    <x v="27"/>
  </r>
  <r>
    <x v="10105"/>
    <s v="Product665"/>
    <n v="4"/>
    <x v="0"/>
    <x v="0"/>
    <n v="4.0936839108699136E-2"/>
    <x v="664"/>
    <x v="1"/>
    <x v="1"/>
    <n v="153"/>
    <n v="168.79686101341687"/>
    <x v="1"/>
    <n v="647.54740428822868"/>
    <x v="0"/>
    <x v="8"/>
    <x v="27"/>
  </r>
  <r>
    <x v="10106"/>
    <s v="Product666"/>
    <n v="10"/>
    <x v="2"/>
    <x v="1"/>
    <n v="3.2186273778733822E-2"/>
    <x v="665"/>
    <x v="2"/>
    <x v="2"/>
    <n v="39"/>
    <n v="214.482492547731"/>
    <x v="685"/>
    <n v="2075.791003218445"/>
    <x v="1"/>
    <x v="8"/>
    <x v="27"/>
  </r>
  <r>
    <x v="10107"/>
    <s v="Product667"/>
    <n v="2"/>
    <x v="2"/>
    <x v="1"/>
    <n v="5.1204526125616573E-2"/>
    <x v="666"/>
    <x v="3"/>
    <x v="0"/>
    <n v="38"/>
    <n v="174.70972825350017"/>
    <x v="264"/>
    <n v="331.52759881748892"/>
    <x v="2"/>
    <x v="8"/>
    <x v="27"/>
  </r>
  <r>
    <x v="10108"/>
    <s v="Product668"/>
    <n v="3"/>
    <x v="1"/>
    <x v="0"/>
    <n v="1.409355471251561E-2"/>
    <x v="667"/>
    <x v="4"/>
    <x v="3"/>
    <n v="16"/>
    <n v="226.80990376605277"/>
    <x v="312"/>
    <n v="670.84003793395652"/>
    <x v="3"/>
    <x v="8"/>
    <x v="27"/>
  </r>
  <r>
    <x v="10109"/>
    <s v="Product669"/>
    <n v="15"/>
    <x v="1"/>
    <x v="0"/>
    <n v="4.382228185628026E-2"/>
    <x v="668"/>
    <x v="0"/>
    <x v="3"/>
    <n v="249"/>
    <n v="72.187999438148623"/>
    <x v="516"/>
    <n v="1035.3683487019362"/>
    <x v="4"/>
    <x v="8"/>
    <x v="27"/>
  </r>
  <r>
    <x v="10110"/>
    <s v="Product670"/>
    <n v="14"/>
    <x v="1"/>
    <x v="0"/>
    <n v="9.1513211442407094E-2"/>
    <x v="669"/>
    <x v="1"/>
    <x v="2"/>
    <n v="73"/>
    <n v="42.761087071690682"/>
    <x v="970"/>
    <n v="543.87035736588621"/>
    <x v="5"/>
    <x v="8"/>
    <x v="27"/>
  </r>
  <r>
    <x v="10111"/>
    <s v="Product671"/>
    <n v="4"/>
    <x v="1"/>
    <x v="0"/>
    <n v="3.7233526500937267E-2"/>
    <x v="670"/>
    <x v="2"/>
    <x v="3"/>
    <n v="104"/>
    <n v="119.24650309057358"/>
    <x v="518"/>
    <n v="459.22614103042645"/>
    <x v="6"/>
    <x v="8"/>
    <x v="27"/>
  </r>
  <r>
    <x v="10112"/>
    <s v="Product672"/>
    <n v="13"/>
    <x v="0"/>
    <x v="1"/>
    <n v="8.184904163052957E-2"/>
    <x v="671"/>
    <x v="3"/>
    <x v="0"/>
    <n v="155"/>
    <n v="305.81068619973246"/>
    <x v="1621"/>
    <n v="3650.144869980827"/>
    <x v="7"/>
    <x v="8"/>
    <x v="27"/>
  </r>
  <r>
    <x v="10113"/>
    <s v="Product673"/>
    <n v="7"/>
    <x v="1"/>
    <x v="0"/>
    <n v="7.2011226742336093E-2"/>
    <x v="672"/>
    <x v="0"/>
    <x v="0"/>
    <n v="86"/>
    <n v="31.847594265015505"/>
    <x v="279"/>
    <n v="206.87946953239685"/>
    <x v="8"/>
    <x v="8"/>
    <x v="27"/>
  </r>
  <r>
    <x v="10114"/>
    <s v="Product674"/>
    <n v="2"/>
    <x v="2"/>
    <x v="0"/>
    <n v="2.5744364012076207E-2"/>
    <x v="673"/>
    <x v="1"/>
    <x v="1"/>
    <n v="188"/>
    <n v="125.58193363370771"/>
    <x v="1192"/>
    <n v="244.69781324180227"/>
    <x v="9"/>
    <x v="8"/>
    <x v="27"/>
  </r>
  <r>
    <x v="10115"/>
    <s v="Product675"/>
    <n v="13"/>
    <x v="0"/>
    <x v="0"/>
    <n v="3.2822565043638612E-2"/>
    <x v="674"/>
    <x v="2"/>
    <x v="0"/>
    <n v="22"/>
    <n v="314.02028995774566"/>
    <x v="676"/>
    <n v="3948.2734013526087"/>
    <x v="10"/>
    <x v="8"/>
    <x v="27"/>
  </r>
  <r>
    <x v="10116"/>
    <s v="Product676"/>
    <n v="15"/>
    <x v="0"/>
    <x v="0"/>
    <n v="2.3263251176446311E-2"/>
    <x v="675"/>
    <x v="3"/>
    <x v="1"/>
    <n v="219"/>
    <n v="110.01313870182545"/>
    <x v="522"/>
    <n v="1611.8081313524349"/>
    <x v="11"/>
    <x v="8"/>
    <x v="27"/>
  </r>
  <r>
    <x v="10117"/>
    <s v="Product677"/>
    <n v="13"/>
    <x v="0"/>
    <x v="0"/>
    <n v="8.7816970901038058E-2"/>
    <x v="676"/>
    <x v="4"/>
    <x v="2"/>
    <n v="233"/>
    <n v="235.38123845097917"/>
    <x v="1334"/>
    <n v="2791.2400240826305"/>
    <x v="12"/>
    <x v="8"/>
    <x v="27"/>
  </r>
  <r>
    <x v="10118"/>
    <s v="Product678"/>
    <n v="11"/>
    <x v="1"/>
    <x v="1"/>
    <n v="8.394563954245321E-2"/>
    <x v="677"/>
    <x v="0"/>
    <x v="0"/>
    <n v="91"/>
    <n v="245.7171641991813"/>
    <x v="722"/>
    <n v="2475.9930767431533"/>
    <x v="13"/>
    <x v="8"/>
    <x v="27"/>
  </r>
  <r>
    <x v="10119"/>
    <s v="Product679"/>
    <n v="11"/>
    <x v="1"/>
    <x v="1"/>
    <n v="7.3127148768365888E-2"/>
    <x v="678"/>
    <x v="1"/>
    <x v="3"/>
    <n v="69"/>
    <n v="123.26707558648241"/>
    <x v="525"/>
    <n v="1256.7819639301113"/>
    <x v="14"/>
    <x v="8"/>
    <x v="27"/>
  </r>
  <r>
    <x v="10120"/>
    <s v="Product680"/>
    <n v="1"/>
    <x v="1"/>
    <x v="0"/>
    <n v="2.2060531342538627E-2"/>
    <x v="679"/>
    <x v="2"/>
    <x v="3"/>
    <n v="167"/>
    <n v="191.5032264180073"/>
    <x v="1086"/>
    <n v="187.27856348941557"/>
    <x v="15"/>
    <x v="8"/>
    <x v="27"/>
  </r>
  <r>
    <x v="10121"/>
    <s v="Product681"/>
    <n v="1"/>
    <x v="0"/>
    <x v="0"/>
    <n v="5.7030589589188677E-2"/>
    <x v="680"/>
    <x v="3"/>
    <x v="2"/>
    <n v="144"/>
    <n v="167.76573474414596"/>
    <x v="384"/>
    <n v="158.19795597882387"/>
    <x v="16"/>
    <x v="8"/>
    <x v="27"/>
  </r>
  <r>
    <x v="10122"/>
    <s v="Product682"/>
    <n v="13"/>
    <x v="2"/>
    <x v="0"/>
    <n v="9.4555824851102005E-2"/>
    <x v="681"/>
    <x v="4"/>
    <x v="3"/>
    <n v="144"/>
    <n v="250.76232916913503"/>
    <x v="350"/>
    <n v="2951.6667738085307"/>
    <x v="17"/>
    <x v="8"/>
    <x v="27"/>
  </r>
  <r>
    <x v="10123"/>
    <s v="Product683"/>
    <n v="1"/>
    <x v="2"/>
    <x v="0"/>
    <n v="3.53017786400922E-2"/>
    <x v="682"/>
    <x v="0"/>
    <x v="0"/>
    <n v="163"/>
    <n v="271.06540145522052"/>
    <x v="376"/>
    <n v="261.49631065606059"/>
    <x v="18"/>
    <x v="8"/>
    <x v="27"/>
  </r>
  <r>
    <x v="10124"/>
    <s v="Product684"/>
    <n v="5"/>
    <x v="1"/>
    <x v="1"/>
    <n v="5.5996606422286037E-2"/>
    <x v="683"/>
    <x v="1"/>
    <x v="0"/>
    <n v="99"/>
    <n v="268.40110314986896"/>
    <x v="956"/>
    <n v="1266.8577610673917"/>
    <x v="19"/>
    <x v="8"/>
    <x v="27"/>
  </r>
  <r>
    <x v="10125"/>
    <s v="Product685"/>
    <n v="12"/>
    <x v="1"/>
    <x v="0"/>
    <n v="9.8020640642233217E-2"/>
    <x v="684"/>
    <x v="2"/>
    <x v="1"/>
    <n v="55"/>
    <n v="305.33714192811891"/>
    <x v="726"/>
    <n v="3304.8935959734745"/>
    <x v="20"/>
    <x v="8"/>
    <x v="27"/>
  </r>
  <r>
    <x v="10126"/>
    <s v="Product686"/>
    <n v="3"/>
    <x v="1"/>
    <x v="0"/>
    <n v="7.4754578086261153E-2"/>
    <x v="685"/>
    <x v="3"/>
    <x v="0"/>
    <n v="122"/>
    <n v="96.823619940429055"/>
    <x v="1074"/>
    <n v="268.7568332489933"/>
    <x v="21"/>
    <x v="8"/>
    <x v="27"/>
  </r>
  <r>
    <x v="10127"/>
    <s v="Product687"/>
    <n v="3"/>
    <x v="1"/>
    <x v="0"/>
    <n v="6.7509833224685498E-2"/>
    <x v="686"/>
    <x v="4"/>
    <x v="1"/>
    <n v="35"/>
    <n v="260.3489748421963"/>
    <x v="605"/>
    <n v="728.31857691114533"/>
    <x v="22"/>
    <x v="8"/>
    <x v="27"/>
  </r>
  <r>
    <x v="10128"/>
    <s v="Product688"/>
    <n v="1"/>
    <x v="0"/>
    <x v="0"/>
    <n v="6.4733393108651269E-2"/>
    <x v="687"/>
    <x v="0"/>
    <x v="2"/>
    <n v="219"/>
    <n v="100.02926112707735"/>
    <x v="143"/>
    <n v="93.554027644170318"/>
    <x v="23"/>
    <x v="8"/>
    <x v="27"/>
  </r>
  <r>
    <x v="10129"/>
    <s v="Product689"/>
    <n v="4"/>
    <x v="1"/>
    <x v="0"/>
    <n v="6.607208524635289E-3"/>
    <x v="688"/>
    <x v="1"/>
    <x v="0"/>
    <n v="21"/>
    <n v="120.55944398322603"/>
    <x v="148"/>
    <n v="479.05153038885908"/>
    <x v="24"/>
    <x v="8"/>
    <x v="27"/>
  </r>
  <r>
    <x v="10130"/>
    <s v="Product690"/>
    <n v="12"/>
    <x v="2"/>
    <x v="1"/>
    <n v="1.7521943030891562E-2"/>
    <x v="689"/>
    <x v="2"/>
    <x v="3"/>
    <n v="221"/>
    <n v="128.37056978159632"/>
    <x v="1062"/>
    <n v="1513.455215652481"/>
    <x v="25"/>
    <x v="8"/>
    <x v="27"/>
  </r>
  <r>
    <x v="10131"/>
    <s v="Product691"/>
    <n v="5"/>
    <x v="0"/>
    <x v="1"/>
    <n v="9.7511347073042653E-2"/>
    <x v="690"/>
    <x v="3"/>
    <x v="3"/>
    <n v="182"/>
    <n v="149.69026666281474"/>
    <x v="1021"/>
    <n v="675.46883558400361"/>
    <x v="26"/>
    <x v="8"/>
    <x v="27"/>
  </r>
  <r>
    <x v="10132"/>
    <s v="Product692"/>
    <n v="5"/>
    <x v="0"/>
    <x v="0"/>
    <n v="4.430048731867176E-3"/>
    <x v="691"/>
    <x v="4"/>
    <x v="2"/>
    <n v="42"/>
    <n v="168.38744358002748"/>
    <x v="19"/>
    <n v="838.20739499566719"/>
    <x v="27"/>
    <x v="8"/>
    <x v="27"/>
  </r>
  <r>
    <x v="10133"/>
    <s v="Product693"/>
    <n v="1"/>
    <x v="0"/>
    <x v="0"/>
    <n v="8.0490482059403443E-2"/>
    <x v="692"/>
    <x v="0"/>
    <x v="3"/>
    <n v="62"/>
    <n v="220.52538974640598"/>
    <x v="1448"/>
    <n v="202.77519481937992"/>
    <x v="28"/>
    <x v="8"/>
    <x v="27"/>
  </r>
  <r>
    <x v="10134"/>
    <s v="Product694"/>
    <n v="2"/>
    <x v="1"/>
    <x v="0"/>
    <n v="1.5983488686735603E-2"/>
    <x v="693"/>
    <x v="1"/>
    <x v="0"/>
    <n v="95"/>
    <n v="79.578670746537128"/>
    <x v="668"/>
    <n v="156.61345192590878"/>
    <x v="29"/>
    <x v="8"/>
    <x v="27"/>
  </r>
  <r>
    <x v="10135"/>
    <s v="Product695"/>
    <n v="7"/>
    <x v="1"/>
    <x v="0"/>
    <n v="7.4004176031601143E-2"/>
    <x v="694"/>
    <x v="2"/>
    <x v="0"/>
    <n v="199"/>
    <n v="244.12376726798769"/>
    <x v="1464"/>
    <n v="1582.4031231511294"/>
    <x v="0"/>
    <x v="9"/>
    <x v="27"/>
  </r>
  <r>
    <x v="10136"/>
    <s v="Product696"/>
    <n v="9"/>
    <x v="1"/>
    <x v="1"/>
    <n v="5.1628972802986686E-2"/>
    <x v="695"/>
    <x v="3"/>
    <x v="1"/>
    <n v="192"/>
    <n v="275.25190576309791"/>
    <x v="757"/>
    <n v="2349.3683934583619"/>
    <x v="1"/>
    <x v="9"/>
    <x v="27"/>
  </r>
  <r>
    <x v="10137"/>
    <s v="Product697"/>
    <n v="9"/>
    <x v="0"/>
    <x v="0"/>
    <n v="4.4873379524975811E-2"/>
    <x v="696"/>
    <x v="0"/>
    <x v="0"/>
    <n v="141"/>
    <n v="184.64492765192529"/>
    <x v="1121"/>
    <n v="1587.2335716243485"/>
    <x v="2"/>
    <x v="9"/>
    <x v="27"/>
  </r>
  <r>
    <x v="10138"/>
    <s v="Product698"/>
    <n v="1"/>
    <x v="2"/>
    <x v="0"/>
    <n v="4.9035026050425458E-2"/>
    <x v="697"/>
    <x v="1"/>
    <x v="1"/>
    <n v="174"/>
    <n v="90.164252457830344"/>
    <x v="400"/>
    <n v="85.743045989743493"/>
    <x v="3"/>
    <x v="9"/>
    <x v="27"/>
  </r>
  <r>
    <x v="10139"/>
    <s v="Product699"/>
    <n v="8"/>
    <x v="2"/>
    <x v="0"/>
    <n v="4.2582650165700932E-2"/>
    <x v="698"/>
    <x v="2"/>
    <x v="2"/>
    <n v="158"/>
    <n v="121.88195220795721"/>
    <x v="674"/>
    <n v="933.53516540458475"/>
    <x v="4"/>
    <x v="9"/>
    <x v="27"/>
  </r>
  <r>
    <x v="10140"/>
    <s v="Product700"/>
    <n v="14"/>
    <x v="1"/>
    <x v="0"/>
    <n v="1.4264390365091684E-2"/>
    <x v="699"/>
    <x v="3"/>
    <x v="0"/>
    <n v="136"/>
    <n v="89.273785217871264"/>
    <x v="320"/>
    <n v="1232.0048873461587"/>
    <x v="5"/>
    <x v="9"/>
    <x v="27"/>
  </r>
  <r>
    <x v="10141"/>
    <s v="Product701"/>
    <n v="7"/>
    <x v="1"/>
    <x v="0"/>
    <n v="7.1157028878087739E-2"/>
    <x v="700"/>
    <x v="4"/>
    <x v="3"/>
    <n v="152"/>
    <n v="239.48771182798163"/>
    <x v="715"/>
    <n v="1557.1253446104354"/>
    <x v="6"/>
    <x v="9"/>
    <x v="27"/>
  </r>
  <r>
    <x v="10142"/>
    <s v="Product702"/>
    <n v="13"/>
    <x v="1"/>
    <x v="1"/>
    <n v="5.3703876108819416E-2"/>
    <x v="701"/>
    <x v="0"/>
    <x v="3"/>
    <n v="17"/>
    <n v="189.80314371021873"/>
    <x v="230"/>
    <n v="2334.929729539429"/>
    <x v="7"/>
    <x v="9"/>
    <x v="27"/>
  </r>
  <r>
    <x v="10143"/>
    <s v="Product703"/>
    <n v="5"/>
    <x v="1"/>
    <x v="1"/>
    <n v="2.2997897105554943E-2"/>
    <x v="702"/>
    <x v="1"/>
    <x v="2"/>
    <n v="156"/>
    <n v="59.304066107142837"/>
    <x v="454"/>
    <n v="289.70098648434873"/>
    <x v="8"/>
    <x v="9"/>
    <x v="27"/>
  </r>
  <r>
    <x v="10144"/>
    <s v="Product704"/>
    <n v="1"/>
    <x v="0"/>
    <x v="0"/>
    <n v="1.1009474429976608E-2"/>
    <x v="703"/>
    <x v="2"/>
    <x v="3"/>
    <n v="91"/>
    <n v="160.54277575271888"/>
    <x v="653"/>
    <n v="158.77528416815187"/>
    <x v="9"/>
    <x v="9"/>
    <x v="27"/>
  </r>
  <r>
    <x v="10145"/>
    <s v="Product705"/>
    <n v="12"/>
    <x v="1"/>
    <x v="0"/>
    <n v="1.1767751812209017E-3"/>
    <x v="704"/>
    <x v="3"/>
    <x v="0"/>
    <n v="146"/>
    <n v="75.212925346778377"/>
    <x v="208"/>
    <n v="901.49299971507912"/>
    <x v="10"/>
    <x v="9"/>
    <x v="27"/>
  </r>
  <r>
    <x v="10146"/>
    <s v="Product706"/>
    <n v="8"/>
    <x v="2"/>
    <x v="0"/>
    <n v="2.4052270837271184E-2"/>
    <x v="705"/>
    <x v="4"/>
    <x v="0"/>
    <n v="237"/>
    <n v="42.188238835637051"/>
    <x v="618"/>
    <n v="329.38812711211858"/>
    <x v="11"/>
    <x v="9"/>
    <x v="27"/>
  </r>
  <r>
    <x v="10147"/>
    <s v="Product707"/>
    <n v="5"/>
    <x v="0"/>
    <x v="0"/>
    <n v="2.7661981992670916E-2"/>
    <x v="706"/>
    <x v="0"/>
    <x v="1"/>
    <n v="48"/>
    <n v="39.069903778901619"/>
    <x v="102"/>
    <n v="189.94576402057129"/>
    <x v="12"/>
    <x v="9"/>
    <x v="27"/>
  </r>
  <r>
    <x v="10148"/>
    <s v="Product708"/>
    <n v="7"/>
    <x v="0"/>
    <x v="1"/>
    <n v="3.6296815801217186E-2"/>
    <x v="707"/>
    <x v="1"/>
    <x v="0"/>
    <n v="105"/>
    <n v="315.00242394295719"/>
    <x v="979"/>
    <n v="2124.9818728891396"/>
    <x v="13"/>
    <x v="9"/>
    <x v="27"/>
  </r>
  <r>
    <x v="10149"/>
    <s v="Product709"/>
    <n v="2"/>
    <x v="0"/>
    <x v="0"/>
    <n v="8.2101089091208293E-2"/>
    <x v="708"/>
    <x v="2"/>
    <x v="1"/>
    <n v="162"/>
    <n v="150.68302653722469"/>
    <x v="84"/>
    <n v="276.62357190191818"/>
    <x v="14"/>
    <x v="9"/>
    <x v="27"/>
  </r>
  <r>
    <x v="10150"/>
    <s v="Product710"/>
    <n v="15"/>
    <x v="1"/>
    <x v="0"/>
    <n v="4.5310080015152743E-2"/>
    <x v="709"/>
    <x v="3"/>
    <x v="2"/>
    <n v="173"/>
    <n v="176.67604884449207"/>
    <x v="1336"/>
    <n v="2530.0626440188066"/>
    <x v="15"/>
    <x v="9"/>
    <x v="27"/>
  </r>
  <r>
    <x v="10151"/>
    <s v="Product711"/>
    <n v="13"/>
    <x v="1"/>
    <x v="0"/>
    <n v="8.6657755046196425E-2"/>
    <x v="710"/>
    <x v="4"/>
    <x v="0"/>
    <n v="223"/>
    <n v="179.75173489980398"/>
    <x v="960"/>
    <n v="2134.273090140463"/>
    <x v="16"/>
    <x v="9"/>
    <x v="27"/>
  </r>
  <r>
    <x v="10152"/>
    <s v="Product712"/>
    <n v="10"/>
    <x v="1"/>
    <x v="0"/>
    <n v="7.1121846204368622E-2"/>
    <x v="711"/>
    <x v="0"/>
    <x v="3"/>
    <n v="103"/>
    <n v="287.50041264929143"/>
    <x v="1246"/>
    <n v="2670.52852517156"/>
    <x v="17"/>
    <x v="9"/>
    <x v="27"/>
  </r>
  <r>
    <x v="10153"/>
    <s v="Product713"/>
    <n v="4"/>
    <x v="0"/>
    <x v="0"/>
    <n v="6.0327322396862372E-2"/>
    <x v="712"/>
    <x v="1"/>
    <x v="3"/>
    <n v="149"/>
    <n v="247.99660585488712"/>
    <x v="220"/>
    <n v="932.14253864060697"/>
    <x v="18"/>
    <x v="9"/>
    <x v="27"/>
  </r>
  <r>
    <x v="10154"/>
    <s v="Product714"/>
    <n v="14"/>
    <x v="2"/>
    <x v="1"/>
    <n v="6.7234433041062094E-2"/>
    <x v="713"/>
    <x v="2"/>
    <x v="2"/>
    <n v="206"/>
    <n v="145.0150816558471"/>
    <x v="1388"/>
    <n v="1893.7110480163803"/>
    <x v="19"/>
    <x v="9"/>
    <x v="27"/>
  </r>
  <r>
    <x v="10155"/>
    <s v="Product715"/>
    <n v="15"/>
    <x v="2"/>
    <x v="1"/>
    <n v="6.1140306474277407E-2"/>
    <x v="714"/>
    <x v="3"/>
    <x v="3"/>
    <n v="237"/>
    <n v="54.243798066157005"/>
    <x v="1219"/>
    <n v="763.90973442095037"/>
    <x v="20"/>
    <x v="9"/>
    <x v="27"/>
  </r>
  <r>
    <x v="10156"/>
    <s v="Product716"/>
    <n v="7"/>
    <x v="1"/>
    <x v="0"/>
    <n v="7.1315298900547761E-2"/>
    <x v="715"/>
    <x v="4"/>
    <x v="0"/>
    <n v="54"/>
    <n v="112.20109946005692"/>
    <x v="89"/>
    <n v="729.39611160565016"/>
    <x v="21"/>
    <x v="9"/>
    <x v="27"/>
  </r>
  <r>
    <x v="10157"/>
    <s v="Product717"/>
    <n v="10"/>
    <x v="1"/>
    <x v="0"/>
    <n v="9.8648230455788397E-2"/>
    <x v="716"/>
    <x v="0"/>
    <x v="0"/>
    <n v="176"/>
    <n v="83.633013546107577"/>
    <x v="1164"/>
    <n v="753.82764752099081"/>
    <x v="22"/>
    <x v="9"/>
    <x v="27"/>
  </r>
  <r>
    <x v="10158"/>
    <s v="Product718"/>
    <n v="4"/>
    <x v="1"/>
    <x v="0"/>
    <n v="6.5123120209703164E-2"/>
    <x v="717"/>
    <x v="1"/>
    <x v="1"/>
    <n v="192"/>
    <n v="254.58529930117896"/>
    <x v="706"/>
    <n v="952.02364100466013"/>
    <x v="23"/>
    <x v="9"/>
    <x v="27"/>
  </r>
  <r>
    <x v="10159"/>
    <s v="Product719"/>
    <n v="9"/>
    <x v="1"/>
    <x v="0"/>
    <n v="6.2171524966933792E-3"/>
    <x v="718"/>
    <x v="2"/>
    <x v="0"/>
    <n v="235"/>
    <n v="117.12448307386188"/>
    <x v="1345"/>
    <n v="1047.5667207134577"/>
    <x v="24"/>
    <x v="9"/>
    <x v="27"/>
  </r>
  <r>
    <x v="10160"/>
    <s v="Product720"/>
    <n v="4"/>
    <x v="0"/>
    <x v="1"/>
    <n v="3.5718092402430061E-2"/>
    <x v="719"/>
    <x v="3"/>
    <x v="1"/>
    <n v="148"/>
    <n v="250.36748125463996"/>
    <x v="1267"/>
    <n v="965.69932969849219"/>
    <x v="25"/>
    <x v="9"/>
    <x v="27"/>
  </r>
  <r>
    <x v="10161"/>
    <s v="Product721"/>
    <n v="7"/>
    <x v="1"/>
    <x v="0"/>
    <n v="6.1914749939918801E-2"/>
    <x v="720"/>
    <x v="0"/>
    <x v="2"/>
    <n v="115"/>
    <n v="122.16678017141911"/>
    <x v="546"/>
    <n v="802.21998168298455"/>
    <x v="26"/>
    <x v="9"/>
    <x v="27"/>
  </r>
  <r>
    <x v="10162"/>
    <s v="Product722"/>
    <n v="11"/>
    <x v="2"/>
    <x v="0"/>
    <n v="7.5424164452495057E-2"/>
    <x v="721"/>
    <x v="1"/>
    <x v="0"/>
    <n v="79"/>
    <n v="292.42311688683992"/>
    <x v="966"/>
    <n v="2974.0408239196126"/>
    <x v="27"/>
    <x v="9"/>
    <x v="27"/>
  </r>
  <r>
    <x v="10163"/>
    <s v="Product723"/>
    <n v="4"/>
    <x v="0"/>
    <x v="0"/>
    <n v="7.8864764385530542E-2"/>
    <x v="722"/>
    <x v="2"/>
    <x v="3"/>
    <n v="153"/>
    <n v="276.54459154413053"/>
    <x v="1"/>
    <n v="1018.9398699596395"/>
    <x v="28"/>
    <x v="9"/>
    <x v="27"/>
  </r>
  <r>
    <x v="10164"/>
    <s v="Product724"/>
    <n v="9"/>
    <x v="0"/>
    <x v="0"/>
    <n v="1.4520087074440614E-2"/>
    <x v="723"/>
    <x v="3"/>
    <x v="3"/>
    <n v="32"/>
    <n v="67.188400402024044"/>
    <x v="280"/>
    <n v="595.91537080014848"/>
    <x v="29"/>
    <x v="9"/>
    <x v="27"/>
  </r>
  <r>
    <x v="10165"/>
    <s v="Product725"/>
    <n v="9"/>
    <x v="0"/>
    <x v="0"/>
    <n v="7.5642124688585347E-2"/>
    <x v="724"/>
    <x v="4"/>
    <x v="2"/>
    <n v="123"/>
    <n v="310.57123799377149"/>
    <x v="689"/>
    <n v="2583.7107271628247"/>
    <x v="30"/>
    <x v="9"/>
    <x v="27"/>
  </r>
  <r>
    <x v="10166"/>
    <s v="Product726"/>
    <n v="10"/>
    <x v="1"/>
    <x v="1"/>
    <n v="8.1201217471465036E-3"/>
    <x v="725"/>
    <x v="0"/>
    <x v="3"/>
    <n v="195"/>
    <n v="27.134186996338848"/>
    <x v="1338"/>
    <n v="269.13854094418741"/>
    <x v="0"/>
    <x v="10"/>
    <x v="27"/>
  </r>
  <r>
    <x v="10167"/>
    <s v="Product727"/>
    <n v="4"/>
    <x v="1"/>
    <x v="1"/>
    <n v="5.0618266687401464E-2"/>
    <x v="726"/>
    <x v="1"/>
    <x v="0"/>
    <n v="226"/>
    <n v="96.602193493826675"/>
    <x v="122"/>
    <n v="366.8494316038728"/>
    <x v="1"/>
    <x v="10"/>
    <x v="27"/>
  </r>
  <r>
    <x v="10168"/>
    <s v="Product728"/>
    <n v="2"/>
    <x v="1"/>
    <x v="0"/>
    <n v="3.1725825635036502E-2"/>
    <x v="727"/>
    <x v="2"/>
    <x v="0"/>
    <n v="243"/>
    <n v="219.0726454571174"/>
    <x v="244"/>
    <n v="424.24476981187746"/>
    <x v="2"/>
    <x v="10"/>
    <x v="27"/>
  </r>
  <r>
    <x v="10169"/>
    <s v="Product729"/>
    <n v="5"/>
    <x v="0"/>
    <x v="0"/>
    <n v="5.5854819947048787E-2"/>
    <x v="728"/>
    <x v="3"/>
    <x v="1"/>
    <n v="133"/>
    <n v="149.47355503032395"/>
    <x v="1014"/>
    <n v="705.62368263629958"/>
    <x v="3"/>
    <x v="10"/>
    <x v="27"/>
  </r>
  <r>
    <x v="10170"/>
    <s v="Product730"/>
    <n v="13"/>
    <x v="2"/>
    <x v="0"/>
    <n v="4.0803022659041233E-2"/>
    <x v="729"/>
    <x v="4"/>
    <x v="0"/>
    <n v="73"/>
    <n v="206.18096955978623"/>
    <x v="1550"/>
    <n v="2570.9861162306775"/>
    <x v="4"/>
    <x v="10"/>
    <x v="27"/>
  </r>
  <r>
    <x v="10171"/>
    <s v="Product731"/>
    <n v="11"/>
    <x v="2"/>
    <x v="0"/>
    <n v="6.7190914151311759E-2"/>
    <x v="730"/>
    <x v="0"/>
    <x v="1"/>
    <n v="75"/>
    <n v="118.70269799973615"/>
    <x v="344"/>
    <n v="1217.9965072979746"/>
    <x v="5"/>
    <x v="10"/>
    <x v="27"/>
  </r>
  <r>
    <x v="10172"/>
    <s v="Product732"/>
    <n v="14"/>
    <x v="1"/>
    <x v="1"/>
    <n v="1.0190528508558006E-2"/>
    <x v="731"/>
    <x v="1"/>
    <x v="2"/>
    <n v="82"/>
    <n v="249.58093349382514"/>
    <x v="107"/>
    <n v="3458.5260062620932"/>
    <x v="6"/>
    <x v="10"/>
    <x v="27"/>
  </r>
  <r>
    <x v="10173"/>
    <s v="Product733"/>
    <n v="12"/>
    <x v="1"/>
    <x v="0"/>
    <n v="1.0240259033970224E-2"/>
    <x v="732"/>
    <x v="2"/>
    <x v="0"/>
    <n v="50"/>
    <n v="89.05712011722153"/>
    <x v="321"/>
    <n v="1057.7418256608214"/>
    <x v="7"/>
    <x v="10"/>
    <x v="27"/>
  </r>
  <r>
    <x v="10174"/>
    <s v="Product734"/>
    <n v="9"/>
    <x v="1"/>
    <x v="0"/>
    <n v="1.4432714705580753E-2"/>
    <x v="733"/>
    <x v="3"/>
    <x v="3"/>
    <n v="210"/>
    <n v="191.05837400343577"/>
    <x v="666"/>
    <n v="1694.7079469939883"/>
    <x v="8"/>
    <x v="10"/>
    <x v="27"/>
  </r>
  <r>
    <x v="10175"/>
    <s v="Product735"/>
    <n v="7"/>
    <x v="1"/>
    <x v="0"/>
    <n v="6.039164369323289E-2"/>
    <x v="734"/>
    <x v="4"/>
    <x v="3"/>
    <n v="108"/>
    <n v="89.248278354683464"/>
    <x v="361"/>
    <n v="587.00899689637072"/>
    <x v="9"/>
    <x v="10"/>
    <x v="27"/>
  </r>
  <r>
    <x v="10176"/>
    <s v="Product736"/>
    <n v="9"/>
    <x v="0"/>
    <x v="0"/>
    <n v="3.5395604427181426E-2"/>
    <x v="735"/>
    <x v="0"/>
    <x v="2"/>
    <n v="232"/>
    <n v="221.62166124335468"/>
    <x v="1401"/>
    <n v="1923.9950573054109"/>
    <x v="10"/>
    <x v="10"/>
    <x v="27"/>
  </r>
  <r>
    <x v="10177"/>
    <s v="Product737"/>
    <n v="8"/>
    <x v="1"/>
    <x v="0"/>
    <n v="2.068268018906122E-2"/>
    <x v="736"/>
    <x v="1"/>
    <x v="3"/>
    <n v="218"/>
    <n v="245.21740710935183"/>
    <x v="1161"/>
    <n v="1921.1652312105464"/>
    <x v="11"/>
    <x v="10"/>
    <x v="27"/>
  </r>
  <r>
    <x v="10178"/>
    <s v="Product738"/>
    <n v="5"/>
    <x v="2"/>
    <x v="1"/>
    <n v="8.9453860922348138E-2"/>
    <x v="737"/>
    <x v="2"/>
    <x v="0"/>
    <n v="70"/>
    <n v="57.857708094876998"/>
    <x v="169"/>
    <n v="263.41056360836029"/>
    <x v="12"/>
    <x v="10"/>
    <x v="27"/>
  </r>
  <r>
    <x v="10179"/>
    <s v="Product739"/>
    <n v="10"/>
    <x v="0"/>
    <x v="1"/>
    <n v="4.9816297859461102E-2"/>
    <x v="738"/>
    <x v="3"/>
    <x v="0"/>
    <n v="107"/>
    <n v="252.96299814046992"/>
    <x v="339"/>
    <n v="2403.6131807768197"/>
    <x v="13"/>
    <x v="10"/>
    <x v="27"/>
  </r>
  <r>
    <x v="10180"/>
    <s v="Product740"/>
    <n v="3"/>
    <x v="0"/>
    <x v="0"/>
    <n v="9.2701586497530575E-2"/>
    <x v="739"/>
    <x v="4"/>
    <x v="1"/>
    <n v="220"/>
    <n v="95.13022601996235"/>
    <x v="726"/>
    <n v="258.93450943212952"/>
    <x v="14"/>
    <x v="10"/>
    <x v="27"/>
  </r>
  <r>
    <x v="10181"/>
    <s v="Product741"/>
    <n v="12"/>
    <x v="0"/>
    <x v="0"/>
    <n v="8.9419710916368453E-2"/>
    <x v="740"/>
    <x v="0"/>
    <x v="0"/>
    <n v="39"/>
    <n v="89.440386018914751"/>
    <x v="140"/>
    <n v="977.31183068225982"/>
    <x v="15"/>
    <x v="10"/>
    <x v="27"/>
  </r>
  <r>
    <x v="10182"/>
    <s v="Product742"/>
    <n v="8"/>
    <x v="1"/>
    <x v="0"/>
    <n v="2.8950015030540701E-2"/>
    <x v="741"/>
    <x v="1"/>
    <x v="1"/>
    <n v="175"/>
    <n v="283.99119051612047"/>
    <x v="94"/>
    <n v="2206.157130257101"/>
    <x v="16"/>
    <x v="10"/>
    <x v="27"/>
  </r>
  <r>
    <x v="10183"/>
    <s v="Product743"/>
    <n v="8"/>
    <x v="1"/>
    <x v="0"/>
    <n v="3.7513839199933834E-2"/>
    <x v="742"/>
    <x v="2"/>
    <x v="2"/>
    <n v="69"/>
    <n v="55.214326721830403"/>
    <x v="237"/>
    <n v="425.14420278124038"/>
    <x v="17"/>
    <x v="10"/>
    <x v="27"/>
  </r>
  <r>
    <x v="10184"/>
    <s v="Product744"/>
    <n v="3"/>
    <x v="1"/>
    <x v="1"/>
    <n v="6.7976374132815182E-2"/>
    <x v="743"/>
    <x v="3"/>
    <x v="0"/>
    <n v="146"/>
    <n v="88.305090635591583"/>
    <x v="1243"/>
    <n v="246.90729227014336"/>
    <x v="18"/>
    <x v="10"/>
    <x v="27"/>
  </r>
  <r>
    <x v="10185"/>
    <s v="Product745"/>
    <n v="14"/>
    <x v="0"/>
    <x v="0"/>
    <n v="4.761549751808658E-2"/>
    <x v="744"/>
    <x v="0"/>
    <x v="3"/>
    <n v="146"/>
    <n v="196.08041789071268"/>
    <x v="974"/>
    <n v="2614.415317350089"/>
    <x v="19"/>
    <x v="10"/>
    <x v="27"/>
  </r>
  <r>
    <x v="10186"/>
    <s v="Product746"/>
    <n v="13"/>
    <x v="2"/>
    <x v="0"/>
    <n v="8.2948385679253098E-2"/>
    <x v="745"/>
    <x v="1"/>
    <x v="3"/>
    <n v="104"/>
    <n v="173.11460648990243"/>
    <x v="100"/>
    <n v="2063.8153814728562"/>
    <x v="20"/>
    <x v="10"/>
    <x v="27"/>
  </r>
  <r>
    <x v="10187"/>
    <s v="Product747"/>
    <n v="12"/>
    <x v="2"/>
    <x v="0"/>
    <n v="8.0047228244660026E-2"/>
    <x v="746"/>
    <x v="2"/>
    <x v="2"/>
    <n v="219"/>
    <n v="216.88584189595792"/>
    <x v="592"/>
    <n v="2394.2967768801232"/>
    <x v="21"/>
    <x v="10"/>
    <x v="27"/>
  </r>
  <r>
    <x v="10188"/>
    <s v="Product748"/>
    <n v="2"/>
    <x v="1"/>
    <x v="0"/>
    <n v="7.5685071871357923E-2"/>
    <x v="747"/>
    <x v="3"/>
    <x v="3"/>
    <n v="110"/>
    <n v="209.35446354883146"/>
    <x v="430"/>
    <n v="387.01891185709712"/>
    <x v="22"/>
    <x v="10"/>
    <x v="27"/>
  </r>
  <r>
    <x v="10189"/>
    <s v="Product749"/>
    <n v="4"/>
    <x v="1"/>
    <x v="0"/>
    <n v="6.3570788077652804E-2"/>
    <x v="748"/>
    <x v="4"/>
    <x v="0"/>
    <n v="39"/>
    <n v="122.95273611617534"/>
    <x v="399"/>
    <n v="460.54613513986556"/>
    <x v="23"/>
    <x v="10"/>
    <x v="27"/>
  </r>
  <r>
    <x v="10190"/>
    <s v="Product750"/>
    <n v="7"/>
    <x v="1"/>
    <x v="1"/>
    <n v="2.6525167788579232E-2"/>
    <x v="749"/>
    <x v="0"/>
    <x v="0"/>
    <n v="97"/>
    <n v="80.412829940187336"/>
    <x v="1546"/>
    <n v="547.95906293568567"/>
    <x v="24"/>
    <x v="10"/>
    <x v="27"/>
  </r>
  <r>
    <x v="10191"/>
    <s v="Product751"/>
    <n v="2"/>
    <x v="1"/>
    <x v="1"/>
    <n v="4.1605721067584532E-3"/>
    <x v="750"/>
    <x v="1"/>
    <x v="1"/>
    <n v="89"/>
    <n v="245.54081388527473"/>
    <x v="976"/>
    <n v="489.03844724790576"/>
    <x v="25"/>
    <x v="10"/>
    <x v="27"/>
  </r>
  <r>
    <x v="10192"/>
    <s v="Product752"/>
    <n v="9"/>
    <x v="0"/>
    <x v="0"/>
    <n v="2.9174892184434066E-2"/>
    <x v="751"/>
    <x v="2"/>
    <x v="0"/>
    <n v="199"/>
    <n v="192.12285953602898"/>
    <x v="1195"/>
    <n v="1678.6592624061016"/>
    <x v="26"/>
    <x v="10"/>
    <x v="27"/>
  </r>
  <r>
    <x v="10193"/>
    <s v="Product753"/>
    <n v="15"/>
    <x v="1"/>
    <x v="0"/>
    <n v="6.8264493372223525E-2"/>
    <x v="752"/>
    <x v="3"/>
    <x v="1"/>
    <n v="156"/>
    <n v="281.12603162189629"/>
    <x v="191"/>
    <n v="3929.0265824922581"/>
    <x v="27"/>
    <x v="10"/>
    <x v="27"/>
  </r>
  <r>
    <x v="10194"/>
    <s v="Product754"/>
    <n v="15"/>
    <x v="2"/>
    <x v="0"/>
    <n v="7.6922735570578715E-3"/>
    <x v="753"/>
    <x v="4"/>
    <x v="2"/>
    <n v="138"/>
    <n v="43.06613500125988"/>
    <x v="98"/>
    <n v="641.02287764677499"/>
    <x v="28"/>
    <x v="10"/>
    <x v="27"/>
  </r>
  <r>
    <x v="10195"/>
    <s v="Product755"/>
    <n v="12"/>
    <x v="0"/>
    <x v="0"/>
    <n v="7.8519859715415932E-2"/>
    <x v="754"/>
    <x v="0"/>
    <x v="0"/>
    <n v="74"/>
    <n v="160.07616579169559"/>
    <x v="1402"/>
    <n v="1770.0840925193997"/>
    <x v="29"/>
    <x v="10"/>
    <x v="27"/>
  </r>
  <r>
    <x v="10196"/>
    <s v="Product756"/>
    <n v="6"/>
    <x v="0"/>
    <x v="1"/>
    <n v="5.7035763626226636E-2"/>
    <x v="755"/>
    <x v="1"/>
    <x v="3"/>
    <n v="101"/>
    <n v="257.28686010330705"/>
    <x v="978"/>
    <n v="1455.6738453979247"/>
    <x v="0"/>
    <x v="11"/>
    <x v="27"/>
  </r>
  <r>
    <x v="10197"/>
    <s v="Product757"/>
    <n v="6"/>
    <x v="0"/>
    <x v="0"/>
    <n v="9.5646372422163173E-2"/>
    <x v="756"/>
    <x v="2"/>
    <x v="3"/>
    <n v="137"/>
    <n v="195.99221232472127"/>
    <x v="142"/>
    <n v="1063.4776091572037"/>
    <x v="1"/>
    <x v="11"/>
    <x v="27"/>
  </r>
  <r>
    <x v="10198"/>
    <s v="Product758"/>
    <n v="3"/>
    <x v="1"/>
    <x v="0"/>
    <n v="7.8843965404258573E-2"/>
    <x v="757"/>
    <x v="3"/>
    <x v="2"/>
    <n v="50"/>
    <n v="227.40524873829546"/>
    <x v="168"/>
    <n v="628.4271515220795"/>
    <x v="2"/>
    <x v="11"/>
    <x v="27"/>
  </r>
  <r>
    <x v="10199"/>
    <s v="Product759"/>
    <n v="15"/>
    <x v="1"/>
    <x v="0"/>
    <n v="4.880645908700923E-2"/>
    <x v="758"/>
    <x v="4"/>
    <x v="3"/>
    <n v="9"/>
    <n v="231.22011702595248"/>
    <x v="416"/>
    <n v="3299.026227663478"/>
    <x v="3"/>
    <x v="11"/>
    <x v="27"/>
  </r>
  <r>
    <x v="10200"/>
    <s v="Product760"/>
    <n v="9"/>
    <x v="1"/>
    <x v="0"/>
    <n v="2.6942402595438689E-2"/>
    <x v="759"/>
    <x v="0"/>
    <x v="0"/>
    <n v="44"/>
    <n v="75.369082949872649"/>
    <x v="186"/>
    <n v="660.04612896409355"/>
    <x v="4"/>
    <x v="11"/>
    <x v="27"/>
  </r>
  <r>
    <x v="10201"/>
    <s v="Product761"/>
    <n v="6"/>
    <x v="0"/>
    <x v="0"/>
    <n v="6.3634702477482416E-2"/>
    <x v="760"/>
    <x v="1"/>
    <x v="0"/>
    <n v="84"/>
    <n v="173.14087739906918"/>
    <x v="410"/>
    <n v="972.73865507453502"/>
    <x v="5"/>
    <x v="11"/>
    <x v="27"/>
  </r>
  <r>
    <x v="10202"/>
    <s v="Product762"/>
    <n v="10"/>
    <x v="2"/>
    <x v="1"/>
    <n v="5.0359750579235946E-2"/>
    <x v="761"/>
    <x v="2"/>
    <x v="1"/>
    <n v="245"/>
    <n v="171.33166020472495"/>
    <x v="650"/>
    <n v="1627.0344053048859"/>
    <x v="6"/>
    <x v="11"/>
    <x v="27"/>
  </r>
  <r>
    <x v="10203"/>
    <s v="Product763"/>
    <n v="7"/>
    <x v="2"/>
    <x v="1"/>
    <n v="7.9473620018362806E-2"/>
    <x v="762"/>
    <x v="3"/>
    <x v="0"/>
    <n v="46"/>
    <n v="297.16021238733862"/>
    <x v="1070"/>
    <n v="1914.8067020844392"/>
    <x v="7"/>
    <x v="11"/>
    <x v="27"/>
  </r>
  <r>
    <x v="10204"/>
    <s v="Product764"/>
    <n v="13"/>
    <x v="1"/>
    <x v="0"/>
    <n v="3.603646508155478E-3"/>
    <x v="763"/>
    <x v="4"/>
    <x v="1"/>
    <n v="107"/>
    <n v="241.82859658777309"/>
    <x v="179"/>
    <n v="3132.4427135313967"/>
    <x v="8"/>
    <x v="11"/>
    <x v="27"/>
  </r>
  <r>
    <x v="10205"/>
    <s v="Product765"/>
    <n v="9"/>
    <x v="1"/>
    <x v="0"/>
    <n v="3.2061508064250344E-3"/>
    <x v="764"/>
    <x v="0"/>
    <x v="2"/>
    <n v="205"/>
    <n v="120.34936483085481"/>
    <x v="171"/>
    <n v="1079.6715595597466"/>
    <x v="9"/>
    <x v="11"/>
    <x v="27"/>
  </r>
  <r>
    <x v="10206"/>
    <s v="Product766"/>
    <n v="9"/>
    <x v="1"/>
    <x v="0"/>
    <n v="1.9279727455064868E-2"/>
    <x v="765"/>
    <x v="1"/>
    <x v="0"/>
    <n v="169"/>
    <n v="154.6742472976122"/>
    <x v="1261"/>
    <n v="1365.2295296885725"/>
    <x v="10"/>
    <x v="11"/>
    <x v="27"/>
  </r>
  <r>
    <x v="10207"/>
    <s v="Product767"/>
    <n v="5"/>
    <x v="1"/>
    <x v="0"/>
    <n v="2.533891165760184E-2"/>
    <x v="766"/>
    <x v="2"/>
    <x v="3"/>
    <n v="161"/>
    <n v="204.42995259778903"/>
    <x v="546"/>
    <n v="996.24960044372961"/>
    <x v="11"/>
    <x v="11"/>
    <x v="27"/>
  </r>
  <r>
    <x v="10208"/>
    <s v="Product768"/>
    <n v="6"/>
    <x v="0"/>
    <x v="1"/>
    <n v="8.6558328358377151E-2"/>
    <x v="767"/>
    <x v="3"/>
    <x v="3"/>
    <n v="155"/>
    <n v="286.88835935485508"/>
    <x v="671"/>
    <n v="1572.3346952617285"/>
    <x v="12"/>
    <x v="11"/>
    <x v="27"/>
  </r>
  <r>
    <x v="10209"/>
    <s v="Product769"/>
    <n v="3"/>
    <x v="1"/>
    <x v="0"/>
    <n v="8.9534707124537941E-2"/>
    <x v="768"/>
    <x v="0"/>
    <x v="2"/>
    <n v="50"/>
    <n v="97.454865285592703"/>
    <x v="168"/>
    <n v="266.18781739315762"/>
    <x v="13"/>
    <x v="11"/>
    <x v="27"/>
  </r>
  <r>
    <x v="10210"/>
    <s v="Product770"/>
    <n v="6"/>
    <x v="2"/>
    <x v="0"/>
    <n v="5.3271610279872088E-2"/>
    <x v="769"/>
    <x v="1"/>
    <x v="3"/>
    <n v="214"/>
    <n v="302.72991879135702"/>
    <x v="920"/>
    <n v="1719.6180512246792"/>
    <x v="14"/>
    <x v="11"/>
    <x v="27"/>
  </r>
  <r>
    <x v="10211"/>
    <s v="Product771"/>
    <n v="3"/>
    <x v="0"/>
    <x v="0"/>
    <n v="2.5034129296480002E-2"/>
    <x v="770"/>
    <x v="2"/>
    <x v="0"/>
    <n v="249"/>
    <n v="260.92390753312304"/>
    <x v="97"/>
    <n v="763.17571408618812"/>
    <x v="15"/>
    <x v="11"/>
    <x v="27"/>
  </r>
  <r>
    <x v="10212"/>
    <s v="Product772"/>
    <n v="6"/>
    <x v="0"/>
    <x v="0"/>
    <n v="4.1349593363438769E-2"/>
    <x v="771"/>
    <x v="3"/>
    <x v="0"/>
    <n v="224"/>
    <n v="83.15258309546347"/>
    <x v="506"/>
    <n v="478.28554558407905"/>
    <x v="16"/>
    <x v="11"/>
    <x v="27"/>
  </r>
  <r>
    <x v="10213"/>
    <s v="Product773"/>
    <n v="11"/>
    <x v="0"/>
    <x v="0"/>
    <n v="7.5593950637674713E-3"/>
    <x v="772"/>
    <x v="4"/>
    <x v="1"/>
    <n v="29"/>
    <n v="76.784675683279573"/>
    <x v="489"/>
    <n v="838.24652983441047"/>
    <x v="17"/>
    <x v="11"/>
    <x v="27"/>
  </r>
  <r>
    <x v="10214"/>
    <s v="Product774"/>
    <n v="5"/>
    <x v="1"/>
    <x v="1"/>
    <n v="1.4057964143578662E-2"/>
    <x v="773"/>
    <x v="0"/>
    <x v="0"/>
    <n v="246"/>
    <n v="152.70742927858359"/>
    <x v="236"/>
    <n v="752.80336856663598"/>
    <x v="18"/>
    <x v="11"/>
    <x v="27"/>
  </r>
  <r>
    <x v="10215"/>
    <s v="Product775"/>
    <n v="3"/>
    <x v="1"/>
    <x v="1"/>
    <n v="1.1929933057491217E-2"/>
    <x v="774"/>
    <x v="1"/>
    <x v="1"/>
    <n v="210"/>
    <n v="147.49416497535458"/>
    <x v="131"/>
    <n v="437.20370838248408"/>
    <x v="19"/>
    <x v="11"/>
    <x v="27"/>
  </r>
  <r>
    <x v="10216"/>
    <s v="Product776"/>
    <n v="1"/>
    <x v="1"/>
    <x v="0"/>
    <n v="3.5025903352166932E-2"/>
    <x v="775"/>
    <x v="2"/>
    <x v="2"/>
    <n v="202"/>
    <n v="282.58542057315663"/>
    <x v="1555"/>
    <n v="272.68761094342977"/>
    <x v="20"/>
    <x v="11"/>
    <x v="27"/>
  </r>
  <r>
    <x v="10217"/>
    <s v="Product777"/>
    <n v="5"/>
    <x v="0"/>
    <x v="0"/>
    <n v="5.1944566378793994E-2"/>
    <x v="776"/>
    <x v="3"/>
    <x v="0"/>
    <n v="247"/>
    <n v="187.70005526366896"/>
    <x v="83"/>
    <n v="889.75028641861002"/>
    <x v="21"/>
    <x v="11"/>
    <x v="27"/>
  </r>
  <r>
    <x v="10218"/>
    <s v="Product778"/>
    <n v="11"/>
    <x v="2"/>
    <x v="0"/>
    <n v="6.5193712062959097E-2"/>
    <x v="777"/>
    <x v="4"/>
    <x v="3"/>
    <n v="109"/>
    <n v="205.5099647069442"/>
    <x v="915"/>
    <n v="2113.232079659479"/>
    <x v="22"/>
    <x v="11"/>
    <x v="27"/>
  </r>
  <r>
    <x v="10219"/>
    <s v="Product779"/>
    <n v="11"/>
    <x v="2"/>
    <x v="0"/>
    <n v="3.3395795869388914E-2"/>
    <x v="778"/>
    <x v="0"/>
    <x v="3"/>
    <n v="160"/>
    <n v="297.19303246666738"/>
    <x v="1164"/>
    <n v="3159.9483808266646"/>
    <x v="23"/>
    <x v="11"/>
    <x v="27"/>
  </r>
  <r>
    <x v="10220"/>
    <s v="Product780"/>
    <n v="12"/>
    <x v="1"/>
    <x v="1"/>
    <n v="5.9926347975851738E-2"/>
    <x v="779"/>
    <x v="1"/>
    <x v="2"/>
    <n v="63"/>
    <n v="94.947491562139604"/>
    <x v="361"/>
    <n v="1071.0916217202309"/>
    <x v="24"/>
    <x v="11"/>
    <x v="27"/>
  </r>
  <r>
    <x v="10221"/>
    <s v="Product781"/>
    <n v="6"/>
    <x v="1"/>
    <x v="0"/>
    <n v="4.8626406233757719E-2"/>
    <x v="780"/>
    <x v="2"/>
    <x v="3"/>
    <n v="244"/>
    <n v="179.19928201389396"/>
    <x v="785"/>
    <n v="1022.912789579332"/>
    <x v="25"/>
    <x v="11"/>
    <x v="27"/>
  </r>
  <r>
    <x v="10222"/>
    <s v="Product782"/>
    <n v="1"/>
    <x v="1"/>
    <x v="0"/>
    <n v="5.334659529852899E-2"/>
    <x v="781"/>
    <x v="3"/>
    <x v="0"/>
    <n v="220"/>
    <n v="282.07973690053996"/>
    <x v="430"/>
    <n v="267.03174333419133"/>
    <x v="26"/>
    <x v="11"/>
    <x v="27"/>
  </r>
  <r>
    <x v="10223"/>
    <s v="Product783"/>
    <n v="12"/>
    <x v="1"/>
    <x v="0"/>
    <n v="8.8205038826512372E-2"/>
    <x v="782"/>
    <x v="4"/>
    <x v="0"/>
    <n v="98"/>
    <n v="32.976284425118799"/>
    <x v="514"/>
    <n v="360.81131972456501"/>
    <x v="27"/>
    <x v="11"/>
    <x v="27"/>
  </r>
  <r>
    <x v="10224"/>
    <s v="Product784"/>
    <n v="13"/>
    <x v="0"/>
    <x v="0"/>
    <n v="8.2170730549976242E-2"/>
    <x v="783"/>
    <x v="0"/>
    <x v="1"/>
    <n v="247"/>
    <n v="119.13216844723937"/>
    <x v="995"/>
    <n v="1421.4588847410494"/>
    <x v="28"/>
    <x v="11"/>
    <x v="27"/>
  </r>
  <r>
    <x v="10225"/>
    <s v="Product785"/>
    <n v="13"/>
    <x v="1"/>
    <x v="0"/>
    <n v="6.7819045071367864E-2"/>
    <x v="784"/>
    <x v="1"/>
    <x v="0"/>
    <n v="19"/>
    <n v="256.25087836353049"/>
    <x v="610"/>
    <n v="3105.3384504248161"/>
    <x v="29"/>
    <x v="11"/>
    <x v="27"/>
  </r>
  <r>
    <x v="10226"/>
    <s v="Product786"/>
    <n v="9"/>
    <x v="2"/>
    <x v="1"/>
    <n v="2.0838980924155138E-2"/>
    <x v="785"/>
    <x v="2"/>
    <x v="1"/>
    <n v="46"/>
    <n v="25.581177062021268"/>
    <x v="663"/>
    <n v="225.43282261087532"/>
    <x v="30"/>
    <x v="11"/>
    <x v="27"/>
  </r>
  <r>
    <x v="10227"/>
    <s v="Product787"/>
    <n v="12"/>
    <x v="0"/>
    <x v="1"/>
    <n v="3.5540387886465311E-2"/>
    <x v="786"/>
    <x v="3"/>
    <x v="2"/>
    <n v="143"/>
    <n v="207.20918161478102"/>
    <x v="889"/>
    <n v="2398.1386431186556"/>
    <x v="0"/>
    <x v="0"/>
    <x v="28"/>
  </r>
  <r>
    <x v="10228"/>
    <s v="Product788"/>
    <n v="1"/>
    <x v="0"/>
    <x v="0"/>
    <n v="3.1800727600793714E-2"/>
    <x v="787"/>
    <x v="4"/>
    <x v="0"/>
    <n v="187"/>
    <n v="171.73752914057266"/>
    <x v="1268"/>
    <n v="166.27615075753994"/>
    <x v="1"/>
    <x v="0"/>
    <x v="28"/>
  </r>
  <r>
    <x v="10229"/>
    <s v="Product789"/>
    <n v="12"/>
    <x v="0"/>
    <x v="0"/>
    <n v="6.3091104199022016E-2"/>
    <x v="788"/>
    <x v="0"/>
    <x v="3"/>
    <n v="100"/>
    <n v="92.874155227253382"/>
    <x v="257"/>
    <n v="1044.1754666689753"/>
    <x v="2"/>
    <x v="0"/>
    <x v="28"/>
  </r>
  <r>
    <x v="10230"/>
    <s v="Product790"/>
    <n v="8"/>
    <x v="1"/>
    <x v="0"/>
    <n v="4.56006279995868E-2"/>
    <x v="789"/>
    <x v="1"/>
    <x v="3"/>
    <n v="226"/>
    <n v="23.533826968764224"/>
    <x v="1375"/>
    <n v="179.68535743803972"/>
    <x v="3"/>
    <x v="0"/>
    <x v="28"/>
  </r>
  <r>
    <x v="10231"/>
    <s v="Product791"/>
    <n v="3"/>
    <x v="1"/>
    <x v="0"/>
    <n v="2.549304536335675E-2"/>
    <x v="790"/>
    <x v="2"/>
    <x v="2"/>
    <n v="55"/>
    <n v="104.52765538966673"/>
    <x v="495"/>
    <n v="305.58878138727795"/>
    <x v="4"/>
    <x v="0"/>
    <x v="28"/>
  </r>
  <r>
    <x v="10232"/>
    <s v="Product792"/>
    <n v="12"/>
    <x v="1"/>
    <x v="1"/>
    <n v="8.1661015497113729E-2"/>
    <x v="791"/>
    <x v="3"/>
    <x v="3"/>
    <n v="210"/>
    <n v="281.97053330016126"/>
    <x v="235"/>
    <n v="3107.3343985272886"/>
    <x v="5"/>
    <x v="0"/>
    <x v="28"/>
  </r>
  <r>
    <x v="10233"/>
    <s v="Product793"/>
    <n v="14"/>
    <x v="0"/>
    <x v="0"/>
    <n v="8.6880666486911493E-2"/>
    <x v="792"/>
    <x v="0"/>
    <x v="0"/>
    <n v="33"/>
    <n v="290.30020181144897"/>
    <x v="743"/>
    <n v="3711.1021751549952"/>
    <x v="6"/>
    <x v="0"/>
    <x v="28"/>
  </r>
  <r>
    <x v="10234"/>
    <s v="Product794"/>
    <n v="15"/>
    <x v="2"/>
    <x v="0"/>
    <n v="6.7746307871034347E-2"/>
    <x v="793"/>
    <x v="1"/>
    <x v="0"/>
    <n v="157"/>
    <n v="209.08889438834001"/>
    <x v="316"/>
    <n v="2923.8584066504"/>
    <x v="7"/>
    <x v="0"/>
    <x v="28"/>
  </r>
  <r>
    <x v="10235"/>
    <s v="Product795"/>
    <n v="14"/>
    <x v="2"/>
    <x v="0"/>
    <n v="8.4099433630672793E-2"/>
    <x v="794"/>
    <x v="2"/>
    <x v="1"/>
    <n v="194"/>
    <n v="82.940477282461188"/>
    <x v="381"/>
    <n v="1063.5132216512793"/>
    <x v="8"/>
    <x v="0"/>
    <x v="28"/>
  </r>
  <r>
    <x v="10236"/>
    <s v="Product796"/>
    <n v="13"/>
    <x v="1"/>
    <x v="0"/>
    <n v="1.6654046556518465E-2"/>
    <x v="795"/>
    <x v="3"/>
    <x v="0"/>
    <n v="47"/>
    <n v="167.60418941507498"/>
    <x v="759"/>
    <n v="2142.5677187393539"/>
    <x v="9"/>
    <x v="0"/>
    <x v="28"/>
  </r>
  <r>
    <x v="10237"/>
    <s v="Product797"/>
    <n v="3"/>
    <x v="1"/>
    <x v="0"/>
    <n v="7.9387230849188806E-2"/>
    <x v="796"/>
    <x v="4"/>
    <x v="1"/>
    <n v="225"/>
    <n v="76.866373611541874"/>
    <x v="326"/>
    <n v="212.29249519530725"/>
    <x v="10"/>
    <x v="0"/>
    <x v="28"/>
  </r>
  <r>
    <x v="10238"/>
    <s v="Product798"/>
    <n v="1"/>
    <x v="1"/>
    <x v="1"/>
    <n v="7.5933583491332626E-2"/>
    <x v="797"/>
    <x v="0"/>
    <x v="2"/>
    <n v="5"/>
    <n v="233.40819996086788"/>
    <x v="1235"/>
    <n v="215.68467892157767"/>
    <x v="11"/>
    <x v="0"/>
    <x v="28"/>
  </r>
  <r>
    <x v="10239"/>
    <s v="Product799"/>
    <n v="9"/>
    <x v="1"/>
    <x v="1"/>
    <n v="2.0107109528220236E-2"/>
    <x v="798"/>
    <x v="1"/>
    <x v="0"/>
    <n v="148"/>
    <n v="310.68875875484031"/>
    <x v="1499"/>
    <n v="2739.9753526803293"/>
    <x v="12"/>
    <x v="0"/>
    <x v="28"/>
  </r>
  <r>
    <x v="10240"/>
    <s v="Product800"/>
    <n v="8"/>
    <x v="0"/>
    <x v="0"/>
    <n v="6.3583554098426504E-2"/>
    <x v="799"/>
    <x v="2"/>
    <x v="3"/>
    <n v="68"/>
    <n v="66.548908111195331"/>
    <x v="1184"/>
    <n v="498.53993609692742"/>
    <x v="13"/>
    <x v="0"/>
    <x v="28"/>
  </r>
  <r>
    <x v="10241"/>
    <s v="Product801"/>
    <n v="2"/>
    <x v="1"/>
    <x v="0"/>
    <n v="7.5264133438294412E-2"/>
    <x v="800"/>
    <x v="3"/>
    <x v="3"/>
    <n v="20"/>
    <n v="112.90853880656117"/>
    <x v="443"/>
    <n v="208.82115095100261"/>
    <x v="14"/>
    <x v="0"/>
    <x v="28"/>
  </r>
  <r>
    <x v="10242"/>
    <s v="Product802"/>
    <n v="12"/>
    <x v="2"/>
    <x v="0"/>
    <n v="9.0677592125524967E-2"/>
    <x v="801"/>
    <x v="4"/>
    <x v="2"/>
    <n v="158"/>
    <n v="176.30154984482419"/>
    <x v="618"/>
    <n v="1923.7793978027678"/>
    <x v="15"/>
    <x v="0"/>
    <x v="28"/>
  </r>
  <r>
    <x v="10243"/>
    <s v="Product803"/>
    <n v="4"/>
    <x v="0"/>
    <x v="0"/>
    <n v="5.0589923303650357E-2"/>
    <x v="802"/>
    <x v="0"/>
    <x v="3"/>
    <n v="111"/>
    <n v="78.710857031768867"/>
    <x v="460"/>
    <n v="298.91552324546836"/>
    <x v="16"/>
    <x v="0"/>
    <x v="28"/>
  </r>
  <r>
    <x v="10244"/>
    <s v="Product804"/>
    <n v="10"/>
    <x v="0"/>
    <x v="1"/>
    <n v="8.3542387505104301E-2"/>
    <x v="803"/>
    <x v="1"/>
    <x v="0"/>
    <n v="169"/>
    <n v="107.04126000053802"/>
    <x v="493"/>
    <n v="980.98777578538454"/>
    <x v="17"/>
    <x v="0"/>
    <x v="28"/>
  </r>
  <r>
    <x v="10245"/>
    <s v="Product805"/>
    <n v="3"/>
    <x v="0"/>
    <x v="0"/>
    <n v="9.2024793952889414E-2"/>
    <x v="804"/>
    <x v="2"/>
    <x v="0"/>
    <n v="219"/>
    <n v="131.83580988908147"/>
    <x v="529"/>
    <n v="359.11093994527937"/>
    <x v="18"/>
    <x v="0"/>
    <x v="28"/>
  </r>
  <r>
    <x v="10246"/>
    <s v="Product806"/>
    <n v="11"/>
    <x v="1"/>
    <x v="0"/>
    <n v="3.9757709627087814E-2"/>
    <x v="805"/>
    <x v="3"/>
    <x v="1"/>
    <n v="150"/>
    <n v="30.881435196269251"/>
    <x v="293"/>
    <n v="326.19026069155075"/>
    <x v="19"/>
    <x v="0"/>
    <x v="28"/>
  </r>
  <r>
    <x v="10247"/>
    <s v="Product807"/>
    <n v="4"/>
    <x v="1"/>
    <x v="0"/>
    <n v="8.8196156879308804E-2"/>
    <x v="806"/>
    <x v="4"/>
    <x v="0"/>
    <n v="64"/>
    <n v="311.39317307967315"/>
    <x v="1215"/>
    <n v="1135.7179677423701"/>
    <x v="20"/>
    <x v="0"/>
    <x v="28"/>
  </r>
  <r>
    <x v="10248"/>
    <s v="Product808"/>
    <n v="2"/>
    <x v="1"/>
    <x v="0"/>
    <n v="9.11150312628973E-2"/>
    <x v="807"/>
    <x v="0"/>
    <x v="1"/>
    <n v="75"/>
    <n v="249.59711004695066"/>
    <x v="168"/>
    <n v="453.71012312378787"/>
    <x v="21"/>
    <x v="0"/>
    <x v="28"/>
  </r>
  <r>
    <x v="10249"/>
    <s v="Product809"/>
    <n v="10"/>
    <x v="0"/>
    <x v="0"/>
    <n v="5.5672318634181352E-2"/>
    <x v="808"/>
    <x v="1"/>
    <x v="2"/>
    <n v="23"/>
    <n v="252.89016561950993"/>
    <x v="189"/>
    <n v="2388.111837396897"/>
    <x v="22"/>
    <x v="0"/>
    <x v="28"/>
  </r>
  <r>
    <x v="10250"/>
    <s v="Product810"/>
    <n v="12"/>
    <x v="2"/>
    <x v="1"/>
    <n v="3.6195385536625539E-2"/>
    <x v="809"/>
    <x v="2"/>
    <x v="0"/>
    <n v="25"/>
    <n v="160.5925211519428"/>
    <x v="47"/>
    <n v="1857.3577552145946"/>
    <x v="23"/>
    <x v="0"/>
    <x v="28"/>
  </r>
  <r>
    <x v="10251"/>
    <s v="Product811"/>
    <n v="5"/>
    <x v="2"/>
    <x v="1"/>
    <n v="4.0487689862987813E-2"/>
    <x v="810"/>
    <x v="3"/>
    <x v="3"/>
    <n v="153"/>
    <n v="126.4072877735489"/>
    <x v="390"/>
    <n v="606.44674354876008"/>
    <x v="24"/>
    <x v="0"/>
    <x v="28"/>
  </r>
  <r>
    <x v="10252"/>
    <s v="Product812"/>
    <n v="11"/>
    <x v="1"/>
    <x v="0"/>
    <n v="3.2508137603636043E-2"/>
    <x v="811"/>
    <x v="4"/>
    <x v="3"/>
    <n v="70"/>
    <n v="224.92338039952233"/>
    <x v="30"/>
    <n v="2393.7269421914166"/>
    <x v="25"/>
    <x v="0"/>
    <x v="28"/>
  </r>
  <r>
    <x v="10253"/>
    <s v="Product813"/>
    <n v="2"/>
    <x v="1"/>
    <x v="0"/>
    <n v="7.6013316781323725E-2"/>
    <x v="812"/>
    <x v="0"/>
    <x v="2"/>
    <n v="235"/>
    <n v="232.0956053756999"/>
    <x v="1216"/>
    <n v="428.90649720144745"/>
    <x v="26"/>
    <x v="0"/>
    <x v="28"/>
  </r>
  <r>
    <x v="10254"/>
    <s v="Product814"/>
    <n v="6"/>
    <x v="1"/>
    <x v="0"/>
    <n v="2.2463052403479147E-2"/>
    <x v="813"/>
    <x v="1"/>
    <x v="3"/>
    <n v="153"/>
    <n v="59.201179786396253"/>
    <x v="967"/>
    <n v="347.22804349503986"/>
    <x v="27"/>
    <x v="0"/>
    <x v="28"/>
  </r>
  <r>
    <x v="10255"/>
    <s v="Product815"/>
    <n v="9"/>
    <x v="1"/>
    <x v="0"/>
    <n v="2.7595544492854219E-2"/>
    <x v="814"/>
    <x v="2"/>
    <x v="0"/>
    <n v="202"/>
    <n v="117.26870508743997"/>
    <x v="1439"/>
    <n v="1026.293501867221"/>
    <x v="28"/>
    <x v="0"/>
    <x v="28"/>
  </r>
  <r>
    <x v="10256"/>
    <s v="Product816"/>
    <n v="6"/>
    <x v="0"/>
    <x v="1"/>
    <n v="5.2136693378789414E-2"/>
    <x v="815"/>
    <x v="3"/>
    <x v="0"/>
    <n v="150"/>
    <n v="245.45995098195445"/>
    <x v="46"/>
    <n v="1395.9748846850136"/>
    <x v="29"/>
    <x v="0"/>
    <x v="28"/>
  </r>
  <r>
    <x v="10257"/>
    <s v="Product817"/>
    <n v="3"/>
    <x v="1"/>
    <x v="0"/>
    <n v="8.45108489806871E-2"/>
    <x v="816"/>
    <x v="0"/>
    <x v="1"/>
    <n v="195"/>
    <n v="78.532200123025746"/>
    <x v="484"/>
    <n v="215.68613165492286"/>
    <x v="30"/>
    <x v="0"/>
    <x v="28"/>
  </r>
  <r>
    <x v="10258"/>
    <s v="Product818"/>
    <n v="3"/>
    <x v="2"/>
    <x v="0"/>
    <n v="1.6280143031389662E-2"/>
    <x v="817"/>
    <x v="1"/>
    <x v="0"/>
    <n v="121"/>
    <n v="256.59839106214361"/>
    <x v="1306"/>
    <n v="757.26279766208233"/>
    <x v="0"/>
    <x v="1"/>
    <x v="28"/>
  </r>
  <r>
    <x v="10259"/>
    <s v="Product819"/>
    <n v="14"/>
    <x v="0"/>
    <x v="0"/>
    <n v="4.6689735447287488E-2"/>
    <x v="818"/>
    <x v="2"/>
    <x v="1"/>
    <n v="193"/>
    <n v="51.281523289996386"/>
    <x v="1249"/>
    <n v="684.42083547953564"/>
    <x v="1"/>
    <x v="1"/>
    <x v="28"/>
  </r>
  <r>
    <x v="10260"/>
    <s v="Product820"/>
    <n v="6"/>
    <x v="0"/>
    <x v="0"/>
    <n v="2.0201961003800242E-2"/>
    <x v="819"/>
    <x v="3"/>
    <x v="2"/>
    <n v="52"/>
    <n v="291.52848089176933"/>
    <x v="239"/>
    <n v="1713.8342033357803"/>
    <x v="2"/>
    <x v="1"/>
    <x v="28"/>
  </r>
  <r>
    <x v="10261"/>
    <s v="Product821"/>
    <n v="15"/>
    <x v="0"/>
    <x v="0"/>
    <n v="3.0267361427123243E-2"/>
    <x v="820"/>
    <x v="4"/>
    <x v="0"/>
    <n v="225"/>
    <n v="228.98935944871678"/>
    <x v="1638"/>
    <n v="3330.8768361497555"/>
    <x v="3"/>
    <x v="1"/>
    <x v="28"/>
  </r>
  <r>
    <x v="10262"/>
    <s v="Product822"/>
    <n v="7"/>
    <x v="1"/>
    <x v="1"/>
    <n v="6.4070207832360462E-2"/>
    <x v="821"/>
    <x v="0"/>
    <x v="3"/>
    <n v="105"/>
    <n v="60.355736100306714"/>
    <x v="979"/>
    <n v="395.4211208113947"/>
    <x v="4"/>
    <x v="1"/>
    <x v="28"/>
  </r>
  <r>
    <x v="10263"/>
    <s v="Product823"/>
    <n v="4"/>
    <x v="1"/>
    <x v="1"/>
    <n v="8.2220895123076135E-2"/>
    <x v="822"/>
    <x v="1"/>
    <x v="3"/>
    <n v="198"/>
    <n v="226.33368936881513"/>
    <x v="198"/>
    <n v="830.89732332961148"/>
    <x v="5"/>
    <x v="1"/>
    <x v="28"/>
  </r>
  <r>
    <x v="10264"/>
    <s v="Product824"/>
    <n v="6"/>
    <x v="1"/>
    <x v="0"/>
    <n v="9.4324574654619464E-2"/>
    <x v="823"/>
    <x v="2"/>
    <x v="2"/>
    <n v="37"/>
    <n v="270.82746675479495"/>
    <x v="333"/>
    <n v="1471.6906868901649"/>
    <x v="6"/>
    <x v="1"/>
    <x v="28"/>
  </r>
  <r>
    <x v="10265"/>
    <s v="Product825"/>
    <n v="5"/>
    <x v="0"/>
    <x v="0"/>
    <n v="3.0389212866115147E-2"/>
    <x v="824"/>
    <x v="3"/>
    <x v="3"/>
    <n v="204"/>
    <n v="293.94395245805248"/>
    <x v="608"/>
    <n v="1425.0561355804875"/>
    <x v="7"/>
    <x v="1"/>
    <x v="28"/>
  </r>
  <r>
    <x v="10266"/>
    <s v="Product826"/>
    <n v="7"/>
    <x v="2"/>
    <x v="0"/>
    <n v="7.143545054837365E-2"/>
    <x v="825"/>
    <x v="4"/>
    <x v="0"/>
    <n v="78"/>
    <n v="89.721897537789133"/>
    <x v="146"/>
    <n v="583.18801354185507"/>
    <x v="8"/>
    <x v="1"/>
    <x v="28"/>
  </r>
  <r>
    <x v="10267"/>
    <s v="Product827"/>
    <n v="11"/>
    <x v="2"/>
    <x v="0"/>
    <n v="1.0958669001068677E-2"/>
    <x v="826"/>
    <x v="0"/>
    <x v="0"/>
    <n v="247"/>
    <n v="314.42924707619841"/>
    <x v="887"/>
    <n v="3420.8187313655862"/>
    <x v="9"/>
    <x v="1"/>
    <x v="28"/>
  </r>
  <r>
    <x v="10268"/>
    <s v="Product828"/>
    <n v="12"/>
    <x v="1"/>
    <x v="1"/>
    <n v="3.8291400994663861E-2"/>
    <x v="827"/>
    <x v="1"/>
    <x v="1"/>
    <n v="159"/>
    <n v="264.22745346476916"/>
    <x v="1120"/>
    <n v="3049.3177690842094"/>
    <x v="10"/>
    <x v="1"/>
    <x v="28"/>
  </r>
  <r>
    <x v="10269"/>
    <s v="Product829"/>
    <n v="3"/>
    <x v="1"/>
    <x v="0"/>
    <n v="3.0131088794327944E-2"/>
    <x v="828"/>
    <x v="2"/>
    <x v="0"/>
    <n v="41"/>
    <n v="150.23966924647311"/>
    <x v="705"/>
    <n v="437.13835329593155"/>
    <x v="11"/>
    <x v="1"/>
    <x v="28"/>
  </r>
  <r>
    <x v="10270"/>
    <s v="Product830"/>
    <n v="3"/>
    <x v="1"/>
    <x v="0"/>
    <n v="7.3287340167223158E-2"/>
    <x v="829"/>
    <x v="3"/>
    <x v="1"/>
    <n v="194"/>
    <n v="237.03536139491518"/>
    <x v="587"/>
    <n v="658.99101069811604"/>
    <x v="12"/>
    <x v="1"/>
    <x v="28"/>
  </r>
  <r>
    <x v="10271"/>
    <s v="Product831"/>
    <n v="14"/>
    <x v="1"/>
    <x v="0"/>
    <n v="1.8538037966785572E-2"/>
    <x v="830"/>
    <x v="4"/>
    <x v="2"/>
    <n v="109"/>
    <n v="62.089974676004026"/>
    <x v="512"/>
    <n v="853.14527715344911"/>
    <x v="13"/>
    <x v="1"/>
    <x v="28"/>
  </r>
  <r>
    <x v="10272"/>
    <s v="Product832"/>
    <n v="2"/>
    <x v="0"/>
    <x v="0"/>
    <n v="9.7763421616193294E-2"/>
    <x v="831"/>
    <x v="0"/>
    <x v="0"/>
    <n v="73"/>
    <n v="104.59339419008516"/>
    <x v="1592"/>
    <n v="188.73597219122232"/>
    <x v="14"/>
    <x v="1"/>
    <x v="28"/>
  </r>
  <r>
    <x v="10273"/>
    <s v="Product833"/>
    <n v="15"/>
    <x v="1"/>
    <x v="0"/>
    <n v="4.2243825964901463E-2"/>
    <x v="832"/>
    <x v="1"/>
    <x v="3"/>
    <n v="11"/>
    <n v="296.11834547484182"/>
    <x v="495"/>
    <n v="4254.1376043538203"/>
    <x v="15"/>
    <x v="1"/>
    <x v="28"/>
  </r>
  <r>
    <x v="10274"/>
    <s v="Product834"/>
    <n v="14"/>
    <x v="2"/>
    <x v="1"/>
    <n v="9.3472264067079855E-2"/>
    <x v="833"/>
    <x v="2"/>
    <x v="3"/>
    <n v="75"/>
    <n v="269.40667623981881"/>
    <x v="616"/>
    <n v="3419.1447395965465"/>
    <x v="16"/>
    <x v="1"/>
    <x v="28"/>
  </r>
  <r>
    <x v="10275"/>
    <s v="Product835"/>
    <n v="8"/>
    <x v="0"/>
    <x v="1"/>
    <n v="3.7221004642904787E-2"/>
    <x v="834"/>
    <x v="3"/>
    <x v="2"/>
    <n v="94"/>
    <n v="242.25011753955678"/>
    <x v="180"/>
    <n v="1865.8665983189817"/>
    <x v="17"/>
    <x v="1"/>
    <x v="28"/>
  </r>
  <r>
    <x v="10276"/>
    <s v="Product836"/>
    <n v="9"/>
    <x v="0"/>
    <x v="0"/>
    <n v="6.227897630148356E-2"/>
    <x v="835"/>
    <x v="4"/>
    <x v="3"/>
    <n v="237"/>
    <n v="95.397733150808506"/>
    <x v="1409"/>
    <n v="805.10813989824646"/>
    <x v="18"/>
    <x v="1"/>
    <x v="28"/>
  </r>
  <r>
    <x v="10277"/>
    <s v="Product837"/>
    <n v="5"/>
    <x v="0"/>
    <x v="0"/>
    <n v="2.9158604291271706E-3"/>
    <x v="836"/>
    <x v="0"/>
    <x v="0"/>
    <n v="18"/>
    <n v="27.747303350019031"/>
    <x v="572"/>
    <n v="138.33198043082859"/>
    <x v="19"/>
    <x v="1"/>
    <x v="28"/>
  </r>
  <r>
    <x v="10278"/>
    <s v="Product838"/>
    <n v="8"/>
    <x v="1"/>
    <x v="0"/>
    <n v="6.2473435758001808E-2"/>
    <x v="837"/>
    <x v="1"/>
    <x v="0"/>
    <n v="76"/>
    <n v="201.45844219391168"/>
    <x v="1140"/>
    <n v="1510.9811291808257"/>
    <x v="20"/>
    <x v="1"/>
    <x v="28"/>
  </r>
  <r>
    <x v="10279"/>
    <s v="Product839"/>
    <n v="12"/>
    <x v="1"/>
    <x v="0"/>
    <n v="6.5087722035873569E-2"/>
    <x v="838"/>
    <x v="2"/>
    <x v="1"/>
    <n v="233"/>
    <n v="44.308554547886793"/>
    <x v="731"/>
    <n v="497.09533998795121"/>
    <x v="21"/>
    <x v="1"/>
    <x v="28"/>
  </r>
  <r>
    <x v="10280"/>
    <s v="Product840"/>
    <n v="12"/>
    <x v="1"/>
    <x v="1"/>
    <n v="6.7562235942187729E-2"/>
    <x v="839"/>
    <x v="3"/>
    <x v="0"/>
    <n v="34"/>
    <n v="150.4087453954065"/>
    <x v="163"/>
    <n v="1682.9615310148031"/>
    <x v="22"/>
    <x v="1"/>
    <x v="28"/>
  </r>
  <r>
    <x v="10281"/>
    <s v="Product841"/>
    <n v="12"/>
    <x v="0"/>
    <x v="0"/>
    <n v="7.4757283643800923E-2"/>
    <x v="840"/>
    <x v="0"/>
    <x v="1"/>
    <n v="21"/>
    <n v="256.54517601734517"/>
    <x v="38"/>
    <n v="2848.3986663164119"/>
    <x v="23"/>
    <x v="1"/>
    <x v="28"/>
  </r>
  <r>
    <x v="10282"/>
    <s v="Product842"/>
    <n v="12"/>
    <x v="2"/>
    <x v="0"/>
    <n v="9.3915119008555412E-2"/>
    <x v="841"/>
    <x v="1"/>
    <x v="2"/>
    <n v="210"/>
    <n v="307.8204772670332"/>
    <x v="235"/>
    <n v="3346.9377661347535"/>
    <x v="24"/>
    <x v="1"/>
    <x v="28"/>
  </r>
  <r>
    <x v="10283"/>
    <s v="Product843"/>
    <n v="13"/>
    <x v="2"/>
    <x v="0"/>
    <n v="6.1288961399467171E-2"/>
    <x v="842"/>
    <x v="2"/>
    <x v="0"/>
    <n v="161"/>
    <n v="298.61492506974218"/>
    <x v="401"/>
    <n v="3644.0706438998936"/>
    <x v="25"/>
    <x v="1"/>
    <x v="28"/>
  </r>
  <r>
    <x v="10284"/>
    <s v="Product844"/>
    <n v="9"/>
    <x v="1"/>
    <x v="0"/>
    <n v="2.7859329991574977E-2"/>
    <x v="843"/>
    <x v="3"/>
    <x v="3"/>
    <n v="207"/>
    <n v="28.314044292794797"/>
    <x v="749"/>
    <n v="247.7271059050118"/>
    <x v="26"/>
    <x v="1"/>
    <x v="28"/>
  </r>
  <r>
    <x v="10285"/>
    <s v="Product845"/>
    <n v="9"/>
    <x v="1"/>
    <x v="0"/>
    <n v="9.2489463332030786E-2"/>
    <x v="844"/>
    <x v="4"/>
    <x v="3"/>
    <n v="235"/>
    <n v="256.69555583256385"/>
    <x v="1345"/>
    <n v="2096.5852947050344"/>
    <x v="27"/>
    <x v="1"/>
    <x v="28"/>
  </r>
  <r>
    <x v="10286"/>
    <s v="Product846"/>
    <n v="11"/>
    <x v="1"/>
    <x v="1"/>
    <n v="2.0651244190865517E-2"/>
    <x v="845"/>
    <x v="0"/>
    <x v="2"/>
    <n v="205"/>
    <n v="314.46812154444706"/>
    <x v="999"/>
    <n v="3387.7135993380889"/>
    <x v="0"/>
    <x v="2"/>
    <x v="28"/>
  </r>
  <r>
    <x v="10287"/>
    <s v="Product847"/>
    <n v="4"/>
    <x v="1"/>
    <x v="1"/>
    <n v="5.1728216995426984E-2"/>
    <x v="846"/>
    <x v="1"/>
    <x v="3"/>
    <n v="149"/>
    <n v="208.26365840332633"/>
    <x v="220"/>
    <n v="789.96220275671033"/>
    <x v="1"/>
    <x v="2"/>
    <x v="28"/>
  </r>
  <r>
    <x v="10288"/>
    <s v="Product848"/>
    <n v="9"/>
    <x v="0"/>
    <x v="0"/>
    <n v="2.2810227651303585E-3"/>
    <x v="847"/>
    <x v="2"/>
    <x v="0"/>
    <n v="212"/>
    <n v="253.61824319818982"/>
    <x v="1120"/>
    <n v="2277.3576079062213"/>
    <x v="2"/>
    <x v="2"/>
    <x v="28"/>
  </r>
  <r>
    <x v="10289"/>
    <s v="Product849"/>
    <n v="11"/>
    <x v="1"/>
    <x v="0"/>
    <n v="1.2707851061494357E-2"/>
    <x v="848"/>
    <x v="3"/>
    <x v="0"/>
    <n v="238"/>
    <n v="241.8899857530289"/>
    <x v="586"/>
    <n v="2626.9769222489367"/>
    <x v="3"/>
    <x v="2"/>
    <x v="28"/>
  </r>
  <r>
    <x v="10290"/>
    <s v="Product850"/>
    <n v="4"/>
    <x v="2"/>
    <x v="0"/>
    <n v="2.2133757764782071E-2"/>
    <x v="849"/>
    <x v="4"/>
    <x v="1"/>
    <n v="46"/>
    <n v="63.341137329216188"/>
    <x v="682"/>
    <n v="247.75663975610209"/>
    <x v="4"/>
    <x v="2"/>
    <x v="28"/>
  </r>
  <r>
    <x v="10291"/>
    <s v="Product851"/>
    <n v="11"/>
    <x v="0"/>
    <x v="0"/>
    <n v="5.4438351486915761E-2"/>
    <x v="850"/>
    <x v="0"/>
    <x v="0"/>
    <n v="142"/>
    <n v="260.77129042250522"/>
    <x v="709"/>
    <n v="2712.328643824671"/>
    <x v="5"/>
    <x v="2"/>
    <x v="28"/>
  </r>
  <r>
    <x v="10292"/>
    <s v="Product852"/>
    <n v="5"/>
    <x v="0"/>
    <x v="1"/>
    <n v="8.6391473120075349E-2"/>
    <x v="851"/>
    <x v="1"/>
    <x v="1"/>
    <n v="144"/>
    <n v="133.92406486026186"/>
    <x v="104"/>
    <n v="611.77083805377663"/>
    <x v="6"/>
    <x v="2"/>
    <x v="28"/>
  </r>
  <r>
    <x v="10293"/>
    <s v="Product853"/>
    <n v="4"/>
    <x v="0"/>
    <x v="0"/>
    <n v="3.5899031974092867E-2"/>
    <x v="852"/>
    <x v="2"/>
    <x v="2"/>
    <n v="23"/>
    <n v="263.96123084644705"/>
    <x v="677"/>
    <n v="1017.9411127214782"/>
    <x v="7"/>
    <x v="2"/>
    <x v="28"/>
  </r>
  <r>
    <x v="10294"/>
    <s v="Product854"/>
    <n v="4"/>
    <x v="1"/>
    <x v="0"/>
    <n v="3.5116942557542274E-2"/>
    <x v="853"/>
    <x v="3"/>
    <x v="0"/>
    <n v="77"/>
    <n v="70.711017711250818"/>
    <x v="156"/>
    <n v="272.91145185639789"/>
    <x v="8"/>
    <x v="2"/>
    <x v="28"/>
  </r>
  <r>
    <x v="10295"/>
    <s v="Product855"/>
    <n v="3"/>
    <x v="1"/>
    <x v="0"/>
    <n v="2.5552066186729727E-2"/>
    <x v="854"/>
    <x v="4"/>
    <x v="3"/>
    <n v="153"/>
    <n v="82.325595852942399"/>
    <x v="1152"/>
    <n v="240.66602033653817"/>
    <x v="9"/>
    <x v="2"/>
    <x v="28"/>
  </r>
  <r>
    <x v="10296"/>
    <s v="Product856"/>
    <n v="2"/>
    <x v="1"/>
    <x v="0"/>
    <n v="9.0286363269893741E-2"/>
    <x v="855"/>
    <x v="0"/>
    <x v="3"/>
    <n v="104"/>
    <n v="143.74234486843184"/>
    <x v="639"/>
    <n v="261.52874260474852"/>
    <x v="10"/>
    <x v="2"/>
    <x v="28"/>
  </r>
  <r>
    <x v="10297"/>
    <s v="Product857"/>
    <n v="2"/>
    <x v="0"/>
    <x v="0"/>
    <n v="8.9194875420535169E-2"/>
    <x v="856"/>
    <x v="1"/>
    <x v="2"/>
    <n v="116"/>
    <n v="229.98436621227609"/>
    <x v="313"/>
    <n v="418.94187863860276"/>
    <x v="11"/>
    <x v="2"/>
    <x v="28"/>
  </r>
  <r>
    <x v="10298"/>
    <s v="Product858"/>
    <n v="15"/>
    <x v="2"/>
    <x v="1"/>
    <n v="2.5812502613646593E-2"/>
    <x v="857"/>
    <x v="2"/>
    <x v="3"/>
    <n v="12"/>
    <n v="238.18580171674068"/>
    <x v="641"/>
    <n v="3480.5644513109069"/>
    <x v="12"/>
    <x v="2"/>
    <x v="28"/>
  </r>
  <r>
    <x v="10299"/>
    <s v="Product859"/>
    <n v="14"/>
    <x v="2"/>
    <x v="1"/>
    <n v="5.114205412983102E-2"/>
    <x v="858"/>
    <x v="3"/>
    <x v="0"/>
    <n v="118"/>
    <n v="228.63995363099201"/>
    <x v="1353"/>
    <n v="3037.2557144461525"/>
    <x v="13"/>
    <x v="2"/>
    <x v="28"/>
  </r>
  <r>
    <x v="10300"/>
    <s v="Product860"/>
    <n v="4"/>
    <x v="1"/>
    <x v="0"/>
    <n v="4.9216254748315195E-2"/>
    <x v="859"/>
    <x v="4"/>
    <x v="0"/>
    <n v="110"/>
    <n v="138.6993791353438"/>
    <x v="432"/>
    <n v="527.49246063354235"/>
    <x v="14"/>
    <x v="2"/>
    <x v="28"/>
  </r>
  <r>
    <x v="10301"/>
    <s v="Product861"/>
    <n v="13"/>
    <x v="1"/>
    <x v="0"/>
    <n v="6.2914321517223537E-2"/>
    <x v="860"/>
    <x v="0"/>
    <x v="1"/>
    <n v="197"/>
    <n v="222.8105162719296"/>
    <x v="1639"/>
    <n v="2714.3030695791249"/>
    <x v="15"/>
    <x v="2"/>
    <x v="28"/>
  </r>
  <r>
    <x v="10302"/>
    <s v="Product862"/>
    <n v="6"/>
    <x v="1"/>
    <x v="0"/>
    <n v="4.2614451750764941E-2"/>
    <x v="861"/>
    <x v="1"/>
    <x v="0"/>
    <n v="93"/>
    <n v="226.64443365444112"/>
    <x v="172"/>
    <n v="1301.9166322313667"/>
    <x v="16"/>
    <x v="2"/>
    <x v="28"/>
  </r>
  <r>
    <x v="10303"/>
    <s v="Product863"/>
    <n v="15"/>
    <x v="1"/>
    <x v="0"/>
    <n v="4.5698562104721233E-4"/>
    <x v="862"/>
    <x v="2"/>
    <x v="1"/>
    <n v="102"/>
    <n v="288.75094067097729"/>
    <x v="1040"/>
    <n v="4329.2847846454024"/>
    <x v="17"/>
    <x v="2"/>
    <x v="28"/>
  </r>
  <r>
    <x v="10304"/>
    <s v="Product864"/>
    <n v="5"/>
    <x v="0"/>
    <x v="1"/>
    <n v="4.434669369861817E-2"/>
    <x v="863"/>
    <x v="3"/>
    <x v="2"/>
    <n v="199"/>
    <n v="55.236883488262123"/>
    <x v="126"/>
    <n v="263.93655167670954"/>
    <x v="18"/>
    <x v="2"/>
    <x v="28"/>
  </r>
  <r>
    <x v="10305"/>
    <s v="Product865"/>
    <n v="15"/>
    <x v="1"/>
    <x v="0"/>
    <n v="1.692567727367188E-2"/>
    <x v="864"/>
    <x v="0"/>
    <x v="0"/>
    <n v="146"/>
    <n v="64.979295905018304"/>
    <x v="55"/>
    <n v="958.19215969589311"/>
    <x v="19"/>
    <x v="2"/>
    <x v="28"/>
  </r>
  <r>
    <x v="10306"/>
    <s v="Product866"/>
    <n v="3"/>
    <x v="2"/>
    <x v="0"/>
    <n v="8.9138030192059903E-2"/>
    <x v="865"/>
    <x v="1"/>
    <x v="3"/>
    <n v="40"/>
    <n v="133.65464645486406"/>
    <x v="109"/>
    <n v="365.22280363158387"/>
    <x v="20"/>
    <x v="2"/>
    <x v="28"/>
  </r>
  <r>
    <x v="10307"/>
    <s v="Product867"/>
    <n v="13"/>
    <x v="0"/>
    <x v="0"/>
    <n v="2.1667365917785966E-2"/>
    <x v="866"/>
    <x v="2"/>
    <x v="3"/>
    <n v="130"/>
    <n v="89.095090146019274"/>
    <x v="493"/>
    <n v="1133.1402449425157"/>
    <x v="21"/>
    <x v="2"/>
    <x v="28"/>
  </r>
  <r>
    <x v="10308"/>
    <s v="Product868"/>
    <n v="9"/>
    <x v="0"/>
    <x v="0"/>
    <n v="7.2777503637654006E-2"/>
    <x v="867"/>
    <x v="3"/>
    <x v="2"/>
    <n v="182"/>
    <n v="148.73626068317247"/>
    <x v="866"/>
    <n v="1241.2044623722666"/>
    <x v="22"/>
    <x v="2"/>
    <x v="28"/>
  </r>
  <r>
    <x v="10309"/>
    <s v="Product869"/>
    <n v="14"/>
    <x v="0"/>
    <x v="0"/>
    <n v="2.271732614947344E-2"/>
    <x v="868"/>
    <x v="4"/>
    <x v="3"/>
    <n v="99"/>
    <n v="219.98610906568712"/>
    <x v="606"/>
    <n v="3009.8405802876359"/>
    <x v="23"/>
    <x v="2"/>
    <x v="28"/>
  </r>
  <r>
    <x v="10310"/>
    <s v="Product870"/>
    <n v="3"/>
    <x v="1"/>
    <x v="1"/>
    <n v="9.3771703040459356E-2"/>
    <x v="869"/>
    <x v="0"/>
    <x v="0"/>
    <n v="104"/>
    <n v="64.686876890210783"/>
    <x v="239"/>
    <n v="175.86323483954155"/>
    <x v="24"/>
    <x v="2"/>
    <x v="28"/>
  </r>
  <r>
    <x v="10311"/>
    <s v="Product871"/>
    <n v="15"/>
    <x v="1"/>
    <x v="1"/>
    <n v="3.1621610485646282E-2"/>
    <x v="870"/>
    <x v="1"/>
    <x v="0"/>
    <n v="44"/>
    <n v="203.84824228117719"/>
    <x v="726"/>
    <n v="2961.0334884836725"/>
    <x v="25"/>
    <x v="2"/>
    <x v="28"/>
  </r>
  <r>
    <x v="10312"/>
    <s v="Product872"/>
    <n v="14"/>
    <x v="1"/>
    <x v="0"/>
    <n v="4.9504349335337497E-2"/>
    <x v="871"/>
    <x v="2"/>
    <x v="1"/>
    <n v="6"/>
    <n v="290.67985545958766"/>
    <x v="148"/>
    <n v="3868.0591369023914"/>
    <x v="26"/>
    <x v="2"/>
    <x v="28"/>
  </r>
  <r>
    <x v="10313"/>
    <s v="Product873"/>
    <n v="13"/>
    <x v="0"/>
    <x v="0"/>
    <n v="1.0726617178732878E-2"/>
    <x v="872"/>
    <x v="3"/>
    <x v="0"/>
    <n v="181"/>
    <n v="154.03061474149669"/>
    <x v="828"/>
    <n v="1980.9190349436769"/>
    <x v="27"/>
    <x v="2"/>
    <x v="28"/>
  </r>
  <r>
    <x v="10314"/>
    <s v="Product874"/>
    <n v="2"/>
    <x v="2"/>
    <x v="0"/>
    <n v="8.1106759644776177E-2"/>
    <x v="873"/>
    <x v="4"/>
    <x v="1"/>
    <n v="60"/>
    <n v="102.20688374102035"/>
    <x v="109"/>
    <n v="187.83442917479167"/>
    <x v="28"/>
    <x v="2"/>
    <x v="28"/>
  </r>
  <r>
    <x v="10315"/>
    <s v="Product875"/>
    <n v="7"/>
    <x v="2"/>
    <x v="0"/>
    <n v="6.7464014006444917E-2"/>
    <x v="874"/>
    <x v="0"/>
    <x v="2"/>
    <n v="21"/>
    <n v="184.09266223700962"/>
    <x v="620"/>
    <n v="1201.711226053578"/>
    <x v="29"/>
    <x v="2"/>
    <x v="28"/>
  </r>
  <r>
    <x v="10316"/>
    <s v="Product876"/>
    <n v="13"/>
    <x v="1"/>
    <x v="1"/>
    <n v="6.3632890857192745E-2"/>
    <x v="875"/>
    <x v="1"/>
    <x v="0"/>
    <n v="216"/>
    <n v="161.76413164567552"/>
    <x v="1328"/>
    <n v="1969.11796005675"/>
    <x v="30"/>
    <x v="2"/>
    <x v="28"/>
  </r>
  <r>
    <x v="10317"/>
    <s v="Product877"/>
    <n v="9"/>
    <x v="1"/>
    <x v="0"/>
    <n v="7.5557113154435543E-2"/>
    <x v="876"/>
    <x v="2"/>
    <x v="3"/>
    <n v="130"/>
    <n v="135.66890886806445"/>
    <x v="497"/>
    <n v="1128.7634199226316"/>
    <x v="0"/>
    <x v="3"/>
    <x v="28"/>
  </r>
  <r>
    <x v="10318"/>
    <s v="Product878"/>
    <n v="9"/>
    <x v="1"/>
    <x v="0"/>
    <n v="5.4206760286093891E-2"/>
    <x v="877"/>
    <x v="3"/>
    <x v="3"/>
    <n v="199"/>
    <n v="87.21468553087746"/>
    <x v="1195"/>
    <n v="742.38353980990314"/>
    <x v="1"/>
    <x v="3"/>
    <x v="28"/>
  </r>
  <r>
    <x v="10319"/>
    <s v="Product879"/>
    <n v="9"/>
    <x v="1"/>
    <x v="0"/>
    <n v="3.1303806435693374E-2"/>
    <x v="878"/>
    <x v="4"/>
    <x v="2"/>
    <n v="66"/>
    <n v="284.23729676302651"/>
    <x v="282"/>
    <n v="2478.0562869901678"/>
    <x v="2"/>
    <x v="3"/>
    <x v="28"/>
  </r>
  <r>
    <x v="10320"/>
    <s v="Product880"/>
    <n v="3"/>
    <x v="0"/>
    <x v="0"/>
    <n v="1.322276139464318E-3"/>
    <x v="879"/>
    <x v="0"/>
    <x v="3"/>
    <n v="8"/>
    <n v="156.74524805295238"/>
    <x v="741"/>
    <n v="469.61396265443261"/>
    <x v="3"/>
    <x v="3"/>
    <x v="28"/>
  </r>
  <r>
    <x v="10321"/>
    <s v="Product881"/>
    <n v="10"/>
    <x v="1"/>
    <x v="0"/>
    <n v="5.3859322008279267E-2"/>
    <x v="880"/>
    <x v="1"/>
    <x v="0"/>
    <n v="224"/>
    <n v="162.74193433898472"/>
    <x v="52"/>
    <n v="1539.767640931711"/>
    <x v="4"/>
    <x v="3"/>
    <x v="28"/>
  </r>
  <r>
    <x v="10322"/>
    <s v="Product882"/>
    <n v="13"/>
    <x v="2"/>
    <x v="1"/>
    <n v="8.5810032559624883E-2"/>
    <x v="881"/>
    <x v="2"/>
    <x v="0"/>
    <n v="52"/>
    <n v="284.78818054868822"/>
    <x v="382"/>
    <n v="3384.5564675417163"/>
    <x v="5"/>
    <x v="3"/>
    <x v="28"/>
  </r>
  <r>
    <x v="10323"/>
    <s v="Product883"/>
    <n v="3"/>
    <x v="0"/>
    <x v="1"/>
    <n v="7.3118106487690945E-2"/>
    <x v="882"/>
    <x v="3"/>
    <x v="1"/>
    <n v="246"/>
    <n v="262.3114401464702"/>
    <x v="971"/>
    <n v="729.39517299870306"/>
    <x v="6"/>
    <x v="3"/>
    <x v="28"/>
  </r>
  <r>
    <x v="10324"/>
    <s v="Product884"/>
    <n v="14"/>
    <x v="0"/>
    <x v="0"/>
    <n v="4.9599715996527086E-2"/>
    <x v="883"/>
    <x v="4"/>
    <x v="0"/>
    <n v="21"/>
    <n v="101.11356484266121"/>
    <x v="656"/>
    <n v="1345.3770504029631"/>
    <x v="7"/>
    <x v="3"/>
    <x v="28"/>
  </r>
  <r>
    <x v="10325"/>
    <s v="Product885"/>
    <n v="1"/>
    <x v="0"/>
    <x v="0"/>
    <n v="7.5471849653405032E-2"/>
    <x v="884"/>
    <x v="0"/>
    <x v="1"/>
    <n v="107"/>
    <n v="273.92808820533673"/>
    <x v="942"/>
    <n v="253.2542287164589"/>
    <x v="8"/>
    <x v="3"/>
    <x v="28"/>
  </r>
  <r>
    <x v="10326"/>
    <s v="Product886"/>
    <n v="12"/>
    <x v="1"/>
    <x v="0"/>
    <n v="2.5056833056454422E-2"/>
    <x v="885"/>
    <x v="1"/>
    <x v="2"/>
    <n v="228"/>
    <n v="182.04442566783442"/>
    <x v="880"/>
    <n v="2129.7956266202086"/>
    <x v="9"/>
    <x v="3"/>
    <x v="28"/>
  </r>
  <r>
    <x v="10327"/>
    <s v="Product887"/>
    <n v="11"/>
    <x v="1"/>
    <x v="0"/>
    <n v="9.9028501301456628E-2"/>
    <x v="886"/>
    <x v="2"/>
    <x v="0"/>
    <n v="58"/>
    <n v="80.595574430101635"/>
    <x v="1527"/>
    <n v="798.75747031034541"/>
    <x v="10"/>
    <x v="3"/>
    <x v="28"/>
  </r>
  <r>
    <x v="10328"/>
    <s v="Product888"/>
    <n v="13"/>
    <x v="1"/>
    <x v="1"/>
    <n v="3.7454744974895538E-3"/>
    <x v="887"/>
    <x v="3"/>
    <x v="3"/>
    <n v="133"/>
    <n v="25.708931305101242"/>
    <x v="553"/>
    <n v="332.96430906102358"/>
    <x v="11"/>
    <x v="3"/>
    <x v="28"/>
  </r>
  <r>
    <x v="10329"/>
    <s v="Product889"/>
    <n v="15"/>
    <x v="0"/>
    <x v="0"/>
    <n v="3.7229699852495128E-2"/>
    <x v="888"/>
    <x v="0"/>
    <x v="3"/>
    <n v="103"/>
    <n v="243.7750748258573"/>
    <x v="1594"/>
    <n v="3520.4910293785665"/>
    <x v="12"/>
    <x v="3"/>
    <x v="28"/>
  </r>
  <r>
    <x v="10330"/>
    <s v="Product890"/>
    <n v="9"/>
    <x v="2"/>
    <x v="0"/>
    <n v="1.2443741068631665E-3"/>
    <x v="889"/>
    <x v="1"/>
    <x v="2"/>
    <n v="68"/>
    <n v="187.14938151903817"/>
    <x v="1"/>
    <n v="1682.2484790710437"/>
    <x v="13"/>
    <x v="3"/>
    <x v="28"/>
  </r>
  <r>
    <x v="10331"/>
    <s v="Product891"/>
    <n v="13"/>
    <x v="2"/>
    <x v="0"/>
    <n v="9.0475221455255661E-2"/>
    <x v="890"/>
    <x v="2"/>
    <x v="3"/>
    <n v="244"/>
    <n v="140.41137752144846"/>
    <x v="580"/>
    <n v="1660.1991515896527"/>
    <x v="14"/>
    <x v="3"/>
    <x v="28"/>
  </r>
  <r>
    <x v="10332"/>
    <s v="Product892"/>
    <n v="8"/>
    <x v="1"/>
    <x v="0"/>
    <n v="4.8368368775922814E-2"/>
    <x v="891"/>
    <x v="3"/>
    <x v="0"/>
    <n v="228"/>
    <n v="280.80009542321625"/>
    <x v="1640"/>
    <n v="2137.7460228437744"/>
    <x v="15"/>
    <x v="3"/>
    <x v="28"/>
  </r>
  <r>
    <x v="10333"/>
    <s v="Product893"/>
    <n v="15"/>
    <x v="1"/>
    <x v="0"/>
    <n v="4.8504897221604483E-2"/>
    <x v="892"/>
    <x v="4"/>
    <x v="0"/>
    <n v="52"/>
    <n v="316.16611557202719"/>
    <x v="454"/>
    <n v="4512.4576594687815"/>
    <x v="16"/>
    <x v="3"/>
    <x v="28"/>
  </r>
  <r>
    <x v="10334"/>
    <s v="Product894"/>
    <n v="11"/>
    <x v="1"/>
    <x v="1"/>
    <n v="7.3424981094731542E-2"/>
    <x v="893"/>
    <x v="0"/>
    <x v="1"/>
    <n v="192"/>
    <n v="120.99378585217025"/>
    <x v="648"/>
    <n v="1233.2080135473414"/>
    <x v="17"/>
    <x v="3"/>
    <x v="28"/>
  </r>
  <r>
    <x v="10335"/>
    <s v="Product895"/>
    <n v="4"/>
    <x v="1"/>
    <x v="1"/>
    <n v="9.3983668671704421E-2"/>
    <x v="894"/>
    <x v="1"/>
    <x v="0"/>
    <n v="192"/>
    <n v="90.155774006024814"/>
    <x v="706"/>
    <n v="326.73041445200607"/>
    <x v="18"/>
    <x v="3"/>
    <x v="28"/>
  </r>
  <r>
    <x v="10336"/>
    <s v="Product896"/>
    <n v="14"/>
    <x v="0"/>
    <x v="0"/>
    <n v="7.8859292097542971E-2"/>
    <x v="895"/>
    <x v="2"/>
    <x v="1"/>
    <n v="106"/>
    <n v="162.11164225779171"/>
    <x v="1134"/>
    <n v="2090.5868607200096"/>
    <x v="19"/>
    <x v="3"/>
    <x v="28"/>
  </r>
  <r>
    <x v="10337"/>
    <s v="Product897"/>
    <n v="8"/>
    <x v="1"/>
    <x v="0"/>
    <n v="6.27621179616E-2"/>
    <x v="896"/>
    <x v="3"/>
    <x v="2"/>
    <n v="243"/>
    <n v="152.3334888530261"/>
    <x v="136"/>
    <n v="1142.1817316490431"/>
    <x v="20"/>
    <x v="3"/>
    <x v="28"/>
  </r>
  <r>
    <x v="10338"/>
    <s v="Product898"/>
    <n v="3"/>
    <x v="2"/>
    <x v="0"/>
    <n v="2.7319132554625848E-2"/>
    <x v="897"/>
    <x v="4"/>
    <x v="0"/>
    <n v="167"/>
    <n v="41.78249980930444"/>
    <x v="1389"/>
    <n v="121.92311447565127"/>
    <x v="21"/>
    <x v="3"/>
    <x v="28"/>
  </r>
  <r>
    <x v="10339"/>
    <s v="Product899"/>
    <n v="11"/>
    <x v="0"/>
    <x v="0"/>
    <n v="5.6055288027112571E-4"/>
    <x v="898"/>
    <x v="0"/>
    <x v="3"/>
    <n v="84"/>
    <n v="57.366926668884112"/>
    <x v="72"/>
    <n v="630.68246420198318"/>
    <x v="22"/>
    <x v="3"/>
    <x v="28"/>
  </r>
  <r>
    <x v="10340"/>
    <s v="Product900"/>
    <n v="4"/>
    <x v="0"/>
    <x v="1"/>
    <n v="5.8959583209472478E-5"/>
    <x v="899"/>
    <x v="1"/>
    <x v="3"/>
    <n v="175"/>
    <n v="282.09442384233665"/>
    <x v="699"/>
    <n v="1128.3111666907248"/>
    <x v="23"/>
    <x v="3"/>
    <x v="28"/>
  </r>
  <r>
    <x v="10341"/>
    <s v="Product901"/>
    <n v="9"/>
    <x v="0"/>
    <x v="0"/>
    <n v="5.3560347752354076E-2"/>
    <x v="900"/>
    <x v="2"/>
    <x v="2"/>
    <n v="49"/>
    <n v="271.25840145978304"/>
    <x v="985"/>
    <n v="2310.5673643216446"/>
    <x v="24"/>
    <x v="3"/>
    <x v="28"/>
  </r>
  <r>
    <x v="10342"/>
    <s v="Product902"/>
    <n v="7"/>
    <x v="1"/>
    <x v="0"/>
    <n v="7.0667949909081026E-2"/>
    <x v="901"/>
    <x v="3"/>
    <x v="3"/>
    <n v="133"/>
    <n v="122.82232176807189"/>
    <x v="203"/>
    <n v="798.99904059954133"/>
    <x v="25"/>
    <x v="3"/>
    <x v="28"/>
  </r>
  <r>
    <x v="10343"/>
    <s v="Product903"/>
    <n v="1"/>
    <x v="1"/>
    <x v="0"/>
    <n v="4.16617525057906E-2"/>
    <x v="902"/>
    <x v="4"/>
    <x v="0"/>
    <n v="33"/>
    <n v="28.806561489599069"/>
    <x v="615"/>
    <n v="27.606429654276553"/>
    <x v="26"/>
    <x v="3"/>
    <x v="28"/>
  </r>
  <r>
    <x v="10344"/>
    <s v="Product904"/>
    <n v="3"/>
    <x v="1"/>
    <x v="0"/>
    <n v="3.8038379138830562E-2"/>
    <x v="903"/>
    <x v="0"/>
    <x v="0"/>
    <n v="197"/>
    <n v="232.77758779177736"/>
    <x v="813"/>
    <n v="671.76931695699398"/>
    <x v="27"/>
    <x v="3"/>
    <x v="28"/>
  </r>
  <r>
    <x v="10345"/>
    <s v="Product905"/>
    <n v="3"/>
    <x v="0"/>
    <x v="0"/>
    <n v="6.1255739434570369E-2"/>
    <x v="904"/>
    <x v="1"/>
    <x v="1"/>
    <n v="103"/>
    <n v="135.47994476457657"/>
    <x v="1229"/>
    <n v="381.54306170840306"/>
    <x v="28"/>
    <x v="3"/>
    <x v="28"/>
  </r>
  <r>
    <x v="10346"/>
    <s v="Product906"/>
    <n v="8"/>
    <x v="2"/>
    <x v="1"/>
    <n v="9.0717910623056564E-2"/>
    <x v="905"/>
    <x v="2"/>
    <x v="0"/>
    <n v="91"/>
    <n v="175.69588220305485"/>
    <x v="638"/>
    <n v="1278.0569509161523"/>
    <x v="29"/>
    <x v="3"/>
    <x v="28"/>
  </r>
  <r>
    <x v="10347"/>
    <s v="Product907"/>
    <n v="10"/>
    <x v="2"/>
    <x v="1"/>
    <n v="3.4345186864457034E-2"/>
    <x v="906"/>
    <x v="3"/>
    <x v="1"/>
    <n v="118"/>
    <n v="54.793457550008206"/>
    <x v="858"/>
    <n v="529.11566011503476"/>
    <x v="0"/>
    <x v="4"/>
    <x v="28"/>
  </r>
  <r>
    <x v="10348"/>
    <s v="Product908"/>
    <n v="12"/>
    <x v="1"/>
    <x v="0"/>
    <n v="7.1943957710396841E-2"/>
    <x v="907"/>
    <x v="4"/>
    <x v="2"/>
    <n v="77"/>
    <n v="255.70196781767126"/>
    <x v="72"/>
    <n v="2847.6690751023775"/>
    <x v="1"/>
    <x v="4"/>
    <x v="28"/>
  </r>
  <r>
    <x v="10349"/>
    <s v="Product909"/>
    <n v="14"/>
    <x v="1"/>
    <x v="0"/>
    <n v="7.216693457241577E-2"/>
    <x v="908"/>
    <x v="0"/>
    <x v="0"/>
    <n v="42"/>
    <n v="294.07380941895497"/>
    <x v="436"/>
    <n v="3819.9196567721865"/>
    <x v="2"/>
    <x v="4"/>
    <x v="28"/>
  </r>
  <r>
    <x v="10350"/>
    <s v="Product910"/>
    <n v="1"/>
    <x v="1"/>
    <x v="0"/>
    <n v="1.320060486019612E-2"/>
    <x v="909"/>
    <x v="1"/>
    <x v="3"/>
    <n v="148"/>
    <n v="149.9187754832169"/>
    <x v="569"/>
    <n v="147.93975696693849"/>
    <x v="3"/>
    <x v="4"/>
    <x v="28"/>
  </r>
  <r>
    <x v="10351"/>
    <s v="Product911"/>
    <n v="10"/>
    <x v="1"/>
    <x v="0"/>
    <n v="7.3519354914441698E-2"/>
    <x v="910"/>
    <x v="2"/>
    <x v="3"/>
    <n v="214"/>
    <n v="277.46574152528399"/>
    <x v="222"/>
    <n v="2570.6663919748789"/>
    <x v="4"/>
    <x v="4"/>
    <x v="28"/>
  </r>
  <r>
    <x v="10352"/>
    <s v="Product912"/>
    <n v="7"/>
    <x v="0"/>
    <x v="1"/>
    <n v="1.648678029804691E-2"/>
    <x v="911"/>
    <x v="3"/>
    <x v="2"/>
    <n v="16"/>
    <n v="310.31443531893018"/>
    <x v="300"/>
    <n v="2136.3884458036014"/>
    <x v="5"/>
    <x v="4"/>
    <x v="28"/>
  </r>
  <r>
    <x v="10353"/>
    <s v="Product913"/>
    <n v="8"/>
    <x v="1"/>
    <x v="0"/>
    <n v="9.0723191188926272E-2"/>
    <x v="912"/>
    <x v="0"/>
    <x v="3"/>
    <n v="32"/>
    <n v="159.83453572166613"/>
    <x v="1215"/>
    <n v="1162.6706926303691"/>
    <x v="6"/>
    <x v="4"/>
    <x v="28"/>
  </r>
  <r>
    <x v="10354"/>
    <s v="Product914"/>
    <n v="7"/>
    <x v="2"/>
    <x v="0"/>
    <n v="6.977471288276986E-2"/>
    <x v="913"/>
    <x v="1"/>
    <x v="0"/>
    <n v="216"/>
    <n v="247.60432643235046"/>
    <x v="309"/>
    <n v="1612.2946395290112"/>
    <x v="7"/>
    <x v="4"/>
    <x v="28"/>
  </r>
  <r>
    <x v="10355"/>
    <s v="Product915"/>
    <n v="12"/>
    <x v="0"/>
    <x v="0"/>
    <n v="9.5360646434042115E-2"/>
    <x v="914"/>
    <x v="2"/>
    <x v="0"/>
    <n v="107"/>
    <n v="156.19074704145567"/>
    <x v="920"/>
    <n v="1695.5555572387982"/>
    <x v="8"/>
    <x v="4"/>
    <x v="28"/>
  </r>
  <r>
    <x v="10356"/>
    <s v="Product916"/>
    <n v="15"/>
    <x v="0"/>
    <x v="0"/>
    <n v="4.6213661162796627E-2"/>
    <x v="915"/>
    <x v="3"/>
    <x v="1"/>
    <n v="170"/>
    <n v="111.88660636639128"/>
    <x v="1417"/>
    <n v="1600.7387497667951"/>
    <x v="9"/>
    <x v="4"/>
    <x v="28"/>
  </r>
  <r>
    <x v="10357"/>
    <s v="Product917"/>
    <n v="3"/>
    <x v="0"/>
    <x v="0"/>
    <n v="1.6797375629426993E-2"/>
    <x v="916"/>
    <x v="4"/>
    <x v="0"/>
    <n v="105"/>
    <n v="311.49746510943629"/>
    <x v="114"/>
    <n v="918.79537554113642"/>
    <x v="10"/>
    <x v="4"/>
    <x v="28"/>
  </r>
  <r>
    <x v="10358"/>
    <s v="Product918"/>
    <n v="9"/>
    <x v="1"/>
    <x v="1"/>
    <n v="2.7766501826834912E-2"/>
    <x v="917"/>
    <x v="0"/>
    <x v="1"/>
    <n v="96"/>
    <n v="141.66559530465031"/>
    <x v="296"/>
    <n v="1239.5883356444167"/>
    <x v="11"/>
    <x v="4"/>
    <x v="28"/>
  </r>
  <r>
    <x v="10359"/>
    <s v="Product919"/>
    <n v="5"/>
    <x v="1"/>
    <x v="1"/>
    <n v="1.8277828382011887E-2"/>
    <x v="918"/>
    <x v="1"/>
    <x v="2"/>
    <n v="59"/>
    <n v="72.404591551031046"/>
    <x v="786"/>
    <n v="355.40596426295815"/>
    <x v="12"/>
    <x v="4"/>
    <x v="28"/>
  </r>
  <r>
    <x v="10360"/>
    <s v="Product920"/>
    <n v="3"/>
    <x v="1"/>
    <x v="0"/>
    <n v="1.7026345303380153E-2"/>
    <x v="919"/>
    <x v="2"/>
    <x v="0"/>
    <n v="27"/>
    <n v="242.51505207788077"/>
    <x v="898"/>
    <n v="715.15772117980669"/>
    <x v="13"/>
    <x v="4"/>
    <x v="28"/>
  </r>
  <r>
    <x v="10361"/>
    <s v="Product921"/>
    <n v="14"/>
    <x v="0"/>
    <x v="0"/>
    <n v="8.9852984599489052E-2"/>
    <x v="920"/>
    <x v="3"/>
    <x v="3"/>
    <n v="27"/>
    <n v="155.2843246367938"/>
    <x v="89"/>
    <n v="1978.6419044932666"/>
    <x v="14"/>
    <x v="4"/>
    <x v="28"/>
  </r>
  <r>
    <x v="10362"/>
    <s v="Product922"/>
    <n v="8"/>
    <x v="2"/>
    <x v="0"/>
    <n v="6.4531986644184705E-2"/>
    <x v="921"/>
    <x v="4"/>
    <x v="3"/>
    <n v="167"/>
    <n v="108.62687433304467"/>
    <x v="408"/>
    <n v="812.93573063508086"/>
    <x v="15"/>
    <x v="4"/>
    <x v="28"/>
  </r>
  <r>
    <x v="10363"/>
    <s v="Product923"/>
    <n v="9"/>
    <x v="2"/>
    <x v="0"/>
    <n v="9.6505084067691663E-2"/>
    <x v="922"/>
    <x v="0"/>
    <x v="2"/>
    <n v="31"/>
    <n v="267.42577778219982"/>
    <x v="634"/>
    <n v="2174.5604755391473"/>
    <x v="16"/>
    <x v="4"/>
    <x v="28"/>
  </r>
  <r>
    <x v="10364"/>
    <s v="Product924"/>
    <n v="2"/>
    <x v="1"/>
    <x v="1"/>
    <n v="5.3231135395102928E-2"/>
    <x v="923"/>
    <x v="1"/>
    <x v="3"/>
    <n v="138"/>
    <n v="187.05010254245587"/>
    <x v="661"/>
    <n v="354.18642641670101"/>
    <x v="17"/>
    <x v="4"/>
    <x v="28"/>
  </r>
  <r>
    <x v="10365"/>
    <s v="Product925"/>
    <n v="12"/>
    <x v="1"/>
    <x v="0"/>
    <n v="3.4223317394759256E-3"/>
    <x v="924"/>
    <x v="2"/>
    <x v="0"/>
    <n v="46"/>
    <n v="173.02243039002312"/>
    <x v="237"/>
    <n v="2069.1634828182969"/>
    <x v="18"/>
    <x v="4"/>
    <x v="28"/>
  </r>
  <r>
    <x v="10366"/>
    <s v="Product926"/>
    <n v="11"/>
    <x v="1"/>
    <x v="0"/>
    <n v="1.2886075126436448E-2"/>
    <x v="925"/>
    <x v="3"/>
    <x v="0"/>
    <n v="182"/>
    <n v="307.90099214642947"/>
    <x v="1124"/>
    <n v="3343.2669251313887"/>
    <x v="19"/>
    <x v="4"/>
    <x v="28"/>
  </r>
  <r>
    <x v="10367"/>
    <s v="Product927"/>
    <n v="6"/>
    <x v="1"/>
    <x v="0"/>
    <n v="2.1063566603299312E-2"/>
    <x v="926"/>
    <x v="4"/>
    <x v="1"/>
    <n v="207"/>
    <n v="303.45707724342446"/>
    <x v="1022"/>
    <n v="1782.3911333139902"/>
    <x v="20"/>
    <x v="4"/>
    <x v="28"/>
  </r>
  <r>
    <x v="10368"/>
    <s v="Product928"/>
    <n v="12"/>
    <x v="0"/>
    <x v="0"/>
    <n v="1.5134161383578494E-2"/>
    <x v="927"/>
    <x v="0"/>
    <x v="0"/>
    <n v="60"/>
    <n v="82.000796246126129"/>
    <x v="104"/>
    <n v="969.11739554586381"/>
    <x v="21"/>
    <x v="4"/>
    <x v="28"/>
  </r>
  <r>
    <x v="10369"/>
    <s v="Product929"/>
    <n v="1"/>
    <x v="1"/>
    <x v="0"/>
    <n v="1.7846213519718979E-2"/>
    <x v="928"/>
    <x v="1"/>
    <x v="1"/>
    <n v="246"/>
    <n v="204.97035333494028"/>
    <x v="466"/>
    <n v="201.31240864411271"/>
    <x v="22"/>
    <x v="4"/>
    <x v="28"/>
  </r>
  <r>
    <x v="10370"/>
    <s v="Product930"/>
    <n v="8"/>
    <x v="2"/>
    <x v="1"/>
    <n v="6.9726697626745118E-2"/>
    <x v="929"/>
    <x v="2"/>
    <x v="2"/>
    <n v="48"/>
    <n v="88.918179762464575"/>
    <x v="425"/>
    <n v="661.74566982917315"/>
    <x v="23"/>
    <x v="4"/>
    <x v="28"/>
  </r>
  <r>
    <x v="10371"/>
    <s v="Product931"/>
    <n v="6"/>
    <x v="0"/>
    <x v="1"/>
    <n v="6.1799012307843133E-3"/>
    <x v="930"/>
    <x v="3"/>
    <x v="0"/>
    <n v="93"/>
    <n v="190.92433061566786"/>
    <x v="172"/>
    <n v="1138.4666226594566"/>
    <x v="24"/>
    <x v="4"/>
    <x v="28"/>
  </r>
  <r>
    <x v="10372"/>
    <s v="Product932"/>
    <n v="10"/>
    <x v="0"/>
    <x v="0"/>
    <n v="9.126198674533631E-2"/>
    <x v="931"/>
    <x v="4"/>
    <x v="3"/>
    <n v="124"/>
    <n v="275.94894886504579"/>
    <x v="1147"/>
    <n v="2507.6529955133451"/>
    <x v="25"/>
    <x v="4"/>
    <x v="28"/>
  </r>
  <r>
    <x v="10373"/>
    <s v="Product933"/>
    <n v="14"/>
    <x v="0"/>
    <x v="0"/>
    <n v="9.4005698431734439E-2"/>
    <x v="932"/>
    <x v="0"/>
    <x v="3"/>
    <n v="17"/>
    <n v="173.75450694695681"/>
    <x v="457"/>
    <n v="2203.888304320451"/>
    <x v="26"/>
    <x v="4"/>
    <x v="28"/>
  </r>
  <r>
    <x v="10374"/>
    <s v="Product934"/>
    <n v="10"/>
    <x v="1"/>
    <x v="0"/>
    <n v="6.2970269897970013E-2"/>
    <x v="933"/>
    <x v="1"/>
    <x v="2"/>
    <n v="126"/>
    <n v="223.58246636229529"/>
    <x v="65"/>
    <n v="2095.0341811100775"/>
    <x v="27"/>
    <x v="4"/>
    <x v="28"/>
  </r>
  <r>
    <x v="10375"/>
    <s v="Product935"/>
    <n v="9"/>
    <x v="1"/>
    <x v="0"/>
    <n v="2.8124518483452567E-2"/>
    <x v="934"/>
    <x v="2"/>
    <x v="3"/>
    <n v="63"/>
    <n v="233.67502395526654"/>
    <x v="754"/>
    <n v="2043.9272378242388"/>
    <x v="28"/>
    <x v="4"/>
    <x v="28"/>
  </r>
  <r>
    <x v="10376"/>
    <s v="Product936"/>
    <n v="10"/>
    <x v="1"/>
    <x v="1"/>
    <n v="2.9887056579354823E-2"/>
    <x v="935"/>
    <x v="3"/>
    <x v="0"/>
    <n v="79"/>
    <n v="181.5888513342183"/>
    <x v="327"/>
    <n v="1761.6169506021247"/>
    <x v="29"/>
    <x v="4"/>
    <x v="28"/>
  </r>
  <r>
    <x v="10377"/>
    <s v="Product937"/>
    <n v="2"/>
    <x v="0"/>
    <x v="0"/>
    <n v="5.1955168696471189E-2"/>
    <x v="936"/>
    <x v="0"/>
    <x v="0"/>
    <n v="16"/>
    <n v="238.6792261006305"/>
    <x v="856"/>
    <n v="452.55721328845812"/>
    <x v="30"/>
    <x v="4"/>
    <x v="28"/>
  </r>
  <r>
    <x v="10378"/>
    <s v="Product938"/>
    <n v="11"/>
    <x v="2"/>
    <x v="0"/>
    <n v="9.383817086465901E-2"/>
    <x v="937"/>
    <x v="1"/>
    <x v="1"/>
    <n v="87"/>
    <n v="248.59507008848158"/>
    <x v="74"/>
    <n v="2477.9409976794745"/>
    <x v="0"/>
    <x v="5"/>
    <x v="28"/>
  </r>
  <r>
    <x v="10379"/>
    <s v="Product939"/>
    <n v="3"/>
    <x v="2"/>
    <x v="0"/>
    <n v="2.5659831729962636E-2"/>
    <x v="938"/>
    <x v="2"/>
    <x v="0"/>
    <n v="238"/>
    <n v="136.68498483937196"/>
    <x v="1262"/>
    <n v="399.53301338514353"/>
    <x v="1"/>
    <x v="5"/>
    <x v="28"/>
  </r>
  <r>
    <x v="10380"/>
    <s v="Product940"/>
    <n v="3"/>
    <x v="1"/>
    <x v="0"/>
    <n v="5.364697602951634E-2"/>
    <x v="939"/>
    <x v="3"/>
    <x v="1"/>
    <n v="192"/>
    <n v="52.359977824325554"/>
    <x v="37"/>
    <n v="148.65307004723388"/>
    <x v="2"/>
    <x v="5"/>
    <x v="28"/>
  </r>
  <r>
    <x v="10381"/>
    <s v="Product941"/>
    <n v="11"/>
    <x v="1"/>
    <x v="0"/>
    <n v="9.0209082103290011E-2"/>
    <x v="940"/>
    <x v="4"/>
    <x v="2"/>
    <n v="190"/>
    <n v="309.52092186948994"/>
    <x v="231"/>
    <n v="3097.59255977467"/>
    <x v="3"/>
    <x v="5"/>
    <x v="28"/>
  </r>
  <r>
    <x v="10382"/>
    <s v="Product942"/>
    <n v="4"/>
    <x v="1"/>
    <x v="1"/>
    <n v="1.2154950032268443E-2"/>
    <x v="941"/>
    <x v="0"/>
    <x v="0"/>
    <n v="181"/>
    <n v="145.59429413479165"/>
    <x v="1024"/>
    <n v="575.29841105839944"/>
    <x v="4"/>
    <x v="5"/>
    <x v="28"/>
  </r>
  <r>
    <x v="10383"/>
    <s v="Product943"/>
    <n v="14"/>
    <x v="1"/>
    <x v="1"/>
    <n v="1.4939281915620551E-3"/>
    <x v="942"/>
    <x v="1"/>
    <x v="3"/>
    <n v="151"/>
    <n v="181.98317844380156"/>
    <x v="1279"/>
    <n v="2543.9583210038804"/>
    <x v="5"/>
    <x v="5"/>
    <x v="28"/>
  </r>
  <r>
    <x v="10384"/>
    <s v="Product944"/>
    <n v="13"/>
    <x v="0"/>
    <x v="0"/>
    <n v="6.3690938556692736E-2"/>
    <x v="943"/>
    <x v="2"/>
    <x v="3"/>
    <n v="94"/>
    <n v="129.9548642860982"/>
    <x v="1560"/>
    <n v="1581.8129211262167"/>
    <x v="6"/>
    <x v="5"/>
    <x v="28"/>
  </r>
  <r>
    <x v="10385"/>
    <s v="Product945"/>
    <n v="15"/>
    <x v="1"/>
    <x v="0"/>
    <n v="6.787029956590962E-2"/>
    <x v="944"/>
    <x v="3"/>
    <x v="2"/>
    <n v="237"/>
    <n v="236.23040423250345"/>
    <x v="1219"/>
    <n v="3302.9606389600126"/>
    <x v="7"/>
    <x v="5"/>
    <x v="28"/>
  </r>
  <r>
    <x v="10386"/>
    <s v="Product946"/>
    <n v="13"/>
    <x v="2"/>
    <x v="0"/>
    <n v="1.3808410878603206E-2"/>
    <x v="945"/>
    <x v="4"/>
    <x v="3"/>
    <n v="107"/>
    <n v="262.63733929797695"/>
    <x v="179"/>
    <n v="3367.1395550635357"/>
    <x v="8"/>
    <x v="5"/>
    <x v="28"/>
  </r>
  <r>
    <x v="10387"/>
    <s v="Product947"/>
    <n v="12"/>
    <x v="0"/>
    <x v="0"/>
    <n v="5.8228347542737646E-2"/>
    <x v="946"/>
    <x v="0"/>
    <x v="0"/>
    <n v="64"/>
    <n v="257.64434248218106"/>
    <x v="706"/>
    <n v="2911.705657988502"/>
    <x v="9"/>
    <x v="5"/>
    <x v="28"/>
  </r>
  <r>
    <x v="10388"/>
    <s v="Product948"/>
    <n v="6"/>
    <x v="0"/>
    <x v="1"/>
    <n v="3.2398962353629226E-2"/>
    <x v="947"/>
    <x v="1"/>
    <x v="0"/>
    <n v="40"/>
    <n v="268.67553865672994"/>
    <x v="102"/>
    <n v="1559.8243799666968"/>
    <x v="10"/>
    <x v="5"/>
    <x v="28"/>
  </r>
  <r>
    <x v="10389"/>
    <s v="Product949"/>
    <n v="15"/>
    <x v="0"/>
    <x v="0"/>
    <n v="6.4489233586149334E-3"/>
    <x v="948"/>
    <x v="2"/>
    <x v="1"/>
    <n v="77"/>
    <n v="170.22387356132882"/>
    <x v="262"/>
    <n v="2536.891692703879"/>
    <x v="11"/>
    <x v="5"/>
    <x v="28"/>
  </r>
  <r>
    <x v="10390"/>
    <s v="Product950"/>
    <n v="9"/>
    <x v="1"/>
    <x v="0"/>
    <n v="9.3406204603379617E-2"/>
    <x v="949"/>
    <x v="3"/>
    <x v="0"/>
    <n v="35"/>
    <n v="43.401552016469481"/>
    <x v="114"/>
    <n v="354.12819991843418"/>
    <x v="12"/>
    <x v="5"/>
    <x v="28"/>
  </r>
  <r>
    <x v="10391"/>
    <s v="Product951"/>
    <n v="5"/>
    <x v="1"/>
    <x v="0"/>
    <n v="6.7331299912351497E-2"/>
    <x v="950"/>
    <x v="4"/>
    <x v="1"/>
    <n v="58"/>
    <n v="249.38727254327034"/>
    <x v="799"/>
    <n v="1162.9785165066801"/>
    <x v="13"/>
    <x v="5"/>
    <x v="28"/>
  </r>
  <r>
    <x v="10392"/>
    <s v="Product952"/>
    <n v="5"/>
    <x v="1"/>
    <x v="0"/>
    <n v="5.5451069573839822E-2"/>
    <x v="951"/>
    <x v="0"/>
    <x v="2"/>
    <n v="7"/>
    <n v="303.18731165853683"/>
    <x v="478"/>
    <n v="1431.8762547292692"/>
    <x v="14"/>
    <x v="5"/>
    <x v="28"/>
  </r>
  <r>
    <x v="10393"/>
    <s v="Product953"/>
    <n v="11"/>
    <x v="0"/>
    <x v="0"/>
    <n v="1.4953746865179541E-2"/>
    <x v="952"/>
    <x v="1"/>
    <x v="0"/>
    <n v="62"/>
    <n v="44.075981393250075"/>
    <x v="1525"/>
    <n v="477.58568357127155"/>
    <x v="15"/>
    <x v="5"/>
    <x v="28"/>
  </r>
  <r>
    <x v="10394"/>
    <s v="Product954"/>
    <n v="5"/>
    <x v="2"/>
    <x v="1"/>
    <n v="1.9960242513805005E-2"/>
    <x v="953"/>
    <x v="2"/>
    <x v="3"/>
    <n v="63"/>
    <n v="44.810145418076132"/>
    <x v="114"/>
    <n v="219.57862024226233"/>
    <x v="16"/>
    <x v="5"/>
    <x v="28"/>
  </r>
  <r>
    <x v="10395"/>
    <s v="Product955"/>
    <n v="1"/>
    <x v="2"/>
    <x v="1"/>
    <n v="8.8532513467090015E-4"/>
    <x v="954"/>
    <x v="3"/>
    <x v="3"/>
    <n v="145"/>
    <n v="175.00438260362"/>
    <x v="10"/>
    <n v="174.84944682502345"/>
    <x v="17"/>
    <x v="5"/>
    <x v="28"/>
  </r>
  <r>
    <x v="10396"/>
    <s v="Product956"/>
    <n v="15"/>
    <x v="1"/>
    <x v="0"/>
    <n v="7.9858510217944045E-2"/>
    <x v="955"/>
    <x v="4"/>
    <x v="2"/>
    <n v="121"/>
    <n v="114.38355333588959"/>
    <x v="782"/>
    <n v="1578.7357975957602"/>
    <x v="18"/>
    <x v="5"/>
    <x v="28"/>
  </r>
  <r>
    <x v="10397"/>
    <s v="Product957"/>
    <n v="1"/>
    <x v="1"/>
    <x v="0"/>
    <n v="5.8588777911490912E-2"/>
    <x v="956"/>
    <x v="0"/>
    <x v="3"/>
    <n v="212"/>
    <n v="101.55874442458435"/>
    <x v="271"/>
    <n v="95.608541702522515"/>
    <x v="19"/>
    <x v="5"/>
    <x v="28"/>
  </r>
  <r>
    <x v="10398"/>
    <s v="Product958"/>
    <n v="14"/>
    <x v="1"/>
    <x v="0"/>
    <n v="1.4650086235347316E-2"/>
    <x v="957"/>
    <x v="1"/>
    <x v="0"/>
    <n v="195"/>
    <n v="156.63011147898783"/>
    <x v="1299"/>
    <n v="2160.6965357427603"/>
    <x v="20"/>
    <x v="5"/>
    <x v="28"/>
  </r>
  <r>
    <x v="10399"/>
    <s v="Product959"/>
    <n v="12"/>
    <x v="1"/>
    <x v="0"/>
    <n v="5.6366456617069072E-3"/>
    <x v="958"/>
    <x v="2"/>
    <x v="0"/>
    <n v="158"/>
    <n v="147.52972922608188"/>
    <x v="618"/>
    <n v="1760.3778770144027"/>
    <x v="21"/>
    <x v="5"/>
    <x v="28"/>
  </r>
  <r>
    <x v="10400"/>
    <s v="Product960"/>
    <n v="14"/>
    <x v="0"/>
    <x v="1"/>
    <n v="6.6633414297867857E-2"/>
    <x v="959"/>
    <x v="3"/>
    <x v="1"/>
    <n v="43"/>
    <n v="169.30659596470338"/>
    <x v="279"/>
    <n v="2212.3516717739581"/>
    <x v="22"/>
    <x v="5"/>
    <x v="28"/>
  </r>
  <r>
    <x v="10401"/>
    <s v="Product961"/>
    <n v="14"/>
    <x v="1"/>
    <x v="0"/>
    <n v="6.0908345257559594E-2"/>
    <x v="960"/>
    <x v="0"/>
    <x v="0"/>
    <n v="95"/>
    <n v="171.69072702984732"/>
    <x v="675"/>
    <n v="2257.2666053054877"/>
    <x v="23"/>
    <x v="5"/>
    <x v="28"/>
  </r>
  <r>
    <x v="10402"/>
    <s v="Product962"/>
    <n v="6"/>
    <x v="2"/>
    <x v="0"/>
    <n v="6.7432390548042703E-2"/>
    <x v="961"/>
    <x v="1"/>
    <x v="1"/>
    <n v="66"/>
    <n v="190.06864294956506"/>
    <x v="186"/>
    <n v="1063.5111599235211"/>
    <x v="24"/>
    <x v="5"/>
    <x v="28"/>
  </r>
  <r>
    <x v="10403"/>
    <s v="Product963"/>
    <n v="5"/>
    <x v="0"/>
    <x v="0"/>
    <n v="9.6760827453454462E-2"/>
    <x v="962"/>
    <x v="2"/>
    <x v="2"/>
    <n v="22"/>
    <n v="36.383777414753574"/>
    <x v="90"/>
    <n v="164.31626503109854"/>
    <x v="25"/>
    <x v="5"/>
    <x v="28"/>
  </r>
  <r>
    <x v="10404"/>
    <s v="Product964"/>
    <n v="5"/>
    <x v="0"/>
    <x v="0"/>
    <n v="5.5614072986613222E-2"/>
    <x v="963"/>
    <x v="3"/>
    <x v="0"/>
    <n v="46"/>
    <n v="181.75365664705583"/>
    <x v="189"/>
    <n v="858.22797760351307"/>
    <x v="26"/>
    <x v="5"/>
    <x v="28"/>
  </r>
  <r>
    <x v="10405"/>
    <s v="Product965"/>
    <n v="7"/>
    <x v="0"/>
    <x v="0"/>
    <n v="5.6233709756755325E-2"/>
    <x v="964"/>
    <x v="4"/>
    <x v="3"/>
    <n v="246"/>
    <n v="237.56544828644024"/>
    <x v="549"/>
    <n v="1569.4438327348696"/>
    <x v="27"/>
    <x v="5"/>
    <x v="28"/>
  </r>
  <r>
    <x v="10406"/>
    <s v="Product966"/>
    <n v="9"/>
    <x v="1"/>
    <x v="1"/>
    <n v="8.1900574766798878E-2"/>
    <x v="965"/>
    <x v="0"/>
    <x v="3"/>
    <n v="19"/>
    <n v="270.26626115699486"/>
    <x v="1307"/>
    <n v="2233.1816912534687"/>
    <x v="28"/>
    <x v="5"/>
    <x v="28"/>
  </r>
  <r>
    <x v="10407"/>
    <s v="Product967"/>
    <n v="14"/>
    <x v="1"/>
    <x v="1"/>
    <n v="4.4527671682405484E-2"/>
    <x v="966"/>
    <x v="1"/>
    <x v="2"/>
    <n v="5"/>
    <n v="174.99663360201404"/>
    <x v="219"/>
    <n v="2340.862173376403"/>
    <x v="29"/>
    <x v="5"/>
    <x v="28"/>
  </r>
  <r>
    <x v="10408"/>
    <s v="Product968"/>
    <n v="6"/>
    <x v="1"/>
    <x v="0"/>
    <n v="8.8621552968128403E-2"/>
    <x v="967"/>
    <x v="2"/>
    <x v="3"/>
    <n v="9"/>
    <n v="173.37064053037258"/>
    <x v="207"/>
    <n v="948.03759076495078"/>
    <x v="0"/>
    <x v="6"/>
    <x v="28"/>
  </r>
  <r>
    <x v="10409"/>
    <s v="Product969"/>
    <n v="1"/>
    <x v="0"/>
    <x v="0"/>
    <n v="1.2132771868739024E-2"/>
    <x v="968"/>
    <x v="3"/>
    <x v="0"/>
    <n v="215"/>
    <n v="234.45742750878051"/>
    <x v="1371"/>
    <n v="231.61280902788505"/>
    <x v="1"/>
    <x v="6"/>
    <x v="28"/>
  </r>
  <r>
    <x v="10410"/>
    <s v="Product970"/>
    <n v="11"/>
    <x v="2"/>
    <x v="0"/>
    <n v="3.3218362401771999E-2"/>
    <x v="969"/>
    <x v="4"/>
    <x v="0"/>
    <n v="54"/>
    <n v="44.001618429732929"/>
    <x v="282"/>
    <n v="467.93952394716524"/>
    <x v="2"/>
    <x v="6"/>
    <x v="28"/>
  </r>
  <r>
    <x v="10411"/>
    <s v="Product971"/>
    <n v="9"/>
    <x v="2"/>
    <x v="0"/>
    <n v="9.8622507720943386E-2"/>
    <x v="970"/>
    <x v="0"/>
    <x v="1"/>
    <n v="231"/>
    <n v="112.39512832470014"/>
    <x v="360"/>
    <n v="911.7939502233088"/>
    <x v="3"/>
    <x v="6"/>
    <x v="28"/>
  </r>
  <r>
    <x v="10412"/>
    <s v="Product972"/>
    <n v="6"/>
    <x v="1"/>
    <x v="1"/>
    <n v="6.5672628569826294E-2"/>
    <x v="971"/>
    <x v="1"/>
    <x v="0"/>
    <n v="13"/>
    <n v="100.09719711015657"/>
    <x v="388"/>
    <n v="561.14130638076347"/>
    <x v="4"/>
    <x v="6"/>
    <x v="28"/>
  </r>
  <r>
    <x v="10413"/>
    <s v="Product973"/>
    <n v="14"/>
    <x v="1"/>
    <x v="0"/>
    <n v="1.7326461202022136E-2"/>
    <x v="972"/>
    <x v="2"/>
    <x v="1"/>
    <n v="158"/>
    <n v="113.73913286598268"/>
    <x v="590"/>
    <n v="1564.7581067052004"/>
    <x v="5"/>
    <x v="6"/>
    <x v="28"/>
  </r>
  <r>
    <x v="10414"/>
    <s v="Product974"/>
    <n v="4"/>
    <x v="1"/>
    <x v="0"/>
    <n v="8.9849824004539044E-2"/>
    <x v="973"/>
    <x v="3"/>
    <x v="2"/>
    <n v="10"/>
    <n v="137.25185122579205"/>
    <x v="443"/>
    <n v="499.67918619542985"/>
    <x v="6"/>
    <x v="6"/>
    <x v="28"/>
  </r>
  <r>
    <x v="10415"/>
    <s v="Product975"/>
    <n v="7"/>
    <x v="1"/>
    <x v="0"/>
    <n v="1.595552217801385E-2"/>
    <x v="974"/>
    <x v="4"/>
    <x v="0"/>
    <n v="184"/>
    <n v="264.34899872507037"/>
    <x v="941"/>
    <n v="1820.9182068922371"/>
    <x v="7"/>
    <x v="6"/>
    <x v="28"/>
  </r>
  <r>
    <x v="10416"/>
    <s v="Product976"/>
    <n v="4"/>
    <x v="0"/>
    <x v="0"/>
    <n v="3.2934647351141967E-2"/>
    <x v="975"/>
    <x v="0"/>
    <x v="3"/>
    <n v="184"/>
    <n v="145.32193513853298"/>
    <x v="199"/>
    <n v="562.14323380943949"/>
    <x v="8"/>
    <x v="6"/>
    <x v="28"/>
  </r>
  <r>
    <x v="10417"/>
    <s v="Product977"/>
    <n v="11"/>
    <x v="1"/>
    <x v="0"/>
    <n v="2.6721183289156916E-2"/>
    <x v="976"/>
    <x v="1"/>
    <x v="3"/>
    <n v="5"/>
    <n v="185.43542516915068"/>
    <x v="988"/>
    <n v="1985.2840830339335"/>
    <x v="9"/>
    <x v="6"/>
    <x v="28"/>
  </r>
  <r>
    <x v="10418"/>
    <s v="Product978"/>
    <n v="6"/>
    <x v="2"/>
    <x v="1"/>
    <n v="4.7536363105027082E-2"/>
    <x v="977"/>
    <x v="2"/>
    <x v="2"/>
    <n v="195"/>
    <n v="48.882254495862881"/>
    <x v="497"/>
    <n v="279.35141938053124"/>
    <x v="10"/>
    <x v="6"/>
    <x v="28"/>
  </r>
  <r>
    <x v="10419"/>
    <s v="Product979"/>
    <n v="5"/>
    <x v="0"/>
    <x v="1"/>
    <n v="2.6426502875579051E-2"/>
    <x v="978"/>
    <x v="3"/>
    <x v="3"/>
    <n v="228"/>
    <n v="298.1482775626003"/>
    <x v="61"/>
    <n v="1451.3463062412166"/>
    <x v="11"/>
    <x v="6"/>
    <x v="28"/>
  </r>
  <r>
    <x v="10420"/>
    <s v="Product980"/>
    <n v="12"/>
    <x v="0"/>
    <x v="0"/>
    <n v="2.8446457168204098E-2"/>
    <x v="979"/>
    <x v="4"/>
    <x v="0"/>
    <n v="107"/>
    <n v="219.17684967515527"/>
    <x v="920"/>
    <n v="2555.3045377033086"/>
    <x v="12"/>
    <x v="6"/>
    <x v="28"/>
  </r>
  <r>
    <x v="10421"/>
    <s v="Product981"/>
    <n v="12"/>
    <x v="0"/>
    <x v="0"/>
    <n v="9.1038029029938405E-2"/>
    <x v="980"/>
    <x v="0"/>
    <x v="0"/>
    <n v="209"/>
    <n v="209.92423760479195"/>
    <x v="1362"/>
    <n v="2289.7577852116706"/>
    <x v="13"/>
    <x v="6"/>
    <x v="28"/>
  </r>
  <r>
    <x v="10422"/>
    <s v="Product982"/>
    <n v="5"/>
    <x v="1"/>
    <x v="0"/>
    <n v="7.4597667385038521E-2"/>
    <x v="981"/>
    <x v="1"/>
    <x v="1"/>
    <n v="35"/>
    <n v="232.90719317265192"/>
    <x v="1468"/>
    <n v="1077.6642992238776"/>
    <x v="14"/>
    <x v="6"/>
    <x v="28"/>
  </r>
  <r>
    <x v="10423"/>
    <s v="Product983"/>
    <n v="4"/>
    <x v="1"/>
    <x v="0"/>
    <n v="9.1198713624161654E-2"/>
    <x v="982"/>
    <x v="2"/>
    <x v="0"/>
    <n v="130"/>
    <n v="54.470201913541899"/>
    <x v="712"/>
    <n v="198.01035827271411"/>
    <x v="15"/>
    <x v="6"/>
    <x v="28"/>
  </r>
  <r>
    <x v="10424"/>
    <s v="Product984"/>
    <n v="15"/>
    <x v="1"/>
    <x v="1"/>
    <n v="8.9182426515050442E-2"/>
    <x v="983"/>
    <x v="3"/>
    <x v="1"/>
    <n v="16"/>
    <n v="239.38838443999634"/>
    <x v="102"/>
    <n v="3270.587211541796"/>
    <x v="16"/>
    <x v="6"/>
    <x v="28"/>
  </r>
  <r>
    <x v="10425"/>
    <s v="Product985"/>
    <n v="1"/>
    <x v="0"/>
    <x v="0"/>
    <n v="9.2490870819823101E-2"/>
    <x v="984"/>
    <x v="0"/>
    <x v="2"/>
    <n v="234"/>
    <n v="161.29886793096591"/>
    <x v="336"/>
    <n v="146.38019517377924"/>
    <x v="17"/>
    <x v="6"/>
    <x v="28"/>
  </r>
  <r>
    <x v="10426"/>
    <s v="Product986"/>
    <n v="12"/>
    <x v="2"/>
    <x v="0"/>
    <n v="3.6639329330098794E-2"/>
    <x v="985"/>
    <x v="1"/>
    <x v="0"/>
    <n v="187"/>
    <n v="261.43984644251447"/>
    <x v="707"/>
    <n v="3022.3303897043606"/>
    <x v="18"/>
    <x v="6"/>
    <x v="28"/>
  </r>
  <r>
    <x v="10427"/>
    <s v="Product987"/>
    <n v="11"/>
    <x v="2"/>
    <x v="0"/>
    <n v="9.1514218528386995E-2"/>
    <x v="986"/>
    <x v="2"/>
    <x v="3"/>
    <n v="149"/>
    <n v="231.5212028519945"/>
    <x v="542"/>
    <n v="2313.6709299026625"/>
    <x v="19"/>
    <x v="6"/>
    <x v="28"/>
  </r>
  <r>
    <x v="10428"/>
    <s v="Product988"/>
    <n v="2"/>
    <x v="1"/>
    <x v="0"/>
    <n v="6.4352566401269753E-2"/>
    <x v="987"/>
    <x v="3"/>
    <x v="3"/>
    <n v="135"/>
    <n v="256.71158546126333"/>
    <x v="56"/>
    <n v="480.38307222378427"/>
    <x v="20"/>
    <x v="6"/>
    <x v="28"/>
  </r>
  <r>
    <x v="10429"/>
    <s v="Product989"/>
    <n v="5"/>
    <x v="1"/>
    <x v="0"/>
    <n v="6.8708580125323007E-2"/>
    <x v="988"/>
    <x v="4"/>
    <x v="2"/>
    <n v="123"/>
    <n v="257.78899161161769"/>
    <x v="1045"/>
    <n v="1200.3833801302233"/>
    <x v="21"/>
    <x v="6"/>
    <x v="28"/>
  </r>
  <r>
    <x v="10430"/>
    <s v="Product990"/>
    <n v="10"/>
    <x v="1"/>
    <x v="1"/>
    <n v="3.2009080238554088E-2"/>
    <x v="989"/>
    <x v="0"/>
    <x v="3"/>
    <n v="132"/>
    <n v="41.524189981941021"/>
    <x v="412"/>
    <n v="401.95038852968105"/>
    <x v="22"/>
    <x v="6"/>
    <x v="28"/>
  </r>
  <r>
    <x v="10431"/>
    <s v="Product991"/>
    <n v="15"/>
    <x v="1"/>
    <x v="1"/>
    <n v="9.7264579164114601E-2"/>
    <x v="990"/>
    <x v="1"/>
    <x v="0"/>
    <n v="217"/>
    <n v="126.90571392939914"/>
    <x v="1258"/>
    <n v="1718.4342460580194"/>
    <x v="23"/>
    <x v="6"/>
    <x v="28"/>
  </r>
  <r>
    <x v="10432"/>
    <s v="Product992"/>
    <n v="5"/>
    <x v="0"/>
    <x v="0"/>
    <n v="9.2723226125907637E-2"/>
    <x v="991"/>
    <x v="2"/>
    <x v="0"/>
    <n v="68"/>
    <n v="143.22451351810989"/>
    <x v="411"/>
    <n v="649.72137282198537"/>
    <x v="24"/>
    <x v="6"/>
    <x v="28"/>
  </r>
  <r>
    <x v="10433"/>
    <s v="Product993"/>
    <n v="4"/>
    <x v="1"/>
    <x v="0"/>
    <n v="6.8771523108155611E-2"/>
    <x v="992"/>
    <x v="3"/>
    <x v="1"/>
    <n v="216"/>
    <n v="225.56513203665409"/>
    <x v="296"/>
    <n v="840.2106973856047"/>
    <x v="25"/>
    <x v="6"/>
    <x v="28"/>
  </r>
  <r>
    <x v="10434"/>
    <s v="Product994"/>
    <n v="1"/>
    <x v="2"/>
    <x v="0"/>
    <n v="9.7662443689303047E-2"/>
    <x v="993"/>
    <x v="4"/>
    <x v="0"/>
    <n v="48"/>
    <n v="230.36891428682745"/>
    <x v="312"/>
    <n v="207.87052316752428"/>
    <x v="26"/>
    <x v="6"/>
    <x v="28"/>
  </r>
  <r>
    <x v="10435"/>
    <s v="Product995"/>
    <n v="9"/>
    <x v="0"/>
    <x v="0"/>
    <n v="1.7908066573908966E-2"/>
    <x v="994"/>
    <x v="0"/>
    <x v="1"/>
    <n v="100"/>
    <n v="113.81508662231002"/>
    <x v="46"/>
    <n v="1005.9919062656622"/>
    <x v="27"/>
    <x v="6"/>
    <x v="28"/>
  </r>
  <r>
    <x v="10436"/>
    <s v="Product996"/>
    <n v="10"/>
    <x v="0"/>
    <x v="1"/>
    <n v="3.699668000706835E-2"/>
    <x v="995"/>
    <x v="1"/>
    <x v="2"/>
    <n v="85"/>
    <n v="183.18654351786611"/>
    <x v="1485"/>
    <n v="1764.0924958573471"/>
    <x v="28"/>
    <x v="6"/>
    <x v="28"/>
  </r>
  <r>
    <x v="10437"/>
    <s v="Product997"/>
    <n v="9"/>
    <x v="0"/>
    <x v="0"/>
    <n v="4.9857417093217449E-2"/>
    <x v="996"/>
    <x v="2"/>
    <x v="0"/>
    <n v="227"/>
    <n v="53.071873838705798"/>
    <x v="693"/>
    <n v="453.83262559929744"/>
    <x v="29"/>
    <x v="6"/>
    <x v="28"/>
  </r>
  <r>
    <x v="10438"/>
    <s v="Product998"/>
    <n v="1"/>
    <x v="1"/>
    <x v="0"/>
    <n v="5.2674818987853235E-2"/>
    <x v="997"/>
    <x v="3"/>
    <x v="3"/>
    <n v="168"/>
    <n v="214.78538784803698"/>
    <x v="322"/>
    <n v="203.47160642190579"/>
    <x v="30"/>
    <x v="6"/>
    <x v="28"/>
  </r>
  <r>
    <x v="10439"/>
    <s v="Product999"/>
    <n v="8"/>
    <x v="1"/>
    <x v="0"/>
    <n v="4.2776734728380172E-2"/>
    <x v="998"/>
    <x v="4"/>
    <x v="3"/>
    <n v="209"/>
    <n v="209.41429591105566"/>
    <x v="790"/>
    <n v="1603.6498890123034"/>
    <x v="0"/>
    <x v="7"/>
    <x v="28"/>
  </r>
  <r>
    <x v="10440"/>
    <s v="Product1000"/>
    <n v="14"/>
    <x v="1"/>
    <x v="0"/>
    <n v="3.9278361162192736E-2"/>
    <x v="999"/>
    <x v="0"/>
    <x v="2"/>
    <n v="242"/>
    <n v="273.04681427608972"/>
    <x v="902"/>
    <n v="3672.5077604707421"/>
    <x v="1"/>
    <x v="7"/>
    <x v="28"/>
  </r>
  <r>
    <x v="10441"/>
    <s v="Product1001"/>
    <n v="15"/>
    <x v="0"/>
    <x v="0"/>
    <n v="4.2877466163701722E-2"/>
    <x v="1000"/>
    <x v="1"/>
    <x v="3"/>
    <n v="204"/>
    <n v="191.25520143238674"/>
    <x v="1123"/>
    <n v="2745.8199450650641"/>
    <x v="2"/>
    <x v="7"/>
    <x v="28"/>
  </r>
  <r>
    <x v="10442"/>
    <s v="Product1002"/>
    <n v="1"/>
    <x v="2"/>
    <x v="1"/>
    <n v="7.54950899587149E-2"/>
    <x v="1001"/>
    <x v="2"/>
    <x v="0"/>
    <n v="214"/>
    <n v="184.70125863933177"/>
    <x v="657"/>
    <n v="170.75722050286754"/>
    <x v="3"/>
    <x v="7"/>
    <x v="28"/>
  </r>
  <r>
    <x v="10443"/>
    <s v="Product1003"/>
    <n v="6"/>
    <x v="2"/>
    <x v="1"/>
    <n v="4.774597705213382E-2"/>
    <x v="1002"/>
    <x v="3"/>
    <x v="0"/>
    <n v="129"/>
    <n v="291.89890065945804"/>
    <x v="1610"/>
    <n v="1667.7714146821709"/>
    <x v="4"/>
    <x v="7"/>
    <x v="28"/>
  </r>
  <r>
    <x v="10444"/>
    <s v="Product1004"/>
    <n v="4"/>
    <x v="1"/>
    <x v="0"/>
    <n v="6.4587073781847235E-2"/>
    <x v="1003"/>
    <x v="4"/>
    <x v="1"/>
    <n v="218"/>
    <n v="278.99596056297173"/>
    <x v="358"/>
    <n v="1043.9057114930149"/>
    <x v="5"/>
    <x v="7"/>
    <x v="28"/>
  </r>
  <r>
    <x v="10445"/>
    <s v="Product1005"/>
    <n v="2"/>
    <x v="1"/>
    <x v="0"/>
    <n v="4.6418960450952396E-3"/>
    <x v="1004"/>
    <x v="0"/>
    <x v="0"/>
    <n v="98"/>
    <n v="251.37037002898256"/>
    <x v="824"/>
    <n v="500.4070698049818"/>
    <x v="6"/>
    <x v="7"/>
    <x v="28"/>
  </r>
  <r>
    <x v="10446"/>
    <s v="Product1006"/>
    <n v="3"/>
    <x v="1"/>
    <x v="0"/>
    <n v="8.2654079020117718E-2"/>
    <x v="1005"/>
    <x v="1"/>
    <x v="1"/>
    <n v="96"/>
    <n v="172.76975375281043"/>
    <x v="280"/>
    <n v="475.4688866215181"/>
    <x v="7"/>
    <x v="7"/>
    <x v="28"/>
  </r>
  <r>
    <x v="10447"/>
    <s v="Product1007"/>
    <n v="2"/>
    <x v="1"/>
    <x v="0"/>
    <n v="5.702400618959616E-2"/>
    <x v="1006"/>
    <x v="2"/>
    <x v="2"/>
    <n v="67"/>
    <n v="212.43170371414647"/>
    <x v="110"/>
    <n v="400.63599385336903"/>
    <x v="8"/>
    <x v="7"/>
    <x v="28"/>
  </r>
  <r>
    <x v="10448"/>
    <s v="Product1008"/>
    <n v="4"/>
    <x v="0"/>
    <x v="1"/>
    <n v="1.7710638242354394E-2"/>
    <x v="1007"/>
    <x v="3"/>
    <x v="0"/>
    <n v="102"/>
    <n v="241.78028302119159"/>
    <x v="163"/>
    <n v="949.99279957787678"/>
    <x v="9"/>
    <x v="7"/>
    <x v="28"/>
  </r>
  <r>
    <x v="10449"/>
    <s v="Product1009"/>
    <n v="11"/>
    <x v="1"/>
    <x v="0"/>
    <n v="8.0365926688002437E-2"/>
    <x v="1008"/>
    <x v="0"/>
    <x v="3"/>
    <n v="81"/>
    <n v="171.8590698944852"/>
    <x v="1128"/>
    <n v="1738.5220213094437"/>
    <x v="10"/>
    <x v="7"/>
    <x v="28"/>
  </r>
  <r>
    <x v="10450"/>
    <s v="Product1010"/>
    <n v="7"/>
    <x v="2"/>
    <x v="0"/>
    <n v="5.9612335530235344E-2"/>
    <x v="1009"/>
    <x v="1"/>
    <x v="3"/>
    <n v="70"/>
    <n v="50.585033097727987"/>
    <x v="380"/>
    <n v="332.98678792328712"/>
    <x v="11"/>
    <x v="7"/>
    <x v="28"/>
  </r>
  <r>
    <x v="10451"/>
    <s v="Product1011"/>
    <n v="3"/>
    <x v="0"/>
    <x v="0"/>
    <n v="8.4979597580641775E-2"/>
    <x v="1010"/>
    <x v="2"/>
    <x v="2"/>
    <n v="131"/>
    <n v="213.24916125698527"/>
    <x v="1580"/>
    <n v="585.38200004687178"/>
    <x v="12"/>
    <x v="7"/>
    <x v="28"/>
  </r>
  <r>
    <x v="10452"/>
    <s v="Product1012"/>
    <n v="9"/>
    <x v="0"/>
    <x v="0"/>
    <n v="2.3409159984500438E-3"/>
    <x v="1011"/>
    <x v="3"/>
    <x v="3"/>
    <n v="46"/>
    <n v="122.88423967268406"/>
    <x v="663"/>
    <n v="1103.3692019106923"/>
    <x v="13"/>
    <x v="7"/>
    <x v="28"/>
  </r>
  <r>
    <x v="10453"/>
    <s v="Product1013"/>
    <n v="9"/>
    <x v="0"/>
    <x v="0"/>
    <n v="4.8851609358246673E-2"/>
    <x v="1012"/>
    <x v="4"/>
    <x v="0"/>
    <n v="95"/>
    <n v="143.78949405939827"/>
    <x v="702"/>
    <n v="1230.8863127920974"/>
    <x v="14"/>
    <x v="7"/>
    <x v="28"/>
  </r>
  <r>
    <x v="10454"/>
    <s v="Product1014"/>
    <n v="2"/>
    <x v="1"/>
    <x v="1"/>
    <n v="4.1554817032595816E-2"/>
    <x v="1013"/>
    <x v="0"/>
    <x v="0"/>
    <n v="63"/>
    <n v="108.48576148280713"/>
    <x v="347"/>
    <n v="207.9553110274945"/>
    <x v="15"/>
    <x v="7"/>
    <x v="28"/>
  </r>
  <r>
    <x v="10455"/>
    <s v="Product1015"/>
    <n v="11"/>
    <x v="1"/>
    <x v="1"/>
    <n v="8.8597317890358636E-3"/>
    <x v="1014"/>
    <x v="1"/>
    <x v="1"/>
    <n v="95"/>
    <n v="148.94908333809894"/>
    <x v="1364"/>
    <n v="1623.923778504507"/>
    <x v="16"/>
    <x v="7"/>
    <x v="28"/>
  </r>
  <r>
    <x v="10456"/>
    <s v="Product1016"/>
    <n v="8"/>
    <x v="1"/>
    <x v="0"/>
    <n v="8.9960196238319731E-2"/>
    <x v="1015"/>
    <x v="2"/>
    <x v="0"/>
    <n v="146"/>
    <n v="302.88660233069186"/>
    <x v="1277"/>
    <n v="2205.1109131765193"/>
    <x v="17"/>
    <x v="7"/>
    <x v="28"/>
  </r>
  <r>
    <x v="10457"/>
    <s v="Product1017"/>
    <n v="13"/>
    <x v="0"/>
    <x v="0"/>
    <n v="5.8928526799759365E-2"/>
    <x v="1016"/>
    <x v="3"/>
    <x v="1"/>
    <n v="21"/>
    <n v="236.39363234582581"/>
    <x v="1204"/>
    <n v="2892.0229500089508"/>
    <x v="18"/>
    <x v="7"/>
    <x v="28"/>
  </r>
  <r>
    <x v="10458"/>
    <s v="Product1018"/>
    <n v="5"/>
    <x v="2"/>
    <x v="0"/>
    <n v="8.1402876392712153E-2"/>
    <x v="1017"/>
    <x v="4"/>
    <x v="2"/>
    <n v="98"/>
    <n v="262.8437207991044"/>
    <x v="380"/>
    <n v="1207.2374294214719"/>
    <x v="19"/>
    <x v="7"/>
    <x v="28"/>
  </r>
  <r>
    <x v="10459"/>
    <s v="Product1019"/>
    <n v="3"/>
    <x v="2"/>
    <x v="0"/>
    <n v="4.8036279768837446E-2"/>
    <x v="1018"/>
    <x v="0"/>
    <x v="0"/>
    <n v="55"/>
    <n v="70.530969407062145"/>
    <x v="495"/>
    <n v="201.42877208477159"/>
    <x v="20"/>
    <x v="7"/>
    <x v="28"/>
  </r>
  <r>
    <x v="10460"/>
    <s v="Product1020"/>
    <n v="14"/>
    <x v="1"/>
    <x v="1"/>
    <n v="2.9435975264787474E-3"/>
    <x v="1019"/>
    <x v="1"/>
    <x v="3"/>
    <n v="168"/>
    <n v="69.06895003823422"/>
    <x v="1142"/>
    <n v="964.11894386843267"/>
    <x v="21"/>
    <x v="7"/>
    <x v="28"/>
  </r>
  <r>
    <x v="10461"/>
    <s v="Product1021"/>
    <n v="11"/>
    <x v="1"/>
    <x v="0"/>
    <n v="7.0948574388049787E-2"/>
    <x v="1020"/>
    <x v="2"/>
    <x v="3"/>
    <n v="207"/>
    <n v="181.24876786162275"/>
    <x v="1082"/>
    <n v="1852.2836878947503"/>
    <x v="22"/>
    <x v="7"/>
    <x v="28"/>
  </r>
  <r>
    <x v="10462"/>
    <s v="Product1022"/>
    <n v="6"/>
    <x v="1"/>
    <x v="0"/>
    <n v="6.0867165613372021E-2"/>
    <x v="1021"/>
    <x v="3"/>
    <x v="2"/>
    <n v="138"/>
    <n v="130.47399877780566"/>
    <x v="1118"/>
    <n v="735.19449771574841"/>
    <x v="23"/>
    <x v="7"/>
    <x v="28"/>
  </r>
  <r>
    <x v="10463"/>
    <s v="Product1023"/>
    <n v="7"/>
    <x v="1"/>
    <x v="0"/>
    <n v="9.5238719971797253E-2"/>
    <x v="1022"/>
    <x v="4"/>
    <x v="3"/>
    <n v="123"/>
    <n v="37.42199750341495"/>
    <x v="195"/>
    <n v="237.00582053681342"/>
    <x v="24"/>
    <x v="7"/>
    <x v="28"/>
  </r>
  <r>
    <x v="10464"/>
    <s v="Product1024"/>
    <n v="15"/>
    <x v="0"/>
    <x v="0"/>
    <n v="2.3972181463830889E-2"/>
    <x v="1023"/>
    <x v="0"/>
    <x v="0"/>
    <n v="192"/>
    <n v="270.31131735654105"/>
    <x v="1013"/>
    <n v="3957.4704810771432"/>
    <x v="25"/>
    <x v="7"/>
    <x v="28"/>
  </r>
  <r>
    <x v="10465"/>
    <s v="Product1025"/>
    <n v="11"/>
    <x v="1"/>
    <x v="0"/>
    <n v="6.3816585355584612E-2"/>
    <x v="1024"/>
    <x v="1"/>
    <x v="0"/>
    <n v="187"/>
    <n v="115.79321465368155"/>
    <x v="87"/>
    <n v="1192.4405579585109"/>
    <x v="26"/>
    <x v="7"/>
    <x v="28"/>
  </r>
  <r>
    <x v="10466"/>
    <s v="Product1026"/>
    <n v="1"/>
    <x v="2"/>
    <x v="1"/>
    <n v="1.1343978529407396E-2"/>
    <x v="1025"/>
    <x v="2"/>
    <x v="1"/>
    <n v="120"/>
    <n v="222.32801350221015"/>
    <x v="109"/>
    <n v="219.8059292905553"/>
    <x v="27"/>
    <x v="7"/>
    <x v="28"/>
  </r>
  <r>
    <x v="10467"/>
    <s v="Product1027"/>
    <n v="13"/>
    <x v="0"/>
    <x v="1"/>
    <n v="5.6955665574470377E-2"/>
    <x v="1026"/>
    <x v="3"/>
    <x v="0"/>
    <n v="9"/>
    <n v="261.85649907145205"/>
    <x v="680"/>
    <n v="3210.2497424638786"/>
    <x v="28"/>
    <x v="7"/>
    <x v="28"/>
  </r>
  <r>
    <x v="10468"/>
    <s v="Product1028"/>
    <n v="6"/>
    <x v="0"/>
    <x v="0"/>
    <n v="6.8300592745750011E-2"/>
    <x v="1027"/>
    <x v="4"/>
    <x v="1"/>
    <n v="78"/>
    <n v="305.07639646657458"/>
    <x v="140"/>
    <n v="1705.4369865310205"/>
    <x v="29"/>
    <x v="7"/>
    <x v="28"/>
  </r>
  <r>
    <x v="10469"/>
    <s v="Product1029"/>
    <n v="8"/>
    <x v="0"/>
    <x v="0"/>
    <n v="7.9452366286047058E-2"/>
    <x v="1028"/>
    <x v="0"/>
    <x v="2"/>
    <n v="166"/>
    <n v="215.55700721530602"/>
    <x v="371"/>
    <n v="1587.4439433800915"/>
    <x v="30"/>
    <x v="7"/>
    <x v="28"/>
  </r>
  <r>
    <x v="10470"/>
    <s v="Product1030"/>
    <n v="4"/>
    <x v="1"/>
    <x v="0"/>
    <n v="3.4774436009024079E-2"/>
    <x v="1029"/>
    <x v="1"/>
    <x v="0"/>
    <n v="142"/>
    <n v="58.738169632758236"/>
    <x v="1221"/>
    <n v="226.78233164630674"/>
    <x v="0"/>
    <x v="8"/>
    <x v="28"/>
  </r>
  <r>
    <x v="10471"/>
    <s v="Product1031"/>
    <n v="12"/>
    <x v="1"/>
    <x v="0"/>
    <n v="5.8566359931658159E-3"/>
    <x v="1030"/>
    <x v="2"/>
    <x v="3"/>
    <n v="100"/>
    <n v="213.11072332375559"/>
    <x v="257"/>
    <n v="2542.3513366920974"/>
    <x v="1"/>
    <x v="8"/>
    <x v="28"/>
  </r>
  <r>
    <x v="10472"/>
    <s v="Product1032"/>
    <n v="12"/>
    <x v="1"/>
    <x v="1"/>
    <n v="6.7713260671977929E-2"/>
    <x v="1031"/>
    <x v="3"/>
    <x v="3"/>
    <n v="146"/>
    <n v="254.11886406666133"/>
    <x v="208"/>
    <n v="2842.9397661893827"/>
    <x v="2"/>
    <x v="8"/>
    <x v="28"/>
  </r>
  <r>
    <x v="10473"/>
    <s v="Product1033"/>
    <n v="11"/>
    <x v="0"/>
    <x v="0"/>
    <n v="2.1128386599991125E-2"/>
    <x v="1032"/>
    <x v="0"/>
    <x v="2"/>
    <n v="206"/>
    <n v="310.98621251537986"/>
    <x v="362"/>
    <n v="3348.5713314909667"/>
    <x v="3"/>
    <x v="8"/>
    <x v="28"/>
  </r>
  <r>
    <x v="10474"/>
    <s v="Product1034"/>
    <n v="1"/>
    <x v="2"/>
    <x v="0"/>
    <n v="9.1883614858663587E-2"/>
    <x v="1033"/>
    <x v="1"/>
    <x v="3"/>
    <n v="132"/>
    <n v="237.09768108486054"/>
    <x v="44"/>
    <n v="215.31228907217698"/>
    <x v="4"/>
    <x v="8"/>
    <x v="28"/>
  </r>
  <r>
    <x v="10475"/>
    <s v="Product1035"/>
    <n v="4"/>
    <x v="2"/>
    <x v="0"/>
    <n v="5.9857321898537999E-2"/>
    <x v="1034"/>
    <x v="2"/>
    <x v="0"/>
    <n v="42"/>
    <n v="238.58719439343832"/>
    <x v="322"/>
    <n v="897.22401559104492"/>
    <x v="5"/>
    <x v="8"/>
    <x v="28"/>
  </r>
  <r>
    <x v="10476"/>
    <s v="Product1036"/>
    <n v="8"/>
    <x v="1"/>
    <x v="0"/>
    <n v="2.0196060718364751E-2"/>
    <x v="1035"/>
    <x v="3"/>
    <x v="0"/>
    <n v="75"/>
    <n v="109.63112817479762"/>
    <x v="321"/>
    <n v="859.33609002845265"/>
    <x v="6"/>
    <x v="8"/>
    <x v="28"/>
  </r>
  <r>
    <x v="10477"/>
    <s v="Product1037"/>
    <n v="1"/>
    <x v="1"/>
    <x v="0"/>
    <n v="5.7387131833619986E-2"/>
    <x v="1036"/>
    <x v="4"/>
    <x v="1"/>
    <n v="135"/>
    <n v="136.12471298133752"/>
    <x v="416"/>
    <n v="128.31290613166382"/>
    <x v="7"/>
    <x v="8"/>
    <x v="28"/>
  </r>
  <r>
    <x v="10478"/>
    <s v="Product1038"/>
    <n v="11"/>
    <x v="1"/>
    <x v="1"/>
    <n v="3.1411247819447111E-2"/>
    <x v="1037"/>
    <x v="0"/>
    <x v="0"/>
    <n v="65"/>
    <n v="250.33690897877605"/>
    <x v="323"/>
    <n v="2667.2086572173826"/>
    <x v="8"/>
    <x v="8"/>
    <x v="28"/>
  </r>
  <r>
    <x v="10479"/>
    <s v="Product1039"/>
    <n v="15"/>
    <x v="1"/>
    <x v="1"/>
    <n v="6.2469931447594503E-3"/>
    <x v="1038"/>
    <x v="1"/>
    <x v="1"/>
    <n v="103"/>
    <n v="123.88518232245983"/>
    <x v="1594"/>
    <n v="1846.6690865663124"/>
    <x v="9"/>
    <x v="8"/>
    <x v="28"/>
  </r>
  <r>
    <x v="10480"/>
    <s v="Product1040"/>
    <n v="2"/>
    <x v="0"/>
    <x v="0"/>
    <n v="9.0403474514368865E-2"/>
    <x v="1039"/>
    <x v="2"/>
    <x v="2"/>
    <n v="184"/>
    <n v="209.85462658611834"/>
    <x v="1242"/>
    <n v="381.76607839963555"/>
    <x v="10"/>
    <x v="8"/>
    <x v="28"/>
  </r>
  <r>
    <x v="10481"/>
    <s v="Product1041"/>
    <n v="12"/>
    <x v="1"/>
    <x v="0"/>
    <n v="4.577663854974845E-2"/>
    <x v="1040"/>
    <x v="3"/>
    <x v="0"/>
    <n v="118"/>
    <n v="79.826479546927629"/>
    <x v="228"/>
    <n v="914.06749975210846"/>
    <x v="11"/>
    <x v="8"/>
    <x v="28"/>
  </r>
  <r>
    <x v="10482"/>
    <s v="Product1042"/>
    <n v="14"/>
    <x v="2"/>
    <x v="0"/>
    <n v="7.6566415810235877E-2"/>
    <x v="1041"/>
    <x v="4"/>
    <x v="3"/>
    <n v="198"/>
    <n v="138.93138616267146"/>
    <x v="21"/>
    <n v="1796.1147103290705"/>
    <x v="12"/>
    <x v="8"/>
    <x v="28"/>
  </r>
  <r>
    <x v="10483"/>
    <s v="Product1043"/>
    <n v="6"/>
    <x v="0"/>
    <x v="0"/>
    <n v="1.3621992006643513E-2"/>
    <x v="1042"/>
    <x v="0"/>
    <x v="3"/>
    <n v="40"/>
    <n v="261.86754365404636"/>
    <x v="102"/>
    <n v="1549.8023164055494"/>
    <x v="13"/>
    <x v="8"/>
    <x v="28"/>
  </r>
  <r>
    <x v="10484"/>
    <s v="Product1044"/>
    <n v="13"/>
    <x v="0"/>
    <x v="1"/>
    <n v="1.6058158290450476E-2"/>
    <x v="1043"/>
    <x v="1"/>
    <x v="2"/>
    <n v="140"/>
    <n v="224.05261957794335"/>
    <x v="756"/>
    <n v="2865.9117129158185"/>
    <x v="14"/>
    <x v="8"/>
    <x v="28"/>
  </r>
  <r>
    <x v="10485"/>
    <s v="Product1045"/>
    <n v="5"/>
    <x v="0"/>
    <x v="0"/>
    <n v="9.2120685430522709E-2"/>
    <x v="1044"/>
    <x v="2"/>
    <x v="3"/>
    <n v="76"/>
    <n v="292.64138724664519"/>
    <x v="369"/>
    <n v="1328.4153103407259"/>
    <x v="15"/>
    <x v="8"/>
    <x v="28"/>
  </r>
  <r>
    <x v="10486"/>
    <s v="Product1046"/>
    <n v="4"/>
    <x v="1"/>
    <x v="0"/>
    <n v="1.6305375369685016E-3"/>
    <x v="1045"/>
    <x v="3"/>
    <x v="0"/>
    <n v="57"/>
    <n v="268.1898167478318"/>
    <x v="924"/>
    <n v="1071.0100927383671"/>
    <x v="16"/>
    <x v="8"/>
    <x v="28"/>
  </r>
  <r>
    <x v="10487"/>
    <s v="Product1047"/>
    <n v="6"/>
    <x v="1"/>
    <x v="0"/>
    <n v="2.3841090145749744E-2"/>
    <x v="1046"/>
    <x v="4"/>
    <x v="0"/>
    <n v="163"/>
    <n v="204.16170084862762"/>
    <x v="812"/>
    <n v="1195.7655800063155"/>
    <x v="17"/>
    <x v="8"/>
    <x v="28"/>
  </r>
  <r>
    <x v="10488"/>
    <s v="Product1048"/>
    <n v="15"/>
    <x v="1"/>
    <x v="0"/>
    <n v="1.2435789263945285E-3"/>
    <x v="1047"/>
    <x v="0"/>
    <x v="1"/>
    <n v="25"/>
    <n v="263.80624135184405"/>
    <x v="555"/>
    <n v="3952.1726620417135"/>
    <x v="18"/>
    <x v="8"/>
    <x v="28"/>
  </r>
  <r>
    <x v="10489"/>
    <s v="Product1049"/>
    <n v="5"/>
    <x v="0"/>
    <x v="0"/>
    <n v="1.4473534456871951E-2"/>
    <x v="1048"/>
    <x v="1"/>
    <x v="0"/>
    <n v="246"/>
    <n v="94.29492179317036"/>
    <x v="236"/>
    <n v="464.65070496744431"/>
    <x v="19"/>
    <x v="8"/>
    <x v="28"/>
  </r>
  <r>
    <x v="10490"/>
    <m/>
    <m/>
    <x v="3"/>
    <x v="2"/>
    <m/>
    <x v="1049"/>
    <x v="5"/>
    <x v="4"/>
    <m/>
    <m/>
    <x v="1641"/>
    <m/>
    <x v="31"/>
    <x v="12"/>
    <x v="29"/>
  </r>
  <r>
    <x v="10490"/>
    <m/>
    <m/>
    <x v="3"/>
    <x v="2"/>
    <m/>
    <x v="1049"/>
    <x v="5"/>
    <x v="4"/>
    <m/>
    <m/>
    <x v="1641"/>
    <m/>
    <x v="31"/>
    <x v="12"/>
    <x v="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F0A24B-76E1-4B59-8651-1B6F7A1FDBF8}" name="PaymentMode" cacheId="2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location ref="AQ1:AR4" firstHeaderRow="1" firstDataRow="1" firstDataCol="1"/>
  <pivotFields count="18">
    <pivotField showAll="0"/>
    <pivotField showAll="0"/>
    <pivotField showAll="0"/>
    <pivotField showAll="0"/>
    <pivotField axis="axisRow" showAll="0">
      <items count="4">
        <item x="1"/>
        <item x="0"/>
        <item n=" " x="2"/>
        <item t="default"/>
      </items>
    </pivotField>
    <pivotField showAll="0"/>
    <pivotField showAll="0"/>
    <pivotField showAll="0"/>
    <pivotField showAll="0" includeNewItemsInFilter="1"/>
    <pivotField showAll="0"/>
    <pivotField showAll="0"/>
    <pivotField showAll="0"/>
    <pivotField dataField="1" showAll="0"/>
    <pivotField showAll="0"/>
    <pivotField showAll="0">
      <items count="14">
        <item x="0"/>
        <item x="1"/>
        <item x="2"/>
        <item x="3"/>
        <item x="4"/>
        <item x="5"/>
        <item x="6"/>
        <item x="7"/>
        <item x="8"/>
        <item x="9"/>
        <item x="10"/>
        <item x="11"/>
        <item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defaultSubtotal="0"/>
    <pivotField showAll="0" defaultSubtotal="0"/>
  </pivotFields>
  <rowFields count="1">
    <field x="4"/>
  </rowFields>
  <rowItems count="3">
    <i>
      <x/>
    </i>
    <i>
      <x v="1"/>
    </i>
    <i>
      <x v="2"/>
    </i>
  </rowItems>
  <colItems count="1">
    <i/>
  </colItems>
  <dataFields count="1">
    <dataField name="Sum of TOTAL SELLING VALUE" fld="12"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65E43F-C7CA-4410-AAB4-414F0C4352D0}" name="SalesType" cacheId="2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location ref="AM1:AN5" firstHeaderRow="1" firstDataRow="1" firstDataCol="1"/>
  <pivotFields count="18">
    <pivotField showAll="0"/>
    <pivotField showAll="0"/>
    <pivotField showAll="0"/>
    <pivotField axis="axisRow" showAll="0">
      <items count="5">
        <item x="2"/>
        <item x="1"/>
        <item x="0"/>
        <item n=" " x="3"/>
        <item t="default"/>
      </items>
    </pivotField>
    <pivotField showAll="0">
      <items count="4">
        <item x="1"/>
        <item x="0"/>
        <item x="2"/>
        <item t="default"/>
      </items>
    </pivotField>
    <pivotField showAll="0"/>
    <pivotField showAll="0"/>
    <pivotField showAll="0"/>
    <pivotField showAll="0" includeNewItemsInFilter="1"/>
    <pivotField showAll="0"/>
    <pivotField showAll="0"/>
    <pivotField showAll="0"/>
    <pivotField dataField="1" showAll="0"/>
    <pivotField showAll="0"/>
    <pivotField showAll="0">
      <items count="14">
        <item x="0"/>
        <item x="1"/>
        <item x="2"/>
        <item x="3"/>
        <item x="4"/>
        <item x="5"/>
        <item x="6"/>
        <item x="7"/>
        <item x="8"/>
        <item x="9"/>
        <item x="10"/>
        <item x="11"/>
        <item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defaultSubtotal="0"/>
    <pivotField showAll="0" defaultSubtotal="0"/>
  </pivotFields>
  <rowFields count="1">
    <field x="3"/>
  </rowFields>
  <rowItems count="4">
    <i>
      <x/>
    </i>
    <i>
      <x v="1"/>
    </i>
    <i>
      <x v="2"/>
    </i>
    <i>
      <x v="3"/>
    </i>
  </rowItems>
  <colItems count="1">
    <i/>
  </colItems>
  <dataFields count="1">
    <dataField name="Sum of TOTAL SELLING VALUE" fld="12"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C33AA3-1AD3-43BD-9B9B-3D02BBF260CB}" name="CategoryWise" cacheId="2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E1:AF7" firstHeaderRow="1" firstDataRow="1" firstDataCol="1"/>
  <pivotFields count="18">
    <pivotField showAll="0"/>
    <pivotField showAll="0"/>
    <pivotField showAll="0"/>
    <pivotField showAll="0"/>
    <pivotField showAll="0">
      <items count="4">
        <item x="1"/>
        <item x="0"/>
        <item x="2"/>
        <item t="default"/>
      </items>
    </pivotField>
    <pivotField showAll="0"/>
    <pivotField showAll="0"/>
    <pivotField axis="axisRow" showAll="0">
      <items count="7">
        <item x="0"/>
        <item x="1"/>
        <item x="2"/>
        <item x="3"/>
        <item x="4"/>
        <item n=" " x="5"/>
        <item t="default"/>
      </items>
    </pivotField>
    <pivotField showAll="0" includeNewItemsInFilter="1"/>
    <pivotField showAll="0"/>
    <pivotField showAll="0"/>
    <pivotField showAll="0"/>
    <pivotField dataField="1" showAll="0"/>
    <pivotField showAll="0"/>
    <pivotField showAll="0">
      <items count="14">
        <item x="0"/>
        <item x="1"/>
        <item x="2"/>
        <item x="3"/>
        <item x="4"/>
        <item x="5"/>
        <item x="6"/>
        <item x="7"/>
        <item x="8"/>
        <item x="9"/>
        <item x="10"/>
        <item x="11"/>
        <item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defaultSubtotal="0"/>
    <pivotField showAll="0" defaultSubtotal="0"/>
  </pivotFields>
  <rowFields count="1">
    <field x="7"/>
  </rowFields>
  <rowItems count="6">
    <i>
      <x/>
    </i>
    <i>
      <x v="1"/>
    </i>
    <i>
      <x v="2"/>
    </i>
    <i>
      <x v="3"/>
    </i>
    <i>
      <x v="4"/>
    </i>
    <i>
      <x v="5"/>
    </i>
  </rowItems>
  <colItems count="1">
    <i/>
  </colItems>
  <dataFields count="1">
    <dataField name="Sum of TOTAL SELLING VAL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3C88DB-E1CB-4673-8309-DA8C4D5ECB67}" name="ProductWise"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P4:S1054" firstHeaderRow="0" firstDataRow="1" firstDataCol="2"/>
  <pivotFields count="18">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items count="3">
        <item x="1"/>
        <item x="0"/>
        <item x="2"/>
      </items>
    </pivotField>
    <pivotField compact="0" outline="0" showAll="0" defaultSubtotal="0"/>
    <pivotField axis="axisRow" compact="0" outline="0" multipleItemSelectionAllowed="1" showAll="0" defaultSubtotal="0">
      <items count="1050">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n=" " x="1049"/>
      </items>
    </pivotField>
    <pivotField compact="0" outline="0" showAll="0" defaultSubtotal="0">
      <items count="6">
        <item x="0"/>
        <item x="1"/>
        <item x="2"/>
        <item x="3"/>
        <item x="4"/>
        <item x="5"/>
      </items>
    </pivotField>
    <pivotField axis="axisRow" compact="0" outline="0" multipleItemSelectionAllowed="1" showAll="0" includeNewItemsInFilter="1" defaultSubtotal="0">
      <items count="5">
        <item x="2"/>
        <item x="0"/>
        <item x="1"/>
        <item x="3"/>
        <item n=" " x="4"/>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items count="13">
        <item x="0"/>
        <item x="1"/>
        <item x="2"/>
        <item x="3"/>
        <item x="4"/>
        <item x="5"/>
        <item x="6"/>
        <item x="7"/>
        <item x="8"/>
        <item x="9"/>
        <item x="10"/>
        <item x="11"/>
        <item x="12"/>
      </items>
    </pivotField>
    <pivotField compact="0" outline="0" showAll="0" defaultSubtotal="0">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compact="0" outline="0" showAll="0" defaultSubtotal="0"/>
    <pivotField compact="0" outline="0" showAll="0" defaultSubtotal="0"/>
  </pivotFields>
  <rowFields count="2">
    <field x="6"/>
    <field x="8"/>
  </rowFields>
  <rowItems count="1050">
    <i>
      <x/>
      <x v="1"/>
    </i>
    <i>
      <x v="1"/>
      <x/>
    </i>
    <i>
      <x v="2"/>
      <x v="1"/>
    </i>
    <i>
      <x v="3"/>
      <x/>
    </i>
    <i>
      <x v="4"/>
      <x v="3"/>
    </i>
    <i>
      <x v="5"/>
      <x v="1"/>
    </i>
    <i>
      <x v="6"/>
      <x v="1"/>
    </i>
    <i>
      <x v="7"/>
      <x v="2"/>
    </i>
    <i>
      <x v="8"/>
      <x v="1"/>
    </i>
    <i>
      <x v="9"/>
      <x v="2"/>
    </i>
    <i>
      <x v="10"/>
      <x/>
    </i>
    <i>
      <x v="11"/>
      <x v="1"/>
    </i>
    <i>
      <x v="12"/>
      <x v="3"/>
    </i>
    <i>
      <x v="13"/>
      <x v="1"/>
    </i>
    <i>
      <x v="14"/>
      <x v="3"/>
    </i>
    <i>
      <x v="15"/>
      <x/>
    </i>
    <i>
      <x v="16"/>
      <x v="3"/>
    </i>
    <i>
      <x v="17"/>
      <x v="1"/>
    </i>
    <i>
      <x v="18"/>
      <x v="1"/>
    </i>
    <i>
      <x v="19"/>
      <x v="2"/>
    </i>
    <i>
      <x v="20"/>
      <x v="1"/>
    </i>
    <i>
      <x v="21"/>
      <x v="2"/>
    </i>
    <i>
      <x v="22"/>
      <x/>
    </i>
    <i>
      <x v="23"/>
      <x v="1"/>
    </i>
    <i>
      <x v="24"/>
      <x v="2"/>
    </i>
    <i>
      <x v="25"/>
      <x v="3"/>
    </i>
    <i>
      <x v="26"/>
      <x v="3"/>
    </i>
    <i>
      <x v="27"/>
      <x/>
    </i>
    <i>
      <x v="28"/>
      <x v="3"/>
    </i>
    <i>
      <x v="29"/>
      <x v="1"/>
    </i>
    <i>
      <x v="30"/>
      <x v="1"/>
    </i>
    <i>
      <x v="31"/>
      <x v="2"/>
    </i>
    <i>
      <x v="32"/>
      <x v="1"/>
    </i>
    <i>
      <x v="33"/>
      <x v="2"/>
    </i>
    <i>
      <x v="34"/>
      <x/>
    </i>
    <i>
      <x v="35"/>
      <x v="1"/>
    </i>
    <i>
      <x v="36"/>
      <x v="1"/>
    </i>
    <i>
      <x v="37"/>
      <x v="3"/>
    </i>
    <i>
      <x v="38"/>
      <x v="3"/>
    </i>
    <i>
      <x v="39"/>
      <x/>
    </i>
    <i>
      <x v="40"/>
      <x v="3"/>
    </i>
    <i>
      <x v="41"/>
      <x v="1"/>
    </i>
    <i>
      <x v="42"/>
      <x v="1"/>
    </i>
    <i>
      <x v="43"/>
      <x v="2"/>
    </i>
    <i>
      <x v="44"/>
      <x v="1"/>
    </i>
    <i>
      <x v="45"/>
      <x v="2"/>
    </i>
    <i>
      <x v="46"/>
      <x v="2"/>
    </i>
    <i>
      <x v="47"/>
      <x/>
    </i>
    <i>
      <x v="48"/>
      <x v="1"/>
    </i>
    <i>
      <x v="49"/>
      <x v="3"/>
    </i>
    <i>
      <x v="50"/>
      <x v="3"/>
    </i>
    <i>
      <x v="51"/>
      <x/>
    </i>
    <i>
      <x v="52"/>
      <x v="3"/>
    </i>
    <i>
      <x v="53"/>
      <x v="1"/>
    </i>
    <i>
      <x v="54"/>
      <x v="1"/>
    </i>
    <i>
      <x v="55"/>
      <x v="2"/>
    </i>
    <i>
      <x v="56"/>
      <x v="1"/>
    </i>
    <i>
      <x v="57"/>
      <x/>
    </i>
    <i>
      <x v="58"/>
      <x v="1"/>
    </i>
    <i>
      <x v="59"/>
      <x v="3"/>
    </i>
    <i>
      <x v="60"/>
      <x v="3"/>
    </i>
    <i>
      <x v="61"/>
      <x/>
    </i>
    <i>
      <x v="62"/>
      <x v="3"/>
    </i>
    <i>
      <x v="63"/>
      <x v="3"/>
    </i>
    <i>
      <x v="64"/>
      <x v="1"/>
    </i>
    <i>
      <x v="65"/>
      <x v="1"/>
    </i>
    <i>
      <x v="66"/>
      <x v="2"/>
    </i>
    <i>
      <x v="67"/>
      <x v="1"/>
    </i>
    <i>
      <x v="68"/>
      <x v="2"/>
    </i>
    <i>
      <x v="69"/>
      <x/>
    </i>
    <i>
      <x v="70"/>
      <x v="1"/>
    </i>
    <i>
      <x v="71"/>
      <x v="3"/>
    </i>
    <i>
      <x v="72"/>
      <x v="3"/>
    </i>
    <i>
      <x v="73"/>
      <x v="1"/>
    </i>
    <i>
      <x v="74"/>
      <x/>
    </i>
    <i>
      <x v="75"/>
      <x v="3"/>
    </i>
    <i>
      <x v="76"/>
      <x v="1"/>
    </i>
    <i>
      <x v="77"/>
      <x v="1"/>
    </i>
    <i>
      <x v="78"/>
      <x v="2"/>
    </i>
    <i>
      <x v="79"/>
      <x v="1"/>
    </i>
    <i>
      <x v="80"/>
      <x v="2"/>
    </i>
    <i>
      <x v="81"/>
      <x/>
    </i>
    <i>
      <x v="82"/>
      <x v="1"/>
    </i>
    <i>
      <x v="83"/>
      <x v="3"/>
    </i>
    <i>
      <x v="84"/>
      <x v="1"/>
    </i>
    <i>
      <x v="85"/>
      <x v="3"/>
    </i>
    <i>
      <x v="86"/>
      <x/>
    </i>
    <i>
      <x v="87"/>
      <x v="3"/>
    </i>
    <i>
      <x v="88"/>
      <x v="1"/>
    </i>
    <i>
      <x v="89"/>
      <x v="1"/>
    </i>
    <i>
      <x v="90"/>
      <x v="2"/>
    </i>
    <i>
      <x v="91"/>
      <x v="1"/>
    </i>
    <i>
      <x v="92"/>
      <x v="2"/>
    </i>
    <i>
      <x v="93"/>
      <x/>
    </i>
    <i>
      <x v="94"/>
      <x v="1"/>
    </i>
    <i>
      <x v="95"/>
      <x v="2"/>
    </i>
    <i>
      <x v="96"/>
      <x v="3"/>
    </i>
    <i>
      <x v="97"/>
      <x v="3"/>
    </i>
    <i>
      <x v="98"/>
      <x/>
    </i>
    <i>
      <x v="99"/>
      <x v="3"/>
    </i>
    <i>
      <x v="100"/>
      <x v="1"/>
    </i>
    <i>
      <x v="101"/>
      <x v="1"/>
    </i>
    <i>
      <x v="102"/>
      <x v="2"/>
    </i>
    <i>
      <x v="103"/>
      <x v="1"/>
    </i>
    <i>
      <x v="104"/>
      <x v="2"/>
    </i>
    <i>
      <x v="105"/>
      <x/>
    </i>
    <i>
      <x v="106"/>
      <x v="1"/>
    </i>
    <i>
      <x v="107"/>
      <x v="1"/>
    </i>
    <i>
      <x v="108"/>
      <x v="3"/>
    </i>
    <i>
      <x v="109"/>
      <x v="3"/>
    </i>
    <i>
      <x v="110"/>
      <x/>
    </i>
    <i>
      <x v="111"/>
      <x v="3"/>
    </i>
    <i>
      <x v="112"/>
      <x v="1"/>
    </i>
    <i>
      <x v="113"/>
      <x v="1"/>
    </i>
    <i>
      <x v="114"/>
      <x v="2"/>
    </i>
    <i>
      <x v="115"/>
      <x v="1"/>
    </i>
    <i>
      <x v="116"/>
      <x v="2"/>
    </i>
    <i>
      <x v="117"/>
      <x v="2"/>
    </i>
    <i>
      <x v="118"/>
      <x/>
    </i>
    <i>
      <x v="119"/>
      <x v="1"/>
    </i>
    <i>
      <x v="120"/>
      <x v="3"/>
    </i>
    <i>
      <x v="121"/>
      <x v="3"/>
    </i>
    <i>
      <x v="122"/>
      <x/>
    </i>
    <i>
      <x v="123"/>
      <x v="3"/>
    </i>
    <i>
      <x v="124"/>
      <x v="1"/>
    </i>
    <i>
      <x v="125"/>
      <x v="1"/>
    </i>
    <i>
      <x v="126"/>
      <x v="2"/>
    </i>
    <i>
      <x v="127"/>
      <x v="1"/>
    </i>
    <i>
      <x v="128"/>
      <x/>
    </i>
    <i>
      <x v="129"/>
      <x v="2"/>
    </i>
    <i>
      <x v="130"/>
      <x/>
    </i>
    <i>
      <x v="131"/>
      <x v="1"/>
    </i>
    <i>
      <x v="132"/>
      <x v="3"/>
    </i>
    <i>
      <x v="133"/>
      <x v="3"/>
    </i>
    <i>
      <x v="134"/>
      <x/>
    </i>
    <i>
      <x v="135"/>
      <x v="3"/>
    </i>
    <i>
      <x v="136"/>
      <x v="1"/>
    </i>
    <i>
      <x v="137"/>
      <x v="1"/>
    </i>
    <i>
      <x v="138"/>
      <x v="2"/>
    </i>
    <i>
      <x v="139"/>
      <x v="1"/>
    </i>
    <i>
      <x v="140"/>
      <x v="1"/>
    </i>
    <i>
      <x v="141"/>
      <x v="2"/>
    </i>
    <i>
      <x v="142"/>
      <x/>
    </i>
    <i>
      <x v="143"/>
      <x v="1"/>
    </i>
    <i>
      <x v="144"/>
      <x v="3"/>
    </i>
    <i>
      <x v="145"/>
      <x v="3"/>
    </i>
    <i>
      <x v="146"/>
      <x/>
    </i>
    <i>
      <x v="147"/>
      <x v="3"/>
    </i>
    <i>
      <x v="148"/>
      <x v="1"/>
    </i>
    <i>
      <x v="149"/>
      <x v="1"/>
    </i>
    <i>
      <x v="150"/>
      <x v="3"/>
    </i>
    <i>
      <x v="151"/>
      <x v="2"/>
    </i>
    <i>
      <x v="152"/>
      <x v="1"/>
    </i>
    <i>
      <x v="153"/>
      <x v="2"/>
    </i>
    <i>
      <x v="154"/>
      <x/>
    </i>
    <i>
      <x v="155"/>
      <x v="1"/>
    </i>
    <i>
      <x v="156"/>
      <x v="3"/>
    </i>
    <i>
      <x v="157"/>
      <x v="3"/>
    </i>
    <i>
      <x v="158"/>
      <x/>
    </i>
    <i>
      <x v="159"/>
      <x v="3"/>
    </i>
    <i>
      <x v="160"/>
      <x v="1"/>
    </i>
    <i>
      <x v="161"/>
      <x v="1"/>
    </i>
    <i>
      <x v="162"/>
      <x v="3"/>
    </i>
    <i>
      <x v="163"/>
      <x v="1"/>
    </i>
    <i>
      <x v="164"/>
      <x v="2"/>
    </i>
    <i>
      <x v="165"/>
      <x v="1"/>
    </i>
    <i>
      <x v="166"/>
      <x v="2"/>
    </i>
    <i>
      <x v="167"/>
      <x/>
    </i>
    <i>
      <x v="168"/>
      <x v="1"/>
    </i>
    <i>
      <x v="169"/>
      <x v="3"/>
    </i>
    <i>
      <x v="170"/>
      <x v="3"/>
    </i>
    <i>
      <x v="171"/>
      <x/>
    </i>
    <i>
      <x v="172"/>
      <x v="3"/>
    </i>
    <i>
      <x v="173"/>
      <x/>
    </i>
    <i>
      <x v="174"/>
      <x v="1"/>
    </i>
    <i>
      <x v="175"/>
      <x v="1"/>
    </i>
    <i>
      <x v="176"/>
      <x v="2"/>
    </i>
    <i>
      <x v="177"/>
      <x v="1"/>
    </i>
    <i>
      <x v="178"/>
      <x v="2"/>
    </i>
    <i>
      <x v="179"/>
      <x/>
    </i>
    <i>
      <x v="180"/>
      <x v="1"/>
    </i>
    <i>
      <x v="181"/>
      <x v="3"/>
    </i>
    <i>
      <x v="182"/>
      <x v="3"/>
    </i>
    <i>
      <x v="183"/>
      <x/>
    </i>
    <i>
      <x v="184"/>
      <x v="3"/>
    </i>
    <i>
      <x v="185"/>
      <x v="3"/>
    </i>
    <i>
      <x v="186"/>
      <x v="1"/>
    </i>
    <i>
      <x v="187"/>
      <x v="1"/>
    </i>
    <i>
      <x v="188"/>
      <x v="2"/>
    </i>
    <i>
      <x v="189"/>
      <x v="1"/>
    </i>
    <i>
      <x v="190"/>
      <x v="2"/>
    </i>
    <i>
      <x v="191"/>
      <x/>
    </i>
    <i>
      <x v="192"/>
      <x v="1"/>
    </i>
    <i>
      <x v="193"/>
      <x v="3"/>
    </i>
    <i>
      <x v="194"/>
      <x v="3"/>
    </i>
    <i>
      <x v="195"/>
      <x v="1"/>
    </i>
    <i>
      <x v="196"/>
      <x/>
    </i>
    <i>
      <x v="197"/>
      <x v="3"/>
    </i>
    <i>
      <x v="198"/>
      <x v="1"/>
    </i>
    <i>
      <x v="199"/>
      <x v="1"/>
    </i>
    <i>
      <x v="200"/>
      <x v="2"/>
    </i>
    <i>
      <x v="201"/>
      <x v="1"/>
    </i>
    <i>
      <x v="202"/>
      <x v="2"/>
    </i>
    <i>
      <x v="203"/>
      <x/>
    </i>
    <i>
      <x v="204"/>
      <x v="1"/>
    </i>
    <i>
      <x v="205"/>
      <x v="3"/>
    </i>
    <i>
      <x v="206"/>
      <x v="1"/>
    </i>
    <i>
      <x v="207"/>
      <x v="3"/>
    </i>
    <i>
      <x v="208"/>
      <x/>
    </i>
    <i>
      <x v="209"/>
      <x v="3"/>
    </i>
    <i>
      <x v="210"/>
      <x v="1"/>
    </i>
    <i>
      <x v="211"/>
      <x v="1"/>
    </i>
    <i>
      <x v="212"/>
      <x v="2"/>
    </i>
    <i>
      <x v="213"/>
      <x v="1"/>
    </i>
    <i>
      <x v="214"/>
      <x v="2"/>
    </i>
    <i>
      <x v="215"/>
      <x/>
    </i>
    <i>
      <x v="216"/>
      <x v="1"/>
    </i>
    <i>
      <x v="217"/>
      <x v="2"/>
    </i>
    <i>
      <x v="218"/>
      <x v="3"/>
    </i>
    <i>
      <x v="219"/>
      <x v="3"/>
    </i>
    <i>
      <x v="220"/>
      <x/>
    </i>
    <i>
      <x v="221"/>
      <x v="3"/>
    </i>
    <i>
      <x v="222"/>
      <x v="1"/>
    </i>
    <i>
      <x v="223"/>
      <x v="1"/>
    </i>
    <i>
      <x v="224"/>
      <x v="2"/>
    </i>
    <i>
      <x v="225"/>
      <x v="1"/>
    </i>
    <i>
      <x v="226"/>
      <x v="2"/>
    </i>
    <i>
      <x v="227"/>
      <x/>
    </i>
    <i>
      <x v="228"/>
      <x v="1"/>
    </i>
    <i>
      <x v="229"/>
      <x v="1"/>
    </i>
    <i>
      <x v="230"/>
      <x v="3"/>
    </i>
    <i>
      <x v="231"/>
      <x v="3"/>
    </i>
    <i>
      <x v="232"/>
      <x/>
    </i>
    <i>
      <x v="233"/>
      <x v="3"/>
    </i>
    <i>
      <x v="234"/>
      <x v="1"/>
    </i>
    <i>
      <x v="235"/>
      <x v="1"/>
    </i>
    <i>
      <x v="236"/>
      <x v="2"/>
    </i>
    <i>
      <x v="237"/>
      <x v="1"/>
    </i>
    <i>
      <x v="238"/>
      <x v="2"/>
    </i>
    <i>
      <x v="239"/>
      <x v="2"/>
    </i>
    <i>
      <x v="240"/>
      <x/>
    </i>
    <i>
      <x v="241"/>
      <x v="1"/>
    </i>
    <i>
      <x v="242"/>
      <x v="3"/>
    </i>
    <i>
      <x v="243"/>
      <x v="3"/>
    </i>
    <i>
      <x v="244"/>
      <x/>
    </i>
    <i>
      <x v="245"/>
      <x v="3"/>
    </i>
    <i>
      <x v="246"/>
      <x v="1"/>
    </i>
    <i>
      <x v="247"/>
      <x v="1"/>
    </i>
    <i>
      <x v="248"/>
      <x v="2"/>
    </i>
    <i>
      <x v="249"/>
      <x v="1"/>
    </i>
    <i>
      <x v="250"/>
      <x/>
    </i>
    <i>
      <x v="251"/>
      <x v="2"/>
    </i>
    <i>
      <x v="252"/>
      <x/>
    </i>
    <i>
      <x v="253"/>
      <x v="1"/>
    </i>
    <i>
      <x v="254"/>
      <x v="3"/>
    </i>
    <i>
      <x v="255"/>
      <x v="3"/>
    </i>
    <i>
      <x v="256"/>
      <x/>
    </i>
    <i>
      <x v="257"/>
      <x v="3"/>
    </i>
    <i>
      <x v="258"/>
      <x v="1"/>
    </i>
    <i>
      <x v="259"/>
      <x v="1"/>
    </i>
    <i>
      <x v="260"/>
      <x v="2"/>
    </i>
    <i>
      <x v="261"/>
      <x v="1"/>
    </i>
    <i>
      <x v="262"/>
      <x v="1"/>
    </i>
    <i>
      <x v="263"/>
      <x v="2"/>
    </i>
    <i>
      <x v="264"/>
      <x/>
    </i>
    <i>
      <x v="265"/>
      <x v="1"/>
    </i>
    <i>
      <x v="266"/>
      <x v="3"/>
    </i>
    <i>
      <x v="267"/>
      <x v="3"/>
    </i>
    <i>
      <x v="268"/>
      <x/>
    </i>
    <i>
      <x v="269"/>
      <x v="3"/>
    </i>
    <i>
      <x v="270"/>
      <x v="1"/>
    </i>
    <i>
      <x v="271"/>
      <x v="1"/>
    </i>
    <i>
      <x v="272"/>
      <x v="2"/>
    </i>
    <i>
      <x v="273"/>
      <x v="3"/>
    </i>
    <i>
      <x v="274"/>
      <x v="2"/>
    </i>
    <i>
      <x v="275"/>
      <x v="1"/>
    </i>
    <i>
      <x v="276"/>
      <x v="2"/>
    </i>
    <i>
      <x v="277"/>
      <x/>
    </i>
    <i>
      <x v="278"/>
      <x v="1"/>
    </i>
    <i>
      <x v="279"/>
      <x v="3"/>
    </i>
    <i>
      <x v="280"/>
      <x v="3"/>
    </i>
    <i>
      <x v="281"/>
      <x/>
    </i>
    <i>
      <x v="282"/>
      <x v="3"/>
    </i>
    <i>
      <x v="283"/>
      <x v="1"/>
    </i>
    <i>
      <x v="284"/>
      <x v="3"/>
    </i>
    <i>
      <x v="285"/>
      <x v="1"/>
    </i>
    <i>
      <x v="286"/>
      <x v="2"/>
    </i>
    <i>
      <x v="287"/>
      <x v="1"/>
    </i>
    <i>
      <x v="288"/>
      <x v="2"/>
    </i>
    <i>
      <x v="289"/>
      <x/>
    </i>
    <i>
      <x v="290"/>
      <x v="1"/>
    </i>
    <i>
      <x v="291"/>
      <x v="3"/>
    </i>
    <i>
      <x v="292"/>
      <x v="3"/>
    </i>
    <i>
      <x v="293"/>
      <x/>
    </i>
    <i>
      <x v="294"/>
      <x v="3"/>
    </i>
    <i>
      <x v="295"/>
      <x/>
    </i>
    <i>
      <x v="296"/>
      <x v="1"/>
    </i>
    <i>
      <x v="297"/>
      <x v="1"/>
    </i>
    <i>
      <x v="298"/>
      <x v="2"/>
    </i>
    <i>
      <x v="299"/>
      <x v="1"/>
    </i>
    <i>
      <x v="300"/>
      <x v="2"/>
    </i>
    <i>
      <x v="301"/>
      <x/>
    </i>
    <i>
      <x v="302"/>
      <x v="1"/>
    </i>
    <i>
      <x v="303"/>
      <x v="3"/>
    </i>
    <i>
      <x v="304"/>
      <x v="3"/>
    </i>
    <i>
      <x v="305"/>
      <x/>
    </i>
    <i>
      <x v="306"/>
      <x v="3"/>
    </i>
    <i>
      <x v="307"/>
      <x v="3"/>
    </i>
    <i>
      <x v="308"/>
      <x v="1"/>
    </i>
    <i>
      <x v="309"/>
      <x v="1"/>
    </i>
    <i>
      <x v="310"/>
      <x v="2"/>
    </i>
    <i>
      <x v="311"/>
      <x v="1"/>
    </i>
    <i>
      <x v="312"/>
      <x v="2"/>
    </i>
    <i>
      <x v="313"/>
      <x/>
    </i>
    <i>
      <x v="314"/>
      <x v="1"/>
    </i>
    <i>
      <x v="315"/>
      <x v="3"/>
    </i>
    <i>
      <x v="316"/>
      <x v="3"/>
    </i>
    <i>
      <x v="317"/>
      <x v="1"/>
    </i>
    <i>
      <x v="318"/>
      <x/>
    </i>
    <i>
      <x v="319"/>
      <x v="3"/>
    </i>
    <i>
      <x v="320"/>
      <x v="1"/>
    </i>
    <i>
      <x v="321"/>
      <x v="1"/>
    </i>
    <i>
      <x v="322"/>
      <x v="2"/>
    </i>
    <i>
      <x v="323"/>
      <x v="1"/>
    </i>
    <i>
      <x v="324"/>
      <x v="2"/>
    </i>
    <i>
      <x v="325"/>
      <x/>
    </i>
    <i>
      <x v="326"/>
      <x v="1"/>
    </i>
    <i>
      <x v="327"/>
      <x v="3"/>
    </i>
    <i>
      <x v="328"/>
      <x v="1"/>
    </i>
    <i>
      <x v="329"/>
      <x v="3"/>
    </i>
    <i>
      <x v="330"/>
      <x/>
    </i>
    <i>
      <x v="331"/>
      <x v="3"/>
    </i>
    <i>
      <x v="332"/>
      <x v="1"/>
    </i>
    <i>
      <x v="333"/>
      <x v="1"/>
    </i>
    <i>
      <x v="334"/>
      <x v="2"/>
    </i>
    <i>
      <x v="335"/>
      <x v="1"/>
    </i>
    <i>
      <x v="336"/>
      <x v="2"/>
    </i>
    <i>
      <x v="337"/>
      <x/>
    </i>
    <i>
      <x v="338"/>
      <x v="1"/>
    </i>
    <i>
      <x v="339"/>
      <x v="2"/>
    </i>
    <i>
      <x v="340"/>
      <x v="3"/>
    </i>
    <i>
      <x v="341"/>
      <x v="3"/>
    </i>
    <i>
      <x v="342"/>
      <x/>
    </i>
    <i>
      <x v="343"/>
      <x v="3"/>
    </i>
    <i>
      <x v="344"/>
      <x v="1"/>
    </i>
    <i>
      <x v="345"/>
      <x v="1"/>
    </i>
    <i>
      <x v="346"/>
      <x v="2"/>
    </i>
    <i>
      <x v="347"/>
      <x v="1"/>
    </i>
    <i>
      <x v="348"/>
      <x v="2"/>
    </i>
    <i>
      <x v="349"/>
      <x/>
    </i>
    <i>
      <x v="350"/>
      <x v="1"/>
    </i>
    <i>
      <x v="351"/>
      <x v="1"/>
    </i>
    <i>
      <x v="352"/>
      <x v="3"/>
    </i>
    <i>
      <x v="353"/>
      <x v="3"/>
    </i>
    <i>
      <x v="354"/>
      <x/>
    </i>
    <i>
      <x v="355"/>
      <x v="3"/>
    </i>
    <i>
      <x v="356"/>
      <x v="1"/>
    </i>
    <i>
      <x v="357"/>
      <x v="1"/>
    </i>
    <i>
      <x v="358"/>
      <x v="2"/>
    </i>
    <i>
      <x v="359"/>
      <x v="1"/>
    </i>
    <i>
      <x v="360"/>
      <x v="2"/>
    </i>
    <i>
      <x v="361"/>
      <x v="2"/>
    </i>
    <i>
      <x v="362"/>
      <x/>
    </i>
    <i>
      <x v="363"/>
      <x v="1"/>
    </i>
    <i>
      <x v="364"/>
      <x v="3"/>
    </i>
    <i>
      <x v="365"/>
      <x v="3"/>
    </i>
    <i>
      <x v="366"/>
      <x/>
    </i>
    <i>
      <x v="367"/>
      <x v="3"/>
    </i>
    <i>
      <x v="368"/>
      <x v="1"/>
    </i>
    <i>
      <x v="369"/>
      <x v="1"/>
    </i>
    <i>
      <x v="370"/>
      <x v="2"/>
    </i>
    <i>
      <x v="371"/>
      <x v="1"/>
    </i>
    <i>
      <x v="372"/>
      <x/>
    </i>
    <i>
      <x v="373"/>
      <x v="2"/>
    </i>
    <i>
      <x v="374"/>
      <x/>
    </i>
    <i>
      <x v="375"/>
      <x v="1"/>
    </i>
    <i>
      <x v="376"/>
      <x v="3"/>
    </i>
    <i>
      <x v="377"/>
      <x v="3"/>
    </i>
    <i>
      <x v="378"/>
      <x/>
    </i>
    <i>
      <x v="379"/>
      <x v="3"/>
    </i>
    <i>
      <x v="380"/>
      <x v="1"/>
    </i>
    <i>
      <x v="381"/>
      <x v="1"/>
    </i>
    <i>
      <x v="382"/>
      <x v="2"/>
    </i>
    <i>
      <x v="383"/>
      <x v="1"/>
    </i>
    <i>
      <x v="384"/>
      <x v="1"/>
    </i>
    <i>
      <x v="385"/>
      <x v="1"/>
    </i>
    <i>
      <x v="386"/>
      <x v="2"/>
    </i>
    <i>
      <x v="387"/>
      <x/>
    </i>
    <i>
      <x v="388"/>
      <x v="1"/>
    </i>
    <i>
      <x v="389"/>
      <x v="3"/>
    </i>
    <i>
      <x v="390"/>
      <x v="3"/>
    </i>
    <i>
      <x v="391"/>
      <x/>
    </i>
    <i>
      <x v="392"/>
      <x v="3"/>
    </i>
    <i>
      <x v="393"/>
      <x v="1"/>
    </i>
    <i>
      <x v="394"/>
      <x v="1"/>
    </i>
    <i>
      <x v="395"/>
      <x v="3"/>
    </i>
    <i>
      <x v="396"/>
      <x v="2"/>
    </i>
    <i>
      <x v="397"/>
      <x v="1"/>
    </i>
    <i>
      <x v="398"/>
      <x v="2"/>
    </i>
    <i>
      <x v="399"/>
      <x/>
    </i>
    <i>
      <x v="400"/>
      <x v="1"/>
    </i>
    <i>
      <x v="401"/>
      <x v="3"/>
    </i>
    <i>
      <x v="402"/>
      <x v="3"/>
    </i>
    <i>
      <x v="403"/>
      <x/>
    </i>
    <i>
      <x v="404"/>
      <x v="3"/>
    </i>
    <i>
      <x v="405"/>
      <x v="1"/>
    </i>
    <i>
      <x v="406"/>
      <x v="3"/>
    </i>
    <i>
      <x v="407"/>
      <x v="1"/>
    </i>
    <i>
      <x v="408"/>
      <x v="2"/>
    </i>
    <i>
      <x v="409"/>
      <x v="1"/>
    </i>
    <i>
      <x v="410"/>
      <x v="2"/>
    </i>
    <i>
      <x v="411"/>
      <x/>
    </i>
    <i>
      <x v="412"/>
      <x v="1"/>
    </i>
    <i>
      <x v="413"/>
      <x v="3"/>
    </i>
    <i>
      <x v="414"/>
      <x v="3"/>
    </i>
    <i>
      <x v="415"/>
      <x/>
    </i>
    <i>
      <x v="416"/>
      <x v="3"/>
    </i>
    <i>
      <x v="417"/>
      <x/>
    </i>
    <i>
      <x v="418"/>
      <x v="1"/>
    </i>
    <i>
      <x v="419"/>
      <x v="1"/>
    </i>
    <i>
      <x v="420"/>
      <x v="2"/>
    </i>
    <i>
      <x v="421"/>
      <x v="1"/>
    </i>
    <i>
      <x v="422"/>
      <x v="2"/>
    </i>
    <i>
      <x v="423"/>
      <x/>
    </i>
    <i>
      <x v="424"/>
      <x v="1"/>
    </i>
    <i>
      <x v="425"/>
      <x v="3"/>
    </i>
    <i>
      <x v="426"/>
      <x v="3"/>
    </i>
    <i>
      <x v="427"/>
      <x/>
    </i>
    <i>
      <x v="428"/>
      <x v="3"/>
    </i>
    <i>
      <x v="429"/>
      <x v="3"/>
    </i>
    <i>
      <x v="430"/>
      <x v="1"/>
    </i>
    <i>
      <x v="431"/>
      <x v="1"/>
    </i>
    <i>
      <x v="432"/>
      <x v="2"/>
    </i>
    <i>
      <x v="433"/>
      <x v="1"/>
    </i>
    <i>
      <x v="434"/>
      <x v="2"/>
    </i>
    <i>
      <x v="435"/>
      <x/>
    </i>
    <i>
      <x v="436"/>
      <x v="1"/>
    </i>
    <i>
      <x v="437"/>
      <x v="3"/>
    </i>
    <i>
      <x v="438"/>
      <x v="3"/>
    </i>
    <i>
      <x v="439"/>
      <x v="1"/>
    </i>
    <i>
      <x v="440"/>
      <x/>
    </i>
    <i>
      <x v="441"/>
      <x v="3"/>
    </i>
    <i>
      <x v="442"/>
      <x v="1"/>
    </i>
    <i>
      <x v="443"/>
      <x v="1"/>
    </i>
    <i>
      <x v="444"/>
      <x v="2"/>
    </i>
    <i>
      <x v="445"/>
      <x v="1"/>
    </i>
    <i>
      <x v="446"/>
      <x v="2"/>
    </i>
    <i>
      <x v="447"/>
      <x/>
    </i>
    <i>
      <x v="448"/>
      <x v="1"/>
    </i>
    <i>
      <x v="449"/>
      <x v="3"/>
    </i>
    <i>
      <x v="450"/>
      <x v="1"/>
    </i>
    <i>
      <x v="451"/>
      <x v="3"/>
    </i>
    <i>
      <x v="452"/>
      <x/>
    </i>
    <i>
      <x v="453"/>
      <x v="3"/>
    </i>
    <i>
      <x v="454"/>
      <x v="1"/>
    </i>
    <i>
      <x v="455"/>
      <x v="1"/>
    </i>
    <i>
      <x v="456"/>
      <x v="2"/>
    </i>
    <i>
      <x v="457"/>
      <x v="1"/>
    </i>
    <i>
      <x v="458"/>
      <x v="2"/>
    </i>
    <i>
      <x v="459"/>
      <x/>
    </i>
    <i>
      <x v="460"/>
      <x v="1"/>
    </i>
    <i>
      <x v="461"/>
      <x v="2"/>
    </i>
    <i>
      <x v="462"/>
      <x v="3"/>
    </i>
    <i>
      <x v="463"/>
      <x v="3"/>
    </i>
    <i>
      <x v="464"/>
      <x/>
    </i>
    <i>
      <x v="465"/>
      <x v="3"/>
    </i>
    <i>
      <x v="466"/>
      <x v="1"/>
    </i>
    <i>
      <x v="467"/>
      <x v="1"/>
    </i>
    <i>
      <x v="468"/>
      <x v="2"/>
    </i>
    <i>
      <x v="469"/>
      <x v="1"/>
    </i>
    <i>
      <x v="470"/>
      <x v="2"/>
    </i>
    <i>
      <x v="471"/>
      <x/>
    </i>
    <i>
      <x v="472"/>
      <x v="1"/>
    </i>
    <i>
      <x v="473"/>
      <x v="1"/>
    </i>
    <i>
      <x v="474"/>
      <x v="3"/>
    </i>
    <i>
      <x v="475"/>
      <x v="3"/>
    </i>
    <i>
      <x v="476"/>
      <x/>
    </i>
    <i>
      <x v="477"/>
      <x v="3"/>
    </i>
    <i>
      <x v="478"/>
      <x v="1"/>
    </i>
    <i>
      <x v="479"/>
      <x v="1"/>
    </i>
    <i>
      <x v="480"/>
      <x v="2"/>
    </i>
    <i>
      <x v="481"/>
      <x v="1"/>
    </i>
    <i>
      <x v="482"/>
      <x v="2"/>
    </i>
    <i>
      <x v="483"/>
      <x v="2"/>
    </i>
    <i>
      <x v="484"/>
      <x/>
    </i>
    <i>
      <x v="485"/>
      <x v="1"/>
    </i>
    <i>
      <x v="486"/>
      <x v="3"/>
    </i>
    <i>
      <x v="487"/>
      <x v="3"/>
    </i>
    <i>
      <x v="488"/>
      <x/>
    </i>
    <i>
      <x v="489"/>
      <x v="3"/>
    </i>
    <i>
      <x v="490"/>
      <x v="1"/>
    </i>
    <i>
      <x v="491"/>
      <x v="1"/>
    </i>
    <i>
      <x v="492"/>
      <x v="2"/>
    </i>
    <i>
      <x v="493"/>
      <x v="1"/>
    </i>
    <i>
      <x v="494"/>
      <x v="2"/>
    </i>
    <i>
      <x v="495"/>
      <x/>
    </i>
    <i>
      <x v="496"/>
      <x v="2"/>
    </i>
    <i>
      <x v="497"/>
      <x/>
    </i>
    <i>
      <x v="498"/>
      <x v="1"/>
    </i>
    <i>
      <x v="499"/>
      <x v="3"/>
    </i>
    <i>
      <x v="500"/>
      <x v="3"/>
    </i>
    <i>
      <x v="501"/>
      <x/>
    </i>
    <i>
      <x v="502"/>
      <x v="3"/>
    </i>
    <i>
      <x v="503"/>
      <x v="1"/>
    </i>
    <i>
      <x v="504"/>
      <x v="1"/>
    </i>
    <i>
      <x v="505"/>
      <x v="2"/>
    </i>
    <i>
      <x v="506"/>
      <x v="1"/>
    </i>
    <i>
      <x v="507"/>
      <x v="1"/>
    </i>
    <i>
      <x v="508"/>
      <x v="2"/>
    </i>
    <i>
      <x v="509"/>
      <x/>
    </i>
    <i>
      <x v="510"/>
      <x v="1"/>
    </i>
    <i>
      <x v="511"/>
      <x v="3"/>
    </i>
    <i>
      <x v="512"/>
      <x v="3"/>
    </i>
    <i>
      <x v="513"/>
      <x/>
    </i>
    <i>
      <x v="514"/>
      <x v="3"/>
    </i>
    <i>
      <x v="515"/>
      <x v="1"/>
    </i>
    <i>
      <x v="516"/>
      <x v="1"/>
    </i>
    <i>
      <x v="517"/>
      <x v="3"/>
    </i>
    <i>
      <x v="518"/>
      <x v="2"/>
    </i>
    <i>
      <x v="519"/>
      <x v="1"/>
    </i>
    <i>
      <x v="520"/>
      <x v="2"/>
    </i>
    <i>
      <x v="521"/>
      <x/>
    </i>
    <i>
      <x v="522"/>
      <x v="1"/>
    </i>
    <i>
      <x v="523"/>
      <x v="3"/>
    </i>
    <i>
      <x v="524"/>
      <x v="3"/>
    </i>
    <i>
      <x v="525"/>
      <x/>
    </i>
    <i>
      <x v="526"/>
      <x v="3"/>
    </i>
    <i>
      <x v="527"/>
      <x v="1"/>
    </i>
    <i>
      <x v="528"/>
      <x v="3"/>
    </i>
    <i>
      <x v="529"/>
      <x v="1"/>
    </i>
    <i>
      <x v="530"/>
      <x v="2"/>
    </i>
    <i>
      <x v="531"/>
      <x v="1"/>
    </i>
    <i>
      <x v="532"/>
      <x v="2"/>
    </i>
    <i>
      <x v="533"/>
      <x/>
    </i>
    <i>
      <x v="534"/>
      <x v="1"/>
    </i>
    <i>
      <x v="535"/>
      <x v="3"/>
    </i>
    <i>
      <x v="536"/>
      <x v="3"/>
    </i>
    <i>
      <x v="537"/>
      <x/>
    </i>
    <i>
      <x v="538"/>
      <x v="3"/>
    </i>
    <i>
      <x v="539"/>
      <x/>
    </i>
    <i>
      <x v="540"/>
      <x v="1"/>
    </i>
    <i>
      <x v="541"/>
      <x v="1"/>
    </i>
    <i>
      <x v="542"/>
      <x v="2"/>
    </i>
    <i>
      <x v="543"/>
      <x v="1"/>
    </i>
    <i>
      <x v="544"/>
      <x v="2"/>
    </i>
    <i>
      <x v="545"/>
      <x/>
    </i>
    <i>
      <x v="546"/>
      <x v="1"/>
    </i>
    <i>
      <x v="547"/>
      <x v="3"/>
    </i>
    <i>
      <x v="548"/>
      <x v="3"/>
    </i>
    <i>
      <x v="549"/>
      <x/>
    </i>
    <i>
      <x v="550"/>
      <x v="3"/>
    </i>
    <i>
      <x v="551"/>
      <x v="3"/>
    </i>
    <i>
      <x v="552"/>
      <x v="1"/>
    </i>
    <i>
      <x v="553"/>
      <x v="1"/>
    </i>
    <i>
      <x v="554"/>
      <x v="2"/>
    </i>
    <i>
      <x v="555"/>
      <x v="1"/>
    </i>
    <i>
      <x v="556"/>
      <x v="2"/>
    </i>
    <i>
      <x v="557"/>
      <x/>
    </i>
    <i>
      <x v="558"/>
      <x v="1"/>
    </i>
    <i>
      <x v="559"/>
      <x v="3"/>
    </i>
    <i>
      <x v="560"/>
      <x v="3"/>
    </i>
    <i>
      <x v="561"/>
      <x v="1"/>
    </i>
    <i>
      <x v="562"/>
      <x/>
    </i>
    <i>
      <x v="563"/>
      <x v="3"/>
    </i>
    <i>
      <x v="564"/>
      <x v="1"/>
    </i>
    <i>
      <x v="565"/>
      <x v="1"/>
    </i>
    <i>
      <x v="566"/>
      <x v="2"/>
    </i>
    <i>
      <x v="567"/>
      <x v="1"/>
    </i>
    <i>
      <x v="568"/>
      <x v="2"/>
    </i>
    <i>
      <x v="569"/>
      <x/>
    </i>
    <i>
      <x v="570"/>
      <x v="1"/>
    </i>
    <i>
      <x v="571"/>
      <x v="3"/>
    </i>
    <i>
      <x v="572"/>
      <x v="1"/>
    </i>
    <i>
      <x v="573"/>
      <x v="3"/>
    </i>
    <i>
      <x v="574"/>
      <x/>
    </i>
    <i>
      <x v="575"/>
      <x v="3"/>
    </i>
    <i>
      <x v="576"/>
      <x v="1"/>
    </i>
    <i>
      <x v="577"/>
      <x v="1"/>
    </i>
    <i>
      <x v="578"/>
      <x v="2"/>
    </i>
    <i>
      <x v="579"/>
      <x v="1"/>
    </i>
    <i>
      <x v="580"/>
      <x v="2"/>
    </i>
    <i>
      <x v="581"/>
      <x/>
    </i>
    <i>
      <x v="582"/>
      <x v="1"/>
    </i>
    <i>
      <x v="583"/>
      <x v="2"/>
    </i>
    <i>
      <x v="584"/>
      <x v="3"/>
    </i>
    <i>
      <x v="585"/>
      <x v="3"/>
    </i>
    <i>
      <x v="586"/>
      <x/>
    </i>
    <i>
      <x v="587"/>
      <x v="3"/>
    </i>
    <i>
      <x v="588"/>
      <x v="1"/>
    </i>
    <i>
      <x v="589"/>
      <x v="1"/>
    </i>
    <i>
      <x v="590"/>
      <x v="2"/>
    </i>
    <i>
      <x v="591"/>
      <x v="1"/>
    </i>
    <i>
      <x v="592"/>
      <x v="2"/>
    </i>
    <i>
      <x v="593"/>
      <x/>
    </i>
    <i>
      <x v="594"/>
      <x v="1"/>
    </i>
    <i>
      <x v="595"/>
      <x v="1"/>
    </i>
    <i>
      <x v="596"/>
      <x v="3"/>
    </i>
    <i>
      <x v="597"/>
      <x v="3"/>
    </i>
    <i>
      <x v="598"/>
      <x/>
    </i>
    <i>
      <x v="599"/>
      <x v="3"/>
    </i>
    <i>
      <x v="600"/>
      <x v="1"/>
    </i>
    <i>
      <x v="601"/>
      <x v="1"/>
    </i>
    <i>
      <x v="602"/>
      <x v="2"/>
    </i>
    <i>
      <x v="603"/>
      <x v="1"/>
    </i>
    <i>
      <x v="604"/>
      <x v="2"/>
    </i>
    <i>
      <x v="605"/>
      <x/>
    </i>
    <i>
      <x v="606"/>
      <x v="2"/>
    </i>
    <i>
      <x v="607"/>
      <x/>
    </i>
    <i>
      <x v="608"/>
      <x v="1"/>
    </i>
    <i>
      <x v="609"/>
      <x v="3"/>
    </i>
    <i>
      <x v="610"/>
      <x v="3"/>
    </i>
    <i>
      <x v="611"/>
      <x/>
    </i>
    <i>
      <x v="612"/>
      <x v="3"/>
    </i>
    <i>
      <x v="613"/>
      <x v="1"/>
    </i>
    <i>
      <x v="614"/>
      <x v="1"/>
    </i>
    <i>
      <x v="615"/>
      <x v="2"/>
    </i>
    <i>
      <x v="616"/>
      <x v="1"/>
    </i>
    <i>
      <x v="617"/>
      <x/>
    </i>
    <i>
      <x v="618"/>
      <x v="2"/>
    </i>
    <i>
      <x v="619"/>
      <x/>
    </i>
    <i>
      <x v="620"/>
      <x v="1"/>
    </i>
    <i>
      <x v="621"/>
      <x v="3"/>
    </i>
    <i>
      <x v="622"/>
      <x v="3"/>
    </i>
    <i>
      <x v="623"/>
      <x/>
    </i>
    <i>
      <x v="624"/>
      <x v="3"/>
    </i>
    <i>
      <x v="625"/>
      <x v="1"/>
    </i>
    <i>
      <x v="626"/>
      <x v="1"/>
    </i>
    <i>
      <x v="627"/>
      <x v="2"/>
    </i>
    <i>
      <x v="628"/>
      <x v="1"/>
    </i>
    <i>
      <x v="629"/>
      <x v="1"/>
    </i>
    <i>
      <x v="630"/>
      <x v="2"/>
    </i>
    <i>
      <x v="631"/>
      <x/>
    </i>
    <i>
      <x v="632"/>
      <x v="1"/>
    </i>
    <i>
      <x v="633"/>
      <x v="3"/>
    </i>
    <i>
      <x v="634"/>
      <x v="3"/>
    </i>
    <i>
      <x v="635"/>
      <x/>
    </i>
    <i>
      <x v="636"/>
      <x v="3"/>
    </i>
    <i>
      <x v="637"/>
      <x v="1"/>
    </i>
    <i>
      <x v="638"/>
      <x v="1"/>
    </i>
    <i>
      <x v="639"/>
      <x v="3"/>
    </i>
    <i>
      <x v="640"/>
      <x v="2"/>
    </i>
    <i>
      <x v="641"/>
      <x v="1"/>
    </i>
    <i>
      <x v="642"/>
      <x v="2"/>
    </i>
    <i>
      <x v="643"/>
      <x/>
    </i>
    <i>
      <x v="644"/>
      <x v="1"/>
    </i>
    <i>
      <x v="645"/>
      <x v="3"/>
    </i>
    <i>
      <x v="646"/>
      <x v="3"/>
    </i>
    <i>
      <x v="647"/>
      <x/>
    </i>
    <i>
      <x v="648"/>
      <x v="3"/>
    </i>
    <i>
      <x v="649"/>
      <x v="1"/>
    </i>
    <i>
      <x v="650"/>
      <x v="3"/>
    </i>
    <i>
      <x v="651"/>
      <x v="1"/>
    </i>
    <i>
      <x v="652"/>
      <x v="2"/>
    </i>
    <i>
      <x v="653"/>
      <x v="1"/>
    </i>
    <i>
      <x v="654"/>
      <x v="2"/>
    </i>
    <i>
      <x v="655"/>
      <x/>
    </i>
    <i>
      <x v="656"/>
      <x v="1"/>
    </i>
    <i>
      <x v="657"/>
      <x v="3"/>
    </i>
    <i>
      <x v="658"/>
      <x v="3"/>
    </i>
    <i>
      <x v="659"/>
      <x/>
    </i>
    <i>
      <x v="660"/>
      <x v="3"/>
    </i>
    <i>
      <x v="661"/>
      <x/>
    </i>
    <i>
      <x v="662"/>
      <x v="1"/>
    </i>
    <i>
      <x v="663"/>
      <x v="1"/>
    </i>
    <i>
      <x v="664"/>
      <x v="2"/>
    </i>
    <i>
      <x v="665"/>
      <x v="1"/>
    </i>
    <i>
      <x v="666"/>
      <x v="2"/>
    </i>
    <i>
      <x v="667"/>
      <x/>
    </i>
    <i>
      <x v="668"/>
      <x v="1"/>
    </i>
    <i>
      <x v="669"/>
      <x v="3"/>
    </i>
    <i>
      <x v="670"/>
      <x v="3"/>
    </i>
    <i>
      <x v="671"/>
      <x/>
    </i>
    <i>
      <x v="672"/>
      <x v="3"/>
    </i>
    <i>
      <x v="673"/>
      <x v="3"/>
    </i>
    <i>
      <x v="674"/>
      <x v="1"/>
    </i>
    <i>
      <x v="675"/>
      <x v="1"/>
    </i>
    <i>
      <x v="676"/>
      <x v="2"/>
    </i>
    <i>
      <x v="677"/>
      <x v="1"/>
    </i>
    <i>
      <x v="678"/>
      <x v="2"/>
    </i>
    <i>
      <x v="679"/>
      <x/>
    </i>
    <i>
      <x v="680"/>
      <x v="1"/>
    </i>
    <i>
      <x v="681"/>
      <x v="3"/>
    </i>
    <i>
      <x v="682"/>
      <x v="3"/>
    </i>
    <i>
      <x v="683"/>
      <x v="1"/>
    </i>
    <i>
      <x v="684"/>
      <x/>
    </i>
    <i>
      <x v="685"/>
      <x v="3"/>
    </i>
    <i>
      <x v="686"/>
      <x v="1"/>
    </i>
    <i>
      <x v="687"/>
      <x v="1"/>
    </i>
    <i>
      <x v="688"/>
      <x v="2"/>
    </i>
    <i>
      <x v="689"/>
      <x v="1"/>
    </i>
    <i>
      <x v="690"/>
      <x v="2"/>
    </i>
    <i>
      <x v="691"/>
      <x/>
    </i>
    <i>
      <x v="692"/>
      <x v="1"/>
    </i>
    <i>
      <x v="693"/>
      <x v="3"/>
    </i>
    <i>
      <x v="694"/>
      <x v="1"/>
    </i>
    <i>
      <x v="695"/>
      <x v="3"/>
    </i>
    <i>
      <x v="696"/>
      <x/>
    </i>
    <i>
      <x v="697"/>
      <x v="3"/>
    </i>
    <i>
      <x v="698"/>
      <x v="1"/>
    </i>
    <i>
      <x v="699"/>
      <x v="1"/>
    </i>
    <i>
      <x v="700"/>
      <x v="2"/>
    </i>
    <i>
      <x v="701"/>
      <x v="1"/>
    </i>
    <i>
      <x v="702"/>
      <x v="2"/>
    </i>
    <i>
      <x v="703"/>
      <x/>
    </i>
    <i>
      <x v="704"/>
      <x v="1"/>
    </i>
    <i>
      <x v="705"/>
      <x v="2"/>
    </i>
    <i>
      <x v="706"/>
      <x v="3"/>
    </i>
    <i>
      <x v="707"/>
      <x v="3"/>
    </i>
    <i>
      <x v="708"/>
      <x/>
    </i>
    <i>
      <x v="709"/>
      <x v="3"/>
    </i>
    <i>
      <x v="710"/>
      <x v="1"/>
    </i>
    <i>
      <x v="711"/>
      <x v="1"/>
    </i>
    <i>
      <x v="712"/>
      <x v="2"/>
    </i>
    <i>
      <x v="713"/>
      <x v="1"/>
    </i>
    <i>
      <x v="714"/>
      <x v="2"/>
    </i>
    <i>
      <x v="715"/>
      <x/>
    </i>
    <i>
      <x v="716"/>
      <x v="1"/>
    </i>
    <i>
      <x v="717"/>
      <x v="1"/>
    </i>
    <i>
      <x v="718"/>
      <x v="1"/>
    </i>
    <i>
      <x v="719"/>
      <x v="3"/>
    </i>
    <i>
      <x v="720"/>
      <x v="3"/>
    </i>
    <i>
      <x v="721"/>
      <x/>
    </i>
    <i>
      <x v="722"/>
      <x v="3"/>
    </i>
    <i>
      <x v="723"/>
      <x v="1"/>
    </i>
    <i>
      <x v="724"/>
      <x v="1"/>
    </i>
    <i>
      <x v="725"/>
      <x v="2"/>
    </i>
    <i>
      <x v="726"/>
      <x v="1"/>
    </i>
    <i>
      <x v="727"/>
      <x v="2"/>
    </i>
    <i>
      <x v="728"/>
      <x v="2"/>
    </i>
    <i>
      <x v="729"/>
      <x/>
    </i>
    <i>
      <x v="730"/>
      <x v="1"/>
    </i>
    <i>
      <x v="731"/>
      <x v="3"/>
    </i>
    <i>
      <x v="732"/>
      <x v="3"/>
    </i>
    <i>
      <x v="733"/>
      <x/>
    </i>
    <i>
      <x v="734"/>
      <x v="3"/>
    </i>
    <i>
      <x v="735"/>
      <x v="1"/>
    </i>
    <i>
      <x v="736"/>
      <x v="1"/>
    </i>
    <i>
      <x v="737"/>
      <x v="2"/>
    </i>
    <i>
      <x v="738"/>
      <x v="1"/>
    </i>
    <i>
      <x v="739"/>
      <x/>
    </i>
    <i>
      <x v="740"/>
      <x v="2"/>
    </i>
    <i>
      <x v="741"/>
      <x/>
    </i>
    <i>
      <x v="742"/>
      <x v="1"/>
    </i>
    <i>
      <x v="743"/>
      <x v="3"/>
    </i>
    <i>
      <x v="744"/>
      <x v="3"/>
    </i>
    <i>
      <x v="745"/>
      <x/>
    </i>
    <i>
      <x v="746"/>
      <x v="3"/>
    </i>
    <i>
      <x v="747"/>
      <x v="1"/>
    </i>
    <i>
      <x v="748"/>
      <x v="1"/>
    </i>
    <i>
      <x v="749"/>
      <x v="2"/>
    </i>
    <i>
      <x v="750"/>
      <x v="1"/>
    </i>
    <i>
      <x v="751"/>
      <x v="1"/>
    </i>
    <i>
      <x v="752"/>
      <x v="2"/>
    </i>
    <i>
      <x v="753"/>
      <x/>
    </i>
    <i>
      <x v="754"/>
      <x v="1"/>
    </i>
    <i>
      <x v="755"/>
      <x v="3"/>
    </i>
    <i>
      <x v="756"/>
      <x v="3"/>
    </i>
    <i>
      <x v="757"/>
      <x/>
    </i>
    <i>
      <x v="758"/>
      <x v="3"/>
    </i>
    <i>
      <x v="759"/>
      <x v="1"/>
    </i>
    <i>
      <x v="760"/>
      <x v="1"/>
    </i>
    <i>
      <x v="761"/>
      <x v="3"/>
    </i>
    <i>
      <x v="762"/>
      <x v="2"/>
    </i>
    <i>
      <x v="763"/>
      <x v="1"/>
    </i>
    <i>
      <x v="764"/>
      <x v="2"/>
    </i>
    <i>
      <x v="765"/>
      <x/>
    </i>
    <i>
      <x v="766"/>
      <x v="1"/>
    </i>
    <i>
      <x v="767"/>
      <x v="3"/>
    </i>
    <i>
      <x v="768"/>
      <x v="3"/>
    </i>
    <i>
      <x v="769"/>
      <x/>
    </i>
    <i>
      <x v="770"/>
      <x v="3"/>
    </i>
    <i>
      <x v="771"/>
      <x v="1"/>
    </i>
    <i>
      <x v="772"/>
      <x v="3"/>
    </i>
    <i>
      <x v="773"/>
      <x v="1"/>
    </i>
    <i>
      <x v="774"/>
      <x v="2"/>
    </i>
    <i>
      <x v="775"/>
      <x v="1"/>
    </i>
    <i>
      <x v="776"/>
      <x v="2"/>
    </i>
    <i>
      <x v="777"/>
      <x/>
    </i>
    <i>
      <x v="778"/>
      <x v="1"/>
    </i>
    <i>
      <x v="779"/>
      <x v="3"/>
    </i>
    <i>
      <x v="780"/>
      <x v="3"/>
    </i>
    <i>
      <x v="781"/>
      <x/>
    </i>
    <i>
      <x v="782"/>
      <x v="3"/>
    </i>
    <i>
      <x v="783"/>
      <x/>
    </i>
    <i>
      <x v="784"/>
      <x v="1"/>
    </i>
    <i>
      <x v="785"/>
      <x v="1"/>
    </i>
    <i>
      <x v="786"/>
      <x v="2"/>
    </i>
    <i>
      <x v="787"/>
      <x v="1"/>
    </i>
    <i>
      <x v="788"/>
      <x v="2"/>
    </i>
    <i>
      <x v="789"/>
      <x/>
    </i>
    <i>
      <x v="790"/>
      <x v="1"/>
    </i>
    <i>
      <x v="791"/>
      <x v="3"/>
    </i>
    <i>
      <x v="792"/>
      <x v="3"/>
    </i>
    <i>
      <x v="793"/>
      <x/>
    </i>
    <i>
      <x v="794"/>
      <x v="3"/>
    </i>
    <i>
      <x v="795"/>
      <x v="3"/>
    </i>
    <i>
      <x v="796"/>
      <x v="1"/>
    </i>
    <i>
      <x v="797"/>
      <x v="1"/>
    </i>
    <i>
      <x v="798"/>
      <x v="2"/>
    </i>
    <i>
      <x v="799"/>
      <x v="1"/>
    </i>
    <i>
      <x v="800"/>
      <x v="2"/>
    </i>
    <i>
      <x v="801"/>
      <x/>
    </i>
    <i>
      <x v="802"/>
      <x v="1"/>
    </i>
    <i>
      <x v="803"/>
      <x v="3"/>
    </i>
    <i>
      <x v="804"/>
      <x v="3"/>
    </i>
    <i>
      <x v="805"/>
      <x v="1"/>
    </i>
    <i>
      <x v="806"/>
      <x/>
    </i>
    <i>
      <x v="807"/>
      <x v="3"/>
    </i>
    <i>
      <x v="808"/>
      <x v="1"/>
    </i>
    <i>
      <x v="809"/>
      <x v="1"/>
    </i>
    <i>
      <x v="810"/>
      <x v="2"/>
    </i>
    <i>
      <x v="811"/>
      <x v="1"/>
    </i>
    <i>
      <x v="812"/>
      <x v="2"/>
    </i>
    <i>
      <x v="813"/>
      <x/>
    </i>
    <i>
      <x v="814"/>
      <x v="1"/>
    </i>
    <i>
      <x v="815"/>
      <x v="3"/>
    </i>
    <i>
      <x v="816"/>
      <x v="1"/>
    </i>
    <i>
      <x v="817"/>
      <x v="3"/>
    </i>
    <i>
      <x v="818"/>
      <x/>
    </i>
    <i>
      <x v="819"/>
      <x v="3"/>
    </i>
    <i>
      <x v="820"/>
      <x v="1"/>
    </i>
    <i>
      <x v="821"/>
      <x v="1"/>
    </i>
    <i>
      <x v="822"/>
      <x v="2"/>
    </i>
    <i>
      <x v="823"/>
      <x v="1"/>
    </i>
    <i>
      <x v="824"/>
      <x v="2"/>
    </i>
    <i>
      <x v="825"/>
      <x/>
    </i>
    <i>
      <x v="826"/>
      <x v="1"/>
    </i>
    <i>
      <x v="827"/>
      <x v="3"/>
    </i>
    <i>
      <x v="828"/>
      <x v="2"/>
    </i>
    <i>
      <x v="829"/>
      <x v="3"/>
    </i>
    <i>
      <x v="830"/>
      <x v="3"/>
    </i>
    <i>
      <x v="831"/>
      <x/>
    </i>
    <i>
      <x v="832"/>
      <x v="3"/>
    </i>
    <i>
      <x v="833"/>
      <x v="1"/>
    </i>
    <i>
      <x v="834"/>
      <x v="1"/>
    </i>
    <i>
      <x v="835"/>
      <x v="2"/>
    </i>
    <i>
      <x v="836"/>
      <x v="1"/>
    </i>
    <i>
      <x v="837"/>
      <x v="2"/>
    </i>
    <i>
      <x v="838"/>
      <x/>
    </i>
    <i>
      <x v="839"/>
      <x v="1"/>
    </i>
    <i>
      <x v="840"/>
      <x v="1"/>
    </i>
    <i>
      <x v="841"/>
      <x v="3"/>
    </i>
    <i>
      <x v="842"/>
      <x v="3"/>
    </i>
    <i>
      <x v="843"/>
      <x/>
    </i>
    <i>
      <x v="844"/>
      <x v="3"/>
    </i>
    <i>
      <x v="845"/>
      <x v="1"/>
    </i>
    <i>
      <x v="846"/>
      <x v="1"/>
    </i>
    <i>
      <x v="847"/>
      <x v="2"/>
    </i>
    <i>
      <x v="848"/>
      <x v="1"/>
    </i>
    <i>
      <x v="849"/>
      <x v="2"/>
    </i>
    <i>
      <x v="850"/>
      <x v="2"/>
    </i>
    <i>
      <x v="851"/>
      <x/>
    </i>
    <i>
      <x v="852"/>
      <x v="1"/>
    </i>
    <i>
      <x v="853"/>
      <x v="3"/>
    </i>
    <i>
      <x v="854"/>
      <x v="3"/>
    </i>
    <i>
      <x v="855"/>
      <x/>
    </i>
    <i>
      <x v="856"/>
      <x v="3"/>
    </i>
    <i>
      <x v="857"/>
      <x v="1"/>
    </i>
    <i>
      <x v="858"/>
      <x v="1"/>
    </i>
    <i>
      <x v="859"/>
      <x v="2"/>
    </i>
    <i>
      <x v="860"/>
      <x v="1"/>
    </i>
    <i>
      <x v="861"/>
      <x/>
    </i>
    <i>
      <x v="862"/>
      <x v="2"/>
    </i>
    <i>
      <x v="863"/>
      <x/>
    </i>
    <i>
      <x v="864"/>
      <x v="1"/>
    </i>
    <i>
      <x v="865"/>
      <x v="3"/>
    </i>
    <i>
      <x v="866"/>
      <x v="3"/>
    </i>
    <i>
      <x v="867"/>
      <x/>
    </i>
    <i>
      <x v="868"/>
      <x v="3"/>
    </i>
    <i>
      <x v="869"/>
      <x v="1"/>
    </i>
    <i>
      <x v="870"/>
      <x v="1"/>
    </i>
    <i>
      <x v="871"/>
      <x v="2"/>
    </i>
    <i>
      <x v="872"/>
      <x v="1"/>
    </i>
    <i>
      <x v="873"/>
      <x v="1"/>
    </i>
    <i>
      <x v="874"/>
      <x v="2"/>
    </i>
    <i>
      <x v="875"/>
      <x/>
    </i>
    <i>
      <x v="876"/>
      <x v="1"/>
    </i>
    <i>
      <x v="877"/>
      <x v="3"/>
    </i>
    <i>
      <x v="878"/>
      <x v="3"/>
    </i>
    <i>
      <x v="879"/>
      <x/>
    </i>
    <i>
      <x v="880"/>
      <x v="3"/>
    </i>
    <i>
      <x v="881"/>
      <x v="1"/>
    </i>
    <i>
      <x v="882"/>
      <x v="1"/>
    </i>
    <i>
      <x v="883"/>
      <x v="3"/>
    </i>
    <i>
      <x v="884"/>
      <x v="2"/>
    </i>
    <i>
      <x v="885"/>
      <x v="1"/>
    </i>
    <i>
      <x v="886"/>
      <x v="2"/>
    </i>
    <i>
      <x v="887"/>
      <x/>
    </i>
    <i>
      <x v="888"/>
      <x v="1"/>
    </i>
    <i>
      <x v="889"/>
      <x v="3"/>
    </i>
    <i>
      <x v="890"/>
      <x v="3"/>
    </i>
    <i>
      <x v="891"/>
      <x/>
    </i>
    <i>
      <x v="892"/>
      <x v="3"/>
    </i>
    <i>
      <x v="893"/>
      <x v="1"/>
    </i>
    <i>
      <x v="894"/>
      <x v="3"/>
    </i>
    <i>
      <x v="895"/>
      <x v="1"/>
    </i>
    <i>
      <x v="896"/>
      <x v="2"/>
    </i>
    <i>
      <x v="897"/>
      <x v="1"/>
    </i>
    <i>
      <x v="898"/>
      <x v="2"/>
    </i>
    <i>
      <x v="899"/>
      <x/>
    </i>
    <i>
      <x v="900"/>
      <x v="1"/>
    </i>
    <i>
      <x v="901"/>
      <x v="3"/>
    </i>
    <i>
      <x v="902"/>
      <x v="3"/>
    </i>
    <i>
      <x v="903"/>
      <x/>
    </i>
    <i>
      <x v="904"/>
      <x v="3"/>
    </i>
    <i>
      <x v="905"/>
      <x/>
    </i>
    <i>
      <x v="906"/>
      <x v="1"/>
    </i>
    <i>
      <x v="907"/>
      <x v="1"/>
    </i>
    <i>
      <x v="908"/>
      <x v="2"/>
    </i>
    <i>
      <x v="909"/>
      <x v="1"/>
    </i>
    <i>
      <x v="910"/>
      <x v="2"/>
    </i>
    <i>
      <x v="911"/>
      <x/>
    </i>
    <i>
      <x v="912"/>
      <x v="1"/>
    </i>
    <i>
      <x v="913"/>
      <x v="3"/>
    </i>
    <i>
      <x v="914"/>
      <x v="3"/>
    </i>
    <i>
      <x v="915"/>
      <x/>
    </i>
    <i>
      <x v="916"/>
      <x v="3"/>
    </i>
    <i>
      <x v="917"/>
      <x v="3"/>
    </i>
    <i>
      <x v="918"/>
      <x v="1"/>
    </i>
    <i>
      <x v="919"/>
      <x v="1"/>
    </i>
    <i>
      <x v="920"/>
      <x v="2"/>
    </i>
    <i>
      <x v="921"/>
      <x v="1"/>
    </i>
    <i>
      <x v="922"/>
      <x v="2"/>
    </i>
    <i>
      <x v="923"/>
      <x/>
    </i>
    <i>
      <x v="924"/>
      <x v="1"/>
    </i>
    <i>
      <x v="925"/>
      <x v="3"/>
    </i>
    <i>
      <x v="926"/>
      <x v="3"/>
    </i>
    <i>
      <x v="927"/>
      <x v="1"/>
    </i>
    <i>
      <x v="928"/>
      <x/>
    </i>
    <i>
      <x v="929"/>
      <x v="3"/>
    </i>
    <i>
      <x v="930"/>
      <x v="1"/>
    </i>
    <i>
      <x v="931"/>
      <x v="1"/>
    </i>
    <i>
      <x v="932"/>
      <x v="2"/>
    </i>
    <i>
      <x v="933"/>
      <x v="1"/>
    </i>
    <i>
      <x v="934"/>
      <x v="2"/>
    </i>
    <i>
      <x v="935"/>
      <x/>
    </i>
    <i>
      <x v="936"/>
      <x v="1"/>
    </i>
    <i>
      <x v="937"/>
      <x v="3"/>
    </i>
    <i>
      <x v="938"/>
      <x v="3"/>
    </i>
    <i>
      <x v="939"/>
      <x v="1"/>
    </i>
    <i>
      <x v="940"/>
      <x v="3"/>
    </i>
    <i>
      <x v="941"/>
      <x/>
    </i>
    <i>
      <x v="942"/>
      <x v="3"/>
    </i>
    <i>
      <x v="943"/>
      <x v="1"/>
    </i>
    <i>
      <x v="944"/>
      <x v="1"/>
    </i>
    <i>
      <x v="945"/>
      <x v="2"/>
    </i>
    <i>
      <x v="946"/>
      <x v="1"/>
    </i>
    <i>
      <x v="947"/>
      <x v="2"/>
    </i>
    <i>
      <x v="948"/>
      <x/>
    </i>
    <i>
      <x v="949"/>
      <x v="1"/>
    </i>
    <i>
      <x v="950"/>
      <x v="2"/>
    </i>
    <i>
      <x v="951"/>
      <x v="3"/>
    </i>
    <i>
      <x v="952"/>
      <x v="3"/>
    </i>
    <i>
      <x v="953"/>
      <x/>
    </i>
    <i>
      <x v="954"/>
      <x v="3"/>
    </i>
    <i>
      <x v="955"/>
      <x v="1"/>
    </i>
    <i>
      <x v="956"/>
      <x v="1"/>
    </i>
    <i>
      <x v="957"/>
      <x v="2"/>
    </i>
    <i>
      <x v="958"/>
      <x v="1"/>
    </i>
    <i>
      <x v="959"/>
      <x v="2"/>
    </i>
    <i>
      <x v="960"/>
      <x/>
    </i>
    <i>
      <x v="961"/>
      <x v="1"/>
    </i>
    <i>
      <x v="962"/>
      <x v="1"/>
    </i>
    <i>
      <x v="963"/>
      <x v="3"/>
    </i>
    <i>
      <x v="964"/>
      <x v="3"/>
    </i>
    <i>
      <x v="965"/>
      <x/>
    </i>
    <i>
      <x v="966"/>
      <x v="3"/>
    </i>
    <i>
      <x v="967"/>
      <x v="1"/>
    </i>
    <i>
      <x v="968"/>
      <x v="1"/>
    </i>
    <i>
      <x v="969"/>
      <x v="2"/>
    </i>
    <i>
      <x v="970"/>
      <x v="1"/>
    </i>
    <i>
      <x v="971"/>
      <x v="2"/>
    </i>
    <i>
      <x v="972"/>
      <x v="2"/>
    </i>
    <i>
      <x v="973"/>
      <x/>
    </i>
    <i>
      <x v="974"/>
      <x v="1"/>
    </i>
    <i>
      <x v="975"/>
      <x v="3"/>
    </i>
    <i>
      <x v="976"/>
      <x v="3"/>
    </i>
    <i>
      <x v="977"/>
      <x/>
    </i>
    <i>
      <x v="978"/>
      <x v="3"/>
    </i>
    <i>
      <x v="979"/>
      <x v="1"/>
    </i>
    <i>
      <x v="980"/>
      <x v="1"/>
    </i>
    <i>
      <x v="981"/>
      <x v="2"/>
    </i>
    <i>
      <x v="982"/>
      <x v="1"/>
    </i>
    <i>
      <x v="983"/>
      <x/>
    </i>
    <i>
      <x v="984"/>
      <x v="2"/>
    </i>
    <i>
      <x v="985"/>
      <x/>
    </i>
    <i>
      <x v="986"/>
      <x v="1"/>
    </i>
    <i>
      <x v="987"/>
      <x v="3"/>
    </i>
    <i>
      <x v="988"/>
      <x v="3"/>
    </i>
    <i>
      <x v="989"/>
      <x/>
    </i>
    <i>
      <x v="990"/>
      <x v="3"/>
    </i>
    <i>
      <x v="991"/>
      <x v="1"/>
    </i>
    <i>
      <x v="992"/>
      <x v="1"/>
    </i>
    <i>
      <x v="993"/>
      <x v="2"/>
    </i>
    <i>
      <x v="994"/>
      <x v="1"/>
    </i>
    <i>
      <x v="995"/>
      <x v="1"/>
    </i>
    <i>
      <x v="996"/>
      <x v="2"/>
    </i>
    <i>
      <x v="997"/>
      <x/>
    </i>
    <i>
      <x v="998"/>
      <x v="1"/>
    </i>
    <i>
      <x v="999"/>
      <x v="3"/>
    </i>
    <i>
      <x v="1000"/>
      <x v="3"/>
    </i>
    <i>
      <x v="1001"/>
      <x/>
    </i>
    <i>
      <x v="1002"/>
      <x v="3"/>
    </i>
    <i>
      <x v="1003"/>
      <x v="1"/>
    </i>
    <i>
      <x v="1004"/>
      <x v="1"/>
    </i>
    <i>
      <x v="1005"/>
      <x v="3"/>
    </i>
    <i>
      <x v="1006"/>
      <x v="2"/>
    </i>
    <i>
      <x v="1007"/>
      <x v="1"/>
    </i>
    <i>
      <x v="1008"/>
      <x v="2"/>
    </i>
    <i>
      <x v="1009"/>
      <x/>
    </i>
    <i>
      <x v="1010"/>
      <x v="1"/>
    </i>
    <i>
      <x v="1011"/>
      <x v="3"/>
    </i>
    <i>
      <x v="1012"/>
      <x v="3"/>
    </i>
    <i>
      <x v="1013"/>
      <x/>
    </i>
    <i>
      <x v="1014"/>
      <x v="3"/>
    </i>
    <i>
      <x v="1015"/>
      <x v="1"/>
    </i>
    <i>
      <x v="1016"/>
      <x v="3"/>
    </i>
    <i>
      <x v="1017"/>
      <x v="1"/>
    </i>
    <i>
      <x v="1018"/>
      <x v="2"/>
    </i>
    <i>
      <x v="1019"/>
      <x v="1"/>
    </i>
    <i>
      <x v="1020"/>
      <x v="2"/>
    </i>
    <i>
      <x v="1021"/>
      <x/>
    </i>
    <i>
      <x v="1022"/>
      <x v="1"/>
    </i>
    <i>
      <x v="1023"/>
      <x v="3"/>
    </i>
    <i>
      <x v="1024"/>
      <x v="3"/>
    </i>
    <i>
      <x v="1025"/>
      <x/>
    </i>
    <i>
      <x v="1026"/>
      <x v="3"/>
    </i>
    <i>
      <x v="1027"/>
      <x/>
    </i>
    <i>
      <x v="1028"/>
      <x v="1"/>
    </i>
    <i>
      <x v="1029"/>
      <x v="1"/>
    </i>
    <i>
      <x v="1030"/>
      <x v="2"/>
    </i>
    <i>
      <x v="1031"/>
      <x v="1"/>
    </i>
    <i>
      <x v="1032"/>
      <x v="2"/>
    </i>
    <i>
      <x v="1033"/>
      <x/>
    </i>
    <i>
      <x v="1034"/>
      <x v="1"/>
    </i>
    <i>
      <x v="1035"/>
      <x v="3"/>
    </i>
    <i>
      <x v="1036"/>
      <x v="3"/>
    </i>
    <i>
      <x v="1037"/>
      <x/>
    </i>
    <i>
      <x v="1038"/>
      <x v="3"/>
    </i>
    <i>
      <x v="1039"/>
      <x v="3"/>
    </i>
    <i>
      <x v="1040"/>
      <x v="1"/>
    </i>
    <i>
      <x v="1041"/>
      <x v="1"/>
    </i>
    <i>
      <x v="1042"/>
      <x v="2"/>
    </i>
    <i>
      <x v="1043"/>
      <x v="1"/>
    </i>
    <i>
      <x v="1044"/>
      <x v="2"/>
    </i>
    <i>
      <x v="1045"/>
      <x/>
    </i>
    <i>
      <x v="1046"/>
      <x v="1"/>
    </i>
    <i>
      <x v="1047"/>
      <x v="3"/>
    </i>
    <i>
      <x v="1048"/>
      <x v="3"/>
    </i>
    <i>
      <x v="1049"/>
      <x v="4"/>
    </i>
  </rowItems>
  <colFields count="1">
    <field x="-2"/>
  </colFields>
  <colItems count="2">
    <i>
      <x/>
    </i>
    <i i="1">
      <x v="1"/>
    </i>
  </colItems>
  <dataFields count="2">
    <dataField name="Sum of TOTAL SELLING VALUE" fld="12" baseField="0" baseItem="0"/>
    <dataField name="Sum of QUANTIT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41EE66-E73A-4695-AED1-56F3589A1128}" name="Monthly" cacheId="2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G1:I10" firstHeaderRow="0" firstDataRow="1" firstDataCol="1"/>
  <pivotFields count="18">
    <pivotField showAll="0"/>
    <pivotField showAll="0"/>
    <pivotField showAll="0"/>
    <pivotField showAll="0"/>
    <pivotField showAll="0">
      <items count="4">
        <item x="1"/>
        <item x="0"/>
        <item x="2"/>
        <item t="default"/>
      </items>
    </pivotField>
    <pivotField showAll="0"/>
    <pivotField showAll="0"/>
    <pivotField showAll="0"/>
    <pivotField showAll="0" includeNewItemsInFilter="1"/>
    <pivotField showAll="0"/>
    <pivotField showAll="0"/>
    <pivotField dataField="1" showAll="0"/>
    <pivotField dataField="1" showAll="0"/>
    <pivotField showAll="0"/>
    <pivotField axis="axisRow" showAll="0">
      <items count="14">
        <item x="0"/>
        <item h="1" x="1"/>
        <item h="1" x="2"/>
        <item h="1" x="3"/>
        <item h="1" x="4"/>
        <item x="5"/>
        <item x="6"/>
        <item x="7"/>
        <item x="8"/>
        <item x="9"/>
        <item x="10"/>
        <item x="11"/>
        <item n=" "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defaultSubtotal="0"/>
    <pivotField showAll="0" defaultSubtotal="0"/>
  </pivotFields>
  <rowFields count="1">
    <field x="14"/>
  </rowFields>
  <rowItems count="9">
    <i>
      <x/>
    </i>
    <i>
      <x v="5"/>
    </i>
    <i>
      <x v="6"/>
    </i>
    <i>
      <x v="7"/>
    </i>
    <i>
      <x v="8"/>
    </i>
    <i>
      <x v="9"/>
    </i>
    <i>
      <x v="10"/>
    </i>
    <i>
      <x v="11"/>
    </i>
    <i>
      <x v="12"/>
    </i>
  </rowItems>
  <colFields count="1">
    <field x="-2"/>
  </colFields>
  <colItems count="2">
    <i>
      <x/>
    </i>
    <i i="1">
      <x v="1"/>
    </i>
  </colItems>
  <dataFields count="2">
    <dataField name="Sum of TOTAL BUYING VALUE" fld="11" baseField="0" baseItem="0"/>
    <dataField name="Sum of TOTAL SELLING VALUE" fld="12"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B12EE5-9604-4635-848D-7FDD15E59A00}" name="TotalSales"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E2" firstHeaderRow="0" firstDataRow="1" firstDataCol="0"/>
  <pivotFields count="18">
    <pivotField showAll="0"/>
    <pivotField showAll="0"/>
    <pivotField showAll="0"/>
    <pivotField showAll="0"/>
    <pivotField showAll="0">
      <items count="4">
        <item x="1"/>
        <item x="0"/>
        <item x="2"/>
        <item t="default"/>
      </items>
    </pivotField>
    <pivotField showAll="0"/>
    <pivotField showAll="0"/>
    <pivotField showAll="0"/>
    <pivotField showAll="0" includeNewItemsInFilter="1"/>
    <pivotField showAll="0"/>
    <pivotField showAll="0"/>
    <pivotField dataField="1" showAll="0"/>
    <pivotField dataField="1" showAll="0"/>
    <pivotField showAll="0"/>
    <pivotField showAll="0">
      <items count="14">
        <item x="0"/>
        <item x="1"/>
        <item x="2"/>
        <item x="3"/>
        <item x="4"/>
        <item x="5"/>
        <item x="6"/>
        <item x="7"/>
        <item x="8"/>
        <item x="9"/>
        <item x="10"/>
        <item x="11"/>
        <item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defaultSubtotal="0"/>
    <pivotField showAll="0" defaultSubtotal="0"/>
  </pivotFields>
  <rowItems count="1">
    <i/>
  </rowItems>
  <colFields count="1">
    <field x="-2"/>
  </colFields>
  <colItems count="2">
    <i>
      <x/>
    </i>
    <i i="1">
      <x v="1"/>
    </i>
  </colItems>
  <dataFields count="2">
    <dataField name="Sum of TOTAL BUYING VALUE" fld="11" baseField="0" baseItem="0"/>
    <dataField name="Sum of TOTAL SELLING VAL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63FD97-F833-462C-AB83-6E46A37F9CA3}" name="Day" cacheId="2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location ref="A1:B33" firstHeaderRow="1" firstDataRow="1" firstDataCol="1"/>
  <pivotFields count="18">
    <pivotField showAll="0">
      <items count="15">
        <item x="0"/>
        <item x="1"/>
        <item x="2"/>
        <item x="3"/>
        <item x="4"/>
        <item x="5"/>
        <item x="6"/>
        <item x="7"/>
        <item x="8"/>
        <item x="9"/>
        <item x="10"/>
        <item x="11"/>
        <item x="12"/>
        <item x="13"/>
        <item t="default"/>
      </items>
    </pivotField>
    <pivotField showAll="0"/>
    <pivotField showAll="0"/>
    <pivotField showAll="0">
      <items count="5">
        <item x="2"/>
        <item x="1"/>
        <item x="0"/>
        <item x="3"/>
        <item t="default"/>
      </items>
    </pivotField>
    <pivotField showAll="0">
      <items count="4">
        <item x="1"/>
        <item x="0"/>
        <item x="2"/>
        <item t="default"/>
      </items>
    </pivotField>
    <pivotField showAll="0"/>
    <pivotField showAll="0"/>
    <pivotField showAll="0"/>
    <pivotField showAll="0" includeNewItemsInFilter="1"/>
    <pivotField showAll="0"/>
    <pivotField showAll="0"/>
    <pivotField showAll="0">
      <items count="1643">
        <item x="1235"/>
        <item x="1106"/>
        <item x="928"/>
        <item x="1289"/>
        <item x="403"/>
        <item x="303"/>
        <item x="267"/>
        <item x="54"/>
        <item x="1512"/>
        <item x="492"/>
        <item x="1449"/>
        <item x="349"/>
        <item x="1376"/>
        <item x="511"/>
        <item x="1637"/>
        <item x="848"/>
        <item x="116"/>
        <item x="755"/>
        <item x="629"/>
        <item x="741"/>
        <item x="718"/>
        <item x="1481"/>
        <item x="1269"/>
        <item x="733"/>
        <item x="177"/>
        <item x="935"/>
        <item x="659"/>
        <item x="856"/>
        <item x="615"/>
        <item x="896"/>
        <item x="478"/>
        <item x="809"/>
        <item x="1537"/>
        <item x="498"/>
        <item x="1518"/>
        <item x="443"/>
        <item x="996"/>
        <item x="103"/>
        <item x="297"/>
        <item x="1355"/>
        <item x="273"/>
        <item x="595"/>
        <item x="1185"/>
        <item x="312"/>
        <item x="113"/>
        <item x="435"/>
        <item x="137"/>
        <item x="1171"/>
        <item x="207"/>
        <item x="988"/>
        <item x="1084"/>
        <item x="1159"/>
        <item x="462"/>
        <item x="265"/>
        <item x="124"/>
        <item x="1448"/>
        <item x="482"/>
        <item x="1101"/>
        <item x="1513"/>
        <item x="1155"/>
        <item x="832"/>
        <item x="720"/>
        <item x="562"/>
        <item x="219"/>
        <item x="1327"/>
        <item x="708"/>
        <item x="1554"/>
        <item x="1091"/>
        <item x="334"/>
        <item x="264"/>
        <item x="784"/>
        <item x="388"/>
        <item x="1175"/>
        <item x="50"/>
        <item x="898"/>
        <item x="1154"/>
        <item x="437"/>
        <item x="148"/>
        <item x="776"/>
        <item x="1359"/>
        <item x="1319"/>
        <item x="1186"/>
        <item x="1206"/>
        <item x="572"/>
        <item x="653"/>
        <item x="677"/>
        <item x="665"/>
        <item x="588"/>
        <item x="533"/>
        <item x="121"/>
        <item x="975"/>
        <item x="24"/>
        <item x="1354"/>
        <item x="69"/>
        <item x="787"/>
        <item x="1247"/>
        <item x="631"/>
        <item x="605"/>
        <item x="1356"/>
        <item x="942"/>
        <item x="428"/>
        <item x="1503"/>
        <item x="90"/>
        <item x="1252"/>
        <item x="300"/>
        <item x="1577"/>
        <item x="768"/>
        <item x="1598"/>
        <item x="1272"/>
        <item x="680"/>
        <item x="1222"/>
        <item x="762"/>
        <item x="109"/>
        <item x="1218"/>
        <item x="796"/>
        <item x="705"/>
        <item x="1286"/>
        <item x="596"/>
        <item x="347"/>
        <item x="940"/>
        <item x="548"/>
        <item x="805"/>
        <item x="843"/>
        <item x="1241"/>
        <item x="44"/>
        <item x="808"/>
        <item x="110"/>
        <item x="416"/>
        <item x="537"/>
        <item x="426"/>
        <item x="973"/>
        <item x="684"/>
        <item x="535"/>
        <item x="934"/>
        <item x="1442"/>
        <item x="384"/>
        <item x="10"/>
        <item x="1592"/>
        <item x="620"/>
        <item x="569"/>
        <item x="513"/>
        <item x="168"/>
        <item x="1492"/>
        <item x="165"/>
        <item x="597"/>
        <item x="655"/>
        <item x="1059"/>
        <item x="399"/>
        <item x="1253"/>
        <item x="221"/>
        <item x="1349"/>
        <item x="738"/>
        <item x="182"/>
        <item x="386"/>
        <item x="376"/>
        <item x="900"/>
        <item x="495"/>
        <item x="353"/>
        <item x="1086"/>
        <item x="322"/>
        <item x="938"/>
        <item x="692"/>
        <item x="1307"/>
        <item x="952"/>
        <item x="959"/>
        <item x="400"/>
        <item x="1468"/>
        <item x="521"/>
        <item x="58"/>
        <item x="976"/>
        <item x="641"/>
        <item x="775"/>
        <item x="34"/>
        <item x="1256"/>
        <item x="682"/>
        <item x="341"/>
        <item x="793"/>
        <item x="1268"/>
        <item x="487"/>
        <item x="364"/>
        <item x="668"/>
        <item x="1308"/>
        <item x="593"/>
        <item x="603"/>
        <item x="565"/>
        <item x="32"/>
        <item x="824"/>
        <item x="145"/>
        <item x="15"/>
        <item x="635"/>
        <item x="155"/>
        <item x="1457"/>
        <item x="1555"/>
        <item x="936"/>
        <item x="291"/>
        <item x="624"/>
        <item x="1198"/>
        <item x="108"/>
        <item x="639"/>
        <item x="1030"/>
        <item x="19"/>
        <item x="271"/>
        <item x="119"/>
        <item x="657"/>
        <item x="1371"/>
        <item x="62"/>
        <item x="82"/>
        <item x="1037"/>
        <item x="143"/>
        <item x="430"/>
        <item x="230"/>
        <item x="333"/>
        <item x="1136"/>
        <item x="346"/>
        <item x="383"/>
        <item x="1318"/>
        <item x="1168"/>
        <item x="924"/>
        <item x="189"/>
        <item x="73"/>
        <item x="313"/>
        <item x="1189"/>
        <item x="336"/>
        <item x="99"/>
        <item x="1633"/>
        <item x="544"/>
        <item x="457"/>
        <item x="1383"/>
        <item x="102"/>
        <item x="792"/>
        <item x="1041"/>
        <item x="528"/>
        <item x="1141"/>
        <item x="466"/>
        <item x="610"/>
        <item x="1379"/>
        <item x="274"/>
        <item x="464"/>
        <item x="38"/>
        <item x="88"/>
        <item x="1055"/>
        <item x="773"/>
        <item x="1215"/>
        <item x="27"/>
        <item x="607"/>
        <item x="1167"/>
        <item x="766"/>
        <item x="378"/>
        <item x="883"/>
        <item x="678"/>
        <item x="223"/>
        <item x="1039"/>
        <item x="56"/>
        <item x="1011"/>
        <item x="1204"/>
        <item x="1314"/>
        <item x="1053"/>
        <item x="661"/>
        <item x="1493"/>
        <item x="634"/>
        <item x="598"/>
        <item x="1260"/>
        <item x="769"/>
        <item x="1027"/>
        <item x="676"/>
        <item x="1304"/>
        <item x="280"/>
        <item x="799"/>
        <item x="923"/>
        <item x="517"/>
        <item x="656"/>
        <item x="786"/>
        <item x="252"/>
        <item x="1018"/>
        <item x="746"/>
        <item x="47"/>
        <item x="903"/>
        <item x="1523"/>
        <item x="167"/>
        <item x="515"/>
        <item x="156"/>
        <item x="1229"/>
        <item x="532"/>
        <item x="239"/>
        <item x="1613"/>
        <item x="114"/>
        <item x="1023"/>
        <item x="859"/>
        <item x="489"/>
        <item x="1430"/>
        <item x="797"/>
        <item x="1070"/>
        <item x="84"/>
        <item x="409"/>
        <item x="1545"/>
        <item x="1313"/>
        <item x="990"/>
        <item x="421"/>
        <item x="1255"/>
        <item x="1138"/>
        <item x="829"/>
        <item x="1421"/>
        <item x="210"/>
        <item x="1412"/>
        <item x="66"/>
        <item x="411"/>
        <item x="1137"/>
        <item x="1562"/>
        <item x="246"/>
        <item x="835"/>
        <item x="539"/>
        <item x="77"/>
        <item x="169"/>
        <item x="507"/>
        <item x="393"/>
        <item x="105"/>
        <item x="486"/>
        <item x="1280"/>
        <item x="183"/>
        <item x="947"/>
        <item x="783"/>
        <item x="1306"/>
        <item x="531"/>
        <item x="1444"/>
        <item x="1074"/>
        <item x="1242"/>
        <item x="31"/>
        <item x="139"/>
        <item x="218"/>
        <item x="337"/>
        <item x="555"/>
        <item x="1192"/>
        <item x="795"/>
        <item x="89"/>
        <item x="369"/>
        <item x="1418"/>
        <item x="404"/>
        <item x="425"/>
        <item x="373"/>
        <item x="1397"/>
        <item x="613"/>
        <item x="685"/>
        <item x="834"/>
        <item x="1580"/>
        <item x="1564"/>
        <item x="547"/>
        <item x="186"/>
        <item x="1008"/>
        <item x="1563"/>
        <item x="241"/>
        <item x="1089"/>
        <item x="1020"/>
        <item x="1210"/>
        <item x="161"/>
        <item x="181"/>
        <item x="16"/>
        <item x="163"/>
        <item x="1283"/>
        <item x="1556"/>
        <item x="1433"/>
        <item x="158"/>
        <item x="663"/>
        <item x="57"/>
        <item x="518"/>
        <item x="505"/>
        <item x="1331"/>
        <item x="251"/>
        <item x="1548"/>
        <item x="242"/>
        <item x="418"/>
        <item x="1237"/>
        <item x="1287"/>
        <item x="742"/>
        <item x="1596"/>
        <item x="520"/>
        <item x="658"/>
        <item x="17"/>
        <item x="1174"/>
        <item x="343"/>
        <item x="1243"/>
        <item x="432"/>
        <item x="985"/>
        <item x="359"/>
        <item x="460"/>
        <item x="823"/>
        <item x="256"/>
        <item x="229"/>
        <item x="92"/>
        <item x="1585"/>
        <item x="301"/>
        <item x="1568"/>
        <item x="1391"/>
        <item x="1015"/>
        <item x="67"/>
        <item x="1068"/>
        <item x="1152"/>
        <item x="584"/>
        <item x="743"/>
        <item x="261"/>
        <item x="95"/>
        <item x="1351"/>
        <item x="140"/>
        <item x="469"/>
        <item x="1216"/>
        <item x="734"/>
        <item x="632"/>
        <item x="854"/>
        <item x="747"/>
        <item x="1394"/>
        <item x="1032"/>
        <item x="611"/>
        <item x="211"/>
        <item x="134"/>
        <item x="910"/>
        <item x="192"/>
        <item x="1160"/>
        <item x="1088"/>
        <item x="471"/>
        <item x="244"/>
        <item x="1135"/>
        <item x="380"/>
        <item x="643"/>
        <item x="984"/>
        <item x="956"/>
        <item x="1169"/>
        <item x="939"/>
        <item x="111"/>
        <item x="1165"/>
        <item x="1389"/>
        <item x="410"/>
        <item x="68"/>
        <item x="564"/>
        <item x="164"/>
        <item x="1144"/>
        <item x="1332"/>
        <item x="1557"/>
        <item x="488"/>
        <item x="961"/>
        <item x="335"/>
        <item x="1078"/>
        <item x="450"/>
        <item x="1197"/>
        <item x="712"/>
        <item x="206"/>
        <item x="1131"/>
        <item x="561"/>
        <item x="503"/>
        <item x="1473"/>
        <item x="1090"/>
        <item x="612"/>
        <item x="1115"/>
        <item x="1009"/>
        <item x="260"/>
        <item x="3"/>
        <item x="185"/>
        <item x="253"/>
        <item x="1184"/>
        <item x="1440"/>
        <item x="146"/>
        <item x="285"/>
        <item x="79"/>
        <item x="272"/>
        <item x="237"/>
        <item x="1435"/>
        <item x="727"/>
        <item x="1488"/>
        <item x="172"/>
        <item x="434"/>
        <item x="637"/>
        <item x="138"/>
        <item x="451"/>
        <item x="754"/>
        <item x="1221"/>
        <item x="118"/>
        <item x="247"/>
        <item x="1162"/>
        <item x="937"/>
        <item x="37"/>
        <item x="5"/>
        <item x="888"/>
        <item x="1458"/>
        <item x="587"/>
        <item x="554"/>
        <item x="484"/>
        <item x="436"/>
        <item x="1050"/>
        <item x="813"/>
        <item x="1267"/>
        <item x="282"/>
        <item x="133"/>
        <item x="220"/>
        <item x="1446"/>
        <item x="1001"/>
        <item x="321"/>
        <item x="279"/>
        <item x="922"/>
        <item x="745"/>
        <item x="1347"/>
        <item x="978"/>
        <item x="1140"/>
        <item x="1284"/>
        <item x="1105"/>
        <item x="759"/>
        <item x="1"/>
        <item x="1045"/>
        <item x="640"/>
        <item x="710"/>
        <item x="519"/>
        <item x="1043"/>
        <item x="1438"/>
        <item x="176"/>
        <item x="1408"/>
        <item x="716"/>
        <item x="1581"/>
        <item x="131"/>
        <item x="681"/>
        <item x="1627"/>
        <item x="419"/>
        <item x="1266"/>
        <item x="1527"/>
        <item x="850"/>
        <item x="1311"/>
        <item x="574"/>
        <item x="821"/>
        <item x="101"/>
        <item x="35"/>
        <item x="1143"/>
        <item x="930"/>
        <item x="1005"/>
        <item x="1552"/>
        <item x="921"/>
        <item x="1612"/>
        <item x="1372"/>
        <item x="529"/>
        <item x="997"/>
        <item x="726"/>
        <item x="26"/>
        <item x="1148"/>
        <item x="1014"/>
        <item x="42"/>
        <item x="649"/>
        <item x="540"/>
        <item x="1240"/>
        <item x="243"/>
        <item x="326"/>
        <item x="382"/>
        <item x="968"/>
        <item x="1546"/>
        <item x="367"/>
        <item x="429"/>
        <item x="1525"/>
        <item x="33"/>
        <item x="1341"/>
        <item x="1441"/>
        <item x="1063"/>
        <item x="234"/>
        <item x="504"/>
        <item x="1211"/>
        <item x="499"/>
        <item x="441"/>
        <item x="699"/>
        <item x="778"/>
        <item x="43"/>
        <item x="804"/>
        <item x="365"/>
        <item x="1565"/>
        <item x="465"/>
        <item x="728"/>
        <item x="1262"/>
        <item x="323"/>
        <item x="1108"/>
        <item x="104"/>
        <item x="652"/>
        <item x="1578"/>
        <item x="1024"/>
        <item x="672"/>
        <item x="394"/>
        <item x="638"/>
        <item x="438"/>
        <item x="703"/>
        <item x="807"/>
        <item x="979"/>
        <item x="199"/>
        <item x="971"/>
        <item x="476"/>
        <item x="132"/>
        <item x="1166"/>
        <item x="1259"/>
        <item x="625"/>
        <item x="97"/>
        <item x="589"/>
        <item x="63"/>
        <item x="59"/>
        <item x="180"/>
        <item x="1232"/>
        <item x="75"/>
        <item x="361"/>
        <item x="525"/>
        <item x="414"/>
        <item x="1425"/>
        <item x="1173"/>
        <item x="1616"/>
        <item x="390"/>
        <item x="1117"/>
        <item x="706"/>
        <item x="30"/>
        <item x="1365"/>
        <item x="1610"/>
        <item x="576"/>
        <item x="1491"/>
        <item x="1622"/>
        <item x="454"/>
        <item x="1093"/>
        <item x="1119"/>
        <item x="1212"/>
        <item x="1133"/>
        <item x="853"/>
        <item x="327"/>
        <item x="847"/>
        <item x="198"/>
        <item x="348"/>
        <item x="771"/>
        <item x="288"/>
        <item x="290"/>
        <item x="1112"/>
        <item x="614"/>
        <item x="276"/>
        <item x="546"/>
        <item x="1609"/>
        <item x="1595"/>
        <item x="60"/>
        <item x="396"/>
        <item x="4"/>
        <item x="1151"/>
        <item x="1238"/>
        <item x="701"/>
        <item x="1263"/>
        <item x="142"/>
        <item x="1049"/>
        <item x="344"/>
        <item x="725"/>
        <item x="1118"/>
        <item x="86"/>
        <item x="494"/>
        <item x="1390"/>
        <item x="1429"/>
        <item x="490"/>
        <item x="998"/>
        <item x="1358"/>
        <item x="232"/>
        <item x="882"/>
        <item x="617"/>
        <item x="170"/>
        <item x="456"/>
        <item x="1485"/>
        <item x="876"/>
        <item x="1526"/>
        <item x="702"/>
        <item x="500"/>
        <item x="268"/>
        <item x="1116"/>
        <item x="195"/>
        <item x="296"/>
        <item x="819"/>
        <item x="270"/>
        <item x="966"/>
        <item x="7"/>
        <item x="289"/>
        <item x="358"/>
        <item x="368"/>
        <item x="752"/>
        <item x="897"/>
        <item x="579"/>
        <item x="71"/>
        <item x="13"/>
        <item x="1402"/>
        <item x="6"/>
        <item x="816"/>
        <item x="1128"/>
        <item x="818"/>
        <item x="806"/>
        <item x="817"/>
        <item x="23"/>
        <item x="46"/>
        <item x="556"/>
        <item x="1274"/>
        <item x="122"/>
        <item x="150"/>
        <item x="1471"/>
        <item x="254"/>
        <item x="1207"/>
        <item x="1021"/>
        <item x="448"/>
        <item x="904"/>
        <item x="748"/>
        <item x="310"/>
        <item x="967"/>
        <item x="166"/>
        <item x="496"/>
        <item x="72"/>
        <item x="1181"/>
        <item x="644"/>
        <item x="1003"/>
        <item x="671"/>
        <item x="203"/>
        <item x="619"/>
        <item x="687"/>
        <item x="130"/>
        <item x="838"/>
        <item x="545"/>
        <item x="873"/>
        <item x="197"/>
        <item x="1333"/>
        <item x="78"/>
        <item x="1550"/>
        <item x="839"/>
        <item x="645"/>
        <item x="442"/>
        <item x="1587"/>
        <item x="1611"/>
        <item x="74"/>
        <item x="779"/>
        <item x="894"/>
        <item x="1501"/>
        <item x="502"/>
        <item x="311"/>
        <item x="1348"/>
        <item x="621"/>
        <item x="129"/>
        <item x="1483"/>
        <item x="149"/>
        <item x="406"/>
        <item x="1251"/>
        <item x="812"/>
        <item x="18"/>
        <item x="1038"/>
        <item x="459"/>
        <item x="423"/>
        <item x="633"/>
        <item x="1576"/>
        <item x="1051"/>
        <item x="424"/>
        <item x="299"/>
        <item x="1245"/>
        <item x="126"/>
        <item x="875"/>
        <item x="1344"/>
        <item x="314"/>
        <item x="722"/>
        <item x="1423"/>
        <item x="774"/>
        <item x="115"/>
        <item x="983"/>
        <item x="1528"/>
        <item x="609"/>
        <item x="461"/>
        <item x="870"/>
        <item x="1317"/>
        <item x="608"/>
        <item x="970"/>
        <item x="178"/>
        <item x="216"/>
        <item x="863"/>
        <item x="1574"/>
        <item x="123"/>
        <item x="1246"/>
        <item x="1294"/>
        <item x="622"/>
        <item x="470"/>
        <item x="481"/>
        <item x="1382"/>
        <item x="1276"/>
        <item x="1364"/>
        <item x="700"/>
        <item x="616"/>
        <item x="698"/>
        <item x="501"/>
        <item x="690"/>
        <item x="215"/>
        <item x="319"/>
        <item x="654"/>
        <item x="715"/>
        <item x="306"/>
        <item x="919"/>
        <item x="1320"/>
        <item x="238"/>
        <item x="339"/>
        <item x="831"/>
        <item x="1607"/>
        <item x="1233"/>
        <item x="582"/>
        <item x="753"/>
        <item x="96"/>
        <item x="1067"/>
        <item x="1060"/>
        <item x="1196"/>
        <item x="305"/>
        <item x="480"/>
        <item x="662"/>
        <item x="953"/>
        <item x="1588"/>
        <item x="1366"/>
        <item x="1535"/>
        <item x="194"/>
        <item x="1361"/>
        <item x="1033"/>
        <item x="295"/>
        <item x="689"/>
        <item x="51"/>
        <item x="14"/>
        <item x="1163"/>
        <item x="1593"/>
        <item x="2"/>
        <item x="1495"/>
        <item x="825"/>
        <item x="159"/>
        <item x="594"/>
        <item x="1502"/>
        <item x="1380"/>
        <item x="391"/>
        <item x="112"/>
        <item x="1600"/>
        <item x="852"/>
        <item x="263"/>
        <item x="628"/>
        <item x="61"/>
        <item x="878"/>
        <item x="1187"/>
        <item x="287"/>
        <item x="891"/>
        <item x="107"/>
        <item x="93"/>
        <item x="262"/>
        <item x="1339"/>
        <item x="187"/>
        <item x="491"/>
        <item x="1036"/>
        <item x="1582"/>
        <item x="1422"/>
        <item x="1551"/>
        <item x="913"/>
        <item x="1277"/>
        <item x="895"/>
        <item x="497"/>
        <item x="993"/>
        <item x="514"/>
        <item x="1426"/>
        <item x="811"/>
        <item x="858"/>
        <item x="651"/>
        <item x="141"/>
        <item x="1624"/>
        <item x="1231"/>
        <item x="1061"/>
        <item x="1381"/>
        <item x="962"/>
        <item x="1340"/>
        <item x="298"/>
        <item x="1479"/>
        <item x="915"/>
        <item x="257"/>
        <item x="730"/>
        <item x="1273"/>
        <item x="765"/>
        <item x="1385"/>
        <item x="1508"/>
        <item x="152"/>
        <item x="946"/>
        <item x="70"/>
        <item x="292"/>
        <item x="1605"/>
        <item x="395"/>
        <item x="201"/>
        <item x="1560"/>
        <item x="933"/>
        <item x="463"/>
        <item x="236"/>
        <item x="1486"/>
        <item x="1465"/>
        <item x="83"/>
        <item x="541"/>
        <item x="740"/>
        <item x="1147"/>
        <item x="1022"/>
        <item x="893"/>
        <item x="204"/>
        <item x="566"/>
        <item x="697"/>
        <item x="485"/>
        <item x="286"/>
        <item x="989"/>
        <item x="65"/>
        <item x="674"/>
        <item x="1200"/>
        <item x="1230"/>
        <item x="1121"/>
        <item x="723"/>
        <item x="673"/>
        <item x="954"/>
        <item x="1410"/>
        <item x="1096"/>
        <item x="1002"/>
        <item x="479"/>
        <item x="920"/>
        <item x="948"/>
        <item x="941"/>
        <item x="1028"/>
        <item x="927"/>
        <item x="508"/>
        <item x="1602"/>
        <item x="1006"/>
        <item x="473"/>
        <item x="527"/>
        <item x="340"/>
        <item x="1217"/>
        <item x="1076"/>
        <item x="212"/>
        <item x="1462"/>
        <item x="1456"/>
        <item x="563"/>
        <item x="911"/>
        <item x="412"/>
        <item x="1145"/>
        <item x="318"/>
        <item x="371"/>
        <item x="675"/>
        <item x="1026"/>
        <item x="1499"/>
        <item x="1516"/>
        <item x="408"/>
        <item x="1534"/>
        <item x="420"/>
        <item x="1497"/>
        <item x="11"/>
        <item x="506"/>
        <item x="601"/>
        <item x="1558"/>
        <item x="100"/>
        <item x="1099"/>
        <item x="551"/>
        <item x="1177"/>
        <item x="1072"/>
        <item x="536"/>
        <item x="387"/>
        <item x="366"/>
        <item x="524"/>
        <item x="266"/>
        <item x="571"/>
        <item x="509"/>
        <item x="926"/>
        <item x="1182"/>
        <item x="630"/>
        <item x="1599"/>
        <item x="1378"/>
        <item x="781"/>
        <item x="1575"/>
        <item x="606"/>
        <item x="892"/>
        <item x="179"/>
        <item x="324"/>
        <item x="1464"/>
        <item x="1209"/>
        <item x="1455"/>
        <item x="94"/>
        <item x="977"/>
        <item x="41"/>
        <item x="1316"/>
        <item x="275"/>
        <item x="40"/>
        <item x="1058"/>
        <item x="228"/>
        <item x="1474"/>
        <item x="193"/>
        <item x="1634"/>
        <item x="385"/>
        <item x="363"/>
        <item x="801"/>
        <item x="445"/>
        <item x="1087"/>
        <item x="1126"/>
        <item x="1623"/>
        <item x="791"/>
        <item x="1042"/>
        <item x="713"/>
        <item x="1517"/>
        <item x="575"/>
        <item x="732"/>
        <item x="711"/>
        <item x="1437"/>
        <item x="315"/>
        <item x="233"/>
        <item x="85"/>
        <item x="1010"/>
        <item x="785"/>
        <item x="1052"/>
        <item x="407"/>
        <item x="704"/>
        <item x="1188"/>
        <item x="1265"/>
        <item x="427"/>
        <item x="1016"/>
        <item x="909"/>
        <item x="1134"/>
        <item x="477"/>
        <item x="1178"/>
        <item x="49"/>
        <item x="1083"/>
        <item x="1363"/>
        <item x="1017"/>
        <item x="918"/>
        <item x="120"/>
        <item x="1170"/>
        <item x="444"/>
        <item x="1395"/>
        <item x="174"/>
        <item x="670"/>
        <item x="309"/>
        <item x="570"/>
        <item x="1044"/>
        <item x="1461"/>
        <item x="351"/>
        <item x="1261"/>
        <item x="422"/>
        <item x="512"/>
        <item x="405"/>
        <item x="1040"/>
        <item x="1520"/>
        <item x="761"/>
        <item x="667"/>
        <item x="338"/>
        <item x="377"/>
        <item x="1454"/>
        <item x="1594"/>
        <item x="1399"/>
        <item x="1630"/>
        <item x="1615"/>
        <item x="591"/>
        <item x="1330"/>
        <item x="91"/>
        <item x="308"/>
        <item x="709"/>
        <item x="1335"/>
        <item x="865"/>
        <item x="1478"/>
        <item x="1514"/>
        <item x="585"/>
        <item x="538"/>
        <item x="1228"/>
        <item x="1450"/>
        <item x="453"/>
        <item x="714"/>
        <item x="1097"/>
        <item x="1296"/>
        <item x="1312"/>
        <item x="80"/>
        <item x="1281"/>
        <item x="1064"/>
        <item x="379"/>
        <item x="127"/>
        <item x="841"/>
        <item x="1180"/>
        <item x="945"/>
        <item x="1107"/>
        <item x="1373"/>
        <item x="788"/>
        <item x="874"/>
        <item x="1071"/>
        <item x="175"/>
        <item x="39"/>
        <item x="916"/>
        <item x="1323"/>
        <item x="862"/>
        <item x="1007"/>
        <item x="955"/>
        <item x="523"/>
        <item x="789"/>
        <item x="259"/>
        <item x="866"/>
        <item x="542"/>
        <item x="814"/>
        <item x="1377"/>
        <item x="1507"/>
        <item x="1460"/>
        <item x="963"/>
        <item x="293"/>
        <item x="1539"/>
        <item x="1353"/>
        <item x="660"/>
        <item x="1302"/>
        <item x="1300"/>
        <item x="1025"/>
        <item x="452"/>
        <item x="1367"/>
        <item x="1572"/>
        <item x="1635"/>
        <item x="526"/>
        <item x="790"/>
        <item x="767"/>
        <item x="1547"/>
        <item x="1239"/>
        <item x="352"/>
        <item x="992"/>
        <item x="1470"/>
        <item x="1428"/>
        <item x="493"/>
        <item x="798"/>
        <item x="602"/>
        <item x="912"/>
        <item x="626"/>
        <item x="899"/>
        <item x="1146"/>
        <item x="1292"/>
        <item x="1601"/>
        <item x="982"/>
        <item x="724"/>
        <item x="1069"/>
        <item x="467"/>
        <item x="1342"/>
        <item x="889"/>
        <item x="1315"/>
        <item x="549"/>
        <item x="1500"/>
        <item x="864"/>
        <item x="757"/>
        <item x="553"/>
        <item x="1114"/>
        <item x="802"/>
        <item x="803"/>
        <item x="1540"/>
        <item x="1157"/>
        <item x="764"/>
        <item x="837"/>
        <item x="1161"/>
        <item x="1213"/>
        <item x="917"/>
        <item x="208"/>
        <item x="1031"/>
        <item x="1164"/>
        <item x="950"/>
        <item x="1591"/>
        <item x="1004"/>
        <item x="1413"/>
        <item x="1092"/>
        <item x="965"/>
        <item x="355"/>
        <item x="1125"/>
        <item x="205"/>
        <item x="1337"/>
        <item x="106"/>
        <item x="688"/>
        <item x="1195"/>
        <item x="413"/>
        <item x="1583"/>
        <item x="1357"/>
        <item x="389"/>
        <item x="763"/>
        <item x="695"/>
        <item x="1617"/>
        <item x="1375"/>
        <item x="1066"/>
        <item x="669"/>
        <item x="931"/>
        <item x="782"/>
        <item x="1538"/>
        <item x="1439"/>
        <item x="756"/>
        <item x="1640"/>
        <item x="1158"/>
        <item x="468"/>
        <item x="1515"/>
        <item x="1368"/>
        <item x="1393"/>
        <item x="879"/>
        <item x="951"/>
        <item x="1226"/>
        <item x="1322"/>
        <item x="171"/>
        <item x="1453"/>
        <item x="64"/>
        <item x="1048"/>
        <item x="861"/>
        <item x="398"/>
        <item x="370"/>
        <item x="1224"/>
        <item x="749"/>
        <item x="907"/>
        <item x="1295"/>
        <item x="350"/>
        <item x="1416"/>
        <item x="794"/>
        <item x="683"/>
        <item x="1290"/>
        <item x="1250"/>
        <item x="1543"/>
        <item x="666"/>
        <item x="826"/>
        <item x="618"/>
        <item x="636"/>
        <item x="294"/>
        <item x="1191"/>
        <item x="320"/>
        <item x="1120"/>
        <item x="846"/>
        <item x="1529"/>
        <item x="1533"/>
        <item x="1419"/>
        <item x="578"/>
        <item x="1510"/>
        <item x="160"/>
        <item x="8"/>
        <item x="1102"/>
        <item x="1100"/>
        <item x="568"/>
        <item x="1103"/>
        <item x="431"/>
        <item x="76"/>
        <item x="1559"/>
        <item x="136"/>
        <item x="1549"/>
        <item x="1603"/>
        <item x="1338"/>
        <item x="328"/>
        <item x="1392"/>
        <item x="1278"/>
        <item x="357"/>
        <item x="1632"/>
        <item x="483"/>
        <item x="329"/>
        <item x="1511"/>
        <item x="1384"/>
        <item x="154"/>
        <item x="449"/>
        <item x="250"/>
        <item x="1544"/>
        <item x="1047"/>
        <item x="599"/>
        <item x="567"/>
        <item x="1531"/>
        <item x="1404"/>
        <item x="1447"/>
        <item x="415"/>
        <item x="1124"/>
        <item x="1019"/>
        <item x="225"/>
        <item x="188"/>
        <item x="1524"/>
        <item x="1621"/>
        <item x="354"/>
        <item x="600"/>
        <item x="1029"/>
        <item x="604"/>
        <item x="980"/>
        <item x="29"/>
        <item x="455"/>
        <item x="1619"/>
        <item x="278"/>
        <item x="1398"/>
        <item x="693"/>
        <item x="974"/>
        <item x="1542"/>
        <item x="1109"/>
        <item x="510"/>
        <item x="1405"/>
        <item x="842"/>
        <item x="87"/>
        <item x="1494"/>
        <item x="827"/>
        <item x="474"/>
        <item x="1505"/>
        <item x="1467"/>
        <item x="98"/>
        <item x="330"/>
        <item x="1386"/>
        <item x="360"/>
        <item x="458"/>
        <item x="1309"/>
        <item x="1073"/>
        <item x="1401"/>
        <item x="231"/>
        <item x="401"/>
        <item x="1193"/>
        <item x="830"/>
        <item x="1236"/>
        <item x="1190"/>
        <item x="648"/>
        <item x="1279"/>
        <item x="1345"/>
        <item x="213"/>
        <item x="849"/>
        <item x="1469"/>
        <item x="1387"/>
        <item x="1521"/>
        <item x="1532"/>
        <item x="1081"/>
        <item x="1409"/>
        <item x="1350"/>
        <item x="222"/>
        <item x="860"/>
        <item x="447"/>
        <item x="1360"/>
        <item x="1374"/>
        <item x="283"/>
        <item x="1244"/>
        <item x="691"/>
        <item x="214"/>
        <item x="1288"/>
        <item x="1343"/>
        <item x="1310"/>
        <item x="135"/>
        <item x="1056"/>
        <item x="1035"/>
        <item x="559"/>
        <item x="958"/>
        <item x="552"/>
        <item x="534"/>
        <item x="55"/>
        <item x="439"/>
        <item x="1326"/>
        <item x="1065"/>
        <item x="560"/>
        <item x="573"/>
        <item x="1271"/>
        <item x="1291"/>
        <item x="729"/>
        <item x="590"/>
        <item x="906"/>
        <item x="1214"/>
        <item x="994"/>
        <item x="751"/>
        <item x="1298"/>
        <item x="1496"/>
        <item x="151"/>
        <item x="1156"/>
        <item x="200"/>
        <item x="52"/>
        <item x="1285"/>
        <item x="707"/>
        <item x="226"/>
        <item x="1293"/>
        <item x="800"/>
        <item x="999"/>
        <item x="1571"/>
        <item x="1463"/>
        <item x="1275"/>
        <item x="1459"/>
        <item x="362"/>
        <item x="905"/>
        <item x="356"/>
        <item x="184"/>
        <item x="1082"/>
        <item x="36"/>
        <item x="1194"/>
        <item x="307"/>
        <item x="1321"/>
        <item x="1487"/>
        <item x="1346"/>
        <item x="1589"/>
        <item x="1110"/>
        <item x="147"/>
        <item x="249"/>
        <item x="964"/>
        <item x="833"/>
        <item x="332"/>
        <item x="868"/>
        <item x="1443"/>
        <item x="943"/>
        <item x="392"/>
        <item x="1618"/>
        <item x="191"/>
        <item x="836"/>
        <item x="1142"/>
        <item x="828"/>
        <item x="1111"/>
        <item x="316"/>
        <item x="780"/>
        <item x="1079"/>
        <item x="1223"/>
        <item x="277"/>
        <item x="196"/>
        <item x="1626"/>
        <item x="627"/>
        <item x="125"/>
        <item x="750"/>
        <item x="957"/>
        <item x="1629"/>
        <item x="1248"/>
        <item x="1325"/>
        <item x="1203"/>
        <item x="929"/>
        <item x="737"/>
        <item x="739"/>
        <item x="1477"/>
        <item x="735"/>
        <item x="981"/>
        <item x="1424"/>
        <item x="1436"/>
        <item x="1597"/>
        <item x="128"/>
        <item x="475"/>
        <item x="375"/>
        <item x="345"/>
        <item x="1080"/>
        <item x="173"/>
        <item x="717"/>
        <item x="1270"/>
        <item x="650"/>
        <item x="331"/>
        <item x="1407"/>
        <item x="664"/>
        <item x="22"/>
        <item x="583"/>
        <item x="248"/>
        <item x="1153"/>
        <item x="1466"/>
        <item x="1257"/>
        <item x="770"/>
        <item x="1046"/>
        <item x="1130"/>
        <item x="1034"/>
        <item x="719"/>
        <item x="255"/>
        <item x="1362"/>
        <item x="235"/>
        <item x="758"/>
        <item x="550"/>
        <item x="1566"/>
        <item x="1586"/>
        <item x="240"/>
        <item x="1417"/>
        <item x="872"/>
        <item x="1129"/>
        <item x="1639"/>
        <item x="157"/>
        <item x="1431"/>
        <item x="1536"/>
        <item x="815"/>
        <item x="867"/>
        <item x="1095"/>
        <item x="679"/>
        <item x="1199"/>
        <item x="840"/>
        <item x="642"/>
        <item x="1336"/>
        <item x="317"/>
        <item x="1631"/>
        <item x="48"/>
        <item x="1122"/>
        <item x="202"/>
        <item x="45"/>
        <item x="1414"/>
        <item x="586"/>
        <item x="1227"/>
        <item x="1522"/>
        <item x="592"/>
        <item x="810"/>
        <item x="1098"/>
        <item x="1411"/>
        <item x="1489"/>
        <item x="1541"/>
        <item x="1062"/>
        <item x="153"/>
        <item x="1604"/>
        <item x="1324"/>
        <item x="1057"/>
        <item x="1608"/>
        <item x="1509"/>
        <item x="1476"/>
        <item x="1498"/>
        <item x="646"/>
        <item x="1297"/>
        <item x="81"/>
        <item x="1584"/>
        <item x="991"/>
        <item x="1249"/>
        <item x="857"/>
        <item x="472"/>
        <item x="1172"/>
        <item x="20"/>
        <item x="381"/>
        <item x="887"/>
        <item x="342"/>
        <item x="433"/>
        <item x="1299"/>
        <item x="880"/>
        <item x="209"/>
        <item x="944"/>
        <item x="949"/>
        <item x="1094"/>
        <item x="1519"/>
        <item x="1625"/>
        <item x="1127"/>
        <item x="1561"/>
        <item x="1451"/>
        <item x="1149"/>
        <item x="21"/>
        <item x="1567"/>
        <item x="446"/>
        <item x="1179"/>
        <item x="1075"/>
        <item x="721"/>
        <item x="760"/>
        <item x="731"/>
        <item x="284"/>
        <item x="777"/>
        <item x="1328"/>
        <item x="1254"/>
        <item x="623"/>
        <item x="736"/>
        <item x="696"/>
        <item x="1406"/>
        <item x="1369"/>
        <item x="1205"/>
        <item x="820"/>
        <item x="845"/>
        <item x="581"/>
        <item x="258"/>
        <item x="530"/>
        <item x="1013"/>
        <item x="1388"/>
        <item x="1569"/>
        <item x="1504"/>
        <item x="1370"/>
        <item x="960"/>
        <item x="932"/>
        <item x="1506"/>
        <item x="227"/>
        <item x="1225"/>
        <item x="884"/>
        <item x="1472"/>
        <item x="1415"/>
        <item x="885"/>
        <item x="871"/>
        <item x="1303"/>
        <item x="577"/>
        <item x="1329"/>
        <item x="1573"/>
        <item x="987"/>
        <item x="1396"/>
        <item x="1628"/>
        <item x="53"/>
        <item x="372"/>
        <item x="281"/>
        <item x="374"/>
        <item x="162"/>
        <item x="1530"/>
        <item x="844"/>
        <item x="9"/>
        <item x="1606"/>
        <item x="25"/>
        <item x="972"/>
        <item x="1427"/>
        <item x="1334"/>
        <item x="744"/>
        <item x="1452"/>
        <item x="686"/>
        <item x="886"/>
        <item x="890"/>
        <item x="1434"/>
        <item x="1123"/>
        <item x="914"/>
        <item x="1480"/>
        <item x="1208"/>
        <item x="986"/>
        <item x="302"/>
        <item x="543"/>
        <item x="325"/>
        <item x="1264"/>
        <item x="1475"/>
        <item x="144"/>
        <item x="851"/>
        <item x="1132"/>
        <item x="217"/>
        <item x="224"/>
        <item x="1636"/>
        <item x="557"/>
        <item x="1202"/>
        <item x="1305"/>
        <item x="1620"/>
        <item x="580"/>
        <item x="901"/>
        <item x="304"/>
        <item x="1614"/>
        <item x="1012"/>
        <item x="269"/>
        <item x="925"/>
        <item x="694"/>
        <item x="995"/>
        <item x="1570"/>
        <item x="1590"/>
        <item x="908"/>
        <item x="772"/>
        <item x="1150"/>
        <item x="1104"/>
        <item x="558"/>
        <item x="1176"/>
        <item x="1258"/>
        <item x="1220"/>
        <item x="402"/>
        <item x="1139"/>
        <item x="522"/>
        <item x="1352"/>
        <item x="1282"/>
        <item x="1432"/>
        <item x="1445"/>
        <item x="12"/>
        <item x="1000"/>
        <item x="1113"/>
        <item x="1085"/>
        <item x="869"/>
        <item x="855"/>
        <item x="1638"/>
        <item x="902"/>
        <item x="1201"/>
        <item x="969"/>
        <item x="1484"/>
        <item x="1403"/>
        <item x="647"/>
        <item x="881"/>
        <item x="440"/>
        <item x="1077"/>
        <item x="397"/>
        <item x="1234"/>
        <item x="1490"/>
        <item x="1579"/>
        <item x="877"/>
        <item x="28"/>
        <item x="0"/>
        <item x="190"/>
        <item x="1482"/>
        <item x="1219"/>
        <item x="117"/>
        <item x="245"/>
        <item x="1183"/>
        <item x="1553"/>
        <item x="1400"/>
        <item x="1301"/>
        <item x="822"/>
        <item x="417"/>
        <item x="1420"/>
        <item x="516"/>
        <item x="1054"/>
        <item x="1641"/>
        <item t="default"/>
      </items>
    </pivotField>
    <pivotField dataField="1" showAll="0"/>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n=" " x="31"/>
        <item t="default"/>
      </items>
    </pivotField>
    <pivotField showAll="0">
      <items count="14">
        <item x="0"/>
        <item x="1"/>
        <item x="2"/>
        <item x="3"/>
        <item x="4"/>
        <item x="5"/>
        <item x="6"/>
        <item x="7"/>
        <item x="8"/>
        <item x="9"/>
        <item x="10"/>
        <item x="11"/>
        <item x="12"/>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items count="7">
        <item sd="0" x="0"/>
        <item sd="0" x="1"/>
        <item sd="0" x="2"/>
        <item sd="0" x="3"/>
        <item sd="0" x="4"/>
        <item sd="0" x="5"/>
        <item t="default"/>
      </items>
    </pivotField>
    <pivotField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t="default"/>
      </items>
    </pivotField>
  </pivotFields>
  <rowFields count="1">
    <field x="1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Items count="1">
    <i/>
  </colItems>
  <dataFields count="1">
    <dataField name="Sum of TOTAL SELLING VALUE"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TYPE" xr10:uid="{50850BAD-0D46-45EE-BA72-E2A6068B6C24}" sourceName="SALE TYPE">
  <pivotTables>
    <pivotTable tabId="3" name="Day"/>
  </pivotTables>
  <data>
    <tabular pivotCacheId="1653423172">
      <items count="4">
        <i x="2" s="1"/>
        <i x="1"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74D05248-F48B-4B77-8CD8-E6D5C5B83C04}" sourceName="PAYMENT MODE">
  <pivotTables>
    <pivotTable tabId="3" name="Day"/>
    <pivotTable tabId="3" name="CategoryWise"/>
    <pivotTable tabId="3" name="Monthly"/>
    <pivotTable tabId="3" name="ProductWise"/>
    <pivotTable tabId="3" name="SalesType"/>
    <pivotTable tabId="3" name="TotalSales"/>
  </pivotTables>
  <data>
    <tabular pivotCacheId="1653423172">
      <items count="3">
        <i x="1" s="1"/>
        <i x="0"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A809856-F098-4C60-9ED1-266CB6541F75}" sourceName="MONTH">
  <pivotTables>
    <pivotTable tabId="3" name="Day"/>
    <pivotTable tabId="3" name="CategoryWise"/>
    <pivotTable tabId="3" name="PaymentMode"/>
    <pivotTable tabId="3" name="ProductWise"/>
    <pivotTable tabId="3" name="TotalSales"/>
    <pivotTable tabId="3" name="SalesType"/>
  </pivotTables>
  <data>
    <tabular pivotCacheId="1653423172">
      <items count="13">
        <i x="0" s="1"/>
        <i x="1" s="1"/>
        <i x="2" s="1"/>
        <i x="3" s="1"/>
        <i x="4" s="1"/>
        <i x="5" s="1"/>
        <i x="6" s="1"/>
        <i x="7" s="1"/>
        <i x="8" s="1"/>
        <i x="9" s="1"/>
        <i x="10" s="1"/>
        <i x="11"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6AA5B1-2A9F-4C7B-99B6-1DCCF8E0E068}" sourceName="YEAR">
  <pivotTables>
    <pivotTable tabId="3" name="Day"/>
    <pivotTable tabId="3" name="CategoryWise"/>
    <pivotTable tabId="3" name="Monthly"/>
    <pivotTable tabId="3" name="PaymentMode"/>
    <pivotTable tabId="3" name="ProductWise"/>
    <pivotTable tabId="3" name="TotalSales"/>
    <pivotTable tabId="3" name="SalesType"/>
  </pivotTables>
  <data>
    <tabular pivotCacheId="1653423172">
      <items count="30">
        <i x="0" s="1"/>
        <i x="1" s="1"/>
        <i x="2" s="1"/>
        <i x="3" s="1"/>
        <i x="4" s="1"/>
        <i x="5" s="1"/>
        <i x="6" s="1"/>
        <i x="7" s="1"/>
        <i x="8" s="1"/>
        <i x="9" s="1"/>
        <i x="10" s="1"/>
        <i x="11" s="1"/>
        <i x="12" s="1"/>
        <i x="13" s="1"/>
        <i x="14" s="1"/>
        <i x="15" s="1"/>
        <i x="16" s="1"/>
        <i x="17" s="1"/>
        <i x="18" s="1"/>
        <i x="19" s="1"/>
        <i x="20" s="1"/>
        <i x="21" s="1"/>
        <i x="22" s="1"/>
        <i x="23" s="1"/>
        <i x="24" s="1"/>
        <i x="25" s="1"/>
        <i x="26" s="1"/>
        <i x="27" s="1"/>
        <i x="28" s="1"/>
        <i x="2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 TYPE" xr10:uid="{020AF015-E25C-4DFE-BAAB-66A35A46519C}" cache="Slicer_SALE_TYPE" caption="SALE TYPE" rowHeight="273050"/>
  <slicer name="PAYMENT MODE" xr10:uid="{3DA86ED2-75DD-491E-BC99-8AB93C32FBA2}" cache="Slicer_PAYMENT_MODE" caption="PAYMENT MODE" rowHeight="273050"/>
  <slicer name="MONTH" xr10:uid="{E86A76EC-589A-4F12-AB91-AEDFFA596ED7}" cache="Slicer_MONTH" caption="MONTH" rowHeight="273050"/>
  <slicer name="YEAR" xr10:uid="{A4CAB6F8-F47C-43D6-BD70-D89E45E0402C}" cache="Slicer_YEAR" caption="YEAR"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C9EA82-E98F-4A48-8F89-AB3121F23678}" name="Table3" displayName="Table3" ref="A1:F10492" totalsRowShown="0">
  <autoFilter ref="A1:F10492" xr:uid="{F1C9EA82-E98F-4A48-8F89-AB3121F23678}"/>
  <tableColumns count="6">
    <tableColumn id="1" xr3:uid="{6195AC97-2273-4D2B-92D3-3D7B0D0F8B3D}" name="DATE" dataDxfId="18"/>
    <tableColumn id="2" xr3:uid="{163EC607-E2A2-40A6-B1E7-157784AEF42F}" name="PRODUCT ID" dataDxfId="17"/>
    <tableColumn id="3" xr3:uid="{1FF7F14B-D991-479C-92E7-2E0D45C5E7BE}" name="QUANTITY" dataDxfId="16">
      <calculatedColumnFormula>RANDBETWEEN(1,15)</calculatedColumnFormula>
    </tableColumn>
    <tableColumn id="4" xr3:uid="{6F1D78AF-C579-41E5-8B9D-9A47C5476780}" name="SALE TYPE" dataDxfId="15"/>
    <tableColumn id="5" xr3:uid="{1B25EBD2-B20F-490D-97CD-4B74C5CFBBE9}" name="PAYMENT MODE" dataDxfId="14"/>
    <tableColumn id="6" xr3:uid="{BC0C4001-14B3-44B0-AAAC-C7ACE4D168D5}" name="DISCOUNT %" dataDxfId="13" dataCellStyle="Percent">
      <calculatedColumnFormula>RAND()*(0.1)</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1A37872-A603-482D-A823-9D337374B17A}" name="Table4" displayName="Table4" ref="G1:P1048576" totalsRowShown="0" headerRowDxfId="12" dataDxfId="1">
  <autoFilter ref="G1:P1048576" xr:uid="{31A37872-A603-482D-A823-9D337374B17A}"/>
  <tableColumns count="10">
    <tableColumn id="1" xr3:uid="{AAD8BD7D-1426-4866-A913-8AE8DC51B2EE}" name="PRODUCT" dataDxfId="11"/>
    <tableColumn id="2" xr3:uid="{0A939186-51AC-4BEB-B2FB-C112B97061AB}" name="CATEGEORY" dataDxfId="10"/>
    <tableColumn id="3" xr3:uid="{FA9A482B-B82A-4BF1-A76F-8D44B32A4792}" name="UOM" dataDxfId="9"/>
    <tableColumn id="4" xr3:uid="{FD2374BE-131D-46BE-BD9C-81B31BA1286C}" name="BUYING PRICE" dataDxfId="8" dataCellStyle="Currency"/>
    <tableColumn id="5" xr3:uid="{79CE2607-0E1B-42A6-B0B3-EF539FA837BB}" name="SELLING PRICE" dataDxfId="7" dataCellStyle="Currency"/>
    <tableColumn id="6" xr3:uid="{67A602BE-FC9B-455A-BD2B-414C25EC5F10}" name="TOTAL BUYING VALUE" dataDxfId="6" dataCellStyle="Currency"/>
    <tableColumn id="7" xr3:uid="{CAE48B84-AA1C-49EB-ACB6-A44C6EB97D82}" name="TOTAL SELLING VALUE" dataDxfId="5" dataCellStyle="Currency"/>
    <tableColumn id="8" xr3:uid="{6E570F25-99FF-4708-B78C-3993AD6B0B84}" name="DAY" dataDxfId="4"/>
    <tableColumn id="9" xr3:uid="{C8D61E0F-A611-47B1-BDDF-550CF5847A43}" name="MONTH" dataDxfId="3"/>
    <tableColumn id="10" xr3:uid="{3C088F21-F612-4F1F-B0B2-73409DD57CAB}" name="YEAR" dataDxfId="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61C38B-14D5-498C-AB85-F4EAB1BECCF7}" name="Table1" displayName="Table1" ref="A1:F1050" totalsRowShown="0" headerRowDxfId="19">
  <autoFilter ref="A1:F1050" xr:uid="{0461C38B-14D5-498C-AB85-F4EAB1BECCF7}"/>
  <tableColumns count="6">
    <tableColumn id="1" xr3:uid="{C7FADDD1-2EF6-4088-BE9C-C1C8023D038A}" name="PRODUCT ID"/>
    <tableColumn id="2" xr3:uid="{2CEFC624-DE8E-4828-8F8C-7D270FCB909D}" name="PRODUCT"/>
    <tableColumn id="3" xr3:uid="{5636AC39-6BF8-4784-AF3C-1D1024649FA7}" name="CATEGEORY"/>
    <tableColumn id="4" xr3:uid="{4AA59A68-27BD-4269-B143-4A565E6D4C68}" name="UOM"/>
    <tableColumn id="5" xr3:uid="{C70A0B1C-2CB1-4BFD-B3C6-64CF40FA2ABD}" name="BUYING PRICE">
      <calculatedColumnFormula>RANDBETWEEN(5,250)</calculatedColumnFormula>
    </tableColumn>
    <tableColumn id="6" xr3:uid="{227AC445-F66F-4616-921F-A0D2DAFA60FC}" name="SELLING PRICE" dataDxfId="20">
      <calculatedColumnFormula>RAND()*(300-5)+23</calculatedColumnFormula>
    </tableColumn>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13" Type="http://schemas.openxmlformats.org/officeDocument/2006/relationships/ctrlProp" Target="../ctrlProps/ctrlProp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ctrlProp" Target="../ctrlProps/ctrlProp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trlProp" Target="../ctrlProps/ctrlProp2.xml"/><Relationship Id="rId5" Type="http://schemas.openxmlformats.org/officeDocument/2006/relationships/pivotTable" Target="../pivotTables/pivotTable5.xml"/><Relationship Id="rId10" Type="http://schemas.openxmlformats.org/officeDocument/2006/relationships/ctrlProp" Target="../ctrlProps/ctrlProp1.xml"/><Relationship Id="rId4" Type="http://schemas.openxmlformats.org/officeDocument/2006/relationships/pivotTable" Target="../pivotTables/pivotTable4.xml"/><Relationship Id="rId9" Type="http://schemas.openxmlformats.org/officeDocument/2006/relationships/vmlDrawing" Target="../drawings/vmlDrawing1.vml"/><Relationship Id="rId1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8D550-7617-4109-A576-48F3EAF3A093}">
  <sheetPr>
    <tabColor theme="5" tint="0.39997558519241921"/>
  </sheetPr>
  <dimension ref="A1"/>
  <sheetViews>
    <sheetView tabSelected="1" workbookViewId="0">
      <selection activeCell="R18" sqref="R18"/>
    </sheetView>
  </sheetViews>
  <sheetFormatPr defaultRowHeight="17.25" x14ac:dyDescent="0.3"/>
  <sheetData>
    <row r="1" spans="1:1" x14ac:dyDescent="0.3">
      <c r="A1" s="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C9A8-7FD5-4E2C-AA3B-6E68BDB335AB}">
  <sheetPr>
    <tabColor theme="9" tint="0.39997558519241921"/>
  </sheetPr>
  <dimension ref="A1:P10492"/>
  <sheetViews>
    <sheetView workbookViewId="0">
      <selection activeCell="B6" sqref="B6"/>
    </sheetView>
  </sheetViews>
  <sheetFormatPr defaultRowHeight="17.25" x14ac:dyDescent="0.3"/>
  <cols>
    <col min="1" max="1" width="10.5546875" bestFit="1" customWidth="1"/>
    <col min="2" max="2" width="12.77734375" bestFit="1" customWidth="1"/>
    <col min="3" max="3" width="11" bestFit="1" customWidth="1"/>
    <col min="4" max="4" width="10.6640625" bestFit="1" customWidth="1"/>
    <col min="5" max="5" width="17.88671875" bestFit="1" customWidth="1"/>
    <col min="6" max="6" width="12.88671875" bestFit="1" customWidth="1"/>
    <col min="7" max="7" width="11.109375" style="3" bestFit="1" customWidth="1"/>
    <col min="8" max="8" width="11.88671875" style="3" customWidth="1"/>
    <col min="9" max="9" width="6.6640625" style="3" customWidth="1"/>
    <col min="10" max="11" width="14.88671875" style="16" customWidth="1"/>
    <col min="12" max="13" width="20.88671875" style="16" customWidth="1"/>
    <col min="14" max="16" width="8.88671875" style="3"/>
  </cols>
  <sheetData>
    <row r="1" spans="1:16" ht="18" thickBot="1" x14ac:dyDescent="0.35">
      <c r="A1" s="3" t="s">
        <v>2111</v>
      </c>
      <c r="B1" t="s">
        <v>0</v>
      </c>
      <c r="C1" t="s">
        <v>2112</v>
      </c>
      <c r="D1" t="s">
        <v>2113</v>
      </c>
      <c r="E1" t="s">
        <v>2127</v>
      </c>
      <c r="F1" t="s">
        <v>2114</v>
      </c>
      <c r="G1" s="4" t="s">
        <v>1</v>
      </c>
      <c r="H1" s="4" t="s">
        <v>2</v>
      </c>
      <c r="I1" s="4" t="s">
        <v>3</v>
      </c>
      <c r="J1" s="14" t="s">
        <v>2120</v>
      </c>
      <c r="K1" s="15" t="s">
        <v>2119</v>
      </c>
      <c r="L1" s="13" t="s">
        <v>2122</v>
      </c>
      <c r="M1" s="13" t="s">
        <v>2123</v>
      </c>
      <c r="N1" s="11" t="s">
        <v>2124</v>
      </c>
      <c r="O1" s="11" t="s">
        <v>2125</v>
      </c>
      <c r="P1" s="11" t="s">
        <v>2126</v>
      </c>
    </row>
    <row r="2" spans="1:16" ht="18" thickTop="1" x14ac:dyDescent="0.3">
      <c r="A2" s="6">
        <v>44197</v>
      </c>
      <c r="B2" s="7" t="s">
        <v>1053</v>
      </c>
      <c r="C2" s="9">
        <f ca="1">RANDBETWEEN(1,15)</f>
        <v>5</v>
      </c>
      <c r="D2" s="9" t="s">
        <v>2115</v>
      </c>
      <c r="E2" s="9" t="s">
        <v>2116</v>
      </c>
      <c r="F2" s="10">
        <f ca="1">RAND()*(0.1)</f>
        <v>8.2393956608985505E-2</v>
      </c>
      <c r="G2" s="3" t="str">
        <f>VLOOKUP(Table3[[#This Row],[PRODUCT ID]],Table1[[PRODUCT]:[SELLING PRICE]],1,FALSE)</f>
        <v>Product1</v>
      </c>
      <c r="H2" s="3" t="str">
        <f>VLOOKUP(Table3[[#This Row],[PRODUCT ID]],Table1[[PRODUCT]:[SELLING PRICE]],2,FALSE)</f>
        <v>Category1</v>
      </c>
      <c r="I2" s="3" t="str">
        <f>VLOOKUP(Table3[[#This Row],[PRODUCT ID]],Table1[[PRODUCT]:[SELLING PRICE]],3,FALSE)</f>
        <v>Kg</v>
      </c>
      <c r="J2" s="16">
        <f ca="1">VLOOKUP(Table3[[#This Row],[PRODUCT ID]],Table1[[PRODUCT]:[SELLING PRICE]],4,FALSE)</f>
        <v>26</v>
      </c>
      <c r="K2" s="16">
        <f ca="1">VLOOKUP(Table3[[#This Row],[PRODUCT ID]],Table1[[PRODUCT]:[SELLING PRICE]],5,FALSE)</f>
        <v>143.96069654888763</v>
      </c>
      <c r="L2" s="16">
        <f ca="1">J2*Table3[[#This Row],[QUANTITY]]</f>
        <v>130</v>
      </c>
      <c r="M2" s="16">
        <f ca="1">K2*Table3[[#This Row],[QUANTITY]]*(1-Table3[[#This Row],[DISCOUNT %]])</f>
        <v>660.49602582019622</v>
      </c>
      <c r="N2" s="3">
        <f>DAY(Table3[[#This Row],[DATE]])</f>
        <v>1</v>
      </c>
      <c r="O2" s="3" t="str">
        <f>TEXT(Table3[[#This Row],[DATE]],"mmm")</f>
        <v>Jan</v>
      </c>
      <c r="P2" s="3">
        <f>YEAR(Table3[[#This Row],[DATE]])</f>
        <v>2021</v>
      </c>
    </row>
    <row r="3" spans="1:16" x14ac:dyDescent="0.3">
      <c r="A3" s="6">
        <v>44198</v>
      </c>
      <c r="B3" s="7" t="s">
        <v>1054</v>
      </c>
      <c r="C3" s="9">
        <f t="shared" ref="C3:C66" ca="1" si="0">RANDBETWEEN(1,15)</f>
        <v>12</v>
      </c>
      <c r="D3" s="9" t="s">
        <v>2116</v>
      </c>
      <c r="E3" s="9" t="s">
        <v>2116</v>
      </c>
      <c r="F3" s="10">
        <f t="shared" ref="F3:F66" ca="1" si="1">RAND()*(0.1)</f>
        <v>3.6186594859650592E-3</v>
      </c>
      <c r="G3" s="3" t="str">
        <f>VLOOKUP(Table3[[#This Row],[PRODUCT ID]],Table1[[PRODUCT]:[SELLING PRICE]],1,FALSE)</f>
        <v>Product2</v>
      </c>
      <c r="H3" s="3" t="str">
        <f>VLOOKUP(Table3[[#This Row],[PRODUCT ID]],Table1[[PRODUCT]:[SELLING PRICE]],2,FALSE)</f>
        <v>Category2</v>
      </c>
      <c r="I3" s="3" t="str">
        <f>VLOOKUP(Table3[[#This Row],[PRODUCT ID]],Table1[[PRODUCT]:[SELLING PRICE]],3,FALSE)</f>
        <v>Kg</v>
      </c>
      <c r="J3" s="16">
        <f ca="1">VLOOKUP(Table3[[#This Row],[PRODUCT ID]],Table1[[PRODUCT]:[SELLING PRICE]],4,FALSE)</f>
        <v>88</v>
      </c>
      <c r="K3" s="16">
        <f ca="1">VLOOKUP(Table3[[#This Row],[PRODUCT ID]],Table1[[PRODUCT]:[SELLING PRICE]],5,FALSE)</f>
        <v>231.44910332675929</v>
      </c>
      <c r="L3" s="16">
        <f ca="1">J3*Table3[[#This Row],[QUANTITY]]</f>
        <v>1056</v>
      </c>
      <c r="M3" s="16">
        <f ca="1">K3*Table3[[#This Row],[QUANTITY]]*(1-Table3[[#This Row],[DISCOUNT %]])</f>
        <v>2767.3388140018533</v>
      </c>
      <c r="N3" s="3">
        <f>DAY(Table3[[#This Row],[DATE]])</f>
        <v>2</v>
      </c>
      <c r="O3" s="3" t="str">
        <f>TEXT(Table3[[#This Row],[DATE]],"mmm")</f>
        <v>Jan</v>
      </c>
      <c r="P3" s="3">
        <f>YEAR(Table3[[#This Row],[DATE]])</f>
        <v>2021</v>
      </c>
    </row>
    <row r="4" spans="1:16" x14ac:dyDescent="0.3">
      <c r="A4" s="6">
        <v>44199</v>
      </c>
      <c r="B4" s="7" t="s">
        <v>1055</v>
      </c>
      <c r="C4" s="9">
        <f t="shared" ca="1" si="0"/>
        <v>2</v>
      </c>
      <c r="D4" s="9" t="s">
        <v>2117</v>
      </c>
      <c r="E4" s="9" t="s">
        <v>2118</v>
      </c>
      <c r="F4" s="10">
        <f t="shared" ca="1" si="1"/>
        <v>9.6941507077952464E-3</v>
      </c>
      <c r="G4" s="3" t="str">
        <f>VLOOKUP(Table3[[#This Row],[PRODUCT ID]],Table1[[PRODUCT]:[SELLING PRICE]],1,FALSE)</f>
        <v>Product3</v>
      </c>
      <c r="H4" s="3" t="str">
        <f>VLOOKUP(Table3[[#This Row],[PRODUCT ID]],Table1[[PRODUCT]:[SELLING PRICE]],2,FALSE)</f>
        <v>Category3</v>
      </c>
      <c r="I4" s="3" t="str">
        <f>VLOOKUP(Table3[[#This Row],[PRODUCT ID]],Table1[[PRODUCT]:[SELLING PRICE]],3,FALSE)</f>
        <v>Lt</v>
      </c>
      <c r="J4" s="16">
        <f ca="1">VLOOKUP(Table3[[#This Row],[PRODUCT ID]],Table1[[PRODUCT]:[SELLING PRICE]],4,FALSE)</f>
        <v>150</v>
      </c>
      <c r="K4" s="16">
        <f ca="1">VLOOKUP(Table3[[#This Row],[PRODUCT ID]],Table1[[PRODUCT]:[SELLING PRICE]],5,FALSE)</f>
        <v>23.853807427812875</v>
      </c>
      <c r="L4" s="16">
        <f ca="1">J4*Table3[[#This Row],[QUANTITY]]</f>
        <v>300</v>
      </c>
      <c r="M4" s="16">
        <f ca="1">K4*Table3[[#This Row],[QUANTITY]]*(1-Table3[[#This Row],[DISCOUNT %]])</f>
        <v>47.245130047305864</v>
      </c>
      <c r="N4" s="3">
        <f>DAY(Table3[[#This Row],[DATE]])</f>
        <v>3</v>
      </c>
      <c r="O4" s="3" t="str">
        <f>TEXT(Table3[[#This Row],[DATE]],"mmm")</f>
        <v>Jan</v>
      </c>
      <c r="P4" s="3">
        <f>YEAR(Table3[[#This Row],[DATE]])</f>
        <v>2021</v>
      </c>
    </row>
    <row r="5" spans="1:16" x14ac:dyDescent="0.3">
      <c r="A5" s="6">
        <v>44200</v>
      </c>
      <c r="B5" s="7" t="s">
        <v>1056</v>
      </c>
      <c r="C5" s="9">
        <f t="shared" ca="1" si="0"/>
        <v>2</v>
      </c>
      <c r="D5" s="9" t="s">
        <v>2115</v>
      </c>
      <c r="E5" s="9" t="s">
        <v>2118</v>
      </c>
      <c r="F5" s="10">
        <f t="shared" ca="1" si="1"/>
        <v>9.2023005372048938E-2</v>
      </c>
      <c r="G5" s="3" t="str">
        <f>VLOOKUP(Table3[[#This Row],[PRODUCT ID]],Table1[[PRODUCT]:[SELLING PRICE]],1,FALSE)</f>
        <v>Product4</v>
      </c>
      <c r="H5" s="3" t="str">
        <f>VLOOKUP(Table3[[#This Row],[PRODUCT ID]],Table1[[PRODUCT]:[SELLING PRICE]],2,FALSE)</f>
        <v>Category4</v>
      </c>
      <c r="I5" s="3" t="str">
        <f>VLOOKUP(Table3[[#This Row],[PRODUCT ID]],Table1[[PRODUCT]:[SELLING PRICE]],3,FALSE)</f>
        <v>Kg</v>
      </c>
      <c r="J5" s="16">
        <f ca="1">VLOOKUP(Table3[[#This Row],[PRODUCT ID]],Table1[[PRODUCT]:[SELLING PRICE]],4,FALSE)</f>
        <v>108</v>
      </c>
      <c r="K5" s="16">
        <f ca="1">VLOOKUP(Table3[[#This Row],[PRODUCT ID]],Table1[[PRODUCT]:[SELLING PRICE]],5,FALSE)</f>
        <v>262.91050886369794</v>
      </c>
      <c r="L5" s="16">
        <f ca="1">J5*Table3[[#This Row],[QUANTITY]]</f>
        <v>216</v>
      </c>
      <c r="M5" s="16">
        <f ca="1">K5*Table3[[#This Row],[QUANTITY]]*(1-Table3[[#This Row],[DISCOUNT %]])</f>
        <v>477.43338738833148</v>
      </c>
      <c r="N5" s="3">
        <f>DAY(Table3[[#This Row],[DATE]])</f>
        <v>4</v>
      </c>
      <c r="O5" s="3" t="str">
        <f>TEXT(Table3[[#This Row],[DATE]],"mmm")</f>
        <v>Jan</v>
      </c>
      <c r="P5" s="3">
        <f>YEAR(Table3[[#This Row],[DATE]])</f>
        <v>2021</v>
      </c>
    </row>
    <row r="6" spans="1:16" x14ac:dyDescent="0.3">
      <c r="A6" s="6">
        <v>44201</v>
      </c>
      <c r="B6" s="7" t="s">
        <v>1057</v>
      </c>
      <c r="C6" s="9">
        <f t="shared" ca="1" si="0"/>
        <v>12</v>
      </c>
      <c r="D6" s="9" t="s">
        <v>2115</v>
      </c>
      <c r="E6" s="9" t="s">
        <v>2116</v>
      </c>
      <c r="F6" s="10">
        <f t="shared" ca="1" si="1"/>
        <v>4.9497993775509001E-2</v>
      </c>
      <c r="G6" s="3" t="str">
        <f>VLOOKUP(Table3[[#This Row],[PRODUCT ID]],Table1[[PRODUCT]:[SELLING PRICE]],1,FALSE)</f>
        <v>Product5</v>
      </c>
      <c r="H6" s="3" t="str">
        <f>VLOOKUP(Table3[[#This Row],[PRODUCT ID]],Table1[[PRODUCT]:[SELLING PRICE]],2,FALSE)</f>
        <v>Category5</v>
      </c>
      <c r="I6" s="3" t="str">
        <f>VLOOKUP(Table3[[#This Row],[PRODUCT ID]],Table1[[PRODUCT]:[SELLING PRICE]],3,FALSE)</f>
        <v>Lt</v>
      </c>
      <c r="J6" s="16">
        <f ca="1">VLOOKUP(Table3[[#This Row],[PRODUCT ID]],Table1[[PRODUCT]:[SELLING PRICE]],4,FALSE)</f>
        <v>135</v>
      </c>
      <c r="K6" s="16">
        <f ca="1">VLOOKUP(Table3[[#This Row],[PRODUCT ID]],Table1[[PRODUCT]:[SELLING PRICE]],5,FALSE)</f>
        <v>178.61044405516915</v>
      </c>
      <c r="L6" s="16">
        <f ca="1">J6*Table3[[#This Row],[QUANTITY]]</f>
        <v>1620</v>
      </c>
      <c r="M6" s="16">
        <f ca="1">K6*Table3[[#This Row],[QUANTITY]]*(1-Table3[[#This Row],[DISCOUNT %]])</f>
        <v>2037.2350248850257</v>
      </c>
      <c r="N6" s="3">
        <f>DAY(Table3[[#This Row],[DATE]])</f>
        <v>5</v>
      </c>
      <c r="O6" s="3" t="str">
        <f>TEXT(Table3[[#This Row],[DATE]],"mmm")</f>
        <v>Jan</v>
      </c>
      <c r="P6" s="3">
        <f>YEAR(Table3[[#This Row],[DATE]])</f>
        <v>2021</v>
      </c>
    </row>
    <row r="7" spans="1:16" x14ac:dyDescent="0.3">
      <c r="A7" s="6">
        <v>44202</v>
      </c>
      <c r="B7" s="7" t="s">
        <v>1058</v>
      </c>
      <c r="C7" s="9">
        <f t="shared" ca="1" si="0"/>
        <v>1</v>
      </c>
      <c r="D7" s="9" t="s">
        <v>2115</v>
      </c>
      <c r="E7" s="9" t="s">
        <v>2116</v>
      </c>
      <c r="F7" s="10">
        <f t="shared" ca="1" si="1"/>
        <v>7.3542924148327776E-2</v>
      </c>
      <c r="G7" s="3" t="str">
        <f>VLOOKUP(Table3[[#This Row],[PRODUCT ID]],Table1[[PRODUCT]:[SELLING PRICE]],1,FALSE)</f>
        <v>Product6</v>
      </c>
      <c r="H7" s="3" t="str">
        <f>VLOOKUP(Table3[[#This Row],[PRODUCT ID]],Table1[[PRODUCT]:[SELLING PRICE]],2,FALSE)</f>
        <v>Category1</v>
      </c>
      <c r="I7" s="3" t="str">
        <f>VLOOKUP(Table3[[#This Row],[PRODUCT ID]],Table1[[PRODUCT]:[SELLING PRICE]],3,FALSE)</f>
        <v>Ft</v>
      </c>
      <c r="J7" s="16">
        <f ca="1">VLOOKUP(Table3[[#This Row],[PRODUCT ID]],Table1[[PRODUCT]:[SELLING PRICE]],4,FALSE)</f>
        <v>24</v>
      </c>
      <c r="K7" s="16">
        <f ca="1">VLOOKUP(Table3[[#This Row],[PRODUCT ID]],Table1[[PRODUCT]:[SELLING PRICE]],5,FALSE)</f>
        <v>314.30065147914587</v>
      </c>
      <c r="L7" s="16">
        <f ca="1">J7*Table3[[#This Row],[QUANTITY]]</f>
        <v>24</v>
      </c>
      <c r="M7" s="16">
        <f ca="1">K7*Table3[[#This Row],[QUANTITY]]*(1-Table3[[#This Row],[DISCOUNT %]])</f>
        <v>291.18606250764503</v>
      </c>
      <c r="N7" s="3">
        <f>DAY(Table3[[#This Row],[DATE]])</f>
        <v>6</v>
      </c>
      <c r="O7" s="3" t="str">
        <f>TEXT(Table3[[#This Row],[DATE]],"mmm")</f>
        <v>Jan</v>
      </c>
      <c r="P7" s="3">
        <f>YEAR(Table3[[#This Row],[DATE]])</f>
        <v>2021</v>
      </c>
    </row>
    <row r="8" spans="1:16" x14ac:dyDescent="0.3">
      <c r="A8" s="6">
        <v>44203</v>
      </c>
      <c r="B8" s="7" t="s">
        <v>1059</v>
      </c>
      <c r="C8" s="9">
        <f t="shared" ca="1" si="0"/>
        <v>7</v>
      </c>
      <c r="D8" s="9" t="s">
        <v>2116</v>
      </c>
      <c r="E8" s="9" t="s">
        <v>2116</v>
      </c>
      <c r="F8" s="10">
        <f t="shared" ca="1" si="1"/>
        <v>6.7424751666694857E-2</v>
      </c>
      <c r="G8" s="3" t="str">
        <f>VLOOKUP(Table3[[#This Row],[PRODUCT ID]],Table1[[PRODUCT]:[SELLING PRICE]],1,FALSE)</f>
        <v>Product7</v>
      </c>
      <c r="H8" s="3" t="str">
        <f>VLOOKUP(Table3[[#This Row],[PRODUCT ID]],Table1[[PRODUCT]:[SELLING PRICE]],2,FALSE)</f>
        <v>Category2</v>
      </c>
      <c r="I8" s="3" t="str">
        <f>VLOOKUP(Table3[[#This Row],[PRODUCT ID]],Table1[[PRODUCT]:[SELLING PRICE]],3,FALSE)</f>
        <v>Kg</v>
      </c>
      <c r="J8" s="16">
        <f ca="1">VLOOKUP(Table3[[#This Row],[PRODUCT ID]],Table1[[PRODUCT]:[SELLING PRICE]],4,FALSE)</f>
        <v>116</v>
      </c>
      <c r="K8" s="16">
        <f ca="1">VLOOKUP(Table3[[#This Row],[PRODUCT ID]],Table1[[PRODUCT]:[SELLING PRICE]],5,FALSE)</f>
        <v>75.374365149541063</v>
      </c>
      <c r="L8" s="16">
        <f ca="1">J8*Table3[[#This Row],[QUANTITY]]</f>
        <v>812</v>
      </c>
      <c r="M8" s="16">
        <f ca="1">K8*Table3[[#This Row],[QUANTITY]]*(1-Table3[[#This Row],[DISCOUNT %]])</f>
        <v>492.04587108108939</v>
      </c>
      <c r="N8" s="3">
        <f>DAY(Table3[[#This Row],[DATE]])</f>
        <v>7</v>
      </c>
      <c r="O8" s="3" t="str">
        <f>TEXT(Table3[[#This Row],[DATE]],"mmm")</f>
        <v>Jan</v>
      </c>
      <c r="P8" s="3">
        <f>YEAR(Table3[[#This Row],[DATE]])</f>
        <v>2021</v>
      </c>
    </row>
    <row r="9" spans="1:16" x14ac:dyDescent="0.3">
      <c r="A9" s="6">
        <v>44204</v>
      </c>
      <c r="B9" s="7" t="s">
        <v>1060</v>
      </c>
      <c r="C9" s="9">
        <f t="shared" ca="1" si="0"/>
        <v>13</v>
      </c>
      <c r="D9" s="9" t="s">
        <v>2116</v>
      </c>
      <c r="E9" s="9" t="s">
        <v>2116</v>
      </c>
      <c r="F9" s="10">
        <f t="shared" ca="1" si="1"/>
        <v>8.2878208638521508E-2</v>
      </c>
      <c r="G9" s="3" t="str">
        <f>VLOOKUP(Table3[[#This Row],[PRODUCT ID]],Table1[[PRODUCT]:[SELLING PRICE]],1,FALSE)</f>
        <v>Product8</v>
      </c>
      <c r="H9" s="3" t="str">
        <f>VLOOKUP(Table3[[#This Row],[PRODUCT ID]],Table1[[PRODUCT]:[SELLING PRICE]],2,FALSE)</f>
        <v>Category3</v>
      </c>
      <c r="I9" s="3" t="str">
        <f>VLOOKUP(Table3[[#This Row],[PRODUCT ID]],Table1[[PRODUCT]:[SELLING PRICE]],3,FALSE)</f>
        <v>No</v>
      </c>
      <c r="J9" s="16">
        <f ca="1">VLOOKUP(Table3[[#This Row],[PRODUCT ID]],Table1[[PRODUCT]:[SELLING PRICE]],4,FALSE)</f>
        <v>240</v>
      </c>
      <c r="K9" s="16">
        <f ca="1">VLOOKUP(Table3[[#This Row],[PRODUCT ID]],Table1[[PRODUCT]:[SELLING PRICE]],5,FALSE)</f>
        <v>129.77114950175388</v>
      </c>
      <c r="L9" s="16">
        <f ca="1">J9*Table3[[#This Row],[QUANTITY]]</f>
        <v>3120</v>
      </c>
      <c r="M9" s="16">
        <f ca="1">K9*Table3[[#This Row],[QUANTITY]]*(1-Table3[[#This Row],[DISCOUNT %]])</f>
        <v>1547.2073382751278</v>
      </c>
      <c r="N9" s="3">
        <f>DAY(Table3[[#This Row],[DATE]])</f>
        <v>8</v>
      </c>
      <c r="O9" s="3" t="str">
        <f>TEXT(Table3[[#This Row],[DATE]],"mmm")</f>
        <v>Jan</v>
      </c>
      <c r="P9" s="3">
        <f>YEAR(Table3[[#This Row],[DATE]])</f>
        <v>2021</v>
      </c>
    </row>
    <row r="10" spans="1:16" x14ac:dyDescent="0.3">
      <c r="A10" s="6">
        <v>44205</v>
      </c>
      <c r="B10" s="7" t="s">
        <v>1061</v>
      </c>
      <c r="C10" s="9">
        <f t="shared" ca="1" si="0"/>
        <v>7</v>
      </c>
      <c r="D10" s="9" t="s">
        <v>2116</v>
      </c>
      <c r="E10" s="9" t="s">
        <v>2118</v>
      </c>
      <c r="F10" s="10">
        <f t="shared" ca="1" si="1"/>
        <v>5.4978171605961482E-2</v>
      </c>
      <c r="G10" s="3" t="str">
        <f>VLOOKUP(Table3[[#This Row],[PRODUCT ID]],Table1[[PRODUCT]:[SELLING PRICE]],1,FALSE)</f>
        <v>Product9</v>
      </c>
      <c r="H10" s="3" t="str">
        <f>VLOOKUP(Table3[[#This Row],[PRODUCT ID]],Table1[[PRODUCT]:[SELLING PRICE]],2,FALSE)</f>
        <v>Category4</v>
      </c>
      <c r="I10" s="3" t="str">
        <f>VLOOKUP(Table3[[#This Row],[PRODUCT ID]],Table1[[PRODUCT]:[SELLING PRICE]],3,FALSE)</f>
        <v>No</v>
      </c>
      <c r="J10" s="16">
        <f ca="1">VLOOKUP(Table3[[#This Row],[PRODUCT ID]],Table1[[PRODUCT]:[SELLING PRICE]],4,FALSE)</f>
        <v>240</v>
      </c>
      <c r="K10" s="16">
        <f ca="1">VLOOKUP(Table3[[#This Row],[PRODUCT ID]],Table1[[PRODUCT]:[SELLING PRICE]],5,FALSE)</f>
        <v>266.34513729896543</v>
      </c>
      <c r="L10" s="16">
        <f ca="1">J10*Table3[[#This Row],[QUANTITY]]</f>
        <v>1680</v>
      </c>
      <c r="M10" s="16">
        <f ca="1">K10*Table3[[#This Row],[QUANTITY]]*(1-Table3[[#This Row],[DISCOUNT %]])</f>
        <v>1761.9137804389065</v>
      </c>
      <c r="N10" s="3">
        <f>DAY(Table3[[#This Row],[DATE]])</f>
        <v>9</v>
      </c>
      <c r="O10" s="3" t="str">
        <f>TEXT(Table3[[#This Row],[DATE]],"mmm")</f>
        <v>Jan</v>
      </c>
      <c r="P10" s="3">
        <f>YEAR(Table3[[#This Row],[DATE]])</f>
        <v>2021</v>
      </c>
    </row>
    <row r="11" spans="1:16" x14ac:dyDescent="0.3">
      <c r="A11" s="6">
        <v>44206</v>
      </c>
      <c r="B11" s="7" t="s">
        <v>1062</v>
      </c>
      <c r="C11" s="9">
        <f t="shared" ca="1" si="0"/>
        <v>4</v>
      </c>
      <c r="D11" s="9" t="s">
        <v>2115</v>
      </c>
      <c r="E11" s="9" t="s">
        <v>2116</v>
      </c>
      <c r="F11" s="10">
        <f t="shared" ca="1" si="1"/>
        <v>4.9887317337270268E-2</v>
      </c>
      <c r="G11" s="3" t="str">
        <f>VLOOKUP(Table3[[#This Row],[PRODUCT ID]],Table1[[PRODUCT]:[SELLING PRICE]],1,FALSE)</f>
        <v>Product10</v>
      </c>
      <c r="H11" s="3" t="str">
        <f>VLOOKUP(Table3[[#This Row],[PRODUCT ID]],Table1[[PRODUCT]:[SELLING PRICE]],2,FALSE)</f>
        <v>Category5</v>
      </c>
      <c r="I11" s="3" t="str">
        <f>VLOOKUP(Table3[[#This Row],[PRODUCT ID]],Table1[[PRODUCT]:[SELLING PRICE]],3,FALSE)</f>
        <v>Ft</v>
      </c>
      <c r="J11" s="16">
        <f ca="1">VLOOKUP(Table3[[#This Row],[PRODUCT ID]],Table1[[PRODUCT]:[SELLING PRICE]],4,FALSE)</f>
        <v>21</v>
      </c>
      <c r="K11" s="16">
        <f ca="1">VLOOKUP(Table3[[#This Row],[PRODUCT ID]],Table1[[PRODUCT]:[SELLING PRICE]],5,FALSE)</f>
        <v>156.00056587947853</v>
      </c>
      <c r="L11" s="16">
        <f ca="1">J11*Table3[[#This Row],[QUANTITY]]</f>
        <v>84</v>
      </c>
      <c r="M11" s="16">
        <f ca="1">K11*Table3[[#This Row],[QUANTITY]]*(1-Table3[[#This Row],[DISCOUNT %]])</f>
        <v>592.87246457862102</v>
      </c>
      <c r="N11" s="3">
        <f>DAY(Table3[[#This Row],[DATE]])</f>
        <v>10</v>
      </c>
      <c r="O11" s="3" t="str">
        <f>TEXT(Table3[[#This Row],[DATE]],"mmm")</f>
        <v>Jan</v>
      </c>
      <c r="P11" s="3">
        <f>YEAR(Table3[[#This Row],[DATE]])</f>
        <v>2021</v>
      </c>
    </row>
    <row r="12" spans="1:16" x14ac:dyDescent="0.3">
      <c r="A12" s="6">
        <v>44207</v>
      </c>
      <c r="B12" s="7" t="s">
        <v>1063</v>
      </c>
      <c r="C12" s="9">
        <f t="shared" ca="1" si="0"/>
        <v>15</v>
      </c>
      <c r="D12" s="9" t="s">
        <v>2117</v>
      </c>
      <c r="E12" s="9" t="s">
        <v>2116</v>
      </c>
      <c r="F12" s="10">
        <f t="shared" ca="1" si="1"/>
        <v>7.3170792911231519E-2</v>
      </c>
      <c r="G12" s="3" t="str">
        <f>VLOOKUP(Table3[[#This Row],[PRODUCT ID]],Table1[[PRODUCT]:[SELLING PRICE]],1,FALSE)</f>
        <v>Product11</v>
      </c>
      <c r="H12" s="3" t="str">
        <f>VLOOKUP(Table3[[#This Row],[PRODUCT ID]],Table1[[PRODUCT]:[SELLING PRICE]],2,FALSE)</f>
        <v>Category1</v>
      </c>
      <c r="I12" s="3" t="str">
        <f>VLOOKUP(Table3[[#This Row],[PRODUCT ID]],Table1[[PRODUCT]:[SELLING PRICE]],3,FALSE)</f>
        <v>No</v>
      </c>
      <c r="J12" s="16">
        <f ca="1">VLOOKUP(Table3[[#This Row],[PRODUCT ID]],Table1[[PRODUCT]:[SELLING PRICE]],4,FALSE)</f>
        <v>24</v>
      </c>
      <c r="K12" s="16">
        <f ca="1">VLOOKUP(Table3[[#This Row],[PRODUCT ID]],Table1[[PRODUCT]:[SELLING PRICE]],5,FALSE)</f>
        <v>25.769088182129277</v>
      </c>
      <c r="L12" s="16">
        <f ca="1">J12*Table3[[#This Row],[QUANTITY]]</f>
        <v>360</v>
      </c>
      <c r="M12" s="16">
        <f ca="1">K12*Table3[[#This Row],[QUANTITY]]*(1-Table3[[#This Row],[DISCOUNT %]])</f>
        <v>358.25315350865145</v>
      </c>
      <c r="N12" s="3">
        <f>DAY(Table3[[#This Row],[DATE]])</f>
        <v>11</v>
      </c>
      <c r="O12" s="3" t="str">
        <f>TEXT(Table3[[#This Row],[DATE]],"mmm")</f>
        <v>Jan</v>
      </c>
      <c r="P12" s="3">
        <f>YEAR(Table3[[#This Row],[DATE]])</f>
        <v>2021</v>
      </c>
    </row>
    <row r="13" spans="1:16" x14ac:dyDescent="0.3">
      <c r="A13" s="6">
        <v>44208</v>
      </c>
      <c r="B13" s="7" t="s">
        <v>1064</v>
      </c>
      <c r="C13" s="9">
        <f t="shared" ca="1" si="0"/>
        <v>1</v>
      </c>
      <c r="D13" s="9" t="s">
        <v>2117</v>
      </c>
      <c r="E13" s="9" t="s">
        <v>2116</v>
      </c>
      <c r="F13" s="10">
        <f t="shared" ca="1" si="1"/>
        <v>8.495669488008635E-2</v>
      </c>
      <c r="G13" s="3" t="str">
        <f>VLOOKUP(Table3[[#This Row],[PRODUCT ID]],Table1[[PRODUCT]:[SELLING PRICE]],1,FALSE)</f>
        <v>Product12</v>
      </c>
      <c r="H13" s="3" t="str">
        <f>VLOOKUP(Table3[[#This Row],[PRODUCT ID]],Table1[[PRODUCT]:[SELLING PRICE]],2,FALSE)</f>
        <v>Category2</v>
      </c>
      <c r="I13" s="3" t="str">
        <f>VLOOKUP(Table3[[#This Row],[PRODUCT ID]],Table1[[PRODUCT]:[SELLING PRICE]],3,FALSE)</f>
        <v>Kg</v>
      </c>
      <c r="J13" s="16">
        <f ca="1">VLOOKUP(Table3[[#This Row],[PRODUCT ID]],Table1[[PRODUCT]:[SELLING PRICE]],4,FALSE)</f>
        <v>66</v>
      </c>
      <c r="K13" s="16">
        <f ca="1">VLOOKUP(Table3[[#This Row],[PRODUCT ID]],Table1[[PRODUCT]:[SELLING PRICE]],5,FALSE)</f>
        <v>222.07923466287838</v>
      </c>
      <c r="L13" s="16">
        <f ca="1">J13*Table3[[#This Row],[QUANTITY]]</f>
        <v>66</v>
      </c>
      <c r="M13" s="16">
        <f ca="1">K13*Table3[[#This Row],[QUANTITY]]*(1-Table3[[#This Row],[DISCOUNT %]])</f>
        <v>203.21211688442111</v>
      </c>
      <c r="N13" s="3">
        <f>DAY(Table3[[#This Row],[DATE]])</f>
        <v>12</v>
      </c>
      <c r="O13" s="3" t="str">
        <f>TEXT(Table3[[#This Row],[DATE]],"mmm")</f>
        <v>Jan</v>
      </c>
      <c r="P13" s="3">
        <f>YEAR(Table3[[#This Row],[DATE]])</f>
        <v>2021</v>
      </c>
    </row>
    <row r="14" spans="1:16" x14ac:dyDescent="0.3">
      <c r="A14" s="6">
        <v>44209</v>
      </c>
      <c r="B14" s="7" t="s">
        <v>1065</v>
      </c>
      <c r="C14" s="9">
        <f t="shared" ca="1" si="0"/>
        <v>9</v>
      </c>
      <c r="D14" s="9" t="s">
        <v>2116</v>
      </c>
      <c r="E14" s="9" t="s">
        <v>2116</v>
      </c>
      <c r="F14" s="10">
        <f t="shared" ca="1" si="1"/>
        <v>3.0790965504044122E-2</v>
      </c>
      <c r="G14" s="3" t="str">
        <f>VLOOKUP(Table3[[#This Row],[PRODUCT ID]],Table1[[PRODUCT]:[SELLING PRICE]],1,FALSE)</f>
        <v>Product13</v>
      </c>
      <c r="H14" s="3" t="str">
        <f>VLOOKUP(Table3[[#This Row],[PRODUCT ID]],Table1[[PRODUCT]:[SELLING PRICE]],2,FALSE)</f>
        <v>Category3</v>
      </c>
      <c r="I14" s="3" t="str">
        <f>VLOOKUP(Table3[[#This Row],[PRODUCT ID]],Table1[[PRODUCT]:[SELLING PRICE]],3,FALSE)</f>
        <v>Kg</v>
      </c>
      <c r="J14" s="16">
        <f ca="1">VLOOKUP(Table3[[#This Row],[PRODUCT ID]],Table1[[PRODUCT]:[SELLING PRICE]],4,FALSE)</f>
        <v>158</v>
      </c>
      <c r="K14" s="16">
        <f ca="1">VLOOKUP(Table3[[#This Row],[PRODUCT ID]],Table1[[PRODUCT]:[SELLING PRICE]],5,FALSE)</f>
        <v>200.4647852548045</v>
      </c>
      <c r="L14" s="16">
        <f ca="1">J14*Table3[[#This Row],[QUANTITY]]</f>
        <v>1422</v>
      </c>
      <c r="M14" s="16">
        <f ca="1">K14*Table3[[#This Row],[QUANTITY]]*(1-Table3[[#This Row],[DISCOUNT %]])</f>
        <v>1748.6305287052339</v>
      </c>
      <c r="N14" s="3">
        <f>DAY(Table3[[#This Row],[DATE]])</f>
        <v>13</v>
      </c>
      <c r="O14" s="3" t="str">
        <f>TEXT(Table3[[#This Row],[DATE]],"mmm")</f>
        <v>Jan</v>
      </c>
      <c r="P14" s="3">
        <f>YEAR(Table3[[#This Row],[DATE]])</f>
        <v>2021</v>
      </c>
    </row>
    <row r="15" spans="1:16" x14ac:dyDescent="0.3">
      <c r="A15" s="6">
        <v>44210</v>
      </c>
      <c r="B15" s="7" t="s">
        <v>1066</v>
      </c>
      <c r="C15" s="9">
        <f t="shared" ca="1" si="0"/>
        <v>14</v>
      </c>
      <c r="D15" s="9" t="s">
        <v>2116</v>
      </c>
      <c r="E15" s="9" t="s">
        <v>2116</v>
      </c>
      <c r="F15" s="10">
        <f t="shared" ca="1" si="1"/>
        <v>6.8831604621725537E-2</v>
      </c>
      <c r="G15" s="3" t="str">
        <f>VLOOKUP(Table3[[#This Row],[PRODUCT ID]],Table1[[PRODUCT]:[SELLING PRICE]],1,FALSE)</f>
        <v>Product14</v>
      </c>
      <c r="H15" s="3" t="str">
        <f>VLOOKUP(Table3[[#This Row],[PRODUCT ID]],Table1[[PRODUCT]:[SELLING PRICE]],2,FALSE)</f>
        <v>Category4</v>
      </c>
      <c r="I15" s="3" t="str">
        <f>VLOOKUP(Table3[[#This Row],[PRODUCT ID]],Table1[[PRODUCT]:[SELLING PRICE]],3,FALSE)</f>
        <v>Lt</v>
      </c>
      <c r="J15" s="16">
        <f ca="1">VLOOKUP(Table3[[#This Row],[PRODUCT ID]],Table1[[PRODUCT]:[SELLING PRICE]],4,FALSE)</f>
        <v>221</v>
      </c>
      <c r="K15" s="16">
        <f ca="1">VLOOKUP(Table3[[#This Row],[PRODUCT ID]],Table1[[PRODUCT]:[SELLING PRICE]],5,FALSE)</f>
        <v>283.73476637718295</v>
      </c>
      <c r="L15" s="16">
        <f ca="1">J15*Table3[[#This Row],[QUANTITY]]</f>
        <v>3094</v>
      </c>
      <c r="M15" s="16">
        <f ca="1">K15*Table3[[#This Row],[QUANTITY]]*(1-Table3[[#This Row],[DISCOUNT %]])</f>
        <v>3698.8678596865943</v>
      </c>
      <c r="N15" s="3">
        <f>DAY(Table3[[#This Row],[DATE]])</f>
        <v>14</v>
      </c>
      <c r="O15" s="3" t="str">
        <f>TEXT(Table3[[#This Row],[DATE]],"mmm")</f>
        <v>Jan</v>
      </c>
      <c r="P15" s="3">
        <f>YEAR(Table3[[#This Row],[DATE]])</f>
        <v>2021</v>
      </c>
    </row>
    <row r="16" spans="1:16" x14ac:dyDescent="0.3">
      <c r="A16" s="6">
        <v>44211</v>
      </c>
      <c r="B16" s="7" t="s">
        <v>1067</v>
      </c>
      <c r="C16" s="9">
        <f t="shared" ca="1" si="0"/>
        <v>1</v>
      </c>
      <c r="D16" s="9" t="s">
        <v>2116</v>
      </c>
      <c r="E16" s="9" t="s">
        <v>2118</v>
      </c>
      <c r="F16" s="10">
        <f t="shared" ca="1" si="1"/>
        <v>2.4086277716567142E-2</v>
      </c>
      <c r="G16" s="3" t="str">
        <f>VLOOKUP(Table3[[#This Row],[PRODUCT ID]],Table1[[PRODUCT]:[SELLING PRICE]],1,FALSE)</f>
        <v>Product15</v>
      </c>
      <c r="H16" s="3" t="str">
        <f>VLOOKUP(Table3[[#This Row],[PRODUCT ID]],Table1[[PRODUCT]:[SELLING PRICE]],2,FALSE)</f>
        <v>Category5</v>
      </c>
      <c r="I16" s="3" t="str">
        <f>VLOOKUP(Table3[[#This Row],[PRODUCT ID]],Table1[[PRODUCT]:[SELLING PRICE]],3,FALSE)</f>
        <v>Kg</v>
      </c>
      <c r="J16" s="16">
        <f ca="1">VLOOKUP(Table3[[#This Row],[PRODUCT ID]],Table1[[PRODUCT]:[SELLING PRICE]],4,FALSE)</f>
        <v>104</v>
      </c>
      <c r="K16" s="16">
        <f ca="1">VLOOKUP(Table3[[#This Row],[PRODUCT ID]],Table1[[PRODUCT]:[SELLING PRICE]],5,FALSE)</f>
        <v>58.980935548331935</v>
      </c>
      <c r="L16" s="16">
        <f ca="1">J16*Table3[[#This Row],[QUANTITY]]</f>
        <v>104</v>
      </c>
      <c r="M16" s="16">
        <f ca="1">K16*Table3[[#This Row],[QUANTITY]]*(1-Table3[[#This Row],[DISCOUNT %]])</f>
        <v>57.560304354731869</v>
      </c>
      <c r="N16" s="3">
        <f>DAY(Table3[[#This Row],[DATE]])</f>
        <v>15</v>
      </c>
      <c r="O16" s="3" t="str">
        <f>TEXT(Table3[[#This Row],[DATE]],"mmm")</f>
        <v>Jan</v>
      </c>
      <c r="P16" s="3">
        <f>YEAR(Table3[[#This Row],[DATE]])</f>
        <v>2021</v>
      </c>
    </row>
    <row r="17" spans="1:16" x14ac:dyDescent="0.3">
      <c r="A17" s="6">
        <v>44212</v>
      </c>
      <c r="B17" s="7" t="s">
        <v>1068</v>
      </c>
      <c r="C17" s="9">
        <f t="shared" ca="1" si="0"/>
        <v>11</v>
      </c>
      <c r="D17" s="9" t="s">
        <v>2116</v>
      </c>
      <c r="E17" s="9" t="s">
        <v>2118</v>
      </c>
      <c r="F17" s="10">
        <f t="shared" ca="1" si="1"/>
        <v>9.6206973772645921E-2</v>
      </c>
      <c r="G17" s="3" t="str">
        <f>VLOOKUP(Table3[[#This Row],[PRODUCT ID]],Table1[[PRODUCT]:[SELLING PRICE]],1,FALSE)</f>
        <v>Product16</v>
      </c>
      <c r="H17" s="3" t="str">
        <f>VLOOKUP(Table3[[#This Row],[PRODUCT ID]],Table1[[PRODUCT]:[SELLING PRICE]],2,FALSE)</f>
        <v>Category1</v>
      </c>
      <c r="I17" s="3" t="str">
        <f>VLOOKUP(Table3[[#This Row],[PRODUCT ID]],Table1[[PRODUCT]:[SELLING PRICE]],3,FALSE)</f>
        <v>Lt</v>
      </c>
      <c r="J17" s="16">
        <f ca="1">VLOOKUP(Table3[[#This Row],[PRODUCT ID]],Table1[[PRODUCT]:[SELLING PRICE]],4,FALSE)</f>
        <v>32</v>
      </c>
      <c r="K17" s="16">
        <f ca="1">VLOOKUP(Table3[[#This Row],[PRODUCT ID]],Table1[[PRODUCT]:[SELLING PRICE]],5,FALSE)</f>
        <v>303.95545437054182</v>
      </c>
      <c r="L17" s="16">
        <f ca="1">J17*Table3[[#This Row],[QUANTITY]]</f>
        <v>352</v>
      </c>
      <c r="M17" s="16">
        <f ca="1">K17*Table3[[#This Row],[QUANTITY]]*(1-Table3[[#This Row],[DISCOUNT %]])</f>
        <v>3021.841019382487</v>
      </c>
      <c r="N17" s="3">
        <f>DAY(Table3[[#This Row],[DATE]])</f>
        <v>16</v>
      </c>
      <c r="O17" s="3" t="str">
        <f>TEXT(Table3[[#This Row],[DATE]],"mmm")</f>
        <v>Jan</v>
      </c>
      <c r="P17" s="3">
        <f>YEAR(Table3[[#This Row],[DATE]])</f>
        <v>2021</v>
      </c>
    </row>
    <row r="18" spans="1:16" x14ac:dyDescent="0.3">
      <c r="A18" s="6">
        <v>44213</v>
      </c>
      <c r="B18" s="7" t="s">
        <v>1069</v>
      </c>
      <c r="C18" s="9">
        <f t="shared" ca="1" si="0"/>
        <v>10</v>
      </c>
      <c r="D18" s="9" t="s">
        <v>2115</v>
      </c>
      <c r="E18" s="9" t="s">
        <v>2116</v>
      </c>
      <c r="F18" s="10">
        <f t="shared" ca="1" si="1"/>
        <v>2.1553592903604014E-2</v>
      </c>
      <c r="G18" s="3" t="str">
        <f>VLOOKUP(Table3[[#This Row],[PRODUCT ID]],Table1[[PRODUCT]:[SELLING PRICE]],1,FALSE)</f>
        <v>Product17</v>
      </c>
      <c r="H18" s="3" t="str">
        <f>VLOOKUP(Table3[[#This Row],[PRODUCT ID]],Table1[[PRODUCT]:[SELLING PRICE]],2,FALSE)</f>
        <v>Category2</v>
      </c>
      <c r="I18" s="3" t="str">
        <f>VLOOKUP(Table3[[#This Row],[PRODUCT ID]],Table1[[PRODUCT]:[SELLING PRICE]],3,FALSE)</f>
        <v>Ft</v>
      </c>
      <c r="J18" s="16">
        <f ca="1">VLOOKUP(Table3[[#This Row],[PRODUCT ID]],Table1[[PRODUCT]:[SELLING PRICE]],4,FALSE)</f>
        <v>157</v>
      </c>
      <c r="K18" s="16">
        <f ca="1">VLOOKUP(Table3[[#This Row],[PRODUCT ID]],Table1[[PRODUCT]:[SELLING PRICE]],5,FALSE)</f>
        <v>125.37005631311519</v>
      </c>
      <c r="L18" s="16">
        <f ca="1">J18*Table3[[#This Row],[QUANTITY]]</f>
        <v>1570</v>
      </c>
      <c r="M18" s="16">
        <f ca="1">K18*Table3[[#This Row],[QUANTITY]]*(1-Table3[[#This Row],[DISCOUNT %]])</f>
        <v>1226.6788115704037</v>
      </c>
      <c r="N18" s="3">
        <f>DAY(Table3[[#This Row],[DATE]])</f>
        <v>17</v>
      </c>
      <c r="O18" s="3" t="str">
        <f>TEXT(Table3[[#This Row],[DATE]],"mmm")</f>
        <v>Jan</v>
      </c>
      <c r="P18" s="3">
        <f>YEAR(Table3[[#This Row],[DATE]])</f>
        <v>2021</v>
      </c>
    </row>
    <row r="19" spans="1:16" x14ac:dyDescent="0.3">
      <c r="A19" s="6">
        <v>44214</v>
      </c>
      <c r="B19" s="7" t="s">
        <v>1070</v>
      </c>
      <c r="C19" s="9">
        <f t="shared" ca="1" si="0"/>
        <v>1</v>
      </c>
      <c r="D19" s="9" t="s">
        <v>2116</v>
      </c>
      <c r="E19" s="9" t="s">
        <v>2116</v>
      </c>
      <c r="F19" s="10">
        <f t="shared" ca="1" si="1"/>
        <v>6.8885608234343906E-2</v>
      </c>
      <c r="G19" s="3" t="str">
        <f>VLOOKUP(Table3[[#This Row],[PRODUCT ID]],Table1[[PRODUCT]:[SELLING PRICE]],1,FALSE)</f>
        <v>Product18</v>
      </c>
      <c r="H19" s="3" t="str">
        <f>VLOOKUP(Table3[[#This Row],[PRODUCT ID]],Table1[[PRODUCT]:[SELLING PRICE]],2,FALSE)</f>
        <v>Category3</v>
      </c>
      <c r="I19" s="3" t="str">
        <f>VLOOKUP(Table3[[#This Row],[PRODUCT ID]],Table1[[PRODUCT]:[SELLING PRICE]],3,FALSE)</f>
        <v>Kg</v>
      </c>
      <c r="J19" s="16">
        <f ca="1">VLOOKUP(Table3[[#This Row],[PRODUCT ID]],Table1[[PRODUCT]:[SELLING PRICE]],4,FALSE)</f>
        <v>196</v>
      </c>
      <c r="K19" s="16">
        <f ca="1">VLOOKUP(Table3[[#This Row],[PRODUCT ID]],Table1[[PRODUCT]:[SELLING PRICE]],5,FALSE)</f>
        <v>299.94607549904163</v>
      </c>
      <c r="L19" s="16">
        <f ca="1">J19*Table3[[#This Row],[QUANTITY]]</f>
        <v>196</v>
      </c>
      <c r="M19" s="16">
        <f ca="1">K19*Table3[[#This Row],[QUANTITY]]*(1-Table3[[#This Row],[DISCOUNT %]])</f>
        <v>279.2841076507857</v>
      </c>
      <c r="N19" s="3">
        <f>DAY(Table3[[#This Row],[DATE]])</f>
        <v>18</v>
      </c>
      <c r="O19" s="3" t="str">
        <f>TEXT(Table3[[#This Row],[DATE]],"mmm")</f>
        <v>Jan</v>
      </c>
      <c r="P19" s="3">
        <f>YEAR(Table3[[#This Row],[DATE]])</f>
        <v>2021</v>
      </c>
    </row>
    <row r="20" spans="1:16" x14ac:dyDescent="0.3">
      <c r="A20" s="6">
        <v>44215</v>
      </c>
      <c r="B20" s="7" t="s">
        <v>1071</v>
      </c>
      <c r="C20" s="9">
        <f t="shared" ca="1" si="0"/>
        <v>1</v>
      </c>
      <c r="D20" s="9" t="s">
        <v>2117</v>
      </c>
      <c r="E20" s="9" t="s">
        <v>2116</v>
      </c>
      <c r="F20" s="10">
        <f t="shared" ca="1" si="1"/>
        <v>7.1794512789940493E-2</v>
      </c>
      <c r="G20" s="3" t="str">
        <f>VLOOKUP(Table3[[#This Row],[PRODUCT ID]],Table1[[PRODUCT]:[SELLING PRICE]],1,FALSE)</f>
        <v>Product19</v>
      </c>
      <c r="H20" s="3" t="str">
        <f>VLOOKUP(Table3[[#This Row],[PRODUCT ID]],Table1[[PRODUCT]:[SELLING PRICE]],2,FALSE)</f>
        <v>Category4</v>
      </c>
      <c r="I20" s="3" t="str">
        <f>VLOOKUP(Table3[[#This Row],[PRODUCT ID]],Table1[[PRODUCT]:[SELLING PRICE]],3,FALSE)</f>
        <v>No</v>
      </c>
      <c r="J20" s="16">
        <f ca="1">VLOOKUP(Table3[[#This Row],[PRODUCT ID]],Table1[[PRODUCT]:[SELLING PRICE]],4,FALSE)</f>
        <v>142</v>
      </c>
      <c r="K20" s="16">
        <f ca="1">VLOOKUP(Table3[[#This Row],[PRODUCT ID]],Table1[[PRODUCT]:[SELLING PRICE]],5,FALSE)</f>
        <v>125.75196199545395</v>
      </c>
      <c r="L20" s="16">
        <f ca="1">J20*Table3[[#This Row],[QUANTITY]]</f>
        <v>142</v>
      </c>
      <c r="M20" s="16">
        <f ca="1">K20*Table3[[#This Row],[QUANTITY]]*(1-Table3[[#This Row],[DISCOUNT %]])</f>
        <v>116.72366115161122</v>
      </c>
      <c r="N20" s="3">
        <f>DAY(Table3[[#This Row],[DATE]])</f>
        <v>19</v>
      </c>
      <c r="O20" s="3" t="str">
        <f>TEXT(Table3[[#This Row],[DATE]],"mmm")</f>
        <v>Jan</v>
      </c>
      <c r="P20" s="3">
        <f>YEAR(Table3[[#This Row],[DATE]])</f>
        <v>2021</v>
      </c>
    </row>
    <row r="21" spans="1:16" x14ac:dyDescent="0.3">
      <c r="A21" s="6">
        <v>44216</v>
      </c>
      <c r="B21" s="7" t="s">
        <v>1072</v>
      </c>
      <c r="C21" s="9">
        <f t="shared" ca="1" si="0"/>
        <v>8</v>
      </c>
      <c r="D21" s="9" t="s">
        <v>2115</v>
      </c>
      <c r="E21" s="9" t="s">
        <v>2116</v>
      </c>
      <c r="F21" s="10">
        <f t="shared" ca="1" si="1"/>
        <v>4.0911834641972768E-2</v>
      </c>
      <c r="G21" s="3" t="str">
        <f>VLOOKUP(Table3[[#This Row],[PRODUCT ID]],Table1[[PRODUCT]:[SELLING PRICE]],1,FALSE)</f>
        <v>Product20</v>
      </c>
      <c r="H21" s="3" t="str">
        <f>VLOOKUP(Table3[[#This Row],[PRODUCT ID]],Table1[[PRODUCT]:[SELLING PRICE]],2,FALSE)</f>
        <v>Category5</v>
      </c>
      <c r="I21" s="3" t="str">
        <f>VLOOKUP(Table3[[#This Row],[PRODUCT ID]],Table1[[PRODUCT]:[SELLING PRICE]],3,FALSE)</f>
        <v>No</v>
      </c>
      <c r="J21" s="16">
        <f ca="1">VLOOKUP(Table3[[#This Row],[PRODUCT ID]],Table1[[PRODUCT]:[SELLING PRICE]],4,FALSE)</f>
        <v>102</v>
      </c>
      <c r="K21" s="16">
        <f ca="1">VLOOKUP(Table3[[#This Row],[PRODUCT ID]],Table1[[PRODUCT]:[SELLING PRICE]],5,FALSE)</f>
        <v>147.68548043905469</v>
      </c>
      <c r="L21" s="16">
        <f ca="1">J21*Table3[[#This Row],[QUANTITY]]</f>
        <v>816</v>
      </c>
      <c r="M21" s="16">
        <f ca="1">K21*Table3[[#This Row],[QUANTITY]]*(1-Table3[[#This Row],[DISCOUNT %]])</f>
        <v>1133.1471718744942</v>
      </c>
      <c r="N21" s="3">
        <f>DAY(Table3[[#This Row],[DATE]])</f>
        <v>20</v>
      </c>
      <c r="O21" s="3" t="str">
        <f>TEXT(Table3[[#This Row],[DATE]],"mmm")</f>
        <v>Jan</v>
      </c>
      <c r="P21" s="3">
        <f>YEAR(Table3[[#This Row],[DATE]])</f>
        <v>2021</v>
      </c>
    </row>
    <row r="22" spans="1:16" x14ac:dyDescent="0.3">
      <c r="A22" s="6">
        <v>44217</v>
      </c>
      <c r="B22" s="7" t="s">
        <v>1073</v>
      </c>
      <c r="C22" s="9">
        <f t="shared" ca="1" si="0"/>
        <v>2</v>
      </c>
      <c r="D22" s="9" t="s">
        <v>2115</v>
      </c>
      <c r="E22" s="9" t="s">
        <v>2118</v>
      </c>
      <c r="F22" s="10">
        <f t="shared" ca="1" si="1"/>
        <v>7.4887467548792511E-2</v>
      </c>
      <c r="G22" s="3" t="str">
        <f>VLOOKUP(Table3[[#This Row],[PRODUCT ID]],Table1[[PRODUCT]:[SELLING PRICE]],1,FALSE)</f>
        <v>Product21</v>
      </c>
      <c r="H22" s="3" t="str">
        <f>VLOOKUP(Table3[[#This Row],[PRODUCT ID]],Table1[[PRODUCT]:[SELLING PRICE]],2,FALSE)</f>
        <v>Category1</v>
      </c>
      <c r="I22" s="3" t="str">
        <f>VLOOKUP(Table3[[#This Row],[PRODUCT ID]],Table1[[PRODUCT]:[SELLING PRICE]],3,FALSE)</f>
        <v>Ft</v>
      </c>
      <c r="J22" s="16">
        <f ca="1">VLOOKUP(Table3[[#This Row],[PRODUCT ID]],Table1[[PRODUCT]:[SELLING PRICE]],4,FALSE)</f>
        <v>247</v>
      </c>
      <c r="K22" s="16">
        <f ca="1">VLOOKUP(Table3[[#This Row],[PRODUCT ID]],Table1[[PRODUCT]:[SELLING PRICE]],5,FALSE)</f>
        <v>238.23776148463389</v>
      </c>
      <c r="L22" s="16">
        <f ca="1">J22*Table3[[#This Row],[QUANTITY]]</f>
        <v>494</v>
      </c>
      <c r="M22" s="16">
        <f ca="1">K22*Table3[[#This Row],[QUANTITY]]*(1-Table3[[#This Row],[DISCOUNT %]])</f>
        <v>440.79347770511282</v>
      </c>
      <c r="N22" s="3">
        <f>DAY(Table3[[#This Row],[DATE]])</f>
        <v>21</v>
      </c>
      <c r="O22" s="3" t="str">
        <f>TEXT(Table3[[#This Row],[DATE]],"mmm")</f>
        <v>Jan</v>
      </c>
      <c r="P22" s="3">
        <f>YEAR(Table3[[#This Row],[DATE]])</f>
        <v>2021</v>
      </c>
    </row>
    <row r="23" spans="1:16" x14ac:dyDescent="0.3">
      <c r="A23" s="6">
        <v>44218</v>
      </c>
      <c r="B23" s="7" t="s">
        <v>1074</v>
      </c>
      <c r="C23" s="9">
        <f t="shared" ca="1" si="0"/>
        <v>1</v>
      </c>
      <c r="D23" s="9" t="s">
        <v>2115</v>
      </c>
      <c r="E23" s="9" t="s">
        <v>2116</v>
      </c>
      <c r="F23" s="10">
        <f t="shared" ca="1" si="1"/>
        <v>2.1230581407368276E-2</v>
      </c>
      <c r="G23" s="3" t="str">
        <f>VLOOKUP(Table3[[#This Row],[PRODUCT ID]],Table1[[PRODUCT]:[SELLING PRICE]],1,FALSE)</f>
        <v>Product22</v>
      </c>
      <c r="H23" s="3" t="str">
        <f>VLOOKUP(Table3[[#This Row],[PRODUCT ID]],Table1[[PRODUCT]:[SELLING PRICE]],2,FALSE)</f>
        <v>Category2</v>
      </c>
      <c r="I23" s="3" t="str">
        <f>VLOOKUP(Table3[[#This Row],[PRODUCT ID]],Table1[[PRODUCT]:[SELLING PRICE]],3,FALSE)</f>
        <v>No</v>
      </c>
      <c r="J23" s="16">
        <f ca="1">VLOOKUP(Table3[[#This Row],[PRODUCT ID]],Table1[[PRODUCT]:[SELLING PRICE]],4,FALSE)</f>
        <v>90</v>
      </c>
      <c r="K23" s="16">
        <f ca="1">VLOOKUP(Table3[[#This Row],[PRODUCT ID]],Table1[[PRODUCT]:[SELLING PRICE]],5,FALSE)</f>
        <v>184.53523440042002</v>
      </c>
      <c r="L23" s="16">
        <f ca="1">J23*Table3[[#This Row],[QUANTITY]]</f>
        <v>90</v>
      </c>
      <c r="M23" s="16">
        <f ca="1">K23*Table3[[#This Row],[QUANTITY]]*(1-Table3[[#This Row],[DISCOUNT %]])</f>
        <v>180.6174440839541</v>
      </c>
      <c r="N23" s="3">
        <f>DAY(Table3[[#This Row],[DATE]])</f>
        <v>22</v>
      </c>
      <c r="O23" s="3" t="str">
        <f>TEXT(Table3[[#This Row],[DATE]],"mmm")</f>
        <v>Jan</v>
      </c>
      <c r="P23" s="3">
        <f>YEAR(Table3[[#This Row],[DATE]])</f>
        <v>2021</v>
      </c>
    </row>
    <row r="24" spans="1:16" x14ac:dyDescent="0.3">
      <c r="A24" s="6">
        <v>44219</v>
      </c>
      <c r="B24" s="7" t="s">
        <v>1075</v>
      </c>
      <c r="C24" s="9">
        <f t="shared" ca="1" si="0"/>
        <v>3</v>
      </c>
      <c r="D24" s="9" t="s">
        <v>2116</v>
      </c>
      <c r="E24" s="9" t="s">
        <v>2116</v>
      </c>
      <c r="F24" s="10">
        <f t="shared" ca="1" si="1"/>
        <v>6.3623987183001871E-2</v>
      </c>
      <c r="G24" s="3" t="str">
        <f>VLOOKUP(Table3[[#This Row],[PRODUCT ID]],Table1[[PRODUCT]:[SELLING PRICE]],1,FALSE)</f>
        <v>Product23</v>
      </c>
      <c r="H24" s="3" t="str">
        <f>VLOOKUP(Table3[[#This Row],[PRODUCT ID]],Table1[[PRODUCT]:[SELLING PRICE]],2,FALSE)</f>
        <v>Category3</v>
      </c>
      <c r="I24" s="3" t="str">
        <f>VLOOKUP(Table3[[#This Row],[PRODUCT ID]],Table1[[PRODUCT]:[SELLING PRICE]],3,FALSE)</f>
        <v>Kg</v>
      </c>
      <c r="J24" s="16">
        <f ca="1">VLOOKUP(Table3[[#This Row],[PRODUCT ID]],Table1[[PRODUCT]:[SELLING PRICE]],4,FALSE)</f>
        <v>143</v>
      </c>
      <c r="K24" s="16">
        <f ca="1">VLOOKUP(Table3[[#This Row],[PRODUCT ID]],Table1[[PRODUCT]:[SELLING PRICE]],5,FALSE)</f>
        <v>150.54302276834994</v>
      </c>
      <c r="L24" s="16">
        <f ca="1">J24*Table3[[#This Row],[QUANTITY]]</f>
        <v>429</v>
      </c>
      <c r="M24" s="16">
        <f ca="1">K24*Table3[[#This Row],[QUANTITY]]*(1-Table3[[#This Row],[DISCOUNT %]])</f>
        <v>422.89462625173826</v>
      </c>
      <c r="N24" s="3">
        <f>DAY(Table3[[#This Row],[DATE]])</f>
        <v>23</v>
      </c>
      <c r="O24" s="3" t="str">
        <f>TEXT(Table3[[#This Row],[DATE]],"mmm")</f>
        <v>Jan</v>
      </c>
      <c r="P24" s="3">
        <f>YEAR(Table3[[#This Row],[DATE]])</f>
        <v>2021</v>
      </c>
    </row>
    <row r="25" spans="1:16" x14ac:dyDescent="0.3">
      <c r="A25" s="6">
        <v>44220</v>
      </c>
      <c r="B25" s="7" t="s">
        <v>1076</v>
      </c>
      <c r="C25" s="9">
        <f t="shared" ca="1" si="0"/>
        <v>8</v>
      </c>
      <c r="D25" s="9" t="s">
        <v>2116</v>
      </c>
      <c r="E25" s="9" t="s">
        <v>2116</v>
      </c>
      <c r="F25" s="10">
        <f t="shared" ca="1" si="1"/>
        <v>2.2691122585844471E-2</v>
      </c>
      <c r="G25" s="3" t="str">
        <f>VLOOKUP(Table3[[#This Row],[PRODUCT ID]],Table1[[PRODUCT]:[SELLING PRICE]],1,FALSE)</f>
        <v>Product24</v>
      </c>
      <c r="H25" s="3" t="str">
        <f>VLOOKUP(Table3[[#This Row],[PRODUCT ID]],Table1[[PRODUCT]:[SELLING PRICE]],2,FALSE)</f>
        <v>Category4</v>
      </c>
      <c r="I25" s="3" t="str">
        <f>VLOOKUP(Table3[[#This Row],[PRODUCT ID]],Table1[[PRODUCT]:[SELLING PRICE]],3,FALSE)</f>
        <v>Kg</v>
      </c>
      <c r="J25" s="16">
        <f ca="1">VLOOKUP(Table3[[#This Row],[PRODUCT ID]],Table1[[PRODUCT]:[SELLING PRICE]],4,FALSE)</f>
        <v>196</v>
      </c>
      <c r="K25" s="16">
        <f ca="1">VLOOKUP(Table3[[#This Row],[PRODUCT ID]],Table1[[PRODUCT]:[SELLING PRICE]],5,FALSE)</f>
        <v>166.65959987121352</v>
      </c>
      <c r="L25" s="16">
        <f ca="1">J25*Table3[[#This Row],[QUANTITY]]</f>
        <v>1568</v>
      </c>
      <c r="M25" s="16">
        <f ca="1">K25*Table3[[#This Row],[QUANTITY]]*(1-Table3[[#This Row],[DISCOUNT %]])</f>
        <v>1303.0232516834242</v>
      </c>
      <c r="N25" s="3">
        <f>DAY(Table3[[#This Row],[DATE]])</f>
        <v>24</v>
      </c>
      <c r="O25" s="3" t="str">
        <f>TEXT(Table3[[#This Row],[DATE]],"mmm")</f>
        <v>Jan</v>
      </c>
      <c r="P25" s="3">
        <f>YEAR(Table3[[#This Row],[DATE]])</f>
        <v>2021</v>
      </c>
    </row>
    <row r="26" spans="1:16" x14ac:dyDescent="0.3">
      <c r="A26" s="6">
        <v>44221</v>
      </c>
      <c r="B26" s="7" t="s">
        <v>1077</v>
      </c>
      <c r="C26" s="9">
        <f t="shared" ca="1" si="0"/>
        <v>5</v>
      </c>
      <c r="D26" s="9" t="s">
        <v>2116</v>
      </c>
      <c r="E26" s="9" t="s">
        <v>2116</v>
      </c>
      <c r="F26" s="10">
        <f t="shared" ca="1" si="1"/>
        <v>4.1700596478705235E-2</v>
      </c>
      <c r="G26" s="3" t="str">
        <f>VLOOKUP(Table3[[#This Row],[PRODUCT ID]],Table1[[PRODUCT]:[SELLING PRICE]],1,FALSE)</f>
        <v>Product25</v>
      </c>
      <c r="H26" s="3" t="str">
        <f>VLOOKUP(Table3[[#This Row],[PRODUCT ID]],Table1[[PRODUCT]:[SELLING PRICE]],2,FALSE)</f>
        <v>Category1</v>
      </c>
      <c r="I26" s="3" t="str">
        <f>VLOOKUP(Table3[[#This Row],[PRODUCT ID]],Table1[[PRODUCT]:[SELLING PRICE]],3,FALSE)</f>
        <v>Lt</v>
      </c>
      <c r="J26" s="16">
        <f ca="1">VLOOKUP(Table3[[#This Row],[PRODUCT ID]],Table1[[PRODUCT]:[SELLING PRICE]],4,FALSE)</f>
        <v>149</v>
      </c>
      <c r="K26" s="16">
        <f ca="1">VLOOKUP(Table3[[#This Row],[PRODUCT ID]],Table1[[PRODUCT]:[SELLING PRICE]],5,FALSE)</f>
        <v>26.697053128833058</v>
      </c>
      <c r="L26" s="16">
        <f ca="1">J26*Table3[[#This Row],[QUANTITY]]</f>
        <v>745</v>
      </c>
      <c r="M26" s="16">
        <f ca="1">K26*Table3[[#This Row],[QUANTITY]]*(1-Table3[[#This Row],[DISCOUNT %]])</f>
        <v>127.91885044568517</v>
      </c>
      <c r="N26" s="3">
        <f>DAY(Table3[[#This Row],[DATE]])</f>
        <v>25</v>
      </c>
      <c r="O26" s="3" t="str">
        <f>TEXT(Table3[[#This Row],[DATE]],"mmm")</f>
        <v>Jan</v>
      </c>
      <c r="P26" s="3">
        <f>YEAR(Table3[[#This Row],[DATE]])</f>
        <v>2021</v>
      </c>
    </row>
    <row r="27" spans="1:16" x14ac:dyDescent="0.3">
      <c r="A27" s="6">
        <v>44222</v>
      </c>
      <c r="B27" s="7" t="s">
        <v>1078</v>
      </c>
      <c r="C27" s="9">
        <f t="shared" ca="1" si="0"/>
        <v>6</v>
      </c>
      <c r="D27" s="9" t="s">
        <v>2115</v>
      </c>
      <c r="E27" s="9" t="s">
        <v>2116</v>
      </c>
      <c r="F27" s="10">
        <f t="shared" ca="1" si="1"/>
        <v>1.2273653181580357E-2</v>
      </c>
      <c r="G27" s="3" t="str">
        <f>VLOOKUP(Table3[[#This Row],[PRODUCT ID]],Table1[[PRODUCT]:[SELLING PRICE]],1,FALSE)</f>
        <v>Product26</v>
      </c>
      <c r="H27" s="3" t="str">
        <f>VLOOKUP(Table3[[#This Row],[PRODUCT ID]],Table1[[PRODUCT]:[SELLING PRICE]],2,FALSE)</f>
        <v>Category2</v>
      </c>
      <c r="I27" s="3" t="str">
        <f>VLOOKUP(Table3[[#This Row],[PRODUCT ID]],Table1[[PRODUCT]:[SELLING PRICE]],3,FALSE)</f>
        <v>Kg</v>
      </c>
      <c r="J27" s="16">
        <f ca="1">VLOOKUP(Table3[[#This Row],[PRODUCT ID]],Table1[[PRODUCT]:[SELLING PRICE]],4,FALSE)</f>
        <v>95</v>
      </c>
      <c r="K27" s="16">
        <f ca="1">VLOOKUP(Table3[[#This Row],[PRODUCT ID]],Table1[[PRODUCT]:[SELLING PRICE]],5,FALSE)</f>
        <v>109.75977780908619</v>
      </c>
      <c r="L27" s="16">
        <f ca="1">J27*Table3[[#This Row],[QUANTITY]]</f>
        <v>570</v>
      </c>
      <c r="M27" s="16">
        <f ca="1">K27*Table3[[#This Row],[QUANTITY]]*(1-Table3[[#This Row],[DISCOUNT %]])</f>
        <v>650.47574617782084</v>
      </c>
      <c r="N27" s="3">
        <f>DAY(Table3[[#This Row],[DATE]])</f>
        <v>26</v>
      </c>
      <c r="O27" s="3" t="str">
        <f>TEXT(Table3[[#This Row],[DATE]],"mmm")</f>
        <v>Jan</v>
      </c>
      <c r="P27" s="3">
        <f>YEAR(Table3[[#This Row],[DATE]])</f>
        <v>2021</v>
      </c>
    </row>
    <row r="28" spans="1:16" x14ac:dyDescent="0.3">
      <c r="A28" s="6">
        <v>44223</v>
      </c>
      <c r="B28" s="7" t="s">
        <v>1079</v>
      </c>
      <c r="C28" s="9">
        <f t="shared" ca="1" si="0"/>
        <v>13</v>
      </c>
      <c r="D28" s="9" t="s">
        <v>2117</v>
      </c>
      <c r="E28" s="9" t="s">
        <v>2118</v>
      </c>
      <c r="F28" s="10">
        <f t="shared" ca="1" si="1"/>
        <v>3.8152576067208004E-2</v>
      </c>
      <c r="G28" s="3" t="str">
        <f>VLOOKUP(Table3[[#This Row],[PRODUCT ID]],Table1[[PRODUCT]:[SELLING PRICE]],1,FALSE)</f>
        <v>Product27</v>
      </c>
      <c r="H28" s="3" t="str">
        <f>VLOOKUP(Table3[[#This Row],[PRODUCT ID]],Table1[[PRODUCT]:[SELLING PRICE]],2,FALSE)</f>
        <v>Category3</v>
      </c>
      <c r="I28" s="3" t="str">
        <f>VLOOKUP(Table3[[#This Row],[PRODUCT ID]],Table1[[PRODUCT]:[SELLING PRICE]],3,FALSE)</f>
        <v>Lt</v>
      </c>
      <c r="J28" s="16">
        <f ca="1">VLOOKUP(Table3[[#This Row],[PRODUCT ID]],Table1[[PRODUCT]:[SELLING PRICE]],4,FALSE)</f>
        <v>63</v>
      </c>
      <c r="K28" s="16">
        <f ca="1">VLOOKUP(Table3[[#This Row],[PRODUCT ID]],Table1[[PRODUCT]:[SELLING PRICE]],5,FALSE)</f>
        <v>154.66982372674411</v>
      </c>
      <c r="L28" s="16">
        <f ca="1">J28*Table3[[#This Row],[QUANTITY]]</f>
        <v>819</v>
      </c>
      <c r="M28" s="16">
        <f ca="1">K28*Table3[[#This Row],[QUANTITY]]*(1-Table3[[#This Row],[DISCOUNT %]])</f>
        <v>1933.994029652202</v>
      </c>
      <c r="N28" s="3">
        <f>DAY(Table3[[#This Row],[DATE]])</f>
        <v>27</v>
      </c>
      <c r="O28" s="3" t="str">
        <f>TEXT(Table3[[#This Row],[DATE]],"mmm")</f>
        <v>Jan</v>
      </c>
      <c r="P28" s="3">
        <f>YEAR(Table3[[#This Row],[DATE]])</f>
        <v>2021</v>
      </c>
    </row>
    <row r="29" spans="1:16" x14ac:dyDescent="0.3">
      <c r="A29" s="6">
        <v>44224</v>
      </c>
      <c r="B29" s="7" t="s">
        <v>1080</v>
      </c>
      <c r="C29" s="9">
        <f t="shared" ca="1" si="0"/>
        <v>4</v>
      </c>
      <c r="D29" s="9" t="s">
        <v>2117</v>
      </c>
      <c r="E29" s="9" t="s">
        <v>2118</v>
      </c>
      <c r="F29" s="10">
        <f t="shared" ca="1" si="1"/>
        <v>5.0048406611545998E-2</v>
      </c>
      <c r="G29" s="3" t="str">
        <f>VLOOKUP(Table3[[#This Row],[PRODUCT ID]],Table1[[PRODUCT]:[SELLING PRICE]],1,FALSE)</f>
        <v>Product28</v>
      </c>
      <c r="H29" s="3" t="str">
        <f>VLOOKUP(Table3[[#This Row],[PRODUCT ID]],Table1[[PRODUCT]:[SELLING PRICE]],2,FALSE)</f>
        <v>Category4</v>
      </c>
      <c r="I29" s="3" t="str">
        <f>VLOOKUP(Table3[[#This Row],[PRODUCT ID]],Table1[[PRODUCT]:[SELLING PRICE]],3,FALSE)</f>
        <v>Ft</v>
      </c>
      <c r="J29" s="16">
        <f ca="1">VLOOKUP(Table3[[#This Row],[PRODUCT ID]],Table1[[PRODUCT]:[SELLING PRICE]],4,FALSE)</f>
        <v>247</v>
      </c>
      <c r="K29" s="16">
        <f ca="1">VLOOKUP(Table3[[#This Row],[PRODUCT ID]],Table1[[PRODUCT]:[SELLING PRICE]],5,FALSE)</f>
        <v>158.43892981970592</v>
      </c>
      <c r="L29" s="16">
        <f ca="1">J29*Table3[[#This Row],[QUANTITY]]</f>
        <v>988</v>
      </c>
      <c r="M29" s="16">
        <f ca="1">K29*Table3[[#This Row],[QUANTITY]]*(1-Table3[[#This Row],[DISCOUNT %]])</f>
        <v>602.03725534796433</v>
      </c>
      <c r="N29" s="3">
        <f>DAY(Table3[[#This Row],[DATE]])</f>
        <v>28</v>
      </c>
      <c r="O29" s="3" t="str">
        <f>TEXT(Table3[[#This Row],[DATE]],"mmm")</f>
        <v>Jan</v>
      </c>
      <c r="P29" s="3">
        <f>YEAR(Table3[[#This Row],[DATE]])</f>
        <v>2021</v>
      </c>
    </row>
    <row r="30" spans="1:16" x14ac:dyDescent="0.3">
      <c r="A30" s="6">
        <v>44225</v>
      </c>
      <c r="B30" s="7" t="s">
        <v>1081</v>
      </c>
      <c r="C30" s="9">
        <f t="shared" ca="1" si="0"/>
        <v>13</v>
      </c>
      <c r="D30" s="9" t="s">
        <v>2116</v>
      </c>
      <c r="E30" s="9" t="s">
        <v>2116</v>
      </c>
      <c r="F30" s="10">
        <f t="shared" ca="1" si="1"/>
        <v>5.2684333691283815E-2</v>
      </c>
      <c r="G30" s="3" t="str">
        <f>VLOOKUP(Table3[[#This Row],[PRODUCT ID]],Table1[[PRODUCT]:[SELLING PRICE]],1,FALSE)</f>
        <v>Product29</v>
      </c>
      <c r="H30" s="3" t="str">
        <f>VLOOKUP(Table3[[#This Row],[PRODUCT ID]],Table1[[PRODUCT]:[SELLING PRICE]],2,FALSE)</f>
        <v>Category5</v>
      </c>
      <c r="I30" s="3" t="str">
        <f>VLOOKUP(Table3[[#This Row],[PRODUCT ID]],Table1[[PRODUCT]:[SELLING PRICE]],3,FALSE)</f>
        <v>Kg</v>
      </c>
      <c r="J30" s="16">
        <f ca="1">VLOOKUP(Table3[[#This Row],[PRODUCT ID]],Table1[[PRODUCT]:[SELLING PRICE]],4,FALSE)</f>
        <v>126</v>
      </c>
      <c r="K30" s="16">
        <f ca="1">VLOOKUP(Table3[[#This Row],[PRODUCT ID]],Table1[[PRODUCT]:[SELLING PRICE]],5,FALSE)</f>
        <v>292.85180397155403</v>
      </c>
      <c r="L30" s="16">
        <f ca="1">J30*Table3[[#This Row],[QUANTITY]]</f>
        <v>1638</v>
      </c>
      <c r="M30" s="16">
        <f ca="1">K30*Table3[[#This Row],[QUANTITY]]*(1-Table3[[#This Row],[DISCOUNT %]])</f>
        <v>3606.500323517289</v>
      </c>
      <c r="N30" s="3">
        <f>DAY(Table3[[#This Row],[DATE]])</f>
        <v>29</v>
      </c>
      <c r="O30" s="3" t="str">
        <f>TEXT(Table3[[#This Row],[DATE]],"mmm")</f>
        <v>Jan</v>
      </c>
      <c r="P30" s="3">
        <f>YEAR(Table3[[#This Row],[DATE]])</f>
        <v>2021</v>
      </c>
    </row>
    <row r="31" spans="1:16" x14ac:dyDescent="0.3">
      <c r="A31" s="6">
        <v>44226</v>
      </c>
      <c r="B31" s="7" t="s">
        <v>1082</v>
      </c>
      <c r="C31" s="9">
        <f t="shared" ca="1" si="0"/>
        <v>6</v>
      </c>
      <c r="D31" s="9" t="s">
        <v>2116</v>
      </c>
      <c r="E31" s="9" t="s">
        <v>2116</v>
      </c>
      <c r="F31" s="10">
        <f t="shared" ca="1" si="1"/>
        <v>3.1156708979646688E-2</v>
      </c>
      <c r="G31" s="3" t="str">
        <f>VLOOKUP(Table3[[#This Row],[PRODUCT ID]],Table1[[PRODUCT]:[SELLING PRICE]],1,FALSE)</f>
        <v>Product30</v>
      </c>
      <c r="H31" s="3" t="str">
        <f>VLOOKUP(Table3[[#This Row],[PRODUCT ID]],Table1[[PRODUCT]:[SELLING PRICE]],2,FALSE)</f>
        <v>Category1</v>
      </c>
      <c r="I31" s="3" t="str">
        <f>VLOOKUP(Table3[[#This Row],[PRODUCT ID]],Table1[[PRODUCT]:[SELLING PRICE]],3,FALSE)</f>
        <v>No</v>
      </c>
      <c r="J31" s="16">
        <f ca="1">VLOOKUP(Table3[[#This Row],[PRODUCT ID]],Table1[[PRODUCT]:[SELLING PRICE]],4,FALSE)</f>
        <v>116</v>
      </c>
      <c r="K31" s="16">
        <f ca="1">VLOOKUP(Table3[[#This Row],[PRODUCT ID]],Table1[[PRODUCT]:[SELLING PRICE]],5,FALSE)</f>
        <v>201.78359742601424</v>
      </c>
      <c r="L31" s="16">
        <f ca="1">J31*Table3[[#This Row],[QUANTITY]]</f>
        <v>696</v>
      </c>
      <c r="M31" s="16">
        <f ca="1">K31*Table3[[#This Row],[QUANTITY]]*(1-Table3[[#This Row],[DISCOUNT %]])</f>
        <v>1172.9801076248743</v>
      </c>
      <c r="N31" s="3">
        <f>DAY(Table3[[#This Row],[DATE]])</f>
        <v>30</v>
      </c>
      <c r="O31" s="3" t="str">
        <f>TEXT(Table3[[#This Row],[DATE]],"mmm")</f>
        <v>Jan</v>
      </c>
      <c r="P31" s="3">
        <f>YEAR(Table3[[#This Row],[DATE]])</f>
        <v>2021</v>
      </c>
    </row>
    <row r="32" spans="1:16" x14ac:dyDescent="0.3">
      <c r="A32" s="6">
        <v>44227</v>
      </c>
      <c r="B32" s="7" t="s">
        <v>1083</v>
      </c>
      <c r="C32" s="9">
        <f t="shared" ca="1" si="0"/>
        <v>1</v>
      </c>
      <c r="D32" s="9" t="s">
        <v>2116</v>
      </c>
      <c r="E32" s="9" t="s">
        <v>2116</v>
      </c>
      <c r="F32" s="10">
        <f t="shared" ca="1" si="1"/>
        <v>6.9668108964004022E-2</v>
      </c>
      <c r="G32" s="3" t="str">
        <f>VLOOKUP(Table3[[#This Row],[PRODUCT ID]],Table1[[PRODUCT]:[SELLING PRICE]],1,FALSE)</f>
        <v>Product31</v>
      </c>
      <c r="H32" s="3" t="str">
        <f>VLOOKUP(Table3[[#This Row],[PRODUCT ID]],Table1[[PRODUCT]:[SELLING PRICE]],2,FALSE)</f>
        <v>Category2</v>
      </c>
      <c r="I32" s="3" t="str">
        <f>VLOOKUP(Table3[[#This Row],[PRODUCT ID]],Table1[[PRODUCT]:[SELLING PRICE]],3,FALSE)</f>
        <v>No</v>
      </c>
      <c r="J32" s="16">
        <f ca="1">VLOOKUP(Table3[[#This Row],[PRODUCT ID]],Table1[[PRODUCT]:[SELLING PRICE]],4,FALSE)</f>
        <v>143</v>
      </c>
      <c r="K32" s="16">
        <f ca="1">VLOOKUP(Table3[[#This Row],[PRODUCT ID]],Table1[[PRODUCT]:[SELLING PRICE]],5,FALSE)</f>
        <v>141.98327286229295</v>
      </c>
      <c r="L32" s="16">
        <f ca="1">J32*Table3[[#This Row],[QUANTITY]]</f>
        <v>143</v>
      </c>
      <c r="M32" s="16">
        <f ca="1">K32*Table3[[#This Row],[QUANTITY]]*(1-Table3[[#This Row],[DISCOUNT %]])</f>
        <v>132.09156673745682</v>
      </c>
      <c r="N32" s="3">
        <f>DAY(Table3[[#This Row],[DATE]])</f>
        <v>31</v>
      </c>
      <c r="O32" s="3" t="str">
        <f>TEXT(Table3[[#This Row],[DATE]],"mmm")</f>
        <v>Jan</v>
      </c>
      <c r="P32" s="3">
        <f>YEAR(Table3[[#This Row],[DATE]])</f>
        <v>2021</v>
      </c>
    </row>
    <row r="33" spans="1:16" x14ac:dyDescent="0.3">
      <c r="A33" s="6">
        <v>44228</v>
      </c>
      <c r="B33" s="7" t="s">
        <v>1084</v>
      </c>
      <c r="C33" s="9">
        <f t="shared" ca="1" si="0"/>
        <v>7</v>
      </c>
      <c r="D33" s="9" t="s">
        <v>2116</v>
      </c>
      <c r="E33" s="9" t="s">
        <v>2116</v>
      </c>
      <c r="F33" s="10">
        <f t="shared" ca="1" si="1"/>
        <v>2.1896502858720347E-2</v>
      </c>
      <c r="G33" s="3" t="str">
        <f>VLOOKUP(Table3[[#This Row],[PRODUCT ID]],Table1[[PRODUCT]:[SELLING PRICE]],1,FALSE)</f>
        <v>Product32</v>
      </c>
      <c r="H33" s="3" t="str">
        <f>VLOOKUP(Table3[[#This Row],[PRODUCT ID]],Table1[[PRODUCT]:[SELLING PRICE]],2,FALSE)</f>
        <v>Category3</v>
      </c>
      <c r="I33" s="3" t="str">
        <f>VLOOKUP(Table3[[#This Row],[PRODUCT ID]],Table1[[PRODUCT]:[SELLING PRICE]],3,FALSE)</f>
        <v>Ft</v>
      </c>
      <c r="J33" s="16">
        <f ca="1">VLOOKUP(Table3[[#This Row],[PRODUCT ID]],Table1[[PRODUCT]:[SELLING PRICE]],4,FALSE)</f>
        <v>151</v>
      </c>
      <c r="K33" s="16">
        <f ca="1">VLOOKUP(Table3[[#This Row],[PRODUCT ID]],Table1[[PRODUCT]:[SELLING PRICE]],5,FALSE)</f>
        <v>316.336045134448</v>
      </c>
      <c r="L33" s="16">
        <f ca="1">J33*Table3[[#This Row],[QUANTITY]]</f>
        <v>1057</v>
      </c>
      <c r="M33" s="16">
        <f ca="1">K33*Table3[[#This Row],[QUANTITY]]*(1-Table3[[#This Row],[DISCOUNT %]])</f>
        <v>2165.865744124917</v>
      </c>
      <c r="N33" s="3">
        <f>DAY(Table3[[#This Row],[DATE]])</f>
        <v>1</v>
      </c>
      <c r="O33" s="3" t="str">
        <f>TEXT(Table3[[#This Row],[DATE]],"mmm")</f>
        <v>Feb</v>
      </c>
      <c r="P33" s="3">
        <f>YEAR(Table3[[#This Row],[DATE]])</f>
        <v>2021</v>
      </c>
    </row>
    <row r="34" spans="1:16" x14ac:dyDescent="0.3">
      <c r="A34" s="6">
        <v>44229</v>
      </c>
      <c r="B34" s="7" t="s">
        <v>1085</v>
      </c>
      <c r="C34" s="9">
        <f t="shared" ca="1" si="0"/>
        <v>10</v>
      </c>
      <c r="D34" s="9" t="s">
        <v>2115</v>
      </c>
      <c r="E34" s="9" t="s">
        <v>2118</v>
      </c>
      <c r="F34" s="10">
        <f t="shared" ca="1" si="1"/>
        <v>7.0331606341772476E-2</v>
      </c>
      <c r="G34" s="3" t="str">
        <f>VLOOKUP(Table3[[#This Row],[PRODUCT ID]],Table1[[PRODUCT]:[SELLING PRICE]],1,FALSE)</f>
        <v>Product33</v>
      </c>
      <c r="H34" s="3" t="str">
        <f>VLOOKUP(Table3[[#This Row],[PRODUCT ID]],Table1[[PRODUCT]:[SELLING PRICE]],2,FALSE)</f>
        <v>Category4</v>
      </c>
      <c r="I34" s="3" t="str">
        <f>VLOOKUP(Table3[[#This Row],[PRODUCT ID]],Table1[[PRODUCT]:[SELLING PRICE]],3,FALSE)</f>
        <v>No</v>
      </c>
      <c r="J34" s="16">
        <f ca="1">VLOOKUP(Table3[[#This Row],[PRODUCT ID]],Table1[[PRODUCT]:[SELLING PRICE]],4,FALSE)</f>
        <v>138</v>
      </c>
      <c r="K34" s="16">
        <f ca="1">VLOOKUP(Table3[[#This Row],[PRODUCT ID]],Table1[[PRODUCT]:[SELLING PRICE]],5,FALSE)</f>
        <v>31.378137421923505</v>
      </c>
      <c r="L34" s="16">
        <f ca="1">J34*Table3[[#This Row],[QUANTITY]]</f>
        <v>1380</v>
      </c>
      <c r="M34" s="16">
        <f ca="1">K34*Table3[[#This Row],[QUANTITY]]*(1-Table3[[#This Row],[DISCOUNT %]])</f>
        <v>291.71262613026738</v>
      </c>
      <c r="N34" s="3">
        <f>DAY(Table3[[#This Row],[DATE]])</f>
        <v>2</v>
      </c>
      <c r="O34" s="3" t="str">
        <f>TEXT(Table3[[#This Row],[DATE]],"mmm")</f>
        <v>Feb</v>
      </c>
      <c r="P34" s="3">
        <f>YEAR(Table3[[#This Row],[DATE]])</f>
        <v>2021</v>
      </c>
    </row>
    <row r="35" spans="1:16" x14ac:dyDescent="0.3">
      <c r="A35" s="6">
        <v>44230</v>
      </c>
      <c r="B35" s="7" t="s">
        <v>1086</v>
      </c>
      <c r="C35" s="9">
        <f t="shared" ca="1" si="0"/>
        <v>13</v>
      </c>
      <c r="D35" s="9" t="s">
        <v>2116</v>
      </c>
      <c r="E35" s="9" t="s">
        <v>2116</v>
      </c>
      <c r="F35" s="10">
        <f t="shared" ca="1" si="1"/>
        <v>2.0059646290547531E-2</v>
      </c>
      <c r="G35" s="3" t="str">
        <f>VLOOKUP(Table3[[#This Row],[PRODUCT ID]],Table1[[PRODUCT]:[SELLING PRICE]],1,FALSE)</f>
        <v>Product34</v>
      </c>
      <c r="H35" s="3" t="str">
        <f>VLOOKUP(Table3[[#This Row],[PRODUCT ID]],Table1[[PRODUCT]:[SELLING PRICE]],2,FALSE)</f>
        <v>Category5</v>
      </c>
      <c r="I35" s="3" t="str">
        <f>VLOOKUP(Table3[[#This Row],[PRODUCT ID]],Table1[[PRODUCT]:[SELLING PRICE]],3,FALSE)</f>
        <v>Kg</v>
      </c>
      <c r="J35" s="16">
        <f ca="1">VLOOKUP(Table3[[#This Row],[PRODUCT ID]],Table1[[PRODUCT]:[SELLING PRICE]],4,FALSE)</f>
        <v>8</v>
      </c>
      <c r="K35" s="16">
        <f ca="1">VLOOKUP(Table3[[#This Row],[PRODUCT ID]],Table1[[PRODUCT]:[SELLING PRICE]],5,FALSE)</f>
        <v>316.86033394238319</v>
      </c>
      <c r="L35" s="16">
        <f ca="1">J35*Table3[[#This Row],[QUANTITY]]</f>
        <v>104</v>
      </c>
      <c r="M35" s="16">
        <f ca="1">K35*Table3[[#This Row],[QUANTITY]]*(1-Table3[[#This Row],[DISCOUNT %]])</f>
        <v>4036.5549603599247</v>
      </c>
      <c r="N35" s="3">
        <f>DAY(Table3[[#This Row],[DATE]])</f>
        <v>3</v>
      </c>
      <c r="O35" s="3" t="str">
        <f>TEXT(Table3[[#This Row],[DATE]],"mmm")</f>
        <v>Feb</v>
      </c>
      <c r="P35" s="3">
        <f>YEAR(Table3[[#This Row],[DATE]])</f>
        <v>2021</v>
      </c>
    </row>
    <row r="36" spans="1:16" x14ac:dyDescent="0.3">
      <c r="A36" s="6">
        <v>44231</v>
      </c>
      <c r="B36" s="7" t="s">
        <v>1087</v>
      </c>
      <c r="C36" s="9">
        <f t="shared" ca="1" si="0"/>
        <v>15</v>
      </c>
      <c r="D36" s="9" t="s">
        <v>2117</v>
      </c>
      <c r="E36" s="9" t="s">
        <v>2116</v>
      </c>
      <c r="F36" s="10">
        <f t="shared" ca="1" si="1"/>
        <v>1.7575464080254434E-2</v>
      </c>
      <c r="G36" s="3" t="str">
        <f>VLOOKUP(Table3[[#This Row],[PRODUCT ID]],Table1[[PRODUCT]:[SELLING PRICE]],1,FALSE)</f>
        <v>Product35</v>
      </c>
      <c r="H36" s="3" t="str">
        <f>VLOOKUP(Table3[[#This Row],[PRODUCT ID]],Table1[[PRODUCT]:[SELLING PRICE]],2,FALSE)</f>
        <v>Category1</v>
      </c>
      <c r="I36" s="3" t="str">
        <f>VLOOKUP(Table3[[#This Row],[PRODUCT ID]],Table1[[PRODUCT]:[SELLING PRICE]],3,FALSE)</f>
        <v>Kg</v>
      </c>
      <c r="J36" s="16">
        <f ca="1">VLOOKUP(Table3[[#This Row],[PRODUCT ID]],Table1[[PRODUCT]:[SELLING PRICE]],4,FALSE)</f>
        <v>18</v>
      </c>
      <c r="K36" s="16">
        <f ca="1">VLOOKUP(Table3[[#This Row],[PRODUCT ID]],Table1[[PRODUCT]:[SELLING PRICE]],5,FALSE)</f>
        <v>67.952061415789714</v>
      </c>
      <c r="L36" s="16">
        <f ca="1">J36*Table3[[#This Row],[QUANTITY]]</f>
        <v>270</v>
      </c>
      <c r="M36" s="16">
        <f ca="1">K36*Table3[[#This Row],[QUANTITY]]*(1-Table3[[#This Row],[DISCOUNT %]])</f>
        <v>1001.3665860179589</v>
      </c>
      <c r="N36" s="3">
        <f>DAY(Table3[[#This Row],[DATE]])</f>
        <v>4</v>
      </c>
      <c r="O36" s="3" t="str">
        <f>TEXT(Table3[[#This Row],[DATE]],"mmm")</f>
        <v>Feb</v>
      </c>
      <c r="P36" s="3">
        <f>YEAR(Table3[[#This Row],[DATE]])</f>
        <v>2021</v>
      </c>
    </row>
    <row r="37" spans="1:16" x14ac:dyDescent="0.3">
      <c r="A37" s="6">
        <v>44232</v>
      </c>
      <c r="B37" s="7" t="s">
        <v>1088</v>
      </c>
      <c r="C37" s="9">
        <f t="shared" ca="1" si="0"/>
        <v>1</v>
      </c>
      <c r="D37" s="9" t="s">
        <v>2115</v>
      </c>
      <c r="E37" s="9" t="s">
        <v>2116</v>
      </c>
      <c r="F37" s="10">
        <f t="shared" ca="1" si="1"/>
        <v>8.0119261117847076E-2</v>
      </c>
      <c r="G37" s="3" t="str">
        <f>VLOOKUP(Table3[[#This Row],[PRODUCT ID]],Table1[[PRODUCT]:[SELLING PRICE]],1,FALSE)</f>
        <v>Product36</v>
      </c>
      <c r="H37" s="3" t="str">
        <f>VLOOKUP(Table3[[#This Row],[PRODUCT ID]],Table1[[PRODUCT]:[SELLING PRICE]],2,FALSE)</f>
        <v>Category2</v>
      </c>
      <c r="I37" s="3" t="str">
        <f>VLOOKUP(Table3[[#This Row],[PRODUCT ID]],Table1[[PRODUCT]:[SELLING PRICE]],3,FALSE)</f>
        <v>Lt</v>
      </c>
      <c r="J37" s="16">
        <f ca="1">VLOOKUP(Table3[[#This Row],[PRODUCT ID]],Table1[[PRODUCT]:[SELLING PRICE]],4,FALSE)</f>
        <v>78</v>
      </c>
      <c r="K37" s="16">
        <f ca="1">VLOOKUP(Table3[[#This Row],[PRODUCT ID]],Table1[[PRODUCT]:[SELLING PRICE]],5,FALSE)</f>
        <v>38.077511302286901</v>
      </c>
      <c r="L37" s="16">
        <f ca="1">J37*Table3[[#This Row],[QUANTITY]]</f>
        <v>78</v>
      </c>
      <c r="M37" s="16">
        <f ca="1">K37*Table3[[#This Row],[QUANTITY]]*(1-Table3[[#This Row],[DISCOUNT %]])</f>
        <v>35.026769231541202</v>
      </c>
      <c r="N37" s="3">
        <f>DAY(Table3[[#This Row],[DATE]])</f>
        <v>5</v>
      </c>
      <c r="O37" s="3" t="str">
        <f>TEXT(Table3[[#This Row],[DATE]],"mmm")</f>
        <v>Feb</v>
      </c>
      <c r="P37" s="3">
        <f>YEAR(Table3[[#This Row],[DATE]])</f>
        <v>2021</v>
      </c>
    </row>
    <row r="38" spans="1:16" x14ac:dyDescent="0.3">
      <c r="A38" s="6">
        <v>44233</v>
      </c>
      <c r="B38" s="7" t="s">
        <v>1089</v>
      </c>
      <c r="C38" s="9">
        <f t="shared" ca="1" si="0"/>
        <v>13</v>
      </c>
      <c r="D38" s="9" t="s">
        <v>2115</v>
      </c>
      <c r="E38" s="9" t="s">
        <v>2116</v>
      </c>
      <c r="F38" s="10">
        <f t="shared" ca="1" si="1"/>
        <v>6.8814220359382561E-2</v>
      </c>
      <c r="G38" s="3" t="str">
        <f>VLOOKUP(Table3[[#This Row],[PRODUCT ID]],Table1[[PRODUCT]:[SELLING PRICE]],1,FALSE)</f>
        <v>Product37</v>
      </c>
      <c r="H38" s="3" t="str">
        <f>VLOOKUP(Table3[[#This Row],[PRODUCT ID]],Table1[[PRODUCT]:[SELLING PRICE]],2,FALSE)</f>
        <v>Category3</v>
      </c>
      <c r="I38" s="3" t="str">
        <f>VLOOKUP(Table3[[#This Row],[PRODUCT ID]],Table1[[PRODUCT]:[SELLING PRICE]],3,FALSE)</f>
        <v>Kg</v>
      </c>
      <c r="J38" s="16">
        <f ca="1">VLOOKUP(Table3[[#This Row],[PRODUCT ID]],Table1[[PRODUCT]:[SELLING PRICE]],4,FALSE)</f>
        <v>28</v>
      </c>
      <c r="K38" s="16">
        <f ca="1">VLOOKUP(Table3[[#This Row],[PRODUCT ID]],Table1[[PRODUCT]:[SELLING PRICE]],5,FALSE)</f>
        <v>82.859415667732179</v>
      </c>
      <c r="L38" s="16">
        <f ca="1">J38*Table3[[#This Row],[QUANTITY]]</f>
        <v>364</v>
      </c>
      <c r="M38" s="16">
        <f ca="1">K38*Table3[[#This Row],[QUANTITY]]*(1-Table3[[#This Row],[DISCOUNT %]])</f>
        <v>1003.0476245286013</v>
      </c>
      <c r="N38" s="3">
        <f>DAY(Table3[[#This Row],[DATE]])</f>
        <v>6</v>
      </c>
      <c r="O38" s="3" t="str">
        <f>TEXT(Table3[[#This Row],[DATE]],"mmm")</f>
        <v>Feb</v>
      </c>
      <c r="P38" s="3">
        <f>YEAR(Table3[[#This Row],[DATE]])</f>
        <v>2021</v>
      </c>
    </row>
    <row r="39" spans="1:16" x14ac:dyDescent="0.3">
      <c r="A39" s="6">
        <v>44234</v>
      </c>
      <c r="B39" s="7" t="s">
        <v>1090</v>
      </c>
      <c r="C39" s="9">
        <f t="shared" ca="1" si="0"/>
        <v>11</v>
      </c>
      <c r="D39" s="9" t="s">
        <v>2115</v>
      </c>
      <c r="E39" s="9" t="s">
        <v>2116</v>
      </c>
      <c r="F39" s="10">
        <f t="shared" ca="1" si="1"/>
        <v>9.5062394929323002E-2</v>
      </c>
      <c r="G39" s="3" t="str">
        <f>VLOOKUP(Table3[[#This Row],[PRODUCT ID]],Table1[[PRODUCT]:[SELLING PRICE]],1,FALSE)</f>
        <v>Product38</v>
      </c>
      <c r="H39" s="3" t="str">
        <f>VLOOKUP(Table3[[#This Row],[PRODUCT ID]],Table1[[PRODUCT]:[SELLING PRICE]],2,FALSE)</f>
        <v>Category4</v>
      </c>
      <c r="I39" s="3" t="str">
        <f>VLOOKUP(Table3[[#This Row],[PRODUCT ID]],Table1[[PRODUCT]:[SELLING PRICE]],3,FALSE)</f>
        <v>Lt</v>
      </c>
      <c r="J39" s="16">
        <f ca="1">VLOOKUP(Table3[[#This Row],[PRODUCT ID]],Table1[[PRODUCT]:[SELLING PRICE]],4,FALSE)</f>
        <v>69</v>
      </c>
      <c r="K39" s="16">
        <f ca="1">VLOOKUP(Table3[[#This Row],[PRODUCT ID]],Table1[[PRODUCT]:[SELLING PRICE]],5,FALSE)</f>
        <v>122.90793740136128</v>
      </c>
      <c r="L39" s="16">
        <f ca="1">J39*Table3[[#This Row],[QUANTITY]]</f>
        <v>759</v>
      </c>
      <c r="M39" s="16">
        <f ca="1">K39*Table3[[#This Row],[QUANTITY]]*(1-Table3[[#This Row],[DISCOUNT %]])</f>
        <v>1223.4641596778101</v>
      </c>
      <c r="N39" s="3">
        <f>DAY(Table3[[#This Row],[DATE]])</f>
        <v>7</v>
      </c>
      <c r="O39" s="3" t="str">
        <f>TEXT(Table3[[#This Row],[DATE]],"mmm")</f>
        <v>Feb</v>
      </c>
      <c r="P39" s="3">
        <f>YEAR(Table3[[#This Row],[DATE]])</f>
        <v>2021</v>
      </c>
    </row>
    <row r="40" spans="1:16" x14ac:dyDescent="0.3">
      <c r="A40" s="6">
        <v>44235</v>
      </c>
      <c r="B40" s="7" t="s">
        <v>1091</v>
      </c>
      <c r="C40" s="9">
        <f t="shared" ca="1" si="0"/>
        <v>6</v>
      </c>
      <c r="D40" s="9" t="s">
        <v>2116</v>
      </c>
      <c r="E40" s="9" t="s">
        <v>2118</v>
      </c>
      <c r="F40" s="10">
        <f t="shared" ca="1" si="1"/>
        <v>7.896970945466604E-2</v>
      </c>
      <c r="G40" s="3" t="str">
        <f>VLOOKUP(Table3[[#This Row],[PRODUCT ID]],Table1[[PRODUCT]:[SELLING PRICE]],1,FALSE)</f>
        <v>Product39</v>
      </c>
      <c r="H40" s="3" t="str">
        <f>VLOOKUP(Table3[[#This Row],[PRODUCT ID]],Table1[[PRODUCT]:[SELLING PRICE]],2,FALSE)</f>
        <v>Category5</v>
      </c>
      <c r="I40" s="3" t="str">
        <f>VLOOKUP(Table3[[#This Row],[PRODUCT ID]],Table1[[PRODUCT]:[SELLING PRICE]],3,FALSE)</f>
        <v>Ft</v>
      </c>
      <c r="J40" s="16">
        <f ca="1">VLOOKUP(Table3[[#This Row],[PRODUCT ID]],Table1[[PRODUCT]:[SELLING PRICE]],4,FALSE)</f>
        <v>174</v>
      </c>
      <c r="K40" s="16">
        <f ca="1">VLOOKUP(Table3[[#This Row],[PRODUCT ID]],Table1[[PRODUCT]:[SELLING PRICE]],5,FALSE)</f>
        <v>249.3767555462739</v>
      </c>
      <c r="L40" s="16">
        <f ca="1">J40*Table3[[#This Row],[QUANTITY]]</f>
        <v>1044</v>
      </c>
      <c r="M40" s="16">
        <f ca="1">K40*Table3[[#This Row],[QUANTITY]]*(1-Table3[[#This Row],[DISCOUNT %]])</f>
        <v>1378.1012736962241</v>
      </c>
      <c r="N40" s="3">
        <f>DAY(Table3[[#This Row],[DATE]])</f>
        <v>8</v>
      </c>
      <c r="O40" s="3" t="str">
        <f>TEXT(Table3[[#This Row],[DATE]],"mmm")</f>
        <v>Feb</v>
      </c>
      <c r="P40" s="3">
        <f>YEAR(Table3[[#This Row],[DATE]])</f>
        <v>2021</v>
      </c>
    </row>
    <row r="41" spans="1:16" x14ac:dyDescent="0.3">
      <c r="A41" s="6">
        <v>44236</v>
      </c>
      <c r="B41" s="7" t="s">
        <v>1092</v>
      </c>
      <c r="C41" s="9">
        <f t="shared" ca="1" si="0"/>
        <v>6</v>
      </c>
      <c r="D41" s="9" t="s">
        <v>2116</v>
      </c>
      <c r="E41" s="9" t="s">
        <v>2118</v>
      </c>
      <c r="F41" s="10">
        <f t="shared" ca="1" si="1"/>
        <v>6.3107683277423512E-2</v>
      </c>
      <c r="G41" s="3" t="str">
        <f>VLOOKUP(Table3[[#This Row],[PRODUCT ID]],Table1[[PRODUCT]:[SELLING PRICE]],1,FALSE)</f>
        <v>Product40</v>
      </c>
      <c r="H41" s="3" t="str">
        <f>VLOOKUP(Table3[[#This Row],[PRODUCT ID]],Table1[[PRODUCT]:[SELLING PRICE]],2,FALSE)</f>
        <v>Category1</v>
      </c>
      <c r="I41" s="3" t="str">
        <f>VLOOKUP(Table3[[#This Row],[PRODUCT ID]],Table1[[PRODUCT]:[SELLING PRICE]],3,FALSE)</f>
        <v>Kg</v>
      </c>
      <c r="J41" s="16">
        <f ca="1">VLOOKUP(Table3[[#This Row],[PRODUCT ID]],Table1[[PRODUCT]:[SELLING PRICE]],4,FALSE)</f>
        <v>81</v>
      </c>
      <c r="K41" s="16">
        <f ca="1">VLOOKUP(Table3[[#This Row],[PRODUCT ID]],Table1[[PRODUCT]:[SELLING PRICE]],5,FALSE)</f>
        <v>74.100005148027847</v>
      </c>
      <c r="L41" s="16">
        <f ca="1">J41*Table3[[#This Row],[QUANTITY]]</f>
        <v>486</v>
      </c>
      <c r="M41" s="16">
        <f ca="1">K41*Table3[[#This Row],[QUANTITY]]*(1-Table3[[#This Row],[DISCOUNT %]])</f>
        <v>416.54235295374394</v>
      </c>
      <c r="N41" s="3">
        <f>DAY(Table3[[#This Row],[DATE]])</f>
        <v>9</v>
      </c>
      <c r="O41" s="3" t="str">
        <f>TEXT(Table3[[#This Row],[DATE]],"mmm")</f>
        <v>Feb</v>
      </c>
      <c r="P41" s="3">
        <f>YEAR(Table3[[#This Row],[DATE]])</f>
        <v>2021</v>
      </c>
    </row>
    <row r="42" spans="1:16" x14ac:dyDescent="0.3">
      <c r="A42" s="6">
        <v>44237</v>
      </c>
      <c r="B42" s="7" t="s">
        <v>1093</v>
      </c>
      <c r="C42" s="9">
        <f t="shared" ca="1" si="0"/>
        <v>6</v>
      </c>
      <c r="D42" s="9" t="s">
        <v>2116</v>
      </c>
      <c r="E42" s="9" t="s">
        <v>2116</v>
      </c>
      <c r="F42" s="10">
        <f t="shared" ca="1" si="1"/>
        <v>6.2365488790496117E-2</v>
      </c>
      <c r="G42" s="3" t="str">
        <f>VLOOKUP(Table3[[#This Row],[PRODUCT ID]],Table1[[PRODUCT]:[SELLING PRICE]],1,FALSE)</f>
        <v>Product41</v>
      </c>
      <c r="H42" s="3" t="str">
        <f>VLOOKUP(Table3[[#This Row],[PRODUCT ID]],Table1[[PRODUCT]:[SELLING PRICE]],2,FALSE)</f>
        <v>Category2</v>
      </c>
      <c r="I42" s="3" t="str">
        <f>VLOOKUP(Table3[[#This Row],[PRODUCT ID]],Table1[[PRODUCT]:[SELLING PRICE]],3,FALSE)</f>
        <v>No</v>
      </c>
      <c r="J42" s="16">
        <f ca="1">VLOOKUP(Table3[[#This Row],[PRODUCT ID]],Table1[[PRODUCT]:[SELLING PRICE]],4,FALSE)</f>
        <v>100</v>
      </c>
      <c r="K42" s="16">
        <f ca="1">VLOOKUP(Table3[[#This Row],[PRODUCT ID]],Table1[[PRODUCT]:[SELLING PRICE]],5,FALSE)</f>
        <v>280.00943860432801</v>
      </c>
      <c r="L42" s="16">
        <f ca="1">J42*Table3[[#This Row],[QUANTITY]]</f>
        <v>600</v>
      </c>
      <c r="M42" s="16">
        <f ca="1">K42*Table3[[#This Row],[QUANTITY]]*(1-Table3[[#This Row],[DISCOUNT %]])</f>
        <v>1575.2790785989002</v>
      </c>
      <c r="N42" s="3">
        <f>DAY(Table3[[#This Row],[DATE]])</f>
        <v>10</v>
      </c>
      <c r="O42" s="3" t="str">
        <f>TEXT(Table3[[#This Row],[DATE]],"mmm")</f>
        <v>Feb</v>
      </c>
      <c r="P42" s="3">
        <f>YEAR(Table3[[#This Row],[DATE]])</f>
        <v>2021</v>
      </c>
    </row>
    <row r="43" spans="1:16" x14ac:dyDescent="0.3">
      <c r="A43" s="6">
        <v>44238</v>
      </c>
      <c r="B43" s="7" t="s">
        <v>1094</v>
      </c>
      <c r="C43" s="9">
        <f t="shared" ca="1" si="0"/>
        <v>1</v>
      </c>
      <c r="D43" s="9" t="s">
        <v>2115</v>
      </c>
      <c r="E43" s="9" t="s">
        <v>2116</v>
      </c>
      <c r="F43" s="10">
        <f t="shared" ca="1" si="1"/>
        <v>3.8985989036746993E-2</v>
      </c>
      <c r="G43" s="3" t="str">
        <f>VLOOKUP(Table3[[#This Row],[PRODUCT ID]],Table1[[PRODUCT]:[SELLING PRICE]],1,FALSE)</f>
        <v>Product42</v>
      </c>
      <c r="H43" s="3" t="str">
        <f>VLOOKUP(Table3[[#This Row],[PRODUCT ID]],Table1[[PRODUCT]:[SELLING PRICE]],2,FALSE)</f>
        <v>Category3</v>
      </c>
      <c r="I43" s="3" t="str">
        <f>VLOOKUP(Table3[[#This Row],[PRODUCT ID]],Table1[[PRODUCT]:[SELLING PRICE]],3,FALSE)</f>
        <v>No</v>
      </c>
      <c r="J43" s="16">
        <f ca="1">VLOOKUP(Table3[[#This Row],[PRODUCT ID]],Table1[[PRODUCT]:[SELLING PRICE]],4,FALSE)</f>
        <v>165</v>
      </c>
      <c r="K43" s="16">
        <f ca="1">VLOOKUP(Table3[[#This Row],[PRODUCT ID]],Table1[[PRODUCT]:[SELLING PRICE]],5,FALSE)</f>
        <v>236.13195156418752</v>
      </c>
      <c r="L43" s="16">
        <f ca="1">J43*Table3[[#This Row],[QUANTITY]]</f>
        <v>165</v>
      </c>
      <c r="M43" s="16">
        <f ca="1">K43*Table3[[#This Row],[QUANTITY]]*(1-Table3[[#This Row],[DISCOUNT %]])</f>
        <v>226.92611388928043</v>
      </c>
      <c r="N43" s="3">
        <f>DAY(Table3[[#This Row],[DATE]])</f>
        <v>11</v>
      </c>
      <c r="O43" s="3" t="str">
        <f>TEXT(Table3[[#This Row],[DATE]],"mmm")</f>
        <v>Feb</v>
      </c>
      <c r="P43" s="3">
        <f>YEAR(Table3[[#This Row],[DATE]])</f>
        <v>2021</v>
      </c>
    </row>
    <row r="44" spans="1:16" x14ac:dyDescent="0.3">
      <c r="A44" s="6">
        <v>44239</v>
      </c>
      <c r="B44" s="7" t="s">
        <v>1095</v>
      </c>
      <c r="C44" s="9">
        <f t="shared" ca="1" si="0"/>
        <v>4</v>
      </c>
      <c r="D44" s="9" t="s">
        <v>2117</v>
      </c>
      <c r="E44" s="9" t="s">
        <v>2116</v>
      </c>
      <c r="F44" s="10">
        <f t="shared" ca="1" si="1"/>
        <v>9.9683814924028433E-2</v>
      </c>
      <c r="G44" s="3" t="str">
        <f>VLOOKUP(Table3[[#This Row],[PRODUCT ID]],Table1[[PRODUCT]:[SELLING PRICE]],1,FALSE)</f>
        <v>Product43</v>
      </c>
      <c r="H44" s="3" t="str">
        <f>VLOOKUP(Table3[[#This Row],[PRODUCT ID]],Table1[[PRODUCT]:[SELLING PRICE]],2,FALSE)</f>
        <v>Category4</v>
      </c>
      <c r="I44" s="3" t="str">
        <f>VLOOKUP(Table3[[#This Row],[PRODUCT ID]],Table1[[PRODUCT]:[SELLING PRICE]],3,FALSE)</f>
        <v>Ft</v>
      </c>
      <c r="J44" s="16">
        <f ca="1">VLOOKUP(Table3[[#This Row],[PRODUCT ID]],Table1[[PRODUCT]:[SELLING PRICE]],4,FALSE)</f>
        <v>235</v>
      </c>
      <c r="K44" s="16">
        <f ca="1">VLOOKUP(Table3[[#This Row],[PRODUCT ID]],Table1[[PRODUCT]:[SELLING PRICE]],5,FALSE)</f>
        <v>54.405885280571169</v>
      </c>
      <c r="L44" s="16">
        <f ca="1">J44*Table3[[#This Row],[QUANTITY]]</f>
        <v>940</v>
      </c>
      <c r="M44" s="16">
        <f ca="1">K44*Table3[[#This Row],[QUANTITY]]*(1-Table3[[#This Row],[DISCOUNT %]])</f>
        <v>195.92999632593916</v>
      </c>
      <c r="N44" s="3">
        <f>DAY(Table3[[#This Row],[DATE]])</f>
        <v>12</v>
      </c>
      <c r="O44" s="3" t="str">
        <f>TEXT(Table3[[#This Row],[DATE]],"mmm")</f>
        <v>Feb</v>
      </c>
      <c r="P44" s="3">
        <f>YEAR(Table3[[#This Row],[DATE]])</f>
        <v>2021</v>
      </c>
    </row>
    <row r="45" spans="1:16" x14ac:dyDescent="0.3">
      <c r="A45" s="6">
        <v>44240</v>
      </c>
      <c r="B45" s="7" t="s">
        <v>1096</v>
      </c>
      <c r="C45" s="9">
        <f t="shared" ca="1" si="0"/>
        <v>13</v>
      </c>
      <c r="D45" s="9" t="s">
        <v>2117</v>
      </c>
      <c r="E45" s="9" t="s">
        <v>2116</v>
      </c>
      <c r="F45" s="10">
        <f t="shared" ca="1" si="1"/>
        <v>7.2609953781802905E-2</v>
      </c>
      <c r="G45" s="3" t="str">
        <f>VLOOKUP(Table3[[#This Row],[PRODUCT ID]],Table1[[PRODUCT]:[SELLING PRICE]],1,FALSE)</f>
        <v>Product44</v>
      </c>
      <c r="H45" s="3" t="str">
        <f>VLOOKUP(Table3[[#This Row],[PRODUCT ID]],Table1[[PRODUCT]:[SELLING PRICE]],2,FALSE)</f>
        <v>Category5</v>
      </c>
      <c r="I45" s="3" t="str">
        <f>VLOOKUP(Table3[[#This Row],[PRODUCT ID]],Table1[[PRODUCT]:[SELLING PRICE]],3,FALSE)</f>
        <v>No</v>
      </c>
      <c r="J45" s="16">
        <f ca="1">VLOOKUP(Table3[[#This Row],[PRODUCT ID]],Table1[[PRODUCT]:[SELLING PRICE]],4,FALSE)</f>
        <v>65</v>
      </c>
      <c r="K45" s="16">
        <f ca="1">VLOOKUP(Table3[[#This Row],[PRODUCT ID]],Table1[[PRODUCT]:[SELLING PRICE]],5,FALSE)</f>
        <v>237.67652147178299</v>
      </c>
      <c r="L45" s="16">
        <f ca="1">J45*Table3[[#This Row],[QUANTITY]]</f>
        <v>845</v>
      </c>
      <c r="M45" s="16">
        <f ca="1">K45*Table3[[#This Row],[QUANTITY]]*(1-Table3[[#This Row],[DISCOUNT %]])</f>
        <v>2865.444923025063</v>
      </c>
      <c r="N45" s="3">
        <f>DAY(Table3[[#This Row],[DATE]])</f>
        <v>13</v>
      </c>
      <c r="O45" s="3" t="str">
        <f>TEXT(Table3[[#This Row],[DATE]],"mmm")</f>
        <v>Feb</v>
      </c>
      <c r="P45" s="3">
        <f>YEAR(Table3[[#This Row],[DATE]])</f>
        <v>2021</v>
      </c>
    </row>
    <row r="46" spans="1:16" x14ac:dyDescent="0.3">
      <c r="A46" s="6">
        <v>44241</v>
      </c>
      <c r="B46" s="7" t="s">
        <v>1097</v>
      </c>
      <c r="C46" s="9">
        <f t="shared" ca="1" si="0"/>
        <v>8</v>
      </c>
      <c r="D46" s="9" t="s">
        <v>2116</v>
      </c>
      <c r="E46" s="9" t="s">
        <v>2118</v>
      </c>
      <c r="F46" s="10">
        <f t="shared" ca="1" si="1"/>
        <v>4.0175071071694934E-2</v>
      </c>
      <c r="G46" s="3" t="str">
        <f>VLOOKUP(Table3[[#This Row],[PRODUCT ID]],Table1[[PRODUCT]:[SELLING PRICE]],1,FALSE)</f>
        <v>Product45</v>
      </c>
      <c r="H46" s="3" t="str">
        <f>VLOOKUP(Table3[[#This Row],[PRODUCT ID]],Table1[[PRODUCT]:[SELLING PRICE]],2,FALSE)</f>
        <v>Category1</v>
      </c>
      <c r="I46" s="3" t="str">
        <f>VLOOKUP(Table3[[#This Row],[PRODUCT ID]],Table1[[PRODUCT]:[SELLING PRICE]],3,FALSE)</f>
        <v>Kg</v>
      </c>
      <c r="J46" s="16">
        <f ca="1">VLOOKUP(Table3[[#This Row],[PRODUCT ID]],Table1[[PRODUCT]:[SELLING PRICE]],4,FALSE)</f>
        <v>28</v>
      </c>
      <c r="K46" s="16">
        <f ca="1">VLOOKUP(Table3[[#This Row],[PRODUCT ID]],Table1[[PRODUCT]:[SELLING PRICE]],5,FALSE)</f>
        <v>202.85401285198745</v>
      </c>
      <c r="L46" s="16">
        <f ca="1">J46*Table3[[#This Row],[QUANTITY]]</f>
        <v>224</v>
      </c>
      <c r="M46" s="16">
        <f ca="1">K46*Table3[[#This Row],[QUANTITY]]*(1-Table3[[#This Row],[DISCOUNT %]])</f>
        <v>1557.6347077478426</v>
      </c>
      <c r="N46" s="3">
        <f>DAY(Table3[[#This Row],[DATE]])</f>
        <v>14</v>
      </c>
      <c r="O46" s="3" t="str">
        <f>TEXT(Table3[[#This Row],[DATE]],"mmm")</f>
        <v>Feb</v>
      </c>
      <c r="P46" s="3">
        <f>YEAR(Table3[[#This Row],[DATE]])</f>
        <v>2021</v>
      </c>
    </row>
    <row r="47" spans="1:16" x14ac:dyDescent="0.3">
      <c r="A47" s="6">
        <v>44242</v>
      </c>
      <c r="B47" s="7" t="s">
        <v>1098</v>
      </c>
      <c r="C47" s="9">
        <f t="shared" ca="1" si="0"/>
        <v>6</v>
      </c>
      <c r="D47" s="9" t="s">
        <v>2116</v>
      </c>
      <c r="E47" s="9" t="s">
        <v>2116</v>
      </c>
      <c r="F47" s="10">
        <f t="shared" ca="1" si="1"/>
        <v>8.0462329290870049E-2</v>
      </c>
      <c r="G47" s="3" t="str">
        <f>VLOOKUP(Table3[[#This Row],[PRODUCT ID]],Table1[[PRODUCT]:[SELLING PRICE]],1,FALSE)</f>
        <v>Product46</v>
      </c>
      <c r="H47" s="3" t="str">
        <f>VLOOKUP(Table3[[#This Row],[PRODUCT ID]],Table1[[PRODUCT]:[SELLING PRICE]],2,FALSE)</f>
        <v>Category2</v>
      </c>
      <c r="I47" s="3" t="str">
        <f>VLOOKUP(Table3[[#This Row],[PRODUCT ID]],Table1[[PRODUCT]:[SELLING PRICE]],3,FALSE)</f>
        <v>Kg</v>
      </c>
      <c r="J47" s="16">
        <f ca="1">VLOOKUP(Table3[[#This Row],[PRODUCT ID]],Table1[[PRODUCT]:[SELLING PRICE]],4,FALSE)</f>
        <v>95</v>
      </c>
      <c r="K47" s="16">
        <f ca="1">VLOOKUP(Table3[[#This Row],[PRODUCT ID]],Table1[[PRODUCT]:[SELLING PRICE]],5,FALSE)</f>
        <v>80.749998389385993</v>
      </c>
      <c r="L47" s="16">
        <f ca="1">J47*Table3[[#This Row],[QUANTITY]]</f>
        <v>570</v>
      </c>
      <c r="M47" s="16">
        <f ca="1">K47*Table3[[#This Row],[QUANTITY]]*(1-Table3[[#This Row],[DISCOUNT %]])</f>
        <v>445.51599257245192</v>
      </c>
      <c r="N47" s="3">
        <f>DAY(Table3[[#This Row],[DATE]])</f>
        <v>15</v>
      </c>
      <c r="O47" s="3" t="str">
        <f>TEXT(Table3[[#This Row],[DATE]],"mmm")</f>
        <v>Feb</v>
      </c>
      <c r="P47" s="3">
        <f>YEAR(Table3[[#This Row],[DATE]])</f>
        <v>2021</v>
      </c>
    </row>
    <row r="48" spans="1:16" x14ac:dyDescent="0.3">
      <c r="A48" s="6">
        <v>44243</v>
      </c>
      <c r="B48" s="7" t="s">
        <v>1099</v>
      </c>
      <c r="C48" s="9">
        <f t="shared" ca="1" si="0"/>
        <v>7</v>
      </c>
      <c r="D48" s="9" t="s">
        <v>2116</v>
      </c>
      <c r="E48" s="9" t="s">
        <v>2116</v>
      </c>
      <c r="F48" s="10">
        <f t="shared" ca="1" si="1"/>
        <v>4.4660981661457294E-2</v>
      </c>
      <c r="G48" s="3" t="str">
        <f>VLOOKUP(Table3[[#This Row],[PRODUCT ID]],Table1[[PRODUCT]:[SELLING PRICE]],1,FALSE)</f>
        <v>Product47</v>
      </c>
      <c r="H48" s="3" t="str">
        <f>VLOOKUP(Table3[[#This Row],[PRODUCT ID]],Table1[[PRODUCT]:[SELLING PRICE]],2,FALSE)</f>
        <v>Category3</v>
      </c>
      <c r="I48" s="3" t="str">
        <f>VLOOKUP(Table3[[#This Row],[PRODUCT ID]],Table1[[PRODUCT]:[SELLING PRICE]],3,FALSE)</f>
        <v>Lt</v>
      </c>
      <c r="J48" s="16">
        <f ca="1">VLOOKUP(Table3[[#This Row],[PRODUCT ID]],Table1[[PRODUCT]:[SELLING PRICE]],4,FALSE)</f>
        <v>193</v>
      </c>
      <c r="K48" s="16">
        <f ca="1">VLOOKUP(Table3[[#This Row],[PRODUCT ID]],Table1[[PRODUCT]:[SELLING PRICE]],5,FALSE)</f>
        <v>229.10222400083353</v>
      </c>
      <c r="L48" s="16">
        <f ca="1">J48*Table3[[#This Row],[QUANTITY]]</f>
        <v>1351</v>
      </c>
      <c r="M48" s="16">
        <f ca="1">K48*Table3[[#This Row],[QUANTITY]]*(1-Table3[[#This Row],[DISCOUNT %]])</f>
        <v>1532.0920564329326</v>
      </c>
      <c r="N48" s="3">
        <f>DAY(Table3[[#This Row],[DATE]])</f>
        <v>16</v>
      </c>
      <c r="O48" s="3" t="str">
        <f>TEXT(Table3[[#This Row],[DATE]],"mmm")</f>
        <v>Feb</v>
      </c>
      <c r="P48" s="3">
        <f>YEAR(Table3[[#This Row],[DATE]])</f>
        <v>2021</v>
      </c>
    </row>
    <row r="49" spans="1:16" x14ac:dyDescent="0.3">
      <c r="A49" s="6">
        <v>44244</v>
      </c>
      <c r="B49" s="7" t="s">
        <v>1100</v>
      </c>
      <c r="C49" s="9">
        <f t="shared" ca="1" si="0"/>
        <v>9</v>
      </c>
      <c r="D49" s="9" t="s">
        <v>2116</v>
      </c>
      <c r="E49" s="9" t="s">
        <v>2116</v>
      </c>
      <c r="F49" s="10">
        <f t="shared" ca="1" si="1"/>
        <v>7.9308826564253171E-2</v>
      </c>
      <c r="G49" s="3" t="str">
        <f>VLOOKUP(Table3[[#This Row],[PRODUCT ID]],Table1[[PRODUCT]:[SELLING PRICE]],1,FALSE)</f>
        <v>Product48</v>
      </c>
      <c r="H49" s="3" t="str">
        <f>VLOOKUP(Table3[[#This Row],[PRODUCT ID]],Table1[[PRODUCT]:[SELLING PRICE]],2,FALSE)</f>
        <v>Category4</v>
      </c>
      <c r="I49" s="3" t="str">
        <f>VLOOKUP(Table3[[#This Row],[PRODUCT ID]],Table1[[PRODUCT]:[SELLING PRICE]],3,FALSE)</f>
        <v>Kg</v>
      </c>
      <c r="J49" s="16">
        <f ca="1">VLOOKUP(Table3[[#This Row],[PRODUCT ID]],Table1[[PRODUCT]:[SELLING PRICE]],4,FALSE)</f>
        <v>202</v>
      </c>
      <c r="K49" s="16">
        <f ca="1">VLOOKUP(Table3[[#This Row],[PRODUCT ID]],Table1[[PRODUCT]:[SELLING PRICE]],5,FALSE)</f>
        <v>259.36061403077179</v>
      </c>
      <c r="L49" s="16">
        <f ca="1">J49*Table3[[#This Row],[QUANTITY]]</f>
        <v>1818</v>
      </c>
      <c r="M49" s="16">
        <f ca="1">K49*Table3[[#This Row],[QUANTITY]]*(1-Table3[[#This Row],[DISCOUNT %]])</f>
        <v>2149.1192526750642</v>
      </c>
      <c r="N49" s="3">
        <f>DAY(Table3[[#This Row],[DATE]])</f>
        <v>17</v>
      </c>
      <c r="O49" s="3" t="str">
        <f>TEXT(Table3[[#This Row],[DATE]],"mmm")</f>
        <v>Feb</v>
      </c>
      <c r="P49" s="3">
        <f>YEAR(Table3[[#This Row],[DATE]])</f>
        <v>2021</v>
      </c>
    </row>
    <row r="50" spans="1:16" x14ac:dyDescent="0.3">
      <c r="A50" s="6">
        <v>44245</v>
      </c>
      <c r="B50" s="7" t="s">
        <v>1101</v>
      </c>
      <c r="C50" s="9">
        <f t="shared" ca="1" si="0"/>
        <v>2</v>
      </c>
      <c r="D50" s="9" t="s">
        <v>2115</v>
      </c>
      <c r="E50" s="9" t="s">
        <v>2116</v>
      </c>
      <c r="F50" s="10">
        <f t="shared" ca="1" si="1"/>
        <v>7.5347306051440549E-2</v>
      </c>
      <c r="G50" s="3" t="str">
        <f>VLOOKUP(Table3[[#This Row],[PRODUCT ID]],Table1[[PRODUCT]:[SELLING PRICE]],1,FALSE)</f>
        <v>Product49</v>
      </c>
      <c r="H50" s="3" t="str">
        <f>VLOOKUP(Table3[[#This Row],[PRODUCT ID]],Table1[[PRODUCT]:[SELLING PRICE]],2,FALSE)</f>
        <v>Category1</v>
      </c>
      <c r="I50" s="3" t="str">
        <f>VLOOKUP(Table3[[#This Row],[PRODUCT ID]],Table1[[PRODUCT]:[SELLING PRICE]],3,FALSE)</f>
        <v>Lt</v>
      </c>
      <c r="J50" s="16">
        <f ca="1">VLOOKUP(Table3[[#This Row],[PRODUCT ID]],Table1[[PRODUCT]:[SELLING PRICE]],4,FALSE)</f>
        <v>181</v>
      </c>
      <c r="K50" s="16">
        <f ca="1">VLOOKUP(Table3[[#This Row],[PRODUCT ID]],Table1[[PRODUCT]:[SELLING PRICE]],5,FALSE)</f>
        <v>247.82943673999284</v>
      </c>
      <c r="L50" s="16">
        <f ca="1">J50*Table3[[#This Row],[QUANTITY]]</f>
        <v>362</v>
      </c>
      <c r="M50" s="16">
        <f ca="1">K50*Table3[[#This Row],[QUANTITY]]*(1-Table3[[#This Row],[DISCOUNT %]])</f>
        <v>458.31231264277693</v>
      </c>
      <c r="N50" s="3">
        <f>DAY(Table3[[#This Row],[DATE]])</f>
        <v>18</v>
      </c>
      <c r="O50" s="3" t="str">
        <f>TEXT(Table3[[#This Row],[DATE]],"mmm")</f>
        <v>Feb</v>
      </c>
      <c r="P50" s="3">
        <f>YEAR(Table3[[#This Row],[DATE]])</f>
        <v>2021</v>
      </c>
    </row>
    <row r="51" spans="1:16" x14ac:dyDescent="0.3">
      <c r="A51" s="6">
        <v>44246</v>
      </c>
      <c r="B51" s="7" t="s">
        <v>1102</v>
      </c>
      <c r="C51" s="9">
        <f t="shared" ca="1" si="0"/>
        <v>3</v>
      </c>
      <c r="D51" s="9" t="s">
        <v>2116</v>
      </c>
      <c r="E51" s="9" t="s">
        <v>2116</v>
      </c>
      <c r="F51" s="10">
        <f t="shared" ca="1" si="1"/>
        <v>8.602370169358281E-2</v>
      </c>
      <c r="G51" s="3" t="str">
        <f>VLOOKUP(Table3[[#This Row],[PRODUCT ID]],Table1[[PRODUCT]:[SELLING PRICE]],1,FALSE)</f>
        <v>Product50</v>
      </c>
      <c r="H51" s="3" t="str">
        <f>VLOOKUP(Table3[[#This Row],[PRODUCT ID]],Table1[[PRODUCT]:[SELLING PRICE]],2,FALSE)</f>
        <v>Category2</v>
      </c>
      <c r="I51" s="3" t="str">
        <f>VLOOKUP(Table3[[#This Row],[PRODUCT ID]],Table1[[PRODUCT]:[SELLING PRICE]],3,FALSE)</f>
        <v>Ft</v>
      </c>
      <c r="J51" s="16">
        <f ca="1">VLOOKUP(Table3[[#This Row],[PRODUCT ID]],Table1[[PRODUCT]:[SELLING PRICE]],4,FALSE)</f>
        <v>147</v>
      </c>
      <c r="K51" s="16">
        <f ca="1">VLOOKUP(Table3[[#This Row],[PRODUCT ID]],Table1[[PRODUCT]:[SELLING PRICE]],5,FALSE)</f>
        <v>33.423461830483042</v>
      </c>
      <c r="L51" s="16">
        <f ca="1">J51*Table3[[#This Row],[QUANTITY]]</f>
        <v>441</v>
      </c>
      <c r="M51" s="16">
        <f ca="1">K51*Table3[[#This Row],[QUANTITY]]*(1-Table3[[#This Row],[DISCOUNT %]])</f>
        <v>91.644755761232162</v>
      </c>
      <c r="N51" s="3">
        <f>DAY(Table3[[#This Row],[DATE]])</f>
        <v>19</v>
      </c>
      <c r="O51" s="3" t="str">
        <f>TEXT(Table3[[#This Row],[DATE]],"mmm")</f>
        <v>Feb</v>
      </c>
      <c r="P51" s="3">
        <f>YEAR(Table3[[#This Row],[DATE]])</f>
        <v>2021</v>
      </c>
    </row>
    <row r="52" spans="1:16" x14ac:dyDescent="0.3">
      <c r="A52" s="6">
        <v>44247</v>
      </c>
      <c r="B52" s="7" t="s">
        <v>1103</v>
      </c>
      <c r="C52" s="9">
        <f t="shared" ca="1" si="0"/>
        <v>4</v>
      </c>
      <c r="D52" s="9" t="s">
        <v>2117</v>
      </c>
      <c r="E52" s="9" t="s">
        <v>2118</v>
      </c>
      <c r="F52" s="10">
        <f t="shared" ca="1" si="1"/>
        <v>8.8097298347202979E-2</v>
      </c>
      <c r="G52" s="3" t="str">
        <f>VLOOKUP(Table3[[#This Row],[PRODUCT ID]],Table1[[PRODUCT]:[SELLING PRICE]],1,FALSE)</f>
        <v>Product51</v>
      </c>
      <c r="H52" s="3" t="str">
        <f>VLOOKUP(Table3[[#This Row],[PRODUCT ID]],Table1[[PRODUCT]:[SELLING PRICE]],2,FALSE)</f>
        <v>Category3</v>
      </c>
      <c r="I52" s="3" t="str">
        <f>VLOOKUP(Table3[[#This Row],[PRODUCT ID]],Table1[[PRODUCT]:[SELLING PRICE]],3,FALSE)</f>
        <v>Kg</v>
      </c>
      <c r="J52" s="16">
        <f ca="1">VLOOKUP(Table3[[#This Row],[PRODUCT ID]],Table1[[PRODUCT]:[SELLING PRICE]],4,FALSE)</f>
        <v>178</v>
      </c>
      <c r="K52" s="16">
        <f ca="1">VLOOKUP(Table3[[#This Row],[PRODUCT ID]],Table1[[PRODUCT]:[SELLING PRICE]],5,FALSE)</f>
        <v>79.53213906016525</v>
      </c>
      <c r="L52" s="16">
        <f ca="1">J52*Table3[[#This Row],[QUANTITY]]</f>
        <v>712</v>
      </c>
      <c r="M52" s="16">
        <f ca="1">K52*Table3[[#This Row],[QUANTITY]]*(1-Table3[[#This Row],[DISCOUNT %]])</f>
        <v>290.10228990876254</v>
      </c>
      <c r="N52" s="3">
        <f>DAY(Table3[[#This Row],[DATE]])</f>
        <v>20</v>
      </c>
      <c r="O52" s="3" t="str">
        <f>TEXT(Table3[[#This Row],[DATE]],"mmm")</f>
        <v>Feb</v>
      </c>
      <c r="P52" s="3">
        <f>YEAR(Table3[[#This Row],[DATE]])</f>
        <v>2021</v>
      </c>
    </row>
    <row r="53" spans="1:16" x14ac:dyDescent="0.3">
      <c r="A53" s="6">
        <v>44248</v>
      </c>
      <c r="B53" s="7" t="s">
        <v>1104</v>
      </c>
      <c r="C53" s="9">
        <f t="shared" ca="1" si="0"/>
        <v>5</v>
      </c>
      <c r="D53" s="9" t="s">
        <v>2115</v>
      </c>
      <c r="E53" s="9" t="s">
        <v>2118</v>
      </c>
      <c r="F53" s="10">
        <f t="shared" ca="1" si="1"/>
        <v>6.9899113162379775E-2</v>
      </c>
      <c r="G53" s="3" t="str">
        <f>VLOOKUP(Table3[[#This Row],[PRODUCT ID]],Table1[[PRODUCT]:[SELLING PRICE]],1,FALSE)</f>
        <v>Product52</v>
      </c>
      <c r="H53" s="3" t="str">
        <f>VLOOKUP(Table3[[#This Row],[PRODUCT ID]],Table1[[PRODUCT]:[SELLING PRICE]],2,FALSE)</f>
        <v>Category4</v>
      </c>
      <c r="I53" s="3" t="str">
        <f>VLOOKUP(Table3[[#This Row],[PRODUCT ID]],Table1[[PRODUCT]:[SELLING PRICE]],3,FALSE)</f>
        <v>No</v>
      </c>
      <c r="J53" s="16">
        <f ca="1">VLOOKUP(Table3[[#This Row],[PRODUCT ID]],Table1[[PRODUCT]:[SELLING PRICE]],4,FALSE)</f>
        <v>225</v>
      </c>
      <c r="K53" s="16">
        <f ca="1">VLOOKUP(Table3[[#This Row],[PRODUCT ID]],Table1[[PRODUCT]:[SELLING PRICE]],5,FALSE)</f>
        <v>24.177150010451665</v>
      </c>
      <c r="L53" s="16">
        <f ca="1">J53*Table3[[#This Row],[QUANTITY]]</f>
        <v>1125</v>
      </c>
      <c r="M53" s="16">
        <f ca="1">K53*Table3[[#This Row],[QUANTITY]]*(1-Table3[[#This Row],[DISCOUNT %]])</f>
        <v>112.43594332963637</v>
      </c>
      <c r="N53" s="3">
        <f>DAY(Table3[[#This Row],[DATE]])</f>
        <v>21</v>
      </c>
      <c r="O53" s="3" t="str">
        <f>TEXT(Table3[[#This Row],[DATE]],"mmm")</f>
        <v>Feb</v>
      </c>
      <c r="P53" s="3">
        <f>YEAR(Table3[[#This Row],[DATE]])</f>
        <v>2021</v>
      </c>
    </row>
    <row r="54" spans="1:16" x14ac:dyDescent="0.3">
      <c r="A54" s="6">
        <v>44249</v>
      </c>
      <c r="B54" s="7" t="s">
        <v>1105</v>
      </c>
      <c r="C54" s="9">
        <f t="shared" ca="1" si="0"/>
        <v>8</v>
      </c>
      <c r="D54" s="9" t="s">
        <v>2115</v>
      </c>
      <c r="E54" s="9" t="s">
        <v>2116</v>
      </c>
      <c r="F54" s="10">
        <f t="shared" ca="1" si="1"/>
        <v>9.0091724465914902E-2</v>
      </c>
      <c r="G54" s="3" t="str">
        <f>VLOOKUP(Table3[[#This Row],[PRODUCT ID]],Table1[[PRODUCT]:[SELLING PRICE]],1,FALSE)</f>
        <v>Product53</v>
      </c>
      <c r="H54" s="3" t="str">
        <f>VLOOKUP(Table3[[#This Row],[PRODUCT ID]],Table1[[PRODUCT]:[SELLING PRICE]],2,FALSE)</f>
        <v>Category5</v>
      </c>
      <c r="I54" s="3" t="str">
        <f>VLOOKUP(Table3[[#This Row],[PRODUCT ID]],Table1[[PRODUCT]:[SELLING PRICE]],3,FALSE)</f>
        <v>No</v>
      </c>
      <c r="J54" s="16">
        <f ca="1">VLOOKUP(Table3[[#This Row],[PRODUCT ID]],Table1[[PRODUCT]:[SELLING PRICE]],4,FALSE)</f>
        <v>188</v>
      </c>
      <c r="K54" s="16">
        <f ca="1">VLOOKUP(Table3[[#This Row],[PRODUCT ID]],Table1[[PRODUCT]:[SELLING PRICE]],5,FALSE)</f>
        <v>314.69234918383364</v>
      </c>
      <c r="L54" s="16">
        <f ca="1">J54*Table3[[#This Row],[QUANTITY]]</f>
        <v>1504</v>
      </c>
      <c r="M54" s="16">
        <f ca="1">K54*Table3[[#This Row],[QUANTITY]]*(1-Table3[[#This Row],[DISCOUNT %]])</f>
        <v>2290.7293821570574</v>
      </c>
      <c r="N54" s="3">
        <f>DAY(Table3[[#This Row],[DATE]])</f>
        <v>22</v>
      </c>
      <c r="O54" s="3" t="str">
        <f>TEXT(Table3[[#This Row],[DATE]],"mmm")</f>
        <v>Feb</v>
      </c>
      <c r="P54" s="3">
        <f>YEAR(Table3[[#This Row],[DATE]])</f>
        <v>2021</v>
      </c>
    </row>
    <row r="55" spans="1:16" x14ac:dyDescent="0.3">
      <c r="A55" s="6">
        <v>44250</v>
      </c>
      <c r="B55" s="7" t="s">
        <v>1106</v>
      </c>
      <c r="C55" s="9">
        <f t="shared" ca="1" si="0"/>
        <v>5</v>
      </c>
      <c r="D55" s="9" t="s">
        <v>2115</v>
      </c>
      <c r="E55" s="9" t="s">
        <v>2116</v>
      </c>
      <c r="F55" s="10">
        <f t="shared" ca="1" si="1"/>
        <v>8.0824313310540741E-3</v>
      </c>
      <c r="G55" s="3" t="str">
        <f>VLOOKUP(Table3[[#This Row],[PRODUCT ID]],Table1[[PRODUCT]:[SELLING PRICE]],1,FALSE)</f>
        <v>Product54</v>
      </c>
      <c r="H55" s="3" t="str">
        <f>VLOOKUP(Table3[[#This Row],[PRODUCT ID]],Table1[[PRODUCT]:[SELLING PRICE]],2,FALSE)</f>
        <v>Category1</v>
      </c>
      <c r="I55" s="3" t="str">
        <f>VLOOKUP(Table3[[#This Row],[PRODUCT ID]],Table1[[PRODUCT]:[SELLING PRICE]],3,FALSE)</f>
        <v>Ft</v>
      </c>
      <c r="J55" s="16">
        <f ca="1">VLOOKUP(Table3[[#This Row],[PRODUCT ID]],Table1[[PRODUCT]:[SELLING PRICE]],4,FALSE)</f>
        <v>127</v>
      </c>
      <c r="K55" s="16">
        <f ca="1">VLOOKUP(Table3[[#This Row],[PRODUCT ID]],Table1[[PRODUCT]:[SELLING PRICE]],5,FALSE)</f>
        <v>126.96135693843038</v>
      </c>
      <c r="L55" s="16">
        <f ca="1">J55*Table3[[#This Row],[QUANTITY]]</f>
        <v>635</v>
      </c>
      <c r="M55" s="16">
        <f ca="1">K55*Table3[[#This Row],[QUANTITY]]*(1-Table3[[#This Row],[DISCOUNT %]])</f>
        <v>629.67600244639038</v>
      </c>
      <c r="N55" s="3">
        <f>DAY(Table3[[#This Row],[DATE]])</f>
        <v>23</v>
      </c>
      <c r="O55" s="3" t="str">
        <f>TEXT(Table3[[#This Row],[DATE]],"mmm")</f>
        <v>Feb</v>
      </c>
      <c r="P55" s="3">
        <f>YEAR(Table3[[#This Row],[DATE]])</f>
        <v>2021</v>
      </c>
    </row>
    <row r="56" spans="1:16" x14ac:dyDescent="0.3">
      <c r="A56" s="6">
        <v>44251</v>
      </c>
      <c r="B56" s="7" t="s">
        <v>1107</v>
      </c>
      <c r="C56" s="9">
        <f t="shared" ca="1" si="0"/>
        <v>9</v>
      </c>
      <c r="D56" s="9" t="s">
        <v>2116</v>
      </c>
      <c r="E56" s="9" t="s">
        <v>2116</v>
      </c>
      <c r="F56" s="10">
        <f t="shared" ca="1" si="1"/>
        <v>1.1042817170116116E-2</v>
      </c>
      <c r="G56" s="3" t="str">
        <f>VLOOKUP(Table3[[#This Row],[PRODUCT ID]],Table1[[PRODUCT]:[SELLING PRICE]],1,FALSE)</f>
        <v>Product55</v>
      </c>
      <c r="H56" s="3" t="str">
        <f>VLOOKUP(Table3[[#This Row],[PRODUCT ID]],Table1[[PRODUCT]:[SELLING PRICE]],2,FALSE)</f>
        <v>Category2</v>
      </c>
      <c r="I56" s="3" t="str">
        <f>VLOOKUP(Table3[[#This Row],[PRODUCT ID]],Table1[[PRODUCT]:[SELLING PRICE]],3,FALSE)</f>
        <v>No</v>
      </c>
      <c r="J56" s="16">
        <f ca="1">VLOOKUP(Table3[[#This Row],[PRODUCT ID]],Table1[[PRODUCT]:[SELLING PRICE]],4,FALSE)</f>
        <v>135</v>
      </c>
      <c r="K56" s="16">
        <f ca="1">VLOOKUP(Table3[[#This Row],[PRODUCT ID]],Table1[[PRODUCT]:[SELLING PRICE]],5,FALSE)</f>
        <v>118.96395281134306</v>
      </c>
      <c r="L56" s="16">
        <f ca="1">J56*Table3[[#This Row],[QUANTITY]]</f>
        <v>1215</v>
      </c>
      <c r="M56" s="16">
        <f ca="1">K56*Table3[[#This Row],[QUANTITY]]*(1-Table3[[#This Row],[DISCOUNT %]])</f>
        <v>1058.8523006755177</v>
      </c>
      <c r="N56" s="3">
        <f>DAY(Table3[[#This Row],[DATE]])</f>
        <v>24</v>
      </c>
      <c r="O56" s="3" t="str">
        <f>TEXT(Table3[[#This Row],[DATE]],"mmm")</f>
        <v>Feb</v>
      </c>
      <c r="P56" s="3">
        <f>YEAR(Table3[[#This Row],[DATE]])</f>
        <v>2021</v>
      </c>
    </row>
    <row r="57" spans="1:16" x14ac:dyDescent="0.3">
      <c r="A57" s="6">
        <v>44252</v>
      </c>
      <c r="B57" s="7" t="s">
        <v>1108</v>
      </c>
      <c r="C57" s="9">
        <f t="shared" ca="1" si="0"/>
        <v>13</v>
      </c>
      <c r="D57" s="9" t="s">
        <v>2116</v>
      </c>
      <c r="E57" s="9" t="s">
        <v>2116</v>
      </c>
      <c r="F57" s="10">
        <f t="shared" ca="1" si="1"/>
        <v>9.747215897846602E-2</v>
      </c>
      <c r="G57" s="3" t="str">
        <f>VLOOKUP(Table3[[#This Row],[PRODUCT ID]],Table1[[PRODUCT]:[SELLING PRICE]],1,FALSE)</f>
        <v>Product56</v>
      </c>
      <c r="H57" s="3" t="str">
        <f>VLOOKUP(Table3[[#This Row],[PRODUCT ID]],Table1[[PRODUCT]:[SELLING PRICE]],2,FALSE)</f>
        <v>Category3</v>
      </c>
      <c r="I57" s="3" t="str">
        <f>VLOOKUP(Table3[[#This Row],[PRODUCT ID]],Table1[[PRODUCT]:[SELLING PRICE]],3,FALSE)</f>
        <v>Kg</v>
      </c>
      <c r="J57" s="16">
        <f ca="1">VLOOKUP(Table3[[#This Row],[PRODUCT ID]],Table1[[PRODUCT]:[SELLING PRICE]],4,FALSE)</f>
        <v>66</v>
      </c>
      <c r="K57" s="16">
        <f ca="1">VLOOKUP(Table3[[#This Row],[PRODUCT ID]],Table1[[PRODUCT]:[SELLING PRICE]],5,FALSE)</f>
        <v>234.79335540044229</v>
      </c>
      <c r="L57" s="16">
        <f ca="1">J57*Table3[[#This Row],[QUANTITY]]</f>
        <v>858</v>
      </c>
      <c r="M57" s="16">
        <f ca="1">K57*Table3[[#This Row],[QUANTITY]]*(1-Table3[[#This Row],[DISCOUNT %]])</f>
        <v>2754.7980217649178</v>
      </c>
      <c r="N57" s="3">
        <f>DAY(Table3[[#This Row],[DATE]])</f>
        <v>25</v>
      </c>
      <c r="O57" s="3" t="str">
        <f>TEXT(Table3[[#This Row],[DATE]],"mmm")</f>
        <v>Feb</v>
      </c>
      <c r="P57" s="3">
        <f>YEAR(Table3[[#This Row],[DATE]])</f>
        <v>2021</v>
      </c>
    </row>
    <row r="58" spans="1:16" x14ac:dyDescent="0.3">
      <c r="A58" s="6">
        <v>44253</v>
      </c>
      <c r="B58" s="7" t="s">
        <v>1109</v>
      </c>
      <c r="C58" s="9">
        <f t="shared" ca="1" si="0"/>
        <v>8</v>
      </c>
      <c r="D58" s="9" t="s">
        <v>2116</v>
      </c>
      <c r="E58" s="9" t="s">
        <v>2118</v>
      </c>
      <c r="F58" s="10">
        <f t="shared" ca="1" si="1"/>
        <v>7.5710931260088071E-2</v>
      </c>
      <c r="G58" s="3" t="str">
        <f>VLOOKUP(Table3[[#This Row],[PRODUCT ID]],Table1[[PRODUCT]:[SELLING PRICE]],1,FALSE)</f>
        <v>Product57</v>
      </c>
      <c r="H58" s="3" t="str">
        <f>VLOOKUP(Table3[[#This Row],[PRODUCT ID]],Table1[[PRODUCT]:[SELLING PRICE]],2,FALSE)</f>
        <v>Category4</v>
      </c>
      <c r="I58" s="3" t="str">
        <f>VLOOKUP(Table3[[#This Row],[PRODUCT ID]],Table1[[PRODUCT]:[SELLING PRICE]],3,FALSE)</f>
        <v>Kg</v>
      </c>
      <c r="J58" s="16">
        <f ca="1">VLOOKUP(Table3[[#This Row],[PRODUCT ID]],Table1[[PRODUCT]:[SELLING PRICE]],4,FALSE)</f>
        <v>53</v>
      </c>
      <c r="K58" s="16">
        <f ca="1">VLOOKUP(Table3[[#This Row],[PRODUCT ID]],Table1[[PRODUCT]:[SELLING PRICE]],5,FALSE)</f>
        <v>162.83510802190668</v>
      </c>
      <c r="L58" s="16">
        <f ca="1">J58*Table3[[#This Row],[QUANTITY]]</f>
        <v>424</v>
      </c>
      <c r="M58" s="16">
        <f ca="1">K58*Table3[[#This Row],[QUANTITY]]*(1-Table3[[#This Row],[DISCOUNT %]])</f>
        <v>1204.0536828138486</v>
      </c>
      <c r="N58" s="3">
        <f>DAY(Table3[[#This Row],[DATE]])</f>
        <v>26</v>
      </c>
      <c r="O58" s="3" t="str">
        <f>TEXT(Table3[[#This Row],[DATE]],"mmm")</f>
        <v>Feb</v>
      </c>
      <c r="P58" s="3">
        <f>YEAR(Table3[[#This Row],[DATE]])</f>
        <v>2021</v>
      </c>
    </row>
    <row r="59" spans="1:16" x14ac:dyDescent="0.3">
      <c r="A59" s="6">
        <v>44254</v>
      </c>
      <c r="B59" s="7" t="s">
        <v>1110</v>
      </c>
      <c r="C59" s="9">
        <f t="shared" ca="1" si="0"/>
        <v>9</v>
      </c>
      <c r="D59" s="9" t="s">
        <v>2115</v>
      </c>
      <c r="E59" s="9" t="s">
        <v>2116</v>
      </c>
      <c r="F59" s="10">
        <f t="shared" ca="1" si="1"/>
        <v>6.1948441680013261E-2</v>
      </c>
      <c r="G59" s="3" t="str">
        <f>VLOOKUP(Table3[[#This Row],[PRODUCT ID]],Table1[[PRODUCT]:[SELLING PRICE]],1,FALSE)</f>
        <v>Product58</v>
      </c>
      <c r="H59" s="3" t="str">
        <f>VLOOKUP(Table3[[#This Row],[PRODUCT ID]],Table1[[PRODUCT]:[SELLING PRICE]],2,FALSE)</f>
        <v>Category5</v>
      </c>
      <c r="I59" s="3" t="str">
        <f>VLOOKUP(Table3[[#This Row],[PRODUCT ID]],Table1[[PRODUCT]:[SELLING PRICE]],3,FALSE)</f>
        <v>Lt</v>
      </c>
      <c r="J59" s="16">
        <f ca="1">VLOOKUP(Table3[[#This Row],[PRODUCT ID]],Table1[[PRODUCT]:[SELLING PRICE]],4,FALSE)</f>
        <v>22</v>
      </c>
      <c r="K59" s="16">
        <f ca="1">VLOOKUP(Table3[[#This Row],[PRODUCT ID]],Table1[[PRODUCT]:[SELLING PRICE]],5,FALSE)</f>
        <v>120.56214127358976</v>
      </c>
      <c r="L59" s="16">
        <f ca="1">J59*Table3[[#This Row],[QUANTITY]]</f>
        <v>198</v>
      </c>
      <c r="M59" s="16">
        <f ca="1">K59*Table3[[#This Row],[QUANTITY]]*(1-Table3[[#This Row],[DISCOUNT %]])</f>
        <v>1017.8415404647674</v>
      </c>
      <c r="N59" s="3">
        <f>DAY(Table3[[#This Row],[DATE]])</f>
        <v>27</v>
      </c>
      <c r="O59" s="3" t="str">
        <f>TEXT(Table3[[#This Row],[DATE]],"mmm")</f>
        <v>Feb</v>
      </c>
      <c r="P59" s="3">
        <f>YEAR(Table3[[#This Row],[DATE]])</f>
        <v>2021</v>
      </c>
    </row>
    <row r="60" spans="1:16" x14ac:dyDescent="0.3">
      <c r="A60" s="6">
        <v>44255</v>
      </c>
      <c r="B60" s="7" t="s">
        <v>1111</v>
      </c>
      <c r="C60" s="9">
        <f t="shared" ca="1" si="0"/>
        <v>6</v>
      </c>
      <c r="D60" s="9" t="s">
        <v>2117</v>
      </c>
      <c r="E60" s="9" t="s">
        <v>2116</v>
      </c>
      <c r="F60" s="10">
        <f t="shared" ca="1" si="1"/>
        <v>8.0833492906151327E-2</v>
      </c>
      <c r="G60" s="3" t="str">
        <f>VLOOKUP(Table3[[#This Row],[PRODUCT ID]],Table1[[PRODUCT]:[SELLING PRICE]],1,FALSE)</f>
        <v>Product59</v>
      </c>
      <c r="H60" s="3" t="str">
        <f>VLOOKUP(Table3[[#This Row],[PRODUCT ID]],Table1[[PRODUCT]:[SELLING PRICE]],2,FALSE)</f>
        <v>Category1</v>
      </c>
      <c r="I60" s="3" t="str">
        <f>VLOOKUP(Table3[[#This Row],[PRODUCT ID]],Table1[[PRODUCT]:[SELLING PRICE]],3,FALSE)</f>
        <v>Kg</v>
      </c>
      <c r="J60" s="16">
        <f ca="1">VLOOKUP(Table3[[#This Row],[PRODUCT ID]],Table1[[PRODUCT]:[SELLING PRICE]],4,FALSE)</f>
        <v>82</v>
      </c>
      <c r="K60" s="16">
        <f ca="1">VLOOKUP(Table3[[#This Row],[PRODUCT ID]],Table1[[PRODUCT]:[SELLING PRICE]],5,FALSE)</f>
        <v>50.885841834603298</v>
      </c>
      <c r="L60" s="16">
        <f ca="1">J60*Table3[[#This Row],[QUANTITY]]</f>
        <v>492</v>
      </c>
      <c r="M60" s="16">
        <f ca="1">K60*Table3[[#This Row],[QUANTITY]]*(1-Table3[[#This Row],[DISCOUNT %]])</f>
        <v>280.63536899785413</v>
      </c>
      <c r="N60" s="3">
        <f>DAY(Table3[[#This Row],[DATE]])</f>
        <v>28</v>
      </c>
      <c r="O60" s="3" t="str">
        <f>TEXT(Table3[[#This Row],[DATE]],"mmm")</f>
        <v>Feb</v>
      </c>
      <c r="P60" s="3">
        <f>YEAR(Table3[[#This Row],[DATE]])</f>
        <v>2021</v>
      </c>
    </row>
    <row r="61" spans="1:16" x14ac:dyDescent="0.3">
      <c r="A61" s="6">
        <v>44256</v>
      </c>
      <c r="B61" s="7" t="s">
        <v>1112</v>
      </c>
      <c r="C61" s="9">
        <f t="shared" ca="1" si="0"/>
        <v>13</v>
      </c>
      <c r="D61" s="9" t="s">
        <v>2117</v>
      </c>
      <c r="E61" s="9" t="s">
        <v>2116</v>
      </c>
      <c r="F61" s="10">
        <f t="shared" ca="1" si="1"/>
        <v>6.5600216167536016E-2</v>
      </c>
      <c r="G61" s="3" t="str">
        <f>VLOOKUP(Table3[[#This Row],[PRODUCT ID]],Table1[[PRODUCT]:[SELLING PRICE]],1,FALSE)</f>
        <v>Product60</v>
      </c>
      <c r="H61" s="3" t="str">
        <f>VLOOKUP(Table3[[#This Row],[PRODUCT ID]],Table1[[PRODUCT]:[SELLING PRICE]],2,FALSE)</f>
        <v>Category2</v>
      </c>
      <c r="I61" s="3" t="str">
        <f>VLOOKUP(Table3[[#This Row],[PRODUCT ID]],Table1[[PRODUCT]:[SELLING PRICE]],3,FALSE)</f>
        <v>Lt</v>
      </c>
      <c r="J61" s="16">
        <f ca="1">VLOOKUP(Table3[[#This Row],[PRODUCT ID]],Table1[[PRODUCT]:[SELLING PRICE]],4,FALSE)</f>
        <v>166</v>
      </c>
      <c r="K61" s="16">
        <f ca="1">VLOOKUP(Table3[[#This Row],[PRODUCT ID]],Table1[[PRODUCT]:[SELLING PRICE]],5,FALSE)</f>
        <v>140.20081416030109</v>
      </c>
      <c r="L61" s="16">
        <f ca="1">J61*Table3[[#This Row],[QUANTITY]]</f>
        <v>2158</v>
      </c>
      <c r="M61" s="16">
        <f ca="1">K61*Table3[[#This Row],[QUANTITY]]*(1-Table3[[#This Row],[DISCOUNT %]])</f>
        <v>1703.0469357787704</v>
      </c>
      <c r="N61" s="3">
        <f>DAY(Table3[[#This Row],[DATE]])</f>
        <v>1</v>
      </c>
      <c r="O61" s="3" t="str">
        <f>TEXT(Table3[[#This Row],[DATE]],"mmm")</f>
        <v>Mar</v>
      </c>
      <c r="P61" s="3">
        <f>YEAR(Table3[[#This Row],[DATE]])</f>
        <v>2021</v>
      </c>
    </row>
    <row r="62" spans="1:16" x14ac:dyDescent="0.3">
      <c r="A62" s="6">
        <v>44257</v>
      </c>
      <c r="B62" s="7" t="s">
        <v>1113</v>
      </c>
      <c r="C62" s="9">
        <f t="shared" ca="1" si="0"/>
        <v>4</v>
      </c>
      <c r="D62" s="9" t="s">
        <v>2116</v>
      </c>
      <c r="E62" s="9" t="s">
        <v>2116</v>
      </c>
      <c r="F62" s="10">
        <f t="shared" ca="1" si="1"/>
        <v>2.8792054109047283E-2</v>
      </c>
      <c r="G62" s="3" t="str">
        <f>VLOOKUP(Table3[[#This Row],[PRODUCT ID]],Table1[[PRODUCT]:[SELLING PRICE]],1,FALSE)</f>
        <v>Product61</v>
      </c>
      <c r="H62" s="3" t="str">
        <f>VLOOKUP(Table3[[#This Row],[PRODUCT ID]],Table1[[PRODUCT]:[SELLING PRICE]],2,FALSE)</f>
        <v>Category3</v>
      </c>
      <c r="I62" s="3" t="str">
        <f>VLOOKUP(Table3[[#This Row],[PRODUCT ID]],Table1[[PRODUCT]:[SELLING PRICE]],3,FALSE)</f>
        <v>Ft</v>
      </c>
      <c r="J62" s="16">
        <f ca="1">VLOOKUP(Table3[[#This Row],[PRODUCT ID]],Table1[[PRODUCT]:[SELLING PRICE]],4,FALSE)</f>
        <v>74</v>
      </c>
      <c r="K62" s="16">
        <f ca="1">VLOOKUP(Table3[[#This Row],[PRODUCT ID]],Table1[[PRODUCT]:[SELLING PRICE]],5,FALSE)</f>
        <v>152.21381922155325</v>
      </c>
      <c r="L62" s="16">
        <f ca="1">J62*Table3[[#This Row],[QUANTITY]]</f>
        <v>296</v>
      </c>
      <c r="M62" s="16">
        <f ca="1">K62*Table3[[#This Row],[QUANTITY]]*(1-Table3[[#This Row],[DISCOUNT %]])</f>
        <v>591.32508280952618</v>
      </c>
      <c r="N62" s="3">
        <f>DAY(Table3[[#This Row],[DATE]])</f>
        <v>2</v>
      </c>
      <c r="O62" s="3" t="str">
        <f>TEXT(Table3[[#This Row],[DATE]],"mmm")</f>
        <v>Mar</v>
      </c>
      <c r="P62" s="3">
        <f>YEAR(Table3[[#This Row],[DATE]])</f>
        <v>2021</v>
      </c>
    </row>
    <row r="63" spans="1:16" x14ac:dyDescent="0.3">
      <c r="A63" s="6">
        <v>44258</v>
      </c>
      <c r="B63" s="7" t="s">
        <v>1114</v>
      </c>
      <c r="C63" s="9">
        <f t="shared" ca="1" si="0"/>
        <v>1</v>
      </c>
      <c r="D63" s="9" t="s">
        <v>2116</v>
      </c>
      <c r="E63" s="9" t="s">
        <v>2116</v>
      </c>
      <c r="F63" s="10">
        <f t="shared" ca="1" si="1"/>
        <v>1.7005763203159632E-2</v>
      </c>
      <c r="G63" s="3" t="str">
        <f>VLOOKUP(Table3[[#This Row],[PRODUCT ID]],Table1[[PRODUCT]:[SELLING PRICE]],1,FALSE)</f>
        <v>Product62</v>
      </c>
      <c r="H63" s="3" t="str">
        <f>VLOOKUP(Table3[[#This Row],[PRODUCT ID]],Table1[[PRODUCT]:[SELLING PRICE]],2,FALSE)</f>
        <v>Category4</v>
      </c>
      <c r="I63" s="3" t="str">
        <f>VLOOKUP(Table3[[#This Row],[PRODUCT ID]],Table1[[PRODUCT]:[SELLING PRICE]],3,FALSE)</f>
        <v>Kg</v>
      </c>
      <c r="J63" s="16">
        <f ca="1">VLOOKUP(Table3[[#This Row],[PRODUCT ID]],Table1[[PRODUCT]:[SELLING PRICE]],4,FALSE)</f>
        <v>192</v>
      </c>
      <c r="K63" s="16">
        <f ca="1">VLOOKUP(Table3[[#This Row],[PRODUCT ID]],Table1[[PRODUCT]:[SELLING PRICE]],5,FALSE)</f>
        <v>206.45616725152516</v>
      </c>
      <c r="L63" s="16">
        <f ca="1">J63*Table3[[#This Row],[QUANTITY]]</f>
        <v>192</v>
      </c>
      <c r="M63" s="16">
        <f ca="1">K63*Table3[[#This Row],[QUANTITY]]*(1-Table3[[#This Row],[DISCOUNT %]])</f>
        <v>202.94522255941379</v>
      </c>
      <c r="N63" s="3">
        <f>DAY(Table3[[#This Row],[DATE]])</f>
        <v>3</v>
      </c>
      <c r="O63" s="3" t="str">
        <f>TEXT(Table3[[#This Row],[DATE]],"mmm")</f>
        <v>Mar</v>
      </c>
      <c r="P63" s="3">
        <f>YEAR(Table3[[#This Row],[DATE]])</f>
        <v>2021</v>
      </c>
    </row>
    <row r="64" spans="1:16" x14ac:dyDescent="0.3">
      <c r="A64" s="6">
        <v>44259</v>
      </c>
      <c r="B64" s="7" t="s">
        <v>1115</v>
      </c>
      <c r="C64" s="9">
        <f t="shared" ca="1" si="0"/>
        <v>5</v>
      </c>
      <c r="D64" s="9" t="s">
        <v>2116</v>
      </c>
      <c r="E64" s="9" t="s">
        <v>2118</v>
      </c>
      <c r="F64" s="10">
        <f t="shared" ca="1" si="1"/>
        <v>6.7965490470227957E-2</v>
      </c>
      <c r="G64" s="3" t="str">
        <f>VLOOKUP(Table3[[#This Row],[PRODUCT ID]],Table1[[PRODUCT]:[SELLING PRICE]],1,FALSE)</f>
        <v>Product63</v>
      </c>
      <c r="H64" s="3" t="str">
        <f>VLOOKUP(Table3[[#This Row],[PRODUCT ID]],Table1[[PRODUCT]:[SELLING PRICE]],2,FALSE)</f>
        <v>Category5</v>
      </c>
      <c r="I64" s="3" t="str">
        <f>VLOOKUP(Table3[[#This Row],[PRODUCT ID]],Table1[[PRODUCT]:[SELLING PRICE]],3,FALSE)</f>
        <v>No</v>
      </c>
      <c r="J64" s="16">
        <f ca="1">VLOOKUP(Table3[[#This Row],[PRODUCT ID]],Table1[[PRODUCT]:[SELLING PRICE]],4,FALSE)</f>
        <v>63</v>
      </c>
      <c r="K64" s="16">
        <f ca="1">VLOOKUP(Table3[[#This Row],[PRODUCT ID]],Table1[[PRODUCT]:[SELLING PRICE]],5,FALSE)</f>
        <v>255.86606982296391</v>
      </c>
      <c r="L64" s="16">
        <f ca="1">J64*Table3[[#This Row],[QUANTITY]]</f>
        <v>315</v>
      </c>
      <c r="M64" s="16">
        <f ca="1">K64*Table3[[#This Row],[QUANTITY]]*(1-Table3[[#This Row],[DISCOUNT %]])</f>
        <v>1192.3800344637827</v>
      </c>
      <c r="N64" s="3">
        <f>DAY(Table3[[#This Row],[DATE]])</f>
        <v>4</v>
      </c>
      <c r="O64" s="3" t="str">
        <f>TEXT(Table3[[#This Row],[DATE]],"mmm")</f>
        <v>Mar</v>
      </c>
      <c r="P64" s="3">
        <f>YEAR(Table3[[#This Row],[DATE]])</f>
        <v>2021</v>
      </c>
    </row>
    <row r="65" spans="1:16" x14ac:dyDescent="0.3">
      <c r="A65" s="6">
        <v>44260</v>
      </c>
      <c r="B65" s="7" t="s">
        <v>1116</v>
      </c>
      <c r="C65" s="9">
        <f t="shared" ca="1" si="0"/>
        <v>13</v>
      </c>
      <c r="D65" s="9" t="s">
        <v>2116</v>
      </c>
      <c r="E65" s="9" t="s">
        <v>2118</v>
      </c>
      <c r="F65" s="10">
        <f t="shared" ca="1" si="1"/>
        <v>4.3753943652901197E-3</v>
      </c>
      <c r="G65" s="3" t="str">
        <f>VLOOKUP(Table3[[#This Row],[PRODUCT ID]],Table1[[PRODUCT]:[SELLING PRICE]],1,FALSE)</f>
        <v>Product64</v>
      </c>
      <c r="H65" s="3" t="str">
        <f>VLOOKUP(Table3[[#This Row],[PRODUCT ID]],Table1[[PRODUCT]:[SELLING PRICE]],2,FALSE)</f>
        <v>Category1</v>
      </c>
      <c r="I65" s="3" t="str">
        <f>VLOOKUP(Table3[[#This Row],[PRODUCT ID]],Table1[[PRODUCT]:[SELLING PRICE]],3,FALSE)</f>
        <v>No</v>
      </c>
      <c r="J65" s="16">
        <f ca="1">VLOOKUP(Table3[[#This Row],[PRODUCT ID]],Table1[[PRODUCT]:[SELLING PRICE]],4,FALSE)</f>
        <v>142</v>
      </c>
      <c r="K65" s="16">
        <f ca="1">VLOOKUP(Table3[[#This Row],[PRODUCT ID]],Table1[[PRODUCT]:[SELLING PRICE]],5,FALSE)</f>
        <v>96.811327062984375</v>
      </c>
      <c r="L65" s="16">
        <f ca="1">J65*Table3[[#This Row],[QUANTITY]]</f>
        <v>1846</v>
      </c>
      <c r="M65" s="16">
        <f ca="1">K65*Table3[[#This Row],[QUANTITY]]*(1-Table3[[#This Row],[DISCOUNT %]])</f>
        <v>1253.0406112647377</v>
      </c>
      <c r="N65" s="3">
        <f>DAY(Table3[[#This Row],[DATE]])</f>
        <v>5</v>
      </c>
      <c r="O65" s="3" t="str">
        <f>TEXT(Table3[[#This Row],[DATE]],"mmm")</f>
        <v>Mar</v>
      </c>
      <c r="P65" s="3">
        <f>YEAR(Table3[[#This Row],[DATE]])</f>
        <v>2021</v>
      </c>
    </row>
    <row r="66" spans="1:16" x14ac:dyDescent="0.3">
      <c r="A66" s="6">
        <v>44261</v>
      </c>
      <c r="B66" s="7" t="s">
        <v>1117</v>
      </c>
      <c r="C66" s="9">
        <f t="shared" ca="1" si="0"/>
        <v>13</v>
      </c>
      <c r="D66" s="9" t="s">
        <v>2115</v>
      </c>
      <c r="E66" s="9" t="s">
        <v>2116</v>
      </c>
      <c r="F66" s="10">
        <f t="shared" ca="1" si="1"/>
        <v>8.6970094613180116E-2</v>
      </c>
      <c r="G66" s="3" t="str">
        <f>VLOOKUP(Table3[[#This Row],[PRODUCT ID]],Table1[[PRODUCT]:[SELLING PRICE]],1,FALSE)</f>
        <v>Product65</v>
      </c>
      <c r="H66" s="3" t="str">
        <f>VLOOKUP(Table3[[#This Row],[PRODUCT ID]],Table1[[PRODUCT]:[SELLING PRICE]],2,FALSE)</f>
        <v>Category2</v>
      </c>
      <c r="I66" s="3" t="str">
        <f>VLOOKUP(Table3[[#This Row],[PRODUCT ID]],Table1[[PRODUCT]:[SELLING PRICE]],3,FALSE)</f>
        <v>Ft</v>
      </c>
      <c r="J66" s="16">
        <f ca="1">VLOOKUP(Table3[[#This Row],[PRODUCT ID]],Table1[[PRODUCT]:[SELLING PRICE]],4,FALSE)</f>
        <v>171</v>
      </c>
      <c r="K66" s="16">
        <f ca="1">VLOOKUP(Table3[[#This Row],[PRODUCT ID]],Table1[[PRODUCT]:[SELLING PRICE]],5,FALSE)</f>
        <v>260.26787491045974</v>
      </c>
      <c r="L66" s="16">
        <f ca="1">J66*Table3[[#This Row],[QUANTITY]]</f>
        <v>2223</v>
      </c>
      <c r="M66" s="16">
        <f ca="1">K66*Table3[[#This Row],[QUANTITY]]*(1-Table3[[#This Row],[DISCOUNT %]])</f>
        <v>3089.2205916614339</v>
      </c>
      <c r="N66" s="3">
        <f>DAY(Table3[[#This Row],[DATE]])</f>
        <v>6</v>
      </c>
      <c r="O66" s="3" t="str">
        <f>TEXT(Table3[[#This Row],[DATE]],"mmm")</f>
        <v>Mar</v>
      </c>
      <c r="P66" s="3">
        <f>YEAR(Table3[[#This Row],[DATE]])</f>
        <v>2021</v>
      </c>
    </row>
    <row r="67" spans="1:16" x14ac:dyDescent="0.3">
      <c r="A67" s="6">
        <v>44262</v>
      </c>
      <c r="B67" s="7" t="s">
        <v>1118</v>
      </c>
      <c r="C67" s="9">
        <f t="shared" ref="C67:C130" ca="1" si="2">RANDBETWEEN(1,15)</f>
        <v>6</v>
      </c>
      <c r="D67" s="9" t="s">
        <v>2116</v>
      </c>
      <c r="E67" s="9" t="s">
        <v>2116</v>
      </c>
      <c r="F67" s="10">
        <f t="shared" ref="F67:F130" ca="1" si="3">RAND()*(0.1)</f>
        <v>8.130491889928787E-2</v>
      </c>
      <c r="G67" s="3" t="str">
        <f>VLOOKUP(Table3[[#This Row],[PRODUCT ID]],Table1[[PRODUCT]:[SELLING PRICE]],1,FALSE)</f>
        <v>Product66</v>
      </c>
      <c r="H67" s="3" t="str">
        <f>VLOOKUP(Table3[[#This Row],[PRODUCT ID]],Table1[[PRODUCT]:[SELLING PRICE]],2,FALSE)</f>
        <v>Category3</v>
      </c>
      <c r="I67" s="3" t="str">
        <f>VLOOKUP(Table3[[#This Row],[PRODUCT ID]],Table1[[PRODUCT]:[SELLING PRICE]],3,FALSE)</f>
        <v>No</v>
      </c>
      <c r="J67" s="16">
        <f ca="1">VLOOKUP(Table3[[#This Row],[PRODUCT ID]],Table1[[PRODUCT]:[SELLING PRICE]],4,FALSE)</f>
        <v>110</v>
      </c>
      <c r="K67" s="16">
        <f ca="1">VLOOKUP(Table3[[#This Row],[PRODUCT ID]],Table1[[PRODUCT]:[SELLING PRICE]],5,FALSE)</f>
        <v>187.42703762411585</v>
      </c>
      <c r="L67" s="16">
        <f ca="1">J67*Table3[[#This Row],[QUANTITY]]</f>
        <v>660</v>
      </c>
      <c r="M67" s="16">
        <f ca="1">K67*Table3[[#This Row],[QUANTITY]]*(1-Table3[[#This Row],[DISCOUNT %]])</f>
        <v>1033.1297851833201</v>
      </c>
      <c r="N67" s="3">
        <f>DAY(Table3[[#This Row],[DATE]])</f>
        <v>7</v>
      </c>
      <c r="O67" s="3" t="str">
        <f>TEXT(Table3[[#This Row],[DATE]],"mmm")</f>
        <v>Mar</v>
      </c>
      <c r="P67" s="3">
        <f>YEAR(Table3[[#This Row],[DATE]])</f>
        <v>2021</v>
      </c>
    </row>
    <row r="68" spans="1:16" x14ac:dyDescent="0.3">
      <c r="A68" s="6">
        <v>44263</v>
      </c>
      <c r="B68" s="7" t="s">
        <v>1119</v>
      </c>
      <c r="C68" s="9">
        <f t="shared" ca="1" si="2"/>
        <v>2</v>
      </c>
      <c r="D68" s="9" t="s">
        <v>2117</v>
      </c>
      <c r="E68" s="9" t="s">
        <v>2116</v>
      </c>
      <c r="F68" s="10">
        <f t="shared" ca="1" si="3"/>
        <v>9.1463000081119877E-2</v>
      </c>
      <c r="G68" s="3" t="str">
        <f>VLOOKUP(Table3[[#This Row],[PRODUCT ID]],Table1[[PRODUCT]:[SELLING PRICE]],1,FALSE)</f>
        <v>Product67</v>
      </c>
      <c r="H68" s="3" t="str">
        <f>VLOOKUP(Table3[[#This Row],[PRODUCT ID]],Table1[[PRODUCT]:[SELLING PRICE]],2,FALSE)</f>
        <v>Category4</v>
      </c>
      <c r="I68" s="3" t="str">
        <f>VLOOKUP(Table3[[#This Row],[PRODUCT ID]],Table1[[PRODUCT]:[SELLING PRICE]],3,FALSE)</f>
        <v>Kg</v>
      </c>
      <c r="J68" s="16">
        <f ca="1">VLOOKUP(Table3[[#This Row],[PRODUCT ID]],Table1[[PRODUCT]:[SELLING PRICE]],4,FALSE)</f>
        <v>133</v>
      </c>
      <c r="K68" s="16">
        <f ca="1">VLOOKUP(Table3[[#This Row],[PRODUCT ID]],Table1[[PRODUCT]:[SELLING PRICE]],5,FALSE)</f>
        <v>198.58991227940237</v>
      </c>
      <c r="L68" s="16">
        <f ca="1">J68*Table3[[#This Row],[QUANTITY]]</f>
        <v>266</v>
      </c>
      <c r="M68" s="16">
        <f ca="1">K68*Table3[[#This Row],[QUANTITY]]*(1-Table3[[#This Row],[DISCOUNT %]])</f>
        <v>360.85256623296362</v>
      </c>
      <c r="N68" s="3">
        <f>DAY(Table3[[#This Row],[DATE]])</f>
        <v>8</v>
      </c>
      <c r="O68" s="3" t="str">
        <f>TEXT(Table3[[#This Row],[DATE]],"mmm")</f>
        <v>Mar</v>
      </c>
      <c r="P68" s="3">
        <f>YEAR(Table3[[#This Row],[DATE]])</f>
        <v>2021</v>
      </c>
    </row>
    <row r="69" spans="1:16" x14ac:dyDescent="0.3">
      <c r="A69" s="6">
        <v>44264</v>
      </c>
      <c r="B69" s="7" t="s">
        <v>1120</v>
      </c>
      <c r="C69" s="9">
        <f t="shared" ca="1" si="2"/>
        <v>6</v>
      </c>
      <c r="D69" s="9" t="s">
        <v>2115</v>
      </c>
      <c r="E69" s="9" t="s">
        <v>2116</v>
      </c>
      <c r="F69" s="10">
        <f t="shared" ca="1" si="3"/>
        <v>5.4495772584771868E-2</v>
      </c>
      <c r="G69" s="3" t="str">
        <f>VLOOKUP(Table3[[#This Row],[PRODUCT ID]],Table1[[PRODUCT]:[SELLING PRICE]],1,FALSE)</f>
        <v>Product68</v>
      </c>
      <c r="H69" s="3" t="str">
        <f>VLOOKUP(Table3[[#This Row],[PRODUCT ID]],Table1[[PRODUCT]:[SELLING PRICE]],2,FALSE)</f>
        <v>Category5</v>
      </c>
      <c r="I69" s="3" t="str">
        <f>VLOOKUP(Table3[[#This Row],[PRODUCT ID]],Table1[[PRODUCT]:[SELLING PRICE]],3,FALSE)</f>
        <v>Kg</v>
      </c>
      <c r="J69" s="16">
        <f ca="1">VLOOKUP(Table3[[#This Row],[PRODUCT ID]],Table1[[PRODUCT]:[SELLING PRICE]],4,FALSE)</f>
        <v>77</v>
      </c>
      <c r="K69" s="16">
        <f ca="1">VLOOKUP(Table3[[#This Row],[PRODUCT ID]],Table1[[PRODUCT]:[SELLING PRICE]],5,FALSE)</f>
        <v>238.61722274898486</v>
      </c>
      <c r="L69" s="16">
        <f ca="1">J69*Table3[[#This Row],[QUANTITY]]</f>
        <v>462</v>
      </c>
      <c r="M69" s="16">
        <f ca="1">K69*Table3[[#This Row],[QUANTITY]]*(1-Table3[[#This Row],[DISCOUNT %]])</f>
        <v>1353.6815570594779</v>
      </c>
      <c r="N69" s="3">
        <f>DAY(Table3[[#This Row],[DATE]])</f>
        <v>9</v>
      </c>
      <c r="O69" s="3" t="str">
        <f>TEXT(Table3[[#This Row],[DATE]],"mmm")</f>
        <v>Mar</v>
      </c>
      <c r="P69" s="3">
        <f>YEAR(Table3[[#This Row],[DATE]])</f>
        <v>2021</v>
      </c>
    </row>
    <row r="70" spans="1:16" x14ac:dyDescent="0.3">
      <c r="A70" s="6">
        <v>44265</v>
      </c>
      <c r="B70" s="7" t="s">
        <v>1121</v>
      </c>
      <c r="C70" s="9">
        <f t="shared" ca="1" si="2"/>
        <v>1</v>
      </c>
      <c r="D70" s="9" t="s">
        <v>2115</v>
      </c>
      <c r="E70" s="9" t="s">
        <v>2118</v>
      </c>
      <c r="F70" s="10">
        <f t="shared" ca="1" si="3"/>
        <v>4.4717750256463143E-2</v>
      </c>
      <c r="G70" s="3" t="str">
        <f>VLOOKUP(Table3[[#This Row],[PRODUCT ID]],Table1[[PRODUCT]:[SELLING PRICE]],1,FALSE)</f>
        <v>Product69</v>
      </c>
      <c r="H70" s="3" t="str">
        <f>VLOOKUP(Table3[[#This Row],[PRODUCT ID]],Table1[[PRODUCT]:[SELLING PRICE]],2,FALSE)</f>
        <v>Category1</v>
      </c>
      <c r="I70" s="3" t="str">
        <f>VLOOKUP(Table3[[#This Row],[PRODUCT ID]],Table1[[PRODUCT]:[SELLING PRICE]],3,FALSE)</f>
        <v>Lt</v>
      </c>
      <c r="J70" s="16">
        <f ca="1">VLOOKUP(Table3[[#This Row],[PRODUCT ID]],Table1[[PRODUCT]:[SELLING PRICE]],4,FALSE)</f>
        <v>186</v>
      </c>
      <c r="K70" s="16">
        <f ca="1">VLOOKUP(Table3[[#This Row],[PRODUCT ID]],Table1[[PRODUCT]:[SELLING PRICE]],5,FALSE)</f>
        <v>268.25669805174437</v>
      </c>
      <c r="L70" s="16">
        <f ca="1">J70*Table3[[#This Row],[QUANTITY]]</f>
        <v>186</v>
      </c>
      <c r="M70" s="16">
        <f ca="1">K70*Table3[[#This Row],[QUANTITY]]*(1-Table3[[#This Row],[DISCOUNT %]])</f>
        <v>256.26086202364303</v>
      </c>
      <c r="N70" s="3">
        <f>DAY(Table3[[#This Row],[DATE]])</f>
        <v>10</v>
      </c>
      <c r="O70" s="3" t="str">
        <f>TEXT(Table3[[#This Row],[DATE]],"mmm")</f>
        <v>Mar</v>
      </c>
      <c r="P70" s="3">
        <f>YEAR(Table3[[#This Row],[DATE]])</f>
        <v>2021</v>
      </c>
    </row>
    <row r="71" spans="1:16" x14ac:dyDescent="0.3">
      <c r="A71" s="6">
        <v>44266</v>
      </c>
      <c r="B71" s="7" t="s">
        <v>1122</v>
      </c>
      <c r="C71" s="9">
        <f t="shared" ca="1" si="2"/>
        <v>12</v>
      </c>
      <c r="D71" s="9" t="s">
        <v>2115</v>
      </c>
      <c r="E71" s="9" t="s">
        <v>2116</v>
      </c>
      <c r="F71" s="10">
        <f t="shared" ca="1" si="3"/>
        <v>9.1839228053162025E-2</v>
      </c>
      <c r="G71" s="3" t="str">
        <f>VLOOKUP(Table3[[#This Row],[PRODUCT ID]],Table1[[PRODUCT]:[SELLING PRICE]],1,FALSE)</f>
        <v>Product70</v>
      </c>
      <c r="H71" s="3" t="str">
        <f>VLOOKUP(Table3[[#This Row],[PRODUCT ID]],Table1[[PRODUCT]:[SELLING PRICE]],2,FALSE)</f>
        <v>Category2</v>
      </c>
      <c r="I71" s="3" t="str">
        <f>VLOOKUP(Table3[[#This Row],[PRODUCT ID]],Table1[[PRODUCT]:[SELLING PRICE]],3,FALSE)</f>
        <v>Kg</v>
      </c>
      <c r="J71" s="16">
        <f ca="1">VLOOKUP(Table3[[#This Row],[PRODUCT ID]],Table1[[PRODUCT]:[SELLING PRICE]],4,FALSE)</f>
        <v>90</v>
      </c>
      <c r="K71" s="16">
        <f ca="1">VLOOKUP(Table3[[#This Row],[PRODUCT ID]],Table1[[PRODUCT]:[SELLING PRICE]],5,FALSE)</f>
        <v>72.876573276256124</v>
      </c>
      <c r="L71" s="16">
        <f ca="1">J71*Table3[[#This Row],[QUANTITY]]</f>
        <v>1080</v>
      </c>
      <c r="M71" s="16">
        <f ca="1">K71*Table3[[#This Row],[QUANTITY]]*(1-Table3[[#This Row],[DISCOUNT %]])</f>
        <v>794.20374052086083</v>
      </c>
      <c r="N71" s="3">
        <f>DAY(Table3[[#This Row],[DATE]])</f>
        <v>11</v>
      </c>
      <c r="O71" s="3" t="str">
        <f>TEXT(Table3[[#This Row],[DATE]],"mmm")</f>
        <v>Mar</v>
      </c>
      <c r="P71" s="3">
        <f>YEAR(Table3[[#This Row],[DATE]])</f>
        <v>2021</v>
      </c>
    </row>
    <row r="72" spans="1:16" x14ac:dyDescent="0.3">
      <c r="A72" s="6">
        <v>44267</v>
      </c>
      <c r="B72" s="7" t="s">
        <v>1123</v>
      </c>
      <c r="C72" s="9">
        <f t="shared" ca="1" si="2"/>
        <v>13</v>
      </c>
      <c r="D72" s="9" t="s">
        <v>2116</v>
      </c>
      <c r="E72" s="9" t="s">
        <v>2116</v>
      </c>
      <c r="F72" s="10">
        <f t="shared" ca="1" si="3"/>
        <v>1.8110080417326212E-2</v>
      </c>
      <c r="G72" s="3" t="str">
        <f>VLOOKUP(Table3[[#This Row],[PRODUCT ID]],Table1[[PRODUCT]:[SELLING PRICE]],1,FALSE)</f>
        <v>Product71</v>
      </c>
      <c r="H72" s="3" t="str">
        <f>VLOOKUP(Table3[[#This Row],[PRODUCT ID]],Table1[[PRODUCT]:[SELLING PRICE]],2,FALSE)</f>
        <v>Category3</v>
      </c>
      <c r="I72" s="3" t="str">
        <f>VLOOKUP(Table3[[#This Row],[PRODUCT ID]],Table1[[PRODUCT]:[SELLING PRICE]],3,FALSE)</f>
        <v>Lt</v>
      </c>
      <c r="J72" s="16">
        <f ca="1">VLOOKUP(Table3[[#This Row],[PRODUCT ID]],Table1[[PRODUCT]:[SELLING PRICE]],4,FALSE)</f>
        <v>24</v>
      </c>
      <c r="K72" s="16">
        <f ca="1">VLOOKUP(Table3[[#This Row],[PRODUCT ID]],Table1[[PRODUCT]:[SELLING PRICE]],5,FALSE)</f>
        <v>42.205180471575424</v>
      </c>
      <c r="L72" s="16">
        <f ca="1">J72*Table3[[#This Row],[QUANTITY]]</f>
        <v>312</v>
      </c>
      <c r="M72" s="16">
        <f ca="1">K72*Table3[[#This Row],[QUANTITY]]*(1-Table3[[#This Row],[DISCOUNT %]])</f>
        <v>538.73093636969656</v>
      </c>
      <c r="N72" s="3">
        <f>DAY(Table3[[#This Row],[DATE]])</f>
        <v>12</v>
      </c>
      <c r="O72" s="3" t="str">
        <f>TEXT(Table3[[#This Row],[DATE]],"mmm")</f>
        <v>Mar</v>
      </c>
      <c r="P72" s="3">
        <f>YEAR(Table3[[#This Row],[DATE]])</f>
        <v>2021</v>
      </c>
    </row>
    <row r="73" spans="1:16" x14ac:dyDescent="0.3">
      <c r="A73" s="6">
        <v>44268</v>
      </c>
      <c r="B73" s="7" t="s">
        <v>1124</v>
      </c>
      <c r="C73" s="9">
        <f t="shared" ca="1" si="2"/>
        <v>12</v>
      </c>
      <c r="D73" s="9" t="s">
        <v>2116</v>
      </c>
      <c r="E73" s="9" t="s">
        <v>2116</v>
      </c>
      <c r="F73" s="10">
        <f t="shared" ca="1" si="3"/>
        <v>5.0803681522816613E-2</v>
      </c>
      <c r="G73" s="3" t="str">
        <f>VLOOKUP(Table3[[#This Row],[PRODUCT ID]],Table1[[PRODUCT]:[SELLING PRICE]],1,FALSE)</f>
        <v>Product72</v>
      </c>
      <c r="H73" s="3" t="str">
        <f>VLOOKUP(Table3[[#This Row],[PRODUCT ID]],Table1[[PRODUCT]:[SELLING PRICE]],2,FALSE)</f>
        <v>Category4</v>
      </c>
      <c r="I73" s="3" t="str">
        <f>VLOOKUP(Table3[[#This Row],[PRODUCT ID]],Table1[[PRODUCT]:[SELLING PRICE]],3,FALSE)</f>
        <v>Ft</v>
      </c>
      <c r="J73" s="16">
        <f ca="1">VLOOKUP(Table3[[#This Row],[PRODUCT ID]],Table1[[PRODUCT]:[SELLING PRICE]],4,FALSE)</f>
        <v>94</v>
      </c>
      <c r="K73" s="16">
        <f ca="1">VLOOKUP(Table3[[#This Row],[PRODUCT ID]],Table1[[PRODUCT]:[SELLING PRICE]],5,FALSE)</f>
        <v>182.24268637045375</v>
      </c>
      <c r="L73" s="16">
        <f ca="1">J73*Table3[[#This Row],[QUANTITY]]</f>
        <v>1128</v>
      </c>
      <c r="M73" s="16">
        <f ca="1">K73*Table3[[#This Row],[QUANTITY]]*(1-Table3[[#This Row],[DISCOUNT %]])</f>
        <v>2075.8090436667203</v>
      </c>
      <c r="N73" s="3">
        <f>DAY(Table3[[#This Row],[DATE]])</f>
        <v>13</v>
      </c>
      <c r="O73" s="3" t="str">
        <f>TEXT(Table3[[#This Row],[DATE]],"mmm")</f>
        <v>Mar</v>
      </c>
      <c r="P73" s="3">
        <f>YEAR(Table3[[#This Row],[DATE]])</f>
        <v>2021</v>
      </c>
    </row>
    <row r="74" spans="1:16" x14ac:dyDescent="0.3">
      <c r="A74" s="6">
        <v>44269</v>
      </c>
      <c r="B74" s="7" t="s">
        <v>1125</v>
      </c>
      <c r="C74" s="9">
        <f t="shared" ca="1" si="2"/>
        <v>12</v>
      </c>
      <c r="D74" s="9" t="s">
        <v>2116</v>
      </c>
      <c r="E74" s="9" t="s">
        <v>2116</v>
      </c>
      <c r="F74" s="10">
        <f t="shared" ca="1" si="3"/>
        <v>1.396009138293215E-2</v>
      </c>
      <c r="G74" s="3" t="str">
        <f>VLOOKUP(Table3[[#This Row],[PRODUCT ID]],Table1[[PRODUCT]:[SELLING PRICE]],1,FALSE)</f>
        <v>Product73</v>
      </c>
      <c r="H74" s="3" t="str">
        <f>VLOOKUP(Table3[[#This Row],[PRODUCT ID]],Table1[[PRODUCT]:[SELLING PRICE]],2,FALSE)</f>
        <v>Category1</v>
      </c>
      <c r="I74" s="3" t="str">
        <f>VLOOKUP(Table3[[#This Row],[PRODUCT ID]],Table1[[PRODUCT]:[SELLING PRICE]],3,FALSE)</f>
        <v>Kg</v>
      </c>
      <c r="J74" s="16">
        <f ca="1">VLOOKUP(Table3[[#This Row],[PRODUCT ID]],Table1[[PRODUCT]:[SELLING PRICE]],4,FALSE)</f>
        <v>30</v>
      </c>
      <c r="K74" s="16">
        <f ca="1">VLOOKUP(Table3[[#This Row],[PRODUCT ID]],Table1[[PRODUCT]:[SELLING PRICE]],5,FALSE)</f>
        <v>246.76087166333031</v>
      </c>
      <c r="L74" s="16">
        <f ca="1">J74*Table3[[#This Row],[QUANTITY]]</f>
        <v>360</v>
      </c>
      <c r="M74" s="16">
        <f ca="1">K74*Table3[[#This Row],[QUANTITY]]*(1-Table3[[#This Row],[DISCOUNT %]])</f>
        <v>2919.7928081421383</v>
      </c>
      <c r="N74" s="3">
        <f>DAY(Table3[[#This Row],[DATE]])</f>
        <v>14</v>
      </c>
      <c r="O74" s="3" t="str">
        <f>TEXT(Table3[[#This Row],[DATE]],"mmm")</f>
        <v>Mar</v>
      </c>
      <c r="P74" s="3">
        <f>YEAR(Table3[[#This Row],[DATE]])</f>
        <v>2021</v>
      </c>
    </row>
    <row r="75" spans="1:16" x14ac:dyDescent="0.3">
      <c r="A75" s="6">
        <v>44270</v>
      </c>
      <c r="B75" s="7" t="s">
        <v>1126</v>
      </c>
      <c r="C75" s="9">
        <f t="shared" ca="1" si="2"/>
        <v>6</v>
      </c>
      <c r="D75" s="9" t="s">
        <v>2115</v>
      </c>
      <c r="E75" s="9" t="s">
        <v>2116</v>
      </c>
      <c r="F75" s="10">
        <f t="shared" ca="1" si="3"/>
        <v>5.2924340922997665E-2</v>
      </c>
      <c r="G75" s="3" t="str">
        <f>VLOOKUP(Table3[[#This Row],[PRODUCT ID]],Table1[[PRODUCT]:[SELLING PRICE]],1,FALSE)</f>
        <v>Product74</v>
      </c>
      <c r="H75" s="3" t="str">
        <f>VLOOKUP(Table3[[#This Row],[PRODUCT ID]],Table1[[PRODUCT]:[SELLING PRICE]],2,FALSE)</f>
        <v>Category2</v>
      </c>
      <c r="I75" s="3" t="str">
        <f>VLOOKUP(Table3[[#This Row],[PRODUCT ID]],Table1[[PRODUCT]:[SELLING PRICE]],3,FALSE)</f>
        <v>No</v>
      </c>
      <c r="J75" s="16">
        <f ca="1">VLOOKUP(Table3[[#This Row],[PRODUCT ID]],Table1[[PRODUCT]:[SELLING PRICE]],4,FALSE)</f>
        <v>42</v>
      </c>
      <c r="K75" s="16">
        <f ca="1">VLOOKUP(Table3[[#This Row],[PRODUCT ID]],Table1[[PRODUCT]:[SELLING PRICE]],5,FALSE)</f>
        <v>81.134336947537506</v>
      </c>
      <c r="L75" s="16">
        <f ca="1">J75*Table3[[#This Row],[QUANTITY]]</f>
        <v>252</v>
      </c>
      <c r="M75" s="16">
        <f ca="1">K75*Table3[[#This Row],[QUANTITY]]*(1-Table3[[#This Row],[DISCOUNT %]])</f>
        <v>461.04213383018794</v>
      </c>
      <c r="N75" s="3">
        <f>DAY(Table3[[#This Row],[DATE]])</f>
        <v>15</v>
      </c>
      <c r="O75" s="3" t="str">
        <f>TEXT(Table3[[#This Row],[DATE]],"mmm")</f>
        <v>Mar</v>
      </c>
      <c r="P75" s="3">
        <f>YEAR(Table3[[#This Row],[DATE]])</f>
        <v>2021</v>
      </c>
    </row>
    <row r="76" spans="1:16" x14ac:dyDescent="0.3">
      <c r="A76" s="6">
        <v>44271</v>
      </c>
      <c r="B76" s="7" t="s">
        <v>1127</v>
      </c>
      <c r="C76" s="9">
        <f t="shared" ca="1" si="2"/>
        <v>15</v>
      </c>
      <c r="D76" s="9" t="s">
        <v>2117</v>
      </c>
      <c r="E76" s="9" t="s">
        <v>2118</v>
      </c>
      <c r="F76" s="10">
        <f t="shared" ca="1" si="3"/>
        <v>6.0992384131259292E-2</v>
      </c>
      <c r="G76" s="3" t="str">
        <f>VLOOKUP(Table3[[#This Row],[PRODUCT ID]],Table1[[PRODUCT]:[SELLING PRICE]],1,FALSE)</f>
        <v>Product75</v>
      </c>
      <c r="H76" s="3" t="str">
        <f>VLOOKUP(Table3[[#This Row],[PRODUCT ID]],Table1[[PRODUCT]:[SELLING PRICE]],2,FALSE)</f>
        <v>Category3</v>
      </c>
      <c r="I76" s="3" t="str">
        <f>VLOOKUP(Table3[[#This Row],[PRODUCT ID]],Table1[[PRODUCT]:[SELLING PRICE]],3,FALSE)</f>
        <v>No</v>
      </c>
      <c r="J76" s="16">
        <f ca="1">VLOOKUP(Table3[[#This Row],[PRODUCT ID]],Table1[[PRODUCT]:[SELLING PRICE]],4,FALSE)</f>
        <v>150</v>
      </c>
      <c r="K76" s="16">
        <f ca="1">VLOOKUP(Table3[[#This Row],[PRODUCT ID]],Table1[[PRODUCT]:[SELLING PRICE]],5,FALSE)</f>
        <v>243.06515696321995</v>
      </c>
      <c r="L76" s="16">
        <f ca="1">J76*Table3[[#This Row],[QUANTITY]]</f>
        <v>2250</v>
      </c>
      <c r="M76" s="16">
        <f ca="1">K76*Table3[[#This Row],[QUANTITY]]*(1-Table3[[#This Row],[DISCOUNT %]])</f>
        <v>3423.6005031119162</v>
      </c>
      <c r="N76" s="3">
        <f>DAY(Table3[[#This Row],[DATE]])</f>
        <v>16</v>
      </c>
      <c r="O76" s="3" t="str">
        <f>TEXT(Table3[[#This Row],[DATE]],"mmm")</f>
        <v>Mar</v>
      </c>
      <c r="P76" s="3">
        <f>YEAR(Table3[[#This Row],[DATE]])</f>
        <v>2021</v>
      </c>
    </row>
    <row r="77" spans="1:16" x14ac:dyDescent="0.3">
      <c r="A77" s="6">
        <v>44272</v>
      </c>
      <c r="B77" s="7" t="s">
        <v>1128</v>
      </c>
      <c r="C77" s="9">
        <f t="shared" ca="1" si="2"/>
        <v>8</v>
      </c>
      <c r="D77" s="9" t="s">
        <v>2117</v>
      </c>
      <c r="E77" s="9" t="s">
        <v>2118</v>
      </c>
      <c r="F77" s="10">
        <f t="shared" ca="1" si="3"/>
        <v>1.2961171423502517E-2</v>
      </c>
      <c r="G77" s="3" t="str">
        <f>VLOOKUP(Table3[[#This Row],[PRODUCT ID]],Table1[[PRODUCT]:[SELLING PRICE]],1,FALSE)</f>
        <v>Product76</v>
      </c>
      <c r="H77" s="3" t="str">
        <f>VLOOKUP(Table3[[#This Row],[PRODUCT ID]],Table1[[PRODUCT]:[SELLING PRICE]],2,FALSE)</f>
        <v>Category4</v>
      </c>
      <c r="I77" s="3" t="str">
        <f>VLOOKUP(Table3[[#This Row],[PRODUCT ID]],Table1[[PRODUCT]:[SELLING PRICE]],3,FALSE)</f>
        <v>Ft</v>
      </c>
      <c r="J77" s="16">
        <f ca="1">VLOOKUP(Table3[[#This Row],[PRODUCT ID]],Table1[[PRODUCT]:[SELLING PRICE]],4,FALSE)</f>
        <v>73</v>
      </c>
      <c r="K77" s="16">
        <f ca="1">VLOOKUP(Table3[[#This Row],[PRODUCT ID]],Table1[[PRODUCT]:[SELLING PRICE]],5,FALSE)</f>
        <v>271.65736482163516</v>
      </c>
      <c r="L77" s="16">
        <f ca="1">J77*Table3[[#This Row],[QUANTITY]]</f>
        <v>584</v>
      </c>
      <c r="M77" s="16">
        <f ca="1">K77*Table3[[#This Row],[QUANTITY]]*(1-Table3[[#This Row],[DISCOUNT %]])</f>
        <v>2145.0909371817997</v>
      </c>
      <c r="N77" s="3">
        <f>DAY(Table3[[#This Row],[DATE]])</f>
        <v>17</v>
      </c>
      <c r="O77" s="3" t="str">
        <f>TEXT(Table3[[#This Row],[DATE]],"mmm")</f>
        <v>Mar</v>
      </c>
      <c r="P77" s="3">
        <f>YEAR(Table3[[#This Row],[DATE]])</f>
        <v>2021</v>
      </c>
    </row>
    <row r="78" spans="1:16" x14ac:dyDescent="0.3">
      <c r="A78" s="6">
        <v>44273</v>
      </c>
      <c r="B78" s="7" t="s">
        <v>1129</v>
      </c>
      <c r="C78" s="9">
        <f t="shared" ca="1" si="2"/>
        <v>6</v>
      </c>
      <c r="D78" s="9" t="s">
        <v>2116</v>
      </c>
      <c r="E78" s="9" t="s">
        <v>2116</v>
      </c>
      <c r="F78" s="10">
        <f t="shared" ca="1" si="3"/>
        <v>2.3703506393750486E-2</v>
      </c>
      <c r="G78" s="3" t="str">
        <f>VLOOKUP(Table3[[#This Row],[PRODUCT ID]],Table1[[PRODUCT]:[SELLING PRICE]],1,FALSE)</f>
        <v>Product77</v>
      </c>
      <c r="H78" s="3" t="str">
        <f>VLOOKUP(Table3[[#This Row],[PRODUCT ID]],Table1[[PRODUCT]:[SELLING PRICE]],2,FALSE)</f>
        <v>Category5</v>
      </c>
      <c r="I78" s="3" t="str">
        <f>VLOOKUP(Table3[[#This Row],[PRODUCT ID]],Table1[[PRODUCT]:[SELLING PRICE]],3,FALSE)</f>
        <v>No</v>
      </c>
      <c r="J78" s="16">
        <f ca="1">VLOOKUP(Table3[[#This Row],[PRODUCT ID]],Table1[[PRODUCT]:[SELLING PRICE]],4,FALSE)</f>
        <v>180</v>
      </c>
      <c r="K78" s="16">
        <f ca="1">VLOOKUP(Table3[[#This Row],[PRODUCT ID]],Table1[[PRODUCT]:[SELLING PRICE]],5,FALSE)</f>
        <v>242.17695418445851</v>
      </c>
      <c r="L78" s="16">
        <f ca="1">J78*Table3[[#This Row],[QUANTITY]]</f>
        <v>1080</v>
      </c>
      <c r="M78" s="16">
        <f ca="1">K78*Table3[[#This Row],[QUANTITY]]*(1-Table3[[#This Row],[DISCOUNT %]])</f>
        <v>1418.619067215169</v>
      </c>
      <c r="N78" s="3">
        <f>DAY(Table3[[#This Row],[DATE]])</f>
        <v>18</v>
      </c>
      <c r="O78" s="3" t="str">
        <f>TEXT(Table3[[#This Row],[DATE]],"mmm")</f>
        <v>Mar</v>
      </c>
      <c r="P78" s="3">
        <f>YEAR(Table3[[#This Row],[DATE]])</f>
        <v>2021</v>
      </c>
    </row>
    <row r="79" spans="1:16" x14ac:dyDescent="0.3">
      <c r="A79" s="6">
        <v>44274</v>
      </c>
      <c r="B79" s="7" t="s">
        <v>1130</v>
      </c>
      <c r="C79" s="9">
        <f t="shared" ca="1" si="2"/>
        <v>5</v>
      </c>
      <c r="D79" s="9" t="s">
        <v>2116</v>
      </c>
      <c r="E79" s="9" t="s">
        <v>2116</v>
      </c>
      <c r="F79" s="10">
        <f t="shared" ca="1" si="3"/>
        <v>8.0650306671043365E-2</v>
      </c>
      <c r="G79" s="3" t="str">
        <f>VLOOKUP(Table3[[#This Row],[PRODUCT ID]],Table1[[PRODUCT]:[SELLING PRICE]],1,FALSE)</f>
        <v>Product78</v>
      </c>
      <c r="H79" s="3" t="str">
        <f>VLOOKUP(Table3[[#This Row],[PRODUCT ID]],Table1[[PRODUCT]:[SELLING PRICE]],2,FALSE)</f>
        <v>Category1</v>
      </c>
      <c r="I79" s="3" t="str">
        <f>VLOOKUP(Table3[[#This Row],[PRODUCT ID]],Table1[[PRODUCT]:[SELLING PRICE]],3,FALSE)</f>
        <v>Kg</v>
      </c>
      <c r="J79" s="16">
        <f ca="1">VLOOKUP(Table3[[#This Row],[PRODUCT ID]],Table1[[PRODUCT]:[SELLING PRICE]],4,FALSE)</f>
        <v>112</v>
      </c>
      <c r="K79" s="16">
        <f ca="1">VLOOKUP(Table3[[#This Row],[PRODUCT ID]],Table1[[PRODUCT]:[SELLING PRICE]],5,FALSE)</f>
        <v>100.73199746506216</v>
      </c>
      <c r="L79" s="16">
        <f ca="1">J79*Table3[[#This Row],[QUANTITY]]</f>
        <v>560</v>
      </c>
      <c r="M79" s="16">
        <f ca="1">K79*Table3[[#This Row],[QUANTITY]]*(1-Table3[[#This Row],[DISCOUNT %]])</f>
        <v>463.03965488959068</v>
      </c>
      <c r="N79" s="3">
        <f>DAY(Table3[[#This Row],[DATE]])</f>
        <v>19</v>
      </c>
      <c r="O79" s="3" t="str">
        <f>TEXT(Table3[[#This Row],[DATE]],"mmm")</f>
        <v>Mar</v>
      </c>
      <c r="P79" s="3">
        <f>YEAR(Table3[[#This Row],[DATE]])</f>
        <v>2021</v>
      </c>
    </row>
    <row r="80" spans="1:16" x14ac:dyDescent="0.3">
      <c r="A80" s="6">
        <v>44275</v>
      </c>
      <c r="B80" s="7" t="s">
        <v>1131</v>
      </c>
      <c r="C80" s="9">
        <f t="shared" ca="1" si="2"/>
        <v>14</v>
      </c>
      <c r="D80" s="9" t="s">
        <v>2116</v>
      </c>
      <c r="E80" s="9" t="s">
        <v>2116</v>
      </c>
      <c r="F80" s="10">
        <f t="shared" ca="1" si="3"/>
        <v>1.247430774940912E-2</v>
      </c>
      <c r="G80" s="3" t="str">
        <f>VLOOKUP(Table3[[#This Row],[PRODUCT ID]],Table1[[PRODUCT]:[SELLING PRICE]],1,FALSE)</f>
        <v>Product79</v>
      </c>
      <c r="H80" s="3" t="str">
        <f>VLOOKUP(Table3[[#This Row],[PRODUCT ID]],Table1[[PRODUCT]:[SELLING PRICE]],2,FALSE)</f>
        <v>Category2</v>
      </c>
      <c r="I80" s="3" t="str">
        <f>VLOOKUP(Table3[[#This Row],[PRODUCT ID]],Table1[[PRODUCT]:[SELLING PRICE]],3,FALSE)</f>
        <v>Kg</v>
      </c>
      <c r="J80" s="16">
        <f ca="1">VLOOKUP(Table3[[#This Row],[PRODUCT ID]],Table1[[PRODUCT]:[SELLING PRICE]],4,FALSE)</f>
        <v>60</v>
      </c>
      <c r="K80" s="16">
        <f ca="1">VLOOKUP(Table3[[#This Row],[PRODUCT ID]],Table1[[PRODUCT]:[SELLING PRICE]],5,FALSE)</f>
        <v>214.08333815971477</v>
      </c>
      <c r="L80" s="16">
        <f ca="1">J80*Table3[[#This Row],[QUANTITY]]</f>
        <v>840</v>
      </c>
      <c r="M80" s="16">
        <f ca="1">K80*Table3[[#This Row],[QUANTITY]]*(1-Table3[[#This Row],[DISCOUNT %]])</f>
        <v>2959.7791540168555</v>
      </c>
      <c r="N80" s="3">
        <f>DAY(Table3[[#This Row],[DATE]])</f>
        <v>20</v>
      </c>
      <c r="O80" s="3" t="str">
        <f>TEXT(Table3[[#This Row],[DATE]],"mmm")</f>
        <v>Mar</v>
      </c>
      <c r="P80" s="3">
        <f>YEAR(Table3[[#This Row],[DATE]])</f>
        <v>2021</v>
      </c>
    </row>
    <row r="81" spans="1:16" x14ac:dyDescent="0.3">
      <c r="A81" s="6">
        <v>44276</v>
      </c>
      <c r="B81" s="7" t="s">
        <v>1132</v>
      </c>
      <c r="C81" s="9">
        <f t="shared" ca="1" si="2"/>
        <v>4</v>
      </c>
      <c r="D81" s="9" t="s">
        <v>2116</v>
      </c>
      <c r="E81" s="9" t="s">
        <v>2116</v>
      </c>
      <c r="F81" s="10">
        <f t="shared" ca="1" si="3"/>
        <v>9.2680419105106687E-2</v>
      </c>
      <c r="G81" s="3" t="str">
        <f>VLOOKUP(Table3[[#This Row],[PRODUCT ID]],Table1[[PRODUCT]:[SELLING PRICE]],1,FALSE)</f>
        <v>Product80</v>
      </c>
      <c r="H81" s="3" t="str">
        <f>VLOOKUP(Table3[[#This Row],[PRODUCT ID]],Table1[[PRODUCT]:[SELLING PRICE]],2,FALSE)</f>
        <v>Category3</v>
      </c>
      <c r="I81" s="3" t="str">
        <f>VLOOKUP(Table3[[#This Row],[PRODUCT ID]],Table1[[PRODUCT]:[SELLING PRICE]],3,FALSE)</f>
        <v>Lt</v>
      </c>
      <c r="J81" s="16">
        <f ca="1">VLOOKUP(Table3[[#This Row],[PRODUCT ID]],Table1[[PRODUCT]:[SELLING PRICE]],4,FALSE)</f>
        <v>124</v>
      </c>
      <c r="K81" s="16">
        <f ca="1">VLOOKUP(Table3[[#This Row],[PRODUCT ID]],Table1[[PRODUCT]:[SELLING PRICE]],5,FALSE)</f>
        <v>97.576887056122303</v>
      </c>
      <c r="L81" s="16">
        <f ca="1">J81*Table3[[#This Row],[QUANTITY]]</f>
        <v>496</v>
      </c>
      <c r="M81" s="16">
        <f ca="1">K81*Table3[[#This Row],[QUANTITY]]*(1-Table3[[#This Row],[DISCOUNT %]])</f>
        <v>354.13368107515691</v>
      </c>
      <c r="N81" s="3">
        <f>DAY(Table3[[#This Row],[DATE]])</f>
        <v>21</v>
      </c>
      <c r="O81" s="3" t="str">
        <f>TEXT(Table3[[#This Row],[DATE]],"mmm")</f>
        <v>Mar</v>
      </c>
      <c r="P81" s="3">
        <f>YEAR(Table3[[#This Row],[DATE]])</f>
        <v>2021</v>
      </c>
    </row>
    <row r="82" spans="1:16" x14ac:dyDescent="0.3">
      <c r="A82" s="6">
        <v>44277</v>
      </c>
      <c r="B82" s="7" t="s">
        <v>1133</v>
      </c>
      <c r="C82" s="9">
        <f t="shared" ca="1" si="2"/>
        <v>2</v>
      </c>
      <c r="D82" s="9" t="s">
        <v>2115</v>
      </c>
      <c r="E82" s="9" t="s">
        <v>2118</v>
      </c>
      <c r="F82" s="10">
        <f t="shared" ca="1" si="3"/>
        <v>1.4224941890834465E-2</v>
      </c>
      <c r="G82" s="3" t="str">
        <f>VLOOKUP(Table3[[#This Row],[PRODUCT ID]],Table1[[PRODUCT]:[SELLING PRICE]],1,FALSE)</f>
        <v>Product81</v>
      </c>
      <c r="H82" s="3" t="str">
        <f>VLOOKUP(Table3[[#This Row],[PRODUCT ID]],Table1[[PRODUCT]:[SELLING PRICE]],2,FALSE)</f>
        <v>Category4</v>
      </c>
      <c r="I82" s="3" t="str">
        <f>VLOOKUP(Table3[[#This Row],[PRODUCT ID]],Table1[[PRODUCT]:[SELLING PRICE]],3,FALSE)</f>
        <v>Kg</v>
      </c>
      <c r="J82" s="16">
        <f ca="1">VLOOKUP(Table3[[#This Row],[PRODUCT ID]],Table1[[PRODUCT]:[SELLING PRICE]],4,FALSE)</f>
        <v>221</v>
      </c>
      <c r="K82" s="16">
        <f ca="1">VLOOKUP(Table3[[#This Row],[PRODUCT ID]],Table1[[PRODUCT]:[SELLING PRICE]],5,FALSE)</f>
        <v>104.44119135880096</v>
      </c>
      <c r="L82" s="16">
        <f ca="1">J82*Table3[[#This Row],[QUANTITY]]</f>
        <v>442</v>
      </c>
      <c r="M82" s="16">
        <f ca="1">K82*Table3[[#This Row],[QUANTITY]]*(1-Table3[[#This Row],[DISCOUNT %]])</f>
        <v>205.91104296142501</v>
      </c>
      <c r="N82" s="3">
        <f>DAY(Table3[[#This Row],[DATE]])</f>
        <v>22</v>
      </c>
      <c r="O82" s="3" t="str">
        <f>TEXT(Table3[[#This Row],[DATE]],"mmm")</f>
        <v>Mar</v>
      </c>
      <c r="P82" s="3">
        <f>YEAR(Table3[[#This Row],[DATE]])</f>
        <v>2021</v>
      </c>
    </row>
    <row r="83" spans="1:16" x14ac:dyDescent="0.3">
      <c r="A83" s="6">
        <v>44278</v>
      </c>
      <c r="B83" s="7" t="s">
        <v>1134</v>
      </c>
      <c r="C83" s="9">
        <f t="shared" ca="1" si="2"/>
        <v>5</v>
      </c>
      <c r="D83" s="9" t="s">
        <v>2116</v>
      </c>
      <c r="E83" s="9" t="s">
        <v>2116</v>
      </c>
      <c r="F83" s="10">
        <f t="shared" ca="1" si="3"/>
        <v>5.6082264437067368E-2</v>
      </c>
      <c r="G83" s="3" t="str">
        <f>VLOOKUP(Table3[[#This Row],[PRODUCT ID]],Table1[[PRODUCT]:[SELLING PRICE]],1,FALSE)</f>
        <v>Product82</v>
      </c>
      <c r="H83" s="3" t="str">
        <f>VLOOKUP(Table3[[#This Row],[PRODUCT ID]],Table1[[PRODUCT]:[SELLING PRICE]],2,FALSE)</f>
        <v>Category5</v>
      </c>
      <c r="I83" s="3" t="str">
        <f>VLOOKUP(Table3[[#This Row],[PRODUCT ID]],Table1[[PRODUCT]:[SELLING PRICE]],3,FALSE)</f>
        <v>Lt</v>
      </c>
      <c r="J83" s="16">
        <f ca="1">VLOOKUP(Table3[[#This Row],[PRODUCT ID]],Table1[[PRODUCT]:[SELLING PRICE]],4,FALSE)</f>
        <v>218</v>
      </c>
      <c r="K83" s="16">
        <f ca="1">VLOOKUP(Table3[[#This Row],[PRODUCT ID]],Table1[[PRODUCT]:[SELLING PRICE]],5,FALSE)</f>
        <v>147.5972668918221</v>
      </c>
      <c r="L83" s="16">
        <f ca="1">J83*Table3[[#This Row],[QUANTITY]]</f>
        <v>1090</v>
      </c>
      <c r="M83" s="16">
        <f ca="1">K83*Table3[[#This Row],[QUANTITY]]*(1-Table3[[#This Row],[DISCOUNT %]])</f>
        <v>696.59838969903262</v>
      </c>
      <c r="N83" s="3">
        <f>DAY(Table3[[#This Row],[DATE]])</f>
        <v>23</v>
      </c>
      <c r="O83" s="3" t="str">
        <f>TEXT(Table3[[#This Row],[DATE]],"mmm")</f>
        <v>Mar</v>
      </c>
      <c r="P83" s="3">
        <f>YEAR(Table3[[#This Row],[DATE]])</f>
        <v>2021</v>
      </c>
    </row>
    <row r="84" spans="1:16" x14ac:dyDescent="0.3">
      <c r="A84" s="6">
        <v>44279</v>
      </c>
      <c r="B84" s="7" t="s">
        <v>1135</v>
      </c>
      <c r="C84" s="9">
        <f t="shared" ca="1" si="2"/>
        <v>9</v>
      </c>
      <c r="D84" s="9" t="s">
        <v>2117</v>
      </c>
      <c r="E84" s="9" t="s">
        <v>2116</v>
      </c>
      <c r="F84" s="10">
        <f t="shared" ca="1" si="3"/>
        <v>4.6959616128400251E-2</v>
      </c>
      <c r="G84" s="3" t="str">
        <f>VLOOKUP(Table3[[#This Row],[PRODUCT ID]],Table1[[PRODUCT]:[SELLING PRICE]],1,FALSE)</f>
        <v>Product83</v>
      </c>
      <c r="H84" s="3" t="str">
        <f>VLOOKUP(Table3[[#This Row],[PRODUCT ID]],Table1[[PRODUCT]:[SELLING PRICE]],2,FALSE)</f>
        <v>Category1</v>
      </c>
      <c r="I84" s="3" t="str">
        <f>VLOOKUP(Table3[[#This Row],[PRODUCT ID]],Table1[[PRODUCT]:[SELLING PRICE]],3,FALSE)</f>
        <v>Ft</v>
      </c>
      <c r="J84" s="16">
        <f ca="1">VLOOKUP(Table3[[#This Row],[PRODUCT ID]],Table1[[PRODUCT]:[SELLING PRICE]],4,FALSE)</f>
        <v>12</v>
      </c>
      <c r="K84" s="16">
        <f ca="1">VLOOKUP(Table3[[#This Row],[PRODUCT ID]],Table1[[PRODUCT]:[SELLING PRICE]],5,FALSE)</f>
        <v>222.25555577402881</v>
      </c>
      <c r="L84" s="16">
        <f ca="1">J84*Table3[[#This Row],[QUANTITY]]</f>
        <v>108</v>
      </c>
      <c r="M84" s="16">
        <f ca="1">K84*Table3[[#This Row],[QUANTITY]]*(1-Table3[[#This Row],[DISCOUNT %]])</f>
        <v>1906.3666817322855</v>
      </c>
      <c r="N84" s="3">
        <f>DAY(Table3[[#This Row],[DATE]])</f>
        <v>24</v>
      </c>
      <c r="O84" s="3" t="str">
        <f>TEXT(Table3[[#This Row],[DATE]],"mmm")</f>
        <v>Mar</v>
      </c>
      <c r="P84" s="3">
        <f>YEAR(Table3[[#This Row],[DATE]])</f>
        <v>2021</v>
      </c>
    </row>
    <row r="85" spans="1:16" x14ac:dyDescent="0.3">
      <c r="A85" s="6">
        <v>44280</v>
      </c>
      <c r="B85" s="7" t="s">
        <v>1136</v>
      </c>
      <c r="C85" s="9">
        <f t="shared" ca="1" si="2"/>
        <v>14</v>
      </c>
      <c r="D85" s="9" t="s">
        <v>2115</v>
      </c>
      <c r="E85" s="9" t="s">
        <v>2116</v>
      </c>
      <c r="F85" s="10">
        <f t="shared" ca="1" si="3"/>
        <v>6.124560320145115E-2</v>
      </c>
      <c r="G85" s="3" t="str">
        <f>VLOOKUP(Table3[[#This Row],[PRODUCT ID]],Table1[[PRODUCT]:[SELLING PRICE]],1,FALSE)</f>
        <v>Product84</v>
      </c>
      <c r="H85" s="3" t="str">
        <f>VLOOKUP(Table3[[#This Row],[PRODUCT ID]],Table1[[PRODUCT]:[SELLING PRICE]],2,FALSE)</f>
        <v>Category2</v>
      </c>
      <c r="I85" s="3" t="str">
        <f>VLOOKUP(Table3[[#This Row],[PRODUCT ID]],Table1[[PRODUCT]:[SELLING PRICE]],3,FALSE)</f>
        <v>Kg</v>
      </c>
      <c r="J85" s="16">
        <f ca="1">VLOOKUP(Table3[[#This Row],[PRODUCT ID]],Table1[[PRODUCT]:[SELLING PRICE]],4,FALSE)</f>
        <v>130</v>
      </c>
      <c r="K85" s="16">
        <f ca="1">VLOOKUP(Table3[[#This Row],[PRODUCT ID]],Table1[[PRODUCT]:[SELLING PRICE]],5,FALSE)</f>
        <v>114.69796433270436</v>
      </c>
      <c r="L85" s="16">
        <f ca="1">J85*Table3[[#This Row],[QUANTITY]]</f>
        <v>1820</v>
      </c>
      <c r="M85" s="16">
        <f ca="1">K85*Table3[[#This Row],[QUANTITY]]*(1-Table3[[#This Row],[DISCOUNT %]])</f>
        <v>1507.4250564963709</v>
      </c>
      <c r="N85" s="3">
        <f>DAY(Table3[[#This Row],[DATE]])</f>
        <v>25</v>
      </c>
      <c r="O85" s="3" t="str">
        <f>TEXT(Table3[[#This Row],[DATE]],"mmm")</f>
        <v>Mar</v>
      </c>
      <c r="P85" s="3">
        <f>YEAR(Table3[[#This Row],[DATE]])</f>
        <v>2021</v>
      </c>
    </row>
    <row r="86" spans="1:16" x14ac:dyDescent="0.3">
      <c r="A86" s="6">
        <v>44281</v>
      </c>
      <c r="B86" s="7" t="s">
        <v>1137</v>
      </c>
      <c r="C86" s="9">
        <f t="shared" ca="1" si="2"/>
        <v>2</v>
      </c>
      <c r="D86" s="9" t="s">
        <v>2115</v>
      </c>
      <c r="E86" s="9" t="s">
        <v>2116</v>
      </c>
      <c r="F86" s="10">
        <f t="shared" ca="1" si="3"/>
        <v>6.3970334463454556E-2</v>
      </c>
      <c r="G86" s="3" t="str">
        <f>VLOOKUP(Table3[[#This Row],[PRODUCT ID]],Table1[[PRODUCT]:[SELLING PRICE]],1,FALSE)</f>
        <v>Product85</v>
      </c>
      <c r="H86" s="3" t="str">
        <f>VLOOKUP(Table3[[#This Row],[PRODUCT ID]],Table1[[PRODUCT]:[SELLING PRICE]],2,FALSE)</f>
        <v>Category3</v>
      </c>
      <c r="I86" s="3" t="str">
        <f>VLOOKUP(Table3[[#This Row],[PRODUCT ID]],Table1[[PRODUCT]:[SELLING PRICE]],3,FALSE)</f>
        <v>No</v>
      </c>
      <c r="J86" s="16">
        <f ca="1">VLOOKUP(Table3[[#This Row],[PRODUCT ID]],Table1[[PRODUCT]:[SELLING PRICE]],4,FALSE)</f>
        <v>127</v>
      </c>
      <c r="K86" s="16">
        <f ca="1">VLOOKUP(Table3[[#This Row],[PRODUCT ID]],Table1[[PRODUCT]:[SELLING PRICE]],5,FALSE)</f>
        <v>165.69376786271391</v>
      </c>
      <c r="L86" s="16">
        <f ca="1">J86*Table3[[#This Row],[QUANTITY]]</f>
        <v>254</v>
      </c>
      <c r="M86" s="16">
        <f ca="1">K86*Table3[[#This Row],[QUANTITY]]*(1-Table3[[#This Row],[DISCOUNT %]])</f>
        <v>310.1885642280522</v>
      </c>
      <c r="N86" s="3">
        <f>DAY(Table3[[#This Row],[DATE]])</f>
        <v>26</v>
      </c>
      <c r="O86" s="3" t="str">
        <f>TEXT(Table3[[#This Row],[DATE]],"mmm")</f>
        <v>Mar</v>
      </c>
      <c r="P86" s="3">
        <f>YEAR(Table3[[#This Row],[DATE]])</f>
        <v>2021</v>
      </c>
    </row>
    <row r="87" spans="1:16" x14ac:dyDescent="0.3">
      <c r="A87" s="6">
        <v>44282</v>
      </c>
      <c r="B87" s="7" t="s">
        <v>1138</v>
      </c>
      <c r="C87" s="9">
        <f t="shared" ca="1" si="2"/>
        <v>11</v>
      </c>
      <c r="D87" s="9" t="s">
        <v>2115</v>
      </c>
      <c r="E87" s="9" t="s">
        <v>2116</v>
      </c>
      <c r="F87" s="10">
        <f t="shared" ca="1" si="3"/>
        <v>6.1985794531315922E-3</v>
      </c>
      <c r="G87" s="3" t="str">
        <f>VLOOKUP(Table3[[#This Row],[PRODUCT ID]],Table1[[PRODUCT]:[SELLING PRICE]],1,FALSE)</f>
        <v>Product86</v>
      </c>
      <c r="H87" s="3" t="str">
        <f>VLOOKUP(Table3[[#This Row],[PRODUCT ID]],Table1[[PRODUCT]:[SELLING PRICE]],2,FALSE)</f>
        <v>Category4</v>
      </c>
      <c r="I87" s="3" t="str">
        <f>VLOOKUP(Table3[[#This Row],[PRODUCT ID]],Table1[[PRODUCT]:[SELLING PRICE]],3,FALSE)</f>
        <v>No</v>
      </c>
      <c r="J87" s="16">
        <f ca="1">VLOOKUP(Table3[[#This Row],[PRODUCT ID]],Table1[[PRODUCT]:[SELLING PRICE]],4,FALSE)</f>
        <v>92</v>
      </c>
      <c r="K87" s="16">
        <f ca="1">VLOOKUP(Table3[[#This Row],[PRODUCT ID]],Table1[[PRODUCT]:[SELLING PRICE]],5,FALSE)</f>
        <v>311.30017315763172</v>
      </c>
      <c r="L87" s="16">
        <f ca="1">J87*Table3[[#This Row],[QUANTITY]]</f>
        <v>1012</v>
      </c>
      <c r="M87" s="16">
        <f ca="1">K87*Table3[[#This Row],[QUANTITY]]*(1-Table3[[#This Row],[DISCOUNT %]])</f>
        <v>3403.0760973059455</v>
      </c>
      <c r="N87" s="3">
        <f>DAY(Table3[[#This Row],[DATE]])</f>
        <v>27</v>
      </c>
      <c r="O87" s="3" t="str">
        <f>TEXT(Table3[[#This Row],[DATE]],"mmm")</f>
        <v>Mar</v>
      </c>
      <c r="P87" s="3">
        <f>YEAR(Table3[[#This Row],[DATE]])</f>
        <v>2021</v>
      </c>
    </row>
    <row r="88" spans="1:16" x14ac:dyDescent="0.3">
      <c r="A88" s="6">
        <v>44283</v>
      </c>
      <c r="B88" s="7" t="s">
        <v>1139</v>
      </c>
      <c r="C88" s="9">
        <f t="shared" ca="1" si="2"/>
        <v>14</v>
      </c>
      <c r="D88" s="9" t="s">
        <v>2116</v>
      </c>
      <c r="E88" s="9" t="s">
        <v>2118</v>
      </c>
      <c r="F88" s="10">
        <f t="shared" ca="1" si="3"/>
        <v>1.2320683018890999E-3</v>
      </c>
      <c r="G88" s="3" t="str">
        <f>VLOOKUP(Table3[[#This Row],[PRODUCT ID]],Table1[[PRODUCT]:[SELLING PRICE]],1,FALSE)</f>
        <v>Product87</v>
      </c>
      <c r="H88" s="3" t="str">
        <f>VLOOKUP(Table3[[#This Row],[PRODUCT ID]],Table1[[PRODUCT]:[SELLING PRICE]],2,FALSE)</f>
        <v>Category5</v>
      </c>
      <c r="I88" s="3" t="str">
        <f>VLOOKUP(Table3[[#This Row],[PRODUCT ID]],Table1[[PRODUCT]:[SELLING PRICE]],3,FALSE)</f>
        <v>Ft</v>
      </c>
      <c r="J88" s="16">
        <f ca="1">VLOOKUP(Table3[[#This Row],[PRODUCT ID]],Table1[[PRODUCT]:[SELLING PRICE]],4,FALSE)</f>
        <v>138</v>
      </c>
      <c r="K88" s="16">
        <f ca="1">VLOOKUP(Table3[[#This Row],[PRODUCT ID]],Table1[[PRODUCT]:[SELLING PRICE]],5,FALSE)</f>
        <v>37.801449875201385</v>
      </c>
      <c r="L88" s="16">
        <f ca="1">J88*Table3[[#This Row],[QUANTITY]]</f>
        <v>1932</v>
      </c>
      <c r="M88" s="16">
        <f ca="1">K88*Table3[[#This Row],[QUANTITY]]*(1-Table3[[#This Row],[DISCOUNT %]])</f>
        <v>528.56826269862574</v>
      </c>
      <c r="N88" s="3">
        <f>DAY(Table3[[#This Row],[DATE]])</f>
        <v>28</v>
      </c>
      <c r="O88" s="3" t="str">
        <f>TEXT(Table3[[#This Row],[DATE]],"mmm")</f>
        <v>Mar</v>
      </c>
      <c r="P88" s="3">
        <f>YEAR(Table3[[#This Row],[DATE]])</f>
        <v>2021</v>
      </c>
    </row>
    <row r="89" spans="1:16" x14ac:dyDescent="0.3">
      <c r="A89" s="6">
        <v>44284</v>
      </c>
      <c r="B89" s="7" t="s">
        <v>1140</v>
      </c>
      <c r="C89" s="9">
        <f t="shared" ca="1" si="2"/>
        <v>7</v>
      </c>
      <c r="D89" s="9" t="s">
        <v>2116</v>
      </c>
      <c r="E89" s="9" t="s">
        <v>2118</v>
      </c>
      <c r="F89" s="10">
        <f t="shared" ca="1" si="3"/>
        <v>3.6594345053772584E-2</v>
      </c>
      <c r="G89" s="3" t="str">
        <f>VLOOKUP(Table3[[#This Row],[PRODUCT ID]],Table1[[PRODUCT]:[SELLING PRICE]],1,FALSE)</f>
        <v>Product88</v>
      </c>
      <c r="H89" s="3" t="str">
        <f>VLOOKUP(Table3[[#This Row],[PRODUCT ID]],Table1[[PRODUCT]:[SELLING PRICE]],2,FALSE)</f>
        <v>Category1</v>
      </c>
      <c r="I89" s="3" t="str">
        <f>VLOOKUP(Table3[[#This Row],[PRODUCT ID]],Table1[[PRODUCT]:[SELLING PRICE]],3,FALSE)</f>
        <v>No</v>
      </c>
      <c r="J89" s="16">
        <f ca="1">VLOOKUP(Table3[[#This Row],[PRODUCT ID]],Table1[[PRODUCT]:[SELLING PRICE]],4,FALSE)</f>
        <v>124</v>
      </c>
      <c r="K89" s="16">
        <f ca="1">VLOOKUP(Table3[[#This Row],[PRODUCT ID]],Table1[[PRODUCT]:[SELLING PRICE]],5,FALSE)</f>
        <v>172.11629054996411</v>
      </c>
      <c r="L89" s="16">
        <f ca="1">J89*Table3[[#This Row],[QUANTITY]]</f>
        <v>868</v>
      </c>
      <c r="M89" s="16">
        <f ca="1">K89*Table3[[#This Row],[QUANTITY]]*(1-Table3[[#This Row],[DISCOUNT %]])</f>
        <v>1160.7246533694233</v>
      </c>
      <c r="N89" s="3">
        <f>DAY(Table3[[#This Row],[DATE]])</f>
        <v>29</v>
      </c>
      <c r="O89" s="3" t="str">
        <f>TEXT(Table3[[#This Row],[DATE]],"mmm")</f>
        <v>Mar</v>
      </c>
      <c r="P89" s="3">
        <f>YEAR(Table3[[#This Row],[DATE]])</f>
        <v>2021</v>
      </c>
    </row>
    <row r="90" spans="1:16" x14ac:dyDescent="0.3">
      <c r="A90" s="6">
        <v>44285</v>
      </c>
      <c r="B90" s="7" t="s">
        <v>1141</v>
      </c>
      <c r="C90" s="9">
        <f t="shared" ca="1" si="2"/>
        <v>12</v>
      </c>
      <c r="D90" s="9" t="s">
        <v>2116</v>
      </c>
      <c r="E90" s="9" t="s">
        <v>2116</v>
      </c>
      <c r="F90" s="10">
        <f t="shared" ca="1" si="3"/>
        <v>2.0591990344905855E-2</v>
      </c>
      <c r="G90" s="3" t="str">
        <f>VLOOKUP(Table3[[#This Row],[PRODUCT ID]],Table1[[PRODUCT]:[SELLING PRICE]],1,FALSE)</f>
        <v>Product89</v>
      </c>
      <c r="H90" s="3" t="str">
        <f>VLOOKUP(Table3[[#This Row],[PRODUCT ID]],Table1[[PRODUCT]:[SELLING PRICE]],2,FALSE)</f>
        <v>Category2</v>
      </c>
      <c r="I90" s="3" t="str">
        <f>VLOOKUP(Table3[[#This Row],[PRODUCT ID]],Table1[[PRODUCT]:[SELLING PRICE]],3,FALSE)</f>
        <v>Kg</v>
      </c>
      <c r="J90" s="16">
        <f ca="1">VLOOKUP(Table3[[#This Row],[PRODUCT ID]],Table1[[PRODUCT]:[SELLING PRICE]],4,FALSE)</f>
        <v>210</v>
      </c>
      <c r="K90" s="16">
        <f ca="1">VLOOKUP(Table3[[#This Row],[PRODUCT ID]],Table1[[PRODUCT]:[SELLING PRICE]],5,FALSE)</f>
        <v>163.40617119395372</v>
      </c>
      <c r="L90" s="16">
        <f ca="1">J90*Table3[[#This Row],[QUANTITY]]</f>
        <v>2520</v>
      </c>
      <c r="M90" s="16">
        <f ca="1">K90*Table3[[#This Row],[QUANTITY]]*(1-Table3[[#This Row],[DISCOUNT %]])</f>
        <v>1920.4957547331576</v>
      </c>
      <c r="N90" s="3">
        <f>DAY(Table3[[#This Row],[DATE]])</f>
        <v>30</v>
      </c>
      <c r="O90" s="3" t="str">
        <f>TEXT(Table3[[#This Row],[DATE]],"mmm")</f>
        <v>Mar</v>
      </c>
      <c r="P90" s="3">
        <f>YEAR(Table3[[#This Row],[DATE]])</f>
        <v>2021</v>
      </c>
    </row>
    <row r="91" spans="1:16" x14ac:dyDescent="0.3">
      <c r="A91" s="6">
        <v>44286</v>
      </c>
      <c r="B91" s="7" t="s">
        <v>1142</v>
      </c>
      <c r="C91" s="9">
        <f t="shared" ca="1" si="2"/>
        <v>15</v>
      </c>
      <c r="D91" s="9" t="s">
        <v>2115</v>
      </c>
      <c r="E91" s="9" t="s">
        <v>2116</v>
      </c>
      <c r="F91" s="10">
        <f t="shared" ca="1" si="3"/>
        <v>9.2726943738940443E-2</v>
      </c>
      <c r="G91" s="3" t="str">
        <f>VLOOKUP(Table3[[#This Row],[PRODUCT ID]],Table1[[PRODUCT]:[SELLING PRICE]],1,FALSE)</f>
        <v>Product90</v>
      </c>
      <c r="H91" s="3" t="str">
        <f>VLOOKUP(Table3[[#This Row],[PRODUCT ID]],Table1[[PRODUCT]:[SELLING PRICE]],2,FALSE)</f>
        <v>Category3</v>
      </c>
      <c r="I91" s="3" t="str">
        <f>VLOOKUP(Table3[[#This Row],[PRODUCT ID]],Table1[[PRODUCT]:[SELLING PRICE]],3,FALSE)</f>
        <v>Kg</v>
      </c>
      <c r="J91" s="16">
        <f ca="1">VLOOKUP(Table3[[#This Row],[PRODUCT ID]],Table1[[PRODUCT]:[SELLING PRICE]],4,FALSE)</f>
        <v>239</v>
      </c>
      <c r="K91" s="16">
        <f ca="1">VLOOKUP(Table3[[#This Row],[PRODUCT ID]],Table1[[PRODUCT]:[SELLING PRICE]],5,FALSE)</f>
        <v>172.86019765356158</v>
      </c>
      <c r="L91" s="16">
        <f ca="1">J91*Table3[[#This Row],[QUANTITY]]</f>
        <v>3585</v>
      </c>
      <c r="M91" s="16">
        <f ca="1">K91*Table3[[#This Row],[QUANTITY]]*(1-Table3[[#This Row],[DISCOUNT %]])</f>
        <v>2352.4709974655648</v>
      </c>
      <c r="N91" s="3">
        <f>DAY(Table3[[#This Row],[DATE]])</f>
        <v>31</v>
      </c>
      <c r="O91" s="3" t="str">
        <f>TEXT(Table3[[#This Row],[DATE]],"mmm")</f>
        <v>Mar</v>
      </c>
      <c r="P91" s="3">
        <f>YEAR(Table3[[#This Row],[DATE]])</f>
        <v>2021</v>
      </c>
    </row>
    <row r="92" spans="1:16" x14ac:dyDescent="0.3">
      <c r="A92" s="6">
        <v>44287</v>
      </c>
      <c r="B92" s="7" t="s">
        <v>1143</v>
      </c>
      <c r="C92" s="9">
        <f t="shared" ca="1" si="2"/>
        <v>13</v>
      </c>
      <c r="D92" s="9" t="s">
        <v>2117</v>
      </c>
      <c r="E92" s="9" t="s">
        <v>2116</v>
      </c>
      <c r="F92" s="10">
        <f t="shared" ca="1" si="3"/>
        <v>5.8582546985908035E-4</v>
      </c>
      <c r="G92" s="3" t="str">
        <f>VLOOKUP(Table3[[#This Row],[PRODUCT ID]],Table1[[PRODUCT]:[SELLING PRICE]],1,FALSE)</f>
        <v>Product91</v>
      </c>
      <c r="H92" s="3" t="str">
        <f>VLOOKUP(Table3[[#This Row],[PRODUCT ID]],Table1[[PRODUCT]:[SELLING PRICE]],2,FALSE)</f>
        <v>Category4</v>
      </c>
      <c r="I92" s="3" t="str">
        <f>VLOOKUP(Table3[[#This Row],[PRODUCT ID]],Table1[[PRODUCT]:[SELLING PRICE]],3,FALSE)</f>
        <v>Lt</v>
      </c>
      <c r="J92" s="16">
        <f ca="1">VLOOKUP(Table3[[#This Row],[PRODUCT ID]],Table1[[PRODUCT]:[SELLING PRICE]],4,FALSE)</f>
        <v>18</v>
      </c>
      <c r="K92" s="16">
        <f ca="1">VLOOKUP(Table3[[#This Row],[PRODUCT ID]],Table1[[PRODUCT]:[SELLING PRICE]],5,FALSE)</f>
        <v>203.72681014690039</v>
      </c>
      <c r="L92" s="16">
        <f ca="1">J92*Table3[[#This Row],[QUANTITY]]</f>
        <v>234</v>
      </c>
      <c r="M92" s="16">
        <f ca="1">K92*Table3[[#This Row],[QUANTITY]]*(1-Table3[[#This Row],[DISCOUNT %]])</f>
        <v>2646.8970033041019</v>
      </c>
      <c r="N92" s="3">
        <f>DAY(Table3[[#This Row],[DATE]])</f>
        <v>1</v>
      </c>
      <c r="O92" s="3" t="str">
        <f>TEXT(Table3[[#This Row],[DATE]],"mmm")</f>
        <v>Apr</v>
      </c>
      <c r="P92" s="3">
        <f>YEAR(Table3[[#This Row],[DATE]])</f>
        <v>2021</v>
      </c>
    </row>
    <row r="93" spans="1:16" x14ac:dyDescent="0.3">
      <c r="A93" s="6">
        <v>44288</v>
      </c>
      <c r="B93" s="7" t="s">
        <v>1144</v>
      </c>
      <c r="C93" s="9">
        <f t="shared" ca="1" si="2"/>
        <v>11</v>
      </c>
      <c r="D93" s="9" t="s">
        <v>2117</v>
      </c>
      <c r="E93" s="9" t="s">
        <v>2116</v>
      </c>
      <c r="F93" s="10">
        <f t="shared" ca="1" si="3"/>
        <v>4.5225132486567468E-2</v>
      </c>
      <c r="G93" s="3" t="str">
        <f>VLOOKUP(Table3[[#This Row],[PRODUCT ID]],Table1[[PRODUCT]:[SELLING PRICE]],1,FALSE)</f>
        <v>Product92</v>
      </c>
      <c r="H93" s="3" t="str">
        <f>VLOOKUP(Table3[[#This Row],[PRODUCT ID]],Table1[[PRODUCT]:[SELLING PRICE]],2,FALSE)</f>
        <v>Category5</v>
      </c>
      <c r="I93" s="3" t="str">
        <f>VLOOKUP(Table3[[#This Row],[PRODUCT ID]],Table1[[PRODUCT]:[SELLING PRICE]],3,FALSE)</f>
        <v>Kg</v>
      </c>
      <c r="J93" s="16">
        <f ca="1">VLOOKUP(Table3[[#This Row],[PRODUCT ID]],Table1[[PRODUCT]:[SELLING PRICE]],4,FALSE)</f>
        <v>177</v>
      </c>
      <c r="K93" s="16">
        <f ca="1">VLOOKUP(Table3[[#This Row],[PRODUCT ID]],Table1[[PRODUCT]:[SELLING PRICE]],5,FALSE)</f>
        <v>196.42116323062825</v>
      </c>
      <c r="L93" s="16">
        <f ca="1">J93*Table3[[#This Row],[QUANTITY]]</f>
        <v>1947</v>
      </c>
      <c r="M93" s="16">
        <f ca="1">K93*Table3[[#This Row],[QUANTITY]]*(1-Table3[[#This Row],[DISCOUNT %]])</f>
        <v>2062.9178911039312</v>
      </c>
      <c r="N93" s="3">
        <f>DAY(Table3[[#This Row],[DATE]])</f>
        <v>2</v>
      </c>
      <c r="O93" s="3" t="str">
        <f>TEXT(Table3[[#This Row],[DATE]],"mmm")</f>
        <v>Apr</v>
      </c>
      <c r="P93" s="3">
        <f>YEAR(Table3[[#This Row],[DATE]])</f>
        <v>2021</v>
      </c>
    </row>
    <row r="94" spans="1:16" x14ac:dyDescent="0.3">
      <c r="A94" s="6">
        <v>44289</v>
      </c>
      <c r="B94" s="7" t="s">
        <v>1145</v>
      </c>
      <c r="C94" s="9">
        <f t="shared" ca="1" si="2"/>
        <v>1</v>
      </c>
      <c r="D94" s="9" t="s">
        <v>2116</v>
      </c>
      <c r="E94" s="9" t="s">
        <v>2118</v>
      </c>
      <c r="F94" s="10">
        <f t="shared" ca="1" si="3"/>
        <v>7.9127097150023931E-2</v>
      </c>
      <c r="G94" s="3" t="str">
        <f>VLOOKUP(Table3[[#This Row],[PRODUCT ID]],Table1[[PRODUCT]:[SELLING PRICE]],1,FALSE)</f>
        <v>Product93</v>
      </c>
      <c r="H94" s="3" t="str">
        <f>VLOOKUP(Table3[[#This Row],[PRODUCT ID]],Table1[[PRODUCT]:[SELLING PRICE]],2,FALSE)</f>
        <v>Category1</v>
      </c>
      <c r="I94" s="3" t="str">
        <f>VLOOKUP(Table3[[#This Row],[PRODUCT ID]],Table1[[PRODUCT]:[SELLING PRICE]],3,FALSE)</f>
        <v>Lt</v>
      </c>
      <c r="J94" s="16">
        <f ca="1">VLOOKUP(Table3[[#This Row],[PRODUCT ID]],Table1[[PRODUCT]:[SELLING PRICE]],4,FALSE)</f>
        <v>179</v>
      </c>
      <c r="K94" s="16">
        <f ca="1">VLOOKUP(Table3[[#This Row],[PRODUCT ID]],Table1[[PRODUCT]:[SELLING PRICE]],5,FALSE)</f>
        <v>218.08970688576284</v>
      </c>
      <c r="L94" s="16">
        <f ca="1">J94*Table3[[#This Row],[QUANTITY]]</f>
        <v>179</v>
      </c>
      <c r="M94" s="16">
        <f ca="1">K94*Table3[[#This Row],[QUANTITY]]*(1-Table3[[#This Row],[DISCOUNT %]])</f>
        <v>200.83290146159283</v>
      </c>
      <c r="N94" s="3">
        <f>DAY(Table3[[#This Row],[DATE]])</f>
        <v>3</v>
      </c>
      <c r="O94" s="3" t="str">
        <f>TEXT(Table3[[#This Row],[DATE]],"mmm")</f>
        <v>Apr</v>
      </c>
      <c r="P94" s="3">
        <f>YEAR(Table3[[#This Row],[DATE]])</f>
        <v>2021</v>
      </c>
    </row>
    <row r="95" spans="1:16" x14ac:dyDescent="0.3">
      <c r="A95" s="6">
        <v>44290</v>
      </c>
      <c r="B95" s="7" t="s">
        <v>1146</v>
      </c>
      <c r="C95" s="9">
        <f t="shared" ca="1" si="2"/>
        <v>12</v>
      </c>
      <c r="D95" s="9" t="s">
        <v>2116</v>
      </c>
      <c r="E95" s="9" t="s">
        <v>2116</v>
      </c>
      <c r="F95" s="10">
        <f t="shared" ca="1" si="3"/>
        <v>5.9737887761929648E-2</v>
      </c>
      <c r="G95" s="3" t="str">
        <f>VLOOKUP(Table3[[#This Row],[PRODUCT ID]],Table1[[PRODUCT]:[SELLING PRICE]],1,FALSE)</f>
        <v>Product94</v>
      </c>
      <c r="H95" s="3" t="str">
        <f>VLOOKUP(Table3[[#This Row],[PRODUCT ID]],Table1[[PRODUCT]:[SELLING PRICE]],2,FALSE)</f>
        <v>Category2</v>
      </c>
      <c r="I95" s="3" t="str">
        <f>VLOOKUP(Table3[[#This Row],[PRODUCT ID]],Table1[[PRODUCT]:[SELLING PRICE]],3,FALSE)</f>
        <v>Ft</v>
      </c>
      <c r="J95" s="16">
        <f ca="1">VLOOKUP(Table3[[#This Row],[PRODUCT ID]],Table1[[PRODUCT]:[SELLING PRICE]],4,FALSE)</f>
        <v>216</v>
      </c>
      <c r="K95" s="16">
        <f ca="1">VLOOKUP(Table3[[#This Row],[PRODUCT ID]],Table1[[PRODUCT]:[SELLING PRICE]],5,FALSE)</f>
        <v>255.46595337947855</v>
      </c>
      <c r="L95" s="16">
        <f ca="1">J95*Table3[[#This Row],[QUANTITY]]</f>
        <v>2592</v>
      </c>
      <c r="M95" s="16">
        <f ca="1">K95*Table3[[#This Row],[QUANTITY]]*(1-Table3[[#This Row],[DISCOUNT %]])</f>
        <v>2882.4594831540107</v>
      </c>
      <c r="N95" s="3">
        <f>DAY(Table3[[#This Row],[DATE]])</f>
        <v>4</v>
      </c>
      <c r="O95" s="3" t="str">
        <f>TEXT(Table3[[#This Row],[DATE]],"mmm")</f>
        <v>Apr</v>
      </c>
      <c r="P95" s="3">
        <f>YEAR(Table3[[#This Row],[DATE]])</f>
        <v>2021</v>
      </c>
    </row>
    <row r="96" spans="1:16" x14ac:dyDescent="0.3">
      <c r="A96" s="6">
        <v>44291</v>
      </c>
      <c r="B96" s="7" t="s">
        <v>1147</v>
      </c>
      <c r="C96" s="9">
        <f t="shared" ca="1" si="2"/>
        <v>11</v>
      </c>
      <c r="D96" s="9" t="s">
        <v>2116</v>
      </c>
      <c r="E96" s="9" t="s">
        <v>2116</v>
      </c>
      <c r="F96" s="10">
        <f t="shared" ca="1" si="3"/>
        <v>9.7702091015340733E-2</v>
      </c>
      <c r="G96" s="3" t="str">
        <f>VLOOKUP(Table3[[#This Row],[PRODUCT ID]],Table1[[PRODUCT]:[SELLING PRICE]],1,FALSE)</f>
        <v>Product95</v>
      </c>
      <c r="H96" s="3" t="str">
        <f>VLOOKUP(Table3[[#This Row],[PRODUCT ID]],Table1[[PRODUCT]:[SELLING PRICE]],2,FALSE)</f>
        <v>Category3</v>
      </c>
      <c r="I96" s="3" t="str">
        <f>VLOOKUP(Table3[[#This Row],[PRODUCT ID]],Table1[[PRODUCT]:[SELLING PRICE]],3,FALSE)</f>
        <v>Kg</v>
      </c>
      <c r="J96" s="16">
        <f ca="1">VLOOKUP(Table3[[#This Row],[PRODUCT ID]],Table1[[PRODUCT]:[SELLING PRICE]],4,FALSE)</f>
        <v>167</v>
      </c>
      <c r="K96" s="16">
        <f ca="1">VLOOKUP(Table3[[#This Row],[PRODUCT ID]],Table1[[PRODUCT]:[SELLING PRICE]],5,FALSE)</f>
        <v>316.95318787757191</v>
      </c>
      <c r="L96" s="16">
        <f ca="1">J96*Table3[[#This Row],[QUANTITY]]</f>
        <v>1837</v>
      </c>
      <c r="M96" s="16">
        <f ca="1">K96*Table3[[#This Row],[QUANTITY]]*(1-Table3[[#This Row],[DISCOUNT %]])</f>
        <v>3145.848185347505</v>
      </c>
      <c r="N96" s="3">
        <f>DAY(Table3[[#This Row],[DATE]])</f>
        <v>5</v>
      </c>
      <c r="O96" s="3" t="str">
        <f>TEXT(Table3[[#This Row],[DATE]],"mmm")</f>
        <v>Apr</v>
      </c>
      <c r="P96" s="3">
        <f>YEAR(Table3[[#This Row],[DATE]])</f>
        <v>2021</v>
      </c>
    </row>
    <row r="97" spans="1:16" x14ac:dyDescent="0.3">
      <c r="A97" s="6">
        <v>44292</v>
      </c>
      <c r="B97" s="7" t="s">
        <v>1148</v>
      </c>
      <c r="C97" s="9">
        <f t="shared" ca="1" si="2"/>
        <v>4</v>
      </c>
      <c r="D97" s="9" t="s">
        <v>2116</v>
      </c>
      <c r="E97" s="9" t="s">
        <v>2116</v>
      </c>
      <c r="F97" s="10">
        <f t="shared" ca="1" si="3"/>
        <v>1.9967261019797924E-2</v>
      </c>
      <c r="G97" s="3" t="str">
        <f>VLOOKUP(Table3[[#This Row],[PRODUCT ID]],Table1[[PRODUCT]:[SELLING PRICE]],1,FALSE)</f>
        <v>Product96</v>
      </c>
      <c r="H97" s="3" t="str">
        <f>VLOOKUP(Table3[[#This Row],[PRODUCT ID]],Table1[[PRODUCT]:[SELLING PRICE]],2,FALSE)</f>
        <v>Category4</v>
      </c>
      <c r="I97" s="3" t="str">
        <f>VLOOKUP(Table3[[#This Row],[PRODUCT ID]],Table1[[PRODUCT]:[SELLING PRICE]],3,FALSE)</f>
        <v>No</v>
      </c>
      <c r="J97" s="16">
        <f ca="1">VLOOKUP(Table3[[#This Row],[PRODUCT ID]],Table1[[PRODUCT]:[SELLING PRICE]],4,FALSE)</f>
        <v>137</v>
      </c>
      <c r="K97" s="16">
        <f ca="1">VLOOKUP(Table3[[#This Row],[PRODUCT ID]],Table1[[PRODUCT]:[SELLING PRICE]],5,FALSE)</f>
        <v>89.849883032528624</v>
      </c>
      <c r="L97" s="16">
        <f ca="1">J97*Table3[[#This Row],[QUANTITY]]</f>
        <v>548</v>
      </c>
      <c r="M97" s="16">
        <f ca="1">K97*Table3[[#This Row],[QUANTITY]]*(1-Table3[[#This Row],[DISCOUNT %]])</f>
        <v>352.22330786167925</v>
      </c>
      <c r="N97" s="3">
        <f>DAY(Table3[[#This Row],[DATE]])</f>
        <v>6</v>
      </c>
      <c r="O97" s="3" t="str">
        <f>TEXT(Table3[[#This Row],[DATE]],"mmm")</f>
        <v>Apr</v>
      </c>
      <c r="P97" s="3">
        <f>YEAR(Table3[[#This Row],[DATE]])</f>
        <v>2021</v>
      </c>
    </row>
    <row r="98" spans="1:16" x14ac:dyDescent="0.3">
      <c r="A98" s="6">
        <v>44293</v>
      </c>
      <c r="B98" s="7" t="s">
        <v>1149</v>
      </c>
      <c r="C98" s="9">
        <f t="shared" ca="1" si="2"/>
        <v>9</v>
      </c>
      <c r="D98" s="9" t="s">
        <v>2115</v>
      </c>
      <c r="E98" s="9" t="s">
        <v>2116</v>
      </c>
      <c r="F98" s="10">
        <f t="shared" ca="1" si="3"/>
        <v>8.5349444865189805E-2</v>
      </c>
      <c r="G98" s="3" t="str">
        <f>VLOOKUP(Table3[[#This Row],[PRODUCT ID]],Table1[[PRODUCT]:[SELLING PRICE]],1,FALSE)</f>
        <v>Product97</v>
      </c>
      <c r="H98" s="3" t="str">
        <f>VLOOKUP(Table3[[#This Row],[PRODUCT ID]],Table1[[PRODUCT]:[SELLING PRICE]],2,FALSE)</f>
        <v>Category1</v>
      </c>
      <c r="I98" s="3" t="str">
        <f>VLOOKUP(Table3[[#This Row],[PRODUCT ID]],Table1[[PRODUCT]:[SELLING PRICE]],3,FALSE)</f>
        <v>No</v>
      </c>
      <c r="J98" s="16">
        <f ca="1">VLOOKUP(Table3[[#This Row],[PRODUCT ID]],Table1[[PRODUCT]:[SELLING PRICE]],4,FALSE)</f>
        <v>155</v>
      </c>
      <c r="K98" s="16">
        <f ca="1">VLOOKUP(Table3[[#This Row],[PRODUCT ID]],Table1[[PRODUCT]:[SELLING PRICE]],5,FALSE)</f>
        <v>276.35965799698073</v>
      </c>
      <c r="L98" s="16">
        <f ca="1">J98*Table3[[#This Row],[QUANTITY]]</f>
        <v>1395</v>
      </c>
      <c r="M98" s="16">
        <f ca="1">K98*Table3[[#This Row],[QUANTITY]]*(1-Table3[[#This Row],[DISCOUNT %]])</f>
        <v>2274.9526314342424</v>
      </c>
      <c r="N98" s="3">
        <f>DAY(Table3[[#This Row],[DATE]])</f>
        <v>7</v>
      </c>
      <c r="O98" s="3" t="str">
        <f>TEXT(Table3[[#This Row],[DATE]],"mmm")</f>
        <v>Apr</v>
      </c>
      <c r="P98" s="3">
        <f>YEAR(Table3[[#This Row],[DATE]])</f>
        <v>2021</v>
      </c>
    </row>
    <row r="99" spans="1:16" x14ac:dyDescent="0.3">
      <c r="A99" s="6">
        <v>44294</v>
      </c>
      <c r="B99" s="7" t="s">
        <v>1150</v>
      </c>
      <c r="C99" s="9">
        <f t="shared" ca="1" si="2"/>
        <v>4</v>
      </c>
      <c r="D99" s="9" t="s">
        <v>2116</v>
      </c>
      <c r="E99" s="9" t="s">
        <v>2116</v>
      </c>
      <c r="F99" s="10">
        <f t="shared" ca="1" si="3"/>
        <v>3.7674381685915796E-2</v>
      </c>
      <c r="G99" s="3" t="str">
        <f>VLOOKUP(Table3[[#This Row],[PRODUCT ID]],Table1[[PRODUCT]:[SELLING PRICE]],1,FALSE)</f>
        <v>Product98</v>
      </c>
      <c r="H99" s="3" t="str">
        <f>VLOOKUP(Table3[[#This Row],[PRODUCT ID]],Table1[[PRODUCT]:[SELLING PRICE]],2,FALSE)</f>
        <v>Category2</v>
      </c>
      <c r="I99" s="3" t="str">
        <f>VLOOKUP(Table3[[#This Row],[PRODUCT ID]],Table1[[PRODUCT]:[SELLING PRICE]],3,FALSE)</f>
        <v>Ft</v>
      </c>
      <c r="J99" s="16">
        <f ca="1">VLOOKUP(Table3[[#This Row],[PRODUCT ID]],Table1[[PRODUCT]:[SELLING PRICE]],4,FALSE)</f>
        <v>75</v>
      </c>
      <c r="K99" s="16">
        <f ca="1">VLOOKUP(Table3[[#This Row],[PRODUCT ID]],Table1[[PRODUCT]:[SELLING PRICE]],5,FALSE)</f>
        <v>272.096627827205</v>
      </c>
      <c r="L99" s="16">
        <f ca="1">J99*Table3[[#This Row],[QUANTITY]]</f>
        <v>300</v>
      </c>
      <c r="M99" s="16">
        <f ca="1">K99*Table3[[#This Row],[QUANTITY]]*(1-Table3[[#This Row],[DISCOUNT %]])</f>
        <v>1047.3822224599692</v>
      </c>
      <c r="N99" s="3">
        <f>DAY(Table3[[#This Row],[DATE]])</f>
        <v>8</v>
      </c>
      <c r="O99" s="3" t="str">
        <f>TEXT(Table3[[#This Row],[DATE]],"mmm")</f>
        <v>Apr</v>
      </c>
      <c r="P99" s="3">
        <f>YEAR(Table3[[#This Row],[DATE]])</f>
        <v>2021</v>
      </c>
    </row>
    <row r="100" spans="1:16" x14ac:dyDescent="0.3">
      <c r="A100" s="6">
        <v>44295</v>
      </c>
      <c r="B100" s="7" t="s">
        <v>1151</v>
      </c>
      <c r="C100" s="9">
        <f t="shared" ca="1" si="2"/>
        <v>5</v>
      </c>
      <c r="D100" s="9" t="s">
        <v>2117</v>
      </c>
      <c r="E100" s="9" t="s">
        <v>2118</v>
      </c>
      <c r="F100" s="10">
        <f t="shared" ca="1" si="3"/>
        <v>9.360185289989717E-2</v>
      </c>
      <c r="G100" s="3" t="str">
        <f>VLOOKUP(Table3[[#This Row],[PRODUCT ID]],Table1[[PRODUCT]:[SELLING PRICE]],1,FALSE)</f>
        <v>Product99</v>
      </c>
      <c r="H100" s="3" t="str">
        <f>VLOOKUP(Table3[[#This Row],[PRODUCT ID]],Table1[[PRODUCT]:[SELLING PRICE]],2,FALSE)</f>
        <v>Category3</v>
      </c>
      <c r="I100" s="3" t="str">
        <f>VLOOKUP(Table3[[#This Row],[PRODUCT ID]],Table1[[PRODUCT]:[SELLING PRICE]],3,FALSE)</f>
        <v>No</v>
      </c>
      <c r="J100" s="16">
        <f ca="1">VLOOKUP(Table3[[#This Row],[PRODUCT ID]],Table1[[PRODUCT]:[SELLING PRICE]],4,FALSE)</f>
        <v>37</v>
      </c>
      <c r="K100" s="16">
        <f ca="1">VLOOKUP(Table3[[#This Row],[PRODUCT ID]],Table1[[PRODUCT]:[SELLING PRICE]],5,FALSE)</f>
        <v>283.98260274067536</v>
      </c>
      <c r="L100" s="16">
        <f ca="1">J100*Table3[[#This Row],[QUANTITY]]</f>
        <v>185</v>
      </c>
      <c r="M100" s="16">
        <f ca="1">K100*Table3[[#This Row],[QUANTITY]]*(1-Table3[[#This Row],[DISCOUNT %]])</f>
        <v>1287.0065246640636</v>
      </c>
      <c r="N100" s="3">
        <f>DAY(Table3[[#This Row],[DATE]])</f>
        <v>9</v>
      </c>
      <c r="O100" s="3" t="str">
        <f>TEXT(Table3[[#This Row],[DATE]],"mmm")</f>
        <v>Apr</v>
      </c>
      <c r="P100" s="3">
        <f>YEAR(Table3[[#This Row],[DATE]])</f>
        <v>2021</v>
      </c>
    </row>
    <row r="101" spans="1:16" x14ac:dyDescent="0.3">
      <c r="A101" s="6">
        <v>44296</v>
      </c>
      <c r="B101" s="7" t="s">
        <v>1152</v>
      </c>
      <c r="C101" s="9">
        <f t="shared" ca="1" si="2"/>
        <v>12</v>
      </c>
      <c r="D101" s="9" t="s">
        <v>2115</v>
      </c>
      <c r="E101" s="9" t="s">
        <v>2118</v>
      </c>
      <c r="F101" s="10">
        <f t="shared" ca="1" si="3"/>
        <v>4.263590588231049E-2</v>
      </c>
      <c r="G101" s="3" t="str">
        <f>VLOOKUP(Table3[[#This Row],[PRODUCT ID]],Table1[[PRODUCT]:[SELLING PRICE]],1,FALSE)</f>
        <v>Product100</v>
      </c>
      <c r="H101" s="3" t="str">
        <f>VLOOKUP(Table3[[#This Row],[PRODUCT ID]],Table1[[PRODUCT]:[SELLING PRICE]],2,FALSE)</f>
        <v>Category4</v>
      </c>
      <c r="I101" s="3" t="str">
        <f>VLOOKUP(Table3[[#This Row],[PRODUCT ID]],Table1[[PRODUCT]:[SELLING PRICE]],3,FALSE)</f>
        <v>Kg</v>
      </c>
      <c r="J101" s="16">
        <f ca="1">VLOOKUP(Table3[[#This Row],[PRODUCT ID]],Table1[[PRODUCT]:[SELLING PRICE]],4,FALSE)</f>
        <v>15</v>
      </c>
      <c r="K101" s="16">
        <f ca="1">VLOOKUP(Table3[[#This Row],[PRODUCT ID]],Table1[[PRODUCT]:[SELLING PRICE]],5,FALSE)</f>
        <v>243.17373557422837</v>
      </c>
      <c r="L101" s="16">
        <f ca="1">J101*Table3[[#This Row],[QUANTITY]]</f>
        <v>180</v>
      </c>
      <c r="M101" s="16">
        <f ca="1">K101*Table3[[#This Row],[QUANTITY]]*(1-Table3[[#This Row],[DISCOUNT %]])</f>
        <v>2793.6696368548282</v>
      </c>
      <c r="N101" s="3">
        <f>DAY(Table3[[#This Row],[DATE]])</f>
        <v>10</v>
      </c>
      <c r="O101" s="3" t="str">
        <f>TEXT(Table3[[#This Row],[DATE]],"mmm")</f>
        <v>Apr</v>
      </c>
      <c r="P101" s="3">
        <f>YEAR(Table3[[#This Row],[DATE]])</f>
        <v>2021</v>
      </c>
    </row>
    <row r="102" spans="1:16" x14ac:dyDescent="0.3">
      <c r="A102" s="6">
        <v>44297</v>
      </c>
      <c r="B102" s="7" t="s">
        <v>1153</v>
      </c>
      <c r="C102" s="9">
        <f t="shared" ca="1" si="2"/>
        <v>4</v>
      </c>
      <c r="D102" s="9" t="s">
        <v>2115</v>
      </c>
      <c r="E102" s="9" t="s">
        <v>2116</v>
      </c>
      <c r="F102" s="10">
        <f t="shared" ca="1" si="3"/>
        <v>4.8507439270547882E-2</v>
      </c>
      <c r="G102" s="3" t="str">
        <f>VLOOKUP(Table3[[#This Row],[PRODUCT ID]],Table1[[PRODUCT]:[SELLING PRICE]],1,FALSE)</f>
        <v>Product101</v>
      </c>
      <c r="H102" s="3" t="str">
        <f>VLOOKUP(Table3[[#This Row],[PRODUCT ID]],Table1[[PRODUCT]:[SELLING PRICE]],2,FALSE)</f>
        <v>Category5</v>
      </c>
      <c r="I102" s="3" t="str">
        <f>VLOOKUP(Table3[[#This Row],[PRODUCT ID]],Table1[[PRODUCT]:[SELLING PRICE]],3,FALSE)</f>
        <v>Kg</v>
      </c>
      <c r="J102" s="16">
        <f ca="1">VLOOKUP(Table3[[#This Row],[PRODUCT ID]],Table1[[PRODUCT]:[SELLING PRICE]],4,FALSE)</f>
        <v>172</v>
      </c>
      <c r="K102" s="16">
        <f ca="1">VLOOKUP(Table3[[#This Row],[PRODUCT ID]],Table1[[PRODUCT]:[SELLING PRICE]],5,FALSE)</f>
        <v>258.15144502873102</v>
      </c>
      <c r="L102" s="16">
        <f ca="1">J102*Table3[[#This Row],[QUANTITY]]</f>
        <v>688</v>
      </c>
      <c r="M102" s="16">
        <f ca="1">K102*Table3[[#This Row],[QUANTITY]]*(1-Table3[[#This Row],[DISCOUNT %]])</f>
        <v>982.51671794558263</v>
      </c>
      <c r="N102" s="3">
        <f>DAY(Table3[[#This Row],[DATE]])</f>
        <v>11</v>
      </c>
      <c r="O102" s="3" t="str">
        <f>TEXT(Table3[[#This Row],[DATE]],"mmm")</f>
        <v>Apr</v>
      </c>
      <c r="P102" s="3">
        <f>YEAR(Table3[[#This Row],[DATE]])</f>
        <v>2021</v>
      </c>
    </row>
    <row r="103" spans="1:16" x14ac:dyDescent="0.3">
      <c r="A103" s="6">
        <v>44298</v>
      </c>
      <c r="B103" s="7" t="s">
        <v>1154</v>
      </c>
      <c r="C103" s="9">
        <f t="shared" ca="1" si="2"/>
        <v>13</v>
      </c>
      <c r="D103" s="9" t="s">
        <v>2115</v>
      </c>
      <c r="E103" s="9" t="s">
        <v>2116</v>
      </c>
      <c r="F103" s="10">
        <f t="shared" ca="1" si="3"/>
        <v>1.9929473320409931E-2</v>
      </c>
      <c r="G103" s="3" t="str">
        <f>VLOOKUP(Table3[[#This Row],[PRODUCT ID]],Table1[[PRODUCT]:[SELLING PRICE]],1,FALSE)</f>
        <v>Product102</v>
      </c>
      <c r="H103" s="3" t="str">
        <f>VLOOKUP(Table3[[#This Row],[PRODUCT ID]],Table1[[PRODUCT]:[SELLING PRICE]],2,FALSE)</f>
        <v>Category1</v>
      </c>
      <c r="I103" s="3" t="str">
        <f>VLOOKUP(Table3[[#This Row],[PRODUCT ID]],Table1[[PRODUCT]:[SELLING PRICE]],3,FALSE)</f>
        <v>Lt</v>
      </c>
      <c r="J103" s="16">
        <f ca="1">VLOOKUP(Table3[[#This Row],[PRODUCT ID]],Table1[[PRODUCT]:[SELLING PRICE]],4,FALSE)</f>
        <v>243</v>
      </c>
      <c r="K103" s="16">
        <f ca="1">VLOOKUP(Table3[[#This Row],[PRODUCT ID]],Table1[[PRODUCT]:[SELLING PRICE]],5,FALSE)</f>
        <v>235.81708264678304</v>
      </c>
      <c r="L103" s="16">
        <f ca="1">J103*Table3[[#This Row],[QUANTITY]]</f>
        <v>3159</v>
      </c>
      <c r="M103" s="16">
        <f ca="1">K103*Table3[[#This Row],[QUANTITY]]*(1-Table3[[#This Row],[DISCOUNT %]])</f>
        <v>3004.5258410658016</v>
      </c>
      <c r="N103" s="3">
        <f>DAY(Table3[[#This Row],[DATE]])</f>
        <v>12</v>
      </c>
      <c r="O103" s="3" t="str">
        <f>TEXT(Table3[[#This Row],[DATE]],"mmm")</f>
        <v>Apr</v>
      </c>
      <c r="P103" s="3">
        <f>YEAR(Table3[[#This Row],[DATE]])</f>
        <v>2021</v>
      </c>
    </row>
    <row r="104" spans="1:16" x14ac:dyDescent="0.3">
      <c r="A104" s="6">
        <v>44299</v>
      </c>
      <c r="B104" s="7" t="s">
        <v>1155</v>
      </c>
      <c r="C104" s="9">
        <f t="shared" ca="1" si="2"/>
        <v>11</v>
      </c>
      <c r="D104" s="9" t="s">
        <v>2116</v>
      </c>
      <c r="E104" s="9" t="s">
        <v>2116</v>
      </c>
      <c r="F104" s="10">
        <f t="shared" ca="1" si="3"/>
        <v>3.4746531665864534E-2</v>
      </c>
      <c r="G104" s="3" t="str">
        <f>VLOOKUP(Table3[[#This Row],[PRODUCT ID]],Table1[[PRODUCT]:[SELLING PRICE]],1,FALSE)</f>
        <v>Product103</v>
      </c>
      <c r="H104" s="3" t="str">
        <f>VLOOKUP(Table3[[#This Row],[PRODUCT ID]],Table1[[PRODUCT]:[SELLING PRICE]],2,FALSE)</f>
        <v>Category2</v>
      </c>
      <c r="I104" s="3" t="str">
        <f>VLOOKUP(Table3[[#This Row],[PRODUCT ID]],Table1[[PRODUCT]:[SELLING PRICE]],3,FALSE)</f>
        <v>Kg</v>
      </c>
      <c r="J104" s="16">
        <f ca="1">VLOOKUP(Table3[[#This Row],[PRODUCT ID]],Table1[[PRODUCT]:[SELLING PRICE]],4,FALSE)</f>
        <v>218</v>
      </c>
      <c r="K104" s="16">
        <f ca="1">VLOOKUP(Table3[[#This Row],[PRODUCT ID]],Table1[[PRODUCT]:[SELLING PRICE]],5,FALSE)</f>
        <v>307.79652171837739</v>
      </c>
      <c r="L104" s="16">
        <f ca="1">J104*Table3[[#This Row],[QUANTITY]]</f>
        <v>2398</v>
      </c>
      <c r="M104" s="16">
        <f ca="1">K104*Table3[[#This Row],[QUANTITY]]*(1-Table3[[#This Row],[DISCOUNT %]])</f>
        <v>3268.1182614283152</v>
      </c>
      <c r="N104" s="3">
        <f>DAY(Table3[[#This Row],[DATE]])</f>
        <v>13</v>
      </c>
      <c r="O104" s="3" t="str">
        <f>TEXT(Table3[[#This Row],[DATE]],"mmm")</f>
        <v>Apr</v>
      </c>
      <c r="P104" s="3">
        <f>YEAR(Table3[[#This Row],[DATE]])</f>
        <v>2021</v>
      </c>
    </row>
    <row r="105" spans="1:16" x14ac:dyDescent="0.3">
      <c r="A105" s="6">
        <v>44300</v>
      </c>
      <c r="B105" s="7" t="s">
        <v>1156</v>
      </c>
      <c r="C105" s="9">
        <f t="shared" ca="1" si="2"/>
        <v>12</v>
      </c>
      <c r="D105" s="9" t="s">
        <v>2116</v>
      </c>
      <c r="E105" s="9" t="s">
        <v>2116</v>
      </c>
      <c r="F105" s="10">
        <f t="shared" ca="1" si="3"/>
        <v>5.8180370997124031E-4</v>
      </c>
      <c r="G105" s="3" t="str">
        <f>VLOOKUP(Table3[[#This Row],[PRODUCT ID]],Table1[[PRODUCT]:[SELLING PRICE]],1,FALSE)</f>
        <v>Product104</v>
      </c>
      <c r="H105" s="3" t="str">
        <f>VLOOKUP(Table3[[#This Row],[PRODUCT ID]],Table1[[PRODUCT]:[SELLING PRICE]],2,FALSE)</f>
        <v>Category3</v>
      </c>
      <c r="I105" s="3" t="str">
        <f>VLOOKUP(Table3[[#This Row],[PRODUCT ID]],Table1[[PRODUCT]:[SELLING PRICE]],3,FALSE)</f>
        <v>Lt</v>
      </c>
      <c r="J105" s="16">
        <f ca="1">VLOOKUP(Table3[[#This Row],[PRODUCT ID]],Table1[[PRODUCT]:[SELLING PRICE]],4,FALSE)</f>
        <v>146</v>
      </c>
      <c r="K105" s="16">
        <f ca="1">VLOOKUP(Table3[[#This Row],[PRODUCT ID]],Table1[[PRODUCT]:[SELLING PRICE]],5,FALSE)</f>
        <v>223.63337418801876</v>
      </c>
      <c r="L105" s="16">
        <f ca="1">J105*Table3[[#This Row],[QUANTITY]]</f>
        <v>1752</v>
      </c>
      <c r="M105" s="16">
        <f ca="1">K105*Table3[[#This Row],[QUANTITY]]*(1-Table3[[#This Row],[DISCOUNT %]])</f>
        <v>2682.039161534914</v>
      </c>
      <c r="N105" s="3">
        <f>DAY(Table3[[#This Row],[DATE]])</f>
        <v>14</v>
      </c>
      <c r="O105" s="3" t="str">
        <f>TEXT(Table3[[#This Row],[DATE]],"mmm")</f>
        <v>Apr</v>
      </c>
      <c r="P105" s="3">
        <f>YEAR(Table3[[#This Row],[DATE]])</f>
        <v>2021</v>
      </c>
    </row>
    <row r="106" spans="1:16" x14ac:dyDescent="0.3">
      <c r="A106" s="6">
        <v>44301</v>
      </c>
      <c r="B106" s="7" t="s">
        <v>1157</v>
      </c>
      <c r="C106" s="9">
        <f t="shared" ca="1" si="2"/>
        <v>10</v>
      </c>
      <c r="D106" s="9" t="s">
        <v>2116</v>
      </c>
      <c r="E106" s="9" t="s">
        <v>2118</v>
      </c>
      <c r="F106" s="10">
        <f t="shared" ca="1" si="3"/>
        <v>2.018814728363473E-2</v>
      </c>
      <c r="G106" s="3" t="str">
        <f>VLOOKUP(Table3[[#This Row],[PRODUCT ID]],Table1[[PRODUCT]:[SELLING PRICE]],1,FALSE)</f>
        <v>Product105</v>
      </c>
      <c r="H106" s="3" t="str">
        <f>VLOOKUP(Table3[[#This Row],[PRODUCT ID]],Table1[[PRODUCT]:[SELLING PRICE]],2,FALSE)</f>
        <v>Category4</v>
      </c>
      <c r="I106" s="3" t="str">
        <f>VLOOKUP(Table3[[#This Row],[PRODUCT ID]],Table1[[PRODUCT]:[SELLING PRICE]],3,FALSE)</f>
        <v>Ft</v>
      </c>
      <c r="J106" s="16">
        <f ca="1">VLOOKUP(Table3[[#This Row],[PRODUCT ID]],Table1[[PRODUCT]:[SELLING PRICE]],4,FALSE)</f>
        <v>190</v>
      </c>
      <c r="K106" s="16">
        <f ca="1">VLOOKUP(Table3[[#This Row],[PRODUCT ID]],Table1[[PRODUCT]:[SELLING PRICE]],5,FALSE)</f>
        <v>199.46724973635085</v>
      </c>
      <c r="L106" s="16">
        <f ca="1">J106*Table3[[#This Row],[QUANTITY]]</f>
        <v>1900</v>
      </c>
      <c r="M106" s="16">
        <f ca="1">K106*Table3[[#This Row],[QUANTITY]]*(1-Table3[[#This Row],[DISCOUNT %]])</f>
        <v>1954.4037552041184</v>
      </c>
      <c r="N106" s="3">
        <f>DAY(Table3[[#This Row],[DATE]])</f>
        <v>15</v>
      </c>
      <c r="O106" s="3" t="str">
        <f>TEXT(Table3[[#This Row],[DATE]],"mmm")</f>
        <v>Apr</v>
      </c>
      <c r="P106" s="3">
        <f>YEAR(Table3[[#This Row],[DATE]])</f>
        <v>2021</v>
      </c>
    </row>
    <row r="107" spans="1:16" x14ac:dyDescent="0.3">
      <c r="A107" s="6">
        <v>44302</v>
      </c>
      <c r="B107" s="7" t="s">
        <v>1158</v>
      </c>
      <c r="C107" s="9">
        <f t="shared" ca="1" si="2"/>
        <v>12</v>
      </c>
      <c r="D107" s="9" t="s">
        <v>2115</v>
      </c>
      <c r="E107" s="9" t="s">
        <v>2116</v>
      </c>
      <c r="F107" s="10">
        <f t="shared" ca="1" si="3"/>
        <v>3.799666745734246E-2</v>
      </c>
      <c r="G107" s="3" t="str">
        <f>VLOOKUP(Table3[[#This Row],[PRODUCT ID]],Table1[[PRODUCT]:[SELLING PRICE]],1,FALSE)</f>
        <v>Product106</v>
      </c>
      <c r="H107" s="3" t="str">
        <f>VLOOKUP(Table3[[#This Row],[PRODUCT ID]],Table1[[PRODUCT]:[SELLING PRICE]],2,FALSE)</f>
        <v>Category5</v>
      </c>
      <c r="I107" s="3" t="str">
        <f>VLOOKUP(Table3[[#This Row],[PRODUCT ID]],Table1[[PRODUCT]:[SELLING PRICE]],3,FALSE)</f>
        <v>Kg</v>
      </c>
      <c r="J107" s="16">
        <f ca="1">VLOOKUP(Table3[[#This Row],[PRODUCT ID]],Table1[[PRODUCT]:[SELLING PRICE]],4,FALSE)</f>
        <v>164</v>
      </c>
      <c r="K107" s="16">
        <f ca="1">VLOOKUP(Table3[[#This Row],[PRODUCT ID]],Table1[[PRODUCT]:[SELLING PRICE]],5,FALSE)</f>
        <v>229.21030765727068</v>
      </c>
      <c r="L107" s="16">
        <f ca="1">J107*Table3[[#This Row],[QUANTITY]]</f>
        <v>1968</v>
      </c>
      <c r="M107" s="16">
        <f ca="1">K107*Table3[[#This Row],[QUANTITY]]*(1-Table3[[#This Row],[DISCOUNT %]])</f>
        <v>2646.0129578330661</v>
      </c>
      <c r="N107" s="3">
        <f>DAY(Table3[[#This Row],[DATE]])</f>
        <v>16</v>
      </c>
      <c r="O107" s="3" t="str">
        <f>TEXT(Table3[[#This Row],[DATE]],"mmm")</f>
        <v>Apr</v>
      </c>
      <c r="P107" s="3">
        <f>YEAR(Table3[[#This Row],[DATE]])</f>
        <v>2021</v>
      </c>
    </row>
    <row r="108" spans="1:16" x14ac:dyDescent="0.3">
      <c r="A108" s="6">
        <v>44303</v>
      </c>
      <c r="B108" s="7" t="s">
        <v>1159</v>
      </c>
      <c r="C108" s="9">
        <f t="shared" ca="1" si="2"/>
        <v>12</v>
      </c>
      <c r="D108" s="9" t="s">
        <v>2117</v>
      </c>
      <c r="E108" s="9" t="s">
        <v>2116</v>
      </c>
      <c r="F108" s="10">
        <f t="shared" ca="1" si="3"/>
        <v>6.5502791830690799E-2</v>
      </c>
      <c r="G108" s="3" t="str">
        <f>VLOOKUP(Table3[[#This Row],[PRODUCT ID]],Table1[[PRODUCT]:[SELLING PRICE]],1,FALSE)</f>
        <v>Product107</v>
      </c>
      <c r="H108" s="3" t="str">
        <f>VLOOKUP(Table3[[#This Row],[PRODUCT ID]],Table1[[PRODUCT]:[SELLING PRICE]],2,FALSE)</f>
        <v>Category1</v>
      </c>
      <c r="I108" s="3" t="str">
        <f>VLOOKUP(Table3[[#This Row],[PRODUCT ID]],Table1[[PRODUCT]:[SELLING PRICE]],3,FALSE)</f>
        <v>No</v>
      </c>
      <c r="J108" s="16">
        <f ca="1">VLOOKUP(Table3[[#This Row],[PRODUCT ID]],Table1[[PRODUCT]:[SELLING PRICE]],4,FALSE)</f>
        <v>155</v>
      </c>
      <c r="K108" s="16">
        <f ca="1">VLOOKUP(Table3[[#This Row],[PRODUCT ID]],Table1[[PRODUCT]:[SELLING PRICE]],5,FALSE)</f>
        <v>211.49039678624223</v>
      </c>
      <c r="L108" s="16">
        <f ca="1">J108*Table3[[#This Row],[QUANTITY]]</f>
        <v>1860</v>
      </c>
      <c r="M108" s="16">
        <f ca="1">K108*Table3[[#This Row],[QUANTITY]]*(1-Table3[[#This Row],[DISCOUNT %]])</f>
        <v>2371.6462242163539</v>
      </c>
      <c r="N108" s="3">
        <f>DAY(Table3[[#This Row],[DATE]])</f>
        <v>17</v>
      </c>
      <c r="O108" s="3" t="str">
        <f>TEXT(Table3[[#This Row],[DATE]],"mmm")</f>
        <v>Apr</v>
      </c>
      <c r="P108" s="3">
        <f>YEAR(Table3[[#This Row],[DATE]])</f>
        <v>2021</v>
      </c>
    </row>
    <row r="109" spans="1:16" x14ac:dyDescent="0.3">
      <c r="A109" s="6">
        <v>44304</v>
      </c>
      <c r="B109" s="7" t="s">
        <v>1160</v>
      </c>
      <c r="C109" s="9">
        <f t="shared" ca="1" si="2"/>
        <v>14</v>
      </c>
      <c r="D109" s="9" t="s">
        <v>2117</v>
      </c>
      <c r="E109" s="9" t="s">
        <v>2116</v>
      </c>
      <c r="F109" s="10">
        <f t="shared" ca="1" si="3"/>
        <v>9.5652708185044705E-2</v>
      </c>
      <c r="G109" s="3" t="str">
        <f>VLOOKUP(Table3[[#This Row],[PRODUCT ID]],Table1[[PRODUCT]:[SELLING PRICE]],1,FALSE)</f>
        <v>Product108</v>
      </c>
      <c r="H109" s="3" t="str">
        <f>VLOOKUP(Table3[[#This Row],[PRODUCT ID]],Table1[[PRODUCT]:[SELLING PRICE]],2,FALSE)</f>
        <v>Category2</v>
      </c>
      <c r="I109" s="3" t="str">
        <f>VLOOKUP(Table3[[#This Row],[PRODUCT ID]],Table1[[PRODUCT]:[SELLING PRICE]],3,FALSE)</f>
        <v>No</v>
      </c>
      <c r="J109" s="16">
        <f ca="1">VLOOKUP(Table3[[#This Row],[PRODUCT ID]],Table1[[PRODUCT]:[SELLING PRICE]],4,FALSE)</f>
        <v>87</v>
      </c>
      <c r="K109" s="16">
        <f ca="1">VLOOKUP(Table3[[#This Row],[PRODUCT ID]],Table1[[PRODUCT]:[SELLING PRICE]],5,FALSE)</f>
        <v>236.4144456658027</v>
      </c>
      <c r="L109" s="16">
        <f ca="1">J109*Table3[[#This Row],[QUANTITY]]</f>
        <v>1218</v>
      </c>
      <c r="M109" s="16">
        <f ca="1">K109*Table3[[#This Row],[QUANTITY]]*(1-Table3[[#This Row],[DISCOUNT %]])</f>
        <v>2993.2106915732361</v>
      </c>
      <c r="N109" s="3">
        <f>DAY(Table3[[#This Row],[DATE]])</f>
        <v>18</v>
      </c>
      <c r="O109" s="3" t="str">
        <f>TEXT(Table3[[#This Row],[DATE]],"mmm")</f>
        <v>Apr</v>
      </c>
      <c r="P109" s="3">
        <f>YEAR(Table3[[#This Row],[DATE]])</f>
        <v>2021</v>
      </c>
    </row>
    <row r="110" spans="1:16" x14ac:dyDescent="0.3">
      <c r="A110" s="6">
        <v>44305</v>
      </c>
      <c r="B110" s="7" t="s">
        <v>1161</v>
      </c>
      <c r="C110" s="9">
        <f t="shared" ca="1" si="2"/>
        <v>2</v>
      </c>
      <c r="D110" s="9" t="s">
        <v>2116</v>
      </c>
      <c r="E110" s="9" t="s">
        <v>2116</v>
      </c>
      <c r="F110" s="10">
        <f t="shared" ca="1" si="3"/>
        <v>6.1436470427547733E-2</v>
      </c>
      <c r="G110" s="3" t="str">
        <f>VLOOKUP(Table3[[#This Row],[PRODUCT ID]],Table1[[PRODUCT]:[SELLING PRICE]],1,FALSE)</f>
        <v>Product109</v>
      </c>
      <c r="H110" s="3" t="str">
        <f>VLOOKUP(Table3[[#This Row],[PRODUCT ID]],Table1[[PRODUCT]:[SELLING PRICE]],2,FALSE)</f>
        <v>Category3</v>
      </c>
      <c r="I110" s="3" t="str">
        <f>VLOOKUP(Table3[[#This Row],[PRODUCT ID]],Table1[[PRODUCT]:[SELLING PRICE]],3,FALSE)</f>
        <v>Ft</v>
      </c>
      <c r="J110" s="16">
        <f ca="1">VLOOKUP(Table3[[#This Row],[PRODUCT ID]],Table1[[PRODUCT]:[SELLING PRICE]],4,FALSE)</f>
        <v>129</v>
      </c>
      <c r="K110" s="16">
        <f ca="1">VLOOKUP(Table3[[#This Row],[PRODUCT ID]],Table1[[PRODUCT]:[SELLING PRICE]],5,FALSE)</f>
        <v>246.32694639898656</v>
      </c>
      <c r="L110" s="16">
        <f ca="1">J110*Table3[[#This Row],[QUANTITY]]</f>
        <v>258</v>
      </c>
      <c r="M110" s="16">
        <f ca="1">K110*Table3[[#This Row],[QUANTITY]]*(1-Table3[[#This Row],[DISCOUNT %]])</f>
        <v>462.3869764820742</v>
      </c>
      <c r="N110" s="3">
        <f>DAY(Table3[[#This Row],[DATE]])</f>
        <v>19</v>
      </c>
      <c r="O110" s="3" t="str">
        <f>TEXT(Table3[[#This Row],[DATE]],"mmm")</f>
        <v>Apr</v>
      </c>
      <c r="P110" s="3">
        <f>YEAR(Table3[[#This Row],[DATE]])</f>
        <v>2021</v>
      </c>
    </row>
    <row r="111" spans="1:16" x14ac:dyDescent="0.3">
      <c r="A111" s="6">
        <v>44306</v>
      </c>
      <c r="B111" s="7" t="s">
        <v>1162</v>
      </c>
      <c r="C111" s="9">
        <f t="shared" ca="1" si="2"/>
        <v>7</v>
      </c>
      <c r="D111" s="9" t="s">
        <v>2116</v>
      </c>
      <c r="E111" s="9" t="s">
        <v>2116</v>
      </c>
      <c r="F111" s="10">
        <f t="shared" ca="1" si="3"/>
        <v>8.1425399548108984E-2</v>
      </c>
      <c r="G111" s="3" t="str">
        <f>VLOOKUP(Table3[[#This Row],[PRODUCT ID]],Table1[[PRODUCT]:[SELLING PRICE]],1,FALSE)</f>
        <v>Product110</v>
      </c>
      <c r="H111" s="3" t="str">
        <f>VLOOKUP(Table3[[#This Row],[PRODUCT ID]],Table1[[PRODUCT]:[SELLING PRICE]],2,FALSE)</f>
        <v>Category4</v>
      </c>
      <c r="I111" s="3" t="str">
        <f>VLOOKUP(Table3[[#This Row],[PRODUCT ID]],Table1[[PRODUCT]:[SELLING PRICE]],3,FALSE)</f>
        <v>No</v>
      </c>
      <c r="J111" s="16">
        <f ca="1">VLOOKUP(Table3[[#This Row],[PRODUCT ID]],Table1[[PRODUCT]:[SELLING PRICE]],4,FALSE)</f>
        <v>193</v>
      </c>
      <c r="K111" s="16">
        <f ca="1">VLOOKUP(Table3[[#This Row],[PRODUCT ID]],Table1[[PRODUCT]:[SELLING PRICE]],5,FALSE)</f>
        <v>56.766759977687421</v>
      </c>
      <c r="L111" s="16">
        <f ca="1">J111*Table3[[#This Row],[QUANTITY]]</f>
        <v>1351</v>
      </c>
      <c r="M111" s="16">
        <f ca="1">K111*Table3[[#This Row],[QUANTITY]]*(1-Table3[[#This Row],[DISCOUNT %]])</f>
        <v>365.01152705816833</v>
      </c>
      <c r="N111" s="3">
        <f>DAY(Table3[[#This Row],[DATE]])</f>
        <v>20</v>
      </c>
      <c r="O111" s="3" t="str">
        <f>TEXT(Table3[[#This Row],[DATE]],"mmm")</f>
        <v>Apr</v>
      </c>
      <c r="P111" s="3">
        <f>YEAR(Table3[[#This Row],[DATE]])</f>
        <v>2021</v>
      </c>
    </row>
    <row r="112" spans="1:16" x14ac:dyDescent="0.3">
      <c r="A112" s="6">
        <v>44307</v>
      </c>
      <c r="B112" s="7" t="s">
        <v>1163</v>
      </c>
      <c r="C112" s="9">
        <f t="shared" ca="1" si="2"/>
        <v>11</v>
      </c>
      <c r="D112" s="9" t="s">
        <v>2116</v>
      </c>
      <c r="E112" s="9" t="s">
        <v>2118</v>
      </c>
      <c r="F112" s="10">
        <f t="shared" ca="1" si="3"/>
        <v>4.8516317241881213E-4</v>
      </c>
      <c r="G112" s="3" t="str">
        <f>VLOOKUP(Table3[[#This Row],[PRODUCT ID]],Table1[[PRODUCT]:[SELLING PRICE]],1,FALSE)</f>
        <v>Product111</v>
      </c>
      <c r="H112" s="3" t="str">
        <f>VLOOKUP(Table3[[#This Row],[PRODUCT ID]],Table1[[PRODUCT]:[SELLING PRICE]],2,FALSE)</f>
        <v>Category5</v>
      </c>
      <c r="I112" s="3" t="str">
        <f>VLOOKUP(Table3[[#This Row],[PRODUCT ID]],Table1[[PRODUCT]:[SELLING PRICE]],3,FALSE)</f>
        <v>Kg</v>
      </c>
      <c r="J112" s="16">
        <f ca="1">VLOOKUP(Table3[[#This Row],[PRODUCT ID]],Table1[[PRODUCT]:[SELLING PRICE]],4,FALSE)</f>
        <v>22</v>
      </c>
      <c r="K112" s="16">
        <f ca="1">VLOOKUP(Table3[[#This Row],[PRODUCT ID]],Table1[[PRODUCT]:[SELLING PRICE]],5,FALSE)</f>
        <v>29.778998231436994</v>
      </c>
      <c r="L112" s="16">
        <f ca="1">J112*Table3[[#This Row],[QUANTITY]]</f>
        <v>242</v>
      </c>
      <c r="M112" s="16">
        <f ca="1">K112*Table3[[#This Row],[QUANTITY]]*(1-Table3[[#This Row],[DISCOUNT %]])</f>
        <v>327.41005614001938</v>
      </c>
      <c r="N112" s="3">
        <f>DAY(Table3[[#This Row],[DATE]])</f>
        <v>21</v>
      </c>
      <c r="O112" s="3" t="str">
        <f>TEXT(Table3[[#This Row],[DATE]],"mmm")</f>
        <v>Apr</v>
      </c>
      <c r="P112" s="3">
        <f>YEAR(Table3[[#This Row],[DATE]])</f>
        <v>2021</v>
      </c>
    </row>
    <row r="113" spans="1:16" x14ac:dyDescent="0.3">
      <c r="A113" s="6">
        <v>44308</v>
      </c>
      <c r="B113" s="7" t="s">
        <v>1164</v>
      </c>
      <c r="C113" s="9">
        <f t="shared" ca="1" si="2"/>
        <v>1</v>
      </c>
      <c r="D113" s="9" t="s">
        <v>2116</v>
      </c>
      <c r="E113" s="9" t="s">
        <v>2118</v>
      </c>
      <c r="F113" s="10">
        <f t="shared" ca="1" si="3"/>
        <v>9.9622439105152269E-2</v>
      </c>
      <c r="G113" s="3" t="str">
        <f>VLOOKUP(Table3[[#This Row],[PRODUCT ID]],Table1[[PRODUCT]:[SELLING PRICE]],1,FALSE)</f>
        <v>Product112</v>
      </c>
      <c r="H113" s="3" t="str">
        <f>VLOOKUP(Table3[[#This Row],[PRODUCT ID]],Table1[[PRODUCT]:[SELLING PRICE]],2,FALSE)</f>
        <v>Category1</v>
      </c>
      <c r="I113" s="3" t="str">
        <f>VLOOKUP(Table3[[#This Row],[PRODUCT ID]],Table1[[PRODUCT]:[SELLING PRICE]],3,FALSE)</f>
        <v>Kg</v>
      </c>
      <c r="J113" s="16">
        <f ca="1">VLOOKUP(Table3[[#This Row],[PRODUCT ID]],Table1[[PRODUCT]:[SELLING PRICE]],4,FALSE)</f>
        <v>154</v>
      </c>
      <c r="K113" s="16">
        <f ca="1">VLOOKUP(Table3[[#This Row],[PRODUCT ID]],Table1[[PRODUCT]:[SELLING PRICE]],5,FALSE)</f>
        <v>156.69239636884029</v>
      </c>
      <c r="L113" s="16">
        <f ca="1">J113*Table3[[#This Row],[QUANTITY]]</f>
        <v>154</v>
      </c>
      <c r="M113" s="16">
        <f ca="1">K113*Table3[[#This Row],[QUANTITY]]*(1-Table3[[#This Row],[DISCOUNT %]])</f>
        <v>141.08231765334511</v>
      </c>
      <c r="N113" s="3">
        <f>DAY(Table3[[#This Row],[DATE]])</f>
        <v>22</v>
      </c>
      <c r="O113" s="3" t="str">
        <f>TEXT(Table3[[#This Row],[DATE]],"mmm")</f>
        <v>Apr</v>
      </c>
      <c r="P113" s="3">
        <f>YEAR(Table3[[#This Row],[DATE]])</f>
        <v>2021</v>
      </c>
    </row>
    <row r="114" spans="1:16" x14ac:dyDescent="0.3">
      <c r="A114" s="6">
        <v>44309</v>
      </c>
      <c r="B114" s="7" t="s">
        <v>1165</v>
      </c>
      <c r="C114" s="9">
        <f t="shared" ca="1" si="2"/>
        <v>13</v>
      </c>
      <c r="D114" s="9" t="s">
        <v>2115</v>
      </c>
      <c r="E114" s="9" t="s">
        <v>2116</v>
      </c>
      <c r="F114" s="10">
        <f t="shared" ca="1" si="3"/>
        <v>3.8013537735246739E-2</v>
      </c>
      <c r="G114" s="3" t="str">
        <f>VLOOKUP(Table3[[#This Row],[PRODUCT ID]],Table1[[PRODUCT]:[SELLING PRICE]],1,FALSE)</f>
        <v>Product113</v>
      </c>
      <c r="H114" s="3" t="str">
        <f>VLOOKUP(Table3[[#This Row],[PRODUCT ID]],Table1[[PRODUCT]:[SELLING PRICE]],2,FALSE)</f>
        <v>Category2</v>
      </c>
      <c r="I114" s="3" t="str">
        <f>VLOOKUP(Table3[[#This Row],[PRODUCT ID]],Table1[[PRODUCT]:[SELLING PRICE]],3,FALSE)</f>
        <v>Lt</v>
      </c>
      <c r="J114" s="16">
        <f ca="1">VLOOKUP(Table3[[#This Row],[PRODUCT ID]],Table1[[PRODUCT]:[SELLING PRICE]],4,FALSE)</f>
        <v>36</v>
      </c>
      <c r="K114" s="16">
        <f ca="1">VLOOKUP(Table3[[#This Row],[PRODUCT ID]],Table1[[PRODUCT]:[SELLING PRICE]],5,FALSE)</f>
        <v>28.908862219054448</v>
      </c>
      <c r="L114" s="16">
        <f ca="1">J114*Table3[[#This Row],[QUANTITY]]</f>
        <v>468</v>
      </c>
      <c r="M114" s="16">
        <f ca="1">K114*Table3[[#This Row],[QUANTITY]]*(1-Table3[[#This Row],[DISCOUNT %]])</f>
        <v>361.52914322469587</v>
      </c>
      <c r="N114" s="3">
        <f>DAY(Table3[[#This Row],[DATE]])</f>
        <v>23</v>
      </c>
      <c r="O114" s="3" t="str">
        <f>TEXT(Table3[[#This Row],[DATE]],"mmm")</f>
        <v>Apr</v>
      </c>
      <c r="P114" s="3">
        <f>YEAR(Table3[[#This Row],[DATE]])</f>
        <v>2021</v>
      </c>
    </row>
    <row r="115" spans="1:16" x14ac:dyDescent="0.3">
      <c r="A115" s="6">
        <v>44310</v>
      </c>
      <c r="B115" s="7" t="s">
        <v>1166</v>
      </c>
      <c r="C115" s="9">
        <f t="shared" ca="1" si="2"/>
        <v>9</v>
      </c>
      <c r="D115" s="9" t="s">
        <v>2116</v>
      </c>
      <c r="E115" s="9" t="s">
        <v>2116</v>
      </c>
      <c r="F115" s="10">
        <f t="shared" ca="1" si="3"/>
        <v>4.5469048570909637E-2</v>
      </c>
      <c r="G115" s="3" t="str">
        <f>VLOOKUP(Table3[[#This Row],[PRODUCT ID]],Table1[[PRODUCT]:[SELLING PRICE]],1,FALSE)</f>
        <v>Product114</v>
      </c>
      <c r="H115" s="3" t="str">
        <f>VLOOKUP(Table3[[#This Row],[PRODUCT ID]],Table1[[PRODUCT]:[SELLING PRICE]],2,FALSE)</f>
        <v>Category3</v>
      </c>
      <c r="I115" s="3" t="str">
        <f>VLOOKUP(Table3[[#This Row],[PRODUCT ID]],Table1[[PRODUCT]:[SELLING PRICE]],3,FALSE)</f>
        <v>Kg</v>
      </c>
      <c r="J115" s="16">
        <f ca="1">VLOOKUP(Table3[[#This Row],[PRODUCT ID]],Table1[[PRODUCT]:[SELLING PRICE]],4,FALSE)</f>
        <v>23</v>
      </c>
      <c r="K115" s="16">
        <f ca="1">VLOOKUP(Table3[[#This Row],[PRODUCT ID]],Table1[[PRODUCT]:[SELLING PRICE]],5,FALSE)</f>
        <v>143.47786067109089</v>
      </c>
      <c r="L115" s="16">
        <f ca="1">J115*Table3[[#This Row],[QUANTITY]]</f>
        <v>207</v>
      </c>
      <c r="M115" s="16">
        <f ca="1">K115*Table3[[#This Row],[QUANTITY]]*(1-Table3[[#This Row],[DISCOUNT %]])</f>
        <v>1232.5865296984816</v>
      </c>
      <c r="N115" s="3">
        <f>DAY(Table3[[#This Row],[DATE]])</f>
        <v>24</v>
      </c>
      <c r="O115" s="3" t="str">
        <f>TEXT(Table3[[#This Row],[DATE]],"mmm")</f>
        <v>Apr</v>
      </c>
      <c r="P115" s="3">
        <f>YEAR(Table3[[#This Row],[DATE]])</f>
        <v>2021</v>
      </c>
    </row>
    <row r="116" spans="1:16" x14ac:dyDescent="0.3">
      <c r="A116" s="6">
        <v>44311</v>
      </c>
      <c r="B116" s="7" t="s">
        <v>1167</v>
      </c>
      <c r="C116" s="9">
        <f t="shared" ca="1" si="2"/>
        <v>7</v>
      </c>
      <c r="D116" s="9" t="s">
        <v>2117</v>
      </c>
      <c r="E116" s="9" t="s">
        <v>2116</v>
      </c>
      <c r="F116" s="10">
        <f t="shared" ca="1" si="3"/>
        <v>7.605986943293519E-2</v>
      </c>
      <c r="G116" s="3" t="str">
        <f>VLOOKUP(Table3[[#This Row],[PRODUCT ID]],Table1[[PRODUCT]:[SELLING PRICE]],1,FALSE)</f>
        <v>Product115</v>
      </c>
      <c r="H116" s="3" t="str">
        <f>VLOOKUP(Table3[[#This Row],[PRODUCT ID]],Table1[[PRODUCT]:[SELLING PRICE]],2,FALSE)</f>
        <v>Category4</v>
      </c>
      <c r="I116" s="3" t="str">
        <f>VLOOKUP(Table3[[#This Row],[PRODUCT ID]],Table1[[PRODUCT]:[SELLING PRICE]],3,FALSE)</f>
        <v>Lt</v>
      </c>
      <c r="J116" s="16">
        <f ca="1">VLOOKUP(Table3[[#This Row],[PRODUCT ID]],Table1[[PRODUCT]:[SELLING PRICE]],4,FALSE)</f>
        <v>92</v>
      </c>
      <c r="K116" s="16">
        <f ca="1">VLOOKUP(Table3[[#This Row],[PRODUCT ID]],Table1[[PRODUCT]:[SELLING PRICE]],5,FALSE)</f>
        <v>137.43107158405039</v>
      </c>
      <c r="L116" s="16">
        <f ca="1">J116*Table3[[#This Row],[QUANTITY]]</f>
        <v>644</v>
      </c>
      <c r="M116" s="16">
        <f ca="1">K116*Table3[[#This Row],[QUANTITY]]*(1-Table3[[#This Row],[DISCOUNT %]])</f>
        <v>888.84657556337402</v>
      </c>
      <c r="N116" s="3">
        <f>DAY(Table3[[#This Row],[DATE]])</f>
        <v>25</v>
      </c>
      <c r="O116" s="3" t="str">
        <f>TEXT(Table3[[#This Row],[DATE]],"mmm")</f>
        <v>Apr</v>
      </c>
      <c r="P116" s="3">
        <f>YEAR(Table3[[#This Row],[DATE]])</f>
        <v>2021</v>
      </c>
    </row>
    <row r="117" spans="1:16" x14ac:dyDescent="0.3">
      <c r="A117" s="6">
        <v>44312</v>
      </c>
      <c r="B117" s="7" t="s">
        <v>1168</v>
      </c>
      <c r="C117" s="9">
        <f t="shared" ca="1" si="2"/>
        <v>4</v>
      </c>
      <c r="D117" s="9" t="s">
        <v>2115</v>
      </c>
      <c r="E117" s="9" t="s">
        <v>2116</v>
      </c>
      <c r="F117" s="10">
        <f t="shared" ca="1" si="3"/>
        <v>6.3989933304286067E-2</v>
      </c>
      <c r="G117" s="3" t="str">
        <f>VLOOKUP(Table3[[#This Row],[PRODUCT ID]],Table1[[PRODUCT]:[SELLING PRICE]],1,FALSE)</f>
        <v>Product116</v>
      </c>
      <c r="H117" s="3" t="str">
        <f>VLOOKUP(Table3[[#This Row],[PRODUCT ID]],Table1[[PRODUCT]:[SELLING PRICE]],2,FALSE)</f>
        <v>Category5</v>
      </c>
      <c r="I117" s="3" t="str">
        <f>VLOOKUP(Table3[[#This Row],[PRODUCT ID]],Table1[[PRODUCT]:[SELLING PRICE]],3,FALSE)</f>
        <v>Ft</v>
      </c>
      <c r="J117" s="16">
        <f ca="1">VLOOKUP(Table3[[#This Row],[PRODUCT ID]],Table1[[PRODUCT]:[SELLING PRICE]],4,FALSE)</f>
        <v>165</v>
      </c>
      <c r="K117" s="16">
        <f ca="1">VLOOKUP(Table3[[#This Row],[PRODUCT ID]],Table1[[PRODUCT]:[SELLING PRICE]],5,FALSE)</f>
        <v>51.172587320268526</v>
      </c>
      <c r="L117" s="16">
        <f ca="1">J117*Table3[[#This Row],[QUANTITY]]</f>
        <v>660</v>
      </c>
      <c r="M117" s="16">
        <f ca="1">K117*Table3[[#This Row],[QUANTITY]]*(1-Table3[[#This Row],[DISCOUNT %]])</f>
        <v>191.59222748254717</v>
      </c>
      <c r="N117" s="3">
        <f>DAY(Table3[[#This Row],[DATE]])</f>
        <v>26</v>
      </c>
      <c r="O117" s="3" t="str">
        <f>TEXT(Table3[[#This Row],[DATE]],"mmm")</f>
        <v>Apr</v>
      </c>
      <c r="P117" s="3">
        <f>YEAR(Table3[[#This Row],[DATE]])</f>
        <v>2021</v>
      </c>
    </row>
    <row r="118" spans="1:16" x14ac:dyDescent="0.3">
      <c r="A118" s="6">
        <v>44313</v>
      </c>
      <c r="B118" s="7" t="s">
        <v>1169</v>
      </c>
      <c r="C118" s="9">
        <f t="shared" ca="1" si="2"/>
        <v>4</v>
      </c>
      <c r="D118" s="9" t="s">
        <v>2115</v>
      </c>
      <c r="E118" s="9" t="s">
        <v>2118</v>
      </c>
      <c r="F118" s="10">
        <f t="shared" ca="1" si="3"/>
        <v>5.5561487358195417E-2</v>
      </c>
      <c r="G118" s="3" t="str">
        <f>VLOOKUP(Table3[[#This Row],[PRODUCT ID]],Table1[[PRODUCT]:[SELLING PRICE]],1,FALSE)</f>
        <v>Product117</v>
      </c>
      <c r="H118" s="3" t="str">
        <f>VLOOKUP(Table3[[#This Row],[PRODUCT ID]],Table1[[PRODUCT]:[SELLING PRICE]],2,FALSE)</f>
        <v>Category1</v>
      </c>
      <c r="I118" s="3" t="str">
        <f>VLOOKUP(Table3[[#This Row],[PRODUCT ID]],Table1[[PRODUCT]:[SELLING PRICE]],3,FALSE)</f>
        <v>Kg</v>
      </c>
      <c r="J118" s="16">
        <f ca="1">VLOOKUP(Table3[[#This Row],[PRODUCT ID]],Table1[[PRODUCT]:[SELLING PRICE]],4,FALSE)</f>
        <v>40</v>
      </c>
      <c r="K118" s="16">
        <f ca="1">VLOOKUP(Table3[[#This Row],[PRODUCT ID]],Table1[[PRODUCT]:[SELLING PRICE]],5,FALSE)</f>
        <v>232.72786030532117</v>
      </c>
      <c r="L118" s="16">
        <f ca="1">J118*Table3[[#This Row],[QUANTITY]]</f>
        <v>160</v>
      </c>
      <c r="M118" s="16">
        <f ca="1">K118*Table3[[#This Row],[QUANTITY]]*(1-Table3[[#This Row],[DISCOUNT %]])</f>
        <v>879.18861694826876</v>
      </c>
      <c r="N118" s="3">
        <f>DAY(Table3[[#This Row],[DATE]])</f>
        <v>27</v>
      </c>
      <c r="O118" s="3" t="str">
        <f>TEXT(Table3[[#This Row],[DATE]],"mmm")</f>
        <v>Apr</v>
      </c>
      <c r="P118" s="3">
        <f>YEAR(Table3[[#This Row],[DATE]])</f>
        <v>2021</v>
      </c>
    </row>
    <row r="119" spans="1:16" x14ac:dyDescent="0.3">
      <c r="A119" s="6">
        <v>44314</v>
      </c>
      <c r="B119" s="7" t="s">
        <v>1170</v>
      </c>
      <c r="C119" s="9">
        <f t="shared" ca="1" si="2"/>
        <v>8</v>
      </c>
      <c r="D119" s="9" t="s">
        <v>2115</v>
      </c>
      <c r="E119" s="9" t="s">
        <v>2116</v>
      </c>
      <c r="F119" s="10">
        <f t="shared" ca="1" si="3"/>
        <v>8.1080344792139551E-3</v>
      </c>
      <c r="G119" s="3" t="str">
        <f>VLOOKUP(Table3[[#This Row],[PRODUCT ID]],Table1[[PRODUCT]:[SELLING PRICE]],1,FALSE)</f>
        <v>Product118</v>
      </c>
      <c r="H119" s="3" t="str">
        <f>VLOOKUP(Table3[[#This Row],[PRODUCT ID]],Table1[[PRODUCT]:[SELLING PRICE]],2,FALSE)</f>
        <v>Category2</v>
      </c>
      <c r="I119" s="3" t="str">
        <f>VLOOKUP(Table3[[#This Row],[PRODUCT ID]],Table1[[PRODUCT]:[SELLING PRICE]],3,FALSE)</f>
        <v>No</v>
      </c>
      <c r="J119" s="16">
        <f ca="1">VLOOKUP(Table3[[#This Row],[PRODUCT ID]],Table1[[PRODUCT]:[SELLING PRICE]],4,FALSE)</f>
        <v>207</v>
      </c>
      <c r="K119" s="16">
        <f ca="1">VLOOKUP(Table3[[#This Row],[PRODUCT ID]],Table1[[PRODUCT]:[SELLING PRICE]],5,FALSE)</f>
        <v>250.84357627536087</v>
      </c>
      <c r="L119" s="16">
        <f ca="1">J119*Table3[[#This Row],[QUANTITY]]</f>
        <v>1656</v>
      </c>
      <c r="M119" s="16">
        <f ca="1">K119*Table3[[#This Row],[QUANTITY]]*(1-Table3[[#This Row],[DISCOUNT %]])</f>
        <v>1990.4778232802473</v>
      </c>
      <c r="N119" s="3">
        <f>DAY(Table3[[#This Row],[DATE]])</f>
        <v>28</v>
      </c>
      <c r="O119" s="3" t="str">
        <f>TEXT(Table3[[#This Row],[DATE]],"mmm")</f>
        <v>Apr</v>
      </c>
      <c r="P119" s="3">
        <f>YEAR(Table3[[#This Row],[DATE]])</f>
        <v>2021</v>
      </c>
    </row>
    <row r="120" spans="1:16" x14ac:dyDescent="0.3">
      <c r="A120" s="6">
        <v>44315</v>
      </c>
      <c r="B120" s="7" t="s">
        <v>1171</v>
      </c>
      <c r="C120" s="9">
        <f t="shared" ca="1" si="2"/>
        <v>3</v>
      </c>
      <c r="D120" s="9" t="s">
        <v>2116</v>
      </c>
      <c r="E120" s="9" t="s">
        <v>2116</v>
      </c>
      <c r="F120" s="10">
        <f t="shared" ca="1" si="3"/>
        <v>3.6187130032671357E-2</v>
      </c>
      <c r="G120" s="3" t="str">
        <f>VLOOKUP(Table3[[#This Row],[PRODUCT ID]],Table1[[PRODUCT]:[SELLING PRICE]],1,FALSE)</f>
        <v>Product119</v>
      </c>
      <c r="H120" s="3" t="str">
        <f>VLOOKUP(Table3[[#This Row],[PRODUCT ID]],Table1[[PRODUCT]:[SELLING PRICE]],2,FALSE)</f>
        <v>Category3</v>
      </c>
      <c r="I120" s="3" t="str">
        <f>VLOOKUP(Table3[[#This Row],[PRODUCT ID]],Table1[[PRODUCT]:[SELLING PRICE]],3,FALSE)</f>
        <v>No</v>
      </c>
      <c r="J120" s="16">
        <f ca="1">VLOOKUP(Table3[[#This Row],[PRODUCT ID]],Table1[[PRODUCT]:[SELLING PRICE]],4,FALSE)</f>
        <v>11</v>
      </c>
      <c r="K120" s="16">
        <f ca="1">VLOOKUP(Table3[[#This Row],[PRODUCT ID]],Table1[[PRODUCT]:[SELLING PRICE]],5,FALSE)</f>
        <v>311.91415568965073</v>
      </c>
      <c r="L120" s="16">
        <f ca="1">J120*Table3[[#This Row],[QUANTITY]]</f>
        <v>33</v>
      </c>
      <c r="M120" s="16">
        <f ca="1">K120*Table3[[#This Row],[QUANTITY]]*(1-Table3[[#This Row],[DISCOUNT %]])</f>
        <v>901.8806327360353</v>
      </c>
      <c r="N120" s="3">
        <f>DAY(Table3[[#This Row],[DATE]])</f>
        <v>29</v>
      </c>
      <c r="O120" s="3" t="str">
        <f>TEXT(Table3[[#This Row],[DATE]],"mmm")</f>
        <v>Apr</v>
      </c>
      <c r="P120" s="3">
        <f>YEAR(Table3[[#This Row],[DATE]])</f>
        <v>2021</v>
      </c>
    </row>
    <row r="121" spans="1:16" x14ac:dyDescent="0.3">
      <c r="A121" s="6">
        <v>44316</v>
      </c>
      <c r="B121" s="7" t="s">
        <v>1172</v>
      </c>
      <c r="C121" s="9">
        <f t="shared" ca="1" si="2"/>
        <v>1</v>
      </c>
      <c r="D121" s="9" t="s">
        <v>2116</v>
      </c>
      <c r="E121" s="9" t="s">
        <v>2116</v>
      </c>
      <c r="F121" s="10">
        <f t="shared" ca="1" si="3"/>
        <v>8.6806712863863322E-2</v>
      </c>
      <c r="G121" s="3" t="str">
        <f>VLOOKUP(Table3[[#This Row],[PRODUCT ID]],Table1[[PRODUCT]:[SELLING PRICE]],1,FALSE)</f>
        <v>Product120</v>
      </c>
      <c r="H121" s="3" t="str">
        <f>VLOOKUP(Table3[[#This Row],[PRODUCT ID]],Table1[[PRODUCT]:[SELLING PRICE]],2,FALSE)</f>
        <v>Category4</v>
      </c>
      <c r="I121" s="3" t="str">
        <f>VLOOKUP(Table3[[#This Row],[PRODUCT ID]],Table1[[PRODUCT]:[SELLING PRICE]],3,FALSE)</f>
        <v>Ft</v>
      </c>
      <c r="J121" s="16">
        <f ca="1">VLOOKUP(Table3[[#This Row],[PRODUCT ID]],Table1[[PRODUCT]:[SELLING PRICE]],4,FALSE)</f>
        <v>231</v>
      </c>
      <c r="K121" s="16">
        <f ca="1">VLOOKUP(Table3[[#This Row],[PRODUCT ID]],Table1[[PRODUCT]:[SELLING PRICE]],5,FALSE)</f>
        <v>136.92635536249409</v>
      </c>
      <c r="L121" s="16">
        <f ca="1">J121*Table3[[#This Row],[QUANTITY]]</f>
        <v>231</v>
      </c>
      <c r="M121" s="16">
        <f ca="1">K121*Table3[[#This Row],[QUANTITY]]*(1-Table3[[#This Row],[DISCOUNT %]])</f>
        <v>125.04022854904676</v>
      </c>
      <c r="N121" s="3">
        <f>DAY(Table3[[#This Row],[DATE]])</f>
        <v>30</v>
      </c>
      <c r="O121" s="3" t="str">
        <f>TEXT(Table3[[#This Row],[DATE]],"mmm")</f>
        <v>Apr</v>
      </c>
      <c r="P121" s="3">
        <f>YEAR(Table3[[#This Row],[DATE]])</f>
        <v>2021</v>
      </c>
    </row>
    <row r="122" spans="1:16" x14ac:dyDescent="0.3">
      <c r="A122" s="6">
        <v>44317</v>
      </c>
      <c r="B122" s="7" t="s">
        <v>1173</v>
      </c>
      <c r="C122" s="9">
        <f t="shared" ca="1" si="2"/>
        <v>8</v>
      </c>
      <c r="D122" s="9" t="s">
        <v>2116</v>
      </c>
      <c r="E122" s="9" t="s">
        <v>2116</v>
      </c>
      <c r="F122" s="10">
        <f t="shared" ca="1" si="3"/>
        <v>5.8058970434747394E-3</v>
      </c>
      <c r="G122" s="3" t="str">
        <f>VLOOKUP(Table3[[#This Row],[PRODUCT ID]],Table1[[PRODUCT]:[SELLING PRICE]],1,FALSE)</f>
        <v>Product121</v>
      </c>
      <c r="H122" s="3" t="str">
        <f>VLOOKUP(Table3[[#This Row],[PRODUCT ID]],Table1[[PRODUCT]:[SELLING PRICE]],2,FALSE)</f>
        <v>Category1</v>
      </c>
      <c r="I122" s="3" t="str">
        <f>VLOOKUP(Table3[[#This Row],[PRODUCT ID]],Table1[[PRODUCT]:[SELLING PRICE]],3,FALSE)</f>
        <v>No</v>
      </c>
      <c r="J122" s="16">
        <f ca="1">VLOOKUP(Table3[[#This Row],[PRODUCT ID]],Table1[[PRODUCT]:[SELLING PRICE]],4,FALSE)</f>
        <v>179</v>
      </c>
      <c r="K122" s="16">
        <f ca="1">VLOOKUP(Table3[[#This Row],[PRODUCT ID]],Table1[[PRODUCT]:[SELLING PRICE]],5,FALSE)</f>
        <v>50.278978874354678</v>
      </c>
      <c r="L122" s="16">
        <f ca="1">J122*Table3[[#This Row],[QUANTITY]]</f>
        <v>1432</v>
      </c>
      <c r="M122" s="16">
        <f ca="1">K122*Table3[[#This Row],[QUANTITY]]*(1-Table3[[#This Row],[DISCOUNT %]])</f>
        <v>399.89651439647304</v>
      </c>
      <c r="N122" s="3">
        <f>DAY(Table3[[#This Row],[DATE]])</f>
        <v>1</v>
      </c>
      <c r="O122" s="3" t="str">
        <f>TEXT(Table3[[#This Row],[DATE]],"mmm")</f>
        <v>May</v>
      </c>
      <c r="P122" s="3">
        <f>YEAR(Table3[[#This Row],[DATE]])</f>
        <v>2021</v>
      </c>
    </row>
    <row r="123" spans="1:16" x14ac:dyDescent="0.3">
      <c r="A123" s="6">
        <v>44318</v>
      </c>
      <c r="B123" s="7" t="s">
        <v>1174</v>
      </c>
      <c r="C123" s="9">
        <f t="shared" ca="1" si="2"/>
        <v>11</v>
      </c>
      <c r="D123" s="9" t="s">
        <v>2115</v>
      </c>
      <c r="E123" s="9" t="s">
        <v>2116</v>
      </c>
      <c r="F123" s="10">
        <f t="shared" ca="1" si="3"/>
        <v>8.6241604662073465E-2</v>
      </c>
      <c r="G123" s="3" t="str">
        <f>VLOOKUP(Table3[[#This Row],[PRODUCT ID]],Table1[[PRODUCT]:[SELLING PRICE]],1,FALSE)</f>
        <v>Product122</v>
      </c>
      <c r="H123" s="3" t="str">
        <f>VLOOKUP(Table3[[#This Row],[PRODUCT ID]],Table1[[PRODUCT]:[SELLING PRICE]],2,FALSE)</f>
        <v>Category2</v>
      </c>
      <c r="I123" s="3" t="str">
        <f>VLOOKUP(Table3[[#This Row],[PRODUCT ID]],Table1[[PRODUCT]:[SELLING PRICE]],3,FALSE)</f>
        <v>Kg</v>
      </c>
      <c r="J123" s="16">
        <f ca="1">VLOOKUP(Table3[[#This Row],[PRODUCT ID]],Table1[[PRODUCT]:[SELLING PRICE]],4,FALSE)</f>
        <v>87</v>
      </c>
      <c r="K123" s="16">
        <f ca="1">VLOOKUP(Table3[[#This Row],[PRODUCT ID]],Table1[[PRODUCT]:[SELLING PRICE]],5,FALSE)</f>
        <v>245.09413887995944</v>
      </c>
      <c r="L123" s="16">
        <f ca="1">J123*Table3[[#This Row],[QUANTITY]]</f>
        <v>957</v>
      </c>
      <c r="M123" s="16">
        <f ca="1">K123*Table3[[#This Row],[QUANTITY]]*(1-Table3[[#This Row],[DISCOUNT %]])</f>
        <v>2463.5250975465092</v>
      </c>
      <c r="N123" s="3">
        <f>DAY(Table3[[#This Row],[DATE]])</f>
        <v>2</v>
      </c>
      <c r="O123" s="3" t="str">
        <f>TEXT(Table3[[#This Row],[DATE]],"mmm")</f>
        <v>May</v>
      </c>
      <c r="P123" s="3">
        <f>YEAR(Table3[[#This Row],[DATE]])</f>
        <v>2021</v>
      </c>
    </row>
    <row r="124" spans="1:16" x14ac:dyDescent="0.3">
      <c r="A124" s="6">
        <v>44319</v>
      </c>
      <c r="B124" s="7" t="s">
        <v>1175</v>
      </c>
      <c r="C124" s="9">
        <f t="shared" ca="1" si="2"/>
        <v>9</v>
      </c>
      <c r="D124" s="9" t="s">
        <v>2117</v>
      </c>
      <c r="E124" s="9" t="s">
        <v>2118</v>
      </c>
      <c r="F124" s="10">
        <f t="shared" ca="1" si="3"/>
        <v>8.9306365451579897E-2</v>
      </c>
      <c r="G124" s="3" t="str">
        <f>VLOOKUP(Table3[[#This Row],[PRODUCT ID]],Table1[[PRODUCT]:[SELLING PRICE]],1,FALSE)</f>
        <v>Product123</v>
      </c>
      <c r="H124" s="3" t="str">
        <f>VLOOKUP(Table3[[#This Row],[PRODUCT ID]],Table1[[PRODUCT]:[SELLING PRICE]],2,FALSE)</f>
        <v>Category3</v>
      </c>
      <c r="I124" s="3" t="str">
        <f>VLOOKUP(Table3[[#This Row],[PRODUCT ID]],Table1[[PRODUCT]:[SELLING PRICE]],3,FALSE)</f>
        <v>Kg</v>
      </c>
      <c r="J124" s="16">
        <f ca="1">VLOOKUP(Table3[[#This Row],[PRODUCT ID]],Table1[[PRODUCT]:[SELLING PRICE]],4,FALSE)</f>
        <v>37</v>
      </c>
      <c r="K124" s="16">
        <f ca="1">VLOOKUP(Table3[[#This Row],[PRODUCT ID]],Table1[[PRODUCT]:[SELLING PRICE]],5,FALSE)</f>
        <v>59.497794840112057</v>
      </c>
      <c r="L124" s="16">
        <f ca="1">J124*Table3[[#This Row],[QUANTITY]]</f>
        <v>333</v>
      </c>
      <c r="M124" s="16">
        <f ca="1">K124*Table3[[#This Row],[QUANTITY]]*(1-Table3[[#This Row],[DISCOUNT %]])</f>
        <v>487.65836727502096</v>
      </c>
      <c r="N124" s="3">
        <f>DAY(Table3[[#This Row],[DATE]])</f>
        <v>3</v>
      </c>
      <c r="O124" s="3" t="str">
        <f>TEXT(Table3[[#This Row],[DATE]],"mmm")</f>
        <v>May</v>
      </c>
      <c r="P124" s="3">
        <f>YEAR(Table3[[#This Row],[DATE]])</f>
        <v>2021</v>
      </c>
    </row>
    <row r="125" spans="1:16" x14ac:dyDescent="0.3">
      <c r="A125" s="6">
        <v>44320</v>
      </c>
      <c r="B125" s="7" t="s">
        <v>1176</v>
      </c>
      <c r="C125" s="9">
        <f t="shared" ca="1" si="2"/>
        <v>8</v>
      </c>
      <c r="D125" s="9" t="s">
        <v>2117</v>
      </c>
      <c r="E125" s="9" t="s">
        <v>2118</v>
      </c>
      <c r="F125" s="10">
        <f t="shared" ca="1" si="3"/>
        <v>9.0893046317941317E-2</v>
      </c>
      <c r="G125" s="3" t="str">
        <f>VLOOKUP(Table3[[#This Row],[PRODUCT ID]],Table1[[PRODUCT]:[SELLING PRICE]],1,FALSE)</f>
        <v>Product124</v>
      </c>
      <c r="H125" s="3" t="str">
        <f>VLOOKUP(Table3[[#This Row],[PRODUCT ID]],Table1[[PRODUCT]:[SELLING PRICE]],2,FALSE)</f>
        <v>Category4</v>
      </c>
      <c r="I125" s="3" t="str">
        <f>VLOOKUP(Table3[[#This Row],[PRODUCT ID]],Table1[[PRODUCT]:[SELLING PRICE]],3,FALSE)</f>
        <v>Lt</v>
      </c>
      <c r="J125" s="16">
        <f ca="1">VLOOKUP(Table3[[#This Row],[PRODUCT ID]],Table1[[PRODUCT]:[SELLING PRICE]],4,FALSE)</f>
        <v>190</v>
      </c>
      <c r="K125" s="16">
        <f ca="1">VLOOKUP(Table3[[#This Row],[PRODUCT ID]],Table1[[PRODUCT]:[SELLING PRICE]],5,FALSE)</f>
        <v>219.1449320029497</v>
      </c>
      <c r="L125" s="16">
        <f ca="1">J125*Table3[[#This Row],[QUANTITY]]</f>
        <v>1520</v>
      </c>
      <c r="M125" s="16">
        <f ca="1">K125*Table3[[#This Row],[QUANTITY]]*(1-Table3[[#This Row],[DISCOUNT %]])</f>
        <v>1593.8094523845079</v>
      </c>
      <c r="N125" s="3">
        <f>DAY(Table3[[#This Row],[DATE]])</f>
        <v>4</v>
      </c>
      <c r="O125" s="3" t="str">
        <f>TEXT(Table3[[#This Row],[DATE]],"mmm")</f>
        <v>May</v>
      </c>
      <c r="P125" s="3">
        <f>YEAR(Table3[[#This Row],[DATE]])</f>
        <v>2021</v>
      </c>
    </row>
    <row r="126" spans="1:16" x14ac:dyDescent="0.3">
      <c r="A126" s="6">
        <v>44321</v>
      </c>
      <c r="B126" s="7" t="s">
        <v>1177</v>
      </c>
      <c r="C126" s="9">
        <f t="shared" ca="1" si="2"/>
        <v>2</v>
      </c>
      <c r="D126" s="9" t="s">
        <v>2116</v>
      </c>
      <c r="E126" s="9" t="s">
        <v>2116</v>
      </c>
      <c r="F126" s="10">
        <f t="shared" ca="1" si="3"/>
        <v>3.7390147274434973E-2</v>
      </c>
      <c r="G126" s="3" t="str">
        <f>VLOOKUP(Table3[[#This Row],[PRODUCT ID]],Table1[[PRODUCT]:[SELLING PRICE]],1,FALSE)</f>
        <v>Product125</v>
      </c>
      <c r="H126" s="3" t="str">
        <f>VLOOKUP(Table3[[#This Row],[PRODUCT ID]],Table1[[PRODUCT]:[SELLING PRICE]],2,FALSE)</f>
        <v>Category5</v>
      </c>
      <c r="I126" s="3" t="str">
        <f>VLOOKUP(Table3[[#This Row],[PRODUCT ID]],Table1[[PRODUCT]:[SELLING PRICE]],3,FALSE)</f>
        <v>Kg</v>
      </c>
      <c r="J126" s="16">
        <f ca="1">VLOOKUP(Table3[[#This Row],[PRODUCT ID]],Table1[[PRODUCT]:[SELLING PRICE]],4,FALSE)</f>
        <v>119</v>
      </c>
      <c r="K126" s="16">
        <f ca="1">VLOOKUP(Table3[[#This Row],[PRODUCT ID]],Table1[[PRODUCT]:[SELLING PRICE]],5,FALSE)</f>
        <v>265.79913890013245</v>
      </c>
      <c r="L126" s="16">
        <f ca="1">J126*Table3[[#This Row],[QUANTITY]]</f>
        <v>238</v>
      </c>
      <c r="M126" s="16">
        <f ca="1">K126*Table3[[#This Row],[QUANTITY]]*(1-Table3[[#This Row],[DISCOUNT %]])</f>
        <v>511.721739902477</v>
      </c>
      <c r="N126" s="3">
        <f>DAY(Table3[[#This Row],[DATE]])</f>
        <v>5</v>
      </c>
      <c r="O126" s="3" t="str">
        <f>TEXT(Table3[[#This Row],[DATE]],"mmm")</f>
        <v>May</v>
      </c>
      <c r="P126" s="3">
        <f>YEAR(Table3[[#This Row],[DATE]])</f>
        <v>2021</v>
      </c>
    </row>
    <row r="127" spans="1:16" x14ac:dyDescent="0.3">
      <c r="A127" s="6">
        <v>44322</v>
      </c>
      <c r="B127" s="7" t="s">
        <v>1178</v>
      </c>
      <c r="C127" s="9">
        <f t="shared" ca="1" si="2"/>
        <v>15</v>
      </c>
      <c r="D127" s="9" t="s">
        <v>2116</v>
      </c>
      <c r="E127" s="9" t="s">
        <v>2116</v>
      </c>
      <c r="F127" s="10">
        <f t="shared" ca="1" si="3"/>
        <v>5.4947027863507775E-2</v>
      </c>
      <c r="G127" s="3" t="str">
        <f>VLOOKUP(Table3[[#This Row],[PRODUCT ID]],Table1[[PRODUCT]:[SELLING PRICE]],1,FALSE)</f>
        <v>Product126</v>
      </c>
      <c r="H127" s="3" t="str">
        <f>VLOOKUP(Table3[[#This Row],[PRODUCT ID]],Table1[[PRODUCT]:[SELLING PRICE]],2,FALSE)</f>
        <v>Category1</v>
      </c>
      <c r="I127" s="3" t="str">
        <f>VLOOKUP(Table3[[#This Row],[PRODUCT ID]],Table1[[PRODUCT]:[SELLING PRICE]],3,FALSE)</f>
        <v>Lt</v>
      </c>
      <c r="J127" s="16">
        <f ca="1">VLOOKUP(Table3[[#This Row],[PRODUCT ID]],Table1[[PRODUCT]:[SELLING PRICE]],4,FALSE)</f>
        <v>219</v>
      </c>
      <c r="K127" s="16">
        <f ca="1">VLOOKUP(Table3[[#This Row],[PRODUCT ID]],Table1[[PRODUCT]:[SELLING PRICE]],5,FALSE)</f>
        <v>220.79836682949241</v>
      </c>
      <c r="L127" s="16">
        <f ca="1">J127*Table3[[#This Row],[QUANTITY]]</f>
        <v>3285</v>
      </c>
      <c r="M127" s="16">
        <f ca="1">K127*Table3[[#This Row],[QUANTITY]]*(1-Table3[[#This Row],[DISCOUNT %]])</f>
        <v>3129.9922922264291</v>
      </c>
      <c r="N127" s="3">
        <f>DAY(Table3[[#This Row],[DATE]])</f>
        <v>6</v>
      </c>
      <c r="O127" s="3" t="str">
        <f>TEXT(Table3[[#This Row],[DATE]],"mmm")</f>
        <v>May</v>
      </c>
      <c r="P127" s="3">
        <f>YEAR(Table3[[#This Row],[DATE]])</f>
        <v>2021</v>
      </c>
    </row>
    <row r="128" spans="1:16" x14ac:dyDescent="0.3">
      <c r="A128" s="6">
        <v>44323</v>
      </c>
      <c r="B128" s="7" t="s">
        <v>1179</v>
      </c>
      <c r="C128" s="9">
        <f t="shared" ca="1" si="2"/>
        <v>4</v>
      </c>
      <c r="D128" s="9" t="s">
        <v>2116</v>
      </c>
      <c r="E128" s="9" t="s">
        <v>2116</v>
      </c>
      <c r="F128" s="10">
        <f t="shared" ca="1" si="3"/>
        <v>1.4612300012642344E-2</v>
      </c>
      <c r="G128" s="3" t="str">
        <f>VLOOKUP(Table3[[#This Row],[PRODUCT ID]],Table1[[PRODUCT]:[SELLING PRICE]],1,FALSE)</f>
        <v>Product127</v>
      </c>
      <c r="H128" s="3" t="str">
        <f>VLOOKUP(Table3[[#This Row],[PRODUCT ID]],Table1[[PRODUCT]:[SELLING PRICE]],2,FALSE)</f>
        <v>Category2</v>
      </c>
      <c r="I128" s="3" t="str">
        <f>VLOOKUP(Table3[[#This Row],[PRODUCT ID]],Table1[[PRODUCT]:[SELLING PRICE]],3,FALSE)</f>
        <v>Ft</v>
      </c>
      <c r="J128" s="16">
        <f ca="1">VLOOKUP(Table3[[#This Row],[PRODUCT ID]],Table1[[PRODUCT]:[SELLING PRICE]],4,FALSE)</f>
        <v>168</v>
      </c>
      <c r="K128" s="16">
        <f ca="1">VLOOKUP(Table3[[#This Row],[PRODUCT ID]],Table1[[PRODUCT]:[SELLING PRICE]],5,FALSE)</f>
        <v>308.77805217920661</v>
      </c>
      <c r="L128" s="16">
        <f ca="1">J128*Table3[[#This Row],[QUANTITY]]</f>
        <v>672</v>
      </c>
      <c r="M128" s="16">
        <f ca="1">K128*Table3[[#This Row],[QUANTITY]]*(1-Table3[[#This Row],[DISCOUNT %]])</f>
        <v>1217.0643785737789</v>
      </c>
      <c r="N128" s="3">
        <f>DAY(Table3[[#This Row],[DATE]])</f>
        <v>7</v>
      </c>
      <c r="O128" s="3" t="str">
        <f>TEXT(Table3[[#This Row],[DATE]],"mmm")</f>
        <v>May</v>
      </c>
      <c r="P128" s="3">
        <f>YEAR(Table3[[#This Row],[DATE]])</f>
        <v>2021</v>
      </c>
    </row>
    <row r="129" spans="1:16" x14ac:dyDescent="0.3">
      <c r="A129" s="6">
        <v>44324</v>
      </c>
      <c r="B129" s="7" t="s">
        <v>1180</v>
      </c>
      <c r="C129" s="9">
        <f t="shared" ca="1" si="2"/>
        <v>9</v>
      </c>
      <c r="D129" s="9" t="s">
        <v>2116</v>
      </c>
      <c r="E129" s="9" t="s">
        <v>2116</v>
      </c>
      <c r="F129" s="10">
        <f t="shared" ca="1" si="3"/>
        <v>5.3404802669089362E-2</v>
      </c>
      <c r="G129" s="3" t="str">
        <f>VLOOKUP(Table3[[#This Row],[PRODUCT ID]],Table1[[PRODUCT]:[SELLING PRICE]],1,FALSE)</f>
        <v>Product128</v>
      </c>
      <c r="H129" s="3" t="str">
        <f>VLOOKUP(Table3[[#This Row],[PRODUCT ID]],Table1[[PRODUCT]:[SELLING PRICE]],2,FALSE)</f>
        <v>Category3</v>
      </c>
      <c r="I129" s="3" t="str">
        <f>VLOOKUP(Table3[[#This Row],[PRODUCT ID]],Table1[[PRODUCT]:[SELLING PRICE]],3,FALSE)</f>
        <v>Kg</v>
      </c>
      <c r="J129" s="16">
        <f ca="1">VLOOKUP(Table3[[#This Row],[PRODUCT ID]],Table1[[PRODUCT]:[SELLING PRICE]],4,FALSE)</f>
        <v>23</v>
      </c>
      <c r="K129" s="16">
        <f ca="1">VLOOKUP(Table3[[#This Row],[PRODUCT ID]],Table1[[PRODUCT]:[SELLING PRICE]],5,FALSE)</f>
        <v>131.07081205390443</v>
      </c>
      <c r="L129" s="16">
        <f ca="1">J129*Table3[[#This Row],[QUANTITY]]</f>
        <v>207</v>
      </c>
      <c r="M129" s="16">
        <f ca="1">K129*Table3[[#This Row],[QUANTITY]]*(1-Table3[[#This Row],[DISCOUNT %]])</f>
        <v>1116.6390108043952</v>
      </c>
      <c r="N129" s="3">
        <f>DAY(Table3[[#This Row],[DATE]])</f>
        <v>8</v>
      </c>
      <c r="O129" s="3" t="str">
        <f>TEXT(Table3[[#This Row],[DATE]],"mmm")</f>
        <v>May</v>
      </c>
      <c r="P129" s="3">
        <f>YEAR(Table3[[#This Row],[DATE]])</f>
        <v>2021</v>
      </c>
    </row>
    <row r="130" spans="1:16" x14ac:dyDescent="0.3">
      <c r="A130" s="6">
        <v>44325</v>
      </c>
      <c r="B130" s="7" t="s">
        <v>1181</v>
      </c>
      <c r="C130" s="9">
        <f t="shared" ca="1" si="2"/>
        <v>7</v>
      </c>
      <c r="D130" s="9" t="s">
        <v>2115</v>
      </c>
      <c r="E130" s="9" t="s">
        <v>2118</v>
      </c>
      <c r="F130" s="10">
        <f t="shared" ca="1" si="3"/>
        <v>9.6090173811962845E-2</v>
      </c>
      <c r="G130" s="3" t="str">
        <f>VLOOKUP(Table3[[#This Row],[PRODUCT ID]],Table1[[PRODUCT]:[SELLING PRICE]],1,FALSE)</f>
        <v>Product129</v>
      </c>
      <c r="H130" s="3" t="str">
        <f>VLOOKUP(Table3[[#This Row],[PRODUCT ID]],Table1[[PRODUCT]:[SELLING PRICE]],2,FALSE)</f>
        <v>Category4</v>
      </c>
      <c r="I130" s="3" t="str">
        <f>VLOOKUP(Table3[[#This Row],[PRODUCT ID]],Table1[[PRODUCT]:[SELLING PRICE]],3,FALSE)</f>
        <v>No</v>
      </c>
      <c r="J130" s="16">
        <f ca="1">VLOOKUP(Table3[[#This Row],[PRODUCT ID]],Table1[[PRODUCT]:[SELLING PRICE]],4,FALSE)</f>
        <v>160</v>
      </c>
      <c r="K130" s="16">
        <f ca="1">VLOOKUP(Table3[[#This Row],[PRODUCT ID]],Table1[[PRODUCT]:[SELLING PRICE]],5,FALSE)</f>
        <v>93.540589626261919</v>
      </c>
      <c r="L130" s="16">
        <f ca="1">J130*Table3[[#This Row],[QUANTITY]]</f>
        <v>1120</v>
      </c>
      <c r="M130" s="16">
        <f ca="1">K130*Table3[[#This Row],[QUANTITY]]*(1-Table3[[#This Row],[DISCOUNT %]])</f>
        <v>591.86580677420648</v>
      </c>
      <c r="N130" s="3">
        <f>DAY(Table3[[#This Row],[DATE]])</f>
        <v>9</v>
      </c>
      <c r="O130" s="3" t="str">
        <f>TEXT(Table3[[#This Row],[DATE]],"mmm")</f>
        <v>May</v>
      </c>
      <c r="P130" s="3">
        <f>YEAR(Table3[[#This Row],[DATE]])</f>
        <v>2021</v>
      </c>
    </row>
    <row r="131" spans="1:16" x14ac:dyDescent="0.3">
      <c r="A131" s="6">
        <v>44326</v>
      </c>
      <c r="B131" s="7" t="s">
        <v>1182</v>
      </c>
      <c r="C131" s="9">
        <f t="shared" ref="C131:C194" ca="1" si="4">RANDBETWEEN(1,15)</f>
        <v>4</v>
      </c>
      <c r="D131" s="9" t="s">
        <v>2116</v>
      </c>
      <c r="E131" s="9" t="s">
        <v>2116</v>
      </c>
      <c r="F131" s="10">
        <f t="shared" ref="F131:F194" ca="1" si="5">RAND()*(0.1)</f>
        <v>1.3015487912289259E-2</v>
      </c>
      <c r="G131" s="3" t="str">
        <f>VLOOKUP(Table3[[#This Row],[PRODUCT ID]],Table1[[PRODUCT]:[SELLING PRICE]],1,FALSE)</f>
        <v>Product130</v>
      </c>
      <c r="H131" s="3" t="str">
        <f>VLOOKUP(Table3[[#This Row],[PRODUCT ID]],Table1[[PRODUCT]:[SELLING PRICE]],2,FALSE)</f>
        <v>Category5</v>
      </c>
      <c r="I131" s="3" t="str">
        <f>VLOOKUP(Table3[[#This Row],[PRODUCT ID]],Table1[[PRODUCT]:[SELLING PRICE]],3,FALSE)</f>
        <v>No</v>
      </c>
      <c r="J131" s="16">
        <f ca="1">VLOOKUP(Table3[[#This Row],[PRODUCT ID]],Table1[[PRODUCT]:[SELLING PRICE]],4,FALSE)</f>
        <v>28</v>
      </c>
      <c r="K131" s="16">
        <f ca="1">VLOOKUP(Table3[[#This Row],[PRODUCT ID]],Table1[[PRODUCT]:[SELLING PRICE]],5,FALSE)</f>
        <v>176.08075841364374</v>
      </c>
      <c r="L131" s="16">
        <f ca="1">J131*Table3[[#This Row],[QUANTITY]]</f>
        <v>112</v>
      </c>
      <c r="M131" s="16">
        <f ca="1">K131*Table3[[#This Row],[QUANTITY]]*(1-Table3[[#This Row],[DISCOUNT %]])</f>
        <v>695.1559257236969</v>
      </c>
      <c r="N131" s="3">
        <f>DAY(Table3[[#This Row],[DATE]])</f>
        <v>10</v>
      </c>
      <c r="O131" s="3" t="str">
        <f>TEXT(Table3[[#This Row],[DATE]],"mmm")</f>
        <v>May</v>
      </c>
      <c r="P131" s="3">
        <f>YEAR(Table3[[#This Row],[DATE]])</f>
        <v>2021</v>
      </c>
    </row>
    <row r="132" spans="1:16" x14ac:dyDescent="0.3">
      <c r="A132" s="6">
        <v>44327</v>
      </c>
      <c r="B132" s="7" t="s">
        <v>1183</v>
      </c>
      <c r="C132" s="9">
        <f t="shared" ca="1" si="4"/>
        <v>1</v>
      </c>
      <c r="D132" s="9" t="s">
        <v>2117</v>
      </c>
      <c r="E132" s="9" t="s">
        <v>2116</v>
      </c>
      <c r="F132" s="10">
        <f t="shared" ca="1" si="5"/>
        <v>9.3580884487392019E-2</v>
      </c>
      <c r="G132" s="3" t="str">
        <f>VLOOKUP(Table3[[#This Row],[PRODUCT ID]],Table1[[PRODUCT]:[SELLING PRICE]],1,FALSE)</f>
        <v>Product131</v>
      </c>
      <c r="H132" s="3" t="str">
        <f>VLOOKUP(Table3[[#This Row],[PRODUCT ID]],Table1[[PRODUCT]:[SELLING PRICE]],2,FALSE)</f>
        <v>Category1</v>
      </c>
      <c r="I132" s="3" t="str">
        <f>VLOOKUP(Table3[[#This Row],[PRODUCT ID]],Table1[[PRODUCT]:[SELLING PRICE]],3,FALSE)</f>
        <v>Ft</v>
      </c>
      <c r="J132" s="16">
        <f ca="1">VLOOKUP(Table3[[#This Row],[PRODUCT ID]],Table1[[PRODUCT]:[SELLING PRICE]],4,FALSE)</f>
        <v>182</v>
      </c>
      <c r="K132" s="16">
        <f ca="1">VLOOKUP(Table3[[#This Row],[PRODUCT ID]],Table1[[PRODUCT]:[SELLING PRICE]],5,FALSE)</f>
        <v>74.252124688824267</v>
      </c>
      <c r="L132" s="16">
        <f ca="1">J132*Table3[[#This Row],[QUANTITY]]</f>
        <v>182</v>
      </c>
      <c r="M132" s="16">
        <f ca="1">K132*Table3[[#This Row],[QUANTITY]]*(1-Table3[[#This Row],[DISCOUNT %]])</f>
        <v>67.303545185375981</v>
      </c>
      <c r="N132" s="3">
        <f>DAY(Table3[[#This Row],[DATE]])</f>
        <v>11</v>
      </c>
      <c r="O132" s="3" t="str">
        <f>TEXT(Table3[[#This Row],[DATE]],"mmm")</f>
        <v>May</v>
      </c>
      <c r="P132" s="3">
        <f>YEAR(Table3[[#This Row],[DATE]])</f>
        <v>2021</v>
      </c>
    </row>
    <row r="133" spans="1:16" x14ac:dyDescent="0.3">
      <c r="A133" s="6">
        <v>44328</v>
      </c>
      <c r="B133" s="7" t="s">
        <v>1184</v>
      </c>
      <c r="C133" s="9">
        <f t="shared" ca="1" si="4"/>
        <v>6</v>
      </c>
      <c r="D133" s="9" t="s">
        <v>2115</v>
      </c>
      <c r="E133" s="9" t="s">
        <v>2116</v>
      </c>
      <c r="F133" s="10">
        <f t="shared" ca="1" si="5"/>
        <v>9.4914783673870545E-2</v>
      </c>
      <c r="G133" s="3" t="str">
        <f>VLOOKUP(Table3[[#This Row],[PRODUCT ID]],Table1[[PRODUCT]:[SELLING PRICE]],1,FALSE)</f>
        <v>Product132</v>
      </c>
      <c r="H133" s="3" t="str">
        <f>VLOOKUP(Table3[[#This Row],[PRODUCT ID]],Table1[[PRODUCT]:[SELLING PRICE]],2,FALSE)</f>
        <v>Category2</v>
      </c>
      <c r="I133" s="3" t="str">
        <f>VLOOKUP(Table3[[#This Row],[PRODUCT ID]],Table1[[PRODUCT]:[SELLING PRICE]],3,FALSE)</f>
        <v>No</v>
      </c>
      <c r="J133" s="16">
        <f ca="1">VLOOKUP(Table3[[#This Row],[PRODUCT ID]],Table1[[PRODUCT]:[SELLING PRICE]],4,FALSE)</f>
        <v>190</v>
      </c>
      <c r="K133" s="16">
        <f ca="1">VLOOKUP(Table3[[#This Row],[PRODUCT ID]],Table1[[PRODUCT]:[SELLING PRICE]],5,FALSE)</f>
        <v>233.84629961139345</v>
      </c>
      <c r="L133" s="16">
        <f ca="1">J133*Table3[[#This Row],[QUANTITY]]</f>
        <v>1140</v>
      </c>
      <c r="M133" s="16">
        <f ca="1">K133*Table3[[#This Row],[QUANTITY]]*(1-Table3[[#This Row],[DISCOUNT %]])</f>
        <v>1269.9049720250575</v>
      </c>
      <c r="N133" s="3">
        <f>DAY(Table3[[#This Row],[DATE]])</f>
        <v>12</v>
      </c>
      <c r="O133" s="3" t="str">
        <f>TEXT(Table3[[#This Row],[DATE]],"mmm")</f>
        <v>May</v>
      </c>
      <c r="P133" s="3">
        <f>YEAR(Table3[[#This Row],[DATE]])</f>
        <v>2021</v>
      </c>
    </row>
    <row r="134" spans="1:16" x14ac:dyDescent="0.3">
      <c r="A134" s="6">
        <v>44329</v>
      </c>
      <c r="B134" s="7" t="s">
        <v>1185</v>
      </c>
      <c r="C134" s="9">
        <f t="shared" ca="1" si="4"/>
        <v>12</v>
      </c>
      <c r="D134" s="9" t="s">
        <v>2115</v>
      </c>
      <c r="E134" s="9" t="s">
        <v>2116</v>
      </c>
      <c r="F134" s="10">
        <f t="shared" ca="1" si="5"/>
        <v>7.4328963440259396E-2</v>
      </c>
      <c r="G134" s="3" t="str">
        <f>VLOOKUP(Table3[[#This Row],[PRODUCT ID]],Table1[[PRODUCT]:[SELLING PRICE]],1,FALSE)</f>
        <v>Product133</v>
      </c>
      <c r="H134" s="3" t="str">
        <f>VLOOKUP(Table3[[#This Row],[PRODUCT ID]],Table1[[PRODUCT]:[SELLING PRICE]],2,FALSE)</f>
        <v>Category3</v>
      </c>
      <c r="I134" s="3" t="str">
        <f>VLOOKUP(Table3[[#This Row],[PRODUCT ID]],Table1[[PRODUCT]:[SELLING PRICE]],3,FALSE)</f>
        <v>Kg</v>
      </c>
      <c r="J134" s="16">
        <f ca="1">VLOOKUP(Table3[[#This Row],[PRODUCT ID]],Table1[[PRODUCT]:[SELLING PRICE]],4,FALSE)</f>
        <v>152</v>
      </c>
      <c r="K134" s="16">
        <f ca="1">VLOOKUP(Table3[[#This Row],[PRODUCT ID]],Table1[[PRODUCT]:[SELLING PRICE]],5,FALSE)</f>
        <v>279.61675222606192</v>
      </c>
      <c r="L134" s="16">
        <f ca="1">J134*Table3[[#This Row],[QUANTITY]]</f>
        <v>1824</v>
      </c>
      <c r="M134" s="16">
        <f ca="1">K134*Table3[[#This Row],[QUANTITY]]*(1-Table3[[#This Row],[DISCOUNT %]])</f>
        <v>3105.9975464708027</v>
      </c>
      <c r="N134" s="3">
        <f>DAY(Table3[[#This Row],[DATE]])</f>
        <v>13</v>
      </c>
      <c r="O134" s="3" t="str">
        <f>TEXT(Table3[[#This Row],[DATE]],"mmm")</f>
        <v>May</v>
      </c>
      <c r="P134" s="3">
        <f>YEAR(Table3[[#This Row],[DATE]])</f>
        <v>2021</v>
      </c>
    </row>
    <row r="135" spans="1:16" x14ac:dyDescent="0.3">
      <c r="A135" s="6">
        <v>44330</v>
      </c>
      <c r="B135" s="7" t="s">
        <v>1186</v>
      </c>
      <c r="C135" s="9">
        <f t="shared" ca="1" si="4"/>
        <v>11</v>
      </c>
      <c r="D135" s="9" t="s">
        <v>2115</v>
      </c>
      <c r="E135" s="9" t="s">
        <v>2116</v>
      </c>
      <c r="F135" s="10">
        <f t="shared" ca="1" si="5"/>
        <v>2.7343529267466971E-2</v>
      </c>
      <c r="G135" s="3" t="str">
        <f>VLOOKUP(Table3[[#This Row],[PRODUCT ID]],Table1[[PRODUCT]:[SELLING PRICE]],1,FALSE)</f>
        <v>Product134</v>
      </c>
      <c r="H135" s="3" t="str">
        <f>VLOOKUP(Table3[[#This Row],[PRODUCT ID]],Table1[[PRODUCT]:[SELLING PRICE]],2,FALSE)</f>
        <v>Category4</v>
      </c>
      <c r="I135" s="3" t="str">
        <f>VLOOKUP(Table3[[#This Row],[PRODUCT ID]],Table1[[PRODUCT]:[SELLING PRICE]],3,FALSE)</f>
        <v>Kg</v>
      </c>
      <c r="J135" s="16">
        <f ca="1">VLOOKUP(Table3[[#This Row],[PRODUCT ID]],Table1[[PRODUCT]:[SELLING PRICE]],4,FALSE)</f>
        <v>34</v>
      </c>
      <c r="K135" s="16">
        <f ca="1">VLOOKUP(Table3[[#This Row],[PRODUCT ID]],Table1[[PRODUCT]:[SELLING PRICE]],5,FALSE)</f>
        <v>167.08002000215529</v>
      </c>
      <c r="L135" s="16">
        <f ca="1">J135*Table3[[#This Row],[QUANTITY]]</f>
        <v>374</v>
      </c>
      <c r="M135" s="16">
        <f ca="1">K135*Table3[[#This Row],[QUANTITY]]*(1-Table3[[#This Row],[DISCOUNT %]])</f>
        <v>1787.6260884373914</v>
      </c>
      <c r="N135" s="3">
        <f>DAY(Table3[[#This Row],[DATE]])</f>
        <v>14</v>
      </c>
      <c r="O135" s="3" t="str">
        <f>TEXT(Table3[[#This Row],[DATE]],"mmm")</f>
        <v>May</v>
      </c>
      <c r="P135" s="3">
        <f>YEAR(Table3[[#This Row],[DATE]])</f>
        <v>2021</v>
      </c>
    </row>
    <row r="136" spans="1:16" x14ac:dyDescent="0.3">
      <c r="A136" s="6">
        <v>44331</v>
      </c>
      <c r="B136" s="7" t="s">
        <v>1187</v>
      </c>
      <c r="C136" s="9">
        <f t="shared" ca="1" si="4"/>
        <v>15</v>
      </c>
      <c r="D136" s="9" t="s">
        <v>2116</v>
      </c>
      <c r="E136" s="9" t="s">
        <v>2118</v>
      </c>
      <c r="F136" s="10">
        <f t="shared" ca="1" si="5"/>
        <v>9.224390874830754E-2</v>
      </c>
      <c r="G136" s="3" t="str">
        <f>VLOOKUP(Table3[[#This Row],[PRODUCT ID]],Table1[[PRODUCT]:[SELLING PRICE]],1,FALSE)</f>
        <v>Product135</v>
      </c>
      <c r="H136" s="3" t="str">
        <f>VLOOKUP(Table3[[#This Row],[PRODUCT ID]],Table1[[PRODUCT]:[SELLING PRICE]],2,FALSE)</f>
        <v>Category5</v>
      </c>
      <c r="I136" s="3" t="str">
        <f>VLOOKUP(Table3[[#This Row],[PRODUCT ID]],Table1[[PRODUCT]:[SELLING PRICE]],3,FALSE)</f>
        <v>Lt</v>
      </c>
      <c r="J136" s="16">
        <f ca="1">VLOOKUP(Table3[[#This Row],[PRODUCT ID]],Table1[[PRODUCT]:[SELLING PRICE]],4,FALSE)</f>
        <v>81</v>
      </c>
      <c r="K136" s="16">
        <f ca="1">VLOOKUP(Table3[[#This Row],[PRODUCT ID]],Table1[[PRODUCT]:[SELLING PRICE]],5,FALSE)</f>
        <v>82.298887539272499</v>
      </c>
      <c r="L136" s="16">
        <f ca="1">J136*Table3[[#This Row],[QUANTITY]]</f>
        <v>1215</v>
      </c>
      <c r="M136" s="16">
        <f ca="1">K136*Table3[[#This Row],[QUANTITY]]*(1-Table3[[#This Row],[DISCOUNT %]])</f>
        <v>1120.6097470051893</v>
      </c>
      <c r="N136" s="3">
        <f>DAY(Table3[[#This Row],[DATE]])</f>
        <v>15</v>
      </c>
      <c r="O136" s="3" t="str">
        <f>TEXT(Table3[[#This Row],[DATE]],"mmm")</f>
        <v>May</v>
      </c>
      <c r="P136" s="3">
        <f>YEAR(Table3[[#This Row],[DATE]])</f>
        <v>2021</v>
      </c>
    </row>
    <row r="137" spans="1:16" x14ac:dyDescent="0.3">
      <c r="A137" s="6">
        <v>44332</v>
      </c>
      <c r="B137" s="7" t="s">
        <v>1188</v>
      </c>
      <c r="C137" s="9">
        <f t="shared" ca="1" si="4"/>
        <v>6</v>
      </c>
      <c r="D137" s="9" t="s">
        <v>2116</v>
      </c>
      <c r="E137" s="9" t="s">
        <v>2118</v>
      </c>
      <c r="F137" s="10">
        <f t="shared" ca="1" si="5"/>
        <v>8.3593183903952095E-2</v>
      </c>
      <c r="G137" s="3" t="str">
        <f>VLOOKUP(Table3[[#This Row],[PRODUCT ID]],Table1[[PRODUCT]:[SELLING PRICE]],1,FALSE)</f>
        <v>Product136</v>
      </c>
      <c r="H137" s="3" t="str">
        <f>VLOOKUP(Table3[[#This Row],[PRODUCT ID]],Table1[[PRODUCT]:[SELLING PRICE]],2,FALSE)</f>
        <v>Category1</v>
      </c>
      <c r="I137" s="3" t="str">
        <f>VLOOKUP(Table3[[#This Row],[PRODUCT ID]],Table1[[PRODUCT]:[SELLING PRICE]],3,FALSE)</f>
        <v>Kg</v>
      </c>
      <c r="J137" s="16">
        <f ca="1">VLOOKUP(Table3[[#This Row],[PRODUCT ID]],Table1[[PRODUCT]:[SELLING PRICE]],4,FALSE)</f>
        <v>45</v>
      </c>
      <c r="K137" s="16">
        <f ca="1">VLOOKUP(Table3[[#This Row],[PRODUCT ID]],Table1[[PRODUCT]:[SELLING PRICE]],5,FALSE)</f>
        <v>69.417313051563497</v>
      </c>
      <c r="L137" s="16">
        <f ca="1">J137*Table3[[#This Row],[QUANTITY]]</f>
        <v>270</v>
      </c>
      <c r="M137" s="16">
        <f ca="1">K137*Table3[[#This Row],[QUANTITY]]*(1-Table3[[#This Row],[DISCOUNT %]])</f>
        <v>381.68699301315559</v>
      </c>
      <c r="N137" s="3">
        <f>DAY(Table3[[#This Row],[DATE]])</f>
        <v>16</v>
      </c>
      <c r="O137" s="3" t="str">
        <f>TEXT(Table3[[#This Row],[DATE]],"mmm")</f>
        <v>May</v>
      </c>
      <c r="P137" s="3">
        <f>YEAR(Table3[[#This Row],[DATE]])</f>
        <v>2021</v>
      </c>
    </row>
    <row r="138" spans="1:16" x14ac:dyDescent="0.3">
      <c r="A138" s="6">
        <v>44333</v>
      </c>
      <c r="B138" s="7" t="s">
        <v>1189</v>
      </c>
      <c r="C138" s="9">
        <f t="shared" ca="1" si="4"/>
        <v>10</v>
      </c>
      <c r="D138" s="9" t="s">
        <v>2116</v>
      </c>
      <c r="E138" s="9" t="s">
        <v>2116</v>
      </c>
      <c r="F138" s="10">
        <f t="shared" ca="1" si="5"/>
        <v>2.9343224314423155E-3</v>
      </c>
      <c r="G138" s="3" t="str">
        <f>VLOOKUP(Table3[[#This Row],[PRODUCT ID]],Table1[[PRODUCT]:[SELLING PRICE]],1,FALSE)</f>
        <v>Product137</v>
      </c>
      <c r="H138" s="3" t="str">
        <f>VLOOKUP(Table3[[#This Row],[PRODUCT ID]],Table1[[PRODUCT]:[SELLING PRICE]],2,FALSE)</f>
        <v>Category2</v>
      </c>
      <c r="I138" s="3" t="str">
        <f>VLOOKUP(Table3[[#This Row],[PRODUCT ID]],Table1[[PRODUCT]:[SELLING PRICE]],3,FALSE)</f>
        <v>Lt</v>
      </c>
      <c r="J138" s="16">
        <f ca="1">VLOOKUP(Table3[[#This Row],[PRODUCT ID]],Table1[[PRODUCT]:[SELLING PRICE]],4,FALSE)</f>
        <v>194</v>
      </c>
      <c r="K138" s="16">
        <f ca="1">VLOOKUP(Table3[[#This Row],[PRODUCT ID]],Table1[[PRODUCT]:[SELLING PRICE]],5,FALSE)</f>
        <v>65.463163133049676</v>
      </c>
      <c r="L138" s="16">
        <f ca="1">J138*Table3[[#This Row],[QUANTITY]]</f>
        <v>1940</v>
      </c>
      <c r="M138" s="16">
        <f ca="1">K138*Table3[[#This Row],[QUANTITY]]*(1-Table3[[#This Row],[DISCOUNT %]])</f>
        <v>652.71073105035191</v>
      </c>
      <c r="N138" s="3">
        <f>DAY(Table3[[#This Row],[DATE]])</f>
        <v>17</v>
      </c>
      <c r="O138" s="3" t="str">
        <f>TEXT(Table3[[#This Row],[DATE]],"mmm")</f>
        <v>May</v>
      </c>
      <c r="P138" s="3">
        <f>YEAR(Table3[[#This Row],[DATE]])</f>
        <v>2021</v>
      </c>
    </row>
    <row r="139" spans="1:16" x14ac:dyDescent="0.3">
      <c r="A139" s="6">
        <v>44334</v>
      </c>
      <c r="B139" s="7" t="s">
        <v>1190</v>
      </c>
      <c r="C139" s="9">
        <f t="shared" ca="1" si="4"/>
        <v>12</v>
      </c>
      <c r="D139" s="9" t="s">
        <v>2115</v>
      </c>
      <c r="E139" s="9" t="s">
        <v>2116</v>
      </c>
      <c r="F139" s="10">
        <f t="shared" ca="1" si="5"/>
        <v>8.5742458236565885E-2</v>
      </c>
      <c r="G139" s="3" t="str">
        <f>VLOOKUP(Table3[[#This Row],[PRODUCT ID]],Table1[[PRODUCT]:[SELLING PRICE]],1,FALSE)</f>
        <v>Product138</v>
      </c>
      <c r="H139" s="3" t="str">
        <f>VLOOKUP(Table3[[#This Row],[PRODUCT ID]],Table1[[PRODUCT]:[SELLING PRICE]],2,FALSE)</f>
        <v>Category3</v>
      </c>
      <c r="I139" s="3" t="str">
        <f>VLOOKUP(Table3[[#This Row],[PRODUCT ID]],Table1[[PRODUCT]:[SELLING PRICE]],3,FALSE)</f>
        <v>Ft</v>
      </c>
      <c r="J139" s="16">
        <f ca="1">VLOOKUP(Table3[[#This Row],[PRODUCT ID]],Table1[[PRODUCT]:[SELLING PRICE]],4,FALSE)</f>
        <v>123</v>
      </c>
      <c r="K139" s="16">
        <f ca="1">VLOOKUP(Table3[[#This Row],[PRODUCT ID]],Table1[[PRODUCT]:[SELLING PRICE]],5,FALSE)</f>
        <v>234.27560866009441</v>
      </c>
      <c r="L139" s="16">
        <f ca="1">J139*Table3[[#This Row],[QUANTITY]]</f>
        <v>1476</v>
      </c>
      <c r="M139" s="16">
        <f ca="1">K139*Table3[[#This Row],[QUANTITY]]*(1-Table3[[#This Row],[DISCOUNT %]])</f>
        <v>2570.2589048245227</v>
      </c>
      <c r="N139" s="3">
        <f>DAY(Table3[[#This Row],[DATE]])</f>
        <v>18</v>
      </c>
      <c r="O139" s="3" t="str">
        <f>TEXT(Table3[[#This Row],[DATE]],"mmm")</f>
        <v>May</v>
      </c>
      <c r="P139" s="3">
        <f>YEAR(Table3[[#This Row],[DATE]])</f>
        <v>2021</v>
      </c>
    </row>
    <row r="140" spans="1:16" x14ac:dyDescent="0.3">
      <c r="A140" s="6">
        <v>44335</v>
      </c>
      <c r="B140" s="7" t="s">
        <v>1191</v>
      </c>
      <c r="C140" s="9">
        <f t="shared" ca="1" si="4"/>
        <v>13</v>
      </c>
      <c r="D140" s="9" t="s">
        <v>2117</v>
      </c>
      <c r="E140" s="9" t="s">
        <v>2116</v>
      </c>
      <c r="F140" s="10">
        <f t="shared" ca="1" si="5"/>
        <v>4.3373914042579842E-3</v>
      </c>
      <c r="G140" s="3" t="str">
        <f>VLOOKUP(Table3[[#This Row],[PRODUCT ID]],Table1[[PRODUCT]:[SELLING PRICE]],1,FALSE)</f>
        <v>Product139</v>
      </c>
      <c r="H140" s="3" t="str">
        <f>VLOOKUP(Table3[[#This Row],[PRODUCT ID]],Table1[[PRODUCT]:[SELLING PRICE]],2,FALSE)</f>
        <v>Category4</v>
      </c>
      <c r="I140" s="3" t="str">
        <f>VLOOKUP(Table3[[#This Row],[PRODUCT ID]],Table1[[PRODUCT]:[SELLING PRICE]],3,FALSE)</f>
        <v>Kg</v>
      </c>
      <c r="J140" s="16">
        <f ca="1">VLOOKUP(Table3[[#This Row],[PRODUCT ID]],Table1[[PRODUCT]:[SELLING PRICE]],4,FALSE)</f>
        <v>38</v>
      </c>
      <c r="K140" s="16">
        <f ca="1">VLOOKUP(Table3[[#This Row],[PRODUCT ID]],Table1[[PRODUCT]:[SELLING PRICE]],5,FALSE)</f>
        <v>68.602220747739821</v>
      </c>
      <c r="L140" s="16">
        <f ca="1">J140*Table3[[#This Row],[QUANTITY]]</f>
        <v>494</v>
      </c>
      <c r="M140" s="16">
        <f ca="1">K140*Table3[[#This Row],[QUANTITY]]*(1-Table3[[#This Row],[DISCOUNT %]])</f>
        <v>887.9606588470225</v>
      </c>
      <c r="N140" s="3">
        <f>DAY(Table3[[#This Row],[DATE]])</f>
        <v>19</v>
      </c>
      <c r="O140" s="3" t="str">
        <f>TEXT(Table3[[#This Row],[DATE]],"mmm")</f>
        <v>May</v>
      </c>
      <c r="P140" s="3">
        <f>YEAR(Table3[[#This Row],[DATE]])</f>
        <v>2021</v>
      </c>
    </row>
    <row r="141" spans="1:16" x14ac:dyDescent="0.3">
      <c r="A141" s="6">
        <v>44336</v>
      </c>
      <c r="B141" s="7" t="s">
        <v>1192</v>
      </c>
      <c r="C141" s="9">
        <f t="shared" ca="1" si="4"/>
        <v>10</v>
      </c>
      <c r="D141" s="9" t="s">
        <v>2117</v>
      </c>
      <c r="E141" s="9" t="s">
        <v>2116</v>
      </c>
      <c r="F141" s="10">
        <f t="shared" ca="1" si="5"/>
        <v>7.6043570702598942E-2</v>
      </c>
      <c r="G141" s="3" t="str">
        <f>VLOOKUP(Table3[[#This Row],[PRODUCT ID]],Table1[[PRODUCT]:[SELLING PRICE]],1,FALSE)</f>
        <v>Product140</v>
      </c>
      <c r="H141" s="3" t="str">
        <f>VLOOKUP(Table3[[#This Row],[PRODUCT ID]],Table1[[PRODUCT]:[SELLING PRICE]],2,FALSE)</f>
        <v>Category5</v>
      </c>
      <c r="I141" s="3" t="str">
        <f>VLOOKUP(Table3[[#This Row],[PRODUCT ID]],Table1[[PRODUCT]:[SELLING PRICE]],3,FALSE)</f>
        <v>No</v>
      </c>
      <c r="J141" s="16">
        <f ca="1">VLOOKUP(Table3[[#This Row],[PRODUCT ID]],Table1[[PRODUCT]:[SELLING PRICE]],4,FALSE)</f>
        <v>157</v>
      </c>
      <c r="K141" s="16">
        <f ca="1">VLOOKUP(Table3[[#This Row],[PRODUCT ID]],Table1[[PRODUCT]:[SELLING PRICE]],5,FALSE)</f>
        <v>129.07993799781326</v>
      </c>
      <c r="L141" s="16">
        <f ca="1">J141*Table3[[#This Row],[QUANTITY]]</f>
        <v>1570</v>
      </c>
      <c r="M141" s="16">
        <f ca="1">K141*Table3[[#This Row],[QUANTITY]]*(1-Table3[[#This Row],[DISCOUNT %]])</f>
        <v>1192.6423860638945</v>
      </c>
      <c r="N141" s="3">
        <f>DAY(Table3[[#This Row],[DATE]])</f>
        <v>20</v>
      </c>
      <c r="O141" s="3" t="str">
        <f>TEXT(Table3[[#This Row],[DATE]],"mmm")</f>
        <v>May</v>
      </c>
      <c r="P141" s="3">
        <f>YEAR(Table3[[#This Row],[DATE]])</f>
        <v>2021</v>
      </c>
    </row>
    <row r="142" spans="1:16" x14ac:dyDescent="0.3">
      <c r="A142" s="6">
        <v>44337</v>
      </c>
      <c r="B142" s="7" t="s">
        <v>1193</v>
      </c>
      <c r="C142" s="9">
        <f t="shared" ca="1" si="4"/>
        <v>10</v>
      </c>
      <c r="D142" s="9" t="s">
        <v>2116</v>
      </c>
      <c r="E142" s="9" t="s">
        <v>2118</v>
      </c>
      <c r="F142" s="10">
        <f t="shared" ca="1" si="5"/>
        <v>9.314294240840848E-2</v>
      </c>
      <c r="G142" s="3" t="str">
        <f>VLOOKUP(Table3[[#This Row],[PRODUCT ID]],Table1[[PRODUCT]:[SELLING PRICE]],1,FALSE)</f>
        <v>Product141</v>
      </c>
      <c r="H142" s="3" t="str">
        <f>VLOOKUP(Table3[[#This Row],[PRODUCT ID]],Table1[[PRODUCT]:[SELLING PRICE]],2,FALSE)</f>
        <v>Category1</v>
      </c>
      <c r="I142" s="3" t="str">
        <f>VLOOKUP(Table3[[#This Row],[PRODUCT ID]],Table1[[PRODUCT]:[SELLING PRICE]],3,FALSE)</f>
        <v>No</v>
      </c>
      <c r="J142" s="16">
        <f ca="1">VLOOKUP(Table3[[#This Row],[PRODUCT ID]],Table1[[PRODUCT]:[SELLING PRICE]],4,FALSE)</f>
        <v>190</v>
      </c>
      <c r="K142" s="16">
        <f ca="1">VLOOKUP(Table3[[#This Row],[PRODUCT ID]],Table1[[PRODUCT]:[SELLING PRICE]],5,FALSE)</f>
        <v>110.43961054691424</v>
      </c>
      <c r="L142" s="16">
        <f ca="1">J142*Table3[[#This Row],[QUANTITY]]</f>
        <v>1900</v>
      </c>
      <c r="M142" s="16">
        <f ca="1">K142*Table3[[#This Row],[QUANTITY]]*(1-Table3[[#This Row],[DISCOUNT %]])</f>
        <v>1001.5294026213595</v>
      </c>
      <c r="N142" s="3">
        <f>DAY(Table3[[#This Row],[DATE]])</f>
        <v>21</v>
      </c>
      <c r="O142" s="3" t="str">
        <f>TEXT(Table3[[#This Row],[DATE]],"mmm")</f>
        <v>May</v>
      </c>
      <c r="P142" s="3">
        <f>YEAR(Table3[[#This Row],[DATE]])</f>
        <v>2021</v>
      </c>
    </row>
    <row r="143" spans="1:16" x14ac:dyDescent="0.3">
      <c r="A143" s="6">
        <v>44338</v>
      </c>
      <c r="B143" s="7" t="s">
        <v>1194</v>
      </c>
      <c r="C143" s="9">
        <f t="shared" ca="1" si="4"/>
        <v>8</v>
      </c>
      <c r="D143" s="9" t="s">
        <v>2116</v>
      </c>
      <c r="E143" s="9" t="s">
        <v>2116</v>
      </c>
      <c r="F143" s="10">
        <f t="shared" ca="1" si="5"/>
        <v>5.505058438719506E-2</v>
      </c>
      <c r="G143" s="3" t="str">
        <f>VLOOKUP(Table3[[#This Row],[PRODUCT ID]],Table1[[PRODUCT]:[SELLING PRICE]],1,FALSE)</f>
        <v>Product142</v>
      </c>
      <c r="H143" s="3" t="str">
        <f>VLOOKUP(Table3[[#This Row],[PRODUCT ID]],Table1[[PRODUCT]:[SELLING PRICE]],2,FALSE)</f>
        <v>Category2</v>
      </c>
      <c r="I143" s="3" t="str">
        <f>VLOOKUP(Table3[[#This Row],[PRODUCT ID]],Table1[[PRODUCT]:[SELLING PRICE]],3,FALSE)</f>
        <v>Ft</v>
      </c>
      <c r="J143" s="16">
        <f ca="1">VLOOKUP(Table3[[#This Row],[PRODUCT ID]],Table1[[PRODUCT]:[SELLING PRICE]],4,FALSE)</f>
        <v>128</v>
      </c>
      <c r="K143" s="16">
        <f ca="1">VLOOKUP(Table3[[#This Row],[PRODUCT ID]],Table1[[PRODUCT]:[SELLING PRICE]],5,FALSE)</f>
        <v>113.18603136474559</v>
      </c>
      <c r="L143" s="16">
        <f ca="1">J143*Table3[[#This Row],[QUANTITY]]</f>
        <v>1024</v>
      </c>
      <c r="M143" s="16">
        <f ca="1">K143*Table3[[#This Row],[QUANTITY]]*(1-Table3[[#This Row],[DISCOUNT %]])</f>
        <v>855.64059354919164</v>
      </c>
      <c r="N143" s="3">
        <f>DAY(Table3[[#This Row],[DATE]])</f>
        <v>22</v>
      </c>
      <c r="O143" s="3" t="str">
        <f>TEXT(Table3[[#This Row],[DATE]],"mmm")</f>
        <v>May</v>
      </c>
      <c r="P143" s="3">
        <f>YEAR(Table3[[#This Row],[DATE]])</f>
        <v>2021</v>
      </c>
    </row>
    <row r="144" spans="1:16" x14ac:dyDescent="0.3">
      <c r="A144" s="6">
        <v>44339</v>
      </c>
      <c r="B144" s="7" t="s">
        <v>1195</v>
      </c>
      <c r="C144" s="9">
        <f t="shared" ca="1" si="4"/>
        <v>13</v>
      </c>
      <c r="D144" s="9" t="s">
        <v>2116</v>
      </c>
      <c r="E144" s="9" t="s">
        <v>2116</v>
      </c>
      <c r="F144" s="10">
        <f t="shared" ca="1" si="5"/>
        <v>8.6394092301203651E-2</v>
      </c>
      <c r="G144" s="3" t="str">
        <f>VLOOKUP(Table3[[#This Row],[PRODUCT ID]],Table1[[PRODUCT]:[SELLING PRICE]],1,FALSE)</f>
        <v>Product143</v>
      </c>
      <c r="H144" s="3" t="str">
        <f>VLOOKUP(Table3[[#This Row],[PRODUCT ID]],Table1[[PRODUCT]:[SELLING PRICE]],2,FALSE)</f>
        <v>Category3</v>
      </c>
      <c r="I144" s="3" t="str">
        <f>VLOOKUP(Table3[[#This Row],[PRODUCT ID]],Table1[[PRODUCT]:[SELLING PRICE]],3,FALSE)</f>
        <v>No</v>
      </c>
      <c r="J144" s="16">
        <f ca="1">VLOOKUP(Table3[[#This Row],[PRODUCT ID]],Table1[[PRODUCT]:[SELLING PRICE]],4,FALSE)</f>
        <v>246</v>
      </c>
      <c r="K144" s="16">
        <f ca="1">VLOOKUP(Table3[[#This Row],[PRODUCT ID]],Table1[[PRODUCT]:[SELLING PRICE]],5,FALSE)</f>
        <v>205.92883923101397</v>
      </c>
      <c r="L144" s="16">
        <f ca="1">J144*Table3[[#This Row],[QUANTITY]]</f>
        <v>3198</v>
      </c>
      <c r="M144" s="16">
        <f ca="1">K144*Table3[[#This Row],[QUANTITY]]*(1-Table3[[#This Row],[DISCOUNT %]])</f>
        <v>2445.7914531311303</v>
      </c>
      <c r="N144" s="3">
        <f>DAY(Table3[[#This Row],[DATE]])</f>
        <v>23</v>
      </c>
      <c r="O144" s="3" t="str">
        <f>TEXT(Table3[[#This Row],[DATE]],"mmm")</f>
        <v>May</v>
      </c>
      <c r="P144" s="3">
        <f>YEAR(Table3[[#This Row],[DATE]])</f>
        <v>2021</v>
      </c>
    </row>
    <row r="145" spans="1:16" x14ac:dyDescent="0.3">
      <c r="A145" s="6">
        <v>44340</v>
      </c>
      <c r="B145" s="7" t="s">
        <v>1196</v>
      </c>
      <c r="C145" s="9">
        <f t="shared" ca="1" si="4"/>
        <v>5</v>
      </c>
      <c r="D145" s="9" t="s">
        <v>2116</v>
      </c>
      <c r="E145" s="9" t="s">
        <v>2116</v>
      </c>
      <c r="F145" s="10">
        <f t="shared" ca="1" si="5"/>
        <v>7.2860311530566171E-2</v>
      </c>
      <c r="G145" s="3" t="str">
        <f>VLOOKUP(Table3[[#This Row],[PRODUCT ID]],Table1[[PRODUCT]:[SELLING PRICE]],1,FALSE)</f>
        <v>Product144</v>
      </c>
      <c r="H145" s="3" t="str">
        <f>VLOOKUP(Table3[[#This Row],[PRODUCT ID]],Table1[[PRODUCT]:[SELLING PRICE]],2,FALSE)</f>
        <v>Category4</v>
      </c>
      <c r="I145" s="3" t="str">
        <f>VLOOKUP(Table3[[#This Row],[PRODUCT ID]],Table1[[PRODUCT]:[SELLING PRICE]],3,FALSE)</f>
        <v>Kg</v>
      </c>
      <c r="J145" s="16">
        <f ca="1">VLOOKUP(Table3[[#This Row],[PRODUCT ID]],Table1[[PRODUCT]:[SELLING PRICE]],4,FALSE)</f>
        <v>76</v>
      </c>
      <c r="K145" s="16">
        <f ca="1">VLOOKUP(Table3[[#This Row],[PRODUCT ID]],Table1[[PRODUCT]:[SELLING PRICE]],5,FALSE)</f>
        <v>127.34902887366559</v>
      </c>
      <c r="L145" s="16">
        <f ca="1">J145*Table3[[#This Row],[QUANTITY]]</f>
        <v>380</v>
      </c>
      <c r="M145" s="16">
        <f ca="1">K145*Table3[[#This Row],[QUANTITY]]*(1-Table3[[#This Row],[DISCOUNT %]])</f>
        <v>590.35169478407624</v>
      </c>
      <c r="N145" s="3">
        <f>DAY(Table3[[#This Row],[DATE]])</f>
        <v>24</v>
      </c>
      <c r="O145" s="3" t="str">
        <f>TEXT(Table3[[#This Row],[DATE]],"mmm")</f>
        <v>May</v>
      </c>
      <c r="P145" s="3">
        <f>YEAR(Table3[[#This Row],[DATE]])</f>
        <v>2021</v>
      </c>
    </row>
    <row r="146" spans="1:16" x14ac:dyDescent="0.3">
      <c r="A146" s="6">
        <v>44341</v>
      </c>
      <c r="B146" s="7" t="s">
        <v>1197</v>
      </c>
      <c r="C146" s="9">
        <f t="shared" ca="1" si="4"/>
        <v>12</v>
      </c>
      <c r="D146" s="9" t="s">
        <v>2115</v>
      </c>
      <c r="E146" s="9" t="s">
        <v>2116</v>
      </c>
      <c r="F146" s="10">
        <f t="shared" ca="1" si="5"/>
        <v>4.9370534754368482E-3</v>
      </c>
      <c r="G146" s="3" t="str">
        <f>VLOOKUP(Table3[[#This Row],[PRODUCT ID]],Table1[[PRODUCT]:[SELLING PRICE]],1,FALSE)</f>
        <v>Product145</v>
      </c>
      <c r="H146" s="3" t="str">
        <f>VLOOKUP(Table3[[#This Row],[PRODUCT ID]],Table1[[PRODUCT]:[SELLING PRICE]],2,FALSE)</f>
        <v>Category1</v>
      </c>
      <c r="I146" s="3" t="str">
        <f>VLOOKUP(Table3[[#This Row],[PRODUCT ID]],Table1[[PRODUCT]:[SELLING PRICE]],3,FALSE)</f>
        <v>Kg</v>
      </c>
      <c r="J146" s="16">
        <f ca="1">VLOOKUP(Table3[[#This Row],[PRODUCT ID]],Table1[[PRODUCT]:[SELLING PRICE]],4,FALSE)</f>
        <v>95</v>
      </c>
      <c r="K146" s="16">
        <f ca="1">VLOOKUP(Table3[[#This Row],[PRODUCT ID]],Table1[[PRODUCT]:[SELLING PRICE]],5,FALSE)</f>
        <v>279.39583837237137</v>
      </c>
      <c r="L146" s="16">
        <f ca="1">J146*Table3[[#This Row],[QUANTITY]]</f>
        <v>1140</v>
      </c>
      <c r="M146" s="16">
        <f ca="1">K146*Table3[[#This Row],[QUANTITY]]*(1-Table3[[#This Row],[DISCOUNT %]])</f>
        <v>3336.1973541301495</v>
      </c>
      <c r="N146" s="3">
        <f>DAY(Table3[[#This Row],[DATE]])</f>
        <v>25</v>
      </c>
      <c r="O146" s="3" t="str">
        <f>TEXT(Table3[[#This Row],[DATE]],"mmm")</f>
        <v>May</v>
      </c>
      <c r="P146" s="3">
        <f>YEAR(Table3[[#This Row],[DATE]])</f>
        <v>2021</v>
      </c>
    </row>
    <row r="147" spans="1:16" x14ac:dyDescent="0.3">
      <c r="A147" s="6">
        <v>44342</v>
      </c>
      <c r="B147" s="7" t="s">
        <v>1198</v>
      </c>
      <c r="C147" s="9">
        <f t="shared" ca="1" si="4"/>
        <v>10</v>
      </c>
      <c r="D147" s="9" t="s">
        <v>2116</v>
      </c>
      <c r="E147" s="9" t="s">
        <v>2116</v>
      </c>
      <c r="F147" s="10">
        <f t="shared" ca="1" si="5"/>
        <v>5.3043179311241175E-2</v>
      </c>
      <c r="G147" s="3" t="str">
        <f>VLOOKUP(Table3[[#This Row],[PRODUCT ID]],Table1[[PRODUCT]:[SELLING PRICE]],1,FALSE)</f>
        <v>Product146</v>
      </c>
      <c r="H147" s="3" t="str">
        <f>VLOOKUP(Table3[[#This Row],[PRODUCT ID]],Table1[[PRODUCT]:[SELLING PRICE]],2,FALSE)</f>
        <v>Category2</v>
      </c>
      <c r="I147" s="3" t="str">
        <f>VLOOKUP(Table3[[#This Row],[PRODUCT ID]],Table1[[PRODUCT]:[SELLING PRICE]],3,FALSE)</f>
        <v>Lt</v>
      </c>
      <c r="J147" s="16">
        <f ca="1">VLOOKUP(Table3[[#This Row],[PRODUCT ID]],Table1[[PRODUCT]:[SELLING PRICE]],4,FALSE)</f>
        <v>229</v>
      </c>
      <c r="K147" s="16">
        <f ca="1">VLOOKUP(Table3[[#This Row],[PRODUCT ID]],Table1[[PRODUCT]:[SELLING PRICE]],5,FALSE)</f>
        <v>182.10176848629297</v>
      </c>
      <c r="L147" s="16">
        <f ca="1">J147*Table3[[#This Row],[QUANTITY]]</f>
        <v>2290</v>
      </c>
      <c r="M147" s="16">
        <f ca="1">K147*Table3[[#This Row],[QUANTITY]]*(1-Table3[[#This Row],[DISCOUNT %]])</f>
        <v>1724.425117275804</v>
      </c>
      <c r="N147" s="3">
        <f>DAY(Table3[[#This Row],[DATE]])</f>
        <v>26</v>
      </c>
      <c r="O147" s="3" t="str">
        <f>TEXT(Table3[[#This Row],[DATE]],"mmm")</f>
        <v>May</v>
      </c>
      <c r="P147" s="3">
        <f>YEAR(Table3[[#This Row],[DATE]])</f>
        <v>2021</v>
      </c>
    </row>
    <row r="148" spans="1:16" x14ac:dyDescent="0.3">
      <c r="A148" s="6">
        <v>44343</v>
      </c>
      <c r="B148" s="7" t="s">
        <v>1199</v>
      </c>
      <c r="C148" s="9">
        <f t="shared" ca="1" si="4"/>
        <v>10</v>
      </c>
      <c r="D148" s="9" t="s">
        <v>2117</v>
      </c>
      <c r="E148" s="9" t="s">
        <v>2118</v>
      </c>
      <c r="F148" s="10">
        <f t="shared" ca="1" si="5"/>
        <v>7.8617817391676559E-2</v>
      </c>
      <c r="G148" s="3" t="str">
        <f>VLOOKUP(Table3[[#This Row],[PRODUCT ID]],Table1[[PRODUCT]:[SELLING PRICE]],1,FALSE)</f>
        <v>Product147</v>
      </c>
      <c r="H148" s="3" t="str">
        <f>VLOOKUP(Table3[[#This Row],[PRODUCT ID]],Table1[[PRODUCT]:[SELLING PRICE]],2,FALSE)</f>
        <v>Category3</v>
      </c>
      <c r="I148" s="3" t="str">
        <f>VLOOKUP(Table3[[#This Row],[PRODUCT ID]],Table1[[PRODUCT]:[SELLING PRICE]],3,FALSE)</f>
        <v>Kg</v>
      </c>
      <c r="J148" s="16">
        <f ca="1">VLOOKUP(Table3[[#This Row],[PRODUCT ID]],Table1[[PRODUCT]:[SELLING PRICE]],4,FALSE)</f>
        <v>137</v>
      </c>
      <c r="K148" s="16">
        <f ca="1">VLOOKUP(Table3[[#This Row],[PRODUCT ID]],Table1[[PRODUCT]:[SELLING PRICE]],5,FALSE)</f>
        <v>251.90479071411522</v>
      </c>
      <c r="L148" s="16">
        <f ca="1">J148*Table3[[#This Row],[QUANTITY]]</f>
        <v>1370</v>
      </c>
      <c r="M148" s="16">
        <f ca="1">K148*Table3[[#This Row],[QUANTITY]]*(1-Table3[[#This Row],[DISCOUNT %]])</f>
        <v>2321.0058587766443</v>
      </c>
      <c r="N148" s="3">
        <f>DAY(Table3[[#This Row],[DATE]])</f>
        <v>27</v>
      </c>
      <c r="O148" s="3" t="str">
        <f>TEXT(Table3[[#This Row],[DATE]],"mmm")</f>
        <v>May</v>
      </c>
      <c r="P148" s="3">
        <f>YEAR(Table3[[#This Row],[DATE]])</f>
        <v>2021</v>
      </c>
    </row>
    <row r="149" spans="1:16" x14ac:dyDescent="0.3">
      <c r="A149" s="6">
        <v>44344</v>
      </c>
      <c r="B149" s="7" t="s">
        <v>1200</v>
      </c>
      <c r="C149" s="9">
        <f t="shared" ca="1" si="4"/>
        <v>7</v>
      </c>
      <c r="D149" s="9" t="s">
        <v>2115</v>
      </c>
      <c r="E149" s="9" t="s">
        <v>2118</v>
      </c>
      <c r="F149" s="10">
        <f t="shared" ca="1" si="5"/>
        <v>6.1914883918343544E-2</v>
      </c>
      <c r="G149" s="3" t="str">
        <f>VLOOKUP(Table3[[#This Row],[PRODUCT ID]],Table1[[PRODUCT]:[SELLING PRICE]],1,FALSE)</f>
        <v>Product148</v>
      </c>
      <c r="H149" s="3" t="str">
        <f>VLOOKUP(Table3[[#This Row],[PRODUCT ID]],Table1[[PRODUCT]:[SELLING PRICE]],2,FALSE)</f>
        <v>Category4</v>
      </c>
      <c r="I149" s="3" t="str">
        <f>VLOOKUP(Table3[[#This Row],[PRODUCT ID]],Table1[[PRODUCT]:[SELLING PRICE]],3,FALSE)</f>
        <v>Lt</v>
      </c>
      <c r="J149" s="16">
        <f ca="1">VLOOKUP(Table3[[#This Row],[PRODUCT ID]],Table1[[PRODUCT]:[SELLING PRICE]],4,FALSE)</f>
        <v>71</v>
      </c>
      <c r="K149" s="16">
        <f ca="1">VLOOKUP(Table3[[#This Row],[PRODUCT ID]],Table1[[PRODUCT]:[SELLING PRICE]],5,FALSE)</f>
        <v>230.79212879190624</v>
      </c>
      <c r="L149" s="16">
        <f ca="1">J149*Table3[[#This Row],[QUANTITY]]</f>
        <v>497</v>
      </c>
      <c r="M149" s="16">
        <f ca="1">K149*Table3[[#This Row],[QUANTITY]]*(1-Table3[[#This Row],[DISCOUNT %]])</f>
        <v>1515.5186264994159</v>
      </c>
      <c r="N149" s="3">
        <f>DAY(Table3[[#This Row],[DATE]])</f>
        <v>28</v>
      </c>
      <c r="O149" s="3" t="str">
        <f>TEXT(Table3[[#This Row],[DATE]],"mmm")</f>
        <v>May</v>
      </c>
      <c r="P149" s="3">
        <f>YEAR(Table3[[#This Row],[DATE]])</f>
        <v>2021</v>
      </c>
    </row>
    <row r="150" spans="1:16" x14ac:dyDescent="0.3">
      <c r="A150" s="6">
        <v>44345</v>
      </c>
      <c r="B150" s="7" t="s">
        <v>1201</v>
      </c>
      <c r="C150" s="9">
        <f t="shared" ca="1" si="4"/>
        <v>4</v>
      </c>
      <c r="D150" s="9" t="s">
        <v>2115</v>
      </c>
      <c r="E150" s="9" t="s">
        <v>2116</v>
      </c>
      <c r="F150" s="10">
        <f t="shared" ca="1" si="5"/>
        <v>2.8788889889213257E-2</v>
      </c>
      <c r="G150" s="3" t="str">
        <f>VLOOKUP(Table3[[#This Row],[PRODUCT ID]],Table1[[PRODUCT]:[SELLING PRICE]],1,FALSE)</f>
        <v>Product149</v>
      </c>
      <c r="H150" s="3" t="str">
        <f>VLOOKUP(Table3[[#This Row],[PRODUCT ID]],Table1[[PRODUCT]:[SELLING PRICE]],2,FALSE)</f>
        <v>Category5</v>
      </c>
      <c r="I150" s="3" t="str">
        <f>VLOOKUP(Table3[[#This Row],[PRODUCT ID]],Table1[[PRODUCT]:[SELLING PRICE]],3,FALSE)</f>
        <v>Ft</v>
      </c>
      <c r="J150" s="16">
        <f ca="1">VLOOKUP(Table3[[#This Row],[PRODUCT ID]],Table1[[PRODUCT]:[SELLING PRICE]],4,FALSE)</f>
        <v>11</v>
      </c>
      <c r="K150" s="16">
        <f ca="1">VLOOKUP(Table3[[#This Row],[PRODUCT ID]],Table1[[PRODUCT]:[SELLING PRICE]],5,FALSE)</f>
        <v>224.58559051606932</v>
      </c>
      <c r="L150" s="16">
        <f ca="1">J150*Table3[[#This Row],[QUANTITY]]</f>
        <v>44</v>
      </c>
      <c r="M150" s="16">
        <f ca="1">K150*Table3[[#This Row],[QUANTITY]]*(1-Table3[[#This Row],[DISCOUNT %]])</f>
        <v>872.48008271999311</v>
      </c>
      <c r="N150" s="3">
        <f>DAY(Table3[[#This Row],[DATE]])</f>
        <v>29</v>
      </c>
      <c r="O150" s="3" t="str">
        <f>TEXT(Table3[[#This Row],[DATE]],"mmm")</f>
        <v>May</v>
      </c>
      <c r="P150" s="3">
        <f>YEAR(Table3[[#This Row],[DATE]])</f>
        <v>2021</v>
      </c>
    </row>
    <row r="151" spans="1:16" x14ac:dyDescent="0.3">
      <c r="A151" s="6">
        <v>44346</v>
      </c>
      <c r="B151" s="7" t="s">
        <v>1202</v>
      </c>
      <c r="C151" s="9">
        <f t="shared" ca="1" si="4"/>
        <v>6</v>
      </c>
      <c r="D151" s="9" t="s">
        <v>2115</v>
      </c>
      <c r="E151" s="9" t="s">
        <v>2116</v>
      </c>
      <c r="F151" s="10">
        <f t="shared" ca="1" si="5"/>
        <v>7.3664849139362448E-3</v>
      </c>
      <c r="G151" s="3" t="str">
        <f>VLOOKUP(Table3[[#This Row],[PRODUCT ID]],Table1[[PRODUCT]:[SELLING PRICE]],1,FALSE)</f>
        <v>Product150</v>
      </c>
      <c r="H151" s="3" t="str">
        <f>VLOOKUP(Table3[[#This Row],[PRODUCT ID]],Table1[[PRODUCT]:[SELLING PRICE]],2,FALSE)</f>
        <v>Category1</v>
      </c>
      <c r="I151" s="3" t="str">
        <f>VLOOKUP(Table3[[#This Row],[PRODUCT ID]],Table1[[PRODUCT]:[SELLING PRICE]],3,FALSE)</f>
        <v>Kg</v>
      </c>
      <c r="J151" s="16">
        <f ca="1">VLOOKUP(Table3[[#This Row],[PRODUCT ID]],Table1[[PRODUCT]:[SELLING PRICE]],4,FALSE)</f>
        <v>166</v>
      </c>
      <c r="K151" s="16">
        <f ca="1">VLOOKUP(Table3[[#This Row],[PRODUCT ID]],Table1[[PRODUCT]:[SELLING PRICE]],5,FALSE)</f>
        <v>118.13711122608287</v>
      </c>
      <c r="L151" s="16">
        <f ca="1">J151*Table3[[#This Row],[QUANTITY]]</f>
        <v>996</v>
      </c>
      <c r="M151" s="16">
        <f ca="1">K151*Table3[[#This Row],[QUANTITY]]*(1-Table3[[#This Row],[DISCOUNT %]])</f>
        <v>703.60113587075955</v>
      </c>
      <c r="N151" s="3">
        <f>DAY(Table3[[#This Row],[DATE]])</f>
        <v>30</v>
      </c>
      <c r="O151" s="3" t="str">
        <f>TEXT(Table3[[#This Row],[DATE]],"mmm")</f>
        <v>May</v>
      </c>
      <c r="P151" s="3">
        <f>YEAR(Table3[[#This Row],[DATE]])</f>
        <v>2021</v>
      </c>
    </row>
    <row r="152" spans="1:16" x14ac:dyDescent="0.3">
      <c r="A152" s="6">
        <v>44347</v>
      </c>
      <c r="B152" s="7" t="s">
        <v>1203</v>
      </c>
      <c r="C152" s="9">
        <f t="shared" ca="1" si="4"/>
        <v>5</v>
      </c>
      <c r="D152" s="9" t="s">
        <v>2116</v>
      </c>
      <c r="E152" s="9" t="s">
        <v>2116</v>
      </c>
      <c r="F152" s="10">
        <f t="shared" ca="1" si="5"/>
        <v>6.5665404487116677E-2</v>
      </c>
      <c r="G152" s="3" t="str">
        <f>VLOOKUP(Table3[[#This Row],[PRODUCT ID]],Table1[[PRODUCT]:[SELLING PRICE]],1,FALSE)</f>
        <v>Product151</v>
      </c>
      <c r="H152" s="3" t="str">
        <f>VLOOKUP(Table3[[#This Row],[PRODUCT ID]],Table1[[PRODUCT]:[SELLING PRICE]],2,FALSE)</f>
        <v>Category2</v>
      </c>
      <c r="I152" s="3" t="str">
        <f>VLOOKUP(Table3[[#This Row],[PRODUCT ID]],Table1[[PRODUCT]:[SELLING PRICE]],3,FALSE)</f>
        <v>No</v>
      </c>
      <c r="J152" s="16">
        <f ca="1">VLOOKUP(Table3[[#This Row],[PRODUCT ID]],Table1[[PRODUCT]:[SELLING PRICE]],4,FALSE)</f>
        <v>223</v>
      </c>
      <c r="K152" s="16">
        <f ca="1">VLOOKUP(Table3[[#This Row],[PRODUCT ID]],Table1[[PRODUCT]:[SELLING PRICE]],5,FALSE)</f>
        <v>119.89989618465519</v>
      </c>
      <c r="L152" s="16">
        <f ca="1">J152*Table3[[#This Row],[QUANTITY]]</f>
        <v>1115</v>
      </c>
      <c r="M152" s="16">
        <f ca="1">K152*Table3[[#This Row],[QUANTITY]]*(1-Table3[[#This Row],[DISCOUNT %]])</f>
        <v>560.13310501863259</v>
      </c>
      <c r="N152" s="3">
        <f>DAY(Table3[[#This Row],[DATE]])</f>
        <v>31</v>
      </c>
      <c r="O152" s="3" t="str">
        <f>TEXT(Table3[[#This Row],[DATE]],"mmm")</f>
        <v>May</v>
      </c>
      <c r="P152" s="3">
        <f>YEAR(Table3[[#This Row],[DATE]])</f>
        <v>2021</v>
      </c>
    </row>
    <row r="153" spans="1:16" x14ac:dyDescent="0.3">
      <c r="A153" s="6">
        <v>44348</v>
      </c>
      <c r="B153" s="7" t="s">
        <v>1204</v>
      </c>
      <c r="C153" s="9">
        <f t="shared" ca="1" si="4"/>
        <v>2</v>
      </c>
      <c r="D153" s="9" t="s">
        <v>2116</v>
      </c>
      <c r="E153" s="9" t="s">
        <v>2116</v>
      </c>
      <c r="F153" s="10">
        <f t="shared" ca="1" si="5"/>
        <v>9.5373277683572524E-2</v>
      </c>
      <c r="G153" s="3" t="str">
        <f>VLOOKUP(Table3[[#This Row],[PRODUCT ID]],Table1[[PRODUCT]:[SELLING PRICE]],1,FALSE)</f>
        <v>Product152</v>
      </c>
      <c r="H153" s="3" t="str">
        <f>VLOOKUP(Table3[[#This Row],[PRODUCT ID]],Table1[[PRODUCT]:[SELLING PRICE]],2,FALSE)</f>
        <v>Category3</v>
      </c>
      <c r="I153" s="3" t="str">
        <f>VLOOKUP(Table3[[#This Row],[PRODUCT ID]],Table1[[PRODUCT]:[SELLING PRICE]],3,FALSE)</f>
        <v>No</v>
      </c>
      <c r="J153" s="16">
        <f ca="1">VLOOKUP(Table3[[#This Row],[PRODUCT ID]],Table1[[PRODUCT]:[SELLING PRICE]],4,FALSE)</f>
        <v>198</v>
      </c>
      <c r="K153" s="16">
        <f ca="1">VLOOKUP(Table3[[#This Row],[PRODUCT ID]],Table1[[PRODUCT]:[SELLING PRICE]],5,FALSE)</f>
        <v>316.0691467716025</v>
      </c>
      <c r="L153" s="16">
        <f ca="1">J153*Table3[[#This Row],[QUANTITY]]</f>
        <v>396</v>
      </c>
      <c r="M153" s="16">
        <f ca="1">K153*Table3[[#This Row],[QUANTITY]]*(1-Table3[[#This Row],[DISCOUNT %]])</f>
        <v>571.84919253868929</v>
      </c>
      <c r="N153" s="3">
        <f>DAY(Table3[[#This Row],[DATE]])</f>
        <v>1</v>
      </c>
      <c r="O153" s="3" t="str">
        <f>TEXT(Table3[[#This Row],[DATE]],"mmm")</f>
        <v>Jun</v>
      </c>
      <c r="P153" s="3">
        <f>YEAR(Table3[[#This Row],[DATE]])</f>
        <v>2021</v>
      </c>
    </row>
    <row r="154" spans="1:16" x14ac:dyDescent="0.3">
      <c r="A154" s="6">
        <v>44349</v>
      </c>
      <c r="B154" s="7" t="s">
        <v>1205</v>
      </c>
      <c r="C154" s="9">
        <f t="shared" ca="1" si="4"/>
        <v>6</v>
      </c>
      <c r="D154" s="9" t="s">
        <v>2116</v>
      </c>
      <c r="E154" s="9" t="s">
        <v>2118</v>
      </c>
      <c r="F154" s="10">
        <f t="shared" ca="1" si="5"/>
        <v>5.3040579342000183E-2</v>
      </c>
      <c r="G154" s="3" t="str">
        <f>VLOOKUP(Table3[[#This Row],[PRODUCT ID]],Table1[[PRODUCT]:[SELLING PRICE]],1,FALSE)</f>
        <v>Product153</v>
      </c>
      <c r="H154" s="3" t="str">
        <f>VLOOKUP(Table3[[#This Row],[PRODUCT ID]],Table1[[PRODUCT]:[SELLING PRICE]],2,FALSE)</f>
        <v>Category4</v>
      </c>
      <c r="I154" s="3" t="str">
        <f>VLOOKUP(Table3[[#This Row],[PRODUCT ID]],Table1[[PRODUCT]:[SELLING PRICE]],3,FALSE)</f>
        <v>Ft</v>
      </c>
      <c r="J154" s="16">
        <f ca="1">VLOOKUP(Table3[[#This Row],[PRODUCT ID]],Table1[[PRODUCT]:[SELLING PRICE]],4,FALSE)</f>
        <v>46</v>
      </c>
      <c r="K154" s="16">
        <f ca="1">VLOOKUP(Table3[[#This Row],[PRODUCT ID]],Table1[[PRODUCT]:[SELLING PRICE]],5,FALSE)</f>
        <v>69.35037419325738</v>
      </c>
      <c r="L154" s="16">
        <f ca="1">J154*Table3[[#This Row],[QUANTITY]]</f>
        <v>276</v>
      </c>
      <c r="M154" s="16">
        <f ca="1">K154*Table3[[#This Row],[QUANTITY]]*(1-Table3[[#This Row],[DISCOUNT %]])</f>
        <v>394.03194101077509</v>
      </c>
      <c r="N154" s="3">
        <f>DAY(Table3[[#This Row],[DATE]])</f>
        <v>2</v>
      </c>
      <c r="O154" s="3" t="str">
        <f>TEXT(Table3[[#This Row],[DATE]],"mmm")</f>
        <v>Jun</v>
      </c>
      <c r="P154" s="3">
        <f>YEAR(Table3[[#This Row],[DATE]])</f>
        <v>2021</v>
      </c>
    </row>
    <row r="155" spans="1:16" x14ac:dyDescent="0.3">
      <c r="A155" s="6">
        <v>44350</v>
      </c>
      <c r="B155" s="7" t="s">
        <v>1206</v>
      </c>
      <c r="C155" s="9">
        <f t="shared" ca="1" si="4"/>
        <v>7</v>
      </c>
      <c r="D155" s="9" t="s">
        <v>2115</v>
      </c>
      <c r="E155" s="9" t="s">
        <v>2116</v>
      </c>
      <c r="F155" s="10">
        <f t="shared" ca="1" si="5"/>
        <v>9.1030314941895514E-3</v>
      </c>
      <c r="G155" s="3" t="str">
        <f>VLOOKUP(Table3[[#This Row],[PRODUCT ID]],Table1[[PRODUCT]:[SELLING PRICE]],1,FALSE)</f>
        <v>Product154</v>
      </c>
      <c r="H155" s="3" t="str">
        <f>VLOOKUP(Table3[[#This Row],[PRODUCT ID]],Table1[[PRODUCT]:[SELLING PRICE]],2,FALSE)</f>
        <v>Category5</v>
      </c>
      <c r="I155" s="3" t="str">
        <f>VLOOKUP(Table3[[#This Row],[PRODUCT ID]],Table1[[PRODUCT]:[SELLING PRICE]],3,FALSE)</f>
        <v>No</v>
      </c>
      <c r="J155" s="16">
        <f ca="1">VLOOKUP(Table3[[#This Row],[PRODUCT ID]],Table1[[PRODUCT]:[SELLING PRICE]],4,FALSE)</f>
        <v>243</v>
      </c>
      <c r="K155" s="16">
        <f ca="1">VLOOKUP(Table3[[#This Row],[PRODUCT ID]],Table1[[PRODUCT]:[SELLING PRICE]],5,FALSE)</f>
        <v>111.4328336664578</v>
      </c>
      <c r="L155" s="16">
        <f ca="1">J155*Table3[[#This Row],[QUANTITY]]</f>
        <v>1701</v>
      </c>
      <c r="M155" s="16">
        <f ca="1">K155*Table3[[#This Row],[QUANTITY]]*(1-Table3[[#This Row],[DISCOUNT %]])</f>
        <v>772.92919950473674</v>
      </c>
      <c r="N155" s="3">
        <f>DAY(Table3[[#This Row],[DATE]])</f>
        <v>3</v>
      </c>
      <c r="O155" s="3" t="str">
        <f>TEXT(Table3[[#This Row],[DATE]],"mmm")</f>
        <v>Jun</v>
      </c>
      <c r="P155" s="3">
        <f>YEAR(Table3[[#This Row],[DATE]])</f>
        <v>2021</v>
      </c>
    </row>
    <row r="156" spans="1:16" x14ac:dyDescent="0.3">
      <c r="A156" s="6">
        <v>44351</v>
      </c>
      <c r="B156" s="7" t="s">
        <v>1207</v>
      </c>
      <c r="C156" s="9">
        <f t="shared" ca="1" si="4"/>
        <v>15</v>
      </c>
      <c r="D156" s="9" t="s">
        <v>2117</v>
      </c>
      <c r="E156" s="9" t="s">
        <v>2116</v>
      </c>
      <c r="F156" s="10">
        <f t="shared" ca="1" si="5"/>
        <v>4.0255965729773739E-2</v>
      </c>
      <c r="G156" s="3" t="str">
        <f>VLOOKUP(Table3[[#This Row],[PRODUCT ID]],Table1[[PRODUCT]:[SELLING PRICE]],1,FALSE)</f>
        <v>Product155</v>
      </c>
      <c r="H156" s="3" t="str">
        <f>VLOOKUP(Table3[[#This Row],[PRODUCT ID]],Table1[[PRODUCT]:[SELLING PRICE]],2,FALSE)</f>
        <v>Category1</v>
      </c>
      <c r="I156" s="3" t="str">
        <f>VLOOKUP(Table3[[#This Row],[PRODUCT ID]],Table1[[PRODUCT]:[SELLING PRICE]],3,FALSE)</f>
        <v>Kg</v>
      </c>
      <c r="J156" s="16">
        <f ca="1">VLOOKUP(Table3[[#This Row],[PRODUCT ID]],Table1[[PRODUCT]:[SELLING PRICE]],4,FALSE)</f>
        <v>122</v>
      </c>
      <c r="K156" s="16">
        <f ca="1">VLOOKUP(Table3[[#This Row],[PRODUCT ID]],Table1[[PRODUCT]:[SELLING PRICE]],5,FALSE)</f>
        <v>102.35599143253226</v>
      </c>
      <c r="L156" s="16">
        <f ca="1">J156*Table3[[#This Row],[QUANTITY]]</f>
        <v>1830</v>
      </c>
      <c r="M156" s="16">
        <f ca="1">K156*Table3[[#This Row],[QUANTITY]]*(1-Table3[[#This Row],[DISCOUNT %]])</f>
        <v>1473.5332822378086</v>
      </c>
      <c r="N156" s="3">
        <f>DAY(Table3[[#This Row],[DATE]])</f>
        <v>4</v>
      </c>
      <c r="O156" s="3" t="str">
        <f>TEXT(Table3[[#This Row],[DATE]],"mmm")</f>
        <v>Jun</v>
      </c>
      <c r="P156" s="3">
        <f>YEAR(Table3[[#This Row],[DATE]])</f>
        <v>2021</v>
      </c>
    </row>
    <row r="157" spans="1:16" x14ac:dyDescent="0.3">
      <c r="A157" s="6">
        <v>44352</v>
      </c>
      <c r="B157" s="7" t="s">
        <v>1208</v>
      </c>
      <c r="C157" s="9">
        <f t="shared" ca="1" si="4"/>
        <v>5</v>
      </c>
      <c r="D157" s="9" t="s">
        <v>2117</v>
      </c>
      <c r="E157" s="9" t="s">
        <v>2116</v>
      </c>
      <c r="F157" s="10">
        <f t="shared" ca="1" si="5"/>
        <v>7.9019298901661816E-2</v>
      </c>
      <c r="G157" s="3" t="str">
        <f>VLOOKUP(Table3[[#This Row],[PRODUCT ID]],Table1[[PRODUCT]:[SELLING PRICE]],1,FALSE)</f>
        <v>Product156</v>
      </c>
      <c r="H157" s="3" t="str">
        <f>VLOOKUP(Table3[[#This Row],[PRODUCT ID]],Table1[[PRODUCT]:[SELLING PRICE]],2,FALSE)</f>
        <v>Category2</v>
      </c>
      <c r="I157" s="3" t="str">
        <f>VLOOKUP(Table3[[#This Row],[PRODUCT ID]],Table1[[PRODUCT]:[SELLING PRICE]],3,FALSE)</f>
        <v>Kg</v>
      </c>
      <c r="J157" s="16">
        <f ca="1">VLOOKUP(Table3[[#This Row],[PRODUCT ID]],Table1[[PRODUCT]:[SELLING PRICE]],4,FALSE)</f>
        <v>172</v>
      </c>
      <c r="K157" s="16">
        <f ca="1">VLOOKUP(Table3[[#This Row],[PRODUCT ID]],Table1[[PRODUCT]:[SELLING PRICE]],5,FALSE)</f>
        <v>181.18595923251249</v>
      </c>
      <c r="L157" s="16">
        <f ca="1">J157*Table3[[#This Row],[QUANTITY]]</f>
        <v>860</v>
      </c>
      <c r="M157" s="16">
        <f ca="1">K157*Table3[[#This Row],[QUANTITY]]*(1-Table3[[#This Row],[DISCOUNT %]])</f>
        <v>834.3438588156713</v>
      </c>
      <c r="N157" s="3">
        <f>DAY(Table3[[#This Row],[DATE]])</f>
        <v>5</v>
      </c>
      <c r="O157" s="3" t="str">
        <f>TEXT(Table3[[#This Row],[DATE]],"mmm")</f>
        <v>Jun</v>
      </c>
      <c r="P157" s="3">
        <f>YEAR(Table3[[#This Row],[DATE]])</f>
        <v>2021</v>
      </c>
    </row>
    <row r="158" spans="1:16" x14ac:dyDescent="0.3">
      <c r="A158" s="6">
        <v>44353</v>
      </c>
      <c r="B158" s="7" t="s">
        <v>1209</v>
      </c>
      <c r="C158" s="9">
        <f t="shared" ca="1" si="4"/>
        <v>13</v>
      </c>
      <c r="D158" s="9" t="s">
        <v>2116</v>
      </c>
      <c r="E158" s="9" t="s">
        <v>2116</v>
      </c>
      <c r="F158" s="10">
        <f t="shared" ca="1" si="5"/>
        <v>1.3718123065548628E-2</v>
      </c>
      <c r="G158" s="3" t="str">
        <f>VLOOKUP(Table3[[#This Row],[PRODUCT ID]],Table1[[PRODUCT]:[SELLING PRICE]],1,FALSE)</f>
        <v>Product157</v>
      </c>
      <c r="H158" s="3" t="str">
        <f>VLOOKUP(Table3[[#This Row],[PRODUCT ID]],Table1[[PRODUCT]:[SELLING PRICE]],2,FALSE)</f>
        <v>Category3</v>
      </c>
      <c r="I158" s="3" t="str">
        <f>VLOOKUP(Table3[[#This Row],[PRODUCT ID]],Table1[[PRODUCT]:[SELLING PRICE]],3,FALSE)</f>
        <v>Lt</v>
      </c>
      <c r="J158" s="16">
        <f ca="1">VLOOKUP(Table3[[#This Row],[PRODUCT ID]],Table1[[PRODUCT]:[SELLING PRICE]],4,FALSE)</f>
        <v>169</v>
      </c>
      <c r="K158" s="16">
        <f ca="1">VLOOKUP(Table3[[#This Row],[PRODUCT ID]],Table1[[PRODUCT]:[SELLING PRICE]],5,FALSE)</f>
        <v>228.27838564983429</v>
      </c>
      <c r="L158" s="16">
        <f ca="1">J158*Table3[[#This Row],[QUANTITY]]</f>
        <v>2197</v>
      </c>
      <c r="M158" s="16">
        <f ca="1">K158*Table3[[#This Row],[QUANTITY]]*(1-Table3[[#This Row],[DISCOUNT %]])</f>
        <v>2926.908850609706</v>
      </c>
      <c r="N158" s="3">
        <f>DAY(Table3[[#This Row],[DATE]])</f>
        <v>6</v>
      </c>
      <c r="O158" s="3" t="str">
        <f>TEXT(Table3[[#This Row],[DATE]],"mmm")</f>
        <v>Jun</v>
      </c>
      <c r="P158" s="3">
        <f>YEAR(Table3[[#This Row],[DATE]])</f>
        <v>2021</v>
      </c>
    </row>
    <row r="159" spans="1:16" x14ac:dyDescent="0.3">
      <c r="A159" s="6">
        <v>44354</v>
      </c>
      <c r="B159" s="7" t="s">
        <v>1210</v>
      </c>
      <c r="C159" s="9">
        <f t="shared" ca="1" si="4"/>
        <v>5</v>
      </c>
      <c r="D159" s="9" t="s">
        <v>2116</v>
      </c>
      <c r="E159" s="9" t="s">
        <v>2116</v>
      </c>
      <c r="F159" s="10">
        <f t="shared" ca="1" si="5"/>
        <v>4.1610033054470488E-2</v>
      </c>
      <c r="G159" s="3" t="str">
        <f>VLOOKUP(Table3[[#This Row],[PRODUCT ID]],Table1[[PRODUCT]:[SELLING PRICE]],1,FALSE)</f>
        <v>Product158</v>
      </c>
      <c r="H159" s="3" t="str">
        <f>VLOOKUP(Table3[[#This Row],[PRODUCT ID]],Table1[[PRODUCT]:[SELLING PRICE]],2,FALSE)</f>
        <v>Category4</v>
      </c>
      <c r="I159" s="3" t="str">
        <f>VLOOKUP(Table3[[#This Row],[PRODUCT ID]],Table1[[PRODUCT]:[SELLING PRICE]],3,FALSE)</f>
        <v>Kg</v>
      </c>
      <c r="J159" s="16">
        <f ca="1">VLOOKUP(Table3[[#This Row],[PRODUCT ID]],Table1[[PRODUCT]:[SELLING PRICE]],4,FALSE)</f>
        <v>122</v>
      </c>
      <c r="K159" s="16">
        <f ca="1">VLOOKUP(Table3[[#This Row],[PRODUCT ID]],Table1[[PRODUCT]:[SELLING PRICE]],5,FALSE)</f>
        <v>120.63071173025752</v>
      </c>
      <c r="L159" s="16">
        <f ca="1">J159*Table3[[#This Row],[QUANTITY]]</f>
        <v>610</v>
      </c>
      <c r="M159" s="16">
        <f ca="1">K159*Table3[[#This Row],[QUANTITY]]*(1-Table3[[#This Row],[DISCOUNT %]])</f>
        <v>578.0563191388859</v>
      </c>
      <c r="N159" s="3">
        <f>DAY(Table3[[#This Row],[DATE]])</f>
        <v>7</v>
      </c>
      <c r="O159" s="3" t="str">
        <f>TEXT(Table3[[#This Row],[DATE]],"mmm")</f>
        <v>Jun</v>
      </c>
      <c r="P159" s="3">
        <f>YEAR(Table3[[#This Row],[DATE]])</f>
        <v>2021</v>
      </c>
    </row>
    <row r="160" spans="1:16" x14ac:dyDescent="0.3">
      <c r="A160" s="6">
        <v>44355</v>
      </c>
      <c r="B160" s="7" t="s">
        <v>1211</v>
      </c>
      <c r="C160" s="9">
        <f t="shared" ca="1" si="4"/>
        <v>14</v>
      </c>
      <c r="D160" s="9" t="s">
        <v>2116</v>
      </c>
      <c r="E160" s="9" t="s">
        <v>2118</v>
      </c>
      <c r="F160" s="10">
        <f t="shared" ca="1" si="5"/>
        <v>5.7369868714260433E-2</v>
      </c>
      <c r="G160" s="3" t="str">
        <f>VLOOKUP(Table3[[#This Row],[PRODUCT ID]],Table1[[PRODUCT]:[SELLING PRICE]],1,FALSE)</f>
        <v>Product159</v>
      </c>
      <c r="H160" s="3" t="str">
        <f>VLOOKUP(Table3[[#This Row],[PRODUCT ID]],Table1[[PRODUCT]:[SELLING PRICE]],2,FALSE)</f>
        <v>Category5</v>
      </c>
      <c r="I160" s="3" t="str">
        <f>VLOOKUP(Table3[[#This Row],[PRODUCT ID]],Table1[[PRODUCT]:[SELLING PRICE]],3,FALSE)</f>
        <v>Lt</v>
      </c>
      <c r="J160" s="16">
        <f ca="1">VLOOKUP(Table3[[#This Row],[PRODUCT ID]],Table1[[PRODUCT]:[SELLING PRICE]],4,FALSE)</f>
        <v>181</v>
      </c>
      <c r="K160" s="16">
        <f ca="1">VLOOKUP(Table3[[#This Row],[PRODUCT ID]],Table1[[PRODUCT]:[SELLING PRICE]],5,FALSE)</f>
        <v>224.85202397913551</v>
      </c>
      <c r="L160" s="16">
        <f ca="1">J160*Table3[[#This Row],[QUANTITY]]</f>
        <v>2534</v>
      </c>
      <c r="M160" s="16">
        <f ca="1">K160*Table3[[#This Row],[QUANTITY]]*(1-Table3[[#This Row],[DISCOUNT %]])</f>
        <v>2967.3321003664346</v>
      </c>
      <c r="N160" s="3">
        <f>DAY(Table3[[#This Row],[DATE]])</f>
        <v>8</v>
      </c>
      <c r="O160" s="3" t="str">
        <f>TEXT(Table3[[#This Row],[DATE]],"mmm")</f>
        <v>Jun</v>
      </c>
      <c r="P160" s="3">
        <f>YEAR(Table3[[#This Row],[DATE]])</f>
        <v>2021</v>
      </c>
    </row>
    <row r="161" spans="1:16" x14ac:dyDescent="0.3">
      <c r="A161" s="6">
        <v>44356</v>
      </c>
      <c r="B161" s="7" t="s">
        <v>1212</v>
      </c>
      <c r="C161" s="9">
        <f t="shared" ca="1" si="4"/>
        <v>1</v>
      </c>
      <c r="D161" s="9" t="s">
        <v>2116</v>
      </c>
      <c r="E161" s="9" t="s">
        <v>2118</v>
      </c>
      <c r="F161" s="10">
        <f t="shared" ca="1" si="5"/>
        <v>4.6524197728360563E-2</v>
      </c>
      <c r="G161" s="3" t="str">
        <f>VLOOKUP(Table3[[#This Row],[PRODUCT ID]],Table1[[PRODUCT]:[SELLING PRICE]],1,FALSE)</f>
        <v>Product160</v>
      </c>
      <c r="H161" s="3" t="str">
        <f>VLOOKUP(Table3[[#This Row],[PRODUCT ID]],Table1[[PRODUCT]:[SELLING PRICE]],2,FALSE)</f>
        <v>Category1</v>
      </c>
      <c r="I161" s="3" t="str">
        <f>VLOOKUP(Table3[[#This Row],[PRODUCT ID]],Table1[[PRODUCT]:[SELLING PRICE]],3,FALSE)</f>
        <v>Ft</v>
      </c>
      <c r="J161" s="16">
        <f ca="1">VLOOKUP(Table3[[#This Row],[PRODUCT ID]],Table1[[PRODUCT]:[SELLING PRICE]],4,FALSE)</f>
        <v>46</v>
      </c>
      <c r="K161" s="16">
        <f ca="1">VLOOKUP(Table3[[#This Row],[PRODUCT ID]],Table1[[PRODUCT]:[SELLING PRICE]],5,FALSE)</f>
        <v>305.96848936140185</v>
      </c>
      <c r="L161" s="16">
        <f ca="1">J161*Table3[[#This Row],[QUANTITY]]</f>
        <v>46</v>
      </c>
      <c r="M161" s="16">
        <f ca="1">K161*Table3[[#This Row],[QUANTITY]]*(1-Table3[[#This Row],[DISCOUNT %]])</f>
        <v>291.73355086370418</v>
      </c>
      <c r="N161" s="3">
        <f>DAY(Table3[[#This Row],[DATE]])</f>
        <v>9</v>
      </c>
      <c r="O161" s="3" t="str">
        <f>TEXT(Table3[[#This Row],[DATE]],"mmm")</f>
        <v>Jun</v>
      </c>
      <c r="P161" s="3">
        <f>YEAR(Table3[[#This Row],[DATE]])</f>
        <v>2021</v>
      </c>
    </row>
    <row r="162" spans="1:16" x14ac:dyDescent="0.3">
      <c r="A162" s="6">
        <v>44357</v>
      </c>
      <c r="B162" s="7" t="s">
        <v>1213</v>
      </c>
      <c r="C162" s="9">
        <f t="shared" ca="1" si="4"/>
        <v>8</v>
      </c>
      <c r="D162" s="9" t="s">
        <v>2115</v>
      </c>
      <c r="E162" s="9" t="s">
        <v>2116</v>
      </c>
      <c r="F162" s="10">
        <f t="shared" ca="1" si="5"/>
        <v>1.0804861702558245E-2</v>
      </c>
      <c r="G162" s="3" t="str">
        <f>VLOOKUP(Table3[[#This Row],[PRODUCT ID]],Table1[[PRODUCT]:[SELLING PRICE]],1,FALSE)</f>
        <v>Product161</v>
      </c>
      <c r="H162" s="3" t="str">
        <f>VLOOKUP(Table3[[#This Row],[PRODUCT ID]],Table1[[PRODUCT]:[SELLING PRICE]],2,FALSE)</f>
        <v>Category2</v>
      </c>
      <c r="I162" s="3" t="str">
        <f>VLOOKUP(Table3[[#This Row],[PRODUCT ID]],Table1[[PRODUCT]:[SELLING PRICE]],3,FALSE)</f>
        <v>Kg</v>
      </c>
      <c r="J162" s="16">
        <f ca="1">VLOOKUP(Table3[[#This Row],[PRODUCT ID]],Table1[[PRODUCT]:[SELLING PRICE]],4,FALSE)</f>
        <v>14</v>
      </c>
      <c r="K162" s="16">
        <f ca="1">VLOOKUP(Table3[[#This Row],[PRODUCT ID]],Table1[[PRODUCT]:[SELLING PRICE]],5,FALSE)</f>
        <v>23.372483923627669</v>
      </c>
      <c r="L162" s="16">
        <f ca="1">J162*Table3[[#This Row],[QUANTITY]]</f>
        <v>112</v>
      </c>
      <c r="M162" s="16">
        <f ca="1">K162*Table3[[#This Row],[QUANTITY]]*(1-Table3[[#This Row],[DISCOUNT %]])</f>
        <v>184.95957973750086</v>
      </c>
      <c r="N162" s="3">
        <f>DAY(Table3[[#This Row],[DATE]])</f>
        <v>10</v>
      </c>
      <c r="O162" s="3" t="str">
        <f>TEXT(Table3[[#This Row],[DATE]],"mmm")</f>
        <v>Jun</v>
      </c>
      <c r="P162" s="3">
        <f>YEAR(Table3[[#This Row],[DATE]])</f>
        <v>2021</v>
      </c>
    </row>
    <row r="163" spans="1:16" x14ac:dyDescent="0.3">
      <c r="A163" s="6">
        <v>44358</v>
      </c>
      <c r="B163" s="7" t="s">
        <v>1214</v>
      </c>
      <c r="C163" s="9">
        <f t="shared" ca="1" si="4"/>
        <v>12</v>
      </c>
      <c r="D163" s="9" t="s">
        <v>2116</v>
      </c>
      <c r="E163" s="9" t="s">
        <v>2116</v>
      </c>
      <c r="F163" s="10">
        <f t="shared" ca="1" si="5"/>
        <v>8.8958034193363025E-2</v>
      </c>
      <c r="G163" s="3" t="str">
        <f>VLOOKUP(Table3[[#This Row],[PRODUCT ID]],Table1[[PRODUCT]:[SELLING PRICE]],1,FALSE)</f>
        <v>Product162</v>
      </c>
      <c r="H163" s="3" t="str">
        <f>VLOOKUP(Table3[[#This Row],[PRODUCT ID]],Table1[[PRODUCT]:[SELLING PRICE]],2,FALSE)</f>
        <v>Category3</v>
      </c>
      <c r="I163" s="3" t="str">
        <f>VLOOKUP(Table3[[#This Row],[PRODUCT ID]],Table1[[PRODUCT]:[SELLING PRICE]],3,FALSE)</f>
        <v>No</v>
      </c>
      <c r="J163" s="16">
        <f ca="1">VLOOKUP(Table3[[#This Row],[PRODUCT ID]],Table1[[PRODUCT]:[SELLING PRICE]],4,FALSE)</f>
        <v>243</v>
      </c>
      <c r="K163" s="16">
        <f ca="1">VLOOKUP(Table3[[#This Row],[PRODUCT ID]],Table1[[PRODUCT]:[SELLING PRICE]],5,FALSE)</f>
        <v>132.86963826107706</v>
      </c>
      <c r="L163" s="16">
        <f ca="1">J163*Table3[[#This Row],[QUANTITY]]</f>
        <v>2916</v>
      </c>
      <c r="M163" s="16">
        <f ca="1">K163*Table3[[#This Row],[QUANTITY]]*(1-Table3[[#This Row],[DISCOUNT %]])</f>
        <v>1452.5977972486608</v>
      </c>
      <c r="N163" s="3">
        <f>DAY(Table3[[#This Row],[DATE]])</f>
        <v>11</v>
      </c>
      <c r="O163" s="3" t="str">
        <f>TEXT(Table3[[#This Row],[DATE]],"mmm")</f>
        <v>Jun</v>
      </c>
      <c r="P163" s="3">
        <f>YEAR(Table3[[#This Row],[DATE]])</f>
        <v>2021</v>
      </c>
    </row>
    <row r="164" spans="1:16" x14ac:dyDescent="0.3">
      <c r="A164" s="6">
        <v>44359</v>
      </c>
      <c r="B164" s="7" t="s">
        <v>1215</v>
      </c>
      <c r="C164" s="9">
        <f t="shared" ca="1" si="4"/>
        <v>12</v>
      </c>
      <c r="D164" s="9" t="s">
        <v>2117</v>
      </c>
      <c r="E164" s="9" t="s">
        <v>2116</v>
      </c>
      <c r="F164" s="10">
        <f t="shared" ca="1" si="5"/>
        <v>5.3909959808869867E-2</v>
      </c>
      <c r="G164" s="3" t="str">
        <f>VLOOKUP(Table3[[#This Row],[PRODUCT ID]],Table1[[PRODUCT]:[SELLING PRICE]],1,FALSE)</f>
        <v>Product163</v>
      </c>
      <c r="H164" s="3" t="str">
        <f>VLOOKUP(Table3[[#This Row],[PRODUCT ID]],Table1[[PRODUCT]:[SELLING PRICE]],2,FALSE)</f>
        <v>Category4</v>
      </c>
      <c r="I164" s="3" t="str">
        <f>VLOOKUP(Table3[[#This Row],[PRODUCT ID]],Table1[[PRODUCT]:[SELLING PRICE]],3,FALSE)</f>
        <v>No</v>
      </c>
      <c r="J164" s="16">
        <f ca="1">VLOOKUP(Table3[[#This Row],[PRODUCT ID]],Table1[[PRODUCT]:[SELLING PRICE]],4,FALSE)</f>
        <v>12</v>
      </c>
      <c r="K164" s="16">
        <f ca="1">VLOOKUP(Table3[[#This Row],[PRODUCT ID]],Table1[[PRODUCT]:[SELLING PRICE]],5,FALSE)</f>
        <v>74.148384000621022</v>
      </c>
      <c r="L164" s="16">
        <f ca="1">J164*Table3[[#This Row],[QUANTITY]]</f>
        <v>144</v>
      </c>
      <c r="M164" s="16">
        <f ca="1">K164*Table3[[#This Row],[QUANTITY]]*(1-Table3[[#This Row],[DISCOUNT %]])</f>
        <v>841.81257119105862</v>
      </c>
      <c r="N164" s="3">
        <f>DAY(Table3[[#This Row],[DATE]])</f>
        <v>12</v>
      </c>
      <c r="O164" s="3" t="str">
        <f>TEXT(Table3[[#This Row],[DATE]],"mmm")</f>
        <v>Jun</v>
      </c>
      <c r="P164" s="3">
        <f>YEAR(Table3[[#This Row],[DATE]])</f>
        <v>2021</v>
      </c>
    </row>
    <row r="165" spans="1:16" x14ac:dyDescent="0.3">
      <c r="A165" s="6">
        <v>44360</v>
      </c>
      <c r="B165" s="7" t="s">
        <v>1216</v>
      </c>
      <c r="C165" s="9">
        <f t="shared" ca="1" si="4"/>
        <v>12</v>
      </c>
      <c r="D165" s="9" t="s">
        <v>2115</v>
      </c>
      <c r="E165" s="9" t="s">
        <v>2116</v>
      </c>
      <c r="F165" s="10">
        <f t="shared" ca="1" si="5"/>
        <v>5.2400704193776515E-2</v>
      </c>
      <c r="G165" s="3" t="str">
        <f>VLOOKUP(Table3[[#This Row],[PRODUCT ID]],Table1[[PRODUCT]:[SELLING PRICE]],1,FALSE)</f>
        <v>Product164</v>
      </c>
      <c r="H165" s="3" t="str">
        <f>VLOOKUP(Table3[[#This Row],[PRODUCT ID]],Table1[[PRODUCT]:[SELLING PRICE]],2,FALSE)</f>
        <v>Category5</v>
      </c>
      <c r="I165" s="3" t="str">
        <f>VLOOKUP(Table3[[#This Row],[PRODUCT ID]],Table1[[PRODUCT]:[SELLING PRICE]],3,FALSE)</f>
        <v>Ft</v>
      </c>
      <c r="J165" s="16">
        <f ca="1">VLOOKUP(Table3[[#This Row],[PRODUCT ID]],Table1[[PRODUCT]:[SELLING PRICE]],4,FALSE)</f>
        <v>184</v>
      </c>
      <c r="K165" s="16">
        <f ca="1">VLOOKUP(Table3[[#This Row],[PRODUCT ID]],Table1[[PRODUCT]:[SELLING PRICE]],5,FALSE)</f>
        <v>37.965781444854478</v>
      </c>
      <c r="L165" s="16">
        <f ca="1">J165*Table3[[#This Row],[QUANTITY]]</f>
        <v>2208</v>
      </c>
      <c r="M165" s="16">
        <f ca="1">K165*Table3[[#This Row],[QUANTITY]]*(1-Table3[[#This Row],[DISCOUNT %]])</f>
        <v>431.71617314252507</v>
      </c>
      <c r="N165" s="3">
        <f>DAY(Table3[[#This Row],[DATE]])</f>
        <v>13</v>
      </c>
      <c r="O165" s="3" t="str">
        <f>TEXT(Table3[[#This Row],[DATE]],"mmm")</f>
        <v>Jun</v>
      </c>
      <c r="P165" s="3">
        <f>YEAR(Table3[[#This Row],[DATE]])</f>
        <v>2021</v>
      </c>
    </row>
    <row r="166" spans="1:16" x14ac:dyDescent="0.3">
      <c r="A166" s="6">
        <v>44361</v>
      </c>
      <c r="B166" s="7" t="s">
        <v>1217</v>
      </c>
      <c r="C166" s="9">
        <f t="shared" ca="1" si="4"/>
        <v>12</v>
      </c>
      <c r="D166" s="9" t="s">
        <v>2115</v>
      </c>
      <c r="E166" s="9" t="s">
        <v>2118</v>
      </c>
      <c r="F166" s="10">
        <f t="shared" ca="1" si="5"/>
        <v>2.606151888103252E-2</v>
      </c>
      <c r="G166" s="3" t="str">
        <f>VLOOKUP(Table3[[#This Row],[PRODUCT ID]],Table1[[PRODUCT]:[SELLING PRICE]],1,FALSE)</f>
        <v>Product165</v>
      </c>
      <c r="H166" s="3" t="str">
        <f>VLOOKUP(Table3[[#This Row],[PRODUCT ID]],Table1[[PRODUCT]:[SELLING PRICE]],2,FALSE)</f>
        <v>Category1</v>
      </c>
      <c r="I166" s="3" t="str">
        <f>VLOOKUP(Table3[[#This Row],[PRODUCT ID]],Table1[[PRODUCT]:[SELLING PRICE]],3,FALSE)</f>
        <v>No</v>
      </c>
      <c r="J166" s="16">
        <f ca="1">VLOOKUP(Table3[[#This Row],[PRODUCT ID]],Table1[[PRODUCT]:[SELLING PRICE]],4,FALSE)</f>
        <v>165</v>
      </c>
      <c r="K166" s="16">
        <f ca="1">VLOOKUP(Table3[[#This Row],[PRODUCT ID]],Table1[[PRODUCT]:[SELLING PRICE]],5,FALSE)</f>
        <v>121.35542976752832</v>
      </c>
      <c r="L166" s="16">
        <f ca="1">J166*Table3[[#This Row],[QUANTITY]]</f>
        <v>1980</v>
      </c>
      <c r="M166" s="16">
        <f ca="1">K166*Table3[[#This Row],[QUANTITY]]*(1-Table3[[#This Row],[DISCOUNT %]])</f>
        <v>1418.3126753199128</v>
      </c>
      <c r="N166" s="3">
        <f>DAY(Table3[[#This Row],[DATE]])</f>
        <v>14</v>
      </c>
      <c r="O166" s="3" t="str">
        <f>TEXT(Table3[[#This Row],[DATE]],"mmm")</f>
        <v>Jun</v>
      </c>
      <c r="P166" s="3">
        <f>YEAR(Table3[[#This Row],[DATE]])</f>
        <v>2021</v>
      </c>
    </row>
    <row r="167" spans="1:16" x14ac:dyDescent="0.3">
      <c r="A167" s="6">
        <v>44362</v>
      </c>
      <c r="B167" s="7" t="s">
        <v>1218</v>
      </c>
      <c r="C167" s="9">
        <f t="shared" ca="1" si="4"/>
        <v>10</v>
      </c>
      <c r="D167" s="9" t="s">
        <v>2115</v>
      </c>
      <c r="E167" s="9" t="s">
        <v>2116</v>
      </c>
      <c r="F167" s="10">
        <f t="shared" ca="1" si="5"/>
        <v>8.8130621511938831E-2</v>
      </c>
      <c r="G167" s="3" t="str">
        <f>VLOOKUP(Table3[[#This Row],[PRODUCT ID]],Table1[[PRODUCT]:[SELLING PRICE]],1,FALSE)</f>
        <v>Product166</v>
      </c>
      <c r="H167" s="3" t="str">
        <f>VLOOKUP(Table3[[#This Row],[PRODUCT ID]],Table1[[PRODUCT]:[SELLING PRICE]],2,FALSE)</f>
        <v>Category2</v>
      </c>
      <c r="I167" s="3" t="str">
        <f>VLOOKUP(Table3[[#This Row],[PRODUCT ID]],Table1[[PRODUCT]:[SELLING PRICE]],3,FALSE)</f>
        <v>Kg</v>
      </c>
      <c r="J167" s="16">
        <f ca="1">VLOOKUP(Table3[[#This Row],[PRODUCT ID]],Table1[[PRODUCT]:[SELLING PRICE]],4,FALSE)</f>
        <v>37</v>
      </c>
      <c r="K167" s="16">
        <f ca="1">VLOOKUP(Table3[[#This Row],[PRODUCT ID]],Table1[[PRODUCT]:[SELLING PRICE]],5,FALSE)</f>
        <v>136.08380075049763</v>
      </c>
      <c r="L167" s="16">
        <f ca="1">J167*Table3[[#This Row],[QUANTITY]]</f>
        <v>370</v>
      </c>
      <c r="M167" s="16">
        <f ca="1">K167*Table3[[#This Row],[QUANTITY]]*(1-Table3[[#This Row],[DISCOUNT %]])</f>
        <v>1240.9065081264941</v>
      </c>
      <c r="N167" s="3">
        <f>DAY(Table3[[#This Row],[DATE]])</f>
        <v>15</v>
      </c>
      <c r="O167" s="3" t="str">
        <f>TEXT(Table3[[#This Row],[DATE]],"mmm")</f>
        <v>Jun</v>
      </c>
      <c r="P167" s="3">
        <f>YEAR(Table3[[#This Row],[DATE]])</f>
        <v>2021</v>
      </c>
    </row>
    <row r="168" spans="1:16" x14ac:dyDescent="0.3">
      <c r="A168" s="6">
        <v>44363</v>
      </c>
      <c r="B168" s="7" t="s">
        <v>1219</v>
      </c>
      <c r="C168" s="9">
        <f t="shared" ca="1" si="4"/>
        <v>5</v>
      </c>
      <c r="D168" s="9" t="s">
        <v>2116</v>
      </c>
      <c r="E168" s="9" t="s">
        <v>2116</v>
      </c>
      <c r="F168" s="10">
        <f t="shared" ca="1" si="5"/>
        <v>6.2031471588240017E-2</v>
      </c>
      <c r="G168" s="3" t="str">
        <f>VLOOKUP(Table3[[#This Row],[PRODUCT ID]],Table1[[PRODUCT]:[SELLING PRICE]],1,FALSE)</f>
        <v>Product167</v>
      </c>
      <c r="H168" s="3" t="str">
        <f>VLOOKUP(Table3[[#This Row],[PRODUCT ID]],Table1[[PRODUCT]:[SELLING PRICE]],2,FALSE)</f>
        <v>Category3</v>
      </c>
      <c r="I168" s="3" t="str">
        <f>VLOOKUP(Table3[[#This Row],[PRODUCT ID]],Table1[[PRODUCT]:[SELLING PRICE]],3,FALSE)</f>
        <v>Kg</v>
      </c>
      <c r="J168" s="16">
        <f ca="1">VLOOKUP(Table3[[#This Row],[PRODUCT ID]],Table1[[PRODUCT]:[SELLING PRICE]],4,FALSE)</f>
        <v>88</v>
      </c>
      <c r="K168" s="16">
        <f ca="1">VLOOKUP(Table3[[#This Row],[PRODUCT ID]],Table1[[PRODUCT]:[SELLING PRICE]],5,FALSE)</f>
        <v>136.35389357783384</v>
      </c>
      <c r="L168" s="16">
        <f ca="1">J168*Table3[[#This Row],[QUANTITY]]</f>
        <v>440</v>
      </c>
      <c r="M168" s="16">
        <f ca="1">K168*Table3[[#This Row],[QUANTITY]]*(1-Table3[[#This Row],[DISCOUNT %]])</f>
        <v>639.47830451207267</v>
      </c>
      <c r="N168" s="3">
        <f>DAY(Table3[[#This Row],[DATE]])</f>
        <v>16</v>
      </c>
      <c r="O168" s="3" t="str">
        <f>TEXT(Table3[[#This Row],[DATE]],"mmm")</f>
        <v>Jun</v>
      </c>
      <c r="P168" s="3">
        <f>YEAR(Table3[[#This Row],[DATE]])</f>
        <v>2021</v>
      </c>
    </row>
    <row r="169" spans="1:16" x14ac:dyDescent="0.3">
      <c r="A169" s="6">
        <v>44364</v>
      </c>
      <c r="B169" s="7" t="s">
        <v>1220</v>
      </c>
      <c r="C169" s="9">
        <f t="shared" ca="1" si="4"/>
        <v>5</v>
      </c>
      <c r="D169" s="9" t="s">
        <v>2116</v>
      </c>
      <c r="E169" s="9" t="s">
        <v>2116</v>
      </c>
      <c r="F169" s="10">
        <f t="shared" ca="1" si="5"/>
        <v>6.4468479828462807E-2</v>
      </c>
      <c r="G169" s="3" t="str">
        <f>VLOOKUP(Table3[[#This Row],[PRODUCT ID]],Table1[[PRODUCT]:[SELLING PRICE]],1,FALSE)</f>
        <v>Product168</v>
      </c>
      <c r="H169" s="3" t="str">
        <f>VLOOKUP(Table3[[#This Row],[PRODUCT ID]],Table1[[PRODUCT]:[SELLING PRICE]],2,FALSE)</f>
        <v>Category4</v>
      </c>
      <c r="I169" s="3" t="str">
        <f>VLOOKUP(Table3[[#This Row],[PRODUCT ID]],Table1[[PRODUCT]:[SELLING PRICE]],3,FALSE)</f>
        <v>Lt</v>
      </c>
      <c r="J169" s="16">
        <f ca="1">VLOOKUP(Table3[[#This Row],[PRODUCT ID]],Table1[[PRODUCT]:[SELLING PRICE]],4,FALSE)</f>
        <v>168</v>
      </c>
      <c r="K169" s="16">
        <f ca="1">VLOOKUP(Table3[[#This Row],[PRODUCT ID]],Table1[[PRODUCT]:[SELLING PRICE]],5,FALSE)</f>
        <v>279.78716847020212</v>
      </c>
      <c r="L169" s="16">
        <f ca="1">J169*Table3[[#This Row],[QUANTITY]]</f>
        <v>840</v>
      </c>
      <c r="M169" s="16">
        <f ca="1">K169*Table3[[#This Row],[QUANTITY]]*(1-Table3[[#This Row],[DISCOUNT %]])</f>
        <v>1308.748575217091</v>
      </c>
      <c r="N169" s="3">
        <f>DAY(Table3[[#This Row],[DATE]])</f>
        <v>17</v>
      </c>
      <c r="O169" s="3" t="str">
        <f>TEXT(Table3[[#This Row],[DATE]],"mmm")</f>
        <v>Jun</v>
      </c>
      <c r="P169" s="3">
        <f>YEAR(Table3[[#This Row],[DATE]])</f>
        <v>2021</v>
      </c>
    </row>
    <row r="170" spans="1:16" x14ac:dyDescent="0.3">
      <c r="A170" s="6">
        <v>44365</v>
      </c>
      <c r="B170" s="7" t="s">
        <v>1221</v>
      </c>
      <c r="C170" s="9">
        <f t="shared" ca="1" si="4"/>
        <v>15</v>
      </c>
      <c r="D170" s="9" t="s">
        <v>2116</v>
      </c>
      <c r="E170" s="9" t="s">
        <v>2116</v>
      </c>
      <c r="F170" s="10">
        <f t="shared" ca="1" si="5"/>
        <v>1.1156331824154554E-2</v>
      </c>
      <c r="G170" s="3" t="str">
        <f>VLOOKUP(Table3[[#This Row],[PRODUCT ID]],Table1[[PRODUCT]:[SELLING PRICE]],1,FALSE)</f>
        <v>Product169</v>
      </c>
      <c r="H170" s="3" t="str">
        <f>VLOOKUP(Table3[[#This Row],[PRODUCT ID]],Table1[[PRODUCT]:[SELLING PRICE]],2,FALSE)</f>
        <v>Category1</v>
      </c>
      <c r="I170" s="3" t="str">
        <f>VLOOKUP(Table3[[#This Row],[PRODUCT ID]],Table1[[PRODUCT]:[SELLING PRICE]],3,FALSE)</f>
        <v>Kg</v>
      </c>
      <c r="J170" s="16">
        <f ca="1">VLOOKUP(Table3[[#This Row],[PRODUCT ID]],Table1[[PRODUCT]:[SELLING PRICE]],4,FALSE)</f>
        <v>217</v>
      </c>
      <c r="K170" s="16">
        <f ca="1">VLOOKUP(Table3[[#This Row],[PRODUCT ID]],Table1[[PRODUCT]:[SELLING PRICE]],5,FALSE)</f>
        <v>171.64934079951803</v>
      </c>
      <c r="L170" s="16">
        <f ca="1">J170*Table3[[#This Row],[QUANTITY]]</f>
        <v>3255</v>
      </c>
      <c r="M170" s="16">
        <f ca="1">K170*Table3[[#This Row],[QUANTITY]]*(1-Table3[[#This Row],[DISCOUNT %]])</f>
        <v>2546.015456942418</v>
      </c>
      <c r="N170" s="3">
        <f>DAY(Table3[[#This Row],[DATE]])</f>
        <v>18</v>
      </c>
      <c r="O170" s="3" t="str">
        <f>TEXT(Table3[[#This Row],[DATE]],"mmm")</f>
        <v>Jun</v>
      </c>
      <c r="P170" s="3">
        <f>YEAR(Table3[[#This Row],[DATE]])</f>
        <v>2021</v>
      </c>
    </row>
    <row r="171" spans="1:16" x14ac:dyDescent="0.3">
      <c r="A171" s="6">
        <v>44366</v>
      </c>
      <c r="B171" s="7" t="s">
        <v>1222</v>
      </c>
      <c r="C171" s="9">
        <f t="shared" ca="1" si="4"/>
        <v>6</v>
      </c>
      <c r="D171" s="9" t="s">
        <v>2115</v>
      </c>
      <c r="E171" s="9" t="s">
        <v>2116</v>
      </c>
      <c r="F171" s="10">
        <f t="shared" ca="1" si="5"/>
        <v>3.8304453241539971E-2</v>
      </c>
      <c r="G171" s="3" t="str">
        <f>VLOOKUP(Table3[[#This Row],[PRODUCT ID]],Table1[[PRODUCT]:[SELLING PRICE]],1,FALSE)</f>
        <v>Product170</v>
      </c>
      <c r="H171" s="3" t="str">
        <f>VLOOKUP(Table3[[#This Row],[PRODUCT ID]],Table1[[PRODUCT]:[SELLING PRICE]],2,FALSE)</f>
        <v>Category2</v>
      </c>
      <c r="I171" s="3" t="str">
        <f>VLOOKUP(Table3[[#This Row],[PRODUCT ID]],Table1[[PRODUCT]:[SELLING PRICE]],3,FALSE)</f>
        <v>Lt</v>
      </c>
      <c r="J171" s="16">
        <f ca="1">VLOOKUP(Table3[[#This Row],[PRODUCT ID]],Table1[[PRODUCT]:[SELLING PRICE]],4,FALSE)</f>
        <v>32</v>
      </c>
      <c r="K171" s="16">
        <f ca="1">VLOOKUP(Table3[[#This Row],[PRODUCT ID]],Table1[[PRODUCT]:[SELLING PRICE]],5,FALSE)</f>
        <v>110.15620313510418</v>
      </c>
      <c r="L171" s="16">
        <f ca="1">J171*Table3[[#This Row],[QUANTITY]]</f>
        <v>192</v>
      </c>
      <c r="M171" s="16">
        <f ca="1">K171*Table3[[#This Row],[QUANTITY]]*(1-Table3[[#This Row],[DISCOUNT %]])</f>
        <v>635.62038001709993</v>
      </c>
      <c r="N171" s="3">
        <f>DAY(Table3[[#This Row],[DATE]])</f>
        <v>19</v>
      </c>
      <c r="O171" s="3" t="str">
        <f>TEXT(Table3[[#This Row],[DATE]],"mmm")</f>
        <v>Jun</v>
      </c>
      <c r="P171" s="3">
        <f>YEAR(Table3[[#This Row],[DATE]])</f>
        <v>2021</v>
      </c>
    </row>
    <row r="172" spans="1:16" x14ac:dyDescent="0.3">
      <c r="A172" s="6">
        <v>44367</v>
      </c>
      <c r="B172" s="7" t="s">
        <v>1223</v>
      </c>
      <c r="C172" s="9">
        <f t="shared" ca="1" si="4"/>
        <v>13</v>
      </c>
      <c r="D172" s="9" t="s">
        <v>2117</v>
      </c>
      <c r="E172" s="9" t="s">
        <v>2118</v>
      </c>
      <c r="F172" s="10">
        <f t="shared" ca="1" si="5"/>
        <v>6.6363483714240695E-2</v>
      </c>
      <c r="G172" s="3" t="str">
        <f>VLOOKUP(Table3[[#This Row],[PRODUCT ID]],Table1[[PRODUCT]:[SELLING PRICE]],1,FALSE)</f>
        <v>Product171</v>
      </c>
      <c r="H172" s="3" t="str">
        <f>VLOOKUP(Table3[[#This Row],[PRODUCT ID]],Table1[[PRODUCT]:[SELLING PRICE]],2,FALSE)</f>
        <v>Category3</v>
      </c>
      <c r="I172" s="3" t="str">
        <f>VLOOKUP(Table3[[#This Row],[PRODUCT ID]],Table1[[PRODUCT]:[SELLING PRICE]],3,FALSE)</f>
        <v>Ft</v>
      </c>
      <c r="J172" s="16">
        <f ca="1">VLOOKUP(Table3[[#This Row],[PRODUCT ID]],Table1[[PRODUCT]:[SELLING PRICE]],4,FALSE)</f>
        <v>118</v>
      </c>
      <c r="K172" s="16">
        <f ca="1">VLOOKUP(Table3[[#This Row],[PRODUCT ID]],Table1[[PRODUCT]:[SELLING PRICE]],5,FALSE)</f>
        <v>73.097675210316552</v>
      </c>
      <c r="L172" s="16">
        <f ca="1">J172*Table3[[#This Row],[QUANTITY]]</f>
        <v>1534</v>
      </c>
      <c r="M172" s="16">
        <f ca="1">K172*Table3[[#This Row],[QUANTITY]]*(1-Table3[[#This Row],[DISCOUNT %]])</f>
        <v>887.20656481532217</v>
      </c>
      <c r="N172" s="3">
        <f>DAY(Table3[[#This Row],[DATE]])</f>
        <v>20</v>
      </c>
      <c r="O172" s="3" t="str">
        <f>TEXT(Table3[[#This Row],[DATE]],"mmm")</f>
        <v>Jun</v>
      </c>
      <c r="P172" s="3">
        <f>YEAR(Table3[[#This Row],[DATE]])</f>
        <v>2021</v>
      </c>
    </row>
    <row r="173" spans="1:16" x14ac:dyDescent="0.3">
      <c r="A173" s="6">
        <v>44368</v>
      </c>
      <c r="B173" s="7" t="s">
        <v>1224</v>
      </c>
      <c r="C173" s="9">
        <f t="shared" ca="1" si="4"/>
        <v>9</v>
      </c>
      <c r="D173" s="9" t="s">
        <v>2117</v>
      </c>
      <c r="E173" s="9" t="s">
        <v>2118</v>
      </c>
      <c r="F173" s="10">
        <f t="shared" ca="1" si="5"/>
        <v>9.493097330340293E-2</v>
      </c>
      <c r="G173" s="3" t="str">
        <f>VLOOKUP(Table3[[#This Row],[PRODUCT ID]],Table1[[PRODUCT]:[SELLING PRICE]],1,FALSE)</f>
        <v>Product172</v>
      </c>
      <c r="H173" s="3" t="str">
        <f>VLOOKUP(Table3[[#This Row],[PRODUCT ID]],Table1[[PRODUCT]:[SELLING PRICE]],2,FALSE)</f>
        <v>Category4</v>
      </c>
      <c r="I173" s="3" t="str">
        <f>VLOOKUP(Table3[[#This Row],[PRODUCT ID]],Table1[[PRODUCT]:[SELLING PRICE]],3,FALSE)</f>
        <v>Kg</v>
      </c>
      <c r="J173" s="16">
        <f ca="1">VLOOKUP(Table3[[#This Row],[PRODUCT ID]],Table1[[PRODUCT]:[SELLING PRICE]],4,FALSE)</f>
        <v>82</v>
      </c>
      <c r="K173" s="16">
        <f ca="1">VLOOKUP(Table3[[#This Row],[PRODUCT ID]],Table1[[PRODUCT]:[SELLING PRICE]],5,FALSE)</f>
        <v>221.2507186574982</v>
      </c>
      <c r="L173" s="16">
        <f ca="1">J173*Table3[[#This Row],[QUANTITY]]</f>
        <v>738</v>
      </c>
      <c r="M173" s="16">
        <f ca="1">K173*Table3[[#This Row],[QUANTITY]]*(1-Table3[[#This Row],[DISCOUNT %]])</f>
        <v>1802.2245533213807</v>
      </c>
      <c r="N173" s="3">
        <f>DAY(Table3[[#This Row],[DATE]])</f>
        <v>21</v>
      </c>
      <c r="O173" s="3" t="str">
        <f>TEXT(Table3[[#This Row],[DATE]],"mmm")</f>
        <v>Jun</v>
      </c>
      <c r="P173" s="3">
        <f>YEAR(Table3[[#This Row],[DATE]])</f>
        <v>2021</v>
      </c>
    </row>
    <row r="174" spans="1:16" x14ac:dyDescent="0.3">
      <c r="A174" s="6">
        <v>44369</v>
      </c>
      <c r="B174" s="7" t="s">
        <v>1225</v>
      </c>
      <c r="C174" s="9">
        <f t="shared" ca="1" si="4"/>
        <v>15</v>
      </c>
      <c r="D174" s="9" t="s">
        <v>2116</v>
      </c>
      <c r="E174" s="9" t="s">
        <v>2116</v>
      </c>
      <c r="F174" s="10">
        <f t="shared" ca="1" si="5"/>
        <v>4.542165873840226E-2</v>
      </c>
      <c r="G174" s="3" t="str">
        <f>VLOOKUP(Table3[[#This Row],[PRODUCT ID]],Table1[[PRODUCT]:[SELLING PRICE]],1,FALSE)</f>
        <v>Product173</v>
      </c>
      <c r="H174" s="3" t="str">
        <f>VLOOKUP(Table3[[#This Row],[PRODUCT ID]],Table1[[PRODUCT]:[SELLING PRICE]],2,FALSE)</f>
        <v>Category5</v>
      </c>
      <c r="I174" s="3" t="str">
        <f>VLOOKUP(Table3[[#This Row],[PRODUCT ID]],Table1[[PRODUCT]:[SELLING PRICE]],3,FALSE)</f>
        <v>No</v>
      </c>
      <c r="J174" s="16">
        <f ca="1">VLOOKUP(Table3[[#This Row],[PRODUCT ID]],Table1[[PRODUCT]:[SELLING PRICE]],4,FALSE)</f>
        <v>5</v>
      </c>
      <c r="K174" s="16">
        <f ca="1">VLOOKUP(Table3[[#This Row],[PRODUCT ID]],Table1[[PRODUCT]:[SELLING PRICE]],5,FALSE)</f>
        <v>116.2095330301651</v>
      </c>
      <c r="L174" s="16">
        <f ca="1">J174*Table3[[#This Row],[QUANTITY]]</f>
        <v>75</v>
      </c>
      <c r="M174" s="16">
        <f ca="1">K174*Table3[[#This Row],[QUANTITY]]*(1-Table3[[#This Row],[DISCOUNT %]])</f>
        <v>1663.966549180798</v>
      </c>
      <c r="N174" s="3">
        <f>DAY(Table3[[#This Row],[DATE]])</f>
        <v>22</v>
      </c>
      <c r="O174" s="3" t="str">
        <f>TEXT(Table3[[#This Row],[DATE]],"mmm")</f>
        <v>Jun</v>
      </c>
      <c r="P174" s="3">
        <f>YEAR(Table3[[#This Row],[DATE]])</f>
        <v>2021</v>
      </c>
    </row>
    <row r="175" spans="1:16" x14ac:dyDescent="0.3">
      <c r="A175" s="6">
        <v>44370</v>
      </c>
      <c r="B175" s="7" t="s">
        <v>1226</v>
      </c>
      <c r="C175" s="9">
        <f t="shared" ca="1" si="4"/>
        <v>9</v>
      </c>
      <c r="D175" s="9" t="s">
        <v>2116</v>
      </c>
      <c r="E175" s="9" t="s">
        <v>2116</v>
      </c>
      <c r="F175" s="10">
        <f t="shared" ca="1" si="5"/>
        <v>4.8191209785491011E-2</v>
      </c>
      <c r="G175" s="3" t="str">
        <f>VLOOKUP(Table3[[#This Row],[PRODUCT ID]],Table1[[PRODUCT]:[SELLING PRICE]],1,FALSE)</f>
        <v>Product174</v>
      </c>
      <c r="H175" s="3" t="str">
        <f>VLOOKUP(Table3[[#This Row],[PRODUCT ID]],Table1[[PRODUCT]:[SELLING PRICE]],2,FALSE)</f>
        <v>Category1</v>
      </c>
      <c r="I175" s="3" t="str">
        <f>VLOOKUP(Table3[[#This Row],[PRODUCT ID]],Table1[[PRODUCT]:[SELLING PRICE]],3,FALSE)</f>
        <v>No</v>
      </c>
      <c r="J175" s="16">
        <f ca="1">VLOOKUP(Table3[[#This Row],[PRODUCT ID]],Table1[[PRODUCT]:[SELLING PRICE]],4,FALSE)</f>
        <v>97</v>
      </c>
      <c r="K175" s="16">
        <f ca="1">VLOOKUP(Table3[[#This Row],[PRODUCT ID]],Table1[[PRODUCT]:[SELLING PRICE]],5,FALSE)</f>
        <v>245.48579335218037</v>
      </c>
      <c r="L175" s="16">
        <f ca="1">J175*Table3[[#This Row],[QUANTITY]]</f>
        <v>873</v>
      </c>
      <c r="M175" s="16">
        <f ca="1">K175*Table3[[#This Row],[QUANTITY]]*(1-Table3[[#This Row],[DISCOUNT %]])</f>
        <v>2102.8998238684899</v>
      </c>
      <c r="N175" s="3">
        <f>DAY(Table3[[#This Row],[DATE]])</f>
        <v>23</v>
      </c>
      <c r="O175" s="3" t="str">
        <f>TEXT(Table3[[#This Row],[DATE]],"mmm")</f>
        <v>Jun</v>
      </c>
      <c r="P175" s="3">
        <f>YEAR(Table3[[#This Row],[DATE]])</f>
        <v>2021</v>
      </c>
    </row>
    <row r="176" spans="1:16" x14ac:dyDescent="0.3">
      <c r="A176" s="6">
        <v>44371</v>
      </c>
      <c r="B176" s="7" t="s">
        <v>1227</v>
      </c>
      <c r="C176" s="9">
        <f t="shared" ca="1" si="4"/>
        <v>10</v>
      </c>
      <c r="D176" s="9" t="s">
        <v>2116</v>
      </c>
      <c r="E176" s="9" t="s">
        <v>2116</v>
      </c>
      <c r="F176" s="10">
        <f t="shared" ca="1" si="5"/>
        <v>4.5704461006556452E-2</v>
      </c>
      <c r="G176" s="3" t="str">
        <f>VLOOKUP(Table3[[#This Row],[PRODUCT ID]],Table1[[PRODUCT]:[SELLING PRICE]],1,FALSE)</f>
        <v>Product175</v>
      </c>
      <c r="H176" s="3" t="str">
        <f>VLOOKUP(Table3[[#This Row],[PRODUCT ID]],Table1[[PRODUCT]:[SELLING PRICE]],2,FALSE)</f>
        <v>Category2</v>
      </c>
      <c r="I176" s="3" t="str">
        <f>VLOOKUP(Table3[[#This Row],[PRODUCT ID]],Table1[[PRODUCT]:[SELLING PRICE]],3,FALSE)</f>
        <v>Ft</v>
      </c>
      <c r="J176" s="16">
        <f ca="1">VLOOKUP(Table3[[#This Row],[PRODUCT ID]],Table1[[PRODUCT]:[SELLING PRICE]],4,FALSE)</f>
        <v>17</v>
      </c>
      <c r="K176" s="16">
        <f ca="1">VLOOKUP(Table3[[#This Row],[PRODUCT ID]],Table1[[PRODUCT]:[SELLING PRICE]],5,FALSE)</f>
        <v>89.891246705317059</v>
      </c>
      <c r="L176" s="16">
        <f ca="1">J176*Table3[[#This Row],[QUANTITY]]</f>
        <v>170</v>
      </c>
      <c r="M176" s="16">
        <f ca="1">K176*Table3[[#This Row],[QUANTITY]]*(1-Table3[[#This Row],[DISCOUNT %]])</f>
        <v>857.8281572544314</v>
      </c>
      <c r="N176" s="3">
        <f>DAY(Table3[[#This Row],[DATE]])</f>
        <v>24</v>
      </c>
      <c r="O176" s="3" t="str">
        <f>TEXT(Table3[[#This Row],[DATE]],"mmm")</f>
        <v>Jun</v>
      </c>
      <c r="P176" s="3">
        <f>YEAR(Table3[[#This Row],[DATE]])</f>
        <v>2021</v>
      </c>
    </row>
    <row r="177" spans="1:16" x14ac:dyDescent="0.3">
      <c r="A177" s="6">
        <v>44372</v>
      </c>
      <c r="B177" s="7" t="s">
        <v>1228</v>
      </c>
      <c r="C177" s="9">
        <f t="shared" ca="1" si="4"/>
        <v>11</v>
      </c>
      <c r="D177" s="9" t="s">
        <v>2116</v>
      </c>
      <c r="E177" s="9" t="s">
        <v>2116</v>
      </c>
      <c r="F177" s="10">
        <f t="shared" ca="1" si="5"/>
        <v>8.038007351615005E-2</v>
      </c>
      <c r="G177" s="3" t="str">
        <f>VLOOKUP(Table3[[#This Row],[PRODUCT ID]],Table1[[PRODUCT]:[SELLING PRICE]],1,FALSE)</f>
        <v>Product176</v>
      </c>
      <c r="H177" s="3" t="str">
        <f>VLOOKUP(Table3[[#This Row],[PRODUCT ID]],Table1[[PRODUCT]:[SELLING PRICE]],2,FALSE)</f>
        <v>Category3</v>
      </c>
      <c r="I177" s="3" t="str">
        <f>VLOOKUP(Table3[[#This Row],[PRODUCT ID]],Table1[[PRODUCT]:[SELLING PRICE]],3,FALSE)</f>
        <v>No</v>
      </c>
      <c r="J177" s="16">
        <f ca="1">VLOOKUP(Table3[[#This Row],[PRODUCT ID]],Table1[[PRODUCT]:[SELLING PRICE]],4,FALSE)</f>
        <v>154</v>
      </c>
      <c r="K177" s="16">
        <f ca="1">VLOOKUP(Table3[[#This Row],[PRODUCT ID]],Table1[[PRODUCT]:[SELLING PRICE]],5,FALSE)</f>
        <v>257.82819577091556</v>
      </c>
      <c r="L177" s="16">
        <f ca="1">J177*Table3[[#This Row],[QUANTITY]]</f>
        <v>1694</v>
      </c>
      <c r="M177" s="16">
        <f ca="1">K177*Table3[[#This Row],[QUANTITY]]*(1-Table3[[#This Row],[DISCOUNT %]])</f>
        <v>2608.1434108434432</v>
      </c>
      <c r="N177" s="3">
        <f>DAY(Table3[[#This Row],[DATE]])</f>
        <v>25</v>
      </c>
      <c r="O177" s="3" t="str">
        <f>TEXT(Table3[[#This Row],[DATE]],"mmm")</f>
        <v>Jun</v>
      </c>
      <c r="P177" s="3">
        <f>YEAR(Table3[[#This Row],[DATE]])</f>
        <v>2021</v>
      </c>
    </row>
    <row r="178" spans="1:16" x14ac:dyDescent="0.3">
      <c r="A178" s="6">
        <v>44373</v>
      </c>
      <c r="B178" s="7" t="s">
        <v>1229</v>
      </c>
      <c r="C178" s="9">
        <f t="shared" ca="1" si="4"/>
        <v>3</v>
      </c>
      <c r="D178" s="9" t="s">
        <v>2115</v>
      </c>
      <c r="E178" s="9" t="s">
        <v>2118</v>
      </c>
      <c r="F178" s="10">
        <f t="shared" ca="1" si="5"/>
        <v>3.1031900146406322E-2</v>
      </c>
      <c r="G178" s="3" t="str">
        <f>VLOOKUP(Table3[[#This Row],[PRODUCT ID]],Table1[[PRODUCT]:[SELLING PRICE]],1,FALSE)</f>
        <v>Product177</v>
      </c>
      <c r="H178" s="3" t="str">
        <f>VLOOKUP(Table3[[#This Row],[PRODUCT ID]],Table1[[PRODUCT]:[SELLING PRICE]],2,FALSE)</f>
        <v>Category4</v>
      </c>
      <c r="I178" s="3" t="str">
        <f>VLOOKUP(Table3[[#This Row],[PRODUCT ID]],Table1[[PRODUCT]:[SELLING PRICE]],3,FALSE)</f>
        <v>Kg</v>
      </c>
      <c r="J178" s="16">
        <f ca="1">VLOOKUP(Table3[[#This Row],[PRODUCT ID]],Table1[[PRODUCT]:[SELLING PRICE]],4,FALSE)</f>
        <v>176</v>
      </c>
      <c r="K178" s="16">
        <f ca="1">VLOOKUP(Table3[[#This Row],[PRODUCT ID]],Table1[[PRODUCT]:[SELLING PRICE]],5,FALSE)</f>
        <v>256.88842729521195</v>
      </c>
      <c r="L178" s="16">
        <f ca="1">J178*Table3[[#This Row],[QUANTITY]]</f>
        <v>528</v>
      </c>
      <c r="M178" s="16">
        <f ca="1">K178*Table3[[#This Row],[QUANTITY]]*(1-Table3[[#This Row],[DISCOUNT %]])</f>
        <v>746.75007381185867</v>
      </c>
      <c r="N178" s="3">
        <f>DAY(Table3[[#This Row],[DATE]])</f>
        <v>26</v>
      </c>
      <c r="O178" s="3" t="str">
        <f>TEXT(Table3[[#This Row],[DATE]],"mmm")</f>
        <v>Jun</v>
      </c>
      <c r="P178" s="3">
        <f>YEAR(Table3[[#This Row],[DATE]])</f>
        <v>2021</v>
      </c>
    </row>
    <row r="179" spans="1:16" x14ac:dyDescent="0.3">
      <c r="A179" s="6">
        <v>44374</v>
      </c>
      <c r="B179" s="7" t="s">
        <v>1230</v>
      </c>
      <c r="C179" s="9">
        <f t="shared" ca="1" si="4"/>
        <v>7</v>
      </c>
      <c r="D179" s="9" t="s">
        <v>2116</v>
      </c>
      <c r="E179" s="9" t="s">
        <v>2116</v>
      </c>
      <c r="F179" s="10">
        <f t="shared" ca="1" si="5"/>
        <v>5.9779944412571208E-2</v>
      </c>
      <c r="G179" s="3" t="str">
        <f>VLOOKUP(Table3[[#This Row],[PRODUCT ID]],Table1[[PRODUCT]:[SELLING PRICE]],1,FALSE)</f>
        <v>Product178</v>
      </c>
      <c r="H179" s="3" t="str">
        <f>VLOOKUP(Table3[[#This Row],[PRODUCT ID]],Table1[[PRODUCT]:[SELLING PRICE]],2,FALSE)</f>
        <v>Category5</v>
      </c>
      <c r="I179" s="3" t="str">
        <f>VLOOKUP(Table3[[#This Row],[PRODUCT ID]],Table1[[PRODUCT]:[SELLING PRICE]],3,FALSE)</f>
        <v>Kg</v>
      </c>
      <c r="J179" s="16">
        <f ca="1">VLOOKUP(Table3[[#This Row],[PRODUCT ID]],Table1[[PRODUCT]:[SELLING PRICE]],4,FALSE)</f>
        <v>228</v>
      </c>
      <c r="K179" s="16">
        <f ca="1">VLOOKUP(Table3[[#This Row],[PRODUCT ID]],Table1[[PRODUCT]:[SELLING PRICE]],5,FALSE)</f>
        <v>299.23177214207016</v>
      </c>
      <c r="L179" s="16">
        <f ca="1">J179*Table3[[#This Row],[QUANTITY]]</f>
        <v>1596</v>
      </c>
      <c r="M179" s="16">
        <f ca="1">K179*Table3[[#This Row],[QUANTITY]]*(1-Table3[[#This Row],[DISCOUNT %]])</f>
        <v>1969.4059940585944</v>
      </c>
      <c r="N179" s="3">
        <f>DAY(Table3[[#This Row],[DATE]])</f>
        <v>27</v>
      </c>
      <c r="O179" s="3" t="str">
        <f>TEXT(Table3[[#This Row],[DATE]],"mmm")</f>
        <v>Jun</v>
      </c>
      <c r="P179" s="3">
        <f>YEAR(Table3[[#This Row],[DATE]])</f>
        <v>2021</v>
      </c>
    </row>
    <row r="180" spans="1:16" x14ac:dyDescent="0.3">
      <c r="A180" s="6">
        <v>44375</v>
      </c>
      <c r="B180" s="7" t="s">
        <v>1231</v>
      </c>
      <c r="C180" s="9">
        <f t="shared" ca="1" si="4"/>
        <v>11</v>
      </c>
      <c r="D180" s="9" t="s">
        <v>2117</v>
      </c>
      <c r="E180" s="9" t="s">
        <v>2116</v>
      </c>
      <c r="F180" s="10">
        <f t="shared" ca="1" si="5"/>
        <v>9.6589398277313901E-2</v>
      </c>
      <c r="G180" s="3" t="str">
        <f>VLOOKUP(Table3[[#This Row],[PRODUCT ID]],Table1[[PRODUCT]:[SELLING PRICE]],1,FALSE)</f>
        <v>Product179</v>
      </c>
      <c r="H180" s="3" t="str">
        <f>VLOOKUP(Table3[[#This Row],[PRODUCT ID]],Table1[[PRODUCT]:[SELLING PRICE]],2,FALSE)</f>
        <v>Category1</v>
      </c>
      <c r="I180" s="3" t="str">
        <f>VLOOKUP(Table3[[#This Row],[PRODUCT ID]],Table1[[PRODUCT]:[SELLING PRICE]],3,FALSE)</f>
        <v>Lt</v>
      </c>
      <c r="J180" s="16">
        <f ca="1">VLOOKUP(Table3[[#This Row],[PRODUCT ID]],Table1[[PRODUCT]:[SELLING PRICE]],4,FALSE)</f>
        <v>71</v>
      </c>
      <c r="K180" s="16">
        <f ca="1">VLOOKUP(Table3[[#This Row],[PRODUCT ID]],Table1[[PRODUCT]:[SELLING PRICE]],5,FALSE)</f>
        <v>35.145332515530171</v>
      </c>
      <c r="L180" s="16">
        <f ca="1">J180*Table3[[#This Row],[QUANTITY]]</f>
        <v>781</v>
      </c>
      <c r="M180" s="16">
        <f ca="1">K180*Table3[[#This Row],[QUANTITY]]*(1-Table3[[#This Row],[DISCOUNT %]])</f>
        <v>349.25732595158894</v>
      </c>
      <c r="N180" s="3">
        <f>DAY(Table3[[#This Row],[DATE]])</f>
        <v>28</v>
      </c>
      <c r="O180" s="3" t="str">
        <f>TEXT(Table3[[#This Row],[DATE]],"mmm")</f>
        <v>Jun</v>
      </c>
      <c r="P180" s="3">
        <f>YEAR(Table3[[#This Row],[DATE]])</f>
        <v>2021</v>
      </c>
    </row>
    <row r="181" spans="1:16" x14ac:dyDescent="0.3">
      <c r="A181" s="6">
        <v>44376</v>
      </c>
      <c r="B181" s="7" t="s">
        <v>1232</v>
      </c>
      <c r="C181" s="9">
        <f t="shared" ca="1" si="4"/>
        <v>2</v>
      </c>
      <c r="D181" s="9" t="s">
        <v>2115</v>
      </c>
      <c r="E181" s="9" t="s">
        <v>2116</v>
      </c>
      <c r="F181" s="10">
        <f t="shared" ca="1" si="5"/>
        <v>6.6172613496579297E-2</v>
      </c>
      <c r="G181" s="3" t="str">
        <f>VLOOKUP(Table3[[#This Row],[PRODUCT ID]],Table1[[PRODUCT]:[SELLING PRICE]],1,FALSE)</f>
        <v>Product180</v>
      </c>
      <c r="H181" s="3" t="str">
        <f>VLOOKUP(Table3[[#This Row],[PRODUCT ID]],Table1[[PRODUCT]:[SELLING PRICE]],2,FALSE)</f>
        <v>Category2</v>
      </c>
      <c r="I181" s="3" t="str">
        <f>VLOOKUP(Table3[[#This Row],[PRODUCT ID]],Table1[[PRODUCT]:[SELLING PRICE]],3,FALSE)</f>
        <v>Kg</v>
      </c>
      <c r="J181" s="16">
        <f ca="1">VLOOKUP(Table3[[#This Row],[PRODUCT ID]],Table1[[PRODUCT]:[SELLING PRICE]],4,FALSE)</f>
        <v>24</v>
      </c>
      <c r="K181" s="16">
        <f ca="1">VLOOKUP(Table3[[#This Row],[PRODUCT ID]],Table1[[PRODUCT]:[SELLING PRICE]],5,FALSE)</f>
        <v>145.85833158876653</v>
      </c>
      <c r="L181" s="16">
        <f ca="1">J181*Table3[[#This Row],[QUANTITY]]</f>
        <v>48</v>
      </c>
      <c r="M181" s="16">
        <f ca="1">K181*Table3[[#This Row],[QUANTITY]]*(1-Table3[[#This Row],[DISCOUNT %]])</f>
        <v>272.41300917457437</v>
      </c>
      <c r="N181" s="3">
        <f>DAY(Table3[[#This Row],[DATE]])</f>
        <v>29</v>
      </c>
      <c r="O181" s="3" t="str">
        <f>TEXT(Table3[[#This Row],[DATE]],"mmm")</f>
        <v>Jun</v>
      </c>
      <c r="P181" s="3">
        <f>YEAR(Table3[[#This Row],[DATE]])</f>
        <v>2021</v>
      </c>
    </row>
    <row r="182" spans="1:16" x14ac:dyDescent="0.3">
      <c r="A182" s="6">
        <v>44377</v>
      </c>
      <c r="B182" s="7" t="s">
        <v>1233</v>
      </c>
      <c r="C182" s="9">
        <f t="shared" ca="1" si="4"/>
        <v>11</v>
      </c>
      <c r="D182" s="9" t="s">
        <v>2115</v>
      </c>
      <c r="E182" s="9" t="s">
        <v>2116</v>
      </c>
      <c r="F182" s="10">
        <f t="shared" ca="1" si="5"/>
        <v>1.6701462873515992E-2</v>
      </c>
      <c r="G182" s="3" t="str">
        <f>VLOOKUP(Table3[[#This Row],[PRODUCT ID]],Table1[[PRODUCT]:[SELLING PRICE]],1,FALSE)</f>
        <v>Product181</v>
      </c>
      <c r="H182" s="3" t="str">
        <f>VLOOKUP(Table3[[#This Row],[PRODUCT ID]],Table1[[PRODUCT]:[SELLING PRICE]],2,FALSE)</f>
        <v>Category3</v>
      </c>
      <c r="I182" s="3" t="str">
        <f>VLOOKUP(Table3[[#This Row],[PRODUCT ID]],Table1[[PRODUCT]:[SELLING PRICE]],3,FALSE)</f>
        <v>Lt</v>
      </c>
      <c r="J182" s="16">
        <f ca="1">VLOOKUP(Table3[[#This Row],[PRODUCT ID]],Table1[[PRODUCT]:[SELLING PRICE]],4,FALSE)</f>
        <v>151</v>
      </c>
      <c r="K182" s="16">
        <f ca="1">VLOOKUP(Table3[[#This Row],[PRODUCT ID]],Table1[[PRODUCT]:[SELLING PRICE]],5,FALSE)</f>
        <v>283.1047636192576</v>
      </c>
      <c r="L182" s="16">
        <f ca="1">J182*Table3[[#This Row],[QUANTITY]]</f>
        <v>1661</v>
      </c>
      <c r="M182" s="16">
        <f ca="1">K182*Table3[[#This Row],[QUANTITY]]*(1-Table3[[#This Row],[DISCOUNT %]])</f>
        <v>3062.1414991239053</v>
      </c>
      <c r="N182" s="3">
        <f>DAY(Table3[[#This Row],[DATE]])</f>
        <v>30</v>
      </c>
      <c r="O182" s="3" t="str">
        <f>TEXT(Table3[[#This Row],[DATE]],"mmm")</f>
        <v>Jun</v>
      </c>
      <c r="P182" s="3">
        <f>YEAR(Table3[[#This Row],[DATE]])</f>
        <v>2021</v>
      </c>
    </row>
    <row r="183" spans="1:16" x14ac:dyDescent="0.3">
      <c r="A183" s="6">
        <v>44378</v>
      </c>
      <c r="B183" s="7" t="s">
        <v>1234</v>
      </c>
      <c r="C183" s="9">
        <f t="shared" ca="1" si="4"/>
        <v>15</v>
      </c>
      <c r="D183" s="9" t="s">
        <v>2115</v>
      </c>
      <c r="E183" s="9" t="s">
        <v>2116</v>
      </c>
      <c r="F183" s="10">
        <f t="shared" ca="1" si="5"/>
        <v>1.7433708655676284E-3</v>
      </c>
      <c r="G183" s="3" t="str">
        <f>VLOOKUP(Table3[[#This Row],[PRODUCT ID]],Table1[[PRODUCT]:[SELLING PRICE]],1,FALSE)</f>
        <v>Product182</v>
      </c>
      <c r="H183" s="3" t="str">
        <f>VLOOKUP(Table3[[#This Row],[PRODUCT ID]],Table1[[PRODUCT]:[SELLING PRICE]],2,FALSE)</f>
        <v>Category4</v>
      </c>
      <c r="I183" s="3" t="str">
        <f>VLOOKUP(Table3[[#This Row],[PRODUCT ID]],Table1[[PRODUCT]:[SELLING PRICE]],3,FALSE)</f>
        <v>Ft</v>
      </c>
      <c r="J183" s="16">
        <f ca="1">VLOOKUP(Table3[[#This Row],[PRODUCT ID]],Table1[[PRODUCT]:[SELLING PRICE]],4,FALSE)</f>
        <v>177</v>
      </c>
      <c r="K183" s="16">
        <f ca="1">VLOOKUP(Table3[[#This Row],[PRODUCT ID]],Table1[[PRODUCT]:[SELLING PRICE]],5,FALSE)</f>
        <v>43.403148475082766</v>
      </c>
      <c r="L183" s="16">
        <f ca="1">J183*Table3[[#This Row],[QUANTITY]]</f>
        <v>2655</v>
      </c>
      <c r="M183" s="16">
        <f ca="1">K183*Table3[[#This Row],[QUANTITY]]*(1-Table3[[#This Row],[DISCOUNT %]])</f>
        <v>649.91221035836099</v>
      </c>
      <c r="N183" s="3">
        <f>DAY(Table3[[#This Row],[DATE]])</f>
        <v>1</v>
      </c>
      <c r="O183" s="3" t="str">
        <f>TEXT(Table3[[#This Row],[DATE]],"mmm")</f>
        <v>Jul</v>
      </c>
      <c r="P183" s="3">
        <f>YEAR(Table3[[#This Row],[DATE]])</f>
        <v>2021</v>
      </c>
    </row>
    <row r="184" spans="1:16" x14ac:dyDescent="0.3">
      <c r="A184" s="6">
        <v>44379</v>
      </c>
      <c r="B184" s="7" t="s">
        <v>1235</v>
      </c>
      <c r="C184" s="9">
        <f t="shared" ca="1" si="4"/>
        <v>1</v>
      </c>
      <c r="D184" s="9" t="s">
        <v>2116</v>
      </c>
      <c r="E184" s="9" t="s">
        <v>2118</v>
      </c>
      <c r="F184" s="10">
        <f t="shared" ca="1" si="5"/>
        <v>1.3166378323467877E-2</v>
      </c>
      <c r="G184" s="3" t="str">
        <f>VLOOKUP(Table3[[#This Row],[PRODUCT ID]],Table1[[PRODUCT]:[SELLING PRICE]],1,FALSE)</f>
        <v>Product183</v>
      </c>
      <c r="H184" s="3" t="str">
        <f>VLOOKUP(Table3[[#This Row],[PRODUCT ID]],Table1[[PRODUCT]:[SELLING PRICE]],2,FALSE)</f>
        <v>Category5</v>
      </c>
      <c r="I184" s="3" t="str">
        <f>VLOOKUP(Table3[[#This Row],[PRODUCT ID]],Table1[[PRODUCT]:[SELLING PRICE]],3,FALSE)</f>
        <v>Kg</v>
      </c>
      <c r="J184" s="16">
        <f ca="1">VLOOKUP(Table3[[#This Row],[PRODUCT ID]],Table1[[PRODUCT]:[SELLING PRICE]],4,FALSE)</f>
        <v>26</v>
      </c>
      <c r="K184" s="16">
        <f ca="1">VLOOKUP(Table3[[#This Row],[PRODUCT ID]],Table1[[PRODUCT]:[SELLING PRICE]],5,FALSE)</f>
        <v>131.12692400111672</v>
      </c>
      <c r="L184" s="16">
        <f ca="1">J184*Table3[[#This Row],[QUANTITY]]</f>
        <v>26</v>
      </c>
      <c r="M184" s="16">
        <f ca="1">K184*Table3[[#This Row],[QUANTITY]]*(1-Table3[[#This Row],[DISCOUNT %]])</f>
        <v>129.4004573113254</v>
      </c>
      <c r="N184" s="3">
        <f>DAY(Table3[[#This Row],[DATE]])</f>
        <v>2</v>
      </c>
      <c r="O184" s="3" t="str">
        <f>TEXT(Table3[[#This Row],[DATE]],"mmm")</f>
        <v>Jul</v>
      </c>
      <c r="P184" s="3">
        <f>YEAR(Table3[[#This Row],[DATE]])</f>
        <v>2021</v>
      </c>
    </row>
    <row r="185" spans="1:16" x14ac:dyDescent="0.3">
      <c r="A185" s="6">
        <v>44380</v>
      </c>
      <c r="B185" s="7" t="s">
        <v>1236</v>
      </c>
      <c r="C185" s="9">
        <f t="shared" ca="1" si="4"/>
        <v>12</v>
      </c>
      <c r="D185" s="9" t="s">
        <v>2116</v>
      </c>
      <c r="E185" s="9" t="s">
        <v>2118</v>
      </c>
      <c r="F185" s="10">
        <f t="shared" ca="1" si="5"/>
        <v>5.9781756051524776E-2</v>
      </c>
      <c r="G185" s="3" t="str">
        <f>VLOOKUP(Table3[[#This Row],[PRODUCT ID]],Table1[[PRODUCT]:[SELLING PRICE]],1,FALSE)</f>
        <v>Product184</v>
      </c>
      <c r="H185" s="3" t="str">
        <f>VLOOKUP(Table3[[#This Row],[PRODUCT ID]],Table1[[PRODUCT]:[SELLING PRICE]],2,FALSE)</f>
        <v>Category1</v>
      </c>
      <c r="I185" s="3" t="str">
        <f>VLOOKUP(Table3[[#This Row],[PRODUCT ID]],Table1[[PRODUCT]:[SELLING PRICE]],3,FALSE)</f>
        <v>No</v>
      </c>
      <c r="J185" s="16">
        <f ca="1">VLOOKUP(Table3[[#This Row],[PRODUCT ID]],Table1[[PRODUCT]:[SELLING PRICE]],4,FALSE)</f>
        <v>113</v>
      </c>
      <c r="K185" s="16">
        <f ca="1">VLOOKUP(Table3[[#This Row],[PRODUCT ID]],Table1[[PRODUCT]:[SELLING PRICE]],5,FALSE)</f>
        <v>77.10426035332361</v>
      </c>
      <c r="L185" s="16">
        <f ca="1">J185*Table3[[#This Row],[QUANTITY]]</f>
        <v>1356</v>
      </c>
      <c r="M185" s="16">
        <f ca="1">K185*Table3[[#This Row],[QUANTITY]]*(1-Table3[[#This Row],[DISCOUNT %]])</f>
        <v>869.93798724417559</v>
      </c>
      <c r="N185" s="3">
        <f>DAY(Table3[[#This Row],[DATE]])</f>
        <v>3</v>
      </c>
      <c r="O185" s="3" t="str">
        <f>TEXT(Table3[[#This Row],[DATE]],"mmm")</f>
        <v>Jul</v>
      </c>
      <c r="P185" s="3">
        <f>YEAR(Table3[[#This Row],[DATE]])</f>
        <v>2021</v>
      </c>
    </row>
    <row r="186" spans="1:16" x14ac:dyDescent="0.3">
      <c r="A186" s="6">
        <v>44381</v>
      </c>
      <c r="B186" s="7" t="s">
        <v>1237</v>
      </c>
      <c r="C186" s="9">
        <f t="shared" ca="1" si="4"/>
        <v>5</v>
      </c>
      <c r="D186" s="9" t="s">
        <v>2116</v>
      </c>
      <c r="E186" s="9" t="s">
        <v>2116</v>
      </c>
      <c r="F186" s="10">
        <f t="shared" ca="1" si="5"/>
        <v>3.4523241664262051E-2</v>
      </c>
      <c r="G186" s="3" t="str">
        <f>VLOOKUP(Table3[[#This Row],[PRODUCT ID]],Table1[[PRODUCT]:[SELLING PRICE]],1,FALSE)</f>
        <v>Product185</v>
      </c>
      <c r="H186" s="3" t="str">
        <f>VLOOKUP(Table3[[#This Row],[PRODUCT ID]],Table1[[PRODUCT]:[SELLING PRICE]],2,FALSE)</f>
        <v>Category2</v>
      </c>
      <c r="I186" s="3" t="str">
        <f>VLOOKUP(Table3[[#This Row],[PRODUCT ID]],Table1[[PRODUCT]:[SELLING PRICE]],3,FALSE)</f>
        <v>No</v>
      </c>
      <c r="J186" s="16">
        <f ca="1">VLOOKUP(Table3[[#This Row],[PRODUCT ID]],Table1[[PRODUCT]:[SELLING PRICE]],4,FALSE)</f>
        <v>21</v>
      </c>
      <c r="K186" s="16">
        <f ca="1">VLOOKUP(Table3[[#This Row],[PRODUCT ID]],Table1[[PRODUCT]:[SELLING PRICE]],5,FALSE)</f>
        <v>36.91762214394776</v>
      </c>
      <c r="L186" s="16">
        <f ca="1">J186*Table3[[#This Row],[QUANTITY]]</f>
        <v>105</v>
      </c>
      <c r="M186" s="16">
        <f ca="1">K186*Table3[[#This Row],[QUANTITY]]*(1-Table3[[#This Row],[DISCOUNT %]])</f>
        <v>178.21553076501172</v>
      </c>
      <c r="N186" s="3">
        <f>DAY(Table3[[#This Row],[DATE]])</f>
        <v>4</v>
      </c>
      <c r="O186" s="3" t="str">
        <f>TEXT(Table3[[#This Row],[DATE]],"mmm")</f>
        <v>Jul</v>
      </c>
      <c r="P186" s="3">
        <f>YEAR(Table3[[#This Row],[DATE]])</f>
        <v>2021</v>
      </c>
    </row>
    <row r="187" spans="1:16" x14ac:dyDescent="0.3">
      <c r="A187" s="6">
        <v>44382</v>
      </c>
      <c r="B187" s="7" t="s">
        <v>1238</v>
      </c>
      <c r="C187" s="9">
        <f t="shared" ca="1" si="4"/>
        <v>15</v>
      </c>
      <c r="D187" s="9" t="s">
        <v>2115</v>
      </c>
      <c r="E187" s="9" t="s">
        <v>2116</v>
      </c>
      <c r="F187" s="10">
        <f t="shared" ca="1" si="5"/>
        <v>8.2620636960478971E-2</v>
      </c>
      <c r="G187" s="3" t="str">
        <f>VLOOKUP(Table3[[#This Row],[PRODUCT ID]],Table1[[PRODUCT]:[SELLING PRICE]],1,FALSE)</f>
        <v>Product186</v>
      </c>
      <c r="H187" s="3" t="str">
        <f>VLOOKUP(Table3[[#This Row],[PRODUCT ID]],Table1[[PRODUCT]:[SELLING PRICE]],2,FALSE)</f>
        <v>Category3</v>
      </c>
      <c r="I187" s="3" t="str">
        <f>VLOOKUP(Table3[[#This Row],[PRODUCT ID]],Table1[[PRODUCT]:[SELLING PRICE]],3,FALSE)</f>
        <v>Ft</v>
      </c>
      <c r="J187" s="16">
        <f ca="1">VLOOKUP(Table3[[#This Row],[PRODUCT ID]],Table1[[PRODUCT]:[SELLING PRICE]],4,FALSE)</f>
        <v>37</v>
      </c>
      <c r="K187" s="16">
        <f ca="1">VLOOKUP(Table3[[#This Row],[PRODUCT ID]],Table1[[PRODUCT]:[SELLING PRICE]],5,FALSE)</f>
        <v>152.60567303298228</v>
      </c>
      <c r="L187" s="16">
        <f ca="1">J187*Table3[[#This Row],[QUANTITY]]</f>
        <v>555</v>
      </c>
      <c r="M187" s="16">
        <f ca="1">K187*Table3[[#This Row],[QUANTITY]]*(1-Table3[[#This Row],[DISCOUNT %]])</f>
        <v>2099.9594268482206</v>
      </c>
      <c r="N187" s="3">
        <f>DAY(Table3[[#This Row],[DATE]])</f>
        <v>5</v>
      </c>
      <c r="O187" s="3" t="str">
        <f>TEXT(Table3[[#This Row],[DATE]],"mmm")</f>
        <v>Jul</v>
      </c>
      <c r="P187" s="3">
        <f>YEAR(Table3[[#This Row],[DATE]])</f>
        <v>2021</v>
      </c>
    </row>
    <row r="188" spans="1:16" x14ac:dyDescent="0.3">
      <c r="A188" s="6">
        <v>44383</v>
      </c>
      <c r="B188" s="7" t="s">
        <v>1239</v>
      </c>
      <c r="C188" s="9">
        <f t="shared" ca="1" si="4"/>
        <v>14</v>
      </c>
      <c r="D188" s="9" t="s">
        <v>2117</v>
      </c>
      <c r="E188" s="9" t="s">
        <v>2116</v>
      </c>
      <c r="F188" s="10">
        <f t="shared" ca="1" si="5"/>
        <v>6.8012556596363918E-2</v>
      </c>
      <c r="G188" s="3" t="str">
        <f>VLOOKUP(Table3[[#This Row],[PRODUCT ID]],Table1[[PRODUCT]:[SELLING PRICE]],1,FALSE)</f>
        <v>Product187</v>
      </c>
      <c r="H188" s="3" t="str">
        <f>VLOOKUP(Table3[[#This Row],[PRODUCT ID]],Table1[[PRODUCT]:[SELLING PRICE]],2,FALSE)</f>
        <v>Category4</v>
      </c>
      <c r="I188" s="3" t="str">
        <f>VLOOKUP(Table3[[#This Row],[PRODUCT ID]],Table1[[PRODUCT]:[SELLING PRICE]],3,FALSE)</f>
        <v>No</v>
      </c>
      <c r="J188" s="16">
        <f ca="1">VLOOKUP(Table3[[#This Row],[PRODUCT ID]],Table1[[PRODUCT]:[SELLING PRICE]],4,FALSE)</f>
        <v>160</v>
      </c>
      <c r="K188" s="16">
        <f ca="1">VLOOKUP(Table3[[#This Row],[PRODUCT ID]],Table1[[PRODUCT]:[SELLING PRICE]],5,FALSE)</f>
        <v>171.09036856490613</v>
      </c>
      <c r="L188" s="16">
        <f ca="1">J188*Table3[[#This Row],[QUANTITY]]</f>
        <v>2240</v>
      </c>
      <c r="M188" s="16">
        <f ca="1">K188*Table3[[#This Row],[QUANTITY]]*(1-Table3[[#This Row],[DISCOUNT %]])</f>
        <v>2232.3570526570975</v>
      </c>
      <c r="N188" s="3">
        <f>DAY(Table3[[#This Row],[DATE]])</f>
        <v>6</v>
      </c>
      <c r="O188" s="3" t="str">
        <f>TEXT(Table3[[#This Row],[DATE]],"mmm")</f>
        <v>Jul</v>
      </c>
      <c r="P188" s="3">
        <f>YEAR(Table3[[#This Row],[DATE]])</f>
        <v>2021</v>
      </c>
    </row>
    <row r="189" spans="1:16" x14ac:dyDescent="0.3">
      <c r="A189" s="6">
        <v>44384</v>
      </c>
      <c r="B189" s="7" t="s">
        <v>1240</v>
      </c>
      <c r="C189" s="9">
        <f t="shared" ca="1" si="4"/>
        <v>2</v>
      </c>
      <c r="D189" s="9" t="s">
        <v>2117</v>
      </c>
      <c r="E189" s="9" t="s">
        <v>2116</v>
      </c>
      <c r="F189" s="10">
        <f t="shared" ca="1" si="5"/>
        <v>5.1476990560032715E-2</v>
      </c>
      <c r="G189" s="3" t="str">
        <f>VLOOKUP(Table3[[#This Row],[PRODUCT ID]],Table1[[PRODUCT]:[SELLING PRICE]],1,FALSE)</f>
        <v>Product188</v>
      </c>
      <c r="H189" s="3" t="str">
        <f>VLOOKUP(Table3[[#This Row],[PRODUCT ID]],Table1[[PRODUCT]:[SELLING PRICE]],2,FALSE)</f>
        <v>Category5</v>
      </c>
      <c r="I189" s="3" t="str">
        <f>VLOOKUP(Table3[[#This Row],[PRODUCT ID]],Table1[[PRODUCT]:[SELLING PRICE]],3,FALSE)</f>
        <v>Kg</v>
      </c>
      <c r="J189" s="16">
        <f ca="1">VLOOKUP(Table3[[#This Row],[PRODUCT ID]],Table1[[PRODUCT]:[SELLING PRICE]],4,FALSE)</f>
        <v>141</v>
      </c>
      <c r="K189" s="16">
        <f ca="1">VLOOKUP(Table3[[#This Row],[PRODUCT ID]],Table1[[PRODUCT]:[SELLING PRICE]],5,FALSE)</f>
        <v>136.36739549947771</v>
      </c>
      <c r="L189" s="16">
        <f ca="1">J189*Table3[[#This Row],[QUANTITY]]</f>
        <v>282</v>
      </c>
      <c r="M189" s="16">
        <f ca="1">K189*Table3[[#This Row],[QUANTITY]]*(1-Table3[[#This Row],[DISCOUNT %]])</f>
        <v>258.69522473730967</v>
      </c>
      <c r="N189" s="3">
        <f>DAY(Table3[[#This Row],[DATE]])</f>
        <v>7</v>
      </c>
      <c r="O189" s="3" t="str">
        <f>TEXT(Table3[[#This Row],[DATE]],"mmm")</f>
        <v>Jul</v>
      </c>
      <c r="P189" s="3">
        <f>YEAR(Table3[[#This Row],[DATE]])</f>
        <v>2021</v>
      </c>
    </row>
    <row r="190" spans="1:16" x14ac:dyDescent="0.3">
      <c r="A190" s="6">
        <v>44385</v>
      </c>
      <c r="B190" s="7" t="s">
        <v>1241</v>
      </c>
      <c r="C190" s="9">
        <f t="shared" ca="1" si="4"/>
        <v>13</v>
      </c>
      <c r="D190" s="9" t="s">
        <v>2116</v>
      </c>
      <c r="E190" s="9" t="s">
        <v>2118</v>
      </c>
      <c r="F190" s="10">
        <f t="shared" ca="1" si="5"/>
        <v>8.571208476228781E-2</v>
      </c>
      <c r="G190" s="3" t="str">
        <f>VLOOKUP(Table3[[#This Row],[PRODUCT ID]],Table1[[PRODUCT]:[SELLING PRICE]],1,FALSE)</f>
        <v>Product189</v>
      </c>
      <c r="H190" s="3" t="str">
        <f>VLOOKUP(Table3[[#This Row],[PRODUCT ID]],Table1[[PRODUCT]:[SELLING PRICE]],2,FALSE)</f>
        <v>Category1</v>
      </c>
      <c r="I190" s="3" t="str">
        <f>VLOOKUP(Table3[[#This Row],[PRODUCT ID]],Table1[[PRODUCT]:[SELLING PRICE]],3,FALSE)</f>
        <v>Kg</v>
      </c>
      <c r="J190" s="16">
        <f ca="1">VLOOKUP(Table3[[#This Row],[PRODUCT ID]],Table1[[PRODUCT]:[SELLING PRICE]],4,FALSE)</f>
        <v>184</v>
      </c>
      <c r="K190" s="16">
        <f ca="1">VLOOKUP(Table3[[#This Row],[PRODUCT ID]],Table1[[PRODUCT]:[SELLING PRICE]],5,FALSE)</f>
        <v>85.341458188415032</v>
      </c>
      <c r="L190" s="16">
        <f ca="1">J190*Table3[[#This Row],[QUANTITY]]</f>
        <v>2392</v>
      </c>
      <c r="M190" s="16">
        <f ca="1">K190*Table3[[#This Row],[QUANTITY]]*(1-Table3[[#This Row],[DISCOUNT %]])</f>
        <v>1014.3466305756206</v>
      </c>
      <c r="N190" s="3">
        <f>DAY(Table3[[#This Row],[DATE]])</f>
        <v>8</v>
      </c>
      <c r="O190" s="3" t="str">
        <f>TEXT(Table3[[#This Row],[DATE]],"mmm")</f>
        <v>Jul</v>
      </c>
      <c r="P190" s="3">
        <f>YEAR(Table3[[#This Row],[DATE]])</f>
        <v>2021</v>
      </c>
    </row>
    <row r="191" spans="1:16" x14ac:dyDescent="0.3">
      <c r="A191" s="6">
        <v>44386</v>
      </c>
      <c r="B191" s="7" t="s">
        <v>1242</v>
      </c>
      <c r="C191" s="9">
        <f t="shared" ca="1" si="4"/>
        <v>3</v>
      </c>
      <c r="D191" s="9" t="s">
        <v>2116</v>
      </c>
      <c r="E191" s="9" t="s">
        <v>2116</v>
      </c>
      <c r="F191" s="10">
        <f t="shared" ca="1" si="5"/>
        <v>1.0526294294335825E-2</v>
      </c>
      <c r="G191" s="3" t="str">
        <f>VLOOKUP(Table3[[#This Row],[PRODUCT ID]],Table1[[PRODUCT]:[SELLING PRICE]],1,FALSE)</f>
        <v>Product190</v>
      </c>
      <c r="H191" s="3" t="str">
        <f>VLOOKUP(Table3[[#This Row],[PRODUCT ID]],Table1[[PRODUCT]:[SELLING PRICE]],2,FALSE)</f>
        <v>Category2</v>
      </c>
      <c r="I191" s="3" t="str">
        <f>VLOOKUP(Table3[[#This Row],[PRODUCT ID]],Table1[[PRODUCT]:[SELLING PRICE]],3,FALSE)</f>
        <v>Lt</v>
      </c>
      <c r="J191" s="16">
        <f ca="1">VLOOKUP(Table3[[#This Row],[PRODUCT ID]],Table1[[PRODUCT]:[SELLING PRICE]],4,FALSE)</f>
        <v>131</v>
      </c>
      <c r="K191" s="16">
        <f ca="1">VLOOKUP(Table3[[#This Row],[PRODUCT ID]],Table1[[PRODUCT]:[SELLING PRICE]],5,FALSE)</f>
        <v>149.10146421928755</v>
      </c>
      <c r="L191" s="16">
        <f ca="1">J191*Table3[[#This Row],[QUANTITY]]</f>
        <v>393</v>
      </c>
      <c r="M191" s="16">
        <f ca="1">K191*Table3[[#This Row],[QUANTITY]]*(1-Table3[[#This Row],[DISCOUNT %]])</f>
        <v>442.59593498159683</v>
      </c>
      <c r="N191" s="3">
        <f>DAY(Table3[[#This Row],[DATE]])</f>
        <v>9</v>
      </c>
      <c r="O191" s="3" t="str">
        <f>TEXT(Table3[[#This Row],[DATE]],"mmm")</f>
        <v>Jul</v>
      </c>
      <c r="P191" s="3">
        <f>YEAR(Table3[[#This Row],[DATE]])</f>
        <v>2021</v>
      </c>
    </row>
    <row r="192" spans="1:16" x14ac:dyDescent="0.3">
      <c r="A192" s="6">
        <v>44387</v>
      </c>
      <c r="B192" s="7" t="s">
        <v>1243</v>
      </c>
      <c r="C192" s="9">
        <f t="shared" ca="1" si="4"/>
        <v>11</v>
      </c>
      <c r="D192" s="9" t="s">
        <v>2116</v>
      </c>
      <c r="E192" s="9" t="s">
        <v>2116</v>
      </c>
      <c r="F192" s="10">
        <f t="shared" ca="1" si="5"/>
        <v>9.118444756062942E-2</v>
      </c>
      <c r="G192" s="3" t="str">
        <f>VLOOKUP(Table3[[#This Row],[PRODUCT ID]],Table1[[PRODUCT]:[SELLING PRICE]],1,FALSE)</f>
        <v>Product191</v>
      </c>
      <c r="H192" s="3" t="str">
        <f>VLOOKUP(Table3[[#This Row],[PRODUCT ID]],Table1[[PRODUCT]:[SELLING PRICE]],2,FALSE)</f>
        <v>Category3</v>
      </c>
      <c r="I192" s="3" t="str">
        <f>VLOOKUP(Table3[[#This Row],[PRODUCT ID]],Table1[[PRODUCT]:[SELLING PRICE]],3,FALSE)</f>
        <v>Kg</v>
      </c>
      <c r="J192" s="16">
        <f ca="1">VLOOKUP(Table3[[#This Row],[PRODUCT ID]],Table1[[PRODUCT]:[SELLING PRICE]],4,FALSE)</f>
        <v>81</v>
      </c>
      <c r="K192" s="16">
        <f ca="1">VLOOKUP(Table3[[#This Row],[PRODUCT ID]],Table1[[PRODUCT]:[SELLING PRICE]],5,FALSE)</f>
        <v>216.26111620860712</v>
      </c>
      <c r="L192" s="16">
        <f ca="1">J192*Table3[[#This Row],[QUANTITY]]</f>
        <v>891</v>
      </c>
      <c r="M192" s="16">
        <f ca="1">K192*Table3[[#This Row],[QUANTITY]]*(1-Table3[[#This Row],[DISCOUNT %]])</f>
        <v>2161.9561237810822</v>
      </c>
      <c r="N192" s="3">
        <f>DAY(Table3[[#This Row],[DATE]])</f>
        <v>10</v>
      </c>
      <c r="O192" s="3" t="str">
        <f>TEXT(Table3[[#This Row],[DATE]],"mmm")</f>
        <v>Jul</v>
      </c>
      <c r="P192" s="3">
        <f>YEAR(Table3[[#This Row],[DATE]])</f>
        <v>2021</v>
      </c>
    </row>
    <row r="193" spans="1:16" x14ac:dyDescent="0.3">
      <c r="A193" s="6">
        <v>44388</v>
      </c>
      <c r="B193" s="7" t="s">
        <v>1244</v>
      </c>
      <c r="C193" s="9">
        <f t="shared" ca="1" si="4"/>
        <v>11</v>
      </c>
      <c r="D193" s="9" t="s">
        <v>2116</v>
      </c>
      <c r="E193" s="9" t="s">
        <v>2116</v>
      </c>
      <c r="F193" s="10">
        <f t="shared" ca="1" si="5"/>
        <v>6.8636000534574915E-2</v>
      </c>
      <c r="G193" s="3" t="str">
        <f>VLOOKUP(Table3[[#This Row],[PRODUCT ID]],Table1[[PRODUCT]:[SELLING PRICE]],1,FALSE)</f>
        <v>Product192</v>
      </c>
      <c r="H193" s="3" t="str">
        <f>VLOOKUP(Table3[[#This Row],[PRODUCT ID]],Table1[[PRODUCT]:[SELLING PRICE]],2,FALSE)</f>
        <v>Category4</v>
      </c>
      <c r="I193" s="3" t="str">
        <f>VLOOKUP(Table3[[#This Row],[PRODUCT ID]],Table1[[PRODUCT]:[SELLING PRICE]],3,FALSE)</f>
        <v>Lt</v>
      </c>
      <c r="J193" s="16">
        <f ca="1">VLOOKUP(Table3[[#This Row],[PRODUCT ID]],Table1[[PRODUCT]:[SELLING PRICE]],4,FALSE)</f>
        <v>168</v>
      </c>
      <c r="K193" s="16">
        <f ca="1">VLOOKUP(Table3[[#This Row],[PRODUCT ID]],Table1[[PRODUCT]:[SELLING PRICE]],5,FALSE)</f>
        <v>32.547785976926932</v>
      </c>
      <c r="L193" s="16">
        <f ca="1">J193*Table3[[#This Row],[QUANTITY]]</f>
        <v>1848</v>
      </c>
      <c r="M193" s="16">
        <f ca="1">K193*Table3[[#This Row],[QUANTITY]]*(1-Table3[[#This Row],[DISCOUNT %]])</f>
        <v>333.45219733336876</v>
      </c>
      <c r="N193" s="3">
        <f>DAY(Table3[[#This Row],[DATE]])</f>
        <v>11</v>
      </c>
      <c r="O193" s="3" t="str">
        <f>TEXT(Table3[[#This Row],[DATE]],"mmm")</f>
        <v>Jul</v>
      </c>
      <c r="P193" s="3">
        <f>YEAR(Table3[[#This Row],[DATE]])</f>
        <v>2021</v>
      </c>
    </row>
    <row r="194" spans="1:16" x14ac:dyDescent="0.3">
      <c r="A194" s="6">
        <v>44389</v>
      </c>
      <c r="B194" s="7" t="s">
        <v>1245</v>
      </c>
      <c r="C194" s="9">
        <f t="shared" ca="1" si="4"/>
        <v>11</v>
      </c>
      <c r="D194" s="9" t="s">
        <v>2115</v>
      </c>
      <c r="E194" s="9" t="s">
        <v>2116</v>
      </c>
      <c r="F194" s="10">
        <f t="shared" ca="1" si="5"/>
        <v>4.7490773643039143E-2</v>
      </c>
      <c r="G194" s="3" t="str">
        <f>VLOOKUP(Table3[[#This Row],[PRODUCT ID]],Table1[[PRODUCT]:[SELLING PRICE]],1,FALSE)</f>
        <v>Product193</v>
      </c>
      <c r="H194" s="3" t="str">
        <f>VLOOKUP(Table3[[#This Row],[PRODUCT ID]],Table1[[PRODUCT]:[SELLING PRICE]],2,FALSE)</f>
        <v>Category1</v>
      </c>
      <c r="I194" s="3" t="str">
        <f>VLOOKUP(Table3[[#This Row],[PRODUCT ID]],Table1[[PRODUCT]:[SELLING PRICE]],3,FALSE)</f>
        <v>Ft</v>
      </c>
      <c r="J194" s="16">
        <f ca="1">VLOOKUP(Table3[[#This Row],[PRODUCT ID]],Table1[[PRODUCT]:[SELLING PRICE]],4,FALSE)</f>
        <v>131</v>
      </c>
      <c r="K194" s="16">
        <f ca="1">VLOOKUP(Table3[[#This Row],[PRODUCT ID]],Table1[[PRODUCT]:[SELLING PRICE]],5,FALSE)</f>
        <v>49.309113202394144</v>
      </c>
      <c r="L194" s="16">
        <f ca="1">J194*Table3[[#This Row],[QUANTITY]]</f>
        <v>1441</v>
      </c>
      <c r="M194" s="16">
        <f ca="1">K194*Table3[[#This Row],[QUANTITY]]*(1-Table3[[#This Row],[DISCOUNT %]])</f>
        <v>516.64123795636272</v>
      </c>
      <c r="N194" s="3">
        <f>DAY(Table3[[#This Row],[DATE]])</f>
        <v>12</v>
      </c>
      <c r="O194" s="3" t="str">
        <f>TEXT(Table3[[#This Row],[DATE]],"mmm")</f>
        <v>Jul</v>
      </c>
      <c r="P194" s="3">
        <f>YEAR(Table3[[#This Row],[DATE]])</f>
        <v>2021</v>
      </c>
    </row>
    <row r="195" spans="1:16" x14ac:dyDescent="0.3">
      <c r="A195" s="6">
        <v>44390</v>
      </c>
      <c r="B195" s="7" t="s">
        <v>1246</v>
      </c>
      <c r="C195" s="9">
        <f t="shared" ref="C195:C258" ca="1" si="6">RANDBETWEEN(1,15)</f>
        <v>9</v>
      </c>
      <c r="D195" s="9" t="s">
        <v>2116</v>
      </c>
      <c r="E195" s="9" t="s">
        <v>2116</v>
      </c>
      <c r="F195" s="10">
        <f t="shared" ref="F195:F258" ca="1" si="7">RAND()*(0.1)</f>
        <v>8.007095649042302E-2</v>
      </c>
      <c r="G195" s="3" t="str">
        <f>VLOOKUP(Table3[[#This Row],[PRODUCT ID]],Table1[[PRODUCT]:[SELLING PRICE]],1,FALSE)</f>
        <v>Product194</v>
      </c>
      <c r="H195" s="3" t="str">
        <f>VLOOKUP(Table3[[#This Row],[PRODUCT ID]],Table1[[PRODUCT]:[SELLING PRICE]],2,FALSE)</f>
        <v>Category2</v>
      </c>
      <c r="I195" s="3" t="str">
        <f>VLOOKUP(Table3[[#This Row],[PRODUCT ID]],Table1[[PRODUCT]:[SELLING PRICE]],3,FALSE)</f>
        <v>Kg</v>
      </c>
      <c r="J195" s="16">
        <f ca="1">VLOOKUP(Table3[[#This Row],[PRODUCT ID]],Table1[[PRODUCT]:[SELLING PRICE]],4,FALSE)</f>
        <v>167</v>
      </c>
      <c r="K195" s="16">
        <f ca="1">VLOOKUP(Table3[[#This Row],[PRODUCT ID]],Table1[[PRODUCT]:[SELLING PRICE]],5,FALSE)</f>
        <v>24.87110848704306</v>
      </c>
      <c r="L195" s="16">
        <f ca="1">J195*Table3[[#This Row],[QUANTITY]]</f>
        <v>1503</v>
      </c>
      <c r="M195" s="16">
        <f ca="1">K195*Table3[[#This Row],[QUANTITY]]*(1-Table3[[#This Row],[DISCOUNT %]])</f>
        <v>205.91689537357598</v>
      </c>
      <c r="N195" s="3">
        <f>DAY(Table3[[#This Row],[DATE]])</f>
        <v>13</v>
      </c>
      <c r="O195" s="3" t="str">
        <f>TEXT(Table3[[#This Row],[DATE]],"mmm")</f>
        <v>Jul</v>
      </c>
      <c r="P195" s="3">
        <f>YEAR(Table3[[#This Row],[DATE]])</f>
        <v>2021</v>
      </c>
    </row>
    <row r="196" spans="1:16" x14ac:dyDescent="0.3">
      <c r="A196" s="6">
        <v>44391</v>
      </c>
      <c r="B196" s="7" t="s">
        <v>1247</v>
      </c>
      <c r="C196" s="9">
        <f t="shared" ca="1" si="6"/>
        <v>3</v>
      </c>
      <c r="D196" s="9" t="s">
        <v>2117</v>
      </c>
      <c r="E196" s="9" t="s">
        <v>2118</v>
      </c>
      <c r="F196" s="10">
        <f t="shared" ca="1" si="7"/>
        <v>7.1799578571247358E-2</v>
      </c>
      <c r="G196" s="3" t="str">
        <f>VLOOKUP(Table3[[#This Row],[PRODUCT ID]],Table1[[PRODUCT]:[SELLING PRICE]],1,FALSE)</f>
        <v>Product195</v>
      </c>
      <c r="H196" s="3" t="str">
        <f>VLOOKUP(Table3[[#This Row],[PRODUCT ID]],Table1[[PRODUCT]:[SELLING PRICE]],2,FALSE)</f>
        <v>Category3</v>
      </c>
      <c r="I196" s="3" t="str">
        <f>VLOOKUP(Table3[[#This Row],[PRODUCT ID]],Table1[[PRODUCT]:[SELLING PRICE]],3,FALSE)</f>
        <v>No</v>
      </c>
      <c r="J196" s="16">
        <f ca="1">VLOOKUP(Table3[[#This Row],[PRODUCT ID]],Table1[[PRODUCT]:[SELLING PRICE]],4,FALSE)</f>
        <v>203</v>
      </c>
      <c r="K196" s="16">
        <f ca="1">VLOOKUP(Table3[[#This Row],[PRODUCT ID]],Table1[[PRODUCT]:[SELLING PRICE]],5,FALSE)</f>
        <v>163.99260185830906</v>
      </c>
      <c r="L196" s="16">
        <f ca="1">J196*Table3[[#This Row],[QUANTITY]]</f>
        <v>609</v>
      </c>
      <c r="M196" s="16">
        <f ca="1">K196*Table3[[#This Row],[QUANTITY]]*(1-Table3[[#This Row],[DISCOUNT %]])</f>
        <v>456.65400646824037</v>
      </c>
      <c r="N196" s="3">
        <f>DAY(Table3[[#This Row],[DATE]])</f>
        <v>14</v>
      </c>
      <c r="O196" s="3" t="str">
        <f>TEXT(Table3[[#This Row],[DATE]],"mmm")</f>
        <v>Jul</v>
      </c>
      <c r="P196" s="3">
        <f>YEAR(Table3[[#This Row],[DATE]])</f>
        <v>2021</v>
      </c>
    </row>
    <row r="197" spans="1:16" x14ac:dyDescent="0.3">
      <c r="A197" s="6">
        <v>44392</v>
      </c>
      <c r="B197" s="7" t="s">
        <v>1248</v>
      </c>
      <c r="C197" s="9">
        <f t="shared" ca="1" si="6"/>
        <v>7</v>
      </c>
      <c r="D197" s="9" t="s">
        <v>2115</v>
      </c>
      <c r="E197" s="9" t="s">
        <v>2118</v>
      </c>
      <c r="F197" s="10">
        <f t="shared" ca="1" si="7"/>
        <v>9.1623008765903735E-2</v>
      </c>
      <c r="G197" s="3" t="str">
        <f>VLOOKUP(Table3[[#This Row],[PRODUCT ID]],Table1[[PRODUCT]:[SELLING PRICE]],1,FALSE)</f>
        <v>Product196</v>
      </c>
      <c r="H197" s="3" t="str">
        <f>VLOOKUP(Table3[[#This Row],[PRODUCT ID]],Table1[[PRODUCT]:[SELLING PRICE]],2,FALSE)</f>
        <v>Category4</v>
      </c>
      <c r="I197" s="3" t="str">
        <f>VLOOKUP(Table3[[#This Row],[PRODUCT ID]],Table1[[PRODUCT]:[SELLING PRICE]],3,FALSE)</f>
        <v>No</v>
      </c>
      <c r="J197" s="16">
        <f ca="1">VLOOKUP(Table3[[#This Row],[PRODUCT ID]],Table1[[PRODUCT]:[SELLING PRICE]],4,FALSE)</f>
        <v>239</v>
      </c>
      <c r="K197" s="16">
        <f ca="1">VLOOKUP(Table3[[#This Row],[PRODUCT ID]],Table1[[PRODUCT]:[SELLING PRICE]],5,FALSE)</f>
        <v>255.52860265010798</v>
      </c>
      <c r="L197" s="16">
        <f ca="1">J197*Table3[[#This Row],[QUANTITY]]</f>
        <v>1673</v>
      </c>
      <c r="M197" s="16">
        <f ca="1">K197*Table3[[#This Row],[QUANTITY]]*(1-Table3[[#This Row],[DISCOUNT %]])</f>
        <v>1624.8141227469059</v>
      </c>
      <c r="N197" s="3">
        <f>DAY(Table3[[#This Row],[DATE]])</f>
        <v>15</v>
      </c>
      <c r="O197" s="3" t="str">
        <f>TEXT(Table3[[#This Row],[DATE]],"mmm")</f>
        <v>Jul</v>
      </c>
      <c r="P197" s="3">
        <f>YEAR(Table3[[#This Row],[DATE]])</f>
        <v>2021</v>
      </c>
    </row>
    <row r="198" spans="1:16" x14ac:dyDescent="0.3">
      <c r="A198" s="6">
        <v>44393</v>
      </c>
      <c r="B198" s="7" t="s">
        <v>1249</v>
      </c>
      <c r="C198" s="9">
        <f t="shared" ca="1" si="6"/>
        <v>5</v>
      </c>
      <c r="D198" s="9" t="s">
        <v>2115</v>
      </c>
      <c r="E198" s="9" t="s">
        <v>2116</v>
      </c>
      <c r="F198" s="10">
        <f t="shared" ca="1" si="7"/>
        <v>3.4474464650122619E-2</v>
      </c>
      <c r="G198" s="3" t="str">
        <f>VLOOKUP(Table3[[#This Row],[PRODUCT ID]],Table1[[PRODUCT]:[SELLING PRICE]],1,FALSE)</f>
        <v>Product197</v>
      </c>
      <c r="H198" s="3" t="str">
        <f>VLOOKUP(Table3[[#This Row],[PRODUCT ID]],Table1[[PRODUCT]:[SELLING PRICE]],2,FALSE)</f>
        <v>Category5</v>
      </c>
      <c r="I198" s="3" t="str">
        <f>VLOOKUP(Table3[[#This Row],[PRODUCT ID]],Table1[[PRODUCT]:[SELLING PRICE]],3,FALSE)</f>
        <v>Ft</v>
      </c>
      <c r="J198" s="16">
        <f ca="1">VLOOKUP(Table3[[#This Row],[PRODUCT ID]],Table1[[PRODUCT]:[SELLING PRICE]],4,FALSE)</f>
        <v>110</v>
      </c>
      <c r="K198" s="16">
        <f ca="1">VLOOKUP(Table3[[#This Row],[PRODUCT ID]],Table1[[PRODUCT]:[SELLING PRICE]],5,FALSE)</f>
        <v>93.87199994577621</v>
      </c>
      <c r="L198" s="16">
        <f ca="1">J198*Table3[[#This Row],[QUANTITY]]</f>
        <v>550</v>
      </c>
      <c r="M198" s="16">
        <f ca="1">K198*Table3[[#This Row],[QUANTITY]]*(1-Table3[[#This Row],[DISCOUNT %]])</f>
        <v>453.1790650100462</v>
      </c>
      <c r="N198" s="3">
        <f>DAY(Table3[[#This Row],[DATE]])</f>
        <v>16</v>
      </c>
      <c r="O198" s="3" t="str">
        <f>TEXT(Table3[[#This Row],[DATE]],"mmm")</f>
        <v>Jul</v>
      </c>
      <c r="P198" s="3">
        <f>YEAR(Table3[[#This Row],[DATE]])</f>
        <v>2021</v>
      </c>
    </row>
    <row r="199" spans="1:16" x14ac:dyDescent="0.3">
      <c r="A199" s="6">
        <v>44394</v>
      </c>
      <c r="B199" s="7" t="s">
        <v>1250</v>
      </c>
      <c r="C199" s="9">
        <f t="shared" ca="1" si="6"/>
        <v>11</v>
      </c>
      <c r="D199" s="9" t="s">
        <v>2115</v>
      </c>
      <c r="E199" s="9" t="s">
        <v>2116</v>
      </c>
      <c r="F199" s="10">
        <f t="shared" ca="1" si="7"/>
        <v>5.3136494272360973E-2</v>
      </c>
      <c r="G199" s="3" t="str">
        <f>VLOOKUP(Table3[[#This Row],[PRODUCT ID]],Table1[[PRODUCT]:[SELLING PRICE]],1,FALSE)</f>
        <v>Product198</v>
      </c>
      <c r="H199" s="3" t="str">
        <f>VLOOKUP(Table3[[#This Row],[PRODUCT ID]],Table1[[PRODUCT]:[SELLING PRICE]],2,FALSE)</f>
        <v>Category1</v>
      </c>
      <c r="I199" s="3" t="str">
        <f>VLOOKUP(Table3[[#This Row],[PRODUCT ID]],Table1[[PRODUCT]:[SELLING PRICE]],3,FALSE)</f>
        <v>No</v>
      </c>
      <c r="J199" s="16">
        <f ca="1">VLOOKUP(Table3[[#This Row],[PRODUCT ID]],Table1[[PRODUCT]:[SELLING PRICE]],4,FALSE)</f>
        <v>21</v>
      </c>
      <c r="K199" s="16">
        <f ca="1">VLOOKUP(Table3[[#This Row],[PRODUCT ID]],Table1[[PRODUCT]:[SELLING PRICE]],5,FALSE)</f>
        <v>235.74852889326613</v>
      </c>
      <c r="L199" s="16">
        <f ca="1">J199*Table3[[#This Row],[QUANTITY]]</f>
        <v>231</v>
      </c>
      <c r="M199" s="16">
        <f ca="1">K199*Table3[[#This Row],[QUANTITY]]*(1-Table3[[#This Row],[DISCOUNT %]])</f>
        <v>2455.4384639181271</v>
      </c>
      <c r="N199" s="3">
        <f>DAY(Table3[[#This Row],[DATE]])</f>
        <v>17</v>
      </c>
      <c r="O199" s="3" t="str">
        <f>TEXT(Table3[[#This Row],[DATE]],"mmm")</f>
        <v>Jul</v>
      </c>
      <c r="P199" s="3">
        <f>YEAR(Table3[[#This Row],[DATE]])</f>
        <v>2021</v>
      </c>
    </row>
    <row r="200" spans="1:16" x14ac:dyDescent="0.3">
      <c r="A200" s="6">
        <v>44395</v>
      </c>
      <c r="B200" s="7" t="s">
        <v>1251</v>
      </c>
      <c r="C200" s="9">
        <f t="shared" ca="1" si="6"/>
        <v>8</v>
      </c>
      <c r="D200" s="9" t="s">
        <v>2116</v>
      </c>
      <c r="E200" s="9" t="s">
        <v>2116</v>
      </c>
      <c r="F200" s="10">
        <f t="shared" ca="1" si="7"/>
        <v>9.7982593720659067E-2</v>
      </c>
      <c r="G200" s="3" t="str">
        <f>VLOOKUP(Table3[[#This Row],[PRODUCT ID]],Table1[[PRODUCT]:[SELLING PRICE]],1,FALSE)</f>
        <v>Product199</v>
      </c>
      <c r="H200" s="3" t="str">
        <f>VLOOKUP(Table3[[#This Row],[PRODUCT ID]],Table1[[PRODUCT]:[SELLING PRICE]],2,FALSE)</f>
        <v>Category2</v>
      </c>
      <c r="I200" s="3" t="str">
        <f>VLOOKUP(Table3[[#This Row],[PRODUCT ID]],Table1[[PRODUCT]:[SELLING PRICE]],3,FALSE)</f>
        <v>Kg</v>
      </c>
      <c r="J200" s="16">
        <f ca="1">VLOOKUP(Table3[[#This Row],[PRODUCT ID]],Table1[[PRODUCT]:[SELLING PRICE]],4,FALSE)</f>
        <v>85</v>
      </c>
      <c r="K200" s="16">
        <f ca="1">VLOOKUP(Table3[[#This Row],[PRODUCT ID]],Table1[[PRODUCT]:[SELLING PRICE]],5,FALSE)</f>
        <v>177.00495141637128</v>
      </c>
      <c r="L200" s="16">
        <f ca="1">J200*Table3[[#This Row],[QUANTITY]]</f>
        <v>680</v>
      </c>
      <c r="M200" s="16">
        <f ca="1">K200*Table3[[#This Row],[QUANTITY]]*(1-Table3[[#This Row],[DISCOUNT %]])</f>
        <v>1277.2923774015678</v>
      </c>
      <c r="N200" s="3">
        <f>DAY(Table3[[#This Row],[DATE]])</f>
        <v>18</v>
      </c>
      <c r="O200" s="3" t="str">
        <f>TEXT(Table3[[#This Row],[DATE]],"mmm")</f>
        <v>Jul</v>
      </c>
      <c r="P200" s="3">
        <f>YEAR(Table3[[#This Row],[DATE]])</f>
        <v>2021</v>
      </c>
    </row>
    <row r="201" spans="1:16" x14ac:dyDescent="0.3">
      <c r="A201" s="6">
        <v>44396</v>
      </c>
      <c r="B201" s="7" t="s">
        <v>1252</v>
      </c>
      <c r="C201" s="9">
        <f t="shared" ca="1" si="6"/>
        <v>1</v>
      </c>
      <c r="D201" s="9" t="s">
        <v>2116</v>
      </c>
      <c r="E201" s="9" t="s">
        <v>2116</v>
      </c>
      <c r="F201" s="10">
        <f t="shared" ca="1" si="7"/>
        <v>9.5702517101716428E-2</v>
      </c>
      <c r="G201" s="3" t="str">
        <f>VLOOKUP(Table3[[#This Row],[PRODUCT ID]],Table1[[PRODUCT]:[SELLING PRICE]],1,FALSE)</f>
        <v>Product200</v>
      </c>
      <c r="H201" s="3" t="str">
        <f>VLOOKUP(Table3[[#This Row],[PRODUCT ID]],Table1[[PRODUCT]:[SELLING PRICE]],2,FALSE)</f>
        <v>Category3</v>
      </c>
      <c r="I201" s="3" t="str">
        <f>VLOOKUP(Table3[[#This Row],[PRODUCT ID]],Table1[[PRODUCT]:[SELLING PRICE]],3,FALSE)</f>
        <v>Kg</v>
      </c>
      <c r="J201" s="16">
        <f ca="1">VLOOKUP(Table3[[#This Row],[PRODUCT ID]],Table1[[PRODUCT]:[SELLING PRICE]],4,FALSE)</f>
        <v>163</v>
      </c>
      <c r="K201" s="16">
        <f ca="1">VLOOKUP(Table3[[#This Row],[PRODUCT ID]],Table1[[PRODUCT]:[SELLING PRICE]],5,FALSE)</f>
        <v>123.85053853378588</v>
      </c>
      <c r="L201" s="16">
        <f ca="1">J201*Table3[[#This Row],[QUANTITY]]</f>
        <v>163</v>
      </c>
      <c r="M201" s="16">
        <f ca="1">K201*Table3[[#This Row],[QUANTITY]]*(1-Table3[[#This Row],[DISCOUNT %]])</f>
        <v>111.99773025169945</v>
      </c>
      <c r="N201" s="3">
        <f>DAY(Table3[[#This Row],[DATE]])</f>
        <v>19</v>
      </c>
      <c r="O201" s="3" t="str">
        <f>TEXT(Table3[[#This Row],[DATE]],"mmm")</f>
        <v>Jul</v>
      </c>
      <c r="P201" s="3">
        <f>YEAR(Table3[[#This Row],[DATE]])</f>
        <v>2021</v>
      </c>
    </row>
    <row r="202" spans="1:16" x14ac:dyDescent="0.3">
      <c r="A202" s="6">
        <v>44397</v>
      </c>
      <c r="B202" s="7" t="s">
        <v>1253</v>
      </c>
      <c r="C202" s="9">
        <f t="shared" ca="1" si="6"/>
        <v>8</v>
      </c>
      <c r="D202" s="9" t="s">
        <v>2116</v>
      </c>
      <c r="E202" s="9" t="s">
        <v>2118</v>
      </c>
      <c r="F202" s="10">
        <f t="shared" ca="1" si="7"/>
        <v>4.6106223746970348E-2</v>
      </c>
      <c r="G202" s="3" t="str">
        <f>VLOOKUP(Table3[[#This Row],[PRODUCT ID]],Table1[[PRODUCT]:[SELLING PRICE]],1,FALSE)</f>
        <v>Product201</v>
      </c>
      <c r="H202" s="3" t="str">
        <f>VLOOKUP(Table3[[#This Row],[PRODUCT ID]],Table1[[PRODUCT]:[SELLING PRICE]],2,FALSE)</f>
        <v>Category4</v>
      </c>
      <c r="I202" s="3" t="str">
        <f>VLOOKUP(Table3[[#This Row],[PRODUCT ID]],Table1[[PRODUCT]:[SELLING PRICE]],3,FALSE)</f>
        <v>Lt</v>
      </c>
      <c r="J202" s="16">
        <f ca="1">VLOOKUP(Table3[[#This Row],[PRODUCT ID]],Table1[[PRODUCT]:[SELLING PRICE]],4,FALSE)</f>
        <v>28</v>
      </c>
      <c r="K202" s="16">
        <f ca="1">VLOOKUP(Table3[[#This Row],[PRODUCT ID]],Table1[[PRODUCT]:[SELLING PRICE]],5,FALSE)</f>
        <v>194.01785137300485</v>
      </c>
      <c r="L202" s="16">
        <f ca="1">J202*Table3[[#This Row],[QUANTITY]]</f>
        <v>224</v>
      </c>
      <c r="M202" s="16">
        <f ca="1">K202*Table3[[#This Row],[QUANTITY]]*(1-Table3[[#This Row],[DISCOUNT %]])</f>
        <v>1480.5793672535572</v>
      </c>
      <c r="N202" s="3">
        <f>DAY(Table3[[#This Row],[DATE]])</f>
        <v>20</v>
      </c>
      <c r="O202" s="3" t="str">
        <f>TEXT(Table3[[#This Row],[DATE]],"mmm")</f>
        <v>Jul</v>
      </c>
      <c r="P202" s="3">
        <f>YEAR(Table3[[#This Row],[DATE]])</f>
        <v>2021</v>
      </c>
    </row>
    <row r="203" spans="1:16" x14ac:dyDescent="0.3">
      <c r="A203" s="6">
        <v>44398</v>
      </c>
      <c r="B203" s="7" t="s">
        <v>1254</v>
      </c>
      <c r="C203" s="9">
        <f t="shared" ca="1" si="6"/>
        <v>9</v>
      </c>
      <c r="D203" s="9" t="s">
        <v>2115</v>
      </c>
      <c r="E203" s="9" t="s">
        <v>2116</v>
      </c>
      <c r="F203" s="10">
        <f t="shared" ca="1" si="7"/>
        <v>6.0656908381696628E-2</v>
      </c>
      <c r="G203" s="3" t="str">
        <f>VLOOKUP(Table3[[#This Row],[PRODUCT ID]],Table1[[PRODUCT]:[SELLING PRICE]],1,FALSE)</f>
        <v>Product202</v>
      </c>
      <c r="H203" s="3" t="str">
        <f>VLOOKUP(Table3[[#This Row],[PRODUCT ID]],Table1[[PRODUCT]:[SELLING PRICE]],2,FALSE)</f>
        <v>Category5</v>
      </c>
      <c r="I203" s="3" t="str">
        <f>VLOOKUP(Table3[[#This Row],[PRODUCT ID]],Table1[[PRODUCT]:[SELLING PRICE]],3,FALSE)</f>
        <v>Kg</v>
      </c>
      <c r="J203" s="16">
        <f ca="1">VLOOKUP(Table3[[#This Row],[PRODUCT ID]],Table1[[PRODUCT]:[SELLING PRICE]],4,FALSE)</f>
        <v>181</v>
      </c>
      <c r="K203" s="16">
        <f ca="1">VLOOKUP(Table3[[#This Row],[PRODUCT ID]],Table1[[PRODUCT]:[SELLING PRICE]],5,FALSE)</f>
        <v>35.07945359813435</v>
      </c>
      <c r="L203" s="16">
        <f ca="1">J203*Table3[[#This Row],[QUANTITY]]</f>
        <v>1629</v>
      </c>
      <c r="M203" s="16">
        <f ca="1">K203*Table3[[#This Row],[QUANTITY]]*(1-Table3[[#This Row],[DISCOUNT %]])</f>
        <v>296.56478155637109</v>
      </c>
      <c r="N203" s="3">
        <f>DAY(Table3[[#This Row],[DATE]])</f>
        <v>21</v>
      </c>
      <c r="O203" s="3" t="str">
        <f>TEXT(Table3[[#This Row],[DATE]],"mmm")</f>
        <v>Jul</v>
      </c>
      <c r="P203" s="3">
        <f>YEAR(Table3[[#This Row],[DATE]])</f>
        <v>2021</v>
      </c>
    </row>
    <row r="204" spans="1:16" x14ac:dyDescent="0.3">
      <c r="A204" s="6">
        <v>44399</v>
      </c>
      <c r="B204" s="7" t="s">
        <v>1255</v>
      </c>
      <c r="C204" s="9">
        <f t="shared" ca="1" si="6"/>
        <v>4</v>
      </c>
      <c r="D204" s="9" t="s">
        <v>2117</v>
      </c>
      <c r="E204" s="9" t="s">
        <v>2116</v>
      </c>
      <c r="F204" s="10">
        <f t="shared" ca="1" si="7"/>
        <v>2.5059441200265844E-2</v>
      </c>
      <c r="G204" s="3" t="str">
        <f>VLOOKUP(Table3[[#This Row],[PRODUCT ID]],Table1[[PRODUCT]:[SELLING PRICE]],1,FALSE)</f>
        <v>Product203</v>
      </c>
      <c r="H204" s="3" t="str">
        <f>VLOOKUP(Table3[[#This Row],[PRODUCT ID]],Table1[[PRODUCT]:[SELLING PRICE]],2,FALSE)</f>
        <v>Category1</v>
      </c>
      <c r="I204" s="3" t="str">
        <f>VLOOKUP(Table3[[#This Row],[PRODUCT ID]],Table1[[PRODUCT]:[SELLING PRICE]],3,FALSE)</f>
        <v>Lt</v>
      </c>
      <c r="J204" s="16">
        <f ca="1">VLOOKUP(Table3[[#This Row],[PRODUCT ID]],Table1[[PRODUCT]:[SELLING PRICE]],4,FALSE)</f>
        <v>150</v>
      </c>
      <c r="K204" s="16">
        <f ca="1">VLOOKUP(Table3[[#This Row],[PRODUCT ID]],Table1[[PRODUCT]:[SELLING PRICE]],5,FALSE)</f>
        <v>301.86798463932945</v>
      </c>
      <c r="L204" s="16">
        <f ca="1">J204*Table3[[#This Row],[QUANTITY]]</f>
        <v>600</v>
      </c>
      <c r="M204" s="16">
        <f ca="1">K204*Table3[[#This Row],[QUANTITY]]*(1-Table3[[#This Row],[DISCOUNT %]])</f>
        <v>1177.2133665120698</v>
      </c>
      <c r="N204" s="3">
        <f>DAY(Table3[[#This Row],[DATE]])</f>
        <v>22</v>
      </c>
      <c r="O204" s="3" t="str">
        <f>TEXT(Table3[[#This Row],[DATE]],"mmm")</f>
        <v>Jul</v>
      </c>
      <c r="P204" s="3">
        <f>YEAR(Table3[[#This Row],[DATE]])</f>
        <v>2021</v>
      </c>
    </row>
    <row r="205" spans="1:16" x14ac:dyDescent="0.3">
      <c r="A205" s="6">
        <v>44400</v>
      </c>
      <c r="B205" s="7" t="s">
        <v>1256</v>
      </c>
      <c r="C205" s="9">
        <f t="shared" ca="1" si="6"/>
        <v>10</v>
      </c>
      <c r="D205" s="9" t="s">
        <v>2117</v>
      </c>
      <c r="E205" s="9" t="s">
        <v>2116</v>
      </c>
      <c r="F205" s="10">
        <f t="shared" ca="1" si="7"/>
        <v>3.2261880223954931E-3</v>
      </c>
      <c r="G205" s="3" t="str">
        <f>VLOOKUP(Table3[[#This Row],[PRODUCT ID]],Table1[[PRODUCT]:[SELLING PRICE]],1,FALSE)</f>
        <v>Product204</v>
      </c>
      <c r="H205" s="3" t="str">
        <f>VLOOKUP(Table3[[#This Row],[PRODUCT ID]],Table1[[PRODUCT]:[SELLING PRICE]],2,FALSE)</f>
        <v>Category2</v>
      </c>
      <c r="I205" s="3" t="str">
        <f>VLOOKUP(Table3[[#This Row],[PRODUCT ID]],Table1[[PRODUCT]:[SELLING PRICE]],3,FALSE)</f>
        <v>Ft</v>
      </c>
      <c r="J205" s="16">
        <f ca="1">VLOOKUP(Table3[[#This Row],[PRODUCT ID]],Table1[[PRODUCT]:[SELLING PRICE]],4,FALSE)</f>
        <v>159</v>
      </c>
      <c r="K205" s="16">
        <f ca="1">VLOOKUP(Table3[[#This Row],[PRODUCT ID]],Table1[[PRODUCT]:[SELLING PRICE]],5,FALSE)</f>
        <v>279.57975045874792</v>
      </c>
      <c r="L205" s="16">
        <f ca="1">J205*Table3[[#This Row],[QUANTITY]]</f>
        <v>1590</v>
      </c>
      <c r="M205" s="16">
        <f ca="1">K205*Table3[[#This Row],[QUANTITY]]*(1-Table3[[#This Row],[DISCOUNT %]])</f>
        <v>2786.7777361651356</v>
      </c>
      <c r="N205" s="3">
        <f>DAY(Table3[[#This Row],[DATE]])</f>
        <v>23</v>
      </c>
      <c r="O205" s="3" t="str">
        <f>TEXT(Table3[[#This Row],[DATE]],"mmm")</f>
        <v>Jul</v>
      </c>
      <c r="P205" s="3">
        <f>YEAR(Table3[[#This Row],[DATE]])</f>
        <v>2021</v>
      </c>
    </row>
    <row r="206" spans="1:16" x14ac:dyDescent="0.3">
      <c r="A206" s="6">
        <v>44401</v>
      </c>
      <c r="B206" s="7" t="s">
        <v>1257</v>
      </c>
      <c r="C206" s="9">
        <f t="shared" ca="1" si="6"/>
        <v>8</v>
      </c>
      <c r="D206" s="9" t="s">
        <v>2116</v>
      </c>
      <c r="E206" s="9" t="s">
        <v>2116</v>
      </c>
      <c r="F206" s="10">
        <f t="shared" ca="1" si="7"/>
        <v>6.4060533522446325E-2</v>
      </c>
      <c r="G206" s="3" t="str">
        <f>VLOOKUP(Table3[[#This Row],[PRODUCT ID]],Table1[[PRODUCT]:[SELLING PRICE]],1,FALSE)</f>
        <v>Product205</v>
      </c>
      <c r="H206" s="3" t="str">
        <f>VLOOKUP(Table3[[#This Row],[PRODUCT ID]],Table1[[PRODUCT]:[SELLING PRICE]],2,FALSE)</f>
        <v>Category3</v>
      </c>
      <c r="I206" s="3" t="str">
        <f>VLOOKUP(Table3[[#This Row],[PRODUCT ID]],Table1[[PRODUCT]:[SELLING PRICE]],3,FALSE)</f>
        <v>Kg</v>
      </c>
      <c r="J206" s="16">
        <f ca="1">VLOOKUP(Table3[[#This Row],[PRODUCT ID]],Table1[[PRODUCT]:[SELLING PRICE]],4,FALSE)</f>
        <v>117</v>
      </c>
      <c r="K206" s="16">
        <f ca="1">VLOOKUP(Table3[[#This Row],[PRODUCT ID]],Table1[[PRODUCT]:[SELLING PRICE]],5,FALSE)</f>
        <v>195.98933418134115</v>
      </c>
      <c r="L206" s="16">
        <f ca="1">J206*Table3[[#This Row],[QUANTITY]]</f>
        <v>936</v>
      </c>
      <c r="M206" s="16">
        <f ca="1">K206*Table3[[#This Row],[QUANTITY]]*(1-Table3[[#This Row],[DISCOUNT %]])</f>
        <v>1467.4732229518033</v>
      </c>
      <c r="N206" s="3">
        <f>DAY(Table3[[#This Row],[DATE]])</f>
        <v>24</v>
      </c>
      <c r="O206" s="3" t="str">
        <f>TEXT(Table3[[#This Row],[DATE]],"mmm")</f>
        <v>Jul</v>
      </c>
      <c r="P206" s="3">
        <f>YEAR(Table3[[#This Row],[DATE]])</f>
        <v>2021</v>
      </c>
    </row>
    <row r="207" spans="1:16" x14ac:dyDescent="0.3">
      <c r="A207" s="6">
        <v>44402</v>
      </c>
      <c r="B207" s="7" t="s">
        <v>1258</v>
      </c>
      <c r="C207" s="9">
        <f t="shared" ca="1" si="6"/>
        <v>1</v>
      </c>
      <c r="D207" s="9" t="s">
        <v>2116</v>
      </c>
      <c r="E207" s="9" t="s">
        <v>2116</v>
      </c>
      <c r="F207" s="10">
        <f t="shared" ca="1" si="7"/>
        <v>7.6332043233873548E-2</v>
      </c>
      <c r="G207" s="3" t="str">
        <f>VLOOKUP(Table3[[#This Row],[PRODUCT ID]],Table1[[PRODUCT]:[SELLING PRICE]],1,FALSE)</f>
        <v>Product206</v>
      </c>
      <c r="H207" s="3" t="str">
        <f>VLOOKUP(Table3[[#This Row],[PRODUCT ID]],Table1[[PRODUCT]:[SELLING PRICE]],2,FALSE)</f>
        <v>Category4</v>
      </c>
      <c r="I207" s="3" t="str">
        <f>VLOOKUP(Table3[[#This Row],[PRODUCT ID]],Table1[[PRODUCT]:[SELLING PRICE]],3,FALSE)</f>
        <v>No</v>
      </c>
      <c r="J207" s="16">
        <f ca="1">VLOOKUP(Table3[[#This Row],[PRODUCT ID]],Table1[[PRODUCT]:[SELLING PRICE]],4,FALSE)</f>
        <v>172</v>
      </c>
      <c r="K207" s="16">
        <f ca="1">VLOOKUP(Table3[[#This Row],[PRODUCT ID]],Table1[[PRODUCT]:[SELLING PRICE]],5,FALSE)</f>
        <v>68.039381915558792</v>
      </c>
      <c r="L207" s="16">
        <f ca="1">J207*Table3[[#This Row],[QUANTITY]]</f>
        <v>172</v>
      </c>
      <c r="M207" s="16">
        <f ca="1">K207*Table3[[#This Row],[QUANTITY]]*(1-Table3[[#This Row],[DISCOUNT %]])</f>
        <v>62.845796873574322</v>
      </c>
      <c r="N207" s="3">
        <f>DAY(Table3[[#This Row],[DATE]])</f>
        <v>25</v>
      </c>
      <c r="O207" s="3" t="str">
        <f>TEXT(Table3[[#This Row],[DATE]],"mmm")</f>
        <v>Jul</v>
      </c>
      <c r="P207" s="3">
        <f>YEAR(Table3[[#This Row],[DATE]])</f>
        <v>2021</v>
      </c>
    </row>
    <row r="208" spans="1:16" x14ac:dyDescent="0.3">
      <c r="A208" s="6">
        <v>44403</v>
      </c>
      <c r="B208" s="7" t="s">
        <v>1259</v>
      </c>
      <c r="C208" s="9">
        <f t="shared" ca="1" si="6"/>
        <v>4</v>
      </c>
      <c r="D208" s="9" t="s">
        <v>2116</v>
      </c>
      <c r="E208" s="9" t="s">
        <v>2118</v>
      </c>
      <c r="F208" s="10">
        <f t="shared" ca="1" si="7"/>
        <v>1.2848076240844664E-2</v>
      </c>
      <c r="G208" s="3" t="str">
        <f>VLOOKUP(Table3[[#This Row],[PRODUCT ID]],Table1[[PRODUCT]:[SELLING PRICE]],1,FALSE)</f>
        <v>Product207</v>
      </c>
      <c r="H208" s="3" t="str">
        <f>VLOOKUP(Table3[[#This Row],[PRODUCT ID]],Table1[[PRODUCT]:[SELLING PRICE]],2,FALSE)</f>
        <v>Category5</v>
      </c>
      <c r="I208" s="3" t="str">
        <f>VLOOKUP(Table3[[#This Row],[PRODUCT ID]],Table1[[PRODUCT]:[SELLING PRICE]],3,FALSE)</f>
        <v>No</v>
      </c>
      <c r="J208" s="16">
        <f ca="1">VLOOKUP(Table3[[#This Row],[PRODUCT ID]],Table1[[PRODUCT]:[SELLING PRICE]],4,FALSE)</f>
        <v>116</v>
      </c>
      <c r="K208" s="16">
        <f ca="1">VLOOKUP(Table3[[#This Row],[PRODUCT ID]],Table1[[PRODUCT]:[SELLING PRICE]],5,FALSE)</f>
        <v>269.92092612231124</v>
      </c>
      <c r="L208" s="16">
        <f ca="1">J208*Table3[[#This Row],[QUANTITY]]</f>
        <v>464</v>
      </c>
      <c r="M208" s="16">
        <f ca="1">K208*Table3[[#This Row],[QUANTITY]]*(1-Table3[[#This Row],[DISCOUNT %]])</f>
        <v>1065.8118459379696</v>
      </c>
      <c r="N208" s="3">
        <f>DAY(Table3[[#This Row],[DATE]])</f>
        <v>26</v>
      </c>
      <c r="O208" s="3" t="str">
        <f>TEXT(Table3[[#This Row],[DATE]],"mmm")</f>
        <v>Jul</v>
      </c>
      <c r="P208" s="3">
        <f>YEAR(Table3[[#This Row],[DATE]])</f>
        <v>2021</v>
      </c>
    </row>
    <row r="209" spans="1:16" x14ac:dyDescent="0.3">
      <c r="A209" s="6">
        <v>44404</v>
      </c>
      <c r="B209" s="7" t="s">
        <v>1260</v>
      </c>
      <c r="C209" s="9">
        <f t="shared" ca="1" si="6"/>
        <v>12</v>
      </c>
      <c r="D209" s="9" t="s">
        <v>2116</v>
      </c>
      <c r="E209" s="9" t="s">
        <v>2118</v>
      </c>
      <c r="F209" s="10">
        <f t="shared" ca="1" si="7"/>
        <v>6.5651440007900436E-2</v>
      </c>
      <c r="G209" s="3" t="str">
        <f>VLOOKUP(Table3[[#This Row],[PRODUCT ID]],Table1[[PRODUCT]:[SELLING PRICE]],1,FALSE)</f>
        <v>Product208</v>
      </c>
      <c r="H209" s="3" t="str">
        <f>VLOOKUP(Table3[[#This Row],[PRODUCT ID]],Table1[[PRODUCT]:[SELLING PRICE]],2,FALSE)</f>
        <v>Category1</v>
      </c>
      <c r="I209" s="3" t="str">
        <f>VLOOKUP(Table3[[#This Row],[PRODUCT ID]],Table1[[PRODUCT]:[SELLING PRICE]],3,FALSE)</f>
        <v>Ft</v>
      </c>
      <c r="J209" s="16">
        <f ca="1">VLOOKUP(Table3[[#This Row],[PRODUCT ID]],Table1[[PRODUCT]:[SELLING PRICE]],4,FALSE)</f>
        <v>90</v>
      </c>
      <c r="K209" s="16">
        <f ca="1">VLOOKUP(Table3[[#This Row],[PRODUCT ID]],Table1[[PRODUCT]:[SELLING PRICE]],5,FALSE)</f>
        <v>135.67081675290174</v>
      </c>
      <c r="L209" s="16">
        <f ca="1">J209*Table3[[#This Row],[QUANTITY]]</f>
        <v>1080</v>
      </c>
      <c r="M209" s="16">
        <f ca="1">K209*Table3[[#This Row],[QUANTITY]]*(1-Table3[[#This Row],[DISCOUNT %]])</f>
        <v>1521.1659871923091</v>
      </c>
      <c r="N209" s="3">
        <f>DAY(Table3[[#This Row],[DATE]])</f>
        <v>27</v>
      </c>
      <c r="O209" s="3" t="str">
        <f>TEXT(Table3[[#This Row],[DATE]],"mmm")</f>
        <v>Jul</v>
      </c>
      <c r="P209" s="3">
        <f>YEAR(Table3[[#This Row],[DATE]])</f>
        <v>2021</v>
      </c>
    </row>
    <row r="210" spans="1:16" x14ac:dyDescent="0.3">
      <c r="A210" s="6">
        <v>44405</v>
      </c>
      <c r="B210" s="7" t="s">
        <v>1261</v>
      </c>
      <c r="C210" s="9">
        <f t="shared" ca="1" si="6"/>
        <v>13</v>
      </c>
      <c r="D210" s="9" t="s">
        <v>2115</v>
      </c>
      <c r="E210" s="9" t="s">
        <v>2116</v>
      </c>
      <c r="F210" s="10">
        <f t="shared" ca="1" si="7"/>
        <v>7.5321193973209757E-2</v>
      </c>
      <c r="G210" s="3" t="str">
        <f>VLOOKUP(Table3[[#This Row],[PRODUCT ID]],Table1[[PRODUCT]:[SELLING PRICE]],1,FALSE)</f>
        <v>Product209</v>
      </c>
      <c r="H210" s="3" t="str">
        <f>VLOOKUP(Table3[[#This Row],[PRODUCT ID]],Table1[[PRODUCT]:[SELLING PRICE]],2,FALSE)</f>
        <v>Category2</v>
      </c>
      <c r="I210" s="3" t="str">
        <f>VLOOKUP(Table3[[#This Row],[PRODUCT ID]],Table1[[PRODUCT]:[SELLING PRICE]],3,FALSE)</f>
        <v>No</v>
      </c>
      <c r="J210" s="16">
        <f ca="1">VLOOKUP(Table3[[#This Row],[PRODUCT ID]],Table1[[PRODUCT]:[SELLING PRICE]],4,FALSE)</f>
        <v>239</v>
      </c>
      <c r="K210" s="16">
        <f ca="1">VLOOKUP(Table3[[#This Row],[PRODUCT ID]],Table1[[PRODUCT]:[SELLING PRICE]],5,FALSE)</f>
        <v>267.52871627874873</v>
      </c>
      <c r="L210" s="16">
        <f ca="1">J210*Table3[[#This Row],[QUANTITY]]</f>
        <v>3107</v>
      </c>
      <c r="M210" s="16">
        <f ca="1">K210*Table3[[#This Row],[QUANTITY]]*(1-Table3[[#This Row],[DISCOUNT %]])</f>
        <v>3215.9157413046728</v>
      </c>
      <c r="N210" s="3">
        <f>DAY(Table3[[#This Row],[DATE]])</f>
        <v>28</v>
      </c>
      <c r="O210" s="3" t="str">
        <f>TEXT(Table3[[#This Row],[DATE]],"mmm")</f>
        <v>Jul</v>
      </c>
      <c r="P210" s="3">
        <f>YEAR(Table3[[#This Row],[DATE]])</f>
        <v>2021</v>
      </c>
    </row>
    <row r="211" spans="1:16" x14ac:dyDescent="0.3">
      <c r="A211" s="6">
        <v>44406</v>
      </c>
      <c r="B211" s="7" t="s">
        <v>1262</v>
      </c>
      <c r="C211" s="9">
        <f t="shared" ca="1" si="6"/>
        <v>14</v>
      </c>
      <c r="D211" s="9" t="s">
        <v>2116</v>
      </c>
      <c r="E211" s="9" t="s">
        <v>2116</v>
      </c>
      <c r="F211" s="10">
        <f t="shared" ca="1" si="7"/>
        <v>1.0497089438457863E-2</v>
      </c>
      <c r="G211" s="3" t="str">
        <f>VLOOKUP(Table3[[#This Row],[PRODUCT ID]],Table1[[PRODUCT]:[SELLING PRICE]],1,FALSE)</f>
        <v>Product210</v>
      </c>
      <c r="H211" s="3" t="str">
        <f>VLOOKUP(Table3[[#This Row],[PRODUCT ID]],Table1[[PRODUCT]:[SELLING PRICE]],2,FALSE)</f>
        <v>Category3</v>
      </c>
      <c r="I211" s="3" t="str">
        <f>VLOOKUP(Table3[[#This Row],[PRODUCT ID]],Table1[[PRODUCT]:[SELLING PRICE]],3,FALSE)</f>
        <v>Kg</v>
      </c>
      <c r="J211" s="16">
        <f ca="1">VLOOKUP(Table3[[#This Row],[PRODUCT ID]],Table1[[PRODUCT]:[SELLING PRICE]],4,FALSE)</f>
        <v>180</v>
      </c>
      <c r="K211" s="16">
        <f ca="1">VLOOKUP(Table3[[#This Row],[PRODUCT ID]],Table1[[PRODUCT]:[SELLING PRICE]],5,FALSE)</f>
        <v>265.37581418255377</v>
      </c>
      <c r="L211" s="16">
        <f ca="1">J211*Table3[[#This Row],[QUANTITY]]</f>
        <v>2520</v>
      </c>
      <c r="M211" s="16">
        <f ca="1">K211*Table3[[#This Row],[QUANTITY]]*(1-Table3[[#This Row],[DISCOUNT %]])</f>
        <v>3676.2619673678632</v>
      </c>
      <c r="N211" s="3">
        <f>DAY(Table3[[#This Row],[DATE]])</f>
        <v>29</v>
      </c>
      <c r="O211" s="3" t="str">
        <f>TEXT(Table3[[#This Row],[DATE]],"mmm")</f>
        <v>Jul</v>
      </c>
      <c r="P211" s="3">
        <f>YEAR(Table3[[#This Row],[DATE]])</f>
        <v>2021</v>
      </c>
    </row>
    <row r="212" spans="1:16" x14ac:dyDescent="0.3">
      <c r="A212" s="6">
        <v>44407</v>
      </c>
      <c r="B212" s="7" t="s">
        <v>1263</v>
      </c>
      <c r="C212" s="9">
        <f t="shared" ca="1" si="6"/>
        <v>9</v>
      </c>
      <c r="D212" s="9" t="s">
        <v>2117</v>
      </c>
      <c r="E212" s="9" t="s">
        <v>2116</v>
      </c>
      <c r="F212" s="10">
        <f t="shared" ca="1" si="7"/>
        <v>3.4413490892579904E-2</v>
      </c>
      <c r="G212" s="3" t="str">
        <f>VLOOKUP(Table3[[#This Row],[PRODUCT ID]],Table1[[PRODUCT]:[SELLING PRICE]],1,FALSE)</f>
        <v>Product211</v>
      </c>
      <c r="H212" s="3" t="str">
        <f>VLOOKUP(Table3[[#This Row],[PRODUCT ID]],Table1[[PRODUCT]:[SELLING PRICE]],2,FALSE)</f>
        <v>Category4</v>
      </c>
      <c r="I212" s="3" t="str">
        <f>VLOOKUP(Table3[[#This Row],[PRODUCT ID]],Table1[[PRODUCT]:[SELLING PRICE]],3,FALSE)</f>
        <v>Kg</v>
      </c>
      <c r="J212" s="16">
        <f ca="1">VLOOKUP(Table3[[#This Row],[PRODUCT ID]],Table1[[PRODUCT]:[SELLING PRICE]],4,FALSE)</f>
        <v>157</v>
      </c>
      <c r="K212" s="16">
        <f ca="1">VLOOKUP(Table3[[#This Row],[PRODUCT ID]],Table1[[PRODUCT]:[SELLING PRICE]],5,FALSE)</f>
        <v>143.98451442231595</v>
      </c>
      <c r="L212" s="16">
        <f ca="1">J212*Table3[[#This Row],[QUANTITY]]</f>
        <v>1413</v>
      </c>
      <c r="M212" s="16">
        <f ca="1">K212*Table3[[#This Row],[QUANTITY]]*(1-Table3[[#This Row],[DISCOUNT %]])</f>
        <v>1251.2655418191393</v>
      </c>
      <c r="N212" s="3">
        <f>DAY(Table3[[#This Row],[DATE]])</f>
        <v>30</v>
      </c>
      <c r="O212" s="3" t="str">
        <f>TEXT(Table3[[#This Row],[DATE]],"mmm")</f>
        <v>Jul</v>
      </c>
      <c r="P212" s="3">
        <f>YEAR(Table3[[#This Row],[DATE]])</f>
        <v>2021</v>
      </c>
    </row>
    <row r="213" spans="1:16" x14ac:dyDescent="0.3">
      <c r="A213" s="6">
        <v>44408</v>
      </c>
      <c r="B213" s="7" t="s">
        <v>1264</v>
      </c>
      <c r="C213" s="9">
        <f t="shared" ca="1" si="6"/>
        <v>9</v>
      </c>
      <c r="D213" s="9" t="s">
        <v>2115</v>
      </c>
      <c r="E213" s="9" t="s">
        <v>2116</v>
      </c>
      <c r="F213" s="10">
        <f t="shared" ca="1" si="7"/>
        <v>1.1618412625034292E-2</v>
      </c>
      <c r="G213" s="3" t="str">
        <f>VLOOKUP(Table3[[#This Row],[PRODUCT ID]],Table1[[PRODUCT]:[SELLING PRICE]],1,FALSE)</f>
        <v>Product212</v>
      </c>
      <c r="H213" s="3" t="str">
        <f>VLOOKUP(Table3[[#This Row],[PRODUCT ID]],Table1[[PRODUCT]:[SELLING PRICE]],2,FALSE)</f>
        <v>Category5</v>
      </c>
      <c r="I213" s="3" t="str">
        <f>VLOOKUP(Table3[[#This Row],[PRODUCT ID]],Table1[[PRODUCT]:[SELLING PRICE]],3,FALSE)</f>
        <v>Lt</v>
      </c>
      <c r="J213" s="16">
        <f ca="1">VLOOKUP(Table3[[#This Row],[PRODUCT ID]],Table1[[PRODUCT]:[SELLING PRICE]],4,FALSE)</f>
        <v>198</v>
      </c>
      <c r="K213" s="16">
        <f ca="1">VLOOKUP(Table3[[#This Row],[PRODUCT ID]],Table1[[PRODUCT]:[SELLING PRICE]],5,FALSE)</f>
        <v>210.91999536522889</v>
      </c>
      <c r="L213" s="16">
        <f ca="1">J213*Table3[[#This Row],[QUANTITY]]</f>
        <v>1782</v>
      </c>
      <c r="M213" s="16">
        <f ca="1">K213*Table3[[#This Row],[QUANTITY]]*(1-Table3[[#This Row],[DISCOUNT %]])</f>
        <v>1876.2249584538481</v>
      </c>
      <c r="N213" s="3">
        <f>DAY(Table3[[#This Row],[DATE]])</f>
        <v>31</v>
      </c>
      <c r="O213" s="3" t="str">
        <f>TEXT(Table3[[#This Row],[DATE]],"mmm")</f>
        <v>Jul</v>
      </c>
      <c r="P213" s="3">
        <f>YEAR(Table3[[#This Row],[DATE]])</f>
        <v>2021</v>
      </c>
    </row>
    <row r="214" spans="1:16" x14ac:dyDescent="0.3">
      <c r="A214" s="6">
        <v>44409</v>
      </c>
      <c r="B214" s="7" t="s">
        <v>1265</v>
      </c>
      <c r="C214" s="9">
        <f t="shared" ca="1" si="6"/>
        <v>5</v>
      </c>
      <c r="D214" s="9" t="s">
        <v>2115</v>
      </c>
      <c r="E214" s="9" t="s">
        <v>2118</v>
      </c>
      <c r="F214" s="10">
        <f t="shared" ca="1" si="7"/>
        <v>7.1034577087968717E-2</v>
      </c>
      <c r="G214" s="3" t="str">
        <f>VLOOKUP(Table3[[#This Row],[PRODUCT ID]],Table1[[PRODUCT]:[SELLING PRICE]],1,FALSE)</f>
        <v>Product213</v>
      </c>
      <c r="H214" s="3" t="str">
        <f>VLOOKUP(Table3[[#This Row],[PRODUCT ID]],Table1[[PRODUCT]:[SELLING PRICE]],2,FALSE)</f>
        <v>Category1</v>
      </c>
      <c r="I214" s="3" t="str">
        <f>VLOOKUP(Table3[[#This Row],[PRODUCT ID]],Table1[[PRODUCT]:[SELLING PRICE]],3,FALSE)</f>
        <v>Kg</v>
      </c>
      <c r="J214" s="16">
        <f ca="1">VLOOKUP(Table3[[#This Row],[PRODUCT ID]],Table1[[PRODUCT]:[SELLING PRICE]],4,FALSE)</f>
        <v>12</v>
      </c>
      <c r="K214" s="16">
        <f ca="1">VLOOKUP(Table3[[#This Row],[PRODUCT ID]],Table1[[PRODUCT]:[SELLING PRICE]],5,FALSE)</f>
        <v>186.11881122382229</v>
      </c>
      <c r="L214" s="16">
        <f ca="1">J214*Table3[[#This Row],[QUANTITY]]</f>
        <v>60</v>
      </c>
      <c r="M214" s="16">
        <f ca="1">K214*Table3[[#This Row],[QUANTITY]]*(1-Table3[[#This Row],[DISCOUNT %]])</f>
        <v>864.48970090211299</v>
      </c>
      <c r="N214" s="3">
        <f>DAY(Table3[[#This Row],[DATE]])</f>
        <v>1</v>
      </c>
      <c r="O214" s="3" t="str">
        <f>TEXT(Table3[[#This Row],[DATE]],"mmm")</f>
        <v>Aug</v>
      </c>
      <c r="P214" s="3">
        <f>YEAR(Table3[[#This Row],[DATE]])</f>
        <v>2021</v>
      </c>
    </row>
    <row r="215" spans="1:16" x14ac:dyDescent="0.3">
      <c r="A215" s="6">
        <v>44410</v>
      </c>
      <c r="B215" s="7" t="s">
        <v>1266</v>
      </c>
      <c r="C215" s="9">
        <f t="shared" ca="1" si="6"/>
        <v>6</v>
      </c>
      <c r="D215" s="9" t="s">
        <v>2115</v>
      </c>
      <c r="E215" s="9" t="s">
        <v>2116</v>
      </c>
      <c r="F215" s="10">
        <f t="shared" ca="1" si="7"/>
        <v>9.0355601685826972E-2</v>
      </c>
      <c r="G215" s="3" t="str">
        <f>VLOOKUP(Table3[[#This Row],[PRODUCT ID]],Table1[[PRODUCT]:[SELLING PRICE]],1,FALSE)</f>
        <v>Product214</v>
      </c>
      <c r="H215" s="3" t="str">
        <f>VLOOKUP(Table3[[#This Row],[PRODUCT ID]],Table1[[PRODUCT]:[SELLING PRICE]],2,FALSE)</f>
        <v>Category2</v>
      </c>
      <c r="I215" s="3" t="str">
        <f>VLOOKUP(Table3[[#This Row],[PRODUCT ID]],Table1[[PRODUCT]:[SELLING PRICE]],3,FALSE)</f>
        <v>Lt</v>
      </c>
      <c r="J215" s="16">
        <f ca="1">VLOOKUP(Table3[[#This Row],[PRODUCT ID]],Table1[[PRODUCT]:[SELLING PRICE]],4,FALSE)</f>
        <v>71</v>
      </c>
      <c r="K215" s="16">
        <f ca="1">VLOOKUP(Table3[[#This Row],[PRODUCT ID]],Table1[[PRODUCT]:[SELLING PRICE]],5,FALSE)</f>
        <v>45.713468138494527</v>
      </c>
      <c r="L215" s="16">
        <f ca="1">J215*Table3[[#This Row],[QUANTITY]]</f>
        <v>426</v>
      </c>
      <c r="M215" s="16">
        <f ca="1">K215*Table3[[#This Row],[QUANTITY]]*(1-Table3[[#This Row],[DISCOUNT %]])</f>
        <v>249.49800131816983</v>
      </c>
      <c r="N215" s="3">
        <f>DAY(Table3[[#This Row],[DATE]])</f>
        <v>2</v>
      </c>
      <c r="O215" s="3" t="str">
        <f>TEXT(Table3[[#This Row],[DATE]],"mmm")</f>
        <v>Aug</v>
      </c>
      <c r="P215" s="3">
        <f>YEAR(Table3[[#This Row],[DATE]])</f>
        <v>2021</v>
      </c>
    </row>
    <row r="216" spans="1:16" x14ac:dyDescent="0.3">
      <c r="A216" s="6">
        <v>44411</v>
      </c>
      <c r="B216" s="7" t="s">
        <v>1267</v>
      </c>
      <c r="C216" s="9">
        <f t="shared" ca="1" si="6"/>
        <v>11</v>
      </c>
      <c r="D216" s="9" t="s">
        <v>2116</v>
      </c>
      <c r="E216" s="9" t="s">
        <v>2116</v>
      </c>
      <c r="F216" s="10">
        <f t="shared" ca="1" si="7"/>
        <v>6.1394270730573866E-2</v>
      </c>
      <c r="G216" s="3" t="str">
        <f>VLOOKUP(Table3[[#This Row],[PRODUCT ID]],Table1[[PRODUCT]:[SELLING PRICE]],1,FALSE)</f>
        <v>Product215</v>
      </c>
      <c r="H216" s="3" t="str">
        <f>VLOOKUP(Table3[[#This Row],[PRODUCT ID]],Table1[[PRODUCT]:[SELLING PRICE]],2,FALSE)</f>
        <v>Category3</v>
      </c>
      <c r="I216" s="3" t="str">
        <f>VLOOKUP(Table3[[#This Row],[PRODUCT ID]],Table1[[PRODUCT]:[SELLING PRICE]],3,FALSE)</f>
        <v>Ft</v>
      </c>
      <c r="J216" s="16">
        <f ca="1">VLOOKUP(Table3[[#This Row],[PRODUCT ID]],Table1[[PRODUCT]:[SELLING PRICE]],4,FALSE)</f>
        <v>54</v>
      </c>
      <c r="K216" s="16">
        <f ca="1">VLOOKUP(Table3[[#This Row],[PRODUCT ID]],Table1[[PRODUCT]:[SELLING PRICE]],5,FALSE)</f>
        <v>95.158221575081654</v>
      </c>
      <c r="L216" s="16">
        <f ca="1">J216*Table3[[#This Row],[QUANTITY]]</f>
        <v>594</v>
      </c>
      <c r="M216" s="16">
        <f ca="1">K216*Table3[[#This Row],[QUANTITY]]*(1-Table3[[#This Row],[DISCOUNT %]])</f>
        <v>982.47657153207274</v>
      </c>
      <c r="N216" s="3">
        <f>DAY(Table3[[#This Row],[DATE]])</f>
        <v>3</v>
      </c>
      <c r="O216" s="3" t="str">
        <f>TEXT(Table3[[#This Row],[DATE]],"mmm")</f>
        <v>Aug</v>
      </c>
      <c r="P216" s="3">
        <f>YEAR(Table3[[#This Row],[DATE]])</f>
        <v>2021</v>
      </c>
    </row>
    <row r="217" spans="1:16" x14ac:dyDescent="0.3">
      <c r="A217" s="6">
        <v>44412</v>
      </c>
      <c r="B217" s="7" t="s">
        <v>1268</v>
      </c>
      <c r="C217" s="9">
        <f t="shared" ca="1" si="6"/>
        <v>1</v>
      </c>
      <c r="D217" s="9" t="s">
        <v>2116</v>
      </c>
      <c r="E217" s="9" t="s">
        <v>2116</v>
      </c>
      <c r="F217" s="10">
        <f t="shared" ca="1" si="7"/>
        <v>5.8695965074539648E-2</v>
      </c>
      <c r="G217" s="3" t="str">
        <f>VLOOKUP(Table3[[#This Row],[PRODUCT ID]],Table1[[PRODUCT]:[SELLING PRICE]],1,FALSE)</f>
        <v>Product216</v>
      </c>
      <c r="H217" s="3" t="str">
        <f>VLOOKUP(Table3[[#This Row],[PRODUCT ID]],Table1[[PRODUCT]:[SELLING PRICE]],2,FALSE)</f>
        <v>Category4</v>
      </c>
      <c r="I217" s="3" t="str">
        <f>VLOOKUP(Table3[[#This Row],[PRODUCT ID]],Table1[[PRODUCT]:[SELLING PRICE]],3,FALSE)</f>
        <v>Kg</v>
      </c>
      <c r="J217" s="16">
        <f ca="1">VLOOKUP(Table3[[#This Row],[PRODUCT ID]],Table1[[PRODUCT]:[SELLING PRICE]],4,FALSE)</f>
        <v>141</v>
      </c>
      <c r="K217" s="16">
        <f ca="1">VLOOKUP(Table3[[#This Row],[PRODUCT ID]],Table1[[PRODUCT]:[SELLING PRICE]],5,FALSE)</f>
        <v>174.56517360104871</v>
      </c>
      <c r="L217" s="16">
        <f ca="1">J217*Table3[[#This Row],[QUANTITY]]</f>
        <v>141</v>
      </c>
      <c r="M217" s="16">
        <f ca="1">K217*Table3[[#This Row],[QUANTITY]]*(1-Table3[[#This Row],[DISCOUNT %]])</f>
        <v>164.31890226813061</v>
      </c>
      <c r="N217" s="3">
        <f>DAY(Table3[[#This Row],[DATE]])</f>
        <v>4</v>
      </c>
      <c r="O217" s="3" t="str">
        <f>TEXT(Table3[[#This Row],[DATE]],"mmm")</f>
        <v>Aug</v>
      </c>
      <c r="P217" s="3">
        <f>YEAR(Table3[[#This Row],[DATE]])</f>
        <v>2021</v>
      </c>
    </row>
    <row r="218" spans="1:16" x14ac:dyDescent="0.3">
      <c r="A218" s="6">
        <v>44413</v>
      </c>
      <c r="B218" s="7" t="s">
        <v>1269</v>
      </c>
      <c r="C218" s="9">
        <f t="shared" ca="1" si="6"/>
        <v>6</v>
      </c>
      <c r="D218" s="9" t="s">
        <v>2116</v>
      </c>
      <c r="E218" s="9" t="s">
        <v>2116</v>
      </c>
      <c r="F218" s="10">
        <f t="shared" ca="1" si="7"/>
        <v>1.1088948946583811E-2</v>
      </c>
      <c r="G218" s="3" t="str">
        <f>VLOOKUP(Table3[[#This Row],[PRODUCT ID]],Table1[[PRODUCT]:[SELLING PRICE]],1,FALSE)</f>
        <v>Product217</v>
      </c>
      <c r="H218" s="3" t="str">
        <f>VLOOKUP(Table3[[#This Row],[PRODUCT ID]],Table1[[PRODUCT]:[SELLING PRICE]],2,FALSE)</f>
        <v>Category1</v>
      </c>
      <c r="I218" s="3" t="str">
        <f>VLOOKUP(Table3[[#This Row],[PRODUCT ID]],Table1[[PRODUCT]:[SELLING PRICE]],3,FALSE)</f>
        <v>No</v>
      </c>
      <c r="J218" s="16">
        <f ca="1">VLOOKUP(Table3[[#This Row],[PRODUCT ID]],Table1[[PRODUCT]:[SELLING PRICE]],4,FALSE)</f>
        <v>54</v>
      </c>
      <c r="K218" s="16">
        <f ca="1">VLOOKUP(Table3[[#This Row],[PRODUCT ID]],Table1[[PRODUCT]:[SELLING PRICE]],5,FALSE)</f>
        <v>225.65495511867408</v>
      </c>
      <c r="L218" s="16">
        <f ca="1">J218*Table3[[#This Row],[QUANTITY]]</f>
        <v>324</v>
      </c>
      <c r="M218" s="16">
        <f ca="1">K218*Table3[[#This Row],[QUANTITY]]*(1-Table3[[#This Row],[DISCOUNT %]])</f>
        <v>1338.9160730509168</v>
      </c>
      <c r="N218" s="3">
        <f>DAY(Table3[[#This Row],[DATE]])</f>
        <v>5</v>
      </c>
      <c r="O218" s="3" t="str">
        <f>TEXT(Table3[[#This Row],[DATE]],"mmm")</f>
        <v>Aug</v>
      </c>
      <c r="P218" s="3">
        <f>YEAR(Table3[[#This Row],[DATE]])</f>
        <v>2021</v>
      </c>
    </row>
    <row r="219" spans="1:16" x14ac:dyDescent="0.3">
      <c r="A219" s="6">
        <v>44414</v>
      </c>
      <c r="B219" s="7" t="s">
        <v>1270</v>
      </c>
      <c r="C219" s="9">
        <f t="shared" ca="1" si="6"/>
        <v>12</v>
      </c>
      <c r="D219" s="9" t="s">
        <v>2115</v>
      </c>
      <c r="E219" s="9" t="s">
        <v>2116</v>
      </c>
      <c r="F219" s="10">
        <f t="shared" ca="1" si="7"/>
        <v>9.5307874094195971E-2</v>
      </c>
      <c r="G219" s="3" t="str">
        <f>VLOOKUP(Table3[[#This Row],[PRODUCT ID]],Table1[[PRODUCT]:[SELLING PRICE]],1,FALSE)</f>
        <v>Product218</v>
      </c>
      <c r="H219" s="3" t="str">
        <f>VLOOKUP(Table3[[#This Row],[PRODUCT ID]],Table1[[PRODUCT]:[SELLING PRICE]],2,FALSE)</f>
        <v>Category2</v>
      </c>
      <c r="I219" s="3" t="str">
        <f>VLOOKUP(Table3[[#This Row],[PRODUCT ID]],Table1[[PRODUCT]:[SELLING PRICE]],3,FALSE)</f>
        <v>No</v>
      </c>
      <c r="J219" s="16">
        <f ca="1">VLOOKUP(Table3[[#This Row],[PRODUCT ID]],Table1[[PRODUCT]:[SELLING PRICE]],4,FALSE)</f>
        <v>83</v>
      </c>
      <c r="K219" s="16">
        <f ca="1">VLOOKUP(Table3[[#This Row],[PRODUCT ID]],Table1[[PRODUCT]:[SELLING PRICE]],5,FALSE)</f>
        <v>43.32200154446754</v>
      </c>
      <c r="L219" s="16">
        <f ca="1">J219*Table3[[#This Row],[QUANTITY]]</f>
        <v>996</v>
      </c>
      <c r="M219" s="16">
        <f ca="1">K219*Table3[[#This Row],[QUANTITY]]*(1-Table3[[#This Row],[DISCOUNT %]])</f>
        <v>470.31688410910641</v>
      </c>
      <c r="N219" s="3">
        <f>DAY(Table3[[#This Row],[DATE]])</f>
        <v>6</v>
      </c>
      <c r="O219" s="3" t="str">
        <f>TEXT(Table3[[#This Row],[DATE]],"mmm")</f>
        <v>Aug</v>
      </c>
      <c r="P219" s="3">
        <f>YEAR(Table3[[#This Row],[DATE]])</f>
        <v>2021</v>
      </c>
    </row>
    <row r="220" spans="1:16" x14ac:dyDescent="0.3">
      <c r="A220" s="6">
        <v>44415</v>
      </c>
      <c r="B220" s="7" t="s">
        <v>1271</v>
      </c>
      <c r="C220" s="9">
        <f t="shared" ca="1" si="6"/>
        <v>11</v>
      </c>
      <c r="D220" s="9" t="s">
        <v>2117</v>
      </c>
      <c r="E220" s="9" t="s">
        <v>2118</v>
      </c>
      <c r="F220" s="10">
        <f t="shared" ca="1" si="7"/>
        <v>3.0926161288228438E-2</v>
      </c>
      <c r="G220" s="3" t="str">
        <f>VLOOKUP(Table3[[#This Row],[PRODUCT ID]],Table1[[PRODUCT]:[SELLING PRICE]],1,FALSE)</f>
        <v>Product219</v>
      </c>
      <c r="H220" s="3" t="str">
        <f>VLOOKUP(Table3[[#This Row],[PRODUCT ID]],Table1[[PRODUCT]:[SELLING PRICE]],2,FALSE)</f>
        <v>Category3</v>
      </c>
      <c r="I220" s="3" t="str">
        <f>VLOOKUP(Table3[[#This Row],[PRODUCT ID]],Table1[[PRODUCT]:[SELLING PRICE]],3,FALSE)</f>
        <v>Ft</v>
      </c>
      <c r="J220" s="16">
        <f ca="1">VLOOKUP(Table3[[#This Row],[PRODUCT ID]],Table1[[PRODUCT]:[SELLING PRICE]],4,FALSE)</f>
        <v>140</v>
      </c>
      <c r="K220" s="16">
        <f ca="1">VLOOKUP(Table3[[#This Row],[PRODUCT ID]],Table1[[PRODUCT]:[SELLING PRICE]],5,FALSE)</f>
        <v>126.60363688810999</v>
      </c>
      <c r="L220" s="16">
        <f ca="1">J220*Table3[[#This Row],[QUANTITY]]</f>
        <v>1540</v>
      </c>
      <c r="M220" s="16">
        <f ca="1">K220*Table3[[#This Row],[QUANTITY]]*(1-Table3[[#This Row],[DISCOUNT %]])</f>
        <v>1349.570996334352</v>
      </c>
      <c r="N220" s="3">
        <f>DAY(Table3[[#This Row],[DATE]])</f>
        <v>7</v>
      </c>
      <c r="O220" s="3" t="str">
        <f>TEXT(Table3[[#This Row],[DATE]],"mmm")</f>
        <v>Aug</v>
      </c>
      <c r="P220" s="3">
        <f>YEAR(Table3[[#This Row],[DATE]])</f>
        <v>2021</v>
      </c>
    </row>
    <row r="221" spans="1:16" x14ac:dyDescent="0.3">
      <c r="A221" s="6">
        <v>44416</v>
      </c>
      <c r="B221" s="7" t="s">
        <v>1272</v>
      </c>
      <c r="C221" s="9">
        <f t="shared" ca="1" si="6"/>
        <v>8</v>
      </c>
      <c r="D221" s="9" t="s">
        <v>2117</v>
      </c>
      <c r="E221" s="9" t="s">
        <v>2118</v>
      </c>
      <c r="F221" s="10">
        <f t="shared" ca="1" si="7"/>
        <v>9.8282059031860755E-2</v>
      </c>
      <c r="G221" s="3" t="str">
        <f>VLOOKUP(Table3[[#This Row],[PRODUCT ID]],Table1[[PRODUCT]:[SELLING PRICE]],1,FALSE)</f>
        <v>Product220</v>
      </c>
      <c r="H221" s="3" t="str">
        <f>VLOOKUP(Table3[[#This Row],[PRODUCT ID]],Table1[[PRODUCT]:[SELLING PRICE]],2,FALSE)</f>
        <v>Category4</v>
      </c>
      <c r="I221" s="3" t="str">
        <f>VLOOKUP(Table3[[#This Row],[PRODUCT ID]],Table1[[PRODUCT]:[SELLING PRICE]],3,FALSE)</f>
        <v>No</v>
      </c>
      <c r="J221" s="16">
        <f ca="1">VLOOKUP(Table3[[#This Row],[PRODUCT ID]],Table1[[PRODUCT]:[SELLING PRICE]],4,FALSE)</f>
        <v>11</v>
      </c>
      <c r="K221" s="16">
        <f ca="1">VLOOKUP(Table3[[#This Row],[PRODUCT ID]],Table1[[PRODUCT]:[SELLING PRICE]],5,FALSE)</f>
        <v>309.47549168455731</v>
      </c>
      <c r="L221" s="16">
        <f ca="1">J221*Table3[[#This Row],[QUANTITY]]</f>
        <v>88</v>
      </c>
      <c r="M221" s="16">
        <f ca="1">K221*Table3[[#This Row],[QUANTITY]]*(1-Table3[[#This Row],[DISCOUNT %]])</f>
        <v>2232.476825135212</v>
      </c>
      <c r="N221" s="3">
        <f>DAY(Table3[[#This Row],[DATE]])</f>
        <v>8</v>
      </c>
      <c r="O221" s="3" t="str">
        <f>TEXT(Table3[[#This Row],[DATE]],"mmm")</f>
        <v>Aug</v>
      </c>
      <c r="P221" s="3">
        <f>YEAR(Table3[[#This Row],[DATE]])</f>
        <v>2021</v>
      </c>
    </row>
    <row r="222" spans="1:16" x14ac:dyDescent="0.3">
      <c r="A222" s="6">
        <v>44417</v>
      </c>
      <c r="B222" s="7" t="s">
        <v>1273</v>
      </c>
      <c r="C222" s="9">
        <f t="shared" ca="1" si="6"/>
        <v>13</v>
      </c>
      <c r="D222" s="9" t="s">
        <v>2116</v>
      </c>
      <c r="E222" s="9" t="s">
        <v>2116</v>
      </c>
      <c r="F222" s="10">
        <f t="shared" ca="1" si="7"/>
        <v>5.0029207824076993E-2</v>
      </c>
      <c r="G222" s="3" t="str">
        <f>VLOOKUP(Table3[[#This Row],[PRODUCT ID]],Table1[[PRODUCT]:[SELLING PRICE]],1,FALSE)</f>
        <v>Product221</v>
      </c>
      <c r="H222" s="3" t="str">
        <f>VLOOKUP(Table3[[#This Row],[PRODUCT ID]],Table1[[PRODUCT]:[SELLING PRICE]],2,FALSE)</f>
        <v>Category5</v>
      </c>
      <c r="I222" s="3" t="str">
        <f>VLOOKUP(Table3[[#This Row],[PRODUCT ID]],Table1[[PRODUCT]:[SELLING PRICE]],3,FALSE)</f>
        <v>Kg</v>
      </c>
      <c r="J222" s="16">
        <f ca="1">VLOOKUP(Table3[[#This Row],[PRODUCT ID]],Table1[[PRODUCT]:[SELLING PRICE]],4,FALSE)</f>
        <v>141</v>
      </c>
      <c r="K222" s="16">
        <f ca="1">VLOOKUP(Table3[[#This Row],[PRODUCT ID]],Table1[[PRODUCT]:[SELLING PRICE]],5,FALSE)</f>
        <v>266.87152023963733</v>
      </c>
      <c r="L222" s="16">
        <f ca="1">J222*Table3[[#This Row],[QUANTITY]]</f>
        <v>1833</v>
      </c>
      <c r="M222" s="16">
        <f ca="1">K222*Table3[[#This Row],[QUANTITY]]*(1-Table3[[#This Row],[DISCOUNT %]])</f>
        <v>3295.761943386135</v>
      </c>
      <c r="N222" s="3">
        <f>DAY(Table3[[#This Row],[DATE]])</f>
        <v>9</v>
      </c>
      <c r="O222" s="3" t="str">
        <f>TEXT(Table3[[#This Row],[DATE]],"mmm")</f>
        <v>Aug</v>
      </c>
      <c r="P222" s="3">
        <f>YEAR(Table3[[#This Row],[DATE]])</f>
        <v>2021</v>
      </c>
    </row>
    <row r="223" spans="1:16" x14ac:dyDescent="0.3">
      <c r="A223" s="6">
        <v>44418</v>
      </c>
      <c r="B223" s="7" t="s">
        <v>1274</v>
      </c>
      <c r="C223" s="9">
        <f t="shared" ca="1" si="6"/>
        <v>5</v>
      </c>
      <c r="D223" s="9" t="s">
        <v>2116</v>
      </c>
      <c r="E223" s="9" t="s">
        <v>2116</v>
      </c>
      <c r="F223" s="10">
        <f t="shared" ca="1" si="7"/>
        <v>7.0861039106712084E-2</v>
      </c>
      <c r="G223" s="3" t="str">
        <f>VLOOKUP(Table3[[#This Row],[PRODUCT ID]],Table1[[PRODUCT]:[SELLING PRICE]],1,FALSE)</f>
        <v>Product222</v>
      </c>
      <c r="H223" s="3" t="str">
        <f>VLOOKUP(Table3[[#This Row],[PRODUCT ID]],Table1[[PRODUCT]:[SELLING PRICE]],2,FALSE)</f>
        <v>Category1</v>
      </c>
      <c r="I223" s="3" t="str">
        <f>VLOOKUP(Table3[[#This Row],[PRODUCT ID]],Table1[[PRODUCT]:[SELLING PRICE]],3,FALSE)</f>
        <v>Kg</v>
      </c>
      <c r="J223" s="16">
        <f ca="1">VLOOKUP(Table3[[#This Row],[PRODUCT ID]],Table1[[PRODUCT]:[SELLING PRICE]],4,FALSE)</f>
        <v>74</v>
      </c>
      <c r="K223" s="16">
        <f ca="1">VLOOKUP(Table3[[#This Row],[PRODUCT ID]],Table1[[PRODUCT]:[SELLING PRICE]],5,FALSE)</f>
        <v>310.54109898355648</v>
      </c>
      <c r="L223" s="16">
        <f ca="1">J223*Table3[[#This Row],[QUANTITY]]</f>
        <v>370</v>
      </c>
      <c r="M223" s="16">
        <f ca="1">K223*Table3[[#This Row],[QUANTITY]]*(1-Table3[[#This Row],[DISCOUNT %]])</f>
        <v>1442.6791701212067</v>
      </c>
      <c r="N223" s="3">
        <f>DAY(Table3[[#This Row],[DATE]])</f>
        <v>10</v>
      </c>
      <c r="O223" s="3" t="str">
        <f>TEXT(Table3[[#This Row],[DATE]],"mmm")</f>
        <v>Aug</v>
      </c>
      <c r="P223" s="3">
        <f>YEAR(Table3[[#This Row],[DATE]])</f>
        <v>2021</v>
      </c>
    </row>
    <row r="224" spans="1:16" x14ac:dyDescent="0.3">
      <c r="A224" s="6">
        <v>44419</v>
      </c>
      <c r="B224" s="7" t="s">
        <v>1275</v>
      </c>
      <c r="C224" s="9">
        <f t="shared" ca="1" si="6"/>
        <v>9</v>
      </c>
      <c r="D224" s="9" t="s">
        <v>2116</v>
      </c>
      <c r="E224" s="9" t="s">
        <v>2116</v>
      </c>
      <c r="F224" s="10">
        <f t="shared" ca="1" si="7"/>
        <v>7.8233677479367936E-2</v>
      </c>
      <c r="G224" s="3" t="str">
        <f>VLOOKUP(Table3[[#This Row],[PRODUCT ID]],Table1[[PRODUCT]:[SELLING PRICE]],1,FALSE)</f>
        <v>Product223</v>
      </c>
      <c r="H224" s="3" t="str">
        <f>VLOOKUP(Table3[[#This Row],[PRODUCT ID]],Table1[[PRODUCT]:[SELLING PRICE]],2,FALSE)</f>
        <v>Category2</v>
      </c>
      <c r="I224" s="3" t="str">
        <f>VLOOKUP(Table3[[#This Row],[PRODUCT ID]],Table1[[PRODUCT]:[SELLING PRICE]],3,FALSE)</f>
        <v>Lt</v>
      </c>
      <c r="J224" s="16">
        <f ca="1">VLOOKUP(Table3[[#This Row],[PRODUCT ID]],Table1[[PRODUCT]:[SELLING PRICE]],4,FALSE)</f>
        <v>30</v>
      </c>
      <c r="K224" s="16">
        <f ca="1">VLOOKUP(Table3[[#This Row],[PRODUCT ID]],Table1[[PRODUCT]:[SELLING PRICE]],5,FALSE)</f>
        <v>291.1654338204296</v>
      </c>
      <c r="L224" s="16">
        <f ca="1">J224*Table3[[#This Row],[QUANTITY]]</f>
        <v>270</v>
      </c>
      <c r="M224" s="16">
        <f ca="1">K224*Table3[[#This Row],[QUANTITY]]*(1-Table3[[#This Row],[DISCOUNT %]])</f>
        <v>2415.4784206000368</v>
      </c>
      <c r="N224" s="3">
        <f>DAY(Table3[[#This Row],[DATE]])</f>
        <v>11</v>
      </c>
      <c r="O224" s="3" t="str">
        <f>TEXT(Table3[[#This Row],[DATE]],"mmm")</f>
        <v>Aug</v>
      </c>
      <c r="P224" s="3">
        <f>YEAR(Table3[[#This Row],[DATE]])</f>
        <v>2021</v>
      </c>
    </row>
    <row r="225" spans="1:16" x14ac:dyDescent="0.3">
      <c r="A225" s="6">
        <v>44420</v>
      </c>
      <c r="B225" s="7" t="s">
        <v>1276</v>
      </c>
      <c r="C225" s="9">
        <f t="shared" ca="1" si="6"/>
        <v>15</v>
      </c>
      <c r="D225" s="9" t="s">
        <v>2116</v>
      </c>
      <c r="E225" s="9" t="s">
        <v>2116</v>
      </c>
      <c r="F225" s="10">
        <f t="shared" ca="1" si="7"/>
        <v>2.5253930735453026E-2</v>
      </c>
      <c r="G225" s="3" t="str">
        <f>VLOOKUP(Table3[[#This Row],[PRODUCT ID]],Table1[[PRODUCT]:[SELLING PRICE]],1,FALSE)</f>
        <v>Product224</v>
      </c>
      <c r="H225" s="3" t="str">
        <f>VLOOKUP(Table3[[#This Row],[PRODUCT ID]],Table1[[PRODUCT]:[SELLING PRICE]],2,FALSE)</f>
        <v>Category3</v>
      </c>
      <c r="I225" s="3" t="str">
        <f>VLOOKUP(Table3[[#This Row],[PRODUCT ID]],Table1[[PRODUCT]:[SELLING PRICE]],3,FALSE)</f>
        <v>Kg</v>
      </c>
      <c r="J225" s="16">
        <f ca="1">VLOOKUP(Table3[[#This Row],[PRODUCT ID]],Table1[[PRODUCT]:[SELLING PRICE]],4,FALSE)</f>
        <v>158</v>
      </c>
      <c r="K225" s="16">
        <f ca="1">VLOOKUP(Table3[[#This Row],[PRODUCT ID]],Table1[[PRODUCT]:[SELLING PRICE]],5,FALSE)</f>
        <v>127.67410613315008</v>
      </c>
      <c r="L225" s="16">
        <f ca="1">J225*Table3[[#This Row],[QUANTITY]]</f>
        <v>2370</v>
      </c>
      <c r="M225" s="16">
        <f ca="1">K225*Table3[[#This Row],[QUANTITY]]*(1-Table3[[#This Row],[DISCOUNT %]])</f>
        <v>1866.7474965022896</v>
      </c>
      <c r="N225" s="3">
        <f>DAY(Table3[[#This Row],[DATE]])</f>
        <v>12</v>
      </c>
      <c r="O225" s="3" t="str">
        <f>TEXT(Table3[[#This Row],[DATE]],"mmm")</f>
        <v>Aug</v>
      </c>
      <c r="P225" s="3">
        <f>YEAR(Table3[[#This Row],[DATE]])</f>
        <v>2021</v>
      </c>
    </row>
    <row r="226" spans="1:16" x14ac:dyDescent="0.3">
      <c r="A226" s="6">
        <v>44421</v>
      </c>
      <c r="B226" s="7" t="s">
        <v>1277</v>
      </c>
      <c r="C226" s="9">
        <f t="shared" ca="1" si="6"/>
        <v>10</v>
      </c>
      <c r="D226" s="9" t="s">
        <v>2115</v>
      </c>
      <c r="E226" s="9" t="s">
        <v>2118</v>
      </c>
      <c r="F226" s="10">
        <f t="shared" ca="1" si="7"/>
        <v>1.6741919270576843E-2</v>
      </c>
      <c r="G226" s="3" t="str">
        <f>VLOOKUP(Table3[[#This Row],[PRODUCT ID]],Table1[[PRODUCT]:[SELLING PRICE]],1,FALSE)</f>
        <v>Product225</v>
      </c>
      <c r="H226" s="3" t="str">
        <f>VLOOKUP(Table3[[#This Row],[PRODUCT ID]],Table1[[PRODUCT]:[SELLING PRICE]],2,FALSE)</f>
        <v>Category4</v>
      </c>
      <c r="I226" s="3" t="str">
        <f>VLOOKUP(Table3[[#This Row],[PRODUCT ID]],Table1[[PRODUCT]:[SELLING PRICE]],3,FALSE)</f>
        <v>Lt</v>
      </c>
      <c r="J226" s="16">
        <f ca="1">VLOOKUP(Table3[[#This Row],[PRODUCT ID]],Table1[[PRODUCT]:[SELLING PRICE]],4,FALSE)</f>
        <v>129</v>
      </c>
      <c r="K226" s="16">
        <f ca="1">VLOOKUP(Table3[[#This Row],[PRODUCT ID]],Table1[[PRODUCT]:[SELLING PRICE]],5,FALSE)</f>
        <v>151.88719477209793</v>
      </c>
      <c r="L226" s="16">
        <f ca="1">J226*Table3[[#This Row],[QUANTITY]]</f>
        <v>1290</v>
      </c>
      <c r="M226" s="16">
        <f ca="1">K226*Table3[[#This Row],[QUANTITY]]*(1-Table3[[#This Row],[DISCOUNT %]])</f>
        <v>1493.4431161898908</v>
      </c>
      <c r="N226" s="3">
        <f>DAY(Table3[[#This Row],[DATE]])</f>
        <v>13</v>
      </c>
      <c r="O226" s="3" t="str">
        <f>TEXT(Table3[[#This Row],[DATE]],"mmm")</f>
        <v>Aug</v>
      </c>
      <c r="P226" s="3">
        <f>YEAR(Table3[[#This Row],[DATE]])</f>
        <v>2021</v>
      </c>
    </row>
    <row r="227" spans="1:16" x14ac:dyDescent="0.3">
      <c r="A227" s="6">
        <v>44422</v>
      </c>
      <c r="B227" s="7" t="s">
        <v>1278</v>
      </c>
      <c r="C227" s="9">
        <f t="shared" ca="1" si="6"/>
        <v>3</v>
      </c>
      <c r="D227" s="9" t="s">
        <v>2116</v>
      </c>
      <c r="E227" s="9" t="s">
        <v>2116</v>
      </c>
      <c r="F227" s="10">
        <f t="shared" ca="1" si="7"/>
        <v>3.9931408876322752E-2</v>
      </c>
      <c r="G227" s="3" t="str">
        <f>VLOOKUP(Table3[[#This Row],[PRODUCT ID]],Table1[[PRODUCT]:[SELLING PRICE]],1,FALSE)</f>
        <v>Product226</v>
      </c>
      <c r="H227" s="3" t="str">
        <f>VLOOKUP(Table3[[#This Row],[PRODUCT ID]],Table1[[PRODUCT]:[SELLING PRICE]],2,FALSE)</f>
        <v>Category5</v>
      </c>
      <c r="I227" s="3" t="str">
        <f>VLOOKUP(Table3[[#This Row],[PRODUCT ID]],Table1[[PRODUCT]:[SELLING PRICE]],3,FALSE)</f>
        <v>Ft</v>
      </c>
      <c r="J227" s="16">
        <f ca="1">VLOOKUP(Table3[[#This Row],[PRODUCT ID]],Table1[[PRODUCT]:[SELLING PRICE]],4,FALSE)</f>
        <v>105</v>
      </c>
      <c r="K227" s="16">
        <f ca="1">VLOOKUP(Table3[[#This Row],[PRODUCT ID]],Table1[[PRODUCT]:[SELLING PRICE]],5,FALSE)</f>
        <v>82.598822938490301</v>
      </c>
      <c r="L227" s="16">
        <f ca="1">J227*Table3[[#This Row],[QUANTITY]]</f>
        <v>315</v>
      </c>
      <c r="M227" s="16">
        <f ca="1">K227*Table3[[#This Row],[QUANTITY]]*(1-Table3[[#This Row],[DISCOUNT %]])</f>
        <v>237.9016067010914</v>
      </c>
      <c r="N227" s="3">
        <f>DAY(Table3[[#This Row],[DATE]])</f>
        <v>14</v>
      </c>
      <c r="O227" s="3" t="str">
        <f>TEXT(Table3[[#This Row],[DATE]],"mmm")</f>
        <v>Aug</v>
      </c>
      <c r="P227" s="3">
        <f>YEAR(Table3[[#This Row],[DATE]])</f>
        <v>2021</v>
      </c>
    </row>
    <row r="228" spans="1:16" x14ac:dyDescent="0.3">
      <c r="A228" s="6">
        <v>44423</v>
      </c>
      <c r="B228" s="7" t="s">
        <v>1279</v>
      </c>
      <c r="C228" s="9">
        <f t="shared" ca="1" si="6"/>
        <v>2</v>
      </c>
      <c r="D228" s="9" t="s">
        <v>2117</v>
      </c>
      <c r="E228" s="9" t="s">
        <v>2116</v>
      </c>
      <c r="F228" s="10">
        <f t="shared" ca="1" si="7"/>
        <v>9.9601838282054808E-2</v>
      </c>
      <c r="G228" s="3" t="str">
        <f>VLOOKUP(Table3[[#This Row],[PRODUCT ID]],Table1[[PRODUCT]:[SELLING PRICE]],1,FALSE)</f>
        <v>Product227</v>
      </c>
      <c r="H228" s="3" t="str">
        <f>VLOOKUP(Table3[[#This Row],[PRODUCT ID]],Table1[[PRODUCT]:[SELLING PRICE]],2,FALSE)</f>
        <v>Category1</v>
      </c>
      <c r="I228" s="3" t="str">
        <f>VLOOKUP(Table3[[#This Row],[PRODUCT ID]],Table1[[PRODUCT]:[SELLING PRICE]],3,FALSE)</f>
        <v>Kg</v>
      </c>
      <c r="J228" s="16">
        <f ca="1">VLOOKUP(Table3[[#This Row],[PRODUCT ID]],Table1[[PRODUCT]:[SELLING PRICE]],4,FALSE)</f>
        <v>54</v>
      </c>
      <c r="K228" s="16">
        <f ca="1">VLOOKUP(Table3[[#This Row],[PRODUCT ID]],Table1[[PRODUCT]:[SELLING PRICE]],5,FALSE)</f>
        <v>286.33121352303129</v>
      </c>
      <c r="L228" s="16">
        <f ca="1">J228*Table3[[#This Row],[QUANTITY]]</f>
        <v>108</v>
      </c>
      <c r="M228" s="16">
        <f ca="1">K228*Table3[[#This Row],[QUANTITY]]*(1-Table3[[#This Row],[DISCOUNT %]])</f>
        <v>515.62419659721161</v>
      </c>
      <c r="N228" s="3">
        <f>DAY(Table3[[#This Row],[DATE]])</f>
        <v>15</v>
      </c>
      <c r="O228" s="3" t="str">
        <f>TEXT(Table3[[#This Row],[DATE]],"mmm")</f>
        <v>Aug</v>
      </c>
      <c r="P228" s="3">
        <f>YEAR(Table3[[#This Row],[DATE]])</f>
        <v>2021</v>
      </c>
    </row>
    <row r="229" spans="1:16" x14ac:dyDescent="0.3">
      <c r="A229" s="6">
        <v>44424</v>
      </c>
      <c r="B229" s="7" t="s">
        <v>1280</v>
      </c>
      <c r="C229" s="9">
        <f t="shared" ca="1" si="6"/>
        <v>2</v>
      </c>
      <c r="D229" s="9" t="s">
        <v>2115</v>
      </c>
      <c r="E229" s="9" t="s">
        <v>2116</v>
      </c>
      <c r="F229" s="10">
        <f t="shared" ca="1" si="7"/>
        <v>1.951570319219913E-2</v>
      </c>
      <c r="G229" s="3" t="str">
        <f>VLOOKUP(Table3[[#This Row],[PRODUCT ID]],Table1[[PRODUCT]:[SELLING PRICE]],1,FALSE)</f>
        <v>Product228</v>
      </c>
      <c r="H229" s="3" t="str">
        <f>VLOOKUP(Table3[[#This Row],[PRODUCT ID]],Table1[[PRODUCT]:[SELLING PRICE]],2,FALSE)</f>
        <v>Category2</v>
      </c>
      <c r="I229" s="3" t="str">
        <f>VLOOKUP(Table3[[#This Row],[PRODUCT ID]],Table1[[PRODUCT]:[SELLING PRICE]],3,FALSE)</f>
        <v>No</v>
      </c>
      <c r="J229" s="16">
        <f ca="1">VLOOKUP(Table3[[#This Row],[PRODUCT ID]],Table1[[PRODUCT]:[SELLING PRICE]],4,FALSE)</f>
        <v>15</v>
      </c>
      <c r="K229" s="16">
        <f ca="1">VLOOKUP(Table3[[#This Row],[PRODUCT ID]],Table1[[PRODUCT]:[SELLING PRICE]],5,FALSE)</f>
        <v>216.62693820558718</v>
      </c>
      <c r="L229" s="16">
        <f ca="1">J229*Table3[[#This Row],[QUANTITY]]</f>
        <v>30</v>
      </c>
      <c r="M229" s="16">
        <f ca="1">K229*Table3[[#This Row],[QUANTITY]]*(1-Table3[[#This Row],[DISCOUNT %]])</f>
        <v>424.7986223522642</v>
      </c>
      <c r="N229" s="3">
        <f>DAY(Table3[[#This Row],[DATE]])</f>
        <v>16</v>
      </c>
      <c r="O229" s="3" t="str">
        <f>TEXT(Table3[[#This Row],[DATE]],"mmm")</f>
        <v>Aug</v>
      </c>
      <c r="P229" s="3">
        <f>YEAR(Table3[[#This Row],[DATE]])</f>
        <v>2021</v>
      </c>
    </row>
    <row r="230" spans="1:16" x14ac:dyDescent="0.3">
      <c r="A230" s="6">
        <v>44425</v>
      </c>
      <c r="B230" s="7" t="s">
        <v>1281</v>
      </c>
      <c r="C230" s="9">
        <f t="shared" ca="1" si="6"/>
        <v>15</v>
      </c>
      <c r="D230" s="9" t="s">
        <v>2115</v>
      </c>
      <c r="E230" s="9" t="s">
        <v>2116</v>
      </c>
      <c r="F230" s="10">
        <f t="shared" ca="1" si="7"/>
        <v>5.3742642600410562E-2</v>
      </c>
      <c r="G230" s="3" t="str">
        <f>VLOOKUP(Table3[[#This Row],[PRODUCT ID]],Table1[[PRODUCT]:[SELLING PRICE]],1,FALSE)</f>
        <v>Product229</v>
      </c>
      <c r="H230" s="3" t="str">
        <f>VLOOKUP(Table3[[#This Row],[PRODUCT ID]],Table1[[PRODUCT]:[SELLING PRICE]],2,FALSE)</f>
        <v>Category3</v>
      </c>
      <c r="I230" s="3" t="str">
        <f>VLOOKUP(Table3[[#This Row],[PRODUCT ID]],Table1[[PRODUCT]:[SELLING PRICE]],3,FALSE)</f>
        <v>No</v>
      </c>
      <c r="J230" s="16">
        <f ca="1">VLOOKUP(Table3[[#This Row],[PRODUCT ID]],Table1[[PRODUCT]:[SELLING PRICE]],4,FALSE)</f>
        <v>117</v>
      </c>
      <c r="K230" s="16">
        <f ca="1">VLOOKUP(Table3[[#This Row],[PRODUCT ID]],Table1[[PRODUCT]:[SELLING PRICE]],5,FALSE)</f>
        <v>60.568201258610081</v>
      </c>
      <c r="L230" s="16">
        <f ca="1">J230*Table3[[#This Row],[QUANTITY]]</f>
        <v>1755</v>
      </c>
      <c r="M230" s="16">
        <f ca="1">K230*Table3[[#This Row],[QUANTITY]]*(1-Table3[[#This Row],[DISCOUNT %]])</f>
        <v>859.69659098128284</v>
      </c>
      <c r="N230" s="3">
        <f>DAY(Table3[[#This Row],[DATE]])</f>
        <v>17</v>
      </c>
      <c r="O230" s="3" t="str">
        <f>TEXT(Table3[[#This Row],[DATE]],"mmm")</f>
        <v>Aug</v>
      </c>
      <c r="P230" s="3">
        <f>YEAR(Table3[[#This Row],[DATE]])</f>
        <v>2021</v>
      </c>
    </row>
    <row r="231" spans="1:16" x14ac:dyDescent="0.3">
      <c r="A231" s="6">
        <v>44426</v>
      </c>
      <c r="B231" s="7" t="s">
        <v>1282</v>
      </c>
      <c r="C231" s="9">
        <f t="shared" ca="1" si="6"/>
        <v>14</v>
      </c>
      <c r="D231" s="9" t="s">
        <v>2115</v>
      </c>
      <c r="E231" s="9" t="s">
        <v>2116</v>
      </c>
      <c r="F231" s="10">
        <f t="shared" ca="1" si="7"/>
        <v>2.48269398808207E-2</v>
      </c>
      <c r="G231" s="3" t="str">
        <f>VLOOKUP(Table3[[#This Row],[PRODUCT ID]],Table1[[PRODUCT]:[SELLING PRICE]],1,FALSE)</f>
        <v>Product230</v>
      </c>
      <c r="H231" s="3" t="str">
        <f>VLOOKUP(Table3[[#This Row],[PRODUCT ID]],Table1[[PRODUCT]:[SELLING PRICE]],2,FALSE)</f>
        <v>Category4</v>
      </c>
      <c r="I231" s="3" t="str">
        <f>VLOOKUP(Table3[[#This Row],[PRODUCT ID]],Table1[[PRODUCT]:[SELLING PRICE]],3,FALSE)</f>
        <v>Ft</v>
      </c>
      <c r="J231" s="16">
        <f ca="1">VLOOKUP(Table3[[#This Row],[PRODUCT ID]],Table1[[PRODUCT]:[SELLING PRICE]],4,FALSE)</f>
        <v>250</v>
      </c>
      <c r="K231" s="16">
        <f ca="1">VLOOKUP(Table3[[#This Row],[PRODUCT ID]],Table1[[PRODUCT]:[SELLING PRICE]],5,FALSE)</f>
        <v>157.80955020157347</v>
      </c>
      <c r="L231" s="16">
        <f ca="1">J231*Table3[[#This Row],[QUANTITY]]</f>
        <v>3500</v>
      </c>
      <c r="M231" s="16">
        <f ca="1">K231*Table3[[#This Row],[QUANTITY]]*(1-Table3[[#This Row],[DISCOUNT %]])</f>
        <v>2154.482707805395</v>
      </c>
      <c r="N231" s="3">
        <f>DAY(Table3[[#This Row],[DATE]])</f>
        <v>18</v>
      </c>
      <c r="O231" s="3" t="str">
        <f>TEXT(Table3[[#This Row],[DATE]],"mmm")</f>
        <v>Aug</v>
      </c>
      <c r="P231" s="3">
        <f>YEAR(Table3[[#This Row],[DATE]])</f>
        <v>2021</v>
      </c>
    </row>
    <row r="232" spans="1:16" x14ac:dyDescent="0.3">
      <c r="A232" s="6">
        <v>44427</v>
      </c>
      <c r="B232" s="7" t="s">
        <v>1283</v>
      </c>
      <c r="C232" s="9">
        <f t="shared" ca="1" si="6"/>
        <v>9</v>
      </c>
      <c r="D232" s="9" t="s">
        <v>2116</v>
      </c>
      <c r="E232" s="9" t="s">
        <v>2118</v>
      </c>
      <c r="F232" s="10">
        <f t="shared" ca="1" si="7"/>
        <v>9.8760598438925318E-2</v>
      </c>
      <c r="G232" s="3" t="str">
        <f>VLOOKUP(Table3[[#This Row],[PRODUCT ID]],Table1[[PRODUCT]:[SELLING PRICE]],1,FALSE)</f>
        <v>Product231</v>
      </c>
      <c r="H232" s="3" t="str">
        <f>VLOOKUP(Table3[[#This Row],[PRODUCT ID]],Table1[[PRODUCT]:[SELLING PRICE]],2,FALSE)</f>
        <v>Category5</v>
      </c>
      <c r="I232" s="3" t="str">
        <f>VLOOKUP(Table3[[#This Row],[PRODUCT ID]],Table1[[PRODUCT]:[SELLING PRICE]],3,FALSE)</f>
        <v>No</v>
      </c>
      <c r="J232" s="16">
        <f ca="1">VLOOKUP(Table3[[#This Row],[PRODUCT ID]],Table1[[PRODUCT]:[SELLING PRICE]],4,FALSE)</f>
        <v>28</v>
      </c>
      <c r="K232" s="16">
        <f ca="1">VLOOKUP(Table3[[#This Row],[PRODUCT ID]],Table1[[PRODUCT]:[SELLING PRICE]],5,FALSE)</f>
        <v>110.82988026222691</v>
      </c>
      <c r="L232" s="16">
        <f ca="1">J232*Table3[[#This Row],[QUANTITY]]</f>
        <v>252</v>
      </c>
      <c r="M232" s="16">
        <f ca="1">K232*Table3[[#This Row],[QUANTITY]]*(1-Table3[[#This Row],[DISCOUNT %]])</f>
        <v>898.9582946635345</v>
      </c>
      <c r="N232" s="3">
        <f>DAY(Table3[[#This Row],[DATE]])</f>
        <v>19</v>
      </c>
      <c r="O232" s="3" t="str">
        <f>TEXT(Table3[[#This Row],[DATE]],"mmm")</f>
        <v>Aug</v>
      </c>
      <c r="P232" s="3">
        <f>YEAR(Table3[[#This Row],[DATE]])</f>
        <v>2021</v>
      </c>
    </row>
    <row r="233" spans="1:16" x14ac:dyDescent="0.3">
      <c r="A233" s="6">
        <v>44428</v>
      </c>
      <c r="B233" s="7" t="s">
        <v>1284</v>
      </c>
      <c r="C233" s="9">
        <f t="shared" ca="1" si="6"/>
        <v>7</v>
      </c>
      <c r="D233" s="9" t="s">
        <v>2116</v>
      </c>
      <c r="E233" s="9" t="s">
        <v>2118</v>
      </c>
      <c r="F233" s="10">
        <f t="shared" ca="1" si="7"/>
        <v>3.2943616150276869E-2</v>
      </c>
      <c r="G233" s="3" t="str">
        <f>VLOOKUP(Table3[[#This Row],[PRODUCT ID]],Table1[[PRODUCT]:[SELLING PRICE]],1,FALSE)</f>
        <v>Product232</v>
      </c>
      <c r="H233" s="3" t="str">
        <f>VLOOKUP(Table3[[#This Row],[PRODUCT ID]],Table1[[PRODUCT]:[SELLING PRICE]],2,FALSE)</f>
        <v>Category1</v>
      </c>
      <c r="I233" s="3" t="str">
        <f>VLOOKUP(Table3[[#This Row],[PRODUCT ID]],Table1[[PRODUCT]:[SELLING PRICE]],3,FALSE)</f>
        <v>Kg</v>
      </c>
      <c r="J233" s="16">
        <f ca="1">VLOOKUP(Table3[[#This Row],[PRODUCT ID]],Table1[[PRODUCT]:[SELLING PRICE]],4,FALSE)</f>
        <v>96</v>
      </c>
      <c r="K233" s="16">
        <f ca="1">VLOOKUP(Table3[[#This Row],[PRODUCT ID]],Table1[[PRODUCT]:[SELLING PRICE]],5,FALSE)</f>
        <v>115.18368446114872</v>
      </c>
      <c r="L233" s="16">
        <f ca="1">J233*Table3[[#This Row],[QUANTITY]]</f>
        <v>672</v>
      </c>
      <c r="M233" s="16">
        <f ca="1">K233*Table3[[#This Row],[QUANTITY]]*(1-Table3[[#This Row],[DISCOUNT %]])</f>
        <v>779.72382161440214</v>
      </c>
      <c r="N233" s="3">
        <f>DAY(Table3[[#This Row],[DATE]])</f>
        <v>20</v>
      </c>
      <c r="O233" s="3" t="str">
        <f>TEXT(Table3[[#This Row],[DATE]],"mmm")</f>
        <v>Aug</v>
      </c>
      <c r="P233" s="3">
        <f>YEAR(Table3[[#This Row],[DATE]])</f>
        <v>2021</v>
      </c>
    </row>
    <row r="234" spans="1:16" x14ac:dyDescent="0.3">
      <c r="A234" s="6">
        <v>44429</v>
      </c>
      <c r="B234" s="7" t="s">
        <v>1285</v>
      </c>
      <c r="C234" s="9">
        <f t="shared" ca="1" si="6"/>
        <v>1</v>
      </c>
      <c r="D234" s="9" t="s">
        <v>2116</v>
      </c>
      <c r="E234" s="9" t="s">
        <v>2116</v>
      </c>
      <c r="F234" s="10">
        <f t="shared" ca="1" si="7"/>
        <v>9.7407629848306601E-2</v>
      </c>
      <c r="G234" s="3" t="str">
        <f>VLOOKUP(Table3[[#This Row],[PRODUCT ID]],Table1[[PRODUCT]:[SELLING PRICE]],1,FALSE)</f>
        <v>Product233</v>
      </c>
      <c r="H234" s="3" t="str">
        <f>VLOOKUP(Table3[[#This Row],[PRODUCT ID]],Table1[[PRODUCT]:[SELLING PRICE]],2,FALSE)</f>
        <v>Category2</v>
      </c>
      <c r="I234" s="3" t="str">
        <f>VLOOKUP(Table3[[#This Row],[PRODUCT ID]],Table1[[PRODUCT]:[SELLING PRICE]],3,FALSE)</f>
        <v>Kg</v>
      </c>
      <c r="J234" s="16">
        <f ca="1">VLOOKUP(Table3[[#This Row],[PRODUCT ID]],Table1[[PRODUCT]:[SELLING PRICE]],4,FALSE)</f>
        <v>214</v>
      </c>
      <c r="K234" s="16">
        <f ca="1">VLOOKUP(Table3[[#This Row],[PRODUCT ID]],Table1[[PRODUCT]:[SELLING PRICE]],5,FALSE)</f>
        <v>235.04004624603459</v>
      </c>
      <c r="L234" s="16">
        <f ca="1">J234*Table3[[#This Row],[QUANTITY]]</f>
        <v>214</v>
      </c>
      <c r="M234" s="16">
        <f ca="1">K234*Table3[[#This Row],[QUANTITY]]*(1-Table3[[#This Row],[DISCOUNT %]])</f>
        <v>212.14535242177197</v>
      </c>
      <c r="N234" s="3">
        <f>DAY(Table3[[#This Row],[DATE]])</f>
        <v>21</v>
      </c>
      <c r="O234" s="3" t="str">
        <f>TEXT(Table3[[#This Row],[DATE]],"mmm")</f>
        <v>Aug</v>
      </c>
      <c r="P234" s="3">
        <f>YEAR(Table3[[#This Row],[DATE]])</f>
        <v>2021</v>
      </c>
    </row>
    <row r="235" spans="1:16" x14ac:dyDescent="0.3">
      <c r="A235" s="6">
        <v>44430</v>
      </c>
      <c r="B235" s="7" t="s">
        <v>1286</v>
      </c>
      <c r="C235" s="9">
        <f t="shared" ca="1" si="6"/>
        <v>4</v>
      </c>
      <c r="D235" s="9" t="s">
        <v>2115</v>
      </c>
      <c r="E235" s="9" t="s">
        <v>2116</v>
      </c>
      <c r="F235" s="10">
        <f t="shared" ca="1" si="7"/>
        <v>1.9706766442686E-2</v>
      </c>
      <c r="G235" s="3" t="str">
        <f>VLOOKUP(Table3[[#This Row],[PRODUCT ID]],Table1[[PRODUCT]:[SELLING PRICE]],1,FALSE)</f>
        <v>Product234</v>
      </c>
      <c r="H235" s="3" t="str">
        <f>VLOOKUP(Table3[[#This Row],[PRODUCT ID]],Table1[[PRODUCT]:[SELLING PRICE]],2,FALSE)</f>
        <v>Category3</v>
      </c>
      <c r="I235" s="3" t="str">
        <f>VLOOKUP(Table3[[#This Row],[PRODUCT ID]],Table1[[PRODUCT]:[SELLING PRICE]],3,FALSE)</f>
        <v>Lt</v>
      </c>
      <c r="J235" s="16">
        <f ca="1">VLOOKUP(Table3[[#This Row],[PRODUCT ID]],Table1[[PRODUCT]:[SELLING PRICE]],4,FALSE)</f>
        <v>89</v>
      </c>
      <c r="K235" s="16">
        <f ca="1">VLOOKUP(Table3[[#This Row],[PRODUCT ID]],Table1[[PRODUCT]:[SELLING PRICE]],5,FALSE)</f>
        <v>73.985111590129861</v>
      </c>
      <c r="L235" s="16">
        <f ca="1">J235*Table3[[#This Row],[QUANTITY]]</f>
        <v>356</v>
      </c>
      <c r="M235" s="16">
        <f ca="1">K235*Table3[[#This Row],[QUANTITY]]*(1-Table3[[#This Row],[DISCOUNT %]])</f>
        <v>290.10841710314844</v>
      </c>
      <c r="N235" s="3">
        <f>DAY(Table3[[#This Row],[DATE]])</f>
        <v>22</v>
      </c>
      <c r="O235" s="3" t="str">
        <f>TEXT(Table3[[#This Row],[DATE]],"mmm")</f>
        <v>Aug</v>
      </c>
      <c r="P235" s="3">
        <f>YEAR(Table3[[#This Row],[DATE]])</f>
        <v>2021</v>
      </c>
    </row>
    <row r="236" spans="1:16" x14ac:dyDescent="0.3">
      <c r="A236" s="6">
        <v>44431</v>
      </c>
      <c r="B236" s="7" t="s">
        <v>1287</v>
      </c>
      <c r="C236" s="9">
        <f t="shared" ca="1" si="6"/>
        <v>1</v>
      </c>
      <c r="D236" s="9" t="s">
        <v>2117</v>
      </c>
      <c r="E236" s="9" t="s">
        <v>2116</v>
      </c>
      <c r="F236" s="10">
        <f t="shared" ca="1" si="7"/>
        <v>4.6834642401429073E-2</v>
      </c>
      <c r="G236" s="3" t="str">
        <f>VLOOKUP(Table3[[#This Row],[PRODUCT ID]],Table1[[PRODUCT]:[SELLING PRICE]],1,FALSE)</f>
        <v>Product235</v>
      </c>
      <c r="H236" s="3" t="str">
        <f>VLOOKUP(Table3[[#This Row],[PRODUCT ID]],Table1[[PRODUCT]:[SELLING PRICE]],2,FALSE)</f>
        <v>Category4</v>
      </c>
      <c r="I236" s="3" t="str">
        <f>VLOOKUP(Table3[[#This Row],[PRODUCT ID]],Table1[[PRODUCT]:[SELLING PRICE]],3,FALSE)</f>
        <v>Kg</v>
      </c>
      <c r="J236" s="16">
        <f ca="1">VLOOKUP(Table3[[#This Row],[PRODUCT ID]],Table1[[PRODUCT]:[SELLING PRICE]],4,FALSE)</f>
        <v>93</v>
      </c>
      <c r="K236" s="16">
        <f ca="1">VLOOKUP(Table3[[#This Row],[PRODUCT ID]],Table1[[PRODUCT]:[SELLING PRICE]],5,FALSE)</f>
        <v>26.841050390844405</v>
      </c>
      <c r="L236" s="16">
        <f ca="1">J236*Table3[[#This Row],[QUANTITY]]</f>
        <v>93</v>
      </c>
      <c r="M236" s="16">
        <f ca="1">K236*Table3[[#This Row],[QUANTITY]]*(1-Table3[[#This Row],[DISCOUNT %]])</f>
        <v>25.583959394110469</v>
      </c>
      <c r="N236" s="3">
        <f>DAY(Table3[[#This Row],[DATE]])</f>
        <v>23</v>
      </c>
      <c r="O236" s="3" t="str">
        <f>TEXT(Table3[[#This Row],[DATE]],"mmm")</f>
        <v>Aug</v>
      </c>
      <c r="P236" s="3">
        <f>YEAR(Table3[[#This Row],[DATE]])</f>
        <v>2021</v>
      </c>
    </row>
    <row r="237" spans="1:16" x14ac:dyDescent="0.3">
      <c r="A237" s="6">
        <v>44432</v>
      </c>
      <c r="B237" s="7" t="s">
        <v>1288</v>
      </c>
      <c r="C237" s="9">
        <f t="shared" ca="1" si="6"/>
        <v>5</v>
      </c>
      <c r="D237" s="9" t="s">
        <v>2117</v>
      </c>
      <c r="E237" s="9" t="s">
        <v>2116</v>
      </c>
      <c r="F237" s="10">
        <f t="shared" ca="1" si="7"/>
        <v>5.0266894977682254E-2</v>
      </c>
      <c r="G237" s="3" t="str">
        <f>VLOOKUP(Table3[[#This Row],[PRODUCT ID]],Table1[[PRODUCT]:[SELLING PRICE]],1,FALSE)</f>
        <v>Product236</v>
      </c>
      <c r="H237" s="3" t="str">
        <f>VLOOKUP(Table3[[#This Row],[PRODUCT ID]],Table1[[PRODUCT]:[SELLING PRICE]],2,FALSE)</f>
        <v>Category5</v>
      </c>
      <c r="I237" s="3" t="str">
        <f>VLOOKUP(Table3[[#This Row],[PRODUCT ID]],Table1[[PRODUCT]:[SELLING PRICE]],3,FALSE)</f>
        <v>Lt</v>
      </c>
      <c r="J237" s="16">
        <f ca="1">VLOOKUP(Table3[[#This Row],[PRODUCT ID]],Table1[[PRODUCT]:[SELLING PRICE]],4,FALSE)</f>
        <v>224</v>
      </c>
      <c r="K237" s="16">
        <f ca="1">VLOOKUP(Table3[[#This Row],[PRODUCT ID]],Table1[[PRODUCT]:[SELLING PRICE]],5,FALSE)</f>
        <v>48.967723016722942</v>
      </c>
      <c r="L237" s="16">
        <f ca="1">J237*Table3[[#This Row],[QUANTITY]]</f>
        <v>1120</v>
      </c>
      <c r="M237" s="16">
        <f ca="1">K237*Table3[[#This Row],[QUANTITY]]*(1-Table3[[#This Row],[DISCOUNT %]])</f>
        <v>232.53133813272549</v>
      </c>
      <c r="N237" s="3">
        <f>DAY(Table3[[#This Row],[DATE]])</f>
        <v>24</v>
      </c>
      <c r="O237" s="3" t="str">
        <f>TEXT(Table3[[#This Row],[DATE]],"mmm")</f>
        <v>Aug</v>
      </c>
      <c r="P237" s="3">
        <f>YEAR(Table3[[#This Row],[DATE]])</f>
        <v>2021</v>
      </c>
    </row>
    <row r="238" spans="1:16" x14ac:dyDescent="0.3">
      <c r="A238" s="6">
        <v>44433</v>
      </c>
      <c r="B238" s="7" t="s">
        <v>1289</v>
      </c>
      <c r="C238" s="9">
        <f t="shared" ca="1" si="6"/>
        <v>3</v>
      </c>
      <c r="D238" s="9" t="s">
        <v>2116</v>
      </c>
      <c r="E238" s="9" t="s">
        <v>2118</v>
      </c>
      <c r="F238" s="10">
        <f t="shared" ca="1" si="7"/>
        <v>5.8379881728767291E-3</v>
      </c>
      <c r="G238" s="3" t="str">
        <f>VLOOKUP(Table3[[#This Row],[PRODUCT ID]],Table1[[PRODUCT]:[SELLING PRICE]],1,FALSE)</f>
        <v>Product237</v>
      </c>
      <c r="H238" s="3" t="str">
        <f>VLOOKUP(Table3[[#This Row],[PRODUCT ID]],Table1[[PRODUCT]:[SELLING PRICE]],2,FALSE)</f>
        <v>Category1</v>
      </c>
      <c r="I238" s="3" t="str">
        <f>VLOOKUP(Table3[[#This Row],[PRODUCT ID]],Table1[[PRODUCT]:[SELLING PRICE]],3,FALSE)</f>
        <v>Ft</v>
      </c>
      <c r="J238" s="16">
        <f ca="1">VLOOKUP(Table3[[#This Row],[PRODUCT ID]],Table1[[PRODUCT]:[SELLING PRICE]],4,FALSE)</f>
        <v>5</v>
      </c>
      <c r="K238" s="16">
        <f ca="1">VLOOKUP(Table3[[#This Row],[PRODUCT ID]],Table1[[PRODUCT]:[SELLING PRICE]],5,FALSE)</f>
        <v>27.359819223576306</v>
      </c>
      <c r="L238" s="16">
        <f ca="1">J238*Table3[[#This Row],[QUANTITY]]</f>
        <v>15</v>
      </c>
      <c r="M238" s="16">
        <f ca="1">K238*Table3[[#This Row],[QUANTITY]]*(1-Table3[[#This Row],[DISCOUNT %]])</f>
        <v>81.600278767611059</v>
      </c>
      <c r="N238" s="3">
        <f>DAY(Table3[[#This Row],[DATE]])</f>
        <v>25</v>
      </c>
      <c r="O238" s="3" t="str">
        <f>TEXT(Table3[[#This Row],[DATE]],"mmm")</f>
        <v>Aug</v>
      </c>
      <c r="P238" s="3">
        <f>YEAR(Table3[[#This Row],[DATE]])</f>
        <v>2021</v>
      </c>
    </row>
    <row r="239" spans="1:16" x14ac:dyDescent="0.3">
      <c r="A239" s="6">
        <v>44434</v>
      </c>
      <c r="B239" s="7" t="s">
        <v>1290</v>
      </c>
      <c r="C239" s="9">
        <f t="shared" ca="1" si="6"/>
        <v>7</v>
      </c>
      <c r="D239" s="9" t="s">
        <v>2116</v>
      </c>
      <c r="E239" s="9" t="s">
        <v>2116</v>
      </c>
      <c r="F239" s="10">
        <f t="shared" ca="1" si="7"/>
        <v>1.749566847021844E-2</v>
      </c>
      <c r="G239" s="3" t="str">
        <f>VLOOKUP(Table3[[#This Row],[PRODUCT ID]],Table1[[PRODUCT]:[SELLING PRICE]],1,FALSE)</f>
        <v>Product238</v>
      </c>
      <c r="H239" s="3" t="str">
        <f>VLOOKUP(Table3[[#This Row],[PRODUCT ID]],Table1[[PRODUCT]:[SELLING PRICE]],2,FALSE)</f>
        <v>Category2</v>
      </c>
      <c r="I239" s="3" t="str">
        <f>VLOOKUP(Table3[[#This Row],[PRODUCT ID]],Table1[[PRODUCT]:[SELLING PRICE]],3,FALSE)</f>
        <v>Kg</v>
      </c>
      <c r="J239" s="16">
        <f ca="1">VLOOKUP(Table3[[#This Row],[PRODUCT ID]],Table1[[PRODUCT]:[SELLING PRICE]],4,FALSE)</f>
        <v>49</v>
      </c>
      <c r="K239" s="16">
        <f ca="1">VLOOKUP(Table3[[#This Row],[PRODUCT ID]],Table1[[PRODUCT]:[SELLING PRICE]],5,FALSE)</f>
        <v>90.007431994296837</v>
      </c>
      <c r="L239" s="16">
        <f ca="1">J239*Table3[[#This Row],[QUANTITY]]</f>
        <v>343</v>
      </c>
      <c r="M239" s="16">
        <f ca="1">K239*Table3[[#This Row],[QUANTITY]]*(1-Table3[[#This Row],[DISCOUNT %]])</f>
        <v>619.02884262988221</v>
      </c>
      <c r="N239" s="3">
        <f>DAY(Table3[[#This Row],[DATE]])</f>
        <v>26</v>
      </c>
      <c r="O239" s="3" t="str">
        <f>TEXT(Table3[[#This Row],[DATE]],"mmm")</f>
        <v>Aug</v>
      </c>
      <c r="P239" s="3">
        <f>YEAR(Table3[[#This Row],[DATE]])</f>
        <v>2021</v>
      </c>
    </row>
    <row r="240" spans="1:16" x14ac:dyDescent="0.3">
      <c r="A240" s="6">
        <v>44435</v>
      </c>
      <c r="B240" s="7" t="s">
        <v>1291</v>
      </c>
      <c r="C240" s="9">
        <f t="shared" ca="1" si="6"/>
        <v>8</v>
      </c>
      <c r="D240" s="9" t="s">
        <v>2116</v>
      </c>
      <c r="E240" s="9" t="s">
        <v>2116</v>
      </c>
      <c r="F240" s="10">
        <f t="shared" ca="1" si="7"/>
        <v>2.0648359806920481E-3</v>
      </c>
      <c r="G240" s="3" t="str">
        <f>VLOOKUP(Table3[[#This Row],[PRODUCT ID]],Table1[[PRODUCT]:[SELLING PRICE]],1,FALSE)</f>
        <v>Product239</v>
      </c>
      <c r="H240" s="3" t="str">
        <f>VLOOKUP(Table3[[#This Row],[PRODUCT ID]],Table1[[PRODUCT]:[SELLING PRICE]],2,FALSE)</f>
        <v>Category3</v>
      </c>
      <c r="I240" s="3" t="str">
        <f>VLOOKUP(Table3[[#This Row],[PRODUCT ID]],Table1[[PRODUCT]:[SELLING PRICE]],3,FALSE)</f>
        <v>No</v>
      </c>
      <c r="J240" s="16">
        <f ca="1">VLOOKUP(Table3[[#This Row],[PRODUCT ID]],Table1[[PRODUCT]:[SELLING PRICE]],4,FALSE)</f>
        <v>120</v>
      </c>
      <c r="K240" s="16">
        <f ca="1">VLOOKUP(Table3[[#This Row],[PRODUCT ID]],Table1[[PRODUCT]:[SELLING PRICE]],5,FALSE)</f>
        <v>236.22128110743947</v>
      </c>
      <c r="L240" s="16">
        <f ca="1">J240*Table3[[#This Row],[QUANTITY]]</f>
        <v>960</v>
      </c>
      <c r="M240" s="16">
        <f ca="1">K240*Table3[[#This Row],[QUANTITY]]*(1-Table3[[#This Row],[DISCOUNT %]])</f>
        <v>1885.8681832544291</v>
      </c>
      <c r="N240" s="3">
        <f>DAY(Table3[[#This Row],[DATE]])</f>
        <v>27</v>
      </c>
      <c r="O240" s="3" t="str">
        <f>TEXT(Table3[[#This Row],[DATE]],"mmm")</f>
        <v>Aug</v>
      </c>
      <c r="P240" s="3">
        <f>YEAR(Table3[[#This Row],[DATE]])</f>
        <v>2021</v>
      </c>
    </row>
    <row r="241" spans="1:16" x14ac:dyDescent="0.3">
      <c r="A241" s="6">
        <v>44436</v>
      </c>
      <c r="B241" s="7" t="s">
        <v>1292</v>
      </c>
      <c r="C241" s="9">
        <f t="shared" ca="1" si="6"/>
        <v>11</v>
      </c>
      <c r="D241" s="9" t="s">
        <v>2116</v>
      </c>
      <c r="E241" s="9" t="s">
        <v>2116</v>
      </c>
      <c r="F241" s="10">
        <f t="shared" ca="1" si="7"/>
        <v>6.3962506522490803E-3</v>
      </c>
      <c r="G241" s="3" t="str">
        <f>VLOOKUP(Table3[[#This Row],[PRODUCT ID]],Table1[[PRODUCT]:[SELLING PRICE]],1,FALSE)</f>
        <v>Product240</v>
      </c>
      <c r="H241" s="3" t="str">
        <f>VLOOKUP(Table3[[#This Row],[PRODUCT ID]],Table1[[PRODUCT]:[SELLING PRICE]],2,FALSE)</f>
        <v>Category4</v>
      </c>
      <c r="I241" s="3" t="str">
        <f>VLOOKUP(Table3[[#This Row],[PRODUCT ID]],Table1[[PRODUCT]:[SELLING PRICE]],3,FALSE)</f>
        <v>No</v>
      </c>
      <c r="J241" s="16">
        <f ca="1">VLOOKUP(Table3[[#This Row],[PRODUCT ID]],Table1[[PRODUCT]:[SELLING PRICE]],4,FALSE)</f>
        <v>89</v>
      </c>
      <c r="K241" s="16">
        <f ca="1">VLOOKUP(Table3[[#This Row],[PRODUCT ID]],Table1[[PRODUCT]:[SELLING PRICE]],5,FALSE)</f>
        <v>190.58845642520004</v>
      </c>
      <c r="L241" s="16">
        <f ca="1">J241*Table3[[#This Row],[QUANTITY]]</f>
        <v>979</v>
      </c>
      <c r="M241" s="16">
        <f ca="1">K241*Table3[[#This Row],[QUANTITY]]*(1-Table3[[#This Row],[DISCOUNT %]])</f>
        <v>2083.0634537512715</v>
      </c>
      <c r="N241" s="3">
        <f>DAY(Table3[[#This Row],[DATE]])</f>
        <v>28</v>
      </c>
      <c r="O241" s="3" t="str">
        <f>TEXT(Table3[[#This Row],[DATE]],"mmm")</f>
        <v>Aug</v>
      </c>
      <c r="P241" s="3">
        <f>YEAR(Table3[[#This Row],[DATE]])</f>
        <v>2021</v>
      </c>
    </row>
    <row r="242" spans="1:16" x14ac:dyDescent="0.3">
      <c r="A242" s="6">
        <v>44437</v>
      </c>
      <c r="B242" s="7" t="s">
        <v>1293</v>
      </c>
      <c r="C242" s="9">
        <f t="shared" ca="1" si="6"/>
        <v>3</v>
      </c>
      <c r="D242" s="9" t="s">
        <v>2115</v>
      </c>
      <c r="E242" s="9" t="s">
        <v>2116</v>
      </c>
      <c r="F242" s="10">
        <f t="shared" ca="1" si="7"/>
        <v>8.0959649162815228E-2</v>
      </c>
      <c r="G242" s="3" t="str">
        <f>VLOOKUP(Table3[[#This Row],[PRODUCT ID]],Table1[[PRODUCT]:[SELLING PRICE]],1,FALSE)</f>
        <v>Product241</v>
      </c>
      <c r="H242" s="3" t="str">
        <f>VLOOKUP(Table3[[#This Row],[PRODUCT ID]],Table1[[PRODUCT]:[SELLING PRICE]],2,FALSE)</f>
        <v>Category1</v>
      </c>
      <c r="I242" s="3" t="str">
        <f>VLOOKUP(Table3[[#This Row],[PRODUCT ID]],Table1[[PRODUCT]:[SELLING PRICE]],3,FALSE)</f>
        <v>Ft</v>
      </c>
      <c r="J242" s="16">
        <f ca="1">VLOOKUP(Table3[[#This Row],[PRODUCT ID]],Table1[[PRODUCT]:[SELLING PRICE]],4,FALSE)</f>
        <v>87</v>
      </c>
      <c r="K242" s="16">
        <f ca="1">VLOOKUP(Table3[[#This Row],[PRODUCT ID]],Table1[[PRODUCT]:[SELLING PRICE]],5,FALSE)</f>
        <v>182.38837968738898</v>
      </c>
      <c r="L242" s="16">
        <f ca="1">J242*Table3[[#This Row],[QUANTITY]]</f>
        <v>261</v>
      </c>
      <c r="M242" s="16">
        <f ca="1">K242*Table3[[#This Row],[QUANTITY]]*(1-Table3[[#This Row],[DISCOUNT %]])</f>
        <v>502.86684136957081</v>
      </c>
      <c r="N242" s="3">
        <f>DAY(Table3[[#This Row],[DATE]])</f>
        <v>29</v>
      </c>
      <c r="O242" s="3" t="str">
        <f>TEXT(Table3[[#This Row],[DATE]],"mmm")</f>
        <v>Aug</v>
      </c>
      <c r="P242" s="3">
        <f>YEAR(Table3[[#This Row],[DATE]])</f>
        <v>2021</v>
      </c>
    </row>
    <row r="243" spans="1:16" x14ac:dyDescent="0.3">
      <c r="A243" s="6">
        <v>44438</v>
      </c>
      <c r="B243" s="7" t="s">
        <v>1294</v>
      </c>
      <c r="C243" s="9">
        <f t="shared" ca="1" si="6"/>
        <v>15</v>
      </c>
      <c r="D243" s="9" t="s">
        <v>2116</v>
      </c>
      <c r="E243" s="9" t="s">
        <v>2116</v>
      </c>
      <c r="F243" s="10">
        <f t="shared" ca="1" si="7"/>
        <v>4.3759096570545268E-2</v>
      </c>
      <c r="G243" s="3" t="str">
        <f>VLOOKUP(Table3[[#This Row],[PRODUCT ID]],Table1[[PRODUCT]:[SELLING PRICE]],1,FALSE)</f>
        <v>Product242</v>
      </c>
      <c r="H243" s="3" t="str">
        <f>VLOOKUP(Table3[[#This Row],[PRODUCT ID]],Table1[[PRODUCT]:[SELLING PRICE]],2,FALSE)</f>
        <v>Category2</v>
      </c>
      <c r="I243" s="3" t="str">
        <f>VLOOKUP(Table3[[#This Row],[PRODUCT ID]],Table1[[PRODUCT]:[SELLING PRICE]],3,FALSE)</f>
        <v>No</v>
      </c>
      <c r="J243" s="16">
        <f ca="1">VLOOKUP(Table3[[#This Row],[PRODUCT ID]],Table1[[PRODUCT]:[SELLING PRICE]],4,FALSE)</f>
        <v>149</v>
      </c>
      <c r="K243" s="16">
        <f ca="1">VLOOKUP(Table3[[#This Row],[PRODUCT ID]],Table1[[PRODUCT]:[SELLING PRICE]],5,FALSE)</f>
        <v>154.86858462055704</v>
      </c>
      <c r="L243" s="16">
        <f ca="1">J243*Table3[[#This Row],[QUANTITY]]</f>
        <v>2235</v>
      </c>
      <c r="M243" s="16">
        <f ca="1">K243*Table3[[#This Row],[QUANTITY]]*(1-Table3[[#This Row],[DISCOUNT %]])</f>
        <v>2221.3751290560363</v>
      </c>
      <c r="N243" s="3">
        <f>DAY(Table3[[#This Row],[DATE]])</f>
        <v>30</v>
      </c>
      <c r="O243" s="3" t="str">
        <f>TEXT(Table3[[#This Row],[DATE]],"mmm")</f>
        <v>Aug</v>
      </c>
      <c r="P243" s="3">
        <f>YEAR(Table3[[#This Row],[DATE]])</f>
        <v>2021</v>
      </c>
    </row>
    <row r="244" spans="1:16" x14ac:dyDescent="0.3">
      <c r="A244" s="6">
        <v>44439</v>
      </c>
      <c r="B244" s="7" t="s">
        <v>1295</v>
      </c>
      <c r="C244" s="9">
        <f t="shared" ca="1" si="6"/>
        <v>2</v>
      </c>
      <c r="D244" s="9" t="s">
        <v>2117</v>
      </c>
      <c r="E244" s="9" t="s">
        <v>2118</v>
      </c>
      <c r="F244" s="10">
        <f t="shared" ca="1" si="7"/>
        <v>5.1833555784789855E-2</v>
      </c>
      <c r="G244" s="3" t="str">
        <f>VLOOKUP(Table3[[#This Row],[PRODUCT ID]],Table1[[PRODUCT]:[SELLING PRICE]],1,FALSE)</f>
        <v>Product243</v>
      </c>
      <c r="H244" s="3" t="str">
        <f>VLOOKUP(Table3[[#This Row],[PRODUCT ID]],Table1[[PRODUCT]:[SELLING PRICE]],2,FALSE)</f>
        <v>Category3</v>
      </c>
      <c r="I244" s="3" t="str">
        <f>VLOOKUP(Table3[[#This Row],[PRODUCT ID]],Table1[[PRODUCT]:[SELLING PRICE]],3,FALSE)</f>
        <v>Kg</v>
      </c>
      <c r="J244" s="16">
        <f ca="1">VLOOKUP(Table3[[#This Row],[PRODUCT ID]],Table1[[PRODUCT]:[SELLING PRICE]],4,FALSE)</f>
        <v>14</v>
      </c>
      <c r="K244" s="16">
        <f ca="1">VLOOKUP(Table3[[#This Row],[PRODUCT ID]],Table1[[PRODUCT]:[SELLING PRICE]],5,FALSE)</f>
        <v>95.932662895707338</v>
      </c>
      <c r="L244" s="16">
        <f ca="1">J244*Table3[[#This Row],[QUANTITY]]</f>
        <v>28</v>
      </c>
      <c r="M244" s="16">
        <f ca="1">K244*Table3[[#This Row],[QUANTITY]]*(1-Table3[[#This Row],[DISCOUNT %]])</f>
        <v>181.9202637238385</v>
      </c>
      <c r="N244" s="3">
        <f>DAY(Table3[[#This Row],[DATE]])</f>
        <v>31</v>
      </c>
      <c r="O244" s="3" t="str">
        <f>TEXT(Table3[[#This Row],[DATE]],"mmm")</f>
        <v>Aug</v>
      </c>
      <c r="P244" s="3">
        <f>YEAR(Table3[[#This Row],[DATE]])</f>
        <v>2021</v>
      </c>
    </row>
    <row r="245" spans="1:16" x14ac:dyDescent="0.3">
      <c r="A245" s="6">
        <v>44440</v>
      </c>
      <c r="B245" s="7" t="s">
        <v>1296</v>
      </c>
      <c r="C245" s="9">
        <f t="shared" ca="1" si="6"/>
        <v>1</v>
      </c>
      <c r="D245" s="9" t="s">
        <v>2115</v>
      </c>
      <c r="E245" s="9" t="s">
        <v>2118</v>
      </c>
      <c r="F245" s="10">
        <f t="shared" ca="1" si="7"/>
        <v>5.2899531759712508E-2</v>
      </c>
      <c r="G245" s="3" t="str">
        <f>VLOOKUP(Table3[[#This Row],[PRODUCT ID]],Table1[[PRODUCT]:[SELLING PRICE]],1,FALSE)</f>
        <v>Product244</v>
      </c>
      <c r="H245" s="3" t="str">
        <f>VLOOKUP(Table3[[#This Row],[PRODUCT ID]],Table1[[PRODUCT]:[SELLING PRICE]],2,FALSE)</f>
        <v>Category4</v>
      </c>
      <c r="I245" s="3" t="str">
        <f>VLOOKUP(Table3[[#This Row],[PRODUCT ID]],Table1[[PRODUCT]:[SELLING PRICE]],3,FALSE)</f>
        <v>Kg</v>
      </c>
      <c r="J245" s="16">
        <f ca="1">VLOOKUP(Table3[[#This Row],[PRODUCT ID]],Table1[[PRODUCT]:[SELLING PRICE]],4,FALSE)</f>
        <v>133</v>
      </c>
      <c r="K245" s="16">
        <f ca="1">VLOOKUP(Table3[[#This Row],[PRODUCT ID]],Table1[[PRODUCT]:[SELLING PRICE]],5,FALSE)</f>
        <v>69.135084027288542</v>
      </c>
      <c r="L245" s="16">
        <f ca="1">J245*Table3[[#This Row],[QUANTITY]]</f>
        <v>133</v>
      </c>
      <c r="M245" s="16">
        <f ca="1">K245*Table3[[#This Row],[QUANTITY]]*(1-Table3[[#This Row],[DISCOUNT %]])</f>
        <v>65.477870454076594</v>
      </c>
      <c r="N245" s="3">
        <f>DAY(Table3[[#This Row],[DATE]])</f>
        <v>1</v>
      </c>
      <c r="O245" s="3" t="str">
        <f>TEXT(Table3[[#This Row],[DATE]],"mmm")</f>
        <v>Sep</v>
      </c>
      <c r="P245" s="3">
        <f>YEAR(Table3[[#This Row],[DATE]])</f>
        <v>2021</v>
      </c>
    </row>
    <row r="246" spans="1:16" x14ac:dyDescent="0.3">
      <c r="A246" s="6">
        <v>44441</v>
      </c>
      <c r="B246" s="7" t="s">
        <v>1297</v>
      </c>
      <c r="C246" s="9">
        <f t="shared" ca="1" si="6"/>
        <v>3</v>
      </c>
      <c r="D246" s="9" t="s">
        <v>2115</v>
      </c>
      <c r="E246" s="9" t="s">
        <v>2116</v>
      </c>
      <c r="F246" s="10">
        <f t="shared" ca="1" si="7"/>
        <v>5.7226738631078466E-2</v>
      </c>
      <c r="G246" s="3" t="str">
        <f>VLOOKUP(Table3[[#This Row],[PRODUCT ID]],Table1[[PRODUCT]:[SELLING PRICE]],1,FALSE)</f>
        <v>Product245</v>
      </c>
      <c r="H246" s="3" t="str">
        <f>VLOOKUP(Table3[[#This Row],[PRODUCT ID]],Table1[[PRODUCT]:[SELLING PRICE]],2,FALSE)</f>
        <v>Category5</v>
      </c>
      <c r="I246" s="3" t="str">
        <f>VLOOKUP(Table3[[#This Row],[PRODUCT ID]],Table1[[PRODUCT]:[SELLING PRICE]],3,FALSE)</f>
        <v>Lt</v>
      </c>
      <c r="J246" s="16">
        <f ca="1">VLOOKUP(Table3[[#This Row],[PRODUCT ID]],Table1[[PRODUCT]:[SELLING PRICE]],4,FALSE)</f>
        <v>11</v>
      </c>
      <c r="K246" s="16">
        <f ca="1">VLOOKUP(Table3[[#This Row],[PRODUCT ID]],Table1[[PRODUCT]:[SELLING PRICE]],5,FALSE)</f>
        <v>248.60363626688635</v>
      </c>
      <c r="L246" s="16">
        <f ca="1">J246*Table3[[#This Row],[QUANTITY]]</f>
        <v>33</v>
      </c>
      <c r="M246" s="16">
        <f ca="1">K246*Table3[[#This Row],[QUANTITY]]*(1-Table3[[#This Row],[DISCOUNT %]])</f>
        <v>703.13058285451655</v>
      </c>
      <c r="N246" s="3">
        <f>DAY(Table3[[#This Row],[DATE]])</f>
        <v>2</v>
      </c>
      <c r="O246" s="3" t="str">
        <f>TEXT(Table3[[#This Row],[DATE]],"mmm")</f>
        <v>Sep</v>
      </c>
      <c r="P246" s="3">
        <f>YEAR(Table3[[#This Row],[DATE]])</f>
        <v>2021</v>
      </c>
    </row>
    <row r="247" spans="1:16" x14ac:dyDescent="0.3">
      <c r="A247" s="6">
        <v>44442</v>
      </c>
      <c r="B247" s="7" t="s">
        <v>1298</v>
      </c>
      <c r="C247" s="9">
        <f t="shared" ca="1" si="6"/>
        <v>15</v>
      </c>
      <c r="D247" s="9" t="s">
        <v>2115</v>
      </c>
      <c r="E247" s="9" t="s">
        <v>2116</v>
      </c>
      <c r="F247" s="10">
        <f t="shared" ca="1" si="7"/>
        <v>5.7925436312724711E-2</v>
      </c>
      <c r="G247" s="3" t="str">
        <f>VLOOKUP(Table3[[#This Row],[PRODUCT ID]],Table1[[PRODUCT]:[SELLING PRICE]],1,FALSE)</f>
        <v>Product246</v>
      </c>
      <c r="H247" s="3" t="str">
        <f>VLOOKUP(Table3[[#This Row],[PRODUCT ID]],Table1[[PRODUCT]:[SELLING PRICE]],2,FALSE)</f>
        <v>Category1</v>
      </c>
      <c r="I247" s="3" t="str">
        <f>VLOOKUP(Table3[[#This Row],[PRODUCT ID]],Table1[[PRODUCT]:[SELLING PRICE]],3,FALSE)</f>
        <v>Kg</v>
      </c>
      <c r="J247" s="16">
        <f ca="1">VLOOKUP(Table3[[#This Row],[PRODUCT ID]],Table1[[PRODUCT]:[SELLING PRICE]],4,FALSE)</f>
        <v>235</v>
      </c>
      <c r="K247" s="16">
        <f ca="1">VLOOKUP(Table3[[#This Row],[PRODUCT ID]],Table1[[PRODUCT]:[SELLING PRICE]],5,FALSE)</f>
        <v>222.40822942200907</v>
      </c>
      <c r="L247" s="16">
        <f ca="1">J247*Table3[[#This Row],[QUANTITY]]</f>
        <v>3525</v>
      </c>
      <c r="M247" s="16">
        <f ca="1">K247*Table3[[#This Row],[QUANTITY]]*(1-Table3[[#This Row],[DISCOUNT %]])</f>
        <v>3142.8770353979794</v>
      </c>
      <c r="N247" s="3">
        <f>DAY(Table3[[#This Row],[DATE]])</f>
        <v>3</v>
      </c>
      <c r="O247" s="3" t="str">
        <f>TEXT(Table3[[#This Row],[DATE]],"mmm")</f>
        <v>Sep</v>
      </c>
      <c r="P247" s="3">
        <f>YEAR(Table3[[#This Row],[DATE]])</f>
        <v>2021</v>
      </c>
    </row>
    <row r="248" spans="1:16" x14ac:dyDescent="0.3">
      <c r="A248" s="6">
        <v>44443</v>
      </c>
      <c r="B248" s="7" t="s">
        <v>1299</v>
      </c>
      <c r="C248" s="9">
        <f t="shared" ca="1" si="6"/>
        <v>8</v>
      </c>
      <c r="D248" s="9" t="s">
        <v>2116</v>
      </c>
      <c r="E248" s="9" t="s">
        <v>2116</v>
      </c>
      <c r="F248" s="10">
        <f t="shared" ca="1" si="7"/>
        <v>1.920869873889124E-2</v>
      </c>
      <c r="G248" s="3" t="str">
        <f>VLOOKUP(Table3[[#This Row],[PRODUCT ID]],Table1[[PRODUCT]:[SELLING PRICE]],1,FALSE)</f>
        <v>Product247</v>
      </c>
      <c r="H248" s="3" t="str">
        <f>VLOOKUP(Table3[[#This Row],[PRODUCT ID]],Table1[[PRODUCT]:[SELLING PRICE]],2,FALSE)</f>
        <v>Category2</v>
      </c>
      <c r="I248" s="3" t="str">
        <f>VLOOKUP(Table3[[#This Row],[PRODUCT ID]],Table1[[PRODUCT]:[SELLING PRICE]],3,FALSE)</f>
        <v>Lt</v>
      </c>
      <c r="J248" s="16">
        <f ca="1">VLOOKUP(Table3[[#This Row],[PRODUCT ID]],Table1[[PRODUCT]:[SELLING PRICE]],4,FALSE)</f>
        <v>114</v>
      </c>
      <c r="K248" s="16">
        <f ca="1">VLOOKUP(Table3[[#This Row],[PRODUCT ID]],Table1[[PRODUCT]:[SELLING PRICE]],5,FALSE)</f>
        <v>175.72461935831001</v>
      </c>
      <c r="L248" s="16">
        <f ca="1">J248*Table3[[#This Row],[QUANTITY]]</f>
        <v>912</v>
      </c>
      <c r="M248" s="16">
        <f ca="1">K248*Table3[[#This Row],[QUANTITY]]*(1-Table3[[#This Row],[DISCOUNT %]])</f>
        <v>1378.7934246723992</v>
      </c>
      <c r="N248" s="3">
        <f>DAY(Table3[[#This Row],[DATE]])</f>
        <v>4</v>
      </c>
      <c r="O248" s="3" t="str">
        <f>TEXT(Table3[[#This Row],[DATE]],"mmm")</f>
        <v>Sep</v>
      </c>
      <c r="P248" s="3">
        <f>YEAR(Table3[[#This Row],[DATE]])</f>
        <v>2021</v>
      </c>
    </row>
    <row r="249" spans="1:16" x14ac:dyDescent="0.3">
      <c r="A249" s="6">
        <v>44444</v>
      </c>
      <c r="B249" s="7" t="s">
        <v>1300</v>
      </c>
      <c r="C249" s="9">
        <f t="shared" ca="1" si="6"/>
        <v>14</v>
      </c>
      <c r="D249" s="9" t="s">
        <v>2116</v>
      </c>
      <c r="E249" s="9" t="s">
        <v>2116</v>
      </c>
      <c r="F249" s="10">
        <f t="shared" ca="1" si="7"/>
        <v>8.599114013882686E-2</v>
      </c>
      <c r="G249" s="3" t="str">
        <f>VLOOKUP(Table3[[#This Row],[PRODUCT ID]],Table1[[PRODUCT]:[SELLING PRICE]],1,FALSE)</f>
        <v>Product248</v>
      </c>
      <c r="H249" s="3" t="str">
        <f>VLOOKUP(Table3[[#This Row],[PRODUCT ID]],Table1[[PRODUCT]:[SELLING PRICE]],2,FALSE)</f>
        <v>Category3</v>
      </c>
      <c r="I249" s="3" t="str">
        <f>VLOOKUP(Table3[[#This Row],[PRODUCT ID]],Table1[[PRODUCT]:[SELLING PRICE]],3,FALSE)</f>
        <v>Ft</v>
      </c>
      <c r="J249" s="16">
        <f ca="1">VLOOKUP(Table3[[#This Row],[PRODUCT ID]],Table1[[PRODUCT]:[SELLING PRICE]],4,FALSE)</f>
        <v>169</v>
      </c>
      <c r="K249" s="16">
        <f ca="1">VLOOKUP(Table3[[#This Row],[PRODUCT ID]],Table1[[PRODUCT]:[SELLING PRICE]],5,FALSE)</f>
        <v>261.31957504359821</v>
      </c>
      <c r="L249" s="16">
        <f ca="1">J249*Table3[[#This Row],[QUANTITY]]</f>
        <v>2366</v>
      </c>
      <c r="M249" s="16">
        <f ca="1">K249*Table3[[#This Row],[QUANTITY]]*(1-Table3[[#This Row],[DISCOUNT %]])</f>
        <v>3343.8776958300764</v>
      </c>
      <c r="N249" s="3">
        <f>DAY(Table3[[#This Row],[DATE]])</f>
        <v>5</v>
      </c>
      <c r="O249" s="3" t="str">
        <f>TEXT(Table3[[#This Row],[DATE]],"mmm")</f>
        <v>Sep</v>
      </c>
      <c r="P249" s="3">
        <f>YEAR(Table3[[#This Row],[DATE]])</f>
        <v>2021</v>
      </c>
    </row>
    <row r="250" spans="1:16" x14ac:dyDescent="0.3">
      <c r="A250" s="6">
        <v>44445</v>
      </c>
      <c r="B250" s="7" t="s">
        <v>1301</v>
      </c>
      <c r="C250" s="9">
        <f t="shared" ca="1" si="6"/>
        <v>12</v>
      </c>
      <c r="D250" s="9" t="s">
        <v>2116</v>
      </c>
      <c r="E250" s="9" t="s">
        <v>2118</v>
      </c>
      <c r="F250" s="10">
        <f t="shared" ca="1" si="7"/>
        <v>2.3332541045320732E-2</v>
      </c>
      <c r="G250" s="3" t="str">
        <f>VLOOKUP(Table3[[#This Row],[PRODUCT ID]],Table1[[PRODUCT]:[SELLING PRICE]],1,FALSE)</f>
        <v>Product249</v>
      </c>
      <c r="H250" s="3" t="str">
        <f>VLOOKUP(Table3[[#This Row],[PRODUCT ID]],Table1[[PRODUCT]:[SELLING PRICE]],2,FALSE)</f>
        <v>Category4</v>
      </c>
      <c r="I250" s="3" t="str">
        <f>VLOOKUP(Table3[[#This Row],[PRODUCT ID]],Table1[[PRODUCT]:[SELLING PRICE]],3,FALSE)</f>
        <v>Kg</v>
      </c>
      <c r="J250" s="16">
        <f ca="1">VLOOKUP(Table3[[#This Row],[PRODUCT ID]],Table1[[PRODUCT]:[SELLING PRICE]],4,FALSE)</f>
        <v>37</v>
      </c>
      <c r="K250" s="16">
        <f ca="1">VLOOKUP(Table3[[#This Row],[PRODUCT ID]],Table1[[PRODUCT]:[SELLING PRICE]],5,FALSE)</f>
        <v>161.61886757776756</v>
      </c>
      <c r="L250" s="16">
        <f ca="1">J250*Table3[[#This Row],[QUANTITY]]</f>
        <v>444</v>
      </c>
      <c r="M250" s="16">
        <f ca="1">K250*Table3[[#This Row],[QUANTITY]]*(1-Table3[[#This Row],[DISCOUNT %]])</f>
        <v>1894.1746645957326</v>
      </c>
      <c r="N250" s="3">
        <f>DAY(Table3[[#This Row],[DATE]])</f>
        <v>6</v>
      </c>
      <c r="O250" s="3" t="str">
        <f>TEXT(Table3[[#This Row],[DATE]],"mmm")</f>
        <v>Sep</v>
      </c>
      <c r="P250" s="3">
        <f>YEAR(Table3[[#This Row],[DATE]])</f>
        <v>2021</v>
      </c>
    </row>
    <row r="251" spans="1:16" x14ac:dyDescent="0.3">
      <c r="A251" s="6">
        <v>44446</v>
      </c>
      <c r="B251" s="7" t="s">
        <v>1302</v>
      </c>
      <c r="C251" s="9">
        <f t="shared" ca="1" si="6"/>
        <v>9</v>
      </c>
      <c r="D251" s="9" t="s">
        <v>2115</v>
      </c>
      <c r="E251" s="9" t="s">
        <v>2116</v>
      </c>
      <c r="F251" s="10">
        <f t="shared" ca="1" si="7"/>
        <v>2.7203356177908734E-2</v>
      </c>
      <c r="G251" s="3" t="str">
        <f>VLOOKUP(Table3[[#This Row],[PRODUCT ID]],Table1[[PRODUCT]:[SELLING PRICE]],1,FALSE)</f>
        <v>Product250</v>
      </c>
      <c r="H251" s="3" t="str">
        <f>VLOOKUP(Table3[[#This Row],[PRODUCT ID]],Table1[[PRODUCT]:[SELLING PRICE]],2,FALSE)</f>
        <v>Category5</v>
      </c>
      <c r="I251" s="3" t="str">
        <f>VLOOKUP(Table3[[#This Row],[PRODUCT ID]],Table1[[PRODUCT]:[SELLING PRICE]],3,FALSE)</f>
        <v>No</v>
      </c>
      <c r="J251" s="16">
        <f ca="1">VLOOKUP(Table3[[#This Row],[PRODUCT ID]],Table1[[PRODUCT]:[SELLING PRICE]],4,FALSE)</f>
        <v>51</v>
      </c>
      <c r="K251" s="16">
        <f ca="1">VLOOKUP(Table3[[#This Row],[PRODUCT ID]],Table1[[PRODUCT]:[SELLING PRICE]],5,FALSE)</f>
        <v>183.62971531865406</v>
      </c>
      <c r="L251" s="16">
        <f ca="1">J251*Table3[[#This Row],[QUANTITY]]</f>
        <v>459</v>
      </c>
      <c r="M251" s="16">
        <f ca="1">K251*Table3[[#This Row],[QUANTITY]]*(1-Table3[[#This Row],[DISCOUNT %]])</f>
        <v>1607.7093369119345</v>
      </c>
      <c r="N251" s="3">
        <f>DAY(Table3[[#This Row],[DATE]])</f>
        <v>7</v>
      </c>
      <c r="O251" s="3" t="str">
        <f>TEXT(Table3[[#This Row],[DATE]],"mmm")</f>
        <v>Sep</v>
      </c>
      <c r="P251" s="3">
        <f>YEAR(Table3[[#This Row],[DATE]])</f>
        <v>2021</v>
      </c>
    </row>
    <row r="252" spans="1:16" x14ac:dyDescent="0.3">
      <c r="A252" s="6">
        <v>44447</v>
      </c>
      <c r="B252" s="7" t="s">
        <v>1303</v>
      </c>
      <c r="C252" s="9">
        <f t="shared" ca="1" si="6"/>
        <v>1</v>
      </c>
      <c r="D252" s="9" t="s">
        <v>2117</v>
      </c>
      <c r="E252" s="9" t="s">
        <v>2116</v>
      </c>
      <c r="F252" s="10">
        <f t="shared" ca="1" si="7"/>
        <v>8.0156203991442618E-2</v>
      </c>
      <c r="G252" s="3" t="str">
        <f>VLOOKUP(Table3[[#This Row],[PRODUCT ID]],Table1[[PRODUCT]:[SELLING PRICE]],1,FALSE)</f>
        <v>Product251</v>
      </c>
      <c r="H252" s="3" t="str">
        <f>VLOOKUP(Table3[[#This Row],[PRODUCT ID]],Table1[[PRODUCT]:[SELLING PRICE]],2,FALSE)</f>
        <v>Category1</v>
      </c>
      <c r="I252" s="3" t="str">
        <f>VLOOKUP(Table3[[#This Row],[PRODUCT ID]],Table1[[PRODUCT]:[SELLING PRICE]],3,FALSE)</f>
        <v>No</v>
      </c>
      <c r="J252" s="16">
        <f ca="1">VLOOKUP(Table3[[#This Row],[PRODUCT ID]],Table1[[PRODUCT]:[SELLING PRICE]],4,FALSE)</f>
        <v>231</v>
      </c>
      <c r="K252" s="16">
        <f ca="1">VLOOKUP(Table3[[#This Row],[PRODUCT ID]],Table1[[PRODUCT]:[SELLING PRICE]],5,FALSE)</f>
        <v>181.46019162089118</v>
      </c>
      <c r="L252" s="16">
        <f ca="1">J252*Table3[[#This Row],[QUANTITY]]</f>
        <v>231</v>
      </c>
      <c r="M252" s="16">
        <f ca="1">K252*Table3[[#This Row],[QUANTITY]]*(1-Table3[[#This Row],[DISCOUNT %]])</f>
        <v>166.91503148500075</v>
      </c>
      <c r="N252" s="3">
        <f>DAY(Table3[[#This Row],[DATE]])</f>
        <v>8</v>
      </c>
      <c r="O252" s="3" t="str">
        <f>TEXT(Table3[[#This Row],[DATE]],"mmm")</f>
        <v>Sep</v>
      </c>
      <c r="P252" s="3">
        <f>YEAR(Table3[[#This Row],[DATE]])</f>
        <v>2021</v>
      </c>
    </row>
    <row r="253" spans="1:16" x14ac:dyDescent="0.3">
      <c r="A253" s="6">
        <v>44448</v>
      </c>
      <c r="B253" s="7" t="s">
        <v>1304</v>
      </c>
      <c r="C253" s="9">
        <f t="shared" ca="1" si="6"/>
        <v>6</v>
      </c>
      <c r="D253" s="9" t="s">
        <v>2117</v>
      </c>
      <c r="E253" s="9" t="s">
        <v>2116</v>
      </c>
      <c r="F253" s="10">
        <f t="shared" ca="1" si="7"/>
        <v>4.1353956351607261E-2</v>
      </c>
      <c r="G253" s="3" t="str">
        <f>VLOOKUP(Table3[[#This Row],[PRODUCT ID]],Table1[[PRODUCT]:[SELLING PRICE]],1,FALSE)</f>
        <v>Product252</v>
      </c>
      <c r="H253" s="3" t="str">
        <f>VLOOKUP(Table3[[#This Row],[PRODUCT ID]],Table1[[PRODUCT]:[SELLING PRICE]],2,FALSE)</f>
        <v>Category2</v>
      </c>
      <c r="I253" s="3" t="str">
        <f>VLOOKUP(Table3[[#This Row],[PRODUCT ID]],Table1[[PRODUCT]:[SELLING PRICE]],3,FALSE)</f>
        <v>Ft</v>
      </c>
      <c r="J253" s="16">
        <f ca="1">VLOOKUP(Table3[[#This Row],[PRODUCT ID]],Table1[[PRODUCT]:[SELLING PRICE]],4,FALSE)</f>
        <v>197</v>
      </c>
      <c r="K253" s="16">
        <f ca="1">VLOOKUP(Table3[[#This Row],[PRODUCT ID]],Table1[[PRODUCT]:[SELLING PRICE]],5,FALSE)</f>
        <v>171.56882582345526</v>
      </c>
      <c r="L253" s="16">
        <f ca="1">J253*Table3[[#This Row],[QUANTITY]]</f>
        <v>1182</v>
      </c>
      <c r="M253" s="16">
        <f ca="1">K253*Table3[[#This Row],[QUANTITY]]*(1-Table3[[#This Row],[DISCOUNT %]])</f>
        <v>986.84265653433363</v>
      </c>
      <c r="N253" s="3">
        <f>DAY(Table3[[#This Row],[DATE]])</f>
        <v>9</v>
      </c>
      <c r="O253" s="3" t="str">
        <f>TEXT(Table3[[#This Row],[DATE]],"mmm")</f>
        <v>Sep</v>
      </c>
      <c r="P253" s="3">
        <f>YEAR(Table3[[#This Row],[DATE]])</f>
        <v>2021</v>
      </c>
    </row>
    <row r="254" spans="1:16" x14ac:dyDescent="0.3">
      <c r="A254" s="6">
        <v>44449</v>
      </c>
      <c r="B254" s="7" t="s">
        <v>1305</v>
      </c>
      <c r="C254" s="9">
        <f t="shared" ca="1" si="6"/>
        <v>12</v>
      </c>
      <c r="D254" s="9" t="s">
        <v>2116</v>
      </c>
      <c r="E254" s="9" t="s">
        <v>2116</v>
      </c>
      <c r="F254" s="10">
        <f t="shared" ca="1" si="7"/>
        <v>4.2295385780754648E-3</v>
      </c>
      <c r="G254" s="3" t="str">
        <f>VLOOKUP(Table3[[#This Row],[PRODUCT ID]],Table1[[PRODUCT]:[SELLING PRICE]],1,FALSE)</f>
        <v>Product253</v>
      </c>
      <c r="H254" s="3" t="str">
        <f>VLOOKUP(Table3[[#This Row],[PRODUCT ID]],Table1[[PRODUCT]:[SELLING PRICE]],2,FALSE)</f>
        <v>Category3</v>
      </c>
      <c r="I254" s="3" t="str">
        <f>VLOOKUP(Table3[[#This Row],[PRODUCT ID]],Table1[[PRODUCT]:[SELLING PRICE]],3,FALSE)</f>
        <v>No</v>
      </c>
      <c r="J254" s="16">
        <f ca="1">VLOOKUP(Table3[[#This Row],[PRODUCT ID]],Table1[[PRODUCT]:[SELLING PRICE]],4,FALSE)</f>
        <v>212</v>
      </c>
      <c r="K254" s="16">
        <f ca="1">VLOOKUP(Table3[[#This Row],[PRODUCT ID]],Table1[[PRODUCT]:[SELLING PRICE]],5,FALSE)</f>
        <v>65.498976667965962</v>
      </c>
      <c r="L254" s="16">
        <f ca="1">J254*Table3[[#This Row],[QUANTITY]]</f>
        <v>2544</v>
      </c>
      <c r="M254" s="16">
        <f ca="1">K254*Table3[[#This Row],[QUANTITY]]*(1-Table3[[#This Row],[DISCOUNT %]])</f>
        <v>782.66335463189205</v>
      </c>
      <c r="N254" s="3">
        <f>DAY(Table3[[#This Row],[DATE]])</f>
        <v>10</v>
      </c>
      <c r="O254" s="3" t="str">
        <f>TEXT(Table3[[#This Row],[DATE]],"mmm")</f>
        <v>Sep</v>
      </c>
      <c r="P254" s="3">
        <f>YEAR(Table3[[#This Row],[DATE]])</f>
        <v>2021</v>
      </c>
    </row>
    <row r="255" spans="1:16" x14ac:dyDescent="0.3">
      <c r="A255" s="6">
        <v>44450</v>
      </c>
      <c r="B255" s="7" t="s">
        <v>1306</v>
      </c>
      <c r="C255" s="9">
        <f t="shared" ca="1" si="6"/>
        <v>5</v>
      </c>
      <c r="D255" s="9" t="s">
        <v>2116</v>
      </c>
      <c r="E255" s="9" t="s">
        <v>2116</v>
      </c>
      <c r="F255" s="10">
        <f t="shared" ca="1" si="7"/>
        <v>1.9680627090241799E-2</v>
      </c>
      <c r="G255" s="3" t="str">
        <f>VLOOKUP(Table3[[#This Row],[PRODUCT ID]],Table1[[PRODUCT]:[SELLING PRICE]],1,FALSE)</f>
        <v>Product254</v>
      </c>
      <c r="H255" s="3" t="str">
        <f>VLOOKUP(Table3[[#This Row],[PRODUCT ID]],Table1[[PRODUCT]:[SELLING PRICE]],2,FALSE)</f>
        <v>Category4</v>
      </c>
      <c r="I255" s="3" t="str">
        <f>VLOOKUP(Table3[[#This Row],[PRODUCT ID]],Table1[[PRODUCT]:[SELLING PRICE]],3,FALSE)</f>
        <v>Kg</v>
      </c>
      <c r="J255" s="16">
        <f ca="1">VLOOKUP(Table3[[#This Row],[PRODUCT ID]],Table1[[PRODUCT]:[SELLING PRICE]],4,FALSE)</f>
        <v>67</v>
      </c>
      <c r="K255" s="16">
        <f ca="1">VLOOKUP(Table3[[#This Row],[PRODUCT ID]],Table1[[PRODUCT]:[SELLING PRICE]],5,FALSE)</f>
        <v>216.27230504332732</v>
      </c>
      <c r="L255" s="16">
        <f ca="1">J255*Table3[[#This Row],[QUANTITY]]</f>
        <v>335</v>
      </c>
      <c r="M255" s="16">
        <f ca="1">K255*Table3[[#This Row],[QUANTITY]]*(1-Table3[[#This Row],[DISCOUNT %]])</f>
        <v>1060.079652289113</v>
      </c>
      <c r="N255" s="3">
        <f>DAY(Table3[[#This Row],[DATE]])</f>
        <v>11</v>
      </c>
      <c r="O255" s="3" t="str">
        <f>TEXT(Table3[[#This Row],[DATE]],"mmm")</f>
        <v>Sep</v>
      </c>
      <c r="P255" s="3">
        <f>YEAR(Table3[[#This Row],[DATE]])</f>
        <v>2021</v>
      </c>
    </row>
    <row r="256" spans="1:16" x14ac:dyDescent="0.3">
      <c r="A256" s="6">
        <v>44451</v>
      </c>
      <c r="B256" s="7" t="s">
        <v>1307</v>
      </c>
      <c r="C256" s="9">
        <f t="shared" ca="1" si="6"/>
        <v>1</v>
      </c>
      <c r="D256" s="9" t="s">
        <v>2116</v>
      </c>
      <c r="E256" s="9" t="s">
        <v>2118</v>
      </c>
      <c r="F256" s="10">
        <f t="shared" ca="1" si="7"/>
        <v>2.8795282650973156E-2</v>
      </c>
      <c r="G256" s="3" t="str">
        <f>VLOOKUP(Table3[[#This Row],[PRODUCT ID]],Table1[[PRODUCT]:[SELLING PRICE]],1,FALSE)</f>
        <v>Product255</v>
      </c>
      <c r="H256" s="3" t="str">
        <f>VLOOKUP(Table3[[#This Row],[PRODUCT ID]],Table1[[PRODUCT]:[SELLING PRICE]],2,FALSE)</f>
        <v>Category5</v>
      </c>
      <c r="I256" s="3" t="str">
        <f>VLOOKUP(Table3[[#This Row],[PRODUCT ID]],Table1[[PRODUCT]:[SELLING PRICE]],3,FALSE)</f>
        <v>Kg</v>
      </c>
      <c r="J256" s="16">
        <f ca="1">VLOOKUP(Table3[[#This Row],[PRODUCT ID]],Table1[[PRODUCT]:[SELLING PRICE]],4,FALSE)</f>
        <v>156</v>
      </c>
      <c r="K256" s="16">
        <f ca="1">VLOOKUP(Table3[[#This Row],[PRODUCT ID]],Table1[[PRODUCT]:[SELLING PRICE]],5,FALSE)</f>
        <v>212.93984405714289</v>
      </c>
      <c r="L256" s="16">
        <f ca="1">J256*Table3[[#This Row],[QUANTITY]]</f>
        <v>156</v>
      </c>
      <c r="M256" s="16">
        <f ca="1">K256*Table3[[#This Row],[QUANTITY]]*(1-Table3[[#This Row],[DISCOUNT %]])</f>
        <v>206.8081810598633</v>
      </c>
      <c r="N256" s="3">
        <f>DAY(Table3[[#This Row],[DATE]])</f>
        <v>12</v>
      </c>
      <c r="O256" s="3" t="str">
        <f>TEXT(Table3[[#This Row],[DATE]],"mmm")</f>
        <v>Sep</v>
      </c>
      <c r="P256" s="3">
        <f>YEAR(Table3[[#This Row],[DATE]])</f>
        <v>2021</v>
      </c>
    </row>
    <row r="257" spans="1:16" x14ac:dyDescent="0.3">
      <c r="A257" s="6">
        <v>44452</v>
      </c>
      <c r="B257" s="7" t="s">
        <v>1308</v>
      </c>
      <c r="C257" s="9">
        <f t="shared" ca="1" si="6"/>
        <v>15</v>
      </c>
      <c r="D257" s="9" t="s">
        <v>2116</v>
      </c>
      <c r="E257" s="9" t="s">
        <v>2118</v>
      </c>
      <c r="F257" s="10">
        <f t="shared" ca="1" si="7"/>
        <v>6.9404885869703989E-2</v>
      </c>
      <c r="G257" s="3" t="str">
        <f>VLOOKUP(Table3[[#This Row],[PRODUCT ID]],Table1[[PRODUCT]:[SELLING PRICE]],1,FALSE)</f>
        <v>Product256</v>
      </c>
      <c r="H257" s="3" t="str">
        <f>VLOOKUP(Table3[[#This Row],[PRODUCT ID]],Table1[[PRODUCT]:[SELLING PRICE]],2,FALSE)</f>
        <v>Category1</v>
      </c>
      <c r="I257" s="3" t="str">
        <f>VLOOKUP(Table3[[#This Row],[PRODUCT ID]],Table1[[PRODUCT]:[SELLING PRICE]],3,FALSE)</f>
        <v>Lt</v>
      </c>
      <c r="J257" s="16">
        <f ca="1">VLOOKUP(Table3[[#This Row],[PRODUCT ID]],Table1[[PRODUCT]:[SELLING PRICE]],4,FALSE)</f>
        <v>128</v>
      </c>
      <c r="K257" s="16">
        <f ca="1">VLOOKUP(Table3[[#This Row],[PRODUCT ID]],Table1[[PRODUCT]:[SELLING PRICE]],5,FALSE)</f>
        <v>238.97682899123933</v>
      </c>
      <c r="L257" s="16">
        <f ca="1">J257*Table3[[#This Row],[QUANTITY]]</f>
        <v>1920</v>
      </c>
      <c r="M257" s="16">
        <f ca="1">K257*Table3[[#This Row],[QUANTITY]]*(1-Table3[[#This Row],[DISCOUNT %]])</f>
        <v>3335.8600417439789</v>
      </c>
      <c r="N257" s="3">
        <f>DAY(Table3[[#This Row],[DATE]])</f>
        <v>13</v>
      </c>
      <c r="O257" s="3" t="str">
        <f>TEXT(Table3[[#This Row],[DATE]],"mmm")</f>
        <v>Sep</v>
      </c>
      <c r="P257" s="3">
        <f>YEAR(Table3[[#This Row],[DATE]])</f>
        <v>2021</v>
      </c>
    </row>
    <row r="258" spans="1:16" x14ac:dyDescent="0.3">
      <c r="A258" s="6">
        <v>44453</v>
      </c>
      <c r="B258" s="7" t="s">
        <v>1309</v>
      </c>
      <c r="C258" s="9">
        <f t="shared" ca="1" si="6"/>
        <v>3</v>
      </c>
      <c r="D258" s="9" t="s">
        <v>2115</v>
      </c>
      <c r="E258" s="9" t="s">
        <v>2116</v>
      </c>
      <c r="F258" s="10">
        <f t="shared" ca="1" si="7"/>
        <v>5.6482439823543479E-2</v>
      </c>
      <c r="G258" s="3" t="str">
        <f>VLOOKUP(Table3[[#This Row],[PRODUCT ID]],Table1[[PRODUCT]:[SELLING PRICE]],1,FALSE)</f>
        <v>Product257</v>
      </c>
      <c r="H258" s="3" t="str">
        <f>VLOOKUP(Table3[[#This Row],[PRODUCT ID]],Table1[[PRODUCT]:[SELLING PRICE]],2,FALSE)</f>
        <v>Category2</v>
      </c>
      <c r="I258" s="3" t="str">
        <f>VLOOKUP(Table3[[#This Row],[PRODUCT ID]],Table1[[PRODUCT]:[SELLING PRICE]],3,FALSE)</f>
        <v>Kg</v>
      </c>
      <c r="J258" s="16">
        <f ca="1">VLOOKUP(Table3[[#This Row],[PRODUCT ID]],Table1[[PRODUCT]:[SELLING PRICE]],4,FALSE)</f>
        <v>87</v>
      </c>
      <c r="K258" s="16">
        <f ca="1">VLOOKUP(Table3[[#This Row],[PRODUCT ID]],Table1[[PRODUCT]:[SELLING PRICE]],5,FALSE)</f>
        <v>303.72301492407809</v>
      </c>
      <c r="L258" s="16">
        <f ca="1">J258*Table3[[#This Row],[QUANTITY]]</f>
        <v>261</v>
      </c>
      <c r="M258" s="16">
        <f ca="1">K258*Table3[[#This Row],[QUANTITY]]*(1-Table3[[#This Row],[DISCOUNT %]])</f>
        <v>859.70399403181091</v>
      </c>
      <c r="N258" s="3">
        <f>DAY(Table3[[#This Row],[DATE]])</f>
        <v>14</v>
      </c>
      <c r="O258" s="3" t="str">
        <f>TEXT(Table3[[#This Row],[DATE]],"mmm")</f>
        <v>Sep</v>
      </c>
      <c r="P258" s="3">
        <f>YEAR(Table3[[#This Row],[DATE]])</f>
        <v>2021</v>
      </c>
    </row>
    <row r="259" spans="1:16" x14ac:dyDescent="0.3">
      <c r="A259" s="6">
        <v>44454</v>
      </c>
      <c r="B259" s="7" t="s">
        <v>1310</v>
      </c>
      <c r="C259" s="9">
        <f t="shared" ref="C259:C322" ca="1" si="8">RANDBETWEEN(1,15)</f>
        <v>8</v>
      </c>
      <c r="D259" s="9" t="s">
        <v>2116</v>
      </c>
      <c r="E259" s="9" t="s">
        <v>2116</v>
      </c>
      <c r="F259" s="10">
        <f t="shared" ref="F259:F322" ca="1" si="9">RAND()*(0.1)</f>
        <v>9.5108796005460308E-2</v>
      </c>
      <c r="G259" s="3" t="str">
        <f>VLOOKUP(Table3[[#This Row],[PRODUCT ID]],Table1[[PRODUCT]:[SELLING PRICE]],1,FALSE)</f>
        <v>Product258</v>
      </c>
      <c r="H259" s="3" t="str">
        <f>VLOOKUP(Table3[[#This Row],[PRODUCT ID]],Table1[[PRODUCT]:[SELLING PRICE]],2,FALSE)</f>
        <v>Category3</v>
      </c>
      <c r="I259" s="3" t="str">
        <f>VLOOKUP(Table3[[#This Row],[PRODUCT ID]],Table1[[PRODUCT]:[SELLING PRICE]],3,FALSE)</f>
        <v>Lt</v>
      </c>
      <c r="J259" s="16">
        <f ca="1">VLOOKUP(Table3[[#This Row],[PRODUCT ID]],Table1[[PRODUCT]:[SELLING PRICE]],4,FALSE)</f>
        <v>10</v>
      </c>
      <c r="K259" s="16">
        <f ca="1">VLOOKUP(Table3[[#This Row],[PRODUCT ID]],Table1[[PRODUCT]:[SELLING PRICE]],5,FALSE)</f>
        <v>309.43160131993926</v>
      </c>
      <c r="L259" s="16">
        <f ca="1">J259*Table3[[#This Row],[QUANTITY]]</f>
        <v>80</v>
      </c>
      <c r="M259" s="16">
        <f ca="1">K259*Table3[[#This Row],[QUANTITY]]*(1-Table3[[#This Row],[DISCOUNT %]])</f>
        <v>2240.015474178866</v>
      </c>
      <c r="N259" s="3">
        <f>DAY(Table3[[#This Row],[DATE]])</f>
        <v>15</v>
      </c>
      <c r="O259" s="3" t="str">
        <f>TEXT(Table3[[#This Row],[DATE]],"mmm")</f>
        <v>Sep</v>
      </c>
      <c r="P259" s="3">
        <f>YEAR(Table3[[#This Row],[DATE]])</f>
        <v>2021</v>
      </c>
    </row>
    <row r="260" spans="1:16" x14ac:dyDescent="0.3">
      <c r="A260" s="6">
        <v>44455</v>
      </c>
      <c r="B260" s="7" t="s">
        <v>1311</v>
      </c>
      <c r="C260" s="9">
        <f t="shared" ca="1" si="8"/>
        <v>7</v>
      </c>
      <c r="D260" s="9" t="s">
        <v>2117</v>
      </c>
      <c r="E260" s="9" t="s">
        <v>2116</v>
      </c>
      <c r="F260" s="10">
        <f t="shared" ca="1" si="9"/>
        <v>6.8478625401594273E-2</v>
      </c>
      <c r="G260" s="3" t="str">
        <f>VLOOKUP(Table3[[#This Row],[PRODUCT ID]],Table1[[PRODUCT]:[SELLING PRICE]],1,FALSE)</f>
        <v>Product259</v>
      </c>
      <c r="H260" s="3" t="str">
        <f>VLOOKUP(Table3[[#This Row],[PRODUCT ID]],Table1[[PRODUCT]:[SELLING PRICE]],2,FALSE)</f>
        <v>Category4</v>
      </c>
      <c r="I260" s="3" t="str">
        <f>VLOOKUP(Table3[[#This Row],[PRODUCT ID]],Table1[[PRODUCT]:[SELLING PRICE]],3,FALSE)</f>
        <v>Ft</v>
      </c>
      <c r="J260" s="16">
        <f ca="1">VLOOKUP(Table3[[#This Row],[PRODUCT ID]],Table1[[PRODUCT]:[SELLING PRICE]],4,FALSE)</f>
        <v>72</v>
      </c>
      <c r="K260" s="16">
        <f ca="1">VLOOKUP(Table3[[#This Row],[PRODUCT ID]],Table1[[PRODUCT]:[SELLING PRICE]],5,FALSE)</f>
        <v>218.05638082973894</v>
      </c>
      <c r="L260" s="16">
        <f ca="1">J260*Table3[[#This Row],[QUANTITY]]</f>
        <v>504</v>
      </c>
      <c r="M260" s="16">
        <f ca="1">K260*Table3[[#This Row],[QUANTITY]]*(1-Table3[[#This Row],[DISCOUNT %]])</f>
        <v>1421.869257273303</v>
      </c>
      <c r="N260" s="3">
        <f>DAY(Table3[[#This Row],[DATE]])</f>
        <v>16</v>
      </c>
      <c r="O260" s="3" t="str">
        <f>TEXT(Table3[[#This Row],[DATE]],"mmm")</f>
        <v>Sep</v>
      </c>
      <c r="P260" s="3">
        <f>YEAR(Table3[[#This Row],[DATE]])</f>
        <v>2021</v>
      </c>
    </row>
    <row r="261" spans="1:16" x14ac:dyDescent="0.3">
      <c r="A261" s="6">
        <v>44456</v>
      </c>
      <c r="B261" s="7" t="s">
        <v>1312</v>
      </c>
      <c r="C261" s="9">
        <f t="shared" ca="1" si="8"/>
        <v>9</v>
      </c>
      <c r="D261" s="9" t="s">
        <v>2115</v>
      </c>
      <c r="E261" s="9" t="s">
        <v>2116</v>
      </c>
      <c r="F261" s="10">
        <f t="shared" ca="1" si="9"/>
        <v>7.6814794901817751E-2</v>
      </c>
      <c r="G261" s="3" t="str">
        <f>VLOOKUP(Table3[[#This Row],[PRODUCT ID]],Table1[[PRODUCT]:[SELLING PRICE]],1,FALSE)</f>
        <v>Product260</v>
      </c>
      <c r="H261" s="3" t="str">
        <f>VLOOKUP(Table3[[#This Row],[PRODUCT ID]],Table1[[PRODUCT]:[SELLING PRICE]],2,FALSE)</f>
        <v>Category5</v>
      </c>
      <c r="I261" s="3" t="str">
        <f>VLOOKUP(Table3[[#This Row],[PRODUCT ID]],Table1[[PRODUCT]:[SELLING PRICE]],3,FALSE)</f>
        <v>Kg</v>
      </c>
      <c r="J261" s="16">
        <f ca="1">VLOOKUP(Table3[[#This Row],[PRODUCT ID]],Table1[[PRODUCT]:[SELLING PRICE]],4,FALSE)</f>
        <v>84</v>
      </c>
      <c r="K261" s="16">
        <f ca="1">VLOOKUP(Table3[[#This Row],[PRODUCT ID]],Table1[[PRODUCT]:[SELLING PRICE]],5,FALSE)</f>
        <v>101.82164316327967</v>
      </c>
      <c r="L261" s="16">
        <f ca="1">J261*Table3[[#This Row],[QUANTITY]]</f>
        <v>756</v>
      </c>
      <c r="M261" s="16">
        <f ca="1">K261*Table3[[#This Row],[QUANTITY]]*(1-Table3[[#This Row],[DISCOUNT %]])</f>
        <v>846.00211074413642</v>
      </c>
      <c r="N261" s="3">
        <f>DAY(Table3[[#This Row],[DATE]])</f>
        <v>17</v>
      </c>
      <c r="O261" s="3" t="str">
        <f>TEXT(Table3[[#This Row],[DATE]],"mmm")</f>
        <v>Sep</v>
      </c>
      <c r="P261" s="3">
        <f>YEAR(Table3[[#This Row],[DATE]])</f>
        <v>2021</v>
      </c>
    </row>
    <row r="262" spans="1:16" x14ac:dyDescent="0.3">
      <c r="A262" s="6">
        <v>44457</v>
      </c>
      <c r="B262" s="7" t="s">
        <v>1313</v>
      </c>
      <c r="C262" s="9">
        <f t="shared" ca="1" si="8"/>
        <v>6</v>
      </c>
      <c r="D262" s="9" t="s">
        <v>2115</v>
      </c>
      <c r="E262" s="9" t="s">
        <v>2118</v>
      </c>
      <c r="F262" s="10">
        <f t="shared" ca="1" si="9"/>
        <v>1.266476096560777E-2</v>
      </c>
      <c r="G262" s="3" t="str">
        <f>VLOOKUP(Table3[[#This Row],[PRODUCT ID]],Table1[[PRODUCT]:[SELLING PRICE]],1,FALSE)</f>
        <v>Product261</v>
      </c>
      <c r="H262" s="3" t="str">
        <f>VLOOKUP(Table3[[#This Row],[PRODUCT ID]],Table1[[PRODUCT]:[SELLING PRICE]],2,FALSE)</f>
        <v>Category1</v>
      </c>
      <c r="I262" s="3" t="str">
        <f>VLOOKUP(Table3[[#This Row],[PRODUCT ID]],Table1[[PRODUCT]:[SELLING PRICE]],3,FALSE)</f>
        <v>No</v>
      </c>
      <c r="J262" s="16">
        <f ca="1">VLOOKUP(Table3[[#This Row],[PRODUCT ID]],Table1[[PRODUCT]:[SELLING PRICE]],4,FALSE)</f>
        <v>223</v>
      </c>
      <c r="K262" s="16">
        <f ca="1">VLOOKUP(Table3[[#This Row],[PRODUCT ID]],Table1[[PRODUCT]:[SELLING PRICE]],5,FALSE)</f>
        <v>238.33596615306959</v>
      </c>
      <c r="L262" s="16">
        <f ca="1">J262*Table3[[#This Row],[QUANTITY]]</f>
        <v>1338</v>
      </c>
      <c r="M262" s="16">
        <f ca="1">K262*Table3[[#This Row],[QUANTITY]]*(1-Table3[[#This Row],[DISCOUNT %]])</f>
        <v>1411.9049886734026</v>
      </c>
      <c r="N262" s="3">
        <f>DAY(Table3[[#This Row],[DATE]])</f>
        <v>18</v>
      </c>
      <c r="O262" s="3" t="str">
        <f>TEXT(Table3[[#This Row],[DATE]],"mmm")</f>
        <v>Sep</v>
      </c>
      <c r="P262" s="3">
        <f>YEAR(Table3[[#This Row],[DATE]])</f>
        <v>2021</v>
      </c>
    </row>
    <row r="263" spans="1:16" x14ac:dyDescent="0.3">
      <c r="A263" s="6">
        <v>44458</v>
      </c>
      <c r="B263" s="7" t="s">
        <v>1314</v>
      </c>
      <c r="C263" s="9">
        <f t="shared" ca="1" si="8"/>
        <v>2</v>
      </c>
      <c r="D263" s="9" t="s">
        <v>2115</v>
      </c>
      <c r="E263" s="9" t="s">
        <v>2116</v>
      </c>
      <c r="F263" s="10">
        <f t="shared" ca="1" si="9"/>
        <v>7.5271636897163138E-2</v>
      </c>
      <c r="G263" s="3" t="str">
        <f>VLOOKUP(Table3[[#This Row],[PRODUCT ID]],Table1[[PRODUCT]:[SELLING PRICE]],1,FALSE)</f>
        <v>Product262</v>
      </c>
      <c r="H263" s="3" t="str">
        <f>VLOOKUP(Table3[[#This Row],[PRODUCT ID]],Table1[[PRODUCT]:[SELLING PRICE]],2,FALSE)</f>
        <v>Category2</v>
      </c>
      <c r="I263" s="3" t="str">
        <f>VLOOKUP(Table3[[#This Row],[PRODUCT ID]],Table1[[PRODUCT]:[SELLING PRICE]],3,FALSE)</f>
        <v>No</v>
      </c>
      <c r="J263" s="16">
        <f ca="1">VLOOKUP(Table3[[#This Row],[PRODUCT ID]],Table1[[PRODUCT]:[SELLING PRICE]],4,FALSE)</f>
        <v>68</v>
      </c>
      <c r="K263" s="16">
        <f ca="1">VLOOKUP(Table3[[#This Row],[PRODUCT ID]],Table1[[PRODUCT]:[SELLING PRICE]],5,FALSE)</f>
        <v>153.29643052105271</v>
      </c>
      <c r="L263" s="16">
        <f ca="1">J263*Table3[[#This Row],[QUANTITY]]</f>
        <v>136</v>
      </c>
      <c r="M263" s="16">
        <f ca="1">K263*Table3[[#This Row],[QUANTITY]]*(1-Table3[[#This Row],[DISCOUNT %]])</f>
        <v>283.5151145304817</v>
      </c>
      <c r="N263" s="3">
        <f>DAY(Table3[[#This Row],[DATE]])</f>
        <v>19</v>
      </c>
      <c r="O263" s="3" t="str">
        <f>TEXT(Table3[[#This Row],[DATE]],"mmm")</f>
        <v>Sep</v>
      </c>
      <c r="P263" s="3">
        <f>YEAR(Table3[[#This Row],[DATE]])</f>
        <v>2021</v>
      </c>
    </row>
    <row r="264" spans="1:16" x14ac:dyDescent="0.3">
      <c r="A264" s="6">
        <v>44459</v>
      </c>
      <c r="B264" s="7" t="s">
        <v>1315</v>
      </c>
      <c r="C264" s="9">
        <f t="shared" ca="1" si="8"/>
        <v>2</v>
      </c>
      <c r="D264" s="9" t="s">
        <v>2116</v>
      </c>
      <c r="E264" s="9" t="s">
        <v>2116</v>
      </c>
      <c r="F264" s="10">
        <f t="shared" ca="1" si="9"/>
        <v>2.8727153006613604E-2</v>
      </c>
      <c r="G264" s="3" t="str">
        <f>VLOOKUP(Table3[[#This Row],[PRODUCT ID]],Table1[[PRODUCT]:[SELLING PRICE]],1,FALSE)</f>
        <v>Product263</v>
      </c>
      <c r="H264" s="3" t="str">
        <f>VLOOKUP(Table3[[#This Row],[PRODUCT ID]],Table1[[PRODUCT]:[SELLING PRICE]],2,FALSE)</f>
        <v>Category3</v>
      </c>
      <c r="I264" s="3" t="str">
        <f>VLOOKUP(Table3[[#This Row],[PRODUCT ID]],Table1[[PRODUCT]:[SELLING PRICE]],3,FALSE)</f>
        <v>Ft</v>
      </c>
      <c r="J264" s="16">
        <f ca="1">VLOOKUP(Table3[[#This Row],[PRODUCT ID]],Table1[[PRODUCT]:[SELLING PRICE]],4,FALSE)</f>
        <v>15</v>
      </c>
      <c r="K264" s="16">
        <f ca="1">VLOOKUP(Table3[[#This Row],[PRODUCT ID]],Table1[[PRODUCT]:[SELLING PRICE]],5,FALSE)</f>
        <v>298.15348656605079</v>
      </c>
      <c r="L264" s="16">
        <f ca="1">J264*Table3[[#This Row],[QUANTITY]]</f>
        <v>30</v>
      </c>
      <c r="M264" s="16">
        <f ca="1">K264*Table3[[#This Row],[QUANTITY]]*(1-Table3[[#This Row],[DISCOUNT %]])</f>
        <v>579.17677147602512</v>
      </c>
      <c r="N264" s="3">
        <f>DAY(Table3[[#This Row],[DATE]])</f>
        <v>20</v>
      </c>
      <c r="O264" s="3" t="str">
        <f>TEXT(Table3[[#This Row],[DATE]],"mmm")</f>
        <v>Sep</v>
      </c>
      <c r="P264" s="3">
        <f>YEAR(Table3[[#This Row],[DATE]])</f>
        <v>2021</v>
      </c>
    </row>
    <row r="265" spans="1:16" x14ac:dyDescent="0.3">
      <c r="A265" s="6">
        <v>44460</v>
      </c>
      <c r="B265" s="7" t="s">
        <v>1316</v>
      </c>
      <c r="C265" s="9">
        <f t="shared" ca="1" si="8"/>
        <v>14</v>
      </c>
      <c r="D265" s="9" t="s">
        <v>2116</v>
      </c>
      <c r="E265" s="9" t="s">
        <v>2116</v>
      </c>
      <c r="F265" s="10">
        <f t="shared" ca="1" si="9"/>
        <v>3.5715282036259864E-2</v>
      </c>
      <c r="G265" s="3" t="str">
        <f>VLOOKUP(Table3[[#This Row],[PRODUCT ID]],Table1[[PRODUCT]:[SELLING PRICE]],1,FALSE)</f>
        <v>Product264</v>
      </c>
      <c r="H265" s="3" t="str">
        <f>VLOOKUP(Table3[[#This Row],[PRODUCT ID]],Table1[[PRODUCT]:[SELLING PRICE]],2,FALSE)</f>
        <v>Category4</v>
      </c>
      <c r="I265" s="3" t="str">
        <f>VLOOKUP(Table3[[#This Row],[PRODUCT ID]],Table1[[PRODUCT]:[SELLING PRICE]],3,FALSE)</f>
        <v>No</v>
      </c>
      <c r="J265" s="16">
        <f ca="1">VLOOKUP(Table3[[#This Row],[PRODUCT ID]],Table1[[PRODUCT]:[SELLING PRICE]],4,FALSE)</f>
        <v>130</v>
      </c>
      <c r="K265" s="16">
        <f ca="1">VLOOKUP(Table3[[#This Row],[PRODUCT ID]],Table1[[PRODUCT]:[SELLING PRICE]],5,FALSE)</f>
        <v>129.93608370510088</v>
      </c>
      <c r="L265" s="16">
        <f ca="1">J265*Table3[[#This Row],[QUANTITY]]</f>
        <v>1820</v>
      </c>
      <c r="M265" s="16">
        <f ca="1">K265*Table3[[#This Row],[QUANTITY]]*(1-Table3[[#This Row],[DISCOUNT %]])</f>
        <v>1754.1353176044061</v>
      </c>
      <c r="N265" s="3">
        <f>DAY(Table3[[#This Row],[DATE]])</f>
        <v>21</v>
      </c>
      <c r="O265" s="3" t="str">
        <f>TEXT(Table3[[#This Row],[DATE]],"mmm")</f>
        <v>Sep</v>
      </c>
      <c r="P265" s="3">
        <f>YEAR(Table3[[#This Row],[DATE]])</f>
        <v>2021</v>
      </c>
    </row>
    <row r="266" spans="1:16" x14ac:dyDescent="0.3">
      <c r="A266" s="6">
        <v>44461</v>
      </c>
      <c r="B266" s="7" t="s">
        <v>1317</v>
      </c>
      <c r="C266" s="9">
        <f t="shared" ca="1" si="8"/>
        <v>8</v>
      </c>
      <c r="D266" s="9" t="s">
        <v>2116</v>
      </c>
      <c r="E266" s="9" t="s">
        <v>2116</v>
      </c>
      <c r="F266" s="10">
        <f t="shared" ca="1" si="9"/>
        <v>4.2014341155771212E-2</v>
      </c>
      <c r="G266" s="3" t="str">
        <f>VLOOKUP(Table3[[#This Row],[PRODUCT ID]],Table1[[PRODUCT]:[SELLING PRICE]],1,FALSE)</f>
        <v>Product265</v>
      </c>
      <c r="H266" s="3" t="str">
        <f>VLOOKUP(Table3[[#This Row],[PRODUCT ID]],Table1[[PRODUCT]:[SELLING PRICE]],2,FALSE)</f>
        <v>Category1</v>
      </c>
      <c r="I266" s="3" t="str">
        <f>VLOOKUP(Table3[[#This Row],[PRODUCT ID]],Table1[[PRODUCT]:[SELLING PRICE]],3,FALSE)</f>
        <v>Kg</v>
      </c>
      <c r="J266" s="16">
        <f ca="1">VLOOKUP(Table3[[#This Row],[PRODUCT ID]],Table1[[PRODUCT]:[SELLING PRICE]],4,FALSE)</f>
        <v>172</v>
      </c>
      <c r="K266" s="16">
        <f ca="1">VLOOKUP(Table3[[#This Row],[PRODUCT ID]],Table1[[PRODUCT]:[SELLING PRICE]],5,FALSE)</f>
        <v>103.72562912344593</v>
      </c>
      <c r="L266" s="16">
        <f ca="1">J266*Table3[[#This Row],[QUANTITY]]</f>
        <v>1376</v>
      </c>
      <c r="M266" s="16">
        <f ca="1">K266*Table3[[#This Row],[QUANTITY]]*(1-Table3[[#This Row],[DISCOUNT %]])</f>
        <v>794.94132123885174</v>
      </c>
      <c r="N266" s="3">
        <f>DAY(Table3[[#This Row],[DATE]])</f>
        <v>22</v>
      </c>
      <c r="O266" s="3" t="str">
        <f>TEXT(Table3[[#This Row],[DATE]],"mmm")</f>
        <v>Sep</v>
      </c>
      <c r="P266" s="3">
        <f>YEAR(Table3[[#This Row],[DATE]])</f>
        <v>2021</v>
      </c>
    </row>
    <row r="267" spans="1:16" x14ac:dyDescent="0.3">
      <c r="A267" s="6">
        <v>44462</v>
      </c>
      <c r="B267" s="7" t="s">
        <v>1318</v>
      </c>
      <c r="C267" s="9">
        <f t="shared" ca="1" si="8"/>
        <v>6</v>
      </c>
      <c r="D267" s="9" t="s">
        <v>2115</v>
      </c>
      <c r="E267" s="9" t="s">
        <v>2116</v>
      </c>
      <c r="F267" s="10">
        <f t="shared" ca="1" si="9"/>
        <v>6.3084586033635287E-2</v>
      </c>
      <c r="G267" s="3" t="str">
        <f>VLOOKUP(Table3[[#This Row],[PRODUCT ID]],Table1[[PRODUCT]:[SELLING PRICE]],1,FALSE)</f>
        <v>Product266</v>
      </c>
      <c r="H267" s="3" t="str">
        <f>VLOOKUP(Table3[[#This Row],[PRODUCT ID]],Table1[[PRODUCT]:[SELLING PRICE]],2,FALSE)</f>
        <v>Category2</v>
      </c>
      <c r="I267" s="3" t="str">
        <f>VLOOKUP(Table3[[#This Row],[PRODUCT ID]],Table1[[PRODUCT]:[SELLING PRICE]],3,FALSE)</f>
        <v>Kg</v>
      </c>
      <c r="J267" s="16">
        <f ca="1">VLOOKUP(Table3[[#This Row],[PRODUCT ID]],Table1[[PRODUCT]:[SELLING PRICE]],4,FALSE)</f>
        <v>79</v>
      </c>
      <c r="K267" s="16">
        <f ca="1">VLOOKUP(Table3[[#This Row],[PRODUCT ID]],Table1[[PRODUCT]:[SELLING PRICE]],5,FALSE)</f>
        <v>313.10634072937842</v>
      </c>
      <c r="L267" s="16">
        <f ca="1">J267*Table3[[#This Row],[QUANTITY]]</f>
        <v>474</v>
      </c>
      <c r="M267" s="16">
        <f ca="1">K267*Table3[[#This Row],[QUANTITY]]*(1-Table3[[#This Row],[DISCOUNT %]])</f>
        <v>1760.1249410397552</v>
      </c>
      <c r="N267" s="3">
        <f>DAY(Table3[[#This Row],[DATE]])</f>
        <v>23</v>
      </c>
      <c r="O267" s="3" t="str">
        <f>TEXT(Table3[[#This Row],[DATE]],"mmm")</f>
        <v>Sep</v>
      </c>
      <c r="P267" s="3">
        <f>YEAR(Table3[[#This Row],[DATE]])</f>
        <v>2021</v>
      </c>
    </row>
    <row r="268" spans="1:16" x14ac:dyDescent="0.3">
      <c r="A268" s="6">
        <v>44463</v>
      </c>
      <c r="B268" s="7" t="s">
        <v>1319</v>
      </c>
      <c r="C268" s="9">
        <f t="shared" ca="1" si="8"/>
        <v>5</v>
      </c>
      <c r="D268" s="9" t="s">
        <v>2117</v>
      </c>
      <c r="E268" s="9" t="s">
        <v>2118</v>
      </c>
      <c r="F268" s="10">
        <f t="shared" ca="1" si="9"/>
        <v>5.0920128836654734E-2</v>
      </c>
      <c r="G268" s="3" t="str">
        <f>VLOOKUP(Table3[[#This Row],[PRODUCT ID]],Table1[[PRODUCT]:[SELLING PRICE]],1,FALSE)</f>
        <v>Product267</v>
      </c>
      <c r="H268" s="3" t="str">
        <f>VLOOKUP(Table3[[#This Row],[PRODUCT ID]],Table1[[PRODUCT]:[SELLING PRICE]],2,FALSE)</f>
        <v>Category3</v>
      </c>
      <c r="I268" s="3" t="str">
        <f>VLOOKUP(Table3[[#This Row],[PRODUCT ID]],Table1[[PRODUCT]:[SELLING PRICE]],3,FALSE)</f>
        <v>Lt</v>
      </c>
      <c r="J268" s="16">
        <f ca="1">VLOOKUP(Table3[[#This Row],[PRODUCT ID]],Table1[[PRODUCT]:[SELLING PRICE]],4,FALSE)</f>
        <v>184</v>
      </c>
      <c r="K268" s="16">
        <f ca="1">VLOOKUP(Table3[[#This Row],[PRODUCT ID]],Table1[[PRODUCT]:[SELLING PRICE]],5,FALSE)</f>
        <v>283.69984120452182</v>
      </c>
      <c r="L268" s="16">
        <f ca="1">J268*Table3[[#This Row],[QUANTITY]]</f>
        <v>920</v>
      </c>
      <c r="M268" s="16">
        <f ca="1">K268*Table3[[#This Row],[QUANTITY]]*(1-Table3[[#This Row],[DISCOUNT %]])</f>
        <v>1346.2690436972453</v>
      </c>
      <c r="N268" s="3">
        <f>DAY(Table3[[#This Row],[DATE]])</f>
        <v>24</v>
      </c>
      <c r="O268" s="3" t="str">
        <f>TEXT(Table3[[#This Row],[DATE]],"mmm")</f>
        <v>Sep</v>
      </c>
      <c r="P268" s="3">
        <f>YEAR(Table3[[#This Row],[DATE]])</f>
        <v>2021</v>
      </c>
    </row>
    <row r="269" spans="1:16" x14ac:dyDescent="0.3">
      <c r="A269" s="6">
        <v>44464</v>
      </c>
      <c r="B269" s="7" t="s">
        <v>1320</v>
      </c>
      <c r="C269" s="9">
        <f t="shared" ca="1" si="8"/>
        <v>5</v>
      </c>
      <c r="D269" s="9" t="s">
        <v>2117</v>
      </c>
      <c r="E269" s="9" t="s">
        <v>2118</v>
      </c>
      <c r="F269" s="10">
        <f t="shared" ca="1" si="9"/>
        <v>7.3410101953604728E-2</v>
      </c>
      <c r="G269" s="3" t="str">
        <f>VLOOKUP(Table3[[#This Row],[PRODUCT ID]],Table1[[PRODUCT]:[SELLING PRICE]],1,FALSE)</f>
        <v>Product268</v>
      </c>
      <c r="H269" s="3" t="str">
        <f>VLOOKUP(Table3[[#This Row],[PRODUCT ID]],Table1[[PRODUCT]:[SELLING PRICE]],2,FALSE)</f>
        <v>Category4</v>
      </c>
      <c r="I269" s="3" t="str">
        <f>VLOOKUP(Table3[[#This Row],[PRODUCT ID]],Table1[[PRODUCT]:[SELLING PRICE]],3,FALSE)</f>
        <v>Kg</v>
      </c>
      <c r="J269" s="16">
        <f ca="1">VLOOKUP(Table3[[#This Row],[PRODUCT ID]],Table1[[PRODUCT]:[SELLING PRICE]],4,FALSE)</f>
        <v>29</v>
      </c>
      <c r="K269" s="16">
        <f ca="1">VLOOKUP(Table3[[#This Row],[PRODUCT ID]],Table1[[PRODUCT]:[SELLING PRICE]],5,FALSE)</f>
        <v>27.355739523665399</v>
      </c>
      <c r="L269" s="16">
        <f ca="1">J269*Table3[[#This Row],[QUANTITY]]</f>
        <v>145</v>
      </c>
      <c r="M269" s="16">
        <f ca="1">K269*Table3[[#This Row],[QUANTITY]]*(1-Table3[[#This Row],[DISCOUNT %]])</f>
        <v>126.73775948108432</v>
      </c>
      <c r="N269" s="3">
        <f>DAY(Table3[[#This Row],[DATE]])</f>
        <v>25</v>
      </c>
      <c r="O269" s="3" t="str">
        <f>TEXT(Table3[[#This Row],[DATE]],"mmm")</f>
        <v>Sep</v>
      </c>
      <c r="P269" s="3">
        <f>YEAR(Table3[[#This Row],[DATE]])</f>
        <v>2021</v>
      </c>
    </row>
    <row r="270" spans="1:16" x14ac:dyDescent="0.3">
      <c r="A270" s="6">
        <v>44465</v>
      </c>
      <c r="B270" s="7" t="s">
        <v>1321</v>
      </c>
      <c r="C270" s="9">
        <f t="shared" ca="1" si="8"/>
        <v>3</v>
      </c>
      <c r="D270" s="9" t="s">
        <v>2116</v>
      </c>
      <c r="E270" s="9" t="s">
        <v>2116</v>
      </c>
      <c r="F270" s="10">
        <f t="shared" ca="1" si="9"/>
        <v>9.5756861392522541E-2</v>
      </c>
      <c r="G270" s="3" t="str">
        <f>VLOOKUP(Table3[[#This Row],[PRODUCT ID]],Table1[[PRODUCT]:[SELLING PRICE]],1,FALSE)</f>
        <v>Product269</v>
      </c>
      <c r="H270" s="3" t="str">
        <f>VLOOKUP(Table3[[#This Row],[PRODUCT ID]],Table1[[PRODUCT]:[SELLING PRICE]],2,FALSE)</f>
        <v>Category5</v>
      </c>
      <c r="I270" s="3" t="str">
        <f>VLOOKUP(Table3[[#This Row],[PRODUCT ID]],Table1[[PRODUCT]:[SELLING PRICE]],3,FALSE)</f>
        <v>Lt</v>
      </c>
      <c r="J270" s="16">
        <f ca="1">VLOOKUP(Table3[[#This Row],[PRODUCT ID]],Table1[[PRODUCT]:[SELLING PRICE]],4,FALSE)</f>
        <v>92</v>
      </c>
      <c r="K270" s="16">
        <f ca="1">VLOOKUP(Table3[[#This Row],[PRODUCT ID]],Table1[[PRODUCT]:[SELLING PRICE]],5,FALSE)</f>
        <v>143.59721461589697</v>
      </c>
      <c r="L270" s="16">
        <f ca="1">J270*Table3[[#This Row],[QUANTITY]]</f>
        <v>276</v>
      </c>
      <c r="M270" s="16">
        <f ca="1">K270*Table3[[#This Row],[QUANTITY]]*(1-Table3[[#This Row],[DISCOUNT %]])</f>
        <v>389.54038811871061</v>
      </c>
      <c r="N270" s="3">
        <f>DAY(Table3[[#This Row],[DATE]])</f>
        <v>26</v>
      </c>
      <c r="O270" s="3" t="str">
        <f>TEXT(Table3[[#This Row],[DATE]],"mmm")</f>
        <v>Sep</v>
      </c>
      <c r="P270" s="3">
        <f>YEAR(Table3[[#This Row],[DATE]])</f>
        <v>2021</v>
      </c>
    </row>
    <row r="271" spans="1:16" x14ac:dyDescent="0.3">
      <c r="A271" s="6">
        <v>44466</v>
      </c>
      <c r="B271" s="7" t="s">
        <v>1322</v>
      </c>
      <c r="C271" s="9">
        <f t="shared" ca="1" si="8"/>
        <v>2</v>
      </c>
      <c r="D271" s="9" t="s">
        <v>2116</v>
      </c>
      <c r="E271" s="9" t="s">
        <v>2116</v>
      </c>
      <c r="F271" s="10">
        <f t="shared" ca="1" si="9"/>
        <v>8.2548768149907411E-3</v>
      </c>
      <c r="G271" s="3" t="str">
        <f>VLOOKUP(Table3[[#This Row],[PRODUCT ID]],Table1[[PRODUCT]:[SELLING PRICE]],1,FALSE)</f>
        <v>Product270</v>
      </c>
      <c r="H271" s="3" t="str">
        <f>VLOOKUP(Table3[[#This Row],[PRODUCT ID]],Table1[[PRODUCT]:[SELLING PRICE]],2,FALSE)</f>
        <v>Category1</v>
      </c>
      <c r="I271" s="3" t="str">
        <f>VLOOKUP(Table3[[#This Row],[PRODUCT ID]],Table1[[PRODUCT]:[SELLING PRICE]],3,FALSE)</f>
        <v>Ft</v>
      </c>
      <c r="J271" s="16">
        <f ca="1">VLOOKUP(Table3[[#This Row],[PRODUCT ID]],Table1[[PRODUCT]:[SELLING PRICE]],4,FALSE)</f>
        <v>79</v>
      </c>
      <c r="K271" s="16">
        <f ca="1">VLOOKUP(Table3[[#This Row],[PRODUCT ID]],Table1[[PRODUCT]:[SELLING PRICE]],5,FALSE)</f>
        <v>273.17968332421242</v>
      </c>
      <c r="L271" s="16">
        <f ca="1">J271*Table3[[#This Row],[QUANTITY]]</f>
        <v>158</v>
      </c>
      <c r="M271" s="16">
        <f ca="1">K271*Table3[[#This Row],[QUANTITY]]*(1-Table3[[#This Row],[DISCOUNT %]])</f>
        <v>541.84923738002578</v>
      </c>
      <c r="N271" s="3">
        <f>DAY(Table3[[#This Row],[DATE]])</f>
        <v>27</v>
      </c>
      <c r="O271" s="3" t="str">
        <f>TEXT(Table3[[#This Row],[DATE]],"mmm")</f>
        <v>Sep</v>
      </c>
      <c r="P271" s="3">
        <f>YEAR(Table3[[#This Row],[DATE]])</f>
        <v>2021</v>
      </c>
    </row>
    <row r="272" spans="1:16" x14ac:dyDescent="0.3">
      <c r="A272" s="6">
        <v>44467</v>
      </c>
      <c r="B272" s="7" t="s">
        <v>1323</v>
      </c>
      <c r="C272" s="9">
        <f t="shared" ca="1" si="8"/>
        <v>14</v>
      </c>
      <c r="D272" s="9" t="s">
        <v>2116</v>
      </c>
      <c r="E272" s="9" t="s">
        <v>2116</v>
      </c>
      <c r="F272" s="10">
        <f t="shared" ca="1" si="9"/>
        <v>8.5239029667041721E-2</v>
      </c>
      <c r="G272" s="3" t="str">
        <f>VLOOKUP(Table3[[#This Row],[PRODUCT ID]],Table1[[PRODUCT]:[SELLING PRICE]],1,FALSE)</f>
        <v>Product271</v>
      </c>
      <c r="H272" s="3" t="str">
        <f>VLOOKUP(Table3[[#This Row],[PRODUCT ID]],Table1[[PRODUCT]:[SELLING PRICE]],2,FALSE)</f>
        <v>Category2</v>
      </c>
      <c r="I272" s="3" t="str">
        <f>VLOOKUP(Table3[[#This Row],[PRODUCT ID]],Table1[[PRODUCT]:[SELLING PRICE]],3,FALSE)</f>
        <v>Kg</v>
      </c>
      <c r="J272" s="16">
        <f ca="1">VLOOKUP(Table3[[#This Row],[PRODUCT ID]],Table1[[PRODUCT]:[SELLING PRICE]],4,FALSE)</f>
        <v>127</v>
      </c>
      <c r="K272" s="16">
        <f ca="1">VLOOKUP(Table3[[#This Row],[PRODUCT ID]],Table1[[PRODUCT]:[SELLING PRICE]],5,FALSE)</f>
        <v>102.41317186341811</v>
      </c>
      <c r="L272" s="16">
        <f ca="1">J272*Table3[[#This Row],[QUANTITY]]</f>
        <v>1778</v>
      </c>
      <c r="M272" s="16">
        <f ca="1">K272*Table3[[#This Row],[QUANTITY]]*(1-Table3[[#This Row],[DISCOUNT %]])</f>
        <v>1311.5700145611891</v>
      </c>
      <c r="N272" s="3">
        <f>DAY(Table3[[#This Row],[DATE]])</f>
        <v>28</v>
      </c>
      <c r="O272" s="3" t="str">
        <f>TEXT(Table3[[#This Row],[DATE]],"mmm")</f>
        <v>Sep</v>
      </c>
      <c r="P272" s="3">
        <f>YEAR(Table3[[#This Row],[DATE]])</f>
        <v>2021</v>
      </c>
    </row>
    <row r="273" spans="1:16" x14ac:dyDescent="0.3">
      <c r="A273" s="6">
        <v>44468</v>
      </c>
      <c r="B273" s="7" t="s">
        <v>1324</v>
      </c>
      <c r="C273" s="9">
        <f t="shared" ca="1" si="8"/>
        <v>4</v>
      </c>
      <c r="D273" s="9" t="s">
        <v>2116</v>
      </c>
      <c r="E273" s="9" t="s">
        <v>2116</v>
      </c>
      <c r="F273" s="10">
        <f t="shared" ca="1" si="9"/>
        <v>5.8949786038759236E-2</v>
      </c>
      <c r="G273" s="3" t="str">
        <f>VLOOKUP(Table3[[#This Row],[PRODUCT ID]],Table1[[PRODUCT]:[SELLING PRICE]],1,FALSE)</f>
        <v>Product272</v>
      </c>
      <c r="H273" s="3" t="str">
        <f>VLOOKUP(Table3[[#This Row],[PRODUCT ID]],Table1[[PRODUCT]:[SELLING PRICE]],2,FALSE)</f>
        <v>Category3</v>
      </c>
      <c r="I273" s="3" t="str">
        <f>VLOOKUP(Table3[[#This Row],[PRODUCT ID]],Table1[[PRODUCT]:[SELLING PRICE]],3,FALSE)</f>
        <v>No</v>
      </c>
      <c r="J273" s="16">
        <f ca="1">VLOOKUP(Table3[[#This Row],[PRODUCT ID]],Table1[[PRODUCT]:[SELLING PRICE]],4,FALSE)</f>
        <v>66</v>
      </c>
      <c r="K273" s="16">
        <f ca="1">VLOOKUP(Table3[[#This Row],[PRODUCT ID]],Table1[[PRODUCT]:[SELLING PRICE]],5,FALSE)</f>
        <v>275.23095317484353</v>
      </c>
      <c r="L273" s="16">
        <f ca="1">J273*Table3[[#This Row],[QUANTITY]]</f>
        <v>264</v>
      </c>
      <c r="M273" s="16">
        <f ca="1">K273*Table3[[#This Row],[QUANTITY]]*(1-Table3[[#This Row],[DISCOUNT %]])</f>
        <v>1036.0245894957709</v>
      </c>
      <c r="N273" s="3">
        <f>DAY(Table3[[#This Row],[DATE]])</f>
        <v>29</v>
      </c>
      <c r="O273" s="3" t="str">
        <f>TEXT(Table3[[#This Row],[DATE]],"mmm")</f>
        <v>Sep</v>
      </c>
      <c r="P273" s="3">
        <f>YEAR(Table3[[#This Row],[DATE]])</f>
        <v>2021</v>
      </c>
    </row>
    <row r="274" spans="1:16" x14ac:dyDescent="0.3">
      <c r="A274" s="6">
        <v>44469</v>
      </c>
      <c r="B274" s="7" t="s">
        <v>1325</v>
      </c>
      <c r="C274" s="9">
        <f t="shared" ca="1" si="8"/>
        <v>11</v>
      </c>
      <c r="D274" s="9" t="s">
        <v>2115</v>
      </c>
      <c r="E274" s="9" t="s">
        <v>2118</v>
      </c>
      <c r="F274" s="10">
        <f t="shared" ca="1" si="9"/>
        <v>3.0676552314428576E-2</v>
      </c>
      <c r="G274" s="3" t="str">
        <f>VLOOKUP(Table3[[#This Row],[PRODUCT ID]],Table1[[PRODUCT]:[SELLING PRICE]],1,FALSE)</f>
        <v>Product273</v>
      </c>
      <c r="H274" s="3" t="str">
        <f>VLOOKUP(Table3[[#This Row],[PRODUCT ID]],Table1[[PRODUCT]:[SELLING PRICE]],2,FALSE)</f>
        <v>Category4</v>
      </c>
      <c r="I274" s="3" t="str">
        <f>VLOOKUP(Table3[[#This Row],[PRODUCT ID]],Table1[[PRODUCT]:[SELLING PRICE]],3,FALSE)</f>
        <v>No</v>
      </c>
      <c r="J274" s="16">
        <f ca="1">VLOOKUP(Table3[[#This Row],[PRODUCT ID]],Table1[[PRODUCT]:[SELLING PRICE]],4,FALSE)</f>
        <v>234</v>
      </c>
      <c r="K274" s="16">
        <f ca="1">VLOOKUP(Table3[[#This Row],[PRODUCT ID]],Table1[[PRODUCT]:[SELLING PRICE]],5,FALSE)</f>
        <v>166.4460760260076</v>
      </c>
      <c r="L274" s="16">
        <f ca="1">J274*Table3[[#This Row],[QUANTITY]]</f>
        <v>2574</v>
      </c>
      <c r="M274" s="16">
        <f ca="1">K274*Table3[[#This Row],[QUANTITY]]*(1-Table3[[#This Row],[DISCOUNT %]])</f>
        <v>1774.7409269399088</v>
      </c>
      <c r="N274" s="3">
        <f>DAY(Table3[[#This Row],[DATE]])</f>
        <v>30</v>
      </c>
      <c r="O274" s="3" t="str">
        <f>TEXT(Table3[[#This Row],[DATE]],"mmm")</f>
        <v>Sep</v>
      </c>
      <c r="P274" s="3">
        <f>YEAR(Table3[[#This Row],[DATE]])</f>
        <v>2021</v>
      </c>
    </row>
    <row r="275" spans="1:16" x14ac:dyDescent="0.3">
      <c r="A275" s="6">
        <v>44470</v>
      </c>
      <c r="B275" s="7" t="s">
        <v>1326</v>
      </c>
      <c r="C275" s="9">
        <f t="shared" ca="1" si="8"/>
        <v>13</v>
      </c>
      <c r="D275" s="9" t="s">
        <v>2116</v>
      </c>
      <c r="E275" s="9" t="s">
        <v>2116</v>
      </c>
      <c r="F275" s="10">
        <f t="shared" ca="1" si="9"/>
        <v>4.976813975820208E-2</v>
      </c>
      <c r="G275" s="3" t="str">
        <f>VLOOKUP(Table3[[#This Row],[PRODUCT ID]],Table1[[PRODUCT]:[SELLING PRICE]],1,FALSE)</f>
        <v>Product274</v>
      </c>
      <c r="H275" s="3" t="str">
        <f>VLOOKUP(Table3[[#This Row],[PRODUCT ID]],Table1[[PRODUCT]:[SELLING PRICE]],2,FALSE)</f>
        <v>Category5</v>
      </c>
      <c r="I275" s="3" t="str">
        <f>VLOOKUP(Table3[[#This Row],[PRODUCT ID]],Table1[[PRODUCT]:[SELLING PRICE]],3,FALSE)</f>
        <v>Ft</v>
      </c>
      <c r="J275" s="16">
        <f ca="1">VLOOKUP(Table3[[#This Row],[PRODUCT ID]],Table1[[PRODUCT]:[SELLING PRICE]],4,FALSE)</f>
        <v>138</v>
      </c>
      <c r="K275" s="16">
        <f ca="1">VLOOKUP(Table3[[#This Row],[PRODUCT ID]],Table1[[PRODUCT]:[SELLING PRICE]],5,FALSE)</f>
        <v>159.06424091502711</v>
      </c>
      <c r="L275" s="16">
        <f ca="1">J275*Table3[[#This Row],[QUANTITY]]</f>
        <v>1794</v>
      </c>
      <c r="M275" s="16">
        <f ca="1">K275*Table3[[#This Row],[QUANTITY]]*(1-Table3[[#This Row],[DISCOUNT %]])</f>
        <v>1964.9228240542643</v>
      </c>
      <c r="N275" s="3">
        <f>DAY(Table3[[#This Row],[DATE]])</f>
        <v>1</v>
      </c>
      <c r="O275" s="3" t="str">
        <f>TEXT(Table3[[#This Row],[DATE]],"mmm")</f>
        <v>Oct</v>
      </c>
      <c r="P275" s="3">
        <f>YEAR(Table3[[#This Row],[DATE]])</f>
        <v>2021</v>
      </c>
    </row>
    <row r="276" spans="1:16" x14ac:dyDescent="0.3">
      <c r="A276" s="6">
        <v>44471</v>
      </c>
      <c r="B276" s="7" t="s">
        <v>1327</v>
      </c>
      <c r="C276" s="9">
        <f t="shared" ca="1" si="8"/>
        <v>3</v>
      </c>
      <c r="D276" s="9" t="s">
        <v>2117</v>
      </c>
      <c r="E276" s="9" t="s">
        <v>2116</v>
      </c>
      <c r="F276" s="10">
        <f t="shared" ca="1" si="9"/>
        <v>1.3334342946124501E-2</v>
      </c>
      <c r="G276" s="3" t="str">
        <f>VLOOKUP(Table3[[#This Row],[PRODUCT ID]],Table1[[PRODUCT]:[SELLING PRICE]],1,FALSE)</f>
        <v>Product275</v>
      </c>
      <c r="H276" s="3" t="str">
        <f>VLOOKUP(Table3[[#This Row],[PRODUCT ID]],Table1[[PRODUCT]:[SELLING PRICE]],2,FALSE)</f>
        <v>Category1</v>
      </c>
      <c r="I276" s="3" t="str">
        <f>VLOOKUP(Table3[[#This Row],[PRODUCT ID]],Table1[[PRODUCT]:[SELLING PRICE]],3,FALSE)</f>
        <v>No</v>
      </c>
      <c r="J276" s="16">
        <f ca="1">VLOOKUP(Table3[[#This Row],[PRODUCT ID]],Table1[[PRODUCT]:[SELLING PRICE]],4,FALSE)</f>
        <v>31</v>
      </c>
      <c r="K276" s="16">
        <f ca="1">VLOOKUP(Table3[[#This Row],[PRODUCT ID]],Table1[[PRODUCT]:[SELLING PRICE]],5,FALSE)</f>
        <v>106.91730123467748</v>
      </c>
      <c r="L276" s="16">
        <f ca="1">J276*Table3[[#This Row],[QUANTITY]]</f>
        <v>93</v>
      </c>
      <c r="M276" s="16">
        <f ca="1">K276*Table3[[#This Row],[QUANTITY]]*(1-Table3[[#This Row],[DISCOUNT %]])</f>
        <v>316.47488781942059</v>
      </c>
      <c r="N276" s="3">
        <f>DAY(Table3[[#This Row],[DATE]])</f>
        <v>2</v>
      </c>
      <c r="O276" s="3" t="str">
        <f>TEXT(Table3[[#This Row],[DATE]],"mmm")</f>
        <v>Oct</v>
      </c>
      <c r="P276" s="3">
        <f>YEAR(Table3[[#This Row],[DATE]])</f>
        <v>2021</v>
      </c>
    </row>
    <row r="277" spans="1:16" x14ac:dyDescent="0.3">
      <c r="A277" s="6">
        <v>44472</v>
      </c>
      <c r="B277" s="7" t="s">
        <v>1328</v>
      </c>
      <c r="C277" s="9">
        <f t="shared" ca="1" si="8"/>
        <v>8</v>
      </c>
      <c r="D277" s="9" t="s">
        <v>2115</v>
      </c>
      <c r="E277" s="9" t="s">
        <v>2116</v>
      </c>
      <c r="F277" s="10">
        <f t="shared" ca="1" si="9"/>
        <v>2.5066402571825575E-3</v>
      </c>
      <c r="G277" s="3" t="str">
        <f>VLOOKUP(Table3[[#This Row],[PRODUCT ID]],Table1[[PRODUCT]:[SELLING PRICE]],1,FALSE)</f>
        <v>Product276</v>
      </c>
      <c r="H277" s="3" t="str">
        <f>VLOOKUP(Table3[[#This Row],[PRODUCT ID]],Table1[[PRODUCT]:[SELLING PRICE]],2,FALSE)</f>
        <v>Category2</v>
      </c>
      <c r="I277" s="3" t="str">
        <f>VLOOKUP(Table3[[#This Row],[PRODUCT ID]],Table1[[PRODUCT]:[SELLING PRICE]],3,FALSE)</f>
        <v>Kg</v>
      </c>
      <c r="J277" s="16">
        <f ca="1">VLOOKUP(Table3[[#This Row],[PRODUCT ID]],Table1[[PRODUCT]:[SELLING PRICE]],4,FALSE)</f>
        <v>131</v>
      </c>
      <c r="K277" s="16">
        <f ca="1">VLOOKUP(Table3[[#This Row],[PRODUCT ID]],Table1[[PRODUCT]:[SELLING PRICE]],5,FALSE)</f>
        <v>131.56037752787248</v>
      </c>
      <c r="L277" s="16">
        <f ca="1">J277*Table3[[#This Row],[QUANTITY]]</f>
        <v>1048</v>
      </c>
      <c r="M277" s="16">
        <f ca="1">K277*Table3[[#This Row],[QUANTITY]]*(1-Table3[[#This Row],[DISCOUNT %]])</f>
        <v>1049.844823914488</v>
      </c>
      <c r="N277" s="3">
        <f>DAY(Table3[[#This Row],[DATE]])</f>
        <v>3</v>
      </c>
      <c r="O277" s="3" t="str">
        <f>TEXT(Table3[[#This Row],[DATE]],"mmm")</f>
        <v>Oct</v>
      </c>
      <c r="P277" s="3">
        <f>YEAR(Table3[[#This Row],[DATE]])</f>
        <v>2021</v>
      </c>
    </row>
    <row r="278" spans="1:16" x14ac:dyDescent="0.3">
      <c r="A278" s="6">
        <v>44473</v>
      </c>
      <c r="B278" s="7" t="s">
        <v>1329</v>
      </c>
      <c r="C278" s="9">
        <f t="shared" ca="1" si="8"/>
        <v>12</v>
      </c>
      <c r="D278" s="9" t="s">
        <v>2115</v>
      </c>
      <c r="E278" s="9" t="s">
        <v>2116</v>
      </c>
      <c r="F278" s="10">
        <f t="shared" ca="1" si="9"/>
        <v>5.5580264352305175E-2</v>
      </c>
      <c r="G278" s="3" t="str">
        <f>VLOOKUP(Table3[[#This Row],[PRODUCT ID]],Table1[[PRODUCT]:[SELLING PRICE]],1,FALSE)</f>
        <v>Product277</v>
      </c>
      <c r="H278" s="3" t="str">
        <f>VLOOKUP(Table3[[#This Row],[PRODUCT ID]],Table1[[PRODUCT]:[SELLING PRICE]],2,FALSE)</f>
        <v>Category3</v>
      </c>
      <c r="I278" s="3" t="str">
        <f>VLOOKUP(Table3[[#This Row],[PRODUCT ID]],Table1[[PRODUCT]:[SELLING PRICE]],3,FALSE)</f>
        <v>Kg</v>
      </c>
      <c r="J278" s="16">
        <f ca="1">VLOOKUP(Table3[[#This Row],[PRODUCT ID]],Table1[[PRODUCT]:[SELLING PRICE]],4,FALSE)</f>
        <v>60</v>
      </c>
      <c r="K278" s="16">
        <f ca="1">VLOOKUP(Table3[[#This Row],[PRODUCT ID]],Table1[[PRODUCT]:[SELLING PRICE]],5,FALSE)</f>
        <v>303.62390968866492</v>
      </c>
      <c r="L278" s="16">
        <f ca="1">J278*Table3[[#This Row],[QUANTITY]]</f>
        <v>720</v>
      </c>
      <c r="M278" s="16">
        <f ca="1">K278*Table3[[#This Row],[QUANTITY]]*(1-Table3[[#This Row],[DISCOUNT %]])</f>
        <v>3440.980950293862</v>
      </c>
      <c r="N278" s="3">
        <f>DAY(Table3[[#This Row],[DATE]])</f>
        <v>4</v>
      </c>
      <c r="O278" s="3" t="str">
        <f>TEXT(Table3[[#This Row],[DATE]],"mmm")</f>
        <v>Oct</v>
      </c>
      <c r="P278" s="3">
        <f>YEAR(Table3[[#This Row],[DATE]])</f>
        <v>2021</v>
      </c>
    </row>
    <row r="279" spans="1:16" x14ac:dyDescent="0.3">
      <c r="A279" s="6">
        <v>44474</v>
      </c>
      <c r="B279" s="7" t="s">
        <v>1330</v>
      </c>
      <c r="C279" s="9">
        <f t="shared" ca="1" si="8"/>
        <v>14</v>
      </c>
      <c r="D279" s="9" t="s">
        <v>2115</v>
      </c>
      <c r="E279" s="9" t="s">
        <v>2116</v>
      </c>
      <c r="F279" s="10">
        <f t="shared" ca="1" si="9"/>
        <v>9.9091794588618137E-2</v>
      </c>
      <c r="G279" s="3" t="str">
        <f>VLOOKUP(Table3[[#This Row],[PRODUCT ID]],Table1[[PRODUCT]:[SELLING PRICE]],1,FALSE)</f>
        <v>Product278</v>
      </c>
      <c r="H279" s="3" t="str">
        <f>VLOOKUP(Table3[[#This Row],[PRODUCT ID]],Table1[[PRODUCT]:[SELLING PRICE]],2,FALSE)</f>
        <v>Category4</v>
      </c>
      <c r="I279" s="3" t="str">
        <f>VLOOKUP(Table3[[#This Row],[PRODUCT ID]],Table1[[PRODUCT]:[SELLING PRICE]],3,FALSE)</f>
        <v>Lt</v>
      </c>
      <c r="J279" s="16">
        <f ca="1">VLOOKUP(Table3[[#This Row],[PRODUCT ID]],Table1[[PRODUCT]:[SELLING PRICE]],4,FALSE)</f>
        <v>232</v>
      </c>
      <c r="K279" s="16">
        <f ca="1">VLOOKUP(Table3[[#This Row],[PRODUCT ID]],Table1[[PRODUCT]:[SELLING PRICE]],5,FALSE)</f>
        <v>51.732092995137336</v>
      </c>
      <c r="L279" s="16">
        <f ca="1">J279*Table3[[#This Row],[QUANTITY]]</f>
        <v>3248</v>
      </c>
      <c r="M279" s="16">
        <f ca="1">K279*Table3[[#This Row],[QUANTITY]]*(1-Table3[[#This Row],[DISCOUNT %]])</f>
        <v>652.48213887393445</v>
      </c>
      <c r="N279" s="3">
        <f>DAY(Table3[[#This Row],[DATE]])</f>
        <v>5</v>
      </c>
      <c r="O279" s="3" t="str">
        <f>TEXT(Table3[[#This Row],[DATE]],"mmm")</f>
        <v>Oct</v>
      </c>
      <c r="P279" s="3">
        <f>YEAR(Table3[[#This Row],[DATE]])</f>
        <v>2021</v>
      </c>
    </row>
    <row r="280" spans="1:16" x14ac:dyDescent="0.3">
      <c r="A280" s="6">
        <v>44475</v>
      </c>
      <c r="B280" s="7" t="s">
        <v>1331</v>
      </c>
      <c r="C280" s="9">
        <f t="shared" ca="1" si="8"/>
        <v>12</v>
      </c>
      <c r="D280" s="9" t="s">
        <v>2116</v>
      </c>
      <c r="E280" s="9" t="s">
        <v>2118</v>
      </c>
      <c r="F280" s="10">
        <f t="shared" ca="1" si="9"/>
        <v>5.0406858112519881E-2</v>
      </c>
      <c r="G280" s="3" t="str">
        <f>VLOOKUP(Table3[[#This Row],[PRODUCT ID]],Table1[[PRODUCT]:[SELLING PRICE]],1,FALSE)</f>
        <v>Product279</v>
      </c>
      <c r="H280" s="3" t="str">
        <f>VLOOKUP(Table3[[#This Row],[PRODUCT ID]],Table1[[PRODUCT]:[SELLING PRICE]],2,FALSE)</f>
        <v>Category5</v>
      </c>
      <c r="I280" s="3" t="str">
        <f>VLOOKUP(Table3[[#This Row],[PRODUCT ID]],Table1[[PRODUCT]:[SELLING PRICE]],3,FALSE)</f>
        <v>Kg</v>
      </c>
      <c r="J280" s="16">
        <f ca="1">VLOOKUP(Table3[[#This Row],[PRODUCT ID]],Table1[[PRODUCT]:[SELLING PRICE]],4,FALSE)</f>
        <v>13</v>
      </c>
      <c r="K280" s="16">
        <f ca="1">VLOOKUP(Table3[[#This Row],[PRODUCT ID]],Table1[[PRODUCT]:[SELLING PRICE]],5,FALSE)</f>
        <v>291.43325760468235</v>
      </c>
      <c r="L280" s="16">
        <f ca="1">J280*Table3[[#This Row],[QUANTITY]]</f>
        <v>156</v>
      </c>
      <c r="M280" s="16">
        <f ca="1">K280*Table3[[#This Row],[QUANTITY]]*(1-Table3[[#This Row],[DISCOUNT %]])</f>
        <v>3320.9162728720039</v>
      </c>
      <c r="N280" s="3">
        <f>DAY(Table3[[#This Row],[DATE]])</f>
        <v>6</v>
      </c>
      <c r="O280" s="3" t="str">
        <f>TEXT(Table3[[#This Row],[DATE]],"mmm")</f>
        <v>Oct</v>
      </c>
      <c r="P280" s="3">
        <f>YEAR(Table3[[#This Row],[DATE]])</f>
        <v>2021</v>
      </c>
    </row>
    <row r="281" spans="1:16" x14ac:dyDescent="0.3">
      <c r="A281" s="6">
        <v>44476</v>
      </c>
      <c r="B281" s="7" t="s">
        <v>1332</v>
      </c>
      <c r="C281" s="9">
        <f t="shared" ca="1" si="8"/>
        <v>10</v>
      </c>
      <c r="D281" s="9" t="s">
        <v>2116</v>
      </c>
      <c r="E281" s="9" t="s">
        <v>2118</v>
      </c>
      <c r="F281" s="10">
        <f t="shared" ca="1" si="9"/>
        <v>8.8318917529712312E-2</v>
      </c>
      <c r="G281" s="3" t="str">
        <f>VLOOKUP(Table3[[#This Row],[PRODUCT ID]],Table1[[PRODUCT]:[SELLING PRICE]],1,FALSE)</f>
        <v>Product280</v>
      </c>
      <c r="H281" s="3" t="str">
        <f>VLOOKUP(Table3[[#This Row],[PRODUCT ID]],Table1[[PRODUCT]:[SELLING PRICE]],2,FALSE)</f>
        <v>Category1</v>
      </c>
      <c r="I281" s="3" t="str">
        <f>VLOOKUP(Table3[[#This Row],[PRODUCT ID]],Table1[[PRODUCT]:[SELLING PRICE]],3,FALSE)</f>
        <v>Lt</v>
      </c>
      <c r="J281" s="16">
        <f ca="1">VLOOKUP(Table3[[#This Row],[PRODUCT ID]],Table1[[PRODUCT]:[SELLING PRICE]],4,FALSE)</f>
        <v>50</v>
      </c>
      <c r="K281" s="16">
        <f ca="1">VLOOKUP(Table3[[#This Row],[PRODUCT ID]],Table1[[PRODUCT]:[SELLING PRICE]],5,FALSE)</f>
        <v>300.21350762598053</v>
      </c>
      <c r="L281" s="16">
        <f ca="1">J281*Table3[[#This Row],[QUANTITY]]</f>
        <v>500</v>
      </c>
      <c r="M281" s="16">
        <f ca="1">K281*Table3[[#This Row],[QUANTITY]]*(1-Table3[[#This Row],[DISCOUNT %]])</f>
        <v>2736.9897560465588</v>
      </c>
      <c r="N281" s="3">
        <f>DAY(Table3[[#This Row],[DATE]])</f>
        <v>7</v>
      </c>
      <c r="O281" s="3" t="str">
        <f>TEXT(Table3[[#This Row],[DATE]],"mmm")</f>
        <v>Oct</v>
      </c>
      <c r="P281" s="3">
        <f>YEAR(Table3[[#This Row],[DATE]])</f>
        <v>2021</v>
      </c>
    </row>
    <row r="282" spans="1:16" x14ac:dyDescent="0.3">
      <c r="A282" s="6">
        <v>44477</v>
      </c>
      <c r="B282" s="7" t="s">
        <v>1333</v>
      </c>
      <c r="C282" s="9">
        <f t="shared" ca="1" si="8"/>
        <v>6</v>
      </c>
      <c r="D282" s="9" t="s">
        <v>2116</v>
      </c>
      <c r="E282" s="9" t="s">
        <v>2116</v>
      </c>
      <c r="F282" s="10">
        <f t="shared" ca="1" si="9"/>
        <v>6.448381416611465E-2</v>
      </c>
      <c r="G282" s="3" t="str">
        <f>VLOOKUP(Table3[[#This Row],[PRODUCT ID]],Table1[[PRODUCT]:[SELLING PRICE]],1,FALSE)</f>
        <v>Product281</v>
      </c>
      <c r="H282" s="3" t="str">
        <f>VLOOKUP(Table3[[#This Row],[PRODUCT ID]],Table1[[PRODUCT]:[SELLING PRICE]],2,FALSE)</f>
        <v>Category2</v>
      </c>
      <c r="I282" s="3" t="str">
        <f>VLOOKUP(Table3[[#This Row],[PRODUCT ID]],Table1[[PRODUCT]:[SELLING PRICE]],3,FALSE)</f>
        <v>Ft</v>
      </c>
      <c r="J282" s="16">
        <f ca="1">VLOOKUP(Table3[[#This Row],[PRODUCT ID]],Table1[[PRODUCT]:[SELLING PRICE]],4,FALSE)</f>
        <v>98</v>
      </c>
      <c r="K282" s="16">
        <f ca="1">VLOOKUP(Table3[[#This Row],[PRODUCT ID]],Table1[[PRODUCT]:[SELLING PRICE]],5,FALSE)</f>
        <v>192.31615779053274</v>
      </c>
      <c r="L282" s="16">
        <f ca="1">J282*Table3[[#This Row],[QUANTITY]]</f>
        <v>588</v>
      </c>
      <c r="M282" s="16">
        <f ca="1">K282*Table3[[#This Row],[QUANTITY]]*(1-Table3[[#This Row],[DISCOUNT %]])</f>
        <v>1079.4892704625611</v>
      </c>
      <c r="N282" s="3">
        <f>DAY(Table3[[#This Row],[DATE]])</f>
        <v>8</v>
      </c>
      <c r="O282" s="3" t="str">
        <f>TEXT(Table3[[#This Row],[DATE]],"mmm")</f>
        <v>Oct</v>
      </c>
      <c r="P282" s="3">
        <f>YEAR(Table3[[#This Row],[DATE]])</f>
        <v>2021</v>
      </c>
    </row>
    <row r="283" spans="1:16" x14ac:dyDescent="0.3">
      <c r="A283" s="6">
        <v>44478</v>
      </c>
      <c r="B283" s="7" t="s">
        <v>1334</v>
      </c>
      <c r="C283" s="9">
        <f t="shared" ca="1" si="8"/>
        <v>3</v>
      </c>
      <c r="D283" s="9" t="s">
        <v>2115</v>
      </c>
      <c r="E283" s="9" t="s">
        <v>2116</v>
      </c>
      <c r="F283" s="10">
        <f t="shared" ca="1" si="9"/>
        <v>4.4108780106133484E-2</v>
      </c>
      <c r="G283" s="3" t="str">
        <f>VLOOKUP(Table3[[#This Row],[PRODUCT ID]],Table1[[PRODUCT]:[SELLING PRICE]],1,FALSE)</f>
        <v>Product282</v>
      </c>
      <c r="H283" s="3" t="str">
        <f>VLOOKUP(Table3[[#This Row],[PRODUCT ID]],Table1[[PRODUCT]:[SELLING PRICE]],2,FALSE)</f>
        <v>Category3</v>
      </c>
      <c r="I283" s="3" t="str">
        <f>VLOOKUP(Table3[[#This Row],[PRODUCT ID]],Table1[[PRODUCT]:[SELLING PRICE]],3,FALSE)</f>
        <v>Kg</v>
      </c>
      <c r="J283" s="16">
        <f ca="1">VLOOKUP(Table3[[#This Row],[PRODUCT ID]],Table1[[PRODUCT]:[SELLING PRICE]],4,FALSE)</f>
        <v>58</v>
      </c>
      <c r="K283" s="16">
        <f ca="1">VLOOKUP(Table3[[#This Row],[PRODUCT ID]],Table1[[PRODUCT]:[SELLING PRICE]],5,FALSE)</f>
        <v>144.84846710084543</v>
      </c>
      <c r="L283" s="16">
        <f ca="1">J283*Table3[[#This Row],[QUANTITY]]</f>
        <v>174</v>
      </c>
      <c r="M283" s="16">
        <f ca="1">K283*Table3[[#This Row],[QUANTITY]]*(1-Table3[[#This Row],[DISCOUNT %]])</f>
        <v>415.37813375035114</v>
      </c>
      <c r="N283" s="3">
        <f>DAY(Table3[[#This Row],[DATE]])</f>
        <v>9</v>
      </c>
      <c r="O283" s="3" t="str">
        <f>TEXT(Table3[[#This Row],[DATE]],"mmm")</f>
        <v>Oct</v>
      </c>
      <c r="P283" s="3">
        <f>YEAR(Table3[[#This Row],[DATE]])</f>
        <v>2021</v>
      </c>
    </row>
    <row r="284" spans="1:16" x14ac:dyDescent="0.3">
      <c r="A284" s="6">
        <v>44479</v>
      </c>
      <c r="B284" s="7" t="s">
        <v>1335</v>
      </c>
      <c r="C284" s="9">
        <f t="shared" ca="1" si="8"/>
        <v>13</v>
      </c>
      <c r="D284" s="9" t="s">
        <v>2117</v>
      </c>
      <c r="E284" s="9" t="s">
        <v>2116</v>
      </c>
      <c r="F284" s="10">
        <f t="shared" ca="1" si="9"/>
        <v>9.4741647694301545E-2</v>
      </c>
      <c r="G284" s="3" t="str">
        <f>VLOOKUP(Table3[[#This Row],[PRODUCT ID]],Table1[[PRODUCT]:[SELLING PRICE]],1,FALSE)</f>
        <v>Product283</v>
      </c>
      <c r="H284" s="3" t="str">
        <f>VLOOKUP(Table3[[#This Row],[PRODUCT ID]],Table1[[PRODUCT]:[SELLING PRICE]],2,FALSE)</f>
        <v>Category4</v>
      </c>
      <c r="I284" s="3" t="str">
        <f>VLOOKUP(Table3[[#This Row],[PRODUCT ID]],Table1[[PRODUCT]:[SELLING PRICE]],3,FALSE)</f>
        <v>No</v>
      </c>
      <c r="J284" s="16">
        <f ca="1">VLOOKUP(Table3[[#This Row],[PRODUCT ID]],Table1[[PRODUCT]:[SELLING PRICE]],4,FALSE)</f>
        <v>207</v>
      </c>
      <c r="K284" s="16">
        <f ca="1">VLOOKUP(Table3[[#This Row],[PRODUCT ID]],Table1[[PRODUCT]:[SELLING PRICE]],5,FALSE)</f>
        <v>49.486091139580964</v>
      </c>
      <c r="L284" s="16">
        <f ca="1">J284*Table3[[#This Row],[QUANTITY]]</f>
        <v>2691</v>
      </c>
      <c r="M284" s="16">
        <f ca="1">K284*Table3[[#This Row],[QUANTITY]]*(1-Table3[[#This Row],[DISCOUNT %]])</f>
        <v>582.37006525186689</v>
      </c>
      <c r="N284" s="3">
        <f>DAY(Table3[[#This Row],[DATE]])</f>
        <v>10</v>
      </c>
      <c r="O284" s="3" t="str">
        <f>TEXT(Table3[[#This Row],[DATE]],"mmm")</f>
        <v>Oct</v>
      </c>
      <c r="P284" s="3">
        <f>YEAR(Table3[[#This Row],[DATE]])</f>
        <v>2021</v>
      </c>
    </row>
    <row r="285" spans="1:16" x14ac:dyDescent="0.3">
      <c r="A285" s="6">
        <v>44480</v>
      </c>
      <c r="B285" s="7" t="s">
        <v>1336</v>
      </c>
      <c r="C285" s="9">
        <f t="shared" ca="1" si="8"/>
        <v>14</v>
      </c>
      <c r="D285" s="9" t="s">
        <v>2117</v>
      </c>
      <c r="E285" s="9" t="s">
        <v>2116</v>
      </c>
      <c r="F285" s="10">
        <f t="shared" ca="1" si="9"/>
        <v>8.4565732229239923E-2</v>
      </c>
      <c r="G285" s="3" t="str">
        <f>VLOOKUP(Table3[[#This Row],[PRODUCT ID]],Table1[[PRODUCT]:[SELLING PRICE]],1,FALSE)</f>
        <v>Product284</v>
      </c>
      <c r="H285" s="3" t="str">
        <f>VLOOKUP(Table3[[#This Row],[PRODUCT ID]],Table1[[PRODUCT]:[SELLING PRICE]],2,FALSE)</f>
        <v>Category5</v>
      </c>
      <c r="I285" s="3" t="str">
        <f>VLOOKUP(Table3[[#This Row],[PRODUCT ID]],Table1[[PRODUCT]:[SELLING PRICE]],3,FALSE)</f>
        <v>No</v>
      </c>
      <c r="J285" s="16">
        <f ca="1">VLOOKUP(Table3[[#This Row],[PRODUCT ID]],Table1[[PRODUCT]:[SELLING PRICE]],4,FALSE)</f>
        <v>247</v>
      </c>
      <c r="K285" s="16">
        <f ca="1">VLOOKUP(Table3[[#This Row],[PRODUCT ID]],Table1[[PRODUCT]:[SELLING PRICE]],5,FALSE)</f>
        <v>200.30433779433952</v>
      </c>
      <c r="L285" s="16">
        <f ca="1">J285*Table3[[#This Row],[QUANTITY]]</f>
        <v>3458</v>
      </c>
      <c r="M285" s="16">
        <f ca="1">K285*Table3[[#This Row],[QUANTITY]]*(1-Table3[[#This Row],[DISCOUNT %]])</f>
        <v>2567.1163672009548</v>
      </c>
      <c r="N285" s="3">
        <f>DAY(Table3[[#This Row],[DATE]])</f>
        <v>11</v>
      </c>
      <c r="O285" s="3" t="str">
        <f>TEXT(Table3[[#This Row],[DATE]],"mmm")</f>
        <v>Oct</v>
      </c>
      <c r="P285" s="3">
        <f>YEAR(Table3[[#This Row],[DATE]])</f>
        <v>2021</v>
      </c>
    </row>
    <row r="286" spans="1:16" x14ac:dyDescent="0.3">
      <c r="A286" s="6">
        <v>44481</v>
      </c>
      <c r="B286" s="7" t="s">
        <v>1337</v>
      </c>
      <c r="C286" s="9">
        <f t="shared" ca="1" si="8"/>
        <v>12</v>
      </c>
      <c r="D286" s="9" t="s">
        <v>2116</v>
      </c>
      <c r="E286" s="9" t="s">
        <v>2118</v>
      </c>
      <c r="F286" s="10">
        <f t="shared" ca="1" si="9"/>
        <v>5.3141230088703223E-2</v>
      </c>
      <c r="G286" s="3" t="str">
        <f>VLOOKUP(Table3[[#This Row],[PRODUCT ID]],Table1[[PRODUCT]:[SELLING PRICE]],1,FALSE)</f>
        <v>Product285</v>
      </c>
      <c r="H286" s="3" t="str">
        <f>VLOOKUP(Table3[[#This Row],[PRODUCT ID]],Table1[[PRODUCT]:[SELLING PRICE]],2,FALSE)</f>
        <v>Category1</v>
      </c>
      <c r="I286" s="3" t="str">
        <f>VLOOKUP(Table3[[#This Row],[PRODUCT ID]],Table1[[PRODUCT]:[SELLING PRICE]],3,FALSE)</f>
        <v>Ft</v>
      </c>
      <c r="J286" s="16">
        <f ca="1">VLOOKUP(Table3[[#This Row],[PRODUCT ID]],Table1[[PRODUCT]:[SELLING PRICE]],4,FALSE)</f>
        <v>23</v>
      </c>
      <c r="K286" s="16">
        <f ca="1">VLOOKUP(Table3[[#This Row],[PRODUCT ID]],Table1[[PRODUCT]:[SELLING PRICE]],5,FALSE)</f>
        <v>89.731043222429165</v>
      </c>
      <c r="L286" s="16">
        <f ca="1">J286*Table3[[#This Row],[QUANTITY]]</f>
        <v>276</v>
      </c>
      <c r="M286" s="16">
        <f ca="1">K286*Table3[[#This Row],[QUANTITY]]*(1-Table3[[#This Row],[DISCOUNT %]])</f>
        <v>1019.5515025013602</v>
      </c>
      <c r="N286" s="3">
        <f>DAY(Table3[[#This Row],[DATE]])</f>
        <v>12</v>
      </c>
      <c r="O286" s="3" t="str">
        <f>TEXT(Table3[[#This Row],[DATE]],"mmm")</f>
        <v>Oct</v>
      </c>
      <c r="P286" s="3">
        <f>YEAR(Table3[[#This Row],[DATE]])</f>
        <v>2021</v>
      </c>
    </row>
    <row r="287" spans="1:16" x14ac:dyDescent="0.3">
      <c r="A287" s="6">
        <v>44482</v>
      </c>
      <c r="B287" s="7" t="s">
        <v>1338</v>
      </c>
      <c r="C287" s="9">
        <f t="shared" ca="1" si="8"/>
        <v>4</v>
      </c>
      <c r="D287" s="9" t="s">
        <v>2116</v>
      </c>
      <c r="E287" s="9" t="s">
        <v>2116</v>
      </c>
      <c r="F287" s="10">
        <f t="shared" ca="1" si="9"/>
        <v>8.7242297806448654E-2</v>
      </c>
      <c r="G287" s="3" t="str">
        <f>VLOOKUP(Table3[[#This Row],[PRODUCT ID]],Table1[[PRODUCT]:[SELLING PRICE]],1,FALSE)</f>
        <v>Product286</v>
      </c>
      <c r="H287" s="3" t="str">
        <f>VLOOKUP(Table3[[#This Row],[PRODUCT ID]],Table1[[PRODUCT]:[SELLING PRICE]],2,FALSE)</f>
        <v>Category2</v>
      </c>
      <c r="I287" s="3" t="str">
        <f>VLOOKUP(Table3[[#This Row],[PRODUCT ID]],Table1[[PRODUCT]:[SELLING PRICE]],3,FALSE)</f>
        <v>No</v>
      </c>
      <c r="J287" s="16">
        <f ca="1">VLOOKUP(Table3[[#This Row],[PRODUCT ID]],Table1[[PRODUCT]:[SELLING PRICE]],4,FALSE)</f>
        <v>212</v>
      </c>
      <c r="K287" s="16">
        <f ca="1">VLOOKUP(Table3[[#This Row],[PRODUCT ID]],Table1[[PRODUCT]:[SELLING PRICE]],5,FALSE)</f>
        <v>122.43738959458243</v>
      </c>
      <c r="L287" s="16">
        <f ca="1">J287*Table3[[#This Row],[QUANTITY]]</f>
        <v>848</v>
      </c>
      <c r="M287" s="16">
        <f ca="1">K287*Table3[[#This Row],[QUANTITY]]*(1-Table3[[#This Row],[DISCOUNT %]])</f>
        <v>447.02268155571073</v>
      </c>
      <c r="N287" s="3">
        <f>DAY(Table3[[#This Row],[DATE]])</f>
        <v>13</v>
      </c>
      <c r="O287" s="3" t="str">
        <f>TEXT(Table3[[#This Row],[DATE]],"mmm")</f>
        <v>Oct</v>
      </c>
      <c r="P287" s="3">
        <f>YEAR(Table3[[#This Row],[DATE]])</f>
        <v>2021</v>
      </c>
    </row>
    <row r="288" spans="1:16" x14ac:dyDescent="0.3">
      <c r="A288" s="6">
        <v>44483</v>
      </c>
      <c r="B288" s="7" t="s">
        <v>1339</v>
      </c>
      <c r="C288" s="9">
        <f t="shared" ca="1" si="8"/>
        <v>12</v>
      </c>
      <c r="D288" s="9" t="s">
        <v>2116</v>
      </c>
      <c r="E288" s="9" t="s">
        <v>2116</v>
      </c>
      <c r="F288" s="10">
        <f t="shared" ca="1" si="9"/>
        <v>4.2768452452587313E-3</v>
      </c>
      <c r="G288" s="3" t="str">
        <f>VLOOKUP(Table3[[#This Row],[PRODUCT ID]],Table1[[PRODUCT]:[SELLING PRICE]],1,FALSE)</f>
        <v>Product287</v>
      </c>
      <c r="H288" s="3" t="str">
        <f>VLOOKUP(Table3[[#This Row],[PRODUCT ID]],Table1[[PRODUCT]:[SELLING PRICE]],2,FALSE)</f>
        <v>Category3</v>
      </c>
      <c r="I288" s="3" t="str">
        <f>VLOOKUP(Table3[[#This Row],[PRODUCT ID]],Table1[[PRODUCT]:[SELLING PRICE]],3,FALSE)</f>
        <v>Kg</v>
      </c>
      <c r="J288" s="16">
        <f ca="1">VLOOKUP(Table3[[#This Row],[PRODUCT ID]],Table1[[PRODUCT]:[SELLING PRICE]],4,FALSE)</f>
        <v>141</v>
      </c>
      <c r="K288" s="16">
        <f ca="1">VLOOKUP(Table3[[#This Row],[PRODUCT ID]],Table1[[PRODUCT]:[SELLING PRICE]],5,FALSE)</f>
        <v>195.90889886958979</v>
      </c>
      <c r="L288" s="16">
        <f ca="1">J288*Table3[[#This Row],[QUANTITY]]</f>
        <v>1692</v>
      </c>
      <c r="M288" s="16">
        <f ca="1">K288*Table3[[#This Row],[QUANTITY]]*(1-Table3[[#This Row],[DISCOUNT %]])</f>
        <v>2340.8523219234658</v>
      </c>
      <c r="N288" s="3">
        <f>DAY(Table3[[#This Row],[DATE]])</f>
        <v>14</v>
      </c>
      <c r="O288" s="3" t="str">
        <f>TEXT(Table3[[#This Row],[DATE]],"mmm")</f>
        <v>Oct</v>
      </c>
      <c r="P288" s="3">
        <f>YEAR(Table3[[#This Row],[DATE]])</f>
        <v>2021</v>
      </c>
    </row>
    <row r="289" spans="1:16" x14ac:dyDescent="0.3">
      <c r="A289" s="6">
        <v>44484</v>
      </c>
      <c r="B289" s="7" t="s">
        <v>1340</v>
      </c>
      <c r="C289" s="9">
        <f t="shared" ca="1" si="8"/>
        <v>7</v>
      </c>
      <c r="D289" s="9" t="s">
        <v>2116</v>
      </c>
      <c r="E289" s="9" t="s">
        <v>2116</v>
      </c>
      <c r="F289" s="10">
        <f t="shared" ca="1" si="9"/>
        <v>9.9134246562048223E-2</v>
      </c>
      <c r="G289" s="3" t="str">
        <f>VLOOKUP(Table3[[#This Row],[PRODUCT ID]],Table1[[PRODUCT]:[SELLING PRICE]],1,FALSE)</f>
        <v>Product288</v>
      </c>
      <c r="H289" s="3" t="str">
        <f>VLOOKUP(Table3[[#This Row],[PRODUCT ID]],Table1[[PRODUCT]:[SELLING PRICE]],2,FALSE)</f>
        <v>Category4</v>
      </c>
      <c r="I289" s="3" t="str">
        <f>VLOOKUP(Table3[[#This Row],[PRODUCT ID]],Table1[[PRODUCT]:[SELLING PRICE]],3,FALSE)</f>
        <v>Kg</v>
      </c>
      <c r="J289" s="16">
        <f ca="1">VLOOKUP(Table3[[#This Row],[PRODUCT ID]],Table1[[PRODUCT]:[SELLING PRICE]],4,FALSE)</f>
        <v>102</v>
      </c>
      <c r="K289" s="16">
        <f ca="1">VLOOKUP(Table3[[#This Row],[PRODUCT ID]],Table1[[PRODUCT]:[SELLING PRICE]],5,FALSE)</f>
        <v>214.63476113733665</v>
      </c>
      <c r="L289" s="16">
        <f ca="1">J289*Table3[[#This Row],[QUANTITY]]</f>
        <v>714</v>
      </c>
      <c r="M289" s="16">
        <f ca="1">K289*Table3[[#This Row],[QUANTITY]]*(1-Table3[[#This Row],[DISCOUNT %]])</f>
        <v>1353.4997406417313</v>
      </c>
      <c r="N289" s="3">
        <f>DAY(Table3[[#This Row],[DATE]])</f>
        <v>15</v>
      </c>
      <c r="O289" s="3" t="str">
        <f>TEXT(Table3[[#This Row],[DATE]],"mmm")</f>
        <v>Oct</v>
      </c>
      <c r="P289" s="3">
        <f>YEAR(Table3[[#This Row],[DATE]])</f>
        <v>2021</v>
      </c>
    </row>
    <row r="290" spans="1:16" x14ac:dyDescent="0.3">
      <c r="A290" s="6">
        <v>44485</v>
      </c>
      <c r="B290" s="7" t="s">
        <v>1341</v>
      </c>
      <c r="C290" s="9">
        <f t="shared" ca="1" si="8"/>
        <v>6</v>
      </c>
      <c r="D290" s="9" t="s">
        <v>2115</v>
      </c>
      <c r="E290" s="9" t="s">
        <v>2116</v>
      </c>
      <c r="F290" s="10">
        <f t="shared" ca="1" si="9"/>
        <v>4.8551366707330294E-3</v>
      </c>
      <c r="G290" s="3" t="str">
        <f>VLOOKUP(Table3[[#This Row],[PRODUCT ID]],Table1[[PRODUCT]:[SELLING PRICE]],1,FALSE)</f>
        <v>Product289</v>
      </c>
      <c r="H290" s="3" t="str">
        <f>VLOOKUP(Table3[[#This Row],[PRODUCT ID]],Table1[[PRODUCT]:[SELLING PRICE]],2,FALSE)</f>
        <v>Category1</v>
      </c>
      <c r="I290" s="3" t="str">
        <f>VLOOKUP(Table3[[#This Row],[PRODUCT ID]],Table1[[PRODUCT]:[SELLING PRICE]],3,FALSE)</f>
        <v>Lt</v>
      </c>
      <c r="J290" s="16">
        <f ca="1">VLOOKUP(Table3[[#This Row],[PRODUCT ID]],Table1[[PRODUCT]:[SELLING PRICE]],4,FALSE)</f>
        <v>163</v>
      </c>
      <c r="K290" s="16">
        <f ca="1">VLOOKUP(Table3[[#This Row],[PRODUCT ID]],Table1[[PRODUCT]:[SELLING PRICE]],5,FALSE)</f>
        <v>267.9867701017472</v>
      </c>
      <c r="L290" s="16">
        <f ca="1">J290*Table3[[#This Row],[QUANTITY]]</f>
        <v>978</v>
      </c>
      <c r="M290" s="16">
        <f ca="1">K290*Table3[[#This Row],[QUANTITY]]*(1-Table3[[#This Row],[DISCOUNT %]])</f>
        <v>1600.1139462417295</v>
      </c>
      <c r="N290" s="3">
        <f>DAY(Table3[[#This Row],[DATE]])</f>
        <v>16</v>
      </c>
      <c r="O290" s="3" t="str">
        <f>TEXT(Table3[[#This Row],[DATE]],"mmm")</f>
        <v>Oct</v>
      </c>
      <c r="P290" s="3">
        <f>YEAR(Table3[[#This Row],[DATE]])</f>
        <v>2021</v>
      </c>
    </row>
    <row r="291" spans="1:16" x14ac:dyDescent="0.3">
      <c r="A291" s="6">
        <v>44486</v>
      </c>
      <c r="B291" s="7" t="s">
        <v>1342</v>
      </c>
      <c r="C291" s="9">
        <f t="shared" ca="1" si="8"/>
        <v>1</v>
      </c>
      <c r="D291" s="9" t="s">
        <v>2116</v>
      </c>
      <c r="E291" s="9" t="s">
        <v>2116</v>
      </c>
      <c r="F291" s="10">
        <f t="shared" ca="1" si="9"/>
        <v>5.6394804753504751E-2</v>
      </c>
      <c r="G291" s="3" t="str">
        <f>VLOOKUP(Table3[[#This Row],[PRODUCT ID]],Table1[[PRODUCT]:[SELLING PRICE]],1,FALSE)</f>
        <v>Product290</v>
      </c>
      <c r="H291" s="3" t="str">
        <f>VLOOKUP(Table3[[#This Row],[PRODUCT ID]],Table1[[PRODUCT]:[SELLING PRICE]],2,FALSE)</f>
        <v>Category2</v>
      </c>
      <c r="I291" s="3" t="str">
        <f>VLOOKUP(Table3[[#This Row],[PRODUCT ID]],Table1[[PRODUCT]:[SELLING PRICE]],3,FALSE)</f>
        <v>Kg</v>
      </c>
      <c r="J291" s="16">
        <f ca="1">VLOOKUP(Table3[[#This Row],[PRODUCT ID]],Table1[[PRODUCT]:[SELLING PRICE]],4,FALSE)</f>
        <v>55</v>
      </c>
      <c r="K291" s="16">
        <f ca="1">VLOOKUP(Table3[[#This Row],[PRODUCT ID]],Table1[[PRODUCT]:[SELLING PRICE]],5,FALSE)</f>
        <v>308.01553049553809</v>
      </c>
      <c r="L291" s="16">
        <f ca="1">J291*Table3[[#This Row],[QUANTITY]]</f>
        <v>55</v>
      </c>
      <c r="M291" s="16">
        <f ca="1">K291*Table3[[#This Row],[QUANTITY]]*(1-Table3[[#This Row],[DISCOUNT %]])</f>
        <v>290.64505479219503</v>
      </c>
      <c r="N291" s="3">
        <f>DAY(Table3[[#This Row],[DATE]])</f>
        <v>17</v>
      </c>
      <c r="O291" s="3" t="str">
        <f>TEXT(Table3[[#This Row],[DATE]],"mmm")</f>
        <v>Oct</v>
      </c>
      <c r="P291" s="3">
        <f>YEAR(Table3[[#This Row],[DATE]])</f>
        <v>2021</v>
      </c>
    </row>
    <row r="292" spans="1:16" x14ac:dyDescent="0.3">
      <c r="A292" s="6">
        <v>44487</v>
      </c>
      <c r="B292" s="7" t="s">
        <v>1343</v>
      </c>
      <c r="C292" s="9">
        <f t="shared" ca="1" si="8"/>
        <v>1</v>
      </c>
      <c r="D292" s="9" t="s">
        <v>2117</v>
      </c>
      <c r="E292" s="9" t="s">
        <v>2118</v>
      </c>
      <c r="F292" s="10">
        <f t="shared" ca="1" si="9"/>
        <v>5.3217747724713998E-3</v>
      </c>
      <c r="G292" s="3" t="str">
        <f>VLOOKUP(Table3[[#This Row],[PRODUCT ID]],Table1[[PRODUCT]:[SELLING PRICE]],1,FALSE)</f>
        <v>Product291</v>
      </c>
      <c r="H292" s="3" t="str">
        <f>VLOOKUP(Table3[[#This Row],[PRODUCT ID]],Table1[[PRODUCT]:[SELLING PRICE]],2,FALSE)</f>
        <v>Category3</v>
      </c>
      <c r="I292" s="3" t="str">
        <f>VLOOKUP(Table3[[#This Row],[PRODUCT ID]],Table1[[PRODUCT]:[SELLING PRICE]],3,FALSE)</f>
        <v>Lt</v>
      </c>
      <c r="J292" s="16">
        <f ca="1">VLOOKUP(Table3[[#This Row],[PRODUCT ID]],Table1[[PRODUCT]:[SELLING PRICE]],4,FALSE)</f>
        <v>57</v>
      </c>
      <c r="K292" s="16">
        <f ca="1">VLOOKUP(Table3[[#This Row],[PRODUCT ID]],Table1[[PRODUCT]:[SELLING PRICE]],5,FALSE)</f>
        <v>160.76107279266179</v>
      </c>
      <c r="L292" s="16">
        <f ca="1">J292*Table3[[#This Row],[QUANTITY]]</f>
        <v>57</v>
      </c>
      <c r="M292" s="16">
        <f ca="1">K292*Table3[[#This Row],[QUANTITY]]*(1-Table3[[#This Row],[DISCOUNT %]])</f>
        <v>159.90553857107835</v>
      </c>
      <c r="N292" s="3">
        <f>DAY(Table3[[#This Row],[DATE]])</f>
        <v>18</v>
      </c>
      <c r="O292" s="3" t="str">
        <f>TEXT(Table3[[#This Row],[DATE]],"mmm")</f>
        <v>Oct</v>
      </c>
      <c r="P292" s="3">
        <f>YEAR(Table3[[#This Row],[DATE]])</f>
        <v>2021</v>
      </c>
    </row>
    <row r="293" spans="1:16" x14ac:dyDescent="0.3">
      <c r="A293" s="6">
        <v>44488</v>
      </c>
      <c r="B293" s="7" t="s">
        <v>1344</v>
      </c>
      <c r="C293" s="9">
        <f t="shared" ca="1" si="8"/>
        <v>12</v>
      </c>
      <c r="D293" s="9" t="s">
        <v>2115</v>
      </c>
      <c r="E293" s="9" t="s">
        <v>2118</v>
      </c>
      <c r="F293" s="10">
        <f t="shared" ca="1" si="9"/>
        <v>7.4057852031152102E-2</v>
      </c>
      <c r="G293" s="3" t="str">
        <f>VLOOKUP(Table3[[#This Row],[PRODUCT ID]],Table1[[PRODUCT]:[SELLING PRICE]],1,FALSE)</f>
        <v>Product292</v>
      </c>
      <c r="H293" s="3" t="str">
        <f>VLOOKUP(Table3[[#This Row],[PRODUCT ID]],Table1[[PRODUCT]:[SELLING PRICE]],2,FALSE)</f>
        <v>Category4</v>
      </c>
      <c r="I293" s="3" t="str">
        <f>VLOOKUP(Table3[[#This Row],[PRODUCT ID]],Table1[[PRODUCT]:[SELLING PRICE]],3,FALSE)</f>
        <v>Ft</v>
      </c>
      <c r="J293" s="16">
        <f ca="1">VLOOKUP(Table3[[#This Row],[PRODUCT ID]],Table1[[PRODUCT]:[SELLING PRICE]],4,FALSE)</f>
        <v>157</v>
      </c>
      <c r="K293" s="16">
        <f ca="1">VLOOKUP(Table3[[#This Row],[PRODUCT ID]],Table1[[PRODUCT]:[SELLING PRICE]],5,FALSE)</f>
        <v>69.169995893164739</v>
      </c>
      <c r="L293" s="16">
        <f ca="1">J293*Table3[[#This Row],[QUANTITY]]</f>
        <v>1884</v>
      </c>
      <c r="M293" s="16">
        <f ca="1">K293*Table3[[#This Row],[QUANTITY]]*(1-Table3[[#This Row],[DISCOUNT %]])</f>
        <v>768.56897486776006</v>
      </c>
      <c r="N293" s="3">
        <f>DAY(Table3[[#This Row],[DATE]])</f>
        <v>19</v>
      </c>
      <c r="O293" s="3" t="str">
        <f>TEXT(Table3[[#This Row],[DATE]],"mmm")</f>
        <v>Oct</v>
      </c>
      <c r="P293" s="3">
        <f>YEAR(Table3[[#This Row],[DATE]])</f>
        <v>2021</v>
      </c>
    </row>
    <row r="294" spans="1:16" x14ac:dyDescent="0.3">
      <c r="A294" s="6">
        <v>44489</v>
      </c>
      <c r="B294" s="7" t="s">
        <v>1345</v>
      </c>
      <c r="C294" s="9">
        <f t="shared" ca="1" si="8"/>
        <v>10</v>
      </c>
      <c r="D294" s="9" t="s">
        <v>2115</v>
      </c>
      <c r="E294" s="9" t="s">
        <v>2116</v>
      </c>
      <c r="F294" s="10">
        <f t="shared" ca="1" si="9"/>
        <v>1.1482872620186324E-2</v>
      </c>
      <c r="G294" s="3" t="str">
        <f>VLOOKUP(Table3[[#This Row],[PRODUCT ID]],Table1[[PRODUCT]:[SELLING PRICE]],1,FALSE)</f>
        <v>Product293</v>
      </c>
      <c r="H294" s="3" t="str">
        <f>VLOOKUP(Table3[[#This Row],[PRODUCT ID]],Table1[[PRODUCT]:[SELLING PRICE]],2,FALSE)</f>
        <v>Category5</v>
      </c>
      <c r="I294" s="3" t="str">
        <f>VLOOKUP(Table3[[#This Row],[PRODUCT ID]],Table1[[PRODUCT]:[SELLING PRICE]],3,FALSE)</f>
        <v>Kg</v>
      </c>
      <c r="J294" s="16">
        <f ca="1">VLOOKUP(Table3[[#This Row],[PRODUCT ID]],Table1[[PRODUCT]:[SELLING PRICE]],4,FALSE)</f>
        <v>154</v>
      </c>
      <c r="K294" s="16">
        <f ca="1">VLOOKUP(Table3[[#This Row],[PRODUCT ID]],Table1[[PRODUCT]:[SELLING PRICE]],5,FALSE)</f>
        <v>254.70296095990525</v>
      </c>
      <c r="L294" s="16">
        <f ca="1">J294*Table3[[#This Row],[QUANTITY]]</f>
        <v>1540</v>
      </c>
      <c r="M294" s="16">
        <f ca="1">K294*Table3[[#This Row],[QUANTITY]]*(1-Table3[[#This Row],[DISCOUNT %]])</f>
        <v>2517.7823930321838</v>
      </c>
      <c r="N294" s="3">
        <f>DAY(Table3[[#This Row],[DATE]])</f>
        <v>20</v>
      </c>
      <c r="O294" s="3" t="str">
        <f>TEXT(Table3[[#This Row],[DATE]],"mmm")</f>
        <v>Oct</v>
      </c>
      <c r="P294" s="3">
        <f>YEAR(Table3[[#This Row],[DATE]])</f>
        <v>2021</v>
      </c>
    </row>
    <row r="295" spans="1:16" x14ac:dyDescent="0.3">
      <c r="A295" s="6">
        <v>44490</v>
      </c>
      <c r="B295" s="7" t="s">
        <v>1346</v>
      </c>
      <c r="C295" s="9">
        <f t="shared" ca="1" si="8"/>
        <v>15</v>
      </c>
      <c r="D295" s="9" t="s">
        <v>2115</v>
      </c>
      <c r="E295" s="9" t="s">
        <v>2116</v>
      </c>
      <c r="F295" s="10">
        <f t="shared" ca="1" si="9"/>
        <v>6.2292481009304707E-2</v>
      </c>
      <c r="G295" s="3" t="str">
        <f>VLOOKUP(Table3[[#This Row],[PRODUCT ID]],Table1[[PRODUCT]:[SELLING PRICE]],1,FALSE)</f>
        <v>Product294</v>
      </c>
      <c r="H295" s="3" t="str">
        <f>VLOOKUP(Table3[[#This Row],[PRODUCT ID]],Table1[[PRODUCT]:[SELLING PRICE]],2,FALSE)</f>
        <v>Category1</v>
      </c>
      <c r="I295" s="3" t="str">
        <f>VLOOKUP(Table3[[#This Row],[PRODUCT ID]],Table1[[PRODUCT]:[SELLING PRICE]],3,FALSE)</f>
        <v>No</v>
      </c>
      <c r="J295" s="16">
        <f ca="1">VLOOKUP(Table3[[#This Row],[PRODUCT ID]],Table1[[PRODUCT]:[SELLING PRICE]],4,FALSE)</f>
        <v>242</v>
      </c>
      <c r="K295" s="16">
        <f ca="1">VLOOKUP(Table3[[#This Row],[PRODUCT ID]],Table1[[PRODUCT]:[SELLING PRICE]],5,FALSE)</f>
        <v>68.235740328435014</v>
      </c>
      <c r="L295" s="16">
        <f ca="1">J295*Table3[[#This Row],[QUANTITY]]</f>
        <v>3630</v>
      </c>
      <c r="M295" s="16">
        <f ca="1">K295*Table3[[#This Row],[QUANTITY]]*(1-Table3[[#This Row],[DISCOUNT %]])</f>
        <v>959.77750154805187</v>
      </c>
      <c r="N295" s="3">
        <f>DAY(Table3[[#This Row],[DATE]])</f>
        <v>21</v>
      </c>
      <c r="O295" s="3" t="str">
        <f>TEXT(Table3[[#This Row],[DATE]],"mmm")</f>
        <v>Oct</v>
      </c>
      <c r="P295" s="3">
        <f>YEAR(Table3[[#This Row],[DATE]])</f>
        <v>2021</v>
      </c>
    </row>
    <row r="296" spans="1:16" x14ac:dyDescent="0.3">
      <c r="A296" s="6">
        <v>44491</v>
      </c>
      <c r="B296" s="7" t="s">
        <v>1347</v>
      </c>
      <c r="C296" s="9">
        <f t="shared" ca="1" si="8"/>
        <v>8</v>
      </c>
      <c r="D296" s="9" t="s">
        <v>2116</v>
      </c>
      <c r="E296" s="9" t="s">
        <v>2116</v>
      </c>
      <c r="F296" s="10">
        <f t="shared" ca="1" si="9"/>
        <v>8.9510221347825991E-2</v>
      </c>
      <c r="G296" s="3" t="str">
        <f>VLOOKUP(Table3[[#This Row],[PRODUCT ID]],Table1[[PRODUCT]:[SELLING PRICE]],1,FALSE)</f>
        <v>Product295</v>
      </c>
      <c r="H296" s="3" t="str">
        <f>VLOOKUP(Table3[[#This Row],[PRODUCT ID]],Table1[[PRODUCT]:[SELLING PRICE]],2,FALSE)</f>
        <v>Category2</v>
      </c>
      <c r="I296" s="3" t="str">
        <f>VLOOKUP(Table3[[#This Row],[PRODUCT ID]],Table1[[PRODUCT]:[SELLING PRICE]],3,FALSE)</f>
        <v>No</v>
      </c>
      <c r="J296" s="16">
        <f ca="1">VLOOKUP(Table3[[#This Row],[PRODUCT ID]],Table1[[PRODUCT]:[SELLING PRICE]],4,FALSE)</f>
        <v>36</v>
      </c>
      <c r="K296" s="16">
        <f ca="1">VLOOKUP(Table3[[#This Row],[PRODUCT ID]],Table1[[PRODUCT]:[SELLING PRICE]],5,FALSE)</f>
        <v>125.64644108565078</v>
      </c>
      <c r="L296" s="16">
        <f ca="1">J296*Table3[[#This Row],[QUANTITY]]</f>
        <v>288</v>
      </c>
      <c r="M296" s="16">
        <f ca="1">K296*Table3[[#This Row],[QUANTITY]]*(1-Table3[[#This Row],[DISCOUNT %]])</f>
        <v>915.19840266006076</v>
      </c>
      <c r="N296" s="3">
        <f>DAY(Table3[[#This Row],[DATE]])</f>
        <v>22</v>
      </c>
      <c r="O296" s="3" t="str">
        <f>TEXT(Table3[[#This Row],[DATE]],"mmm")</f>
        <v>Oct</v>
      </c>
      <c r="P296" s="3">
        <f>YEAR(Table3[[#This Row],[DATE]])</f>
        <v>2021</v>
      </c>
    </row>
    <row r="297" spans="1:16" x14ac:dyDescent="0.3">
      <c r="A297" s="6">
        <v>44492</v>
      </c>
      <c r="B297" s="7" t="s">
        <v>1348</v>
      </c>
      <c r="C297" s="9">
        <f t="shared" ca="1" si="8"/>
        <v>11</v>
      </c>
      <c r="D297" s="9" t="s">
        <v>2116</v>
      </c>
      <c r="E297" s="9" t="s">
        <v>2116</v>
      </c>
      <c r="F297" s="10">
        <f t="shared" ca="1" si="9"/>
        <v>6.1376029912460967E-2</v>
      </c>
      <c r="G297" s="3" t="str">
        <f>VLOOKUP(Table3[[#This Row],[PRODUCT ID]],Table1[[PRODUCT]:[SELLING PRICE]],1,FALSE)</f>
        <v>Product296</v>
      </c>
      <c r="H297" s="3" t="str">
        <f>VLOOKUP(Table3[[#This Row],[PRODUCT ID]],Table1[[PRODUCT]:[SELLING PRICE]],2,FALSE)</f>
        <v>Category3</v>
      </c>
      <c r="I297" s="3" t="str">
        <f>VLOOKUP(Table3[[#This Row],[PRODUCT ID]],Table1[[PRODUCT]:[SELLING PRICE]],3,FALSE)</f>
        <v>Ft</v>
      </c>
      <c r="J297" s="16">
        <f ca="1">VLOOKUP(Table3[[#This Row],[PRODUCT ID]],Table1[[PRODUCT]:[SELLING PRICE]],4,FALSE)</f>
        <v>29</v>
      </c>
      <c r="K297" s="16">
        <f ca="1">VLOOKUP(Table3[[#This Row],[PRODUCT ID]],Table1[[PRODUCT]:[SELLING PRICE]],5,FALSE)</f>
        <v>307.08370406391714</v>
      </c>
      <c r="L297" s="16">
        <f ca="1">J297*Table3[[#This Row],[QUANTITY]]</f>
        <v>319</v>
      </c>
      <c r="M297" s="16">
        <f ca="1">K297*Table3[[#This Row],[QUANTITY]]*(1-Table3[[#This Row],[DISCOUNT %]])</f>
        <v>3170.5973800342695</v>
      </c>
      <c r="N297" s="3">
        <f>DAY(Table3[[#This Row],[DATE]])</f>
        <v>23</v>
      </c>
      <c r="O297" s="3" t="str">
        <f>TEXT(Table3[[#This Row],[DATE]],"mmm")</f>
        <v>Oct</v>
      </c>
      <c r="P297" s="3">
        <f>YEAR(Table3[[#This Row],[DATE]])</f>
        <v>2021</v>
      </c>
    </row>
    <row r="298" spans="1:16" x14ac:dyDescent="0.3">
      <c r="A298" s="6">
        <v>44493</v>
      </c>
      <c r="B298" s="7" t="s">
        <v>1349</v>
      </c>
      <c r="C298" s="9">
        <f t="shared" ca="1" si="8"/>
        <v>10</v>
      </c>
      <c r="D298" s="9" t="s">
        <v>2116</v>
      </c>
      <c r="E298" s="9" t="s">
        <v>2118</v>
      </c>
      <c r="F298" s="10">
        <f t="shared" ca="1" si="9"/>
        <v>7.2936992425629732E-2</v>
      </c>
      <c r="G298" s="3" t="str">
        <f>VLOOKUP(Table3[[#This Row],[PRODUCT ID]],Table1[[PRODUCT]:[SELLING PRICE]],1,FALSE)</f>
        <v>Product297</v>
      </c>
      <c r="H298" s="3" t="str">
        <f>VLOOKUP(Table3[[#This Row],[PRODUCT ID]],Table1[[PRODUCT]:[SELLING PRICE]],2,FALSE)</f>
        <v>Category4</v>
      </c>
      <c r="I298" s="3" t="str">
        <f>VLOOKUP(Table3[[#This Row],[PRODUCT ID]],Table1[[PRODUCT]:[SELLING PRICE]],3,FALSE)</f>
        <v>No</v>
      </c>
      <c r="J298" s="16">
        <f ca="1">VLOOKUP(Table3[[#This Row],[PRODUCT ID]],Table1[[PRODUCT]:[SELLING PRICE]],4,FALSE)</f>
        <v>77</v>
      </c>
      <c r="K298" s="16">
        <f ca="1">VLOOKUP(Table3[[#This Row],[PRODUCT ID]],Table1[[PRODUCT]:[SELLING PRICE]],5,FALSE)</f>
        <v>74.673762245883864</v>
      </c>
      <c r="L298" s="16">
        <f ca="1">J298*Table3[[#This Row],[QUANTITY]]</f>
        <v>770</v>
      </c>
      <c r="M298" s="16">
        <f ca="1">K298*Table3[[#This Row],[QUANTITY]]*(1-Table3[[#This Row],[DISCOUNT %]])</f>
        <v>692.27282614562546</v>
      </c>
      <c r="N298" s="3">
        <f>DAY(Table3[[#This Row],[DATE]])</f>
        <v>24</v>
      </c>
      <c r="O298" s="3" t="str">
        <f>TEXT(Table3[[#This Row],[DATE]],"mmm")</f>
        <v>Oct</v>
      </c>
      <c r="P298" s="3">
        <f>YEAR(Table3[[#This Row],[DATE]])</f>
        <v>2021</v>
      </c>
    </row>
    <row r="299" spans="1:16" x14ac:dyDescent="0.3">
      <c r="A299" s="6">
        <v>44494</v>
      </c>
      <c r="B299" s="7" t="s">
        <v>1350</v>
      </c>
      <c r="C299" s="9">
        <f t="shared" ca="1" si="8"/>
        <v>5</v>
      </c>
      <c r="D299" s="9" t="s">
        <v>2115</v>
      </c>
      <c r="E299" s="9" t="s">
        <v>2116</v>
      </c>
      <c r="F299" s="10">
        <f t="shared" ca="1" si="9"/>
        <v>6.772049149330521E-2</v>
      </c>
      <c r="G299" s="3" t="str">
        <f>VLOOKUP(Table3[[#This Row],[PRODUCT ID]],Table1[[PRODUCT]:[SELLING PRICE]],1,FALSE)</f>
        <v>Product298</v>
      </c>
      <c r="H299" s="3" t="str">
        <f>VLOOKUP(Table3[[#This Row],[PRODUCT ID]],Table1[[PRODUCT]:[SELLING PRICE]],2,FALSE)</f>
        <v>Category5</v>
      </c>
      <c r="I299" s="3" t="str">
        <f>VLOOKUP(Table3[[#This Row],[PRODUCT ID]],Table1[[PRODUCT]:[SELLING PRICE]],3,FALSE)</f>
        <v>Kg</v>
      </c>
      <c r="J299" s="16">
        <f ca="1">VLOOKUP(Table3[[#This Row],[PRODUCT ID]],Table1[[PRODUCT]:[SELLING PRICE]],4,FALSE)</f>
        <v>198</v>
      </c>
      <c r="K299" s="16">
        <f ca="1">VLOOKUP(Table3[[#This Row],[PRODUCT ID]],Table1[[PRODUCT]:[SELLING PRICE]],5,FALSE)</f>
        <v>67.879310668282471</v>
      </c>
      <c r="L299" s="16">
        <f ca="1">J299*Table3[[#This Row],[QUANTITY]]</f>
        <v>990</v>
      </c>
      <c r="M299" s="16">
        <f ca="1">K299*Table3[[#This Row],[QUANTITY]]*(1-Table3[[#This Row],[DISCOUNT %]])</f>
        <v>316.41245193799813</v>
      </c>
      <c r="N299" s="3">
        <f>DAY(Table3[[#This Row],[DATE]])</f>
        <v>25</v>
      </c>
      <c r="O299" s="3" t="str">
        <f>TEXT(Table3[[#This Row],[DATE]],"mmm")</f>
        <v>Oct</v>
      </c>
      <c r="P299" s="3">
        <f>YEAR(Table3[[#This Row],[DATE]])</f>
        <v>2021</v>
      </c>
    </row>
    <row r="300" spans="1:16" x14ac:dyDescent="0.3">
      <c r="A300" s="6">
        <v>44495</v>
      </c>
      <c r="B300" s="7" t="s">
        <v>1351</v>
      </c>
      <c r="C300" s="9">
        <f t="shared" ca="1" si="8"/>
        <v>5</v>
      </c>
      <c r="D300" s="9" t="s">
        <v>2117</v>
      </c>
      <c r="E300" s="9" t="s">
        <v>2116</v>
      </c>
      <c r="F300" s="10">
        <f t="shared" ca="1" si="9"/>
        <v>3.8295623742544527E-2</v>
      </c>
      <c r="G300" s="3" t="str">
        <f>VLOOKUP(Table3[[#This Row],[PRODUCT ID]],Table1[[PRODUCT]:[SELLING PRICE]],1,FALSE)</f>
        <v>Product299</v>
      </c>
      <c r="H300" s="3" t="str">
        <f>VLOOKUP(Table3[[#This Row],[PRODUCT ID]],Table1[[PRODUCT]:[SELLING PRICE]],2,FALSE)</f>
        <v>Category1</v>
      </c>
      <c r="I300" s="3" t="str">
        <f>VLOOKUP(Table3[[#This Row],[PRODUCT ID]],Table1[[PRODUCT]:[SELLING PRICE]],3,FALSE)</f>
        <v>Kg</v>
      </c>
      <c r="J300" s="16">
        <f ca="1">VLOOKUP(Table3[[#This Row],[PRODUCT ID]],Table1[[PRODUCT]:[SELLING PRICE]],4,FALSE)</f>
        <v>15</v>
      </c>
      <c r="K300" s="16">
        <f ca="1">VLOOKUP(Table3[[#This Row],[PRODUCT ID]],Table1[[PRODUCT]:[SELLING PRICE]],5,FALSE)</f>
        <v>43.335675005788879</v>
      </c>
      <c r="L300" s="16">
        <f ca="1">J300*Table3[[#This Row],[QUANTITY]]</f>
        <v>75</v>
      </c>
      <c r="M300" s="16">
        <f ca="1">K300*Table3[[#This Row],[QUANTITY]]*(1-Table3[[#This Row],[DISCOUNT %]])</f>
        <v>208.38054150568999</v>
      </c>
      <c r="N300" s="3">
        <f>DAY(Table3[[#This Row],[DATE]])</f>
        <v>26</v>
      </c>
      <c r="O300" s="3" t="str">
        <f>TEXT(Table3[[#This Row],[DATE]],"mmm")</f>
        <v>Oct</v>
      </c>
      <c r="P300" s="3">
        <f>YEAR(Table3[[#This Row],[DATE]])</f>
        <v>2021</v>
      </c>
    </row>
    <row r="301" spans="1:16" x14ac:dyDescent="0.3">
      <c r="A301" s="6">
        <v>44496</v>
      </c>
      <c r="B301" s="7" t="s">
        <v>1352</v>
      </c>
      <c r="C301" s="9">
        <f t="shared" ca="1" si="8"/>
        <v>15</v>
      </c>
      <c r="D301" s="9" t="s">
        <v>2117</v>
      </c>
      <c r="E301" s="9" t="s">
        <v>2116</v>
      </c>
      <c r="F301" s="10">
        <f t="shared" ca="1" si="9"/>
        <v>9.5297160933499006E-2</v>
      </c>
      <c r="G301" s="3" t="str">
        <f>VLOOKUP(Table3[[#This Row],[PRODUCT ID]],Table1[[PRODUCT]:[SELLING PRICE]],1,FALSE)</f>
        <v>Product300</v>
      </c>
      <c r="H301" s="3" t="str">
        <f>VLOOKUP(Table3[[#This Row],[PRODUCT ID]],Table1[[PRODUCT]:[SELLING PRICE]],2,FALSE)</f>
        <v>Category2</v>
      </c>
      <c r="I301" s="3" t="str">
        <f>VLOOKUP(Table3[[#This Row],[PRODUCT ID]],Table1[[PRODUCT]:[SELLING PRICE]],3,FALSE)</f>
        <v>Lt</v>
      </c>
      <c r="J301" s="16">
        <f ca="1">VLOOKUP(Table3[[#This Row],[PRODUCT ID]],Table1[[PRODUCT]:[SELLING PRICE]],4,FALSE)</f>
        <v>28</v>
      </c>
      <c r="K301" s="16">
        <f ca="1">VLOOKUP(Table3[[#This Row],[PRODUCT ID]],Table1[[PRODUCT]:[SELLING PRICE]],5,FALSE)</f>
        <v>106.79262470069787</v>
      </c>
      <c r="L301" s="16">
        <f ca="1">J301*Table3[[#This Row],[QUANTITY]]</f>
        <v>420</v>
      </c>
      <c r="M301" s="16">
        <f ca="1">K301*Table3[[#This Row],[QUANTITY]]*(1-Table3[[#This Row],[DISCOUNT %]])</f>
        <v>1449.2338613712705</v>
      </c>
      <c r="N301" s="3">
        <f>DAY(Table3[[#This Row],[DATE]])</f>
        <v>27</v>
      </c>
      <c r="O301" s="3" t="str">
        <f>TEXT(Table3[[#This Row],[DATE]],"mmm")</f>
        <v>Oct</v>
      </c>
      <c r="P301" s="3">
        <f>YEAR(Table3[[#This Row],[DATE]])</f>
        <v>2021</v>
      </c>
    </row>
    <row r="302" spans="1:16" x14ac:dyDescent="0.3">
      <c r="A302" s="6">
        <v>44497</v>
      </c>
      <c r="B302" s="7" t="s">
        <v>1353</v>
      </c>
      <c r="C302" s="9">
        <f t="shared" ca="1" si="8"/>
        <v>14</v>
      </c>
      <c r="D302" s="9" t="s">
        <v>2116</v>
      </c>
      <c r="E302" s="9" t="s">
        <v>2116</v>
      </c>
      <c r="F302" s="10">
        <f t="shared" ca="1" si="9"/>
        <v>2.6720415059525628E-2</v>
      </c>
      <c r="G302" s="3" t="str">
        <f>VLOOKUP(Table3[[#This Row],[PRODUCT ID]],Table1[[PRODUCT]:[SELLING PRICE]],1,FALSE)</f>
        <v>Product301</v>
      </c>
      <c r="H302" s="3" t="str">
        <f>VLOOKUP(Table3[[#This Row],[PRODUCT ID]],Table1[[PRODUCT]:[SELLING PRICE]],2,FALSE)</f>
        <v>Category3</v>
      </c>
      <c r="I302" s="3" t="str">
        <f>VLOOKUP(Table3[[#This Row],[PRODUCT ID]],Table1[[PRODUCT]:[SELLING PRICE]],3,FALSE)</f>
        <v>Kg</v>
      </c>
      <c r="J302" s="16">
        <f ca="1">VLOOKUP(Table3[[#This Row],[PRODUCT ID]],Table1[[PRODUCT]:[SELLING PRICE]],4,FALSE)</f>
        <v>247</v>
      </c>
      <c r="K302" s="16">
        <f ca="1">VLOOKUP(Table3[[#This Row],[PRODUCT ID]],Table1[[PRODUCT]:[SELLING PRICE]],5,FALSE)</f>
        <v>87.750979976690644</v>
      </c>
      <c r="L302" s="16">
        <f ca="1">J302*Table3[[#This Row],[QUANTITY]]</f>
        <v>3458</v>
      </c>
      <c r="M302" s="16">
        <f ca="1">K302*Table3[[#This Row],[QUANTITY]]*(1-Table3[[#This Row],[DISCOUNT %]])</f>
        <v>1195.6873231776669</v>
      </c>
      <c r="N302" s="3">
        <f>DAY(Table3[[#This Row],[DATE]])</f>
        <v>28</v>
      </c>
      <c r="O302" s="3" t="str">
        <f>TEXT(Table3[[#This Row],[DATE]],"mmm")</f>
        <v>Oct</v>
      </c>
      <c r="P302" s="3">
        <f>YEAR(Table3[[#This Row],[DATE]])</f>
        <v>2021</v>
      </c>
    </row>
    <row r="303" spans="1:16" x14ac:dyDescent="0.3">
      <c r="A303" s="6">
        <v>44498</v>
      </c>
      <c r="B303" s="7" t="s">
        <v>1354</v>
      </c>
      <c r="C303" s="9">
        <f t="shared" ca="1" si="8"/>
        <v>7</v>
      </c>
      <c r="D303" s="9" t="s">
        <v>2116</v>
      </c>
      <c r="E303" s="9" t="s">
        <v>2116</v>
      </c>
      <c r="F303" s="10">
        <f t="shared" ca="1" si="9"/>
        <v>5.5128543405173806E-2</v>
      </c>
      <c r="G303" s="3" t="str">
        <f>VLOOKUP(Table3[[#This Row],[PRODUCT ID]],Table1[[PRODUCT]:[SELLING PRICE]],1,FALSE)</f>
        <v>Product302</v>
      </c>
      <c r="H303" s="3" t="str">
        <f>VLOOKUP(Table3[[#This Row],[PRODUCT ID]],Table1[[PRODUCT]:[SELLING PRICE]],2,FALSE)</f>
        <v>Category4</v>
      </c>
      <c r="I303" s="3" t="str">
        <f>VLOOKUP(Table3[[#This Row],[PRODUCT ID]],Table1[[PRODUCT]:[SELLING PRICE]],3,FALSE)</f>
        <v>Lt</v>
      </c>
      <c r="J303" s="16">
        <f ca="1">VLOOKUP(Table3[[#This Row],[PRODUCT ID]],Table1[[PRODUCT]:[SELLING PRICE]],4,FALSE)</f>
        <v>24</v>
      </c>
      <c r="K303" s="16">
        <f ca="1">VLOOKUP(Table3[[#This Row],[PRODUCT ID]],Table1[[PRODUCT]:[SELLING PRICE]],5,FALSE)</f>
        <v>49.389533626981333</v>
      </c>
      <c r="L303" s="16">
        <f ca="1">J303*Table3[[#This Row],[QUANTITY]]</f>
        <v>168</v>
      </c>
      <c r="M303" s="16">
        <f ca="1">K303*Table3[[#This Row],[QUANTITY]]*(1-Table3[[#This Row],[DISCOUNT %]])</f>
        <v>326.667324050655</v>
      </c>
      <c r="N303" s="3">
        <f>DAY(Table3[[#This Row],[DATE]])</f>
        <v>29</v>
      </c>
      <c r="O303" s="3" t="str">
        <f>TEXT(Table3[[#This Row],[DATE]],"mmm")</f>
        <v>Oct</v>
      </c>
      <c r="P303" s="3">
        <f>YEAR(Table3[[#This Row],[DATE]])</f>
        <v>2021</v>
      </c>
    </row>
    <row r="304" spans="1:16" x14ac:dyDescent="0.3">
      <c r="A304" s="6">
        <v>44499</v>
      </c>
      <c r="B304" s="7" t="s">
        <v>1355</v>
      </c>
      <c r="C304" s="9">
        <f t="shared" ca="1" si="8"/>
        <v>10</v>
      </c>
      <c r="D304" s="9" t="s">
        <v>2116</v>
      </c>
      <c r="E304" s="9" t="s">
        <v>2118</v>
      </c>
      <c r="F304" s="10">
        <f t="shared" ca="1" si="9"/>
        <v>1.4788467217152068E-2</v>
      </c>
      <c r="G304" s="3" t="str">
        <f>VLOOKUP(Table3[[#This Row],[PRODUCT ID]],Table1[[PRODUCT]:[SELLING PRICE]],1,FALSE)</f>
        <v>Product303</v>
      </c>
      <c r="H304" s="3" t="str">
        <f>VLOOKUP(Table3[[#This Row],[PRODUCT ID]],Table1[[PRODUCT]:[SELLING PRICE]],2,FALSE)</f>
        <v>Category5</v>
      </c>
      <c r="I304" s="3" t="str">
        <f>VLOOKUP(Table3[[#This Row],[PRODUCT ID]],Table1[[PRODUCT]:[SELLING PRICE]],3,FALSE)</f>
        <v>Ft</v>
      </c>
      <c r="J304" s="16">
        <f ca="1">VLOOKUP(Table3[[#This Row],[PRODUCT ID]],Table1[[PRODUCT]:[SELLING PRICE]],4,FALSE)</f>
        <v>15</v>
      </c>
      <c r="K304" s="16">
        <f ca="1">VLOOKUP(Table3[[#This Row],[PRODUCT ID]],Table1[[PRODUCT]:[SELLING PRICE]],5,FALSE)</f>
        <v>248.86566443478185</v>
      </c>
      <c r="L304" s="16">
        <f ca="1">J304*Table3[[#This Row],[QUANTITY]]</f>
        <v>150</v>
      </c>
      <c r="M304" s="16">
        <f ca="1">K304*Table3[[#This Row],[QUANTITY]]*(1-Table3[[#This Row],[DISCOUNT %]])</f>
        <v>2451.8532271481331</v>
      </c>
      <c r="N304" s="3">
        <f>DAY(Table3[[#This Row],[DATE]])</f>
        <v>30</v>
      </c>
      <c r="O304" s="3" t="str">
        <f>TEXT(Table3[[#This Row],[DATE]],"mmm")</f>
        <v>Oct</v>
      </c>
      <c r="P304" s="3">
        <f>YEAR(Table3[[#This Row],[DATE]])</f>
        <v>2021</v>
      </c>
    </row>
    <row r="305" spans="1:16" x14ac:dyDescent="0.3">
      <c r="A305" s="6">
        <v>44500</v>
      </c>
      <c r="B305" s="7" t="s">
        <v>1356</v>
      </c>
      <c r="C305" s="9">
        <f t="shared" ca="1" si="8"/>
        <v>13</v>
      </c>
      <c r="D305" s="9" t="s">
        <v>2116</v>
      </c>
      <c r="E305" s="9" t="s">
        <v>2118</v>
      </c>
      <c r="F305" s="10">
        <f t="shared" ca="1" si="9"/>
        <v>4.3342721734496673E-2</v>
      </c>
      <c r="G305" s="3" t="str">
        <f>VLOOKUP(Table3[[#This Row],[PRODUCT ID]],Table1[[PRODUCT]:[SELLING PRICE]],1,FALSE)</f>
        <v>Product304</v>
      </c>
      <c r="H305" s="3" t="str">
        <f>VLOOKUP(Table3[[#This Row],[PRODUCT ID]],Table1[[PRODUCT]:[SELLING PRICE]],2,FALSE)</f>
        <v>Category1</v>
      </c>
      <c r="I305" s="3" t="str">
        <f>VLOOKUP(Table3[[#This Row],[PRODUCT ID]],Table1[[PRODUCT]:[SELLING PRICE]],3,FALSE)</f>
        <v>Kg</v>
      </c>
      <c r="J305" s="16">
        <f ca="1">VLOOKUP(Table3[[#This Row],[PRODUCT ID]],Table1[[PRODUCT]:[SELLING PRICE]],4,FALSE)</f>
        <v>240</v>
      </c>
      <c r="K305" s="16">
        <f ca="1">VLOOKUP(Table3[[#This Row],[PRODUCT ID]],Table1[[PRODUCT]:[SELLING PRICE]],5,FALSE)</f>
        <v>58.432663802580812</v>
      </c>
      <c r="L305" s="16">
        <f ca="1">J305*Table3[[#This Row],[QUANTITY]]</f>
        <v>3120</v>
      </c>
      <c r="M305" s="16">
        <f ca="1">K305*Table3[[#This Row],[QUANTITY]]*(1-Table3[[#This Row],[DISCOUNT %]])</f>
        <v>726.70043049734204</v>
      </c>
      <c r="N305" s="3">
        <f>DAY(Table3[[#This Row],[DATE]])</f>
        <v>31</v>
      </c>
      <c r="O305" s="3" t="str">
        <f>TEXT(Table3[[#This Row],[DATE]],"mmm")</f>
        <v>Oct</v>
      </c>
      <c r="P305" s="3">
        <f>YEAR(Table3[[#This Row],[DATE]])</f>
        <v>2021</v>
      </c>
    </row>
    <row r="306" spans="1:16" x14ac:dyDescent="0.3">
      <c r="A306" s="6">
        <v>44501</v>
      </c>
      <c r="B306" s="7" t="s">
        <v>1357</v>
      </c>
      <c r="C306" s="9">
        <f t="shared" ca="1" si="8"/>
        <v>5</v>
      </c>
      <c r="D306" s="9" t="s">
        <v>2115</v>
      </c>
      <c r="E306" s="9" t="s">
        <v>2116</v>
      </c>
      <c r="F306" s="10">
        <f t="shared" ca="1" si="9"/>
        <v>6.3539548676324609E-3</v>
      </c>
      <c r="G306" s="3" t="str">
        <f>VLOOKUP(Table3[[#This Row],[PRODUCT ID]],Table1[[PRODUCT]:[SELLING PRICE]],1,FALSE)</f>
        <v>Product305</v>
      </c>
      <c r="H306" s="3" t="str">
        <f>VLOOKUP(Table3[[#This Row],[PRODUCT ID]],Table1[[PRODUCT]:[SELLING PRICE]],2,FALSE)</f>
        <v>Category2</v>
      </c>
      <c r="I306" s="3" t="str">
        <f>VLOOKUP(Table3[[#This Row],[PRODUCT ID]],Table1[[PRODUCT]:[SELLING PRICE]],3,FALSE)</f>
        <v>No</v>
      </c>
      <c r="J306" s="16">
        <f ca="1">VLOOKUP(Table3[[#This Row],[PRODUCT ID]],Table1[[PRODUCT]:[SELLING PRICE]],4,FALSE)</f>
        <v>162</v>
      </c>
      <c r="K306" s="16">
        <f ca="1">VLOOKUP(Table3[[#This Row],[PRODUCT ID]],Table1[[PRODUCT]:[SELLING PRICE]],5,FALSE)</f>
        <v>50.299507482008949</v>
      </c>
      <c r="L306" s="16">
        <f ca="1">J306*Table3[[#This Row],[QUANTITY]]</f>
        <v>810</v>
      </c>
      <c r="M306" s="16">
        <f ca="1">K306*Table3[[#This Row],[QUANTITY]]*(1-Table3[[#This Row],[DISCOUNT %]])</f>
        <v>249.8995334080206</v>
      </c>
      <c r="N306" s="3">
        <f>DAY(Table3[[#This Row],[DATE]])</f>
        <v>1</v>
      </c>
      <c r="O306" s="3" t="str">
        <f>TEXT(Table3[[#This Row],[DATE]],"mmm")</f>
        <v>Nov</v>
      </c>
      <c r="P306" s="3">
        <f>YEAR(Table3[[#This Row],[DATE]])</f>
        <v>2021</v>
      </c>
    </row>
    <row r="307" spans="1:16" x14ac:dyDescent="0.3">
      <c r="A307" s="6">
        <v>44502</v>
      </c>
      <c r="B307" s="7" t="s">
        <v>1358</v>
      </c>
      <c r="C307" s="9">
        <f t="shared" ca="1" si="8"/>
        <v>13</v>
      </c>
      <c r="D307" s="9" t="s">
        <v>2116</v>
      </c>
      <c r="E307" s="9" t="s">
        <v>2116</v>
      </c>
      <c r="F307" s="10">
        <f t="shared" ca="1" si="9"/>
        <v>4.0897024667398009E-2</v>
      </c>
      <c r="G307" s="3" t="str">
        <f>VLOOKUP(Table3[[#This Row],[PRODUCT ID]],Table1[[PRODUCT]:[SELLING PRICE]],1,FALSE)</f>
        <v>Product306</v>
      </c>
      <c r="H307" s="3" t="str">
        <f>VLOOKUP(Table3[[#This Row],[PRODUCT ID]],Table1[[PRODUCT]:[SELLING PRICE]],2,FALSE)</f>
        <v>Category3</v>
      </c>
      <c r="I307" s="3" t="str">
        <f>VLOOKUP(Table3[[#This Row],[PRODUCT ID]],Table1[[PRODUCT]:[SELLING PRICE]],3,FALSE)</f>
        <v>No</v>
      </c>
      <c r="J307" s="16">
        <f ca="1">VLOOKUP(Table3[[#This Row],[PRODUCT ID]],Table1[[PRODUCT]:[SELLING PRICE]],4,FALSE)</f>
        <v>206</v>
      </c>
      <c r="K307" s="16">
        <f ca="1">VLOOKUP(Table3[[#This Row],[PRODUCT ID]],Table1[[PRODUCT]:[SELLING PRICE]],5,FALSE)</f>
        <v>199.02314319636599</v>
      </c>
      <c r="L307" s="16">
        <f ca="1">J307*Table3[[#This Row],[QUANTITY]]</f>
        <v>2678</v>
      </c>
      <c r="M307" s="16">
        <f ca="1">K307*Table3[[#This Row],[QUANTITY]]*(1-Table3[[#This Row],[DISCOUNT %]])</f>
        <v>2481.4879543958546</v>
      </c>
      <c r="N307" s="3">
        <f>DAY(Table3[[#This Row],[DATE]])</f>
        <v>2</v>
      </c>
      <c r="O307" s="3" t="str">
        <f>TEXT(Table3[[#This Row],[DATE]],"mmm")</f>
        <v>Nov</v>
      </c>
      <c r="P307" s="3">
        <f>YEAR(Table3[[#This Row],[DATE]])</f>
        <v>2021</v>
      </c>
    </row>
    <row r="308" spans="1:16" x14ac:dyDescent="0.3">
      <c r="A308" s="6">
        <v>44503</v>
      </c>
      <c r="B308" s="7" t="s">
        <v>1359</v>
      </c>
      <c r="C308" s="9">
        <f t="shared" ca="1" si="8"/>
        <v>9</v>
      </c>
      <c r="D308" s="9" t="s">
        <v>2117</v>
      </c>
      <c r="E308" s="9" t="s">
        <v>2116</v>
      </c>
      <c r="F308" s="10">
        <f t="shared" ca="1" si="9"/>
        <v>8.5018803031903942E-2</v>
      </c>
      <c r="G308" s="3" t="str">
        <f>VLOOKUP(Table3[[#This Row],[PRODUCT ID]],Table1[[PRODUCT]:[SELLING PRICE]],1,FALSE)</f>
        <v>Product307</v>
      </c>
      <c r="H308" s="3" t="str">
        <f>VLOOKUP(Table3[[#This Row],[PRODUCT ID]],Table1[[PRODUCT]:[SELLING PRICE]],2,FALSE)</f>
        <v>Category4</v>
      </c>
      <c r="I308" s="3" t="str">
        <f>VLOOKUP(Table3[[#This Row],[PRODUCT ID]],Table1[[PRODUCT]:[SELLING PRICE]],3,FALSE)</f>
        <v>Ft</v>
      </c>
      <c r="J308" s="16">
        <f ca="1">VLOOKUP(Table3[[#This Row],[PRODUCT ID]],Table1[[PRODUCT]:[SELLING PRICE]],4,FALSE)</f>
        <v>29</v>
      </c>
      <c r="K308" s="16">
        <f ca="1">VLOOKUP(Table3[[#This Row],[PRODUCT ID]],Table1[[PRODUCT]:[SELLING PRICE]],5,FALSE)</f>
        <v>185.71672229854039</v>
      </c>
      <c r="L308" s="16">
        <f ca="1">J308*Table3[[#This Row],[QUANTITY]]</f>
        <v>261</v>
      </c>
      <c r="M308" s="16">
        <f ca="1">K308*Table3[[#This Row],[QUANTITY]]*(1-Table3[[#This Row],[DISCOUNT %]])</f>
        <v>1529.34577979139</v>
      </c>
      <c r="N308" s="3">
        <f>DAY(Table3[[#This Row],[DATE]])</f>
        <v>3</v>
      </c>
      <c r="O308" s="3" t="str">
        <f>TEXT(Table3[[#This Row],[DATE]],"mmm")</f>
        <v>Nov</v>
      </c>
      <c r="P308" s="3">
        <f>YEAR(Table3[[#This Row],[DATE]])</f>
        <v>2021</v>
      </c>
    </row>
    <row r="309" spans="1:16" x14ac:dyDescent="0.3">
      <c r="A309" s="6">
        <v>44504</v>
      </c>
      <c r="B309" s="7" t="s">
        <v>1360</v>
      </c>
      <c r="C309" s="9">
        <f t="shared" ca="1" si="8"/>
        <v>10</v>
      </c>
      <c r="D309" s="9" t="s">
        <v>2115</v>
      </c>
      <c r="E309" s="9" t="s">
        <v>2116</v>
      </c>
      <c r="F309" s="10">
        <f t="shared" ca="1" si="9"/>
        <v>9.2756271916227109E-2</v>
      </c>
      <c r="G309" s="3" t="str">
        <f>VLOOKUP(Table3[[#This Row],[PRODUCT ID]],Table1[[PRODUCT]:[SELLING PRICE]],1,FALSE)</f>
        <v>Product308</v>
      </c>
      <c r="H309" s="3" t="str">
        <f>VLOOKUP(Table3[[#This Row],[PRODUCT ID]],Table1[[PRODUCT]:[SELLING PRICE]],2,FALSE)</f>
        <v>Category5</v>
      </c>
      <c r="I309" s="3" t="str">
        <f>VLOOKUP(Table3[[#This Row],[PRODUCT ID]],Table1[[PRODUCT]:[SELLING PRICE]],3,FALSE)</f>
        <v>No</v>
      </c>
      <c r="J309" s="16">
        <f ca="1">VLOOKUP(Table3[[#This Row],[PRODUCT ID]],Table1[[PRODUCT]:[SELLING PRICE]],4,FALSE)</f>
        <v>15</v>
      </c>
      <c r="K309" s="16">
        <f ca="1">VLOOKUP(Table3[[#This Row],[PRODUCT ID]],Table1[[PRODUCT]:[SELLING PRICE]],5,FALSE)</f>
        <v>96.872214221055856</v>
      </c>
      <c r="L309" s="16">
        <f ca="1">J309*Table3[[#This Row],[QUANTITY]]</f>
        <v>150</v>
      </c>
      <c r="M309" s="16">
        <f ca="1">K309*Table3[[#This Row],[QUANTITY]]*(1-Table3[[#This Row],[DISCOUNT %]])</f>
        <v>878.86708777640592</v>
      </c>
      <c r="N309" s="3">
        <f>DAY(Table3[[#This Row],[DATE]])</f>
        <v>4</v>
      </c>
      <c r="O309" s="3" t="str">
        <f>TEXT(Table3[[#This Row],[DATE]],"mmm")</f>
        <v>Nov</v>
      </c>
      <c r="P309" s="3">
        <f>YEAR(Table3[[#This Row],[DATE]])</f>
        <v>2021</v>
      </c>
    </row>
    <row r="310" spans="1:16" x14ac:dyDescent="0.3">
      <c r="A310" s="6">
        <v>44505</v>
      </c>
      <c r="B310" s="7" t="s">
        <v>1361</v>
      </c>
      <c r="C310" s="9">
        <f t="shared" ca="1" si="8"/>
        <v>3</v>
      </c>
      <c r="D310" s="9" t="s">
        <v>2115</v>
      </c>
      <c r="E310" s="9" t="s">
        <v>2118</v>
      </c>
      <c r="F310" s="10">
        <f t="shared" ca="1" si="9"/>
        <v>3.8667818543961424E-2</v>
      </c>
      <c r="G310" s="3" t="str">
        <f>VLOOKUP(Table3[[#This Row],[PRODUCT ID]],Table1[[PRODUCT]:[SELLING PRICE]],1,FALSE)</f>
        <v>Product309</v>
      </c>
      <c r="H310" s="3" t="str">
        <f>VLOOKUP(Table3[[#This Row],[PRODUCT ID]],Table1[[PRODUCT]:[SELLING PRICE]],2,FALSE)</f>
        <v>Category1</v>
      </c>
      <c r="I310" s="3" t="str">
        <f>VLOOKUP(Table3[[#This Row],[PRODUCT ID]],Table1[[PRODUCT]:[SELLING PRICE]],3,FALSE)</f>
        <v>Kg</v>
      </c>
      <c r="J310" s="16">
        <f ca="1">VLOOKUP(Table3[[#This Row],[PRODUCT ID]],Table1[[PRODUCT]:[SELLING PRICE]],4,FALSE)</f>
        <v>199</v>
      </c>
      <c r="K310" s="16">
        <f ca="1">VLOOKUP(Table3[[#This Row],[PRODUCT ID]],Table1[[PRODUCT]:[SELLING PRICE]],5,FALSE)</f>
        <v>235.71906334814992</v>
      </c>
      <c r="L310" s="16">
        <f ca="1">J310*Table3[[#This Row],[QUANTITY]]</f>
        <v>597</v>
      </c>
      <c r="M310" s="16">
        <f ca="1">K310*Table3[[#This Row],[QUANTITY]]*(1-Table3[[#This Row],[DISCOUNT %]])</f>
        <v>679.8129641377534</v>
      </c>
      <c r="N310" s="3">
        <f>DAY(Table3[[#This Row],[DATE]])</f>
        <v>5</v>
      </c>
      <c r="O310" s="3" t="str">
        <f>TEXT(Table3[[#This Row],[DATE]],"mmm")</f>
        <v>Nov</v>
      </c>
      <c r="P310" s="3">
        <f>YEAR(Table3[[#This Row],[DATE]])</f>
        <v>2021</v>
      </c>
    </row>
    <row r="311" spans="1:16" x14ac:dyDescent="0.3">
      <c r="A311" s="6">
        <v>44506</v>
      </c>
      <c r="B311" s="7" t="s">
        <v>1362</v>
      </c>
      <c r="C311" s="9">
        <f t="shared" ca="1" si="8"/>
        <v>14</v>
      </c>
      <c r="D311" s="9" t="s">
        <v>2115</v>
      </c>
      <c r="E311" s="9" t="s">
        <v>2116</v>
      </c>
      <c r="F311" s="10">
        <f t="shared" ca="1" si="9"/>
        <v>1.2341446785919864E-3</v>
      </c>
      <c r="G311" s="3" t="str">
        <f>VLOOKUP(Table3[[#This Row],[PRODUCT ID]],Table1[[PRODUCT]:[SELLING PRICE]],1,FALSE)</f>
        <v>Product310</v>
      </c>
      <c r="H311" s="3" t="str">
        <f>VLOOKUP(Table3[[#This Row],[PRODUCT ID]],Table1[[PRODUCT]:[SELLING PRICE]],2,FALSE)</f>
        <v>Category2</v>
      </c>
      <c r="I311" s="3" t="str">
        <f>VLOOKUP(Table3[[#This Row],[PRODUCT ID]],Table1[[PRODUCT]:[SELLING PRICE]],3,FALSE)</f>
        <v>Kg</v>
      </c>
      <c r="J311" s="16">
        <f ca="1">VLOOKUP(Table3[[#This Row],[PRODUCT ID]],Table1[[PRODUCT]:[SELLING PRICE]],4,FALSE)</f>
        <v>73</v>
      </c>
      <c r="K311" s="16">
        <f ca="1">VLOOKUP(Table3[[#This Row],[PRODUCT ID]],Table1[[PRODUCT]:[SELLING PRICE]],5,FALSE)</f>
        <v>137.38378005784344</v>
      </c>
      <c r="L311" s="16">
        <f ca="1">J311*Table3[[#This Row],[QUANTITY]]</f>
        <v>1022</v>
      </c>
      <c r="M311" s="16">
        <f ca="1">K311*Table3[[#This Row],[QUANTITY]]*(1-Table3[[#This Row],[DISCOUNT %]])</f>
        <v>1920.9992003546429</v>
      </c>
      <c r="N311" s="3">
        <f>DAY(Table3[[#This Row],[DATE]])</f>
        <v>6</v>
      </c>
      <c r="O311" s="3" t="str">
        <f>TEXT(Table3[[#This Row],[DATE]],"mmm")</f>
        <v>Nov</v>
      </c>
      <c r="P311" s="3">
        <f>YEAR(Table3[[#This Row],[DATE]])</f>
        <v>2021</v>
      </c>
    </row>
    <row r="312" spans="1:16" x14ac:dyDescent="0.3">
      <c r="A312" s="6">
        <v>44507</v>
      </c>
      <c r="B312" s="7" t="s">
        <v>1363</v>
      </c>
      <c r="C312" s="9">
        <f t="shared" ca="1" si="8"/>
        <v>7</v>
      </c>
      <c r="D312" s="9" t="s">
        <v>2116</v>
      </c>
      <c r="E312" s="9" t="s">
        <v>2116</v>
      </c>
      <c r="F312" s="10">
        <f t="shared" ca="1" si="9"/>
        <v>6.3869905518280645E-2</v>
      </c>
      <c r="G312" s="3" t="str">
        <f>VLOOKUP(Table3[[#This Row],[PRODUCT ID]],Table1[[PRODUCT]:[SELLING PRICE]],1,FALSE)</f>
        <v>Product311</v>
      </c>
      <c r="H312" s="3" t="str">
        <f>VLOOKUP(Table3[[#This Row],[PRODUCT ID]],Table1[[PRODUCT]:[SELLING PRICE]],2,FALSE)</f>
        <v>Category3</v>
      </c>
      <c r="I312" s="3" t="str">
        <f>VLOOKUP(Table3[[#This Row],[PRODUCT ID]],Table1[[PRODUCT]:[SELLING PRICE]],3,FALSE)</f>
        <v>Lt</v>
      </c>
      <c r="J312" s="16">
        <f ca="1">VLOOKUP(Table3[[#This Row],[PRODUCT ID]],Table1[[PRODUCT]:[SELLING PRICE]],4,FALSE)</f>
        <v>21</v>
      </c>
      <c r="K312" s="16">
        <f ca="1">VLOOKUP(Table3[[#This Row],[PRODUCT ID]],Table1[[PRODUCT]:[SELLING PRICE]],5,FALSE)</f>
        <v>52.675250259203565</v>
      </c>
      <c r="L312" s="16">
        <f ca="1">J312*Table3[[#This Row],[QUANTITY]]</f>
        <v>147</v>
      </c>
      <c r="M312" s="16">
        <f ca="1">K312*Table3[[#This Row],[QUANTITY]]*(1-Table3[[#This Row],[DISCOUNT %]])</f>
        <v>345.17620901397515</v>
      </c>
      <c r="N312" s="3">
        <f>DAY(Table3[[#This Row],[DATE]])</f>
        <v>7</v>
      </c>
      <c r="O312" s="3" t="str">
        <f>TEXT(Table3[[#This Row],[DATE]],"mmm")</f>
        <v>Nov</v>
      </c>
      <c r="P312" s="3">
        <f>YEAR(Table3[[#This Row],[DATE]])</f>
        <v>2021</v>
      </c>
    </row>
    <row r="313" spans="1:16" x14ac:dyDescent="0.3">
      <c r="A313" s="6">
        <v>44508</v>
      </c>
      <c r="B313" s="7" t="s">
        <v>1364</v>
      </c>
      <c r="C313" s="9">
        <f t="shared" ca="1" si="8"/>
        <v>11</v>
      </c>
      <c r="D313" s="9" t="s">
        <v>2116</v>
      </c>
      <c r="E313" s="9" t="s">
        <v>2116</v>
      </c>
      <c r="F313" s="10">
        <f t="shared" ca="1" si="9"/>
        <v>9.3824939323833345E-2</v>
      </c>
      <c r="G313" s="3" t="str">
        <f>VLOOKUP(Table3[[#This Row],[PRODUCT ID]],Table1[[PRODUCT]:[SELLING PRICE]],1,FALSE)</f>
        <v>Product312</v>
      </c>
      <c r="H313" s="3" t="str">
        <f>VLOOKUP(Table3[[#This Row],[PRODUCT ID]],Table1[[PRODUCT]:[SELLING PRICE]],2,FALSE)</f>
        <v>Category4</v>
      </c>
      <c r="I313" s="3" t="str">
        <f>VLOOKUP(Table3[[#This Row],[PRODUCT ID]],Table1[[PRODUCT]:[SELLING PRICE]],3,FALSE)</f>
        <v>Kg</v>
      </c>
      <c r="J313" s="16">
        <f ca="1">VLOOKUP(Table3[[#This Row],[PRODUCT ID]],Table1[[PRODUCT]:[SELLING PRICE]],4,FALSE)</f>
        <v>114</v>
      </c>
      <c r="K313" s="16">
        <f ca="1">VLOOKUP(Table3[[#This Row],[PRODUCT ID]],Table1[[PRODUCT]:[SELLING PRICE]],5,FALSE)</f>
        <v>67.957248157769186</v>
      </c>
      <c r="L313" s="16">
        <f ca="1">J313*Table3[[#This Row],[QUANTITY]]</f>
        <v>1254</v>
      </c>
      <c r="M313" s="16">
        <f ca="1">K313*Table3[[#This Row],[QUANTITY]]*(1-Table3[[#This Row],[DISCOUNT %]])</f>
        <v>677.39279820026991</v>
      </c>
      <c r="N313" s="3">
        <f>DAY(Table3[[#This Row],[DATE]])</f>
        <v>8</v>
      </c>
      <c r="O313" s="3" t="str">
        <f>TEXT(Table3[[#This Row],[DATE]],"mmm")</f>
        <v>Nov</v>
      </c>
      <c r="P313" s="3">
        <f>YEAR(Table3[[#This Row],[DATE]])</f>
        <v>2021</v>
      </c>
    </row>
    <row r="314" spans="1:16" x14ac:dyDescent="0.3">
      <c r="A314" s="6">
        <v>44509</v>
      </c>
      <c r="B314" s="7" t="s">
        <v>1365</v>
      </c>
      <c r="C314" s="9">
        <f t="shared" ca="1" si="8"/>
        <v>13</v>
      </c>
      <c r="D314" s="9" t="s">
        <v>2116</v>
      </c>
      <c r="E314" s="9" t="s">
        <v>2116</v>
      </c>
      <c r="F314" s="10">
        <f t="shared" ca="1" si="9"/>
        <v>3.6739160242891679E-2</v>
      </c>
      <c r="G314" s="3" t="str">
        <f>VLOOKUP(Table3[[#This Row],[PRODUCT ID]],Table1[[PRODUCT]:[SELLING PRICE]],1,FALSE)</f>
        <v>Product313</v>
      </c>
      <c r="H314" s="3" t="str">
        <f>VLOOKUP(Table3[[#This Row],[PRODUCT ID]],Table1[[PRODUCT]:[SELLING PRICE]],2,FALSE)</f>
        <v>Category1</v>
      </c>
      <c r="I314" s="3" t="str">
        <f>VLOOKUP(Table3[[#This Row],[PRODUCT ID]],Table1[[PRODUCT]:[SELLING PRICE]],3,FALSE)</f>
        <v>Lt</v>
      </c>
      <c r="J314" s="16">
        <f ca="1">VLOOKUP(Table3[[#This Row],[PRODUCT ID]],Table1[[PRODUCT]:[SELLING PRICE]],4,FALSE)</f>
        <v>110</v>
      </c>
      <c r="K314" s="16">
        <f ca="1">VLOOKUP(Table3[[#This Row],[PRODUCT ID]],Table1[[PRODUCT]:[SELLING PRICE]],5,FALSE)</f>
        <v>282.07144948750198</v>
      </c>
      <c r="L314" s="16">
        <f ca="1">J314*Table3[[#This Row],[QUANTITY]]</f>
        <v>1430</v>
      </c>
      <c r="M314" s="16">
        <f ca="1">K314*Table3[[#This Row],[QUANTITY]]*(1-Table3[[#This Row],[DISCOUNT %]])</f>
        <v>3532.208956962867</v>
      </c>
      <c r="N314" s="3">
        <f>DAY(Table3[[#This Row],[DATE]])</f>
        <v>9</v>
      </c>
      <c r="O314" s="3" t="str">
        <f>TEXT(Table3[[#This Row],[DATE]],"mmm")</f>
        <v>Nov</v>
      </c>
      <c r="P314" s="3">
        <f>YEAR(Table3[[#This Row],[DATE]])</f>
        <v>2021</v>
      </c>
    </row>
    <row r="315" spans="1:16" x14ac:dyDescent="0.3">
      <c r="A315" s="6">
        <v>44510</v>
      </c>
      <c r="B315" s="7" t="s">
        <v>1366</v>
      </c>
      <c r="C315" s="9">
        <f t="shared" ca="1" si="8"/>
        <v>7</v>
      </c>
      <c r="D315" s="9" t="s">
        <v>2115</v>
      </c>
      <c r="E315" s="9" t="s">
        <v>2116</v>
      </c>
      <c r="F315" s="10">
        <f t="shared" ca="1" si="9"/>
        <v>6.5852126338746445E-2</v>
      </c>
      <c r="G315" s="3" t="str">
        <f>VLOOKUP(Table3[[#This Row],[PRODUCT ID]],Table1[[PRODUCT]:[SELLING PRICE]],1,FALSE)</f>
        <v>Product314</v>
      </c>
      <c r="H315" s="3" t="str">
        <f>VLOOKUP(Table3[[#This Row],[PRODUCT ID]],Table1[[PRODUCT]:[SELLING PRICE]],2,FALSE)</f>
        <v>Category2</v>
      </c>
      <c r="I315" s="3" t="str">
        <f>VLOOKUP(Table3[[#This Row],[PRODUCT ID]],Table1[[PRODUCT]:[SELLING PRICE]],3,FALSE)</f>
        <v>Ft</v>
      </c>
      <c r="J315" s="16">
        <f ca="1">VLOOKUP(Table3[[#This Row],[PRODUCT ID]],Table1[[PRODUCT]:[SELLING PRICE]],4,FALSE)</f>
        <v>203</v>
      </c>
      <c r="K315" s="16">
        <f ca="1">VLOOKUP(Table3[[#This Row],[PRODUCT ID]],Table1[[PRODUCT]:[SELLING PRICE]],5,FALSE)</f>
        <v>41.070827392629212</v>
      </c>
      <c r="L315" s="16">
        <f ca="1">J315*Table3[[#This Row],[QUANTITY]]</f>
        <v>1421</v>
      </c>
      <c r="M315" s="16">
        <f ca="1">K315*Table3[[#This Row],[QUANTITY]]*(1-Table3[[#This Row],[DISCOUNT %]])</f>
        <v>268.5635825483306</v>
      </c>
      <c r="N315" s="3">
        <f>DAY(Table3[[#This Row],[DATE]])</f>
        <v>10</v>
      </c>
      <c r="O315" s="3" t="str">
        <f>TEXT(Table3[[#This Row],[DATE]],"mmm")</f>
        <v>Nov</v>
      </c>
      <c r="P315" s="3">
        <f>YEAR(Table3[[#This Row],[DATE]])</f>
        <v>2021</v>
      </c>
    </row>
    <row r="316" spans="1:16" x14ac:dyDescent="0.3">
      <c r="A316" s="6">
        <v>44511</v>
      </c>
      <c r="B316" s="7" t="s">
        <v>1367</v>
      </c>
      <c r="C316" s="9">
        <f t="shared" ca="1" si="8"/>
        <v>14</v>
      </c>
      <c r="D316" s="9" t="s">
        <v>2117</v>
      </c>
      <c r="E316" s="9" t="s">
        <v>2118</v>
      </c>
      <c r="F316" s="10">
        <f t="shared" ca="1" si="9"/>
        <v>4.7569172521057829E-2</v>
      </c>
      <c r="G316" s="3" t="str">
        <f>VLOOKUP(Table3[[#This Row],[PRODUCT ID]],Table1[[PRODUCT]:[SELLING PRICE]],1,FALSE)</f>
        <v>Product315</v>
      </c>
      <c r="H316" s="3" t="str">
        <f>VLOOKUP(Table3[[#This Row],[PRODUCT ID]],Table1[[PRODUCT]:[SELLING PRICE]],2,FALSE)</f>
        <v>Category3</v>
      </c>
      <c r="I316" s="3" t="str">
        <f>VLOOKUP(Table3[[#This Row],[PRODUCT ID]],Table1[[PRODUCT]:[SELLING PRICE]],3,FALSE)</f>
        <v>Kg</v>
      </c>
      <c r="J316" s="16">
        <f ca="1">VLOOKUP(Table3[[#This Row],[PRODUCT ID]],Table1[[PRODUCT]:[SELLING PRICE]],4,FALSE)</f>
        <v>22</v>
      </c>
      <c r="K316" s="16">
        <f ca="1">VLOOKUP(Table3[[#This Row],[PRODUCT ID]],Table1[[PRODUCT]:[SELLING PRICE]],5,FALSE)</f>
        <v>188.43548183236697</v>
      </c>
      <c r="L316" s="16">
        <f ca="1">J316*Table3[[#This Row],[QUANTITY]]</f>
        <v>308</v>
      </c>
      <c r="M316" s="16">
        <f ca="1">K316*Table3[[#This Row],[QUANTITY]]*(1-Table3[[#This Row],[DISCOUNT %]])</f>
        <v>2512.6046664319219</v>
      </c>
      <c r="N316" s="3">
        <f>DAY(Table3[[#This Row],[DATE]])</f>
        <v>11</v>
      </c>
      <c r="O316" s="3" t="str">
        <f>TEXT(Table3[[#This Row],[DATE]],"mmm")</f>
        <v>Nov</v>
      </c>
      <c r="P316" s="3">
        <f>YEAR(Table3[[#This Row],[DATE]])</f>
        <v>2021</v>
      </c>
    </row>
    <row r="317" spans="1:16" x14ac:dyDescent="0.3">
      <c r="A317" s="6">
        <v>44512</v>
      </c>
      <c r="B317" s="7" t="s">
        <v>1368</v>
      </c>
      <c r="C317" s="9">
        <f t="shared" ca="1" si="8"/>
        <v>11</v>
      </c>
      <c r="D317" s="9" t="s">
        <v>2117</v>
      </c>
      <c r="E317" s="9" t="s">
        <v>2118</v>
      </c>
      <c r="F317" s="10">
        <f t="shared" ca="1" si="9"/>
        <v>6.9924166373758869E-3</v>
      </c>
      <c r="G317" s="3" t="str">
        <f>VLOOKUP(Table3[[#This Row],[PRODUCT ID]],Table1[[PRODUCT]:[SELLING PRICE]],1,FALSE)</f>
        <v>Product316</v>
      </c>
      <c r="H317" s="3" t="str">
        <f>VLOOKUP(Table3[[#This Row],[PRODUCT ID]],Table1[[PRODUCT]:[SELLING PRICE]],2,FALSE)</f>
        <v>Category4</v>
      </c>
      <c r="I317" s="3" t="str">
        <f>VLOOKUP(Table3[[#This Row],[PRODUCT ID]],Table1[[PRODUCT]:[SELLING PRICE]],3,FALSE)</f>
        <v>No</v>
      </c>
      <c r="J317" s="16">
        <f ca="1">VLOOKUP(Table3[[#This Row],[PRODUCT ID]],Table1[[PRODUCT]:[SELLING PRICE]],4,FALSE)</f>
        <v>172</v>
      </c>
      <c r="K317" s="16">
        <f ca="1">VLOOKUP(Table3[[#This Row],[PRODUCT ID]],Table1[[PRODUCT]:[SELLING PRICE]],5,FALSE)</f>
        <v>27.123133495871624</v>
      </c>
      <c r="L317" s="16">
        <f ca="1">J317*Table3[[#This Row],[QUANTITY]]</f>
        <v>1892</v>
      </c>
      <c r="M317" s="16">
        <f ca="1">K317*Table3[[#This Row],[QUANTITY]]*(1-Table3[[#This Row],[DISCOUNT %]])</f>
        <v>296.26824970553054</v>
      </c>
      <c r="N317" s="3">
        <f>DAY(Table3[[#This Row],[DATE]])</f>
        <v>12</v>
      </c>
      <c r="O317" s="3" t="str">
        <f>TEXT(Table3[[#This Row],[DATE]],"mmm")</f>
        <v>Nov</v>
      </c>
      <c r="P317" s="3">
        <f>YEAR(Table3[[#This Row],[DATE]])</f>
        <v>2021</v>
      </c>
    </row>
    <row r="318" spans="1:16" x14ac:dyDescent="0.3">
      <c r="A318" s="6">
        <v>44513</v>
      </c>
      <c r="B318" s="7" t="s">
        <v>1369</v>
      </c>
      <c r="C318" s="9">
        <f t="shared" ca="1" si="8"/>
        <v>7</v>
      </c>
      <c r="D318" s="9" t="s">
        <v>2116</v>
      </c>
      <c r="E318" s="9" t="s">
        <v>2116</v>
      </c>
      <c r="F318" s="10">
        <f t="shared" ca="1" si="9"/>
        <v>8.7838663310758139E-2</v>
      </c>
      <c r="G318" s="3" t="str">
        <f>VLOOKUP(Table3[[#This Row],[PRODUCT ID]],Table1[[PRODUCT]:[SELLING PRICE]],1,FALSE)</f>
        <v>Product317</v>
      </c>
      <c r="H318" s="3" t="str">
        <f>VLOOKUP(Table3[[#This Row],[PRODUCT ID]],Table1[[PRODUCT]:[SELLING PRICE]],2,FALSE)</f>
        <v>Category5</v>
      </c>
      <c r="I318" s="3" t="str">
        <f>VLOOKUP(Table3[[#This Row],[PRODUCT ID]],Table1[[PRODUCT]:[SELLING PRICE]],3,FALSE)</f>
        <v>No</v>
      </c>
      <c r="J318" s="16">
        <f ca="1">VLOOKUP(Table3[[#This Row],[PRODUCT ID]],Table1[[PRODUCT]:[SELLING PRICE]],4,FALSE)</f>
        <v>151</v>
      </c>
      <c r="K318" s="16">
        <f ca="1">VLOOKUP(Table3[[#This Row],[PRODUCT ID]],Table1[[PRODUCT]:[SELLING PRICE]],5,FALSE)</f>
        <v>35.301883465414221</v>
      </c>
      <c r="L318" s="16">
        <f ca="1">J318*Table3[[#This Row],[QUANTITY]]</f>
        <v>1057</v>
      </c>
      <c r="M318" s="16">
        <f ca="1">K318*Table3[[#This Row],[QUANTITY]]*(1-Table3[[#This Row],[DISCOUNT %]])</f>
        <v>225.40709246622055</v>
      </c>
      <c r="N318" s="3">
        <f>DAY(Table3[[#This Row],[DATE]])</f>
        <v>13</v>
      </c>
      <c r="O318" s="3" t="str">
        <f>TEXT(Table3[[#This Row],[DATE]],"mmm")</f>
        <v>Nov</v>
      </c>
      <c r="P318" s="3">
        <f>YEAR(Table3[[#This Row],[DATE]])</f>
        <v>2021</v>
      </c>
    </row>
    <row r="319" spans="1:16" x14ac:dyDescent="0.3">
      <c r="A319" s="6">
        <v>44514</v>
      </c>
      <c r="B319" s="7" t="s">
        <v>1370</v>
      </c>
      <c r="C319" s="9">
        <f t="shared" ca="1" si="8"/>
        <v>2</v>
      </c>
      <c r="D319" s="9" t="s">
        <v>2116</v>
      </c>
      <c r="E319" s="9" t="s">
        <v>2116</v>
      </c>
      <c r="F319" s="10">
        <f t="shared" ca="1" si="9"/>
        <v>4.4504475295290002E-2</v>
      </c>
      <c r="G319" s="3" t="str">
        <f>VLOOKUP(Table3[[#This Row],[PRODUCT ID]],Table1[[PRODUCT]:[SELLING PRICE]],1,FALSE)</f>
        <v>Product318</v>
      </c>
      <c r="H319" s="3" t="str">
        <f>VLOOKUP(Table3[[#This Row],[PRODUCT ID]],Table1[[PRODUCT]:[SELLING PRICE]],2,FALSE)</f>
        <v>Category1</v>
      </c>
      <c r="I319" s="3" t="str">
        <f>VLOOKUP(Table3[[#This Row],[PRODUCT ID]],Table1[[PRODUCT]:[SELLING PRICE]],3,FALSE)</f>
        <v>Ft</v>
      </c>
      <c r="J319" s="16">
        <f ca="1">VLOOKUP(Table3[[#This Row],[PRODUCT ID]],Table1[[PRODUCT]:[SELLING PRICE]],4,FALSE)</f>
        <v>89</v>
      </c>
      <c r="K319" s="16">
        <f ca="1">VLOOKUP(Table3[[#This Row],[PRODUCT ID]],Table1[[PRODUCT]:[SELLING PRICE]],5,FALSE)</f>
        <v>216.65822686185911</v>
      </c>
      <c r="L319" s="16">
        <f ca="1">J319*Table3[[#This Row],[QUANTITY]]</f>
        <v>178</v>
      </c>
      <c r="M319" s="16">
        <f ca="1">K319*Table3[[#This Row],[QUANTITY]]*(1-Table3[[#This Row],[DISCOUNT %]])</f>
        <v>414.03193231392834</v>
      </c>
      <c r="N319" s="3">
        <f>DAY(Table3[[#This Row],[DATE]])</f>
        <v>14</v>
      </c>
      <c r="O319" s="3" t="str">
        <f>TEXT(Table3[[#This Row],[DATE]],"mmm")</f>
        <v>Nov</v>
      </c>
      <c r="P319" s="3">
        <f>YEAR(Table3[[#This Row],[DATE]])</f>
        <v>2021</v>
      </c>
    </row>
    <row r="320" spans="1:16" x14ac:dyDescent="0.3">
      <c r="A320" s="6">
        <v>44515</v>
      </c>
      <c r="B320" s="7" t="s">
        <v>1371</v>
      </c>
      <c r="C320" s="9">
        <f t="shared" ca="1" si="8"/>
        <v>10</v>
      </c>
      <c r="D320" s="9" t="s">
        <v>2116</v>
      </c>
      <c r="E320" s="9" t="s">
        <v>2116</v>
      </c>
      <c r="F320" s="10">
        <f t="shared" ca="1" si="9"/>
        <v>5.3426492733158276E-2</v>
      </c>
      <c r="G320" s="3" t="str">
        <f>VLOOKUP(Table3[[#This Row],[PRODUCT ID]],Table1[[PRODUCT]:[SELLING PRICE]],1,FALSE)</f>
        <v>Product319</v>
      </c>
      <c r="H320" s="3" t="str">
        <f>VLOOKUP(Table3[[#This Row],[PRODUCT ID]],Table1[[PRODUCT]:[SELLING PRICE]],2,FALSE)</f>
        <v>Category2</v>
      </c>
      <c r="I320" s="3" t="str">
        <f>VLOOKUP(Table3[[#This Row],[PRODUCT ID]],Table1[[PRODUCT]:[SELLING PRICE]],3,FALSE)</f>
        <v>No</v>
      </c>
      <c r="J320" s="16">
        <f ca="1">VLOOKUP(Table3[[#This Row],[PRODUCT ID]],Table1[[PRODUCT]:[SELLING PRICE]],4,FALSE)</f>
        <v>20</v>
      </c>
      <c r="K320" s="16">
        <f ca="1">VLOOKUP(Table3[[#This Row],[PRODUCT ID]],Table1[[PRODUCT]:[SELLING PRICE]],5,FALSE)</f>
        <v>232.52506986307321</v>
      </c>
      <c r="L320" s="16">
        <f ca="1">J320*Table3[[#This Row],[QUANTITY]]</f>
        <v>200</v>
      </c>
      <c r="M320" s="16">
        <f ca="1">K320*Table3[[#This Row],[QUANTITY]]*(1-Table3[[#This Row],[DISCOUNT %]])</f>
        <v>2201.0207090775662</v>
      </c>
      <c r="N320" s="3">
        <f>DAY(Table3[[#This Row],[DATE]])</f>
        <v>15</v>
      </c>
      <c r="O320" s="3" t="str">
        <f>TEXT(Table3[[#This Row],[DATE]],"mmm")</f>
        <v>Nov</v>
      </c>
      <c r="P320" s="3">
        <f>YEAR(Table3[[#This Row],[DATE]])</f>
        <v>2021</v>
      </c>
    </row>
    <row r="321" spans="1:16" x14ac:dyDescent="0.3">
      <c r="A321" s="6">
        <v>44516</v>
      </c>
      <c r="B321" s="7" t="s">
        <v>1372</v>
      </c>
      <c r="C321" s="9">
        <f t="shared" ca="1" si="8"/>
        <v>7</v>
      </c>
      <c r="D321" s="9" t="s">
        <v>2116</v>
      </c>
      <c r="E321" s="9" t="s">
        <v>2116</v>
      </c>
      <c r="F321" s="10">
        <f t="shared" ca="1" si="9"/>
        <v>5.3001407567543402E-2</v>
      </c>
      <c r="G321" s="3" t="str">
        <f>VLOOKUP(Table3[[#This Row],[PRODUCT ID]],Table1[[PRODUCT]:[SELLING PRICE]],1,FALSE)</f>
        <v>Product320</v>
      </c>
      <c r="H321" s="3" t="str">
        <f>VLOOKUP(Table3[[#This Row],[PRODUCT ID]],Table1[[PRODUCT]:[SELLING PRICE]],2,FALSE)</f>
        <v>Category3</v>
      </c>
      <c r="I321" s="3" t="str">
        <f>VLOOKUP(Table3[[#This Row],[PRODUCT ID]],Table1[[PRODUCT]:[SELLING PRICE]],3,FALSE)</f>
        <v>Kg</v>
      </c>
      <c r="J321" s="16">
        <f ca="1">VLOOKUP(Table3[[#This Row],[PRODUCT ID]],Table1[[PRODUCT]:[SELLING PRICE]],4,FALSE)</f>
        <v>71</v>
      </c>
      <c r="K321" s="16">
        <f ca="1">VLOOKUP(Table3[[#This Row],[PRODUCT ID]],Table1[[PRODUCT]:[SELLING PRICE]],5,FALSE)</f>
        <v>128.16568360148443</v>
      </c>
      <c r="L321" s="16">
        <f ca="1">J321*Table3[[#This Row],[QUANTITY]]</f>
        <v>497</v>
      </c>
      <c r="M321" s="16">
        <f ca="1">K321*Table3[[#This Row],[QUANTITY]]*(1-Table3[[#This Row],[DISCOUNT %]])</f>
        <v>849.60905378124539</v>
      </c>
      <c r="N321" s="3">
        <f>DAY(Table3[[#This Row],[DATE]])</f>
        <v>16</v>
      </c>
      <c r="O321" s="3" t="str">
        <f>TEXT(Table3[[#This Row],[DATE]],"mmm")</f>
        <v>Nov</v>
      </c>
      <c r="P321" s="3">
        <f>YEAR(Table3[[#This Row],[DATE]])</f>
        <v>2021</v>
      </c>
    </row>
    <row r="322" spans="1:16" x14ac:dyDescent="0.3">
      <c r="A322" s="6">
        <v>44517</v>
      </c>
      <c r="B322" s="7" t="s">
        <v>1373</v>
      </c>
      <c r="C322" s="9">
        <f t="shared" ca="1" si="8"/>
        <v>1</v>
      </c>
      <c r="D322" s="9" t="s">
        <v>2115</v>
      </c>
      <c r="E322" s="9" t="s">
        <v>2118</v>
      </c>
      <c r="F322" s="10">
        <f t="shared" ca="1" si="9"/>
        <v>6.5327277246908016E-3</v>
      </c>
      <c r="G322" s="3" t="str">
        <f>VLOOKUP(Table3[[#This Row],[PRODUCT ID]],Table1[[PRODUCT]:[SELLING PRICE]],1,FALSE)</f>
        <v>Product321</v>
      </c>
      <c r="H322" s="3" t="str">
        <f>VLOOKUP(Table3[[#This Row],[PRODUCT ID]],Table1[[PRODUCT]:[SELLING PRICE]],2,FALSE)</f>
        <v>Category4</v>
      </c>
      <c r="I322" s="3" t="str">
        <f>VLOOKUP(Table3[[#This Row],[PRODUCT ID]],Table1[[PRODUCT]:[SELLING PRICE]],3,FALSE)</f>
        <v>Kg</v>
      </c>
      <c r="J322" s="16">
        <f ca="1">VLOOKUP(Table3[[#This Row],[PRODUCT ID]],Table1[[PRODUCT]:[SELLING PRICE]],4,FALSE)</f>
        <v>138</v>
      </c>
      <c r="K322" s="16">
        <f ca="1">VLOOKUP(Table3[[#This Row],[PRODUCT ID]],Table1[[PRODUCT]:[SELLING PRICE]],5,FALSE)</f>
        <v>288.72254229764252</v>
      </c>
      <c r="L322" s="16">
        <f ca="1">J322*Table3[[#This Row],[QUANTITY]]</f>
        <v>138</v>
      </c>
      <c r="M322" s="16">
        <f ca="1">K322*Table3[[#This Row],[QUANTITY]]*(1-Table3[[#This Row],[DISCOUNT %]])</f>
        <v>286.83639654083152</v>
      </c>
      <c r="N322" s="3">
        <f>DAY(Table3[[#This Row],[DATE]])</f>
        <v>17</v>
      </c>
      <c r="O322" s="3" t="str">
        <f>TEXT(Table3[[#This Row],[DATE]],"mmm")</f>
        <v>Nov</v>
      </c>
      <c r="P322" s="3">
        <f>YEAR(Table3[[#This Row],[DATE]])</f>
        <v>2021</v>
      </c>
    </row>
    <row r="323" spans="1:16" x14ac:dyDescent="0.3">
      <c r="A323" s="6">
        <v>44518</v>
      </c>
      <c r="B323" s="7" t="s">
        <v>1374</v>
      </c>
      <c r="C323" s="9">
        <f t="shared" ref="C323:C386" ca="1" si="10">RANDBETWEEN(1,15)</f>
        <v>1</v>
      </c>
      <c r="D323" s="9" t="s">
        <v>2116</v>
      </c>
      <c r="E323" s="9" t="s">
        <v>2116</v>
      </c>
      <c r="F323" s="10">
        <f t="shared" ref="F323:F386" ca="1" si="11">RAND()*(0.1)</f>
        <v>5.1030503443715985E-2</v>
      </c>
      <c r="G323" s="3" t="str">
        <f>VLOOKUP(Table3[[#This Row],[PRODUCT ID]],Table1[[PRODUCT]:[SELLING PRICE]],1,FALSE)</f>
        <v>Product322</v>
      </c>
      <c r="H323" s="3" t="str">
        <f>VLOOKUP(Table3[[#This Row],[PRODUCT ID]],Table1[[PRODUCT]:[SELLING PRICE]],2,FALSE)</f>
        <v>Category5</v>
      </c>
      <c r="I323" s="3" t="str">
        <f>VLOOKUP(Table3[[#This Row],[PRODUCT ID]],Table1[[PRODUCT]:[SELLING PRICE]],3,FALSE)</f>
        <v>Lt</v>
      </c>
      <c r="J323" s="16">
        <f ca="1">VLOOKUP(Table3[[#This Row],[PRODUCT ID]],Table1[[PRODUCT]:[SELLING PRICE]],4,FALSE)</f>
        <v>162</v>
      </c>
      <c r="K323" s="16">
        <f ca="1">VLOOKUP(Table3[[#This Row],[PRODUCT ID]],Table1[[PRODUCT]:[SELLING PRICE]],5,FALSE)</f>
        <v>283.01514631136138</v>
      </c>
      <c r="L323" s="16">
        <f ca="1">J323*Table3[[#This Row],[QUANTITY]]</f>
        <v>162</v>
      </c>
      <c r="M323" s="16">
        <f ca="1">K323*Table3[[#This Row],[QUANTITY]]*(1-Table3[[#This Row],[DISCOUNT %]])</f>
        <v>268.57274091289565</v>
      </c>
      <c r="N323" s="3">
        <f>DAY(Table3[[#This Row],[DATE]])</f>
        <v>18</v>
      </c>
      <c r="O323" s="3" t="str">
        <f>TEXT(Table3[[#This Row],[DATE]],"mmm")</f>
        <v>Nov</v>
      </c>
      <c r="P323" s="3">
        <f>YEAR(Table3[[#This Row],[DATE]])</f>
        <v>2021</v>
      </c>
    </row>
    <row r="324" spans="1:16" x14ac:dyDescent="0.3">
      <c r="A324" s="6">
        <v>44519</v>
      </c>
      <c r="B324" s="7" t="s">
        <v>1375</v>
      </c>
      <c r="C324" s="9">
        <f t="shared" ca="1" si="10"/>
        <v>7</v>
      </c>
      <c r="D324" s="9" t="s">
        <v>2117</v>
      </c>
      <c r="E324" s="9" t="s">
        <v>2116</v>
      </c>
      <c r="F324" s="10">
        <f t="shared" ca="1" si="11"/>
        <v>4.0665596717817803E-2</v>
      </c>
      <c r="G324" s="3" t="str">
        <f>VLOOKUP(Table3[[#This Row],[PRODUCT ID]],Table1[[PRODUCT]:[SELLING PRICE]],1,FALSE)</f>
        <v>Product323</v>
      </c>
      <c r="H324" s="3" t="str">
        <f>VLOOKUP(Table3[[#This Row],[PRODUCT ID]],Table1[[PRODUCT]:[SELLING PRICE]],2,FALSE)</f>
        <v>Category1</v>
      </c>
      <c r="I324" s="3" t="str">
        <f>VLOOKUP(Table3[[#This Row],[PRODUCT ID]],Table1[[PRODUCT]:[SELLING PRICE]],3,FALSE)</f>
        <v>Kg</v>
      </c>
      <c r="J324" s="16">
        <f ca="1">VLOOKUP(Table3[[#This Row],[PRODUCT ID]],Table1[[PRODUCT]:[SELLING PRICE]],4,FALSE)</f>
        <v>150</v>
      </c>
      <c r="K324" s="16">
        <f ca="1">VLOOKUP(Table3[[#This Row],[PRODUCT ID]],Table1[[PRODUCT]:[SELLING PRICE]],5,FALSE)</f>
        <v>83.93411188831513</v>
      </c>
      <c r="L324" s="16">
        <f ca="1">J324*Table3[[#This Row],[QUANTITY]]</f>
        <v>1050</v>
      </c>
      <c r="M324" s="16">
        <f ca="1">K324*Table3[[#This Row],[QUANTITY]]*(1-Table3[[#This Row],[DISCOUNT %]])</f>
        <v>563.64616800377701</v>
      </c>
      <c r="N324" s="3">
        <f>DAY(Table3[[#This Row],[DATE]])</f>
        <v>19</v>
      </c>
      <c r="O324" s="3" t="str">
        <f>TEXT(Table3[[#This Row],[DATE]],"mmm")</f>
        <v>Nov</v>
      </c>
      <c r="P324" s="3">
        <f>YEAR(Table3[[#This Row],[DATE]])</f>
        <v>2021</v>
      </c>
    </row>
    <row r="325" spans="1:16" x14ac:dyDescent="0.3">
      <c r="A325" s="6">
        <v>44520</v>
      </c>
      <c r="B325" s="7" t="s">
        <v>1376</v>
      </c>
      <c r="C325" s="9">
        <f t="shared" ca="1" si="10"/>
        <v>8</v>
      </c>
      <c r="D325" s="9" t="s">
        <v>2115</v>
      </c>
      <c r="E325" s="9" t="s">
        <v>2116</v>
      </c>
      <c r="F325" s="10">
        <f t="shared" ca="1" si="11"/>
        <v>5.7364134711156339E-2</v>
      </c>
      <c r="G325" s="3" t="str">
        <f>VLOOKUP(Table3[[#This Row],[PRODUCT ID]],Table1[[PRODUCT]:[SELLING PRICE]],1,FALSE)</f>
        <v>Product324</v>
      </c>
      <c r="H325" s="3" t="str">
        <f>VLOOKUP(Table3[[#This Row],[PRODUCT ID]],Table1[[PRODUCT]:[SELLING PRICE]],2,FALSE)</f>
        <v>Category2</v>
      </c>
      <c r="I325" s="3" t="str">
        <f>VLOOKUP(Table3[[#This Row],[PRODUCT ID]],Table1[[PRODUCT]:[SELLING PRICE]],3,FALSE)</f>
        <v>Lt</v>
      </c>
      <c r="J325" s="16">
        <f ca="1">VLOOKUP(Table3[[#This Row],[PRODUCT ID]],Table1[[PRODUCT]:[SELLING PRICE]],4,FALSE)</f>
        <v>217</v>
      </c>
      <c r="K325" s="16">
        <f ca="1">VLOOKUP(Table3[[#This Row],[PRODUCT ID]],Table1[[PRODUCT]:[SELLING PRICE]],5,FALSE)</f>
        <v>95.249144683585357</v>
      </c>
      <c r="L325" s="16">
        <f ca="1">J325*Table3[[#This Row],[QUANTITY]]</f>
        <v>1736</v>
      </c>
      <c r="M325" s="16">
        <f ca="1">K325*Table3[[#This Row],[QUANTITY]]*(1-Table3[[#This Row],[DISCOUNT %]])</f>
        <v>718.28207933467002</v>
      </c>
      <c r="N325" s="3">
        <f>DAY(Table3[[#This Row],[DATE]])</f>
        <v>20</v>
      </c>
      <c r="O325" s="3" t="str">
        <f>TEXT(Table3[[#This Row],[DATE]],"mmm")</f>
        <v>Nov</v>
      </c>
      <c r="P325" s="3">
        <f>YEAR(Table3[[#This Row],[DATE]])</f>
        <v>2021</v>
      </c>
    </row>
    <row r="326" spans="1:16" x14ac:dyDescent="0.3">
      <c r="A326" s="6">
        <v>44521</v>
      </c>
      <c r="B326" s="7" t="s">
        <v>1377</v>
      </c>
      <c r="C326" s="9">
        <f t="shared" ca="1" si="10"/>
        <v>12</v>
      </c>
      <c r="D326" s="9" t="s">
        <v>2115</v>
      </c>
      <c r="E326" s="9" t="s">
        <v>2116</v>
      </c>
      <c r="F326" s="10">
        <f t="shared" ca="1" si="11"/>
        <v>1.4463319558446708E-2</v>
      </c>
      <c r="G326" s="3" t="str">
        <f>VLOOKUP(Table3[[#This Row],[PRODUCT ID]],Table1[[PRODUCT]:[SELLING PRICE]],1,FALSE)</f>
        <v>Product325</v>
      </c>
      <c r="H326" s="3" t="str">
        <f>VLOOKUP(Table3[[#This Row],[PRODUCT ID]],Table1[[PRODUCT]:[SELLING PRICE]],2,FALSE)</f>
        <v>Category3</v>
      </c>
      <c r="I326" s="3" t="str">
        <f>VLOOKUP(Table3[[#This Row],[PRODUCT ID]],Table1[[PRODUCT]:[SELLING PRICE]],3,FALSE)</f>
        <v>Ft</v>
      </c>
      <c r="J326" s="16">
        <f ca="1">VLOOKUP(Table3[[#This Row],[PRODUCT ID]],Table1[[PRODUCT]:[SELLING PRICE]],4,FALSE)</f>
        <v>160</v>
      </c>
      <c r="K326" s="16">
        <f ca="1">VLOOKUP(Table3[[#This Row],[PRODUCT ID]],Table1[[PRODUCT]:[SELLING PRICE]],5,FALSE)</f>
        <v>264.36610118895965</v>
      </c>
      <c r="L326" s="16">
        <f ca="1">J326*Table3[[#This Row],[QUANTITY]]</f>
        <v>1920</v>
      </c>
      <c r="M326" s="16">
        <f ca="1">K326*Table3[[#This Row],[QUANTITY]]*(1-Table3[[#This Row],[DISCOUNT %]])</f>
        <v>3126.5098774445169</v>
      </c>
      <c r="N326" s="3">
        <f>DAY(Table3[[#This Row],[DATE]])</f>
        <v>21</v>
      </c>
      <c r="O326" s="3" t="str">
        <f>TEXT(Table3[[#This Row],[DATE]],"mmm")</f>
        <v>Nov</v>
      </c>
      <c r="P326" s="3">
        <f>YEAR(Table3[[#This Row],[DATE]])</f>
        <v>2021</v>
      </c>
    </row>
    <row r="327" spans="1:16" x14ac:dyDescent="0.3">
      <c r="A327" s="6">
        <v>44522</v>
      </c>
      <c r="B327" s="7" t="s">
        <v>1378</v>
      </c>
      <c r="C327" s="9">
        <f t="shared" ca="1" si="10"/>
        <v>12</v>
      </c>
      <c r="D327" s="9" t="s">
        <v>2115</v>
      </c>
      <c r="E327" s="9" t="s">
        <v>2116</v>
      </c>
      <c r="F327" s="10">
        <f t="shared" ca="1" si="11"/>
        <v>6.9171957117040953E-2</v>
      </c>
      <c r="G327" s="3" t="str">
        <f>VLOOKUP(Table3[[#This Row],[PRODUCT ID]],Table1[[PRODUCT]:[SELLING PRICE]],1,FALSE)</f>
        <v>Product326</v>
      </c>
      <c r="H327" s="3" t="str">
        <f>VLOOKUP(Table3[[#This Row],[PRODUCT ID]],Table1[[PRODUCT]:[SELLING PRICE]],2,FALSE)</f>
        <v>Category4</v>
      </c>
      <c r="I327" s="3" t="str">
        <f>VLOOKUP(Table3[[#This Row],[PRODUCT ID]],Table1[[PRODUCT]:[SELLING PRICE]],3,FALSE)</f>
        <v>Kg</v>
      </c>
      <c r="J327" s="16">
        <f ca="1">VLOOKUP(Table3[[#This Row],[PRODUCT ID]],Table1[[PRODUCT]:[SELLING PRICE]],4,FALSE)</f>
        <v>117</v>
      </c>
      <c r="K327" s="16">
        <f ca="1">VLOOKUP(Table3[[#This Row],[PRODUCT ID]],Table1[[PRODUCT]:[SELLING PRICE]],5,FALSE)</f>
        <v>86.912407924758327</v>
      </c>
      <c r="L327" s="16">
        <f ca="1">J327*Table3[[#This Row],[QUANTITY]]</f>
        <v>1404</v>
      </c>
      <c r="M327" s="16">
        <f ca="1">K327*Table3[[#This Row],[QUANTITY]]*(1-Table3[[#This Row],[DISCOUNT %]])</f>
        <v>970.8060788501781</v>
      </c>
      <c r="N327" s="3">
        <f>DAY(Table3[[#This Row],[DATE]])</f>
        <v>22</v>
      </c>
      <c r="O327" s="3" t="str">
        <f>TEXT(Table3[[#This Row],[DATE]],"mmm")</f>
        <v>Nov</v>
      </c>
      <c r="P327" s="3">
        <f>YEAR(Table3[[#This Row],[DATE]])</f>
        <v>2021</v>
      </c>
    </row>
    <row r="328" spans="1:16" x14ac:dyDescent="0.3">
      <c r="A328" s="6">
        <v>44523</v>
      </c>
      <c r="B328" s="7" t="s">
        <v>1379</v>
      </c>
      <c r="C328" s="9">
        <f t="shared" ca="1" si="10"/>
        <v>4</v>
      </c>
      <c r="D328" s="9" t="s">
        <v>2116</v>
      </c>
      <c r="E328" s="9" t="s">
        <v>2118</v>
      </c>
      <c r="F328" s="10">
        <f t="shared" ca="1" si="11"/>
        <v>1.4676685264019885E-3</v>
      </c>
      <c r="G328" s="3" t="str">
        <f>VLOOKUP(Table3[[#This Row],[PRODUCT ID]],Table1[[PRODUCT]:[SELLING PRICE]],1,FALSE)</f>
        <v>Product327</v>
      </c>
      <c r="H328" s="3" t="str">
        <f>VLOOKUP(Table3[[#This Row],[PRODUCT ID]],Table1[[PRODUCT]:[SELLING PRICE]],2,FALSE)</f>
        <v>Category5</v>
      </c>
      <c r="I328" s="3" t="str">
        <f>VLOOKUP(Table3[[#This Row],[PRODUCT ID]],Table1[[PRODUCT]:[SELLING PRICE]],3,FALSE)</f>
        <v>No</v>
      </c>
      <c r="J328" s="16">
        <f ca="1">VLOOKUP(Table3[[#This Row],[PRODUCT ID]],Table1[[PRODUCT]:[SELLING PRICE]],4,FALSE)</f>
        <v>10</v>
      </c>
      <c r="K328" s="16">
        <f ca="1">VLOOKUP(Table3[[#This Row],[PRODUCT ID]],Table1[[PRODUCT]:[SELLING PRICE]],5,FALSE)</f>
        <v>124.15467144180025</v>
      </c>
      <c r="L328" s="16">
        <f ca="1">J328*Table3[[#This Row],[QUANTITY]]</f>
        <v>40</v>
      </c>
      <c r="M328" s="16">
        <f ca="1">K328*Table3[[#This Row],[QUANTITY]]*(1-Table3[[#This Row],[DISCOUNT %]])</f>
        <v>495.88981415247736</v>
      </c>
      <c r="N328" s="3">
        <f>DAY(Table3[[#This Row],[DATE]])</f>
        <v>23</v>
      </c>
      <c r="O328" s="3" t="str">
        <f>TEXT(Table3[[#This Row],[DATE]],"mmm")</f>
        <v>Nov</v>
      </c>
      <c r="P328" s="3">
        <f>YEAR(Table3[[#This Row],[DATE]])</f>
        <v>2021</v>
      </c>
    </row>
    <row r="329" spans="1:16" x14ac:dyDescent="0.3">
      <c r="A329" s="6">
        <v>44524</v>
      </c>
      <c r="B329" s="7" t="s">
        <v>1380</v>
      </c>
      <c r="C329" s="9">
        <f t="shared" ca="1" si="10"/>
        <v>4</v>
      </c>
      <c r="D329" s="9" t="s">
        <v>2116</v>
      </c>
      <c r="E329" s="9" t="s">
        <v>2118</v>
      </c>
      <c r="F329" s="10">
        <f t="shared" ca="1" si="11"/>
        <v>3.5499949840527137E-2</v>
      </c>
      <c r="G329" s="3" t="str">
        <f>VLOOKUP(Table3[[#This Row],[PRODUCT ID]],Table1[[PRODUCT]:[SELLING PRICE]],1,FALSE)</f>
        <v>Product328</v>
      </c>
      <c r="H329" s="3" t="str">
        <f>VLOOKUP(Table3[[#This Row],[PRODUCT ID]],Table1[[PRODUCT]:[SELLING PRICE]],2,FALSE)</f>
        <v>Category1</v>
      </c>
      <c r="I329" s="3" t="str">
        <f>VLOOKUP(Table3[[#This Row],[PRODUCT ID]],Table1[[PRODUCT]:[SELLING PRICE]],3,FALSE)</f>
        <v>No</v>
      </c>
      <c r="J329" s="16">
        <f ca="1">VLOOKUP(Table3[[#This Row],[PRODUCT ID]],Table1[[PRODUCT]:[SELLING PRICE]],4,FALSE)</f>
        <v>190</v>
      </c>
      <c r="K329" s="16">
        <f ca="1">VLOOKUP(Table3[[#This Row],[PRODUCT ID]],Table1[[PRODUCT]:[SELLING PRICE]],5,FALSE)</f>
        <v>50.111219784723396</v>
      </c>
      <c r="L329" s="16">
        <f ca="1">J329*Table3[[#This Row],[QUANTITY]]</f>
        <v>760</v>
      </c>
      <c r="M329" s="16">
        <f ca="1">K329*Table3[[#This Row],[QUANTITY]]*(1-Table3[[#This Row],[DISCOUNT %]])</f>
        <v>193.32909598367232</v>
      </c>
      <c r="N329" s="3">
        <f>DAY(Table3[[#This Row],[DATE]])</f>
        <v>24</v>
      </c>
      <c r="O329" s="3" t="str">
        <f>TEXT(Table3[[#This Row],[DATE]],"mmm")</f>
        <v>Nov</v>
      </c>
      <c r="P329" s="3">
        <f>YEAR(Table3[[#This Row],[DATE]])</f>
        <v>2021</v>
      </c>
    </row>
    <row r="330" spans="1:16" x14ac:dyDescent="0.3">
      <c r="A330" s="6">
        <v>44525</v>
      </c>
      <c r="B330" s="7" t="s">
        <v>1381</v>
      </c>
      <c r="C330" s="9">
        <f t="shared" ca="1" si="10"/>
        <v>14</v>
      </c>
      <c r="D330" s="9" t="s">
        <v>2116</v>
      </c>
      <c r="E330" s="9" t="s">
        <v>2116</v>
      </c>
      <c r="F330" s="10">
        <f t="shared" ca="1" si="11"/>
        <v>3.649634047719006E-2</v>
      </c>
      <c r="G330" s="3" t="str">
        <f>VLOOKUP(Table3[[#This Row],[PRODUCT ID]],Table1[[PRODUCT]:[SELLING PRICE]],1,FALSE)</f>
        <v>Product329</v>
      </c>
      <c r="H330" s="3" t="str">
        <f>VLOOKUP(Table3[[#This Row],[PRODUCT ID]],Table1[[PRODUCT]:[SELLING PRICE]],2,FALSE)</f>
        <v>Category2</v>
      </c>
      <c r="I330" s="3" t="str">
        <f>VLOOKUP(Table3[[#This Row],[PRODUCT ID]],Table1[[PRODUCT]:[SELLING PRICE]],3,FALSE)</f>
        <v>Ft</v>
      </c>
      <c r="J330" s="16">
        <f ca="1">VLOOKUP(Table3[[#This Row],[PRODUCT ID]],Table1[[PRODUCT]:[SELLING PRICE]],4,FALSE)</f>
        <v>41</v>
      </c>
      <c r="K330" s="16">
        <f ca="1">VLOOKUP(Table3[[#This Row],[PRODUCT ID]],Table1[[PRODUCT]:[SELLING PRICE]],5,FALSE)</f>
        <v>171.82088432822343</v>
      </c>
      <c r="L330" s="16">
        <f ca="1">J330*Table3[[#This Row],[QUANTITY]]</f>
        <v>574</v>
      </c>
      <c r="M330" s="16">
        <f ca="1">K330*Table3[[#This Row],[QUANTITY]]*(1-Table3[[#This Row],[DISCOUNT %]])</f>
        <v>2317.7007116576415</v>
      </c>
      <c r="N330" s="3">
        <f>DAY(Table3[[#This Row],[DATE]])</f>
        <v>25</v>
      </c>
      <c r="O330" s="3" t="str">
        <f>TEXT(Table3[[#This Row],[DATE]],"mmm")</f>
        <v>Nov</v>
      </c>
      <c r="P330" s="3">
        <f>YEAR(Table3[[#This Row],[DATE]])</f>
        <v>2021</v>
      </c>
    </row>
    <row r="331" spans="1:16" x14ac:dyDescent="0.3">
      <c r="A331" s="6">
        <v>44526</v>
      </c>
      <c r="B331" s="7" t="s">
        <v>1382</v>
      </c>
      <c r="C331" s="9">
        <f t="shared" ca="1" si="10"/>
        <v>4</v>
      </c>
      <c r="D331" s="9" t="s">
        <v>2115</v>
      </c>
      <c r="E331" s="9" t="s">
        <v>2116</v>
      </c>
      <c r="F331" s="10">
        <f t="shared" ca="1" si="11"/>
        <v>9.5492096827909448E-2</v>
      </c>
      <c r="G331" s="3" t="str">
        <f>VLOOKUP(Table3[[#This Row],[PRODUCT ID]],Table1[[PRODUCT]:[SELLING PRICE]],1,FALSE)</f>
        <v>Product330</v>
      </c>
      <c r="H331" s="3" t="str">
        <f>VLOOKUP(Table3[[#This Row],[PRODUCT ID]],Table1[[PRODUCT]:[SELLING PRICE]],2,FALSE)</f>
        <v>Category3</v>
      </c>
      <c r="I331" s="3" t="str">
        <f>VLOOKUP(Table3[[#This Row],[PRODUCT ID]],Table1[[PRODUCT]:[SELLING PRICE]],3,FALSE)</f>
        <v>No</v>
      </c>
      <c r="J331" s="16">
        <f ca="1">VLOOKUP(Table3[[#This Row],[PRODUCT ID]],Table1[[PRODUCT]:[SELLING PRICE]],4,FALSE)</f>
        <v>61</v>
      </c>
      <c r="K331" s="16">
        <f ca="1">VLOOKUP(Table3[[#This Row],[PRODUCT ID]],Table1[[PRODUCT]:[SELLING PRICE]],5,FALSE)</f>
        <v>102.09929914283522</v>
      </c>
      <c r="L331" s="16">
        <f ca="1">J331*Table3[[#This Row],[QUANTITY]]</f>
        <v>244</v>
      </c>
      <c r="M331" s="16">
        <f ca="1">K331*Table3[[#This Row],[QUANTITY]]*(1-Table3[[#This Row],[DISCOUNT %]])</f>
        <v>369.39849193210364</v>
      </c>
      <c r="N331" s="3">
        <f>DAY(Table3[[#This Row],[DATE]])</f>
        <v>26</v>
      </c>
      <c r="O331" s="3" t="str">
        <f>TEXT(Table3[[#This Row],[DATE]],"mmm")</f>
        <v>Nov</v>
      </c>
      <c r="P331" s="3">
        <f>YEAR(Table3[[#This Row],[DATE]])</f>
        <v>2021</v>
      </c>
    </row>
    <row r="332" spans="1:16" x14ac:dyDescent="0.3">
      <c r="A332" s="6">
        <v>44527</v>
      </c>
      <c r="B332" s="7" t="s">
        <v>1383</v>
      </c>
      <c r="C332" s="9">
        <f t="shared" ca="1" si="10"/>
        <v>11</v>
      </c>
      <c r="D332" s="9" t="s">
        <v>2117</v>
      </c>
      <c r="E332" s="9" t="s">
        <v>2116</v>
      </c>
      <c r="F332" s="10">
        <f t="shared" ca="1" si="11"/>
        <v>3.6752529308361391E-2</v>
      </c>
      <c r="G332" s="3" t="str">
        <f>VLOOKUP(Table3[[#This Row],[PRODUCT ID]],Table1[[PRODUCT]:[SELLING PRICE]],1,FALSE)</f>
        <v>Product331</v>
      </c>
      <c r="H332" s="3" t="str">
        <f>VLOOKUP(Table3[[#This Row],[PRODUCT ID]],Table1[[PRODUCT]:[SELLING PRICE]],2,FALSE)</f>
        <v>Category4</v>
      </c>
      <c r="I332" s="3" t="str">
        <f>VLOOKUP(Table3[[#This Row],[PRODUCT ID]],Table1[[PRODUCT]:[SELLING PRICE]],3,FALSE)</f>
        <v>Kg</v>
      </c>
      <c r="J332" s="16">
        <f ca="1">VLOOKUP(Table3[[#This Row],[PRODUCT ID]],Table1[[PRODUCT]:[SELLING PRICE]],4,FALSE)</f>
        <v>22</v>
      </c>
      <c r="K332" s="16">
        <f ca="1">VLOOKUP(Table3[[#This Row],[PRODUCT ID]],Table1[[PRODUCT]:[SELLING PRICE]],5,FALSE)</f>
        <v>82.007522453895561</v>
      </c>
      <c r="L332" s="16">
        <f ca="1">J332*Table3[[#This Row],[QUANTITY]]</f>
        <v>242</v>
      </c>
      <c r="M332" s="16">
        <f ca="1">K332*Table3[[#This Row],[QUANTITY]]*(1-Table3[[#This Row],[DISCOUNT %]])</f>
        <v>868.92892439542925</v>
      </c>
      <c r="N332" s="3">
        <f>DAY(Table3[[#This Row],[DATE]])</f>
        <v>27</v>
      </c>
      <c r="O332" s="3" t="str">
        <f>TEXT(Table3[[#This Row],[DATE]],"mmm")</f>
        <v>Nov</v>
      </c>
      <c r="P332" s="3">
        <f>YEAR(Table3[[#This Row],[DATE]])</f>
        <v>2021</v>
      </c>
    </row>
    <row r="333" spans="1:16" x14ac:dyDescent="0.3">
      <c r="A333" s="6">
        <v>44528</v>
      </c>
      <c r="B333" s="7" t="s">
        <v>1384</v>
      </c>
      <c r="C333" s="9">
        <f t="shared" ca="1" si="10"/>
        <v>13</v>
      </c>
      <c r="D333" s="9" t="s">
        <v>2117</v>
      </c>
      <c r="E333" s="9" t="s">
        <v>2116</v>
      </c>
      <c r="F333" s="10">
        <f t="shared" ca="1" si="11"/>
        <v>8.8086698572395344E-2</v>
      </c>
      <c r="G333" s="3" t="str">
        <f>VLOOKUP(Table3[[#This Row],[PRODUCT ID]],Table1[[PRODUCT]:[SELLING PRICE]],1,FALSE)</f>
        <v>Product332</v>
      </c>
      <c r="H333" s="3" t="str">
        <f>VLOOKUP(Table3[[#This Row],[PRODUCT ID]],Table1[[PRODUCT]:[SELLING PRICE]],2,FALSE)</f>
        <v>Category5</v>
      </c>
      <c r="I333" s="3" t="str">
        <f>VLOOKUP(Table3[[#This Row],[PRODUCT ID]],Table1[[PRODUCT]:[SELLING PRICE]],3,FALSE)</f>
        <v>Kg</v>
      </c>
      <c r="J333" s="16">
        <f ca="1">VLOOKUP(Table3[[#This Row],[PRODUCT ID]],Table1[[PRODUCT]:[SELLING PRICE]],4,FALSE)</f>
        <v>68</v>
      </c>
      <c r="K333" s="16">
        <f ca="1">VLOOKUP(Table3[[#This Row],[PRODUCT ID]],Table1[[PRODUCT]:[SELLING PRICE]],5,FALSE)</f>
        <v>292.77443059016099</v>
      </c>
      <c r="L333" s="16">
        <f ca="1">J333*Table3[[#This Row],[QUANTITY]]</f>
        <v>884</v>
      </c>
      <c r="M333" s="16">
        <f ca="1">K333*Table3[[#This Row],[QUANTITY]]*(1-Table3[[#This Row],[DISCOUNT %]])</f>
        <v>3470.8036684497902</v>
      </c>
      <c r="N333" s="3">
        <f>DAY(Table3[[#This Row],[DATE]])</f>
        <v>28</v>
      </c>
      <c r="O333" s="3" t="str">
        <f>TEXT(Table3[[#This Row],[DATE]],"mmm")</f>
        <v>Nov</v>
      </c>
      <c r="P333" s="3">
        <f>YEAR(Table3[[#This Row],[DATE]])</f>
        <v>2021</v>
      </c>
    </row>
    <row r="334" spans="1:16" x14ac:dyDescent="0.3">
      <c r="A334" s="6">
        <v>44529</v>
      </c>
      <c r="B334" s="7" t="s">
        <v>1385</v>
      </c>
      <c r="C334" s="9">
        <f t="shared" ca="1" si="10"/>
        <v>12</v>
      </c>
      <c r="D334" s="9" t="s">
        <v>2116</v>
      </c>
      <c r="E334" s="9" t="s">
        <v>2118</v>
      </c>
      <c r="F334" s="10">
        <f t="shared" ca="1" si="11"/>
        <v>1.5975804979766806E-3</v>
      </c>
      <c r="G334" s="3" t="str">
        <f>VLOOKUP(Table3[[#This Row],[PRODUCT ID]],Table1[[PRODUCT]:[SELLING PRICE]],1,FALSE)</f>
        <v>Product333</v>
      </c>
      <c r="H334" s="3" t="str">
        <f>VLOOKUP(Table3[[#This Row],[PRODUCT ID]],Table1[[PRODUCT]:[SELLING PRICE]],2,FALSE)</f>
        <v>Category1</v>
      </c>
      <c r="I334" s="3" t="str">
        <f>VLOOKUP(Table3[[#This Row],[PRODUCT ID]],Table1[[PRODUCT]:[SELLING PRICE]],3,FALSE)</f>
        <v>Lt</v>
      </c>
      <c r="J334" s="16">
        <f ca="1">VLOOKUP(Table3[[#This Row],[PRODUCT ID]],Table1[[PRODUCT]:[SELLING PRICE]],4,FALSE)</f>
        <v>186</v>
      </c>
      <c r="K334" s="16">
        <f ca="1">VLOOKUP(Table3[[#This Row],[PRODUCT ID]],Table1[[PRODUCT]:[SELLING PRICE]],5,FALSE)</f>
        <v>192.69073421074293</v>
      </c>
      <c r="L334" s="16">
        <f ca="1">J334*Table3[[#This Row],[QUANTITY]]</f>
        <v>2232</v>
      </c>
      <c r="M334" s="16">
        <f ca="1">K334*Table3[[#This Row],[QUANTITY]]*(1-Table3[[#This Row],[DISCOUNT %]])</f>
        <v>2308.5947430195247</v>
      </c>
      <c r="N334" s="3">
        <f>DAY(Table3[[#This Row],[DATE]])</f>
        <v>29</v>
      </c>
      <c r="O334" s="3" t="str">
        <f>TEXT(Table3[[#This Row],[DATE]],"mmm")</f>
        <v>Nov</v>
      </c>
      <c r="P334" s="3">
        <f>YEAR(Table3[[#This Row],[DATE]])</f>
        <v>2021</v>
      </c>
    </row>
    <row r="335" spans="1:16" x14ac:dyDescent="0.3">
      <c r="A335" s="6">
        <v>44530</v>
      </c>
      <c r="B335" s="7" t="s">
        <v>1386</v>
      </c>
      <c r="C335" s="9">
        <f t="shared" ca="1" si="10"/>
        <v>1</v>
      </c>
      <c r="D335" s="9" t="s">
        <v>2116</v>
      </c>
      <c r="E335" s="9" t="s">
        <v>2116</v>
      </c>
      <c r="F335" s="10">
        <f t="shared" ca="1" si="11"/>
        <v>1.1956778292998905E-3</v>
      </c>
      <c r="G335" s="3" t="str">
        <f>VLOOKUP(Table3[[#This Row],[PRODUCT ID]],Table1[[PRODUCT]:[SELLING PRICE]],1,FALSE)</f>
        <v>Product334</v>
      </c>
      <c r="H335" s="3" t="str">
        <f>VLOOKUP(Table3[[#This Row],[PRODUCT ID]],Table1[[PRODUCT]:[SELLING PRICE]],2,FALSE)</f>
        <v>Category2</v>
      </c>
      <c r="I335" s="3" t="str">
        <f>VLOOKUP(Table3[[#This Row],[PRODUCT ID]],Table1[[PRODUCT]:[SELLING PRICE]],3,FALSE)</f>
        <v>Kg</v>
      </c>
      <c r="J335" s="16">
        <f ca="1">VLOOKUP(Table3[[#This Row],[PRODUCT ID]],Table1[[PRODUCT]:[SELLING PRICE]],4,FALSE)</f>
        <v>122</v>
      </c>
      <c r="K335" s="16">
        <f ca="1">VLOOKUP(Table3[[#This Row],[PRODUCT ID]],Table1[[PRODUCT]:[SELLING PRICE]],5,FALSE)</f>
        <v>63.890084282683333</v>
      </c>
      <c r="L335" s="16">
        <f ca="1">J335*Table3[[#This Row],[QUANTITY]]</f>
        <v>122</v>
      </c>
      <c r="M335" s="16">
        <f ca="1">K335*Table3[[#This Row],[QUANTITY]]*(1-Table3[[#This Row],[DISCOUNT %]])</f>
        <v>63.813692325394427</v>
      </c>
      <c r="N335" s="3">
        <f>DAY(Table3[[#This Row],[DATE]])</f>
        <v>30</v>
      </c>
      <c r="O335" s="3" t="str">
        <f>TEXT(Table3[[#This Row],[DATE]],"mmm")</f>
        <v>Nov</v>
      </c>
      <c r="P335" s="3">
        <f>YEAR(Table3[[#This Row],[DATE]])</f>
        <v>2021</v>
      </c>
    </row>
    <row r="336" spans="1:16" x14ac:dyDescent="0.3">
      <c r="A336" s="6">
        <v>44531</v>
      </c>
      <c r="B336" s="7" t="s">
        <v>1387</v>
      </c>
      <c r="C336" s="9">
        <f t="shared" ca="1" si="10"/>
        <v>8</v>
      </c>
      <c r="D336" s="9" t="s">
        <v>2116</v>
      </c>
      <c r="E336" s="9" t="s">
        <v>2116</v>
      </c>
      <c r="F336" s="10">
        <f t="shared" ca="1" si="11"/>
        <v>7.6060404989209254E-2</v>
      </c>
      <c r="G336" s="3" t="str">
        <f>VLOOKUP(Table3[[#This Row],[PRODUCT ID]],Table1[[PRODUCT]:[SELLING PRICE]],1,FALSE)</f>
        <v>Product335</v>
      </c>
      <c r="H336" s="3" t="str">
        <f>VLOOKUP(Table3[[#This Row],[PRODUCT ID]],Table1[[PRODUCT]:[SELLING PRICE]],2,FALSE)</f>
        <v>Category3</v>
      </c>
      <c r="I336" s="3" t="str">
        <f>VLOOKUP(Table3[[#This Row],[PRODUCT ID]],Table1[[PRODUCT]:[SELLING PRICE]],3,FALSE)</f>
        <v>Lt</v>
      </c>
      <c r="J336" s="16">
        <f ca="1">VLOOKUP(Table3[[#This Row],[PRODUCT ID]],Table1[[PRODUCT]:[SELLING PRICE]],4,FALSE)</f>
        <v>173</v>
      </c>
      <c r="K336" s="16">
        <f ca="1">VLOOKUP(Table3[[#This Row],[PRODUCT ID]],Table1[[PRODUCT]:[SELLING PRICE]],5,FALSE)</f>
        <v>89.209014179134854</v>
      </c>
      <c r="L336" s="16">
        <f ca="1">J336*Table3[[#This Row],[QUANTITY]]</f>
        <v>1384</v>
      </c>
      <c r="M336" s="16">
        <f ca="1">K336*Table3[[#This Row],[QUANTITY]]*(1-Table3[[#This Row],[DISCOUNT %]])</f>
        <v>659.38992345585393</v>
      </c>
      <c r="N336" s="3">
        <f>DAY(Table3[[#This Row],[DATE]])</f>
        <v>1</v>
      </c>
      <c r="O336" s="3" t="str">
        <f>TEXT(Table3[[#This Row],[DATE]],"mmm")</f>
        <v>Dec</v>
      </c>
      <c r="P336" s="3">
        <f>YEAR(Table3[[#This Row],[DATE]])</f>
        <v>2021</v>
      </c>
    </row>
    <row r="337" spans="1:16" x14ac:dyDescent="0.3">
      <c r="A337" s="6">
        <v>44532</v>
      </c>
      <c r="B337" s="7" t="s">
        <v>1388</v>
      </c>
      <c r="C337" s="9">
        <f t="shared" ca="1" si="10"/>
        <v>15</v>
      </c>
      <c r="D337" s="9" t="s">
        <v>2116</v>
      </c>
      <c r="E337" s="9" t="s">
        <v>2116</v>
      </c>
      <c r="F337" s="10">
        <f t="shared" ca="1" si="11"/>
        <v>4.6028517024504112E-2</v>
      </c>
      <c r="G337" s="3" t="str">
        <f>VLOOKUP(Table3[[#This Row],[PRODUCT ID]],Table1[[PRODUCT]:[SELLING PRICE]],1,FALSE)</f>
        <v>Product336</v>
      </c>
      <c r="H337" s="3" t="str">
        <f>VLOOKUP(Table3[[#This Row],[PRODUCT ID]],Table1[[PRODUCT]:[SELLING PRICE]],2,FALSE)</f>
        <v>Category4</v>
      </c>
      <c r="I337" s="3" t="str">
        <f>VLOOKUP(Table3[[#This Row],[PRODUCT ID]],Table1[[PRODUCT]:[SELLING PRICE]],3,FALSE)</f>
        <v>Ft</v>
      </c>
      <c r="J337" s="16">
        <f ca="1">VLOOKUP(Table3[[#This Row],[PRODUCT ID]],Table1[[PRODUCT]:[SELLING PRICE]],4,FALSE)</f>
        <v>108</v>
      </c>
      <c r="K337" s="16">
        <f ca="1">VLOOKUP(Table3[[#This Row],[PRODUCT ID]],Table1[[PRODUCT]:[SELLING PRICE]],5,FALSE)</f>
        <v>256.0019018789198</v>
      </c>
      <c r="L337" s="16">
        <f ca="1">J337*Table3[[#This Row],[QUANTITY]]</f>
        <v>1620</v>
      </c>
      <c r="M337" s="16">
        <f ca="1">K337*Table3[[#This Row],[QUANTITY]]*(1-Table3[[#This Row],[DISCOUNT %]])</f>
        <v>3663.2777096997079</v>
      </c>
      <c r="N337" s="3">
        <f>DAY(Table3[[#This Row],[DATE]])</f>
        <v>2</v>
      </c>
      <c r="O337" s="3" t="str">
        <f>TEXT(Table3[[#This Row],[DATE]],"mmm")</f>
        <v>Dec</v>
      </c>
      <c r="P337" s="3">
        <f>YEAR(Table3[[#This Row],[DATE]])</f>
        <v>2021</v>
      </c>
    </row>
    <row r="338" spans="1:16" x14ac:dyDescent="0.3">
      <c r="A338" s="6">
        <v>44533</v>
      </c>
      <c r="B338" s="7" t="s">
        <v>1389</v>
      </c>
      <c r="C338" s="9">
        <f t="shared" ca="1" si="10"/>
        <v>4</v>
      </c>
      <c r="D338" s="9" t="s">
        <v>2115</v>
      </c>
      <c r="E338" s="9" t="s">
        <v>2116</v>
      </c>
      <c r="F338" s="10">
        <f t="shared" ca="1" si="11"/>
        <v>2.5905099554682079E-2</v>
      </c>
      <c r="G338" s="3" t="str">
        <f>VLOOKUP(Table3[[#This Row],[PRODUCT ID]],Table1[[PRODUCT]:[SELLING PRICE]],1,FALSE)</f>
        <v>Product337</v>
      </c>
      <c r="H338" s="3" t="str">
        <f>VLOOKUP(Table3[[#This Row],[PRODUCT ID]],Table1[[PRODUCT]:[SELLING PRICE]],2,FALSE)</f>
        <v>Category1</v>
      </c>
      <c r="I338" s="3" t="str">
        <f>VLOOKUP(Table3[[#This Row],[PRODUCT ID]],Table1[[PRODUCT]:[SELLING PRICE]],3,FALSE)</f>
        <v>Kg</v>
      </c>
      <c r="J338" s="16">
        <f ca="1">VLOOKUP(Table3[[#This Row],[PRODUCT ID]],Table1[[PRODUCT]:[SELLING PRICE]],4,FALSE)</f>
        <v>247</v>
      </c>
      <c r="K338" s="16">
        <f ca="1">VLOOKUP(Table3[[#This Row],[PRODUCT ID]],Table1[[PRODUCT]:[SELLING PRICE]],5,FALSE)</f>
        <v>213.71033526426584</v>
      </c>
      <c r="L338" s="16">
        <f ca="1">J338*Table3[[#This Row],[QUANTITY]]</f>
        <v>988</v>
      </c>
      <c r="M338" s="16">
        <f ca="1">K338*Table3[[#This Row],[QUANTITY]]*(1-Table3[[#This Row],[DISCOUNT %]])</f>
        <v>832.69659101352215</v>
      </c>
      <c r="N338" s="3">
        <f>DAY(Table3[[#This Row],[DATE]])</f>
        <v>3</v>
      </c>
      <c r="O338" s="3" t="str">
        <f>TEXT(Table3[[#This Row],[DATE]],"mmm")</f>
        <v>Dec</v>
      </c>
      <c r="P338" s="3">
        <f>YEAR(Table3[[#This Row],[DATE]])</f>
        <v>2021</v>
      </c>
    </row>
    <row r="339" spans="1:16" x14ac:dyDescent="0.3">
      <c r="A339" s="6">
        <v>44534</v>
      </c>
      <c r="B339" s="7" t="s">
        <v>1390</v>
      </c>
      <c r="C339" s="9">
        <f t="shared" ca="1" si="10"/>
        <v>14</v>
      </c>
      <c r="D339" s="9" t="s">
        <v>2116</v>
      </c>
      <c r="E339" s="9" t="s">
        <v>2116</v>
      </c>
      <c r="F339" s="10">
        <f t="shared" ca="1" si="11"/>
        <v>9.2317571619360009E-2</v>
      </c>
      <c r="G339" s="3" t="str">
        <f>VLOOKUP(Table3[[#This Row],[PRODUCT ID]],Table1[[PRODUCT]:[SELLING PRICE]],1,FALSE)</f>
        <v>Product338</v>
      </c>
      <c r="H339" s="3" t="str">
        <f>VLOOKUP(Table3[[#This Row],[PRODUCT ID]],Table1[[PRODUCT]:[SELLING PRICE]],2,FALSE)</f>
        <v>Category2</v>
      </c>
      <c r="I339" s="3" t="str">
        <f>VLOOKUP(Table3[[#This Row],[PRODUCT ID]],Table1[[PRODUCT]:[SELLING PRICE]],3,FALSE)</f>
        <v>No</v>
      </c>
      <c r="J339" s="16">
        <f ca="1">VLOOKUP(Table3[[#This Row],[PRODUCT ID]],Table1[[PRODUCT]:[SELLING PRICE]],4,FALSE)</f>
        <v>77</v>
      </c>
      <c r="K339" s="16">
        <f ca="1">VLOOKUP(Table3[[#This Row],[PRODUCT ID]],Table1[[PRODUCT]:[SELLING PRICE]],5,FALSE)</f>
        <v>237.3384238010517</v>
      </c>
      <c r="L339" s="16">
        <f ca="1">J339*Table3[[#This Row],[QUANTITY]]</f>
        <v>1078</v>
      </c>
      <c r="M339" s="16">
        <f ca="1">K339*Table3[[#This Row],[QUANTITY]]*(1-Table3[[#This Row],[DISCOUNT %]])</f>
        <v>3015.9908360928093</v>
      </c>
      <c r="N339" s="3">
        <f>DAY(Table3[[#This Row],[DATE]])</f>
        <v>4</v>
      </c>
      <c r="O339" s="3" t="str">
        <f>TEXT(Table3[[#This Row],[DATE]],"mmm")</f>
        <v>Dec</v>
      </c>
      <c r="P339" s="3">
        <f>YEAR(Table3[[#This Row],[DATE]])</f>
        <v>2021</v>
      </c>
    </row>
    <row r="340" spans="1:16" x14ac:dyDescent="0.3">
      <c r="A340" s="6">
        <v>44535</v>
      </c>
      <c r="B340" s="7" t="s">
        <v>1391</v>
      </c>
      <c r="C340" s="9">
        <f t="shared" ca="1" si="10"/>
        <v>1</v>
      </c>
      <c r="D340" s="9" t="s">
        <v>2117</v>
      </c>
      <c r="E340" s="9" t="s">
        <v>2118</v>
      </c>
      <c r="F340" s="10">
        <f t="shared" ca="1" si="11"/>
        <v>2.5123996530526316E-2</v>
      </c>
      <c r="G340" s="3" t="str">
        <f>VLOOKUP(Table3[[#This Row],[PRODUCT ID]],Table1[[PRODUCT]:[SELLING PRICE]],1,FALSE)</f>
        <v>Product339</v>
      </c>
      <c r="H340" s="3" t="str">
        <f>VLOOKUP(Table3[[#This Row],[PRODUCT ID]],Table1[[PRODUCT]:[SELLING PRICE]],2,FALSE)</f>
        <v>Category3</v>
      </c>
      <c r="I340" s="3" t="str">
        <f>VLOOKUP(Table3[[#This Row],[PRODUCT ID]],Table1[[PRODUCT]:[SELLING PRICE]],3,FALSE)</f>
        <v>No</v>
      </c>
      <c r="J340" s="16">
        <f ca="1">VLOOKUP(Table3[[#This Row],[PRODUCT ID]],Table1[[PRODUCT]:[SELLING PRICE]],4,FALSE)</f>
        <v>92</v>
      </c>
      <c r="K340" s="16">
        <f ca="1">VLOOKUP(Table3[[#This Row],[PRODUCT ID]],Table1[[PRODUCT]:[SELLING PRICE]],5,FALSE)</f>
        <v>83.034094001668521</v>
      </c>
      <c r="L340" s="16">
        <f ca="1">J340*Table3[[#This Row],[QUANTITY]]</f>
        <v>92</v>
      </c>
      <c r="M340" s="16">
        <f ca="1">K340*Table3[[#This Row],[QUANTITY]]*(1-Table3[[#This Row],[DISCOUNT %]])</f>
        <v>80.947945712055201</v>
      </c>
      <c r="N340" s="3">
        <f>DAY(Table3[[#This Row],[DATE]])</f>
        <v>5</v>
      </c>
      <c r="O340" s="3" t="str">
        <f>TEXT(Table3[[#This Row],[DATE]],"mmm")</f>
        <v>Dec</v>
      </c>
      <c r="P340" s="3">
        <f>YEAR(Table3[[#This Row],[DATE]])</f>
        <v>2021</v>
      </c>
    </row>
    <row r="341" spans="1:16" x14ac:dyDescent="0.3">
      <c r="A341" s="6">
        <v>44536</v>
      </c>
      <c r="B341" s="7" t="s">
        <v>1392</v>
      </c>
      <c r="C341" s="9">
        <f t="shared" ca="1" si="10"/>
        <v>15</v>
      </c>
      <c r="D341" s="9" t="s">
        <v>2115</v>
      </c>
      <c r="E341" s="9" t="s">
        <v>2118</v>
      </c>
      <c r="F341" s="10">
        <f t="shared" ca="1" si="11"/>
        <v>4.7645285039637802E-2</v>
      </c>
      <c r="G341" s="3" t="str">
        <f>VLOOKUP(Table3[[#This Row],[PRODUCT ID]],Table1[[PRODUCT]:[SELLING PRICE]],1,FALSE)</f>
        <v>Product340</v>
      </c>
      <c r="H341" s="3" t="str">
        <f>VLOOKUP(Table3[[#This Row],[PRODUCT ID]],Table1[[PRODUCT]:[SELLING PRICE]],2,FALSE)</f>
        <v>Category4</v>
      </c>
      <c r="I341" s="3" t="str">
        <f>VLOOKUP(Table3[[#This Row],[PRODUCT ID]],Table1[[PRODUCT]:[SELLING PRICE]],3,FALSE)</f>
        <v>Ft</v>
      </c>
      <c r="J341" s="16">
        <f ca="1">VLOOKUP(Table3[[#This Row],[PRODUCT ID]],Table1[[PRODUCT]:[SELLING PRICE]],4,FALSE)</f>
        <v>11</v>
      </c>
      <c r="K341" s="16">
        <f ca="1">VLOOKUP(Table3[[#This Row],[PRODUCT ID]],Table1[[PRODUCT]:[SELLING PRICE]],5,FALSE)</f>
        <v>232.73824399928162</v>
      </c>
      <c r="L341" s="16">
        <f ca="1">J341*Table3[[#This Row],[QUANTITY]]</f>
        <v>165</v>
      </c>
      <c r="M341" s="16">
        <f ca="1">K341*Table3[[#This Row],[QUANTITY]]*(1-Table3[[#This Row],[DISCOUNT %]])</f>
        <v>3324.740460364666</v>
      </c>
      <c r="N341" s="3">
        <f>DAY(Table3[[#This Row],[DATE]])</f>
        <v>6</v>
      </c>
      <c r="O341" s="3" t="str">
        <f>TEXT(Table3[[#This Row],[DATE]],"mmm")</f>
        <v>Dec</v>
      </c>
      <c r="P341" s="3">
        <f>YEAR(Table3[[#This Row],[DATE]])</f>
        <v>2021</v>
      </c>
    </row>
    <row r="342" spans="1:16" x14ac:dyDescent="0.3">
      <c r="A342" s="6">
        <v>44537</v>
      </c>
      <c r="B342" s="7" t="s">
        <v>1393</v>
      </c>
      <c r="C342" s="9">
        <f t="shared" ca="1" si="10"/>
        <v>11</v>
      </c>
      <c r="D342" s="9" t="s">
        <v>2115</v>
      </c>
      <c r="E342" s="9" t="s">
        <v>2116</v>
      </c>
      <c r="F342" s="10">
        <f t="shared" ca="1" si="11"/>
        <v>4.7339307796185781E-2</v>
      </c>
      <c r="G342" s="3" t="str">
        <f>VLOOKUP(Table3[[#This Row],[PRODUCT ID]],Table1[[PRODUCT]:[SELLING PRICE]],1,FALSE)</f>
        <v>Product341</v>
      </c>
      <c r="H342" s="3" t="str">
        <f>VLOOKUP(Table3[[#This Row],[PRODUCT ID]],Table1[[PRODUCT]:[SELLING PRICE]],2,FALSE)</f>
        <v>Category5</v>
      </c>
      <c r="I342" s="3" t="str">
        <f>VLOOKUP(Table3[[#This Row],[PRODUCT ID]],Table1[[PRODUCT]:[SELLING PRICE]],3,FALSE)</f>
        <v>No</v>
      </c>
      <c r="J342" s="16">
        <f ca="1">VLOOKUP(Table3[[#This Row],[PRODUCT ID]],Table1[[PRODUCT]:[SELLING PRICE]],4,FALSE)</f>
        <v>22</v>
      </c>
      <c r="K342" s="16">
        <f ca="1">VLOOKUP(Table3[[#This Row],[PRODUCT ID]],Table1[[PRODUCT]:[SELLING PRICE]],5,FALSE)</f>
        <v>51.009656057150352</v>
      </c>
      <c r="L342" s="16">
        <f ca="1">J342*Table3[[#This Row],[QUANTITY]]</f>
        <v>242</v>
      </c>
      <c r="M342" s="16">
        <f ca="1">K342*Table3[[#This Row],[QUANTITY]]*(1-Table3[[#This Row],[DISCOUNT %]])</f>
        <v>534.54383673331677</v>
      </c>
      <c r="N342" s="3">
        <f>DAY(Table3[[#This Row],[DATE]])</f>
        <v>7</v>
      </c>
      <c r="O342" s="3" t="str">
        <f>TEXT(Table3[[#This Row],[DATE]],"mmm")</f>
        <v>Dec</v>
      </c>
      <c r="P342" s="3">
        <f>YEAR(Table3[[#This Row],[DATE]])</f>
        <v>2021</v>
      </c>
    </row>
    <row r="343" spans="1:16" x14ac:dyDescent="0.3">
      <c r="A343" s="6">
        <v>44538</v>
      </c>
      <c r="B343" s="7" t="s">
        <v>1394</v>
      </c>
      <c r="C343" s="9">
        <f t="shared" ca="1" si="10"/>
        <v>8</v>
      </c>
      <c r="D343" s="9" t="s">
        <v>2115</v>
      </c>
      <c r="E343" s="9" t="s">
        <v>2116</v>
      </c>
      <c r="F343" s="10">
        <f t="shared" ca="1" si="11"/>
        <v>8.9721021733687345E-2</v>
      </c>
      <c r="G343" s="3" t="str">
        <f>VLOOKUP(Table3[[#This Row],[PRODUCT ID]],Table1[[PRODUCT]:[SELLING PRICE]],1,FALSE)</f>
        <v>Product342</v>
      </c>
      <c r="H343" s="3" t="str">
        <f>VLOOKUP(Table3[[#This Row],[PRODUCT ID]],Table1[[PRODUCT]:[SELLING PRICE]],2,FALSE)</f>
        <v>Category1</v>
      </c>
      <c r="I343" s="3" t="str">
        <f>VLOOKUP(Table3[[#This Row],[PRODUCT ID]],Table1[[PRODUCT]:[SELLING PRICE]],3,FALSE)</f>
        <v>Kg</v>
      </c>
      <c r="J343" s="16">
        <f ca="1">VLOOKUP(Table3[[#This Row],[PRODUCT ID]],Table1[[PRODUCT]:[SELLING PRICE]],4,FALSE)</f>
        <v>187</v>
      </c>
      <c r="K343" s="16">
        <f ca="1">VLOOKUP(Table3[[#This Row],[PRODUCT ID]],Table1[[PRODUCT]:[SELLING PRICE]],5,FALSE)</f>
        <v>269.4081142143034</v>
      </c>
      <c r="L343" s="16">
        <f ca="1">J343*Table3[[#This Row],[QUANTITY]]</f>
        <v>1496</v>
      </c>
      <c r="M343" s="16">
        <f ca="1">K343*Table3[[#This Row],[QUANTITY]]*(1-Table3[[#This Row],[DISCOUNT %]])</f>
        <v>1961.8923435492013</v>
      </c>
      <c r="N343" s="3">
        <f>DAY(Table3[[#This Row],[DATE]])</f>
        <v>8</v>
      </c>
      <c r="O343" s="3" t="str">
        <f>TEXT(Table3[[#This Row],[DATE]],"mmm")</f>
        <v>Dec</v>
      </c>
      <c r="P343" s="3">
        <f>YEAR(Table3[[#This Row],[DATE]])</f>
        <v>2021</v>
      </c>
    </row>
    <row r="344" spans="1:16" x14ac:dyDescent="0.3">
      <c r="A344" s="6">
        <v>44539</v>
      </c>
      <c r="B344" s="7" t="s">
        <v>1395</v>
      </c>
      <c r="C344" s="9">
        <f t="shared" ca="1" si="10"/>
        <v>14</v>
      </c>
      <c r="D344" s="9" t="s">
        <v>2116</v>
      </c>
      <c r="E344" s="9" t="s">
        <v>2116</v>
      </c>
      <c r="F344" s="10">
        <f t="shared" ca="1" si="11"/>
        <v>3.7750729046718161E-2</v>
      </c>
      <c r="G344" s="3" t="str">
        <f>VLOOKUP(Table3[[#This Row],[PRODUCT ID]],Table1[[PRODUCT]:[SELLING PRICE]],1,FALSE)</f>
        <v>Product343</v>
      </c>
      <c r="H344" s="3" t="str">
        <f>VLOOKUP(Table3[[#This Row],[PRODUCT ID]],Table1[[PRODUCT]:[SELLING PRICE]],2,FALSE)</f>
        <v>Category2</v>
      </c>
      <c r="I344" s="3" t="str">
        <f>VLOOKUP(Table3[[#This Row],[PRODUCT ID]],Table1[[PRODUCT]:[SELLING PRICE]],3,FALSE)</f>
        <v>Kg</v>
      </c>
      <c r="J344" s="16">
        <f ca="1">VLOOKUP(Table3[[#This Row],[PRODUCT ID]],Table1[[PRODUCT]:[SELLING PRICE]],4,FALSE)</f>
        <v>111</v>
      </c>
      <c r="K344" s="16">
        <f ca="1">VLOOKUP(Table3[[#This Row],[PRODUCT ID]],Table1[[PRODUCT]:[SELLING PRICE]],5,FALSE)</f>
        <v>279.07130300656956</v>
      </c>
      <c r="L344" s="16">
        <f ca="1">J344*Table3[[#This Row],[QUANTITY]]</f>
        <v>1554</v>
      </c>
      <c r="M344" s="16">
        <f ca="1">K344*Table3[[#This Row],[QUANTITY]]*(1-Table3[[#This Row],[DISCOUNT %]])</f>
        <v>3759.506210068756</v>
      </c>
      <c r="N344" s="3">
        <f>DAY(Table3[[#This Row],[DATE]])</f>
        <v>9</v>
      </c>
      <c r="O344" s="3" t="str">
        <f>TEXT(Table3[[#This Row],[DATE]],"mmm")</f>
        <v>Dec</v>
      </c>
      <c r="P344" s="3">
        <f>YEAR(Table3[[#This Row],[DATE]])</f>
        <v>2021</v>
      </c>
    </row>
    <row r="345" spans="1:16" x14ac:dyDescent="0.3">
      <c r="A345" s="6">
        <v>44540</v>
      </c>
      <c r="B345" s="7" t="s">
        <v>1396</v>
      </c>
      <c r="C345" s="9">
        <f t="shared" ca="1" si="10"/>
        <v>11</v>
      </c>
      <c r="D345" s="9" t="s">
        <v>2116</v>
      </c>
      <c r="E345" s="9" t="s">
        <v>2116</v>
      </c>
      <c r="F345" s="10">
        <f t="shared" ca="1" si="11"/>
        <v>6.9343225162872063E-3</v>
      </c>
      <c r="G345" s="3" t="str">
        <f>VLOOKUP(Table3[[#This Row],[PRODUCT ID]],Table1[[PRODUCT]:[SELLING PRICE]],1,FALSE)</f>
        <v>Product344</v>
      </c>
      <c r="H345" s="3" t="str">
        <f>VLOOKUP(Table3[[#This Row],[PRODUCT ID]],Table1[[PRODUCT]:[SELLING PRICE]],2,FALSE)</f>
        <v>Category3</v>
      </c>
      <c r="I345" s="3" t="str">
        <f>VLOOKUP(Table3[[#This Row],[PRODUCT ID]],Table1[[PRODUCT]:[SELLING PRICE]],3,FALSE)</f>
        <v>Lt</v>
      </c>
      <c r="J345" s="16">
        <f ca="1">VLOOKUP(Table3[[#This Row],[PRODUCT ID]],Table1[[PRODUCT]:[SELLING PRICE]],4,FALSE)</f>
        <v>62</v>
      </c>
      <c r="K345" s="16">
        <f ca="1">VLOOKUP(Table3[[#This Row],[PRODUCT ID]],Table1[[PRODUCT]:[SELLING PRICE]],5,FALSE)</f>
        <v>303.34321782687795</v>
      </c>
      <c r="L345" s="16">
        <f ca="1">J345*Table3[[#This Row],[QUANTITY]]</f>
        <v>682</v>
      </c>
      <c r="M345" s="16">
        <f ca="1">K345*Table3[[#This Row],[QUANTITY]]*(1-Table3[[#This Row],[DISCOUNT %]])</f>
        <v>3313.6371193347181</v>
      </c>
      <c r="N345" s="3">
        <f>DAY(Table3[[#This Row],[DATE]])</f>
        <v>10</v>
      </c>
      <c r="O345" s="3" t="str">
        <f>TEXT(Table3[[#This Row],[DATE]],"mmm")</f>
        <v>Dec</v>
      </c>
      <c r="P345" s="3">
        <f>YEAR(Table3[[#This Row],[DATE]])</f>
        <v>2021</v>
      </c>
    </row>
    <row r="346" spans="1:16" x14ac:dyDescent="0.3">
      <c r="A346" s="6">
        <v>44541</v>
      </c>
      <c r="B346" s="7" t="s">
        <v>1397</v>
      </c>
      <c r="C346" s="9">
        <f t="shared" ca="1" si="10"/>
        <v>15</v>
      </c>
      <c r="D346" s="9" t="s">
        <v>2116</v>
      </c>
      <c r="E346" s="9" t="s">
        <v>2118</v>
      </c>
      <c r="F346" s="10">
        <f t="shared" ca="1" si="11"/>
        <v>7.2242706306948692E-2</v>
      </c>
      <c r="G346" s="3" t="str">
        <f>VLOOKUP(Table3[[#This Row],[PRODUCT ID]],Table1[[PRODUCT]:[SELLING PRICE]],1,FALSE)</f>
        <v>Product345</v>
      </c>
      <c r="H346" s="3" t="str">
        <f>VLOOKUP(Table3[[#This Row],[PRODUCT ID]],Table1[[PRODUCT]:[SELLING PRICE]],2,FALSE)</f>
        <v>Category4</v>
      </c>
      <c r="I346" s="3" t="str">
        <f>VLOOKUP(Table3[[#This Row],[PRODUCT ID]],Table1[[PRODUCT]:[SELLING PRICE]],3,FALSE)</f>
        <v>Kg</v>
      </c>
      <c r="J346" s="16">
        <f ca="1">VLOOKUP(Table3[[#This Row],[PRODUCT ID]],Table1[[PRODUCT]:[SELLING PRICE]],4,FALSE)</f>
        <v>41</v>
      </c>
      <c r="K346" s="16">
        <f ca="1">VLOOKUP(Table3[[#This Row],[PRODUCT ID]],Table1[[PRODUCT]:[SELLING PRICE]],5,FALSE)</f>
        <v>228.93999531555747</v>
      </c>
      <c r="L346" s="16">
        <f ca="1">J346*Table3[[#This Row],[QUANTITY]]</f>
        <v>615</v>
      </c>
      <c r="M346" s="16">
        <f ca="1">K346*Table3[[#This Row],[QUANTITY]]*(1-Table3[[#This Row],[DISCOUNT %]])</f>
        <v>3186.0112570809215</v>
      </c>
      <c r="N346" s="3">
        <f>DAY(Table3[[#This Row],[DATE]])</f>
        <v>11</v>
      </c>
      <c r="O346" s="3" t="str">
        <f>TEXT(Table3[[#This Row],[DATE]],"mmm")</f>
        <v>Dec</v>
      </c>
      <c r="P346" s="3">
        <f>YEAR(Table3[[#This Row],[DATE]])</f>
        <v>2021</v>
      </c>
    </row>
    <row r="347" spans="1:16" x14ac:dyDescent="0.3">
      <c r="A347" s="6">
        <v>44542</v>
      </c>
      <c r="B347" s="7" t="s">
        <v>1398</v>
      </c>
      <c r="C347" s="9">
        <f t="shared" ca="1" si="10"/>
        <v>1</v>
      </c>
      <c r="D347" s="9" t="s">
        <v>2115</v>
      </c>
      <c r="E347" s="9" t="s">
        <v>2116</v>
      </c>
      <c r="F347" s="10">
        <f t="shared" ca="1" si="11"/>
        <v>2.9166279081144775E-3</v>
      </c>
      <c r="G347" s="3" t="str">
        <f>VLOOKUP(Table3[[#This Row],[PRODUCT ID]],Table1[[PRODUCT]:[SELLING PRICE]],1,FALSE)</f>
        <v>Product346</v>
      </c>
      <c r="H347" s="3" t="str">
        <f>VLOOKUP(Table3[[#This Row],[PRODUCT ID]],Table1[[PRODUCT]:[SELLING PRICE]],2,FALSE)</f>
        <v>Category5</v>
      </c>
      <c r="I347" s="3" t="str">
        <f>VLOOKUP(Table3[[#This Row],[PRODUCT ID]],Table1[[PRODUCT]:[SELLING PRICE]],3,FALSE)</f>
        <v>Lt</v>
      </c>
      <c r="J347" s="16">
        <f ca="1">VLOOKUP(Table3[[#This Row],[PRODUCT ID]],Table1[[PRODUCT]:[SELLING PRICE]],4,FALSE)</f>
        <v>232</v>
      </c>
      <c r="K347" s="16">
        <f ca="1">VLOOKUP(Table3[[#This Row],[PRODUCT ID]],Table1[[PRODUCT]:[SELLING PRICE]],5,FALSE)</f>
        <v>259.27214073843959</v>
      </c>
      <c r="L347" s="16">
        <f ca="1">J347*Table3[[#This Row],[QUANTITY]]</f>
        <v>232</v>
      </c>
      <c r="M347" s="16">
        <f ca="1">K347*Table3[[#This Row],[QUANTITY]]*(1-Table3[[#This Row],[DISCOUNT %]])</f>
        <v>258.51594037696526</v>
      </c>
      <c r="N347" s="3">
        <f>DAY(Table3[[#This Row],[DATE]])</f>
        <v>12</v>
      </c>
      <c r="O347" s="3" t="str">
        <f>TEXT(Table3[[#This Row],[DATE]],"mmm")</f>
        <v>Dec</v>
      </c>
      <c r="P347" s="3">
        <f>YEAR(Table3[[#This Row],[DATE]])</f>
        <v>2021</v>
      </c>
    </row>
    <row r="348" spans="1:16" x14ac:dyDescent="0.3">
      <c r="A348" s="6">
        <v>44543</v>
      </c>
      <c r="B348" s="7" t="s">
        <v>1399</v>
      </c>
      <c r="C348" s="9">
        <f t="shared" ca="1" si="10"/>
        <v>2</v>
      </c>
      <c r="D348" s="9" t="s">
        <v>2117</v>
      </c>
      <c r="E348" s="9" t="s">
        <v>2116</v>
      </c>
      <c r="F348" s="10">
        <f t="shared" ca="1" si="11"/>
        <v>6.7702983393390162E-2</v>
      </c>
      <c r="G348" s="3" t="str">
        <f>VLOOKUP(Table3[[#This Row],[PRODUCT ID]],Table1[[PRODUCT]:[SELLING PRICE]],1,FALSE)</f>
        <v>Product347</v>
      </c>
      <c r="H348" s="3" t="str">
        <f>VLOOKUP(Table3[[#This Row],[PRODUCT ID]],Table1[[PRODUCT]:[SELLING PRICE]],2,FALSE)</f>
        <v>Category1</v>
      </c>
      <c r="I348" s="3" t="str">
        <f>VLOOKUP(Table3[[#This Row],[PRODUCT ID]],Table1[[PRODUCT]:[SELLING PRICE]],3,FALSE)</f>
        <v>Ft</v>
      </c>
      <c r="J348" s="16">
        <f ca="1">VLOOKUP(Table3[[#This Row],[PRODUCT ID]],Table1[[PRODUCT]:[SELLING PRICE]],4,FALSE)</f>
        <v>134</v>
      </c>
      <c r="K348" s="16">
        <f ca="1">VLOOKUP(Table3[[#This Row],[PRODUCT ID]],Table1[[PRODUCT]:[SELLING PRICE]],5,FALSE)</f>
        <v>58.870477881988172</v>
      </c>
      <c r="L348" s="16">
        <f ca="1">J348*Table3[[#This Row],[QUANTITY]]</f>
        <v>268</v>
      </c>
      <c r="M348" s="16">
        <f ca="1">K348*Table3[[#This Row],[QUANTITY]]*(1-Table3[[#This Row],[DISCOUNT %]])</f>
        <v>109.76954179116596</v>
      </c>
      <c r="N348" s="3">
        <f>DAY(Table3[[#This Row],[DATE]])</f>
        <v>13</v>
      </c>
      <c r="O348" s="3" t="str">
        <f>TEXT(Table3[[#This Row],[DATE]],"mmm")</f>
        <v>Dec</v>
      </c>
      <c r="P348" s="3">
        <f>YEAR(Table3[[#This Row],[DATE]])</f>
        <v>2021</v>
      </c>
    </row>
    <row r="349" spans="1:16" x14ac:dyDescent="0.3">
      <c r="A349" s="6">
        <v>44544</v>
      </c>
      <c r="B349" s="7" t="s">
        <v>1400</v>
      </c>
      <c r="C349" s="9">
        <f t="shared" ca="1" si="10"/>
        <v>1</v>
      </c>
      <c r="D349" s="9" t="s">
        <v>2117</v>
      </c>
      <c r="E349" s="9" t="s">
        <v>2116</v>
      </c>
      <c r="F349" s="10">
        <f t="shared" ca="1" si="11"/>
        <v>4.7611395674665262E-2</v>
      </c>
      <c r="G349" s="3" t="str">
        <f>VLOOKUP(Table3[[#This Row],[PRODUCT ID]],Table1[[PRODUCT]:[SELLING PRICE]],1,FALSE)</f>
        <v>Product348</v>
      </c>
      <c r="H349" s="3" t="str">
        <f>VLOOKUP(Table3[[#This Row],[PRODUCT ID]],Table1[[PRODUCT]:[SELLING PRICE]],2,FALSE)</f>
        <v>Category2</v>
      </c>
      <c r="I349" s="3" t="str">
        <f>VLOOKUP(Table3[[#This Row],[PRODUCT ID]],Table1[[PRODUCT]:[SELLING PRICE]],3,FALSE)</f>
        <v>Kg</v>
      </c>
      <c r="J349" s="16">
        <f ca="1">VLOOKUP(Table3[[#This Row],[PRODUCT ID]],Table1[[PRODUCT]:[SELLING PRICE]],4,FALSE)</f>
        <v>122</v>
      </c>
      <c r="K349" s="16">
        <f ca="1">VLOOKUP(Table3[[#This Row],[PRODUCT ID]],Table1[[PRODUCT]:[SELLING PRICE]],5,FALSE)</f>
        <v>311.60168144437705</v>
      </c>
      <c r="L349" s="16">
        <f ca="1">J349*Table3[[#This Row],[QUANTITY]]</f>
        <v>122</v>
      </c>
      <c r="M349" s="16">
        <f ca="1">K349*Table3[[#This Row],[QUANTITY]]*(1-Table3[[#This Row],[DISCOUNT %]])</f>
        <v>296.76589049623783</v>
      </c>
      <c r="N349" s="3">
        <f>DAY(Table3[[#This Row],[DATE]])</f>
        <v>14</v>
      </c>
      <c r="O349" s="3" t="str">
        <f>TEXT(Table3[[#This Row],[DATE]],"mmm")</f>
        <v>Dec</v>
      </c>
      <c r="P349" s="3">
        <f>YEAR(Table3[[#This Row],[DATE]])</f>
        <v>2021</v>
      </c>
    </row>
    <row r="350" spans="1:16" x14ac:dyDescent="0.3">
      <c r="A350" s="6">
        <v>44545</v>
      </c>
      <c r="B350" s="7" t="s">
        <v>1401</v>
      </c>
      <c r="C350" s="9">
        <f t="shared" ca="1" si="10"/>
        <v>13</v>
      </c>
      <c r="D350" s="9" t="s">
        <v>2116</v>
      </c>
      <c r="E350" s="9" t="s">
        <v>2116</v>
      </c>
      <c r="F350" s="10">
        <f t="shared" ca="1" si="11"/>
        <v>9.0302469464011839E-2</v>
      </c>
      <c r="G350" s="3" t="str">
        <f>VLOOKUP(Table3[[#This Row],[PRODUCT ID]],Table1[[PRODUCT]:[SELLING PRICE]],1,FALSE)</f>
        <v>Product349</v>
      </c>
      <c r="H350" s="3" t="str">
        <f>VLOOKUP(Table3[[#This Row],[PRODUCT ID]],Table1[[PRODUCT]:[SELLING PRICE]],2,FALSE)</f>
        <v>Category3</v>
      </c>
      <c r="I350" s="3" t="str">
        <f>VLOOKUP(Table3[[#This Row],[PRODUCT ID]],Table1[[PRODUCT]:[SELLING PRICE]],3,FALSE)</f>
        <v>No</v>
      </c>
      <c r="J350" s="16">
        <f ca="1">VLOOKUP(Table3[[#This Row],[PRODUCT ID]],Table1[[PRODUCT]:[SELLING PRICE]],4,FALSE)</f>
        <v>65</v>
      </c>
      <c r="K350" s="16">
        <f ca="1">VLOOKUP(Table3[[#This Row],[PRODUCT ID]],Table1[[PRODUCT]:[SELLING PRICE]],5,FALSE)</f>
        <v>208.13674045214336</v>
      </c>
      <c r="L350" s="16">
        <f ca="1">J350*Table3[[#This Row],[QUANTITY]]</f>
        <v>845</v>
      </c>
      <c r="M350" s="16">
        <f ca="1">K350*Table3[[#This Row],[QUANTITY]]*(1-Table3[[#This Row],[DISCOUNT %]])</f>
        <v>2461.4392244406213</v>
      </c>
      <c r="N350" s="3">
        <f>DAY(Table3[[#This Row],[DATE]])</f>
        <v>15</v>
      </c>
      <c r="O350" s="3" t="str">
        <f>TEXT(Table3[[#This Row],[DATE]],"mmm")</f>
        <v>Dec</v>
      </c>
      <c r="P350" s="3">
        <f>YEAR(Table3[[#This Row],[DATE]])</f>
        <v>2021</v>
      </c>
    </row>
    <row r="351" spans="1:16" x14ac:dyDescent="0.3">
      <c r="A351" s="6">
        <v>44546</v>
      </c>
      <c r="B351" s="7" t="s">
        <v>1402</v>
      </c>
      <c r="C351" s="9">
        <f t="shared" ca="1" si="10"/>
        <v>15</v>
      </c>
      <c r="D351" s="9" t="s">
        <v>2116</v>
      </c>
      <c r="E351" s="9" t="s">
        <v>2116</v>
      </c>
      <c r="F351" s="10">
        <f t="shared" ca="1" si="11"/>
        <v>7.6341083271419349E-2</v>
      </c>
      <c r="G351" s="3" t="str">
        <f>VLOOKUP(Table3[[#This Row],[PRODUCT ID]],Table1[[PRODUCT]:[SELLING PRICE]],1,FALSE)</f>
        <v>Product350</v>
      </c>
      <c r="H351" s="3" t="str">
        <f>VLOOKUP(Table3[[#This Row],[PRODUCT ID]],Table1[[PRODUCT]:[SELLING PRICE]],2,FALSE)</f>
        <v>Category4</v>
      </c>
      <c r="I351" s="3" t="str">
        <f>VLOOKUP(Table3[[#This Row],[PRODUCT ID]],Table1[[PRODUCT]:[SELLING PRICE]],3,FALSE)</f>
        <v>No</v>
      </c>
      <c r="J351" s="16">
        <f ca="1">VLOOKUP(Table3[[#This Row],[PRODUCT ID]],Table1[[PRODUCT]:[SELLING PRICE]],4,FALSE)</f>
        <v>181</v>
      </c>
      <c r="K351" s="16">
        <f ca="1">VLOOKUP(Table3[[#This Row],[PRODUCT ID]],Table1[[PRODUCT]:[SELLING PRICE]],5,FALSE)</f>
        <v>140.8047599719655</v>
      </c>
      <c r="L351" s="16">
        <f ca="1">J351*Table3[[#This Row],[QUANTITY]]</f>
        <v>2715</v>
      </c>
      <c r="M351" s="16">
        <f ca="1">K351*Table3[[#This Row],[QUANTITY]]*(1-Table3[[#This Row],[DISCOUNT %]])</f>
        <v>1950.8335809890018</v>
      </c>
      <c r="N351" s="3">
        <f>DAY(Table3[[#This Row],[DATE]])</f>
        <v>16</v>
      </c>
      <c r="O351" s="3" t="str">
        <f>TEXT(Table3[[#This Row],[DATE]],"mmm")</f>
        <v>Dec</v>
      </c>
      <c r="P351" s="3">
        <f>YEAR(Table3[[#This Row],[DATE]])</f>
        <v>2021</v>
      </c>
    </row>
    <row r="352" spans="1:16" x14ac:dyDescent="0.3">
      <c r="A352" s="6">
        <v>44547</v>
      </c>
      <c r="B352" s="7" t="s">
        <v>1403</v>
      </c>
      <c r="C352" s="9">
        <f t="shared" ca="1" si="10"/>
        <v>15</v>
      </c>
      <c r="D352" s="9" t="s">
        <v>2116</v>
      </c>
      <c r="E352" s="9" t="s">
        <v>2118</v>
      </c>
      <c r="F352" s="10">
        <f t="shared" ca="1" si="11"/>
        <v>8.3735484055168591E-2</v>
      </c>
      <c r="G352" s="3" t="str">
        <f>VLOOKUP(Table3[[#This Row],[PRODUCT ID]],Table1[[PRODUCT]:[SELLING PRICE]],1,FALSE)</f>
        <v>Product351</v>
      </c>
      <c r="H352" s="3" t="str">
        <f>VLOOKUP(Table3[[#This Row],[PRODUCT ID]],Table1[[PRODUCT]:[SELLING PRICE]],2,FALSE)</f>
        <v>Category5</v>
      </c>
      <c r="I352" s="3" t="str">
        <f>VLOOKUP(Table3[[#This Row],[PRODUCT ID]],Table1[[PRODUCT]:[SELLING PRICE]],3,FALSE)</f>
        <v>Ft</v>
      </c>
      <c r="J352" s="16">
        <f ca="1">VLOOKUP(Table3[[#This Row],[PRODUCT ID]],Table1[[PRODUCT]:[SELLING PRICE]],4,FALSE)</f>
        <v>140</v>
      </c>
      <c r="K352" s="16">
        <f ca="1">VLOOKUP(Table3[[#This Row],[PRODUCT ID]],Table1[[PRODUCT]:[SELLING PRICE]],5,FALSE)</f>
        <v>272.12961936045332</v>
      </c>
      <c r="L352" s="16">
        <f ca="1">J352*Table3[[#This Row],[QUANTITY]]</f>
        <v>2100</v>
      </c>
      <c r="M352" s="16">
        <f ca="1">K352*Table3[[#This Row],[QUANTITY]]*(1-Table3[[#This Row],[DISCOUNT %]])</f>
        <v>3740.1407093633543</v>
      </c>
      <c r="N352" s="3">
        <f>DAY(Table3[[#This Row],[DATE]])</f>
        <v>17</v>
      </c>
      <c r="O352" s="3" t="str">
        <f>TEXT(Table3[[#This Row],[DATE]],"mmm")</f>
        <v>Dec</v>
      </c>
      <c r="P352" s="3">
        <f>YEAR(Table3[[#This Row],[DATE]])</f>
        <v>2021</v>
      </c>
    </row>
    <row r="353" spans="1:16" x14ac:dyDescent="0.3">
      <c r="A353" s="6">
        <v>44548</v>
      </c>
      <c r="B353" s="7" t="s">
        <v>1404</v>
      </c>
      <c r="C353" s="9">
        <f t="shared" ca="1" si="10"/>
        <v>7</v>
      </c>
      <c r="D353" s="9" t="s">
        <v>2116</v>
      </c>
      <c r="E353" s="9" t="s">
        <v>2118</v>
      </c>
      <c r="F353" s="10">
        <f t="shared" ca="1" si="11"/>
        <v>2.9168564695529298E-2</v>
      </c>
      <c r="G353" s="3" t="str">
        <f>VLOOKUP(Table3[[#This Row],[PRODUCT ID]],Table1[[PRODUCT]:[SELLING PRICE]],1,FALSE)</f>
        <v>Product352</v>
      </c>
      <c r="H353" s="3" t="str">
        <f>VLOOKUP(Table3[[#This Row],[PRODUCT ID]],Table1[[PRODUCT]:[SELLING PRICE]],2,FALSE)</f>
        <v>Category1</v>
      </c>
      <c r="I353" s="3" t="str">
        <f>VLOOKUP(Table3[[#This Row],[PRODUCT ID]],Table1[[PRODUCT]:[SELLING PRICE]],3,FALSE)</f>
        <v>No</v>
      </c>
      <c r="J353" s="16">
        <f ca="1">VLOOKUP(Table3[[#This Row],[PRODUCT ID]],Table1[[PRODUCT]:[SELLING PRICE]],4,FALSE)</f>
        <v>157</v>
      </c>
      <c r="K353" s="16">
        <f ca="1">VLOOKUP(Table3[[#This Row],[PRODUCT ID]],Table1[[PRODUCT]:[SELLING PRICE]],5,FALSE)</f>
        <v>101.76162913027966</v>
      </c>
      <c r="L353" s="16">
        <f ca="1">J353*Table3[[#This Row],[QUANTITY]]</f>
        <v>1099</v>
      </c>
      <c r="M353" s="16">
        <f ca="1">K353*Table3[[#This Row],[QUANTITY]]*(1-Table3[[#This Row],[DISCOUNT %]])</f>
        <v>691.55371927229453</v>
      </c>
      <c r="N353" s="3">
        <f>DAY(Table3[[#This Row],[DATE]])</f>
        <v>18</v>
      </c>
      <c r="O353" s="3" t="str">
        <f>TEXT(Table3[[#This Row],[DATE]],"mmm")</f>
        <v>Dec</v>
      </c>
      <c r="P353" s="3">
        <f>YEAR(Table3[[#This Row],[DATE]])</f>
        <v>2021</v>
      </c>
    </row>
    <row r="354" spans="1:16" x14ac:dyDescent="0.3">
      <c r="A354" s="6">
        <v>44549</v>
      </c>
      <c r="B354" s="7" t="s">
        <v>1405</v>
      </c>
      <c r="C354" s="9">
        <f t="shared" ca="1" si="10"/>
        <v>15</v>
      </c>
      <c r="D354" s="9" t="s">
        <v>2115</v>
      </c>
      <c r="E354" s="9" t="s">
        <v>2116</v>
      </c>
      <c r="F354" s="10">
        <f t="shared" ca="1" si="11"/>
        <v>2.5748485051421135E-4</v>
      </c>
      <c r="G354" s="3" t="str">
        <f>VLOOKUP(Table3[[#This Row],[PRODUCT ID]],Table1[[PRODUCT]:[SELLING PRICE]],1,FALSE)</f>
        <v>Product353</v>
      </c>
      <c r="H354" s="3" t="str">
        <f>VLOOKUP(Table3[[#This Row],[PRODUCT ID]],Table1[[PRODUCT]:[SELLING PRICE]],2,FALSE)</f>
        <v>Category2</v>
      </c>
      <c r="I354" s="3" t="str">
        <f>VLOOKUP(Table3[[#This Row],[PRODUCT ID]],Table1[[PRODUCT]:[SELLING PRICE]],3,FALSE)</f>
        <v>Kg</v>
      </c>
      <c r="J354" s="16">
        <f ca="1">VLOOKUP(Table3[[#This Row],[PRODUCT ID]],Table1[[PRODUCT]:[SELLING PRICE]],4,FALSE)</f>
        <v>97</v>
      </c>
      <c r="K354" s="16">
        <f ca="1">VLOOKUP(Table3[[#This Row],[PRODUCT ID]],Table1[[PRODUCT]:[SELLING PRICE]],5,FALSE)</f>
        <v>122.76172633824724</v>
      </c>
      <c r="L354" s="16">
        <f ca="1">J354*Table3[[#This Row],[QUANTITY]]</f>
        <v>1455</v>
      </c>
      <c r="M354" s="16">
        <f ca="1">K354*Table3[[#This Row],[QUANTITY]]*(1-Table3[[#This Row],[DISCOUNT %]])</f>
        <v>1840.9517558023826</v>
      </c>
      <c r="N354" s="3">
        <f>DAY(Table3[[#This Row],[DATE]])</f>
        <v>19</v>
      </c>
      <c r="O354" s="3" t="str">
        <f>TEXT(Table3[[#This Row],[DATE]],"mmm")</f>
        <v>Dec</v>
      </c>
      <c r="P354" s="3">
        <f>YEAR(Table3[[#This Row],[DATE]])</f>
        <v>2021</v>
      </c>
    </row>
    <row r="355" spans="1:16" x14ac:dyDescent="0.3">
      <c r="A355" s="6">
        <v>44550</v>
      </c>
      <c r="B355" s="7" t="s">
        <v>1406</v>
      </c>
      <c r="C355" s="9">
        <f t="shared" ca="1" si="10"/>
        <v>14</v>
      </c>
      <c r="D355" s="9" t="s">
        <v>2116</v>
      </c>
      <c r="E355" s="9" t="s">
        <v>2116</v>
      </c>
      <c r="F355" s="10">
        <f t="shared" ca="1" si="11"/>
        <v>4.5591368652563982E-2</v>
      </c>
      <c r="G355" s="3" t="str">
        <f>VLOOKUP(Table3[[#This Row],[PRODUCT ID]],Table1[[PRODUCT]:[SELLING PRICE]],1,FALSE)</f>
        <v>Product354</v>
      </c>
      <c r="H355" s="3" t="str">
        <f>VLOOKUP(Table3[[#This Row],[PRODUCT ID]],Table1[[PRODUCT]:[SELLING PRICE]],2,FALSE)</f>
        <v>Category3</v>
      </c>
      <c r="I355" s="3" t="str">
        <f>VLOOKUP(Table3[[#This Row],[PRODUCT ID]],Table1[[PRODUCT]:[SELLING PRICE]],3,FALSE)</f>
        <v>Kg</v>
      </c>
      <c r="J355" s="16">
        <f ca="1">VLOOKUP(Table3[[#This Row],[PRODUCT ID]],Table1[[PRODUCT]:[SELLING PRICE]],4,FALSE)</f>
        <v>245</v>
      </c>
      <c r="K355" s="16">
        <f ca="1">VLOOKUP(Table3[[#This Row],[PRODUCT ID]],Table1[[PRODUCT]:[SELLING PRICE]],5,FALSE)</f>
        <v>291.66051374340799</v>
      </c>
      <c r="L355" s="16">
        <f ca="1">J355*Table3[[#This Row],[QUANTITY]]</f>
        <v>3430</v>
      </c>
      <c r="M355" s="16">
        <f ca="1">K355*Table3[[#This Row],[QUANTITY]]*(1-Table3[[#This Row],[DISCOUNT %]])</f>
        <v>3897.0863643591051</v>
      </c>
      <c r="N355" s="3">
        <f>DAY(Table3[[#This Row],[DATE]])</f>
        <v>20</v>
      </c>
      <c r="O355" s="3" t="str">
        <f>TEXT(Table3[[#This Row],[DATE]],"mmm")</f>
        <v>Dec</v>
      </c>
      <c r="P355" s="3">
        <f>YEAR(Table3[[#This Row],[DATE]])</f>
        <v>2021</v>
      </c>
    </row>
    <row r="356" spans="1:16" x14ac:dyDescent="0.3">
      <c r="A356" s="6">
        <v>44551</v>
      </c>
      <c r="B356" s="7" t="s">
        <v>1407</v>
      </c>
      <c r="C356" s="9">
        <f t="shared" ca="1" si="10"/>
        <v>1</v>
      </c>
      <c r="D356" s="9" t="s">
        <v>2117</v>
      </c>
      <c r="E356" s="9" t="s">
        <v>2116</v>
      </c>
      <c r="F356" s="10">
        <f t="shared" ca="1" si="11"/>
        <v>3.9210107591132748E-2</v>
      </c>
      <c r="G356" s="3" t="str">
        <f>VLOOKUP(Table3[[#This Row],[PRODUCT ID]],Table1[[PRODUCT]:[SELLING PRICE]],1,FALSE)</f>
        <v>Product355</v>
      </c>
      <c r="H356" s="3" t="str">
        <f>VLOOKUP(Table3[[#This Row],[PRODUCT ID]],Table1[[PRODUCT]:[SELLING PRICE]],2,FALSE)</f>
        <v>Category4</v>
      </c>
      <c r="I356" s="3" t="str">
        <f>VLOOKUP(Table3[[#This Row],[PRODUCT ID]],Table1[[PRODUCT]:[SELLING PRICE]],3,FALSE)</f>
        <v>Lt</v>
      </c>
      <c r="J356" s="16">
        <f ca="1">VLOOKUP(Table3[[#This Row],[PRODUCT ID]],Table1[[PRODUCT]:[SELLING PRICE]],4,FALSE)</f>
        <v>160</v>
      </c>
      <c r="K356" s="16">
        <f ca="1">VLOOKUP(Table3[[#This Row],[PRODUCT ID]],Table1[[PRODUCT]:[SELLING PRICE]],5,FALSE)</f>
        <v>228.58423347966439</v>
      </c>
      <c r="L356" s="16">
        <f ca="1">J356*Table3[[#This Row],[QUANTITY]]</f>
        <v>160</v>
      </c>
      <c r="M356" s="16">
        <f ca="1">K356*Table3[[#This Row],[QUANTITY]]*(1-Table3[[#This Row],[DISCOUNT %]])</f>
        <v>219.62142109129013</v>
      </c>
      <c r="N356" s="3">
        <f>DAY(Table3[[#This Row],[DATE]])</f>
        <v>21</v>
      </c>
      <c r="O356" s="3" t="str">
        <f>TEXT(Table3[[#This Row],[DATE]],"mmm")</f>
        <v>Dec</v>
      </c>
      <c r="P356" s="3">
        <f>YEAR(Table3[[#This Row],[DATE]])</f>
        <v>2021</v>
      </c>
    </row>
    <row r="357" spans="1:16" x14ac:dyDescent="0.3">
      <c r="A357" s="6">
        <v>44552</v>
      </c>
      <c r="B357" s="7" t="s">
        <v>1408</v>
      </c>
      <c r="C357" s="9">
        <f t="shared" ca="1" si="10"/>
        <v>12</v>
      </c>
      <c r="D357" s="9" t="s">
        <v>2115</v>
      </c>
      <c r="E357" s="9" t="s">
        <v>2116</v>
      </c>
      <c r="F357" s="10">
        <f t="shared" ca="1" si="11"/>
        <v>7.3437144742630758E-2</v>
      </c>
      <c r="G357" s="3" t="str">
        <f>VLOOKUP(Table3[[#This Row],[PRODUCT ID]],Table1[[PRODUCT]:[SELLING PRICE]],1,FALSE)</f>
        <v>Product356</v>
      </c>
      <c r="H357" s="3" t="str">
        <f>VLOOKUP(Table3[[#This Row],[PRODUCT ID]],Table1[[PRODUCT]:[SELLING PRICE]],2,FALSE)</f>
        <v>Category5</v>
      </c>
      <c r="I357" s="3" t="str">
        <f>VLOOKUP(Table3[[#This Row],[PRODUCT ID]],Table1[[PRODUCT]:[SELLING PRICE]],3,FALSE)</f>
        <v>Kg</v>
      </c>
      <c r="J357" s="16">
        <f ca="1">VLOOKUP(Table3[[#This Row],[PRODUCT ID]],Table1[[PRODUCT]:[SELLING PRICE]],4,FALSE)</f>
        <v>10</v>
      </c>
      <c r="K357" s="16">
        <f ca="1">VLOOKUP(Table3[[#This Row],[PRODUCT ID]],Table1[[PRODUCT]:[SELLING PRICE]],5,FALSE)</f>
        <v>40.260288131442273</v>
      </c>
      <c r="L357" s="16">
        <f ca="1">J357*Table3[[#This Row],[QUANTITY]]</f>
        <v>120</v>
      </c>
      <c r="M357" s="16">
        <f ca="1">K357*Table3[[#This Row],[QUANTITY]]*(1-Table3[[#This Row],[DISCOUNT %]])</f>
        <v>447.64425029464229</v>
      </c>
      <c r="N357" s="3">
        <f>DAY(Table3[[#This Row],[DATE]])</f>
        <v>22</v>
      </c>
      <c r="O357" s="3" t="str">
        <f>TEXT(Table3[[#This Row],[DATE]],"mmm")</f>
        <v>Dec</v>
      </c>
      <c r="P357" s="3">
        <f>YEAR(Table3[[#This Row],[DATE]])</f>
        <v>2021</v>
      </c>
    </row>
    <row r="358" spans="1:16" x14ac:dyDescent="0.3">
      <c r="A358" s="6">
        <v>44553</v>
      </c>
      <c r="B358" s="7" t="s">
        <v>1409</v>
      </c>
      <c r="C358" s="9">
        <f t="shared" ca="1" si="10"/>
        <v>14</v>
      </c>
      <c r="D358" s="9" t="s">
        <v>2115</v>
      </c>
      <c r="E358" s="9" t="s">
        <v>2118</v>
      </c>
      <c r="F358" s="10">
        <f t="shared" ca="1" si="11"/>
        <v>4.1310379527264213E-2</v>
      </c>
      <c r="G358" s="3" t="str">
        <f>VLOOKUP(Table3[[#This Row],[PRODUCT ID]],Table1[[PRODUCT]:[SELLING PRICE]],1,FALSE)</f>
        <v>Product357</v>
      </c>
      <c r="H358" s="3" t="str">
        <f>VLOOKUP(Table3[[#This Row],[PRODUCT ID]],Table1[[PRODUCT]:[SELLING PRICE]],2,FALSE)</f>
        <v>Category1</v>
      </c>
      <c r="I358" s="3" t="str">
        <f>VLOOKUP(Table3[[#This Row],[PRODUCT ID]],Table1[[PRODUCT]:[SELLING PRICE]],3,FALSE)</f>
        <v>Lt</v>
      </c>
      <c r="J358" s="16">
        <f ca="1">VLOOKUP(Table3[[#This Row],[PRODUCT ID]],Table1[[PRODUCT]:[SELLING PRICE]],4,FALSE)</f>
        <v>215</v>
      </c>
      <c r="K358" s="16">
        <f ca="1">VLOOKUP(Table3[[#This Row],[PRODUCT ID]],Table1[[PRODUCT]:[SELLING PRICE]],5,FALSE)</f>
        <v>139.2303778858213</v>
      </c>
      <c r="L358" s="16">
        <f ca="1">J358*Table3[[#This Row],[QUANTITY]]</f>
        <v>3010</v>
      </c>
      <c r="M358" s="16">
        <f ca="1">K358*Table3[[#This Row],[QUANTITY]]*(1-Table3[[#This Row],[DISCOUNT %]])</f>
        <v>1868.7020538708705</v>
      </c>
      <c r="N358" s="3">
        <f>DAY(Table3[[#This Row],[DATE]])</f>
        <v>23</v>
      </c>
      <c r="O358" s="3" t="str">
        <f>TEXT(Table3[[#This Row],[DATE]],"mmm")</f>
        <v>Dec</v>
      </c>
      <c r="P358" s="3">
        <f>YEAR(Table3[[#This Row],[DATE]])</f>
        <v>2021</v>
      </c>
    </row>
    <row r="359" spans="1:16" x14ac:dyDescent="0.3">
      <c r="A359" s="6">
        <v>44554</v>
      </c>
      <c r="B359" s="7" t="s">
        <v>1410</v>
      </c>
      <c r="C359" s="9">
        <f t="shared" ca="1" si="10"/>
        <v>4</v>
      </c>
      <c r="D359" s="9" t="s">
        <v>2115</v>
      </c>
      <c r="E359" s="9" t="s">
        <v>2116</v>
      </c>
      <c r="F359" s="10">
        <f t="shared" ca="1" si="11"/>
        <v>1.4757253328625953E-2</v>
      </c>
      <c r="G359" s="3" t="str">
        <f>VLOOKUP(Table3[[#This Row],[PRODUCT ID]],Table1[[PRODUCT]:[SELLING PRICE]],1,FALSE)</f>
        <v>Product358</v>
      </c>
      <c r="H359" s="3" t="str">
        <f>VLOOKUP(Table3[[#This Row],[PRODUCT ID]],Table1[[PRODUCT]:[SELLING PRICE]],2,FALSE)</f>
        <v>Category2</v>
      </c>
      <c r="I359" s="3" t="str">
        <f>VLOOKUP(Table3[[#This Row],[PRODUCT ID]],Table1[[PRODUCT]:[SELLING PRICE]],3,FALSE)</f>
        <v>Ft</v>
      </c>
      <c r="J359" s="16">
        <f ca="1">VLOOKUP(Table3[[#This Row],[PRODUCT ID]],Table1[[PRODUCT]:[SELLING PRICE]],4,FALSE)</f>
        <v>177</v>
      </c>
      <c r="K359" s="16">
        <f ca="1">VLOOKUP(Table3[[#This Row],[PRODUCT ID]],Table1[[PRODUCT]:[SELLING PRICE]],5,FALSE)</f>
        <v>104.0308706259853</v>
      </c>
      <c r="L359" s="16">
        <f ca="1">J359*Table3[[#This Row],[QUANTITY]]</f>
        <v>708</v>
      </c>
      <c r="M359" s="16">
        <f ca="1">K359*Table3[[#This Row],[QUANTITY]]*(1-Table3[[#This Row],[DISCOUNT %]])</f>
        <v>409.9826428566405</v>
      </c>
      <c r="N359" s="3">
        <f>DAY(Table3[[#This Row],[DATE]])</f>
        <v>24</v>
      </c>
      <c r="O359" s="3" t="str">
        <f>TEXT(Table3[[#This Row],[DATE]],"mmm")</f>
        <v>Dec</v>
      </c>
      <c r="P359" s="3">
        <f>YEAR(Table3[[#This Row],[DATE]])</f>
        <v>2021</v>
      </c>
    </row>
    <row r="360" spans="1:16" x14ac:dyDescent="0.3">
      <c r="A360" s="6">
        <v>44555</v>
      </c>
      <c r="B360" s="7" t="s">
        <v>1411</v>
      </c>
      <c r="C360" s="9">
        <f t="shared" ca="1" si="10"/>
        <v>8</v>
      </c>
      <c r="D360" s="9" t="s">
        <v>2116</v>
      </c>
      <c r="E360" s="9" t="s">
        <v>2116</v>
      </c>
      <c r="F360" s="10">
        <f t="shared" ca="1" si="11"/>
        <v>1.6622690443640186E-2</v>
      </c>
      <c r="G360" s="3" t="str">
        <f>VLOOKUP(Table3[[#This Row],[PRODUCT ID]],Table1[[PRODUCT]:[SELLING PRICE]],1,FALSE)</f>
        <v>Product359</v>
      </c>
      <c r="H360" s="3" t="str">
        <f>VLOOKUP(Table3[[#This Row],[PRODUCT ID]],Table1[[PRODUCT]:[SELLING PRICE]],2,FALSE)</f>
        <v>Category3</v>
      </c>
      <c r="I360" s="3" t="str">
        <f>VLOOKUP(Table3[[#This Row],[PRODUCT ID]],Table1[[PRODUCT]:[SELLING PRICE]],3,FALSE)</f>
        <v>Kg</v>
      </c>
      <c r="J360" s="16">
        <f ca="1">VLOOKUP(Table3[[#This Row],[PRODUCT ID]],Table1[[PRODUCT]:[SELLING PRICE]],4,FALSE)</f>
        <v>22</v>
      </c>
      <c r="K360" s="16">
        <f ca="1">VLOOKUP(Table3[[#This Row],[PRODUCT ID]],Table1[[PRODUCT]:[SELLING PRICE]],5,FALSE)</f>
        <v>182.07241916443829</v>
      </c>
      <c r="L360" s="16">
        <f ca="1">J360*Table3[[#This Row],[QUANTITY]]</f>
        <v>176</v>
      </c>
      <c r="M360" s="16">
        <f ca="1">K360*Table3[[#This Row],[QUANTITY]]*(1-Table3[[#This Row],[DISCOUNT %]])</f>
        <v>1432.367085618745</v>
      </c>
      <c r="N360" s="3">
        <f>DAY(Table3[[#This Row],[DATE]])</f>
        <v>25</v>
      </c>
      <c r="O360" s="3" t="str">
        <f>TEXT(Table3[[#This Row],[DATE]],"mmm")</f>
        <v>Dec</v>
      </c>
      <c r="P360" s="3">
        <f>YEAR(Table3[[#This Row],[DATE]])</f>
        <v>2021</v>
      </c>
    </row>
    <row r="361" spans="1:16" x14ac:dyDescent="0.3">
      <c r="A361" s="6">
        <v>44556</v>
      </c>
      <c r="B361" s="7" t="s">
        <v>1412</v>
      </c>
      <c r="C361" s="9">
        <f t="shared" ca="1" si="10"/>
        <v>11</v>
      </c>
      <c r="D361" s="9" t="s">
        <v>2116</v>
      </c>
      <c r="E361" s="9" t="s">
        <v>2116</v>
      </c>
      <c r="F361" s="10">
        <f t="shared" ca="1" si="11"/>
        <v>3.8586520595235534E-2</v>
      </c>
      <c r="G361" s="3" t="str">
        <f>VLOOKUP(Table3[[#This Row],[PRODUCT ID]],Table1[[PRODUCT]:[SELLING PRICE]],1,FALSE)</f>
        <v>Product360</v>
      </c>
      <c r="H361" s="3" t="str">
        <f>VLOOKUP(Table3[[#This Row],[PRODUCT ID]],Table1[[PRODUCT]:[SELLING PRICE]],2,FALSE)</f>
        <v>Category4</v>
      </c>
      <c r="I361" s="3" t="str">
        <f>VLOOKUP(Table3[[#This Row],[PRODUCT ID]],Table1[[PRODUCT]:[SELLING PRICE]],3,FALSE)</f>
        <v>No</v>
      </c>
      <c r="J361" s="16">
        <f ca="1">VLOOKUP(Table3[[#This Row],[PRODUCT ID]],Table1[[PRODUCT]:[SELLING PRICE]],4,FALSE)</f>
        <v>21</v>
      </c>
      <c r="K361" s="16">
        <f ca="1">VLOOKUP(Table3[[#This Row],[PRODUCT ID]],Table1[[PRODUCT]:[SELLING PRICE]],5,FALSE)</f>
        <v>81.635498225282873</v>
      </c>
      <c r="L361" s="16">
        <f ca="1">J361*Table3[[#This Row],[QUANTITY]]</f>
        <v>231</v>
      </c>
      <c r="M361" s="16">
        <f ca="1">K361*Table3[[#This Row],[QUANTITY]]*(1-Table3[[#This Row],[DISCOUNT %]])</f>
        <v>863.34015230881755</v>
      </c>
      <c r="N361" s="3">
        <f>DAY(Table3[[#This Row],[DATE]])</f>
        <v>26</v>
      </c>
      <c r="O361" s="3" t="str">
        <f>TEXT(Table3[[#This Row],[DATE]],"mmm")</f>
        <v>Dec</v>
      </c>
      <c r="P361" s="3">
        <f>YEAR(Table3[[#This Row],[DATE]])</f>
        <v>2021</v>
      </c>
    </row>
    <row r="362" spans="1:16" x14ac:dyDescent="0.3">
      <c r="A362" s="6">
        <v>44557</v>
      </c>
      <c r="B362" s="7" t="s">
        <v>1413</v>
      </c>
      <c r="C362" s="9">
        <f t="shared" ca="1" si="10"/>
        <v>12</v>
      </c>
      <c r="D362" s="9" t="s">
        <v>2116</v>
      </c>
      <c r="E362" s="9" t="s">
        <v>2116</v>
      </c>
      <c r="F362" s="10">
        <f t="shared" ca="1" si="11"/>
        <v>2.3356336380061595E-2</v>
      </c>
      <c r="G362" s="3" t="str">
        <f>VLOOKUP(Table3[[#This Row],[PRODUCT ID]],Table1[[PRODUCT]:[SELLING PRICE]],1,FALSE)</f>
        <v>Product361</v>
      </c>
      <c r="H362" s="3" t="str">
        <f>VLOOKUP(Table3[[#This Row],[PRODUCT ID]],Table1[[PRODUCT]:[SELLING PRICE]],2,FALSE)</f>
        <v>Category1</v>
      </c>
      <c r="I362" s="3" t="str">
        <f>VLOOKUP(Table3[[#This Row],[PRODUCT ID]],Table1[[PRODUCT]:[SELLING PRICE]],3,FALSE)</f>
        <v>No</v>
      </c>
      <c r="J362" s="16">
        <f ca="1">VLOOKUP(Table3[[#This Row],[PRODUCT ID]],Table1[[PRODUCT]:[SELLING PRICE]],4,FALSE)</f>
        <v>51</v>
      </c>
      <c r="K362" s="16">
        <f ca="1">VLOOKUP(Table3[[#This Row],[PRODUCT ID]],Table1[[PRODUCT]:[SELLING PRICE]],5,FALSE)</f>
        <v>168.89083757646108</v>
      </c>
      <c r="L362" s="16">
        <f ca="1">J362*Table3[[#This Row],[QUANTITY]]</f>
        <v>612</v>
      </c>
      <c r="M362" s="16">
        <f ca="1">K362*Table3[[#This Row],[QUANTITY]]*(1-Table3[[#This Row],[DISCOUNT %]])</f>
        <v>1979.3539963501789</v>
      </c>
      <c r="N362" s="3">
        <f>DAY(Table3[[#This Row],[DATE]])</f>
        <v>27</v>
      </c>
      <c r="O362" s="3" t="str">
        <f>TEXT(Table3[[#This Row],[DATE]],"mmm")</f>
        <v>Dec</v>
      </c>
      <c r="P362" s="3">
        <f>YEAR(Table3[[#This Row],[DATE]])</f>
        <v>2021</v>
      </c>
    </row>
    <row r="363" spans="1:16" x14ac:dyDescent="0.3">
      <c r="A363" s="6">
        <v>44558</v>
      </c>
      <c r="B363" s="7" t="s">
        <v>1414</v>
      </c>
      <c r="C363" s="9">
        <f t="shared" ca="1" si="10"/>
        <v>5</v>
      </c>
      <c r="D363" s="9" t="s">
        <v>2115</v>
      </c>
      <c r="E363" s="9" t="s">
        <v>2116</v>
      </c>
      <c r="F363" s="10">
        <f t="shared" ca="1" si="11"/>
        <v>8.5189250491633072E-3</v>
      </c>
      <c r="G363" s="3" t="str">
        <f>VLOOKUP(Table3[[#This Row],[PRODUCT ID]],Table1[[PRODUCT]:[SELLING PRICE]],1,FALSE)</f>
        <v>Product362</v>
      </c>
      <c r="H363" s="3" t="str">
        <f>VLOOKUP(Table3[[#This Row],[PRODUCT ID]],Table1[[PRODUCT]:[SELLING PRICE]],2,FALSE)</f>
        <v>Category2</v>
      </c>
      <c r="I363" s="3" t="str">
        <f>VLOOKUP(Table3[[#This Row],[PRODUCT ID]],Table1[[PRODUCT]:[SELLING PRICE]],3,FALSE)</f>
        <v>Ft</v>
      </c>
      <c r="J363" s="16">
        <f ca="1">VLOOKUP(Table3[[#This Row],[PRODUCT ID]],Table1[[PRODUCT]:[SELLING PRICE]],4,FALSE)</f>
        <v>149</v>
      </c>
      <c r="K363" s="16">
        <f ca="1">VLOOKUP(Table3[[#This Row],[PRODUCT ID]],Table1[[PRODUCT]:[SELLING PRICE]],5,FALSE)</f>
        <v>210.07826427228366</v>
      </c>
      <c r="L363" s="16">
        <f ca="1">J363*Table3[[#This Row],[QUANTITY]]</f>
        <v>745</v>
      </c>
      <c r="M363" s="16">
        <f ca="1">K363*Table3[[#This Row],[QUANTITY]]*(1-Table3[[#This Row],[DISCOUNT %]])</f>
        <v>1041.4431164224488</v>
      </c>
      <c r="N363" s="3">
        <f>DAY(Table3[[#This Row],[DATE]])</f>
        <v>28</v>
      </c>
      <c r="O363" s="3" t="str">
        <f>TEXT(Table3[[#This Row],[DATE]],"mmm")</f>
        <v>Dec</v>
      </c>
      <c r="P363" s="3">
        <f>YEAR(Table3[[#This Row],[DATE]])</f>
        <v>2021</v>
      </c>
    </row>
    <row r="364" spans="1:16" x14ac:dyDescent="0.3">
      <c r="A364" s="6">
        <v>44559</v>
      </c>
      <c r="B364" s="7" t="s">
        <v>1415</v>
      </c>
      <c r="C364" s="9">
        <f t="shared" ca="1" si="10"/>
        <v>13</v>
      </c>
      <c r="D364" s="9" t="s">
        <v>2117</v>
      </c>
      <c r="E364" s="9" t="s">
        <v>2118</v>
      </c>
      <c r="F364" s="10">
        <f t="shared" ca="1" si="11"/>
        <v>3.9659059060068724E-3</v>
      </c>
      <c r="G364" s="3" t="str">
        <f>VLOOKUP(Table3[[#This Row],[PRODUCT ID]],Table1[[PRODUCT]:[SELLING PRICE]],1,FALSE)</f>
        <v>Product363</v>
      </c>
      <c r="H364" s="3" t="str">
        <f>VLOOKUP(Table3[[#This Row],[PRODUCT ID]],Table1[[PRODUCT]:[SELLING PRICE]],2,FALSE)</f>
        <v>Category3</v>
      </c>
      <c r="I364" s="3" t="str">
        <f>VLOOKUP(Table3[[#This Row],[PRODUCT ID]],Table1[[PRODUCT]:[SELLING PRICE]],3,FALSE)</f>
        <v>No</v>
      </c>
      <c r="J364" s="16">
        <f ca="1">VLOOKUP(Table3[[#This Row],[PRODUCT ID]],Table1[[PRODUCT]:[SELLING PRICE]],4,FALSE)</f>
        <v>245</v>
      </c>
      <c r="K364" s="16">
        <f ca="1">VLOOKUP(Table3[[#This Row],[PRODUCT ID]],Table1[[PRODUCT]:[SELLING PRICE]],5,FALSE)</f>
        <v>195.96859892077697</v>
      </c>
      <c r="L364" s="16">
        <f ca="1">J364*Table3[[#This Row],[QUANTITY]]</f>
        <v>3185</v>
      </c>
      <c r="M364" s="16">
        <f ca="1">K364*Table3[[#This Row],[QUANTITY]]*(1-Table3[[#This Row],[DISCOUNT %]])</f>
        <v>2537.4882766600272</v>
      </c>
      <c r="N364" s="3">
        <f>DAY(Table3[[#This Row],[DATE]])</f>
        <v>29</v>
      </c>
      <c r="O364" s="3" t="str">
        <f>TEXT(Table3[[#This Row],[DATE]],"mmm")</f>
        <v>Dec</v>
      </c>
      <c r="P364" s="3">
        <f>YEAR(Table3[[#This Row],[DATE]])</f>
        <v>2021</v>
      </c>
    </row>
    <row r="365" spans="1:16" x14ac:dyDescent="0.3">
      <c r="A365" s="6">
        <v>44560</v>
      </c>
      <c r="B365" s="7" t="s">
        <v>1416</v>
      </c>
      <c r="C365" s="9">
        <f t="shared" ca="1" si="10"/>
        <v>6</v>
      </c>
      <c r="D365" s="9" t="s">
        <v>2117</v>
      </c>
      <c r="E365" s="9" t="s">
        <v>2118</v>
      </c>
      <c r="F365" s="10">
        <f t="shared" ca="1" si="11"/>
        <v>5.9322844191409735E-2</v>
      </c>
      <c r="G365" s="3" t="str">
        <f>VLOOKUP(Table3[[#This Row],[PRODUCT ID]],Table1[[PRODUCT]:[SELLING PRICE]],1,FALSE)</f>
        <v>Product364</v>
      </c>
      <c r="H365" s="3" t="str">
        <f>VLOOKUP(Table3[[#This Row],[PRODUCT ID]],Table1[[PRODUCT]:[SELLING PRICE]],2,FALSE)</f>
        <v>Category4</v>
      </c>
      <c r="I365" s="3" t="str">
        <f>VLOOKUP(Table3[[#This Row],[PRODUCT ID]],Table1[[PRODUCT]:[SELLING PRICE]],3,FALSE)</f>
        <v>Kg</v>
      </c>
      <c r="J365" s="16">
        <f ca="1">VLOOKUP(Table3[[#This Row],[PRODUCT ID]],Table1[[PRODUCT]:[SELLING PRICE]],4,FALSE)</f>
        <v>55</v>
      </c>
      <c r="K365" s="16">
        <f ca="1">VLOOKUP(Table3[[#This Row],[PRODUCT ID]],Table1[[PRODUCT]:[SELLING PRICE]],5,FALSE)</f>
        <v>179.57529151684469</v>
      </c>
      <c r="L365" s="16">
        <f ca="1">J365*Table3[[#This Row],[QUANTITY]]</f>
        <v>330</v>
      </c>
      <c r="M365" s="16">
        <f ca="1">K365*Table3[[#This Row],[QUANTITY]]*(1-Table3[[#This Row],[DISCOUNT %]])</f>
        <v>1013.5342468653836</v>
      </c>
      <c r="N365" s="3">
        <f>DAY(Table3[[#This Row],[DATE]])</f>
        <v>30</v>
      </c>
      <c r="O365" s="3" t="str">
        <f>TEXT(Table3[[#This Row],[DATE]],"mmm")</f>
        <v>Dec</v>
      </c>
      <c r="P365" s="3">
        <f>YEAR(Table3[[#This Row],[DATE]])</f>
        <v>2021</v>
      </c>
    </row>
    <row r="366" spans="1:16" x14ac:dyDescent="0.3">
      <c r="A366" s="6">
        <v>44561</v>
      </c>
      <c r="B366" s="7" t="s">
        <v>1417</v>
      </c>
      <c r="C366" s="9">
        <f t="shared" ca="1" si="10"/>
        <v>6</v>
      </c>
      <c r="D366" s="9" t="s">
        <v>2116</v>
      </c>
      <c r="E366" s="9" t="s">
        <v>2116</v>
      </c>
      <c r="F366" s="10">
        <f t="shared" ca="1" si="11"/>
        <v>3.1070533290238334E-2</v>
      </c>
      <c r="G366" s="3" t="str">
        <f>VLOOKUP(Table3[[#This Row],[PRODUCT ID]],Table1[[PRODUCT]:[SELLING PRICE]],1,FALSE)</f>
        <v>Product365</v>
      </c>
      <c r="H366" s="3" t="str">
        <f>VLOOKUP(Table3[[#This Row],[PRODUCT ID]],Table1[[PRODUCT]:[SELLING PRICE]],2,FALSE)</f>
        <v>Category5</v>
      </c>
      <c r="I366" s="3" t="str">
        <f>VLOOKUP(Table3[[#This Row],[PRODUCT ID]],Table1[[PRODUCT]:[SELLING PRICE]],3,FALSE)</f>
        <v>Kg</v>
      </c>
      <c r="J366" s="16">
        <f ca="1">VLOOKUP(Table3[[#This Row],[PRODUCT ID]],Table1[[PRODUCT]:[SELLING PRICE]],4,FALSE)</f>
        <v>153</v>
      </c>
      <c r="K366" s="16">
        <f ca="1">VLOOKUP(Table3[[#This Row],[PRODUCT ID]],Table1[[PRODUCT]:[SELLING PRICE]],5,FALSE)</f>
        <v>217.13015617034475</v>
      </c>
      <c r="L366" s="16">
        <f ca="1">J366*Table3[[#This Row],[QUANTITY]]</f>
        <v>918</v>
      </c>
      <c r="M366" s="16">
        <f ca="1">K366*Table3[[#This Row],[QUANTITY]]*(1-Table3[[#This Row],[DISCOUNT %]])</f>
        <v>1262.3028385484363</v>
      </c>
      <c r="N366" s="3">
        <f>DAY(Table3[[#This Row],[DATE]])</f>
        <v>31</v>
      </c>
      <c r="O366" s="3" t="str">
        <f>TEXT(Table3[[#This Row],[DATE]],"mmm")</f>
        <v>Dec</v>
      </c>
      <c r="P366" s="3">
        <f>YEAR(Table3[[#This Row],[DATE]])</f>
        <v>2021</v>
      </c>
    </row>
    <row r="367" spans="1:16" x14ac:dyDescent="0.3">
      <c r="A367" s="6">
        <v>44562</v>
      </c>
      <c r="B367" s="7" t="s">
        <v>1418</v>
      </c>
      <c r="C367" s="9">
        <f t="shared" ca="1" si="10"/>
        <v>5</v>
      </c>
      <c r="D367" s="9" t="s">
        <v>2116</v>
      </c>
      <c r="E367" s="9" t="s">
        <v>2116</v>
      </c>
      <c r="F367" s="10">
        <f t="shared" ca="1" si="11"/>
        <v>8.5261923373755058E-2</v>
      </c>
      <c r="G367" s="3" t="str">
        <f>VLOOKUP(Table3[[#This Row],[PRODUCT ID]],Table1[[PRODUCT]:[SELLING PRICE]],1,FALSE)</f>
        <v>Product366</v>
      </c>
      <c r="H367" s="3" t="str">
        <f>VLOOKUP(Table3[[#This Row],[PRODUCT ID]],Table1[[PRODUCT]:[SELLING PRICE]],2,FALSE)</f>
        <v>Category1</v>
      </c>
      <c r="I367" s="3" t="str">
        <f>VLOOKUP(Table3[[#This Row],[PRODUCT ID]],Table1[[PRODUCT]:[SELLING PRICE]],3,FALSE)</f>
        <v>Lt</v>
      </c>
      <c r="J367" s="16">
        <f ca="1">VLOOKUP(Table3[[#This Row],[PRODUCT ID]],Table1[[PRODUCT]:[SELLING PRICE]],4,FALSE)</f>
        <v>32</v>
      </c>
      <c r="K367" s="16">
        <f ca="1">VLOOKUP(Table3[[#This Row],[PRODUCT ID]],Table1[[PRODUCT]:[SELLING PRICE]],5,FALSE)</f>
        <v>228.17067359153131</v>
      </c>
      <c r="L367" s="16">
        <f ca="1">J367*Table3[[#This Row],[QUANTITY]]</f>
        <v>160</v>
      </c>
      <c r="M367" s="16">
        <f ca="1">K367*Table3[[#This Row],[QUANTITY]]*(1-Table3[[#This Row],[DISCOUNT %]])</f>
        <v>1043.5820155181605</v>
      </c>
      <c r="N367" s="3">
        <f>DAY(Table3[[#This Row],[DATE]])</f>
        <v>1</v>
      </c>
      <c r="O367" s="3" t="str">
        <f>TEXT(Table3[[#This Row],[DATE]],"mmm")</f>
        <v>Jan</v>
      </c>
      <c r="P367" s="3">
        <f>YEAR(Table3[[#This Row],[DATE]])</f>
        <v>2022</v>
      </c>
    </row>
    <row r="368" spans="1:16" x14ac:dyDescent="0.3">
      <c r="A368" s="6">
        <v>44563</v>
      </c>
      <c r="B368" s="7" t="s">
        <v>1419</v>
      </c>
      <c r="C368" s="9">
        <f t="shared" ca="1" si="10"/>
        <v>15</v>
      </c>
      <c r="D368" s="9" t="s">
        <v>2116</v>
      </c>
      <c r="E368" s="9" t="s">
        <v>2116</v>
      </c>
      <c r="F368" s="10">
        <f t="shared" ca="1" si="11"/>
        <v>9.6450305212978094E-2</v>
      </c>
      <c r="G368" s="3" t="str">
        <f>VLOOKUP(Table3[[#This Row],[PRODUCT ID]],Table1[[PRODUCT]:[SELLING PRICE]],1,FALSE)</f>
        <v>Product367</v>
      </c>
      <c r="H368" s="3" t="str">
        <f>VLOOKUP(Table3[[#This Row],[PRODUCT ID]],Table1[[PRODUCT]:[SELLING PRICE]],2,FALSE)</f>
        <v>Category2</v>
      </c>
      <c r="I368" s="3" t="str">
        <f>VLOOKUP(Table3[[#This Row],[PRODUCT ID]],Table1[[PRODUCT]:[SELLING PRICE]],3,FALSE)</f>
        <v>Kg</v>
      </c>
      <c r="J368" s="16">
        <f ca="1">VLOOKUP(Table3[[#This Row],[PRODUCT ID]],Table1[[PRODUCT]:[SELLING PRICE]],4,FALSE)</f>
        <v>88</v>
      </c>
      <c r="K368" s="16">
        <f ca="1">VLOOKUP(Table3[[#This Row],[PRODUCT ID]],Table1[[PRODUCT]:[SELLING PRICE]],5,FALSE)</f>
        <v>293.21698658891228</v>
      </c>
      <c r="L368" s="16">
        <f ca="1">J368*Table3[[#This Row],[QUANTITY]]</f>
        <v>1320</v>
      </c>
      <c r="M368" s="16">
        <f ca="1">K368*Table3[[#This Row],[QUANTITY]]*(1-Table3[[#This Row],[DISCOUNT %]])</f>
        <v>3974.0417810817298</v>
      </c>
      <c r="N368" s="3">
        <f>DAY(Table3[[#This Row],[DATE]])</f>
        <v>2</v>
      </c>
      <c r="O368" s="3" t="str">
        <f>TEXT(Table3[[#This Row],[DATE]],"mmm")</f>
        <v>Jan</v>
      </c>
      <c r="P368" s="3">
        <f>YEAR(Table3[[#This Row],[DATE]])</f>
        <v>2022</v>
      </c>
    </row>
    <row r="369" spans="1:16" x14ac:dyDescent="0.3">
      <c r="A369" s="6">
        <v>44564</v>
      </c>
      <c r="B369" s="7" t="s">
        <v>1420</v>
      </c>
      <c r="C369" s="9">
        <f t="shared" ca="1" si="10"/>
        <v>12</v>
      </c>
      <c r="D369" s="9" t="s">
        <v>2116</v>
      </c>
      <c r="E369" s="9" t="s">
        <v>2116</v>
      </c>
      <c r="F369" s="10">
        <f t="shared" ca="1" si="11"/>
        <v>7.9780572054620386E-2</v>
      </c>
      <c r="G369" s="3" t="str">
        <f>VLOOKUP(Table3[[#This Row],[PRODUCT ID]],Table1[[PRODUCT]:[SELLING PRICE]],1,FALSE)</f>
        <v>Product368</v>
      </c>
      <c r="H369" s="3" t="str">
        <f>VLOOKUP(Table3[[#This Row],[PRODUCT ID]],Table1[[PRODUCT]:[SELLING PRICE]],2,FALSE)</f>
        <v>Category3</v>
      </c>
      <c r="I369" s="3" t="str">
        <f>VLOOKUP(Table3[[#This Row],[PRODUCT ID]],Table1[[PRODUCT]:[SELLING PRICE]],3,FALSE)</f>
        <v>Lt</v>
      </c>
      <c r="J369" s="16">
        <f ca="1">VLOOKUP(Table3[[#This Row],[PRODUCT ID]],Table1[[PRODUCT]:[SELLING PRICE]],4,FALSE)</f>
        <v>166</v>
      </c>
      <c r="K369" s="16">
        <f ca="1">VLOOKUP(Table3[[#This Row],[PRODUCT ID]],Table1[[PRODUCT]:[SELLING PRICE]],5,FALSE)</f>
        <v>287.7395159425289</v>
      </c>
      <c r="L369" s="16">
        <f ca="1">J369*Table3[[#This Row],[QUANTITY]]</f>
        <v>1992</v>
      </c>
      <c r="M369" s="16">
        <f ca="1">K369*Table3[[#This Row],[QUANTITY]]*(1-Table3[[#This Row],[DISCOUNT %]])</f>
        <v>3177.4019130949723</v>
      </c>
      <c r="N369" s="3">
        <f>DAY(Table3[[#This Row],[DATE]])</f>
        <v>3</v>
      </c>
      <c r="O369" s="3" t="str">
        <f>TEXT(Table3[[#This Row],[DATE]],"mmm")</f>
        <v>Jan</v>
      </c>
      <c r="P369" s="3">
        <f>YEAR(Table3[[#This Row],[DATE]])</f>
        <v>2022</v>
      </c>
    </row>
    <row r="370" spans="1:16" x14ac:dyDescent="0.3">
      <c r="A370" s="6">
        <v>44565</v>
      </c>
      <c r="B370" s="7" t="s">
        <v>1421</v>
      </c>
      <c r="C370" s="9">
        <f t="shared" ca="1" si="10"/>
        <v>2</v>
      </c>
      <c r="D370" s="9" t="s">
        <v>2115</v>
      </c>
      <c r="E370" s="9" t="s">
        <v>2118</v>
      </c>
      <c r="F370" s="10">
        <f t="shared" ca="1" si="11"/>
        <v>3.292658831539208E-2</v>
      </c>
      <c r="G370" s="3" t="str">
        <f>VLOOKUP(Table3[[#This Row],[PRODUCT ID]],Table1[[PRODUCT]:[SELLING PRICE]],1,FALSE)</f>
        <v>Product369</v>
      </c>
      <c r="H370" s="3" t="str">
        <f>VLOOKUP(Table3[[#This Row],[PRODUCT ID]],Table1[[PRODUCT]:[SELLING PRICE]],2,FALSE)</f>
        <v>Category4</v>
      </c>
      <c r="I370" s="3" t="str">
        <f>VLOOKUP(Table3[[#This Row],[PRODUCT ID]],Table1[[PRODUCT]:[SELLING PRICE]],3,FALSE)</f>
        <v>Ft</v>
      </c>
      <c r="J370" s="16">
        <f ca="1">VLOOKUP(Table3[[#This Row],[PRODUCT ID]],Table1[[PRODUCT]:[SELLING PRICE]],4,FALSE)</f>
        <v>113</v>
      </c>
      <c r="K370" s="16">
        <f ca="1">VLOOKUP(Table3[[#This Row],[PRODUCT ID]],Table1[[PRODUCT]:[SELLING PRICE]],5,FALSE)</f>
        <v>260.57972801892981</v>
      </c>
      <c r="L370" s="16">
        <f ca="1">J370*Table3[[#This Row],[QUANTITY]]</f>
        <v>226</v>
      </c>
      <c r="M370" s="16">
        <f ca="1">K370*Table3[[#This Row],[QUANTITY]]*(1-Table3[[#This Row],[DISCOUNT %]])</f>
        <v>503.99945318222734</v>
      </c>
      <c r="N370" s="3">
        <f>DAY(Table3[[#This Row],[DATE]])</f>
        <v>4</v>
      </c>
      <c r="O370" s="3" t="str">
        <f>TEXT(Table3[[#This Row],[DATE]],"mmm")</f>
        <v>Jan</v>
      </c>
      <c r="P370" s="3">
        <f>YEAR(Table3[[#This Row],[DATE]])</f>
        <v>2022</v>
      </c>
    </row>
    <row r="371" spans="1:16" x14ac:dyDescent="0.3">
      <c r="A371" s="6">
        <v>44566</v>
      </c>
      <c r="B371" s="7" t="s">
        <v>1422</v>
      </c>
      <c r="C371" s="9">
        <f t="shared" ca="1" si="10"/>
        <v>12</v>
      </c>
      <c r="D371" s="9" t="s">
        <v>2116</v>
      </c>
      <c r="E371" s="9" t="s">
        <v>2116</v>
      </c>
      <c r="F371" s="10">
        <f t="shared" ca="1" si="11"/>
        <v>3.271204442926539E-2</v>
      </c>
      <c r="G371" s="3" t="str">
        <f>VLOOKUP(Table3[[#This Row],[PRODUCT ID]],Table1[[PRODUCT]:[SELLING PRICE]],1,FALSE)</f>
        <v>Product370</v>
      </c>
      <c r="H371" s="3" t="str">
        <f>VLOOKUP(Table3[[#This Row],[PRODUCT ID]],Table1[[PRODUCT]:[SELLING PRICE]],2,FALSE)</f>
        <v>Category5</v>
      </c>
      <c r="I371" s="3" t="str">
        <f>VLOOKUP(Table3[[#This Row],[PRODUCT ID]],Table1[[PRODUCT]:[SELLING PRICE]],3,FALSE)</f>
        <v>Kg</v>
      </c>
      <c r="J371" s="16">
        <f ca="1">VLOOKUP(Table3[[#This Row],[PRODUCT ID]],Table1[[PRODUCT]:[SELLING PRICE]],4,FALSE)</f>
        <v>158</v>
      </c>
      <c r="K371" s="16">
        <f ca="1">VLOOKUP(Table3[[#This Row],[PRODUCT ID]],Table1[[PRODUCT]:[SELLING PRICE]],5,FALSE)</f>
        <v>309.34075910013809</v>
      </c>
      <c r="L371" s="16">
        <f ca="1">J371*Table3[[#This Row],[QUANTITY]]</f>
        <v>1896</v>
      </c>
      <c r="M371" s="16">
        <f ca="1">K371*Table3[[#This Row],[QUANTITY]]*(1-Table3[[#This Row],[DISCOUNT %]])</f>
        <v>3590.6590853360608</v>
      </c>
      <c r="N371" s="3">
        <f>DAY(Table3[[#This Row],[DATE]])</f>
        <v>5</v>
      </c>
      <c r="O371" s="3" t="str">
        <f>TEXT(Table3[[#This Row],[DATE]],"mmm")</f>
        <v>Jan</v>
      </c>
      <c r="P371" s="3">
        <f>YEAR(Table3[[#This Row],[DATE]])</f>
        <v>2022</v>
      </c>
    </row>
    <row r="372" spans="1:16" x14ac:dyDescent="0.3">
      <c r="A372" s="6">
        <v>44567</v>
      </c>
      <c r="B372" s="7" t="s">
        <v>1423</v>
      </c>
      <c r="C372" s="9">
        <f t="shared" ca="1" si="10"/>
        <v>9</v>
      </c>
      <c r="D372" s="9" t="s">
        <v>2117</v>
      </c>
      <c r="E372" s="9" t="s">
        <v>2116</v>
      </c>
      <c r="F372" s="10">
        <f t="shared" ca="1" si="11"/>
        <v>5.4930326096969052E-2</v>
      </c>
      <c r="G372" s="3" t="str">
        <f>VLOOKUP(Table3[[#This Row],[PRODUCT ID]],Table1[[PRODUCT]:[SELLING PRICE]],1,FALSE)</f>
        <v>Product371</v>
      </c>
      <c r="H372" s="3" t="str">
        <f>VLOOKUP(Table3[[#This Row],[PRODUCT ID]],Table1[[PRODUCT]:[SELLING PRICE]],2,FALSE)</f>
        <v>Category1</v>
      </c>
      <c r="I372" s="3" t="str">
        <f>VLOOKUP(Table3[[#This Row],[PRODUCT ID]],Table1[[PRODUCT]:[SELLING PRICE]],3,FALSE)</f>
        <v>No</v>
      </c>
      <c r="J372" s="16">
        <f ca="1">VLOOKUP(Table3[[#This Row],[PRODUCT ID]],Table1[[PRODUCT]:[SELLING PRICE]],4,FALSE)</f>
        <v>211</v>
      </c>
      <c r="K372" s="16">
        <f ca="1">VLOOKUP(Table3[[#This Row],[PRODUCT ID]],Table1[[PRODUCT]:[SELLING PRICE]],5,FALSE)</f>
        <v>238.96012638265668</v>
      </c>
      <c r="L372" s="16">
        <f ca="1">J372*Table3[[#This Row],[QUANTITY]]</f>
        <v>1899</v>
      </c>
      <c r="M372" s="16">
        <f ca="1">K372*Table3[[#This Row],[QUANTITY]]*(1-Table3[[#This Row],[DISCOUNT %]])</f>
        <v>2032.50571844656</v>
      </c>
      <c r="N372" s="3">
        <f>DAY(Table3[[#This Row],[DATE]])</f>
        <v>6</v>
      </c>
      <c r="O372" s="3" t="str">
        <f>TEXT(Table3[[#This Row],[DATE]],"mmm")</f>
        <v>Jan</v>
      </c>
      <c r="P372" s="3">
        <f>YEAR(Table3[[#This Row],[DATE]])</f>
        <v>2022</v>
      </c>
    </row>
    <row r="373" spans="1:16" x14ac:dyDescent="0.3">
      <c r="A373" s="6">
        <v>44568</v>
      </c>
      <c r="B373" s="7" t="s">
        <v>1424</v>
      </c>
      <c r="C373" s="9">
        <f t="shared" ca="1" si="10"/>
        <v>12</v>
      </c>
      <c r="D373" s="9" t="s">
        <v>2115</v>
      </c>
      <c r="E373" s="9" t="s">
        <v>2116</v>
      </c>
      <c r="F373" s="10">
        <f t="shared" ca="1" si="11"/>
        <v>3.1069928327952846E-2</v>
      </c>
      <c r="G373" s="3" t="str">
        <f>VLOOKUP(Table3[[#This Row],[PRODUCT ID]],Table1[[PRODUCT]:[SELLING PRICE]],1,FALSE)</f>
        <v>Product372</v>
      </c>
      <c r="H373" s="3" t="str">
        <f>VLOOKUP(Table3[[#This Row],[PRODUCT ID]],Table1[[PRODUCT]:[SELLING PRICE]],2,FALSE)</f>
        <v>Category2</v>
      </c>
      <c r="I373" s="3" t="str">
        <f>VLOOKUP(Table3[[#This Row],[PRODUCT ID]],Table1[[PRODUCT]:[SELLING PRICE]],3,FALSE)</f>
        <v>No</v>
      </c>
      <c r="J373" s="16">
        <f ca="1">VLOOKUP(Table3[[#This Row],[PRODUCT ID]],Table1[[PRODUCT]:[SELLING PRICE]],4,FALSE)</f>
        <v>9</v>
      </c>
      <c r="K373" s="16">
        <f ca="1">VLOOKUP(Table3[[#This Row],[PRODUCT ID]],Table1[[PRODUCT]:[SELLING PRICE]],5,FALSE)</f>
        <v>90.99672477881785</v>
      </c>
      <c r="L373" s="16">
        <f ca="1">J373*Table3[[#This Row],[QUANTITY]]</f>
        <v>108</v>
      </c>
      <c r="M373" s="16">
        <f ca="1">K373*Table3[[#This Row],[QUANTITY]]*(1-Table3[[#This Row],[DISCOUNT %]])</f>
        <v>1058.0335567423383</v>
      </c>
      <c r="N373" s="3">
        <f>DAY(Table3[[#This Row],[DATE]])</f>
        <v>7</v>
      </c>
      <c r="O373" s="3" t="str">
        <f>TEXT(Table3[[#This Row],[DATE]],"mmm")</f>
        <v>Jan</v>
      </c>
      <c r="P373" s="3">
        <f>YEAR(Table3[[#This Row],[DATE]])</f>
        <v>2022</v>
      </c>
    </row>
    <row r="374" spans="1:16" x14ac:dyDescent="0.3">
      <c r="A374" s="6">
        <v>44569</v>
      </c>
      <c r="B374" s="7" t="s">
        <v>1425</v>
      </c>
      <c r="C374" s="9">
        <f t="shared" ca="1" si="10"/>
        <v>3</v>
      </c>
      <c r="D374" s="9" t="s">
        <v>2115</v>
      </c>
      <c r="E374" s="9" t="s">
        <v>2116</v>
      </c>
      <c r="F374" s="10">
        <f t="shared" ca="1" si="11"/>
        <v>4.6775741576804822E-2</v>
      </c>
      <c r="G374" s="3" t="str">
        <f>VLOOKUP(Table3[[#This Row],[PRODUCT ID]],Table1[[PRODUCT]:[SELLING PRICE]],1,FALSE)</f>
        <v>Product373</v>
      </c>
      <c r="H374" s="3" t="str">
        <f>VLOOKUP(Table3[[#This Row],[PRODUCT ID]],Table1[[PRODUCT]:[SELLING PRICE]],2,FALSE)</f>
        <v>Category3</v>
      </c>
      <c r="I374" s="3" t="str">
        <f>VLOOKUP(Table3[[#This Row],[PRODUCT ID]],Table1[[PRODUCT]:[SELLING PRICE]],3,FALSE)</f>
        <v>Ft</v>
      </c>
      <c r="J374" s="16">
        <f ca="1">VLOOKUP(Table3[[#This Row],[PRODUCT ID]],Table1[[PRODUCT]:[SELLING PRICE]],4,FALSE)</f>
        <v>154</v>
      </c>
      <c r="K374" s="16">
        <f ca="1">VLOOKUP(Table3[[#This Row],[PRODUCT ID]],Table1[[PRODUCT]:[SELLING PRICE]],5,FALSE)</f>
        <v>80.287343515319776</v>
      </c>
      <c r="L374" s="16">
        <f ca="1">J374*Table3[[#This Row],[QUANTITY]]</f>
        <v>462</v>
      </c>
      <c r="M374" s="16">
        <f ca="1">K374*Table3[[#This Row],[QUANTITY]]*(1-Table3[[#This Row],[DISCOUNT %]])</f>
        <v>229.59553044947705</v>
      </c>
      <c r="N374" s="3">
        <f>DAY(Table3[[#This Row],[DATE]])</f>
        <v>8</v>
      </c>
      <c r="O374" s="3" t="str">
        <f>TEXT(Table3[[#This Row],[DATE]],"mmm")</f>
        <v>Jan</v>
      </c>
      <c r="P374" s="3">
        <f>YEAR(Table3[[#This Row],[DATE]])</f>
        <v>2022</v>
      </c>
    </row>
    <row r="375" spans="1:16" x14ac:dyDescent="0.3">
      <c r="A375" s="6">
        <v>44570</v>
      </c>
      <c r="B375" s="7" t="s">
        <v>1426</v>
      </c>
      <c r="C375" s="9">
        <f t="shared" ca="1" si="10"/>
        <v>13</v>
      </c>
      <c r="D375" s="9" t="s">
        <v>2115</v>
      </c>
      <c r="E375" s="9" t="s">
        <v>2116</v>
      </c>
      <c r="F375" s="10">
        <f t="shared" ca="1" si="11"/>
        <v>7.9611537224417723E-4</v>
      </c>
      <c r="G375" s="3" t="str">
        <f>VLOOKUP(Table3[[#This Row],[PRODUCT ID]],Table1[[PRODUCT]:[SELLING PRICE]],1,FALSE)</f>
        <v>Product374</v>
      </c>
      <c r="H375" s="3" t="str">
        <f>VLOOKUP(Table3[[#This Row],[PRODUCT ID]],Table1[[PRODUCT]:[SELLING PRICE]],2,FALSE)</f>
        <v>Category4</v>
      </c>
      <c r="I375" s="3" t="str">
        <f>VLOOKUP(Table3[[#This Row],[PRODUCT ID]],Table1[[PRODUCT]:[SELLING PRICE]],3,FALSE)</f>
        <v>No</v>
      </c>
      <c r="J375" s="16">
        <f ca="1">VLOOKUP(Table3[[#This Row],[PRODUCT ID]],Table1[[PRODUCT]:[SELLING PRICE]],4,FALSE)</f>
        <v>138</v>
      </c>
      <c r="K375" s="16">
        <f ca="1">VLOOKUP(Table3[[#This Row],[PRODUCT ID]],Table1[[PRODUCT]:[SELLING PRICE]],5,FALSE)</f>
        <v>75.490487759887799</v>
      </c>
      <c r="L375" s="16">
        <f ca="1">J375*Table3[[#This Row],[QUANTITY]]</f>
        <v>1794</v>
      </c>
      <c r="M375" s="16">
        <f ca="1">K375*Table3[[#This Row],[QUANTITY]]*(1-Table3[[#This Row],[DISCOUNT %]])</f>
        <v>980.59505208761129</v>
      </c>
      <c r="N375" s="3">
        <f>DAY(Table3[[#This Row],[DATE]])</f>
        <v>9</v>
      </c>
      <c r="O375" s="3" t="str">
        <f>TEXT(Table3[[#This Row],[DATE]],"mmm")</f>
        <v>Jan</v>
      </c>
      <c r="P375" s="3">
        <f>YEAR(Table3[[#This Row],[DATE]])</f>
        <v>2022</v>
      </c>
    </row>
    <row r="376" spans="1:16" x14ac:dyDescent="0.3">
      <c r="A376" s="6">
        <v>44571</v>
      </c>
      <c r="B376" s="7" t="s">
        <v>1427</v>
      </c>
      <c r="C376" s="9">
        <f t="shared" ca="1" si="10"/>
        <v>7</v>
      </c>
      <c r="D376" s="9" t="s">
        <v>2116</v>
      </c>
      <c r="E376" s="9" t="s">
        <v>2118</v>
      </c>
      <c r="F376" s="10">
        <f t="shared" ca="1" si="11"/>
        <v>5.0382020100387871E-2</v>
      </c>
      <c r="G376" s="3" t="str">
        <f>VLOOKUP(Table3[[#This Row],[PRODUCT ID]],Table1[[PRODUCT]:[SELLING PRICE]],1,FALSE)</f>
        <v>Product375</v>
      </c>
      <c r="H376" s="3" t="str">
        <f>VLOOKUP(Table3[[#This Row],[PRODUCT ID]],Table1[[PRODUCT]:[SELLING PRICE]],2,FALSE)</f>
        <v>Category5</v>
      </c>
      <c r="I376" s="3" t="str">
        <f>VLOOKUP(Table3[[#This Row],[PRODUCT ID]],Table1[[PRODUCT]:[SELLING PRICE]],3,FALSE)</f>
        <v>Kg</v>
      </c>
      <c r="J376" s="16">
        <f ca="1">VLOOKUP(Table3[[#This Row],[PRODUCT ID]],Table1[[PRODUCT]:[SELLING PRICE]],4,FALSE)</f>
        <v>56</v>
      </c>
      <c r="K376" s="16">
        <f ca="1">VLOOKUP(Table3[[#This Row],[PRODUCT ID]],Table1[[PRODUCT]:[SELLING PRICE]],5,FALSE)</f>
        <v>160.04357336956451</v>
      </c>
      <c r="L376" s="16">
        <f ca="1">J376*Table3[[#This Row],[QUANTITY]]</f>
        <v>392</v>
      </c>
      <c r="M376" s="16">
        <f ca="1">K376*Table3[[#This Row],[QUANTITY]]*(1-Table3[[#This Row],[DISCOUNT %]])</f>
        <v>1063.8617838738485</v>
      </c>
      <c r="N376" s="3">
        <f>DAY(Table3[[#This Row],[DATE]])</f>
        <v>10</v>
      </c>
      <c r="O376" s="3" t="str">
        <f>TEXT(Table3[[#This Row],[DATE]],"mmm")</f>
        <v>Jan</v>
      </c>
      <c r="P376" s="3">
        <f>YEAR(Table3[[#This Row],[DATE]])</f>
        <v>2022</v>
      </c>
    </row>
    <row r="377" spans="1:16" x14ac:dyDescent="0.3">
      <c r="A377" s="6">
        <v>44572</v>
      </c>
      <c r="B377" s="7" t="s">
        <v>1428</v>
      </c>
      <c r="C377" s="9">
        <f t="shared" ca="1" si="10"/>
        <v>6</v>
      </c>
      <c r="D377" s="9" t="s">
        <v>2116</v>
      </c>
      <c r="E377" s="9" t="s">
        <v>2118</v>
      </c>
      <c r="F377" s="10">
        <f t="shared" ca="1" si="11"/>
        <v>5.7830869215736637E-2</v>
      </c>
      <c r="G377" s="3" t="str">
        <f>VLOOKUP(Table3[[#This Row],[PRODUCT ID]],Table1[[PRODUCT]:[SELLING PRICE]],1,FALSE)</f>
        <v>Product376</v>
      </c>
      <c r="H377" s="3" t="str">
        <f>VLOOKUP(Table3[[#This Row],[PRODUCT ID]],Table1[[PRODUCT]:[SELLING PRICE]],2,FALSE)</f>
        <v>Category1</v>
      </c>
      <c r="I377" s="3" t="str">
        <f>VLOOKUP(Table3[[#This Row],[PRODUCT ID]],Table1[[PRODUCT]:[SELLING PRICE]],3,FALSE)</f>
        <v>Kg</v>
      </c>
      <c r="J377" s="16">
        <f ca="1">VLOOKUP(Table3[[#This Row],[PRODUCT ID]],Table1[[PRODUCT]:[SELLING PRICE]],4,FALSE)</f>
        <v>151</v>
      </c>
      <c r="K377" s="16">
        <f ca="1">VLOOKUP(Table3[[#This Row],[PRODUCT ID]],Table1[[PRODUCT]:[SELLING PRICE]],5,FALSE)</f>
        <v>270.69505002386325</v>
      </c>
      <c r="L377" s="16">
        <f ca="1">J377*Table3[[#This Row],[QUANTITY]]</f>
        <v>906</v>
      </c>
      <c r="M377" s="16">
        <f ca="1">K377*Table3[[#This Row],[QUANTITY]]*(1-Table3[[#This Row],[DISCOUNT %]])</f>
        <v>1530.2431199315156</v>
      </c>
      <c r="N377" s="3">
        <f>DAY(Table3[[#This Row],[DATE]])</f>
        <v>11</v>
      </c>
      <c r="O377" s="3" t="str">
        <f>TEXT(Table3[[#This Row],[DATE]],"mmm")</f>
        <v>Jan</v>
      </c>
      <c r="P377" s="3">
        <f>YEAR(Table3[[#This Row],[DATE]])</f>
        <v>2022</v>
      </c>
    </row>
    <row r="378" spans="1:16" x14ac:dyDescent="0.3">
      <c r="A378" s="6">
        <v>44573</v>
      </c>
      <c r="B378" s="7" t="s">
        <v>1429</v>
      </c>
      <c r="C378" s="9">
        <f t="shared" ca="1" si="10"/>
        <v>7</v>
      </c>
      <c r="D378" s="9" t="s">
        <v>2116</v>
      </c>
      <c r="E378" s="9" t="s">
        <v>2116</v>
      </c>
      <c r="F378" s="10">
        <f t="shared" ca="1" si="11"/>
        <v>8.1132188943319306E-2</v>
      </c>
      <c r="G378" s="3" t="str">
        <f>VLOOKUP(Table3[[#This Row],[PRODUCT ID]],Table1[[PRODUCT]:[SELLING PRICE]],1,FALSE)</f>
        <v>Product377</v>
      </c>
      <c r="H378" s="3" t="str">
        <f>VLOOKUP(Table3[[#This Row],[PRODUCT ID]],Table1[[PRODUCT]:[SELLING PRICE]],2,FALSE)</f>
        <v>Category2</v>
      </c>
      <c r="I378" s="3" t="str">
        <f>VLOOKUP(Table3[[#This Row],[PRODUCT ID]],Table1[[PRODUCT]:[SELLING PRICE]],3,FALSE)</f>
        <v>Lt</v>
      </c>
      <c r="J378" s="16">
        <f ca="1">VLOOKUP(Table3[[#This Row],[PRODUCT ID]],Table1[[PRODUCT]:[SELLING PRICE]],4,FALSE)</f>
        <v>73</v>
      </c>
      <c r="K378" s="16">
        <f ca="1">VLOOKUP(Table3[[#This Row],[PRODUCT ID]],Table1[[PRODUCT]:[SELLING PRICE]],5,FALSE)</f>
        <v>196.1478967776134</v>
      </c>
      <c r="L378" s="16">
        <f ca="1">J378*Table3[[#This Row],[QUANTITY]]</f>
        <v>511</v>
      </c>
      <c r="M378" s="16">
        <f ca="1">K378*Table3[[#This Row],[QUANTITY]]*(1-Table3[[#This Row],[DISCOUNT %]])</f>
        <v>1261.6379198879217</v>
      </c>
      <c r="N378" s="3">
        <f>DAY(Table3[[#This Row],[DATE]])</f>
        <v>12</v>
      </c>
      <c r="O378" s="3" t="str">
        <f>TEXT(Table3[[#This Row],[DATE]],"mmm")</f>
        <v>Jan</v>
      </c>
      <c r="P378" s="3">
        <f>YEAR(Table3[[#This Row],[DATE]])</f>
        <v>2022</v>
      </c>
    </row>
    <row r="379" spans="1:16" x14ac:dyDescent="0.3">
      <c r="A379" s="6">
        <v>44574</v>
      </c>
      <c r="B379" s="7" t="s">
        <v>1430</v>
      </c>
      <c r="C379" s="9">
        <f t="shared" ca="1" si="10"/>
        <v>4</v>
      </c>
      <c r="D379" s="9" t="s">
        <v>2115</v>
      </c>
      <c r="E379" s="9" t="s">
        <v>2116</v>
      </c>
      <c r="F379" s="10">
        <f t="shared" ca="1" si="11"/>
        <v>8.2482968244739774E-2</v>
      </c>
      <c r="G379" s="3" t="str">
        <f>VLOOKUP(Table3[[#This Row],[PRODUCT ID]],Table1[[PRODUCT]:[SELLING PRICE]],1,FALSE)</f>
        <v>Product378</v>
      </c>
      <c r="H379" s="3" t="str">
        <f>VLOOKUP(Table3[[#This Row],[PRODUCT ID]],Table1[[PRODUCT]:[SELLING PRICE]],2,FALSE)</f>
        <v>Category3</v>
      </c>
      <c r="I379" s="3" t="str">
        <f>VLOOKUP(Table3[[#This Row],[PRODUCT ID]],Table1[[PRODUCT]:[SELLING PRICE]],3,FALSE)</f>
        <v>Kg</v>
      </c>
      <c r="J379" s="16">
        <f ca="1">VLOOKUP(Table3[[#This Row],[PRODUCT ID]],Table1[[PRODUCT]:[SELLING PRICE]],4,FALSE)</f>
        <v>112</v>
      </c>
      <c r="K379" s="16">
        <f ca="1">VLOOKUP(Table3[[#This Row],[PRODUCT ID]],Table1[[PRODUCT]:[SELLING PRICE]],5,FALSE)</f>
        <v>131.60696707548445</v>
      </c>
      <c r="L379" s="16">
        <f ca="1">J379*Table3[[#This Row],[QUANTITY]]</f>
        <v>448</v>
      </c>
      <c r="M379" s="16">
        <f ca="1">K379*Table3[[#This Row],[QUANTITY]]*(1-Table3[[#This Row],[DISCOUNT %]])</f>
        <v>483.00653515764299</v>
      </c>
      <c r="N379" s="3">
        <f>DAY(Table3[[#This Row],[DATE]])</f>
        <v>13</v>
      </c>
      <c r="O379" s="3" t="str">
        <f>TEXT(Table3[[#This Row],[DATE]],"mmm")</f>
        <v>Jan</v>
      </c>
      <c r="P379" s="3">
        <f>YEAR(Table3[[#This Row],[DATE]])</f>
        <v>2022</v>
      </c>
    </row>
    <row r="380" spans="1:16" x14ac:dyDescent="0.3">
      <c r="A380" s="6">
        <v>44575</v>
      </c>
      <c r="B380" s="7" t="s">
        <v>1431</v>
      </c>
      <c r="C380" s="9">
        <f t="shared" ca="1" si="10"/>
        <v>8</v>
      </c>
      <c r="D380" s="9" t="s">
        <v>2117</v>
      </c>
      <c r="E380" s="9" t="s">
        <v>2116</v>
      </c>
      <c r="F380" s="10">
        <f t="shared" ca="1" si="11"/>
        <v>5.8651767780777256E-2</v>
      </c>
      <c r="G380" s="3" t="str">
        <f>VLOOKUP(Table3[[#This Row],[PRODUCT ID]],Table1[[PRODUCT]:[SELLING PRICE]],1,FALSE)</f>
        <v>Product379</v>
      </c>
      <c r="H380" s="3" t="str">
        <f>VLOOKUP(Table3[[#This Row],[PRODUCT ID]],Table1[[PRODUCT]:[SELLING PRICE]],2,FALSE)</f>
        <v>Category4</v>
      </c>
      <c r="I380" s="3" t="str">
        <f>VLOOKUP(Table3[[#This Row],[PRODUCT ID]],Table1[[PRODUCT]:[SELLING PRICE]],3,FALSE)</f>
        <v>Lt</v>
      </c>
      <c r="J380" s="16">
        <f ca="1">VLOOKUP(Table3[[#This Row],[PRODUCT ID]],Table1[[PRODUCT]:[SELLING PRICE]],4,FALSE)</f>
        <v>165</v>
      </c>
      <c r="K380" s="16">
        <f ca="1">VLOOKUP(Table3[[#This Row],[PRODUCT ID]],Table1[[PRODUCT]:[SELLING PRICE]],5,FALSE)</f>
        <v>101.82473464309901</v>
      </c>
      <c r="L380" s="16">
        <f ca="1">J380*Table3[[#This Row],[QUANTITY]]</f>
        <v>1320</v>
      </c>
      <c r="M380" s="16">
        <f ca="1">K380*Table3[[#This Row],[QUANTITY]]*(1-Table3[[#This Row],[DISCOUNT %]])</f>
        <v>766.82027161978158</v>
      </c>
      <c r="N380" s="3">
        <f>DAY(Table3[[#This Row],[DATE]])</f>
        <v>14</v>
      </c>
      <c r="O380" s="3" t="str">
        <f>TEXT(Table3[[#This Row],[DATE]],"mmm")</f>
        <v>Jan</v>
      </c>
      <c r="P380" s="3">
        <f>YEAR(Table3[[#This Row],[DATE]])</f>
        <v>2022</v>
      </c>
    </row>
    <row r="381" spans="1:16" x14ac:dyDescent="0.3">
      <c r="A381" s="6">
        <v>44576</v>
      </c>
      <c r="B381" s="7" t="s">
        <v>1432</v>
      </c>
      <c r="C381" s="9">
        <f t="shared" ca="1" si="10"/>
        <v>2</v>
      </c>
      <c r="D381" s="9" t="s">
        <v>2117</v>
      </c>
      <c r="E381" s="9" t="s">
        <v>2116</v>
      </c>
      <c r="F381" s="10">
        <f t="shared" ca="1" si="11"/>
        <v>3.9249672897130543E-2</v>
      </c>
      <c r="G381" s="3" t="str">
        <f>VLOOKUP(Table3[[#This Row],[PRODUCT ID]],Table1[[PRODUCT]:[SELLING PRICE]],1,FALSE)</f>
        <v>Product380</v>
      </c>
      <c r="H381" s="3" t="str">
        <f>VLOOKUP(Table3[[#This Row],[PRODUCT ID]],Table1[[PRODUCT]:[SELLING PRICE]],2,FALSE)</f>
        <v>Category5</v>
      </c>
      <c r="I381" s="3" t="str">
        <f>VLOOKUP(Table3[[#This Row],[PRODUCT ID]],Table1[[PRODUCT]:[SELLING PRICE]],3,FALSE)</f>
        <v>Ft</v>
      </c>
      <c r="J381" s="16">
        <f ca="1">VLOOKUP(Table3[[#This Row],[PRODUCT ID]],Table1[[PRODUCT]:[SELLING PRICE]],4,FALSE)</f>
        <v>212</v>
      </c>
      <c r="K381" s="16">
        <f ca="1">VLOOKUP(Table3[[#This Row],[PRODUCT ID]],Table1[[PRODUCT]:[SELLING PRICE]],5,FALSE)</f>
        <v>46.496313398190999</v>
      </c>
      <c r="L381" s="16">
        <f ca="1">J381*Table3[[#This Row],[QUANTITY]]</f>
        <v>424</v>
      </c>
      <c r="M381" s="16">
        <f ca="1">K381*Table3[[#This Row],[QUANTITY]]*(1-Table3[[#This Row],[DISCOUNT %]])</f>
        <v>89.342696612779065</v>
      </c>
      <c r="N381" s="3">
        <f>DAY(Table3[[#This Row],[DATE]])</f>
        <v>15</v>
      </c>
      <c r="O381" s="3" t="str">
        <f>TEXT(Table3[[#This Row],[DATE]],"mmm")</f>
        <v>Jan</v>
      </c>
      <c r="P381" s="3">
        <f>YEAR(Table3[[#This Row],[DATE]])</f>
        <v>2022</v>
      </c>
    </row>
    <row r="382" spans="1:16" x14ac:dyDescent="0.3">
      <c r="A382" s="6">
        <v>44577</v>
      </c>
      <c r="B382" s="7" t="s">
        <v>1433</v>
      </c>
      <c r="C382" s="9">
        <f t="shared" ca="1" si="10"/>
        <v>12</v>
      </c>
      <c r="D382" s="9" t="s">
        <v>2116</v>
      </c>
      <c r="E382" s="9" t="s">
        <v>2118</v>
      </c>
      <c r="F382" s="10">
        <f t="shared" ca="1" si="11"/>
        <v>8.8065342823865245E-2</v>
      </c>
      <c r="G382" s="3" t="str">
        <f>VLOOKUP(Table3[[#This Row],[PRODUCT ID]],Table1[[PRODUCT]:[SELLING PRICE]],1,FALSE)</f>
        <v>Product381</v>
      </c>
      <c r="H382" s="3" t="str">
        <f>VLOOKUP(Table3[[#This Row],[PRODUCT ID]],Table1[[PRODUCT]:[SELLING PRICE]],2,FALSE)</f>
        <v>Category1</v>
      </c>
      <c r="I382" s="3" t="str">
        <f>VLOOKUP(Table3[[#This Row],[PRODUCT ID]],Table1[[PRODUCT]:[SELLING PRICE]],3,FALSE)</f>
        <v>Kg</v>
      </c>
      <c r="J382" s="16">
        <f ca="1">VLOOKUP(Table3[[#This Row],[PRODUCT ID]],Table1[[PRODUCT]:[SELLING PRICE]],4,FALSE)</f>
        <v>48</v>
      </c>
      <c r="K382" s="16">
        <f ca="1">VLOOKUP(Table3[[#This Row],[PRODUCT ID]],Table1[[PRODUCT]:[SELLING PRICE]],5,FALSE)</f>
        <v>115.29242619560492</v>
      </c>
      <c r="L382" s="16">
        <f ca="1">J382*Table3[[#This Row],[QUANTITY]]</f>
        <v>576</v>
      </c>
      <c r="M382" s="16">
        <f ca="1">K382*Table3[[#This Row],[QUANTITY]]*(1-Table3[[#This Row],[DISCOUNT %]])</f>
        <v>1261.6699098923257</v>
      </c>
      <c r="N382" s="3">
        <f>DAY(Table3[[#This Row],[DATE]])</f>
        <v>16</v>
      </c>
      <c r="O382" s="3" t="str">
        <f>TEXT(Table3[[#This Row],[DATE]],"mmm")</f>
        <v>Jan</v>
      </c>
      <c r="P382" s="3">
        <f>YEAR(Table3[[#This Row],[DATE]])</f>
        <v>2022</v>
      </c>
    </row>
    <row r="383" spans="1:16" x14ac:dyDescent="0.3">
      <c r="A383" s="6">
        <v>44578</v>
      </c>
      <c r="B383" s="7" t="s">
        <v>1434</v>
      </c>
      <c r="C383" s="9">
        <f t="shared" ca="1" si="10"/>
        <v>11</v>
      </c>
      <c r="D383" s="9" t="s">
        <v>2116</v>
      </c>
      <c r="E383" s="9" t="s">
        <v>2116</v>
      </c>
      <c r="F383" s="10">
        <f t="shared" ca="1" si="11"/>
        <v>9.8477017666996125E-2</v>
      </c>
      <c r="G383" s="3" t="str">
        <f>VLOOKUP(Table3[[#This Row],[PRODUCT ID]],Table1[[PRODUCT]:[SELLING PRICE]],1,FALSE)</f>
        <v>Product382</v>
      </c>
      <c r="H383" s="3" t="str">
        <f>VLOOKUP(Table3[[#This Row],[PRODUCT ID]],Table1[[PRODUCT]:[SELLING PRICE]],2,FALSE)</f>
        <v>Category2</v>
      </c>
      <c r="I383" s="3" t="str">
        <f>VLOOKUP(Table3[[#This Row],[PRODUCT ID]],Table1[[PRODUCT]:[SELLING PRICE]],3,FALSE)</f>
        <v>No</v>
      </c>
      <c r="J383" s="16">
        <f ca="1">VLOOKUP(Table3[[#This Row],[PRODUCT ID]],Table1[[PRODUCT]:[SELLING PRICE]],4,FALSE)</f>
        <v>170</v>
      </c>
      <c r="K383" s="16">
        <f ca="1">VLOOKUP(Table3[[#This Row],[PRODUCT ID]],Table1[[PRODUCT]:[SELLING PRICE]],5,FALSE)</f>
        <v>31.3020783019542</v>
      </c>
      <c r="L383" s="16">
        <f ca="1">J383*Table3[[#This Row],[QUANTITY]]</f>
        <v>1870</v>
      </c>
      <c r="M383" s="16">
        <f ca="1">K383*Table3[[#This Row],[QUANTITY]]*(1-Table3[[#This Row],[DISCOUNT %]])</f>
        <v>310.41497282398853</v>
      </c>
      <c r="N383" s="3">
        <f>DAY(Table3[[#This Row],[DATE]])</f>
        <v>17</v>
      </c>
      <c r="O383" s="3" t="str">
        <f>TEXT(Table3[[#This Row],[DATE]],"mmm")</f>
        <v>Jan</v>
      </c>
      <c r="P383" s="3">
        <f>YEAR(Table3[[#This Row],[DATE]])</f>
        <v>2022</v>
      </c>
    </row>
    <row r="384" spans="1:16" x14ac:dyDescent="0.3">
      <c r="A384" s="6">
        <v>44579</v>
      </c>
      <c r="B384" s="7" t="s">
        <v>1435</v>
      </c>
      <c r="C384" s="9">
        <f t="shared" ca="1" si="10"/>
        <v>15</v>
      </c>
      <c r="D384" s="9" t="s">
        <v>2116</v>
      </c>
      <c r="E384" s="9" t="s">
        <v>2116</v>
      </c>
      <c r="F384" s="10">
        <f t="shared" ca="1" si="11"/>
        <v>5.150193599747184E-2</v>
      </c>
      <c r="G384" s="3" t="str">
        <f>VLOOKUP(Table3[[#This Row],[PRODUCT ID]],Table1[[PRODUCT]:[SELLING PRICE]],1,FALSE)</f>
        <v>Product383</v>
      </c>
      <c r="H384" s="3" t="str">
        <f>VLOOKUP(Table3[[#This Row],[PRODUCT ID]],Table1[[PRODUCT]:[SELLING PRICE]],2,FALSE)</f>
        <v>Category3</v>
      </c>
      <c r="I384" s="3" t="str">
        <f>VLOOKUP(Table3[[#This Row],[PRODUCT ID]],Table1[[PRODUCT]:[SELLING PRICE]],3,FALSE)</f>
        <v>No</v>
      </c>
      <c r="J384" s="16">
        <f ca="1">VLOOKUP(Table3[[#This Row],[PRODUCT ID]],Table1[[PRODUCT]:[SELLING PRICE]],4,FALSE)</f>
        <v>75</v>
      </c>
      <c r="K384" s="16">
        <f ca="1">VLOOKUP(Table3[[#This Row],[PRODUCT ID]],Table1[[PRODUCT]:[SELLING PRICE]],5,FALSE)</f>
        <v>174.59407693155313</v>
      </c>
      <c r="L384" s="16">
        <f ca="1">J384*Table3[[#This Row],[QUANTITY]]</f>
        <v>1125</v>
      </c>
      <c r="M384" s="16">
        <f ca="1">K384*Table3[[#This Row],[QUANTITY]]*(1-Table3[[#This Row],[DISCOUNT %]])</f>
        <v>2484.0321593382992</v>
      </c>
      <c r="N384" s="3">
        <f>DAY(Table3[[#This Row],[DATE]])</f>
        <v>18</v>
      </c>
      <c r="O384" s="3" t="str">
        <f>TEXT(Table3[[#This Row],[DATE]],"mmm")</f>
        <v>Jan</v>
      </c>
      <c r="P384" s="3">
        <f>YEAR(Table3[[#This Row],[DATE]])</f>
        <v>2022</v>
      </c>
    </row>
    <row r="385" spans="1:16" x14ac:dyDescent="0.3">
      <c r="A385" s="6">
        <v>44580</v>
      </c>
      <c r="B385" s="7" t="s">
        <v>1436</v>
      </c>
      <c r="C385" s="9">
        <f t="shared" ca="1" si="10"/>
        <v>5</v>
      </c>
      <c r="D385" s="9" t="s">
        <v>2116</v>
      </c>
      <c r="E385" s="9" t="s">
        <v>2116</v>
      </c>
      <c r="F385" s="10">
        <f t="shared" ca="1" si="11"/>
        <v>9.0806976820818328E-2</v>
      </c>
      <c r="G385" s="3" t="str">
        <f>VLOOKUP(Table3[[#This Row],[PRODUCT ID]],Table1[[PRODUCT]:[SELLING PRICE]],1,FALSE)</f>
        <v>Product384</v>
      </c>
      <c r="H385" s="3" t="str">
        <f>VLOOKUP(Table3[[#This Row],[PRODUCT ID]],Table1[[PRODUCT]:[SELLING PRICE]],2,FALSE)</f>
        <v>Category4</v>
      </c>
      <c r="I385" s="3" t="str">
        <f>VLOOKUP(Table3[[#This Row],[PRODUCT ID]],Table1[[PRODUCT]:[SELLING PRICE]],3,FALSE)</f>
        <v>Ft</v>
      </c>
      <c r="J385" s="16">
        <f ca="1">VLOOKUP(Table3[[#This Row],[PRODUCT ID]],Table1[[PRODUCT]:[SELLING PRICE]],4,FALSE)</f>
        <v>181</v>
      </c>
      <c r="K385" s="16">
        <f ca="1">VLOOKUP(Table3[[#This Row],[PRODUCT ID]],Table1[[PRODUCT]:[SELLING PRICE]],5,FALSE)</f>
        <v>174.90628282158787</v>
      </c>
      <c r="L385" s="16">
        <f ca="1">J385*Table3[[#This Row],[QUANTITY]]</f>
        <v>905</v>
      </c>
      <c r="M385" s="16">
        <f ca="1">K385*Table3[[#This Row],[QUANTITY]]*(1-Table3[[#This Row],[DISCOUNT %]])</f>
        <v>795.11786025796221</v>
      </c>
      <c r="N385" s="3">
        <f>DAY(Table3[[#This Row],[DATE]])</f>
        <v>19</v>
      </c>
      <c r="O385" s="3" t="str">
        <f>TEXT(Table3[[#This Row],[DATE]],"mmm")</f>
        <v>Jan</v>
      </c>
      <c r="P385" s="3">
        <f>YEAR(Table3[[#This Row],[DATE]])</f>
        <v>2022</v>
      </c>
    </row>
    <row r="386" spans="1:16" x14ac:dyDescent="0.3">
      <c r="A386" s="6">
        <v>44581</v>
      </c>
      <c r="B386" s="7" t="s">
        <v>1437</v>
      </c>
      <c r="C386" s="9">
        <f t="shared" ca="1" si="10"/>
        <v>6</v>
      </c>
      <c r="D386" s="9" t="s">
        <v>2115</v>
      </c>
      <c r="E386" s="9" t="s">
        <v>2116</v>
      </c>
      <c r="F386" s="10">
        <f t="shared" ca="1" si="11"/>
        <v>4.0312754919168706E-2</v>
      </c>
      <c r="G386" s="3" t="str">
        <f>VLOOKUP(Table3[[#This Row],[PRODUCT ID]],Table1[[PRODUCT]:[SELLING PRICE]],1,FALSE)</f>
        <v>Product385</v>
      </c>
      <c r="H386" s="3" t="str">
        <f>VLOOKUP(Table3[[#This Row],[PRODUCT ID]],Table1[[PRODUCT]:[SELLING PRICE]],2,FALSE)</f>
        <v>Category1</v>
      </c>
      <c r="I386" s="3" t="str">
        <f>VLOOKUP(Table3[[#This Row],[PRODUCT ID]],Table1[[PRODUCT]:[SELLING PRICE]],3,FALSE)</f>
        <v>No</v>
      </c>
      <c r="J386" s="16">
        <f ca="1">VLOOKUP(Table3[[#This Row],[PRODUCT ID]],Table1[[PRODUCT]:[SELLING PRICE]],4,FALSE)</f>
        <v>23</v>
      </c>
      <c r="K386" s="16">
        <f ca="1">VLOOKUP(Table3[[#This Row],[PRODUCT ID]],Table1[[PRODUCT]:[SELLING PRICE]],5,FALSE)</f>
        <v>25.869024158053268</v>
      </c>
      <c r="L386" s="16">
        <f ca="1">J386*Table3[[#This Row],[QUANTITY]]</f>
        <v>138</v>
      </c>
      <c r="M386" s="16">
        <f ca="1">K386*Table3[[#This Row],[QUANTITY]]*(1-Table3[[#This Row],[DISCOUNT %]])</f>
        <v>148.95703516302967</v>
      </c>
      <c r="N386" s="3">
        <f>DAY(Table3[[#This Row],[DATE]])</f>
        <v>20</v>
      </c>
      <c r="O386" s="3" t="str">
        <f>TEXT(Table3[[#This Row],[DATE]],"mmm")</f>
        <v>Jan</v>
      </c>
      <c r="P386" s="3">
        <f>YEAR(Table3[[#This Row],[DATE]])</f>
        <v>2022</v>
      </c>
    </row>
    <row r="387" spans="1:16" x14ac:dyDescent="0.3">
      <c r="A387" s="6">
        <v>44582</v>
      </c>
      <c r="B387" s="7" t="s">
        <v>1438</v>
      </c>
      <c r="C387" s="9">
        <f t="shared" ref="C387:C450" ca="1" si="12">RANDBETWEEN(1,15)</f>
        <v>8</v>
      </c>
      <c r="D387" s="9" t="s">
        <v>2116</v>
      </c>
      <c r="E387" s="9" t="s">
        <v>2116</v>
      </c>
      <c r="F387" s="10">
        <f t="shared" ref="F387:F450" ca="1" si="13">RAND()*(0.1)</f>
        <v>7.8456688266111851E-2</v>
      </c>
      <c r="G387" s="3" t="str">
        <f>VLOOKUP(Table3[[#This Row],[PRODUCT ID]],Table1[[PRODUCT]:[SELLING PRICE]],1,FALSE)</f>
        <v>Product386</v>
      </c>
      <c r="H387" s="3" t="str">
        <f>VLOOKUP(Table3[[#This Row],[PRODUCT ID]],Table1[[PRODUCT]:[SELLING PRICE]],2,FALSE)</f>
        <v>Category2</v>
      </c>
      <c r="I387" s="3" t="str">
        <f>VLOOKUP(Table3[[#This Row],[PRODUCT ID]],Table1[[PRODUCT]:[SELLING PRICE]],3,FALSE)</f>
        <v>Kg</v>
      </c>
      <c r="J387" s="16">
        <f ca="1">VLOOKUP(Table3[[#This Row],[PRODUCT ID]],Table1[[PRODUCT]:[SELLING PRICE]],4,FALSE)</f>
        <v>168</v>
      </c>
      <c r="K387" s="16">
        <f ca="1">VLOOKUP(Table3[[#This Row],[PRODUCT ID]],Table1[[PRODUCT]:[SELLING PRICE]],5,FALSE)</f>
        <v>291.5047900394145</v>
      </c>
      <c r="L387" s="16">
        <f ca="1">J387*Table3[[#This Row],[QUANTITY]]</f>
        <v>1344</v>
      </c>
      <c r="M387" s="16">
        <f ca="1">K387*Table3[[#This Row],[QUANTITY]]*(1-Table3[[#This Row],[DISCOUNT %]])</f>
        <v>2149.0743167937103</v>
      </c>
      <c r="N387" s="3">
        <f>DAY(Table3[[#This Row],[DATE]])</f>
        <v>21</v>
      </c>
      <c r="O387" s="3" t="str">
        <f>TEXT(Table3[[#This Row],[DATE]],"mmm")</f>
        <v>Jan</v>
      </c>
      <c r="P387" s="3">
        <f>YEAR(Table3[[#This Row],[DATE]])</f>
        <v>2022</v>
      </c>
    </row>
    <row r="388" spans="1:16" x14ac:dyDescent="0.3">
      <c r="A388" s="6">
        <v>44583</v>
      </c>
      <c r="B388" s="7" t="s">
        <v>1439</v>
      </c>
      <c r="C388" s="9">
        <f t="shared" ca="1" si="12"/>
        <v>15</v>
      </c>
      <c r="D388" s="9" t="s">
        <v>2117</v>
      </c>
      <c r="E388" s="9" t="s">
        <v>2118</v>
      </c>
      <c r="F388" s="10">
        <f t="shared" ca="1" si="13"/>
        <v>1.5166814223492354E-2</v>
      </c>
      <c r="G388" s="3" t="str">
        <f>VLOOKUP(Table3[[#This Row],[PRODUCT ID]],Table1[[PRODUCT]:[SELLING PRICE]],1,FALSE)</f>
        <v>Product387</v>
      </c>
      <c r="H388" s="3" t="str">
        <f>VLOOKUP(Table3[[#This Row],[PRODUCT ID]],Table1[[PRODUCT]:[SELLING PRICE]],2,FALSE)</f>
        <v>Category3</v>
      </c>
      <c r="I388" s="3" t="str">
        <f>VLOOKUP(Table3[[#This Row],[PRODUCT ID]],Table1[[PRODUCT]:[SELLING PRICE]],3,FALSE)</f>
        <v>Kg</v>
      </c>
      <c r="J388" s="16">
        <f ca="1">VLOOKUP(Table3[[#This Row],[PRODUCT ID]],Table1[[PRODUCT]:[SELLING PRICE]],4,FALSE)</f>
        <v>193</v>
      </c>
      <c r="K388" s="16">
        <f ca="1">VLOOKUP(Table3[[#This Row],[PRODUCT ID]],Table1[[PRODUCT]:[SELLING PRICE]],5,FALSE)</f>
        <v>153.69998447440614</v>
      </c>
      <c r="L388" s="16">
        <f ca="1">J388*Table3[[#This Row],[QUANTITY]]</f>
        <v>2895</v>
      </c>
      <c r="M388" s="16">
        <f ca="1">K388*Table3[[#This Row],[QUANTITY]]*(1-Table3[[#This Row],[DISCOUNT %]])</f>
        <v>2270.5326804559377</v>
      </c>
      <c r="N388" s="3">
        <f>DAY(Table3[[#This Row],[DATE]])</f>
        <v>22</v>
      </c>
      <c r="O388" s="3" t="str">
        <f>TEXT(Table3[[#This Row],[DATE]],"mmm")</f>
        <v>Jan</v>
      </c>
      <c r="P388" s="3">
        <f>YEAR(Table3[[#This Row],[DATE]])</f>
        <v>2022</v>
      </c>
    </row>
    <row r="389" spans="1:16" x14ac:dyDescent="0.3">
      <c r="A389" s="6">
        <v>44584</v>
      </c>
      <c r="B389" s="7" t="s">
        <v>1440</v>
      </c>
      <c r="C389" s="9">
        <f t="shared" ca="1" si="12"/>
        <v>14</v>
      </c>
      <c r="D389" s="9" t="s">
        <v>2115</v>
      </c>
      <c r="E389" s="9" t="s">
        <v>2118</v>
      </c>
      <c r="F389" s="10">
        <f t="shared" ca="1" si="13"/>
        <v>6.6184423350644297E-2</v>
      </c>
      <c r="G389" s="3" t="str">
        <f>VLOOKUP(Table3[[#This Row],[PRODUCT ID]],Table1[[PRODUCT]:[SELLING PRICE]],1,FALSE)</f>
        <v>Product388</v>
      </c>
      <c r="H389" s="3" t="str">
        <f>VLOOKUP(Table3[[#This Row],[PRODUCT ID]],Table1[[PRODUCT]:[SELLING PRICE]],2,FALSE)</f>
        <v>Category4</v>
      </c>
      <c r="I389" s="3" t="str">
        <f>VLOOKUP(Table3[[#This Row],[PRODUCT ID]],Table1[[PRODUCT]:[SELLING PRICE]],3,FALSE)</f>
        <v>Lt</v>
      </c>
      <c r="J389" s="16">
        <f ca="1">VLOOKUP(Table3[[#This Row],[PRODUCT ID]],Table1[[PRODUCT]:[SELLING PRICE]],4,FALSE)</f>
        <v>66</v>
      </c>
      <c r="K389" s="16">
        <f ca="1">VLOOKUP(Table3[[#This Row],[PRODUCT ID]],Table1[[PRODUCT]:[SELLING PRICE]],5,FALSE)</f>
        <v>231.21041456293227</v>
      </c>
      <c r="L389" s="16">
        <f ca="1">J389*Table3[[#This Row],[QUANTITY]]</f>
        <v>924</v>
      </c>
      <c r="M389" s="16">
        <f ca="1">K389*Table3[[#This Row],[QUANTITY]]*(1-Table3[[#This Row],[DISCOUNT %]])</f>
        <v>3022.7104124338962</v>
      </c>
      <c r="N389" s="3">
        <f>DAY(Table3[[#This Row],[DATE]])</f>
        <v>23</v>
      </c>
      <c r="O389" s="3" t="str">
        <f>TEXT(Table3[[#This Row],[DATE]],"mmm")</f>
        <v>Jan</v>
      </c>
      <c r="P389" s="3">
        <f>YEAR(Table3[[#This Row],[DATE]])</f>
        <v>2022</v>
      </c>
    </row>
    <row r="390" spans="1:16" x14ac:dyDescent="0.3">
      <c r="A390" s="6">
        <v>44585</v>
      </c>
      <c r="B390" s="7" t="s">
        <v>1441</v>
      </c>
      <c r="C390" s="9">
        <f t="shared" ca="1" si="12"/>
        <v>10</v>
      </c>
      <c r="D390" s="9" t="s">
        <v>2115</v>
      </c>
      <c r="E390" s="9" t="s">
        <v>2116</v>
      </c>
      <c r="F390" s="10">
        <f t="shared" ca="1" si="13"/>
        <v>5.7572712115461055E-2</v>
      </c>
      <c r="G390" s="3" t="str">
        <f>VLOOKUP(Table3[[#This Row],[PRODUCT ID]],Table1[[PRODUCT]:[SELLING PRICE]],1,FALSE)</f>
        <v>Product389</v>
      </c>
      <c r="H390" s="3" t="str">
        <f>VLOOKUP(Table3[[#This Row],[PRODUCT ID]],Table1[[PRODUCT]:[SELLING PRICE]],2,FALSE)</f>
        <v>Category5</v>
      </c>
      <c r="I390" s="3" t="str">
        <f>VLOOKUP(Table3[[#This Row],[PRODUCT ID]],Table1[[PRODUCT]:[SELLING PRICE]],3,FALSE)</f>
        <v>Kg</v>
      </c>
      <c r="J390" s="16">
        <f ca="1">VLOOKUP(Table3[[#This Row],[PRODUCT ID]],Table1[[PRODUCT]:[SELLING PRICE]],4,FALSE)</f>
        <v>164</v>
      </c>
      <c r="K390" s="16">
        <f ca="1">VLOOKUP(Table3[[#This Row],[PRODUCT ID]],Table1[[PRODUCT]:[SELLING PRICE]],5,FALSE)</f>
        <v>222.73662394275712</v>
      </c>
      <c r="L390" s="16">
        <f ca="1">J390*Table3[[#This Row],[QUANTITY]]</f>
        <v>1640</v>
      </c>
      <c r="M390" s="16">
        <f ca="1">K390*Table3[[#This Row],[QUANTITY]]*(1-Table3[[#This Row],[DISCOUNT %]])</f>
        <v>2099.1307241493105</v>
      </c>
      <c r="N390" s="3">
        <f>DAY(Table3[[#This Row],[DATE]])</f>
        <v>24</v>
      </c>
      <c r="O390" s="3" t="str">
        <f>TEXT(Table3[[#This Row],[DATE]],"mmm")</f>
        <v>Jan</v>
      </c>
      <c r="P390" s="3">
        <f>YEAR(Table3[[#This Row],[DATE]])</f>
        <v>2022</v>
      </c>
    </row>
    <row r="391" spans="1:16" x14ac:dyDescent="0.3">
      <c r="A391" s="6">
        <v>44586</v>
      </c>
      <c r="B391" s="7" t="s">
        <v>1442</v>
      </c>
      <c r="C391" s="9">
        <f t="shared" ca="1" si="12"/>
        <v>15</v>
      </c>
      <c r="D391" s="9" t="s">
        <v>2115</v>
      </c>
      <c r="E391" s="9" t="s">
        <v>2116</v>
      </c>
      <c r="F391" s="10">
        <f t="shared" ca="1" si="13"/>
        <v>8.6634346821826622E-2</v>
      </c>
      <c r="G391" s="3" t="str">
        <f>VLOOKUP(Table3[[#This Row],[PRODUCT ID]],Table1[[PRODUCT]:[SELLING PRICE]],1,FALSE)</f>
        <v>Product390</v>
      </c>
      <c r="H391" s="3" t="str">
        <f>VLOOKUP(Table3[[#This Row],[PRODUCT ID]],Table1[[PRODUCT]:[SELLING PRICE]],2,FALSE)</f>
        <v>Category1</v>
      </c>
      <c r="I391" s="3" t="str">
        <f>VLOOKUP(Table3[[#This Row],[PRODUCT ID]],Table1[[PRODUCT]:[SELLING PRICE]],3,FALSE)</f>
        <v>Lt</v>
      </c>
      <c r="J391" s="16">
        <f ca="1">VLOOKUP(Table3[[#This Row],[PRODUCT ID]],Table1[[PRODUCT]:[SELLING PRICE]],4,FALSE)</f>
        <v>173</v>
      </c>
      <c r="K391" s="16">
        <f ca="1">VLOOKUP(Table3[[#This Row],[PRODUCT ID]],Table1[[PRODUCT]:[SELLING PRICE]],5,FALSE)</f>
        <v>187.37686155611459</v>
      </c>
      <c r="L391" s="16">
        <f ca="1">J391*Table3[[#This Row],[QUANTITY]]</f>
        <v>2595</v>
      </c>
      <c r="M391" s="16">
        <f ca="1">K391*Table3[[#This Row],[QUANTITY]]*(1-Table3[[#This Row],[DISCOUNT %]])</f>
        <v>2567.1538431851513</v>
      </c>
      <c r="N391" s="3">
        <f>DAY(Table3[[#This Row],[DATE]])</f>
        <v>25</v>
      </c>
      <c r="O391" s="3" t="str">
        <f>TEXT(Table3[[#This Row],[DATE]],"mmm")</f>
        <v>Jan</v>
      </c>
      <c r="P391" s="3">
        <f>YEAR(Table3[[#This Row],[DATE]])</f>
        <v>2022</v>
      </c>
    </row>
    <row r="392" spans="1:16" x14ac:dyDescent="0.3">
      <c r="A392" s="6">
        <v>44587</v>
      </c>
      <c r="B392" s="7" t="s">
        <v>1443</v>
      </c>
      <c r="C392" s="9">
        <f t="shared" ca="1" si="12"/>
        <v>12</v>
      </c>
      <c r="D392" s="9" t="s">
        <v>2116</v>
      </c>
      <c r="E392" s="9" t="s">
        <v>2116</v>
      </c>
      <c r="F392" s="10">
        <f t="shared" ca="1" si="13"/>
        <v>3.15279412768441E-2</v>
      </c>
      <c r="G392" s="3" t="str">
        <f>VLOOKUP(Table3[[#This Row],[PRODUCT ID]],Table1[[PRODUCT]:[SELLING PRICE]],1,FALSE)</f>
        <v>Product391</v>
      </c>
      <c r="H392" s="3" t="str">
        <f>VLOOKUP(Table3[[#This Row],[PRODUCT ID]],Table1[[PRODUCT]:[SELLING PRICE]],2,FALSE)</f>
        <v>Category2</v>
      </c>
      <c r="I392" s="3" t="str">
        <f>VLOOKUP(Table3[[#This Row],[PRODUCT ID]],Table1[[PRODUCT]:[SELLING PRICE]],3,FALSE)</f>
        <v>Ft</v>
      </c>
      <c r="J392" s="16">
        <f ca="1">VLOOKUP(Table3[[#This Row],[PRODUCT ID]],Table1[[PRODUCT]:[SELLING PRICE]],4,FALSE)</f>
        <v>101</v>
      </c>
      <c r="K392" s="16">
        <f ca="1">VLOOKUP(Table3[[#This Row],[PRODUCT ID]],Table1[[PRODUCT]:[SELLING PRICE]],5,FALSE)</f>
        <v>253.22940549251558</v>
      </c>
      <c r="L392" s="16">
        <f ca="1">J392*Table3[[#This Row],[QUANTITY]]</f>
        <v>1212</v>
      </c>
      <c r="M392" s="16">
        <f ca="1">K392*Table3[[#This Row],[QUANTITY]]*(1-Table3[[#This Row],[DISCOUNT %]])</f>
        <v>2942.947243998929</v>
      </c>
      <c r="N392" s="3">
        <f>DAY(Table3[[#This Row],[DATE]])</f>
        <v>26</v>
      </c>
      <c r="O392" s="3" t="str">
        <f>TEXT(Table3[[#This Row],[DATE]],"mmm")</f>
        <v>Jan</v>
      </c>
      <c r="P392" s="3">
        <f>YEAR(Table3[[#This Row],[DATE]])</f>
        <v>2022</v>
      </c>
    </row>
    <row r="393" spans="1:16" x14ac:dyDescent="0.3">
      <c r="A393" s="6">
        <v>44588</v>
      </c>
      <c r="B393" s="7" t="s">
        <v>1444</v>
      </c>
      <c r="C393" s="9">
        <f t="shared" ca="1" si="12"/>
        <v>8</v>
      </c>
      <c r="D393" s="9" t="s">
        <v>2116</v>
      </c>
      <c r="E393" s="9" t="s">
        <v>2116</v>
      </c>
      <c r="F393" s="10">
        <f t="shared" ca="1" si="13"/>
        <v>6.7120231823005624E-2</v>
      </c>
      <c r="G393" s="3" t="str">
        <f>VLOOKUP(Table3[[#This Row],[PRODUCT ID]],Table1[[PRODUCT]:[SELLING PRICE]],1,FALSE)</f>
        <v>Product392</v>
      </c>
      <c r="H393" s="3" t="str">
        <f>VLOOKUP(Table3[[#This Row],[PRODUCT ID]],Table1[[PRODUCT]:[SELLING PRICE]],2,FALSE)</f>
        <v>Category3</v>
      </c>
      <c r="I393" s="3" t="str">
        <f>VLOOKUP(Table3[[#This Row],[PRODUCT ID]],Table1[[PRODUCT]:[SELLING PRICE]],3,FALSE)</f>
        <v>Kg</v>
      </c>
      <c r="J393" s="16">
        <f ca="1">VLOOKUP(Table3[[#This Row],[PRODUCT ID]],Table1[[PRODUCT]:[SELLING PRICE]],4,FALSE)</f>
        <v>120</v>
      </c>
      <c r="K393" s="16">
        <f ca="1">VLOOKUP(Table3[[#This Row],[PRODUCT ID]],Table1[[PRODUCT]:[SELLING PRICE]],5,FALSE)</f>
        <v>248.74058356987129</v>
      </c>
      <c r="L393" s="16">
        <f ca="1">J393*Table3[[#This Row],[QUANTITY]]</f>
        <v>960</v>
      </c>
      <c r="M393" s="16">
        <f ca="1">K393*Table3[[#This Row],[QUANTITY]]*(1-Table3[[#This Row],[DISCOUNT %]])</f>
        <v>1856.3604634949745</v>
      </c>
      <c r="N393" s="3">
        <f>DAY(Table3[[#This Row],[DATE]])</f>
        <v>27</v>
      </c>
      <c r="O393" s="3" t="str">
        <f>TEXT(Table3[[#This Row],[DATE]],"mmm")</f>
        <v>Jan</v>
      </c>
      <c r="P393" s="3">
        <f>YEAR(Table3[[#This Row],[DATE]])</f>
        <v>2022</v>
      </c>
    </row>
    <row r="394" spans="1:16" x14ac:dyDescent="0.3">
      <c r="A394" s="6">
        <v>44589</v>
      </c>
      <c r="B394" s="7" t="s">
        <v>1445</v>
      </c>
      <c r="C394" s="9">
        <f t="shared" ca="1" si="12"/>
        <v>6</v>
      </c>
      <c r="D394" s="9" t="s">
        <v>2116</v>
      </c>
      <c r="E394" s="9" t="s">
        <v>2118</v>
      </c>
      <c r="F394" s="10">
        <f t="shared" ca="1" si="13"/>
        <v>4.1936869611076989E-2</v>
      </c>
      <c r="G394" s="3" t="str">
        <f>VLOOKUP(Table3[[#This Row],[PRODUCT ID]],Table1[[PRODUCT]:[SELLING PRICE]],1,FALSE)</f>
        <v>Product393</v>
      </c>
      <c r="H394" s="3" t="str">
        <f>VLOOKUP(Table3[[#This Row],[PRODUCT ID]],Table1[[PRODUCT]:[SELLING PRICE]],2,FALSE)</f>
        <v>Category4</v>
      </c>
      <c r="I394" s="3" t="str">
        <f>VLOOKUP(Table3[[#This Row],[PRODUCT ID]],Table1[[PRODUCT]:[SELLING PRICE]],3,FALSE)</f>
        <v>No</v>
      </c>
      <c r="J394" s="16">
        <f ca="1">VLOOKUP(Table3[[#This Row],[PRODUCT ID]],Table1[[PRODUCT]:[SELLING PRICE]],4,FALSE)</f>
        <v>236</v>
      </c>
      <c r="K394" s="16">
        <f ca="1">VLOOKUP(Table3[[#This Row],[PRODUCT ID]],Table1[[PRODUCT]:[SELLING PRICE]],5,FALSE)</f>
        <v>33.246795604837054</v>
      </c>
      <c r="L394" s="16">
        <f ca="1">J394*Table3[[#This Row],[QUANTITY]]</f>
        <v>1416</v>
      </c>
      <c r="M394" s="16">
        <f ca="1">K394*Table3[[#This Row],[QUANTITY]]*(1-Table3[[#This Row],[DISCOUNT %]])</f>
        <v>191.11517443542525</v>
      </c>
      <c r="N394" s="3">
        <f>DAY(Table3[[#This Row],[DATE]])</f>
        <v>28</v>
      </c>
      <c r="O394" s="3" t="str">
        <f>TEXT(Table3[[#This Row],[DATE]],"mmm")</f>
        <v>Jan</v>
      </c>
      <c r="P394" s="3">
        <f>YEAR(Table3[[#This Row],[DATE]])</f>
        <v>2022</v>
      </c>
    </row>
    <row r="395" spans="1:16" x14ac:dyDescent="0.3">
      <c r="A395" s="6">
        <v>44590</v>
      </c>
      <c r="B395" s="7" t="s">
        <v>1446</v>
      </c>
      <c r="C395" s="9">
        <f t="shared" ca="1" si="12"/>
        <v>8</v>
      </c>
      <c r="D395" s="9" t="s">
        <v>2115</v>
      </c>
      <c r="E395" s="9" t="s">
        <v>2116</v>
      </c>
      <c r="F395" s="10">
        <f t="shared" ca="1" si="13"/>
        <v>8.0769358858715945E-2</v>
      </c>
      <c r="G395" s="3" t="str">
        <f>VLOOKUP(Table3[[#This Row],[PRODUCT ID]],Table1[[PRODUCT]:[SELLING PRICE]],1,FALSE)</f>
        <v>Product394</v>
      </c>
      <c r="H395" s="3" t="str">
        <f>VLOOKUP(Table3[[#This Row],[PRODUCT ID]],Table1[[PRODUCT]:[SELLING PRICE]],2,FALSE)</f>
        <v>Category5</v>
      </c>
      <c r="I395" s="3" t="str">
        <f>VLOOKUP(Table3[[#This Row],[PRODUCT ID]],Table1[[PRODUCT]:[SELLING PRICE]],3,FALSE)</f>
        <v>No</v>
      </c>
      <c r="J395" s="16">
        <f ca="1">VLOOKUP(Table3[[#This Row],[PRODUCT ID]],Table1[[PRODUCT]:[SELLING PRICE]],4,FALSE)</f>
        <v>120</v>
      </c>
      <c r="K395" s="16">
        <f ca="1">VLOOKUP(Table3[[#This Row],[PRODUCT ID]],Table1[[PRODUCT]:[SELLING PRICE]],5,FALSE)</f>
        <v>280.29881725112119</v>
      </c>
      <c r="L395" s="16">
        <f ca="1">J395*Table3[[#This Row],[QUANTITY]]</f>
        <v>960</v>
      </c>
      <c r="M395" s="16">
        <f ca="1">K395*Table3[[#This Row],[QUANTITY]]*(1-Table3[[#This Row],[DISCOUNT %]])</f>
        <v>2061.274091943134</v>
      </c>
      <c r="N395" s="3">
        <f>DAY(Table3[[#This Row],[DATE]])</f>
        <v>29</v>
      </c>
      <c r="O395" s="3" t="str">
        <f>TEXT(Table3[[#This Row],[DATE]],"mmm")</f>
        <v>Jan</v>
      </c>
      <c r="P395" s="3">
        <f>YEAR(Table3[[#This Row],[DATE]])</f>
        <v>2022</v>
      </c>
    </row>
    <row r="396" spans="1:16" x14ac:dyDescent="0.3">
      <c r="A396" s="6">
        <v>44591</v>
      </c>
      <c r="B396" s="7" t="s">
        <v>1447</v>
      </c>
      <c r="C396" s="9">
        <f t="shared" ca="1" si="12"/>
        <v>3</v>
      </c>
      <c r="D396" s="9" t="s">
        <v>2117</v>
      </c>
      <c r="E396" s="9" t="s">
        <v>2116</v>
      </c>
      <c r="F396" s="10">
        <f t="shared" ca="1" si="13"/>
        <v>8.8071008828566055E-2</v>
      </c>
      <c r="G396" s="3" t="str">
        <f>VLOOKUP(Table3[[#This Row],[PRODUCT ID]],Table1[[PRODUCT]:[SELLING PRICE]],1,FALSE)</f>
        <v>Product395</v>
      </c>
      <c r="H396" s="3" t="str">
        <f>VLOOKUP(Table3[[#This Row],[PRODUCT ID]],Table1[[PRODUCT]:[SELLING PRICE]],2,FALSE)</f>
        <v>Category1</v>
      </c>
      <c r="I396" s="3" t="str">
        <f>VLOOKUP(Table3[[#This Row],[PRODUCT ID]],Table1[[PRODUCT]:[SELLING PRICE]],3,FALSE)</f>
        <v>Ft</v>
      </c>
      <c r="J396" s="16">
        <f ca="1">VLOOKUP(Table3[[#This Row],[PRODUCT ID]],Table1[[PRODUCT]:[SELLING PRICE]],4,FALSE)</f>
        <v>212</v>
      </c>
      <c r="K396" s="16">
        <f ca="1">VLOOKUP(Table3[[#This Row],[PRODUCT ID]],Table1[[PRODUCT]:[SELLING PRICE]],5,FALSE)</f>
        <v>29.639205383870031</v>
      </c>
      <c r="L396" s="16">
        <f ca="1">J396*Table3[[#This Row],[QUANTITY]]</f>
        <v>636</v>
      </c>
      <c r="M396" s="16">
        <f ca="1">K396*Table3[[#This Row],[QUANTITY]]*(1-Table3[[#This Row],[DISCOUNT %]])</f>
        <v>81.086551994506593</v>
      </c>
      <c r="N396" s="3">
        <f>DAY(Table3[[#This Row],[DATE]])</f>
        <v>30</v>
      </c>
      <c r="O396" s="3" t="str">
        <f>TEXT(Table3[[#This Row],[DATE]],"mmm")</f>
        <v>Jan</v>
      </c>
      <c r="P396" s="3">
        <f>YEAR(Table3[[#This Row],[DATE]])</f>
        <v>2022</v>
      </c>
    </row>
    <row r="397" spans="1:16" x14ac:dyDescent="0.3">
      <c r="A397" s="6">
        <v>44592</v>
      </c>
      <c r="B397" s="7" t="s">
        <v>1448</v>
      </c>
      <c r="C397" s="9">
        <f t="shared" ca="1" si="12"/>
        <v>1</v>
      </c>
      <c r="D397" s="9" t="s">
        <v>2117</v>
      </c>
      <c r="E397" s="9" t="s">
        <v>2116</v>
      </c>
      <c r="F397" s="10">
        <f t="shared" ca="1" si="13"/>
        <v>6.8704279947539582E-2</v>
      </c>
      <c r="G397" s="3" t="str">
        <f>VLOOKUP(Table3[[#This Row],[PRODUCT ID]],Table1[[PRODUCT]:[SELLING PRICE]],1,FALSE)</f>
        <v>Product396</v>
      </c>
      <c r="H397" s="3" t="str">
        <f>VLOOKUP(Table3[[#This Row],[PRODUCT ID]],Table1[[PRODUCT]:[SELLING PRICE]],2,FALSE)</f>
        <v>Category2</v>
      </c>
      <c r="I397" s="3" t="str">
        <f>VLOOKUP(Table3[[#This Row],[PRODUCT ID]],Table1[[PRODUCT]:[SELLING PRICE]],3,FALSE)</f>
        <v>No</v>
      </c>
      <c r="J397" s="16">
        <f ca="1">VLOOKUP(Table3[[#This Row],[PRODUCT ID]],Table1[[PRODUCT]:[SELLING PRICE]],4,FALSE)</f>
        <v>234</v>
      </c>
      <c r="K397" s="16">
        <f ca="1">VLOOKUP(Table3[[#This Row],[PRODUCT ID]],Table1[[PRODUCT]:[SELLING PRICE]],5,FALSE)</f>
        <v>57.352160412337994</v>
      </c>
      <c r="L397" s="16">
        <f ca="1">J397*Table3[[#This Row],[QUANTITY]]</f>
        <v>234</v>
      </c>
      <c r="M397" s="16">
        <f ca="1">K397*Table3[[#This Row],[QUANTITY]]*(1-Table3[[#This Row],[DISCOUNT %]])</f>
        <v>53.411821527772531</v>
      </c>
      <c r="N397" s="3">
        <f>DAY(Table3[[#This Row],[DATE]])</f>
        <v>31</v>
      </c>
      <c r="O397" s="3" t="str">
        <f>TEXT(Table3[[#This Row],[DATE]],"mmm")</f>
        <v>Jan</v>
      </c>
      <c r="P397" s="3">
        <f>YEAR(Table3[[#This Row],[DATE]])</f>
        <v>2022</v>
      </c>
    </row>
    <row r="398" spans="1:16" x14ac:dyDescent="0.3">
      <c r="A398" s="6">
        <v>44593</v>
      </c>
      <c r="B398" s="7" t="s">
        <v>1449</v>
      </c>
      <c r="C398" s="9">
        <f t="shared" ca="1" si="12"/>
        <v>7</v>
      </c>
      <c r="D398" s="9" t="s">
        <v>2116</v>
      </c>
      <c r="E398" s="9" t="s">
        <v>2116</v>
      </c>
      <c r="F398" s="10">
        <f t="shared" ca="1" si="13"/>
        <v>6.7230192158795818E-2</v>
      </c>
      <c r="G398" s="3" t="str">
        <f>VLOOKUP(Table3[[#This Row],[PRODUCT ID]],Table1[[PRODUCT]:[SELLING PRICE]],1,FALSE)</f>
        <v>Product397</v>
      </c>
      <c r="H398" s="3" t="str">
        <f>VLOOKUP(Table3[[#This Row],[PRODUCT ID]],Table1[[PRODUCT]:[SELLING PRICE]],2,FALSE)</f>
        <v>Category3</v>
      </c>
      <c r="I398" s="3" t="str">
        <f>VLOOKUP(Table3[[#This Row],[PRODUCT ID]],Table1[[PRODUCT]:[SELLING PRICE]],3,FALSE)</f>
        <v>Kg</v>
      </c>
      <c r="J398" s="16">
        <f ca="1">VLOOKUP(Table3[[#This Row],[PRODUCT ID]],Table1[[PRODUCT]:[SELLING PRICE]],4,FALSE)</f>
        <v>207</v>
      </c>
      <c r="K398" s="16">
        <f ca="1">VLOOKUP(Table3[[#This Row],[PRODUCT ID]],Table1[[PRODUCT]:[SELLING PRICE]],5,FALSE)</f>
        <v>87.703851652325781</v>
      </c>
      <c r="L398" s="16">
        <f ca="1">J398*Table3[[#This Row],[QUANTITY]]</f>
        <v>1449</v>
      </c>
      <c r="M398" s="16">
        <f ca="1">K398*Table3[[#This Row],[QUANTITY]]*(1-Table3[[#This Row],[DISCOUNT %]])</f>
        <v>572.6525339687139</v>
      </c>
      <c r="N398" s="3">
        <f>DAY(Table3[[#This Row],[DATE]])</f>
        <v>1</v>
      </c>
      <c r="O398" s="3" t="str">
        <f>TEXT(Table3[[#This Row],[DATE]],"mmm")</f>
        <v>Feb</v>
      </c>
      <c r="P398" s="3">
        <f>YEAR(Table3[[#This Row],[DATE]])</f>
        <v>2022</v>
      </c>
    </row>
    <row r="399" spans="1:16" x14ac:dyDescent="0.3">
      <c r="A399" s="6">
        <v>44594</v>
      </c>
      <c r="B399" s="7" t="s">
        <v>1450</v>
      </c>
      <c r="C399" s="9">
        <f t="shared" ca="1" si="12"/>
        <v>11</v>
      </c>
      <c r="D399" s="9" t="s">
        <v>2116</v>
      </c>
      <c r="E399" s="9" t="s">
        <v>2116</v>
      </c>
      <c r="F399" s="10">
        <f t="shared" ca="1" si="13"/>
        <v>3.0917392442025751E-2</v>
      </c>
      <c r="G399" s="3" t="str">
        <f>VLOOKUP(Table3[[#This Row],[PRODUCT ID]],Table1[[PRODUCT]:[SELLING PRICE]],1,FALSE)</f>
        <v>Product398</v>
      </c>
      <c r="H399" s="3" t="str">
        <f>VLOOKUP(Table3[[#This Row],[PRODUCT ID]],Table1[[PRODUCT]:[SELLING PRICE]],2,FALSE)</f>
        <v>Category4</v>
      </c>
      <c r="I399" s="3" t="str">
        <f>VLOOKUP(Table3[[#This Row],[PRODUCT ID]],Table1[[PRODUCT]:[SELLING PRICE]],3,FALSE)</f>
        <v>Kg</v>
      </c>
      <c r="J399" s="16">
        <f ca="1">VLOOKUP(Table3[[#This Row],[PRODUCT ID]],Table1[[PRODUCT]:[SELLING PRICE]],4,FALSE)</f>
        <v>243</v>
      </c>
      <c r="K399" s="16">
        <f ca="1">VLOOKUP(Table3[[#This Row],[PRODUCT ID]],Table1[[PRODUCT]:[SELLING PRICE]],5,FALSE)</f>
        <v>246.38442339224085</v>
      </c>
      <c r="L399" s="16">
        <f ca="1">J399*Table3[[#This Row],[QUANTITY]]</f>
        <v>2673</v>
      </c>
      <c r="M399" s="16">
        <f ca="1">K399*Table3[[#This Row],[QUANTITY]]*(1-Table3[[#This Row],[DISCOUNT %]])</f>
        <v>2626.435454308828</v>
      </c>
      <c r="N399" s="3">
        <f>DAY(Table3[[#This Row],[DATE]])</f>
        <v>2</v>
      </c>
      <c r="O399" s="3" t="str">
        <f>TEXT(Table3[[#This Row],[DATE]],"mmm")</f>
        <v>Feb</v>
      </c>
      <c r="P399" s="3">
        <f>YEAR(Table3[[#This Row],[DATE]])</f>
        <v>2022</v>
      </c>
    </row>
    <row r="400" spans="1:16" x14ac:dyDescent="0.3">
      <c r="A400" s="6">
        <v>44595</v>
      </c>
      <c r="B400" s="7" t="s">
        <v>1451</v>
      </c>
      <c r="C400" s="9">
        <f t="shared" ca="1" si="12"/>
        <v>15</v>
      </c>
      <c r="D400" s="9" t="s">
        <v>2116</v>
      </c>
      <c r="E400" s="9" t="s">
        <v>2118</v>
      </c>
      <c r="F400" s="10">
        <f t="shared" ca="1" si="13"/>
        <v>1.6915691591329219E-3</v>
      </c>
      <c r="G400" s="3" t="str">
        <f>VLOOKUP(Table3[[#This Row],[PRODUCT ID]],Table1[[PRODUCT]:[SELLING PRICE]],1,FALSE)</f>
        <v>Product399</v>
      </c>
      <c r="H400" s="3" t="str">
        <f>VLOOKUP(Table3[[#This Row],[PRODUCT ID]],Table1[[PRODUCT]:[SELLING PRICE]],2,FALSE)</f>
        <v>Category5</v>
      </c>
      <c r="I400" s="3" t="str">
        <f>VLOOKUP(Table3[[#This Row],[PRODUCT ID]],Table1[[PRODUCT]:[SELLING PRICE]],3,FALSE)</f>
        <v>Lt</v>
      </c>
      <c r="J400" s="16">
        <f ca="1">VLOOKUP(Table3[[#This Row],[PRODUCT ID]],Table1[[PRODUCT]:[SELLING PRICE]],4,FALSE)</f>
        <v>230</v>
      </c>
      <c r="K400" s="16">
        <f ca="1">VLOOKUP(Table3[[#This Row],[PRODUCT ID]],Table1[[PRODUCT]:[SELLING PRICE]],5,FALSE)</f>
        <v>122.8619044834503</v>
      </c>
      <c r="L400" s="16">
        <f ca="1">J400*Table3[[#This Row],[QUANTITY]]</f>
        <v>3450</v>
      </c>
      <c r="M400" s="16">
        <f ca="1">K400*Table3[[#This Row],[QUANTITY]]*(1-Table3[[#This Row],[DISCOUNT %]])</f>
        <v>1839.8111261249064</v>
      </c>
      <c r="N400" s="3">
        <f>DAY(Table3[[#This Row],[DATE]])</f>
        <v>3</v>
      </c>
      <c r="O400" s="3" t="str">
        <f>TEXT(Table3[[#This Row],[DATE]],"mmm")</f>
        <v>Feb</v>
      </c>
      <c r="P400" s="3">
        <f>YEAR(Table3[[#This Row],[DATE]])</f>
        <v>2022</v>
      </c>
    </row>
    <row r="401" spans="1:16" x14ac:dyDescent="0.3">
      <c r="A401" s="6">
        <v>44596</v>
      </c>
      <c r="B401" s="7" t="s">
        <v>1452</v>
      </c>
      <c r="C401" s="9">
        <f t="shared" ca="1" si="12"/>
        <v>11</v>
      </c>
      <c r="D401" s="9" t="s">
        <v>2116</v>
      </c>
      <c r="E401" s="9" t="s">
        <v>2118</v>
      </c>
      <c r="F401" s="10">
        <f t="shared" ca="1" si="13"/>
        <v>7.677946219495578E-2</v>
      </c>
      <c r="G401" s="3" t="str">
        <f>VLOOKUP(Table3[[#This Row],[PRODUCT ID]],Table1[[PRODUCT]:[SELLING PRICE]],1,FALSE)</f>
        <v>Product400</v>
      </c>
      <c r="H401" s="3" t="str">
        <f>VLOOKUP(Table3[[#This Row],[PRODUCT ID]],Table1[[PRODUCT]:[SELLING PRICE]],2,FALSE)</f>
        <v>Category1</v>
      </c>
      <c r="I401" s="3" t="str">
        <f>VLOOKUP(Table3[[#This Row],[PRODUCT ID]],Table1[[PRODUCT]:[SELLING PRICE]],3,FALSE)</f>
        <v>Kg</v>
      </c>
      <c r="J401" s="16">
        <f ca="1">VLOOKUP(Table3[[#This Row],[PRODUCT ID]],Table1[[PRODUCT]:[SELLING PRICE]],4,FALSE)</f>
        <v>95</v>
      </c>
      <c r="K401" s="16">
        <f ca="1">VLOOKUP(Table3[[#This Row],[PRODUCT ID]],Table1[[PRODUCT]:[SELLING PRICE]],5,FALSE)</f>
        <v>141.82301606675313</v>
      </c>
      <c r="L401" s="16">
        <f ca="1">J401*Table3[[#This Row],[QUANTITY]]</f>
        <v>1045</v>
      </c>
      <c r="M401" s="16">
        <f ca="1">K401*Table3[[#This Row],[QUANTITY]]*(1-Table3[[#This Row],[DISCOUNT %]])</f>
        <v>1440.2731328290936</v>
      </c>
      <c r="N401" s="3">
        <f>DAY(Table3[[#This Row],[DATE]])</f>
        <v>4</v>
      </c>
      <c r="O401" s="3" t="str">
        <f>TEXT(Table3[[#This Row],[DATE]],"mmm")</f>
        <v>Feb</v>
      </c>
      <c r="P401" s="3">
        <f>YEAR(Table3[[#This Row],[DATE]])</f>
        <v>2022</v>
      </c>
    </row>
    <row r="402" spans="1:16" x14ac:dyDescent="0.3">
      <c r="A402" s="6">
        <v>44597</v>
      </c>
      <c r="B402" s="7" t="s">
        <v>1453</v>
      </c>
      <c r="C402" s="9">
        <f t="shared" ca="1" si="12"/>
        <v>10</v>
      </c>
      <c r="D402" s="9" t="s">
        <v>2115</v>
      </c>
      <c r="E402" s="9" t="s">
        <v>2116</v>
      </c>
      <c r="F402" s="10">
        <f t="shared" ca="1" si="13"/>
        <v>8.5030981131299033E-2</v>
      </c>
      <c r="G402" s="3" t="str">
        <f>VLOOKUP(Table3[[#This Row],[PRODUCT ID]],Table1[[PRODUCT]:[SELLING PRICE]],1,FALSE)</f>
        <v>Product401</v>
      </c>
      <c r="H402" s="3" t="str">
        <f>VLOOKUP(Table3[[#This Row],[PRODUCT ID]],Table1[[PRODUCT]:[SELLING PRICE]],2,FALSE)</f>
        <v>Category2</v>
      </c>
      <c r="I402" s="3" t="str">
        <f>VLOOKUP(Table3[[#This Row],[PRODUCT ID]],Table1[[PRODUCT]:[SELLING PRICE]],3,FALSE)</f>
        <v>Lt</v>
      </c>
      <c r="J402" s="16">
        <f ca="1">VLOOKUP(Table3[[#This Row],[PRODUCT ID]],Table1[[PRODUCT]:[SELLING PRICE]],4,FALSE)</f>
        <v>106</v>
      </c>
      <c r="K402" s="16">
        <f ca="1">VLOOKUP(Table3[[#This Row],[PRODUCT ID]],Table1[[PRODUCT]:[SELLING PRICE]],5,FALSE)</f>
        <v>191.1159397953993</v>
      </c>
      <c r="L402" s="16">
        <f ca="1">J402*Table3[[#This Row],[QUANTITY]]</f>
        <v>1060</v>
      </c>
      <c r="M402" s="16">
        <f ca="1">K402*Table3[[#This Row],[QUANTITY]]*(1-Table3[[#This Row],[DISCOUNT %]])</f>
        <v>1748.6516392476622</v>
      </c>
      <c r="N402" s="3">
        <f>DAY(Table3[[#This Row],[DATE]])</f>
        <v>5</v>
      </c>
      <c r="O402" s="3" t="str">
        <f>TEXT(Table3[[#This Row],[DATE]],"mmm")</f>
        <v>Feb</v>
      </c>
      <c r="P402" s="3">
        <f>YEAR(Table3[[#This Row],[DATE]])</f>
        <v>2022</v>
      </c>
    </row>
    <row r="403" spans="1:16" x14ac:dyDescent="0.3">
      <c r="A403" s="6">
        <v>44598</v>
      </c>
      <c r="B403" s="7" t="s">
        <v>1454</v>
      </c>
      <c r="C403" s="9">
        <f t="shared" ca="1" si="12"/>
        <v>12</v>
      </c>
      <c r="D403" s="9" t="s">
        <v>2116</v>
      </c>
      <c r="E403" s="9" t="s">
        <v>2116</v>
      </c>
      <c r="F403" s="10">
        <f t="shared" ca="1" si="13"/>
        <v>1.3519417885699749E-2</v>
      </c>
      <c r="G403" s="3" t="str">
        <f>VLOOKUP(Table3[[#This Row],[PRODUCT ID]],Table1[[PRODUCT]:[SELLING PRICE]],1,FALSE)</f>
        <v>Product402</v>
      </c>
      <c r="H403" s="3" t="str">
        <f>VLOOKUP(Table3[[#This Row],[PRODUCT ID]],Table1[[PRODUCT]:[SELLING PRICE]],2,FALSE)</f>
        <v>Category3</v>
      </c>
      <c r="I403" s="3" t="str">
        <f>VLOOKUP(Table3[[#This Row],[PRODUCT ID]],Table1[[PRODUCT]:[SELLING PRICE]],3,FALSE)</f>
        <v>Ft</v>
      </c>
      <c r="J403" s="16">
        <f ca="1">VLOOKUP(Table3[[#This Row],[PRODUCT ID]],Table1[[PRODUCT]:[SELLING PRICE]],4,FALSE)</f>
        <v>240</v>
      </c>
      <c r="K403" s="16">
        <f ca="1">VLOOKUP(Table3[[#This Row],[PRODUCT ID]],Table1[[PRODUCT]:[SELLING PRICE]],5,FALSE)</f>
        <v>140.44296692122089</v>
      </c>
      <c r="L403" s="16">
        <f ca="1">J403*Table3[[#This Row],[QUANTITY]]</f>
        <v>2880</v>
      </c>
      <c r="M403" s="16">
        <f ca="1">K403*Table3[[#This Row],[QUANTITY]]*(1-Table3[[#This Row],[DISCOUNT %]])</f>
        <v>1662.5311171476646</v>
      </c>
      <c r="N403" s="3">
        <f>DAY(Table3[[#This Row],[DATE]])</f>
        <v>6</v>
      </c>
      <c r="O403" s="3" t="str">
        <f>TEXT(Table3[[#This Row],[DATE]],"mmm")</f>
        <v>Feb</v>
      </c>
      <c r="P403" s="3">
        <f>YEAR(Table3[[#This Row],[DATE]])</f>
        <v>2022</v>
      </c>
    </row>
    <row r="404" spans="1:16" x14ac:dyDescent="0.3">
      <c r="A404" s="6">
        <v>44599</v>
      </c>
      <c r="B404" s="7" t="s">
        <v>1455</v>
      </c>
      <c r="C404" s="9">
        <f t="shared" ca="1" si="12"/>
        <v>15</v>
      </c>
      <c r="D404" s="9" t="s">
        <v>2117</v>
      </c>
      <c r="E404" s="9" t="s">
        <v>2116</v>
      </c>
      <c r="F404" s="10">
        <f t="shared" ca="1" si="13"/>
        <v>6.0529402533666288E-2</v>
      </c>
      <c r="G404" s="3" t="str">
        <f>VLOOKUP(Table3[[#This Row],[PRODUCT ID]],Table1[[PRODUCT]:[SELLING PRICE]],1,FALSE)</f>
        <v>Product403</v>
      </c>
      <c r="H404" s="3" t="str">
        <f>VLOOKUP(Table3[[#This Row],[PRODUCT ID]],Table1[[PRODUCT]:[SELLING PRICE]],2,FALSE)</f>
        <v>Category4</v>
      </c>
      <c r="I404" s="3" t="str">
        <f>VLOOKUP(Table3[[#This Row],[PRODUCT ID]],Table1[[PRODUCT]:[SELLING PRICE]],3,FALSE)</f>
        <v>Kg</v>
      </c>
      <c r="J404" s="16">
        <f ca="1">VLOOKUP(Table3[[#This Row],[PRODUCT ID]],Table1[[PRODUCT]:[SELLING PRICE]],4,FALSE)</f>
        <v>157</v>
      </c>
      <c r="K404" s="16">
        <f ca="1">VLOOKUP(Table3[[#This Row],[PRODUCT ID]],Table1[[PRODUCT]:[SELLING PRICE]],5,FALSE)</f>
        <v>200.10057420479058</v>
      </c>
      <c r="L404" s="16">
        <f ca="1">J404*Table3[[#This Row],[QUANTITY]]</f>
        <v>2355</v>
      </c>
      <c r="M404" s="16">
        <f ca="1">K404*Table3[[#This Row],[QUANTITY]]*(1-Table3[[#This Row],[DISCOUNT %]])</f>
        <v>2819.8290900229658</v>
      </c>
      <c r="N404" s="3">
        <f>DAY(Table3[[#This Row],[DATE]])</f>
        <v>7</v>
      </c>
      <c r="O404" s="3" t="str">
        <f>TEXT(Table3[[#This Row],[DATE]],"mmm")</f>
        <v>Feb</v>
      </c>
      <c r="P404" s="3">
        <f>YEAR(Table3[[#This Row],[DATE]])</f>
        <v>2022</v>
      </c>
    </row>
    <row r="405" spans="1:16" x14ac:dyDescent="0.3">
      <c r="A405" s="6">
        <v>44600</v>
      </c>
      <c r="B405" s="7" t="s">
        <v>1456</v>
      </c>
      <c r="C405" s="9">
        <f t="shared" ca="1" si="12"/>
        <v>3</v>
      </c>
      <c r="D405" s="9" t="s">
        <v>2115</v>
      </c>
      <c r="E405" s="9" t="s">
        <v>2116</v>
      </c>
      <c r="F405" s="10">
        <f t="shared" ca="1" si="13"/>
        <v>1.5431575462401259E-2</v>
      </c>
      <c r="G405" s="3" t="str">
        <f>VLOOKUP(Table3[[#This Row],[PRODUCT ID]],Table1[[PRODUCT]:[SELLING PRICE]],1,FALSE)</f>
        <v>Product404</v>
      </c>
      <c r="H405" s="3" t="str">
        <f>VLOOKUP(Table3[[#This Row],[PRODUCT ID]],Table1[[PRODUCT]:[SELLING PRICE]],2,FALSE)</f>
        <v>Category5</v>
      </c>
      <c r="I405" s="3" t="str">
        <f>VLOOKUP(Table3[[#This Row],[PRODUCT ID]],Table1[[PRODUCT]:[SELLING PRICE]],3,FALSE)</f>
        <v>No</v>
      </c>
      <c r="J405" s="16">
        <f ca="1">VLOOKUP(Table3[[#This Row],[PRODUCT ID]],Table1[[PRODUCT]:[SELLING PRICE]],4,FALSE)</f>
        <v>246</v>
      </c>
      <c r="K405" s="16">
        <f ca="1">VLOOKUP(Table3[[#This Row],[PRODUCT ID]],Table1[[PRODUCT]:[SELLING PRICE]],5,FALSE)</f>
        <v>217.47417836473446</v>
      </c>
      <c r="L405" s="16">
        <f ca="1">J405*Table3[[#This Row],[QUANTITY]]</f>
        <v>738</v>
      </c>
      <c r="M405" s="16">
        <f ca="1">K405*Table3[[#This Row],[QUANTITY]]*(1-Table3[[#This Row],[DISCOUNT %]])</f>
        <v>642.35462751052603</v>
      </c>
      <c r="N405" s="3">
        <f>DAY(Table3[[#This Row],[DATE]])</f>
        <v>8</v>
      </c>
      <c r="O405" s="3" t="str">
        <f>TEXT(Table3[[#This Row],[DATE]],"mmm")</f>
        <v>Feb</v>
      </c>
      <c r="P405" s="3">
        <f>YEAR(Table3[[#This Row],[DATE]])</f>
        <v>2022</v>
      </c>
    </row>
    <row r="406" spans="1:16" x14ac:dyDescent="0.3">
      <c r="A406" s="6">
        <v>44601</v>
      </c>
      <c r="B406" s="7" t="s">
        <v>1457</v>
      </c>
      <c r="C406" s="9">
        <f t="shared" ca="1" si="12"/>
        <v>6</v>
      </c>
      <c r="D406" s="9" t="s">
        <v>2115</v>
      </c>
      <c r="E406" s="9" t="s">
        <v>2118</v>
      </c>
      <c r="F406" s="10">
        <f t="shared" ca="1" si="13"/>
        <v>5.0571276283502456E-2</v>
      </c>
      <c r="G406" s="3" t="str">
        <f>VLOOKUP(Table3[[#This Row],[PRODUCT ID]],Table1[[PRODUCT]:[SELLING PRICE]],1,FALSE)</f>
        <v>Product405</v>
      </c>
      <c r="H406" s="3" t="str">
        <f>VLOOKUP(Table3[[#This Row],[PRODUCT ID]],Table1[[PRODUCT]:[SELLING PRICE]],2,FALSE)</f>
        <v>Category1</v>
      </c>
      <c r="I406" s="3" t="str">
        <f>VLOOKUP(Table3[[#This Row],[PRODUCT ID]],Table1[[PRODUCT]:[SELLING PRICE]],3,FALSE)</f>
        <v>No</v>
      </c>
      <c r="J406" s="16">
        <f ca="1">VLOOKUP(Table3[[#This Row],[PRODUCT ID]],Table1[[PRODUCT]:[SELLING PRICE]],4,FALSE)</f>
        <v>228</v>
      </c>
      <c r="K406" s="16">
        <f ca="1">VLOOKUP(Table3[[#This Row],[PRODUCT ID]],Table1[[PRODUCT]:[SELLING PRICE]],5,FALSE)</f>
        <v>250.83106950049475</v>
      </c>
      <c r="L406" s="16">
        <f ca="1">J406*Table3[[#This Row],[QUANTITY]]</f>
        <v>1368</v>
      </c>
      <c r="M406" s="16">
        <f ca="1">K406*Table3[[#This Row],[QUANTITY]]*(1-Table3[[#This Row],[DISCOUNT %]])</f>
        <v>1428.877333105793</v>
      </c>
      <c r="N406" s="3">
        <f>DAY(Table3[[#This Row],[DATE]])</f>
        <v>9</v>
      </c>
      <c r="O406" s="3" t="str">
        <f>TEXT(Table3[[#This Row],[DATE]],"mmm")</f>
        <v>Feb</v>
      </c>
      <c r="P406" s="3">
        <f>YEAR(Table3[[#This Row],[DATE]])</f>
        <v>2022</v>
      </c>
    </row>
    <row r="407" spans="1:16" x14ac:dyDescent="0.3">
      <c r="A407" s="6">
        <v>44602</v>
      </c>
      <c r="B407" s="7" t="s">
        <v>1458</v>
      </c>
      <c r="C407" s="9">
        <f t="shared" ca="1" si="12"/>
        <v>14</v>
      </c>
      <c r="D407" s="9" t="s">
        <v>2115</v>
      </c>
      <c r="E407" s="9" t="s">
        <v>2116</v>
      </c>
      <c r="F407" s="10">
        <f t="shared" ca="1" si="13"/>
        <v>9.3629001670824483E-2</v>
      </c>
      <c r="G407" s="3" t="str">
        <f>VLOOKUP(Table3[[#This Row],[PRODUCT ID]],Table1[[PRODUCT]:[SELLING PRICE]],1,FALSE)</f>
        <v>Product406</v>
      </c>
      <c r="H407" s="3" t="str">
        <f>VLOOKUP(Table3[[#This Row],[PRODUCT ID]],Table1[[PRODUCT]:[SELLING PRICE]],2,FALSE)</f>
        <v>Category2</v>
      </c>
      <c r="I407" s="3" t="str">
        <f>VLOOKUP(Table3[[#This Row],[PRODUCT ID]],Table1[[PRODUCT]:[SELLING PRICE]],3,FALSE)</f>
        <v>Ft</v>
      </c>
      <c r="J407" s="16">
        <f ca="1">VLOOKUP(Table3[[#This Row],[PRODUCT ID]],Table1[[PRODUCT]:[SELLING PRICE]],4,FALSE)</f>
        <v>170</v>
      </c>
      <c r="K407" s="16">
        <f ca="1">VLOOKUP(Table3[[#This Row],[PRODUCT ID]],Table1[[PRODUCT]:[SELLING PRICE]],5,FALSE)</f>
        <v>122.79892894430616</v>
      </c>
      <c r="L407" s="16">
        <f ca="1">J407*Table3[[#This Row],[QUANTITY]]</f>
        <v>2380</v>
      </c>
      <c r="M407" s="16">
        <f ca="1">K407*Table3[[#This Row],[QUANTITY]]*(1-Table3[[#This Row],[DISCOUNT %]])</f>
        <v>1558.2194294940598</v>
      </c>
      <c r="N407" s="3">
        <f>DAY(Table3[[#This Row],[DATE]])</f>
        <v>10</v>
      </c>
      <c r="O407" s="3" t="str">
        <f>TEXT(Table3[[#This Row],[DATE]],"mmm")</f>
        <v>Feb</v>
      </c>
      <c r="P407" s="3">
        <f>YEAR(Table3[[#This Row],[DATE]])</f>
        <v>2022</v>
      </c>
    </row>
    <row r="408" spans="1:16" x14ac:dyDescent="0.3">
      <c r="A408" s="6">
        <v>44603</v>
      </c>
      <c r="B408" s="7" t="s">
        <v>1459</v>
      </c>
      <c r="C408" s="9">
        <f t="shared" ca="1" si="12"/>
        <v>4</v>
      </c>
      <c r="D408" s="9" t="s">
        <v>2116</v>
      </c>
      <c r="E408" s="9" t="s">
        <v>2116</v>
      </c>
      <c r="F408" s="10">
        <f t="shared" ca="1" si="13"/>
        <v>5.9379058062925788E-2</v>
      </c>
      <c r="G408" s="3" t="str">
        <f>VLOOKUP(Table3[[#This Row],[PRODUCT ID]],Table1[[PRODUCT]:[SELLING PRICE]],1,FALSE)</f>
        <v>Product407</v>
      </c>
      <c r="H408" s="3" t="str">
        <f>VLOOKUP(Table3[[#This Row],[PRODUCT ID]],Table1[[PRODUCT]:[SELLING PRICE]],2,FALSE)</f>
        <v>Category3</v>
      </c>
      <c r="I408" s="3" t="str">
        <f>VLOOKUP(Table3[[#This Row],[PRODUCT ID]],Table1[[PRODUCT]:[SELLING PRICE]],3,FALSE)</f>
        <v>No</v>
      </c>
      <c r="J408" s="16">
        <f ca="1">VLOOKUP(Table3[[#This Row],[PRODUCT ID]],Table1[[PRODUCT]:[SELLING PRICE]],4,FALSE)</f>
        <v>83</v>
      </c>
      <c r="K408" s="16">
        <f ca="1">VLOOKUP(Table3[[#This Row],[PRODUCT ID]],Table1[[PRODUCT]:[SELLING PRICE]],5,FALSE)</f>
        <v>169.67231541152734</v>
      </c>
      <c r="L408" s="16">
        <f ca="1">J408*Table3[[#This Row],[QUANTITY]]</f>
        <v>332</v>
      </c>
      <c r="M408" s="16">
        <f ca="1">K408*Table3[[#This Row],[QUANTITY]]*(1-Table3[[#This Row],[DISCOUNT %]])</f>
        <v>638.3893325721408</v>
      </c>
      <c r="N408" s="3">
        <f>DAY(Table3[[#This Row],[DATE]])</f>
        <v>11</v>
      </c>
      <c r="O408" s="3" t="str">
        <f>TEXT(Table3[[#This Row],[DATE]],"mmm")</f>
        <v>Feb</v>
      </c>
      <c r="P408" s="3">
        <f>YEAR(Table3[[#This Row],[DATE]])</f>
        <v>2022</v>
      </c>
    </row>
    <row r="409" spans="1:16" x14ac:dyDescent="0.3">
      <c r="A409" s="6">
        <v>44604</v>
      </c>
      <c r="B409" s="7" t="s">
        <v>1460</v>
      </c>
      <c r="C409" s="9">
        <f t="shared" ca="1" si="12"/>
        <v>13</v>
      </c>
      <c r="D409" s="9" t="s">
        <v>2116</v>
      </c>
      <c r="E409" s="9" t="s">
        <v>2116</v>
      </c>
      <c r="F409" s="10">
        <f t="shared" ca="1" si="13"/>
        <v>5.4668632797882304E-2</v>
      </c>
      <c r="G409" s="3" t="str">
        <f>VLOOKUP(Table3[[#This Row],[PRODUCT ID]],Table1[[PRODUCT]:[SELLING PRICE]],1,FALSE)</f>
        <v>Product408</v>
      </c>
      <c r="H409" s="3" t="str">
        <f>VLOOKUP(Table3[[#This Row],[PRODUCT ID]],Table1[[PRODUCT]:[SELLING PRICE]],2,FALSE)</f>
        <v>Category4</v>
      </c>
      <c r="I409" s="3" t="str">
        <f>VLOOKUP(Table3[[#This Row],[PRODUCT ID]],Table1[[PRODUCT]:[SELLING PRICE]],3,FALSE)</f>
        <v>Kg</v>
      </c>
      <c r="J409" s="16">
        <f ca="1">VLOOKUP(Table3[[#This Row],[PRODUCT ID]],Table1[[PRODUCT]:[SELLING PRICE]],4,FALSE)</f>
        <v>200</v>
      </c>
      <c r="K409" s="16">
        <f ca="1">VLOOKUP(Table3[[#This Row],[PRODUCT ID]],Table1[[PRODUCT]:[SELLING PRICE]],5,FALSE)</f>
        <v>173.41066308413312</v>
      </c>
      <c r="L409" s="16">
        <f ca="1">J409*Table3[[#This Row],[QUANTITY]]</f>
        <v>2600</v>
      </c>
      <c r="M409" s="16">
        <f ca="1">K409*Table3[[#This Row],[QUANTITY]]*(1-Table3[[#This Row],[DISCOUNT %]])</f>
        <v>2131.0970098697421</v>
      </c>
      <c r="N409" s="3">
        <f>DAY(Table3[[#This Row],[DATE]])</f>
        <v>12</v>
      </c>
      <c r="O409" s="3" t="str">
        <f>TEXT(Table3[[#This Row],[DATE]],"mmm")</f>
        <v>Feb</v>
      </c>
      <c r="P409" s="3">
        <f>YEAR(Table3[[#This Row],[DATE]])</f>
        <v>2022</v>
      </c>
    </row>
    <row r="410" spans="1:16" x14ac:dyDescent="0.3">
      <c r="A410" s="6">
        <v>44605</v>
      </c>
      <c r="B410" s="7" t="s">
        <v>1461</v>
      </c>
      <c r="C410" s="9">
        <f t="shared" ca="1" si="12"/>
        <v>15</v>
      </c>
      <c r="D410" s="9" t="s">
        <v>2116</v>
      </c>
      <c r="E410" s="9" t="s">
        <v>2116</v>
      </c>
      <c r="F410" s="10">
        <f t="shared" ca="1" si="13"/>
        <v>4.661131004892978E-2</v>
      </c>
      <c r="G410" s="3" t="str">
        <f>VLOOKUP(Table3[[#This Row],[PRODUCT ID]],Table1[[PRODUCT]:[SELLING PRICE]],1,FALSE)</f>
        <v>Product409</v>
      </c>
      <c r="H410" s="3" t="str">
        <f>VLOOKUP(Table3[[#This Row],[PRODUCT ID]],Table1[[PRODUCT]:[SELLING PRICE]],2,FALSE)</f>
        <v>Category1</v>
      </c>
      <c r="I410" s="3" t="str">
        <f>VLOOKUP(Table3[[#This Row],[PRODUCT ID]],Table1[[PRODUCT]:[SELLING PRICE]],3,FALSE)</f>
        <v>Kg</v>
      </c>
      <c r="J410" s="16">
        <f ca="1">VLOOKUP(Table3[[#This Row],[PRODUCT ID]],Table1[[PRODUCT]:[SELLING PRICE]],4,FALSE)</f>
        <v>154</v>
      </c>
      <c r="K410" s="16">
        <f ca="1">VLOOKUP(Table3[[#This Row],[PRODUCT ID]],Table1[[PRODUCT]:[SELLING PRICE]],5,FALSE)</f>
        <v>29.890297111103628</v>
      </c>
      <c r="L410" s="16">
        <f ca="1">J410*Table3[[#This Row],[QUANTITY]]</f>
        <v>2310</v>
      </c>
      <c r="M410" s="16">
        <f ca="1">K410*Table3[[#This Row],[QUANTITY]]*(1-Table3[[#This Row],[DISCOUNT %]])</f>
        <v>427.45606807505021</v>
      </c>
      <c r="N410" s="3">
        <f>DAY(Table3[[#This Row],[DATE]])</f>
        <v>13</v>
      </c>
      <c r="O410" s="3" t="str">
        <f>TEXT(Table3[[#This Row],[DATE]],"mmm")</f>
        <v>Feb</v>
      </c>
      <c r="P410" s="3">
        <f>YEAR(Table3[[#This Row],[DATE]])</f>
        <v>2022</v>
      </c>
    </row>
    <row r="411" spans="1:16" x14ac:dyDescent="0.3">
      <c r="A411" s="6">
        <v>44606</v>
      </c>
      <c r="B411" s="7" t="s">
        <v>1462</v>
      </c>
      <c r="C411" s="9">
        <f t="shared" ca="1" si="12"/>
        <v>1</v>
      </c>
      <c r="D411" s="9" t="s">
        <v>2115</v>
      </c>
      <c r="E411" s="9" t="s">
        <v>2116</v>
      </c>
      <c r="F411" s="10">
        <f t="shared" ca="1" si="13"/>
        <v>5.1915493391173198E-2</v>
      </c>
      <c r="G411" s="3" t="str">
        <f>VLOOKUP(Table3[[#This Row],[PRODUCT ID]],Table1[[PRODUCT]:[SELLING PRICE]],1,FALSE)</f>
        <v>Product410</v>
      </c>
      <c r="H411" s="3" t="str">
        <f>VLOOKUP(Table3[[#This Row],[PRODUCT ID]],Table1[[PRODUCT]:[SELLING PRICE]],2,FALSE)</f>
        <v>Category2</v>
      </c>
      <c r="I411" s="3" t="str">
        <f>VLOOKUP(Table3[[#This Row],[PRODUCT ID]],Table1[[PRODUCT]:[SELLING PRICE]],3,FALSE)</f>
        <v>Lt</v>
      </c>
      <c r="J411" s="16">
        <f ca="1">VLOOKUP(Table3[[#This Row],[PRODUCT ID]],Table1[[PRODUCT]:[SELLING PRICE]],4,FALSE)</f>
        <v>216</v>
      </c>
      <c r="K411" s="16">
        <f ca="1">VLOOKUP(Table3[[#This Row],[PRODUCT ID]],Table1[[PRODUCT]:[SELLING PRICE]],5,FALSE)</f>
        <v>196.10322018984581</v>
      </c>
      <c r="L411" s="16">
        <f ca="1">J411*Table3[[#This Row],[QUANTITY]]</f>
        <v>216</v>
      </c>
      <c r="M411" s="16">
        <f ca="1">K411*Table3[[#This Row],[QUANTITY]]*(1-Table3[[#This Row],[DISCOUNT %]])</f>
        <v>185.92242475809209</v>
      </c>
      <c r="N411" s="3">
        <f>DAY(Table3[[#This Row],[DATE]])</f>
        <v>14</v>
      </c>
      <c r="O411" s="3" t="str">
        <f>TEXT(Table3[[#This Row],[DATE]],"mmm")</f>
        <v>Feb</v>
      </c>
      <c r="P411" s="3">
        <f>YEAR(Table3[[#This Row],[DATE]])</f>
        <v>2022</v>
      </c>
    </row>
    <row r="412" spans="1:16" x14ac:dyDescent="0.3">
      <c r="A412" s="6">
        <v>44607</v>
      </c>
      <c r="B412" s="7" t="s">
        <v>1463</v>
      </c>
      <c r="C412" s="9">
        <f t="shared" ca="1" si="12"/>
        <v>7</v>
      </c>
      <c r="D412" s="9" t="s">
        <v>2117</v>
      </c>
      <c r="E412" s="9" t="s">
        <v>2118</v>
      </c>
      <c r="F412" s="10">
        <f t="shared" ca="1" si="13"/>
        <v>4.6915976787741181E-3</v>
      </c>
      <c r="G412" s="3" t="str">
        <f>VLOOKUP(Table3[[#This Row],[PRODUCT ID]],Table1[[PRODUCT]:[SELLING PRICE]],1,FALSE)</f>
        <v>Product411</v>
      </c>
      <c r="H412" s="3" t="str">
        <f>VLOOKUP(Table3[[#This Row],[PRODUCT ID]],Table1[[PRODUCT]:[SELLING PRICE]],2,FALSE)</f>
        <v>Category3</v>
      </c>
      <c r="I412" s="3" t="str">
        <f>VLOOKUP(Table3[[#This Row],[PRODUCT ID]],Table1[[PRODUCT]:[SELLING PRICE]],3,FALSE)</f>
        <v>Kg</v>
      </c>
      <c r="J412" s="16">
        <f ca="1">VLOOKUP(Table3[[#This Row],[PRODUCT ID]],Table1[[PRODUCT]:[SELLING PRICE]],4,FALSE)</f>
        <v>138</v>
      </c>
      <c r="K412" s="16">
        <f ca="1">VLOOKUP(Table3[[#This Row],[PRODUCT ID]],Table1[[PRODUCT]:[SELLING PRICE]],5,FALSE)</f>
        <v>104.44248645054674</v>
      </c>
      <c r="L412" s="16">
        <f ca="1">J412*Table3[[#This Row],[QUANTITY]]</f>
        <v>966</v>
      </c>
      <c r="M412" s="16">
        <f ca="1">K412*Table3[[#This Row],[QUANTITY]]*(1-Table3[[#This Row],[DISCOUNT %]])</f>
        <v>727.6673902648497</v>
      </c>
      <c r="N412" s="3">
        <f>DAY(Table3[[#This Row],[DATE]])</f>
        <v>15</v>
      </c>
      <c r="O412" s="3" t="str">
        <f>TEXT(Table3[[#This Row],[DATE]],"mmm")</f>
        <v>Feb</v>
      </c>
      <c r="P412" s="3">
        <f>YEAR(Table3[[#This Row],[DATE]])</f>
        <v>2022</v>
      </c>
    </row>
    <row r="413" spans="1:16" x14ac:dyDescent="0.3">
      <c r="A413" s="6">
        <v>44608</v>
      </c>
      <c r="B413" s="7" t="s">
        <v>1464</v>
      </c>
      <c r="C413" s="9">
        <f t="shared" ca="1" si="12"/>
        <v>3</v>
      </c>
      <c r="D413" s="9" t="s">
        <v>2117</v>
      </c>
      <c r="E413" s="9" t="s">
        <v>2118</v>
      </c>
      <c r="F413" s="10">
        <f t="shared" ca="1" si="13"/>
        <v>1.0895262713930266E-4</v>
      </c>
      <c r="G413" s="3" t="str">
        <f>VLOOKUP(Table3[[#This Row],[PRODUCT ID]],Table1[[PRODUCT]:[SELLING PRICE]],1,FALSE)</f>
        <v>Product412</v>
      </c>
      <c r="H413" s="3" t="str">
        <f>VLOOKUP(Table3[[#This Row],[PRODUCT ID]],Table1[[PRODUCT]:[SELLING PRICE]],2,FALSE)</f>
        <v>Category4</v>
      </c>
      <c r="I413" s="3" t="str">
        <f>VLOOKUP(Table3[[#This Row],[PRODUCT ID]],Table1[[PRODUCT]:[SELLING PRICE]],3,FALSE)</f>
        <v>Lt</v>
      </c>
      <c r="J413" s="16">
        <f ca="1">VLOOKUP(Table3[[#This Row],[PRODUCT ID]],Table1[[PRODUCT]:[SELLING PRICE]],4,FALSE)</f>
        <v>166</v>
      </c>
      <c r="K413" s="16">
        <f ca="1">VLOOKUP(Table3[[#This Row],[PRODUCT ID]],Table1[[PRODUCT]:[SELLING PRICE]],5,FALSE)</f>
        <v>205.254123840451</v>
      </c>
      <c r="L413" s="16">
        <f ca="1">J413*Table3[[#This Row],[QUANTITY]]</f>
        <v>498</v>
      </c>
      <c r="M413" s="16">
        <f ca="1">K413*Table3[[#This Row],[QUANTITY]]*(1-Table3[[#This Row],[DISCOUNT %]])</f>
        <v>615.69528259328217</v>
      </c>
      <c r="N413" s="3">
        <f>DAY(Table3[[#This Row],[DATE]])</f>
        <v>16</v>
      </c>
      <c r="O413" s="3" t="str">
        <f>TEXT(Table3[[#This Row],[DATE]],"mmm")</f>
        <v>Feb</v>
      </c>
      <c r="P413" s="3">
        <f>YEAR(Table3[[#This Row],[DATE]])</f>
        <v>2022</v>
      </c>
    </row>
    <row r="414" spans="1:16" x14ac:dyDescent="0.3">
      <c r="A414" s="6">
        <v>44609</v>
      </c>
      <c r="B414" s="7" t="s">
        <v>1465</v>
      </c>
      <c r="C414" s="9">
        <f t="shared" ca="1" si="12"/>
        <v>6</v>
      </c>
      <c r="D414" s="9" t="s">
        <v>2116</v>
      </c>
      <c r="E414" s="9" t="s">
        <v>2116</v>
      </c>
      <c r="F414" s="10">
        <f t="shared" ca="1" si="13"/>
        <v>4.6194649548217996E-2</v>
      </c>
      <c r="G414" s="3" t="str">
        <f>VLOOKUP(Table3[[#This Row],[PRODUCT ID]],Table1[[PRODUCT]:[SELLING PRICE]],1,FALSE)</f>
        <v>Product413</v>
      </c>
      <c r="H414" s="3" t="str">
        <f>VLOOKUP(Table3[[#This Row],[PRODUCT ID]],Table1[[PRODUCT]:[SELLING PRICE]],2,FALSE)</f>
        <v>Category5</v>
      </c>
      <c r="I414" s="3" t="str">
        <f>VLOOKUP(Table3[[#This Row],[PRODUCT ID]],Table1[[PRODUCT]:[SELLING PRICE]],3,FALSE)</f>
        <v>Ft</v>
      </c>
      <c r="J414" s="16">
        <f ca="1">VLOOKUP(Table3[[#This Row],[PRODUCT ID]],Table1[[PRODUCT]:[SELLING PRICE]],4,FALSE)</f>
        <v>229</v>
      </c>
      <c r="K414" s="16">
        <f ca="1">VLOOKUP(Table3[[#This Row],[PRODUCT ID]],Table1[[PRODUCT]:[SELLING PRICE]],5,FALSE)</f>
        <v>138.90123542340532</v>
      </c>
      <c r="L414" s="16">
        <f ca="1">J414*Table3[[#This Row],[QUANTITY]]</f>
        <v>1374</v>
      </c>
      <c r="M414" s="16">
        <f ca="1">K414*Table3[[#This Row],[QUANTITY]]*(1-Table3[[#This Row],[DISCOUNT %]])</f>
        <v>794.90844918723963</v>
      </c>
      <c r="N414" s="3">
        <f>DAY(Table3[[#This Row],[DATE]])</f>
        <v>17</v>
      </c>
      <c r="O414" s="3" t="str">
        <f>TEXT(Table3[[#This Row],[DATE]],"mmm")</f>
        <v>Feb</v>
      </c>
      <c r="P414" s="3">
        <f>YEAR(Table3[[#This Row],[DATE]])</f>
        <v>2022</v>
      </c>
    </row>
    <row r="415" spans="1:16" x14ac:dyDescent="0.3">
      <c r="A415" s="6">
        <v>44610</v>
      </c>
      <c r="B415" s="7" t="s">
        <v>1466</v>
      </c>
      <c r="C415" s="9">
        <f t="shared" ca="1" si="12"/>
        <v>3</v>
      </c>
      <c r="D415" s="9" t="s">
        <v>2116</v>
      </c>
      <c r="E415" s="9" t="s">
        <v>2116</v>
      </c>
      <c r="F415" s="10">
        <f t="shared" ca="1" si="13"/>
        <v>7.3329797861291304E-2</v>
      </c>
      <c r="G415" s="3" t="str">
        <f>VLOOKUP(Table3[[#This Row],[PRODUCT ID]],Table1[[PRODUCT]:[SELLING PRICE]],1,FALSE)</f>
        <v>Product414</v>
      </c>
      <c r="H415" s="3" t="str">
        <f>VLOOKUP(Table3[[#This Row],[PRODUCT ID]],Table1[[PRODUCT]:[SELLING PRICE]],2,FALSE)</f>
        <v>Category1</v>
      </c>
      <c r="I415" s="3" t="str">
        <f>VLOOKUP(Table3[[#This Row],[PRODUCT ID]],Table1[[PRODUCT]:[SELLING PRICE]],3,FALSE)</f>
        <v>Kg</v>
      </c>
      <c r="J415" s="16">
        <f ca="1">VLOOKUP(Table3[[#This Row],[PRODUCT ID]],Table1[[PRODUCT]:[SELLING PRICE]],4,FALSE)</f>
        <v>144</v>
      </c>
      <c r="K415" s="16">
        <f ca="1">VLOOKUP(Table3[[#This Row],[PRODUCT ID]],Table1[[PRODUCT]:[SELLING PRICE]],5,FALSE)</f>
        <v>29.695441773124283</v>
      </c>
      <c r="L415" s="16">
        <f ca="1">J415*Table3[[#This Row],[QUANTITY]]</f>
        <v>432</v>
      </c>
      <c r="M415" s="16">
        <f ca="1">K415*Table3[[#This Row],[QUANTITY]]*(1-Table3[[#This Row],[DISCOUNT %]])</f>
        <v>82.553643091497989</v>
      </c>
      <c r="N415" s="3">
        <f>DAY(Table3[[#This Row],[DATE]])</f>
        <v>18</v>
      </c>
      <c r="O415" s="3" t="str">
        <f>TEXT(Table3[[#This Row],[DATE]],"mmm")</f>
        <v>Feb</v>
      </c>
      <c r="P415" s="3">
        <f>YEAR(Table3[[#This Row],[DATE]])</f>
        <v>2022</v>
      </c>
    </row>
    <row r="416" spans="1:16" x14ac:dyDescent="0.3">
      <c r="A416" s="6">
        <v>44611</v>
      </c>
      <c r="B416" s="7" t="s">
        <v>1467</v>
      </c>
      <c r="C416" s="9">
        <f t="shared" ca="1" si="12"/>
        <v>8</v>
      </c>
      <c r="D416" s="9" t="s">
        <v>2116</v>
      </c>
      <c r="E416" s="9" t="s">
        <v>2116</v>
      </c>
      <c r="F416" s="10">
        <f t="shared" ca="1" si="13"/>
        <v>2.9645277781045132E-2</v>
      </c>
      <c r="G416" s="3" t="str">
        <f>VLOOKUP(Table3[[#This Row],[PRODUCT ID]],Table1[[PRODUCT]:[SELLING PRICE]],1,FALSE)</f>
        <v>Product415</v>
      </c>
      <c r="H416" s="3" t="str">
        <f>VLOOKUP(Table3[[#This Row],[PRODUCT ID]],Table1[[PRODUCT]:[SELLING PRICE]],2,FALSE)</f>
        <v>Category2</v>
      </c>
      <c r="I416" s="3" t="str">
        <f>VLOOKUP(Table3[[#This Row],[PRODUCT ID]],Table1[[PRODUCT]:[SELLING PRICE]],3,FALSE)</f>
        <v>No</v>
      </c>
      <c r="J416" s="16">
        <f ca="1">VLOOKUP(Table3[[#This Row],[PRODUCT ID]],Table1[[PRODUCT]:[SELLING PRICE]],4,FALSE)</f>
        <v>147</v>
      </c>
      <c r="K416" s="16">
        <f ca="1">VLOOKUP(Table3[[#This Row],[PRODUCT ID]],Table1[[PRODUCT]:[SELLING PRICE]],5,FALSE)</f>
        <v>107.4666107565656</v>
      </c>
      <c r="L416" s="16">
        <f ca="1">J416*Table3[[#This Row],[QUANTITY]]</f>
        <v>1176</v>
      </c>
      <c r="M416" s="16">
        <f ca="1">K416*Table3[[#This Row],[QUANTITY]]*(1-Table3[[#This Row],[DISCOUNT %]])</f>
        <v>834.24586582799816</v>
      </c>
      <c r="N416" s="3">
        <f>DAY(Table3[[#This Row],[DATE]])</f>
        <v>19</v>
      </c>
      <c r="O416" s="3" t="str">
        <f>TEXT(Table3[[#This Row],[DATE]],"mmm")</f>
        <v>Feb</v>
      </c>
      <c r="P416" s="3">
        <f>YEAR(Table3[[#This Row],[DATE]])</f>
        <v>2022</v>
      </c>
    </row>
    <row r="417" spans="1:16" x14ac:dyDescent="0.3">
      <c r="A417" s="6">
        <v>44612</v>
      </c>
      <c r="B417" s="7" t="s">
        <v>1468</v>
      </c>
      <c r="C417" s="9">
        <f t="shared" ca="1" si="12"/>
        <v>2</v>
      </c>
      <c r="D417" s="9" t="s">
        <v>2116</v>
      </c>
      <c r="E417" s="9" t="s">
        <v>2116</v>
      </c>
      <c r="F417" s="10">
        <f t="shared" ca="1" si="13"/>
        <v>1.9924356580641536E-2</v>
      </c>
      <c r="G417" s="3" t="str">
        <f>VLOOKUP(Table3[[#This Row],[PRODUCT ID]],Table1[[PRODUCT]:[SELLING PRICE]],1,FALSE)</f>
        <v>Product416</v>
      </c>
      <c r="H417" s="3" t="str">
        <f>VLOOKUP(Table3[[#This Row],[PRODUCT ID]],Table1[[PRODUCT]:[SELLING PRICE]],2,FALSE)</f>
        <v>Category3</v>
      </c>
      <c r="I417" s="3" t="str">
        <f>VLOOKUP(Table3[[#This Row],[PRODUCT ID]],Table1[[PRODUCT]:[SELLING PRICE]],3,FALSE)</f>
        <v>No</v>
      </c>
      <c r="J417" s="16">
        <f ca="1">VLOOKUP(Table3[[#This Row],[PRODUCT ID]],Table1[[PRODUCT]:[SELLING PRICE]],4,FALSE)</f>
        <v>67</v>
      </c>
      <c r="K417" s="16">
        <f ca="1">VLOOKUP(Table3[[#This Row],[PRODUCT ID]],Table1[[PRODUCT]:[SELLING PRICE]],5,FALSE)</f>
        <v>25.886327328948482</v>
      </c>
      <c r="L417" s="16">
        <f ca="1">J417*Table3[[#This Row],[QUANTITY]]</f>
        <v>134</v>
      </c>
      <c r="M417" s="16">
        <f ca="1">K417*Table3[[#This Row],[QUANTITY]]*(1-Table3[[#This Row],[DISCOUNT %]])</f>
        <v>50.741117825366615</v>
      </c>
      <c r="N417" s="3">
        <f>DAY(Table3[[#This Row],[DATE]])</f>
        <v>20</v>
      </c>
      <c r="O417" s="3" t="str">
        <f>TEXT(Table3[[#This Row],[DATE]],"mmm")</f>
        <v>Feb</v>
      </c>
      <c r="P417" s="3">
        <f>YEAR(Table3[[#This Row],[DATE]])</f>
        <v>2022</v>
      </c>
    </row>
    <row r="418" spans="1:16" x14ac:dyDescent="0.3">
      <c r="A418" s="6">
        <v>44613</v>
      </c>
      <c r="B418" s="7" t="s">
        <v>1469</v>
      </c>
      <c r="C418" s="9">
        <f t="shared" ca="1" si="12"/>
        <v>8</v>
      </c>
      <c r="D418" s="9" t="s">
        <v>2115</v>
      </c>
      <c r="E418" s="9" t="s">
        <v>2118</v>
      </c>
      <c r="F418" s="10">
        <f t="shared" ca="1" si="13"/>
        <v>8.9249876826370297E-2</v>
      </c>
      <c r="G418" s="3" t="str">
        <f>VLOOKUP(Table3[[#This Row],[PRODUCT ID]],Table1[[PRODUCT]:[SELLING PRICE]],1,FALSE)</f>
        <v>Product417</v>
      </c>
      <c r="H418" s="3" t="str">
        <f>VLOOKUP(Table3[[#This Row],[PRODUCT ID]],Table1[[PRODUCT]:[SELLING PRICE]],2,FALSE)</f>
        <v>Category4</v>
      </c>
      <c r="I418" s="3" t="str">
        <f>VLOOKUP(Table3[[#This Row],[PRODUCT ID]],Table1[[PRODUCT]:[SELLING PRICE]],3,FALSE)</f>
        <v>Ft</v>
      </c>
      <c r="J418" s="16">
        <f ca="1">VLOOKUP(Table3[[#This Row],[PRODUCT ID]],Table1[[PRODUCT]:[SELLING PRICE]],4,FALSE)</f>
        <v>180</v>
      </c>
      <c r="K418" s="16">
        <f ca="1">VLOOKUP(Table3[[#This Row],[PRODUCT ID]],Table1[[PRODUCT]:[SELLING PRICE]],5,FALSE)</f>
        <v>254.13758469906648</v>
      </c>
      <c r="L418" s="16">
        <f ca="1">J418*Table3[[#This Row],[QUANTITY]]</f>
        <v>1440</v>
      </c>
      <c r="M418" s="16">
        <f ca="1">K418*Table3[[#This Row],[QUANTITY]]*(1-Table3[[#This Row],[DISCOUNT %]])</f>
        <v>1851.6466925417883</v>
      </c>
      <c r="N418" s="3">
        <f>DAY(Table3[[#This Row],[DATE]])</f>
        <v>21</v>
      </c>
      <c r="O418" s="3" t="str">
        <f>TEXT(Table3[[#This Row],[DATE]],"mmm")</f>
        <v>Feb</v>
      </c>
      <c r="P418" s="3">
        <f>YEAR(Table3[[#This Row],[DATE]])</f>
        <v>2022</v>
      </c>
    </row>
    <row r="419" spans="1:16" x14ac:dyDescent="0.3">
      <c r="A419" s="6">
        <v>44614</v>
      </c>
      <c r="B419" s="7" t="s">
        <v>1470</v>
      </c>
      <c r="C419" s="9">
        <f t="shared" ca="1" si="12"/>
        <v>12</v>
      </c>
      <c r="D419" s="9" t="s">
        <v>2116</v>
      </c>
      <c r="E419" s="9" t="s">
        <v>2116</v>
      </c>
      <c r="F419" s="10">
        <f t="shared" ca="1" si="13"/>
        <v>8.3833660384334971E-2</v>
      </c>
      <c r="G419" s="3" t="str">
        <f>VLOOKUP(Table3[[#This Row],[PRODUCT ID]],Table1[[PRODUCT]:[SELLING PRICE]],1,FALSE)</f>
        <v>Product418</v>
      </c>
      <c r="H419" s="3" t="str">
        <f>VLOOKUP(Table3[[#This Row],[PRODUCT ID]],Table1[[PRODUCT]:[SELLING PRICE]],2,FALSE)</f>
        <v>Category5</v>
      </c>
      <c r="I419" s="3" t="str">
        <f>VLOOKUP(Table3[[#This Row],[PRODUCT ID]],Table1[[PRODUCT]:[SELLING PRICE]],3,FALSE)</f>
        <v>No</v>
      </c>
      <c r="J419" s="16">
        <f ca="1">VLOOKUP(Table3[[#This Row],[PRODUCT ID]],Table1[[PRODUCT]:[SELLING PRICE]],4,FALSE)</f>
        <v>193</v>
      </c>
      <c r="K419" s="16">
        <f ca="1">VLOOKUP(Table3[[#This Row],[PRODUCT ID]],Table1[[PRODUCT]:[SELLING PRICE]],5,FALSE)</f>
        <v>191.71325804676093</v>
      </c>
      <c r="L419" s="16">
        <f ca="1">J419*Table3[[#This Row],[QUANTITY]]</f>
        <v>2316</v>
      </c>
      <c r="M419" s="16">
        <f ca="1">K419*Table3[[#This Row],[QUANTITY]]*(1-Table3[[#This Row],[DISCOUNT %]])</f>
        <v>2107.6948065659326</v>
      </c>
      <c r="N419" s="3">
        <f>DAY(Table3[[#This Row],[DATE]])</f>
        <v>22</v>
      </c>
      <c r="O419" s="3" t="str">
        <f>TEXT(Table3[[#This Row],[DATE]],"mmm")</f>
        <v>Feb</v>
      </c>
      <c r="P419" s="3">
        <f>YEAR(Table3[[#This Row],[DATE]])</f>
        <v>2022</v>
      </c>
    </row>
    <row r="420" spans="1:16" x14ac:dyDescent="0.3">
      <c r="A420" s="6">
        <v>44615</v>
      </c>
      <c r="B420" s="7" t="s">
        <v>1471</v>
      </c>
      <c r="C420" s="9">
        <f t="shared" ca="1" si="12"/>
        <v>13</v>
      </c>
      <c r="D420" s="9" t="s">
        <v>2117</v>
      </c>
      <c r="E420" s="9" t="s">
        <v>2116</v>
      </c>
      <c r="F420" s="10">
        <f t="shared" ca="1" si="13"/>
        <v>5.8092490919840034E-2</v>
      </c>
      <c r="G420" s="3" t="str">
        <f>VLOOKUP(Table3[[#This Row],[PRODUCT ID]],Table1[[PRODUCT]:[SELLING PRICE]],1,FALSE)</f>
        <v>Product419</v>
      </c>
      <c r="H420" s="3" t="str">
        <f>VLOOKUP(Table3[[#This Row],[PRODUCT ID]],Table1[[PRODUCT]:[SELLING PRICE]],2,FALSE)</f>
        <v>Category1</v>
      </c>
      <c r="I420" s="3" t="str">
        <f>VLOOKUP(Table3[[#This Row],[PRODUCT ID]],Table1[[PRODUCT]:[SELLING PRICE]],3,FALSE)</f>
        <v>Kg</v>
      </c>
      <c r="J420" s="16">
        <f ca="1">VLOOKUP(Table3[[#This Row],[PRODUCT ID]],Table1[[PRODUCT]:[SELLING PRICE]],4,FALSE)</f>
        <v>184</v>
      </c>
      <c r="K420" s="16">
        <f ca="1">VLOOKUP(Table3[[#This Row],[PRODUCT ID]],Table1[[PRODUCT]:[SELLING PRICE]],5,FALSE)</f>
        <v>160.37553701985917</v>
      </c>
      <c r="L420" s="16">
        <f ca="1">J420*Table3[[#This Row],[QUANTITY]]</f>
        <v>2392</v>
      </c>
      <c r="M420" s="16">
        <f ca="1">K420*Table3[[#This Row],[QUANTITY]]*(1-Table3[[#This Row],[DISCOUNT %]])</f>
        <v>1963.7659936929908</v>
      </c>
      <c r="N420" s="3">
        <f>DAY(Table3[[#This Row],[DATE]])</f>
        <v>23</v>
      </c>
      <c r="O420" s="3" t="str">
        <f>TEXT(Table3[[#This Row],[DATE]],"mmm")</f>
        <v>Feb</v>
      </c>
      <c r="P420" s="3">
        <f>YEAR(Table3[[#This Row],[DATE]])</f>
        <v>2022</v>
      </c>
    </row>
    <row r="421" spans="1:16" x14ac:dyDescent="0.3">
      <c r="A421" s="6">
        <v>44616</v>
      </c>
      <c r="B421" s="7" t="s">
        <v>1472</v>
      </c>
      <c r="C421" s="9">
        <f t="shared" ca="1" si="12"/>
        <v>15</v>
      </c>
      <c r="D421" s="9" t="s">
        <v>2115</v>
      </c>
      <c r="E421" s="9" t="s">
        <v>2116</v>
      </c>
      <c r="F421" s="10">
        <f t="shared" ca="1" si="13"/>
        <v>1.9268479467481517E-2</v>
      </c>
      <c r="G421" s="3" t="str">
        <f>VLOOKUP(Table3[[#This Row],[PRODUCT ID]],Table1[[PRODUCT]:[SELLING PRICE]],1,FALSE)</f>
        <v>Product420</v>
      </c>
      <c r="H421" s="3" t="str">
        <f>VLOOKUP(Table3[[#This Row],[PRODUCT ID]],Table1[[PRODUCT]:[SELLING PRICE]],2,FALSE)</f>
        <v>Category2</v>
      </c>
      <c r="I421" s="3" t="str">
        <f>VLOOKUP(Table3[[#This Row],[PRODUCT ID]],Table1[[PRODUCT]:[SELLING PRICE]],3,FALSE)</f>
        <v>Kg</v>
      </c>
      <c r="J421" s="16">
        <f ca="1">VLOOKUP(Table3[[#This Row],[PRODUCT ID]],Table1[[PRODUCT]:[SELLING PRICE]],4,FALSE)</f>
        <v>113</v>
      </c>
      <c r="K421" s="16">
        <f ca="1">VLOOKUP(Table3[[#This Row],[PRODUCT ID]],Table1[[PRODUCT]:[SELLING PRICE]],5,FALSE)</f>
        <v>270.20693885758214</v>
      </c>
      <c r="L421" s="16">
        <f ca="1">J421*Table3[[#This Row],[QUANTITY]]</f>
        <v>1695</v>
      </c>
      <c r="M421" s="16">
        <f ca="1">K421*Table3[[#This Row],[QUANTITY]]*(1-Table3[[#This Row],[DISCOUNT %]])</f>
        <v>3975.0069300635068</v>
      </c>
      <c r="N421" s="3">
        <f>DAY(Table3[[#This Row],[DATE]])</f>
        <v>24</v>
      </c>
      <c r="O421" s="3" t="str">
        <f>TEXT(Table3[[#This Row],[DATE]],"mmm")</f>
        <v>Feb</v>
      </c>
      <c r="P421" s="3">
        <f>YEAR(Table3[[#This Row],[DATE]])</f>
        <v>2022</v>
      </c>
    </row>
    <row r="422" spans="1:16" x14ac:dyDescent="0.3">
      <c r="A422" s="6">
        <v>44617</v>
      </c>
      <c r="B422" s="7" t="s">
        <v>1473</v>
      </c>
      <c r="C422" s="9">
        <f t="shared" ca="1" si="12"/>
        <v>15</v>
      </c>
      <c r="D422" s="9" t="s">
        <v>2115</v>
      </c>
      <c r="E422" s="9" t="s">
        <v>2116</v>
      </c>
      <c r="F422" s="10">
        <f t="shared" ca="1" si="13"/>
        <v>4.6225447958689117E-2</v>
      </c>
      <c r="G422" s="3" t="str">
        <f>VLOOKUP(Table3[[#This Row],[PRODUCT ID]],Table1[[PRODUCT]:[SELLING PRICE]],1,FALSE)</f>
        <v>Product421</v>
      </c>
      <c r="H422" s="3" t="str">
        <f>VLOOKUP(Table3[[#This Row],[PRODUCT ID]],Table1[[PRODUCT]:[SELLING PRICE]],2,FALSE)</f>
        <v>Category3</v>
      </c>
      <c r="I422" s="3" t="str">
        <f>VLOOKUP(Table3[[#This Row],[PRODUCT ID]],Table1[[PRODUCT]:[SELLING PRICE]],3,FALSE)</f>
        <v>Lt</v>
      </c>
      <c r="J422" s="16">
        <f ca="1">VLOOKUP(Table3[[#This Row],[PRODUCT ID]],Table1[[PRODUCT]:[SELLING PRICE]],4,FALSE)</f>
        <v>241</v>
      </c>
      <c r="K422" s="16">
        <f ca="1">VLOOKUP(Table3[[#This Row],[PRODUCT ID]],Table1[[PRODUCT]:[SELLING PRICE]],5,FALSE)</f>
        <v>103.62222509175936</v>
      </c>
      <c r="L422" s="16">
        <f ca="1">J422*Table3[[#This Row],[QUANTITY]]</f>
        <v>3615</v>
      </c>
      <c r="M422" s="16">
        <f ca="1">K422*Table3[[#This Row],[QUANTITY]]*(1-Table3[[#This Row],[DISCOUNT %]])</f>
        <v>1482.48361977625</v>
      </c>
      <c r="N422" s="3">
        <f>DAY(Table3[[#This Row],[DATE]])</f>
        <v>25</v>
      </c>
      <c r="O422" s="3" t="str">
        <f>TEXT(Table3[[#This Row],[DATE]],"mmm")</f>
        <v>Feb</v>
      </c>
      <c r="P422" s="3">
        <f>YEAR(Table3[[#This Row],[DATE]])</f>
        <v>2022</v>
      </c>
    </row>
    <row r="423" spans="1:16" x14ac:dyDescent="0.3">
      <c r="A423" s="6">
        <v>44618</v>
      </c>
      <c r="B423" s="7" t="s">
        <v>1474</v>
      </c>
      <c r="C423" s="9">
        <f t="shared" ca="1" si="12"/>
        <v>15</v>
      </c>
      <c r="D423" s="9" t="s">
        <v>2115</v>
      </c>
      <c r="E423" s="9" t="s">
        <v>2116</v>
      </c>
      <c r="F423" s="10">
        <f t="shared" ca="1" si="13"/>
        <v>9.109151108018837E-2</v>
      </c>
      <c r="G423" s="3" t="str">
        <f>VLOOKUP(Table3[[#This Row],[PRODUCT ID]],Table1[[PRODUCT]:[SELLING PRICE]],1,FALSE)</f>
        <v>Product422</v>
      </c>
      <c r="H423" s="3" t="str">
        <f>VLOOKUP(Table3[[#This Row],[PRODUCT ID]],Table1[[PRODUCT]:[SELLING PRICE]],2,FALSE)</f>
        <v>Category4</v>
      </c>
      <c r="I423" s="3" t="str">
        <f>VLOOKUP(Table3[[#This Row],[PRODUCT ID]],Table1[[PRODUCT]:[SELLING PRICE]],3,FALSE)</f>
        <v>Kg</v>
      </c>
      <c r="J423" s="16">
        <f ca="1">VLOOKUP(Table3[[#This Row],[PRODUCT ID]],Table1[[PRODUCT]:[SELLING PRICE]],4,FALSE)</f>
        <v>36</v>
      </c>
      <c r="K423" s="16">
        <f ca="1">VLOOKUP(Table3[[#This Row],[PRODUCT ID]],Table1[[PRODUCT]:[SELLING PRICE]],5,FALSE)</f>
        <v>258.33116613589868</v>
      </c>
      <c r="L423" s="16">
        <f ca="1">J423*Table3[[#This Row],[QUANTITY]]</f>
        <v>540</v>
      </c>
      <c r="M423" s="16">
        <f ca="1">K423*Table3[[#This Row],[QUANTITY]]*(1-Table3[[#This Row],[DISCOUNT %]])</f>
        <v>3521.9908478020875</v>
      </c>
      <c r="N423" s="3">
        <f>DAY(Table3[[#This Row],[DATE]])</f>
        <v>26</v>
      </c>
      <c r="O423" s="3" t="str">
        <f>TEXT(Table3[[#This Row],[DATE]],"mmm")</f>
        <v>Feb</v>
      </c>
      <c r="P423" s="3">
        <f>YEAR(Table3[[#This Row],[DATE]])</f>
        <v>2022</v>
      </c>
    </row>
    <row r="424" spans="1:16" x14ac:dyDescent="0.3">
      <c r="A424" s="6">
        <v>44619</v>
      </c>
      <c r="B424" s="7" t="s">
        <v>1475</v>
      </c>
      <c r="C424" s="9">
        <f t="shared" ca="1" si="12"/>
        <v>14</v>
      </c>
      <c r="D424" s="9" t="s">
        <v>2116</v>
      </c>
      <c r="E424" s="9" t="s">
        <v>2118</v>
      </c>
      <c r="F424" s="10">
        <f t="shared" ca="1" si="13"/>
        <v>7.0699488307341768E-2</v>
      </c>
      <c r="G424" s="3" t="str">
        <f>VLOOKUP(Table3[[#This Row],[PRODUCT ID]],Table1[[PRODUCT]:[SELLING PRICE]],1,FALSE)</f>
        <v>Product423</v>
      </c>
      <c r="H424" s="3" t="str">
        <f>VLOOKUP(Table3[[#This Row],[PRODUCT ID]],Table1[[PRODUCT]:[SELLING PRICE]],2,FALSE)</f>
        <v>Category5</v>
      </c>
      <c r="I424" s="3" t="str">
        <f>VLOOKUP(Table3[[#This Row],[PRODUCT ID]],Table1[[PRODUCT]:[SELLING PRICE]],3,FALSE)</f>
        <v>Lt</v>
      </c>
      <c r="J424" s="16">
        <f ca="1">VLOOKUP(Table3[[#This Row],[PRODUCT ID]],Table1[[PRODUCT]:[SELLING PRICE]],4,FALSE)</f>
        <v>121</v>
      </c>
      <c r="K424" s="16">
        <f ca="1">VLOOKUP(Table3[[#This Row],[PRODUCT ID]],Table1[[PRODUCT]:[SELLING PRICE]],5,FALSE)</f>
        <v>225.16180170341892</v>
      </c>
      <c r="L424" s="16">
        <f ca="1">J424*Table3[[#This Row],[QUANTITY]]</f>
        <v>1694</v>
      </c>
      <c r="M424" s="16">
        <f ca="1">K424*Table3[[#This Row],[QUANTITY]]*(1-Table3[[#This Row],[DISCOUNT %]])</f>
        <v>2929.4016855127929</v>
      </c>
      <c r="N424" s="3">
        <f>DAY(Table3[[#This Row],[DATE]])</f>
        <v>27</v>
      </c>
      <c r="O424" s="3" t="str">
        <f>TEXT(Table3[[#This Row],[DATE]],"mmm")</f>
        <v>Feb</v>
      </c>
      <c r="P424" s="3">
        <f>YEAR(Table3[[#This Row],[DATE]])</f>
        <v>2022</v>
      </c>
    </row>
    <row r="425" spans="1:16" x14ac:dyDescent="0.3">
      <c r="A425" s="6">
        <v>44620</v>
      </c>
      <c r="B425" s="7" t="s">
        <v>1476</v>
      </c>
      <c r="C425" s="9">
        <f t="shared" ca="1" si="12"/>
        <v>3</v>
      </c>
      <c r="D425" s="9" t="s">
        <v>2116</v>
      </c>
      <c r="E425" s="9" t="s">
        <v>2118</v>
      </c>
      <c r="F425" s="10">
        <f t="shared" ca="1" si="13"/>
        <v>3.9675102551028255E-2</v>
      </c>
      <c r="G425" s="3" t="str">
        <f>VLOOKUP(Table3[[#This Row],[PRODUCT ID]],Table1[[PRODUCT]:[SELLING PRICE]],1,FALSE)</f>
        <v>Product424</v>
      </c>
      <c r="H425" s="3" t="str">
        <f>VLOOKUP(Table3[[#This Row],[PRODUCT ID]],Table1[[PRODUCT]:[SELLING PRICE]],2,FALSE)</f>
        <v>Category1</v>
      </c>
      <c r="I425" s="3" t="str">
        <f>VLOOKUP(Table3[[#This Row],[PRODUCT ID]],Table1[[PRODUCT]:[SELLING PRICE]],3,FALSE)</f>
        <v>Ft</v>
      </c>
      <c r="J425" s="16">
        <f ca="1">VLOOKUP(Table3[[#This Row],[PRODUCT ID]],Table1[[PRODUCT]:[SELLING PRICE]],4,FALSE)</f>
        <v>195</v>
      </c>
      <c r="K425" s="16">
        <f ca="1">VLOOKUP(Table3[[#This Row],[PRODUCT ID]],Table1[[PRODUCT]:[SELLING PRICE]],5,FALSE)</f>
        <v>37.85977085598217</v>
      </c>
      <c r="L425" s="16">
        <f ca="1">J425*Table3[[#This Row],[QUANTITY]]</f>
        <v>585</v>
      </c>
      <c r="M425" s="16">
        <f ca="1">K425*Table3[[#This Row],[QUANTITY]]*(1-Table3[[#This Row],[DISCOUNT %]])</f>
        <v>109.07304169413794</v>
      </c>
      <c r="N425" s="3">
        <f>DAY(Table3[[#This Row],[DATE]])</f>
        <v>28</v>
      </c>
      <c r="O425" s="3" t="str">
        <f>TEXT(Table3[[#This Row],[DATE]],"mmm")</f>
        <v>Feb</v>
      </c>
      <c r="P425" s="3">
        <f>YEAR(Table3[[#This Row],[DATE]])</f>
        <v>2022</v>
      </c>
    </row>
    <row r="426" spans="1:16" x14ac:dyDescent="0.3">
      <c r="A426" s="6">
        <v>44621</v>
      </c>
      <c r="B426" s="7" t="s">
        <v>1477</v>
      </c>
      <c r="C426" s="9">
        <f t="shared" ca="1" si="12"/>
        <v>9</v>
      </c>
      <c r="D426" s="9" t="s">
        <v>2116</v>
      </c>
      <c r="E426" s="9" t="s">
        <v>2116</v>
      </c>
      <c r="F426" s="10">
        <f t="shared" ca="1" si="13"/>
        <v>4.498947212671827E-2</v>
      </c>
      <c r="G426" s="3" t="str">
        <f>VLOOKUP(Table3[[#This Row],[PRODUCT ID]],Table1[[PRODUCT]:[SELLING PRICE]],1,FALSE)</f>
        <v>Product425</v>
      </c>
      <c r="H426" s="3" t="str">
        <f>VLOOKUP(Table3[[#This Row],[PRODUCT ID]],Table1[[PRODUCT]:[SELLING PRICE]],2,FALSE)</f>
        <v>Category2</v>
      </c>
      <c r="I426" s="3" t="str">
        <f>VLOOKUP(Table3[[#This Row],[PRODUCT ID]],Table1[[PRODUCT]:[SELLING PRICE]],3,FALSE)</f>
        <v>Kg</v>
      </c>
      <c r="J426" s="16">
        <f ca="1">VLOOKUP(Table3[[#This Row],[PRODUCT ID]],Table1[[PRODUCT]:[SELLING PRICE]],4,FALSE)</f>
        <v>6</v>
      </c>
      <c r="K426" s="16">
        <f ca="1">VLOOKUP(Table3[[#This Row],[PRODUCT ID]],Table1[[PRODUCT]:[SELLING PRICE]],5,FALSE)</f>
        <v>169.92729909656524</v>
      </c>
      <c r="L426" s="16">
        <f ca="1">J426*Table3[[#This Row],[QUANTITY]]</f>
        <v>54</v>
      </c>
      <c r="M426" s="16">
        <f ca="1">K426*Table3[[#This Row],[QUANTITY]]*(1-Table3[[#This Row],[DISCOUNT %]])</f>
        <v>1460.5412364926262</v>
      </c>
      <c r="N426" s="3">
        <f>DAY(Table3[[#This Row],[DATE]])</f>
        <v>1</v>
      </c>
      <c r="O426" s="3" t="str">
        <f>TEXT(Table3[[#This Row],[DATE]],"mmm")</f>
        <v>Mar</v>
      </c>
      <c r="P426" s="3">
        <f>YEAR(Table3[[#This Row],[DATE]])</f>
        <v>2022</v>
      </c>
    </row>
    <row r="427" spans="1:16" x14ac:dyDescent="0.3">
      <c r="A427" s="6">
        <v>44622</v>
      </c>
      <c r="B427" s="7" t="s">
        <v>1478</v>
      </c>
      <c r="C427" s="9">
        <f t="shared" ca="1" si="12"/>
        <v>6</v>
      </c>
      <c r="D427" s="9" t="s">
        <v>2115</v>
      </c>
      <c r="E427" s="9" t="s">
        <v>2116</v>
      </c>
      <c r="F427" s="10">
        <f t="shared" ca="1" si="13"/>
        <v>7.7068978802681376E-2</v>
      </c>
      <c r="G427" s="3" t="str">
        <f>VLOOKUP(Table3[[#This Row],[PRODUCT ID]],Table1[[PRODUCT]:[SELLING PRICE]],1,FALSE)</f>
        <v>Product426</v>
      </c>
      <c r="H427" s="3" t="str">
        <f>VLOOKUP(Table3[[#This Row],[PRODUCT ID]],Table1[[PRODUCT]:[SELLING PRICE]],2,FALSE)</f>
        <v>Category3</v>
      </c>
      <c r="I427" s="3" t="str">
        <f>VLOOKUP(Table3[[#This Row],[PRODUCT ID]],Table1[[PRODUCT]:[SELLING PRICE]],3,FALSE)</f>
        <v>No</v>
      </c>
      <c r="J427" s="16">
        <f ca="1">VLOOKUP(Table3[[#This Row],[PRODUCT ID]],Table1[[PRODUCT]:[SELLING PRICE]],4,FALSE)</f>
        <v>105</v>
      </c>
      <c r="K427" s="16">
        <f ca="1">VLOOKUP(Table3[[#This Row],[PRODUCT ID]],Table1[[PRODUCT]:[SELLING PRICE]],5,FALSE)</f>
        <v>231.94798934194344</v>
      </c>
      <c r="L427" s="16">
        <f ca="1">J427*Table3[[#This Row],[QUANTITY]]</f>
        <v>630</v>
      </c>
      <c r="M427" s="16">
        <f ca="1">K427*Table3[[#This Row],[QUANTITY]]*(1-Table3[[#This Row],[DISCOUNT %]])</f>
        <v>1284.4319680081478</v>
      </c>
      <c r="N427" s="3">
        <f>DAY(Table3[[#This Row],[DATE]])</f>
        <v>2</v>
      </c>
      <c r="O427" s="3" t="str">
        <f>TEXT(Table3[[#This Row],[DATE]],"mmm")</f>
        <v>Mar</v>
      </c>
      <c r="P427" s="3">
        <f>YEAR(Table3[[#This Row],[DATE]])</f>
        <v>2022</v>
      </c>
    </row>
    <row r="428" spans="1:16" x14ac:dyDescent="0.3">
      <c r="A428" s="6">
        <v>44623</v>
      </c>
      <c r="B428" s="7" t="s">
        <v>1479</v>
      </c>
      <c r="C428" s="9">
        <f t="shared" ca="1" si="12"/>
        <v>2</v>
      </c>
      <c r="D428" s="9" t="s">
        <v>2117</v>
      </c>
      <c r="E428" s="9" t="s">
        <v>2116</v>
      </c>
      <c r="F428" s="10">
        <f t="shared" ca="1" si="13"/>
        <v>6.1469106341182578E-2</v>
      </c>
      <c r="G428" s="3" t="str">
        <f>VLOOKUP(Table3[[#This Row],[PRODUCT ID]],Table1[[PRODUCT]:[SELLING PRICE]],1,FALSE)</f>
        <v>Product427</v>
      </c>
      <c r="H428" s="3" t="str">
        <f>VLOOKUP(Table3[[#This Row],[PRODUCT ID]],Table1[[PRODUCT]:[SELLING PRICE]],2,FALSE)</f>
        <v>Category4</v>
      </c>
      <c r="I428" s="3" t="str">
        <f>VLOOKUP(Table3[[#This Row],[PRODUCT ID]],Table1[[PRODUCT]:[SELLING PRICE]],3,FALSE)</f>
        <v>No</v>
      </c>
      <c r="J428" s="16">
        <f ca="1">VLOOKUP(Table3[[#This Row],[PRODUCT ID]],Table1[[PRODUCT]:[SELLING PRICE]],4,FALSE)</f>
        <v>220</v>
      </c>
      <c r="K428" s="16">
        <f ca="1">VLOOKUP(Table3[[#This Row],[PRODUCT ID]],Table1[[PRODUCT]:[SELLING PRICE]],5,FALSE)</f>
        <v>136.35128589200588</v>
      </c>
      <c r="L428" s="16">
        <f ca="1">J428*Table3[[#This Row],[QUANTITY]]</f>
        <v>440</v>
      </c>
      <c r="M428" s="16">
        <f ca="1">K428*Table3[[#This Row],[QUANTITY]]*(1-Table3[[#This Row],[DISCOUNT %]])</f>
        <v>255.93978839950637</v>
      </c>
      <c r="N428" s="3">
        <f>DAY(Table3[[#This Row],[DATE]])</f>
        <v>3</v>
      </c>
      <c r="O428" s="3" t="str">
        <f>TEXT(Table3[[#This Row],[DATE]],"mmm")</f>
        <v>Mar</v>
      </c>
      <c r="P428" s="3">
        <f>YEAR(Table3[[#This Row],[DATE]])</f>
        <v>2022</v>
      </c>
    </row>
    <row r="429" spans="1:16" x14ac:dyDescent="0.3">
      <c r="A429" s="6">
        <v>44624</v>
      </c>
      <c r="B429" s="7" t="s">
        <v>1480</v>
      </c>
      <c r="C429" s="9">
        <f t="shared" ca="1" si="12"/>
        <v>3</v>
      </c>
      <c r="D429" s="9" t="s">
        <v>2117</v>
      </c>
      <c r="E429" s="9" t="s">
        <v>2116</v>
      </c>
      <c r="F429" s="10">
        <f t="shared" ca="1" si="13"/>
        <v>1.9025407146725005E-2</v>
      </c>
      <c r="G429" s="3" t="str">
        <f>VLOOKUP(Table3[[#This Row],[PRODUCT ID]],Table1[[PRODUCT]:[SELLING PRICE]],1,FALSE)</f>
        <v>Product428</v>
      </c>
      <c r="H429" s="3" t="str">
        <f>VLOOKUP(Table3[[#This Row],[PRODUCT ID]],Table1[[PRODUCT]:[SELLING PRICE]],2,FALSE)</f>
        <v>Category5</v>
      </c>
      <c r="I429" s="3" t="str">
        <f>VLOOKUP(Table3[[#This Row],[PRODUCT ID]],Table1[[PRODUCT]:[SELLING PRICE]],3,FALSE)</f>
        <v>Ft</v>
      </c>
      <c r="J429" s="16">
        <f ca="1">VLOOKUP(Table3[[#This Row],[PRODUCT ID]],Table1[[PRODUCT]:[SELLING PRICE]],4,FALSE)</f>
        <v>170</v>
      </c>
      <c r="K429" s="16">
        <f ca="1">VLOOKUP(Table3[[#This Row],[PRODUCT ID]],Table1[[PRODUCT]:[SELLING PRICE]],5,FALSE)</f>
        <v>172.35266570686969</v>
      </c>
      <c r="L429" s="16">
        <f ca="1">J429*Table3[[#This Row],[QUANTITY]]</f>
        <v>510</v>
      </c>
      <c r="M429" s="16">
        <f ca="1">K429*Table3[[#This Row],[QUANTITY]]*(1-Table3[[#This Row],[DISCOUNT %]])</f>
        <v>507.22075820691941</v>
      </c>
      <c r="N429" s="3">
        <f>DAY(Table3[[#This Row],[DATE]])</f>
        <v>4</v>
      </c>
      <c r="O429" s="3" t="str">
        <f>TEXT(Table3[[#This Row],[DATE]],"mmm")</f>
        <v>Mar</v>
      </c>
      <c r="P429" s="3">
        <f>YEAR(Table3[[#This Row],[DATE]])</f>
        <v>2022</v>
      </c>
    </row>
    <row r="430" spans="1:16" x14ac:dyDescent="0.3">
      <c r="A430" s="6">
        <v>44625</v>
      </c>
      <c r="B430" s="7" t="s">
        <v>1481</v>
      </c>
      <c r="C430" s="9">
        <f t="shared" ca="1" si="12"/>
        <v>8</v>
      </c>
      <c r="D430" s="9" t="s">
        <v>2116</v>
      </c>
      <c r="E430" s="9" t="s">
        <v>2118</v>
      </c>
      <c r="F430" s="10">
        <f t="shared" ca="1" si="13"/>
        <v>1.4326741878348127E-2</v>
      </c>
      <c r="G430" s="3" t="str">
        <f>VLOOKUP(Table3[[#This Row],[PRODUCT ID]],Table1[[PRODUCT]:[SELLING PRICE]],1,FALSE)</f>
        <v>Product429</v>
      </c>
      <c r="H430" s="3" t="str">
        <f>VLOOKUP(Table3[[#This Row],[PRODUCT ID]],Table1[[PRODUCT]:[SELLING PRICE]],2,FALSE)</f>
        <v>Category1</v>
      </c>
      <c r="I430" s="3" t="str">
        <f>VLOOKUP(Table3[[#This Row],[PRODUCT ID]],Table1[[PRODUCT]:[SELLING PRICE]],3,FALSE)</f>
        <v>No</v>
      </c>
      <c r="J430" s="16">
        <f ca="1">VLOOKUP(Table3[[#This Row],[PRODUCT ID]],Table1[[PRODUCT]:[SELLING PRICE]],4,FALSE)</f>
        <v>132</v>
      </c>
      <c r="K430" s="16">
        <f ca="1">VLOOKUP(Table3[[#This Row],[PRODUCT ID]],Table1[[PRODUCT]:[SELLING PRICE]],5,FALSE)</f>
        <v>161.90115933403715</v>
      </c>
      <c r="L430" s="16">
        <f ca="1">J430*Table3[[#This Row],[QUANTITY]]</f>
        <v>1056</v>
      </c>
      <c r="M430" s="16">
        <f ca="1">K430*Table3[[#This Row],[QUANTITY]]*(1-Table3[[#This Row],[DISCOUNT %]])</f>
        <v>1276.6531457156245</v>
      </c>
      <c r="N430" s="3">
        <f>DAY(Table3[[#This Row],[DATE]])</f>
        <v>5</v>
      </c>
      <c r="O430" s="3" t="str">
        <f>TEXT(Table3[[#This Row],[DATE]],"mmm")</f>
        <v>Mar</v>
      </c>
      <c r="P430" s="3">
        <f>YEAR(Table3[[#This Row],[DATE]])</f>
        <v>2022</v>
      </c>
    </row>
    <row r="431" spans="1:16" x14ac:dyDescent="0.3">
      <c r="A431" s="6">
        <v>44626</v>
      </c>
      <c r="B431" s="7" t="s">
        <v>1482</v>
      </c>
      <c r="C431" s="9">
        <f t="shared" ca="1" si="12"/>
        <v>3</v>
      </c>
      <c r="D431" s="9" t="s">
        <v>2116</v>
      </c>
      <c r="E431" s="9" t="s">
        <v>2116</v>
      </c>
      <c r="F431" s="10">
        <f t="shared" ca="1" si="13"/>
        <v>8.7079691794973046E-2</v>
      </c>
      <c r="G431" s="3" t="str">
        <f>VLOOKUP(Table3[[#This Row],[PRODUCT ID]],Table1[[PRODUCT]:[SELLING PRICE]],1,FALSE)</f>
        <v>Product430</v>
      </c>
      <c r="H431" s="3" t="str">
        <f>VLOOKUP(Table3[[#This Row],[PRODUCT ID]],Table1[[PRODUCT]:[SELLING PRICE]],2,FALSE)</f>
        <v>Category2</v>
      </c>
      <c r="I431" s="3" t="str">
        <f>VLOOKUP(Table3[[#This Row],[PRODUCT ID]],Table1[[PRODUCT]:[SELLING PRICE]],3,FALSE)</f>
        <v>Kg</v>
      </c>
      <c r="J431" s="16">
        <f ca="1">VLOOKUP(Table3[[#This Row],[PRODUCT ID]],Table1[[PRODUCT]:[SELLING PRICE]],4,FALSE)</f>
        <v>132</v>
      </c>
      <c r="K431" s="16">
        <f ca="1">VLOOKUP(Table3[[#This Row],[PRODUCT ID]],Table1[[PRODUCT]:[SELLING PRICE]],5,FALSE)</f>
        <v>289.07355089381008</v>
      </c>
      <c r="L431" s="16">
        <f ca="1">J431*Table3[[#This Row],[QUANTITY]]</f>
        <v>396</v>
      </c>
      <c r="M431" s="16">
        <f ca="1">K431*Table3[[#This Row],[QUANTITY]]*(1-Table3[[#This Row],[DISCOUNT %]])</f>
        <v>791.703345527696</v>
      </c>
      <c r="N431" s="3">
        <f>DAY(Table3[[#This Row],[DATE]])</f>
        <v>6</v>
      </c>
      <c r="O431" s="3" t="str">
        <f>TEXT(Table3[[#This Row],[DATE]],"mmm")</f>
        <v>Mar</v>
      </c>
      <c r="P431" s="3">
        <f>YEAR(Table3[[#This Row],[DATE]])</f>
        <v>2022</v>
      </c>
    </row>
    <row r="432" spans="1:16" x14ac:dyDescent="0.3">
      <c r="A432" s="6">
        <v>44627</v>
      </c>
      <c r="B432" s="7" t="s">
        <v>1483</v>
      </c>
      <c r="C432" s="9">
        <f t="shared" ca="1" si="12"/>
        <v>4</v>
      </c>
      <c r="D432" s="9" t="s">
        <v>2116</v>
      </c>
      <c r="E432" s="9" t="s">
        <v>2116</v>
      </c>
      <c r="F432" s="10">
        <f t="shared" ca="1" si="13"/>
        <v>6.648192931230594E-2</v>
      </c>
      <c r="G432" s="3" t="str">
        <f>VLOOKUP(Table3[[#This Row],[PRODUCT ID]],Table1[[PRODUCT]:[SELLING PRICE]],1,FALSE)</f>
        <v>Product431</v>
      </c>
      <c r="H432" s="3" t="str">
        <f>VLOOKUP(Table3[[#This Row],[PRODUCT ID]],Table1[[PRODUCT]:[SELLING PRICE]],2,FALSE)</f>
        <v>Category3</v>
      </c>
      <c r="I432" s="3" t="str">
        <f>VLOOKUP(Table3[[#This Row],[PRODUCT ID]],Table1[[PRODUCT]:[SELLING PRICE]],3,FALSE)</f>
        <v>Kg</v>
      </c>
      <c r="J432" s="16">
        <f ca="1">VLOOKUP(Table3[[#This Row],[PRODUCT ID]],Table1[[PRODUCT]:[SELLING PRICE]],4,FALSE)</f>
        <v>150</v>
      </c>
      <c r="K432" s="16">
        <f ca="1">VLOOKUP(Table3[[#This Row],[PRODUCT ID]],Table1[[PRODUCT]:[SELLING PRICE]],5,FALSE)</f>
        <v>56.438333150069951</v>
      </c>
      <c r="L432" s="16">
        <f ca="1">J432*Table3[[#This Row],[QUANTITY]]</f>
        <v>600</v>
      </c>
      <c r="M432" s="16">
        <f ca="1">K432*Table3[[#This Row],[QUANTITY]]*(1-Table3[[#This Row],[DISCOUNT %]])</f>
        <v>210.74481550033053</v>
      </c>
      <c r="N432" s="3">
        <f>DAY(Table3[[#This Row],[DATE]])</f>
        <v>7</v>
      </c>
      <c r="O432" s="3" t="str">
        <f>TEXT(Table3[[#This Row],[DATE]],"mmm")</f>
        <v>Mar</v>
      </c>
      <c r="P432" s="3">
        <f>YEAR(Table3[[#This Row],[DATE]])</f>
        <v>2022</v>
      </c>
    </row>
    <row r="433" spans="1:16" x14ac:dyDescent="0.3">
      <c r="A433" s="6">
        <v>44628</v>
      </c>
      <c r="B433" s="7" t="s">
        <v>1484</v>
      </c>
      <c r="C433" s="9">
        <f t="shared" ca="1" si="12"/>
        <v>4</v>
      </c>
      <c r="D433" s="9" t="s">
        <v>2116</v>
      </c>
      <c r="E433" s="9" t="s">
        <v>2116</v>
      </c>
      <c r="F433" s="10">
        <f t="shared" ca="1" si="13"/>
        <v>7.1721905517817888E-2</v>
      </c>
      <c r="G433" s="3" t="str">
        <f>VLOOKUP(Table3[[#This Row],[PRODUCT ID]],Table1[[PRODUCT]:[SELLING PRICE]],1,FALSE)</f>
        <v>Product432</v>
      </c>
      <c r="H433" s="3" t="str">
        <f>VLOOKUP(Table3[[#This Row],[PRODUCT ID]],Table1[[PRODUCT]:[SELLING PRICE]],2,FALSE)</f>
        <v>Category4</v>
      </c>
      <c r="I433" s="3" t="str">
        <f>VLOOKUP(Table3[[#This Row],[PRODUCT ID]],Table1[[PRODUCT]:[SELLING PRICE]],3,FALSE)</f>
        <v>Lt</v>
      </c>
      <c r="J433" s="16">
        <f ca="1">VLOOKUP(Table3[[#This Row],[PRODUCT ID]],Table1[[PRODUCT]:[SELLING PRICE]],4,FALSE)</f>
        <v>208</v>
      </c>
      <c r="K433" s="16">
        <f ca="1">VLOOKUP(Table3[[#This Row],[PRODUCT ID]],Table1[[PRODUCT]:[SELLING PRICE]],5,FALSE)</f>
        <v>42.284359649244081</v>
      </c>
      <c r="L433" s="16">
        <f ca="1">J433*Table3[[#This Row],[QUANTITY]]</f>
        <v>832</v>
      </c>
      <c r="M433" s="16">
        <f ca="1">K433*Table3[[#This Row],[QUANTITY]]*(1-Table3[[#This Row],[DISCOUNT %]])</f>
        <v>157.00657920639827</v>
      </c>
      <c r="N433" s="3">
        <f>DAY(Table3[[#This Row],[DATE]])</f>
        <v>8</v>
      </c>
      <c r="O433" s="3" t="str">
        <f>TEXT(Table3[[#This Row],[DATE]],"mmm")</f>
        <v>Mar</v>
      </c>
      <c r="P433" s="3">
        <f>YEAR(Table3[[#This Row],[DATE]])</f>
        <v>2022</v>
      </c>
    </row>
    <row r="434" spans="1:16" x14ac:dyDescent="0.3">
      <c r="A434" s="6">
        <v>44629</v>
      </c>
      <c r="B434" s="7" t="s">
        <v>1485</v>
      </c>
      <c r="C434" s="9">
        <f t="shared" ca="1" si="12"/>
        <v>9</v>
      </c>
      <c r="D434" s="9" t="s">
        <v>2115</v>
      </c>
      <c r="E434" s="9" t="s">
        <v>2116</v>
      </c>
      <c r="F434" s="10">
        <f t="shared" ca="1" si="13"/>
        <v>2.7409140208855244E-2</v>
      </c>
      <c r="G434" s="3" t="str">
        <f>VLOOKUP(Table3[[#This Row],[PRODUCT ID]],Table1[[PRODUCT]:[SELLING PRICE]],1,FALSE)</f>
        <v>Product433</v>
      </c>
      <c r="H434" s="3" t="str">
        <f>VLOOKUP(Table3[[#This Row],[PRODUCT ID]],Table1[[PRODUCT]:[SELLING PRICE]],2,FALSE)</f>
        <v>Category1</v>
      </c>
      <c r="I434" s="3" t="str">
        <f>VLOOKUP(Table3[[#This Row],[PRODUCT ID]],Table1[[PRODUCT]:[SELLING PRICE]],3,FALSE)</f>
        <v>Kg</v>
      </c>
      <c r="J434" s="16">
        <f ca="1">VLOOKUP(Table3[[#This Row],[PRODUCT ID]],Table1[[PRODUCT]:[SELLING PRICE]],4,FALSE)</f>
        <v>70</v>
      </c>
      <c r="K434" s="16">
        <f ca="1">VLOOKUP(Table3[[#This Row],[PRODUCT ID]],Table1[[PRODUCT]:[SELLING PRICE]],5,FALSE)</f>
        <v>106.72694694146617</v>
      </c>
      <c r="L434" s="16">
        <f ca="1">J434*Table3[[#This Row],[QUANTITY]]</f>
        <v>630</v>
      </c>
      <c r="M434" s="16">
        <f ca="1">K434*Table3[[#This Row],[QUANTITY]]*(1-Table3[[#This Row],[DISCOUNT %]])</f>
        <v>934.21487779816027</v>
      </c>
      <c r="N434" s="3">
        <f>DAY(Table3[[#This Row],[DATE]])</f>
        <v>9</v>
      </c>
      <c r="O434" s="3" t="str">
        <f>TEXT(Table3[[#This Row],[DATE]],"mmm")</f>
        <v>Mar</v>
      </c>
      <c r="P434" s="3">
        <f>YEAR(Table3[[#This Row],[DATE]])</f>
        <v>2022</v>
      </c>
    </row>
    <row r="435" spans="1:16" x14ac:dyDescent="0.3">
      <c r="A435" s="6">
        <v>44630</v>
      </c>
      <c r="B435" s="7" t="s">
        <v>1486</v>
      </c>
      <c r="C435" s="9">
        <f t="shared" ca="1" si="12"/>
        <v>10</v>
      </c>
      <c r="D435" s="9" t="s">
        <v>2116</v>
      </c>
      <c r="E435" s="9" t="s">
        <v>2116</v>
      </c>
      <c r="F435" s="10">
        <f t="shared" ca="1" si="13"/>
        <v>7.1285558035023608E-2</v>
      </c>
      <c r="G435" s="3" t="str">
        <f>VLOOKUP(Table3[[#This Row],[PRODUCT ID]],Table1[[PRODUCT]:[SELLING PRICE]],1,FALSE)</f>
        <v>Product434</v>
      </c>
      <c r="H435" s="3" t="str">
        <f>VLOOKUP(Table3[[#This Row],[PRODUCT ID]],Table1[[PRODUCT]:[SELLING PRICE]],2,FALSE)</f>
        <v>Category2</v>
      </c>
      <c r="I435" s="3" t="str">
        <f>VLOOKUP(Table3[[#This Row],[PRODUCT ID]],Table1[[PRODUCT]:[SELLING PRICE]],3,FALSE)</f>
        <v>Lt</v>
      </c>
      <c r="J435" s="16">
        <f ca="1">VLOOKUP(Table3[[#This Row],[PRODUCT ID]],Table1[[PRODUCT]:[SELLING PRICE]],4,FALSE)</f>
        <v>9</v>
      </c>
      <c r="K435" s="16">
        <f ca="1">VLOOKUP(Table3[[#This Row],[PRODUCT ID]],Table1[[PRODUCT]:[SELLING PRICE]],5,FALSE)</f>
        <v>107.45065848780625</v>
      </c>
      <c r="L435" s="16">
        <f ca="1">J435*Table3[[#This Row],[QUANTITY]]</f>
        <v>90</v>
      </c>
      <c r="M435" s="16">
        <f ca="1">K435*Table3[[#This Row],[QUANTITY]]*(1-Table3[[#This Row],[DISCOUNT %]])</f>
        <v>997.90978336272246</v>
      </c>
      <c r="N435" s="3">
        <f>DAY(Table3[[#This Row],[DATE]])</f>
        <v>10</v>
      </c>
      <c r="O435" s="3" t="str">
        <f>TEXT(Table3[[#This Row],[DATE]],"mmm")</f>
        <v>Mar</v>
      </c>
      <c r="P435" s="3">
        <f>YEAR(Table3[[#This Row],[DATE]])</f>
        <v>2022</v>
      </c>
    </row>
    <row r="436" spans="1:16" x14ac:dyDescent="0.3">
      <c r="A436" s="6">
        <v>44631</v>
      </c>
      <c r="B436" s="7" t="s">
        <v>1487</v>
      </c>
      <c r="C436" s="9">
        <f t="shared" ca="1" si="12"/>
        <v>15</v>
      </c>
      <c r="D436" s="9" t="s">
        <v>2117</v>
      </c>
      <c r="E436" s="9" t="s">
        <v>2118</v>
      </c>
      <c r="F436" s="10">
        <f t="shared" ca="1" si="13"/>
        <v>5.9595517672046662E-2</v>
      </c>
      <c r="G436" s="3" t="str">
        <f>VLOOKUP(Table3[[#This Row],[PRODUCT ID]],Table1[[PRODUCT]:[SELLING PRICE]],1,FALSE)</f>
        <v>Product435</v>
      </c>
      <c r="H436" s="3" t="str">
        <f>VLOOKUP(Table3[[#This Row],[PRODUCT ID]],Table1[[PRODUCT]:[SELLING PRICE]],2,FALSE)</f>
        <v>Category3</v>
      </c>
      <c r="I436" s="3" t="str">
        <f>VLOOKUP(Table3[[#This Row],[PRODUCT ID]],Table1[[PRODUCT]:[SELLING PRICE]],3,FALSE)</f>
        <v>Ft</v>
      </c>
      <c r="J436" s="16">
        <f ca="1">VLOOKUP(Table3[[#This Row],[PRODUCT ID]],Table1[[PRODUCT]:[SELLING PRICE]],4,FALSE)</f>
        <v>156</v>
      </c>
      <c r="K436" s="16">
        <f ca="1">VLOOKUP(Table3[[#This Row],[PRODUCT ID]],Table1[[PRODUCT]:[SELLING PRICE]],5,FALSE)</f>
        <v>213.84245326456008</v>
      </c>
      <c r="L436" s="16">
        <f ca="1">J436*Table3[[#This Row],[QUANTITY]]</f>
        <v>2340</v>
      </c>
      <c r="M436" s="16">
        <f ca="1">K436*Table3[[#This Row],[QUANTITY]]*(1-Table3[[#This Row],[DISCOUNT %]])</f>
        <v>3016.4760234299729</v>
      </c>
      <c r="N436" s="3">
        <f>DAY(Table3[[#This Row],[DATE]])</f>
        <v>11</v>
      </c>
      <c r="O436" s="3" t="str">
        <f>TEXT(Table3[[#This Row],[DATE]],"mmm")</f>
        <v>Mar</v>
      </c>
      <c r="P436" s="3">
        <f>YEAR(Table3[[#This Row],[DATE]])</f>
        <v>2022</v>
      </c>
    </row>
    <row r="437" spans="1:16" x14ac:dyDescent="0.3">
      <c r="A437" s="6">
        <v>44632</v>
      </c>
      <c r="B437" s="7" t="s">
        <v>1488</v>
      </c>
      <c r="C437" s="9">
        <f t="shared" ca="1" si="12"/>
        <v>1</v>
      </c>
      <c r="D437" s="9" t="s">
        <v>2115</v>
      </c>
      <c r="E437" s="9" t="s">
        <v>2118</v>
      </c>
      <c r="F437" s="10">
        <f t="shared" ca="1" si="13"/>
        <v>8.2567832934634253E-2</v>
      </c>
      <c r="G437" s="3" t="str">
        <f>VLOOKUP(Table3[[#This Row],[PRODUCT ID]],Table1[[PRODUCT]:[SELLING PRICE]],1,FALSE)</f>
        <v>Product436</v>
      </c>
      <c r="H437" s="3" t="str">
        <f>VLOOKUP(Table3[[#This Row],[PRODUCT ID]],Table1[[PRODUCT]:[SELLING PRICE]],2,FALSE)</f>
        <v>Category4</v>
      </c>
      <c r="I437" s="3" t="str">
        <f>VLOOKUP(Table3[[#This Row],[PRODUCT ID]],Table1[[PRODUCT]:[SELLING PRICE]],3,FALSE)</f>
        <v>Kg</v>
      </c>
      <c r="J437" s="16">
        <f ca="1">VLOOKUP(Table3[[#This Row],[PRODUCT ID]],Table1[[PRODUCT]:[SELLING PRICE]],4,FALSE)</f>
        <v>156</v>
      </c>
      <c r="K437" s="16">
        <f ca="1">VLOOKUP(Table3[[#This Row],[PRODUCT ID]],Table1[[PRODUCT]:[SELLING PRICE]],5,FALSE)</f>
        <v>180.10860632407378</v>
      </c>
      <c r="L437" s="16">
        <f ca="1">J437*Table3[[#This Row],[QUANTITY]]</f>
        <v>156</v>
      </c>
      <c r="M437" s="16">
        <f ca="1">K437*Table3[[#This Row],[QUANTITY]]*(1-Table3[[#This Row],[DISCOUNT %]])</f>
        <v>165.23742900701785</v>
      </c>
      <c r="N437" s="3">
        <f>DAY(Table3[[#This Row],[DATE]])</f>
        <v>12</v>
      </c>
      <c r="O437" s="3" t="str">
        <f>TEXT(Table3[[#This Row],[DATE]],"mmm")</f>
        <v>Mar</v>
      </c>
      <c r="P437" s="3">
        <f>YEAR(Table3[[#This Row],[DATE]])</f>
        <v>2022</v>
      </c>
    </row>
    <row r="438" spans="1:16" x14ac:dyDescent="0.3">
      <c r="A438" s="6">
        <v>44633</v>
      </c>
      <c r="B438" s="7" t="s">
        <v>1489</v>
      </c>
      <c r="C438" s="9">
        <f t="shared" ca="1" si="12"/>
        <v>14</v>
      </c>
      <c r="D438" s="9" t="s">
        <v>2115</v>
      </c>
      <c r="E438" s="9" t="s">
        <v>2116</v>
      </c>
      <c r="F438" s="10">
        <f t="shared" ca="1" si="13"/>
        <v>5.2507870700611803E-2</v>
      </c>
      <c r="G438" s="3" t="str">
        <f>VLOOKUP(Table3[[#This Row],[PRODUCT ID]],Table1[[PRODUCT]:[SELLING PRICE]],1,FALSE)</f>
        <v>Product437</v>
      </c>
      <c r="H438" s="3" t="str">
        <f>VLOOKUP(Table3[[#This Row],[PRODUCT ID]],Table1[[PRODUCT]:[SELLING PRICE]],2,FALSE)</f>
        <v>Category5</v>
      </c>
      <c r="I438" s="3" t="str">
        <f>VLOOKUP(Table3[[#This Row],[PRODUCT ID]],Table1[[PRODUCT]:[SELLING PRICE]],3,FALSE)</f>
        <v>No</v>
      </c>
      <c r="J438" s="16">
        <f ca="1">VLOOKUP(Table3[[#This Row],[PRODUCT ID]],Table1[[PRODUCT]:[SELLING PRICE]],4,FALSE)</f>
        <v>170</v>
      </c>
      <c r="K438" s="16">
        <f ca="1">VLOOKUP(Table3[[#This Row],[PRODUCT ID]],Table1[[PRODUCT]:[SELLING PRICE]],5,FALSE)</f>
        <v>121.64896455283406</v>
      </c>
      <c r="L438" s="16">
        <f ca="1">J438*Table3[[#This Row],[QUANTITY]]</f>
        <v>2380</v>
      </c>
      <c r="M438" s="16">
        <f ca="1">K438*Table3[[#This Row],[QUANTITY]]*(1-Table3[[#This Row],[DISCOUNT %]])</f>
        <v>1613.6601103172275</v>
      </c>
      <c r="N438" s="3">
        <f>DAY(Table3[[#This Row],[DATE]])</f>
        <v>13</v>
      </c>
      <c r="O438" s="3" t="str">
        <f>TEXT(Table3[[#This Row],[DATE]],"mmm")</f>
        <v>Mar</v>
      </c>
      <c r="P438" s="3">
        <f>YEAR(Table3[[#This Row],[DATE]])</f>
        <v>2022</v>
      </c>
    </row>
    <row r="439" spans="1:16" x14ac:dyDescent="0.3">
      <c r="A439" s="6">
        <v>44634</v>
      </c>
      <c r="B439" s="7" t="s">
        <v>1490</v>
      </c>
      <c r="C439" s="9">
        <f t="shared" ca="1" si="12"/>
        <v>12</v>
      </c>
      <c r="D439" s="9" t="s">
        <v>2115</v>
      </c>
      <c r="E439" s="9" t="s">
        <v>2116</v>
      </c>
      <c r="F439" s="10">
        <f t="shared" ca="1" si="13"/>
        <v>5.6689681163905416E-2</v>
      </c>
      <c r="G439" s="3" t="str">
        <f>VLOOKUP(Table3[[#This Row],[PRODUCT ID]],Table1[[PRODUCT]:[SELLING PRICE]],1,FALSE)</f>
        <v>Product438</v>
      </c>
      <c r="H439" s="3" t="str">
        <f>VLOOKUP(Table3[[#This Row],[PRODUCT ID]],Table1[[PRODUCT]:[SELLING PRICE]],2,FALSE)</f>
        <v>Category1</v>
      </c>
      <c r="I439" s="3" t="str">
        <f>VLOOKUP(Table3[[#This Row],[PRODUCT ID]],Table1[[PRODUCT]:[SELLING PRICE]],3,FALSE)</f>
        <v>No</v>
      </c>
      <c r="J439" s="16">
        <f ca="1">VLOOKUP(Table3[[#This Row],[PRODUCT ID]],Table1[[PRODUCT]:[SELLING PRICE]],4,FALSE)</f>
        <v>163</v>
      </c>
      <c r="K439" s="16">
        <f ca="1">VLOOKUP(Table3[[#This Row],[PRODUCT ID]],Table1[[PRODUCT]:[SELLING PRICE]],5,FALSE)</f>
        <v>77.966140648564618</v>
      </c>
      <c r="L439" s="16">
        <f ca="1">J439*Table3[[#This Row],[QUANTITY]]</f>
        <v>1956</v>
      </c>
      <c r="M439" s="16">
        <f ca="1">K439*Table3[[#This Row],[QUANTITY]]*(1-Table3[[#This Row],[DISCOUNT %]])</f>
        <v>882.55517992340742</v>
      </c>
      <c r="N439" s="3">
        <f>DAY(Table3[[#This Row],[DATE]])</f>
        <v>14</v>
      </c>
      <c r="O439" s="3" t="str">
        <f>TEXT(Table3[[#This Row],[DATE]],"mmm")</f>
        <v>Mar</v>
      </c>
      <c r="P439" s="3">
        <f>YEAR(Table3[[#This Row],[DATE]])</f>
        <v>2022</v>
      </c>
    </row>
    <row r="440" spans="1:16" x14ac:dyDescent="0.3">
      <c r="A440" s="6">
        <v>44635</v>
      </c>
      <c r="B440" s="7" t="s">
        <v>1491</v>
      </c>
      <c r="C440" s="9">
        <f t="shared" ca="1" si="12"/>
        <v>9</v>
      </c>
      <c r="D440" s="9" t="s">
        <v>2116</v>
      </c>
      <c r="E440" s="9" t="s">
        <v>2116</v>
      </c>
      <c r="F440" s="10">
        <f t="shared" ca="1" si="13"/>
        <v>6.4712093322614586E-2</v>
      </c>
      <c r="G440" s="3" t="str">
        <f>VLOOKUP(Table3[[#This Row],[PRODUCT ID]],Table1[[PRODUCT]:[SELLING PRICE]],1,FALSE)</f>
        <v>Product439</v>
      </c>
      <c r="H440" s="3" t="str">
        <f>VLOOKUP(Table3[[#This Row],[PRODUCT ID]],Table1[[PRODUCT]:[SELLING PRICE]],2,FALSE)</f>
        <v>Category2</v>
      </c>
      <c r="I440" s="3" t="str">
        <f>VLOOKUP(Table3[[#This Row],[PRODUCT ID]],Table1[[PRODUCT]:[SELLING PRICE]],3,FALSE)</f>
        <v>Ft</v>
      </c>
      <c r="J440" s="16">
        <f ca="1">VLOOKUP(Table3[[#This Row],[PRODUCT ID]],Table1[[PRODUCT]:[SELLING PRICE]],4,FALSE)</f>
        <v>209</v>
      </c>
      <c r="K440" s="16">
        <f ca="1">VLOOKUP(Table3[[#This Row],[PRODUCT ID]],Table1[[PRODUCT]:[SELLING PRICE]],5,FALSE)</f>
        <v>272.91481032132322</v>
      </c>
      <c r="L440" s="16">
        <f ca="1">J440*Table3[[#This Row],[QUANTITY]]</f>
        <v>1881</v>
      </c>
      <c r="M440" s="16">
        <f ca="1">K440*Table3[[#This Row],[QUANTITY]]*(1-Table3[[#This Row],[DISCOUNT %]])</f>
        <v>2297.2852948201748</v>
      </c>
      <c r="N440" s="3">
        <f>DAY(Table3[[#This Row],[DATE]])</f>
        <v>15</v>
      </c>
      <c r="O440" s="3" t="str">
        <f>TEXT(Table3[[#This Row],[DATE]],"mmm")</f>
        <v>Mar</v>
      </c>
      <c r="P440" s="3">
        <f>YEAR(Table3[[#This Row],[DATE]])</f>
        <v>2022</v>
      </c>
    </row>
    <row r="441" spans="1:16" x14ac:dyDescent="0.3">
      <c r="A441" s="6">
        <v>44636</v>
      </c>
      <c r="B441" s="7" t="s">
        <v>1492</v>
      </c>
      <c r="C441" s="9">
        <f t="shared" ca="1" si="12"/>
        <v>14</v>
      </c>
      <c r="D441" s="9" t="s">
        <v>2116</v>
      </c>
      <c r="E441" s="9" t="s">
        <v>2116</v>
      </c>
      <c r="F441" s="10">
        <f t="shared" ca="1" si="13"/>
        <v>3.3266097537118733E-2</v>
      </c>
      <c r="G441" s="3" t="str">
        <f>VLOOKUP(Table3[[#This Row],[PRODUCT ID]],Table1[[PRODUCT]:[SELLING PRICE]],1,FALSE)</f>
        <v>Product440</v>
      </c>
      <c r="H441" s="3" t="str">
        <f>VLOOKUP(Table3[[#This Row],[PRODUCT ID]],Table1[[PRODUCT]:[SELLING PRICE]],2,FALSE)</f>
        <v>Category3</v>
      </c>
      <c r="I441" s="3" t="str">
        <f>VLOOKUP(Table3[[#This Row],[PRODUCT ID]],Table1[[PRODUCT]:[SELLING PRICE]],3,FALSE)</f>
        <v>No</v>
      </c>
      <c r="J441" s="16">
        <f ca="1">VLOOKUP(Table3[[#This Row],[PRODUCT ID]],Table1[[PRODUCT]:[SELLING PRICE]],4,FALSE)</f>
        <v>240</v>
      </c>
      <c r="K441" s="16">
        <f ca="1">VLOOKUP(Table3[[#This Row],[PRODUCT ID]],Table1[[PRODUCT]:[SELLING PRICE]],5,FALSE)</f>
        <v>198.23147124085287</v>
      </c>
      <c r="L441" s="16">
        <f ca="1">J441*Table3[[#This Row],[QUANTITY]]</f>
        <v>3360</v>
      </c>
      <c r="M441" s="16">
        <f ca="1">K441*Table3[[#This Row],[QUANTITY]]*(1-Table3[[#This Row],[DISCOUNT %]])</f>
        <v>2682.9191729707936</v>
      </c>
      <c r="N441" s="3">
        <f>DAY(Table3[[#This Row],[DATE]])</f>
        <v>16</v>
      </c>
      <c r="O441" s="3" t="str">
        <f>TEXT(Table3[[#This Row],[DATE]],"mmm")</f>
        <v>Mar</v>
      </c>
      <c r="P441" s="3">
        <f>YEAR(Table3[[#This Row],[DATE]])</f>
        <v>2022</v>
      </c>
    </row>
    <row r="442" spans="1:16" x14ac:dyDescent="0.3">
      <c r="A442" s="6">
        <v>44637</v>
      </c>
      <c r="B442" s="7" t="s">
        <v>1493</v>
      </c>
      <c r="C442" s="9">
        <f t="shared" ca="1" si="12"/>
        <v>15</v>
      </c>
      <c r="D442" s="9" t="s">
        <v>2116</v>
      </c>
      <c r="E442" s="9" t="s">
        <v>2118</v>
      </c>
      <c r="F442" s="10">
        <f t="shared" ca="1" si="13"/>
        <v>8.6868280030985689E-3</v>
      </c>
      <c r="G442" s="3" t="str">
        <f>VLOOKUP(Table3[[#This Row],[PRODUCT ID]],Table1[[PRODUCT]:[SELLING PRICE]],1,FALSE)</f>
        <v>Product441</v>
      </c>
      <c r="H442" s="3" t="str">
        <f>VLOOKUP(Table3[[#This Row],[PRODUCT ID]],Table1[[PRODUCT]:[SELLING PRICE]],2,FALSE)</f>
        <v>Category4</v>
      </c>
      <c r="I442" s="3" t="str">
        <f>VLOOKUP(Table3[[#This Row],[PRODUCT ID]],Table1[[PRODUCT]:[SELLING PRICE]],3,FALSE)</f>
        <v>Kg</v>
      </c>
      <c r="J442" s="16">
        <f ca="1">VLOOKUP(Table3[[#This Row],[PRODUCT ID]],Table1[[PRODUCT]:[SELLING PRICE]],4,FALSE)</f>
        <v>171</v>
      </c>
      <c r="K442" s="16">
        <f ca="1">VLOOKUP(Table3[[#This Row],[PRODUCT ID]],Table1[[PRODUCT]:[SELLING PRICE]],5,FALSE)</f>
        <v>76.100348028000241</v>
      </c>
      <c r="L442" s="16">
        <f ca="1">J442*Table3[[#This Row],[QUANTITY]]</f>
        <v>2565</v>
      </c>
      <c r="M442" s="16">
        <f ca="1">K442*Table3[[#This Row],[QUANTITY]]*(1-Table3[[#This Row],[DISCOUNT %]])</f>
        <v>1131.5891609055757</v>
      </c>
      <c r="N442" s="3">
        <f>DAY(Table3[[#This Row],[DATE]])</f>
        <v>17</v>
      </c>
      <c r="O442" s="3" t="str">
        <f>TEXT(Table3[[#This Row],[DATE]],"mmm")</f>
        <v>Mar</v>
      </c>
      <c r="P442" s="3">
        <f>YEAR(Table3[[#This Row],[DATE]])</f>
        <v>2022</v>
      </c>
    </row>
    <row r="443" spans="1:16" x14ac:dyDescent="0.3">
      <c r="A443" s="6">
        <v>44638</v>
      </c>
      <c r="B443" s="7" t="s">
        <v>1494</v>
      </c>
      <c r="C443" s="9">
        <f t="shared" ca="1" si="12"/>
        <v>11</v>
      </c>
      <c r="D443" s="9" t="s">
        <v>2115</v>
      </c>
      <c r="E443" s="9" t="s">
        <v>2116</v>
      </c>
      <c r="F443" s="10">
        <f t="shared" ca="1" si="13"/>
        <v>6.9681987723196198E-2</v>
      </c>
      <c r="G443" s="3" t="str">
        <f>VLOOKUP(Table3[[#This Row],[PRODUCT ID]],Table1[[PRODUCT]:[SELLING PRICE]],1,FALSE)</f>
        <v>Product442</v>
      </c>
      <c r="H443" s="3" t="str">
        <f>VLOOKUP(Table3[[#This Row],[PRODUCT ID]],Table1[[PRODUCT]:[SELLING PRICE]],2,FALSE)</f>
        <v>Category5</v>
      </c>
      <c r="I443" s="3" t="str">
        <f>VLOOKUP(Table3[[#This Row],[PRODUCT ID]],Table1[[PRODUCT]:[SELLING PRICE]],3,FALSE)</f>
        <v>Kg</v>
      </c>
      <c r="J443" s="16">
        <f ca="1">VLOOKUP(Table3[[#This Row],[PRODUCT ID]],Table1[[PRODUCT]:[SELLING PRICE]],4,FALSE)</f>
        <v>145</v>
      </c>
      <c r="K443" s="16">
        <f ca="1">VLOOKUP(Table3[[#This Row],[PRODUCT ID]],Table1[[PRODUCT]:[SELLING PRICE]],5,FALSE)</f>
        <v>105.35353296133017</v>
      </c>
      <c r="L443" s="16">
        <f ca="1">J443*Table3[[#This Row],[QUANTITY]]</f>
        <v>1595</v>
      </c>
      <c r="M443" s="16">
        <f ca="1">K443*Table3[[#This Row],[QUANTITY]]*(1-Table3[[#This Row],[DISCOUNT %]])</f>
        <v>1078.1351830801575</v>
      </c>
      <c r="N443" s="3">
        <f>DAY(Table3[[#This Row],[DATE]])</f>
        <v>18</v>
      </c>
      <c r="O443" s="3" t="str">
        <f>TEXT(Table3[[#This Row],[DATE]],"mmm")</f>
        <v>Mar</v>
      </c>
      <c r="P443" s="3">
        <f>YEAR(Table3[[#This Row],[DATE]])</f>
        <v>2022</v>
      </c>
    </row>
    <row r="444" spans="1:16" x14ac:dyDescent="0.3">
      <c r="A444" s="6">
        <v>44639</v>
      </c>
      <c r="B444" s="7" t="s">
        <v>1495</v>
      </c>
      <c r="C444" s="9">
        <f t="shared" ca="1" si="12"/>
        <v>6</v>
      </c>
      <c r="D444" s="9" t="s">
        <v>2117</v>
      </c>
      <c r="E444" s="9" t="s">
        <v>2116</v>
      </c>
      <c r="F444" s="10">
        <f t="shared" ca="1" si="13"/>
        <v>9.8019544516795828E-2</v>
      </c>
      <c r="G444" s="3" t="str">
        <f>VLOOKUP(Table3[[#This Row],[PRODUCT ID]],Table1[[PRODUCT]:[SELLING PRICE]],1,FALSE)</f>
        <v>Product443</v>
      </c>
      <c r="H444" s="3" t="str">
        <f>VLOOKUP(Table3[[#This Row],[PRODUCT ID]],Table1[[PRODUCT]:[SELLING PRICE]],2,FALSE)</f>
        <v>Category1</v>
      </c>
      <c r="I444" s="3" t="str">
        <f>VLOOKUP(Table3[[#This Row],[PRODUCT ID]],Table1[[PRODUCT]:[SELLING PRICE]],3,FALSE)</f>
        <v>Lt</v>
      </c>
      <c r="J444" s="16">
        <f ca="1">VLOOKUP(Table3[[#This Row],[PRODUCT ID]],Table1[[PRODUCT]:[SELLING PRICE]],4,FALSE)</f>
        <v>62</v>
      </c>
      <c r="K444" s="16">
        <f ca="1">VLOOKUP(Table3[[#This Row],[PRODUCT ID]],Table1[[PRODUCT]:[SELLING PRICE]],5,FALSE)</f>
        <v>204.11764890709975</v>
      </c>
      <c r="L444" s="16">
        <f ca="1">J444*Table3[[#This Row],[QUANTITY]]</f>
        <v>372</v>
      </c>
      <c r="M444" s="16">
        <f ca="1">K444*Table3[[#This Row],[QUANTITY]]*(1-Table3[[#This Row],[DISCOUNT %]])</f>
        <v>1104.6607796003195</v>
      </c>
      <c r="N444" s="3">
        <f>DAY(Table3[[#This Row],[DATE]])</f>
        <v>19</v>
      </c>
      <c r="O444" s="3" t="str">
        <f>TEXT(Table3[[#This Row],[DATE]],"mmm")</f>
        <v>Mar</v>
      </c>
      <c r="P444" s="3">
        <f>YEAR(Table3[[#This Row],[DATE]])</f>
        <v>2022</v>
      </c>
    </row>
    <row r="445" spans="1:16" x14ac:dyDescent="0.3">
      <c r="A445" s="6">
        <v>44640</v>
      </c>
      <c r="B445" s="7" t="s">
        <v>1496</v>
      </c>
      <c r="C445" s="9">
        <f t="shared" ca="1" si="12"/>
        <v>2</v>
      </c>
      <c r="D445" s="9" t="s">
        <v>2117</v>
      </c>
      <c r="E445" s="9" t="s">
        <v>2116</v>
      </c>
      <c r="F445" s="10">
        <f t="shared" ca="1" si="13"/>
        <v>6.1392838436088594E-2</v>
      </c>
      <c r="G445" s="3" t="str">
        <f>VLOOKUP(Table3[[#This Row],[PRODUCT ID]],Table1[[PRODUCT]:[SELLING PRICE]],1,FALSE)</f>
        <v>Product444</v>
      </c>
      <c r="H445" s="3" t="str">
        <f>VLOOKUP(Table3[[#This Row],[PRODUCT ID]],Table1[[PRODUCT]:[SELLING PRICE]],2,FALSE)</f>
        <v>Category2</v>
      </c>
      <c r="I445" s="3" t="str">
        <f>VLOOKUP(Table3[[#This Row],[PRODUCT ID]],Table1[[PRODUCT]:[SELLING PRICE]],3,FALSE)</f>
        <v>Kg</v>
      </c>
      <c r="J445" s="16">
        <f ca="1">VLOOKUP(Table3[[#This Row],[PRODUCT ID]],Table1[[PRODUCT]:[SELLING PRICE]],4,FALSE)</f>
        <v>194</v>
      </c>
      <c r="K445" s="16">
        <f ca="1">VLOOKUP(Table3[[#This Row],[PRODUCT ID]],Table1[[PRODUCT]:[SELLING PRICE]],5,FALSE)</f>
        <v>252.92871309265112</v>
      </c>
      <c r="L445" s="16">
        <f ca="1">J445*Table3[[#This Row],[QUANTITY]]</f>
        <v>388</v>
      </c>
      <c r="M445" s="16">
        <f ca="1">K445*Table3[[#This Row],[QUANTITY]]*(1-Table3[[#This Row],[DISCOUNT %]])</f>
        <v>474.80140294781239</v>
      </c>
      <c r="N445" s="3">
        <f>DAY(Table3[[#This Row],[DATE]])</f>
        <v>20</v>
      </c>
      <c r="O445" s="3" t="str">
        <f>TEXT(Table3[[#This Row],[DATE]],"mmm")</f>
        <v>Mar</v>
      </c>
      <c r="P445" s="3">
        <f>YEAR(Table3[[#This Row],[DATE]])</f>
        <v>2022</v>
      </c>
    </row>
    <row r="446" spans="1:16" x14ac:dyDescent="0.3">
      <c r="A446" s="6">
        <v>44641</v>
      </c>
      <c r="B446" s="7" t="s">
        <v>1497</v>
      </c>
      <c r="C446" s="9">
        <f t="shared" ca="1" si="12"/>
        <v>4</v>
      </c>
      <c r="D446" s="9" t="s">
        <v>2116</v>
      </c>
      <c r="E446" s="9" t="s">
        <v>2116</v>
      </c>
      <c r="F446" s="10">
        <f t="shared" ca="1" si="13"/>
        <v>1.4691011198323257E-2</v>
      </c>
      <c r="G446" s="3" t="str">
        <f>VLOOKUP(Table3[[#This Row],[PRODUCT ID]],Table1[[PRODUCT]:[SELLING PRICE]],1,FALSE)</f>
        <v>Product445</v>
      </c>
      <c r="H446" s="3" t="str">
        <f>VLOOKUP(Table3[[#This Row],[PRODUCT ID]],Table1[[PRODUCT]:[SELLING PRICE]],2,FALSE)</f>
        <v>Category3</v>
      </c>
      <c r="I446" s="3" t="str">
        <f>VLOOKUP(Table3[[#This Row],[PRODUCT ID]],Table1[[PRODUCT]:[SELLING PRICE]],3,FALSE)</f>
        <v>Lt</v>
      </c>
      <c r="J446" s="16">
        <f ca="1">VLOOKUP(Table3[[#This Row],[PRODUCT ID]],Table1[[PRODUCT]:[SELLING PRICE]],4,FALSE)</f>
        <v>148</v>
      </c>
      <c r="K446" s="16">
        <f ca="1">VLOOKUP(Table3[[#This Row],[PRODUCT ID]],Table1[[PRODUCT]:[SELLING PRICE]],5,FALSE)</f>
        <v>171.1943694920765</v>
      </c>
      <c r="L446" s="16">
        <f ca="1">J446*Table3[[#This Row],[QUANTITY]]</f>
        <v>592</v>
      </c>
      <c r="M446" s="16">
        <f ca="1">K446*Table3[[#This Row],[QUANTITY]]*(1-Table3[[#This Row],[DISCOUNT %]])</f>
        <v>674.71740437111407</v>
      </c>
      <c r="N446" s="3">
        <f>DAY(Table3[[#This Row],[DATE]])</f>
        <v>21</v>
      </c>
      <c r="O446" s="3" t="str">
        <f>TEXT(Table3[[#This Row],[DATE]],"mmm")</f>
        <v>Mar</v>
      </c>
      <c r="P446" s="3">
        <f>YEAR(Table3[[#This Row],[DATE]])</f>
        <v>2022</v>
      </c>
    </row>
    <row r="447" spans="1:16" x14ac:dyDescent="0.3">
      <c r="A447" s="6">
        <v>44642</v>
      </c>
      <c r="B447" s="7" t="s">
        <v>1498</v>
      </c>
      <c r="C447" s="9">
        <f t="shared" ca="1" si="12"/>
        <v>2</v>
      </c>
      <c r="D447" s="9" t="s">
        <v>2116</v>
      </c>
      <c r="E447" s="9" t="s">
        <v>2116</v>
      </c>
      <c r="F447" s="10">
        <f t="shared" ca="1" si="13"/>
        <v>1.2866353179233138E-2</v>
      </c>
      <c r="G447" s="3" t="str">
        <f>VLOOKUP(Table3[[#This Row],[PRODUCT ID]],Table1[[PRODUCT]:[SELLING PRICE]],1,FALSE)</f>
        <v>Product446</v>
      </c>
      <c r="H447" s="3" t="str">
        <f>VLOOKUP(Table3[[#This Row],[PRODUCT ID]],Table1[[PRODUCT]:[SELLING PRICE]],2,FALSE)</f>
        <v>Category4</v>
      </c>
      <c r="I447" s="3" t="str">
        <f>VLOOKUP(Table3[[#This Row],[PRODUCT ID]],Table1[[PRODUCT]:[SELLING PRICE]],3,FALSE)</f>
        <v>Ft</v>
      </c>
      <c r="J447" s="16">
        <f ca="1">VLOOKUP(Table3[[#This Row],[PRODUCT ID]],Table1[[PRODUCT]:[SELLING PRICE]],4,FALSE)</f>
        <v>66</v>
      </c>
      <c r="K447" s="16">
        <f ca="1">VLOOKUP(Table3[[#This Row],[PRODUCT ID]],Table1[[PRODUCT]:[SELLING PRICE]],5,FALSE)</f>
        <v>73.495873724864708</v>
      </c>
      <c r="L447" s="16">
        <f ca="1">J447*Table3[[#This Row],[QUANTITY]]</f>
        <v>132</v>
      </c>
      <c r="M447" s="16">
        <f ca="1">K447*Table3[[#This Row],[QUANTITY]]*(1-Table3[[#This Row],[DISCOUNT %]])</f>
        <v>145.10049971260855</v>
      </c>
      <c r="N447" s="3">
        <f>DAY(Table3[[#This Row],[DATE]])</f>
        <v>22</v>
      </c>
      <c r="O447" s="3" t="str">
        <f>TEXT(Table3[[#This Row],[DATE]],"mmm")</f>
        <v>Mar</v>
      </c>
      <c r="P447" s="3">
        <f>YEAR(Table3[[#This Row],[DATE]])</f>
        <v>2022</v>
      </c>
    </row>
    <row r="448" spans="1:16" x14ac:dyDescent="0.3">
      <c r="A448" s="6">
        <v>44643</v>
      </c>
      <c r="B448" s="7" t="s">
        <v>1499</v>
      </c>
      <c r="C448" s="9">
        <f t="shared" ca="1" si="12"/>
        <v>1</v>
      </c>
      <c r="D448" s="9" t="s">
        <v>2116</v>
      </c>
      <c r="E448" s="9" t="s">
        <v>2118</v>
      </c>
      <c r="F448" s="10">
        <f t="shared" ca="1" si="13"/>
        <v>1.1435603164675057E-2</v>
      </c>
      <c r="G448" s="3" t="str">
        <f>VLOOKUP(Table3[[#This Row],[PRODUCT ID]],Table1[[PRODUCT]:[SELLING PRICE]],1,FALSE)</f>
        <v>Product447</v>
      </c>
      <c r="H448" s="3" t="str">
        <f>VLOOKUP(Table3[[#This Row],[PRODUCT ID]],Table1[[PRODUCT]:[SELLING PRICE]],2,FALSE)</f>
        <v>Category5</v>
      </c>
      <c r="I448" s="3" t="str">
        <f>VLOOKUP(Table3[[#This Row],[PRODUCT ID]],Table1[[PRODUCT]:[SELLING PRICE]],3,FALSE)</f>
        <v>Kg</v>
      </c>
      <c r="J448" s="16">
        <f ca="1">VLOOKUP(Table3[[#This Row],[PRODUCT ID]],Table1[[PRODUCT]:[SELLING PRICE]],4,FALSE)</f>
        <v>217</v>
      </c>
      <c r="K448" s="16">
        <f ca="1">VLOOKUP(Table3[[#This Row],[PRODUCT ID]],Table1[[PRODUCT]:[SELLING PRICE]],5,FALSE)</f>
        <v>271.24480292043745</v>
      </c>
      <c r="L448" s="16">
        <f ca="1">J448*Table3[[#This Row],[QUANTITY]]</f>
        <v>217</v>
      </c>
      <c r="M448" s="16">
        <f ca="1">K448*Table3[[#This Row],[QUANTITY]]*(1-Table3[[#This Row],[DISCOUNT %]])</f>
        <v>268.14295499375885</v>
      </c>
      <c r="N448" s="3">
        <f>DAY(Table3[[#This Row],[DATE]])</f>
        <v>23</v>
      </c>
      <c r="O448" s="3" t="str">
        <f>TEXT(Table3[[#This Row],[DATE]],"mmm")</f>
        <v>Mar</v>
      </c>
      <c r="P448" s="3">
        <f>YEAR(Table3[[#This Row],[DATE]])</f>
        <v>2022</v>
      </c>
    </row>
    <row r="449" spans="1:16" x14ac:dyDescent="0.3">
      <c r="A449" s="6">
        <v>44644</v>
      </c>
      <c r="B449" s="7" t="s">
        <v>1500</v>
      </c>
      <c r="C449" s="9">
        <f t="shared" ca="1" si="12"/>
        <v>10</v>
      </c>
      <c r="D449" s="9" t="s">
        <v>2116</v>
      </c>
      <c r="E449" s="9" t="s">
        <v>2118</v>
      </c>
      <c r="F449" s="10">
        <f t="shared" ca="1" si="13"/>
        <v>5.6587943491238191E-2</v>
      </c>
      <c r="G449" s="3" t="str">
        <f>VLOOKUP(Table3[[#This Row],[PRODUCT ID]],Table1[[PRODUCT]:[SELLING PRICE]],1,FALSE)</f>
        <v>Product448</v>
      </c>
      <c r="H449" s="3" t="str">
        <f>VLOOKUP(Table3[[#This Row],[PRODUCT ID]],Table1[[PRODUCT]:[SELLING PRICE]],2,FALSE)</f>
        <v>Category1</v>
      </c>
      <c r="I449" s="3" t="str">
        <f>VLOOKUP(Table3[[#This Row],[PRODUCT ID]],Table1[[PRODUCT]:[SELLING PRICE]],3,FALSE)</f>
        <v>No</v>
      </c>
      <c r="J449" s="16">
        <f ca="1">VLOOKUP(Table3[[#This Row],[PRODUCT ID]],Table1[[PRODUCT]:[SELLING PRICE]],4,FALSE)</f>
        <v>37</v>
      </c>
      <c r="K449" s="16">
        <f ca="1">VLOOKUP(Table3[[#This Row],[PRODUCT ID]],Table1[[PRODUCT]:[SELLING PRICE]],5,FALSE)</f>
        <v>161.07993720505132</v>
      </c>
      <c r="L449" s="16">
        <f ca="1">J449*Table3[[#This Row],[QUANTITY]]</f>
        <v>370</v>
      </c>
      <c r="M449" s="16">
        <f ca="1">K449*Table3[[#This Row],[QUANTITY]]*(1-Table3[[#This Row],[DISCOUNT %]])</f>
        <v>1519.6475482091969</v>
      </c>
      <c r="N449" s="3">
        <f>DAY(Table3[[#This Row],[DATE]])</f>
        <v>24</v>
      </c>
      <c r="O449" s="3" t="str">
        <f>TEXT(Table3[[#This Row],[DATE]],"mmm")</f>
        <v>Mar</v>
      </c>
      <c r="P449" s="3">
        <f>YEAR(Table3[[#This Row],[DATE]])</f>
        <v>2022</v>
      </c>
    </row>
    <row r="450" spans="1:16" x14ac:dyDescent="0.3">
      <c r="A450" s="6">
        <v>44645</v>
      </c>
      <c r="B450" s="7" t="s">
        <v>1501</v>
      </c>
      <c r="C450" s="9">
        <f t="shared" ca="1" si="12"/>
        <v>7</v>
      </c>
      <c r="D450" s="9" t="s">
        <v>2115</v>
      </c>
      <c r="E450" s="9" t="s">
        <v>2116</v>
      </c>
      <c r="F450" s="10">
        <f t="shared" ca="1" si="13"/>
        <v>5.402810586509388E-3</v>
      </c>
      <c r="G450" s="3" t="str">
        <f>VLOOKUP(Table3[[#This Row],[PRODUCT ID]],Table1[[PRODUCT]:[SELLING PRICE]],1,FALSE)</f>
        <v>Product449</v>
      </c>
      <c r="H450" s="3" t="str">
        <f>VLOOKUP(Table3[[#This Row],[PRODUCT ID]],Table1[[PRODUCT]:[SELLING PRICE]],2,FALSE)</f>
        <v>Category2</v>
      </c>
      <c r="I450" s="3" t="str">
        <f>VLOOKUP(Table3[[#This Row],[PRODUCT ID]],Table1[[PRODUCT]:[SELLING PRICE]],3,FALSE)</f>
        <v>No</v>
      </c>
      <c r="J450" s="16">
        <f ca="1">VLOOKUP(Table3[[#This Row],[PRODUCT ID]],Table1[[PRODUCT]:[SELLING PRICE]],4,FALSE)</f>
        <v>54</v>
      </c>
      <c r="K450" s="16">
        <f ca="1">VLOOKUP(Table3[[#This Row],[PRODUCT ID]],Table1[[PRODUCT]:[SELLING PRICE]],5,FALSE)</f>
        <v>207.74626387774205</v>
      </c>
      <c r="L450" s="16">
        <f ca="1">J450*Table3[[#This Row],[QUANTITY]]</f>
        <v>378</v>
      </c>
      <c r="M450" s="16">
        <f ca="1">K450*Table3[[#This Row],[QUANTITY]]*(1-Table3[[#This Row],[DISCOUNT %]])</f>
        <v>1446.3669511476894</v>
      </c>
      <c r="N450" s="3">
        <f>DAY(Table3[[#This Row],[DATE]])</f>
        <v>25</v>
      </c>
      <c r="O450" s="3" t="str">
        <f>TEXT(Table3[[#This Row],[DATE]],"mmm")</f>
        <v>Mar</v>
      </c>
      <c r="P450" s="3">
        <f>YEAR(Table3[[#This Row],[DATE]])</f>
        <v>2022</v>
      </c>
    </row>
    <row r="451" spans="1:16" x14ac:dyDescent="0.3">
      <c r="A451" s="6">
        <v>44646</v>
      </c>
      <c r="B451" s="7" t="s">
        <v>1502</v>
      </c>
      <c r="C451" s="9">
        <f t="shared" ref="C451:C514" ca="1" si="14">RANDBETWEEN(1,15)</f>
        <v>15</v>
      </c>
      <c r="D451" s="9" t="s">
        <v>2116</v>
      </c>
      <c r="E451" s="9" t="s">
        <v>2116</v>
      </c>
      <c r="F451" s="10">
        <f t="shared" ref="F451:F514" ca="1" si="15">RAND()*(0.1)</f>
        <v>6.0860263490989198E-2</v>
      </c>
      <c r="G451" s="3" t="str">
        <f>VLOOKUP(Table3[[#This Row],[PRODUCT ID]],Table1[[PRODUCT]:[SELLING PRICE]],1,FALSE)</f>
        <v>Product450</v>
      </c>
      <c r="H451" s="3" t="str">
        <f>VLOOKUP(Table3[[#This Row],[PRODUCT ID]],Table1[[PRODUCT]:[SELLING PRICE]],2,FALSE)</f>
        <v>Category3</v>
      </c>
      <c r="I451" s="3" t="str">
        <f>VLOOKUP(Table3[[#This Row],[PRODUCT ID]],Table1[[PRODUCT]:[SELLING PRICE]],3,FALSE)</f>
        <v>Ft</v>
      </c>
      <c r="J451" s="16">
        <f ca="1">VLOOKUP(Table3[[#This Row],[PRODUCT ID]],Table1[[PRODUCT]:[SELLING PRICE]],4,FALSE)</f>
        <v>153</v>
      </c>
      <c r="K451" s="16">
        <f ca="1">VLOOKUP(Table3[[#This Row],[PRODUCT ID]],Table1[[PRODUCT]:[SELLING PRICE]],5,FALSE)</f>
        <v>172.86633488663912</v>
      </c>
      <c r="L451" s="16">
        <f ca="1">J451*Table3[[#This Row],[QUANTITY]]</f>
        <v>2295</v>
      </c>
      <c r="M451" s="16">
        <f ca="1">K451*Table3[[#This Row],[QUANTITY]]*(1-Table3[[#This Row],[DISCOUNT %]])</f>
        <v>2435.1846629507504</v>
      </c>
      <c r="N451" s="3">
        <f>DAY(Table3[[#This Row],[DATE]])</f>
        <v>26</v>
      </c>
      <c r="O451" s="3" t="str">
        <f>TEXT(Table3[[#This Row],[DATE]],"mmm")</f>
        <v>Mar</v>
      </c>
      <c r="P451" s="3">
        <f>YEAR(Table3[[#This Row],[DATE]])</f>
        <v>2022</v>
      </c>
    </row>
    <row r="452" spans="1:16" x14ac:dyDescent="0.3">
      <c r="A452" s="6">
        <v>44647</v>
      </c>
      <c r="B452" s="7" t="s">
        <v>1503</v>
      </c>
      <c r="C452" s="9">
        <f t="shared" ca="1" si="14"/>
        <v>13</v>
      </c>
      <c r="D452" s="9" t="s">
        <v>2117</v>
      </c>
      <c r="E452" s="9" t="s">
        <v>2116</v>
      </c>
      <c r="F452" s="10">
        <f t="shared" ca="1" si="15"/>
        <v>8.2747737444959044E-2</v>
      </c>
      <c r="G452" s="3" t="str">
        <f>VLOOKUP(Table3[[#This Row],[PRODUCT ID]],Table1[[PRODUCT]:[SELLING PRICE]],1,FALSE)</f>
        <v>Product451</v>
      </c>
      <c r="H452" s="3" t="str">
        <f>VLOOKUP(Table3[[#This Row],[PRODUCT ID]],Table1[[PRODUCT]:[SELLING PRICE]],2,FALSE)</f>
        <v>Category4</v>
      </c>
      <c r="I452" s="3" t="str">
        <f>VLOOKUP(Table3[[#This Row],[PRODUCT ID]],Table1[[PRODUCT]:[SELLING PRICE]],3,FALSE)</f>
        <v>No</v>
      </c>
      <c r="J452" s="16">
        <f ca="1">VLOOKUP(Table3[[#This Row],[PRODUCT ID]],Table1[[PRODUCT]:[SELLING PRICE]],4,FALSE)</f>
        <v>183</v>
      </c>
      <c r="K452" s="16">
        <f ca="1">VLOOKUP(Table3[[#This Row],[PRODUCT ID]],Table1[[PRODUCT]:[SELLING PRICE]],5,FALSE)</f>
        <v>243.08713282427101</v>
      </c>
      <c r="L452" s="16">
        <f ca="1">J452*Table3[[#This Row],[QUANTITY]]</f>
        <v>2379</v>
      </c>
      <c r="M452" s="16">
        <f ca="1">K452*Table3[[#This Row],[QUANTITY]]*(1-Table3[[#This Row],[DISCOUNT %]])</f>
        <v>2898.6388935540444</v>
      </c>
      <c r="N452" s="3">
        <f>DAY(Table3[[#This Row],[DATE]])</f>
        <v>27</v>
      </c>
      <c r="O452" s="3" t="str">
        <f>TEXT(Table3[[#This Row],[DATE]],"mmm")</f>
        <v>Mar</v>
      </c>
      <c r="P452" s="3">
        <f>YEAR(Table3[[#This Row],[DATE]])</f>
        <v>2022</v>
      </c>
    </row>
    <row r="453" spans="1:16" x14ac:dyDescent="0.3">
      <c r="A453" s="6">
        <v>44648</v>
      </c>
      <c r="B453" s="7" t="s">
        <v>1504</v>
      </c>
      <c r="C453" s="9">
        <f t="shared" ca="1" si="14"/>
        <v>4</v>
      </c>
      <c r="D453" s="9" t="s">
        <v>2115</v>
      </c>
      <c r="E453" s="9" t="s">
        <v>2116</v>
      </c>
      <c r="F453" s="10">
        <f t="shared" ca="1" si="15"/>
        <v>5.2612639022539924E-2</v>
      </c>
      <c r="G453" s="3" t="str">
        <f>VLOOKUP(Table3[[#This Row],[PRODUCT ID]],Table1[[PRODUCT]:[SELLING PRICE]],1,FALSE)</f>
        <v>Product452</v>
      </c>
      <c r="H453" s="3" t="str">
        <f>VLOOKUP(Table3[[#This Row],[PRODUCT ID]],Table1[[PRODUCT]:[SELLING PRICE]],2,FALSE)</f>
        <v>Category5</v>
      </c>
      <c r="I453" s="3" t="str">
        <f>VLOOKUP(Table3[[#This Row],[PRODUCT ID]],Table1[[PRODUCT]:[SELLING PRICE]],3,FALSE)</f>
        <v>Kg</v>
      </c>
      <c r="J453" s="16">
        <f ca="1">VLOOKUP(Table3[[#This Row],[PRODUCT ID]],Table1[[PRODUCT]:[SELLING PRICE]],4,FALSE)</f>
        <v>50</v>
      </c>
      <c r="K453" s="16">
        <f ca="1">VLOOKUP(Table3[[#This Row],[PRODUCT ID]],Table1[[PRODUCT]:[SELLING PRICE]],5,FALSE)</f>
        <v>268.33137701532064</v>
      </c>
      <c r="L453" s="16">
        <f ca="1">J453*Table3[[#This Row],[QUANTITY]]</f>
        <v>200</v>
      </c>
      <c r="M453" s="16">
        <f ca="1">K453*Table3[[#This Row],[QUANTITY]]*(1-Table3[[#This Row],[DISCOUNT %]])</f>
        <v>1016.8550205519701</v>
      </c>
      <c r="N453" s="3">
        <f>DAY(Table3[[#This Row],[DATE]])</f>
        <v>28</v>
      </c>
      <c r="O453" s="3" t="str">
        <f>TEXT(Table3[[#This Row],[DATE]],"mmm")</f>
        <v>Mar</v>
      </c>
      <c r="P453" s="3">
        <f>YEAR(Table3[[#This Row],[DATE]])</f>
        <v>2022</v>
      </c>
    </row>
    <row r="454" spans="1:16" x14ac:dyDescent="0.3">
      <c r="A454" s="6">
        <v>44649</v>
      </c>
      <c r="B454" s="7" t="s">
        <v>1505</v>
      </c>
      <c r="C454" s="9">
        <f t="shared" ca="1" si="14"/>
        <v>7</v>
      </c>
      <c r="D454" s="9" t="s">
        <v>2115</v>
      </c>
      <c r="E454" s="9" t="s">
        <v>2118</v>
      </c>
      <c r="F454" s="10">
        <f t="shared" ca="1" si="15"/>
        <v>4.7742334570272563E-2</v>
      </c>
      <c r="G454" s="3" t="str">
        <f>VLOOKUP(Table3[[#This Row],[PRODUCT ID]],Table1[[PRODUCT]:[SELLING PRICE]],1,FALSE)</f>
        <v>Product453</v>
      </c>
      <c r="H454" s="3" t="str">
        <f>VLOOKUP(Table3[[#This Row],[PRODUCT ID]],Table1[[PRODUCT]:[SELLING PRICE]],2,FALSE)</f>
        <v>Category1</v>
      </c>
      <c r="I454" s="3" t="str">
        <f>VLOOKUP(Table3[[#This Row],[PRODUCT ID]],Table1[[PRODUCT]:[SELLING PRICE]],3,FALSE)</f>
        <v>Kg</v>
      </c>
      <c r="J454" s="16">
        <f ca="1">VLOOKUP(Table3[[#This Row],[PRODUCT ID]],Table1[[PRODUCT]:[SELLING PRICE]],4,FALSE)</f>
        <v>183</v>
      </c>
      <c r="K454" s="16">
        <f ca="1">VLOOKUP(Table3[[#This Row],[PRODUCT ID]],Table1[[PRODUCT]:[SELLING PRICE]],5,FALSE)</f>
        <v>196.04404463784016</v>
      </c>
      <c r="L454" s="16">
        <f ca="1">J454*Table3[[#This Row],[QUANTITY]]</f>
        <v>1281</v>
      </c>
      <c r="M454" s="16">
        <f ca="1">K454*Table3[[#This Row],[QUANTITY]]*(1-Table3[[#This Row],[DISCOUNT %]])</f>
        <v>1306.7911098776167</v>
      </c>
      <c r="N454" s="3">
        <f>DAY(Table3[[#This Row],[DATE]])</f>
        <v>29</v>
      </c>
      <c r="O454" s="3" t="str">
        <f>TEXT(Table3[[#This Row],[DATE]],"mmm")</f>
        <v>Mar</v>
      </c>
      <c r="P454" s="3">
        <f>YEAR(Table3[[#This Row],[DATE]])</f>
        <v>2022</v>
      </c>
    </row>
    <row r="455" spans="1:16" x14ac:dyDescent="0.3">
      <c r="A455" s="6">
        <v>44650</v>
      </c>
      <c r="B455" s="7" t="s">
        <v>1506</v>
      </c>
      <c r="C455" s="9">
        <f t="shared" ca="1" si="14"/>
        <v>7</v>
      </c>
      <c r="D455" s="9" t="s">
        <v>2115</v>
      </c>
      <c r="E455" s="9" t="s">
        <v>2116</v>
      </c>
      <c r="F455" s="10">
        <f t="shared" ca="1" si="15"/>
        <v>6.5018756850173873E-2</v>
      </c>
      <c r="G455" s="3" t="str">
        <f>VLOOKUP(Table3[[#This Row],[PRODUCT ID]],Table1[[PRODUCT]:[SELLING PRICE]],1,FALSE)</f>
        <v>Product454</v>
      </c>
      <c r="H455" s="3" t="str">
        <f>VLOOKUP(Table3[[#This Row],[PRODUCT ID]],Table1[[PRODUCT]:[SELLING PRICE]],2,FALSE)</f>
        <v>Category2</v>
      </c>
      <c r="I455" s="3" t="str">
        <f>VLOOKUP(Table3[[#This Row],[PRODUCT ID]],Table1[[PRODUCT]:[SELLING PRICE]],3,FALSE)</f>
        <v>Lt</v>
      </c>
      <c r="J455" s="16">
        <f ca="1">VLOOKUP(Table3[[#This Row],[PRODUCT ID]],Table1[[PRODUCT]:[SELLING PRICE]],4,FALSE)</f>
        <v>65</v>
      </c>
      <c r="K455" s="16">
        <f ca="1">VLOOKUP(Table3[[#This Row],[PRODUCT ID]],Table1[[PRODUCT]:[SELLING PRICE]],5,FALSE)</f>
        <v>130.24392975321103</v>
      </c>
      <c r="L455" s="16">
        <f ca="1">J455*Table3[[#This Row],[QUANTITY]]</f>
        <v>455</v>
      </c>
      <c r="M455" s="16">
        <f ca="1">K455*Table3[[#This Row],[QUANTITY]]*(1-Table3[[#This Row],[DISCOUNT %]])</f>
        <v>852.42941947363124</v>
      </c>
      <c r="N455" s="3">
        <f>DAY(Table3[[#This Row],[DATE]])</f>
        <v>30</v>
      </c>
      <c r="O455" s="3" t="str">
        <f>TEXT(Table3[[#This Row],[DATE]],"mmm")</f>
        <v>Mar</v>
      </c>
      <c r="P455" s="3">
        <f>YEAR(Table3[[#This Row],[DATE]])</f>
        <v>2022</v>
      </c>
    </row>
    <row r="456" spans="1:16" x14ac:dyDescent="0.3">
      <c r="A456" s="6">
        <v>44651</v>
      </c>
      <c r="B456" s="7" t="s">
        <v>1507</v>
      </c>
      <c r="C456" s="9">
        <f t="shared" ca="1" si="14"/>
        <v>14</v>
      </c>
      <c r="D456" s="9" t="s">
        <v>2116</v>
      </c>
      <c r="E456" s="9" t="s">
        <v>2116</v>
      </c>
      <c r="F456" s="10">
        <f t="shared" ca="1" si="15"/>
        <v>4.558861770310714E-2</v>
      </c>
      <c r="G456" s="3" t="str">
        <f>VLOOKUP(Table3[[#This Row],[PRODUCT ID]],Table1[[PRODUCT]:[SELLING PRICE]],1,FALSE)</f>
        <v>Product455</v>
      </c>
      <c r="H456" s="3" t="str">
        <f>VLOOKUP(Table3[[#This Row],[PRODUCT ID]],Table1[[PRODUCT]:[SELLING PRICE]],2,FALSE)</f>
        <v>Category3</v>
      </c>
      <c r="I456" s="3" t="str">
        <f>VLOOKUP(Table3[[#This Row],[PRODUCT ID]],Table1[[PRODUCT]:[SELLING PRICE]],3,FALSE)</f>
        <v>Kg</v>
      </c>
      <c r="J456" s="16">
        <f ca="1">VLOOKUP(Table3[[#This Row],[PRODUCT ID]],Table1[[PRODUCT]:[SELLING PRICE]],4,FALSE)</f>
        <v>138</v>
      </c>
      <c r="K456" s="16">
        <f ca="1">VLOOKUP(Table3[[#This Row],[PRODUCT ID]],Table1[[PRODUCT]:[SELLING PRICE]],5,FALSE)</f>
        <v>168.4508448610674</v>
      </c>
      <c r="L456" s="16">
        <f ca="1">J456*Table3[[#This Row],[QUANTITY]]</f>
        <v>1932</v>
      </c>
      <c r="M456" s="16">
        <f ca="1">K456*Table3[[#This Row],[QUANTITY]]*(1-Table3[[#This Row],[DISCOUNT %]])</f>
        <v>2250.7996517010306</v>
      </c>
      <c r="N456" s="3">
        <f>DAY(Table3[[#This Row],[DATE]])</f>
        <v>31</v>
      </c>
      <c r="O456" s="3" t="str">
        <f>TEXT(Table3[[#This Row],[DATE]],"mmm")</f>
        <v>Mar</v>
      </c>
      <c r="P456" s="3">
        <f>YEAR(Table3[[#This Row],[DATE]])</f>
        <v>2022</v>
      </c>
    </row>
    <row r="457" spans="1:16" x14ac:dyDescent="0.3">
      <c r="A457" s="6">
        <v>44652</v>
      </c>
      <c r="B457" s="7" t="s">
        <v>1508</v>
      </c>
      <c r="C457" s="9">
        <f t="shared" ca="1" si="14"/>
        <v>11</v>
      </c>
      <c r="D457" s="9" t="s">
        <v>2116</v>
      </c>
      <c r="E457" s="9" t="s">
        <v>2116</v>
      </c>
      <c r="F457" s="10">
        <f t="shared" ca="1" si="15"/>
        <v>2.8293146271188188E-2</v>
      </c>
      <c r="G457" s="3" t="str">
        <f>VLOOKUP(Table3[[#This Row],[PRODUCT ID]],Table1[[PRODUCT]:[SELLING PRICE]],1,FALSE)</f>
        <v>Product456</v>
      </c>
      <c r="H457" s="3" t="str">
        <f>VLOOKUP(Table3[[#This Row],[PRODUCT ID]],Table1[[PRODUCT]:[SELLING PRICE]],2,FALSE)</f>
        <v>Category4</v>
      </c>
      <c r="I457" s="3" t="str">
        <f>VLOOKUP(Table3[[#This Row],[PRODUCT ID]],Table1[[PRODUCT]:[SELLING PRICE]],3,FALSE)</f>
        <v>Lt</v>
      </c>
      <c r="J457" s="16">
        <f ca="1">VLOOKUP(Table3[[#This Row],[PRODUCT ID]],Table1[[PRODUCT]:[SELLING PRICE]],4,FALSE)</f>
        <v>40</v>
      </c>
      <c r="K457" s="16">
        <f ca="1">VLOOKUP(Table3[[#This Row],[PRODUCT ID]],Table1[[PRODUCT]:[SELLING PRICE]],5,FALSE)</f>
        <v>70.338499598051584</v>
      </c>
      <c r="L457" s="16">
        <f ca="1">J457*Table3[[#This Row],[QUANTITY]]</f>
        <v>440</v>
      </c>
      <c r="M457" s="16">
        <f ca="1">K457*Table3[[#This Row],[QUANTITY]]*(1-Table3[[#This Row],[DISCOUNT %]])</f>
        <v>751.83242354470792</v>
      </c>
      <c r="N457" s="3">
        <f>DAY(Table3[[#This Row],[DATE]])</f>
        <v>1</v>
      </c>
      <c r="O457" s="3" t="str">
        <f>TEXT(Table3[[#This Row],[DATE]],"mmm")</f>
        <v>Apr</v>
      </c>
      <c r="P457" s="3">
        <f>YEAR(Table3[[#This Row],[DATE]])</f>
        <v>2022</v>
      </c>
    </row>
    <row r="458" spans="1:16" x14ac:dyDescent="0.3">
      <c r="A458" s="6">
        <v>44653</v>
      </c>
      <c r="B458" s="7" t="s">
        <v>1509</v>
      </c>
      <c r="C458" s="9">
        <f t="shared" ca="1" si="14"/>
        <v>6</v>
      </c>
      <c r="D458" s="9" t="s">
        <v>2116</v>
      </c>
      <c r="E458" s="9" t="s">
        <v>2116</v>
      </c>
      <c r="F458" s="10">
        <f t="shared" ca="1" si="15"/>
        <v>6.9653442208408661E-2</v>
      </c>
      <c r="G458" s="3" t="str">
        <f>VLOOKUP(Table3[[#This Row],[PRODUCT ID]],Table1[[PRODUCT]:[SELLING PRICE]],1,FALSE)</f>
        <v>Product457</v>
      </c>
      <c r="H458" s="3" t="str">
        <f>VLOOKUP(Table3[[#This Row],[PRODUCT ID]],Table1[[PRODUCT]:[SELLING PRICE]],2,FALSE)</f>
        <v>Category1</v>
      </c>
      <c r="I458" s="3" t="str">
        <f>VLOOKUP(Table3[[#This Row],[PRODUCT ID]],Table1[[PRODUCT]:[SELLING PRICE]],3,FALSE)</f>
        <v>Ft</v>
      </c>
      <c r="J458" s="16">
        <f ca="1">VLOOKUP(Table3[[#This Row],[PRODUCT ID]],Table1[[PRODUCT]:[SELLING PRICE]],4,FALSE)</f>
        <v>92</v>
      </c>
      <c r="K458" s="16">
        <f ca="1">VLOOKUP(Table3[[#This Row],[PRODUCT ID]],Table1[[PRODUCT]:[SELLING PRICE]],5,FALSE)</f>
        <v>244.46122587165627</v>
      </c>
      <c r="L458" s="16">
        <f ca="1">J458*Table3[[#This Row],[QUANTITY]]</f>
        <v>552</v>
      </c>
      <c r="M458" s="16">
        <f ca="1">K458*Table3[[#This Row],[QUANTITY]]*(1-Table3[[#This Row],[DISCOUNT %]])</f>
        <v>1364.6019600192487</v>
      </c>
      <c r="N458" s="3">
        <f>DAY(Table3[[#This Row],[DATE]])</f>
        <v>2</v>
      </c>
      <c r="O458" s="3" t="str">
        <f>TEXT(Table3[[#This Row],[DATE]],"mmm")</f>
        <v>Apr</v>
      </c>
      <c r="P458" s="3">
        <f>YEAR(Table3[[#This Row],[DATE]])</f>
        <v>2022</v>
      </c>
    </row>
    <row r="459" spans="1:16" x14ac:dyDescent="0.3">
      <c r="A459" s="6">
        <v>44654</v>
      </c>
      <c r="B459" s="7" t="s">
        <v>1510</v>
      </c>
      <c r="C459" s="9">
        <f t="shared" ca="1" si="14"/>
        <v>1</v>
      </c>
      <c r="D459" s="9" t="s">
        <v>2115</v>
      </c>
      <c r="E459" s="9" t="s">
        <v>2116</v>
      </c>
      <c r="F459" s="10">
        <f t="shared" ca="1" si="15"/>
        <v>9.6484998913121983E-2</v>
      </c>
      <c r="G459" s="3" t="str">
        <f>VLOOKUP(Table3[[#This Row],[PRODUCT ID]],Table1[[PRODUCT]:[SELLING PRICE]],1,FALSE)</f>
        <v>Product458</v>
      </c>
      <c r="H459" s="3" t="str">
        <f>VLOOKUP(Table3[[#This Row],[PRODUCT ID]],Table1[[PRODUCT]:[SELLING PRICE]],2,FALSE)</f>
        <v>Category2</v>
      </c>
      <c r="I459" s="3" t="str">
        <f>VLOOKUP(Table3[[#This Row],[PRODUCT ID]],Table1[[PRODUCT]:[SELLING PRICE]],3,FALSE)</f>
        <v>Kg</v>
      </c>
      <c r="J459" s="16">
        <f ca="1">VLOOKUP(Table3[[#This Row],[PRODUCT ID]],Table1[[PRODUCT]:[SELLING PRICE]],4,FALSE)</f>
        <v>88</v>
      </c>
      <c r="K459" s="16">
        <f ca="1">VLOOKUP(Table3[[#This Row],[PRODUCT ID]],Table1[[PRODUCT]:[SELLING PRICE]],5,FALSE)</f>
        <v>113.28445781165411</v>
      </c>
      <c r="L459" s="16">
        <f ca="1">J459*Table3[[#This Row],[QUANTITY]]</f>
        <v>88</v>
      </c>
      <c r="M459" s="16">
        <f ca="1">K459*Table3[[#This Row],[QUANTITY]]*(1-Table3[[#This Row],[DISCOUNT %]])</f>
        <v>102.35420702282305</v>
      </c>
      <c r="N459" s="3">
        <f>DAY(Table3[[#This Row],[DATE]])</f>
        <v>3</v>
      </c>
      <c r="O459" s="3" t="str">
        <f>TEXT(Table3[[#This Row],[DATE]],"mmm")</f>
        <v>Apr</v>
      </c>
      <c r="P459" s="3">
        <f>YEAR(Table3[[#This Row],[DATE]])</f>
        <v>2022</v>
      </c>
    </row>
    <row r="460" spans="1:16" x14ac:dyDescent="0.3">
      <c r="A460" s="6">
        <v>44655</v>
      </c>
      <c r="B460" s="7" t="s">
        <v>1511</v>
      </c>
      <c r="C460" s="9">
        <f t="shared" ca="1" si="14"/>
        <v>5</v>
      </c>
      <c r="D460" s="9" t="s">
        <v>2117</v>
      </c>
      <c r="E460" s="9" t="s">
        <v>2118</v>
      </c>
      <c r="F460" s="10">
        <f t="shared" ca="1" si="15"/>
        <v>6.2557849750570868E-2</v>
      </c>
      <c r="G460" s="3" t="str">
        <f>VLOOKUP(Table3[[#This Row],[PRODUCT ID]],Table1[[PRODUCT]:[SELLING PRICE]],1,FALSE)</f>
        <v>Product459</v>
      </c>
      <c r="H460" s="3" t="str">
        <f>VLOOKUP(Table3[[#This Row],[PRODUCT ID]],Table1[[PRODUCT]:[SELLING PRICE]],2,FALSE)</f>
        <v>Category3</v>
      </c>
      <c r="I460" s="3" t="str">
        <f>VLOOKUP(Table3[[#This Row],[PRODUCT ID]],Table1[[PRODUCT]:[SELLING PRICE]],3,FALSE)</f>
        <v>No</v>
      </c>
      <c r="J460" s="16">
        <f ca="1">VLOOKUP(Table3[[#This Row],[PRODUCT ID]],Table1[[PRODUCT]:[SELLING PRICE]],4,FALSE)</f>
        <v>7</v>
      </c>
      <c r="K460" s="16">
        <f ca="1">VLOOKUP(Table3[[#This Row],[PRODUCT ID]],Table1[[PRODUCT]:[SELLING PRICE]],5,FALSE)</f>
        <v>74.245262660578376</v>
      </c>
      <c r="L460" s="16">
        <f ca="1">J460*Table3[[#This Row],[QUANTITY]]</f>
        <v>35</v>
      </c>
      <c r="M460" s="16">
        <f ca="1">K460*Table3[[#This Row],[QUANTITY]]*(1-Table3[[#This Row],[DISCOUNT %]])</f>
        <v>348.00319337183123</v>
      </c>
      <c r="N460" s="3">
        <f>DAY(Table3[[#This Row],[DATE]])</f>
        <v>4</v>
      </c>
      <c r="O460" s="3" t="str">
        <f>TEXT(Table3[[#This Row],[DATE]],"mmm")</f>
        <v>Apr</v>
      </c>
      <c r="P460" s="3">
        <f>YEAR(Table3[[#This Row],[DATE]])</f>
        <v>2022</v>
      </c>
    </row>
    <row r="461" spans="1:16" x14ac:dyDescent="0.3">
      <c r="A461" s="6">
        <v>44656</v>
      </c>
      <c r="B461" s="7" t="s">
        <v>1512</v>
      </c>
      <c r="C461" s="9">
        <f t="shared" ca="1" si="14"/>
        <v>5</v>
      </c>
      <c r="D461" s="9" t="s">
        <v>2117</v>
      </c>
      <c r="E461" s="9" t="s">
        <v>2118</v>
      </c>
      <c r="F461" s="10">
        <f t="shared" ca="1" si="15"/>
        <v>2.0580258400669005E-2</v>
      </c>
      <c r="G461" s="3" t="str">
        <f>VLOOKUP(Table3[[#This Row],[PRODUCT ID]],Table1[[PRODUCT]:[SELLING PRICE]],1,FALSE)</f>
        <v>Product460</v>
      </c>
      <c r="H461" s="3" t="str">
        <f>VLOOKUP(Table3[[#This Row],[PRODUCT ID]],Table1[[PRODUCT]:[SELLING PRICE]],2,FALSE)</f>
        <v>Category4</v>
      </c>
      <c r="I461" s="3" t="str">
        <f>VLOOKUP(Table3[[#This Row],[PRODUCT ID]],Table1[[PRODUCT]:[SELLING PRICE]],3,FALSE)</f>
        <v>No</v>
      </c>
      <c r="J461" s="16">
        <f ca="1">VLOOKUP(Table3[[#This Row],[PRODUCT ID]],Table1[[PRODUCT]:[SELLING PRICE]],4,FALSE)</f>
        <v>22</v>
      </c>
      <c r="K461" s="16">
        <f ca="1">VLOOKUP(Table3[[#This Row],[PRODUCT ID]],Table1[[PRODUCT]:[SELLING PRICE]],5,FALSE)</f>
        <v>250.47667049876645</v>
      </c>
      <c r="L461" s="16">
        <f ca="1">J461*Table3[[#This Row],[QUANTITY]]</f>
        <v>110</v>
      </c>
      <c r="M461" s="16">
        <f ca="1">K461*Table3[[#This Row],[QUANTITY]]*(1-Table3[[#This Row],[DISCOUNT %]])</f>
        <v>1226.6089794828131</v>
      </c>
      <c r="N461" s="3">
        <f>DAY(Table3[[#This Row],[DATE]])</f>
        <v>5</v>
      </c>
      <c r="O461" s="3" t="str">
        <f>TEXT(Table3[[#This Row],[DATE]],"mmm")</f>
        <v>Apr</v>
      </c>
      <c r="P461" s="3">
        <f>YEAR(Table3[[#This Row],[DATE]])</f>
        <v>2022</v>
      </c>
    </row>
    <row r="462" spans="1:16" x14ac:dyDescent="0.3">
      <c r="A462" s="6">
        <v>44657</v>
      </c>
      <c r="B462" s="7" t="s">
        <v>1513</v>
      </c>
      <c r="C462" s="9">
        <f t="shared" ca="1" si="14"/>
        <v>3</v>
      </c>
      <c r="D462" s="9" t="s">
        <v>2116</v>
      </c>
      <c r="E462" s="9" t="s">
        <v>2116</v>
      </c>
      <c r="F462" s="10">
        <f t="shared" ca="1" si="15"/>
        <v>7.2056760729833066E-2</v>
      </c>
      <c r="G462" s="3" t="str">
        <f>VLOOKUP(Table3[[#This Row],[PRODUCT ID]],Table1[[PRODUCT]:[SELLING PRICE]],1,FALSE)</f>
        <v>Product461</v>
      </c>
      <c r="H462" s="3" t="str">
        <f>VLOOKUP(Table3[[#This Row],[PRODUCT ID]],Table1[[PRODUCT]:[SELLING PRICE]],2,FALSE)</f>
        <v>Category5</v>
      </c>
      <c r="I462" s="3" t="str">
        <f>VLOOKUP(Table3[[#This Row],[PRODUCT ID]],Table1[[PRODUCT]:[SELLING PRICE]],3,FALSE)</f>
        <v>Ft</v>
      </c>
      <c r="J462" s="16">
        <f ca="1">VLOOKUP(Table3[[#This Row],[PRODUCT ID]],Table1[[PRODUCT]:[SELLING PRICE]],4,FALSE)</f>
        <v>196</v>
      </c>
      <c r="K462" s="16">
        <f ca="1">VLOOKUP(Table3[[#This Row],[PRODUCT ID]],Table1[[PRODUCT]:[SELLING PRICE]],5,FALSE)</f>
        <v>79.966211757325595</v>
      </c>
      <c r="L462" s="16">
        <f ca="1">J462*Table3[[#This Row],[QUANTITY]]</f>
        <v>588</v>
      </c>
      <c r="M462" s="16">
        <f ca="1">K462*Table3[[#This Row],[QUANTITY]]*(1-Table3[[#This Row],[DISCOUNT %]])</f>
        <v>222.61231671077047</v>
      </c>
      <c r="N462" s="3">
        <f>DAY(Table3[[#This Row],[DATE]])</f>
        <v>6</v>
      </c>
      <c r="O462" s="3" t="str">
        <f>TEXT(Table3[[#This Row],[DATE]],"mmm")</f>
        <v>Apr</v>
      </c>
      <c r="P462" s="3">
        <f>YEAR(Table3[[#This Row],[DATE]])</f>
        <v>2022</v>
      </c>
    </row>
    <row r="463" spans="1:16" x14ac:dyDescent="0.3">
      <c r="A463" s="6">
        <v>44658</v>
      </c>
      <c r="B463" s="7" t="s">
        <v>1514</v>
      </c>
      <c r="C463" s="9">
        <f t="shared" ca="1" si="14"/>
        <v>13</v>
      </c>
      <c r="D463" s="9" t="s">
        <v>2116</v>
      </c>
      <c r="E463" s="9" t="s">
        <v>2116</v>
      </c>
      <c r="F463" s="10">
        <f t="shared" ca="1" si="15"/>
        <v>2.9501884803762504E-2</v>
      </c>
      <c r="G463" s="3" t="str">
        <f>VLOOKUP(Table3[[#This Row],[PRODUCT ID]],Table1[[PRODUCT]:[SELLING PRICE]],1,FALSE)</f>
        <v>Product462</v>
      </c>
      <c r="H463" s="3" t="str">
        <f>VLOOKUP(Table3[[#This Row],[PRODUCT ID]],Table1[[PRODUCT]:[SELLING PRICE]],2,FALSE)</f>
        <v>Category1</v>
      </c>
      <c r="I463" s="3" t="str">
        <f>VLOOKUP(Table3[[#This Row],[PRODUCT ID]],Table1[[PRODUCT]:[SELLING PRICE]],3,FALSE)</f>
        <v>No</v>
      </c>
      <c r="J463" s="16">
        <f ca="1">VLOOKUP(Table3[[#This Row],[PRODUCT ID]],Table1[[PRODUCT]:[SELLING PRICE]],4,FALSE)</f>
        <v>150</v>
      </c>
      <c r="K463" s="16">
        <f ca="1">VLOOKUP(Table3[[#This Row],[PRODUCT ID]],Table1[[PRODUCT]:[SELLING PRICE]],5,FALSE)</f>
        <v>173.75563879222207</v>
      </c>
      <c r="L463" s="16">
        <f ca="1">J463*Table3[[#This Row],[QUANTITY]]</f>
        <v>1950</v>
      </c>
      <c r="M463" s="16">
        <f ca="1">K463*Table3[[#This Row],[QUANTITY]]*(1-Table3[[#This Row],[DISCOUNT %]])</f>
        <v>2192.1837593834071</v>
      </c>
      <c r="N463" s="3">
        <f>DAY(Table3[[#This Row],[DATE]])</f>
        <v>7</v>
      </c>
      <c r="O463" s="3" t="str">
        <f>TEXT(Table3[[#This Row],[DATE]],"mmm")</f>
        <v>Apr</v>
      </c>
      <c r="P463" s="3">
        <f>YEAR(Table3[[#This Row],[DATE]])</f>
        <v>2022</v>
      </c>
    </row>
    <row r="464" spans="1:16" x14ac:dyDescent="0.3">
      <c r="A464" s="6">
        <v>44659</v>
      </c>
      <c r="B464" s="7" t="s">
        <v>1515</v>
      </c>
      <c r="C464" s="9">
        <f t="shared" ca="1" si="14"/>
        <v>8</v>
      </c>
      <c r="D464" s="9" t="s">
        <v>2116</v>
      </c>
      <c r="E464" s="9" t="s">
        <v>2116</v>
      </c>
      <c r="F464" s="10">
        <f t="shared" ca="1" si="15"/>
        <v>9.778600417810604E-2</v>
      </c>
      <c r="G464" s="3" t="str">
        <f>VLOOKUP(Table3[[#This Row],[PRODUCT ID]],Table1[[PRODUCT]:[SELLING PRICE]],1,FALSE)</f>
        <v>Product463</v>
      </c>
      <c r="H464" s="3" t="str">
        <f>VLOOKUP(Table3[[#This Row],[PRODUCT ID]],Table1[[PRODUCT]:[SELLING PRICE]],2,FALSE)</f>
        <v>Category2</v>
      </c>
      <c r="I464" s="3" t="str">
        <f>VLOOKUP(Table3[[#This Row],[PRODUCT ID]],Table1[[PRODUCT]:[SELLING PRICE]],3,FALSE)</f>
        <v>Kg</v>
      </c>
      <c r="J464" s="16">
        <f ca="1">VLOOKUP(Table3[[#This Row],[PRODUCT ID]],Table1[[PRODUCT]:[SELLING PRICE]],4,FALSE)</f>
        <v>237</v>
      </c>
      <c r="K464" s="16">
        <f ca="1">VLOOKUP(Table3[[#This Row],[PRODUCT ID]],Table1[[PRODUCT]:[SELLING PRICE]],5,FALSE)</f>
        <v>215.85510983838273</v>
      </c>
      <c r="L464" s="16">
        <f ca="1">J464*Table3[[#This Row],[QUANTITY]]</f>
        <v>1896</v>
      </c>
      <c r="M464" s="16">
        <f ca="1">K464*Table3[[#This Row],[QUANTITY]]*(1-Table3[[#This Row],[DISCOUNT %]])</f>
        <v>1557.9800093268889</v>
      </c>
      <c r="N464" s="3">
        <f>DAY(Table3[[#This Row],[DATE]])</f>
        <v>8</v>
      </c>
      <c r="O464" s="3" t="str">
        <f>TEXT(Table3[[#This Row],[DATE]],"mmm")</f>
        <v>Apr</v>
      </c>
      <c r="P464" s="3">
        <f>YEAR(Table3[[#This Row],[DATE]])</f>
        <v>2022</v>
      </c>
    </row>
    <row r="465" spans="1:16" x14ac:dyDescent="0.3">
      <c r="A465" s="6">
        <v>44660</v>
      </c>
      <c r="B465" s="7" t="s">
        <v>1516</v>
      </c>
      <c r="C465" s="9">
        <f t="shared" ca="1" si="14"/>
        <v>15</v>
      </c>
      <c r="D465" s="9" t="s">
        <v>2116</v>
      </c>
      <c r="E465" s="9" t="s">
        <v>2116</v>
      </c>
      <c r="F465" s="10">
        <f t="shared" ca="1" si="15"/>
        <v>9.7864355112962431E-2</v>
      </c>
      <c r="G465" s="3" t="str">
        <f>VLOOKUP(Table3[[#This Row],[PRODUCT ID]],Table1[[PRODUCT]:[SELLING PRICE]],1,FALSE)</f>
        <v>Product464</v>
      </c>
      <c r="H465" s="3" t="str">
        <f>VLOOKUP(Table3[[#This Row],[PRODUCT ID]],Table1[[PRODUCT]:[SELLING PRICE]],2,FALSE)</f>
        <v>Category3</v>
      </c>
      <c r="I465" s="3" t="str">
        <f>VLOOKUP(Table3[[#This Row],[PRODUCT ID]],Table1[[PRODUCT]:[SELLING PRICE]],3,FALSE)</f>
        <v>Kg</v>
      </c>
      <c r="J465" s="16">
        <f ca="1">VLOOKUP(Table3[[#This Row],[PRODUCT ID]],Table1[[PRODUCT]:[SELLING PRICE]],4,FALSE)</f>
        <v>175</v>
      </c>
      <c r="K465" s="16">
        <f ca="1">VLOOKUP(Table3[[#This Row],[PRODUCT ID]],Table1[[PRODUCT]:[SELLING PRICE]],5,FALSE)</f>
        <v>90.576989330217828</v>
      </c>
      <c r="L465" s="16">
        <f ca="1">J465*Table3[[#This Row],[QUANTITY]]</f>
        <v>2625</v>
      </c>
      <c r="M465" s="16">
        <f ca="1">K465*Table3[[#This Row],[QUANTITY]]*(1-Table3[[#This Row],[DISCOUNT %]])</f>
        <v>1225.6909602201356</v>
      </c>
      <c r="N465" s="3">
        <f>DAY(Table3[[#This Row],[DATE]])</f>
        <v>9</v>
      </c>
      <c r="O465" s="3" t="str">
        <f>TEXT(Table3[[#This Row],[DATE]],"mmm")</f>
        <v>Apr</v>
      </c>
      <c r="P465" s="3">
        <f>YEAR(Table3[[#This Row],[DATE]])</f>
        <v>2022</v>
      </c>
    </row>
    <row r="466" spans="1:16" x14ac:dyDescent="0.3">
      <c r="A466" s="6">
        <v>44661</v>
      </c>
      <c r="B466" s="7" t="s">
        <v>1517</v>
      </c>
      <c r="C466" s="9">
        <f t="shared" ca="1" si="14"/>
        <v>4</v>
      </c>
      <c r="D466" s="9" t="s">
        <v>2115</v>
      </c>
      <c r="E466" s="9" t="s">
        <v>2118</v>
      </c>
      <c r="F466" s="10">
        <f t="shared" ca="1" si="15"/>
        <v>3.2607672449773688E-2</v>
      </c>
      <c r="G466" s="3" t="str">
        <f>VLOOKUP(Table3[[#This Row],[PRODUCT ID]],Table1[[PRODUCT]:[SELLING PRICE]],1,FALSE)</f>
        <v>Product465</v>
      </c>
      <c r="H466" s="3" t="str">
        <f>VLOOKUP(Table3[[#This Row],[PRODUCT ID]],Table1[[PRODUCT]:[SELLING PRICE]],2,FALSE)</f>
        <v>Category4</v>
      </c>
      <c r="I466" s="3" t="str">
        <f>VLOOKUP(Table3[[#This Row],[PRODUCT ID]],Table1[[PRODUCT]:[SELLING PRICE]],3,FALSE)</f>
        <v>Lt</v>
      </c>
      <c r="J466" s="16">
        <f ca="1">VLOOKUP(Table3[[#This Row],[PRODUCT ID]],Table1[[PRODUCT]:[SELLING PRICE]],4,FALSE)</f>
        <v>125</v>
      </c>
      <c r="K466" s="16">
        <f ca="1">VLOOKUP(Table3[[#This Row],[PRODUCT ID]],Table1[[PRODUCT]:[SELLING PRICE]],5,FALSE)</f>
        <v>34.337524518324379</v>
      </c>
      <c r="L466" s="16">
        <f ca="1">J466*Table3[[#This Row],[QUANTITY]]</f>
        <v>500</v>
      </c>
      <c r="M466" s="16">
        <f ca="1">K466*Table3[[#This Row],[QUANTITY]]*(1-Table3[[#This Row],[DISCOUNT %]])</f>
        <v>132.87143106437915</v>
      </c>
      <c r="N466" s="3">
        <f>DAY(Table3[[#This Row],[DATE]])</f>
        <v>10</v>
      </c>
      <c r="O466" s="3" t="str">
        <f>TEXT(Table3[[#This Row],[DATE]],"mmm")</f>
        <v>Apr</v>
      </c>
      <c r="P466" s="3">
        <f>YEAR(Table3[[#This Row],[DATE]])</f>
        <v>2022</v>
      </c>
    </row>
    <row r="467" spans="1:16" x14ac:dyDescent="0.3">
      <c r="A467" s="6">
        <v>44662</v>
      </c>
      <c r="B467" s="7" t="s">
        <v>1518</v>
      </c>
      <c r="C467" s="9">
        <f t="shared" ca="1" si="14"/>
        <v>11</v>
      </c>
      <c r="D467" s="9" t="s">
        <v>2116</v>
      </c>
      <c r="E467" s="9" t="s">
        <v>2116</v>
      </c>
      <c r="F467" s="10">
        <f t="shared" ca="1" si="15"/>
        <v>6.2864689887370317E-2</v>
      </c>
      <c r="G467" s="3" t="str">
        <f>VLOOKUP(Table3[[#This Row],[PRODUCT ID]],Table1[[PRODUCT]:[SELLING PRICE]],1,FALSE)</f>
        <v>Product466</v>
      </c>
      <c r="H467" s="3" t="str">
        <f>VLOOKUP(Table3[[#This Row],[PRODUCT ID]],Table1[[PRODUCT]:[SELLING PRICE]],2,FALSE)</f>
        <v>Category5</v>
      </c>
      <c r="I467" s="3" t="str">
        <f>VLOOKUP(Table3[[#This Row],[PRODUCT ID]],Table1[[PRODUCT]:[SELLING PRICE]],3,FALSE)</f>
        <v>Kg</v>
      </c>
      <c r="J467" s="16">
        <f ca="1">VLOOKUP(Table3[[#This Row],[PRODUCT ID]],Table1[[PRODUCT]:[SELLING PRICE]],4,FALSE)</f>
        <v>65</v>
      </c>
      <c r="K467" s="16">
        <f ca="1">VLOOKUP(Table3[[#This Row],[PRODUCT ID]],Table1[[PRODUCT]:[SELLING PRICE]],5,FALSE)</f>
        <v>239.95607945757928</v>
      </c>
      <c r="L467" s="16">
        <f ca="1">J467*Table3[[#This Row],[QUANTITY]]</f>
        <v>715</v>
      </c>
      <c r="M467" s="16">
        <f ca="1">K467*Table3[[#This Row],[QUANTITY]]*(1-Table3[[#This Row],[DISCOUNT %]])</f>
        <v>2473.5844642947827</v>
      </c>
      <c r="N467" s="3">
        <f>DAY(Table3[[#This Row],[DATE]])</f>
        <v>11</v>
      </c>
      <c r="O467" s="3" t="str">
        <f>TEXT(Table3[[#This Row],[DATE]],"mmm")</f>
        <v>Apr</v>
      </c>
      <c r="P467" s="3">
        <f>YEAR(Table3[[#This Row],[DATE]])</f>
        <v>2022</v>
      </c>
    </row>
    <row r="468" spans="1:16" x14ac:dyDescent="0.3">
      <c r="A468" s="6">
        <v>44663</v>
      </c>
      <c r="B468" s="7" t="s">
        <v>1519</v>
      </c>
      <c r="C468" s="9">
        <f t="shared" ca="1" si="14"/>
        <v>6</v>
      </c>
      <c r="D468" s="9" t="s">
        <v>2117</v>
      </c>
      <c r="E468" s="9" t="s">
        <v>2116</v>
      </c>
      <c r="F468" s="10">
        <f t="shared" ca="1" si="15"/>
        <v>4.0851658556139928E-3</v>
      </c>
      <c r="G468" s="3" t="str">
        <f>VLOOKUP(Table3[[#This Row],[PRODUCT ID]],Table1[[PRODUCT]:[SELLING PRICE]],1,FALSE)</f>
        <v>Product467</v>
      </c>
      <c r="H468" s="3" t="str">
        <f>VLOOKUP(Table3[[#This Row],[PRODUCT ID]],Table1[[PRODUCT]:[SELLING PRICE]],2,FALSE)</f>
        <v>Category1</v>
      </c>
      <c r="I468" s="3" t="str">
        <f>VLOOKUP(Table3[[#This Row],[PRODUCT ID]],Table1[[PRODUCT]:[SELLING PRICE]],3,FALSE)</f>
        <v>Lt</v>
      </c>
      <c r="J468" s="16">
        <f ca="1">VLOOKUP(Table3[[#This Row],[PRODUCT ID]],Table1[[PRODUCT]:[SELLING PRICE]],4,FALSE)</f>
        <v>29</v>
      </c>
      <c r="K468" s="16">
        <f ca="1">VLOOKUP(Table3[[#This Row],[PRODUCT ID]],Table1[[PRODUCT]:[SELLING PRICE]],5,FALSE)</f>
        <v>313.00300966895855</v>
      </c>
      <c r="L468" s="16">
        <f ca="1">J468*Table3[[#This Row],[QUANTITY]]</f>
        <v>174</v>
      </c>
      <c r="M468" s="16">
        <f ca="1">K468*Table3[[#This Row],[QUANTITY]]*(1-Table3[[#This Row],[DISCOUNT %]])</f>
        <v>1870.346042766927</v>
      </c>
      <c r="N468" s="3">
        <f>DAY(Table3[[#This Row],[DATE]])</f>
        <v>12</v>
      </c>
      <c r="O468" s="3" t="str">
        <f>TEXT(Table3[[#This Row],[DATE]],"mmm")</f>
        <v>Apr</v>
      </c>
      <c r="P468" s="3">
        <f>YEAR(Table3[[#This Row],[DATE]])</f>
        <v>2022</v>
      </c>
    </row>
    <row r="469" spans="1:16" x14ac:dyDescent="0.3">
      <c r="A469" s="6">
        <v>44664</v>
      </c>
      <c r="B469" s="7" t="s">
        <v>1520</v>
      </c>
      <c r="C469" s="9">
        <f t="shared" ca="1" si="14"/>
        <v>9</v>
      </c>
      <c r="D469" s="9" t="s">
        <v>2115</v>
      </c>
      <c r="E469" s="9" t="s">
        <v>2116</v>
      </c>
      <c r="F469" s="10">
        <f t="shared" ca="1" si="15"/>
        <v>9.4017750154665736E-3</v>
      </c>
      <c r="G469" s="3" t="str">
        <f>VLOOKUP(Table3[[#This Row],[PRODUCT ID]],Table1[[PRODUCT]:[SELLING PRICE]],1,FALSE)</f>
        <v>Product468</v>
      </c>
      <c r="H469" s="3" t="str">
        <f>VLOOKUP(Table3[[#This Row],[PRODUCT ID]],Table1[[PRODUCT]:[SELLING PRICE]],2,FALSE)</f>
        <v>Category2</v>
      </c>
      <c r="I469" s="3" t="str">
        <f>VLOOKUP(Table3[[#This Row],[PRODUCT ID]],Table1[[PRODUCT]:[SELLING PRICE]],3,FALSE)</f>
        <v>Ft</v>
      </c>
      <c r="J469" s="16">
        <f ca="1">VLOOKUP(Table3[[#This Row],[PRODUCT ID]],Table1[[PRODUCT]:[SELLING PRICE]],4,FALSE)</f>
        <v>240</v>
      </c>
      <c r="K469" s="16">
        <f ca="1">VLOOKUP(Table3[[#This Row],[PRODUCT ID]],Table1[[PRODUCT]:[SELLING PRICE]],5,FALSE)</f>
        <v>27.457828291553902</v>
      </c>
      <c r="L469" s="16">
        <f ca="1">J469*Table3[[#This Row],[QUANTITY]]</f>
        <v>2160</v>
      </c>
      <c r="M469" s="16">
        <f ca="1">K469*Table3[[#This Row],[QUANTITY]]*(1-Table3[[#This Row],[DISCOUNT %]])</f>
        <v>244.79708370789061</v>
      </c>
      <c r="N469" s="3">
        <f>DAY(Table3[[#This Row],[DATE]])</f>
        <v>13</v>
      </c>
      <c r="O469" s="3" t="str">
        <f>TEXT(Table3[[#This Row],[DATE]],"mmm")</f>
        <v>Apr</v>
      </c>
      <c r="P469" s="3">
        <f>YEAR(Table3[[#This Row],[DATE]])</f>
        <v>2022</v>
      </c>
    </row>
    <row r="470" spans="1:16" x14ac:dyDescent="0.3">
      <c r="A470" s="6">
        <v>44665</v>
      </c>
      <c r="B470" s="7" t="s">
        <v>1521</v>
      </c>
      <c r="C470" s="9">
        <f t="shared" ca="1" si="14"/>
        <v>6</v>
      </c>
      <c r="D470" s="9" t="s">
        <v>2115</v>
      </c>
      <c r="E470" s="9" t="s">
        <v>2116</v>
      </c>
      <c r="F470" s="10">
        <f t="shared" ca="1" si="15"/>
        <v>6.177746850865018E-2</v>
      </c>
      <c r="G470" s="3" t="str">
        <f>VLOOKUP(Table3[[#This Row],[PRODUCT ID]],Table1[[PRODUCT]:[SELLING PRICE]],1,FALSE)</f>
        <v>Product469</v>
      </c>
      <c r="H470" s="3" t="str">
        <f>VLOOKUP(Table3[[#This Row],[PRODUCT ID]],Table1[[PRODUCT]:[SELLING PRICE]],2,FALSE)</f>
        <v>Category3</v>
      </c>
      <c r="I470" s="3" t="str">
        <f>VLOOKUP(Table3[[#This Row],[PRODUCT ID]],Table1[[PRODUCT]:[SELLING PRICE]],3,FALSE)</f>
        <v>Kg</v>
      </c>
      <c r="J470" s="16">
        <f ca="1">VLOOKUP(Table3[[#This Row],[PRODUCT ID]],Table1[[PRODUCT]:[SELLING PRICE]],4,FALSE)</f>
        <v>41</v>
      </c>
      <c r="K470" s="16">
        <f ca="1">VLOOKUP(Table3[[#This Row],[PRODUCT ID]],Table1[[PRODUCT]:[SELLING PRICE]],5,FALSE)</f>
        <v>289.53204788439183</v>
      </c>
      <c r="L470" s="16">
        <f ca="1">J470*Table3[[#This Row],[QUANTITY]]</f>
        <v>246</v>
      </c>
      <c r="M470" s="16">
        <f ca="1">K470*Table3[[#This Row],[QUANTITY]]*(1-Table3[[#This Row],[DISCOUNT %]])</f>
        <v>1629.8729454838128</v>
      </c>
      <c r="N470" s="3">
        <f>DAY(Table3[[#This Row],[DATE]])</f>
        <v>14</v>
      </c>
      <c r="O470" s="3" t="str">
        <f>TEXT(Table3[[#This Row],[DATE]],"mmm")</f>
        <v>Apr</v>
      </c>
      <c r="P470" s="3">
        <f>YEAR(Table3[[#This Row],[DATE]])</f>
        <v>2022</v>
      </c>
    </row>
    <row r="471" spans="1:16" x14ac:dyDescent="0.3">
      <c r="A471" s="6">
        <v>44666</v>
      </c>
      <c r="B471" s="7" t="s">
        <v>1522</v>
      </c>
      <c r="C471" s="9">
        <f t="shared" ca="1" si="14"/>
        <v>1</v>
      </c>
      <c r="D471" s="9" t="s">
        <v>2115</v>
      </c>
      <c r="E471" s="9" t="s">
        <v>2116</v>
      </c>
      <c r="F471" s="10">
        <f t="shared" ca="1" si="15"/>
        <v>2.6592378620939962E-2</v>
      </c>
      <c r="G471" s="3" t="str">
        <f>VLOOKUP(Table3[[#This Row],[PRODUCT ID]],Table1[[PRODUCT]:[SELLING PRICE]],1,FALSE)</f>
        <v>Product470</v>
      </c>
      <c r="H471" s="3" t="str">
        <f>VLOOKUP(Table3[[#This Row],[PRODUCT ID]],Table1[[PRODUCT]:[SELLING PRICE]],2,FALSE)</f>
        <v>Category4</v>
      </c>
      <c r="I471" s="3" t="str">
        <f>VLOOKUP(Table3[[#This Row],[PRODUCT ID]],Table1[[PRODUCT]:[SELLING PRICE]],3,FALSE)</f>
        <v>No</v>
      </c>
      <c r="J471" s="16">
        <f ca="1">VLOOKUP(Table3[[#This Row],[PRODUCT ID]],Table1[[PRODUCT]:[SELLING PRICE]],4,FALSE)</f>
        <v>85</v>
      </c>
      <c r="K471" s="16">
        <f ca="1">VLOOKUP(Table3[[#This Row],[PRODUCT ID]],Table1[[PRODUCT]:[SELLING PRICE]],5,FALSE)</f>
        <v>310.21596314357777</v>
      </c>
      <c r="L471" s="16">
        <f ca="1">J471*Table3[[#This Row],[QUANTITY]]</f>
        <v>85</v>
      </c>
      <c r="M471" s="16">
        <f ca="1">K471*Table3[[#This Row],[QUANTITY]]*(1-Table3[[#This Row],[DISCOUNT %]])</f>
        <v>301.96658279740416</v>
      </c>
      <c r="N471" s="3">
        <f>DAY(Table3[[#This Row],[DATE]])</f>
        <v>15</v>
      </c>
      <c r="O471" s="3" t="str">
        <f>TEXT(Table3[[#This Row],[DATE]],"mmm")</f>
        <v>Apr</v>
      </c>
      <c r="P471" s="3">
        <f>YEAR(Table3[[#This Row],[DATE]])</f>
        <v>2022</v>
      </c>
    </row>
    <row r="472" spans="1:16" x14ac:dyDescent="0.3">
      <c r="A472" s="6">
        <v>44667</v>
      </c>
      <c r="B472" s="7" t="s">
        <v>1523</v>
      </c>
      <c r="C472" s="9">
        <f t="shared" ca="1" si="14"/>
        <v>1</v>
      </c>
      <c r="D472" s="9" t="s">
        <v>2116</v>
      </c>
      <c r="E472" s="9" t="s">
        <v>2118</v>
      </c>
      <c r="F472" s="10">
        <f t="shared" ca="1" si="15"/>
        <v>8.1787828805745505E-2</v>
      </c>
      <c r="G472" s="3" t="str">
        <f>VLOOKUP(Table3[[#This Row],[PRODUCT ID]],Table1[[PRODUCT]:[SELLING PRICE]],1,FALSE)</f>
        <v>Product471</v>
      </c>
      <c r="H472" s="3" t="str">
        <f>VLOOKUP(Table3[[#This Row],[PRODUCT ID]],Table1[[PRODUCT]:[SELLING PRICE]],2,FALSE)</f>
        <v>Category5</v>
      </c>
      <c r="I472" s="3" t="str">
        <f>VLOOKUP(Table3[[#This Row],[PRODUCT ID]],Table1[[PRODUCT]:[SELLING PRICE]],3,FALSE)</f>
        <v>No</v>
      </c>
      <c r="J472" s="16">
        <f ca="1">VLOOKUP(Table3[[#This Row],[PRODUCT ID]],Table1[[PRODUCT]:[SELLING PRICE]],4,FALSE)</f>
        <v>31</v>
      </c>
      <c r="K472" s="16">
        <f ca="1">VLOOKUP(Table3[[#This Row],[PRODUCT ID]],Table1[[PRODUCT]:[SELLING PRICE]],5,FALSE)</f>
        <v>202.17480476603251</v>
      </c>
      <c r="L472" s="16">
        <f ca="1">J472*Table3[[#This Row],[QUANTITY]]</f>
        <v>31</v>
      </c>
      <c r="M472" s="16">
        <f ca="1">K472*Table3[[#This Row],[QUANTITY]]*(1-Table3[[#This Row],[DISCOUNT %]])</f>
        <v>185.63936644499321</v>
      </c>
      <c r="N472" s="3">
        <f>DAY(Table3[[#This Row],[DATE]])</f>
        <v>16</v>
      </c>
      <c r="O472" s="3" t="str">
        <f>TEXT(Table3[[#This Row],[DATE]],"mmm")</f>
        <v>Apr</v>
      </c>
      <c r="P472" s="3">
        <f>YEAR(Table3[[#This Row],[DATE]])</f>
        <v>2022</v>
      </c>
    </row>
    <row r="473" spans="1:16" x14ac:dyDescent="0.3">
      <c r="A473" s="6">
        <v>44668</v>
      </c>
      <c r="B473" s="7" t="s">
        <v>1524</v>
      </c>
      <c r="C473" s="9">
        <f t="shared" ca="1" si="14"/>
        <v>8</v>
      </c>
      <c r="D473" s="9" t="s">
        <v>2116</v>
      </c>
      <c r="E473" s="9" t="s">
        <v>2118</v>
      </c>
      <c r="F473" s="10">
        <f t="shared" ca="1" si="15"/>
        <v>7.2202880645261786E-2</v>
      </c>
      <c r="G473" s="3" t="str">
        <f>VLOOKUP(Table3[[#This Row],[PRODUCT ID]],Table1[[PRODUCT]:[SELLING PRICE]],1,FALSE)</f>
        <v>Product472</v>
      </c>
      <c r="H473" s="3" t="str">
        <f>VLOOKUP(Table3[[#This Row],[PRODUCT ID]],Table1[[PRODUCT]:[SELLING PRICE]],2,FALSE)</f>
        <v>Category1</v>
      </c>
      <c r="I473" s="3" t="str">
        <f>VLOOKUP(Table3[[#This Row],[PRODUCT ID]],Table1[[PRODUCT]:[SELLING PRICE]],3,FALSE)</f>
        <v>Ft</v>
      </c>
      <c r="J473" s="16">
        <f ca="1">VLOOKUP(Table3[[#This Row],[PRODUCT ID]],Table1[[PRODUCT]:[SELLING PRICE]],4,FALSE)</f>
        <v>26</v>
      </c>
      <c r="K473" s="16">
        <f ca="1">VLOOKUP(Table3[[#This Row],[PRODUCT ID]],Table1[[PRODUCT]:[SELLING PRICE]],5,FALSE)</f>
        <v>93.517461013329338</v>
      </c>
      <c r="L473" s="16">
        <f ca="1">J473*Table3[[#This Row],[QUANTITY]]</f>
        <v>208</v>
      </c>
      <c r="M473" s="16">
        <f ca="1">K473*Table3[[#This Row],[QUANTITY]]*(1-Table3[[#This Row],[DISCOUNT %]])</f>
        <v>694.12184750028791</v>
      </c>
      <c r="N473" s="3">
        <f>DAY(Table3[[#This Row],[DATE]])</f>
        <v>17</v>
      </c>
      <c r="O473" s="3" t="str">
        <f>TEXT(Table3[[#This Row],[DATE]],"mmm")</f>
        <v>Apr</v>
      </c>
      <c r="P473" s="3">
        <f>YEAR(Table3[[#This Row],[DATE]])</f>
        <v>2022</v>
      </c>
    </row>
    <row r="474" spans="1:16" x14ac:dyDescent="0.3">
      <c r="A474" s="6">
        <v>44669</v>
      </c>
      <c r="B474" s="7" t="s">
        <v>1525</v>
      </c>
      <c r="C474" s="9">
        <f t="shared" ca="1" si="14"/>
        <v>6</v>
      </c>
      <c r="D474" s="9" t="s">
        <v>2116</v>
      </c>
      <c r="E474" s="9" t="s">
        <v>2116</v>
      </c>
      <c r="F474" s="10">
        <f t="shared" ca="1" si="15"/>
        <v>8.7351632851266056E-2</v>
      </c>
      <c r="G474" s="3" t="str">
        <f>VLOOKUP(Table3[[#This Row],[PRODUCT ID]],Table1[[PRODUCT]:[SELLING PRICE]],1,FALSE)</f>
        <v>Product473</v>
      </c>
      <c r="H474" s="3" t="str">
        <f>VLOOKUP(Table3[[#This Row],[PRODUCT ID]],Table1[[PRODUCT]:[SELLING PRICE]],2,FALSE)</f>
        <v>Category2</v>
      </c>
      <c r="I474" s="3" t="str">
        <f>VLOOKUP(Table3[[#This Row],[PRODUCT ID]],Table1[[PRODUCT]:[SELLING PRICE]],3,FALSE)</f>
        <v>No</v>
      </c>
      <c r="J474" s="16">
        <f ca="1">VLOOKUP(Table3[[#This Row],[PRODUCT ID]],Table1[[PRODUCT]:[SELLING PRICE]],4,FALSE)</f>
        <v>147</v>
      </c>
      <c r="K474" s="16">
        <f ca="1">VLOOKUP(Table3[[#This Row],[PRODUCT ID]],Table1[[PRODUCT]:[SELLING PRICE]],5,FALSE)</f>
        <v>257.25377688515306</v>
      </c>
      <c r="L474" s="16">
        <f ca="1">J474*Table3[[#This Row],[QUANTITY]]</f>
        <v>882</v>
      </c>
      <c r="M474" s="16">
        <f ca="1">K474*Table3[[#This Row],[QUANTITY]]*(1-Table3[[#This Row],[DISCOUNT %]])</f>
        <v>1408.6934365024781</v>
      </c>
      <c r="N474" s="3">
        <f>DAY(Table3[[#This Row],[DATE]])</f>
        <v>18</v>
      </c>
      <c r="O474" s="3" t="str">
        <f>TEXT(Table3[[#This Row],[DATE]],"mmm")</f>
        <v>Apr</v>
      </c>
      <c r="P474" s="3">
        <f>YEAR(Table3[[#This Row],[DATE]])</f>
        <v>2022</v>
      </c>
    </row>
    <row r="475" spans="1:16" x14ac:dyDescent="0.3">
      <c r="A475" s="6">
        <v>44670</v>
      </c>
      <c r="B475" s="7" t="s">
        <v>1526</v>
      </c>
      <c r="C475" s="9">
        <f t="shared" ca="1" si="14"/>
        <v>11</v>
      </c>
      <c r="D475" s="9" t="s">
        <v>2115</v>
      </c>
      <c r="E475" s="9" t="s">
        <v>2116</v>
      </c>
      <c r="F475" s="10">
        <f t="shared" ca="1" si="15"/>
        <v>2.8371802395147229E-2</v>
      </c>
      <c r="G475" s="3" t="str">
        <f>VLOOKUP(Table3[[#This Row],[PRODUCT ID]],Table1[[PRODUCT]:[SELLING PRICE]],1,FALSE)</f>
        <v>Product474</v>
      </c>
      <c r="H475" s="3" t="str">
        <f>VLOOKUP(Table3[[#This Row],[PRODUCT ID]],Table1[[PRODUCT]:[SELLING PRICE]],2,FALSE)</f>
        <v>Category3</v>
      </c>
      <c r="I475" s="3" t="str">
        <f>VLOOKUP(Table3[[#This Row],[PRODUCT ID]],Table1[[PRODUCT]:[SELLING PRICE]],3,FALSE)</f>
        <v>Kg</v>
      </c>
      <c r="J475" s="16">
        <f ca="1">VLOOKUP(Table3[[#This Row],[PRODUCT ID]],Table1[[PRODUCT]:[SELLING PRICE]],4,FALSE)</f>
        <v>42</v>
      </c>
      <c r="K475" s="16">
        <f ca="1">VLOOKUP(Table3[[#This Row],[PRODUCT ID]],Table1[[PRODUCT]:[SELLING PRICE]],5,FALSE)</f>
        <v>110.0318501466551</v>
      </c>
      <c r="L475" s="16">
        <f ca="1">J475*Table3[[#This Row],[QUANTITY]]</f>
        <v>462</v>
      </c>
      <c r="M475" s="16">
        <f ca="1">K475*Table3[[#This Row],[QUANTITY]]*(1-Table3[[#This Row],[DISCOUNT %]])</f>
        <v>1176.0105306083392</v>
      </c>
      <c r="N475" s="3">
        <f>DAY(Table3[[#This Row],[DATE]])</f>
        <v>19</v>
      </c>
      <c r="O475" s="3" t="str">
        <f>TEXT(Table3[[#This Row],[DATE]],"mmm")</f>
        <v>Apr</v>
      </c>
      <c r="P475" s="3">
        <f>YEAR(Table3[[#This Row],[DATE]])</f>
        <v>2022</v>
      </c>
    </row>
    <row r="476" spans="1:16" x14ac:dyDescent="0.3">
      <c r="A476" s="6">
        <v>44671</v>
      </c>
      <c r="B476" s="7" t="s">
        <v>1527</v>
      </c>
      <c r="C476" s="9">
        <f t="shared" ca="1" si="14"/>
        <v>15</v>
      </c>
      <c r="D476" s="9" t="s">
        <v>2117</v>
      </c>
      <c r="E476" s="9" t="s">
        <v>2116</v>
      </c>
      <c r="F476" s="10">
        <f t="shared" ca="1" si="15"/>
        <v>8.6667536122186362E-2</v>
      </c>
      <c r="G476" s="3" t="str">
        <f>VLOOKUP(Table3[[#This Row],[PRODUCT ID]],Table1[[PRODUCT]:[SELLING PRICE]],1,FALSE)</f>
        <v>Product475</v>
      </c>
      <c r="H476" s="3" t="str">
        <f>VLOOKUP(Table3[[#This Row],[PRODUCT ID]],Table1[[PRODUCT]:[SELLING PRICE]],2,FALSE)</f>
        <v>Category4</v>
      </c>
      <c r="I476" s="3" t="str">
        <f>VLOOKUP(Table3[[#This Row],[PRODUCT ID]],Table1[[PRODUCT]:[SELLING PRICE]],3,FALSE)</f>
        <v>Kg</v>
      </c>
      <c r="J476" s="16">
        <f ca="1">VLOOKUP(Table3[[#This Row],[PRODUCT ID]],Table1[[PRODUCT]:[SELLING PRICE]],4,FALSE)</f>
        <v>163</v>
      </c>
      <c r="K476" s="16">
        <f ca="1">VLOOKUP(Table3[[#This Row],[PRODUCT ID]],Table1[[PRODUCT]:[SELLING PRICE]],5,FALSE)</f>
        <v>42.945534936466267</v>
      </c>
      <c r="L476" s="16">
        <f ca="1">J476*Table3[[#This Row],[QUANTITY]]</f>
        <v>2445</v>
      </c>
      <c r="M476" s="16">
        <f ca="1">K476*Table3[[#This Row],[QUANTITY]]*(1-Table3[[#This Row],[DISCOUNT %]])</f>
        <v>588.3532685411019</v>
      </c>
      <c r="N476" s="3">
        <f>DAY(Table3[[#This Row],[DATE]])</f>
        <v>20</v>
      </c>
      <c r="O476" s="3" t="str">
        <f>TEXT(Table3[[#This Row],[DATE]],"mmm")</f>
        <v>Apr</v>
      </c>
      <c r="P476" s="3">
        <f>YEAR(Table3[[#This Row],[DATE]])</f>
        <v>2022</v>
      </c>
    </row>
    <row r="477" spans="1:16" x14ac:dyDescent="0.3">
      <c r="A477" s="6">
        <v>44672</v>
      </c>
      <c r="B477" s="7" t="s">
        <v>1528</v>
      </c>
      <c r="C477" s="9">
        <f t="shared" ca="1" si="14"/>
        <v>15</v>
      </c>
      <c r="D477" s="9" t="s">
        <v>2117</v>
      </c>
      <c r="E477" s="9" t="s">
        <v>2116</v>
      </c>
      <c r="F477" s="10">
        <f t="shared" ca="1" si="15"/>
        <v>7.4121253391800429E-3</v>
      </c>
      <c r="G477" s="3" t="str">
        <f>VLOOKUP(Table3[[#This Row],[PRODUCT ID]],Table1[[PRODUCT]:[SELLING PRICE]],1,FALSE)</f>
        <v>Product476</v>
      </c>
      <c r="H477" s="3" t="str">
        <f>VLOOKUP(Table3[[#This Row],[PRODUCT ID]],Table1[[PRODUCT]:[SELLING PRICE]],2,FALSE)</f>
        <v>Category5</v>
      </c>
      <c r="I477" s="3" t="str">
        <f>VLOOKUP(Table3[[#This Row],[PRODUCT ID]],Table1[[PRODUCT]:[SELLING PRICE]],3,FALSE)</f>
        <v>Lt</v>
      </c>
      <c r="J477" s="16">
        <f ca="1">VLOOKUP(Table3[[#This Row],[PRODUCT ID]],Table1[[PRODUCT]:[SELLING PRICE]],4,FALSE)</f>
        <v>123</v>
      </c>
      <c r="K477" s="16">
        <f ca="1">VLOOKUP(Table3[[#This Row],[PRODUCT ID]],Table1[[PRODUCT]:[SELLING PRICE]],5,FALSE)</f>
        <v>200.6319080938685</v>
      </c>
      <c r="L477" s="16">
        <f ca="1">J477*Table3[[#This Row],[QUANTITY]]</f>
        <v>1845</v>
      </c>
      <c r="M477" s="16">
        <f ca="1">K477*Table3[[#This Row],[QUANTITY]]*(1-Table3[[#This Row],[DISCOUNT %]])</f>
        <v>2987.1719886605688</v>
      </c>
      <c r="N477" s="3">
        <f>DAY(Table3[[#This Row],[DATE]])</f>
        <v>21</v>
      </c>
      <c r="O477" s="3" t="str">
        <f>TEXT(Table3[[#This Row],[DATE]],"mmm")</f>
        <v>Apr</v>
      </c>
      <c r="P477" s="3">
        <f>YEAR(Table3[[#This Row],[DATE]])</f>
        <v>2022</v>
      </c>
    </row>
    <row r="478" spans="1:16" x14ac:dyDescent="0.3">
      <c r="A478" s="6">
        <v>44673</v>
      </c>
      <c r="B478" s="7" t="s">
        <v>1529</v>
      </c>
      <c r="C478" s="9">
        <f t="shared" ca="1" si="14"/>
        <v>11</v>
      </c>
      <c r="D478" s="9" t="s">
        <v>2116</v>
      </c>
      <c r="E478" s="9" t="s">
        <v>2118</v>
      </c>
      <c r="F478" s="10">
        <f t="shared" ca="1" si="15"/>
        <v>9.3958963733760878E-2</v>
      </c>
      <c r="G478" s="3" t="str">
        <f>VLOOKUP(Table3[[#This Row],[PRODUCT ID]],Table1[[PRODUCT]:[SELLING PRICE]],1,FALSE)</f>
        <v>Product477</v>
      </c>
      <c r="H478" s="3" t="str">
        <f>VLOOKUP(Table3[[#This Row],[PRODUCT ID]],Table1[[PRODUCT]:[SELLING PRICE]],2,FALSE)</f>
        <v>Category1</v>
      </c>
      <c r="I478" s="3" t="str">
        <f>VLOOKUP(Table3[[#This Row],[PRODUCT ID]],Table1[[PRODUCT]:[SELLING PRICE]],3,FALSE)</f>
        <v>Kg</v>
      </c>
      <c r="J478" s="16">
        <f ca="1">VLOOKUP(Table3[[#This Row],[PRODUCT ID]],Table1[[PRODUCT]:[SELLING PRICE]],4,FALSE)</f>
        <v>150</v>
      </c>
      <c r="K478" s="16">
        <f ca="1">VLOOKUP(Table3[[#This Row],[PRODUCT ID]],Table1[[PRODUCT]:[SELLING PRICE]],5,FALSE)</f>
        <v>80.453442371860859</v>
      </c>
      <c r="L478" s="16">
        <f ca="1">J478*Table3[[#This Row],[QUANTITY]]</f>
        <v>1650</v>
      </c>
      <c r="M478" s="16">
        <f ca="1">K478*Table3[[#This Row],[QUANTITY]]*(1-Table3[[#This Row],[DISCOUNT %]])</f>
        <v>801.83532327565661</v>
      </c>
      <c r="N478" s="3">
        <f>DAY(Table3[[#This Row],[DATE]])</f>
        <v>22</v>
      </c>
      <c r="O478" s="3" t="str">
        <f>TEXT(Table3[[#This Row],[DATE]],"mmm")</f>
        <v>Apr</v>
      </c>
      <c r="P478" s="3">
        <f>YEAR(Table3[[#This Row],[DATE]])</f>
        <v>2022</v>
      </c>
    </row>
    <row r="479" spans="1:16" x14ac:dyDescent="0.3">
      <c r="A479" s="6">
        <v>44674</v>
      </c>
      <c r="B479" s="7" t="s">
        <v>1530</v>
      </c>
      <c r="C479" s="9">
        <f t="shared" ca="1" si="14"/>
        <v>4</v>
      </c>
      <c r="D479" s="9" t="s">
        <v>2116</v>
      </c>
      <c r="E479" s="9" t="s">
        <v>2116</v>
      </c>
      <c r="F479" s="10">
        <f t="shared" ca="1" si="15"/>
        <v>1.3463805944547713E-2</v>
      </c>
      <c r="G479" s="3" t="str">
        <f>VLOOKUP(Table3[[#This Row],[PRODUCT ID]],Table1[[PRODUCT]:[SELLING PRICE]],1,FALSE)</f>
        <v>Product478</v>
      </c>
      <c r="H479" s="3" t="str">
        <f>VLOOKUP(Table3[[#This Row],[PRODUCT ID]],Table1[[PRODUCT]:[SELLING PRICE]],2,FALSE)</f>
        <v>Category2</v>
      </c>
      <c r="I479" s="3" t="str">
        <f>VLOOKUP(Table3[[#This Row],[PRODUCT ID]],Table1[[PRODUCT]:[SELLING PRICE]],3,FALSE)</f>
        <v>Lt</v>
      </c>
      <c r="J479" s="16">
        <f ca="1">VLOOKUP(Table3[[#This Row],[PRODUCT ID]],Table1[[PRODUCT]:[SELLING PRICE]],4,FALSE)</f>
        <v>121</v>
      </c>
      <c r="K479" s="16">
        <f ca="1">VLOOKUP(Table3[[#This Row],[PRODUCT ID]],Table1[[PRODUCT]:[SELLING PRICE]],5,FALSE)</f>
        <v>127.37404760966747</v>
      </c>
      <c r="L479" s="16">
        <f ca="1">J479*Table3[[#This Row],[QUANTITY]]</f>
        <v>484</v>
      </c>
      <c r="M479" s="16">
        <f ca="1">K479*Table3[[#This Row],[QUANTITY]]*(1-Table3[[#This Row],[DISCOUNT %]])</f>
        <v>502.63643260111729</v>
      </c>
      <c r="N479" s="3">
        <f>DAY(Table3[[#This Row],[DATE]])</f>
        <v>23</v>
      </c>
      <c r="O479" s="3" t="str">
        <f>TEXT(Table3[[#This Row],[DATE]],"mmm")</f>
        <v>Apr</v>
      </c>
      <c r="P479" s="3">
        <f>YEAR(Table3[[#This Row],[DATE]])</f>
        <v>2022</v>
      </c>
    </row>
    <row r="480" spans="1:16" x14ac:dyDescent="0.3">
      <c r="A480" s="6">
        <v>44675</v>
      </c>
      <c r="B480" s="7" t="s">
        <v>1531</v>
      </c>
      <c r="C480" s="9">
        <f t="shared" ca="1" si="14"/>
        <v>3</v>
      </c>
      <c r="D480" s="9" t="s">
        <v>2116</v>
      </c>
      <c r="E480" s="9" t="s">
        <v>2116</v>
      </c>
      <c r="F480" s="10">
        <f t="shared" ca="1" si="15"/>
        <v>3.7145121882996013E-2</v>
      </c>
      <c r="G480" s="3" t="str">
        <f>VLOOKUP(Table3[[#This Row],[PRODUCT ID]],Table1[[PRODUCT]:[SELLING PRICE]],1,FALSE)</f>
        <v>Product479</v>
      </c>
      <c r="H480" s="3" t="str">
        <f>VLOOKUP(Table3[[#This Row],[PRODUCT ID]],Table1[[PRODUCT]:[SELLING PRICE]],2,FALSE)</f>
        <v>Category3</v>
      </c>
      <c r="I480" s="3" t="str">
        <f>VLOOKUP(Table3[[#This Row],[PRODUCT ID]],Table1[[PRODUCT]:[SELLING PRICE]],3,FALSE)</f>
        <v>Ft</v>
      </c>
      <c r="J480" s="16">
        <f ca="1">VLOOKUP(Table3[[#This Row],[PRODUCT ID]],Table1[[PRODUCT]:[SELLING PRICE]],4,FALSE)</f>
        <v>63</v>
      </c>
      <c r="K480" s="16">
        <f ca="1">VLOOKUP(Table3[[#This Row],[PRODUCT ID]],Table1[[PRODUCT]:[SELLING PRICE]],5,FALSE)</f>
        <v>286.54195862717557</v>
      </c>
      <c r="L480" s="16">
        <f ca="1">J480*Table3[[#This Row],[QUANTITY]]</f>
        <v>189</v>
      </c>
      <c r="M480" s="16">
        <f ca="1">K480*Table3[[#This Row],[QUANTITY]]*(1-Table3[[#This Row],[DISCOUNT %]])</f>
        <v>827.69496794813028</v>
      </c>
      <c r="N480" s="3">
        <f>DAY(Table3[[#This Row],[DATE]])</f>
        <v>24</v>
      </c>
      <c r="O480" s="3" t="str">
        <f>TEXT(Table3[[#This Row],[DATE]],"mmm")</f>
        <v>Apr</v>
      </c>
      <c r="P480" s="3">
        <f>YEAR(Table3[[#This Row],[DATE]])</f>
        <v>2022</v>
      </c>
    </row>
    <row r="481" spans="1:16" x14ac:dyDescent="0.3">
      <c r="A481" s="6">
        <v>44676</v>
      </c>
      <c r="B481" s="7" t="s">
        <v>1532</v>
      </c>
      <c r="C481" s="9">
        <f t="shared" ca="1" si="14"/>
        <v>1</v>
      </c>
      <c r="D481" s="9" t="s">
        <v>2116</v>
      </c>
      <c r="E481" s="9" t="s">
        <v>2116</v>
      </c>
      <c r="F481" s="10">
        <f t="shared" ca="1" si="15"/>
        <v>2.595285501047109E-2</v>
      </c>
      <c r="G481" s="3" t="str">
        <f>VLOOKUP(Table3[[#This Row],[PRODUCT ID]],Table1[[PRODUCT]:[SELLING PRICE]],1,FALSE)</f>
        <v>Product480</v>
      </c>
      <c r="H481" s="3" t="str">
        <f>VLOOKUP(Table3[[#This Row],[PRODUCT ID]],Table1[[PRODUCT]:[SELLING PRICE]],2,FALSE)</f>
        <v>Category4</v>
      </c>
      <c r="I481" s="3" t="str">
        <f>VLOOKUP(Table3[[#This Row],[PRODUCT ID]],Table1[[PRODUCT]:[SELLING PRICE]],3,FALSE)</f>
        <v>Kg</v>
      </c>
      <c r="J481" s="16">
        <f ca="1">VLOOKUP(Table3[[#This Row],[PRODUCT ID]],Table1[[PRODUCT]:[SELLING PRICE]],4,FALSE)</f>
        <v>172</v>
      </c>
      <c r="K481" s="16">
        <f ca="1">VLOOKUP(Table3[[#This Row],[PRODUCT ID]],Table1[[PRODUCT]:[SELLING PRICE]],5,FALSE)</f>
        <v>35.037470573572449</v>
      </c>
      <c r="L481" s="16">
        <f ca="1">J481*Table3[[#This Row],[QUANTITY]]</f>
        <v>172</v>
      </c>
      <c r="M481" s="16">
        <f ca="1">K481*Table3[[#This Row],[QUANTITY]]*(1-Table3[[#This Row],[DISCOUNT %]])</f>
        <v>34.128148179842874</v>
      </c>
      <c r="N481" s="3">
        <f>DAY(Table3[[#This Row],[DATE]])</f>
        <v>25</v>
      </c>
      <c r="O481" s="3" t="str">
        <f>TEXT(Table3[[#This Row],[DATE]],"mmm")</f>
        <v>Apr</v>
      </c>
      <c r="P481" s="3">
        <f>YEAR(Table3[[#This Row],[DATE]])</f>
        <v>2022</v>
      </c>
    </row>
    <row r="482" spans="1:16" x14ac:dyDescent="0.3">
      <c r="A482" s="6">
        <v>44677</v>
      </c>
      <c r="B482" s="7" t="s">
        <v>1533</v>
      </c>
      <c r="C482" s="9">
        <f t="shared" ca="1" si="14"/>
        <v>9</v>
      </c>
      <c r="D482" s="9" t="s">
        <v>2115</v>
      </c>
      <c r="E482" s="9" t="s">
        <v>2116</v>
      </c>
      <c r="F482" s="10">
        <f t="shared" ca="1" si="15"/>
        <v>5.0073295196282341E-3</v>
      </c>
      <c r="G482" s="3" t="str">
        <f>VLOOKUP(Table3[[#This Row],[PRODUCT ID]],Table1[[PRODUCT]:[SELLING PRICE]],1,FALSE)</f>
        <v>Product481</v>
      </c>
      <c r="H482" s="3" t="str">
        <f>VLOOKUP(Table3[[#This Row],[PRODUCT ID]],Table1[[PRODUCT]:[SELLING PRICE]],2,FALSE)</f>
        <v>Category1</v>
      </c>
      <c r="I482" s="3" t="str">
        <f>VLOOKUP(Table3[[#This Row],[PRODUCT ID]],Table1[[PRODUCT]:[SELLING PRICE]],3,FALSE)</f>
        <v>No</v>
      </c>
      <c r="J482" s="16">
        <f ca="1">VLOOKUP(Table3[[#This Row],[PRODUCT ID]],Table1[[PRODUCT]:[SELLING PRICE]],4,FALSE)</f>
        <v>245</v>
      </c>
      <c r="K482" s="16">
        <f ca="1">VLOOKUP(Table3[[#This Row],[PRODUCT ID]],Table1[[PRODUCT]:[SELLING PRICE]],5,FALSE)</f>
        <v>241.35877362998423</v>
      </c>
      <c r="L482" s="16">
        <f ca="1">J482*Table3[[#This Row],[QUANTITY]]</f>
        <v>2205</v>
      </c>
      <c r="M482" s="16">
        <f ca="1">K482*Table3[[#This Row],[QUANTITY]]*(1-Table3[[#This Row],[DISCOUNT %]])</f>
        <v>2161.3518964616896</v>
      </c>
      <c r="N482" s="3">
        <f>DAY(Table3[[#This Row],[DATE]])</f>
        <v>26</v>
      </c>
      <c r="O482" s="3" t="str">
        <f>TEXT(Table3[[#This Row],[DATE]],"mmm")</f>
        <v>Apr</v>
      </c>
      <c r="P482" s="3">
        <f>YEAR(Table3[[#This Row],[DATE]])</f>
        <v>2022</v>
      </c>
    </row>
    <row r="483" spans="1:16" x14ac:dyDescent="0.3">
      <c r="A483" s="6">
        <v>44678</v>
      </c>
      <c r="B483" s="7" t="s">
        <v>1534</v>
      </c>
      <c r="C483" s="9">
        <f t="shared" ca="1" si="14"/>
        <v>10</v>
      </c>
      <c r="D483" s="9" t="s">
        <v>2116</v>
      </c>
      <c r="E483" s="9" t="s">
        <v>2116</v>
      </c>
      <c r="F483" s="10">
        <f t="shared" ca="1" si="15"/>
        <v>5.4735864194078478E-2</v>
      </c>
      <c r="G483" s="3" t="str">
        <f>VLOOKUP(Table3[[#This Row],[PRODUCT ID]],Table1[[PRODUCT]:[SELLING PRICE]],1,FALSE)</f>
        <v>Product482</v>
      </c>
      <c r="H483" s="3" t="str">
        <f>VLOOKUP(Table3[[#This Row],[PRODUCT ID]],Table1[[PRODUCT]:[SELLING PRICE]],2,FALSE)</f>
        <v>Category2</v>
      </c>
      <c r="I483" s="3" t="str">
        <f>VLOOKUP(Table3[[#This Row],[PRODUCT ID]],Table1[[PRODUCT]:[SELLING PRICE]],3,FALSE)</f>
        <v>No</v>
      </c>
      <c r="J483" s="16">
        <f ca="1">VLOOKUP(Table3[[#This Row],[PRODUCT ID]],Table1[[PRODUCT]:[SELLING PRICE]],4,FALSE)</f>
        <v>21</v>
      </c>
      <c r="K483" s="16">
        <f ca="1">VLOOKUP(Table3[[#This Row],[PRODUCT ID]],Table1[[PRODUCT]:[SELLING PRICE]],5,FALSE)</f>
        <v>289.74564546103386</v>
      </c>
      <c r="L483" s="16">
        <f ca="1">J483*Table3[[#This Row],[QUANTITY]]</f>
        <v>210</v>
      </c>
      <c r="M483" s="16">
        <f ca="1">K483*Table3[[#This Row],[QUANTITY]]*(1-Table3[[#This Row],[DISCOUNT %]])</f>
        <v>2738.8616716025308</v>
      </c>
      <c r="N483" s="3">
        <f>DAY(Table3[[#This Row],[DATE]])</f>
        <v>27</v>
      </c>
      <c r="O483" s="3" t="str">
        <f>TEXT(Table3[[#This Row],[DATE]],"mmm")</f>
        <v>Apr</v>
      </c>
      <c r="P483" s="3">
        <f>YEAR(Table3[[#This Row],[DATE]])</f>
        <v>2022</v>
      </c>
    </row>
    <row r="484" spans="1:16" x14ac:dyDescent="0.3">
      <c r="A484" s="6">
        <v>44679</v>
      </c>
      <c r="B484" s="7" t="s">
        <v>1535</v>
      </c>
      <c r="C484" s="9">
        <f t="shared" ca="1" si="14"/>
        <v>5</v>
      </c>
      <c r="D484" s="9" t="s">
        <v>2117</v>
      </c>
      <c r="E484" s="9" t="s">
        <v>2118</v>
      </c>
      <c r="F484" s="10">
        <f t="shared" ca="1" si="15"/>
        <v>9.7132658317113693E-2</v>
      </c>
      <c r="G484" s="3" t="str">
        <f>VLOOKUP(Table3[[#This Row],[PRODUCT ID]],Table1[[PRODUCT]:[SELLING PRICE]],1,FALSE)</f>
        <v>Product483</v>
      </c>
      <c r="H484" s="3" t="str">
        <f>VLOOKUP(Table3[[#This Row],[PRODUCT ID]],Table1[[PRODUCT]:[SELLING PRICE]],2,FALSE)</f>
        <v>Category3</v>
      </c>
      <c r="I484" s="3" t="str">
        <f>VLOOKUP(Table3[[#This Row],[PRODUCT ID]],Table1[[PRODUCT]:[SELLING PRICE]],3,FALSE)</f>
        <v>Ft</v>
      </c>
      <c r="J484" s="16">
        <f ca="1">VLOOKUP(Table3[[#This Row],[PRODUCT ID]],Table1[[PRODUCT]:[SELLING PRICE]],4,FALSE)</f>
        <v>27</v>
      </c>
      <c r="K484" s="16">
        <f ca="1">VLOOKUP(Table3[[#This Row],[PRODUCT ID]],Table1[[PRODUCT]:[SELLING PRICE]],5,FALSE)</f>
        <v>42.179208549408443</v>
      </c>
      <c r="L484" s="16">
        <f ca="1">J484*Table3[[#This Row],[QUANTITY]]</f>
        <v>135</v>
      </c>
      <c r="M484" s="16">
        <f ca="1">K484*Table3[[#This Row],[QUANTITY]]*(1-Table3[[#This Row],[DISCOUNT %]])</f>
        <v>190.41114948646234</v>
      </c>
      <c r="N484" s="3">
        <f>DAY(Table3[[#This Row],[DATE]])</f>
        <v>28</v>
      </c>
      <c r="O484" s="3" t="str">
        <f>TEXT(Table3[[#This Row],[DATE]],"mmm")</f>
        <v>Apr</v>
      </c>
      <c r="P484" s="3">
        <f>YEAR(Table3[[#This Row],[DATE]])</f>
        <v>2022</v>
      </c>
    </row>
    <row r="485" spans="1:16" x14ac:dyDescent="0.3">
      <c r="A485" s="6">
        <v>44680</v>
      </c>
      <c r="B485" s="7" t="s">
        <v>1536</v>
      </c>
      <c r="C485" s="9">
        <f t="shared" ca="1" si="14"/>
        <v>6</v>
      </c>
      <c r="D485" s="9" t="s">
        <v>2115</v>
      </c>
      <c r="E485" s="9" t="s">
        <v>2118</v>
      </c>
      <c r="F485" s="10">
        <f t="shared" ca="1" si="15"/>
        <v>1.2068987652895892E-2</v>
      </c>
      <c r="G485" s="3" t="str">
        <f>VLOOKUP(Table3[[#This Row],[PRODUCT ID]],Table1[[PRODUCT]:[SELLING PRICE]],1,FALSE)</f>
        <v>Product484</v>
      </c>
      <c r="H485" s="3" t="str">
        <f>VLOOKUP(Table3[[#This Row],[PRODUCT ID]],Table1[[PRODUCT]:[SELLING PRICE]],2,FALSE)</f>
        <v>Category4</v>
      </c>
      <c r="I485" s="3" t="str">
        <f>VLOOKUP(Table3[[#This Row],[PRODUCT ID]],Table1[[PRODUCT]:[SELLING PRICE]],3,FALSE)</f>
        <v>No</v>
      </c>
      <c r="J485" s="16">
        <f ca="1">VLOOKUP(Table3[[#This Row],[PRODUCT ID]],Table1[[PRODUCT]:[SELLING PRICE]],4,FALSE)</f>
        <v>216</v>
      </c>
      <c r="K485" s="16">
        <f ca="1">VLOOKUP(Table3[[#This Row],[PRODUCT ID]],Table1[[PRODUCT]:[SELLING PRICE]],5,FALSE)</f>
        <v>105.8454641288906</v>
      </c>
      <c r="L485" s="16">
        <f ca="1">J485*Table3[[#This Row],[QUANTITY]]</f>
        <v>1296</v>
      </c>
      <c r="M485" s="16">
        <f ca="1">K485*Table3[[#This Row],[QUANTITY]]*(1-Table3[[#This Row],[DISCOUNT %]])</f>
        <v>627.40809917522381</v>
      </c>
      <c r="N485" s="3">
        <f>DAY(Table3[[#This Row],[DATE]])</f>
        <v>29</v>
      </c>
      <c r="O485" s="3" t="str">
        <f>TEXT(Table3[[#This Row],[DATE]],"mmm")</f>
        <v>Apr</v>
      </c>
      <c r="P485" s="3">
        <f>YEAR(Table3[[#This Row],[DATE]])</f>
        <v>2022</v>
      </c>
    </row>
    <row r="486" spans="1:16" x14ac:dyDescent="0.3">
      <c r="A486" s="6">
        <v>44681</v>
      </c>
      <c r="B486" s="7" t="s">
        <v>1537</v>
      </c>
      <c r="C486" s="9">
        <f t="shared" ca="1" si="14"/>
        <v>12</v>
      </c>
      <c r="D486" s="9" t="s">
        <v>2115</v>
      </c>
      <c r="E486" s="9" t="s">
        <v>2116</v>
      </c>
      <c r="F486" s="10">
        <f t="shared" ca="1" si="15"/>
        <v>6.9431024402807878E-2</v>
      </c>
      <c r="G486" s="3" t="str">
        <f>VLOOKUP(Table3[[#This Row],[PRODUCT ID]],Table1[[PRODUCT]:[SELLING PRICE]],1,FALSE)</f>
        <v>Product485</v>
      </c>
      <c r="H486" s="3" t="str">
        <f>VLOOKUP(Table3[[#This Row],[PRODUCT ID]],Table1[[PRODUCT]:[SELLING PRICE]],2,FALSE)</f>
        <v>Category5</v>
      </c>
      <c r="I486" s="3" t="str">
        <f>VLOOKUP(Table3[[#This Row],[PRODUCT ID]],Table1[[PRODUCT]:[SELLING PRICE]],3,FALSE)</f>
        <v>Kg</v>
      </c>
      <c r="J486" s="16">
        <f ca="1">VLOOKUP(Table3[[#This Row],[PRODUCT ID]],Table1[[PRODUCT]:[SELLING PRICE]],4,FALSE)</f>
        <v>215</v>
      </c>
      <c r="K486" s="16">
        <f ca="1">VLOOKUP(Table3[[#This Row],[PRODUCT ID]],Table1[[PRODUCT]:[SELLING PRICE]],5,FALSE)</f>
        <v>130.50927080863721</v>
      </c>
      <c r="L486" s="16">
        <f ca="1">J486*Table3[[#This Row],[QUANTITY]]</f>
        <v>2580</v>
      </c>
      <c r="M486" s="16">
        <f ca="1">K486*Table3[[#This Row],[QUANTITY]]*(1-Table3[[#This Row],[DISCOUNT %]])</f>
        <v>1457.3745413079607</v>
      </c>
      <c r="N486" s="3">
        <f>DAY(Table3[[#This Row],[DATE]])</f>
        <v>30</v>
      </c>
      <c r="O486" s="3" t="str">
        <f>TEXT(Table3[[#This Row],[DATE]],"mmm")</f>
        <v>Apr</v>
      </c>
      <c r="P486" s="3">
        <f>YEAR(Table3[[#This Row],[DATE]])</f>
        <v>2022</v>
      </c>
    </row>
    <row r="487" spans="1:16" x14ac:dyDescent="0.3">
      <c r="A487" s="6">
        <v>44682</v>
      </c>
      <c r="B487" s="7" t="s">
        <v>1538</v>
      </c>
      <c r="C487" s="9">
        <f t="shared" ca="1" si="14"/>
        <v>7</v>
      </c>
      <c r="D487" s="9" t="s">
        <v>2115</v>
      </c>
      <c r="E487" s="9" t="s">
        <v>2116</v>
      </c>
      <c r="F487" s="10">
        <f t="shared" ca="1" si="15"/>
        <v>9.3261147724552143E-2</v>
      </c>
      <c r="G487" s="3" t="str">
        <f>VLOOKUP(Table3[[#This Row],[PRODUCT ID]],Table1[[PRODUCT]:[SELLING PRICE]],1,FALSE)</f>
        <v>Product486</v>
      </c>
      <c r="H487" s="3" t="str">
        <f>VLOOKUP(Table3[[#This Row],[PRODUCT ID]],Table1[[PRODUCT]:[SELLING PRICE]],2,FALSE)</f>
        <v>Category1</v>
      </c>
      <c r="I487" s="3" t="str">
        <f>VLOOKUP(Table3[[#This Row],[PRODUCT ID]],Table1[[PRODUCT]:[SELLING PRICE]],3,FALSE)</f>
        <v>Kg</v>
      </c>
      <c r="J487" s="16">
        <f ca="1">VLOOKUP(Table3[[#This Row],[PRODUCT ID]],Table1[[PRODUCT]:[SELLING PRICE]],4,FALSE)</f>
        <v>75</v>
      </c>
      <c r="K487" s="16">
        <f ca="1">VLOOKUP(Table3[[#This Row],[PRODUCT ID]],Table1[[PRODUCT]:[SELLING PRICE]],5,FALSE)</f>
        <v>243.91540218941432</v>
      </c>
      <c r="L487" s="16">
        <f ca="1">J487*Table3[[#This Row],[QUANTITY]]</f>
        <v>525</v>
      </c>
      <c r="M487" s="16">
        <f ca="1">K487*Table3[[#This Row],[QUANTITY]]*(1-Table3[[#This Row],[DISCOUNT %]])</f>
        <v>1548.1730028347365</v>
      </c>
      <c r="N487" s="3">
        <f>DAY(Table3[[#This Row],[DATE]])</f>
        <v>1</v>
      </c>
      <c r="O487" s="3" t="str">
        <f>TEXT(Table3[[#This Row],[DATE]],"mmm")</f>
        <v>May</v>
      </c>
      <c r="P487" s="3">
        <f>YEAR(Table3[[#This Row],[DATE]])</f>
        <v>2022</v>
      </c>
    </row>
    <row r="488" spans="1:16" x14ac:dyDescent="0.3">
      <c r="A488" s="6">
        <v>44683</v>
      </c>
      <c r="B488" s="7" t="s">
        <v>1539</v>
      </c>
      <c r="C488" s="9">
        <f t="shared" ca="1" si="14"/>
        <v>14</v>
      </c>
      <c r="D488" s="9" t="s">
        <v>2116</v>
      </c>
      <c r="E488" s="9" t="s">
        <v>2116</v>
      </c>
      <c r="F488" s="10">
        <f t="shared" ca="1" si="15"/>
        <v>7.6400791082200048E-2</v>
      </c>
      <c r="G488" s="3" t="str">
        <f>VLOOKUP(Table3[[#This Row],[PRODUCT ID]],Table1[[PRODUCT]:[SELLING PRICE]],1,FALSE)</f>
        <v>Product487</v>
      </c>
      <c r="H488" s="3" t="str">
        <f>VLOOKUP(Table3[[#This Row],[PRODUCT ID]],Table1[[PRODUCT]:[SELLING PRICE]],2,FALSE)</f>
        <v>Category2</v>
      </c>
      <c r="I488" s="3" t="str">
        <f>VLOOKUP(Table3[[#This Row],[PRODUCT ID]],Table1[[PRODUCT]:[SELLING PRICE]],3,FALSE)</f>
        <v>Lt</v>
      </c>
      <c r="J488" s="16">
        <f ca="1">VLOOKUP(Table3[[#This Row],[PRODUCT ID]],Table1[[PRODUCT]:[SELLING PRICE]],4,FALSE)</f>
        <v>10</v>
      </c>
      <c r="K488" s="16">
        <f ca="1">VLOOKUP(Table3[[#This Row],[PRODUCT ID]],Table1[[PRODUCT]:[SELLING PRICE]],5,FALSE)</f>
        <v>64.154200667355752</v>
      </c>
      <c r="L488" s="16">
        <f ca="1">J488*Table3[[#This Row],[QUANTITY]]</f>
        <v>140</v>
      </c>
      <c r="M488" s="16">
        <f ca="1">K488*Table3[[#This Row],[QUANTITY]]*(1-Table3[[#This Row],[DISCOUNT %]])</f>
        <v>829.53876579172993</v>
      </c>
      <c r="N488" s="3">
        <f>DAY(Table3[[#This Row],[DATE]])</f>
        <v>2</v>
      </c>
      <c r="O488" s="3" t="str">
        <f>TEXT(Table3[[#This Row],[DATE]],"mmm")</f>
        <v>May</v>
      </c>
      <c r="P488" s="3">
        <f>YEAR(Table3[[#This Row],[DATE]])</f>
        <v>2022</v>
      </c>
    </row>
    <row r="489" spans="1:16" x14ac:dyDescent="0.3">
      <c r="A489" s="6">
        <v>44684</v>
      </c>
      <c r="B489" s="7" t="s">
        <v>1540</v>
      </c>
      <c r="C489" s="9">
        <f t="shared" ca="1" si="14"/>
        <v>2</v>
      </c>
      <c r="D489" s="9" t="s">
        <v>2116</v>
      </c>
      <c r="E489" s="9" t="s">
        <v>2116</v>
      </c>
      <c r="F489" s="10">
        <f t="shared" ca="1" si="15"/>
        <v>5.5690165856977315E-2</v>
      </c>
      <c r="G489" s="3" t="str">
        <f>VLOOKUP(Table3[[#This Row],[PRODUCT ID]],Table1[[PRODUCT]:[SELLING PRICE]],1,FALSE)</f>
        <v>Product488</v>
      </c>
      <c r="H489" s="3" t="str">
        <f>VLOOKUP(Table3[[#This Row],[PRODUCT ID]],Table1[[PRODUCT]:[SELLING PRICE]],2,FALSE)</f>
        <v>Category3</v>
      </c>
      <c r="I489" s="3" t="str">
        <f>VLOOKUP(Table3[[#This Row],[PRODUCT ID]],Table1[[PRODUCT]:[SELLING PRICE]],3,FALSE)</f>
        <v>Kg</v>
      </c>
      <c r="J489" s="16">
        <f ca="1">VLOOKUP(Table3[[#This Row],[PRODUCT ID]],Table1[[PRODUCT]:[SELLING PRICE]],4,FALSE)</f>
        <v>172</v>
      </c>
      <c r="K489" s="16">
        <f ca="1">VLOOKUP(Table3[[#This Row],[PRODUCT ID]],Table1[[PRODUCT]:[SELLING PRICE]],5,FALSE)</f>
        <v>59.178953361383144</v>
      </c>
      <c r="L489" s="16">
        <f ca="1">J489*Table3[[#This Row],[QUANTITY]]</f>
        <v>344</v>
      </c>
      <c r="M489" s="16">
        <f ca="1">K489*Table3[[#This Row],[QUANTITY]]*(1-Table3[[#This Row],[DISCOUNT %]])</f>
        <v>111.76653526689078</v>
      </c>
      <c r="N489" s="3">
        <f>DAY(Table3[[#This Row],[DATE]])</f>
        <v>3</v>
      </c>
      <c r="O489" s="3" t="str">
        <f>TEXT(Table3[[#This Row],[DATE]],"mmm")</f>
        <v>May</v>
      </c>
      <c r="P489" s="3">
        <f>YEAR(Table3[[#This Row],[DATE]])</f>
        <v>2022</v>
      </c>
    </row>
    <row r="490" spans="1:16" x14ac:dyDescent="0.3">
      <c r="A490" s="6">
        <v>44685</v>
      </c>
      <c r="B490" s="7" t="s">
        <v>1541</v>
      </c>
      <c r="C490" s="9">
        <f t="shared" ca="1" si="14"/>
        <v>8</v>
      </c>
      <c r="D490" s="9" t="s">
        <v>2116</v>
      </c>
      <c r="E490" s="9" t="s">
        <v>2118</v>
      </c>
      <c r="F490" s="10">
        <f t="shared" ca="1" si="15"/>
        <v>6.5101567561752643E-2</v>
      </c>
      <c r="G490" s="3" t="str">
        <f>VLOOKUP(Table3[[#This Row],[PRODUCT ID]],Table1[[PRODUCT]:[SELLING PRICE]],1,FALSE)</f>
        <v>Product489</v>
      </c>
      <c r="H490" s="3" t="str">
        <f>VLOOKUP(Table3[[#This Row],[PRODUCT ID]],Table1[[PRODUCT]:[SELLING PRICE]],2,FALSE)</f>
        <v>Category4</v>
      </c>
      <c r="I490" s="3" t="str">
        <f>VLOOKUP(Table3[[#This Row],[PRODUCT ID]],Table1[[PRODUCT]:[SELLING PRICE]],3,FALSE)</f>
        <v>Lt</v>
      </c>
      <c r="J490" s="16">
        <f ca="1">VLOOKUP(Table3[[#This Row],[PRODUCT ID]],Table1[[PRODUCT]:[SELLING PRICE]],4,FALSE)</f>
        <v>129</v>
      </c>
      <c r="K490" s="16">
        <f ca="1">VLOOKUP(Table3[[#This Row],[PRODUCT ID]],Table1[[PRODUCT]:[SELLING PRICE]],5,FALSE)</f>
        <v>148.14331354266437</v>
      </c>
      <c r="L490" s="16">
        <f ca="1">J490*Table3[[#This Row],[QUANTITY]]</f>
        <v>1032</v>
      </c>
      <c r="M490" s="16">
        <f ca="1">K490*Table3[[#This Row],[QUANTITY]]*(1-Table3[[#This Row],[DISCOUNT %]])</f>
        <v>1107.9916128579575</v>
      </c>
      <c r="N490" s="3">
        <f>DAY(Table3[[#This Row],[DATE]])</f>
        <v>4</v>
      </c>
      <c r="O490" s="3" t="str">
        <f>TEXT(Table3[[#This Row],[DATE]],"mmm")</f>
        <v>May</v>
      </c>
      <c r="P490" s="3">
        <f>YEAR(Table3[[#This Row],[DATE]])</f>
        <v>2022</v>
      </c>
    </row>
    <row r="491" spans="1:16" x14ac:dyDescent="0.3">
      <c r="A491" s="6">
        <v>44686</v>
      </c>
      <c r="B491" s="7" t="s">
        <v>1542</v>
      </c>
      <c r="C491" s="9">
        <f t="shared" ca="1" si="14"/>
        <v>12</v>
      </c>
      <c r="D491" s="9" t="s">
        <v>2115</v>
      </c>
      <c r="E491" s="9" t="s">
        <v>2116</v>
      </c>
      <c r="F491" s="10">
        <f t="shared" ca="1" si="15"/>
        <v>5.9359870434726958E-2</v>
      </c>
      <c r="G491" s="3" t="str">
        <f>VLOOKUP(Table3[[#This Row],[PRODUCT ID]],Table1[[PRODUCT]:[SELLING PRICE]],1,FALSE)</f>
        <v>Product490</v>
      </c>
      <c r="H491" s="3" t="str">
        <f>VLOOKUP(Table3[[#This Row],[PRODUCT ID]],Table1[[PRODUCT]:[SELLING PRICE]],2,FALSE)</f>
        <v>Category5</v>
      </c>
      <c r="I491" s="3" t="str">
        <f>VLOOKUP(Table3[[#This Row],[PRODUCT ID]],Table1[[PRODUCT]:[SELLING PRICE]],3,FALSE)</f>
        <v>Ft</v>
      </c>
      <c r="J491" s="16">
        <f ca="1">VLOOKUP(Table3[[#This Row],[PRODUCT ID]],Table1[[PRODUCT]:[SELLING PRICE]],4,FALSE)</f>
        <v>170</v>
      </c>
      <c r="K491" s="16">
        <f ca="1">VLOOKUP(Table3[[#This Row],[PRODUCT ID]],Table1[[PRODUCT]:[SELLING PRICE]],5,FALSE)</f>
        <v>274.38465430154093</v>
      </c>
      <c r="L491" s="16">
        <f ca="1">J491*Table3[[#This Row],[QUANTITY]]</f>
        <v>2040</v>
      </c>
      <c r="M491" s="16">
        <f ca="1">K491*Table3[[#This Row],[QUANTITY]]*(1-Table3[[#This Row],[DISCOUNT %]])</f>
        <v>3097.1666012750898</v>
      </c>
      <c r="N491" s="3">
        <f>DAY(Table3[[#This Row],[DATE]])</f>
        <v>5</v>
      </c>
      <c r="O491" s="3" t="str">
        <f>TEXT(Table3[[#This Row],[DATE]],"mmm")</f>
        <v>May</v>
      </c>
      <c r="P491" s="3">
        <f>YEAR(Table3[[#This Row],[DATE]])</f>
        <v>2022</v>
      </c>
    </row>
    <row r="492" spans="1:16" x14ac:dyDescent="0.3">
      <c r="A492" s="6">
        <v>44687</v>
      </c>
      <c r="B492" s="7" t="s">
        <v>1543</v>
      </c>
      <c r="C492" s="9">
        <f t="shared" ca="1" si="14"/>
        <v>8</v>
      </c>
      <c r="D492" s="9" t="s">
        <v>2117</v>
      </c>
      <c r="E492" s="9" t="s">
        <v>2116</v>
      </c>
      <c r="F492" s="10">
        <f t="shared" ca="1" si="15"/>
        <v>2.1456081596781942E-2</v>
      </c>
      <c r="G492" s="3" t="str">
        <f>VLOOKUP(Table3[[#This Row],[PRODUCT ID]],Table1[[PRODUCT]:[SELLING PRICE]],1,FALSE)</f>
        <v>Product491</v>
      </c>
      <c r="H492" s="3" t="str">
        <f>VLOOKUP(Table3[[#This Row],[PRODUCT ID]],Table1[[PRODUCT]:[SELLING PRICE]],2,FALSE)</f>
        <v>Category1</v>
      </c>
      <c r="I492" s="3" t="str">
        <f>VLOOKUP(Table3[[#This Row],[PRODUCT ID]],Table1[[PRODUCT]:[SELLING PRICE]],3,FALSE)</f>
        <v>Kg</v>
      </c>
      <c r="J492" s="16">
        <f ca="1">VLOOKUP(Table3[[#This Row],[PRODUCT ID]],Table1[[PRODUCT]:[SELLING PRICE]],4,FALSE)</f>
        <v>57</v>
      </c>
      <c r="K492" s="16">
        <f ca="1">VLOOKUP(Table3[[#This Row],[PRODUCT ID]],Table1[[PRODUCT]:[SELLING PRICE]],5,FALSE)</f>
        <v>69.099374991289011</v>
      </c>
      <c r="L492" s="16">
        <f ca="1">J492*Table3[[#This Row],[QUANTITY]]</f>
        <v>456</v>
      </c>
      <c r="M492" s="16">
        <f ca="1">K492*Table3[[#This Row],[QUANTITY]]*(1-Table3[[#This Row],[DISCOUNT %]])</f>
        <v>540.93418530551423</v>
      </c>
      <c r="N492" s="3">
        <f>DAY(Table3[[#This Row],[DATE]])</f>
        <v>6</v>
      </c>
      <c r="O492" s="3" t="str">
        <f>TEXT(Table3[[#This Row],[DATE]],"mmm")</f>
        <v>May</v>
      </c>
      <c r="P492" s="3">
        <f>YEAR(Table3[[#This Row],[DATE]])</f>
        <v>2022</v>
      </c>
    </row>
    <row r="493" spans="1:16" x14ac:dyDescent="0.3">
      <c r="A493" s="6">
        <v>44688</v>
      </c>
      <c r="B493" s="7" t="s">
        <v>1544</v>
      </c>
      <c r="C493" s="9">
        <f t="shared" ca="1" si="14"/>
        <v>12</v>
      </c>
      <c r="D493" s="9" t="s">
        <v>2117</v>
      </c>
      <c r="E493" s="9" t="s">
        <v>2116</v>
      </c>
      <c r="F493" s="10">
        <f t="shared" ca="1" si="15"/>
        <v>1.6525736626587385E-2</v>
      </c>
      <c r="G493" s="3" t="str">
        <f>VLOOKUP(Table3[[#This Row],[PRODUCT ID]],Table1[[PRODUCT]:[SELLING PRICE]],1,FALSE)</f>
        <v>Product492</v>
      </c>
      <c r="H493" s="3" t="str">
        <f>VLOOKUP(Table3[[#This Row],[PRODUCT ID]],Table1[[PRODUCT]:[SELLING PRICE]],2,FALSE)</f>
        <v>Category2</v>
      </c>
      <c r="I493" s="3" t="str">
        <f>VLOOKUP(Table3[[#This Row],[PRODUCT ID]],Table1[[PRODUCT]:[SELLING PRICE]],3,FALSE)</f>
        <v>No</v>
      </c>
      <c r="J493" s="16">
        <f ca="1">VLOOKUP(Table3[[#This Row],[PRODUCT ID]],Table1[[PRODUCT]:[SELLING PRICE]],4,FALSE)</f>
        <v>195</v>
      </c>
      <c r="K493" s="16">
        <f ca="1">VLOOKUP(Table3[[#This Row],[PRODUCT ID]],Table1[[PRODUCT]:[SELLING PRICE]],5,FALSE)</f>
        <v>216.16884209097634</v>
      </c>
      <c r="L493" s="16">
        <f ca="1">J493*Table3[[#This Row],[QUANTITY]]</f>
        <v>2340</v>
      </c>
      <c r="M493" s="16">
        <f ca="1">K493*Table3[[#This Row],[QUANTITY]]*(1-Table3[[#This Row],[DISCOUNT %]])</f>
        <v>2551.1579128764779</v>
      </c>
      <c r="N493" s="3">
        <f>DAY(Table3[[#This Row],[DATE]])</f>
        <v>7</v>
      </c>
      <c r="O493" s="3" t="str">
        <f>TEXT(Table3[[#This Row],[DATE]],"mmm")</f>
        <v>May</v>
      </c>
      <c r="P493" s="3">
        <f>YEAR(Table3[[#This Row],[DATE]])</f>
        <v>2022</v>
      </c>
    </row>
    <row r="494" spans="1:16" x14ac:dyDescent="0.3">
      <c r="A494" s="6">
        <v>44689</v>
      </c>
      <c r="B494" s="7" t="s">
        <v>1545</v>
      </c>
      <c r="C494" s="9">
        <f t="shared" ca="1" si="14"/>
        <v>3</v>
      </c>
      <c r="D494" s="9" t="s">
        <v>2116</v>
      </c>
      <c r="E494" s="9" t="s">
        <v>2116</v>
      </c>
      <c r="F494" s="10">
        <f t="shared" ca="1" si="15"/>
        <v>4.5307824800700683E-2</v>
      </c>
      <c r="G494" s="3" t="str">
        <f>VLOOKUP(Table3[[#This Row],[PRODUCT ID]],Table1[[PRODUCT]:[SELLING PRICE]],1,FALSE)</f>
        <v>Product493</v>
      </c>
      <c r="H494" s="3" t="str">
        <f>VLOOKUP(Table3[[#This Row],[PRODUCT ID]],Table1[[PRODUCT]:[SELLING PRICE]],2,FALSE)</f>
        <v>Category3</v>
      </c>
      <c r="I494" s="3" t="str">
        <f>VLOOKUP(Table3[[#This Row],[PRODUCT ID]],Table1[[PRODUCT]:[SELLING PRICE]],3,FALSE)</f>
        <v>No</v>
      </c>
      <c r="J494" s="16">
        <f ca="1">VLOOKUP(Table3[[#This Row],[PRODUCT ID]],Table1[[PRODUCT]:[SELLING PRICE]],4,FALSE)</f>
        <v>200</v>
      </c>
      <c r="K494" s="16">
        <f ca="1">VLOOKUP(Table3[[#This Row],[PRODUCT ID]],Table1[[PRODUCT]:[SELLING PRICE]],5,FALSE)</f>
        <v>135.24342369464767</v>
      </c>
      <c r="L494" s="16">
        <f ca="1">J494*Table3[[#This Row],[QUANTITY]]</f>
        <v>600</v>
      </c>
      <c r="M494" s="16">
        <f ca="1">K494*Table3[[#This Row],[QUANTITY]]*(1-Table3[[#This Row],[DISCOUNT %]])</f>
        <v>387.34751504533091</v>
      </c>
      <c r="N494" s="3">
        <f>DAY(Table3[[#This Row],[DATE]])</f>
        <v>8</v>
      </c>
      <c r="O494" s="3" t="str">
        <f>TEXT(Table3[[#This Row],[DATE]],"mmm")</f>
        <v>May</v>
      </c>
      <c r="P494" s="3">
        <f>YEAR(Table3[[#This Row],[DATE]])</f>
        <v>2022</v>
      </c>
    </row>
    <row r="495" spans="1:16" x14ac:dyDescent="0.3">
      <c r="A495" s="6">
        <v>44690</v>
      </c>
      <c r="B495" s="7" t="s">
        <v>1546</v>
      </c>
      <c r="C495" s="9">
        <f t="shared" ca="1" si="14"/>
        <v>4</v>
      </c>
      <c r="D495" s="9" t="s">
        <v>2116</v>
      </c>
      <c r="E495" s="9" t="s">
        <v>2116</v>
      </c>
      <c r="F495" s="10">
        <f t="shared" ca="1" si="15"/>
        <v>3.4224564828119641E-2</v>
      </c>
      <c r="G495" s="3" t="str">
        <f>VLOOKUP(Table3[[#This Row],[PRODUCT ID]],Table1[[PRODUCT]:[SELLING PRICE]],1,FALSE)</f>
        <v>Product494</v>
      </c>
      <c r="H495" s="3" t="str">
        <f>VLOOKUP(Table3[[#This Row],[PRODUCT ID]],Table1[[PRODUCT]:[SELLING PRICE]],2,FALSE)</f>
        <v>Category4</v>
      </c>
      <c r="I495" s="3" t="str">
        <f>VLOOKUP(Table3[[#This Row],[PRODUCT ID]],Table1[[PRODUCT]:[SELLING PRICE]],3,FALSE)</f>
        <v>Ft</v>
      </c>
      <c r="J495" s="16">
        <f ca="1">VLOOKUP(Table3[[#This Row],[PRODUCT ID]],Table1[[PRODUCT]:[SELLING PRICE]],4,FALSE)</f>
        <v>93</v>
      </c>
      <c r="K495" s="16">
        <f ca="1">VLOOKUP(Table3[[#This Row],[PRODUCT ID]],Table1[[PRODUCT]:[SELLING PRICE]],5,FALSE)</f>
        <v>167.17713954826928</v>
      </c>
      <c r="L495" s="16">
        <f ca="1">J495*Table3[[#This Row],[QUANTITY]]</f>
        <v>372</v>
      </c>
      <c r="M495" s="16">
        <f ca="1">K495*Table3[[#This Row],[QUANTITY]]*(1-Table3[[#This Row],[DISCOUNT %]])</f>
        <v>645.82229879207978</v>
      </c>
      <c r="N495" s="3">
        <f>DAY(Table3[[#This Row],[DATE]])</f>
        <v>9</v>
      </c>
      <c r="O495" s="3" t="str">
        <f>TEXT(Table3[[#This Row],[DATE]],"mmm")</f>
        <v>May</v>
      </c>
      <c r="P495" s="3">
        <f>YEAR(Table3[[#This Row],[DATE]])</f>
        <v>2022</v>
      </c>
    </row>
    <row r="496" spans="1:16" x14ac:dyDescent="0.3">
      <c r="A496" s="6">
        <v>44691</v>
      </c>
      <c r="B496" s="7" t="s">
        <v>1547</v>
      </c>
      <c r="C496" s="9">
        <f t="shared" ca="1" si="14"/>
        <v>4</v>
      </c>
      <c r="D496" s="9" t="s">
        <v>2116</v>
      </c>
      <c r="E496" s="9" t="s">
        <v>2118</v>
      </c>
      <c r="F496" s="10">
        <f t="shared" ca="1" si="15"/>
        <v>4.3923577761730115E-2</v>
      </c>
      <c r="G496" s="3" t="str">
        <f>VLOOKUP(Table3[[#This Row],[PRODUCT ID]],Table1[[PRODUCT]:[SELLING PRICE]],1,FALSE)</f>
        <v>Product495</v>
      </c>
      <c r="H496" s="3" t="str">
        <f>VLOOKUP(Table3[[#This Row],[PRODUCT ID]],Table1[[PRODUCT]:[SELLING PRICE]],2,FALSE)</f>
        <v>Category5</v>
      </c>
      <c r="I496" s="3" t="str">
        <f>VLOOKUP(Table3[[#This Row],[PRODUCT ID]],Table1[[PRODUCT]:[SELLING PRICE]],3,FALSE)</f>
        <v>No</v>
      </c>
      <c r="J496" s="16">
        <f ca="1">VLOOKUP(Table3[[#This Row],[PRODUCT ID]],Table1[[PRODUCT]:[SELLING PRICE]],4,FALSE)</f>
        <v>121</v>
      </c>
      <c r="K496" s="16">
        <f ca="1">VLOOKUP(Table3[[#This Row],[PRODUCT ID]],Table1[[PRODUCT]:[SELLING PRICE]],5,FALSE)</f>
        <v>195.01320535027594</v>
      </c>
      <c r="L496" s="16">
        <f ca="1">J496*Table3[[#This Row],[QUANTITY]]</f>
        <v>484</v>
      </c>
      <c r="M496" s="16">
        <f ca="1">K496*Table3[[#This Row],[QUANTITY]]*(1-Table3[[#This Row],[DISCOUNT %]])</f>
        <v>745.79011064203542</v>
      </c>
      <c r="N496" s="3">
        <f>DAY(Table3[[#This Row],[DATE]])</f>
        <v>10</v>
      </c>
      <c r="O496" s="3" t="str">
        <f>TEXT(Table3[[#This Row],[DATE]],"mmm")</f>
        <v>May</v>
      </c>
      <c r="P496" s="3">
        <f>YEAR(Table3[[#This Row],[DATE]])</f>
        <v>2022</v>
      </c>
    </row>
    <row r="497" spans="1:16" x14ac:dyDescent="0.3">
      <c r="A497" s="6">
        <v>44692</v>
      </c>
      <c r="B497" s="7" t="s">
        <v>1548</v>
      </c>
      <c r="C497" s="9">
        <f t="shared" ca="1" si="14"/>
        <v>4</v>
      </c>
      <c r="D497" s="9" t="s">
        <v>2116</v>
      </c>
      <c r="E497" s="9" t="s">
        <v>2118</v>
      </c>
      <c r="F497" s="10">
        <f t="shared" ca="1" si="15"/>
        <v>3.5638863393158242E-2</v>
      </c>
      <c r="G497" s="3" t="str">
        <f>VLOOKUP(Table3[[#This Row],[PRODUCT ID]],Table1[[PRODUCT]:[SELLING PRICE]],1,FALSE)</f>
        <v>Product496</v>
      </c>
      <c r="H497" s="3" t="str">
        <f>VLOOKUP(Table3[[#This Row],[PRODUCT ID]],Table1[[PRODUCT]:[SELLING PRICE]],2,FALSE)</f>
        <v>Category1</v>
      </c>
      <c r="I497" s="3" t="str">
        <f>VLOOKUP(Table3[[#This Row],[PRODUCT ID]],Table1[[PRODUCT]:[SELLING PRICE]],3,FALSE)</f>
        <v>Kg</v>
      </c>
      <c r="J497" s="16">
        <f ca="1">VLOOKUP(Table3[[#This Row],[PRODUCT ID]],Table1[[PRODUCT]:[SELLING PRICE]],4,FALSE)</f>
        <v>32</v>
      </c>
      <c r="K497" s="16">
        <f ca="1">VLOOKUP(Table3[[#This Row],[PRODUCT ID]],Table1[[PRODUCT]:[SELLING PRICE]],5,FALSE)</f>
        <v>244.65239899033378</v>
      </c>
      <c r="L497" s="16">
        <f ca="1">J497*Table3[[#This Row],[QUANTITY]]</f>
        <v>128</v>
      </c>
      <c r="M497" s="16">
        <f ca="1">K497*Table3[[#This Row],[QUANTITY]]*(1-Table3[[#This Row],[DISCOUNT %]])</f>
        <v>943.73306225563533</v>
      </c>
      <c r="N497" s="3">
        <f>DAY(Table3[[#This Row],[DATE]])</f>
        <v>11</v>
      </c>
      <c r="O497" s="3" t="str">
        <f>TEXT(Table3[[#This Row],[DATE]],"mmm")</f>
        <v>May</v>
      </c>
      <c r="P497" s="3">
        <f>YEAR(Table3[[#This Row],[DATE]])</f>
        <v>2022</v>
      </c>
    </row>
    <row r="498" spans="1:16" x14ac:dyDescent="0.3">
      <c r="A498" s="6">
        <v>44693</v>
      </c>
      <c r="B498" s="7" t="s">
        <v>1549</v>
      </c>
      <c r="C498" s="9">
        <f t="shared" ca="1" si="14"/>
        <v>4</v>
      </c>
      <c r="D498" s="9" t="s">
        <v>2115</v>
      </c>
      <c r="E498" s="9" t="s">
        <v>2116</v>
      </c>
      <c r="F498" s="10">
        <f t="shared" ca="1" si="15"/>
        <v>1.226160518347923E-2</v>
      </c>
      <c r="G498" s="3" t="str">
        <f>VLOOKUP(Table3[[#This Row],[PRODUCT ID]],Table1[[PRODUCT]:[SELLING PRICE]],1,FALSE)</f>
        <v>Product497</v>
      </c>
      <c r="H498" s="3" t="str">
        <f>VLOOKUP(Table3[[#This Row],[PRODUCT ID]],Table1[[PRODUCT]:[SELLING PRICE]],2,FALSE)</f>
        <v>Category2</v>
      </c>
      <c r="I498" s="3" t="str">
        <f>VLOOKUP(Table3[[#This Row],[PRODUCT ID]],Table1[[PRODUCT]:[SELLING PRICE]],3,FALSE)</f>
        <v>Kg</v>
      </c>
      <c r="J498" s="16">
        <f ca="1">VLOOKUP(Table3[[#This Row],[PRODUCT ID]],Table1[[PRODUCT]:[SELLING PRICE]],4,FALSE)</f>
        <v>182</v>
      </c>
      <c r="K498" s="16">
        <f ca="1">VLOOKUP(Table3[[#This Row],[PRODUCT ID]],Table1[[PRODUCT]:[SELLING PRICE]],5,FALSE)</f>
        <v>29.482745532353082</v>
      </c>
      <c r="L498" s="16">
        <f ca="1">J498*Table3[[#This Row],[QUANTITY]]</f>
        <v>728</v>
      </c>
      <c r="M498" s="16">
        <f ca="1">K498*Table3[[#This Row],[QUANTITY]]*(1-Table3[[#This Row],[DISCOUNT %]])</f>
        <v>116.48495898764153</v>
      </c>
      <c r="N498" s="3">
        <f>DAY(Table3[[#This Row],[DATE]])</f>
        <v>12</v>
      </c>
      <c r="O498" s="3" t="str">
        <f>TEXT(Table3[[#This Row],[DATE]],"mmm")</f>
        <v>May</v>
      </c>
      <c r="P498" s="3">
        <f>YEAR(Table3[[#This Row],[DATE]])</f>
        <v>2022</v>
      </c>
    </row>
    <row r="499" spans="1:16" x14ac:dyDescent="0.3">
      <c r="A499" s="6">
        <v>44694</v>
      </c>
      <c r="B499" s="7" t="s">
        <v>1550</v>
      </c>
      <c r="C499" s="9">
        <f t="shared" ca="1" si="14"/>
        <v>3</v>
      </c>
      <c r="D499" s="9" t="s">
        <v>2116</v>
      </c>
      <c r="E499" s="9" t="s">
        <v>2116</v>
      </c>
      <c r="F499" s="10">
        <f t="shared" ca="1" si="15"/>
        <v>3.8875294579068689E-3</v>
      </c>
      <c r="G499" s="3" t="str">
        <f>VLOOKUP(Table3[[#This Row],[PRODUCT ID]],Table1[[PRODUCT]:[SELLING PRICE]],1,FALSE)</f>
        <v>Product498</v>
      </c>
      <c r="H499" s="3" t="str">
        <f>VLOOKUP(Table3[[#This Row],[PRODUCT ID]],Table1[[PRODUCT]:[SELLING PRICE]],2,FALSE)</f>
        <v>Category3</v>
      </c>
      <c r="I499" s="3" t="str">
        <f>VLOOKUP(Table3[[#This Row],[PRODUCT ID]],Table1[[PRODUCT]:[SELLING PRICE]],3,FALSE)</f>
        <v>Lt</v>
      </c>
      <c r="J499" s="16">
        <f ca="1">VLOOKUP(Table3[[#This Row],[PRODUCT ID]],Table1[[PRODUCT]:[SELLING PRICE]],4,FALSE)</f>
        <v>122</v>
      </c>
      <c r="K499" s="16">
        <f ca="1">VLOOKUP(Table3[[#This Row],[PRODUCT ID]],Table1[[PRODUCT]:[SELLING PRICE]],5,FALSE)</f>
        <v>191.99532177686919</v>
      </c>
      <c r="L499" s="16">
        <f ca="1">J499*Table3[[#This Row],[QUANTITY]]</f>
        <v>366</v>
      </c>
      <c r="M499" s="16">
        <f ca="1">K499*Table3[[#This Row],[QUANTITY]]*(1-Table3[[#This Row],[DISCOUNT %]])</f>
        <v>573.7468029230439</v>
      </c>
      <c r="N499" s="3">
        <f>DAY(Table3[[#This Row],[DATE]])</f>
        <v>13</v>
      </c>
      <c r="O499" s="3" t="str">
        <f>TEXT(Table3[[#This Row],[DATE]],"mmm")</f>
        <v>May</v>
      </c>
      <c r="P499" s="3">
        <f>YEAR(Table3[[#This Row],[DATE]])</f>
        <v>2022</v>
      </c>
    </row>
    <row r="500" spans="1:16" x14ac:dyDescent="0.3">
      <c r="A500" s="6">
        <v>44695</v>
      </c>
      <c r="B500" s="7" t="s">
        <v>1551</v>
      </c>
      <c r="C500" s="9">
        <f t="shared" ca="1" si="14"/>
        <v>15</v>
      </c>
      <c r="D500" s="9" t="s">
        <v>2117</v>
      </c>
      <c r="E500" s="9" t="s">
        <v>2116</v>
      </c>
      <c r="F500" s="10">
        <f t="shared" ca="1" si="15"/>
        <v>7.843276245393857E-2</v>
      </c>
      <c r="G500" s="3" t="str">
        <f>VLOOKUP(Table3[[#This Row],[PRODUCT ID]],Table1[[PRODUCT]:[SELLING PRICE]],1,FALSE)</f>
        <v>Product499</v>
      </c>
      <c r="H500" s="3" t="str">
        <f>VLOOKUP(Table3[[#This Row],[PRODUCT ID]],Table1[[PRODUCT]:[SELLING PRICE]],2,FALSE)</f>
        <v>Category4</v>
      </c>
      <c r="I500" s="3" t="str">
        <f>VLOOKUP(Table3[[#This Row],[PRODUCT ID]],Table1[[PRODUCT]:[SELLING PRICE]],3,FALSE)</f>
        <v>Kg</v>
      </c>
      <c r="J500" s="16">
        <f ca="1">VLOOKUP(Table3[[#This Row],[PRODUCT ID]],Table1[[PRODUCT]:[SELLING PRICE]],4,FALSE)</f>
        <v>154</v>
      </c>
      <c r="K500" s="16">
        <f ca="1">VLOOKUP(Table3[[#This Row],[PRODUCT ID]],Table1[[PRODUCT]:[SELLING PRICE]],5,FALSE)</f>
        <v>44.880895901864605</v>
      </c>
      <c r="L500" s="16">
        <f ca="1">J500*Table3[[#This Row],[QUANTITY]]</f>
        <v>2310</v>
      </c>
      <c r="M500" s="16">
        <f ca="1">K500*Table3[[#This Row],[QUANTITY]]*(1-Table3[[#This Row],[DISCOUNT %]])</f>
        <v>620.41144882310562</v>
      </c>
      <c r="N500" s="3">
        <f>DAY(Table3[[#This Row],[DATE]])</f>
        <v>14</v>
      </c>
      <c r="O500" s="3" t="str">
        <f>TEXT(Table3[[#This Row],[DATE]],"mmm")</f>
        <v>May</v>
      </c>
      <c r="P500" s="3">
        <f>YEAR(Table3[[#This Row],[DATE]])</f>
        <v>2022</v>
      </c>
    </row>
    <row r="501" spans="1:16" x14ac:dyDescent="0.3">
      <c r="A501" s="6">
        <v>44696</v>
      </c>
      <c r="B501" s="7" t="s">
        <v>1552</v>
      </c>
      <c r="C501" s="9">
        <f t="shared" ca="1" si="14"/>
        <v>15</v>
      </c>
      <c r="D501" s="9" t="s">
        <v>2115</v>
      </c>
      <c r="E501" s="9" t="s">
        <v>2116</v>
      </c>
      <c r="F501" s="10">
        <f t="shared" ca="1" si="15"/>
        <v>5.9231656512076639E-2</v>
      </c>
      <c r="G501" s="3" t="str">
        <f>VLOOKUP(Table3[[#This Row],[PRODUCT ID]],Table1[[PRODUCT]:[SELLING PRICE]],1,FALSE)</f>
        <v>Product500</v>
      </c>
      <c r="H501" s="3" t="str">
        <f>VLOOKUP(Table3[[#This Row],[PRODUCT ID]],Table1[[PRODUCT]:[SELLING PRICE]],2,FALSE)</f>
        <v>Category5</v>
      </c>
      <c r="I501" s="3" t="str">
        <f>VLOOKUP(Table3[[#This Row],[PRODUCT ID]],Table1[[PRODUCT]:[SELLING PRICE]],3,FALSE)</f>
        <v>Lt</v>
      </c>
      <c r="J501" s="16">
        <f ca="1">VLOOKUP(Table3[[#This Row],[PRODUCT ID]],Table1[[PRODUCT]:[SELLING PRICE]],4,FALSE)</f>
        <v>185</v>
      </c>
      <c r="K501" s="16">
        <f ca="1">VLOOKUP(Table3[[#This Row],[PRODUCT ID]],Table1[[PRODUCT]:[SELLING PRICE]],5,FALSE)</f>
        <v>180.93395937236107</v>
      </c>
      <c r="L501" s="16">
        <f ca="1">J501*Table3[[#This Row],[QUANTITY]]</f>
        <v>2775</v>
      </c>
      <c r="M501" s="16">
        <f ca="1">K501*Table3[[#This Row],[QUANTITY]]*(1-Table3[[#This Row],[DISCOUNT %]])</f>
        <v>2553.2541185917103</v>
      </c>
      <c r="N501" s="3">
        <f>DAY(Table3[[#This Row],[DATE]])</f>
        <v>15</v>
      </c>
      <c r="O501" s="3" t="str">
        <f>TEXT(Table3[[#This Row],[DATE]],"mmm")</f>
        <v>May</v>
      </c>
      <c r="P501" s="3">
        <f>YEAR(Table3[[#This Row],[DATE]])</f>
        <v>2022</v>
      </c>
    </row>
    <row r="502" spans="1:16" x14ac:dyDescent="0.3">
      <c r="A502" s="6">
        <v>44697</v>
      </c>
      <c r="B502" s="7" t="s">
        <v>1553</v>
      </c>
      <c r="C502" s="9">
        <f t="shared" ca="1" si="14"/>
        <v>10</v>
      </c>
      <c r="D502" s="9" t="s">
        <v>2115</v>
      </c>
      <c r="E502" s="9" t="s">
        <v>2118</v>
      </c>
      <c r="F502" s="10">
        <f t="shared" ca="1" si="15"/>
        <v>6.1008597915299626E-2</v>
      </c>
      <c r="G502" s="3" t="str">
        <f>VLOOKUP(Table3[[#This Row],[PRODUCT ID]],Table1[[PRODUCT]:[SELLING PRICE]],1,FALSE)</f>
        <v>Product501</v>
      </c>
      <c r="H502" s="3" t="str">
        <f>VLOOKUP(Table3[[#This Row],[PRODUCT ID]],Table1[[PRODUCT]:[SELLING PRICE]],2,FALSE)</f>
        <v>Category1</v>
      </c>
      <c r="I502" s="3" t="str">
        <f>VLOOKUP(Table3[[#This Row],[PRODUCT ID]],Table1[[PRODUCT]:[SELLING PRICE]],3,FALSE)</f>
        <v>Ft</v>
      </c>
      <c r="J502" s="16">
        <f ca="1">VLOOKUP(Table3[[#This Row],[PRODUCT ID]],Table1[[PRODUCT]:[SELLING PRICE]],4,FALSE)</f>
        <v>90</v>
      </c>
      <c r="K502" s="16">
        <f ca="1">VLOOKUP(Table3[[#This Row],[PRODUCT ID]],Table1[[PRODUCT]:[SELLING PRICE]],5,FALSE)</f>
        <v>163.79236706566442</v>
      </c>
      <c r="L502" s="16">
        <f ca="1">J502*Table3[[#This Row],[QUANTITY]]</f>
        <v>900</v>
      </c>
      <c r="M502" s="16">
        <f ca="1">K502*Table3[[#This Row],[QUANTITY]]*(1-Table3[[#This Row],[DISCOUNT %]])</f>
        <v>1537.9962440176012</v>
      </c>
      <c r="N502" s="3">
        <f>DAY(Table3[[#This Row],[DATE]])</f>
        <v>16</v>
      </c>
      <c r="O502" s="3" t="str">
        <f>TEXT(Table3[[#This Row],[DATE]],"mmm")</f>
        <v>May</v>
      </c>
      <c r="P502" s="3">
        <f>YEAR(Table3[[#This Row],[DATE]])</f>
        <v>2022</v>
      </c>
    </row>
    <row r="503" spans="1:16" x14ac:dyDescent="0.3">
      <c r="A503" s="6">
        <v>44698</v>
      </c>
      <c r="B503" s="7" t="s">
        <v>1554</v>
      </c>
      <c r="C503" s="9">
        <f t="shared" ca="1" si="14"/>
        <v>1</v>
      </c>
      <c r="D503" s="9" t="s">
        <v>2115</v>
      </c>
      <c r="E503" s="9" t="s">
        <v>2116</v>
      </c>
      <c r="F503" s="10">
        <f t="shared" ca="1" si="15"/>
        <v>9.1391370824418311E-2</v>
      </c>
      <c r="G503" s="3" t="str">
        <f>VLOOKUP(Table3[[#This Row],[PRODUCT ID]],Table1[[PRODUCT]:[SELLING PRICE]],1,FALSE)</f>
        <v>Product502</v>
      </c>
      <c r="H503" s="3" t="str">
        <f>VLOOKUP(Table3[[#This Row],[PRODUCT ID]],Table1[[PRODUCT]:[SELLING PRICE]],2,FALSE)</f>
        <v>Category2</v>
      </c>
      <c r="I503" s="3" t="str">
        <f>VLOOKUP(Table3[[#This Row],[PRODUCT ID]],Table1[[PRODUCT]:[SELLING PRICE]],3,FALSE)</f>
        <v>Kg</v>
      </c>
      <c r="J503" s="16">
        <f ca="1">VLOOKUP(Table3[[#This Row],[PRODUCT ID]],Table1[[PRODUCT]:[SELLING PRICE]],4,FALSE)</f>
        <v>237</v>
      </c>
      <c r="K503" s="16">
        <f ca="1">VLOOKUP(Table3[[#This Row],[PRODUCT ID]],Table1[[PRODUCT]:[SELLING PRICE]],5,FALSE)</f>
        <v>210.47652371229077</v>
      </c>
      <c r="L503" s="16">
        <f ca="1">J503*Table3[[#This Row],[QUANTITY]]</f>
        <v>237</v>
      </c>
      <c r="M503" s="16">
        <f ca="1">K503*Table3[[#This Row],[QUANTITY]]*(1-Table3[[#This Row],[DISCOUNT %]])</f>
        <v>191.24078568386633</v>
      </c>
      <c r="N503" s="3">
        <f>DAY(Table3[[#This Row],[DATE]])</f>
        <v>17</v>
      </c>
      <c r="O503" s="3" t="str">
        <f>TEXT(Table3[[#This Row],[DATE]],"mmm")</f>
        <v>May</v>
      </c>
      <c r="P503" s="3">
        <f>YEAR(Table3[[#This Row],[DATE]])</f>
        <v>2022</v>
      </c>
    </row>
    <row r="504" spans="1:16" x14ac:dyDescent="0.3">
      <c r="A504" s="6">
        <v>44699</v>
      </c>
      <c r="B504" s="7" t="s">
        <v>1555</v>
      </c>
      <c r="C504" s="9">
        <f t="shared" ca="1" si="14"/>
        <v>4</v>
      </c>
      <c r="D504" s="9" t="s">
        <v>2116</v>
      </c>
      <c r="E504" s="9" t="s">
        <v>2116</v>
      </c>
      <c r="F504" s="10">
        <f t="shared" ca="1" si="15"/>
        <v>8.44217793345097E-2</v>
      </c>
      <c r="G504" s="3" t="str">
        <f>VLOOKUP(Table3[[#This Row],[PRODUCT ID]],Table1[[PRODUCT]:[SELLING PRICE]],1,FALSE)</f>
        <v>Product503</v>
      </c>
      <c r="H504" s="3" t="str">
        <f>VLOOKUP(Table3[[#This Row],[PRODUCT ID]],Table1[[PRODUCT]:[SELLING PRICE]],2,FALSE)</f>
        <v>Category3</v>
      </c>
      <c r="I504" s="3" t="str">
        <f>VLOOKUP(Table3[[#This Row],[PRODUCT ID]],Table1[[PRODUCT]:[SELLING PRICE]],3,FALSE)</f>
        <v>No</v>
      </c>
      <c r="J504" s="16">
        <f ca="1">VLOOKUP(Table3[[#This Row],[PRODUCT ID]],Table1[[PRODUCT]:[SELLING PRICE]],4,FALSE)</f>
        <v>166</v>
      </c>
      <c r="K504" s="16">
        <f ca="1">VLOOKUP(Table3[[#This Row],[PRODUCT ID]],Table1[[PRODUCT]:[SELLING PRICE]],5,FALSE)</f>
        <v>288.53567315693891</v>
      </c>
      <c r="L504" s="16">
        <f ca="1">J504*Table3[[#This Row],[QUANTITY]]</f>
        <v>664</v>
      </c>
      <c r="M504" s="16">
        <f ca="1">K504*Table3[[#This Row],[QUANTITY]]*(1-Table3[[#This Row],[DISCOUNT %]])</f>
        <v>1056.7079129101985</v>
      </c>
      <c r="N504" s="3">
        <f>DAY(Table3[[#This Row],[DATE]])</f>
        <v>18</v>
      </c>
      <c r="O504" s="3" t="str">
        <f>TEXT(Table3[[#This Row],[DATE]],"mmm")</f>
        <v>May</v>
      </c>
      <c r="P504" s="3">
        <f>YEAR(Table3[[#This Row],[DATE]])</f>
        <v>2022</v>
      </c>
    </row>
    <row r="505" spans="1:16" x14ac:dyDescent="0.3">
      <c r="A505" s="6">
        <v>44700</v>
      </c>
      <c r="B505" s="7" t="s">
        <v>1556</v>
      </c>
      <c r="C505" s="9">
        <f t="shared" ca="1" si="14"/>
        <v>9</v>
      </c>
      <c r="D505" s="9" t="s">
        <v>2116</v>
      </c>
      <c r="E505" s="9" t="s">
        <v>2116</v>
      </c>
      <c r="F505" s="10">
        <f t="shared" ca="1" si="15"/>
        <v>9.4507188472362655E-2</v>
      </c>
      <c r="G505" s="3" t="str">
        <f>VLOOKUP(Table3[[#This Row],[PRODUCT ID]],Table1[[PRODUCT]:[SELLING PRICE]],1,FALSE)</f>
        <v>Product504</v>
      </c>
      <c r="H505" s="3" t="str">
        <f>VLOOKUP(Table3[[#This Row],[PRODUCT ID]],Table1[[PRODUCT]:[SELLING PRICE]],2,FALSE)</f>
        <v>Category4</v>
      </c>
      <c r="I505" s="3" t="str">
        <f>VLOOKUP(Table3[[#This Row],[PRODUCT ID]],Table1[[PRODUCT]:[SELLING PRICE]],3,FALSE)</f>
        <v>No</v>
      </c>
      <c r="J505" s="16">
        <f ca="1">VLOOKUP(Table3[[#This Row],[PRODUCT ID]],Table1[[PRODUCT]:[SELLING PRICE]],4,FALSE)</f>
        <v>167</v>
      </c>
      <c r="K505" s="16">
        <f ca="1">VLOOKUP(Table3[[#This Row],[PRODUCT ID]],Table1[[PRODUCT]:[SELLING PRICE]],5,FALSE)</f>
        <v>276.5207936794535</v>
      </c>
      <c r="L505" s="16">
        <f ca="1">J505*Table3[[#This Row],[QUANTITY]]</f>
        <v>1503</v>
      </c>
      <c r="M505" s="16">
        <f ca="1">K505*Table3[[#This Row],[QUANTITY]]*(1-Table3[[#This Row],[DISCOUNT %]])</f>
        <v>2253.4883182319591</v>
      </c>
      <c r="N505" s="3">
        <f>DAY(Table3[[#This Row],[DATE]])</f>
        <v>19</v>
      </c>
      <c r="O505" s="3" t="str">
        <f>TEXT(Table3[[#This Row],[DATE]],"mmm")</f>
        <v>May</v>
      </c>
      <c r="P505" s="3">
        <f>YEAR(Table3[[#This Row],[DATE]])</f>
        <v>2022</v>
      </c>
    </row>
    <row r="506" spans="1:16" x14ac:dyDescent="0.3">
      <c r="A506" s="6">
        <v>44701</v>
      </c>
      <c r="B506" s="7" t="s">
        <v>1557</v>
      </c>
      <c r="C506" s="9">
        <f t="shared" ca="1" si="14"/>
        <v>4</v>
      </c>
      <c r="D506" s="9" t="s">
        <v>2116</v>
      </c>
      <c r="E506" s="9" t="s">
        <v>2116</v>
      </c>
      <c r="F506" s="10">
        <f t="shared" ca="1" si="15"/>
        <v>6.7524381762383276E-2</v>
      </c>
      <c r="G506" s="3" t="str">
        <f>VLOOKUP(Table3[[#This Row],[PRODUCT ID]],Table1[[PRODUCT]:[SELLING PRICE]],1,FALSE)</f>
        <v>Product505</v>
      </c>
      <c r="H506" s="3" t="str">
        <f>VLOOKUP(Table3[[#This Row],[PRODUCT ID]],Table1[[PRODUCT]:[SELLING PRICE]],2,FALSE)</f>
        <v>Category1</v>
      </c>
      <c r="I506" s="3" t="str">
        <f>VLOOKUP(Table3[[#This Row],[PRODUCT ID]],Table1[[PRODUCT]:[SELLING PRICE]],3,FALSE)</f>
        <v>Ft</v>
      </c>
      <c r="J506" s="16">
        <f ca="1">VLOOKUP(Table3[[#This Row],[PRODUCT ID]],Table1[[PRODUCT]:[SELLING PRICE]],4,FALSE)</f>
        <v>135</v>
      </c>
      <c r="K506" s="16">
        <f ca="1">VLOOKUP(Table3[[#This Row],[PRODUCT ID]],Table1[[PRODUCT]:[SELLING PRICE]],5,FALSE)</f>
        <v>61.360755273581155</v>
      </c>
      <c r="L506" s="16">
        <f ca="1">J506*Table3[[#This Row],[QUANTITY]]</f>
        <v>540</v>
      </c>
      <c r="M506" s="16">
        <f ca="1">K506*Table3[[#This Row],[QUANTITY]]*(1-Table3[[#This Row],[DISCOUNT %]])</f>
        <v>228.86963283703875</v>
      </c>
      <c r="N506" s="3">
        <f>DAY(Table3[[#This Row],[DATE]])</f>
        <v>20</v>
      </c>
      <c r="O506" s="3" t="str">
        <f>TEXT(Table3[[#This Row],[DATE]],"mmm")</f>
        <v>May</v>
      </c>
      <c r="P506" s="3">
        <f>YEAR(Table3[[#This Row],[DATE]])</f>
        <v>2022</v>
      </c>
    </row>
    <row r="507" spans="1:16" x14ac:dyDescent="0.3">
      <c r="A507" s="6">
        <v>44702</v>
      </c>
      <c r="B507" s="7" t="s">
        <v>1558</v>
      </c>
      <c r="C507" s="9">
        <f t="shared" ca="1" si="14"/>
        <v>11</v>
      </c>
      <c r="D507" s="9" t="s">
        <v>2115</v>
      </c>
      <c r="E507" s="9" t="s">
        <v>2116</v>
      </c>
      <c r="F507" s="10">
        <f t="shared" ca="1" si="15"/>
        <v>3.7440500077464779E-2</v>
      </c>
      <c r="G507" s="3" t="str">
        <f>VLOOKUP(Table3[[#This Row],[PRODUCT ID]],Table1[[PRODUCT]:[SELLING PRICE]],1,FALSE)</f>
        <v>Product506</v>
      </c>
      <c r="H507" s="3" t="str">
        <f>VLOOKUP(Table3[[#This Row],[PRODUCT ID]],Table1[[PRODUCT]:[SELLING PRICE]],2,FALSE)</f>
        <v>Category2</v>
      </c>
      <c r="I507" s="3" t="str">
        <f>VLOOKUP(Table3[[#This Row],[PRODUCT ID]],Table1[[PRODUCT]:[SELLING PRICE]],3,FALSE)</f>
        <v>No</v>
      </c>
      <c r="J507" s="16">
        <f ca="1">VLOOKUP(Table3[[#This Row],[PRODUCT ID]],Table1[[PRODUCT]:[SELLING PRICE]],4,FALSE)</f>
        <v>52</v>
      </c>
      <c r="K507" s="16">
        <f ca="1">VLOOKUP(Table3[[#This Row],[PRODUCT ID]],Table1[[PRODUCT]:[SELLING PRICE]],5,FALSE)</f>
        <v>202.57298261883747</v>
      </c>
      <c r="L507" s="16">
        <f ca="1">J507*Table3[[#This Row],[QUANTITY]]</f>
        <v>572</v>
      </c>
      <c r="M507" s="16">
        <f ca="1">K507*Table3[[#This Row],[QUANTITY]]*(1-Table3[[#This Row],[DISCOUNT %]])</f>
        <v>2144.8740373214509</v>
      </c>
      <c r="N507" s="3">
        <f>DAY(Table3[[#This Row],[DATE]])</f>
        <v>21</v>
      </c>
      <c r="O507" s="3" t="str">
        <f>TEXT(Table3[[#This Row],[DATE]],"mmm")</f>
        <v>May</v>
      </c>
      <c r="P507" s="3">
        <f>YEAR(Table3[[#This Row],[DATE]])</f>
        <v>2022</v>
      </c>
    </row>
    <row r="508" spans="1:16" x14ac:dyDescent="0.3">
      <c r="A508" s="6">
        <v>44703</v>
      </c>
      <c r="B508" s="7" t="s">
        <v>1559</v>
      </c>
      <c r="C508" s="9">
        <f t="shared" ca="1" si="14"/>
        <v>15</v>
      </c>
      <c r="D508" s="9" t="s">
        <v>2117</v>
      </c>
      <c r="E508" s="9" t="s">
        <v>2118</v>
      </c>
      <c r="F508" s="10">
        <f t="shared" ca="1" si="15"/>
        <v>3.1636786034786195E-2</v>
      </c>
      <c r="G508" s="3" t="str">
        <f>VLOOKUP(Table3[[#This Row],[PRODUCT ID]],Table1[[PRODUCT]:[SELLING PRICE]],1,FALSE)</f>
        <v>Product507</v>
      </c>
      <c r="H508" s="3" t="str">
        <f>VLOOKUP(Table3[[#This Row],[PRODUCT ID]],Table1[[PRODUCT]:[SELLING PRICE]],2,FALSE)</f>
        <v>Category3</v>
      </c>
      <c r="I508" s="3" t="str">
        <f>VLOOKUP(Table3[[#This Row],[PRODUCT ID]],Table1[[PRODUCT]:[SELLING PRICE]],3,FALSE)</f>
        <v>Kg</v>
      </c>
      <c r="J508" s="16">
        <f ca="1">VLOOKUP(Table3[[#This Row],[PRODUCT ID]],Table1[[PRODUCT]:[SELLING PRICE]],4,FALSE)</f>
        <v>87</v>
      </c>
      <c r="K508" s="16">
        <f ca="1">VLOOKUP(Table3[[#This Row],[PRODUCT ID]],Table1[[PRODUCT]:[SELLING PRICE]],5,FALSE)</f>
        <v>256.76864835075924</v>
      </c>
      <c r="L508" s="16">
        <f ca="1">J508*Table3[[#This Row],[QUANTITY]]</f>
        <v>1305</v>
      </c>
      <c r="M508" s="16">
        <f ca="1">K508*Table3[[#This Row],[QUANTITY]]*(1-Table3[[#This Row],[DISCOUNT %]])</f>
        <v>3729.6797034366755</v>
      </c>
      <c r="N508" s="3">
        <f>DAY(Table3[[#This Row],[DATE]])</f>
        <v>22</v>
      </c>
      <c r="O508" s="3" t="str">
        <f>TEXT(Table3[[#This Row],[DATE]],"mmm")</f>
        <v>May</v>
      </c>
      <c r="P508" s="3">
        <f>YEAR(Table3[[#This Row],[DATE]])</f>
        <v>2022</v>
      </c>
    </row>
    <row r="509" spans="1:16" x14ac:dyDescent="0.3">
      <c r="A509" s="6">
        <v>44704</v>
      </c>
      <c r="B509" s="7" t="s">
        <v>1560</v>
      </c>
      <c r="C509" s="9">
        <f t="shared" ca="1" si="14"/>
        <v>8</v>
      </c>
      <c r="D509" s="9" t="s">
        <v>2117</v>
      </c>
      <c r="E509" s="9" t="s">
        <v>2118</v>
      </c>
      <c r="F509" s="10">
        <f t="shared" ca="1" si="15"/>
        <v>6.3079453663515098E-2</v>
      </c>
      <c r="G509" s="3" t="str">
        <f>VLOOKUP(Table3[[#This Row],[PRODUCT ID]],Table1[[PRODUCT]:[SELLING PRICE]],1,FALSE)</f>
        <v>Product508</v>
      </c>
      <c r="H509" s="3" t="str">
        <f>VLOOKUP(Table3[[#This Row],[PRODUCT ID]],Table1[[PRODUCT]:[SELLING PRICE]],2,FALSE)</f>
        <v>Category4</v>
      </c>
      <c r="I509" s="3" t="str">
        <f>VLOOKUP(Table3[[#This Row],[PRODUCT ID]],Table1[[PRODUCT]:[SELLING PRICE]],3,FALSE)</f>
        <v>Kg</v>
      </c>
      <c r="J509" s="16">
        <f ca="1">VLOOKUP(Table3[[#This Row],[PRODUCT ID]],Table1[[PRODUCT]:[SELLING PRICE]],4,FALSE)</f>
        <v>138</v>
      </c>
      <c r="K509" s="16">
        <f ca="1">VLOOKUP(Table3[[#This Row],[PRODUCT ID]],Table1[[PRODUCT]:[SELLING PRICE]],5,FALSE)</f>
        <v>238.80369743545202</v>
      </c>
      <c r="L509" s="16">
        <f ca="1">J509*Table3[[#This Row],[QUANTITY]]</f>
        <v>1104</v>
      </c>
      <c r="M509" s="16">
        <f ca="1">K509*Table3[[#This Row],[QUANTITY]]*(1-Table3[[#This Row],[DISCOUNT %]])</f>
        <v>1789.9207253471709</v>
      </c>
      <c r="N509" s="3">
        <f>DAY(Table3[[#This Row],[DATE]])</f>
        <v>23</v>
      </c>
      <c r="O509" s="3" t="str">
        <f>TEXT(Table3[[#This Row],[DATE]],"mmm")</f>
        <v>May</v>
      </c>
      <c r="P509" s="3">
        <f>YEAR(Table3[[#This Row],[DATE]])</f>
        <v>2022</v>
      </c>
    </row>
    <row r="510" spans="1:16" x14ac:dyDescent="0.3">
      <c r="A510" s="6">
        <v>44705</v>
      </c>
      <c r="B510" s="7" t="s">
        <v>1561</v>
      </c>
      <c r="C510" s="9">
        <f t="shared" ca="1" si="14"/>
        <v>13</v>
      </c>
      <c r="D510" s="9" t="s">
        <v>2116</v>
      </c>
      <c r="E510" s="9" t="s">
        <v>2116</v>
      </c>
      <c r="F510" s="10">
        <f t="shared" ca="1" si="15"/>
        <v>6.1152187355181492E-2</v>
      </c>
      <c r="G510" s="3" t="str">
        <f>VLOOKUP(Table3[[#This Row],[PRODUCT ID]],Table1[[PRODUCT]:[SELLING PRICE]],1,FALSE)</f>
        <v>Product509</v>
      </c>
      <c r="H510" s="3" t="str">
        <f>VLOOKUP(Table3[[#This Row],[PRODUCT ID]],Table1[[PRODUCT]:[SELLING PRICE]],2,FALSE)</f>
        <v>Category5</v>
      </c>
      <c r="I510" s="3" t="str">
        <f>VLOOKUP(Table3[[#This Row],[PRODUCT ID]],Table1[[PRODUCT]:[SELLING PRICE]],3,FALSE)</f>
        <v>Lt</v>
      </c>
      <c r="J510" s="16">
        <f ca="1">VLOOKUP(Table3[[#This Row],[PRODUCT ID]],Table1[[PRODUCT]:[SELLING PRICE]],4,FALSE)</f>
        <v>249</v>
      </c>
      <c r="K510" s="16">
        <f ca="1">VLOOKUP(Table3[[#This Row],[PRODUCT ID]],Table1[[PRODUCT]:[SELLING PRICE]],5,FALSE)</f>
        <v>264.80667294539796</v>
      </c>
      <c r="L510" s="16">
        <f ca="1">J510*Table3[[#This Row],[QUANTITY]]</f>
        <v>3237</v>
      </c>
      <c r="M510" s="16">
        <f ca="1">K510*Table3[[#This Row],[QUANTITY]]*(1-Table3[[#This Row],[DISCOUNT %]])</f>
        <v>3231.9711536910036</v>
      </c>
      <c r="N510" s="3">
        <f>DAY(Table3[[#This Row],[DATE]])</f>
        <v>24</v>
      </c>
      <c r="O510" s="3" t="str">
        <f>TEXT(Table3[[#This Row],[DATE]],"mmm")</f>
        <v>May</v>
      </c>
      <c r="P510" s="3">
        <f>YEAR(Table3[[#This Row],[DATE]])</f>
        <v>2022</v>
      </c>
    </row>
    <row r="511" spans="1:16" x14ac:dyDescent="0.3">
      <c r="A511" s="6">
        <v>44706</v>
      </c>
      <c r="B511" s="7" t="s">
        <v>1562</v>
      </c>
      <c r="C511" s="9">
        <f t="shared" ca="1" si="14"/>
        <v>4</v>
      </c>
      <c r="D511" s="9" t="s">
        <v>2116</v>
      </c>
      <c r="E511" s="9" t="s">
        <v>2116</v>
      </c>
      <c r="F511" s="10">
        <f t="shared" ca="1" si="15"/>
        <v>7.769529704246983E-2</v>
      </c>
      <c r="G511" s="3" t="str">
        <f>VLOOKUP(Table3[[#This Row],[PRODUCT ID]],Table1[[PRODUCT]:[SELLING PRICE]],1,FALSE)</f>
        <v>Product510</v>
      </c>
      <c r="H511" s="3" t="str">
        <f>VLOOKUP(Table3[[#This Row],[PRODUCT ID]],Table1[[PRODUCT]:[SELLING PRICE]],2,FALSE)</f>
        <v>Category1</v>
      </c>
      <c r="I511" s="3" t="str">
        <f>VLOOKUP(Table3[[#This Row],[PRODUCT ID]],Table1[[PRODUCT]:[SELLING PRICE]],3,FALSE)</f>
        <v>Kg</v>
      </c>
      <c r="J511" s="16">
        <f ca="1">VLOOKUP(Table3[[#This Row],[PRODUCT ID]],Table1[[PRODUCT]:[SELLING PRICE]],4,FALSE)</f>
        <v>228</v>
      </c>
      <c r="K511" s="16">
        <f ca="1">VLOOKUP(Table3[[#This Row],[PRODUCT ID]],Table1[[PRODUCT]:[SELLING PRICE]],5,FALSE)</f>
        <v>189.61595061534365</v>
      </c>
      <c r="L511" s="16">
        <f ca="1">J511*Table3[[#This Row],[QUANTITY]]</f>
        <v>912</v>
      </c>
      <c r="M511" s="16">
        <f ca="1">K511*Table3[[#This Row],[QUANTITY]]*(1-Table3[[#This Row],[DISCOUNT %]])</f>
        <v>699.53473203317697</v>
      </c>
      <c r="N511" s="3">
        <f>DAY(Table3[[#This Row],[DATE]])</f>
        <v>25</v>
      </c>
      <c r="O511" s="3" t="str">
        <f>TEXT(Table3[[#This Row],[DATE]],"mmm")</f>
        <v>May</v>
      </c>
      <c r="P511" s="3">
        <f>YEAR(Table3[[#This Row],[DATE]])</f>
        <v>2022</v>
      </c>
    </row>
    <row r="512" spans="1:16" x14ac:dyDescent="0.3">
      <c r="A512" s="6">
        <v>44707</v>
      </c>
      <c r="B512" s="7" t="s">
        <v>1563</v>
      </c>
      <c r="C512" s="9">
        <f t="shared" ca="1" si="14"/>
        <v>11</v>
      </c>
      <c r="D512" s="9" t="s">
        <v>2116</v>
      </c>
      <c r="E512" s="9" t="s">
        <v>2116</v>
      </c>
      <c r="F512" s="10">
        <f t="shared" ca="1" si="15"/>
        <v>3.483126451715135E-2</v>
      </c>
      <c r="G512" s="3" t="str">
        <f>VLOOKUP(Table3[[#This Row],[PRODUCT ID]],Table1[[PRODUCT]:[SELLING PRICE]],1,FALSE)</f>
        <v>Product511</v>
      </c>
      <c r="H512" s="3" t="str">
        <f>VLOOKUP(Table3[[#This Row],[PRODUCT ID]],Table1[[PRODUCT]:[SELLING PRICE]],2,FALSE)</f>
        <v>Category2</v>
      </c>
      <c r="I512" s="3" t="str">
        <f>VLOOKUP(Table3[[#This Row],[PRODUCT ID]],Table1[[PRODUCT]:[SELLING PRICE]],3,FALSE)</f>
        <v>Lt</v>
      </c>
      <c r="J512" s="16">
        <f ca="1">VLOOKUP(Table3[[#This Row],[PRODUCT ID]],Table1[[PRODUCT]:[SELLING PRICE]],4,FALSE)</f>
        <v>174</v>
      </c>
      <c r="K512" s="16">
        <f ca="1">VLOOKUP(Table3[[#This Row],[PRODUCT ID]],Table1[[PRODUCT]:[SELLING PRICE]],5,FALSE)</f>
        <v>290.88934994911898</v>
      </c>
      <c r="L512" s="16">
        <f ca="1">J512*Table3[[#This Row],[QUANTITY]]</f>
        <v>1914</v>
      </c>
      <c r="M512" s="16">
        <f ca="1">K512*Table3[[#This Row],[QUANTITY]]*(1-Table3[[#This Row],[DISCOUNT %]])</f>
        <v>3088.3303666140091</v>
      </c>
      <c r="N512" s="3">
        <f>DAY(Table3[[#This Row],[DATE]])</f>
        <v>26</v>
      </c>
      <c r="O512" s="3" t="str">
        <f>TEXT(Table3[[#This Row],[DATE]],"mmm")</f>
        <v>May</v>
      </c>
      <c r="P512" s="3">
        <f>YEAR(Table3[[#This Row],[DATE]])</f>
        <v>2022</v>
      </c>
    </row>
    <row r="513" spans="1:16" x14ac:dyDescent="0.3">
      <c r="A513" s="6">
        <v>44708</v>
      </c>
      <c r="B513" s="7" t="s">
        <v>1564</v>
      </c>
      <c r="C513" s="9">
        <f t="shared" ca="1" si="14"/>
        <v>1</v>
      </c>
      <c r="D513" s="9" t="s">
        <v>2116</v>
      </c>
      <c r="E513" s="9" t="s">
        <v>2116</v>
      </c>
      <c r="F513" s="10">
        <f t="shared" ca="1" si="15"/>
        <v>9.8174998041902828E-2</v>
      </c>
      <c r="G513" s="3" t="str">
        <f>VLOOKUP(Table3[[#This Row],[PRODUCT ID]],Table1[[PRODUCT]:[SELLING PRICE]],1,FALSE)</f>
        <v>Product512</v>
      </c>
      <c r="H513" s="3" t="str">
        <f>VLOOKUP(Table3[[#This Row],[PRODUCT ID]],Table1[[PRODUCT]:[SELLING PRICE]],2,FALSE)</f>
        <v>Category3</v>
      </c>
      <c r="I513" s="3" t="str">
        <f>VLOOKUP(Table3[[#This Row],[PRODUCT ID]],Table1[[PRODUCT]:[SELLING PRICE]],3,FALSE)</f>
        <v>Ft</v>
      </c>
      <c r="J513" s="16">
        <f ca="1">VLOOKUP(Table3[[#This Row],[PRODUCT ID]],Table1[[PRODUCT]:[SELLING PRICE]],4,FALSE)</f>
        <v>48</v>
      </c>
      <c r="K513" s="16">
        <f ca="1">VLOOKUP(Table3[[#This Row],[PRODUCT ID]],Table1[[PRODUCT]:[SELLING PRICE]],5,FALSE)</f>
        <v>238.10357956005112</v>
      </c>
      <c r="L513" s="16">
        <f ca="1">J513*Table3[[#This Row],[QUANTITY]]</f>
        <v>48</v>
      </c>
      <c r="M513" s="16">
        <f ca="1">K513*Table3[[#This Row],[QUANTITY]]*(1-Table3[[#This Row],[DISCOUNT %]])</f>
        <v>214.72776110297303</v>
      </c>
      <c r="N513" s="3">
        <f>DAY(Table3[[#This Row],[DATE]])</f>
        <v>27</v>
      </c>
      <c r="O513" s="3" t="str">
        <f>TEXT(Table3[[#This Row],[DATE]],"mmm")</f>
        <v>May</v>
      </c>
      <c r="P513" s="3">
        <f>YEAR(Table3[[#This Row],[DATE]])</f>
        <v>2022</v>
      </c>
    </row>
    <row r="514" spans="1:16" x14ac:dyDescent="0.3">
      <c r="A514" s="6">
        <v>44709</v>
      </c>
      <c r="B514" s="7" t="s">
        <v>1565</v>
      </c>
      <c r="C514" s="9">
        <f t="shared" ca="1" si="14"/>
        <v>5</v>
      </c>
      <c r="D514" s="9" t="s">
        <v>2115</v>
      </c>
      <c r="E514" s="9" t="s">
        <v>2118</v>
      </c>
      <c r="F514" s="10">
        <f t="shared" ca="1" si="15"/>
        <v>6.6411899416576492E-2</v>
      </c>
      <c r="G514" s="3" t="str">
        <f>VLOOKUP(Table3[[#This Row],[PRODUCT ID]],Table1[[PRODUCT]:[SELLING PRICE]],1,FALSE)</f>
        <v>Product513</v>
      </c>
      <c r="H514" s="3" t="str">
        <f>VLOOKUP(Table3[[#This Row],[PRODUCT ID]],Table1[[PRODUCT]:[SELLING PRICE]],2,FALSE)</f>
        <v>Category4</v>
      </c>
      <c r="I514" s="3" t="str">
        <f>VLOOKUP(Table3[[#This Row],[PRODUCT ID]],Table1[[PRODUCT]:[SELLING PRICE]],3,FALSE)</f>
        <v>Kg</v>
      </c>
      <c r="J514" s="16">
        <f ca="1">VLOOKUP(Table3[[#This Row],[PRODUCT ID]],Table1[[PRODUCT]:[SELLING PRICE]],4,FALSE)</f>
        <v>130</v>
      </c>
      <c r="K514" s="16">
        <f ca="1">VLOOKUP(Table3[[#This Row],[PRODUCT ID]],Table1[[PRODUCT]:[SELLING PRICE]],5,FALSE)</f>
        <v>129.12109370792137</v>
      </c>
      <c r="L514" s="16">
        <f ca="1">J514*Table3[[#This Row],[QUANTITY]]</f>
        <v>650</v>
      </c>
      <c r="M514" s="16">
        <f ca="1">K514*Table3[[#This Row],[QUANTITY]]*(1-Table3[[#This Row],[DISCOUNT %]])</f>
        <v>602.7295831001627</v>
      </c>
      <c r="N514" s="3">
        <f>DAY(Table3[[#This Row],[DATE]])</f>
        <v>28</v>
      </c>
      <c r="O514" s="3" t="str">
        <f>TEXT(Table3[[#This Row],[DATE]],"mmm")</f>
        <v>May</v>
      </c>
      <c r="P514" s="3">
        <f>YEAR(Table3[[#This Row],[DATE]])</f>
        <v>2022</v>
      </c>
    </row>
    <row r="515" spans="1:16" x14ac:dyDescent="0.3">
      <c r="A515" s="6">
        <v>44710</v>
      </c>
      <c r="B515" s="7" t="s">
        <v>1566</v>
      </c>
      <c r="C515" s="9">
        <f t="shared" ref="C515:C578" ca="1" si="16">RANDBETWEEN(1,15)</f>
        <v>12</v>
      </c>
      <c r="D515" s="9" t="s">
        <v>2116</v>
      </c>
      <c r="E515" s="9" t="s">
        <v>2116</v>
      </c>
      <c r="F515" s="10">
        <f t="shared" ref="F515:F578" ca="1" si="17">RAND()*(0.1)</f>
        <v>8.1203582111059699E-2</v>
      </c>
      <c r="G515" s="3" t="str">
        <f>VLOOKUP(Table3[[#This Row],[PRODUCT ID]],Table1[[PRODUCT]:[SELLING PRICE]],1,FALSE)</f>
        <v>Product514</v>
      </c>
      <c r="H515" s="3" t="str">
        <f>VLOOKUP(Table3[[#This Row],[PRODUCT ID]],Table1[[PRODUCT]:[SELLING PRICE]],2,FALSE)</f>
        <v>Category5</v>
      </c>
      <c r="I515" s="3" t="str">
        <f>VLOOKUP(Table3[[#This Row],[PRODUCT ID]],Table1[[PRODUCT]:[SELLING PRICE]],3,FALSE)</f>
        <v>No</v>
      </c>
      <c r="J515" s="16">
        <f ca="1">VLOOKUP(Table3[[#This Row],[PRODUCT ID]],Table1[[PRODUCT]:[SELLING PRICE]],4,FALSE)</f>
        <v>44</v>
      </c>
      <c r="K515" s="16">
        <f ca="1">VLOOKUP(Table3[[#This Row],[PRODUCT ID]],Table1[[PRODUCT]:[SELLING PRICE]],5,FALSE)</f>
        <v>283.68033324478637</v>
      </c>
      <c r="L515" s="16">
        <f ca="1">J515*Table3[[#This Row],[QUANTITY]]</f>
        <v>528</v>
      </c>
      <c r="M515" s="16">
        <f ca="1">K515*Table3[[#This Row],[QUANTITY]]*(1-Table3[[#This Row],[DISCOUNT %]])</f>
        <v>3127.7336881302067</v>
      </c>
      <c r="N515" s="3">
        <f>DAY(Table3[[#This Row],[DATE]])</f>
        <v>29</v>
      </c>
      <c r="O515" s="3" t="str">
        <f>TEXT(Table3[[#This Row],[DATE]],"mmm")</f>
        <v>May</v>
      </c>
      <c r="P515" s="3">
        <f>YEAR(Table3[[#This Row],[DATE]])</f>
        <v>2022</v>
      </c>
    </row>
    <row r="516" spans="1:16" x14ac:dyDescent="0.3">
      <c r="A516" s="6">
        <v>44711</v>
      </c>
      <c r="B516" s="7" t="s">
        <v>1567</v>
      </c>
      <c r="C516" s="9">
        <f t="shared" ca="1" si="16"/>
        <v>9</v>
      </c>
      <c r="D516" s="9" t="s">
        <v>2117</v>
      </c>
      <c r="E516" s="9" t="s">
        <v>2116</v>
      </c>
      <c r="F516" s="10">
        <f t="shared" ca="1" si="17"/>
        <v>2.2170751213463402E-2</v>
      </c>
      <c r="G516" s="3" t="str">
        <f>VLOOKUP(Table3[[#This Row],[PRODUCT ID]],Table1[[PRODUCT]:[SELLING PRICE]],1,FALSE)</f>
        <v>Product515</v>
      </c>
      <c r="H516" s="3" t="str">
        <f>VLOOKUP(Table3[[#This Row],[PRODUCT ID]],Table1[[PRODUCT]:[SELLING PRICE]],2,FALSE)</f>
        <v>Category1</v>
      </c>
      <c r="I516" s="3" t="str">
        <f>VLOOKUP(Table3[[#This Row],[PRODUCT ID]],Table1[[PRODUCT]:[SELLING PRICE]],3,FALSE)</f>
        <v>No</v>
      </c>
      <c r="J516" s="16">
        <f ca="1">VLOOKUP(Table3[[#This Row],[PRODUCT ID]],Table1[[PRODUCT]:[SELLING PRICE]],4,FALSE)</f>
        <v>111</v>
      </c>
      <c r="K516" s="16">
        <f ca="1">VLOOKUP(Table3[[#This Row],[PRODUCT ID]],Table1[[PRODUCT]:[SELLING PRICE]],5,FALSE)</f>
        <v>305.24438335503652</v>
      </c>
      <c r="L516" s="16">
        <f ca="1">J516*Table3[[#This Row],[QUANTITY]]</f>
        <v>999</v>
      </c>
      <c r="M516" s="16">
        <f ca="1">K516*Table3[[#This Row],[QUANTITY]]*(1-Table3[[#This Row],[DISCOUNT %]])</f>
        <v>2686.2919746512844</v>
      </c>
      <c r="N516" s="3">
        <f>DAY(Table3[[#This Row],[DATE]])</f>
        <v>30</v>
      </c>
      <c r="O516" s="3" t="str">
        <f>TEXT(Table3[[#This Row],[DATE]],"mmm")</f>
        <v>May</v>
      </c>
      <c r="P516" s="3">
        <f>YEAR(Table3[[#This Row],[DATE]])</f>
        <v>2022</v>
      </c>
    </row>
    <row r="517" spans="1:16" x14ac:dyDescent="0.3">
      <c r="A517" s="6">
        <v>44712</v>
      </c>
      <c r="B517" s="7" t="s">
        <v>1568</v>
      </c>
      <c r="C517" s="9">
        <f t="shared" ca="1" si="16"/>
        <v>1</v>
      </c>
      <c r="D517" s="9" t="s">
        <v>2115</v>
      </c>
      <c r="E517" s="9" t="s">
        <v>2116</v>
      </c>
      <c r="F517" s="10">
        <f t="shared" ca="1" si="17"/>
        <v>5.4003599859375299E-2</v>
      </c>
      <c r="G517" s="3" t="str">
        <f>VLOOKUP(Table3[[#This Row],[PRODUCT ID]],Table1[[PRODUCT]:[SELLING PRICE]],1,FALSE)</f>
        <v>Product516</v>
      </c>
      <c r="H517" s="3" t="str">
        <f>VLOOKUP(Table3[[#This Row],[PRODUCT ID]],Table1[[PRODUCT]:[SELLING PRICE]],2,FALSE)</f>
        <v>Category2</v>
      </c>
      <c r="I517" s="3" t="str">
        <f>VLOOKUP(Table3[[#This Row],[PRODUCT ID]],Table1[[PRODUCT]:[SELLING PRICE]],3,FALSE)</f>
        <v>Ft</v>
      </c>
      <c r="J517" s="16">
        <f ca="1">VLOOKUP(Table3[[#This Row],[PRODUCT ID]],Table1[[PRODUCT]:[SELLING PRICE]],4,FALSE)</f>
        <v>137</v>
      </c>
      <c r="K517" s="16">
        <f ca="1">VLOOKUP(Table3[[#This Row],[PRODUCT ID]],Table1[[PRODUCT]:[SELLING PRICE]],5,FALSE)</f>
        <v>250.98949183669777</v>
      </c>
      <c r="L517" s="16">
        <f ca="1">J517*Table3[[#This Row],[QUANTITY]]</f>
        <v>137</v>
      </c>
      <c r="M517" s="16">
        <f ca="1">K517*Table3[[#This Row],[QUANTITY]]*(1-Table3[[#This Row],[DISCOUNT %]])</f>
        <v>237.4351557506408</v>
      </c>
      <c r="N517" s="3">
        <f>DAY(Table3[[#This Row],[DATE]])</f>
        <v>31</v>
      </c>
      <c r="O517" s="3" t="str">
        <f>TEXT(Table3[[#This Row],[DATE]],"mmm")</f>
        <v>May</v>
      </c>
      <c r="P517" s="3">
        <f>YEAR(Table3[[#This Row],[DATE]])</f>
        <v>2022</v>
      </c>
    </row>
    <row r="518" spans="1:16" x14ac:dyDescent="0.3">
      <c r="A518" s="6">
        <v>44713</v>
      </c>
      <c r="B518" s="7" t="s">
        <v>1569</v>
      </c>
      <c r="C518" s="9">
        <f t="shared" ca="1" si="16"/>
        <v>15</v>
      </c>
      <c r="D518" s="9" t="s">
        <v>2115</v>
      </c>
      <c r="E518" s="9" t="s">
        <v>2116</v>
      </c>
      <c r="F518" s="10">
        <f t="shared" ca="1" si="17"/>
        <v>1.8922013297213682E-2</v>
      </c>
      <c r="G518" s="3" t="str">
        <f>VLOOKUP(Table3[[#This Row],[PRODUCT ID]],Table1[[PRODUCT]:[SELLING PRICE]],1,FALSE)</f>
        <v>Product517</v>
      </c>
      <c r="H518" s="3" t="str">
        <f>VLOOKUP(Table3[[#This Row],[PRODUCT ID]],Table1[[PRODUCT]:[SELLING PRICE]],2,FALSE)</f>
        <v>Category3</v>
      </c>
      <c r="I518" s="3" t="str">
        <f>VLOOKUP(Table3[[#This Row],[PRODUCT ID]],Table1[[PRODUCT]:[SELLING PRICE]],3,FALSE)</f>
        <v>No</v>
      </c>
      <c r="J518" s="16">
        <f ca="1">VLOOKUP(Table3[[#This Row],[PRODUCT ID]],Table1[[PRODUCT]:[SELLING PRICE]],4,FALSE)</f>
        <v>111</v>
      </c>
      <c r="K518" s="16">
        <f ca="1">VLOOKUP(Table3[[#This Row],[PRODUCT ID]],Table1[[PRODUCT]:[SELLING PRICE]],5,FALSE)</f>
        <v>297.62887083203651</v>
      </c>
      <c r="L518" s="16">
        <f ca="1">J518*Table3[[#This Row],[QUANTITY]]</f>
        <v>1665</v>
      </c>
      <c r="M518" s="16">
        <f ca="1">K518*Table3[[#This Row],[QUANTITY]]*(1-Table3[[#This Row],[DISCOUNT %]])</f>
        <v>4379.9570007077709</v>
      </c>
      <c r="N518" s="3">
        <f>DAY(Table3[[#This Row],[DATE]])</f>
        <v>1</v>
      </c>
      <c r="O518" s="3" t="str">
        <f>TEXT(Table3[[#This Row],[DATE]],"mmm")</f>
        <v>Jun</v>
      </c>
      <c r="P518" s="3">
        <f>YEAR(Table3[[#This Row],[DATE]])</f>
        <v>2022</v>
      </c>
    </row>
    <row r="519" spans="1:16" x14ac:dyDescent="0.3">
      <c r="A519" s="6">
        <v>44714</v>
      </c>
      <c r="B519" s="7" t="s">
        <v>1570</v>
      </c>
      <c r="C519" s="9">
        <f t="shared" ca="1" si="16"/>
        <v>5</v>
      </c>
      <c r="D519" s="9" t="s">
        <v>2115</v>
      </c>
      <c r="E519" s="9" t="s">
        <v>2116</v>
      </c>
      <c r="F519" s="10">
        <f t="shared" ca="1" si="17"/>
        <v>2.8718902259996206E-2</v>
      </c>
      <c r="G519" s="3" t="str">
        <f>VLOOKUP(Table3[[#This Row],[PRODUCT ID]],Table1[[PRODUCT]:[SELLING PRICE]],1,FALSE)</f>
        <v>Product518</v>
      </c>
      <c r="H519" s="3" t="str">
        <f>VLOOKUP(Table3[[#This Row],[PRODUCT ID]],Table1[[PRODUCT]:[SELLING PRICE]],2,FALSE)</f>
        <v>Category4</v>
      </c>
      <c r="I519" s="3" t="str">
        <f>VLOOKUP(Table3[[#This Row],[PRODUCT ID]],Table1[[PRODUCT]:[SELLING PRICE]],3,FALSE)</f>
        <v>Kg</v>
      </c>
      <c r="J519" s="16">
        <f ca="1">VLOOKUP(Table3[[#This Row],[PRODUCT ID]],Table1[[PRODUCT]:[SELLING PRICE]],4,FALSE)</f>
        <v>72</v>
      </c>
      <c r="K519" s="16">
        <f ca="1">VLOOKUP(Table3[[#This Row],[PRODUCT ID]],Table1[[PRODUCT]:[SELLING PRICE]],5,FALSE)</f>
        <v>28.582019469781443</v>
      </c>
      <c r="L519" s="16">
        <f ca="1">J519*Table3[[#This Row],[QUANTITY]]</f>
        <v>360</v>
      </c>
      <c r="M519" s="16">
        <f ca="1">K519*Table3[[#This Row],[QUANTITY]]*(1-Table3[[#This Row],[DISCOUNT %]])</f>
        <v>138.80587623117742</v>
      </c>
      <c r="N519" s="3">
        <f>DAY(Table3[[#This Row],[DATE]])</f>
        <v>2</v>
      </c>
      <c r="O519" s="3" t="str">
        <f>TEXT(Table3[[#This Row],[DATE]],"mmm")</f>
        <v>Jun</v>
      </c>
      <c r="P519" s="3">
        <f>YEAR(Table3[[#This Row],[DATE]])</f>
        <v>2022</v>
      </c>
    </row>
    <row r="520" spans="1:16" x14ac:dyDescent="0.3">
      <c r="A520" s="6">
        <v>44715</v>
      </c>
      <c r="B520" s="7" t="s">
        <v>1571</v>
      </c>
      <c r="C520" s="9">
        <f t="shared" ca="1" si="16"/>
        <v>5</v>
      </c>
      <c r="D520" s="9" t="s">
        <v>2116</v>
      </c>
      <c r="E520" s="9" t="s">
        <v>2118</v>
      </c>
      <c r="F520" s="10">
        <f t="shared" ca="1" si="17"/>
        <v>4.0169032464160981E-2</v>
      </c>
      <c r="G520" s="3" t="str">
        <f>VLOOKUP(Table3[[#This Row],[PRODUCT ID]],Table1[[PRODUCT]:[SELLING PRICE]],1,FALSE)</f>
        <v>Product519</v>
      </c>
      <c r="H520" s="3" t="str">
        <f>VLOOKUP(Table3[[#This Row],[PRODUCT ID]],Table1[[PRODUCT]:[SELLING PRICE]],2,FALSE)</f>
        <v>Category5</v>
      </c>
      <c r="I520" s="3" t="str">
        <f>VLOOKUP(Table3[[#This Row],[PRODUCT ID]],Table1[[PRODUCT]:[SELLING PRICE]],3,FALSE)</f>
        <v>Kg</v>
      </c>
      <c r="J520" s="16">
        <f ca="1">VLOOKUP(Table3[[#This Row],[PRODUCT ID]],Table1[[PRODUCT]:[SELLING PRICE]],4,FALSE)</f>
        <v>231</v>
      </c>
      <c r="K520" s="16">
        <f ca="1">VLOOKUP(Table3[[#This Row],[PRODUCT ID]],Table1[[PRODUCT]:[SELLING PRICE]],5,FALSE)</f>
        <v>299.68225068929024</v>
      </c>
      <c r="L520" s="16">
        <f ca="1">J520*Table3[[#This Row],[QUANTITY]]</f>
        <v>1155</v>
      </c>
      <c r="M520" s="16">
        <f ca="1">K520*Table3[[#This Row],[QUANTITY]]*(1-Table3[[#This Row],[DISCOUNT %]])</f>
        <v>1438.2215231620964</v>
      </c>
      <c r="N520" s="3">
        <f>DAY(Table3[[#This Row],[DATE]])</f>
        <v>3</v>
      </c>
      <c r="O520" s="3" t="str">
        <f>TEXT(Table3[[#This Row],[DATE]],"mmm")</f>
        <v>Jun</v>
      </c>
      <c r="P520" s="3">
        <f>YEAR(Table3[[#This Row],[DATE]])</f>
        <v>2022</v>
      </c>
    </row>
    <row r="521" spans="1:16" x14ac:dyDescent="0.3">
      <c r="A521" s="6">
        <v>44716</v>
      </c>
      <c r="B521" s="7" t="s">
        <v>1572</v>
      </c>
      <c r="C521" s="9">
        <f t="shared" ca="1" si="16"/>
        <v>11</v>
      </c>
      <c r="D521" s="9" t="s">
        <v>2116</v>
      </c>
      <c r="E521" s="9" t="s">
        <v>2118</v>
      </c>
      <c r="F521" s="10">
        <f t="shared" ca="1" si="17"/>
        <v>1.0140411567651131E-2</v>
      </c>
      <c r="G521" s="3" t="str">
        <f>VLOOKUP(Table3[[#This Row],[PRODUCT ID]],Table1[[PRODUCT]:[SELLING PRICE]],1,FALSE)</f>
        <v>Product520</v>
      </c>
      <c r="H521" s="3" t="str">
        <f>VLOOKUP(Table3[[#This Row],[PRODUCT ID]],Table1[[PRODUCT]:[SELLING PRICE]],2,FALSE)</f>
        <v>Category1</v>
      </c>
      <c r="I521" s="3" t="str">
        <f>VLOOKUP(Table3[[#This Row],[PRODUCT ID]],Table1[[PRODUCT]:[SELLING PRICE]],3,FALSE)</f>
        <v>Lt</v>
      </c>
      <c r="J521" s="16">
        <f ca="1">VLOOKUP(Table3[[#This Row],[PRODUCT ID]],Table1[[PRODUCT]:[SELLING PRICE]],4,FALSE)</f>
        <v>116</v>
      </c>
      <c r="K521" s="16">
        <f ca="1">VLOOKUP(Table3[[#This Row],[PRODUCT ID]],Table1[[PRODUCT]:[SELLING PRICE]],5,FALSE)</f>
        <v>192.63722244860242</v>
      </c>
      <c r="L521" s="16">
        <f ca="1">J521*Table3[[#This Row],[QUANTITY]]</f>
        <v>1276</v>
      </c>
      <c r="M521" s="16">
        <f ca="1">K521*Table3[[#This Row],[QUANTITY]]*(1-Table3[[#This Row],[DISCOUNT %]])</f>
        <v>2097.5218190269688</v>
      </c>
      <c r="N521" s="3">
        <f>DAY(Table3[[#This Row],[DATE]])</f>
        <v>4</v>
      </c>
      <c r="O521" s="3" t="str">
        <f>TEXT(Table3[[#This Row],[DATE]],"mmm")</f>
        <v>Jun</v>
      </c>
      <c r="P521" s="3">
        <f>YEAR(Table3[[#This Row],[DATE]])</f>
        <v>2022</v>
      </c>
    </row>
    <row r="522" spans="1:16" x14ac:dyDescent="0.3">
      <c r="A522" s="6">
        <v>44717</v>
      </c>
      <c r="B522" s="7" t="s">
        <v>1573</v>
      </c>
      <c r="C522" s="9">
        <f t="shared" ca="1" si="16"/>
        <v>4</v>
      </c>
      <c r="D522" s="9" t="s">
        <v>2116</v>
      </c>
      <c r="E522" s="9" t="s">
        <v>2116</v>
      </c>
      <c r="F522" s="10">
        <f t="shared" ca="1" si="17"/>
        <v>2.3944575929526479E-3</v>
      </c>
      <c r="G522" s="3" t="str">
        <f>VLOOKUP(Table3[[#This Row],[PRODUCT ID]],Table1[[PRODUCT]:[SELLING PRICE]],1,FALSE)</f>
        <v>Product521</v>
      </c>
      <c r="H522" s="3" t="str">
        <f>VLOOKUP(Table3[[#This Row],[PRODUCT ID]],Table1[[PRODUCT]:[SELLING PRICE]],2,FALSE)</f>
        <v>Category2</v>
      </c>
      <c r="I522" s="3" t="str">
        <f>VLOOKUP(Table3[[#This Row],[PRODUCT ID]],Table1[[PRODUCT]:[SELLING PRICE]],3,FALSE)</f>
        <v>Kg</v>
      </c>
      <c r="J522" s="16">
        <f ca="1">VLOOKUP(Table3[[#This Row],[PRODUCT ID]],Table1[[PRODUCT]:[SELLING PRICE]],4,FALSE)</f>
        <v>157</v>
      </c>
      <c r="K522" s="16">
        <f ca="1">VLOOKUP(Table3[[#This Row],[PRODUCT ID]],Table1[[PRODUCT]:[SELLING PRICE]],5,FALSE)</f>
        <v>271.4050876631643</v>
      </c>
      <c r="L522" s="16">
        <f ca="1">J522*Table3[[#This Row],[QUANTITY]]</f>
        <v>628</v>
      </c>
      <c r="M522" s="16">
        <f ca="1">K522*Table3[[#This Row],[QUANTITY]]*(1-Table3[[#This Row],[DISCOUNT %]])</f>
        <v>1083.0208787609731</v>
      </c>
      <c r="N522" s="3">
        <f>DAY(Table3[[#This Row],[DATE]])</f>
        <v>5</v>
      </c>
      <c r="O522" s="3" t="str">
        <f>TEXT(Table3[[#This Row],[DATE]],"mmm")</f>
        <v>Jun</v>
      </c>
      <c r="P522" s="3">
        <f>YEAR(Table3[[#This Row],[DATE]])</f>
        <v>2022</v>
      </c>
    </row>
    <row r="523" spans="1:16" x14ac:dyDescent="0.3">
      <c r="A523" s="6">
        <v>44718</v>
      </c>
      <c r="B523" s="7" t="s">
        <v>1574</v>
      </c>
      <c r="C523" s="9">
        <f t="shared" ca="1" si="16"/>
        <v>1</v>
      </c>
      <c r="D523" s="9" t="s">
        <v>2115</v>
      </c>
      <c r="E523" s="9" t="s">
        <v>2116</v>
      </c>
      <c r="F523" s="10">
        <f t="shared" ca="1" si="17"/>
        <v>7.812410060334983E-2</v>
      </c>
      <c r="G523" s="3" t="str">
        <f>VLOOKUP(Table3[[#This Row],[PRODUCT ID]],Table1[[PRODUCT]:[SELLING PRICE]],1,FALSE)</f>
        <v>Product522</v>
      </c>
      <c r="H523" s="3" t="str">
        <f>VLOOKUP(Table3[[#This Row],[PRODUCT ID]],Table1[[PRODUCT]:[SELLING PRICE]],2,FALSE)</f>
        <v>Category3</v>
      </c>
      <c r="I523" s="3" t="str">
        <f>VLOOKUP(Table3[[#This Row],[PRODUCT ID]],Table1[[PRODUCT]:[SELLING PRICE]],3,FALSE)</f>
        <v>Lt</v>
      </c>
      <c r="J523" s="16">
        <f ca="1">VLOOKUP(Table3[[#This Row],[PRODUCT ID]],Table1[[PRODUCT]:[SELLING PRICE]],4,FALSE)</f>
        <v>76</v>
      </c>
      <c r="K523" s="16">
        <f ca="1">VLOOKUP(Table3[[#This Row],[PRODUCT ID]],Table1[[PRODUCT]:[SELLING PRICE]],5,FALSE)</f>
        <v>167.00843005256041</v>
      </c>
      <c r="L523" s="16">
        <f ca="1">J523*Table3[[#This Row],[QUANTITY]]</f>
        <v>76</v>
      </c>
      <c r="M523" s="16">
        <f ca="1">K523*Table3[[#This Row],[QUANTITY]]*(1-Table3[[#This Row],[DISCOUNT %]])</f>
        <v>153.96104666152667</v>
      </c>
      <c r="N523" s="3">
        <f>DAY(Table3[[#This Row],[DATE]])</f>
        <v>6</v>
      </c>
      <c r="O523" s="3" t="str">
        <f>TEXT(Table3[[#This Row],[DATE]],"mmm")</f>
        <v>Jun</v>
      </c>
      <c r="P523" s="3">
        <f>YEAR(Table3[[#This Row],[DATE]])</f>
        <v>2022</v>
      </c>
    </row>
    <row r="524" spans="1:16" x14ac:dyDescent="0.3">
      <c r="A524" s="6">
        <v>44719</v>
      </c>
      <c r="B524" s="7" t="s">
        <v>1575</v>
      </c>
      <c r="C524" s="9">
        <f t="shared" ca="1" si="16"/>
        <v>8</v>
      </c>
      <c r="D524" s="9" t="s">
        <v>2117</v>
      </c>
      <c r="E524" s="9" t="s">
        <v>2116</v>
      </c>
      <c r="F524" s="10">
        <f t="shared" ca="1" si="17"/>
        <v>2.5891110470817148E-2</v>
      </c>
      <c r="G524" s="3" t="str">
        <f>VLOOKUP(Table3[[#This Row],[PRODUCT ID]],Table1[[PRODUCT]:[SELLING PRICE]],1,FALSE)</f>
        <v>Product523</v>
      </c>
      <c r="H524" s="3" t="str">
        <f>VLOOKUP(Table3[[#This Row],[PRODUCT ID]],Table1[[PRODUCT]:[SELLING PRICE]],2,FALSE)</f>
        <v>Category4</v>
      </c>
      <c r="I524" s="3" t="str">
        <f>VLOOKUP(Table3[[#This Row],[PRODUCT ID]],Table1[[PRODUCT]:[SELLING PRICE]],3,FALSE)</f>
        <v>Ft</v>
      </c>
      <c r="J524" s="16">
        <f ca="1">VLOOKUP(Table3[[#This Row],[PRODUCT ID]],Table1[[PRODUCT]:[SELLING PRICE]],4,FALSE)</f>
        <v>77</v>
      </c>
      <c r="K524" s="16">
        <f ca="1">VLOOKUP(Table3[[#This Row],[PRODUCT ID]],Table1[[PRODUCT]:[SELLING PRICE]],5,FALSE)</f>
        <v>142.11155433063271</v>
      </c>
      <c r="L524" s="16">
        <f ca="1">J524*Table3[[#This Row],[QUANTITY]]</f>
        <v>616</v>
      </c>
      <c r="M524" s="16">
        <f ca="1">K524*Table3[[#This Row],[QUANTITY]]*(1-Table3[[#This Row],[DISCOUNT %]])</f>
        <v>1107.4570270262302</v>
      </c>
      <c r="N524" s="3">
        <f>DAY(Table3[[#This Row],[DATE]])</f>
        <v>7</v>
      </c>
      <c r="O524" s="3" t="str">
        <f>TEXT(Table3[[#This Row],[DATE]],"mmm")</f>
        <v>Jun</v>
      </c>
      <c r="P524" s="3">
        <f>YEAR(Table3[[#This Row],[DATE]])</f>
        <v>2022</v>
      </c>
    </row>
    <row r="525" spans="1:16" x14ac:dyDescent="0.3">
      <c r="A525" s="6">
        <v>44720</v>
      </c>
      <c r="B525" s="7" t="s">
        <v>1576</v>
      </c>
      <c r="C525" s="9">
        <f t="shared" ca="1" si="16"/>
        <v>5</v>
      </c>
      <c r="D525" s="9" t="s">
        <v>2117</v>
      </c>
      <c r="E525" s="9" t="s">
        <v>2116</v>
      </c>
      <c r="F525" s="10">
        <f t="shared" ca="1" si="17"/>
        <v>2.1263863891634774E-2</v>
      </c>
      <c r="G525" s="3" t="str">
        <f>VLOOKUP(Table3[[#This Row],[PRODUCT ID]],Table1[[PRODUCT]:[SELLING PRICE]],1,FALSE)</f>
        <v>Product524</v>
      </c>
      <c r="H525" s="3" t="str">
        <f>VLOOKUP(Table3[[#This Row],[PRODUCT ID]],Table1[[PRODUCT]:[SELLING PRICE]],2,FALSE)</f>
        <v>Category5</v>
      </c>
      <c r="I525" s="3" t="str">
        <f>VLOOKUP(Table3[[#This Row],[PRODUCT ID]],Table1[[PRODUCT]:[SELLING PRICE]],3,FALSE)</f>
        <v>Kg</v>
      </c>
      <c r="J525" s="16">
        <f ca="1">VLOOKUP(Table3[[#This Row],[PRODUCT ID]],Table1[[PRODUCT]:[SELLING PRICE]],4,FALSE)</f>
        <v>30</v>
      </c>
      <c r="K525" s="16">
        <f ca="1">VLOOKUP(Table3[[#This Row],[PRODUCT ID]],Table1[[PRODUCT]:[SELLING PRICE]],5,FALSE)</f>
        <v>121.62004101598362</v>
      </c>
      <c r="L525" s="16">
        <f ca="1">J525*Table3[[#This Row],[QUANTITY]]</f>
        <v>150</v>
      </c>
      <c r="M525" s="16">
        <f ca="1">K525*Table3[[#This Row],[QUANTITY]]*(1-Table3[[#This Row],[DISCOUNT %]])</f>
        <v>595.1696450866234</v>
      </c>
      <c r="N525" s="3">
        <f>DAY(Table3[[#This Row],[DATE]])</f>
        <v>8</v>
      </c>
      <c r="O525" s="3" t="str">
        <f>TEXT(Table3[[#This Row],[DATE]],"mmm")</f>
        <v>Jun</v>
      </c>
      <c r="P525" s="3">
        <f>YEAR(Table3[[#This Row],[DATE]])</f>
        <v>2022</v>
      </c>
    </row>
    <row r="526" spans="1:16" x14ac:dyDescent="0.3">
      <c r="A526" s="6">
        <v>44721</v>
      </c>
      <c r="B526" s="7" t="s">
        <v>1577</v>
      </c>
      <c r="C526" s="9">
        <f t="shared" ca="1" si="16"/>
        <v>1</v>
      </c>
      <c r="D526" s="9" t="s">
        <v>2116</v>
      </c>
      <c r="E526" s="9" t="s">
        <v>2118</v>
      </c>
      <c r="F526" s="10">
        <f t="shared" ca="1" si="17"/>
        <v>4.6139168532088631E-2</v>
      </c>
      <c r="G526" s="3" t="str">
        <f>VLOOKUP(Table3[[#This Row],[PRODUCT ID]],Table1[[PRODUCT]:[SELLING PRICE]],1,FALSE)</f>
        <v>Product525</v>
      </c>
      <c r="H526" s="3" t="str">
        <f>VLOOKUP(Table3[[#This Row],[PRODUCT ID]],Table1[[PRODUCT]:[SELLING PRICE]],2,FALSE)</f>
        <v>Category1</v>
      </c>
      <c r="I526" s="3" t="str">
        <f>VLOOKUP(Table3[[#This Row],[PRODUCT ID]],Table1[[PRODUCT]:[SELLING PRICE]],3,FALSE)</f>
        <v>No</v>
      </c>
      <c r="J526" s="16">
        <f ca="1">VLOOKUP(Table3[[#This Row],[PRODUCT ID]],Table1[[PRODUCT]:[SELLING PRICE]],4,FALSE)</f>
        <v>142</v>
      </c>
      <c r="K526" s="16">
        <f ca="1">VLOOKUP(Table3[[#This Row],[PRODUCT ID]],Table1[[PRODUCT]:[SELLING PRICE]],5,FALSE)</f>
        <v>82.753587535134926</v>
      </c>
      <c r="L526" s="16">
        <f ca="1">J526*Table3[[#This Row],[QUANTITY]]</f>
        <v>142</v>
      </c>
      <c r="M526" s="16">
        <f ca="1">K526*Table3[[#This Row],[QUANTITY]]*(1-Table3[[#This Row],[DISCOUNT %]])</f>
        <v>78.935405813216391</v>
      </c>
      <c r="N526" s="3">
        <f>DAY(Table3[[#This Row],[DATE]])</f>
        <v>9</v>
      </c>
      <c r="O526" s="3" t="str">
        <f>TEXT(Table3[[#This Row],[DATE]],"mmm")</f>
        <v>Jun</v>
      </c>
      <c r="P526" s="3">
        <f>YEAR(Table3[[#This Row],[DATE]])</f>
        <v>2022</v>
      </c>
    </row>
    <row r="527" spans="1:16" x14ac:dyDescent="0.3">
      <c r="A527" s="6">
        <v>44722</v>
      </c>
      <c r="B527" s="7" t="s">
        <v>1578</v>
      </c>
      <c r="C527" s="9">
        <f t="shared" ca="1" si="16"/>
        <v>5</v>
      </c>
      <c r="D527" s="9" t="s">
        <v>2116</v>
      </c>
      <c r="E527" s="9" t="s">
        <v>2116</v>
      </c>
      <c r="F527" s="10">
        <f t="shared" ca="1" si="17"/>
        <v>4.758110109622652E-2</v>
      </c>
      <c r="G527" s="3" t="str">
        <f>VLOOKUP(Table3[[#This Row],[PRODUCT ID]],Table1[[PRODUCT]:[SELLING PRICE]],1,FALSE)</f>
        <v>Product526</v>
      </c>
      <c r="H527" s="3" t="str">
        <f>VLOOKUP(Table3[[#This Row],[PRODUCT ID]],Table1[[PRODUCT]:[SELLING PRICE]],2,FALSE)</f>
        <v>Category2</v>
      </c>
      <c r="I527" s="3" t="str">
        <f>VLOOKUP(Table3[[#This Row],[PRODUCT ID]],Table1[[PRODUCT]:[SELLING PRICE]],3,FALSE)</f>
        <v>No</v>
      </c>
      <c r="J527" s="16">
        <f ca="1">VLOOKUP(Table3[[#This Row],[PRODUCT ID]],Table1[[PRODUCT]:[SELLING PRICE]],4,FALSE)</f>
        <v>51</v>
      </c>
      <c r="K527" s="16">
        <f ca="1">VLOOKUP(Table3[[#This Row],[PRODUCT ID]],Table1[[PRODUCT]:[SELLING PRICE]],5,FALSE)</f>
        <v>265.90427019651742</v>
      </c>
      <c r="L527" s="16">
        <f ca="1">J527*Table3[[#This Row],[QUANTITY]]</f>
        <v>255</v>
      </c>
      <c r="M527" s="16">
        <f ca="1">K527*Table3[[#This Row],[QUANTITY]]*(1-Table3[[#This Row],[DISCOUNT %]])</f>
        <v>1266.261261171893</v>
      </c>
      <c r="N527" s="3">
        <f>DAY(Table3[[#This Row],[DATE]])</f>
        <v>10</v>
      </c>
      <c r="O527" s="3" t="str">
        <f>TEXT(Table3[[#This Row],[DATE]],"mmm")</f>
        <v>Jun</v>
      </c>
      <c r="P527" s="3">
        <f>YEAR(Table3[[#This Row],[DATE]])</f>
        <v>2022</v>
      </c>
    </row>
    <row r="528" spans="1:16" x14ac:dyDescent="0.3">
      <c r="A528" s="6">
        <v>44723</v>
      </c>
      <c r="B528" s="7" t="s">
        <v>1579</v>
      </c>
      <c r="C528" s="9">
        <f t="shared" ca="1" si="16"/>
        <v>15</v>
      </c>
      <c r="D528" s="9" t="s">
        <v>2116</v>
      </c>
      <c r="E528" s="9" t="s">
        <v>2116</v>
      </c>
      <c r="F528" s="10">
        <f t="shared" ca="1" si="17"/>
        <v>3.1088979837658792E-2</v>
      </c>
      <c r="G528" s="3" t="str">
        <f>VLOOKUP(Table3[[#This Row],[PRODUCT ID]],Table1[[PRODUCT]:[SELLING PRICE]],1,FALSE)</f>
        <v>Product527</v>
      </c>
      <c r="H528" s="3" t="str">
        <f>VLOOKUP(Table3[[#This Row],[PRODUCT ID]],Table1[[PRODUCT]:[SELLING PRICE]],2,FALSE)</f>
        <v>Category3</v>
      </c>
      <c r="I528" s="3" t="str">
        <f>VLOOKUP(Table3[[#This Row],[PRODUCT ID]],Table1[[PRODUCT]:[SELLING PRICE]],3,FALSE)</f>
        <v>Ft</v>
      </c>
      <c r="J528" s="16">
        <f ca="1">VLOOKUP(Table3[[#This Row],[PRODUCT ID]],Table1[[PRODUCT]:[SELLING PRICE]],4,FALSE)</f>
        <v>48</v>
      </c>
      <c r="K528" s="16">
        <f ca="1">VLOOKUP(Table3[[#This Row],[PRODUCT ID]],Table1[[PRODUCT]:[SELLING PRICE]],5,FALSE)</f>
        <v>135.53168472549788</v>
      </c>
      <c r="L528" s="16">
        <f ca="1">J528*Table3[[#This Row],[QUANTITY]]</f>
        <v>720</v>
      </c>
      <c r="M528" s="16">
        <f ca="1">K528*Table3[[#This Row],[QUANTITY]]*(1-Table3[[#This Row],[DISCOUNT %]])</f>
        <v>1969.7721436755444</v>
      </c>
      <c r="N528" s="3">
        <f>DAY(Table3[[#This Row],[DATE]])</f>
        <v>11</v>
      </c>
      <c r="O528" s="3" t="str">
        <f>TEXT(Table3[[#This Row],[DATE]],"mmm")</f>
        <v>Jun</v>
      </c>
      <c r="P528" s="3">
        <f>YEAR(Table3[[#This Row],[DATE]])</f>
        <v>2022</v>
      </c>
    </row>
    <row r="529" spans="1:16" x14ac:dyDescent="0.3">
      <c r="A529" s="6">
        <v>44724</v>
      </c>
      <c r="B529" s="7" t="s">
        <v>1580</v>
      </c>
      <c r="C529" s="9">
        <f t="shared" ca="1" si="16"/>
        <v>4</v>
      </c>
      <c r="D529" s="9" t="s">
        <v>2116</v>
      </c>
      <c r="E529" s="9" t="s">
        <v>2116</v>
      </c>
      <c r="F529" s="10">
        <f t="shared" ca="1" si="17"/>
        <v>3.9997719577165296E-2</v>
      </c>
      <c r="G529" s="3" t="str">
        <f>VLOOKUP(Table3[[#This Row],[PRODUCT ID]],Table1[[PRODUCT]:[SELLING PRICE]],1,FALSE)</f>
        <v>Product528</v>
      </c>
      <c r="H529" s="3" t="str">
        <f>VLOOKUP(Table3[[#This Row],[PRODUCT ID]],Table1[[PRODUCT]:[SELLING PRICE]],2,FALSE)</f>
        <v>Category4</v>
      </c>
      <c r="I529" s="3" t="str">
        <f>VLOOKUP(Table3[[#This Row],[PRODUCT ID]],Table1[[PRODUCT]:[SELLING PRICE]],3,FALSE)</f>
        <v>No</v>
      </c>
      <c r="J529" s="16">
        <f ca="1">VLOOKUP(Table3[[#This Row],[PRODUCT ID]],Table1[[PRODUCT]:[SELLING PRICE]],4,FALSE)</f>
        <v>54</v>
      </c>
      <c r="K529" s="16">
        <f ca="1">VLOOKUP(Table3[[#This Row],[PRODUCT ID]],Table1[[PRODUCT]:[SELLING PRICE]],5,FALSE)</f>
        <v>110.51148920540966</v>
      </c>
      <c r="L529" s="16">
        <f ca="1">J529*Table3[[#This Row],[QUANTITY]]</f>
        <v>216</v>
      </c>
      <c r="M529" s="16">
        <f ca="1">K529*Table3[[#This Row],[QUANTITY]]*(1-Table3[[#This Row],[DISCOUNT %]])</f>
        <v>424.36512660046702</v>
      </c>
      <c r="N529" s="3">
        <f>DAY(Table3[[#This Row],[DATE]])</f>
        <v>12</v>
      </c>
      <c r="O529" s="3" t="str">
        <f>TEXT(Table3[[#This Row],[DATE]],"mmm")</f>
        <v>Jun</v>
      </c>
      <c r="P529" s="3">
        <f>YEAR(Table3[[#This Row],[DATE]])</f>
        <v>2022</v>
      </c>
    </row>
    <row r="530" spans="1:16" x14ac:dyDescent="0.3">
      <c r="A530" s="6">
        <v>44725</v>
      </c>
      <c r="B530" s="7" t="s">
        <v>1581</v>
      </c>
      <c r="C530" s="9">
        <f t="shared" ca="1" si="16"/>
        <v>5</v>
      </c>
      <c r="D530" s="9" t="s">
        <v>2115</v>
      </c>
      <c r="E530" s="9" t="s">
        <v>2116</v>
      </c>
      <c r="F530" s="10">
        <f t="shared" ca="1" si="17"/>
        <v>3.256505051673645E-2</v>
      </c>
      <c r="G530" s="3" t="str">
        <f>VLOOKUP(Table3[[#This Row],[PRODUCT ID]],Table1[[PRODUCT]:[SELLING PRICE]],1,FALSE)</f>
        <v>Product529</v>
      </c>
      <c r="H530" s="3" t="str">
        <f>VLOOKUP(Table3[[#This Row],[PRODUCT ID]],Table1[[PRODUCT]:[SELLING PRICE]],2,FALSE)</f>
        <v>Category1</v>
      </c>
      <c r="I530" s="3" t="str">
        <f>VLOOKUP(Table3[[#This Row],[PRODUCT ID]],Table1[[PRODUCT]:[SELLING PRICE]],3,FALSE)</f>
        <v>Kg</v>
      </c>
      <c r="J530" s="16">
        <f ca="1">VLOOKUP(Table3[[#This Row],[PRODUCT ID]],Table1[[PRODUCT]:[SELLING PRICE]],4,FALSE)</f>
        <v>229</v>
      </c>
      <c r="K530" s="16">
        <f ca="1">VLOOKUP(Table3[[#This Row],[PRODUCT ID]],Table1[[PRODUCT]:[SELLING PRICE]],5,FALSE)</f>
        <v>197.90483582549146</v>
      </c>
      <c r="L530" s="16">
        <f ca="1">J530*Table3[[#This Row],[QUANTITY]]</f>
        <v>1145</v>
      </c>
      <c r="M530" s="16">
        <f ca="1">K530*Table3[[#This Row],[QUANTITY]]*(1-Table3[[#This Row],[DISCOUNT %]])</f>
        <v>957.30027424663945</v>
      </c>
      <c r="N530" s="3">
        <f>DAY(Table3[[#This Row],[DATE]])</f>
        <v>13</v>
      </c>
      <c r="O530" s="3" t="str">
        <f>TEXT(Table3[[#This Row],[DATE]],"mmm")</f>
        <v>Jun</v>
      </c>
      <c r="P530" s="3">
        <f>YEAR(Table3[[#This Row],[DATE]])</f>
        <v>2022</v>
      </c>
    </row>
    <row r="531" spans="1:16" x14ac:dyDescent="0.3">
      <c r="A531" s="6">
        <v>44726</v>
      </c>
      <c r="B531" s="7" t="s">
        <v>1582</v>
      </c>
      <c r="C531" s="9">
        <f t="shared" ca="1" si="16"/>
        <v>3</v>
      </c>
      <c r="D531" s="9" t="s">
        <v>2116</v>
      </c>
      <c r="E531" s="9" t="s">
        <v>2116</v>
      </c>
      <c r="F531" s="10">
        <f t="shared" ca="1" si="17"/>
        <v>7.4603351120068828E-2</v>
      </c>
      <c r="G531" s="3" t="str">
        <f>VLOOKUP(Table3[[#This Row],[PRODUCT ID]],Table1[[PRODUCT]:[SELLING PRICE]],1,FALSE)</f>
        <v>Product530</v>
      </c>
      <c r="H531" s="3" t="str">
        <f>VLOOKUP(Table3[[#This Row],[PRODUCT ID]],Table1[[PRODUCT]:[SELLING PRICE]],2,FALSE)</f>
        <v>Category2</v>
      </c>
      <c r="I531" s="3" t="str">
        <f>VLOOKUP(Table3[[#This Row],[PRODUCT ID]],Table1[[PRODUCT]:[SELLING PRICE]],3,FALSE)</f>
        <v>Kg</v>
      </c>
      <c r="J531" s="16">
        <f ca="1">VLOOKUP(Table3[[#This Row],[PRODUCT ID]],Table1[[PRODUCT]:[SELLING PRICE]],4,FALSE)</f>
        <v>125</v>
      </c>
      <c r="K531" s="16">
        <f ca="1">VLOOKUP(Table3[[#This Row],[PRODUCT ID]],Table1[[PRODUCT]:[SELLING PRICE]],5,FALSE)</f>
        <v>307.87034591743276</v>
      </c>
      <c r="L531" s="16">
        <f ca="1">J531*Table3[[#This Row],[QUANTITY]]</f>
        <v>375</v>
      </c>
      <c r="M531" s="16">
        <f ca="1">K531*Table3[[#This Row],[QUANTITY]]*(1-Table3[[#This Row],[DISCOUNT %]])</f>
        <v>854.70655920449246</v>
      </c>
      <c r="N531" s="3">
        <f>DAY(Table3[[#This Row],[DATE]])</f>
        <v>14</v>
      </c>
      <c r="O531" s="3" t="str">
        <f>TEXT(Table3[[#This Row],[DATE]],"mmm")</f>
        <v>Jun</v>
      </c>
      <c r="P531" s="3">
        <f>YEAR(Table3[[#This Row],[DATE]])</f>
        <v>2022</v>
      </c>
    </row>
    <row r="532" spans="1:16" x14ac:dyDescent="0.3">
      <c r="A532" s="6">
        <v>44727</v>
      </c>
      <c r="B532" s="7" t="s">
        <v>1583</v>
      </c>
      <c r="C532" s="9">
        <f t="shared" ca="1" si="16"/>
        <v>8</v>
      </c>
      <c r="D532" s="9" t="s">
        <v>2117</v>
      </c>
      <c r="E532" s="9" t="s">
        <v>2118</v>
      </c>
      <c r="F532" s="10">
        <f t="shared" ca="1" si="17"/>
        <v>9.18632190459161E-2</v>
      </c>
      <c r="G532" s="3" t="str">
        <f>VLOOKUP(Table3[[#This Row],[PRODUCT ID]],Table1[[PRODUCT]:[SELLING PRICE]],1,FALSE)</f>
        <v>Product531</v>
      </c>
      <c r="H532" s="3" t="str">
        <f>VLOOKUP(Table3[[#This Row],[PRODUCT ID]],Table1[[PRODUCT]:[SELLING PRICE]],2,FALSE)</f>
        <v>Category3</v>
      </c>
      <c r="I532" s="3" t="str">
        <f>VLOOKUP(Table3[[#This Row],[PRODUCT ID]],Table1[[PRODUCT]:[SELLING PRICE]],3,FALSE)</f>
        <v>Lt</v>
      </c>
      <c r="J532" s="16">
        <f ca="1">VLOOKUP(Table3[[#This Row],[PRODUCT ID]],Table1[[PRODUCT]:[SELLING PRICE]],4,FALSE)</f>
        <v>106</v>
      </c>
      <c r="K532" s="16">
        <f ca="1">VLOOKUP(Table3[[#This Row],[PRODUCT ID]],Table1[[PRODUCT]:[SELLING PRICE]],5,FALSE)</f>
        <v>189.00551752472248</v>
      </c>
      <c r="L532" s="16">
        <f ca="1">J532*Table3[[#This Row],[QUANTITY]]</f>
        <v>848</v>
      </c>
      <c r="M532" s="16">
        <f ca="1">K532*Table3[[#This Row],[QUANTITY]]*(1-Table3[[#This Row],[DISCOUNT %]])</f>
        <v>1373.1428981396973</v>
      </c>
      <c r="N532" s="3">
        <f>DAY(Table3[[#This Row],[DATE]])</f>
        <v>15</v>
      </c>
      <c r="O532" s="3" t="str">
        <f>TEXT(Table3[[#This Row],[DATE]],"mmm")</f>
        <v>Jun</v>
      </c>
      <c r="P532" s="3">
        <f>YEAR(Table3[[#This Row],[DATE]])</f>
        <v>2022</v>
      </c>
    </row>
    <row r="533" spans="1:16" x14ac:dyDescent="0.3">
      <c r="A533" s="6">
        <v>44728</v>
      </c>
      <c r="B533" s="7" t="s">
        <v>1584</v>
      </c>
      <c r="C533" s="9">
        <f t="shared" ca="1" si="16"/>
        <v>9</v>
      </c>
      <c r="D533" s="9" t="s">
        <v>2115</v>
      </c>
      <c r="E533" s="9" t="s">
        <v>2118</v>
      </c>
      <c r="F533" s="10">
        <f t="shared" ca="1" si="17"/>
        <v>9.3988033954406358E-2</v>
      </c>
      <c r="G533" s="3" t="str">
        <f>VLOOKUP(Table3[[#This Row],[PRODUCT ID]],Table1[[PRODUCT]:[SELLING PRICE]],1,FALSE)</f>
        <v>Product532</v>
      </c>
      <c r="H533" s="3" t="str">
        <f>VLOOKUP(Table3[[#This Row],[PRODUCT ID]],Table1[[PRODUCT]:[SELLING PRICE]],2,FALSE)</f>
        <v>Category4</v>
      </c>
      <c r="I533" s="3" t="str">
        <f>VLOOKUP(Table3[[#This Row],[PRODUCT ID]],Table1[[PRODUCT]:[SELLING PRICE]],3,FALSE)</f>
        <v>Kg</v>
      </c>
      <c r="J533" s="16">
        <f ca="1">VLOOKUP(Table3[[#This Row],[PRODUCT ID]],Table1[[PRODUCT]:[SELLING PRICE]],4,FALSE)</f>
        <v>61</v>
      </c>
      <c r="K533" s="16">
        <f ca="1">VLOOKUP(Table3[[#This Row],[PRODUCT ID]],Table1[[PRODUCT]:[SELLING PRICE]],5,FALSE)</f>
        <v>312.32326713393212</v>
      </c>
      <c r="L533" s="16">
        <f ca="1">J533*Table3[[#This Row],[QUANTITY]]</f>
        <v>549</v>
      </c>
      <c r="M533" s="16">
        <f ca="1">K533*Table3[[#This Row],[QUANTITY]]*(1-Table3[[#This Row],[DISCOUNT %]])</f>
        <v>2546.7175556801726</v>
      </c>
      <c r="N533" s="3">
        <f>DAY(Table3[[#This Row],[DATE]])</f>
        <v>16</v>
      </c>
      <c r="O533" s="3" t="str">
        <f>TEXT(Table3[[#This Row],[DATE]],"mmm")</f>
        <v>Jun</v>
      </c>
      <c r="P533" s="3">
        <f>YEAR(Table3[[#This Row],[DATE]])</f>
        <v>2022</v>
      </c>
    </row>
    <row r="534" spans="1:16" x14ac:dyDescent="0.3">
      <c r="A534" s="6">
        <v>44729</v>
      </c>
      <c r="B534" s="7" t="s">
        <v>1585</v>
      </c>
      <c r="C534" s="9">
        <f t="shared" ca="1" si="16"/>
        <v>4</v>
      </c>
      <c r="D534" s="9" t="s">
        <v>2115</v>
      </c>
      <c r="E534" s="9" t="s">
        <v>2116</v>
      </c>
      <c r="F534" s="10">
        <f t="shared" ca="1" si="17"/>
        <v>4.2142545767780516E-2</v>
      </c>
      <c r="G534" s="3" t="str">
        <f>VLOOKUP(Table3[[#This Row],[PRODUCT ID]],Table1[[PRODUCT]:[SELLING PRICE]],1,FALSE)</f>
        <v>Product533</v>
      </c>
      <c r="H534" s="3" t="str">
        <f>VLOOKUP(Table3[[#This Row],[PRODUCT ID]],Table1[[PRODUCT]:[SELLING PRICE]],2,FALSE)</f>
        <v>Category5</v>
      </c>
      <c r="I534" s="3" t="str">
        <f>VLOOKUP(Table3[[#This Row],[PRODUCT ID]],Table1[[PRODUCT]:[SELLING PRICE]],3,FALSE)</f>
        <v>Lt</v>
      </c>
      <c r="J534" s="16">
        <f ca="1">VLOOKUP(Table3[[#This Row],[PRODUCT ID]],Table1[[PRODUCT]:[SELLING PRICE]],4,FALSE)</f>
        <v>39</v>
      </c>
      <c r="K534" s="16">
        <f ca="1">VLOOKUP(Table3[[#This Row],[PRODUCT ID]],Table1[[PRODUCT]:[SELLING PRICE]],5,FALSE)</f>
        <v>227.17991491095728</v>
      </c>
      <c r="L534" s="16">
        <f ca="1">J534*Table3[[#This Row],[QUANTITY]]</f>
        <v>156</v>
      </c>
      <c r="M534" s="16">
        <f ca="1">K534*Table3[[#This Row],[QUANTITY]]*(1-Table3[[#This Row],[DISCOUNT %]])</f>
        <v>870.42389979720713</v>
      </c>
      <c r="N534" s="3">
        <f>DAY(Table3[[#This Row],[DATE]])</f>
        <v>17</v>
      </c>
      <c r="O534" s="3" t="str">
        <f>TEXT(Table3[[#This Row],[DATE]],"mmm")</f>
        <v>Jun</v>
      </c>
      <c r="P534" s="3">
        <f>YEAR(Table3[[#This Row],[DATE]])</f>
        <v>2022</v>
      </c>
    </row>
    <row r="535" spans="1:16" x14ac:dyDescent="0.3">
      <c r="A535" s="6">
        <v>44730</v>
      </c>
      <c r="B535" s="7" t="s">
        <v>1586</v>
      </c>
      <c r="C535" s="9">
        <f t="shared" ca="1" si="16"/>
        <v>8</v>
      </c>
      <c r="D535" s="9" t="s">
        <v>2115</v>
      </c>
      <c r="E535" s="9" t="s">
        <v>2116</v>
      </c>
      <c r="F535" s="10">
        <f t="shared" ca="1" si="17"/>
        <v>7.1792050919629216E-2</v>
      </c>
      <c r="G535" s="3" t="str">
        <f>VLOOKUP(Table3[[#This Row],[PRODUCT ID]],Table1[[PRODUCT]:[SELLING PRICE]],1,FALSE)</f>
        <v>Product534</v>
      </c>
      <c r="H535" s="3" t="str">
        <f>VLOOKUP(Table3[[#This Row],[PRODUCT ID]],Table1[[PRODUCT]:[SELLING PRICE]],2,FALSE)</f>
        <v>Category1</v>
      </c>
      <c r="I535" s="3" t="str">
        <f>VLOOKUP(Table3[[#This Row],[PRODUCT ID]],Table1[[PRODUCT]:[SELLING PRICE]],3,FALSE)</f>
        <v>Ft</v>
      </c>
      <c r="J535" s="16">
        <f ca="1">VLOOKUP(Table3[[#This Row],[PRODUCT ID]],Table1[[PRODUCT]:[SELLING PRICE]],4,FALSE)</f>
        <v>58</v>
      </c>
      <c r="K535" s="16">
        <f ca="1">VLOOKUP(Table3[[#This Row],[PRODUCT ID]],Table1[[PRODUCT]:[SELLING PRICE]],5,FALSE)</f>
        <v>24.978580159953921</v>
      </c>
      <c r="L535" s="16">
        <f ca="1">J535*Table3[[#This Row],[QUANTITY]]</f>
        <v>464</v>
      </c>
      <c r="M535" s="16">
        <f ca="1">K535*Table3[[#This Row],[QUANTITY]]*(1-Table3[[#This Row],[DISCOUNT %]])</f>
        <v>185.48253328968374</v>
      </c>
      <c r="N535" s="3">
        <f>DAY(Table3[[#This Row],[DATE]])</f>
        <v>18</v>
      </c>
      <c r="O535" s="3" t="str">
        <f>TEXT(Table3[[#This Row],[DATE]],"mmm")</f>
        <v>Jun</v>
      </c>
      <c r="P535" s="3">
        <f>YEAR(Table3[[#This Row],[DATE]])</f>
        <v>2022</v>
      </c>
    </row>
    <row r="536" spans="1:16" x14ac:dyDescent="0.3">
      <c r="A536" s="6">
        <v>44731</v>
      </c>
      <c r="B536" s="7" t="s">
        <v>1587</v>
      </c>
      <c r="C536" s="9">
        <f t="shared" ca="1" si="16"/>
        <v>11</v>
      </c>
      <c r="D536" s="9" t="s">
        <v>2116</v>
      </c>
      <c r="E536" s="9" t="s">
        <v>2116</v>
      </c>
      <c r="F536" s="10">
        <f t="shared" ca="1" si="17"/>
        <v>6.1132392056017795E-2</v>
      </c>
      <c r="G536" s="3" t="str">
        <f>VLOOKUP(Table3[[#This Row],[PRODUCT ID]],Table1[[PRODUCT]:[SELLING PRICE]],1,FALSE)</f>
        <v>Product535</v>
      </c>
      <c r="H536" s="3" t="str">
        <f>VLOOKUP(Table3[[#This Row],[PRODUCT ID]],Table1[[PRODUCT]:[SELLING PRICE]],2,FALSE)</f>
        <v>Category2</v>
      </c>
      <c r="I536" s="3" t="str">
        <f>VLOOKUP(Table3[[#This Row],[PRODUCT ID]],Table1[[PRODUCT]:[SELLING PRICE]],3,FALSE)</f>
        <v>Kg</v>
      </c>
      <c r="J536" s="16">
        <f ca="1">VLOOKUP(Table3[[#This Row],[PRODUCT ID]],Table1[[PRODUCT]:[SELLING PRICE]],4,FALSE)</f>
        <v>49</v>
      </c>
      <c r="K536" s="16">
        <f ca="1">VLOOKUP(Table3[[#This Row],[PRODUCT ID]],Table1[[PRODUCT]:[SELLING PRICE]],5,FALSE)</f>
        <v>29.453573056436444</v>
      </c>
      <c r="L536" s="16">
        <f ca="1">J536*Table3[[#This Row],[QUANTITY]]</f>
        <v>539</v>
      </c>
      <c r="M536" s="16">
        <f ca="1">K536*Table3[[#This Row],[QUANTITY]]*(1-Table3[[#This Row],[DISCOUNT %]])</f>
        <v>304.18306248989785</v>
      </c>
      <c r="N536" s="3">
        <f>DAY(Table3[[#This Row],[DATE]])</f>
        <v>19</v>
      </c>
      <c r="O536" s="3" t="str">
        <f>TEXT(Table3[[#This Row],[DATE]],"mmm")</f>
        <v>Jun</v>
      </c>
      <c r="P536" s="3">
        <f>YEAR(Table3[[#This Row],[DATE]])</f>
        <v>2022</v>
      </c>
    </row>
    <row r="537" spans="1:16" x14ac:dyDescent="0.3">
      <c r="A537" s="6">
        <v>44732</v>
      </c>
      <c r="B537" s="7" t="s">
        <v>1588</v>
      </c>
      <c r="C537" s="9">
        <f t="shared" ca="1" si="16"/>
        <v>9</v>
      </c>
      <c r="D537" s="9" t="s">
        <v>2116</v>
      </c>
      <c r="E537" s="9" t="s">
        <v>2116</v>
      </c>
      <c r="F537" s="10">
        <f t="shared" ca="1" si="17"/>
        <v>6.8174594659277152E-2</v>
      </c>
      <c r="G537" s="3" t="str">
        <f>VLOOKUP(Table3[[#This Row],[PRODUCT ID]],Table1[[PRODUCT]:[SELLING PRICE]],1,FALSE)</f>
        <v>Product536</v>
      </c>
      <c r="H537" s="3" t="str">
        <f>VLOOKUP(Table3[[#This Row],[PRODUCT ID]],Table1[[PRODUCT]:[SELLING PRICE]],2,FALSE)</f>
        <v>Category3</v>
      </c>
      <c r="I537" s="3" t="str">
        <f>VLOOKUP(Table3[[#This Row],[PRODUCT ID]],Table1[[PRODUCT]:[SELLING PRICE]],3,FALSE)</f>
        <v>No</v>
      </c>
      <c r="J537" s="16">
        <f ca="1">VLOOKUP(Table3[[#This Row],[PRODUCT ID]],Table1[[PRODUCT]:[SELLING PRICE]],4,FALSE)</f>
        <v>125</v>
      </c>
      <c r="K537" s="16">
        <f ca="1">VLOOKUP(Table3[[#This Row],[PRODUCT ID]],Table1[[PRODUCT]:[SELLING PRICE]],5,FALSE)</f>
        <v>239.61406290653863</v>
      </c>
      <c r="L537" s="16">
        <f ca="1">J537*Table3[[#This Row],[QUANTITY]]</f>
        <v>1125</v>
      </c>
      <c r="M537" s="16">
        <f ca="1">K537*Table3[[#This Row],[QUANTITY]]*(1-Table3[[#This Row],[DISCOUNT %]])</f>
        <v>2009.5062416390056</v>
      </c>
      <c r="N537" s="3">
        <f>DAY(Table3[[#This Row],[DATE]])</f>
        <v>20</v>
      </c>
      <c r="O537" s="3" t="str">
        <f>TEXT(Table3[[#This Row],[DATE]],"mmm")</f>
        <v>Jun</v>
      </c>
      <c r="P537" s="3">
        <f>YEAR(Table3[[#This Row],[DATE]])</f>
        <v>2022</v>
      </c>
    </row>
    <row r="538" spans="1:16" x14ac:dyDescent="0.3">
      <c r="A538" s="6">
        <v>44733</v>
      </c>
      <c r="B538" s="7" t="s">
        <v>1589</v>
      </c>
      <c r="C538" s="9">
        <f t="shared" ca="1" si="16"/>
        <v>13</v>
      </c>
      <c r="D538" s="9" t="s">
        <v>2116</v>
      </c>
      <c r="E538" s="9" t="s">
        <v>2118</v>
      </c>
      <c r="F538" s="10">
        <f t="shared" ca="1" si="17"/>
        <v>2.5536572522165513E-2</v>
      </c>
      <c r="G538" s="3" t="str">
        <f>VLOOKUP(Table3[[#This Row],[PRODUCT ID]],Table1[[PRODUCT]:[SELLING PRICE]],1,FALSE)</f>
        <v>Product537</v>
      </c>
      <c r="H538" s="3" t="str">
        <f>VLOOKUP(Table3[[#This Row],[PRODUCT ID]],Table1[[PRODUCT]:[SELLING PRICE]],2,FALSE)</f>
        <v>Category4</v>
      </c>
      <c r="I538" s="3" t="str">
        <f>VLOOKUP(Table3[[#This Row],[PRODUCT ID]],Table1[[PRODUCT]:[SELLING PRICE]],3,FALSE)</f>
        <v>No</v>
      </c>
      <c r="J538" s="16">
        <f ca="1">VLOOKUP(Table3[[#This Row],[PRODUCT ID]],Table1[[PRODUCT]:[SELLING PRICE]],4,FALSE)</f>
        <v>92</v>
      </c>
      <c r="K538" s="16">
        <f ca="1">VLOOKUP(Table3[[#This Row],[PRODUCT ID]],Table1[[PRODUCT]:[SELLING PRICE]],5,FALSE)</f>
        <v>182.07958934181903</v>
      </c>
      <c r="L538" s="16">
        <f ca="1">J538*Table3[[#This Row],[QUANTITY]]</f>
        <v>1196</v>
      </c>
      <c r="M538" s="16">
        <f ca="1">K538*Table3[[#This Row],[QUANTITY]]*(1-Table3[[#This Row],[DISCOUNT %]])</f>
        <v>2306.5887091492127</v>
      </c>
      <c r="N538" s="3">
        <f>DAY(Table3[[#This Row],[DATE]])</f>
        <v>21</v>
      </c>
      <c r="O538" s="3" t="str">
        <f>TEXT(Table3[[#This Row],[DATE]],"mmm")</f>
        <v>Jun</v>
      </c>
      <c r="P538" s="3">
        <f>YEAR(Table3[[#This Row],[DATE]])</f>
        <v>2022</v>
      </c>
    </row>
    <row r="539" spans="1:16" x14ac:dyDescent="0.3">
      <c r="A539" s="6">
        <v>44734</v>
      </c>
      <c r="B539" s="7" t="s">
        <v>1590</v>
      </c>
      <c r="C539" s="9">
        <f t="shared" ca="1" si="16"/>
        <v>3</v>
      </c>
      <c r="D539" s="9" t="s">
        <v>2115</v>
      </c>
      <c r="E539" s="9" t="s">
        <v>2116</v>
      </c>
      <c r="F539" s="10">
        <f t="shared" ca="1" si="17"/>
        <v>1.4621107334152828E-2</v>
      </c>
      <c r="G539" s="3" t="str">
        <f>VLOOKUP(Table3[[#This Row],[PRODUCT ID]],Table1[[PRODUCT]:[SELLING PRICE]],1,FALSE)</f>
        <v>Product538</v>
      </c>
      <c r="H539" s="3" t="str">
        <f>VLOOKUP(Table3[[#This Row],[PRODUCT ID]],Table1[[PRODUCT]:[SELLING PRICE]],2,FALSE)</f>
        <v>Category5</v>
      </c>
      <c r="I539" s="3" t="str">
        <f>VLOOKUP(Table3[[#This Row],[PRODUCT ID]],Table1[[PRODUCT]:[SELLING PRICE]],3,FALSE)</f>
        <v>Ft</v>
      </c>
      <c r="J539" s="16">
        <f ca="1">VLOOKUP(Table3[[#This Row],[PRODUCT ID]],Table1[[PRODUCT]:[SELLING PRICE]],4,FALSE)</f>
        <v>187</v>
      </c>
      <c r="K539" s="16">
        <f ca="1">VLOOKUP(Table3[[#This Row],[PRODUCT ID]],Table1[[PRODUCT]:[SELLING PRICE]],5,FALSE)</f>
        <v>286.60544780833396</v>
      </c>
      <c r="L539" s="16">
        <f ca="1">J539*Table3[[#This Row],[QUANTITY]]</f>
        <v>561</v>
      </c>
      <c r="M539" s="16">
        <f ca="1">K539*Table3[[#This Row],[QUANTITY]]*(1-Table3[[#This Row],[DISCOUNT %]])</f>
        <v>847.24487638012613</v>
      </c>
      <c r="N539" s="3">
        <f>DAY(Table3[[#This Row],[DATE]])</f>
        <v>22</v>
      </c>
      <c r="O539" s="3" t="str">
        <f>TEXT(Table3[[#This Row],[DATE]],"mmm")</f>
        <v>Jun</v>
      </c>
      <c r="P539" s="3">
        <f>YEAR(Table3[[#This Row],[DATE]])</f>
        <v>2022</v>
      </c>
    </row>
    <row r="540" spans="1:16" x14ac:dyDescent="0.3">
      <c r="A540" s="6">
        <v>44735</v>
      </c>
      <c r="B540" s="7" t="s">
        <v>1591</v>
      </c>
      <c r="C540" s="9">
        <f t="shared" ca="1" si="16"/>
        <v>13</v>
      </c>
      <c r="D540" s="9" t="s">
        <v>2117</v>
      </c>
      <c r="E540" s="9" t="s">
        <v>2116</v>
      </c>
      <c r="F540" s="10">
        <f t="shared" ca="1" si="17"/>
        <v>5.4586376916429896E-2</v>
      </c>
      <c r="G540" s="3" t="str">
        <f>VLOOKUP(Table3[[#This Row],[PRODUCT ID]],Table1[[PRODUCT]:[SELLING PRICE]],1,FALSE)</f>
        <v>Product539</v>
      </c>
      <c r="H540" s="3" t="str">
        <f>VLOOKUP(Table3[[#This Row],[PRODUCT ID]],Table1[[PRODUCT]:[SELLING PRICE]],2,FALSE)</f>
        <v>Category1</v>
      </c>
      <c r="I540" s="3" t="str">
        <f>VLOOKUP(Table3[[#This Row],[PRODUCT ID]],Table1[[PRODUCT]:[SELLING PRICE]],3,FALSE)</f>
        <v>No</v>
      </c>
      <c r="J540" s="16">
        <f ca="1">VLOOKUP(Table3[[#This Row],[PRODUCT ID]],Table1[[PRODUCT]:[SELLING PRICE]],4,FALSE)</f>
        <v>38</v>
      </c>
      <c r="K540" s="16">
        <f ca="1">VLOOKUP(Table3[[#This Row],[PRODUCT ID]],Table1[[PRODUCT]:[SELLING PRICE]],5,FALSE)</f>
        <v>256.66006624356902</v>
      </c>
      <c r="L540" s="16">
        <f ca="1">J540*Table3[[#This Row],[QUANTITY]]</f>
        <v>494</v>
      </c>
      <c r="M540" s="16">
        <f ca="1">K540*Table3[[#This Row],[QUANTITY]]*(1-Table3[[#This Row],[DISCOUNT %]])</f>
        <v>3154.4490006666224</v>
      </c>
      <c r="N540" s="3">
        <f>DAY(Table3[[#This Row],[DATE]])</f>
        <v>23</v>
      </c>
      <c r="O540" s="3" t="str">
        <f>TEXT(Table3[[#This Row],[DATE]],"mmm")</f>
        <v>Jun</v>
      </c>
      <c r="P540" s="3">
        <f>YEAR(Table3[[#This Row],[DATE]])</f>
        <v>2022</v>
      </c>
    </row>
    <row r="541" spans="1:16" x14ac:dyDescent="0.3">
      <c r="A541" s="6">
        <v>44736</v>
      </c>
      <c r="B541" s="7" t="s">
        <v>1592</v>
      </c>
      <c r="C541" s="9">
        <f t="shared" ca="1" si="16"/>
        <v>10</v>
      </c>
      <c r="D541" s="9" t="s">
        <v>2117</v>
      </c>
      <c r="E541" s="9" t="s">
        <v>2116</v>
      </c>
      <c r="F541" s="10">
        <f t="shared" ca="1" si="17"/>
        <v>6.4262894471748822E-3</v>
      </c>
      <c r="G541" s="3" t="str">
        <f>VLOOKUP(Table3[[#This Row],[PRODUCT ID]],Table1[[PRODUCT]:[SELLING PRICE]],1,FALSE)</f>
        <v>Product540</v>
      </c>
      <c r="H541" s="3" t="str">
        <f>VLOOKUP(Table3[[#This Row],[PRODUCT ID]],Table1[[PRODUCT]:[SELLING PRICE]],2,FALSE)</f>
        <v>Category2</v>
      </c>
      <c r="I541" s="3" t="str">
        <f>VLOOKUP(Table3[[#This Row],[PRODUCT ID]],Table1[[PRODUCT]:[SELLING PRICE]],3,FALSE)</f>
        <v>Kg</v>
      </c>
      <c r="J541" s="16">
        <f ca="1">VLOOKUP(Table3[[#This Row],[PRODUCT ID]],Table1[[PRODUCT]:[SELLING PRICE]],4,FALSE)</f>
        <v>35</v>
      </c>
      <c r="K541" s="16">
        <f ca="1">VLOOKUP(Table3[[#This Row],[PRODUCT ID]],Table1[[PRODUCT]:[SELLING PRICE]],5,FALSE)</f>
        <v>122.31402862448959</v>
      </c>
      <c r="L541" s="16">
        <f ca="1">J541*Table3[[#This Row],[QUANTITY]]</f>
        <v>350</v>
      </c>
      <c r="M541" s="16">
        <f ca="1">K541*Table3[[#This Row],[QUANTITY]]*(1-Table3[[#This Row],[DISCOUNT %]])</f>
        <v>1215.2800327309858</v>
      </c>
      <c r="N541" s="3">
        <f>DAY(Table3[[#This Row],[DATE]])</f>
        <v>24</v>
      </c>
      <c r="O541" s="3" t="str">
        <f>TEXT(Table3[[#This Row],[DATE]],"mmm")</f>
        <v>Jun</v>
      </c>
      <c r="P541" s="3">
        <f>YEAR(Table3[[#This Row],[DATE]])</f>
        <v>2022</v>
      </c>
    </row>
    <row r="542" spans="1:16" x14ac:dyDescent="0.3">
      <c r="A542" s="6">
        <v>44737</v>
      </c>
      <c r="B542" s="7" t="s">
        <v>1593</v>
      </c>
      <c r="C542" s="9">
        <f t="shared" ca="1" si="16"/>
        <v>1</v>
      </c>
      <c r="D542" s="9" t="s">
        <v>2116</v>
      </c>
      <c r="E542" s="9" t="s">
        <v>2116</v>
      </c>
      <c r="F542" s="10">
        <f t="shared" ca="1" si="17"/>
        <v>6.7261191746476268E-2</v>
      </c>
      <c r="G542" s="3" t="str">
        <f>VLOOKUP(Table3[[#This Row],[PRODUCT ID]],Table1[[PRODUCT]:[SELLING PRICE]],1,FALSE)</f>
        <v>Product541</v>
      </c>
      <c r="H542" s="3" t="str">
        <f>VLOOKUP(Table3[[#This Row],[PRODUCT ID]],Table1[[PRODUCT]:[SELLING PRICE]],2,FALSE)</f>
        <v>Category3</v>
      </c>
      <c r="I542" s="3" t="str">
        <f>VLOOKUP(Table3[[#This Row],[PRODUCT ID]],Table1[[PRODUCT]:[SELLING PRICE]],3,FALSE)</f>
        <v>Kg</v>
      </c>
      <c r="J542" s="16">
        <f ca="1">VLOOKUP(Table3[[#This Row],[PRODUCT ID]],Table1[[PRODUCT]:[SELLING PRICE]],4,FALSE)</f>
        <v>184</v>
      </c>
      <c r="K542" s="16">
        <f ca="1">VLOOKUP(Table3[[#This Row],[PRODUCT ID]],Table1[[PRODUCT]:[SELLING PRICE]],5,FALSE)</f>
        <v>187.5954611966099</v>
      </c>
      <c r="L542" s="16">
        <f ca="1">J542*Table3[[#This Row],[QUANTITY]]</f>
        <v>184</v>
      </c>
      <c r="M542" s="16">
        <f ca="1">K542*Table3[[#This Row],[QUANTITY]]*(1-Table3[[#This Row],[DISCOUNT %]])</f>
        <v>174.97756691029608</v>
      </c>
      <c r="N542" s="3">
        <f>DAY(Table3[[#This Row],[DATE]])</f>
        <v>25</v>
      </c>
      <c r="O542" s="3" t="str">
        <f>TEXT(Table3[[#This Row],[DATE]],"mmm")</f>
        <v>Jun</v>
      </c>
      <c r="P542" s="3">
        <f>YEAR(Table3[[#This Row],[DATE]])</f>
        <v>2022</v>
      </c>
    </row>
    <row r="543" spans="1:16" x14ac:dyDescent="0.3">
      <c r="A543" s="6">
        <v>44738</v>
      </c>
      <c r="B543" s="7" t="s">
        <v>1594</v>
      </c>
      <c r="C543" s="9">
        <f t="shared" ca="1" si="16"/>
        <v>7</v>
      </c>
      <c r="D543" s="9" t="s">
        <v>2116</v>
      </c>
      <c r="E543" s="9" t="s">
        <v>2116</v>
      </c>
      <c r="F543" s="10">
        <f t="shared" ca="1" si="17"/>
        <v>2.6970987235026458E-2</v>
      </c>
      <c r="G543" s="3" t="str">
        <f>VLOOKUP(Table3[[#This Row],[PRODUCT ID]],Table1[[PRODUCT]:[SELLING PRICE]],1,FALSE)</f>
        <v>Product542</v>
      </c>
      <c r="H543" s="3" t="str">
        <f>VLOOKUP(Table3[[#This Row],[PRODUCT ID]],Table1[[PRODUCT]:[SELLING PRICE]],2,FALSE)</f>
        <v>Category4</v>
      </c>
      <c r="I543" s="3" t="str">
        <f>VLOOKUP(Table3[[#This Row],[PRODUCT ID]],Table1[[PRODUCT]:[SELLING PRICE]],3,FALSE)</f>
        <v>Lt</v>
      </c>
      <c r="J543" s="16">
        <f ca="1">VLOOKUP(Table3[[#This Row],[PRODUCT ID]],Table1[[PRODUCT]:[SELLING PRICE]],4,FALSE)</f>
        <v>205</v>
      </c>
      <c r="K543" s="16">
        <f ca="1">VLOOKUP(Table3[[#This Row],[PRODUCT ID]],Table1[[PRODUCT]:[SELLING PRICE]],5,FALSE)</f>
        <v>111.39532022807037</v>
      </c>
      <c r="L543" s="16">
        <f ca="1">J543*Table3[[#This Row],[QUANTITY]]</f>
        <v>1435</v>
      </c>
      <c r="M543" s="16">
        <f ca="1">K543*Table3[[#This Row],[QUANTITY]]*(1-Table3[[#This Row],[DISCOUNT %]])</f>
        <v>758.73614927710173</v>
      </c>
      <c r="N543" s="3">
        <f>DAY(Table3[[#This Row],[DATE]])</f>
        <v>26</v>
      </c>
      <c r="O543" s="3" t="str">
        <f>TEXT(Table3[[#This Row],[DATE]],"mmm")</f>
        <v>Jun</v>
      </c>
      <c r="P543" s="3">
        <f>YEAR(Table3[[#This Row],[DATE]])</f>
        <v>2022</v>
      </c>
    </row>
    <row r="544" spans="1:16" x14ac:dyDescent="0.3">
      <c r="A544" s="6">
        <v>44739</v>
      </c>
      <c r="B544" s="7" t="s">
        <v>1595</v>
      </c>
      <c r="C544" s="9">
        <f t="shared" ca="1" si="16"/>
        <v>5</v>
      </c>
      <c r="D544" s="9" t="s">
        <v>2116</v>
      </c>
      <c r="E544" s="9" t="s">
        <v>2118</v>
      </c>
      <c r="F544" s="10">
        <f t="shared" ca="1" si="17"/>
        <v>4.5746776056326016E-2</v>
      </c>
      <c r="G544" s="3" t="str">
        <f>VLOOKUP(Table3[[#This Row],[PRODUCT ID]],Table1[[PRODUCT]:[SELLING PRICE]],1,FALSE)</f>
        <v>Product543</v>
      </c>
      <c r="H544" s="3" t="str">
        <f>VLOOKUP(Table3[[#This Row],[PRODUCT ID]],Table1[[PRODUCT]:[SELLING PRICE]],2,FALSE)</f>
        <v>Category5</v>
      </c>
      <c r="I544" s="3" t="str">
        <f>VLOOKUP(Table3[[#This Row],[PRODUCT ID]],Table1[[PRODUCT]:[SELLING PRICE]],3,FALSE)</f>
        <v>Kg</v>
      </c>
      <c r="J544" s="16">
        <f ca="1">VLOOKUP(Table3[[#This Row],[PRODUCT ID]],Table1[[PRODUCT]:[SELLING PRICE]],4,FALSE)</f>
        <v>92</v>
      </c>
      <c r="K544" s="16">
        <f ca="1">VLOOKUP(Table3[[#This Row],[PRODUCT ID]],Table1[[PRODUCT]:[SELLING PRICE]],5,FALSE)</f>
        <v>164.17795719988192</v>
      </c>
      <c r="L544" s="16">
        <f ca="1">J544*Table3[[#This Row],[QUANTITY]]</f>
        <v>460</v>
      </c>
      <c r="M544" s="16">
        <f ca="1">K544*Table3[[#This Row],[QUANTITY]]*(1-Table3[[#This Row],[DISCOUNT %]])</f>
        <v>783.33672479236918</v>
      </c>
      <c r="N544" s="3">
        <f>DAY(Table3[[#This Row],[DATE]])</f>
        <v>27</v>
      </c>
      <c r="O544" s="3" t="str">
        <f>TEXT(Table3[[#This Row],[DATE]],"mmm")</f>
        <v>Jun</v>
      </c>
      <c r="P544" s="3">
        <f>YEAR(Table3[[#This Row],[DATE]])</f>
        <v>2022</v>
      </c>
    </row>
    <row r="545" spans="1:16" x14ac:dyDescent="0.3">
      <c r="A545" s="6">
        <v>44740</v>
      </c>
      <c r="B545" s="7" t="s">
        <v>1596</v>
      </c>
      <c r="C545" s="9">
        <f t="shared" ca="1" si="16"/>
        <v>8</v>
      </c>
      <c r="D545" s="9" t="s">
        <v>2116</v>
      </c>
      <c r="E545" s="9" t="s">
        <v>2118</v>
      </c>
      <c r="F545" s="10">
        <f t="shared" ca="1" si="17"/>
        <v>4.3334695597256258E-2</v>
      </c>
      <c r="G545" s="3" t="str">
        <f>VLOOKUP(Table3[[#This Row],[PRODUCT ID]],Table1[[PRODUCT]:[SELLING PRICE]],1,FALSE)</f>
        <v>Product544</v>
      </c>
      <c r="H545" s="3" t="str">
        <f>VLOOKUP(Table3[[#This Row],[PRODUCT ID]],Table1[[PRODUCT]:[SELLING PRICE]],2,FALSE)</f>
        <v>Category1</v>
      </c>
      <c r="I545" s="3" t="str">
        <f>VLOOKUP(Table3[[#This Row],[PRODUCT ID]],Table1[[PRODUCT]:[SELLING PRICE]],3,FALSE)</f>
        <v>Lt</v>
      </c>
      <c r="J545" s="16">
        <f ca="1">VLOOKUP(Table3[[#This Row],[PRODUCT ID]],Table1[[PRODUCT]:[SELLING PRICE]],4,FALSE)</f>
        <v>159</v>
      </c>
      <c r="K545" s="16">
        <f ca="1">VLOOKUP(Table3[[#This Row],[PRODUCT ID]],Table1[[PRODUCT]:[SELLING PRICE]],5,FALSE)</f>
        <v>116.95168070770521</v>
      </c>
      <c r="L545" s="16">
        <f ca="1">J545*Table3[[#This Row],[QUANTITY]]</f>
        <v>1272</v>
      </c>
      <c r="M545" s="16">
        <f ca="1">K545*Table3[[#This Row],[QUANTITY]]*(1-Table3[[#This Row],[DISCOUNT %]])</f>
        <v>895.06892179719443</v>
      </c>
      <c r="N545" s="3">
        <f>DAY(Table3[[#This Row],[DATE]])</f>
        <v>28</v>
      </c>
      <c r="O545" s="3" t="str">
        <f>TEXT(Table3[[#This Row],[DATE]],"mmm")</f>
        <v>Jun</v>
      </c>
      <c r="P545" s="3">
        <f>YEAR(Table3[[#This Row],[DATE]])</f>
        <v>2022</v>
      </c>
    </row>
    <row r="546" spans="1:16" x14ac:dyDescent="0.3">
      <c r="A546" s="6">
        <v>44741</v>
      </c>
      <c r="B546" s="7" t="s">
        <v>1597</v>
      </c>
      <c r="C546" s="9">
        <f t="shared" ca="1" si="16"/>
        <v>2</v>
      </c>
      <c r="D546" s="9" t="s">
        <v>2115</v>
      </c>
      <c r="E546" s="9" t="s">
        <v>2116</v>
      </c>
      <c r="F546" s="10">
        <f t="shared" ca="1" si="17"/>
        <v>6.1279891204005392E-2</v>
      </c>
      <c r="G546" s="3" t="str">
        <f>VLOOKUP(Table3[[#This Row],[PRODUCT ID]],Table1[[PRODUCT]:[SELLING PRICE]],1,FALSE)</f>
        <v>Product545</v>
      </c>
      <c r="H546" s="3" t="str">
        <f>VLOOKUP(Table3[[#This Row],[PRODUCT ID]],Table1[[PRODUCT]:[SELLING PRICE]],2,FALSE)</f>
        <v>Category2</v>
      </c>
      <c r="I546" s="3" t="str">
        <f>VLOOKUP(Table3[[#This Row],[PRODUCT ID]],Table1[[PRODUCT]:[SELLING PRICE]],3,FALSE)</f>
        <v>Ft</v>
      </c>
      <c r="J546" s="16">
        <f ca="1">VLOOKUP(Table3[[#This Row],[PRODUCT ID]],Table1[[PRODUCT]:[SELLING PRICE]],4,FALSE)</f>
        <v>92</v>
      </c>
      <c r="K546" s="16">
        <f ca="1">VLOOKUP(Table3[[#This Row],[PRODUCT ID]],Table1[[PRODUCT]:[SELLING PRICE]],5,FALSE)</f>
        <v>124.63873349821395</v>
      </c>
      <c r="L546" s="16">
        <f ca="1">J546*Table3[[#This Row],[QUANTITY]]</f>
        <v>184</v>
      </c>
      <c r="M546" s="16">
        <f ca="1">K546*Table3[[#This Row],[QUANTITY]]*(1-Table3[[#This Row],[DISCOUNT %]])</f>
        <v>234.00177093927678</v>
      </c>
      <c r="N546" s="3">
        <f>DAY(Table3[[#This Row],[DATE]])</f>
        <v>29</v>
      </c>
      <c r="O546" s="3" t="str">
        <f>TEXT(Table3[[#This Row],[DATE]],"mmm")</f>
        <v>Jun</v>
      </c>
      <c r="P546" s="3">
        <f>YEAR(Table3[[#This Row],[DATE]])</f>
        <v>2022</v>
      </c>
    </row>
    <row r="547" spans="1:16" x14ac:dyDescent="0.3">
      <c r="A547" s="6">
        <v>44742</v>
      </c>
      <c r="B547" s="7" t="s">
        <v>1598</v>
      </c>
      <c r="C547" s="9">
        <f t="shared" ca="1" si="16"/>
        <v>11</v>
      </c>
      <c r="D547" s="9" t="s">
        <v>2116</v>
      </c>
      <c r="E547" s="9" t="s">
        <v>2116</v>
      </c>
      <c r="F547" s="10">
        <f t="shared" ca="1" si="17"/>
        <v>7.8150731444522864E-2</v>
      </c>
      <c r="G547" s="3" t="str">
        <f>VLOOKUP(Table3[[#This Row],[PRODUCT ID]],Table1[[PRODUCT]:[SELLING PRICE]],1,FALSE)</f>
        <v>Product546</v>
      </c>
      <c r="H547" s="3" t="str">
        <f>VLOOKUP(Table3[[#This Row],[PRODUCT ID]],Table1[[PRODUCT]:[SELLING PRICE]],2,FALSE)</f>
        <v>Category3</v>
      </c>
      <c r="I547" s="3" t="str">
        <f>VLOOKUP(Table3[[#This Row],[PRODUCT ID]],Table1[[PRODUCT]:[SELLING PRICE]],3,FALSE)</f>
        <v>Kg</v>
      </c>
      <c r="J547" s="16">
        <f ca="1">VLOOKUP(Table3[[#This Row],[PRODUCT ID]],Table1[[PRODUCT]:[SELLING PRICE]],4,FALSE)</f>
        <v>178</v>
      </c>
      <c r="K547" s="16">
        <f ca="1">VLOOKUP(Table3[[#This Row],[PRODUCT ID]],Table1[[PRODUCT]:[SELLING PRICE]],5,FALSE)</f>
        <v>284.35186459057371</v>
      </c>
      <c r="L547" s="16">
        <f ca="1">J547*Table3[[#This Row],[QUANTITY]]</f>
        <v>1958</v>
      </c>
      <c r="M547" s="16">
        <f ca="1">K547*Table3[[#This Row],[QUANTITY]]*(1-Table3[[#This Row],[DISCOUNT %]])</f>
        <v>2883.4251422372713</v>
      </c>
      <c r="N547" s="3">
        <f>DAY(Table3[[#This Row],[DATE]])</f>
        <v>30</v>
      </c>
      <c r="O547" s="3" t="str">
        <f>TEXT(Table3[[#This Row],[DATE]],"mmm")</f>
        <v>Jun</v>
      </c>
      <c r="P547" s="3">
        <f>YEAR(Table3[[#This Row],[DATE]])</f>
        <v>2022</v>
      </c>
    </row>
    <row r="548" spans="1:16" x14ac:dyDescent="0.3">
      <c r="A548" s="6">
        <v>44743</v>
      </c>
      <c r="B548" s="7" t="s">
        <v>1599</v>
      </c>
      <c r="C548" s="9">
        <f t="shared" ca="1" si="16"/>
        <v>14</v>
      </c>
      <c r="D548" s="9" t="s">
        <v>2117</v>
      </c>
      <c r="E548" s="9" t="s">
        <v>2116</v>
      </c>
      <c r="F548" s="10">
        <f t="shared" ca="1" si="17"/>
        <v>5.331826897164308E-2</v>
      </c>
      <c r="G548" s="3" t="str">
        <f>VLOOKUP(Table3[[#This Row],[PRODUCT ID]],Table1[[PRODUCT]:[SELLING PRICE]],1,FALSE)</f>
        <v>Product547</v>
      </c>
      <c r="H548" s="3" t="str">
        <f>VLOOKUP(Table3[[#This Row],[PRODUCT ID]],Table1[[PRODUCT]:[SELLING PRICE]],2,FALSE)</f>
        <v>Category4</v>
      </c>
      <c r="I548" s="3" t="str">
        <f>VLOOKUP(Table3[[#This Row],[PRODUCT ID]],Table1[[PRODUCT]:[SELLING PRICE]],3,FALSE)</f>
        <v>No</v>
      </c>
      <c r="J548" s="16">
        <f ca="1">VLOOKUP(Table3[[#This Row],[PRODUCT ID]],Table1[[PRODUCT]:[SELLING PRICE]],4,FALSE)</f>
        <v>234</v>
      </c>
      <c r="K548" s="16">
        <f ca="1">VLOOKUP(Table3[[#This Row],[PRODUCT ID]],Table1[[PRODUCT]:[SELLING PRICE]],5,FALSE)</f>
        <v>113.77779857598524</v>
      </c>
      <c r="L548" s="16">
        <f ca="1">J548*Table3[[#This Row],[QUANTITY]]</f>
        <v>3276</v>
      </c>
      <c r="M548" s="16">
        <f ca="1">K548*Table3[[#This Row],[QUANTITY]]*(1-Table3[[#This Row],[DISCOUNT %]])</f>
        <v>1507.9590863191322</v>
      </c>
      <c r="N548" s="3">
        <f>DAY(Table3[[#This Row],[DATE]])</f>
        <v>1</v>
      </c>
      <c r="O548" s="3" t="str">
        <f>TEXT(Table3[[#This Row],[DATE]],"mmm")</f>
        <v>Jul</v>
      </c>
      <c r="P548" s="3">
        <f>YEAR(Table3[[#This Row],[DATE]])</f>
        <v>2022</v>
      </c>
    </row>
    <row r="549" spans="1:16" x14ac:dyDescent="0.3">
      <c r="A549" s="6">
        <v>44744</v>
      </c>
      <c r="B549" s="7" t="s">
        <v>1600</v>
      </c>
      <c r="C549" s="9">
        <f t="shared" ca="1" si="16"/>
        <v>13</v>
      </c>
      <c r="D549" s="9" t="s">
        <v>2115</v>
      </c>
      <c r="E549" s="9" t="s">
        <v>2116</v>
      </c>
      <c r="F549" s="10">
        <f t="shared" ca="1" si="17"/>
        <v>5.4943430774229064E-2</v>
      </c>
      <c r="G549" s="3" t="str">
        <f>VLOOKUP(Table3[[#This Row],[PRODUCT ID]],Table1[[PRODUCT]:[SELLING PRICE]],1,FALSE)</f>
        <v>Product548</v>
      </c>
      <c r="H549" s="3" t="str">
        <f>VLOOKUP(Table3[[#This Row],[PRODUCT ID]],Table1[[PRODUCT]:[SELLING PRICE]],2,FALSE)</f>
        <v>Category5</v>
      </c>
      <c r="I549" s="3" t="str">
        <f>VLOOKUP(Table3[[#This Row],[PRODUCT ID]],Table1[[PRODUCT]:[SELLING PRICE]],3,FALSE)</f>
        <v>No</v>
      </c>
      <c r="J549" s="16">
        <f ca="1">VLOOKUP(Table3[[#This Row],[PRODUCT ID]],Table1[[PRODUCT]:[SELLING PRICE]],4,FALSE)</f>
        <v>223</v>
      </c>
      <c r="K549" s="16">
        <f ca="1">VLOOKUP(Table3[[#This Row],[PRODUCT ID]],Table1[[PRODUCT]:[SELLING PRICE]],5,FALSE)</f>
        <v>281.88325471456432</v>
      </c>
      <c r="L549" s="16">
        <f ca="1">J549*Table3[[#This Row],[QUANTITY]]</f>
        <v>2899</v>
      </c>
      <c r="M549" s="16">
        <f ca="1">K549*Table3[[#This Row],[QUANTITY]]*(1-Table3[[#This Row],[DISCOUNT %]])</f>
        <v>3463.1430810956235</v>
      </c>
      <c r="N549" s="3">
        <f>DAY(Table3[[#This Row],[DATE]])</f>
        <v>2</v>
      </c>
      <c r="O549" s="3" t="str">
        <f>TEXT(Table3[[#This Row],[DATE]],"mmm")</f>
        <v>Jul</v>
      </c>
      <c r="P549" s="3">
        <f>YEAR(Table3[[#This Row],[DATE]])</f>
        <v>2022</v>
      </c>
    </row>
    <row r="550" spans="1:16" x14ac:dyDescent="0.3">
      <c r="A550" s="6">
        <v>44745</v>
      </c>
      <c r="B550" s="7" t="s">
        <v>1601</v>
      </c>
      <c r="C550" s="9">
        <f t="shared" ca="1" si="16"/>
        <v>4</v>
      </c>
      <c r="D550" s="9" t="s">
        <v>2115</v>
      </c>
      <c r="E550" s="9" t="s">
        <v>2118</v>
      </c>
      <c r="F550" s="10">
        <f t="shared" ca="1" si="17"/>
        <v>3.8647188548897982E-2</v>
      </c>
      <c r="G550" s="3" t="str">
        <f>VLOOKUP(Table3[[#This Row],[PRODUCT ID]],Table1[[PRODUCT]:[SELLING PRICE]],1,FALSE)</f>
        <v>Product549</v>
      </c>
      <c r="H550" s="3" t="str">
        <f>VLOOKUP(Table3[[#This Row],[PRODUCT ID]],Table1[[PRODUCT]:[SELLING PRICE]],2,FALSE)</f>
        <v>Category1</v>
      </c>
      <c r="I550" s="3" t="str">
        <f>VLOOKUP(Table3[[#This Row],[PRODUCT ID]],Table1[[PRODUCT]:[SELLING PRICE]],3,FALSE)</f>
        <v>Ft</v>
      </c>
      <c r="J550" s="16">
        <f ca="1">VLOOKUP(Table3[[#This Row],[PRODUCT ID]],Table1[[PRODUCT]:[SELLING PRICE]],4,FALSE)</f>
        <v>243</v>
      </c>
      <c r="K550" s="16">
        <f ca="1">VLOOKUP(Table3[[#This Row],[PRODUCT ID]],Table1[[PRODUCT]:[SELLING PRICE]],5,FALSE)</f>
        <v>40.090277637183362</v>
      </c>
      <c r="L550" s="16">
        <f ca="1">J550*Table3[[#This Row],[QUANTITY]]</f>
        <v>972</v>
      </c>
      <c r="M550" s="16">
        <f ca="1">K550*Table3[[#This Row],[QUANTITY]]*(1-Table3[[#This Row],[DISCOUNT %]])</f>
        <v>154.16360447344587</v>
      </c>
      <c r="N550" s="3">
        <f>DAY(Table3[[#This Row],[DATE]])</f>
        <v>3</v>
      </c>
      <c r="O550" s="3" t="str">
        <f>TEXT(Table3[[#This Row],[DATE]],"mmm")</f>
        <v>Jul</v>
      </c>
      <c r="P550" s="3">
        <f>YEAR(Table3[[#This Row],[DATE]])</f>
        <v>2022</v>
      </c>
    </row>
    <row r="551" spans="1:16" x14ac:dyDescent="0.3">
      <c r="A551" s="6">
        <v>44746</v>
      </c>
      <c r="B551" s="7" t="s">
        <v>1602</v>
      </c>
      <c r="C551" s="9">
        <f t="shared" ca="1" si="16"/>
        <v>9</v>
      </c>
      <c r="D551" s="9" t="s">
        <v>2115</v>
      </c>
      <c r="E551" s="9" t="s">
        <v>2116</v>
      </c>
      <c r="F551" s="10">
        <f t="shared" ca="1" si="17"/>
        <v>3.7555207376218591E-2</v>
      </c>
      <c r="G551" s="3" t="str">
        <f>VLOOKUP(Table3[[#This Row],[PRODUCT ID]],Table1[[PRODUCT]:[SELLING PRICE]],1,FALSE)</f>
        <v>Product550</v>
      </c>
      <c r="H551" s="3" t="str">
        <f>VLOOKUP(Table3[[#This Row],[PRODUCT ID]],Table1[[PRODUCT]:[SELLING PRICE]],2,FALSE)</f>
        <v>Category2</v>
      </c>
      <c r="I551" s="3" t="str">
        <f>VLOOKUP(Table3[[#This Row],[PRODUCT ID]],Table1[[PRODUCT]:[SELLING PRICE]],3,FALSE)</f>
        <v>No</v>
      </c>
      <c r="J551" s="16">
        <f ca="1">VLOOKUP(Table3[[#This Row],[PRODUCT ID]],Table1[[PRODUCT]:[SELLING PRICE]],4,FALSE)</f>
        <v>106</v>
      </c>
      <c r="K551" s="16">
        <f ca="1">VLOOKUP(Table3[[#This Row],[PRODUCT ID]],Table1[[PRODUCT]:[SELLING PRICE]],5,FALSE)</f>
        <v>230.25819273893191</v>
      </c>
      <c r="L551" s="16">
        <f ca="1">J551*Table3[[#This Row],[QUANTITY]]</f>
        <v>954</v>
      </c>
      <c r="M551" s="16">
        <f ca="1">K551*Table3[[#This Row],[QUANTITY]]*(1-Table3[[#This Row],[DISCOUNT %]])</f>
        <v>1994.4971870449317</v>
      </c>
      <c r="N551" s="3">
        <f>DAY(Table3[[#This Row],[DATE]])</f>
        <v>4</v>
      </c>
      <c r="O551" s="3" t="str">
        <f>TEXT(Table3[[#This Row],[DATE]],"mmm")</f>
        <v>Jul</v>
      </c>
      <c r="P551" s="3">
        <f>YEAR(Table3[[#This Row],[DATE]])</f>
        <v>2022</v>
      </c>
    </row>
    <row r="552" spans="1:16" x14ac:dyDescent="0.3">
      <c r="A552" s="6">
        <v>44747</v>
      </c>
      <c r="B552" s="7" t="s">
        <v>1603</v>
      </c>
      <c r="C552" s="9">
        <f t="shared" ca="1" si="16"/>
        <v>1</v>
      </c>
      <c r="D552" s="9" t="s">
        <v>2116</v>
      </c>
      <c r="E552" s="9" t="s">
        <v>2116</v>
      </c>
      <c r="F552" s="10">
        <f t="shared" ca="1" si="17"/>
        <v>8.9101026936710695E-2</v>
      </c>
      <c r="G552" s="3" t="str">
        <f>VLOOKUP(Table3[[#This Row],[PRODUCT ID]],Table1[[PRODUCT]:[SELLING PRICE]],1,FALSE)</f>
        <v>Product551</v>
      </c>
      <c r="H552" s="3" t="str">
        <f>VLOOKUP(Table3[[#This Row],[PRODUCT ID]],Table1[[PRODUCT]:[SELLING PRICE]],2,FALSE)</f>
        <v>Category3</v>
      </c>
      <c r="I552" s="3" t="str">
        <f>VLOOKUP(Table3[[#This Row],[PRODUCT ID]],Table1[[PRODUCT]:[SELLING PRICE]],3,FALSE)</f>
        <v>Kg</v>
      </c>
      <c r="J552" s="16">
        <f ca="1">VLOOKUP(Table3[[#This Row],[PRODUCT ID]],Table1[[PRODUCT]:[SELLING PRICE]],4,FALSE)</f>
        <v>151</v>
      </c>
      <c r="K552" s="16">
        <f ca="1">VLOOKUP(Table3[[#This Row],[PRODUCT ID]],Table1[[PRODUCT]:[SELLING PRICE]],5,FALSE)</f>
        <v>66.479727061662842</v>
      </c>
      <c r="L552" s="16">
        <f ca="1">J552*Table3[[#This Row],[QUANTITY]]</f>
        <v>151</v>
      </c>
      <c r="M552" s="16">
        <f ca="1">K552*Table3[[#This Row],[QUANTITY]]*(1-Table3[[#This Row],[DISCOUNT %]])</f>
        <v>60.556315109996447</v>
      </c>
      <c r="N552" s="3">
        <f>DAY(Table3[[#This Row],[DATE]])</f>
        <v>5</v>
      </c>
      <c r="O552" s="3" t="str">
        <f>TEXT(Table3[[#This Row],[DATE]],"mmm")</f>
        <v>Jul</v>
      </c>
      <c r="P552" s="3">
        <f>YEAR(Table3[[#This Row],[DATE]])</f>
        <v>2022</v>
      </c>
    </row>
    <row r="553" spans="1:16" x14ac:dyDescent="0.3">
      <c r="A553" s="6">
        <v>44748</v>
      </c>
      <c r="B553" s="7" t="s">
        <v>1604</v>
      </c>
      <c r="C553" s="9">
        <f t="shared" ca="1" si="16"/>
        <v>13</v>
      </c>
      <c r="D553" s="9" t="s">
        <v>2116</v>
      </c>
      <c r="E553" s="9" t="s">
        <v>2116</v>
      </c>
      <c r="F553" s="10">
        <f t="shared" ca="1" si="17"/>
        <v>3.5294395695225071E-2</v>
      </c>
      <c r="G553" s="3" t="str">
        <f>VLOOKUP(Table3[[#This Row],[PRODUCT ID]],Table1[[PRODUCT]:[SELLING PRICE]],1,FALSE)</f>
        <v>Product552</v>
      </c>
      <c r="H553" s="3" t="str">
        <f>VLOOKUP(Table3[[#This Row],[PRODUCT ID]],Table1[[PRODUCT]:[SELLING PRICE]],2,FALSE)</f>
        <v>Category4</v>
      </c>
      <c r="I553" s="3" t="str">
        <f>VLOOKUP(Table3[[#This Row],[PRODUCT ID]],Table1[[PRODUCT]:[SELLING PRICE]],3,FALSE)</f>
        <v>Kg</v>
      </c>
      <c r="J553" s="16">
        <f ca="1">VLOOKUP(Table3[[#This Row],[PRODUCT ID]],Table1[[PRODUCT]:[SELLING PRICE]],4,FALSE)</f>
        <v>55</v>
      </c>
      <c r="K553" s="16">
        <f ca="1">VLOOKUP(Table3[[#This Row],[PRODUCT ID]],Table1[[PRODUCT]:[SELLING PRICE]],5,FALSE)</f>
        <v>57.317983668080608</v>
      </c>
      <c r="L553" s="16">
        <f ca="1">J553*Table3[[#This Row],[QUANTITY]]</f>
        <v>715</v>
      </c>
      <c r="M553" s="16">
        <f ca="1">K553*Table3[[#This Row],[QUANTITY]]*(1-Table3[[#This Row],[DISCOUNT %]])</f>
        <v>718.83474093660993</v>
      </c>
      <c r="N553" s="3">
        <f>DAY(Table3[[#This Row],[DATE]])</f>
        <v>6</v>
      </c>
      <c r="O553" s="3" t="str">
        <f>TEXT(Table3[[#This Row],[DATE]],"mmm")</f>
        <v>Jul</v>
      </c>
      <c r="P553" s="3">
        <f>YEAR(Table3[[#This Row],[DATE]])</f>
        <v>2022</v>
      </c>
    </row>
    <row r="554" spans="1:16" x14ac:dyDescent="0.3">
      <c r="A554" s="6">
        <v>44749</v>
      </c>
      <c r="B554" s="7" t="s">
        <v>1605</v>
      </c>
      <c r="C554" s="9">
        <f t="shared" ca="1" si="16"/>
        <v>13</v>
      </c>
      <c r="D554" s="9" t="s">
        <v>2116</v>
      </c>
      <c r="E554" s="9" t="s">
        <v>2116</v>
      </c>
      <c r="F554" s="10">
        <f t="shared" ca="1" si="17"/>
        <v>1.3980414425697862E-2</v>
      </c>
      <c r="G554" s="3" t="str">
        <f>VLOOKUP(Table3[[#This Row],[PRODUCT ID]],Table1[[PRODUCT]:[SELLING PRICE]],1,FALSE)</f>
        <v>Product553</v>
      </c>
      <c r="H554" s="3" t="str">
        <f>VLOOKUP(Table3[[#This Row],[PRODUCT ID]],Table1[[PRODUCT]:[SELLING PRICE]],2,FALSE)</f>
        <v>Category1</v>
      </c>
      <c r="I554" s="3" t="str">
        <f>VLOOKUP(Table3[[#This Row],[PRODUCT ID]],Table1[[PRODUCT]:[SELLING PRICE]],3,FALSE)</f>
        <v>Lt</v>
      </c>
      <c r="J554" s="16">
        <f ca="1">VLOOKUP(Table3[[#This Row],[PRODUCT ID]],Table1[[PRODUCT]:[SELLING PRICE]],4,FALSE)</f>
        <v>250</v>
      </c>
      <c r="K554" s="16">
        <f ca="1">VLOOKUP(Table3[[#This Row],[PRODUCT ID]],Table1[[PRODUCT]:[SELLING PRICE]],5,FALSE)</f>
        <v>153.39361694805748</v>
      </c>
      <c r="L554" s="16">
        <f ca="1">J554*Table3[[#This Row],[QUANTITY]]</f>
        <v>3250</v>
      </c>
      <c r="M554" s="16">
        <f ca="1">K554*Table3[[#This Row],[QUANTITY]]*(1-Table3[[#This Row],[DISCOUNT %]])</f>
        <v>1966.2384379672696</v>
      </c>
      <c r="N554" s="3">
        <f>DAY(Table3[[#This Row],[DATE]])</f>
        <v>7</v>
      </c>
      <c r="O554" s="3" t="str">
        <f>TEXT(Table3[[#This Row],[DATE]],"mmm")</f>
        <v>Jul</v>
      </c>
      <c r="P554" s="3">
        <f>YEAR(Table3[[#This Row],[DATE]])</f>
        <v>2022</v>
      </c>
    </row>
    <row r="555" spans="1:16" x14ac:dyDescent="0.3">
      <c r="A555" s="6">
        <v>44750</v>
      </c>
      <c r="B555" s="7" t="s">
        <v>1606</v>
      </c>
      <c r="C555" s="9">
        <f t="shared" ca="1" si="16"/>
        <v>8</v>
      </c>
      <c r="D555" s="9" t="s">
        <v>2115</v>
      </c>
      <c r="E555" s="9" t="s">
        <v>2116</v>
      </c>
      <c r="F555" s="10">
        <f t="shared" ca="1" si="17"/>
        <v>9.1388096819977838E-2</v>
      </c>
      <c r="G555" s="3" t="str">
        <f>VLOOKUP(Table3[[#This Row],[PRODUCT ID]],Table1[[PRODUCT]:[SELLING PRICE]],1,FALSE)</f>
        <v>Product554</v>
      </c>
      <c r="H555" s="3" t="str">
        <f>VLOOKUP(Table3[[#This Row],[PRODUCT ID]],Table1[[PRODUCT]:[SELLING PRICE]],2,FALSE)</f>
        <v>Category2</v>
      </c>
      <c r="I555" s="3" t="str">
        <f>VLOOKUP(Table3[[#This Row],[PRODUCT ID]],Table1[[PRODUCT]:[SELLING PRICE]],3,FALSE)</f>
        <v>Kg</v>
      </c>
      <c r="J555" s="16">
        <f ca="1">VLOOKUP(Table3[[#This Row],[PRODUCT ID]],Table1[[PRODUCT]:[SELLING PRICE]],4,FALSE)</f>
        <v>248</v>
      </c>
      <c r="K555" s="16">
        <f ca="1">VLOOKUP(Table3[[#This Row],[PRODUCT ID]],Table1[[PRODUCT]:[SELLING PRICE]],5,FALSE)</f>
        <v>101.62232760983736</v>
      </c>
      <c r="L555" s="16">
        <f ca="1">J555*Table3[[#This Row],[QUANTITY]]</f>
        <v>1984</v>
      </c>
      <c r="M555" s="16">
        <f ca="1">K555*Table3[[#This Row],[QUANTITY]]*(1-Table3[[#This Row],[DISCOUNT %]])</f>
        <v>738.68205196126428</v>
      </c>
      <c r="N555" s="3">
        <f>DAY(Table3[[#This Row],[DATE]])</f>
        <v>8</v>
      </c>
      <c r="O555" s="3" t="str">
        <f>TEXT(Table3[[#This Row],[DATE]],"mmm")</f>
        <v>Jul</v>
      </c>
      <c r="P555" s="3">
        <f>YEAR(Table3[[#This Row],[DATE]])</f>
        <v>2022</v>
      </c>
    </row>
    <row r="556" spans="1:16" x14ac:dyDescent="0.3">
      <c r="A556" s="6">
        <v>44751</v>
      </c>
      <c r="B556" s="7" t="s">
        <v>1607</v>
      </c>
      <c r="C556" s="9">
        <f t="shared" ca="1" si="16"/>
        <v>10</v>
      </c>
      <c r="D556" s="9" t="s">
        <v>2117</v>
      </c>
      <c r="E556" s="9" t="s">
        <v>2118</v>
      </c>
      <c r="F556" s="10">
        <f t="shared" ca="1" si="17"/>
        <v>7.1888967010740976E-2</v>
      </c>
      <c r="G556" s="3" t="str">
        <f>VLOOKUP(Table3[[#This Row],[PRODUCT ID]],Table1[[PRODUCT]:[SELLING PRICE]],1,FALSE)</f>
        <v>Product555</v>
      </c>
      <c r="H556" s="3" t="str">
        <f>VLOOKUP(Table3[[#This Row],[PRODUCT ID]],Table1[[PRODUCT]:[SELLING PRICE]],2,FALSE)</f>
        <v>Category3</v>
      </c>
      <c r="I556" s="3" t="str">
        <f>VLOOKUP(Table3[[#This Row],[PRODUCT ID]],Table1[[PRODUCT]:[SELLING PRICE]],3,FALSE)</f>
        <v>Lt</v>
      </c>
      <c r="J556" s="16">
        <f ca="1">VLOOKUP(Table3[[#This Row],[PRODUCT ID]],Table1[[PRODUCT]:[SELLING PRICE]],4,FALSE)</f>
        <v>125</v>
      </c>
      <c r="K556" s="16">
        <f ca="1">VLOOKUP(Table3[[#This Row],[PRODUCT ID]],Table1[[PRODUCT]:[SELLING PRICE]],5,FALSE)</f>
        <v>239.86721806225134</v>
      </c>
      <c r="L556" s="16">
        <f ca="1">J556*Table3[[#This Row],[QUANTITY]]</f>
        <v>1250</v>
      </c>
      <c r="M556" s="16">
        <f ca="1">K556*Table3[[#This Row],[QUANTITY]]*(1-Table3[[#This Row],[DISCOUNT %]])</f>
        <v>2226.2341153601592</v>
      </c>
      <c r="N556" s="3">
        <f>DAY(Table3[[#This Row],[DATE]])</f>
        <v>9</v>
      </c>
      <c r="O556" s="3" t="str">
        <f>TEXT(Table3[[#This Row],[DATE]],"mmm")</f>
        <v>Jul</v>
      </c>
      <c r="P556" s="3">
        <f>YEAR(Table3[[#This Row],[DATE]])</f>
        <v>2022</v>
      </c>
    </row>
    <row r="557" spans="1:16" x14ac:dyDescent="0.3">
      <c r="A557" s="6">
        <v>44752</v>
      </c>
      <c r="B557" s="7" t="s">
        <v>1608</v>
      </c>
      <c r="C557" s="9">
        <f t="shared" ca="1" si="16"/>
        <v>4</v>
      </c>
      <c r="D557" s="9" t="s">
        <v>2117</v>
      </c>
      <c r="E557" s="9" t="s">
        <v>2118</v>
      </c>
      <c r="F557" s="10">
        <f t="shared" ca="1" si="17"/>
        <v>6.7314550610114834E-2</v>
      </c>
      <c r="G557" s="3" t="str">
        <f>VLOOKUP(Table3[[#This Row],[PRODUCT ID]],Table1[[PRODUCT]:[SELLING PRICE]],1,FALSE)</f>
        <v>Product556</v>
      </c>
      <c r="H557" s="3" t="str">
        <f>VLOOKUP(Table3[[#This Row],[PRODUCT ID]],Table1[[PRODUCT]:[SELLING PRICE]],2,FALSE)</f>
        <v>Category4</v>
      </c>
      <c r="I557" s="3" t="str">
        <f>VLOOKUP(Table3[[#This Row],[PRODUCT ID]],Table1[[PRODUCT]:[SELLING PRICE]],3,FALSE)</f>
        <v>Ft</v>
      </c>
      <c r="J557" s="16">
        <f ca="1">VLOOKUP(Table3[[#This Row],[PRODUCT ID]],Table1[[PRODUCT]:[SELLING PRICE]],4,FALSE)</f>
        <v>197</v>
      </c>
      <c r="K557" s="16">
        <f ca="1">VLOOKUP(Table3[[#This Row],[PRODUCT ID]],Table1[[PRODUCT]:[SELLING PRICE]],5,FALSE)</f>
        <v>109.06509102348842</v>
      </c>
      <c r="L557" s="16">
        <f ca="1">J557*Table3[[#This Row],[QUANTITY]]</f>
        <v>788</v>
      </c>
      <c r="M557" s="16">
        <f ca="1">K557*Table3[[#This Row],[QUANTITY]]*(1-Table3[[#This Row],[DISCOUNT %]])</f>
        <v>406.89369373596412</v>
      </c>
      <c r="N557" s="3">
        <f>DAY(Table3[[#This Row],[DATE]])</f>
        <v>10</v>
      </c>
      <c r="O557" s="3" t="str">
        <f>TEXT(Table3[[#This Row],[DATE]],"mmm")</f>
        <v>Jul</v>
      </c>
      <c r="P557" s="3">
        <f>YEAR(Table3[[#This Row],[DATE]])</f>
        <v>2022</v>
      </c>
    </row>
    <row r="558" spans="1:16" x14ac:dyDescent="0.3">
      <c r="A558" s="6">
        <v>44753</v>
      </c>
      <c r="B558" s="7" t="s">
        <v>1609</v>
      </c>
      <c r="C558" s="9">
        <f t="shared" ca="1" si="16"/>
        <v>3</v>
      </c>
      <c r="D558" s="9" t="s">
        <v>2116</v>
      </c>
      <c r="E558" s="9" t="s">
        <v>2116</v>
      </c>
      <c r="F558" s="10">
        <f t="shared" ca="1" si="17"/>
        <v>3.2538880998389079E-2</v>
      </c>
      <c r="G558" s="3" t="str">
        <f>VLOOKUP(Table3[[#This Row],[PRODUCT ID]],Table1[[PRODUCT]:[SELLING PRICE]],1,FALSE)</f>
        <v>Product557</v>
      </c>
      <c r="H558" s="3" t="str">
        <f>VLOOKUP(Table3[[#This Row],[PRODUCT ID]],Table1[[PRODUCT]:[SELLING PRICE]],2,FALSE)</f>
        <v>Category5</v>
      </c>
      <c r="I558" s="3" t="str">
        <f>VLOOKUP(Table3[[#This Row],[PRODUCT ID]],Table1[[PRODUCT]:[SELLING PRICE]],3,FALSE)</f>
        <v>Kg</v>
      </c>
      <c r="J558" s="16">
        <f ca="1">VLOOKUP(Table3[[#This Row],[PRODUCT ID]],Table1[[PRODUCT]:[SELLING PRICE]],4,FALSE)</f>
        <v>81</v>
      </c>
      <c r="K558" s="16">
        <f ca="1">VLOOKUP(Table3[[#This Row],[PRODUCT ID]],Table1[[PRODUCT]:[SELLING PRICE]],5,FALSE)</f>
        <v>185.05755968526179</v>
      </c>
      <c r="L558" s="16">
        <f ca="1">J558*Table3[[#This Row],[QUANTITY]]</f>
        <v>243</v>
      </c>
      <c r="M558" s="16">
        <f ca="1">K558*Table3[[#This Row],[QUANTITY]]*(1-Table3[[#This Row],[DISCOUNT %]])</f>
        <v>537.10798131843228</v>
      </c>
      <c r="N558" s="3">
        <f>DAY(Table3[[#This Row],[DATE]])</f>
        <v>11</v>
      </c>
      <c r="O558" s="3" t="str">
        <f>TEXT(Table3[[#This Row],[DATE]],"mmm")</f>
        <v>Jul</v>
      </c>
      <c r="P558" s="3">
        <f>YEAR(Table3[[#This Row],[DATE]])</f>
        <v>2022</v>
      </c>
    </row>
    <row r="559" spans="1:16" x14ac:dyDescent="0.3">
      <c r="A559" s="6">
        <v>44754</v>
      </c>
      <c r="B559" s="7" t="s">
        <v>1610</v>
      </c>
      <c r="C559" s="9">
        <f t="shared" ca="1" si="16"/>
        <v>2</v>
      </c>
      <c r="D559" s="9" t="s">
        <v>2116</v>
      </c>
      <c r="E559" s="9" t="s">
        <v>2116</v>
      </c>
      <c r="F559" s="10">
        <f t="shared" ca="1" si="17"/>
        <v>3.7395804384881597E-2</v>
      </c>
      <c r="G559" s="3" t="str">
        <f>VLOOKUP(Table3[[#This Row],[PRODUCT ID]],Table1[[PRODUCT]:[SELLING PRICE]],1,FALSE)</f>
        <v>Product558</v>
      </c>
      <c r="H559" s="3" t="str">
        <f>VLOOKUP(Table3[[#This Row],[PRODUCT ID]],Table1[[PRODUCT]:[SELLING PRICE]],2,FALSE)</f>
        <v>Category1</v>
      </c>
      <c r="I559" s="3" t="str">
        <f>VLOOKUP(Table3[[#This Row],[PRODUCT ID]],Table1[[PRODUCT]:[SELLING PRICE]],3,FALSE)</f>
        <v>No</v>
      </c>
      <c r="J559" s="16">
        <f ca="1">VLOOKUP(Table3[[#This Row],[PRODUCT ID]],Table1[[PRODUCT]:[SELLING PRICE]],4,FALSE)</f>
        <v>51</v>
      </c>
      <c r="K559" s="16">
        <f ca="1">VLOOKUP(Table3[[#This Row],[PRODUCT ID]],Table1[[PRODUCT]:[SELLING PRICE]],5,FALSE)</f>
        <v>39.884388317212739</v>
      </c>
      <c r="L559" s="16">
        <f ca="1">J559*Table3[[#This Row],[QUANTITY]]</f>
        <v>102</v>
      </c>
      <c r="M559" s="16">
        <f ca="1">K559*Table3[[#This Row],[QUANTITY]]*(1-Table3[[#This Row],[DISCOUNT %]])</f>
        <v>76.785759067383196</v>
      </c>
      <c r="N559" s="3">
        <f>DAY(Table3[[#This Row],[DATE]])</f>
        <v>12</v>
      </c>
      <c r="O559" s="3" t="str">
        <f>TEXT(Table3[[#This Row],[DATE]],"mmm")</f>
        <v>Jul</v>
      </c>
      <c r="P559" s="3">
        <f>YEAR(Table3[[#This Row],[DATE]])</f>
        <v>2022</v>
      </c>
    </row>
    <row r="560" spans="1:16" x14ac:dyDescent="0.3">
      <c r="A560" s="6">
        <v>44755</v>
      </c>
      <c r="B560" s="7" t="s">
        <v>1611</v>
      </c>
      <c r="C560" s="9">
        <f t="shared" ca="1" si="16"/>
        <v>13</v>
      </c>
      <c r="D560" s="9" t="s">
        <v>2116</v>
      </c>
      <c r="E560" s="9" t="s">
        <v>2116</v>
      </c>
      <c r="F560" s="10">
        <f t="shared" ca="1" si="17"/>
        <v>2.999459796613483E-2</v>
      </c>
      <c r="G560" s="3" t="str">
        <f>VLOOKUP(Table3[[#This Row],[PRODUCT ID]],Table1[[PRODUCT]:[SELLING PRICE]],1,FALSE)</f>
        <v>Product559</v>
      </c>
      <c r="H560" s="3" t="str">
        <f>VLOOKUP(Table3[[#This Row],[PRODUCT ID]],Table1[[PRODUCT]:[SELLING PRICE]],2,FALSE)</f>
        <v>Category2</v>
      </c>
      <c r="I560" s="3" t="str">
        <f>VLOOKUP(Table3[[#This Row],[PRODUCT ID]],Table1[[PRODUCT]:[SELLING PRICE]],3,FALSE)</f>
        <v>No</v>
      </c>
      <c r="J560" s="16">
        <f ca="1">VLOOKUP(Table3[[#This Row],[PRODUCT ID]],Table1[[PRODUCT]:[SELLING PRICE]],4,FALSE)</f>
        <v>16</v>
      </c>
      <c r="K560" s="16">
        <f ca="1">VLOOKUP(Table3[[#This Row],[PRODUCT ID]],Table1[[PRODUCT]:[SELLING PRICE]],5,FALSE)</f>
        <v>127.541430288657</v>
      </c>
      <c r="L560" s="16">
        <f ca="1">J560*Table3[[#This Row],[QUANTITY]]</f>
        <v>208</v>
      </c>
      <c r="M560" s="16">
        <f ca="1">K560*Table3[[#This Row],[QUANTITY]]*(1-Table3[[#This Row],[DISCOUNT %]])</f>
        <v>1608.3063927205981</v>
      </c>
      <c r="N560" s="3">
        <f>DAY(Table3[[#This Row],[DATE]])</f>
        <v>13</v>
      </c>
      <c r="O560" s="3" t="str">
        <f>TEXT(Table3[[#This Row],[DATE]],"mmm")</f>
        <v>Jul</v>
      </c>
      <c r="P560" s="3">
        <f>YEAR(Table3[[#This Row],[DATE]])</f>
        <v>2022</v>
      </c>
    </row>
    <row r="561" spans="1:16" x14ac:dyDescent="0.3">
      <c r="A561" s="6">
        <v>44756</v>
      </c>
      <c r="B561" s="7" t="s">
        <v>1612</v>
      </c>
      <c r="C561" s="9">
        <f t="shared" ca="1" si="16"/>
        <v>6</v>
      </c>
      <c r="D561" s="9" t="s">
        <v>2116</v>
      </c>
      <c r="E561" s="9" t="s">
        <v>2116</v>
      </c>
      <c r="F561" s="10">
        <f t="shared" ca="1" si="17"/>
        <v>4.3999109307950035E-2</v>
      </c>
      <c r="G561" s="3" t="str">
        <f>VLOOKUP(Table3[[#This Row],[PRODUCT ID]],Table1[[PRODUCT]:[SELLING PRICE]],1,FALSE)</f>
        <v>Product560</v>
      </c>
      <c r="H561" s="3" t="str">
        <f>VLOOKUP(Table3[[#This Row],[PRODUCT ID]],Table1[[PRODUCT]:[SELLING PRICE]],2,FALSE)</f>
        <v>Category3</v>
      </c>
      <c r="I561" s="3" t="str">
        <f>VLOOKUP(Table3[[#This Row],[PRODUCT ID]],Table1[[PRODUCT]:[SELLING PRICE]],3,FALSE)</f>
        <v>Ft</v>
      </c>
      <c r="J561" s="16">
        <f ca="1">VLOOKUP(Table3[[#This Row],[PRODUCT ID]],Table1[[PRODUCT]:[SELLING PRICE]],4,FALSE)</f>
        <v>117</v>
      </c>
      <c r="K561" s="16">
        <f ca="1">VLOOKUP(Table3[[#This Row],[PRODUCT ID]],Table1[[PRODUCT]:[SELLING PRICE]],5,FALSE)</f>
        <v>139.49332758643612</v>
      </c>
      <c r="L561" s="16">
        <f ca="1">J561*Table3[[#This Row],[QUANTITY]]</f>
        <v>702</v>
      </c>
      <c r="M561" s="16">
        <f ca="1">K561*Table3[[#This Row],[QUANTITY]]*(1-Table3[[#This Row],[DISCOUNT %]])</f>
        <v>800.13447250938498</v>
      </c>
      <c r="N561" s="3">
        <f>DAY(Table3[[#This Row],[DATE]])</f>
        <v>14</v>
      </c>
      <c r="O561" s="3" t="str">
        <f>TEXT(Table3[[#This Row],[DATE]],"mmm")</f>
        <v>Jul</v>
      </c>
      <c r="P561" s="3">
        <f>YEAR(Table3[[#This Row],[DATE]])</f>
        <v>2022</v>
      </c>
    </row>
    <row r="562" spans="1:16" x14ac:dyDescent="0.3">
      <c r="A562" s="6">
        <v>44757</v>
      </c>
      <c r="B562" s="7" t="s">
        <v>1613</v>
      </c>
      <c r="C562" s="9">
        <f t="shared" ca="1" si="16"/>
        <v>2</v>
      </c>
      <c r="D562" s="9" t="s">
        <v>2115</v>
      </c>
      <c r="E562" s="9" t="s">
        <v>2118</v>
      </c>
      <c r="F562" s="10">
        <f t="shared" ca="1" si="17"/>
        <v>1.381518157550431E-2</v>
      </c>
      <c r="G562" s="3" t="str">
        <f>VLOOKUP(Table3[[#This Row],[PRODUCT ID]],Table1[[PRODUCT]:[SELLING PRICE]],1,FALSE)</f>
        <v>Product561</v>
      </c>
      <c r="H562" s="3" t="str">
        <f>VLOOKUP(Table3[[#This Row],[PRODUCT ID]],Table1[[PRODUCT]:[SELLING PRICE]],2,FALSE)</f>
        <v>Category4</v>
      </c>
      <c r="I562" s="3" t="str">
        <f>VLOOKUP(Table3[[#This Row],[PRODUCT ID]],Table1[[PRODUCT]:[SELLING PRICE]],3,FALSE)</f>
        <v>No</v>
      </c>
      <c r="J562" s="16">
        <f ca="1">VLOOKUP(Table3[[#This Row],[PRODUCT ID]],Table1[[PRODUCT]:[SELLING PRICE]],4,FALSE)</f>
        <v>135</v>
      </c>
      <c r="K562" s="16">
        <f ca="1">VLOOKUP(Table3[[#This Row],[PRODUCT ID]],Table1[[PRODUCT]:[SELLING PRICE]],5,FALSE)</f>
        <v>297.82454485848604</v>
      </c>
      <c r="L562" s="16">
        <f ca="1">J562*Table3[[#This Row],[QUANTITY]]</f>
        <v>270</v>
      </c>
      <c r="M562" s="16">
        <f ca="1">K562*Table3[[#This Row],[QUANTITY]]*(1-Table3[[#This Row],[DISCOUNT %]])</f>
        <v>587.42008938724825</v>
      </c>
      <c r="N562" s="3">
        <f>DAY(Table3[[#This Row],[DATE]])</f>
        <v>15</v>
      </c>
      <c r="O562" s="3" t="str">
        <f>TEXT(Table3[[#This Row],[DATE]],"mmm")</f>
        <v>Jul</v>
      </c>
      <c r="P562" s="3">
        <f>YEAR(Table3[[#This Row],[DATE]])</f>
        <v>2022</v>
      </c>
    </row>
    <row r="563" spans="1:16" x14ac:dyDescent="0.3">
      <c r="A563" s="6">
        <v>44758</v>
      </c>
      <c r="B563" s="7" t="s">
        <v>1614</v>
      </c>
      <c r="C563" s="9">
        <f t="shared" ca="1" si="16"/>
        <v>12</v>
      </c>
      <c r="D563" s="9" t="s">
        <v>2116</v>
      </c>
      <c r="E563" s="9" t="s">
        <v>2116</v>
      </c>
      <c r="F563" s="10">
        <f t="shared" ca="1" si="17"/>
        <v>1.369628740706188E-2</v>
      </c>
      <c r="G563" s="3" t="str">
        <f>VLOOKUP(Table3[[#This Row],[PRODUCT ID]],Table1[[PRODUCT]:[SELLING PRICE]],1,FALSE)</f>
        <v>Product562</v>
      </c>
      <c r="H563" s="3" t="str">
        <f>VLOOKUP(Table3[[#This Row],[PRODUCT ID]],Table1[[PRODUCT]:[SELLING PRICE]],2,FALSE)</f>
        <v>Category5</v>
      </c>
      <c r="I563" s="3" t="str">
        <f>VLOOKUP(Table3[[#This Row],[PRODUCT ID]],Table1[[PRODUCT]:[SELLING PRICE]],3,FALSE)</f>
        <v>Kg</v>
      </c>
      <c r="J563" s="16">
        <f ca="1">VLOOKUP(Table3[[#This Row],[PRODUCT ID]],Table1[[PRODUCT]:[SELLING PRICE]],4,FALSE)</f>
        <v>82</v>
      </c>
      <c r="K563" s="16">
        <f ca="1">VLOOKUP(Table3[[#This Row],[PRODUCT ID]],Table1[[PRODUCT]:[SELLING PRICE]],5,FALSE)</f>
        <v>144.32354891023192</v>
      </c>
      <c r="L563" s="16">
        <f ca="1">J563*Table3[[#This Row],[QUANTITY]]</f>
        <v>984</v>
      </c>
      <c r="M563" s="16">
        <f ca="1">K563*Table3[[#This Row],[QUANTITY]]*(1-Table3[[#This Row],[DISCOUNT %]])</f>
        <v>1708.1622252570028</v>
      </c>
      <c r="N563" s="3">
        <f>DAY(Table3[[#This Row],[DATE]])</f>
        <v>16</v>
      </c>
      <c r="O563" s="3" t="str">
        <f>TEXT(Table3[[#This Row],[DATE]],"mmm")</f>
        <v>Jul</v>
      </c>
      <c r="P563" s="3">
        <f>YEAR(Table3[[#This Row],[DATE]])</f>
        <v>2022</v>
      </c>
    </row>
    <row r="564" spans="1:16" x14ac:dyDescent="0.3">
      <c r="A564" s="6">
        <v>44759</v>
      </c>
      <c r="B564" s="7" t="s">
        <v>1615</v>
      </c>
      <c r="C564" s="9">
        <f t="shared" ca="1" si="16"/>
        <v>15</v>
      </c>
      <c r="D564" s="9" t="s">
        <v>2117</v>
      </c>
      <c r="E564" s="9" t="s">
        <v>2116</v>
      </c>
      <c r="F564" s="10">
        <f t="shared" ca="1" si="17"/>
        <v>4.7096076662424081E-2</v>
      </c>
      <c r="G564" s="3" t="str">
        <f>VLOOKUP(Table3[[#This Row],[PRODUCT ID]],Table1[[PRODUCT]:[SELLING PRICE]],1,FALSE)</f>
        <v>Product563</v>
      </c>
      <c r="H564" s="3" t="str">
        <f>VLOOKUP(Table3[[#This Row],[PRODUCT ID]],Table1[[PRODUCT]:[SELLING PRICE]],2,FALSE)</f>
        <v>Category1</v>
      </c>
      <c r="I564" s="3" t="str">
        <f>VLOOKUP(Table3[[#This Row],[PRODUCT ID]],Table1[[PRODUCT]:[SELLING PRICE]],3,FALSE)</f>
        <v>Kg</v>
      </c>
      <c r="J564" s="16">
        <f ca="1">VLOOKUP(Table3[[#This Row],[PRODUCT ID]],Table1[[PRODUCT]:[SELLING PRICE]],4,FALSE)</f>
        <v>229</v>
      </c>
      <c r="K564" s="16">
        <f ca="1">VLOOKUP(Table3[[#This Row],[PRODUCT ID]],Table1[[PRODUCT]:[SELLING PRICE]],5,FALSE)</f>
        <v>57.054695548244538</v>
      </c>
      <c r="L564" s="16">
        <f ca="1">J564*Table3[[#This Row],[QUANTITY]]</f>
        <v>3435</v>
      </c>
      <c r="M564" s="16">
        <f ca="1">K564*Table3[[#This Row],[QUANTITY]]*(1-Table3[[#This Row],[DISCOUNT %]])</f>
        <v>815.51464849129718</v>
      </c>
      <c r="N564" s="3">
        <f>DAY(Table3[[#This Row],[DATE]])</f>
        <v>17</v>
      </c>
      <c r="O564" s="3" t="str">
        <f>TEXT(Table3[[#This Row],[DATE]],"mmm")</f>
        <v>Jul</v>
      </c>
      <c r="P564" s="3">
        <f>YEAR(Table3[[#This Row],[DATE]])</f>
        <v>2022</v>
      </c>
    </row>
    <row r="565" spans="1:16" x14ac:dyDescent="0.3">
      <c r="A565" s="6">
        <v>44760</v>
      </c>
      <c r="B565" s="7" t="s">
        <v>1616</v>
      </c>
      <c r="C565" s="9">
        <f t="shared" ca="1" si="16"/>
        <v>14</v>
      </c>
      <c r="D565" s="9" t="s">
        <v>2115</v>
      </c>
      <c r="E565" s="9" t="s">
        <v>2116</v>
      </c>
      <c r="F565" s="10">
        <f t="shared" ca="1" si="17"/>
        <v>1.0652801552413439E-3</v>
      </c>
      <c r="G565" s="3" t="str">
        <f>VLOOKUP(Table3[[#This Row],[PRODUCT ID]],Table1[[PRODUCT]:[SELLING PRICE]],1,FALSE)</f>
        <v>Product564</v>
      </c>
      <c r="H565" s="3" t="str">
        <f>VLOOKUP(Table3[[#This Row],[PRODUCT ID]],Table1[[PRODUCT]:[SELLING PRICE]],2,FALSE)</f>
        <v>Category2</v>
      </c>
      <c r="I565" s="3" t="str">
        <f>VLOOKUP(Table3[[#This Row],[PRODUCT ID]],Table1[[PRODUCT]:[SELLING PRICE]],3,FALSE)</f>
        <v>Lt</v>
      </c>
      <c r="J565" s="16">
        <f ca="1">VLOOKUP(Table3[[#This Row],[PRODUCT ID]],Table1[[PRODUCT]:[SELLING PRICE]],4,FALSE)</f>
        <v>208</v>
      </c>
      <c r="K565" s="16">
        <f ca="1">VLOOKUP(Table3[[#This Row],[PRODUCT ID]],Table1[[PRODUCT]:[SELLING PRICE]],5,FALSE)</f>
        <v>279.58765779931457</v>
      </c>
      <c r="L565" s="16">
        <f ca="1">J565*Table3[[#This Row],[QUANTITY]]</f>
        <v>2912</v>
      </c>
      <c r="M565" s="16">
        <f ca="1">K565*Table3[[#This Row],[QUANTITY]]*(1-Table3[[#This Row],[DISCOUNT %]])</f>
        <v>3910.0574606213481</v>
      </c>
      <c r="N565" s="3">
        <f>DAY(Table3[[#This Row],[DATE]])</f>
        <v>18</v>
      </c>
      <c r="O565" s="3" t="str">
        <f>TEXT(Table3[[#This Row],[DATE]],"mmm")</f>
        <v>Jul</v>
      </c>
      <c r="P565" s="3">
        <f>YEAR(Table3[[#This Row],[DATE]])</f>
        <v>2022</v>
      </c>
    </row>
    <row r="566" spans="1:16" x14ac:dyDescent="0.3">
      <c r="A566" s="6">
        <v>44761</v>
      </c>
      <c r="B566" s="7" t="s">
        <v>1617</v>
      </c>
      <c r="C566" s="9">
        <f t="shared" ca="1" si="16"/>
        <v>5</v>
      </c>
      <c r="D566" s="9" t="s">
        <v>2115</v>
      </c>
      <c r="E566" s="9" t="s">
        <v>2116</v>
      </c>
      <c r="F566" s="10">
        <f t="shared" ca="1" si="17"/>
        <v>1.3590510592153127E-2</v>
      </c>
      <c r="G566" s="3" t="str">
        <f>VLOOKUP(Table3[[#This Row],[PRODUCT ID]],Table1[[PRODUCT]:[SELLING PRICE]],1,FALSE)</f>
        <v>Product565</v>
      </c>
      <c r="H566" s="3" t="str">
        <f>VLOOKUP(Table3[[#This Row],[PRODUCT ID]],Table1[[PRODUCT]:[SELLING PRICE]],2,FALSE)</f>
        <v>Category3</v>
      </c>
      <c r="I566" s="3" t="str">
        <f>VLOOKUP(Table3[[#This Row],[PRODUCT ID]],Table1[[PRODUCT]:[SELLING PRICE]],3,FALSE)</f>
        <v>Kg</v>
      </c>
      <c r="J566" s="16">
        <f ca="1">VLOOKUP(Table3[[#This Row],[PRODUCT ID]],Table1[[PRODUCT]:[SELLING PRICE]],4,FALSE)</f>
        <v>240</v>
      </c>
      <c r="K566" s="16">
        <f ca="1">VLOOKUP(Table3[[#This Row],[PRODUCT ID]],Table1[[PRODUCT]:[SELLING PRICE]],5,FALSE)</f>
        <v>77.91960841802296</v>
      </c>
      <c r="L566" s="16">
        <f ca="1">J566*Table3[[#This Row],[QUANTITY]]</f>
        <v>1200</v>
      </c>
      <c r="M566" s="16">
        <f ca="1">K566*Table3[[#This Row],[QUANTITY]]*(1-Table3[[#This Row],[DISCOUNT %]])</f>
        <v>384.30320577240701</v>
      </c>
      <c r="N566" s="3">
        <f>DAY(Table3[[#This Row],[DATE]])</f>
        <v>19</v>
      </c>
      <c r="O566" s="3" t="str">
        <f>TEXT(Table3[[#This Row],[DATE]],"mmm")</f>
        <v>Jul</v>
      </c>
      <c r="P566" s="3">
        <f>YEAR(Table3[[#This Row],[DATE]])</f>
        <v>2022</v>
      </c>
    </row>
    <row r="567" spans="1:16" x14ac:dyDescent="0.3">
      <c r="A567" s="6">
        <v>44762</v>
      </c>
      <c r="B567" s="7" t="s">
        <v>1618</v>
      </c>
      <c r="C567" s="9">
        <f t="shared" ca="1" si="16"/>
        <v>10</v>
      </c>
      <c r="D567" s="9" t="s">
        <v>2115</v>
      </c>
      <c r="E567" s="9" t="s">
        <v>2116</v>
      </c>
      <c r="F567" s="10">
        <f t="shared" ca="1" si="17"/>
        <v>9.3788075186946096E-2</v>
      </c>
      <c r="G567" s="3" t="str">
        <f>VLOOKUP(Table3[[#This Row],[PRODUCT ID]],Table1[[PRODUCT]:[SELLING PRICE]],1,FALSE)</f>
        <v>Product566</v>
      </c>
      <c r="H567" s="3" t="str">
        <f>VLOOKUP(Table3[[#This Row],[PRODUCT ID]],Table1[[PRODUCT]:[SELLING PRICE]],2,FALSE)</f>
        <v>Category4</v>
      </c>
      <c r="I567" s="3" t="str">
        <f>VLOOKUP(Table3[[#This Row],[PRODUCT ID]],Table1[[PRODUCT]:[SELLING PRICE]],3,FALSE)</f>
        <v>Lt</v>
      </c>
      <c r="J567" s="16">
        <f ca="1">VLOOKUP(Table3[[#This Row],[PRODUCT ID]],Table1[[PRODUCT]:[SELLING PRICE]],4,FALSE)</f>
        <v>186</v>
      </c>
      <c r="K567" s="16">
        <f ca="1">VLOOKUP(Table3[[#This Row],[PRODUCT ID]],Table1[[PRODUCT]:[SELLING PRICE]],5,FALSE)</f>
        <v>41.4569338529571</v>
      </c>
      <c r="L567" s="16">
        <f ca="1">J567*Table3[[#This Row],[QUANTITY]]</f>
        <v>1860</v>
      </c>
      <c r="M567" s="16">
        <f ca="1">K567*Table3[[#This Row],[QUANTITY]]*(1-Table3[[#This Row],[DISCOUNT %]])</f>
        <v>375.68767823735709</v>
      </c>
      <c r="N567" s="3">
        <f>DAY(Table3[[#This Row],[DATE]])</f>
        <v>20</v>
      </c>
      <c r="O567" s="3" t="str">
        <f>TEXT(Table3[[#This Row],[DATE]],"mmm")</f>
        <v>Jul</v>
      </c>
      <c r="P567" s="3">
        <f>YEAR(Table3[[#This Row],[DATE]])</f>
        <v>2022</v>
      </c>
    </row>
    <row r="568" spans="1:16" x14ac:dyDescent="0.3">
      <c r="A568" s="6">
        <v>44763</v>
      </c>
      <c r="B568" s="7" t="s">
        <v>1619</v>
      </c>
      <c r="C568" s="9">
        <f t="shared" ca="1" si="16"/>
        <v>5</v>
      </c>
      <c r="D568" s="9" t="s">
        <v>2116</v>
      </c>
      <c r="E568" s="9" t="s">
        <v>2118</v>
      </c>
      <c r="F568" s="10">
        <f t="shared" ca="1" si="17"/>
        <v>9.1144398976548968E-2</v>
      </c>
      <c r="G568" s="3" t="str">
        <f>VLOOKUP(Table3[[#This Row],[PRODUCT ID]],Table1[[PRODUCT]:[SELLING PRICE]],1,FALSE)</f>
        <v>Product567</v>
      </c>
      <c r="H568" s="3" t="str">
        <f>VLOOKUP(Table3[[#This Row],[PRODUCT ID]],Table1[[PRODUCT]:[SELLING PRICE]],2,FALSE)</f>
        <v>Category5</v>
      </c>
      <c r="I568" s="3" t="str">
        <f>VLOOKUP(Table3[[#This Row],[PRODUCT ID]],Table1[[PRODUCT]:[SELLING PRICE]],3,FALSE)</f>
        <v>Ft</v>
      </c>
      <c r="J568" s="16">
        <f ca="1">VLOOKUP(Table3[[#This Row],[PRODUCT ID]],Table1[[PRODUCT]:[SELLING PRICE]],4,FALSE)</f>
        <v>236</v>
      </c>
      <c r="K568" s="16">
        <f ca="1">VLOOKUP(Table3[[#This Row],[PRODUCT ID]],Table1[[PRODUCT]:[SELLING PRICE]],5,FALSE)</f>
        <v>74.343859377619594</v>
      </c>
      <c r="L568" s="16">
        <f ca="1">J568*Table3[[#This Row],[QUANTITY]]</f>
        <v>1180</v>
      </c>
      <c r="M568" s="16">
        <f ca="1">K568*Table3[[#This Row],[QUANTITY]]*(1-Table3[[#This Row],[DISCOUNT %]])</f>
        <v>337.8391649852469</v>
      </c>
      <c r="N568" s="3">
        <f>DAY(Table3[[#This Row],[DATE]])</f>
        <v>21</v>
      </c>
      <c r="O568" s="3" t="str">
        <f>TEXT(Table3[[#This Row],[DATE]],"mmm")</f>
        <v>Jul</v>
      </c>
      <c r="P568" s="3">
        <f>YEAR(Table3[[#This Row],[DATE]])</f>
        <v>2022</v>
      </c>
    </row>
    <row r="569" spans="1:16" x14ac:dyDescent="0.3">
      <c r="A569" s="6">
        <v>44764</v>
      </c>
      <c r="B569" s="7" t="s">
        <v>1620</v>
      </c>
      <c r="C569" s="9">
        <f t="shared" ca="1" si="16"/>
        <v>12</v>
      </c>
      <c r="D569" s="9" t="s">
        <v>2116</v>
      </c>
      <c r="E569" s="9" t="s">
        <v>2118</v>
      </c>
      <c r="F569" s="10">
        <f t="shared" ca="1" si="17"/>
        <v>8.6265472505903551E-2</v>
      </c>
      <c r="G569" s="3" t="str">
        <f>VLOOKUP(Table3[[#This Row],[PRODUCT ID]],Table1[[PRODUCT]:[SELLING PRICE]],1,FALSE)</f>
        <v>Product568</v>
      </c>
      <c r="H569" s="3" t="str">
        <f>VLOOKUP(Table3[[#This Row],[PRODUCT ID]],Table1[[PRODUCT]:[SELLING PRICE]],2,FALSE)</f>
        <v>Category1</v>
      </c>
      <c r="I569" s="3" t="str">
        <f>VLOOKUP(Table3[[#This Row],[PRODUCT ID]],Table1[[PRODUCT]:[SELLING PRICE]],3,FALSE)</f>
        <v>Kg</v>
      </c>
      <c r="J569" s="16">
        <f ca="1">VLOOKUP(Table3[[#This Row],[PRODUCT ID]],Table1[[PRODUCT]:[SELLING PRICE]],4,FALSE)</f>
        <v>245</v>
      </c>
      <c r="K569" s="16">
        <f ca="1">VLOOKUP(Table3[[#This Row],[PRODUCT ID]],Table1[[PRODUCT]:[SELLING PRICE]],5,FALSE)</f>
        <v>253.69412271952058</v>
      </c>
      <c r="L569" s="16">
        <f ca="1">J569*Table3[[#This Row],[QUANTITY]]</f>
        <v>2940</v>
      </c>
      <c r="M569" s="16">
        <f ca="1">K569*Table3[[#This Row],[QUANTITY]]*(1-Table3[[#This Row],[DISCOUNT %]])</f>
        <v>2781.7089522138053</v>
      </c>
      <c r="N569" s="3">
        <f>DAY(Table3[[#This Row],[DATE]])</f>
        <v>22</v>
      </c>
      <c r="O569" s="3" t="str">
        <f>TEXT(Table3[[#This Row],[DATE]],"mmm")</f>
        <v>Jul</v>
      </c>
      <c r="P569" s="3">
        <f>YEAR(Table3[[#This Row],[DATE]])</f>
        <v>2022</v>
      </c>
    </row>
    <row r="570" spans="1:16" x14ac:dyDescent="0.3">
      <c r="A570" s="6">
        <v>44765</v>
      </c>
      <c r="B570" s="7" t="s">
        <v>1621</v>
      </c>
      <c r="C570" s="9">
        <f t="shared" ca="1" si="16"/>
        <v>11</v>
      </c>
      <c r="D570" s="9" t="s">
        <v>2116</v>
      </c>
      <c r="E570" s="9" t="s">
        <v>2116</v>
      </c>
      <c r="F570" s="10">
        <f t="shared" ca="1" si="17"/>
        <v>3.1208867955722398E-2</v>
      </c>
      <c r="G570" s="3" t="str">
        <f>VLOOKUP(Table3[[#This Row],[PRODUCT ID]],Table1[[PRODUCT]:[SELLING PRICE]],1,FALSE)</f>
        <v>Product569</v>
      </c>
      <c r="H570" s="3" t="str">
        <f>VLOOKUP(Table3[[#This Row],[PRODUCT ID]],Table1[[PRODUCT]:[SELLING PRICE]],2,FALSE)</f>
        <v>Category2</v>
      </c>
      <c r="I570" s="3" t="str">
        <f>VLOOKUP(Table3[[#This Row],[PRODUCT ID]],Table1[[PRODUCT]:[SELLING PRICE]],3,FALSE)</f>
        <v>No</v>
      </c>
      <c r="J570" s="16">
        <f ca="1">VLOOKUP(Table3[[#This Row],[PRODUCT ID]],Table1[[PRODUCT]:[SELLING PRICE]],4,FALSE)</f>
        <v>72</v>
      </c>
      <c r="K570" s="16">
        <f ca="1">VLOOKUP(Table3[[#This Row],[PRODUCT ID]],Table1[[PRODUCT]:[SELLING PRICE]],5,FALSE)</f>
        <v>248.26452841236798</v>
      </c>
      <c r="L570" s="16">
        <f ca="1">J570*Table3[[#This Row],[QUANTITY]]</f>
        <v>792</v>
      </c>
      <c r="M570" s="16">
        <f ca="1">K570*Table3[[#This Row],[QUANTITY]]*(1-Table3[[#This Row],[DISCOUNT %]])</f>
        <v>2645.6812087976236</v>
      </c>
      <c r="N570" s="3">
        <f>DAY(Table3[[#This Row],[DATE]])</f>
        <v>23</v>
      </c>
      <c r="O570" s="3" t="str">
        <f>TEXT(Table3[[#This Row],[DATE]],"mmm")</f>
        <v>Jul</v>
      </c>
      <c r="P570" s="3">
        <f>YEAR(Table3[[#This Row],[DATE]])</f>
        <v>2022</v>
      </c>
    </row>
    <row r="571" spans="1:16" x14ac:dyDescent="0.3">
      <c r="A571" s="6">
        <v>44766</v>
      </c>
      <c r="B571" s="7" t="s">
        <v>1622</v>
      </c>
      <c r="C571" s="9">
        <f t="shared" ca="1" si="16"/>
        <v>13</v>
      </c>
      <c r="D571" s="9" t="s">
        <v>2115</v>
      </c>
      <c r="E571" s="9" t="s">
        <v>2116</v>
      </c>
      <c r="F571" s="10">
        <f t="shared" ca="1" si="17"/>
        <v>3.4269172905950697E-2</v>
      </c>
      <c r="G571" s="3" t="str">
        <f>VLOOKUP(Table3[[#This Row],[PRODUCT ID]],Table1[[PRODUCT]:[SELLING PRICE]],1,FALSE)</f>
        <v>Product570</v>
      </c>
      <c r="H571" s="3" t="str">
        <f>VLOOKUP(Table3[[#This Row],[PRODUCT ID]],Table1[[PRODUCT]:[SELLING PRICE]],2,FALSE)</f>
        <v>Category3</v>
      </c>
      <c r="I571" s="3" t="str">
        <f>VLOOKUP(Table3[[#This Row],[PRODUCT ID]],Table1[[PRODUCT]:[SELLING PRICE]],3,FALSE)</f>
        <v>No</v>
      </c>
      <c r="J571" s="16">
        <f ca="1">VLOOKUP(Table3[[#This Row],[PRODUCT ID]],Table1[[PRODUCT]:[SELLING PRICE]],4,FALSE)</f>
        <v>154</v>
      </c>
      <c r="K571" s="16">
        <f ca="1">VLOOKUP(Table3[[#This Row],[PRODUCT ID]],Table1[[PRODUCT]:[SELLING PRICE]],5,FALSE)</f>
        <v>48.015107823249188</v>
      </c>
      <c r="L571" s="16">
        <f ca="1">J571*Table3[[#This Row],[QUANTITY]]</f>
        <v>2002</v>
      </c>
      <c r="M571" s="16">
        <f ca="1">K571*Table3[[#This Row],[QUANTITY]]*(1-Table3[[#This Row],[DISCOUNT %]])</f>
        <v>602.80570728503312</v>
      </c>
      <c r="N571" s="3">
        <f>DAY(Table3[[#This Row],[DATE]])</f>
        <v>24</v>
      </c>
      <c r="O571" s="3" t="str">
        <f>TEXT(Table3[[#This Row],[DATE]],"mmm")</f>
        <v>Jul</v>
      </c>
      <c r="P571" s="3">
        <f>YEAR(Table3[[#This Row],[DATE]])</f>
        <v>2022</v>
      </c>
    </row>
    <row r="572" spans="1:16" x14ac:dyDescent="0.3">
      <c r="A572" s="6">
        <v>44767</v>
      </c>
      <c r="B572" s="7" t="s">
        <v>1623</v>
      </c>
      <c r="C572" s="9">
        <f t="shared" ca="1" si="16"/>
        <v>8</v>
      </c>
      <c r="D572" s="9" t="s">
        <v>2117</v>
      </c>
      <c r="E572" s="9" t="s">
        <v>2116</v>
      </c>
      <c r="F572" s="10">
        <f t="shared" ca="1" si="17"/>
        <v>2.9771152817074389E-2</v>
      </c>
      <c r="G572" s="3" t="str">
        <f>VLOOKUP(Table3[[#This Row],[PRODUCT ID]],Table1[[PRODUCT]:[SELLING PRICE]],1,FALSE)</f>
        <v>Product571</v>
      </c>
      <c r="H572" s="3" t="str">
        <f>VLOOKUP(Table3[[#This Row],[PRODUCT ID]],Table1[[PRODUCT]:[SELLING PRICE]],2,FALSE)</f>
        <v>Category4</v>
      </c>
      <c r="I572" s="3" t="str">
        <f>VLOOKUP(Table3[[#This Row],[PRODUCT ID]],Table1[[PRODUCT]:[SELLING PRICE]],3,FALSE)</f>
        <v>Ft</v>
      </c>
      <c r="J572" s="16">
        <f ca="1">VLOOKUP(Table3[[#This Row],[PRODUCT ID]],Table1[[PRODUCT]:[SELLING PRICE]],4,FALSE)</f>
        <v>57</v>
      </c>
      <c r="K572" s="16">
        <f ca="1">VLOOKUP(Table3[[#This Row],[PRODUCT ID]],Table1[[PRODUCT]:[SELLING PRICE]],5,FALSE)</f>
        <v>86.264239625151305</v>
      </c>
      <c r="L572" s="16">
        <f ca="1">J572*Table3[[#This Row],[QUANTITY]]</f>
        <v>456</v>
      </c>
      <c r="M572" s="16">
        <f ca="1">K572*Table3[[#This Row],[QUANTITY]]*(1-Table3[[#This Row],[DISCOUNT %]])</f>
        <v>669.56843011697754</v>
      </c>
      <c r="N572" s="3">
        <f>DAY(Table3[[#This Row],[DATE]])</f>
        <v>25</v>
      </c>
      <c r="O572" s="3" t="str">
        <f>TEXT(Table3[[#This Row],[DATE]],"mmm")</f>
        <v>Jul</v>
      </c>
      <c r="P572" s="3">
        <f>YEAR(Table3[[#This Row],[DATE]])</f>
        <v>2022</v>
      </c>
    </row>
    <row r="573" spans="1:16" x14ac:dyDescent="0.3">
      <c r="A573" s="6">
        <v>44768</v>
      </c>
      <c r="B573" s="7" t="s">
        <v>1624</v>
      </c>
      <c r="C573" s="9">
        <f t="shared" ca="1" si="16"/>
        <v>3</v>
      </c>
      <c r="D573" s="9" t="s">
        <v>2117</v>
      </c>
      <c r="E573" s="9" t="s">
        <v>2116</v>
      </c>
      <c r="F573" s="10">
        <f t="shared" ca="1" si="17"/>
        <v>2.8973726208522867E-2</v>
      </c>
      <c r="G573" s="3" t="str">
        <f>VLOOKUP(Table3[[#This Row],[PRODUCT ID]],Table1[[PRODUCT]:[SELLING PRICE]],1,FALSE)</f>
        <v>Product572</v>
      </c>
      <c r="H573" s="3" t="str">
        <f>VLOOKUP(Table3[[#This Row],[PRODUCT ID]],Table1[[PRODUCT]:[SELLING PRICE]],2,FALSE)</f>
        <v>Category5</v>
      </c>
      <c r="I573" s="3" t="str">
        <f>VLOOKUP(Table3[[#This Row],[PRODUCT ID]],Table1[[PRODUCT]:[SELLING PRICE]],3,FALSE)</f>
        <v>No</v>
      </c>
      <c r="J573" s="16">
        <f ca="1">VLOOKUP(Table3[[#This Row],[PRODUCT ID]],Table1[[PRODUCT]:[SELLING PRICE]],4,FALSE)</f>
        <v>133</v>
      </c>
      <c r="K573" s="16">
        <f ca="1">VLOOKUP(Table3[[#This Row],[PRODUCT ID]],Table1[[PRODUCT]:[SELLING PRICE]],5,FALSE)</f>
        <v>31.463418303085749</v>
      </c>
      <c r="L573" s="16">
        <f ca="1">J573*Table3[[#This Row],[QUANTITY]]</f>
        <v>399</v>
      </c>
      <c r="M573" s="16">
        <f ca="1">K573*Table3[[#This Row],[QUANTITY]]*(1-Table3[[#This Row],[DISCOUNT %]])</f>
        <v>91.655417506763754</v>
      </c>
      <c r="N573" s="3">
        <f>DAY(Table3[[#This Row],[DATE]])</f>
        <v>26</v>
      </c>
      <c r="O573" s="3" t="str">
        <f>TEXT(Table3[[#This Row],[DATE]],"mmm")</f>
        <v>Jul</v>
      </c>
      <c r="P573" s="3">
        <f>YEAR(Table3[[#This Row],[DATE]])</f>
        <v>2022</v>
      </c>
    </row>
    <row r="574" spans="1:16" x14ac:dyDescent="0.3">
      <c r="A574" s="6">
        <v>44769</v>
      </c>
      <c r="B574" s="7" t="s">
        <v>1625</v>
      </c>
      <c r="C574" s="9">
        <f t="shared" ca="1" si="16"/>
        <v>2</v>
      </c>
      <c r="D574" s="9" t="s">
        <v>2116</v>
      </c>
      <c r="E574" s="9" t="s">
        <v>2118</v>
      </c>
      <c r="F574" s="10">
        <f t="shared" ca="1" si="17"/>
        <v>3.1108564478920055E-2</v>
      </c>
      <c r="G574" s="3" t="str">
        <f>VLOOKUP(Table3[[#This Row],[PRODUCT ID]],Table1[[PRODUCT]:[SELLING PRICE]],1,FALSE)</f>
        <v>Product573</v>
      </c>
      <c r="H574" s="3" t="str">
        <f>VLOOKUP(Table3[[#This Row],[PRODUCT ID]],Table1[[PRODUCT]:[SELLING PRICE]],2,FALSE)</f>
        <v>Category1</v>
      </c>
      <c r="I574" s="3" t="str">
        <f>VLOOKUP(Table3[[#This Row],[PRODUCT ID]],Table1[[PRODUCT]:[SELLING PRICE]],3,FALSE)</f>
        <v>Kg</v>
      </c>
      <c r="J574" s="16">
        <f ca="1">VLOOKUP(Table3[[#This Row],[PRODUCT ID]],Table1[[PRODUCT]:[SELLING PRICE]],4,FALSE)</f>
        <v>12</v>
      </c>
      <c r="K574" s="16">
        <f ca="1">VLOOKUP(Table3[[#This Row],[PRODUCT ID]],Table1[[PRODUCT]:[SELLING PRICE]],5,FALSE)</f>
        <v>300.03332508934074</v>
      </c>
      <c r="L574" s="16">
        <f ca="1">J574*Table3[[#This Row],[QUANTITY]]</f>
        <v>24</v>
      </c>
      <c r="M574" s="16">
        <f ca="1">K574*Table3[[#This Row],[QUANTITY]]*(1-Table3[[#This Row],[DISCOUNT %]])</f>
        <v>581.39943809994838</v>
      </c>
      <c r="N574" s="3">
        <f>DAY(Table3[[#This Row],[DATE]])</f>
        <v>27</v>
      </c>
      <c r="O574" s="3" t="str">
        <f>TEXT(Table3[[#This Row],[DATE]],"mmm")</f>
        <v>Jul</v>
      </c>
      <c r="P574" s="3">
        <f>YEAR(Table3[[#This Row],[DATE]])</f>
        <v>2022</v>
      </c>
    </row>
    <row r="575" spans="1:16" x14ac:dyDescent="0.3">
      <c r="A575" s="6">
        <v>44770</v>
      </c>
      <c r="B575" s="7" t="s">
        <v>1626</v>
      </c>
      <c r="C575" s="9">
        <f t="shared" ca="1" si="16"/>
        <v>14</v>
      </c>
      <c r="D575" s="9" t="s">
        <v>2116</v>
      </c>
      <c r="E575" s="9" t="s">
        <v>2116</v>
      </c>
      <c r="F575" s="10">
        <f t="shared" ca="1" si="17"/>
        <v>2.2790025712231488E-2</v>
      </c>
      <c r="G575" s="3" t="str">
        <f>VLOOKUP(Table3[[#This Row],[PRODUCT ID]],Table1[[PRODUCT]:[SELLING PRICE]],1,FALSE)</f>
        <v>Product574</v>
      </c>
      <c r="H575" s="3" t="str">
        <f>VLOOKUP(Table3[[#This Row],[PRODUCT ID]],Table1[[PRODUCT]:[SELLING PRICE]],2,FALSE)</f>
        <v>Category2</v>
      </c>
      <c r="I575" s="3" t="str">
        <f>VLOOKUP(Table3[[#This Row],[PRODUCT ID]],Table1[[PRODUCT]:[SELLING PRICE]],3,FALSE)</f>
        <v>Kg</v>
      </c>
      <c r="J575" s="16">
        <f ca="1">VLOOKUP(Table3[[#This Row],[PRODUCT ID]],Table1[[PRODUCT]:[SELLING PRICE]],4,FALSE)</f>
        <v>94</v>
      </c>
      <c r="K575" s="16">
        <f ca="1">VLOOKUP(Table3[[#This Row],[PRODUCT ID]],Table1[[PRODUCT]:[SELLING PRICE]],5,FALSE)</f>
        <v>91.566820877897115</v>
      </c>
      <c r="L575" s="16">
        <f ca="1">J575*Table3[[#This Row],[QUANTITY]]</f>
        <v>1316</v>
      </c>
      <c r="M575" s="16">
        <f ca="1">K575*Table3[[#This Row],[QUANTITY]]*(1-Table3[[#This Row],[DISCOUNT %]])</f>
        <v>1252.7201494598355</v>
      </c>
      <c r="N575" s="3">
        <f>DAY(Table3[[#This Row],[DATE]])</f>
        <v>28</v>
      </c>
      <c r="O575" s="3" t="str">
        <f>TEXT(Table3[[#This Row],[DATE]],"mmm")</f>
        <v>Jul</v>
      </c>
      <c r="P575" s="3">
        <f>YEAR(Table3[[#This Row],[DATE]])</f>
        <v>2022</v>
      </c>
    </row>
    <row r="576" spans="1:16" x14ac:dyDescent="0.3">
      <c r="A576" s="6">
        <v>44771</v>
      </c>
      <c r="B576" s="7" t="s">
        <v>1627</v>
      </c>
      <c r="C576" s="9">
        <f t="shared" ca="1" si="16"/>
        <v>11</v>
      </c>
      <c r="D576" s="9" t="s">
        <v>2116</v>
      </c>
      <c r="E576" s="9" t="s">
        <v>2116</v>
      </c>
      <c r="F576" s="10">
        <f t="shared" ca="1" si="17"/>
        <v>1.3769981982044944E-2</v>
      </c>
      <c r="G576" s="3" t="str">
        <f>VLOOKUP(Table3[[#This Row],[PRODUCT ID]],Table1[[PRODUCT]:[SELLING PRICE]],1,FALSE)</f>
        <v>Product575</v>
      </c>
      <c r="H576" s="3" t="str">
        <f>VLOOKUP(Table3[[#This Row],[PRODUCT ID]],Table1[[PRODUCT]:[SELLING PRICE]],2,FALSE)</f>
        <v>Category3</v>
      </c>
      <c r="I576" s="3" t="str">
        <f>VLOOKUP(Table3[[#This Row],[PRODUCT ID]],Table1[[PRODUCT]:[SELLING PRICE]],3,FALSE)</f>
        <v>Lt</v>
      </c>
      <c r="J576" s="16">
        <f ca="1">VLOOKUP(Table3[[#This Row],[PRODUCT ID]],Table1[[PRODUCT]:[SELLING PRICE]],4,FALSE)</f>
        <v>189</v>
      </c>
      <c r="K576" s="16">
        <f ca="1">VLOOKUP(Table3[[#This Row],[PRODUCT ID]],Table1[[PRODUCT]:[SELLING PRICE]],5,FALSE)</f>
        <v>299.26030535422581</v>
      </c>
      <c r="L576" s="16">
        <f ca="1">J576*Table3[[#This Row],[QUANTITY]]</f>
        <v>2079</v>
      </c>
      <c r="M576" s="16">
        <f ca="1">K576*Table3[[#This Row],[QUANTITY]]*(1-Table3[[#This Row],[DISCOUNT %]])</f>
        <v>3246.5344597571257</v>
      </c>
      <c r="N576" s="3">
        <f>DAY(Table3[[#This Row],[DATE]])</f>
        <v>29</v>
      </c>
      <c r="O576" s="3" t="str">
        <f>TEXT(Table3[[#This Row],[DATE]],"mmm")</f>
        <v>Jul</v>
      </c>
      <c r="P576" s="3">
        <f>YEAR(Table3[[#This Row],[DATE]])</f>
        <v>2022</v>
      </c>
    </row>
    <row r="577" spans="1:16" x14ac:dyDescent="0.3">
      <c r="A577" s="6">
        <v>44772</v>
      </c>
      <c r="B577" s="7" t="s">
        <v>1628</v>
      </c>
      <c r="C577" s="9">
        <f t="shared" ca="1" si="16"/>
        <v>12</v>
      </c>
      <c r="D577" s="9" t="s">
        <v>2116</v>
      </c>
      <c r="E577" s="9" t="s">
        <v>2116</v>
      </c>
      <c r="F577" s="10">
        <f t="shared" ca="1" si="17"/>
        <v>7.16716615282426E-2</v>
      </c>
      <c r="G577" s="3" t="str">
        <f>VLOOKUP(Table3[[#This Row],[PRODUCT ID]],Table1[[PRODUCT]:[SELLING PRICE]],1,FALSE)</f>
        <v>Product576</v>
      </c>
      <c r="H577" s="3" t="str">
        <f>VLOOKUP(Table3[[#This Row],[PRODUCT ID]],Table1[[PRODUCT]:[SELLING PRICE]],2,FALSE)</f>
        <v>Category4</v>
      </c>
      <c r="I577" s="3" t="str">
        <f>VLOOKUP(Table3[[#This Row],[PRODUCT ID]],Table1[[PRODUCT]:[SELLING PRICE]],3,FALSE)</f>
        <v>Kg</v>
      </c>
      <c r="J577" s="16">
        <f ca="1">VLOOKUP(Table3[[#This Row],[PRODUCT ID]],Table1[[PRODUCT]:[SELLING PRICE]],4,FALSE)</f>
        <v>19</v>
      </c>
      <c r="K577" s="16">
        <f ca="1">VLOOKUP(Table3[[#This Row],[PRODUCT ID]],Table1[[PRODUCT]:[SELLING PRICE]],5,FALSE)</f>
        <v>50.911387860606553</v>
      </c>
      <c r="L577" s="16">
        <f ca="1">J577*Table3[[#This Row],[QUANTITY]]</f>
        <v>228</v>
      </c>
      <c r="M577" s="16">
        <f ca="1">K577*Table3[[#This Row],[QUANTITY]]*(1-Table3[[#This Row],[DISCOUNT %]])</f>
        <v>567.14980922313691</v>
      </c>
      <c r="N577" s="3">
        <f>DAY(Table3[[#This Row],[DATE]])</f>
        <v>30</v>
      </c>
      <c r="O577" s="3" t="str">
        <f>TEXT(Table3[[#This Row],[DATE]],"mmm")</f>
        <v>Jul</v>
      </c>
      <c r="P577" s="3">
        <f>YEAR(Table3[[#This Row],[DATE]])</f>
        <v>2022</v>
      </c>
    </row>
    <row r="578" spans="1:16" x14ac:dyDescent="0.3">
      <c r="A578" s="6">
        <v>44773</v>
      </c>
      <c r="B578" s="7" t="s">
        <v>1629</v>
      </c>
      <c r="C578" s="9">
        <f t="shared" ca="1" si="16"/>
        <v>14</v>
      </c>
      <c r="D578" s="9" t="s">
        <v>2115</v>
      </c>
      <c r="E578" s="9" t="s">
        <v>2116</v>
      </c>
      <c r="F578" s="10">
        <f t="shared" ca="1" si="17"/>
        <v>6.363845597155296E-2</v>
      </c>
      <c r="G578" s="3" t="str">
        <f>VLOOKUP(Table3[[#This Row],[PRODUCT ID]],Table1[[PRODUCT]:[SELLING PRICE]],1,FALSE)</f>
        <v>Product577</v>
      </c>
      <c r="H578" s="3" t="str">
        <f>VLOOKUP(Table3[[#This Row],[PRODUCT ID]],Table1[[PRODUCT]:[SELLING PRICE]],2,FALSE)</f>
        <v>Category1</v>
      </c>
      <c r="I578" s="3" t="str">
        <f>VLOOKUP(Table3[[#This Row],[PRODUCT ID]],Table1[[PRODUCT]:[SELLING PRICE]],3,FALSE)</f>
        <v>Lt</v>
      </c>
      <c r="J578" s="16">
        <f ca="1">VLOOKUP(Table3[[#This Row],[PRODUCT ID]],Table1[[PRODUCT]:[SELLING PRICE]],4,FALSE)</f>
        <v>246</v>
      </c>
      <c r="K578" s="16">
        <f ca="1">VLOOKUP(Table3[[#This Row],[PRODUCT ID]],Table1[[PRODUCT]:[SELLING PRICE]],5,FALSE)</f>
        <v>306.72622775120527</v>
      </c>
      <c r="L578" s="16">
        <f ca="1">J578*Table3[[#This Row],[QUANTITY]]</f>
        <v>3444</v>
      </c>
      <c r="M578" s="16">
        <f ca="1">K578*Table3[[#This Row],[QUANTITY]]*(1-Table3[[#This Row],[DISCOUNT %]])</f>
        <v>4020.8930189559551</v>
      </c>
      <c r="N578" s="3">
        <f>DAY(Table3[[#This Row],[DATE]])</f>
        <v>31</v>
      </c>
      <c r="O578" s="3" t="str">
        <f>TEXT(Table3[[#This Row],[DATE]],"mmm")</f>
        <v>Jul</v>
      </c>
      <c r="P578" s="3">
        <f>YEAR(Table3[[#This Row],[DATE]])</f>
        <v>2022</v>
      </c>
    </row>
    <row r="579" spans="1:16" x14ac:dyDescent="0.3">
      <c r="A579" s="6">
        <v>44774</v>
      </c>
      <c r="B579" s="7" t="s">
        <v>1630</v>
      </c>
      <c r="C579" s="9">
        <f t="shared" ref="C579:C642" ca="1" si="18">RANDBETWEEN(1,15)</f>
        <v>9</v>
      </c>
      <c r="D579" s="9" t="s">
        <v>2116</v>
      </c>
      <c r="E579" s="9" t="s">
        <v>2116</v>
      </c>
      <c r="F579" s="10">
        <f t="shared" ref="F579:F642" ca="1" si="19">RAND()*(0.1)</f>
        <v>7.0603822865023633E-2</v>
      </c>
      <c r="G579" s="3" t="str">
        <f>VLOOKUP(Table3[[#This Row],[PRODUCT ID]],Table1[[PRODUCT]:[SELLING PRICE]],1,FALSE)</f>
        <v>Product578</v>
      </c>
      <c r="H579" s="3" t="str">
        <f>VLOOKUP(Table3[[#This Row],[PRODUCT ID]],Table1[[PRODUCT]:[SELLING PRICE]],2,FALSE)</f>
        <v>Category2</v>
      </c>
      <c r="I579" s="3" t="str">
        <f>VLOOKUP(Table3[[#This Row],[PRODUCT ID]],Table1[[PRODUCT]:[SELLING PRICE]],3,FALSE)</f>
        <v>Ft</v>
      </c>
      <c r="J579" s="16">
        <f ca="1">VLOOKUP(Table3[[#This Row],[PRODUCT ID]],Table1[[PRODUCT]:[SELLING PRICE]],4,FALSE)</f>
        <v>129</v>
      </c>
      <c r="K579" s="16">
        <f ca="1">VLOOKUP(Table3[[#This Row],[PRODUCT ID]],Table1[[PRODUCT]:[SELLING PRICE]],5,FALSE)</f>
        <v>80.324767546205578</v>
      </c>
      <c r="L579" s="16">
        <f ca="1">J579*Table3[[#This Row],[QUANTITY]]</f>
        <v>1161</v>
      </c>
      <c r="M579" s="16">
        <f ca="1">K579*Table3[[#This Row],[QUANTITY]]*(1-Table3[[#This Row],[DISCOUNT %]])</f>
        <v>671.88178698029162</v>
      </c>
      <c r="N579" s="3">
        <f>DAY(Table3[[#This Row],[DATE]])</f>
        <v>1</v>
      </c>
      <c r="O579" s="3" t="str">
        <f>TEXT(Table3[[#This Row],[DATE]],"mmm")</f>
        <v>Aug</v>
      </c>
      <c r="P579" s="3">
        <f>YEAR(Table3[[#This Row],[DATE]])</f>
        <v>2022</v>
      </c>
    </row>
    <row r="580" spans="1:16" x14ac:dyDescent="0.3">
      <c r="A580" s="6">
        <v>44775</v>
      </c>
      <c r="B580" s="7" t="s">
        <v>1631</v>
      </c>
      <c r="C580" s="9">
        <f t="shared" ca="1" si="18"/>
        <v>12</v>
      </c>
      <c r="D580" s="9" t="s">
        <v>2117</v>
      </c>
      <c r="E580" s="9" t="s">
        <v>2118</v>
      </c>
      <c r="F580" s="10">
        <f t="shared" ca="1" si="19"/>
        <v>3.0718364947726298E-2</v>
      </c>
      <c r="G580" s="3" t="str">
        <f>VLOOKUP(Table3[[#This Row],[PRODUCT ID]],Table1[[PRODUCT]:[SELLING PRICE]],1,FALSE)</f>
        <v>Product579</v>
      </c>
      <c r="H580" s="3" t="str">
        <f>VLOOKUP(Table3[[#This Row],[PRODUCT ID]],Table1[[PRODUCT]:[SELLING PRICE]],2,FALSE)</f>
        <v>Category3</v>
      </c>
      <c r="I580" s="3" t="str">
        <f>VLOOKUP(Table3[[#This Row],[PRODUCT ID]],Table1[[PRODUCT]:[SELLING PRICE]],3,FALSE)</f>
        <v>Kg</v>
      </c>
      <c r="J580" s="16">
        <f ca="1">VLOOKUP(Table3[[#This Row],[PRODUCT ID]],Table1[[PRODUCT]:[SELLING PRICE]],4,FALSE)</f>
        <v>154</v>
      </c>
      <c r="K580" s="16">
        <f ca="1">VLOOKUP(Table3[[#This Row],[PRODUCT ID]],Table1[[PRODUCT]:[SELLING PRICE]],5,FALSE)</f>
        <v>274.00469095798485</v>
      </c>
      <c r="L580" s="16">
        <f ca="1">J580*Table3[[#This Row],[QUANTITY]]</f>
        <v>1848</v>
      </c>
      <c r="M580" s="16">
        <f ca="1">K580*Table3[[#This Row],[QUANTITY]]*(1-Table3[[#This Row],[DISCOUNT %]])</f>
        <v>3187.0525783649823</v>
      </c>
      <c r="N580" s="3">
        <f>DAY(Table3[[#This Row],[DATE]])</f>
        <v>2</v>
      </c>
      <c r="O580" s="3" t="str">
        <f>TEXT(Table3[[#This Row],[DATE]],"mmm")</f>
        <v>Aug</v>
      </c>
      <c r="P580" s="3">
        <f>YEAR(Table3[[#This Row],[DATE]])</f>
        <v>2022</v>
      </c>
    </row>
    <row r="581" spans="1:16" x14ac:dyDescent="0.3">
      <c r="A581" s="6">
        <v>44776</v>
      </c>
      <c r="B581" s="7" t="s">
        <v>1632</v>
      </c>
      <c r="C581" s="9">
        <f t="shared" ca="1" si="18"/>
        <v>5</v>
      </c>
      <c r="D581" s="9" t="s">
        <v>2115</v>
      </c>
      <c r="E581" s="9" t="s">
        <v>2118</v>
      </c>
      <c r="F581" s="10">
        <f t="shared" ca="1" si="19"/>
        <v>6.2657237593070514E-2</v>
      </c>
      <c r="G581" s="3" t="str">
        <f>VLOOKUP(Table3[[#This Row],[PRODUCT ID]],Table1[[PRODUCT]:[SELLING PRICE]],1,FALSE)</f>
        <v>Product580</v>
      </c>
      <c r="H581" s="3" t="str">
        <f>VLOOKUP(Table3[[#This Row],[PRODUCT ID]],Table1[[PRODUCT]:[SELLING PRICE]],2,FALSE)</f>
        <v>Category4</v>
      </c>
      <c r="I581" s="3" t="str">
        <f>VLOOKUP(Table3[[#This Row],[PRODUCT ID]],Table1[[PRODUCT]:[SELLING PRICE]],3,FALSE)</f>
        <v>No</v>
      </c>
      <c r="J581" s="16">
        <f ca="1">VLOOKUP(Table3[[#This Row],[PRODUCT ID]],Table1[[PRODUCT]:[SELLING PRICE]],4,FALSE)</f>
        <v>192</v>
      </c>
      <c r="K581" s="16">
        <f ca="1">VLOOKUP(Table3[[#This Row],[PRODUCT ID]],Table1[[PRODUCT]:[SELLING PRICE]],5,FALSE)</f>
        <v>284.11956467362364</v>
      </c>
      <c r="L581" s="16">
        <f ca="1">J581*Table3[[#This Row],[QUANTITY]]</f>
        <v>960</v>
      </c>
      <c r="M581" s="16">
        <f ca="1">K581*Table3[[#This Row],[QUANTITY]]*(1-Table3[[#This Row],[DISCOUNT %]])</f>
        <v>1331.5870880251432</v>
      </c>
      <c r="N581" s="3">
        <f>DAY(Table3[[#This Row],[DATE]])</f>
        <v>3</v>
      </c>
      <c r="O581" s="3" t="str">
        <f>TEXT(Table3[[#This Row],[DATE]],"mmm")</f>
        <v>Aug</v>
      </c>
      <c r="P581" s="3">
        <f>YEAR(Table3[[#This Row],[DATE]])</f>
        <v>2022</v>
      </c>
    </row>
    <row r="582" spans="1:16" x14ac:dyDescent="0.3">
      <c r="A582" s="6">
        <v>44777</v>
      </c>
      <c r="B582" s="7" t="s">
        <v>1633</v>
      </c>
      <c r="C582" s="9">
        <f t="shared" ca="1" si="18"/>
        <v>15</v>
      </c>
      <c r="D582" s="9" t="s">
        <v>2115</v>
      </c>
      <c r="E582" s="9" t="s">
        <v>2116</v>
      </c>
      <c r="F582" s="10">
        <f t="shared" ca="1" si="19"/>
        <v>4.1244174474645449E-2</v>
      </c>
      <c r="G582" s="3" t="str">
        <f>VLOOKUP(Table3[[#This Row],[PRODUCT ID]],Table1[[PRODUCT]:[SELLING PRICE]],1,FALSE)</f>
        <v>Product581</v>
      </c>
      <c r="H582" s="3" t="str">
        <f>VLOOKUP(Table3[[#This Row],[PRODUCT ID]],Table1[[PRODUCT]:[SELLING PRICE]],2,FALSE)</f>
        <v>Category5</v>
      </c>
      <c r="I582" s="3" t="str">
        <f>VLOOKUP(Table3[[#This Row],[PRODUCT ID]],Table1[[PRODUCT]:[SELLING PRICE]],3,FALSE)</f>
        <v>No</v>
      </c>
      <c r="J582" s="16">
        <f ca="1">VLOOKUP(Table3[[#This Row],[PRODUCT ID]],Table1[[PRODUCT]:[SELLING PRICE]],4,FALSE)</f>
        <v>65</v>
      </c>
      <c r="K582" s="16">
        <f ca="1">VLOOKUP(Table3[[#This Row],[PRODUCT ID]],Table1[[PRODUCT]:[SELLING PRICE]],5,FALSE)</f>
        <v>176.02540400916061</v>
      </c>
      <c r="L582" s="16">
        <f ca="1">J582*Table3[[#This Row],[QUANTITY]]</f>
        <v>975</v>
      </c>
      <c r="M582" s="16">
        <f ca="1">K582*Table3[[#This Row],[QUANTITY]]*(1-Table3[[#This Row],[DISCOUNT %]])</f>
        <v>2531.4807230135525</v>
      </c>
      <c r="N582" s="3">
        <f>DAY(Table3[[#This Row],[DATE]])</f>
        <v>4</v>
      </c>
      <c r="O582" s="3" t="str">
        <f>TEXT(Table3[[#This Row],[DATE]],"mmm")</f>
        <v>Aug</v>
      </c>
      <c r="P582" s="3">
        <f>YEAR(Table3[[#This Row],[DATE]])</f>
        <v>2022</v>
      </c>
    </row>
    <row r="583" spans="1:16" x14ac:dyDescent="0.3">
      <c r="A583" s="6">
        <v>44778</v>
      </c>
      <c r="B583" s="7" t="s">
        <v>1634</v>
      </c>
      <c r="C583" s="9">
        <f t="shared" ca="1" si="18"/>
        <v>14</v>
      </c>
      <c r="D583" s="9" t="s">
        <v>2115</v>
      </c>
      <c r="E583" s="9" t="s">
        <v>2116</v>
      </c>
      <c r="F583" s="10">
        <f t="shared" ca="1" si="19"/>
        <v>7.7176707819092888E-2</v>
      </c>
      <c r="G583" s="3" t="str">
        <f>VLOOKUP(Table3[[#This Row],[PRODUCT ID]],Table1[[PRODUCT]:[SELLING PRICE]],1,FALSE)</f>
        <v>Product582</v>
      </c>
      <c r="H583" s="3" t="str">
        <f>VLOOKUP(Table3[[#This Row],[PRODUCT ID]],Table1[[PRODUCT]:[SELLING PRICE]],2,FALSE)</f>
        <v>Category1</v>
      </c>
      <c r="I583" s="3" t="str">
        <f>VLOOKUP(Table3[[#This Row],[PRODUCT ID]],Table1[[PRODUCT]:[SELLING PRICE]],3,FALSE)</f>
        <v>Ft</v>
      </c>
      <c r="J583" s="16">
        <f ca="1">VLOOKUP(Table3[[#This Row],[PRODUCT ID]],Table1[[PRODUCT]:[SELLING PRICE]],4,FALSE)</f>
        <v>85</v>
      </c>
      <c r="K583" s="16">
        <f ca="1">VLOOKUP(Table3[[#This Row],[PRODUCT ID]],Table1[[PRODUCT]:[SELLING PRICE]],5,FALSE)</f>
        <v>263.55893004690915</v>
      </c>
      <c r="L583" s="16">
        <f ca="1">J583*Table3[[#This Row],[QUANTITY]]</f>
        <v>1190</v>
      </c>
      <c r="M583" s="16">
        <f ca="1">K583*Table3[[#This Row],[QUANTITY]]*(1-Table3[[#This Row],[DISCOUNT %]])</f>
        <v>3405.0564731339255</v>
      </c>
      <c r="N583" s="3">
        <f>DAY(Table3[[#This Row],[DATE]])</f>
        <v>5</v>
      </c>
      <c r="O583" s="3" t="str">
        <f>TEXT(Table3[[#This Row],[DATE]],"mmm")</f>
        <v>Aug</v>
      </c>
      <c r="P583" s="3">
        <f>YEAR(Table3[[#This Row],[DATE]])</f>
        <v>2022</v>
      </c>
    </row>
    <row r="584" spans="1:16" x14ac:dyDescent="0.3">
      <c r="A584" s="6">
        <v>44779</v>
      </c>
      <c r="B584" s="7" t="s">
        <v>1635</v>
      </c>
      <c r="C584" s="9">
        <f t="shared" ca="1" si="18"/>
        <v>14</v>
      </c>
      <c r="D584" s="9" t="s">
        <v>2116</v>
      </c>
      <c r="E584" s="9" t="s">
        <v>2116</v>
      </c>
      <c r="F584" s="10">
        <f t="shared" ca="1" si="19"/>
        <v>4.8907250614181226E-3</v>
      </c>
      <c r="G584" s="3" t="str">
        <f>VLOOKUP(Table3[[#This Row],[PRODUCT ID]],Table1[[PRODUCT]:[SELLING PRICE]],1,FALSE)</f>
        <v>Product583</v>
      </c>
      <c r="H584" s="3" t="str">
        <f>VLOOKUP(Table3[[#This Row],[PRODUCT ID]],Table1[[PRODUCT]:[SELLING PRICE]],2,FALSE)</f>
        <v>Category2</v>
      </c>
      <c r="I584" s="3" t="str">
        <f>VLOOKUP(Table3[[#This Row],[PRODUCT ID]],Table1[[PRODUCT]:[SELLING PRICE]],3,FALSE)</f>
        <v>No</v>
      </c>
      <c r="J584" s="16">
        <f ca="1">VLOOKUP(Table3[[#This Row],[PRODUCT ID]],Table1[[PRODUCT]:[SELLING PRICE]],4,FALSE)</f>
        <v>145</v>
      </c>
      <c r="K584" s="16">
        <f ca="1">VLOOKUP(Table3[[#This Row],[PRODUCT ID]],Table1[[PRODUCT]:[SELLING PRICE]],5,FALSE)</f>
        <v>140.78883203689716</v>
      </c>
      <c r="L584" s="16">
        <f ca="1">J584*Table3[[#This Row],[QUANTITY]]</f>
        <v>2030</v>
      </c>
      <c r="M584" s="16">
        <f ca="1">K584*Table3[[#This Row],[QUANTITY]]*(1-Table3[[#This Row],[DISCOUNT %]])</f>
        <v>1961.4038159476115</v>
      </c>
      <c r="N584" s="3">
        <f>DAY(Table3[[#This Row],[DATE]])</f>
        <v>6</v>
      </c>
      <c r="O584" s="3" t="str">
        <f>TEXT(Table3[[#This Row],[DATE]],"mmm")</f>
        <v>Aug</v>
      </c>
      <c r="P584" s="3">
        <f>YEAR(Table3[[#This Row],[DATE]])</f>
        <v>2022</v>
      </c>
    </row>
    <row r="585" spans="1:16" x14ac:dyDescent="0.3">
      <c r="A585" s="6">
        <v>44780</v>
      </c>
      <c r="B585" s="7" t="s">
        <v>1636</v>
      </c>
      <c r="C585" s="9">
        <f t="shared" ca="1" si="18"/>
        <v>7</v>
      </c>
      <c r="D585" s="9" t="s">
        <v>2116</v>
      </c>
      <c r="E585" s="9" t="s">
        <v>2116</v>
      </c>
      <c r="F585" s="10">
        <f t="shared" ca="1" si="19"/>
        <v>6.5001154919409235E-2</v>
      </c>
      <c r="G585" s="3" t="str">
        <f>VLOOKUP(Table3[[#This Row],[PRODUCT ID]],Table1[[PRODUCT]:[SELLING PRICE]],1,FALSE)</f>
        <v>Product584</v>
      </c>
      <c r="H585" s="3" t="str">
        <f>VLOOKUP(Table3[[#This Row],[PRODUCT ID]],Table1[[PRODUCT]:[SELLING PRICE]],2,FALSE)</f>
        <v>Category3</v>
      </c>
      <c r="I585" s="3" t="str">
        <f>VLOOKUP(Table3[[#This Row],[PRODUCT ID]],Table1[[PRODUCT]:[SELLING PRICE]],3,FALSE)</f>
        <v>Kg</v>
      </c>
      <c r="J585" s="16">
        <f ca="1">VLOOKUP(Table3[[#This Row],[PRODUCT ID]],Table1[[PRODUCT]:[SELLING PRICE]],4,FALSE)</f>
        <v>169</v>
      </c>
      <c r="K585" s="16">
        <f ca="1">VLOOKUP(Table3[[#This Row],[PRODUCT ID]],Table1[[PRODUCT]:[SELLING PRICE]],5,FALSE)</f>
        <v>231.06349783304682</v>
      </c>
      <c r="L585" s="16">
        <f ca="1">J585*Table3[[#This Row],[QUANTITY]]</f>
        <v>1183</v>
      </c>
      <c r="M585" s="16">
        <f ca="1">K585*Table3[[#This Row],[QUANTITY]]*(1-Table3[[#This Row],[DISCOUNT %]])</f>
        <v>1512.3087252992625</v>
      </c>
      <c r="N585" s="3">
        <f>DAY(Table3[[#This Row],[DATE]])</f>
        <v>7</v>
      </c>
      <c r="O585" s="3" t="str">
        <f>TEXT(Table3[[#This Row],[DATE]],"mmm")</f>
        <v>Aug</v>
      </c>
      <c r="P585" s="3">
        <f>YEAR(Table3[[#This Row],[DATE]])</f>
        <v>2022</v>
      </c>
    </row>
    <row r="586" spans="1:16" x14ac:dyDescent="0.3">
      <c r="A586" s="6">
        <v>44781</v>
      </c>
      <c r="B586" s="7" t="s">
        <v>1637</v>
      </c>
      <c r="C586" s="9">
        <f t="shared" ca="1" si="18"/>
        <v>4</v>
      </c>
      <c r="D586" s="9" t="s">
        <v>2116</v>
      </c>
      <c r="E586" s="9" t="s">
        <v>2118</v>
      </c>
      <c r="F586" s="10">
        <f t="shared" ca="1" si="19"/>
        <v>9.6527079764687662E-2</v>
      </c>
      <c r="G586" s="3" t="str">
        <f>VLOOKUP(Table3[[#This Row],[PRODUCT ID]],Table1[[PRODUCT]:[SELLING PRICE]],1,FALSE)</f>
        <v>Product585</v>
      </c>
      <c r="H586" s="3" t="str">
        <f>VLOOKUP(Table3[[#This Row],[PRODUCT ID]],Table1[[PRODUCT]:[SELLING PRICE]],2,FALSE)</f>
        <v>Category4</v>
      </c>
      <c r="I586" s="3" t="str">
        <f>VLOOKUP(Table3[[#This Row],[PRODUCT ID]],Table1[[PRODUCT]:[SELLING PRICE]],3,FALSE)</f>
        <v>Kg</v>
      </c>
      <c r="J586" s="16">
        <f ca="1">VLOOKUP(Table3[[#This Row],[PRODUCT ID]],Table1[[PRODUCT]:[SELLING PRICE]],4,FALSE)</f>
        <v>97</v>
      </c>
      <c r="K586" s="16">
        <f ca="1">VLOOKUP(Table3[[#This Row],[PRODUCT ID]],Table1[[PRODUCT]:[SELLING PRICE]],5,FALSE)</f>
        <v>221.66062208834313</v>
      </c>
      <c r="L586" s="16">
        <f ca="1">J586*Table3[[#This Row],[QUANTITY]]</f>
        <v>388</v>
      </c>
      <c r="M586" s="16">
        <f ca="1">K586*Table3[[#This Row],[QUANTITY]]*(1-Table3[[#This Row],[DISCOUNT %]])</f>
        <v>801.05747815732536</v>
      </c>
      <c r="N586" s="3">
        <f>DAY(Table3[[#This Row],[DATE]])</f>
        <v>8</v>
      </c>
      <c r="O586" s="3" t="str">
        <f>TEXT(Table3[[#This Row],[DATE]],"mmm")</f>
        <v>Aug</v>
      </c>
      <c r="P586" s="3">
        <f>YEAR(Table3[[#This Row],[DATE]])</f>
        <v>2022</v>
      </c>
    </row>
    <row r="587" spans="1:16" x14ac:dyDescent="0.3">
      <c r="A587" s="6">
        <v>44782</v>
      </c>
      <c r="B587" s="7" t="s">
        <v>1638</v>
      </c>
      <c r="C587" s="9">
        <f t="shared" ca="1" si="18"/>
        <v>1</v>
      </c>
      <c r="D587" s="9" t="s">
        <v>2115</v>
      </c>
      <c r="E587" s="9" t="s">
        <v>2116</v>
      </c>
      <c r="F587" s="10">
        <f t="shared" ca="1" si="19"/>
        <v>4.5583897452745353E-2</v>
      </c>
      <c r="G587" s="3" t="str">
        <f>VLOOKUP(Table3[[#This Row],[PRODUCT ID]],Table1[[PRODUCT]:[SELLING PRICE]],1,FALSE)</f>
        <v>Product586</v>
      </c>
      <c r="H587" s="3" t="str">
        <f>VLOOKUP(Table3[[#This Row],[PRODUCT ID]],Table1[[PRODUCT]:[SELLING PRICE]],2,FALSE)</f>
        <v>Category5</v>
      </c>
      <c r="I587" s="3" t="str">
        <f>VLOOKUP(Table3[[#This Row],[PRODUCT ID]],Table1[[PRODUCT]:[SELLING PRICE]],3,FALSE)</f>
        <v>Lt</v>
      </c>
      <c r="J587" s="16">
        <f ca="1">VLOOKUP(Table3[[#This Row],[PRODUCT ID]],Table1[[PRODUCT]:[SELLING PRICE]],4,FALSE)</f>
        <v>61</v>
      </c>
      <c r="K587" s="16">
        <f ca="1">VLOOKUP(Table3[[#This Row],[PRODUCT ID]],Table1[[PRODUCT]:[SELLING PRICE]],5,FALSE)</f>
        <v>157.91661498301946</v>
      </c>
      <c r="L587" s="16">
        <f ca="1">J587*Table3[[#This Row],[QUANTITY]]</f>
        <v>61</v>
      </c>
      <c r="M587" s="16">
        <f ca="1">K587*Table3[[#This Row],[QUANTITY]]*(1-Table3[[#This Row],[DISCOUNT %]])</f>
        <v>150.71816019954883</v>
      </c>
      <c r="N587" s="3">
        <f>DAY(Table3[[#This Row],[DATE]])</f>
        <v>9</v>
      </c>
      <c r="O587" s="3" t="str">
        <f>TEXT(Table3[[#This Row],[DATE]],"mmm")</f>
        <v>Aug</v>
      </c>
      <c r="P587" s="3">
        <f>YEAR(Table3[[#This Row],[DATE]])</f>
        <v>2022</v>
      </c>
    </row>
    <row r="588" spans="1:16" x14ac:dyDescent="0.3">
      <c r="A588" s="6">
        <v>44783</v>
      </c>
      <c r="B588" s="7" t="s">
        <v>1639</v>
      </c>
      <c r="C588" s="9">
        <f t="shared" ca="1" si="18"/>
        <v>12</v>
      </c>
      <c r="D588" s="9" t="s">
        <v>2117</v>
      </c>
      <c r="E588" s="9" t="s">
        <v>2116</v>
      </c>
      <c r="F588" s="10">
        <f t="shared" ca="1" si="19"/>
        <v>8.2869434640186979E-2</v>
      </c>
      <c r="G588" s="3" t="str">
        <f>VLOOKUP(Table3[[#This Row],[PRODUCT ID]],Table1[[PRODUCT]:[SELLING PRICE]],1,FALSE)</f>
        <v>Product587</v>
      </c>
      <c r="H588" s="3" t="str">
        <f>VLOOKUP(Table3[[#This Row],[PRODUCT ID]],Table1[[PRODUCT]:[SELLING PRICE]],2,FALSE)</f>
        <v>Category1</v>
      </c>
      <c r="I588" s="3" t="str">
        <f>VLOOKUP(Table3[[#This Row],[PRODUCT ID]],Table1[[PRODUCT]:[SELLING PRICE]],3,FALSE)</f>
        <v>Kg</v>
      </c>
      <c r="J588" s="16">
        <f ca="1">VLOOKUP(Table3[[#This Row],[PRODUCT ID]],Table1[[PRODUCT]:[SELLING PRICE]],4,FALSE)</f>
        <v>68</v>
      </c>
      <c r="K588" s="16">
        <f ca="1">VLOOKUP(Table3[[#This Row],[PRODUCT ID]],Table1[[PRODUCT]:[SELLING PRICE]],5,FALSE)</f>
        <v>255.56851788882915</v>
      </c>
      <c r="L588" s="16">
        <f ca="1">J588*Table3[[#This Row],[QUANTITY]]</f>
        <v>816</v>
      </c>
      <c r="M588" s="16">
        <f ca="1">K588*Table3[[#This Row],[QUANTITY]]*(1-Table3[[#This Row],[DISCOUNT %]])</f>
        <v>2812.6763915946162</v>
      </c>
      <c r="N588" s="3">
        <f>DAY(Table3[[#This Row],[DATE]])</f>
        <v>10</v>
      </c>
      <c r="O588" s="3" t="str">
        <f>TEXT(Table3[[#This Row],[DATE]],"mmm")</f>
        <v>Aug</v>
      </c>
      <c r="P588" s="3">
        <f>YEAR(Table3[[#This Row],[DATE]])</f>
        <v>2022</v>
      </c>
    </row>
    <row r="589" spans="1:16" x14ac:dyDescent="0.3">
      <c r="A589" s="6">
        <v>44784</v>
      </c>
      <c r="B589" s="7" t="s">
        <v>1640</v>
      </c>
      <c r="C589" s="9">
        <f t="shared" ca="1" si="18"/>
        <v>4</v>
      </c>
      <c r="D589" s="9" t="s">
        <v>2117</v>
      </c>
      <c r="E589" s="9" t="s">
        <v>2116</v>
      </c>
      <c r="F589" s="10">
        <f t="shared" ca="1" si="19"/>
        <v>9.5546372773057005E-3</v>
      </c>
      <c r="G589" s="3" t="str">
        <f>VLOOKUP(Table3[[#This Row],[PRODUCT ID]],Table1[[PRODUCT]:[SELLING PRICE]],1,FALSE)</f>
        <v>Product588</v>
      </c>
      <c r="H589" s="3" t="str">
        <f>VLOOKUP(Table3[[#This Row],[PRODUCT ID]],Table1[[PRODUCT]:[SELLING PRICE]],2,FALSE)</f>
        <v>Category2</v>
      </c>
      <c r="I589" s="3" t="str">
        <f>VLOOKUP(Table3[[#This Row],[PRODUCT ID]],Table1[[PRODUCT]:[SELLING PRICE]],3,FALSE)</f>
        <v>Lt</v>
      </c>
      <c r="J589" s="16">
        <f ca="1">VLOOKUP(Table3[[#This Row],[PRODUCT ID]],Table1[[PRODUCT]:[SELLING PRICE]],4,FALSE)</f>
        <v>196</v>
      </c>
      <c r="K589" s="16">
        <f ca="1">VLOOKUP(Table3[[#This Row],[PRODUCT ID]],Table1[[PRODUCT]:[SELLING PRICE]],5,FALSE)</f>
        <v>260.89821908990632</v>
      </c>
      <c r="L589" s="16">
        <f ca="1">J589*Table3[[#This Row],[QUANTITY]]</f>
        <v>784</v>
      </c>
      <c r="M589" s="16">
        <f ca="1">K589*Table3[[#This Row],[QUANTITY]]*(1-Table3[[#This Row],[DISCOUNT %]])</f>
        <v>1033.6217249608289</v>
      </c>
      <c r="N589" s="3">
        <f>DAY(Table3[[#This Row],[DATE]])</f>
        <v>11</v>
      </c>
      <c r="O589" s="3" t="str">
        <f>TEXT(Table3[[#This Row],[DATE]],"mmm")</f>
        <v>Aug</v>
      </c>
      <c r="P589" s="3">
        <f>YEAR(Table3[[#This Row],[DATE]])</f>
        <v>2022</v>
      </c>
    </row>
    <row r="590" spans="1:16" x14ac:dyDescent="0.3">
      <c r="A590" s="6">
        <v>44785</v>
      </c>
      <c r="B590" s="7" t="s">
        <v>1641</v>
      </c>
      <c r="C590" s="9">
        <f t="shared" ca="1" si="18"/>
        <v>5</v>
      </c>
      <c r="D590" s="9" t="s">
        <v>2116</v>
      </c>
      <c r="E590" s="9" t="s">
        <v>2116</v>
      </c>
      <c r="F590" s="10">
        <f t="shared" ca="1" si="19"/>
        <v>4.5833718647753041E-2</v>
      </c>
      <c r="G590" s="3" t="str">
        <f>VLOOKUP(Table3[[#This Row],[PRODUCT ID]],Table1[[PRODUCT]:[SELLING PRICE]],1,FALSE)</f>
        <v>Product589</v>
      </c>
      <c r="H590" s="3" t="str">
        <f>VLOOKUP(Table3[[#This Row],[PRODUCT ID]],Table1[[PRODUCT]:[SELLING PRICE]],2,FALSE)</f>
        <v>Category3</v>
      </c>
      <c r="I590" s="3" t="str">
        <f>VLOOKUP(Table3[[#This Row],[PRODUCT ID]],Table1[[PRODUCT]:[SELLING PRICE]],3,FALSE)</f>
        <v>Ft</v>
      </c>
      <c r="J590" s="16">
        <f ca="1">VLOOKUP(Table3[[#This Row],[PRODUCT ID]],Table1[[PRODUCT]:[SELLING PRICE]],4,FALSE)</f>
        <v>114</v>
      </c>
      <c r="K590" s="16">
        <f ca="1">VLOOKUP(Table3[[#This Row],[PRODUCT ID]],Table1[[PRODUCT]:[SELLING PRICE]],5,FALSE)</f>
        <v>308.24021749096835</v>
      </c>
      <c r="L590" s="16">
        <f ca="1">J590*Table3[[#This Row],[QUANTITY]]</f>
        <v>570</v>
      </c>
      <c r="M590" s="16">
        <f ca="1">K590*Table3[[#This Row],[QUANTITY]]*(1-Table3[[#This Row],[DISCOUNT %]])</f>
        <v>1470.5621104328254</v>
      </c>
      <c r="N590" s="3">
        <f>DAY(Table3[[#This Row],[DATE]])</f>
        <v>12</v>
      </c>
      <c r="O590" s="3" t="str">
        <f>TEXT(Table3[[#This Row],[DATE]],"mmm")</f>
        <v>Aug</v>
      </c>
      <c r="P590" s="3">
        <f>YEAR(Table3[[#This Row],[DATE]])</f>
        <v>2022</v>
      </c>
    </row>
    <row r="591" spans="1:16" x14ac:dyDescent="0.3">
      <c r="A591" s="6">
        <v>44786</v>
      </c>
      <c r="B591" s="7" t="s">
        <v>1642</v>
      </c>
      <c r="C591" s="9">
        <f t="shared" ca="1" si="18"/>
        <v>11</v>
      </c>
      <c r="D591" s="9" t="s">
        <v>2116</v>
      </c>
      <c r="E591" s="9" t="s">
        <v>2116</v>
      </c>
      <c r="F591" s="10">
        <f t="shared" ca="1" si="19"/>
        <v>6.3619764555186128E-2</v>
      </c>
      <c r="G591" s="3" t="str">
        <f>VLOOKUP(Table3[[#This Row],[PRODUCT ID]],Table1[[PRODUCT]:[SELLING PRICE]],1,FALSE)</f>
        <v>Product590</v>
      </c>
      <c r="H591" s="3" t="str">
        <f>VLOOKUP(Table3[[#This Row],[PRODUCT ID]],Table1[[PRODUCT]:[SELLING PRICE]],2,FALSE)</f>
        <v>Category4</v>
      </c>
      <c r="I591" s="3" t="str">
        <f>VLOOKUP(Table3[[#This Row],[PRODUCT ID]],Table1[[PRODUCT]:[SELLING PRICE]],3,FALSE)</f>
        <v>Kg</v>
      </c>
      <c r="J591" s="16">
        <f ca="1">VLOOKUP(Table3[[#This Row],[PRODUCT ID]],Table1[[PRODUCT]:[SELLING PRICE]],4,FALSE)</f>
        <v>33</v>
      </c>
      <c r="K591" s="16">
        <f ca="1">VLOOKUP(Table3[[#This Row],[PRODUCT ID]],Table1[[PRODUCT]:[SELLING PRICE]],5,FALSE)</f>
        <v>247.19198828534576</v>
      </c>
      <c r="L591" s="16">
        <f ca="1">J591*Table3[[#This Row],[QUANTITY]]</f>
        <v>363</v>
      </c>
      <c r="M591" s="16">
        <f ca="1">K591*Table3[[#This Row],[QUANTITY]]*(1-Table3[[#This Row],[DISCOUNT %]])</f>
        <v>2546.122614097741</v>
      </c>
      <c r="N591" s="3">
        <f>DAY(Table3[[#This Row],[DATE]])</f>
        <v>13</v>
      </c>
      <c r="O591" s="3" t="str">
        <f>TEXT(Table3[[#This Row],[DATE]],"mmm")</f>
        <v>Aug</v>
      </c>
      <c r="P591" s="3">
        <f>YEAR(Table3[[#This Row],[DATE]])</f>
        <v>2022</v>
      </c>
    </row>
    <row r="592" spans="1:16" x14ac:dyDescent="0.3">
      <c r="A592" s="6">
        <v>44787</v>
      </c>
      <c r="B592" s="7" t="s">
        <v>1643</v>
      </c>
      <c r="C592" s="9">
        <f t="shared" ca="1" si="18"/>
        <v>15</v>
      </c>
      <c r="D592" s="9" t="s">
        <v>2116</v>
      </c>
      <c r="E592" s="9" t="s">
        <v>2118</v>
      </c>
      <c r="F592" s="10">
        <f t="shared" ca="1" si="19"/>
        <v>8.9469472795061844E-2</v>
      </c>
      <c r="G592" s="3" t="str">
        <f>VLOOKUP(Table3[[#This Row],[PRODUCT ID]],Table1[[PRODUCT]:[SELLING PRICE]],1,FALSE)</f>
        <v>Product591</v>
      </c>
      <c r="H592" s="3" t="str">
        <f>VLOOKUP(Table3[[#This Row],[PRODUCT ID]],Table1[[PRODUCT]:[SELLING PRICE]],2,FALSE)</f>
        <v>Category5</v>
      </c>
      <c r="I592" s="3" t="str">
        <f>VLOOKUP(Table3[[#This Row],[PRODUCT ID]],Table1[[PRODUCT]:[SELLING PRICE]],3,FALSE)</f>
        <v>No</v>
      </c>
      <c r="J592" s="16">
        <f ca="1">VLOOKUP(Table3[[#This Row],[PRODUCT ID]],Table1[[PRODUCT]:[SELLING PRICE]],4,FALSE)</f>
        <v>46</v>
      </c>
      <c r="K592" s="16">
        <f ca="1">VLOOKUP(Table3[[#This Row],[PRODUCT ID]],Table1[[PRODUCT]:[SELLING PRICE]],5,FALSE)</f>
        <v>316.1134611109714</v>
      </c>
      <c r="L592" s="16">
        <f ca="1">J592*Table3[[#This Row],[QUANTITY]]</f>
        <v>690</v>
      </c>
      <c r="M592" s="16">
        <f ca="1">K592*Table3[[#This Row],[QUANTITY]]*(1-Table3[[#This Row],[DISCOUNT %]])</f>
        <v>4317.4643460292582</v>
      </c>
      <c r="N592" s="3">
        <f>DAY(Table3[[#This Row],[DATE]])</f>
        <v>14</v>
      </c>
      <c r="O592" s="3" t="str">
        <f>TEXT(Table3[[#This Row],[DATE]],"mmm")</f>
        <v>Aug</v>
      </c>
      <c r="P592" s="3">
        <f>YEAR(Table3[[#This Row],[DATE]])</f>
        <v>2022</v>
      </c>
    </row>
    <row r="593" spans="1:16" x14ac:dyDescent="0.3">
      <c r="A593" s="6">
        <v>44788</v>
      </c>
      <c r="B593" s="7" t="s">
        <v>1644</v>
      </c>
      <c r="C593" s="9">
        <f t="shared" ca="1" si="18"/>
        <v>6</v>
      </c>
      <c r="D593" s="9" t="s">
        <v>2116</v>
      </c>
      <c r="E593" s="9" t="s">
        <v>2118</v>
      </c>
      <c r="F593" s="10">
        <f t="shared" ca="1" si="19"/>
        <v>2.7489730393819058E-2</v>
      </c>
      <c r="G593" s="3" t="str">
        <f>VLOOKUP(Table3[[#This Row],[PRODUCT ID]],Table1[[PRODUCT]:[SELLING PRICE]],1,FALSE)</f>
        <v>Product592</v>
      </c>
      <c r="H593" s="3" t="str">
        <f>VLOOKUP(Table3[[#This Row],[PRODUCT ID]],Table1[[PRODUCT]:[SELLING PRICE]],2,FALSE)</f>
        <v>Category1</v>
      </c>
      <c r="I593" s="3" t="str">
        <f>VLOOKUP(Table3[[#This Row],[PRODUCT ID]],Table1[[PRODUCT]:[SELLING PRICE]],3,FALSE)</f>
        <v>No</v>
      </c>
      <c r="J593" s="16">
        <f ca="1">VLOOKUP(Table3[[#This Row],[PRODUCT ID]],Table1[[PRODUCT]:[SELLING PRICE]],4,FALSE)</f>
        <v>170</v>
      </c>
      <c r="K593" s="16">
        <f ca="1">VLOOKUP(Table3[[#This Row],[PRODUCT ID]],Table1[[PRODUCT]:[SELLING PRICE]],5,FALSE)</f>
        <v>313.51053148459403</v>
      </c>
      <c r="L593" s="16">
        <f ca="1">J593*Table3[[#This Row],[QUANTITY]]</f>
        <v>1020</v>
      </c>
      <c r="M593" s="16">
        <f ca="1">K593*Table3[[#This Row],[QUANTITY]]*(1-Table3[[#This Row],[DISCOUNT %]])</f>
        <v>1829.3532689907577</v>
      </c>
      <c r="N593" s="3">
        <f>DAY(Table3[[#This Row],[DATE]])</f>
        <v>15</v>
      </c>
      <c r="O593" s="3" t="str">
        <f>TEXT(Table3[[#This Row],[DATE]],"mmm")</f>
        <v>Aug</v>
      </c>
      <c r="P593" s="3">
        <f>YEAR(Table3[[#This Row],[DATE]])</f>
        <v>2022</v>
      </c>
    </row>
    <row r="594" spans="1:16" x14ac:dyDescent="0.3">
      <c r="A594" s="6">
        <v>44789</v>
      </c>
      <c r="B594" s="7" t="s">
        <v>1645</v>
      </c>
      <c r="C594" s="9">
        <f t="shared" ca="1" si="18"/>
        <v>6</v>
      </c>
      <c r="D594" s="9" t="s">
        <v>2115</v>
      </c>
      <c r="E594" s="9" t="s">
        <v>2116</v>
      </c>
      <c r="F594" s="10">
        <f t="shared" ca="1" si="19"/>
        <v>7.7743454713868149E-2</v>
      </c>
      <c r="G594" s="3" t="str">
        <f>VLOOKUP(Table3[[#This Row],[PRODUCT ID]],Table1[[PRODUCT]:[SELLING PRICE]],1,FALSE)</f>
        <v>Product593</v>
      </c>
      <c r="H594" s="3" t="str">
        <f>VLOOKUP(Table3[[#This Row],[PRODUCT ID]],Table1[[PRODUCT]:[SELLING PRICE]],2,FALSE)</f>
        <v>Category2</v>
      </c>
      <c r="I594" s="3" t="str">
        <f>VLOOKUP(Table3[[#This Row],[PRODUCT ID]],Table1[[PRODUCT]:[SELLING PRICE]],3,FALSE)</f>
        <v>Ft</v>
      </c>
      <c r="J594" s="16">
        <f ca="1">VLOOKUP(Table3[[#This Row],[PRODUCT ID]],Table1[[PRODUCT]:[SELLING PRICE]],4,FALSE)</f>
        <v>152</v>
      </c>
      <c r="K594" s="16">
        <f ca="1">VLOOKUP(Table3[[#This Row],[PRODUCT ID]],Table1[[PRODUCT]:[SELLING PRICE]],5,FALSE)</f>
        <v>270.63325012124164</v>
      </c>
      <c r="L594" s="16">
        <f ca="1">J594*Table3[[#This Row],[QUANTITY]]</f>
        <v>912</v>
      </c>
      <c r="M594" s="16">
        <f ca="1">K594*Table3[[#This Row],[QUANTITY]]*(1-Table3[[#This Row],[DISCOUNT %]])</f>
        <v>1497.5597177782438</v>
      </c>
      <c r="N594" s="3">
        <f>DAY(Table3[[#This Row],[DATE]])</f>
        <v>16</v>
      </c>
      <c r="O594" s="3" t="str">
        <f>TEXT(Table3[[#This Row],[DATE]],"mmm")</f>
        <v>Aug</v>
      </c>
      <c r="P594" s="3">
        <f>YEAR(Table3[[#This Row],[DATE]])</f>
        <v>2022</v>
      </c>
    </row>
    <row r="595" spans="1:16" x14ac:dyDescent="0.3">
      <c r="A595" s="6">
        <v>44790</v>
      </c>
      <c r="B595" s="7" t="s">
        <v>1646</v>
      </c>
      <c r="C595" s="9">
        <f t="shared" ca="1" si="18"/>
        <v>11</v>
      </c>
      <c r="D595" s="9" t="s">
        <v>2116</v>
      </c>
      <c r="E595" s="9" t="s">
        <v>2116</v>
      </c>
      <c r="F595" s="10">
        <f t="shared" ca="1" si="19"/>
        <v>2.3933919244239155E-2</v>
      </c>
      <c r="G595" s="3" t="str">
        <f>VLOOKUP(Table3[[#This Row],[PRODUCT ID]],Table1[[PRODUCT]:[SELLING PRICE]],1,FALSE)</f>
        <v>Product594</v>
      </c>
      <c r="H595" s="3" t="str">
        <f>VLOOKUP(Table3[[#This Row],[PRODUCT ID]],Table1[[PRODUCT]:[SELLING PRICE]],2,FALSE)</f>
        <v>Category3</v>
      </c>
      <c r="I595" s="3" t="str">
        <f>VLOOKUP(Table3[[#This Row],[PRODUCT ID]],Table1[[PRODUCT]:[SELLING PRICE]],3,FALSE)</f>
        <v>No</v>
      </c>
      <c r="J595" s="16">
        <f ca="1">VLOOKUP(Table3[[#This Row],[PRODUCT ID]],Table1[[PRODUCT]:[SELLING PRICE]],4,FALSE)</f>
        <v>103</v>
      </c>
      <c r="K595" s="16">
        <f ca="1">VLOOKUP(Table3[[#This Row],[PRODUCT ID]],Table1[[PRODUCT]:[SELLING PRICE]],5,FALSE)</f>
        <v>194.26523221621534</v>
      </c>
      <c r="L595" s="16">
        <f ca="1">J595*Table3[[#This Row],[QUANTITY]]</f>
        <v>1133</v>
      </c>
      <c r="M595" s="16">
        <f ca="1">K595*Table3[[#This Row],[QUANTITY]]*(1-Table3[[#This Row],[DISCOUNT %]])</f>
        <v>2085.7727422002795</v>
      </c>
      <c r="N595" s="3">
        <f>DAY(Table3[[#This Row],[DATE]])</f>
        <v>17</v>
      </c>
      <c r="O595" s="3" t="str">
        <f>TEXT(Table3[[#This Row],[DATE]],"mmm")</f>
        <v>Aug</v>
      </c>
      <c r="P595" s="3">
        <f>YEAR(Table3[[#This Row],[DATE]])</f>
        <v>2022</v>
      </c>
    </row>
    <row r="596" spans="1:16" x14ac:dyDescent="0.3">
      <c r="A596" s="6">
        <v>44791</v>
      </c>
      <c r="B596" s="7" t="s">
        <v>1647</v>
      </c>
      <c r="C596" s="9">
        <f t="shared" ca="1" si="18"/>
        <v>5</v>
      </c>
      <c r="D596" s="9" t="s">
        <v>2117</v>
      </c>
      <c r="E596" s="9" t="s">
        <v>2116</v>
      </c>
      <c r="F596" s="10">
        <f t="shared" ca="1" si="19"/>
        <v>5.4068753982514428E-2</v>
      </c>
      <c r="G596" s="3" t="str">
        <f>VLOOKUP(Table3[[#This Row],[PRODUCT ID]],Table1[[PRODUCT]:[SELLING PRICE]],1,FALSE)</f>
        <v>Product595</v>
      </c>
      <c r="H596" s="3" t="str">
        <f>VLOOKUP(Table3[[#This Row],[PRODUCT ID]],Table1[[PRODUCT]:[SELLING PRICE]],2,FALSE)</f>
        <v>Category4</v>
      </c>
      <c r="I596" s="3" t="str">
        <f>VLOOKUP(Table3[[#This Row],[PRODUCT ID]],Table1[[PRODUCT]:[SELLING PRICE]],3,FALSE)</f>
        <v>Kg</v>
      </c>
      <c r="J596" s="16">
        <f ca="1">VLOOKUP(Table3[[#This Row],[PRODUCT ID]],Table1[[PRODUCT]:[SELLING PRICE]],4,FALSE)</f>
        <v>199</v>
      </c>
      <c r="K596" s="16">
        <f ca="1">VLOOKUP(Table3[[#This Row],[PRODUCT ID]],Table1[[PRODUCT]:[SELLING PRICE]],5,FALSE)</f>
        <v>83.244844460719904</v>
      </c>
      <c r="L596" s="16">
        <f ca="1">J596*Table3[[#This Row],[QUANTITY]]</f>
        <v>995</v>
      </c>
      <c r="M596" s="16">
        <f ca="1">K596*Table3[[#This Row],[QUANTITY]]*(1-Table3[[#This Row],[DISCOUNT %]])</f>
        <v>393.71949722630279</v>
      </c>
      <c r="N596" s="3">
        <f>DAY(Table3[[#This Row],[DATE]])</f>
        <v>18</v>
      </c>
      <c r="O596" s="3" t="str">
        <f>TEXT(Table3[[#This Row],[DATE]],"mmm")</f>
        <v>Aug</v>
      </c>
      <c r="P596" s="3">
        <f>YEAR(Table3[[#This Row],[DATE]])</f>
        <v>2022</v>
      </c>
    </row>
    <row r="597" spans="1:16" x14ac:dyDescent="0.3">
      <c r="A597" s="6">
        <v>44792</v>
      </c>
      <c r="B597" s="7" t="s">
        <v>1648</v>
      </c>
      <c r="C597" s="9">
        <f t="shared" ca="1" si="18"/>
        <v>1</v>
      </c>
      <c r="D597" s="9" t="s">
        <v>2115</v>
      </c>
      <c r="E597" s="9" t="s">
        <v>2116</v>
      </c>
      <c r="F597" s="10">
        <f t="shared" ca="1" si="19"/>
        <v>8.062171698085023E-2</v>
      </c>
      <c r="G597" s="3" t="str">
        <f>VLOOKUP(Table3[[#This Row],[PRODUCT ID]],Table1[[PRODUCT]:[SELLING PRICE]],1,FALSE)</f>
        <v>Product596</v>
      </c>
      <c r="H597" s="3" t="str">
        <f>VLOOKUP(Table3[[#This Row],[PRODUCT ID]],Table1[[PRODUCT]:[SELLING PRICE]],2,FALSE)</f>
        <v>Category5</v>
      </c>
      <c r="I597" s="3" t="str">
        <f>VLOOKUP(Table3[[#This Row],[PRODUCT ID]],Table1[[PRODUCT]:[SELLING PRICE]],3,FALSE)</f>
        <v>Kg</v>
      </c>
      <c r="J597" s="16">
        <f ca="1">VLOOKUP(Table3[[#This Row],[PRODUCT ID]],Table1[[PRODUCT]:[SELLING PRICE]],4,FALSE)</f>
        <v>212</v>
      </c>
      <c r="K597" s="16">
        <f ca="1">VLOOKUP(Table3[[#This Row],[PRODUCT ID]],Table1[[PRODUCT]:[SELLING PRICE]],5,FALSE)</f>
        <v>107.30438217171675</v>
      </c>
      <c r="L597" s="16">
        <f ca="1">J597*Table3[[#This Row],[QUANTITY]]</f>
        <v>212</v>
      </c>
      <c r="M597" s="16">
        <f ca="1">K597*Table3[[#This Row],[QUANTITY]]*(1-Table3[[#This Row],[DISCOUNT %]])</f>
        <v>98.653318641463613</v>
      </c>
      <c r="N597" s="3">
        <f>DAY(Table3[[#This Row],[DATE]])</f>
        <v>19</v>
      </c>
      <c r="O597" s="3" t="str">
        <f>TEXT(Table3[[#This Row],[DATE]],"mmm")</f>
        <v>Aug</v>
      </c>
      <c r="P597" s="3">
        <f>YEAR(Table3[[#This Row],[DATE]])</f>
        <v>2022</v>
      </c>
    </row>
    <row r="598" spans="1:16" x14ac:dyDescent="0.3">
      <c r="A598" s="6">
        <v>44793</v>
      </c>
      <c r="B598" s="7" t="s">
        <v>1649</v>
      </c>
      <c r="C598" s="9">
        <f t="shared" ca="1" si="18"/>
        <v>9</v>
      </c>
      <c r="D598" s="9" t="s">
        <v>2115</v>
      </c>
      <c r="E598" s="9" t="s">
        <v>2118</v>
      </c>
      <c r="F598" s="10">
        <f t="shared" ca="1" si="19"/>
        <v>1.7837275597155335E-2</v>
      </c>
      <c r="G598" s="3" t="str">
        <f>VLOOKUP(Table3[[#This Row],[PRODUCT ID]],Table1[[PRODUCT]:[SELLING PRICE]],1,FALSE)</f>
        <v>Product597</v>
      </c>
      <c r="H598" s="3" t="str">
        <f>VLOOKUP(Table3[[#This Row],[PRODUCT ID]],Table1[[PRODUCT]:[SELLING PRICE]],2,FALSE)</f>
        <v>Category1</v>
      </c>
      <c r="I598" s="3" t="str">
        <f>VLOOKUP(Table3[[#This Row],[PRODUCT ID]],Table1[[PRODUCT]:[SELLING PRICE]],3,FALSE)</f>
        <v>Lt</v>
      </c>
      <c r="J598" s="16">
        <f ca="1">VLOOKUP(Table3[[#This Row],[PRODUCT ID]],Table1[[PRODUCT]:[SELLING PRICE]],4,FALSE)</f>
        <v>55</v>
      </c>
      <c r="K598" s="16">
        <f ca="1">VLOOKUP(Table3[[#This Row],[PRODUCT ID]],Table1[[PRODUCT]:[SELLING PRICE]],5,FALSE)</f>
        <v>294.90228470703693</v>
      </c>
      <c r="L598" s="16">
        <f ca="1">J598*Table3[[#This Row],[QUANTITY]]</f>
        <v>495</v>
      </c>
      <c r="M598" s="16">
        <f ca="1">K598*Table3[[#This Row],[QUANTITY]]*(1-Table3[[#This Row],[DISCOUNT %]])</f>
        <v>2606.7782824243809</v>
      </c>
      <c r="N598" s="3">
        <f>DAY(Table3[[#This Row],[DATE]])</f>
        <v>20</v>
      </c>
      <c r="O598" s="3" t="str">
        <f>TEXT(Table3[[#This Row],[DATE]],"mmm")</f>
        <v>Aug</v>
      </c>
      <c r="P598" s="3">
        <f>YEAR(Table3[[#This Row],[DATE]])</f>
        <v>2022</v>
      </c>
    </row>
    <row r="599" spans="1:16" x14ac:dyDescent="0.3">
      <c r="A599" s="6">
        <v>44794</v>
      </c>
      <c r="B599" s="7" t="s">
        <v>1650</v>
      </c>
      <c r="C599" s="9">
        <f t="shared" ca="1" si="18"/>
        <v>15</v>
      </c>
      <c r="D599" s="9" t="s">
        <v>2115</v>
      </c>
      <c r="E599" s="9" t="s">
        <v>2116</v>
      </c>
      <c r="F599" s="10">
        <f t="shared" ca="1" si="19"/>
        <v>3.9658831078095716E-2</v>
      </c>
      <c r="G599" s="3" t="str">
        <f>VLOOKUP(Table3[[#This Row],[PRODUCT ID]],Table1[[PRODUCT]:[SELLING PRICE]],1,FALSE)</f>
        <v>Product598</v>
      </c>
      <c r="H599" s="3" t="str">
        <f>VLOOKUP(Table3[[#This Row],[PRODUCT ID]],Table1[[PRODUCT]:[SELLING PRICE]],2,FALSE)</f>
        <v>Category2</v>
      </c>
      <c r="I599" s="3" t="str">
        <f>VLOOKUP(Table3[[#This Row],[PRODUCT ID]],Table1[[PRODUCT]:[SELLING PRICE]],3,FALSE)</f>
        <v>Kg</v>
      </c>
      <c r="J599" s="16">
        <f ca="1">VLOOKUP(Table3[[#This Row],[PRODUCT ID]],Table1[[PRODUCT]:[SELLING PRICE]],4,FALSE)</f>
        <v>202</v>
      </c>
      <c r="K599" s="16">
        <f ca="1">VLOOKUP(Table3[[#This Row],[PRODUCT ID]],Table1[[PRODUCT]:[SELLING PRICE]],5,FALSE)</f>
        <v>128.35824658120035</v>
      </c>
      <c r="L599" s="16">
        <f ca="1">J599*Table3[[#This Row],[QUANTITY]]</f>
        <v>3030</v>
      </c>
      <c r="M599" s="16">
        <f ca="1">K599*Table3[[#This Row],[QUANTITY]]*(1-Table3[[#This Row],[DISCOUNT %]])</f>
        <v>1849.0156284383395</v>
      </c>
      <c r="N599" s="3">
        <f>DAY(Table3[[#This Row],[DATE]])</f>
        <v>21</v>
      </c>
      <c r="O599" s="3" t="str">
        <f>TEXT(Table3[[#This Row],[DATE]],"mmm")</f>
        <v>Aug</v>
      </c>
      <c r="P599" s="3">
        <f>YEAR(Table3[[#This Row],[DATE]])</f>
        <v>2022</v>
      </c>
    </row>
    <row r="600" spans="1:16" x14ac:dyDescent="0.3">
      <c r="A600" s="6">
        <v>44795</v>
      </c>
      <c r="B600" s="7" t="s">
        <v>1651</v>
      </c>
      <c r="C600" s="9">
        <f t="shared" ca="1" si="18"/>
        <v>4</v>
      </c>
      <c r="D600" s="9" t="s">
        <v>2116</v>
      </c>
      <c r="E600" s="9" t="s">
        <v>2116</v>
      </c>
      <c r="F600" s="10">
        <f t="shared" ca="1" si="19"/>
        <v>5.209888742890309E-2</v>
      </c>
      <c r="G600" s="3" t="str">
        <f>VLOOKUP(Table3[[#This Row],[PRODUCT ID]],Table1[[PRODUCT]:[SELLING PRICE]],1,FALSE)</f>
        <v>Product599</v>
      </c>
      <c r="H600" s="3" t="str">
        <f>VLOOKUP(Table3[[#This Row],[PRODUCT ID]],Table1[[PRODUCT]:[SELLING PRICE]],2,FALSE)</f>
        <v>Category3</v>
      </c>
      <c r="I600" s="3" t="str">
        <f>VLOOKUP(Table3[[#This Row],[PRODUCT ID]],Table1[[PRODUCT]:[SELLING PRICE]],3,FALSE)</f>
        <v>Lt</v>
      </c>
      <c r="J600" s="16">
        <f ca="1">VLOOKUP(Table3[[#This Row],[PRODUCT ID]],Table1[[PRODUCT]:[SELLING PRICE]],4,FALSE)</f>
        <v>64</v>
      </c>
      <c r="K600" s="16">
        <f ca="1">VLOOKUP(Table3[[#This Row],[PRODUCT ID]],Table1[[PRODUCT]:[SELLING PRICE]],5,FALSE)</f>
        <v>267.25797660513751</v>
      </c>
      <c r="L600" s="16">
        <f ca="1">J600*Table3[[#This Row],[QUANTITY]]</f>
        <v>256</v>
      </c>
      <c r="M600" s="16">
        <f ca="1">K600*Table3[[#This Row],[QUANTITY]]*(1-Table3[[#This Row],[DISCOUNT %]])</f>
        <v>1013.3365334700401</v>
      </c>
      <c r="N600" s="3">
        <f>DAY(Table3[[#This Row],[DATE]])</f>
        <v>22</v>
      </c>
      <c r="O600" s="3" t="str">
        <f>TEXT(Table3[[#This Row],[DATE]],"mmm")</f>
        <v>Aug</v>
      </c>
      <c r="P600" s="3">
        <f>YEAR(Table3[[#This Row],[DATE]])</f>
        <v>2022</v>
      </c>
    </row>
    <row r="601" spans="1:16" x14ac:dyDescent="0.3">
      <c r="A601" s="6">
        <v>44796</v>
      </c>
      <c r="B601" s="7" t="s">
        <v>1652</v>
      </c>
      <c r="C601" s="9">
        <f t="shared" ca="1" si="18"/>
        <v>4</v>
      </c>
      <c r="D601" s="9" t="s">
        <v>2116</v>
      </c>
      <c r="E601" s="9" t="s">
        <v>2116</v>
      </c>
      <c r="F601" s="10">
        <f t="shared" ca="1" si="19"/>
        <v>3.3996817389534605E-2</v>
      </c>
      <c r="G601" s="3" t="str">
        <f>VLOOKUP(Table3[[#This Row],[PRODUCT ID]],Table1[[PRODUCT]:[SELLING PRICE]],1,FALSE)</f>
        <v>Product600</v>
      </c>
      <c r="H601" s="3" t="str">
        <f>VLOOKUP(Table3[[#This Row],[PRODUCT ID]],Table1[[PRODUCT]:[SELLING PRICE]],2,FALSE)</f>
        <v>Category4</v>
      </c>
      <c r="I601" s="3" t="str">
        <f>VLOOKUP(Table3[[#This Row],[PRODUCT ID]],Table1[[PRODUCT]:[SELLING PRICE]],3,FALSE)</f>
        <v>Ft</v>
      </c>
      <c r="J601" s="16">
        <f ca="1">VLOOKUP(Table3[[#This Row],[PRODUCT ID]],Table1[[PRODUCT]:[SELLING PRICE]],4,FALSE)</f>
        <v>28</v>
      </c>
      <c r="K601" s="16">
        <f ca="1">VLOOKUP(Table3[[#This Row],[PRODUCT ID]],Table1[[PRODUCT]:[SELLING PRICE]],5,FALSE)</f>
        <v>195.71290833249435</v>
      </c>
      <c r="L601" s="16">
        <f ca="1">J601*Table3[[#This Row],[QUANTITY]]</f>
        <v>112</v>
      </c>
      <c r="M601" s="16">
        <f ca="1">K601*Table3[[#This Row],[QUANTITY]]*(1-Table3[[#This Row],[DISCOUNT %]])</f>
        <v>756.23716930855926</v>
      </c>
      <c r="N601" s="3">
        <f>DAY(Table3[[#This Row],[DATE]])</f>
        <v>23</v>
      </c>
      <c r="O601" s="3" t="str">
        <f>TEXT(Table3[[#This Row],[DATE]],"mmm")</f>
        <v>Aug</v>
      </c>
      <c r="P601" s="3">
        <f>YEAR(Table3[[#This Row],[DATE]])</f>
        <v>2022</v>
      </c>
    </row>
    <row r="602" spans="1:16" x14ac:dyDescent="0.3">
      <c r="A602" s="6">
        <v>44797</v>
      </c>
      <c r="B602" s="7" t="s">
        <v>1653</v>
      </c>
      <c r="C602" s="9">
        <f t="shared" ca="1" si="18"/>
        <v>7</v>
      </c>
      <c r="D602" s="9" t="s">
        <v>2116</v>
      </c>
      <c r="E602" s="9" t="s">
        <v>2116</v>
      </c>
      <c r="F602" s="10">
        <f t="shared" ca="1" si="19"/>
        <v>9.8302007888698036E-3</v>
      </c>
      <c r="G602" s="3" t="str">
        <f>VLOOKUP(Table3[[#This Row],[PRODUCT ID]],Table1[[PRODUCT]:[SELLING PRICE]],1,FALSE)</f>
        <v>Product601</v>
      </c>
      <c r="H602" s="3" t="str">
        <f>VLOOKUP(Table3[[#This Row],[PRODUCT ID]],Table1[[PRODUCT]:[SELLING PRICE]],2,FALSE)</f>
        <v>Category1</v>
      </c>
      <c r="I602" s="3" t="str">
        <f>VLOOKUP(Table3[[#This Row],[PRODUCT ID]],Table1[[PRODUCT]:[SELLING PRICE]],3,FALSE)</f>
        <v>Kg</v>
      </c>
      <c r="J602" s="16">
        <f ca="1">VLOOKUP(Table3[[#This Row],[PRODUCT ID]],Table1[[PRODUCT]:[SELLING PRICE]],4,FALSE)</f>
        <v>43</v>
      </c>
      <c r="K602" s="16">
        <f ca="1">VLOOKUP(Table3[[#This Row],[PRODUCT ID]],Table1[[PRODUCT]:[SELLING PRICE]],5,FALSE)</f>
        <v>188.55413070750183</v>
      </c>
      <c r="L602" s="16">
        <f ca="1">J602*Table3[[#This Row],[QUANTITY]]</f>
        <v>301</v>
      </c>
      <c r="M602" s="16">
        <f ca="1">K602*Table3[[#This Row],[QUANTITY]]*(1-Table3[[#This Row],[DISCOUNT %]])</f>
        <v>1306.9042402015341</v>
      </c>
      <c r="N602" s="3">
        <f>DAY(Table3[[#This Row],[DATE]])</f>
        <v>24</v>
      </c>
      <c r="O602" s="3" t="str">
        <f>TEXT(Table3[[#This Row],[DATE]],"mmm")</f>
        <v>Aug</v>
      </c>
      <c r="P602" s="3">
        <f>YEAR(Table3[[#This Row],[DATE]])</f>
        <v>2022</v>
      </c>
    </row>
    <row r="603" spans="1:16" x14ac:dyDescent="0.3">
      <c r="A603" s="6">
        <v>44798</v>
      </c>
      <c r="B603" s="7" t="s">
        <v>1654</v>
      </c>
      <c r="C603" s="9">
        <f t="shared" ca="1" si="18"/>
        <v>7</v>
      </c>
      <c r="D603" s="9" t="s">
        <v>2115</v>
      </c>
      <c r="E603" s="9" t="s">
        <v>2116</v>
      </c>
      <c r="F603" s="10">
        <f t="shared" ca="1" si="19"/>
        <v>3.3484007547008358E-2</v>
      </c>
      <c r="G603" s="3" t="str">
        <f>VLOOKUP(Table3[[#This Row],[PRODUCT ID]],Table1[[PRODUCT]:[SELLING PRICE]],1,FALSE)</f>
        <v>Product602</v>
      </c>
      <c r="H603" s="3" t="str">
        <f>VLOOKUP(Table3[[#This Row],[PRODUCT ID]],Table1[[PRODUCT]:[SELLING PRICE]],2,FALSE)</f>
        <v>Category2</v>
      </c>
      <c r="I603" s="3" t="str">
        <f>VLOOKUP(Table3[[#This Row],[PRODUCT ID]],Table1[[PRODUCT]:[SELLING PRICE]],3,FALSE)</f>
        <v>No</v>
      </c>
      <c r="J603" s="16">
        <f ca="1">VLOOKUP(Table3[[#This Row],[PRODUCT ID]],Table1[[PRODUCT]:[SELLING PRICE]],4,FALSE)</f>
        <v>46</v>
      </c>
      <c r="K603" s="16">
        <f ca="1">VLOOKUP(Table3[[#This Row],[PRODUCT ID]],Table1[[PRODUCT]:[SELLING PRICE]],5,FALSE)</f>
        <v>144.77288285733954</v>
      </c>
      <c r="L603" s="16">
        <f ca="1">J603*Table3[[#This Row],[QUANTITY]]</f>
        <v>322</v>
      </c>
      <c r="M603" s="16">
        <f ca="1">K603*Table3[[#This Row],[QUANTITY]]*(1-Table3[[#This Row],[DISCOUNT %]])</f>
        <v>979.4771458859957</v>
      </c>
      <c r="N603" s="3">
        <f>DAY(Table3[[#This Row],[DATE]])</f>
        <v>25</v>
      </c>
      <c r="O603" s="3" t="str">
        <f>TEXT(Table3[[#This Row],[DATE]],"mmm")</f>
        <v>Aug</v>
      </c>
      <c r="P603" s="3">
        <f>YEAR(Table3[[#This Row],[DATE]])</f>
        <v>2022</v>
      </c>
    </row>
    <row r="604" spans="1:16" x14ac:dyDescent="0.3">
      <c r="A604" s="6">
        <v>44799</v>
      </c>
      <c r="B604" s="7" t="s">
        <v>1655</v>
      </c>
      <c r="C604" s="9">
        <f t="shared" ca="1" si="18"/>
        <v>15</v>
      </c>
      <c r="D604" s="9" t="s">
        <v>2117</v>
      </c>
      <c r="E604" s="9" t="s">
        <v>2118</v>
      </c>
      <c r="F604" s="10">
        <f t="shared" ca="1" si="19"/>
        <v>1.0771173915542609E-3</v>
      </c>
      <c r="G604" s="3" t="str">
        <f>VLOOKUP(Table3[[#This Row],[PRODUCT ID]],Table1[[PRODUCT]:[SELLING PRICE]],1,FALSE)</f>
        <v>Product603</v>
      </c>
      <c r="H604" s="3" t="str">
        <f>VLOOKUP(Table3[[#This Row],[PRODUCT ID]],Table1[[PRODUCT]:[SELLING PRICE]],2,FALSE)</f>
        <v>Category3</v>
      </c>
      <c r="I604" s="3" t="str">
        <f>VLOOKUP(Table3[[#This Row],[PRODUCT ID]],Table1[[PRODUCT]:[SELLING PRICE]],3,FALSE)</f>
        <v>No</v>
      </c>
      <c r="J604" s="16">
        <f ca="1">VLOOKUP(Table3[[#This Row],[PRODUCT ID]],Table1[[PRODUCT]:[SELLING PRICE]],4,FALSE)</f>
        <v>229</v>
      </c>
      <c r="K604" s="16">
        <f ca="1">VLOOKUP(Table3[[#This Row],[PRODUCT ID]],Table1[[PRODUCT]:[SELLING PRICE]],5,FALSE)</f>
        <v>293.91099332879907</v>
      </c>
      <c r="L604" s="16">
        <f ca="1">J604*Table3[[#This Row],[QUANTITY]]</f>
        <v>3435</v>
      </c>
      <c r="M604" s="16">
        <f ca="1">K604*Table3[[#This Row],[QUANTITY]]*(1-Table3[[#This Row],[DISCOUNT %]])</f>
        <v>4403.9162502947347</v>
      </c>
      <c r="N604" s="3">
        <f>DAY(Table3[[#This Row],[DATE]])</f>
        <v>26</v>
      </c>
      <c r="O604" s="3" t="str">
        <f>TEXT(Table3[[#This Row],[DATE]],"mmm")</f>
        <v>Aug</v>
      </c>
      <c r="P604" s="3">
        <f>YEAR(Table3[[#This Row],[DATE]])</f>
        <v>2022</v>
      </c>
    </row>
    <row r="605" spans="1:16" x14ac:dyDescent="0.3">
      <c r="A605" s="6">
        <v>44800</v>
      </c>
      <c r="B605" s="7" t="s">
        <v>1656</v>
      </c>
      <c r="C605" s="9">
        <f t="shared" ca="1" si="18"/>
        <v>6</v>
      </c>
      <c r="D605" s="9" t="s">
        <v>2117</v>
      </c>
      <c r="E605" s="9" t="s">
        <v>2118</v>
      </c>
      <c r="F605" s="10">
        <f t="shared" ca="1" si="19"/>
        <v>4.0028932419621514E-2</v>
      </c>
      <c r="G605" s="3" t="str">
        <f>VLOOKUP(Table3[[#This Row],[PRODUCT ID]],Table1[[PRODUCT]:[SELLING PRICE]],1,FALSE)</f>
        <v>Product604</v>
      </c>
      <c r="H605" s="3" t="str">
        <f>VLOOKUP(Table3[[#This Row],[PRODUCT ID]],Table1[[PRODUCT]:[SELLING PRICE]],2,FALSE)</f>
        <v>Category4</v>
      </c>
      <c r="I605" s="3" t="str">
        <f>VLOOKUP(Table3[[#This Row],[PRODUCT ID]],Table1[[PRODUCT]:[SELLING PRICE]],3,FALSE)</f>
        <v>Ft</v>
      </c>
      <c r="J605" s="16">
        <f ca="1">VLOOKUP(Table3[[#This Row],[PRODUCT ID]],Table1[[PRODUCT]:[SELLING PRICE]],4,FALSE)</f>
        <v>135</v>
      </c>
      <c r="K605" s="16">
        <f ca="1">VLOOKUP(Table3[[#This Row],[PRODUCT ID]],Table1[[PRODUCT]:[SELLING PRICE]],5,FALSE)</f>
        <v>299.45069375343712</v>
      </c>
      <c r="L605" s="16">
        <f ca="1">J605*Table3[[#This Row],[QUANTITY]]</f>
        <v>810</v>
      </c>
      <c r="M605" s="16">
        <f ca="1">K605*Table3[[#This Row],[QUANTITY]]*(1-Table3[[#This Row],[DISCOUNT %]])</f>
        <v>1724.7840130210323</v>
      </c>
      <c r="N605" s="3">
        <f>DAY(Table3[[#This Row],[DATE]])</f>
        <v>27</v>
      </c>
      <c r="O605" s="3" t="str">
        <f>TEXT(Table3[[#This Row],[DATE]],"mmm")</f>
        <v>Aug</v>
      </c>
      <c r="P605" s="3">
        <f>YEAR(Table3[[#This Row],[DATE]])</f>
        <v>2022</v>
      </c>
    </row>
    <row r="606" spans="1:16" x14ac:dyDescent="0.3">
      <c r="A606" s="6">
        <v>44801</v>
      </c>
      <c r="B606" s="7" t="s">
        <v>1657</v>
      </c>
      <c r="C606" s="9">
        <f t="shared" ca="1" si="18"/>
        <v>9</v>
      </c>
      <c r="D606" s="9" t="s">
        <v>2116</v>
      </c>
      <c r="E606" s="9" t="s">
        <v>2116</v>
      </c>
      <c r="F606" s="10">
        <f t="shared" ca="1" si="19"/>
        <v>3.1117400070453272E-2</v>
      </c>
      <c r="G606" s="3" t="str">
        <f>VLOOKUP(Table3[[#This Row],[PRODUCT ID]],Table1[[PRODUCT]:[SELLING PRICE]],1,FALSE)</f>
        <v>Product605</v>
      </c>
      <c r="H606" s="3" t="str">
        <f>VLOOKUP(Table3[[#This Row],[PRODUCT ID]],Table1[[PRODUCT]:[SELLING PRICE]],2,FALSE)</f>
        <v>Category5</v>
      </c>
      <c r="I606" s="3" t="str">
        <f>VLOOKUP(Table3[[#This Row],[PRODUCT ID]],Table1[[PRODUCT]:[SELLING PRICE]],3,FALSE)</f>
        <v>No</v>
      </c>
      <c r="J606" s="16">
        <f ca="1">VLOOKUP(Table3[[#This Row],[PRODUCT ID]],Table1[[PRODUCT]:[SELLING PRICE]],4,FALSE)</f>
        <v>30</v>
      </c>
      <c r="K606" s="16">
        <f ca="1">VLOOKUP(Table3[[#This Row],[PRODUCT ID]],Table1[[PRODUCT]:[SELLING PRICE]],5,FALSE)</f>
        <v>43.393673046861885</v>
      </c>
      <c r="L606" s="16">
        <f ca="1">J606*Table3[[#This Row],[QUANTITY]]</f>
        <v>270</v>
      </c>
      <c r="M606" s="16">
        <f ca="1">K606*Table3[[#This Row],[QUANTITY]]*(1-Table3[[#This Row],[DISCOUNT %]])</f>
        <v>378.39037285922615</v>
      </c>
      <c r="N606" s="3">
        <f>DAY(Table3[[#This Row],[DATE]])</f>
        <v>28</v>
      </c>
      <c r="O606" s="3" t="str">
        <f>TEXT(Table3[[#This Row],[DATE]],"mmm")</f>
        <v>Aug</v>
      </c>
      <c r="P606" s="3">
        <f>YEAR(Table3[[#This Row],[DATE]])</f>
        <v>2022</v>
      </c>
    </row>
    <row r="607" spans="1:16" x14ac:dyDescent="0.3">
      <c r="A607" s="6">
        <v>44802</v>
      </c>
      <c r="B607" s="7" t="s">
        <v>1658</v>
      </c>
      <c r="C607" s="9">
        <f t="shared" ca="1" si="18"/>
        <v>8</v>
      </c>
      <c r="D607" s="9" t="s">
        <v>2116</v>
      </c>
      <c r="E607" s="9" t="s">
        <v>2116</v>
      </c>
      <c r="F607" s="10">
        <f t="shared" ca="1" si="19"/>
        <v>3.2726065928850655E-2</v>
      </c>
      <c r="G607" s="3" t="str">
        <f>VLOOKUP(Table3[[#This Row],[PRODUCT ID]],Table1[[PRODUCT]:[SELLING PRICE]],1,FALSE)</f>
        <v>Product606</v>
      </c>
      <c r="H607" s="3" t="str">
        <f>VLOOKUP(Table3[[#This Row],[PRODUCT ID]],Table1[[PRODUCT]:[SELLING PRICE]],2,FALSE)</f>
        <v>Category1</v>
      </c>
      <c r="I607" s="3" t="str">
        <f>VLOOKUP(Table3[[#This Row],[PRODUCT ID]],Table1[[PRODUCT]:[SELLING PRICE]],3,FALSE)</f>
        <v>Kg</v>
      </c>
      <c r="J607" s="16">
        <f ca="1">VLOOKUP(Table3[[#This Row],[PRODUCT ID]],Table1[[PRODUCT]:[SELLING PRICE]],4,FALSE)</f>
        <v>231</v>
      </c>
      <c r="K607" s="16">
        <f ca="1">VLOOKUP(Table3[[#This Row],[PRODUCT ID]],Table1[[PRODUCT]:[SELLING PRICE]],5,FALSE)</f>
        <v>33.75919223521494</v>
      </c>
      <c r="L607" s="16">
        <f ca="1">J607*Table3[[#This Row],[QUANTITY]]</f>
        <v>1848</v>
      </c>
      <c r="M607" s="16">
        <f ca="1">K607*Table3[[#This Row],[QUANTITY]]*(1-Table3[[#This Row],[DISCOUNT %]])</f>
        <v>261.23509347536441</v>
      </c>
      <c r="N607" s="3">
        <f>DAY(Table3[[#This Row],[DATE]])</f>
        <v>29</v>
      </c>
      <c r="O607" s="3" t="str">
        <f>TEXT(Table3[[#This Row],[DATE]],"mmm")</f>
        <v>Aug</v>
      </c>
      <c r="P607" s="3">
        <f>YEAR(Table3[[#This Row],[DATE]])</f>
        <v>2022</v>
      </c>
    </row>
    <row r="608" spans="1:16" x14ac:dyDescent="0.3">
      <c r="A608" s="6">
        <v>44803</v>
      </c>
      <c r="B608" s="7" t="s">
        <v>1659</v>
      </c>
      <c r="C608" s="9">
        <f t="shared" ca="1" si="18"/>
        <v>2</v>
      </c>
      <c r="D608" s="9" t="s">
        <v>2116</v>
      </c>
      <c r="E608" s="9" t="s">
        <v>2116</v>
      </c>
      <c r="F608" s="10">
        <f t="shared" ca="1" si="19"/>
        <v>8.1359277450596346E-2</v>
      </c>
      <c r="G608" s="3" t="str">
        <f>VLOOKUP(Table3[[#This Row],[PRODUCT ID]],Table1[[PRODUCT]:[SELLING PRICE]],1,FALSE)</f>
        <v>Product607</v>
      </c>
      <c r="H608" s="3" t="str">
        <f>VLOOKUP(Table3[[#This Row],[PRODUCT ID]],Table1[[PRODUCT]:[SELLING PRICE]],2,FALSE)</f>
        <v>Category2</v>
      </c>
      <c r="I608" s="3" t="str">
        <f>VLOOKUP(Table3[[#This Row],[PRODUCT ID]],Table1[[PRODUCT]:[SELLING PRICE]],3,FALSE)</f>
        <v>Kg</v>
      </c>
      <c r="J608" s="16">
        <f ca="1">VLOOKUP(Table3[[#This Row],[PRODUCT ID]],Table1[[PRODUCT]:[SELLING PRICE]],4,FALSE)</f>
        <v>213</v>
      </c>
      <c r="K608" s="16">
        <f ca="1">VLOOKUP(Table3[[#This Row],[PRODUCT ID]],Table1[[PRODUCT]:[SELLING PRICE]],5,FALSE)</f>
        <v>174.85588895436882</v>
      </c>
      <c r="L608" s="16">
        <f ca="1">J608*Table3[[#This Row],[QUANTITY]]</f>
        <v>426</v>
      </c>
      <c r="M608" s="16">
        <f ca="1">K608*Table3[[#This Row],[QUANTITY]]*(1-Table3[[#This Row],[DISCOUNT %]])</f>
        <v>321.25948034211933</v>
      </c>
      <c r="N608" s="3">
        <f>DAY(Table3[[#This Row],[DATE]])</f>
        <v>30</v>
      </c>
      <c r="O608" s="3" t="str">
        <f>TEXT(Table3[[#This Row],[DATE]],"mmm")</f>
        <v>Aug</v>
      </c>
      <c r="P608" s="3">
        <f>YEAR(Table3[[#This Row],[DATE]])</f>
        <v>2022</v>
      </c>
    </row>
    <row r="609" spans="1:16" x14ac:dyDescent="0.3">
      <c r="A609" s="6">
        <v>44804</v>
      </c>
      <c r="B609" s="7" t="s">
        <v>1660</v>
      </c>
      <c r="C609" s="9">
        <f t="shared" ca="1" si="18"/>
        <v>4</v>
      </c>
      <c r="D609" s="9" t="s">
        <v>2116</v>
      </c>
      <c r="E609" s="9" t="s">
        <v>2116</v>
      </c>
      <c r="F609" s="10">
        <f t="shared" ca="1" si="19"/>
        <v>2.6896596220209224E-2</v>
      </c>
      <c r="G609" s="3" t="str">
        <f>VLOOKUP(Table3[[#This Row],[PRODUCT ID]],Table1[[PRODUCT]:[SELLING PRICE]],1,FALSE)</f>
        <v>Product608</v>
      </c>
      <c r="H609" s="3" t="str">
        <f>VLOOKUP(Table3[[#This Row],[PRODUCT ID]],Table1[[PRODUCT]:[SELLING PRICE]],2,FALSE)</f>
        <v>Category3</v>
      </c>
      <c r="I609" s="3" t="str">
        <f>VLOOKUP(Table3[[#This Row],[PRODUCT ID]],Table1[[PRODUCT]:[SELLING PRICE]],3,FALSE)</f>
        <v>Lt</v>
      </c>
      <c r="J609" s="16">
        <f ca="1">VLOOKUP(Table3[[#This Row],[PRODUCT ID]],Table1[[PRODUCT]:[SELLING PRICE]],4,FALSE)</f>
        <v>12</v>
      </c>
      <c r="K609" s="16">
        <f ca="1">VLOOKUP(Table3[[#This Row],[PRODUCT ID]],Table1[[PRODUCT]:[SELLING PRICE]],5,FALSE)</f>
        <v>58.795872948983309</v>
      </c>
      <c r="L609" s="16">
        <f ca="1">J609*Table3[[#This Row],[QUANTITY]]</f>
        <v>48</v>
      </c>
      <c r="M609" s="16">
        <f ca="1">K609*Table3[[#This Row],[QUANTITY]]*(1-Table3[[#This Row],[DISCOUNT %]])</f>
        <v>228.85785637943914</v>
      </c>
      <c r="N609" s="3">
        <f>DAY(Table3[[#This Row],[DATE]])</f>
        <v>31</v>
      </c>
      <c r="O609" s="3" t="str">
        <f>TEXT(Table3[[#This Row],[DATE]],"mmm")</f>
        <v>Aug</v>
      </c>
      <c r="P609" s="3">
        <f>YEAR(Table3[[#This Row],[DATE]])</f>
        <v>2022</v>
      </c>
    </row>
    <row r="610" spans="1:16" x14ac:dyDescent="0.3">
      <c r="A610" s="6">
        <v>44805</v>
      </c>
      <c r="B610" s="7" t="s">
        <v>1661</v>
      </c>
      <c r="C610" s="9">
        <f t="shared" ca="1" si="18"/>
        <v>8</v>
      </c>
      <c r="D610" s="9" t="s">
        <v>2115</v>
      </c>
      <c r="E610" s="9" t="s">
        <v>2118</v>
      </c>
      <c r="F610" s="10">
        <f t="shared" ca="1" si="19"/>
        <v>8.2123521534726684E-2</v>
      </c>
      <c r="G610" s="3" t="str">
        <f>VLOOKUP(Table3[[#This Row],[PRODUCT ID]],Table1[[PRODUCT]:[SELLING PRICE]],1,FALSE)</f>
        <v>Product609</v>
      </c>
      <c r="H610" s="3" t="str">
        <f>VLOOKUP(Table3[[#This Row],[PRODUCT ID]],Table1[[PRODUCT]:[SELLING PRICE]],2,FALSE)</f>
        <v>Category4</v>
      </c>
      <c r="I610" s="3" t="str">
        <f>VLOOKUP(Table3[[#This Row],[PRODUCT ID]],Table1[[PRODUCT]:[SELLING PRICE]],3,FALSE)</f>
        <v>Kg</v>
      </c>
      <c r="J610" s="16">
        <f ca="1">VLOOKUP(Table3[[#This Row],[PRODUCT ID]],Table1[[PRODUCT]:[SELLING PRICE]],4,FALSE)</f>
        <v>38</v>
      </c>
      <c r="K610" s="16">
        <f ca="1">VLOOKUP(Table3[[#This Row],[PRODUCT ID]],Table1[[PRODUCT]:[SELLING PRICE]],5,FALSE)</f>
        <v>186.42962799042508</v>
      </c>
      <c r="L610" s="16">
        <f ca="1">J610*Table3[[#This Row],[QUANTITY]]</f>
        <v>304</v>
      </c>
      <c r="M610" s="16">
        <f ca="1">K610*Table3[[#This Row],[QUANTITY]]*(1-Table3[[#This Row],[DISCOUNT %]])</f>
        <v>1368.9549633715385</v>
      </c>
      <c r="N610" s="3">
        <f>DAY(Table3[[#This Row],[DATE]])</f>
        <v>1</v>
      </c>
      <c r="O610" s="3" t="str">
        <f>TEXT(Table3[[#This Row],[DATE]],"mmm")</f>
        <v>Sep</v>
      </c>
      <c r="P610" s="3">
        <f>YEAR(Table3[[#This Row],[DATE]])</f>
        <v>2022</v>
      </c>
    </row>
    <row r="611" spans="1:16" x14ac:dyDescent="0.3">
      <c r="A611" s="6">
        <v>44806</v>
      </c>
      <c r="B611" s="7" t="s">
        <v>1662</v>
      </c>
      <c r="C611" s="9">
        <f t="shared" ca="1" si="18"/>
        <v>4</v>
      </c>
      <c r="D611" s="9" t="s">
        <v>2116</v>
      </c>
      <c r="E611" s="9" t="s">
        <v>2116</v>
      </c>
      <c r="F611" s="10">
        <f t="shared" ca="1" si="19"/>
        <v>9.9345230224263323E-2</v>
      </c>
      <c r="G611" s="3" t="str">
        <f>VLOOKUP(Table3[[#This Row],[PRODUCT ID]],Table1[[PRODUCT]:[SELLING PRICE]],1,FALSE)</f>
        <v>Product610</v>
      </c>
      <c r="H611" s="3" t="str">
        <f>VLOOKUP(Table3[[#This Row],[PRODUCT ID]],Table1[[PRODUCT]:[SELLING PRICE]],2,FALSE)</f>
        <v>Category5</v>
      </c>
      <c r="I611" s="3" t="str">
        <f>VLOOKUP(Table3[[#This Row],[PRODUCT ID]],Table1[[PRODUCT]:[SELLING PRICE]],3,FALSE)</f>
        <v>Lt</v>
      </c>
      <c r="J611" s="16">
        <f ca="1">VLOOKUP(Table3[[#This Row],[PRODUCT ID]],Table1[[PRODUCT]:[SELLING PRICE]],4,FALSE)</f>
        <v>55</v>
      </c>
      <c r="K611" s="16">
        <f ca="1">VLOOKUP(Table3[[#This Row],[PRODUCT ID]],Table1[[PRODUCT]:[SELLING PRICE]],5,FALSE)</f>
        <v>187.23099747686294</v>
      </c>
      <c r="L611" s="16">
        <f ca="1">J611*Table3[[#This Row],[QUANTITY]]</f>
        <v>220</v>
      </c>
      <c r="M611" s="16">
        <f ca="1">K611*Table3[[#This Row],[QUANTITY]]*(1-Table3[[#This Row],[DISCOUNT %]])</f>
        <v>674.52196370962213</v>
      </c>
      <c r="N611" s="3">
        <f>DAY(Table3[[#This Row],[DATE]])</f>
        <v>2</v>
      </c>
      <c r="O611" s="3" t="str">
        <f>TEXT(Table3[[#This Row],[DATE]],"mmm")</f>
        <v>Sep</v>
      </c>
      <c r="P611" s="3">
        <f>YEAR(Table3[[#This Row],[DATE]])</f>
        <v>2022</v>
      </c>
    </row>
    <row r="612" spans="1:16" x14ac:dyDescent="0.3">
      <c r="A612" s="6">
        <v>44807</v>
      </c>
      <c r="B612" s="7" t="s">
        <v>1663</v>
      </c>
      <c r="C612" s="9">
        <f t="shared" ca="1" si="18"/>
        <v>3</v>
      </c>
      <c r="D612" s="9" t="s">
        <v>2117</v>
      </c>
      <c r="E612" s="9" t="s">
        <v>2116</v>
      </c>
      <c r="F612" s="10">
        <f t="shared" ca="1" si="19"/>
        <v>3.0330730894558414E-2</v>
      </c>
      <c r="G612" s="3" t="str">
        <f>VLOOKUP(Table3[[#This Row],[PRODUCT ID]],Table1[[PRODUCT]:[SELLING PRICE]],1,FALSE)</f>
        <v>Product611</v>
      </c>
      <c r="H612" s="3" t="str">
        <f>VLOOKUP(Table3[[#This Row],[PRODUCT ID]],Table1[[PRODUCT]:[SELLING PRICE]],2,FALSE)</f>
        <v>Category1</v>
      </c>
      <c r="I612" s="3" t="str">
        <f>VLOOKUP(Table3[[#This Row],[PRODUCT ID]],Table1[[PRODUCT]:[SELLING PRICE]],3,FALSE)</f>
        <v>Ft</v>
      </c>
      <c r="J612" s="16">
        <f ca="1">VLOOKUP(Table3[[#This Row],[PRODUCT ID]],Table1[[PRODUCT]:[SELLING PRICE]],4,FALSE)</f>
        <v>131</v>
      </c>
      <c r="K612" s="16">
        <f ca="1">VLOOKUP(Table3[[#This Row],[PRODUCT ID]],Table1[[PRODUCT]:[SELLING PRICE]],5,FALSE)</f>
        <v>187.22192705909015</v>
      </c>
      <c r="L612" s="16">
        <f ca="1">J612*Table3[[#This Row],[QUANTITY]]</f>
        <v>393</v>
      </c>
      <c r="M612" s="16">
        <f ca="1">K612*Table3[[#This Row],[QUANTITY]]*(1-Table3[[#This Row],[DISCOUNT %]])</f>
        <v>544.63004751570077</v>
      </c>
      <c r="N612" s="3">
        <f>DAY(Table3[[#This Row],[DATE]])</f>
        <v>3</v>
      </c>
      <c r="O612" s="3" t="str">
        <f>TEXT(Table3[[#This Row],[DATE]],"mmm")</f>
        <v>Sep</v>
      </c>
      <c r="P612" s="3">
        <f>YEAR(Table3[[#This Row],[DATE]])</f>
        <v>2022</v>
      </c>
    </row>
    <row r="613" spans="1:16" x14ac:dyDescent="0.3">
      <c r="A613" s="6">
        <v>44808</v>
      </c>
      <c r="B613" s="7" t="s">
        <v>1664</v>
      </c>
      <c r="C613" s="9">
        <f t="shared" ca="1" si="18"/>
        <v>9</v>
      </c>
      <c r="D613" s="9" t="s">
        <v>2115</v>
      </c>
      <c r="E613" s="9" t="s">
        <v>2116</v>
      </c>
      <c r="F613" s="10">
        <f t="shared" ca="1" si="19"/>
        <v>3.0345842605926699E-2</v>
      </c>
      <c r="G613" s="3" t="str">
        <f>VLOOKUP(Table3[[#This Row],[PRODUCT ID]],Table1[[PRODUCT]:[SELLING PRICE]],1,FALSE)</f>
        <v>Product612</v>
      </c>
      <c r="H613" s="3" t="str">
        <f>VLOOKUP(Table3[[#This Row],[PRODUCT ID]],Table1[[PRODUCT]:[SELLING PRICE]],2,FALSE)</f>
        <v>Category2</v>
      </c>
      <c r="I613" s="3" t="str">
        <f>VLOOKUP(Table3[[#This Row],[PRODUCT ID]],Table1[[PRODUCT]:[SELLING PRICE]],3,FALSE)</f>
        <v>Kg</v>
      </c>
      <c r="J613" s="16">
        <f ca="1">VLOOKUP(Table3[[#This Row],[PRODUCT ID]],Table1[[PRODUCT]:[SELLING PRICE]],4,FALSE)</f>
        <v>223</v>
      </c>
      <c r="K613" s="16">
        <f ca="1">VLOOKUP(Table3[[#This Row],[PRODUCT ID]],Table1[[PRODUCT]:[SELLING PRICE]],5,FALSE)</f>
        <v>95.877778206996197</v>
      </c>
      <c r="L613" s="16">
        <f ca="1">J613*Table3[[#This Row],[QUANTITY]]</f>
        <v>2007</v>
      </c>
      <c r="M613" s="16">
        <f ca="1">K613*Table3[[#This Row],[QUANTITY]]*(1-Table3[[#This Row],[DISCOUNT %]])</f>
        <v>836.71457616108682</v>
      </c>
      <c r="N613" s="3">
        <f>DAY(Table3[[#This Row],[DATE]])</f>
        <v>4</v>
      </c>
      <c r="O613" s="3" t="str">
        <f>TEXT(Table3[[#This Row],[DATE]],"mmm")</f>
        <v>Sep</v>
      </c>
      <c r="P613" s="3">
        <f>YEAR(Table3[[#This Row],[DATE]])</f>
        <v>2022</v>
      </c>
    </row>
    <row r="614" spans="1:16" x14ac:dyDescent="0.3">
      <c r="A614" s="6">
        <v>44809</v>
      </c>
      <c r="B614" s="7" t="s">
        <v>1665</v>
      </c>
      <c r="C614" s="9">
        <f t="shared" ca="1" si="18"/>
        <v>15</v>
      </c>
      <c r="D614" s="9" t="s">
        <v>2115</v>
      </c>
      <c r="E614" s="9" t="s">
        <v>2116</v>
      </c>
      <c r="F614" s="10">
        <f t="shared" ca="1" si="19"/>
        <v>3.8943188294884759E-2</v>
      </c>
      <c r="G614" s="3" t="str">
        <f>VLOOKUP(Table3[[#This Row],[PRODUCT ID]],Table1[[PRODUCT]:[SELLING PRICE]],1,FALSE)</f>
        <v>Product613</v>
      </c>
      <c r="H614" s="3" t="str">
        <f>VLOOKUP(Table3[[#This Row],[PRODUCT ID]],Table1[[PRODUCT]:[SELLING PRICE]],2,FALSE)</f>
        <v>Category3</v>
      </c>
      <c r="I614" s="3" t="str">
        <f>VLOOKUP(Table3[[#This Row],[PRODUCT ID]],Table1[[PRODUCT]:[SELLING PRICE]],3,FALSE)</f>
        <v>No</v>
      </c>
      <c r="J614" s="16">
        <f ca="1">VLOOKUP(Table3[[#This Row],[PRODUCT ID]],Table1[[PRODUCT]:[SELLING PRICE]],4,FALSE)</f>
        <v>17</v>
      </c>
      <c r="K614" s="16">
        <f ca="1">VLOOKUP(Table3[[#This Row],[PRODUCT ID]],Table1[[PRODUCT]:[SELLING PRICE]],5,FALSE)</f>
        <v>82.507905205798181</v>
      </c>
      <c r="L614" s="16">
        <f ca="1">J614*Table3[[#This Row],[QUANTITY]]</f>
        <v>255</v>
      </c>
      <c r="M614" s="16">
        <f ca="1">K614*Table3[[#This Row],[QUANTITY]]*(1-Table3[[#This Row],[DISCOUNT %]])</f>
        <v>1189.4217647632843</v>
      </c>
      <c r="N614" s="3">
        <f>DAY(Table3[[#This Row],[DATE]])</f>
        <v>5</v>
      </c>
      <c r="O614" s="3" t="str">
        <f>TEXT(Table3[[#This Row],[DATE]],"mmm")</f>
        <v>Sep</v>
      </c>
      <c r="P614" s="3">
        <f>YEAR(Table3[[#This Row],[DATE]])</f>
        <v>2022</v>
      </c>
    </row>
    <row r="615" spans="1:16" x14ac:dyDescent="0.3">
      <c r="A615" s="6">
        <v>44810</v>
      </c>
      <c r="B615" s="7" t="s">
        <v>1666</v>
      </c>
      <c r="C615" s="9">
        <f t="shared" ca="1" si="18"/>
        <v>7</v>
      </c>
      <c r="D615" s="9" t="s">
        <v>2115</v>
      </c>
      <c r="E615" s="9" t="s">
        <v>2116</v>
      </c>
      <c r="F615" s="10">
        <f t="shared" ca="1" si="19"/>
        <v>6.3853288521922187E-3</v>
      </c>
      <c r="G615" s="3" t="str">
        <f>VLOOKUP(Table3[[#This Row],[PRODUCT ID]],Table1[[PRODUCT]:[SELLING PRICE]],1,FALSE)</f>
        <v>Product614</v>
      </c>
      <c r="H615" s="3" t="str">
        <f>VLOOKUP(Table3[[#This Row],[PRODUCT ID]],Table1[[PRODUCT]:[SELLING PRICE]],2,FALSE)</f>
        <v>Category4</v>
      </c>
      <c r="I615" s="3" t="str">
        <f>VLOOKUP(Table3[[#This Row],[PRODUCT ID]],Table1[[PRODUCT]:[SELLING PRICE]],3,FALSE)</f>
        <v>No</v>
      </c>
      <c r="J615" s="16">
        <f ca="1">VLOOKUP(Table3[[#This Row],[PRODUCT ID]],Table1[[PRODUCT]:[SELLING PRICE]],4,FALSE)</f>
        <v>153</v>
      </c>
      <c r="K615" s="16">
        <f ca="1">VLOOKUP(Table3[[#This Row],[PRODUCT ID]],Table1[[PRODUCT]:[SELLING PRICE]],5,FALSE)</f>
        <v>169.92565302164709</v>
      </c>
      <c r="L615" s="16">
        <f ca="1">J615*Table3[[#This Row],[QUANTITY]]</f>
        <v>1071</v>
      </c>
      <c r="M615" s="16">
        <f ca="1">K615*Table3[[#This Row],[QUANTITY]]*(1-Table3[[#This Row],[DISCOUNT %]])</f>
        <v>1181.8843529267626</v>
      </c>
      <c r="N615" s="3">
        <f>DAY(Table3[[#This Row],[DATE]])</f>
        <v>6</v>
      </c>
      <c r="O615" s="3" t="str">
        <f>TEXT(Table3[[#This Row],[DATE]],"mmm")</f>
        <v>Sep</v>
      </c>
      <c r="P615" s="3">
        <f>YEAR(Table3[[#This Row],[DATE]])</f>
        <v>2022</v>
      </c>
    </row>
    <row r="616" spans="1:16" x14ac:dyDescent="0.3">
      <c r="A616" s="6">
        <v>44811</v>
      </c>
      <c r="B616" s="7" t="s">
        <v>1667</v>
      </c>
      <c r="C616" s="9">
        <f t="shared" ca="1" si="18"/>
        <v>12</v>
      </c>
      <c r="D616" s="9" t="s">
        <v>2116</v>
      </c>
      <c r="E616" s="9" t="s">
        <v>2118</v>
      </c>
      <c r="F616" s="10">
        <f t="shared" ca="1" si="19"/>
        <v>4.4782091707702892E-2</v>
      </c>
      <c r="G616" s="3" t="str">
        <f>VLOOKUP(Table3[[#This Row],[PRODUCT ID]],Table1[[PRODUCT]:[SELLING PRICE]],1,FALSE)</f>
        <v>Product615</v>
      </c>
      <c r="H616" s="3" t="str">
        <f>VLOOKUP(Table3[[#This Row],[PRODUCT ID]],Table1[[PRODUCT]:[SELLING PRICE]],2,FALSE)</f>
        <v>Category5</v>
      </c>
      <c r="I616" s="3" t="str">
        <f>VLOOKUP(Table3[[#This Row],[PRODUCT ID]],Table1[[PRODUCT]:[SELLING PRICE]],3,FALSE)</f>
        <v>Ft</v>
      </c>
      <c r="J616" s="16">
        <f ca="1">VLOOKUP(Table3[[#This Row],[PRODUCT ID]],Table1[[PRODUCT]:[SELLING PRICE]],4,FALSE)</f>
        <v>124</v>
      </c>
      <c r="K616" s="16">
        <f ca="1">VLOOKUP(Table3[[#This Row],[PRODUCT ID]],Table1[[PRODUCT]:[SELLING PRICE]],5,FALSE)</f>
        <v>146.14377256362681</v>
      </c>
      <c r="L616" s="16">
        <f ca="1">J616*Table3[[#This Row],[QUANTITY]]</f>
        <v>1488</v>
      </c>
      <c r="M616" s="16">
        <f ca="1">K616*Table3[[#This Row],[QUANTITY]]*(1-Table3[[#This Row],[DISCOUNT %]])</f>
        <v>1675.1897848580736</v>
      </c>
      <c r="N616" s="3">
        <f>DAY(Table3[[#This Row],[DATE]])</f>
        <v>7</v>
      </c>
      <c r="O616" s="3" t="str">
        <f>TEXT(Table3[[#This Row],[DATE]],"mmm")</f>
        <v>Sep</v>
      </c>
      <c r="P616" s="3">
        <f>YEAR(Table3[[#This Row],[DATE]])</f>
        <v>2022</v>
      </c>
    </row>
    <row r="617" spans="1:16" x14ac:dyDescent="0.3">
      <c r="A617" s="6">
        <v>44812</v>
      </c>
      <c r="B617" s="7" t="s">
        <v>1668</v>
      </c>
      <c r="C617" s="9">
        <f t="shared" ca="1" si="18"/>
        <v>13</v>
      </c>
      <c r="D617" s="9" t="s">
        <v>2116</v>
      </c>
      <c r="E617" s="9" t="s">
        <v>2118</v>
      </c>
      <c r="F617" s="10">
        <f t="shared" ca="1" si="19"/>
        <v>6.8874607226211693E-2</v>
      </c>
      <c r="G617" s="3" t="str">
        <f>VLOOKUP(Table3[[#This Row],[PRODUCT ID]],Table1[[PRODUCT]:[SELLING PRICE]],1,FALSE)</f>
        <v>Product616</v>
      </c>
      <c r="H617" s="3" t="str">
        <f>VLOOKUP(Table3[[#This Row],[PRODUCT ID]],Table1[[PRODUCT]:[SELLING PRICE]],2,FALSE)</f>
        <v>Category1</v>
      </c>
      <c r="I617" s="3" t="str">
        <f>VLOOKUP(Table3[[#This Row],[PRODUCT ID]],Table1[[PRODUCT]:[SELLING PRICE]],3,FALSE)</f>
        <v>No</v>
      </c>
      <c r="J617" s="16">
        <f ca="1">VLOOKUP(Table3[[#This Row],[PRODUCT ID]],Table1[[PRODUCT]:[SELLING PRICE]],4,FALSE)</f>
        <v>100</v>
      </c>
      <c r="K617" s="16">
        <f ca="1">VLOOKUP(Table3[[#This Row],[PRODUCT ID]],Table1[[PRODUCT]:[SELLING PRICE]],5,FALSE)</f>
        <v>117.45221366907111</v>
      </c>
      <c r="L617" s="16">
        <f ca="1">J617*Table3[[#This Row],[QUANTITY]]</f>
        <v>1300</v>
      </c>
      <c r="M617" s="16">
        <f ca="1">K617*Table3[[#This Row],[QUANTITY]]*(1-Table3[[#This Row],[DISCOUNT %]])</f>
        <v>1421.7156016019419</v>
      </c>
      <c r="N617" s="3">
        <f>DAY(Table3[[#This Row],[DATE]])</f>
        <v>8</v>
      </c>
      <c r="O617" s="3" t="str">
        <f>TEXT(Table3[[#This Row],[DATE]],"mmm")</f>
        <v>Sep</v>
      </c>
      <c r="P617" s="3">
        <f>YEAR(Table3[[#This Row],[DATE]])</f>
        <v>2022</v>
      </c>
    </row>
    <row r="618" spans="1:16" x14ac:dyDescent="0.3">
      <c r="A618" s="6">
        <v>44813</v>
      </c>
      <c r="B618" s="7" t="s">
        <v>1669</v>
      </c>
      <c r="C618" s="9">
        <f t="shared" ca="1" si="18"/>
        <v>9</v>
      </c>
      <c r="D618" s="9" t="s">
        <v>2116</v>
      </c>
      <c r="E618" s="9" t="s">
        <v>2116</v>
      </c>
      <c r="F618" s="10">
        <f t="shared" ca="1" si="19"/>
        <v>9.7779360053145303E-2</v>
      </c>
      <c r="G618" s="3" t="str">
        <f>VLOOKUP(Table3[[#This Row],[PRODUCT ID]],Table1[[PRODUCT]:[SELLING PRICE]],1,FALSE)</f>
        <v>Product617</v>
      </c>
      <c r="H618" s="3" t="str">
        <f>VLOOKUP(Table3[[#This Row],[PRODUCT ID]],Table1[[PRODUCT]:[SELLING PRICE]],2,FALSE)</f>
        <v>Category2</v>
      </c>
      <c r="I618" s="3" t="str">
        <f>VLOOKUP(Table3[[#This Row],[PRODUCT ID]],Table1[[PRODUCT]:[SELLING PRICE]],3,FALSE)</f>
        <v>Kg</v>
      </c>
      <c r="J618" s="16">
        <f ca="1">VLOOKUP(Table3[[#This Row],[PRODUCT ID]],Table1[[PRODUCT]:[SELLING PRICE]],4,FALSE)</f>
        <v>82</v>
      </c>
      <c r="K618" s="16">
        <f ca="1">VLOOKUP(Table3[[#This Row],[PRODUCT ID]],Table1[[PRODUCT]:[SELLING PRICE]],5,FALSE)</f>
        <v>156.56601318887695</v>
      </c>
      <c r="L618" s="16">
        <f ca="1">J618*Table3[[#This Row],[QUANTITY]]</f>
        <v>738</v>
      </c>
      <c r="M618" s="16">
        <f ca="1">K618*Table3[[#This Row],[QUANTITY]]*(1-Table3[[#This Row],[DISCOUNT %]])</f>
        <v>1271.3137975187663</v>
      </c>
      <c r="N618" s="3">
        <f>DAY(Table3[[#This Row],[DATE]])</f>
        <v>9</v>
      </c>
      <c r="O618" s="3" t="str">
        <f>TEXT(Table3[[#This Row],[DATE]],"mmm")</f>
        <v>Sep</v>
      </c>
      <c r="P618" s="3">
        <f>YEAR(Table3[[#This Row],[DATE]])</f>
        <v>2022</v>
      </c>
    </row>
    <row r="619" spans="1:16" x14ac:dyDescent="0.3">
      <c r="A619" s="6">
        <v>44814</v>
      </c>
      <c r="B619" s="7" t="s">
        <v>1670</v>
      </c>
      <c r="C619" s="9">
        <f t="shared" ca="1" si="18"/>
        <v>4</v>
      </c>
      <c r="D619" s="9" t="s">
        <v>2115</v>
      </c>
      <c r="E619" s="9" t="s">
        <v>2116</v>
      </c>
      <c r="F619" s="10">
        <f t="shared" ca="1" si="19"/>
        <v>5.7567639271264841E-2</v>
      </c>
      <c r="G619" s="3" t="str">
        <f>VLOOKUP(Table3[[#This Row],[PRODUCT ID]],Table1[[PRODUCT]:[SELLING PRICE]],1,FALSE)</f>
        <v>Product618</v>
      </c>
      <c r="H619" s="3" t="str">
        <f>VLOOKUP(Table3[[#This Row],[PRODUCT ID]],Table1[[PRODUCT]:[SELLING PRICE]],2,FALSE)</f>
        <v>Category3</v>
      </c>
      <c r="I619" s="3" t="str">
        <f>VLOOKUP(Table3[[#This Row],[PRODUCT ID]],Table1[[PRODUCT]:[SELLING PRICE]],3,FALSE)</f>
        <v>Kg</v>
      </c>
      <c r="J619" s="16">
        <f ca="1">VLOOKUP(Table3[[#This Row],[PRODUCT ID]],Table1[[PRODUCT]:[SELLING PRICE]],4,FALSE)</f>
        <v>155</v>
      </c>
      <c r="K619" s="16">
        <f ca="1">VLOOKUP(Table3[[#This Row],[PRODUCT ID]],Table1[[PRODUCT]:[SELLING PRICE]],5,FALSE)</f>
        <v>228.00615206617681</v>
      </c>
      <c r="L619" s="16">
        <f ca="1">J619*Table3[[#This Row],[QUANTITY]]</f>
        <v>620</v>
      </c>
      <c r="M619" s="16">
        <f ca="1">K619*Table3[[#This Row],[QUANTITY]]*(1-Table3[[#This Row],[DISCOUNT %]])</f>
        <v>859.52150460960797</v>
      </c>
      <c r="N619" s="3">
        <f>DAY(Table3[[#This Row],[DATE]])</f>
        <v>10</v>
      </c>
      <c r="O619" s="3" t="str">
        <f>TEXT(Table3[[#This Row],[DATE]],"mmm")</f>
        <v>Sep</v>
      </c>
      <c r="P619" s="3">
        <f>YEAR(Table3[[#This Row],[DATE]])</f>
        <v>2022</v>
      </c>
    </row>
    <row r="620" spans="1:16" x14ac:dyDescent="0.3">
      <c r="A620" s="6">
        <v>44815</v>
      </c>
      <c r="B620" s="7" t="s">
        <v>1671</v>
      </c>
      <c r="C620" s="9">
        <f t="shared" ca="1" si="18"/>
        <v>9</v>
      </c>
      <c r="D620" s="9" t="s">
        <v>2117</v>
      </c>
      <c r="E620" s="9" t="s">
        <v>2116</v>
      </c>
      <c r="F620" s="10">
        <f t="shared" ca="1" si="19"/>
        <v>4.3833489675180443E-2</v>
      </c>
      <c r="G620" s="3" t="str">
        <f>VLOOKUP(Table3[[#This Row],[PRODUCT ID]],Table1[[PRODUCT]:[SELLING PRICE]],1,FALSE)</f>
        <v>Product619</v>
      </c>
      <c r="H620" s="3" t="str">
        <f>VLOOKUP(Table3[[#This Row],[PRODUCT ID]],Table1[[PRODUCT]:[SELLING PRICE]],2,FALSE)</f>
        <v>Category4</v>
      </c>
      <c r="I620" s="3" t="str">
        <f>VLOOKUP(Table3[[#This Row],[PRODUCT ID]],Table1[[PRODUCT]:[SELLING PRICE]],3,FALSE)</f>
        <v>Lt</v>
      </c>
      <c r="J620" s="16">
        <f ca="1">VLOOKUP(Table3[[#This Row],[PRODUCT ID]],Table1[[PRODUCT]:[SELLING PRICE]],4,FALSE)</f>
        <v>229</v>
      </c>
      <c r="K620" s="16">
        <f ca="1">VLOOKUP(Table3[[#This Row],[PRODUCT ID]],Table1[[PRODUCT]:[SELLING PRICE]],5,FALSE)</f>
        <v>189.95528921588345</v>
      </c>
      <c r="L620" s="16">
        <f ca="1">J620*Table3[[#This Row],[QUANTITY]]</f>
        <v>2061</v>
      </c>
      <c r="M620" s="16">
        <f ca="1">K620*Table3[[#This Row],[QUANTITY]]*(1-Table3[[#This Row],[DISCOUNT %]])</f>
        <v>1634.6599740656382</v>
      </c>
      <c r="N620" s="3">
        <f>DAY(Table3[[#This Row],[DATE]])</f>
        <v>11</v>
      </c>
      <c r="O620" s="3" t="str">
        <f>TEXT(Table3[[#This Row],[DATE]],"mmm")</f>
        <v>Sep</v>
      </c>
      <c r="P620" s="3">
        <f>YEAR(Table3[[#This Row],[DATE]])</f>
        <v>2022</v>
      </c>
    </row>
    <row r="621" spans="1:16" x14ac:dyDescent="0.3">
      <c r="A621" s="6">
        <v>44816</v>
      </c>
      <c r="B621" s="7" t="s">
        <v>1672</v>
      </c>
      <c r="C621" s="9">
        <f t="shared" ca="1" si="18"/>
        <v>14</v>
      </c>
      <c r="D621" s="9" t="s">
        <v>2117</v>
      </c>
      <c r="E621" s="9" t="s">
        <v>2116</v>
      </c>
      <c r="F621" s="10">
        <f t="shared" ca="1" si="19"/>
        <v>5.6369944554665943E-2</v>
      </c>
      <c r="G621" s="3" t="str">
        <f>VLOOKUP(Table3[[#This Row],[PRODUCT ID]],Table1[[PRODUCT]:[SELLING PRICE]],1,FALSE)</f>
        <v>Product620</v>
      </c>
      <c r="H621" s="3" t="str">
        <f>VLOOKUP(Table3[[#This Row],[PRODUCT ID]],Table1[[PRODUCT]:[SELLING PRICE]],2,FALSE)</f>
        <v>Category5</v>
      </c>
      <c r="I621" s="3" t="str">
        <f>VLOOKUP(Table3[[#This Row],[PRODUCT ID]],Table1[[PRODUCT]:[SELLING PRICE]],3,FALSE)</f>
        <v>Kg</v>
      </c>
      <c r="J621" s="16">
        <f ca="1">VLOOKUP(Table3[[#This Row],[PRODUCT ID]],Table1[[PRODUCT]:[SELLING PRICE]],4,FALSE)</f>
        <v>214</v>
      </c>
      <c r="K621" s="16">
        <f ca="1">VLOOKUP(Table3[[#This Row],[PRODUCT ID]],Table1[[PRODUCT]:[SELLING PRICE]],5,FALSE)</f>
        <v>133.5742621043685</v>
      </c>
      <c r="L621" s="16">
        <f ca="1">J621*Table3[[#This Row],[QUANTITY]]</f>
        <v>2996</v>
      </c>
      <c r="M621" s="16">
        <f ca="1">K621*Table3[[#This Row],[QUANTITY]]*(1-Table3[[#This Row],[DISCOUNT %]])</f>
        <v>1764.6256369786076</v>
      </c>
      <c r="N621" s="3">
        <f>DAY(Table3[[#This Row],[DATE]])</f>
        <v>12</v>
      </c>
      <c r="O621" s="3" t="str">
        <f>TEXT(Table3[[#This Row],[DATE]],"mmm")</f>
        <v>Sep</v>
      </c>
      <c r="P621" s="3">
        <f>YEAR(Table3[[#This Row],[DATE]])</f>
        <v>2022</v>
      </c>
    </row>
    <row r="622" spans="1:16" x14ac:dyDescent="0.3">
      <c r="A622" s="6">
        <v>44817</v>
      </c>
      <c r="B622" s="7" t="s">
        <v>1673</v>
      </c>
      <c r="C622" s="9">
        <f t="shared" ca="1" si="18"/>
        <v>5</v>
      </c>
      <c r="D622" s="9" t="s">
        <v>2116</v>
      </c>
      <c r="E622" s="9" t="s">
        <v>2118</v>
      </c>
      <c r="F622" s="10">
        <f t="shared" ca="1" si="19"/>
        <v>9.9580425587911872E-2</v>
      </c>
      <c r="G622" s="3" t="str">
        <f>VLOOKUP(Table3[[#This Row],[PRODUCT ID]],Table1[[PRODUCT]:[SELLING PRICE]],1,FALSE)</f>
        <v>Product621</v>
      </c>
      <c r="H622" s="3" t="str">
        <f>VLOOKUP(Table3[[#This Row],[PRODUCT ID]],Table1[[PRODUCT]:[SELLING PRICE]],2,FALSE)</f>
        <v>Category1</v>
      </c>
      <c r="I622" s="3" t="str">
        <f>VLOOKUP(Table3[[#This Row],[PRODUCT ID]],Table1[[PRODUCT]:[SELLING PRICE]],3,FALSE)</f>
        <v>Lt</v>
      </c>
      <c r="J622" s="16">
        <f ca="1">VLOOKUP(Table3[[#This Row],[PRODUCT ID]],Table1[[PRODUCT]:[SELLING PRICE]],4,FALSE)</f>
        <v>26</v>
      </c>
      <c r="K622" s="16">
        <f ca="1">VLOOKUP(Table3[[#This Row],[PRODUCT ID]],Table1[[PRODUCT]:[SELLING PRICE]],5,FALSE)</f>
        <v>223.40291552703781</v>
      </c>
      <c r="L622" s="16">
        <f ca="1">J622*Table3[[#This Row],[QUANTITY]]</f>
        <v>130</v>
      </c>
      <c r="M622" s="16">
        <f ca="1">K622*Table3[[#This Row],[QUANTITY]]*(1-Table3[[#This Row],[DISCOUNT %]])</f>
        <v>1005.7817906063751</v>
      </c>
      <c r="N622" s="3">
        <f>DAY(Table3[[#This Row],[DATE]])</f>
        <v>13</v>
      </c>
      <c r="O622" s="3" t="str">
        <f>TEXT(Table3[[#This Row],[DATE]],"mmm")</f>
        <v>Sep</v>
      </c>
      <c r="P622" s="3">
        <f>YEAR(Table3[[#This Row],[DATE]])</f>
        <v>2022</v>
      </c>
    </row>
    <row r="623" spans="1:16" x14ac:dyDescent="0.3">
      <c r="A623" s="6">
        <v>44818</v>
      </c>
      <c r="B623" s="7" t="s">
        <v>1674</v>
      </c>
      <c r="C623" s="9">
        <f t="shared" ca="1" si="18"/>
        <v>11</v>
      </c>
      <c r="D623" s="9" t="s">
        <v>2116</v>
      </c>
      <c r="E623" s="9" t="s">
        <v>2116</v>
      </c>
      <c r="F623" s="10">
        <f t="shared" ca="1" si="19"/>
        <v>4.7690725973624074E-2</v>
      </c>
      <c r="G623" s="3" t="str">
        <f>VLOOKUP(Table3[[#This Row],[PRODUCT ID]],Table1[[PRODUCT]:[SELLING PRICE]],1,FALSE)</f>
        <v>Product622</v>
      </c>
      <c r="H623" s="3" t="str">
        <f>VLOOKUP(Table3[[#This Row],[PRODUCT ID]],Table1[[PRODUCT]:[SELLING PRICE]],2,FALSE)</f>
        <v>Category2</v>
      </c>
      <c r="I623" s="3" t="str">
        <f>VLOOKUP(Table3[[#This Row],[PRODUCT ID]],Table1[[PRODUCT]:[SELLING PRICE]],3,FALSE)</f>
        <v>Ft</v>
      </c>
      <c r="J623" s="16">
        <f ca="1">VLOOKUP(Table3[[#This Row],[PRODUCT ID]],Table1[[PRODUCT]:[SELLING PRICE]],4,FALSE)</f>
        <v>21</v>
      </c>
      <c r="K623" s="16">
        <f ca="1">VLOOKUP(Table3[[#This Row],[PRODUCT ID]],Table1[[PRODUCT]:[SELLING PRICE]],5,FALSE)</f>
        <v>87.9738081105004</v>
      </c>
      <c r="L623" s="16">
        <f ca="1">J623*Table3[[#This Row],[QUANTITY]]</f>
        <v>231</v>
      </c>
      <c r="M623" s="16">
        <f ca="1">K623*Table3[[#This Row],[QUANTITY]]*(1-Table3[[#This Row],[DISCOUNT %]])</f>
        <v>921.5610066855096</v>
      </c>
      <c r="N623" s="3">
        <f>DAY(Table3[[#This Row],[DATE]])</f>
        <v>14</v>
      </c>
      <c r="O623" s="3" t="str">
        <f>TEXT(Table3[[#This Row],[DATE]],"mmm")</f>
        <v>Sep</v>
      </c>
      <c r="P623" s="3">
        <f>YEAR(Table3[[#This Row],[DATE]])</f>
        <v>2022</v>
      </c>
    </row>
    <row r="624" spans="1:16" x14ac:dyDescent="0.3">
      <c r="A624" s="6">
        <v>44819</v>
      </c>
      <c r="B624" s="7" t="s">
        <v>1675</v>
      </c>
      <c r="C624" s="9">
        <f t="shared" ca="1" si="18"/>
        <v>13</v>
      </c>
      <c r="D624" s="9" t="s">
        <v>2116</v>
      </c>
      <c r="E624" s="9" t="s">
        <v>2116</v>
      </c>
      <c r="F624" s="10">
        <f t="shared" ca="1" si="19"/>
        <v>4.955842856087616E-2</v>
      </c>
      <c r="G624" s="3" t="str">
        <f>VLOOKUP(Table3[[#This Row],[PRODUCT ID]],Table1[[PRODUCT]:[SELLING PRICE]],1,FALSE)</f>
        <v>Product623</v>
      </c>
      <c r="H624" s="3" t="str">
        <f>VLOOKUP(Table3[[#This Row],[PRODUCT ID]],Table1[[PRODUCT]:[SELLING PRICE]],2,FALSE)</f>
        <v>Category3</v>
      </c>
      <c r="I624" s="3" t="str">
        <f>VLOOKUP(Table3[[#This Row],[PRODUCT ID]],Table1[[PRODUCT]:[SELLING PRICE]],3,FALSE)</f>
        <v>Kg</v>
      </c>
      <c r="J624" s="16">
        <f ca="1">VLOOKUP(Table3[[#This Row],[PRODUCT ID]],Table1[[PRODUCT]:[SELLING PRICE]],4,FALSE)</f>
        <v>73</v>
      </c>
      <c r="K624" s="16">
        <f ca="1">VLOOKUP(Table3[[#This Row],[PRODUCT ID]],Table1[[PRODUCT]:[SELLING PRICE]],5,FALSE)</f>
        <v>189.75035478466353</v>
      </c>
      <c r="L624" s="16">
        <f ca="1">J624*Table3[[#This Row],[QUANTITY]]</f>
        <v>949</v>
      </c>
      <c r="M624" s="16">
        <f ca="1">K624*Table3[[#This Row],[QUANTITY]]*(1-Table3[[#This Row],[DISCOUNT %]])</f>
        <v>2344.5061299746699</v>
      </c>
      <c r="N624" s="3">
        <f>DAY(Table3[[#This Row],[DATE]])</f>
        <v>15</v>
      </c>
      <c r="O624" s="3" t="str">
        <f>TEXT(Table3[[#This Row],[DATE]],"mmm")</f>
        <v>Sep</v>
      </c>
      <c r="P624" s="3">
        <f>YEAR(Table3[[#This Row],[DATE]])</f>
        <v>2022</v>
      </c>
    </row>
    <row r="625" spans="1:16" x14ac:dyDescent="0.3">
      <c r="A625" s="6">
        <v>44820</v>
      </c>
      <c r="B625" s="7" t="s">
        <v>1676</v>
      </c>
      <c r="C625" s="9">
        <f t="shared" ca="1" si="18"/>
        <v>9</v>
      </c>
      <c r="D625" s="9" t="s">
        <v>2116</v>
      </c>
      <c r="E625" s="9" t="s">
        <v>2116</v>
      </c>
      <c r="F625" s="10">
        <f t="shared" ca="1" si="19"/>
        <v>4.1766763429060508E-2</v>
      </c>
      <c r="G625" s="3" t="str">
        <f>VLOOKUP(Table3[[#This Row],[PRODUCT ID]],Table1[[PRODUCT]:[SELLING PRICE]],1,FALSE)</f>
        <v>Product624</v>
      </c>
      <c r="H625" s="3" t="str">
        <f>VLOOKUP(Table3[[#This Row],[PRODUCT ID]],Table1[[PRODUCT]:[SELLING PRICE]],2,FALSE)</f>
        <v>Category4</v>
      </c>
      <c r="I625" s="3" t="str">
        <f>VLOOKUP(Table3[[#This Row],[PRODUCT ID]],Table1[[PRODUCT]:[SELLING PRICE]],3,FALSE)</f>
        <v>No</v>
      </c>
      <c r="J625" s="16">
        <f ca="1">VLOOKUP(Table3[[#This Row],[PRODUCT ID]],Table1[[PRODUCT]:[SELLING PRICE]],4,FALSE)</f>
        <v>46</v>
      </c>
      <c r="K625" s="16">
        <f ca="1">VLOOKUP(Table3[[#This Row],[PRODUCT ID]],Table1[[PRODUCT]:[SELLING PRICE]],5,FALSE)</f>
        <v>187.342929626276</v>
      </c>
      <c r="L625" s="16">
        <f ca="1">J625*Table3[[#This Row],[QUANTITY]]</f>
        <v>414</v>
      </c>
      <c r="M625" s="16">
        <f ca="1">K625*Table3[[#This Row],[QUANTITY]]*(1-Table3[[#This Row],[DISCOUNT %]])</f>
        <v>1615.6639962402137</v>
      </c>
      <c r="N625" s="3">
        <f>DAY(Table3[[#This Row],[DATE]])</f>
        <v>16</v>
      </c>
      <c r="O625" s="3" t="str">
        <f>TEXT(Table3[[#This Row],[DATE]],"mmm")</f>
        <v>Sep</v>
      </c>
      <c r="P625" s="3">
        <f>YEAR(Table3[[#This Row],[DATE]])</f>
        <v>2022</v>
      </c>
    </row>
    <row r="626" spans="1:16" x14ac:dyDescent="0.3">
      <c r="A626" s="6">
        <v>44821</v>
      </c>
      <c r="B626" s="7" t="s">
        <v>1677</v>
      </c>
      <c r="C626" s="9">
        <f t="shared" ca="1" si="18"/>
        <v>10</v>
      </c>
      <c r="D626" s="9" t="s">
        <v>2115</v>
      </c>
      <c r="E626" s="9" t="s">
        <v>2116</v>
      </c>
      <c r="F626" s="10">
        <f t="shared" ca="1" si="19"/>
        <v>8.3923447623096364E-2</v>
      </c>
      <c r="G626" s="3" t="str">
        <f>VLOOKUP(Table3[[#This Row],[PRODUCT ID]],Table1[[PRODUCT]:[SELLING PRICE]],1,FALSE)</f>
        <v>Product625</v>
      </c>
      <c r="H626" s="3" t="str">
        <f>VLOOKUP(Table3[[#This Row],[PRODUCT ID]],Table1[[PRODUCT]:[SELLING PRICE]],2,FALSE)</f>
        <v>Category1</v>
      </c>
      <c r="I626" s="3" t="str">
        <f>VLOOKUP(Table3[[#This Row],[PRODUCT ID]],Table1[[PRODUCT]:[SELLING PRICE]],3,FALSE)</f>
        <v>No</v>
      </c>
      <c r="J626" s="16">
        <f ca="1">VLOOKUP(Table3[[#This Row],[PRODUCT ID]],Table1[[PRODUCT]:[SELLING PRICE]],4,FALSE)</f>
        <v>160</v>
      </c>
      <c r="K626" s="16">
        <f ca="1">VLOOKUP(Table3[[#This Row],[PRODUCT ID]],Table1[[PRODUCT]:[SELLING PRICE]],5,FALSE)</f>
        <v>31.282424929913837</v>
      </c>
      <c r="L626" s="16">
        <f ca="1">J626*Table3[[#This Row],[QUANTITY]]</f>
        <v>1600</v>
      </c>
      <c r="M626" s="16">
        <f ca="1">K626*Table3[[#This Row],[QUANTITY]]*(1-Table3[[#This Row],[DISCOUNT %]])</f>
        <v>286.57095979784771</v>
      </c>
      <c r="N626" s="3">
        <f>DAY(Table3[[#This Row],[DATE]])</f>
        <v>17</v>
      </c>
      <c r="O626" s="3" t="str">
        <f>TEXT(Table3[[#This Row],[DATE]],"mmm")</f>
        <v>Sep</v>
      </c>
      <c r="P626" s="3">
        <f>YEAR(Table3[[#This Row],[DATE]])</f>
        <v>2022</v>
      </c>
    </row>
    <row r="627" spans="1:16" x14ac:dyDescent="0.3">
      <c r="A627" s="6">
        <v>44822</v>
      </c>
      <c r="B627" s="7" t="s">
        <v>1678</v>
      </c>
      <c r="C627" s="9">
        <f t="shared" ca="1" si="18"/>
        <v>9</v>
      </c>
      <c r="D627" s="9" t="s">
        <v>2116</v>
      </c>
      <c r="E627" s="9" t="s">
        <v>2116</v>
      </c>
      <c r="F627" s="10">
        <f t="shared" ca="1" si="19"/>
        <v>5.6090689245630147E-2</v>
      </c>
      <c r="G627" s="3" t="str">
        <f>VLOOKUP(Table3[[#This Row],[PRODUCT ID]],Table1[[PRODUCT]:[SELLING PRICE]],1,FALSE)</f>
        <v>Product626</v>
      </c>
      <c r="H627" s="3" t="str">
        <f>VLOOKUP(Table3[[#This Row],[PRODUCT ID]],Table1[[PRODUCT]:[SELLING PRICE]],2,FALSE)</f>
        <v>Category2</v>
      </c>
      <c r="I627" s="3" t="str">
        <f>VLOOKUP(Table3[[#This Row],[PRODUCT ID]],Table1[[PRODUCT]:[SELLING PRICE]],3,FALSE)</f>
        <v>Ft</v>
      </c>
      <c r="J627" s="16">
        <f ca="1">VLOOKUP(Table3[[#This Row],[PRODUCT ID]],Table1[[PRODUCT]:[SELLING PRICE]],4,FALSE)</f>
        <v>235</v>
      </c>
      <c r="K627" s="16">
        <f ca="1">VLOOKUP(Table3[[#This Row],[PRODUCT ID]],Table1[[PRODUCT]:[SELLING PRICE]],5,FALSE)</f>
        <v>292.14332189685257</v>
      </c>
      <c r="L627" s="16">
        <f ca="1">J627*Table3[[#This Row],[QUANTITY]]</f>
        <v>2115</v>
      </c>
      <c r="M627" s="16">
        <f ca="1">K627*Table3[[#This Row],[QUANTITY]]*(1-Table3[[#This Row],[DISCOUNT %]])</f>
        <v>2481.8112145183513</v>
      </c>
      <c r="N627" s="3">
        <f>DAY(Table3[[#This Row],[DATE]])</f>
        <v>18</v>
      </c>
      <c r="O627" s="3" t="str">
        <f>TEXT(Table3[[#This Row],[DATE]],"mmm")</f>
        <v>Sep</v>
      </c>
      <c r="P627" s="3">
        <f>YEAR(Table3[[#This Row],[DATE]])</f>
        <v>2022</v>
      </c>
    </row>
    <row r="628" spans="1:16" x14ac:dyDescent="0.3">
      <c r="A628" s="6">
        <v>44823</v>
      </c>
      <c r="B628" s="7" t="s">
        <v>1679</v>
      </c>
      <c r="C628" s="9">
        <f t="shared" ca="1" si="18"/>
        <v>6</v>
      </c>
      <c r="D628" s="9" t="s">
        <v>2117</v>
      </c>
      <c r="E628" s="9" t="s">
        <v>2118</v>
      </c>
      <c r="F628" s="10">
        <f t="shared" ca="1" si="19"/>
        <v>1.1316965290816938E-2</v>
      </c>
      <c r="G628" s="3" t="str">
        <f>VLOOKUP(Table3[[#This Row],[PRODUCT ID]],Table1[[PRODUCT]:[SELLING PRICE]],1,FALSE)</f>
        <v>Product627</v>
      </c>
      <c r="H628" s="3" t="str">
        <f>VLOOKUP(Table3[[#This Row],[PRODUCT ID]],Table1[[PRODUCT]:[SELLING PRICE]],2,FALSE)</f>
        <v>Category3</v>
      </c>
      <c r="I628" s="3" t="str">
        <f>VLOOKUP(Table3[[#This Row],[PRODUCT ID]],Table1[[PRODUCT]:[SELLING PRICE]],3,FALSE)</f>
        <v>No</v>
      </c>
      <c r="J628" s="16">
        <f ca="1">VLOOKUP(Table3[[#This Row],[PRODUCT ID]],Table1[[PRODUCT]:[SELLING PRICE]],4,FALSE)</f>
        <v>91</v>
      </c>
      <c r="K628" s="16">
        <f ca="1">VLOOKUP(Table3[[#This Row],[PRODUCT ID]],Table1[[PRODUCT]:[SELLING PRICE]],5,FALSE)</f>
        <v>71.649142414734001</v>
      </c>
      <c r="L628" s="16">
        <f ca="1">J628*Table3[[#This Row],[QUANTITY]]</f>
        <v>546</v>
      </c>
      <c r="M628" s="16">
        <f ca="1">K628*Table3[[#This Row],[QUANTITY]]*(1-Table3[[#This Row],[DISCOUNT %]])</f>
        <v>425.02974934145794</v>
      </c>
      <c r="N628" s="3">
        <f>DAY(Table3[[#This Row],[DATE]])</f>
        <v>19</v>
      </c>
      <c r="O628" s="3" t="str">
        <f>TEXT(Table3[[#This Row],[DATE]],"mmm")</f>
        <v>Sep</v>
      </c>
      <c r="P628" s="3">
        <f>YEAR(Table3[[#This Row],[DATE]])</f>
        <v>2022</v>
      </c>
    </row>
    <row r="629" spans="1:16" x14ac:dyDescent="0.3">
      <c r="A629" s="6">
        <v>44824</v>
      </c>
      <c r="B629" s="7" t="s">
        <v>1680</v>
      </c>
      <c r="C629" s="9">
        <f t="shared" ca="1" si="18"/>
        <v>4</v>
      </c>
      <c r="D629" s="9" t="s">
        <v>2115</v>
      </c>
      <c r="E629" s="9" t="s">
        <v>2118</v>
      </c>
      <c r="F629" s="10">
        <f t="shared" ca="1" si="19"/>
        <v>6.3594617452063393E-2</v>
      </c>
      <c r="G629" s="3" t="str">
        <f>VLOOKUP(Table3[[#This Row],[PRODUCT ID]],Table1[[PRODUCT]:[SELLING PRICE]],1,FALSE)</f>
        <v>Product628</v>
      </c>
      <c r="H629" s="3" t="str">
        <f>VLOOKUP(Table3[[#This Row],[PRODUCT ID]],Table1[[PRODUCT]:[SELLING PRICE]],2,FALSE)</f>
        <v>Category4</v>
      </c>
      <c r="I629" s="3" t="str">
        <f>VLOOKUP(Table3[[#This Row],[PRODUCT ID]],Table1[[PRODUCT]:[SELLING PRICE]],3,FALSE)</f>
        <v>Kg</v>
      </c>
      <c r="J629" s="16">
        <f ca="1">VLOOKUP(Table3[[#This Row],[PRODUCT ID]],Table1[[PRODUCT]:[SELLING PRICE]],4,FALSE)</f>
        <v>236</v>
      </c>
      <c r="K629" s="16">
        <f ca="1">VLOOKUP(Table3[[#This Row],[PRODUCT ID]],Table1[[PRODUCT]:[SELLING PRICE]],5,FALSE)</f>
        <v>105.78399584171953</v>
      </c>
      <c r="L629" s="16">
        <f ca="1">J629*Table3[[#This Row],[QUANTITY]]</f>
        <v>944</v>
      </c>
      <c r="M629" s="16">
        <f ca="1">K629*Table3[[#This Row],[QUANTITY]]*(1-Table3[[#This Row],[DISCOUNT %]])</f>
        <v>396.22681237445886</v>
      </c>
      <c r="N629" s="3">
        <f>DAY(Table3[[#This Row],[DATE]])</f>
        <v>20</v>
      </c>
      <c r="O629" s="3" t="str">
        <f>TEXT(Table3[[#This Row],[DATE]],"mmm")</f>
        <v>Sep</v>
      </c>
      <c r="P629" s="3">
        <f>YEAR(Table3[[#This Row],[DATE]])</f>
        <v>2022</v>
      </c>
    </row>
    <row r="630" spans="1:16" x14ac:dyDescent="0.3">
      <c r="A630" s="6">
        <v>44825</v>
      </c>
      <c r="B630" s="7" t="s">
        <v>1681</v>
      </c>
      <c r="C630" s="9">
        <f t="shared" ca="1" si="18"/>
        <v>3</v>
      </c>
      <c r="D630" s="9" t="s">
        <v>2115</v>
      </c>
      <c r="E630" s="9" t="s">
        <v>2116</v>
      </c>
      <c r="F630" s="10">
        <f t="shared" ca="1" si="19"/>
        <v>3.2234596304045474E-2</v>
      </c>
      <c r="G630" s="3" t="str">
        <f>VLOOKUP(Table3[[#This Row],[PRODUCT ID]],Table1[[PRODUCT]:[SELLING PRICE]],1,FALSE)</f>
        <v>Product629</v>
      </c>
      <c r="H630" s="3" t="str">
        <f>VLOOKUP(Table3[[#This Row],[PRODUCT ID]],Table1[[PRODUCT]:[SELLING PRICE]],2,FALSE)</f>
        <v>Category5</v>
      </c>
      <c r="I630" s="3" t="str">
        <f>VLOOKUP(Table3[[#This Row],[PRODUCT ID]],Table1[[PRODUCT]:[SELLING PRICE]],3,FALSE)</f>
        <v>Kg</v>
      </c>
      <c r="J630" s="16">
        <f ca="1">VLOOKUP(Table3[[#This Row],[PRODUCT ID]],Table1[[PRODUCT]:[SELLING PRICE]],4,FALSE)</f>
        <v>178</v>
      </c>
      <c r="K630" s="16">
        <f ca="1">VLOOKUP(Table3[[#This Row],[PRODUCT ID]],Table1[[PRODUCT]:[SELLING PRICE]],5,FALSE)</f>
        <v>168.45244781921608</v>
      </c>
      <c r="L630" s="16">
        <f ca="1">J630*Table3[[#This Row],[QUANTITY]]</f>
        <v>534</v>
      </c>
      <c r="M630" s="16">
        <f ca="1">K630*Table3[[#This Row],[QUANTITY]]*(1-Table3[[#This Row],[DISCOUNT %]])</f>
        <v>489.06735350200609</v>
      </c>
      <c r="N630" s="3">
        <f>DAY(Table3[[#This Row],[DATE]])</f>
        <v>21</v>
      </c>
      <c r="O630" s="3" t="str">
        <f>TEXT(Table3[[#This Row],[DATE]],"mmm")</f>
        <v>Sep</v>
      </c>
      <c r="P630" s="3">
        <f>YEAR(Table3[[#This Row],[DATE]])</f>
        <v>2022</v>
      </c>
    </row>
    <row r="631" spans="1:16" x14ac:dyDescent="0.3">
      <c r="A631" s="6">
        <v>44826</v>
      </c>
      <c r="B631" s="7" t="s">
        <v>1682</v>
      </c>
      <c r="C631" s="9">
        <f t="shared" ca="1" si="18"/>
        <v>3</v>
      </c>
      <c r="D631" s="9" t="s">
        <v>2115</v>
      </c>
      <c r="E631" s="9" t="s">
        <v>2116</v>
      </c>
      <c r="F631" s="10">
        <f t="shared" ca="1" si="19"/>
        <v>9.4992446226209629E-2</v>
      </c>
      <c r="G631" s="3" t="str">
        <f>VLOOKUP(Table3[[#This Row],[PRODUCT ID]],Table1[[PRODUCT]:[SELLING PRICE]],1,FALSE)</f>
        <v>Product630</v>
      </c>
      <c r="H631" s="3" t="str">
        <f>VLOOKUP(Table3[[#This Row],[PRODUCT ID]],Table1[[PRODUCT]:[SELLING PRICE]],2,FALSE)</f>
        <v>Category1</v>
      </c>
      <c r="I631" s="3" t="str">
        <f>VLOOKUP(Table3[[#This Row],[PRODUCT ID]],Table1[[PRODUCT]:[SELLING PRICE]],3,FALSE)</f>
        <v>Lt</v>
      </c>
      <c r="J631" s="16">
        <f ca="1">VLOOKUP(Table3[[#This Row],[PRODUCT ID]],Table1[[PRODUCT]:[SELLING PRICE]],4,FALSE)</f>
        <v>191</v>
      </c>
      <c r="K631" s="16">
        <f ca="1">VLOOKUP(Table3[[#This Row],[PRODUCT ID]],Table1[[PRODUCT]:[SELLING PRICE]],5,FALSE)</f>
        <v>225.46902280867408</v>
      </c>
      <c r="L631" s="16">
        <f ca="1">J631*Table3[[#This Row],[QUANTITY]]</f>
        <v>573</v>
      </c>
      <c r="M631" s="16">
        <f ca="1">K631*Table3[[#This Row],[QUANTITY]]*(1-Table3[[#This Row],[DISCOUNT %]])</f>
        <v>612.15350635153527</v>
      </c>
      <c r="N631" s="3">
        <f>DAY(Table3[[#This Row],[DATE]])</f>
        <v>22</v>
      </c>
      <c r="O631" s="3" t="str">
        <f>TEXT(Table3[[#This Row],[DATE]],"mmm")</f>
        <v>Sep</v>
      </c>
      <c r="P631" s="3">
        <f>YEAR(Table3[[#This Row],[DATE]])</f>
        <v>2022</v>
      </c>
    </row>
    <row r="632" spans="1:16" x14ac:dyDescent="0.3">
      <c r="A632" s="6">
        <v>44827</v>
      </c>
      <c r="B632" s="7" t="s">
        <v>1683</v>
      </c>
      <c r="C632" s="9">
        <f t="shared" ca="1" si="18"/>
        <v>2</v>
      </c>
      <c r="D632" s="9" t="s">
        <v>2116</v>
      </c>
      <c r="E632" s="9" t="s">
        <v>2116</v>
      </c>
      <c r="F632" s="10">
        <f t="shared" ca="1" si="19"/>
        <v>1.8565363291653482E-3</v>
      </c>
      <c r="G632" s="3" t="str">
        <f>VLOOKUP(Table3[[#This Row],[PRODUCT ID]],Table1[[PRODUCT]:[SELLING PRICE]],1,FALSE)</f>
        <v>Product631</v>
      </c>
      <c r="H632" s="3" t="str">
        <f>VLOOKUP(Table3[[#This Row],[PRODUCT ID]],Table1[[PRODUCT]:[SELLING PRICE]],2,FALSE)</f>
        <v>Category2</v>
      </c>
      <c r="I632" s="3" t="str">
        <f>VLOOKUP(Table3[[#This Row],[PRODUCT ID]],Table1[[PRODUCT]:[SELLING PRICE]],3,FALSE)</f>
        <v>Kg</v>
      </c>
      <c r="J632" s="16">
        <f ca="1">VLOOKUP(Table3[[#This Row],[PRODUCT ID]],Table1[[PRODUCT]:[SELLING PRICE]],4,FALSE)</f>
        <v>66</v>
      </c>
      <c r="K632" s="16">
        <f ca="1">VLOOKUP(Table3[[#This Row],[PRODUCT ID]],Table1[[PRODUCT]:[SELLING PRICE]],5,FALSE)</f>
        <v>56.119769865695446</v>
      </c>
      <c r="L632" s="16">
        <f ca="1">J632*Table3[[#This Row],[QUANTITY]]</f>
        <v>132</v>
      </c>
      <c r="M632" s="16">
        <f ca="1">K632*Table3[[#This Row],[QUANTITY]]*(1-Table3[[#This Row],[DISCOUNT %]])</f>
        <v>112.03116294831077</v>
      </c>
      <c r="N632" s="3">
        <f>DAY(Table3[[#This Row],[DATE]])</f>
        <v>23</v>
      </c>
      <c r="O632" s="3" t="str">
        <f>TEXT(Table3[[#This Row],[DATE]],"mmm")</f>
        <v>Sep</v>
      </c>
      <c r="P632" s="3">
        <f>YEAR(Table3[[#This Row],[DATE]])</f>
        <v>2022</v>
      </c>
    </row>
    <row r="633" spans="1:16" x14ac:dyDescent="0.3">
      <c r="A633" s="6">
        <v>44828</v>
      </c>
      <c r="B633" s="7" t="s">
        <v>1684</v>
      </c>
      <c r="C633" s="9">
        <f t="shared" ca="1" si="18"/>
        <v>1</v>
      </c>
      <c r="D633" s="9" t="s">
        <v>2116</v>
      </c>
      <c r="E633" s="9" t="s">
        <v>2116</v>
      </c>
      <c r="F633" s="10">
        <f t="shared" ca="1" si="19"/>
        <v>9.2745288818878451E-4</v>
      </c>
      <c r="G633" s="3" t="str">
        <f>VLOOKUP(Table3[[#This Row],[PRODUCT ID]],Table1[[PRODUCT]:[SELLING PRICE]],1,FALSE)</f>
        <v>Product632</v>
      </c>
      <c r="H633" s="3" t="str">
        <f>VLOOKUP(Table3[[#This Row],[PRODUCT ID]],Table1[[PRODUCT]:[SELLING PRICE]],2,FALSE)</f>
        <v>Category3</v>
      </c>
      <c r="I633" s="3" t="str">
        <f>VLOOKUP(Table3[[#This Row],[PRODUCT ID]],Table1[[PRODUCT]:[SELLING PRICE]],3,FALSE)</f>
        <v>Lt</v>
      </c>
      <c r="J633" s="16">
        <f ca="1">VLOOKUP(Table3[[#This Row],[PRODUCT ID]],Table1[[PRODUCT]:[SELLING PRICE]],4,FALSE)</f>
        <v>246</v>
      </c>
      <c r="K633" s="16">
        <f ca="1">VLOOKUP(Table3[[#This Row],[PRODUCT ID]],Table1[[PRODUCT]:[SELLING PRICE]],5,FALSE)</f>
        <v>111.98218250108195</v>
      </c>
      <c r="L633" s="16">
        <f ca="1">J633*Table3[[#This Row],[QUANTITY]]</f>
        <v>246</v>
      </c>
      <c r="M633" s="16">
        <f ca="1">K633*Table3[[#This Row],[QUANTITY]]*(1-Table3[[#This Row],[DISCOUNT %]])</f>
        <v>111.87832430249564</v>
      </c>
      <c r="N633" s="3">
        <f>DAY(Table3[[#This Row],[DATE]])</f>
        <v>24</v>
      </c>
      <c r="O633" s="3" t="str">
        <f>TEXT(Table3[[#This Row],[DATE]],"mmm")</f>
        <v>Sep</v>
      </c>
      <c r="P633" s="3">
        <f>YEAR(Table3[[#This Row],[DATE]])</f>
        <v>2022</v>
      </c>
    </row>
    <row r="634" spans="1:16" x14ac:dyDescent="0.3">
      <c r="A634" s="6">
        <v>44829</v>
      </c>
      <c r="B634" s="7" t="s">
        <v>1685</v>
      </c>
      <c r="C634" s="9">
        <f t="shared" ca="1" si="18"/>
        <v>9</v>
      </c>
      <c r="D634" s="9" t="s">
        <v>2116</v>
      </c>
      <c r="E634" s="9" t="s">
        <v>2118</v>
      </c>
      <c r="F634" s="10">
        <f t="shared" ca="1" si="19"/>
        <v>5.9427975941756396E-2</v>
      </c>
      <c r="G634" s="3" t="str">
        <f>VLOOKUP(Table3[[#This Row],[PRODUCT ID]],Table1[[PRODUCT]:[SELLING PRICE]],1,FALSE)</f>
        <v>Product633</v>
      </c>
      <c r="H634" s="3" t="str">
        <f>VLOOKUP(Table3[[#This Row],[PRODUCT ID]],Table1[[PRODUCT]:[SELLING PRICE]],2,FALSE)</f>
        <v>Category4</v>
      </c>
      <c r="I634" s="3" t="str">
        <f>VLOOKUP(Table3[[#This Row],[PRODUCT ID]],Table1[[PRODUCT]:[SELLING PRICE]],3,FALSE)</f>
        <v>Ft</v>
      </c>
      <c r="J634" s="16">
        <f ca="1">VLOOKUP(Table3[[#This Row],[PRODUCT ID]],Table1[[PRODUCT]:[SELLING PRICE]],4,FALSE)</f>
        <v>138</v>
      </c>
      <c r="K634" s="16">
        <f ca="1">VLOOKUP(Table3[[#This Row],[PRODUCT ID]],Table1[[PRODUCT]:[SELLING PRICE]],5,FALSE)</f>
        <v>70.497406036931935</v>
      </c>
      <c r="L634" s="16">
        <f ca="1">J634*Table3[[#This Row],[QUANTITY]]</f>
        <v>1242</v>
      </c>
      <c r="M634" s="16">
        <f ca="1">K634*Table3[[#This Row],[QUANTITY]]*(1-Table3[[#This Row],[DISCOUNT %]])</f>
        <v>596.77099098311612</v>
      </c>
      <c r="N634" s="3">
        <f>DAY(Table3[[#This Row],[DATE]])</f>
        <v>25</v>
      </c>
      <c r="O634" s="3" t="str">
        <f>TEXT(Table3[[#This Row],[DATE]],"mmm")</f>
        <v>Sep</v>
      </c>
      <c r="P634" s="3">
        <f>YEAR(Table3[[#This Row],[DATE]])</f>
        <v>2022</v>
      </c>
    </row>
    <row r="635" spans="1:16" x14ac:dyDescent="0.3">
      <c r="A635" s="6">
        <v>44830</v>
      </c>
      <c r="B635" s="7" t="s">
        <v>1686</v>
      </c>
      <c r="C635" s="9">
        <f t="shared" ca="1" si="18"/>
        <v>14</v>
      </c>
      <c r="D635" s="9" t="s">
        <v>2115</v>
      </c>
      <c r="E635" s="9" t="s">
        <v>2116</v>
      </c>
      <c r="F635" s="10">
        <f t="shared" ca="1" si="19"/>
        <v>1.0254626866892925E-2</v>
      </c>
      <c r="G635" s="3" t="str">
        <f>VLOOKUP(Table3[[#This Row],[PRODUCT ID]],Table1[[PRODUCT]:[SELLING PRICE]],1,FALSE)</f>
        <v>Product634</v>
      </c>
      <c r="H635" s="3" t="str">
        <f>VLOOKUP(Table3[[#This Row],[PRODUCT ID]],Table1[[PRODUCT]:[SELLING PRICE]],2,FALSE)</f>
        <v>Category5</v>
      </c>
      <c r="I635" s="3" t="str">
        <f>VLOOKUP(Table3[[#This Row],[PRODUCT ID]],Table1[[PRODUCT]:[SELLING PRICE]],3,FALSE)</f>
        <v>Kg</v>
      </c>
      <c r="J635" s="16">
        <f ca="1">VLOOKUP(Table3[[#This Row],[PRODUCT ID]],Table1[[PRODUCT]:[SELLING PRICE]],4,FALSE)</f>
        <v>40</v>
      </c>
      <c r="K635" s="16">
        <f ca="1">VLOOKUP(Table3[[#This Row],[PRODUCT ID]],Table1[[PRODUCT]:[SELLING PRICE]],5,FALSE)</f>
        <v>245.17418857635263</v>
      </c>
      <c r="L635" s="16">
        <f ca="1">J635*Table3[[#This Row],[QUANTITY]]</f>
        <v>560</v>
      </c>
      <c r="M635" s="16">
        <f ca="1">K635*Table3[[#This Row],[QUANTITY]]*(1-Table3[[#This Row],[DISCOUNT %]])</f>
        <v>3397.2402625715245</v>
      </c>
      <c r="N635" s="3">
        <f>DAY(Table3[[#This Row],[DATE]])</f>
        <v>26</v>
      </c>
      <c r="O635" s="3" t="str">
        <f>TEXT(Table3[[#This Row],[DATE]],"mmm")</f>
        <v>Sep</v>
      </c>
      <c r="P635" s="3">
        <f>YEAR(Table3[[#This Row],[DATE]])</f>
        <v>2022</v>
      </c>
    </row>
    <row r="636" spans="1:16" x14ac:dyDescent="0.3">
      <c r="A636" s="6">
        <v>44831</v>
      </c>
      <c r="B636" s="7" t="s">
        <v>1687</v>
      </c>
      <c r="C636" s="9">
        <f t="shared" ca="1" si="18"/>
        <v>5</v>
      </c>
      <c r="D636" s="9" t="s">
        <v>2117</v>
      </c>
      <c r="E636" s="9" t="s">
        <v>2116</v>
      </c>
      <c r="F636" s="10">
        <f t="shared" ca="1" si="19"/>
        <v>8.4524664854234363E-2</v>
      </c>
      <c r="G636" s="3" t="str">
        <f>VLOOKUP(Table3[[#This Row],[PRODUCT ID]],Table1[[PRODUCT]:[SELLING PRICE]],1,FALSE)</f>
        <v>Product635</v>
      </c>
      <c r="H636" s="3" t="str">
        <f>VLOOKUP(Table3[[#This Row],[PRODUCT ID]],Table1[[PRODUCT]:[SELLING PRICE]],2,FALSE)</f>
        <v>Category1</v>
      </c>
      <c r="I636" s="3" t="str">
        <f>VLOOKUP(Table3[[#This Row],[PRODUCT ID]],Table1[[PRODUCT]:[SELLING PRICE]],3,FALSE)</f>
        <v>No</v>
      </c>
      <c r="J636" s="16">
        <f ca="1">VLOOKUP(Table3[[#This Row],[PRODUCT ID]],Table1[[PRODUCT]:[SELLING PRICE]],4,FALSE)</f>
        <v>15</v>
      </c>
      <c r="K636" s="16">
        <f ca="1">VLOOKUP(Table3[[#This Row],[PRODUCT ID]],Table1[[PRODUCT]:[SELLING PRICE]],5,FALSE)</f>
        <v>71.977733081778297</v>
      </c>
      <c r="L636" s="16">
        <f ca="1">J636*Table3[[#This Row],[QUANTITY]]</f>
        <v>75</v>
      </c>
      <c r="M636" s="16">
        <f ca="1">K636*Table3[[#This Row],[QUANTITY]]*(1-Table3[[#This Row],[DISCOUNT %]])</f>
        <v>329.46919658036722</v>
      </c>
      <c r="N636" s="3">
        <f>DAY(Table3[[#This Row],[DATE]])</f>
        <v>27</v>
      </c>
      <c r="O636" s="3" t="str">
        <f>TEXT(Table3[[#This Row],[DATE]],"mmm")</f>
        <v>Sep</v>
      </c>
      <c r="P636" s="3">
        <f>YEAR(Table3[[#This Row],[DATE]])</f>
        <v>2022</v>
      </c>
    </row>
    <row r="637" spans="1:16" x14ac:dyDescent="0.3">
      <c r="A637" s="6">
        <v>44832</v>
      </c>
      <c r="B637" s="7" t="s">
        <v>1688</v>
      </c>
      <c r="C637" s="9">
        <f t="shared" ca="1" si="18"/>
        <v>10</v>
      </c>
      <c r="D637" s="9" t="s">
        <v>2117</v>
      </c>
      <c r="E637" s="9" t="s">
        <v>2116</v>
      </c>
      <c r="F637" s="10">
        <f t="shared" ca="1" si="19"/>
        <v>4.0308576038387639E-2</v>
      </c>
      <c r="G637" s="3" t="str">
        <f>VLOOKUP(Table3[[#This Row],[PRODUCT ID]],Table1[[PRODUCT]:[SELLING PRICE]],1,FALSE)</f>
        <v>Product636</v>
      </c>
      <c r="H637" s="3" t="str">
        <f>VLOOKUP(Table3[[#This Row],[PRODUCT ID]],Table1[[PRODUCT]:[SELLING PRICE]],2,FALSE)</f>
        <v>Category2</v>
      </c>
      <c r="I637" s="3" t="str">
        <f>VLOOKUP(Table3[[#This Row],[PRODUCT ID]],Table1[[PRODUCT]:[SELLING PRICE]],3,FALSE)</f>
        <v>No</v>
      </c>
      <c r="J637" s="16">
        <f ca="1">VLOOKUP(Table3[[#This Row],[PRODUCT ID]],Table1[[PRODUCT]:[SELLING PRICE]],4,FALSE)</f>
        <v>25</v>
      </c>
      <c r="K637" s="16">
        <f ca="1">VLOOKUP(Table3[[#This Row],[PRODUCT ID]],Table1[[PRODUCT]:[SELLING PRICE]],5,FALSE)</f>
        <v>99.229407325666386</v>
      </c>
      <c r="L637" s="16">
        <f ca="1">J637*Table3[[#This Row],[QUANTITY]]</f>
        <v>250</v>
      </c>
      <c r="M637" s="16">
        <f ca="1">K637*Table3[[#This Row],[QUANTITY]]*(1-Table3[[#This Row],[DISCOUNT %]])</f>
        <v>952.29611215235616</v>
      </c>
      <c r="N637" s="3">
        <f>DAY(Table3[[#This Row],[DATE]])</f>
        <v>28</v>
      </c>
      <c r="O637" s="3" t="str">
        <f>TEXT(Table3[[#This Row],[DATE]],"mmm")</f>
        <v>Sep</v>
      </c>
      <c r="P637" s="3">
        <f>YEAR(Table3[[#This Row],[DATE]])</f>
        <v>2022</v>
      </c>
    </row>
    <row r="638" spans="1:16" x14ac:dyDescent="0.3">
      <c r="A638" s="6">
        <v>44833</v>
      </c>
      <c r="B638" s="7" t="s">
        <v>1689</v>
      </c>
      <c r="C638" s="9">
        <f t="shared" ca="1" si="18"/>
        <v>1</v>
      </c>
      <c r="D638" s="9" t="s">
        <v>2116</v>
      </c>
      <c r="E638" s="9" t="s">
        <v>2116</v>
      </c>
      <c r="F638" s="10">
        <f t="shared" ca="1" si="19"/>
        <v>2.011793484549167E-2</v>
      </c>
      <c r="G638" s="3" t="str">
        <f>VLOOKUP(Table3[[#This Row],[PRODUCT ID]],Table1[[PRODUCT]:[SELLING PRICE]],1,FALSE)</f>
        <v>Product637</v>
      </c>
      <c r="H638" s="3" t="str">
        <f>VLOOKUP(Table3[[#This Row],[PRODUCT ID]],Table1[[PRODUCT]:[SELLING PRICE]],2,FALSE)</f>
        <v>Category3</v>
      </c>
      <c r="I638" s="3" t="str">
        <f>VLOOKUP(Table3[[#This Row],[PRODUCT ID]],Table1[[PRODUCT]:[SELLING PRICE]],3,FALSE)</f>
        <v>Ft</v>
      </c>
      <c r="J638" s="16">
        <f ca="1">VLOOKUP(Table3[[#This Row],[PRODUCT ID]],Table1[[PRODUCT]:[SELLING PRICE]],4,FALSE)</f>
        <v>151</v>
      </c>
      <c r="K638" s="16">
        <f ca="1">VLOOKUP(Table3[[#This Row],[PRODUCT ID]],Table1[[PRODUCT]:[SELLING PRICE]],5,FALSE)</f>
        <v>313.00968919290392</v>
      </c>
      <c r="L638" s="16">
        <f ca="1">J638*Table3[[#This Row],[QUANTITY]]</f>
        <v>151</v>
      </c>
      <c r="M638" s="16">
        <f ca="1">K638*Table3[[#This Row],[QUANTITY]]*(1-Table3[[#This Row],[DISCOUNT %]])</f>
        <v>306.71258065971347</v>
      </c>
      <c r="N638" s="3">
        <f>DAY(Table3[[#This Row],[DATE]])</f>
        <v>29</v>
      </c>
      <c r="O638" s="3" t="str">
        <f>TEXT(Table3[[#This Row],[DATE]],"mmm")</f>
        <v>Sep</v>
      </c>
      <c r="P638" s="3">
        <f>YEAR(Table3[[#This Row],[DATE]])</f>
        <v>2022</v>
      </c>
    </row>
    <row r="639" spans="1:16" x14ac:dyDescent="0.3">
      <c r="A639" s="6">
        <v>44834</v>
      </c>
      <c r="B639" s="7" t="s">
        <v>1690</v>
      </c>
      <c r="C639" s="9">
        <f t="shared" ca="1" si="18"/>
        <v>14</v>
      </c>
      <c r="D639" s="9" t="s">
        <v>2116</v>
      </c>
      <c r="E639" s="9" t="s">
        <v>2116</v>
      </c>
      <c r="F639" s="10">
        <f t="shared" ca="1" si="19"/>
        <v>6.2509315885546146E-2</v>
      </c>
      <c r="G639" s="3" t="str">
        <f>VLOOKUP(Table3[[#This Row],[PRODUCT ID]],Table1[[PRODUCT]:[SELLING PRICE]],1,FALSE)</f>
        <v>Product638</v>
      </c>
      <c r="H639" s="3" t="str">
        <f>VLOOKUP(Table3[[#This Row],[PRODUCT ID]],Table1[[PRODUCT]:[SELLING PRICE]],2,FALSE)</f>
        <v>Category4</v>
      </c>
      <c r="I639" s="3" t="str">
        <f>VLOOKUP(Table3[[#This Row],[PRODUCT ID]],Table1[[PRODUCT]:[SELLING PRICE]],3,FALSE)</f>
        <v>No</v>
      </c>
      <c r="J639" s="16">
        <f ca="1">VLOOKUP(Table3[[#This Row],[PRODUCT ID]],Table1[[PRODUCT]:[SELLING PRICE]],4,FALSE)</f>
        <v>234</v>
      </c>
      <c r="K639" s="16">
        <f ca="1">VLOOKUP(Table3[[#This Row],[PRODUCT ID]],Table1[[PRODUCT]:[SELLING PRICE]],5,FALSE)</f>
        <v>103.85307802610563</v>
      </c>
      <c r="L639" s="16">
        <f ca="1">J639*Table3[[#This Row],[QUANTITY]]</f>
        <v>3276</v>
      </c>
      <c r="M639" s="16">
        <f ca="1">K639*Table3[[#This Row],[QUANTITY]]*(1-Table3[[#This Row],[DISCOUNT %]])</f>
        <v>1363.0581043251973</v>
      </c>
      <c r="N639" s="3">
        <f>DAY(Table3[[#This Row],[DATE]])</f>
        <v>30</v>
      </c>
      <c r="O639" s="3" t="str">
        <f>TEXT(Table3[[#This Row],[DATE]],"mmm")</f>
        <v>Sep</v>
      </c>
      <c r="P639" s="3">
        <f>YEAR(Table3[[#This Row],[DATE]])</f>
        <v>2022</v>
      </c>
    </row>
    <row r="640" spans="1:16" x14ac:dyDescent="0.3">
      <c r="A640" s="6">
        <v>44835</v>
      </c>
      <c r="B640" s="7" t="s">
        <v>1691</v>
      </c>
      <c r="C640" s="9">
        <f t="shared" ca="1" si="18"/>
        <v>2</v>
      </c>
      <c r="D640" s="9" t="s">
        <v>2116</v>
      </c>
      <c r="E640" s="9" t="s">
        <v>2118</v>
      </c>
      <c r="F640" s="10">
        <f t="shared" ca="1" si="19"/>
        <v>8.2357387347749306E-2</v>
      </c>
      <c r="G640" s="3" t="str">
        <f>VLOOKUP(Table3[[#This Row],[PRODUCT ID]],Table1[[PRODUCT]:[SELLING PRICE]],1,FALSE)</f>
        <v>Product639</v>
      </c>
      <c r="H640" s="3" t="str">
        <f>VLOOKUP(Table3[[#This Row],[PRODUCT ID]],Table1[[PRODUCT]:[SELLING PRICE]],2,FALSE)</f>
        <v>Category5</v>
      </c>
      <c r="I640" s="3" t="str">
        <f>VLOOKUP(Table3[[#This Row],[PRODUCT ID]],Table1[[PRODUCT]:[SELLING PRICE]],3,FALSE)</f>
        <v>Kg</v>
      </c>
      <c r="J640" s="16">
        <f ca="1">VLOOKUP(Table3[[#This Row],[PRODUCT ID]],Table1[[PRODUCT]:[SELLING PRICE]],4,FALSE)</f>
        <v>47</v>
      </c>
      <c r="K640" s="16">
        <f ca="1">VLOOKUP(Table3[[#This Row],[PRODUCT ID]],Table1[[PRODUCT]:[SELLING PRICE]],5,FALSE)</f>
        <v>82.456366853797135</v>
      </c>
      <c r="L640" s="16">
        <f ca="1">J640*Table3[[#This Row],[QUANTITY]]</f>
        <v>94</v>
      </c>
      <c r="M640" s="16">
        <f ca="1">K640*Table3[[#This Row],[QUANTITY]]*(1-Table3[[#This Row],[DISCOUNT %]])</f>
        <v>151.33095181906168</v>
      </c>
      <c r="N640" s="3">
        <f>DAY(Table3[[#This Row],[DATE]])</f>
        <v>1</v>
      </c>
      <c r="O640" s="3" t="str">
        <f>TEXT(Table3[[#This Row],[DATE]],"mmm")</f>
        <v>Oct</v>
      </c>
      <c r="P640" s="3">
        <f>YEAR(Table3[[#This Row],[DATE]])</f>
        <v>2022</v>
      </c>
    </row>
    <row r="641" spans="1:16" x14ac:dyDescent="0.3">
      <c r="A641" s="6">
        <v>44836</v>
      </c>
      <c r="B641" s="7" t="s">
        <v>1692</v>
      </c>
      <c r="C641" s="9">
        <f t="shared" ca="1" si="18"/>
        <v>5</v>
      </c>
      <c r="D641" s="9" t="s">
        <v>2116</v>
      </c>
      <c r="E641" s="9" t="s">
        <v>2118</v>
      </c>
      <c r="F641" s="10">
        <f t="shared" ca="1" si="19"/>
        <v>6.6628552696696333E-2</v>
      </c>
      <c r="G641" s="3" t="str">
        <f>VLOOKUP(Table3[[#This Row],[PRODUCT ID]],Table1[[PRODUCT]:[SELLING PRICE]],1,FALSE)</f>
        <v>Product640</v>
      </c>
      <c r="H641" s="3" t="str">
        <f>VLOOKUP(Table3[[#This Row],[PRODUCT ID]],Table1[[PRODUCT]:[SELLING PRICE]],2,FALSE)</f>
        <v>Category1</v>
      </c>
      <c r="I641" s="3" t="str">
        <f>VLOOKUP(Table3[[#This Row],[PRODUCT ID]],Table1[[PRODUCT]:[SELLING PRICE]],3,FALSE)</f>
        <v>Kg</v>
      </c>
      <c r="J641" s="16">
        <f ca="1">VLOOKUP(Table3[[#This Row],[PRODUCT ID]],Table1[[PRODUCT]:[SELLING PRICE]],4,FALSE)</f>
        <v>19</v>
      </c>
      <c r="K641" s="16">
        <f ca="1">VLOOKUP(Table3[[#This Row],[PRODUCT ID]],Table1[[PRODUCT]:[SELLING PRICE]],5,FALSE)</f>
        <v>316.13919013694408</v>
      </c>
      <c r="L641" s="16">
        <f ca="1">J641*Table3[[#This Row],[QUANTITY]]</f>
        <v>95</v>
      </c>
      <c r="M641" s="16">
        <f ca="1">K641*Table3[[#This Row],[QUANTITY]]*(1-Table3[[#This Row],[DISCOUNT %]])</f>
        <v>1475.3764672370689</v>
      </c>
      <c r="N641" s="3">
        <f>DAY(Table3[[#This Row],[DATE]])</f>
        <v>2</v>
      </c>
      <c r="O641" s="3" t="str">
        <f>TEXT(Table3[[#This Row],[DATE]],"mmm")</f>
        <v>Oct</v>
      </c>
      <c r="P641" s="3">
        <f>YEAR(Table3[[#This Row],[DATE]])</f>
        <v>2022</v>
      </c>
    </row>
    <row r="642" spans="1:16" x14ac:dyDescent="0.3">
      <c r="A642" s="6">
        <v>44837</v>
      </c>
      <c r="B642" s="7" t="s">
        <v>1693</v>
      </c>
      <c r="C642" s="9">
        <f t="shared" ca="1" si="18"/>
        <v>3</v>
      </c>
      <c r="D642" s="9" t="s">
        <v>2115</v>
      </c>
      <c r="E642" s="9" t="s">
        <v>2116</v>
      </c>
      <c r="F642" s="10">
        <f t="shared" ca="1" si="19"/>
        <v>6.6077520108282481E-2</v>
      </c>
      <c r="G642" s="3" t="str">
        <f>VLOOKUP(Table3[[#This Row],[PRODUCT ID]],Table1[[PRODUCT]:[SELLING PRICE]],1,FALSE)</f>
        <v>Product641</v>
      </c>
      <c r="H642" s="3" t="str">
        <f>VLOOKUP(Table3[[#This Row],[PRODUCT ID]],Table1[[PRODUCT]:[SELLING PRICE]],2,FALSE)</f>
        <v>Category2</v>
      </c>
      <c r="I642" s="3" t="str">
        <f>VLOOKUP(Table3[[#This Row],[PRODUCT ID]],Table1[[PRODUCT]:[SELLING PRICE]],3,FALSE)</f>
        <v>Lt</v>
      </c>
      <c r="J642" s="16">
        <f ca="1">VLOOKUP(Table3[[#This Row],[PRODUCT ID]],Table1[[PRODUCT]:[SELLING PRICE]],4,FALSE)</f>
        <v>120</v>
      </c>
      <c r="K642" s="16">
        <f ca="1">VLOOKUP(Table3[[#This Row],[PRODUCT ID]],Table1[[PRODUCT]:[SELLING PRICE]],5,FALSE)</f>
        <v>234.59544660425729</v>
      </c>
      <c r="L642" s="16">
        <f ca="1">J642*Table3[[#This Row],[QUANTITY]]</f>
        <v>360</v>
      </c>
      <c r="M642" s="16">
        <f ca="1">K642*Table3[[#This Row],[QUANTITY]]*(1-Table3[[#This Row],[DISCOUNT %]])</f>
        <v>657.28188379185895</v>
      </c>
      <c r="N642" s="3">
        <f>DAY(Table3[[#This Row],[DATE]])</f>
        <v>3</v>
      </c>
      <c r="O642" s="3" t="str">
        <f>TEXT(Table3[[#This Row],[DATE]],"mmm")</f>
        <v>Oct</v>
      </c>
      <c r="P642" s="3">
        <f>YEAR(Table3[[#This Row],[DATE]])</f>
        <v>2022</v>
      </c>
    </row>
    <row r="643" spans="1:16" x14ac:dyDescent="0.3">
      <c r="A643" s="6">
        <v>44838</v>
      </c>
      <c r="B643" s="7" t="s">
        <v>1694</v>
      </c>
      <c r="C643" s="9">
        <f t="shared" ref="C643:C706" ca="1" si="20">RANDBETWEEN(1,15)</f>
        <v>8</v>
      </c>
      <c r="D643" s="9" t="s">
        <v>2116</v>
      </c>
      <c r="E643" s="9" t="s">
        <v>2116</v>
      </c>
      <c r="F643" s="10">
        <f t="shared" ref="F643:F706" ca="1" si="21">RAND()*(0.1)</f>
        <v>4.7454449980927849E-2</v>
      </c>
      <c r="G643" s="3" t="str">
        <f>VLOOKUP(Table3[[#This Row],[PRODUCT ID]],Table1[[PRODUCT]:[SELLING PRICE]],1,FALSE)</f>
        <v>Product642</v>
      </c>
      <c r="H643" s="3" t="str">
        <f>VLOOKUP(Table3[[#This Row],[PRODUCT ID]],Table1[[PRODUCT]:[SELLING PRICE]],2,FALSE)</f>
        <v>Category3</v>
      </c>
      <c r="I643" s="3" t="str">
        <f>VLOOKUP(Table3[[#This Row],[PRODUCT ID]],Table1[[PRODUCT]:[SELLING PRICE]],3,FALSE)</f>
        <v>Kg</v>
      </c>
      <c r="J643" s="16">
        <f ca="1">VLOOKUP(Table3[[#This Row],[PRODUCT ID]],Table1[[PRODUCT]:[SELLING PRICE]],4,FALSE)</f>
        <v>194</v>
      </c>
      <c r="K643" s="16">
        <f ca="1">VLOOKUP(Table3[[#This Row],[PRODUCT ID]],Table1[[PRODUCT]:[SELLING PRICE]],5,FALSE)</f>
        <v>311.41611476257157</v>
      </c>
      <c r="L643" s="16">
        <f ca="1">J643*Table3[[#This Row],[QUANTITY]]</f>
        <v>1552</v>
      </c>
      <c r="M643" s="16">
        <f ca="1">K643*Table3[[#This Row],[QUANTITY]]*(1-Table3[[#This Row],[DISCOUNT %]])</f>
        <v>2373.1042745705299</v>
      </c>
      <c r="N643" s="3">
        <f>DAY(Table3[[#This Row],[DATE]])</f>
        <v>4</v>
      </c>
      <c r="O643" s="3" t="str">
        <f>TEXT(Table3[[#This Row],[DATE]],"mmm")</f>
        <v>Oct</v>
      </c>
      <c r="P643" s="3">
        <f>YEAR(Table3[[#This Row],[DATE]])</f>
        <v>2022</v>
      </c>
    </row>
    <row r="644" spans="1:16" x14ac:dyDescent="0.3">
      <c r="A644" s="6">
        <v>44839</v>
      </c>
      <c r="B644" s="7" t="s">
        <v>1695</v>
      </c>
      <c r="C644" s="9">
        <f t="shared" ca="1" si="20"/>
        <v>10</v>
      </c>
      <c r="D644" s="9" t="s">
        <v>2117</v>
      </c>
      <c r="E644" s="9" t="s">
        <v>2116</v>
      </c>
      <c r="F644" s="10">
        <f t="shared" ca="1" si="21"/>
        <v>4.750047377091942E-2</v>
      </c>
      <c r="G644" s="3" t="str">
        <f>VLOOKUP(Table3[[#This Row],[PRODUCT ID]],Table1[[PRODUCT]:[SELLING PRICE]],1,FALSE)</f>
        <v>Product643</v>
      </c>
      <c r="H644" s="3" t="str">
        <f>VLOOKUP(Table3[[#This Row],[PRODUCT ID]],Table1[[PRODUCT]:[SELLING PRICE]],2,FALSE)</f>
        <v>Category4</v>
      </c>
      <c r="I644" s="3" t="str">
        <f>VLOOKUP(Table3[[#This Row],[PRODUCT ID]],Table1[[PRODUCT]:[SELLING PRICE]],3,FALSE)</f>
        <v>Lt</v>
      </c>
      <c r="J644" s="16">
        <f ca="1">VLOOKUP(Table3[[#This Row],[PRODUCT ID]],Table1[[PRODUCT]:[SELLING PRICE]],4,FALSE)</f>
        <v>221</v>
      </c>
      <c r="K644" s="16">
        <f ca="1">VLOOKUP(Table3[[#This Row],[PRODUCT ID]],Table1[[PRODUCT]:[SELLING PRICE]],5,FALSE)</f>
        <v>234.28209649375125</v>
      </c>
      <c r="L644" s="16">
        <f ca="1">J644*Table3[[#This Row],[QUANTITY]]</f>
        <v>2210</v>
      </c>
      <c r="M644" s="16">
        <f ca="1">K644*Table3[[#This Row],[QUANTITY]]*(1-Table3[[#This Row],[DISCOUNT %]])</f>
        <v>2231.5358591425384</v>
      </c>
      <c r="N644" s="3">
        <f>DAY(Table3[[#This Row],[DATE]])</f>
        <v>5</v>
      </c>
      <c r="O644" s="3" t="str">
        <f>TEXT(Table3[[#This Row],[DATE]],"mmm")</f>
        <v>Oct</v>
      </c>
      <c r="P644" s="3">
        <f>YEAR(Table3[[#This Row],[DATE]])</f>
        <v>2022</v>
      </c>
    </row>
    <row r="645" spans="1:16" x14ac:dyDescent="0.3">
      <c r="A645" s="6">
        <v>44840</v>
      </c>
      <c r="B645" s="7" t="s">
        <v>1696</v>
      </c>
      <c r="C645" s="9">
        <f t="shared" ca="1" si="20"/>
        <v>3</v>
      </c>
      <c r="D645" s="9" t="s">
        <v>2115</v>
      </c>
      <c r="E645" s="9" t="s">
        <v>2116</v>
      </c>
      <c r="F645" s="10">
        <f t="shared" ca="1" si="21"/>
        <v>2.3447692901305873E-2</v>
      </c>
      <c r="G645" s="3" t="str">
        <f>VLOOKUP(Table3[[#This Row],[PRODUCT ID]],Table1[[PRODUCT]:[SELLING PRICE]],1,FALSE)</f>
        <v>Product644</v>
      </c>
      <c r="H645" s="3" t="str">
        <f>VLOOKUP(Table3[[#This Row],[PRODUCT ID]],Table1[[PRODUCT]:[SELLING PRICE]],2,FALSE)</f>
        <v>Category5</v>
      </c>
      <c r="I645" s="3" t="str">
        <f>VLOOKUP(Table3[[#This Row],[PRODUCT ID]],Table1[[PRODUCT]:[SELLING PRICE]],3,FALSE)</f>
        <v>Ft</v>
      </c>
      <c r="J645" s="16">
        <f ca="1">VLOOKUP(Table3[[#This Row],[PRODUCT ID]],Table1[[PRODUCT]:[SELLING PRICE]],4,FALSE)</f>
        <v>169</v>
      </c>
      <c r="K645" s="16">
        <f ca="1">VLOOKUP(Table3[[#This Row],[PRODUCT ID]],Table1[[PRODUCT]:[SELLING PRICE]],5,FALSE)</f>
        <v>57.760172835006024</v>
      </c>
      <c r="L645" s="16">
        <f ca="1">J645*Table3[[#This Row],[QUANTITY]]</f>
        <v>507</v>
      </c>
      <c r="M645" s="16">
        <f ca="1">K645*Table3[[#This Row],[QUANTITY]]*(1-Table3[[#This Row],[DISCOUNT %]])</f>
        <v>169.21749012133336</v>
      </c>
      <c r="N645" s="3">
        <f>DAY(Table3[[#This Row],[DATE]])</f>
        <v>6</v>
      </c>
      <c r="O645" s="3" t="str">
        <f>TEXT(Table3[[#This Row],[DATE]],"mmm")</f>
        <v>Oct</v>
      </c>
      <c r="P645" s="3">
        <f>YEAR(Table3[[#This Row],[DATE]])</f>
        <v>2022</v>
      </c>
    </row>
    <row r="646" spans="1:16" x14ac:dyDescent="0.3">
      <c r="A646" s="6">
        <v>44841</v>
      </c>
      <c r="B646" s="7" t="s">
        <v>1697</v>
      </c>
      <c r="C646" s="9">
        <f t="shared" ca="1" si="20"/>
        <v>14</v>
      </c>
      <c r="D646" s="9" t="s">
        <v>2115</v>
      </c>
      <c r="E646" s="9" t="s">
        <v>2118</v>
      </c>
      <c r="F646" s="10">
        <f t="shared" ca="1" si="21"/>
        <v>3.946185051627038E-2</v>
      </c>
      <c r="G646" s="3" t="str">
        <f>VLOOKUP(Table3[[#This Row],[PRODUCT ID]],Table1[[PRODUCT]:[SELLING PRICE]],1,FALSE)</f>
        <v>Product645</v>
      </c>
      <c r="H646" s="3" t="str">
        <f>VLOOKUP(Table3[[#This Row],[PRODUCT ID]],Table1[[PRODUCT]:[SELLING PRICE]],2,FALSE)</f>
        <v>Category1</v>
      </c>
      <c r="I646" s="3" t="str">
        <f>VLOOKUP(Table3[[#This Row],[PRODUCT ID]],Table1[[PRODUCT]:[SELLING PRICE]],3,FALSE)</f>
        <v>Kg</v>
      </c>
      <c r="J646" s="16">
        <f ca="1">VLOOKUP(Table3[[#This Row],[PRODUCT ID]],Table1[[PRODUCT]:[SELLING PRICE]],4,FALSE)</f>
        <v>241</v>
      </c>
      <c r="K646" s="16">
        <f ca="1">VLOOKUP(Table3[[#This Row],[PRODUCT ID]],Table1[[PRODUCT]:[SELLING PRICE]],5,FALSE)</f>
        <v>247.82399729787528</v>
      </c>
      <c r="L646" s="16">
        <f ca="1">J646*Table3[[#This Row],[QUANTITY]]</f>
        <v>3374</v>
      </c>
      <c r="M646" s="16">
        <f ca="1">K646*Table3[[#This Row],[QUANTITY]]*(1-Table3[[#This Row],[DISCOUNT %]])</f>
        <v>3332.6216526702669</v>
      </c>
      <c r="N646" s="3">
        <f>DAY(Table3[[#This Row],[DATE]])</f>
        <v>7</v>
      </c>
      <c r="O646" s="3" t="str">
        <f>TEXT(Table3[[#This Row],[DATE]],"mmm")</f>
        <v>Oct</v>
      </c>
      <c r="P646" s="3">
        <f>YEAR(Table3[[#This Row],[DATE]])</f>
        <v>2022</v>
      </c>
    </row>
    <row r="647" spans="1:16" x14ac:dyDescent="0.3">
      <c r="A647" s="6">
        <v>44842</v>
      </c>
      <c r="B647" s="7" t="s">
        <v>1698</v>
      </c>
      <c r="C647" s="9">
        <f t="shared" ca="1" si="20"/>
        <v>10</v>
      </c>
      <c r="D647" s="9" t="s">
        <v>2115</v>
      </c>
      <c r="E647" s="9" t="s">
        <v>2116</v>
      </c>
      <c r="F647" s="10">
        <f t="shared" ca="1" si="21"/>
        <v>2.1374341268925092E-2</v>
      </c>
      <c r="G647" s="3" t="str">
        <f>VLOOKUP(Table3[[#This Row],[PRODUCT ID]],Table1[[PRODUCT]:[SELLING PRICE]],1,FALSE)</f>
        <v>Product646</v>
      </c>
      <c r="H647" s="3" t="str">
        <f>VLOOKUP(Table3[[#This Row],[PRODUCT ID]],Table1[[PRODUCT]:[SELLING PRICE]],2,FALSE)</f>
        <v>Category2</v>
      </c>
      <c r="I647" s="3" t="str">
        <f>VLOOKUP(Table3[[#This Row],[PRODUCT ID]],Table1[[PRODUCT]:[SELLING PRICE]],3,FALSE)</f>
        <v>No</v>
      </c>
      <c r="J647" s="16">
        <f ca="1">VLOOKUP(Table3[[#This Row],[PRODUCT ID]],Table1[[PRODUCT]:[SELLING PRICE]],4,FALSE)</f>
        <v>25</v>
      </c>
      <c r="K647" s="16">
        <f ca="1">VLOOKUP(Table3[[#This Row],[PRODUCT ID]],Table1[[PRODUCT]:[SELLING PRICE]],5,FALSE)</f>
        <v>216.94738844075454</v>
      </c>
      <c r="L647" s="16">
        <f ca="1">J647*Table3[[#This Row],[QUANTITY]]</f>
        <v>250</v>
      </c>
      <c r="M647" s="16">
        <f ca="1">K647*Table3[[#This Row],[QUANTITY]]*(1-Table3[[#This Row],[DISCOUNT %]])</f>
        <v>2123.1028092281981</v>
      </c>
      <c r="N647" s="3">
        <f>DAY(Table3[[#This Row],[DATE]])</f>
        <v>8</v>
      </c>
      <c r="O647" s="3" t="str">
        <f>TEXT(Table3[[#This Row],[DATE]],"mmm")</f>
        <v>Oct</v>
      </c>
      <c r="P647" s="3">
        <f>YEAR(Table3[[#This Row],[DATE]])</f>
        <v>2022</v>
      </c>
    </row>
    <row r="648" spans="1:16" x14ac:dyDescent="0.3">
      <c r="A648" s="6">
        <v>44843</v>
      </c>
      <c r="B648" s="7" t="s">
        <v>1699</v>
      </c>
      <c r="C648" s="9">
        <f t="shared" ca="1" si="20"/>
        <v>2</v>
      </c>
      <c r="D648" s="9" t="s">
        <v>2116</v>
      </c>
      <c r="E648" s="9" t="s">
        <v>2116</v>
      </c>
      <c r="F648" s="10">
        <f t="shared" ca="1" si="21"/>
        <v>1.7547932100621779E-3</v>
      </c>
      <c r="G648" s="3" t="str">
        <f>VLOOKUP(Table3[[#This Row],[PRODUCT ID]],Table1[[PRODUCT]:[SELLING PRICE]],1,FALSE)</f>
        <v>Product647</v>
      </c>
      <c r="H648" s="3" t="str">
        <f>VLOOKUP(Table3[[#This Row],[PRODUCT ID]],Table1[[PRODUCT]:[SELLING PRICE]],2,FALSE)</f>
        <v>Category3</v>
      </c>
      <c r="I648" s="3" t="str">
        <f>VLOOKUP(Table3[[#This Row],[PRODUCT ID]],Table1[[PRODUCT]:[SELLING PRICE]],3,FALSE)</f>
        <v>No</v>
      </c>
      <c r="J648" s="16">
        <f ca="1">VLOOKUP(Table3[[#This Row],[PRODUCT ID]],Table1[[PRODUCT]:[SELLING PRICE]],4,FALSE)</f>
        <v>69</v>
      </c>
      <c r="K648" s="16">
        <f ca="1">VLOOKUP(Table3[[#This Row],[PRODUCT ID]],Table1[[PRODUCT]:[SELLING PRICE]],5,FALSE)</f>
        <v>230.79288726494124</v>
      </c>
      <c r="L648" s="16">
        <f ca="1">J648*Table3[[#This Row],[QUANTITY]]</f>
        <v>138</v>
      </c>
      <c r="M648" s="16">
        <f ca="1">K648*Table3[[#This Row],[QUANTITY]]*(1-Table3[[#This Row],[DISCOUNT %]])</f>
        <v>460.77578694687611</v>
      </c>
      <c r="N648" s="3">
        <f>DAY(Table3[[#This Row],[DATE]])</f>
        <v>9</v>
      </c>
      <c r="O648" s="3" t="str">
        <f>TEXT(Table3[[#This Row],[DATE]],"mmm")</f>
        <v>Oct</v>
      </c>
      <c r="P648" s="3">
        <f>YEAR(Table3[[#This Row],[DATE]])</f>
        <v>2022</v>
      </c>
    </row>
    <row r="649" spans="1:16" x14ac:dyDescent="0.3">
      <c r="A649" s="6">
        <v>44844</v>
      </c>
      <c r="B649" s="7" t="s">
        <v>1700</v>
      </c>
      <c r="C649" s="9">
        <f t="shared" ca="1" si="20"/>
        <v>2</v>
      </c>
      <c r="D649" s="9" t="s">
        <v>2116</v>
      </c>
      <c r="E649" s="9" t="s">
        <v>2116</v>
      </c>
      <c r="F649" s="10">
        <f t="shared" ca="1" si="21"/>
        <v>6.6659643902763785E-2</v>
      </c>
      <c r="G649" s="3" t="str">
        <f>VLOOKUP(Table3[[#This Row],[PRODUCT ID]],Table1[[PRODUCT]:[SELLING PRICE]],1,FALSE)</f>
        <v>Product648</v>
      </c>
      <c r="H649" s="3" t="str">
        <f>VLOOKUP(Table3[[#This Row],[PRODUCT ID]],Table1[[PRODUCT]:[SELLING PRICE]],2,FALSE)</f>
        <v>Category4</v>
      </c>
      <c r="I649" s="3" t="str">
        <f>VLOOKUP(Table3[[#This Row],[PRODUCT ID]],Table1[[PRODUCT]:[SELLING PRICE]],3,FALSE)</f>
        <v>Ft</v>
      </c>
      <c r="J649" s="16">
        <f ca="1">VLOOKUP(Table3[[#This Row],[PRODUCT ID]],Table1[[PRODUCT]:[SELLING PRICE]],4,FALSE)</f>
        <v>46</v>
      </c>
      <c r="K649" s="16">
        <f ca="1">VLOOKUP(Table3[[#This Row],[PRODUCT ID]],Table1[[PRODUCT]:[SELLING PRICE]],5,FALSE)</f>
        <v>43.709967313333578</v>
      </c>
      <c r="L649" s="16">
        <f ca="1">J649*Table3[[#This Row],[QUANTITY]]</f>
        <v>92</v>
      </c>
      <c r="M649" s="16">
        <f ca="1">K649*Table3[[#This Row],[QUANTITY]]*(1-Table3[[#This Row],[DISCOUNT %]])</f>
        <v>81.592552914450636</v>
      </c>
      <c r="N649" s="3">
        <f>DAY(Table3[[#This Row],[DATE]])</f>
        <v>10</v>
      </c>
      <c r="O649" s="3" t="str">
        <f>TEXT(Table3[[#This Row],[DATE]],"mmm")</f>
        <v>Oct</v>
      </c>
      <c r="P649" s="3">
        <f>YEAR(Table3[[#This Row],[DATE]])</f>
        <v>2022</v>
      </c>
    </row>
    <row r="650" spans="1:16" x14ac:dyDescent="0.3">
      <c r="A650" s="6">
        <v>44845</v>
      </c>
      <c r="B650" s="7" t="s">
        <v>1701</v>
      </c>
      <c r="C650" s="9">
        <f t="shared" ca="1" si="20"/>
        <v>6</v>
      </c>
      <c r="D650" s="9" t="s">
        <v>2116</v>
      </c>
      <c r="E650" s="9" t="s">
        <v>2116</v>
      </c>
      <c r="F650" s="10">
        <f t="shared" ca="1" si="21"/>
        <v>9.9106659858120255E-2</v>
      </c>
      <c r="G650" s="3" t="str">
        <f>VLOOKUP(Table3[[#This Row],[PRODUCT ID]],Table1[[PRODUCT]:[SELLING PRICE]],1,FALSE)</f>
        <v>Product649</v>
      </c>
      <c r="H650" s="3" t="str">
        <f>VLOOKUP(Table3[[#This Row],[PRODUCT ID]],Table1[[PRODUCT]:[SELLING PRICE]],2,FALSE)</f>
        <v>Category1</v>
      </c>
      <c r="I650" s="3" t="str">
        <f>VLOOKUP(Table3[[#This Row],[PRODUCT ID]],Table1[[PRODUCT]:[SELLING PRICE]],3,FALSE)</f>
        <v>No</v>
      </c>
      <c r="J650" s="16">
        <f ca="1">VLOOKUP(Table3[[#This Row],[PRODUCT ID]],Table1[[PRODUCT]:[SELLING PRICE]],4,FALSE)</f>
        <v>200</v>
      </c>
      <c r="K650" s="16">
        <f ca="1">VLOOKUP(Table3[[#This Row],[PRODUCT ID]],Table1[[PRODUCT]:[SELLING PRICE]],5,FALSE)</f>
        <v>220.70133765440596</v>
      </c>
      <c r="L650" s="16">
        <f ca="1">J650*Table3[[#This Row],[QUANTITY]]</f>
        <v>1200</v>
      </c>
      <c r="M650" s="16">
        <f ca="1">K650*Table3[[#This Row],[QUANTITY]]*(1-Table3[[#This Row],[DISCOUNT %]])</f>
        <v>1192.9701915195515</v>
      </c>
      <c r="N650" s="3">
        <f>DAY(Table3[[#This Row],[DATE]])</f>
        <v>11</v>
      </c>
      <c r="O650" s="3" t="str">
        <f>TEXT(Table3[[#This Row],[DATE]],"mmm")</f>
        <v>Oct</v>
      </c>
      <c r="P650" s="3">
        <f>YEAR(Table3[[#This Row],[DATE]])</f>
        <v>2022</v>
      </c>
    </row>
    <row r="651" spans="1:16" x14ac:dyDescent="0.3">
      <c r="A651" s="6">
        <v>44846</v>
      </c>
      <c r="B651" s="7" t="s">
        <v>1702</v>
      </c>
      <c r="C651" s="9">
        <f t="shared" ca="1" si="20"/>
        <v>1</v>
      </c>
      <c r="D651" s="9" t="s">
        <v>2115</v>
      </c>
      <c r="E651" s="9" t="s">
        <v>2116</v>
      </c>
      <c r="F651" s="10">
        <f t="shared" ca="1" si="21"/>
        <v>8.7873271300169198E-2</v>
      </c>
      <c r="G651" s="3" t="str">
        <f>VLOOKUP(Table3[[#This Row],[PRODUCT ID]],Table1[[PRODUCT]:[SELLING PRICE]],1,FALSE)</f>
        <v>Product650</v>
      </c>
      <c r="H651" s="3" t="str">
        <f>VLOOKUP(Table3[[#This Row],[PRODUCT ID]],Table1[[PRODUCT]:[SELLING PRICE]],2,FALSE)</f>
        <v>Category2</v>
      </c>
      <c r="I651" s="3" t="str">
        <f>VLOOKUP(Table3[[#This Row],[PRODUCT ID]],Table1[[PRODUCT]:[SELLING PRICE]],3,FALSE)</f>
        <v>Kg</v>
      </c>
      <c r="J651" s="16">
        <f ca="1">VLOOKUP(Table3[[#This Row],[PRODUCT ID]],Table1[[PRODUCT]:[SELLING PRICE]],4,FALSE)</f>
        <v>32</v>
      </c>
      <c r="K651" s="16">
        <f ca="1">VLOOKUP(Table3[[#This Row],[PRODUCT ID]],Table1[[PRODUCT]:[SELLING PRICE]],5,FALSE)</f>
        <v>226.87538032493828</v>
      </c>
      <c r="L651" s="16">
        <f ca="1">J651*Table3[[#This Row],[QUANTITY]]</f>
        <v>32</v>
      </c>
      <c r="M651" s="16">
        <f ca="1">K651*Table3[[#This Row],[QUANTITY]]*(1-Table3[[#This Row],[DISCOUNT %]])</f>
        <v>206.93909847831591</v>
      </c>
      <c r="N651" s="3">
        <f>DAY(Table3[[#This Row],[DATE]])</f>
        <v>12</v>
      </c>
      <c r="O651" s="3" t="str">
        <f>TEXT(Table3[[#This Row],[DATE]],"mmm")</f>
        <v>Oct</v>
      </c>
      <c r="P651" s="3">
        <f>YEAR(Table3[[#This Row],[DATE]])</f>
        <v>2022</v>
      </c>
    </row>
    <row r="652" spans="1:16" x14ac:dyDescent="0.3">
      <c r="A652" s="6">
        <v>44847</v>
      </c>
      <c r="B652" s="7" t="s">
        <v>1703</v>
      </c>
      <c r="C652" s="9">
        <f t="shared" ca="1" si="20"/>
        <v>11</v>
      </c>
      <c r="D652" s="9" t="s">
        <v>2117</v>
      </c>
      <c r="E652" s="9" t="s">
        <v>2118</v>
      </c>
      <c r="F652" s="10">
        <f t="shared" ca="1" si="21"/>
        <v>9.2443258956447547E-2</v>
      </c>
      <c r="G652" s="3" t="str">
        <f>VLOOKUP(Table3[[#This Row],[PRODUCT ID]],Table1[[PRODUCT]:[SELLING PRICE]],1,FALSE)</f>
        <v>Product651</v>
      </c>
      <c r="H652" s="3" t="str">
        <f>VLOOKUP(Table3[[#This Row],[PRODUCT ID]],Table1[[PRODUCT]:[SELLING PRICE]],2,FALSE)</f>
        <v>Category3</v>
      </c>
      <c r="I652" s="3" t="str">
        <f>VLOOKUP(Table3[[#This Row],[PRODUCT ID]],Table1[[PRODUCT]:[SELLING PRICE]],3,FALSE)</f>
        <v>Kg</v>
      </c>
      <c r="J652" s="16">
        <f ca="1">VLOOKUP(Table3[[#This Row],[PRODUCT ID]],Table1[[PRODUCT]:[SELLING PRICE]],4,FALSE)</f>
        <v>214</v>
      </c>
      <c r="K652" s="16">
        <f ca="1">VLOOKUP(Table3[[#This Row],[PRODUCT ID]],Table1[[PRODUCT]:[SELLING PRICE]],5,FALSE)</f>
        <v>300.2540496125402</v>
      </c>
      <c r="L652" s="16">
        <f ca="1">J652*Table3[[#This Row],[QUANTITY]]</f>
        <v>2354</v>
      </c>
      <c r="M652" s="16">
        <f ca="1">K652*Table3[[#This Row],[QUANTITY]]*(1-Table3[[#This Row],[DISCOUNT %]])</f>
        <v>2997.4734542663473</v>
      </c>
      <c r="N652" s="3">
        <f>DAY(Table3[[#This Row],[DATE]])</f>
        <v>13</v>
      </c>
      <c r="O652" s="3" t="str">
        <f>TEXT(Table3[[#This Row],[DATE]],"mmm")</f>
        <v>Oct</v>
      </c>
      <c r="P652" s="3">
        <f>YEAR(Table3[[#This Row],[DATE]])</f>
        <v>2022</v>
      </c>
    </row>
    <row r="653" spans="1:16" x14ac:dyDescent="0.3">
      <c r="A653" s="6">
        <v>44848</v>
      </c>
      <c r="B653" s="7" t="s">
        <v>1704</v>
      </c>
      <c r="C653" s="9">
        <f t="shared" ca="1" si="20"/>
        <v>4</v>
      </c>
      <c r="D653" s="9" t="s">
        <v>2117</v>
      </c>
      <c r="E653" s="9" t="s">
        <v>2118</v>
      </c>
      <c r="F653" s="10">
        <f t="shared" ca="1" si="21"/>
        <v>3.2054957167849231E-3</v>
      </c>
      <c r="G653" s="3" t="str">
        <f>VLOOKUP(Table3[[#This Row],[PRODUCT ID]],Table1[[PRODUCT]:[SELLING PRICE]],1,FALSE)</f>
        <v>Product652</v>
      </c>
      <c r="H653" s="3" t="str">
        <f>VLOOKUP(Table3[[#This Row],[PRODUCT ID]],Table1[[PRODUCT]:[SELLING PRICE]],2,FALSE)</f>
        <v>Category4</v>
      </c>
      <c r="I653" s="3" t="str">
        <f>VLOOKUP(Table3[[#This Row],[PRODUCT ID]],Table1[[PRODUCT]:[SELLING PRICE]],3,FALSE)</f>
        <v>Lt</v>
      </c>
      <c r="J653" s="16">
        <f ca="1">VLOOKUP(Table3[[#This Row],[PRODUCT ID]],Table1[[PRODUCT]:[SELLING PRICE]],4,FALSE)</f>
        <v>103</v>
      </c>
      <c r="K653" s="16">
        <f ca="1">VLOOKUP(Table3[[#This Row],[PRODUCT ID]],Table1[[PRODUCT]:[SELLING PRICE]],5,FALSE)</f>
        <v>117.1411806056699</v>
      </c>
      <c r="L653" s="16">
        <f ca="1">J653*Table3[[#This Row],[QUANTITY]]</f>
        <v>412</v>
      </c>
      <c r="M653" s="16">
        <f ca="1">K653*Table3[[#This Row],[QUANTITY]]*(1-Table3[[#This Row],[DISCOUNT %]])</f>
        <v>467.06274021191717</v>
      </c>
      <c r="N653" s="3">
        <f>DAY(Table3[[#This Row],[DATE]])</f>
        <v>14</v>
      </c>
      <c r="O653" s="3" t="str">
        <f>TEXT(Table3[[#This Row],[DATE]],"mmm")</f>
        <v>Oct</v>
      </c>
      <c r="P653" s="3">
        <f>YEAR(Table3[[#This Row],[DATE]])</f>
        <v>2022</v>
      </c>
    </row>
    <row r="654" spans="1:16" x14ac:dyDescent="0.3">
      <c r="A654" s="6">
        <v>44849</v>
      </c>
      <c r="B654" s="7" t="s">
        <v>1705</v>
      </c>
      <c r="C654" s="9">
        <f t="shared" ca="1" si="20"/>
        <v>4</v>
      </c>
      <c r="D654" s="9" t="s">
        <v>2116</v>
      </c>
      <c r="E654" s="9" t="s">
        <v>2116</v>
      </c>
      <c r="F654" s="10">
        <f t="shared" ca="1" si="21"/>
        <v>1.3516232740312785E-2</v>
      </c>
      <c r="G654" s="3" t="str">
        <f>VLOOKUP(Table3[[#This Row],[PRODUCT ID]],Table1[[PRODUCT]:[SELLING PRICE]],1,FALSE)</f>
        <v>Product653</v>
      </c>
      <c r="H654" s="3" t="str">
        <f>VLOOKUP(Table3[[#This Row],[PRODUCT ID]],Table1[[PRODUCT]:[SELLING PRICE]],2,FALSE)</f>
        <v>Category5</v>
      </c>
      <c r="I654" s="3" t="str">
        <f>VLOOKUP(Table3[[#This Row],[PRODUCT ID]],Table1[[PRODUCT]:[SELLING PRICE]],3,FALSE)</f>
        <v>Kg</v>
      </c>
      <c r="J654" s="16">
        <f ca="1">VLOOKUP(Table3[[#This Row],[PRODUCT ID]],Table1[[PRODUCT]:[SELLING PRICE]],4,FALSE)</f>
        <v>146</v>
      </c>
      <c r="K654" s="16">
        <f ca="1">VLOOKUP(Table3[[#This Row],[PRODUCT ID]],Table1[[PRODUCT]:[SELLING PRICE]],5,FALSE)</f>
        <v>48.777524352360103</v>
      </c>
      <c r="L654" s="16">
        <f ca="1">J654*Table3[[#This Row],[QUANTITY]]</f>
        <v>584</v>
      </c>
      <c r="M654" s="16">
        <f ca="1">K654*Table3[[#This Row],[QUANTITY]]*(1-Table3[[#This Row],[DISCOUNT %]])</f>
        <v>192.47294392286932</v>
      </c>
      <c r="N654" s="3">
        <f>DAY(Table3[[#This Row],[DATE]])</f>
        <v>15</v>
      </c>
      <c r="O654" s="3" t="str">
        <f>TEXT(Table3[[#This Row],[DATE]],"mmm")</f>
        <v>Oct</v>
      </c>
      <c r="P654" s="3">
        <f>YEAR(Table3[[#This Row],[DATE]])</f>
        <v>2022</v>
      </c>
    </row>
    <row r="655" spans="1:16" x14ac:dyDescent="0.3">
      <c r="A655" s="6">
        <v>44850</v>
      </c>
      <c r="B655" s="7" t="s">
        <v>1706</v>
      </c>
      <c r="C655" s="9">
        <f t="shared" ca="1" si="20"/>
        <v>5</v>
      </c>
      <c r="D655" s="9" t="s">
        <v>2116</v>
      </c>
      <c r="E655" s="9" t="s">
        <v>2116</v>
      </c>
      <c r="F655" s="10">
        <f t="shared" ca="1" si="21"/>
        <v>4.8066653267669304E-2</v>
      </c>
      <c r="G655" s="3" t="str">
        <f>VLOOKUP(Table3[[#This Row],[PRODUCT ID]],Table1[[PRODUCT]:[SELLING PRICE]],1,FALSE)</f>
        <v>Product654</v>
      </c>
      <c r="H655" s="3" t="str">
        <f>VLOOKUP(Table3[[#This Row],[PRODUCT ID]],Table1[[PRODUCT]:[SELLING PRICE]],2,FALSE)</f>
        <v>Category1</v>
      </c>
      <c r="I655" s="3" t="str">
        <f>VLOOKUP(Table3[[#This Row],[PRODUCT ID]],Table1[[PRODUCT]:[SELLING PRICE]],3,FALSE)</f>
        <v>Lt</v>
      </c>
      <c r="J655" s="16">
        <f ca="1">VLOOKUP(Table3[[#This Row],[PRODUCT ID]],Table1[[PRODUCT]:[SELLING PRICE]],4,FALSE)</f>
        <v>18</v>
      </c>
      <c r="K655" s="16">
        <f ca="1">VLOOKUP(Table3[[#This Row],[PRODUCT ID]],Table1[[PRODUCT]:[SELLING PRICE]],5,FALSE)</f>
        <v>111.12457902082349</v>
      </c>
      <c r="L655" s="16">
        <f ca="1">J655*Table3[[#This Row],[QUANTITY]]</f>
        <v>90</v>
      </c>
      <c r="M655" s="16">
        <f ca="1">K655*Table3[[#This Row],[QUANTITY]]*(1-Table3[[#This Row],[DISCOUNT %]])</f>
        <v>528.91596205756923</v>
      </c>
      <c r="N655" s="3">
        <f>DAY(Table3[[#This Row],[DATE]])</f>
        <v>16</v>
      </c>
      <c r="O655" s="3" t="str">
        <f>TEXT(Table3[[#This Row],[DATE]],"mmm")</f>
        <v>Oct</v>
      </c>
      <c r="P655" s="3">
        <f>YEAR(Table3[[#This Row],[DATE]])</f>
        <v>2022</v>
      </c>
    </row>
    <row r="656" spans="1:16" x14ac:dyDescent="0.3">
      <c r="A656" s="6">
        <v>44851</v>
      </c>
      <c r="B656" s="7" t="s">
        <v>1707</v>
      </c>
      <c r="C656" s="9">
        <f t="shared" ca="1" si="20"/>
        <v>4</v>
      </c>
      <c r="D656" s="9" t="s">
        <v>2116</v>
      </c>
      <c r="E656" s="9" t="s">
        <v>2116</v>
      </c>
      <c r="F656" s="10">
        <f t="shared" ca="1" si="21"/>
        <v>6.5543136398073187E-2</v>
      </c>
      <c r="G656" s="3" t="str">
        <f>VLOOKUP(Table3[[#This Row],[PRODUCT ID]],Table1[[PRODUCT]:[SELLING PRICE]],1,FALSE)</f>
        <v>Product655</v>
      </c>
      <c r="H656" s="3" t="str">
        <f>VLOOKUP(Table3[[#This Row],[PRODUCT ID]],Table1[[PRODUCT]:[SELLING PRICE]],2,FALSE)</f>
        <v>Category2</v>
      </c>
      <c r="I656" s="3" t="str">
        <f>VLOOKUP(Table3[[#This Row],[PRODUCT ID]],Table1[[PRODUCT]:[SELLING PRICE]],3,FALSE)</f>
        <v>Ft</v>
      </c>
      <c r="J656" s="16">
        <f ca="1">VLOOKUP(Table3[[#This Row],[PRODUCT ID]],Table1[[PRODUCT]:[SELLING PRICE]],4,FALSE)</f>
        <v>95</v>
      </c>
      <c r="K656" s="16">
        <f ca="1">VLOOKUP(Table3[[#This Row],[PRODUCT ID]],Table1[[PRODUCT]:[SELLING PRICE]],5,FALSE)</f>
        <v>65.441803234396289</v>
      </c>
      <c r="L656" s="16">
        <f ca="1">J656*Table3[[#This Row],[QUANTITY]]</f>
        <v>380</v>
      </c>
      <c r="M656" s="16">
        <f ca="1">K656*Table3[[#This Row],[QUANTITY]]*(1-Table3[[#This Row],[DISCOUNT %]])</f>
        <v>244.61016879547356</v>
      </c>
      <c r="N656" s="3">
        <f>DAY(Table3[[#This Row],[DATE]])</f>
        <v>17</v>
      </c>
      <c r="O656" s="3" t="str">
        <f>TEXT(Table3[[#This Row],[DATE]],"mmm")</f>
        <v>Oct</v>
      </c>
      <c r="P656" s="3">
        <f>YEAR(Table3[[#This Row],[DATE]])</f>
        <v>2022</v>
      </c>
    </row>
    <row r="657" spans="1:16" x14ac:dyDescent="0.3">
      <c r="A657" s="6">
        <v>44852</v>
      </c>
      <c r="B657" s="7" t="s">
        <v>1708</v>
      </c>
      <c r="C657" s="9">
        <f t="shared" ca="1" si="20"/>
        <v>13</v>
      </c>
      <c r="D657" s="9" t="s">
        <v>2116</v>
      </c>
      <c r="E657" s="9" t="s">
        <v>2116</v>
      </c>
      <c r="F657" s="10">
        <f t="shared" ca="1" si="21"/>
        <v>4.4221739175532571E-2</v>
      </c>
      <c r="G657" s="3" t="str">
        <f>VLOOKUP(Table3[[#This Row],[PRODUCT ID]],Table1[[PRODUCT]:[SELLING PRICE]],1,FALSE)</f>
        <v>Product656</v>
      </c>
      <c r="H657" s="3" t="str">
        <f>VLOOKUP(Table3[[#This Row],[PRODUCT ID]],Table1[[PRODUCT]:[SELLING PRICE]],2,FALSE)</f>
        <v>Category3</v>
      </c>
      <c r="I657" s="3" t="str">
        <f>VLOOKUP(Table3[[#This Row],[PRODUCT ID]],Table1[[PRODUCT]:[SELLING PRICE]],3,FALSE)</f>
        <v>Kg</v>
      </c>
      <c r="J657" s="16">
        <f ca="1">VLOOKUP(Table3[[#This Row],[PRODUCT ID]],Table1[[PRODUCT]:[SELLING PRICE]],4,FALSE)</f>
        <v>183</v>
      </c>
      <c r="K657" s="16">
        <f ca="1">VLOOKUP(Table3[[#This Row],[PRODUCT ID]],Table1[[PRODUCT]:[SELLING PRICE]],5,FALSE)</f>
        <v>145.22573395111144</v>
      </c>
      <c r="L657" s="16">
        <f ca="1">J657*Table3[[#This Row],[QUANTITY]]</f>
        <v>2379</v>
      </c>
      <c r="M657" s="16">
        <f ca="1">K657*Table3[[#This Row],[QUANTITY]]*(1-Table3[[#This Row],[DISCOUNT %]])</f>
        <v>1804.4467924957512</v>
      </c>
      <c r="N657" s="3">
        <f>DAY(Table3[[#This Row],[DATE]])</f>
        <v>18</v>
      </c>
      <c r="O657" s="3" t="str">
        <f>TEXT(Table3[[#This Row],[DATE]],"mmm")</f>
        <v>Oct</v>
      </c>
      <c r="P657" s="3">
        <f>YEAR(Table3[[#This Row],[DATE]])</f>
        <v>2022</v>
      </c>
    </row>
    <row r="658" spans="1:16" x14ac:dyDescent="0.3">
      <c r="A658" s="6">
        <v>44853</v>
      </c>
      <c r="B658" s="7" t="s">
        <v>1709</v>
      </c>
      <c r="C658" s="9">
        <f t="shared" ca="1" si="20"/>
        <v>10</v>
      </c>
      <c r="D658" s="9" t="s">
        <v>2115</v>
      </c>
      <c r="E658" s="9" t="s">
        <v>2118</v>
      </c>
      <c r="F658" s="10">
        <f t="shared" ca="1" si="21"/>
        <v>7.4566989609015741E-2</v>
      </c>
      <c r="G658" s="3" t="str">
        <f>VLOOKUP(Table3[[#This Row],[PRODUCT ID]],Table1[[PRODUCT]:[SELLING PRICE]],1,FALSE)</f>
        <v>Product657</v>
      </c>
      <c r="H658" s="3" t="str">
        <f>VLOOKUP(Table3[[#This Row],[PRODUCT ID]],Table1[[PRODUCT]:[SELLING PRICE]],2,FALSE)</f>
        <v>Category4</v>
      </c>
      <c r="I658" s="3" t="str">
        <f>VLOOKUP(Table3[[#This Row],[PRODUCT ID]],Table1[[PRODUCT]:[SELLING PRICE]],3,FALSE)</f>
        <v>No</v>
      </c>
      <c r="J658" s="16">
        <f ca="1">VLOOKUP(Table3[[#This Row],[PRODUCT ID]],Table1[[PRODUCT]:[SELLING PRICE]],4,FALSE)</f>
        <v>108</v>
      </c>
      <c r="K658" s="16">
        <f ca="1">VLOOKUP(Table3[[#This Row],[PRODUCT ID]],Table1[[PRODUCT]:[SELLING PRICE]],5,FALSE)</f>
        <v>262.07241558142709</v>
      </c>
      <c r="L658" s="16">
        <f ca="1">J658*Table3[[#This Row],[QUANTITY]]</f>
        <v>1080</v>
      </c>
      <c r="M658" s="16">
        <f ca="1">K658*Table3[[#This Row],[QUANTITY]]*(1-Table3[[#This Row],[DISCOUNT %]])</f>
        <v>2425.3046449195717</v>
      </c>
      <c r="N658" s="3">
        <f>DAY(Table3[[#This Row],[DATE]])</f>
        <v>19</v>
      </c>
      <c r="O658" s="3" t="str">
        <f>TEXT(Table3[[#This Row],[DATE]],"mmm")</f>
        <v>Oct</v>
      </c>
      <c r="P658" s="3">
        <f>YEAR(Table3[[#This Row],[DATE]])</f>
        <v>2022</v>
      </c>
    </row>
    <row r="659" spans="1:16" x14ac:dyDescent="0.3">
      <c r="A659" s="6">
        <v>44854</v>
      </c>
      <c r="B659" s="7" t="s">
        <v>1710</v>
      </c>
      <c r="C659" s="9">
        <f t="shared" ca="1" si="20"/>
        <v>8</v>
      </c>
      <c r="D659" s="9" t="s">
        <v>2116</v>
      </c>
      <c r="E659" s="9" t="s">
        <v>2116</v>
      </c>
      <c r="F659" s="10">
        <f t="shared" ca="1" si="21"/>
        <v>9.5224787373760431E-2</v>
      </c>
      <c r="G659" s="3" t="str">
        <f>VLOOKUP(Table3[[#This Row],[PRODUCT ID]],Table1[[PRODUCT]:[SELLING PRICE]],1,FALSE)</f>
        <v>Product658</v>
      </c>
      <c r="H659" s="3" t="str">
        <f>VLOOKUP(Table3[[#This Row],[PRODUCT ID]],Table1[[PRODUCT]:[SELLING PRICE]],2,FALSE)</f>
        <v>Category5</v>
      </c>
      <c r="I659" s="3" t="str">
        <f>VLOOKUP(Table3[[#This Row],[PRODUCT ID]],Table1[[PRODUCT]:[SELLING PRICE]],3,FALSE)</f>
        <v>No</v>
      </c>
      <c r="J659" s="16">
        <f ca="1">VLOOKUP(Table3[[#This Row],[PRODUCT ID]],Table1[[PRODUCT]:[SELLING PRICE]],4,FALSE)</f>
        <v>24</v>
      </c>
      <c r="K659" s="16">
        <f ca="1">VLOOKUP(Table3[[#This Row],[PRODUCT ID]],Table1[[PRODUCT]:[SELLING PRICE]],5,FALSE)</f>
        <v>203.42968704937832</v>
      </c>
      <c r="L659" s="16">
        <f ca="1">J659*Table3[[#This Row],[QUANTITY]]</f>
        <v>192</v>
      </c>
      <c r="M659" s="16">
        <f ca="1">K659*Table3[[#This Row],[QUANTITY]]*(1-Table3[[#This Row],[DISCOUNT %]])</f>
        <v>1472.4651068367252</v>
      </c>
      <c r="N659" s="3">
        <f>DAY(Table3[[#This Row],[DATE]])</f>
        <v>20</v>
      </c>
      <c r="O659" s="3" t="str">
        <f>TEXT(Table3[[#This Row],[DATE]],"mmm")</f>
        <v>Oct</v>
      </c>
      <c r="P659" s="3">
        <f>YEAR(Table3[[#This Row],[DATE]])</f>
        <v>2022</v>
      </c>
    </row>
    <row r="660" spans="1:16" x14ac:dyDescent="0.3">
      <c r="A660" s="6">
        <v>44855</v>
      </c>
      <c r="B660" s="7" t="s">
        <v>1711</v>
      </c>
      <c r="C660" s="9">
        <f t="shared" ca="1" si="20"/>
        <v>4</v>
      </c>
      <c r="D660" s="9" t="s">
        <v>2117</v>
      </c>
      <c r="E660" s="9" t="s">
        <v>2116</v>
      </c>
      <c r="F660" s="10">
        <f t="shared" ca="1" si="21"/>
        <v>9.6832640223998401E-2</v>
      </c>
      <c r="G660" s="3" t="str">
        <f>VLOOKUP(Table3[[#This Row],[PRODUCT ID]],Table1[[PRODUCT]:[SELLING PRICE]],1,FALSE)</f>
        <v>Product659</v>
      </c>
      <c r="H660" s="3" t="str">
        <f>VLOOKUP(Table3[[#This Row],[PRODUCT ID]],Table1[[PRODUCT]:[SELLING PRICE]],2,FALSE)</f>
        <v>Category1</v>
      </c>
      <c r="I660" s="3" t="str">
        <f>VLOOKUP(Table3[[#This Row],[PRODUCT ID]],Table1[[PRODUCT]:[SELLING PRICE]],3,FALSE)</f>
        <v>Ft</v>
      </c>
      <c r="J660" s="16">
        <f ca="1">VLOOKUP(Table3[[#This Row],[PRODUCT ID]],Table1[[PRODUCT]:[SELLING PRICE]],4,FALSE)</f>
        <v>92</v>
      </c>
      <c r="K660" s="16">
        <f ca="1">VLOOKUP(Table3[[#This Row],[PRODUCT ID]],Table1[[PRODUCT]:[SELLING PRICE]],5,FALSE)</f>
        <v>193.8941458912727</v>
      </c>
      <c r="L660" s="16">
        <f ca="1">J660*Table3[[#This Row],[QUANTITY]]</f>
        <v>368</v>
      </c>
      <c r="M660" s="16">
        <f ca="1">K660*Table3[[#This Row],[QUANTITY]]*(1-Table3[[#This Row],[DISCOUNT %]])</f>
        <v>700.47545528257456</v>
      </c>
      <c r="N660" s="3">
        <f>DAY(Table3[[#This Row],[DATE]])</f>
        <v>21</v>
      </c>
      <c r="O660" s="3" t="str">
        <f>TEXT(Table3[[#This Row],[DATE]],"mmm")</f>
        <v>Oct</v>
      </c>
      <c r="P660" s="3">
        <f>YEAR(Table3[[#This Row],[DATE]])</f>
        <v>2022</v>
      </c>
    </row>
    <row r="661" spans="1:16" x14ac:dyDescent="0.3">
      <c r="A661" s="6">
        <v>44856</v>
      </c>
      <c r="B661" s="7" t="s">
        <v>1712</v>
      </c>
      <c r="C661" s="9">
        <f t="shared" ca="1" si="20"/>
        <v>9</v>
      </c>
      <c r="D661" s="9" t="s">
        <v>2115</v>
      </c>
      <c r="E661" s="9" t="s">
        <v>2116</v>
      </c>
      <c r="F661" s="10">
        <f t="shared" ca="1" si="21"/>
        <v>6.0367045827101173E-2</v>
      </c>
      <c r="G661" s="3" t="str">
        <f>VLOOKUP(Table3[[#This Row],[PRODUCT ID]],Table1[[PRODUCT]:[SELLING PRICE]],1,FALSE)</f>
        <v>Product660</v>
      </c>
      <c r="H661" s="3" t="str">
        <f>VLOOKUP(Table3[[#This Row],[PRODUCT ID]],Table1[[PRODUCT]:[SELLING PRICE]],2,FALSE)</f>
        <v>Category2</v>
      </c>
      <c r="I661" s="3" t="str">
        <f>VLOOKUP(Table3[[#This Row],[PRODUCT ID]],Table1[[PRODUCT]:[SELLING PRICE]],3,FALSE)</f>
        <v>No</v>
      </c>
      <c r="J661" s="16">
        <f ca="1">VLOOKUP(Table3[[#This Row],[PRODUCT ID]],Table1[[PRODUCT]:[SELLING PRICE]],4,FALSE)</f>
        <v>213</v>
      </c>
      <c r="K661" s="16">
        <f ca="1">VLOOKUP(Table3[[#This Row],[PRODUCT ID]],Table1[[PRODUCT]:[SELLING PRICE]],5,FALSE)</f>
        <v>182.46036713322928</v>
      </c>
      <c r="L661" s="16">
        <f ca="1">J661*Table3[[#This Row],[QUANTITY]]</f>
        <v>1917</v>
      </c>
      <c r="M661" s="16">
        <f ca="1">K661*Table3[[#This Row],[QUANTITY]]*(1-Table3[[#This Row],[DISCOUNT %]])</f>
        <v>1543.0119640998114</v>
      </c>
      <c r="N661" s="3">
        <f>DAY(Table3[[#This Row],[DATE]])</f>
        <v>22</v>
      </c>
      <c r="O661" s="3" t="str">
        <f>TEXT(Table3[[#This Row],[DATE]],"mmm")</f>
        <v>Oct</v>
      </c>
      <c r="P661" s="3">
        <f>YEAR(Table3[[#This Row],[DATE]])</f>
        <v>2022</v>
      </c>
    </row>
    <row r="662" spans="1:16" x14ac:dyDescent="0.3">
      <c r="A662" s="6">
        <v>44857</v>
      </c>
      <c r="B662" s="7" t="s">
        <v>1713</v>
      </c>
      <c r="C662" s="9">
        <f t="shared" ca="1" si="20"/>
        <v>10</v>
      </c>
      <c r="D662" s="9" t="s">
        <v>2115</v>
      </c>
      <c r="E662" s="9" t="s">
        <v>2116</v>
      </c>
      <c r="F662" s="10">
        <f t="shared" ca="1" si="21"/>
        <v>9.0072607723297698E-2</v>
      </c>
      <c r="G662" s="3" t="str">
        <f>VLOOKUP(Table3[[#This Row],[PRODUCT ID]],Table1[[PRODUCT]:[SELLING PRICE]],1,FALSE)</f>
        <v>Product661</v>
      </c>
      <c r="H662" s="3" t="str">
        <f>VLOOKUP(Table3[[#This Row],[PRODUCT ID]],Table1[[PRODUCT]:[SELLING PRICE]],2,FALSE)</f>
        <v>Category3</v>
      </c>
      <c r="I662" s="3" t="str">
        <f>VLOOKUP(Table3[[#This Row],[PRODUCT ID]],Table1[[PRODUCT]:[SELLING PRICE]],3,FALSE)</f>
        <v>Kg</v>
      </c>
      <c r="J662" s="16">
        <f ca="1">VLOOKUP(Table3[[#This Row],[PRODUCT ID]],Table1[[PRODUCT]:[SELLING PRICE]],4,FALSE)</f>
        <v>157</v>
      </c>
      <c r="K662" s="16">
        <f ca="1">VLOOKUP(Table3[[#This Row],[PRODUCT ID]],Table1[[PRODUCT]:[SELLING PRICE]],5,FALSE)</f>
        <v>27.492579642136519</v>
      </c>
      <c r="L662" s="16">
        <f ca="1">J662*Table3[[#This Row],[QUANTITY]]</f>
        <v>1570</v>
      </c>
      <c r="M662" s="16">
        <f ca="1">K662*Table3[[#This Row],[QUANTITY]]*(1-Table3[[#This Row],[DISCOUNT %]])</f>
        <v>250.16251300728837</v>
      </c>
      <c r="N662" s="3">
        <f>DAY(Table3[[#This Row],[DATE]])</f>
        <v>23</v>
      </c>
      <c r="O662" s="3" t="str">
        <f>TEXT(Table3[[#This Row],[DATE]],"mmm")</f>
        <v>Oct</v>
      </c>
      <c r="P662" s="3">
        <f>YEAR(Table3[[#This Row],[DATE]])</f>
        <v>2022</v>
      </c>
    </row>
    <row r="663" spans="1:16" x14ac:dyDescent="0.3">
      <c r="A663" s="6">
        <v>44858</v>
      </c>
      <c r="B663" s="7" t="s">
        <v>1714</v>
      </c>
      <c r="C663" s="9">
        <f t="shared" ca="1" si="20"/>
        <v>2</v>
      </c>
      <c r="D663" s="9" t="s">
        <v>2115</v>
      </c>
      <c r="E663" s="9" t="s">
        <v>2116</v>
      </c>
      <c r="F663" s="10">
        <f t="shared" ca="1" si="21"/>
        <v>6.9643293140110016E-2</v>
      </c>
      <c r="G663" s="3" t="str">
        <f>VLOOKUP(Table3[[#This Row],[PRODUCT ID]],Table1[[PRODUCT]:[SELLING PRICE]],1,FALSE)</f>
        <v>Product662</v>
      </c>
      <c r="H663" s="3" t="str">
        <f>VLOOKUP(Table3[[#This Row],[PRODUCT ID]],Table1[[PRODUCT]:[SELLING PRICE]],2,FALSE)</f>
        <v>Category4</v>
      </c>
      <c r="I663" s="3" t="str">
        <f>VLOOKUP(Table3[[#This Row],[PRODUCT ID]],Table1[[PRODUCT]:[SELLING PRICE]],3,FALSE)</f>
        <v>Kg</v>
      </c>
      <c r="J663" s="16">
        <f ca="1">VLOOKUP(Table3[[#This Row],[PRODUCT ID]],Table1[[PRODUCT]:[SELLING PRICE]],4,FALSE)</f>
        <v>229</v>
      </c>
      <c r="K663" s="16">
        <f ca="1">VLOOKUP(Table3[[#This Row],[PRODUCT ID]],Table1[[PRODUCT]:[SELLING PRICE]],5,FALSE)</f>
        <v>43.564189610241279</v>
      </c>
      <c r="L663" s="16">
        <f ca="1">J663*Table3[[#This Row],[QUANTITY]]</f>
        <v>458</v>
      </c>
      <c r="M663" s="16">
        <f ca="1">K663*Table3[[#This Row],[QUANTITY]]*(1-Table3[[#This Row],[DISCOUNT %]])</f>
        <v>81.060471965607817</v>
      </c>
      <c r="N663" s="3">
        <f>DAY(Table3[[#This Row],[DATE]])</f>
        <v>24</v>
      </c>
      <c r="O663" s="3" t="str">
        <f>TEXT(Table3[[#This Row],[DATE]],"mmm")</f>
        <v>Oct</v>
      </c>
      <c r="P663" s="3">
        <f>YEAR(Table3[[#This Row],[DATE]])</f>
        <v>2022</v>
      </c>
    </row>
    <row r="664" spans="1:16" x14ac:dyDescent="0.3">
      <c r="A664" s="6">
        <v>44859</v>
      </c>
      <c r="B664" s="7" t="s">
        <v>1715</v>
      </c>
      <c r="C664" s="9">
        <f t="shared" ca="1" si="20"/>
        <v>7</v>
      </c>
      <c r="D664" s="9" t="s">
        <v>2116</v>
      </c>
      <c r="E664" s="9" t="s">
        <v>2118</v>
      </c>
      <c r="F664" s="10">
        <f t="shared" ca="1" si="21"/>
        <v>9.9972524206669161E-2</v>
      </c>
      <c r="G664" s="3" t="str">
        <f>VLOOKUP(Table3[[#This Row],[PRODUCT ID]],Table1[[PRODUCT]:[SELLING PRICE]],1,FALSE)</f>
        <v>Product663</v>
      </c>
      <c r="H664" s="3" t="str">
        <f>VLOOKUP(Table3[[#This Row],[PRODUCT ID]],Table1[[PRODUCT]:[SELLING PRICE]],2,FALSE)</f>
        <v>Category5</v>
      </c>
      <c r="I664" s="3" t="str">
        <f>VLOOKUP(Table3[[#This Row],[PRODUCT ID]],Table1[[PRODUCT]:[SELLING PRICE]],3,FALSE)</f>
        <v>Lt</v>
      </c>
      <c r="J664" s="16">
        <f ca="1">VLOOKUP(Table3[[#This Row],[PRODUCT ID]],Table1[[PRODUCT]:[SELLING PRICE]],4,FALSE)</f>
        <v>84</v>
      </c>
      <c r="K664" s="16">
        <f ca="1">VLOOKUP(Table3[[#This Row],[PRODUCT ID]],Table1[[PRODUCT]:[SELLING PRICE]],5,FALSE)</f>
        <v>145.92174776684115</v>
      </c>
      <c r="L664" s="16">
        <f ca="1">J664*Table3[[#This Row],[QUANTITY]]</f>
        <v>588</v>
      </c>
      <c r="M664" s="16">
        <f ca="1">K664*Table3[[#This Row],[QUANTITY]]*(1-Table3[[#This Row],[DISCOUNT %]])</f>
        <v>919.33507614158816</v>
      </c>
      <c r="N664" s="3">
        <f>DAY(Table3[[#This Row],[DATE]])</f>
        <v>25</v>
      </c>
      <c r="O664" s="3" t="str">
        <f>TEXT(Table3[[#This Row],[DATE]],"mmm")</f>
        <v>Oct</v>
      </c>
      <c r="P664" s="3">
        <f>YEAR(Table3[[#This Row],[DATE]])</f>
        <v>2022</v>
      </c>
    </row>
    <row r="665" spans="1:16" x14ac:dyDescent="0.3">
      <c r="A665" s="6">
        <v>44860</v>
      </c>
      <c r="B665" s="7" t="s">
        <v>1716</v>
      </c>
      <c r="C665" s="9">
        <f t="shared" ca="1" si="20"/>
        <v>9</v>
      </c>
      <c r="D665" s="9" t="s">
        <v>2116</v>
      </c>
      <c r="E665" s="9" t="s">
        <v>2118</v>
      </c>
      <c r="F665" s="10">
        <f t="shared" ca="1" si="21"/>
        <v>5.5750474126022465E-2</v>
      </c>
      <c r="G665" s="3" t="str">
        <f>VLOOKUP(Table3[[#This Row],[PRODUCT ID]],Table1[[PRODUCT]:[SELLING PRICE]],1,FALSE)</f>
        <v>Product664</v>
      </c>
      <c r="H665" s="3" t="str">
        <f>VLOOKUP(Table3[[#This Row],[PRODUCT ID]],Table1[[PRODUCT]:[SELLING PRICE]],2,FALSE)</f>
        <v>Category1</v>
      </c>
      <c r="I665" s="3" t="str">
        <f>VLOOKUP(Table3[[#This Row],[PRODUCT ID]],Table1[[PRODUCT]:[SELLING PRICE]],3,FALSE)</f>
        <v>Kg</v>
      </c>
      <c r="J665" s="16">
        <f ca="1">VLOOKUP(Table3[[#This Row],[PRODUCT ID]],Table1[[PRODUCT]:[SELLING PRICE]],4,FALSE)</f>
        <v>192</v>
      </c>
      <c r="K665" s="16">
        <f ca="1">VLOOKUP(Table3[[#This Row],[PRODUCT ID]],Table1[[PRODUCT]:[SELLING PRICE]],5,FALSE)</f>
        <v>271.03130597854903</v>
      </c>
      <c r="L665" s="16">
        <f ca="1">J665*Table3[[#This Row],[QUANTITY]]</f>
        <v>1728</v>
      </c>
      <c r="M665" s="16">
        <f ca="1">K665*Table3[[#This Row],[QUANTITY]]*(1-Table3[[#This Row],[DISCOUNT %]])</f>
        <v>2303.2906395052487</v>
      </c>
      <c r="N665" s="3">
        <f>DAY(Table3[[#This Row],[DATE]])</f>
        <v>26</v>
      </c>
      <c r="O665" s="3" t="str">
        <f>TEXT(Table3[[#This Row],[DATE]],"mmm")</f>
        <v>Oct</v>
      </c>
      <c r="P665" s="3">
        <f>YEAR(Table3[[#This Row],[DATE]])</f>
        <v>2022</v>
      </c>
    </row>
    <row r="666" spans="1:16" x14ac:dyDescent="0.3">
      <c r="A666" s="6">
        <v>44861</v>
      </c>
      <c r="B666" s="7" t="s">
        <v>1717</v>
      </c>
      <c r="C666" s="9">
        <f t="shared" ca="1" si="20"/>
        <v>4</v>
      </c>
      <c r="D666" s="9" t="s">
        <v>2116</v>
      </c>
      <c r="E666" s="9" t="s">
        <v>2116</v>
      </c>
      <c r="F666" s="10">
        <f t="shared" ca="1" si="21"/>
        <v>1.9778379249901858E-2</v>
      </c>
      <c r="G666" s="3" t="str">
        <f>VLOOKUP(Table3[[#This Row],[PRODUCT ID]],Table1[[PRODUCT]:[SELLING PRICE]],1,FALSE)</f>
        <v>Product665</v>
      </c>
      <c r="H666" s="3" t="str">
        <f>VLOOKUP(Table3[[#This Row],[PRODUCT ID]],Table1[[PRODUCT]:[SELLING PRICE]],2,FALSE)</f>
        <v>Category2</v>
      </c>
      <c r="I666" s="3" t="str">
        <f>VLOOKUP(Table3[[#This Row],[PRODUCT ID]],Table1[[PRODUCT]:[SELLING PRICE]],3,FALSE)</f>
        <v>Lt</v>
      </c>
      <c r="J666" s="16">
        <f ca="1">VLOOKUP(Table3[[#This Row],[PRODUCT ID]],Table1[[PRODUCT]:[SELLING PRICE]],4,FALSE)</f>
        <v>96</v>
      </c>
      <c r="K666" s="16">
        <f ca="1">VLOOKUP(Table3[[#This Row],[PRODUCT ID]],Table1[[PRODUCT]:[SELLING PRICE]],5,FALSE)</f>
        <v>232.08029198288054</v>
      </c>
      <c r="L666" s="16">
        <f ca="1">J666*Table3[[#This Row],[QUANTITY]]</f>
        <v>384</v>
      </c>
      <c r="M666" s="16">
        <f ca="1">K666*Table3[[#This Row],[QUANTITY]]*(1-Table3[[#This Row],[DISCOUNT %]])</f>
        <v>909.96047980646063</v>
      </c>
      <c r="N666" s="3">
        <f>DAY(Table3[[#This Row],[DATE]])</f>
        <v>27</v>
      </c>
      <c r="O666" s="3" t="str">
        <f>TEXT(Table3[[#This Row],[DATE]],"mmm")</f>
        <v>Oct</v>
      </c>
      <c r="P666" s="3">
        <f>YEAR(Table3[[#This Row],[DATE]])</f>
        <v>2022</v>
      </c>
    </row>
    <row r="667" spans="1:16" x14ac:dyDescent="0.3">
      <c r="A667" s="6">
        <v>44862</v>
      </c>
      <c r="B667" s="7" t="s">
        <v>1718</v>
      </c>
      <c r="C667" s="9">
        <f t="shared" ca="1" si="20"/>
        <v>3</v>
      </c>
      <c r="D667" s="9" t="s">
        <v>2115</v>
      </c>
      <c r="E667" s="9" t="s">
        <v>2116</v>
      </c>
      <c r="F667" s="10">
        <f t="shared" ca="1" si="21"/>
        <v>5.1409254298766666E-2</v>
      </c>
      <c r="G667" s="3" t="str">
        <f>VLOOKUP(Table3[[#This Row],[PRODUCT ID]],Table1[[PRODUCT]:[SELLING PRICE]],1,FALSE)</f>
        <v>Product666</v>
      </c>
      <c r="H667" s="3" t="str">
        <f>VLOOKUP(Table3[[#This Row],[PRODUCT ID]],Table1[[PRODUCT]:[SELLING PRICE]],2,FALSE)</f>
        <v>Category3</v>
      </c>
      <c r="I667" s="3" t="str">
        <f>VLOOKUP(Table3[[#This Row],[PRODUCT ID]],Table1[[PRODUCT]:[SELLING PRICE]],3,FALSE)</f>
        <v>Ft</v>
      </c>
      <c r="J667" s="16">
        <f ca="1">VLOOKUP(Table3[[#This Row],[PRODUCT ID]],Table1[[PRODUCT]:[SELLING PRICE]],4,FALSE)</f>
        <v>192</v>
      </c>
      <c r="K667" s="16">
        <f ca="1">VLOOKUP(Table3[[#This Row],[PRODUCT ID]],Table1[[PRODUCT]:[SELLING PRICE]],5,FALSE)</f>
        <v>130.41703190200008</v>
      </c>
      <c r="L667" s="16">
        <f ca="1">J667*Table3[[#This Row],[QUANTITY]]</f>
        <v>576</v>
      </c>
      <c r="M667" s="16">
        <f ca="1">K667*Table3[[#This Row],[QUANTITY]]*(1-Table3[[#This Row],[DISCOUNT %]])</f>
        <v>371.1371686321794</v>
      </c>
      <c r="N667" s="3">
        <f>DAY(Table3[[#This Row],[DATE]])</f>
        <v>28</v>
      </c>
      <c r="O667" s="3" t="str">
        <f>TEXT(Table3[[#This Row],[DATE]],"mmm")</f>
        <v>Oct</v>
      </c>
      <c r="P667" s="3">
        <f>YEAR(Table3[[#This Row],[DATE]])</f>
        <v>2022</v>
      </c>
    </row>
    <row r="668" spans="1:16" x14ac:dyDescent="0.3">
      <c r="A668" s="6">
        <v>44863</v>
      </c>
      <c r="B668" s="7" t="s">
        <v>1719</v>
      </c>
      <c r="C668" s="9">
        <f t="shared" ca="1" si="20"/>
        <v>10</v>
      </c>
      <c r="D668" s="9" t="s">
        <v>2117</v>
      </c>
      <c r="E668" s="9" t="s">
        <v>2116</v>
      </c>
      <c r="F668" s="10">
        <f t="shared" ca="1" si="21"/>
        <v>1.4247428543249353E-2</v>
      </c>
      <c r="G668" s="3" t="str">
        <f>VLOOKUP(Table3[[#This Row],[PRODUCT ID]],Table1[[PRODUCT]:[SELLING PRICE]],1,FALSE)</f>
        <v>Product667</v>
      </c>
      <c r="H668" s="3" t="str">
        <f>VLOOKUP(Table3[[#This Row],[PRODUCT ID]],Table1[[PRODUCT]:[SELLING PRICE]],2,FALSE)</f>
        <v>Category4</v>
      </c>
      <c r="I668" s="3" t="str">
        <f>VLOOKUP(Table3[[#This Row],[PRODUCT ID]],Table1[[PRODUCT]:[SELLING PRICE]],3,FALSE)</f>
        <v>Kg</v>
      </c>
      <c r="J668" s="16">
        <f ca="1">VLOOKUP(Table3[[#This Row],[PRODUCT ID]],Table1[[PRODUCT]:[SELLING PRICE]],4,FALSE)</f>
        <v>56</v>
      </c>
      <c r="K668" s="16">
        <f ca="1">VLOOKUP(Table3[[#This Row],[PRODUCT ID]],Table1[[PRODUCT]:[SELLING PRICE]],5,FALSE)</f>
        <v>195.54746774092459</v>
      </c>
      <c r="L668" s="16">
        <f ca="1">J668*Table3[[#This Row],[QUANTITY]]</f>
        <v>560</v>
      </c>
      <c r="M668" s="16">
        <f ca="1">K668*Table3[[#This Row],[QUANTITY]]*(1-Table3[[#This Row],[DISCOUNT %]])</f>
        <v>1927.6141916747242</v>
      </c>
      <c r="N668" s="3">
        <f>DAY(Table3[[#This Row],[DATE]])</f>
        <v>29</v>
      </c>
      <c r="O668" s="3" t="str">
        <f>TEXT(Table3[[#This Row],[DATE]],"mmm")</f>
        <v>Oct</v>
      </c>
      <c r="P668" s="3">
        <f>YEAR(Table3[[#This Row],[DATE]])</f>
        <v>2022</v>
      </c>
    </row>
    <row r="669" spans="1:16" x14ac:dyDescent="0.3">
      <c r="A669" s="6">
        <v>44864</v>
      </c>
      <c r="B669" s="7" t="s">
        <v>1720</v>
      </c>
      <c r="C669" s="9">
        <f t="shared" ca="1" si="20"/>
        <v>2</v>
      </c>
      <c r="D669" s="9" t="s">
        <v>2117</v>
      </c>
      <c r="E669" s="9" t="s">
        <v>2116</v>
      </c>
      <c r="F669" s="10">
        <f t="shared" ca="1" si="21"/>
        <v>5.3419906128733374E-2</v>
      </c>
      <c r="G669" s="3" t="str">
        <f>VLOOKUP(Table3[[#This Row],[PRODUCT ID]],Table1[[PRODUCT]:[SELLING PRICE]],1,FALSE)</f>
        <v>Product668</v>
      </c>
      <c r="H669" s="3" t="str">
        <f>VLOOKUP(Table3[[#This Row],[PRODUCT ID]],Table1[[PRODUCT]:[SELLING PRICE]],2,FALSE)</f>
        <v>Category5</v>
      </c>
      <c r="I669" s="3" t="str">
        <f>VLOOKUP(Table3[[#This Row],[PRODUCT ID]],Table1[[PRODUCT]:[SELLING PRICE]],3,FALSE)</f>
        <v>No</v>
      </c>
      <c r="J669" s="16">
        <f ca="1">VLOOKUP(Table3[[#This Row],[PRODUCT ID]],Table1[[PRODUCT]:[SELLING PRICE]],4,FALSE)</f>
        <v>161</v>
      </c>
      <c r="K669" s="16">
        <f ca="1">VLOOKUP(Table3[[#This Row],[PRODUCT ID]],Table1[[PRODUCT]:[SELLING PRICE]],5,FALSE)</f>
        <v>126.42655540951547</v>
      </c>
      <c r="L669" s="16">
        <f ca="1">J669*Table3[[#This Row],[QUANTITY]]</f>
        <v>322</v>
      </c>
      <c r="M669" s="16">
        <f ca="1">K669*Table3[[#This Row],[QUANTITY]]*(1-Table3[[#This Row],[DISCOUNT %]])</f>
        <v>239.34572137472009</v>
      </c>
      <c r="N669" s="3">
        <f>DAY(Table3[[#This Row],[DATE]])</f>
        <v>30</v>
      </c>
      <c r="O669" s="3" t="str">
        <f>TEXT(Table3[[#This Row],[DATE]],"mmm")</f>
        <v>Oct</v>
      </c>
      <c r="P669" s="3">
        <f>YEAR(Table3[[#This Row],[DATE]])</f>
        <v>2022</v>
      </c>
    </row>
    <row r="670" spans="1:16" x14ac:dyDescent="0.3">
      <c r="A670" s="6">
        <v>44865</v>
      </c>
      <c r="B670" s="7" t="s">
        <v>1721</v>
      </c>
      <c r="C670" s="9">
        <f t="shared" ca="1" si="20"/>
        <v>2</v>
      </c>
      <c r="D670" s="9" t="s">
        <v>2116</v>
      </c>
      <c r="E670" s="9" t="s">
        <v>2118</v>
      </c>
      <c r="F670" s="10">
        <f t="shared" ca="1" si="21"/>
        <v>2.485887913906111E-2</v>
      </c>
      <c r="G670" s="3" t="str">
        <f>VLOOKUP(Table3[[#This Row],[PRODUCT ID]],Table1[[PRODUCT]:[SELLING PRICE]],1,FALSE)</f>
        <v>Product669</v>
      </c>
      <c r="H670" s="3" t="str">
        <f>VLOOKUP(Table3[[#This Row],[PRODUCT ID]],Table1[[PRODUCT]:[SELLING PRICE]],2,FALSE)</f>
        <v>Category1</v>
      </c>
      <c r="I670" s="3" t="str">
        <f>VLOOKUP(Table3[[#This Row],[PRODUCT ID]],Table1[[PRODUCT]:[SELLING PRICE]],3,FALSE)</f>
        <v>No</v>
      </c>
      <c r="J670" s="16">
        <f ca="1">VLOOKUP(Table3[[#This Row],[PRODUCT ID]],Table1[[PRODUCT]:[SELLING PRICE]],4,FALSE)</f>
        <v>222</v>
      </c>
      <c r="K670" s="16">
        <f ca="1">VLOOKUP(Table3[[#This Row],[PRODUCT ID]],Table1[[PRODUCT]:[SELLING PRICE]],5,FALSE)</f>
        <v>259.81276891717835</v>
      </c>
      <c r="L670" s="16">
        <f ca="1">J670*Table3[[#This Row],[QUANTITY]]</f>
        <v>444</v>
      </c>
      <c r="M670" s="16">
        <f ca="1">K670*Table3[[#This Row],[QUANTITY]]*(1-Table3[[#This Row],[DISCOUNT %]])</f>
        <v>506.70822939176276</v>
      </c>
      <c r="N670" s="3">
        <f>DAY(Table3[[#This Row],[DATE]])</f>
        <v>31</v>
      </c>
      <c r="O670" s="3" t="str">
        <f>TEXT(Table3[[#This Row],[DATE]],"mmm")</f>
        <v>Oct</v>
      </c>
      <c r="P670" s="3">
        <f>YEAR(Table3[[#This Row],[DATE]])</f>
        <v>2022</v>
      </c>
    </row>
    <row r="671" spans="1:16" x14ac:dyDescent="0.3">
      <c r="A671" s="6">
        <v>44866</v>
      </c>
      <c r="B671" s="7" t="s">
        <v>1722</v>
      </c>
      <c r="C671" s="9">
        <f t="shared" ca="1" si="20"/>
        <v>1</v>
      </c>
      <c r="D671" s="9" t="s">
        <v>2116</v>
      </c>
      <c r="E671" s="9" t="s">
        <v>2116</v>
      </c>
      <c r="F671" s="10">
        <f t="shared" ca="1" si="21"/>
        <v>6.1209690566022316E-2</v>
      </c>
      <c r="G671" s="3" t="str">
        <f>VLOOKUP(Table3[[#This Row],[PRODUCT ID]],Table1[[PRODUCT]:[SELLING PRICE]],1,FALSE)</f>
        <v>Product670</v>
      </c>
      <c r="H671" s="3" t="str">
        <f>VLOOKUP(Table3[[#This Row],[PRODUCT ID]],Table1[[PRODUCT]:[SELLING PRICE]],2,FALSE)</f>
        <v>Category2</v>
      </c>
      <c r="I671" s="3" t="str">
        <f>VLOOKUP(Table3[[#This Row],[PRODUCT ID]],Table1[[PRODUCT]:[SELLING PRICE]],3,FALSE)</f>
        <v>Ft</v>
      </c>
      <c r="J671" s="16">
        <f ca="1">VLOOKUP(Table3[[#This Row],[PRODUCT ID]],Table1[[PRODUCT]:[SELLING PRICE]],4,FALSE)</f>
        <v>233</v>
      </c>
      <c r="K671" s="16">
        <f ca="1">VLOOKUP(Table3[[#This Row],[PRODUCT ID]],Table1[[PRODUCT]:[SELLING PRICE]],5,FALSE)</f>
        <v>196.05893209697206</v>
      </c>
      <c r="L671" s="16">
        <f ca="1">J671*Table3[[#This Row],[QUANTITY]]</f>
        <v>233</v>
      </c>
      <c r="M671" s="16">
        <f ca="1">K671*Table3[[#This Row],[QUANTITY]]*(1-Table3[[#This Row],[DISCOUNT %]])</f>
        <v>184.05822553061162</v>
      </c>
      <c r="N671" s="3">
        <f>DAY(Table3[[#This Row],[DATE]])</f>
        <v>1</v>
      </c>
      <c r="O671" s="3" t="str">
        <f>TEXT(Table3[[#This Row],[DATE]],"mmm")</f>
        <v>Nov</v>
      </c>
      <c r="P671" s="3">
        <f>YEAR(Table3[[#This Row],[DATE]])</f>
        <v>2022</v>
      </c>
    </row>
    <row r="672" spans="1:16" x14ac:dyDescent="0.3">
      <c r="A672" s="6">
        <v>44867</v>
      </c>
      <c r="B672" s="7" t="s">
        <v>1723</v>
      </c>
      <c r="C672" s="9">
        <f t="shared" ca="1" si="20"/>
        <v>5</v>
      </c>
      <c r="D672" s="9" t="s">
        <v>2116</v>
      </c>
      <c r="E672" s="9" t="s">
        <v>2116</v>
      </c>
      <c r="F672" s="10">
        <f t="shared" ca="1" si="21"/>
        <v>6.1847758215455073E-2</v>
      </c>
      <c r="G672" s="3" t="str">
        <f>VLOOKUP(Table3[[#This Row],[PRODUCT ID]],Table1[[PRODUCT]:[SELLING PRICE]],1,FALSE)</f>
        <v>Product671</v>
      </c>
      <c r="H672" s="3" t="str">
        <f>VLOOKUP(Table3[[#This Row],[PRODUCT ID]],Table1[[PRODUCT]:[SELLING PRICE]],2,FALSE)</f>
        <v>Category3</v>
      </c>
      <c r="I672" s="3" t="str">
        <f>VLOOKUP(Table3[[#This Row],[PRODUCT ID]],Table1[[PRODUCT]:[SELLING PRICE]],3,FALSE)</f>
        <v>No</v>
      </c>
      <c r="J672" s="16">
        <f ca="1">VLOOKUP(Table3[[#This Row],[PRODUCT ID]],Table1[[PRODUCT]:[SELLING PRICE]],4,FALSE)</f>
        <v>50</v>
      </c>
      <c r="K672" s="16">
        <f ca="1">VLOOKUP(Table3[[#This Row],[PRODUCT ID]],Table1[[PRODUCT]:[SELLING PRICE]],5,FALSE)</f>
        <v>148.81270594633216</v>
      </c>
      <c r="L672" s="16">
        <f ca="1">J672*Table3[[#This Row],[QUANTITY]]</f>
        <v>250</v>
      </c>
      <c r="M672" s="16">
        <f ca="1">K672*Table3[[#This Row],[QUANTITY]]*(1-Table3[[#This Row],[DISCOUNT %]])</f>
        <v>698.04486844787891</v>
      </c>
      <c r="N672" s="3">
        <f>DAY(Table3[[#This Row],[DATE]])</f>
        <v>2</v>
      </c>
      <c r="O672" s="3" t="str">
        <f>TEXT(Table3[[#This Row],[DATE]],"mmm")</f>
        <v>Nov</v>
      </c>
      <c r="P672" s="3">
        <f>YEAR(Table3[[#This Row],[DATE]])</f>
        <v>2022</v>
      </c>
    </row>
    <row r="673" spans="1:16" x14ac:dyDescent="0.3">
      <c r="A673" s="6">
        <v>44868</v>
      </c>
      <c r="B673" s="7" t="s">
        <v>1724</v>
      </c>
      <c r="C673" s="9">
        <f t="shared" ca="1" si="20"/>
        <v>8</v>
      </c>
      <c r="D673" s="9" t="s">
        <v>2116</v>
      </c>
      <c r="E673" s="9" t="s">
        <v>2116</v>
      </c>
      <c r="F673" s="10">
        <f t="shared" ca="1" si="21"/>
        <v>8.6991247796360145E-3</v>
      </c>
      <c r="G673" s="3" t="str">
        <f>VLOOKUP(Table3[[#This Row],[PRODUCT ID]],Table1[[PRODUCT]:[SELLING PRICE]],1,FALSE)</f>
        <v>Product672</v>
      </c>
      <c r="H673" s="3" t="str">
        <f>VLOOKUP(Table3[[#This Row],[PRODUCT ID]],Table1[[PRODUCT]:[SELLING PRICE]],2,FALSE)</f>
        <v>Category4</v>
      </c>
      <c r="I673" s="3" t="str">
        <f>VLOOKUP(Table3[[#This Row],[PRODUCT ID]],Table1[[PRODUCT]:[SELLING PRICE]],3,FALSE)</f>
        <v>Kg</v>
      </c>
      <c r="J673" s="16">
        <f ca="1">VLOOKUP(Table3[[#This Row],[PRODUCT ID]],Table1[[PRODUCT]:[SELLING PRICE]],4,FALSE)</f>
        <v>195</v>
      </c>
      <c r="K673" s="16">
        <f ca="1">VLOOKUP(Table3[[#This Row],[PRODUCT ID]],Table1[[PRODUCT]:[SELLING PRICE]],5,FALSE)</f>
        <v>96.882555852240216</v>
      </c>
      <c r="L673" s="16">
        <f ca="1">J673*Table3[[#This Row],[QUANTITY]]</f>
        <v>1560</v>
      </c>
      <c r="M673" s="16">
        <f ca="1">K673*Table3[[#This Row],[QUANTITY]]*(1-Table3[[#This Row],[DISCOUNT %]])</f>
        <v>768.31809927929226</v>
      </c>
      <c r="N673" s="3">
        <f>DAY(Table3[[#This Row],[DATE]])</f>
        <v>3</v>
      </c>
      <c r="O673" s="3" t="str">
        <f>TEXT(Table3[[#This Row],[DATE]],"mmm")</f>
        <v>Nov</v>
      </c>
      <c r="P673" s="3">
        <f>YEAR(Table3[[#This Row],[DATE]])</f>
        <v>2022</v>
      </c>
    </row>
    <row r="674" spans="1:16" x14ac:dyDescent="0.3">
      <c r="A674" s="6">
        <v>44869</v>
      </c>
      <c r="B674" s="7" t="s">
        <v>1725</v>
      </c>
      <c r="C674" s="9">
        <f t="shared" ca="1" si="20"/>
        <v>4</v>
      </c>
      <c r="D674" s="9" t="s">
        <v>2115</v>
      </c>
      <c r="E674" s="9" t="s">
        <v>2116</v>
      </c>
      <c r="F674" s="10">
        <f t="shared" ca="1" si="21"/>
        <v>5.5426709901930084E-2</v>
      </c>
      <c r="G674" s="3" t="str">
        <f>VLOOKUP(Table3[[#This Row],[PRODUCT ID]],Table1[[PRODUCT]:[SELLING PRICE]],1,FALSE)</f>
        <v>Product673</v>
      </c>
      <c r="H674" s="3" t="str">
        <f>VLOOKUP(Table3[[#This Row],[PRODUCT ID]],Table1[[PRODUCT]:[SELLING PRICE]],2,FALSE)</f>
        <v>Category1</v>
      </c>
      <c r="I674" s="3" t="str">
        <f>VLOOKUP(Table3[[#This Row],[PRODUCT ID]],Table1[[PRODUCT]:[SELLING PRICE]],3,FALSE)</f>
        <v>Kg</v>
      </c>
      <c r="J674" s="16">
        <f ca="1">VLOOKUP(Table3[[#This Row],[PRODUCT ID]],Table1[[PRODUCT]:[SELLING PRICE]],4,FALSE)</f>
        <v>209</v>
      </c>
      <c r="K674" s="16">
        <f ca="1">VLOOKUP(Table3[[#This Row],[PRODUCT ID]],Table1[[PRODUCT]:[SELLING PRICE]],5,FALSE)</f>
        <v>250.92860097881939</v>
      </c>
      <c r="L674" s="16">
        <f ca="1">J674*Table3[[#This Row],[QUANTITY]]</f>
        <v>836</v>
      </c>
      <c r="M674" s="16">
        <f ca="1">K674*Table3[[#This Row],[QUANTITY]]*(1-Table3[[#This Row],[DISCOUNT %]])</f>
        <v>948.08181682507677</v>
      </c>
      <c r="N674" s="3">
        <f>DAY(Table3[[#This Row],[DATE]])</f>
        <v>4</v>
      </c>
      <c r="O674" s="3" t="str">
        <f>TEXT(Table3[[#This Row],[DATE]],"mmm")</f>
        <v>Nov</v>
      </c>
      <c r="P674" s="3">
        <f>YEAR(Table3[[#This Row],[DATE]])</f>
        <v>2022</v>
      </c>
    </row>
    <row r="675" spans="1:16" x14ac:dyDescent="0.3">
      <c r="A675" s="6">
        <v>44870</v>
      </c>
      <c r="B675" s="7" t="s">
        <v>1726</v>
      </c>
      <c r="C675" s="9">
        <f t="shared" ca="1" si="20"/>
        <v>15</v>
      </c>
      <c r="D675" s="9" t="s">
        <v>2116</v>
      </c>
      <c r="E675" s="9" t="s">
        <v>2116</v>
      </c>
      <c r="F675" s="10">
        <f t="shared" ca="1" si="21"/>
        <v>8.5977096050407306E-2</v>
      </c>
      <c r="G675" s="3" t="str">
        <f>VLOOKUP(Table3[[#This Row],[PRODUCT ID]],Table1[[PRODUCT]:[SELLING PRICE]],1,FALSE)</f>
        <v>Product674</v>
      </c>
      <c r="H675" s="3" t="str">
        <f>VLOOKUP(Table3[[#This Row],[PRODUCT ID]],Table1[[PRODUCT]:[SELLING PRICE]],2,FALSE)</f>
        <v>Category2</v>
      </c>
      <c r="I675" s="3" t="str">
        <f>VLOOKUP(Table3[[#This Row],[PRODUCT ID]],Table1[[PRODUCT]:[SELLING PRICE]],3,FALSE)</f>
        <v>Lt</v>
      </c>
      <c r="J675" s="16">
        <f ca="1">VLOOKUP(Table3[[#This Row],[PRODUCT ID]],Table1[[PRODUCT]:[SELLING PRICE]],4,FALSE)</f>
        <v>164</v>
      </c>
      <c r="K675" s="16">
        <f ca="1">VLOOKUP(Table3[[#This Row],[PRODUCT ID]],Table1[[PRODUCT]:[SELLING PRICE]],5,FALSE)</f>
        <v>233.33843904736571</v>
      </c>
      <c r="L675" s="16">
        <f ca="1">J675*Table3[[#This Row],[QUANTITY]]</f>
        <v>2460</v>
      </c>
      <c r="M675" s="16">
        <f ca="1">K675*Table3[[#This Row],[QUANTITY]]*(1-Table3[[#This Row],[DISCOUNT %]])</f>
        <v>3199.1501649170737</v>
      </c>
      <c r="N675" s="3">
        <f>DAY(Table3[[#This Row],[DATE]])</f>
        <v>5</v>
      </c>
      <c r="O675" s="3" t="str">
        <f>TEXT(Table3[[#This Row],[DATE]],"mmm")</f>
        <v>Nov</v>
      </c>
      <c r="P675" s="3">
        <f>YEAR(Table3[[#This Row],[DATE]])</f>
        <v>2022</v>
      </c>
    </row>
    <row r="676" spans="1:16" x14ac:dyDescent="0.3">
      <c r="A676" s="6">
        <v>44871</v>
      </c>
      <c r="B676" s="7" t="s">
        <v>1727</v>
      </c>
      <c r="C676" s="9">
        <f t="shared" ca="1" si="20"/>
        <v>4</v>
      </c>
      <c r="D676" s="9" t="s">
        <v>2117</v>
      </c>
      <c r="E676" s="9" t="s">
        <v>2118</v>
      </c>
      <c r="F676" s="10">
        <f t="shared" ca="1" si="21"/>
        <v>9.3352322197021945E-3</v>
      </c>
      <c r="G676" s="3" t="str">
        <f>VLOOKUP(Table3[[#This Row],[PRODUCT ID]],Table1[[PRODUCT]:[SELLING PRICE]],1,FALSE)</f>
        <v>Product675</v>
      </c>
      <c r="H676" s="3" t="str">
        <f>VLOOKUP(Table3[[#This Row],[PRODUCT ID]],Table1[[PRODUCT]:[SELLING PRICE]],2,FALSE)</f>
        <v>Category3</v>
      </c>
      <c r="I676" s="3" t="str">
        <f>VLOOKUP(Table3[[#This Row],[PRODUCT ID]],Table1[[PRODUCT]:[SELLING PRICE]],3,FALSE)</f>
        <v>Kg</v>
      </c>
      <c r="J676" s="16">
        <f ca="1">VLOOKUP(Table3[[#This Row],[PRODUCT ID]],Table1[[PRODUCT]:[SELLING PRICE]],4,FALSE)</f>
        <v>104</v>
      </c>
      <c r="K676" s="16">
        <f ca="1">VLOOKUP(Table3[[#This Row],[PRODUCT ID]],Table1[[PRODUCT]:[SELLING PRICE]],5,FALSE)</f>
        <v>174.8076145395317</v>
      </c>
      <c r="L676" s="16">
        <f ca="1">J676*Table3[[#This Row],[QUANTITY]]</f>
        <v>416</v>
      </c>
      <c r="M676" s="16">
        <f ca="1">K676*Table3[[#This Row],[QUANTITY]]*(1-Table3[[#This Row],[DISCOUNT %]])</f>
        <v>692.70297945613186</v>
      </c>
      <c r="N676" s="3">
        <f>DAY(Table3[[#This Row],[DATE]])</f>
        <v>6</v>
      </c>
      <c r="O676" s="3" t="str">
        <f>TEXT(Table3[[#This Row],[DATE]],"mmm")</f>
        <v>Nov</v>
      </c>
      <c r="P676" s="3">
        <f>YEAR(Table3[[#This Row],[DATE]])</f>
        <v>2022</v>
      </c>
    </row>
    <row r="677" spans="1:16" x14ac:dyDescent="0.3">
      <c r="A677" s="6">
        <v>44872</v>
      </c>
      <c r="B677" s="7" t="s">
        <v>1728</v>
      </c>
      <c r="C677" s="9">
        <f t="shared" ca="1" si="20"/>
        <v>4</v>
      </c>
      <c r="D677" s="9" t="s">
        <v>2115</v>
      </c>
      <c r="E677" s="9" t="s">
        <v>2118</v>
      </c>
      <c r="F677" s="10">
        <f t="shared" ca="1" si="21"/>
        <v>7.6187362967612943E-2</v>
      </c>
      <c r="G677" s="3" t="str">
        <f>VLOOKUP(Table3[[#This Row],[PRODUCT ID]],Table1[[PRODUCT]:[SELLING PRICE]],1,FALSE)</f>
        <v>Product676</v>
      </c>
      <c r="H677" s="3" t="str">
        <f>VLOOKUP(Table3[[#This Row],[PRODUCT ID]],Table1[[PRODUCT]:[SELLING PRICE]],2,FALSE)</f>
        <v>Category4</v>
      </c>
      <c r="I677" s="3" t="str">
        <f>VLOOKUP(Table3[[#This Row],[PRODUCT ID]],Table1[[PRODUCT]:[SELLING PRICE]],3,FALSE)</f>
        <v>Lt</v>
      </c>
      <c r="J677" s="16">
        <f ca="1">VLOOKUP(Table3[[#This Row],[PRODUCT ID]],Table1[[PRODUCT]:[SELLING PRICE]],4,FALSE)</f>
        <v>232</v>
      </c>
      <c r="K677" s="16">
        <f ca="1">VLOOKUP(Table3[[#This Row],[PRODUCT ID]],Table1[[PRODUCT]:[SELLING PRICE]],5,FALSE)</f>
        <v>270.54913643683983</v>
      </c>
      <c r="L677" s="16">
        <f ca="1">J677*Table3[[#This Row],[QUANTITY]]</f>
        <v>928</v>
      </c>
      <c r="M677" s="16">
        <f ca="1">K677*Table3[[#This Row],[QUANTITY]]*(1-Table3[[#This Row],[DISCOUNT %]])</f>
        <v>999.74684471420824</v>
      </c>
      <c r="N677" s="3">
        <f>DAY(Table3[[#This Row],[DATE]])</f>
        <v>7</v>
      </c>
      <c r="O677" s="3" t="str">
        <f>TEXT(Table3[[#This Row],[DATE]],"mmm")</f>
        <v>Nov</v>
      </c>
      <c r="P677" s="3">
        <f>YEAR(Table3[[#This Row],[DATE]])</f>
        <v>2022</v>
      </c>
    </row>
    <row r="678" spans="1:16" x14ac:dyDescent="0.3">
      <c r="A678" s="6">
        <v>44873</v>
      </c>
      <c r="B678" s="7" t="s">
        <v>1729</v>
      </c>
      <c r="C678" s="9">
        <f t="shared" ca="1" si="20"/>
        <v>8</v>
      </c>
      <c r="D678" s="9" t="s">
        <v>2115</v>
      </c>
      <c r="E678" s="9" t="s">
        <v>2116</v>
      </c>
      <c r="F678" s="10">
        <f t="shared" ca="1" si="21"/>
        <v>6.1194527480002793E-2</v>
      </c>
      <c r="G678" s="3" t="str">
        <f>VLOOKUP(Table3[[#This Row],[PRODUCT ID]],Table1[[PRODUCT]:[SELLING PRICE]],1,FALSE)</f>
        <v>Product677</v>
      </c>
      <c r="H678" s="3" t="str">
        <f>VLOOKUP(Table3[[#This Row],[PRODUCT ID]],Table1[[PRODUCT]:[SELLING PRICE]],2,FALSE)</f>
        <v>Category5</v>
      </c>
      <c r="I678" s="3" t="str">
        <f>VLOOKUP(Table3[[#This Row],[PRODUCT ID]],Table1[[PRODUCT]:[SELLING PRICE]],3,FALSE)</f>
        <v>Ft</v>
      </c>
      <c r="J678" s="16">
        <f ca="1">VLOOKUP(Table3[[#This Row],[PRODUCT ID]],Table1[[PRODUCT]:[SELLING PRICE]],4,FALSE)</f>
        <v>227</v>
      </c>
      <c r="K678" s="16">
        <f ca="1">VLOOKUP(Table3[[#This Row],[PRODUCT ID]],Table1[[PRODUCT]:[SELLING PRICE]],5,FALSE)</f>
        <v>198.05196468001611</v>
      </c>
      <c r="L678" s="16">
        <f ca="1">J678*Table3[[#This Row],[QUANTITY]]</f>
        <v>1816</v>
      </c>
      <c r="M678" s="16">
        <f ca="1">K678*Table3[[#This Row],[QUANTITY]]*(1-Table3[[#This Row],[DISCOUNT %]])</f>
        <v>1487.4581462794906</v>
      </c>
      <c r="N678" s="3">
        <f>DAY(Table3[[#This Row],[DATE]])</f>
        <v>8</v>
      </c>
      <c r="O678" s="3" t="str">
        <f>TEXT(Table3[[#This Row],[DATE]],"mmm")</f>
        <v>Nov</v>
      </c>
      <c r="P678" s="3">
        <f>YEAR(Table3[[#This Row],[DATE]])</f>
        <v>2022</v>
      </c>
    </row>
    <row r="679" spans="1:16" x14ac:dyDescent="0.3">
      <c r="A679" s="6">
        <v>44874</v>
      </c>
      <c r="B679" s="7" t="s">
        <v>1730</v>
      </c>
      <c r="C679" s="9">
        <f t="shared" ca="1" si="20"/>
        <v>11</v>
      </c>
      <c r="D679" s="9" t="s">
        <v>2115</v>
      </c>
      <c r="E679" s="9" t="s">
        <v>2116</v>
      </c>
      <c r="F679" s="10">
        <f t="shared" ca="1" si="21"/>
        <v>1.0200885249391401E-2</v>
      </c>
      <c r="G679" s="3" t="str">
        <f>VLOOKUP(Table3[[#This Row],[PRODUCT ID]],Table1[[PRODUCT]:[SELLING PRICE]],1,FALSE)</f>
        <v>Product678</v>
      </c>
      <c r="H679" s="3" t="str">
        <f>VLOOKUP(Table3[[#This Row],[PRODUCT ID]],Table1[[PRODUCT]:[SELLING PRICE]],2,FALSE)</f>
        <v>Category1</v>
      </c>
      <c r="I679" s="3" t="str">
        <f>VLOOKUP(Table3[[#This Row],[PRODUCT ID]],Table1[[PRODUCT]:[SELLING PRICE]],3,FALSE)</f>
        <v>Kg</v>
      </c>
      <c r="J679" s="16">
        <f ca="1">VLOOKUP(Table3[[#This Row],[PRODUCT ID]],Table1[[PRODUCT]:[SELLING PRICE]],4,FALSE)</f>
        <v>35</v>
      </c>
      <c r="K679" s="16">
        <f ca="1">VLOOKUP(Table3[[#This Row],[PRODUCT ID]],Table1[[PRODUCT]:[SELLING PRICE]],5,FALSE)</f>
        <v>181.77228531029502</v>
      </c>
      <c r="L679" s="16">
        <f ca="1">J679*Table3[[#This Row],[QUANTITY]]</f>
        <v>385</v>
      </c>
      <c r="M679" s="16">
        <f ca="1">K679*Table3[[#This Row],[QUANTITY]]*(1-Table3[[#This Row],[DISCOUNT %]])</f>
        <v>1979.0985179495758</v>
      </c>
      <c r="N679" s="3">
        <f>DAY(Table3[[#This Row],[DATE]])</f>
        <v>9</v>
      </c>
      <c r="O679" s="3" t="str">
        <f>TEXT(Table3[[#This Row],[DATE]],"mmm")</f>
        <v>Nov</v>
      </c>
      <c r="P679" s="3">
        <f>YEAR(Table3[[#This Row],[DATE]])</f>
        <v>2022</v>
      </c>
    </row>
    <row r="680" spans="1:16" x14ac:dyDescent="0.3">
      <c r="A680" s="6">
        <v>44875</v>
      </c>
      <c r="B680" s="7" t="s">
        <v>1731</v>
      </c>
      <c r="C680" s="9">
        <f t="shared" ca="1" si="20"/>
        <v>13</v>
      </c>
      <c r="D680" s="9" t="s">
        <v>2116</v>
      </c>
      <c r="E680" s="9" t="s">
        <v>2116</v>
      </c>
      <c r="F680" s="10">
        <f t="shared" ca="1" si="21"/>
        <v>7.8687514195259406E-2</v>
      </c>
      <c r="G680" s="3" t="str">
        <f>VLOOKUP(Table3[[#This Row],[PRODUCT ID]],Table1[[PRODUCT]:[SELLING PRICE]],1,FALSE)</f>
        <v>Product679</v>
      </c>
      <c r="H680" s="3" t="str">
        <f>VLOOKUP(Table3[[#This Row],[PRODUCT ID]],Table1[[PRODUCT]:[SELLING PRICE]],2,FALSE)</f>
        <v>Category2</v>
      </c>
      <c r="I680" s="3" t="str">
        <f>VLOOKUP(Table3[[#This Row],[PRODUCT ID]],Table1[[PRODUCT]:[SELLING PRICE]],3,FALSE)</f>
        <v>No</v>
      </c>
      <c r="J680" s="16">
        <f ca="1">VLOOKUP(Table3[[#This Row],[PRODUCT ID]],Table1[[PRODUCT]:[SELLING PRICE]],4,FALSE)</f>
        <v>208</v>
      </c>
      <c r="K680" s="16">
        <f ca="1">VLOOKUP(Table3[[#This Row],[PRODUCT ID]],Table1[[PRODUCT]:[SELLING PRICE]],5,FALSE)</f>
        <v>267.48485050339553</v>
      </c>
      <c r="L680" s="16">
        <f ca="1">J680*Table3[[#This Row],[QUANTITY]]</f>
        <v>2704</v>
      </c>
      <c r="M680" s="16">
        <f ca="1">K680*Table3[[#This Row],[QUANTITY]]*(1-Table3[[#This Row],[DISCOUNT %]])</f>
        <v>3203.6827229211058</v>
      </c>
      <c r="N680" s="3">
        <f>DAY(Table3[[#This Row],[DATE]])</f>
        <v>10</v>
      </c>
      <c r="O680" s="3" t="str">
        <f>TEXT(Table3[[#This Row],[DATE]],"mmm")</f>
        <v>Nov</v>
      </c>
      <c r="P680" s="3">
        <f>YEAR(Table3[[#This Row],[DATE]])</f>
        <v>2022</v>
      </c>
    </row>
    <row r="681" spans="1:16" x14ac:dyDescent="0.3">
      <c r="A681" s="6">
        <v>44876</v>
      </c>
      <c r="B681" s="7" t="s">
        <v>1732</v>
      </c>
      <c r="C681" s="9">
        <f t="shared" ca="1" si="20"/>
        <v>10</v>
      </c>
      <c r="D681" s="9" t="s">
        <v>2116</v>
      </c>
      <c r="E681" s="9" t="s">
        <v>2116</v>
      </c>
      <c r="F681" s="10">
        <f t="shared" ca="1" si="21"/>
        <v>9.8597510396757904E-2</v>
      </c>
      <c r="G681" s="3" t="str">
        <f>VLOOKUP(Table3[[#This Row],[PRODUCT ID]],Table1[[PRODUCT]:[SELLING PRICE]],1,FALSE)</f>
        <v>Product680</v>
      </c>
      <c r="H681" s="3" t="str">
        <f>VLOOKUP(Table3[[#This Row],[PRODUCT ID]],Table1[[PRODUCT]:[SELLING PRICE]],2,FALSE)</f>
        <v>Category3</v>
      </c>
      <c r="I681" s="3" t="str">
        <f>VLOOKUP(Table3[[#This Row],[PRODUCT ID]],Table1[[PRODUCT]:[SELLING PRICE]],3,FALSE)</f>
        <v>No</v>
      </c>
      <c r="J681" s="16">
        <f ca="1">VLOOKUP(Table3[[#This Row],[PRODUCT ID]],Table1[[PRODUCT]:[SELLING PRICE]],4,FALSE)</f>
        <v>120</v>
      </c>
      <c r="K681" s="16">
        <f ca="1">VLOOKUP(Table3[[#This Row],[PRODUCT ID]],Table1[[PRODUCT]:[SELLING PRICE]],5,FALSE)</f>
        <v>295.5177719871387</v>
      </c>
      <c r="L681" s="16">
        <f ca="1">J681*Table3[[#This Row],[QUANTITY]]</f>
        <v>1200</v>
      </c>
      <c r="M681" s="16">
        <f ca="1">K681*Table3[[#This Row],[QUANTITY]]*(1-Table3[[#This Row],[DISCOUNT %]])</f>
        <v>2663.8045539121008</v>
      </c>
      <c r="N681" s="3">
        <f>DAY(Table3[[#This Row],[DATE]])</f>
        <v>11</v>
      </c>
      <c r="O681" s="3" t="str">
        <f>TEXT(Table3[[#This Row],[DATE]],"mmm")</f>
        <v>Nov</v>
      </c>
      <c r="P681" s="3">
        <f>YEAR(Table3[[#This Row],[DATE]])</f>
        <v>2022</v>
      </c>
    </row>
    <row r="682" spans="1:16" x14ac:dyDescent="0.3">
      <c r="A682" s="6">
        <v>44877</v>
      </c>
      <c r="B682" s="7" t="s">
        <v>1733</v>
      </c>
      <c r="C682" s="9">
        <f t="shared" ca="1" si="20"/>
        <v>5</v>
      </c>
      <c r="D682" s="9" t="s">
        <v>2116</v>
      </c>
      <c r="E682" s="9" t="s">
        <v>2118</v>
      </c>
      <c r="F682" s="10">
        <f t="shared" ca="1" si="21"/>
        <v>1.1569849319547854E-2</v>
      </c>
      <c r="G682" s="3" t="str">
        <f>VLOOKUP(Table3[[#This Row],[PRODUCT ID]],Table1[[PRODUCT]:[SELLING PRICE]],1,FALSE)</f>
        <v>Product681</v>
      </c>
      <c r="H682" s="3" t="str">
        <f>VLOOKUP(Table3[[#This Row],[PRODUCT ID]],Table1[[PRODUCT]:[SELLING PRICE]],2,FALSE)</f>
        <v>Category4</v>
      </c>
      <c r="I682" s="3" t="str">
        <f>VLOOKUP(Table3[[#This Row],[PRODUCT ID]],Table1[[PRODUCT]:[SELLING PRICE]],3,FALSE)</f>
        <v>Ft</v>
      </c>
      <c r="J682" s="16">
        <f ca="1">VLOOKUP(Table3[[#This Row],[PRODUCT ID]],Table1[[PRODUCT]:[SELLING PRICE]],4,FALSE)</f>
        <v>228</v>
      </c>
      <c r="K682" s="16">
        <f ca="1">VLOOKUP(Table3[[#This Row],[PRODUCT ID]],Table1[[PRODUCT]:[SELLING PRICE]],5,FALSE)</f>
        <v>309.80696118576145</v>
      </c>
      <c r="L682" s="16">
        <f ca="1">J682*Table3[[#This Row],[QUANTITY]]</f>
        <v>1140</v>
      </c>
      <c r="M682" s="16">
        <f ca="1">K682*Table3[[#This Row],[QUANTITY]]*(1-Table3[[#This Row],[DISCOUNT %]])</f>
        <v>1531.1127066334757</v>
      </c>
      <c r="N682" s="3">
        <f>DAY(Table3[[#This Row],[DATE]])</f>
        <v>12</v>
      </c>
      <c r="O682" s="3" t="str">
        <f>TEXT(Table3[[#This Row],[DATE]],"mmm")</f>
        <v>Nov</v>
      </c>
      <c r="P682" s="3">
        <f>YEAR(Table3[[#This Row],[DATE]])</f>
        <v>2022</v>
      </c>
    </row>
    <row r="683" spans="1:16" x14ac:dyDescent="0.3">
      <c r="A683" s="6">
        <v>44878</v>
      </c>
      <c r="B683" s="7" t="s">
        <v>1734</v>
      </c>
      <c r="C683" s="9">
        <f t="shared" ca="1" si="20"/>
        <v>15</v>
      </c>
      <c r="D683" s="9" t="s">
        <v>2115</v>
      </c>
      <c r="E683" s="9" t="s">
        <v>2116</v>
      </c>
      <c r="F683" s="10">
        <f t="shared" ca="1" si="21"/>
        <v>9.9880318684534355E-2</v>
      </c>
      <c r="G683" s="3" t="str">
        <f>VLOOKUP(Table3[[#This Row],[PRODUCT ID]],Table1[[PRODUCT]:[SELLING PRICE]],1,FALSE)</f>
        <v>Product682</v>
      </c>
      <c r="H683" s="3" t="str">
        <f>VLOOKUP(Table3[[#This Row],[PRODUCT ID]],Table1[[PRODUCT]:[SELLING PRICE]],2,FALSE)</f>
        <v>Category5</v>
      </c>
      <c r="I683" s="3" t="str">
        <f>VLOOKUP(Table3[[#This Row],[PRODUCT ID]],Table1[[PRODUCT]:[SELLING PRICE]],3,FALSE)</f>
        <v>No</v>
      </c>
      <c r="J683" s="16">
        <f ca="1">VLOOKUP(Table3[[#This Row],[PRODUCT ID]],Table1[[PRODUCT]:[SELLING PRICE]],4,FALSE)</f>
        <v>136</v>
      </c>
      <c r="K683" s="16">
        <f ca="1">VLOOKUP(Table3[[#This Row],[PRODUCT ID]],Table1[[PRODUCT]:[SELLING PRICE]],5,FALSE)</f>
        <v>42.441817846367101</v>
      </c>
      <c r="L683" s="16">
        <f ca="1">J683*Table3[[#This Row],[QUANTITY]]</f>
        <v>2040</v>
      </c>
      <c r="M683" s="16">
        <f ca="1">K683*Table3[[#This Row],[QUANTITY]]*(1-Table3[[#This Row],[DISCOUNT %]])</f>
        <v>573.04073331481493</v>
      </c>
      <c r="N683" s="3">
        <f>DAY(Table3[[#This Row],[DATE]])</f>
        <v>13</v>
      </c>
      <c r="O683" s="3" t="str">
        <f>TEXT(Table3[[#This Row],[DATE]],"mmm")</f>
        <v>Nov</v>
      </c>
      <c r="P683" s="3">
        <f>YEAR(Table3[[#This Row],[DATE]])</f>
        <v>2022</v>
      </c>
    </row>
    <row r="684" spans="1:16" x14ac:dyDescent="0.3">
      <c r="A684" s="6">
        <v>44879</v>
      </c>
      <c r="B684" s="7" t="s">
        <v>1735</v>
      </c>
      <c r="C684" s="9">
        <f t="shared" ca="1" si="20"/>
        <v>13</v>
      </c>
      <c r="D684" s="9" t="s">
        <v>2117</v>
      </c>
      <c r="E684" s="9" t="s">
        <v>2116</v>
      </c>
      <c r="F684" s="10">
        <f t="shared" ca="1" si="21"/>
        <v>5.6788495052977617E-2</v>
      </c>
      <c r="G684" s="3" t="str">
        <f>VLOOKUP(Table3[[#This Row],[PRODUCT ID]],Table1[[PRODUCT]:[SELLING PRICE]],1,FALSE)</f>
        <v>Product683</v>
      </c>
      <c r="H684" s="3" t="str">
        <f>VLOOKUP(Table3[[#This Row],[PRODUCT ID]],Table1[[PRODUCT]:[SELLING PRICE]],2,FALSE)</f>
        <v>Category1</v>
      </c>
      <c r="I684" s="3" t="str">
        <f>VLOOKUP(Table3[[#This Row],[PRODUCT ID]],Table1[[PRODUCT]:[SELLING PRICE]],3,FALSE)</f>
        <v>Kg</v>
      </c>
      <c r="J684" s="16">
        <f ca="1">VLOOKUP(Table3[[#This Row],[PRODUCT ID]],Table1[[PRODUCT]:[SELLING PRICE]],4,FALSE)</f>
        <v>158</v>
      </c>
      <c r="K684" s="16">
        <f ca="1">VLOOKUP(Table3[[#This Row],[PRODUCT ID]],Table1[[PRODUCT]:[SELLING PRICE]],5,FALSE)</f>
        <v>126.53590362735801</v>
      </c>
      <c r="L684" s="16">
        <f ca="1">J684*Table3[[#This Row],[QUANTITY]]</f>
        <v>2054</v>
      </c>
      <c r="M684" s="16">
        <f ca="1">K684*Table3[[#This Row],[QUANTITY]]*(1-Table3[[#This Row],[DISCOUNT %]])</f>
        <v>1551.5515611724925</v>
      </c>
      <c r="N684" s="3">
        <f>DAY(Table3[[#This Row],[DATE]])</f>
        <v>14</v>
      </c>
      <c r="O684" s="3" t="str">
        <f>TEXT(Table3[[#This Row],[DATE]],"mmm")</f>
        <v>Nov</v>
      </c>
      <c r="P684" s="3">
        <f>YEAR(Table3[[#This Row],[DATE]])</f>
        <v>2022</v>
      </c>
    </row>
    <row r="685" spans="1:16" x14ac:dyDescent="0.3">
      <c r="A685" s="6">
        <v>44880</v>
      </c>
      <c r="B685" s="7" t="s">
        <v>1736</v>
      </c>
      <c r="C685" s="9">
        <f t="shared" ca="1" si="20"/>
        <v>14</v>
      </c>
      <c r="D685" s="9" t="s">
        <v>2117</v>
      </c>
      <c r="E685" s="9" t="s">
        <v>2116</v>
      </c>
      <c r="F685" s="10">
        <f t="shared" ca="1" si="21"/>
        <v>6.6525789588851858E-2</v>
      </c>
      <c r="G685" s="3" t="str">
        <f>VLOOKUP(Table3[[#This Row],[PRODUCT ID]],Table1[[PRODUCT]:[SELLING PRICE]],1,FALSE)</f>
        <v>Product684</v>
      </c>
      <c r="H685" s="3" t="str">
        <f>VLOOKUP(Table3[[#This Row],[PRODUCT ID]],Table1[[PRODUCT]:[SELLING PRICE]],2,FALSE)</f>
        <v>Category2</v>
      </c>
      <c r="I685" s="3" t="str">
        <f>VLOOKUP(Table3[[#This Row],[PRODUCT ID]],Table1[[PRODUCT]:[SELLING PRICE]],3,FALSE)</f>
        <v>Kg</v>
      </c>
      <c r="J685" s="16">
        <f ca="1">VLOOKUP(Table3[[#This Row],[PRODUCT ID]],Table1[[PRODUCT]:[SELLING PRICE]],4,FALSE)</f>
        <v>173</v>
      </c>
      <c r="K685" s="16">
        <f ca="1">VLOOKUP(Table3[[#This Row],[PRODUCT ID]],Table1[[PRODUCT]:[SELLING PRICE]],5,FALSE)</f>
        <v>209.26139417040511</v>
      </c>
      <c r="L685" s="16">
        <f ca="1">J685*Table3[[#This Row],[QUANTITY]]</f>
        <v>2422</v>
      </c>
      <c r="M685" s="16">
        <f ca="1">K685*Table3[[#This Row],[QUANTITY]]*(1-Table3[[#This Row],[DISCOUNT %]])</f>
        <v>2734.7616056985694</v>
      </c>
      <c r="N685" s="3">
        <f>DAY(Table3[[#This Row],[DATE]])</f>
        <v>15</v>
      </c>
      <c r="O685" s="3" t="str">
        <f>TEXT(Table3[[#This Row],[DATE]],"mmm")</f>
        <v>Nov</v>
      </c>
      <c r="P685" s="3">
        <f>YEAR(Table3[[#This Row],[DATE]])</f>
        <v>2022</v>
      </c>
    </row>
    <row r="686" spans="1:16" x14ac:dyDescent="0.3">
      <c r="A686" s="6">
        <v>44881</v>
      </c>
      <c r="B686" s="7" t="s">
        <v>1737</v>
      </c>
      <c r="C686" s="9">
        <f t="shared" ca="1" si="20"/>
        <v>7</v>
      </c>
      <c r="D686" s="9" t="s">
        <v>2116</v>
      </c>
      <c r="E686" s="9" t="s">
        <v>2116</v>
      </c>
      <c r="F686" s="10">
        <f t="shared" ca="1" si="21"/>
        <v>1.519591256323416E-2</v>
      </c>
      <c r="G686" s="3" t="str">
        <f>VLOOKUP(Table3[[#This Row],[PRODUCT ID]],Table1[[PRODUCT]:[SELLING PRICE]],1,FALSE)</f>
        <v>Product685</v>
      </c>
      <c r="H686" s="3" t="str">
        <f>VLOOKUP(Table3[[#This Row],[PRODUCT ID]],Table1[[PRODUCT]:[SELLING PRICE]],2,FALSE)</f>
        <v>Category3</v>
      </c>
      <c r="I686" s="3" t="str">
        <f>VLOOKUP(Table3[[#This Row],[PRODUCT ID]],Table1[[PRODUCT]:[SELLING PRICE]],3,FALSE)</f>
        <v>Lt</v>
      </c>
      <c r="J686" s="16">
        <f ca="1">VLOOKUP(Table3[[#This Row],[PRODUCT ID]],Table1[[PRODUCT]:[SELLING PRICE]],4,FALSE)</f>
        <v>79</v>
      </c>
      <c r="K686" s="16">
        <f ca="1">VLOOKUP(Table3[[#This Row],[PRODUCT ID]],Table1[[PRODUCT]:[SELLING PRICE]],5,FALSE)</f>
        <v>229.43881179534776</v>
      </c>
      <c r="L686" s="16">
        <f ca="1">J686*Table3[[#This Row],[QUANTITY]]</f>
        <v>553</v>
      </c>
      <c r="M686" s="16">
        <f ca="1">K686*Table3[[#This Row],[QUANTITY]]*(1-Table3[[#This Row],[DISCOUNT %]])</f>
        <v>1581.6659577088533</v>
      </c>
      <c r="N686" s="3">
        <f>DAY(Table3[[#This Row],[DATE]])</f>
        <v>16</v>
      </c>
      <c r="O686" s="3" t="str">
        <f>TEXT(Table3[[#This Row],[DATE]],"mmm")</f>
        <v>Nov</v>
      </c>
      <c r="P686" s="3">
        <f>YEAR(Table3[[#This Row],[DATE]])</f>
        <v>2022</v>
      </c>
    </row>
    <row r="687" spans="1:16" x14ac:dyDescent="0.3">
      <c r="A687" s="6">
        <v>44882</v>
      </c>
      <c r="B687" s="7" t="s">
        <v>1738</v>
      </c>
      <c r="C687" s="9">
        <f t="shared" ca="1" si="20"/>
        <v>3</v>
      </c>
      <c r="D687" s="9" t="s">
        <v>2116</v>
      </c>
      <c r="E687" s="9" t="s">
        <v>2116</v>
      </c>
      <c r="F687" s="10">
        <f t="shared" ca="1" si="21"/>
        <v>3.5756713057707494E-2</v>
      </c>
      <c r="G687" s="3" t="str">
        <f>VLOOKUP(Table3[[#This Row],[PRODUCT ID]],Table1[[PRODUCT]:[SELLING PRICE]],1,FALSE)</f>
        <v>Product686</v>
      </c>
      <c r="H687" s="3" t="str">
        <f>VLOOKUP(Table3[[#This Row],[PRODUCT ID]],Table1[[PRODUCT]:[SELLING PRICE]],2,FALSE)</f>
        <v>Category4</v>
      </c>
      <c r="I687" s="3" t="str">
        <f>VLOOKUP(Table3[[#This Row],[PRODUCT ID]],Table1[[PRODUCT]:[SELLING PRICE]],3,FALSE)</f>
        <v>Kg</v>
      </c>
      <c r="J687" s="16">
        <f ca="1">VLOOKUP(Table3[[#This Row],[PRODUCT ID]],Table1[[PRODUCT]:[SELLING PRICE]],4,FALSE)</f>
        <v>150</v>
      </c>
      <c r="K687" s="16">
        <f ca="1">VLOOKUP(Table3[[#This Row],[PRODUCT ID]],Table1[[PRODUCT]:[SELLING PRICE]],5,FALSE)</f>
        <v>78.083532463758729</v>
      </c>
      <c r="L687" s="16">
        <f ca="1">J687*Table3[[#This Row],[QUANTITY]]</f>
        <v>450</v>
      </c>
      <c r="M687" s="16">
        <f ca="1">K687*Table3[[#This Row],[QUANTITY]]*(1-Table3[[#This Row],[DISCOUNT %]])</f>
        <v>225.87456599675977</v>
      </c>
      <c r="N687" s="3">
        <f>DAY(Table3[[#This Row],[DATE]])</f>
        <v>17</v>
      </c>
      <c r="O687" s="3" t="str">
        <f>TEXT(Table3[[#This Row],[DATE]],"mmm")</f>
        <v>Nov</v>
      </c>
      <c r="P687" s="3">
        <f>YEAR(Table3[[#This Row],[DATE]])</f>
        <v>2022</v>
      </c>
    </row>
    <row r="688" spans="1:16" x14ac:dyDescent="0.3">
      <c r="A688" s="6">
        <v>44883</v>
      </c>
      <c r="B688" s="7" t="s">
        <v>1739</v>
      </c>
      <c r="C688" s="9">
        <f t="shared" ca="1" si="20"/>
        <v>15</v>
      </c>
      <c r="D688" s="9" t="s">
        <v>2116</v>
      </c>
      <c r="E688" s="9" t="s">
        <v>2118</v>
      </c>
      <c r="F688" s="10">
        <f t="shared" ca="1" si="21"/>
        <v>2.0102040562325865E-2</v>
      </c>
      <c r="G688" s="3" t="str">
        <f>VLOOKUP(Table3[[#This Row],[PRODUCT ID]],Table1[[PRODUCT]:[SELLING PRICE]],1,FALSE)</f>
        <v>Product687</v>
      </c>
      <c r="H688" s="3" t="str">
        <f>VLOOKUP(Table3[[#This Row],[PRODUCT ID]],Table1[[PRODUCT]:[SELLING PRICE]],2,FALSE)</f>
        <v>Category5</v>
      </c>
      <c r="I688" s="3" t="str">
        <f>VLOOKUP(Table3[[#This Row],[PRODUCT ID]],Table1[[PRODUCT]:[SELLING PRICE]],3,FALSE)</f>
        <v>Lt</v>
      </c>
      <c r="J688" s="16">
        <f ca="1">VLOOKUP(Table3[[#This Row],[PRODUCT ID]],Table1[[PRODUCT]:[SELLING PRICE]],4,FALSE)</f>
        <v>239</v>
      </c>
      <c r="K688" s="16">
        <f ca="1">VLOOKUP(Table3[[#This Row],[PRODUCT ID]],Table1[[PRODUCT]:[SELLING PRICE]],5,FALSE)</f>
        <v>232.13415925654888</v>
      </c>
      <c r="L688" s="16">
        <f ca="1">J688*Table3[[#This Row],[QUANTITY]]</f>
        <v>3585</v>
      </c>
      <c r="M688" s="16">
        <f ca="1">K688*Table3[[#This Row],[QUANTITY]]*(1-Table3[[#This Row],[DISCOUNT %]])</f>
        <v>3412.0168345690845</v>
      </c>
      <c r="N688" s="3">
        <f>DAY(Table3[[#This Row],[DATE]])</f>
        <v>18</v>
      </c>
      <c r="O688" s="3" t="str">
        <f>TEXT(Table3[[#This Row],[DATE]],"mmm")</f>
        <v>Nov</v>
      </c>
      <c r="P688" s="3">
        <f>YEAR(Table3[[#This Row],[DATE]])</f>
        <v>2022</v>
      </c>
    </row>
    <row r="689" spans="1:16" x14ac:dyDescent="0.3">
      <c r="A689" s="6">
        <v>44884</v>
      </c>
      <c r="B689" s="7" t="s">
        <v>1740</v>
      </c>
      <c r="C689" s="9">
        <f t="shared" ca="1" si="20"/>
        <v>4</v>
      </c>
      <c r="D689" s="9" t="s">
        <v>2116</v>
      </c>
      <c r="E689" s="9" t="s">
        <v>2118</v>
      </c>
      <c r="F689" s="10">
        <f t="shared" ca="1" si="21"/>
        <v>8.0103835030677875E-2</v>
      </c>
      <c r="G689" s="3" t="str">
        <f>VLOOKUP(Table3[[#This Row],[PRODUCT ID]],Table1[[PRODUCT]:[SELLING PRICE]],1,FALSE)</f>
        <v>Product688</v>
      </c>
      <c r="H689" s="3" t="str">
        <f>VLOOKUP(Table3[[#This Row],[PRODUCT ID]],Table1[[PRODUCT]:[SELLING PRICE]],2,FALSE)</f>
        <v>Category1</v>
      </c>
      <c r="I689" s="3" t="str">
        <f>VLOOKUP(Table3[[#This Row],[PRODUCT ID]],Table1[[PRODUCT]:[SELLING PRICE]],3,FALSE)</f>
        <v>Ft</v>
      </c>
      <c r="J689" s="16">
        <f ca="1">VLOOKUP(Table3[[#This Row],[PRODUCT ID]],Table1[[PRODUCT]:[SELLING PRICE]],4,FALSE)</f>
        <v>151</v>
      </c>
      <c r="K689" s="16">
        <f ca="1">VLOOKUP(Table3[[#This Row],[PRODUCT ID]],Table1[[PRODUCT]:[SELLING PRICE]],5,FALSE)</f>
        <v>273.31554097390836</v>
      </c>
      <c r="L689" s="16">
        <f ca="1">J689*Table3[[#This Row],[QUANTITY]]</f>
        <v>604</v>
      </c>
      <c r="M689" s="16">
        <f ca="1">K689*Table3[[#This Row],[QUANTITY]]*(1-Table3[[#This Row],[DISCOUNT %]])</f>
        <v>1005.6876718736557</v>
      </c>
      <c r="N689" s="3">
        <f>DAY(Table3[[#This Row],[DATE]])</f>
        <v>19</v>
      </c>
      <c r="O689" s="3" t="str">
        <f>TEXT(Table3[[#This Row],[DATE]],"mmm")</f>
        <v>Nov</v>
      </c>
      <c r="P689" s="3">
        <f>YEAR(Table3[[#This Row],[DATE]])</f>
        <v>2022</v>
      </c>
    </row>
    <row r="690" spans="1:16" x14ac:dyDescent="0.3">
      <c r="A690" s="6">
        <v>44885</v>
      </c>
      <c r="B690" s="7" t="s">
        <v>1741</v>
      </c>
      <c r="C690" s="9">
        <f t="shared" ca="1" si="20"/>
        <v>4</v>
      </c>
      <c r="D690" s="9" t="s">
        <v>2115</v>
      </c>
      <c r="E690" s="9" t="s">
        <v>2116</v>
      </c>
      <c r="F690" s="10">
        <f t="shared" ca="1" si="21"/>
        <v>1.2805438489152832E-2</v>
      </c>
      <c r="G690" s="3" t="str">
        <f>VLOOKUP(Table3[[#This Row],[PRODUCT ID]],Table1[[PRODUCT]:[SELLING PRICE]],1,FALSE)</f>
        <v>Product689</v>
      </c>
      <c r="H690" s="3" t="str">
        <f>VLOOKUP(Table3[[#This Row],[PRODUCT ID]],Table1[[PRODUCT]:[SELLING PRICE]],2,FALSE)</f>
        <v>Category2</v>
      </c>
      <c r="I690" s="3" t="str">
        <f>VLOOKUP(Table3[[#This Row],[PRODUCT ID]],Table1[[PRODUCT]:[SELLING PRICE]],3,FALSE)</f>
        <v>Kg</v>
      </c>
      <c r="J690" s="16">
        <f ca="1">VLOOKUP(Table3[[#This Row],[PRODUCT ID]],Table1[[PRODUCT]:[SELLING PRICE]],4,FALSE)</f>
        <v>226</v>
      </c>
      <c r="K690" s="16">
        <f ca="1">VLOOKUP(Table3[[#This Row],[PRODUCT ID]],Table1[[PRODUCT]:[SELLING PRICE]],5,FALSE)</f>
        <v>73.671177953034203</v>
      </c>
      <c r="L690" s="16">
        <f ca="1">J690*Table3[[#This Row],[QUANTITY]]</f>
        <v>904</v>
      </c>
      <c r="M690" s="16">
        <f ca="1">K690*Table3[[#This Row],[QUANTITY]]*(1-Table3[[#This Row],[DISCOUNT %]])</f>
        <v>290.91114486133279</v>
      </c>
      <c r="N690" s="3">
        <f>DAY(Table3[[#This Row],[DATE]])</f>
        <v>20</v>
      </c>
      <c r="O690" s="3" t="str">
        <f>TEXT(Table3[[#This Row],[DATE]],"mmm")</f>
        <v>Nov</v>
      </c>
      <c r="P690" s="3">
        <f>YEAR(Table3[[#This Row],[DATE]])</f>
        <v>2022</v>
      </c>
    </row>
    <row r="691" spans="1:16" x14ac:dyDescent="0.3">
      <c r="A691" s="6">
        <v>44886</v>
      </c>
      <c r="B691" s="7" t="s">
        <v>1742</v>
      </c>
      <c r="C691" s="9">
        <f t="shared" ca="1" si="20"/>
        <v>8</v>
      </c>
      <c r="D691" s="9" t="s">
        <v>2116</v>
      </c>
      <c r="E691" s="9" t="s">
        <v>2116</v>
      </c>
      <c r="F691" s="10">
        <f t="shared" ca="1" si="21"/>
        <v>6.3852497788002179E-3</v>
      </c>
      <c r="G691" s="3" t="str">
        <f>VLOOKUP(Table3[[#This Row],[PRODUCT ID]],Table1[[PRODUCT]:[SELLING PRICE]],1,FALSE)</f>
        <v>Product690</v>
      </c>
      <c r="H691" s="3" t="str">
        <f>VLOOKUP(Table3[[#This Row],[PRODUCT ID]],Table1[[PRODUCT]:[SELLING PRICE]],2,FALSE)</f>
        <v>Category3</v>
      </c>
      <c r="I691" s="3" t="str">
        <f>VLOOKUP(Table3[[#This Row],[PRODUCT ID]],Table1[[PRODUCT]:[SELLING PRICE]],3,FALSE)</f>
        <v>No</v>
      </c>
      <c r="J691" s="16">
        <f ca="1">VLOOKUP(Table3[[#This Row],[PRODUCT ID]],Table1[[PRODUCT]:[SELLING PRICE]],4,FALSE)</f>
        <v>113</v>
      </c>
      <c r="K691" s="16">
        <f ca="1">VLOOKUP(Table3[[#This Row],[PRODUCT ID]],Table1[[PRODUCT]:[SELLING PRICE]],5,FALSE)</f>
        <v>33.209458002311784</v>
      </c>
      <c r="L691" s="16">
        <f ca="1">J691*Table3[[#This Row],[QUANTITY]]</f>
        <v>904</v>
      </c>
      <c r="M691" s="16">
        <f ca="1">K691*Table3[[#This Row],[QUANTITY]]*(1-Table3[[#This Row],[DISCOUNT %]])</f>
        <v>263.9792585435876</v>
      </c>
      <c r="N691" s="3">
        <f>DAY(Table3[[#This Row],[DATE]])</f>
        <v>21</v>
      </c>
      <c r="O691" s="3" t="str">
        <f>TEXT(Table3[[#This Row],[DATE]],"mmm")</f>
        <v>Nov</v>
      </c>
      <c r="P691" s="3">
        <f>YEAR(Table3[[#This Row],[DATE]])</f>
        <v>2022</v>
      </c>
    </row>
    <row r="692" spans="1:16" x14ac:dyDescent="0.3">
      <c r="A692" s="6">
        <v>44887</v>
      </c>
      <c r="B692" s="7" t="s">
        <v>1743</v>
      </c>
      <c r="C692" s="9">
        <f t="shared" ca="1" si="20"/>
        <v>14</v>
      </c>
      <c r="D692" s="9" t="s">
        <v>2117</v>
      </c>
      <c r="E692" s="9" t="s">
        <v>2116</v>
      </c>
      <c r="F692" s="10">
        <f t="shared" ca="1" si="21"/>
        <v>3.2821183959454318E-2</v>
      </c>
      <c r="G692" s="3" t="str">
        <f>VLOOKUP(Table3[[#This Row],[PRODUCT ID]],Table1[[PRODUCT]:[SELLING PRICE]],1,FALSE)</f>
        <v>Product691</v>
      </c>
      <c r="H692" s="3" t="str">
        <f>VLOOKUP(Table3[[#This Row],[PRODUCT ID]],Table1[[PRODUCT]:[SELLING PRICE]],2,FALSE)</f>
        <v>Category4</v>
      </c>
      <c r="I692" s="3" t="str">
        <f>VLOOKUP(Table3[[#This Row],[PRODUCT ID]],Table1[[PRODUCT]:[SELLING PRICE]],3,FALSE)</f>
        <v>No</v>
      </c>
      <c r="J692" s="16">
        <f ca="1">VLOOKUP(Table3[[#This Row],[PRODUCT ID]],Table1[[PRODUCT]:[SELLING PRICE]],4,FALSE)</f>
        <v>74</v>
      </c>
      <c r="K692" s="16">
        <f ca="1">VLOOKUP(Table3[[#This Row],[PRODUCT ID]],Table1[[PRODUCT]:[SELLING PRICE]],5,FALSE)</f>
        <v>154.58359620526358</v>
      </c>
      <c r="L692" s="16">
        <f ca="1">J692*Table3[[#This Row],[QUANTITY]]</f>
        <v>1036</v>
      </c>
      <c r="M692" s="16">
        <f ca="1">K692*Table3[[#This Row],[QUANTITY]]*(1-Table3[[#This Row],[DISCOUNT %]])</f>
        <v>2093.1397137993526</v>
      </c>
      <c r="N692" s="3">
        <f>DAY(Table3[[#This Row],[DATE]])</f>
        <v>22</v>
      </c>
      <c r="O692" s="3" t="str">
        <f>TEXT(Table3[[#This Row],[DATE]],"mmm")</f>
        <v>Nov</v>
      </c>
      <c r="P692" s="3">
        <f>YEAR(Table3[[#This Row],[DATE]])</f>
        <v>2022</v>
      </c>
    </row>
    <row r="693" spans="1:16" x14ac:dyDescent="0.3">
      <c r="A693" s="6">
        <v>44888</v>
      </c>
      <c r="B693" s="7" t="s">
        <v>1744</v>
      </c>
      <c r="C693" s="9">
        <f t="shared" ca="1" si="20"/>
        <v>8</v>
      </c>
      <c r="D693" s="9" t="s">
        <v>2115</v>
      </c>
      <c r="E693" s="9" t="s">
        <v>2116</v>
      </c>
      <c r="F693" s="10">
        <f t="shared" ca="1" si="21"/>
        <v>7.4756550425012398E-3</v>
      </c>
      <c r="G693" s="3" t="str">
        <f>VLOOKUP(Table3[[#This Row],[PRODUCT ID]],Table1[[PRODUCT]:[SELLING PRICE]],1,FALSE)</f>
        <v>Product692</v>
      </c>
      <c r="H693" s="3" t="str">
        <f>VLOOKUP(Table3[[#This Row],[PRODUCT ID]],Table1[[PRODUCT]:[SELLING PRICE]],2,FALSE)</f>
        <v>Category5</v>
      </c>
      <c r="I693" s="3" t="str">
        <f>VLOOKUP(Table3[[#This Row],[PRODUCT ID]],Table1[[PRODUCT]:[SELLING PRICE]],3,FALSE)</f>
        <v>Ft</v>
      </c>
      <c r="J693" s="16">
        <f ca="1">VLOOKUP(Table3[[#This Row],[PRODUCT ID]],Table1[[PRODUCT]:[SELLING PRICE]],4,FALSE)</f>
        <v>22</v>
      </c>
      <c r="K693" s="16">
        <f ca="1">VLOOKUP(Table3[[#This Row],[PRODUCT ID]],Table1[[PRODUCT]:[SELLING PRICE]],5,FALSE)</f>
        <v>96.769685619268586</v>
      </c>
      <c r="L693" s="16">
        <f ca="1">J693*Table3[[#This Row],[QUANTITY]]</f>
        <v>176</v>
      </c>
      <c r="M693" s="16">
        <f ca="1">K693*Table3[[#This Row],[QUANTITY]]*(1-Table3[[#This Row],[DISCOUNT %]])</f>
        <v>768.3701506480611</v>
      </c>
      <c r="N693" s="3">
        <f>DAY(Table3[[#This Row],[DATE]])</f>
        <v>23</v>
      </c>
      <c r="O693" s="3" t="str">
        <f>TEXT(Table3[[#This Row],[DATE]],"mmm")</f>
        <v>Nov</v>
      </c>
      <c r="P693" s="3">
        <f>YEAR(Table3[[#This Row],[DATE]])</f>
        <v>2022</v>
      </c>
    </row>
    <row r="694" spans="1:16" x14ac:dyDescent="0.3">
      <c r="A694" s="6">
        <v>44889</v>
      </c>
      <c r="B694" s="7" t="s">
        <v>1745</v>
      </c>
      <c r="C694" s="9">
        <f t="shared" ca="1" si="20"/>
        <v>2</v>
      </c>
      <c r="D694" s="9" t="s">
        <v>2115</v>
      </c>
      <c r="E694" s="9" t="s">
        <v>2118</v>
      </c>
      <c r="F694" s="10">
        <f t="shared" ca="1" si="21"/>
        <v>5.37207535362213E-2</v>
      </c>
      <c r="G694" s="3" t="str">
        <f>VLOOKUP(Table3[[#This Row],[PRODUCT ID]],Table1[[PRODUCT]:[SELLING PRICE]],1,FALSE)</f>
        <v>Product693</v>
      </c>
      <c r="H694" s="3" t="str">
        <f>VLOOKUP(Table3[[#This Row],[PRODUCT ID]],Table1[[PRODUCT]:[SELLING PRICE]],2,FALSE)</f>
        <v>Category1</v>
      </c>
      <c r="I694" s="3" t="str">
        <f>VLOOKUP(Table3[[#This Row],[PRODUCT ID]],Table1[[PRODUCT]:[SELLING PRICE]],3,FALSE)</f>
        <v>No</v>
      </c>
      <c r="J694" s="16">
        <f ca="1">VLOOKUP(Table3[[#This Row],[PRODUCT ID]],Table1[[PRODUCT]:[SELLING PRICE]],4,FALSE)</f>
        <v>19</v>
      </c>
      <c r="K694" s="16">
        <f ca="1">VLOOKUP(Table3[[#This Row],[PRODUCT ID]],Table1[[PRODUCT]:[SELLING PRICE]],5,FALSE)</f>
        <v>296.85146870496203</v>
      </c>
      <c r="L694" s="16">
        <f ca="1">J694*Table3[[#This Row],[QUANTITY]]</f>
        <v>38</v>
      </c>
      <c r="M694" s="16">
        <f ca="1">K694*Table3[[#This Row],[QUANTITY]]*(1-Table3[[#This Row],[DISCOUNT %]])</f>
        <v>561.80876823559493</v>
      </c>
      <c r="N694" s="3">
        <f>DAY(Table3[[#This Row],[DATE]])</f>
        <v>24</v>
      </c>
      <c r="O694" s="3" t="str">
        <f>TEXT(Table3[[#This Row],[DATE]],"mmm")</f>
        <v>Nov</v>
      </c>
      <c r="P694" s="3">
        <f>YEAR(Table3[[#This Row],[DATE]])</f>
        <v>2022</v>
      </c>
    </row>
    <row r="695" spans="1:16" x14ac:dyDescent="0.3">
      <c r="A695" s="6">
        <v>44890</v>
      </c>
      <c r="B695" s="7" t="s">
        <v>1746</v>
      </c>
      <c r="C695" s="9">
        <f t="shared" ca="1" si="20"/>
        <v>12</v>
      </c>
      <c r="D695" s="9" t="s">
        <v>2115</v>
      </c>
      <c r="E695" s="9" t="s">
        <v>2116</v>
      </c>
      <c r="F695" s="10">
        <f t="shared" ca="1" si="21"/>
        <v>9.1963478963513146E-2</v>
      </c>
      <c r="G695" s="3" t="str">
        <f>VLOOKUP(Table3[[#This Row],[PRODUCT ID]],Table1[[PRODUCT]:[SELLING PRICE]],1,FALSE)</f>
        <v>Product694</v>
      </c>
      <c r="H695" s="3" t="str">
        <f>VLOOKUP(Table3[[#This Row],[PRODUCT ID]],Table1[[PRODUCT]:[SELLING PRICE]],2,FALSE)</f>
        <v>Category2</v>
      </c>
      <c r="I695" s="3" t="str">
        <f>VLOOKUP(Table3[[#This Row],[PRODUCT ID]],Table1[[PRODUCT]:[SELLING PRICE]],3,FALSE)</f>
        <v>Kg</v>
      </c>
      <c r="J695" s="16">
        <f ca="1">VLOOKUP(Table3[[#This Row],[PRODUCT ID]],Table1[[PRODUCT]:[SELLING PRICE]],4,FALSE)</f>
        <v>243</v>
      </c>
      <c r="K695" s="16">
        <f ca="1">VLOOKUP(Table3[[#This Row],[PRODUCT ID]],Table1[[PRODUCT]:[SELLING PRICE]],5,FALSE)</f>
        <v>144.55141273692669</v>
      </c>
      <c r="L695" s="16">
        <f ca="1">J695*Table3[[#This Row],[QUANTITY]]</f>
        <v>2916</v>
      </c>
      <c r="M695" s="16">
        <f ca="1">K695*Table3[[#This Row],[QUANTITY]]*(1-Table3[[#This Row],[DISCOUNT %]])</f>
        <v>1575.0955431905788</v>
      </c>
      <c r="N695" s="3">
        <f>DAY(Table3[[#This Row],[DATE]])</f>
        <v>25</v>
      </c>
      <c r="O695" s="3" t="str">
        <f>TEXT(Table3[[#This Row],[DATE]],"mmm")</f>
        <v>Nov</v>
      </c>
      <c r="P695" s="3">
        <f>YEAR(Table3[[#This Row],[DATE]])</f>
        <v>2022</v>
      </c>
    </row>
    <row r="696" spans="1:16" x14ac:dyDescent="0.3">
      <c r="A696" s="6">
        <v>44891</v>
      </c>
      <c r="B696" s="7" t="s">
        <v>1747</v>
      </c>
      <c r="C696" s="9">
        <f t="shared" ca="1" si="20"/>
        <v>11</v>
      </c>
      <c r="D696" s="9" t="s">
        <v>2116</v>
      </c>
      <c r="E696" s="9" t="s">
        <v>2116</v>
      </c>
      <c r="F696" s="10">
        <f t="shared" ca="1" si="21"/>
        <v>7.0499089835716525E-2</v>
      </c>
      <c r="G696" s="3" t="str">
        <f>VLOOKUP(Table3[[#This Row],[PRODUCT ID]],Table1[[PRODUCT]:[SELLING PRICE]],1,FALSE)</f>
        <v>Product695</v>
      </c>
      <c r="H696" s="3" t="str">
        <f>VLOOKUP(Table3[[#This Row],[PRODUCT ID]],Table1[[PRODUCT]:[SELLING PRICE]],2,FALSE)</f>
        <v>Category3</v>
      </c>
      <c r="I696" s="3" t="str">
        <f>VLOOKUP(Table3[[#This Row],[PRODUCT ID]],Table1[[PRODUCT]:[SELLING PRICE]],3,FALSE)</f>
        <v>Kg</v>
      </c>
      <c r="J696" s="16">
        <f ca="1">VLOOKUP(Table3[[#This Row],[PRODUCT ID]],Table1[[PRODUCT]:[SELLING PRICE]],4,FALSE)</f>
        <v>127</v>
      </c>
      <c r="K696" s="16">
        <f ca="1">VLOOKUP(Table3[[#This Row],[PRODUCT ID]],Table1[[PRODUCT]:[SELLING PRICE]],5,FALSE)</f>
        <v>24.43678346778059</v>
      </c>
      <c r="L696" s="16">
        <f ca="1">J696*Table3[[#This Row],[QUANTITY]]</f>
        <v>1397</v>
      </c>
      <c r="M696" s="16">
        <f ca="1">K696*Table3[[#This Row],[QUANTITY]]*(1-Table3[[#This Row],[DISCOUNT %]])</f>
        <v>249.8541372226853</v>
      </c>
      <c r="N696" s="3">
        <f>DAY(Table3[[#This Row],[DATE]])</f>
        <v>26</v>
      </c>
      <c r="O696" s="3" t="str">
        <f>TEXT(Table3[[#This Row],[DATE]],"mmm")</f>
        <v>Nov</v>
      </c>
      <c r="P696" s="3">
        <f>YEAR(Table3[[#This Row],[DATE]])</f>
        <v>2022</v>
      </c>
    </row>
    <row r="697" spans="1:16" x14ac:dyDescent="0.3">
      <c r="A697" s="6">
        <v>44892</v>
      </c>
      <c r="B697" s="7" t="s">
        <v>1748</v>
      </c>
      <c r="C697" s="9">
        <f t="shared" ca="1" si="20"/>
        <v>3</v>
      </c>
      <c r="D697" s="9" t="s">
        <v>2116</v>
      </c>
      <c r="E697" s="9" t="s">
        <v>2116</v>
      </c>
      <c r="F697" s="10">
        <f t="shared" ca="1" si="21"/>
        <v>5.4591079943009074E-2</v>
      </c>
      <c r="G697" s="3" t="str">
        <f>VLOOKUP(Table3[[#This Row],[PRODUCT ID]],Table1[[PRODUCT]:[SELLING PRICE]],1,FALSE)</f>
        <v>Product696</v>
      </c>
      <c r="H697" s="3" t="str">
        <f>VLOOKUP(Table3[[#This Row],[PRODUCT ID]],Table1[[PRODUCT]:[SELLING PRICE]],2,FALSE)</f>
        <v>Category4</v>
      </c>
      <c r="I697" s="3" t="str">
        <f>VLOOKUP(Table3[[#This Row],[PRODUCT ID]],Table1[[PRODUCT]:[SELLING PRICE]],3,FALSE)</f>
        <v>Lt</v>
      </c>
      <c r="J697" s="16">
        <f ca="1">VLOOKUP(Table3[[#This Row],[PRODUCT ID]],Table1[[PRODUCT]:[SELLING PRICE]],4,FALSE)</f>
        <v>217</v>
      </c>
      <c r="K697" s="16">
        <f ca="1">VLOOKUP(Table3[[#This Row],[PRODUCT ID]],Table1[[PRODUCT]:[SELLING PRICE]],5,FALSE)</f>
        <v>234.09160127255751</v>
      </c>
      <c r="L697" s="16">
        <f ca="1">J697*Table3[[#This Row],[QUANTITY]]</f>
        <v>651</v>
      </c>
      <c r="M697" s="16">
        <f ca="1">K697*Table3[[#This Row],[QUANTITY]]*(1-Table3[[#This Row],[DISCOUNT %]])</f>
        <v>663.93686386050103</v>
      </c>
      <c r="N697" s="3">
        <f>DAY(Table3[[#This Row],[DATE]])</f>
        <v>27</v>
      </c>
      <c r="O697" s="3" t="str">
        <f>TEXT(Table3[[#This Row],[DATE]],"mmm")</f>
        <v>Nov</v>
      </c>
      <c r="P697" s="3">
        <f>YEAR(Table3[[#This Row],[DATE]])</f>
        <v>2022</v>
      </c>
    </row>
    <row r="698" spans="1:16" x14ac:dyDescent="0.3">
      <c r="A698" s="6">
        <v>44893</v>
      </c>
      <c r="B698" s="7" t="s">
        <v>1749</v>
      </c>
      <c r="C698" s="9">
        <f t="shared" ca="1" si="20"/>
        <v>1</v>
      </c>
      <c r="D698" s="9" t="s">
        <v>2116</v>
      </c>
      <c r="E698" s="9" t="s">
        <v>2116</v>
      </c>
      <c r="F698" s="10">
        <f t="shared" ca="1" si="21"/>
        <v>4.4076336751735171E-3</v>
      </c>
      <c r="G698" s="3" t="str">
        <f>VLOOKUP(Table3[[#This Row],[PRODUCT ID]],Table1[[PRODUCT]:[SELLING PRICE]],1,FALSE)</f>
        <v>Product697</v>
      </c>
      <c r="H698" s="3" t="str">
        <f>VLOOKUP(Table3[[#This Row],[PRODUCT ID]],Table1[[PRODUCT]:[SELLING PRICE]],2,FALSE)</f>
        <v>Category1</v>
      </c>
      <c r="I698" s="3" t="str">
        <f>VLOOKUP(Table3[[#This Row],[PRODUCT ID]],Table1[[PRODUCT]:[SELLING PRICE]],3,FALSE)</f>
        <v>Kg</v>
      </c>
      <c r="J698" s="16">
        <f ca="1">VLOOKUP(Table3[[#This Row],[PRODUCT ID]],Table1[[PRODUCT]:[SELLING PRICE]],4,FALSE)</f>
        <v>152</v>
      </c>
      <c r="K698" s="16">
        <f ca="1">VLOOKUP(Table3[[#This Row],[PRODUCT ID]],Table1[[PRODUCT]:[SELLING PRICE]],5,FALSE)</f>
        <v>172.62835048899461</v>
      </c>
      <c r="L698" s="16">
        <f ca="1">J698*Table3[[#This Row],[QUANTITY]]</f>
        <v>152</v>
      </c>
      <c r="M698" s="16">
        <f ca="1">K698*Table3[[#This Row],[QUANTITY]]*(1-Table3[[#This Row],[DISCOUNT %]])</f>
        <v>171.86746795808966</v>
      </c>
      <c r="N698" s="3">
        <f>DAY(Table3[[#This Row],[DATE]])</f>
        <v>28</v>
      </c>
      <c r="O698" s="3" t="str">
        <f>TEXT(Table3[[#This Row],[DATE]],"mmm")</f>
        <v>Nov</v>
      </c>
      <c r="P698" s="3">
        <f>YEAR(Table3[[#This Row],[DATE]])</f>
        <v>2022</v>
      </c>
    </row>
    <row r="699" spans="1:16" x14ac:dyDescent="0.3">
      <c r="A699" s="6">
        <v>44894</v>
      </c>
      <c r="B699" s="7" t="s">
        <v>1750</v>
      </c>
      <c r="C699" s="9">
        <f t="shared" ca="1" si="20"/>
        <v>15</v>
      </c>
      <c r="D699" s="9" t="s">
        <v>2115</v>
      </c>
      <c r="E699" s="9" t="s">
        <v>2116</v>
      </c>
      <c r="F699" s="10">
        <f t="shared" ca="1" si="21"/>
        <v>7.1957952458096816E-2</v>
      </c>
      <c r="G699" s="3" t="str">
        <f>VLOOKUP(Table3[[#This Row],[PRODUCT ID]],Table1[[PRODUCT]:[SELLING PRICE]],1,FALSE)</f>
        <v>Product698</v>
      </c>
      <c r="H699" s="3" t="str">
        <f>VLOOKUP(Table3[[#This Row],[PRODUCT ID]],Table1[[PRODUCT]:[SELLING PRICE]],2,FALSE)</f>
        <v>Category2</v>
      </c>
      <c r="I699" s="3" t="str">
        <f>VLOOKUP(Table3[[#This Row],[PRODUCT ID]],Table1[[PRODUCT]:[SELLING PRICE]],3,FALSE)</f>
        <v>Lt</v>
      </c>
      <c r="J699" s="16">
        <f ca="1">VLOOKUP(Table3[[#This Row],[PRODUCT ID]],Table1[[PRODUCT]:[SELLING PRICE]],4,FALSE)</f>
        <v>241</v>
      </c>
      <c r="K699" s="16">
        <f ca="1">VLOOKUP(Table3[[#This Row],[PRODUCT ID]],Table1[[PRODUCT]:[SELLING PRICE]],5,FALSE)</f>
        <v>270.57215741198377</v>
      </c>
      <c r="L699" s="16">
        <f ca="1">J699*Table3[[#This Row],[QUANTITY]]</f>
        <v>3615</v>
      </c>
      <c r="M699" s="16">
        <f ca="1">K699*Table3[[#This Row],[QUANTITY]]*(1-Table3[[#This Row],[DISCOUNT %]])</f>
        <v>3766.5350845867133</v>
      </c>
      <c r="N699" s="3">
        <f>DAY(Table3[[#This Row],[DATE]])</f>
        <v>29</v>
      </c>
      <c r="O699" s="3" t="str">
        <f>TEXT(Table3[[#This Row],[DATE]],"mmm")</f>
        <v>Nov</v>
      </c>
      <c r="P699" s="3">
        <f>YEAR(Table3[[#This Row],[DATE]])</f>
        <v>2022</v>
      </c>
    </row>
    <row r="700" spans="1:16" x14ac:dyDescent="0.3">
      <c r="A700" s="6">
        <v>44895</v>
      </c>
      <c r="B700" s="7" t="s">
        <v>1751</v>
      </c>
      <c r="C700" s="9">
        <f t="shared" ca="1" si="20"/>
        <v>2</v>
      </c>
      <c r="D700" s="9" t="s">
        <v>2117</v>
      </c>
      <c r="E700" s="9" t="s">
        <v>2118</v>
      </c>
      <c r="F700" s="10">
        <f t="shared" ca="1" si="21"/>
        <v>4.6200064235651664E-2</v>
      </c>
      <c r="G700" s="3" t="str">
        <f>VLOOKUP(Table3[[#This Row],[PRODUCT ID]],Table1[[PRODUCT]:[SELLING PRICE]],1,FALSE)</f>
        <v>Product699</v>
      </c>
      <c r="H700" s="3" t="str">
        <f>VLOOKUP(Table3[[#This Row],[PRODUCT ID]],Table1[[PRODUCT]:[SELLING PRICE]],2,FALSE)</f>
        <v>Category3</v>
      </c>
      <c r="I700" s="3" t="str">
        <f>VLOOKUP(Table3[[#This Row],[PRODUCT ID]],Table1[[PRODUCT]:[SELLING PRICE]],3,FALSE)</f>
        <v>Ft</v>
      </c>
      <c r="J700" s="16">
        <f ca="1">VLOOKUP(Table3[[#This Row],[PRODUCT ID]],Table1[[PRODUCT]:[SELLING PRICE]],4,FALSE)</f>
        <v>229</v>
      </c>
      <c r="K700" s="16">
        <f ca="1">VLOOKUP(Table3[[#This Row],[PRODUCT ID]],Table1[[PRODUCT]:[SELLING PRICE]],5,FALSE)</f>
        <v>88.252004504637497</v>
      </c>
      <c r="L700" s="16">
        <f ca="1">J700*Table3[[#This Row],[QUANTITY]]</f>
        <v>458</v>
      </c>
      <c r="M700" s="16">
        <f ca="1">K700*Table3[[#This Row],[QUANTITY]]*(1-Table3[[#This Row],[DISCOUNT %]])</f>
        <v>168.34951245519645</v>
      </c>
      <c r="N700" s="3">
        <f>DAY(Table3[[#This Row],[DATE]])</f>
        <v>30</v>
      </c>
      <c r="O700" s="3" t="str">
        <f>TEXT(Table3[[#This Row],[DATE]],"mmm")</f>
        <v>Nov</v>
      </c>
      <c r="P700" s="3">
        <f>YEAR(Table3[[#This Row],[DATE]])</f>
        <v>2022</v>
      </c>
    </row>
    <row r="701" spans="1:16" x14ac:dyDescent="0.3">
      <c r="A701" s="6">
        <v>44896</v>
      </c>
      <c r="B701" s="7" t="s">
        <v>1752</v>
      </c>
      <c r="C701" s="9">
        <f t="shared" ca="1" si="20"/>
        <v>9</v>
      </c>
      <c r="D701" s="9" t="s">
        <v>2117</v>
      </c>
      <c r="E701" s="9" t="s">
        <v>2118</v>
      </c>
      <c r="F701" s="10">
        <f t="shared" ca="1" si="21"/>
        <v>2.6671775092490971E-3</v>
      </c>
      <c r="G701" s="3" t="str">
        <f>VLOOKUP(Table3[[#This Row],[PRODUCT ID]],Table1[[PRODUCT]:[SELLING PRICE]],1,FALSE)</f>
        <v>Product700</v>
      </c>
      <c r="H701" s="3" t="str">
        <f>VLOOKUP(Table3[[#This Row],[PRODUCT ID]],Table1[[PRODUCT]:[SELLING PRICE]],2,FALSE)</f>
        <v>Category4</v>
      </c>
      <c r="I701" s="3" t="str">
        <f>VLOOKUP(Table3[[#This Row],[PRODUCT ID]],Table1[[PRODUCT]:[SELLING PRICE]],3,FALSE)</f>
        <v>Kg</v>
      </c>
      <c r="J701" s="16">
        <f ca="1">VLOOKUP(Table3[[#This Row],[PRODUCT ID]],Table1[[PRODUCT]:[SELLING PRICE]],4,FALSE)</f>
        <v>163</v>
      </c>
      <c r="K701" s="16">
        <f ca="1">VLOOKUP(Table3[[#This Row],[PRODUCT ID]],Table1[[PRODUCT]:[SELLING PRICE]],5,FALSE)</f>
        <v>241.77557574353969</v>
      </c>
      <c r="L701" s="16">
        <f ca="1">J701*Table3[[#This Row],[QUANTITY]]</f>
        <v>1467</v>
      </c>
      <c r="M701" s="16">
        <f ca="1">K701*Table3[[#This Row],[QUANTITY]]*(1-Table3[[#This Row],[DISCOUNT %]])</f>
        <v>2170.1764562906769</v>
      </c>
      <c r="N701" s="3">
        <f>DAY(Table3[[#This Row],[DATE]])</f>
        <v>1</v>
      </c>
      <c r="O701" s="3" t="str">
        <f>TEXT(Table3[[#This Row],[DATE]],"mmm")</f>
        <v>Dec</v>
      </c>
      <c r="P701" s="3">
        <f>YEAR(Table3[[#This Row],[DATE]])</f>
        <v>2022</v>
      </c>
    </row>
    <row r="702" spans="1:16" x14ac:dyDescent="0.3">
      <c r="A702" s="6">
        <v>44897</v>
      </c>
      <c r="B702" s="7" t="s">
        <v>1753</v>
      </c>
      <c r="C702" s="9">
        <f t="shared" ca="1" si="20"/>
        <v>5</v>
      </c>
      <c r="D702" s="9" t="s">
        <v>2116</v>
      </c>
      <c r="E702" s="9" t="s">
        <v>2116</v>
      </c>
      <c r="F702" s="10">
        <f t="shared" ca="1" si="21"/>
        <v>7.90257534063631E-2</v>
      </c>
      <c r="G702" s="3" t="str">
        <f>VLOOKUP(Table3[[#This Row],[PRODUCT ID]],Table1[[PRODUCT]:[SELLING PRICE]],1,FALSE)</f>
        <v>Product701</v>
      </c>
      <c r="H702" s="3" t="str">
        <f>VLOOKUP(Table3[[#This Row],[PRODUCT ID]],Table1[[PRODUCT]:[SELLING PRICE]],2,FALSE)</f>
        <v>Category5</v>
      </c>
      <c r="I702" s="3" t="str">
        <f>VLOOKUP(Table3[[#This Row],[PRODUCT ID]],Table1[[PRODUCT]:[SELLING PRICE]],3,FALSE)</f>
        <v>No</v>
      </c>
      <c r="J702" s="16">
        <f ca="1">VLOOKUP(Table3[[#This Row],[PRODUCT ID]],Table1[[PRODUCT]:[SELLING PRICE]],4,FALSE)</f>
        <v>106</v>
      </c>
      <c r="K702" s="16">
        <f ca="1">VLOOKUP(Table3[[#This Row],[PRODUCT ID]],Table1[[PRODUCT]:[SELLING PRICE]],5,FALSE)</f>
        <v>295.56872667353639</v>
      </c>
      <c r="L702" s="16">
        <f ca="1">J702*Table3[[#This Row],[QUANTITY]]</f>
        <v>530</v>
      </c>
      <c r="M702" s="16">
        <f ca="1">K702*Table3[[#This Row],[QUANTITY]]*(1-Table3[[#This Row],[DISCOUNT %]])</f>
        <v>1361.0559268240038</v>
      </c>
      <c r="N702" s="3">
        <f>DAY(Table3[[#This Row],[DATE]])</f>
        <v>2</v>
      </c>
      <c r="O702" s="3" t="str">
        <f>TEXT(Table3[[#This Row],[DATE]],"mmm")</f>
        <v>Dec</v>
      </c>
      <c r="P702" s="3">
        <f>YEAR(Table3[[#This Row],[DATE]])</f>
        <v>2022</v>
      </c>
    </row>
    <row r="703" spans="1:16" x14ac:dyDescent="0.3">
      <c r="A703" s="6">
        <v>44898</v>
      </c>
      <c r="B703" s="7" t="s">
        <v>1754</v>
      </c>
      <c r="C703" s="9">
        <f t="shared" ca="1" si="20"/>
        <v>15</v>
      </c>
      <c r="D703" s="9" t="s">
        <v>2116</v>
      </c>
      <c r="E703" s="9" t="s">
        <v>2116</v>
      </c>
      <c r="F703" s="10">
        <f t="shared" ca="1" si="21"/>
        <v>5.7643306066865199E-2</v>
      </c>
      <c r="G703" s="3" t="str">
        <f>VLOOKUP(Table3[[#This Row],[PRODUCT ID]],Table1[[PRODUCT]:[SELLING PRICE]],1,FALSE)</f>
        <v>Product702</v>
      </c>
      <c r="H703" s="3" t="str">
        <f>VLOOKUP(Table3[[#This Row],[PRODUCT ID]],Table1[[PRODUCT]:[SELLING PRICE]],2,FALSE)</f>
        <v>Category1</v>
      </c>
      <c r="I703" s="3" t="str">
        <f>VLOOKUP(Table3[[#This Row],[PRODUCT ID]],Table1[[PRODUCT]:[SELLING PRICE]],3,FALSE)</f>
        <v>No</v>
      </c>
      <c r="J703" s="16">
        <f ca="1">VLOOKUP(Table3[[#This Row],[PRODUCT ID]],Table1[[PRODUCT]:[SELLING PRICE]],4,FALSE)</f>
        <v>19</v>
      </c>
      <c r="K703" s="16">
        <f ca="1">VLOOKUP(Table3[[#This Row],[PRODUCT ID]],Table1[[PRODUCT]:[SELLING PRICE]],5,FALSE)</f>
        <v>164.34769497707549</v>
      </c>
      <c r="L703" s="16">
        <f ca="1">J703*Table3[[#This Row],[QUANTITY]]</f>
        <v>285</v>
      </c>
      <c r="M703" s="16">
        <f ca="1">K703*Table3[[#This Row],[QUANTITY]]*(1-Table3[[#This Row],[DISCOUNT %]])</f>
        <v>2323.1122574119217</v>
      </c>
      <c r="N703" s="3">
        <f>DAY(Table3[[#This Row],[DATE]])</f>
        <v>3</v>
      </c>
      <c r="O703" s="3" t="str">
        <f>TEXT(Table3[[#This Row],[DATE]],"mmm")</f>
        <v>Dec</v>
      </c>
      <c r="P703" s="3">
        <f>YEAR(Table3[[#This Row],[DATE]])</f>
        <v>2022</v>
      </c>
    </row>
    <row r="704" spans="1:16" x14ac:dyDescent="0.3">
      <c r="A704" s="6">
        <v>44899</v>
      </c>
      <c r="B704" s="7" t="s">
        <v>1755</v>
      </c>
      <c r="C704" s="9">
        <f t="shared" ca="1" si="20"/>
        <v>8</v>
      </c>
      <c r="D704" s="9" t="s">
        <v>2116</v>
      </c>
      <c r="E704" s="9" t="s">
        <v>2116</v>
      </c>
      <c r="F704" s="10">
        <f t="shared" ca="1" si="21"/>
        <v>8.2617515961038904E-2</v>
      </c>
      <c r="G704" s="3" t="str">
        <f>VLOOKUP(Table3[[#This Row],[PRODUCT ID]],Table1[[PRODUCT]:[SELLING PRICE]],1,FALSE)</f>
        <v>Product703</v>
      </c>
      <c r="H704" s="3" t="str">
        <f>VLOOKUP(Table3[[#This Row],[PRODUCT ID]],Table1[[PRODUCT]:[SELLING PRICE]],2,FALSE)</f>
        <v>Category2</v>
      </c>
      <c r="I704" s="3" t="str">
        <f>VLOOKUP(Table3[[#This Row],[PRODUCT ID]],Table1[[PRODUCT]:[SELLING PRICE]],3,FALSE)</f>
        <v>Ft</v>
      </c>
      <c r="J704" s="16">
        <f ca="1">VLOOKUP(Table3[[#This Row],[PRODUCT ID]],Table1[[PRODUCT]:[SELLING PRICE]],4,FALSE)</f>
        <v>115</v>
      </c>
      <c r="K704" s="16">
        <f ca="1">VLOOKUP(Table3[[#This Row],[PRODUCT ID]],Table1[[PRODUCT]:[SELLING PRICE]],5,FALSE)</f>
        <v>86.556525681560743</v>
      </c>
      <c r="L704" s="16">
        <f ca="1">J704*Table3[[#This Row],[QUANTITY]]</f>
        <v>920</v>
      </c>
      <c r="M704" s="16">
        <f ca="1">K704*Table3[[#This Row],[QUANTITY]]*(1-Table3[[#This Row],[DISCOUNT %]])</f>
        <v>635.24352431625857</v>
      </c>
      <c r="N704" s="3">
        <f>DAY(Table3[[#This Row],[DATE]])</f>
        <v>4</v>
      </c>
      <c r="O704" s="3" t="str">
        <f>TEXT(Table3[[#This Row],[DATE]],"mmm")</f>
        <v>Dec</v>
      </c>
      <c r="P704" s="3">
        <f>YEAR(Table3[[#This Row],[DATE]])</f>
        <v>2022</v>
      </c>
    </row>
    <row r="705" spans="1:16" x14ac:dyDescent="0.3">
      <c r="A705" s="6">
        <v>44900</v>
      </c>
      <c r="B705" s="7" t="s">
        <v>1756</v>
      </c>
      <c r="C705" s="9">
        <f t="shared" ca="1" si="20"/>
        <v>8</v>
      </c>
      <c r="D705" s="9" t="s">
        <v>2116</v>
      </c>
      <c r="E705" s="9" t="s">
        <v>2116</v>
      </c>
      <c r="F705" s="10">
        <f t="shared" ca="1" si="21"/>
        <v>8.5986337260996998E-2</v>
      </c>
      <c r="G705" s="3" t="str">
        <f>VLOOKUP(Table3[[#This Row],[PRODUCT ID]],Table1[[PRODUCT]:[SELLING PRICE]],1,FALSE)</f>
        <v>Product704</v>
      </c>
      <c r="H705" s="3" t="str">
        <f>VLOOKUP(Table3[[#This Row],[PRODUCT ID]],Table1[[PRODUCT]:[SELLING PRICE]],2,FALSE)</f>
        <v>Category3</v>
      </c>
      <c r="I705" s="3" t="str">
        <f>VLOOKUP(Table3[[#This Row],[PRODUCT ID]],Table1[[PRODUCT]:[SELLING PRICE]],3,FALSE)</f>
        <v>No</v>
      </c>
      <c r="J705" s="16">
        <f ca="1">VLOOKUP(Table3[[#This Row],[PRODUCT ID]],Table1[[PRODUCT]:[SELLING PRICE]],4,FALSE)</f>
        <v>144</v>
      </c>
      <c r="K705" s="16">
        <f ca="1">VLOOKUP(Table3[[#This Row],[PRODUCT ID]],Table1[[PRODUCT]:[SELLING PRICE]],5,FALSE)</f>
        <v>185.91039832751025</v>
      </c>
      <c r="L705" s="16">
        <f ca="1">J705*Table3[[#This Row],[QUANTITY]]</f>
        <v>1152</v>
      </c>
      <c r="M705" s="16">
        <f ca="1">K705*Table3[[#This Row],[QUANTITY]]*(1-Table3[[#This Row],[DISCOUNT %]])</f>
        <v>1359.3971529327573</v>
      </c>
      <c r="N705" s="3">
        <f>DAY(Table3[[#This Row],[DATE]])</f>
        <v>5</v>
      </c>
      <c r="O705" s="3" t="str">
        <f>TEXT(Table3[[#This Row],[DATE]],"mmm")</f>
        <v>Dec</v>
      </c>
      <c r="P705" s="3">
        <f>YEAR(Table3[[#This Row],[DATE]])</f>
        <v>2022</v>
      </c>
    </row>
    <row r="706" spans="1:16" x14ac:dyDescent="0.3">
      <c r="A706" s="6">
        <v>44901</v>
      </c>
      <c r="B706" s="7" t="s">
        <v>1757</v>
      </c>
      <c r="C706" s="9">
        <f t="shared" ca="1" si="20"/>
        <v>12</v>
      </c>
      <c r="D706" s="9" t="s">
        <v>2115</v>
      </c>
      <c r="E706" s="9" t="s">
        <v>2118</v>
      </c>
      <c r="F706" s="10">
        <f t="shared" ca="1" si="21"/>
        <v>8.2029911010767176E-2</v>
      </c>
      <c r="G706" s="3" t="str">
        <f>VLOOKUP(Table3[[#This Row],[PRODUCT ID]],Table1[[PRODUCT]:[SELLING PRICE]],1,FALSE)</f>
        <v>Product705</v>
      </c>
      <c r="H706" s="3" t="str">
        <f>VLOOKUP(Table3[[#This Row],[PRODUCT ID]],Table1[[PRODUCT]:[SELLING PRICE]],2,FALSE)</f>
        <v>Category4</v>
      </c>
      <c r="I706" s="3" t="str">
        <f>VLOOKUP(Table3[[#This Row],[PRODUCT ID]],Table1[[PRODUCT]:[SELLING PRICE]],3,FALSE)</f>
        <v>Kg</v>
      </c>
      <c r="J706" s="16">
        <f ca="1">VLOOKUP(Table3[[#This Row],[PRODUCT ID]],Table1[[PRODUCT]:[SELLING PRICE]],4,FALSE)</f>
        <v>82</v>
      </c>
      <c r="K706" s="16">
        <f ca="1">VLOOKUP(Table3[[#This Row],[PRODUCT ID]],Table1[[PRODUCT]:[SELLING PRICE]],5,FALSE)</f>
        <v>205.44336595555919</v>
      </c>
      <c r="L706" s="16">
        <f ca="1">J706*Table3[[#This Row],[QUANTITY]]</f>
        <v>984</v>
      </c>
      <c r="M706" s="16">
        <f ca="1">K706*Table3[[#This Row],[QUANTITY]]*(1-Table3[[#This Row],[DISCOUNT %]])</f>
        <v>2263.0903791416663</v>
      </c>
      <c r="N706" s="3">
        <f>DAY(Table3[[#This Row],[DATE]])</f>
        <v>6</v>
      </c>
      <c r="O706" s="3" t="str">
        <f>TEXT(Table3[[#This Row],[DATE]],"mmm")</f>
        <v>Dec</v>
      </c>
      <c r="P706" s="3">
        <f>YEAR(Table3[[#This Row],[DATE]])</f>
        <v>2022</v>
      </c>
    </row>
    <row r="707" spans="1:16" x14ac:dyDescent="0.3">
      <c r="A707" s="6">
        <v>44902</v>
      </c>
      <c r="B707" s="7" t="s">
        <v>1758</v>
      </c>
      <c r="C707" s="9">
        <f t="shared" ref="C707:C770" ca="1" si="22">RANDBETWEEN(1,15)</f>
        <v>1</v>
      </c>
      <c r="D707" s="9" t="s">
        <v>2116</v>
      </c>
      <c r="E707" s="9" t="s">
        <v>2116</v>
      </c>
      <c r="F707" s="10">
        <f t="shared" ref="F707:F770" ca="1" si="23">RAND()*(0.1)</f>
        <v>4.2794491206543665E-5</v>
      </c>
      <c r="G707" s="3" t="str">
        <f>VLOOKUP(Table3[[#This Row],[PRODUCT ID]],Table1[[PRODUCT]:[SELLING PRICE]],1,FALSE)</f>
        <v>Product706</v>
      </c>
      <c r="H707" s="3" t="str">
        <f>VLOOKUP(Table3[[#This Row],[PRODUCT ID]],Table1[[PRODUCT]:[SELLING PRICE]],2,FALSE)</f>
        <v>Category5</v>
      </c>
      <c r="I707" s="3" t="str">
        <f>VLOOKUP(Table3[[#This Row],[PRODUCT ID]],Table1[[PRODUCT]:[SELLING PRICE]],3,FALSE)</f>
        <v>Kg</v>
      </c>
      <c r="J707" s="16">
        <f ca="1">VLOOKUP(Table3[[#This Row],[PRODUCT ID]],Table1[[PRODUCT]:[SELLING PRICE]],4,FALSE)</f>
        <v>142</v>
      </c>
      <c r="K707" s="16">
        <f ca="1">VLOOKUP(Table3[[#This Row],[PRODUCT ID]],Table1[[PRODUCT]:[SELLING PRICE]],5,FALSE)</f>
        <v>165.78700336103822</v>
      </c>
      <c r="L707" s="16">
        <f ca="1">J707*Table3[[#This Row],[QUANTITY]]</f>
        <v>142</v>
      </c>
      <c r="M707" s="16">
        <f ca="1">K707*Table3[[#This Row],[QUANTITY]]*(1-Table3[[#This Row],[DISCOUNT %]])</f>
        <v>165.7799085905807</v>
      </c>
      <c r="N707" s="3">
        <f>DAY(Table3[[#This Row],[DATE]])</f>
        <v>7</v>
      </c>
      <c r="O707" s="3" t="str">
        <f>TEXT(Table3[[#This Row],[DATE]],"mmm")</f>
        <v>Dec</v>
      </c>
      <c r="P707" s="3">
        <f>YEAR(Table3[[#This Row],[DATE]])</f>
        <v>2022</v>
      </c>
    </row>
    <row r="708" spans="1:16" x14ac:dyDescent="0.3">
      <c r="A708" s="6">
        <v>44903</v>
      </c>
      <c r="B708" s="7" t="s">
        <v>1759</v>
      </c>
      <c r="C708" s="9">
        <f t="shared" ca="1" si="22"/>
        <v>6</v>
      </c>
      <c r="D708" s="9" t="s">
        <v>2117</v>
      </c>
      <c r="E708" s="9" t="s">
        <v>2116</v>
      </c>
      <c r="F708" s="10">
        <f t="shared" ca="1" si="23"/>
        <v>7.5019445272446431E-2</v>
      </c>
      <c r="G708" s="3" t="str">
        <f>VLOOKUP(Table3[[#This Row],[PRODUCT ID]],Table1[[PRODUCT]:[SELLING PRICE]],1,FALSE)</f>
        <v>Product707</v>
      </c>
      <c r="H708" s="3" t="str">
        <f>VLOOKUP(Table3[[#This Row],[PRODUCT ID]],Table1[[PRODUCT]:[SELLING PRICE]],2,FALSE)</f>
        <v>Category1</v>
      </c>
      <c r="I708" s="3" t="str">
        <f>VLOOKUP(Table3[[#This Row],[PRODUCT ID]],Table1[[PRODUCT]:[SELLING PRICE]],3,FALSE)</f>
        <v>Lt</v>
      </c>
      <c r="J708" s="16">
        <f ca="1">VLOOKUP(Table3[[#This Row],[PRODUCT ID]],Table1[[PRODUCT]:[SELLING PRICE]],4,FALSE)</f>
        <v>148</v>
      </c>
      <c r="K708" s="16">
        <f ca="1">VLOOKUP(Table3[[#This Row],[PRODUCT ID]],Table1[[PRODUCT]:[SELLING PRICE]],5,FALSE)</f>
        <v>97.984217050433529</v>
      </c>
      <c r="L708" s="16">
        <f ca="1">J708*Table3[[#This Row],[QUANTITY]]</f>
        <v>888</v>
      </c>
      <c r="M708" s="16">
        <f ca="1">K708*Table3[[#This Row],[QUANTITY]]*(1-Table3[[#This Row],[DISCOUNT %]])</f>
        <v>543.80097265113011</v>
      </c>
      <c r="N708" s="3">
        <f>DAY(Table3[[#This Row],[DATE]])</f>
        <v>8</v>
      </c>
      <c r="O708" s="3" t="str">
        <f>TEXT(Table3[[#This Row],[DATE]],"mmm")</f>
        <v>Dec</v>
      </c>
      <c r="P708" s="3">
        <f>YEAR(Table3[[#This Row],[DATE]])</f>
        <v>2022</v>
      </c>
    </row>
    <row r="709" spans="1:16" x14ac:dyDescent="0.3">
      <c r="A709" s="6">
        <v>44904</v>
      </c>
      <c r="B709" s="7" t="s">
        <v>1760</v>
      </c>
      <c r="C709" s="9">
        <f t="shared" ca="1" si="22"/>
        <v>6</v>
      </c>
      <c r="D709" s="9" t="s">
        <v>2115</v>
      </c>
      <c r="E709" s="9" t="s">
        <v>2116</v>
      </c>
      <c r="F709" s="10">
        <f t="shared" ca="1" si="23"/>
        <v>2.2665354572444951E-2</v>
      </c>
      <c r="G709" s="3" t="str">
        <f>VLOOKUP(Table3[[#This Row],[PRODUCT ID]],Table1[[PRODUCT]:[SELLING PRICE]],1,FALSE)</f>
        <v>Product708</v>
      </c>
      <c r="H709" s="3" t="str">
        <f>VLOOKUP(Table3[[#This Row],[PRODUCT ID]],Table1[[PRODUCT]:[SELLING PRICE]],2,FALSE)</f>
        <v>Category2</v>
      </c>
      <c r="I709" s="3" t="str">
        <f>VLOOKUP(Table3[[#This Row],[PRODUCT ID]],Table1[[PRODUCT]:[SELLING PRICE]],3,FALSE)</f>
        <v>Kg</v>
      </c>
      <c r="J709" s="16">
        <f ca="1">VLOOKUP(Table3[[#This Row],[PRODUCT ID]],Table1[[PRODUCT]:[SELLING PRICE]],4,FALSE)</f>
        <v>42</v>
      </c>
      <c r="K709" s="16">
        <f ca="1">VLOOKUP(Table3[[#This Row],[PRODUCT ID]],Table1[[PRODUCT]:[SELLING PRICE]],5,FALSE)</f>
        <v>294.57371480769541</v>
      </c>
      <c r="L709" s="16">
        <f ca="1">J709*Table3[[#This Row],[QUANTITY]]</f>
        <v>252</v>
      </c>
      <c r="M709" s="16">
        <f ca="1">K709*Table3[[#This Row],[QUANTITY]]*(1-Table3[[#This Row],[DISCOUNT %]])</f>
        <v>1727.3825826831403</v>
      </c>
      <c r="N709" s="3">
        <f>DAY(Table3[[#This Row],[DATE]])</f>
        <v>9</v>
      </c>
      <c r="O709" s="3" t="str">
        <f>TEXT(Table3[[#This Row],[DATE]],"mmm")</f>
        <v>Dec</v>
      </c>
      <c r="P709" s="3">
        <f>YEAR(Table3[[#This Row],[DATE]])</f>
        <v>2022</v>
      </c>
    </row>
    <row r="710" spans="1:16" x14ac:dyDescent="0.3">
      <c r="A710" s="6">
        <v>44905</v>
      </c>
      <c r="B710" s="7" t="s">
        <v>1761</v>
      </c>
      <c r="C710" s="9">
        <f t="shared" ca="1" si="22"/>
        <v>5</v>
      </c>
      <c r="D710" s="9" t="s">
        <v>2115</v>
      </c>
      <c r="E710" s="9" t="s">
        <v>2116</v>
      </c>
      <c r="F710" s="10">
        <f t="shared" ca="1" si="23"/>
        <v>4.126080124777054E-3</v>
      </c>
      <c r="G710" s="3" t="str">
        <f>VLOOKUP(Table3[[#This Row],[PRODUCT ID]],Table1[[PRODUCT]:[SELLING PRICE]],1,FALSE)</f>
        <v>Product709</v>
      </c>
      <c r="H710" s="3" t="str">
        <f>VLOOKUP(Table3[[#This Row],[PRODUCT ID]],Table1[[PRODUCT]:[SELLING PRICE]],2,FALSE)</f>
        <v>Category3</v>
      </c>
      <c r="I710" s="3" t="str">
        <f>VLOOKUP(Table3[[#This Row],[PRODUCT ID]],Table1[[PRODUCT]:[SELLING PRICE]],3,FALSE)</f>
        <v>Lt</v>
      </c>
      <c r="J710" s="16">
        <f ca="1">VLOOKUP(Table3[[#This Row],[PRODUCT ID]],Table1[[PRODUCT]:[SELLING PRICE]],4,FALSE)</f>
        <v>172</v>
      </c>
      <c r="K710" s="16">
        <f ca="1">VLOOKUP(Table3[[#This Row],[PRODUCT ID]],Table1[[PRODUCT]:[SELLING PRICE]],5,FALSE)</f>
        <v>57.557560196430508</v>
      </c>
      <c r="L710" s="16">
        <f ca="1">J710*Table3[[#This Row],[QUANTITY]]</f>
        <v>860</v>
      </c>
      <c r="M710" s="16">
        <f ca="1">K710*Table3[[#This Row],[QUANTITY]]*(1-Table3[[#This Row],[DISCOUNT %]])</f>
        <v>286.60036545636677</v>
      </c>
      <c r="N710" s="3">
        <f>DAY(Table3[[#This Row],[DATE]])</f>
        <v>10</v>
      </c>
      <c r="O710" s="3" t="str">
        <f>TEXT(Table3[[#This Row],[DATE]],"mmm")</f>
        <v>Dec</v>
      </c>
      <c r="P710" s="3">
        <f>YEAR(Table3[[#This Row],[DATE]])</f>
        <v>2022</v>
      </c>
    </row>
    <row r="711" spans="1:16" x14ac:dyDescent="0.3">
      <c r="A711" s="6">
        <v>44906</v>
      </c>
      <c r="B711" s="7" t="s">
        <v>1762</v>
      </c>
      <c r="C711" s="9">
        <f t="shared" ca="1" si="22"/>
        <v>5</v>
      </c>
      <c r="D711" s="9" t="s">
        <v>2115</v>
      </c>
      <c r="E711" s="9" t="s">
        <v>2116</v>
      </c>
      <c r="F711" s="10">
        <f t="shared" ca="1" si="23"/>
        <v>9.0965665263189749E-2</v>
      </c>
      <c r="G711" s="3" t="str">
        <f>VLOOKUP(Table3[[#This Row],[PRODUCT ID]],Table1[[PRODUCT]:[SELLING PRICE]],1,FALSE)</f>
        <v>Product710</v>
      </c>
      <c r="H711" s="3" t="str">
        <f>VLOOKUP(Table3[[#This Row],[PRODUCT ID]],Table1[[PRODUCT]:[SELLING PRICE]],2,FALSE)</f>
        <v>Category4</v>
      </c>
      <c r="I711" s="3" t="str">
        <f>VLOOKUP(Table3[[#This Row],[PRODUCT ID]],Table1[[PRODUCT]:[SELLING PRICE]],3,FALSE)</f>
        <v>Ft</v>
      </c>
      <c r="J711" s="16">
        <f ca="1">VLOOKUP(Table3[[#This Row],[PRODUCT ID]],Table1[[PRODUCT]:[SELLING PRICE]],4,FALSE)</f>
        <v>94</v>
      </c>
      <c r="K711" s="16">
        <f ca="1">VLOOKUP(Table3[[#This Row],[PRODUCT ID]],Table1[[PRODUCT]:[SELLING PRICE]],5,FALSE)</f>
        <v>296.10526506122932</v>
      </c>
      <c r="L711" s="16">
        <f ca="1">J711*Table3[[#This Row],[QUANTITY]]</f>
        <v>470</v>
      </c>
      <c r="M711" s="16">
        <f ca="1">K711*Table3[[#This Row],[QUANTITY]]*(1-Table3[[#This Row],[DISCOUNT %]])</f>
        <v>1345.8492631850074</v>
      </c>
      <c r="N711" s="3">
        <f>DAY(Table3[[#This Row],[DATE]])</f>
        <v>11</v>
      </c>
      <c r="O711" s="3" t="str">
        <f>TEXT(Table3[[#This Row],[DATE]],"mmm")</f>
        <v>Dec</v>
      </c>
      <c r="P711" s="3">
        <f>YEAR(Table3[[#This Row],[DATE]])</f>
        <v>2022</v>
      </c>
    </row>
    <row r="712" spans="1:16" x14ac:dyDescent="0.3">
      <c r="A712" s="6">
        <v>44907</v>
      </c>
      <c r="B712" s="7" t="s">
        <v>1763</v>
      </c>
      <c r="C712" s="9">
        <f t="shared" ca="1" si="22"/>
        <v>6</v>
      </c>
      <c r="D712" s="9" t="s">
        <v>2116</v>
      </c>
      <c r="E712" s="9" t="s">
        <v>2118</v>
      </c>
      <c r="F712" s="10">
        <f t="shared" ca="1" si="23"/>
        <v>1.4353887317736349E-3</v>
      </c>
      <c r="G712" s="3" t="str">
        <f>VLOOKUP(Table3[[#This Row],[PRODUCT ID]],Table1[[PRODUCT]:[SELLING PRICE]],1,FALSE)</f>
        <v>Product711</v>
      </c>
      <c r="H712" s="3" t="str">
        <f>VLOOKUP(Table3[[#This Row],[PRODUCT ID]],Table1[[PRODUCT]:[SELLING PRICE]],2,FALSE)</f>
        <v>Category5</v>
      </c>
      <c r="I712" s="3" t="str">
        <f>VLOOKUP(Table3[[#This Row],[PRODUCT ID]],Table1[[PRODUCT]:[SELLING PRICE]],3,FALSE)</f>
        <v>Kg</v>
      </c>
      <c r="J712" s="16">
        <f ca="1">VLOOKUP(Table3[[#This Row],[PRODUCT ID]],Table1[[PRODUCT]:[SELLING PRICE]],4,FALSE)</f>
        <v>96</v>
      </c>
      <c r="K712" s="16">
        <f ca="1">VLOOKUP(Table3[[#This Row],[PRODUCT ID]],Table1[[PRODUCT]:[SELLING PRICE]],5,FALSE)</f>
        <v>194.03854732905509</v>
      </c>
      <c r="L712" s="16">
        <f ca="1">J712*Table3[[#This Row],[QUANTITY]]</f>
        <v>576</v>
      </c>
      <c r="M712" s="16">
        <f ca="1">K712*Table3[[#This Row],[QUANTITY]]*(1-Table3[[#This Row],[DISCOUNT %]])</f>
        <v>1162.5601595081355</v>
      </c>
      <c r="N712" s="3">
        <f>DAY(Table3[[#This Row],[DATE]])</f>
        <v>12</v>
      </c>
      <c r="O712" s="3" t="str">
        <f>TEXT(Table3[[#This Row],[DATE]],"mmm")</f>
        <v>Dec</v>
      </c>
      <c r="P712" s="3">
        <f>YEAR(Table3[[#This Row],[DATE]])</f>
        <v>2022</v>
      </c>
    </row>
    <row r="713" spans="1:16" x14ac:dyDescent="0.3">
      <c r="A713" s="6">
        <v>44908</v>
      </c>
      <c r="B713" s="7" t="s">
        <v>1764</v>
      </c>
      <c r="C713" s="9">
        <f t="shared" ca="1" si="22"/>
        <v>10</v>
      </c>
      <c r="D713" s="9" t="s">
        <v>2116</v>
      </c>
      <c r="E713" s="9" t="s">
        <v>2118</v>
      </c>
      <c r="F713" s="10">
        <f t="shared" ca="1" si="23"/>
        <v>9.4339377180943734E-2</v>
      </c>
      <c r="G713" s="3" t="str">
        <f>VLOOKUP(Table3[[#This Row],[PRODUCT ID]],Table1[[PRODUCT]:[SELLING PRICE]],1,FALSE)</f>
        <v>Product712</v>
      </c>
      <c r="H713" s="3" t="str">
        <f>VLOOKUP(Table3[[#This Row],[PRODUCT ID]],Table1[[PRODUCT]:[SELLING PRICE]],2,FALSE)</f>
        <v>Category1</v>
      </c>
      <c r="I713" s="3" t="str">
        <f>VLOOKUP(Table3[[#This Row],[PRODUCT ID]],Table1[[PRODUCT]:[SELLING PRICE]],3,FALSE)</f>
        <v>No</v>
      </c>
      <c r="J713" s="16">
        <f ca="1">VLOOKUP(Table3[[#This Row],[PRODUCT ID]],Table1[[PRODUCT]:[SELLING PRICE]],4,FALSE)</f>
        <v>233</v>
      </c>
      <c r="K713" s="16">
        <f ca="1">VLOOKUP(Table3[[#This Row],[PRODUCT ID]],Table1[[PRODUCT]:[SELLING PRICE]],5,FALSE)</f>
        <v>73.285636260582493</v>
      </c>
      <c r="L713" s="16">
        <f ca="1">J713*Table3[[#This Row],[QUANTITY]]</f>
        <v>2330</v>
      </c>
      <c r="M713" s="16">
        <f ca="1">K713*Table3[[#This Row],[QUANTITY]]*(1-Table3[[#This Row],[DISCOUNT %]])</f>
        <v>663.71914979449946</v>
      </c>
      <c r="N713" s="3">
        <f>DAY(Table3[[#This Row],[DATE]])</f>
        <v>13</v>
      </c>
      <c r="O713" s="3" t="str">
        <f>TEXT(Table3[[#This Row],[DATE]],"mmm")</f>
        <v>Dec</v>
      </c>
      <c r="P713" s="3">
        <f>YEAR(Table3[[#This Row],[DATE]])</f>
        <v>2022</v>
      </c>
    </row>
    <row r="714" spans="1:16" x14ac:dyDescent="0.3">
      <c r="A714" s="6">
        <v>44909</v>
      </c>
      <c r="B714" s="7" t="s">
        <v>1765</v>
      </c>
      <c r="C714" s="9">
        <f t="shared" ca="1" si="22"/>
        <v>4</v>
      </c>
      <c r="D714" s="9" t="s">
        <v>2116</v>
      </c>
      <c r="E714" s="9" t="s">
        <v>2116</v>
      </c>
      <c r="F714" s="10">
        <f t="shared" ca="1" si="23"/>
        <v>5.5913771900462254E-2</v>
      </c>
      <c r="G714" s="3" t="str">
        <f>VLOOKUP(Table3[[#This Row],[PRODUCT ID]],Table1[[PRODUCT]:[SELLING PRICE]],1,FALSE)</f>
        <v>Product713</v>
      </c>
      <c r="H714" s="3" t="str">
        <f>VLOOKUP(Table3[[#This Row],[PRODUCT ID]],Table1[[PRODUCT]:[SELLING PRICE]],2,FALSE)</f>
        <v>Category2</v>
      </c>
      <c r="I714" s="3" t="str">
        <f>VLOOKUP(Table3[[#This Row],[PRODUCT ID]],Table1[[PRODUCT]:[SELLING PRICE]],3,FALSE)</f>
        <v>No</v>
      </c>
      <c r="J714" s="16">
        <f ca="1">VLOOKUP(Table3[[#This Row],[PRODUCT ID]],Table1[[PRODUCT]:[SELLING PRICE]],4,FALSE)</f>
        <v>104</v>
      </c>
      <c r="K714" s="16">
        <f ca="1">VLOOKUP(Table3[[#This Row],[PRODUCT ID]],Table1[[PRODUCT]:[SELLING PRICE]],5,FALSE)</f>
        <v>213.40761313164433</v>
      </c>
      <c r="L714" s="16">
        <f ca="1">J714*Table3[[#This Row],[QUANTITY]]</f>
        <v>416</v>
      </c>
      <c r="M714" s="16">
        <f ca="1">K714*Table3[[#This Row],[QUANTITY]]*(1-Table3[[#This Row],[DISCOUNT %]])</f>
        <v>805.90075411671796</v>
      </c>
      <c r="N714" s="3">
        <f>DAY(Table3[[#This Row],[DATE]])</f>
        <v>14</v>
      </c>
      <c r="O714" s="3" t="str">
        <f>TEXT(Table3[[#This Row],[DATE]],"mmm")</f>
        <v>Dec</v>
      </c>
      <c r="P714" s="3">
        <f>YEAR(Table3[[#This Row],[DATE]])</f>
        <v>2022</v>
      </c>
    </row>
    <row r="715" spans="1:16" x14ac:dyDescent="0.3">
      <c r="A715" s="6">
        <v>44910</v>
      </c>
      <c r="B715" s="7" t="s">
        <v>1766</v>
      </c>
      <c r="C715" s="9">
        <f t="shared" ca="1" si="22"/>
        <v>11</v>
      </c>
      <c r="D715" s="9" t="s">
        <v>2115</v>
      </c>
      <c r="E715" s="9" t="s">
        <v>2116</v>
      </c>
      <c r="F715" s="10">
        <f t="shared" ca="1" si="23"/>
        <v>6.106005734326142E-2</v>
      </c>
      <c r="G715" s="3" t="str">
        <f>VLOOKUP(Table3[[#This Row],[PRODUCT ID]],Table1[[PRODUCT]:[SELLING PRICE]],1,FALSE)</f>
        <v>Product714</v>
      </c>
      <c r="H715" s="3" t="str">
        <f>VLOOKUP(Table3[[#This Row],[PRODUCT ID]],Table1[[PRODUCT]:[SELLING PRICE]],2,FALSE)</f>
        <v>Category3</v>
      </c>
      <c r="I715" s="3" t="str">
        <f>VLOOKUP(Table3[[#This Row],[PRODUCT ID]],Table1[[PRODUCT]:[SELLING PRICE]],3,FALSE)</f>
        <v>Ft</v>
      </c>
      <c r="J715" s="16">
        <f ca="1">VLOOKUP(Table3[[#This Row],[PRODUCT ID]],Table1[[PRODUCT]:[SELLING PRICE]],4,FALSE)</f>
        <v>176</v>
      </c>
      <c r="K715" s="16">
        <f ca="1">VLOOKUP(Table3[[#This Row],[PRODUCT ID]],Table1[[PRODUCT]:[SELLING PRICE]],5,FALSE)</f>
        <v>171.31429924995061</v>
      </c>
      <c r="L715" s="16">
        <f ca="1">J715*Table3[[#This Row],[QUANTITY]]</f>
        <v>1936</v>
      </c>
      <c r="M715" s="16">
        <f ca="1">K715*Table3[[#This Row],[QUANTITY]]*(1-Table3[[#This Row],[DISCOUNT %]])</f>
        <v>1769.3922214543079</v>
      </c>
      <c r="N715" s="3">
        <f>DAY(Table3[[#This Row],[DATE]])</f>
        <v>15</v>
      </c>
      <c r="O715" s="3" t="str">
        <f>TEXT(Table3[[#This Row],[DATE]],"mmm")</f>
        <v>Dec</v>
      </c>
      <c r="P715" s="3">
        <f>YEAR(Table3[[#This Row],[DATE]])</f>
        <v>2022</v>
      </c>
    </row>
    <row r="716" spans="1:16" x14ac:dyDescent="0.3">
      <c r="A716" s="6">
        <v>44911</v>
      </c>
      <c r="B716" s="7" t="s">
        <v>1767</v>
      </c>
      <c r="C716" s="9">
        <f t="shared" ca="1" si="22"/>
        <v>12</v>
      </c>
      <c r="D716" s="9" t="s">
        <v>2117</v>
      </c>
      <c r="E716" s="9" t="s">
        <v>2116</v>
      </c>
      <c r="F716" s="10">
        <f t="shared" ca="1" si="23"/>
        <v>1.85339085196345E-2</v>
      </c>
      <c r="G716" s="3" t="str">
        <f>VLOOKUP(Table3[[#This Row],[PRODUCT ID]],Table1[[PRODUCT]:[SELLING PRICE]],1,FALSE)</f>
        <v>Product715</v>
      </c>
      <c r="H716" s="3" t="str">
        <f>VLOOKUP(Table3[[#This Row],[PRODUCT ID]],Table1[[PRODUCT]:[SELLING PRICE]],2,FALSE)</f>
        <v>Category4</v>
      </c>
      <c r="I716" s="3" t="str">
        <f>VLOOKUP(Table3[[#This Row],[PRODUCT ID]],Table1[[PRODUCT]:[SELLING PRICE]],3,FALSE)</f>
        <v>No</v>
      </c>
      <c r="J716" s="16">
        <f ca="1">VLOOKUP(Table3[[#This Row],[PRODUCT ID]],Table1[[PRODUCT]:[SELLING PRICE]],4,FALSE)</f>
        <v>159</v>
      </c>
      <c r="K716" s="16">
        <f ca="1">VLOOKUP(Table3[[#This Row],[PRODUCT ID]],Table1[[PRODUCT]:[SELLING PRICE]],5,FALSE)</f>
        <v>187.18273790257862</v>
      </c>
      <c r="L716" s="16">
        <f ca="1">J716*Table3[[#This Row],[QUANTITY]]</f>
        <v>1908</v>
      </c>
      <c r="M716" s="16">
        <f ca="1">K716*Table3[[#This Row],[QUANTITY]]*(1-Table3[[#This Row],[DISCOUNT %]])</f>
        <v>2204.56212194205</v>
      </c>
      <c r="N716" s="3">
        <f>DAY(Table3[[#This Row],[DATE]])</f>
        <v>16</v>
      </c>
      <c r="O716" s="3" t="str">
        <f>TEXT(Table3[[#This Row],[DATE]],"mmm")</f>
        <v>Dec</v>
      </c>
      <c r="P716" s="3">
        <f>YEAR(Table3[[#This Row],[DATE]])</f>
        <v>2022</v>
      </c>
    </row>
    <row r="717" spans="1:16" x14ac:dyDescent="0.3">
      <c r="A717" s="6">
        <v>44912</v>
      </c>
      <c r="B717" s="7" t="s">
        <v>1768</v>
      </c>
      <c r="C717" s="9">
        <f t="shared" ca="1" si="22"/>
        <v>6</v>
      </c>
      <c r="D717" s="9" t="s">
        <v>2117</v>
      </c>
      <c r="E717" s="9" t="s">
        <v>2116</v>
      </c>
      <c r="F717" s="10">
        <f t="shared" ca="1" si="23"/>
        <v>6.8142227282770515E-2</v>
      </c>
      <c r="G717" s="3" t="str">
        <f>VLOOKUP(Table3[[#This Row],[PRODUCT ID]],Table1[[PRODUCT]:[SELLING PRICE]],1,FALSE)</f>
        <v>Product716</v>
      </c>
      <c r="H717" s="3" t="str">
        <f>VLOOKUP(Table3[[#This Row],[PRODUCT ID]],Table1[[PRODUCT]:[SELLING PRICE]],2,FALSE)</f>
        <v>Category5</v>
      </c>
      <c r="I717" s="3" t="str">
        <f>VLOOKUP(Table3[[#This Row],[PRODUCT ID]],Table1[[PRODUCT]:[SELLING PRICE]],3,FALSE)</f>
        <v>Kg</v>
      </c>
      <c r="J717" s="16">
        <f ca="1">VLOOKUP(Table3[[#This Row],[PRODUCT ID]],Table1[[PRODUCT]:[SELLING PRICE]],4,FALSE)</f>
        <v>124</v>
      </c>
      <c r="K717" s="16">
        <f ca="1">VLOOKUP(Table3[[#This Row],[PRODUCT ID]],Table1[[PRODUCT]:[SELLING PRICE]],5,FALSE)</f>
        <v>295.82198082970342</v>
      </c>
      <c r="L717" s="16">
        <f ca="1">J717*Table3[[#This Row],[QUANTITY]]</f>
        <v>744</v>
      </c>
      <c r="M717" s="16">
        <f ca="1">K717*Table3[[#This Row],[QUANTITY]]*(1-Table3[[#This Row],[DISCOUNT %]])</f>
        <v>1653.9840730605983</v>
      </c>
      <c r="N717" s="3">
        <f>DAY(Table3[[#This Row],[DATE]])</f>
        <v>17</v>
      </c>
      <c r="O717" s="3" t="str">
        <f>TEXT(Table3[[#This Row],[DATE]],"mmm")</f>
        <v>Dec</v>
      </c>
      <c r="P717" s="3">
        <f>YEAR(Table3[[#This Row],[DATE]])</f>
        <v>2022</v>
      </c>
    </row>
    <row r="718" spans="1:16" x14ac:dyDescent="0.3">
      <c r="A718" s="6">
        <v>44913</v>
      </c>
      <c r="B718" s="7" t="s">
        <v>1769</v>
      </c>
      <c r="C718" s="9">
        <f t="shared" ca="1" si="22"/>
        <v>1</v>
      </c>
      <c r="D718" s="9" t="s">
        <v>2116</v>
      </c>
      <c r="E718" s="9" t="s">
        <v>2118</v>
      </c>
      <c r="F718" s="10">
        <f t="shared" ca="1" si="23"/>
        <v>4.4131563236848241E-2</v>
      </c>
      <c r="G718" s="3" t="str">
        <f>VLOOKUP(Table3[[#This Row],[PRODUCT ID]],Table1[[PRODUCT]:[SELLING PRICE]],1,FALSE)</f>
        <v>Product717</v>
      </c>
      <c r="H718" s="3" t="str">
        <f>VLOOKUP(Table3[[#This Row],[PRODUCT ID]],Table1[[PRODUCT]:[SELLING PRICE]],2,FALSE)</f>
        <v>Category1</v>
      </c>
      <c r="I718" s="3" t="str">
        <f>VLOOKUP(Table3[[#This Row],[PRODUCT ID]],Table1[[PRODUCT]:[SELLING PRICE]],3,FALSE)</f>
        <v>Kg</v>
      </c>
      <c r="J718" s="16">
        <f ca="1">VLOOKUP(Table3[[#This Row],[PRODUCT ID]],Table1[[PRODUCT]:[SELLING PRICE]],4,FALSE)</f>
        <v>166</v>
      </c>
      <c r="K718" s="16">
        <f ca="1">VLOOKUP(Table3[[#This Row],[PRODUCT ID]],Table1[[PRODUCT]:[SELLING PRICE]],5,FALSE)</f>
        <v>266.9135434964582</v>
      </c>
      <c r="L718" s="16">
        <f ca="1">J718*Table3[[#This Row],[QUANTITY]]</f>
        <v>166</v>
      </c>
      <c r="M718" s="16">
        <f ca="1">K718*Table3[[#This Row],[QUANTITY]]*(1-Table3[[#This Row],[DISCOUNT %]])</f>
        <v>255.13423157287303</v>
      </c>
      <c r="N718" s="3">
        <f>DAY(Table3[[#This Row],[DATE]])</f>
        <v>18</v>
      </c>
      <c r="O718" s="3" t="str">
        <f>TEXT(Table3[[#This Row],[DATE]],"mmm")</f>
        <v>Dec</v>
      </c>
      <c r="P718" s="3">
        <f>YEAR(Table3[[#This Row],[DATE]])</f>
        <v>2022</v>
      </c>
    </row>
    <row r="719" spans="1:16" x14ac:dyDescent="0.3">
      <c r="A719" s="6">
        <v>44914</v>
      </c>
      <c r="B719" s="7" t="s">
        <v>1770</v>
      </c>
      <c r="C719" s="9">
        <f t="shared" ca="1" si="22"/>
        <v>9</v>
      </c>
      <c r="D719" s="9" t="s">
        <v>2116</v>
      </c>
      <c r="E719" s="9" t="s">
        <v>2116</v>
      </c>
      <c r="F719" s="10">
        <f t="shared" ca="1" si="23"/>
        <v>2.5759765782092828E-3</v>
      </c>
      <c r="G719" s="3" t="str">
        <f>VLOOKUP(Table3[[#This Row],[PRODUCT ID]],Table1[[PRODUCT]:[SELLING PRICE]],1,FALSE)</f>
        <v>Product718</v>
      </c>
      <c r="H719" s="3" t="str">
        <f>VLOOKUP(Table3[[#This Row],[PRODUCT ID]],Table1[[PRODUCT]:[SELLING PRICE]],2,FALSE)</f>
        <v>Category2</v>
      </c>
      <c r="I719" s="3" t="str">
        <f>VLOOKUP(Table3[[#This Row],[PRODUCT ID]],Table1[[PRODUCT]:[SELLING PRICE]],3,FALSE)</f>
        <v>Lt</v>
      </c>
      <c r="J719" s="16">
        <f ca="1">VLOOKUP(Table3[[#This Row],[PRODUCT ID]],Table1[[PRODUCT]:[SELLING PRICE]],4,FALSE)</f>
        <v>27</v>
      </c>
      <c r="K719" s="16">
        <f ca="1">VLOOKUP(Table3[[#This Row],[PRODUCT ID]],Table1[[PRODUCT]:[SELLING PRICE]],5,FALSE)</f>
        <v>88.724677326105393</v>
      </c>
      <c r="L719" s="16">
        <f ca="1">J719*Table3[[#This Row],[QUANTITY]]</f>
        <v>243</v>
      </c>
      <c r="M719" s="16">
        <f ca="1">K719*Table3[[#This Row],[QUANTITY]]*(1-Table3[[#This Row],[DISCOUNT %]])</f>
        <v>796.46512171863753</v>
      </c>
      <c r="N719" s="3">
        <f>DAY(Table3[[#This Row],[DATE]])</f>
        <v>19</v>
      </c>
      <c r="O719" s="3" t="str">
        <f>TEXT(Table3[[#This Row],[DATE]],"mmm")</f>
        <v>Dec</v>
      </c>
      <c r="P719" s="3">
        <f>YEAR(Table3[[#This Row],[DATE]])</f>
        <v>2022</v>
      </c>
    </row>
    <row r="720" spans="1:16" x14ac:dyDescent="0.3">
      <c r="A720" s="6">
        <v>44915</v>
      </c>
      <c r="B720" s="7" t="s">
        <v>1771</v>
      </c>
      <c r="C720" s="9">
        <f t="shared" ca="1" si="22"/>
        <v>6</v>
      </c>
      <c r="D720" s="9" t="s">
        <v>2116</v>
      </c>
      <c r="E720" s="9" t="s">
        <v>2116</v>
      </c>
      <c r="F720" s="10">
        <f t="shared" ca="1" si="23"/>
        <v>8.9979660298469377E-2</v>
      </c>
      <c r="G720" s="3" t="str">
        <f>VLOOKUP(Table3[[#This Row],[PRODUCT ID]],Table1[[PRODUCT]:[SELLING PRICE]],1,FALSE)</f>
        <v>Product719</v>
      </c>
      <c r="H720" s="3" t="str">
        <f>VLOOKUP(Table3[[#This Row],[PRODUCT ID]],Table1[[PRODUCT]:[SELLING PRICE]],2,FALSE)</f>
        <v>Category3</v>
      </c>
      <c r="I720" s="3" t="str">
        <f>VLOOKUP(Table3[[#This Row],[PRODUCT ID]],Table1[[PRODUCT]:[SELLING PRICE]],3,FALSE)</f>
        <v>Kg</v>
      </c>
      <c r="J720" s="16">
        <f ca="1">VLOOKUP(Table3[[#This Row],[PRODUCT ID]],Table1[[PRODUCT]:[SELLING PRICE]],4,FALSE)</f>
        <v>138</v>
      </c>
      <c r="K720" s="16">
        <f ca="1">VLOOKUP(Table3[[#This Row],[PRODUCT ID]],Table1[[PRODUCT]:[SELLING PRICE]],5,FALSE)</f>
        <v>259.32162322068609</v>
      </c>
      <c r="L720" s="16">
        <f ca="1">J720*Table3[[#This Row],[QUANTITY]]</f>
        <v>828</v>
      </c>
      <c r="M720" s="16">
        <f ca="1">K720*Table3[[#This Row],[QUANTITY]]*(1-Table3[[#This Row],[DISCOUNT %]])</f>
        <v>1415.9277099314465</v>
      </c>
      <c r="N720" s="3">
        <f>DAY(Table3[[#This Row],[DATE]])</f>
        <v>20</v>
      </c>
      <c r="O720" s="3" t="str">
        <f>TEXT(Table3[[#This Row],[DATE]],"mmm")</f>
        <v>Dec</v>
      </c>
      <c r="P720" s="3">
        <f>YEAR(Table3[[#This Row],[DATE]])</f>
        <v>2022</v>
      </c>
    </row>
    <row r="721" spans="1:16" x14ac:dyDescent="0.3">
      <c r="A721" s="6">
        <v>44916</v>
      </c>
      <c r="B721" s="7" t="s">
        <v>1772</v>
      </c>
      <c r="C721" s="9">
        <f t="shared" ca="1" si="22"/>
        <v>13</v>
      </c>
      <c r="D721" s="9" t="s">
        <v>2116</v>
      </c>
      <c r="E721" s="9" t="s">
        <v>2116</v>
      </c>
      <c r="F721" s="10">
        <f t="shared" ca="1" si="23"/>
        <v>6.1623934839376386E-2</v>
      </c>
      <c r="G721" s="3" t="str">
        <f>VLOOKUP(Table3[[#This Row],[PRODUCT ID]],Table1[[PRODUCT]:[SELLING PRICE]],1,FALSE)</f>
        <v>Product720</v>
      </c>
      <c r="H721" s="3" t="str">
        <f>VLOOKUP(Table3[[#This Row],[PRODUCT ID]],Table1[[PRODUCT]:[SELLING PRICE]],2,FALSE)</f>
        <v>Category4</v>
      </c>
      <c r="I721" s="3" t="str">
        <f>VLOOKUP(Table3[[#This Row],[PRODUCT ID]],Table1[[PRODUCT]:[SELLING PRICE]],3,FALSE)</f>
        <v>Lt</v>
      </c>
      <c r="J721" s="16">
        <f ca="1">VLOOKUP(Table3[[#This Row],[PRODUCT ID]],Table1[[PRODUCT]:[SELLING PRICE]],4,FALSE)</f>
        <v>230</v>
      </c>
      <c r="K721" s="16">
        <f ca="1">VLOOKUP(Table3[[#This Row],[PRODUCT ID]],Table1[[PRODUCT]:[SELLING PRICE]],5,FALSE)</f>
        <v>26.877835030387043</v>
      </c>
      <c r="L721" s="16">
        <f ca="1">J721*Table3[[#This Row],[QUANTITY]]</f>
        <v>2990</v>
      </c>
      <c r="M721" s="16">
        <f ca="1">K721*Table3[[#This Row],[QUANTITY]]*(1-Table3[[#This Row],[DISCOUNT %]])</f>
        <v>327.87972198606258</v>
      </c>
      <c r="N721" s="3">
        <f>DAY(Table3[[#This Row],[DATE]])</f>
        <v>21</v>
      </c>
      <c r="O721" s="3" t="str">
        <f>TEXT(Table3[[#This Row],[DATE]],"mmm")</f>
        <v>Dec</v>
      </c>
      <c r="P721" s="3">
        <f>YEAR(Table3[[#This Row],[DATE]])</f>
        <v>2022</v>
      </c>
    </row>
    <row r="722" spans="1:16" x14ac:dyDescent="0.3">
      <c r="A722" s="6">
        <v>44917</v>
      </c>
      <c r="B722" s="7" t="s">
        <v>1773</v>
      </c>
      <c r="C722" s="9">
        <f t="shared" ca="1" si="22"/>
        <v>2</v>
      </c>
      <c r="D722" s="9" t="s">
        <v>2115</v>
      </c>
      <c r="E722" s="9" t="s">
        <v>2116</v>
      </c>
      <c r="F722" s="10">
        <f t="shared" ca="1" si="23"/>
        <v>5.8733204104152725E-2</v>
      </c>
      <c r="G722" s="3" t="str">
        <f>VLOOKUP(Table3[[#This Row],[PRODUCT ID]],Table1[[PRODUCT]:[SELLING PRICE]],1,FALSE)</f>
        <v>Product721</v>
      </c>
      <c r="H722" s="3" t="str">
        <f>VLOOKUP(Table3[[#This Row],[PRODUCT ID]],Table1[[PRODUCT]:[SELLING PRICE]],2,FALSE)</f>
        <v>Category1</v>
      </c>
      <c r="I722" s="3" t="str">
        <f>VLOOKUP(Table3[[#This Row],[PRODUCT ID]],Table1[[PRODUCT]:[SELLING PRICE]],3,FALSE)</f>
        <v>Ft</v>
      </c>
      <c r="J722" s="16">
        <f ca="1">VLOOKUP(Table3[[#This Row],[PRODUCT ID]],Table1[[PRODUCT]:[SELLING PRICE]],4,FALSE)</f>
        <v>190</v>
      </c>
      <c r="K722" s="16">
        <f ca="1">VLOOKUP(Table3[[#This Row],[PRODUCT ID]],Table1[[PRODUCT]:[SELLING PRICE]],5,FALSE)</f>
        <v>185.73545245836215</v>
      </c>
      <c r="L722" s="16">
        <f ca="1">J722*Table3[[#This Row],[QUANTITY]]</f>
        <v>380</v>
      </c>
      <c r="M722" s="16">
        <f ca="1">K722*Table3[[#This Row],[QUANTITY]]*(1-Table3[[#This Row],[DISCOUNT %]])</f>
        <v>349.65322843949599</v>
      </c>
      <c r="N722" s="3">
        <f>DAY(Table3[[#This Row],[DATE]])</f>
        <v>22</v>
      </c>
      <c r="O722" s="3" t="str">
        <f>TEXT(Table3[[#This Row],[DATE]],"mmm")</f>
        <v>Dec</v>
      </c>
      <c r="P722" s="3">
        <f>YEAR(Table3[[#This Row],[DATE]])</f>
        <v>2022</v>
      </c>
    </row>
    <row r="723" spans="1:16" x14ac:dyDescent="0.3">
      <c r="A723" s="6">
        <v>44918</v>
      </c>
      <c r="B723" s="7" t="s">
        <v>1774</v>
      </c>
      <c r="C723" s="9">
        <f t="shared" ca="1" si="22"/>
        <v>13</v>
      </c>
      <c r="D723" s="9" t="s">
        <v>2116</v>
      </c>
      <c r="E723" s="9" t="s">
        <v>2116</v>
      </c>
      <c r="F723" s="10">
        <f t="shared" ca="1" si="23"/>
        <v>2.3030674833707566E-2</v>
      </c>
      <c r="G723" s="3" t="str">
        <f>VLOOKUP(Table3[[#This Row],[PRODUCT ID]],Table1[[PRODUCT]:[SELLING PRICE]],1,FALSE)</f>
        <v>Product722</v>
      </c>
      <c r="H723" s="3" t="str">
        <f>VLOOKUP(Table3[[#This Row],[PRODUCT ID]],Table1[[PRODUCT]:[SELLING PRICE]],2,FALSE)</f>
        <v>Category2</v>
      </c>
      <c r="I723" s="3" t="str">
        <f>VLOOKUP(Table3[[#This Row],[PRODUCT ID]],Table1[[PRODUCT]:[SELLING PRICE]],3,FALSE)</f>
        <v>Kg</v>
      </c>
      <c r="J723" s="16">
        <f ca="1">VLOOKUP(Table3[[#This Row],[PRODUCT ID]],Table1[[PRODUCT]:[SELLING PRICE]],4,FALSE)</f>
        <v>68</v>
      </c>
      <c r="K723" s="16">
        <f ca="1">VLOOKUP(Table3[[#This Row],[PRODUCT ID]],Table1[[PRODUCT]:[SELLING PRICE]],5,FALSE)</f>
        <v>53.711634953907932</v>
      </c>
      <c r="L723" s="16">
        <f ca="1">J723*Table3[[#This Row],[QUANTITY]]</f>
        <v>884</v>
      </c>
      <c r="M723" s="16">
        <f ca="1">K723*Table3[[#This Row],[QUANTITY]]*(1-Table3[[#This Row],[DISCOUNT %]])</f>
        <v>682.17005680846978</v>
      </c>
      <c r="N723" s="3">
        <f>DAY(Table3[[#This Row],[DATE]])</f>
        <v>23</v>
      </c>
      <c r="O723" s="3" t="str">
        <f>TEXT(Table3[[#This Row],[DATE]],"mmm")</f>
        <v>Dec</v>
      </c>
      <c r="P723" s="3">
        <f>YEAR(Table3[[#This Row],[DATE]])</f>
        <v>2022</v>
      </c>
    </row>
    <row r="724" spans="1:16" x14ac:dyDescent="0.3">
      <c r="A724" s="6">
        <v>44919</v>
      </c>
      <c r="B724" s="7" t="s">
        <v>1775</v>
      </c>
      <c r="C724" s="9">
        <f t="shared" ca="1" si="22"/>
        <v>11</v>
      </c>
      <c r="D724" s="9" t="s">
        <v>2117</v>
      </c>
      <c r="E724" s="9" t="s">
        <v>2118</v>
      </c>
      <c r="F724" s="10">
        <f t="shared" ca="1" si="23"/>
        <v>9.514735753041198E-2</v>
      </c>
      <c r="G724" s="3" t="str">
        <f>VLOOKUP(Table3[[#This Row],[PRODUCT ID]],Table1[[PRODUCT]:[SELLING PRICE]],1,FALSE)</f>
        <v>Product723</v>
      </c>
      <c r="H724" s="3" t="str">
        <f>VLOOKUP(Table3[[#This Row],[PRODUCT ID]],Table1[[PRODUCT]:[SELLING PRICE]],2,FALSE)</f>
        <v>Category3</v>
      </c>
      <c r="I724" s="3" t="str">
        <f>VLOOKUP(Table3[[#This Row],[PRODUCT ID]],Table1[[PRODUCT]:[SELLING PRICE]],3,FALSE)</f>
        <v>No</v>
      </c>
      <c r="J724" s="16">
        <f ca="1">VLOOKUP(Table3[[#This Row],[PRODUCT ID]],Table1[[PRODUCT]:[SELLING PRICE]],4,FALSE)</f>
        <v>81</v>
      </c>
      <c r="K724" s="16">
        <f ca="1">VLOOKUP(Table3[[#This Row],[PRODUCT ID]],Table1[[PRODUCT]:[SELLING PRICE]],5,FALSE)</f>
        <v>198.47219125776294</v>
      </c>
      <c r="L724" s="16">
        <f ca="1">J724*Table3[[#This Row],[QUANTITY]]</f>
        <v>891</v>
      </c>
      <c r="M724" s="16">
        <f ca="1">K724*Table3[[#This Row],[QUANTITY]]*(1-Table3[[#This Row],[DISCOUNT %]])</f>
        <v>1975.4689538794789</v>
      </c>
      <c r="N724" s="3">
        <f>DAY(Table3[[#This Row],[DATE]])</f>
        <v>24</v>
      </c>
      <c r="O724" s="3" t="str">
        <f>TEXT(Table3[[#This Row],[DATE]],"mmm")</f>
        <v>Dec</v>
      </c>
      <c r="P724" s="3">
        <f>YEAR(Table3[[#This Row],[DATE]])</f>
        <v>2022</v>
      </c>
    </row>
    <row r="725" spans="1:16" x14ac:dyDescent="0.3">
      <c r="A725" s="6">
        <v>44920</v>
      </c>
      <c r="B725" s="7" t="s">
        <v>1776</v>
      </c>
      <c r="C725" s="9">
        <f t="shared" ca="1" si="22"/>
        <v>10</v>
      </c>
      <c r="D725" s="9" t="s">
        <v>2115</v>
      </c>
      <c r="E725" s="9" t="s">
        <v>2118</v>
      </c>
      <c r="F725" s="10">
        <f t="shared" ca="1" si="23"/>
        <v>4.6295823159794663E-2</v>
      </c>
      <c r="G725" s="3" t="str">
        <f>VLOOKUP(Table3[[#This Row],[PRODUCT ID]],Table1[[PRODUCT]:[SELLING PRICE]],1,FALSE)</f>
        <v>Product724</v>
      </c>
      <c r="H725" s="3" t="str">
        <f>VLOOKUP(Table3[[#This Row],[PRODUCT ID]],Table1[[PRODUCT]:[SELLING PRICE]],2,FALSE)</f>
        <v>Category4</v>
      </c>
      <c r="I725" s="3" t="str">
        <f>VLOOKUP(Table3[[#This Row],[PRODUCT ID]],Table1[[PRODUCT]:[SELLING PRICE]],3,FALSE)</f>
        <v>No</v>
      </c>
      <c r="J725" s="16">
        <f ca="1">VLOOKUP(Table3[[#This Row],[PRODUCT ID]],Table1[[PRODUCT]:[SELLING PRICE]],4,FALSE)</f>
        <v>157</v>
      </c>
      <c r="K725" s="16">
        <f ca="1">VLOOKUP(Table3[[#This Row],[PRODUCT ID]],Table1[[PRODUCT]:[SELLING PRICE]],5,FALSE)</f>
        <v>95.514346165573158</v>
      </c>
      <c r="L725" s="16">
        <f ca="1">J725*Table3[[#This Row],[QUANTITY]]</f>
        <v>1570</v>
      </c>
      <c r="M725" s="16">
        <f ca="1">K725*Table3[[#This Row],[QUANTITY]]*(1-Table3[[#This Row],[DISCOUNT %]])</f>
        <v>910.9243088626838</v>
      </c>
      <c r="N725" s="3">
        <f>DAY(Table3[[#This Row],[DATE]])</f>
        <v>25</v>
      </c>
      <c r="O725" s="3" t="str">
        <f>TEXT(Table3[[#This Row],[DATE]],"mmm")</f>
        <v>Dec</v>
      </c>
      <c r="P725" s="3">
        <f>YEAR(Table3[[#This Row],[DATE]])</f>
        <v>2022</v>
      </c>
    </row>
    <row r="726" spans="1:16" x14ac:dyDescent="0.3">
      <c r="A726" s="6">
        <v>44921</v>
      </c>
      <c r="B726" s="7" t="s">
        <v>1777</v>
      </c>
      <c r="C726" s="9">
        <f t="shared" ca="1" si="22"/>
        <v>14</v>
      </c>
      <c r="D726" s="9" t="s">
        <v>2115</v>
      </c>
      <c r="E726" s="9" t="s">
        <v>2116</v>
      </c>
      <c r="F726" s="10">
        <f t="shared" ca="1" si="23"/>
        <v>9.8527453732460638E-3</v>
      </c>
      <c r="G726" s="3" t="str">
        <f>VLOOKUP(Table3[[#This Row],[PRODUCT ID]],Table1[[PRODUCT]:[SELLING PRICE]],1,FALSE)</f>
        <v>Product725</v>
      </c>
      <c r="H726" s="3" t="str">
        <f>VLOOKUP(Table3[[#This Row],[PRODUCT ID]],Table1[[PRODUCT]:[SELLING PRICE]],2,FALSE)</f>
        <v>Category5</v>
      </c>
      <c r="I726" s="3" t="str">
        <f>VLOOKUP(Table3[[#This Row],[PRODUCT ID]],Table1[[PRODUCT]:[SELLING PRICE]],3,FALSE)</f>
        <v>Ft</v>
      </c>
      <c r="J726" s="16">
        <f ca="1">VLOOKUP(Table3[[#This Row],[PRODUCT ID]],Table1[[PRODUCT]:[SELLING PRICE]],4,FALSE)</f>
        <v>157</v>
      </c>
      <c r="K726" s="16">
        <f ca="1">VLOOKUP(Table3[[#This Row],[PRODUCT ID]],Table1[[PRODUCT]:[SELLING PRICE]],5,FALSE)</f>
        <v>286.81832291832291</v>
      </c>
      <c r="L726" s="16">
        <f ca="1">J726*Table3[[#This Row],[QUANTITY]]</f>
        <v>2198</v>
      </c>
      <c r="M726" s="16">
        <f ca="1">K726*Table3[[#This Row],[QUANTITY]]*(1-Table3[[#This Row],[DISCOUNT %]])</f>
        <v>3975.8932501991808</v>
      </c>
      <c r="N726" s="3">
        <f>DAY(Table3[[#This Row],[DATE]])</f>
        <v>26</v>
      </c>
      <c r="O726" s="3" t="str">
        <f>TEXT(Table3[[#This Row],[DATE]],"mmm")</f>
        <v>Dec</v>
      </c>
      <c r="P726" s="3">
        <f>YEAR(Table3[[#This Row],[DATE]])</f>
        <v>2022</v>
      </c>
    </row>
    <row r="727" spans="1:16" x14ac:dyDescent="0.3">
      <c r="A727" s="6">
        <v>44922</v>
      </c>
      <c r="B727" s="7" t="s">
        <v>1778</v>
      </c>
      <c r="C727" s="9">
        <f t="shared" ca="1" si="22"/>
        <v>14</v>
      </c>
      <c r="D727" s="9" t="s">
        <v>2115</v>
      </c>
      <c r="E727" s="9" t="s">
        <v>2116</v>
      </c>
      <c r="F727" s="10">
        <f t="shared" ca="1" si="23"/>
        <v>9.7587610689811019E-2</v>
      </c>
      <c r="G727" s="3" t="str">
        <f>VLOOKUP(Table3[[#This Row],[PRODUCT ID]],Table1[[PRODUCT]:[SELLING PRICE]],1,FALSE)</f>
        <v>Product726</v>
      </c>
      <c r="H727" s="3" t="str">
        <f>VLOOKUP(Table3[[#This Row],[PRODUCT ID]],Table1[[PRODUCT]:[SELLING PRICE]],2,FALSE)</f>
        <v>Category1</v>
      </c>
      <c r="I727" s="3" t="str">
        <f>VLOOKUP(Table3[[#This Row],[PRODUCT ID]],Table1[[PRODUCT]:[SELLING PRICE]],3,FALSE)</f>
        <v>No</v>
      </c>
      <c r="J727" s="16">
        <f ca="1">VLOOKUP(Table3[[#This Row],[PRODUCT ID]],Table1[[PRODUCT]:[SELLING PRICE]],4,FALSE)</f>
        <v>73</v>
      </c>
      <c r="K727" s="16">
        <f ca="1">VLOOKUP(Table3[[#This Row],[PRODUCT ID]],Table1[[PRODUCT]:[SELLING PRICE]],5,FALSE)</f>
        <v>100.29232704753052</v>
      </c>
      <c r="L727" s="16">
        <f ca="1">J727*Table3[[#This Row],[QUANTITY]]</f>
        <v>1022</v>
      </c>
      <c r="M727" s="16">
        <f ca="1">K727*Table3[[#This Row],[QUANTITY]]*(1-Table3[[#This Row],[DISCOUNT %]])</f>
        <v>1267.0705387261726</v>
      </c>
      <c r="N727" s="3">
        <f>DAY(Table3[[#This Row],[DATE]])</f>
        <v>27</v>
      </c>
      <c r="O727" s="3" t="str">
        <f>TEXT(Table3[[#This Row],[DATE]],"mmm")</f>
        <v>Dec</v>
      </c>
      <c r="P727" s="3">
        <f>YEAR(Table3[[#This Row],[DATE]])</f>
        <v>2022</v>
      </c>
    </row>
    <row r="728" spans="1:16" x14ac:dyDescent="0.3">
      <c r="A728" s="6">
        <v>44923</v>
      </c>
      <c r="B728" s="7" t="s">
        <v>1779</v>
      </c>
      <c r="C728" s="9">
        <f t="shared" ca="1" si="22"/>
        <v>7</v>
      </c>
      <c r="D728" s="9" t="s">
        <v>2116</v>
      </c>
      <c r="E728" s="9" t="s">
        <v>2116</v>
      </c>
      <c r="F728" s="10">
        <f t="shared" ca="1" si="23"/>
        <v>7.8961321720621799E-2</v>
      </c>
      <c r="G728" s="3" t="str">
        <f>VLOOKUP(Table3[[#This Row],[PRODUCT ID]],Table1[[PRODUCT]:[SELLING PRICE]],1,FALSE)</f>
        <v>Product727</v>
      </c>
      <c r="H728" s="3" t="str">
        <f>VLOOKUP(Table3[[#This Row],[PRODUCT ID]],Table1[[PRODUCT]:[SELLING PRICE]],2,FALSE)</f>
        <v>Category2</v>
      </c>
      <c r="I728" s="3" t="str">
        <f>VLOOKUP(Table3[[#This Row],[PRODUCT ID]],Table1[[PRODUCT]:[SELLING PRICE]],3,FALSE)</f>
        <v>Kg</v>
      </c>
      <c r="J728" s="16">
        <f ca="1">VLOOKUP(Table3[[#This Row],[PRODUCT ID]],Table1[[PRODUCT]:[SELLING PRICE]],4,FALSE)</f>
        <v>231</v>
      </c>
      <c r="K728" s="16">
        <f ca="1">VLOOKUP(Table3[[#This Row],[PRODUCT ID]],Table1[[PRODUCT]:[SELLING PRICE]],5,FALSE)</f>
        <v>264.03950063171976</v>
      </c>
      <c r="L728" s="16">
        <f ca="1">J728*Table3[[#This Row],[QUANTITY]]</f>
        <v>1617</v>
      </c>
      <c r="M728" s="16">
        <f ca="1">K728*Table3[[#This Row],[QUANTITY]]*(1-Table3[[#This Row],[DISCOUNT %]])</f>
        <v>1702.3341487277035</v>
      </c>
      <c r="N728" s="3">
        <f>DAY(Table3[[#This Row],[DATE]])</f>
        <v>28</v>
      </c>
      <c r="O728" s="3" t="str">
        <f>TEXT(Table3[[#This Row],[DATE]],"mmm")</f>
        <v>Dec</v>
      </c>
      <c r="P728" s="3">
        <f>YEAR(Table3[[#This Row],[DATE]])</f>
        <v>2022</v>
      </c>
    </row>
    <row r="729" spans="1:16" x14ac:dyDescent="0.3">
      <c r="A729" s="6">
        <v>44924</v>
      </c>
      <c r="B729" s="7" t="s">
        <v>1780</v>
      </c>
      <c r="C729" s="9">
        <f t="shared" ca="1" si="22"/>
        <v>14</v>
      </c>
      <c r="D729" s="9" t="s">
        <v>2116</v>
      </c>
      <c r="E729" s="9" t="s">
        <v>2116</v>
      </c>
      <c r="F729" s="10">
        <f t="shared" ca="1" si="23"/>
        <v>8.6869740046751173E-2</v>
      </c>
      <c r="G729" s="3" t="str">
        <f>VLOOKUP(Table3[[#This Row],[PRODUCT ID]],Table1[[PRODUCT]:[SELLING PRICE]],1,FALSE)</f>
        <v>Product728</v>
      </c>
      <c r="H729" s="3" t="str">
        <f>VLOOKUP(Table3[[#This Row],[PRODUCT ID]],Table1[[PRODUCT]:[SELLING PRICE]],2,FALSE)</f>
        <v>Category3</v>
      </c>
      <c r="I729" s="3" t="str">
        <f>VLOOKUP(Table3[[#This Row],[PRODUCT ID]],Table1[[PRODUCT]:[SELLING PRICE]],3,FALSE)</f>
        <v>Kg</v>
      </c>
      <c r="J729" s="16">
        <f ca="1">VLOOKUP(Table3[[#This Row],[PRODUCT ID]],Table1[[PRODUCT]:[SELLING PRICE]],4,FALSE)</f>
        <v>28</v>
      </c>
      <c r="K729" s="16">
        <f ca="1">VLOOKUP(Table3[[#This Row],[PRODUCT ID]],Table1[[PRODUCT]:[SELLING PRICE]],5,FALSE)</f>
        <v>235.99795543332823</v>
      </c>
      <c r="L729" s="16">
        <f ca="1">J729*Table3[[#This Row],[QUANTITY]]</f>
        <v>392</v>
      </c>
      <c r="M729" s="16">
        <f ca="1">K729*Table3[[#This Row],[QUANTITY]]*(1-Table3[[#This Row],[DISCOUNT %]])</f>
        <v>3016.9562415057835</v>
      </c>
      <c r="N729" s="3">
        <f>DAY(Table3[[#This Row],[DATE]])</f>
        <v>29</v>
      </c>
      <c r="O729" s="3" t="str">
        <f>TEXT(Table3[[#This Row],[DATE]],"mmm")</f>
        <v>Dec</v>
      </c>
      <c r="P729" s="3">
        <f>YEAR(Table3[[#This Row],[DATE]])</f>
        <v>2022</v>
      </c>
    </row>
    <row r="730" spans="1:16" x14ac:dyDescent="0.3">
      <c r="A730" s="6">
        <v>44925</v>
      </c>
      <c r="B730" s="7" t="s">
        <v>1781</v>
      </c>
      <c r="C730" s="9">
        <f t="shared" ca="1" si="22"/>
        <v>6</v>
      </c>
      <c r="D730" s="9" t="s">
        <v>2116</v>
      </c>
      <c r="E730" s="9" t="s">
        <v>2118</v>
      </c>
      <c r="F730" s="10">
        <f t="shared" ca="1" si="23"/>
        <v>5.1709413551770236E-2</v>
      </c>
      <c r="G730" s="3" t="str">
        <f>VLOOKUP(Table3[[#This Row],[PRODUCT ID]],Table1[[PRODUCT]:[SELLING PRICE]],1,FALSE)</f>
        <v>Product729</v>
      </c>
      <c r="H730" s="3" t="str">
        <f>VLOOKUP(Table3[[#This Row],[PRODUCT ID]],Table1[[PRODUCT]:[SELLING PRICE]],2,FALSE)</f>
        <v>Category4</v>
      </c>
      <c r="I730" s="3" t="str">
        <f>VLOOKUP(Table3[[#This Row],[PRODUCT ID]],Table1[[PRODUCT]:[SELLING PRICE]],3,FALSE)</f>
        <v>Lt</v>
      </c>
      <c r="J730" s="16">
        <f ca="1">VLOOKUP(Table3[[#This Row],[PRODUCT ID]],Table1[[PRODUCT]:[SELLING PRICE]],4,FALSE)</f>
        <v>26</v>
      </c>
      <c r="K730" s="16">
        <f ca="1">VLOOKUP(Table3[[#This Row],[PRODUCT ID]],Table1[[PRODUCT]:[SELLING PRICE]],5,FALSE)</f>
        <v>243.60873401897607</v>
      </c>
      <c r="L730" s="16">
        <f ca="1">J730*Table3[[#This Row],[QUANTITY]]</f>
        <v>156</v>
      </c>
      <c r="M730" s="16">
        <f ca="1">K730*Table3[[#This Row],[QUANTITY]]*(1-Table3[[#This Row],[DISCOUNT %]])</f>
        <v>1386.0712154805938</v>
      </c>
      <c r="N730" s="3">
        <f>DAY(Table3[[#This Row],[DATE]])</f>
        <v>30</v>
      </c>
      <c r="O730" s="3" t="str">
        <f>TEXT(Table3[[#This Row],[DATE]],"mmm")</f>
        <v>Dec</v>
      </c>
      <c r="P730" s="3">
        <f>YEAR(Table3[[#This Row],[DATE]])</f>
        <v>2022</v>
      </c>
    </row>
    <row r="731" spans="1:16" x14ac:dyDescent="0.3">
      <c r="A731" s="6">
        <v>44926</v>
      </c>
      <c r="B731" s="7" t="s">
        <v>1782</v>
      </c>
      <c r="C731" s="9">
        <f t="shared" ca="1" si="22"/>
        <v>3</v>
      </c>
      <c r="D731" s="9" t="s">
        <v>2115</v>
      </c>
      <c r="E731" s="9" t="s">
        <v>2116</v>
      </c>
      <c r="F731" s="10">
        <f t="shared" ca="1" si="23"/>
        <v>2.3372935275109197E-2</v>
      </c>
      <c r="G731" s="3" t="str">
        <f>VLOOKUP(Table3[[#This Row],[PRODUCT ID]],Table1[[PRODUCT]:[SELLING PRICE]],1,FALSE)</f>
        <v>Product730</v>
      </c>
      <c r="H731" s="3" t="str">
        <f>VLOOKUP(Table3[[#This Row],[PRODUCT ID]],Table1[[PRODUCT]:[SELLING PRICE]],2,FALSE)</f>
        <v>Category5</v>
      </c>
      <c r="I731" s="3" t="str">
        <f>VLOOKUP(Table3[[#This Row],[PRODUCT ID]],Table1[[PRODUCT]:[SELLING PRICE]],3,FALSE)</f>
        <v>Kg</v>
      </c>
      <c r="J731" s="16">
        <f ca="1">VLOOKUP(Table3[[#This Row],[PRODUCT ID]],Table1[[PRODUCT]:[SELLING PRICE]],4,FALSE)</f>
        <v>60</v>
      </c>
      <c r="K731" s="16">
        <f ca="1">VLOOKUP(Table3[[#This Row],[PRODUCT ID]],Table1[[PRODUCT]:[SELLING PRICE]],5,FALSE)</f>
        <v>220.94841570064551</v>
      </c>
      <c r="L731" s="16">
        <f ca="1">J731*Table3[[#This Row],[QUANTITY]]</f>
        <v>180</v>
      </c>
      <c r="M731" s="16">
        <f ca="1">K731*Table3[[#This Row],[QUANTITY]]*(1-Table3[[#This Row],[DISCOUNT %]])</f>
        <v>647.35260804400923</v>
      </c>
      <c r="N731" s="3">
        <f>DAY(Table3[[#This Row],[DATE]])</f>
        <v>31</v>
      </c>
      <c r="O731" s="3" t="str">
        <f>TEXT(Table3[[#This Row],[DATE]],"mmm")</f>
        <v>Dec</v>
      </c>
      <c r="P731" s="3">
        <f>YEAR(Table3[[#This Row],[DATE]])</f>
        <v>2022</v>
      </c>
    </row>
    <row r="732" spans="1:16" x14ac:dyDescent="0.3">
      <c r="A732" s="6">
        <v>44927</v>
      </c>
      <c r="B732" s="7" t="s">
        <v>1783</v>
      </c>
      <c r="C732" s="9">
        <f t="shared" ca="1" si="22"/>
        <v>4</v>
      </c>
      <c r="D732" s="9" t="s">
        <v>2117</v>
      </c>
      <c r="E732" s="9" t="s">
        <v>2116</v>
      </c>
      <c r="F732" s="10">
        <f t="shared" ca="1" si="23"/>
        <v>9.0882887906689358E-2</v>
      </c>
      <c r="G732" s="3" t="str">
        <f>VLOOKUP(Table3[[#This Row],[PRODUCT ID]],Table1[[PRODUCT]:[SELLING PRICE]],1,FALSE)</f>
        <v>Product731</v>
      </c>
      <c r="H732" s="3" t="str">
        <f>VLOOKUP(Table3[[#This Row],[PRODUCT ID]],Table1[[PRODUCT]:[SELLING PRICE]],2,FALSE)</f>
        <v>Category1</v>
      </c>
      <c r="I732" s="3" t="str">
        <f>VLOOKUP(Table3[[#This Row],[PRODUCT ID]],Table1[[PRODUCT]:[SELLING PRICE]],3,FALSE)</f>
        <v>Lt</v>
      </c>
      <c r="J732" s="16">
        <f ca="1">VLOOKUP(Table3[[#This Row],[PRODUCT ID]],Table1[[PRODUCT]:[SELLING PRICE]],4,FALSE)</f>
        <v>144</v>
      </c>
      <c r="K732" s="16">
        <f ca="1">VLOOKUP(Table3[[#This Row],[PRODUCT ID]],Table1[[PRODUCT]:[SELLING PRICE]],5,FALSE)</f>
        <v>49.535815251049996</v>
      </c>
      <c r="L732" s="16">
        <f ca="1">J732*Table3[[#This Row],[QUANTITY]]</f>
        <v>576</v>
      </c>
      <c r="M732" s="16">
        <f ca="1">K732*Table3[[#This Row],[QUANTITY]]*(1-Table3[[#This Row],[DISCOUNT %]])</f>
        <v>180.13542922488938</v>
      </c>
      <c r="N732" s="3">
        <f>DAY(Table3[[#This Row],[DATE]])</f>
        <v>1</v>
      </c>
      <c r="O732" s="3" t="str">
        <f>TEXT(Table3[[#This Row],[DATE]],"mmm")</f>
        <v>Jan</v>
      </c>
      <c r="P732" s="3">
        <f>YEAR(Table3[[#This Row],[DATE]])</f>
        <v>2023</v>
      </c>
    </row>
    <row r="733" spans="1:16" x14ac:dyDescent="0.3">
      <c r="A733" s="6">
        <v>44928</v>
      </c>
      <c r="B733" s="7" t="s">
        <v>1784</v>
      </c>
      <c r="C733" s="9">
        <f t="shared" ca="1" si="22"/>
        <v>13</v>
      </c>
      <c r="D733" s="9" t="s">
        <v>2117</v>
      </c>
      <c r="E733" s="9" t="s">
        <v>2116</v>
      </c>
      <c r="F733" s="10">
        <f t="shared" ca="1" si="23"/>
        <v>3.3042549997770024E-2</v>
      </c>
      <c r="G733" s="3" t="str">
        <f>VLOOKUP(Table3[[#This Row],[PRODUCT ID]],Table1[[PRODUCT]:[SELLING PRICE]],1,FALSE)</f>
        <v>Product732</v>
      </c>
      <c r="H733" s="3" t="str">
        <f>VLOOKUP(Table3[[#This Row],[PRODUCT ID]],Table1[[PRODUCT]:[SELLING PRICE]],2,FALSE)</f>
        <v>Category2</v>
      </c>
      <c r="I733" s="3" t="str">
        <f>VLOOKUP(Table3[[#This Row],[PRODUCT ID]],Table1[[PRODUCT]:[SELLING PRICE]],3,FALSE)</f>
        <v>Ft</v>
      </c>
      <c r="J733" s="16">
        <f ca="1">VLOOKUP(Table3[[#This Row],[PRODUCT ID]],Table1[[PRODUCT]:[SELLING PRICE]],4,FALSE)</f>
        <v>130</v>
      </c>
      <c r="K733" s="16">
        <f ca="1">VLOOKUP(Table3[[#This Row],[PRODUCT ID]],Table1[[PRODUCT]:[SELLING PRICE]],5,FALSE)</f>
        <v>233.43901586511393</v>
      </c>
      <c r="L733" s="16">
        <f ca="1">J733*Table3[[#This Row],[QUANTITY]]</f>
        <v>1690</v>
      </c>
      <c r="M733" s="16">
        <f ca="1">K733*Table3[[#This Row],[QUANTITY]]*(1-Table3[[#This Row],[DISCOUNT %]])</f>
        <v>2934.4327416554888</v>
      </c>
      <c r="N733" s="3">
        <f>DAY(Table3[[#This Row],[DATE]])</f>
        <v>2</v>
      </c>
      <c r="O733" s="3" t="str">
        <f>TEXT(Table3[[#This Row],[DATE]],"mmm")</f>
        <v>Jan</v>
      </c>
      <c r="P733" s="3">
        <f>YEAR(Table3[[#This Row],[DATE]])</f>
        <v>2023</v>
      </c>
    </row>
    <row r="734" spans="1:16" x14ac:dyDescent="0.3">
      <c r="A734" s="6">
        <v>44929</v>
      </c>
      <c r="B734" s="7" t="s">
        <v>1785</v>
      </c>
      <c r="C734" s="9">
        <f t="shared" ca="1" si="22"/>
        <v>7</v>
      </c>
      <c r="D734" s="9" t="s">
        <v>2116</v>
      </c>
      <c r="E734" s="9" t="s">
        <v>2116</v>
      </c>
      <c r="F734" s="10">
        <f t="shared" ca="1" si="23"/>
        <v>7.7802989133296863E-2</v>
      </c>
      <c r="G734" s="3" t="str">
        <f>VLOOKUP(Table3[[#This Row],[PRODUCT ID]],Table1[[PRODUCT]:[SELLING PRICE]],1,FALSE)</f>
        <v>Product733</v>
      </c>
      <c r="H734" s="3" t="str">
        <f>VLOOKUP(Table3[[#This Row],[PRODUCT ID]],Table1[[PRODUCT]:[SELLING PRICE]],2,FALSE)</f>
        <v>Category3</v>
      </c>
      <c r="I734" s="3" t="str">
        <f>VLOOKUP(Table3[[#This Row],[PRODUCT ID]],Table1[[PRODUCT]:[SELLING PRICE]],3,FALSE)</f>
        <v>Kg</v>
      </c>
      <c r="J734" s="16">
        <f ca="1">VLOOKUP(Table3[[#This Row],[PRODUCT ID]],Table1[[PRODUCT]:[SELLING PRICE]],4,FALSE)</f>
        <v>154</v>
      </c>
      <c r="K734" s="16">
        <f ca="1">VLOOKUP(Table3[[#This Row],[PRODUCT ID]],Table1[[PRODUCT]:[SELLING PRICE]],5,FALSE)</f>
        <v>117.20226459063348</v>
      </c>
      <c r="L734" s="16">
        <f ca="1">J734*Table3[[#This Row],[QUANTITY]]</f>
        <v>1078</v>
      </c>
      <c r="M734" s="16">
        <f ca="1">K734*Table3[[#This Row],[QUANTITY]]*(1-Table3[[#This Row],[DISCOUNT %]])</f>
        <v>756.58504650603447</v>
      </c>
      <c r="N734" s="3">
        <f>DAY(Table3[[#This Row],[DATE]])</f>
        <v>3</v>
      </c>
      <c r="O734" s="3" t="str">
        <f>TEXT(Table3[[#This Row],[DATE]],"mmm")</f>
        <v>Jan</v>
      </c>
      <c r="P734" s="3">
        <f>YEAR(Table3[[#This Row],[DATE]])</f>
        <v>2023</v>
      </c>
    </row>
    <row r="735" spans="1:16" x14ac:dyDescent="0.3">
      <c r="A735" s="6">
        <v>44930</v>
      </c>
      <c r="B735" s="7" t="s">
        <v>1786</v>
      </c>
      <c r="C735" s="9">
        <f t="shared" ca="1" si="22"/>
        <v>5</v>
      </c>
      <c r="D735" s="9" t="s">
        <v>2116</v>
      </c>
      <c r="E735" s="9" t="s">
        <v>2116</v>
      </c>
      <c r="F735" s="10">
        <f t="shared" ca="1" si="23"/>
        <v>6.6167675842116695E-3</v>
      </c>
      <c r="G735" s="3" t="str">
        <f>VLOOKUP(Table3[[#This Row],[PRODUCT ID]],Table1[[PRODUCT]:[SELLING PRICE]],1,FALSE)</f>
        <v>Product734</v>
      </c>
      <c r="H735" s="3" t="str">
        <f>VLOOKUP(Table3[[#This Row],[PRODUCT ID]],Table1[[PRODUCT]:[SELLING PRICE]],2,FALSE)</f>
        <v>Category4</v>
      </c>
      <c r="I735" s="3" t="str">
        <f>VLOOKUP(Table3[[#This Row],[PRODUCT ID]],Table1[[PRODUCT]:[SELLING PRICE]],3,FALSE)</f>
        <v>No</v>
      </c>
      <c r="J735" s="16">
        <f ca="1">VLOOKUP(Table3[[#This Row],[PRODUCT ID]],Table1[[PRODUCT]:[SELLING PRICE]],4,FALSE)</f>
        <v>180</v>
      </c>
      <c r="K735" s="16">
        <f ca="1">VLOOKUP(Table3[[#This Row],[PRODUCT ID]],Table1[[PRODUCT]:[SELLING PRICE]],5,FALSE)</f>
        <v>305.29138548332213</v>
      </c>
      <c r="L735" s="16">
        <f ca="1">J735*Table3[[#This Row],[QUANTITY]]</f>
        <v>900</v>
      </c>
      <c r="M735" s="16">
        <f ca="1">K735*Table3[[#This Row],[QUANTITY]]*(1-Table3[[#This Row],[DISCOUNT %]])</f>
        <v>1516.3567167005849</v>
      </c>
      <c r="N735" s="3">
        <f>DAY(Table3[[#This Row],[DATE]])</f>
        <v>4</v>
      </c>
      <c r="O735" s="3" t="str">
        <f>TEXT(Table3[[#This Row],[DATE]],"mmm")</f>
        <v>Jan</v>
      </c>
      <c r="P735" s="3">
        <f>YEAR(Table3[[#This Row],[DATE]])</f>
        <v>2023</v>
      </c>
    </row>
    <row r="736" spans="1:16" x14ac:dyDescent="0.3">
      <c r="A736" s="6">
        <v>44931</v>
      </c>
      <c r="B736" s="7" t="s">
        <v>1787</v>
      </c>
      <c r="C736" s="9">
        <f t="shared" ca="1" si="22"/>
        <v>13</v>
      </c>
      <c r="D736" s="9" t="s">
        <v>2116</v>
      </c>
      <c r="E736" s="9" t="s">
        <v>2118</v>
      </c>
      <c r="F736" s="10">
        <f t="shared" ca="1" si="23"/>
        <v>4.7250410105330591E-2</v>
      </c>
      <c r="G736" s="3" t="str">
        <f>VLOOKUP(Table3[[#This Row],[PRODUCT ID]],Table1[[PRODUCT]:[SELLING PRICE]],1,FALSE)</f>
        <v>Product735</v>
      </c>
      <c r="H736" s="3" t="str">
        <f>VLOOKUP(Table3[[#This Row],[PRODUCT ID]],Table1[[PRODUCT]:[SELLING PRICE]],2,FALSE)</f>
        <v>Category5</v>
      </c>
      <c r="I736" s="3" t="str">
        <f>VLOOKUP(Table3[[#This Row],[PRODUCT ID]],Table1[[PRODUCT]:[SELLING PRICE]],3,FALSE)</f>
        <v>No</v>
      </c>
      <c r="J736" s="16">
        <f ca="1">VLOOKUP(Table3[[#This Row],[PRODUCT ID]],Table1[[PRODUCT]:[SELLING PRICE]],4,FALSE)</f>
        <v>186</v>
      </c>
      <c r="K736" s="16">
        <f ca="1">VLOOKUP(Table3[[#This Row],[PRODUCT ID]],Table1[[PRODUCT]:[SELLING PRICE]],5,FALSE)</f>
        <v>305.95102303561646</v>
      </c>
      <c r="L736" s="16">
        <f ca="1">J736*Table3[[#This Row],[QUANTITY]]</f>
        <v>2418</v>
      </c>
      <c r="M736" s="16">
        <f ca="1">K736*Table3[[#This Row],[QUANTITY]]*(1-Table3[[#This Row],[DISCOUNT %]])</f>
        <v>3789.4312524254956</v>
      </c>
      <c r="N736" s="3">
        <f>DAY(Table3[[#This Row],[DATE]])</f>
        <v>5</v>
      </c>
      <c r="O736" s="3" t="str">
        <f>TEXT(Table3[[#This Row],[DATE]],"mmm")</f>
        <v>Jan</v>
      </c>
      <c r="P736" s="3">
        <f>YEAR(Table3[[#This Row],[DATE]])</f>
        <v>2023</v>
      </c>
    </row>
    <row r="737" spans="1:16" x14ac:dyDescent="0.3">
      <c r="A737" s="6">
        <v>44932</v>
      </c>
      <c r="B737" s="7" t="s">
        <v>1788</v>
      </c>
      <c r="C737" s="9">
        <f t="shared" ca="1" si="22"/>
        <v>2</v>
      </c>
      <c r="D737" s="9" t="s">
        <v>2116</v>
      </c>
      <c r="E737" s="9" t="s">
        <v>2118</v>
      </c>
      <c r="F737" s="10">
        <f t="shared" ca="1" si="23"/>
        <v>5.658904929076905E-2</v>
      </c>
      <c r="G737" s="3" t="str">
        <f>VLOOKUP(Table3[[#This Row],[PRODUCT ID]],Table1[[PRODUCT]:[SELLING PRICE]],1,FALSE)</f>
        <v>Product736</v>
      </c>
      <c r="H737" s="3" t="str">
        <f>VLOOKUP(Table3[[#This Row],[PRODUCT ID]],Table1[[PRODUCT]:[SELLING PRICE]],2,FALSE)</f>
        <v>Category1</v>
      </c>
      <c r="I737" s="3" t="str">
        <f>VLOOKUP(Table3[[#This Row],[PRODUCT ID]],Table1[[PRODUCT]:[SELLING PRICE]],3,FALSE)</f>
        <v>Ft</v>
      </c>
      <c r="J737" s="16">
        <f ca="1">VLOOKUP(Table3[[#This Row],[PRODUCT ID]],Table1[[PRODUCT]:[SELLING PRICE]],4,FALSE)</f>
        <v>9</v>
      </c>
      <c r="K737" s="16">
        <f ca="1">VLOOKUP(Table3[[#This Row],[PRODUCT ID]],Table1[[PRODUCT]:[SELLING PRICE]],5,FALSE)</f>
        <v>195.73054965622023</v>
      </c>
      <c r="L737" s="16">
        <f ca="1">J737*Table3[[#This Row],[QUANTITY]]</f>
        <v>18</v>
      </c>
      <c r="M737" s="16">
        <f ca="1">K737*Table3[[#This Row],[QUANTITY]]*(1-Table3[[#This Row],[DISCOUNT %]])</f>
        <v>369.30868786803012</v>
      </c>
      <c r="N737" s="3">
        <f>DAY(Table3[[#This Row],[DATE]])</f>
        <v>6</v>
      </c>
      <c r="O737" s="3" t="str">
        <f>TEXT(Table3[[#This Row],[DATE]],"mmm")</f>
        <v>Jan</v>
      </c>
      <c r="P737" s="3">
        <f>YEAR(Table3[[#This Row],[DATE]])</f>
        <v>2023</v>
      </c>
    </row>
    <row r="738" spans="1:16" x14ac:dyDescent="0.3">
      <c r="A738" s="6">
        <v>44933</v>
      </c>
      <c r="B738" s="7" t="s">
        <v>1789</v>
      </c>
      <c r="C738" s="9">
        <f t="shared" ca="1" si="22"/>
        <v>2</v>
      </c>
      <c r="D738" s="9" t="s">
        <v>2115</v>
      </c>
      <c r="E738" s="9" t="s">
        <v>2116</v>
      </c>
      <c r="F738" s="10">
        <f t="shared" ca="1" si="23"/>
        <v>4.8094540712067126E-2</v>
      </c>
      <c r="G738" s="3" t="str">
        <f>VLOOKUP(Table3[[#This Row],[PRODUCT ID]],Table1[[PRODUCT]:[SELLING PRICE]],1,FALSE)</f>
        <v>Product737</v>
      </c>
      <c r="H738" s="3" t="str">
        <f>VLOOKUP(Table3[[#This Row],[PRODUCT ID]],Table1[[PRODUCT]:[SELLING PRICE]],2,FALSE)</f>
        <v>Category2</v>
      </c>
      <c r="I738" s="3" t="str">
        <f>VLOOKUP(Table3[[#This Row],[PRODUCT ID]],Table1[[PRODUCT]:[SELLING PRICE]],3,FALSE)</f>
        <v>No</v>
      </c>
      <c r="J738" s="16">
        <f ca="1">VLOOKUP(Table3[[#This Row],[PRODUCT ID]],Table1[[PRODUCT]:[SELLING PRICE]],4,FALSE)</f>
        <v>76</v>
      </c>
      <c r="K738" s="16">
        <f ca="1">VLOOKUP(Table3[[#This Row],[PRODUCT ID]],Table1[[PRODUCT]:[SELLING PRICE]],5,FALSE)</f>
        <v>230.46902977406558</v>
      </c>
      <c r="L738" s="16">
        <f ca="1">J738*Table3[[#This Row],[QUANTITY]]</f>
        <v>152</v>
      </c>
      <c r="M738" s="16">
        <f ca="1">K738*Table3[[#This Row],[QUANTITY]]*(1-Table3[[#This Row],[DISCOUNT %]])</f>
        <v>438.76945527745238</v>
      </c>
      <c r="N738" s="3">
        <f>DAY(Table3[[#This Row],[DATE]])</f>
        <v>7</v>
      </c>
      <c r="O738" s="3" t="str">
        <f>TEXT(Table3[[#This Row],[DATE]],"mmm")</f>
        <v>Jan</v>
      </c>
      <c r="P738" s="3">
        <f>YEAR(Table3[[#This Row],[DATE]])</f>
        <v>2023</v>
      </c>
    </row>
    <row r="739" spans="1:16" x14ac:dyDescent="0.3">
      <c r="A739" s="6">
        <v>44934</v>
      </c>
      <c r="B739" s="7" t="s">
        <v>1790</v>
      </c>
      <c r="C739" s="9">
        <f t="shared" ca="1" si="22"/>
        <v>8</v>
      </c>
      <c r="D739" s="9" t="s">
        <v>2116</v>
      </c>
      <c r="E739" s="9" t="s">
        <v>2116</v>
      </c>
      <c r="F739" s="10">
        <f t="shared" ca="1" si="23"/>
        <v>7.5744369826036273E-2</v>
      </c>
      <c r="G739" s="3" t="str">
        <f>VLOOKUP(Table3[[#This Row],[PRODUCT ID]],Table1[[PRODUCT]:[SELLING PRICE]],1,FALSE)</f>
        <v>Product738</v>
      </c>
      <c r="H739" s="3" t="str">
        <f>VLOOKUP(Table3[[#This Row],[PRODUCT ID]],Table1[[PRODUCT]:[SELLING PRICE]],2,FALSE)</f>
        <v>Category3</v>
      </c>
      <c r="I739" s="3" t="str">
        <f>VLOOKUP(Table3[[#This Row],[PRODUCT ID]],Table1[[PRODUCT]:[SELLING PRICE]],3,FALSE)</f>
        <v>Kg</v>
      </c>
      <c r="J739" s="16">
        <f ca="1">VLOOKUP(Table3[[#This Row],[PRODUCT ID]],Table1[[PRODUCT]:[SELLING PRICE]],4,FALSE)</f>
        <v>224</v>
      </c>
      <c r="K739" s="16">
        <f ca="1">VLOOKUP(Table3[[#This Row],[PRODUCT ID]],Table1[[PRODUCT]:[SELLING PRICE]],5,FALSE)</f>
        <v>90.052283864590478</v>
      </c>
      <c r="L739" s="16">
        <f ca="1">J739*Table3[[#This Row],[QUANTITY]]</f>
        <v>1792</v>
      </c>
      <c r="M739" s="16">
        <f ca="1">K739*Table3[[#This Row],[QUANTITY]]*(1-Table3[[#This Row],[DISCOUNT %]])</f>
        <v>665.85064297497388</v>
      </c>
      <c r="N739" s="3">
        <f>DAY(Table3[[#This Row],[DATE]])</f>
        <v>8</v>
      </c>
      <c r="O739" s="3" t="str">
        <f>TEXT(Table3[[#This Row],[DATE]],"mmm")</f>
        <v>Jan</v>
      </c>
      <c r="P739" s="3">
        <f>YEAR(Table3[[#This Row],[DATE]])</f>
        <v>2023</v>
      </c>
    </row>
    <row r="740" spans="1:16" x14ac:dyDescent="0.3">
      <c r="A740" s="6">
        <v>44935</v>
      </c>
      <c r="B740" s="7" t="s">
        <v>1791</v>
      </c>
      <c r="C740" s="9">
        <f t="shared" ca="1" si="22"/>
        <v>11</v>
      </c>
      <c r="D740" s="9" t="s">
        <v>2117</v>
      </c>
      <c r="E740" s="9" t="s">
        <v>2116</v>
      </c>
      <c r="F740" s="10">
        <f t="shared" ca="1" si="23"/>
        <v>4.3723186862333008E-2</v>
      </c>
      <c r="G740" s="3" t="str">
        <f>VLOOKUP(Table3[[#This Row],[PRODUCT ID]],Table1[[PRODUCT]:[SELLING PRICE]],1,FALSE)</f>
        <v>Product739</v>
      </c>
      <c r="H740" s="3" t="str">
        <f>VLOOKUP(Table3[[#This Row],[PRODUCT ID]],Table1[[PRODUCT]:[SELLING PRICE]],2,FALSE)</f>
        <v>Category4</v>
      </c>
      <c r="I740" s="3" t="str">
        <f>VLOOKUP(Table3[[#This Row],[PRODUCT ID]],Table1[[PRODUCT]:[SELLING PRICE]],3,FALSE)</f>
        <v>Kg</v>
      </c>
      <c r="J740" s="16">
        <f ca="1">VLOOKUP(Table3[[#This Row],[PRODUCT ID]],Table1[[PRODUCT]:[SELLING PRICE]],4,FALSE)</f>
        <v>29</v>
      </c>
      <c r="K740" s="16">
        <f ca="1">VLOOKUP(Table3[[#This Row],[PRODUCT ID]],Table1[[PRODUCT]:[SELLING PRICE]],5,FALSE)</f>
        <v>23.557381187137537</v>
      </c>
      <c r="L740" s="16">
        <f ca="1">J740*Table3[[#This Row],[QUANTITY]]</f>
        <v>319</v>
      </c>
      <c r="M740" s="16">
        <f ca="1">K740*Table3[[#This Row],[QUANTITY]]*(1-Table3[[#This Row],[DISCOUNT %]])</f>
        <v>247.80115148255626</v>
      </c>
      <c r="N740" s="3">
        <f>DAY(Table3[[#This Row],[DATE]])</f>
        <v>9</v>
      </c>
      <c r="O740" s="3" t="str">
        <f>TEXT(Table3[[#This Row],[DATE]],"mmm")</f>
        <v>Jan</v>
      </c>
      <c r="P740" s="3">
        <f>YEAR(Table3[[#This Row],[DATE]])</f>
        <v>2023</v>
      </c>
    </row>
    <row r="741" spans="1:16" x14ac:dyDescent="0.3">
      <c r="A741" s="6">
        <v>44936</v>
      </c>
      <c r="B741" s="7" t="s">
        <v>1792</v>
      </c>
      <c r="C741" s="9">
        <f t="shared" ca="1" si="22"/>
        <v>1</v>
      </c>
      <c r="D741" s="9" t="s">
        <v>2115</v>
      </c>
      <c r="E741" s="9" t="s">
        <v>2116</v>
      </c>
      <c r="F741" s="10">
        <f t="shared" ca="1" si="23"/>
        <v>1.5309717622852971E-2</v>
      </c>
      <c r="G741" s="3" t="str">
        <f>VLOOKUP(Table3[[#This Row],[PRODUCT ID]],Table1[[PRODUCT]:[SELLING PRICE]],1,FALSE)</f>
        <v>Product740</v>
      </c>
      <c r="H741" s="3" t="str">
        <f>VLOOKUP(Table3[[#This Row],[PRODUCT ID]],Table1[[PRODUCT]:[SELLING PRICE]],2,FALSE)</f>
        <v>Category5</v>
      </c>
      <c r="I741" s="3" t="str">
        <f>VLOOKUP(Table3[[#This Row],[PRODUCT ID]],Table1[[PRODUCT]:[SELLING PRICE]],3,FALSE)</f>
        <v>Lt</v>
      </c>
      <c r="J741" s="16">
        <f ca="1">VLOOKUP(Table3[[#This Row],[PRODUCT ID]],Table1[[PRODUCT]:[SELLING PRICE]],4,FALSE)</f>
        <v>33</v>
      </c>
      <c r="K741" s="16">
        <f ca="1">VLOOKUP(Table3[[#This Row],[PRODUCT ID]],Table1[[PRODUCT]:[SELLING PRICE]],5,FALSE)</f>
        <v>120.36446564565458</v>
      </c>
      <c r="L741" s="16">
        <f ca="1">J741*Table3[[#This Row],[QUANTITY]]</f>
        <v>33</v>
      </c>
      <c r="M741" s="16">
        <f ca="1">K741*Table3[[#This Row],[QUANTITY]]*(1-Table3[[#This Row],[DISCOUNT %]])</f>
        <v>118.52171966479402</v>
      </c>
      <c r="N741" s="3">
        <f>DAY(Table3[[#This Row],[DATE]])</f>
        <v>10</v>
      </c>
      <c r="O741" s="3" t="str">
        <f>TEXT(Table3[[#This Row],[DATE]],"mmm")</f>
        <v>Jan</v>
      </c>
      <c r="P741" s="3">
        <f>YEAR(Table3[[#This Row],[DATE]])</f>
        <v>2023</v>
      </c>
    </row>
    <row r="742" spans="1:16" x14ac:dyDescent="0.3">
      <c r="A742" s="6">
        <v>44937</v>
      </c>
      <c r="B742" s="7" t="s">
        <v>1793</v>
      </c>
      <c r="C742" s="9">
        <f t="shared" ca="1" si="22"/>
        <v>6</v>
      </c>
      <c r="D742" s="9" t="s">
        <v>2115</v>
      </c>
      <c r="E742" s="9" t="s">
        <v>2118</v>
      </c>
      <c r="F742" s="10">
        <f t="shared" ca="1" si="23"/>
        <v>1.3327215014290961E-2</v>
      </c>
      <c r="G742" s="3" t="str">
        <f>VLOOKUP(Table3[[#This Row],[PRODUCT ID]],Table1[[PRODUCT]:[SELLING PRICE]],1,FALSE)</f>
        <v>Product741</v>
      </c>
      <c r="H742" s="3" t="str">
        <f>VLOOKUP(Table3[[#This Row],[PRODUCT ID]],Table1[[PRODUCT]:[SELLING PRICE]],2,FALSE)</f>
        <v>Category1</v>
      </c>
      <c r="I742" s="3" t="str">
        <f>VLOOKUP(Table3[[#This Row],[PRODUCT ID]],Table1[[PRODUCT]:[SELLING PRICE]],3,FALSE)</f>
        <v>Kg</v>
      </c>
      <c r="J742" s="16">
        <f ca="1">VLOOKUP(Table3[[#This Row],[PRODUCT ID]],Table1[[PRODUCT]:[SELLING PRICE]],4,FALSE)</f>
        <v>201</v>
      </c>
      <c r="K742" s="16">
        <f ca="1">VLOOKUP(Table3[[#This Row],[PRODUCT ID]],Table1[[PRODUCT]:[SELLING PRICE]],5,FALSE)</f>
        <v>250.06310638402093</v>
      </c>
      <c r="L742" s="16">
        <f ca="1">J742*Table3[[#This Row],[QUANTITY]]</f>
        <v>1206</v>
      </c>
      <c r="M742" s="16">
        <f ca="1">K742*Table3[[#This Row],[QUANTITY]]*(1-Table3[[#This Row],[DISCOUNT %]])</f>
        <v>1480.3827695885975</v>
      </c>
      <c r="N742" s="3">
        <f>DAY(Table3[[#This Row],[DATE]])</f>
        <v>11</v>
      </c>
      <c r="O742" s="3" t="str">
        <f>TEXT(Table3[[#This Row],[DATE]],"mmm")</f>
        <v>Jan</v>
      </c>
      <c r="P742" s="3">
        <f>YEAR(Table3[[#This Row],[DATE]])</f>
        <v>2023</v>
      </c>
    </row>
    <row r="743" spans="1:16" x14ac:dyDescent="0.3">
      <c r="A743" s="6">
        <v>44938</v>
      </c>
      <c r="B743" s="7" t="s">
        <v>1794</v>
      </c>
      <c r="C743" s="9">
        <f t="shared" ca="1" si="22"/>
        <v>6</v>
      </c>
      <c r="D743" s="9" t="s">
        <v>2115</v>
      </c>
      <c r="E743" s="9" t="s">
        <v>2116</v>
      </c>
      <c r="F743" s="10">
        <f t="shared" ca="1" si="23"/>
        <v>6.8737701787607894E-2</v>
      </c>
      <c r="G743" s="3" t="str">
        <f>VLOOKUP(Table3[[#This Row],[PRODUCT ID]],Table1[[PRODUCT]:[SELLING PRICE]],1,FALSE)</f>
        <v>Product742</v>
      </c>
      <c r="H743" s="3" t="str">
        <f>VLOOKUP(Table3[[#This Row],[PRODUCT ID]],Table1[[PRODUCT]:[SELLING PRICE]],2,FALSE)</f>
        <v>Category2</v>
      </c>
      <c r="I743" s="3" t="str">
        <f>VLOOKUP(Table3[[#This Row],[PRODUCT ID]],Table1[[PRODUCT]:[SELLING PRICE]],3,FALSE)</f>
        <v>Lt</v>
      </c>
      <c r="J743" s="16">
        <f ca="1">VLOOKUP(Table3[[#This Row],[PRODUCT ID]],Table1[[PRODUCT]:[SELLING PRICE]],4,FALSE)</f>
        <v>136</v>
      </c>
      <c r="K743" s="16">
        <f ca="1">VLOOKUP(Table3[[#This Row],[PRODUCT ID]],Table1[[PRODUCT]:[SELLING PRICE]],5,FALSE)</f>
        <v>90.26523679784006</v>
      </c>
      <c r="L743" s="16">
        <f ca="1">J743*Table3[[#This Row],[QUANTITY]]</f>
        <v>816</v>
      </c>
      <c r="M743" s="16">
        <f ca="1">K743*Table3[[#This Row],[QUANTITY]]*(1-Table3[[#This Row],[DISCOUNT %]])</f>
        <v>504.36367121425388</v>
      </c>
      <c r="N743" s="3">
        <f>DAY(Table3[[#This Row],[DATE]])</f>
        <v>12</v>
      </c>
      <c r="O743" s="3" t="str">
        <f>TEXT(Table3[[#This Row],[DATE]],"mmm")</f>
        <v>Jan</v>
      </c>
      <c r="P743" s="3">
        <f>YEAR(Table3[[#This Row],[DATE]])</f>
        <v>2023</v>
      </c>
    </row>
    <row r="744" spans="1:16" x14ac:dyDescent="0.3">
      <c r="A744" s="6">
        <v>44939</v>
      </c>
      <c r="B744" s="7" t="s">
        <v>1795</v>
      </c>
      <c r="C744" s="9">
        <f t="shared" ca="1" si="22"/>
        <v>11</v>
      </c>
      <c r="D744" s="9" t="s">
        <v>2116</v>
      </c>
      <c r="E744" s="9" t="s">
        <v>2116</v>
      </c>
      <c r="F744" s="10">
        <f t="shared" ca="1" si="23"/>
        <v>4.6297464480144629E-2</v>
      </c>
      <c r="G744" s="3" t="str">
        <f>VLOOKUP(Table3[[#This Row],[PRODUCT ID]],Table1[[PRODUCT]:[SELLING PRICE]],1,FALSE)</f>
        <v>Product743</v>
      </c>
      <c r="H744" s="3" t="str">
        <f>VLOOKUP(Table3[[#This Row],[PRODUCT ID]],Table1[[PRODUCT]:[SELLING PRICE]],2,FALSE)</f>
        <v>Category3</v>
      </c>
      <c r="I744" s="3" t="str">
        <f>VLOOKUP(Table3[[#This Row],[PRODUCT ID]],Table1[[PRODUCT]:[SELLING PRICE]],3,FALSE)</f>
        <v>Ft</v>
      </c>
      <c r="J744" s="16">
        <f ca="1">VLOOKUP(Table3[[#This Row],[PRODUCT ID]],Table1[[PRODUCT]:[SELLING PRICE]],4,FALSE)</f>
        <v>138</v>
      </c>
      <c r="K744" s="16">
        <f ca="1">VLOOKUP(Table3[[#This Row],[PRODUCT ID]],Table1[[PRODUCT]:[SELLING PRICE]],5,FALSE)</f>
        <v>219.22269995743451</v>
      </c>
      <c r="L744" s="16">
        <f ca="1">J744*Table3[[#This Row],[QUANTITY]]</f>
        <v>1518</v>
      </c>
      <c r="M744" s="16">
        <f ca="1">K744*Table3[[#This Row],[QUANTITY]]*(1-Table3[[#This Row],[DISCOUNT %]])</f>
        <v>2299.8056927220514</v>
      </c>
      <c r="N744" s="3">
        <f>DAY(Table3[[#This Row],[DATE]])</f>
        <v>13</v>
      </c>
      <c r="O744" s="3" t="str">
        <f>TEXT(Table3[[#This Row],[DATE]],"mmm")</f>
        <v>Jan</v>
      </c>
      <c r="P744" s="3">
        <f>YEAR(Table3[[#This Row],[DATE]])</f>
        <v>2023</v>
      </c>
    </row>
    <row r="745" spans="1:16" x14ac:dyDescent="0.3">
      <c r="A745" s="6">
        <v>44940</v>
      </c>
      <c r="B745" s="7" t="s">
        <v>1796</v>
      </c>
      <c r="C745" s="9">
        <f t="shared" ca="1" si="22"/>
        <v>10</v>
      </c>
      <c r="D745" s="9" t="s">
        <v>2116</v>
      </c>
      <c r="E745" s="9" t="s">
        <v>2116</v>
      </c>
      <c r="F745" s="10">
        <f t="shared" ca="1" si="23"/>
        <v>2.8320892240568454E-2</v>
      </c>
      <c r="G745" s="3" t="str">
        <f>VLOOKUP(Table3[[#This Row],[PRODUCT ID]],Table1[[PRODUCT]:[SELLING PRICE]],1,FALSE)</f>
        <v>Product744</v>
      </c>
      <c r="H745" s="3" t="str">
        <f>VLOOKUP(Table3[[#This Row],[PRODUCT ID]],Table1[[PRODUCT]:[SELLING PRICE]],2,FALSE)</f>
        <v>Category4</v>
      </c>
      <c r="I745" s="3" t="str">
        <f>VLOOKUP(Table3[[#This Row],[PRODUCT ID]],Table1[[PRODUCT]:[SELLING PRICE]],3,FALSE)</f>
        <v>Kg</v>
      </c>
      <c r="J745" s="16">
        <f ca="1">VLOOKUP(Table3[[#This Row],[PRODUCT ID]],Table1[[PRODUCT]:[SELLING PRICE]],4,FALSE)</f>
        <v>176</v>
      </c>
      <c r="K745" s="16">
        <f ca="1">VLOOKUP(Table3[[#This Row],[PRODUCT ID]],Table1[[PRODUCT]:[SELLING PRICE]],5,FALSE)</f>
        <v>233.69969889724786</v>
      </c>
      <c r="L745" s="16">
        <f ca="1">J745*Table3[[#This Row],[QUANTITY]]</f>
        <v>1760</v>
      </c>
      <c r="M745" s="16">
        <f ca="1">K745*Table3[[#This Row],[QUANTITY]]*(1-Table3[[#This Row],[DISCOUNT %]])</f>
        <v>2270.8111490812562</v>
      </c>
      <c r="N745" s="3">
        <f>DAY(Table3[[#This Row],[DATE]])</f>
        <v>14</v>
      </c>
      <c r="O745" s="3" t="str">
        <f>TEXT(Table3[[#This Row],[DATE]],"mmm")</f>
        <v>Jan</v>
      </c>
      <c r="P745" s="3">
        <f>YEAR(Table3[[#This Row],[DATE]])</f>
        <v>2023</v>
      </c>
    </row>
    <row r="746" spans="1:16" x14ac:dyDescent="0.3">
      <c r="A746" s="6">
        <v>44941</v>
      </c>
      <c r="B746" s="7" t="s">
        <v>1797</v>
      </c>
      <c r="C746" s="9">
        <f t="shared" ca="1" si="22"/>
        <v>15</v>
      </c>
      <c r="D746" s="9" t="s">
        <v>2116</v>
      </c>
      <c r="E746" s="9" t="s">
        <v>2116</v>
      </c>
      <c r="F746" s="10">
        <f t="shared" ca="1" si="23"/>
        <v>9.7784025655836798E-2</v>
      </c>
      <c r="G746" s="3" t="str">
        <f>VLOOKUP(Table3[[#This Row],[PRODUCT ID]],Table1[[PRODUCT]:[SELLING PRICE]],1,FALSE)</f>
        <v>Product745</v>
      </c>
      <c r="H746" s="3" t="str">
        <f>VLOOKUP(Table3[[#This Row],[PRODUCT ID]],Table1[[PRODUCT]:[SELLING PRICE]],2,FALSE)</f>
        <v>Category1</v>
      </c>
      <c r="I746" s="3" t="str">
        <f>VLOOKUP(Table3[[#This Row],[PRODUCT ID]],Table1[[PRODUCT]:[SELLING PRICE]],3,FALSE)</f>
        <v>No</v>
      </c>
      <c r="J746" s="16">
        <f ca="1">VLOOKUP(Table3[[#This Row],[PRODUCT ID]],Table1[[PRODUCT]:[SELLING PRICE]],4,FALSE)</f>
        <v>34</v>
      </c>
      <c r="K746" s="16">
        <f ca="1">VLOOKUP(Table3[[#This Row],[PRODUCT ID]],Table1[[PRODUCT]:[SELLING PRICE]],5,FALSE)</f>
        <v>202.13408761073663</v>
      </c>
      <c r="L746" s="16">
        <f ca="1">J746*Table3[[#This Row],[QUANTITY]]</f>
        <v>510</v>
      </c>
      <c r="M746" s="16">
        <f ca="1">K746*Table3[[#This Row],[QUANTITY]]*(1-Table3[[#This Row],[DISCOUNT %]])</f>
        <v>2735.5290420283382</v>
      </c>
      <c r="N746" s="3">
        <f>DAY(Table3[[#This Row],[DATE]])</f>
        <v>15</v>
      </c>
      <c r="O746" s="3" t="str">
        <f>TEXT(Table3[[#This Row],[DATE]],"mmm")</f>
        <v>Jan</v>
      </c>
      <c r="P746" s="3">
        <f>YEAR(Table3[[#This Row],[DATE]])</f>
        <v>2023</v>
      </c>
    </row>
    <row r="747" spans="1:16" x14ac:dyDescent="0.3">
      <c r="A747" s="6">
        <v>44942</v>
      </c>
      <c r="B747" s="7" t="s">
        <v>1798</v>
      </c>
      <c r="C747" s="9">
        <f t="shared" ca="1" si="22"/>
        <v>14</v>
      </c>
      <c r="D747" s="9" t="s">
        <v>2115</v>
      </c>
      <c r="E747" s="9" t="s">
        <v>2116</v>
      </c>
      <c r="F747" s="10">
        <f t="shared" ca="1" si="23"/>
        <v>4.6854117737577507E-2</v>
      </c>
      <c r="G747" s="3" t="str">
        <f>VLOOKUP(Table3[[#This Row],[PRODUCT ID]],Table1[[PRODUCT]:[SELLING PRICE]],1,FALSE)</f>
        <v>Product746</v>
      </c>
      <c r="H747" s="3" t="str">
        <f>VLOOKUP(Table3[[#This Row],[PRODUCT ID]],Table1[[PRODUCT]:[SELLING PRICE]],2,FALSE)</f>
        <v>Category2</v>
      </c>
      <c r="I747" s="3" t="str">
        <f>VLOOKUP(Table3[[#This Row],[PRODUCT ID]],Table1[[PRODUCT]:[SELLING PRICE]],3,FALSE)</f>
        <v>No</v>
      </c>
      <c r="J747" s="16">
        <f ca="1">VLOOKUP(Table3[[#This Row],[PRODUCT ID]],Table1[[PRODUCT]:[SELLING PRICE]],4,FALSE)</f>
        <v>88</v>
      </c>
      <c r="K747" s="16">
        <f ca="1">VLOOKUP(Table3[[#This Row],[PRODUCT ID]],Table1[[PRODUCT]:[SELLING PRICE]],5,FALSE)</f>
        <v>65.901611227179131</v>
      </c>
      <c r="L747" s="16">
        <f ca="1">J747*Table3[[#This Row],[QUANTITY]]</f>
        <v>1232</v>
      </c>
      <c r="M747" s="16">
        <f ca="1">K747*Table3[[#This Row],[QUANTITY]]*(1-Table3[[#This Row],[DISCOUNT %]])</f>
        <v>879.39389125902744</v>
      </c>
      <c r="N747" s="3">
        <f>DAY(Table3[[#This Row],[DATE]])</f>
        <v>16</v>
      </c>
      <c r="O747" s="3" t="str">
        <f>TEXT(Table3[[#This Row],[DATE]],"mmm")</f>
        <v>Jan</v>
      </c>
      <c r="P747" s="3">
        <f>YEAR(Table3[[#This Row],[DATE]])</f>
        <v>2023</v>
      </c>
    </row>
    <row r="748" spans="1:16" x14ac:dyDescent="0.3">
      <c r="A748" s="6">
        <v>44943</v>
      </c>
      <c r="B748" s="7" t="s">
        <v>1799</v>
      </c>
      <c r="C748" s="9">
        <f t="shared" ca="1" si="22"/>
        <v>9</v>
      </c>
      <c r="D748" s="9" t="s">
        <v>2117</v>
      </c>
      <c r="E748" s="9" t="s">
        <v>2118</v>
      </c>
      <c r="F748" s="10">
        <f t="shared" ca="1" si="23"/>
        <v>3.4517396996603382E-2</v>
      </c>
      <c r="G748" s="3" t="str">
        <f>VLOOKUP(Table3[[#This Row],[PRODUCT ID]],Table1[[PRODUCT]:[SELLING PRICE]],1,FALSE)</f>
        <v>Product747</v>
      </c>
      <c r="H748" s="3" t="str">
        <f>VLOOKUP(Table3[[#This Row],[PRODUCT ID]],Table1[[PRODUCT]:[SELLING PRICE]],2,FALSE)</f>
        <v>Category3</v>
      </c>
      <c r="I748" s="3" t="str">
        <f>VLOOKUP(Table3[[#This Row],[PRODUCT ID]],Table1[[PRODUCT]:[SELLING PRICE]],3,FALSE)</f>
        <v>Ft</v>
      </c>
      <c r="J748" s="16">
        <f ca="1">VLOOKUP(Table3[[#This Row],[PRODUCT ID]],Table1[[PRODUCT]:[SELLING PRICE]],4,FALSE)</f>
        <v>205</v>
      </c>
      <c r="K748" s="16">
        <f ca="1">VLOOKUP(Table3[[#This Row],[PRODUCT ID]],Table1[[PRODUCT]:[SELLING PRICE]],5,FALSE)</f>
        <v>71.124651817024642</v>
      </c>
      <c r="L748" s="16">
        <f ca="1">J748*Table3[[#This Row],[QUANTITY]]</f>
        <v>1845</v>
      </c>
      <c r="M748" s="16">
        <f ca="1">K748*Table3[[#This Row],[QUANTITY]]*(1-Table3[[#This Row],[DISCOUNT %]])</f>
        <v>618.02652576610092</v>
      </c>
      <c r="N748" s="3">
        <f>DAY(Table3[[#This Row],[DATE]])</f>
        <v>17</v>
      </c>
      <c r="O748" s="3" t="str">
        <f>TEXT(Table3[[#This Row],[DATE]],"mmm")</f>
        <v>Jan</v>
      </c>
      <c r="P748" s="3">
        <f>YEAR(Table3[[#This Row],[DATE]])</f>
        <v>2023</v>
      </c>
    </row>
    <row r="749" spans="1:16" x14ac:dyDescent="0.3">
      <c r="A749" s="6">
        <v>44944</v>
      </c>
      <c r="B749" s="7" t="s">
        <v>1800</v>
      </c>
      <c r="C749" s="9">
        <f t="shared" ca="1" si="22"/>
        <v>13</v>
      </c>
      <c r="D749" s="9" t="s">
        <v>2117</v>
      </c>
      <c r="E749" s="9" t="s">
        <v>2118</v>
      </c>
      <c r="F749" s="10">
        <f t="shared" ca="1" si="23"/>
        <v>7.7303760809555477E-2</v>
      </c>
      <c r="G749" s="3" t="str">
        <f>VLOOKUP(Table3[[#This Row],[PRODUCT ID]],Table1[[PRODUCT]:[SELLING PRICE]],1,FALSE)</f>
        <v>Product748</v>
      </c>
      <c r="H749" s="3" t="str">
        <f>VLOOKUP(Table3[[#This Row],[PRODUCT ID]],Table1[[PRODUCT]:[SELLING PRICE]],2,FALSE)</f>
        <v>Category4</v>
      </c>
      <c r="I749" s="3" t="str">
        <f>VLOOKUP(Table3[[#This Row],[PRODUCT ID]],Table1[[PRODUCT]:[SELLING PRICE]],3,FALSE)</f>
        <v>No</v>
      </c>
      <c r="J749" s="16">
        <f ca="1">VLOOKUP(Table3[[#This Row],[PRODUCT ID]],Table1[[PRODUCT]:[SELLING PRICE]],4,FALSE)</f>
        <v>107</v>
      </c>
      <c r="K749" s="16">
        <f ca="1">VLOOKUP(Table3[[#This Row],[PRODUCT ID]],Table1[[PRODUCT]:[SELLING PRICE]],5,FALSE)</f>
        <v>92.280624021302657</v>
      </c>
      <c r="L749" s="16">
        <f ca="1">J749*Table3[[#This Row],[QUANTITY]]</f>
        <v>1391</v>
      </c>
      <c r="M749" s="16">
        <f ca="1">K749*Table3[[#This Row],[QUANTITY]]*(1-Table3[[#This Row],[DISCOUNT %]])</f>
        <v>1106.9108015498437</v>
      </c>
      <c r="N749" s="3">
        <f>DAY(Table3[[#This Row],[DATE]])</f>
        <v>18</v>
      </c>
      <c r="O749" s="3" t="str">
        <f>TEXT(Table3[[#This Row],[DATE]],"mmm")</f>
        <v>Jan</v>
      </c>
      <c r="P749" s="3">
        <f>YEAR(Table3[[#This Row],[DATE]])</f>
        <v>2023</v>
      </c>
    </row>
    <row r="750" spans="1:16" x14ac:dyDescent="0.3">
      <c r="A750" s="6">
        <v>44945</v>
      </c>
      <c r="B750" s="7" t="s">
        <v>1801</v>
      </c>
      <c r="C750" s="9">
        <f t="shared" ca="1" si="22"/>
        <v>8</v>
      </c>
      <c r="D750" s="9" t="s">
        <v>2116</v>
      </c>
      <c r="E750" s="9" t="s">
        <v>2116</v>
      </c>
      <c r="F750" s="10">
        <f t="shared" ca="1" si="23"/>
        <v>3.7752736657418497E-2</v>
      </c>
      <c r="G750" s="3" t="str">
        <f>VLOOKUP(Table3[[#This Row],[PRODUCT ID]],Table1[[PRODUCT]:[SELLING PRICE]],1,FALSE)</f>
        <v>Product749</v>
      </c>
      <c r="H750" s="3" t="str">
        <f>VLOOKUP(Table3[[#This Row],[PRODUCT ID]],Table1[[PRODUCT]:[SELLING PRICE]],2,FALSE)</f>
        <v>Category5</v>
      </c>
      <c r="I750" s="3" t="str">
        <f>VLOOKUP(Table3[[#This Row],[PRODUCT ID]],Table1[[PRODUCT]:[SELLING PRICE]],3,FALSE)</f>
        <v>Kg</v>
      </c>
      <c r="J750" s="16">
        <f ca="1">VLOOKUP(Table3[[#This Row],[PRODUCT ID]],Table1[[PRODUCT]:[SELLING PRICE]],4,FALSE)</f>
        <v>210</v>
      </c>
      <c r="K750" s="16">
        <f ca="1">VLOOKUP(Table3[[#This Row],[PRODUCT ID]],Table1[[PRODUCT]:[SELLING PRICE]],5,FALSE)</f>
        <v>169.65382586918275</v>
      </c>
      <c r="L750" s="16">
        <f ca="1">J750*Table3[[#This Row],[QUANTITY]]</f>
        <v>1680</v>
      </c>
      <c r="M750" s="16">
        <f ca="1">K750*Table3[[#This Row],[QUANTITY]]*(1-Table3[[#This Row],[DISCOUNT %]])</f>
        <v>1305.9914372657597</v>
      </c>
      <c r="N750" s="3">
        <f>DAY(Table3[[#This Row],[DATE]])</f>
        <v>19</v>
      </c>
      <c r="O750" s="3" t="str">
        <f>TEXT(Table3[[#This Row],[DATE]],"mmm")</f>
        <v>Jan</v>
      </c>
      <c r="P750" s="3">
        <f>YEAR(Table3[[#This Row],[DATE]])</f>
        <v>2023</v>
      </c>
    </row>
    <row r="751" spans="1:16" x14ac:dyDescent="0.3">
      <c r="A751" s="6">
        <v>44946</v>
      </c>
      <c r="B751" s="7" t="s">
        <v>1802</v>
      </c>
      <c r="C751" s="9">
        <f t="shared" ca="1" si="22"/>
        <v>2</v>
      </c>
      <c r="D751" s="9" t="s">
        <v>2116</v>
      </c>
      <c r="E751" s="9" t="s">
        <v>2116</v>
      </c>
      <c r="F751" s="10">
        <f t="shared" ca="1" si="23"/>
        <v>3.7442732336526445E-2</v>
      </c>
      <c r="G751" s="3" t="str">
        <f>VLOOKUP(Table3[[#This Row],[PRODUCT ID]],Table1[[PRODUCT]:[SELLING PRICE]],1,FALSE)</f>
        <v>Product750</v>
      </c>
      <c r="H751" s="3" t="str">
        <f>VLOOKUP(Table3[[#This Row],[PRODUCT ID]],Table1[[PRODUCT]:[SELLING PRICE]],2,FALSE)</f>
        <v>Category1</v>
      </c>
      <c r="I751" s="3" t="str">
        <f>VLOOKUP(Table3[[#This Row],[PRODUCT ID]],Table1[[PRODUCT]:[SELLING PRICE]],3,FALSE)</f>
        <v>Kg</v>
      </c>
      <c r="J751" s="16">
        <f ca="1">VLOOKUP(Table3[[#This Row],[PRODUCT ID]],Table1[[PRODUCT]:[SELLING PRICE]],4,FALSE)</f>
        <v>68</v>
      </c>
      <c r="K751" s="16">
        <f ca="1">VLOOKUP(Table3[[#This Row],[PRODUCT ID]],Table1[[PRODUCT]:[SELLING PRICE]],5,FALSE)</f>
        <v>302.77170675213745</v>
      </c>
      <c r="L751" s="16">
        <f ca="1">J751*Table3[[#This Row],[QUANTITY]]</f>
        <v>136</v>
      </c>
      <c r="M751" s="16">
        <f ca="1">K751*Table3[[#This Row],[QUANTITY]]*(1-Table3[[#This Row],[DISCOUNT %]])</f>
        <v>582.87021355428783</v>
      </c>
      <c r="N751" s="3">
        <f>DAY(Table3[[#This Row],[DATE]])</f>
        <v>20</v>
      </c>
      <c r="O751" s="3" t="str">
        <f>TEXT(Table3[[#This Row],[DATE]],"mmm")</f>
        <v>Jan</v>
      </c>
      <c r="P751" s="3">
        <f>YEAR(Table3[[#This Row],[DATE]])</f>
        <v>2023</v>
      </c>
    </row>
    <row r="752" spans="1:16" x14ac:dyDescent="0.3">
      <c r="A752" s="6">
        <v>44947</v>
      </c>
      <c r="B752" s="7" t="s">
        <v>1803</v>
      </c>
      <c r="C752" s="9">
        <f t="shared" ca="1" si="22"/>
        <v>3</v>
      </c>
      <c r="D752" s="9" t="s">
        <v>2116</v>
      </c>
      <c r="E752" s="9" t="s">
        <v>2116</v>
      </c>
      <c r="F752" s="10">
        <f t="shared" ca="1" si="23"/>
        <v>5.6719150733929802E-2</v>
      </c>
      <c r="G752" s="3" t="str">
        <f>VLOOKUP(Table3[[#This Row],[PRODUCT ID]],Table1[[PRODUCT]:[SELLING PRICE]],1,FALSE)</f>
        <v>Product751</v>
      </c>
      <c r="H752" s="3" t="str">
        <f>VLOOKUP(Table3[[#This Row],[PRODUCT ID]],Table1[[PRODUCT]:[SELLING PRICE]],2,FALSE)</f>
        <v>Category2</v>
      </c>
      <c r="I752" s="3" t="str">
        <f>VLOOKUP(Table3[[#This Row],[PRODUCT ID]],Table1[[PRODUCT]:[SELLING PRICE]],3,FALSE)</f>
        <v>Lt</v>
      </c>
      <c r="J752" s="16">
        <f ca="1">VLOOKUP(Table3[[#This Row],[PRODUCT ID]],Table1[[PRODUCT]:[SELLING PRICE]],4,FALSE)</f>
        <v>32</v>
      </c>
      <c r="K752" s="16">
        <f ca="1">VLOOKUP(Table3[[#This Row],[PRODUCT ID]],Table1[[PRODUCT]:[SELLING PRICE]],5,FALSE)</f>
        <v>161.47287608030433</v>
      </c>
      <c r="L752" s="16">
        <f ca="1">J752*Table3[[#This Row],[QUANTITY]]</f>
        <v>96</v>
      </c>
      <c r="M752" s="16">
        <f ca="1">K752*Table3[[#This Row],[QUANTITY]]*(1-Table3[[#This Row],[DISCOUNT %]])</f>
        <v>456.9428150473932</v>
      </c>
      <c r="N752" s="3">
        <f>DAY(Table3[[#This Row],[DATE]])</f>
        <v>21</v>
      </c>
      <c r="O752" s="3" t="str">
        <f>TEXT(Table3[[#This Row],[DATE]],"mmm")</f>
        <v>Jan</v>
      </c>
      <c r="P752" s="3">
        <f>YEAR(Table3[[#This Row],[DATE]])</f>
        <v>2023</v>
      </c>
    </row>
    <row r="753" spans="1:16" x14ac:dyDescent="0.3">
      <c r="A753" s="6">
        <v>44948</v>
      </c>
      <c r="B753" s="7" t="s">
        <v>1804</v>
      </c>
      <c r="C753" s="9">
        <f t="shared" ca="1" si="22"/>
        <v>5</v>
      </c>
      <c r="D753" s="9" t="s">
        <v>2116</v>
      </c>
      <c r="E753" s="9" t="s">
        <v>2116</v>
      </c>
      <c r="F753" s="10">
        <f t="shared" ca="1" si="23"/>
        <v>3.2721576403555684E-2</v>
      </c>
      <c r="G753" s="3" t="str">
        <f>VLOOKUP(Table3[[#This Row],[PRODUCT ID]],Table1[[PRODUCT]:[SELLING PRICE]],1,FALSE)</f>
        <v>Product752</v>
      </c>
      <c r="H753" s="3" t="str">
        <f>VLOOKUP(Table3[[#This Row],[PRODUCT ID]],Table1[[PRODUCT]:[SELLING PRICE]],2,FALSE)</f>
        <v>Category3</v>
      </c>
      <c r="I753" s="3" t="str">
        <f>VLOOKUP(Table3[[#This Row],[PRODUCT ID]],Table1[[PRODUCT]:[SELLING PRICE]],3,FALSE)</f>
        <v>Kg</v>
      </c>
      <c r="J753" s="16">
        <f ca="1">VLOOKUP(Table3[[#This Row],[PRODUCT ID]],Table1[[PRODUCT]:[SELLING PRICE]],4,FALSE)</f>
        <v>30</v>
      </c>
      <c r="K753" s="16">
        <f ca="1">VLOOKUP(Table3[[#This Row],[PRODUCT ID]],Table1[[PRODUCT]:[SELLING PRICE]],5,FALSE)</f>
        <v>41.000287275889683</v>
      </c>
      <c r="L753" s="16">
        <f ca="1">J753*Table3[[#This Row],[QUANTITY]]</f>
        <v>150</v>
      </c>
      <c r="M753" s="16">
        <f ca="1">K753*Table3[[#This Row],[QUANTITY]]*(1-Table3[[#This Row],[DISCOUNT %]])</f>
        <v>198.29346621611964</v>
      </c>
      <c r="N753" s="3">
        <f>DAY(Table3[[#This Row],[DATE]])</f>
        <v>22</v>
      </c>
      <c r="O753" s="3" t="str">
        <f>TEXT(Table3[[#This Row],[DATE]],"mmm")</f>
        <v>Jan</v>
      </c>
      <c r="P753" s="3">
        <f>YEAR(Table3[[#This Row],[DATE]])</f>
        <v>2023</v>
      </c>
    </row>
    <row r="754" spans="1:16" x14ac:dyDescent="0.3">
      <c r="A754" s="6">
        <v>44949</v>
      </c>
      <c r="B754" s="7" t="s">
        <v>1805</v>
      </c>
      <c r="C754" s="9">
        <f t="shared" ca="1" si="22"/>
        <v>11</v>
      </c>
      <c r="D754" s="9" t="s">
        <v>2115</v>
      </c>
      <c r="E754" s="9" t="s">
        <v>2118</v>
      </c>
      <c r="F754" s="10">
        <f t="shared" ca="1" si="23"/>
        <v>6.7510423566747454E-2</v>
      </c>
      <c r="G754" s="3" t="str">
        <f>VLOOKUP(Table3[[#This Row],[PRODUCT ID]],Table1[[PRODUCT]:[SELLING PRICE]],1,FALSE)</f>
        <v>Product753</v>
      </c>
      <c r="H754" s="3" t="str">
        <f>VLOOKUP(Table3[[#This Row],[PRODUCT ID]],Table1[[PRODUCT]:[SELLING PRICE]],2,FALSE)</f>
        <v>Category4</v>
      </c>
      <c r="I754" s="3" t="str">
        <f>VLOOKUP(Table3[[#This Row],[PRODUCT ID]],Table1[[PRODUCT]:[SELLING PRICE]],3,FALSE)</f>
        <v>Lt</v>
      </c>
      <c r="J754" s="16">
        <f ca="1">VLOOKUP(Table3[[#This Row],[PRODUCT ID]],Table1[[PRODUCT]:[SELLING PRICE]],4,FALSE)</f>
        <v>123</v>
      </c>
      <c r="K754" s="16">
        <f ca="1">VLOOKUP(Table3[[#This Row],[PRODUCT ID]],Table1[[PRODUCT]:[SELLING PRICE]],5,FALSE)</f>
        <v>262.34332343602239</v>
      </c>
      <c r="L754" s="16">
        <f ca="1">J754*Table3[[#This Row],[QUANTITY]]</f>
        <v>1353</v>
      </c>
      <c r="M754" s="16">
        <f ca="1">K754*Table3[[#This Row],[QUANTITY]]*(1-Table3[[#This Row],[DISCOUNT %]])</f>
        <v>2690.9565600604315</v>
      </c>
      <c r="N754" s="3">
        <f>DAY(Table3[[#This Row],[DATE]])</f>
        <v>23</v>
      </c>
      <c r="O754" s="3" t="str">
        <f>TEXT(Table3[[#This Row],[DATE]],"mmm")</f>
        <v>Jan</v>
      </c>
      <c r="P754" s="3">
        <f>YEAR(Table3[[#This Row],[DATE]])</f>
        <v>2023</v>
      </c>
    </row>
    <row r="755" spans="1:16" x14ac:dyDescent="0.3">
      <c r="A755" s="6">
        <v>44950</v>
      </c>
      <c r="B755" s="7" t="s">
        <v>1806</v>
      </c>
      <c r="C755" s="9">
        <f t="shared" ca="1" si="22"/>
        <v>15</v>
      </c>
      <c r="D755" s="9" t="s">
        <v>2116</v>
      </c>
      <c r="E755" s="9" t="s">
        <v>2116</v>
      </c>
      <c r="F755" s="10">
        <f t="shared" ca="1" si="23"/>
        <v>2.0365295646062032E-2</v>
      </c>
      <c r="G755" s="3" t="str">
        <f>VLOOKUP(Table3[[#This Row],[PRODUCT ID]],Table1[[PRODUCT]:[SELLING PRICE]],1,FALSE)</f>
        <v>Product754</v>
      </c>
      <c r="H755" s="3" t="str">
        <f>VLOOKUP(Table3[[#This Row],[PRODUCT ID]],Table1[[PRODUCT]:[SELLING PRICE]],2,FALSE)</f>
        <v>Category5</v>
      </c>
      <c r="I755" s="3" t="str">
        <f>VLOOKUP(Table3[[#This Row],[PRODUCT ID]],Table1[[PRODUCT]:[SELLING PRICE]],3,FALSE)</f>
        <v>Ft</v>
      </c>
      <c r="J755" s="16">
        <f ca="1">VLOOKUP(Table3[[#This Row],[PRODUCT ID]],Table1[[PRODUCT]:[SELLING PRICE]],4,FALSE)</f>
        <v>52</v>
      </c>
      <c r="K755" s="16">
        <f ca="1">VLOOKUP(Table3[[#This Row],[PRODUCT ID]],Table1[[PRODUCT]:[SELLING PRICE]],5,FALSE)</f>
        <v>190.97236790073669</v>
      </c>
      <c r="L755" s="16">
        <f ca="1">J755*Table3[[#This Row],[QUANTITY]]</f>
        <v>780</v>
      </c>
      <c r="M755" s="16">
        <f ca="1">K755*Table3[[#This Row],[QUANTITY]]*(1-Table3[[#This Row],[DISCOUNT %]])</f>
        <v>2806.2473875231449</v>
      </c>
      <c r="N755" s="3">
        <f>DAY(Table3[[#This Row],[DATE]])</f>
        <v>24</v>
      </c>
      <c r="O755" s="3" t="str">
        <f>TEXT(Table3[[#This Row],[DATE]],"mmm")</f>
        <v>Jan</v>
      </c>
      <c r="P755" s="3">
        <f>YEAR(Table3[[#This Row],[DATE]])</f>
        <v>2023</v>
      </c>
    </row>
    <row r="756" spans="1:16" x14ac:dyDescent="0.3">
      <c r="A756" s="6">
        <v>44951</v>
      </c>
      <c r="B756" s="7" t="s">
        <v>1807</v>
      </c>
      <c r="C756" s="9">
        <f t="shared" ca="1" si="22"/>
        <v>6</v>
      </c>
      <c r="D756" s="9" t="s">
        <v>2117</v>
      </c>
      <c r="E756" s="9" t="s">
        <v>2116</v>
      </c>
      <c r="F756" s="10">
        <f t="shared" ca="1" si="23"/>
        <v>9.8203964509985739E-2</v>
      </c>
      <c r="G756" s="3" t="str">
        <f>VLOOKUP(Table3[[#This Row],[PRODUCT ID]],Table1[[PRODUCT]:[SELLING PRICE]],1,FALSE)</f>
        <v>Product755</v>
      </c>
      <c r="H756" s="3" t="str">
        <f>VLOOKUP(Table3[[#This Row],[PRODUCT ID]],Table1[[PRODUCT]:[SELLING PRICE]],2,FALSE)</f>
        <v>Category1</v>
      </c>
      <c r="I756" s="3" t="str">
        <f>VLOOKUP(Table3[[#This Row],[PRODUCT ID]],Table1[[PRODUCT]:[SELLING PRICE]],3,FALSE)</f>
        <v>Kg</v>
      </c>
      <c r="J756" s="16">
        <f ca="1">VLOOKUP(Table3[[#This Row],[PRODUCT ID]],Table1[[PRODUCT]:[SELLING PRICE]],4,FALSE)</f>
        <v>189</v>
      </c>
      <c r="K756" s="16">
        <f ca="1">VLOOKUP(Table3[[#This Row],[PRODUCT ID]],Table1[[PRODUCT]:[SELLING PRICE]],5,FALSE)</f>
        <v>146.1998228048906</v>
      </c>
      <c r="L756" s="16">
        <f ca="1">J756*Table3[[#This Row],[QUANTITY]]</f>
        <v>1134</v>
      </c>
      <c r="M756" s="16">
        <f ca="1">K756*Table3[[#This Row],[QUANTITY]]*(1-Table3[[#This Row],[DISCOUNT %]])</f>
        <v>791.05452356875765</v>
      </c>
      <c r="N756" s="3">
        <f>DAY(Table3[[#This Row],[DATE]])</f>
        <v>25</v>
      </c>
      <c r="O756" s="3" t="str">
        <f>TEXT(Table3[[#This Row],[DATE]],"mmm")</f>
        <v>Jan</v>
      </c>
      <c r="P756" s="3">
        <f>YEAR(Table3[[#This Row],[DATE]])</f>
        <v>2023</v>
      </c>
    </row>
    <row r="757" spans="1:16" x14ac:dyDescent="0.3">
      <c r="A757" s="6">
        <v>44952</v>
      </c>
      <c r="B757" s="7" t="s">
        <v>1808</v>
      </c>
      <c r="C757" s="9">
        <f t="shared" ca="1" si="22"/>
        <v>2</v>
      </c>
      <c r="D757" s="9" t="s">
        <v>2115</v>
      </c>
      <c r="E757" s="9" t="s">
        <v>2116</v>
      </c>
      <c r="F757" s="10">
        <f t="shared" ca="1" si="23"/>
        <v>7.7537854758984767E-2</v>
      </c>
      <c r="G757" s="3" t="str">
        <f>VLOOKUP(Table3[[#This Row],[PRODUCT ID]],Table1[[PRODUCT]:[SELLING PRICE]],1,FALSE)</f>
        <v>Product756</v>
      </c>
      <c r="H757" s="3" t="str">
        <f>VLOOKUP(Table3[[#This Row],[PRODUCT ID]],Table1[[PRODUCT]:[SELLING PRICE]],2,FALSE)</f>
        <v>Category2</v>
      </c>
      <c r="I757" s="3" t="str">
        <f>VLOOKUP(Table3[[#This Row],[PRODUCT ID]],Table1[[PRODUCT]:[SELLING PRICE]],3,FALSE)</f>
        <v>No</v>
      </c>
      <c r="J757" s="16">
        <f ca="1">VLOOKUP(Table3[[#This Row],[PRODUCT ID]],Table1[[PRODUCT]:[SELLING PRICE]],4,FALSE)</f>
        <v>147</v>
      </c>
      <c r="K757" s="16">
        <f ca="1">VLOOKUP(Table3[[#This Row],[PRODUCT ID]],Table1[[PRODUCT]:[SELLING PRICE]],5,FALSE)</f>
        <v>239.00582580744091</v>
      </c>
      <c r="L757" s="16">
        <f ca="1">J757*Table3[[#This Row],[QUANTITY]]</f>
        <v>294</v>
      </c>
      <c r="M757" s="16">
        <f ca="1">K757*Table3[[#This Row],[QUANTITY]]*(1-Table3[[#This Row],[DISCOUNT %]])</f>
        <v>440.94765359886469</v>
      </c>
      <c r="N757" s="3">
        <f>DAY(Table3[[#This Row],[DATE]])</f>
        <v>26</v>
      </c>
      <c r="O757" s="3" t="str">
        <f>TEXT(Table3[[#This Row],[DATE]],"mmm")</f>
        <v>Jan</v>
      </c>
      <c r="P757" s="3">
        <f>YEAR(Table3[[#This Row],[DATE]])</f>
        <v>2023</v>
      </c>
    </row>
    <row r="758" spans="1:16" x14ac:dyDescent="0.3">
      <c r="A758" s="6">
        <v>44953</v>
      </c>
      <c r="B758" s="7" t="s">
        <v>1809</v>
      </c>
      <c r="C758" s="9">
        <f t="shared" ca="1" si="22"/>
        <v>14</v>
      </c>
      <c r="D758" s="9" t="s">
        <v>2115</v>
      </c>
      <c r="E758" s="9" t="s">
        <v>2116</v>
      </c>
      <c r="F758" s="10">
        <f t="shared" ca="1" si="23"/>
        <v>6.9878969736072591E-2</v>
      </c>
      <c r="G758" s="3" t="str">
        <f>VLOOKUP(Table3[[#This Row],[PRODUCT ID]],Table1[[PRODUCT]:[SELLING PRICE]],1,FALSE)</f>
        <v>Product757</v>
      </c>
      <c r="H758" s="3" t="str">
        <f>VLOOKUP(Table3[[#This Row],[PRODUCT ID]],Table1[[PRODUCT]:[SELLING PRICE]],2,FALSE)</f>
        <v>Category3</v>
      </c>
      <c r="I758" s="3" t="str">
        <f>VLOOKUP(Table3[[#This Row],[PRODUCT ID]],Table1[[PRODUCT]:[SELLING PRICE]],3,FALSE)</f>
        <v>No</v>
      </c>
      <c r="J758" s="16">
        <f ca="1">VLOOKUP(Table3[[#This Row],[PRODUCT ID]],Table1[[PRODUCT]:[SELLING PRICE]],4,FALSE)</f>
        <v>118</v>
      </c>
      <c r="K758" s="16">
        <f ca="1">VLOOKUP(Table3[[#This Row],[PRODUCT ID]],Table1[[PRODUCT]:[SELLING PRICE]],5,FALSE)</f>
        <v>136.86883360983109</v>
      </c>
      <c r="L758" s="16">
        <f ca="1">J758*Table3[[#This Row],[QUANTITY]]</f>
        <v>1652</v>
      </c>
      <c r="M758" s="16">
        <f ca="1">K758*Table3[[#This Row],[QUANTITY]]*(1-Table3[[#This Row],[DISCOUNT %]])</f>
        <v>1782.2641273947741</v>
      </c>
      <c r="N758" s="3">
        <f>DAY(Table3[[#This Row],[DATE]])</f>
        <v>27</v>
      </c>
      <c r="O758" s="3" t="str">
        <f>TEXT(Table3[[#This Row],[DATE]],"mmm")</f>
        <v>Jan</v>
      </c>
      <c r="P758" s="3">
        <f>YEAR(Table3[[#This Row],[DATE]])</f>
        <v>2023</v>
      </c>
    </row>
    <row r="759" spans="1:16" x14ac:dyDescent="0.3">
      <c r="A759" s="6">
        <v>44954</v>
      </c>
      <c r="B759" s="7" t="s">
        <v>1810</v>
      </c>
      <c r="C759" s="9">
        <f t="shared" ca="1" si="22"/>
        <v>7</v>
      </c>
      <c r="D759" s="9" t="s">
        <v>2115</v>
      </c>
      <c r="E759" s="9" t="s">
        <v>2116</v>
      </c>
      <c r="F759" s="10">
        <f t="shared" ca="1" si="23"/>
        <v>4.8835040393791933E-2</v>
      </c>
      <c r="G759" s="3" t="str">
        <f>VLOOKUP(Table3[[#This Row],[PRODUCT ID]],Table1[[PRODUCT]:[SELLING PRICE]],1,FALSE)</f>
        <v>Product758</v>
      </c>
      <c r="H759" s="3" t="str">
        <f>VLOOKUP(Table3[[#This Row],[PRODUCT ID]],Table1[[PRODUCT]:[SELLING PRICE]],2,FALSE)</f>
        <v>Category4</v>
      </c>
      <c r="I759" s="3" t="str">
        <f>VLOOKUP(Table3[[#This Row],[PRODUCT ID]],Table1[[PRODUCT]:[SELLING PRICE]],3,FALSE)</f>
        <v>Ft</v>
      </c>
      <c r="J759" s="16">
        <f ca="1">VLOOKUP(Table3[[#This Row],[PRODUCT ID]],Table1[[PRODUCT]:[SELLING PRICE]],4,FALSE)</f>
        <v>151</v>
      </c>
      <c r="K759" s="16">
        <f ca="1">VLOOKUP(Table3[[#This Row],[PRODUCT ID]],Table1[[PRODUCT]:[SELLING PRICE]],5,FALSE)</f>
        <v>220.5801606451343</v>
      </c>
      <c r="L759" s="16">
        <f ca="1">J759*Table3[[#This Row],[QUANTITY]]</f>
        <v>1057</v>
      </c>
      <c r="M759" s="16">
        <f ca="1">K759*Table3[[#This Row],[QUANTITY]]*(1-Table3[[#This Row],[DISCOUNT %]])</f>
        <v>1468.6568371297203</v>
      </c>
      <c r="N759" s="3">
        <f>DAY(Table3[[#This Row],[DATE]])</f>
        <v>28</v>
      </c>
      <c r="O759" s="3" t="str">
        <f>TEXT(Table3[[#This Row],[DATE]],"mmm")</f>
        <v>Jan</v>
      </c>
      <c r="P759" s="3">
        <f>YEAR(Table3[[#This Row],[DATE]])</f>
        <v>2023</v>
      </c>
    </row>
    <row r="760" spans="1:16" x14ac:dyDescent="0.3">
      <c r="A760" s="6">
        <v>44955</v>
      </c>
      <c r="B760" s="7" t="s">
        <v>1811</v>
      </c>
      <c r="C760" s="9">
        <f t="shared" ca="1" si="22"/>
        <v>3</v>
      </c>
      <c r="D760" s="9" t="s">
        <v>2116</v>
      </c>
      <c r="E760" s="9" t="s">
        <v>2118</v>
      </c>
      <c r="F760" s="10">
        <f t="shared" ca="1" si="23"/>
        <v>8.3192621591711063E-2</v>
      </c>
      <c r="G760" s="3" t="str">
        <f>VLOOKUP(Table3[[#This Row],[PRODUCT ID]],Table1[[PRODUCT]:[SELLING PRICE]],1,FALSE)</f>
        <v>Product759</v>
      </c>
      <c r="H760" s="3" t="str">
        <f>VLOOKUP(Table3[[#This Row],[PRODUCT ID]],Table1[[PRODUCT]:[SELLING PRICE]],2,FALSE)</f>
        <v>Category5</v>
      </c>
      <c r="I760" s="3" t="str">
        <f>VLOOKUP(Table3[[#This Row],[PRODUCT ID]],Table1[[PRODUCT]:[SELLING PRICE]],3,FALSE)</f>
        <v>No</v>
      </c>
      <c r="J760" s="16">
        <f ca="1">VLOOKUP(Table3[[#This Row],[PRODUCT ID]],Table1[[PRODUCT]:[SELLING PRICE]],4,FALSE)</f>
        <v>78</v>
      </c>
      <c r="K760" s="16">
        <f ca="1">VLOOKUP(Table3[[#This Row],[PRODUCT ID]],Table1[[PRODUCT]:[SELLING PRICE]],5,FALSE)</f>
        <v>91.040539731556066</v>
      </c>
      <c r="L760" s="16">
        <f ca="1">J760*Table3[[#This Row],[QUANTITY]]</f>
        <v>234</v>
      </c>
      <c r="M760" s="16">
        <f ca="1">K760*Table3[[#This Row],[QUANTITY]]*(1-Table3[[#This Row],[DISCOUNT %]])</f>
        <v>250.39991568049078</v>
      </c>
      <c r="N760" s="3">
        <f>DAY(Table3[[#This Row],[DATE]])</f>
        <v>29</v>
      </c>
      <c r="O760" s="3" t="str">
        <f>TEXT(Table3[[#This Row],[DATE]],"mmm")</f>
        <v>Jan</v>
      </c>
      <c r="P760" s="3">
        <f>YEAR(Table3[[#This Row],[DATE]])</f>
        <v>2023</v>
      </c>
    </row>
    <row r="761" spans="1:16" x14ac:dyDescent="0.3">
      <c r="A761" s="6">
        <v>44956</v>
      </c>
      <c r="B761" s="7" t="s">
        <v>1812</v>
      </c>
      <c r="C761" s="9">
        <f t="shared" ca="1" si="22"/>
        <v>14</v>
      </c>
      <c r="D761" s="9" t="s">
        <v>2116</v>
      </c>
      <c r="E761" s="9" t="s">
        <v>2118</v>
      </c>
      <c r="F761" s="10">
        <f t="shared" ca="1" si="23"/>
        <v>7.1694691394153784E-2</v>
      </c>
      <c r="G761" s="3" t="str">
        <f>VLOOKUP(Table3[[#This Row],[PRODUCT ID]],Table1[[PRODUCT]:[SELLING PRICE]],1,FALSE)</f>
        <v>Product760</v>
      </c>
      <c r="H761" s="3" t="str">
        <f>VLOOKUP(Table3[[#This Row],[PRODUCT ID]],Table1[[PRODUCT]:[SELLING PRICE]],2,FALSE)</f>
        <v>Category1</v>
      </c>
      <c r="I761" s="3" t="str">
        <f>VLOOKUP(Table3[[#This Row],[PRODUCT ID]],Table1[[PRODUCT]:[SELLING PRICE]],3,FALSE)</f>
        <v>Kg</v>
      </c>
      <c r="J761" s="16">
        <f ca="1">VLOOKUP(Table3[[#This Row],[PRODUCT ID]],Table1[[PRODUCT]:[SELLING PRICE]],4,FALSE)</f>
        <v>165</v>
      </c>
      <c r="K761" s="16">
        <f ca="1">VLOOKUP(Table3[[#This Row],[PRODUCT ID]],Table1[[PRODUCT]:[SELLING PRICE]],5,FALSE)</f>
        <v>208.70073483425983</v>
      </c>
      <c r="L761" s="16">
        <f ca="1">J761*Table3[[#This Row],[QUANTITY]]</f>
        <v>2310</v>
      </c>
      <c r="M761" s="16">
        <f ca="1">K761*Table3[[#This Row],[QUANTITY]]*(1-Table3[[#This Row],[DISCOUNT %]])</f>
        <v>2712.332000792182</v>
      </c>
      <c r="N761" s="3">
        <f>DAY(Table3[[#This Row],[DATE]])</f>
        <v>30</v>
      </c>
      <c r="O761" s="3" t="str">
        <f>TEXT(Table3[[#This Row],[DATE]],"mmm")</f>
        <v>Jan</v>
      </c>
      <c r="P761" s="3">
        <f>YEAR(Table3[[#This Row],[DATE]])</f>
        <v>2023</v>
      </c>
    </row>
    <row r="762" spans="1:16" x14ac:dyDescent="0.3">
      <c r="A762" s="6">
        <v>44957</v>
      </c>
      <c r="B762" s="7" t="s">
        <v>1813</v>
      </c>
      <c r="C762" s="9">
        <f t="shared" ca="1" si="22"/>
        <v>4</v>
      </c>
      <c r="D762" s="9" t="s">
        <v>2116</v>
      </c>
      <c r="E762" s="9" t="s">
        <v>2116</v>
      </c>
      <c r="F762" s="10">
        <f t="shared" ca="1" si="23"/>
        <v>2.6631972643722357E-2</v>
      </c>
      <c r="G762" s="3" t="str">
        <f>VLOOKUP(Table3[[#This Row],[PRODUCT ID]],Table1[[PRODUCT]:[SELLING PRICE]],1,FALSE)</f>
        <v>Product761</v>
      </c>
      <c r="H762" s="3" t="str">
        <f>VLOOKUP(Table3[[#This Row],[PRODUCT ID]],Table1[[PRODUCT]:[SELLING PRICE]],2,FALSE)</f>
        <v>Category2</v>
      </c>
      <c r="I762" s="3" t="str">
        <f>VLOOKUP(Table3[[#This Row],[PRODUCT ID]],Table1[[PRODUCT]:[SELLING PRICE]],3,FALSE)</f>
        <v>Kg</v>
      </c>
      <c r="J762" s="16">
        <f ca="1">VLOOKUP(Table3[[#This Row],[PRODUCT ID]],Table1[[PRODUCT]:[SELLING PRICE]],4,FALSE)</f>
        <v>244</v>
      </c>
      <c r="K762" s="16">
        <f ca="1">VLOOKUP(Table3[[#This Row],[PRODUCT ID]],Table1[[PRODUCT]:[SELLING PRICE]],5,FALSE)</f>
        <v>257.93396309033</v>
      </c>
      <c r="L762" s="16">
        <f ca="1">J762*Table3[[#This Row],[QUANTITY]]</f>
        <v>976</v>
      </c>
      <c r="M762" s="16">
        <f ca="1">K762*Table3[[#This Row],[QUANTITY]]*(1-Table3[[#This Row],[DISCOUNT %]])</f>
        <v>1004.2586913656858</v>
      </c>
      <c r="N762" s="3">
        <f>DAY(Table3[[#This Row],[DATE]])</f>
        <v>31</v>
      </c>
      <c r="O762" s="3" t="str">
        <f>TEXT(Table3[[#This Row],[DATE]],"mmm")</f>
        <v>Jan</v>
      </c>
      <c r="P762" s="3">
        <f>YEAR(Table3[[#This Row],[DATE]])</f>
        <v>2023</v>
      </c>
    </row>
    <row r="763" spans="1:16" x14ac:dyDescent="0.3">
      <c r="A763" s="6">
        <v>44958</v>
      </c>
      <c r="B763" s="7" t="s">
        <v>1814</v>
      </c>
      <c r="C763" s="9">
        <f t="shared" ca="1" si="22"/>
        <v>13</v>
      </c>
      <c r="D763" s="9" t="s">
        <v>2115</v>
      </c>
      <c r="E763" s="9" t="s">
        <v>2116</v>
      </c>
      <c r="F763" s="10">
        <f t="shared" ca="1" si="23"/>
        <v>2.7595499066332154E-2</v>
      </c>
      <c r="G763" s="3" t="str">
        <f>VLOOKUP(Table3[[#This Row],[PRODUCT ID]],Table1[[PRODUCT]:[SELLING PRICE]],1,FALSE)</f>
        <v>Product762</v>
      </c>
      <c r="H763" s="3" t="str">
        <f>VLOOKUP(Table3[[#This Row],[PRODUCT ID]],Table1[[PRODUCT]:[SELLING PRICE]],2,FALSE)</f>
        <v>Category3</v>
      </c>
      <c r="I763" s="3" t="str">
        <f>VLOOKUP(Table3[[#This Row],[PRODUCT ID]],Table1[[PRODUCT]:[SELLING PRICE]],3,FALSE)</f>
        <v>Lt</v>
      </c>
      <c r="J763" s="16">
        <f ca="1">VLOOKUP(Table3[[#This Row],[PRODUCT ID]],Table1[[PRODUCT]:[SELLING PRICE]],4,FALSE)</f>
        <v>145</v>
      </c>
      <c r="K763" s="16">
        <f ca="1">VLOOKUP(Table3[[#This Row],[PRODUCT ID]],Table1[[PRODUCT]:[SELLING PRICE]],5,FALSE)</f>
        <v>222.61661439991499</v>
      </c>
      <c r="L763" s="16">
        <f ca="1">J763*Table3[[#This Row],[QUANTITY]]</f>
        <v>1885</v>
      </c>
      <c r="M763" s="16">
        <f ca="1">K763*Table3[[#This Row],[QUANTITY]]*(1-Table3[[#This Row],[DISCOUNT %]])</f>
        <v>2814.1541717261975</v>
      </c>
      <c r="N763" s="3">
        <f>DAY(Table3[[#This Row],[DATE]])</f>
        <v>1</v>
      </c>
      <c r="O763" s="3" t="str">
        <f>TEXT(Table3[[#This Row],[DATE]],"mmm")</f>
        <v>Feb</v>
      </c>
      <c r="P763" s="3">
        <f>YEAR(Table3[[#This Row],[DATE]])</f>
        <v>2023</v>
      </c>
    </row>
    <row r="764" spans="1:16" x14ac:dyDescent="0.3">
      <c r="A764" s="6">
        <v>44959</v>
      </c>
      <c r="B764" s="7" t="s">
        <v>1815</v>
      </c>
      <c r="C764" s="9">
        <f t="shared" ca="1" si="22"/>
        <v>13</v>
      </c>
      <c r="D764" s="9" t="s">
        <v>2117</v>
      </c>
      <c r="E764" s="9" t="s">
        <v>2116</v>
      </c>
      <c r="F764" s="10">
        <f t="shared" ca="1" si="23"/>
        <v>8.4309761916415454E-2</v>
      </c>
      <c r="G764" s="3" t="str">
        <f>VLOOKUP(Table3[[#This Row],[PRODUCT ID]],Table1[[PRODUCT]:[SELLING PRICE]],1,FALSE)</f>
        <v>Product763</v>
      </c>
      <c r="H764" s="3" t="str">
        <f>VLOOKUP(Table3[[#This Row],[PRODUCT ID]],Table1[[PRODUCT]:[SELLING PRICE]],2,FALSE)</f>
        <v>Category4</v>
      </c>
      <c r="I764" s="3" t="str">
        <f>VLOOKUP(Table3[[#This Row],[PRODUCT ID]],Table1[[PRODUCT]:[SELLING PRICE]],3,FALSE)</f>
        <v>Kg</v>
      </c>
      <c r="J764" s="16">
        <f ca="1">VLOOKUP(Table3[[#This Row],[PRODUCT ID]],Table1[[PRODUCT]:[SELLING PRICE]],4,FALSE)</f>
        <v>23</v>
      </c>
      <c r="K764" s="16">
        <f ca="1">VLOOKUP(Table3[[#This Row],[PRODUCT ID]],Table1[[PRODUCT]:[SELLING PRICE]],5,FALSE)</f>
        <v>276.18781846878926</v>
      </c>
      <c r="L764" s="16">
        <f ca="1">J764*Table3[[#This Row],[QUANTITY]]</f>
        <v>299</v>
      </c>
      <c r="M764" s="16">
        <f ca="1">K764*Table3[[#This Row],[QUANTITY]]*(1-Table3[[#This Row],[DISCOUNT %]])</f>
        <v>3287.7323602431293</v>
      </c>
      <c r="N764" s="3">
        <f>DAY(Table3[[#This Row],[DATE]])</f>
        <v>2</v>
      </c>
      <c r="O764" s="3" t="str">
        <f>TEXT(Table3[[#This Row],[DATE]],"mmm")</f>
        <v>Feb</v>
      </c>
      <c r="P764" s="3">
        <f>YEAR(Table3[[#This Row],[DATE]])</f>
        <v>2023</v>
      </c>
    </row>
    <row r="765" spans="1:16" x14ac:dyDescent="0.3">
      <c r="A765" s="6">
        <v>44960</v>
      </c>
      <c r="B765" s="7" t="s">
        <v>1816</v>
      </c>
      <c r="C765" s="9">
        <f t="shared" ca="1" si="22"/>
        <v>5</v>
      </c>
      <c r="D765" s="9" t="s">
        <v>2117</v>
      </c>
      <c r="E765" s="9" t="s">
        <v>2116</v>
      </c>
      <c r="F765" s="10">
        <f t="shared" ca="1" si="23"/>
        <v>3.9239771537053908E-2</v>
      </c>
      <c r="G765" s="3" t="str">
        <f>VLOOKUP(Table3[[#This Row],[PRODUCT ID]],Table1[[PRODUCT]:[SELLING PRICE]],1,FALSE)</f>
        <v>Product764</v>
      </c>
      <c r="H765" s="3" t="str">
        <f>VLOOKUP(Table3[[#This Row],[PRODUCT ID]],Table1[[PRODUCT]:[SELLING PRICE]],2,FALSE)</f>
        <v>Category5</v>
      </c>
      <c r="I765" s="3" t="str">
        <f>VLOOKUP(Table3[[#This Row],[PRODUCT ID]],Table1[[PRODUCT]:[SELLING PRICE]],3,FALSE)</f>
        <v>Lt</v>
      </c>
      <c r="J765" s="16">
        <f ca="1">VLOOKUP(Table3[[#This Row],[PRODUCT ID]],Table1[[PRODUCT]:[SELLING PRICE]],4,FALSE)</f>
        <v>17</v>
      </c>
      <c r="K765" s="16">
        <f ca="1">VLOOKUP(Table3[[#This Row],[PRODUCT ID]],Table1[[PRODUCT]:[SELLING PRICE]],5,FALSE)</f>
        <v>306.7576246089302</v>
      </c>
      <c r="L765" s="16">
        <f ca="1">J765*Table3[[#This Row],[QUANTITY]]</f>
        <v>85</v>
      </c>
      <c r="M765" s="16">
        <f ca="1">K765*Table3[[#This Row],[QUANTITY]]*(1-Table3[[#This Row],[DISCOUNT %]])</f>
        <v>1473.6026275101322</v>
      </c>
      <c r="N765" s="3">
        <f>DAY(Table3[[#This Row],[DATE]])</f>
        <v>3</v>
      </c>
      <c r="O765" s="3" t="str">
        <f>TEXT(Table3[[#This Row],[DATE]],"mmm")</f>
        <v>Feb</v>
      </c>
      <c r="P765" s="3">
        <f>YEAR(Table3[[#This Row],[DATE]])</f>
        <v>2023</v>
      </c>
    </row>
    <row r="766" spans="1:16" x14ac:dyDescent="0.3">
      <c r="A766" s="6">
        <v>44961</v>
      </c>
      <c r="B766" s="7" t="s">
        <v>1817</v>
      </c>
      <c r="C766" s="9">
        <f t="shared" ca="1" si="22"/>
        <v>7</v>
      </c>
      <c r="D766" s="9" t="s">
        <v>2116</v>
      </c>
      <c r="E766" s="9" t="s">
        <v>2118</v>
      </c>
      <c r="F766" s="10">
        <f t="shared" ca="1" si="23"/>
        <v>5.960201065060558E-2</v>
      </c>
      <c r="G766" s="3" t="str">
        <f>VLOOKUP(Table3[[#This Row],[PRODUCT ID]],Table1[[PRODUCT]:[SELLING PRICE]],1,FALSE)</f>
        <v>Product765</v>
      </c>
      <c r="H766" s="3" t="str">
        <f>VLOOKUP(Table3[[#This Row],[PRODUCT ID]],Table1[[PRODUCT]:[SELLING PRICE]],2,FALSE)</f>
        <v>Category1</v>
      </c>
      <c r="I766" s="3" t="str">
        <f>VLOOKUP(Table3[[#This Row],[PRODUCT ID]],Table1[[PRODUCT]:[SELLING PRICE]],3,FALSE)</f>
        <v>Ft</v>
      </c>
      <c r="J766" s="16">
        <f ca="1">VLOOKUP(Table3[[#This Row],[PRODUCT ID]],Table1[[PRODUCT]:[SELLING PRICE]],4,FALSE)</f>
        <v>28</v>
      </c>
      <c r="K766" s="16">
        <f ca="1">VLOOKUP(Table3[[#This Row],[PRODUCT ID]],Table1[[PRODUCT]:[SELLING PRICE]],5,FALSE)</f>
        <v>62.76588107094706</v>
      </c>
      <c r="L766" s="16">
        <f ca="1">J766*Table3[[#This Row],[QUANTITY]]</f>
        <v>196</v>
      </c>
      <c r="M766" s="16">
        <f ca="1">K766*Table3[[#This Row],[QUANTITY]]*(1-Table3[[#This Row],[DISCOUNT %]])</f>
        <v>413.17435851203282</v>
      </c>
      <c r="N766" s="3">
        <f>DAY(Table3[[#This Row],[DATE]])</f>
        <v>4</v>
      </c>
      <c r="O766" s="3" t="str">
        <f>TEXT(Table3[[#This Row],[DATE]],"mmm")</f>
        <v>Feb</v>
      </c>
      <c r="P766" s="3">
        <f>YEAR(Table3[[#This Row],[DATE]])</f>
        <v>2023</v>
      </c>
    </row>
    <row r="767" spans="1:16" x14ac:dyDescent="0.3">
      <c r="A767" s="6">
        <v>44962</v>
      </c>
      <c r="B767" s="7" t="s">
        <v>1818</v>
      </c>
      <c r="C767" s="9">
        <f t="shared" ca="1" si="22"/>
        <v>3</v>
      </c>
      <c r="D767" s="9" t="s">
        <v>2116</v>
      </c>
      <c r="E767" s="9" t="s">
        <v>2116</v>
      </c>
      <c r="F767" s="10">
        <f t="shared" ca="1" si="23"/>
        <v>3.1667334849329841E-2</v>
      </c>
      <c r="G767" s="3" t="str">
        <f>VLOOKUP(Table3[[#This Row],[PRODUCT ID]],Table1[[PRODUCT]:[SELLING PRICE]],1,FALSE)</f>
        <v>Product766</v>
      </c>
      <c r="H767" s="3" t="str">
        <f>VLOOKUP(Table3[[#This Row],[PRODUCT ID]],Table1[[PRODUCT]:[SELLING PRICE]],2,FALSE)</f>
        <v>Category2</v>
      </c>
      <c r="I767" s="3" t="str">
        <f>VLOOKUP(Table3[[#This Row],[PRODUCT ID]],Table1[[PRODUCT]:[SELLING PRICE]],3,FALSE)</f>
        <v>Kg</v>
      </c>
      <c r="J767" s="16">
        <f ca="1">VLOOKUP(Table3[[#This Row],[PRODUCT ID]],Table1[[PRODUCT]:[SELLING PRICE]],4,FALSE)</f>
        <v>25</v>
      </c>
      <c r="K767" s="16">
        <f ca="1">VLOOKUP(Table3[[#This Row],[PRODUCT ID]],Table1[[PRODUCT]:[SELLING PRICE]],5,FALSE)</f>
        <v>111.56759516807857</v>
      </c>
      <c r="L767" s="16">
        <f ca="1">J767*Table3[[#This Row],[QUANTITY]]</f>
        <v>75</v>
      </c>
      <c r="M767" s="16">
        <f ca="1">K767*Table3[[#This Row],[QUANTITY]]*(1-Table3[[#This Row],[DISCOUNT %]])</f>
        <v>324.10364032066963</v>
      </c>
      <c r="N767" s="3">
        <f>DAY(Table3[[#This Row],[DATE]])</f>
        <v>5</v>
      </c>
      <c r="O767" s="3" t="str">
        <f>TEXT(Table3[[#This Row],[DATE]],"mmm")</f>
        <v>Feb</v>
      </c>
      <c r="P767" s="3">
        <f>YEAR(Table3[[#This Row],[DATE]])</f>
        <v>2023</v>
      </c>
    </row>
    <row r="768" spans="1:16" x14ac:dyDescent="0.3">
      <c r="A768" s="6">
        <v>44963</v>
      </c>
      <c r="B768" s="7" t="s">
        <v>1819</v>
      </c>
      <c r="C768" s="9">
        <f t="shared" ca="1" si="22"/>
        <v>11</v>
      </c>
      <c r="D768" s="9" t="s">
        <v>2116</v>
      </c>
      <c r="E768" s="9" t="s">
        <v>2116</v>
      </c>
      <c r="F768" s="10">
        <f t="shared" ca="1" si="23"/>
        <v>9.3178554043889306E-2</v>
      </c>
      <c r="G768" s="3" t="str">
        <f>VLOOKUP(Table3[[#This Row],[PRODUCT ID]],Table1[[PRODUCT]:[SELLING PRICE]],1,FALSE)</f>
        <v>Product767</v>
      </c>
      <c r="H768" s="3" t="str">
        <f>VLOOKUP(Table3[[#This Row],[PRODUCT ID]],Table1[[PRODUCT]:[SELLING PRICE]],2,FALSE)</f>
        <v>Category3</v>
      </c>
      <c r="I768" s="3" t="str">
        <f>VLOOKUP(Table3[[#This Row],[PRODUCT ID]],Table1[[PRODUCT]:[SELLING PRICE]],3,FALSE)</f>
        <v>No</v>
      </c>
      <c r="J768" s="16">
        <f ca="1">VLOOKUP(Table3[[#This Row],[PRODUCT ID]],Table1[[PRODUCT]:[SELLING PRICE]],4,FALSE)</f>
        <v>221</v>
      </c>
      <c r="K768" s="16">
        <f ca="1">VLOOKUP(Table3[[#This Row],[PRODUCT ID]],Table1[[PRODUCT]:[SELLING PRICE]],5,FALSE)</f>
        <v>126.68339656331017</v>
      </c>
      <c r="L768" s="16">
        <f ca="1">J768*Table3[[#This Row],[QUANTITY]]</f>
        <v>2431</v>
      </c>
      <c r="M768" s="16">
        <f ca="1">K768*Table3[[#This Row],[QUANTITY]]*(1-Table3[[#This Row],[DISCOUNT %]])</f>
        <v>1263.6714293518953</v>
      </c>
      <c r="N768" s="3">
        <f>DAY(Table3[[#This Row],[DATE]])</f>
        <v>6</v>
      </c>
      <c r="O768" s="3" t="str">
        <f>TEXT(Table3[[#This Row],[DATE]],"mmm")</f>
        <v>Feb</v>
      </c>
      <c r="P768" s="3">
        <f>YEAR(Table3[[#This Row],[DATE]])</f>
        <v>2023</v>
      </c>
    </row>
    <row r="769" spans="1:16" x14ac:dyDescent="0.3">
      <c r="A769" s="6">
        <v>44964</v>
      </c>
      <c r="B769" s="7" t="s">
        <v>1820</v>
      </c>
      <c r="C769" s="9">
        <f t="shared" ca="1" si="22"/>
        <v>10</v>
      </c>
      <c r="D769" s="9" t="s">
        <v>2116</v>
      </c>
      <c r="E769" s="9" t="s">
        <v>2116</v>
      </c>
      <c r="F769" s="10">
        <f t="shared" ca="1" si="23"/>
        <v>1.7225454814390195E-3</v>
      </c>
      <c r="G769" s="3" t="str">
        <f>VLOOKUP(Table3[[#This Row],[PRODUCT ID]],Table1[[PRODUCT]:[SELLING PRICE]],1,FALSE)</f>
        <v>Product768</v>
      </c>
      <c r="H769" s="3" t="str">
        <f>VLOOKUP(Table3[[#This Row],[PRODUCT ID]],Table1[[PRODUCT]:[SELLING PRICE]],2,FALSE)</f>
        <v>Category4</v>
      </c>
      <c r="I769" s="3" t="str">
        <f>VLOOKUP(Table3[[#This Row],[PRODUCT ID]],Table1[[PRODUCT]:[SELLING PRICE]],3,FALSE)</f>
        <v>No</v>
      </c>
      <c r="J769" s="16">
        <f ca="1">VLOOKUP(Table3[[#This Row],[PRODUCT ID]],Table1[[PRODUCT]:[SELLING PRICE]],4,FALSE)</f>
        <v>194</v>
      </c>
      <c r="K769" s="16">
        <f ca="1">VLOOKUP(Table3[[#This Row],[PRODUCT ID]],Table1[[PRODUCT]:[SELLING PRICE]],5,FALSE)</f>
        <v>91.682979381595558</v>
      </c>
      <c r="L769" s="16">
        <f ca="1">J769*Table3[[#This Row],[QUANTITY]]</f>
        <v>1940</v>
      </c>
      <c r="M769" s="16">
        <f ca="1">K769*Table3[[#This Row],[QUANTITY]]*(1-Table3[[#This Row],[DISCOUNT %]])</f>
        <v>915.2505127973692</v>
      </c>
      <c r="N769" s="3">
        <f>DAY(Table3[[#This Row],[DATE]])</f>
        <v>7</v>
      </c>
      <c r="O769" s="3" t="str">
        <f>TEXT(Table3[[#This Row],[DATE]],"mmm")</f>
        <v>Feb</v>
      </c>
      <c r="P769" s="3">
        <f>YEAR(Table3[[#This Row],[DATE]])</f>
        <v>2023</v>
      </c>
    </row>
    <row r="770" spans="1:16" x14ac:dyDescent="0.3">
      <c r="A770" s="6">
        <v>44965</v>
      </c>
      <c r="B770" s="7" t="s">
        <v>1821</v>
      </c>
      <c r="C770" s="9">
        <f t="shared" ca="1" si="22"/>
        <v>10</v>
      </c>
      <c r="D770" s="9" t="s">
        <v>2115</v>
      </c>
      <c r="E770" s="9" t="s">
        <v>2116</v>
      </c>
      <c r="F770" s="10">
        <f t="shared" ca="1" si="23"/>
        <v>1.302141525393179E-2</v>
      </c>
      <c r="G770" s="3" t="str">
        <f>VLOOKUP(Table3[[#This Row],[PRODUCT ID]],Table1[[PRODUCT]:[SELLING PRICE]],1,FALSE)</f>
        <v>Product769</v>
      </c>
      <c r="H770" s="3" t="str">
        <f>VLOOKUP(Table3[[#This Row],[PRODUCT ID]],Table1[[PRODUCT]:[SELLING PRICE]],2,FALSE)</f>
        <v>Category1</v>
      </c>
      <c r="I770" s="3" t="str">
        <f>VLOOKUP(Table3[[#This Row],[PRODUCT ID]],Table1[[PRODUCT]:[SELLING PRICE]],3,FALSE)</f>
        <v>Ft</v>
      </c>
      <c r="J770" s="16">
        <f ca="1">VLOOKUP(Table3[[#This Row],[PRODUCT ID]],Table1[[PRODUCT]:[SELLING PRICE]],4,FALSE)</f>
        <v>165</v>
      </c>
      <c r="K770" s="16">
        <f ca="1">VLOOKUP(Table3[[#This Row],[PRODUCT ID]],Table1[[PRODUCT]:[SELLING PRICE]],5,FALSE)</f>
        <v>281.08111779280364</v>
      </c>
      <c r="L770" s="16">
        <f ca="1">J770*Table3[[#This Row],[QUANTITY]]</f>
        <v>1650</v>
      </c>
      <c r="M770" s="16">
        <f ca="1">K770*Table3[[#This Row],[QUANTITY]]*(1-Table3[[#This Row],[DISCOUNT %]])</f>
        <v>2774.2104383798423</v>
      </c>
      <c r="N770" s="3">
        <f>DAY(Table3[[#This Row],[DATE]])</f>
        <v>8</v>
      </c>
      <c r="O770" s="3" t="str">
        <f>TEXT(Table3[[#This Row],[DATE]],"mmm")</f>
        <v>Feb</v>
      </c>
      <c r="P770" s="3">
        <f>YEAR(Table3[[#This Row],[DATE]])</f>
        <v>2023</v>
      </c>
    </row>
    <row r="771" spans="1:16" x14ac:dyDescent="0.3">
      <c r="A771" s="6">
        <v>44966</v>
      </c>
      <c r="B771" s="7" t="s">
        <v>1822</v>
      </c>
      <c r="C771" s="9">
        <f t="shared" ref="C771:C834" ca="1" si="24">RANDBETWEEN(1,15)</f>
        <v>5</v>
      </c>
      <c r="D771" s="9" t="s">
        <v>2116</v>
      </c>
      <c r="E771" s="9" t="s">
        <v>2116</v>
      </c>
      <c r="F771" s="10">
        <f t="shared" ref="F771:F834" ca="1" si="25">RAND()*(0.1)</f>
        <v>3.8369402539032496E-2</v>
      </c>
      <c r="G771" s="3" t="str">
        <f>VLOOKUP(Table3[[#This Row],[PRODUCT ID]],Table1[[PRODUCT]:[SELLING PRICE]],1,FALSE)</f>
        <v>Product770</v>
      </c>
      <c r="H771" s="3" t="str">
        <f>VLOOKUP(Table3[[#This Row],[PRODUCT ID]],Table1[[PRODUCT]:[SELLING PRICE]],2,FALSE)</f>
        <v>Category2</v>
      </c>
      <c r="I771" s="3" t="str">
        <f>VLOOKUP(Table3[[#This Row],[PRODUCT ID]],Table1[[PRODUCT]:[SELLING PRICE]],3,FALSE)</f>
        <v>No</v>
      </c>
      <c r="J771" s="16">
        <f ca="1">VLOOKUP(Table3[[#This Row],[PRODUCT ID]],Table1[[PRODUCT]:[SELLING PRICE]],4,FALSE)</f>
        <v>26</v>
      </c>
      <c r="K771" s="16">
        <f ca="1">VLOOKUP(Table3[[#This Row],[PRODUCT ID]],Table1[[PRODUCT]:[SELLING PRICE]],5,FALSE)</f>
        <v>307.74405203070279</v>
      </c>
      <c r="L771" s="16">
        <f ca="1">J771*Table3[[#This Row],[QUANTITY]]</f>
        <v>130</v>
      </c>
      <c r="M771" s="16">
        <f ca="1">K771*Table3[[#This Row],[QUANTITY]]*(1-Table3[[#This Row],[DISCOUNT %]])</f>
        <v>1479.6804830967189</v>
      </c>
      <c r="N771" s="3">
        <f>DAY(Table3[[#This Row],[DATE]])</f>
        <v>9</v>
      </c>
      <c r="O771" s="3" t="str">
        <f>TEXT(Table3[[#This Row],[DATE]],"mmm")</f>
        <v>Feb</v>
      </c>
      <c r="P771" s="3">
        <f>YEAR(Table3[[#This Row],[DATE]])</f>
        <v>2023</v>
      </c>
    </row>
    <row r="772" spans="1:16" x14ac:dyDescent="0.3">
      <c r="A772" s="6">
        <v>44967</v>
      </c>
      <c r="B772" s="7" t="s">
        <v>1823</v>
      </c>
      <c r="C772" s="9">
        <f t="shared" ca="1" si="24"/>
        <v>14</v>
      </c>
      <c r="D772" s="9" t="s">
        <v>2117</v>
      </c>
      <c r="E772" s="9" t="s">
        <v>2118</v>
      </c>
      <c r="F772" s="10">
        <f t="shared" ca="1" si="25"/>
        <v>3.9759497446855252E-2</v>
      </c>
      <c r="G772" s="3" t="str">
        <f>VLOOKUP(Table3[[#This Row],[PRODUCT ID]],Table1[[PRODUCT]:[SELLING PRICE]],1,FALSE)</f>
        <v>Product771</v>
      </c>
      <c r="H772" s="3" t="str">
        <f>VLOOKUP(Table3[[#This Row],[PRODUCT ID]],Table1[[PRODUCT]:[SELLING PRICE]],2,FALSE)</f>
        <v>Category3</v>
      </c>
      <c r="I772" s="3" t="str">
        <f>VLOOKUP(Table3[[#This Row],[PRODUCT ID]],Table1[[PRODUCT]:[SELLING PRICE]],3,FALSE)</f>
        <v>Kg</v>
      </c>
      <c r="J772" s="16">
        <f ca="1">VLOOKUP(Table3[[#This Row],[PRODUCT ID]],Table1[[PRODUCT]:[SELLING PRICE]],4,FALSE)</f>
        <v>102</v>
      </c>
      <c r="K772" s="16">
        <f ca="1">VLOOKUP(Table3[[#This Row],[PRODUCT ID]],Table1[[PRODUCT]:[SELLING PRICE]],5,FALSE)</f>
        <v>119.48414506172951</v>
      </c>
      <c r="L772" s="16">
        <f ca="1">J772*Table3[[#This Row],[QUANTITY]]</f>
        <v>1428</v>
      </c>
      <c r="M772" s="16">
        <f ca="1">K772*Table3[[#This Row],[QUANTITY]]*(1-Table3[[#This Row],[DISCOUNT %]])</f>
        <v>1606.2692170169119</v>
      </c>
      <c r="N772" s="3">
        <f>DAY(Table3[[#This Row],[DATE]])</f>
        <v>10</v>
      </c>
      <c r="O772" s="3" t="str">
        <f>TEXT(Table3[[#This Row],[DATE]],"mmm")</f>
        <v>Feb</v>
      </c>
      <c r="P772" s="3">
        <f>YEAR(Table3[[#This Row],[DATE]])</f>
        <v>2023</v>
      </c>
    </row>
    <row r="773" spans="1:16" x14ac:dyDescent="0.3">
      <c r="A773" s="6">
        <v>44968</v>
      </c>
      <c r="B773" s="7" t="s">
        <v>1824</v>
      </c>
      <c r="C773" s="9">
        <f t="shared" ca="1" si="24"/>
        <v>14</v>
      </c>
      <c r="D773" s="9" t="s">
        <v>2115</v>
      </c>
      <c r="E773" s="9" t="s">
        <v>2118</v>
      </c>
      <c r="F773" s="10">
        <f t="shared" ca="1" si="25"/>
        <v>7.2169924356143667E-2</v>
      </c>
      <c r="G773" s="3" t="str">
        <f>VLOOKUP(Table3[[#This Row],[PRODUCT ID]],Table1[[PRODUCT]:[SELLING PRICE]],1,FALSE)</f>
        <v>Product772</v>
      </c>
      <c r="H773" s="3" t="str">
        <f>VLOOKUP(Table3[[#This Row],[PRODUCT ID]],Table1[[PRODUCT]:[SELLING PRICE]],2,FALSE)</f>
        <v>Category4</v>
      </c>
      <c r="I773" s="3" t="str">
        <f>VLOOKUP(Table3[[#This Row],[PRODUCT ID]],Table1[[PRODUCT]:[SELLING PRICE]],3,FALSE)</f>
        <v>Kg</v>
      </c>
      <c r="J773" s="16">
        <f ca="1">VLOOKUP(Table3[[#This Row],[PRODUCT ID]],Table1[[PRODUCT]:[SELLING PRICE]],4,FALSE)</f>
        <v>20</v>
      </c>
      <c r="K773" s="16">
        <f ca="1">VLOOKUP(Table3[[#This Row],[PRODUCT ID]],Table1[[PRODUCT]:[SELLING PRICE]],5,FALSE)</f>
        <v>284.49051781950675</v>
      </c>
      <c r="L773" s="16">
        <f ca="1">J773*Table3[[#This Row],[QUANTITY]]</f>
        <v>280</v>
      </c>
      <c r="M773" s="16">
        <f ca="1">K773*Table3[[#This Row],[QUANTITY]]*(1-Table3[[#This Row],[DISCOUNT %]])</f>
        <v>3695.4240213580592</v>
      </c>
      <c r="N773" s="3">
        <f>DAY(Table3[[#This Row],[DATE]])</f>
        <v>11</v>
      </c>
      <c r="O773" s="3" t="str">
        <f>TEXT(Table3[[#This Row],[DATE]],"mmm")</f>
        <v>Feb</v>
      </c>
      <c r="P773" s="3">
        <f>YEAR(Table3[[#This Row],[DATE]])</f>
        <v>2023</v>
      </c>
    </row>
    <row r="774" spans="1:16" x14ac:dyDescent="0.3">
      <c r="A774" s="6">
        <v>44969</v>
      </c>
      <c r="B774" s="7" t="s">
        <v>1825</v>
      </c>
      <c r="C774" s="9">
        <f t="shared" ca="1" si="24"/>
        <v>2</v>
      </c>
      <c r="D774" s="9" t="s">
        <v>2115</v>
      </c>
      <c r="E774" s="9" t="s">
        <v>2116</v>
      </c>
      <c r="F774" s="10">
        <f t="shared" ca="1" si="25"/>
        <v>9.2532783897726956E-2</v>
      </c>
      <c r="G774" s="3" t="str">
        <f>VLOOKUP(Table3[[#This Row],[PRODUCT ID]],Table1[[PRODUCT]:[SELLING PRICE]],1,FALSE)</f>
        <v>Product773</v>
      </c>
      <c r="H774" s="3" t="str">
        <f>VLOOKUP(Table3[[#This Row],[PRODUCT ID]],Table1[[PRODUCT]:[SELLING PRICE]],2,FALSE)</f>
        <v>Category5</v>
      </c>
      <c r="I774" s="3" t="str">
        <f>VLOOKUP(Table3[[#This Row],[PRODUCT ID]],Table1[[PRODUCT]:[SELLING PRICE]],3,FALSE)</f>
        <v>Lt</v>
      </c>
      <c r="J774" s="16">
        <f ca="1">VLOOKUP(Table3[[#This Row],[PRODUCT ID]],Table1[[PRODUCT]:[SELLING PRICE]],4,FALSE)</f>
        <v>140</v>
      </c>
      <c r="K774" s="16">
        <f ca="1">VLOOKUP(Table3[[#This Row],[PRODUCT ID]],Table1[[PRODUCT]:[SELLING PRICE]],5,FALSE)</f>
        <v>188.72077643132155</v>
      </c>
      <c r="L774" s="16">
        <f ca="1">J774*Table3[[#This Row],[QUANTITY]]</f>
        <v>280</v>
      </c>
      <c r="M774" s="16">
        <f ca="1">K774*Table3[[#This Row],[QUANTITY]]*(1-Table3[[#This Row],[DISCOUNT %]])</f>
        <v>342.51583521758164</v>
      </c>
      <c r="N774" s="3">
        <f>DAY(Table3[[#This Row],[DATE]])</f>
        <v>12</v>
      </c>
      <c r="O774" s="3" t="str">
        <f>TEXT(Table3[[#This Row],[DATE]],"mmm")</f>
        <v>Feb</v>
      </c>
      <c r="P774" s="3">
        <f>YEAR(Table3[[#This Row],[DATE]])</f>
        <v>2023</v>
      </c>
    </row>
    <row r="775" spans="1:16" x14ac:dyDescent="0.3">
      <c r="A775" s="6">
        <v>44970</v>
      </c>
      <c r="B775" s="7" t="s">
        <v>1826</v>
      </c>
      <c r="C775" s="9">
        <f t="shared" ca="1" si="24"/>
        <v>6</v>
      </c>
      <c r="D775" s="9" t="s">
        <v>2115</v>
      </c>
      <c r="E775" s="9" t="s">
        <v>2116</v>
      </c>
      <c r="F775" s="10">
        <f t="shared" ca="1" si="25"/>
        <v>4.4468216026577384E-2</v>
      </c>
      <c r="G775" s="3" t="str">
        <f>VLOOKUP(Table3[[#This Row],[PRODUCT ID]],Table1[[PRODUCT]:[SELLING PRICE]],1,FALSE)</f>
        <v>Product774</v>
      </c>
      <c r="H775" s="3" t="str">
        <f>VLOOKUP(Table3[[#This Row],[PRODUCT ID]],Table1[[PRODUCT]:[SELLING PRICE]],2,FALSE)</f>
        <v>Category1</v>
      </c>
      <c r="I775" s="3" t="str">
        <f>VLOOKUP(Table3[[#This Row],[PRODUCT ID]],Table1[[PRODUCT]:[SELLING PRICE]],3,FALSE)</f>
        <v>Kg</v>
      </c>
      <c r="J775" s="16">
        <f ca="1">VLOOKUP(Table3[[#This Row],[PRODUCT ID]],Table1[[PRODUCT]:[SELLING PRICE]],4,FALSE)</f>
        <v>186</v>
      </c>
      <c r="K775" s="16">
        <f ca="1">VLOOKUP(Table3[[#This Row],[PRODUCT ID]],Table1[[PRODUCT]:[SELLING PRICE]],5,FALSE)</f>
        <v>40.141217423641905</v>
      </c>
      <c r="L775" s="16">
        <f ca="1">J775*Table3[[#This Row],[QUANTITY]]</f>
        <v>1116</v>
      </c>
      <c r="M775" s="16">
        <f ca="1">K775*Table3[[#This Row],[QUANTITY]]*(1-Table3[[#This Row],[DISCOUNT %]])</f>
        <v>230.13725457406551</v>
      </c>
      <c r="N775" s="3">
        <f>DAY(Table3[[#This Row],[DATE]])</f>
        <v>13</v>
      </c>
      <c r="O775" s="3" t="str">
        <f>TEXT(Table3[[#This Row],[DATE]],"mmm")</f>
        <v>Feb</v>
      </c>
      <c r="P775" s="3">
        <f>YEAR(Table3[[#This Row],[DATE]])</f>
        <v>2023</v>
      </c>
    </row>
    <row r="776" spans="1:16" x14ac:dyDescent="0.3">
      <c r="A776" s="6">
        <v>44971</v>
      </c>
      <c r="B776" s="7" t="s">
        <v>1827</v>
      </c>
      <c r="C776" s="9">
        <f t="shared" ca="1" si="24"/>
        <v>6</v>
      </c>
      <c r="D776" s="9" t="s">
        <v>2116</v>
      </c>
      <c r="E776" s="9" t="s">
        <v>2116</v>
      </c>
      <c r="F776" s="10">
        <f t="shared" ca="1" si="25"/>
        <v>5.3106365771229236E-2</v>
      </c>
      <c r="G776" s="3" t="str">
        <f>VLOOKUP(Table3[[#This Row],[PRODUCT ID]],Table1[[PRODUCT]:[SELLING PRICE]],1,FALSE)</f>
        <v>Product775</v>
      </c>
      <c r="H776" s="3" t="str">
        <f>VLOOKUP(Table3[[#This Row],[PRODUCT ID]],Table1[[PRODUCT]:[SELLING PRICE]],2,FALSE)</f>
        <v>Category2</v>
      </c>
      <c r="I776" s="3" t="str">
        <f>VLOOKUP(Table3[[#This Row],[PRODUCT ID]],Table1[[PRODUCT]:[SELLING PRICE]],3,FALSE)</f>
        <v>Lt</v>
      </c>
      <c r="J776" s="16">
        <f ca="1">VLOOKUP(Table3[[#This Row],[PRODUCT ID]],Table1[[PRODUCT]:[SELLING PRICE]],4,FALSE)</f>
        <v>130</v>
      </c>
      <c r="K776" s="16">
        <f ca="1">VLOOKUP(Table3[[#This Row],[PRODUCT ID]],Table1[[PRODUCT]:[SELLING PRICE]],5,FALSE)</f>
        <v>144.35704405300436</v>
      </c>
      <c r="L776" s="16">
        <f ca="1">J776*Table3[[#This Row],[QUANTITY]]</f>
        <v>780</v>
      </c>
      <c r="M776" s="16">
        <f ca="1">K776*Table3[[#This Row],[QUANTITY]]*(1-Table3[[#This Row],[DISCOUNT %]])</f>
        <v>820.14459641923236</v>
      </c>
      <c r="N776" s="3">
        <f>DAY(Table3[[#This Row],[DATE]])</f>
        <v>14</v>
      </c>
      <c r="O776" s="3" t="str">
        <f>TEXT(Table3[[#This Row],[DATE]],"mmm")</f>
        <v>Feb</v>
      </c>
      <c r="P776" s="3">
        <f>YEAR(Table3[[#This Row],[DATE]])</f>
        <v>2023</v>
      </c>
    </row>
    <row r="777" spans="1:16" x14ac:dyDescent="0.3">
      <c r="A777" s="6">
        <v>44972</v>
      </c>
      <c r="B777" s="7" t="s">
        <v>1828</v>
      </c>
      <c r="C777" s="9">
        <f t="shared" ca="1" si="24"/>
        <v>10</v>
      </c>
      <c r="D777" s="9" t="s">
        <v>2116</v>
      </c>
      <c r="E777" s="9" t="s">
        <v>2116</v>
      </c>
      <c r="F777" s="10">
        <f t="shared" ca="1" si="25"/>
        <v>2.3142838047637771E-2</v>
      </c>
      <c r="G777" s="3" t="str">
        <f>VLOOKUP(Table3[[#This Row],[PRODUCT ID]],Table1[[PRODUCT]:[SELLING PRICE]],1,FALSE)</f>
        <v>Product776</v>
      </c>
      <c r="H777" s="3" t="str">
        <f>VLOOKUP(Table3[[#This Row],[PRODUCT ID]],Table1[[PRODUCT]:[SELLING PRICE]],2,FALSE)</f>
        <v>Category3</v>
      </c>
      <c r="I777" s="3" t="str">
        <f>VLOOKUP(Table3[[#This Row],[PRODUCT ID]],Table1[[PRODUCT]:[SELLING PRICE]],3,FALSE)</f>
        <v>Ft</v>
      </c>
      <c r="J777" s="16">
        <f ca="1">VLOOKUP(Table3[[#This Row],[PRODUCT ID]],Table1[[PRODUCT]:[SELLING PRICE]],4,FALSE)</f>
        <v>135</v>
      </c>
      <c r="K777" s="16">
        <f ca="1">VLOOKUP(Table3[[#This Row],[PRODUCT ID]],Table1[[PRODUCT]:[SELLING PRICE]],5,FALSE)</f>
        <v>262.15347862789372</v>
      </c>
      <c r="L777" s="16">
        <f ca="1">J777*Table3[[#This Row],[QUANTITY]]</f>
        <v>1350</v>
      </c>
      <c r="M777" s="16">
        <f ca="1">K777*Table3[[#This Row],[QUANTITY]]*(1-Table3[[#This Row],[DISCOUNT %]])</f>
        <v>2560.8650312838354</v>
      </c>
      <c r="N777" s="3">
        <f>DAY(Table3[[#This Row],[DATE]])</f>
        <v>15</v>
      </c>
      <c r="O777" s="3" t="str">
        <f>TEXT(Table3[[#This Row],[DATE]],"mmm")</f>
        <v>Feb</v>
      </c>
      <c r="P777" s="3">
        <f>YEAR(Table3[[#This Row],[DATE]])</f>
        <v>2023</v>
      </c>
    </row>
    <row r="778" spans="1:16" x14ac:dyDescent="0.3">
      <c r="A778" s="6">
        <v>44973</v>
      </c>
      <c r="B778" s="7" t="s">
        <v>1829</v>
      </c>
      <c r="C778" s="9">
        <f t="shared" ca="1" si="24"/>
        <v>15</v>
      </c>
      <c r="D778" s="9" t="s">
        <v>2116</v>
      </c>
      <c r="E778" s="9" t="s">
        <v>2118</v>
      </c>
      <c r="F778" s="10">
        <f t="shared" ca="1" si="25"/>
        <v>8.2644181989914134E-2</v>
      </c>
      <c r="G778" s="3" t="str">
        <f>VLOOKUP(Table3[[#This Row],[PRODUCT ID]],Table1[[PRODUCT]:[SELLING PRICE]],1,FALSE)</f>
        <v>Product777</v>
      </c>
      <c r="H778" s="3" t="str">
        <f>VLOOKUP(Table3[[#This Row],[PRODUCT ID]],Table1[[PRODUCT]:[SELLING PRICE]],2,FALSE)</f>
        <v>Category4</v>
      </c>
      <c r="I778" s="3" t="str">
        <f>VLOOKUP(Table3[[#This Row],[PRODUCT ID]],Table1[[PRODUCT]:[SELLING PRICE]],3,FALSE)</f>
        <v>Kg</v>
      </c>
      <c r="J778" s="16">
        <f ca="1">VLOOKUP(Table3[[#This Row],[PRODUCT ID]],Table1[[PRODUCT]:[SELLING PRICE]],4,FALSE)</f>
        <v>165</v>
      </c>
      <c r="K778" s="16">
        <f ca="1">VLOOKUP(Table3[[#This Row],[PRODUCT ID]],Table1[[PRODUCT]:[SELLING PRICE]],5,FALSE)</f>
        <v>81.268341091433086</v>
      </c>
      <c r="L778" s="16">
        <f ca="1">J778*Table3[[#This Row],[QUANTITY]]</f>
        <v>2475</v>
      </c>
      <c r="M778" s="16">
        <f ca="1">K778*Table3[[#This Row],[QUANTITY]]*(1-Table3[[#This Row],[DISCOUNT %]])</f>
        <v>1118.279782803814</v>
      </c>
      <c r="N778" s="3">
        <f>DAY(Table3[[#This Row],[DATE]])</f>
        <v>16</v>
      </c>
      <c r="O778" s="3" t="str">
        <f>TEXT(Table3[[#This Row],[DATE]],"mmm")</f>
        <v>Feb</v>
      </c>
      <c r="P778" s="3">
        <f>YEAR(Table3[[#This Row],[DATE]])</f>
        <v>2023</v>
      </c>
    </row>
    <row r="779" spans="1:16" x14ac:dyDescent="0.3">
      <c r="A779" s="6">
        <v>44974</v>
      </c>
      <c r="B779" s="7" t="s">
        <v>1830</v>
      </c>
      <c r="C779" s="9">
        <f t="shared" ca="1" si="24"/>
        <v>5</v>
      </c>
      <c r="D779" s="9" t="s">
        <v>2115</v>
      </c>
      <c r="E779" s="9" t="s">
        <v>2116</v>
      </c>
      <c r="F779" s="10">
        <f t="shared" ca="1" si="25"/>
        <v>2.0842074115149559E-2</v>
      </c>
      <c r="G779" s="3" t="str">
        <f>VLOOKUP(Table3[[#This Row],[PRODUCT ID]],Table1[[PRODUCT]:[SELLING PRICE]],1,FALSE)</f>
        <v>Product778</v>
      </c>
      <c r="H779" s="3" t="str">
        <f>VLOOKUP(Table3[[#This Row],[PRODUCT ID]],Table1[[PRODUCT]:[SELLING PRICE]],2,FALSE)</f>
        <v>Category5</v>
      </c>
      <c r="I779" s="3" t="str">
        <f>VLOOKUP(Table3[[#This Row],[PRODUCT ID]],Table1[[PRODUCT]:[SELLING PRICE]],3,FALSE)</f>
        <v>No</v>
      </c>
      <c r="J779" s="16">
        <f ca="1">VLOOKUP(Table3[[#This Row],[PRODUCT ID]],Table1[[PRODUCT]:[SELLING PRICE]],4,FALSE)</f>
        <v>147</v>
      </c>
      <c r="K779" s="16">
        <f ca="1">VLOOKUP(Table3[[#This Row],[PRODUCT ID]],Table1[[PRODUCT]:[SELLING PRICE]],5,FALSE)</f>
        <v>227.18560104882957</v>
      </c>
      <c r="L779" s="16">
        <f ca="1">J779*Table3[[#This Row],[QUANTITY]]</f>
        <v>735</v>
      </c>
      <c r="M779" s="16">
        <f ca="1">K779*Table3[[#This Row],[QUANTITY]]*(1-Table3[[#This Row],[DISCOUNT %]])</f>
        <v>1112.2529095693753</v>
      </c>
      <c r="N779" s="3">
        <f>DAY(Table3[[#This Row],[DATE]])</f>
        <v>17</v>
      </c>
      <c r="O779" s="3" t="str">
        <f>TEXT(Table3[[#This Row],[DATE]],"mmm")</f>
        <v>Feb</v>
      </c>
      <c r="P779" s="3">
        <f>YEAR(Table3[[#This Row],[DATE]])</f>
        <v>2023</v>
      </c>
    </row>
    <row r="780" spans="1:16" x14ac:dyDescent="0.3">
      <c r="A780" s="6">
        <v>44975</v>
      </c>
      <c r="B780" s="7" t="s">
        <v>1831</v>
      </c>
      <c r="C780" s="9">
        <f t="shared" ca="1" si="24"/>
        <v>5</v>
      </c>
      <c r="D780" s="9" t="s">
        <v>2117</v>
      </c>
      <c r="E780" s="9" t="s">
        <v>2116</v>
      </c>
      <c r="F780" s="10">
        <f t="shared" ca="1" si="25"/>
        <v>6.0257831703948828E-2</v>
      </c>
      <c r="G780" s="3" t="str">
        <f>VLOOKUP(Table3[[#This Row],[PRODUCT ID]],Table1[[PRODUCT]:[SELLING PRICE]],1,FALSE)</f>
        <v>Product779</v>
      </c>
      <c r="H780" s="3" t="str">
        <f>VLOOKUP(Table3[[#This Row],[PRODUCT ID]],Table1[[PRODUCT]:[SELLING PRICE]],2,FALSE)</f>
        <v>Category1</v>
      </c>
      <c r="I780" s="3" t="str">
        <f>VLOOKUP(Table3[[#This Row],[PRODUCT ID]],Table1[[PRODUCT]:[SELLING PRICE]],3,FALSE)</f>
        <v>No</v>
      </c>
      <c r="J780" s="16">
        <f ca="1">VLOOKUP(Table3[[#This Row],[PRODUCT ID]],Table1[[PRODUCT]:[SELLING PRICE]],4,FALSE)</f>
        <v>84</v>
      </c>
      <c r="K780" s="16">
        <f ca="1">VLOOKUP(Table3[[#This Row],[PRODUCT ID]],Table1[[PRODUCT]:[SELLING PRICE]],5,FALSE)</f>
        <v>69.72226463586928</v>
      </c>
      <c r="L780" s="16">
        <f ca="1">J780*Table3[[#This Row],[QUANTITY]]</f>
        <v>420</v>
      </c>
      <c r="M780" s="16">
        <f ca="1">K780*Table3[[#This Row],[QUANTITY]]*(1-Table3[[#This Row],[DISCOUNT %]])</f>
        <v>327.60476073711442</v>
      </c>
      <c r="N780" s="3">
        <f>DAY(Table3[[#This Row],[DATE]])</f>
        <v>18</v>
      </c>
      <c r="O780" s="3" t="str">
        <f>TEXT(Table3[[#This Row],[DATE]],"mmm")</f>
        <v>Feb</v>
      </c>
      <c r="P780" s="3">
        <f>YEAR(Table3[[#This Row],[DATE]])</f>
        <v>2023</v>
      </c>
    </row>
    <row r="781" spans="1:16" x14ac:dyDescent="0.3">
      <c r="A781" s="6">
        <v>44976</v>
      </c>
      <c r="B781" s="7" t="s">
        <v>1832</v>
      </c>
      <c r="C781" s="9">
        <f t="shared" ca="1" si="24"/>
        <v>10</v>
      </c>
      <c r="D781" s="9" t="s">
        <v>2117</v>
      </c>
      <c r="E781" s="9" t="s">
        <v>2116</v>
      </c>
      <c r="F781" s="10">
        <f t="shared" ca="1" si="25"/>
        <v>4.277244544987361E-2</v>
      </c>
      <c r="G781" s="3" t="str">
        <f>VLOOKUP(Table3[[#This Row],[PRODUCT ID]],Table1[[PRODUCT]:[SELLING PRICE]],1,FALSE)</f>
        <v>Product780</v>
      </c>
      <c r="H781" s="3" t="str">
        <f>VLOOKUP(Table3[[#This Row],[PRODUCT ID]],Table1[[PRODUCT]:[SELLING PRICE]],2,FALSE)</f>
        <v>Category2</v>
      </c>
      <c r="I781" s="3" t="str">
        <f>VLOOKUP(Table3[[#This Row],[PRODUCT ID]],Table1[[PRODUCT]:[SELLING PRICE]],3,FALSE)</f>
        <v>Ft</v>
      </c>
      <c r="J781" s="16">
        <f ca="1">VLOOKUP(Table3[[#This Row],[PRODUCT ID]],Table1[[PRODUCT]:[SELLING PRICE]],4,FALSE)</f>
        <v>221</v>
      </c>
      <c r="K781" s="16">
        <f ca="1">VLOOKUP(Table3[[#This Row],[PRODUCT ID]],Table1[[PRODUCT]:[SELLING PRICE]],5,FALSE)</f>
        <v>262.75487247541389</v>
      </c>
      <c r="L781" s="16">
        <f ca="1">J781*Table3[[#This Row],[QUANTITY]]</f>
        <v>2210</v>
      </c>
      <c r="M781" s="16">
        <f ca="1">K781*Table3[[#This Row],[QUANTITY]]*(1-Table3[[#This Row],[DISCOUNT %]])</f>
        <v>2515.1620402577073</v>
      </c>
      <c r="N781" s="3">
        <f>DAY(Table3[[#This Row],[DATE]])</f>
        <v>19</v>
      </c>
      <c r="O781" s="3" t="str">
        <f>TEXT(Table3[[#This Row],[DATE]],"mmm")</f>
        <v>Feb</v>
      </c>
      <c r="P781" s="3">
        <f>YEAR(Table3[[#This Row],[DATE]])</f>
        <v>2023</v>
      </c>
    </row>
    <row r="782" spans="1:16" x14ac:dyDescent="0.3">
      <c r="A782" s="6">
        <v>44977</v>
      </c>
      <c r="B782" s="7" t="s">
        <v>1833</v>
      </c>
      <c r="C782" s="9">
        <f t="shared" ca="1" si="24"/>
        <v>12</v>
      </c>
      <c r="D782" s="9" t="s">
        <v>2116</v>
      </c>
      <c r="E782" s="9" t="s">
        <v>2116</v>
      </c>
      <c r="F782" s="10">
        <f t="shared" ca="1" si="25"/>
        <v>7.7461545112415195E-2</v>
      </c>
      <c r="G782" s="3" t="str">
        <f>VLOOKUP(Table3[[#This Row],[PRODUCT ID]],Table1[[PRODUCT]:[SELLING PRICE]],1,FALSE)</f>
        <v>Product781</v>
      </c>
      <c r="H782" s="3" t="str">
        <f>VLOOKUP(Table3[[#This Row],[PRODUCT ID]],Table1[[PRODUCT]:[SELLING PRICE]],2,FALSE)</f>
        <v>Category3</v>
      </c>
      <c r="I782" s="3" t="str">
        <f>VLOOKUP(Table3[[#This Row],[PRODUCT ID]],Table1[[PRODUCT]:[SELLING PRICE]],3,FALSE)</f>
        <v>No</v>
      </c>
      <c r="J782" s="16">
        <f ca="1">VLOOKUP(Table3[[#This Row],[PRODUCT ID]],Table1[[PRODUCT]:[SELLING PRICE]],4,FALSE)</f>
        <v>173</v>
      </c>
      <c r="K782" s="16">
        <f ca="1">VLOOKUP(Table3[[#This Row],[PRODUCT ID]],Table1[[PRODUCT]:[SELLING PRICE]],5,FALSE)</f>
        <v>53.994644994293523</v>
      </c>
      <c r="L782" s="16">
        <f ca="1">J782*Table3[[#This Row],[QUANTITY]]</f>
        <v>2076</v>
      </c>
      <c r="M782" s="16">
        <f ca="1">K782*Table3[[#This Row],[QUANTITY]]*(1-Table3[[#This Row],[DISCOUNT %]])</f>
        <v>597.74563638287043</v>
      </c>
      <c r="N782" s="3">
        <f>DAY(Table3[[#This Row],[DATE]])</f>
        <v>20</v>
      </c>
      <c r="O782" s="3" t="str">
        <f>TEXT(Table3[[#This Row],[DATE]],"mmm")</f>
        <v>Feb</v>
      </c>
      <c r="P782" s="3">
        <f>YEAR(Table3[[#This Row],[DATE]])</f>
        <v>2023</v>
      </c>
    </row>
    <row r="783" spans="1:16" x14ac:dyDescent="0.3">
      <c r="A783" s="6">
        <v>44978</v>
      </c>
      <c r="B783" s="7" t="s">
        <v>1834</v>
      </c>
      <c r="C783" s="9">
        <f t="shared" ca="1" si="24"/>
        <v>13</v>
      </c>
      <c r="D783" s="9" t="s">
        <v>2116</v>
      </c>
      <c r="E783" s="9" t="s">
        <v>2116</v>
      </c>
      <c r="F783" s="10">
        <f t="shared" ca="1" si="25"/>
        <v>9.0002225296232585E-2</v>
      </c>
      <c r="G783" s="3" t="str">
        <f>VLOOKUP(Table3[[#This Row],[PRODUCT ID]],Table1[[PRODUCT]:[SELLING PRICE]],1,FALSE)</f>
        <v>Product782</v>
      </c>
      <c r="H783" s="3" t="str">
        <f>VLOOKUP(Table3[[#This Row],[PRODUCT ID]],Table1[[PRODUCT]:[SELLING PRICE]],2,FALSE)</f>
        <v>Category4</v>
      </c>
      <c r="I783" s="3" t="str">
        <f>VLOOKUP(Table3[[#This Row],[PRODUCT ID]],Table1[[PRODUCT]:[SELLING PRICE]],3,FALSE)</f>
        <v>Kg</v>
      </c>
      <c r="J783" s="16">
        <f ca="1">VLOOKUP(Table3[[#This Row],[PRODUCT ID]],Table1[[PRODUCT]:[SELLING PRICE]],4,FALSE)</f>
        <v>229</v>
      </c>
      <c r="K783" s="16">
        <f ca="1">VLOOKUP(Table3[[#This Row],[PRODUCT ID]],Table1[[PRODUCT]:[SELLING PRICE]],5,FALSE)</f>
        <v>97.479026665198788</v>
      </c>
      <c r="L783" s="16">
        <f ca="1">J783*Table3[[#This Row],[QUANTITY]]</f>
        <v>2977</v>
      </c>
      <c r="M783" s="16">
        <f ca="1">K783*Table3[[#This Row],[QUANTITY]]*(1-Table3[[#This Row],[DISCOUNT %]])</f>
        <v>1153.1740654930613</v>
      </c>
      <c r="N783" s="3">
        <f>DAY(Table3[[#This Row],[DATE]])</f>
        <v>21</v>
      </c>
      <c r="O783" s="3" t="str">
        <f>TEXT(Table3[[#This Row],[DATE]],"mmm")</f>
        <v>Feb</v>
      </c>
      <c r="P783" s="3">
        <f>YEAR(Table3[[#This Row],[DATE]])</f>
        <v>2023</v>
      </c>
    </row>
    <row r="784" spans="1:16" x14ac:dyDescent="0.3">
      <c r="A784" s="6">
        <v>44979</v>
      </c>
      <c r="B784" s="7" t="s">
        <v>1835</v>
      </c>
      <c r="C784" s="9">
        <f t="shared" ca="1" si="24"/>
        <v>11</v>
      </c>
      <c r="D784" s="9" t="s">
        <v>2116</v>
      </c>
      <c r="E784" s="9" t="s">
        <v>2118</v>
      </c>
      <c r="F784" s="10">
        <f t="shared" ca="1" si="25"/>
        <v>6.4176837755275079E-2</v>
      </c>
      <c r="G784" s="3" t="str">
        <f>VLOOKUP(Table3[[#This Row],[PRODUCT ID]],Table1[[PRODUCT]:[SELLING PRICE]],1,FALSE)</f>
        <v>Product783</v>
      </c>
      <c r="H784" s="3" t="str">
        <f>VLOOKUP(Table3[[#This Row],[PRODUCT ID]],Table1[[PRODUCT]:[SELLING PRICE]],2,FALSE)</f>
        <v>Category5</v>
      </c>
      <c r="I784" s="3" t="str">
        <f>VLOOKUP(Table3[[#This Row],[PRODUCT ID]],Table1[[PRODUCT]:[SELLING PRICE]],3,FALSE)</f>
        <v>Kg</v>
      </c>
      <c r="J784" s="16">
        <f ca="1">VLOOKUP(Table3[[#This Row],[PRODUCT ID]],Table1[[PRODUCT]:[SELLING PRICE]],4,FALSE)</f>
        <v>141</v>
      </c>
      <c r="K784" s="16">
        <f ca="1">VLOOKUP(Table3[[#This Row],[PRODUCT ID]],Table1[[PRODUCT]:[SELLING PRICE]],5,FALSE)</f>
        <v>234.90257326311573</v>
      </c>
      <c r="L784" s="16">
        <f ca="1">J784*Table3[[#This Row],[QUANTITY]]</f>
        <v>1551</v>
      </c>
      <c r="M784" s="16">
        <f ca="1">K784*Table3[[#This Row],[QUANTITY]]*(1-Table3[[#This Row],[DISCOUNT %]])</f>
        <v>2418.0999582356335</v>
      </c>
      <c r="N784" s="3">
        <f>DAY(Table3[[#This Row],[DATE]])</f>
        <v>22</v>
      </c>
      <c r="O784" s="3" t="str">
        <f>TEXT(Table3[[#This Row],[DATE]],"mmm")</f>
        <v>Feb</v>
      </c>
      <c r="P784" s="3">
        <f>YEAR(Table3[[#This Row],[DATE]])</f>
        <v>2023</v>
      </c>
    </row>
    <row r="785" spans="1:16" x14ac:dyDescent="0.3">
      <c r="A785" s="6">
        <v>44980</v>
      </c>
      <c r="B785" s="7" t="s">
        <v>1836</v>
      </c>
      <c r="C785" s="9">
        <f t="shared" ca="1" si="24"/>
        <v>12</v>
      </c>
      <c r="D785" s="9" t="s">
        <v>2116</v>
      </c>
      <c r="E785" s="9" t="s">
        <v>2118</v>
      </c>
      <c r="F785" s="10">
        <f t="shared" ca="1" si="25"/>
        <v>6.5214242460697666E-2</v>
      </c>
      <c r="G785" s="3" t="str">
        <f>VLOOKUP(Table3[[#This Row],[PRODUCT ID]],Table1[[PRODUCT]:[SELLING PRICE]],1,FALSE)</f>
        <v>Product784</v>
      </c>
      <c r="H785" s="3" t="str">
        <f>VLOOKUP(Table3[[#This Row],[PRODUCT ID]],Table1[[PRODUCT]:[SELLING PRICE]],2,FALSE)</f>
        <v>Category1</v>
      </c>
      <c r="I785" s="3" t="str">
        <f>VLOOKUP(Table3[[#This Row],[PRODUCT ID]],Table1[[PRODUCT]:[SELLING PRICE]],3,FALSE)</f>
        <v>Lt</v>
      </c>
      <c r="J785" s="16">
        <f ca="1">VLOOKUP(Table3[[#This Row],[PRODUCT ID]],Table1[[PRODUCT]:[SELLING PRICE]],4,FALSE)</f>
        <v>248</v>
      </c>
      <c r="K785" s="16">
        <f ca="1">VLOOKUP(Table3[[#This Row],[PRODUCT ID]],Table1[[PRODUCT]:[SELLING PRICE]],5,FALSE)</f>
        <v>40.790338047785028</v>
      </c>
      <c r="L785" s="16">
        <f ca="1">J785*Table3[[#This Row],[QUANTITY]]</f>
        <v>2976</v>
      </c>
      <c r="M785" s="16">
        <f ca="1">K785*Table3[[#This Row],[QUANTITY]]*(1-Table3[[#This Row],[DISCOUNT %]])</f>
        <v>457.56272462739548</v>
      </c>
      <c r="N785" s="3">
        <f>DAY(Table3[[#This Row],[DATE]])</f>
        <v>23</v>
      </c>
      <c r="O785" s="3" t="str">
        <f>TEXT(Table3[[#This Row],[DATE]],"mmm")</f>
        <v>Feb</v>
      </c>
      <c r="P785" s="3">
        <f>YEAR(Table3[[#This Row],[DATE]])</f>
        <v>2023</v>
      </c>
    </row>
    <row r="786" spans="1:16" x14ac:dyDescent="0.3">
      <c r="A786" s="6">
        <v>44981</v>
      </c>
      <c r="B786" s="7" t="s">
        <v>1837</v>
      </c>
      <c r="C786" s="9">
        <f t="shared" ca="1" si="24"/>
        <v>1</v>
      </c>
      <c r="D786" s="9" t="s">
        <v>2115</v>
      </c>
      <c r="E786" s="9" t="s">
        <v>2116</v>
      </c>
      <c r="F786" s="10">
        <f t="shared" ca="1" si="25"/>
        <v>4.8829029735192868E-2</v>
      </c>
      <c r="G786" s="3" t="str">
        <f>VLOOKUP(Table3[[#This Row],[PRODUCT ID]],Table1[[PRODUCT]:[SELLING PRICE]],1,FALSE)</f>
        <v>Product785</v>
      </c>
      <c r="H786" s="3" t="str">
        <f>VLOOKUP(Table3[[#This Row],[PRODUCT ID]],Table1[[PRODUCT]:[SELLING PRICE]],2,FALSE)</f>
        <v>Category2</v>
      </c>
      <c r="I786" s="3" t="str">
        <f>VLOOKUP(Table3[[#This Row],[PRODUCT ID]],Table1[[PRODUCT]:[SELLING PRICE]],3,FALSE)</f>
        <v>Kg</v>
      </c>
      <c r="J786" s="16">
        <f ca="1">VLOOKUP(Table3[[#This Row],[PRODUCT ID]],Table1[[PRODUCT]:[SELLING PRICE]],4,FALSE)</f>
        <v>161</v>
      </c>
      <c r="K786" s="16">
        <f ca="1">VLOOKUP(Table3[[#This Row],[PRODUCT ID]],Table1[[PRODUCT]:[SELLING PRICE]],5,FALSE)</f>
        <v>84.222594384039013</v>
      </c>
      <c r="L786" s="16">
        <f ca="1">J786*Table3[[#This Row],[QUANTITY]]</f>
        <v>161</v>
      </c>
      <c r="M786" s="16">
        <f ca="1">K786*Table3[[#This Row],[QUANTITY]]*(1-Table3[[#This Row],[DISCOUNT %]])</f>
        <v>80.110086818485684</v>
      </c>
      <c r="N786" s="3">
        <f>DAY(Table3[[#This Row],[DATE]])</f>
        <v>24</v>
      </c>
      <c r="O786" s="3" t="str">
        <f>TEXT(Table3[[#This Row],[DATE]],"mmm")</f>
        <v>Feb</v>
      </c>
      <c r="P786" s="3">
        <f>YEAR(Table3[[#This Row],[DATE]])</f>
        <v>2023</v>
      </c>
    </row>
    <row r="787" spans="1:16" x14ac:dyDescent="0.3">
      <c r="A787" s="6">
        <v>44982</v>
      </c>
      <c r="B787" s="7" t="s">
        <v>1838</v>
      </c>
      <c r="C787" s="9">
        <f t="shared" ca="1" si="24"/>
        <v>11</v>
      </c>
      <c r="D787" s="9" t="s">
        <v>2116</v>
      </c>
      <c r="E787" s="9" t="s">
        <v>2116</v>
      </c>
      <c r="F787" s="10">
        <f t="shared" ca="1" si="25"/>
        <v>2.0211436836871755E-2</v>
      </c>
      <c r="G787" s="3" t="str">
        <f>VLOOKUP(Table3[[#This Row],[PRODUCT ID]],Table1[[PRODUCT]:[SELLING PRICE]],1,FALSE)</f>
        <v>Product786</v>
      </c>
      <c r="H787" s="3" t="str">
        <f>VLOOKUP(Table3[[#This Row],[PRODUCT ID]],Table1[[PRODUCT]:[SELLING PRICE]],2,FALSE)</f>
        <v>Category3</v>
      </c>
      <c r="I787" s="3" t="str">
        <f>VLOOKUP(Table3[[#This Row],[PRODUCT ID]],Table1[[PRODUCT]:[SELLING PRICE]],3,FALSE)</f>
        <v>Lt</v>
      </c>
      <c r="J787" s="16">
        <f ca="1">VLOOKUP(Table3[[#This Row],[PRODUCT ID]],Table1[[PRODUCT]:[SELLING PRICE]],4,FALSE)</f>
        <v>69</v>
      </c>
      <c r="K787" s="16">
        <f ca="1">VLOOKUP(Table3[[#This Row],[PRODUCT ID]],Table1[[PRODUCT]:[SELLING PRICE]],5,FALSE)</f>
        <v>266.15699557290611</v>
      </c>
      <c r="L787" s="16">
        <f ca="1">J787*Table3[[#This Row],[QUANTITY]]</f>
        <v>759</v>
      </c>
      <c r="M787" s="16">
        <f ca="1">K787*Table3[[#This Row],[QUANTITY]]*(1-Table3[[#This Row],[DISCOUNT %]])</f>
        <v>2868.5533829501205</v>
      </c>
      <c r="N787" s="3">
        <f>DAY(Table3[[#This Row],[DATE]])</f>
        <v>25</v>
      </c>
      <c r="O787" s="3" t="str">
        <f>TEXT(Table3[[#This Row],[DATE]],"mmm")</f>
        <v>Feb</v>
      </c>
      <c r="P787" s="3">
        <f>YEAR(Table3[[#This Row],[DATE]])</f>
        <v>2023</v>
      </c>
    </row>
    <row r="788" spans="1:16" x14ac:dyDescent="0.3">
      <c r="A788" s="6">
        <v>44983</v>
      </c>
      <c r="B788" s="7" t="s">
        <v>1839</v>
      </c>
      <c r="C788" s="9">
        <f t="shared" ca="1" si="24"/>
        <v>9</v>
      </c>
      <c r="D788" s="9" t="s">
        <v>2117</v>
      </c>
      <c r="E788" s="9" t="s">
        <v>2116</v>
      </c>
      <c r="F788" s="10">
        <f t="shared" ca="1" si="25"/>
        <v>9.2919237340391314E-2</v>
      </c>
      <c r="G788" s="3" t="str">
        <f>VLOOKUP(Table3[[#This Row],[PRODUCT ID]],Table1[[PRODUCT]:[SELLING PRICE]],1,FALSE)</f>
        <v>Product787</v>
      </c>
      <c r="H788" s="3" t="str">
        <f>VLOOKUP(Table3[[#This Row],[PRODUCT ID]],Table1[[PRODUCT]:[SELLING PRICE]],2,FALSE)</f>
        <v>Category4</v>
      </c>
      <c r="I788" s="3" t="str">
        <f>VLOOKUP(Table3[[#This Row],[PRODUCT ID]],Table1[[PRODUCT]:[SELLING PRICE]],3,FALSE)</f>
        <v>Ft</v>
      </c>
      <c r="J788" s="16">
        <f ca="1">VLOOKUP(Table3[[#This Row],[PRODUCT ID]],Table1[[PRODUCT]:[SELLING PRICE]],4,FALSE)</f>
        <v>7</v>
      </c>
      <c r="K788" s="16">
        <f ca="1">VLOOKUP(Table3[[#This Row],[PRODUCT ID]],Table1[[PRODUCT]:[SELLING PRICE]],5,FALSE)</f>
        <v>182.68316812436925</v>
      </c>
      <c r="L788" s="16">
        <f ca="1">J788*Table3[[#This Row],[QUANTITY]]</f>
        <v>63</v>
      </c>
      <c r="M788" s="16">
        <f ca="1">K788*Table3[[#This Row],[QUANTITY]]*(1-Table3[[#This Row],[DISCOUNT %]])</f>
        <v>1491.3754872059374</v>
      </c>
      <c r="N788" s="3">
        <f>DAY(Table3[[#This Row],[DATE]])</f>
        <v>26</v>
      </c>
      <c r="O788" s="3" t="str">
        <f>TEXT(Table3[[#This Row],[DATE]],"mmm")</f>
        <v>Feb</v>
      </c>
      <c r="P788" s="3">
        <f>YEAR(Table3[[#This Row],[DATE]])</f>
        <v>2023</v>
      </c>
    </row>
    <row r="789" spans="1:16" x14ac:dyDescent="0.3">
      <c r="A789" s="6">
        <v>44984</v>
      </c>
      <c r="B789" s="7" t="s">
        <v>1840</v>
      </c>
      <c r="C789" s="9">
        <f t="shared" ca="1" si="24"/>
        <v>7</v>
      </c>
      <c r="D789" s="9" t="s">
        <v>2115</v>
      </c>
      <c r="E789" s="9" t="s">
        <v>2116</v>
      </c>
      <c r="F789" s="10">
        <f t="shared" ca="1" si="25"/>
        <v>7.5550061893709499E-3</v>
      </c>
      <c r="G789" s="3" t="str">
        <f>VLOOKUP(Table3[[#This Row],[PRODUCT ID]],Table1[[PRODUCT]:[SELLING PRICE]],1,FALSE)</f>
        <v>Product788</v>
      </c>
      <c r="H789" s="3" t="str">
        <f>VLOOKUP(Table3[[#This Row],[PRODUCT ID]],Table1[[PRODUCT]:[SELLING PRICE]],2,FALSE)</f>
        <v>Category5</v>
      </c>
      <c r="I789" s="3" t="str">
        <f>VLOOKUP(Table3[[#This Row],[PRODUCT ID]],Table1[[PRODUCT]:[SELLING PRICE]],3,FALSE)</f>
        <v>Kg</v>
      </c>
      <c r="J789" s="16">
        <f ca="1">VLOOKUP(Table3[[#This Row],[PRODUCT ID]],Table1[[PRODUCT]:[SELLING PRICE]],4,FALSE)</f>
        <v>80</v>
      </c>
      <c r="K789" s="16">
        <f ca="1">VLOOKUP(Table3[[#This Row],[PRODUCT ID]],Table1[[PRODUCT]:[SELLING PRICE]],5,FALSE)</f>
        <v>310.04391283369631</v>
      </c>
      <c r="L789" s="16">
        <f ca="1">J789*Table3[[#This Row],[QUANTITY]]</f>
        <v>560</v>
      </c>
      <c r="M789" s="16">
        <f ca="1">K789*Table3[[#This Row],[QUANTITY]]*(1-Table3[[#This Row],[DISCOUNT %]])</f>
        <v>2153.9107040728268</v>
      </c>
      <c r="N789" s="3">
        <f>DAY(Table3[[#This Row],[DATE]])</f>
        <v>27</v>
      </c>
      <c r="O789" s="3" t="str">
        <f>TEXT(Table3[[#This Row],[DATE]],"mmm")</f>
        <v>Feb</v>
      </c>
      <c r="P789" s="3">
        <f>YEAR(Table3[[#This Row],[DATE]])</f>
        <v>2023</v>
      </c>
    </row>
    <row r="790" spans="1:16" x14ac:dyDescent="0.3">
      <c r="A790" s="6">
        <v>44985</v>
      </c>
      <c r="B790" s="7" t="s">
        <v>1841</v>
      </c>
      <c r="C790" s="9">
        <f t="shared" ca="1" si="24"/>
        <v>6</v>
      </c>
      <c r="D790" s="9" t="s">
        <v>2115</v>
      </c>
      <c r="E790" s="9" t="s">
        <v>2118</v>
      </c>
      <c r="F790" s="10">
        <f t="shared" ca="1" si="25"/>
        <v>3.5199623486520649E-2</v>
      </c>
      <c r="G790" s="3" t="str">
        <f>VLOOKUP(Table3[[#This Row],[PRODUCT ID]],Table1[[PRODUCT]:[SELLING PRICE]],1,FALSE)</f>
        <v>Product789</v>
      </c>
      <c r="H790" s="3" t="str">
        <f>VLOOKUP(Table3[[#This Row],[PRODUCT ID]],Table1[[PRODUCT]:[SELLING PRICE]],2,FALSE)</f>
        <v>Category1</v>
      </c>
      <c r="I790" s="3" t="str">
        <f>VLOOKUP(Table3[[#This Row],[PRODUCT ID]],Table1[[PRODUCT]:[SELLING PRICE]],3,FALSE)</f>
        <v>No</v>
      </c>
      <c r="J790" s="16">
        <f ca="1">VLOOKUP(Table3[[#This Row],[PRODUCT ID]],Table1[[PRODUCT]:[SELLING PRICE]],4,FALSE)</f>
        <v>223</v>
      </c>
      <c r="K790" s="16">
        <f ca="1">VLOOKUP(Table3[[#This Row],[PRODUCT ID]],Table1[[PRODUCT]:[SELLING PRICE]],5,FALSE)</f>
        <v>25.31682701837261</v>
      </c>
      <c r="L790" s="16">
        <f ca="1">J790*Table3[[#This Row],[QUANTITY]]</f>
        <v>1338</v>
      </c>
      <c r="M790" s="16">
        <f ca="1">K790*Table3[[#This Row],[QUANTITY]]*(1-Table3[[#This Row],[DISCOUNT %]])</f>
        <v>146.55410543671513</v>
      </c>
      <c r="N790" s="3">
        <f>DAY(Table3[[#This Row],[DATE]])</f>
        <v>28</v>
      </c>
      <c r="O790" s="3" t="str">
        <f>TEXT(Table3[[#This Row],[DATE]],"mmm")</f>
        <v>Feb</v>
      </c>
      <c r="P790" s="3">
        <f>YEAR(Table3[[#This Row],[DATE]])</f>
        <v>2023</v>
      </c>
    </row>
    <row r="791" spans="1:16" x14ac:dyDescent="0.3">
      <c r="A791" s="6">
        <v>44986</v>
      </c>
      <c r="B791" s="7" t="s">
        <v>1842</v>
      </c>
      <c r="C791" s="9">
        <f t="shared" ca="1" si="24"/>
        <v>12</v>
      </c>
      <c r="D791" s="9" t="s">
        <v>2115</v>
      </c>
      <c r="E791" s="9" t="s">
        <v>2116</v>
      </c>
      <c r="F791" s="10">
        <f t="shared" ca="1" si="25"/>
        <v>1.3178441036628798E-3</v>
      </c>
      <c r="G791" s="3" t="str">
        <f>VLOOKUP(Table3[[#This Row],[PRODUCT ID]],Table1[[PRODUCT]:[SELLING PRICE]],1,FALSE)</f>
        <v>Product790</v>
      </c>
      <c r="H791" s="3" t="str">
        <f>VLOOKUP(Table3[[#This Row],[PRODUCT ID]],Table1[[PRODUCT]:[SELLING PRICE]],2,FALSE)</f>
        <v>Category2</v>
      </c>
      <c r="I791" s="3" t="str">
        <f>VLOOKUP(Table3[[#This Row],[PRODUCT ID]],Table1[[PRODUCT]:[SELLING PRICE]],3,FALSE)</f>
        <v>No</v>
      </c>
      <c r="J791" s="16">
        <f ca="1">VLOOKUP(Table3[[#This Row],[PRODUCT ID]],Table1[[PRODUCT]:[SELLING PRICE]],4,FALSE)</f>
        <v>29</v>
      </c>
      <c r="K791" s="16">
        <f ca="1">VLOOKUP(Table3[[#This Row],[PRODUCT ID]],Table1[[PRODUCT]:[SELLING PRICE]],5,FALSE)</f>
        <v>65.314952055012924</v>
      </c>
      <c r="L791" s="16">
        <f ca="1">J791*Table3[[#This Row],[QUANTITY]]</f>
        <v>348</v>
      </c>
      <c r="M791" s="16">
        <f ca="1">K791*Table3[[#This Row],[QUANTITY]]*(1-Table3[[#This Row],[DISCOUNT %]])</f>
        <v>782.74652556679439</v>
      </c>
      <c r="N791" s="3">
        <f>DAY(Table3[[#This Row],[DATE]])</f>
        <v>1</v>
      </c>
      <c r="O791" s="3" t="str">
        <f>TEXT(Table3[[#This Row],[DATE]],"mmm")</f>
        <v>Mar</v>
      </c>
      <c r="P791" s="3">
        <f>YEAR(Table3[[#This Row],[DATE]])</f>
        <v>2023</v>
      </c>
    </row>
    <row r="792" spans="1:16" x14ac:dyDescent="0.3">
      <c r="A792" s="6">
        <v>44987</v>
      </c>
      <c r="B792" s="7" t="s">
        <v>1843</v>
      </c>
      <c r="C792" s="9">
        <f t="shared" ca="1" si="24"/>
        <v>13</v>
      </c>
      <c r="D792" s="9" t="s">
        <v>2116</v>
      </c>
      <c r="E792" s="9" t="s">
        <v>2116</v>
      </c>
      <c r="F792" s="10">
        <f t="shared" ca="1" si="25"/>
        <v>1.9422631124956447E-2</v>
      </c>
      <c r="G792" s="3" t="str">
        <f>VLOOKUP(Table3[[#This Row],[PRODUCT ID]],Table1[[PRODUCT]:[SELLING PRICE]],1,FALSE)</f>
        <v>Product791</v>
      </c>
      <c r="H792" s="3" t="str">
        <f>VLOOKUP(Table3[[#This Row],[PRODUCT ID]],Table1[[PRODUCT]:[SELLING PRICE]],2,FALSE)</f>
        <v>Category3</v>
      </c>
      <c r="I792" s="3" t="str">
        <f>VLOOKUP(Table3[[#This Row],[PRODUCT ID]],Table1[[PRODUCT]:[SELLING PRICE]],3,FALSE)</f>
        <v>Ft</v>
      </c>
      <c r="J792" s="16">
        <f ca="1">VLOOKUP(Table3[[#This Row],[PRODUCT ID]],Table1[[PRODUCT]:[SELLING PRICE]],4,FALSE)</f>
        <v>34</v>
      </c>
      <c r="K792" s="16">
        <f ca="1">VLOOKUP(Table3[[#This Row],[PRODUCT ID]],Table1[[PRODUCT]:[SELLING PRICE]],5,FALSE)</f>
        <v>273.34164892288879</v>
      </c>
      <c r="L792" s="16">
        <f ca="1">J792*Table3[[#This Row],[QUANTITY]]</f>
        <v>442</v>
      </c>
      <c r="M792" s="16">
        <f ca="1">K792*Table3[[#This Row],[QUANTITY]]*(1-Table3[[#This Row],[DISCOUNT %]])</f>
        <v>3484.4242537620385</v>
      </c>
      <c r="N792" s="3">
        <f>DAY(Table3[[#This Row],[DATE]])</f>
        <v>2</v>
      </c>
      <c r="O792" s="3" t="str">
        <f>TEXT(Table3[[#This Row],[DATE]],"mmm")</f>
        <v>Mar</v>
      </c>
      <c r="P792" s="3">
        <f>YEAR(Table3[[#This Row],[DATE]])</f>
        <v>2023</v>
      </c>
    </row>
    <row r="793" spans="1:16" x14ac:dyDescent="0.3">
      <c r="A793" s="6">
        <v>44988</v>
      </c>
      <c r="B793" s="7" t="s">
        <v>1844</v>
      </c>
      <c r="C793" s="9">
        <f t="shared" ca="1" si="24"/>
        <v>11</v>
      </c>
      <c r="D793" s="9" t="s">
        <v>2116</v>
      </c>
      <c r="E793" s="9" t="s">
        <v>2116</v>
      </c>
      <c r="F793" s="10">
        <f t="shared" ca="1" si="25"/>
        <v>8.4742744747592844E-2</v>
      </c>
      <c r="G793" s="3" t="str">
        <f>VLOOKUP(Table3[[#This Row],[PRODUCT ID]],Table1[[PRODUCT]:[SELLING PRICE]],1,FALSE)</f>
        <v>Product792</v>
      </c>
      <c r="H793" s="3" t="str">
        <f>VLOOKUP(Table3[[#This Row],[PRODUCT ID]],Table1[[PRODUCT]:[SELLING PRICE]],2,FALSE)</f>
        <v>Category4</v>
      </c>
      <c r="I793" s="3" t="str">
        <f>VLOOKUP(Table3[[#This Row],[PRODUCT ID]],Table1[[PRODUCT]:[SELLING PRICE]],3,FALSE)</f>
        <v>No</v>
      </c>
      <c r="J793" s="16">
        <f ca="1">VLOOKUP(Table3[[#This Row],[PRODUCT ID]],Table1[[PRODUCT]:[SELLING PRICE]],4,FALSE)</f>
        <v>127</v>
      </c>
      <c r="K793" s="16">
        <f ca="1">VLOOKUP(Table3[[#This Row],[PRODUCT ID]],Table1[[PRODUCT]:[SELLING PRICE]],5,FALSE)</f>
        <v>316.60594913780449</v>
      </c>
      <c r="L793" s="16">
        <f ca="1">J793*Table3[[#This Row],[QUANTITY]]</f>
        <v>1397</v>
      </c>
      <c r="M793" s="16">
        <f ca="1">K793*Table3[[#This Row],[QUANTITY]]*(1-Table3[[#This Row],[DISCOUNT %]])</f>
        <v>3187.5348120489516</v>
      </c>
      <c r="N793" s="3">
        <f>DAY(Table3[[#This Row],[DATE]])</f>
        <v>3</v>
      </c>
      <c r="O793" s="3" t="str">
        <f>TEXT(Table3[[#This Row],[DATE]],"mmm")</f>
        <v>Mar</v>
      </c>
      <c r="P793" s="3">
        <f>YEAR(Table3[[#This Row],[DATE]])</f>
        <v>2023</v>
      </c>
    </row>
    <row r="794" spans="1:16" x14ac:dyDescent="0.3">
      <c r="A794" s="6">
        <v>44989</v>
      </c>
      <c r="B794" s="7" t="s">
        <v>1845</v>
      </c>
      <c r="C794" s="9">
        <f t="shared" ca="1" si="24"/>
        <v>1</v>
      </c>
      <c r="D794" s="9" t="s">
        <v>2116</v>
      </c>
      <c r="E794" s="9" t="s">
        <v>2116</v>
      </c>
      <c r="F794" s="10">
        <f t="shared" ca="1" si="25"/>
        <v>2.3109729349177821E-2</v>
      </c>
      <c r="G794" s="3" t="str">
        <f>VLOOKUP(Table3[[#This Row],[PRODUCT ID]],Table1[[PRODUCT]:[SELLING PRICE]],1,FALSE)</f>
        <v>Product793</v>
      </c>
      <c r="H794" s="3" t="str">
        <f>VLOOKUP(Table3[[#This Row],[PRODUCT ID]],Table1[[PRODUCT]:[SELLING PRICE]],2,FALSE)</f>
        <v>Category1</v>
      </c>
      <c r="I794" s="3" t="str">
        <f>VLOOKUP(Table3[[#This Row],[PRODUCT ID]],Table1[[PRODUCT]:[SELLING PRICE]],3,FALSE)</f>
        <v>Kg</v>
      </c>
      <c r="J794" s="16">
        <f ca="1">VLOOKUP(Table3[[#This Row],[PRODUCT ID]],Table1[[PRODUCT]:[SELLING PRICE]],4,FALSE)</f>
        <v>165</v>
      </c>
      <c r="K794" s="16">
        <f ca="1">VLOOKUP(Table3[[#This Row],[PRODUCT ID]],Table1[[PRODUCT]:[SELLING PRICE]],5,FALSE)</f>
        <v>264.80533608960945</v>
      </c>
      <c r="L794" s="16">
        <f ca="1">J794*Table3[[#This Row],[QUANTITY]]</f>
        <v>165</v>
      </c>
      <c r="M794" s="16">
        <f ca="1">K794*Table3[[#This Row],[QUANTITY]]*(1-Table3[[#This Row],[DISCOUNT %]])</f>
        <v>258.68575644236051</v>
      </c>
      <c r="N794" s="3">
        <f>DAY(Table3[[#This Row],[DATE]])</f>
        <v>4</v>
      </c>
      <c r="O794" s="3" t="str">
        <f>TEXT(Table3[[#This Row],[DATE]],"mmm")</f>
        <v>Mar</v>
      </c>
      <c r="P794" s="3">
        <f>YEAR(Table3[[#This Row],[DATE]])</f>
        <v>2023</v>
      </c>
    </row>
    <row r="795" spans="1:16" x14ac:dyDescent="0.3">
      <c r="A795" s="6">
        <v>44990</v>
      </c>
      <c r="B795" s="7" t="s">
        <v>1846</v>
      </c>
      <c r="C795" s="9">
        <f t="shared" ca="1" si="24"/>
        <v>12</v>
      </c>
      <c r="D795" s="9" t="s">
        <v>2115</v>
      </c>
      <c r="E795" s="9" t="s">
        <v>2116</v>
      </c>
      <c r="F795" s="10">
        <f t="shared" ca="1" si="25"/>
        <v>3.6937150723198365E-3</v>
      </c>
      <c r="G795" s="3" t="str">
        <f>VLOOKUP(Table3[[#This Row],[PRODUCT ID]],Table1[[PRODUCT]:[SELLING PRICE]],1,FALSE)</f>
        <v>Product794</v>
      </c>
      <c r="H795" s="3" t="str">
        <f>VLOOKUP(Table3[[#This Row],[PRODUCT ID]],Table1[[PRODUCT]:[SELLING PRICE]],2,FALSE)</f>
        <v>Category2</v>
      </c>
      <c r="I795" s="3" t="str">
        <f>VLOOKUP(Table3[[#This Row],[PRODUCT ID]],Table1[[PRODUCT]:[SELLING PRICE]],3,FALSE)</f>
        <v>Kg</v>
      </c>
      <c r="J795" s="16">
        <f ca="1">VLOOKUP(Table3[[#This Row],[PRODUCT ID]],Table1[[PRODUCT]:[SELLING PRICE]],4,FALSE)</f>
        <v>147</v>
      </c>
      <c r="K795" s="16">
        <f ca="1">VLOOKUP(Table3[[#This Row],[PRODUCT ID]],Table1[[PRODUCT]:[SELLING PRICE]],5,FALSE)</f>
        <v>112.81149726064248</v>
      </c>
      <c r="L795" s="16">
        <f ca="1">J795*Table3[[#This Row],[QUANTITY]]</f>
        <v>1764</v>
      </c>
      <c r="M795" s="16">
        <f ca="1">K795*Table3[[#This Row],[QUANTITY]]*(1-Table3[[#This Row],[DISCOUNT %]])</f>
        <v>1348.7376447945587</v>
      </c>
      <c r="N795" s="3">
        <f>DAY(Table3[[#This Row],[DATE]])</f>
        <v>5</v>
      </c>
      <c r="O795" s="3" t="str">
        <f>TEXT(Table3[[#This Row],[DATE]],"mmm")</f>
        <v>Mar</v>
      </c>
      <c r="P795" s="3">
        <f>YEAR(Table3[[#This Row],[DATE]])</f>
        <v>2023</v>
      </c>
    </row>
    <row r="796" spans="1:16" x14ac:dyDescent="0.3">
      <c r="A796" s="6">
        <v>44991</v>
      </c>
      <c r="B796" s="7" t="s">
        <v>1847</v>
      </c>
      <c r="C796" s="9">
        <f t="shared" ca="1" si="24"/>
        <v>8</v>
      </c>
      <c r="D796" s="9" t="s">
        <v>2117</v>
      </c>
      <c r="E796" s="9" t="s">
        <v>2118</v>
      </c>
      <c r="F796" s="10">
        <f t="shared" ca="1" si="25"/>
        <v>7.434718572950752E-2</v>
      </c>
      <c r="G796" s="3" t="str">
        <f>VLOOKUP(Table3[[#This Row],[PRODUCT ID]],Table1[[PRODUCT]:[SELLING PRICE]],1,FALSE)</f>
        <v>Product795</v>
      </c>
      <c r="H796" s="3" t="str">
        <f>VLOOKUP(Table3[[#This Row],[PRODUCT ID]],Table1[[PRODUCT]:[SELLING PRICE]],2,FALSE)</f>
        <v>Category3</v>
      </c>
      <c r="I796" s="3" t="str">
        <f>VLOOKUP(Table3[[#This Row],[PRODUCT ID]],Table1[[PRODUCT]:[SELLING PRICE]],3,FALSE)</f>
        <v>Lt</v>
      </c>
      <c r="J796" s="16">
        <f ca="1">VLOOKUP(Table3[[#This Row],[PRODUCT ID]],Table1[[PRODUCT]:[SELLING PRICE]],4,FALSE)</f>
        <v>213</v>
      </c>
      <c r="K796" s="16">
        <f ca="1">VLOOKUP(Table3[[#This Row],[PRODUCT ID]],Table1[[PRODUCT]:[SELLING PRICE]],5,FALSE)</f>
        <v>284.10623503644314</v>
      </c>
      <c r="L796" s="16">
        <f ca="1">J796*Table3[[#This Row],[QUANTITY]]</f>
        <v>1704</v>
      </c>
      <c r="M796" s="16">
        <f ca="1">K796*Table3[[#This Row],[QUANTITY]]*(1-Table3[[#This Row],[DISCOUNT %]])</f>
        <v>2103.8698881062205</v>
      </c>
      <c r="N796" s="3">
        <f>DAY(Table3[[#This Row],[DATE]])</f>
        <v>6</v>
      </c>
      <c r="O796" s="3" t="str">
        <f>TEXT(Table3[[#This Row],[DATE]],"mmm")</f>
        <v>Mar</v>
      </c>
      <c r="P796" s="3">
        <f>YEAR(Table3[[#This Row],[DATE]])</f>
        <v>2023</v>
      </c>
    </row>
    <row r="797" spans="1:16" x14ac:dyDescent="0.3">
      <c r="A797" s="6">
        <v>44992</v>
      </c>
      <c r="B797" s="7" t="s">
        <v>1848</v>
      </c>
      <c r="C797" s="9">
        <f t="shared" ca="1" si="24"/>
        <v>14</v>
      </c>
      <c r="D797" s="9" t="s">
        <v>2117</v>
      </c>
      <c r="E797" s="9" t="s">
        <v>2118</v>
      </c>
      <c r="F797" s="10">
        <f t="shared" ca="1" si="25"/>
        <v>3.9307078294736855E-2</v>
      </c>
      <c r="G797" s="3" t="str">
        <f>VLOOKUP(Table3[[#This Row],[PRODUCT ID]],Table1[[PRODUCT]:[SELLING PRICE]],1,FALSE)</f>
        <v>Product796</v>
      </c>
      <c r="H797" s="3" t="str">
        <f>VLOOKUP(Table3[[#This Row],[PRODUCT ID]],Table1[[PRODUCT]:[SELLING PRICE]],2,FALSE)</f>
        <v>Category4</v>
      </c>
      <c r="I797" s="3" t="str">
        <f>VLOOKUP(Table3[[#This Row],[PRODUCT ID]],Table1[[PRODUCT]:[SELLING PRICE]],3,FALSE)</f>
        <v>Kg</v>
      </c>
      <c r="J797" s="16">
        <f ca="1">VLOOKUP(Table3[[#This Row],[PRODUCT ID]],Table1[[PRODUCT]:[SELLING PRICE]],4,FALSE)</f>
        <v>246</v>
      </c>
      <c r="K797" s="16">
        <f ca="1">VLOOKUP(Table3[[#This Row],[PRODUCT ID]],Table1[[PRODUCT]:[SELLING PRICE]],5,FALSE)</f>
        <v>294.3831983594082</v>
      </c>
      <c r="L797" s="16">
        <f ca="1">J797*Table3[[#This Row],[QUANTITY]]</f>
        <v>3444</v>
      </c>
      <c r="M797" s="16">
        <f ca="1">K797*Table3[[#This Row],[QUANTITY]]*(1-Table3[[#This Row],[DISCOUNT %]])</f>
        <v>3959.3659690597583</v>
      </c>
      <c r="N797" s="3">
        <f>DAY(Table3[[#This Row],[DATE]])</f>
        <v>7</v>
      </c>
      <c r="O797" s="3" t="str">
        <f>TEXT(Table3[[#This Row],[DATE]],"mmm")</f>
        <v>Mar</v>
      </c>
      <c r="P797" s="3">
        <f>YEAR(Table3[[#This Row],[DATE]])</f>
        <v>2023</v>
      </c>
    </row>
    <row r="798" spans="1:16" x14ac:dyDescent="0.3">
      <c r="A798" s="6">
        <v>44993</v>
      </c>
      <c r="B798" s="7" t="s">
        <v>1849</v>
      </c>
      <c r="C798" s="9">
        <f t="shared" ca="1" si="24"/>
        <v>9</v>
      </c>
      <c r="D798" s="9" t="s">
        <v>2116</v>
      </c>
      <c r="E798" s="9" t="s">
        <v>2116</v>
      </c>
      <c r="F798" s="10">
        <f t="shared" ca="1" si="25"/>
        <v>1.9279002871217244E-2</v>
      </c>
      <c r="G798" s="3" t="str">
        <f>VLOOKUP(Table3[[#This Row],[PRODUCT ID]],Table1[[PRODUCT]:[SELLING PRICE]],1,FALSE)</f>
        <v>Product797</v>
      </c>
      <c r="H798" s="3" t="str">
        <f>VLOOKUP(Table3[[#This Row],[PRODUCT ID]],Table1[[PRODUCT]:[SELLING PRICE]],2,FALSE)</f>
        <v>Category5</v>
      </c>
      <c r="I798" s="3" t="str">
        <f>VLOOKUP(Table3[[#This Row],[PRODUCT ID]],Table1[[PRODUCT]:[SELLING PRICE]],3,FALSE)</f>
        <v>Lt</v>
      </c>
      <c r="J798" s="16">
        <f ca="1">VLOOKUP(Table3[[#This Row],[PRODUCT ID]],Table1[[PRODUCT]:[SELLING PRICE]],4,FALSE)</f>
        <v>11</v>
      </c>
      <c r="K798" s="16">
        <f ca="1">VLOOKUP(Table3[[#This Row],[PRODUCT ID]],Table1[[PRODUCT]:[SELLING PRICE]],5,FALSE)</f>
        <v>73.748763609531721</v>
      </c>
      <c r="L798" s="16">
        <f ca="1">J798*Table3[[#This Row],[QUANTITY]]</f>
        <v>99</v>
      </c>
      <c r="M798" s="16">
        <f ca="1">K798*Table3[[#This Row],[QUANTITY]]*(1-Table3[[#This Row],[DISCOUNT %]])</f>
        <v>650.94264885739358</v>
      </c>
      <c r="N798" s="3">
        <f>DAY(Table3[[#This Row],[DATE]])</f>
        <v>8</v>
      </c>
      <c r="O798" s="3" t="str">
        <f>TEXT(Table3[[#This Row],[DATE]],"mmm")</f>
        <v>Mar</v>
      </c>
      <c r="P798" s="3">
        <f>YEAR(Table3[[#This Row],[DATE]])</f>
        <v>2023</v>
      </c>
    </row>
    <row r="799" spans="1:16" x14ac:dyDescent="0.3">
      <c r="A799" s="6">
        <v>44994</v>
      </c>
      <c r="B799" s="7" t="s">
        <v>1850</v>
      </c>
      <c r="C799" s="9">
        <f t="shared" ca="1" si="24"/>
        <v>14</v>
      </c>
      <c r="D799" s="9" t="s">
        <v>2116</v>
      </c>
      <c r="E799" s="9" t="s">
        <v>2116</v>
      </c>
      <c r="F799" s="10">
        <f t="shared" ca="1" si="25"/>
        <v>4.9262516234370925E-2</v>
      </c>
      <c r="G799" s="3" t="str">
        <f>VLOOKUP(Table3[[#This Row],[PRODUCT ID]],Table1[[PRODUCT]:[SELLING PRICE]],1,FALSE)</f>
        <v>Product798</v>
      </c>
      <c r="H799" s="3" t="str">
        <f>VLOOKUP(Table3[[#This Row],[PRODUCT ID]],Table1[[PRODUCT]:[SELLING PRICE]],2,FALSE)</f>
        <v>Category1</v>
      </c>
      <c r="I799" s="3" t="str">
        <f>VLOOKUP(Table3[[#This Row],[PRODUCT ID]],Table1[[PRODUCT]:[SELLING PRICE]],3,FALSE)</f>
        <v>Ft</v>
      </c>
      <c r="J799" s="16">
        <f ca="1">VLOOKUP(Table3[[#This Row],[PRODUCT ID]],Table1[[PRODUCT]:[SELLING PRICE]],4,FALSE)</f>
        <v>82</v>
      </c>
      <c r="K799" s="16">
        <f ca="1">VLOOKUP(Table3[[#This Row],[PRODUCT ID]],Table1[[PRODUCT]:[SELLING PRICE]],5,FALSE)</f>
        <v>140.5114351328794</v>
      </c>
      <c r="L799" s="16">
        <f ca="1">J799*Table3[[#This Row],[QUANTITY]]</f>
        <v>1148</v>
      </c>
      <c r="M799" s="16">
        <f ca="1">K799*Table3[[#This Row],[QUANTITY]]*(1-Table3[[#This Row],[DISCOUNT %]])</f>
        <v>1870.2528358994364</v>
      </c>
      <c r="N799" s="3">
        <f>DAY(Table3[[#This Row],[DATE]])</f>
        <v>9</v>
      </c>
      <c r="O799" s="3" t="str">
        <f>TEXT(Table3[[#This Row],[DATE]],"mmm")</f>
        <v>Mar</v>
      </c>
      <c r="P799" s="3">
        <f>YEAR(Table3[[#This Row],[DATE]])</f>
        <v>2023</v>
      </c>
    </row>
    <row r="800" spans="1:16" x14ac:dyDescent="0.3">
      <c r="A800" s="6">
        <v>44995</v>
      </c>
      <c r="B800" s="7" t="s">
        <v>1851</v>
      </c>
      <c r="C800" s="9">
        <f t="shared" ca="1" si="24"/>
        <v>6</v>
      </c>
      <c r="D800" s="9" t="s">
        <v>2116</v>
      </c>
      <c r="E800" s="9" t="s">
        <v>2116</v>
      </c>
      <c r="F800" s="10">
        <f t="shared" ca="1" si="25"/>
        <v>3.0763652983248249E-2</v>
      </c>
      <c r="G800" s="3" t="str">
        <f>VLOOKUP(Table3[[#This Row],[PRODUCT ID]],Table1[[PRODUCT]:[SELLING PRICE]],1,FALSE)</f>
        <v>Product799</v>
      </c>
      <c r="H800" s="3" t="str">
        <f>VLOOKUP(Table3[[#This Row],[PRODUCT ID]],Table1[[PRODUCT]:[SELLING PRICE]],2,FALSE)</f>
        <v>Category2</v>
      </c>
      <c r="I800" s="3" t="str">
        <f>VLOOKUP(Table3[[#This Row],[PRODUCT ID]],Table1[[PRODUCT]:[SELLING PRICE]],3,FALSE)</f>
        <v>Kg</v>
      </c>
      <c r="J800" s="16">
        <f ca="1">VLOOKUP(Table3[[#This Row],[PRODUCT ID]],Table1[[PRODUCT]:[SELLING PRICE]],4,FALSE)</f>
        <v>200</v>
      </c>
      <c r="K800" s="16">
        <f ca="1">VLOOKUP(Table3[[#This Row],[PRODUCT ID]],Table1[[PRODUCT]:[SELLING PRICE]],5,FALSE)</f>
        <v>312.82134606979497</v>
      </c>
      <c r="L800" s="16">
        <f ca="1">J800*Table3[[#This Row],[QUANTITY]]</f>
        <v>1200</v>
      </c>
      <c r="M800" s="16">
        <f ca="1">K800*Table3[[#This Row],[QUANTITY]]*(1-Table3[[#This Row],[DISCOUNT %]])</f>
        <v>1819.1869124013072</v>
      </c>
      <c r="N800" s="3">
        <f>DAY(Table3[[#This Row],[DATE]])</f>
        <v>10</v>
      </c>
      <c r="O800" s="3" t="str">
        <f>TEXT(Table3[[#This Row],[DATE]],"mmm")</f>
        <v>Mar</v>
      </c>
      <c r="P800" s="3">
        <f>YEAR(Table3[[#This Row],[DATE]])</f>
        <v>2023</v>
      </c>
    </row>
    <row r="801" spans="1:16" x14ac:dyDescent="0.3">
      <c r="A801" s="6">
        <v>44996</v>
      </c>
      <c r="B801" s="7" t="s">
        <v>1852</v>
      </c>
      <c r="C801" s="9">
        <f t="shared" ca="1" si="24"/>
        <v>5</v>
      </c>
      <c r="D801" s="9" t="s">
        <v>2116</v>
      </c>
      <c r="E801" s="9" t="s">
        <v>2116</v>
      </c>
      <c r="F801" s="10">
        <f t="shared" ca="1" si="25"/>
        <v>5.5274621000490527E-3</v>
      </c>
      <c r="G801" s="3" t="str">
        <f>VLOOKUP(Table3[[#This Row],[PRODUCT ID]],Table1[[PRODUCT]:[SELLING PRICE]],1,FALSE)</f>
        <v>Product800</v>
      </c>
      <c r="H801" s="3" t="str">
        <f>VLOOKUP(Table3[[#This Row],[PRODUCT ID]],Table1[[PRODUCT]:[SELLING PRICE]],2,FALSE)</f>
        <v>Category3</v>
      </c>
      <c r="I801" s="3" t="str">
        <f>VLOOKUP(Table3[[#This Row],[PRODUCT ID]],Table1[[PRODUCT]:[SELLING PRICE]],3,FALSE)</f>
        <v>No</v>
      </c>
      <c r="J801" s="16">
        <f ca="1">VLOOKUP(Table3[[#This Row],[PRODUCT ID]],Table1[[PRODUCT]:[SELLING PRICE]],4,FALSE)</f>
        <v>59</v>
      </c>
      <c r="K801" s="16">
        <f ca="1">VLOOKUP(Table3[[#This Row],[PRODUCT ID]],Table1[[PRODUCT]:[SELLING PRICE]],5,FALSE)</f>
        <v>153.17677726971439</v>
      </c>
      <c r="L801" s="16">
        <f ca="1">J801*Table3[[#This Row],[QUANTITY]]</f>
        <v>295</v>
      </c>
      <c r="M801" s="16">
        <f ca="1">K801*Table3[[#This Row],[QUANTITY]]*(1-Table3[[#This Row],[DISCOUNT %]])</f>
        <v>761.65049219374202</v>
      </c>
      <c r="N801" s="3">
        <f>DAY(Table3[[#This Row],[DATE]])</f>
        <v>11</v>
      </c>
      <c r="O801" s="3" t="str">
        <f>TEXT(Table3[[#This Row],[DATE]],"mmm")</f>
        <v>Mar</v>
      </c>
      <c r="P801" s="3">
        <f>YEAR(Table3[[#This Row],[DATE]])</f>
        <v>2023</v>
      </c>
    </row>
    <row r="802" spans="1:16" x14ac:dyDescent="0.3">
      <c r="A802" s="6">
        <v>44997</v>
      </c>
      <c r="B802" s="7" t="s">
        <v>1853</v>
      </c>
      <c r="C802" s="9">
        <f t="shared" ca="1" si="24"/>
        <v>8</v>
      </c>
      <c r="D802" s="9" t="s">
        <v>2115</v>
      </c>
      <c r="E802" s="9" t="s">
        <v>2118</v>
      </c>
      <c r="F802" s="10">
        <f t="shared" ca="1" si="25"/>
        <v>7.840952012442029E-2</v>
      </c>
      <c r="G802" s="3" t="str">
        <f>VLOOKUP(Table3[[#This Row],[PRODUCT ID]],Table1[[PRODUCT]:[SELLING PRICE]],1,FALSE)</f>
        <v>Product801</v>
      </c>
      <c r="H802" s="3" t="str">
        <f>VLOOKUP(Table3[[#This Row],[PRODUCT ID]],Table1[[PRODUCT]:[SELLING PRICE]],2,FALSE)</f>
        <v>Category4</v>
      </c>
      <c r="I802" s="3" t="str">
        <f>VLOOKUP(Table3[[#This Row],[PRODUCT ID]],Table1[[PRODUCT]:[SELLING PRICE]],3,FALSE)</f>
        <v>No</v>
      </c>
      <c r="J802" s="16">
        <f ca="1">VLOOKUP(Table3[[#This Row],[PRODUCT ID]],Table1[[PRODUCT]:[SELLING PRICE]],4,FALSE)</f>
        <v>159</v>
      </c>
      <c r="K802" s="16">
        <f ca="1">VLOOKUP(Table3[[#This Row],[PRODUCT ID]],Table1[[PRODUCT]:[SELLING PRICE]],5,FALSE)</f>
        <v>206.29095579819722</v>
      </c>
      <c r="L802" s="16">
        <f ca="1">J802*Table3[[#This Row],[QUANTITY]]</f>
        <v>1272</v>
      </c>
      <c r="M802" s="16">
        <f ca="1">K802*Table3[[#This Row],[QUANTITY]]*(1-Table3[[#This Row],[DISCOUNT %]])</f>
        <v>1520.9262475844207</v>
      </c>
      <c r="N802" s="3">
        <f>DAY(Table3[[#This Row],[DATE]])</f>
        <v>12</v>
      </c>
      <c r="O802" s="3" t="str">
        <f>TEXT(Table3[[#This Row],[DATE]],"mmm")</f>
        <v>Mar</v>
      </c>
      <c r="P802" s="3">
        <f>YEAR(Table3[[#This Row],[DATE]])</f>
        <v>2023</v>
      </c>
    </row>
    <row r="803" spans="1:16" x14ac:dyDescent="0.3">
      <c r="A803" s="6">
        <v>44998</v>
      </c>
      <c r="B803" s="7" t="s">
        <v>1854</v>
      </c>
      <c r="C803" s="9">
        <f t="shared" ca="1" si="24"/>
        <v>14</v>
      </c>
      <c r="D803" s="9" t="s">
        <v>2116</v>
      </c>
      <c r="E803" s="9" t="s">
        <v>2116</v>
      </c>
      <c r="F803" s="10">
        <f t="shared" ca="1" si="25"/>
        <v>9.3762689423937298E-2</v>
      </c>
      <c r="G803" s="3" t="str">
        <f>VLOOKUP(Table3[[#This Row],[PRODUCT ID]],Table1[[PRODUCT]:[SELLING PRICE]],1,FALSE)</f>
        <v>Product802</v>
      </c>
      <c r="H803" s="3" t="str">
        <f>VLOOKUP(Table3[[#This Row],[PRODUCT ID]],Table1[[PRODUCT]:[SELLING PRICE]],2,FALSE)</f>
        <v>Category5</v>
      </c>
      <c r="I803" s="3" t="str">
        <f>VLOOKUP(Table3[[#This Row],[PRODUCT ID]],Table1[[PRODUCT]:[SELLING PRICE]],3,FALSE)</f>
        <v>Ft</v>
      </c>
      <c r="J803" s="16">
        <f ca="1">VLOOKUP(Table3[[#This Row],[PRODUCT ID]],Table1[[PRODUCT]:[SELLING PRICE]],4,FALSE)</f>
        <v>139</v>
      </c>
      <c r="K803" s="16">
        <f ca="1">VLOOKUP(Table3[[#This Row],[PRODUCT ID]],Table1[[PRODUCT]:[SELLING PRICE]],5,FALSE)</f>
        <v>315.62548435604242</v>
      </c>
      <c r="L803" s="16">
        <f ca="1">J803*Table3[[#This Row],[QUANTITY]]</f>
        <v>1946</v>
      </c>
      <c r="M803" s="16">
        <f ca="1">K803*Table3[[#This Row],[QUANTITY]]*(1-Table3[[#This Row],[DISCOUNT %]])</f>
        <v>4004.4422612892185</v>
      </c>
      <c r="N803" s="3">
        <f>DAY(Table3[[#This Row],[DATE]])</f>
        <v>13</v>
      </c>
      <c r="O803" s="3" t="str">
        <f>TEXT(Table3[[#This Row],[DATE]],"mmm")</f>
        <v>Mar</v>
      </c>
      <c r="P803" s="3">
        <f>YEAR(Table3[[#This Row],[DATE]])</f>
        <v>2023</v>
      </c>
    </row>
    <row r="804" spans="1:16" x14ac:dyDescent="0.3">
      <c r="A804" s="6">
        <v>44999</v>
      </c>
      <c r="B804" s="7" t="s">
        <v>1855</v>
      </c>
      <c r="C804" s="9">
        <f t="shared" ca="1" si="24"/>
        <v>9</v>
      </c>
      <c r="D804" s="9" t="s">
        <v>2117</v>
      </c>
      <c r="E804" s="9" t="s">
        <v>2116</v>
      </c>
      <c r="F804" s="10">
        <f t="shared" ca="1" si="25"/>
        <v>8.2153443333132389E-2</v>
      </c>
      <c r="G804" s="3" t="str">
        <f>VLOOKUP(Table3[[#This Row],[PRODUCT ID]],Table1[[PRODUCT]:[SELLING PRICE]],1,FALSE)</f>
        <v>Product803</v>
      </c>
      <c r="H804" s="3" t="str">
        <f>VLOOKUP(Table3[[#This Row],[PRODUCT ID]],Table1[[PRODUCT]:[SELLING PRICE]],2,FALSE)</f>
        <v>Category1</v>
      </c>
      <c r="I804" s="3" t="str">
        <f>VLOOKUP(Table3[[#This Row],[PRODUCT ID]],Table1[[PRODUCT]:[SELLING PRICE]],3,FALSE)</f>
        <v>No</v>
      </c>
      <c r="J804" s="16">
        <f ca="1">VLOOKUP(Table3[[#This Row],[PRODUCT ID]],Table1[[PRODUCT]:[SELLING PRICE]],4,FALSE)</f>
        <v>57</v>
      </c>
      <c r="K804" s="16">
        <f ca="1">VLOOKUP(Table3[[#This Row],[PRODUCT ID]],Table1[[PRODUCT]:[SELLING PRICE]],5,FALSE)</f>
        <v>41.24882026497373</v>
      </c>
      <c r="L804" s="16">
        <f ca="1">J804*Table3[[#This Row],[QUANTITY]]</f>
        <v>513</v>
      </c>
      <c r="M804" s="16">
        <f ca="1">K804*Table3[[#This Row],[QUANTITY]]*(1-Table3[[#This Row],[DISCOUNT %]])</f>
        <v>340.74078882098985</v>
      </c>
      <c r="N804" s="3">
        <f>DAY(Table3[[#This Row],[DATE]])</f>
        <v>14</v>
      </c>
      <c r="O804" s="3" t="str">
        <f>TEXT(Table3[[#This Row],[DATE]],"mmm")</f>
        <v>Mar</v>
      </c>
      <c r="P804" s="3">
        <f>YEAR(Table3[[#This Row],[DATE]])</f>
        <v>2023</v>
      </c>
    </row>
    <row r="805" spans="1:16" x14ac:dyDescent="0.3">
      <c r="A805" s="6">
        <v>45000</v>
      </c>
      <c r="B805" s="7" t="s">
        <v>1856</v>
      </c>
      <c r="C805" s="9">
        <f t="shared" ca="1" si="24"/>
        <v>8</v>
      </c>
      <c r="D805" s="9" t="s">
        <v>2115</v>
      </c>
      <c r="E805" s="9" t="s">
        <v>2116</v>
      </c>
      <c r="F805" s="10">
        <f t="shared" ca="1" si="25"/>
        <v>3.7148153857740174E-2</v>
      </c>
      <c r="G805" s="3" t="str">
        <f>VLOOKUP(Table3[[#This Row],[PRODUCT ID]],Table1[[PRODUCT]:[SELLING PRICE]],1,FALSE)</f>
        <v>Product804</v>
      </c>
      <c r="H805" s="3" t="str">
        <f>VLOOKUP(Table3[[#This Row],[PRODUCT ID]],Table1[[PRODUCT]:[SELLING PRICE]],2,FALSE)</f>
        <v>Category2</v>
      </c>
      <c r="I805" s="3" t="str">
        <f>VLOOKUP(Table3[[#This Row],[PRODUCT ID]],Table1[[PRODUCT]:[SELLING PRICE]],3,FALSE)</f>
        <v>Kg</v>
      </c>
      <c r="J805" s="16">
        <f ca="1">VLOOKUP(Table3[[#This Row],[PRODUCT ID]],Table1[[PRODUCT]:[SELLING PRICE]],4,FALSE)</f>
        <v>155</v>
      </c>
      <c r="K805" s="16">
        <f ca="1">VLOOKUP(Table3[[#This Row],[PRODUCT ID]],Table1[[PRODUCT]:[SELLING PRICE]],5,FALSE)</f>
        <v>127.84220608473535</v>
      </c>
      <c r="L805" s="16">
        <f ca="1">J805*Table3[[#This Row],[QUANTITY]]</f>
        <v>1240</v>
      </c>
      <c r="M805" s="16">
        <f ca="1">K805*Table3[[#This Row],[QUANTITY]]*(1-Table3[[#This Row],[DISCOUNT %]])</f>
        <v>984.74483314869337</v>
      </c>
      <c r="N805" s="3">
        <f>DAY(Table3[[#This Row],[DATE]])</f>
        <v>15</v>
      </c>
      <c r="O805" s="3" t="str">
        <f>TEXT(Table3[[#This Row],[DATE]],"mmm")</f>
        <v>Mar</v>
      </c>
      <c r="P805" s="3">
        <f>YEAR(Table3[[#This Row],[DATE]])</f>
        <v>2023</v>
      </c>
    </row>
    <row r="806" spans="1:16" x14ac:dyDescent="0.3">
      <c r="A806" s="6">
        <v>45001</v>
      </c>
      <c r="B806" s="7" t="s">
        <v>1857</v>
      </c>
      <c r="C806" s="9">
        <f t="shared" ca="1" si="24"/>
        <v>15</v>
      </c>
      <c r="D806" s="9" t="s">
        <v>2115</v>
      </c>
      <c r="E806" s="9" t="s">
        <v>2116</v>
      </c>
      <c r="F806" s="10">
        <f t="shared" ca="1" si="25"/>
        <v>4.4233163527896927E-2</v>
      </c>
      <c r="G806" s="3" t="str">
        <f>VLOOKUP(Table3[[#This Row],[PRODUCT ID]],Table1[[PRODUCT]:[SELLING PRICE]],1,FALSE)</f>
        <v>Product805</v>
      </c>
      <c r="H806" s="3" t="str">
        <f>VLOOKUP(Table3[[#This Row],[PRODUCT ID]],Table1[[PRODUCT]:[SELLING PRICE]],2,FALSE)</f>
        <v>Category3</v>
      </c>
      <c r="I806" s="3" t="str">
        <f>VLOOKUP(Table3[[#This Row],[PRODUCT ID]],Table1[[PRODUCT]:[SELLING PRICE]],3,FALSE)</f>
        <v>Kg</v>
      </c>
      <c r="J806" s="16">
        <f ca="1">VLOOKUP(Table3[[#This Row],[PRODUCT ID]],Table1[[PRODUCT]:[SELLING PRICE]],4,FALSE)</f>
        <v>28</v>
      </c>
      <c r="K806" s="16">
        <f ca="1">VLOOKUP(Table3[[#This Row],[PRODUCT ID]],Table1[[PRODUCT]:[SELLING PRICE]],5,FALSE)</f>
        <v>224.04155743236953</v>
      </c>
      <c r="L806" s="16">
        <f ca="1">J806*Table3[[#This Row],[QUANTITY]]</f>
        <v>420</v>
      </c>
      <c r="M806" s="16">
        <f ca="1">K806*Table3[[#This Row],[QUANTITY]]*(1-Table3[[#This Row],[DISCOUNT %]])</f>
        <v>3211.9723587812819</v>
      </c>
      <c r="N806" s="3">
        <f>DAY(Table3[[#This Row],[DATE]])</f>
        <v>16</v>
      </c>
      <c r="O806" s="3" t="str">
        <f>TEXT(Table3[[#This Row],[DATE]],"mmm")</f>
        <v>Mar</v>
      </c>
      <c r="P806" s="3">
        <f>YEAR(Table3[[#This Row],[DATE]])</f>
        <v>2023</v>
      </c>
    </row>
    <row r="807" spans="1:16" x14ac:dyDescent="0.3">
      <c r="A807" s="6">
        <v>45002</v>
      </c>
      <c r="B807" s="7" t="s">
        <v>1858</v>
      </c>
      <c r="C807" s="9">
        <f t="shared" ca="1" si="24"/>
        <v>12</v>
      </c>
      <c r="D807" s="9" t="s">
        <v>2115</v>
      </c>
      <c r="E807" s="9" t="s">
        <v>2116</v>
      </c>
      <c r="F807" s="10">
        <f t="shared" ca="1" si="25"/>
        <v>4.3448796823069027E-2</v>
      </c>
      <c r="G807" s="3" t="str">
        <f>VLOOKUP(Table3[[#This Row],[PRODUCT ID]],Table1[[PRODUCT]:[SELLING PRICE]],1,FALSE)</f>
        <v>Product806</v>
      </c>
      <c r="H807" s="3" t="str">
        <f>VLOOKUP(Table3[[#This Row],[PRODUCT ID]],Table1[[PRODUCT]:[SELLING PRICE]],2,FALSE)</f>
        <v>Category4</v>
      </c>
      <c r="I807" s="3" t="str">
        <f>VLOOKUP(Table3[[#This Row],[PRODUCT ID]],Table1[[PRODUCT]:[SELLING PRICE]],3,FALSE)</f>
        <v>Lt</v>
      </c>
      <c r="J807" s="16">
        <f ca="1">VLOOKUP(Table3[[#This Row],[PRODUCT ID]],Table1[[PRODUCT]:[SELLING PRICE]],4,FALSE)</f>
        <v>135</v>
      </c>
      <c r="K807" s="16">
        <f ca="1">VLOOKUP(Table3[[#This Row],[PRODUCT ID]],Table1[[PRODUCT]:[SELLING PRICE]],5,FALSE)</f>
        <v>275.91164288743664</v>
      </c>
      <c r="L807" s="16">
        <f ca="1">J807*Table3[[#This Row],[QUANTITY]]</f>
        <v>1620</v>
      </c>
      <c r="M807" s="16">
        <f ca="1">K807*Table3[[#This Row],[QUANTITY]]*(1-Table3[[#This Row],[DISCOUNT %]])</f>
        <v>3167.0833676940147</v>
      </c>
      <c r="N807" s="3">
        <f>DAY(Table3[[#This Row],[DATE]])</f>
        <v>17</v>
      </c>
      <c r="O807" s="3" t="str">
        <f>TEXT(Table3[[#This Row],[DATE]],"mmm")</f>
        <v>Mar</v>
      </c>
      <c r="P807" s="3">
        <f>YEAR(Table3[[#This Row],[DATE]])</f>
        <v>2023</v>
      </c>
    </row>
    <row r="808" spans="1:16" x14ac:dyDescent="0.3">
      <c r="A808" s="6">
        <v>45003</v>
      </c>
      <c r="B808" s="7" t="s">
        <v>1859</v>
      </c>
      <c r="C808" s="9">
        <f t="shared" ca="1" si="24"/>
        <v>6</v>
      </c>
      <c r="D808" s="9" t="s">
        <v>2116</v>
      </c>
      <c r="E808" s="9" t="s">
        <v>2118</v>
      </c>
      <c r="F808" s="10">
        <f t="shared" ca="1" si="25"/>
        <v>3.9761046387746135E-2</v>
      </c>
      <c r="G808" s="3" t="str">
        <f>VLOOKUP(Table3[[#This Row],[PRODUCT ID]],Table1[[PRODUCT]:[SELLING PRICE]],1,FALSE)</f>
        <v>Product807</v>
      </c>
      <c r="H808" s="3" t="str">
        <f>VLOOKUP(Table3[[#This Row],[PRODUCT ID]],Table1[[PRODUCT]:[SELLING PRICE]],2,FALSE)</f>
        <v>Category5</v>
      </c>
      <c r="I808" s="3" t="str">
        <f>VLOOKUP(Table3[[#This Row],[PRODUCT ID]],Table1[[PRODUCT]:[SELLING PRICE]],3,FALSE)</f>
        <v>Kg</v>
      </c>
      <c r="J808" s="16">
        <f ca="1">VLOOKUP(Table3[[#This Row],[PRODUCT ID]],Table1[[PRODUCT]:[SELLING PRICE]],4,FALSE)</f>
        <v>139</v>
      </c>
      <c r="K808" s="16">
        <f ca="1">VLOOKUP(Table3[[#This Row],[PRODUCT ID]],Table1[[PRODUCT]:[SELLING PRICE]],5,FALSE)</f>
        <v>173.01197671022726</v>
      </c>
      <c r="L808" s="16">
        <f ca="1">J808*Table3[[#This Row],[QUANTITY]]</f>
        <v>834</v>
      </c>
      <c r="M808" s="16">
        <f ca="1">K808*Table3[[#This Row],[QUANTITY]]*(1-Table3[[#This Row],[DISCOUNT %]])</f>
        <v>996.79703687169751</v>
      </c>
      <c r="N808" s="3">
        <f>DAY(Table3[[#This Row],[DATE]])</f>
        <v>18</v>
      </c>
      <c r="O808" s="3" t="str">
        <f>TEXT(Table3[[#This Row],[DATE]],"mmm")</f>
        <v>Mar</v>
      </c>
      <c r="P808" s="3">
        <f>YEAR(Table3[[#This Row],[DATE]])</f>
        <v>2023</v>
      </c>
    </row>
    <row r="809" spans="1:16" x14ac:dyDescent="0.3">
      <c r="A809" s="6">
        <v>45004</v>
      </c>
      <c r="B809" s="7" t="s">
        <v>1860</v>
      </c>
      <c r="C809" s="9">
        <f t="shared" ca="1" si="24"/>
        <v>4</v>
      </c>
      <c r="D809" s="9" t="s">
        <v>2116</v>
      </c>
      <c r="E809" s="9" t="s">
        <v>2118</v>
      </c>
      <c r="F809" s="10">
        <f t="shared" ca="1" si="25"/>
        <v>1.8314572929175911E-2</v>
      </c>
      <c r="G809" s="3" t="str">
        <f>VLOOKUP(Table3[[#This Row],[PRODUCT ID]],Table1[[PRODUCT]:[SELLING PRICE]],1,FALSE)</f>
        <v>Product808</v>
      </c>
      <c r="H809" s="3" t="str">
        <f>VLOOKUP(Table3[[#This Row],[PRODUCT ID]],Table1[[PRODUCT]:[SELLING PRICE]],2,FALSE)</f>
        <v>Category1</v>
      </c>
      <c r="I809" s="3" t="str">
        <f>VLOOKUP(Table3[[#This Row],[PRODUCT ID]],Table1[[PRODUCT]:[SELLING PRICE]],3,FALSE)</f>
        <v>Lt</v>
      </c>
      <c r="J809" s="16">
        <f ca="1">VLOOKUP(Table3[[#This Row],[PRODUCT ID]],Table1[[PRODUCT]:[SELLING PRICE]],4,FALSE)</f>
        <v>40</v>
      </c>
      <c r="K809" s="16">
        <f ca="1">VLOOKUP(Table3[[#This Row],[PRODUCT ID]],Table1[[PRODUCT]:[SELLING PRICE]],5,FALSE)</f>
        <v>33.538184390885817</v>
      </c>
      <c r="L809" s="16">
        <f ca="1">J809*Table3[[#This Row],[QUANTITY]]</f>
        <v>160</v>
      </c>
      <c r="M809" s="16">
        <f ca="1">K809*Table3[[#This Row],[QUANTITY]]*(1-Table3[[#This Row],[DISCOUNT %]])</f>
        <v>131.69578746778717</v>
      </c>
      <c r="N809" s="3">
        <f>DAY(Table3[[#This Row],[DATE]])</f>
        <v>19</v>
      </c>
      <c r="O809" s="3" t="str">
        <f>TEXT(Table3[[#This Row],[DATE]],"mmm")</f>
        <v>Mar</v>
      </c>
      <c r="P809" s="3">
        <f>YEAR(Table3[[#This Row],[DATE]])</f>
        <v>2023</v>
      </c>
    </row>
    <row r="810" spans="1:16" x14ac:dyDescent="0.3">
      <c r="A810" s="6">
        <v>45005</v>
      </c>
      <c r="B810" s="7" t="s">
        <v>1861</v>
      </c>
      <c r="C810" s="9">
        <f t="shared" ca="1" si="24"/>
        <v>11</v>
      </c>
      <c r="D810" s="9" t="s">
        <v>2116</v>
      </c>
      <c r="E810" s="9" t="s">
        <v>2116</v>
      </c>
      <c r="F810" s="10">
        <f t="shared" ca="1" si="25"/>
        <v>1.6442294522921185E-2</v>
      </c>
      <c r="G810" s="3" t="str">
        <f>VLOOKUP(Table3[[#This Row],[PRODUCT ID]],Table1[[PRODUCT]:[SELLING PRICE]],1,FALSE)</f>
        <v>Product809</v>
      </c>
      <c r="H810" s="3" t="str">
        <f>VLOOKUP(Table3[[#This Row],[PRODUCT ID]],Table1[[PRODUCT]:[SELLING PRICE]],2,FALSE)</f>
        <v>Category2</v>
      </c>
      <c r="I810" s="3" t="str">
        <f>VLOOKUP(Table3[[#This Row],[PRODUCT ID]],Table1[[PRODUCT]:[SELLING PRICE]],3,FALSE)</f>
        <v>Ft</v>
      </c>
      <c r="J810" s="16">
        <f ca="1">VLOOKUP(Table3[[#This Row],[PRODUCT ID]],Table1[[PRODUCT]:[SELLING PRICE]],4,FALSE)</f>
        <v>74</v>
      </c>
      <c r="K810" s="16">
        <f ca="1">VLOOKUP(Table3[[#This Row],[PRODUCT ID]],Table1[[PRODUCT]:[SELLING PRICE]],5,FALSE)</f>
        <v>125.2352175256481</v>
      </c>
      <c r="L810" s="16">
        <f ca="1">J810*Table3[[#This Row],[QUANTITY]]</f>
        <v>814</v>
      </c>
      <c r="M810" s="16">
        <f ca="1">K810*Table3[[#This Row],[QUANTITY]]*(1-Table3[[#This Row],[DISCOUNT %]])</f>
        <v>1354.936695138942</v>
      </c>
      <c r="N810" s="3">
        <f>DAY(Table3[[#This Row],[DATE]])</f>
        <v>20</v>
      </c>
      <c r="O810" s="3" t="str">
        <f>TEXT(Table3[[#This Row],[DATE]],"mmm")</f>
        <v>Mar</v>
      </c>
      <c r="P810" s="3">
        <f>YEAR(Table3[[#This Row],[DATE]])</f>
        <v>2023</v>
      </c>
    </row>
    <row r="811" spans="1:16" x14ac:dyDescent="0.3">
      <c r="A811" s="6">
        <v>45006</v>
      </c>
      <c r="B811" s="7" t="s">
        <v>1862</v>
      </c>
      <c r="C811" s="9">
        <f t="shared" ca="1" si="24"/>
        <v>6</v>
      </c>
      <c r="D811" s="9" t="s">
        <v>2115</v>
      </c>
      <c r="E811" s="9" t="s">
        <v>2116</v>
      </c>
      <c r="F811" s="10">
        <f t="shared" ca="1" si="25"/>
        <v>5.8992093835262362E-2</v>
      </c>
      <c r="G811" s="3" t="str">
        <f>VLOOKUP(Table3[[#This Row],[PRODUCT ID]],Table1[[PRODUCT]:[SELLING PRICE]],1,FALSE)</f>
        <v>Product810</v>
      </c>
      <c r="H811" s="3" t="str">
        <f>VLOOKUP(Table3[[#This Row],[PRODUCT ID]],Table1[[PRODUCT]:[SELLING PRICE]],2,FALSE)</f>
        <v>Category3</v>
      </c>
      <c r="I811" s="3" t="str">
        <f>VLOOKUP(Table3[[#This Row],[PRODUCT ID]],Table1[[PRODUCT]:[SELLING PRICE]],3,FALSE)</f>
        <v>Kg</v>
      </c>
      <c r="J811" s="16">
        <f ca="1">VLOOKUP(Table3[[#This Row],[PRODUCT ID]],Table1[[PRODUCT]:[SELLING PRICE]],4,FALSE)</f>
        <v>42</v>
      </c>
      <c r="K811" s="16">
        <f ca="1">VLOOKUP(Table3[[#This Row],[PRODUCT ID]],Table1[[PRODUCT]:[SELLING PRICE]],5,FALSE)</f>
        <v>280.94809473023059</v>
      </c>
      <c r="L811" s="16">
        <f ca="1">J811*Table3[[#This Row],[QUANTITY]]</f>
        <v>252</v>
      </c>
      <c r="M811" s="16">
        <f ca="1">K811*Table3[[#This Row],[QUANTITY]]*(1-Table3[[#This Row],[DISCOUNT %]])</f>
        <v>1586.2462701783998</v>
      </c>
      <c r="N811" s="3">
        <f>DAY(Table3[[#This Row],[DATE]])</f>
        <v>21</v>
      </c>
      <c r="O811" s="3" t="str">
        <f>TEXT(Table3[[#This Row],[DATE]],"mmm")</f>
        <v>Mar</v>
      </c>
      <c r="P811" s="3">
        <f>YEAR(Table3[[#This Row],[DATE]])</f>
        <v>2023</v>
      </c>
    </row>
    <row r="812" spans="1:16" x14ac:dyDescent="0.3">
      <c r="A812" s="6">
        <v>45007</v>
      </c>
      <c r="B812" s="7" t="s">
        <v>1863</v>
      </c>
      <c r="C812" s="9">
        <f t="shared" ca="1" si="24"/>
        <v>8</v>
      </c>
      <c r="D812" s="9" t="s">
        <v>2117</v>
      </c>
      <c r="E812" s="9" t="s">
        <v>2116</v>
      </c>
      <c r="F812" s="10">
        <f t="shared" ca="1" si="25"/>
        <v>2.5700057346695716E-2</v>
      </c>
      <c r="G812" s="3" t="str">
        <f>VLOOKUP(Table3[[#This Row],[PRODUCT ID]],Table1[[PRODUCT]:[SELLING PRICE]],1,FALSE)</f>
        <v>Product811</v>
      </c>
      <c r="H812" s="3" t="str">
        <f>VLOOKUP(Table3[[#This Row],[PRODUCT ID]],Table1[[PRODUCT]:[SELLING PRICE]],2,FALSE)</f>
        <v>Category4</v>
      </c>
      <c r="I812" s="3" t="str">
        <f>VLOOKUP(Table3[[#This Row],[PRODUCT ID]],Table1[[PRODUCT]:[SELLING PRICE]],3,FALSE)</f>
        <v>No</v>
      </c>
      <c r="J812" s="16">
        <f ca="1">VLOOKUP(Table3[[#This Row],[PRODUCT ID]],Table1[[PRODUCT]:[SELLING PRICE]],4,FALSE)</f>
        <v>113</v>
      </c>
      <c r="K812" s="16">
        <f ca="1">VLOOKUP(Table3[[#This Row],[PRODUCT ID]],Table1[[PRODUCT]:[SELLING PRICE]],5,FALSE)</f>
        <v>75.254920797721383</v>
      </c>
      <c r="L812" s="16">
        <f ca="1">J812*Table3[[#This Row],[QUANTITY]]</f>
        <v>904</v>
      </c>
      <c r="M812" s="16">
        <f ca="1">K812*Table3[[#This Row],[QUANTITY]]*(1-Table3[[#This Row],[DISCOUNT %]])</f>
        <v>586.56692014079124</v>
      </c>
      <c r="N812" s="3">
        <f>DAY(Table3[[#This Row],[DATE]])</f>
        <v>22</v>
      </c>
      <c r="O812" s="3" t="str">
        <f>TEXT(Table3[[#This Row],[DATE]],"mmm")</f>
        <v>Mar</v>
      </c>
      <c r="P812" s="3">
        <f>YEAR(Table3[[#This Row],[DATE]])</f>
        <v>2023</v>
      </c>
    </row>
    <row r="813" spans="1:16" x14ac:dyDescent="0.3">
      <c r="A813" s="6">
        <v>45008</v>
      </c>
      <c r="B813" s="7" t="s">
        <v>1864</v>
      </c>
      <c r="C813" s="9">
        <f t="shared" ca="1" si="24"/>
        <v>7</v>
      </c>
      <c r="D813" s="9" t="s">
        <v>2117</v>
      </c>
      <c r="E813" s="9" t="s">
        <v>2116</v>
      </c>
      <c r="F813" s="10">
        <f t="shared" ca="1" si="25"/>
        <v>1.111714554101988E-2</v>
      </c>
      <c r="G813" s="3" t="str">
        <f>VLOOKUP(Table3[[#This Row],[PRODUCT ID]],Table1[[PRODUCT]:[SELLING PRICE]],1,FALSE)</f>
        <v>Product812</v>
      </c>
      <c r="H813" s="3" t="str">
        <f>VLOOKUP(Table3[[#This Row],[PRODUCT ID]],Table1[[PRODUCT]:[SELLING PRICE]],2,FALSE)</f>
        <v>Category5</v>
      </c>
      <c r="I813" s="3" t="str">
        <f>VLOOKUP(Table3[[#This Row],[PRODUCT ID]],Table1[[PRODUCT]:[SELLING PRICE]],3,FALSE)</f>
        <v>No</v>
      </c>
      <c r="J813" s="16">
        <f ca="1">VLOOKUP(Table3[[#This Row],[PRODUCT ID]],Table1[[PRODUCT]:[SELLING PRICE]],4,FALSE)</f>
        <v>19</v>
      </c>
      <c r="K813" s="16">
        <f ca="1">VLOOKUP(Table3[[#This Row],[PRODUCT ID]],Table1[[PRODUCT]:[SELLING PRICE]],5,FALSE)</f>
        <v>53.099605005967312</v>
      </c>
      <c r="L813" s="16">
        <f ca="1">J813*Table3[[#This Row],[QUANTITY]]</f>
        <v>133</v>
      </c>
      <c r="M813" s="16">
        <f ca="1">K813*Table3[[#This Row],[QUANTITY]]*(1-Table3[[#This Row],[DISCOUNT %]])</f>
        <v>367.56502278261718</v>
      </c>
      <c r="N813" s="3">
        <f>DAY(Table3[[#This Row],[DATE]])</f>
        <v>23</v>
      </c>
      <c r="O813" s="3" t="str">
        <f>TEXT(Table3[[#This Row],[DATE]],"mmm")</f>
        <v>Mar</v>
      </c>
      <c r="P813" s="3">
        <f>YEAR(Table3[[#This Row],[DATE]])</f>
        <v>2023</v>
      </c>
    </row>
    <row r="814" spans="1:16" x14ac:dyDescent="0.3">
      <c r="A814" s="6">
        <v>45009</v>
      </c>
      <c r="B814" s="7" t="s">
        <v>1865</v>
      </c>
      <c r="C814" s="9">
        <f t="shared" ca="1" si="24"/>
        <v>4</v>
      </c>
      <c r="D814" s="9" t="s">
        <v>2116</v>
      </c>
      <c r="E814" s="9" t="s">
        <v>2118</v>
      </c>
      <c r="F814" s="10">
        <f t="shared" ca="1" si="25"/>
        <v>7.7225809112085056E-2</v>
      </c>
      <c r="G814" s="3" t="str">
        <f>VLOOKUP(Table3[[#This Row],[PRODUCT ID]],Table1[[PRODUCT]:[SELLING PRICE]],1,FALSE)</f>
        <v>Product813</v>
      </c>
      <c r="H814" s="3" t="str">
        <f>VLOOKUP(Table3[[#This Row],[PRODUCT ID]],Table1[[PRODUCT]:[SELLING PRICE]],2,FALSE)</f>
        <v>Category1</v>
      </c>
      <c r="I814" s="3" t="str">
        <f>VLOOKUP(Table3[[#This Row],[PRODUCT ID]],Table1[[PRODUCT]:[SELLING PRICE]],3,FALSE)</f>
        <v>Ft</v>
      </c>
      <c r="J814" s="16">
        <f ca="1">VLOOKUP(Table3[[#This Row],[PRODUCT ID]],Table1[[PRODUCT]:[SELLING PRICE]],4,FALSE)</f>
        <v>221</v>
      </c>
      <c r="K814" s="16">
        <f ca="1">VLOOKUP(Table3[[#This Row],[PRODUCT ID]],Table1[[PRODUCT]:[SELLING PRICE]],5,FALSE)</f>
        <v>131.2268121894742</v>
      </c>
      <c r="L814" s="16">
        <f ca="1">J814*Table3[[#This Row],[QUANTITY]]</f>
        <v>884</v>
      </c>
      <c r="M814" s="16">
        <f ca="1">K814*Table3[[#This Row],[QUANTITY]]*(1-Table3[[#This Row],[DISCOUNT %]])</f>
        <v>484.37086176376971</v>
      </c>
      <c r="N814" s="3">
        <f>DAY(Table3[[#This Row],[DATE]])</f>
        <v>24</v>
      </c>
      <c r="O814" s="3" t="str">
        <f>TEXT(Table3[[#This Row],[DATE]],"mmm")</f>
        <v>Mar</v>
      </c>
      <c r="P814" s="3">
        <f>YEAR(Table3[[#This Row],[DATE]])</f>
        <v>2023</v>
      </c>
    </row>
    <row r="815" spans="1:16" x14ac:dyDescent="0.3">
      <c r="A815" s="6">
        <v>45010</v>
      </c>
      <c r="B815" s="7" t="s">
        <v>1866</v>
      </c>
      <c r="C815" s="9">
        <f t="shared" ca="1" si="24"/>
        <v>5</v>
      </c>
      <c r="D815" s="9" t="s">
        <v>2116</v>
      </c>
      <c r="E815" s="9" t="s">
        <v>2116</v>
      </c>
      <c r="F815" s="10">
        <f t="shared" ca="1" si="25"/>
        <v>9.5896084480616539E-2</v>
      </c>
      <c r="G815" s="3" t="str">
        <f>VLOOKUP(Table3[[#This Row],[PRODUCT ID]],Table1[[PRODUCT]:[SELLING PRICE]],1,FALSE)</f>
        <v>Product814</v>
      </c>
      <c r="H815" s="3" t="str">
        <f>VLOOKUP(Table3[[#This Row],[PRODUCT ID]],Table1[[PRODUCT]:[SELLING PRICE]],2,FALSE)</f>
        <v>Category2</v>
      </c>
      <c r="I815" s="3" t="str">
        <f>VLOOKUP(Table3[[#This Row],[PRODUCT ID]],Table1[[PRODUCT]:[SELLING PRICE]],3,FALSE)</f>
        <v>No</v>
      </c>
      <c r="J815" s="16">
        <f ca="1">VLOOKUP(Table3[[#This Row],[PRODUCT ID]],Table1[[PRODUCT]:[SELLING PRICE]],4,FALSE)</f>
        <v>157</v>
      </c>
      <c r="K815" s="16">
        <f ca="1">VLOOKUP(Table3[[#This Row],[PRODUCT ID]],Table1[[PRODUCT]:[SELLING PRICE]],5,FALSE)</f>
        <v>37.048519681318865</v>
      </c>
      <c r="L815" s="16">
        <f ca="1">J815*Table3[[#This Row],[QUANTITY]]</f>
        <v>785</v>
      </c>
      <c r="M815" s="16">
        <f ca="1">K815*Table3[[#This Row],[QUANTITY]]*(1-Table3[[#This Row],[DISCOUNT %]])</f>
        <v>167.47855854038664</v>
      </c>
      <c r="N815" s="3">
        <f>DAY(Table3[[#This Row],[DATE]])</f>
        <v>25</v>
      </c>
      <c r="O815" s="3" t="str">
        <f>TEXT(Table3[[#This Row],[DATE]],"mmm")</f>
        <v>Mar</v>
      </c>
      <c r="P815" s="3">
        <f>YEAR(Table3[[#This Row],[DATE]])</f>
        <v>2023</v>
      </c>
    </row>
    <row r="816" spans="1:16" x14ac:dyDescent="0.3">
      <c r="A816" s="6">
        <v>45011</v>
      </c>
      <c r="B816" s="7" t="s">
        <v>1867</v>
      </c>
      <c r="C816" s="9">
        <f t="shared" ca="1" si="24"/>
        <v>14</v>
      </c>
      <c r="D816" s="9" t="s">
        <v>2116</v>
      </c>
      <c r="E816" s="9" t="s">
        <v>2116</v>
      </c>
      <c r="F816" s="10">
        <f t="shared" ca="1" si="25"/>
        <v>3.584235662329123E-2</v>
      </c>
      <c r="G816" s="3" t="str">
        <f>VLOOKUP(Table3[[#This Row],[PRODUCT ID]],Table1[[PRODUCT]:[SELLING PRICE]],1,FALSE)</f>
        <v>Product815</v>
      </c>
      <c r="H816" s="3" t="str">
        <f>VLOOKUP(Table3[[#This Row],[PRODUCT ID]],Table1[[PRODUCT]:[SELLING PRICE]],2,FALSE)</f>
        <v>Category3</v>
      </c>
      <c r="I816" s="3" t="str">
        <f>VLOOKUP(Table3[[#This Row],[PRODUCT ID]],Table1[[PRODUCT]:[SELLING PRICE]],3,FALSE)</f>
        <v>Kg</v>
      </c>
      <c r="J816" s="16">
        <f ca="1">VLOOKUP(Table3[[#This Row],[PRODUCT ID]],Table1[[PRODUCT]:[SELLING PRICE]],4,FALSE)</f>
        <v>235</v>
      </c>
      <c r="K816" s="16">
        <f ca="1">VLOOKUP(Table3[[#This Row],[PRODUCT ID]],Table1[[PRODUCT]:[SELLING PRICE]],5,FALSE)</f>
        <v>194.60933486908351</v>
      </c>
      <c r="L816" s="16">
        <f ca="1">J816*Table3[[#This Row],[QUANTITY]]</f>
        <v>3290</v>
      </c>
      <c r="M816" s="16">
        <f ca="1">K816*Table3[[#This Row],[QUANTITY]]*(1-Table3[[#This Row],[DISCOUNT %]])</f>
        <v>2626.8770876107801</v>
      </c>
      <c r="N816" s="3">
        <f>DAY(Table3[[#This Row],[DATE]])</f>
        <v>26</v>
      </c>
      <c r="O816" s="3" t="str">
        <f>TEXT(Table3[[#This Row],[DATE]],"mmm")</f>
        <v>Mar</v>
      </c>
      <c r="P816" s="3">
        <f>YEAR(Table3[[#This Row],[DATE]])</f>
        <v>2023</v>
      </c>
    </row>
    <row r="817" spans="1:16" x14ac:dyDescent="0.3">
      <c r="A817" s="6">
        <v>45012</v>
      </c>
      <c r="B817" s="7" t="s">
        <v>1868</v>
      </c>
      <c r="C817" s="9">
        <f t="shared" ca="1" si="24"/>
        <v>10</v>
      </c>
      <c r="D817" s="9" t="s">
        <v>2116</v>
      </c>
      <c r="E817" s="9" t="s">
        <v>2116</v>
      </c>
      <c r="F817" s="10">
        <f t="shared" ca="1" si="25"/>
        <v>4.0317101251678457E-2</v>
      </c>
      <c r="G817" s="3" t="str">
        <f>VLOOKUP(Table3[[#This Row],[PRODUCT ID]],Table1[[PRODUCT]:[SELLING PRICE]],1,FALSE)</f>
        <v>Product816</v>
      </c>
      <c r="H817" s="3" t="str">
        <f>VLOOKUP(Table3[[#This Row],[PRODUCT ID]],Table1[[PRODUCT]:[SELLING PRICE]],2,FALSE)</f>
        <v>Category4</v>
      </c>
      <c r="I817" s="3" t="str">
        <f>VLOOKUP(Table3[[#This Row],[PRODUCT ID]],Table1[[PRODUCT]:[SELLING PRICE]],3,FALSE)</f>
        <v>Kg</v>
      </c>
      <c r="J817" s="16">
        <f ca="1">VLOOKUP(Table3[[#This Row],[PRODUCT ID]],Table1[[PRODUCT]:[SELLING PRICE]],4,FALSE)</f>
        <v>67</v>
      </c>
      <c r="K817" s="16">
        <f ca="1">VLOOKUP(Table3[[#This Row],[PRODUCT ID]],Table1[[PRODUCT]:[SELLING PRICE]],5,FALSE)</f>
        <v>97.045524331944137</v>
      </c>
      <c r="L817" s="16">
        <f ca="1">J817*Table3[[#This Row],[QUANTITY]]</f>
        <v>670</v>
      </c>
      <c r="M817" s="16">
        <f ca="1">K817*Table3[[#This Row],[QUANTITY]]*(1-Table3[[#This Row],[DISCOUNT %]])</f>
        <v>931.32930101430918</v>
      </c>
      <c r="N817" s="3">
        <f>DAY(Table3[[#This Row],[DATE]])</f>
        <v>27</v>
      </c>
      <c r="O817" s="3" t="str">
        <f>TEXT(Table3[[#This Row],[DATE]],"mmm")</f>
        <v>Mar</v>
      </c>
      <c r="P817" s="3">
        <f>YEAR(Table3[[#This Row],[DATE]])</f>
        <v>2023</v>
      </c>
    </row>
    <row r="818" spans="1:16" x14ac:dyDescent="0.3">
      <c r="A818" s="6">
        <v>45013</v>
      </c>
      <c r="B818" s="7" t="s">
        <v>1869</v>
      </c>
      <c r="C818" s="9">
        <f t="shared" ca="1" si="24"/>
        <v>11</v>
      </c>
      <c r="D818" s="9" t="s">
        <v>2115</v>
      </c>
      <c r="E818" s="9" t="s">
        <v>2116</v>
      </c>
      <c r="F818" s="10">
        <f t="shared" ca="1" si="25"/>
        <v>1.0901123017162995E-2</v>
      </c>
      <c r="G818" s="3" t="str">
        <f>VLOOKUP(Table3[[#This Row],[PRODUCT ID]],Table1[[PRODUCT]:[SELLING PRICE]],1,FALSE)</f>
        <v>Product817</v>
      </c>
      <c r="H818" s="3" t="str">
        <f>VLOOKUP(Table3[[#This Row],[PRODUCT ID]],Table1[[PRODUCT]:[SELLING PRICE]],2,FALSE)</f>
        <v>Category1</v>
      </c>
      <c r="I818" s="3" t="str">
        <f>VLOOKUP(Table3[[#This Row],[PRODUCT ID]],Table1[[PRODUCT]:[SELLING PRICE]],3,FALSE)</f>
        <v>Lt</v>
      </c>
      <c r="J818" s="16">
        <f ca="1">VLOOKUP(Table3[[#This Row],[PRODUCT ID]],Table1[[PRODUCT]:[SELLING PRICE]],4,FALSE)</f>
        <v>206</v>
      </c>
      <c r="K818" s="16">
        <f ca="1">VLOOKUP(Table3[[#This Row],[PRODUCT ID]],Table1[[PRODUCT]:[SELLING PRICE]],5,FALSE)</f>
        <v>254.0792348726313</v>
      </c>
      <c r="L818" s="16">
        <f ca="1">J818*Table3[[#This Row],[QUANTITY]]</f>
        <v>2266</v>
      </c>
      <c r="M818" s="16">
        <f ca="1">K818*Table3[[#This Row],[QUANTITY]]*(1-Table3[[#This Row],[DISCOUNT %]])</f>
        <v>2764.4043446489591</v>
      </c>
      <c r="N818" s="3">
        <f>DAY(Table3[[#This Row],[DATE]])</f>
        <v>28</v>
      </c>
      <c r="O818" s="3" t="str">
        <f>TEXT(Table3[[#This Row],[DATE]],"mmm")</f>
        <v>Mar</v>
      </c>
      <c r="P818" s="3">
        <f>YEAR(Table3[[#This Row],[DATE]])</f>
        <v>2023</v>
      </c>
    </row>
    <row r="819" spans="1:16" x14ac:dyDescent="0.3">
      <c r="A819" s="6">
        <v>45014</v>
      </c>
      <c r="B819" s="7" t="s">
        <v>1870</v>
      </c>
      <c r="C819" s="9">
        <f t="shared" ca="1" si="24"/>
        <v>1</v>
      </c>
      <c r="D819" s="9" t="s">
        <v>2116</v>
      </c>
      <c r="E819" s="9" t="s">
        <v>2116</v>
      </c>
      <c r="F819" s="10">
        <f t="shared" ca="1" si="25"/>
        <v>5.8472705000190174E-2</v>
      </c>
      <c r="G819" s="3" t="str">
        <f>VLOOKUP(Table3[[#This Row],[PRODUCT ID]],Table1[[PRODUCT]:[SELLING PRICE]],1,FALSE)</f>
        <v>Product818</v>
      </c>
      <c r="H819" s="3" t="str">
        <f>VLOOKUP(Table3[[#This Row],[PRODUCT ID]],Table1[[PRODUCT]:[SELLING PRICE]],2,FALSE)</f>
        <v>Category2</v>
      </c>
      <c r="I819" s="3" t="str">
        <f>VLOOKUP(Table3[[#This Row],[PRODUCT ID]],Table1[[PRODUCT]:[SELLING PRICE]],3,FALSE)</f>
        <v>Kg</v>
      </c>
      <c r="J819" s="16">
        <f ca="1">VLOOKUP(Table3[[#This Row],[PRODUCT ID]],Table1[[PRODUCT]:[SELLING PRICE]],4,FALSE)</f>
        <v>159</v>
      </c>
      <c r="K819" s="16">
        <f ca="1">VLOOKUP(Table3[[#This Row],[PRODUCT ID]],Table1[[PRODUCT]:[SELLING PRICE]],5,FALSE)</f>
        <v>28.303475223515985</v>
      </c>
      <c r="L819" s="16">
        <f ca="1">J819*Table3[[#This Row],[QUANTITY]]</f>
        <v>159</v>
      </c>
      <c r="M819" s="16">
        <f ca="1">K819*Table3[[#This Row],[QUANTITY]]*(1-Table3[[#This Row],[DISCOUNT %]])</f>
        <v>26.648494466291144</v>
      </c>
      <c r="N819" s="3">
        <f>DAY(Table3[[#This Row],[DATE]])</f>
        <v>29</v>
      </c>
      <c r="O819" s="3" t="str">
        <f>TEXT(Table3[[#This Row],[DATE]],"mmm")</f>
        <v>Mar</v>
      </c>
      <c r="P819" s="3">
        <f>YEAR(Table3[[#This Row],[DATE]])</f>
        <v>2023</v>
      </c>
    </row>
    <row r="820" spans="1:16" x14ac:dyDescent="0.3">
      <c r="A820" s="6">
        <v>45015</v>
      </c>
      <c r="B820" s="7" t="s">
        <v>1871</v>
      </c>
      <c r="C820" s="9">
        <f t="shared" ca="1" si="24"/>
        <v>4</v>
      </c>
      <c r="D820" s="9" t="s">
        <v>2117</v>
      </c>
      <c r="E820" s="9" t="s">
        <v>2118</v>
      </c>
      <c r="F820" s="10">
        <f t="shared" ca="1" si="25"/>
        <v>8.0454392471836472E-2</v>
      </c>
      <c r="G820" s="3" t="str">
        <f>VLOOKUP(Table3[[#This Row],[PRODUCT ID]],Table1[[PRODUCT]:[SELLING PRICE]],1,FALSE)</f>
        <v>Product819</v>
      </c>
      <c r="H820" s="3" t="str">
        <f>VLOOKUP(Table3[[#This Row],[PRODUCT ID]],Table1[[PRODUCT]:[SELLING PRICE]],2,FALSE)</f>
        <v>Category3</v>
      </c>
      <c r="I820" s="3" t="str">
        <f>VLOOKUP(Table3[[#This Row],[PRODUCT ID]],Table1[[PRODUCT]:[SELLING PRICE]],3,FALSE)</f>
        <v>Lt</v>
      </c>
      <c r="J820" s="16">
        <f ca="1">VLOOKUP(Table3[[#This Row],[PRODUCT ID]],Table1[[PRODUCT]:[SELLING PRICE]],4,FALSE)</f>
        <v>27</v>
      </c>
      <c r="K820" s="16">
        <f ca="1">VLOOKUP(Table3[[#This Row],[PRODUCT ID]],Table1[[PRODUCT]:[SELLING PRICE]],5,FALSE)</f>
        <v>162.94320500092644</v>
      </c>
      <c r="L820" s="16">
        <f ca="1">J820*Table3[[#This Row],[QUANTITY]]</f>
        <v>108</v>
      </c>
      <c r="M820" s="16">
        <f ca="1">K820*Table3[[#This Row],[QUANTITY]]*(1-Table3[[#This Row],[DISCOUNT %]])</f>
        <v>599.33483374065202</v>
      </c>
      <c r="N820" s="3">
        <f>DAY(Table3[[#This Row],[DATE]])</f>
        <v>30</v>
      </c>
      <c r="O820" s="3" t="str">
        <f>TEXT(Table3[[#This Row],[DATE]],"mmm")</f>
        <v>Mar</v>
      </c>
      <c r="P820" s="3">
        <f>YEAR(Table3[[#This Row],[DATE]])</f>
        <v>2023</v>
      </c>
    </row>
    <row r="821" spans="1:16" x14ac:dyDescent="0.3">
      <c r="A821" s="6">
        <v>45016</v>
      </c>
      <c r="B821" s="7" t="s">
        <v>1872</v>
      </c>
      <c r="C821" s="9">
        <f t="shared" ca="1" si="24"/>
        <v>3</v>
      </c>
      <c r="D821" s="9" t="s">
        <v>2115</v>
      </c>
      <c r="E821" s="9" t="s">
        <v>2118</v>
      </c>
      <c r="F821" s="10">
        <f t="shared" ca="1" si="25"/>
        <v>4.7535775807353298E-2</v>
      </c>
      <c r="G821" s="3" t="str">
        <f>VLOOKUP(Table3[[#This Row],[PRODUCT ID]],Table1[[PRODUCT]:[SELLING PRICE]],1,FALSE)</f>
        <v>Product820</v>
      </c>
      <c r="H821" s="3" t="str">
        <f>VLOOKUP(Table3[[#This Row],[PRODUCT ID]],Table1[[PRODUCT]:[SELLING PRICE]],2,FALSE)</f>
        <v>Category4</v>
      </c>
      <c r="I821" s="3" t="str">
        <f>VLOOKUP(Table3[[#This Row],[PRODUCT ID]],Table1[[PRODUCT]:[SELLING PRICE]],3,FALSE)</f>
        <v>Ft</v>
      </c>
      <c r="J821" s="16">
        <f ca="1">VLOOKUP(Table3[[#This Row],[PRODUCT ID]],Table1[[PRODUCT]:[SELLING PRICE]],4,FALSE)</f>
        <v>32</v>
      </c>
      <c r="K821" s="16">
        <f ca="1">VLOOKUP(Table3[[#This Row],[PRODUCT ID]],Table1[[PRODUCT]:[SELLING PRICE]],5,FALSE)</f>
        <v>287.69084038864253</v>
      </c>
      <c r="L821" s="16">
        <f ca="1">J821*Table3[[#This Row],[QUANTITY]]</f>
        <v>96</v>
      </c>
      <c r="M821" s="16">
        <f ca="1">K821*Table3[[#This Row],[QUANTITY]]*(1-Table3[[#This Row],[DISCOUNT %]])</f>
        <v>822.04569929429681</v>
      </c>
      <c r="N821" s="3">
        <f>DAY(Table3[[#This Row],[DATE]])</f>
        <v>31</v>
      </c>
      <c r="O821" s="3" t="str">
        <f>TEXT(Table3[[#This Row],[DATE]],"mmm")</f>
        <v>Mar</v>
      </c>
      <c r="P821" s="3">
        <f>YEAR(Table3[[#This Row],[DATE]])</f>
        <v>2023</v>
      </c>
    </row>
    <row r="822" spans="1:16" x14ac:dyDescent="0.3">
      <c r="A822" s="6">
        <v>45017</v>
      </c>
      <c r="B822" s="7" t="s">
        <v>1873</v>
      </c>
      <c r="C822" s="9">
        <f t="shared" ca="1" si="24"/>
        <v>9</v>
      </c>
      <c r="D822" s="9" t="s">
        <v>2115</v>
      </c>
      <c r="E822" s="9" t="s">
        <v>2116</v>
      </c>
      <c r="F822" s="10">
        <f t="shared" ca="1" si="25"/>
        <v>6.6834118099605294E-2</v>
      </c>
      <c r="G822" s="3" t="str">
        <f>VLOOKUP(Table3[[#This Row],[PRODUCT ID]],Table1[[PRODUCT]:[SELLING PRICE]],1,FALSE)</f>
        <v>Product821</v>
      </c>
      <c r="H822" s="3" t="str">
        <f>VLOOKUP(Table3[[#This Row],[PRODUCT ID]],Table1[[PRODUCT]:[SELLING PRICE]],2,FALSE)</f>
        <v>Category5</v>
      </c>
      <c r="I822" s="3" t="str">
        <f>VLOOKUP(Table3[[#This Row],[PRODUCT ID]],Table1[[PRODUCT]:[SELLING PRICE]],3,FALSE)</f>
        <v>Kg</v>
      </c>
      <c r="J822" s="16">
        <f ca="1">VLOOKUP(Table3[[#This Row],[PRODUCT ID]],Table1[[PRODUCT]:[SELLING PRICE]],4,FALSE)</f>
        <v>58</v>
      </c>
      <c r="K822" s="16">
        <f ca="1">VLOOKUP(Table3[[#This Row],[PRODUCT ID]],Table1[[PRODUCT]:[SELLING PRICE]],5,FALSE)</f>
        <v>234.63969726254209</v>
      </c>
      <c r="L822" s="16">
        <f ca="1">J822*Table3[[#This Row],[QUANTITY]]</f>
        <v>522</v>
      </c>
      <c r="M822" s="16">
        <f ca="1">K822*Table3[[#This Row],[QUANTITY]]*(1-Table3[[#This Row],[DISCOUNT %]])</f>
        <v>1970.6198402235755</v>
      </c>
      <c r="N822" s="3">
        <f>DAY(Table3[[#This Row],[DATE]])</f>
        <v>1</v>
      </c>
      <c r="O822" s="3" t="str">
        <f>TEXT(Table3[[#This Row],[DATE]],"mmm")</f>
        <v>Apr</v>
      </c>
      <c r="P822" s="3">
        <f>YEAR(Table3[[#This Row],[DATE]])</f>
        <v>2023</v>
      </c>
    </row>
    <row r="823" spans="1:16" x14ac:dyDescent="0.3">
      <c r="A823" s="6">
        <v>45018</v>
      </c>
      <c r="B823" s="7" t="s">
        <v>1874</v>
      </c>
      <c r="C823" s="9">
        <f t="shared" ca="1" si="24"/>
        <v>6</v>
      </c>
      <c r="D823" s="9" t="s">
        <v>2115</v>
      </c>
      <c r="E823" s="9" t="s">
        <v>2116</v>
      </c>
      <c r="F823" s="10">
        <f t="shared" ca="1" si="25"/>
        <v>8.7866590731234012E-2</v>
      </c>
      <c r="G823" s="3" t="str">
        <f>VLOOKUP(Table3[[#This Row],[PRODUCT ID]],Table1[[PRODUCT]:[SELLING PRICE]],1,FALSE)</f>
        <v>Product822</v>
      </c>
      <c r="H823" s="3" t="str">
        <f>VLOOKUP(Table3[[#This Row],[PRODUCT ID]],Table1[[PRODUCT]:[SELLING PRICE]],2,FALSE)</f>
        <v>Category1</v>
      </c>
      <c r="I823" s="3" t="str">
        <f>VLOOKUP(Table3[[#This Row],[PRODUCT ID]],Table1[[PRODUCT]:[SELLING PRICE]],3,FALSE)</f>
        <v>No</v>
      </c>
      <c r="J823" s="16">
        <f ca="1">VLOOKUP(Table3[[#This Row],[PRODUCT ID]],Table1[[PRODUCT]:[SELLING PRICE]],4,FALSE)</f>
        <v>10</v>
      </c>
      <c r="K823" s="16">
        <f ca="1">VLOOKUP(Table3[[#This Row],[PRODUCT ID]],Table1[[PRODUCT]:[SELLING PRICE]],5,FALSE)</f>
        <v>218.70141092493981</v>
      </c>
      <c r="L823" s="16">
        <f ca="1">J823*Table3[[#This Row],[QUANTITY]]</f>
        <v>60</v>
      </c>
      <c r="M823" s="16">
        <f ca="1">K823*Table3[[#This Row],[QUANTITY]]*(1-Table3[[#This Row],[DISCOUNT %]])</f>
        <v>1196.9091813531279</v>
      </c>
      <c r="N823" s="3">
        <f>DAY(Table3[[#This Row],[DATE]])</f>
        <v>2</v>
      </c>
      <c r="O823" s="3" t="str">
        <f>TEXT(Table3[[#This Row],[DATE]],"mmm")</f>
        <v>Apr</v>
      </c>
      <c r="P823" s="3">
        <f>YEAR(Table3[[#This Row],[DATE]])</f>
        <v>2023</v>
      </c>
    </row>
    <row r="824" spans="1:16" x14ac:dyDescent="0.3">
      <c r="A824" s="6">
        <v>45019</v>
      </c>
      <c r="B824" s="7" t="s">
        <v>1875</v>
      </c>
      <c r="C824" s="9">
        <f t="shared" ca="1" si="24"/>
        <v>13</v>
      </c>
      <c r="D824" s="9" t="s">
        <v>2116</v>
      </c>
      <c r="E824" s="9" t="s">
        <v>2116</v>
      </c>
      <c r="F824" s="10">
        <f t="shared" ca="1" si="25"/>
        <v>2.3744422036655499E-2</v>
      </c>
      <c r="G824" s="3" t="str">
        <f>VLOOKUP(Table3[[#This Row],[PRODUCT ID]],Table1[[PRODUCT]:[SELLING PRICE]],1,FALSE)</f>
        <v>Product823</v>
      </c>
      <c r="H824" s="3" t="str">
        <f>VLOOKUP(Table3[[#This Row],[PRODUCT ID]],Table1[[PRODUCT]:[SELLING PRICE]],2,FALSE)</f>
        <v>Category2</v>
      </c>
      <c r="I824" s="3" t="str">
        <f>VLOOKUP(Table3[[#This Row],[PRODUCT ID]],Table1[[PRODUCT]:[SELLING PRICE]],3,FALSE)</f>
        <v>No</v>
      </c>
      <c r="J824" s="16">
        <f ca="1">VLOOKUP(Table3[[#This Row],[PRODUCT ID]],Table1[[PRODUCT]:[SELLING PRICE]],4,FALSE)</f>
        <v>244</v>
      </c>
      <c r="K824" s="16">
        <f ca="1">VLOOKUP(Table3[[#This Row],[PRODUCT ID]],Table1[[PRODUCT]:[SELLING PRICE]],5,FALSE)</f>
        <v>115.18187349631161</v>
      </c>
      <c r="L824" s="16">
        <f ca="1">J824*Table3[[#This Row],[QUANTITY]]</f>
        <v>3172</v>
      </c>
      <c r="M824" s="16">
        <f ca="1">K824*Table3[[#This Row],[QUANTITY]]*(1-Table3[[#This Row],[DISCOUNT %]])</f>
        <v>1461.8103042535527</v>
      </c>
      <c r="N824" s="3">
        <f>DAY(Table3[[#This Row],[DATE]])</f>
        <v>3</v>
      </c>
      <c r="O824" s="3" t="str">
        <f>TEXT(Table3[[#This Row],[DATE]],"mmm")</f>
        <v>Apr</v>
      </c>
      <c r="P824" s="3">
        <f>YEAR(Table3[[#This Row],[DATE]])</f>
        <v>2023</v>
      </c>
    </row>
    <row r="825" spans="1:16" x14ac:dyDescent="0.3">
      <c r="A825" s="6">
        <v>45020</v>
      </c>
      <c r="B825" s="7" t="s">
        <v>1876</v>
      </c>
      <c r="C825" s="9">
        <f t="shared" ca="1" si="24"/>
        <v>13</v>
      </c>
      <c r="D825" s="9" t="s">
        <v>2116</v>
      </c>
      <c r="E825" s="9" t="s">
        <v>2116</v>
      </c>
      <c r="F825" s="10">
        <f t="shared" ca="1" si="25"/>
        <v>4.8474806074059712E-2</v>
      </c>
      <c r="G825" s="3" t="str">
        <f>VLOOKUP(Table3[[#This Row],[PRODUCT ID]],Table1[[PRODUCT]:[SELLING PRICE]],1,FALSE)</f>
        <v>Product824</v>
      </c>
      <c r="H825" s="3" t="str">
        <f>VLOOKUP(Table3[[#This Row],[PRODUCT ID]],Table1[[PRODUCT]:[SELLING PRICE]],2,FALSE)</f>
        <v>Category3</v>
      </c>
      <c r="I825" s="3" t="str">
        <f>VLOOKUP(Table3[[#This Row],[PRODUCT ID]],Table1[[PRODUCT]:[SELLING PRICE]],3,FALSE)</f>
        <v>Ft</v>
      </c>
      <c r="J825" s="16">
        <f ca="1">VLOOKUP(Table3[[#This Row],[PRODUCT ID]],Table1[[PRODUCT]:[SELLING PRICE]],4,FALSE)</f>
        <v>113</v>
      </c>
      <c r="K825" s="16">
        <f ca="1">VLOOKUP(Table3[[#This Row],[PRODUCT ID]],Table1[[PRODUCT]:[SELLING PRICE]],5,FALSE)</f>
        <v>231.11089799977114</v>
      </c>
      <c r="L825" s="16">
        <f ca="1">J825*Table3[[#This Row],[QUANTITY]]</f>
        <v>1469</v>
      </c>
      <c r="M825" s="16">
        <f ca="1">K825*Table3[[#This Row],[QUANTITY]]*(1-Table3[[#This Row],[DISCOUNT %]])</f>
        <v>2858.8019464891954</v>
      </c>
      <c r="N825" s="3">
        <f>DAY(Table3[[#This Row],[DATE]])</f>
        <v>4</v>
      </c>
      <c r="O825" s="3" t="str">
        <f>TEXT(Table3[[#This Row],[DATE]],"mmm")</f>
        <v>Apr</v>
      </c>
      <c r="P825" s="3">
        <f>YEAR(Table3[[#This Row],[DATE]])</f>
        <v>2023</v>
      </c>
    </row>
    <row r="826" spans="1:16" x14ac:dyDescent="0.3">
      <c r="A826" s="6">
        <v>45021</v>
      </c>
      <c r="B826" s="7" t="s">
        <v>1877</v>
      </c>
      <c r="C826" s="9">
        <f t="shared" ca="1" si="24"/>
        <v>14</v>
      </c>
      <c r="D826" s="9" t="s">
        <v>2116</v>
      </c>
      <c r="E826" s="9" t="s">
        <v>2118</v>
      </c>
      <c r="F826" s="10">
        <f t="shared" ca="1" si="25"/>
        <v>3.4518933745010472E-2</v>
      </c>
      <c r="G826" s="3" t="str">
        <f>VLOOKUP(Table3[[#This Row],[PRODUCT ID]],Table1[[PRODUCT]:[SELLING PRICE]],1,FALSE)</f>
        <v>Product825</v>
      </c>
      <c r="H826" s="3" t="str">
        <f>VLOOKUP(Table3[[#This Row],[PRODUCT ID]],Table1[[PRODUCT]:[SELLING PRICE]],2,FALSE)</f>
        <v>Category4</v>
      </c>
      <c r="I826" s="3" t="str">
        <f>VLOOKUP(Table3[[#This Row],[PRODUCT ID]],Table1[[PRODUCT]:[SELLING PRICE]],3,FALSE)</f>
        <v>No</v>
      </c>
      <c r="J826" s="16">
        <f ca="1">VLOOKUP(Table3[[#This Row],[PRODUCT ID]],Table1[[PRODUCT]:[SELLING PRICE]],4,FALSE)</f>
        <v>235</v>
      </c>
      <c r="K826" s="16">
        <f ca="1">VLOOKUP(Table3[[#This Row],[PRODUCT ID]],Table1[[PRODUCT]:[SELLING PRICE]],5,FALSE)</f>
        <v>257.00817743186963</v>
      </c>
      <c r="L826" s="16">
        <f ca="1">J826*Table3[[#This Row],[QUANTITY]]</f>
        <v>3290</v>
      </c>
      <c r="M826" s="16">
        <f ca="1">K826*Table3[[#This Row],[QUANTITY]]*(1-Table3[[#This Row],[DISCOUNT %]])</f>
        <v>3473.9114085644223</v>
      </c>
      <c r="N826" s="3">
        <f>DAY(Table3[[#This Row],[DATE]])</f>
        <v>5</v>
      </c>
      <c r="O826" s="3" t="str">
        <f>TEXT(Table3[[#This Row],[DATE]],"mmm")</f>
        <v>Apr</v>
      </c>
      <c r="P826" s="3">
        <f>YEAR(Table3[[#This Row],[DATE]])</f>
        <v>2023</v>
      </c>
    </row>
    <row r="827" spans="1:16" x14ac:dyDescent="0.3">
      <c r="A827" s="6">
        <v>45022</v>
      </c>
      <c r="B827" s="7" t="s">
        <v>1878</v>
      </c>
      <c r="C827" s="9">
        <f t="shared" ca="1" si="24"/>
        <v>4</v>
      </c>
      <c r="D827" s="9" t="s">
        <v>2115</v>
      </c>
      <c r="E827" s="9" t="s">
        <v>2116</v>
      </c>
      <c r="F827" s="10">
        <f t="shared" ca="1" si="25"/>
        <v>7.1615171374698305E-2</v>
      </c>
      <c r="G827" s="3" t="str">
        <f>VLOOKUP(Table3[[#This Row],[PRODUCT ID]],Table1[[PRODUCT]:[SELLING PRICE]],1,FALSE)</f>
        <v>Product826</v>
      </c>
      <c r="H827" s="3" t="str">
        <f>VLOOKUP(Table3[[#This Row],[PRODUCT ID]],Table1[[PRODUCT]:[SELLING PRICE]],2,FALSE)</f>
        <v>Category5</v>
      </c>
      <c r="I827" s="3" t="str">
        <f>VLOOKUP(Table3[[#This Row],[PRODUCT ID]],Table1[[PRODUCT]:[SELLING PRICE]],3,FALSE)</f>
        <v>Kg</v>
      </c>
      <c r="J827" s="16">
        <f ca="1">VLOOKUP(Table3[[#This Row],[PRODUCT ID]],Table1[[PRODUCT]:[SELLING PRICE]],4,FALSE)</f>
        <v>240</v>
      </c>
      <c r="K827" s="16">
        <f ca="1">VLOOKUP(Table3[[#This Row],[PRODUCT ID]],Table1[[PRODUCT]:[SELLING PRICE]],5,FALSE)</f>
        <v>98.188449781964053</v>
      </c>
      <c r="L827" s="16">
        <f ca="1">J827*Table3[[#This Row],[QUANTITY]]</f>
        <v>960</v>
      </c>
      <c r="M827" s="16">
        <f ca="1">K827*Table3[[#This Row],[QUANTITY]]*(1-Table3[[#This Row],[DISCOUNT %]])</f>
        <v>364.62666849525095</v>
      </c>
      <c r="N827" s="3">
        <f>DAY(Table3[[#This Row],[DATE]])</f>
        <v>6</v>
      </c>
      <c r="O827" s="3" t="str">
        <f>TEXT(Table3[[#This Row],[DATE]],"mmm")</f>
        <v>Apr</v>
      </c>
      <c r="P827" s="3">
        <f>YEAR(Table3[[#This Row],[DATE]])</f>
        <v>2023</v>
      </c>
    </row>
    <row r="828" spans="1:16" x14ac:dyDescent="0.3">
      <c r="A828" s="6">
        <v>45023</v>
      </c>
      <c r="B828" s="7" t="s">
        <v>1879</v>
      </c>
      <c r="C828" s="9">
        <f t="shared" ca="1" si="24"/>
        <v>13</v>
      </c>
      <c r="D828" s="9" t="s">
        <v>2117</v>
      </c>
      <c r="E828" s="9" t="s">
        <v>2116</v>
      </c>
      <c r="F828" s="10">
        <f t="shared" ca="1" si="25"/>
        <v>6.2350736117754595E-2</v>
      </c>
      <c r="G828" s="3" t="str">
        <f>VLOOKUP(Table3[[#This Row],[PRODUCT ID]],Table1[[PRODUCT]:[SELLING PRICE]],1,FALSE)</f>
        <v>Product827</v>
      </c>
      <c r="H828" s="3" t="str">
        <f>VLOOKUP(Table3[[#This Row],[PRODUCT ID]],Table1[[PRODUCT]:[SELLING PRICE]],2,FALSE)</f>
        <v>Category1</v>
      </c>
      <c r="I828" s="3" t="str">
        <f>VLOOKUP(Table3[[#This Row],[PRODUCT ID]],Table1[[PRODUCT]:[SELLING PRICE]],3,FALSE)</f>
        <v>Kg</v>
      </c>
      <c r="J828" s="16">
        <f ca="1">VLOOKUP(Table3[[#This Row],[PRODUCT ID]],Table1[[PRODUCT]:[SELLING PRICE]],4,FALSE)</f>
        <v>219</v>
      </c>
      <c r="K828" s="16">
        <f ca="1">VLOOKUP(Table3[[#This Row],[PRODUCT ID]],Table1[[PRODUCT]:[SELLING PRICE]],5,FALSE)</f>
        <v>299.65107294498569</v>
      </c>
      <c r="L828" s="16">
        <f ca="1">J828*Table3[[#This Row],[QUANTITY]]</f>
        <v>2847</v>
      </c>
      <c r="M828" s="16">
        <f ca="1">K828*Table3[[#This Row],[QUANTITY]]*(1-Table3[[#This Row],[DISCOUNT %]])</f>
        <v>3652.5789035890812</v>
      </c>
      <c r="N828" s="3">
        <f>DAY(Table3[[#This Row],[DATE]])</f>
        <v>7</v>
      </c>
      <c r="O828" s="3" t="str">
        <f>TEXT(Table3[[#This Row],[DATE]],"mmm")</f>
        <v>Apr</v>
      </c>
      <c r="P828" s="3">
        <f>YEAR(Table3[[#This Row],[DATE]])</f>
        <v>2023</v>
      </c>
    </row>
    <row r="829" spans="1:16" x14ac:dyDescent="0.3">
      <c r="A829" s="6">
        <v>45024</v>
      </c>
      <c r="B829" s="7" t="s">
        <v>1880</v>
      </c>
      <c r="C829" s="9">
        <f t="shared" ca="1" si="24"/>
        <v>13</v>
      </c>
      <c r="D829" s="9" t="s">
        <v>2117</v>
      </c>
      <c r="E829" s="9" t="s">
        <v>2116</v>
      </c>
      <c r="F829" s="10">
        <f t="shared" ca="1" si="25"/>
        <v>2.4689375623824374E-2</v>
      </c>
      <c r="G829" s="3" t="str">
        <f>VLOOKUP(Table3[[#This Row],[PRODUCT ID]],Table1[[PRODUCT]:[SELLING PRICE]],1,FALSE)</f>
        <v>Product828</v>
      </c>
      <c r="H829" s="3" t="str">
        <f>VLOOKUP(Table3[[#This Row],[PRODUCT ID]],Table1[[PRODUCT]:[SELLING PRICE]],2,FALSE)</f>
        <v>Category2</v>
      </c>
      <c r="I829" s="3" t="str">
        <f>VLOOKUP(Table3[[#This Row],[PRODUCT ID]],Table1[[PRODUCT]:[SELLING PRICE]],3,FALSE)</f>
        <v>Lt</v>
      </c>
      <c r="J829" s="16">
        <f ca="1">VLOOKUP(Table3[[#This Row],[PRODUCT ID]],Table1[[PRODUCT]:[SELLING PRICE]],4,FALSE)</f>
        <v>43</v>
      </c>
      <c r="K829" s="16">
        <f ca="1">VLOOKUP(Table3[[#This Row],[PRODUCT ID]],Table1[[PRODUCT]:[SELLING PRICE]],5,FALSE)</f>
        <v>149.83866231598631</v>
      </c>
      <c r="L829" s="16">
        <f ca="1">J829*Table3[[#This Row],[QUANTITY]]</f>
        <v>559</v>
      </c>
      <c r="M829" s="16">
        <f ca="1">K829*Table3[[#This Row],[QUANTITY]]*(1-Table3[[#This Row],[DISCOUNT %]])</f>
        <v>1899.8101108882422</v>
      </c>
      <c r="N829" s="3">
        <f>DAY(Table3[[#This Row],[DATE]])</f>
        <v>8</v>
      </c>
      <c r="O829" s="3" t="str">
        <f>TEXT(Table3[[#This Row],[DATE]],"mmm")</f>
        <v>Apr</v>
      </c>
      <c r="P829" s="3">
        <f>YEAR(Table3[[#This Row],[DATE]])</f>
        <v>2023</v>
      </c>
    </row>
    <row r="830" spans="1:16" x14ac:dyDescent="0.3">
      <c r="A830" s="6">
        <v>45025</v>
      </c>
      <c r="B830" s="7" t="s">
        <v>1881</v>
      </c>
      <c r="C830" s="9">
        <f t="shared" ca="1" si="24"/>
        <v>2</v>
      </c>
      <c r="D830" s="9" t="s">
        <v>2116</v>
      </c>
      <c r="E830" s="9" t="s">
        <v>2116</v>
      </c>
      <c r="F830" s="10">
        <f t="shared" ca="1" si="25"/>
        <v>7.2350259231515834E-2</v>
      </c>
      <c r="G830" s="3" t="str">
        <f>VLOOKUP(Table3[[#This Row],[PRODUCT ID]],Table1[[PRODUCT]:[SELLING PRICE]],1,FALSE)</f>
        <v>Product829</v>
      </c>
      <c r="H830" s="3" t="str">
        <f>VLOOKUP(Table3[[#This Row],[PRODUCT ID]],Table1[[PRODUCT]:[SELLING PRICE]],2,FALSE)</f>
        <v>Category3</v>
      </c>
      <c r="I830" s="3" t="str">
        <f>VLOOKUP(Table3[[#This Row],[PRODUCT ID]],Table1[[PRODUCT]:[SELLING PRICE]],3,FALSE)</f>
        <v>Kg</v>
      </c>
      <c r="J830" s="16">
        <f ca="1">VLOOKUP(Table3[[#This Row],[PRODUCT ID]],Table1[[PRODUCT]:[SELLING PRICE]],4,FALSE)</f>
        <v>159</v>
      </c>
      <c r="K830" s="16">
        <f ca="1">VLOOKUP(Table3[[#This Row],[PRODUCT ID]],Table1[[PRODUCT]:[SELLING PRICE]],5,FALSE)</f>
        <v>93.300647054459176</v>
      </c>
      <c r="L830" s="16">
        <f ca="1">J830*Table3[[#This Row],[QUANTITY]]</f>
        <v>318</v>
      </c>
      <c r="M830" s="16">
        <f ca="1">K830*Table3[[#This Row],[QUANTITY]]*(1-Table3[[#This Row],[DISCOUNT %]])</f>
        <v>173.10064210720179</v>
      </c>
      <c r="N830" s="3">
        <f>DAY(Table3[[#This Row],[DATE]])</f>
        <v>9</v>
      </c>
      <c r="O830" s="3" t="str">
        <f>TEXT(Table3[[#This Row],[DATE]],"mmm")</f>
        <v>Apr</v>
      </c>
      <c r="P830" s="3">
        <f>YEAR(Table3[[#This Row],[DATE]])</f>
        <v>2023</v>
      </c>
    </row>
    <row r="831" spans="1:16" x14ac:dyDescent="0.3">
      <c r="A831" s="6">
        <v>45026</v>
      </c>
      <c r="B831" s="7" t="s">
        <v>1882</v>
      </c>
      <c r="C831" s="9">
        <f t="shared" ca="1" si="24"/>
        <v>2</v>
      </c>
      <c r="D831" s="9" t="s">
        <v>2116</v>
      </c>
      <c r="E831" s="9" t="s">
        <v>2116</v>
      </c>
      <c r="F831" s="10">
        <f t="shared" ca="1" si="25"/>
        <v>2.1031384704689706E-2</v>
      </c>
      <c r="G831" s="3" t="str">
        <f>VLOOKUP(Table3[[#This Row],[PRODUCT ID]],Table1[[PRODUCT]:[SELLING PRICE]],1,FALSE)</f>
        <v>Product830</v>
      </c>
      <c r="H831" s="3" t="str">
        <f>VLOOKUP(Table3[[#This Row],[PRODUCT ID]],Table1[[PRODUCT]:[SELLING PRICE]],2,FALSE)</f>
        <v>Category4</v>
      </c>
      <c r="I831" s="3" t="str">
        <f>VLOOKUP(Table3[[#This Row],[PRODUCT ID]],Table1[[PRODUCT]:[SELLING PRICE]],3,FALSE)</f>
        <v>Lt</v>
      </c>
      <c r="J831" s="16">
        <f ca="1">VLOOKUP(Table3[[#This Row],[PRODUCT ID]],Table1[[PRODUCT]:[SELLING PRICE]],4,FALSE)</f>
        <v>140</v>
      </c>
      <c r="K831" s="16">
        <f ca="1">VLOOKUP(Table3[[#This Row],[PRODUCT ID]],Table1[[PRODUCT]:[SELLING PRICE]],5,FALSE)</f>
        <v>188.95670408577519</v>
      </c>
      <c r="L831" s="16">
        <f ca="1">J831*Table3[[#This Row],[QUANTITY]]</f>
        <v>280</v>
      </c>
      <c r="M831" s="16">
        <f ca="1">K831*Table3[[#This Row],[QUANTITY]]*(1-Table3[[#This Row],[DISCOUNT %]])</f>
        <v>369.96536589923409</v>
      </c>
      <c r="N831" s="3">
        <f>DAY(Table3[[#This Row],[DATE]])</f>
        <v>10</v>
      </c>
      <c r="O831" s="3" t="str">
        <f>TEXT(Table3[[#This Row],[DATE]],"mmm")</f>
        <v>Apr</v>
      </c>
      <c r="P831" s="3">
        <f>YEAR(Table3[[#This Row],[DATE]])</f>
        <v>2023</v>
      </c>
    </row>
    <row r="832" spans="1:16" x14ac:dyDescent="0.3">
      <c r="A832" s="6">
        <v>45027</v>
      </c>
      <c r="B832" s="7" t="s">
        <v>1883</v>
      </c>
      <c r="C832" s="9">
        <f t="shared" ca="1" si="24"/>
        <v>11</v>
      </c>
      <c r="D832" s="9" t="s">
        <v>2116</v>
      </c>
      <c r="E832" s="9" t="s">
        <v>2118</v>
      </c>
      <c r="F832" s="10">
        <f t="shared" ca="1" si="25"/>
        <v>3.249253595673518E-2</v>
      </c>
      <c r="G832" s="3" t="str">
        <f>VLOOKUP(Table3[[#This Row],[PRODUCT ID]],Table1[[PRODUCT]:[SELLING PRICE]],1,FALSE)</f>
        <v>Product831</v>
      </c>
      <c r="H832" s="3" t="str">
        <f>VLOOKUP(Table3[[#This Row],[PRODUCT ID]],Table1[[PRODUCT]:[SELLING PRICE]],2,FALSE)</f>
        <v>Category5</v>
      </c>
      <c r="I832" s="3" t="str">
        <f>VLOOKUP(Table3[[#This Row],[PRODUCT ID]],Table1[[PRODUCT]:[SELLING PRICE]],3,FALSE)</f>
        <v>Ft</v>
      </c>
      <c r="J832" s="16">
        <f ca="1">VLOOKUP(Table3[[#This Row],[PRODUCT ID]],Table1[[PRODUCT]:[SELLING PRICE]],4,FALSE)</f>
        <v>239</v>
      </c>
      <c r="K832" s="16">
        <f ca="1">VLOOKUP(Table3[[#This Row],[PRODUCT ID]],Table1[[PRODUCT]:[SELLING PRICE]],5,FALSE)</f>
        <v>125.53034220859932</v>
      </c>
      <c r="L832" s="16">
        <f ca="1">J832*Table3[[#This Row],[QUANTITY]]</f>
        <v>2629</v>
      </c>
      <c r="M832" s="16">
        <f ca="1">K832*Table3[[#This Row],[QUANTITY]]*(1-Table3[[#This Row],[DISCOUNT %]])</f>
        <v>1335.9669735579766</v>
      </c>
      <c r="N832" s="3">
        <f>DAY(Table3[[#This Row],[DATE]])</f>
        <v>11</v>
      </c>
      <c r="O832" s="3" t="str">
        <f>TEXT(Table3[[#This Row],[DATE]],"mmm")</f>
        <v>Apr</v>
      </c>
      <c r="P832" s="3">
        <f>YEAR(Table3[[#This Row],[DATE]])</f>
        <v>2023</v>
      </c>
    </row>
    <row r="833" spans="1:16" x14ac:dyDescent="0.3">
      <c r="A833" s="6">
        <v>45028</v>
      </c>
      <c r="B833" s="7" t="s">
        <v>1884</v>
      </c>
      <c r="C833" s="9">
        <f t="shared" ca="1" si="24"/>
        <v>4</v>
      </c>
      <c r="D833" s="9" t="s">
        <v>2116</v>
      </c>
      <c r="E833" s="9" t="s">
        <v>2118</v>
      </c>
      <c r="F833" s="10">
        <f t="shared" ca="1" si="25"/>
        <v>5.7717365472852115E-3</v>
      </c>
      <c r="G833" s="3" t="str">
        <f>VLOOKUP(Table3[[#This Row],[PRODUCT ID]],Table1[[PRODUCT]:[SELLING PRICE]],1,FALSE)</f>
        <v>Product832</v>
      </c>
      <c r="H833" s="3" t="str">
        <f>VLOOKUP(Table3[[#This Row],[PRODUCT ID]],Table1[[PRODUCT]:[SELLING PRICE]],2,FALSE)</f>
        <v>Category1</v>
      </c>
      <c r="I833" s="3" t="str">
        <f>VLOOKUP(Table3[[#This Row],[PRODUCT ID]],Table1[[PRODUCT]:[SELLING PRICE]],3,FALSE)</f>
        <v>Kg</v>
      </c>
      <c r="J833" s="16">
        <f ca="1">VLOOKUP(Table3[[#This Row],[PRODUCT ID]],Table1[[PRODUCT]:[SELLING PRICE]],4,FALSE)</f>
        <v>70</v>
      </c>
      <c r="K833" s="16">
        <f ca="1">VLOOKUP(Table3[[#This Row],[PRODUCT ID]],Table1[[PRODUCT]:[SELLING PRICE]],5,FALSE)</f>
        <v>59.330366252861943</v>
      </c>
      <c r="L833" s="16">
        <f ca="1">J833*Table3[[#This Row],[QUANTITY]]</f>
        <v>280</v>
      </c>
      <c r="M833" s="16">
        <f ca="1">K833*Table3[[#This Row],[QUANTITY]]*(1-Table3[[#This Row],[DISCOUNT %]])</f>
        <v>235.95170803838593</v>
      </c>
      <c r="N833" s="3">
        <f>DAY(Table3[[#This Row],[DATE]])</f>
        <v>12</v>
      </c>
      <c r="O833" s="3" t="str">
        <f>TEXT(Table3[[#This Row],[DATE]],"mmm")</f>
        <v>Apr</v>
      </c>
      <c r="P833" s="3">
        <f>YEAR(Table3[[#This Row],[DATE]])</f>
        <v>2023</v>
      </c>
    </row>
    <row r="834" spans="1:16" x14ac:dyDescent="0.3">
      <c r="A834" s="6">
        <v>45029</v>
      </c>
      <c r="B834" s="7" t="s">
        <v>1885</v>
      </c>
      <c r="C834" s="9">
        <f t="shared" ca="1" si="24"/>
        <v>10</v>
      </c>
      <c r="D834" s="9" t="s">
        <v>2115</v>
      </c>
      <c r="E834" s="9" t="s">
        <v>2116</v>
      </c>
      <c r="F834" s="10">
        <f t="shared" ca="1" si="25"/>
        <v>4.0686445266253507E-2</v>
      </c>
      <c r="G834" s="3" t="str">
        <f>VLOOKUP(Table3[[#This Row],[PRODUCT ID]],Table1[[PRODUCT]:[SELLING PRICE]],1,FALSE)</f>
        <v>Product833</v>
      </c>
      <c r="H834" s="3" t="str">
        <f>VLOOKUP(Table3[[#This Row],[PRODUCT ID]],Table1[[PRODUCT]:[SELLING PRICE]],2,FALSE)</f>
        <v>Category2</v>
      </c>
      <c r="I834" s="3" t="str">
        <f>VLOOKUP(Table3[[#This Row],[PRODUCT ID]],Table1[[PRODUCT]:[SELLING PRICE]],3,FALSE)</f>
        <v>No</v>
      </c>
      <c r="J834" s="16">
        <f ca="1">VLOOKUP(Table3[[#This Row],[PRODUCT ID]],Table1[[PRODUCT]:[SELLING PRICE]],4,FALSE)</f>
        <v>29</v>
      </c>
      <c r="K834" s="16">
        <f ca="1">VLOOKUP(Table3[[#This Row],[PRODUCT ID]],Table1[[PRODUCT]:[SELLING PRICE]],5,FALSE)</f>
        <v>208.4977155913169</v>
      </c>
      <c r="L834" s="16">
        <f ca="1">J834*Table3[[#This Row],[QUANTITY]]</f>
        <v>290</v>
      </c>
      <c r="M834" s="16">
        <f ca="1">K834*Table3[[#This Row],[QUANTITY]]*(1-Table3[[#This Row],[DISCOUNT %]])</f>
        <v>2000.146846977719</v>
      </c>
      <c r="N834" s="3">
        <f>DAY(Table3[[#This Row],[DATE]])</f>
        <v>13</v>
      </c>
      <c r="O834" s="3" t="str">
        <f>TEXT(Table3[[#This Row],[DATE]],"mmm")</f>
        <v>Apr</v>
      </c>
      <c r="P834" s="3">
        <f>YEAR(Table3[[#This Row],[DATE]])</f>
        <v>2023</v>
      </c>
    </row>
    <row r="835" spans="1:16" x14ac:dyDescent="0.3">
      <c r="A835" s="6">
        <v>45030</v>
      </c>
      <c r="B835" s="7" t="s">
        <v>1886</v>
      </c>
      <c r="C835" s="9">
        <f t="shared" ref="C835:C898" ca="1" si="26">RANDBETWEEN(1,15)</f>
        <v>4</v>
      </c>
      <c r="D835" s="9" t="s">
        <v>2116</v>
      </c>
      <c r="E835" s="9" t="s">
        <v>2116</v>
      </c>
      <c r="F835" s="10">
        <f t="shared" ref="F835:F898" ca="1" si="27">RAND()*(0.1)</f>
        <v>3.8004289649618356E-2</v>
      </c>
      <c r="G835" s="3" t="str">
        <f>VLOOKUP(Table3[[#This Row],[PRODUCT ID]],Table1[[PRODUCT]:[SELLING PRICE]],1,FALSE)</f>
        <v>Product834</v>
      </c>
      <c r="H835" s="3" t="str">
        <f>VLOOKUP(Table3[[#This Row],[PRODUCT ID]],Table1[[PRODUCT]:[SELLING PRICE]],2,FALSE)</f>
        <v>Category3</v>
      </c>
      <c r="I835" s="3" t="str">
        <f>VLOOKUP(Table3[[#This Row],[PRODUCT ID]],Table1[[PRODUCT]:[SELLING PRICE]],3,FALSE)</f>
        <v>No</v>
      </c>
      <c r="J835" s="16">
        <f ca="1">VLOOKUP(Table3[[#This Row],[PRODUCT ID]],Table1[[PRODUCT]:[SELLING PRICE]],4,FALSE)</f>
        <v>234</v>
      </c>
      <c r="K835" s="16">
        <f ca="1">VLOOKUP(Table3[[#This Row],[PRODUCT ID]],Table1[[PRODUCT]:[SELLING PRICE]],5,FALSE)</f>
        <v>255.66469641867428</v>
      </c>
      <c r="L835" s="16">
        <f ca="1">J835*Table3[[#This Row],[QUANTITY]]</f>
        <v>936</v>
      </c>
      <c r="M835" s="16">
        <f ca="1">K835*Table3[[#This Row],[QUANTITY]]*(1-Table3[[#This Row],[DISCOUNT %]])</f>
        <v>983.79336497118902</v>
      </c>
      <c r="N835" s="3">
        <f>DAY(Table3[[#This Row],[DATE]])</f>
        <v>14</v>
      </c>
      <c r="O835" s="3" t="str">
        <f>TEXT(Table3[[#This Row],[DATE]],"mmm")</f>
        <v>Apr</v>
      </c>
      <c r="P835" s="3">
        <f>YEAR(Table3[[#This Row],[DATE]])</f>
        <v>2023</v>
      </c>
    </row>
    <row r="836" spans="1:16" x14ac:dyDescent="0.3">
      <c r="A836" s="6">
        <v>45031</v>
      </c>
      <c r="B836" s="7" t="s">
        <v>1887</v>
      </c>
      <c r="C836" s="9">
        <f t="shared" ca="1" si="26"/>
        <v>7</v>
      </c>
      <c r="D836" s="9" t="s">
        <v>2117</v>
      </c>
      <c r="E836" s="9" t="s">
        <v>2116</v>
      </c>
      <c r="F836" s="10">
        <f t="shared" ca="1" si="27"/>
        <v>7.6480228529067218E-3</v>
      </c>
      <c r="G836" s="3" t="str">
        <f>VLOOKUP(Table3[[#This Row],[PRODUCT ID]],Table1[[PRODUCT]:[SELLING PRICE]],1,FALSE)</f>
        <v>Product835</v>
      </c>
      <c r="H836" s="3" t="str">
        <f>VLOOKUP(Table3[[#This Row],[PRODUCT ID]],Table1[[PRODUCT]:[SELLING PRICE]],2,FALSE)</f>
        <v>Category4</v>
      </c>
      <c r="I836" s="3" t="str">
        <f>VLOOKUP(Table3[[#This Row],[PRODUCT ID]],Table1[[PRODUCT]:[SELLING PRICE]],3,FALSE)</f>
        <v>Ft</v>
      </c>
      <c r="J836" s="16">
        <f ca="1">VLOOKUP(Table3[[#This Row],[PRODUCT ID]],Table1[[PRODUCT]:[SELLING PRICE]],4,FALSE)</f>
        <v>44</v>
      </c>
      <c r="K836" s="16">
        <f ca="1">VLOOKUP(Table3[[#This Row],[PRODUCT ID]],Table1[[PRODUCT]:[SELLING PRICE]],5,FALSE)</f>
        <v>92.520851566630029</v>
      </c>
      <c r="L836" s="16">
        <f ca="1">J836*Table3[[#This Row],[QUANTITY]]</f>
        <v>308</v>
      </c>
      <c r="M836" s="16">
        <f ca="1">K836*Table3[[#This Row],[QUANTITY]]*(1-Table3[[#This Row],[DISCOUNT %]])</f>
        <v>642.69274985634638</v>
      </c>
      <c r="N836" s="3">
        <f>DAY(Table3[[#This Row],[DATE]])</f>
        <v>15</v>
      </c>
      <c r="O836" s="3" t="str">
        <f>TEXT(Table3[[#This Row],[DATE]],"mmm")</f>
        <v>Apr</v>
      </c>
      <c r="P836" s="3">
        <f>YEAR(Table3[[#This Row],[DATE]])</f>
        <v>2023</v>
      </c>
    </row>
    <row r="837" spans="1:16" x14ac:dyDescent="0.3">
      <c r="A837" s="6">
        <v>45032</v>
      </c>
      <c r="B837" s="7" t="s">
        <v>1888</v>
      </c>
      <c r="C837" s="9">
        <f t="shared" ca="1" si="26"/>
        <v>10</v>
      </c>
      <c r="D837" s="9" t="s">
        <v>2115</v>
      </c>
      <c r="E837" s="9" t="s">
        <v>2116</v>
      </c>
      <c r="F837" s="10">
        <f t="shared" ca="1" si="27"/>
        <v>3.5742104577333178E-3</v>
      </c>
      <c r="G837" s="3" t="str">
        <f>VLOOKUP(Table3[[#This Row],[PRODUCT ID]],Table1[[PRODUCT]:[SELLING PRICE]],1,FALSE)</f>
        <v>Product836</v>
      </c>
      <c r="H837" s="3" t="str">
        <f>VLOOKUP(Table3[[#This Row],[PRODUCT ID]],Table1[[PRODUCT]:[SELLING PRICE]],2,FALSE)</f>
        <v>Category5</v>
      </c>
      <c r="I837" s="3" t="str">
        <f>VLOOKUP(Table3[[#This Row],[PRODUCT ID]],Table1[[PRODUCT]:[SELLING PRICE]],3,FALSE)</f>
        <v>No</v>
      </c>
      <c r="J837" s="16">
        <f ca="1">VLOOKUP(Table3[[#This Row],[PRODUCT ID]],Table1[[PRODUCT]:[SELLING PRICE]],4,FALSE)</f>
        <v>33</v>
      </c>
      <c r="K837" s="16">
        <f ca="1">VLOOKUP(Table3[[#This Row],[PRODUCT ID]],Table1[[PRODUCT]:[SELLING PRICE]],5,FALSE)</f>
        <v>63.204550134276261</v>
      </c>
      <c r="L837" s="16">
        <f ca="1">J837*Table3[[#This Row],[QUANTITY]]</f>
        <v>330</v>
      </c>
      <c r="M837" s="16">
        <f ca="1">K837*Table3[[#This Row],[QUANTITY]]*(1-Table3[[#This Row],[DISCOUNT %]])</f>
        <v>629.78643770209999</v>
      </c>
      <c r="N837" s="3">
        <f>DAY(Table3[[#This Row],[DATE]])</f>
        <v>16</v>
      </c>
      <c r="O837" s="3" t="str">
        <f>TEXT(Table3[[#This Row],[DATE]],"mmm")</f>
        <v>Apr</v>
      </c>
      <c r="P837" s="3">
        <f>YEAR(Table3[[#This Row],[DATE]])</f>
        <v>2023</v>
      </c>
    </row>
    <row r="838" spans="1:16" x14ac:dyDescent="0.3">
      <c r="A838" s="6">
        <v>45033</v>
      </c>
      <c r="B838" s="7" t="s">
        <v>1889</v>
      </c>
      <c r="C838" s="9">
        <f t="shared" ca="1" si="26"/>
        <v>8</v>
      </c>
      <c r="D838" s="9" t="s">
        <v>2115</v>
      </c>
      <c r="E838" s="9" t="s">
        <v>2118</v>
      </c>
      <c r="F838" s="10">
        <f t="shared" ca="1" si="27"/>
        <v>8.5314622037089949E-2</v>
      </c>
      <c r="G838" s="3" t="str">
        <f>VLOOKUP(Table3[[#This Row],[PRODUCT ID]],Table1[[PRODUCT]:[SELLING PRICE]],1,FALSE)</f>
        <v>Product837</v>
      </c>
      <c r="H838" s="3" t="str">
        <f>VLOOKUP(Table3[[#This Row],[PRODUCT ID]],Table1[[PRODUCT]:[SELLING PRICE]],2,FALSE)</f>
        <v>Category1</v>
      </c>
      <c r="I838" s="3" t="str">
        <f>VLOOKUP(Table3[[#This Row],[PRODUCT ID]],Table1[[PRODUCT]:[SELLING PRICE]],3,FALSE)</f>
        <v>Kg</v>
      </c>
      <c r="J838" s="16">
        <f ca="1">VLOOKUP(Table3[[#This Row],[PRODUCT ID]],Table1[[PRODUCT]:[SELLING PRICE]],4,FALSE)</f>
        <v>175</v>
      </c>
      <c r="K838" s="16">
        <f ca="1">VLOOKUP(Table3[[#This Row],[PRODUCT ID]],Table1[[PRODUCT]:[SELLING PRICE]],5,FALSE)</f>
        <v>36.258523856717517</v>
      </c>
      <c r="L838" s="16">
        <f ca="1">J838*Table3[[#This Row],[QUANTITY]]</f>
        <v>1400</v>
      </c>
      <c r="M838" s="16">
        <f ca="1">K838*Table3[[#This Row],[QUANTITY]]*(1-Table3[[#This Row],[DISCOUNT %]])</f>
        <v>265.32113278607085</v>
      </c>
      <c r="N838" s="3">
        <f>DAY(Table3[[#This Row],[DATE]])</f>
        <v>17</v>
      </c>
      <c r="O838" s="3" t="str">
        <f>TEXT(Table3[[#This Row],[DATE]],"mmm")</f>
        <v>Apr</v>
      </c>
      <c r="P838" s="3">
        <f>YEAR(Table3[[#This Row],[DATE]])</f>
        <v>2023</v>
      </c>
    </row>
    <row r="839" spans="1:16" x14ac:dyDescent="0.3">
      <c r="A839" s="6">
        <v>45034</v>
      </c>
      <c r="B839" s="7" t="s">
        <v>1890</v>
      </c>
      <c r="C839" s="9">
        <f t="shared" ca="1" si="26"/>
        <v>2</v>
      </c>
      <c r="D839" s="9" t="s">
        <v>2115</v>
      </c>
      <c r="E839" s="9" t="s">
        <v>2116</v>
      </c>
      <c r="F839" s="10">
        <f t="shared" ca="1" si="27"/>
        <v>4.2936897876235593E-2</v>
      </c>
      <c r="G839" s="3" t="str">
        <f>VLOOKUP(Table3[[#This Row],[PRODUCT ID]],Table1[[PRODUCT]:[SELLING PRICE]],1,FALSE)</f>
        <v>Product838</v>
      </c>
      <c r="H839" s="3" t="str">
        <f>VLOOKUP(Table3[[#This Row],[PRODUCT ID]],Table1[[PRODUCT]:[SELLING PRICE]],2,FALSE)</f>
        <v>Category2</v>
      </c>
      <c r="I839" s="3" t="str">
        <f>VLOOKUP(Table3[[#This Row],[PRODUCT ID]],Table1[[PRODUCT]:[SELLING PRICE]],3,FALSE)</f>
        <v>Kg</v>
      </c>
      <c r="J839" s="16">
        <f ca="1">VLOOKUP(Table3[[#This Row],[PRODUCT ID]],Table1[[PRODUCT]:[SELLING PRICE]],4,FALSE)</f>
        <v>219</v>
      </c>
      <c r="K839" s="16">
        <f ca="1">VLOOKUP(Table3[[#This Row],[PRODUCT ID]],Table1[[PRODUCT]:[SELLING PRICE]],5,FALSE)</f>
        <v>242.34981982574902</v>
      </c>
      <c r="L839" s="16">
        <f ca="1">J839*Table3[[#This Row],[QUANTITY]]</f>
        <v>438</v>
      </c>
      <c r="M839" s="16">
        <f ca="1">K839*Table3[[#This Row],[QUANTITY]]*(1-Table3[[#This Row],[DISCOUNT %]])</f>
        <v>463.88814072313352</v>
      </c>
      <c r="N839" s="3">
        <f>DAY(Table3[[#This Row],[DATE]])</f>
        <v>18</v>
      </c>
      <c r="O839" s="3" t="str">
        <f>TEXT(Table3[[#This Row],[DATE]],"mmm")</f>
        <v>Apr</v>
      </c>
      <c r="P839" s="3">
        <f>YEAR(Table3[[#This Row],[DATE]])</f>
        <v>2023</v>
      </c>
    </row>
    <row r="840" spans="1:16" x14ac:dyDescent="0.3">
      <c r="A840" s="6">
        <v>45035</v>
      </c>
      <c r="B840" s="7" t="s">
        <v>1891</v>
      </c>
      <c r="C840" s="9">
        <f t="shared" ca="1" si="26"/>
        <v>5</v>
      </c>
      <c r="D840" s="9" t="s">
        <v>2116</v>
      </c>
      <c r="E840" s="9" t="s">
        <v>2116</v>
      </c>
      <c r="F840" s="10">
        <f t="shared" ca="1" si="27"/>
        <v>6.7888711247087161E-2</v>
      </c>
      <c r="G840" s="3" t="str">
        <f>VLOOKUP(Table3[[#This Row],[PRODUCT ID]],Table1[[PRODUCT]:[SELLING PRICE]],1,FALSE)</f>
        <v>Product839</v>
      </c>
      <c r="H840" s="3" t="str">
        <f>VLOOKUP(Table3[[#This Row],[PRODUCT ID]],Table1[[PRODUCT]:[SELLING PRICE]],2,FALSE)</f>
        <v>Category3</v>
      </c>
      <c r="I840" s="3" t="str">
        <f>VLOOKUP(Table3[[#This Row],[PRODUCT ID]],Table1[[PRODUCT]:[SELLING PRICE]],3,FALSE)</f>
        <v>Lt</v>
      </c>
      <c r="J840" s="16">
        <f ca="1">VLOOKUP(Table3[[#This Row],[PRODUCT ID]],Table1[[PRODUCT]:[SELLING PRICE]],4,FALSE)</f>
        <v>206</v>
      </c>
      <c r="K840" s="16">
        <f ca="1">VLOOKUP(Table3[[#This Row],[PRODUCT ID]],Table1[[PRODUCT]:[SELLING PRICE]],5,FALSE)</f>
        <v>58.26115280216581</v>
      </c>
      <c r="L840" s="16">
        <f ca="1">J840*Table3[[#This Row],[QUANTITY]]</f>
        <v>1030</v>
      </c>
      <c r="M840" s="16">
        <f ca="1">K840*Table3[[#This Row],[QUANTITY]]*(1-Table3[[#This Row],[DISCOUNT %]])</f>
        <v>271.52939111328578</v>
      </c>
      <c r="N840" s="3">
        <f>DAY(Table3[[#This Row],[DATE]])</f>
        <v>19</v>
      </c>
      <c r="O840" s="3" t="str">
        <f>TEXT(Table3[[#This Row],[DATE]],"mmm")</f>
        <v>Apr</v>
      </c>
      <c r="P840" s="3">
        <f>YEAR(Table3[[#This Row],[DATE]])</f>
        <v>2023</v>
      </c>
    </row>
    <row r="841" spans="1:16" x14ac:dyDescent="0.3">
      <c r="A841" s="6">
        <v>45036</v>
      </c>
      <c r="B841" s="7" t="s">
        <v>1892</v>
      </c>
      <c r="C841" s="9">
        <f t="shared" ca="1" si="26"/>
        <v>13</v>
      </c>
      <c r="D841" s="9" t="s">
        <v>2116</v>
      </c>
      <c r="E841" s="9" t="s">
        <v>2116</v>
      </c>
      <c r="F841" s="10">
        <f t="shared" ca="1" si="27"/>
        <v>3.8782333094173942E-2</v>
      </c>
      <c r="G841" s="3" t="str">
        <f>VLOOKUP(Table3[[#This Row],[PRODUCT ID]],Table1[[PRODUCT]:[SELLING PRICE]],1,FALSE)</f>
        <v>Product840</v>
      </c>
      <c r="H841" s="3" t="str">
        <f>VLOOKUP(Table3[[#This Row],[PRODUCT ID]],Table1[[PRODUCT]:[SELLING PRICE]],2,FALSE)</f>
        <v>Category4</v>
      </c>
      <c r="I841" s="3" t="str">
        <f>VLOOKUP(Table3[[#This Row],[PRODUCT ID]],Table1[[PRODUCT]:[SELLING PRICE]],3,FALSE)</f>
        <v>Kg</v>
      </c>
      <c r="J841" s="16">
        <f ca="1">VLOOKUP(Table3[[#This Row],[PRODUCT ID]],Table1[[PRODUCT]:[SELLING PRICE]],4,FALSE)</f>
        <v>39</v>
      </c>
      <c r="K841" s="16">
        <f ca="1">VLOOKUP(Table3[[#This Row],[PRODUCT ID]],Table1[[PRODUCT]:[SELLING PRICE]],5,FALSE)</f>
        <v>159.28569141317783</v>
      </c>
      <c r="L841" s="16">
        <f ca="1">J841*Table3[[#This Row],[QUANTITY]]</f>
        <v>507</v>
      </c>
      <c r="M841" s="16">
        <f ca="1">K841*Table3[[#This Row],[QUANTITY]]*(1-Table3[[#This Row],[DISCOUNT %]])</f>
        <v>1990.40686873153</v>
      </c>
      <c r="N841" s="3">
        <f>DAY(Table3[[#This Row],[DATE]])</f>
        <v>20</v>
      </c>
      <c r="O841" s="3" t="str">
        <f>TEXT(Table3[[#This Row],[DATE]],"mmm")</f>
        <v>Apr</v>
      </c>
      <c r="P841" s="3">
        <f>YEAR(Table3[[#This Row],[DATE]])</f>
        <v>2023</v>
      </c>
    </row>
    <row r="842" spans="1:16" x14ac:dyDescent="0.3">
      <c r="A842" s="6">
        <v>45037</v>
      </c>
      <c r="B842" s="7" t="s">
        <v>1893</v>
      </c>
      <c r="C842" s="9">
        <f t="shared" ca="1" si="26"/>
        <v>7</v>
      </c>
      <c r="D842" s="9" t="s">
        <v>2116</v>
      </c>
      <c r="E842" s="9" t="s">
        <v>2116</v>
      </c>
      <c r="F842" s="10">
        <f t="shared" ca="1" si="27"/>
        <v>4.440394282723991E-2</v>
      </c>
      <c r="G842" s="3" t="str">
        <f>VLOOKUP(Table3[[#This Row],[PRODUCT ID]],Table1[[PRODUCT]:[SELLING PRICE]],1,FALSE)</f>
        <v>Product841</v>
      </c>
      <c r="H842" s="3" t="str">
        <f>VLOOKUP(Table3[[#This Row],[PRODUCT ID]],Table1[[PRODUCT]:[SELLING PRICE]],2,FALSE)</f>
        <v>Category1</v>
      </c>
      <c r="I842" s="3" t="str">
        <f>VLOOKUP(Table3[[#This Row],[PRODUCT ID]],Table1[[PRODUCT]:[SELLING PRICE]],3,FALSE)</f>
        <v>Lt</v>
      </c>
      <c r="J842" s="16">
        <f ca="1">VLOOKUP(Table3[[#This Row],[PRODUCT ID]],Table1[[PRODUCT]:[SELLING PRICE]],4,FALSE)</f>
        <v>130</v>
      </c>
      <c r="K842" s="16">
        <f ca="1">VLOOKUP(Table3[[#This Row],[PRODUCT ID]],Table1[[PRODUCT]:[SELLING PRICE]],5,FALSE)</f>
        <v>263.94236912025298</v>
      </c>
      <c r="L842" s="16">
        <f ca="1">J842*Table3[[#This Row],[QUANTITY]]</f>
        <v>910</v>
      </c>
      <c r="M842" s="16">
        <f ca="1">K842*Table3[[#This Row],[QUANTITY]]*(1-Table3[[#This Row],[DISCOUNT %]])</f>
        <v>1765.556010765057</v>
      </c>
      <c r="N842" s="3">
        <f>DAY(Table3[[#This Row],[DATE]])</f>
        <v>21</v>
      </c>
      <c r="O842" s="3" t="str">
        <f>TEXT(Table3[[#This Row],[DATE]],"mmm")</f>
        <v>Apr</v>
      </c>
      <c r="P842" s="3">
        <f>YEAR(Table3[[#This Row],[DATE]])</f>
        <v>2023</v>
      </c>
    </row>
    <row r="843" spans="1:16" x14ac:dyDescent="0.3">
      <c r="A843" s="6">
        <v>45038</v>
      </c>
      <c r="B843" s="7" t="s">
        <v>1894</v>
      </c>
      <c r="C843" s="9">
        <f t="shared" ca="1" si="26"/>
        <v>12</v>
      </c>
      <c r="D843" s="9" t="s">
        <v>2115</v>
      </c>
      <c r="E843" s="9" t="s">
        <v>2116</v>
      </c>
      <c r="F843" s="10">
        <f t="shared" ca="1" si="27"/>
        <v>6.9527064704083985E-2</v>
      </c>
      <c r="G843" s="3" t="str">
        <f>VLOOKUP(Table3[[#This Row],[PRODUCT ID]],Table1[[PRODUCT]:[SELLING PRICE]],1,FALSE)</f>
        <v>Product842</v>
      </c>
      <c r="H843" s="3" t="str">
        <f>VLOOKUP(Table3[[#This Row],[PRODUCT ID]],Table1[[PRODUCT]:[SELLING PRICE]],2,FALSE)</f>
        <v>Category2</v>
      </c>
      <c r="I843" s="3" t="str">
        <f>VLOOKUP(Table3[[#This Row],[PRODUCT ID]],Table1[[PRODUCT]:[SELLING PRICE]],3,FALSE)</f>
        <v>Ft</v>
      </c>
      <c r="J843" s="16">
        <f ca="1">VLOOKUP(Table3[[#This Row],[PRODUCT ID]],Table1[[PRODUCT]:[SELLING PRICE]],4,FALSE)</f>
        <v>217</v>
      </c>
      <c r="K843" s="16">
        <f ca="1">VLOOKUP(Table3[[#This Row],[PRODUCT ID]],Table1[[PRODUCT]:[SELLING PRICE]],5,FALSE)</f>
        <v>78.592589744256344</v>
      </c>
      <c r="L843" s="16">
        <f ca="1">J843*Table3[[#This Row],[QUANTITY]]</f>
        <v>2604</v>
      </c>
      <c r="M843" s="16">
        <f ca="1">K843*Table3[[#This Row],[QUANTITY]]*(1-Table3[[#This Row],[DISCOUNT %]])</f>
        <v>877.53933206215083</v>
      </c>
      <c r="N843" s="3">
        <f>DAY(Table3[[#This Row],[DATE]])</f>
        <v>22</v>
      </c>
      <c r="O843" s="3" t="str">
        <f>TEXT(Table3[[#This Row],[DATE]],"mmm")</f>
        <v>Apr</v>
      </c>
      <c r="P843" s="3">
        <f>YEAR(Table3[[#This Row],[DATE]])</f>
        <v>2023</v>
      </c>
    </row>
    <row r="844" spans="1:16" x14ac:dyDescent="0.3">
      <c r="A844" s="6">
        <v>45039</v>
      </c>
      <c r="B844" s="7" t="s">
        <v>1895</v>
      </c>
      <c r="C844" s="9">
        <f t="shared" ca="1" si="26"/>
        <v>6</v>
      </c>
      <c r="D844" s="9" t="s">
        <v>2117</v>
      </c>
      <c r="E844" s="9" t="s">
        <v>2118</v>
      </c>
      <c r="F844" s="10">
        <f t="shared" ca="1" si="27"/>
        <v>7.7465978556573792E-2</v>
      </c>
      <c r="G844" s="3" t="str">
        <f>VLOOKUP(Table3[[#This Row],[PRODUCT ID]],Table1[[PRODUCT]:[SELLING PRICE]],1,FALSE)</f>
        <v>Product843</v>
      </c>
      <c r="H844" s="3" t="str">
        <f>VLOOKUP(Table3[[#This Row],[PRODUCT ID]],Table1[[PRODUCT]:[SELLING PRICE]],2,FALSE)</f>
        <v>Category3</v>
      </c>
      <c r="I844" s="3" t="str">
        <f>VLOOKUP(Table3[[#This Row],[PRODUCT ID]],Table1[[PRODUCT]:[SELLING PRICE]],3,FALSE)</f>
        <v>Kg</v>
      </c>
      <c r="J844" s="16">
        <f ca="1">VLOOKUP(Table3[[#This Row],[PRODUCT ID]],Table1[[PRODUCT]:[SELLING PRICE]],4,FALSE)</f>
        <v>199</v>
      </c>
      <c r="K844" s="16">
        <f ca="1">VLOOKUP(Table3[[#This Row],[PRODUCT ID]],Table1[[PRODUCT]:[SELLING PRICE]],5,FALSE)</f>
        <v>225.57384390072815</v>
      </c>
      <c r="L844" s="16">
        <f ca="1">J844*Table3[[#This Row],[QUANTITY]]</f>
        <v>1194</v>
      </c>
      <c r="M844" s="16">
        <f ca="1">K844*Table3[[#This Row],[QUANTITY]]*(1-Table3[[#This Row],[DISCOUNT %]])</f>
        <v>1248.5972720771424</v>
      </c>
      <c r="N844" s="3">
        <f>DAY(Table3[[#This Row],[DATE]])</f>
        <v>23</v>
      </c>
      <c r="O844" s="3" t="str">
        <f>TEXT(Table3[[#This Row],[DATE]],"mmm")</f>
        <v>Apr</v>
      </c>
      <c r="P844" s="3">
        <f>YEAR(Table3[[#This Row],[DATE]])</f>
        <v>2023</v>
      </c>
    </row>
    <row r="845" spans="1:16" x14ac:dyDescent="0.3">
      <c r="A845" s="6">
        <v>45040</v>
      </c>
      <c r="B845" s="7" t="s">
        <v>1896</v>
      </c>
      <c r="C845" s="9">
        <f t="shared" ca="1" si="26"/>
        <v>9</v>
      </c>
      <c r="D845" s="9" t="s">
        <v>2117</v>
      </c>
      <c r="E845" s="9" t="s">
        <v>2118</v>
      </c>
      <c r="F845" s="10">
        <f t="shared" ca="1" si="27"/>
        <v>8.4849489879808213E-2</v>
      </c>
      <c r="G845" s="3" t="str">
        <f>VLOOKUP(Table3[[#This Row],[PRODUCT ID]],Table1[[PRODUCT]:[SELLING PRICE]],1,FALSE)</f>
        <v>Product844</v>
      </c>
      <c r="H845" s="3" t="str">
        <f>VLOOKUP(Table3[[#This Row],[PRODUCT ID]],Table1[[PRODUCT]:[SELLING PRICE]],2,FALSE)</f>
        <v>Category4</v>
      </c>
      <c r="I845" s="3" t="str">
        <f>VLOOKUP(Table3[[#This Row],[PRODUCT ID]],Table1[[PRODUCT]:[SELLING PRICE]],3,FALSE)</f>
        <v>No</v>
      </c>
      <c r="J845" s="16">
        <f ca="1">VLOOKUP(Table3[[#This Row],[PRODUCT ID]],Table1[[PRODUCT]:[SELLING PRICE]],4,FALSE)</f>
        <v>143</v>
      </c>
      <c r="K845" s="16">
        <f ca="1">VLOOKUP(Table3[[#This Row],[PRODUCT ID]],Table1[[PRODUCT]:[SELLING PRICE]],5,FALSE)</f>
        <v>226.95970847285241</v>
      </c>
      <c r="L845" s="16">
        <f ca="1">J845*Table3[[#This Row],[QUANTITY]]</f>
        <v>1287</v>
      </c>
      <c r="M845" s="16">
        <f ca="1">K845*Table3[[#This Row],[QUANTITY]]*(1-Table3[[#This Row],[DISCOUNT %]])</f>
        <v>1869.3206368709482</v>
      </c>
      <c r="N845" s="3">
        <f>DAY(Table3[[#This Row],[DATE]])</f>
        <v>24</v>
      </c>
      <c r="O845" s="3" t="str">
        <f>TEXT(Table3[[#This Row],[DATE]],"mmm")</f>
        <v>Apr</v>
      </c>
      <c r="P845" s="3">
        <f>YEAR(Table3[[#This Row],[DATE]])</f>
        <v>2023</v>
      </c>
    </row>
    <row r="846" spans="1:16" x14ac:dyDescent="0.3">
      <c r="A846" s="6">
        <v>45041</v>
      </c>
      <c r="B846" s="7" t="s">
        <v>1897</v>
      </c>
      <c r="C846" s="9">
        <f t="shared" ca="1" si="26"/>
        <v>3</v>
      </c>
      <c r="D846" s="9" t="s">
        <v>2116</v>
      </c>
      <c r="E846" s="9" t="s">
        <v>2116</v>
      </c>
      <c r="F846" s="10">
        <f t="shared" ca="1" si="27"/>
        <v>2.6744514569399448E-2</v>
      </c>
      <c r="G846" s="3" t="str">
        <f>VLOOKUP(Table3[[#This Row],[PRODUCT ID]],Table1[[PRODUCT]:[SELLING PRICE]],1,FALSE)</f>
        <v>Product845</v>
      </c>
      <c r="H846" s="3" t="str">
        <f>VLOOKUP(Table3[[#This Row],[PRODUCT ID]],Table1[[PRODUCT]:[SELLING PRICE]],2,FALSE)</f>
        <v>Category5</v>
      </c>
      <c r="I846" s="3" t="str">
        <f>VLOOKUP(Table3[[#This Row],[PRODUCT ID]],Table1[[PRODUCT]:[SELLING PRICE]],3,FALSE)</f>
        <v>No</v>
      </c>
      <c r="J846" s="16">
        <f ca="1">VLOOKUP(Table3[[#This Row],[PRODUCT ID]],Table1[[PRODUCT]:[SELLING PRICE]],4,FALSE)</f>
        <v>69</v>
      </c>
      <c r="K846" s="16">
        <f ca="1">VLOOKUP(Table3[[#This Row],[PRODUCT ID]],Table1[[PRODUCT]:[SELLING PRICE]],5,FALSE)</f>
        <v>222.15752519119732</v>
      </c>
      <c r="L846" s="16">
        <f ca="1">J846*Table3[[#This Row],[QUANTITY]]</f>
        <v>207</v>
      </c>
      <c r="M846" s="16">
        <f ca="1">K846*Table3[[#This Row],[QUANTITY]]*(1-Table3[[#This Row],[DISCOUNT %]])</f>
        <v>648.6480900660589</v>
      </c>
      <c r="N846" s="3">
        <f>DAY(Table3[[#This Row],[DATE]])</f>
        <v>25</v>
      </c>
      <c r="O846" s="3" t="str">
        <f>TEXT(Table3[[#This Row],[DATE]],"mmm")</f>
        <v>Apr</v>
      </c>
      <c r="P846" s="3">
        <f>YEAR(Table3[[#This Row],[DATE]])</f>
        <v>2023</v>
      </c>
    </row>
    <row r="847" spans="1:16" x14ac:dyDescent="0.3">
      <c r="A847" s="6">
        <v>45042</v>
      </c>
      <c r="B847" s="7" t="s">
        <v>1898</v>
      </c>
      <c r="C847" s="9">
        <f t="shared" ca="1" si="26"/>
        <v>4</v>
      </c>
      <c r="D847" s="9" t="s">
        <v>2116</v>
      </c>
      <c r="E847" s="9" t="s">
        <v>2116</v>
      </c>
      <c r="F847" s="10">
        <f t="shared" ca="1" si="27"/>
        <v>8.8620699005802245E-2</v>
      </c>
      <c r="G847" s="3" t="str">
        <f>VLOOKUP(Table3[[#This Row],[PRODUCT ID]],Table1[[PRODUCT]:[SELLING PRICE]],1,FALSE)</f>
        <v>Product846</v>
      </c>
      <c r="H847" s="3" t="str">
        <f>VLOOKUP(Table3[[#This Row],[PRODUCT ID]],Table1[[PRODUCT]:[SELLING PRICE]],2,FALSE)</f>
        <v>Category1</v>
      </c>
      <c r="I847" s="3" t="str">
        <f>VLOOKUP(Table3[[#This Row],[PRODUCT ID]],Table1[[PRODUCT]:[SELLING PRICE]],3,FALSE)</f>
        <v>Ft</v>
      </c>
      <c r="J847" s="16">
        <f ca="1">VLOOKUP(Table3[[#This Row],[PRODUCT ID]],Table1[[PRODUCT]:[SELLING PRICE]],4,FALSE)</f>
        <v>247</v>
      </c>
      <c r="K847" s="16">
        <f ca="1">VLOOKUP(Table3[[#This Row],[PRODUCT ID]],Table1[[PRODUCT]:[SELLING PRICE]],5,FALSE)</f>
        <v>76.654757247562344</v>
      </c>
      <c r="L847" s="16">
        <f ca="1">J847*Table3[[#This Row],[QUANTITY]]</f>
        <v>988</v>
      </c>
      <c r="M847" s="16">
        <f ca="1">K847*Table3[[#This Row],[QUANTITY]]*(1-Table3[[#This Row],[DISCOUNT %]])</f>
        <v>279.44623631265313</v>
      </c>
      <c r="N847" s="3">
        <f>DAY(Table3[[#This Row],[DATE]])</f>
        <v>26</v>
      </c>
      <c r="O847" s="3" t="str">
        <f>TEXT(Table3[[#This Row],[DATE]],"mmm")</f>
        <v>Apr</v>
      </c>
      <c r="P847" s="3">
        <f>YEAR(Table3[[#This Row],[DATE]])</f>
        <v>2023</v>
      </c>
    </row>
    <row r="848" spans="1:16" x14ac:dyDescent="0.3">
      <c r="A848" s="6">
        <v>45043</v>
      </c>
      <c r="B848" s="7" t="s">
        <v>1899</v>
      </c>
      <c r="C848" s="9">
        <f t="shared" ca="1" si="26"/>
        <v>3</v>
      </c>
      <c r="D848" s="9" t="s">
        <v>2116</v>
      </c>
      <c r="E848" s="9" t="s">
        <v>2116</v>
      </c>
      <c r="F848" s="10">
        <f t="shared" ca="1" si="27"/>
        <v>8.4416114568560352E-2</v>
      </c>
      <c r="G848" s="3" t="str">
        <f>VLOOKUP(Table3[[#This Row],[PRODUCT ID]],Table1[[PRODUCT]:[SELLING PRICE]],1,FALSE)</f>
        <v>Product847</v>
      </c>
      <c r="H848" s="3" t="str">
        <f>VLOOKUP(Table3[[#This Row],[PRODUCT ID]],Table1[[PRODUCT]:[SELLING PRICE]],2,FALSE)</f>
        <v>Category2</v>
      </c>
      <c r="I848" s="3" t="str">
        <f>VLOOKUP(Table3[[#This Row],[PRODUCT ID]],Table1[[PRODUCT]:[SELLING PRICE]],3,FALSE)</f>
        <v>No</v>
      </c>
      <c r="J848" s="16">
        <f ca="1">VLOOKUP(Table3[[#This Row],[PRODUCT ID]],Table1[[PRODUCT]:[SELLING PRICE]],4,FALSE)</f>
        <v>90</v>
      </c>
      <c r="K848" s="16">
        <f ca="1">VLOOKUP(Table3[[#This Row],[PRODUCT ID]],Table1[[PRODUCT]:[SELLING PRICE]],5,FALSE)</f>
        <v>83.273841336209514</v>
      </c>
      <c r="L848" s="16">
        <f ca="1">J848*Table3[[#This Row],[QUANTITY]]</f>
        <v>270</v>
      </c>
      <c r="M848" s="16">
        <f ca="1">K848*Table3[[#This Row],[QUANTITY]]*(1-Table3[[#This Row],[DISCOUNT %]])</f>
        <v>228.73256161622382</v>
      </c>
      <c r="N848" s="3">
        <f>DAY(Table3[[#This Row],[DATE]])</f>
        <v>27</v>
      </c>
      <c r="O848" s="3" t="str">
        <f>TEXT(Table3[[#This Row],[DATE]],"mmm")</f>
        <v>Apr</v>
      </c>
      <c r="P848" s="3">
        <f>YEAR(Table3[[#This Row],[DATE]])</f>
        <v>2023</v>
      </c>
    </row>
    <row r="849" spans="1:16" x14ac:dyDescent="0.3">
      <c r="A849" s="6">
        <v>45044</v>
      </c>
      <c r="B849" s="7" t="s">
        <v>1900</v>
      </c>
      <c r="C849" s="9">
        <f t="shared" ca="1" si="26"/>
        <v>4</v>
      </c>
      <c r="D849" s="9" t="s">
        <v>2116</v>
      </c>
      <c r="E849" s="9" t="s">
        <v>2116</v>
      </c>
      <c r="F849" s="10">
        <f t="shared" ca="1" si="27"/>
        <v>2.4435266937423608E-2</v>
      </c>
      <c r="G849" s="3" t="str">
        <f>VLOOKUP(Table3[[#This Row],[PRODUCT ID]],Table1[[PRODUCT]:[SELLING PRICE]],1,FALSE)</f>
        <v>Product848</v>
      </c>
      <c r="H849" s="3" t="str">
        <f>VLOOKUP(Table3[[#This Row],[PRODUCT ID]],Table1[[PRODUCT]:[SELLING PRICE]],2,FALSE)</f>
        <v>Category3</v>
      </c>
      <c r="I849" s="3" t="str">
        <f>VLOOKUP(Table3[[#This Row],[PRODUCT ID]],Table1[[PRODUCT]:[SELLING PRICE]],3,FALSE)</f>
        <v>Kg</v>
      </c>
      <c r="J849" s="16">
        <f ca="1">VLOOKUP(Table3[[#This Row],[PRODUCT ID]],Table1[[PRODUCT]:[SELLING PRICE]],4,FALSE)</f>
        <v>72</v>
      </c>
      <c r="K849" s="16">
        <f ca="1">VLOOKUP(Table3[[#This Row],[PRODUCT ID]],Table1[[PRODUCT]:[SELLING PRICE]],5,FALSE)</f>
        <v>87.206143861273318</v>
      </c>
      <c r="L849" s="16">
        <f ca="1">J849*Table3[[#This Row],[QUANTITY]]</f>
        <v>288</v>
      </c>
      <c r="M849" s="16">
        <f ca="1">K849*Table3[[#This Row],[QUANTITY]]*(1-Table3[[#This Row],[DISCOUNT %]])</f>
        <v>340.30095382975895</v>
      </c>
      <c r="N849" s="3">
        <f>DAY(Table3[[#This Row],[DATE]])</f>
        <v>28</v>
      </c>
      <c r="O849" s="3" t="str">
        <f>TEXT(Table3[[#This Row],[DATE]],"mmm")</f>
        <v>Apr</v>
      </c>
      <c r="P849" s="3">
        <f>YEAR(Table3[[#This Row],[DATE]])</f>
        <v>2023</v>
      </c>
    </row>
    <row r="850" spans="1:16" x14ac:dyDescent="0.3">
      <c r="A850" s="6">
        <v>45045</v>
      </c>
      <c r="B850" s="7" t="s">
        <v>1901</v>
      </c>
      <c r="C850" s="9">
        <f t="shared" ca="1" si="26"/>
        <v>2</v>
      </c>
      <c r="D850" s="9" t="s">
        <v>2115</v>
      </c>
      <c r="E850" s="9" t="s">
        <v>2118</v>
      </c>
      <c r="F850" s="10">
        <f t="shared" ca="1" si="27"/>
        <v>5.1806267285025159E-2</v>
      </c>
      <c r="G850" s="3" t="str">
        <f>VLOOKUP(Table3[[#This Row],[PRODUCT ID]],Table1[[PRODUCT]:[SELLING PRICE]],1,FALSE)</f>
        <v>Product849</v>
      </c>
      <c r="H850" s="3" t="str">
        <f>VLOOKUP(Table3[[#This Row],[PRODUCT ID]],Table1[[PRODUCT]:[SELLING PRICE]],2,FALSE)</f>
        <v>Category4</v>
      </c>
      <c r="I850" s="3" t="str">
        <f>VLOOKUP(Table3[[#This Row],[PRODUCT ID]],Table1[[PRODUCT]:[SELLING PRICE]],3,FALSE)</f>
        <v>Kg</v>
      </c>
      <c r="J850" s="16">
        <f ca="1">VLOOKUP(Table3[[#This Row],[PRODUCT ID]],Table1[[PRODUCT]:[SELLING PRICE]],4,FALSE)</f>
        <v>229</v>
      </c>
      <c r="K850" s="16">
        <f ca="1">VLOOKUP(Table3[[#This Row],[PRODUCT ID]],Table1[[PRODUCT]:[SELLING PRICE]],5,FALSE)</f>
        <v>209.33617635807627</v>
      </c>
      <c r="L850" s="16">
        <f ca="1">J850*Table3[[#This Row],[QUANTITY]]</f>
        <v>458</v>
      </c>
      <c r="M850" s="16">
        <f ca="1">K850*Table3[[#This Row],[QUANTITY]]*(1-Table3[[#This Row],[DISCOUNT %]])</f>
        <v>396.98250090648924</v>
      </c>
      <c r="N850" s="3">
        <f>DAY(Table3[[#This Row],[DATE]])</f>
        <v>29</v>
      </c>
      <c r="O850" s="3" t="str">
        <f>TEXT(Table3[[#This Row],[DATE]],"mmm")</f>
        <v>Apr</v>
      </c>
      <c r="P850" s="3">
        <f>YEAR(Table3[[#This Row],[DATE]])</f>
        <v>2023</v>
      </c>
    </row>
    <row r="851" spans="1:16" x14ac:dyDescent="0.3">
      <c r="A851" s="6">
        <v>45046</v>
      </c>
      <c r="B851" s="7" t="s">
        <v>1902</v>
      </c>
      <c r="C851" s="9">
        <f t="shared" ca="1" si="26"/>
        <v>11</v>
      </c>
      <c r="D851" s="9" t="s">
        <v>2116</v>
      </c>
      <c r="E851" s="9" t="s">
        <v>2116</v>
      </c>
      <c r="F851" s="10">
        <f t="shared" ca="1" si="27"/>
        <v>9.4210240716502552E-2</v>
      </c>
      <c r="G851" s="3" t="str">
        <f>VLOOKUP(Table3[[#This Row],[PRODUCT ID]],Table1[[PRODUCT]:[SELLING PRICE]],1,FALSE)</f>
        <v>Product850</v>
      </c>
      <c r="H851" s="3" t="str">
        <f>VLOOKUP(Table3[[#This Row],[PRODUCT ID]],Table1[[PRODUCT]:[SELLING PRICE]],2,FALSE)</f>
        <v>Category5</v>
      </c>
      <c r="I851" s="3" t="str">
        <f>VLOOKUP(Table3[[#This Row],[PRODUCT ID]],Table1[[PRODUCT]:[SELLING PRICE]],3,FALSE)</f>
        <v>Lt</v>
      </c>
      <c r="J851" s="16">
        <f ca="1">VLOOKUP(Table3[[#This Row],[PRODUCT ID]],Table1[[PRODUCT]:[SELLING PRICE]],4,FALSE)</f>
        <v>86</v>
      </c>
      <c r="K851" s="16">
        <f ca="1">VLOOKUP(Table3[[#This Row],[PRODUCT ID]],Table1[[PRODUCT]:[SELLING PRICE]],5,FALSE)</f>
        <v>164.70448060862248</v>
      </c>
      <c r="L851" s="16">
        <f ca="1">J851*Table3[[#This Row],[QUANTITY]]</f>
        <v>946</v>
      </c>
      <c r="M851" s="16">
        <f ca="1">K851*Table3[[#This Row],[QUANTITY]]*(1-Table3[[#This Row],[DISCOUNT %]])</f>
        <v>1641.063950277374</v>
      </c>
      <c r="N851" s="3">
        <f>DAY(Table3[[#This Row],[DATE]])</f>
        <v>30</v>
      </c>
      <c r="O851" s="3" t="str">
        <f>TEXT(Table3[[#This Row],[DATE]],"mmm")</f>
        <v>Apr</v>
      </c>
      <c r="P851" s="3">
        <f>YEAR(Table3[[#This Row],[DATE]])</f>
        <v>2023</v>
      </c>
    </row>
    <row r="852" spans="1:16" x14ac:dyDescent="0.3">
      <c r="A852" s="6">
        <v>45047</v>
      </c>
      <c r="B852" s="7" t="s">
        <v>1903</v>
      </c>
      <c r="C852" s="9">
        <f t="shared" ca="1" si="26"/>
        <v>4</v>
      </c>
      <c r="D852" s="9" t="s">
        <v>2117</v>
      </c>
      <c r="E852" s="9" t="s">
        <v>2116</v>
      </c>
      <c r="F852" s="10">
        <f t="shared" ca="1" si="27"/>
        <v>2.6722857400336753E-3</v>
      </c>
      <c r="G852" s="3" t="str">
        <f>VLOOKUP(Table3[[#This Row],[PRODUCT ID]],Table1[[PRODUCT]:[SELLING PRICE]],1,FALSE)</f>
        <v>Product851</v>
      </c>
      <c r="H852" s="3" t="str">
        <f>VLOOKUP(Table3[[#This Row],[PRODUCT ID]],Table1[[PRODUCT]:[SELLING PRICE]],2,FALSE)</f>
        <v>Category1</v>
      </c>
      <c r="I852" s="3" t="str">
        <f>VLOOKUP(Table3[[#This Row],[PRODUCT ID]],Table1[[PRODUCT]:[SELLING PRICE]],3,FALSE)</f>
        <v>Kg</v>
      </c>
      <c r="J852" s="16">
        <f ca="1">VLOOKUP(Table3[[#This Row],[PRODUCT ID]],Table1[[PRODUCT]:[SELLING PRICE]],4,FALSE)</f>
        <v>213</v>
      </c>
      <c r="K852" s="16">
        <f ca="1">VLOOKUP(Table3[[#This Row],[PRODUCT ID]],Table1[[PRODUCT]:[SELLING PRICE]],5,FALSE)</f>
        <v>214.30962525704993</v>
      </c>
      <c r="L852" s="16">
        <f ca="1">J852*Table3[[#This Row],[QUANTITY]]</f>
        <v>852</v>
      </c>
      <c r="M852" s="16">
        <f ca="1">K852*Table3[[#This Row],[QUANTITY]]*(1-Table3[[#This Row],[DISCOUNT %]])</f>
        <v>854.94771480609427</v>
      </c>
      <c r="N852" s="3">
        <f>DAY(Table3[[#This Row],[DATE]])</f>
        <v>1</v>
      </c>
      <c r="O852" s="3" t="str">
        <f>TEXT(Table3[[#This Row],[DATE]],"mmm")</f>
        <v>May</v>
      </c>
      <c r="P852" s="3">
        <f>YEAR(Table3[[#This Row],[DATE]])</f>
        <v>2023</v>
      </c>
    </row>
    <row r="853" spans="1:16" x14ac:dyDescent="0.3">
      <c r="A853" s="6">
        <v>45048</v>
      </c>
      <c r="B853" s="7" t="s">
        <v>1904</v>
      </c>
      <c r="C853" s="9">
        <f t="shared" ca="1" si="26"/>
        <v>13</v>
      </c>
      <c r="D853" s="9" t="s">
        <v>2115</v>
      </c>
      <c r="E853" s="9" t="s">
        <v>2116</v>
      </c>
      <c r="F853" s="10">
        <f t="shared" ca="1" si="27"/>
        <v>3.8060784118081614E-2</v>
      </c>
      <c r="G853" s="3" t="str">
        <f>VLOOKUP(Table3[[#This Row],[PRODUCT ID]],Table1[[PRODUCT]:[SELLING PRICE]],1,FALSE)</f>
        <v>Product852</v>
      </c>
      <c r="H853" s="3" t="str">
        <f>VLOOKUP(Table3[[#This Row],[PRODUCT ID]],Table1[[PRODUCT]:[SELLING PRICE]],2,FALSE)</f>
        <v>Category2</v>
      </c>
      <c r="I853" s="3" t="str">
        <f>VLOOKUP(Table3[[#This Row],[PRODUCT ID]],Table1[[PRODUCT]:[SELLING PRICE]],3,FALSE)</f>
        <v>Lt</v>
      </c>
      <c r="J853" s="16">
        <f ca="1">VLOOKUP(Table3[[#This Row],[PRODUCT ID]],Table1[[PRODUCT]:[SELLING PRICE]],4,FALSE)</f>
        <v>74</v>
      </c>
      <c r="K853" s="16">
        <f ca="1">VLOOKUP(Table3[[#This Row],[PRODUCT ID]],Table1[[PRODUCT]:[SELLING PRICE]],5,FALSE)</f>
        <v>317.94938978215117</v>
      </c>
      <c r="L853" s="16">
        <f ca="1">J853*Table3[[#This Row],[QUANTITY]]</f>
        <v>962</v>
      </c>
      <c r="M853" s="16">
        <f ca="1">K853*Table3[[#This Row],[QUANTITY]]*(1-Table3[[#This Row],[DISCOUNT %]])</f>
        <v>3976.0238270633004</v>
      </c>
      <c r="N853" s="3">
        <f>DAY(Table3[[#This Row],[DATE]])</f>
        <v>2</v>
      </c>
      <c r="O853" s="3" t="str">
        <f>TEXT(Table3[[#This Row],[DATE]],"mmm")</f>
        <v>May</v>
      </c>
      <c r="P853" s="3">
        <f>YEAR(Table3[[#This Row],[DATE]])</f>
        <v>2023</v>
      </c>
    </row>
    <row r="854" spans="1:16" x14ac:dyDescent="0.3">
      <c r="A854" s="6">
        <v>45049</v>
      </c>
      <c r="B854" s="7" t="s">
        <v>1905</v>
      </c>
      <c r="C854" s="9">
        <f t="shared" ca="1" si="26"/>
        <v>14</v>
      </c>
      <c r="D854" s="9" t="s">
        <v>2115</v>
      </c>
      <c r="E854" s="9" t="s">
        <v>2116</v>
      </c>
      <c r="F854" s="10">
        <f t="shared" ca="1" si="27"/>
        <v>4.8911351388411586E-2</v>
      </c>
      <c r="G854" s="3" t="str">
        <f>VLOOKUP(Table3[[#This Row],[PRODUCT ID]],Table1[[PRODUCT]:[SELLING PRICE]],1,FALSE)</f>
        <v>Product853</v>
      </c>
      <c r="H854" s="3" t="str">
        <f>VLOOKUP(Table3[[#This Row],[PRODUCT ID]],Table1[[PRODUCT]:[SELLING PRICE]],2,FALSE)</f>
        <v>Category3</v>
      </c>
      <c r="I854" s="3" t="str">
        <f>VLOOKUP(Table3[[#This Row],[PRODUCT ID]],Table1[[PRODUCT]:[SELLING PRICE]],3,FALSE)</f>
        <v>Ft</v>
      </c>
      <c r="J854" s="16">
        <f ca="1">VLOOKUP(Table3[[#This Row],[PRODUCT ID]],Table1[[PRODUCT]:[SELLING PRICE]],4,FALSE)</f>
        <v>84</v>
      </c>
      <c r="K854" s="16">
        <f ca="1">VLOOKUP(Table3[[#This Row],[PRODUCT ID]],Table1[[PRODUCT]:[SELLING PRICE]],5,FALSE)</f>
        <v>300.90120528659963</v>
      </c>
      <c r="L854" s="16">
        <f ca="1">J854*Table3[[#This Row],[QUANTITY]]</f>
        <v>1176</v>
      </c>
      <c r="M854" s="16">
        <f ca="1">K854*Table3[[#This Row],[QUANTITY]]*(1-Table3[[#This Row],[DISCOUNT %]])</f>
        <v>4006.5720898228224</v>
      </c>
      <c r="N854" s="3">
        <f>DAY(Table3[[#This Row],[DATE]])</f>
        <v>3</v>
      </c>
      <c r="O854" s="3" t="str">
        <f>TEXT(Table3[[#This Row],[DATE]],"mmm")</f>
        <v>May</v>
      </c>
      <c r="P854" s="3">
        <f>YEAR(Table3[[#This Row],[DATE]])</f>
        <v>2023</v>
      </c>
    </row>
    <row r="855" spans="1:16" x14ac:dyDescent="0.3">
      <c r="A855" s="6">
        <v>45050</v>
      </c>
      <c r="B855" s="7" t="s">
        <v>1906</v>
      </c>
      <c r="C855" s="9">
        <f t="shared" ca="1" si="26"/>
        <v>1</v>
      </c>
      <c r="D855" s="9" t="s">
        <v>2115</v>
      </c>
      <c r="E855" s="9" t="s">
        <v>2116</v>
      </c>
      <c r="F855" s="10">
        <f t="shared" ca="1" si="27"/>
        <v>9.9986768886194288E-2</v>
      </c>
      <c r="G855" s="3" t="str">
        <f>VLOOKUP(Table3[[#This Row],[PRODUCT ID]],Table1[[PRODUCT]:[SELLING PRICE]],1,FALSE)</f>
        <v>Product854</v>
      </c>
      <c r="H855" s="3" t="str">
        <f>VLOOKUP(Table3[[#This Row],[PRODUCT ID]],Table1[[PRODUCT]:[SELLING PRICE]],2,FALSE)</f>
        <v>Category4</v>
      </c>
      <c r="I855" s="3" t="str">
        <f>VLOOKUP(Table3[[#This Row],[PRODUCT ID]],Table1[[PRODUCT]:[SELLING PRICE]],3,FALSE)</f>
        <v>Kg</v>
      </c>
      <c r="J855" s="16">
        <f ca="1">VLOOKUP(Table3[[#This Row],[PRODUCT ID]],Table1[[PRODUCT]:[SELLING PRICE]],4,FALSE)</f>
        <v>132</v>
      </c>
      <c r="K855" s="16">
        <f ca="1">VLOOKUP(Table3[[#This Row],[PRODUCT ID]],Table1[[PRODUCT]:[SELLING PRICE]],5,FALSE)</f>
        <v>191.58457702694196</v>
      </c>
      <c r="L855" s="16">
        <f ca="1">J855*Table3[[#This Row],[QUANTITY]]</f>
        <v>132</v>
      </c>
      <c r="M855" s="16">
        <f ca="1">K855*Table3[[#This Row],[QUANTITY]]*(1-Table3[[#This Row],[DISCOUNT %]])</f>
        <v>172.42865420158984</v>
      </c>
      <c r="N855" s="3">
        <f>DAY(Table3[[#This Row],[DATE]])</f>
        <v>4</v>
      </c>
      <c r="O855" s="3" t="str">
        <f>TEXT(Table3[[#This Row],[DATE]],"mmm")</f>
        <v>May</v>
      </c>
      <c r="P855" s="3">
        <f>YEAR(Table3[[#This Row],[DATE]])</f>
        <v>2023</v>
      </c>
    </row>
    <row r="856" spans="1:16" x14ac:dyDescent="0.3">
      <c r="A856" s="6">
        <v>45051</v>
      </c>
      <c r="B856" s="7" t="s">
        <v>1907</v>
      </c>
      <c r="C856" s="9">
        <f t="shared" ca="1" si="26"/>
        <v>6</v>
      </c>
      <c r="D856" s="9" t="s">
        <v>2116</v>
      </c>
      <c r="E856" s="9" t="s">
        <v>2118</v>
      </c>
      <c r="F856" s="10">
        <f t="shared" ca="1" si="27"/>
        <v>3.7868215386310924E-2</v>
      </c>
      <c r="G856" s="3" t="str">
        <f>VLOOKUP(Table3[[#This Row],[PRODUCT ID]],Table1[[PRODUCT]:[SELLING PRICE]],1,FALSE)</f>
        <v>Product855</v>
      </c>
      <c r="H856" s="3" t="str">
        <f>VLOOKUP(Table3[[#This Row],[PRODUCT ID]],Table1[[PRODUCT]:[SELLING PRICE]],2,FALSE)</f>
        <v>Category5</v>
      </c>
      <c r="I856" s="3" t="str">
        <f>VLOOKUP(Table3[[#This Row],[PRODUCT ID]],Table1[[PRODUCT]:[SELLING PRICE]],3,FALSE)</f>
        <v>No</v>
      </c>
      <c r="J856" s="16">
        <f ca="1">VLOOKUP(Table3[[#This Row],[PRODUCT ID]],Table1[[PRODUCT]:[SELLING PRICE]],4,FALSE)</f>
        <v>102</v>
      </c>
      <c r="K856" s="16">
        <f ca="1">VLOOKUP(Table3[[#This Row],[PRODUCT ID]],Table1[[PRODUCT]:[SELLING PRICE]],5,FALSE)</f>
        <v>46.60788471052409</v>
      </c>
      <c r="L856" s="16">
        <f ca="1">J856*Table3[[#This Row],[QUANTITY]]</f>
        <v>612</v>
      </c>
      <c r="M856" s="16">
        <f ca="1">K856*Table3[[#This Row],[QUANTITY]]*(1-Table3[[#This Row],[DISCOUNT %]])</f>
        <v>269.05756376163367</v>
      </c>
      <c r="N856" s="3">
        <f>DAY(Table3[[#This Row],[DATE]])</f>
        <v>5</v>
      </c>
      <c r="O856" s="3" t="str">
        <f>TEXT(Table3[[#This Row],[DATE]],"mmm")</f>
        <v>May</v>
      </c>
      <c r="P856" s="3">
        <f>YEAR(Table3[[#This Row],[DATE]])</f>
        <v>2023</v>
      </c>
    </row>
    <row r="857" spans="1:16" x14ac:dyDescent="0.3">
      <c r="A857" s="6">
        <v>45052</v>
      </c>
      <c r="B857" s="7" t="s">
        <v>1908</v>
      </c>
      <c r="C857" s="9">
        <f t="shared" ca="1" si="26"/>
        <v>14</v>
      </c>
      <c r="D857" s="9" t="s">
        <v>2116</v>
      </c>
      <c r="E857" s="9" t="s">
        <v>2118</v>
      </c>
      <c r="F857" s="10">
        <f t="shared" ca="1" si="27"/>
        <v>1.1285862961021187E-3</v>
      </c>
      <c r="G857" s="3" t="str">
        <f>VLOOKUP(Table3[[#This Row],[PRODUCT ID]],Table1[[PRODUCT]:[SELLING PRICE]],1,FALSE)</f>
        <v>Product856</v>
      </c>
      <c r="H857" s="3" t="str">
        <f>VLOOKUP(Table3[[#This Row],[PRODUCT ID]],Table1[[PRODUCT]:[SELLING PRICE]],2,FALSE)</f>
        <v>Category1</v>
      </c>
      <c r="I857" s="3" t="str">
        <f>VLOOKUP(Table3[[#This Row],[PRODUCT ID]],Table1[[PRODUCT]:[SELLING PRICE]],3,FALSE)</f>
        <v>No</v>
      </c>
      <c r="J857" s="16">
        <f ca="1">VLOOKUP(Table3[[#This Row],[PRODUCT ID]],Table1[[PRODUCT]:[SELLING PRICE]],4,FALSE)</f>
        <v>89</v>
      </c>
      <c r="K857" s="16">
        <f ca="1">VLOOKUP(Table3[[#This Row],[PRODUCT ID]],Table1[[PRODUCT]:[SELLING PRICE]],5,FALSE)</f>
        <v>104.68251315773742</v>
      </c>
      <c r="L857" s="16">
        <f ca="1">J857*Table3[[#This Row],[QUANTITY]]</f>
        <v>1246</v>
      </c>
      <c r="M857" s="16">
        <f ca="1">K857*Table3[[#This Row],[QUANTITY]]*(1-Table3[[#This Row],[DISCOUNT %]])</f>
        <v>1463.9011787112449</v>
      </c>
      <c r="N857" s="3">
        <f>DAY(Table3[[#This Row],[DATE]])</f>
        <v>6</v>
      </c>
      <c r="O857" s="3" t="str">
        <f>TEXT(Table3[[#This Row],[DATE]],"mmm")</f>
        <v>May</v>
      </c>
      <c r="P857" s="3">
        <f>YEAR(Table3[[#This Row],[DATE]])</f>
        <v>2023</v>
      </c>
    </row>
    <row r="858" spans="1:16" x14ac:dyDescent="0.3">
      <c r="A858" s="6">
        <v>45053</v>
      </c>
      <c r="B858" s="7" t="s">
        <v>1909</v>
      </c>
      <c r="C858" s="9">
        <f t="shared" ca="1" si="26"/>
        <v>4</v>
      </c>
      <c r="D858" s="9" t="s">
        <v>2116</v>
      </c>
      <c r="E858" s="9" t="s">
        <v>2116</v>
      </c>
      <c r="F858" s="10">
        <f t="shared" ca="1" si="27"/>
        <v>7.6342975973401728E-2</v>
      </c>
      <c r="G858" s="3" t="str">
        <f>VLOOKUP(Table3[[#This Row],[PRODUCT ID]],Table1[[PRODUCT]:[SELLING PRICE]],1,FALSE)</f>
        <v>Product857</v>
      </c>
      <c r="H858" s="3" t="str">
        <f>VLOOKUP(Table3[[#This Row],[PRODUCT ID]],Table1[[PRODUCT]:[SELLING PRICE]],2,FALSE)</f>
        <v>Category2</v>
      </c>
      <c r="I858" s="3" t="str">
        <f>VLOOKUP(Table3[[#This Row],[PRODUCT ID]],Table1[[PRODUCT]:[SELLING PRICE]],3,FALSE)</f>
        <v>Ft</v>
      </c>
      <c r="J858" s="16">
        <f ca="1">VLOOKUP(Table3[[#This Row],[PRODUCT ID]],Table1[[PRODUCT]:[SELLING PRICE]],4,FALSE)</f>
        <v>221</v>
      </c>
      <c r="K858" s="16">
        <f ca="1">VLOOKUP(Table3[[#This Row],[PRODUCT ID]],Table1[[PRODUCT]:[SELLING PRICE]],5,FALSE)</f>
        <v>173.71542958273844</v>
      </c>
      <c r="L858" s="16">
        <f ca="1">J858*Table3[[#This Row],[QUANTITY]]</f>
        <v>884</v>
      </c>
      <c r="M858" s="16">
        <f ca="1">K858*Table3[[#This Row],[QUANTITY]]*(1-Table3[[#This Row],[DISCOUNT %]])</f>
        <v>641.81390686357702</v>
      </c>
      <c r="N858" s="3">
        <f>DAY(Table3[[#This Row],[DATE]])</f>
        <v>7</v>
      </c>
      <c r="O858" s="3" t="str">
        <f>TEXT(Table3[[#This Row],[DATE]],"mmm")</f>
        <v>May</v>
      </c>
      <c r="P858" s="3">
        <f>YEAR(Table3[[#This Row],[DATE]])</f>
        <v>2023</v>
      </c>
    </row>
    <row r="859" spans="1:16" x14ac:dyDescent="0.3">
      <c r="A859" s="6">
        <v>45054</v>
      </c>
      <c r="B859" s="7" t="s">
        <v>1910</v>
      </c>
      <c r="C859" s="9">
        <f t="shared" ca="1" si="26"/>
        <v>12</v>
      </c>
      <c r="D859" s="9" t="s">
        <v>2115</v>
      </c>
      <c r="E859" s="9" t="s">
        <v>2116</v>
      </c>
      <c r="F859" s="10">
        <f t="shared" ca="1" si="27"/>
        <v>3.6946172288664439E-2</v>
      </c>
      <c r="G859" s="3" t="str">
        <f>VLOOKUP(Table3[[#This Row],[PRODUCT ID]],Table1[[PRODUCT]:[SELLING PRICE]],1,FALSE)</f>
        <v>Product858</v>
      </c>
      <c r="H859" s="3" t="str">
        <f>VLOOKUP(Table3[[#This Row],[PRODUCT ID]],Table1[[PRODUCT]:[SELLING PRICE]],2,FALSE)</f>
        <v>Category3</v>
      </c>
      <c r="I859" s="3" t="str">
        <f>VLOOKUP(Table3[[#This Row],[PRODUCT ID]],Table1[[PRODUCT]:[SELLING PRICE]],3,FALSE)</f>
        <v>No</v>
      </c>
      <c r="J859" s="16">
        <f ca="1">VLOOKUP(Table3[[#This Row],[PRODUCT ID]],Table1[[PRODUCT]:[SELLING PRICE]],4,FALSE)</f>
        <v>166</v>
      </c>
      <c r="K859" s="16">
        <f ca="1">VLOOKUP(Table3[[#This Row],[PRODUCT ID]],Table1[[PRODUCT]:[SELLING PRICE]],5,FALSE)</f>
        <v>261.85588044272311</v>
      </c>
      <c r="L859" s="16">
        <f ca="1">J859*Table3[[#This Row],[QUANTITY]]</f>
        <v>1992</v>
      </c>
      <c r="M859" s="16">
        <f ca="1">K859*Table3[[#This Row],[QUANTITY]]*(1-Table3[[#This Row],[DISCOUNT %]])</f>
        <v>3026.175695629036</v>
      </c>
      <c r="N859" s="3">
        <f>DAY(Table3[[#This Row],[DATE]])</f>
        <v>8</v>
      </c>
      <c r="O859" s="3" t="str">
        <f>TEXT(Table3[[#This Row],[DATE]],"mmm")</f>
        <v>May</v>
      </c>
      <c r="P859" s="3">
        <f>YEAR(Table3[[#This Row],[DATE]])</f>
        <v>2023</v>
      </c>
    </row>
    <row r="860" spans="1:16" x14ac:dyDescent="0.3">
      <c r="A860" s="6">
        <v>45055</v>
      </c>
      <c r="B860" s="7" t="s">
        <v>1911</v>
      </c>
      <c r="C860" s="9">
        <f t="shared" ca="1" si="26"/>
        <v>14</v>
      </c>
      <c r="D860" s="9" t="s">
        <v>2117</v>
      </c>
      <c r="E860" s="9" t="s">
        <v>2116</v>
      </c>
      <c r="F860" s="10">
        <f t="shared" ca="1" si="27"/>
        <v>2.3938002104867174E-2</v>
      </c>
      <c r="G860" s="3" t="str">
        <f>VLOOKUP(Table3[[#This Row],[PRODUCT ID]],Table1[[PRODUCT]:[SELLING PRICE]],1,FALSE)</f>
        <v>Product859</v>
      </c>
      <c r="H860" s="3" t="str">
        <f>VLOOKUP(Table3[[#This Row],[PRODUCT ID]],Table1[[PRODUCT]:[SELLING PRICE]],2,FALSE)</f>
        <v>Category4</v>
      </c>
      <c r="I860" s="3" t="str">
        <f>VLOOKUP(Table3[[#This Row],[PRODUCT ID]],Table1[[PRODUCT]:[SELLING PRICE]],3,FALSE)</f>
        <v>Kg</v>
      </c>
      <c r="J860" s="16">
        <f ca="1">VLOOKUP(Table3[[#This Row],[PRODUCT ID]],Table1[[PRODUCT]:[SELLING PRICE]],4,FALSE)</f>
        <v>237</v>
      </c>
      <c r="K860" s="16">
        <f ca="1">VLOOKUP(Table3[[#This Row],[PRODUCT ID]],Table1[[PRODUCT]:[SELLING PRICE]],5,FALSE)</f>
        <v>252.44562399662345</v>
      </c>
      <c r="L860" s="16">
        <f ca="1">J860*Table3[[#This Row],[QUANTITY]]</f>
        <v>3318</v>
      </c>
      <c r="M860" s="16">
        <f ca="1">K860*Table3[[#This Row],[QUANTITY]]*(1-Table3[[#This Row],[DISCOUNT %]])</f>
        <v>3449.6361216523887</v>
      </c>
      <c r="N860" s="3">
        <f>DAY(Table3[[#This Row],[DATE]])</f>
        <v>9</v>
      </c>
      <c r="O860" s="3" t="str">
        <f>TEXT(Table3[[#This Row],[DATE]],"mmm")</f>
        <v>May</v>
      </c>
      <c r="P860" s="3">
        <f>YEAR(Table3[[#This Row],[DATE]])</f>
        <v>2023</v>
      </c>
    </row>
    <row r="861" spans="1:16" x14ac:dyDescent="0.3">
      <c r="A861" s="6">
        <v>45056</v>
      </c>
      <c r="B861" s="7" t="s">
        <v>1912</v>
      </c>
      <c r="C861" s="9">
        <f t="shared" ca="1" si="26"/>
        <v>5</v>
      </c>
      <c r="D861" s="9" t="s">
        <v>2117</v>
      </c>
      <c r="E861" s="9" t="s">
        <v>2116</v>
      </c>
      <c r="F861" s="10">
        <f t="shared" ca="1" si="27"/>
        <v>6.1648680306510252E-2</v>
      </c>
      <c r="G861" s="3" t="str">
        <f>VLOOKUP(Table3[[#This Row],[PRODUCT ID]],Table1[[PRODUCT]:[SELLING PRICE]],1,FALSE)</f>
        <v>Product860</v>
      </c>
      <c r="H861" s="3" t="str">
        <f>VLOOKUP(Table3[[#This Row],[PRODUCT ID]],Table1[[PRODUCT]:[SELLING PRICE]],2,FALSE)</f>
        <v>Category5</v>
      </c>
      <c r="I861" s="3" t="str">
        <f>VLOOKUP(Table3[[#This Row],[PRODUCT ID]],Table1[[PRODUCT]:[SELLING PRICE]],3,FALSE)</f>
        <v>Kg</v>
      </c>
      <c r="J861" s="16">
        <f ca="1">VLOOKUP(Table3[[#This Row],[PRODUCT ID]],Table1[[PRODUCT]:[SELLING PRICE]],4,FALSE)</f>
        <v>234</v>
      </c>
      <c r="K861" s="16">
        <f ca="1">VLOOKUP(Table3[[#This Row],[PRODUCT ID]],Table1[[PRODUCT]:[SELLING PRICE]],5,FALSE)</f>
        <v>200.66916695882284</v>
      </c>
      <c r="L861" s="16">
        <f ca="1">J861*Table3[[#This Row],[QUANTITY]]</f>
        <v>1170</v>
      </c>
      <c r="M861" s="16">
        <f ca="1">K861*Table3[[#This Row],[QUANTITY]]*(1-Table3[[#This Row],[DISCOUNT %]])</f>
        <v>941.49088818802318</v>
      </c>
      <c r="N861" s="3">
        <f>DAY(Table3[[#This Row],[DATE]])</f>
        <v>10</v>
      </c>
      <c r="O861" s="3" t="str">
        <f>TEXT(Table3[[#This Row],[DATE]],"mmm")</f>
        <v>May</v>
      </c>
      <c r="P861" s="3">
        <f>YEAR(Table3[[#This Row],[DATE]])</f>
        <v>2023</v>
      </c>
    </row>
    <row r="862" spans="1:16" x14ac:dyDescent="0.3">
      <c r="A862" s="6">
        <v>45057</v>
      </c>
      <c r="B862" s="7" t="s">
        <v>1913</v>
      </c>
      <c r="C862" s="9">
        <f t="shared" ca="1" si="26"/>
        <v>14</v>
      </c>
      <c r="D862" s="9" t="s">
        <v>2116</v>
      </c>
      <c r="E862" s="9" t="s">
        <v>2118</v>
      </c>
      <c r="F862" s="10">
        <f t="shared" ca="1" si="27"/>
        <v>4.0115673812090274E-2</v>
      </c>
      <c r="G862" s="3" t="str">
        <f>VLOOKUP(Table3[[#This Row],[PRODUCT ID]],Table1[[PRODUCT]:[SELLING PRICE]],1,FALSE)</f>
        <v>Product861</v>
      </c>
      <c r="H862" s="3" t="str">
        <f>VLOOKUP(Table3[[#This Row],[PRODUCT ID]],Table1[[PRODUCT]:[SELLING PRICE]],2,FALSE)</f>
        <v>Category1</v>
      </c>
      <c r="I862" s="3" t="str">
        <f>VLOOKUP(Table3[[#This Row],[PRODUCT ID]],Table1[[PRODUCT]:[SELLING PRICE]],3,FALSE)</f>
        <v>Lt</v>
      </c>
      <c r="J862" s="16">
        <f ca="1">VLOOKUP(Table3[[#This Row],[PRODUCT ID]],Table1[[PRODUCT]:[SELLING PRICE]],4,FALSE)</f>
        <v>42</v>
      </c>
      <c r="K862" s="16">
        <f ca="1">VLOOKUP(Table3[[#This Row],[PRODUCT ID]],Table1[[PRODUCT]:[SELLING PRICE]],5,FALSE)</f>
        <v>60.78808479305269</v>
      </c>
      <c r="L862" s="16">
        <f ca="1">J862*Table3[[#This Row],[QUANTITY]]</f>
        <v>588</v>
      </c>
      <c r="M862" s="16">
        <f ca="1">K862*Table3[[#This Row],[QUANTITY]]*(1-Table3[[#This Row],[DISCOUNT %]])</f>
        <v>816.89341736566064</v>
      </c>
      <c r="N862" s="3">
        <f>DAY(Table3[[#This Row],[DATE]])</f>
        <v>11</v>
      </c>
      <c r="O862" s="3" t="str">
        <f>TEXT(Table3[[#This Row],[DATE]],"mmm")</f>
        <v>May</v>
      </c>
      <c r="P862" s="3">
        <f>YEAR(Table3[[#This Row],[DATE]])</f>
        <v>2023</v>
      </c>
    </row>
    <row r="863" spans="1:16" x14ac:dyDescent="0.3">
      <c r="A863" s="6">
        <v>45058</v>
      </c>
      <c r="B863" s="7" t="s">
        <v>1914</v>
      </c>
      <c r="C863" s="9">
        <f t="shared" ca="1" si="26"/>
        <v>12</v>
      </c>
      <c r="D863" s="9" t="s">
        <v>2116</v>
      </c>
      <c r="E863" s="9" t="s">
        <v>2116</v>
      </c>
      <c r="F863" s="10">
        <f t="shared" ca="1" si="27"/>
        <v>8.4485585493755025E-2</v>
      </c>
      <c r="G863" s="3" t="str">
        <f>VLOOKUP(Table3[[#This Row],[PRODUCT ID]],Table1[[PRODUCT]:[SELLING PRICE]],1,FALSE)</f>
        <v>Product862</v>
      </c>
      <c r="H863" s="3" t="str">
        <f>VLOOKUP(Table3[[#This Row],[PRODUCT ID]],Table1[[PRODUCT]:[SELLING PRICE]],2,FALSE)</f>
        <v>Category2</v>
      </c>
      <c r="I863" s="3" t="str">
        <f>VLOOKUP(Table3[[#This Row],[PRODUCT ID]],Table1[[PRODUCT]:[SELLING PRICE]],3,FALSE)</f>
        <v>Kg</v>
      </c>
      <c r="J863" s="16">
        <f ca="1">VLOOKUP(Table3[[#This Row],[PRODUCT ID]],Table1[[PRODUCT]:[SELLING PRICE]],4,FALSE)</f>
        <v>199</v>
      </c>
      <c r="K863" s="16">
        <f ca="1">VLOOKUP(Table3[[#This Row],[PRODUCT ID]],Table1[[PRODUCT]:[SELLING PRICE]],5,FALSE)</f>
        <v>167.65979628813102</v>
      </c>
      <c r="L863" s="16">
        <f ca="1">J863*Table3[[#This Row],[QUANTITY]]</f>
        <v>2388</v>
      </c>
      <c r="M863" s="16">
        <f ca="1">K863*Table3[[#This Row],[QUANTITY]]*(1-Table3[[#This Row],[DISCOUNT %]])</f>
        <v>1841.9395228195749</v>
      </c>
      <c r="N863" s="3">
        <f>DAY(Table3[[#This Row],[DATE]])</f>
        <v>12</v>
      </c>
      <c r="O863" s="3" t="str">
        <f>TEXT(Table3[[#This Row],[DATE]],"mmm")</f>
        <v>May</v>
      </c>
      <c r="P863" s="3">
        <f>YEAR(Table3[[#This Row],[DATE]])</f>
        <v>2023</v>
      </c>
    </row>
    <row r="864" spans="1:16" x14ac:dyDescent="0.3">
      <c r="A864" s="6">
        <v>45059</v>
      </c>
      <c r="B864" s="7" t="s">
        <v>1915</v>
      </c>
      <c r="C864" s="9">
        <f t="shared" ca="1" si="26"/>
        <v>3</v>
      </c>
      <c r="D864" s="9" t="s">
        <v>2116</v>
      </c>
      <c r="E864" s="9" t="s">
        <v>2116</v>
      </c>
      <c r="F864" s="10">
        <f t="shared" ca="1" si="27"/>
        <v>4.9481015641528452E-2</v>
      </c>
      <c r="G864" s="3" t="str">
        <f>VLOOKUP(Table3[[#This Row],[PRODUCT ID]],Table1[[PRODUCT]:[SELLING PRICE]],1,FALSE)</f>
        <v>Product863</v>
      </c>
      <c r="H864" s="3" t="str">
        <f>VLOOKUP(Table3[[#This Row],[PRODUCT ID]],Table1[[PRODUCT]:[SELLING PRICE]],2,FALSE)</f>
        <v>Category3</v>
      </c>
      <c r="I864" s="3" t="str">
        <f>VLOOKUP(Table3[[#This Row],[PRODUCT ID]],Table1[[PRODUCT]:[SELLING PRICE]],3,FALSE)</f>
        <v>Lt</v>
      </c>
      <c r="J864" s="16">
        <f ca="1">VLOOKUP(Table3[[#This Row],[PRODUCT ID]],Table1[[PRODUCT]:[SELLING PRICE]],4,FALSE)</f>
        <v>138</v>
      </c>
      <c r="K864" s="16">
        <f ca="1">VLOOKUP(Table3[[#This Row],[PRODUCT ID]],Table1[[PRODUCT]:[SELLING PRICE]],5,FALSE)</f>
        <v>296.54172087405726</v>
      </c>
      <c r="L864" s="16">
        <f ca="1">J864*Table3[[#This Row],[QUANTITY]]</f>
        <v>414</v>
      </c>
      <c r="M864" s="16">
        <f ca="1">K864*Table3[[#This Row],[QUANTITY]]*(1-Table3[[#This Row],[DISCOUNT %]])</f>
        <v>845.6056060353668</v>
      </c>
      <c r="N864" s="3">
        <f>DAY(Table3[[#This Row],[DATE]])</f>
        <v>13</v>
      </c>
      <c r="O864" s="3" t="str">
        <f>TEXT(Table3[[#This Row],[DATE]],"mmm")</f>
        <v>May</v>
      </c>
      <c r="P864" s="3">
        <f>YEAR(Table3[[#This Row],[DATE]])</f>
        <v>2023</v>
      </c>
    </row>
    <row r="865" spans="1:16" x14ac:dyDescent="0.3">
      <c r="A865" s="6">
        <v>45060</v>
      </c>
      <c r="B865" s="7" t="s">
        <v>1916</v>
      </c>
      <c r="C865" s="9">
        <f t="shared" ca="1" si="26"/>
        <v>11</v>
      </c>
      <c r="D865" s="9" t="s">
        <v>2116</v>
      </c>
      <c r="E865" s="9" t="s">
        <v>2116</v>
      </c>
      <c r="F865" s="10">
        <f t="shared" ca="1" si="27"/>
        <v>4.6664009506112939E-3</v>
      </c>
      <c r="G865" s="3" t="str">
        <f>VLOOKUP(Table3[[#This Row],[PRODUCT ID]],Table1[[PRODUCT]:[SELLING PRICE]],1,FALSE)</f>
        <v>Product864</v>
      </c>
      <c r="H865" s="3" t="str">
        <f>VLOOKUP(Table3[[#This Row],[PRODUCT ID]],Table1[[PRODUCT]:[SELLING PRICE]],2,FALSE)</f>
        <v>Category4</v>
      </c>
      <c r="I865" s="3" t="str">
        <f>VLOOKUP(Table3[[#This Row],[PRODUCT ID]],Table1[[PRODUCT]:[SELLING PRICE]],3,FALSE)</f>
        <v>Ft</v>
      </c>
      <c r="J865" s="16">
        <f ca="1">VLOOKUP(Table3[[#This Row],[PRODUCT ID]],Table1[[PRODUCT]:[SELLING PRICE]],4,FALSE)</f>
        <v>106</v>
      </c>
      <c r="K865" s="16">
        <f ca="1">VLOOKUP(Table3[[#This Row],[PRODUCT ID]],Table1[[PRODUCT]:[SELLING PRICE]],5,FALSE)</f>
        <v>254.68830093315484</v>
      </c>
      <c r="L865" s="16">
        <f ca="1">J865*Table3[[#This Row],[QUANTITY]]</f>
        <v>1166</v>
      </c>
      <c r="M865" s="16">
        <f ca="1">K865*Table3[[#This Row],[QUANTITY]]*(1-Table3[[#This Row],[DISCOUNT %]])</f>
        <v>2788.4980552392785</v>
      </c>
      <c r="N865" s="3">
        <f>DAY(Table3[[#This Row],[DATE]])</f>
        <v>14</v>
      </c>
      <c r="O865" s="3" t="str">
        <f>TEXT(Table3[[#This Row],[DATE]],"mmm")</f>
        <v>May</v>
      </c>
      <c r="P865" s="3">
        <f>YEAR(Table3[[#This Row],[DATE]])</f>
        <v>2023</v>
      </c>
    </row>
    <row r="866" spans="1:16" x14ac:dyDescent="0.3">
      <c r="A866" s="6">
        <v>45061</v>
      </c>
      <c r="B866" s="7" t="s">
        <v>1917</v>
      </c>
      <c r="C866" s="9">
        <f t="shared" ca="1" si="26"/>
        <v>15</v>
      </c>
      <c r="D866" s="9" t="s">
        <v>2115</v>
      </c>
      <c r="E866" s="9" t="s">
        <v>2116</v>
      </c>
      <c r="F866" s="10">
        <f t="shared" ca="1" si="27"/>
        <v>7.5800868635778798E-2</v>
      </c>
      <c r="G866" s="3" t="str">
        <f>VLOOKUP(Table3[[#This Row],[PRODUCT ID]],Table1[[PRODUCT]:[SELLING PRICE]],1,FALSE)</f>
        <v>Product865</v>
      </c>
      <c r="H866" s="3" t="str">
        <f>VLOOKUP(Table3[[#This Row],[PRODUCT ID]],Table1[[PRODUCT]:[SELLING PRICE]],2,FALSE)</f>
        <v>Category1</v>
      </c>
      <c r="I866" s="3" t="str">
        <f>VLOOKUP(Table3[[#This Row],[PRODUCT ID]],Table1[[PRODUCT]:[SELLING PRICE]],3,FALSE)</f>
        <v>Kg</v>
      </c>
      <c r="J866" s="16">
        <f ca="1">VLOOKUP(Table3[[#This Row],[PRODUCT ID]],Table1[[PRODUCT]:[SELLING PRICE]],4,FALSE)</f>
        <v>123</v>
      </c>
      <c r="K866" s="16">
        <f ca="1">VLOOKUP(Table3[[#This Row],[PRODUCT ID]],Table1[[PRODUCT]:[SELLING PRICE]],5,FALSE)</f>
        <v>52.10431410590239</v>
      </c>
      <c r="L866" s="16">
        <f ca="1">J866*Table3[[#This Row],[QUANTITY]]</f>
        <v>1845</v>
      </c>
      <c r="M866" s="16">
        <f ca="1">K866*Table3[[#This Row],[QUANTITY]]*(1-Table3[[#This Row],[DISCOUNT %]])</f>
        <v>722.32142755505288</v>
      </c>
      <c r="N866" s="3">
        <f>DAY(Table3[[#This Row],[DATE]])</f>
        <v>15</v>
      </c>
      <c r="O866" s="3" t="str">
        <f>TEXT(Table3[[#This Row],[DATE]],"mmm")</f>
        <v>May</v>
      </c>
      <c r="P866" s="3">
        <f>YEAR(Table3[[#This Row],[DATE]])</f>
        <v>2023</v>
      </c>
    </row>
    <row r="867" spans="1:16" x14ac:dyDescent="0.3">
      <c r="A867" s="6">
        <v>45062</v>
      </c>
      <c r="B867" s="7" t="s">
        <v>1918</v>
      </c>
      <c r="C867" s="9">
        <f t="shared" ca="1" si="26"/>
        <v>2</v>
      </c>
      <c r="D867" s="9" t="s">
        <v>2116</v>
      </c>
      <c r="E867" s="9" t="s">
        <v>2116</v>
      </c>
      <c r="F867" s="10">
        <f t="shared" ca="1" si="27"/>
        <v>4.0113929919533324E-2</v>
      </c>
      <c r="G867" s="3" t="str">
        <f>VLOOKUP(Table3[[#This Row],[PRODUCT ID]],Table1[[PRODUCT]:[SELLING PRICE]],1,FALSE)</f>
        <v>Product866</v>
      </c>
      <c r="H867" s="3" t="str">
        <f>VLOOKUP(Table3[[#This Row],[PRODUCT ID]],Table1[[PRODUCT]:[SELLING PRICE]],2,FALSE)</f>
        <v>Category2</v>
      </c>
      <c r="I867" s="3" t="str">
        <f>VLOOKUP(Table3[[#This Row],[PRODUCT ID]],Table1[[PRODUCT]:[SELLING PRICE]],3,FALSE)</f>
        <v>No</v>
      </c>
      <c r="J867" s="16">
        <f ca="1">VLOOKUP(Table3[[#This Row],[PRODUCT ID]],Table1[[PRODUCT]:[SELLING PRICE]],4,FALSE)</f>
        <v>184</v>
      </c>
      <c r="K867" s="16">
        <f ca="1">VLOOKUP(Table3[[#This Row],[PRODUCT ID]],Table1[[PRODUCT]:[SELLING PRICE]],5,FALSE)</f>
        <v>187.02078775035812</v>
      </c>
      <c r="L867" s="16">
        <f ca="1">J867*Table3[[#This Row],[QUANTITY]]</f>
        <v>368</v>
      </c>
      <c r="M867" s="16">
        <f ca="1">K867*Table3[[#This Row],[QUANTITY]]*(1-Table3[[#This Row],[DISCOUNT %]])</f>
        <v>359.03729795408867</v>
      </c>
      <c r="N867" s="3">
        <f>DAY(Table3[[#This Row],[DATE]])</f>
        <v>16</v>
      </c>
      <c r="O867" s="3" t="str">
        <f>TEXT(Table3[[#This Row],[DATE]],"mmm")</f>
        <v>May</v>
      </c>
      <c r="P867" s="3">
        <f>YEAR(Table3[[#This Row],[DATE]])</f>
        <v>2023</v>
      </c>
    </row>
    <row r="868" spans="1:16" x14ac:dyDescent="0.3">
      <c r="A868" s="6">
        <v>45063</v>
      </c>
      <c r="B868" s="7" t="s">
        <v>1919</v>
      </c>
      <c r="C868" s="9">
        <f t="shared" ca="1" si="26"/>
        <v>2</v>
      </c>
      <c r="D868" s="9" t="s">
        <v>2117</v>
      </c>
      <c r="E868" s="9" t="s">
        <v>2118</v>
      </c>
      <c r="F868" s="10">
        <f t="shared" ca="1" si="27"/>
        <v>3.9359083056180744E-3</v>
      </c>
      <c r="G868" s="3" t="str">
        <f>VLOOKUP(Table3[[#This Row],[PRODUCT ID]],Table1[[PRODUCT]:[SELLING PRICE]],1,FALSE)</f>
        <v>Product867</v>
      </c>
      <c r="H868" s="3" t="str">
        <f>VLOOKUP(Table3[[#This Row],[PRODUCT ID]],Table1[[PRODUCT]:[SELLING PRICE]],2,FALSE)</f>
        <v>Category3</v>
      </c>
      <c r="I868" s="3" t="str">
        <f>VLOOKUP(Table3[[#This Row],[PRODUCT ID]],Table1[[PRODUCT]:[SELLING PRICE]],3,FALSE)</f>
        <v>No</v>
      </c>
      <c r="J868" s="16">
        <f ca="1">VLOOKUP(Table3[[#This Row],[PRODUCT ID]],Table1[[PRODUCT]:[SELLING PRICE]],4,FALSE)</f>
        <v>133</v>
      </c>
      <c r="K868" s="16">
        <f ca="1">VLOOKUP(Table3[[#This Row],[PRODUCT ID]],Table1[[PRODUCT]:[SELLING PRICE]],5,FALSE)</f>
        <v>49.202977262150078</v>
      </c>
      <c r="L868" s="16">
        <f ca="1">J868*Table3[[#This Row],[QUANTITY]]</f>
        <v>266</v>
      </c>
      <c r="M868" s="16">
        <f ca="1">K868*Table3[[#This Row],[QUANTITY]]*(1-Table3[[#This Row],[DISCOUNT %]])</f>
        <v>98.018637710565685</v>
      </c>
      <c r="N868" s="3">
        <f>DAY(Table3[[#This Row],[DATE]])</f>
        <v>17</v>
      </c>
      <c r="O868" s="3" t="str">
        <f>TEXT(Table3[[#This Row],[DATE]],"mmm")</f>
        <v>May</v>
      </c>
      <c r="P868" s="3">
        <f>YEAR(Table3[[#This Row],[DATE]])</f>
        <v>2023</v>
      </c>
    </row>
    <row r="869" spans="1:16" x14ac:dyDescent="0.3">
      <c r="A869" s="6">
        <v>45064</v>
      </c>
      <c r="B869" s="7" t="s">
        <v>1920</v>
      </c>
      <c r="C869" s="9">
        <f t="shared" ca="1" si="26"/>
        <v>8</v>
      </c>
      <c r="D869" s="9" t="s">
        <v>2115</v>
      </c>
      <c r="E869" s="9" t="s">
        <v>2118</v>
      </c>
      <c r="F869" s="10">
        <f t="shared" ca="1" si="27"/>
        <v>4.9259839034045495E-2</v>
      </c>
      <c r="G869" s="3" t="str">
        <f>VLOOKUP(Table3[[#This Row],[PRODUCT ID]],Table1[[PRODUCT]:[SELLING PRICE]],1,FALSE)</f>
        <v>Product868</v>
      </c>
      <c r="H869" s="3" t="str">
        <f>VLOOKUP(Table3[[#This Row],[PRODUCT ID]],Table1[[PRODUCT]:[SELLING PRICE]],2,FALSE)</f>
        <v>Category4</v>
      </c>
      <c r="I869" s="3" t="str">
        <f>VLOOKUP(Table3[[#This Row],[PRODUCT ID]],Table1[[PRODUCT]:[SELLING PRICE]],3,FALSE)</f>
        <v>Ft</v>
      </c>
      <c r="J869" s="16">
        <f ca="1">VLOOKUP(Table3[[#This Row],[PRODUCT ID]],Table1[[PRODUCT]:[SELLING PRICE]],4,FALSE)</f>
        <v>78</v>
      </c>
      <c r="K869" s="16">
        <f ca="1">VLOOKUP(Table3[[#This Row],[PRODUCT ID]],Table1[[PRODUCT]:[SELLING PRICE]],5,FALSE)</f>
        <v>178.34971239348999</v>
      </c>
      <c r="L869" s="16">
        <f ca="1">J869*Table3[[#This Row],[QUANTITY]]</f>
        <v>624</v>
      </c>
      <c r="M869" s="16">
        <f ca="1">K869*Table3[[#This Row],[QUANTITY]]*(1-Table3[[#This Row],[DISCOUNT %]])</f>
        <v>1356.5138741537469</v>
      </c>
      <c r="N869" s="3">
        <f>DAY(Table3[[#This Row],[DATE]])</f>
        <v>18</v>
      </c>
      <c r="O869" s="3" t="str">
        <f>TEXT(Table3[[#This Row],[DATE]],"mmm")</f>
        <v>May</v>
      </c>
      <c r="P869" s="3">
        <f>YEAR(Table3[[#This Row],[DATE]])</f>
        <v>2023</v>
      </c>
    </row>
    <row r="870" spans="1:16" x14ac:dyDescent="0.3">
      <c r="A870" s="6">
        <v>45065</v>
      </c>
      <c r="B870" s="7" t="s">
        <v>1921</v>
      </c>
      <c r="C870" s="9">
        <f t="shared" ca="1" si="26"/>
        <v>8</v>
      </c>
      <c r="D870" s="9" t="s">
        <v>2115</v>
      </c>
      <c r="E870" s="9" t="s">
        <v>2116</v>
      </c>
      <c r="F870" s="10">
        <f t="shared" ca="1" si="27"/>
        <v>9.8484469071624461E-3</v>
      </c>
      <c r="G870" s="3" t="str">
        <f>VLOOKUP(Table3[[#This Row],[PRODUCT ID]],Table1[[PRODUCT]:[SELLING PRICE]],1,FALSE)</f>
        <v>Product869</v>
      </c>
      <c r="H870" s="3" t="str">
        <f>VLOOKUP(Table3[[#This Row],[PRODUCT ID]],Table1[[PRODUCT]:[SELLING PRICE]],2,FALSE)</f>
        <v>Category5</v>
      </c>
      <c r="I870" s="3" t="str">
        <f>VLOOKUP(Table3[[#This Row],[PRODUCT ID]],Table1[[PRODUCT]:[SELLING PRICE]],3,FALSE)</f>
        <v>No</v>
      </c>
      <c r="J870" s="16">
        <f ca="1">VLOOKUP(Table3[[#This Row],[PRODUCT ID]],Table1[[PRODUCT]:[SELLING PRICE]],4,FALSE)</f>
        <v>199</v>
      </c>
      <c r="K870" s="16">
        <f ca="1">VLOOKUP(Table3[[#This Row],[PRODUCT ID]],Table1[[PRODUCT]:[SELLING PRICE]],5,FALSE)</f>
        <v>65.475893454545954</v>
      </c>
      <c r="L870" s="16">
        <f ca="1">J870*Table3[[#This Row],[QUANTITY]]</f>
        <v>1592</v>
      </c>
      <c r="M870" s="16">
        <f ca="1">K870*Table3[[#This Row],[QUANTITY]]*(1-Table3[[#This Row],[DISCOUNT %]])</f>
        <v>518.64846075327864</v>
      </c>
      <c r="N870" s="3">
        <f>DAY(Table3[[#This Row],[DATE]])</f>
        <v>19</v>
      </c>
      <c r="O870" s="3" t="str">
        <f>TEXT(Table3[[#This Row],[DATE]],"mmm")</f>
        <v>May</v>
      </c>
      <c r="P870" s="3">
        <f>YEAR(Table3[[#This Row],[DATE]])</f>
        <v>2023</v>
      </c>
    </row>
    <row r="871" spans="1:16" x14ac:dyDescent="0.3">
      <c r="A871" s="6">
        <v>45066</v>
      </c>
      <c r="B871" s="7" t="s">
        <v>1922</v>
      </c>
      <c r="C871" s="9">
        <f t="shared" ca="1" si="26"/>
        <v>2</v>
      </c>
      <c r="D871" s="9" t="s">
        <v>2115</v>
      </c>
      <c r="E871" s="9" t="s">
        <v>2116</v>
      </c>
      <c r="F871" s="10">
        <f t="shared" ca="1" si="27"/>
        <v>7.9275129160510577E-2</v>
      </c>
      <c r="G871" s="3" t="str">
        <f>VLOOKUP(Table3[[#This Row],[PRODUCT ID]],Table1[[PRODUCT]:[SELLING PRICE]],1,FALSE)</f>
        <v>Product870</v>
      </c>
      <c r="H871" s="3" t="str">
        <f>VLOOKUP(Table3[[#This Row],[PRODUCT ID]],Table1[[PRODUCT]:[SELLING PRICE]],2,FALSE)</f>
        <v>Category1</v>
      </c>
      <c r="I871" s="3" t="str">
        <f>VLOOKUP(Table3[[#This Row],[PRODUCT ID]],Table1[[PRODUCT]:[SELLING PRICE]],3,FALSE)</f>
        <v>Kg</v>
      </c>
      <c r="J871" s="16">
        <f ca="1">VLOOKUP(Table3[[#This Row],[PRODUCT ID]],Table1[[PRODUCT]:[SELLING PRICE]],4,FALSE)</f>
        <v>241</v>
      </c>
      <c r="K871" s="16">
        <f ca="1">VLOOKUP(Table3[[#This Row],[PRODUCT ID]],Table1[[PRODUCT]:[SELLING PRICE]],5,FALSE)</f>
        <v>302.51583421211802</v>
      </c>
      <c r="L871" s="16">
        <f ca="1">J871*Table3[[#This Row],[QUANTITY]]</f>
        <v>482</v>
      </c>
      <c r="M871" s="16">
        <f ca="1">K871*Table3[[#This Row],[QUANTITY]]*(1-Table3[[#This Row],[DISCOUNT %]])</f>
        <v>557.06770476370548</v>
      </c>
      <c r="N871" s="3">
        <f>DAY(Table3[[#This Row],[DATE]])</f>
        <v>20</v>
      </c>
      <c r="O871" s="3" t="str">
        <f>TEXT(Table3[[#This Row],[DATE]],"mmm")</f>
        <v>May</v>
      </c>
      <c r="P871" s="3">
        <f>YEAR(Table3[[#This Row],[DATE]])</f>
        <v>2023</v>
      </c>
    </row>
    <row r="872" spans="1:16" x14ac:dyDescent="0.3">
      <c r="A872" s="6">
        <v>45067</v>
      </c>
      <c r="B872" s="7" t="s">
        <v>1923</v>
      </c>
      <c r="C872" s="9">
        <f t="shared" ca="1" si="26"/>
        <v>8</v>
      </c>
      <c r="D872" s="9" t="s">
        <v>2116</v>
      </c>
      <c r="E872" s="9" t="s">
        <v>2116</v>
      </c>
      <c r="F872" s="10">
        <f t="shared" ca="1" si="27"/>
        <v>6.2549195218078599E-2</v>
      </c>
      <c r="G872" s="3" t="str">
        <f>VLOOKUP(Table3[[#This Row],[PRODUCT ID]],Table1[[PRODUCT]:[SELLING PRICE]],1,FALSE)</f>
        <v>Product871</v>
      </c>
      <c r="H872" s="3" t="str">
        <f>VLOOKUP(Table3[[#This Row],[PRODUCT ID]],Table1[[PRODUCT]:[SELLING PRICE]],2,FALSE)</f>
        <v>Category2</v>
      </c>
      <c r="I872" s="3" t="str">
        <f>VLOOKUP(Table3[[#This Row],[PRODUCT ID]],Table1[[PRODUCT]:[SELLING PRICE]],3,FALSE)</f>
        <v>Kg</v>
      </c>
      <c r="J872" s="16">
        <f ca="1">VLOOKUP(Table3[[#This Row],[PRODUCT ID]],Table1[[PRODUCT]:[SELLING PRICE]],4,FALSE)</f>
        <v>95</v>
      </c>
      <c r="K872" s="16">
        <f ca="1">VLOOKUP(Table3[[#This Row],[PRODUCT ID]],Table1[[PRODUCT]:[SELLING PRICE]],5,FALSE)</f>
        <v>184.85925069258258</v>
      </c>
      <c r="L872" s="16">
        <f ca="1">J872*Table3[[#This Row],[QUANTITY]]</f>
        <v>760</v>
      </c>
      <c r="M872" s="16">
        <f ca="1">K872*Table3[[#This Row],[QUANTITY]]*(1-Table3[[#This Row],[DISCOUNT %]])</f>
        <v>1386.3716266651561</v>
      </c>
      <c r="N872" s="3">
        <f>DAY(Table3[[#This Row],[DATE]])</f>
        <v>21</v>
      </c>
      <c r="O872" s="3" t="str">
        <f>TEXT(Table3[[#This Row],[DATE]],"mmm")</f>
        <v>May</v>
      </c>
      <c r="P872" s="3">
        <f>YEAR(Table3[[#This Row],[DATE]])</f>
        <v>2023</v>
      </c>
    </row>
    <row r="873" spans="1:16" x14ac:dyDescent="0.3">
      <c r="A873" s="6">
        <v>45068</v>
      </c>
      <c r="B873" s="7" t="s">
        <v>1924</v>
      </c>
      <c r="C873" s="9">
        <f t="shared" ca="1" si="26"/>
        <v>12</v>
      </c>
      <c r="D873" s="9" t="s">
        <v>2116</v>
      </c>
      <c r="E873" s="9" t="s">
        <v>2116</v>
      </c>
      <c r="F873" s="10">
        <f t="shared" ca="1" si="27"/>
        <v>7.1925715025189796E-2</v>
      </c>
      <c r="G873" s="3" t="str">
        <f>VLOOKUP(Table3[[#This Row],[PRODUCT ID]],Table1[[PRODUCT]:[SELLING PRICE]],1,FALSE)</f>
        <v>Product872</v>
      </c>
      <c r="H873" s="3" t="str">
        <f>VLOOKUP(Table3[[#This Row],[PRODUCT ID]],Table1[[PRODUCT]:[SELLING PRICE]],2,FALSE)</f>
        <v>Category3</v>
      </c>
      <c r="I873" s="3" t="str">
        <f>VLOOKUP(Table3[[#This Row],[PRODUCT ID]],Table1[[PRODUCT]:[SELLING PRICE]],3,FALSE)</f>
        <v>Lt</v>
      </c>
      <c r="J873" s="16">
        <f ca="1">VLOOKUP(Table3[[#This Row],[PRODUCT ID]],Table1[[PRODUCT]:[SELLING PRICE]],4,FALSE)</f>
        <v>117</v>
      </c>
      <c r="K873" s="16">
        <f ca="1">VLOOKUP(Table3[[#This Row],[PRODUCT ID]],Table1[[PRODUCT]:[SELLING PRICE]],5,FALSE)</f>
        <v>50.651315447785137</v>
      </c>
      <c r="L873" s="16">
        <f ca="1">J873*Table3[[#This Row],[QUANTITY]]</f>
        <v>1404</v>
      </c>
      <c r="M873" s="16">
        <f ca="1">K873*Table3[[#This Row],[QUANTITY]]*(1-Table3[[#This Row],[DISCOUNT %]])</f>
        <v>564.0982004068411</v>
      </c>
      <c r="N873" s="3">
        <f>DAY(Table3[[#This Row],[DATE]])</f>
        <v>22</v>
      </c>
      <c r="O873" s="3" t="str">
        <f>TEXT(Table3[[#This Row],[DATE]],"mmm")</f>
        <v>May</v>
      </c>
      <c r="P873" s="3">
        <f>YEAR(Table3[[#This Row],[DATE]])</f>
        <v>2023</v>
      </c>
    </row>
    <row r="874" spans="1:16" x14ac:dyDescent="0.3">
      <c r="A874" s="6">
        <v>45069</v>
      </c>
      <c r="B874" s="7" t="s">
        <v>1925</v>
      </c>
      <c r="C874" s="9">
        <f t="shared" ca="1" si="26"/>
        <v>10</v>
      </c>
      <c r="D874" s="9" t="s">
        <v>2116</v>
      </c>
      <c r="E874" s="9" t="s">
        <v>2118</v>
      </c>
      <c r="F874" s="10">
        <f t="shared" ca="1" si="27"/>
        <v>7.7066538811215432E-2</v>
      </c>
      <c r="G874" s="3" t="str">
        <f>VLOOKUP(Table3[[#This Row],[PRODUCT ID]],Table1[[PRODUCT]:[SELLING PRICE]],1,FALSE)</f>
        <v>Product873</v>
      </c>
      <c r="H874" s="3" t="str">
        <f>VLOOKUP(Table3[[#This Row],[PRODUCT ID]],Table1[[PRODUCT]:[SELLING PRICE]],2,FALSE)</f>
        <v>Category4</v>
      </c>
      <c r="I874" s="3" t="str">
        <f>VLOOKUP(Table3[[#This Row],[PRODUCT ID]],Table1[[PRODUCT]:[SELLING PRICE]],3,FALSE)</f>
        <v>Kg</v>
      </c>
      <c r="J874" s="16">
        <f ca="1">VLOOKUP(Table3[[#This Row],[PRODUCT ID]],Table1[[PRODUCT]:[SELLING PRICE]],4,FALSE)</f>
        <v>212</v>
      </c>
      <c r="K874" s="16">
        <f ca="1">VLOOKUP(Table3[[#This Row],[PRODUCT ID]],Table1[[PRODUCT]:[SELLING PRICE]],5,FALSE)</f>
        <v>102.26199695811971</v>
      </c>
      <c r="L874" s="16">
        <f ca="1">J874*Table3[[#This Row],[QUANTITY]]</f>
        <v>2120</v>
      </c>
      <c r="M874" s="16">
        <f ca="1">K874*Table3[[#This Row],[QUANTITY]]*(1-Table3[[#This Row],[DISCOUNT %]])</f>
        <v>943.81018800634388</v>
      </c>
      <c r="N874" s="3">
        <f>DAY(Table3[[#This Row],[DATE]])</f>
        <v>23</v>
      </c>
      <c r="O874" s="3" t="str">
        <f>TEXT(Table3[[#This Row],[DATE]],"mmm")</f>
        <v>May</v>
      </c>
      <c r="P874" s="3">
        <f>YEAR(Table3[[#This Row],[DATE]])</f>
        <v>2023</v>
      </c>
    </row>
    <row r="875" spans="1:16" x14ac:dyDescent="0.3">
      <c r="A875" s="6">
        <v>45070</v>
      </c>
      <c r="B875" s="7" t="s">
        <v>1926</v>
      </c>
      <c r="C875" s="9">
        <f t="shared" ca="1" si="26"/>
        <v>11</v>
      </c>
      <c r="D875" s="9" t="s">
        <v>2115</v>
      </c>
      <c r="E875" s="9" t="s">
        <v>2116</v>
      </c>
      <c r="F875" s="10">
        <f t="shared" ca="1" si="27"/>
        <v>6.3235352423765601E-2</v>
      </c>
      <c r="G875" s="3" t="str">
        <f>VLOOKUP(Table3[[#This Row],[PRODUCT ID]],Table1[[PRODUCT]:[SELLING PRICE]],1,FALSE)</f>
        <v>Product874</v>
      </c>
      <c r="H875" s="3" t="str">
        <f>VLOOKUP(Table3[[#This Row],[PRODUCT ID]],Table1[[PRODUCT]:[SELLING PRICE]],2,FALSE)</f>
        <v>Category5</v>
      </c>
      <c r="I875" s="3" t="str">
        <f>VLOOKUP(Table3[[#This Row],[PRODUCT ID]],Table1[[PRODUCT]:[SELLING PRICE]],3,FALSE)</f>
        <v>Lt</v>
      </c>
      <c r="J875" s="16">
        <f ca="1">VLOOKUP(Table3[[#This Row],[PRODUCT ID]],Table1[[PRODUCT]:[SELLING PRICE]],4,FALSE)</f>
        <v>117</v>
      </c>
      <c r="K875" s="16">
        <f ca="1">VLOOKUP(Table3[[#This Row],[PRODUCT ID]],Table1[[PRODUCT]:[SELLING PRICE]],5,FALSE)</f>
        <v>50.469158853092118</v>
      </c>
      <c r="L875" s="16">
        <f ca="1">J875*Table3[[#This Row],[QUANTITY]]</f>
        <v>1287</v>
      </c>
      <c r="M875" s="16">
        <f ca="1">K875*Table3[[#This Row],[QUANTITY]]*(1-Table3[[#This Row],[DISCOUNT %]])</f>
        <v>520.05496187134418</v>
      </c>
      <c r="N875" s="3">
        <f>DAY(Table3[[#This Row],[DATE]])</f>
        <v>24</v>
      </c>
      <c r="O875" s="3" t="str">
        <f>TEXT(Table3[[#This Row],[DATE]],"mmm")</f>
        <v>May</v>
      </c>
      <c r="P875" s="3">
        <f>YEAR(Table3[[#This Row],[DATE]])</f>
        <v>2023</v>
      </c>
    </row>
    <row r="876" spans="1:16" x14ac:dyDescent="0.3">
      <c r="A876" s="6">
        <v>45071</v>
      </c>
      <c r="B876" s="7" t="s">
        <v>1927</v>
      </c>
      <c r="C876" s="9">
        <f t="shared" ca="1" si="26"/>
        <v>4</v>
      </c>
      <c r="D876" s="9" t="s">
        <v>2117</v>
      </c>
      <c r="E876" s="9" t="s">
        <v>2116</v>
      </c>
      <c r="F876" s="10">
        <f t="shared" ca="1" si="27"/>
        <v>3.1590457747658639E-2</v>
      </c>
      <c r="G876" s="3" t="str">
        <f>VLOOKUP(Table3[[#This Row],[PRODUCT ID]],Table1[[PRODUCT]:[SELLING PRICE]],1,FALSE)</f>
        <v>Product875</v>
      </c>
      <c r="H876" s="3" t="str">
        <f>VLOOKUP(Table3[[#This Row],[PRODUCT ID]],Table1[[PRODUCT]:[SELLING PRICE]],2,FALSE)</f>
        <v>Category1</v>
      </c>
      <c r="I876" s="3" t="str">
        <f>VLOOKUP(Table3[[#This Row],[PRODUCT ID]],Table1[[PRODUCT]:[SELLING PRICE]],3,FALSE)</f>
        <v>Ft</v>
      </c>
      <c r="J876" s="16">
        <f ca="1">VLOOKUP(Table3[[#This Row],[PRODUCT ID]],Table1[[PRODUCT]:[SELLING PRICE]],4,FALSE)</f>
        <v>101</v>
      </c>
      <c r="K876" s="16">
        <f ca="1">VLOOKUP(Table3[[#This Row],[PRODUCT ID]],Table1[[PRODUCT]:[SELLING PRICE]],5,FALSE)</f>
        <v>266.33049205434145</v>
      </c>
      <c r="L876" s="16">
        <f ca="1">J876*Table3[[#This Row],[QUANTITY]]</f>
        <v>404</v>
      </c>
      <c r="M876" s="16">
        <f ca="1">K876*Table3[[#This Row],[QUANTITY]]*(1-Table3[[#This Row],[DISCOUNT %]])</f>
        <v>1031.6679595927426</v>
      </c>
      <c r="N876" s="3">
        <f>DAY(Table3[[#This Row],[DATE]])</f>
        <v>25</v>
      </c>
      <c r="O876" s="3" t="str">
        <f>TEXT(Table3[[#This Row],[DATE]],"mmm")</f>
        <v>May</v>
      </c>
      <c r="P876" s="3">
        <f>YEAR(Table3[[#This Row],[DATE]])</f>
        <v>2023</v>
      </c>
    </row>
    <row r="877" spans="1:16" x14ac:dyDescent="0.3">
      <c r="A877" s="6">
        <v>45072</v>
      </c>
      <c r="B877" s="7" t="s">
        <v>1928</v>
      </c>
      <c r="C877" s="9">
        <f t="shared" ca="1" si="26"/>
        <v>1</v>
      </c>
      <c r="D877" s="9" t="s">
        <v>2117</v>
      </c>
      <c r="E877" s="9" t="s">
        <v>2116</v>
      </c>
      <c r="F877" s="10">
        <f t="shared" ca="1" si="27"/>
        <v>3.8322157187071694E-2</v>
      </c>
      <c r="G877" s="3" t="str">
        <f>VLOOKUP(Table3[[#This Row],[PRODUCT ID]],Table1[[PRODUCT]:[SELLING PRICE]],1,FALSE)</f>
        <v>Product876</v>
      </c>
      <c r="H877" s="3" t="str">
        <f>VLOOKUP(Table3[[#This Row],[PRODUCT ID]],Table1[[PRODUCT]:[SELLING PRICE]],2,FALSE)</f>
        <v>Category2</v>
      </c>
      <c r="I877" s="3" t="str">
        <f>VLOOKUP(Table3[[#This Row],[PRODUCT ID]],Table1[[PRODUCT]:[SELLING PRICE]],3,FALSE)</f>
        <v>Kg</v>
      </c>
      <c r="J877" s="16">
        <f ca="1">VLOOKUP(Table3[[#This Row],[PRODUCT ID]],Table1[[PRODUCT]:[SELLING PRICE]],4,FALSE)</f>
        <v>196</v>
      </c>
      <c r="K877" s="16">
        <f ca="1">VLOOKUP(Table3[[#This Row],[PRODUCT ID]],Table1[[PRODUCT]:[SELLING PRICE]],5,FALSE)</f>
        <v>219.29436891399769</v>
      </c>
      <c r="L877" s="16">
        <f ca="1">J877*Table3[[#This Row],[QUANTITY]]</f>
        <v>196</v>
      </c>
      <c r="M877" s="16">
        <f ca="1">K877*Table3[[#This Row],[QUANTITY]]*(1-Table3[[#This Row],[DISCOUNT %]])</f>
        <v>210.89053563823578</v>
      </c>
      <c r="N877" s="3">
        <f>DAY(Table3[[#This Row],[DATE]])</f>
        <v>26</v>
      </c>
      <c r="O877" s="3" t="str">
        <f>TEXT(Table3[[#This Row],[DATE]],"mmm")</f>
        <v>May</v>
      </c>
      <c r="P877" s="3">
        <f>YEAR(Table3[[#This Row],[DATE]])</f>
        <v>2023</v>
      </c>
    </row>
    <row r="878" spans="1:16" x14ac:dyDescent="0.3">
      <c r="A878" s="6">
        <v>45073</v>
      </c>
      <c r="B878" s="7" t="s">
        <v>1929</v>
      </c>
      <c r="C878" s="9">
        <f t="shared" ca="1" si="26"/>
        <v>11</v>
      </c>
      <c r="D878" s="9" t="s">
        <v>2116</v>
      </c>
      <c r="E878" s="9" t="s">
        <v>2116</v>
      </c>
      <c r="F878" s="10">
        <f t="shared" ca="1" si="27"/>
        <v>4.4908749823067085E-2</v>
      </c>
      <c r="G878" s="3" t="str">
        <f>VLOOKUP(Table3[[#This Row],[PRODUCT ID]],Table1[[PRODUCT]:[SELLING PRICE]],1,FALSE)</f>
        <v>Product877</v>
      </c>
      <c r="H878" s="3" t="str">
        <f>VLOOKUP(Table3[[#This Row],[PRODUCT ID]],Table1[[PRODUCT]:[SELLING PRICE]],2,FALSE)</f>
        <v>Category3</v>
      </c>
      <c r="I878" s="3" t="str">
        <f>VLOOKUP(Table3[[#This Row],[PRODUCT ID]],Table1[[PRODUCT]:[SELLING PRICE]],3,FALSE)</f>
        <v>No</v>
      </c>
      <c r="J878" s="16">
        <f ca="1">VLOOKUP(Table3[[#This Row],[PRODUCT ID]],Table1[[PRODUCT]:[SELLING PRICE]],4,FALSE)</f>
        <v>8</v>
      </c>
      <c r="K878" s="16">
        <f ca="1">VLOOKUP(Table3[[#This Row],[PRODUCT ID]],Table1[[PRODUCT]:[SELLING PRICE]],5,FALSE)</f>
        <v>61.086242948810394</v>
      </c>
      <c r="L878" s="16">
        <f ca="1">J878*Table3[[#This Row],[QUANTITY]]</f>
        <v>88</v>
      </c>
      <c r="M878" s="16">
        <f ca="1">K878*Table3[[#This Row],[QUANTITY]]*(1-Table3[[#This Row],[DISCOUNT %]])</f>
        <v>641.77229761250283</v>
      </c>
      <c r="N878" s="3">
        <f>DAY(Table3[[#This Row],[DATE]])</f>
        <v>27</v>
      </c>
      <c r="O878" s="3" t="str">
        <f>TEXT(Table3[[#This Row],[DATE]],"mmm")</f>
        <v>May</v>
      </c>
      <c r="P878" s="3">
        <f>YEAR(Table3[[#This Row],[DATE]])</f>
        <v>2023</v>
      </c>
    </row>
    <row r="879" spans="1:16" x14ac:dyDescent="0.3">
      <c r="A879" s="6">
        <v>45074</v>
      </c>
      <c r="B879" s="7" t="s">
        <v>1930</v>
      </c>
      <c r="C879" s="9">
        <f t="shared" ca="1" si="26"/>
        <v>1</v>
      </c>
      <c r="D879" s="9" t="s">
        <v>2116</v>
      </c>
      <c r="E879" s="9" t="s">
        <v>2116</v>
      </c>
      <c r="F879" s="10">
        <f t="shared" ca="1" si="27"/>
        <v>5.559935489889254E-2</v>
      </c>
      <c r="G879" s="3" t="str">
        <f>VLOOKUP(Table3[[#This Row],[PRODUCT ID]],Table1[[PRODUCT]:[SELLING PRICE]],1,FALSE)</f>
        <v>Product878</v>
      </c>
      <c r="H879" s="3" t="str">
        <f>VLOOKUP(Table3[[#This Row],[PRODUCT ID]],Table1[[PRODUCT]:[SELLING PRICE]],2,FALSE)</f>
        <v>Category4</v>
      </c>
      <c r="I879" s="3" t="str">
        <f>VLOOKUP(Table3[[#This Row],[PRODUCT ID]],Table1[[PRODUCT]:[SELLING PRICE]],3,FALSE)</f>
        <v>No</v>
      </c>
      <c r="J879" s="16">
        <f ca="1">VLOOKUP(Table3[[#This Row],[PRODUCT ID]],Table1[[PRODUCT]:[SELLING PRICE]],4,FALSE)</f>
        <v>130</v>
      </c>
      <c r="K879" s="16">
        <f ca="1">VLOOKUP(Table3[[#This Row],[PRODUCT ID]],Table1[[PRODUCT]:[SELLING PRICE]],5,FALSE)</f>
        <v>209.68644674488712</v>
      </c>
      <c r="L879" s="16">
        <f ca="1">J879*Table3[[#This Row],[QUANTITY]]</f>
        <v>130</v>
      </c>
      <c r="M879" s="16">
        <f ca="1">K879*Table3[[#This Row],[QUANTITY]]*(1-Table3[[#This Row],[DISCOUNT %]])</f>
        <v>198.02801557483042</v>
      </c>
      <c r="N879" s="3">
        <f>DAY(Table3[[#This Row],[DATE]])</f>
        <v>28</v>
      </c>
      <c r="O879" s="3" t="str">
        <f>TEXT(Table3[[#This Row],[DATE]],"mmm")</f>
        <v>May</v>
      </c>
      <c r="P879" s="3">
        <f>YEAR(Table3[[#This Row],[DATE]])</f>
        <v>2023</v>
      </c>
    </row>
    <row r="880" spans="1:16" x14ac:dyDescent="0.3">
      <c r="A880" s="6">
        <v>45075</v>
      </c>
      <c r="B880" s="7" t="s">
        <v>1931</v>
      </c>
      <c r="C880" s="9">
        <f t="shared" ca="1" si="26"/>
        <v>3</v>
      </c>
      <c r="D880" s="9" t="s">
        <v>2116</v>
      </c>
      <c r="E880" s="9" t="s">
        <v>2118</v>
      </c>
      <c r="F880" s="10">
        <f t="shared" ca="1" si="27"/>
        <v>9.1341976016421147E-2</v>
      </c>
      <c r="G880" s="3" t="str">
        <f>VLOOKUP(Table3[[#This Row],[PRODUCT ID]],Table1[[PRODUCT]:[SELLING PRICE]],1,FALSE)</f>
        <v>Product879</v>
      </c>
      <c r="H880" s="3" t="str">
        <f>VLOOKUP(Table3[[#This Row],[PRODUCT ID]],Table1[[PRODUCT]:[SELLING PRICE]],2,FALSE)</f>
        <v>Category5</v>
      </c>
      <c r="I880" s="3" t="str">
        <f>VLOOKUP(Table3[[#This Row],[PRODUCT ID]],Table1[[PRODUCT]:[SELLING PRICE]],3,FALSE)</f>
        <v>Ft</v>
      </c>
      <c r="J880" s="16">
        <f ca="1">VLOOKUP(Table3[[#This Row],[PRODUCT ID]],Table1[[PRODUCT]:[SELLING PRICE]],4,FALSE)</f>
        <v>125</v>
      </c>
      <c r="K880" s="16">
        <f ca="1">VLOOKUP(Table3[[#This Row],[PRODUCT ID]],Table1[[PRODUCT]:[SELLING PRICE]],5,FALSE)</f>
        <v>181.84199923379626</v>
      </c>
      <c r="L880" s="16">
        <f ca="1">J880*Table3[[#This Row],[QUANTITY]]</f>
        <v>375</v>
      </c>
      <c r="M880" s="16">
        <f ca="1">K880*Table3[[#This Row],[QUANTITY]]*(1-Table3[[#This Row],[DISCOUNT %]])</f>
        <v>495.69657510301431</v>
      </c>
      <c r="N880" s="3">
        <f>DAY(Table3[[#This Row],[DATE]])</f>
        <v>29</v>
      </c>
      <c r="O880" s="3" t="str">
        <f>TEXT(Table3[[#This Row],[DATE]],"mmm")</f>
        <v>May</v>
      </c>
      <c r="P880" s="3">
        <f>YEAR(Table3[[#This Row],[DATE]])</f>
        <v>2023</v>
      </c>
    </row>
    <row r="881" spans="1:16" x14ac:dyDescent="0.3">
      <c r="A881" s="6">
        <v>45076</v>
      </c>
      <c r="B881" s="7" t="s">
        <v>1932</v>
      </c>
      <c r="C881" s="9">
        <f t="shared" ca="1" si="26"/>
        <v>7</v>
      </c>
      <c r="D881" s="9" t="s">
        <v>2116</v>
      </c>
      <c r="E881" s="9" t="s">
        <v>2118</v>
      </c>
      <c r="F881" s="10">
        <f t="shared" ca="1" si="27"/>
        <v>8.8636171748715201E-2</v>
      </c>
      <c r="G881" s="3" t="str">
        <f>VLOOKUP(Table3[[#This Row],[PRODUCT ID]],Table1[[PRODUCT]:[SELLING PRICE]],1,FALSE)</f>
        <v>Product880</v>
      </c>
      <c r="H881" s="3" t="str">
        <f>VLOOKUP(Table3[[#This Row],[PRODUCT ID]],Table1[[PRODUCT]:[SELLING PRICE]],2,FALSE)</f>
        <v>Category1</v>
      </c>
      <c r="I881" s="3" t="str">
        <f>VLOOKUP(Table3[[#This Row],[PRODUCT ID]],Table1[[PRODUCT]:[SELLING PRICE]],3,FALSE)</f>
        <v>No</v>
      </c>
      <c r="J881" s="16">
        <f ca="1">VLOOKUP(Table3[[#This Row],[PRODUCT ID]],Table1[[PRODUCT]:[SELLING PRICE]],4,FALSE)</f>
        <v>156</v>
      </c>
      <c r="K881" s="16">
        <f ca="1">VLOOKUP(Table3[[#This Row],[PRODUCT ID]],Table1[[PRODUCT]:[SELLING PRICE]],5,FALSE)</f>
        <v>314.07229917301839</v>
      </c>
      <c r="L881" s="16">
        <f ca="1">J881*Table3[[#This Row],[QUANTITY]]</f>
        <v>1092</v>
      </c>
      <c r="M881" s="16">
        <f ca="1">K881*Table3[[#This Row],[QUANTITY]]*(1-Table3[[#This Row],[DISCOUNT %]])</f>
        <v>2003.6389304540339</v>
      </c>
      <c r="N881" s="3">
        <f>DAY(Table3[[#This Row],[DATE]])</f>
        <v>30</v>
      </c>
      <c r="O881" s="3" t="str">
        <f>TEXT(Table3[[#This Row],[DATE]],"mmm")</f>
        <v>May</v>
      </c>
      <c r="P881" s="3">
        <f>YEAR(Table3[[#This Row],[DATE]])</f>
        <v>2023</v>
      </c>
    </row>
    <row r="882" spans="1:16" x14ac:dyDescent="0.3">
      <c r="A882" s="6">
        <v>45077</v>
      </c>
      <c r="B882" s="7" t="s">
        <v>1933</v>
      </c>
      <c r="C882" s="9">
        <f t="shared" ca="1" si="26"/>
        <v>8</v>
      </c>
      <c r="D882" s="9" t="s">
        <v>2115</v>
      </c>
      <c r="E882" s="9" t="s">
        <v>2116</v>
      </c>
      <c r="F882" s="10">
        <f t="shared" ca="1" si="27"/>
        <v>7.7794348842121955E-2</v>
      </c>
      <c r="G882" s="3" t="str">
        <f>VLOOKUP(Table3[[#This Row],[PRODUCT ID]],Table1[[PRODUCT]:[SELLING PRICE]],1,FALSE)</f>
        <v>Product881</v>
      </c>
      <c r="H882" s="3" t="str">
        <f>VLOOKUP(Table3[[#This Row],[PRODUCT ID]],Table1[[PRODUCT]:[SELLING PRICE]],2,FALSE)</f>
        <v>Category2</v>
      </c>
      <c r="I882" s="3" t="str">
        <f>VLOOKUP(Table3[[#This Row],[PRODUCT ID]],Table1[[PRODUCT]:[SELLING PRICE]],3,FALSE)</f>
        <v>Kg</v>
      </c>
      <c r="J882" s="16">
        <f ca="1">VLOOKUP(Table3[[#This Row],[PRODUCT ID]],Table1[[PRODUCT]:[SELLING PRICE]],4,FALSE)</f>
        <v>125</v>
      </c>
      <c r="K882" s="16">
        <f ca="1">VLOOKUP(Table3[[#This Row],[PRODUCT ID]],Table1[[PRODUCT]:[SELLING PRICE]],5,FALSE)</f>
        <v>307.82263163719716</v>
      </c>
      <c r="L882" s="16">
        <f ca="1">J882*Table3[[#This Row],[QUANTITY]]</f>
        <v>1000</v>
      </c>
      <c r="M882" s="16">
        <f ca="1">K882*Table3[[#This Row],[QUANTITY]]*(1-Table3[[#This Row],[DISCOUNT %]])</f>
        <v>2271.0061636009041</v>
      </c>
      <c r="N882" s="3">
        <f>DAY(Table3[[#This Row],[DATE]])</f>
        <v>31</v>
      </c>
      <c r="O882" s="3" t="str">
        <f>TEXT(Table3[[#This Row],[DATE]],"mmm")</f>
        <v>May</v>
      </c>
      <c r="P882" s="3">
        <f>YEAR(Table3[[#This Row],[DATE]])</f>
        <v>2023</v>
      </c>
    </row>
    <row r="883" spans="1:16" x14ac:dyDescent="0.3">
      <c r="A883" s="6">
        <v>45078</v>
      </c>
      <c r="B883" s="7" t="s">
        <v>1934</v>
      </c>
      <c r="C883" s="9">
        <f t="shared" ca="1" si="26"/>
        <v>8</v>
      </c>
      <c r="D883" s="9" t="s">
        <v>2116</v>
      </c>
      <c r="E883" s="9" t="s">
        <v>2116</v>
      </c>
      <c r="F883" s="10">
        <f t="shared" ca="1" si="27"/>
        <v>5.3105682505863283E-2</v>
      </c>
      <c r="G883" s="3" t="str">
        <f>VLOOKUP(Table3[[#This Row],[PRODUCT ID]],Table1[[PRODUCT]:[SELLING PRICE]],1,FALSE)</f>
        <v>Product882</v>
      </c>
      <c r="H883" s="3" t="str">
        <f>VLOOKUP(Table3[[#This Row],[PRODUCT ID]],Table1[[PRODUCT]:[SELLING PRICE]],2,FALSE)</f>
        <v>Category3</v>
      </c>
      <c r="I883" s="3" t="str">
        <f>VLOOKUP(Table3[[#This Row],[PRODUCT ID]],Table1[[PRODUCT]:[SELLING PRICE]],3,FALSE)</f>
        <v>Kg</v>
      </c>
      <c r="J883" s="16">
        <f ca="1">VLOOKUP(Table3[[#This Row],[PRODUCT ID]],Table1[[PRODUCT]:[SELLING PRICE]],4,FALSE)</f>
        <v>200</v>
      </c>
      <c r="K883" s="16">
        <f ca="1">VLOOKUP(Table3[[#This Row],[PRODUCT ID]],Table1[[PRODUCT]:[SELLING PRICE]],5,FALSE)</f>
        <v>211.97866553443012</v>
      </c>
      <c r="L883" s="16">
        <f ca="1">J883*Table3[[#This Row],[QUANTITY]]</f>
        <v>1600</v>
      </c>
      <c r="M883" s="16">
        <f ca="1">K883*Table3[[#This Row],[QUANTITY]]*(1-Table3[[#This Row],[DISCOUNT %]])</f>
        <v>1605.7711505963366</v>
      </c>
      <c r="N883" s="3">
        <f>DAY(Table3[[#This Row],[DATE]])</f>
        <v>1</v>
      </c>
      <c r="O883" s="3" t="str">
        <f>TEXT(Table3[[#This Row],[DATE]],"mmm")</f>
        <v>Jun</v>
      </c>
      <c r="P883" s="3">
        <f>YEAR(Table3[[#This Row],[DATE]])</f>
        <v>2023</v>
      </c>
    </row>
    <row r="884" spans="1:16" x14ac:dyDescent="0.3">
      <c r="A884" s="6">
        <v>45079</v>
      </c>
      <c r="B884" s="7" t="s">
        <v>1935</v>
      </c>
      <c r="C884" s="9">
        <f t="shared" ca="1" si="26"/>
        <v>11</v>
      </c>
      <c r="D884" s="9" t="s">
        <v>2117</v>
      </c>
      <c r="E884" s="9" t="s">
        <v>2116</v>
      </c>
      <c r="F884" s="10">
        <f t="shared" ca="1" si="27"/>
        <v>6.8747790789484967E-2</v>
      </c>
      <c r="G884" s="3" t="str">
        <f>VLOOKUP(Table3[[#This Row],[PRODUCT ID]],Table1[[PRODUCT]:[SELLING PRICE]],1,FALSE)</f>
        <v>Product883</v>
      </c>
      <c r="H884" s="3" t="str">
        <f>VLOOKUP(Table3[[#This Row],[PRODUCT ID]],Table1[[PRODUCT]:[SELLING PRICE]],2,FALSE)</f>
        <v>Category4</v>
      </c>
      <c r="I884" s="3" t="str">
        <f>VLOOKUP(Table3[[#This Row],[PRODUCT ID]],Table1[[PRODUCT]:[SELLING PRICE]],3,FALSE)</f>
        <v>Lt</v>
      </c>
      <c r="J884" s="16">
        <f ca="1">VLOOKUP(Table3[[#This Row],[PRODUCT ID]],Table1[[PRODUCT]:[SELLING PRICE]],4,FALSE)</f>
        <v>119</v>
      </c>
      <c r="K884" s="16">
        <f ca="1">VLOOKUP(Table3[[#This Row],[PRODUCT ID]],Table1[[PRODUCT]:[SELLING PRICE]],5,FALSE)</f>
        <v>142.87453832101667</v>
      </c>
      <c r="L884" s="16">
        <f ca="1">J884*Table3[[#This Row],[QUANTITY]]</f>
        <v>1309</v>
      </c>
      <c r="M884" s="16">
        <f ca="1">K884*Table3[[#This Row],[QUANTITY]]*(1-Table3[[#This Row],[DISCOUNT %]])</f>
        <v>1463.5745239651708</v>
      </c>
      <c r="N884" s="3">
        <f>DAY(Table3[[#This Row],[DATE]])</f>
        <v>2</v>
      </c>
      <c r="O884" s="3" t="str">
        <f>TEXT(Table3[[#This Row],[DATE]],"mmm")</f>
        <v>Jun</v>
      </c>
      <c r="P884" s="3">
        <f>YEAR(Table3[[#This Row],[DATE]])</f>
        <v>2023</v>
      </c>
    </row>
    <row r="885" spans="1:16" x14ac:dyDescent="0.3">
      <c r="A885" s="6">
        <v>45080</v>
      </c>
      <c r="B885" s="7" t="s">
        <v>1936</v>
      </c>
      <c r="C885" s="9">
        <f t="shared" ca="1" si="26"/>
        <v>10</v>
      </c>
      <c r="D885" s="9" t="s">
        <v>2115</v>
      </c>
      <c r="E885" s="9" t="s">
        <v>2116</v>
      </c>
      <c r="F885" s="10">
        <f t="shared" ca="1" si="27"/>
        <v>6.0934862870865907E-2</v>
      </c>
      <c r="G885" s="3" t="str">
        <f>VLOOKUP(Table3[[#This Row],[PRODUCT ID]],Table1[[PRODUCT]:[SELLING PRICE]],1,FALSE)</f>
        <v>Product884</v>
      </c>
      <c r="H885" s="3" t="str">
        <f>VLOOKUP(Table3[[#This Row],[PRODUCT ID]],Table1[[PRODUCT]:[SELLING PRICE]],2,FALSE)</f>
        <v>Category5</v>
      </c>
      <c r="I885" s="3" t="str">
        <f>VLOOKUP(Table3[[#This Row],[PRODUCT ID]],Table1[[PRODUCT]:[SELLING PRICE]],3,FALSE)</f>
        <v>Kg</v>
      </c>
      <c r="J885" s="16">
        <f ca="1">VLOOKUP(Table3[[#This Row],[PRODUCT ID]],Table1[[PRODUCT]:[SELLING PRICE]],4,FALSE)</f>
        <v>27</v>
      </c>
      <c r="K885" s="16">
        <f ca="1">VLOOKUP(Table3[[#This Row],[PRODUCT ID]],Table1[[PRODUCT]:[SELLING PRICE]],5,FALSE)</f>
        <v>68.290262017695355</v>
      </c>
      <c r="L885" s="16">
        <f ca="1">J885*Table3[[#This Row],[QUANTITY]]</f>
        <v>270</v>
      </c>
      <c r="M885" s="16">
        <f ca="1">K885*Table3[[#This Row],[QUANTITY]]*(1-Table3[[#This Row],[DISCOUNT %]])</f>
        <v>641.29004266231584</v>
      </c>
      <c r="N885" s="3">
        <f>DAY(Table3[[#This Row],[DATE]])</f>
        <v>3</v>
      </c>
      <c r="O885" s="3" t="str">
        <f>TEXT(Table3[[#This Row],[DATE]],"mmm")</f>
        <v>Jun</v>
      </c>
      <c r="P885" s="3">
        <f>YEAR(Table3[[#This Row],[DATE]])</f>
        <v>2023</v>
      </c>
    </row>
    <row r="886" spans="1:16" x14ac:dyDescent="0.3">
      <c r="A886" s="6">
        <v>45081</v>
      </c>
      <c r="B886" s="7" t="s">
        <v>1937</v>
      </c>
      <c r="C886" s="9">
        <f t="shared" ca="1" si="26"/>
        <v>8</v>
      </c>
      <c r="D886" s="9" t="s">
        <v>2115</v>
      </c>
      <c r="E886" s="9" t="s">
        <v>2118</v>
      </c>
      <c r="F886" s="10">
        <f t="shared" ca="1" si="27"/>
        <v>1.0551343985140273E-2</v>
      </c>
      <c r="G886" s="3" t="str">
        <f>VLOOKUP(Table3[[#This Row],[PRODUCT ID]],Table1[[PRODUCT]:[SELLING PRICE]],1,FALSE)</f>
        <v>Product885</v>
      </c>
      <c r="H886" s="3" t="str">
        <f>VLOOKUP(Table3[[#This Row],[PRODUCT ID]],Table1[[PRODUCT]:[SELLING PRICE]],2,FALSE)</f>
        <v>Category1</v>
      </c>
      <c r="I886" s="3" t="str">
        <f>VLOOKUP(Table3[[#This Row],[PRODUCT ID]],Table1[[PRODUCT]:[SELLING PRICE]],3,FALSE)</f>
        <v>Lt</v>
      </c>
      <c r="J886" s="16">
        <f ca="1">VLOOKUP(Table3[[#This Row],[PRODUCT ID]],Table1[[PRODUCT]:[SELLING PRICE]],4,FALSE)</f>
        <v>110</v>
      </c>
      <c r="K886" s="16">
        <f ca="1">VLOOKUP(Table3[[#This Row],[PRODUCT ID]],Table1[[PRODUCT]:[SELLING PRICE]],5,FALSE)</f>
        <v>50.036074379718045</v>
      </c>
      <c r="L886" s="16">
        <f ca="1">J886*Table3[[#This Row],[QUANTITY]]</f>
        <v>880</v>
      </c>
      <c r="M886" s="16">
        <f ca="1">K886*Table3[[#This Row],[QUANTITY]]*(1-Table3[[#This Row],[DISCOUNT %]])</f>
        <v>396.06501237817264</v>
      </c>
      <c r="N886" s="3">
        <f>DAY(Table3[[#This Row],[DATE]])</f>
        <v>4</v>
      </c>
      <c r="O886" s="3" t="str">
        <f>TEXT(Table3[[#This Row],[DATE]],"mmm")</f>
        <v>Jun</v>
      </c>
      <c r="P886" s="3">
        <f>YEAR(Table3[[#This Row],[DATE]])</f>
        <v>2023</v>
      </c>
    </row>
    <row r="887" spans="1:16" x14ac:dyDescent="0.3">
      <c r="A887" s="6">
        <v>45082</v>
      </c>
      <c r="B887" s="7" t="s">
        <v>1938</v>
      </c>
      <c r="C887" s="9">
        <f t="shared" ca="1" si="26"/>
        <v>13</v>
      </c>
      <c r="D887" s="9" t="s">
        <v>2115</v>
      </c>
      <c r="E887" s="9" t="s">
        <v>2116</v>
      </c>
      <c r="F887" s="10">
        <f t="shared" ca="1" si="27"/>
        <v>1.4717996917627874E-3</v>
      </c>
      <c r="G887" s="3" t="str">
        <f>VLOOKUP(Table3[[#This Row],[PRODUCT ID]],Table1[[PRODUCT]:[SELLING PRICE]],1,FALSE)</f>
        <v>Product886</v>
      </c>
      <c r="H887" s="3" t="str">
        <f>VLOOKUP(Table3[[#This Row],[PRODUCT ID]],Table1[[PRODUCT]:[SELLING PRICE]],2,FALSE)</f>
        <v>Category2</v>
      </c>
      <c r="I887" s="3" t="str">
        <f>VLOOKUP(Table3[[#This Row],[PRODUCT ID]],Table1[[PRODUCT]:[SELLING PRICE]],3,FALSE)</f>
        <v>Ft</v>
      </c>
      <c r="J887" s="16">
        <f ca="1">VLOOKUP(Table3[[#This Row],[PRODUCT ID]],Table1[[PRODUCT]:[SELLING PRICE]],4,FALSE)</f>
        <v>81</v>
      </c>
      <c r="K887" s="16">
        <f ca="1">VLOOKUP(Table3[[#This Row],[PRODUCT ID]],Table1[[PRODUCT]:[SELLING PRICE]],5,FALSE)</f>
        <v>260.12171460678269</v>
      </c>
      <c r="L887" s="16">
        <f ca="1">J887*Table3[[#This Row],[QUANTITY]]</f>
        <v>1053</v>
      </c>
      <c r="M887" s="16">
        <f ca="1">K887*Table3[[#This Row],[QUANTITY]]*(1-Table3[[#This Row],[DISCOUNT %]])</f>
        <v>3376.6052781162471</v>
      </c>
      <c r="N887" s="3">
        <f>DAY(Table3[[#This Row],[DATE]])</f>
        <v>5</v>
      </c>
      <c r="O887" s="3" t="str">
        <f>TEXT(Table3[[#This Row],[DATE]],"mmm")</f>
        <v>Jun</v>
      </c>
      <c r="P887" s="3">
        <f>YEAR(Table3[[#This Row],[DATE]])</f>
        <v>2023</v>
      </c>
    </row>
    <row r="888" spans="1:16" x14ac:dyDescent="0.3">
      <c r="A888" s="6">
        <v>45083</v>
      </c>
      <c r="B888" s="7" t="s">
        <v>1939</v>
      </c>
      <c r="C888" s="9">
        <f t="shared" ca="1" si="26"/>
        <v>5</v>
      </c>
      <c r="D888" s="9" t="s">
        <v>2116</v>
      </c>
      <c r="E888" s="9" t="s">
        <v>2116</v>
      </c>
      <c r="F888" s="10">
        <f t="shared" ca="1" si="27"/>
        <v>1.5500442431528106E-2</v>
      </c>
      <c r="G888" s="3" t="str">
        <f>VLOOKUP(Table3[[#This Row],[PRODUCT ID]],Table1[[PRODUCT]:[SELLING PRICE]],1,FALSE)</f>
        <v>Product887</v>
      </c>
      <c r="H888" s="3" t="str">
        <f>VLOOKUP(Table3[[#This Row],[PRODUCT ID]],Table1[[PRODUCT]:[SELLING PRICE]],2,FALSE)</f>
        <v>Category3</v>
      </c>
      <c r="I888" s="3" t="str">
        <f>VLOOKUP(Table3[[#This Row],[PRODUCT ID]],Table1[[PRODUCT]:[SELLING PRICE]],3,FALSE)</f>
        <v>Kg</v>
      </c>
      <c r="J888" s="16">
        <f ca="1">VLOOKUP(Table3[[#This Row],[PRODUCT ID]],Table1[[PRODUCT]:[SELLING PRICE]],4,FALSE)</f>
        <v>85</v>
      </c>
      <c r="K888" s="16">
        <f ca="1">VLOOKUP(Table3[[#This Row],[PRODUCT ID]],Table1[[PRODUCT]:[SELLING PRICE]],5,FALSE)</f>
        <v>248.22979551092621</v>
      </c>
      <c r="L888" s="16">
        <f ca="1">J888*Table3[[#This Row],[QUANTITY]]</f>
        <v>425</v>
      </c>
      <c r="M888" s="16">
        <f ca="1">K888*Table3[[#This Row],[QUANTITY]]*(1-Table3[[#This Row],[DISCOUNT %]])</f>
        <v>1221.9106192790955</v>
      </c>
      <c r="N888" s="3">
        <f>DAY(Table3[[#This Row],[DATE]])</f>
        <v>6</v>
      </c>
      <c r="O888" s="3" t="str">
        <f>TEXT(Table3[[#This Row],[DATE]],"mmm")</f>
        <v>Jun</v>
      </c>
      <c r="P888" s="3">
        <f>YEAR(Table3[[#This Row],[DATE]])</f>
        <v>2023</v>
      </c>
    </row>
    <row r="889" spans="1:16" x14ac:dyDescent="0.3">
      <c r="A889" s="6">
        <v>45084</v>
      </c>
      <c r="B889" s="7" t="s">
        <v>1940</v>
      </c>
      <c r="C889" s="9">
        <f t="shared" ca="1" si="26"/>
        <v>11</v>
      </c>
      <c r="D889" s="9" t="s">
        <v>2116</v>
      </c>
      <c r="E889" s="9" t="s">
        <v>2116</v>
      </c>
      <c r="F889" s="10">
        <f t="shared" ca="1" si="27"/>
        <v>3.6405651365646267E-2</v>
      </c>
      <c r="G889" s="3" t="str">
        <f>VLOOKUP(Table3[[#This Row],[PRODUCT ID]],Table1[[PRODUCT]:[SELLING PRICE]],1,FALSE)</f>
        <v>Product888</v>
      </c>
      <c r="H889" s="3" t="str">
        <f>VLOOKUP(Table3[[#This Row],[PRODUCT ID]],Table1[[PRODUCT]:[SELLING PRICE]],2,FALSE)</f>
        <v>Category4</v>
      </c>
      <c r="I889" s="3" t="str">
        <f>VLOOKUP(Table3[[#This Row],[PRODUCT ID]],Table1[[PRODUCT]:[SELLING PRICE]],3,FALSE)</f>
        <v>No</v>
      </c>
      <c r="J889" s="16">
        <f ca="1">VLOOKUP(Table3[[#This Row],[PRODUCT ID]],Table1[[PRODUCT]:[SELLING PRICE]],4,FALSE)</f>
        <v>95</v>
      </c>
      <c r="K889" s="16">
        <f ca="1">VLOOKUP(Table3[[#This Row],[PRODUCT ID]],Table1[[PRODUCT]:[SELLING PRICE]],5,FALSE)</f>
        <v>151.69018828782922</v>
      </c>
      <c r="L889" s="16">
        <f ca="1">J889*Table3[[#This Row],[QUANTITY]]</f>
        <v>1045</v>
      </c>
      <c r="M889" s="16">
        <f ca="1">K889*Table3[[#This Row],[QUANTITY]]*(1-Table3[[#This Row],[DISCOUNT %]])</f>
        <v>1607.8458899517659</v>
      </c>
      <c r="N889" s="3">
        <f>DAY(Table3[[#This Row],[DATE]])</f>
        <v>7</v>
      </c>
      <c r="O889" s="3" t="str">
        <f>TEXT(Table3[[#This Row],[DATE]],"mmm")</f>
        <v>Jun</v>
      </c>
      <c r="P889" s="3">
        <f>YEAR(Table3[[#This Row],[DATE]])</f>
        <v>2023</v>
      </c>
    </row>
    <row r="890" spans="1:16" x14ac:dyDescent="0.3">
      <c r="A890" s="6">
        <v>45085</v>
      </c>
      <c r="B890" s="7" t="s">
        <v>1941</v>
      </c>
      <c r="C890" s="9">
        <f t="shared" ca="1" si="26"/>
        <v>12</v>
      </c>
      <c r="D890" s="9" t="s">
        <v>2116</v>
      </c>
      <c r="E890" s="9" t="s">
        <v>2116</v>
      </c>
      <c r="F890" s="10">
        <f t="shared" ca="1" si="27"/>
        <v>8.6278014541498929E-2</v>
      </c>
      <c r="G890" s="3" t="str">
        <f>VLOOKUP(Table3[[#This Row],[PRODUCT ID]],Table1[[PRODUCT]:[SELLING PRICE]],1,FALSE)</f>
        <v>Product889</v>
      </c>
      <c r="H890" s="3" t="str">
        <f>VLOOKUP(Table3[[#This Row],[PRODUCT ID]],Table1[[PRODUCT]:[SELLING PRICE]],2,FALSE)</f>
        <v>Category1</v>
      </c>
      <c r="I890" s="3" t="str">
        <f>VLOOKUP(Table3[[#This Row],[PRODUCT ID]],Table1[[PRODUCT]:[SELLING PRICE]],3,FALSE)</f>
        <v>No</v>
      </c>
      <c r="J890" s="16">
        <f ca="1">VLOOKUP(Table3[[#This Row],[PRODUCT ID]],Table1[[PRODUCT]:[SELLING PRICE]],4,FALSE)</f>
        <v>141</v>
      </c>
      <c r="K890" s="16">
        <f ca="1">VLOOKUP(Table3[[#This Row],[PRODUCT ID]],Table1[[PRODUCT]:[SELLING PRICE]],5,FALSE)</f>
        <v>267.86564440687141</v>
      </c>
      <c r="L890" s="16">
        <f ca="1">J890*Table3[[#This Row],[QUANTITY]]</f>
        <v>1692</v>
      </c>
      <c r="M890" s="16">
        <f ca="1">K890*Table3[[#This Row],[QUANTITY]]*(1-Table3[[#This Row],[DISCOUNT %]])</f>
        <v>2937.0567413228082</v>
      </c>
      <c r="N890" s="3">
        <f>DAY(Table3[[#This Row],[DATE]])</f>
        <v>8</v>
      </c>
      <c r="O890" s="3" t="str">
        <f>TEXT(Table3[[#This Row],[DATE]],"mmm")</f>
        <v>Jun</v>
      </c>
      <c r="P890" s="3">
        <f>YEAR(Table3[[#This Row],[DATE]])</f>
        <v>2023</v>
      </c>
    </row>
    <row r="891" spans="1:16" x14ac:dyDescent="0.3">
      <c r="A891" s="6">
        <v>45086</v>
      </c>
      <c r="B891" s="7" t="s">
        <v>1942</v>
      </c>
      <c r="C891" s="9">
        <f t="shared" ca="1" si="26"/>
        <v>5</v>
      </c>
      <c r="D891" s="9" t="s">
        <v>2115</v>
      </c>
      <c r="E891" s="9" t="s">
        <v>2116</v>
      </c>
      <c r="F891" s="10">
        <f t="shared" ca="1" si="27"/>
        <v>4.0214216111146506E-2</v>
      </c>
      <c r="G891" s="3" t="str">
        <f>VLOOKUP(Table3[[#This Row],[PRODUCT ID]],Table1[[PRODUCT]:[SELLING PRICE]],1,FALSE)</f>
        <v>Product890</v>
      </c>
      <c r="H891" s="3" t="str">
        <f>VLOOKUP(Table3[[#This Row],[PRODUCT ID]],Table1[[PRODUCT]:[SELLING PRICE]],2,FALSE)</f>
        <v>Category2</v>
      </c>
      <c r="I891" s="3" t="str">
        <f>VLOOKUP(Table3[[#This Row],[PRODUCT ID]],Table1[[PRODUCT]:[SELLING PRICE]],3,FALSE)</f>
        <v>Ft</v>
      </c>
      <c r="J891" s="16">
        <f ca="1">VLOOKUP(Table3[[#This Row],[PRODUCT ID]],Table1[[PRODUCT]:[SELLING PRICE]],4,FALSE)</f>
        <v>59</v>
      </c>
      <c r="K891" s="16">
        <f ca="1">VLOOKUP(Table3[[#This Row],[PRODUCT ID]],Table1[[PRODUCT]:[SELLING PRICE]],5,FALSE)</f>
        <v>147.38540631633612</v>
      </c>
      <c r="L891" s="16">
        <f ca="1">J891*Table3[[#This Row],[QUANTITY]]</f>
        <v>295</v>
      </c>
      <c r="M891" s="16">
        <f ca="1">K891*Table3[[#This Row],[QUANTITY]]*(1-Table3[[#This Row],[DISCOUNT %]])</f>
        <v>707.29208867550915</v>
      </c>
      <c r="N891" s="3">
        <f>DAY(Table3[[#This Row],[DATE]])</f>
        <v>9</v>
      </c>
      <c r="O891" s="3" t="str">
        <f>TEXT(Table3[[#This Row],[DATE]],"mmm")</f>
        <v>Jun</v>
      </c>
      <c r="P891" s="3">
        <f>YEAR(Table3[[#This Row],[DATE]])</f>
        <v>2023</v>
      </c>
    </row>
    <row r="892" spans="1:16" x14ac:dyDescent="0.3">
      <c r="A892" s="6">
        <v>45087</v>
      </c>
      <c r="B892" s="7" t="s">
        <v>1943</v>
      </c>
      <c r="C892" s="9">
        <f t="shared" ca="1" si="26"/>
        <v>11</v>
      </c>
      <c r="D892" s="9" t="s">
        <v>2117</v>
      </c>
      <c r="E892" s="9" t="s">
        <v>2118</v>
      </c>
      <c r="F892" s="10">
        <f t="shared" ca="1" si="27"/>
        <v>9.771773569811551E-2</v>
      </c>
      <c r="G892" s="3" t="str">
        <f>VLOOKUP(Table3[[#This Row],[PRODUCT ID]],Table1[[PRODUCT]:[SELLING PRICE]],1,FALSE)</f>
        <v>Product891</v>
      </c>
      <c r="H892" s="3" t="str">
        <f>VLOOKUP(Table3[[#This Row],[PRODUCT ID]],Table1[[PRODUCT]:[SELLING PRICE]],2,FALSE)</f>
        <v>Category3</v>
      </c>
      <c r="I892" s="3" t="str">
        <f>VLOOKUP(Table3[[#This Row],[PRODUCT ID]],Table1[[PRODUCT]:[SELLING PRICE]],3,FALSE)</f>
        <v>No</v>
      </c>
      <c r="J892" s="16">
        <f ca="1">VLOOKUP(Table3[[#This Row],[PRODUCT ID]],Table1[[PRODUCT]:[SELLING PRICE]],4,FALSE)</f>
        <v>82</v>
      </c>
      <c r="K892" s="16">
        <f ca="1">VLOOKUP(Table3[[#This Row],[PRODUCT ID]],Table1[[PRODUCT]:[SELLING PRICE]],5,FALSE)</f>
        <v>54.971409143375361</v>
      </c>
      <c r="L892" s="16">
        <f ca="1">J892*Table3[[#This Row],[QUANTITY]]</f>
        <v>902</v>
      </c>
      <c r="M892" s="16">
        <f ca="1">K892*Table3[[#This Row],[QUANTITY]]*(1-Table3[[#This Row],[DISCOUNT %]])</f>
        <v>545.59700265125048</v>
      </c>
      <c r="N892" s="3">
        <f>DAY(Table3[[#This Row],[DATE]])</f>
        <v>10</v>
      </c>
      <c r="O892" s="3" t="str">
        <f>TEXT(Table3[[#This Row],[DATE]],"mmm")</f>
        <v>Jun</v>
      </c>
      <c r="P892" s="3">
        <f>YEAR(Table3[[#This Row],[DATE]])</f>
        <v>2023</v>
      </c>
    </row>
    <row r="893" spans="1:16" x14ac:dyDescent="0.3">
      <c r="A893" s="6">
        <v>45088</v>
      </c>
      <c r="B893" s="7" t="s">
        <v>1944</v>
      </c>
      <c r="C893" s="9">
        <f t="shared" ca="1" si="26"/>
        <v>10</v>
      </c>
      <c r="D893" s="9" t="s">
        <v>2117</v>
      </c>
      <c r="E893" s="9" t="s">
        <v>2118</v>
      </c>
      <c r="F893" s="10">
        <f t="shared" ca="1" si="27"/>
        <v>6.9540933624617149E-2</v>
      </c>
      <c r="G893" s="3" t="str">
        <f>VLOOKUP(Table3[[#This Row],[PRODUCT ID]],Table1[[PRODUCT]:[SELLING PRICE]],1,FALSE)</f>
        <v>Product892</v>
      </c>
      <c r="H893" s="3" t="str">
        <f>VLOOKUP(Table3[[#This Row],[PRODUCT ID]],Table1[[PRODUCT]:[SELLING PRICE]],2,FALSE)</f>
        <v>Category4</v>
      </c>
      <c r="I893" s="3" t="str">
        <f>VLOOKUP(Table3[[#This Row],[PRODUCT ID]],Table1[[PRODUCT]:[SELLING PRICE]],3,FALSE)</f>
        <v>Kg</v>
      </c>
      <c r="J893" s="16">
        <f ca="1">VLOOKUP(Table3[[#This Row],[PRODUCT ID]],Table1[[PRODUCT]:[SELLING PRICE]],4,FALSE)</f>
        <v>84</v>
      </c>
      <c r="K893" s="16">
        <f ca="1">VLOOKUP(Table3[[#This Row],[PRODUCT ID]],Table1[[PRODUCT]:[SELLING PRICE]],5,FALSE)</f>
        <v>316.19850162344153</v>
      </c>
      <c r="L893" s="16">
        <f ca="1">J893*Table3[[#This Row],[QUANTITY]]</f>
        <v>840</v>
      </c>
      <c r="M893" s="16">
        <f ca="1">K893*Table3[[#This Row],[QUANTITY]]*(1-Table3[[#This Row],[DISCOUNT %]])</f>
        <v>2942.0976260984244</v>
      </c>
      <c r="N893" s="3">
        <f>DAY(Table3[[#This Row],[DATE]])</f>
        <v>11</v>
      </c>
      <c r="O893" s="3" t="str">
        <f>TEXT(Table3[[#This Row],[DATE]],"mmm")</f>
        <v>Jun</v>
      </c>
      <c r="P893" s="3">
        <f>YEAR(Table3[[#This Row],[DATE]])</f>
        <v>2023</v>
      </c>
    </row>
    <row r="894" spans="1:16" x14ac:dyDescent="0.3">
      <c r="A894" s="6">
        <v>45089</v>
      </c>
      <c r="B894" s="7" t="s">
        <v>1945</v>
      </c>
      <c r="C894" s="9">
        <f t="shared" ca="1" si="26"/>
        <v>15</v>
      </c>
      <c r="D894" s="9" t="s">
        <v>2116</v>
      </c>
      <c r="E894" s="9" t="s">
        <v>2116</v>
      </c>
      <c r="F894" s="10">
        <f t="shared" ca="1" si="27"/>
        <v>6.2894014474752388E-2</v>
      </c>
      <c r="G894" s="3" t="str">
        <f>VLOOKUP(Table3[[#This Row],[PRODUCT ID]],Table1[[PRODUCT]:[SELLING PRICE]],1,FALSE)</f>
        <v>Product893</v>
      </c>
      <c r="H894" s="3" t="str">
        <f>VLOOKUP(Table3[[#This Row],[PRODUCT ID]],Table1[[PRODUCT]:[SELLING PRICE]],2,FALSE)</f>
        <v>Category5</v>
      </c>
      <c r="I894" s="3" t="str">
        <f>VLOOKUP(Table3[[#This Row],[PRODUCT ID]],Table1[[PRODUCT]:[SELLING PRICE]],3,FALSE)</f>
        <v>Kg</v>
      </c>
      <c r="J894" s="16">
        <f ca="1">VLOOKUP(Table3[[#This Row],[PRODUCT ID]],Table1[[PRODUCT]:[SELLING PRICE]],4,FALSE)</f>
        <v>136</v>
      </c>
      <c r="K894" s="16">
        <f ca="1">VLOOKUP(Table3[[#This Row],[PRODUCT ID]],Table1[[PRODUCT]:[SELLING PRICE]],5,FALSE)</f>
        <v>140.87151806039725</v>
      </c>
      <c r="L894" s="16">
        <f ca="1">J894*Table3[[#This Row],[QUANTITY]]</f>
        <v>2040</v>
      </c>
      <c r="M894" s="16">
        <f ca="1">K894*Table3[[#This Row],[QUANTITY]]*(1-Table3[[#This Row],[DISCOUNT %]])</f>
        <v>1980.1731414663943</v>
      </c>
      <c r="N894" s="3">
        <f>DAY(Table3[[#This Row],[DATE]])</f>
        <v>12</v>
      </c>
      <c r="O894" s="3" t="str">
        <f>TEXT(Table3[[#This Row],[DATE]],"mmm")</f>
        <v>Jun</v>
      </c>
      <c r="P894" s="3">
        <f>YEAR(Table3[[#This Row],[DATE]])</f>
        <v>2023</v>
      </c>
    </row>
    <row r="895" spans="1:16" x14ac:dyDescent="0.3">
      <c r="A895" s="6">
        <v>45090</v>
      </c>
      <c r="B895" s="7" t="s">
        <v>1946</v>
      </c>
      <c r="C895" s="9">
        <f t="shared" ca="1" si="26"/>
        <v>2</v>
      </c>
      <c r="D895" s="9" t="s">
        <v>2116</v>
      </c>
      <c r="E895" s="9" t="s">
        <v>2116</v>
      </c>
      <c r="F895" s="10">
        <f t="shared" ca="1" si="27"/>
        <v>7.8514456032882818E-2</v>
      </c>
      <c r="G895" s="3" t="str">
        <f>VLOOKUP(Table3[[#This Row],[PRODUCT ID]],Table1[[PRODUCT]:[SELLING PRICE]],1,FALSE)</f>
        <v>Product894</v>
      </c>
      <c r="H895" s="3" t="str">
        <f>VLOOKUP(Table3[[#This Row],[PRODUCT ID]],Table1[[PRODUCT]:[SELLING PRICE]],2,FALSE)</f>
        <v>Category1</v>
      </c>
      <c r="I895" s="3" t="str">
        <f>VLOOKUP(Table3[[#This Row],[PRODUCT ID]],Table1[[PRODUCT]:[SELLING PRICE]],3,FALSE)</f>
        <v>Lt</v>
      </c>
      <c r="J895" s="16">
        <f ca="1">VLOOKUP(Table3[[#This Row],[PRODUCT ID]],Table1[[PRODUCT]:[SELLING PRICE]],4,FALSE)</f>
        <v>15</v>
      </c>
      <c r="K895" s="16">
        <f ca="1">VLOOKUP(Table3[[#This Row],[PRODUCT ID]],Table1[[PRODUCT]:[SELLING PRICE]],5,FALSE)</f>
        <v>174.98799096865579</v>
      </c>
      <c r="L895" s="16">
        <f ca="1">J895*Table3[[#This Row],[QUANTITY]]</f>
        <v>30</v>
      </c>
      <c r="M895" s="16">
        <f ca="1">K895*Table3[[#This Row],[QUANTITY]]*(1-Table3[[#This Row],[DISCOUNT %]])</f>
        <v>322.49780809092954</v>
      </c>
      <c r="N895" s="3">
        <f>DAY(Table3[[#This Row],[DATE]])</f>
        <v>13</v>
      </c>
      <c r="O895" s="3" t="str">
        <f>TEXT(Table3[[#This Row],[DATE]],"mmm")</f>
        <v>Jun</v>
      </c>
      <c r="P895" s="3">
        <f>YEAR(Table3[[#This Row],[DATE]])</f>
        <v>2023</v>
      </c>
    </row>
    <row r="896" spans="1:16" x14ac:dyDescent="0.3">
      <c r="A896" s="6">
        <v>45091</v>
      </c>
      <c r="B896" s="7" t="s">
        <v>1947</v>
      </c>
      <c r="C896" s="9">
        <f t="shared" ca="1" si="26"/>
        <v>9</v>
      </c>
      <c r="D896" s="9" t="s">
        <v>2116</v>
      </c>
      <c r="E896" s="9" t="s">
        <v>2116</v>
      </c>
      <c r="F896" s="10">
        <f t="shared" ca="1" si="27"/>
        <v>7.4092785041453807E-2</v>
      </c>
      <c r="G896" s="3" t="str">
        <f>VLOOKUP(Table3[[#This Row],[PRODUCT ID]],Table1[[PRODUCT]:[SELLING PRICE]],1,FALSE)</f>
        <v>Product895</v>
      </c>
      <c r="H896" s="3" t="str">
        <f>VLOOKUP(Table3[[#This Row],[PRODUCT ID]],Table1[[PRODUCT]:[SELLING PRICE]],2,FALSE)</f>
        <v>Category2</v>
      </c>
      <c r="I896" s="3" t="str">
        <f>VLOOKUP(Table3[[#This Row],[PRODUCT ID]],Table1[[PRODUCT]:[SELLING PRICE]],3,FALSE)</f>
        <v>Kg</v>
      </c>
      <c r="J896" s="16">
        <f ca="1">VLOOKUP(Table3[[#This Row],[PRODUCT ID]],Table1[[PRODUCT]:[SELLING PRICE]],4,FALSE)</f>
        <v>184</v>
      </c>
      <c r="K896" s="16">
        <f ca="1">VLOOKUP(Table3[[#This Row],[PRODUCT ID]],Table1[[PRODUCT]:[SELLING PRICE]],5,FALSE)</f>
        <v>48.011919559748151</v>
      </c>
      <c r="L896" s="16">
        <f ca="1">J896*Table3[[#This Row],[QUANTITY]]</f>
        <v>1656</v>
      </c>
      <c r="M896" s="16">
        <f ca="1">K896*Table3[[#This Row],[QUANTITY]]*(1-Table3[[#This Row],[DISCOUNT %]])</f>
        <v>400.09124451942142</v>
      </c>
      <c r="N896" s="3">
        <f>DAY(Table3[[#This Row],[DATE]])</f>
        <v>14</v>
      </c>
      <c r="O896" s="3" t="str">
        <f>TEXT(Table3[[#This Row],[DATE]],"mmm")</f>
        <v>Jun</v>
      </c>
      <c r="P896" s="3">
        <f>YEAR(Table3[[#This Row],[DATE]])</f>
        <v>2023</v>
      </c>
    </row>
    <row r="897" spans="1:16" x14ac:dyDescent="0.3">
      <c r="A897" s="6">
        <v>45092</v>
      </c>
      <c r="B897" s="7" t="s">
        <v>1948</v>
      </c>
      <c r="C897" s="9">
        <f t="shared" ca="1" si="26"/>
        <v>12</v>
      </c>
      <c r="D897" s="9" t="s">
        <v>2116</v>
      </c>
      <c r="E897" s="9" t="s">
        <v>2116</v>
      </c>
      <c r="F897" s="10">
        <f t="shared" ca="1" si="27"/>
        <v>6.0092541966988759E-2</v>
      </c>
      <c r="G897" s="3" t="str">
        <f>VLOOKUP(Table3[[#This Row],[PRODUCT ID]],Table1[[PRODUCT]:[SELLING PRICE]],1,FALSE)</f>
        <v>Product896</v>
      </c>
      <c r="H897" s="3" t="str">
        <f>VLOOKUP(Table3[[#This Row],[PRODUCT ID]],Table1[[PRODUCT]:[SELLING PRICE]],2,FALSE)</f>
        <v>Category3</v>
      </c>
      <c r="I897" s="3" t="str">
        <f>VLOOKUP(Table3[[#This Row],[PRODUCT ID]],Table1[[PRODUCT]:[SELLING PRICE]],3,FALSE)</f>
        <v>Lt</v>
      </c>
      <c r="J897" s="16">
        <f ca="1">VLOOKUP(Table3[[#This Row],[PRODUCT ID]],Table1[[PRODUCT]:[SELLING PRICE]],4,FALSE)</f>
        <v>135</v>
      </c>
      <c r="K897" s="16">
        <f ca="1">VLOOKUP(Table3[[#This Row],[PRODUCT ID]],Table1[[PRODUCT]:[SELLING PRICE]],5,FALSE)</f>
        <v>220.35334839836878</v>
      </c>
      <c r="L897" s="16">
        <f ca="1">J897*Table3[[#This Row],[QUANTITY]]</f>
        <v>1620</v>
      </c>
      <c r="M897" s="16">
        <f ca="1">K897*Table3[[#This Row],[QUANTITY]]*(1-Table3[[#This Row],[DISCOUNT %]])</f>
        <v>2485.3410667460798</v>
      </c>
      <c r="N897" s="3">
        <f>DAY(Table3[[#This Row],[DATE]])</f>
        <v>15</v>
      </c>
      <c r="O897" s="3" t="str">
        <f>TEXT(Table3[[#This Row],[DATE]],"mmm")</f>
        <v>Jun</v>
      </c>
      <c r="P897" s="3">
        <f>YEAR(Table3[[#This Row],[DATE]])</f>
        <v>2023</v>
      </c>
    </row>
    <row r="898" spans="1:16" x14ac:dyDescent="0.3">
      <c r="A898" s="6">
        <v>45093</v>
      </c>
      <c r="B898" s="7" t="s">
        <v>1949</v>
      </c>
      <c r="C898" s="9">
        <f t="shared" ca="1" si="26"/>
        <v>9</v>
      </c>
      <c r="D898" s="9" t="s">
        <v>2115</v>
      </c>
      <c r="E898" s="9" t="s">
        <v>2118</v>
      </c>
      <c r="F898" s="10">
        <f t="shared" ca="1" si="27"/>
        <v>1.6224615775178843E-2</v>
      </c>
      <c r="G898" s="3" t="str">
        <f>VLOOKUP(Table3[[#This Row],[PRODUCT ID]],Table1[[PRODUCT]:[SELLING PRICE]],1,FALSE)</f>
        <v>Product897</v>
      </c>
      <c r="H898" s="3" t="str">
        <f>VLOOKUP(Table3[[#This Row],[PRODUCT ID]],Table1[[PRODUCT]:[SELLING PRICE]],2,FALSE)</f>
        <v>Category4</v>
      </c>
      <c r="I898" s="3" t="str">
        <f>VLOOKUP(Table3[[#This Row],[PRODUCT ID]],Table1[[PRODUCT]:[SELLING PRICE]],3,FALSE)</f>
        <v>Ft</v>
      </c>
      <c r="J898" s="16">
        <f ca="1">VLOOKUP(Table3[[#This Row],[PRODUCT ID]],Table1[[PRODUCT]:[SELLING PRICE]],4,FALSE)</f>
        <v>250</v>
      </c>
      <c r="K898" s="16">
        <f ca="1">VLOOKUP(Table3[[#This Row],[PRODUCT ID]],Table1[[PRODUCT]:[SELLING PRICE]],5,FALSE)</f>
        <v>134.98359528040481</v>
      </c>
      <c r="L898" s="16">
        <f ca="1">J898*Table3[[#This Row],[QUANTITY]]</f>
        <v>2250</v>
      </c>
      <c r="M898" s="16">
        <f ca="1">K898*Table3[[#This Row],[QUANTITY]]*(1-Table3[[#This Row],[DISCOUNT %]])</f>
        <v>1195.1418447992521</v>
      </c>
      <c r="N898" s="3">
        <f>DAY(Table3[[#This Row],[DATE]])</f>
        <v>16</v>
      </c>
      <c r="O898" s="3" t="str">
        <f>TEXT(Table3[[#This Row],[DATE]],"mmm")</f>
        <v>Jun</v>
      </c>
      <c r="P898" s="3">
        <f>YEAR(Table3[[#This Row],[DATE]])</f>
        <v>2023</v>
      </c>
    </row>
    <row r="899" spans="1:16" x14ac:dyDescent="0.3">
      <c r="A899" s="6">
        <v>45094</v>
      </c>
      <c r="B899" s="7" t="s">
        <v>1950</v>
      </c>
      <c r="C899" s="9">
        <f t="shared" ref="C899:C962" ca="1" si="28">RANDBETWEEN(1,15)</f>
        <v>6</v>
      </c>
      <c r="D899" s="9" t="s">
        <v>2116</v>
      </c>
      <c r="E899" s="9" t="s">
        <v>2116</v>
      </c>
      <c r="F899" s="10">
        <f t="shared" ref="F899:F962" ca="1" si="29">RAND()*(0.1)</f>
        <v>7.4181851607580479E-2</v>
      </c>
      <c r="G899" s="3" t="str">
        <f>VLOOKUP(Table3[[#This Row],[PRODUCT ID]],Table1[[PRODUCT]:[SELLING PRICE]],1,FALSE)</f>
        <v>Product898</v>
      </c>
      <c r="H899" s="3" t="str">
        <f>VLOOKUP(Table3[[#This Row],[PRODUCT ID]],Table1[[PRODUCT]:[SELLING PRICE]],2,FALSE)</f>
        <v>Category5</v>
      </c>
      <c r="I899" s="3" t="str">
        <f>VLOOKUP(Table3[[#This Row],[PRODUCT ID]],Table1[[PRODUCT]:[SELLING PRICE]],3,FALSE)</f>
        <v>Kg</v>
      </c>
      <c r="J899" s="16">
        <f ca="1">VLOOKUP(Table3[[#This Row],[PRODUCT ID]],Table1[[PRODUCT]:[SELLING PRICE]],4,FALSE)</f>
        <v>218</v>
      </c>
      <c r="K899" s="16">
        <f ca="1">VLOOKUP(Table3[[#This Row],[PRODUCT ID]],Table1[[PRODUCT]:[SELLING PRICE]],5,FALSE)</f>
        <v>137.72656835229111</v>
      </c>
      <c r="L899" s="16">
        <f ca="1">J899*Table3[[#This Row],[QUANTITY]]</f>
        <v>1308</v>
      </c>
      <c r="M899" s="16">
        <f ca="1">K899*Table3[[#This Row],[QUANTITY]]*(1-Table3[[#This Row],[DISCOUNT %]])</f>
        <v>765.05853897816098</v>
      </c>
      <c r="N899" s="3">
        <f>DAY(Table3[[#This Row],[DATE]])</f>
        <v>17</v>
      </c>
      <c r="O899" s="3" t="str">
        <f>TEXT(Table3[[#This Row],[DATE]],"mmm")</f>
        <v>Jun</v>
      </c>
      <c r="P899" s="3">
        <f>YEAR(Table3[[#This Row],[DATE]])</f>
        <v>2023</v>
      </c>
    </row>
    <row r="900" spans="1:16" x14ac:dyDescent="0.3">
      <c r="A900" s="6">
        <v>45095</v>
      </c>
      <c r="B900" s="7" t="s">
        <v>1951</v>
      </c>
      <c r="C900" s="9">
        <f t="shared" ca="1" si="28"/>
        <v>6</v>
      </c>
      <c r="D900" s="9" t="s">
        <v>2117</v>
      </c>
      <c r="E900" s="9" t="s">
        <v>2116</v>
      </c>
      <c r="F900" s="10">
        <f t="shared" ca="1" si="29"/>
        <v>8.8433600140692181E-2</v>
      </c>
      <c r="G900" s="3" t="str">
        <f>VLOOKUP(Table3[[#This Row],[PRODUCT ID]],Table1[[PRODUCT]:[SELLING PRICE]],1,FALSE)</f>
        <v>Product899</v>
      </c>
      <c r="H900" s="3" t="str">
        <f>VLOOKUP(Table3[[#This Row],[PRODUCT ID]],Table1[[PRODUCT]:[SELLING PRICE]],2,FALSE)</f>
        <v>Category1</v>
      </c>
      <c r="I900" s="3" t="str">
        <f>VLOOKUP(Table3[[#This Row],[PRODUCT ID]],Table1[[PRODUCT]:[SELLING PRICE]],3,FALSE)</f>
        <v>No</v>
      </c>
      <c r="J900" s="16">
        <f ca="1">VLOOKUP(Table3[[#This Row],[PRODUCT ID]],Table1[[PRODUCT]:[SELLING PRICE]],4,FALSE)</f>
        <v>33</v>
      </c>
      <c r="K900" s="16">
        <f ca="1">VLOOKUP(Table3[[#This Row],[PRODUCT ID]],Table1[[PRODUCT]:[SELLING PRICE]],5,FALSE)</f>
        <v>142.34245249272487</v>
      </c>
      <c r="L900" s="16">
        <f ca="1">J900*Table3[[#This Row],[QUANTITY]]</f>
        <v>198</v>
      </c>
      <c r="M900" s="16">
        <f ca="1">K900*Table3[[#This Row],[QUANTITY]]*(1-Table3[[#This Row],[DISCOUNT %]])</f>
        <v>778.52758179562659</v>
      </c>
      <c r="N900" s="3">
        <f>DAY(Table3[[#This Row],[DATE]])</f>
        <v>18</v>
      </c>
      <c r="O900" s="3" t="str">
        <f>TEXT(Table3[[#This Row],[DATE]],"mmm")</f>
        <v>Jun</v>
      </c>
      <c r="P900" s="3">
        <f>YEAR(Table3[[#This Row],[DATE]])</f>
        <v>2023</v>
      </c>
    </row>
    <row r="901" spans="1:16" x14ac:dyDescent="0.3">
      <c r="A901" s="6">
        <v>45096</v>
      </c>
      <c r="B901" s="7" t="s">
        <v>1952</v>
      </c>
      <c r="C901" s="9">
        <f t="shared" ca="1" si="28"/>
        <v>4</v>
      </c>
      <c r="D901" s="9" t="s">
        <v>2115</v>
      </c>
      <c r="E901" s="9" t="s">
        <v>2116</v>
      </c>
      <c r="F901" s="10">
        <f t="shared" ca="1" si="29"/>
        <v>7.5881480343943271E-3</v>
      </c>
      <c r="G901" s="3" t="str">
        <f>VLOOKUP(Table3[[#This Row],[PRODUCT ID]],Table1[[PRODUCT]:[SELLING PRICE]],1,FALSE)</f>
        <v>Product900</v>
      </c>
      <c r="H901" s="3" t="str">
        <f>VLOOKUP(Table3[[#This Row],[PRODUCT ID]],Table1[[PRODUCT]:[SELLING PRICE]],2,FALSE)</f>
        <v>Category2</v>
      </c>
      <c r="I901" s="3" t="str">
        <f>VLOOKUP(Table3[[#This Row],[PRODUCT ID]],Table1[[PRODUCT]:[SELLING PRICE]],3,FALSE)</f>
        <v>No</v>
      </c>
      <c r="J901" s="16">
        <f ca="1">VLOOKUP(Table3[[#This Row],[PRODUCT ID]],Table1[[PRODUCT]:[SELLING PRICE]],4,FALSE)</f>
        <v>116</v>
      </c>
      <c r="K901" s="16">
        <f ca="1">VLOOKUP(Table3[[#This Row],[PRODUCT ID]],Table1[[PRODUCT]:[SELLING PRICE]],5,FALSE)</f>
        <v>230.52423346640063</v>
      </c>
      <c r="L901" s="16">
        <f ca="1">J901*Table3[[#This Row],[QUANTITY]]</f>
        <v>464</v>
      </c>
      <c r="M901" s="16">
        <f ca="1">K901*Table3[[#This Row],[QUANTITY]]*(1-Table3[[#This Row],[DISCOUNT %]])</f>
        <v>915.09992582936923</v>
      </c>
      <c r="N901" s="3">
        <f>DAY(Table3[[#This Row],[DATE]])</f>
        <v>19</v>
      </c>
      <c r="O901" s="3" t="str">
        <f>TEXT(Table3[[#This Row],[DATE]],"mmm")</f>
        <v>Jun</v>
      </c>
      <c r="P901" s="3">
        <f>YEAR(Table3[[#This Row],[DATE]])</f>
        <v>2023</v>
      </c>
    </row>
    <row r="902" spans="1:16" x14ac:dyDescent="0.3">
      <c r="A902" s="6">
        <v>45097</v>
      </c>
      <c r="B902" s="7" t="s">
        <v>1953</v>
      </c>
      <c r="C902" s="9">
        <f t="shared" ca="1" si="28"/>
        <v>8</v>
      </c>
      <c r="D902" s="9" t="s">
        <v>2115</v>
      </c>
      <c r="E902" s="9" t="s">
        <v>2116</v>
      </c>
      <c r="F902" s="10">
        <f t="shared" ca="1" si="29"/>
        <v>6.3761092315297793E-2</v>
      </c>
      <c r="G902" s="3" t="str">
        <f>VLOOKUP(Table3[[#This Row],[PRODUCT ID]],Table1[[PRODUCT]:[SELLING PRICE]],1,FALSE)</f>
        <v>Product901</v>
      </c>
      <c r="H902" s="3" t="str">
        <f>VLOOKUP(Table3[[#This Row],[PRODUCT ID]],Table1[[PRODUCT]:[SELLING PRICE]],2,FALSE)</f>
        <v>Category3</v>
      </c>
      <c r="I902" s="3" t="str">
        <f>VLOOKUP(Table3[[#This Row],[PRODUCT ID]],Table1[[PRODUCT]:[SELLING PRICE]],3,FALSE)</f>
        <v>Ft</v>
      </c>
      <c r="J902" s="16">
        <f ca="1">VLOOKUP(Table3[[#This Row],[PRODUCT ID]],Table1[[PRODUCT]:[SELLING PRICE]],4,FALSE)</f>
        <v>153</v>
      </c>
      <c r="K902" s="16">
        <f ca="1">VLOOKUP(Table3[[#This Row],[PRODUCT ID]],Table1[[PRODUCT]:[SELLING PRICE]],5,FALSE)</f>
        <v>127.29230868687671</v>
      </c>
      <c r="L902" s="16">
        <f ca="1">J902*Table3[[#This Row],[QUANTITY]]</f>
        <v>1224</v>
      </c>
      <c r="M902" s="16">
        <f ca="1">K902*Table3[[#This Row],[QUANTITY]]*(1-Table3[[#This Row],[DISCOUNT %]])</f>
        <v>953.40809633332299</v>
      </c>
      <c r="N902" s="3">
        <f>DAY(Table3[[#This Row],[DATE]])</f>
        <v>20</v>
      </c>
      <c r="O902" s="3" t="str">
        <f>TEXT(Table3[[#This Row],[DATE]],"mmm")</f>
        <v>Jun</v>
      </c>
      <c r="P902" s="3">
        <f>YEAR(Table3[[#This Row],[DATE]])</f>
        <v>2023</v>
      </c>
    </row>
    <row r="903" spans="1:16" x14ac:dyDescent="0.3">
      <c r="A903" s="6">
        <v>45098</v>
      </c>
      <c r="B903" s="7" t="s">
        <v>1954</v>
      </c>
      <c r="C903" s="9">
        <f t="shared" ca="1" si="28"/>
        <v>2</v>
      </c>
      <c r="D903" s="9" t="s">
        <v>2115</v>
      </c>
      <c r="E903" s="9" t="s">
        <v>2116</v>
      </c>
      <c r="F903" s="10">
        <f t="shared" ca="1" si="29"/>
        <v>7.9968978396401935E-3</v>
      </c>
      <c r="G903" s="3" t="str">
        <f>VLOOKUP(Table3[[#This Row],[PRODUCT ID]],Table1[[PRODUCT]:[SELLING PRICE]],1,FALSE)</f>
        <v>Product902</v>
      </c>
      <c r="H903" s="3" t="str">
        <f>VLOOKUP(Table3[[#This Row],[PRODUCT ID]],Table1[[PRODUCT]:[SELLING PRICE]],2,FALSE)</f>
        <v>Category4</v>
      </c>
      <c r="I903" s="3" t="str">
        <f>VLOOKUP(Table3[[#This Row],[PRODUCT ID]],Table1[[PRODUCT]:[SELLING PRICE]],3,FALSE)</f>
        <v>No</v>
      </c>
      <c r="J903" s="16">
        <f ca="1">VLOOKUP(Table3[[#This Row],[PRODUCT ID]],Table1[[PRODUCT]:[SELLING PRICE]],4,FALSE)</f>
        <v>184</v>
      </c>
      <c r="K903" s="16">
        <f ca="1">VLOOKUP(Table3[[#This Row],[PRODUCT ID]],Table1[[PRODUCT]:[SELLING PRICE]],5,FALSE)</f>
        <v>263.28930443426066</v>
      </c>
      <c r="L903" s="16">
        <f ca="1">J903*Table3[[#This Row],[QUANTITY]]</f>
        <v>368</v>
      </c>
      <c r="M903" s="16">
        <f ca="1">K903*Table3[[#This Row],[QUANTITY]]*(1-Table3[[#This Row],[DISCOUNT %]])</f>
        <v>522.36761352885992</v>
      </c>
      <c r="N903" s="3">
        <f>DAY(Table3[[#This Row],[DATE]])</f>
        <v>21</v>
      </c>
      <c r="O903" s="3" t="str">
        <f>TEXT(Table3[[#This Row],[DATE]],"mmm")</f>
        <v>Jun</v>
      </c>
      <c r="P903" s="3">
        <f>YEAR(Table3[[#This Row],[DATE]])</f>
        <v>2023</v>
      </c>
    </row>
    <row r="904" spans="1:16" x14ac:dyDescent="0.3">
      <c r="A904" s="6">
        <v>45099</v>
      </c>
      <c r="B904" s="7" t="s">
        <v>1955</v>
      </c>
      <c r="C904" s="9">
        <f t="shared" ca="1" si="28"/>
        <v>6</v>
      </c>
      <c r="D904" s="9" t="s">
        <v>2116</v>
      </c>
      <c r="E904" s="9" t="s">
        <v>2118</v>
      </c>
      <c r="F904" s="10">
        <f t="shared" ca="1" si="29"/>
        <v>9.8807102732534624E-2</v>
      </c>
      <c r="G904" s="3" t="str">
        <f>VLOOKUP(Table3[[#This Row],[PRODUCT ID]],Table1[[PRODUCT]:[SELLING PRICE]],1,FALSE)</f>
        <v>Product903</v>
      </c>
      <c r="H904" s="3" t="str">
        <f>VLOOKUP(Table3[[#This Row],[PRODUCT ID]],Table1[[PRODUCT]:[SELLING PRICE]],2,FALSE)</f>
        <v>Category5</v>
      </c>
      <c r="I904" s="3" t="str">
        <f>VLOOKUP(Table3[[#This Row],[PRODUCT ID]],Table1[[PRODUCT]:[SELLING PRICE]],3,FALSE)</f>
        <v>Kg</v>
      </c>
      <c r="J904" s="16">
        <f ca="1">VLOOKUP(Table3[[#This Row],[PRODUCT ID]],Table1[[PRODUCT]:[SELLING PRICE]],4,FALSE)</f>
        <v>29</v>
      </c>
      <c r="K904" s="16">
        <f ca="1">VLOOKUP(Table3[[#This Row],[PRODUCT ID]],Table1[[PRODUCT]:[SELLING PRICE]],5,FALSE)</f>
        <v>100.68140775743967</v>
      </c>
      <c r="L904" s="16">
        <f ca="1">J904*Table3[[#This Row],[QUANTITY]]</f>
        <v>174</v>
      </c>
      <c r="M904" s="16">
        <f ca="1">K904*Table3[[#This Row],[QUANTITY]]*(1-Table3[[#This Row],[DISCOUNT %]])</f>
        <v>544.40021734736479</v>
      </c>
      <c r="N904" s="3">
        <f>DAY(Table3[[#This Row],[DATE]])</f>
        <v>22</v>
      </c>
      <c r="O904" s="3" t="str">
        <f>TEXT(Table3[[#This Row],[DATE]],"mmm")</f>
        <v>Jun</v>
      </c>
      <c r="P904" s="3">
        <f>YEAR(Table3[[#This Row],[DATE]])</f>
        <v>2023</v>
      </c>
    </row>
    <row r="905" spans="1:16" x14ac:dyDescent="0.3">
      <c r="A905" s="6">
        <v>45100</v>
      </c>
      <c r="B905" s="7" t="s">
        <v>1956</v>
      </c>
      <c r="C905" s="9">
        <f t="shared" ca="1" si="28"/>
        <v>4</v>
      </c>
      <c r="D905" s="9" t="s">
        <v>2116</v>
      </c>
      <c r="E905" s="9" t="s">
        <v>2118</v>
      </c>
      <c r="F905" s="10">
        <f t="shared" ca="1" si="29"/>
        <v>6.1850893087515547E-2</v>
      </c>
      <c r="G905" s="3" t="str">
        <f>VLOOKUP(Table3[[#This Row],[PRODUCT ID]],Table1[[PRODUCT]:[SELLING PRICE]],1,FALSE)</f>
        <v>Product904</v>
      </c>
      <c r="H905" s="3" t="str">
        <f>VLOOKUP(Table3[[#This Row],[PRODUCT ID]],Table1[[PRODUCT]:[SELLING PRICE]],2,FALSE)</f>
        <v>Category1</v>
      </c>
      <c r="I905" s="3" t="str">
        <f>VLOOKUP(Table3[[#This Row],[PRODUCT ID]],Table1[[PRODUCT]:[SELLING PRICE]],3,FALSE)</f>
        <v>Kg</v>
      </c>
      <c r="J905" s="16">
        <f ca="1">VLOOKUP(Table3[[#This Row],[PRODUCT ID]],Table1[[PRODUCT]:[SELLING PRICE]],4,FALSE)</f>
        <v>93</v>
      </c>
      <c r="K905" s="16">
        <f ca="1">VLOOKUP(Table3[[#This Row],[PRODUCT ID]],Table1[[PRODUCT]:[SELLING PRICE]],5,FALSE)</f>
        <v>131.78312377771204</v>
      </c>
      <c r="L905" s="16">
        <f ca="1">J905*Table3[[#This Row],[QUANTITY]]</f>
        <v>372</v>
      </c>
      <c r="M905" s="16">
        <f ca="1">K905*Table3[[#This Row],[QUANTITY]]*(1-Table3[[#This Row],[DISCOUNT %]])</f>
        <v>494.52887951279178</v>
      </c>
      <c r="N905" s="3">
        <f>DAY(Table3[[#This Row],[DATE]])</f>
        <v>23</v>
      </c>
      <c r="O905" s="3" t="str">
        <f>TEXT(Table3[[#This Row],[DATE]],"mmm")</f>
        <v>Jun</v>
      </c>
      <c r="P905" s="3">
        <f>YEAR(Table3[[#This Row],[DATE]])</f>
        <v>2023</v>
      </c>
    </row>
    <row r="906" spans="1:16" x14ac:dyDescent="0.3">
      <c r="A906" s="6">
        <v>45101</v>
      </c>
      <c r="B906" s="7" t="s">
        <v>1957</v>
      </c>
      <c r="C906" s="9">
        <f t="shared" ca="1" si="28"/>
        <v>13</v>
      </c>
      <c r="D906" s="9" t="s">
        <v>2116</v>
      </c>
      <c r="E906" s="9" t="s">
        <v>2116</v>
      </c>
      <c r="F906" s="10">
        <f t="shared" ca="1" si="29"/>
        <v>7.8687514308603712E-2</v>
      </c>
      <c r="G906" s="3" t="str">
        <f>VLOOKUP(Table3[[#This Row],[PRODUCT ID]],Table1[[PRODUCT]:[SELLING PRICE]],1,FALSE)</f>
        <v>Product905</v>
      </c>
      <c r="H906" s="3" t="str">
        <f>VLOOKUP(Table3[[#This Row],[PRODUCT ID]],Table1[[PRODUCT]:[SELLING PRICE]],2,FALSE)</f>
        <v>Category2</v>
      </c>
      <c r="I906" s="3" t="str">
        <f>VLOOKUP(Table3[[#This Row],[PRODUCT ID]],Table1[[PRODUCT]:[SELLING PRICE]],3,FALSE)</f>
        <v>Lt</v>
      </c>
      <c r="J906" s="16">
        <f ca="1">VLOOKUP(Table3[[#This Row],[PRODUCT ID]],Table1[[PRODUCT]:[SELLING PRICE]],4,FALSE)</f>
        <v>182</v>
      </c>
      <c r="K906" s="16">
        <f ca="1">VLOOKUP(Table3[[#This Row],[PRODUCT ID]],Table1[[PRODUCT]:[SELLING PRICE]],5,FALSE)</f>
        <v>312.82742216548286</v>
      </c>
      <c r="L906" s="16">
        <f ca="1">J906*Table3[[#This Row],[QUANTITY]]</f>
        <v>2366</v>
      </c>
      <c r="M906" s="16">
        <f ca="1">K906*Table3[[#This Row],[QUANTITY]]*(1-Table3[[#This Row],[DISCOUNT %]])</f>
        <v>3746.7535288002668</v>
      </c>
      <c r="N906" s="3">
        <f>DAY(Table3[[#This Row],[DATE]])</f>
        <v>24</v>
      </c>
      <c r="O906" s="3" t="str">
        <f>TEXT(Table3[[#This Row],[DATE]],"mmm")</f>
        <v>Jun</v>
      </c>
      <c r="P906" s="3">
        <f>YEAR(Table3[[#This Row],[DATE]])</f>
        <v>2023</v>
      </c>
    </row>
    <row r="907" spans="1:16" x14ac:dyDescent="0.3">
      <c r="A907" s="6">
        <v>45102</v>
      </c>
      <c r="B907" s="7" t="s">
        <v>1958</v>
      </c>
      <c r="C907" s="9">
        <f t="shared" ca="1" si="28"/>
        <v>8</v>
      </c>
      <c r="D907" s="9" t="s">
        <v>2115</v>
      </c>
      <c r="E907" s="9" t="s">
        <v>2116</v>
      </c>
      <c r="F907" s="10">
        <f t="shared" ca="1" si="29"/>
        <v>9.03969555177941E-2</v>
      </c>
      <c r="G907" s="3" t="str">
        <f>VLOOKUP(Table3[[#This Row],[PRODUCT ID]],Table1[[PRODUCT]:[SELLING PRICE]],1,FALSE)</f>
        <v>Product906</v>
      </c>
      <c r="H907" s="3" t="str">
        <f>VLOOKUP(Table3[[#This Row],[PRODUCT ID]],Table1[[PRODUCT]:[SELLING PRICE]],2,FALSE)</f>
        <v>Category3</v>
      </c>
      <c r="I907" s="3" t="str">
        <f>VLOOKUP(Table3[[#This Row],[PRODUCT ID]],Table1[[PRODUCT]:[SELLING PRICE]],3,FALSE)</f>
        <v>Kg</v>
      </c>
      <c r="J907" s="16">
        <f ca="1">VLOOKUP(Table3[[#This Row],[PRODUCT ID]],Table1[[PRODUCT]:[SELLING PRICE]],4,FALSE)</f>
        <v>116</v>
      </c>
      <c r="K907" s="16">
        <f ca="1">VLOOKUP(Table3[[#This Row],[PRODUCT ID]],Table1[[PRODUCT]:[SELLING PRICE]],5,FALSE)</f>
        <v>246.975541550944</v>
      </c>
      <c r="L907" s="16">
        <f ca="1">J907*Table3[[#This Row],[QUANTITY]]</f>
        <v>928</v>
      </c>
      <c r="M907" s="16">
        <f ca="1">K907*Table3[[#This Row],[QUANTITY]]*(1-Table3[[#This Row],[DISCOUNT %]])</f>
        <v>1797.1976360590415</v>
      </c>
      <c r="N907" s="3">
        <f>DAY(Table3[[#This Row],[DATE]])</f>
        <v>25</v>
      </c>
      <c r="O907" s="3" t="str">
        <f>TEXT(Table3[[#This Row],[DATE]],"mmm")</f>
        <v>Jun</v>
      </c>
      <c r="P907" s="3">
        <f>YEAR(Table3[[#This Row],[DATE]])</f>
        <v>2023</v>
      </c>
    </row>
    <row r="908" spans="1:16" x14ac:dyDescent="0.3">
      <c r="A908" s="6">
        <v>45103</v>
      </c>
      <c r="B908" s="7" t="s">
        <v>1959</v>
      </c>
      <c r="C908" s="9">
        <f t="shared" ca="1" si="28"/>
        <v>7</v>
      </c>
      <c r="D908" s="9" t="s">
        <v>2117</v>
      </c>
      <c r="E908" s="9" t="s">
        <v>2116</v>
      </c>
      <c r="F908" s="10">
        <f t="shared" ca="1" si="29"/>
        <v>3.3954609449206162E-2</v>
      </c>
      <c r="G908" s="3" t="str">
        <f>VLOOKUP(Table3[[#This Row],[PRODUCT ID]],Table1[[PRODUCT]:[SELLING PRICE]],1,FALSE)</f>
        <v>Product907</v>
      </c>
      <c r="H908" s="3" t="str">
        <f>VLOOKUP(Table3[[#This Row],[PRODUCT ID]],Table1[[PRODUCT]:[SELLING PRICE]],2,FALSE)</f>
        <v>Category4</v>
      </c>
      <c r="I908" s="3" t="str">
        <f>VLOOKUP(Table3[[#This Row],[PRODUCT ID]],Table1[[PRODUCT]:[SELLING PRICE]],3,FALSE)</f>
        <v>Lt</v>
      </c>
      <c r="J908" s="16">
        <f ca="1">VLOOKUP(Table3[[#This Row],[PRODUCT ID]],Table1[[PRODUCT]:[SELLING PRICE]],4,FALSE)</f>
        <v>203</v>
      </c>
      <c r="K908" s="16">
        <f ca="1">VLOOKUP(Table3[[#This Row],[PRODUCT ID]],Table1[[PRODUCT]:[SELLING PRICE]],5,FALSE)</f>
        <v>69.744783606334906</v>
      </c>
      <c r="L908" s="16">
        <f ca="1">J908*Table3[[#This Row],[QUANTITY]]</f>
        <v>1421</v>
      </c>
      <c r="M908" s="16">
        <f ca="1">K908*Table3[[#This Row],[QUANTITY]]*(1-Table3[[#This Row],[DISCOUNT %]])</f>
        <v>471.63638702503687</v>
      </c>
      <c r="N908" s="3">
        <f>DAY(Table3[[#This Row],[DATE]])</f>
        <v>26</v>
      </c>
      <c r="O908" s="3" t="str">
        <f>TEXT(Table3[[#This Row],[DATE]],"mmm")</f>
        <v>Jun</v>
      </c>
      <c r="P908" s="3">
        <f>YEAR(Table3[[#This Row],[DATE]])</f>
        <v>2023</v>
      </c>
    </row>
    <row r="909" spans="1:16" x14ac:dyDescent="0.3">
      <c r="A909" s="6">
        <v>45104</v>
      </c>
      <c r="B909" s="7" t="s">
        <v>1960</v>
      </c>
      <c r="C909" s="9">
        <f t="shared" ca="1" si="28"/>
        <v>15</v>
      </c>
      <c r="D909" s="9" t="s">
        <v>2117</v>
      </c>
      <c r="E909" s="9" t="s">
        <v>2116</v>
      </c>
      <c r="F909" s="10">
        <f t="shared" ca="1" si="29"/>
        <v>3.2937116958686528E-2</v>
      </c>
      <c r="G909" s="3" t="str">
        <f>VLOOKUP(Table3[[#This Row],[PRODUCT ID]],Table1[[PRODUCT]:[SELLING PRICE]],1,FALSE)</f>
        <v>Product908</v>
      </c>
      <c r="H909" s="3" t="str">
        <f>VLOOKUP(Table3[[#This Row],[PRODUCT ID]],Table1[[PRODUCT]:[SELLING PRICE]],2,FALSE)</f>
        <v>Category5</v>
      </c>
      <c r="I909" s="3" t="str">
        <f>VLOOKUP(Table3[[#This Row],[PRODUCT ID]],Table1[[PRODUCT]:[SELLING PRICE]],3,FALSE)</f>
        <v>Ft</v>
      </c>
      <c r="J909" s="16">
        <f ca="1">VLOOKUP(Table3[[#This Row],[PRODUCT ID]],Table1[[PRODUCT]:[SELLING PRICE]],4,FALSE)</f>
        <v>128</v>
      </c>
      <c r="K909" s="16">
        <f ca="1">VLOOKUP(Table3[[#This Row],[PRODUCT ID]],Table1[[PRODUCT]:[SELLING PRICE]],5,FALSE)</f>
        <v>284.99769670136567</v>
      </c>
      <c r="L909" s="16">
        <f ca="1">J909*Table3[[#This Row],[QUANTITY]]</f>
        <v>1920</v>
      </c>
      <c r="M909" s="16">
        <f ca="1">K909*Table3[[#This Row],[QUANTITY]]*(1-Table3[[#This Row],[DISCOUNT %]])</f>
        <v>4134.1604134823483</v>
      </c>
      <c r="N909" s="3">
        <f>DAY(Table3[[#This Row],[DATE]])</f>
        <v>27</v>
      </c>
      <c r="O909" s="3" t="str">
        <f>TEXT(Table3[[#This Row],[DATE]],"mmm")</f>
        <v>Jun</v>
      </c>
      <c r="P909" s="3">
        <f>YEAR(Table3[[#This Row],[DATE]])</f>
        <v>2023</v>
      </c>
    </row>
    <row r="910" spans="1:16" x14ac:dyDescent="0.3">
      <c r="A910" s="6">
        <v>45105</v>
      </c>
      <c r="B910" s="7" t="s">
        <v>1961</v>
      </c>
      <c r="C910" s="9">
        <f t="shared" ca="1" si="28"/>
        <v>8</v>
      </c>
      <c r="D910" s="9" t="s">
        <v>2116</v>
      </c>
      <c r="E910" s="9" t="s">
        <v>2118</v>
      </c>
      <c r="F910" s="10">
        <f t="shared" ca="1" si="29"/>
        <v>5.9692853658980027E-2</v>
      </c>
      <c r="G910" s="3" t="str">
        <f>VLOOKUP(Table3[[#This Row],[PRODUCT ID]],Table1[[PRODUCT]:[SELLING PRICE]],1,FALSE)</f>
        <v>Product909</v>
      </c>
      <c r="H910" s="3" t="str">
        <f>VLOOKUP(Table3[[#This Row],[PRODUCT ID]],Table1[[PRODUCT]:[SELLING PRICE]],2,FALSE)</f>
        <v>Category1</v>
      </c>
      <c r="I910" s="3" t="str">
        <f>VLOOKUP(Table3[[#This Row],[PRODUCT ID]],Table1[[PRODUCT]:[SELLING PRICE]],3,FALSE)</f>
        <v>Kg</v>
      </c>
      <c r="J910" s="16">
        <f ca="1">VLOOKUP(Table3[[#This Row],[PRODUCT ID]],Table1[[PRODUCT]:[SELLING PRICE]],4,FALSE)</f>
        <v>138</v>
      </c>
      <c r="K910" s="16">
        <f ca="1">VLOOKUP(Table3[[#This Row],[PRODUCT ID]],Table1[[PRODUCT]:[SELLING PRICE]],5,FALSE)</f>
        <v>42.881177761106628</v>
      </c>
      <c r="L910" s="16">
        <f ca="1">J910*Table3[[#This Row],[QUANTITY]]</f>
        <v>1104</v>
      </c>
      <c r="M910" s="16">
        <f ca="1">K910*Table3[[#This Row],[QUANTITY]]*(1-Table3[[#This Row],[DISCOUNT %]])</f>
        <v>322.57182313830543</v>
      </c>
      <c r="N910" s="3">
        <f>DAY(Table3[[#This Row],[DATE]])</f>
        <v>28</v>
      </c>
      <c r="O910" s="3" t="str">
        <f>TEXT(Table3[[#This Row],[DATE]],"mmm")</f>
        <v>Jun</v>
      </c>
      <c r="P910" s="3">
        <f>YEAR(Table3[[#This Row],[DATE]])</f>
        <v>2023</v>
      </c>
    </row>
    <row r="911" spans="1:16" x14ac:dyDescent="0.3">
      <c r="A911" s="6">
        <v>45106</v>
      </c>
      <c r="B911" s="7" t="s">
        <v>1962</v>
      </c>
      <c r="C911" s="9">
        <f t="shared" ca="1" si="28"/>
        <v>10</v>
      </c>
      <c r="D911" s="9" t="s">
        <v>2116</v>
      </c>
      <c r="E911" s="9" t="s">
        <v>2116</v>
      </c>
      <c r="F911" s="10">
        <f t="shared" ca="1" si="29"/>
        <v>5.278078619222315E-2</v>
      </c>
      <c r="G911" s="3" t="str">
        <f>VLOOKUP(Table3[[#This Row],[PRODUCT ID]],Table1[[PRODUCT]:[SELLING PRICE]],1,FALSE)</f>
        <v>Product910</v>
      </c>
      <c r="H911" s="3" t="str">
        <f>VLOOKUP(Table3[[#This Row],[PRODUCT ID]],Table1[[PRODUCT]:[SELLING PRICE]],2,FALSE)</f>
        <v>Category2</v>
      </c>
      <c r="I911" s="3" t="str">
        <f>VLOOKUP(Table3[[#This Row],[PRODUCT ID]],Table1[[PRODUCT]:[SELLING PRICE]],3,FALSE)</f>
        <v>No</v>
      </c>
      <c r="J911" s="16">
        <f ca="1">VLOOKUP(Table3[[#This Row],[PRODUCT ID]],Table1[[PRODUCT]:[SELLING PRICE]],4,FALSE)</f>
        <v>99</v>
      </c>
      <c r="K911" s="16">
        <f ca="1">VLOOKUP(Table3[[#This Row],[PRODUCT ID]],Table1[[PRODUCT]:[SELLING PRICE]],5,FALSE)</f>
        <v>208.15967475571708</v>
      </c>
      <c r="L911" s="16">
        <f ca="1">J911*Table3[[#This Row],[QUANTITY]]</f>
        <v>990</v>
      </c>
      <c r="M911" s="16">
        <f ca="1">K911*Table3[[#This Row],[QUANTITY]]*(1-Table3[[#This Row],[DISCOUNT %]])</f>
        <v>1971.7284346859285</v>
      </c>
      <c r="N911" s="3">
        <f>DAY(Table3[[#This Row],[DATE]])</f>
        <v>29</v>
      </c>
      <c r="O911" s="3" t="str">
        <f>TEXT(Table3[[#This Row],[DATE]],"mmm")</f>
        <v>Jun</v>
      </c>
      <c r="P911" s="3">
        <f>YEAR(Table3[[#This Row],[DATE]])</f>
        <v>2023</v>
      </c>
    </row>
    <row r="912" spans="1:16" x14ac:dyDescent="0.3">
      <c r="A912" s="6">
        <v>45107</v>
      </c>
      <c r="B912" s="7" t="s">
        <v>1963</v>
      </c>
      <c r="C912" s="9">
        <f t="shared" ca="1" si="28"/>
        <v>9</v>
      </c>
      <c r="D912" s="9" t="s">
        <v>2116</v>
      </c>
      <c r="E912" s="9" t="s">
        <v>2116</v>
      </c>
      <c r="F912" s="10">
        <f t="shared" ca="1" si="29"/>
        <v>5.650481653255815E-2</v>
      </c>
      <c r="G912" s="3" t="str">
        <f>VLOOKUP(Table3[[#This Row],[PRODUCT ID]],Table1[[PRODUCT]:[SELLING PRICE]],1,FALSE)</f>
        <v>Product911</v>
      </c>
      <c r="H912" s="3" t="str">
        <f>VLOOKUP(Table3[[#This Row],[PRODUCT ID]],Table1[[PRODUCT]:[SELLING PRICE]],2,FALSE)</f>
        <v>Category3</v>
      </c>
      <c r="I912" s="3" t="str">
        <f>VLOOKUP(Table3[[#This Row],[PRODUCT ID]],Table1[[PRODUCT]:[SELLING PRICE]],3,FALSE)</f>
        <v>No</v>
      </c>
      <c r="J912" s="16">
        <f ca="1">VLOOKUP(Table3[[#This Row],[PRODUCT ID]],Table1[[PRODUCT]:[SELLING PRICE]],4,FALSE)</f>
        <v>137</v>
      </c>
      <c r="K912" s="16">
        <f ca="1">VLOOKUP(Table3[[#This Row],[PRODUCT ID]],Table1[[PRODUCT]:[SELLING PRICE]],5,FALSE)</f>
        <v>255.38320954191337</v>
      </c>
      <c r="L912" s="16">
        <f ca="1">J912*Table3[[#This Row],[QUANTITY]]</f>
        <v>1233</v>
      </c>
      <c r="M912" s="16">
        <f ca="1">K912*Table3[[#This Row],[QUANTITY]]*(1-Table3[[#This Row],[DISCOUNT %]])</f>
        <v>2168.5754532712654</v>
      </c>
      <c r="N912" s="3">
        <f>DAY(Table3[[#This Row],[DATE]])</f>
        <v>30</v>
      </c>
      <c r="O912" s="3" t="str">
        <f>TEXT(Table3[[#This Row],[DATE]],"mmm")</f>
        <v>Jun</v>
      </c>
      <c r="P912" s="3">
        <f>YEAR(Table3[[#This Row],[DATE]])</f>
        <v>2023</v>
      </c>
    </row>
    <row r="913" spans="1:16" x14ac:dyDescent="0.3">
      <c r="A913" s="6">
        <v>45108</v>
      </c>
      <c r="B913" s="7" t="s">
        <v>1964</v>
      </c>
      <c r="C913" s="9">
        <f t="shared" ca="1" si="28"/>
        <v>12</v>
      </c>
      <c r="D913" s="9" t="s">
        <v>2116</v>
      </c>
      <c r="E913" s="9" t="s">
        <v>2116</v>
      </c>
      <c r="F913" s="10">
        <f t="shared" ca="1" si="29"/>
        <v>6.4471536381280087E-2</v>
      </c>
      <c r="G913" s="3" t="str">
        <f>VLOOKUP(Table3[[#This Row],[PRODUCT ID]],Table1[[PRODUCT]:[SELLING PRICE]],1,FALSE)</f>
        <v>Product912</v>
      </c>
      <c r="H913" s="3" t="str">
        <f>VLOOKUP(Table3[[#This Row],[PRODUCT ID]],Table1[[PRODUCT]:[SELLING PRICE]],2,FALSE)</f>
        <v>Category4</v>
      </c>
      <c r="I913" s="3" t="str">
        <f>VLOOKUP(Table3[[#This Row],[PRODUCT ID]],Table1[[PRODUCT]:[SELLING PRICE]],3,FALSE)</f>
        <v>Ft</v>
      </c>
      <c r="J913" s="16">
        <f ca="1">VLOOKUP(Table3[[#This Row],[PRODUCT ID]],Table1[[PRODUCT]:[SELLING PRICE]],4,FALSE)</f>
        <v>26</v>
      </c>
      <c r="K913" s="16">
        <f ca="1">VLOOKUP(Table3[[#This Row],[PRODUCT ID]],Table1[[PRODUCT]:[SELLING PRICE]],5,FALSE)</f>
        <v>285.45690606964723</v>
      </c>
      <c r="L913" s="16">
        <f ca="1">J913*Table3[[#This Row],[QUANTITY]]</f>
        <v>312</v>
      </c>
      <c r="M913" s="16">
        <f ca="1">K913*Table3[[#This Row],[QUANTITY]]*(1-Table3[[#This Row],[DISCOUNT %]])</f>
        <v>3204.636729176284</v>
      </c>
      <c r="N913" s="3">
        <f>DAY(Table3[[#This Row],[DATE]])</f>
        <v>1</v>
      </c>
      <c r="O913" s="3" t="str">
        <f>TEXT(Table3[[#This Row],[DATE]],"mmm")</f>
        <v>Jul</v>
      </c>
      <c r="P913" s="3">
        <f>YEAR(Table3[[#This Row],[DATE]])</f>
        <v>2023</v>
      </c>
    </row>
    <row r="914" spans="1:16" x14ac:dyDescent="0.3">
      <c r="A914" s="6">
        <v>45109</v>
      </c>
      <c r="B914" s="7" t="s">
        <v>1965</v>
      </c>
      <c r="C914" s="9">
        <f t="shared" ca="1" si="28"/>
        <v>2</v>
      </c>
      <c r="D914" s="9" t="s">
        <v>2115</v>
      </c>
      <c r="E914" s="9" t="s">
        <v>2116</v>
      </c>
      <c r="F914" s="10">
        <f t="shared" ca="1" si="29"/>
        <v>8.5001125717178105E-2</v>
      </c>
      <c r="G914" s="3" t="str">
        <f>VLOOKUP(Table3[[#This Row],[PRODUCT ID]],Table1[[PRODUCT]:[SELLING PRICE]],1,FALSE)</f>
        <v>Product913</v>
      </c>
      <c r="H914" s="3" t="str">
        <f>VLOOKUP(Table3[[#This Row],[PRODUCT ID]],Table1[[PRODUCT]:[SELLING PRICE]],2,FALSE)</f>
        <v>Category1</v>
      </c>
      <c r="I914" s="3" t="str">
        <f>VLOOKUP(Table3[[#This Row],[PRODUCT ID]],Table1[[PRODUCT]:[SELLING PRICE]],3,FALSE)</f>
        <v>No</v>
      </c>
      <c r="J914" s="16">
        <f ca="1">VLOOKUP(Table3[[#This Row],[PRODUCT ID]],Table1[[PRODUCT]:[SELLING PRICE]],4,FALSE)</f>
        <v>19</v>
      </c>
      <c r="K914" s="16">
        <f ca="1">VLOOKUP(Table3[[#This Row],[PRODUCT ID]],Table1[[PRODUCT]:[SELLING PRICE]],5,FALSE)</f>
        <v>282.53623524463438</v>
      </c>
      <c r="L914" s="16">
        <f ca="1">J914*Table3[[#This Row],[QUANTITY]]</f>
        <v>38</v>
      </c>
      <c r="M914" s="16">
        <f ca="1">K914*Table3[[#This Row],[QUANTITY]]*(1-Table3[[#This Row],[DISCOUNT %]])</f>
        <v>517.04067438589402</v>
      </c>
      <c r="N914" s="3">
        <f>DAY(Table3[[#This Row],[DATE]])</f>
        <v>2</v>
      </c>
      <c r="O914" s="3" t="str">
        <f>TEXT(Table3[[#This Row],[DATE]],"mmm")</f>
        <v>Jul</v>
      </c>
      <c r="P914" s="3">
        <f>YEAR(Table3[[#This Row],[DATE]])</f>
        <v>2023</v>
      </c>
    </row>
    <row r="915" spans="1:16" x14ac:dyDescent="0.3">
      <c r="A915" s="6">
        <v>45110</v>
      </c>
      <c r="B915" s="7" t="s">
        <v>1966</v>
      </c>
      <c r="C915" s="9">
        <f t="shared" ca="1" si="28"/>
        <v>10</v>
      </c>
      <c r="D915" s="9" t="s">
        <v>2116</v>
      </c>
      <c r="E915" s="9" t="s">
        <v>2116</v>
      </c>
      <c r="F915" s="10">
        <f t="shared" ca="1" si="29"/>
        <v>9.3377659906247138E-3</v>
      </c>
      <c r="G915" s="3" t="str">
        <f>VLOOKUP(Table3[[#This Row],[PRODUCT ID]],Table1[[PRODUCT]:[SELLING PRICE]],1,FALSE)</f>
        <v>Product914</v>
      </c>
      <c r="H915" s="3" t="str">
        <f>VLOOKUP(Table3[[#This Row],[PRODUCT ID]],Table1[[PRODUCT]:[SELLING PRICE]],2,FALSE)</f>
        <v>Category2</v>
      </c>
      <c r="I915" s="3" t="str">
        <f>VLOOKUP(Table3[[#This Row],[PRODUCT ID]],Table1[[PRODUCT]:[SELLING PRICE]],3,FALSE)</f>
        <v>Kg</v>
      </c>
      <c r="J915" s="16">
        <f ca="1">VLOOKUP(Table3[[#This Row],[PRODUCT ID]],Table1[[PRODUCT]:[SELLING PRICE]],4,FALSE)</f>
        <v>136</v>
      </c>
      <c r="K915" s="16">
        <f ca="1">VLOOKUP(Table3[[#This Row],[PRODUCT ID]],Table1[[PRODUCT]:[SELLING PRICE]],5,FALSE)</f>
        <v>199.9648708155386</v>
      </c>
      <c r="L915" s="16">
        <f ca="1">J915*Table3[[#This Row],[QUANTITY]]</f>
        <v>1360</v>
      </c>
      <c r="M915" s="16">
        <f ca="1">K915*Table3[[#This Row],[QUANTITY]]*(1-Table3[[#This Row],[DISCOUNT %]])</f>
        <v>1980.9764564551758</v>
      </c>
      <c r="N915" s="3">
        <f>DAY(Table3[[#This Row],[DATE]])</f>
        <v>3</v>
      </c>
      <c r="O915" s="3" t="str">
        <f>TEXT(Table3[[#This Row],[DATE]],"mmm")</f>
        <v>Jul</v>
      </c>
      <c r="P915" s="3">
        <f>YEAR(Table3[[#This Row],[DATE]])</f>
        <v>2023</v>
      </c>
    </row>
    <row r="916" spans="1:16" x14ac:dyDescent="0.3">
      <c r="A916" s="6">
        <v>45111</v>
      </c>
      <c r="B916" s="7" t="s">
        <v>1967</v>
      </c>
      <c r="C916" s="9">
        <f t="shared" ca="1" si="28"/>
        <v>12</v>
      </c>
      <c r="D916" s="9" t="s">
        <v>2117</v>
      </c>
      <c r="E916" s="9" t="s">
        <v>2118</v>
      </c>
      <c r="F916" s="10">
        <f t="shared" ca="1" si="29"/>
        <v>7.7242681891839832E-2</v>
      </c>
      <c r="G916" s="3" t="str">
        <f>VLOOKUP(Table3[[#This Row],[PRODUCT ID]],Table1[[PRODUCT]:[SELLING PRICE]],1,FALSE)</f>
        <v>Product915</v>
      </c>
      <c r="H916" s="3" t="str">
        <f>VLOOKUP(Table3[[#This Row],[PRODUCT ID]],Table1[[PRODUCT]:[SELLING PRICE]],2,FALSE)</f>
        <v>Category3</v>
      </c>
      <c r="I916" s="3" t="str">
        <f>VLOOKUP(Table3[[#This Row],[PRODUCT ID]],Table1[[PRODUCT]:[SELLING PRICE]],3,FALSE)</f>
        <v>Kg</v>
      </c>
      <c r="J916" s="16">
        <f ca="1">VLOOKUP(Table3[[#This Row],[PRODUCT ID]],Table1[[PRODUCT]:[SELLING PRICE]],4,FALSE)</f>
        <v>13</v>
      </c>
      <c r="K916" s="16">
        <f ca="1">VLOOKUP(Table3[[#This Row],[PRODUCT ID]],Table1[[PRODUCT]:[SELLING PRICE]],5,FALSE)</f>
        <v>228.27124719640116</v>
      </c>
      <c r="L916" s="16">
        <f ca="1">J916*Table3[[#This Row],[QUANTITY]]</f>
        <v>156</v>
      </c>
      <c r="M916" s="16">
        <f ca="1">K916*Table3[[#This Row],[QUANTITY]]*(1-Table3[[#This Row],[DISCOUNT %]])</f>
        <v>2527.667566369872</v>
      </c>
      <c r="N916" s="3">
        <f>DAY(Table3[[#This Row],[DATE]])</f>
        <v>4</v>
      </c>
      <c r="O916" s="3" t="str">
        <f>TEXT(Table3[[#This Row],[DATE]],"mmm")</f>
        <v>Jul</v>
      </c>
      <c r="P916" s="3">
        <f>YEAR(Table3[[#This Row],[DATE]])</f>
        <v>2023</v>
      </c>
    </row>
    <row r="917" spans="1:16" x14ac:dyDescent="0.3">
      <c r="A917" s="6">
        <v>45112</v>
      </c>
      <c r="B917" s="7" t="s">
        <v>1968</v>
      </c>
      <c r="C917" s="9">
        <f t="shared" ca="1" si="28"/>
        <v>2</v>
      </c>
      <c r="D917" s="9" t="s">
        <v>2115</v>
      </c>
      <c r="E917" s="9" t="s">
        <v>2118</v>
      </c>
      <c r="F917" s="10">
        <f t="shared" ca="1" si="29"/>
        <v>4.1867348920687941E-2</v>
      </c>
      <c r="G917" s="3" t="str">
        <f>VLOOKUP(Table3[[#This Row],[PRODUCT ID]],Table1[[PRODUCT]:[SELLING PRICE]],1,FALSE)</f>
        <v>Product916</v>
      </c>
      <c r="H917" s="3" t="str">
        <f>VLOOKUP(Table3[[#This Row],[PRODUCT ID]],Table1[[PRODUCT]:[SELLING PRICE]],2,FALSE)</f>
        <v>Category4</v>
      </c>
      <c r="I917" s="3" t="str">
        <f>VLOOKUP(Table3[[#This Row],[PRODUCT ID]],Table1[[PRODUCT]:[SELLING PRICE]],3,FALSE)</f>
        <v>Lt</v>
      </c>
      <c r="J917" s="16">
        <f ca="1">VLOOKUP(Table3[[#This Row],[PRODUCT ID]],Table1[[PRODUCT]:[SELLING PRICE]],4,FALSE)</f>
        <v>126</v>
      </c>
      <c r="K917" s="16">
        <f ca="1">VLOOKUP(Table3[[#This Row],[PRODUCT ID]],Table1[[PRODUCT]:[SELLING PRICE]],5,FALSE)</f>
        <v>89.197050579596436</v>
      </c>
      <c r="L917" s="16">
        <f ca="1">J917*Table3[[#This Row],[QUANTITY]]</f>
        <v>252</v>
      </c>
      <c r="M917" s="16">
        <f ca="1">K917*Table3[[#This Row],[QUANTITY]]*(1-Table3[[#This Row],[DISCOUNT %]])</f>
        <v>170.92521308056843</v>
      </c>
      <c r="N917" s="3">
        <f>DAY(Table3[[#This Row],[DATE]])</f>
        <v>5</v>
      </c>
      <c r="O917" s="3" t="str">
        <f>TEXT(Table3[[#This Row],[DATE]],"mmm")</f>
        <v>Jul</v>
      </c>
      <c r="P917" s="3">
        <f>YEAR(Table3[[#This Row],[DATE]])</f>
        <v>2023</v>
      </c>
    </row>
    <row r="918" spans="1:16" x14ac:dyDescent="0.3">
      <c r="A918" s="6">
        <v>45113</v>
      </c>
      <c r="B918" s="7" t="s">
        <v>1969</v>
      </c>
      <c r="C918" s="9">
        <f t="shared" ca="1" si="28"/>
        <v>6</v>
      </c>
      <c r="D918" s="9" t="s">
        <v>2115</v>
      </c>
      <c r="E918" s="9" t="s">
        <v>2116</v>
      </c>
      <c r="F918" s="10">
        <f t="shared" ca="1" si="29"/>
        <v>3.7226959866724675E-2</v>
      </c>
      <c r="G918" s="3" t="str">
        <f>VLOOKUP(Table3[[#This Row],[PRODUCT ID]],Table1[[PRODUCT]:[SELLING PRICE]],1,FALSE)</f>
        <v>Product917</v>
      </c>
      <c r="H918" s="3" t="str">
        <f>VLOOKUP(Table3[[#This Row],[PRODUCT ID]],Table1[[PRODUCT]:[SELLING PRICE]],2,FALSE)</f>
        <v>Category5</v>
      </c>
      <c r="I918" s="3" t="str">
        <f>VLOOKUP(Table3[[#This Row],[PRODUCT ID]],Table1[[PRODUCT]:[SELLING PRICE]],3,FALSE)</f>
        <v>Kg</v>
      </c>
      <c r="J918" s="16">
        <f ca="1">VLOOKUP(Table3[[#This Row],[PRODUCT ID]],Table1[[PRODUCT]:[SELLING PRICE]],4,FALSE)</f>
        <v>168</v>
      </c>
      <c r="K918" s="16">
        <f ca="1">VLOOKUP(Table3[[#This Row],[PRODUCT ID]],Table1[[PRODUCT]:[SELLING PRICE]],5,FALSE)</f>
        <v>299.24150837548223</v>
      </c>
      <c r="L918" s="16">
        <f ca="1">J918*Table3[[#This Row],[QUANTITY]]</f>
        <v>1008</v>
      </c>
      <c r="M918" s="16">
        <f ca="1">K918*Table3[[#This Row],[QUANTITY]]*(1-Table3[[#This Row],[DISCOUNT %]])</f>
        <v>1728.60994051638</v>
      </c>
      <c r="N918" s="3">
        <f>DAY(Table3[[#This Row],[DATE]])</f>
        <v>6</v>
      </c>
      <c r="O918" s="3" t="str">
        <f>TEXT(Table3[[#This Row],[DATE]],"mmm")</f>
        <v>Jul</v>
      </c>
      <c r="P918" s="3">
        <f>YEAR(Table3[[#This Row],[DATE]])</f>
        <v>2023</v>
      </c>
    </row>
    <row r="919" spans="1:16" x14ac:dyDescent="0.3">
      <c r="A919" s="6">
        <v>45114</v>
      </c>
      <c r="B919" s="7" t="s">
        <v>1970</v>
      </c>
      <c r="C919" s="9">
        <f t="shared" ca="1" si="28"/>
        <v>4</v>
      </c>
      <c r="D919" s="9" t="s">
        <v>2115</v>
      </c>
      <c r="E919" s="9" t="s">
        <v>2116</v>
      </c>
      <c r="F919" s="10">
        <f t="shared" ca="1" si="29"/>
        <v>9.3117045767182299E-2</v>
      </c>
      <c r="G919" s="3" t="str">
        <f>VLOOKUP(Table3[[#This Row],[PRODUCT ID]],Table1[[PRODUCT]:[SELLING PRICE]],1,FALSE)</f>
        <v>Product918</v>
      </c>
      <c r="H919" s="3" t="str">
        <f>VLOOKUP(Table3[[#This Row],[PRODUCT ID]],Table1[[PRODUCT]:[SELLING PRICE]],2,FALSE)</f>
        <v>Category1</v>
      </c>
      <c r="I919" s="3" t="str">
        <f>VLOOKUP(Table3[[#This Row],[PRODUCT ID]],Table1[[PRODUCT]:[SELLING PRICE]],3,FALSE)</f>
        <v>Lt</v>
      </c>
      <c r="J919" s="16">
        <f ca="1">VLOOKUP(Table3[[#This Row],[PRODUCT ID]],Table1[[PRODUCT]:[SELLING PRICE]],4,FALSE)</f>
        <v>248</v>
      </c>
      <c r="K919" s="16">
        <f ca="1">VLOOKUP(Table3[[#This Row],[PRODUCT ID]],Table1[[PRODUCT]:[SELLING PRICE]],5,FALSE)</f>
        <v>184.07392476325782</v>
      </c>
      <c r="L919" s="16">
        <f ca="1">J919*Table3[[#This Row],[QUANTITY]]</f>
        <v>992</v>
      </c>
      <c r="M919" s="16">
        <f ca="1">K919*Table3[[#This Row],[QUANTITY]]*(1-Table3[[#This Row],[DISCOUNT %]])</f>
        <v>667.73401874613069</v>
      </c>
      <c r="N919" s="3">
        <f>DAY(Table3[[#This Row],[DATE]])</f>
        <v>7</v>
      </c>
      <c r="O919" s="3" t="str">
        <f>TEXT(Table3[[#This Row],[DATE]],"mmm")</f>
        <v>Jul</v>
      </c>
      <c r="P919" s="3">
        <f>YEAR(Table3[[#This Row],[DATE]])</f>
        <v>2023</v>
      </c>
    </row>
    <row r="920" spans="1:16" x14ac:dyDescent="0.3">
      <c r="A920" s="6">
        <v>45115</v>
      </c>
      <c r="B920" s="7" t="s">
        <v>1971</v>
      </c>
      <c r="C920" s="9">
        <f t="shared" ca="1" si="28"/>
        <v>3</v>
      </c>
      <c r="D920" s="9" t="s">
        <v>2116</v>
      </c>
      <c r="E920" s="9" t="s">
        <v>2116</v>
      </c>
      <c r="F920" s="10">
        <f t="shared" ca="1" si="29"/>
        <v>6.3762236642521772E-2</v>
      </c>
      <c r="G920" s="3" t="str">
        <f>VLOOKUP(Table3[[#This Row],[PRODUCT ID]],Table1[[PRODUCT]:[SELLING PRICE]],1,FALSE)</f>
        <v>Product919</v>
      </c>
      <c r="H920" s="3" t="str">
        <f>VLOOKUP(Table3[[#This Row],[PRODUCT ID]],Table1[[PRODUCT]:[SELLING PRICE]],2,FALSE)</f>
        <v>Category2</v>
      </c>
      <c r="I920" s="3" t="str">
        <f>VLOOKUP(Table3[[#This Row],[PRODUCT ID]],Table1[[PRODUCT]:[SELLING PRICE]],3,FALSE)</f>
        <v>Ft</v>
      </c>
      <c r="J920" s="16">
        <f ca="1">VLOOKUP(Table3[[#This Row],[PRODUCT ID]],Table1[[PRODUCT]:[SELLING PRICE]],4,FALSE)</f>
        <v>128</v>
      </c>
      <c r="K920" s="16">
        <f ca="1">VLOOKUP(Table3[[#This Row],[PRODUCT ID]],Table1[[PRODUCT]:[SELLING PRICE]],5,FALSE)</f>
        <v>80.016640633855189</v>
      </c>
      <c r="L920" s="16">
        <f ca="1">J920*Table3[[#This Row],[QUANTITY]]</f>
        <v>384</v>
      </c>
      <c r="M920" s="16">
        <f ca="1">K920*Table3[[#This Row],[QUANTITY]]*(1-Table3[[#This Row],[DISCOUNT %]])</f>
        <v>224.74380197525906</v>
      </c>
      <c r="N920" s="3">
        <f>DAY(Table3[[#This Row],[DATE]])</f>
        <v>8</v>
      </c>
      <c r="O920" s="3" t="str">
        <f>TEXT(Table3[[#This Row],[DATE]],"mmm")</f>
        <v>Jul</v>
      </c>
      <c r="P920" s="3">
        <f>YEAR(Table3[[#This Row],[DATE]])</f>
        <v>2023</v>
      </c>
    </row>
    <row r="921" spans="1:16" x14ac:dyDescent="0.3">
      <c r="A921" s="6">
        <v>45116</v>
      </c>
      <c r="B921" s="7" t="s">
        <v>1972</v>
      </c>
      <c r="C921" s="9">
        <f t="shared" ca="1" si="28"/>
        <v>8</v>
      </c>
      <c r="D921" s="9" t="s">
        <v>2116</v>
      </c>
      <c r="E921" s="9" t="s">
        <v>2116</v>
      </c>
      <c r="F921" s="10">
        <f t="shared" ca="1" si="29"/>
        <v>3.7292929481467695E-2</v>
      </c>
      <c r="G921" s="3" t="str">
        <f>VLOOKUP(Table3[[#This Row],[PRODUCT ID]],Table1[[PRODUCT]:[SELLING PRICE]],1,FALSE)</f>
        <v>Product920</v>
      </c>
      <c r="H921" s="3" t="str">
        <f>VLOOKUP(Table3[[#This Row],[PRODUCT ID]],Table1[[PRODUCT]:[SELLING PRICE]],2,FALSE)</f>
        <v>Category3</v>
      </c>
      <c r="I921" s="3" t="str">
        <f>VLOOKUP(Table3[[#This Row],[PRODUCT ID]],Table1[[PRODUCT]:[SELLING PRICE]],3,FALSE)</f>
        <v>Kg</v>
      </c>
      <c r="J921" s="16">
        <f ca="1">VLOOKUP(Table3[[#This Row],[PRODUCT ID]],Table1[[PRODUCT]:[SELLING PRICE]],4,FALSE)</f>
        <v>191</v>
      </c>
      <c r="K921" s="16">
        <f ca="1">VLOOKUP(Table3[[#This Row],[PRODUCT ID]],Table1[[PRODUCT]:[SELLING PRICE]],5,FALSE)</f>
        <v>122.94912497008576</v>
      </c>
      <c r="L921" s="16">
        <f ca="1">J921*Table3[[#This Row],[QUANTITY]]</f>
        <v>1528</v>
      </c>
      <c r="M921" s="16">
        <f ca="1">K921*Table3[[#This Row],[QUANTITY]]*(1-Table3[[#This Row],[DISCOUNT %]])</f>
        <v>946.91193538214554</v>
      </c>
      <c r="N921" s="3">
        <f>DAY(Table3[[#This Row],[DATE]])</f>
        <v>9</v>
      </c>
      <c r="O921" s="3" t="str">
        <f>TEXT(Table3[[#This Row],[DATE]],"mmm")</f>
        <v>Jul</v>
      </c>
      <c r="P921" s="3">
        <f>YEAR(Table3[[#This Row],[DATE]])</f>
        <v>2023</v>
      </c>
    </row>
    <row r="922" spans="1:16" x14ac:dyDescent="0.3">
      <c r="A922" s="6">
        <v>45117</v>
      </c>
      <c r="B922" s="7" t="s">
        <v>1973</v>
      </c>
      <c r="C922" s="9">
        <f t="shared" ca="1" si="28"/>
        <v>3</v>
      </c>
      <c r="D922" s="9" t="s">
        <v>2116</v>
      </c>
      <c r="E922" s="9" t="s">
        <v>2118</v>
      </c>
      <c r="F922" s="10">
        <f t="shared" ca="1" si="29"/>
        <v>5.3107033396205185E-2</v>
      </c>
      <c r="G922" s="3" t="str">
        <f>VLOOKUP(Table3[[#This Row],[PRODUCT ID]],Table1[[PRODUCT]:[SELLING PRICE]],1,FALSE)</f>
        <v>Product921</v>
      </c>
      <c r="H922" s="3" t="str">
        <f>VLOOKUP(Table3[[#This Row],[PRODUCT ID]],Table1[[PRODUCT]:[SELLING PRICE]],2,FALSE)</f>
        <v>Category4</v>
      </c>
      <c r="I922" s="3" t="str">
        <f>VLOOKUP(Table3[[#This Row],[PRODUCT ID]],Table1[[PRODUCT]:[SELLING PRICE]],3,FALSE)</f>
        <v>No</v>
      </c>
      <c r="J922" s="16">
        <f ca="1">VLOOKUP(Table3[[#This Row],[PRODUCT ID]],Table1[[PRODUCT]:[SELLING PRICE]],4,FALSE)</f>
        <v>57</v>
      </c>
      <c r="K922" s="16">
        <f ca="1">VLOOKUP(Table3[[#This Row],[PRODUCT ID]],Table1[[PRODUCT]:[SELLING PRICE]],5,FALSE)</f>
        <v>230.41738090018362</v>
      </c>
      <c r="L922" s="16">
        <f ca="1">J922*Table3[[#This Row],[QUANTITY]]</f>
        <v>171</v>
      </c>
      <c r="M922" s="16">
        <f ca="1">K922*Table3[[#This Row],[QUANTITY]]*(1-Table3[[#This Row],[DISCOUNT %]])</f>
        <v>654.54179207295431</v>
      </c>
      <c r="N922" s="3">
        <f>DAY(Table3[[#This Row],[DATE]])</f>
        <v>10</v>
      </c>
      <c r="O922" s="3" t="str">
        <f>TEXT(Table3[[#This Row],[DATE]],"mmm")</f>
        <v>Jul</v>
      </c>
      <c r="P922" s="3">
        <f>YEAR(Table3[[#This Row],[DATE]])</f>
        <v>2023</v>
      </c>
    </row>
    <row r="923" spans="1:16" x14ac:dyDescent="0.3">
      <c r="A923" s="6">
        <v>45118</v>
      </c>
      <c r="B923" s="7" t="s">
        <v>1974</v>
      </c>
      <c r="C923" s="9">
        <f t="shared" ca="1" si="28"/>
        <v>11</v>
      </c>
      <c r="D923" s="9" t="s">
        <v>2115</v>
      </c>
      <c r="E923" s="9" t="s">
        <v>2116</v>
      </c>
      <c r="F923" s="10">
        <f t="shared" ca="1" si="29"/>
        <v>1.7972478369339042E-2</v>
      </c>
      <c r="G923" s="3" t="str">
        <f>VLOOKUP(Table3[[#This Row],[PRODUCT ID]],Table1[[PRODUCT]:[SELLING PRICE]],1,FALSE)</f>
        <v>Product922</v>
      </c>
      <c r="H923" s="3" t="str">
        <f>VLOOKUP(Table3[[#This Row],[PRODUCT ID]],Table1[[PRODUCT]:[SELLING PRICE]],2,FALSE)</f>
        <v>Category5</v>
      </c>
      <c r="I923" s="3" t="str">
        <f>VLOOKUP(Table3[[#This Row],[PRODUCT ID]],Table1[[PRODUCT]:[SELLING PRICE]],3,FALSE)</f>
        <v>No</v>
      </c>
      <c r="J923" s="16">
        <f ca="1">VLOOKUP(Table3[[#This Row],[PRODUCT ID]],Table1[[PRODUCT]:[SELLING PRICE]],4,FALSE)</f>
        <v>247</v>
      </c>
      <c r="K923" s="16">
        <f ca="1">VLOOKUP(Table3[[#This Row],[PRODUCT ID]],Table1[[PRODUCT]:[SELLING PRICE]],5,FALSE)</f>
        <v>148.0840884049434</v>
      </c>
      <c r="L923" s="16">
        <f ca="1">J923*Table3[[#This Row],[QUANTITY]]</f>
        <v>2717</v>
      </c>
      <c r="M923" s="16">
        <f ca="1">K923*Table3[[#This Row],[QUANTITY]]*(1-Table3[[#This Row],[DISCOUNT %]])</f>
        <v>1599.6491536216649</v>
      </c>
      <c r="N923" s="3">
        <f>DAY(Table3[[#This Row],[DATE]])</f>
        <v>11</v>
      </c>
      <c r="O923" s="3" t="str">
        <f>TEXT(Table3[[#This Row],[DATE]],"mmm")</f>
        <v>Jul</v>
      </c>
      <c r="P923" s="3">
        <f>YEAR(Table3[[#This Row],[DATE]])</f>
        <v>2023</v>
      </c>
    </row>
    <row r="924" spans="1:16" x14ac:dyDescent="0.3">
      <c r="A924" s="6">
        <v>45119</v>
      </c>
      <c r="B924" s="7" t="s">
        <v>1975</v>
      </c>
      <c r="C924" s="9">
        <f t="shared" ca="1" si="28"/>
        <v>11</v>
      </c>
      <c r="D924" s="9" t="s">
        <v>2117</v>
      </c>
      <c r="E924" s="9" t="s">
        <v>2116</v>
      </c>
      <c r="F924" s="10">
        <f t="shared" ca="1" si="29"/>
        <v>6.6434908779158044E-2</v>
      </c>
      <c r="G924" s="3" t="str">
        <f>VLOOKUP(Table3[[#This Row],[PRODUCT ID]],Table1[[PRODUCT]:[SELLING PRICE]],1,FALSE)</f>
        <v>Product923</v>
      </c>
      <c r="H924" s="3" t="str">
        <f>VLOOKUP(Table3[[#This Row],[PRODUCT ID]],Table1[[PRODUCT]:[SELLING PRICE]],2,FALSE)</f>
        <v>Category1</v>
      </c>
      <c r="I924" s="3" t="str">
        <f>VLOOKUP(Table3[[#This Row],[PRODUCT ID]],Table1[[PRODUCT]:[SELLING PRICE]],3,FALSE)</f>
        <v>Ft</v>
      </c>
      <c r="J924" s="16">
        <f ca="1">VLOOKUP(Table3[[#This Row],[PRODUCT ID]],Table1[[PRODUCT]:[SELLING PRICE]],4,FALSE)</f>
        <v>126</v>
      </c>
      <c r="K924" s="16">
        <f ca="1">VLOOKUP(Table3[[#This Row],[PRODUCT ID]],Table1[[PRODUCT]:[SELLING PRICE]],5,FALSE)</f>
        <v>132.3613868898843</v>
      </c>
      <c r="L924" s="16">
        <f ca="1">J924*Table3[[#This Row],[QUANTITY]]</f>
        <v>1386</v>
      </c>
      <c r="M924" s="16">
        <f ca="1">K924*Table3[[#This Row],[QUANTITY]]*(1-Table3[[#This Row],[DISCOUNT %]])</f>
        <v>1359.247672485692</v>
      </c>
      <c r="N924" s="3">
        <f>DAY(Table3[[#This Row],[DATE]])</f>
        <v>12</v>
      </c>
      <c r="O924" s="3" t="str">
        <f>TEXT(Table3[[#This Row],[DATE]],"mmm")</f>
        <v>Jul</v>
      </c>
      <c r="P924" s="3">
        <f>YEAR(Table3[[#This Row],[DATE]])</f>
        <v>2023</v>
      </c>
    </row>
    <row r="925" spans="1:16" x14ac:dyDescent="0.3">
      <c r="A925" s="6">
        <v>45120</v>
      </c>
      <c r="B925" s="7" t="s">
        <v>1976</v>
      </c>
      <c r="C925" s="9">
        <f t="shared" ca="1" si="28"/>
        <v>11</v>
      </c>
      <c r="D925" s="9" t="s">
        <v>2117</v>
      </c>
      <c r="E925" s="9" t="s">
        <v>2116</v>
      </c>
      <c r="F925" s="10">
        <f t="shared" ca="1" si="29"/>
        <v>5.9227991681509301E-2</v>
      </c>
      <c r="G925" s="3" t="str">
        <f>VLOOKUP(Table3[[#This Row],[PRODUCT ID]],Table1[[PRODUCT]:[SELLING PRICE]],1,FALSE)</f>
        <v>Product924</v>
      </c>
      <c r="H925" s="3" t="str">
        <f>VLOOKUP(Table3[[#This Row],[PRODUCT ID]],Table1[[PRODUCT]:[SELLING PRICE]],2,FALSE)</f>
        <v>Category2</v>
      </c>
      <c r="I925" s="3" t="str">
        <f>VLOOKUP(Table3[[#This Row],[PRODUCT ID]],Table1[[PRODUCT]:[SELLING PRICE]],3,FALSE)</f>
        <v>No</v>
      </c>
      <c r="J925" s="16">
        <f ca="1">VLOOKUP(Table3[[#This Row],[PRODUCT ID]],Table1[[PRODUCT]:[SELLING PRICE]],4,FALSE)</f>
        <v>246</v>
      </c>
      <c r="K925" s="16">
        <f ca="1">VLOOKUP(Table3[[#This Row],[PRODUCT ID]],Table1[[PRODUCT]:[SELLING PRICE]],5,FALSE)</f>
        <v>310.32879560916336</v>
      </c>
      <c r="L925" s="16">
        <f ca="1">J925*Table3[[#This Row],[QUANTITY]]</f>
        <v>2706</v>
      </c>
      <c r="M925" s="16">
        <f ca="1">K925*Table3[[#This Row],[QUANTITY]]*(1-Table3[[#This Row],[DISCOUNT %]])</f>
        <v>3211.4350871272018</v>
      </c>
      <c r="N925" s="3">
        <f>DAY(Table3[[#This Row],[DATE]])</f>
        <v>13</v>
      </c>
      <c r="O925" s="3" t="str">
        <f>TEXT(Table3[[#This Row],[DATE]],"mmm")</f>
        <v>Jul</v>
      </c>
      <c r="P925" s="3">
        <f>YEAR(Table3[[#This Row],[DATE]])</f>
        <v>2023</v>
      </c>
    </row>
    <row r="926" spans="1:16" x14ac:dyDescent="0.3">
      <c r="A926" s="6">
        <v>45121</v>
      </c>
      <c r="B926" s="7" t="s">
        <v>1977</v>
      </c>
      <c r="C926" s="9">
        <f t="shared" ca="1" si="28"/>
        <v>2</v>
      </c>
      <c r="D926" s="9" t="s">
        <v>2116</v>
      </c>
      <c r="E926" s="9" t="s">
        <v>2116</v>
      </c>
      <c r="F926" s="10">
        <f t="shared" ca="1" si="29"/>
        <v>9.4234910514080616E-2</v>
      </c>
      <c r="G926" s="3" t="str">
        <f>VLOOKUP(Table3[[#This Row],[PRODUCT ID]],Table1[[PRODUCT]:[SELLING PRICE]],1,FALSE)</f>
        <v>Product925</v>
      </c>
      <c r="H926" s="3" t="str">
        <f>VLOOKUP(Table3[[#This Row],[PRODUCT ID]],Table1[[PRODUCT]:[SELLING PRICE]],2,FALSE)</f>
        <v>Category3</v>
      </c>
      <c r="I926" s="3" t="str">
        <f>VLOOKUP(Table3[[#This Row],[PRODUCT ID]],Table1[[PRODUCT]:[SELLING PRICE]],3,FALSE)</f>
        <v>Kg</v>
      </c>
      <c r="J926" s="16">
        <f ca="1">VLOOKUP(Table3[[#This Row],[PRODUCT ID]],Table1[[PRODUCT]:[SELLING PRICE]],4,FALSE)</f>
        <v>167</v>
      </c>
      <c r="K926" s="16">
        <f ca="1">VLOOKUP(Table3[[#This Row],[PRODUCT ID]],Table1[[PRODUCT]:[SELLING PRICE]],5,FALSE)</f>
        <v>117.33465402881974</v>
      </c>
      <c r="L926" s="16">
        <f ca="1">J926*Table3[[#This Row],[QUANTITY]]</f>
        <v>334</v>
      </c>
      <c r="M926" s="16">
        <f ca="1">K926*Table3[[#This Row],[QUANTITY]]*(1-Table3[[#This Row],[DISCOUNT %]])</f>
        <v>212.55526681242662</v>
      </c>
      <c r="N926" s="3">
        <f>DAY(Table3[[#This Row],[DATE]])</f>
        <v>14</v>
      </c>
      <c r="O926" s="3" t="str">
        <f>TEXT(Table3[[#This Row],[DATE]],"mmm")</f>
        <v>Jul</v>
      </c>
      <c r="P926" s="3">
        <f>YEAR(Table3[[#This Row],[DATE]])</f>
        <v>2023</v>
      </c>
    </row>
    <row r="927" spans="1:16" x14ac:dyDescent="0.3">
      <c r="A927" s="6">
        <v>45122</v>
      </c>
      <c r="B927" s="7" t="s">
        <v>1978</v>
      </c>
      <c r="C927" s="9">
        <f t="shared" ca="1" si="28"/>
        <v>9</v>
      </c>
      <c r="D927" s="9" t="s">
        <v>2116</v>
      </c>
      <c r="E927" s="9" t="s">
        <v>2116</v>
      </c>
      <c r="F927" s="10">
        <f t="shared" ca="1" si="29"/>
        <v>2.5613477965717668E-2</v>
      </c>
      <c r="G927" s="3" t="str">
        <f>VLOOKUP(Table3[[#This Row],[PRODUCT ID]],Table1[[PRODUCT]:[SELLING PRICE]],1,FALSE)</f>
        <v>Product926</v>
      </c>
      <c r="H927" s="3" t="str">
        <f>VLOOKUP(Table3[[#This Row],[PRODUCT ID]],Table1[[PRODUCT]:[SELLING PRICE]],2,FALSE)</f>
        <v>Category4</v>
      </c>
      <c r="I927" s="3" t="str">
        <f>VLOOKUP(Table3[[#This Row],[PRODUCT ID]],Table1[[PRODUCT]:[SELLING PRICE]],3,FALSE)</f>
        <v>Kg</v>
      </c>
      <c r="J927" s="16">
        <f ca="1">VLOOKUP(Table3[[#This Row],[PRODUCT ID]],Table1[[PRODUCT]:[SELLING PRICE]],4,FALSE)</f>
        <v>166</v>
      </c>
      <c r="K927" s="16">
        <f ca="1">VLOOKUP(Table3[[#This Row],[PRODUCT ID]],Table1[[PRODUCT]:[SELLING PRICE]],5,FALSE)</f>
        <v>288.86477126112965</v>
      </c>
      <c r="L927" s="16">
        <f ca="1">J927*Table3[[#This Row],[QUANTITY]]</f>
        <v>1494</v>
      </c>
      <c r="M927" s="16">
        <f ca="1">K927*Table3[[#This Row],[QUANTITY]]*(1-Table3[[#This Row],[DISCOUNT %]])</f>
        <v>2533.1934582662457</v>
      </c>
      <c r="N927" s="3">
        <f>DAY(Table3[[#This Row],[DATE]])</f>
        <v>15</v>
      </c>
      <c r="O927" s="3" t="str">
        <f>TEXT(Table3[[#This Row],[DATE]],"mmm")</f>
        <v>Jul</v>
      </c>
      <c r="P927" s="3">
        <f>YEAR(Table3[[#This Row],[DATE]])</f>
        <v>2023</v>
      </c>
    </row>
    <row r="928" spans="1:16" x14ac:dyDescent="0.3">
      <c r="A928" s="6">
        <v>45123</v>
      </c>
      <c r="B928" s="7" t="s">
        <v>1979</v>
      </c>
      <c r="C928" s="9">
        <f t="shared" ca="1" si="28"/>
        <v>13</v>
      </c>
      <c r="D928" s="9" t="s">
        <v>2116</v>
      </c>
      <c r="E928" s="9" t="s">
        <v>2118</v>
      </c>
      <c r="F928" s="10">
        <f t="shared" ca="1" si="29"/>
        <v>3.9409783514550101E-2</v>
      </c>
      <c r="G928" s="3" t="str">
        <f>VLOOKUP(Table3[[#This Row],[PRODUCT ID]],Table1[[PRODUCT]:[SELLING PRICE]],1,FALSE)</f>
        <v>Product927</v>
      </c>
      <c r="H928" s="3" t="str">
        <f>VLOOKUP(Table3[[#This Row],[PRODUCT ID]],Table1[[PRODUCT]:[SELLING PRICE]],2,FALSE)</f>
        <v>Category5</v>
      </c>
      <c r="I928" s="3" t="str">
        <f>VLOOKUP(Table3[[#This Row],[PRODUCT ID]],Table1[[PRODUCT]:[SELLING PRICE]],3,FALSE)</f>
        <v>Lt</v>
      </c>
      <c r="J928" s="16">
        <f ca="1">VLOOKUP(Table3[[#This Row],[PRODUCT ID]],Table1[[PRODUCT]:[SELLING PRICE]],4,FALSE)</f>
        <v>69</v>
      </c>
      <c r="K928" s="16">
        <f ca="1">VLOOKUP(Table3[[#This Row],[PRODUCT ID]],Table1[[PRODUCT]:[SELLING PRICE]],5,FALSE)</f>
        <v>25.525463429233547</v>
      </c>
      <c r="L928" s="16">
        <f ca="1">J928*Table3[[#This Row],[QUANTITY]]</f>
        <v>897</v>
      </c>
      <c r="M928" s="16">
        <f ca="1">K928*Table3[[#This Row],[QUANTITY]]*(1-Table3[[#This Row],[DISCOUNT %]])</f>
        <v>318.75363573792549</v>
      </c>
      <c r="N928" s="3">
        <f>DAY(Table3[[#This Row],[DATE]])</f>
        <v>16</v>
      </c>
      <c r="O928" s="3" t="str">
        <f>TEXT(Table3[[#This Row],[DATE]],"mmm")</f>
        <v>Jul</v>
      </c>
      <c r="P928" s="3">
        <f>YEAR(Table3[[#This Row],[DATE]])</f>
        <v>2023</v>
      </c>
    </row>
    <row r="929" spans="1:16" x14ac:dyDescent="0.3">
      <c r="A929" s="6">
        <v>45124</v>
      </c>
      <c r="B929" s="7" t="s">
        <v>1980</v>
      </c>
      <c r="C929" s="9">
        <f t="shared" ca="1" si="28"/>
        <v>9</v>
      </c>
      <c r="D929" s="9" t="s">
        <v>2116</v>
      </c>
      <c r="E929" s="9" t="s">
        <v>2118</v>
      </c>
      <c r="F929" s="10">
        <f t="shared" ca="1" si="29"/>
        <v>4.6589990946664585E-2</v>
      </c>
      <c r="G929" s="3" t="str">
        <f>VLOOKUP(Table3[[#This Row],[PRODUCT ID]],Table1[[PRODUCT]:[SELLING PRICE]],1,FALSE)</f>
        <v>Product928</v>
      </c>
      <c r="H929" s="3" t="str">
        <f>VLOOKUP(Table3[[#This Row],[PRODUCT ID]],Table1[[PRODUCT]:[SELLING PRICE]],2,FALSE)</f>
        <v>Category1</v>
      </c>
      <c r="I929" s="3" t="str">
        <f>VLOOKUP(Table3[[#This Row],[PRODUCT ID]],Table1[[PRODUCT]:[SELLING PRICE]],3,FALSE)</f>
        <v>Kg</v>
      </c>
      <c r="J929" s="16">
        <f ca="1">VLOOKUP(Table3[[#This Row],[PRODUCT ID]],Table1[[PRODUCT]:[SELLING PRICE]],4,FALSE)</f>
        <v>88</v>
      </c>
      <c r="K929" s="16">
        <f ca="1">VLOOKUP(Table3[[#This Row],[PRODUCT ID]],Table1[[PRODUCT]:[SELLING PRICE]],5,FALSE)</f>
        <v>297.28190961314436</v>
      </c>
      <c r="L929" s="16">
        <f ca="1">J929*Table3[[#This Row],[QUANTITY]]</f>
        <v>792</v>
      </c>
      <c r="M929" s="16">
        <f ca="1">K929*Table3[[#This Row],[QUANTITY]]*(1-Table3[[#This Row],[DISCOUNT %]])</f>
        <v>2550.8839332209473</v>
      </c>
      <c r="N929" s="3">
        <f>DAY(Table3[[#This Row],[DATE]])</f>
        <v>17</v>
      </c>
      <c r="O929" s="3" t="str">
        <f>TEXT(Table3[[#This Row],[DATE]],"mmm")</f>
        <v>Jul</v>
      </c>
      <c r="P929" s="3">
        <f>YEAR(Table3[[#This Row],[DATE]])</f>
        <v>2023</v>
      </c>
    </row>
    <row r="930" spans="1:16" x14ac:dyDescent="0.3">
      <c r="A930" s="6">
        <v>45125</v>
      </c>
      <c r="B930" s="7" t="s">
        <v>1981</v>
      </c>
      <c r="C930" s="9">
        <f t="shared" ca="1" si="28"/>
        <v>10</v>
      </c>
      <c r="D930" s="9" t="s">
        <v>2115</v>
      </c>
      <c r="E930" s="9" t="s">
        <v>2116</v>
      </c>
      <c r="F930" s="10">
        <f t="shared" ca="1" si="29"/>
        <v>6.9963013115498296E-2</v>
      </c>
      <c r="G930" s="3" t="str">
        <f>VLOOKUP(Table3[[#This Row],[PRODUCT ID]],Table1[[PRODUCT]:[SELLING PRICE]],1,FALSE)</f>
        <v>Product929</v>
      </c>
      <c r="H930" s="3" t="str">
        <f>VLOOKUP(Table3[[#This Row],[PRODUCT ID]],Table1[[PRODUCT]:[SELLING PRICE]],2,FALSE)</f>
        <v>Category2</v>
      </c>
      <c r="I930" s="3" t="str">
        <f>VLOOKUP(Table3[[#This Row],[PRODUCT ID]],Table1[[PRODUCT]:[SELLING PRICE]],3,FALSE)</f>
        <v>Lt</v>
      </c>
      <c r="J930" s="16">
        <f ca="1">VLOOKUP(Table3[[#This Row],[PRODUCT ID]],Table1[[PRODUCT]:[SELLING PRICE]],4,FALSE)</f>
        <v>30</v>
      </c>
      <c r="K930" s="16">
        <f ca="1">VLOOKUP(Table3[[#This Row],[PRODUCT ID]],Table1[[PRODUCT]:[SELLING PRICE]],5,FALSE)</f>
        <v>215.68678765543297</v>
      </c>
      <c r="L930" s="16">
        <f ca="1">J930*Table3[[#This Row],[QUANTITY]]</f>
        <v>300</v>
      </c>
      <c r="M930" s="16">
        <f ca="1">K930*Table3[[#This Row],[QUANTITY]]*(1-Table3[[#This Row],[DISCOUNT %]])</f>
        <v>2005.9669010185621</v>
      </c>
      <c r="N930" s="3">
        <f>DAY(Table3[[#This Row],[DATE]])</f>
        <v>18</v>
      </c>
      <c r="O930" s="3" t="str">
        <f>TEXT(Table3[[#This Row],[DATE]],"mmm")</f>
        <v>Jul</v>
      </c>
      <c r="P930" s="3">
        <f>YEAR(Table3[[#This Row],[DATE]])</f>
        <v>2023</v>
      </c>
    </row>
    <row r="931" spans="1:16" x14ac:dyDescent="0.3">
      <c r="A931" s="6">
        <v>45126</v>
      </c>
      <c r="B931" s="7" t="s">
        <v>1982</v>
      </c>
      <c r="C931" s="9">
        <f t="shared" ca="1" si="28"/>
        <v>4</v>
      </c>
      <c r="D931" s="9" t="s">
        <v>2116</v>
      </c>
      <c r="E931" s="9" t="s">
        <v>2116</v>
      </c>
      <c r="F931" s="10">
        <f t="shared" ca="1" si="29"/>
        <v>3.490672366620589E-2</v>
      </c>
      <c r="G931" s="3" t="str">
        <f>VLOOKUP(Table3[[#This Row],[PRODUCT ID]],Table1[[PRODUCT]:[SELLING PRICE]],1,FALSE)</f>
        <v>Product930</v>
      </c>
      <c r="H931" s="3" t="str">
        <f>VLOOKUP(Table3[[#This Row],[PRODUCT ID]],Table1[[PRODUCT]:[SELLING PRICE]],2,FALSE)</f>
        <v>Category3</v>
      </c>
      <c r="I931" s="3" t="str">
        <f>VLOOKUP(Table3[[#This Row],[PRODUCT ID]],Table1[[PRODUCT]:[SELLING PRICE]],3,FALSE)</f>
        <v>Ft</v>
      </c>
      <c r="J931" s="16">
        <f ca="1">VLOOKUP(Table3[[#This Row],[PRODUCT ID]],Table1[[PRODUCT]:[SELLING PRICE]],4,FALSE)</f>
        <v>73</v>
      </c>
      <c r="K931" s="16">
        <f ca="1">VLOOKUP(Table3[[#This Row],[PRODUCT ID]],Table1[[PRODUCT]:[SELLING PRICE]],5,FALSE)</f>
        <v>100.15779757836013</v>
      </c>
      <c r="L931" s="16">
        <f ca="1">J931*Table3[[#This Row],[QUANTITY]]</f>
        <v>292</v>
      </c>
      <c r="M931" s="16">
        <f ca="1">K931*Table3[[#This Row],[QUANTITY]]*(1-Table3[[#This Row],[DISCOUNT %]])</f>
        <v>386.64646806110613</v>
      </c>
      <c r="N931" s="3">
        <f>DAY(Table3[[#This Row],[DATE]])</f>
        <v>19</v>
      </c>
      <c r="O931" s="3" t="str">
        <f>TEXT(Table3[[#This Row],[DATE]],"mmm")</f>
        <v>Jul</v>
      </c>
      <c r="P931" s="3">
        <f>YEAR(Table3[[#This Row],[DATE]])</f>
        <v>2023</v>
      </c>
    </row>
    <row r="932" spans="1:16" x14ac:dyDescent="0.3">
      <c r="A932" s="6">
        <v>45127</v>
      </c>
      <c r="B932" s="7" t="s">
        <v>1983</v>
      </c>
      <c r="C932" s="9">
        <f t="shared" ca="1" si="28"/>
        <v>7</v>
      </c>
      <c r="D932" s="9" t="s">
        <v>2117</v>
      </c>
      <c r="E932" s="9" t="s">
        <v>2116</v>
      </c>
      <c r="F932" s="10">
        <f t="shared" ca="1" si="29"/>
        <v>6.430206204648907E-2</v>
      </c>
      <c r="G932" s="3" t="str">
        <f>VLOOKUP(Table3[[#This Row],[PRODUCT ID]],Table1[[PRODUCT]:[SELLING PRICE]],1,FALSE)</f>
        <v>Product931</v>
      </c>
      <c r="H932" s="3" t="str">
        <f>VLOOKUP(Table3[[#This Row],[PRODUCT ID]],Table1[[PRODUCT]:[SELLING PRICE]],2,FALSE)</f>
        <v>Category4</v>
      </c>
      <c r="I932" s="3" t="str">
        <f>VLOOKUP(Table3[[#This Row],[PRODUCT ID]],Table1[[PRODUCT]:[SELLING PRICE]],3,FALSE)</f>
        <v>Kg</v>
      </c>
      <c r="J932" s="16">
        <f ca="1">VLOOKUP(Table3[[#This Row],[PRODUCT ID]],Table1[[PRODUCT]:[SELLING PRICE]],4,FALSE)</f>
        <v>55</v>
      </c>
      <c r="K932" s="16">
        <f ca="1">VLOOKUP(Table3[[#This Row],[PRODUCT ID]],Table1[[PRODUCT]:[SELLING PRICE]],5,FALSE)</f>
        <v>310.88934867740011</v>
      </c>
      <c r="L932" s="16">
        <f ca="1">J932*Table3[[#This Row],[QUANTITY]]</f>
        <v>385</v>
      </c>
      <c r="M932" s="16">
        <f ca="1">K932*Table3[[#This Row],[QUANTITY]]*(1-Table3[[#This Row],[DISCOUNT %]])</f>
        <v>2036.2896574240738</v>
      </c>
      <c r="N932" s="3">
        <f>DAY(Table3[[#This Row],[DATE]])</f>
        <v>20</v>
      </c>
      <c r="O932" s="3" t="str">
        <f>TEXT(Table3[[#This Row],[DATE]],"mmm")</f>
        <v>Jul</v>
      </c>
      <c r="P932" s="3">
        <f>YEAR(Table3[[#This Row],[DATE]])</f>
        <v>2023</v>
      </c>
    </row>
    <row r="933" spans="1:16" x14ac:dyDescent="0.3">
      <c r="A933" s="6">
        <v>45128</v>
      </c>
      <c r="B933" s="7" t="s">
        <v>1984</v>
      </c>
      <c r="C933" s="9">
        <f t="shared" ca="1" si="28"/>
        <v>4</v>
      </c>
      <c r="D933" s="9" t="s">
        <v>2115</v>
      </c>
      <c r="E933" s="9" t="s">
        <v>2116</v>
      </c>
      <c r="F933" s="10">
        <f t="shared" ca="1" si="29"/>
        <v>3.0502552609069391E-2</v>
      </c>
      <c r="G933" s="3" t="str">
        <f>VLOOKUP(Table3[[#This Row],[PRODUCT ID]],Table1[[PRODUCT]:[SELLING PRICE]],1,FALSE)</f>
        <v>Product932</v>
      </c>
      <c r="H933" s="3" t="str">
        <f>VLOOKUP(Table3[[#This Row],[PRODUCT ID]],Table1[[PRODUCT]:[SELLING PRICE]],2,FALSE)</f>
        <v>Category5</v>
      </c>
      <c r="I933" s="3" t="str">
        <f>VLOOKUP(Table3[[#This Row],[PRODUCT ID]],Table1[[PRODUCT]:[SELLING PRICE]],3,FALSE)</f>
        <v>No</v>
      </c>
      <c r="J933" s="16">
        <f ca="1">VLOOKUP(Table3[[#This Row],[PRODUCT ID]],Table1[[PRODUCT]:[SELLING PRICE]],4,FALSE)</f>
        <v>226</v>
      </c>
      <c r="K933" s="16">
        <f ca="1">VLOOKUP(Table3[[#This Row],[PRODUCT ID]],Table1[[PRODUCT]:[SELLING PRICE]],5,FALSE)</f>
        <v>160.33812271328756</v>
      </c>
      <c r="L933" s="16">
        <f ca="1">J933*Table3[[#This Row],[QUANTITY]]</f>
        <v>904</v>
      </c>
      <c r="M933" s="16">
        <f ca="1">K933*Table3[[#This Row],[QUANTITY]]*(1-Table3[[#This Row],[DISCOUNT %]])</f>
        <v>621.78960275994427</v>
      </c>
      <c r="N933" s="3">
        <f>DAY(Table3[[#This Row],[DATE]])</f>
        <v>21</v>
      </c>
      <c r="O933" s="3" t="str">
        <f>TEXT(Table3[[#This Row],[DATE]],"mmm")</f>
        <v>Jul</v>
      </c>
      <c r="P933" s="3">
        <f>YEAR(Table3[[#This Row],[DATE]])</f>
        <v>2023</v>
      </c>
    </row>
    <row r="934" spans="1:16" x14ac:dyDescent="0.3">
      <c r="A934" s="6">
        <v>45129</v>
      </c>
      <c r="B934" s="7" t="s">
        <v>1985</v>
      </c>
      <c r="C934" s="9">
        <f t="shared" ca="1" si="28"/>
        <v>11</v>
      </c>
      <c r="D934" s="9" t="s">
        <v>2115</v>
      </c>
      <c r="E934" s="9" t="s">
        <v>2118</v>
      </c>
      <c r="F934" s="10">
        <f t="shared" ca="1" si="29"/>
        <v>9.8667074229482385E-2</v>
      </c>
      <c r="G934" s="3" t="str">
        <f>VLOOKUP(Table3[[#This Row],[PRODUCT ID]],Table1[[PRODUCT]:[SELLING PRICE]],1,FALSE)</f>
        <v>Product933</v>
      </c>
      <c r="H934" s="3" t="str">
        <f>VLOOKUP(Table3[[#This Row],[PRODUCT ID]],Table1[[PRODUCT]:[SELLING PRICE]],2,FALSE)</f>
        <v>Category1</v>
      </c>
      <c r="I934" s="3" t="str">
        <f>VLOOKUP(Table3[[#This Row],[PRODUCT ID]],Table1[[PRODUCT]:[SELLING PRICE]],3,FALSE)</f>
        <v>No</v>
      </c>
      <c r="J934" s="16">
        <f ca="1">VLOOKUP(Table3[[#This Row],[PRODUCT ID]],Table1[[PRODUCT]:[SELLING PRICE]],4,FALSE)</f>
        <v>177</v>
      </c>
      <c r="K934" s="16">
        <f ca="1">VLOOKUP(Table3[[#This Row],[PRODUCT ID]],Table1[[PRODUCT]:[SELLING PRICE]],5,FALSE)</f>
        <v>37.462767588058753</v>
      </c>
      <c r="L934" s="16">
        <f ca="1">J934*Table3[[#This Row],[QUANTITY]]</f>
        <v>1947</v>
      </c>
      <c r="M934" s="16">
        <f ca="1">K934*Table3[[#This Row],[QUANTITY]]*(1-Table3[[#This Row],[DISCOUNT %]])</f>
        <v>371.43068509366503</v>
      </c>
      <c r="N934" s="3">
        <f>DAY(Table3[[#This Row],[DATE]])</f>
        <v>22</v>
      </c>
      <c r="O934" s="3" t="str">
        <f>TEXT(Table3[[#This Row],[DATE]],"mmm")</f>
        <v>Jul</v>
      </c>
      <c r="P934" s="3">
        <f>YEAR(Table3[[#This Row],[DATE]])</f>
        <v>2023</v>
      </c>
    </row>
    <row r="935" spans="1:16" x14ac:dyDescent="0.3">
      <c r="A935" s="6">
        <v>45130</v>
      </c>
      <c r="B935" s="7" t="s">
        <v>1986</v>
      </c>
      <c r="C935" s="9">
        <f t="shared" ca="1" si="28"/>
        <v>15</v>
      </c>
      <c r="D935" s="9" t="s">
        <v>2115</v>
      </c>
      <c r="E935" s="9" t="s">
        <v>2116</v>
      </c>
      <c r="F935" s="10">
        <f t="shared" ca="1" si="29"/>
        <v>4.7728587143761603E-3</v>
      </c>
      <c r="G935" s="3" t="str">
        <f>VLOOKUP(Table3[[#This Row],[PRODUCT ID]],Table1[[PRODUCT]:[SELLING PRICE]],1,FALSE)</f>
        <v>Product934</v>
      </c>
      <c r="H935" s="3" t="str">
        <f>VLOOKUP(Table3[[#This Row],[PRODUCT ID]],Table1[[PRODUCT]:[SELLING PRICE]],2,FALSE)</f>
        <v>Category2</v>
      </c>
      <c r="I935" s="3" t="str">
        <f>VLOOKUP(Table3[[#This Row],[PRODUCT ID]],Table1[[PRODUCT]:[SELLING PRICE]],3,FALSE)</f>
        <v>Ft</v>
      </c>
      <c r="J935" s="16">
        <f ca="1">VLOOKUP(Table3[[#This Row],[PRODUCT ID]],Table1[[PRODUCT]:[SELLING PRICE]],4,FALSE)</f>
        <v>210</v>
      </c>
      <c r="K935" s="16">
        <f ca="1">VLOOKUP(Table3[[#This Row],[PRODUCT ID]],Table1[[PRODUCT]:[SELLING PRICE]],5,FALSE)</f>
        <v>297.03327107441368</v>
      </c>
      <c r="L935" s="16">
        <f ca="1">J935*Table3[[#This Row],[QUANTITY]]</f>
        <v>3150</v>
      </c>
      <c r="M935" s="16">
        <f ca="1">K935*Table3[[#This Row],[QUANTITY]]*(1-Table3[[#This Row],[DISCOUNT %]])</f>
        <v>4434.2335985715981</v>
      </c>
      <c r="N935" s="3">
        <f>DAY(Table3[[#This Row],[DATE]])</f>
        <v>23</v>
      </c>
      <c r="O935" s="3" t="str">
        <f>TEXT(Table3[[#This Row],[DATE]],"mmm")</f>
        <v>Jul</v>
      </c>
      <c r="P935" s="3">
        <f>YEAR(Table3[[#This Row],[DATE]])</f>
        <v>2023</v>
      </c>
    </row>
    <row r="936" spans="1:16" x14ac:dyDescent="0.3">
      <c r="A936" s="6">
        <v>45131</v>
      </c>
      <c r="B936" s="7" t="s">
        <v>1987</v>
      </c>
      <c r="C936" s="9">
        <f t="shared" ca="1" si="28"/>
        <v>10</v>
      </c>
      <c r="D936" s="9" t="s">
        <v>2116</v>
      </c>
      <c r="E936" s="9" t="s">
        <v>2116</v>
      </c>
      <c r="F936" s="10">
        <f t="shared" ca="1" si="29"/>
        <v>7.2955662919886727E-2</v>
      </c>
      <c r="G936" s="3" t="str">
        <f>VLOOKUP(Table3[[#This Row],[PRODUCT ID]],Table1[[PRODUCT]:[SELLING PRICE]],1,FALSE)</f>
        <v>Product935</v>
      </c>
      <c r="H936" s="3" t="str">
        <f>VLOOKUP(Table3[[#This Row],[PRODUCT ID]],Table1[[PRODUCT]:[SELLING PRICE]],2,FALSE)</f>
        <v>Category3</v>
      </c>
      <c r="I936" s="3" t="str">
        <f>VLOOKUP(Table3[[#This Row],[PRODUCT ID]],Table1[[PRODUCT]:[SELLING PRICE]],3,FALSE)</f>
        <v>No</v>
      </c>
      <c r="J936" s="16">
        <f ca="1">VLOOKUP(Table3[[#This Row],[PRODUCT ID]],Table1[[PRODUCT]:[SELLING PRICE]],4,FALSE)</f>
        <v>38</v>
      </c>
      <c r="K936" s="16">
        <f ca="1">VLOOKUP(Table3[[#This Row],[PRODUCT ID]],Table1[[PRODUCT]:[SELLING PRICE]],5,FALSE)</f>
        <v>187.14284666681942</v>
      </c>
      <c r="L936" s="16">
        <f ca="1">J936*Table3[[#This Row],[QUANTITY]]</f>
        <v>380</v>
      </c>
      <c r="M936" s="16">
        <f ca="1">K936*Table3[[#This Row],[QUANTITY]]*(1-Table3[[#This Row],[DISCOUNT %]])</f>
        <v>1734.897162275269</v>
      </c>
      <c r="N936" s="3">
        <f>DAY(Table3[[#This Row],[DATE]])</f>
        <v>24</v>
      </c>
      <c r="O936" s="3" t="str">
        <f>TEXT(Table3[[#This Row],[DATE]],"mmm")</f>
        <v>Jul</v>
      </c>
      <c r="P936" s="3">
        <f>YEAR(Table3[[#This Row],[DATE]])</f>
        <v>2023</v>
      </c>
    </row>
    <row r="937" spans="1:16" x14ac:dyDescent="0.3">
      <c r="A937" s="6">
        <v>45132</v>
      </c>
      <c r="B937" s="7" t="s">
        <v>1988</v>
      </c>
      <c r="C937" s="9">
        <f t="shared" ca="1" si="28"/>
        <v>6</v>
      </c>
      <c r="D937" s="9" t="s">
        <v>2116</v>
      </c>
      <c r="E937" s="9" t="s">
        <v>2116</v>
      </c>
      <c r="F937" s="10">
        <f t="shared" ca="1" si="29"/>
        <v>1.8968507341074605E-2</v>
      </c>
      <c r="G937" s="3" t="str">
        <f>VLOOKUP(Table3[[#This Row],[PRODUCT ID]],Table1[[PRODUCT]:[SELLING PRICE]],1,FALSE)</f>
        <v>Product936</v>
      </c>
      <c r="H937" s="3" t="str">
        <f>VLOOKUP(Table3[[#This Row],[PRODUCT ID]],Table1[[PRODUCT]:[SELLING PRICE]],2,FALSE)</f>
        <v>Category4</v>
      </c>
      <c r="I937" s="3" t="str">
        <f>VLOOKUP(Table3[[#This Row],[PRODUCT ID]],Table1[[PRODUCT]:[SELLING PRICE]],3,FALSE)</f>
        <v>Kg</v>
      </c>
      <c r="J937" s="16">
        <f ca="1">VLOOKUP(Table3[[#This Row],[PRODUCT ID]],Table1[[PRODUCT]:[SELLING PRICE]],4,FALSE)</f>
        <v>161</v>
      </c>
      <c r="K937" s="16">
        <f ca="1">VLOOKUP(Table3[[#This Row],[PRODUCT ID]],Table1[[PRODUCT]:[SELLING PRICE]],5,FALSE)</f>
        <v>245.7305315170866</v>
      </c>
      <c r="L937" s="16">
        <f ca="1">J937*Table3[[#This Row],[QUANTITY]]</f>
        <v>966</v>
      </c>
      <c r="M937" s="16">
        <f ca="1">K937*Table3[[#This Row],[QUANTITY]]*(1-Table3[[#This Row],[DISCOUNT %]])</f>
        <v>1446.4163407564715</v>
      </c>
      <c r="N937" s="3">
        <f>DAY(Table3[[#This Row],[DATE]])</f>
        <v>25</v>
      </c>
      <c r="O937" s="3" t="str">
        <f>TEXT(Table3[[#This Row],[DATE]],"mmm")</f>
        <v>Jul</v>
      </c>
      <c r="P937" s="3">
        <f>YEAR(Table3[[#This Row],[DATE]])</f>
        <v>2023</v>
      </c>
    </row>
    <row r="938" spans="1:16" x14ac:dyDescent="0.3">
      <c r="A938" s="6">
        <v>45133</v>
      </c>
      <c r="B938" s="7" t="s">
        <v>1989</v>
      </c>
      <c r="C938" s="9">
        <f t="shared" ca="1" si="28"/>
        <v>1</v>
      </c>
      <c r="D938" s="9" t="s">
        <v>2116</v>
      </c>
      <c r="E938" s="9" t="s">
        <v>2116</v>
      </c>
      <c r="F938" s="10">
        <f t="shared" ca="1" si="29"/>
        <v>8.5727298899093834E-2</v>
      </c>
      <c r="G938" s="3" t="str">
        <f>VLOOKUP(Table3[[#This Row],[PRODUCT ID]],Table1[[PRODUCT]:[SELLING PRICE]],1,FALSE)</f>
        <v>Product937</v>
      </c>
      <c r="H938" s="3" t="str">
        <f>VLOOKUP(Table3[[#This Row],[PRODUCT ID]],Table1[[PRODUCT]:[SELLING PRICE]],2,FALSE)</f>
        <v>Category1</v>
      </c>
      <c r="I938" s="3" t="str">
        <f>VLOOKUP(Table3[[#This Row],[PRODUCT ID]],Table1[[PRODUCT]:[SELLING PRICE]],3,FALSE)</f>
        <v>Kg</v>
      </c>
      <c r="J938" s="16">
        <f ca="1">VLOOKUP(Table3[[#This Row],[PRODUCT ID]],Table1[[PRODUCT]:[SELLING PRICE]],4,FALSE)</f>
        <v>141</v>
      </c>
      <c r="K938" s="16">
        <f ca="1">VLOOKUP(Table3[[#This Row],[PRODUCT ID]],Table1[[PRODUCT]:[SELLING PRICE]],5,FALSE)</f>
        <v>236.04131230802238</v>
      </c>
      <c r="L938" s="16">
        <f ca="1">J938*Table3[[#This Row],[QUANTITY]]</f>
        <v>141</v>
      </c>
      <c r="M938" s="16">
        <f ca="1">K938*Table3[[#This Row],[QUANTITY]]*(1-Table3[[#This Row],[DISCOUNT %]])</f>
        <v>215.80612817525821</v>
      </c>
      <c r="N938" s="3">
        <f>DAY(Table3[[#This Row],[DATE]])</f>
        <v>26</v>
      </c>
      <c r="O938" s="3" t="str">
        <f>TEXT(Table3[[#This Row],[DATE]],"mmm")</f>
        <v>Jul</v>
      </c>
      <c r="P938" s="3">
        <f>YEAR(Table3[[#This Row],[DATE]])</f>
        <v>2023</v>
      </c>
    </row>
    <row r="939" spans="1:16" x14ac:dyDescent="0.3">
      <c r="A939" s="6">
        <v>45134</v>
      </c>
      <c r="B939" s="7" t="s">
        <v>1990</v>
      </c>
      <c r="C939" s="9">
        <f t="shared" ca="1" si="28"/>
        <v>11</v>
      </c>
      <c r="D939" s="9" t="s">
        <v>2115</v>
      </c>
      <c r="E939" s="9" t="s">
        <v>2116</v>
      </c>
      <c r="F939" s="10">
        <f t="shared" ca="1" si="29"/>
        <v>6.1160491376661623E-2</v>
      </c>
      <c r="G939" s="3" t="str">
        <f>VLOOKUP(Table3[[#This Row],[PRODUCT ID]],Table1[[PRODUCT]:[SELLING PRICE]],1,FALSE)</f>
        <v>Product938</v>
      </c>
      <c r="H939" s="3" t="str">
        <f>VLOOKUP(Table3[[#This Row],[PRODUCT ID]],Table1[[PRODUCT]:[SELLING PRICE]],2,FALSE)</f>
        <v>Category2</v>
      </c>
      <c r="I939" s="3" t="str">
        <f>VLOOKUP(Table3[[#This Row],[PRODUCT ID]],Table1[[PRODUCT]:[SELLING PRICE]],3,FALSE)</f>
        <v>Lt</v>
      </c>
      <c r="J939" s="16">
        <f ca="1">VLOOKUP(Table3[[#This Row],[PRODUCT ID]],Table1[[PRODUCT]:[SELLING PRICE]],4,FALSE)</f>
        <v>162</v>
      </c>
      <c r="K939" s="16">
        <f ca="1">VLOOKUP(Table3[[#This Row],[PRODUCT ID]],Table1[[PRODUCT]:[SELLING PRICE]],5,FALSE)</f>
        <v>200.8294577389635</v>
      </c>
      <c r="L939" s="16">
        <f ca="1">J939*Table3[[#This Row],[QUANTITY]]</f>
        <v>1782</v>
      </c>
      <c r="M939" s="16">
        <f ca="1">K939*Table3[[#This Row],[QUANTITY]]*(1-Table3[[#This Row],[DISCOUNT %]])</f>
        <v>2074.01292362814</v>
      </c>
      <c r="N939" s="3">
        <f>DAY(Table3[[#This Row],[DATE]])</f>
        <v>27</v>
      </c>
      <c r="O939" s="3" t="str">
        <f>TEXT(Table3[[#This Row],[DATE]],"mmm")</f>
        <v>Jul</v>
      </c>
      <c r="P939" s="3">
        <f>YEAR(Table3[[#This Row],[DATE]])</f>
        <v>2023</v>
      </c>
    </row>
    <row r="940" spans="1:16" x14ac:dyDescent="0.3">
      <c r="A940" s="6">
        <v>45135</v>
      </c>
      <c r="B940" s="7" t="s">
        <v>1991</v>
      </c>
      <c r="C940" s="9">
        <f t="shared" ca="1" si="28"/>
        <v>1</v>
      </c>
      <c r="D940" s="9" t="s">
        <v>2117</v>
      </c>
      <c r="E940" s="9" t="s">
        <v>2118</v>
      </c>
      <c r="F940" s="10">
        <f t="shared" ca="1" si="29"/>
        <v>7.2207900650333057E-2</v>
      </c>
      <c r="G940" s="3" t="str">
        <f>VLOOKUP(Table3[[#This Row],[PRODUCT ID]],Table1[[PRODUCT]:[SELLING PRICE]],1,FALSE)</f>
        <v>Product939</v>
      </c>
      <c r="H940" s="3" t="str">
        <f>VLOOKUP(Table3[[#This Row],[PRODUCT ID]],Table1[[PRODUCT]:[SELLING PRICE]],2,FALSE)</f>
        <v>Category3</v>
      </c>
      <c r="I940" s="3" t="str">
        <f>VLOOKUP(Table3[[#This Row],[PRODUCT ID]],Table1[[PRODUCT]:[SELLING PRICE]],3,FALSE)</f>
        <v>Kg</v>
      </c>
      <c r="J940" s="16">
        <f ca="1">VLOOKUP(Table3[[#This Row],[PRODUCT ID]],Table1[[PRODUCT]:[SELLING PRICE]],4,FALSE)</f>
        <v>231</v>
      </c>
      <c r="K940" s="16">
        <f ca="1">VLOOKUP(Table3[[#This Row],[PRODUCT ID]],Table1[[PRODUCT]:[SELLING PRICE]],5,FALSE)</f>
        <v>81.045074896194933</v>
      </c>
      <c r="L940" s="16">
        <f ca="1">J940*Table3[[#This Row],[QUANTITY]]</f>
        <v>231</v>
      </c>
      <c r="M940" s="16">
        <f ca="1">K940*Table3[[#This Row],[QUANTITY]]*(1-Table3[[#This Row],[DISCOUNT %]])</f>
        <v>75.192980179891677</v>
      </c>
      <c r="N940" s="3">
        <f>DAY(Table3[[#This Row],[DATE]])</f>
        <v>28</v>
      </c>
      <c r="O940" s="3" t="str">
        <f>TEXT(Table3[[#This Row],[DATE]],"mmm")</f>
        <v>Jul</v>
      </c>
      <c r="P940" s="3">
        <f>YEAR(Table3[[#This Row],[DATE]])</f>
        <v>2023</v>
      </c>
    </row>
    <row r="941" spans="1:16" x14ac:dyDescent="0.3">
      <c r="A941" s="6">
        <v>45136</v>
      </c>
      <c r="B941" s="7" t="s">
        <v>1992</v>
      </c>
      <c r="C941" s="9">
        <f t="shared" ca="1" si="28"/>
        <v>1</v>
      </c>
      <c r="D941" s="9" t="s">
        <v>2117</v>
      </c>
      <c r="E941" s="9" t="s">
        <v>2118</v>
      </c>
      <c r="F941" s="10">
        <f t="shared" ca="1" si="29"/>
        <v>1.8659686522345398E-2</v>
      </c>
      <c r="G941" s="3" t="str">
        <f>VLOOKUP(Table3[[#This Row],[PRODUCT ID]],Table1[[PRODUCT]:[SELLING PRICE]],1,FALSE)</f>
        <v>Product940</v>
      </c>
      <c r="H941" s="3" t="str">
        <f>VLOOKUP(Table3[[#This Row],[PRODUCT ID]],Table1[[PRODUCT]:[SELLING PRICE]],2,FALSE)</f>
        <v>Category4</v>
      </c>
      <c r="I941" s="3" t="str">
        <f>VLOOKUP(Table3[[#This Row],[PRODUCT ID]],Table1[[PRODUCT]:[SELLING PRICE]],3,FALSE)</f>
        <v>Lt</v>
      </c>
      <c r="J941" s="16">
        <f ca="1">VLOOKUP(Table3[[#This Row],[PRODUCT ID]],Table1[[PRODUCT]:[SELLING PRICE]],4,FALSE)</f>
        <v>21</v>
      </c>
      <c r="K941" s="16">
        <f ca="1">VLOOKUP(Table3[[#This Row],[PRODUCT ID]],Table1[[PRODUCT]:[SELLING PRICE]],5,FALSE)</f>
        <v>240.22104260457979</v>
      </c>
      <c r="L941" s="16">
        <f ca="1">J941*Table3[[#This Row],[QUANTITY]]</f>
        <v>21</v>
      </c>
      <c r="M941" s="16">
        <f ca="1">K941*Table3[[#This Row],[QUANTITY]]*(1-Table3[[#This Row],[DISCOUNT %]])</f>
        <v>235.73859325350736</v>
      </c>
      <c r="N941" s="3">
        <f>DAY(Table3[[#This Row],[DATE]])</f>
        <v>29</v>
      </c>
      <c r="O941" s="3" t="str">
        <f>TEXT(Table3[[#This Row],[DATE]],"mmm")</f>
        <v>Jul</v>
      </c>
      <c r="P941" s="3">
        <f>YEAR(Table3[[#This Row],[DATE]])</f>
        <v>2023</v>
      </c>
    </row>
    <row r="942" spans="1:16" x14ac:dyDescent="0.3">
      <c r="A942" s="6">
        <v>45137</v>
      </c>
      <c r="B942" s="7" t="s">
        <v>1993</v>
      </c>
      <c r="C942" s="9">
        <f t="shared" ca="1" si="28"/>
        <v>8</v>
      </c>
      <c r="D942" s="9" t="s">
        <v>2116</v>
      </c>
      <c r="E942" s="9" t="s">
        <v>2116</v>
      </c>
      <c r="F942" s="10">
        <f t="shared" ca="1" si="29"/>
        <v>2.5856457880328445E-2</v>
      </c>
      <c r="G942" s="3" t="str">
        <f>VLOOKUP(Table3[[#This Row],[PRODUCT ID]],Table1[[PRODUCT]:[SELLING PRICE]],1,FALSE)</f>
        <v>Product941</v>
      </c>
      <c r="H942" s="3" t="str">
        <f>VLOOKUP(Table3[[#This Row],[PRODUCT ID]],Table1[[PRODUCT]:[SELLING PRICE]],2,FALSE)</f>
        <v>Category5</v>
      </c>
      <c r="I942" s="3" t="str">
        <f>VLOOKUP(Table3[[#This Row],[PRODUCT ID]],Table1[[PRODUCT]:[SELLING PRICE]],3,FALSE)</f>
        <v>Ft</v>
      </c>
      <c r="J942" s="16">
        <f ca="1">VLOOKUP(Table3[[#This Row],[PRODUCT ID]],Table1[[PRODUCT]:[SELLING PRICE]],4,FALSE)</f>
        <v>149</v>
      </c>
      <c r="K942" s="16">
        <f ca="1">VLOOKUP(Table3[[#This Row],[PRODUCT ID]],Table1[[PRODUCT]:[SELLING PRICE]],5,FALSE)</f>
        <v>240.9283684158691</v>
      </c>
      <c r="L942" s="16">
        <f ca="1">J942*Table3[[#This Row],[QUANTITY]]</f>
        <v>1192</v>
      </c>
      <c r="M942" s="16">
        <f ca="1">K942*Table3[[#This Row],[QUANTITY]]*(1-Table3[[#This Row],[DISCOUNT %]])</f>
        <v>1877.5905136459835</v>
      </c>
      <c r="N942" s="3">
        <f>DAY(Table3[[#This Row],[DATE]])</f>
        <v>30</v>
      </c>
      <c r="O942" s="3" t="str">
        <f>TEXT(Table3[[#This Row],[DATE]],"mmm")</f>
        <v>Jul</v>
      </c>
      <c r="P942" s="3">
        <f>YEAR(Table3[[#This Row],[DATE]])</f>
        <v>2023</v>
      </c>
    </row>
    <row r="943" spans="1:16" x14ac:dyDescent="0.3">
      <c r="A943" s="6">
        <v>45138</v>
      </c>
      <c r="B943" s="7" t="s">
        <v>1994</v>
      </c>
      <c r="C943" s="9">
        <f t="shared" ca="1" si="28"/>
        <v>15</v>
      </c>
      <c r="D943" s="9" t="s">
        <v>2116</v>
      </c>
      <c r="E943" s="9" t="s">
        <v>2116</v>
      </c>
      <c r="F943" s="10">
        <f t="shared" ca="1" si="29"/>
        <v>6.9096385125194129E-2</v>
      </c>
      <c r="G943" s="3" t="str">
        <f>VLOOKUP(Table3[[#This Row],[PRODUCT ID]],Table1[[PRODUCT]:[SELLING PRICE]],1,FALSE)</f>
        <v>Product942</v>
      </c>
      <c r="H943" s="3" t="str">
        <f>VLOOKUP(Table3[[#This Row],[PRODUCT ID]],Table1[[PRODUCT]:[SELLING PRICE]],2,FALSE)</f>
        <v>Category1</v>
      </c>
      <c r="I943" s="3" t="str">
        <f>VLOOKUP(Table3[[#This Row],[PRODUCT ID]],Table1[[PRODUCT]:[SELLING PRICE]],3,FALSE)</f>
        <v>Kg</v>
      </c>
      <c r="J943" s="16">
        <f ca="1">VLOOKUP(Table3[[#This Row],[PRODUCT ID]],Table1[[PRODUCT]:[SELLING PRICE]],4,FALSE)</f>
        <v>227</v>
      </c>
      <c r="K943" s="16">
        <f ca="1">VLOOKUP(Table3[[#This Row],[PRODUCT ID]],Table1[[PRODUCT]:[SELLING PRICE]],5,FALSE)</f>
        <v>291.91006552119393</v>
      </c>
      <c r="L943" s="16">
        <f ca="1">J943*Table3[[#This Row],[QUANTITY]]</f>
        <v>3405</v>
      </c>
      <c r="M943" s="16">
        <f ca="1">K943*Table3[[#This Row],[QUANTITY]]*(1-Table3[[#This Row],[DISCOUNT %]])</f>
        <v>4076.1020281803126</v>
      </c>
      <c r="N943" s="3">
        <f>DAY(Table3[[#This Row],[DATE]])</f>
        <v>31</v>
      </c>
      <c r="O943" s="3" t="str">
        <f>TEXT(Table3[[#This Row],[DATE]],"mmm")</f>
        <v>Jul</v>
      </c>
      <c r="P943" s="3">
        <f>YEAR(Table3[[#This Row],[DATE]])</f>
        <v>2023</v>
      </c>
    </row>
    <row r="944" spans="1:16" x14ac:dyDescent="0.3">
      <c r="A944" s="6">
        <v>45139</v>
      </c>
      <c r="B944" s="7" t="s">
        <v>1995</v>
      </c>
      <c r="C944" s="9">
        <f t="shared" ca="1" si="28"/>
        <v>15</v>
      </c>
      <c r="D944" s="9" t="s">
        <v>2116</v>
      </c>
      <c r="E944" s="9" t="s">
        <v>2116</v>
      </c>
      <c r="F944" s="10">
        <f t="shared" ca="1" si="29"/>
        <v>7.6664798524840538E-2</v>
      </c>
      <c r="G944" s="3" t="str">
        <f>VLOOKUP(Table3[[#This Row],[PRODUCT ID]],Table1[[PRODUCT]:[SELLING PRICE]],1,FALSE)</f>
        <v>Product943</v>
      </c>
      <c r="H944" s="3" t="str">
        <f>VLOOKUP(Table3[[#This Row],[PRODUCT ID]],Table1[[PRODUCT]:[SELLING PRICE]],2,FALSE)</f>
        <v>Category2</v>
      </c>
      <c r="I944" s="3" t="str">
        <f>VLOOKUP(Table3[[#This Row],[PRODUCT ID]],Table1[[PRODUCT]:[SELLING PRICE]],3,FALSE)</f>
        <v>No</v>
      </c>
      <c r="J944" s="16">
        <f ca="1">VLOOKUP(Table3[[#This Row],[PRODUCT ID]],Table1[[PRODUCT]:[SELLING PRICE]],4,FALSE)</f>
        <v>105</v>
      </c>
      <c r="K944" s="16">
        <f ca="1">VLOOKUP(Table3[[#This Row],[PRODUCT ID]],Table1[[PRODUCT]:[SELLING PRICE]],5,FALSE)</f>
        <v>220.12176748206468</v>
      </c>
      <c r="L944" s="16">
        <f ca="1">J944*Table3[[#This Row],[QUANTITY]]</f>
        <v>1575</v>
      </c>
      <c r="M944" s="16">
        <f ca="1">K944*Table3[[#This Row],[QUANTITY]]*(1-Table3[[#This Row],[DISCOUNT %]])</f>
        <v>3048.6926479068061</v>
      </c>
      <c r="N944" s="3">
        <f>DAY(Table3[[#This Row],[DATE]])</f>
        <v>1</v>
      </c>
      <c r="O944" s="3" t="str">
        <f>TEXT(Table3[[#This Row],[DATE]],"mmm")</f>
        <v>Aug</v>
      </c>
      <c r="P944" s="3">
        <f>YEAR(Table3[[#This Row],[DATE]])</f>
        <v>2023</v>
      </c>
    </row>
    <row r="945" spans="1:16" x14ac:dyDescent="0.3">
      <c r="A945" s="6">
        <v>45140</v>
      </c>
      <c r="B945" s="7" t="s">
        <v>1996</v>
      </c>
      <c r="C945" s="9">
        <f t="shared" ca="1" si="28"/>
        <v>14</v>
      </c>
      <c r="D945" s="9" t="s">
        <v>2116</v>
      </c>
      <c r="E945" s="9" t="s">
        <v>2116</v>
      </c>
      <c r="F945" s="10">
        <f t="shared" ca="1" si="29"/>
        <v>8.0913420811412739E-3</v>
      </c>
      <c r="G945" s="3" t="str">
        <f>VLOOKUP(Table3[[#This Row],[PRODUCT ID]],Table1[[PRODUCT]:[SELLING PRICE]],1,FALSE)</f>
        <v>Product944</v>
      </c>
      <c r="H945" s="3" t="str">
        <f>VLOOKUP(Table3[[#This Row],[PRODUCT ID]],Table1[[PRODUCT]:[SELLING PRICE]],2,FALSE)</f>
        <v>Category3</v>
      </c>
      <c r="I945" s="3" t="str">
        <f>VLOOKUP(Table3[[#This Row],[PRODUCT ID]],Table1[[PRODUCT]:[SELLING PRICE]],3,FALSE)</f>
        <v>No</v>
      </c>
      <c r="J945" s="16">
        <f ca="1">VLOOKUP(Table3[[#This Row],[PRODUCT ID]],Table1[[PRODUCT]:[SELLING PRICE]],4,FALSE)</f>
        <v>83</v>
      </c>
      <c r="K945" s="16">
        <f ca="1">VLOOKUP(Table3[[#This Row],[PRODUCT ID]],Table1[[PRODUCT]:[SELLING PRICE]],5,FALSE)</f>
        <v>123.23919104398621</v>
      </c>
      <c r="L945" s="16">
        <f ca="1">J945*Table3[[#This Row],[QUANTITY]]</f>
        <v>1162</v>
      </c>
      <c r="M945" s="16">
        <f ca="1">K945*Table3[[#This Row],[QUANTITY]]*(1-Table3[[#This Row],[DISCOUNT %]])</f>
        <v>1711.3882882802468</v>
      </c>
      <c r="N945" s="3">
        <f>DAY(Table3[[#This Row],[DATE]])</f>
        <v>2</v>
      </c>
      <c r="O945" s="3" t="str">
        <f>TEXT(Table3[[#This Row],[DATE]],"mmm")</f>
        <v>Aug</v>
      </c>
      <c r="P945" s="3">
        <f>YEAR(Table3[[#This Row],[DATE]])</f>
        <v>2023</v>
      </c>
    </row>
    <row r="946" spans="1:16" x14ac:dyDescent="0.3">
      <c r="A946" s="6">
        <v>45141</v>
      </c>
      <c r="B946" s="7" t="s">
        <v>1997</v>
      </c>
      <c r="C946" s="9">
        <f t="shared" ca="1" si="28"/>
        <v>10</v>
      </c>
      <c r="D946" s="9" t="s">
        <v>2115</v>
      </c>
      <c r="E946" s="9" t="s">
        <v>2118</v>
      </c>
      <c r="F946" s="10">
        <f t="shared" ca="1" si="29"/>
        <v>8.4720073014784528E-2</v>
      </c>
      <c r="G946" s="3" t="str">
        <f>VLOOKUP(Table3[[#This Row],[PRODUCT ID]],Table1[[PRODUCT]:[SELLING PRICE]],1,FALSE)</f>
        <v>Product945</v>
      </c>
      <c r="H946" s="3" t="str">
        <f>VLOOKUP(Table3[[#This Row],[PRODUCT ID]],Table1[[PRODUCT]:[SELLING PRICE]],2,FALSE)</f>
        <v>Category4</v>
      </c>
      <c r="I946" s="3" t="str">
        <f>VLOOKUP(Table3[[#This Row],[PRODUCT ID]],Table1[[PRODUCT]:[SELLING PRICE]],3,FALSE)</f>
        <v>Ft</v>
      </c>
      <c r="J946" s="16">
        <f ca="1">VLOOKUP(Table3[[#This Row],[PRODUCT ID]],Table1[[PRODUCT]:[SELLING PRICE]],4,FALSE)</f>
        <v>246</v>
      </c>
      <c r="K946" s="16">
        <f ca="1">VLOOKUP(Table3[[#This Row],[PRODUCT ID]],Table1[[PRODUCT]:[SELLING PRICE]],5,FALSE)</f>
        <v>211.99966069382114</v>
      </c>
      <c r="L946" s="16">
        <f ca="1">J946*Table3[[#This Row],[QUANTITY]]</f>
        <v>2460</v>
      </c>
      <c r="M946" s="16">
        <f ca="1">K946*Table3[[#This Row],[QUANTITY]]*(1-Table3[[#This Row],[DISCOUNT %]])</f>
        <v>1940.3903396073104</v>
      </c>
      <c r="N946" s="3">
        <f>DAY(Table3[[#This Row],[DATE]])</f>
        <v>3</v>
      </c>
      <c r="O946" s="3" t="str">
        <f>TEXT(Table3[[#This Row],[DATE]],"mmm")</f>
        <v>Aug</v>
      </c>
      <c r="P946" s="3">
        <f>YEAR(Table3[[#This Row],[DATE]])</f>
        <v>2023</v>
      </c>
    </row>
    <row r="947" spans="1:16" x14ac:dyDescent="0.3">
      <c r="A947" s="6">
        <v>45142</v>
      </c>
      <c r="B947" s="7" t="s">
        <v>1998</v>
      </c>
      <c r="C947" s="9">
        <f t="shared" ca="1" si="28"/>
        <v>12</v>
      </c>
      <c r="D947" s="9" t="s">
        <v>2116</v>
      </c>
      <c r="E947" s="9" t="s">
        <v>2116</v>
      </c>
      <c r="F947" s="10">
        <f t="shared" ca="1" si="29"/>
        <v>3.0480732613896524E-2</v>
      </c>
      <c r="G947" s="3" t="str">
        <f>VLOOKUP(Table3[[#This Row],[PRODUCT ID]],Table1[[PRODUCT]:[SELLING PRICE]],1,FALSE)</f>
        <v>Product946</v>
      </c>
      <c r="H947" s="3" t="str">
        <f>VLOOKUP(Table3[[#This Row],[PRODUCT ID]],Table1[[PRODUCT]:[SELLING PRICE]],2,FALSE)</f>
        <v>Category5</v>
      </c>
      <c r="I947" s="3" t="str">
        <f>VLOOKUP(Table3[[#This Row],[PRODUCT ID]],Table1[[PRODUCT]:[SELLING PRICE]],3,FALSE)</f>
        <v>No</v>
      </c>
      <c r="J947" s="16">
        <f ca="1">VLOOKUP(Table3[[#This Row],[PRODUCT ID]],Table1[[PRODUCT]:[SELLING PRICE]],4,FALSE)</f>
        <v>6</v>
      </c>
      <c r="K947" s="16">
        <f ca="1">VLOOKUP(Table3[[#This Row],[PRODUCT ID]],Table1[[PRODUCT]:[SELLING PRICE]],5,FALSE)</f>
        <v>267.99674202505224</v>
      </c>
      <c r="L947" s="16">
        <f ca="1">J947*Table3[[#This Row],[QUANTITY]]</f>
        <v>72</v>
      </c>
      <c r="M947" s="16">
        <f ca="1">K947*Table3[[#This Row],[QUANTITY]]*(1-Table3[[#This Row],[DISCOUNT %]])</f>
        <v>3117.9360598798944</v>
      </c>
      <c r="N947" s="3">
        <f>DAY(Table3[[#This Row],[DATE]])</f>
        <v>4</v>
      </c>
      <c r="O947" s="3" t="str">
        <f>TEXT(Table3[[#This Row],[DATE]],"mmm")</f>
        <v>Aug</v>
      </c>
      <c r="P947" s="3">
        <f>YEAR(Table3[[#This Row],[DATE]])</f>
        <v>2023</v>
      </c>
    </row>
    <row r="948" spans="1:16" x14ac:dyDescent="0.3">
      <c r="A948" s="6">
        <v>45143</v>
      </c>
      <c r="B948" s="7" t="s">
        <v>1999</v>
      </c>
      <c r="C948" s="9">
        <f t="shared" ca="1" si="28"/>
        <v>10</v>
      </c>
      <c r="D948" s="9" t="s">
        <v>2117</v>
      </c>
      <c r="E948" s="9" t="s">
        <v>2116</v>
      </c>
      <c r="F948" s="10">
        <f t="shared" ca="1" si="29"/>
        <v>1.355299912388689E-2</v>
      </c>
      <c r="G948" s="3" t="str">
        <f>VLOOKUP(Table3[[#This Row],[PRODUCT ID]],Table1[[PRODUCT]:[SELLING PRICE]],1,FALSE)</f>
        <v>Product947</v>
      </c>
      <c r="H948" s="3" t="str">
        <f>VLOOKUP(Table3[[#This Row],[PRODUCT ID]],Table1[[PRODUCT]:[SELLING PRICE]],2,FALSE)</f>
        <v>Category1</v>
      </c>
      <c r="I948" s="3" t="str">
        <f>VLOOKUP(Table3[[#This Row],[PRODUCT ID]],Table1[[PRODUCT]:[SELLING PRICE]],3,FALSE)</f>
        <v>Kg</v>
      </c>
      <c r="J948" s="16">
        <f ca="1">VLOOKUP(Table3[[#This Row],[PRODUCT ID]],Table1[[PRODUCT]:[SELLING PRICE]],4,FALSE)</f>
        <v>20</v>
      </c>
      <c r="K948" s="16">
        <f ca="1">VLOOKUP(Table3[[#This Row],[PRODUCT ID]],Table1[[PRODUCT]:[SELLING PRICE]],5,FALSE)</f>
        <v>121.01931846084695</v>
      </c>
      <c r="L948" s="16">
        <f ca="1">J948*Table3[[#This Row],[QUANTITY]]</f>
        <v>200</v>
      </c>
      <c r="M948" s="16">
        <f ca="1">K948*Table3[[#This Row],[QUANTITY]]*(1-Table3[[#This Row],[DISCOUNT %]])</f>
        <v>1193.7914374377369</v>
      </c>
      <c r="N948" s="3">
        <f>DAY(Table3[[#This Row],[DATE]])</f>
        <v>5</v>
      </c>
      <c r="O948" s="3" t="str">
        <f>TEXT(Table3[[#This Row],[DATE]],"mmm")</f>
        <v>Aug</v>
      </c>
      <c r="P948" s="3">
        <f>YEAR(Table3[[#This Row],[DATE]])</f>
        <v>2023</v>
      </c>
    </row>
    <row r="949" spans="1:16" x14ac:dyDescent="0.3">
      <c r="A949" s="6">
        <v>45144</v>
      </c>
      <c r="B949" s="7" t="s">
        <v>2000</v>
      </c>
      <c r="C949" s="9">
        <f t="shared" ca="1" si="28"/>
        <v>11</v>
      </c>
      <c r="D949" s="9" t="s">
        <v>2115</v>
      </c>
      <c r="E949" s="9" t="s">
        <v>2116</v>
      </c>
      <c r="F949" s="10">
        <f t="shared" ca="1" si="29"/>
        <v>3.3169658010584781E-2</v>
      </c>
      <c r="G949" s="3" t="str">
        <f>VLOOKUP(Table3[[#This Row],[PRODUCT ID]],Table1[[PRODUCT]:[SELLING PRICE]],1,FALSE)</f>
        <v>Product948</v>
      </c>
      <c r="H949" s="3" t="str">
        <f>VLOOKUP(Table3[[#This Row],[PRODUCT ID]],Table1[[PRODUCT]:[SELLING PRICE]],2,FALSE)</f>
        <v>Category2</v>
      </c>
      <c r="I949" s="3" t="str">
        <f>VLOOKUP(Table3[[#This Row],[PRODUCT ID]],Table1[[PRODUCT]:[SELLING PRICE]],3,FALSE)</f>
        <v>Kg</v>
      </c>
      <c r="J949" s="16">
        <f ca="1">VLOOKUP(Table3[[#This Row],[PRODUCT ID]],Table1[[PRODUCT]:[SELLING PRICE]],4,FALSE)</f>
        <v>207</v>
      </c>
      <c r="K949" s="16">
        <f ca="1">VLOOKUP(Table3[[#This Row],[PRODUCT ID]],Table1[[PRODUCT]:[SELLING PRICE]],5,FALSE)</f>
        <v>159.89931022729982</v>
      </c>
      <c r="L949" s="16">
        <f ca="1">J949*Table3[[#This Row],[QUANTITY]]</f>
        <v>2277</v>
      </c>
      <c r="M949" s="16">
        <f ca="1">K949*Table3[[#This Row],[QUANTITY]]*(1-Table3[[#This Row],[DISCOUNT %]])</f>
        <v>1700.5505527002506</v>
      </c>
      <c r="N949" s="3">
        <f>DAY(Table3[[#This Row],[DATE]])</f>
        <v>6</v>
      </c>
      <c r="O949" s="3" t="str">
        <f>TEXT(Table3[[#This Row],[DATE]],"mmm")</f>
        <v>Aug</v>
      </c>
      <c r="P949" s="3">
        <f>YEAR(Table3[[#This Row],[DATE]])</f>
        <v>2023</v>
      </c>
    </row>
    <row r="950" spans="1:16" x14ac:dyDescent="0.3">
      <c r="A950" s="6">
        <v>45145</v>
      </c>
      <c r="B950" s="7" t="s">
        <v>2001</v>
      </c>
      <c r="C950" s="9">
        <f t="shared" ca="1" si="28"/>
        <v>9</v>
      </c>
      <c r="D950" s="9" t="s">
        <v>2115</v>
      </c>
      <c r="E950" s="9" t="s">
        <v>2116</v>
      </c>
      <c r="F950" s="10">
        <f t="shared" ca="1" si="29"/>
        <v>9.6930034258782174E-2</v>
      </c>
      <c r="G950" s="3" t="str">
        <f>VLOOKUP(Table3[[#This Row],[PRODUCT ID]],Table1[[PRODUCT]:[SELLING PRICE]],1,FALSE)</f>
        <v>Product949</v>
      </c>
      <c r="H950" s="3" t="str">
        <f>VLOOKUP(Table3[[#This Row],[PRODUCT ID]],Table1[[PRODUCT]:[SELLING PRICE]],2,FALSE)</f>
        <v>Category3</v>
      </c>
      <c r="I950" s="3" t="str">
        <f>VLOOKUP(Table3[[#This Row],[PRODUCT ID]],Table1[[PRODUCT]:[SELLING PRICE]],3,FALSE)</f>
        <v>Lt</v>
      </c>
      <c r="J950" s="16">
        <f ca="1">VLOOKUP(Table3[[#This Row],[PRODUCT ID]],Table1[[PRODUCT]:[SELLING PRICE]],4,FALSE)</f>
        <v>130</v>
      </c>
      <c r="K950" s="16">
        <f ca="1">VLOOKUP(Table3[[#This Row],[PRODUCT ID]],Table1[[PRODUCT]:[SELLING PRICE]],5,FALSE)</f>
        <v>30.370460841169738</v>
      </c>
      <c r="L950" s="16">
        <f ca="1">J950*Table3[[#This Row],[QUANTITY]]</f>
        <v>1170</v>
      </c>
      <c r="M950" s="16">
        <f ca="1">K950*Table3[[#This Row],[QUANTITY]]*(1-Table3[[#This Row],[DISCOUNT %]])</f>
        <v>246.83985928242137</v>
      </c>
      <c r="N950" s="3">
        <f>DAY(Table3[[#This Row],[DATE]])</f>
        <v>7</v>
      </c>
      <c r="O950" s="3" t="str">
        <f>TEXT(Table3[[#This Row],[DATE]],"mmm")</f>
        <v>Aug</v>
      </c>
      <c r="P950" s="3">
        <f>YEAR(Table3[[#This Row],[DATE]])</f>
        <v>2023</v>
      </c>
    </row>
    <row r="951" spans="1:16" x14ac:dyDescent="0.3">
      <c r="A951" s="6">
        <v>45146</v>
      </c>
      <c r="B951" s="7" t="s">
        <v>2002</v>
      </c>
      <c r="C951" s="9">
        <f t="shared" ca="1" si="28"/>
        <v>6</v>
      </c>
      <c r="D951" s="9" t="s">
        <v>2115</v>
      </c>
      <c r="E951" s="9" t="s">
        <v>2116</v>
      </c>
      <c r="F951" s="10">
        <f t="shared" ca="1" si="29"/>
        <v>4.9423057128627594E-2</v>
      </c>
      <c r="G951" s="3" t="str">
        <f>VLOOKUP(Table3[[#This Row],[PRODUCT ID]],Table1[[PRODUCT]:[SELLING PRICE]],1,FALSE)</f>
        <v>Product950</v>
      </c>
      <c r="H951" s="3" t="str">
        <f>VLOOKUP(Table3[[#This Row],[PRODUCT ID]],Table1[[PRODUCT]:[SELLING PRICE]],2,FALSE)</f>
        <v>Category4</v>
      </c>
      <c r="I951" s="3" t="str">
        <f>VLOOKUP(Table3[[#This Row],[PRODUCT ID]],Table1[[PRODUCT]:[SELLING PRICE]],3,FALSE)</f>
        <v>Kg</v>
      </c>
      <c r="J951" s="16">
        <f ca="1">VLOOKUP(Table3[[#This Row],[PRODUCT ID]],Table1[[PRODUCT]:[SELLING PRICE]],4,FALSE)</f>
        <v>242</v>
      </c>
      <c r="K951" s="16">
        <f ca="1">VLOOKUP(Table3[[#This Row],[PRODUCT ID]],Table1[[PRODUCT]:[SELLING PRICE]],5,FALSE)</f>
        <v>177.04764255722975</v>
      </c>
      <c r="L951" s="16">
        <f ca="1">J951*Table3[[#This Row],[QUANTITY]]</f>
        <v>1452</v>
      </c>
      <c r="M951" s="16">
        <f ca="1">K951*Table3[[#This Row],[QUANTITY]]*(1-Table3[[#This Row],[DISCOUNT %]])</f>
        <v>1009.7844408278096</v>
      </c>
      <c r="N951" s="3">
        <f>DAY(Table3[[#This Row],[DATE]])</f>
        <v>8</v>
      </c>
      <c r="O951" s="3" t="str">
        <f>TEXT(Table3[[#This Row],[DATE]],"mmm")</f>
        <v>Aug</v>
      </c>
      <c r="P951" s="3">
        <f>YEAR(Table3[[#This Row],[DATE]])</f>
        <v>2023</v>
      </c>
    </row>
    <row r="952" spans="1:16" x14ac:dyDescent="0.3">
      <c r="A952" s="6">
        <v>45147</v>
      </c>
      <c r="B952" s="7" t="s">
        <v>2003</v>
      </c>
      <c r="C952" s="9">
        <f t="shared" ca="1" si="28"/>
        <v>14</v>
      </c>
      <c r="D952" s="9" t="s">
        <v>2116</v>
      </c>
      <c r="E952" s="9" t="s">
        <v>2118</v>
      </c>
      <c r="F952" s="10">
        <f t="shared" ca="1" si="29"/>
        <v>9.6955364674008032E-2</v>
      </c>
      <c r="G952" s="3" t="str">
        <f>VLOOKUP(Table3[[#This Row],[PRODUCT ID]],Table1[[PRODUCT]:[SELLING PRICE]],1,FALSE)</f>
        <v>Product951</v>
      </c>
      <c r="H952" s="3" t="str">
        <f>VLOOKUP(Table3[[#This Row],[PRODUCT ID]],Table1[[PRODUCT]:[SELLING PRICE]],2,FALSE)</f>
        <v>Category5</v>
      </c>
      <c r="I952" s="3" t="str">
        <f>VLOOKUP(Table3[[#This Row],[PRODUCT ID]],Table1[[PRODUCT]:[SELLING PRICE]],3,FALSE)</f>
        <v>Lt</v>
      </c>
      <c r="J952" s="16">
        <f ca="1">VLOOKUP(Table3[[#This Row],[PRODUCT ID]],Table1[[PRODUCT]:[SELLING PRICE]],4,FALSE)</f>
        <v>164</v>
      </c>
      <c r="K952" s="16">
        <f ca="1">VLOOKUP(Table3[[#This Row],[PRODUCT ID]],Table1[[PRODUCT]:[SELLING PRICE]],5,FALSE)</f>
        <v>28.063061352423674</v>
      </c>
      <c r="L952" s="16">
        <f ca="1">J952*Table3[[#This Row],[QUANTITY]]</f>
        <v>2296</v>
      </c>
      <c r="M952" s="16">
        <f ca="1">K952*Table3[[#This Row],[QUANTITY]]*(1-Table3[[#This Row],[DISCOUNT %]])</f>
        <v>354.79075807182522</v>
      </c>
      <c r="N952" s="3">
        <f>DAY(Table3[[#This Row],[DATE]])</f>
        <v>9</v>
      </c>
      <c r="O952" s="3" t="str">
        <f>TEXT(Table3[[#This Row],[DATE]],"mmm")</f>
        <v>Aug</v>
      </c>
      <c r="P952" s="3">
        <f>YEAR(Table3[[#This Row],[DATE]])</f>
        <v>2023</v>
      </c>
    </row>
    <row r="953" spans="1:16" x14ac:dyDescent="0.3">
      <c r="A953" s="6">
        <v>45148</v>
      </c>
      <c r="B953" s="7" t="s">
        <v>2004</v>
      </c>
      <c r="C953" s="9">
        <f t="shared" ca="1" si="28"/>
        <v>14</v>
      </c>
      <c r="D953" s="9" t="s">
        <v>2116</v>
      </c>
      <c r="E953" s="9" t="s">
        <v>2118</v>
      </c>
      <c r="F953" s="10">
        <f t="shared" ca="1" si="29"/>
        <v>7.987329817992242E-2</v>
      </c>
      <c r="G953" s="3" t="str">
        <f>VLOOKUP(Table3[[#This Row],[PRODUCT ID]],Table1[[PRODUCT]:[SELLING PRICE]],1,FALSE)</f>
        <v>Product952</v>
      </c>
      <c r="H953" s="3" t="str">
        <f>VLOOKUP(Table3[[#This Row],[PRODUCT ID]],Table1[[PRODUCT]:[SELLING PRICE]],2,FALSE)</f>
        <v>Category1</v>
      </c>
      <c r="I953" s="3" t="str">
        <f>VLOOKUP(Table3[[#This Row],[PRODUCT ID]],Table1[[PRODUCT]:[SELLING PRICE]],3,FALSE)</f>
        <v>Ft</v>
      </c>
      <c r="J953" s="16">
        <f ca="1">VLOOKUP(Table3[[#This Row],[PRODUCT ID]],Table1[[PRODUCT]:[SELLING PRICE]],4,FALSE)</f>
        <v>110</v>
      </c>
      <c r="K953" s="16">
        <f ca="1">VLOOKUP(Table3[[#This Row],[PRODUCT ID]],Table1[[PRODUCT]:[SELLING PRICE]],5,FALSE)</f>
        <v>198.08233490698532</v>
      </c>
      <c r="L953" s="16">
        <f ca="1">J953*Table3[[#This Row],[QUANTITY]]</f>
        <v>1540</v>
      </c>
      <c r="M953" s="16">
        <f ca="1">K953*Table3[[#This Row],[QUANTITY]]*(1-Table3[[#This Row],[DISCOUNT %]])</f>
        <v>2551.6518370949821</v>
      </c>
      <c r="N953" s="3">
        <f>DAY(Table3[[#This Row],[DATE]])</f>
        <v>10</v>
      </c>
      <c r="O953" s="3" t="str">
        <f>TEXT(Table3[[#This Row],[DATE]],"mmm")</f>
        <v>Aug</v>
      </c>
      <c r="P953" s="3">
        <f>YEAR(Table3[[#This Row],[DATE]])</f>
        <v>2023</v>
      </c>
    </row>
    <row r="954" spans="1:16" x14ac:dyDescent="0.3">
      <c r="A954" s="6">
        <v>45149</v>
      </c>
      <c r="B954" s="7" t="s">
        <v>2005</v>
      </c>
      <c r="C954" s="9">
        <f t="shared" ca="1" si="28"/>
        <v>9</v>
      </c>
      <c r="D954" s="9" t="s">
        <v>2116</v>
      </c>
      <c r="E954" s="9" t="s">
        <v>2116</v>
      </c>
      <c r="F954" s="10">
        <f t="shared" ca="1" si="29"/>
        <v>2.2246715046714549E-2</v>
      </c>
      <c r="G954" s="3" t="str">
        <f>VLOOKUP(Table3[[#This Row],[PRODUCT ID]],Table1[[PRODUCT]:[SELLING PRICE]],1,FALSE)</f>
        <v>Product953</v>
      </c>
      <c r="H954" s="3" t="str">
        <f>VLOOKUP(Table3[[#This Row],[PRODUCT ID]],Table1[[PRODUCT]:[SELLING PRICE]],2,FALSE)</f>
        <v>Category2</v>
      </c>
      <c r="I954" s="3" t="str">
        <f>VLOOKUP(Table3[[#This Row],[PRODUCT ID]],Table1[[PRODUCT]:[SELLING PRICE]],3,FALSE)</f>
        <v>Kg</v>
      </c>
      <c r="J954" s="16">
        <f ca="1">VLOOKUP(Table3[[#This Row],[PRODUCT ID]],Table1[[PRODUCT]:[SELLING PRICE]],4,FALSE)</f>
        <v>173</v>
      </c>
      <c r="K954" s="16">
        <f ca="1">VLOOKUP(Table3[[#This Row],[PRODUCT ID]],Table1[[PRODUCT]:[SELLING PRICE]],5,FALSE)</f>
        <v>124.68329584089643</v>
      </c>
      <c r="L954" s="16">
        <f ca="1">J954*Table3[[#This Row],[QUANTITY]]</f>
        <v>1557</v>
      </c>
      <c r="M954" s="16">
        <f ca="1">K954*Table3[[#This Row],[QUANTITY]]*(1-Table3[[#This Row],[DISCOUNT %]])</f>
        <v>1097.1855187851493</v>
      </c>
      <c r="N954" s="3">
        <f>DAY(Table3[[#This Row],[DATE]])</f>
        <v>11</v>
      </c>
      <c r="O954" s="3" t="str">
        <f>TEXT(Table3[[#This Row],[DATE]],"mmm")</f>
        <v>Aug</v>
      </c>
      <c r="P954" s="3">
        <f>YEAR(Table3[[#This Row],[DATE]])</f>
        <v>2023</v>
      </c>
    </row>
    <row r="955" spans="1:16" x14ac:dyDescent="0.3">
      <c r="A955" s="6">
        <v>45150</v>
      </c>
      <c r="B955" s="7" t="s">
        <v>2006</v>
      </c>
      <c r="C955" s="9">
        <f t="shared" ca="1" si="28"/>
        <v>15</v>
      </c>
      <c r="D955" s="9" t="s">
        <v>2115</v>
      </c>
      <c r="E955" s="9" t="s">
        <v>2116</v>
      </c>
      <c r="F955" s="10">
        <f t="shared" ca="1" si="29"/>
        <v>6.9116634251510614E-2</v>
      </c>
      <c r="G955" s="3" t="str">
        <f>VLOOKUP(Table3[[#This Row],[PRODUCT ID]],Table1[[PRODUCT]:[SELLING PRICE]],1,FALSE)</f>
        <v>Product954</v>
      </c>
      <c r="H955" s="3" t="str">
        <f>VLOOKUP(Table3[[#This Row],[PRODUCT ID]],Table1[[PRODUCT]:[SELLING PRICE]],2,FALSE)</f>
        <v>Category3</v>
      </c>
      <c r="I955" s="3" t="str">
        <f>VLOOKUP(Table3[[#This Row],[PRODUCT ID]],Table1[[PRODUCT]:[SELLING PRICE]],3,FALSE)</f>
        <v>No</v>
      </c>
      <c r="J955" s="16">
        <f ca="1">VLOOKUP(Table3[[#This Row],[PRODUCT ID]],Table1[[PRODUCT]:[SELLING PRICE]],4,FALSE)</f>
        <v>102</v>
      </c>
      <c r="K955" s="16">
        <f ca="1">VLOOKUP(Table3[[#This Row],[PRODUCT ID]],Table1[[PRODUCT]:[SELLING PRICE]],5,FALSE)</f>
        <v>40.360043918388811</v>
      </c>
      <c r="L955" s="16">
        <f ca="1">J955*Table3[[#This Row],[QUANTITY]]</f>
        <v>1530</v>
      </c>
      <c r="M955" s="16">
        <f ca="1">K955*Table3[[#This Row],[QUANTITY]]*(1-Table3[[#This Row],[DISCOUNT %]])</f>
        <v>563.55740286759942</v>
      </c>
      <c r="N955" s="3">
        <f>DAY(Table3[[#This Row],[DATE]])</f>
        <v>12</v>
      </c>
      <c r="O955" s="3" t="str">
        <f>TEXT(Table3[[#This Row],[DATE]],"mmm")</f>
        <v>Aug</v>
      </c>
      <c r="P955" s="3">
        <f>YEAR(Table3[[#This Row],[DATE]])</f>
        <v>2023</v>
      </c>
    </row>
    <row r="956" spans="1:16" x14ac:dyDescent="0.3">
      <c r="A956" s="6">
        <v>45151</v>
      </c>
      <c r="B956" s="7" t="s">
        <v>2007</v>
      </c>
      <c r="C956" s="9">
        <f t="shared" ca="1" si="28"/>
        <v>9</v>
      </c>
      <c r="D956" s="9" t="s">
        <v>2117</v>
      </c>
      <c r="E956" s="9" t="s">
        <v>2116</v>
      </c>
      <c r="F956" s="10">
        <f t="shared" ca="1" si="29"/>
        <v>3.9041738923918969E-2</v>
      </c>
      <c r="G956" s="3" t="str">
        <f>VLOOKUP(Table3[[#This Row],[PRODUCT ID]],Table1[[PRODUCT]:[SELLING PRICE]],1,FALSE)</f>
        <v>Product955</v>
      </c>
      <c r="H956" s="3" t="str">
        <f>VLOOKUP(Table3[[#This Row],[PRODUCT ID]],Table1[[PRODUCT]:[SELLING PRICE]],2,FALSE)</f>
        <v>Category4</v>
      </c>
      <c r="I956" s="3" t="str">
        <f>VLOOKUP(Table3[[#This Row],[PRODUCT ID]],Table1[[PRODUCT]:[SELLING PRICE]],3,FALSE)</f>
        <v>No</v>
      </c>
      <c r="J956" s="16">
        <f ca="1">VLOOKUP(Table3[[#This Row],[PRODUCT ID]],Table1[[PRODUCT]:[SELLING PRICE]],4,FALSE)</f>
        <v>123</v>
      </c>
      <c r="K956" s="16">
        <f ca="1">VLOOKUP(Table3[[#This Row],[PRODUCT ID]],Table1[[PRODUCT]:[SELLING PRICE]],5,FALSE)</f>
        <v>178.95928241010262</v>
      </c>
      <c r="L956" s="16">
        <f ca="1">J956*Table3[[#This Row],[QUANTITY]]</f>
        <v>1107</v>
      </c>
      <c r="M956" s="16">
        <f ca="1">K956*Table3[[#This Row],[QUANTITY]]*(1-Table3[[#This Row],[DISCOUNT %]])</f>
        <v>1547.7516074541195</v>
      </c>
      <c r="N956" s="3">
        <f>DAY(Table3[[#This Row],[DATE]])</f>
        <v>13</v>
      </c>
      <c r="O956" s="3" t="str">
        <f>TEXT(Table3[[#This Row],[DATE]],"mmm")</f>
        <v>Aug</v>
      </c>
      <c r="P956" s="3">
        <f>YEAR(Table3[[#This Row],[DATE]])</f>
        <v>2023</v>
      </c>
    </row>
    <row r="957" spans="1:16" x14ac:dyDescent="0.3">
      <c r="A957" s="6">
        <v>45152</v>
      </c>
      <c r="B957" s="7" t="s">
        <v>2008</v>
      </c>
      <c r="C957" s="9">
        <f t="shared" ca="1" si="28"/>
        <v>9</v>
      </c>
      <c r="D957" s="9" t="s">
        <v>2117</v>
      </c>
      <c r="E957" s="9" t="s">
        <v>2116</v>
      </c>
      <c r="F957" s="10">
        <f t="shared" ca="1" si="29"/>
        <v>5.6257164568731172E-2</v>
      </c>
      <c r="G957" s="3" t="str">
        <f>VLOOKUP(Table3[[#This Row],[PRODUCT ID]],Table1[[PRODUCT]:[SELLING PRICE]],1,FALSE)</f>
        <v>Product956</v>
      </c>
      <c r="H957" s="3" t="str">
        <f>VLOOKUP(Table3[[#This Row],[PRODUCT ID]],Table1[[PRODUCT]:[SELLING PRICE]],2,FALSE)</f>
        <v>Category5</v>
      </c>
      <c r="I957" s="3" t="str">
        <f>VLOOKUP(Table3[[#This Row],[PRODUCT ID]],Table1[[PRODUCT]:[SELLING PRICE]],3,FALSE)</f>
        <v>Ft</v>
      </c>
      <c r="J957" s="16">
        <f ca="1">VLOOKUP(Table3[[#This Row],[PRODUCT ID]],Table1[[PRODUCT]:[SELLING PRICE]],4,FALSE)</f>
        <v>126</v>
      </c>
      <c r="K957" s="16">
        <f ca="1">VLOOKUP(Table3[[#This Row],[PRODUCT ID]],Table1[[PRODUCT]:[SELLING PRICE]],5,FALSE)</f>
        <v>77.950696691693068</v>
      </c>
      <c r="L957" s="16">
        <f ca="1">J957*Table3[[#This Row],[QUANTITY]]</f>
        <v>1134</v>
      </c>
      <c r="M957" s="16">
        <f ca="1">K957*Table3[[#This Row],[QUANTITY]]*(1-Table3[[#This Row],[DISCOUNT %]])</f>
        <v>662.08870367695124</v>
      </c>
      <c r="N957" s="3">
        <f>DAY(Table3[[#This Row],[DATE]])</f>
        <v>14</v>
      </c>
      <c r="O957" s="3" t="str">
        <f>TEXT(Table3[[#This Row],[DATE]],"mmm")</f>
        <v>Aug</v>
      </c>
      <c r="P957" s="3">
        <f>YEAR(Table3[[#This Row],[DATE]])</f>
        <v>2023</v>
      </c>
    </row>
    <row r="958" spans="1:16" x14ac:dyDescent="0.3">
      <c r="A958" s="6">
        <v>45153</v>
      </c>
      <c r="B958" s="7" t="s">
        <v>2009</v>
      </c>
      <c r="C958" s="9">
        <f t="shared" ca="1" si="28"/>
        <v>6</v>
      </c>
      <c r="D958" s="9" t="s">
        <v>2116</v>
      </c>
      <c r="E958" s="9" t="s">
        <v>2118</v>
      </c>
      <c r="F958" s="10">
        <f t="shared" ca="1" si="29"/>
        <v>7.7350464814709627E-2</v>
      </c>
      <c r="G958" s="3" t="str">
        <f>VLOOKUP(Table3[[#This Row],[PRODUCT ID]],Table1[[PRODUCT]:[SELLING PRICE]],1,FALSE)</f>
        <v>Product957</v>
      </c>
      <c r="H958" s="3" t="str">
        <f>VLOOKUP(Table3[[#This Row],[PRODUCT ID]],Table1[[PRODUCT]:[SELLING PRICE]],2,FALSE)</f>
        <v>Category1</v>
      </c>
      <c r="I958" s="3" t="str">
        <f>VLOOKUP(Table3[[#This Row],[PRODUCT ID]],Table1[[PRODUCT]:[SELLING PRICE]],3,FALSE)</f>
        <v>No</v>
      </c>
      <c r="J958" s="16">
        <f ca="1">VLOOKUP(Table3[[#This Row],[PRODUCT ID]],Table1[[PRODUCT]:[SELLING PRICE]],4,FALSE)</f>
        <v>16</v>
      </c>
      <c r="K958" s="16">
        <f ca="1">VLOOKUP(Table3[[#This Row],[PRODUCT ID]],Table1[[PRODUCT]:[SELLING PRICE]],5,FALSE)</f>
        <v>283.0279274912038</v>
      </c>
      <c r="L958" s="16">
        <f ca="1">J958*Table3[[#This Row],[QUANTITY]]</f>
        <v>96</v>
      </c>
      <c r="M958" s="16">
        <f ca="1">K958*Table3[[#This Row],[QUANTITY]]*(1-Table3[[#This Row],[DISCOUNT %]])</f>
        <v>1566.8135144652913</v>
      </c>
      <c r="N958" s="3">
        <f>DAY(Table3[[#This Row],[DATE]])</f>
        <v>15</v>
      </c>
      <c r="O958" s="3" t="str">
        <f>TEXT(Table3[[#This Row],[DATE]],"mmm")</f>
        <v>Aug</v>
      </c>
      <c r="P958" s="3">
        <f>YEAR(Table3[[#This Row],[DATE]])</f>
        <v>2023</v>
      </c>
    </row>
    <row r="959" spans="1:16" x14ac:dyDescent="0.3">
      <c r="A959" s="6">
        <v>45154</v>
      </c>
      <c r="B959" s="7" t="s">
        <v>2010</v>
      </c>
      <c r="C959" s="9">
        <f t="shared" ca="1" si="28"/>
        <v>15</v>
      </c>
      <c r="D959" s="9" t="s">
        <v>2116</v>
      </c>
      <c r="E959" s="9" t="s">
        <v>2116</v>
      </c>
      <c r="F959" s="10">
        <f t="shared" ca="1" si="29"/>
        <v>9.9933727258761942E-2</v>
      </c>
      <c r="G959" s="3" t="str">
        <f>VLOOKUP(Table3[[#This Row],[PRODUCT ID]],Table1[[PRODUCT]:[SELLING PRICE]],1,FALSE)</f>
        <v>Product958</v>
      </c>
      <c r="H959" s="3" t="str">
        <f>VLOOKUP(Table3[[#This Row],[PRODUCT ID]],Table1[[PRODUCT]:[SELLING PRICE]],2,FALSE)</f>
        <v>Category2</v>
      </c>
      <c r="I959" s="3" t="str">
        <f>VLOOKUP(Table3[[#This Row],[PRODUCT ID]],Table1[[PRODUCT]:[SELLING PRICE]],3,FALSE)</f>
        <v>Kg</v>
      </c>
      <c r="J959" s="16">
        <f ca="1">VLOOKUP(Table3[[#This Row],[PRODUCT ID]],Table1[[PRODUCT]:[SELLING PRICE]],4,FALSE)</f>
        <v>143</v>
      </c>
      <c r="K959" s="16">
        <f ca="1">VLOOKUP(Table3[[#This Row],[PRODUCT ID]],Table1[[PRODUCT]:[SELLING PRICE]],5,FALSE)</f>
        <v>186.80103075759834</v>
      </c>
      <c r="L959" s="16">
        <f ca="1">J959*Table3[[#This Row],[QUANTITY]]</f>
        <v>2145</v>
      </c>
      <c r="M959" s="16">
        <f ca="1">K959*Table3[[#This Row],[QUANTITY]]*(1-Table3[[#This Row],[DISCOUNT %]])</f>
        <v>2521.9996124731938</v>
      </c>
      <c r="N959" s="3">
        <f>DAY(Table3[[#This Row],[DATE]])</f>
        <v>16</v>
      </c>
      <c r="O959" s="3" t="str">
        <f>TEXT(Table3[[#This Row],[DATE]],"mmm")</f>
        <v>Aug</v>
      </c>
      <c r="P959" s="3">
        <f>YEAR(Table3[[#This Row],[DATE]])</f>
        <v>2023</v>
      </c>
    </row>
    <row r="960" spans="1:16" x14ac:dyDescent="0.3">
      <c r="A960" s="6">
        <v>45155</v>
      </c>
      <c r="B960" s="7" t="s">
        <v>2011</v>
      </c>
      <c r="C960" s="9">
        <f t="shared" ca="1" si="28"/>
        <v>3</v>
      </c>
      <c r="D960" s="9" t="s">
        <v>2116</v>
      </c>
      <c r="E960" s="9" t="s">
        <v>2116</v>
      </c>
      <c r="F960" s="10">
        <f t="shared" ca="1" si="29"/>
        <v>4.9967526947066257E-2</v>
      </c>
      <c r="G960" s="3" t="str">
        <f>VLOOKUP(Table3[[#This Row],[PRODUCT ID]],Table1[[PRODUCT]:[SELLING PRICE]],1,FALSE)</f>
        <v>Product959</v>
      </c>
      <c r="H960" s="3" t="str">
        <f>VLOOKUP(Table3[[#This Row],[PRODUCT ID]],Table1[[PRODUCT]:[SELLING PRICE]],2,FALSE)</f>
        <v>Category3</v>
      </c>
      <c r="I960" s="3" t="str">
        <f>VLOOKUP(Table3[[#This Row],[PRODUCT ID]],Table1[[PRODUCT]:[SELLING PRICE]],3,FALSE)</f>
        <v>Kg</v>
      </c>
      <c r="J960" s="16">
        <f ca="1">VLOOKUP(Table3[[#This Row],[PRODUCT ID]],Table1[[PRODUCT]:[SELLING PRICE]],4,FALSE)</f>
        <v>41</v>
      </c>
      <c r="K960" s="16">
        <f ca="1">VLOOKUP(Table3[[#This Row],[PRODUCT ID]],Table1[[PRODUCT]:[SELLING PRICE]],5,FALSE)</f>
        <v>228.98362314960153</v>
      </c>
      <c r="L960" s="16">
        <f ca="1">J960*Table3[[#This Row],[QUANTITY]]</f>
        <v>123</v>
      </c>
      <c r="M960" s="16">
        <f ca="1">K960*Table3[[#This Row],[QUANTITY]]*(1-Table3[[#This Row],[DISCOUNT %]])</f>
        <v>652.62563336831079</v>
      </c>
      <c r="N960" s="3">
        <f>DAY(Table3[[#This Row],[DATE]])</f>
        <v>17</v>
      </c>
      <c r="O960" s="3" t="str">
        <f>TEXT(Table3[[#This Row],[DATE]],"mmm")</f>
        <v>Aug</v>
      </c>
      <c r="P960" s="3">
        <f>YEAR(Table3[[#This Row],[DATE]])</f>
        <v>2023</v>
      </c>
    </row>
    <row r="961" spans="1:16" x14ac:dyDescent="0.3">
      <c r="A961" s="6">
        <v>45156</v>
      </c>
      <c r="B961" s="7" t="s">
        <v>2012</v>
      </c>
      <c r="C961" s="9">
        <f t="shared" ca="1" si="28"/>
        <v>6</v>
      </c>
      <c r="D961" s="9" t="s">
        <v>2116</v>
      </c>
      <c r="E961" s="9" t="s">
        <v>2116</v>
      </c>
      <c r="F961" s="10">
        <f t="shared" ca="1" si="29"/>
        <v>7.9394727006631721E-2</v>
      </c>
      <c r="G961" s="3" t="str">
        <f>VLOOKUP(Table3[[#This Row],[PRODUCT ID]],Table1[[PRODUCT]:[SELLING PRICE]],1,FALSE)</f>
        <v>Product960</v>
      </c>
      <c r="H961" s="3" t="str">
        <f>VLOOKUP(Table3[[#This Row],[PRODUCT ID]],Table1[[PRODUCT]:[SELLING PRICE]],2,FALSE)</f>
        <v>Category4</v>
      </c>
      <c r="I961" s="3" t="str">
        <f>VLOOKUP(Table3[[#This Row],[PRODUCT ID]],Table1[[PRODUCT]:[SELLING PRICE]],3,FALSE)</f>
        <v>Lt</v>
      </c>
      <c r="J961" s="16">
        <f ca="1">VLOOKUP(Table3[[#This Row],[PRODUCT ID]],Table1[[PRODUCT]:[SELLING PRICE]],4,FALSE)</f>
        <v>198</v>
      </c>
      <c r="K961" s="16">
        <f ca="1">VLOOKUP(Table3[[#This Row],[PRODUCT ID]],Table1[[PRODUCT]:[SELLING PRICE]],5,FALSE)</f>
        <v>125.79543113578576</v>
      </c>
      <c r="L961" s="16">
        <f ca="1">J961*Table3[[#This Row],[QUANTITY]]</f>
        <v>1188</v>
      </c>
      <c r="M961" s="16">
        <f ca="1">K961*Table3[[#This Row],[QUANTITY]]*(1-Table3[[#This Row],[DISCOUNT %]])</f>
        <v>694.84762333247102</v>
      </c>
      <c r="N961" s="3">
        <f>DAY(Table3[[#This Row],[DATE]])</f>
        <v>18</v>
      </c>
      <c r="O961" s="3" t="str">
        <f>TEXT(Table3[[#This Row],[DATE]],"mmm")</f>
        <v>Aug</v>
      </c>
      <c r="P961" s="3">
        <f>YEAR(Table3[[#This Row],[DATE]])</f>
        <v>2023</v>
      </c>
    </row>
    <row r="962" spans="1:16" x14ac:dyDescent="0.3">
      <c r="A962" s="6">
        <v>45157</v>
      </c>
      <c r="B962" s="7" t="s">
        <v>2013</v>
      </c>
      <c r="C962" s="9">
        <f t="shared" ca="1" si="28"/>
        <v>11</v>
      </c>
      <c r="D962" s="9" t="s">
        <v>2115</v>
      </c>
      <c r="E962" s="9" t="s">
        <v>2116</v>
      </c>
      <c r="F962" s="10">
        <f t="shared" ca="1" si="29"/>
        <v>5.106236104218595E-2</v>
      </c>
      <c r="G962" s="3" t="str">
        <f>VLOOKUP(Table3[[#This Row],[PRODUCT ID]],Table1[[PRODUCT]:[SELLING PRICE]],1,FALSE)</f>
        <v>Product961</v>
      </c>
      <c r="H962" s="3" t="str">
        <f>VLOOKUP(Table3[[#This Row],[PRODUCT ID]],Table1[[PRODUCT]:[SELLING PRICE]],2,FALSE)</f>
        <v>Category1</v>
      </c>
      <c r="I962" s="3" t="str">
        <f>VLOOKUP(Table3[[#This Row],[PRODUCT ID]],Table1[[PRODUCT]:[SELLING PRICE]],3,FALSE)</f>
        <v>Kg</v>
      </c>
      <c r="J962" s="16">
        <f ca="1">VLOOKUP(Table3[[#This Row],[PRODUCT ID]],Table1[[PRODUCT]:[SELLING PRICE]],4,FALSE)</f>
        <v>189</v>
      </c>
      <c r="K962" s="16">
        <f ca="1">VLOOKUP(Table3[[#This Row],[PRODUCT ID]],Table1[[PRODUCT]:[SELLING PRICE]],5,FALSE)</f>
        <v>215.2281525142613</v>
      </c>
      <c r="L962" s="16">
        <f ca="1">J962*Table3[[#This Row],[QUANTITY]]</f>
        <v>2079</v>
      </c>
      <c r="M962" s="16">
        <f ca="1">K962*Table3[[#This Row],[QUANTITY]]*(1-Table3[[#This Row],[DISCOUNT %]])</f>
        <v>2246.6190437254895</v>
      </c>
      <c r="N962" s="3">
        <f>DAY(Table3[[#This Row],[DATE]])</f>
        <v>19</v>
      </c>
      <c r="O962" s="3" t="str">
        <f>TEXT(Table3[[#This Row],[DATE]],"mmm")</f>
        <v>Aug</v>
      </c>
      <c r="P962" s="3">
        <f>YEAR(Table3[[#This Row],[DATE]])</f>
        <v>2023</v>
      </c>
    </row>
    <row r="963" spans="1:16" x14ac:dyDescent="0.3">
      <c r="A963" s="6">
        <v>45158</v>
      </c>
      <c r="B963" s="7" t="s">
        <v>2014</v>
      </c>
      <c r="C963" s="9">
        <f t="shared" ref="C963:C1026" ca="1" si="30">RANDBETWEEN(1,15)</f>
        <v>9</v>
      </c>
      <c r="D963" s="9" t="s">
        <v>2116</v>
      </c>
      <c r="E963" s="9" t="s">
        <v>2116</v>
      </c>
      <c r="F963" s="10">
        <f t="shared" ref="F963:F1026" ca="1" si="31">RAND()*(0.1)</f>
        <v>4.7247817883311671E-2</v>
      </c>
      <c r="G963" s="3" t="str">
        <f>VLOOKUP(Table3[[#This Row],[PRODUCT ID]],Table1[[PRODUCT]:[SELLING PRICE]],1,FALSE)</f>
        <v>Product962</v>
      </c>
      <c r="H963" s="3" t="str">
        <f>VLOOKUP(Table3[[#This Row],[PRODUCT ID]],Table1[[PRODUCT]:[SELLING PRICE]],2,FALSE)</f>
        <v>Category2</v>
      </c>
      <c r="I963" s="3" t="str">
        <f>VLOOKUP(Table3[[#This Row],[PRODUCT ID]],Table1[[PRODUCT]:[SELLING PRICE]],3,FALSE)</f>
        <v>Lt</v>
      </c>
      <c r="J963" s="16">
        <f ca="1">VLOOKUP(Table3[[#This Row],[PRODUCT ID]],Table1[[PRODUCT]:[SELLING PRICE]],4,FALSE)</f>
        <v>211</v>
      </c>
      <c r="K963" s="16">
        <f ca="1">VLOOKUP(Table3[[#This Row],[PRODUCT ID]],Table1[[PRODUCT]:[SELLING PRICE]],5,FALSE)</f>
        <v>32.957390134173814</v>
      </c>
      <c r="L963" s="16">
        <f ca="1">J963*Table3[[#This Row],[QUANTITY]]</f>
        <v>1899</v>
      </c>
      <c r="M963" s="16">
        <f ca="1">K963*Table3[[#This Row],[QUANTITY]]*(1-Table3[[#This Row],[DISCOUNT %]])</f>
        <v>282.60202830484604</v>
      </c>
      <c r="N963" s="3">
        <f>DAY(Table3[[#This Row],[DATE]])</f>
        <v>20</v>
      </c>
      <c r="O963" s="3" t="str">
        <f>TEXT(Table3[[#This Row],[DATE]],"mmm")</f>
        <v>Aug</v>
      </c>
      <c r="P963" s="3">
        <f>YEAR(Table3[[#This Row],[DATE]])</f>
        <v>2023</v>
      </c>
    </row>
    <row r="964" spans="1:16" x14ac:dyDescent="0.3">
      <c r="A964" s="6">
        <v>45159</v>
      </c>
      <c r="B964" s="7" t="s">
        <v>2015</v>
      </c>
      <c r="C964" s="9">
        <f t="shared" ca="1" si="30"/>
        <v>12</v>
      </c>
      <c r="D964" s="9" t="s">
        <v>2117</v>
      </c>
      <c r="E964" s="9" t="s">
        <v>2118</v>
      </c>
      <c r="F964" s="10">
        <f t="shared" ca="1" si="31"/>
        <v>8.7918792375925314E-2</v>
      </c>
      <c r="G964" s="3" t="str">
        <f>VLOOKUP(Table3[[#This Row],[PRODUCT ID]],Table1[[PRODUCT]:[SELLING PRICE]],1,FALSE)</f>
        <v>Product963</v>
      </c>
      <c r="H964" s="3" t="str">
        <f>VLOOKUP(Table3[[#This Row],[PRODUCT ID]],Table1[[PRODUCT]:[SELLING PRICE]],2,FALSE)</f>
        <v>Category3</v>
      </c>
      <c r="I964" s="3" t="str">
        <f>VLOOKUP(Table3[[#This Row],[PRODUCT ID]],Table1[[PRODUCT]:[SELLING PRICE]],3,FALSE)</f>
        <v>Ft</v>
      </c>
      <c r="J964" s="16">
        <f ca="1">VLOOKUP(Table3[[#This Row],[PRODUCT ID]],Table1[[PRODUCT]:[SELLING PRICE]],4,FALSE)</f>
        <v>205</v>
      </c>
      <c r="K964" s="16">
        <f ca="1">VLOOKUP(Table3[[#This Row],[PRODUCT ID]],Table1[[PRODUCT]:[SELLING PRICE]],5,FALSE)</f>
        <v>270.04096059493247</v>
      </c>
      <c r="L964" s="16">
        <f ca="1">J964*Table3[[#This Row],[QUANTITY]]</f>
        <v>2460</v>
      </c>
      <c r="M964" s="16">
        <f ca="1">K964*Table3[[#This Row],[QUANTITY]]*(1-Table3[[#This Row],[DISCOUNT %]])</f>
        <v>2955.5914253686942</v>
      </c>
      <c r="N964" s="3">
        <f>DAY(Table3[[#This Row],[DATE]])</f>
        <v>21</v>
      </c>
      <c r="O964" s="3" t="str">
        <f>TEXT(Table3[[#This Row],[DATE]],"mmm")</f>
        <v>Aug</v>
      </c>
      <c r="P964" s="3">
        <f>YEAR(Table3[[#This Row],[DATE]])</f>
        <v>2023</v>
      </c>
    </row>
    <row r="965" spans="1:16" x14ac:dyDescent="0.3">
      <c r="A965" s="6">
        <v>45160</v>
      </c>
      <c r="B965" s="7" t="s">
        <v>2016</v>
      </c>
      <c r="C965" s="9">
        <f t="shared" ca="1" si="30"/>
        <v>15</v>
      </c>
      <c r="D965" s="9" t="s">
        <v>2115</v>
      </c>
      <c r="E965" s="9" t="s">
        <v>2118</v>
      </c>
      <c r="F965" s="10">
        <f t="shared" ca="1" si="31"/>
        <v>7.606899152253677E-3</v>
      </c>
      <c r="G965" s="3" t="str">
        <f>VLOOKUP(Table3[[#This Row],[PRODUCT ID]],Table1[[PRODUCT]:[SELLING PRICE]],1,FALSE)</f>
        <v>Product964</v>
      </c>
      <c r="H965" s="3" t="str">
        <f>VLOOKUP(Table3[[#This Row],[PRODUCT ID]],Table1[[PRODUCT]:[SELLING PRICE]],2,FALSE)</f>
        <v>Category4</v>
      </c>
      <c r="I965" s="3" t="str">
        <f>VLOOKUP(Table3[[#This Row],[PRODUCT ID]],Table1[[PRODUCT]:[SELLING PRICE]],3,FALSE)</f>
        <v>Kg</v>
      </c>
      <c r="J965" s="16">
        <f ca="1">VLOOKUP(Table3[[#This Row],[PRODUCT ID]],Table1[[PRODUCT]:[SELLING PRICE]],4,FALSE)</f>
        <v>118</v>
      </c>
      <c r="K965" s="16">
        <f ca="1">VLOOKUP(Table3[[#This Row],[PRODUCT ID]],Table1[[PRODUCT]:[SELLING PRICE]],5,FALSE)</f>
        <v>299.40529721557357</v>
      </c>
      <c r="L965" s="16">
        <f ca="1">J965*Table3[[#This Row],[QUANTITY]]</f>
        <v>1770</v>
      </c>
      <c r="M965" s="16">
        <f ca="1">K965*Table3[[#This Row],[QUANTITY]]*(1-Table3[[#This Row],[DISCOUNT %]])</f>
        <v>4456.9162697100628</v>
      </c>
      <c r="N965" s="3">
        <f>DAY(Table3[[#This Row],[DATE]])</f>
        <v>22</v>
      </c>
      <c r="O965" s="3" t="str">
        <f>TEXT(Table3[[#This Row],[DATE]],"mmm")</f>
        <v>Aug</v>
      </c>
      <c r="P965" s="3">
        <f>YEAR(Table3[[#This Row],[DATE]])</f>
        <v>2023</v>
      </c>
    </row>
    <row r="966" spans="1:16" x14ac:dyDescent="0.3">
      <c r="A966" s="6">
        <v>45161</v>
      </c>
      <c r="B966" s="7" t="s">
        <v>2017</v>
      </c>
      <c r="C966" s="9">
        <f t="shared" ca="1" si="30"/>
        <v>5</v>
      </c>
      <c r="D966" s="9" t="s">
        <v>2115</v>
      </c>
      <c r="E966" s="9" t="s">
        <v>2116</v>
      </c>
      <c r="F966" s="10">
        <f t="shared" ca="1" si="31"/>
        <v>8.7043895055649023E-3</v>
      </c>
      <c r="G966" s="3" t="str">
        <f>VLOOKUP(Table3[[#This Row],[PRODUCT ID]],Table1[[PRODUCT]:[SELLING PRICE]],1,FALSE)</f>
        <v>Product965</v>
      </c>
      <c r="H966" s="3" t="str">
        <f>VLOOKUP(Table3[[#This Row],[PRODUCT ID]],Table1[[PRODUCT]:[SELLING PRICE]],2,FALSE)</f>
        <v>Category5</v>
      </c>
      <c r="I966" s="3" t="str">
        <f>VLOOKUP(Table3[[#This Row],[PRODUCT ID]],Table1[[PRODUCT]:[SELLING PRICE]],3,FALSE)</f>
        <v>No</v>
      </c>
      <c r="J966" s="16">
        <f ca="1">VLOOKUP(Table3[[#This Row],[PRODUCT ID]],Table1[[PRODUCT]:[SELLING PRICE]],4,FALSE)</f>
        <v>168</v>
      </c>
      <c r="K966" s="16">
        <f ca="1">VLOOKUP(Table3[[#This Row],[PRODUCT ID]],Table1[[PRODUCT]:[SELLING PRICE]],5,FALSE)</f>
        <v>211.54682747939432</v>
      </c>
      <c r="L966" s="16">
        <f ca="1">J966*Table3[[#This Row],[QUANTITY]]</f>
        <v>840</v>
      </c>
      <c r="M966" s="16">
        <f ca="1">K966*Table3[[#This Row],[QUANTITY]]*(1-Table3[[#This Row],[DISCOUNT %]])</f>
        <v>1048.5272074717357</v>
      </c>
      <c r="N966" s="3">
        <f>DAY(Table3[[#This Row],[DATE]])</f>
        <v>23</v>
      </c>
      <c r="O966" s="3" t="str">
        <f>TEXT(Table3[[#This Row],[DATE]],"mmm")</f>
        <v>Aug</v>
      </c>
      <c r="P966" s="3">
        <f>YEAR(Table3[[#This Row],[DATE]])</f>
        <v>2023</v>
      </c>
    </row>
    <row r="967" spans="1:16" x14ac:dyDescent="0.3">
      <c r="A967" s="6">
        <v>45162</v>
      </c>
      <c r="B967" s="7" t="s">
        <v>2018</v>
      </c>
      <c r="C967" s="9">
        <f t="shared" ca="1" si="30"/>
        <v>6</v>
      </c>
      <c r="D967" s="9" t="s">
        <v>2115</v>
      </c>
      <c r="E967" s="9" t="s">
        <v>2116</v>
      </c>
      <c r="F967" s="10">
        <f t="shared" ca="1" si="31"/>
        <v>4.2625635933101695E-2</v>
      </c>
      <c r="G967" s="3" t="str">
        <f>VLOOKUP(Table3[[#This Row],[PRODUCT ID]],Table1[[PRODUCT]:[SELLING PRICE]],1,FALSE)</f>
        <v>Product966</v>
      </c>
      <c r="H967" s="3" t="str">
        <f>VLOOKUP(Table3[[#This Row],[PRODUCT ID]],Table1[[PRODUCT]:[SELLING PRICE]],2,FALSE)</f>
        <v>Category1</v>
      </c>
      <c r="I967" s="3" t="str">
        <f>VLOOKUP(Table3[[#This Row],[PRODUCT ID]],Table1[[PRODUCT]:[SELLING PRICE]],3,FALSE)</f>
        <v>No</v>
      </c>
      <c r="J967" s="16">
        <f ca="1">VLOOKUP(Table3[[#This Row],[PRODUCT ID]],Table1[[PRODUCT]:[SELLING PRICE]],4,FALSE)</f>
        <v>191</v>
      </c>
      <c r="K967" s="16">
        <f ca="1">VLOOKUP(Table3[[#This Row],[PRODUCT ID]],Table1[[PRODUCT]:[SELLING PRICE]],5,FALSE)</f>
        <v>313.48251704716955</v>
      </c>
      <c r="L967" s="16">
        <f ca="1">J967*Table3[[#This Row],[QUANTITY]]</f>
        <v>1146</v>
      </c>
      <c r="M967" s="16">
        <f ca="1">K967*Table3[[#This Row],[QUANTITY]]*(1-Table3[[#This Row],[DISCOUNT %]])</f>
        <v>1800.7207524247476</v>
      </c>
      <c r="N967" s="3">
        <f>DAY(Table3[[#This Row],[DATE]])</f>
        <v>24</v>
      </c>
      <c r="O967" s="3" t="str">
        <f>TEXT(Table3[[#This Row],[DATE]],"mmm")</f>
        <v>Aug</v>
      </c>
      <c r="P967" s="3">
        <f>YEAR(Table3[[#This Row],[DATE]])</f>
        <v>2023</v>
      </c>
    </row>
    <row r="968" spans="1:16" x14ac:dyDescent="0.3">
      <c r="A968" s="6">
        <v>45163</v>
      </c>
      <c r="B968" s="7" t="s">
        <v>2019</v>
      </c>
      <c r="C968" s="9">
        <f t="shared" ca="1" si="30"/>
        <v>12</v>
      </c>
      <c r="D968" s="9" t="s">
        <v>2116</v>
      </c>
      <c r="E968" s="9" t="s">
        <v>2116</v>
      </c>
      <c r="F968" s="10">
        <f t="shared" ca="1" si="31"/>
        <v>7.5580916475043614E-2</v>
      </c>
      <c r="G968" s="3" t="str">
        <f>VLOOKUP(Table3[[#This Row],[PRODUCT ID]],Table1[[PRODUCT]:[SELLING PRICE]],1,FALSE)</f>
        <v>Product967</v>
      </c>
      <c r="H968" s="3" t="str">
        <f>VLOOKUP(Table3[[#This Row],[PRODUCT ID]],Table1[[PRODUCT]:[SELLING PRICE]],2,FALSE)</f>
        <v>Category2</v>
      </c>
      <c r="I968" s="3" t="str">
        <f>VLOOKUP(Table3[[#This Row],[PRODUCT ID]],Table1[[PRODUCT]:[SELLING PRICE]],3,FALSE)</f>
        <v>Ft</v>
      </c>
      <c r="J968" s="16">
        <f ca="1">VLOOKUP(Table3[[#This Row],[PRODUCT ID]],Table1[[PRODUCT]:[SELLING PRICE]],4,FALSE)</f>
        <v>56</v>
      </c>
      <c r="K968" s="16">
        <f ca="1">VLOOKUP(Table3[[#This Row],[PRODUCT ID]],Table1[[PRODUCT]:[SELLING PRICE]],5,FALSE)</f>
        <v>216.41254502695841</v>
      </c>
      <c r="L968" s="16">
        <f ca="1">J968*Table3[[#This Row],[QUANTITY]]</f>
        <v>672</v>
      </c>
      <c r="M968" s="16">
        <f ca="1">K968*Table3[[#This Row],[QUANTITY]]*(1-Table3[[#This Row],[DISCOUNT %]])</f>
        <v>2400.670638445491</v>
      </c>
      <c r="N968" s="3">
        <f>DAY(Table3[[#This Row],[DATE]])</f>
        <v>25</v>
      </c>
      <c r="O968" s="3" t="str">
        <f>TEXT(Table3[[#This Row],[DATE]],"mmm")</f>
        <v>Aug</v>
      </c>
      <c r="P968" s="3">
        <f>YEAR(Table3[[#This Row],[DATE]])</f>
        <v>2023</v>
      </c>
    </row>
    <row r="969" spans="1:16" x14ac:dyDescent="0.3">
      <c r="A969" s="6">
        <v>45164</v>
      </c>
      <c r="B969" s="7" t="s">
        <v>2020</v>
      </c>
      <c r="C969" s="9">
        <f t="shared" ca="1" si="30"/>
        <v>13</v>
      </c>
      <c r="D969" s="9" t="s">
        <v>2116</v>
      </c>
      <c r="E969" s="9" t="s">
        <v>2116</v>
      </c>
      <c r="F969" s="10">
        <f t="shared" ca="1" si="31"/>
        <v>4.6939677901504252E-2</v>
      </c>
      <c r="G969" s="3" t="str">
        <f>VLOOKUP(Table3[[#This Row],[PRODUCT ID]],Table1[[PRODUCT]:[SELLING PRICE]],1,FALSE)</f>
        <v>Product968</v>
      </c>
      <c r="H969" s="3" t="str">
        <f>VLOOKUP(Table3[[#This Row],[PRODUCT ID]],Table1[[PRODUCT]:[SELLING PRICE]],2,FALSE)</f>
        <v>Category3</v>
      </c>
      <c r="I969" s="3" t="str">
        <f>VLOOKUP(Table3[[#This Row],[PRODUCT ID]],Table1[[PRODUCT]:[SELLING PRICE]],3,FALSE)</f>
        <v>No</v>
      </c>
      <c r="J969" s="16">
        <f ca="1">VLOOKUP(Table3[[#This Row],[PRODUCT ID]],Table1[[PRODUCT]:[SELLING PRICE]],4,FALSE)</f>
        <v>161</v>
      </c>
      <c r="K969" s="16">
        <f ca="1">VLOOKUP(Table3[[#This Row],[PRODUCT ID]],Table1[[PRODUCT]:[SELLING PRICE]],5,FALSE)</f>
        <v>264.80655390210205</v>
      </c>
      <c r="L969" s="16">
        <f ca="1">J969*Table3[[#This Row],[QUANTITY]]</f>
        <v>2093</v>
      </c>
      <c r="M969" s="16">
        <f ca="1">K969*Table3[[#This Row],[QUANTITY]]*(1-Table3[[#This Row],[DISCOUNT %]])</f>
        <v>3280.8960542244909</v>
      </c>
      <c r="N969" s="3">
        <f>DAY(Table3[[#This Row],[DATE]])</f>
        <v>26</v>
      </c>
      <c r="O969" s="3" t="str">
        <f>TEXT(Table3[[#This Row],[DATE]],"mmm")</f>
        <v>Aug</v>
      </c>
      <c r="P969" s="3">
        <f>YEAR(Table3[[#This Row],[DATE]])</f>
        <v>2023</v>
      </c>
    </row>
    <row r="970" spans="1:16" x14ac:dyDescent="0.3">
      <c r="A970" s="6">
        <v>45165</v>
      </c>
      <c r="B970" s="7" t="s">
        <v>2021</v>
      </c>
      <c r="C970" s="9">
        <f t="shared" ca="1" si="30"/>
        <v>14</v>
      </c>
      <c r="D970" s="9" t="s">
        <v>2116</v>
      </c>
      <c r="E970" s="9" t="s">
        <v>2118</v>
      </c>
      <c r="F970" s="10">
        <f t="shared" ca="1" si="31"/>
        <v>6.3735280228680385E-2</v>
      </c>
      <c r="G970" s="3" t="str">
        <f>VLOOKUP(Table3[[#This Row],[PRODUCT ID]],Table1[[PRODUCT]:[SELLING PRICE]],1,FALSE)</f>
        <v>Product969</v>
      </c>
      <c r="H970" s="3" t="str">
        <f>VLOOKUP(Table3[[#This Row],[PRODUCT ID]],Table1[[PRODUCT]:[SELLING PRICE]],2,FALSE)</f>
        <v>Category4</v>
      </c>
      <c r="I970" s="3" t="str">
        <f>VLOOKUP(Table3[[#This Row],[PRODUCT ID]],Table1[[PRODUCT]:[SELLING PRICE]],3,FALSE)</f>
        <v>Kg</v>
      </c>
      <c r="J970" s="16">
        <f ca="1">VLOOKUP(Table3[[#This Row],[PRODUCT ID]],Table1[[PRODUCT]:[SELLING PRICE]],4,FALSE)</f>
        <v>247</v>
      </c>
      <c r="K970" s="16">
        <f ca="1">VLOOKUP(Table3[[#This Row],[PRODUCT ID]],Table1[[PRODUCT]:[SELLING PRICE]],5,FALSE)</f>
        <v>187.725454658583</v>
      </c>
      <c r="L970" s="16">
        <f ca="1">J970*Table3[[#This Row],[QUANTITY]]</f>
        <v>3458</v>
      </c>
      <c r="M970" s="16">
        <f ca="1">K970*Table3[[#This Row],[QUANTITY]]*(1-Table3[[#This Row],[DISCOUNT %]])</f>
        <v>2460.6500827980649</v>
      </c>
      <c r="N970" s="3">
        <f>DAY(Table3[[#This Row],[DATE]])</f>
        <v>27</v>
      </c>
      <c r="O970" s="3" t="str">
        <f>TEXT(Table3[[#This Row],[DATE]],"mmm")</f>
        <v>Aug</v>
      </c>
      <c r="P970" s="3">
        <f>YEAR(Table3[[#This Row],[DATE]])</f>
        <v>2023</v>
      </c>
    </row>
    <row r="971" spans="1:16" x14ac:dyDescent="0.3">
      <c r="A971" s="6">
        <v>45166</v>
      </c>
      <c r="B971" s="7" t="s">
        <v>2022</v>
      </c>
      <c r="C971" s="9">
        <f t="shared" ca="1" si="30"/>
        <v>6</v>
      </c>
      <c r="D971" s="9" t="s">
        <v>2115</v>
      </c>
      <c r="E971" s="9" t="s">
        <v>2116</v>
      </c>
      <c r="F971" s="10">
        <f t="shared" ca="1" si="31"/>
        <v>1.1717148719100235E-3</v>
      </c>
      <c r="G971" s="3" t="str">
        <f>VLOOKUP(Table3[[#This Row],[PRODUCT ID]],Table1[[PRODUCT]:[SELLING PRICE]],1,FALSE)</f>
        <v>Product970</v>
      </c>
      <c r="H971" s="3" t="str">
        <f>VLOOKUP(Table3[[#This Row],[PRODUCT ID]],Table1[[PRODUCT]:[SELLING PRICE]],2,FALSE)</f>
        <v>Category5</v>
      </c>
      <c r="I971" s="3" t="str">
        <f>VLOOKUP(Table3[[#This Row],[PRODUCT ID]],Table1[[PRODUCT]:[SELLING PRICE]],3,FALSE)</f>
        <v>Kg</v>
      </c>
      <c r="J971" s="16">
        <f ca="1">VLOOKUP(Table3[[#This Row],[PRODUCT ID]],Table1[[PRODUCT]:[SELLING PRICE]],4,FALSE)</f>
        <v>214</v>
      </c>
      <c r="K971" s="16">
        <f ca="1">VLOOKUP(Table3[[#This Row],[PRODUCT ID]],Table1[[PRODUCT]:[SELLING PRICE]],5,FALSE)</f>
        <v>261.11380098204319</v>
      </c>
      <c r="L971" s="16">
        <f ca="1">J971*Table3[[#This Row],[QUANTITY]]</f>
        <v>1284</v>
      </c>
      <c r="M971" s="16">
        <f ca="1">K971*Table3[[#This Row],[QUANTITY]]*(1-Table3[[#This Row],[DISCOUNT %]])</f>
        <v>1564.8471003490295</v>
      </c>
      <c r="N971" s="3">
        <f>DAY(Table3[[#This Row],[DATE]])</f>
        <v>28</v>
      </c>
      <c r="O971" s="3" t="str">
        <f>TEXT(Table3[[#This Row],[DATE]],"mmm")</f>
        <v>Aug</v>
      </c>
      <c r="P971" s="3">
        <f>YEAR(Table3[[#This Row],[DATE]])</f>
        <v>2023</v>
      </c>
    </row>
    <row r="972" spans="1:16" x14ac:dyDescent="0.3">
      <c r="A972" s="6">
        <v>45167</v>
      </c>
      <c r="B972" s="7" t="s">
        <v>2023</v>
      </c>
      <c r="C972" s="9">
        <f t="shared" ca="1" si="30"/>
        <v>8</v>
      </c>
      <c r="D972" s="9" t="s">
        <v>2117</v>
      </c>
      <c r="E972" s="9" t="s">
        <v>2116</v>
      </c>
      <c r="F972" s="10">
        <f t="shared" ca="1" si="31"/>
        <v>9.3258421349726294E-3</v>
      </c>
      <c r="G972" s="3" t="str">
        <f>VLOOKUP(Table3[[#This Row],[PRODUCT ID]],Table1[[PRODUCT]:[SELLING PRICE]],1,FALSE)</f>
        <v>Product971</v>
      </c>
      <c r="H972" s="3" t="str">
        <f>VLOOKUP(Table3[[#This Row],[PRODUCT ID]],Table1[[PRODUCT]:[SELLING PRICE]],2,FALSE)</f>
        <v>Category1</v>
      </c>
      <c r="I972" s="3" t="str">
        <f>VLOOKUP(Table3[[#This Row],[PRODUCT ID]],Table1[[PRODUCT]:[SELLING PRICE]],3,FALSE)</f>
        <v>Lt</v>
      </c>
      <c r="J972" s="16">
        <f ca="1">VLOOKUP(Table3[[#This Row],[PRODUCT ID]],Table1[[PRODUCT]:[SELLING PRICE]],4,FALSE)</f>
        <v>141</v>
      </c>
      <c r="K972" s="16">
        <f ca="1">VLOOKUP(Table3[[#This Row],[PRODUCT ID]],Table1[[PRODUCT]:[SELLING PRICE]],5,FALSE)</f>
        <v>77.477024235740245</v>
      </c>
      <c r="L972" s="16">
        <f ca="1">J972*Table3[[#This Row],[QUANTITY]]</f>
        <v>1128</v>
      </c>
      <c r="M972" s="16">
        <f ca="1">K972*Table3[[#This Row],[QUANTITY]]*(1-Table3[[#This Row],[DISCOUNT %]])</f>
        <v>614.03588590904224</v>
      </c>
      <c r="N972" s="3">
        <f>DAY(Table3[[#This Row],[DATE]])</f>
        <v>29</v>
      </c>
      <c r="O972" s="3" t="str">
        <f>TEXT(Table3[[#This Row],[DATE]],"mmm")</f>
        <v>Aug</v>
      </c>
      <c r="P972" s="3">
        <f>YEAR(Table3[[#This Row],[DATE]])</f>
        <v>2023</v>
      </c>
    </row>
    <row r="973" spans="1:16" x14ac:dyDescent="0.3">
      <c r="A973" s="6">
        <v>45168</v>
      </c>
      <c r="B973" s="7" t="s">
        <v>2024</v>
      </c>
      <c r="C973" s="9">
        <f t="shared" ca="1" si="30"/>
        <v>12</v>
      </c>
      <c r="D973" s="9" t="s">
        <v>2117</v>
      </c>
      <c r="E973" s="9" t="s">
        <v>2116</v>
      </c>
      <c r="F973" s="10">
        <f t="shared" ca="1" si="31"/>
        <v>1.3969535635117249E-2</v>
      </c>
      <c r="G973" s="3" t="str">
        <f>VLOOKUP(Table3[[#This Row],[PRODUCT ID]],Table1[[PRODUCT]:[SELLING PRICE]],1,FALSE)</f>
        <v>Product972</v>
      </c>
      <c r="H973" s="3" t="str">
        <f>VLOOKUP(Table3[[#This Row],[PRODUCT ID]],Table1[[PRODUCT]:[SELLING PRICE]],2,FALSE)</f>
        <v>Category2</v>
      </c>
      <c r="I973" s="3" t="str">
        <f>VLOOKUP(Table3[[#This Row],[PRODUCT ID]],Table1[[PRODUCT]:[SELLING PRICE]],3,FALSE)</f>
        <v>Kg</v>
      </c>
      <c r="J973" s="16">
        <f ca="1">VLOOKUP(Table3[[#This Row],[PRODUCT ID]],Table1[[PRODUCT]:[SELLING PRICE]],4,FALSE)</f>
        <v>70</v>
      </c>
      <c r="K973" s="16">
        <f ca="1">VLOOKUP(Table3[[#This Row],[PRODUCT ID]],Table1[[PRODUCT]:[SELLING PRICE]],5,FALSE)</f>
        <v>233.64503392752269</v>
      </c>
      <c r="L973" s="16">
        <f ca="1">J973*Table3[[#This Row],[QUANTITY]]</f>
        <v>840</v>
      </c>
      <c r="M973" s="16">
        <f ca="1">K973*Table3[[#This Row],[QUANTITY]]*(1-Table3[[#This Row],[DISCOUNT %]])</f>
        <v>2764.5734556012476</v>
      </c>
      <c r="N973" s="3">
        <f>DAY(Table3[[#This Row],[DATE]])</f>
        <v>30</v>
      </c>
      <c r="O973" s="3" t="str">
        <f>TEXT(Table3[[#This Row],[DATE]],"mmm")</f>
        <v>Aug</v>
      </c>
      <c r="P973" s="3">
        <f>YEAR(Table3[[#This Row],[DATE]])</f>
        <v>2023</v>
      </c>
    </row>
    <row r="974" spans="1:16" x14ac:dyDescent="0.3">
      <c r="A974" s="6">
        <v>45169</v>
      </c>
      <c r="B974" s="7" t="s">
        <v>2025</v>
      </c>
      <c r="C974" s="9">
        <f t="shared" ca="1" si="30"/>
        <v>6</v>
      </c>
      <c r="D974" s="9" t="s">
        <v>2116</v>
      </c>
      <c r="E974" s="9" t="s">
        <v>2116</v>
      </c>
      <c r="F974" s="10">
        <f t="shared" ca="1" si="31"/>
        <v>7.5917744619954264E-2</v>
      </c>
      <c r="G974" s="3" t="str">
        <f>VLOOKUP(Table3[[#This Row],[PRODUCT ID]],Table1[[PRODUCT]:[SELLING PRICE]],1,FALSE)</f>
        <v>Product973</v>
      </c>
      <c r="H974" s="3" t="str">
        <f>VLOOKUP(Table3[[#This Row],[PRODUCT ID]],Table1[[PRODUCT]:[SELLING PRICE]],2,FALSE)</f>
        <v>Category3</v>
      </c>
      <c r="I974" s="3" t="str">
        <f>VLOOKUP(Table3[[#This Row],[PRODUCT ID]],Table1[[PRODUCT]:[SELLING PRICE]],3,FALSE)</f>
        <v>Lt</v>
      </c>
      <c r="J974" s="16">
        <f ca="1">VLOOKUP(Table3[[#This Row],[PRODUCT ID]],Table1[[PRODUCT]:[SELLING PRICE]],4,FALSE)</f>
        <v>93</v>
      </c>
      <c r="K974" s="16">
        <f ca="1">VLOOKUP(Table3[[#This Row],[PRODUCT ID]],Table1[[PRODUCT]:[SELLING PRICE]],5,FALSE)</f>
        <v>153.64931978999539</v>
      </c>
      <c r="L974" s="16">
        <f ca="1">J974*Table3[[#This Row],[QUANTITY]]</f>
        <v>558</v>
      </c>
      <c r="M974" s="16">
        <f ca="1">K974*Table3[[#This Row],[QUANTITY]]*(1-Table3[[#This Row],[DISCOUNT %]])</f>
        <v>851.90765981489301</v>
      </c>
      <c r="N974" s="3">
        <f>DAY(Table3[[#This Row],[DATE]])</f>
        <v>31</v>
      </c>
      <c r="O974" s="3" t="str">
        <f>TEXT(Table3[[#This Row],[DATE]],"mmm")</f>
        <v>Aug</v>
      </c>
      <c r="P974" s="3">
        <f>YEAR(Table3[[#This Row],[DATE]])</f>
        <v>2023</v>
      </c>
    </row>
    <row r="975" spans="1:16" x14ac:dyDescent="0.3">
      <c r="A975" s="6">
        <v>45170</v>
      </c>
      <c r="B975" s="7" t="s">
        <v>2026</v>
      </c>
      <c r="C975" s="9">
        <f t="shared" ca="1" si="30"/>
        <v>9</v>
      </c>
      <c r="D975" s="9" t="s">
        <v>2116</v>
      </c>
      <c r="E975" s="9" t="s">
        <v>2116</v>
      </c>
      <c r="F975" s="10">
        <f t="shared" ca="1" si="31"/>
        <v>3.430669029125729E-2</v>
      </c>
      <c r="G975" s="3" t="str">
        <f>VLOOKUP(Table3[[#This Row],[PRODUCT ID]],Table1[[PRODUCT]:[SELLING PRICE]],1,FALSE)</f>
        <v>Product974</v>
      </c>
      <c r="H975" s="3" t="str">
        <f>VLOOKUP(Table3[[#This Row],[PRODUCT ID]],Table1[[PRODUCT]:[SELLING PRICE]],2,FALSE)</f>
        <v>Category4</v>
      </c>
      <c r="I975" s="3" t="str">
        <f>VLOOKUP(Table3[[#This Row],[PRODUCT ID]],Table1[[PRODUCT]:[SELLING PRICE]],3,FALSE)</f>
        <v>Ft</v>
      </c>
      <c r="J975" s="16">
        <f ca="1">VLOOKUP(Table3[[#This Row],[PRODUCT ID]],Table1[[PRODUCT]:[SELLING PRICE]],4,FALSE)</f>
        <v>133</v>
      </c>
      <c r="K975" s="16">
        <f ca="1">VLOOKUP(Table3[[#This Row],[PRODUCT ID]],Table1[[PRODUCT]:[SELLING PRICE]],5,FALSE)</f>
        <v>176.23249842237516</v>
      </c>
      <c r="L975" s="16">
        <f ca="1">J975*Table3[[#This Row],[QUANTITY]]</f>
        <v>1197</v>
      </c>
      <c r="M975" s="16">
        <f ca="1">K975*Table3[[#This Row],[QUANTITY]]*(1-Table3[[#This Row],[DISCOUNT %]])</f>
        <v>1531.678902117698</v>
      </c>
      <c r="N975" s="3">
        <f>DAY(Table3[[#This Row],[DATE]])</f>
        <v>1</v>
      </c>
      <c r="O975" s="3" t="str">
        <f>TEXT(Table3[[#This Row],[DATE]],"mmm")</f>
        <v>Sep</v>
      </c>
      <c r="P975" s="3">
        <f>YEAR(Table3[[#This Row],[DATE]])</f>
        <v>2023</v>
      </c>
    </row>
    <row r="976" spans="1:16" x14ac:dyDescent="0.3">
      <c r="A976" s="6">
        <v>45171</v>
      </c>
      <c r="B976" s="7" t="s">
        <v>2027</v>
      </c>
      <c r="C976" s="9">
        <f t="shared" ca="1" si="30"/>
        <v>9</v>
      </c>
      <c r="D976" s="9" t="s">
        <v>2116</v>
      </c>
      <c r="E976" s="9" t="s">
        <v>2118</v>
      </c>
      <c r="F976" s="10">
        <f t="shared" ca="1" si="31"/>
        <v>1.1418510654452497E-2</v>
      </c>
      <c r="G976" s="3" t="str">
        <f>VLOOKUP(Table3[[#This Row],[PRODUCT ID]],Table1[[PRODUCT]:[SELLING PRICE]],1,FALSE)</f>
        <v>Product975</v>
      </c>
      <c r="H976" s="3" t="str">
        <f>VLOOKUP(Table3[[#This Row],[PRODUCT ID]],Table1[[PRODUCT]:[SELLING PRICE]],2,FALSE)</f>
        <v>Category5</v>
      </c>
      <c r="I976" s="3" t="str">
        <f>VLOOKUP(Table3[[#This Row],[PRODUCT ID]],Table1[[PRODUCT]:[SELLING PRICE]],3,FALSE)</f>
        <v>Kg</v>
      </c>
      <c r="J976" s="16">
        <f ca="1">VLOOKUP(Table3[[#This Row],[PRODUCT ID]],Table1[[PRODUCT]:[SELLING PRICE]],4,FALSE)</f>
        <v>158</v>
      </c>
      <c r="K976" s="16">
        <f ca="1">VLOOKUP(Table3[[#This Row],[PRODUCT ID]],Table1[[PRODUCT]:[SELLING PRICE]],5,FALSE)</f>
        <v>293.12434081934754</v>
      </c>
      <c r="L976" s="16">
        <f ca="1">J976*Table3[[#This Row],[QUANTITY]]</f>
        <v>1422</v>
      </c>
      <c r="M976" s="16">
        <f ca="1">K976*Table3[[#This Row],[QUANTITY]]*(1-Table3[[#This Row],[DISCOUNT %]])</f>
        <v>2607.995676695602</v>
      </c>
      <c r="N976" s="3">
        <f>DAY(Table3[[#This Row],[DATE]])</f>
        <v>2</v>
      </c>
      <c r="O976" s="3" t="str">
        <f>TEXT(Table3[[#This Row],[DATE]],"mmm")</f>
        <v>Sep</v>
      </c>
      <c r="P976" s="3">
        <f>YEAR(Table3[[#This Row],[DATE]])</f>
        <v>2023</v>
      </c>
    </row>
    <row r="977" spans="1:16" x14ac:dyDescent="0.3">
      <c r="A977" s="6">
        <v>45172</v>
      </c>
      <c r="B977" s="7" t="s">
        <v>2028</v>
      </c>
      <c r="C977" s="9">
        <f t="shared" ca="1" si="30"/>
        <v>5</v>
      </c>
      <c r="D977" s="9" t="s">
        <v>2116</v>
      </c>
      <c r="E977" s="9" t="s">
        <v>2118</v>
      </c>
      <c r="F977" s="10">
        <f t="shared" ca="1" si="31"/>
        <v>7.2460605357882596E-2</v>
      </c>
      <c r="G977" s="3" t="str">
        <f>VLOOKUP(Table3[[#This Row],[PRODUCT ID]],Table1[[PRODUCT]:[SELLING PRICE]],1,FALSE)</f>
        <v>Product976</v>
      </c>
      <c r="H977" s="3" t="str">
        <f>VLOOKUP(Table3[[#This Row],[PRODUCT ID]],Table1[[PRODUCT]:[SELLING PRICE]],2,FALSE)</f>
        <v>Category1</v>
      </c>
      <c r="I977" s="3" t="str">
        <f>VLOOKUP(Table3[[#This Row],[PRODUCT ID]],Table1[[PRODUCT]:[SELLING PRICE]],3,FALSE)</f>
        <v>No</v>
      </c>
      <c r="J977" s="16">
        <f ca="1">VLOOKUP(Table3[[#This Row],[PRODUCT ID]],Table1[[PRODUCT]:[SELLING PRICE]],4,FALSE)</f>
        <v>62</v>
      </c>
      <c r="K977" s="16">
        <f ca="1">VLOOKUP(Table3[[#This Row],[PRODUCT ID]],Table1[[PRODUCT]:[SELLING PRICE]],5,FALSE)</f>
        <v>303.50415718132683</v>
      </c>
      <c r="L977" s="16">
        <f ca="1">J977*Table3[[#This Row],[QUANTITY]]</f>
        <v>310</v>
      </c>
      <c r="M977" s="16">
        <f ca="1">K977*Table3[[#This Row],[QUANTITY]]*(1-Table3[[#This Row],[DISCOUNT %]])</f>
        <v>1407.5603111166697</v>
      </c>
      <c r="N977" s="3">
        <f>DAY(Table3[[#This Row],[DATE]])</f>
        <v>3</v>
      </c>
      <c r="O977" s="3" t="str">
        <f>TEXT(Table3[[#This Row],[DATE]],"mmm")</f>
        <v>Sep</v>
      </c>
      <c r="P977" s="3">
        <f>YEAR(Table3[[#This Row],[DATE]])</f>
        <v>2023</v>
      </c>
    </row>
    <row r="978" spans="1:16" x14ac:dyDescent="0.3">
      <c r="A978" s="6">
        <v>45173</v>
      </c>
      <c r="B978" s="7" t="s">
        <v>2029</v>
      </c>
      <c r="C978" s="9">
        <f t="shared" ca="1" si="30"/>
        <v>4</v>
      </c>
      <c r="D978" s="9" t="s">
        <v>2115</v>
      </c>
      <c r="E978" s="9" t="s">
        <v>2116</v>
      </c>
      <c r="F978" s="10">
        <f t="shared" ca="1" si="31"/>
        <v>1.4553478593859283E-2</v>
      </c>
      <c r="G978" s="3" t="str">
        <f>VLOOKUP(Table3[[#This Row],[PRODUCT ID]],Table1[[PRODUCT]:[SELLING PRICE]],1,FALSE)</f>
        <v>Product977</v>
      </c>
      <c r="H978" s="3" t="str">
        <f>VLOOKUP(Table3[[#This Row],[PRODUCT ID]],Table1[[PRODUCT]:[SELLING PRICE]],2,FALSE)</f>
        <v>Category2</v>
      </c>
      <c r="I978" s="3" t="str">
        <f>VLOOKUP(Table3[[#This Row],[PRODUCT ID]],Table1[[PRODUCT]:[SELLING PRICE]],3,FALSE)</f>
        <v>No</v>
      </c>
      <c r="J978" s="16">
        <f ca="1">VLOOKUP(Table3[[#This Row],[PRODUCT ID]],Table1[[PRODUCT]:[SELLING PRICE]],4,FALSE)</f>
        <v>146</v>
      </c>
      <c r="K978" s="16">
        <f ca="1">VLOOKUP(Table3[[#This Row],[PRODUCT ID]],Table1[[PRODUCT]:[SELLING PRICE]],5,FALSE)</f>
        <v>66.452082704942995</v>
      </c>
      <c r="L978" s="16">
        <f ca="1">J978*Table3[[#This Row],[QUANTITY]]</f>
        <v>584</v>
      </c>
      <c r="M978" s="16">
        <f ca="1">K978*Table3[[#This Row],[QUANTITY]]*(1-Table3[[#This Row],[DISCOUNT %]])</f>
        <v>261.93989496711697</v>
      </c>
      <c r="N978" s="3">
        <f>DAY(Table3[[#This Row],[DATE]])</f>
        <v>4</v>
      </c>
      <c r="O978" s="3" t="str">
        <f>TEXT(Table3[[#This Row],[DATE]],"mmm")</f>
        <v>Sep</v>
      </c>
      <c r="P978" s="3">
        <f>YEAR(Table3[[#This Row],[DATE]])</f>
        <v>2023</v>
      </c>
    </row>
    <row r="979" spans="1:16" x14ac:dyDescent="0.3">
      <c r="A979" s="6">
        <v>45174</v>
      </c>
      <c r="B979" s="7" t="s">
        <v>2030</v>
      </c>
      <c r="C979" s="9">
        <f t="shared" ca="1" si="30"/>
        <v>1</v>
      </c>
      <c r="D979" s="9" t="s">
        <v>2116</v>
      </c>
      <c r="E979" s="9" t="s">
        <v>2116</v>
      </c>
      <c r="F979" s="10">
        <f t="shared" ca="1" si="31"/>
        <v>5.1246135290888672E-2</v>
      </c>
      <c r="G979" s="3" t="str">
        <f>VLOOKUP(Table3[[#This Row],[PRODUCT ID]],Table1[[PRODUCT]:[SELLING PRICE]],1,FALSE)</f>
        <v>Product978</v>
      </c>
      <c r="H979" s="3" t="str">
        <f>VLOOKUP(Table3[[#This Row],[PRODUCT ID]],Table1[[PRODUCT]:[SELLING PRICE]],2,FALSE)</f>
        <v>Category3</v>
      </c>
      <c r="I979" s="3" t="str">
        <f>VLOOKUP(Table3[[#This Row],[PRODUCT ID]],Table1[[PRODUCT]:[SELLING PRICE]],3,FALSE)</f>
        <v>Ft</v>
      </c>
      <c r="J979" s="16">
        <f ca="1">VLOOKUP(Table3[[#This Row],[PRODUCT ID]],Table1[[PRODUCT]:[SELLING PRICE]],4,FALSE)</f>
        <v>111</v>
      </c>
      <c r="K979" s="16">
        <f ca="1">VLOOKUP(Table3[[#This Row],[PRODUCT ID]],Table1[[PRODUCT]:[SELLING PRICE]],5,FALSE)</f>
        <v>260.62657011358061</v>
      </c>
      <c r="L979" s="16">
        <f ca="1">J979*Table3[[#This Row],[QUANTITY]]</f>
        <v>111</v>
      </c>
      <c r="M979" s="16">
        <f ca="1">K979*Table3[[#This Row],[QUANTITY]]*(1-Table3[[#This Row],[DISCOUNT %]])</f>
        <v>247.27046564113979</v>
      </c>
      <c r="N979" s="3">
        <f>DAY(Table3[[#This Row],[DATE]])</f>
        <v>5</v>
      </c>
      <c r="O979" s="3" t="str">
        <f>TEXT(Table3[[#This Row],[DATE]],"mmm")</f>
        <v>Sep</v>
      </c>
      <c r="P979" s="3">
        <f>YEAR(Table3[[#This Row],[DATE]])</f>
        <v>2023</v>
      </c>
    </row>
    <row r="980" spans="1:16" x14ac:dyDescent="0.3">
      <c r="A980" s="6">
        <v>45175</v>
      </c>
      <c r="B980" s="7" t="s">
        <v>2031</v>
      </c>
      <c r="C980" s="9">
        <f t="shared" ca="1" si="30"/>
        <v>9</v>
      </c>
      <c r="D980" s="9" t="s">
        <v>2117</v>
      </c>
      <c r="E980" s="9" t="s">
        <v>2116</v>
      </c>
      <c r="F980" s="10">
        <f t="shared" ca="1" si="31"/>
        <v>3.3046174809800766E-2</v>
      </c>
      <c r="G980" s="3" t="str">
        <f>VLOOKUP(Table3[[#This Row],[PRODUCT ID]],Table1[[PRODUCT]:[SELLING PRICE]],1,FALSE)</f>
        <v>Product979</v>
      </c>
      <c r="H980" s="3" t="str">
        <f>VLOOKUP(Table3[[#This Row],[PRODUCT ID]],Table1[[PRODUCT]:[SELLING PRICE]],2,FALSE)</f>
        <v>Category4</v>
      </c>
      <c r="I980" s="3" t="str">
        <f>VLOOKUP(Table3[[#This Row],[PRODUCT ID]],Table1[[PRODUCT]:[SELLING PRICE]],3,FALSE)</f>
        <v>No</v>
      </c>
      <c r="J980" s="16">
        <f ca="1">VLOOKUP(Table3[[#This Row],[PRODUCT ID]],Table1[[PRODUCT]:[SELLING PRICE]],4,FALSE)</f>
        <v>89</v>
      </c>
      <c r="K980" s="16">
        <f ca="1">VLOOKUP(Table3[[#This Row],[PRODUCT ID]],Table1[[PRODUCT]:[SELLING PRICE]],5,FALSE)</f>
        <v>54.604199474244247</v>
      </c>
      <c r="L980" s="16">
        <f ca="1">J980*Table3[[#This Row],[QUANTITY]]</f>
        <v>801</v>
      </c>
      <c r="M980" s="16">
        <f ca="1">K980*Table3[[#This Row],[QUANTITY]]*(1-Table3[[#This Row],[DISCOUNT %]])</f>
        <v>475.19765597762228</v>
      </c>
      <c r="N980" s="3">
        <f>DAY(Table3[[#This Row],[DATE]])</f>
        <v>6</v>
      </c>
      <c r="O980" s="3" t="str">
        <f>TEXT(Table3[[#This Row],[DATE]],"mmm")</f>
        <v>Sep</v>
      </c>
      <c r="P980" s="3">
        <f>YEAR(Table3[[#This Row],[DATE]])</f>
        <v>2023</v>
      </c>
    </row>
    <row r="981" spans="1:16" x14ac:dyDescent="0.3">
      <c r="A981" s="6">
        <v>45176</v>
      </c>
      <c r="B981" s="7" t="s">
        <v>2032</v>
      </c>
      <c r="C981" s="9">
        <f t="shared" ca="1" si="30"/>
        <v>3</v>
      </c>
      <c r="D981" s="9" t="s">
        <v>2115</v>
      </c>
      <c r="E981" s="9" t="s">
        <v>2116</v>
      </c>
      <c r="F981" s="10">
        <f t="shared" ca="1" si="31"/>
        <v>5.1085406187689031E-2</v>
      </c>
      <c r="G981" s="3" t="str">
        <f>VLOOKUP(Table3[[#This Row],[PRODUCT ID]],Table1[[PRODUCT]:[SELLING PRICE]],1,FALSE)</f>
        <v>Product980</v>
      </c>
      <c r="H981" s="3" t="str">
        <f>VLOOKUP(Table3[[#This Row],[PRODUCT ID]],Table1[[PRODUCT]:[SELLING PRICE]],2,FALSE)</f>
        <v>Category5</v>
      </c>
      <c r="I981" s="3" t="str">
        <f>VLOOKUP(Table3[[#This Row],[PRODUCT ID]],Table1[[PRODUCT]:[SELLING PRICE]],3,FALSE)</f>
        <v>Kg</v>
      </c>
      <c r="J981" s="16">
        <f ca="1">VLOOKUP(Table3[[#This Row],[PRODUCT ID]],Table1[[PRODUCT]:[SELLING PRICE]],4,FALSE)</f>
        <v>240</v>
      </c>
      <c r="K981" s="16">
        <f ca="1">VLOOKUP(Table3[[#This Row],[PRODUCT ID]],Table1[[PRODUCT]:[SELLING PRICE]],5,FALSE)</f>
        <v>275.83347724875819</v>
      </c>
      <c r="L981" s="16">
        <f ca="1">J981*Table3[[#This Row],[QUANTITY]]</f>
        <v>720</v>
      </c>
      <c r="M981" s="16">
        <f ca="1">K981*Table3[[#This Row],[QUANTITY]]*(1-Table3[[#This Row],[DISCOUNT %]])</f>
        <v>785.22723607002808</v>
      </c>
      <c r="N981" s="3">
        <f>DAY(Table3[[#This Row],[DATE]])</f>
        <v>7</v>
      </c>
      <c r="O981" s="3" t="str">
        <f>TEXT(Table3[[#This Row],[DATE]],"mmm")</f>
        <v>Sep</v>
      </c>
      <c r="P981" s="3">
        <f>YEAR(Table3[[#This Row],[DATE]])</f>
        <v>2023</v>
      </c>
    </row>
    <row r="982" spans="1:16" x14ac:dyDescent="0.3">
      <c r="A982" s="6">
        <v>45177</v>
      </c>
      <c r="B982" s="7" t="s">
        <v>2033</v>
      </c>
      <c r="C982" s="9">
        <f t="shared" ca="1" si="30"/>
        <v>13</v>
      </c>
      <c r="D982" s="9" t="s">
        <v>2115</v>
      </c>
      <c r="E982" s="9" t="s">
        <v>2118</v>
      </c>
      <c r="F982" s="10">
        <f t="shared" ca="1" si="31"/>
        <v>3.9450969706412209E-2</v>
      </c>
      <c r="G982" s="3" t="str">
        <f>VLOOKUP(Table3[[#This Row],[PRODUCT ID]],Table1[[PRODUCT]:[SELLING PRICE]],1,FALSE)</f>
        <v>Product981</v>
      </c>
      <c r="H982" s="3" t="str">
        <f>VLOOKUP(Table3[[#This Row],[PRODUCT ID]],Table1[[PRODUCT]:[SELLING PRICE]],2,FALSE)</f>
        <v>Category1</v>
      </c>
      <c r="I982" s="3" t="str">
        <f>VLOOKUP(Table3[[#This Row],[PRODUCT ID]],Table1[[PRODUCT]:[SELLING PRICE]],3,FALSE)</f>
        <v>Kg</v>
      </c>
      <c r="J982" s="16">
        <f ca="1">VLOOKUP(Table3[[#This Row],[PRODUCT ID]],Table1[[PRODUCT]:[SELLING PRICE]],4,FALSE)</f>
        <v>158</v>
      </c>
      <c r="K982" s="16">
        <f ca="1">VLOOKUP(Table3[[#This Row],[PRODUCT ID]],Table1[[PRODUCT]:[SELLING PRICE]],5,FALSE)</f>
        <v>113.20766691588598</v>
      </c>
      <c r="L982" s="16">
        <f ca="1">J982*Table3[[#This Row],[QUANTITY]]</f>
        <v>2054</v>
      </c>
      <c r="M982" s="16">
        <f ca="1">K982*Table3[[#This Row],[QUANTITY]]*(1-Table3[[#This Row],[DISCOUNT %]])</f>
        <v>1413.6396908120989</v>
      </c>
      <c r="N982" s="3">
        <f>DAY(Table3[[#This Row],[DATE]])</f>
        <v>8</v>
      </c>
      <c r="O982" s="3" t="str">
        <f>TEXT(Table3[[#This Row],[DATE]],"mmm")</f>
        <v>Sep</v>
      </c>
      <c r="P982" s="3">
        <f>YEAR(Table3[[#This Row],[DATE]])</f>
        <v>2023</v>
      </c>
    </row>
    <row r="983" spans="1:16" x14ac:dyDescent="0.3">
      <c r="A983" s="6">
        <v>45178</v>
      </c>
      <c r="B983" s="7" t="s">
        <v>2034</v>
      </c>
      <c r="C983" s="9">
        <f t="shared" ca="1" si="30"/>
        <v>14</v>
      </c>
      <c r="D983" s="9" t="s">
        <v>2115</v>
      </c>
      <c r="E983" s="9" t="s">
        <v>2116</v>
      </c>
      <c r="F983" s="10">
        <f t="shared" ca="1" si="31"/>
        <v>9.9441915786485854E-2</v>
      </c>
      <c r="G983" s="3" t="str">
        <f>VLOOKUP(Table3[[#This Row],[PRODUCT ID]],Table1[[PRODUCT]:[SELLING PRICE]],1,FALSE)</f>
        <v>Product982</v>
      </c>
      <c r="H983" s="3" t="str">
        <f>VLOOKUP(Table3[[#This Row],[PRODUCT ID]],Table1[[PRODUCT]:[SELLING PRICE]],2,FALSE)</f>
        <v>Category2</v>
      </c>
      <c r="I983" s="3" t="str">
        <f>VLOOKUP(Table3[[#This Row],[PRODUCT ID]],Table1[[PRODUCT]:[SELLING PRICE]],3,FALSE)</f>
        <v>Lt</v>
      </c>
      <c r="J983" s="16">
        <f ca="1">VLOOKUP(Table3[[#This Row],[PRODUCT ID]],Table1[[PRODUCT]:[SELLING PRICE]],4,FALSE)</f>
        <v>22</v>
      </c>
      <c r="K983" s="16">
        <f ca="1">VLOOKUP(Table3[[#This Row],[PRODUCT ID]],Table1[[PRODUCT]:[SELLING PRICE]],5,FALSE)</f>
        <v>168.78344322595376</v>
      </c>
      <c r="L983" s="16">
        <f ca="1">J983*Table3[[#This Row],[QUANTITY]]</f>
        <v>308</v>
      </c>
      <c r="M983" s="16">
        <f ca="1">K983*Table3[[#This Row],[QUANTITY]]*(1-Table3[[#This Row],[DISCOUNT %]])</f>
        <v>2127.9901198993548</v>
      </c>
      <c r="N983" s="3">
        <f>DAY(Table3[[#This Row],[DATE]])</f>
        <v>9</v>
      </c>
      <c r="O983" s="3" t="str">
        <f>TEXT(Table3[[#This Row],[DATE]],"mmm")</f>
        <v>Sep</v>
      </c>
      <c r="P983" s="3">
        <f>YEAR(Table3[[#This Row],[DATE]])</f>
        <v>2023</v>
      </c>
    </row>
    <row r="984" spans="1:16" x14ac:dyDescent="0.3">
      <c r="A984" s="6">
        <v>45179</v>
      </c>
      <c r="B984" s="7" t="s">
        <v>2035</v>
      </c>
      <c r="C984" s="9">
        <f t="shared" ca="1" si="30"/>
        <v>13</v>
      </c>
      <c r="D984" s="9" t="s">
        <v>2116</v>
      </c>
      <c r="E984" s="9" t="s">
        <v>2116</v>
      </c>
      <c r="F984" s="10">
        <f t="shared" ca="1" si="31"/>
        <v>3.3856964093429767E-2</v>
      </c>
      <c r="G984" s="3" t="str">
        <f>VLOOKUP(Table3[[#This Row],[PRODUCT ID]],Table1[[PRODUCT]:[SELLING PRICE]],1,FALSE)</f>
        <v>Product983</v>
      </c>
      <c r="H984" s="3" t="str">
        <f>VLOOKUP(Table3[[#This Row],[PRODUCT ID]],Table1[[PRODUCT]:[SELLING PRICE]],2,FALSE)</f>
        <v>Category3</v>
      </c>
      <c r="I984" s="3" t="str">
        <f>VLOOKUP(Table3[[#This Row],[PRODUCT ID]],Table1[[PRODUCT]:[SELLING PRICE]],3,FALSE)</f>
        <v>Kg</v>
      </c>
      <c r="J984" s="16">
        <f ca="1">VLOOKUP(Table3[[#This Row],[PRODUCT ID]],Table1[[PRODUCT]:[SELLING PRICE]],4,FALSE)</f>
        <v>178</v>
      </c>
      <c r="K984" s="16">
        <f ca="1">VLOOKUP(Table3[[#This Row],[PRODUCT ID]],Table1[[PRODUCT]:[SELLING PRICE]],5,FALSE)</f>
        <v>299.91857062901818</v>
      </c>
      <c r="L984" s="16">
        <f ca="1">J984*Table3[[#This Row],[QUANTITY]]</f>
        <v>2314</v>
      </c>
      <c r="M984" s="16">
        <f ca="1">K984*Table3[[#This Row],[QUANTITY]]*(1-Table3[[#This Row],[DISCOUNT %]])</f>
        <v>3766.9350985796236</v>
      </c>
      <c r="N984" s="3">
        <f>DAY(Table3[[#This Row],[DATE]])</f>
        <v>10</v>
      </c>
      <c r="O984" s="3" t="str">
        <f>TEXT(Table3[[#This Row],[DATE]],"mmm")</f>
        <v>Sep</v>
      </c>
      <c r="P984" s="3">
        <f>YEAR(Table3[[#This Row],[DATE]])</f>
        <v>2023</v>
      </c>
    </row>
    <row r="985" spans="1:16" x14ac:dyDescent="0.3">
      <c r="A985" s="6">
        <v>45180</v>
      </c>
      <c r="B985" s="7" t="s">
        <v>2036</v>
      </c>
      <c r="C985" s="9">
        <f t="shared" ca="1" si="30"/>
        <v>14</v>
      </c>
      <c r="D985" s="9" t="s">
        <v>2116</v>
      </c>
      <c r="E985" s="9" t="s">
        <v>2116</v>
      </c>
      <c r="F985" s="10">
        <f t="shared" ca="1" si="31"/>
        <v>9.0031987046582773E-2</v>
      </c>
      <c r="G985" s="3" t="str">
        <f>VLOOKUP(Table3[[#This Row],[PRODUCT ID]],Table1[[PRODUCT]:[SELLING PRICE]],1,FALSE)</f>
        <v>Product984</v>
      </c>
      <c r="H985" s="3" t="str">
        <f>VLOOKUP(Table3[[#This Row],[PRODUCT ID]],Table1[[PRODUCT]:[SELLING PRICE]],2,FALSE)</f>
        <v>Category4</v>
      </c>
      <c r="I985" s="3" t="str">
        <f>VLOOKUP(Table3[[#This Row],[PRODUCT ID]],Table1[[PRODUCT]:[SELLING PRICE]],3,FALSE)</f>
        <v>Lt</v>
      </c>
      <c r="J985" s="16">
        <f ca="1">VLOOKUP(Table3[[#This Row],[PRODUCT ID]],Table1[[PRODUCT]:[SELLING PRICE]],4,FALSE)</f>
        <v>141</v>
      </c>
      <c r="K985" s="16">
        <f ca="1">VLOOKUP(Table3[[#This Row],[PRODUCT ID]],Table1[[PRODUCT]:[SELLING PRICE]],5,FALSE)</f>
        <v>95.977958789638308</v>
      </c>
      <c r="L985" s="16">
        <f ca="1">J985*Table3[[#This Row],[QUANTITY]]</f>
        <v>1974</v>
      </c>
      <c r="M985" s="16">
        <f ca="1">K985*Table3[[#This Row],[QUANTITY]]*(1-Table3[[#This Row],[DISCOUNT %]])</f>
        <v>1222.7162142598499</v>
      </c>
      <c r="N985" s="3">
        <f>DAY(Table3[[#This Row],[DATE]])</f>
        <v>11</v>
      </c>
      <c r="O985" s="3" t="str">
        <f>TEXT(Table3[[#This Row],[DATE]],"mmm")</f>
        <v>Sep</v>
      </c>
      <c r="P985" s="3">
        <f>YEAR(Table3[[#This Row],[DATE]])</f>
        <v>2023</v>
      </c>
    </row>
    <row r="986" spans="1:16" x14ac:dyDescent="0.3">
      <c r="A986" s="6">
        <v>45181</v>
      </c>
      <c r="B986" s="7" t="s">
        <v>2037</v>
      </c>
      <c r="C986" s="9">
        <f t="shared" ca="1" si="30"/>
        <v>10</v>
      </c>
      <c r="D986" s="9" t="s">
        <v>2116</v>
      </c>
      <c r="E986" s="9" t="s">
        <v>2116</v>
      </c>
      <c r="F986" s="10">
        <f t="shared" ca="1" si="31"/>
        <v>6.6226068821729503E-2</v>
      </c>
      <c r="G986" s="3" t="str">
        <f>VLOOKUP(Table3[[#This Row],[PRODUCT ID]],Table1[[PRODUCT]:[SELLING PRICE]],1,FALSE)</f>
        <v>Product985</v>
      </c>
      <c r="H986" s="3" t="str">
        <f>VLOOKUP(Table3[[#This Row],[PRODUCT ID]],Table1[[PRODUCT]:[SELLING PRICE]],2,FALSE)</f>
        <v>Category1</v>
      </c>
      <c r="I986" s="3" t="str">
        <f>VLOOKUP(Table3[[#This Row],[PRODUCT ID]],Table1[[PRODUCT]:[SELLING PRICE]],3,FALSE)</f>
        <v>Ft</v>
      </c>
      <c r="J986" s="16">
        <f ca="1">VLOOKUP(Table3[[#This Row],[PRODUCT ID]],Table1[[PRODUCT]:[SELLING PRICE]],4,FALSE)</f>
        <v>189</v>
      </c>
      <c r="K986" s="16">
        <f ca="1">VLOOKUP(Table3[[#This Row],[PRODUCT ID]],Table1[[PRODUCT]:[SELLING PRICE]],5,FALSE)</f>
        <v>110.81349266801979</v>
      </c>
      <c r="L986" s="16">
        <f ca="1">J986*Table3[[#This Row],[QUANTITY]]</f>
        <v>1890</v>
      </c>
      <c r="M986" s="16">
        <f ca="1">K986*Table3[[#This Row],[QUANTITY]]*(1-Table3[[#This Row],[DISCOUNT %]])</f>
        <v>1034.7475067621128</v>
      </c>
      <c r="N986" s="3">
        <f>DAY(Table3[[#This Row],[DATE]])</f>
        <v>12</v>
      </c>
      <c r="O986" s="3" t="str">
        <f>TEXT(Table3[[#This Row],[DATE]],"mmm")</f>
        <v>Sep</v>
      </c>
      <c r="P986" s="3">
        <f>YEAR(Table3[[#This Row],[DATE]])</f>
        <v>2023</v>
      </c>
    </row>
    <row r="987" spans="1:16" x14ac:dyDescent="0.3">
      <c r="A987" s="6">
        <v>45182</v>
      </c>
      <c r="B987" s="7" t="s">
        <v>2038</v>
      </c>
      <c r="C987" s="9">
        <f t="shared" ca="1" si="30"/>
        <v>12</v>
      </c>
      <c r="D987" s="9" t="s">
        <v>2115</v>
      </c>
      <c r="E987" s="9" t="s">
        <v>2116</v>
      </c>
      <c r="F987" s="10">
        <f t="shared" ca="1" si="31"/>
        <v>1.4568906512241509E-2</v>
      </c>
      <c r="G987" s="3" t="str">
        <f>VLOOKUP(Table3[[#This Row],[PRODUCT ID]],Table1[[PRODUCT]:[SELLING PRICE]],1,FALSE)</f>
        <v>Product986</v>
      </c>
      <c r="H987" s="3" t="str">
        <f>VLOOKUP(Table3[[#This Row],[PRODUCT ID]],Table1[[PRODUCT]:[SELLING PRICE]],2,FALSE)</f>
        <v>Category2</v>
      </c>
      <c r="I987" s="3" t="str">
        <f>VLOOKUP(Table3[[#This Row],[PRODUCT ID]],Table1[[PRODUCT]:[SELLING PRICE]],3,FALSE)</f>
        <v>Kg</v>
      </c>
      <c r="J987" s="16">
        <f ca="1">VLOOKUP(Table3[[#This Row],[PRODUCT ID]],Table1[[PRODUCT]:[SELLING PRICE]],4,FALSE)</f>
        <v>14</v>
      </c>
      <c r="K987" s="16">
        <f ca="1">VLOOKUP(Table3[[#This Row],[PRODUCT ID]],Table1[[PRODUCT]:[SELLING PRICE]],5,FALSE)</f>
        <v>243.41828696953752</v>
      </c>
      <c r="L987" s="16">
        <f ca="1">J987*Table3[[#This Row],[QUANTITY]]</f>
        <v>168</v>
      </c>
      <c r="M987" s="16">
        <f ca="1">K987*Table3[[#This Row],[QUANTITY]]*(1-Table3[[#This Row],[DISCOUNT %]])</f>
        <v>2878.4633844396999</v>
      </c>
      <c r="N987" s="3">
        <f>DAY(Table3[[#This Row],[DATE]])</f>
        <v>13</v>
      </c>
      <c r="O987" s="3" t="str">
        <f>TEXT(Table3[[#This Row],[DATE]],"mmm")</f>
        <v>Sep</v>
      </c>
      <c r="P987" s="3">
        <f>YEAR(Table3[[#This Row],[DATE]])</f>
        <v>2023</v>
      </c>
    </row>
    <row r="988" spans="1:16" x14ac:dyDescent="0.3">
      <c r="A988" s="6">
        <v>45183</v>
      </c>
      <c r="B988" s="7" t="s">
        <v>2039</v>
      </c>
      <c r="C988" s="9">
        <f t="shared" ca="1" si="30"/>
        <v>15</v>
      </c>
      <c r="D988" s="9" t="s">
        <v>2117</v>
      </c>
      <c r="E988" s="9" t="s">
        <v>2118</v>
      </c>
      <c r="F988" s="10">
        <f t="shared" ca="1" si="31"/>
        <v>8.1725808022576327E-2</v>
      </c>
      <c r="G988" s="3" t="str">
        <f>VLOOKUP(Table3[[#This Row],[PRODUCT ID]],Table1[[PRODUCT]:[SELLING PRICE]],1,FALSE)</f>
        <v>Product987</v>
      </c>
      <c r="H988" s="3" t="str">
        <f>VLOOKUP(Table3[[#This Row],[PRODUCT ID]],Table1[[PRODUCT]:[SELLING PRICE]],2,FALSE)</f>
        <v>Category3</v>
      </c>
      <c r="I988" s="3" t="str">
        <f>VLOOKUP(Table3[[#This Row],[PRODUCT ID]],Table1[[PRODUCT]:[SELLING PRICE]],3,FALSE)</f>
        <v>No</v>
      </c>
      <c r="J988" s="16">
        <f ca="1">VLOOKUP(Table3[[#This Row],[PRODUCT ID]],Table1[[PRODUCT]:[SELLING PRICE]],4,FALSE)</f>
        <v>248</v>
      </c>
      <c r="K988" s="16">
        <f ca="1">VLOOKUP(Table3[[#This Row],[PRODUCT ID]],Table1[[PRODUCT]:[SELLING PRICE]],5,FALSE)</f>
        <v>215.89995491508893</v>
      </c>
      <c r="L988" s="16">
        <f ca="1">J988*Table3[[#This Row],[QUANTITY]]</f>
        <v>3720</v>
      </c>
      <c r="M988" s="16">
        <f ca="1">K988*Table3[[#This Row],[QUANTITY]]*(1-Table3[[#This Row],[DISCOUNT %]])</f>
        <v>2973.8303497142324</v>
      </c>
      <c r="N988" s="3">
        <f>DAY(Table3[[#This Row],[DATE]])</f>
        <v>14</v>
      </c>
      <c r="O988" s="3" t="str">
        <f>TEXT(Table3[[#This Row],[DATE]],"mmm")</f>
        <v>Sep</v>
      </c>
      <c r="P988" s="3">
        <f>YEAR(Table3[[#This Row],[DATE]])</f>
        <v>2023</v>
      </c>
    </row>
    <row r="989" spans="1:16" x14ac:dyDescent="0.3">
      <c r="A989" s="6">
        <v>45184</v>
      </c>
      <c r="B989" s="7" t="s">
        <v>2040</v>
      </c>
      <c r="C989" s="9">
        <f t="shared" ca="1" si="30"/>
        <v>14</v>
      </c>
      <c r="D989" s="9" t="s">
        <v>2117</v>
      </c>
      <c r="E989" s="9" t="s">
        <v>2118</v>
      </c>
      <c r="F989" s="10">
        <f t="shared" ca="1" si="31"/>
        <v>5.8555753669904897E-2</v>
      </c>
      <c r="G989" s="3" t="str">
        <f>VLOOKUP(Table3[[#This Row],[PRODUCT ID]],Table1[[PRODUCT]:[SELLING PRICE]],1,FALSE)</f>
        <v>Product988</v>
      </c>
      <c r="H989" s="3" t="str">
        <f>VLOOKUP(Table3[[#This Row],[PRODUCT ID]],Table1[[PRODUCT]:[SELLING PRICE]],2,FALSE)</f>
        <v>Category4</v>
      </c>
      <c r="I989" s="3" t="str">
        <f>VLOOKUP(Table3[[#This Row],[PRODUCT ID]],Table1[[PRODUCT]:[SELLING PRICE]],3,FALSE)</f>
        <v>No</v>
      </c>
      <c r="J989" s="16">
        <f ca="1">VLOOKUP(Table3[[#This Row],[PRODUCT ID]],Table1[[PRODUCT]:[SELLING PRICE]],4,FALSE)</f>
        <v>55</v>
      </c>
      <c r="K989" s="16">
        <f ca="1">VLOOKUP(Table3[[#This Row],[PRODUCT ID]],Table1[[PRODUCT]:[SELLING PRICE]],5,FALSE)</f>
        <v>230.98405999760533</v>
      </c>
      <c r="L989" s="16">
        <f ca="1">J989*Table3[[#This Row],[QUANTITY]]</f>
        <v>770</v>
      </c>
      <c r="M989" s="16">
        <f ca="1">K989*Table3[[#This Row],[QUANTITY]]*(1-Table3[[#This Row],[DISCOUNT %]])</f>
        <v>3044.4205999019546</v>
      </c>
      <c r="N989" s="3">
        <f>DAY(Table3[[#This Row],[DATE]])</f>
        <v>15</v>
      </c>
      <c r="O989" s="3" t="str">
        <f>TEXT(Table3[[#This Row],[DATE]],"mmm")</f>
        <v>Sep</v>
      </c>
      <c r="P989" s="3">
        <f>YEAR(Table3[[#This Row],[DATE]])</f>
        <v>2023</v>
      </c>
    </row>
    <row r="990" spans="1:16" x14ac:dyDescent="0.3">
      <c r="A990" s="6">
        <v>45185</v>
      </c>
      <c r="B990" s="7" t="s">
        <v>2041</v>
      </c>
      <c r="C990" s="9">
        <f t="shared" ca="1" si="30"/>
        <v>1</v>
      </c>
      <c r="D990" s="9" t="s">
        <v>2116</v>
      </c>
      <c r="E990" s="9" t="s">
        <v>2116</v>
      </c>
      <c r="F990" s="10">
        <f t="shared" ca="1" si="31"/>
        <v>1.9128840627776224E-2</v>
      </c>
      <c r="G990" s="3" t="str">
        <f>VLOOKUP(Table3[[#This Row],[PRODUCT ID]],Table1[[PRODUCT]:[SELLING PRICE]],1,FALSE)</f>
        <v>Product989</v>
      </c>
      <c r="H990" s="3" t="str">
        <f>VLOOKUP(Table3[[#This Row],[PRODUCT ID]],Table1[[PRODUCT]:[SELLING PRICE]],2,FALSE)</f>
        <v>Category5</v>
      </c>
      <c r="I990" s="3" t="str">
        <f>VLOOKUP(Table3[[#This Row],[PRODUCT ID]],Table1[[PRODUCT]:[SELLING PRICE]],3,FALSE)</f>
        <v>Ft</v>
      </c>
      <c r="J990" s="16">
        <f ca="1">VLOOKUP(Table3[[#This Row],[PRODUCT ID]],Table1[[PRODUCT]:[SELLING PRICE]],4,FALSE)</f>
        <v>236</v>
      </c>
      <c r="K990" s="16">
        <f ca="1">VLOOKUP(Table3[[#This Row],[PRODUCT ID]],Table1[[PRODUCT]:[SELLING PRICE]],5,FALSE)</f>
        <v>148.08904589294815</v>
      </c>
      <c r="L990" s="16">
        <f ca="1">J990*Table3[[#This Row],[QUANTITY]]</f>
        <v>236</v>
      </c>
      <c r="M990" s="16">
        <f ca="1">K990*Table3[[#This Row],[QUANTITY]]*(1-Table3[[#This Row],[DISCOUNT %]])</f>
        <v>145.25627413534252</v>
      </c>
      <c r="N990" s="3">
        <f>DAY(Table3[[#This Row],[DATE]])</f>
        <v>16</v>
      </c>
      <c r="O990" s="3" t="str">
        <f>TEXT(Table3[[#This Row],[DATE]],"mmm")</f>
        <v>Sep</v>
      </c>
      <c r="P990" s="3">
        <f>YEAR(Table3[[#This Row],[DATE]])</f>
        <v>2023</v>
      </c>
    </row>
    <row r="991" spans="1:16" x14ac:dyDescent="0.3">
      <c r="A991" s="6">
        <v>45186</v>
      </c>
      <c r="B991" s="7" t="s">
        <v>2042</v>
      </c>
      <c r="C991" s="9">
        <f t="shared" ca="1" si="30"/>
        <v>13</v>
      </c>
      <c r="D991" s="9" t="s">
        <v>2116</v>
      </c>
      <c r="E991" s="9" t="s">
        <v>2116</v>
      </c>
      <c r="F991" s="10">
        <f t="shared" ca="1" si="31"/>
        <v>5.121677954668136E-3</v>
      </c>
      <c r="G991" s="3" t="str">
        <f>VLOOKUP(Table3[[#This Row],[PRODUCT ID]],Table1[[PRODUCT]:[SELLING PRICE]],1,FALSE)</f>
        <v>Product990</v>
      </c>
      <c r="H991" s="3" t="str">
        <f>VLOOKUP(Table3[[#This Row],[PRODUCT ID]],Table1[[PRODUCT]:[SELLING PRICE]],2,FALSE)</f>
        <v>Category1</v>
      </c>
      <c r="I991" s="3" t="str">
        <f>VLOOKUP(Table3[[#This Row],[PRODUCT ID]],Table1[[PRODUCT]:[SELLING PRICE]],3,FALSE)</f>
        <v>No</v>
      </c>
      <c r="J991" s="16">
        <f ca="1">VLOOKUP(Table3[[#This Row],[PRODUCT ID]],Table1[[PRODUCT]:[SELLING PRICE]],4,FALSE)</f>
        <v>9</v>
      </c>
      <c r="K991" s="16">
        <f ca="1">VLOOKUP(Table3[[#This Row],[PRODUCT ID]],Table1[[PRODUCT]:[SELLING PRICE]],5,FALSE)</f>
        <v>124.91376449834836</v>
      </c>
      <c r="L991" s="16">
        <f ca="1">J991*Table3[[#This Row],[QUANTITY]]</f>
        <v>117</v>
      </c>
      <c r="M991" s="16">
        <f ca="1">K991*Table3[[#This Row],[QUANTITY]]*(1-Table3[[#This Row],[DISCOUNT %]])</f>
        <v>1615.5619535182734</v>
      </c>
      <c r="N991" s="3">
        <f>DAY(Table3[[#This Row],[DATE]])</f>
        <v>17</v>
      </c>
      <c r="O991" s="3" t="str">
        <f>TEXT(Table3[[#This Row],[DATE]],"mmm")</f>
        <v>Sep</v>
      </c>
      <c r="P991" s="3">
        <f>YEAR(Table3[[#This Row],[DATE]])</f>
        <v>2023</v>
      </c>
    </row>
    <row r="992" spans="1:16" x14ac:dyDescent="0.3">
      <c r="A992" s="6">
        <v>45187</v>
      </c>
      <c r="B992" s="7" t="s">
        <v>2043</v>
      </c>
      <c r="C992" s="9">
        <f t="shared" ca="1" si="30"/>
        <v>5</v>
      </c>
      <c r="D992" s="9" t="s">
        <v>2116</v>
      </c>
      <c r="E992" s="9" t="s">
        <v>2116</v>
      </c>
      <c r="F992" s="10">
        <f t="shared" ca="1" si="31"/>
        <v>2.116757733887599E-2</v>
      </c>
      <c r="G992" s="3" t="str">
        <f>VLOOKUP(Table3[[#This Row],[PRODUCT ID]],Table1[[PRODUCT]:[SELLING PRICE]],1,FALSE)</f>
        <v>Product991</v>
      </c>
      <c r="H992" s="3" t="str">
        <f>VLOOKUP(Table3[[#This Row],[PRODUCT ID]],Table1[[PRODUCT]:[SELLING PRICE]],2,FALSE)</f>
        <v>Category2</v>
      </c>
      <c r="I992" s="3" t="str">
        <f>VLOOKUP(Table3[[#This Row],[PRODUCT ID]],Table1[[PRODUCT]:[SELLING PRICE]],3,FALSE)</f>
        <v>Kg</v>
      </c>
      <c r="J992" s="16">
        <f ca="1">VLOOKUP(Table3[[#This Row],[PRODUCT ID]],Table1[[PRODUCT]:[SELLING PRICE]],4,FALSE)</f>
        <v>105</v>
      </c>
      <c r="K992" s="16">
        <f ca="1">VLOOKUP(Table3[[#This Row],[PRODUCT ID]],Table1[[PRODUCT]:[SELLING PRICE]],5,FALSE)</f>
        <v>275.61372776760021</v>
      </c>
      <c r="L992" s="16">
        <f ca="1">J992*Table3[[#This Row],[QUANTITY]]</f>
        <v>525</v>
      </c>
      <c r="M992" s="16">
        <f ca="1">K992*Table3[[#This Row],[QUANTITY]]*(1-Table3[[#This Row],[DISCOUNT %]])</f>
        <v>1348.8982643471181</v>
      </c>
      <c r="N992" s="3">
        <f>DAY(Table3[[#This Row],[DATE]])</f>
        <v>18</v>
      </c>
      <c r="O992" s="3" t="str">
        <f>TEXT(Table3[[#This Row],[DATE]],"mmm")</f>
        <v>Sep</v>
      </c>
      <c r="P992" s="3">
        <f>YEAR(Table3[[#This Row],[DATE]])</f>
        <v>2023</v>
      </c>
    </row>
    <row r="993" spans="1:16" x14ac:dyDescent="0.3">
      <c r="A993" s="6">
        <v>45188</v>
      </c>
      <c r="B993" s="7" t="s">
        <v>2044</v>
      </c>
      <c r="C993" s="9">
        <f t="shared" ca="1" si="30"/>
        <v>2</v>
      </c>
      <c r="D993" s="9" t="s">
        <v>2116</v>
      </c>
      <c r="E993" s="9" t="s">
        <v>2116</v>
      </c>
      <c r="F993" s="10">
        <f t="shared" ca="1" si="31"/>
        <v>4.0079414609316438E-2</v>
      </c>
      <c r="G993" s="3" t="str">
        <f>VLOOKUP(Table3[[#This Row],[PRODUCT ID]],Table1[[PRODUCT]:[SELLING PRICE]],1,FALSE)</f>
        <v>Product992</v>
      </c>
      <c r="H993" s="3" t="str">
        <f>VLOOKUP(Table3[[#This Row],[PRODUCT ID]],Table1[[PRODUCT]:[SELLING PRICE]],2,FALSE)</f>
        <v>Category3</v>
      </c>
      <c r="I993" s="3" t="str">
        <f>VLOOKUP(Table3[[#This Row],[PRODUCT ID]],Table1[[PRODUCT]:[SELLING PRICE]],3,FALSE)</f>
        <v>Kg</v>
      </c>
      <c r="J993" s="16">
        <f ca="1">VLOOKUP(Table3[[#This Row],[PRODUCT ID]],Table1[[PRODUCT]:[SELLING PRICE]],4,FALSE)</f>
        <v>204</v>
      </c>
      <c r="K993" s="16">
        <f ca="1">VLOOKUP(Table3[[#This Row],[PRODUCT ID]],Table1[[PRODUCT]:[SELLING PRICE]],5,FALSE)</f>
        <v>245.36023893416669</v>
      </c>
      <c r="L993" s="16">
        <f ca="1">J993*Table3[[#This Row],[QUANTITY]]</f>
        <v>408</v>
      </c>
      <c r="M993" s="16">
        <f ca="1">K993*Table3[[#This Row],[QUANTITY]]*(1-Table3[[#This Row],[DISCOUNT %]])</f>
        <v>471.05268837856659</v>
      </c>
      <c r="N993" s="3">
        <f>DAY(Table3[[#This Row],[DATE]])</f>
        <v>19</v>
      </c>
      <c r="O993" s="3" t="str">
        <f>TEXT(Table3[[#This Row],[DATE]],"mmm")</f>
        <v>Sep</v>
      </c>
      <c r="P993" s="3">
        <f>YEAR(Table3[[#This Row],[DATE]])</f>
        <v>2023</v>
      </c>
    </row>
    <row r="994" spans="1:16" x14ac:dyDescent="0.3">
      <c r="A994" s="6">
        <v>45189</v>
      </c>
      <c r="B994" s="7" t="s">
        <v>2045</v>
      </c>
      <c r="C994" s="9">
        <f t="shared" ca="1" si="30"/>
        <v>4</v>
      </c>
      <c r="D994" s="9" t="s">
        <v>2115</v>
      </c>
      <c r="E994" s="9" t="s">
        <v>2118</v>
      </c>
      <c r="F994" s="10">
        <f t="shared" ca="1" si="31"/>
        <v>9.2112881771564306E-2</v>
      </c>
      <c r="G994" s="3" t="str">
        <f>VLOOKUP(Table3[[#This Row],[PRODUCT ID]],Table1[[PRODUCT]:[SELLING PRICE]],1,FALSE)</f>
        <v>Product993</v>
      </c>
      <c r="H994" s="3" t="str">
        <f>VLOOKUP(Table3[[#This Row],[PRODUCT ID]],Table1[[PRODUCT]:[SELLING PRICE]],2,FALSE)</f>
        <v>Category4</v>
      </c>
      <c r="I994" s="3" t="str">
        <f>VLOOKUP(Table3[[#This Row],[PRODUCT ID]],Table1[[PRODUCT]:[SELLING PRICE]],3,FALSE)</f>
        <v>Lt</v>
      </c>
      <c r="J994" s="16">
        <f ca="1">VLOOKUP(Table3[[#This Row],[PRODUCT ID]],Table1[[PRODUCT]:[SELLING PRICE]],4,FALSE)</f>
        <v>22</v>
      </c>
      <c r="K994" s="16">
        <f ca="1">VLOOKUP(Table3[[#This Row],[PRODUCT ID]],Table1[[PRODUCT]:[SELLING PRICE]],5,FALSE)</f>
        <v>233.97923514112097</v>
      </c>
      <c r="L994" s="16">
        <f ca="1">J994*Table3[[#This Row],[QUANTITY]]</f>
        <v>88</v>
      </c>
      <c r="M994" s="16">
        <f ca="1">K994*Table3[[#This Row],[QUANTITY]]*(1-Table3[[#This Row],[DISCOUNT %]])</f>
        <v>849.7069340702634</v>
      </c>
      <c r="N994" s="3">
        <f>DAY(Table3[[#This Row],[DATE]])</f>
        <v>20</v>
      </c>
      <c r="O994" s="3" t="str">
        <f>TEXT(Table3[[#This Row],[DATE]],"mmm")</f>
        <v>Sep</v>
      </c>
      <c r="P994" s="3">
        <f>YEAR(Table3[[#This Row],[DATE]])</f>
        <v>2023</v>
      </c>
    </row>
    <row r="995" spans="1:16" x14ac:dyDescent="0.3">
      <c r="A995" s="6">
        <v>45190</v>
      </c>
      <c r="B995" s="7" t="s">
        <v>2046</v>
      </c>
      <c r="C995" s="9">
        <f t="shared" ca="1" si="30"/>
        <v>11</v>
      </c>
      <c r="D995" s="9" t="s">
        <v>2116</v>
      </c>
      <c r="E995" s="9" t="s">
        <v>2116</v>
      </c>
      <c r="F995" s="10">
        <f t="shared" ca="1" si="31"/>
        <v>7.2879667952140237E-2</v>
      </c>
      <c r="G995" s="3" t="str">
        <f>VLOOKUP(Table3[[#This Row],[PRODUCT ID]],Table1[[PRODUCT]:[SELLING PRICE]],1,FALSE)</f>
        <v>Product994</v>
      </c>
      <c r="H995" s="3" t="str">
        <f>VLOOKUP(Table3[[#This Row],[PRODUCT ID]],Table1[[PRODUCT]:[SELLING PRICE]],2,FALSE)</f>
        <v>Category5</v>
      </c>
      <c r="I995" s="3" t="str">
        <f>VLOOKUP(Table3[[#This Row],[PRODUCT ID]],Table1[[PRODUCT]:[SELLING PRICE]],3,FALSE)</f>
        <v>Kg</v>
      </c>
      <c r="J995" s="16">
        <f ca="1">VLOOKUP(Table3[[#This Row],[PRODUCT ID]],Table1[[PRODUCT]:[SELLING PRICE]],4,FALSE)</f>
        <v>166</v>
      </c>
      <c r="K995" s="16">
        <f ca="1">VLOOKUP(Table3[[#This Row],[PRODUCT ID]],Table1[[PRODUCT]:[SELLING PRICE]],5,FALSE)</f>
        <v>150.01339808342732</v>
      </c>
      <c r="L995" s="16">
        <f ca="1">J995*Table3[[#This Row],[QUANTITY]]</f>
        <v>1826</v>
      </c>
      <c r="M995" s="16">
        <f ca="1">K995*Table3[[#This Row],[QUANTITY]]*(1-Table3[[#This Row],[DISCOUNT %]])</f>
        <v>1529.8851858700841</v>
      </c>
      <c r="N995" s="3">
        <f>DAY(Table3[[#This Row],[DATE]])</f>
        <v>21</v>
      </c>
      <c r="O995" s="3" t="str">
        <f>TEXT(Table3[[#This Row],[DATE]],"mmm")</f>
        <v>Sep</v>
      </c>
      <c r="P995" s="3">
        <f>YEAR(Table3[[#This Row],[DATE]])</f>
        <v>2023</v>
      </c>
    </row>
    <row r="996" spans="1:16" x14ac:dyDescent="0.3">
      <c r="A996" s="6">
        <v>45191</v>
      </c>
      <c r="B996" s="7" t="s">
        <v>2047</v>
      </c>
      <c r="C996" s="9">
        <f t="shared" ca="1" si="30"/>
        <v>1</v>
      </c>
      <c r="D996" s="9" t="s">
        <v>2117</v>
      </c>
      <c r="E996" s="9" t="s">
        <v>2116</v>
      </c>
      <c r="F996" s="10">
        <f t="shared" ca="1" si="31"/>
        <v>8.0620251218563047E-2</v>
      </c>
      <c r="G996" s="3" t="str">
        <f>VLOOKUP(Table3[[#This Row],[PRODUCT ID]],Table1[[PRODUCT]:[SELLING PRICE]],1,FALSE)</f>
        <v>Product995</v>
      </c>
      <c r="H996" s="3" t="str">
        <f>VLOOKUP(Table3[[#This Row],[PRODUCT ID]],Table1[[PRODUCT]:[SELLING PRICE]],2,FALSE)</f>
        <v>Category1</v>
      </c>
      <c r="I996" s="3" t="str">
        <f>VLOOKUP(Table3[[#This Row],[PRODUCT ID]],Table1[[PRODUCT]:[SELLING PRICE]],3,FALSE)</f>
        <v>Lt</v>
      </c>
      <c r="J996" s="16">
        <f ca="1">VLOOKUP(Table3[[#This Row],[PRODUCT ID]],Table1[[PRODUCT]:[SELLING PRICE]],4,FALSE)</f>
        <v>240</v>
      </c>
      <c r="K996" s="16">
        <f ca="1">VLOOKUP(Table3[[#This Row],[PRODUCT ID]],Table1[[PRODUCT]:[SELLING PRICE]],5,FALSE)</f>
        <v>131.67497851856552</v>
      </c>
      <c r="L996" s="16">
        <f ca="1">J996*Table3[[#This Row],[QUANTITY]]</f>
        <v>240</v>
      </c>
      <c r="M996" s="16">
        <f ca="1">K996*Table3[[#This Row],[QUANTITY]]*(1-Table3[[#This Row],[DISCOUNT %]])</f>
        <v>121.05930867119987</v>
      </c>
      <c r="N996" s="3">
        <f>DAY(Table3[[#This Row],[DATE]])</f>
        <v>22</v>
      </c>
      <c r="O996" s="3" t="str">
        <f>TEXT(Table3[[#This Row],[DATE]],"mmm")</f>
        <v>Sep</v>
      </c>
      <c r="P996" s="3">
        <f>YEAR(Table3[[#This Row],[DATE]])</f>
        <v>2023</v>
      </c>
    </row>
    <row r="997" spans="1:16" x14ac:dyDescent="0.3">
      <c r="A997" s="6">
        <v>45192</v>
      </c>
      <c r="B997" s="7" t="s">
        <v>2048</v>
      </c>
      <c r="C997" s="9">
        <f t="shared" ca="1" si="30"/>
        <v>9</v>
      </c>
      <c r="D997" s="9" t="s">
        <v>2115</v>
      </c>
      <c r="E997" s="9" t="s">
        <v>2116</v>
      </c>
      <c r="F997" s="10">
        <f t="shared" ca="1" si="31"/>
        <v>8.1749673889337349E-2</v>
      </c>
      <c r="G997" s="3" t="str">
        <f>VLOOKUP(Table3[[#This Row],[PRODUCT ID]],Table1[[PRODUCT]:[SELLING PRICE]],1,FALSE)</f>
        <v>Product996</v>
      </c>
      <c r="H997" s="3" t="str">
        <f>VLOOKUP(Table3[[#This Row],[PRODUCT ID]],Table1[[PRODUCT]:[SELLING PRICE]],2,FALSE)</f>
        <v>Category2</v>
      </c>
      <c r="I997" s="3" t="str">
        <f>VLOOKUP(Table3[[#This Row],[PRODUCT ID]],Table1[[PRODUCT]:[SELLING PRICE]],3,FALSE)</f>
        <v>Ft</v>
      </c>
      <c r="J997" s="16">
        <f ca="1">VLOOKUP(Table3[[#This Row],[PRODUCT ID]],Table1[[PRODUCT]:[SELLING PRICE]],4,FALSE)</f>
        <v>242</v>
      </c>
      <c r="K997" s="16">
        <f ca="1">VLOOKUP(Table3[[#This Row],[PRODUCT ID]],Table1[[PRODUCT]:[SELLING PRICE]],5,FALSE)</f>
        <v>144.56300177401218</v>
      </c>
      <c r="L997" s="16">
        <f ca="1">J997*Table3[[#This Row],[QUANTITY]]</f>
        <v>2178</v>
      </c>
      <c r="M997" s="16">
        <f ca="1">K997*Table3[[#This Row],[QUANTITY]]*(1-Table3[[#This Row],[DISCOUNT %]])</f>
        <v>1194.7052117027069</v>
      </c>
      <c r="N997" s="3">
        <f>DAY(Table3[[#This Row],[DATE]])</f>
        <v>23</v>
      </c>
      <c r="O997" s="3" t="str">
        <f>TEXT(Table3[[#This Row],[DATE]],"mmm")</f>
        <v>Sep</v>
      </c>
      <c r="P997" s="3">
        <f>YEAR(Table3[[#This Row],[DATE]])</f>
        <v>2023</v>
      </c>
    </row>
    <row r="998" spans="1:16" x14ac:dyDescent="0.3">
      <c r="A998" s="6">
        <v>45193</v>
      </c>
      <c r="B998" s="7" t="s">
        <v>2049</v>
      </c>
      <c r="C998" s="9">
        <f t="shared" ca="1" si="30"/>
        <v>1</v>
      </c>
      <c r="D998" s="9" t="s">
        <v>2115</v>
      </c>
      <c r="E998" s="9" t="s">
        <v>2116</v>
      </c>
      <c r="F998" s="10">
        <f t="shared" ca="1" si="31"/>
        <v>4.9163056942881235E-2</v>
      </c>
      <c r="G998" s="3" t="str">
        <f>VLOOKUP(Table3[[#This Row],[PRODUCT ID]],Table1[[PRODUCT]:[SELLING PRICE]],1,FALSE)</f>
        <v>Product997</v>
      </c>
      <c r="H998" s="3" t="str">
        <f>VLOOKUP(Table3[[#This Row],[PRODUCT ID]],Table1[[PRODUCT]:[SELLING PRICE]],2,FALSE)</f>
        <v>Category3</v>
      </c>
      <c r="I998" s="3" t="str">
        <f>VLOOKUP(Table3[[#This Row],[PRODUCT ID]],Table1[[PRODUCT]:[SELLING PRICE]],3,FALSE)</f>
        <v>Kg</v>
      </c>
      <c r="J998" s="16">
        <f ca="1">VLOOKUP(Table3[[#This Row],[PRODUCT ID]],Table1[[PRODUCT]:[SELLING PRICE]],4,FALSE)</f>
        <v>49</v>
      </c>
      <c r="K998" s="16">
        <f ca="1">VLOOKUP(Table3[[#This Row],[PRODUCT ID]],Table1[[PRODUCT]:[SELLING PRICE]],5,FALSE)</f>
        <v>235.43899053959058</v>
      </c>
      <c r="L998" s="16">
        <f ca="1">J998*Table3[[#This Row],[QUANTITY]]</f>
        <v>49</v>
      </c>
      <c r="M998" s="16">
        <f ca="1">K998*Table3[[#This Row],[QUANTITY]]*(1-Table3[[#This Row],[DISCOUNT %]])</f>
        <v>223.8640900411182</v>
      </c>
      <c r="N998" s="3">
        <f>DAY(Table3[[#This Row],[DATE]])</f>
        <v>24</v>
      </c>
      <c r="O998" s="3" t="str">
        <f>TEXT(Table3[[#This Row],[DATE]],"mmm")</f>
        <v>Sep</v>
      </c>
      <c r="P998" s="3">
        <f>YEAR(Table3[[#This Row],[DATE]])</f>
        <v>2023</v>
      </c>
    </row>
    <row r="999" spans="1:16" x14ac:dyDescent="0.3">
      <c r="A999" s="6">
        <v>45194</v>
      </c>
      <c r="B999" s="7" t="s">
        <v>2050</v>
      </c>
      <c r="C999" s="9">
        <f t="shared" ca="1" si="30"/>
        <v>6</v>
      </c>
      <c r="D999" s="9" t="s">
        <v>2115</v>
      </c>
      <c r="E999" s="9" t="s">
        <v>2116</v>
      </c>
      <c r="F999" s="10">
        <f t="shared" ca="1" si="31"/>
        <v>3.202512217310384E-2</v>
      </c>
      <c r="G999" s="3" t="str">
        <f>VLOOKUP(Table3[[#This Row],[PRODUCT ID]],Table1[[PRODUCT]:[SELLING PRICE]],1,FALSE)</f>
        <v>Product998</v>
      </c>
      <c r="H999" s="3" t="str">
        <f>VLOOKUP(Table3[[#This Row],[PRODUCT ID]],Table1[[PRODUCT]:[SELLING PRICE]],2,FALSE)</f>
        <v>Category4</v>
      </c>
      <c r="I999" s="3" t="str">
        <f>VLOOKUP(Table3[[#This Row],[PRODUCT ID]],Table1[[PRODUCT]:[SELLING PRICE]],3,FALSE)</f>
        <v>No</v>
      </c>
      <c r="J999" s="16">
        <f ca="1">VLOOKUP(Table3[[#This Row],[PRODUCT ID]],Table1[[PRODUCT]:[SELLING PRICE]],4,FALSE)</f>
        <v>240</v>
      </c>
      <c r="K999" s="16">
        <f ca="1">VLOOKUP(Table3[[#This Row],[PRODUCT ID]],Table1[[PRODUCT]:[SELLING PRICE]],5,FALSE)</f>
        <v>142.11979104408664</v>
      </c>
      <c r="L999" s="16">
        <f ca="1">J999*Table3[[#This Row],[QUANTITY]]</f>
        <v>1440</v>
      </c>
      <c r="M999" s="16">
        <f ca="1">K999*Table3[[#This Row],[QUANTITY]]*(1-Table3[[#This Row],[DISCOUNT %]])</f>
        <v>825.41032423610261</v>
      </c>
      <c r="N999" s="3">
        <f>DAY(Table3[[#This Row],[DATE]])</f>
        <v>25</v>
      </c>
      <c r="O999" s="3" t="str">
        <f>TEXT(Table3[[#This Row],[DATE]],"mmm")</f>
        <v>Sep</v>
      </c>
      <c r="P999" s="3">
        <f>YEAR(Table3[[#This Row],[DATE]])</f>
        <v>2023</v>
      </c>
    </row>
    <row r="1000" spans="1:16" x14ac:dyDescent="0.3">
      <c r="A1000" s="6">
        <v>45195</v>
      </c>
      <c r="B1000" s="7" t="s">
        <v>2051</v>
      </c>
      <c r="C1000" s="9">
        <f t="shared" ca="1" si="30"/>
        <v>7</v>
      </c>
      <c r="D1000" s="9" t="s">
        <v>2116</v>
      </c>
      <c r="E1000" s="9" t="s">
        <v>2118</v>
      </c>
      <c r="F1000" s="10">
        <f t="shared" ca="1" si="31"/>
        <v>5.4323143030181036E-2</v>
      </c>
      <c r="G1000" s="3" t="str">
        <f>VLOOKUP(Table3[[#This Row],[PRODUCT ID]],Table1[[PRODUCT]:[SELLING PRICE]],1,FALSE)</f>
        <v>Product999</v>
      </c>
      <c r="H1000" s="3" t="str">
        <f>VLOOKUP(Table3[[#This Row],[PRODUCT ID]],Table1[[PRODUCT]:[SELLING PRICE]],2,FALSE)</f>
        <v>Category5</v>
      </c>
      <c r="I1000" s="3" t="str">
        <f>VLOOKUP(Table3[[#This Row],[PRODUCT ID]],Table1[[PRODUCT]:[SELLING PRICE]],3,FALSE)</f>
        <v>No</v>
      </c>
      <c r="J1000" s="16">
        <f ca="1">VLOOKUP(Table3[[#This Row],[PRODUCT ID]],Table1[[PRODUCT]:[SELLING PRICE]],4,FALSE)</f>
        <v>14</v>
      </c>
      <c r="K1000" s="16">
        <f ca="1">VLOOKUP(Table3[[#This Row],[PRODUCT ID]],Table1[[PRODUCT]:[SELLING PRICE]],5,FALSE)</f>
        <v>112.79936426501622</v>
      </c>
      <c r="L1000" s="16">
        <f ca="1">J1000*Table3[[#This Row],[QUANTITY]]</f>
        <v>98</v>
      </c>
      <c r="M1000" s="16">
        <f ca="1">K1000*Table3[[#This Row],[QUANTITY]]*(1-Table3[[#This Row],[DISCOUNT %]])</f>
        <v>746.70223786433974</v>
      </c>
      <c r="N1000" s="3">
        <f>DAY(Table3[[#This Row],[DATE]])</f>
        <v>26</v>
      </c>
      <c r="O1000" s="3" t="str">
        <f>TEXT(Table3[[#This Row],[DATE]],"mmm")</f>
        <v>Sep</v>
      </c>
      <c r="P1000" s="3">
        <f>YEAR(Table3[[#This Row],[DATE]])</f>
        <v>2023</v>
      </c>
    </row>
    <row r="1001" spans="1:16" x14ac:dyDescent="0.3">
      <c r="A1001" s="6">
        <v>45196</v>
      </c>
      <c r="B1001" s="7" t="s">
        <v>2052</v>
      </c>
      <c r="C1001" s="9">
        <f t="shared" ca="1" si="30"/>
        <v>1</v>
      </c>
      <c r="D1001" s="9" t="s">
        <v>2116</v>
      </c>
      <c r="E1001" s="9" t="s">
        <v>2118</v>
      </c>
      <c r="F1001" s="10">
        <f t="shared" ca="1" si="31"/>
        <v>8.5366115661480529E-2</v>
      </c>
      <c r="G1001" s="3" t="str">
        <f>VLOOKUP(Table3[[#This Row],[PRODUCT ID]],Table1[[PRODUCT]:[SELLING PRICE]],1,FALSE)</f>
        <v>Product1000</v>
      </c>
      <c r="H1001" s="3" t="str">
        <f>VLOOKUP(Table3[[#This Row],[PRODUCT ID]],Table1[[PRODUCT]:[SELLING PRICE]],2,FALSE)</f>
        <v>Category1</v>
      </c>
      <c r="I1001" s="3" t="str">
        <f>VLOOKUP(Table3[[#This Row],[PRODUCT ID]],Table1[[PRODUCT]:[SELLING PRICE]],3,FALSE)</f>
        <v>Ft</v>
      </c>
      <c r="J1001" s="16">
        <f ca="1">VLOOKUP(Table3[[#This Row],[PRODUCT ID]],Table1[[PRODUCT]:[SELLING PRICE]],4,FALSE)</f>
        <v>74</v>
      </c>
      <c r="K1001" s="16">
        <f ca="1">VLOOKUP(Table3[[#This Row],[PRODUCT ID]],Table1[[PRODUCT]:[SELLING PRICE]],5,FALSE)</f>
        <v>302.21076406855661</v>
      </c>
      <c r="L1001" s="16">
        <f ca="1">J1001*Table3[[#This Row],[QUANTITY]]</f>
        <v>74</v>
      </c>
      <c r="M1001" s="16">
        <f ca="1">K1001*Table3[[#This Row],[QUANTITY]]*(1-Table3[[#This Row],[DISCOUNT %]])</f>
        <v>276.41220502893577</v>
      </c>
      <c r="N1001" s="3">
        <f>DAY(Table3[[#This Row],[DATE]])</f>
        <v>27</v>
      </c>
      <c r="O1001" s="3" t="str">
        <f>TEXT(Table3[[#This Row],[DATE]],"mmm")</f>
        <v>Sep</v>
      </c>
      <c r="P1001" s="3">
        <f>YEAR(Table3[[#This Row],[DATE]])</f>
        <v>2023</v>
      </c>
    </row>
    <row r="1002" spans="1:16" x14ac:dyDescent="0.3">
      <c r="A1002" s="6">
        <v>45197</v>
      </c>
      <c r="B1002" s="7" t="s">
        <v>2053</v>
      </c>
      <c r="C1002" s="9">
        <f t="shared" ca="1" si="30"/>
        <v>8</v>
      </c>
      <c r="D1002" s="9" t="s">
        <v>2116</v>
      </c>
      <c r="E1002" s="9" t="s">
        <v>2116</v>
      </c>
      <c r="F1002" s="10">
        <f t="shared" ca="1" si="31"/>
        <v>1.4663209459520255E-2</v>
      </c>
      <c r="G1002" s="3" t="str">
        <f>VLOOKUP(Table3[[#This Row],[PRODUCT ID]],Table1[[PRODUCT]:[SELLING PRICE]],1,FALSE)</f>
        <v>Product1001</v>
      </c>
      <c r="H1002" s="3" t="str">
        <f>VLOOKUP(Table3[[#This Row],[PRODUCT ID]],Table1[[PRODUCT]:[SELLING PRICE]],2,FALSE)</f>
        <v>Category2</v>
      </c>
      <c r="I1002" s="3" t="str">
        <f>VLOOKUP(Table3[[#This Row],[PRODUCT ID]],Table1[[PRODUCT]:[SELLING PRICE]],3,FALSE)</f>
        <v>No</v>
      </c>
      <c r="J1002" s="16">
        <f ca="1">VLOOKUP(Table3[[#This Row],[PRODUCT ID]],Table1[[PRODUCT]:[SELLING PRICE]],4,FALSE)</f>
        <v>27</v>
      </c>
      <c r="K1002" s="16">
        <f ca="1">VLOOKUP(Table3[[#This Row],[PRODUCT ID]],Table1[[PRODUCT]:[SELLING PRICE]],5,FALSE)</f>
        <v>217.26907705336407</v>
      </c>
      <c r="L1002" s="16">
        <f ca="1">J1002*Table3[[#This Row],[QUANTITY]]</f>
        <v>216</v>
      </c>
      <c r="M1002" s="16">
        <f ca="1">K1002*Table3[[#This Row],[QUANTITY]]*(1-Table3[[#This Row],[DISCOUNT %]])</f>
        <v>1712.6657205396316</v>
      </c>
      <c r="N1002" s="3">
        <f>DAY(Table3[[#This Row],[DATE]])</f>
        <v>28</v>
      </c>
      <c r="O1002" s="3" t="str">
        <f>TEXT(Table3[[#This Row],[DATE]],"mmm")</f>
        <v>Sep</v>
      </c>
      <c r="P1002" s="3">
        <f>YEAR(Table3[[#This Row],[DATE]])</f>
        <v>2023</v>
      </c>
    </row>
    <row r="1003" spans="1:16" x14ac:dyDescent="0.3">
      <c r="A1003" s="6">
        <v>45198</v>
      </c>
      <c r="B1003" s="7" t="s">
        <v>2054</v>
      </c>
      <c r="C1003" s="9">
        <f t="shared" ca="1" si="30"/>
        <v>3</v>
      </c>
      <c r="D1003" s="9" t="s">
        <v>2115</v>
      </c>
      <c r="E1003" s="9" t="s">
        <v>2116</v>
      </c>
      <c r="F1003" s="10">
        <f t="shared" ca="1" si="31"/>
        <v>8.6743384936330423E-2</v>
      </c>
      <c r="G1003" s="3" t="str">
        <f>VLOOKUP(Table3[[#This Row],[PRODUCT ID]],Table1[[PRODUCT]:[SELLING PRICE]],1,FALSE)</f>
        <v>Product1002</v>
      </c>
      <c r="H1003" s="3" t="str">
        <f>VLOOKUP(Table3[[#This Row],[PRODUCT ID]],Table1[[PRODUCT]:[SELLING PRICE]],2,FALSE)</f>
        <v>Category3</v>
      </c>
      <c r="I1003" s="3" t="str">
        <f>VLOOKUP(Table3[[#This Row],[PRODUCT ID]],Table1[[PRODUCT]:[SELLING PRICE]],3,FALSE)</f>
        <v>Kg</v>
      </c>
      <c r="J1003" s="16">
        <f ca="1">VLOOKUP(Table3[[#This Row],[PRODUCT ID]],Table1[[PRODUCT]:[SELLING PRICE]],4,FALSE)</f>
        <v>147</v>
      </c>
      <c r="K1003" s="16">
        <f ca="1">VLOOKUP(Table3[[#This Row],[PRODUCT ID]],Table1[[PRODUCT]:[SELLING PRICE]],5,FALSE)</f>
        <v>144.96804369296592</v>
      </c>
      <c r="L1003" s="16">
        <f ca="1">J1003*Table3[[#This Row],[QUANTITY]]</f>
        <v>441</v>
      </c>
      <c r="M1003" s="16">
        <f ca="1">K1003*Table3[[#This Row],[QUANTITY]]*(1-Table3[[#This Row],[DISCOUNT %]])</f>
        <v>397.17907462632064</v>
      </c>
      <c r="N1003" s="3">
        <f>DAY(Table3[[#This Row],[DATE]])</f>
        <v>29</v>
      </c>
      <c r="O1003" s="3" t="str">
        <f>TEXT(Table3[[#This Row],[DATE]],"mmm")</f>
        <v>Sep</v>
      </c>
      <c r="P1003" s="3">
        <f>YEAR(Table3[[#This Row],[DATE]])</f>
        <v>2023</v>
      </c>
    </row>
    <row r="1004" spans="1:16" x14ac:dyDescent="0.3">
      <c r="A1004" s="6">
        <v>45199</v>
      </c>
      <c r="B1004" s="7" t="s">
        <v>2055</v>
      </c>
      <c r="C1004" s="9">
        <f t="shared" ca="1" si="30"/>
        <v>6</v>
      </c>
      <c r="D1004" s="9" t="s">
        <v>2117</v>
      </c>
      <c r="E1004" s="9" t="s">
        <v>2116</v>
      </c>
      <c r="F1004" s="10">
        <f t="shared" ca="1" si="31"/>
        <v>8.9607448672230069E-2</v>
      </c>
      <c r="G1004" s="3" t="str">
        <f>VLOOKUP(Table3[[#This Row],[PRODUCT ID]],Table1[[PRODUCT]:[SELLING PRICE]],1,FALSE)</f>
        <v>Product1003</v>
      </c>
      <c r="H1004" s="3" t="str">
        <f>VLOOKUP(Table3[[#This Row],[PRODUCT ID]],Table1[[PRODUCT]:[SELLING PRICE]],2,FALSE)</f>
        <v>Category4</v>
      </c>
      <c r="I1004" s="3" t="str">
        <f>VLOOKUP(Table3[[#This Row],[PRODUCT ID]],Table1[[PRODUCT]:[SELLING PRICE]],3,FALSE)</f>
        <v>Kg</v>
      </c>
      <c r="J1004" s="16">
        <f ca="1">VLOOKUP(Table3[[#This Row],[PRODUCT ID]],Table1[[PRODUCT]:[SELLING PRICE]],4,FALSE)</f>
        <v>192</v>
      </c>
      <c r="K1004" s="16">
        <f ca="1">VLOOKUP(Table3[[#This Row],[PRODUCT ID]],Table1[[PRODUCT]:[SELLING PRICE]],5,FALSE)</f>
        <v>180.19957907473369</v>
      </c>
      <c r="L1004" s="16">
        <f ca="1">J1004*Table3[[#This Row],[QUANTITY]]</f>
        <v>1152</v>
      </c>
      <c r="M1004" s="16">
        <f ca="1">K1004*Table3[[#This Row],[QUANTITY]]*(1-Table3[[#This Row],[DISCOUNT %]])</f>
        <v>984.31412725222219</v>
      </c>
      <c r="N1004" s="3">
        <f>DAY(Table3[[#This Row],[DATE]])</f>
        <v>30</v>
      </c>
      <c r="O1004" s="3" t="str">
        <f>TEXT(Table3[[#This Row],[DATE]],"mmm")</f>
        <v>Sep</v>
      </c>
      <c r="P1004" s="3">
        <f>YEAR(Table3[[#This Row],[DATE]])</f>
        <v>2023</v>
      </c>
    </row>
    <row r="1005" spans="1:16" x14ac:dyDescent="0.3">
      <c r="A1005" s="6">
        <v>45200</v>
      </c>
      <c r="B1005" s="7" t="s">
        <v>2056</v>
      </c>
      <c r="C1005" s="9">
        <f t="shared" ca="1" si="30"/>
        <v>12</v>
      </c>
      <c r="D1005" s="9" t="s">
        <v>2117</v>
      </c>
      <c r="E1005" s="9" t="s">
        <v>2116</v>
      </c>
      <c r="F1005" s="10">
        <f t="shared" ca="1" si="31"/>
        <v>6.9511907739831943E-2</v>
      </c>
      <c r="G1005" s="3" t="str">
        <f>VLOOKUP(Table3[[#This Row],[PRODUCT ID]],Table1[[PRODUCT]:[SELLING PRICE]],1,FALSE)</f>
        <v>Product1004</v>
      </c>
      <c r="H1005" s="3" t="str">
        <f>VLOOKUP(Table3[[#This Row],[PRODUCT ID]],Table1[[PRODUCT]:[SELLING PRICE]],2,FALSE)</f>
        <v>Category5</v>
      </c>
      <c r="I1005" s="3" t="str">
        <f>VLOOKUP(Table3[[#This Row],[PRODUCT ID]],Table1[[PRODUCT]:[SELLING PRICE]],3,FALSE)</f>
        <v>Lt</v>
      </c>
      <c r="J1005" s="16">
        <f ca="1">VLOOKUP(Table3[[#This Row],[PRODUCT ID]],Table1[[PRODUCT]:[SELLING PRICE]],4,FALSE)</f>
        <v>86</v>
      </c>
      <c r="K1005" s="16">
        <f ca="1">VLOOKUP(Table3[[#This Row],[PRODUCT ID]],Table1[[PRODUCT]:[SELLING PRICE]],5,FALSE)</f>
        <v>165.8753281236674</v>
      </c>
      <c r="L1005" s="16">
        <f ca="1">J1005*Table3[[#This Row],[QUANTITY]]</f>
        <v>1032</v>
      </c>
      <c r="M1005" s="16">
        <f ca="1">K1005*Table3[[#This Row],[QUANTITY]]*(1-Table3[[#This Row],[DISCOUNT %]])</f>
        <v>1852.1402114258483</v>
      </c>
      <c r="N1005" s="3">
        <f>DAY(Table3[[#This Row],[DATE]])</f>
        <v>1</v>
      </c>
      <c r="O1005" s="3" t="str">
        <f>TEXT(Table3[[#This Row],[DATE]],"mmm")</f>
        <v>Oct</v>
      </c>
      <c r="P1005" s="3">
        <f>YEAR(Table3[[#This Row],[DATE]])</f>
        <v>2023</v>
      </c>
    </row>
    <row r="1006" spans="1:16" x14ac:dyDescent="0.3">
      <c r="A1006" s="6">
        <v>45201</v>
      </c>
      <c r="B1006" s="7" t="s">
        <v>2057</v>
      </c>
      <c r="C1006" s="9">
        <f t="shared" ca="1" si="30"/>
        <v>3</v>
      </c>
      <c r="D1006" s="9" t="s">
        <v>2116</v>
      </c>
      <c r="E1006" s="9" t="s">
        <v>2118</v>
      </c>
      <c r="F1006" s="10">
        <f t="shared" ca="1" si="31"/>
        <v>9.9730877795430425E-2</v>
      </c>
      <c r="G1006" s="3" t="str">
        <f>VLOOKUP(Table3[[#This Row],[PRODUCT ID]],Table1[[PRODUCT]:[SELLING PRICE]],1,FALSE)</f>
        <v>Product1005</v>
      </c>
      <c r="H1006" s="3" t="str">
        <f>VLOOKUP(Table3[[#This Row],[PRODUCT ID]],Table1[[PRODUCT]:[SELLING PRICE]],2,FALSE)</f>
        <v>Category1</v>
      </c>
      <c r="I1006" s="3" t="str">
        <f>VLOOKUP(Table3[[#This Row],[PRODUCT ID]],Table1[[PRODUCT]:[SELLING PRICE]],3,FALSE)</f>
        <v>Kg</v>
      </c>
      <c r="J1006" s="16">
        <f ca="1">VLOOKUP(Table3[[#This Row],[PRODUCT ID]],Table1[[PRODUCT]:[SELLING PRICE]],4,FALSE)</f>
        <v>96</v>
      </c>
      <c r="K1006" s="16">
        <f ca="1">VLOOKUP(Table3[[#This Row],[PRODUCT ID]],Table1[[PRODUCT]:[SELLING PRICE]],5,FALSE)</f>
        <v>290.57923442660802</v>
      </c>
      <c r="L1006" s="16">
        <f ca="1">J1006*Table3[[#This Row],[QUANTITY]]</f>
        <v>288</v>
      </c>
      <c r="M1006" s="16">
        <f ca="1">K1006*Table3[[#This Row],[QUANTITY]]*(1-Table3[[#This Row],[DISCOUNT %]])</f>
        <v>784.79853692435472</v>
      </c>
      <c r="N1006" s="3">
        <f>DAY(Table3[[#This Row],[DATE]])</f>
        <v>2</v>
      </c>
      <c r="O1006" s="3" t="str">
        <f>TEXT(Table3[[#This Row],[DATE]],"mmm")</f>
        <v>Oct</v>
      </c>
      <c r="P1006" s="3">
        <f>YEAR(Table3[[#This Row],[DATE]])</f>
        <v>2023</v>
      </c>
    </row>
    <row r="1007" spans="1:16" x14ac:dyDescent="0.3">
      <c r="A1007" s="6">
        <v>45202</v>
      </c>
      <c r="B1007" s="7" t="s">
        <v>2058</v>
      </c>
      <c r="C1007" s="9">
        <f t="shared" ca="1" si="30"/>
        <v>9</v>
      </c>
      <c r="D1007" s="9" t="s">
        <v>2116</v>
      </c>
      <c r="E1007" s="9" t="s">
        <v>2116</v>
      </c>
      <c r="F1007" s="10">
        <f t="shared" ca="1" si="31"/>
        <v>5.118650104465379E-2</v>
      </c>
      <c r="G1007" s="3" t="str">
        <f>VLOOKUP(Table3[[#This Row],[PRODUCT ID]],Table1[[PRODUCT]:[SELLING PRICE]],1,FALSE)</f>
        <v>Product1006</v>
      </c>
      <c r="H1007" s="3" t="str">
        <f>VLOOKUP(Table3[[#This Row],[PRODUCT ID]],Table1[[PRODUCT]:[SELLING PRICE]],2,FALSE)</f>
        <v>Category2</v>
      </c>
      <c r="I1007" s="3" t="str">
        <f>VLOOKUP(Table3[[#This Row],[PRODUCT ID]],Table1[[PRODUCT]:[SELLING PRICE]],3,FALSE)</f>
        <v>Lt</v>
      </c>
      <c r="J1007" s="16">
        <f ca="1">VLOOKUP(Table3[[#This Row],[PRODUCT ID]],Table1[[PRODUCT]:[SELLING PRICE]],4,FALSE)</f>
        <v>57</v>
      </c>
      <c r="K1007" s="16">
        <f ca="1">VLOOKUP(Table3[[#This Row],[PRODUCT ID]],Table1[[PRODUCT]:[SELLING PRICE]],5,FALSE)</f>
        <v>284.31452924893523</v>
      </c>
      <c r="L1007" s="16">
        <f ca="1">J1007*Table3[[#This Row],[QUANTITY]]</f>
        <v>513</v>
      </c>
      <c r="M1007" s="16">
        <f ca="1">K1007*Table3[[#This Row],[QUANTITY]]*(1-Table3[[#This Row],[DISCOUNT %]])</f>
        <v>2427.8531697047192</v>
      </c>
      <c r="N1007" s="3">
        <f>DAY(Table3[[#This Row],[DATE]])</f>
        <v>3</v>
      </c>
      <c r="O1007" s="3" t="str">
        <f>TEXT(Table3[[#This Row],[DATE]],"mmm")</f>
        <v>Oct</v>
      </c>
      <c r="P1007" s="3">
        <f>YEAR(Table3[[#This Row],[DATE]])</f>
        <v>2023</v>
      </c>
    </row>
    <row r="1008" spans="1:16" x14ac:dyDescent="0.3">
      <c r="A1008" s="6">
        <v>45203</v>
      </c>
      <c r="B1008" s="7" t="s">
        <v>2059</v>
      </c>
      <c r="C1008" s="9">
        <f t="shared" ca="1" si="30"/>
        <v>9</v>
      </c>
      <c r="D1008" s="9" t="s">
        <v>2116</v>
      </c>
      <c r="E1008" s="9" t="s">
        <v>2116</v>
      </c>
      <c r="F1008" s="10">
        <f t="shared" ca="1" si="31"/>
        <v>7.4543976490542369E-2</v>
      </c>
      <c r="G1008" s="3" t="str">
        <f>VLOOKUP(Table3[[#This Row],[PRODUCT ID]],Table1[[PRODUCT]:[SELLING PRICE]],1,FALSE)</f>
        <v>Product1007</v>
      </c>
      <c r="H1008" s="3" t="str">
        <f>VLOOKUP(Table3[[#This Row],[PRODUCT ID]],Table1[[PRODUCT]:[SELLING PRICE]],2,FALSE)</f>
        <v>Category3</v>
      </c>
      <c r="I1008" s="3" t="str">
        <f>VLOOKUP(Table3[[#This Row],[PRODUCT ID]],Table1[[PRODUCT]:[SELLING PRICE]],3,FALSE)</f>
        <v>Ft</v>
      </c>
      <c r="J1008" s="16">
        <f ca="1">VLOOKUP(Table3[[#This Row],[PRODUCT ID]],Table1[[PRODUCT]:[SELLING PRICE]],4,FALSE)</f>
        <v>238</v>
      </c>
      <c r="K1008" s="16">
        <f ca="1">VLOOKUP(Table3[[#This Row],[PRODUCT ID]],Table1[[PRODUCT]:[SELLING PRICE]],5,FALSE)</f>
        <v>58.558699966141866</v>
      </c>
      <c r="L1008" s="16">
        <f ca="1">J1008*Table3[[#This Row],[QUANTITY]]</f>
        <v>2142</v>
      </c>
      <c r="M1008" s="16">
        <f ca="1">K1008*Table3[[#This Row],[QUANTITY]]*(1-Table3[[#This Row],[DISCOUNT %]])</f>
        <v>487.74151451294159</v>
      </c>
      <c r="N1008" s="3">
        <f>DAY(Table3[[#This Row],[DATE]])</f>
        <v>4</v>
      </c>
      <c r="O1008" s="3" t="str">
        <f>TEXT(Table3[[#This Row],[DATE]],"mmm")</f>
        <v>Oct</v>
      </c>
      <c r="P1008" s="3">
        <f>YEAR(Table3[[#This Row],[DATE]])</f>
        <v>2023</v>
      </c>
    </row>
    <row r="1009" spans="1:16" x14ac:dyDescent="0.3">
      <c r="A1009" s="6">
        <v>45204</v>
      </c>
      <c r="B1009" s="7" t="s">
        <v>2060</v>
      </c>
      <c r="C1009" s="9">
        <f t="shared" ca="1" si="30"/>
        <v>13</v>
      </c>
      <c r="D1009" s="9" t="s">
        <v>2116</v>
      </c>
      <c r="E1009" s="9" t="s">
        <v>2116</v>
      </c>
      <c r="F1009" s="10">
        <f t="shared" ca="1" si="31"/>
        <v>5.0891338409699477E-2</v>
      </c>
      <c r="G1009" s="3" t="str">
        <f>VLOOKUP(Table3[[#This Row],[PRODUCT ID]],Table1[[PRODUCT]:[SELLING PRICE]],1,FALSE)</f>
        <v>Product1008</v>
      </c>
      <c r="H1009" s="3" t="str">
        <f>VLOOKUP(Table3[[#This Row],[PRODUCT ID]],Table1[[PRODUCT]:[SELLING PRICE]],2,FALSE)</f>
        <v>Category4</v>
      </c>
      <c r="I1009" s="3" t="str">
        <f>VLOOKUP(Table3[[#This Row],[PRODUCT ID]],Table1[[PRODUCT]:[SELLING PRICE]],3,FALSE)</f>
        <v>Kg</v>
      </c>
      <c r="J1009" s="16">
        <f ca="1">VLOOKUP(Table3[[#This Row],[PRODUCT ID]],Table1[[PRODUCT]:[SELLING PRICE]],4,FALSE)</f>
        <v>123</v>
      </c>
      <c r="K1009" s="16">
        <f ca="1">VLOOKUP(Table3[[#This Row],[PRODUCT ID]],Table1[[PRODUCT]:[SELLING PRICE]],5,FALSE)</f>
        <v>161.0088804608672</v>
      </c>
      <c r="L1009" s="16">
        <f ca="1">J1009*Table3[[#This Row],[QUANTITY]]</f>
        <v>1599</v>
      </c>
      <c r="M1009" s="16">
        <f ca="1">K1009*Table3[[#This Row],[QUANTITY]]*(1-Table3[[#This Row],[DISCOUNT %]])</f>
        <v>1986.5939994987627</v>
      </c>
      <c r="N1009" s="3">
        <f>DAY(Table3[[#This Row],[DATE]])</f>
        <v>5</v>
      </c>
      <c r="O1009" s="3" t="str">
        <f>TEXT(Table3[[#This Row],[DATE]],"mmm")</f>
        <v>Oct</v>
      </c>
      <c r="P1009" s="3">
        <f>YEAR(Table3[[#This Row],[DATE]])</f>
        <v>2023</v>
      </c>
    </row>
    <row r="1010" spans="1:16" x14ac:dyDescent="0.3">
      <c r="A1010" s="6">
        <v>45205</v>
      </c>
      <c r="B1010" s="7" t="s">
        <v>2061</v>
      </c>
      <c r="C1010" s="9">
        <f t="shared" ca="1" si="30"/>
        <v>3</v>
      </c>
      <c r="D1010" s="9" t="s">
        <v>2115</v>
      </c>
      <c r="E1010" s="9" t="s">
        <v>2116</v>
      </c>
      <c r="F1010" s="10">
        <f t="shared" ca="1" si="31"/>
        <v>4.0225564016884791E-2</v>
      </c>
      <c r="G1010" s="3" t="str">
        <f>VLOOKUP(Table3[[#This Row],[PRODUCT ID]],Table1[[PRODUCT]:[SELLING PRICE]],1,FALSE)</f>
        <v>Product1009</v>
      </c>
      <c r="H1010" s="3" t="str">
        <f>VLOOKUP(Table3[[#This Row],[PRODUCT ID]],Table1[[PRODUCT]:[SELLING PRICE]],2,FALSE)</f>
        <v>Category1</v>
      </c>
      <c r="I1010" s="3" t="str">
        <f>VLOOKUP(Table3[[#This Row],[PRODUCT ID]],Table1[[PRODUCT]:[SELLING PRICE]],3,FALSE)</f>
        <v>No</v>
      </c>
      <c r="J1010" s="16">
        <f ca="1">VLOOKUP(Table3[[#This Row],[PRODUCT ID]],Table1[[PRODUCT]:[SELLING PRICE]],4,FALSE)</f>
        <v>246</v>
      </c>
      <c r="K1010" s="16">
        <f ca="1">VLOOKUP(Table3[[#This Row],[PRODUCT ID]],Table1[[PRODUCT]:[SELLING PRICE]],5,FALSE)</f>
        <v>133.15892526853565</v>
      </c>
      <c r="L1010" s="16">
        <f ca="1">J1010*Table3[[#This Row],[QUANTITY]]</f>
        <v>738</v>
      </c>
      <c r="M1010" s="16">
        <f ca="1">K1010*Table3[[#This Row],[QUANTITY]]*(1-Table3[[#This Row],[DISCOUNT %]])</f>
        <v>383.40759718717976</v>
      </c>
      <c r="N1010" s="3">
        <f>DAY(Table3[[#This Row],[DATE]])</f>
        <v>6</v>
      </c>
      <c r="O1010" s="3" t="str">
        <f>TEXT(Table3[[#This Row],[DATE]],"mmm")</f>
        <v>Oct</v>
      </c>
      <c r="P1010" s="3">
        <f>YEAR(Table3[[#This Row],[DATE]])</f>
        <v>2023</v>
      </c>
    </row>
    <row r="1011" spans="1:16" x14ac:dyDescent="0.3">
      <c r="A1011" s="6">
        <v>45206</v>
      </c>
      <c r="B1011" s="7" t="s">
        <v>2062</v>
      </c>
      <c r="C1011" s="9">
        <f t="shared" ca="1" si="30"/>
        <v>14</v>
      </c>
      <c r="D1011" s="9" t="s">
        <v>2116</v>
      </c>
      <c r="E1011" s="9" t="s">
        <v>2116</v>
      </c>
      <c r="F1011" s="10">
        <f t="shared" ca="1" si="31"/>
        <v>8.8706458948393796E-3</v>
      </c>
      <c r="G1011" s="3" t="str">
        <f>VLOOKUP(Table3[[#This Row],[PRODUCT ID]],Table1[[PRODUCT]:[SELLING PRICE]],1,FALSE)</f>
        <v>Product1010</v>
      </c>
      <c r="H1011" s="3" t="str">
        <f>VLOOKUP(Table3[[#This Row],[PRODUCT ID]],Table1[[PRODUCT]:[SELLING PRICE]],2,FALSE)</f>
        <v>Category2</v>
      </c>
      <c r="I1011" s="3" t="str">
        <f>VLOOKUP(Table3[[#This Row],[PRODUCT ID]],Table1[[PRODUCT]:[SELLING PRICE]],3,FALSE)</f>
        <v>No</v>
      </c>
      <c r="J1011" s="16">
        <f ca="1">VLOOKUP(Table3[[#This Row],[PRODUCT ID]],Table1[[PRODUCT]:[SELLING PRICE]],4,FALSE)</f>
        <v>234</v>
      </c>
      <c r="K1011" s="16">
        <f ca="1">VLOOKUP(Table3[[#This Row],[PRODUCT ID]],Table1[[PRODUCT]:[SELLING PRICE]],5,FALSE)</f>
        <v>186.31224333974507</v>
      </c>
      <c r="L1011" s="16">
        <f ca="1">J1011*Table3[[#This Row],[QUANTITY]]</f>
        <v>3276</v>
      </c>
      <c r="M1011" s="16">
        <f ca="1">K1011*Table3[[#This Row],[QUANTITY]]*(1-Table3[[#This Row],[DISCOUNT %]])</f>
        <v>2585.2334676448709</v>
      </c>
      <c r="N1011" s="3">
        <f>DAY(Table3[[#This Row],[DATE]])</f>
        <v>7</v>
      </c>
      <c r="O1011" s="3" t="str">
        <f>TEXT(Table3[[#This Row],[DATE]],"mmm")</f>
        <v>Oct</v>
      </c>
      <c r="P1011" s="3">
        <f>YEAR(Table3[[#This Row],[DATE]])</f>
        <v>2023</v>
      </c>
    </row>
    <row r="1012" spans="1:16" x14ac:dyDescent="0.3">
      <c r="A1012" s="6">
        <v>45207</v>
      </c>
      <c r="B1012" s="7" t="s">
        <v>2063</v>
      </c>
      <c r="C1012" s="9">
        <f t="shared" ca="1" si="30"/>
        <v>13</v>
      </c>
      <c r="D1012" s="9" t="s">
        <v>2117</v>
      </c>
      <c r="E1012" s="9" t="s">
        <v>2118</v>
      </c>
      <c r="F1012" s="10">
        <f t="shared" ca="1" si="31"/>
        <v>6.6747797933189093E-2</v>
      </c>
      <c r="G1012" s="3" t="str">
        <f>VLOOKUP(Table3[[#This Row],[PRODUCT ID]],Table1[[PRODUCT]:[SELLING PRICE]],1,FALSE)</f>
        <v>Product1011</v>
      </c>
      <c r="H1012" s="3" t="str">
        <f>VLOOKUP(Table3[[#This Row],[PRODUCT ID]],Table1[[PRODUCT]:[SELLING PRICE]],2,FALSE)</f>
        <v>Category3</v>
      </c>
      <c r="I1012" s="3" t="str">
        <f>VLOOKUP(Table3[[#This Row],[PRODUCT ID]],Table1[[PRODUCT]:[SELLING PRICE]],3,FALSE)</f>
        <v>Ft</v>
      </c>
      <c r="J1012" s="16">
        <f ca="1">VLOOKUP(Table3[[#This Row],[PRODUCT ID]],Table1[[PRODUCT]:[SELLING PRICE]],4,FALSE)</f>
        <v>158</v>
      </c>
      <c r="K1012" s="16">
        <f ca="1">VLOOKUP(Table3[[#This Row],[PRODUCT ID]],Table1[[PRODUCT]:[SELLING PRICE]],5,FALSE)</f>
        <v>220.97045794220091</v>
      </c>
      <c r="L1012" s="16">
        <f ca="1">J1012*Table3[[#This Row],[QUANTITY]]</f>
        <v>2054</v>
      </c>
      <c r="M1012" s="16">
        <f ca="1">K1012*Table3[[#This Row],[QUANTITY]]*(1-Table3[[#This Row],[DISCOUNT %]])</f>
        <v>2680.8751640615183</v>
      </c>
      <c r="N1012" s="3">
        <f>DAY(Table3[[#This Row],[DATE]])</f>
        <v>8</v>
      </c>
      <c r="O1012" s="3" t="str">
        <f>TEXT(Table3[[#This Row],[DATE]],"mmm")</f>
        <v>Oct</v>
      </c>
      <c r="P1012" s="3">
        <f>YEAR(Table3[[#This Row],[DATE]])</f>
        <v>2023</v>
      </c>
    </row>
    <row r="1013" spans="1:16" x14ac:dyDescent="0.3">
      <c r="A1013" s="6">
        <v>45208</v>
      </c>
      <c r="B1013" s="7" t="s">
        <v>2064</v>
      </c>
      <c r="C1013" s="9">
        <f t="shared" ca="1" si="30"/>
        <v>10</v>
      </c>
      <c r="D1013" s="9" t="s">
        <v>2115</v>
      </c>
      <c r="E1013" s="9" t="s">
        <v>2118</v>
      </c>
      <c r="F1013" s="10">
        <f t="shared" ca="1" si="31"/>
        <v>7.6313235248058386E-2</v>
      </c>
      <c r="G1013" s="3" t="str">
        <f>VLOOKUP(Table3[[#This Row],[PRODUCT ID]],Table1[[PRODUCT]:[SELLING PRICE]],1,FALSE)</f>
        <v>Product1012</v>
      </c>
      <c r="H1013" s="3" t="str">
        <f>VLOOKUP(Table3[[#This Row],[PRODUCT ID]],Table1[[PRODUCT]:[SELLING PRICE]],2,FALSE)</f>
        <v>Category4</v>
      </c>
      <c r="I1013" s="3" t="str">
        <f>VLOOKUP(Table3[[#This Row],[PRODUCT ID]],Table1[[PRODUCT]:[SELLING PRICE]],3,FALSE)</f>
        <v>No</v>
      </c>
      <c r="J1013" s="16">
        <f ca="1">VLOOKUP(Table3[[#This Row],[PRODUCT ID]],Table1[[PRODUCT]:[SELLING PRICE]],4,FALSE)</f>
        <v>238</v>
      </c>
      <c r="K1013" s="16">
        <f ca="1">VLOOKUP(Table3[[#This Row],[PRODUCT ID]],Table1[[PRODUCT]:[SELLING PRICE]],5,FALSE)</f>
        <v>174.87808726295859</v>
      </c>
      <c r="L1013" s="16">
        <f ca="1">J1013*Table3[[#This Row],[QUANTITY]]</f>
        <v>2380</v>
      </c>
      <c r="M1013" s="16">
        <f ca="1">K1013*Table3[[#This Row],[QUANTITY]]*(1-Table3[[#This Row],[DISCOUNT %]])</f>
        <v>1615.3257464992994</v>
      </c>
      <c r="N1013" s="3">
        <f>DAY(Table3[[#This Row],[DATE]])</f>
        <v>9</v>
      </c>
      <c r="O1013" s="3" t="str">
        <f>TEXT(Table3[[#This Row],[DATE]],"mmm")</f>
        <v>Oct</v>
      </c>
      <c r="P1013" s="3">
        <f>YEAR(Table3[[#This Row],[DATE]])</f>
        <v>2023</v>
      </c>
    </row>
    <row r="1014" spans="1:16" x14ac:dyDescent="0.3">
      <c r="A1014" s="6">
        <v>45209</v>
      </c>
      <c r="B1014" s="7" t="s">
        <v>2065</v>
      </c>
      <c r="C1014" s="9">
        <f t="shared" ca="1" si="30"/>
        <v>10</v>
      </c>
      <c r="D1014" s="9" t="s">
        <v>2115</v>
      </c>
      <c r="E1014" s="9" t="s">
        <v>2116</v>
      </c>
      <c r="F1014" s="10">
        <f t="shared" ca="1" si="31"/>
        <v>5.3497026305873142E-2</v>
      </c>
      <c r="G1014" s="3" t="str">
        <f>VLOOKUP(Table3[[#This Row],[PRODUCT ID]],Table1[[PRODUCT]:[SELLING PRICE]],1,FALSE)</f>
        <v>Product1013</v>
      </c>
      <c r="H1014" s="3" t="str">
        <f>VLOOKUP(Table3[[#This Row],[PRODUCT ID]],Table1[[PRODUCT]:[SELLING PRICE]],2,FALSE)</f>
        <v>Category5</v>
      </c>
      <c r="I1014" s="3" t="str">
        <f>VLOOKUP(Table3[[#This Row],[PRODUCT ID]],Table1[[PRODUCT]:[SELLING PRICE]],3,FALSE)</f>
        <v>Kg</v>
      </c>
      <c r="J1014" s="16">
        <f ca="1">VLOOKUP(Table3[[#This Row],[PRODUCT ID]],Table1[[PRODUCT]:[SELLING PRICE]],4,FALSE)</f>
        <v>222</v>
      </c>
      <c r="K1014" s="16">
        <f ca="1">VLOOKUP(Table3[[#This Row],[PRODUCT ID]],Table1[[PRODUCT]:[SELLING PRICE]],5,FALSE)</f>
        <v>100.48980751224767</v>
      </c>
      <c r="L1014" s="16">
        <f ca="1">J1014*Table3[[#This Row],[QUANTITY]]</f>
        <v>2220</v>
      </c>
      <c r="M1014" s="16">
        <f ca="1">K1014*Table3[[#This Row],[QUANTITY]]*(1-Table3[[#This Row],[DISCOUNT %]])</f>
        <v>951.13901636292826</v>
      </c>
      <c r="N1014" s="3">
        <f>DAY(Table3[[#This Row],[DATE]])</f>
        <v>10</v>
      </c>
      <c r="O1014" s="3" t="str">
        <f>TEXT(Table3[[#This Row],[DATE]],"mmm")</f>
        <v>Oct</v>
      </c>
      <c r="P1014" s="3">
        <f>YEAR(Table3[[#This Row],[DATE]])</f>
        <v>2023</v>
      </c>
    </row>
    <row r="1015" spans="1:16" x14ac:dyDescent="0.3">
      <c r="A1015" s="6">
        <v>45210</v>
      </c>
      <c r="B1015" s="7" t="s">
        <v>2066</v>
      </c>
      <c r="C1015" s="9">
        <f t="shared" ca="1" si="30"/>
        <v>10</v>
      </c>
      <c r="D1015" s="9" t="s">
        <v>2115</v>
      </c>
      <c r="E1015" s="9" t="s">
        <v>2116</v>
      </c>
      <c r="F1015" s="10">
        <f t="shared" ca="1" si="31"/>
        <v>1.7455373414901811E-2</v>
      </c>
      <c r="G1015" s="3" t="str">
        <f>VLOOKUP(Table3[[#This Row],[PRODUCT ID]],Table1[[PRODUCT]:[SELLING PRICE]],1,FALSE)</f>
        <v>Product1014</v>
      </c>
      <c r="H1015" s="3" t="str">
        <f>VLOOKUP(Table3[[#This Row],[PRODUCT ID]],Table1[[PRODUCT]:[SELLING PRICE]],2,FALSE)</f>
        <v>Category1</v>
      </c>
      <c r="I1015" s="3" t="str">
        <f>VLOOKUP(Table3[[#This Row],[PRODUCT ID]],Table1[[PRODUCT]:[SELLING PRICE]],3,FALSE)</f>
        <v>Kg</v>
      </c>
      <c r="J1015" s="16">
        <f ca="1">VLOOKUP(Table3[[#This Row],[PRODUCT ID]],Table1[[PRODUCT]:[SELLING PRICE]],4,FALSE)</f>
        <v>17</v>
      </c>
      <c r="K1015" s="16">
        <f ca="1">VLOOKUP(Table3[[#This Row],[PRODUCT ID]],Table1[[PRODUCT]:[SELLING PRICE]],5,FALSE)</f>
        <v>247.66475539529958</v>
      </c>
      <c r="L1015" s="16">
        <f ca="1">J1015*Table3[[#This Row],[QUANTITY]]</f>
        <v>170</v>
      </c>
      <c r="M1015" s="16">
        <f ca="1">K1015*Table3[[#This Row],[QUANTITY]]*(1-Table3[[#This Row],[DISCOUNT %]])</f>
        <v>2433.4167460816429</v>
      </c>
      <c r="N1015" s="3">
        <f>DAY(Table3[[#This Row],[DATE]])</f>
        <v>11</v>
      </c>
      <c r="O1015" s="3" t="str">
        <f>TEXT(Table3[[#This Row],[DATE]],"mmm")</f>
        <v>Oct</v>
      </c>
      <c r="P1015" s="3">
        <f>YEAR(Table3[[#This Row],[DATE]])</f>
        <v>2023</v>
      </c>
    </row>
    <row r="1016" spans="1:16" x14ac:dyDescent="0.3">
      <c r="A1016" s="6">
        <v>45211</v>
      </c>
      <c r="B1016" s="7" t="s">
        <v>2067</v>
      </c>
      <c r="C1016" s="9">
        <f t="shared" ca="1" si="30"/>
        <v>4</v>
      </c>
      <c r="D1016" s="9" t="s">
        <v>2116</v>
      </c>
      <c r="E1016" s="9" t="s">
        <v>2116</v>
      </c>
      <c r="F1016" s="10">
        <f t="shared" ca="1" si="31"/>
        <v>3.771382600284609E-2</v>
      </c>
      <c r="G1016" s="3" t="str">
        <f>VLOOKUP(Table3[[#This Row],[PRODUCT ID]],Table1[[PRODUCT]:[SELLING PRICE]],1,FALSE)</f>
        <v>Product1015</v>
      </c>
      <c r="H1016" s="3" t="str">
        <f>VLOOKUP(Table3[[#This Row],[PRODUCT ID]],Table1[[PRODUCT]:[SELLING PRICE]],2,FALSE)</f>
        <v>Category2</v>
      </c>
      <c r="I1016" s="3" t="str">
        <f>VLOOKUP(Table3[[#This Row],[PRODUCT ID]],Table1[[PRODUCT]:[SELLING PRICE]],3,FALSE)</f>
        <v>Lt</v>
      </c>
      <c r="J1016" s="16">
        <f ca="1">VLOOKUP(Table3[[#This Row],[PRODUCT ID]],Table1[[PRODUCT]:[SELLING PRICE]],4,FALSE)</f>
        <v>115</v>
      </c>
      <c r="K1016" s="16">
        <f ca="1">VLOOKUP(Table3[[#This Row],[PRODUCT ID]],Table1[[PRODUCT]:[SELLING PRICE]],5,FALSE)</f>
        <v>242.18181595845778</v>
      </c>
      <c r="L1016" s="16">
        <f ca="1">J1016*Table3[[#This Row],[QUANTITY]]</f>
        <v>460</v>
      </c>
      <c r="M1016" s="16">
        <f ca="1">K1016*Table3[[#This Row],[QUANTITY]]*(1-Table3[[#This Row],[DISCOUNT %]])</f>
        <v>932.19285236138876</v>
      </c>
      <c r="N1016" s="3">
        <f>DAY(Table3[[#This Row],[DATE]])</f>
        <v>12</v>
      </c>
      <c r="O1016" s="3" t="str">
        <f>TEXT(Table3[[#This Row],[DATE]],"mmm")</f>
        <v>Oct</v>
      </c>
      <c r="P1016" s="3">
        <f>YEAR(Table3[[#This Row],[DATE]])</f>
        <v>2023</v>
      </c>
    </row>
    <row r="1017" spans="1:16" x14ac:dyDescent="0.3">
      <c r="A1017" s="6">
        <v>45212</v>
      </c>
      <c r="B1017" s="7" t="s">
        <v>2068</v>
      </c>
      <c r="C1017" s="9">
        <f t="shared" ca="1" si="30"/>
        <v>6</v>
      </c>
      <c r="D1017" s="9" t="s">
        <v>2116</v>
      </c>
      <c r="E1017" s="9" t="s">
        <v>2116</v>
      </c>
      <c r="F1017" s="10">
        <f t="shared" ca="1" si="31"/>
        <v>9.8407822750106233E-2</v>
      </c>
      <c r="G1017" s="3" t="str">
        <f>VLOOKUP(Table3[[#This Row],[PRODUCT ID]],Table1[[PRODUCT]:[SELLING PRICE]],1,FALSE)</f>
        <v>Product1016</v>
      </c>
      <c r="H1017" s="3" t="str">
        <f>VLOOKUP(Table3[[#This Row],[PRODUCT ID]],Table1[[PRODUCT]:[SELLING PRICE]],2,FALSE)</f>
        <v>Category3</v>
      </c>
      <c r="I1017" s="3" t="str">
        <f>VLOOKUP(Table3[[#This Row],[PRODUCT ID]],Table1[[PRODUCT]:[SELLING PRICE]],3,FALSE)</f>
        <v>Kg</v>
      </c>
      <c r="J1017" s="16">
        <f ca="1">VLOOKUP(Table3[[#This Row],[PRODUCT ID]],Table1[[PRODUCT]:[SELLING PRICE]],4,FALSE)</f>
        <v>242</v>
      </c>
      <c r="K1017" s="16">
        <f ca="1">VLOOKUP(Table3[[#This Row],[PRODUCT ID]],Table1[[PRODUCT]:[SELLING PRICE]],5,FALSE)</f>
        <v>177.33628202396218</v>
      </c>
      <c r="L1017" s="16">
        <f ca="1">J1017*Table3[[#This Row],[QUANTITY]]</f>
        <v>1452</v>
      </c>
      <c r="M1017" s="16">
        <f ca="1">K1017*Table3[[#This Row],[QUANTITY]]*(1-Table3[[#This Row],[DISCOUNT %]])</f>
        <v>959.31002769231156</v>
      </c>
      <c r="N1017" s="3">
        <f>DAY(Table3[[#This Row],[DATE]])</f>
        <v>13</v>
      </c>
      <c r="O1017" s="3" t="str">
        <f>TEXT(Table3[[#This Row],[DATE]],"mmm")</f>
        <v>Oct</v>
      </c>
      <c r="P1017" s="3">
        <f>YEAR(Table3[[#This Row],[DATE]])</f>
        <v>2023</v>
      </c>
    </row>
    <row r="1018" spans="1:16" x14ac:dyDescent="0.3">
      <c r="A1018" s="6">
        <v>45213</v>
      </c>
      <c r="B1018" s="7" t="s">
        <v>2069</v>
      </c>
      <c r="C1018" s="9">
        <f t="shared" ca="1" si="30"/>
        <v>8</v>
      </c>
      <c r="D1018" s="9" t="s">
        <v>2116</v>
      </c>
      <c r="E1018" s="9" t="s">
        <v>2118</v>
      </c>
      <c r="F1018" s="10">
        <f t="shared" ca="1" si="31"/>
        <v>4.3801163579165504E-2</v>
      </c>
      <c r="G1018" s="3" t="str">
        <f>VLOOKUP(Table3[[#This Row],[PRODUCT ID]],Table1[[PRODUCT]:[SELLING PRICE]],1,FALSE)</f>
        <v>Product1017</v>
      </c>
      <c r="H1018" s="3" t="str">
        <f>VLOOKUP(Table3[[#This Row],[PRODUCT ID]],Table1[[PRODUCT]:[SELLING PRICE]],2,FALSE)</f>
        <v>Category4</v>
      </c>
      <c r="I1018" s="3" t="str">
        <f>VLOOKUP(Table3[[#This Row],[PRODUCT ID]],Table1[[PRODUCT]:[SELLING PRICE]],3,FALSE)</f>
        <v>Lt</v>
      </c>
      <c r="J1018" s="16">
        <f ca="1">VLOOKUP(Table3[[#This Row],[PRODUCT ID]],Table1[[PRODUCT]:[SELLING PRICE]],4,FALSE)</f>
        <v>187</v>
      </c>
      <c r="K1018" s="16">
        <f ca="1">VLOOKUP(Table3[[#This Row],[PRODUCT ID]],Table1[[PRODUCT]:[SELLING PRICE]],5,FALSE)</f>
        <v>28.785323622482103</v>
      </c>
      <c r="L1018" s="16">
        <f ca="1">J1018*Table3[[#This Row],[QUANTITY]]</f>
        <v>1496</v>
      </c>
      <c r="M1018" s="16">
        <f ca="1">K1018*Table3[[#This Row],[QUANTITY]]*(1-Table3[[#This Row],[DISCOUNT %]])</f>
        <v>220.19594363051638</v>
      </c>
      <c r="N1018" s="3">
        <f>DAY(Table3[[#This Row],[DATE]])</f>
        <v>14</v>
      </c>
      <c r="O1018" s="3" t="str">
        <f>TEXT(Table3[[#This Row],[DATE]],"mmm")</f>
        <v>Oct</v>
      </c>
      <c r="P1018" s="3">
        <f>YEAR(Table3[[#This Row],[DATE]])</f>
        <v>2023</v>
      </c>
    </row>
    <row r="1019" spans="1:16" x14ac:dyDescent="0.3">
      <c r="A1019" s="6">
        <v>45214</v>
      </c>
      <c r="B1019" s="7" t="s">
        <v>2070</v>
      </c>
      <c r="C1019" s="9">
        <f t="shared" ca="1" si="30"/>
        <v>15</v>
      </c>
      <c r="D1019" s="9" t="s">
        <v>2115</v>
      </c>
      <c r="E1019" s="9" t="s">
        <v>2116</v>
      </c>
      <c r="F1019" s="10">
        <f t="shared" ca="1" si="31"/>
        <v>2.1176113249185859E-2</v>
      </c>
      <c r="G1019" s="3" t="str">
        <f>VLOOKUP(Table3[[#This Row],[PRODUCT ID]],Table1[[PRODUCT]:[SELLING PRICE]],1,FALSE)</f>
        <v>Product1018</v>
      </c>
      <c r="H1019" s="3" t="str">
        <f>VLOOKUP(Table3[[#This Row],[PRODUCT ID]],Table1[[PRODUCT]:[SELLING PRICE]],2,FALSE)</f>
        <v>Category5</v>
      </c>
      <c r="I1019" s="3" t="str">
        <f>VLOOKUP(Table3[[#This Row],[PRODUCT ID]],Table1[[PRODUCT]:[SELLING PRICE]],3,FALSE)</f>
        <v>Ft</v>
      </c>
      <c r="J1019" s="16">
        <f ca="1">VLOOKUP(Table3[[#This Row],[PRODUCT ID]],Table1[[PRODUCT]:[SELLING PRICE]],4,FALSE)</f>
        <v>14</v>
      </c>
      <c r="K1019" s="16">
        <f ca="1">VLOOKUP(Table3[[#This Row],[PRODUCT ID]],Table1[[PRODUCT]:[SELLING PRICE]],5,FALSE)</f>
        <v>84.532771979590706</v>
      </c>
      <c r="L1019" s="16">
        <f ca="1">J1019*Table3[[#This Row],[QUANTITY]]</f>
        <v>210</v>
      </c>
      <c r="M1019" s="16">
        <f ca="1">K1019*Table3[[#This Row],[QUANTITY]]*(1-Table3[[#This Row],[DISCOUNT %]])</f>
        <v>1241.1404464032491</v>
      </c>
      <c r="N1019" s="3">
        <f>DAY(Table3[[#This Row],[DATE]])</f>
        <v>15</v>
      </c>
      <c r="O1019" s="3" t="str">
        <f>TEXT(Table3[[#This Row],[DATE]],"mmm")</f>
        <v>Oct</v>
      </c>
      <c r="P1019" s="3">
        <f>YEAR(Table3[[#This Row],[DATE]])</f>
        <v>2023</v>
      </c>
    </row>
    <row r="1020" spans="1:16" x14ac:dyDescent="0.3">
      <c r="A1020" s="6">
        <v>45215</v>
      </c>
      <c r="B1020" s="7" t="s">
        <v>2071</v>
      </c>
      <c r="C1020" s="9">
        <f t="shared" ca="1" si="30"/>
        <v>3</v>
      </c>
      <c r="D1020" s="9" t="s">
        <v>2117</v>
      </c>
      <c r="E1020" s="9" t="s">
        <v>2116</v>
      </c>
      <c r="F1020" s="10">
        <f t="shared" ca="1" si="31"/>
        <v>4.6108953119864071E-2</v>
      </c>
      <c r="G1020" s="3" t="str">
        <f>VLOOKUP(Table3[[#This Row],[PRODUCT ID]],Table1[[PRODUCT]:[SELLING PRICE]],1,FALSE)</f>
        <v>Product1019</v>
      </c>
      <c r="H1020" s="3" t="str">
        <f>VLOOKUP(Table3[[#This Row],[PRODUCT ID]],Table1[[PRODUCT]:[SELLING PRICE]],2,FALSE)</f>
        <v>Category1</v>
      </c>
      <c r="I1020" s="3" t="str">
        <f>VLOOKUP(Table3[[#This Row],[PRODUCT ID]],Table1[[PRODUCT]:[SELLING PRICE]],3,FALSE)</f>
        <v>Kg</v>
      </c>
      <c r="J1020" s="16">
        <f ca="1">VLOOKUP(Table3[[#This Row],[PRODUCT ID]],Table1[[PRODUCT]:[SELLING PRICE]],4,FALSE)</f>
        <v>100</v>
      </c>
      <c r="K1020" s="16">
        <f ca="1">VLOOKUP(Table3[[#This Row],[PRODUCT ID]],Table1[[PRODUCT]:[SELLING PRICE]],5,FALSE)</f>
        <v>84.275324612486799</v>
      </c>
      <c r="L1020" s="16">
        <f ca="1">J1020*Table3[[#This Row],[QUANTITY]]</f>
        <v>300</v>
      </c>
      <c r="M1020" s="16">
        <f ca="1">K1020*Table3[[#This Row],[QUANTITY]]*(1-Table3[[#This Row],[DISCOUNT %]])</f>
        <v>241.16843286230497</v>
      </c>
      <c r="N1020" s="3">
        <f>DAY(Table3[[#This Row],[DATE]])</f>
        <v>16</v>
      </c>
      <c r="O1020" s="3" t="str">
        <f>TEXT(Table3[[#This Row],[DATE]],"mmm")</f>
        <v>Oct</v>
      </c>
      <c r="P1020" s="3">
        <f>YEAR(Table3[[#This Row],[DATE]])</f>
        <v>2023</v>
      </c>
    </row>
    <row r="1021" spans="1:16" x14ac:dyDescent="0.3">
      <c r="A1021" s="6">
        <v>45216</v>
      </c>
      <c r="B1021" s="7" t="s">
        <v>2072</v>
      </c>
      <c r="C1021" s="9">
        <f t="shared" ca="1" si="30"/>
        <v>2</v>
      </c>
      <c r="D1021" s="9" t="s">
        <v>2117</v>
      </c>
      <c r="E1021" s="9" t="s">
        <v>2116</v>
      </c>
      <c r="F1021" s="10">
        <f t="shared" ca="1" si="31"/>
        <v>2.3609496499589634E-2</v>
      </c>
      <c r="G1021" s="3" t="str">
        <f>VLOOKUP(Table3[[#This Row],[PRODUCT ID]],Table1[[PRODUCT]:[SELLING PRICE]],1,FALSE)</f>
        <v>Product1020</v>
      </c>
      <c r="H1021" s="3" t="str">
        <f>VLOOKUP(Table3[[#This Row],[PRODUCT ID]],Table1[[PRODUCT]:[SELLING PRICE]],2,FALSE)</f>
        <v>Category2</v>
      </c>
      <c r="I1021" s="3" t="str">
        <f>VLOOKUP(Table3[[#This Row],[PRODUCT ID]],Table1[[PRODUCT]:[SELLING PRICE]],3,FALSE)</f>
        <v>No</v>
      </c>
      <c r="J1021" s="16">
        <f ca="1">VLOOKUP(Table3[[#This Row],[PRODUCT ID]],Table1[[PRODUCT]:[SELLING PRICE]],4,FALSE)</f>
        <v>204</v>
      </c>
      <c r="K1021" s="16">
        <f ca="1">VLOOKUP(Table3[[#This Row],[PRODUCT ID]],Table1[[PRODUCT]:[SELLING PRICE]],5,FALSE)</f>
        <v>173.30374923449389</v>
      </c>
      <c r="L1021" s="16">
        <f ca="1">J1021*Table3[[#This Row],[QUANTITY]]</f>
        <v>408</v>
      </c>
      <c r="M1021" s="16">
        <f ca="1">K1021*Table3[[#This Row],[QUANTITY]]*(1-Table3[[#This Row],[DISCOUNT %]])</f>
        <v>338.42426994715271</v>
      </c>
      <c r="N1021" s="3">
        <f>DAY(Table3[[#This Row],[DATE]])</f>
        <v>17</v>
      </c>
      <c r="O1021" s="3" t="str">
        <f>TEXT(Table3[[#This Row],[DATE]],"mmm")</f>
        <v>Oct</v>
      </c>
      <c r="P1021" s="3">
        <f>YEAR(Table3[[#This Row],[DATE]])</f>
        <v>2023</v>
      </c>
    </row>
    <row r="1022" spans="1:16" x14ac:dyDescent="0.3">
      <c r="A1022" s="6">
        <v>45217</v>
      </c>
      <c r="B1022" s="7" t="s">
        <v>2073</v>
      </c>
      <c r="C1022" s="9">
        <f t="shared" ca="1" si="30"/>
        <v>14</v>
      </c>
      <c r="D1022" s="9" t="s">
        <v>2116</v>
      </c>
      <c r="E1022" s="9" t="s">
        <v>2116</v>
      </c>
      <c r="F1022" s="10">
        <f t="shared" ca="1" si="31"/>
        <v>5.0734865164389603E-2</v>
      </c>
      <c r="G1022" s="3" t="str">
        <f>VLOOKUP(Table3[[#This Row],[PRODUCT ID]],Table1[[PRODUCT]:[SELLING PRICE]],1,FALSE)</f>
        <v>Product1021</v>
      </c>
      <c r="H1022" s="3" t="str">
        <f>VLOOKUP(Table3[[#This Row],[PRODUCT ID]],Table1[[PRODUCT]:[SELLING PRICE]],2,FALSE)</f>
        <v>Category3</v>
      </c>
      <c r="I1022" s="3" t="str">
        <f>VLOOKUP(Table3[[#This Row],[PRODUCT ID]],Table1[[PRODUCT]:[SELLING PRICE]],3,FALSE)</f>
        <v>No</v>
      </c>
      <c r="J1022" s="16">
        <f ca="1">VLOOKUP(Table3[[#This Row],[PRODUCT ID]],Table1[[PRODUCT]:[SELLING PRICE]],4,FALSE)</f>
        <v>216</v>
      </c>
      <c r="K1022" s="16">
        <f ca="1">VLOOKUP(Table3[[#This Row],[PRODUCT ID]],Table1[[PRODUCT]:[SELLING PRICE]],5,FALSE)</f>
        <v>306.2134606461259</v>
      </c>
      <c r="L1022" s="16">
        <f ca="1">J1022*Table3[[#This Row],[QUANTITY]]</f>
        <v>3024</v>
      </c>
      <c r="M1022" s="16">
        <f ca="1">K1022*Table3[[#This Row],[QUANTITY]]*(1-Table3[[#This Row],[DISCOUNT %]])</f>
        <v>4069.4886681221301</v>
      </c>
      <c r="N1022" s="3">
        <f>DAY(Table3[[#This Row],[DATE]])</f>
        <v>18</v>
      </c>
      <c r="O1022" s="3" t="str">
        <f>TEXT(Table3[[#This Row],[DATE]],"mmm")</f>
        <v>Oct</v>
      </c>
      <c r="P1022" s="3">
        <f>YEAR(Table3[[#This Row],[DATE]])</f>
        <v>2023</v>
      </c>
    </row>
    <row r="1023" spans="1:16" x14ac:dyDescent="0.3">
      <c r="A1023" s="6">
        <v>45218</v>
      </c>
      <c r="B1023" s="7" t="s">
        <v>2074</v>
      </c>
      <c r="C1023" s="9">
        <f t="shared" ca="1" si="30"/>
        <v>3</v>
      </c>
      <c r="D1023" s="9" t="s">
        <v>2116</v>
      </c>
      <c r="E1023" s="9" t="s">
        <v>2116</v>
      </c>
      <c r="F1023" s="10">
        <f t="shared" ca="1" si="31"/>
        <v>2.9333152671078878E-2</v>
      </c>
      <c r="G1023" s="3" t="str">
        <f>VLOOKUP(Table3[[#This Row],[PRODUCT ID]],Table1[[PRODUCT]:[SELLING PRICE]],1,FALSE)</f>
        <v>Product1022</v>
      </c>
      <c r="H1023" s="3" t="str">
        <f>VLOOKUP(Table3[[#This Row],[PRODUCT ID]],Table1[[PRODUCT]:[SELLING PRICE]],2,FALSE)</f>
        <v>Category4</v>
      </c>
      <c r="I1023" s="3" t="str">
        <f>VLOOKUP(Table3[[#This Row],[PRODUCT ID]],Table1[[PRODUCT]:[SELLING PRICE]],3,FALSE)</f>
        <v>Ft</v>
      </c>
      <c r="J1023" s="16">
        <f ca="1">VLOOKUP(Table3[[#This Row],[PRODUCT ID]],Table1[[PRODUCT]:[SELLING PRICE]],4,FALSE)</f>
        <v>106</v>
      </c>
      <c r="K1023" s="16">
        <f ca="1">VLOOKUP(Table3[[#This Row],[PRODUCT ID]],Table1[[PRODUCT]:[SELLING PRICE]],5,FALSE)</f>
        <v>127.90883881860336</v>
      </c>
      <c r="L1023" s="16">
        <f ca="1">J1023*Table3[[#This Row],[QUANTITY]]</f>
        <v>318</v>
      </c>
      <c r="M1023" s="16">
        <f ca="1">K1023*Table3[[#This Row],[QUANTITY]]*(1-Table3[[#This Row],[DISCOUNT %]])</f>
        <v>372.47060796467053</v>
      </c>
      <c r="N1023" s="3">
        <f>DAY(Table3[[#This Row],[DATE]])</f>
        <v>19</v>
      </c>
      <c r="O1023" s="3" t="str">
        <f>TEXT(Table3[[#This Row],[DATE]],"mmm")</f>
        <v>Oct</v>
      </c>
      <c r="P1023" s="3">
        <f>YEAR(Table3[[#This Row],[DATE]])</f>
        <v>2023</v>
      </c>
    </row>
    <row r="1024" spans="1:16" x14ac:dyDescent="0.3">
      <c r="A1024" s="6">
        <v>45219</v>
      </c>
      <c r="B1024" s="7" t="s">
        <v>2075</v>
      </c>
      <c r="C1024" s="9">
        <f t="shared" ca="1" si="30"/>
        <v>3</v>
      </c>
      <c r="D1024" s="9" t="s">
        <v>2116</v>
      </c>
      <c r="E1024" s="9" t="s">
        <v>2118</v>
      </c>
      <c r="F1024" s="10">
        <f t="shared" ca="1" si="31"/>
        <v>4.4695648278822941E-2</v>
      </c>
      <c r="G1024" s="3" t="str">
        <f>VLOOKUP(Table3[[#This Row],[PRODUCT ID]],Table1[[PRODUCT]:[SELLING PRICE]],1,FALSE)</f>
        <v>Product1023</v>
      </c>
      <c r="H1024" s="3" t="str">
        <f>VLOOKUP(Table3[[#This Row],[PRODUCT ID]],Table1[[PRODUCT]:[SELLING PRICE]],2,FALSE)</f>
        <v>Category5</v>
      </c>
      <c r="I1024" s="3" t="str">
        <f>VLOOKUP(Table3[[#This Row],[PRODUCT ID]],Table1[[PRODUCT]:[SELLING PRICE]],3,FALSE)</f>
        <v>No</v>
      </c>
      <c r="J1024" s="16">
        <f ca="1">VLOOKUP(Table3[[#This Row],[PRODUCT ID]],Table1[[PRODUCT]:[SELLING PRICE]],4,FALSE)</f>
        <v>54</v>
      </c>
      <c r="K1024" s="16">
        <f ca="1">VLOOKUP(Table3[[#This Row],[PRODUCT ID]],Table1[[PRODUCT]:[SELLING PRICE]],5,FALSE)</f>
        <v>192.39842367779775</v>
      </c>
      <c r="L1024" s="16">
        <f ca="1">J1024*Table3[[#This Row],[QUANTITY]]</f>
        <v>162</v>
      </c>
      <c r="M1024" s="16">
        <f ca="1">K1024*Table3[[#This Row],[QUANTITY]]*(1-Table3[[#This Row],[DISCOUNT %]])</f>
        <v>551.39715421108485</v>
      </c>
      <c r="N1024" s="3">
        <f>DAY(Table3[[#This Row],[DATE]])</f>
        <v>20</v>
      </c>
      <c r="O1024" s="3" t="str">
        <f>TEXT(Table3[[#This Row],[DATE]],"mmm")</f>
        <v>Oct</v>
      </c>
      <c r="P1024" s="3">
        <f>YEAR(Table3[[#This Row],[DATE]])</f>
        <v>2023</v>
      </c>
    </row>
    <row r="1025" spans="1:16" x14ac:dyDescent="0.3">
      <c r="A1025" s="6">
        <v>45220</v>
      </c>
      <c r="B1025" s="7" t="s">
        <v>2076</v>
      </c>
      <c r="C1025" s="9">
        <f t="shared" ca="1" si="30"/>
        <v>11</v>
      </c>
      <c r="D1025" s="9" t="s">
        <v>2116</v>
      </c>
      <c r="E1025" s="9" t="s">
        <v>2118</v>
      </c>
      <c r="F1025" s="10">
        <f t="shared" ca="1" si="31"/>
        <v>5.7639497056975589E-2</v>
      </c>
      <c r="G1025" s="3" t="str">
        <f>VLOOKUP(Table3[[#This Row],[PRODUCT ID]],Table1[[PRODUCT]:[SELLING PRICE]],1,FALSE)</f>
        <v>Product1024</v>
      </c>
      <c r="H1025" s="3" t="str">
        <f>VLOOKUP(Table3[[#This Row],[PRODUCT ID]],Table1[[PRODUCT]:[SELLING PRICE]],2,FALSE)</f>
        <v>Category1</v>
      </c>
      <c r="I1025" s="3" t="str">
        <f>VLOOKUP(Table3[[#This Row],[PRODUCT ID]],Table1[[PRODUCT]:[SELLING PRICE]],3,FALSE)</f>
        <v>Kg</v>
      </c>
      <c r="J1025" s="16">
        <f ca="1">VLOOKUP(Table3[[#This Row],[PRODUCT ID]],Table1[[PRODUCT]:[SELLING PRICE]],4,FALSE)</f>
        <v>204</v>
      </c>
      <c r="K1025" s="16">
        <f ca="1">VLOOKUP(Table3[[#This Row],[PRODUCT ID]],Table1[[PRODUCT]:[SELLING PRICE]],5,FALSE)</f>
        <v>119.29821392491924</v>
      </c>
      <c r="L1025" s="16">
        <f ca="1">J1025*Table3[[#This Row],[QUANTITY]]</f>
        <v>2244</v>
      </c>
      <c r="M1025" s="16">
        <f ca="1">K1025*Table3[[#This Row],[QUANTITY]]*(1-Table3[[#This Row],[DISCOUNT %]])</f>
        <v>1236.6411736194057</v>
      </c>
      <c r="N1025" s="3">
        <f>DAY(Table3[[#This Row],[DATE]])</f>
        <v>21</v>
      </c>
      <c r="O1025" s="3" t="str">
        <f>TEXT(Table3[[#This Row],[DATE]],"mmm")</f>
        <v>Oct</v>
      </c>
      <c r="P1025" s="3">
        <f>YEAR(Table3[[#This Row],[DATE]])</f>
        <v>2023</v>
      </c>
    </row>
    <row r="1026" spans="1:16" x14ac:dyDescent="0.3">
      <c r="A1026" s="6">
        <v>45221</v>
      </c>
      <c r="B1026" s="7" t="s">
        <v>2077</v>
      </c>
      <c r="C1026" s="9">
        <f t="shared" ca="1" si="30"/>
        <v>13</v>
      </c>
      <c r="D1026" s="9" t="s">
        <v>2115</v>
      </c>
      <c r="E1026" s="9" t="s">
        <v>2116</v>
      </c>
      <c r="F1026" s="10">
        <f t="shared" ca="1" si="31"/>
        <v>6.678481035445416E-2</v>
      </c>
      <c r="G1026" s="3" t="str">
        <f>VLOOKUP(Table3[[#This Row],[PRODUCT ID]],Table1[[PRODUCT]:[SELLING PRICE]],1,FALSE)</f>
        <v>Product1025</v>
      </c>
      <c r="H1026" s="3" t="str">
        <f>VLOOKUP(Table3[[#This Row],[PRODUCT ID]],Table1[[PRODUCT]:[SELLING PRICE]],2,FALSE)</f>
        <v>Category2</v>
      </c>
      <c r="I1026" s="3" t="str">
        <f>VLOOKUP(Table3[[#This Row],[PRODUCT ID]],Table1[[PRODUCT]:[SELLING PRICE]],3,FALSE)</f>
        <v>Kg</v>
      </c>
      <c r="J1026" s="16">
        <f ca="1">VLOOKUP(Table3[[#This Row],[PRODUCT ID]],Table1[[PRODUCT]:[SELLING PRICE]],4,FALSE)</f>
        <v>9</v>
      </c>
      <c r="K1026" s="16">
        <f ca="1">VLOOKUP(Table3[[#This Row],[PRODUCT ID]],Table1[[PRODUCT]:[SELLING PRICE]],5,FALSE)</f>
        <v>42.145150888060769</v>
      </c>
      <c r="L1026" s="16">
        <f ca="1">J1026*Table3[[#This Row],[QUANTITY]]</f>
        <v>117</v>
      </c>
      <c r="M1026" s="16">
        <f ca="1">K1026*Table3[[#This Row],[QUANTITY]]*(1-Table3[[#This Row],[DISCOUNT %]])</f>
        <v>511.29643472234307</v>
      </c>
      <c r="N1026" s="3">
        <f>DAY(Table3[[#This Row],[DATE]])</f>
        <v>22</v>
      </c>
      <c r="O1026" s="3" t="str">
        <f>TEXT(Table3[[#This Row],[DATE]],"mmm")</f>
        <v>Oct</v>
      </c>
      <c r="P1026" s="3">
        <f>YEAR(Table3[[#This Row],[DATE]])</f>
        <v>2023</v>
      </c>
    </row>
    <row r="1027" spans="1:16" x14ac:dyDescent="0.3">
      <c r="A1027" s="6">
        <v>45222</v>
      </c>
      <c r="B1027" s="7" t="s">
        <v>2078</v>
      </c>
      <c r="C1027" s="9">
        <f t="shared" ref="C1027:C1090" ca="1" si="32">RANDBETWEEN(1,15)</f>
        <v>9</v>
      </c>
      <c r="D1027" s="9" t="s">
        <v>2116</v>
      </c>
      <c r="E1027" s="9" t="s">
        <v>2116</v>
      </c>
      <c r="F1027" s="10">
        <f t="shared" ref="F1027:F1090" ca="1" si="33">RAND()*(0.1)</f>
        <v>1.8856742554031969E-2</v>
      </c>
      <c r="G1027" s="3" t="str">
        <f>VLOOKUP(Table3[[#This Row],[PRODUCT ID]],Table1[[PRODUCT]:[SELLING PRICE]],1,FALSE)</f>
        <v>Product1026</v>
      </c>
      <c r="H1027" s="3" t="str">
        <f>VLOOKUP(Table3[[#This Row],[PRODUCT ID]],Table1[[PRODUCT]:[SELLING PRICE]],2,FALSE)</f>
        <v>Category3</v>
      </c>
      <c r="I1027" s="3" t="str">
        <f>VLOOKUP(Table3[[#This Row],[PRODUCT ID]],Table1[[PRODUCT]:[SELLING PRICE]],3,FALSE)</f>
        <v>Lt</v>
      </c>
      <c r="J1027" s="16">
        <f ca="1">VLOOKUP(Table3[[#This Row],[PRODUCT ID]],Table1[[PRODUCT]:[SELLING PRICE]],4,FALSE)</f>
        <v>246</v>
      </c>
      <c r="K1027" s="16">
        <f ca="1">VLOOKUP(Table3[[#This Row],[PRODUCT ID]],Table1[[PRODUCT]:[SELLING PRICE]],5,FALSE)</f>
        <v>176.51426837121275</v>
      </c>
      <c r="L1027" s="16">
        <f ca="1">J1027*Table3[[#This Row],[QUANTITY]]</f>
        <v>2214</v>
      </c>
      <c r="M1027" s="16">
        <f ca="1">K1027*Table3[[#This Row],[QUANTITY]]*(1-Table3[[#This Row],[DISCOUNT %]])</f>
        <v>1558.6720582988112</v>
      </c>
      <c r="N1027" s="3">
        <f>DAY(Table3[[#This Row],[DATE]])</f>
        <v>23</v>
      </c>
      <c r="O1027" s="3" t="str">
        <f>TEXT(Table3[[#This Row],[DATE]],"mmm")</f>
        <v>Oct</v>
      </c>
      <c r="P1027" s="3">
        <f>YEAR(Table3[[#This Row],[DATE]])</f>
        <v>2023</v>
      </c>
    </row>
    <row r="1028" spans="1:16" x14ac:dyDescent="0.3">
      <c r="A1028" s="6">
        <v>45223</v>
      </c>
      <c r="B1028" s="7" t="s">
        <v>2079</v>
      </c>
      <c r="C1028" s="9">
        <f t="shared" ca="1" si="32"/>
        <v>2</v>
      </c>
      <c r="D1028" s="9" t="s">
        <v>2117</v>
      </c>
      <c r="E1028" s="9" t="s">
        <v>2116</v>
      </c>
      <c r="F1028" s="10">
        <f t="shared" ca="1" si="33"/>
        <v>7.4243658024363585E-2</v>
      </c>
      <c r="G1028" s="3" t="str">
        <f>VLOOKUP(Table3[[#This Row],[PRODUCT ID]],Table1[[PRODUCT]:[SELLING PRICE]],1,FALSE)</f>
        <v>Product1027</v>
      </c>
      <c r="H1028" s="3" t="str">
        <f>VLOOKUP(Table3[[#This Row],[PRODUCT ID]],Table1[[PRODUCT]:[SELLING PRICE]],2,FALSE)</f>
        <v>Category4</v>
      </c>
      <c r="I1028" s="3" t="str">
        <f>VLOOKUP(Table3[[#This Row],[PRODUCT ID]],Table1[[PRODUCT]:[SELLING PRICE]],3,FALSE)</f>
        <v>Kg</v>
      </c>
      <c r="J1028" s="16">
        <f ca="1">VLOOKUP(Table3[[#This Row],[PRODUCT ID]],Table1[[PRODUCT]:[SELLING PRICE]],4,FALSE)</f>
        <v>102</v>
      </c>
      <c r="K1028" s="16">
        <f ca="1">VLOOKUP(Table3[[#This Row],[PRODUCT ID]],Table1[[PRODUCT]:[SELLING PRICE]],5,FALSE)</f>
        <v>250.09498013559585</v>
      </c>
      <c r="L1028" s="16">
        <f ca="1">J1028*Table3[[#This Row],[QUANTITY]]</f>
        <v>204</v>
      </c>
      <c r="M1028" s="16">
        <f ca="1">K1028*Table3[[#This Row],[QUANTITY]]*(1-Table3[[#This Row],[DISCOUNT %]])</f>
        <v>463.05402791359734</v>
      </c>
      <c r="N1028" s="3">
        <f>DAY(Table3[[#This Row],[DATE]])</f>
        <v>24</v>
      </c>
      <c r="O1028" s="3" t="str">
        <f>TEXT(Table3[[#This Row],[DATE]],"mmm")</f>
        <v>Oct</v>
      </c>
      <c r="P1028" s="3">
        <f>YEAR(Table3[[#This Row],[DATE]])</f>
        <v>2023</v>
      </c>
    </row>
    <row r="1029" spans="1:16" x14ac:dyDescent="0.3">
      <c r="A1029" s="6">
        <v>45224</v>
      </c>
      <c r="B1029" s="7" t="s">
        <v>2080</v>
      </c>
      <c r="C1029" s="9">
        <f t="shared" ca="1" si="32"/>
        <v>9</v>
      </c>
      <c r="D1029" s="9" t="s">
        <v>2115</v>
      </c>
      <c r="E1029" s="9" t="s">
        <v>2116</v>
      </c>
      <c r="F1029" s="10">
        <f t="shared" ca="1" si="33"/>
        <v>2.6233806331084342E-2</v>
      </c>
      <c r="G1029" s="3" t="str">
        <f>VLOOKUP(Table3[[#This Row],[PRODUCT ID]],Table1[[PRODUCT]:[SELLING PRICE]],1,FALSE)</f>
        <v>Product1028</v>
      </c>
      <c r="H1029" s="3" t="str">
        <f>VLOOKUP(Table3[[#This Row],[PRODUCT ID]],Table1[[PRODUCT]:[SELLING PRICE]],2,FALSE)</f>
        <v>Category5</v>
      </c>
      <c r="I1029" s="3" t="str">
        <f>VLOOKUP(Table3[[#This Row],[PRODUCT ID]],Table1[[PRODUCT]:[SELLING PRICE]],3,FALSE)</f>
        <v>Lt</v>
      </c>
      <c r="J1029" s="16">
        <f ca="1">VLOOKUP(Table3[[#This Row],[PRODUCT ID]],Table1[[PRODUCT]:[SELLING PRICE]],4,FALSE)</f>
        <v>20</v>
      </c>
      <c r="K1029" s="16">
        <f ca="1">VLOOKUP(Table3[[#This Row],[PRODUCT ID]],Table1[[PRODUCT]:[SELLING PRICE]],5,FALSE)</f>
        <v>92.941222057542305</v>
      </c>
      <c r="L1029" s="16">
        <f ca="1">J1029*Table3[[#This Row],[QUANTITY]]</f>
        <v>180</v>
      </c>
      <c r="M1029" s="16">
        <f ca="1">K1029*Table3[[#This Row],[QUANTITY]]*(1-Table3[[#This Row],[DISCOUNT %]])</f>
        <v>814.52718034119391</v>
      </c>
      <c r="N1029" s="3">
        <f>DAY(Table3[[#This Row],[DATE]])</f>
        <v>25</v>
      </c>
      <c r="O1029" s="3" t="str">
        <f>TEXT(Table3[[#This Row],[DATE]],"mmm")</f>
        <v>Oct</v>
      </c>
      <c r="P1029" s="3">
        <f>YEAR(Table3[[#This Row],[DATE]])</f>
        <v>2023</v>
      </c>
    </row>
    <row r="1030" spans="1:16" x14ac:dyDescent="0.3">
      <c r="A1030" s="6">
        <v>45225</v>
      </c>
      <c r="B1030" s="7" t="s">
        <v>2081</v>
      </c>
      <c r="C1030" s="9">
        <f t="shared" ca="1" si="32"/>
        <v>14</v>
      </c>
      <c r="D1030" s="9" t="s">
        <v>2115</v>
      </c>
      <c r="E1030" s="9" t="s">
        <v>2118</v>
      </c>
      <c r="F1030" s="10">
        <f t="shared" ca="1" si="33"/>
        <v>2.2537131142240208E-2</v>
      </c>
      <c r="G1030" s="3" t="str">
        <f>VLOOKUP(Table3[[#This Row],[PRODUCT ID]],Table1[[PRODUCT]:[SELLING PRICE]],1,FALSE)</f>
        <v>Product1029</v>
      </c>
      <c r="H1030" s="3" t="str">
        <f>VLOOKUP(Table3[[#This Row],[PRODUCT ID]],Table1[[PRODUCT]:[SELLING PRICE]],2,FALSE)</f>
        <v>Category1</v>
      </c>
      <c r="I1030" s="3" t="str">
        <f>VLOOKUP(Table3[[#This Row],[PRODUCT ID]],Table1[[PRODUCT]:[SELLING PRICE]],3,FALSE)</f>
        <v>Ft</v>
      </c>
      <c r="J1030" s="16">
        <f ca="1">VLOOKUP(Table3[[#This Row],[PRODUCT ID]],Table1[[PRODUCT]:[SELLING PRICE]],4,FALSE)</f>
        <v>149</v>
      </c>
      <c r="K1030" s="16">
        <f ca="1">VLOOKUP(Table3[[#This Row],[PRODUCT ID]],Table1[[PRODUCT]:[SELLING PRICE]],5,FALSE)</f>
        <v>261.91681286593428</v>
      </c>
      <c r="L1030" s="16">
        <f ca="1">J1030*Table3[[#This Row],[QUANTITY]]</f>
        <v>2086</v>
      </c>
      <c r="M1030" s="16">
        <f ca="1">K1030*Table3[[#This Row],[QUANTITY]]*(1-Table3[[#This Row],[DISCOUNT %]])</f>
        <v>3584.1954302842396</v>
      </c>
      <c r="N1030" s="3">
        <f>DAY(Table3[[#This Row],[DATE]])</f>
        <v>26</v>
      </c>
      <c r="O1030" s="3" t="str">
        <f>TEXT(Table3[[#This Row],[DATE]],"mmm")</f>
        <v>Oct</v>
      </c>
      <c r="P1030" s="3">
        <f>YEAR(Table3[[#This Row],[DATE]])</f>
        <v>2023</v>
      </c>
    </row>
    <row r="1031" spans="1:16" x14ac:dyDescent="0.3">
      <c r="A1031" s="6">
        <v>45226</v>
      </c>
      <c r="B1031" s="7" t="s">
        <v>2082</v>
      </c>
      <c r="C1031" s="9">
        <f t="shared" ca="1" si="32"/>
        <v>15</v>
      </c>
      <c r="D1031" s="9" t="s">
        <v>2115</v>
      </c>
      <c r="E1031" s="9" t="s">
        <v>2116</v>
      </c>
      <c r="F1031" s="10">
        <f t="shared" ca="1" si="33"/>
        <v>2.4070693704673709E-2</v>
      </c>
      <c r="G1031" s="3" t="str">
        <f>VLOOKUP(Table3[[#This Row],[PRODUCT ID]],Table1[[PRODUCT]:[SELLING PRICE]],1,FALSE)</f>
        <v>Product1030</v>
      </c>
      <c r="H1031" s="3" t="str">
        <f>VLOOKUP(Table3[[#This Row],[PRODUCT ID]],Table1[[PRODUCT]:[SELLING PRICE]],2,FALSE)</f>
        <v>Category2</v>
      </c>
      <c r="I1031" s="3" t="str">
        <f>VLOOKUP(Table3[[#This Row],[PRODUCT ID]],Table1[[PRODUCT]:[SELLING PRICE]],3,FALSE)</f>
        <v>Kg</v>
      </c>
      <c r="J1031" s="16">
        <f ca="1">VLOOKUP(Table3[[#This Row],[PRODUCT ID]],Table1[[PRODUCT]:[SELLING PRICE]],4,FALSE)</f>
        <v>248</v>
      </c>
      <c r="K1031" s="16">
        <f ca="1">VLOOKUP(Table3[[#This Row],[PRODUCT ID]],Table1[[PRODUCT]:[SELLING PRICE]],5,FALSE)</f>
        <v>221.16587214857773</v>
      </c>
      <c r="L1031" s="16">
        <f ca="1">J1031*Table3[[#This Row],[QUANTITY]]</f>
        <v>3720</v>
      </c>
      <c r="M1031" s="16">
        <f ca="1">K1031*Table3[[#This Row],[QUANTITY]]*(1-Table3[[#This Row],[DISCOUNT %]])</f>
        <v>3237.633842732434</v>
      </c>
      <c r="N1031" s="3">
        <f>DAY(Table3[[#This Row],[DATE]])</f>
        <v>27</v>
      </c>
      <c r="O1031" s="3" t="str">
        <f>TEXT(Table3[[#This Row],[DATE]],"mmm")</f>
        <v>Oct</v>
      </c>
      <c r="P1031" s="3">
        <f>YEAR(Table3[[#This Row],[DATE]])</f>
        <v>2023</v>
      </c>
    </row>
    <row r="1032" spans="1:16" x14ac:dyDescent="0.3">
      <c r="A1032" s="6">
        <v>45227</v>
      </c>
      <c r="B1032" s="7" t="s">
        <v>2083</v>
      </c>
      <c r="C1032" s="9">
        <f t="shared" ca="1" si="32"/>
        <v>12</v>
      </c>
      <c r="D1032" s="9" t="s">
        <v>2116</v>
      </c>
      <c r="E1032" s="9" t="s">
        <v>2116</v>
      </c>
      <c r="F1032" s="10">
        <f t="shared" ca="1" si="33"/>
        <v>3.8355172894445615E-2</v>
      </c>
      <c r="G1032" s="3" t="str">
        <f>VLOOKUP(Table3[[#This Row],[PRODUCT ID]],Table1[[PRODUCT]:[SELLING PRICE]],1,FALSE)</f>
        <v>Product1031</v>
      </c>
      <c r="H1032" s="3" t="str">
        <f>VLOOKUP(Table3[[#This Row],[PRODUCT ID]],Table1[[PRODUCT]:[SELLING PRICE]],2,FALSE)</f>
        <v>Category3</v>
      </c>
      <c r="I1032" s="3" t="str">
        <f>VLOOKUP(Table3[[#This Row],[PRODUCT ID]],Table1[[PRODUCT]:[SELLING PRICE]],3,FALSE)</f>
        <v>No</v>
      </c>
      <c r="J1032" s="16">
        <f ca="1">VLOOKUP(Table3[[#This Row],[PRODUCT ID]],Table1[[PRODUCT]:[SELLING PRICE]],4,FALSE)</f>
        <v>220</v>
      </c>
      <c r="K1032" s="16">
        <f ca="1">VLOOKUP(Table3[[#This Row],[PRODUCT ID]],Table1[[PRODUCT]:[SELLING PRICE]],5,FALSE)</f>
        <v>148.67460080064939</v>
      </c>
      <c r="L1032" s="16">
        <f ca="1">J1032*Table3[[#This Row],[QUANTITY]]</f>
        <v>2640</v>
      </c>
      <c r="M1032" s="16">
        <f ca="1">K1032*Table3[[#This Row],[QUANTITY]]*(1-Table3[[#This Row],[DISCOUNT %]])</f>
        <v>1715.6659293831337</v>
      </c>
      <c r="N1032" s="3">
        <f>DAY(Table3[[#This Row],[DATE]])</f>
        <v>28</v>
      </c>
      <c r="O1032" s="3" t="str">
        <f>TEXT(Table3[[#This Row],[DATE]],"mmm")</f>
        <v>Oct</v>
      </c>
      <c r="P1032" s="3">
        <f>YEAR(Table3[[#This Row],[DATE]])</f>
        <v>2023</v>
      </c>
    </row>
    <row r="1033" spans="1:16" x14ac:dyDescent="0.3">
      <c r="A1033" s="6">
        <v>45228</v>
      </c>
      <c r="B1033" s="7" t="s">
        <v>2084</v>
      </c>
      <c r="C1033" s="9">
        <f t="shared" ca="1" si="32"/>
        <v>14</v>
      </c>
      <c r="D1033" s="9" t="s">
        <v>2116</v>
      </c>
      <c r="E1033" s="9" t="s">
        <v>2116</v>
      </c>
      <c r="F1033" s="10">
        <f t="shared" ca="1" si="33"/>
        <v>1.2499555413328923E-4</v>
      </c>
      <c r="G1033" s="3" t="str">
        <f>VLOOKUP(Table3[[#This Row],[PRODUCT ID]],Table1[[PRODUCT]:[SELLING PRICE]],1,FALSE)</f>
        <v>Product1032</v>
      </c>
      <c r="H1033" s="3" t="str">
        <f>VLOOKUP(Table3[[#This Row],[PRODUCT ID]],Table1[[PRODUCT]:[SELLING PRICE]],2,FALSE)</f>
        <v>Category4</v>
      </c>
      <c r="I1033" s="3" t="str">
        <f>VLOOKUP(Table3[[#This Row],[PRODUCT ID]],Table1[[PRODUCT]:[SELLING PRICE]],3,FALSE)</f>
        <v>No</v>
      </c>
      <c r="J1033" s="16">
        <f ca="1">VLOOKUP(Table3[[#This Row],[PRODUCT ID]],Table1[[PRODUCT]:[SELLING PRICE]],4,FALSE)</f>
        <v>109</v>
      </c>
      <c r="K1033" s="16">
        <f ca="1">VLOOKUP(Table3[[#This Row],[PRODUCT ID]],Table1[[PRODUCT]:[SELLING PRICE]],5,FALSE)</f>
        <v>101.84715644123206</v>
      </c>
      <c r="L1033" s="16">
        <f ca="1">J1033*Table3[[#This Row],[QUANTITY]]</f>
        <v>1526</v>
      </c>
      <c r="M1033" s="16">
        <f ca="1">K1033*Table3[[#This Row],[QUANTITY]]*(1-Table3[[#This Row],[DISCOUNT %]])</f>
        <v>1425.6819639926609</v>
      </c>
      <c r="N1033" s="3">
        <f>DAY(Table3[[#This Row],[DATE]])</f>
        <v>29</v>
      </c>
      <c r="O1033" s="3" t="str">
        <f>TEXT(Table3[[#This Row],[DATE]],"mmm")</f>
        <v>Oct</v>
      </c>
      <c r="P1033" s="3">
        <f>YEAR(Table3[[#This Row],[DATE]])</f>
        <v>2023</v>
      </c>
    </row>
    <row r="1034" spans="1:16" x14ac:dyDescent="0.3">
      <c r="A1034" s="6">
        <v>45229</v>
      </c>
      <c r="B1034" s="7" t="s">
        <v>2085</v>
      </c>
      <c r="C1034" s="9">
        <f t="shared" ca="1" si="32"/>
        <v>12</v>
      </c>
      <c r="D1034" s="9" t="s">
        <v>2116</v>
      </c>
      <c r="E1034" s="9" t="s">
        <v>2116</v>
      </c>
      <c r="F1034" s="10">
        <f t="shared" ca="1" si="33"/>
        <v>5.3048113320449432E-2</v>
      </c>
      <c r="G1034" s="3" t="str">
        <f>VLOOKUP(Table3[[#This Row],[PRODUCT ID]],Table1[[PRODUCT]:[SELLING PRICE]],1,FALSE)</f>
        <v>Product1033</v>
      </c>
      <c r="H1034" s="3" t="str">
        <f>VLOOKUP(Table3[[#This Row],[PRODUCT ID]],Table1[[PRODUCT]:[SELLING PRICE]],2,FALSE)</f>
        <v>Category1</v>
      </c>
      <c r="I1034" s="3" t="str">
        <f>VLOOKUP(Table3[[#This Row],[PRODUCT ID]],Table1[[PRODUCT]:[SELLING PRICE]],3,FALSE)</f>
        <v>Ft</v>
      </c>
      <c r="J1034" s="16">
        <f ca="1">VLOOKUP(Table3[[#This Row],[PRODUCT ID]],Table1[[PRODUCT]:[SELLING PRICE]],4,FALSE)</f>
        <v>73</v>
      </c>
      <c r="K1034" s="16">
        <f ca="1">VLOOKUP(Table3[[#This Row],[PRODUCT ID]],Table1[[PRODUCT]:[SELLING PRICE]],5,FALSE)</f>
        <v>290.27804815391801</v>
      </c>
      <c r="L1034" s="16">
        <f ca="1">J1034*Table3[[#This Row],[QUANTITY]]</f>
        <v>876</v>
      </c>
      <c r="M1034" s="16">
        <f ca="1">K1034*Table3[[#This Row],[QUANTITY]]*(1-Table3[[#This Row],[DISCOUNT %]])</f>
        <v>3298.5521443321209</v>
      </c>
      <c r="N1034" s="3">
        <f>DAY(Table3[[#This Row],[DATE]])</f>
        <v>30</v>
      </c>
      <c r="O1034" s="3" t="str">
        <f>TEXT(Table3[[#This Row],[DATE]],"mmm")</f>
        <v>Oct</v>
      </c>
      <c r="P1034" s="3">
        <f>YEAR(Table3[[#This Row],[DATE]])</f>
        <v>2023</v>
      </c>
    </row>
    <row r="1035" spans="1:16" x14ac:dyDescent="0.3">
      <c r="A1035" s="6">
        <v>45230</v>
      </c>
      <c r="B1035" s="7" t="s">
        <v>2086</v>
      </c>
      <c r="C1035" s="9">
        <f t="shared" ca="1" si="32"/>
        <v>4</v>
      </c>
      <c r="D1035" s="9" t="s">
        <v>2115</v>
      </c>
      <c r="E1035" s="9" t="s">
        <v>2116</v>
      </c>
      <c r="F1035" s="10">
        <f t="shared" ca="1" si="33"/>
        <v>5.3407399881187118E-2</v>
      </c>
      <c r="G1035" s="3" t="str">
        <f>VLOOKUP(Table3[[#This Row],[PRODUCT ID]],Table1[[PRODUCT]:[SELLING PRICE]],1,FALSE)</f>
        <v>Product1034</v>
      </c>
      <c r="H1035" s="3" t="str">
        <f>VLOOKUP(Table3[[#This Row],[PRODUCT ID]],Table1[[PRODUCT]:[SELLING PRICE]],2,FALSE)</f>
        <v>Category2</v>
      </c>
      <c r="I1035" s="3" t="str">
        <f>VLOOKUP(Table3[[#This Row],[PRODUCT ID]],Table1[[PRODUCT]:[SELLING PRICE]],3,FALSE)</f>
        <v>No</v>
      </c>
      <c r="J1035" s="16">
        <f ca="1">VLOOKUP(Table3[[#This Row],[PRODUCT ID]],Table1[[PRODUCT]:[SELLING PRICE]],4,FALSE)</f>
        <v>132</v>
      </c>
      <c r="K1035" s="16">
        <f ca="1">VLOOKUP(Table3[[#This Row],[PRODUCT ID]],Table1[[PRODUCT]:[SELLING PRICE]],5,FALSE)</f>
        <v>282.30551172861698</v>
      </c>
      <c r="L1035" s="16">
        <f ca="1">J1035*Table3[[#This Row],[QUANTITY]]</f>
        <v>528</v>
      </c>
      <c r="M1035" s="16">
        <f ca="1">K1035*Table3[[#This Row],[QUANTITY]]*(1-Table3[[#This Row],[DISCOUNT %]])</f>
        <v>1068.9132335002544</v>
      </c>
      <c r="N1035" s="3">
        <f>DAY(Table3[[#This Row],[DATE]])</f>
        <v>31</v>
      </c>
      <c r="O1035" s="3" t="str">
        <f>TEXT(Table3[[#This Row],[DATE]],"mmm")</f>
        <v>Oct</v>
      </c>
      <c r="P1035" s="3">
        <f>YEAR(Table3[[#This Row],[DATE]])</f>
        <v>2023</v>
      </c>
    </row>
    <row r="1036" spans="1:16" x14ac:dyDescent="0.3">
      <c r="A1036" s="6">
        <v>45231</v>
      </c>
      <c r="B1036" s="7" t="s">
        <v>2087</v>
      </c>
      <c r="C1036" s="9">
        <f t="shared" ca="1" si="32"/>
        <v>10</v>
      </c>
      <c r="D1036" s="9" t="s">
        <v>2117</v>
      </c>
      <c r="E1036" s="9" t="s">
        <v>2118</v>
      </c>
      <c r="F1036" s="10">
        <f t="shared" ca="1" si="33"/>
        <v>6.5744413707479035E-2</v>
      </c>
      <c r="G1036" s="3" t="str">
        <f>VLOOKUP(Table3[[#This Row],[PRODUCT ID]],Table1[[PRODUCT]:[SELLING PRICE]],1,FALSE)</f>
        <v>Product1035</v>
      </c>
      <c r="H1036" s="3" t="str">
        <f>VLOOKUP(Table3[[#This Row],[PRODUCT ID]],Table1[[PRODUCT]:[SELLING PRICE]],2,FALSE)</f>
        <v>Category3</v>
      </c>
      <c r="I1036" s="3" t="str">
        <f>VLOOKUP(Table3[[#This Row],[PRODUCT ID]],Table1[[PRODUCT]:[SELLING PRICE]],3,FALSE)</f>
        <v>Kg</v>
      </c>
      <c r="J1036" s="16">
        <f ca="1">VLOOKUP(Table3[[#This Row],[PRODUCT ID]],Table1[[PRODUCT]:[SELLING PRICE]],4,FALSE)</f>
        <v>103</v>
      </c>
      <c r="K1036" s="16">
        <f ca="1">VLOOKUP(Table3[[#This Row],[PRODUCT ID]],Table1[[PRODUCT]:[SELLING PRICE]],5,FALSE)</f>
        <v>102.30224416629972</v>
      </c>
      <c r="L1036" s="16">
        <f ca="1">J1036*Table3[[#This Row],[QUANTITY]]</f>
        <v>1030</v>
      </c>
      <c r="M1036" s="16">
        <f ca="1">K1036*Table3[[#This Row],[QUANTITY]]*(1-Table3[[#This Row],[DISCOUNT %]])</f>
        <v>955.76443102626968</v>
      </c>
      <c r="N1036" s="3">
        <f>DAY(Table3[[#This Row],[DATE]])</f>
        <v>1</v>
      </c>
      <c r="O1036" s="3" t="str">
        <f>TEXT(Table3[[#This Row],[DATE]],"mmm")</f>
        <v>Nov</v>
      </c>
      <c r="P1036" s="3">
        <f>YEAR(Table3[[#This Row],[DATE]])</f>
        <v>2023</v>
      </c>
    </row>
    <row r="1037" spans="1:16" x14ac:dyDescent="0.3">
      <c r="A1037" s="6">
        <v>45232</v>
      </c>
      <c r="B1037" s="7" t="s">
        <v>2088</v>
      </c>
      <c r="C1037" s="9">
        <f t="shared" ca="1" si="32"/>
        <v>1</v>
      </c>
      <c r="D1037" s="9" t="s">
        <v>2117</v>
      </c>
      <c r="E1037" s="9" t="s">
        <v>2118</v>
      </c>
      <c r="F1037" s="10">
        <f t="shared" ca="1" si="33"/>
        <v>4.3558034437872345E-2</v>
      </c>
      <c r="G1037" s="3" t="str">
        <f>VLOOKUP(Table3[[#This Row],[PRODUCT ID]],Table1[[PRODUCT]:[SELLING PRICE]],1,FALSE)</f>
        <v>Product1036</v>
      </c>
      <c r="H1037" s="3" t="str">
        <f>VLOOKUP(Table3[[#This Row],[PRODUCT ID]],Table1[[PRODUCT]:[SELLING PRICE]],2,FALSE)</f>
        <v>Category4</v>
      </c>
      <c r="I1037" s="3" t="str">
        <f>VLOOKUP(Table3[[#This Row],[PRODUCT ID]],Table1[[PRODUCT]:[SELLING PRICE]],3,FALSE)</f>
        <v>Kg</v>
      </c>
      <c r="J1037" s="16">
        <f ca="1">VLOOKUP(Table3[[#This Row],[PRODUCT ID]],Table1[[PRODUCT]:[SELLING PRICE]],4,FALSE)</f>
        <v>40</v>
      </c>
      <c r="K1037" s="16">
        <f ca="1">VLOOKUP(Table3[[#This Row],[PRODUCT ID]],Table1[[PRODUCT]:[SELLING PRICE]],5,FALSE)</f>
        <v>169.62601216108337</v>
      </c>
      <c r="L1037" s="16">
        <f ca="1">J1037*Table3[[#This Row],[QUANTITY]]</f>
        <v>40</v>
      </c>
      <c r="M1037" s="16">
        <f ca="1">K1037*Table3[[#This Row],[QUANTITY]]*(1-Table3[[#This Row],[DISCOUNT %]])</f>
        <v>162.23743648181195</v>
      </c>
      <c r="N1037" s="3">
        <f>DAY(Table3[[#This Row],[DATE]])</f>
        <v>2</v>
      </c>
      <c r="O1037" s="3" t="str">
        <f>TEXT(Table3[[#This Row],[DATE]],"mmm")</f>
        <v>Nov</v>
      </c>
      <c r="P1037" s="3">
        <f>YEAR(Table3[[#This Row],[DATE]])</f>
        <v>2023</v>
      </c>
    </row>
    <row r="1038" spans="1:16" x14ac:dyDescent="0.3">
      <c r="A1038" s="6">
        <v>45233</v>
      </c>
      <c r="B1038" s="7" t="s">
        <v>2089</v>
      </c>
      <c r="C1038" s="9">
        <f t="shared" ca="1" si="32"/>
        <v>1</v>
      </c>
      <c r="D1038" s="9" t="s">
        <v>2116</v>
      </c>
      <c r="E1038" s="9" t="s">
        <v>2116</v>
      </c>
      <c r="F1038" s="10">
        <f t="shared" ca="1" si="33"/>
        <v>4.2322978242045228E-2</v>
      </c>
      <c r="G1038" s="3" t="str">
        <f>VLOOKUP(Table3[[#This Row],[PRODUCT ID]],Table1[[PRODUCT]:[SELLING PRICE]],1,FALSE)</f>
        <v>Product1037</v>
      </c>
      <c r="H1038" s="3" t="str">
        <f>VLOOKUP(Table3[[#This Row],[PRODUCT ID]],Table1[[PRODUCT]:[SELLING PRICE]],2,FALSE)</f>
        <v>Category5</v>
      </c>
      <c r="I1038" s="3" t="str">
        <f>VLOOKUP(Table3[[#This Row],[PRODUCT ID]],Table1[[PRODUCT]:[SELLING PRICE]],3,FALSE)</f>
        <v>Lt</v>
      </c>
      <c r="J1038" s="16">
        <f ca="1">VLOOKUP(Table3[[#This Row],[PRODUCT ID]],Table1[[PRODUCT]:[SELLING PRICE]],4,FALSE)</f>
        <v>118</v>
      </c>
      <c r="K1038" s="16">
        <f ca="1">VLOOKUP(Table3[[#This Row],[PRODUCT ID]],Table1[[PRODUCT]:[SELLING PRICE]],5,FALSE)</f>
        <v>51.585956341429764</v>
      </c>
      <c r="L1038" s="16">
        <f ca="1">J1038*Table3[[#This Row],[QUANTITY]]</f>
        <v>118</v>
      </c>
      <c r="M1038" s="16">
        <f ca="1">K1038*Table3[[#This Row],[QUANTITY]]*(1-Table3[[#This Row],[DISCOUNT %]])</f>
        <v>49.402685033596335</v>
      </c>
      <c r="N1038" s="3">
        <f>DAY(Table3[[#This Row],[DATE]])</f>
        <v>3</v>
      </c>
      <c r="O1038" s="3" t="str">
        <f>TEXT(Table3[[#This Row],[DATE]],"mmm")</f>
        <v>Nov</v>
      </c>
      <c r="P1038" s="3">
        <f>YEAR(Table3[[#This Row],[DATE]])</f>
        <v>2023</v>
      </c>
    </row>
    <row r="1039" spans="1:16" x14ac:dyDescent="0.3">
      <c r="A1039" s="6">
        <v>45234</v>
      </c>
      <c r="B1039" s="7" t="s">
        <v>2090</v>
      </c>
      <c r="C1039" s="9">
        <f t="shared" ca="1" si="32"/>
        <v>6</v>
      </c>
      <c r="D1039" s="9" t="s">
        <v>2116</v>
      </c>
      <c r="E1039" s="9" t="s">
        <v>2116</v>
      </c>
      <c r="F1039" s="10">
        <f t="shared" ca="1" si="33"/>
        <v>5.3284389241475064E-2</v>
      </c>
      <c r="G1039" s="3" t="str">
        <f>VLOOKUP(Table3[[#This Row],[PRODUCT ID]],Table1[[PRODUCT]:[SELLING PRICE]],1,FALSE)</f>
        <v>Product1038</v>
      </c>
      <c r="H1039" s="3" t="str">
        <f>VLOOKUP(Table3[[#This Row],[PRODUCT ID]],Table1[[PRODUCT]:[SELLING PRICE]],2,FALSE)</f>
        <v>Category1</v>
      </c>
      <c r="I1039" s="3" t="str">
        <f>VLOOKUP(Table3[[#This Row],[PRODUCT ID]],Table1[[PRODUCT]:[SELLING PRICE]],3,FALSE)</f>
        <v>Kg</v>
      </c>
      <c r="J1039" s="16">
        <f ca="1">VLOOKUP(Table3[[#This Row],[PRODUCT ID]],Table1[[PRODUCT]:[SELLING PRICE]],4,FALSE)</f>
        <v>207</v>
      </c>
      <c r="K1039" s="16">
        <f ca="1">VLOOKUP(Table3[[#This Row],[PRODUCT ID]],Table1[[PRODUCT]:[SELLING PRICE]],5,FALSE)</f>
        <v>137.42797099971241</v>
      </c>
      <c r="L1039" s="16">
        <f ca="1">J1039*Table3[[#This Row],[QUANTITY]]</f>
        <v>1242</v>
      </c>
      <c r="M1039" s="16">
        <f ca="1">K1039*Table3[[#This Row],[QUANTITY]]*(1-Table3[[#This Row],[DISCOUNT %]])</f>
        <v>780.63123300178552</v>
      </c>
      <c r="N1039" s="3">
        <f>DAY(Table3[[#This Row],[DATE]])</f>
        <v>4</v>
      </c>
      <c r="O1039" s="3" t="str">
        <f>TEXT(Table3[[#This Row],[DATE]],"mmm")</f>
        <v>Nov</v>
      </c>
      <c r="P1039" s="3">
        <f>YEAR(Table3[[#This Row],[DATE]])</f>
        <v>2023</v>
      </c>
    </row>
    <row r="1040" spans="1:16" x14ac:dyDescent="0.3">
      <c r="A1040" s="6">
        <v>45235</v>
      </c>
      <c r="B1040" s="7" t="s">
        <v>2091</v>
      </c>
      <c r="C1040" s="9">
        <f t="shared" ca="1" si="32"/>
        <v>2</v>
      </c>
      <c r="D1040" s="9" t="s">
        <v>2116</v>
      </c>
      <c r="E1040" s="9" t="s">
        <v>2116</v>
      </c>
      <c r="F1040" s="10">
        <f t="shared" ca="1" si="33"/>
        <v>8.1229337020130465E-2</v>
      </c>
      <c r="G1040" s="3" t="str">
        <f>VLOOKUP(Table3[[#This Row],[PRODUCT ID]],Table1[[PRODUCT]:[SELLING PRICE]],1,FALSE)</f>
        <v>Product1039</v>
      </c>
      <c r="H1040" s="3" t="str">
        <f>VLOOKUP(Table3[[#This Row],[PRODUCT ID]],Table1[[PRODUCT]:[SELLING PRICE]],2,FALSE)</f>
        <v>Category2</v>
      </c>
      <c r="I1040" s="3" t="str">
        <f>VLOOKUP(Table3[[#This Row],[PRODUCT ID]],Table1[[PRODUCT]:[SELLING PRICE]],3,FALSE)</f>
        <v>Lt</v>
      </c>
      <c r="J1040" s="16">
        <f ca="1">VLOOKUP(Table3[[#This Row],[PRODUCT ID]],Table1[[PRODUCT]:[SELLING PRICE]],4,FALSE)</f>
        <v>128</v>
      </c>
      <c r="K1040" s="16">
        <f ca="1">VLOOKUP(Table3[[#This Row],[PRODUCT ID]],Table1[[PRODUCT]:[SELLING PRICE]],5,FALSE)</f>
        <v>204.7348425566741</v>
      </c>
      <c r="L1040" s="16">
        <f ca="1">J1040*Table3[[#This Row],[QUANTITY]]</f>
        <v>256</v>
      </c>
      <c r="M1040" s="16">
        <f ca="1">K1040*Table3[[#This Row],[QUANTITY]]*(1-Table3[[#This Row],[DISCOUNT %]])</f>
        <v>376.20873406174934</v>
      </c>
      <c r="N1040" s="3">
        <f>DAY(Table3[[#This Row],[DATE]])</f>
        <v>5</v>
      </c>
      <c r="O1040" s="3" t="str">
        <f>TEXT(Table3[[#This Row],[DATE]],"mmm")</f>
        <v>Nov</v>
      </c>
      <c r="P1040" s="3">
        <f>YEAR(Table3[[#This Row],[DATE]])</f>
        <v>2023</v>
      </c>
    </row>
    <row r="1041" spans="1:16" x14ac:dyDescent="0.3">
      <c r="A1041" s="6">
        <v>45236</v>
      </c>
      <c r="B1041" s="7" t="s">
        <v>2092</v>
      </c>
      <c r="C1041" s="9">
        <f t="shared" ca="1" si="32"/>
        <v>1</v>
      </c>
      <c r="D1041" s="9" t="s">
        <v>2116</v>
      </c>
      <c r="E1041" s="9" t="s">
        <v>2116</v>
      </c>
      <c r="F1041" s="10">
        <f t="shared" ca="1" si="33"/>
        <v>6.0973038574621989E-2</v>
      </c>
      <c r="G1041" s="3" t="str">
        <f>VLOOKUP(Table3[[#This Row],[PRODUCT ID]],Table1[[PRODUCT]:[SELLING PRICE]],1,FALSE)</f>
        <v>Product1040</v>
      </c>
      <c r="H1041" s="3" t="str">
        <f>VLOOKUP(Table3[[#This Row],[PRODUCT ID]],Table1[[PRODUCT]:[SELLING PRICE]],2,FALSE)</f>
        <v>Category3</v>
      </c>
      <c r="I1041" s="3" t="str">
        <f>VLOOKUP(Table3[[#This Row],[PRODUCT ID]],Table1[[PRODUCT]:[SELLING PRICE]],3,FALSE)</f>
        <v>Ft</v>
      </c>
      <c r="J1041" s="16">
        <f ca="1">VLOOKUP(Table3[[#This Row],[PRODUCT ID]],Table1[[PRODUCT]:[SELLING PRICE]],4,FALSE)</f>
        <v>45</v>
      </c>
      <c r="K1041" s="16">
        <f ca="1">VLOOKUP(Table3[[#This Row],[PRODUCT ID]],Table1[[PRODUCT]:[SELLING PRICE]],5,FALSE)</f>
        <v>150.86594883122973</v>
      </c>
      <c r="L1041" s="16">
        <f ca="1">J1041*Table3[[#This Row],[QUANTITY]]</f>
        <v>45</v>
      </c>
      <c r="M1041" s="16">
        <f ca="1">K1041*Table3[[#This Row],[QUANTITY]]*(1-Table3[[#This Row],[DISCOUNT %]])</f>
        <v>141.66719351354621</v>
      </c>
      <c r="N1041" s="3">
        <f>DAY(Table3[[#This Row],[DATE]])</f>
        <v>6</v>
      </c>
      <c r="O1041" s="3" t="str">
        <f>TEXT(Table3[[#This Row],[DATE]],"mmm")</f>
        <v>Nov</v>
      </c>
      <c r="P1041" s="3">
        <f>YEAR(Table3[[#This Row],[DATE]])</f>
        <v>2023</v>
      </c>
    </row>
    <row r="1042" spans="1:16" x14ac:dyDescent="0.3">
      <c r="A1042" s="6">
        <v>45237</v>
      </c>
      <c r="B1042" s="7" t="s">
        <v>2093</v>
      </c>
      <c r="C1042" s="9">
        <f t="shared" ca="1" si="32"/>
        <v>15</v>
      </c>
      <c r="D1042" s="9" t="s">
        <v>2115</v>
      </c>
      <c r="E1042" s="9" t="s">
        <v>2118</v>
      </c>
      <c r="F1042" s="10">
        <f t="shared" ca="1" si="33"/>
        <v>3.708451923562861E-2</v>
      </c>
      <c r="G1042" s="3" t="str">
        <f>VLOOKUP(Table3[[#This Row],[PRODUCT ID]],Table1[[PRODUCT]:[SELLING PRICE]],1,FALSE)</f>
        <v>Product1041</v>
      </c>
      <c r="H1042" s="3" t="str">
        <f>VLOOKUP(Table3[[#This Row],[PRODUCT ID]],Table1[[PRODUCT]:[SELLING PRICE]],2,FALSE)</f>
        <v>Category4</v>
      </c>
      <c r="I1042" s="3" t="str">
        <f>VLOOKUP(Table3[[#This Row],[PRODUCT ID]],Table1[[PRODUCT]:[SELLING PRICE]],3,FALSE)</f>
        <v>Kg</v>
      </c>
      <c r="J1042" s="16">
        <f ca="1">VLOOKUP(Table3[[#This Row],[PRODUCT ID]],Table1[[PRODUCT]:[SELLING PRICE]],4,FALSE)</f>
        <v>111</v>
      </c>
      <c r="K1042" s="16">
        <f ca="1">VLOOKUP(Table3[[#This Row],[PRODUCT ID]],Table1[[PRODUCT]:[SELLING PRICE]],5,FALSE)</f>
        <v>88.197700732707318</v>
      </c>
      <c r="L1042" s="16">
        <f ca="1">J1042*Table3[[#This Row],[QUANTITY]]</f>
        <v>1665</v>
      </c>
      <c r="M1042" s="16">
        <f ca="1">K1042*Table3[[#This Row],[QUANTITY]]*(1-Table3[[#This Row],[DISCOUNT %]])</f>
        <v>1273.9039710502052</v>
      </c>
      <c r="N1042" s="3">
        <f>DAY(Table3[[#This Row],[DATE]])</f>
        <v>7</v>
      </c>
      <c r="O1042" s="3" t="str">
        <f>TEXT(Table3[[#This Row],[DATE]],"mmm")</f>
        <v>Nov</v>
      </c>
      <c r="P1042" s="3">
        <f>YEAR(Table3[[#This Row],[DATE]])</f>
        <v>2023</v>
      </c>
    </row>
    <row r="1043" spans="1:16" x14ac:dyDescent="0.3">
      <c r="A1043" s="6">
        <v>45238</v>
      </c>
      <c r="B1043" s="7" t="s">
        <v>2094</v>
      </c>
      <c r="C1043" s="9">
        <f t="shared" ca="1" si="32"/>
        <v>6</v>
      </c>
      <c r="D1043" s="9" t="s">
        <v>2116</v>
      </c>
      <c r="E1043" s="9" t="s">
        <v>2116</v>
      </c>
      <c r="F1043" s="10">
        <f t="shared" ca="1" si="33"/>
        <v>2.1081583106514357E-2</v>
      </c>
      <c r="G1043" s="3" t="str">
        <f>VLOOKUP(Table3[[#This Row],[PRODUCT ID]],Table1[[PRODUCT]:[SELLING PRICE]],1,FALSE)</f>
        <v>Product1042</v>
      </c>
      <c r="H1043" s="3" t="str">
        <f>VLOOKUP(Table3[[#This Row],[PRODUCT ID]],Table1[[PRODUCT]:[SELLING PRICE]],2,FALSE)</f>
        <v>Category5</v>
      </c>
      <c r="I1043" s="3" t="str">
        <f>VLOOKUP(Table3[[#This Row],[PRODUCT ID]],Table1[[PRODUCT]:[SELLING PRICE]],3,FALSE)</f>
        <v>No</v>
      </c>
      <c r="J1043" s="16">
        <f ca="1">VLOOKUP(Table3[[#This Row],[PRODUCT ID]],Table1[[PRODUCT]:[SELLING PRICE]],4,FALSE)</f>
        <v>45</v>
      </c>
      <c r="K1043" s="16">
        <f ca="1">VLOOKUP(Table3[[#This Row],[PRODUCT ID]],Table1[[PRODUCT]:[SELLING PRICE]],5,FALSE)</f>
        <v>102.06895322831582</v>
      </c>
      <c r="L1043" s="16">
        <f ca="1">J1043*Table3[[#This Row],[QUANTITY]]</f>
        <v>270</v>
      </c>
      <c r="M1043" s="16">
        <f ca="1">K1043*Table3[[#This Row],[QUANTITY]]*(1-Table3[[#This Row],[DISCOUNT %]])</f>
        <v>599.503068649429</v>
      </c>
      <c r="N1043" s="3">
        <f>DAY(Table3[[#This Row],[DATE]])</f>
        <v>8</v>
      </c>
      <c r="O1043" s="3" t="str">
        <f>TEXT(Table3[[#This Row],[DATE]],"mmm")</f>
        <v>Nov</v>
      </c>
      <c r="P1043" s="3">
        <f>YEAR(Table3[[#This Row],[DATE]])</f>
        <v>2023</v>
      </c>
    </row>
    <row r="1044" spans="1:16" x14ac:dyDescent="0.3">
      <c r="A1044" s="6">
        <v>45239</v>
      </c>
      <c r="B1044" s="7" t="s">
        <v>2095</v>
      </c>
      <c r="C1044" s="9">
        <f t="shared" ca="1" si="32"/>
        <v>11</v>
      </c>
      <c r="D1044" s="9" t="s">
        <v>2117</v>
      </c>
      <c r="E1044" s="9" t="s">
        <v>2116</v>
      </c>
      <c r="F1044" s="10">
        <f t="shared" ca="1" si="33"/>
        <v>6.0764160148687532E-2</v>
      </c>
      <c r="G1044" s="3" t="str">
        <f>VLOOKUP(Table3[[#This Row],[PRODUCT ID]],Table1[[PRODUCT]:[SELLING PRICE]],1,FALSE)</f>
        <v>Product1043</v>
      </c>
      <c r="H1044" s="3" t="str">
        <f>VLOOKUP(Table3[[#This Row],[PRODUCT ID]],Table1[[PRODUCT]:[SELLING PRICE]],2,FALSE)</f>
        <v>Category1</v>
      </c>
      <c r="I1044" s="3" t="str">
        <f>VLOOKUP(Table3[[#This Row],[PRODUCT ID]],Table1[[PRODUCT]:[SELLING PRICE]],3,FALSE)</f>
        <v>No</v>
      </c>
      <c r="J1044" s="16">
        <f ca="1">VLOOKUP(Table3[[#This Row],[PRODUCT ID]],Table1[[PRODUCT]:[SELLING PRICE]],4,FALSE)</f>
        <v>121</v>
      </c>
      <c r="K1044" s="16">
        <f ca="1">VLOOKUP(Table3[[#This Row],[PRODUCT ID]],Table1[[PRODUCT]:[SELLING PRICE]],5,FALSE)</f>
        <v>290.97250702719094</v>
      </c>
      <c r="L1044" s="16">
        <f ca="1">J1044*Table3[[#This Row],[QUANTITY]]</f>
        <v>1331</v>
      </c>
      <c r="M1044" s="16">
        <f ca="1">K1044*Table3[[#This Row],[QUANTITY]]*(1-Table3[[#This Row],[DISCOUNT %]])</f>
        <v>3006.2098771245815</v>
      </c>
      <c r="N1044" s="3">
        <f>DAY(Table3[[#This Row],[DATE]])</f>
        <v>9</v>
      </c>
      <c r="O1044" s="3" t="str">
        <f>TEXT(Table3[[#This Row],[DATE]],"mmm")</f>
        <v>Nov</v>
      </c>
      <c r="P1044" s="3">
        <f>YEAR(Table3[[#This Row],[DATE]])</f>
        <v>2023</v>
      </c>
    </row>
    <row r="1045" spans="1:16" x14ac:dyDescent="0.3">
      <c r="A1045" s="6">
        <v>45240</v>
      </c>
      <c r="B1045" s="7" t="s">
        <v>2096</v>
      </c>
      <c r="C1045" s="9">
        <f t="shared" ca="1" si="32"/>
        <v>6</v>
      </c>
      <c r="D1045" s="9" t="s">
        <v>2115</v>
      </c>
      <c r="E1045" s="9" t="s">
        <v>2116</v>
      </c>
      <c r="F1045" s="10">
        <f t="shared" ca="1" si="33"/>
        <v>7.0392015039013383E-3</v>
      </c>
      <c r="G1045" s="3" t="str">
        <f>VLOOKUP(Table3[[#This Row],[PRODUCT ID]],Table1[[PRODUCT]:[SELLING PRICE]],1,FALSE)</f>
        <v>Product1044</v>
      </c>
      <c r="H1045" s="3" t="str">
        <f>VLOOKUP(Table3[[#This Row],[PRODUCT ID]],Table1[[PRODUCT]:[SELLING PRICE]],2,FALSE)</f>
        <v>Category2</v>
      </c>
      <c r="I1045" s="3" t="str">
        <f>VLOOKUP(Table3[[#This Row],[PRODUCT ID]],Table1[[PRODUCT]:[SELLING PRICE]],3,FALSE)</f>
        <v>Ft</v>
      </c>
      <c r="J1045" s="16">
        <f ca="1">VLOOKUP(Table3[[#This Row],[PRODUCT ID]],Table1[[PRODUCT]:[SELLING PRICE]],4,FALSE)</f>
        <v>222</v>
      </c>
      <c r="K1045" s="16">
        <f ca="1">VLOOKUP(Table3[[#This Row],[PRODUCT ID]],Table1[[PRODUCT]:[SELLING PRICE]],5,FALSE)</f>
        <v>126.0021220673046</v>
      </c>
      <c r="L1045" s="16">
        <f ca="1">J1045*Table3[[#This Row],[QUANTITY]]</f>
        <v>1332</v>
      </c>
      <c r="M1045" s="16">
        <f ca="1">K1045*Table3[[#This Row],[QUANTITY]]*(1-Table3[[#This Row],[DISCOUNT %]])</f>
        <v>750.69100644092202</v>
      </c>
      <c r="N1045" s="3">
        <f>DAY(Table3[[#This Row],[DATE]])</f>
        <v>10</v>
      </c>
      <c r="O1045" s="3" t="str">
        <f>TEXT(Table3[[#This Row],[DATE]],"mmm")</f>
        <v>Nov</v>
      </c>
      <c r="P1045" s="3">
        <f>YEAR(Table3[[#This Row],[DATE]])</f>
        <v>2023</v>
      </c>
    </row>
    <row r="1046" spans="1:16" x14ac:dyDescent="0.3">
      <c r="A1046" s="6">
        <v>45241</v>
      </c>
      <c r="B1046" s="7" t="s">
        <v>2097</v>
      </c>
      <c r="C1046" s="9">
        <f t="shared" ca="1" si="32"/>
        <v>13</v>
      </c>
      <c r="D1046" s="9" t="s">
        <v>2115</v>
      </c>
      <c r="E1046" s="9" t="s">
        <v>2116</v>
      </c>
      <c r="F1046" s="10">
        <f t="shared" ca="1" si="33"/>
        <v>3.998577641124549E-2</v>
      </c>
      <c r="G1046" s="3" t="str">
        <f>VLOOKUP(Table3[[#This Row],[PRODUCT ID]],Table1[[PRODUCT]:[SELLING PRICE]],1,FALSE)</f>
        <v>Product1045</v>
      </c>
      <c r="H1046" s="3" t="str">
        <f>VLOOKUP(Table3[[#This Row],[PRODUCT ID]],Table1[[PRODUCT]:[SELLING PRICE]],2,FALSE)</f>
        <v>Category3</v>
      </c>
      <c r="I1046" s="3" t="str">
        <f>VLOOKUP(Table3[[#This Row],[PRODUCT ID]],Table1[[PRODUCT]:[SELLING PRICE]],3,FALSE)</f>
        <v>No</v>
      </c>
      <c r="J1046" s="16">
        <f ca="1">VLOOKUP(Table3[[#This Row],[PRODUCT ID]],Table1[[PRODUCT]:[SELLING PRICE]],4,FALSE)</f>
        <v>119</v>
      </c>
      <c r="K1046" s="16">
        <f ca="1">VLOOKUP(Table3[[#This Row],[PRODUCT ID]],Table1[[PRODUCT]:[SELLING PRICE]],5,FALSE)</f>
        <v>223.48781789655234</v>
      </c>
      <c r="L1046" s="16">
        <f ca="1">J1046*Table3[[#This Row],[QUANTITY]]</f>
        <v>1547</v>
      </c>
      <c r="M1046" s="16">
        <f ca="1">K1046*Table3[[#This Row],[QUANTITY]]*(1-Table3[[#This Row],[DISCOUNT %]])</f>
        <v>2789.1692917335477</v>
      </c>
      <c r="N1046" s="3">
        <f>DAY(Table3[[#This Row],[DATE]])</f>
        <v>11</v>
      </c>
      <c r="O1046" s="3" t="str">
        <f>TEXT(Table3[[#This Row],[DATE]],"mmm")</f>
        <v>Nov</v>
      </c>
      <c r="P1046" s="3">
        <f>YEAR(Table3[[#This Row],[DATE]])</f>
        <v>2023</v>
      </c>
    </row>
    <row r="1047" spans="1:16" x14ac:dyDescent="0.3">
      <c r="A1047" s="6">
        <v>45242</v>
      </c>
      <c r="B1047" s="7" t="s">
        <v>2098</v>
      </c>
      <c r="C1047" s="9">
        <f t="shared" ca="1" si="32"/>
        <v>6</v>
      </c>
      <c r="D1047" s="9" t="s">
        <v>2115</v>
      </c>
      <c r="E1047" s="9" t="s">
        <v>2116</v>
      </c>
      <c r="F1047" s="10">
        <f t="shared" ca="1" si="33"/>
        <v>4.2897207713562806E-2</v>
      </c>
      <c r="G1047" s="3" t="str">
        <f>VLOOKUP(Table3[[#This Row],[PRODUCT ID]],Table1[[PRODUCT]:[SELLING PRICE]],1,FALSE)</f>
        <v>Product1046</v>
      </c>
      <c r="H1047" s="3" t="str">
        <f>VLOOKUP(Table3[[#This Row],[PRODUCT ID]],Table1[[PRODUCT]:[SELLING PRICE]],2,FALSE)</f>
        <v>Category4</v>
      </c>
      <c r="I1047" s="3" t="str">
        <f>VLOOKUP(Table3[[#This Row],[PRODUCT ID]],Table1[[PRODUCT]:[SELLING PRICE]],3,FALSE)</f>
        <v>Kg</v>
      </c>
      <c r="J1047" s="16">
        <f ca="1">VLOOKUP(Table3[[#This Row],[PRODUCT ID]],Table1[[PRODUCT]:[SELLING PRICE]],4,FALSE)</f>
        <v>125</v>
      </c>
      <c r="K1047" s="16">
        <f ca="1">VLOOKUP(Table3[[#This Row],[PRODUCT ID]],Table1[[PRODUCT]:[SELLING PRICE]],5,FALSE)</f>
        <v>107.64950851312561</v>
      </c>
      <c r="L1047" s="16">
        <f ca="1">J1047*Table3[[#This Row],[QUANTITY]]</f>
        <v>750</v>
      </c>
      <c r="M1047" s="16">
        <f ca="1">K1047*Table3[[#This Row],[QUANTITY]]*(1-Table3[[#This Row],[DISCOUNT %]])</f>
        <v>618.18987111705064</v>
      </c>
      <c r="N1047" s="3">
        <f>DAY(Table3[[#This Row],[DATE]])</f>
        <v>12</v>
      </c>
      <c r="O1047" s="3" t="str">
        <f>TEXT(Table3[[#This Row],[DATE]],"mmm")</f>
        <v>Nov</v>
      </c>
      <c r="P1047" s="3">
        <f>YEAR(Table3[[#This Row],[DATE]])</f>
        <v>2023</v>
      </c>
    </row>
    <row r="1048" spans="1:16" x14ac:dyDescent="0.3">
      <c r="A1048" s="6">
        <v>45243</v>
      </c>
      <c r="B1048" s="7" t="s">
        <v>2099</v>
      </c>
      <c r="C1048" s="9">
        <f t="shared" ca="1" si="32"/>
        <v>12</v>
      </c>
      <c r="D1048" s="9" t="s">
        <v>2116</v>
      </c>
      <c r="E1048" s="9" t="s">
        <v>2118</v>
      </c>
      <c r="F1048" s="10">
        <f t="shared" ca="1" si="33"/>
        <v>5.4152981978831699E-2</v>
      </c>
      <c r="G1048" s="3" t="str">
        <f>VLOOKUP(Table3[[#This Row],[PRODUCT ID]],Table1[[PRODUCT]:[SELLING PRICE]],1,FALSE)</f>
        <v>Product1047</v>
      </c>
      <c r="H1048" s="3" t="str">
        <f>VLOOKUP(Table3[[#This Row],[PRODUCT ID]],Table1[[PRODUCT]:[SELLING PRICE]],2,FALSE)</f>
        <v>Category5</v>
      </c>
      <c r="I1048" s="3" t="str">
        <f>VLOOKUP(Table3[[#This Row],[PRODUCT ID]],Table1[[PRODUCT]:[SELLING PRICE]],3,FALSE)</f>
        <v>Kg</v>
      </c>
      <c r="J1048" s="16">
        <f ca="1">VLOOKUP(Table3[[#This Row],[PRODUCT ID]],Table1[[PRODUCT]:[SELLING PRICE]],4,FALSE)</f>
        <v>235</v>
      </c>
      <c r="K1048" s="16">
        <f ca="1">VLOOKUP(Table3[[#This Row],[PRODUCT ID]],Table1[[PRODUCT]:[SELLING PRICE]],5,FALSE)</f>
        <v>60.504322319681627</v>
      </c>
      <c r="L1048" s="16">
        <f ca="1">J1048*Table3[[#This Row],[QUANTITY]]</f>
        <v>2820</v>
      </c>
      <c r="M1048" s="16">
        <f ca="1">K1048*Table3[[#This Row],[QUANTITY]]*(1-Table3[[#This Row],[DISCOUNT %]])</f>
        <v>686.73399412154981</v>
      </c>
      <c r="N1048" s="3">
        <f>DAY(Table3[[#This Row],[DATE]])</f>
        <v>13</v>
      </c>
      <c r="O1048" s="3" t="str">
        <f>TEXT(Table3[[#This Row],[DATE]],"mmm")</f>
        <v>Nov</v>
      </c>
      <c r="P1048" s="3">
        <f>YEAR(Table3[[#This Row],[DATE]])</f>
        <v>2023</v>
      </c>
    </row>
    <row r="1049" spans="1:16" x14ac:dyDescent="0.3">
      <c r="A1049" s="6">
        <v>45244</v>
      </c>
      <c r="B1049" s="7" t="s">
        <v>2100</v>
      </c>
      <c r="C1049" s="9">
        <f t="shared" ca="1" si="32"/>
        <v>4</v>
      </c>
      <c r="D1049" s="9" t="s">
        <v>2116</v>
      </c>
      <c r="E1049" s="9" t="s">
        <v>2118</v>
      </c>
      <c r="F1049" s="10">
        <f t="shared" ca="1" si="33"/>
        <v>9.0050510565559447E-2</v>
      </c>
      <c r="G1049" s="3" t="str">
        <f>VLOOKUP(Table3[[#This Row],[PRODUCT ID]],Table1[[PRODUCT]:[SELLING PRICE]],1,FALSE)</f>
        <v>Product1048</v>
      </c>
      <c r="H1049" s="3" t="str">
        <f>VLOOKUP(Table3[[#This Row],[PRODUCT ID]],Table1[[PRODUCT]:[SELLING PRICE]],2,FALSE)</f>
        <v>Category1</v>
      </c>
      <c r="I1049" s="3" t="str">
        <f>VLOOKUP(Table3[[#This Row],[PRODUCT ID]],Table1[[PRODUCT]:[SELLING PRICE]],3,FALSE)</f>
        <v>Lt</v>
      </c>
      <c r="J1049" s="16">
        <f ca="1">VLOOKUP(Table3[[#This Row],[PRODUCT ID]],Table1[[PRODUCT]:[SELLING PRICE]],4,FALSE)</f>
        <v>187</v>
      </c>
      <c r="K1049" s="16">
        <f ca="1">VLOOKUP(Table3[[#This Row],[PRODUCT ID]],Table1[[PRODUCT]:[SELLING PRICE]],5,FALSE)</f>
        <v>217.45866328193193</v>
      </c>
      <c r="L1049" s="16">
        <f ca="1">J1049*Table3[[#This Row],[QUANTITY]]</f>
        <v>748</v>
      </c>
      <c r="M1049" s="16">
        <f ca="1">K1049*Table3[[#This Row],[QUANTITY]]*(1-Table3[[#This Row],[DISCOUNT %]])</f>
        <v>791.50559850595948</v>
      </c>
      <c r="N1049" s="3">
        <f>DAY(Table3[[#This Row],[DATE]])</f>
        <v>14</v>
      </c>
      <c r="O1049" s="3" t="str">
        <f>TEXT(Table3[[#This Row],[DATE]],"mmm")</f>
        <v>Nov</v>
      </c>
      <c r="P1049" s="3">
        <f>YEAR(Table3[[#This Row],[DATE]])</f>
        <v>2023</v>
      </c>
    </row>
    <row r="1050" spans="1:16" x14ac:dyDescent="0.3">
      <c r="A1050" s="6">
        <v>45245</v>
      </c>
      <c r="B1050" s="8" t="s">
        <v>2101</v>
      </c>
      <c r="C1050" s="9">
        <f t="shared" ca="1" si="32"/>
        <v>12</v>
      </c>
      <c r="D1050" s="9" t="s">
        <v>2116</v>
      </c>
      <c r="E1050" s="9" t="s">
        <v>2116</v>
      </c>
      <c r="F1050" s="10">
        <f t="shared" ca="1" si="33"/>
        <v>1.9594534286017852E-2</v>
      </c>
      <c r="G1050" s="3" t="str">
        <f>VLOOKUP(Table3[[#This Row],[PRODUCT ID]],Table1[[PRODUCT]:[SELLING PRICE]],1,FALSE)</f>
        <v>Product1049</v>
      </c>
      <c r="H1050" s="3" t="str">
        <f>VLOOKUP(Table3[[#This Row],[PRODUCT ID]],Table1[[PRODUCT]:[SELLING PRICE]],2,FALSE)</f>
        <v>Category2</v>
      </c>
      <c r="I1050" s="3" t="str">
        <f>VLOOKUP(Table3[[#This Row],[PRODUCT ID]],Table1[[PRODUCT]:[SELLING PRICE]],3,FALSE)</f>
        <v>Kg</v>
      </c>
      <c r="J1050" s="16">
        <f ca="1">VLOOKUP(Table3[[#This Row],[PRODUCT ID]],Table1[[PRODUCT]:[SELLING PRICE]],4,FALSE)</f>
        <v>44</v>
      </c>
      <c r="K1050" s="16">
        <f ca="1">VLOOKUP(Table3[[#This Row],[PRODUCT ID]],Table1[[PRODUCT]:[SELLING PRICE]],5,FALSE)</f>
        <v>187.92492400038654</v>
      </c>
      <c r="L1050" s="16">
        <f ca="1">J1050*Table3[[#This Row],[QUANTITY]]</f>
        <v>528</v>
      </c>
      <c r="M1050" s="16">
        <f ca="1">K1050*Table3[[#This Row],[QUANTITY]]*(1-Table3[[#This Row],[DISCOUNT %]])</f>
        <v>2210.9114716063636</v>
      </c>
      <c r="N1050" s="3">
        <f>DAY(Table3[[#This Row],[DATE]])</f>
        <v>15</v>
      </c>
      <c r="O1050" s="3" t="str">
        <f>TEXT(Table3[[#This Row],[DATE]],"mmm")</f>
        <v>Nov</v>
      </c>
      <c r="P1050" s="3">
        <f>YEAR(Table3[[#This Row],[DATE]])</f>
        <v>2023</v>
      </c>
    </row>
    <row r="1051" spans="1:16" x14ac:dyDescent="0.3">
      <c r="A1051" s="6">
        <v>45246</v>
      </c>
      <c r="B1051" s="7" t="s">
        <v>1053</v>
      </c>
      <c r="C1051" s="9">
        <f t="shared" ca="1" si="32"/>
        <v>5</v>
      </c>
      <c r="D1051" s="9" t="s">
        <v>2115</v>
      </c>
      <c r="E1051" s="9" t="s">
        <v>2116</v>
      </c>
      <c r="F1051" s="10">
        <f t="shared" ca="1" si="33"/>
        <v>2.9728379207987599E-2</v>
      </c>
      <c r="G1051" s="3" t="str">
        <f>VLOOKUP(Table3[[#This Row],[PRODUCT ID]],Table1[[PRODUCT]:[SELLING PRICE]],1,FALSE)</f>
        <v>Product1</v>
      </c>
      <c r="H1051" s="3" t="str">
        <f>VLOOKUP(Table3[[#This Row],[PRODUCT ID]],Table1[[PRODUCT]:[SELLING PRICE]],2,FALSE)</f>
        <v>Category1</v>
      </c>
      <c r="I1051" s="3" t="str">
        <f>VLOOKUP(Table3[[#This Row],[PRODUCT ID]],Table1[[PRODUCT]:[SELLING PRICE]],3,FALSE)</f>
        <v>Kg</v>
      </c>
      <c r="J1051" s="16">
        <f ca="1">VLOOKUP(Table3[[#This Row],[PRODUCT ID]],Table1[[PRODUCT]:[SELLING PRICE]],4,FALSE)</f>
        <v>26</v>
      </c>
      <c r="K1051" s="16">
        <f ca="1">VLOOKUP(Table3[[#This Row],[PRODUCT ID]],Table1[[PRODUCT]:[SELLING PRICE]],5,FALSE)</f>
        <v>143.96069654888763</v>
      </c>
      <c r="L1051" s="16">
        <f ca="1">J1051*Table3[[#This Row],[QUANTITY]]</f>
        <v>130</v>
      </c>
      <c r="M1051" s="16">
        <f ca="1">K1051*Table3[[#This Row],[QUANTITY]]*(1-Table3[[#This Row],[DISCOUNT %]])</f>
        <v>698.4048918541813</v>
      </c>
      <c r="N1051" s="3">
        <f>DAY(Table3[[#This Row],[DATE]])</f>
        <v>16</v>
      </c>
      <c r="O1051" s="3" t="str">
        <f>TEXT(Table3[[#This Row],[DATE]],"mmm")</f>
        <v>Nov</v>
      </c>
      <c r="P1051" s="3">
        <f>YEAR(Table3[[#This Row],[DATE]])</f>
        <v>2023</v>
      </c>
    </row>
    <row r="1052" spans="1:16" x14ac:dyDescent="0.3">
      <c r="A1052" s="6">
        <v>45247</v>
      </c>
      <c r="B1052" s="7" t="s">
        <v>1054</v>
      </c>
      <c r="C1052" s="9">
        <f t="shared" ca="1" si="32"/>
        <v>15</v>
      </c>
      <c r="D1052" s="9" t="s">
        <v>2117</v>
      </c>
      <c r="E1052" s="9" t="s">
        <v>2116</v>
      </c>
      <c r="F1052" s="10">
        <f t="shared" ca="1" si="33"/>
        <v>6.1788701583559695E-2</v>
      </c>
      <c r="G1052" s="3" t="str">
        <f>VLOOKUP(Table3[[#This Row],[PRODUCT ID]],Table1[[PRODUCT]:[SELLING PRICE]],1,FALSE)</f>
        <v>Product2</v>
      </c>
      <c r="H1052" s="3" t="str">
        <f>VLOOKUP(Table3[[#This Row],[PRODUCT ID]],Table1[[PRODUCT]:[SELLING PRICE]],2,FALSE)</f>
        <v>Category2</v>
      </c>
      <c r="I1052" s="3" t="str">
        <f>VLOOKUP(Table3[[#This Row],[PRODUCT ID]],Table1[[PRODUCT]:[SELLING PRICE]],3,FALSE)</f>
        <v>Kg</v>
      </c>
      <c r="J1052" s="16">
        <f ca="1">VLOOKUP(Table3[[#This Row],[PRODUCT ID]],Table1[[PRODUCT]:[SELLING PRICE]],4,FALSE)</f>
        <v>88</v>
      </c>
      <c r="K1052" s="16">
        <f ca="1">VLOOKUP(Table3[[#This Row],[PRODUCT ID]],Table1[[PRODUCT]:[SELLING PRICE]],5,FALSE)</f>
        <v>231.44910332675929</v>
      </c>
      <c r="L1052" s="16">
        <f ca="1">J1052*Table3[[#This Row],[QUANTITY]]</f>
        <v>1320</v>
      </c>
      <c r="M1052" s="16">
        <f ca="1">K1052*Table3[[#This Row],[QUANTITY]]*(1-Table3[[#This Row],[DISCOUNT %]])</f>
        <v>3257.2224562427955</v>
      </c>
      <c r="N1052" s="3">
        <f>DAY(Table3[[#This Row],[DATE]])</f>
        <v>17</v>
      </c>
      <c r="O1052" s="3" t="str">
        <f>TEXT(Table3[[#This Row],[DATE]],"mmm")</f>
        <v>Nov</v>
      </c>
      <c r="P1052" s="3">
        <f>YEAR(Table3[[#This Row],[DATE]])</f>
        <v>2023</v>
      </c>
    </row>
    <row r="1053" spans="1:16" x14ac:dyDescent="0.3">
      <c r="A1053" s="6">
        <v>45248</v>
      </c>
      <c r="B1053" s="7" t="s">
        <v>1055</v>
      </c>
      <c r="C1053" s="9">
        <f t="shared" ca="1" si="32"/>
        <v>11</v>
      </c>
      <c r="D1053" s="9" t="s">
        <v>2117</v>
      </c>
      <c r="E1053" s="9" t="s">
        <v>2116</v>
      </c>
      <c r="F1053" s="10">
        <f t="shared" ca="1" si="33"/>
        <v>2.7540255430035944E-2</v>
      </c>
      <c r="G1053" s="3" t="str">
        <f>VLOOKUP(Table3[[#This Row],[PRODUCT ID]],Table1[[PRODUCT]:[SELLING PRICE]],1,FALSE)</f>
        <v>Product3</v>
      </c>
      <c r="H1053" s="3" t="str">
        <f>VLOOKUP(Table3[[#This Row],[PRODUCT ID]],Table1[[PRODUCT]:[SELLING PRICE]],2,FALSE)</f>
        <v>Category3</v>
      </c>
      <c r="I1053" s="3" t="str">
        <f>VLOOKUP(Table3[[#This Row],[PRODUCT ID]],Table1[[PRODUCT]:[SELLING PRICE]],3,FALSE)</f>
        <v>Lt</v>
      </c>
      <c r="J1053" s="16">
        <f ca="1">VLOOKUP(Table3[[#This Row],[PRODUCT ID]],Table1[[PRODUCT]:[SELLING PRICE]],4,FALSE)</f>
        <v>150</v>
      </c>
      <c r="K1053" s="16">
        <f ca="1">VLOOKUP(Table3[[#This Row],[PRODUCT ID]],Table1[[PRODUCT]:[SELLING PRICE]],5,FALSE)</f>
        <v>23.853807427812875</v>
      </c>
      <c r="L1053" s="16">
        <f ca="1">J1053*Table3[[#This Row],[QUANTITY]]</f>
        <v>1650</v>
      </c>
      <c r="M1053" s="16">
        <f ca="1">K1053*Table3[[#This Row],[QUANTITY]]*(1-Table3[[#This Row],[DISCOUNT %]])</f>
        <v>255.16554226099223</v>
      </c>
      <c r="N1053" s="3">
        <f>DAY(Table3[[#This Row],[DATE]])</f>
        <v>18</v>
      </c>
      <c r="O1053" s="3" t="str">
        <f>TEXT(Table3[[#This Row],[DATE]],"mmm")</f>
        <v>Nov</v>
      </c>
      <c r="P1053" s="3">
        <f>YEAR(Table3[[#This Row],[DATE]])</f>
        <v>2023</v>
      </c>
    </row>
    <row r="1054" spans="1:16" x14ac:dyDescent="0.3">
      <c r="A1054" s="6">
        <v>45249</v>
      </c>
      <c r="B1054" s="7" t="s">
        <v>1056</v>
      </c>
      <c r="C1054" s="9">
        <f t="shared" ca="1" si="32"/>
        <v>5</v>
      </c>
      <c r="D1054" s="9" t="s">
        <v>2116</v>
      </c>
      <c r="E1054" s="9" t="s">
        <v>2118</v>
      </c>
      <c r="F1054" s="10">
        <f t="shared" ca="1" si="33"/>
        <v>1.6021983171117173E-2</v>
      </c>
      <c r="G1054" s="3" t="str">
        <f>VLOOKUP(Table3[[#This Row],[PRODUCT ID]],Table1[[PRODUCT]:[SELLING PRICE]],1,FALSE)</f>
        <v>Product4</v>
      </c>
      <c r="H1054" s="3" t="str">
        <f>VLOOKUP(Table3[[#This Row],[PRODUCT ID]],Table1[[PRODUCT]:[SELLING PRICE]],2,FALSE)</f>
        <v>Category4</v>
      </c>
      <c r="I1054" s="3" t="str">
        <f>VLOOKUP(Table3[[#This Row],[PRODUCT ID]],Table1[[PRODUCT]:[SELLING PRICE]],3,FALSE)</f>
        <v>Kg</v>
      </c>
      <c r="J1054" s="16">
        <f ca="1">VLOOKUP(Table3[[#This Row],[PRODUCT ID]],Table1[[PRODUCT]:[SELLING PRICE]],4,FALSE)</f>
        <v>108</v>
      </c>
      <c r="K1054" s="16">
        <f ca="1">VLOOKUP(Table3[[#This Row],[PRODUCT ID]],Table1[[PRODUCT]:[SELLING PRICE]],5,FALSE)</f>
        <v>262.91050886369794</v>
      </c>
      <c r="L1054" s="16">
        <f ca="1">J1054*Table3[[#This Row],[QUANTITY]]</f>
        <v>540</v>
      </c>
      <c r="M1054" s="16">
        <f ca="1">K1054*Table3[[#This Row],[QUANTITY]]*(1-Table3[[#This Row],[DISCOUNT %]])</f>
        <v>1293.4908055758697</v>
      </c>
      <c r="N1054" s="3">
        <f>DAY(Table3[[#This Row],[DATE]])</f>
        <v>19</v>
      </c>
      <c r="O1054" s="3" t="str">
        <f>TEXT(Table3[[#This Row],[DATE]],"mmm")</f>
        <v>Nov</v>
      </c>
      <c r="P1054" s="3">
        <f>YEAR(Table3[[#This Row],[DATE]])</f>
        <v>2023</v>
      </c>
    </row>
    <row r="1055" spans="1:16" x14ac:dyDescent="0.3">
      <c r="A1055" s="6">
        <v>45250</v>
      </c>
      <c r="B1055" s="7" t="s">
        <v>1057</v>
      </c>
      <c r="C1055" s="9">
        <f t="shared" ca="1" si="32"/>
        <v>7</v>
      </c>
      <c r="D1055" s="9" t="s">
        <v>2116</v>
      </c>
      <c r="E1055" s="9" t="s">
        <v>2116</v>
      </c>
      <c r="F1055" s="10">
        <f t="shared" ca="1" si="33"/>
        <v>2.258730979013477E-2</v>
      </c>
      <c r="G1055" s="3" t="str">
        <f>VLOOKUP(Table3[[#This Row],[PRODUCT ID]],Table1[[PRODUCT]:[SELLING PRICE]],1,FALSE)</f>
        <v>Product5</v>
      </c>
      <c r="H1055" s="3" t="str">
        <f>VLOOKUP(Table3[[#This Row],[PRODUCT ID]],Table1[[PRODUCT]:[SELLING PRICE]],2,FALSE)</f>
        <v>Category5</v>
      </c>
      <c r="I1055" s="3" t="str">
        <f>VLOOKUP(Table3[[#This Row],[PRODUCT ID]],Table1[[PRODUCT]:[SELLING PRICE]],3,FALSE)</f>
        <v>Lt</v>
      </c>
      <c r="J1055" s="16">
        <f ca="1">VLOOKUP(Table3[[#This Row],[PRODUCT ID]],Table1[[PRODUCT]:[SELLING PRICE]],4,FALSE)</f>
        <v>135</v>
      </c>
      <c r="K1055" s="16">
        <f ca="1">VLOOKUP(Table3[[#This Row],[PRODUCT ID]],Table1[[PRODUCT]:[SELLING PRICE]],5,FALSE)</f>
        <v>178.61044405516915</v>
      </c>
      <c r="L1055" s="16">
        <f ca="1">J1055*Table3[[#This Row],[QUANTITY]]</f>
        <v>945</v>
      </c>
      <c r="M1055" s="16">
        <f ca="1">K1055*Table3[[#This Row],[QUANTITY]]*(1-Table3[[#This Row],[DISCOUNT %]])</f>
        <v>1222.0328023647905</v>
      </c>
      <c r="N1055" s="3">
        <f>DAY(Table3[[#This Row],[DATE]])</f>
        <v>20</v>
      </c>
      <c r="O1055" s="3" t="str">
        <f>TEXT(Table3[[#This Row],[DATE]],"mmm")</f>
        <v>Nov</v>
      </c>
      <c r="P1055" s="3">
        <f>YEAR(Table3[[#This Row],[DATE]])</f>
        <v>2023</v>
      </c>
    </row>
    <row r="1056" spans="1:16" x14ac:dyDescent="0.3">
      <c r="A1056" s="6">
        <v>45251</v>
      </c>
      <c r="B1056" s="7" t="s">
        <v>1058</v>
      </c>
      <c r="C1056" s="9">
        <f t="shared" ca="1" si="32"/>
        <v>2</v>
      </c>
      <c r="D1056" s="9" t="s">
        <v>2116</v>
      </c>
      <c r="E1056" s="9" t="s">
        <v>2116</v>
      </c>
      <c r="F1056" s="10">
        <f t="shared" ca="1" si="33"/>
        <v>1.8550984124272519E-2</v>
      </c>
      <c r="G1056" s="3" t="str">
        <f>VLOOKUP(Table3[[#This Row],[PRODUCT ID]],Table1[[PRODUCT]:[SELLING PRICE]],1,FALSE)</f>
        <v>Product6</v>
      </c>
      <c r="H1056" s="3" t="str">
        <f>VLOOKUP(Table3[[#This Row],[PRODUCT ID]],Table1[[PRODUCT]:[SELLING PRICE]],2,FALSE)</f>
        <v>Category1</v>
      </c>
      <c r="I1056" s="3" t="str">
        <f>VLOOKUP(Table3[[#This Row],[PRODUCT ID]],Table1[[PRODUCT]:[SELLING PRICE]],3,FALSE)</f>
        <v>Ft</v>
      </c>
      <c r="J1056" s="16">
        <f ca="1">VLOOKUP(Table3[[#This Row],[PRODUCT ID]],Table1[[PRODUCT]:[SELLING PRICE]],4,FALSE)</f>
        <v>24</v>
      </c>
      <c r="K1056" s="16">
        <f ca="1">VLOOKUP(Table3[[#This Row],[PRODUCT ID]],Table1[[PRODUCT]:[SELLING PRICE]],5,FALSE)</f>
        <v>314.30065147914587</v>
      </c>
      <c r="L1056" s="16">
        <f ca="1">J1056*Table3[[#This Row],[QUANTITY]]</f>
        <v>48</v>
      </c>
      <c r="M1056" s="16">
        <f ca="1">K1056*Table3[[#This Row],[QUANTITY]]*(1-Table3[[#This Row],[DISCOUNT %]])</f>
        <v>616.94013016661552</v>
      </c>
      <c r="N1056" s="3">
        <f>DAY(Table3[[#This Row],[DATE]])</f>
        <v>21</v>
      </c>
      <c r="O1056" s="3" t="str">
        <f>TEXT(Table3[[#This Row],[DATE]],"mmm")</f>
        <v>Nov</v>
      </c>
      <c r="P1056" s="3">
        <f>YEAR(Table3[[#This Row],[DATE]])</f>
        <v>2023</v>
      </c>
    </row>
    <row r="1057" spans="1:16" x14ac:dyDescent="0.3">
      <c r="A1057" s="6">
        <v>45252</v>
      </c>
      <c r="B1057" s="7" t="s">
        <v>1059</v>
      </c>
      <c r="C1057" s="9">
        <f t="shared" ca="1" si="32"/>
        <v>8</v>
      </c>
      <c r="D1057" s="9" t="s">
        <v>2116</v>
      </c>
      <c r="E1057" s="9" t="s">
        <v>2116</v>
      </c>
      <c r="F1057" s="10">
        <f t="shared" ca="1" si="33"/>
        <v>6.5182005729746528E-2</v>
      </c>
      <c r="G1057" s="3" t="str">
        <f>VLOOKUP(Table3[[#This Row],[PRODUCT ID]],Table1[[PRODUCT]:[SELLING PRICE]],1,FALSE)</f>
        <v>Product7</v>
      </c>
      <c r="H1057" s="3" t="str">
        <f>VLOOKUP(Table3[[#This Row],[PRODUCT ID]],Table1[[PRODUCT]:[SELLING PRICE]],2,FALSE)</f>
        <v>Category2</v>
      </c>
      <c r="I1057" s="3" t="str">
        <f>VLOOKUP(Table3[[#This Row],[PRODUCT ID]],Table1[[PRODUCT]:[SELLING PRICE]],3,FALSE)</f>
        <v>Kg</v>
      </c>
      <c r="J1057" s="16">
        <f ca="1">VLOOKUP(Table3[[#This Row],[PRODUCT ID]],Table1[[PRODUCT]:[SELLING PRICE]],4,FALSE)</f>
        <v>116</v>
      </c>
      <c r="K1057" s="16">
        <f ca="1">VLOOKUP(Table3[[#This Row],[PRODUCT ID]],Table1[[PRODUCT]:[SELLING PRICE]],5,FALSE)</f>
        <v>75.374365149541063</v>
      </c>
      <c r="L1057" s="16">
        <f ca="1">J1057*Table3[[#This Row],[QUANTITY]]</f>
        <v>928</v>
      </c>
      <c r="M1057" s="16">
        <f ca="1">K1057*Table3[[#This Row],[QUANTITY]]*(1-Table3[[#This Row],[DISCOUNT %]])</f>
        <v>563.69050278790132</v>
      </c>
      <c r="N1057" s="3">
        <f>DAY(Table3[[#This Row],[DATE]])</f>
        <v>22</v>
      </c>
      <c r="O1057" s="3" t="str">
        <f>TEXT(Table3[[#This Row],[DATE]],"mmm")</f>
        <v>Nov</v>
      </c>
      <c r="P1057" s="3">
        <f>YEAR(Table3[[#This Row],[DATE]])</f>
        <v>2023</v>
      </c>
    </row>
    <row r="1058" spans="1:16" x14ac:dyDescent="0.3">
      <c r="A1058" s="6">
        <v>45253</v>
      </c>
      <c r="B1058" s="7" t="s">
        <v>1060</v>
      </c>
      <c r="C1058" s="9">
        <f t="shared" ca="1" si="32"/>
        <v>11</v>
      </c>
      <c r="D1058" s="9" t="s">
        <v>2115</v>
      </c>
      <c r="E1058" s="9" t="s">
        <v>2116</v>
      </c>
      <c r="F1058" s="10">
        <f t="shared" ca="1" si="33"/>
        <v>9.4797194996987411E-2</v>
      </c>
      <c r="G1058" s="3" t="str">
        <f>VLOOKUP(Table3[[#This Row],[PRODUCT ID]],Table1[[PRODUCT]:[SELLING PRICE]],1,FALSE)</f>
        <v>Product8</v>
      </c>
      <c r="H1058" s="3" t="str">
        <f>VLOOKUP(Table3[[#This Row],[PRODUCT ID]],Table1[[PRODUCT]:[SELLING PRICE]],2,FALSE)</f>
        <v>Category3</v>
      </c>
      <c r="I1058" s="3" t="str">
        <f>VLOOKUP(Table3[[#This Row],[PRODUCT ID]],Table1[[PRODUCT]:[SELLING PRICE]],3,FALSE)</f>
        <v>No</v>
      </c>
      <c r="J1058" s="16">
        <f ca="1">VLOOKUP(Table3[[#This Row],[PRODUCT ID]],Table1[[PRODUCT]:[SELLING PRICE]],4,FALSE)</f>
        <v>240</v>
      </c>
      <c r="K1058" s="16">
        <f ca="1">VLOOKUP(Table3[[#This Row],[PRODUCT ID]],Table1[[PRODUCT]:[SELLING PRICE]],5,FALSE)</f>
        <v>129.77114950175388</v>
      </c>
      <c r="L1058" s="16">
        <f ca="1">J1058*Table3[[#This Row],[QUANTITY]]</f>
        <v>2640</v>
      </c>
      <c r="M1058" s="16">
        <f ca="1">K1058*Table3[[#This Row],[QUANTITY]]*(1-Table3[[#This Row],[DISCOUNT %]])</f>
        <v>1292.1612939119821</v>
      </c>
      <c r="N1058" s="3">
        <f>DAY(Table3[[#This Row],[DATE]])</f>
        <v>23</v>
      </c>
      <c r="O1058" s="3" t="str">
        <f>TEXT(Table3[[#This Row],[DATE]],"mmm")</f>
        <v>Nov</v>
      </c>
      <c r="P1058" s="3">
        <f>YEAR(Table3[[#This Row],[DATE]])</f>
        <v>2023</v>
      </c>
    </row>
    <row r="1059" spans="1:16" x14ac:dyDescent="0.3">
      <c r="A1059" s="6">
        <v>45254</v>
      </c>
      <c r="B1059" s="7" t="s">
        <v>1061</v>
      </c>
      <c r="C1059" s="9">
        <f t="shared" ca="1" si="32"/>
        <v>8</v>
      </c>
      <c r="D1059" s="9" t="s">
        <v>2116</v>
      </c>
      <c r="E1059" s="9" t="s">
        <v>2116</v>
      </c>
      <c r="F1059" s="10">
        <f t="shared" ca="1" si="33"/>
        <v>5.6188423511083045E-2</v>
      </c>
      <c r="G1059" s="3" t="str">
        <f>VLOOKUP(Table3[[#This Row],[PRODUCT ID]],Table1[[PRODUCT]:[SELLING PRICE]],1,FALSE)</f>
        <v>Product9</v>
      </c>
      <c r="H1059" s="3" t="str">
        <f>VLOOKUP(Table3[[#This Row],[PRODUCT ID]],Table1[[PRODUCT]:[SELLING PRICE]],2,FALSE)</f>
        <v>Category4</v>
      </c>
      <c r="I1059" s="3" t="str">
        <f>VLOOKUP(Table3[[#This Row],[PRODUCT ID]],Table1[[PRODUCT]:[SELLING PRICE]],3,FALSE)</f>
        <v>No</v>
      </c>
      <c r="J1059" s="16">
        <f ca="1">VLOOKUP(Table3[[#This Row],[PRODUCT ID]],Table1[[PRODUCT]:[SELLING PRICE]],4,FALSE)</f>
        <v>240</v>
      </c>
      <c r="K1059" s="16">
        <f ca="1">VLOOKUP(Table3[[#This Row],[PRODUCT ID]],Table1[[PRODUCT]:[SELLING PRICE]],5,FALSE)</f>
        <v>266.34513729896543</v>
      </c>
      <c r="L1059" s="16">
        <f ca="1">J1059*Table3[[#This Row],[QUANTITY]]</f>
        <v>1920</v>
      </c>
      <c r="M1059" s="16">
        <f ca="1">K1059*Table3[[#This Row],[QUANTITY]]*(1-Table3[[#This Row],[DISCOUNT %]])</f>
        <v>2011.0369913943489</v>
      </c>
      <c r="N1059" s="3">
        <f>DAY(Table3[[#This Row],[DATE]])</f>
        <v>24</v>
      </c>
      <c r="O1059" s="3" t="str">
        <f>TEXT(Table3[[#This Row],[DATE]],"mmm")</f>
        <v>Nov</v>
      </c>
      <c r="P1059" s="3">
        <f>YEAR(Table3[[#This Row],[DATE]])</f>
        <v>2023</v>
      </c>
    </row>
    <row r="1060" spans="1:16" x14ac:dyDescent="0.3">
      <c r="A1060" s="6">
        <v>45255</v>
      </c>
      <c r="B1060" s="7" t="s">
        <v>1062</v>
      </c>
      <c r="C1060" s="9">
        <f t="shared" ca="1" si="32"/>
        <v>4</v>
      </c>
      <c r="D1060" s="9" t="s">
        <v>2117</v>
      </c>
      <c r="E1060" s="9" t="s">
        <v>2118</v>
      </c>
      <c r="F1060" s="10">
        <f t="shared" ca="1" si="33"/>
        <v>3.9796468346008543E-2</v>
      </c>
      <c r="G1060" s="3" t="str">
        <f>VLOOKUP(Table3[[#This Row],[PRODUCT ID]],Table1[[PRODUCT]:[SELLING PRICE]],1,FALSE)</f>
        <v>Product10</v>
      </c>
      <c r="H1060" s="3" t="str">
        <f>VLOOKUP(Table3[[#This Row],[PRODUCT ID]],Table1[[PRODUCT]:[SELLING PRICE]],2,FALSE)</f>
        <v>Category5</v>
      </c>
      <c r="I1060" s="3" t="str">
        <f>VLOOKUP(Table3[[#This Row],[PRODUCT ID]],Table1[[PRODUCT]:[SELLING PRICE]],3,FALSE)</f>
        <v>Ft</v>
      </c>
      <c r="J1060" s="16">
        <f ca="1">VLOOKUP(Table3[[#This Row],[PRODUCT ID]],Table1[[PRODUCT]:[SELLING PRICE]],4,FALSE)</f>
        <v>21</v>
      </c>
      <c r="K1060" s="16">
        <f ca="1">VLOOKUP(Table3[[#This Row],[PRODUCT ID]],Table1[[PRODUCT]:[SELLING PRICE]],5,FALSE)</f>
        <v>156.00056587947853</v>
      </c>
      <c r="L1060" s="16">
        <f ca="1">J1060*Table3[[#This Row],[QUANTITY]]</f>
        <v>84</v>
      </c>
      <c r="M1060" s="16">
        <f ca="1">K1060*Table3[[#This Row],[QUANTITY]]*(1-Table3[[#This Row],[DISCOUNT %]])</f>
        <v>599.1691771899857</v>
      </c>
      <c r="N1060" s="3">
        <f>DAY(Table3[[#This Row],[DATE]])</f>
        <v>25</v>
      </c>
      <c r="O1060" s="3" t="str">
        <f>TEXT(Table3[[#This Row],[DATE]],"mmm")</f>
        <v>Nov</v>
      </c>
      <c r="P1060" s="3">
        <f>YEAR(Table3[[#This Row],[DATE]])</f>
        <v>2023</v>
      </c>
    </row>
    <row r="1061" spans="1:16" x14ac:dyDescent="0.3">
      <c r="A1061" s="6">
        <v>45256</v>
      </c>
      <c r="B1061" s="7" t="s">
        <v>1063</v>
      </c>
      <c r="C1061" s="9">
        <f t="shared" ca="1" si="32"/>
        <v>6</v>
      </c>
      <c r="D1061" s="9" t="s">
        <v>2115</v>
      </c>
      <c r="E1061" s="9" t="s">
        <v>2118</v>
      </c>
      <c r="F1061" s="10">
        <f t="shared" ca="1" si="33"/>
        <v>3.772464893331328E-2</v>
      </c>
      <c r="G1061" s="3" t="str">
        <f>VLOOKUP(Table3[[#This Row],[PRODUCT ID]],Table1[[PRODUCT]:[SELLING PRICE]],1,FALSE)</f>
        <v>Product11</v>
      </c>
      <c r="H1061" s="3" t="str">
        <f>VLOOKUP(Table3[[#This Row],[PRODUCT ID]],Table1[[PRODUCT]:[SELLING PRICE]],2,FALSE)</f>
        <v>Category1</v>
      </c>
      <c r="I1061" s="3" t="str">
        <f>VLOOKUP(Table3[[#This Row],[PRODUCT ID]],Table1[[PRODUCT]:[SELLING PRICE]],3,FALSE)</f>
        <v>No</v>
      </c>
      <c r="J1061" s="16">
        <f ca="1">VLOOKUP(Table3[[#This Row],[PRODUCT ID]],Table1[[PRODUCT]:[SELLING PRICE]],4,FALSE)</f>
        <v>24</v>
      </c>
      <c r="K1061" s="16">
        <f ca="1">VLOOKUP(Table3[[#This Row],[PRODUCT ID]],Table1[[PRODUCT]:[SELLING PRICE]],5,FALSE)</f>
        <v>25.769088182129277</v>
      </c>
      <c r="L1061" s="16">
        <f ca="1">J1061*Table3[[#This Row],[QUANTITY]]</f>
        <v>144</v>
      </c>
      <c r="M1061" s="16">
        <f ca="1">K1061*Table3[[#This Row],[QUANTITY]]*(1-Table3[[#This Row],[DISCOUNT %]])</f>
        <v>148.78175026276114</v>
      </c>
      <c r="N1061" s="3">
        <f>DAY(Table3[[#This Row],[DATE]])</f>
        <v>26</v>
      </c>
      <c r="O1061" s="3" t="str">
        <f>TEXT(Table3[[#This Row],[DATE]],"mmm")</f>
        <v>Nov</v>
      </c>
      <c r="P1061" s="3">
        <f>YEAR(Table3[[#This Row],[DATE]])</f>
        <v>2023</v>
      </c>
    </row>
    <row r="1062" spans="1:16" x14ac:dyDescent="0.3">
      <c r="A1062" s="6">
        <v>45257</v>
      </c>
      <c r="B1062" s="7" t="s">
        <v>1064</v>
      </c>
      <c r="C1062" s="9">
        <f t="shared" ca="1" si="32"/>
        <v>1</v>
      </c>
      <c r="D1062" s="9" t="s">
        <v>2115</v>
      </c>
      <c r="E1062" s="9" t="s">
        <v>2116</v>
      </c>
      <c r="F1062" s="10">
        <f t="shared" ca="1" si="33"/>
        <v>8.7624136840603051E-2</v>
      </c>
      <c r="G1062" s="3" t="str">
        <f>VLOOKUP(Table3[[#This Row],[PRODUCT ID]],Table1[[PRODUCT]:[SELLING PRICE]],1,FALSE)</f>
        <v>Product12</v>
      </c>
      <c r="H1062" s="3" t="str">
        <f>VLOOKUP(Table3[[#This Row],[PRODUCT ID]],Table1[[PRODUCT]:[SELLING PRICE]],2,FALSE)</f>
        <v>Category2</v>
      </c>
      <c r="I1062" s="3" t="str">
        <f>VLOOKUP(Table3[[#This Row],[PRODUCT ID]],Table1[[PRODUCT]:[SELLING PRICE]],3,FALSE)</f>
        <v>Kg</v>
      </c>
      <c r="J1062" s="16">
        <f ca="1">VLOOKUP(Table3[[#This Row],[PRODUCT ID]],Table1[[PRODUCT]:[SELLING PRICE]],4,FALSE)</f>
        <v>66</v>
      </c>
      <c r="K1062" s="16">
        <f ca="1">VLOOKUP(Table3[[#This Row],[PRODUCT ID]],Table1[[PRODUCT]:[SELLING PRICE]],5,FALSE)</f>
        <v>222.07923466287838</v>
      </c>
      <c r="L1062" s="16">
        <f ca="1">J1062*Table3[[#This Row],[QUANTITY]]</f>
        <v>66</v>
      </c>
      <c r="M1062" s="16">
        <f ca="1">K1062*Table3[[#This Row],[QUANTITY]]*(1-Table3[[#This Row],[DISCOUNT %]])</f>
        <v>202.61973341532195</v>
      </c>
      <c r="N1062" s="3">
        <f>DAY(Table3[[#This Row],[DATE]])</f>
        <v>27</v>
      </c>
      <c r="O1062" s="3" t="str">
        <f>TEXT(Table3[[#This Row],[DATE]],"mmm")</f>
        <v>Nov</v>
      </c>
      <c r="P1062" s="3">
        <f>YEAR(Table3[[#This Row],[DATE]])</f>
        <v>2023</v>
      </c>
    </row>
    <row r="1063" spans="1:16" x14ac:dyDescent="0.3">
      <c r="A1063" s="6">
        <v>45258</v>
      </c>
      <c r="B1063" s="7" t="s">
        <v>1065</v>
      </c>
      <c r="C1063" s="9">
        <f t="shared" ca="1" si="32"/>
        <v>4</v>
      </c>
      <c r="D1063" s="9" t="s">
        <v>2115</v>
      </c>
      <c r="E1063" s="9" t="s">
        <v>2116</v>
      </c>
      <c r="F1063" s="10">
        <f t="shared" ca="1" si="33"/>
        <v>8.1392071205708225E-2</v>
      </c>
      <c r="G1063" s="3" t="str">
        <f>VLOOKUP(Table3[[#This Row],[PRODUCT ID]],Table1[[PRODUCT]:[SELLING PRICE]],1,FALSE)</f>
        <v>Product13</v>
      </c>
      <c r="H1063" s="3" t="str">
        <f>VLOOKUP(Table3[[#This Row],[PRODUCT ID]],Table1[[PRODUCT]:[SELLING PRICE]],2,FALSE)</f>
        <v>Category3</v>
      </c>
      <c r="I1063" s="3" t="str">
        <f>VLOOKUP(Table3[[#This Row],[PRODUCT ID]],Table1[[PRODUCT]:[SELLING PRICE]],3,FALSE)</f>
        <v>Kg</v>
      </c>
      <c r="J1063" s="16">
        <f ca="1">VLOOKUP(Table3[[#This Row],[PRODUCT ID]],Table1[[PRODUCT]:[SELLING PRICE]],4,FALSE)</f>
        <v>158</v>
      </c>
      <c r="K1063" s="16">
        <f ca="1">VLOOKUP(Table3[[#This Row],[PRODUCT ID]],Table1[[PRODUCT]:[SELLING PRICE]],5,FALSE)</f>
        <v>200.4647852548045</v>
      </c>
      <c r="L1063" s="16">
        <f ca="1">J1063*Table3[[#This Row],[QUANTITY]]</f>
        <v>632</v>
      </c>
      <c r="M1063" s="16">
        <f ca="1">K1063*Table3[[#This Row],[QUANTITY]]*(1-Table3[[#This Row],[DISCOUNT %]])</f>
        <v>736.59416471643374</v>
      </c>
      <c r="N1063" s="3">
        <f>DAY(Table3[[#This Row],[DATE]])</f>
        <v>28</v>
      </c>
      <c r="O1063" s="3" t="str">
        <f>TEXT(Table3[[#This Row],[DATE]],"mmm")</f>
        <v>Nov</v>
      </c>
      <c r="P1063" s="3">
        <f>YEAR(Table3[[#This Row],[DATE]])</f>
        <v>2023</v>
      </c>
    </row>
    <row r="1064" spans="1:16" x14ac:dyDescent="0.3">
      <c r="A1064" s="6">
        <v>45259</v>
      </c>
      <c r="B1064" s="7" t="s">
        <v>1066</v>
      </c>
      <c r="C1064" s="9">
        <f t="shared" ca="1" si="32"/>
        <v>3</v>
      </c>
      <c r="D1064" s="9" t="s">
        <v>2116</v>
      </c>
      <c r="E1064" s="9" t="s">
        <v>2116</v>
      </c>
      <c r="F1064" s="10">
        <f t="shared" ca="1" si="33"/>
        <v>5.6317240067235486E-2</v>
      </c>
      <c r="G1064" s="3" t="str">
        <f>VLOOKUP(Table3[[#This Row],[PRODUCT ID]],Table1[[PRODUCT]:[SELLING PRICE]],1,FALSE)</f>
        <v>Product14</v>
      </c>
      <c r="H1064" s="3" t="str">
        <f>VLOOKUP(Table3[[#This Row],[PRODUCT ID]],Table1[[PRODUCT]:[SELLING PRICE]],2,FALSE)</f>
        <v>Category4</v>
      </c>
      <c r="I1064" s="3" t="str">
        <f>VLOOKUP(Table3[[#This Row],[PRODUCT ID]],Table1[[PRODUCT]:[SELLING PRICE]],3,FALSE)</f>
        <v>Lt</v>
      </c>
      <c r="J1064" s="16">
        <f ca="1">VLOOKUP(Table3[[#This Row],[PRODUCT ID]],Table1[[PRODUCT]:[SELLING PRICE]],4,FALSE)</f>
        <v>221</v>
      </c>
      <c r="K1064" s="16">
        <f ca="1">VLOOKUP(Table3[[#This Row],[PRODUCT ID]],Table1[[PRODUCT]:[SELLING PRICE]],5,FALSE)</f>
        <v>283.73476637718295</v>
      </c>
      <c r="L1064" s="16">
        <f ca="1">J1064*Table3[[#This Row],[QUANTITY]]</f>
        <v>663</v>
      </c>
      <c r="M1064" s="16">
        <f ca="1">K1064*Table3[[#This Row],[QUANTITY]]*(1-Table3[[#This Row],[DISCOUNT %]])</f>
        <v>803.2668222710945</v>
      </c>
      <c r="N1064" s="3">
        <f>DAY(Table3[[#This Row],[DATE]])</f>
        <v>29</v>
      </c>
      <c r="O1064" s="3" t="str">
        <f>TEXT(Table3[[#This Row],[DATE]],"mmm")</f>
        <v>Nov</v>
      </c>
      <c r="P1064" s="3">
        <f>YEAR(Table3[[#This Row],[DATE]])</f>
        <v>2023</v>
      </c>
    </row>
    <row r="1065" spans="1:16" x14ac:dyDescent="0.3">
      <c r="A1065" s="6">
        <v>45260</v>
      </c>
      <c r="B1065" s="7" t="s">
        <v>1067</v>
      </c>
      <c r="C1065" s="9">
        <f t="shared" ca="1" si="32"/>
        <v>10</v>
      </c>
      <c r="D1065" s="9" t="s">
        <v>2116</v>
      </c>
      <c r="E1065" s="9" t="s">
        <v>2116</v>
      </c>
      <c r="F1065" s="10">
        <f t="shared" ca="1" si="33"/>
        <v>1.5762941389196816E-2</v>
      </c>
      <c r="G1065" s="3" t="str">
        <f>VLOOKUP(Table3[[#This Row],[PRODUCT ID]],Table1[[PRODUCT]:[SELLING PRICE]],1,FALSE)</f>
        <v>Product15</v>
      </c>
      <c r="H1065" s="3" t="str">
        <f>VLOOKUP(Table3[[#This Row],[PRODUCT ID]],Table1[[PRODUCT]:[SELLING PRICE]],2,FALSE)</f>
        <v>Category5</v>
      </c>
      <c r="I1065" s="3" t="str">
        <f>VLOOKUP(Table3[[#This Row],[PRODUCT ID]],Table1[[PRODUCT]:[SELLING PRICE]],3,FALSE)</f>
        <v>Kg</v>
      </c>
      <c r="J1065" s="16">
        <f ca="1">VLOOKUP(Table3[[#This Row],[PRODUCT ID]],Table1[[PRODUCT]:[SELLING PRICE]],4,FALSE)</f>
        <v>104</v>
      </c>
      <c r="K1065" s="16">
        <f ca="1">VLOOKUP(Table3[[#This Row],[PRODUCT ID]],Table1[[PRODUCT]:[SELLING PRICE]],5,FALSE)</f>
        <v>58.980935548331935</v>
      </c>
      <c r="L1065" s="16">
        <f ca="1">J1065*Table3[[#This Row],[QUANTITY]]</f>
        <v>1040</v>
      </c>
      <c r="M1065" s="16">
        <f ca="1">K1065*Table3[[#This Row],[QUANTITY]]*(1-Table3[[#This Row],[DISCOUNT %]])</f>
        <v>580.51222518203576</v>
      </c>
      <c r="N1065" s="3">
        <f>DAY(Table3[[#This Row],[DATE]])</f>
        <v>30</v>
      </c>
      <c r="O1065" s="3" t="str">
        <f>TEXT(Table3[[#This Row],[DATE]],"mmm")</f>
        <v>Nov</v>
      </c>
      <c r="P1065" s="3">
        <f>YEAR(Table3[[#This Row],[DATE]])</f>
        <v>2023</v>
      </c>
    </row>
    <row r="1066" spans="1:16" x14ac:dyDescent="0.3">
      <c r="A1066" s="6">
        <v>45261</v>
      </c>
      <c r="B1066" s="7" t="s">
        <v>1068</v>
      </c>
      <c r="C1066" s="9">
        <f t="shared" ca="1" si="32"/>
        <v>14</v>
      </c>
      <c r="D1066" s="9" t="s">
        <v>2116</v>
      </c>
      <c r="E1066" s="9" t="s">
        <v>2118</v>
      </c>
      <c r="F1066" s="10">
        <f t="shared" ca="1" si="33"/>
        <v>3.0122957974801093E-2</v>
      </c>
      <c r="G1066" s="3" t="str">
        <f>VLOOKUP(Table3[[#This Row],[PRODUCT ID]],Table1[[PRODUCT]:[SELLING PRICE]],1,FALSE)</f>
        <v>Product16</v>
      </c>
      <c r="H1066" s="3" t="str">
        <f>VLOOKUP(Table3[[#This Row],[PRODUCT ID]],Table1[[PRODUCT]:[SELLING PRICE]],2,FALSE)</f>
        <v>Category1</v>
      </c>
      <c r="I1066" s="3" t="str">
        <f>VLOOKUP(Table3[[#This Row],[PRODUCT ID]],Table1[[PRODUCT]:[SELLING PRICE]],3,FALSE)</f>
        <v>Lt</v>
      </c>
      <c r="J1066" s="16">
        <f ca="1">VLOOKUP(Table3[[#This Row],[PRODUCT ID]],Table1[[PRODUCT]:[SELLING PRICE]],4,FALSE)</f>
        <v>32</v>
      </c>
      <c r="K1066" s="16">
        <f ca="1">VLOOKUP(Table3[[#This Row],[PRODUCT ID]],Table1[[PRODUCT]:[SELLING PRICE]],5,FALSE)</f>
        <v>303.95545437054182</v>
      </c>
      <c r="L1066" s="16">
        <f ca="1">J1066*Table3[[#This Row],[QUANTITY]]</f>
        <v>448</v>
      </c>
      <c r="M1066" s="16">
        <f ca="1">K1066*Table3[[#This Row],[QUANTITY]]*(1-Table3[[#This Row],[DISCOUNT %]])</f>
        <v>4127.1918378925702</v>
      </c>
      <c r="N1066" s="3">
        <f>DAY(Table3[[#This Row],[DATE]])</f>
        <v>1</v>
      </c>
      <c r="O1066" s="3" t="str">
        <f>TEXT(Table3[[#This Row],[DATE]],"mmm")</f>
        <v>Dec</v>
      </c>
      <c r="P1066" s="3">
        <f>YEAR(Table3[[#This Row],[DATE]])</f>
        <v>2023</v>
      </c>
    </row>
    <row r="1067" spans="1:16" x14ac:dyDescent="0.3">
      <c r="A1067" s="6">
        <v>45262</v>
      </c>
      <c r="B1067" s="7" t="s">
        <v>1069</v>
      </c>
      <c r="C1067" s="9">
        <f t="shared" ca="1" si="32"/>
        <v>5</v>
      </c>
      <c r="D1067" s="9" t="s">
        <v>2115</v>
      </c>
      <c r="E1067" s="9" t="s">
        <v>2116</v>
      </c>
      <c r="F1067" s="10">
        <f t="shared" ca="1" si="33"/>
        <v>3.6645190800423992E-2</v>
      </c>
      <c r="G1067" s="3" t="str">
        <f>VLOOKUP(Table3[[#This Row],[PRODUCT ID]],Table1[[PRODUCT]:[SELLING PRICE]],1,FALSE)</f>
        <v>Product17</v>
      </c>
      <c r="H1067" s="3" t="str">
        <f>VLOOKUP(Table3[[#This Row],[PRODUCT ID]],Table1[[PRODUCT]:[SELLING PRICE]],2,FALSE)</f>
        <v>Category2</v>
      </c>
      <c r="I1067" s="3" t="str">
        <f>VLOOKUP(Table3[[#This Row],[PRODUCT ID]],Table1[[PRODUCT]:[SELLING PRICE]],3,FALSE)</f>
        <v>Ft</v>
      </c>
      <c r="J1067" s="16">
        <f ca="1">VLOOKUP(Table3[[#This Row],[PRODUCT ID]],Table1[[PRODUCT]:[SELLING PRICE]],4,FALSE)</f>
        <v>157</v>
      </c>
      <c r="K1067" s="16">
        <f ca="1">VLOOKUP(Table3[[#This Row],[PRODUCT ID]],Table1[[PRODUCT]:[SELLING PRICE]],5,FALSE)</f>
        <v>125.37005631311519</v>
      </c>
      <c r="L1067" s="16">
        <f ca="1">J1067*Table3[[#This Row],[QUANTITY]]</f>
        <v>785</v>
      </c>
      <c r="M1067" s="16">
        <f ca="1">K1067*Table3[[#This Row],[QUANTITY]]*(1-Table3[[#This Row],[DISCOUNT %]])</f>
        <v>603.87923339430586</v>
      </c>
      <c r="N1067" s="3">
        <f>DAY(Table3[[#This Row],[DATE]])</f>
        <v>2</v>
      </c>
      <c r="O1067" s="3" t="str">
        <f>TEXT(Table3[[#This Row],[DATE]],"mmm")</f>
        <v>Dec</v>
      </c>
      <c r="P1067" s="3">
        <f>YEAR(Table3[[#This Row],[DATE]])</f>
        <v>2023</v>
      </c>
    </row>
    <row r="1068" spans="1:16" x14ac:dyDescent="0.3">
      <c r="A1068" s="6">
        <v>45263</v>
      </c>
      <c r="B1068" s="7" t="s">
        <v>1070</v>
      </c>
      <c r="C1068" s="9">
        <f t="shared" ca="1" si="32"/>
        <v>1</v>
      </c>
      <c r="D1068" s="9" t="s">
        <v>2117</v>
      </c>
      <c r="E1068" s="9" t="s">
        <v>2116</v>
      </c>
      <c r="F1068" s="10">
        <f t="shared" ca="1" si="33"/>
        <v>8.6086956385661689E-2</v>
      </c>
      <c r="G1068" s="3" t="str">
        <f>VLOOKUP(Table3[[#This Row],[PRODUCT ID]],Table1[[PRODUCT]:[SELLING PRICE]],1,FALSE)</f>
        <v>Product18</v>
      </c>
      <c r="H1068" s="3" t="str">
        <f>VLOOKUP(Table3[[#This Row],[PRODUCT ID]],Table1[[PRODUCT]:[SELLING PRICE]],2,FALSE)</f>
        <v>Category3</v>
      </c>
      <c r="I1068" s="3" t="str">
        <f>VLOOKUP(Table3[[#This Row],[PRODUCT ID]],Table1[[PRODUCT]:[SELLING PRICE]],3,FALSE)</f>
        <v>Kg</v>
      </c>
      <c r="J1068" s="16">
        <f ca="1">VLOOKUP(Table3[[#This Row],[PRODUCT ID]],Table1[[PRODUCT]:[SELLING PRICE]],4,FALSE)</f>
        <v>196</v>
      </c>
      <c r="K1068" s="16">
        <f ca="1">VLOOKUP(Table3[[#This Row],[PRODUCT ID]],Table1[[PRODUCT]:[SELLING PRICE]],5,FALSE)</f>
        <v>299.94607549904163</v>
      </c>
      <c r="L1068" s="16">
        <f ca="1">J1068*Table3[[#This Row],[QUANTITY]]</f>
        <v>196</v>
      </c>
      <c r="M1068" s="16">
        <f ca="1">K1068*Table3[[#This Row],[QUANTITY]]*(1-Table3[[#This Row],[DISCOUNT %]])</f>
        <v>274.12463077950525</v>
      </c>
      <c r="N1068" s="3">
        <f>DAY(Table3[[#This Row],[DATE]])</f>
        <v>3</v>
      </c>
      <c r="O1068" s="3" t="str">
        <f>TEXT(Table3[[#This Row],[DATE]],"mmm")</f>
        <v>Dec</v>
      </c>
      <c r="P1068" s="3">
        <f>YEAR(Table3[[#This Row],[DATE]])</f>
        <v>2023</v>
      </c>
    </row>
    <row r="1069" spans="1:16" x14ac:dyDescent="0.3">
      <c r="A1069" s="6">
        <v>45264</v>
      </c>
      <c r="B1069" s="7" t="s">
        <v>1071</v>
      </c>
      <c r="C1069" s="9">
        <f t="shared" ca="1" si="32"/>
        <v>8</v>
      </c>
      <c r="D1069" s="9" t="s">
        <v>2117</v>
      </c>
      <c r="E1069" s="9" t="s">
        <v>2116</v>
      </c>
      <c r="F1069" s="10">
        <f t="shared" ca="1" si="33"/>
        <v>4.4558446399032073E-2</v>
      </c>
      <c r="G1069" s="3" t="str">
        <f>VLOOKUP(Table3[[#This Row],[PRODUCT ID]],Table1[[PRODUCT]:[SELLING PRICE]],1,FALSE)</f>
        <v>Product19</v>
      </c>
      <c r="H1069" s="3" t="str">
        <f>VLOOKUP(Table3[[#This Row],[PRODUCT ID]],Table1[[PRODUCT]:[SELLING PRICE]],2,FALSE)</f>
        <v>Category4</v>
      </c>
      <c r="I1069" s="3" t="str">
        <f>VLOOKUP(Table3[[#This Row],[PRODUCT ID]],Table1[[PRODUCT]:[SELLING PRICE]],3,FALSE)</f>
        <v>No</v>
      </c>
      <c r="J1069" s="16">
        <f ca="1">VLOOKUP(Table3[[#This Row],[PRODUCT ID]],Table1[[PRODUCT]:[SELLING PRICE]],4,FALSE)</f>
        <v>142</v>
      </c>
      <c r="K1069" s="16">
        <f ca="1">VLOOKUP(Table3[[#This Row],[PRODUCT ID]],Table1[[PRODUCT]:[SELLING PRICE]],5,FALSE)</f>
        <v>125.75196199545395</v>
      </c>
      <c r="L1069" s="16">
        <f ca="1">J1069*Table3[[#This Row],[QUANTITY]]</f>
        <v>1136</v>
      </c>
      <c r="M1069" s="16">
        <f ca="1">K1069*Table3[[#This Row],[QUANTITY]]*(1-Table3[[#This Row],[DISCOUNT %]])</f>
        <v>961.18919949845122</v>
      </c>
      <c r="N1069" s="3">
        <f>DAY(Table3[[#This Row],[DATE]])</f>
        <v>4</v>
      </c>
      <c r="O1069" s="3" t="str">
        <f>TEXT(Table3[[#This Row],[DATE]],"mmm")</f>
        <v>Dec</v>
      </c>
      <c r="P1069" s="3">
        <f>YEAR(Table3[[#This Row],[DATE]])</f>
        <v>2023</v>
      </c>
    </row>
    <row r="1070" spans="1:16" x14ac:dyDescent="0.3">
      <c r="A1070" s="6">
        <v>45265</v>
      </c>
      <c r="B1070" s="7" t="s">
        <v>1072</v>
      </c>
      <c r="C1070" s="9">
        <f t="shared" ca="1" si="32"/>
        <v>8</v>
      </c>
      <c r="D1070" s="9" t="s">
        <v>2116</v>
      </c>
      <c r="E1070" s="9" t="s">
        <v>2116</v>
      </c>
      <c r="F1070" s="10">
        <f t="shared" ca="1" si="33"/>
        <v>4.1877008579376089E-2</v>
      </c>
      <c r="G1070" s="3" t="str">
        <f>VLOOKUP(Table3[[#This Row],[PRODUCT ID]],Table1[[PRODUCT]:[SELLING PRICE]],1,FALSE)</f>
        <v>Product20</v>
      </c>
      <c r="H1070" s="3" t="str">
        <f>VLOOKUP(Table3[[#This Row],[PRODUCT ID]],Table1[[PRODUCT]:[SELLING PRICE]],2,FALSE)</f>
        <v>Category5</v>
      </c>
      <c r="I1070" s="3" t="str">
        <f>VLOOKUP(Table3[[#This Row],[PRODUCT ID]],Table1[[PRODUCT]:[SELLING PRICE]],3,FALSE)</f>
        <v>No</v>
      </c>
      <c r="J1070" s="16">
        <f ca="1">VLOOKUP(Table3[[#This Row],[PRODUCT ID]],Table1[[PRODUCT]:[SELLING PRICE]],4,FALSE)</f>
        <v>102</v>
      </c>
      <c r="K1070" s="16">
        <f ca="1">VLOOKUP(Table3[[#This Row],[PRODUCT ID]],Table1[[PRODUCT]:[SELLING PRICE]],5,FALSE)</f>
        <v>147.68548043905469</v>
      </c>
      <c r="L1070" s="16">
        <f ca="1">J1070*Table3[[#This Row],[QUANTITY]]</f>
        <v>816</v>
      </c>
      <c r="M1070" s="16">
        <f ca="1">K1070*Table3[[#This Row],[QUANTITY]]*(1-Table3[[#This Row],[DISCOUNT %]])</f>
        <v>1132.006834461273</v>
      </c>
      <c r="N1070" s="3">
        <f>DAY(Table3[[#This Row],[DATE]])</f>
        <v>5</v>
      </c>
      <c r="O1070" s="3" t="str">
        <f>TEXT(Table3[[#This Row],[DATE]],"mmm")</f>
        <v>Dec</v>
      </c>
      <c r="P1070" s="3">
        <f>YEAR(Table3[[#This Row],[DATE]])</f>
        <v>2023</v>
      </c>
    </row>
    <row r="1071" spans="1:16" x14ac:dyDescent="0.3">
      <c r="A1071" s="6">
        <v>45266</v>
      </c>
      <c r="B1071" s="7" t="s">
        <v>1073</v>
      </c>
      <c r="C1071" s="9">
        <f t="shared" ca="1" si="32"/>
        <v>4</v>
      </c>
      <c r="D1071" s="9" t="s">
        <v>2116</v>
      </c>
      <c r="E1071" s="9" t="s">
        <v>2116</v>
      </c>
      <c r="F1071" s="10">
        <f t="shared" ca="1" si="33"/>
        <v>7.4832015181986136E-2</v>
      </c>
      <c r="G1071" s="3" t="str">
        <f>VLOOKUP(Table3[[#This Row],[PRODUCT ID]],Table1[[PRODUCT]:[SELLING PRICE]],1,FALSE)</f>
        <v>Product21</v>
      </c>
      <c r="H1071" s="3" t="str">
        <f>VLOOKUP(Table3[[#This Row],[PRODUCT ID]],Table1[[PRODUCT]:[SELLING PRICE]],2,FALSE)</f>
        <v>Category1</v>
      </c>
      <c r="I1071" s="3" t="str">
        <f>VLOOKUP(Table3[[#This Row],[PRODUCT ID]],Table1[[PRODUCT]:[SELLING PRICE]],3,FALSE)</f>
        <v>Ft</v>
      </c>
      <c r="J1071" s="16">
        <f ca="1">VLOOKUP(Table3[[#This Row],[PRODUCT ID]],Table1[[PRODUCT]:[SELLING PRICE]],4,FALSE)</f>
        <v>247</v>
      </c>
      <c r="K1071" s="16">
        <f ca="1">VLOOKUP(Table3[[#This Row],[PRODUCT ID]],Table1[[PRODUCT]:[SELLING PRICE]],5,FALSE)</f>
        <v>238.23776148463389</v>
      </c>
      <c r="L1071" s="16">
        <f ca="1">J1071*Table3[[#This Row],[QUANTITY]]</f>
        <v>988</v>
      </c>
      <c r="M1071" s="16">
        <f ca="1">K1071*Table3[[#This Row],[QUANTITY]]*(1-Table3[[#This Row],[DISCOUNT %]])</f>
        <v>881.63979880117347</v>
      </c>
      <c r="N1071" s="3">
        <f>DAY(Table3[[#This Row],[DATE]])</f>
        <v>6</v>
      </c>
      <c r="O1071" s="3" t="str">
        <f>TEXT(Table3[[#This Row],[DATE]],"mmm")</f>
        <v>Dec</v>
      </c>
      <c r="P1071" s="3">
        <f>YEAR(Table3[[#This Row],[DATE]])</f>
        <v>2023</v>
      </c>
    </row>
    <row r="1072" spans="1:16" x14ac:dyDescent="0.3">
      <c r="A1072" s="6">
        <v>45267</v>
      </c>
      <c r="B1072" s="7" t="s">
        <v>1074</v>
      </c>
      <c r="C1072" s="9">
        <f t="shared" ca="1" si="32"/>
        <v>15</v>
      </c>
      <c r="D1072" s="9" t="s">
        <v>2116</v>
      </c>
      <c r="E1072" s="9" t="s">
        <v>2118</v>
      </c>
      <c r="F1072" s="10">
        <f t="shared" ca="1" si="33"/>
        <v>4.0071558593028911E-2</v>
      </c>
      <c r="G1072" s="3" t="str">
        <f>VLOOKUP(Table3[[#This Row],[PRODUCT ID]],Table1[[PRODUCT]:[SELLING PRICE]],1,FALSE)</f>
        <v>Product22</v>
      </c>
      <c r="H1072" s="3" t="str">
        <f>VLOOKUP(Table3[[#This Row],[PRODUCT ID]],Table1[[PRODUCT]:[SELLING PRICE]],2,FALSE)</f>
        <v>Category2</v>
      </c>
      <c r="I1072" s="3" t="str">
        <f>VLOOKUP(Table3[[#This Row],[PRODUCT ID]],Table1[[PRODUCT]:[SELLING PRICE]],3,FALSE)</f>
        <v>No</v>
      </c>
      <c r="J1072" s="16">
        <f ca="1">VLOOKUP(Table3[[#This Row],[PRODUCT ID]],Table1[[PRODUCT]:[SELLING PRICE]],4,FALSE)</f>
        <v>90</v>
      </c>
      <c r="K1072" s="16">
        <f ca="1">VLOOKUP(Table3[[#This Row],[PRODUCT ID]],Table1[[PRODUCT]:[SELLING PRICE]],5,FALSE)</f>
        <v>184.53523440042002</v>
      </c>
      <c r="L1072" s="16">
        <f ca="1">J1072*Table3[[#This Row],[QUANTITY]]</f>
        <v>1350</v>
      </c>
      <c r="M1072" s="16">
        <f ca="1">K1072*Table3[[#This Row],[QUANTITY]]*(1-Table3[[#This Row],[DISCOUNT %]])</f>
        <v>2657.1092991399792</v>
      </c>
      <c r="N1072" s="3">
        <f>DAY(Table3[[#This Row],[DATE]])</f>
        <v>7</v>
      </c>
      <c r="O1072" s="3" t="str">
        <f>TEXT(Table3[[#This Row],[DATE]],"mmm")</f>
        <v>Dec</v>
      </c>
      <c r="P1072" s="3">
        <f>YEAR(Table3[[#This Row],[DATE]])</f>
        <v>2023</v>
      </c>
    </row>
    <row r="1073" spans="1:16" x14ac:dyDescent="0.3">
      <c r="A1073" s="6">
        <v>45268</v>
      </c>
      <c r="B1073" s="7" t="s">
        <v>1075</v>
      </c>
      <c r="C1073" s="9">
        <f t="shared" ca="1" si="32"/>
        <v>8</v>
      </c>
      <c r="D1073" s="9" t="s">
        <v>2116</v>
      </c>
      <c r="E1073" s="9" t="s">
        <v>2118</v>
      </c>
      <c r="F1073" s="10">
        <f t="shared" ca="1" si="33"/>
        <v>4.5788874548051195E-2</v>
      </c>
      <c r="G1073" s="3" t="str">
        <f>VLOOKUP(Table3[[#This Row],[PRODUCT ID]],Table1[[PRODUCT]:[SELLING PRICE]],1,FALSE)</f>
        <v>Product23</v>
      </c>
      <c r="H1073" s="3" t="str">
        <f>VLOOKUP(Table3[[#This Row],[PRODUCT ID]],Table1[[PRODUCT]:[SELLING PRICE]],2,FALSE)</f>
        <v>Category3</v>
      </c>
      <c r="I1073" s="3" t="str">
        <f>VLOOKUP(Table3[[#This Row],[PRODUCT ID]],Table1[[PRODUCT]:[SELLING PRICE]],3,FALSE)</f>
        <v>Kg</v>
      </c>
      <c r="J1073" s="16">
        <f ca="1">VLOOKUP(Table3[[#This Row],[PRODUCT ID]],Table1[[PRODUCT]:[SELLING PRICE]],4,FALSE)</f>
        <v>143</v>
      </c>
      <c r="K1073" s="16">
        <f ca="1">VLOOKUP(Table3[[#This Row],[PRODUCT ID]],Table1[[PRODUCT]:[SELLING PRICE]],5,FALSE)</f>
        <v>150.54302276834994</v>
      </c>
      <c r="L1073" s="16">
        <f ca="1">J1073*Table3[[#This Row],[QUANTITY]]</f>
        <v>1144</v>
      </c>
      <c r="M1073" s="16">
        <f ca="1">K1073*Table3[[#This Row],[QUANTITY]]*(1-Table3[[#This Row],[DISCOUNT %]])</f>
        <v>1149.1986174778044</v>
      </c>
      <c r="N1073" s="3">
        <f>DAY(Table3[[#This Row],[DATE]])</f>
        <v>8</v>
      </c>
      <c r="O1073" s="3" t="str">
        <f>TEXT(Table3[[#This Row],[DATE]],"mmm")</f>
        <v>Dec</v>
      </c>
      <c r="P1073" s="3">
        <f>YEAR(Table3[[#This Row],[DATE]])</f>
        <v>2023</v>
      </c>
    </row>
    <row r="1074" spans="1:16" x14ac:dyDescent="0.3">
      <c r="A1074" s="6">
        <v>45269</v>
      </c>
      <c r="B1074" s="7" t="s">
        <v>1076</v>
      </c>
      <c r="C1074" s="9">
        <f t="shared" ca="1" si="32"/>
        <v>4</v>
      </c>
      <c r="D1074" s="9" t="s">
        <v>2115</v>
      </c>
      <c r="E1074" s="9" t="s">
        <v>2116</v>
      </c>
      <c r="F1074" s="10">
        <f t="shared" ca="1" si="33"/>
        <v>3.6288571034440241E-2</v>
      </c>
      <c r="G1074" s="3" t="str">
        <f>VLOOKUP(Table3[[#This Row],[PRODUCT ID]],Table1[[PRODUCT]:[SELLING PRICE]],1,FALSE)</f>
        <v>Product24</v>
      </c>
      <c r="H1074" s="3" t="str">
        <f>VLOOKUP(Table3[[#This Row],[PRODUCT ID]],Table1[[PRODUCT]:[SELLING PRICE]],2,FALSE)</f>
        <v>Category4</v>
      </c>
      <c r="I1074" s="3" t="str">
        <f>VLOOKUP(Table3[[#This Row],[PRODUCT ID]],Table1[[PRODUCT]:[SELLING PRICE]],3,FALSE)</f>
        <v>Kg</v>
      </c>
      <c r="J1074" s="16">
        <f ca="1">VLOOKUP(Table3[[#This Row],[PRODUCT ID]],Table1[[PRODUCT]:[SELLING PRICE]],4,FALSE)</f>
        <v>196</v>
      </c>
      <c r="K1074" s="16">
        <f ca="1">VLOOKUP(Table3[[#This Row],[PRODUCT ID]],Table1[[PRODUCT]:[SELLING PRICE]],5,FALSE)</f>
        <v>166.65959987121352</v>
      </c>
      <c r="L1074" s="16">
        <f ca="1">J1074*Table3[[#This Row],[QUANTITY]]</f>
        <v>784</v>
      </c>
      <c r="M1074" s="16">
        <f ca="1">K1074*Table3[[#This Row],[QUANTITY]]*(1-Table3[[#This Row],[DISCOUNT %]])</f>
        <v>642.44704457086232</v>
      </c>
      <c r="N1074" s="3">
        <f>DAY(Table3[[#This Row],[DATE]])</f>
        <v>9</v>
      </c>
      <c r="O1074" s="3" t="str">
        <f>TEXT(Table3[[#This Row],[DATE]],"mmm")</f>
        <v>Dec</v>
      </c>
      <c r="P1074" s="3">
        <f>YEAR(Table3[[#This Row],[DATE]])</f>
        <v>2023</v>
      </c>
    </row>
    <row r="1075" spans="1:16" x14ac:dyDescent="0.3">
      <c r="A1075" s="6">
        <v>45270</v>
      </c>
      <c r="B1075" s="7" t="s">
        <v>1077</v>
      </c>
      <c r="C1075" s="9">
        <f t="shared" ca="1" si="32"/>
        <v>13</v>
      </c>
      <c r="D1075" s="9" t="s">
        <v>2116</v>
      </c>
      <c r="E1075" s="9" t="s">
        <v>2116</v>
      </c>
      <c r="F1075" s="10">
        <f t="shared" ca="1" si="33"/>
        <v>1.3209305032960717E-2</v>
      </c>
      <c r="G1075" s="3" t="str">
        <f>VLOOKUP(Table3[[#This Row],[PRODUCT ID]],Table1[[PRODUCT]:[SELLING PRICE]],1,FALSE)</f>
        <v>Product25</v>
      </c>
      <c r="H1075" s="3" t="str">
        <f>VLOOKUP(Table3[[#This Row],[PRODUCT ID]],Table1[[PRODUCT]:[SELLING PRICE]],2,FALSE)</f>
        <v>Category1</v>
      </c>
      <c r="I1075" s="3" t="str">
        <f>VLOOKUP(Table3[[#This Row],[PRODUCT ID]],Table1[[PRODUCT]:[SELLING PRICE]],3,FALSE)</f>
        <v>Lt</v>
      </c>
      <c r="J1075" s="16">
        <f ca="1">VLOOKUP(Table3[[#This Row],[PRODUCT ID]],Table1[[PRODUCT]:[SELLING PRICE]],4,FALSE)</f>
        <v>149</v>
      </c>
      <c r="K1075" s="16">
        <f ca="1">VLOOKUP(Table3[[#This Row],[PRODUCT ID]],Table1[[PRODUCT]:[SELLING PRICE]],5,FALSE)</f>
        <v>26.697053128833058</v>
      </c>
      <c r="L1075" s="16">
        <f ca="1">J1075*Table3[[#This Row],[QUANTITY]]</f>
        <v>1937</v>
      </c>
      <c r="M1075" s="16">
        <f ca="1">K1075*Table3[[#This Row],[QUANTITY]]*(1-Table3[[#This Row],[DISCOUNT %]])</f>
        <v>342.4772469374509</v>
      </c>
      <c r="N1075" s="3">
        <f>DAY(Table3[[#This Row],[DATE]])</f>
        <v>10</v>
      </c>
      <c r="O1075" s="3" t="str">
        <f>TEXT(Table3[[#This Row],[DATE]],"mmm")</f>
        <v>Dec</v>
      </c>
      <c r="P1075" s="3">
        <f>YEAR(Table3[[#This Row],[DATE]])</f>
        <v>2023</v>
      </c>
    </row>
    <row r="1076" spans="1:16" x14ac:dyDescent="0.3">
      <c r="A1076" s="6">
        <v>45271</v>
      </c>
      <c r="B1076" s="7" t="s">
        <v>1078</v>
      </c>
      <c r="C1076" s="9">
        <f t="shared" ca="1" si="32"/>
        <v>14</v>
      </c>
      <c r="D1076" s="9" t="s">
        <v>2117</v>
      </c>
      <c r="E1076" s="9" t="s">
        <v>2116</v>
      </c>
      <c r="F1076" s="10">
        <f t="shared" ca="1" si="33"/>
        <v>7.6599466611337236E-2</v>
      </c>
      <c r="G1076" s="3" t="str">
        <f>VLOOKUP(Table3[[#This Row],[PRODUCT ID]],Table1[[PRODUCT]:[SELLING PRICE]],1,FALSE)</f>
        <v>Product26</v>
      </c>
      <c r="H1076" s="3" t="str">
        <f>VLOOKUP(Table3[[#This Row],[PRODUCT ID]],Table1[[PRODUCT]:[SELLING PRICE]],2,FALSE)</f>
        <v>Category2</v>
      </c>
      <c r="I1076" s="3" t="str">
        <f>VLOOKUP(Table3[[#This Row],[PRODUCT ID]],Table1[[PRODUCT]:[SELLING PRICE]],3,FALSE)</f>
        <v>Kg</v>
      </c>
      <c r="J1076" s="16">
        <f ca="1">VLOOKUP(Table3[[#This Row],[PRODUCT ID]],Table1[[PRODUCT]:[SELLING PRICE]],4,FALSE)</f>
        <v>95</v>
      </c>
      <c r="K1076" s="16">
        <f ca="1">VLOOKUP(Table3[[#This Row],[PRODUCT ID]],Table1[[PRODUCT]:[SELLING PRICE]],5,FALSE)</f>
        <v>109.75977780908619</v>
      </c>
      <c r="L1076" s="16">
        <f ca="1">J1076*Table3[[#This Row],[QUANTITY]]</f>
        <v>1330</v>
      </c>
      <c r="M1076" s="16">
        <f ca="1">K1076*Table3[[#This Row],[QUANTITY]]*(1-Table3[[#This Row],[DISCOUNT %]])</f>
        <v>1418.931323229438</v>
      </c>
      <c r="N1076" s="3">
        <f>DAY(Table3[[#This Row],[DATE]])</f>
        <v>11</v>
      </c>
      <c r="O1076" s="3" t="str">
        <f>TEXT(Table3[[#This Row],[DATE]],"mmm")</f>
        <v>Dec</v>
      </c>
      <c r="P1076" s="3">
        <f>YEAR(Table3[[#This Row],[DATE]])</f>
        <v>2023</v>
      </c>
    </row>
    <row r="1077" spans="1:16" x14ac:dyDescent="0.3">
      <c r="A1077" s="6">
        <v>45272</v>
      </c>
      <c r="B1077" s="7" t="s">
        <v>1079</v>
      </c>
      <c r="C1077" s="9">
        <f t="shared" ca="1" si="32"/>
        <v>4</v>
      </c>
      <c r="D1077" s="9" t="s">
        <v>2115</v>
      </c>
      <c r="E1077" s="9" t="s">
        <v>2116</v>
      </c>
      <c r="F1077" s="10">
        <f t="shared" ca="1" si="33"/>
        <v>2.1912995270588077E-2</v>
      </c>
      <c r="G1077" s="3" t="str">
        <f>VLOOKUP(Table3[[#This Row],[PRODUCT ID]],Table1[[PRODUCT]:[SELLING PRICE]],1,FALSE)</f>
        <v>Product27</v>
      </c>
      <c r="H1077" s="3" t="str">
        <f>VLOOKUP(Table3[[#This Row],[PRODUCT ID]],Table1[[PRODUCT]:[SELLING PRICE]],2,FALSE)</f>
        <v>Category3</v>
      </c>
      <c r="I1077" s="3" t="str">
        <f>VLOOKUP(Table3[[#This Row],[PRODUCT ID]],Table1[[PRODUCT]:[SELLING PRICE]],3,FALSE)</f>
        <v>Lt</v>
      </c>
      <c r="J1077" s="16">
        <f ca="1">VLOOKUP(Table3[[#This Row],[PRODUCT ID]],Table1[[PRODUCT]:[SELLING PRICE]],4,FALSE)</f>
        <v>63</v>
      </c>
      <c r="K1077" s="16">
        <f ca="1">VLOOKUP(Table3[[#This Row],[PRODUCT ID]],Table1[[PRODUCT]:[SELLING PRICE]],5,FALSE)</f>
        <v>154.66982372674411</v>
      </c>
      <c r="L1077" s="16">
        <f ca="1">J1077*Table3[[#This Row],[QUANTITY]]</f>
        <v>252</v>
      </c>
      <c r="M1077" s="16">
        <f ca="1">K1077*Table3[[#This Row],[QUANTITY]]*(1-Table3[[#This Row],[DISCOUNT %]])</f>
        <v>605.1221784436691</v>
      </c>
      <c r="N1077" s="3">
        <f>DAY(Table3[[#This Row],[DATE]])</f>
        <v>12</v>
      </c>
      <c r="O1077" s="3" t="str">
        <f>TEXT(Table3[[#This Row],[DATE]],"mmm")</f>
        <v>Dec</v>
      </c>
      <c r="P1077" s="3">
        <f>YEAR(Table3[[#This Row],[DATE]])</f>
        <v>2023</v>
      </c>
    </row>
    <row r="1078" spans="1:16" x14ac:dyDescent="0.3">
      <c r="A1078" s="6">
        <v>45273</v>
      </c>
      <c r="B1078" s="7" t="s">
        <v>1080</v>
      </c>
      <c r="C1078" s="9">
        <f t="shared" ca="1" si="32"/>
        <v>15</v>
      </c>
      <c r="D1078" s="9" t="s">
        <v>2115</v>
      </c>
      <c r="E1078" s="9" t="s">
        <v>2118</v>
      </c>
      <c r="F1078" s="10">
        <f t="shared" ca="1" si="33"/>
        <v>7.1308248956501272E-2</v>
      </c>
      <c r="G1078" s="3" t="str">
        <f>VLOOKUP(Table3[[#This Row],[PRODUCT ID]],Table1[[PRODUCT]:[SELLING PRICE]],1,FALSE)</f>
        <v>Product28</v>
      </c>
      <c r="H1078" s="3" t="str">
        <f>VLOOKUP(Table3[[#This Row],[PRODUCT ID]],Table1[[PRODUCT]:[SELLING PRICE]],2,FALSE)</f>
        <v>Category4</v>
      </c>
      <c r="I1078" s="3" t="str">
        <f>VLOOKUP(Table3[[#This Row],[PRODUCT ID]],Table1[[PRODUCT]:[SELLING PRICE]],3,FALSE)</f>
        <v>Ft</v>
      </c>
      <c r="J1078" s="16">
        <f ca="1">VLOOKUP(Table3[[#This Row],[PRODUCT ID]],Table1[[PRODUCT]:[SELLING PRICE]],4,FALSE)</f>
        <v>247</v>
      </c>
      <c r="K1078" s="16">
        <f ca="1">VLOOKUP(Table3[[#This Row],[PRODUCT ID]],Table1[[PRODUCT]:[SELLING PRICE]],5,FALSE)</f>
        <v>158.43892981970592</v>
      </c>
      <c r="L1078" s="16">
        <f ca="1">J1078*Table3[[#This Row],[QUANTITY]]</f>
        <v>3705</v>
      </c>
      <c r="M1078" s="16">
        <f ca="1">K1078*Table3[[#This Row],[QUANTITY]]*(1-Table3[[#This Row],[DISCOUNT %]])</f>
        <v>2207.1139075158103</v>
      </c>
      <c r="N1078" s="3">
        <f>DAY(Table3[[#This Row],[DATE]])</f>
        <v>13</v>
      </c>
      <c r="O1078" s="3" t="str">
        <f>TEXT(Table3[[#This Row],[DATE]],"mmm")</f>
        <v>Dec</v>
      </c>
      <c r="P1078" s="3">
        <f>YEAR(Table3[[#This Row],[DATE]])</f>
        <v>2023</v>
      </c>
    </row>
    <row r="1079" spans="1:16" x14ac:dyDescent="0.3">
      <c r="A1079" s="6">
        <v>45274</v>
      </c>
      <c r="B1079" s="7" t="s">
        <v>1081</v>
      </c>
      <c r="C1079" s="9">
        <f t="shared" ca="1" si="32"/>
        <v>9</v>
      </c>
      <c r="D1079" s="9" t="s">
        <v>2115</v>
      </c>
      <c r="E1079" s="9" t="s">
        <v>2116</v>
      </c>
      <c r="F1079" s="10">
        <f t="shared" ca="1" si="33"/>
        <v>1.9978721646028209E-3</v>
      </c>
      <c r="G1079" s="3" t="str">
        <f>VLOOKUP(Table3[[#This Row],[PRODUCT ID]],Table1[[PRODUCT]:[SELLING PRICE]],1,FALSE)</f>
        <v>Product29</v>
      </c>
      <c r="H1079" s="3" t="str">
        <f>VLOOKUP(Table3[[#This Row],[PRODUCT ID]],Table1[[PRODUCT]:[SELLING PRICE]],2,FALSE)</f>
        <v>Category5</v>
      </c>
      <c r="I1079" s="3" t="str">
        <f>VLOOKUP(Table3[[#This Row],[PRODUCT ID]],Table1[[PRODUCT]:[SELLING PRICE]],3,FALSE)</f>
        <v>Kg</v>
      </c>
      <c r="J1079" s="16">
        <f ca="1">VLOOKUP(Table3[[#This Row],[PRODUCT ID]],Table1[[PRODUCT]:[SELLING PRICE]],4,FALSE)</f>
        <v>126</v>
      </c>
      <c r="K1079" s="16">
        <f ca="1">VLOOKUP(Table3[[#This Row],[PRODUCT ID]],Table1[[PRODUCT]:[SELLING PRICE]],5,FALSE)</f>
        <v>292.85180397155403</v>
      </c>
      <c r="L1079" s="16">
        <f ca="1">J1079*Table3[[#This Row],[QUANTITY]]</f>
        <v>1134</v>
      </c>
      <c r="M1079" s="16">
        <f ca="1">K1079*Table3[[#This Row],[QUANTITY]]*(1-Table3[[#This Row],[DISCOUNT %]])</f>
        <v>2630.4005115364102</v>
      </c>
      <c r="N1079" s="3">
        <f>DAY(Table3[[#This Row],[DATE]])</f>
        <v>14</v>
      </c>
      <c r="O1079" s="3" t="str">
        <f>TEXT(Table3[[#This Row],[DATE]],"mmm")</f>
        <v>Dec</v>
      </c>
      <c r="P1079" s="3">
        <f>YEAR(Table3[[#This Row],[DATE]])</f>
        <v>2023</v>
      </c>
    </row>
    <row r="1080" spans="1:16" x14ac:dyDescent="0.3">
      <c r="A1080" s="6">
        <v>45275</v>
      </c>
      <c r="B1080" s="7" t="s">
        <v>1082</v>
      </c>
      <c r="C1080" s="9">
        <f t="shared" ca="1" si="32"/>
        <v>6</v>
      </c>
      <c r="D1080" s="9" t="s">
        <v>2116</v>
      </c>
      <c r="E1080" s="9" t="s">
        <v>2116</v>
      </c>
      <c r="F1080" s="10">
        <f t="shared" ca="1" si="33"/>
        <v>7.8940473239173387E-2</v>
      </c>
      <c r="G1080" s="3" t="str">
        <f>VLOOKUP(Table3[[#This Row],[PRODUCT ID]],Table1[[PRODUCT]:[SELLING PRICE]],1,FALSE)</f>
        <v>Product30</v>
      </c>
      <c r="H1080" s="3" t="str">
        <f>VLOOKUP(Table3[[#This Row],[PRODUCT ID]],Table1[[PRODUCT]:[SELLING PRICE]],2,FALSE)</f>
        <v>Category1</v>
      </c>
      <c r="I1080" s="3" t="str">
        <f>VLOOKUP(Table3[[#This Row],[PRODUCT ID]],Table1[[PRODUCT]:[SELLING PRICE]],3,FALSE)</f>
        <v>No</v>
      </c>
      <c r="J1080" s="16">
        <f ca="1">VLOOKUP(Table3[[#This Row],[PRODUCT ID]],Table1[[PRODUCT]:[SELLING PRICE]],4,FALSE)</f>
        <v>116</v>
      </c>
      <c r="K1080" s="16">
        <f ca="1">VLOOKUP(Table3[[#This Row],[PRODUCT ID]],Table1[[PRODUCT]:[SELLING PRICE]],5,FALSE)</f>
        <v>201.78359742601424</v>
      </c>
      <c r="L1080" s="16">
        <f ca="1">J1080*Table3[[#This Row],[QUANTITY]]</f>
        <v>696</v>
      </c>
      <c r="M1080" s="16">
        <f ca="1">K1080*Table3[[#This Row],[QUANTITY]]*(1-Table3[[#This Row],[DISCOUNT %]])</f>
        <v>1115.1282285198108</v>
      </c>
      <c r="N1080" s="3">
        <f>DAY(Table3[[#This Row],[DATE]])</f>
        <v>15</v>
      </c>
      <c r="O1080" s="3" t="str">
        <f>TEXT(Table3[[#This Row],[DATE]],"mmm")</f>
        <v>Dec</v>
      </c>
      <c r="P1080" s="3">
        <f>YEAR(Table3[[#This Row],[DATE]])</f>
        <v>2023</v>
      </c>
    </row>
    <row r="1081" spans="1:16" x14ac:dyDescent="0.3">
      <c r="A1081" s="6">
        <v>45276</v>
      </c>
      <c r="B1081" s="7" t="s">
        <v>1083</v>
      </c>
      <c r="C1081" s="9">
        <f t="shared" ca="1" si="32"/>
        <v>4</v>
      </c>
      <c r="D1081" s="9" t="s">
        <v>2116</v>
      </c>
      <c r="E1081" s="9" t="s">
        <v>2116</v>
      </c>
      <c r="F1081" s="10">
        <f t="shared" ca="1" si="33"/>
        <v>4.9558035909148493E-2</v>
      </c>
      <c r="G1081" s="3" t="str">
        <f>VLOOKUP(Table3[[#This Row],[PRODUCT ID]],Table1[[PRODUCT]:[SELLING PRICE]],1,FALSE)</f>
        <v>Product31</v>
      </c>
      <c r="H1081" s="3" t="str">
        <f>VLOOKUP(Table3[[#This Row],[PRODUCT ID]],Table1[[PRODUCT]:[SELLING PRICE]],2,FALSE)</f>
        <v>Category2</v>
      </c>
      <c r="I1081" s="3" t="str">
        <f>VLOOKUP(Table3[[#This Row],[PRODUCT ID]],Table1[[PRODUCT]:[SELLING PRICE]],3,FALSE)</f>
        <v>No</v>
      </c>
      <c r="J1081" s="16">
        <f ca="1">VLOOKUP(Table3[[#This Row],[PRODUCT ID]],Table1[[PRODUCT]:[SELLING PRICE]],4,FALSE)</f>
        <v>143</v>
      </c>
      <c r="K1081" s="16">
        <f ca="1">VLOOKUP(Table3[[#This Row],[PRODUCT ID]],Table1[[PRODUCT]:[SELLING PRICE]],5,FALSE)</f>
        <v>141.98327286229295</v>
      </c>
      <c r="L1081" s="16">
        <f ca="1">J1081*Table3[[#This Row],[QUANTITY]]</f>
        <v>572</v>
      </c>
      <c r="M1081" s="16">
        <f ca="1">K1081*Table3[[#This Row],[QUANTITY]]*(1-Table3[[#This Row],[DISCOUNT %]])</f>
        <v>539.78744290914005</v>
      </c>
      <c r="N1081" s="3">
        <f>DAY(Table3[[#This Row],[DATE]])</f>
        <v>16</v>
      </c>
      <c r="O1081" s="3" t="str">
        <f>TEXT(Table3[[#This Row],[DATE]],"mmm")</f>
        <v>Dec</v>
      </c>
      <c r="P1081" s="3">
        <f>YEAR(Table3[[#This Row],[DATE]])</f>
        <v>2023</v>
      </c>
    </row>
    <row r="1082" spans="1:16" x14ac:dyDescent="0.3">
      <c r="A1082" s="6">
        <v>45277</v>
      </c>
      <c r="B1082" s="7" t="s">
        <v>1084</v>
      </c>
      <c r="C1082" s="9">
        <f t="shared" ca="1" si="32"/>
        <v>10</v>
      </c>
      <c r="D1082" s="9" t="s">
        <v>2116</v>
      </c>
      <c r="E1082" s="9" t="s">
        <v>2116</v>
      </c>
      <c r="F1082" s="10">
        <f t="shared" ca="1" si="33"/>
        <v>5.0809418820976442E-2</v>
      </c>
      <c r="G1082" s="3" t="str">
        <f>VLOOKUP(Table3[[#This Row],[PRODUCT ID]],Table1[[PRODUCT]:[SELLING PRICE]],1,FALSE)</f>
        <v>Product32</v>
      </c>
      <c r="H1082" s="3" t="str">
        <f>VLOOKUP(Table3[[#This Row],[PRODUCT ID]],Table1[[PRODUCT]:[SELLING PRICE]],2,FALSE)</f>
        <v>Category3</v>
      </c>
      <c r="I1082" s="3" t="str">
        <f>VLOOKUP(Table3[[#This Row],[PRODUCT ID]],Table1[[PRODUCT]:[SELLING PRICE]],3,FALSE)</f>
        <v>Ft</v>
      </c>
      <c r="J1082" s="16">
        <f ca="1">VLOOKUP(Table3[[#This Row],[PRODUCT ID]],Table1[[PRODUCT]:[SELLING PRICE]],4,FALSE)</f>
        <v>151</v>
      </c>
      <c r="K1082" s="16">
        <f ca="1">VLOOKUP(Table3[[#This Row],[PRODUCT ID]],Table1[[PRODUCT]:[SELLING PRICE]],5,FALSE)</f>
        <v>316.336045134448</v>
      </c>
      <c r="L1082" s="16">
        <f ca="1">J1082*Table3[[#This Row],[QUANTITY]]</f>
        <v>1510</v>
      </c>
      <c r="M1082" s="16">
        <f ca="1">K1082*Table3[[#This Row],[QUANTITY]]*(1-Table3[[#This Row],[DISCOUNT %]])</f>
        <v>3002.6319452904049</v>
      </c>
      <c r="N1082" s="3">
        <f>DAY(Table3[[#This Row],[DATE]])</f>
        <v>17</v>
      </c>
      <c r="O1082" s="3" t="str">
        <f>TEXT(Table3[[#This Row],[DATE]],"mmm")</f>
        <v>Dec</v>
      </c>
      <c r="P1082" s="3">
        <f>YEAR(Table3[[#This Row],[DATE]])</f>
        <v>2023</v>
      </c>
    </row>
    <row r="1083" spans="1:16" x14ac:dyDescent="0.3">
      <c r="A1083" s="6">
        <v>45278</v>
      </c>
      <c r="B1083" s="7" t="s">
        <v>1085</v>
      </c>
      <c r="C1083" s="9">
        <f t="shared" ca="1" si="32"/>
        <v>15</v>
      </c>
      <c r="D1083" s="9" t="s">
        <v>2115</v>
      </c>
      <c r="E1083" s="9" t="s">
        <v>2116</v>
      </c>
      <c r="F1083" s="10">
        <f t="shared" ca="1" si="33"/>
        <v>5.9468164268536378E-2</v>
      </c>
      <c r="G1083" s="3" t="str">
        <f>VLOOKUP(Table3[[#This Row],[PRODUCT ID]],Table1[[PRODUCT]:[SELLING PRICE]],1,FALSE)</f>
        <v>Product33</v>
      </c>
      <c r="H1083" s="3" t="str">
        <f>VLOOKUP(Table3[[#This Row],[PRODUCT ID]],Table1[[PRODUCT]:[SELLING PRICE]],2,FALSE)</f>
        <v>Category4</v>
      </c>
      <c r="I1083" s="3" t="str">
        <f>VLOOKUP(Table3[[#This Row],[PRODUCT ID]],Table1[[PRODUCT]:[SELLING PRICE]],3,FALSE)</f>
        <v>No</v>
      </c>
      <c r="J1083" s="16">
        <f ca="1">VLOOKUP(Table3[[#This Row],[PRODUCT ID]],Table1[[PRODUCT]:[SELLING PRICE]],4,FALSE)</f>
        <v>138</v>
      </c>
      <c r="K1083" s="16">
        <f ca="1">VLOOKUP(Table3[[#This Row],[PRODUCT ID]],Table1[[PRODUCT]:[SELLING PRICE]],5,FALSE)</f>
        <v>31.378137421923505</v>
      </c>
      <c r="L1083" s="16">
        <f ca="1">J1083*Table3[[#This Row],[QUANTITY]]</f>
        <v>2070</v>
      </c>
      <c r="M1083" s="16">
        <f ca="1">K1083*Table3[[#This Row],[QUANTITY]]*(1-Table3[[#This Row],[DISCOUNT %]])</f>
        <v>442.68205786913774</v>
      </c>
      <c r="N1083" s="3">
        <f>DAY(Table3[[#This Row],[DATE]])</f>
        <v>18</v>
      </c>
      <c r="O1083" s="3" t="str">
        <f>TEXT(Table3[[#This Row],[DATE]],"mmm")</f>
        <v>Dec</v>
      </c>
      <c r="P1083" s="3">
        <f>YEAR(Table3[[#This Row],[DATE]])</f>
        <v>2023</v>
      </c>
    </row>
    <row r="1084" spans="1:16" x14ac:dyDescent="0.3">
      <c r="A1084" s="6">
        <v>45279</v>
      </c>
      <c r="B1084" s="7" t="s">
        <v>1086</v>
      </c>
      <c r="C1084" s="9">
        <f t="shared" ca="1" si="32"/>
        <v>7</v>
      </c>
      <c r="D1084" s="9" t="s">
        <v>2117</v>
      </c>
      <c r="E1084" s="9" t="s">
        <v>2118</v>
      </c>
      <c r="F1084" s="10">
        <f t="shared" ca="1" si="33"/>
        <v>3.0385647290470587E-2</v>
      </c>
      <c r="G1084" s="3" t="str">
        <f>VLOOKUP(Table3[[#This Row],[PRODUCT ID]],Table1[[PRODUCT]:[SELLING PRICE]],1,FALSE)</f>
        <v>Product34</v>
      </c>
      <c r="H1084" s="3" t="str">
        <f>VLOOKUP(Table3[[#This Row],[PRODUCT ID]],Table1[[PRODUCT]:[SELLING PRICE]],2,FALSE)</f>
        <v>Category5</v>
      </c>
      <c r="I1084" s="3" t="str">
        <f>VLOOKUP(Table3[[#This Row],[PRODUCT ID]],Table1[[PRODUCT]:[SELLING PRICE]],3,FALSE)</f>
        <v>Kg</v>
      </c>
      <c r="J1084" s="16">
        <f ca="1">VLOOKUP(Table3[[#This Row],[PRODUCT ID]],Table1[[PRODUCT]:[SELLING PRICE]],4,FALSE)</f>
        <v>8</v>
      </c>
      <c r="K1084" s="16">
        <f ca="1">VLOOKUP(Table3[[#This Row],[PRODUCT ID]],Table1[[PRODUCT]:[SELLING PRICE]],5,FALSE)</f>
        <v>316.86033394238319</v>
      </c>
      <c r="L1084" s="16">
        <f ca="1">J1084*Table3[[#This Row],[QUANTITY]]</f>
        <v>56</v>
      </c>
      <c r="M1084" s="16">
        <f ca="1">K1084*Table3[[#This Row],[QUANTITY]]*(1-Table3[[#This Row],[DISCOUNT %]])</f>
        <v>2150.6262931640849</v>
      </c>
      <c r="N1084" s="3">
        <f>DAY(Table3[[#This Row],[DATE]])</f>
        <v>19</v>
      </c>
      <c r="O1084" s="3" t="str">
        <f>TEXT(Table3[[#This Row],[DATE]],"mmm")</f>
        <v>Dec</v>
      </c>
      <c r="P1084" s="3">
        <f>YEAR(Table3[[#This Row],[DATE]])</f>
        <v>2023</v>
      </c>
    </row>
    <row r="1085" spans="1:16" x14ac:dyDescent="0.3">
      <c r="A1085" s="6">
        <v>45280</v>
      </c>
      <c r="B1085" s="7" t="s">
        <v>1087</v>
      </c>
      <c r="C1085" s="9">
        <f t="shared" ca="1" si="32"/>
        <v>5</v>
      </c>
      <c r="D1085" s="9" t="s">
        <v>2117</v>
      </c>
      <c r="E1085" s="9" t="s">
        <v>2118</v>
      </c>
      <c r="F1085" s="10">
        <f t="shared" ca="1" si="33"/>
        <v>9.9923966272863443E-2</v>
      </c>
      <c r="G1085" s="3" t="str">
        <f>VLOOKUP(Table3[[#This Row],[PRODUCT ID]],Table1[[PRODUCT]:[SELLING PRICE]],1,FALSE)</f>
        <v>Product35</v>
      </c>
      <c r="H1085" s="3" t="str">
        <f>VLOOKUP(Table3[[#This Row],[PRODUCT ID]],Table1[[PRODUCT]:[SELLING PRICE]],2,FALSE)</f>
        <v>Category1</v>
      </c>
      <c r="I1085" s="3" t="str">
        <f>VLOOKUP(Table3[[#This Row],[PRODUCT ID]],Table1[[PRODUCT]:[SELLING PRICE]],3,FALSE)</f>
        <v>Kg</v>
      </c>
      <c r="J1085" s="16">
        <f ca="1">VLOOKUP(Table3[[#This Row],[PRODUCT ID]],Table1[[PRODUCT]:[SELLING PRICE]],4,FALSE)</f>
        <v>18</v>
      </c>
      <c r="K1085" s="16">
        <f ca="1">VLOOKUP(Table3[[#This Row],[PRODUCT ID]],Table1[[PRODUCT]:[SELLING PRICE]],5,FALSE)</f>
        <v>67.952061415789714</v>
      </c>
      <c r="L1085" s="16">
        <f ca="1">J1085*Table3[[#This Row],[QUANTITY]]</f>
        <v>90</v>
      </c>
      <c r="M1085" s="16">
        <f ca="1">K1085*Table3[[#This Row],[QUANTITY]]*(1-Table3[[#This Row],[DISCOUNT %]])</f>
        <v>305.810109613534</v>
      </c>
      <c r="N1085" s="3">
        <f>DAY(Table3[[#This Row],[DATE]])</f>
        <v>20</v>
      </c>
      <c r="O1085" s="3" t="str">
        <f>TEXT(Table3[[#This Row],[DATE]],"mmm")</f>
        <v>Dec</v>
      </c>
      <c r="P1085" s="3">
        <f>YEAR(Table3[[#This Row],[DATE]])</f>
        <v>2023</v>
      </c>
    </row>
    <row r="1086" spans="1:16" x14ac:dyDescent="0.3">
      <c r="A1086" s="6">
        <v>45281</v>
      </c>
      <c r="B1086" s="7" t="s">
        <v>1088</v>
      </c>
      <c r="C1086" s="9">
        <f t="shared" ca="1" si="32"/>
        <v>1</v>
      </c>
      <c r="D1086" s="9" t="s">
        <v>2116</v>
      </c>
      <c r="E1086" s="9" t="s">
        <v>2116</v>
      </c>
      <c r="F1086" s="10">
        <f t="shared" ca="1" si="33"/>
        <v>9.0518661114613305E-2</v>
      </c>
      <c r="G1086" s="3" t="str">
        <f>VLOOKUP(Table3[[#This Row],[PRODUCT ID]],Table1[[PRODUCT]:[SELLING PRICE]],1,FALSE)</f>
        <v>Product36</v>
      </c>
      <c r="H1086" s="3" t="str">
        <f>VLOOKUP(Table3[[#This Row],[PRODUCT ID]],Table1[[PRODUCT]:[SELLING PRICE]],2,FALSE)</f>
        <v>Category2</v>
      </c>
      <c r="I1086" s="3" t="str">
        <f>VLOOKUP(Table3[[#This Row],[PRODUCT ID]],Table1[[PRODUCT]:[SELLING PRICE]],3,FALSE)</f>
        <v>Lt</v>
      </c>
      <c r="J1086" s="16">
        <f ca="1">VLOOKUP(Table3[[#This Row],[PRODUCT ID]],Table1[[PRODUCT]:[SELLING PRICE]],4,FALSE)</f>
        <v>78</v>
      </c>
      <c r="K1086" s="16">
        <f ca="1">VLOOKUP(Table3[[#This Row],[PRODUCT ID]],Table1[[PRODUCT]:[SELLING PRICE]],5,FALSE)</f>
        <v>38.077511302286901</v>
      </c>
      <c r="L1086" s="16">
        <f ca="1">J1086*Table3[[#This Row],[QUANTITY]]</f>
        <v>78</v>
      </c>
      <c r="M1086" s="16">
        <f ca="1">K1086*Table3[[#This Row],[QUANTITY]]*(1-Table3[[#This Row],[DISCOUNT %]])</f>
        <v>34.630785960627335</v>
      </c>
      <c r="N1086" s="3">
        <f>DAY(Table3[[#This Row],[DATE]])</f>
        <v>21</v>
      </c>
      <c r="O1086" s="3" t="str">
        <f>TEXT(Table3[[#This Row],[DATE]],"mmm")</f>
        <v>Dec</v>
      </c>
      <c r="P1086" s="3">
        <f>YEAR(Table3[[#This Row],[DATE]])</f>
        <v>2023</v>
      </c>
    </row>
    <row r="1087" spans="1:16" x14ac:dyDescent="0.3">
      <c r="A1087" s="6">
        <v>45282</v>
      </c>
      <c r="B1087" s="7" t="s">
        <v>1089</v>
      </c>
      <c r="C1087" s="9">
        <f t="shared" ca="1" si="32"/>
        <v>14</v>
      </c>
      <c r="D1087" s="9" t="s">
        <v>2116</v>
      </c>
      <c r="E1087" s="9" t="s">
        <v>2116</v>
      </c>
      <c r="F1087" s="10">
        <f t="shared" ca="1" si="33"/>
        <v>2.1579672836706278E-2</v>
      </c>
      <c r="G1087" s="3" t="str">
        <f>VLOOKUP(Table3[[#This Row],[PRODUCT ID]],Table1[[PRODUCT]:[SELLING PRICE]],1,FALSE)</f>
        <v>Product37</v>
      </c>
      <c r="H1087" s="3" t="str">
        <f>VLOOKUP(Table3[[#This Row],[PRODUCT ID]],Table1[[PRODUCT]:[SELLING PRICE]],2,FALSE)</f>
        <v>Category3</v>
      </c>
      <c r="I1087" s="3" t="str">
        <f>VLOOKUP(Table3[[#This Row],[PRODUCT ID]],Table1[[PRODUCT]:[SELLING PRICE]],3,FALSE)</f>
        <v>Kg</v>
      </c>
      <c r="J1087" s="16">
        <f ca="1">VLOOKUP(Table3[[#This Row],[PRODUCT ID]],Table1[[PRODUCT]:[SELLING PRICE]],4,FALSE)</f>
        <v>28</v>
      </c>
      <c r="K1087" s="16">
        <f ca="1">VLOOKUP(Table3[[#This Row],[PRODUCT ID]],Table1[[PRODUCT]:[SELLING PRICE]],5,FALSE)</f>
        <v>82.859415667732179</v>
      </c>
      <c r="L1087" s="16">
        <f ca="1">J1087*Table3[[#This Row],[QUANTITY]]</f>
        <v>392</v>
      </c>
      <c r="M1087" s="16">
        <f ca="1">K1087*Table3[[#This Row],[QUANTITY]]*(1-Table3[[#This Row],[DISCOUNT %]])</f>
        <v>1134.9987122065461</v>
      </c>
      <c r="N1087" s="3">
        <f>DAY(Table3[[#This Row],[DATE]])</f>
        <v>22</v>
      </c>
      <c r="O1087" s="3" t="str">
        <f>TEXT(Table3[[#This Row],[DATE]],"mmm")</f>
        <v>Dec</v>
      </c>
      <c r="P1087" s="3">
        <f>YEAR(Table3[[#This Row],[DATE]])</f>
        <v>2023</v>
      </c>
    </row>
    <row r="1088" spans="1:16" x14ac:dyDescent="0.3">
      <c r="A1088" s="6">
        <v>45283</v>
      </c>
      <c r="B1088" s="7" t="s">
        <v>1090</v>
      </c>
      <c r="C1088" s="9">
        <f t="shared" ca="1" si="32"/>
        <v>14</v>
      </c>
      <c r="D1088" s="9" t="s">
        <v>2116</v>
      </c>
      <c r="E1088" s="9" t="s">
        <v>2116</v>
      </c>
      <c r="F1088" s="10">
        <f t="shared" ca="1" si="33"/>
        <v>2.3904654576592611E-2</v>
      </c>
      <c r="G1088" s="3" t="str">
        <f>VLOOKUP(Table3[[#This Row],[PRODUCT ID]],Table1[[PRODUCT]:[SELLING PRICE]],1,FALSE)</f>
        <v>Product38</v>
      </c>
      <c r="H1088" s="3" t="str">
        <f>VLOOKUP(Table3[[#This Row],[PRODUCT ID]],Table1[[PRODUCT]:[SELLING PRICE]],2,FALSE)</f>
        <v>Category4</v>
      </c>
      <c r="I1088" s="3" t="str">
        <f>VLOOKUP(Table3[[#This Row],[PRODUCT ID]],Table1[[PRODUCT]:[SELLING PRICE]],3,FALSE)</f>
        <v>Lt</v>
      </c>
      <c r="J1088" s="16">
        <f ca="1">VLOOKUP(Table3[[#This Row],[PRODUCT ID]],Table1[[PRODUCT]:[SELLING PRICE]],4,FALSE)</f>
        <v>69</v>
      </c>
      <c r="K1088" s="16">
        <f ca="1">VLOOKUP(Table3[[#This Row],[PRODUCT ID]],Table1[[PRODUCT]:[SELLING PRICE]],5,FALSE)</f>
        <v>122.90793740136128</v>
      </c>
      <c r="L1088" s="16">
        <f ca="1">J1088*Table3[[#This Row],[QUANTITY]]</f>
        <v>966</v>
      </c>
      <c r="M1088" s="16">
        <f ca="1">K1088*Table3[[#This Row],[QUANTITY]]*(1-Table3[[#This Row],[DISCOUNT %]])</f>
        <v>1679.5781185828437</v>
      </c>
      <c r="N1088" s="3">
        <f>DAY(Table3[[#This Row],[DATE]])</f>
        <v>23</v>
      </c>
      <c r="O1088" s="3" t="str">
        <f>TEXT(Table3[[#This Row],[DATE]],"mmm")</f>
        <v>Dec</v>
      </c>
      <c r="P1088" s="3">
        <f>YEAR(Table3[[#This Row],[DATE]])</f>
        <v>2023</v>
      </c>
    </row>
    <row r="1089" spans="1:16" x14ac:dyDescent="0.3">
      <c r="A1089" s="6">
        <v>45284</v>
      </c>
      <c r="B1089" s="7" t="s">
        <v>1091</v>
      </c>
      <c r="C1089" s="9">
        <f t="shared" ca="1" si="32"/>
        <v>13</v>
      </c>
      <c r="D1089" s="9" t="s">
        <v>2116</v>
      </c>
      <c r="E1089" s="9" t="s">
        <v>2116</v>
      </c>
      <c r="F1089" s="10">
        <f t="shared" ca="1" si="33"/>
        <v>5.4010661506791881E-2</v>
      </c>
      <c r="G1089" s="3" t="str">
        <f>VLOOKUP(Table3[[#This Row],[PRODUCT ID]],Table1[[PRODUCT]:[SELLING PRICE]],1,FALSE)</f>
        <v>Product39</v>
      </c>
      <c r="H1089" s="3" t="str">
        <f>VLOOKUP(Table3[[#This Row],[PRODUCT ID]],Table1[[PRODUCT]:[SELLING PRICE]],2,FALSE)</f>
        <v>Category5</v>
      </c>
      <c r="I1089" s="3" t="str">
        <f>VLOOKUP(Table3[[#This Row],[PRODUCT ID]],Table1[[PRODUCT]:[SELLING PRICE]],3,FALSE)</f>
        <v>Ft</v>
      </c>
      <c r="J1089" s="16">
        <f ca="1">VLOOKUP(Table3[[#This Row],[PRODUCT ID]],Table1[[PRODUCT]:[SELLING PRICE]],4,FALSE)</f>
        <v>174</v>
      </c>
      <c r="K1089" s="16">
        <f ca="1">VLOOKUP(Table3[[#This Row],[PRODUCT ID]],Table1[[PRODUCT]:[SELLING PRICE]],5,FALSE)</f>
        <v>249.3767555462739</v>
      </c>
      <c r="L1089" s="16">
        <f ca="1">J1089*Table3[[#This Row],[QUANTITY]]</f>
        <v>2262</v>
      </c>
      <c r="M1089" s="16">
        <f ca="1">K1089*Table3[[#This Row],[QUANTITY]]*(1-Table3[[#This Row],[DISCOUNT %]])</f>
        <v>3066.8007761924273</v>
      </c>
      <c r="N1089" s="3">
        <f>DAY(Table3[[#This Row],[DATE]])</f>
        <v>24</v>
      </c>
      <c r="O1089" s="3" t="str">
        <f>TEXT(Table3[[#This Row],[DATE]],"mmm")</f>
        <v>Dec</v>
      </c>
      <c r="P1089" s="3">
        <f>YEAR(Table3[[#This Row],[DATE]])</f>
        <v>2023</v>
      </c>
    </row>
    <row r="1090" spans="1:16" x14ac:dyDescent="0.3">
      <c r="A1090" s="6">
        <v>45285</v>
      </c>
      <c r="B1090" s="7" t="s">
        <v>1092</v>
      </c>
      <c r="C1090" s="9">
        <f t="shared" ca="1" si="32"/>
        <v>9</v>
      </c>
      <c r="D1090" s="9" t="s">
        <v>2115</v>
      </c>
      <c r="E1090" s="9" t="s">
        <v>2118</v>
      </c>
      <c r="F1090" s="10">
        <f t="shared" ca="1" si="33"/>
        <v>4.6173426668437857E-2</v>
      </c>
      <c r="G1090" s="3" t="str">
        <f>VLOOKUP(Table3[[#This Row],[PRODUCT ID]],Table1[[PRODUCT]:[SELLING PRICE]],1,FALSE)</f>
        <v>Product40</v>
      </c>
      <c r="H1090" s="3" t="str">
        <f>VLOOKUP(Table3[[#This Row],[PRODUCT ID]],Table1[[PRODUCT]:[SELLING PRICE]],2,FALSE)</f>
        <v>Category1</v>
      </c>
      <c r="I1090" s="3" t="str">
        <f>VLOOKUP(Table3[[#This Row],[PRODUCT ID]],Table1[[PRODUCT]:[SELLING PRICE]],3,FALSE)</f>
        <v>Kg</v>
      </c>
      <c r="J1090" s="16">
        <f ca="1">VLOOKUP(Table3[[#This Row],[PRODUCT ID]],Table1[[PRODUCT]:[SELLING PRICE]],4,FALSE)</f>
        <v>81</v>
      </c>
      <c r="K1090" s="16">
        <f ca="1">VLOOKUP(Table3[[#This Row],[PRODUCT ID]],Table1[[PRODUCT]:[SELLING PRICE]],5,FALSE)</f>
        <v>74.100005148027847</v>
      </c>
      <c r="L1090" s="16">
        <f ca="1">J1090*Table3[[#This Row],[QUANTITY]]</f>
        <v>729</v>
      </c>
      <c r="M1090" s="16">
        <f ca="1">K1090*Table3[[#This Row],[QUANTITY]]*(1-Table3[[#This Row],[DISCOUNT %]])</f>
        <v>636.10698594775067</v>
      </c>
      <c r="N1090" s="3">
        <f>DAY(Table3[[#This Row],[DATE]])</f>
        <v>25</v>
      </c>
      <c r="O1090" s="3" t="str">
        <f>TEXT(Table3[[#This Row],[DATE]],"mmm")</f>
        <v>Dec</v>
      </c>
      <c r="P1090" s="3">
        <f>YEAR(Table3[[#This Row],[DATE]])</f>
        <v>2023</v>
      </c>
    </row>
    <row r="1091" spans="1:16" x14ac:dyDescent="0.3">
      <c r="A1091" s="6">
        <v>45286</v>
      </c>
      <c r="B1091" s="7" t="s">
        <v>1093</v>
      </c>
      <c r="C1091" s="9">
        <f t="shared" ref="C1091:C1154" ca="1" si="34">RANDBETWEEN(1,15)</f>
        <v>7</v>
      </c>
      <c r="D1091" s="9" t="s">
        <v>2116</v>
      </c>
      <c r="E1091" s="9" t="s">
        <v>2116</v>
      </c>
      <c r="F1091" s="10">
        <f t="shared" ref="F1091:F1154" ca="1" si="35">RAND()*(0.1)</f>
        <v>5.3222498088719809E-2</v>
      </c>
      <c r="G1091" s="3" t="str">
        <f>VLOOKUP(Table3[[#This Row],[PRODUCT ID]],Table1[[PRODUCT]:[SELLING PRICE]],1,FALSE)</f>
        <v>Product41</v>
      </c>
      <c r="H1091" s="3" t="str">
        <f>VLOOKUP(Table3[[#This Row],[PRODUCT ID]],Table1[[PRODUCT]:[SELLING PRICE]],2,FALSE)</f>
        <v>Category2</v>
      </c>
      <c r="I1091" s="3" t="str">
        <f>VLOOKUP(Table3[[#This Row],[PRODUCT ID]],Table1[[PRODUCT]:[SELLING PRICE]],3,FALSE)</f>
        <v>No</v>
      </c>
      <c r="J1091" s="16">
        <f ca="1">VLOOKUP(Table3[[#This Row],[PRODUCT ID]],Table1[[PRODUCT]:[SELLING PRICE]],4,FALSE)</f>
        <v>100</v>
      </c>
      <c r="K1091" s="16">
        <f ca="1">VLOOKUP(Table3[[#This Row],[PRODUCT ID]],Table1[[PRODUCT]:[SELLING PRICE]],5,FALSE)</f>
        <v>280.00943860432801</v>
      </c>
      <c r="L1091" s="16">
        <f ca="1">J1091*Table3[[#This Row],[QUANTITY]]</f>
        <v>700</v>
      </c>
      <c r="M1091" s="16">
        <f ca="1">K1091*Table3[[#This Row],[QUANTITY]]*(1-Table3[[#This Row],[DISCOUNT %]])</f>
        <v>1855.7464575536997</v>
      </c>
      <c r="N1091" s="3">
        <f>DAY(Table3[[#This Row],[DATE]])</f>
        <v>26</v>
      </c>
      <c r="O1091" s="3" t="str">
        <f>TEXT(Table3[[#This Row],[DATE]],"mmm")</f>
        <v>Dec</v>
      </c>
      <c r="P1091" s="3">
        <f>YEAR(Table3[[#This Row],[DATE]])</f>
        <v>2023</v>
      </c>
    </row>
    <row r="1092" spans="1:16" x14ac:dyDescent="0.3">
      <c r="A1092" s="6">
        <v>45287</v>
      </c>
      <c r="B1092" s="7" t="s">
        <v>1094</v>
      </c>
      <c r="C1092" s="9">
        <f t="shared" ca="1" si="34"/>
        <v>13</v>
      </c>
      <c r="D1092" s="9" t="s">
        <v>2117</v>
      </c>
      <c r="E1092" s="9" t="s">
        <v>2116</v>
      </c>
      <c r="F1092" s="10">
        <f t="shared" ca="1" si="35"/>
        <v>8.1131103820836728E-2</v>
      </c>
      <c r="G1092" s="3" t="str">
        <f>VLOOKUP(Table3[[#This Row],[PRODUCT ID]],Table1[[PRODUCT]:[SELLING PRICE]],1,FALSE)</f>
        <v>Product42</v>
      </c>
      <c r="H1092" s="3" t="str">
        <f>VLOOKUP(Table3[[#This Row],[PRODUCT ID]],Table1[[PRODUCT]:[SELLING PRICE]],2,FALSE)</f>
        <v>Category3</v>
      </c>
      <c r="I1092" s="3" t="str">
        <f>VLOOKUP(Table3[[#This Row],[PRODUCT ID]],Table1[[PRODUCT]:[SELLING PRICE]],3,FALSE)</f>
        <v>No</v>
      </c>
      <c r="J1092" s="16">
        <f ca="1">VLOOKUP(Table3[[#This Row],[PRODUCT ID]],Table1[[PRODUCT]:[SELLING PRICE]],4,FALSE)</f>
        <v>165</v>
      </c>
      <c r="K1092" s="16">
        <f ca="1">VLOOKUP(Table3[[#This Row],[PRODUCT ID]],Table1[[PRODUCT]:[SELLING PRICE]],5,FALSE)</f>
        <v>236.13195156418752</v>
      </c>
      <c r="L1092" s="16">
        <f ca="1">J1092*Table3[[#This Row],[QUANTITY]]</f>
        <v>2145</v>
      </c>
      <c r="M1092" s="16">
        <f ca="1">K1092*Table3[[#This Row],[QUANTITY]]*(1-Table3[[#This Row],[DISCOUNT %]])</f>
        <v>2820.6659739234165</v>
      </c>
      <c r="N1092" s="3">
        <f>DAY(Table3[[#This Row],[DATE]])</f>
        <v>27</v>
      </c>
      <c r="O1092" s="3" t="str">
        <f>TEXT(Table3[[#This Row],[DATE]],"mmm")</f>
        <v>Dec</v>
      </c>
      <c r="P1092" s="3">
        <f>YEAR(Table3[[#This Row],[DATE]])</f>
        <v>2023</v>
      </c>
    </row>
    <row r="1093" spans="1:16" x14ac:dyDescent="0.3">
      <c r="A1093" s="6">
        <v>45288</v>
      </c>
      <c r="B1093" s="7" t="s">
        <v>1095</v>
      </c>
      <c r="C1093" s="9">
        <f t="shared" ca="1" si="34"/>
        <v>12</v>
      </c>
      <c r="D1093" s="9" t="s">
        <v>2115</v>
      </c>
      <c r="E1093" s="9" t="s">
        <v>2116</v>
      </c>
      <c r="F1093" s="10">
        <f t="shared" ca="1" si="35"/>
        <v>6.0997811782014702E-2</v>
      </c>
      <c r="G1093" s="3" t="str">
        <f>VLOOKUP(Table3[[#This Row],[PRODUCT ID]],Table1[[PRODUCT]:[SELLING PRICE]],1,FALSE)</f>
        <v>Product43</v>
      </c>
      <c r="H1093" s="3" t="str">
        <f>VLOOKUP(Table3[[#This Row],[PRODUCT ID]],Table1[[PRODUCT]:[SELLING PRICE]],2,FALSE)</f>
        <v>Category4</v>
      </c>
      <c r="I1093" s="3" t="str">
        <f>VLOOKUP(Table3[[#This Row],[PRODUCT ID]],Table1[[PRODUCT]:[SELLING PRICE]],3,FALSE)</f>
        <v>Ft</v>
      </c>
      <c r="J1093" s="16">
        <f ca="1">VLOOKUP(Table3[[#This Row],[PRODUCT ID]],Table1[[PRODUCT]:[SELLING PRICE]],4,FALSE)</f>
        <v>235</v>
      </c>
      <c r="K1093" s="16">
        <f ca="1">VLOOKUP(Table3[[#This Row],[PRODUCT ID]],Table1[[PRODUCT]:[SELLING PRICE]],5,FALSE)</f>
        <v>54.405885280571169</v>
      </c>
      <c r="L1093" s="16">
        <f ca="1">J1093*Table3[[#This Row],[QUANTITY]]</f>
        <v>2820</v>
      </c>
      <c r="M1093" s="16">
        <f ca="1">K1093*Table3[[#This Row],[QUANTITY]]*(1-Table3[[#This Row],[DISCOUNT %]])</f>
        <v>613.04694396471609</v>
      </c>
      <c r="N1093" s="3">
        <f>DAY(Table3[[#This Row],[DATE]])</f>
        <v>28</v>
      </c>
      <c r="O1093" s="3" t="str">
        <f>TEXT(Table3[[#This Row],[DATE]],"mmm")</f>
        <v>Dec</v>
      </c>
      <c r="P1093" s="3">
        <f>YEAR(Table3[[#This Row],[DATE]])</f>
        <v>2023</v>
      </c>
    </row>
    <row r="1094" spans="1:16" x14ac:dyDescent="0.3">
      <c r="A1094" s="6">
        <v>45289</v>
      </c>
      <c r="B1094" s="7" t="s">
        <v>1096</v>
      </c>
      <c r="C1094" s="9">
        <f t="shared" ca="1" si="34"/>
        <v>7</v>
      </c>
      <c r="D1094" s="9" t="s">
        <v>2115</v>
      </c>
      <c r="E1094" s="9" t="s">
        <v>2116</v>
      </c>
      <c r="F1094" s="10">
        <f t="shared" ca="1" si="35"/>
        <v>5.1074413343329898E-2</v>
      </c>
      <c r="G1094" s="3" t="str">
        <f>VLOOKUP(Table3[[#This Row],[PRODUCT ID]],Table1[[PRODUCT]:[SELLING PRICE]],1,FALSE)</f>
        <v>Product44</v>
      </c>
      <c r="H1094" s="3" t="str">
        <f>VLOOKUP(Table3[[#This Row],[PRODUCT ID]],Table1[[PRODUCT]:[SELLING PRICE]],2,FALSE)</f>
        <v>Category5</v>
      </c>
      <c r="I1094" s="3" t="str">
        <f>VLOOKUP(Table3[[#This Row],[PRODUCT ID]],Table1[[PRODUCT]:[SELLING PRICE]],3,FALSE)</f>
        <v>No</v>
      </c>
      <c r="J1094" s="16">
        <f ca="1">VLOOKUP(Table3[[#This Row],[PRODUCT ID]],Table1[[PRODUCT]:[SELLING PRICE]],4,FALSE)</f>
        <v>65</v>
      </c>
      <c r="K1094" s="16">
        <f ca="1">VLOOKUP(Table3[[#This Row],[PRODUCT ID]],Table1[[PRODUCT]:[SELLING PRICE]],5,FALSE)</f>
        <v>237.67652147178299</v>
      </c>
      <c r="L1094" s="16">
        <f ca="1">J1094*Table3[[#This Row],[QUANTITY]]</f>
        <v>455</v>
      </c>
      <c r="M1094" s="16">
        <f ca="1">K1094*Table3[[#This Row],[QUANTITY]]*(1-Table3[[#This Row],[DISCOUNT %]])</f>
        <v>1578.7613280048984</v>
      </c>
      <c r="N1094" s="3">
        <f>DAY(Table3[[#This Row],[DATE]])</f>
        <v>29</v>
      </c>
      <c r="O1094" s="3" t="str">
        <f>TEXT(Table3[[#This Row],[DATE]],"mmm")</f>
        <v>Dec</v>
      </c>
      <c r="P1094" s="3">
        <f>YEAR(Table3[[#This Row],[DATE]])</f>
        <v>2023</v>
      </c>
    </row>
    <row r="1095" spans="1:16" x14ac:dyDescent="0.3">
      <c r="A1095" s="6">
        <v>45290</v>
      </c>
      <c r="B1095" s="7" t="s">
        <v>1097</v>
      </c>
      <c r="C1095" s="9">
        <f t="shared" ca="1" si="34"/>
        <v>15</v>
      </c>
      <c r="D1095" s="9" t="s">
        <v>2115</v>
      </c>
      <c r="E1095" s="9" t="s">
        <v>2116</v>
      </c>
      <c r="F1095" s="10">
        <f t="shared" ca="1" si="35"/>
        <v>3.2065607358031177E-2</v>
      </c>
      <c r="G1095" s="3" t="str">
        <f>VLOOKUP(Table3[[#This Row],[PRODUCT ID]],Table1[[PRODUCT]:[SELLING PRICE]],1,FALSE)</f>
        <v>Product45</v>
      </c>
      <c r="H1095" s="3" t="str">
        <f>VLOOKUP(Table3[[#This Row],[PRODUCT ID]],Table1[[PRODUCT]:[SELLING PRICE]],2,FALSE)</f>
        <v>Category1</v>
      </c>
      <c r="I1095" s="3" t="str">
        <f>VLOOKUP(Table3[[#This Row],[PRODUCT ID]],Table1[[PRODUCT]:[SELLING PRICE]],3,FALSE)</f>
        <v>Kg</v>
      </c>
      <c r="J1095" s="16">
        <f ca="1">VLOOKUP(Table3[[#This Row],[PRODUCT ID]],Table1[[PRODUCT]:[SELLING PRICE]],4,FALSE)</f>
        <v>28</v>
      </c>
      <c r="K1095" s="16">
        <f ca="1">VLOOKUP(Table3[[#This Row],[PRODUCT ID]],Table1[[PRODUCT]:[SELLING PRICE]],5,FALSE)</f>
        <v>202.85401285198745</v>
      </c>
      <c r="L1095" s="16">
        <f ca="1">J1095*Table3[[#This Row],[QUANTITY]]</f>
        <v>420</v>
      </c>
      <c r="M1095" s="16">
        <f ca="1">K1095*Table3[[#This Row],[QUANTITY]]*(1-Table3[[#This Row],[DISCOUNT %]])</f>
        <v>2945.2406358731187</v>
      </c>
      <c r="N1095" s="3">
        <f>DAY(Table3[[#This Row],[DATE]])</f>
        <v>30</v>
      </c>
      <c r="O1095" s="3" t="str">
        <f>TEXT(Table3[[#This Row],[DATE]],"mmm")</f>
        <v>Dec</v>
      </c>
      <c r="P1095" s="3">
        <f>YEAR(Table3[[#This Row],[DATE]])</f>
        <v>2023</v>
      </c>
    </row>
    <row r="1096" spans="1:16" x14ac:dyDescent="0.3">
      <c r="A1096" s="6">
        <v>45291</v>
      </c>
      <c r="B1096" s="7" t="s">
        <v>1098</v>
      </c>
      <c r="C1096" s="9">
        <f t="shared" ca="1" si="34"/>
        <v>13</v>
      </c>
      <c r="D1096" s="9" t="s">
        <v>2116</v>
      </c>
      <c r="E1096" s="9" t="s">
        <v>2118</v>
      </c>
      <c r="F1096" s="10">
        <f t="shared" ca="1" si="35"/>
        <v>6.4359713902778287E-3</v>
      </c>
      <c r="G1096" s="3" t="str">
        <f>VLOOKUP(Table3[[#This Row],[PRODUCT ID]],Table1[[PRODUCT]:[SELLING PRICE]],1,FALSE)</f>
        <v>Product46</v>
      </c>
      <c r="H1096" s="3" t="str">
        <f>VLOOKUP(Table3[[#This Row],[PRODUCT ID]],Table1[[PRODUCT]:[SELLING PRICE]],2,FALSE)</f>
        <v>Category2</v>
      </c>
      <c r="I1096" s="3" t="str">
        <f>VLOOKUP(Table3[[#This Row],[PRODUCT ID]],Table1[[PRODUCT]:[SELLING PRICE]],3,FALSE)</f>
        <v>Kg</v>
      </c>
      <c r="J1096" s="16">
        <f ca="1">VLOOKUP(Table3[[#This Row],[PRODUCT ID]],Table1[[PRODUCT]:[SELLING PRICE]],4,FALSE)</f>
        <v>95</v>
      </c>
      <c r="K1096" s="16">
        <f ca="1">VLOOKUP(Table3[[#This Row],[PRODUCT ID]],Table1[[PRODUCT]:[SELLING PRICE]],5,FALSE)</f>
        <v>80.749998389385993</v>
      </c>
      <c r="L1096" s="16">
        <f ca="1">J1096*Table3[[#This Row],[QUANTITY]]</f>
        <v>1235</v>
      </c>
      <c r="M1096" s="16">
        <f ca="1">K1096*Table3[[#This Row],[QUANTITY]]*(1-Table3[[#This Row],[DISCOUNT %]])</f>
        <v>1042.9938182298299</v>
      </c>
      <c r="N1096" s="3">
        <f>DAY(Table3[[#This Row],[DATE]])</f>
        <v>31</v>
      </c>
      <c r="O1096" s="3" t="str">
        <f>TEXT(Table3[[#This Row],[DATE]],"mmm")</f>
        <v>Dec</v>
      </c>
      <c r="P1096" s="3">
        <f>YEAR(Table3[[#This Row],[DATE]])</f>
        <v>2023</v>
      </c>
    </row>
    <row r="1097" spans="1:16" x14ac:dyDescent="0.3">
      <c r="A1097" s="6">
        <v>45292</v>
      </c>
      <c r="B1097" s="7" t="s">
        <v>1099</v>
      </c>
      <c r="C1097" s="9">
        <f t="shared" ca="1" si="34"/>
        <v>9</v>
      </c>
      <c r="D1097" s="9" t="s">
        <v>2116</v>
      </c>
      <c r="E1097" s="9" t="s">
        <v>2118</v>
      </c>
      <c r="F1097" s="10">
        <f t="shared" ca="1" si="35"/>
        <v>4.0519716053014812E-2</v>
      </c>
      <c r="G1097" s="3" t="str">
        <f>VLOOKUP(Table3[[#This Row],[PRODUCT ID]],Table1[[PRODUCT]:[SELLING PRICE]],1,FALSE)</f>
        <v>Product47</v>
      </c>
      <c r="H1097" s="3" t="str">
        <f>VLOOKUP(Table3[[#This Row],[PRODUCT ID]],Table1[[PRODUCT]:[SELLING PRICE]],2,FALSE)</f>
        <v>Category3</v>
      </c>
      <c r="I1097" s="3" t="str">
        <f>VLOOKUP(Table3[[#This Row],[PRODUCT ID]],Table1[[PRODUCT]:[SELLING PRICE]],3,FALSE)</f>
        <v>Lt</v>
      </c>
      <c r="J1097" s="16">
        <f ca="1">VLOOKUP(Table3[[#This Row],[PRODUCT ID]],Table1[[PRODUCT]:[SELLING PRICE]],4,FALSE)</f>
        <v>193</v>
      </c>
      <c r="K1097" s="16">
        <f ca="1">VLOOKUP(Table3[[#This Row],[PRODUCT ID]],Table1[[PRODUCT]:[SELLING PRICE]],5,FALSE)</f>
        <v>229.10222400083353</v>
      </c>
      <c r="L1097" s="16">
        <f ca="1">J1097*Table3[[#This Row],[QUANTITY]]</f>
        <v>1737</v>
      </c>
      <c r="M1097" s="16">
        <f ca="1">K1097*Table3[[#This Row],[QUANTITY]]*(1-Table3[[#This Row],[DISCOUNT %]])</f>
        <v>1978.3716024348498</v>
      </c>
      <c r="N1097" s="3">
        <f>DAY(Table3[[#This Row],[DATE]])</f>
        <v>1</v>
      </c>
      <c r="O1097" s="3" t="str">
        <f>TEXT(Table3[[#This Row],[DATE]],"mmm")</f>
        <v>Jan</v>
      </c>
      <c r="P1097" s="3">
        <f>YEAR(Table3[[#This Row],[DATE]])</f>
        <v>2024</v>
      </c>
    </row>
    <row r="1098" spans="1:16" x14ac:dyDescent="0.3">
      <c r="A1098" s="6">
        <v>45293</v>
      </c>
      <c r="B1098" s="7" t="s">
        <v>1100</v>
      </c>
      <c r="C1098" s="9">
        <f t="shared" ca="1" si="34"/>
        <v>4</v>
      </c>
      <c r="D1098" s="9" t="s">
        <v>2116</v>
      </c>
      <c r="E1098" s="9" t="s">
        <v>2116</v>
      </c>
      <c r="F1098" s="10">
        <f t="shared" ca="1" si="35"/>
        <v>6.8696545541246753E-2</v>
      </c>
      <c r="G1098" s="3" t="str">
        <f>VLOOKUP(Table3[[#This Row],[PRODUCT ID]],Table1[[PRODUCT]:[SELLING PRICE]],1,FALSE)</f>
        <v>Product48</v>
      </c>
      <c r="H1098" s="3" t="str">
        <f>VLOOKUP(Table3[[#This Row],[PRODUCT ID]],Table1[[PRODUCT]:[SELLING PRICE]],2,FALSE)</f>
        <v>Category4</v>
      </c>
      <c r="I1098" s="3" t="str">
        <f>VLOOKUP(Table3[[#This Row],[PRODUCT ID]],Table1[[PRODUCT]:[SELLING PRICE]],3,FALSE)</f>
        <v>Kg</v>
      </c>
      <c r="J1098" s="16">
        <f ca="1">VLOOKUP(Table3[[#This Row],[PRODUCT ID]],Table1[[PRODUCT]:[SELLING PRICE]],4,FALSE)</f>
        <v>202</v>
      </c>
      <c r="K1098" s="16">
        <f ca="1">VLOOKUP(Table3[[#This Row],[PRODUCT ID]],Table1[[PRODUCT]:[SELLING PRICE]],5,FALSE)</f>
        <v>259.36061403077179</v>
      </c>
      <c r="L1098" s="16">
        <f ca="1">J1098*Table3[[#This Row],[QUANTITY]]</f>
        <v>808</v>
      </c>
      <c r="M1098" s="16">
        <f ca="1">K1098*Table3[[#This Row],[QUANTITY]]*(1-Table3[[#This Row],[DISCOUNT %]])</f>
        <v>966.17374318960469</v>
      </c>
      <c r="N1098" s="3">
        <f>DAY(Table3[[#This Row],[DATE]])</f>
        <v>2</v>
      </c>
      <c r="O1098" s="3" t="str">
        <f>TEXT(Table3[[#This Row],[DATE]],"mmm")</f>
        <v>Jan</v>
      </c>
      <c r="P1098" s="3">
        <f>YEAR(Table3[[#This Row],[DATE]])</f>
        <v>2024</v>
      </c>
    </row>
    <row r="1099" spans="1:16" x14ac:dyDescent="0.3">
      <c r="A1099" s="6">
        <v>45294</v>
      </c>
      <c r="B1099" s="7" t="s">
        <v>1101</v>
      </c>
      <c r="C1099" s="9">
        <f t="shared" ca="1" si="34"/>
        <v>6</v>
      </c>
      <c r="D1099" s="9" t="s">
        <v>2115</v>
      </c>
      <c r="E1099" s="9" t="s">
        <v>2116</v>
      </c>
      <c r="F1099" s="10">
        <f t="shared" ca="1" si="35"/>
        <v>1.5326821520367484E-2</v>
      </c>
      <c r="G1099" s="3" t="str">
        <f>VLOOKUP(Table3[[#This Row],[PRODUCT ID]],Table1[[PRODUCT]:[SELLING PRICE]],1,FALSE)</f>
        <v>Product49</v>
      </c>
      <c r="H1099" s="3" t="str">
        <f>VLOOKUP(Table3[[#This Row],[PRODUCT ID]],Table1[[PRODUCT]:[SELLING PRICE]],2,FALSE)</f>
        <v>Category1</v>
      </c>
      <c r="I1099" s="3" t="str">
        <f>VLOOKUP(Table3[[#This Row],[PRODUCT ID]],Table1[[PRODUCT]:[SELLING PRICE]],3,FALSE)</f>
        <v>Lt</v>
      </c>
      <c r="J1099" s="16">
        <f ca="1">VLOOKUP(Table3[[#This Row],[PRODUCT ID]],Table1[[PRODUCT]:[SELLING PRICE]],4,FALSE)</f>
        <v>181</v>
      </c>
      <c r="K1099" s="16">
        <f ca="1">VLOOKUP(Table3[[#This Row],[PRODUCT ID]],Table1[[PRODUCT]:[SELLING PRICE]],5,FALSE)</f>
        <v>247.82943673999284</v>
      </c>
      <c r="L1099" s="16">
        <f ca="1">J1099*Table3[[#This Row],[QUANTITY]]</f>
        <v>1086</v>
      </c>
      <c r="M1099" s="16">
        <f ca="1">K1099*Table3[[#This Row],[QUANTITY]]*(1-Table3[[#This Row],[DISCOUNT %]])</f>
        <v>1464.1859951735146</v>
      </c>
      <c r="N1099" s="3">
        <f>DAY(Table3[[#This Row],[DATE]])</f>
        <v>3</v>
      </c>
      <c r="O1099" s="3" t="str">
        <f>TEXT(Table3[[#This Row],[DATE]],"mmm")</f>
        <v>Jan</v>
      </c>
      <c r="P1099" s="3">
        <f>YEAR(Table3[[#This Row],[DATE]])</f>
        <v>2024</v>
      </c>
    </row>
    <row r="1100" spans="1:16" x14ac:dyDescent="0.3">
      <c r="A1100" s="6">
        <v>45295</v>
      </c>
      <c r="B1100" s="7" t="s">
        <v>1102</v>
      </c>
      <c r="C1100" s="9">
        <f t="shared" ca="1" si="34"/>
        <v>2</v>
      </c>
      <c r="D1100" s="9" t="s">
        <v>2117</v>
      </c>
      <c r="E1100" s="9" t="s">
        <v>2116</v>
      </c>
      <c r="F1100" s="10">
        <f t="shared" ca="1" si="35"/>
        <v>8.3602421742735411E-2</v>
      </c>
      <c r="G1100" s="3" t="str">
        <f>VLOOKUP(Table3[[#This Row],[PRODUCT ID]],Table1[[PRODUCT]:[SELLING PRICE]],1,FALSE)</f>
        <v>Product50</v>
      </c>
      <c r="H1100" s="3" t="str">
        <f>VLOOKUP(Table3[[#This Row],[PRODUCT ID]],Table1[[PRODUCT]:[SELLING PRICE]],2,FALSE)</f>
        <v>Category2</v>
      </c>
      <c r="I1100" s="3" t="str">
        <f>VLOOKUP(Table3[[#This Row],[PRODUCT ID]],Table1[[PRODUCT]:[SELLING PRICE]],3,FALSE)</f>
        <v>Ft</v>
      </c>
      <c r="J1100" s="16">
        <f ca="1">VLOOKUP(Table3[[#This Row],[PRODUCT ID]],Table1[[PRODUCT]:[SELLING PRICE]],4,FALSE)</f>
        <v>147</v>
      </c>
      <c r="K1100" s="16">
        <f ca="1">VLOOKUP(Table3[[#This Row],[PRODUCT ID]],Table1[[PRODUCT]:[SELLING PRICE]],5,FALSE)</f>
        <v>33.423461830483042</v>
      </c>
      <c r="L1100" s="16">
        <f ca="1">J1100*Table3[[#This Row],[QUANTITY]]</f>
        <v>294</v>
      </c>
      <c r="M1100" s="16">
        <f ca="1">K1100*Table3[[#This Row],[QUANTITY]]*(1-Table3[[#This Row],[DISCOUNT %]])</f>
        <v>61.258358956857563</v>
      </c>
      <c r="N1100" s="3">
        <f>DAY(Table3[[#This Row],[DATE]])</f>
        <v>4</v>
      </c>
      <c r="O1100" s="3" t="str">
        <f>TEXT(Table3[[#This Row],[DATE]],"mmm")</f>
        <v>Jan</v>
      </c>
      <c r="P1100" s="3">
        <f>YEAR(Table3[[#This Row],[DATE]])</f>
        <v>2024</v>
      </c>
    </row>
    <row r="1101" spans="1:16" x14ac:dyDescent="0.3">
      <c r="A1101" s="6">
        <v>45296</v>
      </c>
      <c r="B1101" s="7" t="s">
        <v>1103</v>
      </c>
      <c r="C1101" s="9">
        <f t="shared" ca="1" si="34"/>
        <v>8</v>
      </c>
      <c r="D1101" s="9" t="s">
        <v>2117</v>
      </c>
      <c r="E1101" s="9" t="s">
        <v>2116</v>
      </c>
      <c r="F1101" s="10">
        <f t="shared" ca="1" si="35"/>
        <v>1.4953677444589053E-2</v>
      </c>
      <c r="G1101" s="3" t="str">
        <f>VLOOKUP(Table3[[#This Row],[PRODUCT ID]],Table1[[PRODUCT]:[SELLING PRICE]],1,FALSE)</f>
        <v>Product51</v>
      </c>
      <c r="H1101" s="3" t="str">
        <f>VLOOKUP(Table3[[#This Row],[PRODUCT ID]],Table1[[PRODUCT]:[SELLING PRICE]],2,FALSE)</f>
        <v>Category3</v>
      </c>
      <c r="I1101" s="3" t="str">
        <f>VLOOKUP(Table3[[#This Row],[PRODUCT ID]],Table1[[PRODUCT]:[SELLING PRICE]],3,FALSE)</f>
        <v>Kg</v>
      </c>
      <c r="J1101" s="16">
        <f ca="1">VLOOKUP(Table3[[#This Row],[PRODUCT ID]],Table1[[PRODUCT]:[SELLING PRICE]],4,FALSE)</f>
        <v>178</v>
      </c>
      <c r="K1101" s="16">
        <f ca="1">VLOOKUP(Table3[[#This Row],[PRODUCT ID]],Table1[[PRODUCT]:[SELLING PRICE]],5,FALSE)</f>
        <v>79.53213906016525</v>
      </c>
      <c r="L1101" s="16">
        <f ca="1">J1101*Table3[[#This Row],[QUANTITY]]</f>
        <v>1424</v>
      </c>
      <c r="M1101" s="16">
        <f ca="1">K1101*Table3[[#This Row],[QUANTITY]]*(1-Table3[[#This Row],[DISCOUNT %]])</f>
        <v>626.74272884945071</v>
      </c>
      <c r="N1101" s="3">
        <f>DAY(Table3[[#This Row],[DATE]])</f>
        <v>5</v>
      </c>
      <c r="O1101" s="3" t="str">
        <f>TEXT(Table3[[#This Row],[DATE]],"mmm")</f>
        <v>Jan</v>
      </c>
      <c r="P1101" s="3">
        <f>YEAR(Table3[[#This Row],[DATE]])</f>
        <v>2024</v>
      </c>
    </row>
    <row r="1102" spans="1:16" x14ac:dyDescent="0.3">
      <c r="A1102" s="6">
        <v>45297</v>
      </c>
      <c r="B1102" s="7" t="s">
        <v>1104</v>
      </c>
      <c r="C1102" s="9">
        <f t="shared" ca="1" si="34"/>
        <v>11</v>
      </c>
      <c r="D1102" s="9" t="s">
        <v>2116</v>
      </c>
      <c r="E1102" s="9" t="s">
        <v>2118</v>
      </c>
      <c r="F1102" s="10">
        <f t="shared" ca="1" si="35"/>
        <v>4.8198834285293583E-2</v>
      </c>
      <c r="G1102" s="3" t="str">
        <f>VLOOKUP(Table3[[#This Row],[PRODUCT ID]],Table1[[PRODUCT]:[SELLING PRICE]],1,FALSE)</f>
        <v>Product52</v>
      </c>
      <c r="H1102" s="3" t="str">
        <f>VLOOKUP(Table3[[#This Row],[PRODUCT ID]],Table1[[PRODUCT]:[SELLING PRICE]],2,FALSE)</f>
        <v>Category4</v>
      </c>
      <c r="I1102" s="3" t="str">
        <f>VLOOKUP(Table3[[#This Row],[PRODUCT ID]],Table1[[PRODUCT]:[SELLING PRICE]],3,FALSE)</f>
        <v>No</v>
      </c>
      <c r="J1102" s="16">
        <f ca="1">VLOOKUP(Table3[[#This Row],[PRODUCT ID]],Table1[[PRODUCT]:[SELLING PRICE]],4,FALSE)</f>
        <v>225</v>
      </c>
      <c r="K1102" s="16">
        <f ca="1">VLOOKUP(Table3[[#This Row],[PRODUCT ID]],Table1[[PRODUCT]:[SELLING PRICE]],5,FALSE)</f>
        <v>24.177150010451665</v>
      </c>
      <c r="L1102" s="16">
        <f ca="1">J1102*Table3[[#This Row],[QUANTITY]]</f>
        <v>2475</v>
      </c>
      <c r="M1102" s="16">
        <f ca="1">K1102*Table3[[#This Row],[QUANTITY]]*(1-Table3[[#This Row],[DISCOUNT %]])</f>
        <v>253.13023519967942</v>
      </c>
      <c r="N1102" s="3">
        <f>DAY(Table3[[#This Row],[DATE]])</f>
        <v>6</v>
      </c>
      <c r="O1102" s="3" t="str">
        <f>TEXT(Table3[[#This Row],[DATE]],"mmm")</f>
        <v>Jan</v>
      </c>
      <c r="P1102" s="3">
        <f>YEAR(Table3[[#This Row],[DATE]])</f>
        <v>2024</v>
      </c>
    </row>
    <row r="1103" spans="1:16" x14ac:dyDescent="0.3">
      <c r="A1103" s="6">
        <v>45298</v>
      </c>
      <c r="B1103" s="7" t="s">
        <v>1105</v>
      </c>
      <c r="C1103" s="9">
        <f t="shared" ca="1" si="34"/>
        <v>10</v>
      </c>
      <c r="D1103" s="9" t="s">
        <v>2116</v>
      </c>
      <c r="E1103" s="9" t="s">
        <v>2116</v>
      </c>
      <c r="F1103" s="10">
        <f t="shared" ca="1" si="35"/>
        <v>2.7040812382927108E-3</v>
      </c>
      <c r="G1103" s="3" t="str">
        <f>VLOOKUP(Table3[[#This Row],[PRODUCT ID]],Table1[[PRODUCT]:[SELLING PRICE]],1,FALSE)</f>
        <v>Product53</v>
      </c>
      <c r="H1103" s="3" t="str">
        <f>VLOOKUP(Table3[[#This Row],[PRODUCT ID]],Table1[[PRODUCT]:[SELLING PRICE]],2,FALSE)</f>
        <v>Category5</v>
      </c>
      <c r="I1103" s="3" t="str">
        <f>VLOOKUP(Table3[[#This Row],[PRODUCT ID]],Table1[[PRODUCT]:[SELLING PRICE]],3,FALSE)</f>
        <v>No</v>
      </c>
      <c r="J1103" s="16">
        <f ca="1">VLOOKUP(Table3[[#This Row],[PRODUCT ID]],Table1[[PRODUCT]:[SELLING PRICE]],4,FALSE)</f>
        <v>188</v>
      </c>
      <c r="K1103" s="16">
        <f ca="1">VLOOKUP(Table3[[#This Row],[PRODUCT ID]],Table1[[PRODUCT]:[SELLING PRICE]],5,FALSE)</f>
        <v>314.69234918383364</v>
      </c>
      <c r="L1103" s="16">
        <f ca="1">J1103*Table3[[#This Row],[QUANTITY]]</f>
        <v>1880</v>
      </c>
      <c r="M1103" s="16">
        <f ca="1">K1103*Table3[[#This Row],[QUANTITY]]*(1-Table3[[#This Row],[DISCOUNT %]])</f>
        <v>3138.4139550657137</v>
      </c>
      <c r="N1103" s="3">
        <f>DAY(Table3[[#This Row],[DATE]])</f>
        <v>7</v>
      </c>
      <c r="O1103" s="3" t="str">
        <f>TEXT(Table3[[#This Row],[DATE]],"mmm")</f>
        <v>Jan</v>
      </c>
      <c r="P1103" s="3">
        <f>YEAR(Table3[[#This Row],[DATE]])</f>
        <v>2024</v>
      </c>
    </row>
    <row r="1104" spans="1:16" x14ac:dyDescent="0.3">
      <c r="A1104" s="6">
        <v>45299</v>
      </c>
      <c r="B1104" s="7" t="s">
        <v>1106</v>
      </c>
      <c r="C1104" s="9">
        <f t="shared" ca="1" si="34"/>
        <v>8</v>
      </c>
      <c r="D1104" s="9" t="s">
        <v>2116</v>
      </c>
      <c r="E1104" s="9" t="s">
        <v>2116</v>
      </c>
      <c r="F1104" s="10">
        <f t="shared" ca="1" si="35"/>
        <v>7.5025616764658409E-2</v>
      </c>
      <c r="G1104" s="3" t="str">
        <f>VLOOKUP(Table3[[#This Row],[PRODUCT ID]],Table1[[PRODUCT]:[SELLING PRICE]],1,FALSE)</f>
        <v>Product54</v>
      </c>
      <c r="H1104" s="3" t="str">
        <f>VLOOKUP(Table3[[#This Row],[PRODUCT ID]],Table1[[PRODUCT]:[SELLING PRICE]],2,FALSE)</f>
        <v>Category1</v>
      </c>
      <c r="I1104" s="3" t="str">
        <f>VLOOKUP(Table3[[#This Row],[PRODUCT ID]],Table1[[PRODUCT]:[SELLING PRICE]],3,FALSE)</f>
        <v>Ft</v>
      </c>
      <c r="J1104" s="16">
        <f ca="1">VLOOKUP(Table3[[#This Row],[PRODUCT ID]],Table1[[PRODUCT]:[SELLING PRICE]],4,FALSE)</f>
        <v>127</v>
      </c>
      <c r="K1104" s="16">
        <f ca="1">VLOOKUP(Table3[[#This Row],[PRODUCT ID]],Table1[[PRODUCT]:[SELLING PRICE]],5,FALSE)</f>
        <v>126.96135693843038</v>
      </c>
      <c r="L1104" s="16">
        <f ca="1">J1104*Table3[[#This Row],[QUANTITY]]</f>
        <v>1016</v>
      </c>
      <c r="M1104" s="16">
        <f ca="1">K1104*Table3[[#This Row],[QUANTITY]]*(1-Table3[[#This Row],[DISCOUNT %]])</f>
        <v>939.48802263077368</v>
      </c>
      <c r="N1104" s="3">
        <f>DAY(Table3[[#This Row],[DATE]])</f>
        <v>8</v>
      </c>
      <c r="O1104" s="3" t="str">
        <f>TEXT(Table3[[#This Row],[DATE]],"mmm")</f>
        <v>Jan</v>
      </c>
      <c r="P1104" s="3">
        <f>YEAR(Table3[[#This Row],[DATE]])</f>
        <v>2024</v>
      </c>
    </row>
    <row r="1105" spans="1:16" x14ac:dyDescent="0.3">
      <c r="A1105" s="6">
        <v>45300</v>
      </c>
      <c r="B1105" s="7" t="s">
        <v>1107</v>
      </c>
      <c r="C1105" s="9">
        <f t="shared" ca="1" si="34"/>
        <v>15</v>
      </c>
      <c r="D1105" s="9" t="s">
        <v>2116</v>
      </c>
      <c r="E1105" s="9" t="s">
        <v>2116</v>
      </c>
      <c r="F1105" s="10">
        <f t="shared" ca="1" si="35"/>
        <v>6.7056797923188083E-2</v>
      </c>
      <c r="G1105" s="3" t="str">
        <f>VLOOKUP(Table3[[#This Row],[PRODUCT ID]],Table1[[PRODUCT]:[SELLING PRICE]],1,FALSE)</f>
        <v>Product55</v>
      </c>
      <c r="H1105" s="3" t="str">
        <f>VLOOKUP(Table3[[#This Row],[PRODUCT ID]],Table1[[PRODUCT]:[SELLING PRICE]],2,FALSE)</f>
        <v>Category2</v>
      </c>
      <c r="I1105" s="3" t="str">
        <f>VLOOKUP(Table3[[#This Row],[PRODUCT ID]],Table1[[PRODUCT]:[SELLING PRICE]],3,FALSE)</f>
        <v>No</v>
      </c>
      <c r="J1105" s="16">
        <f ca="1">VLOOKUP(Table3[[#This Row],[PRODUCT ID]],Table1[[PRODUCT]:[SELLING PRICE]],4,FALSE)</f>
        <v>135</v>
      </c>
      <c r="K1105" s="16">
        <f ca="1">VLOOKUP(Table3[[#This Row],[PRODUCT ID]],Table1[[PRODUCT]:[SELLING PRICE]],5,FALSE)</f>
        <v>118.96395281134306</v>
      </c>
      <c r="L1105" s="16">
        <f ca="1">J1105*Table3[[#This Row],[QUANTITY]]</f>
        <v>2025</v>
      </c>
      <c r="M1105" s="16">
        <f ca="1">K1105*Table3[[#This Row],[QUANTITY]]*(1-Table3[[#This Row],[DISCOUNT %]])</f>
        <v>1664.7991660129373</v>
      </c>
      <c r="N1105" s="3">
        <f>DAY(Table3[[#This Row],[DATE]])</f>
        <v>9</v>
      </c>
      <c r="O1105" s="3" t="str">
        <f>TEXT(Table3[[#This Row],[DATE]],"mmm")</f>
        <v>Jan</v>
      </c>
      <c r="P1105" s="3">
        <f>YEAR(Table3[[#This Row],[DATE]])</f>
        <v>2024</v>
      </c>
    </row>
    <row r="1106" spans="1:16" x14ac:dyDescent="0.3">
      <c r="A1106" s="6">
        <v>45301</v>
      </c>
      <c r="B1106" s="7" t="s">
        <v>1108</v>
      </c>
      <c r="C1106" s="9">
        <f t="shared" ca="1" si="34"/>
        <v>4</v>
      </c>
      <c r="D1106" s="9" t="s">
        <v>2115</v>
      </c>
      <c r="E1106" s="9" t="s">
        <v>2116</v>
      </c>
      <c r="F1106" s="10">
        <f t="shared" ca="1" si="35"/>
        <v>4.1333833374647147E-2</v>
      </c>
      <c r="G1106" s="3" t="str">
        <f>VLOOKUP(Table3[[#This Row],[PRODUCT ID]],Table1[[PRODUCT]:[SELLING PRICE]],1,FALSE)</f>
        <v>Product56</v>
      </c>
      <c r="H1106" s="3" t="str">
        <f>VLOOKUP(Table3[[#This Row],[PRODUCT ID]],Table1[[PRODUCT]:[SELLING PRICE]],2,FALSE)</f>
        <v>Category3</v>
      </c>
      <c r="I1106" s="3" t="str">
        <f>VLOOKUP(Table3[[#This Row],[PRODUCT ID]],Table1[[PRODUCT]:[SELLING PRICE]],3,FALSE)</f>
        <v>Kg</v>
      </c>
      <c r="J1106" s="16">
        <f ca="1">VLOOKUP(Table3[[#This Row],[PRODUCT ID]],Table1[[PRODUCT]:[SELLING PRICE]],4,FALSE)</f>
        <v>66</v>
      </c>
      <c r="K1106" s="16">
        <f ca="1">VLOOKUP(Table3[[#This Row],[PRODUCT ID]],Table1[[PRODUCT]:[SELLING PRICE]],5,FALSE)</f>
        <v>234.79335540044229</v>
      </c>
      <c r="L1106" s="16">
        <f ca="1">J1106*Table3[[#This Row],[QUANTITY]]</f>
        <v>264</v>
      </c>
      <c r="M1106" s="16">
        <f ca="1">K1106*Table3[[#This Row],[QUANTITY]]*(1-Table3[[#This Row],[DISCOUNT %]])</f>
        <v>900.35378388338438</v>
      </c>
      <c r="N1106" s="3">
        <f>DAY(Table3[[#This Row],[DATE]])</f>
        <v>10</v>
      </c>
      <c r="O1106" s="3" t="str">
        <f>TEXT(Table3[[#This Row],[DATE]],"mmm")</f>
        <v>Jan</v>
      </c>
      <c r="P1106" s="3">
        <f>YEAR(Table3[[#This Row],[DATE]])</f>
        <v>2024</v>
      </c>
    </row>
    <row r="1107" spans="1:16" x14ac:dyDescent="0.3">
      <c r="A1107" s="6">
        <v>45302</v>
      </c>
      <c r="B1107" s="7" t="s">
        <v>1109</v>
      </c>
      <c r="C1107" s="9">
        <f t="shared" ca="1" si="34"/>
        <v>6</v>
      </c>
      <c r="D1107" s="9" t="s">
        <v>2116</v>
      </c>
      <c r="E1107" s="9" t="s">
        <v>2116</v>
      </c>
      <c r="F1107" s="10">
        <f t="shared" ca="1" si="35"/>
        <v>9.107319108530601E-2</v>
      </c>
      <c r="G1107" s="3" t="str">
        <f>VLOOKUP(Table3[[#This Row],[PRODUCT ID]],Table1[[PRODUCT]:[SELLING PRICE]],1,FALSE)</f>
        <v>Product57</v>
      </c>
      <c r="H1107" s="3" t="str">
        <f>VLOOKUP(Table3[[#This Row],[PRODUCT ID]],Table1[[PRODUCT]:[SELLING PRICE]],2,FALSE)</f>
        <v>Category4</v>
      </c>
      <c r="I1107" s="3" t="str">
        <f>VLOOKUP(Table3[[#This Row],[PRODUCT ID]],Table1[[PRODUCT]:[SELLING PRICE]],3,FALSE)</f>
        <v>Kg</v>
      </c>
      <c r="J1107" s="16">
        <f ca="1">VLOOKUP(Table3[[#This Row],[PRODUCT ID]],Table1[[PRODUCT]:[SELLING PRICE]],4,FALSE)</f>
        <v>53</v>
      </c>
      <c r="K1107" s="16">
        <f ca="1">VLOOKUP(Table3[[#This Row],[PRODUCT ID]],Table1[[PRODUCT]:[SELLING PRICE]],5,FALSE)</f>
        <v>162.83510802190668</v>
      </c>
      <c r="L1107" s="16">
        <f ca="1">J1107*Table3[[#This Row],[QUANTITY]]</f>
        <v>318</v>
      </c>
      <c r="M1107" s="16">
        <f ca="1">K1107*Table3[[#This Row],[QUANTITY]]*(1-Table3[[#This Row],[DISCOUNT %]])</f>
        <v>888.03117068178688</v>
      </c>
      <c r="N1107" s="3">
        <f>DAY(Table3[[#This Row],[DATE]])</f>
        <v>11</v>
      </c>
      <c r="O1107" s="3" t="str">
        <f>TEXT(Table3[[#This Row],[DATE]],"mmm")</f>
        <v>Jan</v>
      </c>
      <c r="P1107" s="3">
        <f>YEAR(Table3[[#This Row],[DATE]])</f>
        <v>2024</v>
      </c>
    </row>
    <row r="1108" spans="1:16" x14ac:dyDescent="0.3">
      <c r="A1108" s="6">
        <v>45303</v>
      </c>
      <c r="B1108" s="7" t="s">
        <v>1110</v>
      </c>
      <c r="C1108" s="9">
        <f t="shared" ca="1" si="34"/>
        <v>13</v>
      </c>
      <c r="D1108" s="9" t="s">
        <v>2117</v>
      </c>
      <c r="E1108" s="9" t="s">
        <v>2118</v>
      </c>
      <c r="F1108" s="10">
        <f t="shared" ca="1" si="35"/>
        <v>3.5093942362742526E-2</v>
      </c>
      <c r="G1108" s="3" t="str">
        <f>VLOOKUP(Table3[[#This Row],[PRODUCT ID]],Table1[[PRODUCT]:[SELLING PRICE]],1,FALSE)</f>
        <v>Product58</v>
      </c>
      <c r="H1108" s="3" t="str">
        <f>VLOOKUP(Table3[[#This Row],[PRODUCT ID]],Table1[[PRODUCT]:[SELLING PRICE]],2,FALSE)</f>
        <v>Category5</v>
      </c>
      <c r="I1108" s="3" t="str">
        <f>VLOOKUP(Table3[[#This Row],[PRODUCT ID]],Table1[[PRODUCT]:[SELLING PRICE]],3,FALSE)</f>
        <v>Lt</v>
      </c>
      <c r="J1108" s="16">
        <f ca="1">VLOOKUP(Table3[[#This Row],[PRODUCT ID]],Table1[[PRODUCT]:[SELLING PRICE]],4,FALSE)</f>
        <v>22</v>
      </c>
      <c r="K1108" s="16">
        <f ca="1">VLOOKUP(Table3[[#This Row],[PRODUCT ID]],Table1[[PRODUCT]:[SELLING PRICE]],5,FALSE)</f>
        <v>120.56214127358976</v>
      </c>
      <c r="L1108" s="16">
        <f ca="1">J1108*Table3[[#This Row],[QUANTITY]]</f>
        <v>286</v>
      </c>
      <c r="M1108" s="16">
        <f ca="1">K1108*Table3[[#This Row],[QUANTITY]]*(1-Table3[[#This Row],[DISCOUNT %]])</f>
        <v>1512.3048256758725</v>
      </c>
      <c r="N1108" s="3">
        <f>DAY(Table3[[#This Row],[DATE]])</f>
        <v>12</v>
      </c>
      <c r="O1108" s="3" t="str">
        <f>TEXT(Table3[[#This Row],[DATE]],"mmm")</f>
        <v>Jan</v>
      </c>
      <c r="P1108" s="3">
        <f>YEAR(Table3[[#This Row],[DATE]])</f>
        <v>2024</v>
      </c>
    </row>
    <row r="1109" spans="1:16" x14ac:dyDescent="0.3">
      <c r="A1109" s="6">
        <v>45304</v>
      </c>
      <c r="B1109" s="7" t="s">
        <v>1111</v>
      </c>
      <c r="C1109" s="9">
        <f t="shared" ca="1" si="34"/>
        <v>8</v>
      </c>
      <c r="D1109" s="9" t="s">
        <v>2115</v>
      </c>
      <c r="E1109" s="9" t="s">
        <v>2118</v>
      </c>
      <c r="F1109" s="10">
        <f t="shared" ca="1" si="35"/>
        <v>1.4248558016183743E-2</v>
      </c>
      <c r="G1109" s="3" t="str">
        <f>VLOOKUP(Table3[[#This Row],[PRODUCT ID]],Table1[[PRODUCT]:[SELLING PRICE]],1,FALSE)</f>
        <v>Product59</v>
      </c>
      <c r="H1109" s="3" t="str">
        <f>VLOOKUP(Table3[[#This Row],[PRODUCT ID]],Table1[[PRODUCT]:[SELLING PRICE]],2,FALSE)</f>
        <v>Category1</v>
      </c>
      <c r="I1109" s="3" t="str">
        <f>VLOOKUP(Table3[[#This Row],[PRODUCT ID]],Table1[[PRODUCT]:[SELLING PRICE]],3,FALSE)</f>
        <v>Kg</v>
      </c>
      <c r="J1109" s="16">
        <f ca="1">VLOOKUP(Table3[[#This Row],[PRODUCT ID]],Table1[[PRODUCT]:[SELLING PRICE]],4,FALSE)</f>
        <v>82</v>
      </c>
      <c r="K1109" s="16">
        <f ca="1">VLOOKUP(Table3[[#This Row],[PRODUCT ID]],Table1[[PRODUCT]:[SELLING PRICE]],5,FALSE)</f>
        <v>50.885841834603298</v>
      </c>
      <c r="L1109" s="16">
        <f ca="1">J1109*Table3[[#This Row],[QUANTITY]]</f>
        <v>656</v>
      </c>
      <c r="M1109" s="16">
        <f ca="1">K1109*Table3[[#This Row],[QUANTITY]]*(1-Table3[[#This Row],[DISCOUNT %]])</f>
        <v>401.2863357201648</v>
      </c>
      <c r="N1109" s="3">
        <f>DAY(Table3[[#This Row],[DATE]])</f>
        <v>13</v>
      </c>
      <c r="O1109" s="3" t="str">
        <f>TEXT(Table3[[#This Row],[DATE]],"mmm")</f>
        <v>Jan</v>
      </c>
      <c r="P1109" s="3">
        <f>YEAR(Table3[[#This Row],[DATE]])</f>
        <v>2024</v>
      </c>
    </row>
    <row r="1110" spans="1:16" x14ac:dyDescent="0.3">
      <c r="A1110" s="6">
        <v>45305</v>
      </c>
      <c r="B1110" s="7" t="s">
        <v>1112</v>
      </c>
      <c r="C1110" s="9">
        <f t="shared" ca="1" si="34"/>
        <v>8</v>
      </c>
      <c r="D1110" s="9" t="s">
        <v>2115</v>
      </c>
      <c r="E1110" s="9" t="s">
        <v>2116</v>
      </c>
      <c r="F1110" s="10">
        <f t="shared" ca="1" si="35"/>
        <v>4.0017998433664652E-2</v>
      </c>
      <c r="G1110" s="3" t="str">
        <f>VLOOKUP(Table3[[#This Row],[PRODUCT ID]],Table1[[PRODUCT]:[SELLING PRICE]],1,FALSE)</f>
        <v>Product60</v>
      </c>
      <c r="H1110" s="3" t="str">
        <f>VLOOKUP(Table3[[#This Row],[PRODUCT ID]],Table1[[PRODUCT]:[SELLING PRICE]],2,FALSE)</f>
        <v>Category2</v>
      </c>
      <c r="I1110" s="3" t="str">
        <f>VLOOKUP(Table3[[#This Row],[PRODUCT ID]],Table1[[PRODUCT]:[SELLING PRICE]],3,FALSE)</f>
        <v>Lt</v>
      </c>
      <c r="J1110" s="16">
        <f ca="1">VLOOKUP(Table3[[#This Row],[PRODUCT ID]],Table1[[PRODUCT]:[SELLING PRICE]],4,FALSE)</f>
        <v>166</v>
      </c>
      <c r="K1110" s="16">
        <f ca="1">VLOOKUP(Table3[[#This Row],[PRODUCT ID]],Table1[[PRODUCT]:[SELLING PRICE]],5,FALSE)</f>
        <v>140.20081416030109</v>
      </c>
      <c r="L1110" s="16">
        <f ca="1">J1110*Table3[[#This Row],[QUANTITY]]</f>
        <v>1328</v>
      </c>
      <c r="M1110" s="16">
        <f ca="1">K1110*Table3[[#This Row],[QUANTITY]]*(1-Table3[[#This Row],[DISCOUNT %]])</f>
        <v>1076.7220655906854</v>
      </c>
      <c r="N1110" s="3">
        <f>DAY(Table3[[#This Row],[DATE]])</f>
        <v>14</v>
      </c>
      <c r="O1110" s="3" t="str">
        <f>TEXT(Table3[[#This Row],[DATE]],"mmm")</f>
        <v>Jan</v>
      </c>
      <c r="P1110" s="3">
        <f>YEAR(Table3[[#This Row],[DATE]])</f>
        <v>2024</v>
      </c>
    </row>
    <row r="1111" spans="1:16" x14ac:dyDescent="0.3">
      <c r="A1111" s="6">
        <v>45306</v>
      </c>
      <c r="B1111" s="7" t="s">
        <v>1113</v>
      </c>
      <c r="C1111" s="9">
        <f t="shared" ca="1" si="34"/>
        <v>12</v>
      </c>
      <c r="D1111" s="9" t="s">
        <v>2115</v>
      </c>
      <c r="E1111" s="9" t="s">
        <v>2116</v>
      </c>
      <c r="F1111" s="10">
        <f t="shared" ca="1" si="35"/>
        <v>2.6601792255814473E-2</v>
      </c>
      <c r="G1111" s="3" t="str">
        <f>VLOOKUP(Table3[[#This Row],[PRODUCT ID]],Table1[[PRODUCT]:[SELLING PRICE]],1,FALSE)</f>
        <v>Product61</v>
      </c>
      <c r="H1111" s="3" t="str">
        <f>VLOOKUP(Table3[[#This Row],[PRODUCT ID]],Table1[[PRODUCT]:[SELLING PRICE]],2,FALSE)</f>
        <v>Category3</v>
      </c>
      <c r="I1111" s="3" t="str">
        <f>VLOOKUP(Table3[[#This Row],[PRODUCT ID]],Table1[[PRODUCT]:[SELLING PRICE]],3,FALSE)</f>
        <v>Ft</v>
      </c>
      <c r="J1111" s="16">
        <f ca="1">VLOOKUP(Table3[[#This Row],[PRODUCT ID]],Table1[[PRODUCT]:[SELLING PRICE]],4,FALSE)</f>
        <v>74</v>
      </c>
      <c r="K1111" s="16">
        <f ca="1">VLOOKUP(Table3[[#This Row],[PRODUCT ID]],Table1[[PRODUCT]:[SELLING PRICE]],5,FALSE)</f>
        <v>152.21381922155325</v>
      </c>
      <c r="L1111" s="16">
        <f ca="1">J1111*Table3[[#This Row],[QUANTITY]]</f>
        <v>888</v>
      </c>
      <c r="M1111" s="16">
        <f ca="1">K1111*Table3[[#This Row],[QUANTITY]]*(1-Table3[[#This Row],[DISCOUNT %]])</f>
        <v>1777.9759058898887</v>
      </c>
      <c r="N1111" s="3">
        <f>DAY(Table3[[#This Row],[DATE]])</f>
        <v>15</v>
      </c>
      <c r="O1111" s="3" t="str">
        <f>TEXT(Table3[[#This Row],[DATE]],"mmm")</f>
        <v>Jan</v>
      </c>
      <c r="P1111" s="3">
        <f>YEAR(Table3[[#This Row],[DATE]])</f>
        <v>2024</v>
      </c>
    </row>
    <row r="1112" spans="1:16" x14ac:dyDescent="0.3">
      <c r="A1112" s="6">
        <v>45307</v>
      </c>
      <c r="B1112" s="7" t="s">
        <v>1114</v>
      </c>
      <c r="C1112" s="9">
        <f t="shared" ca="1" si="34"/>
        <v>10</v>
      </c>
      <c r="D1112" s="9" t="s">
        <v>2116</v>
      </c>
      <c r="E1112" s="9" t="s">
        <v>2116</v>
      </c>
      <c r="F1112" s="10">
        <f t="shared" ca="1" si="35"/>
        <v>6.0073540733740993E-2</v>
      </c>
      <c r="G1112" s="3" t="str">
        <f>VLOOKUP(Table3[[#This Row],[PRODUCT ID]],Table1[[PRODUCT]:[SELLING PRICE]],1,FALSE)</f>
        <v>Product62</v>
      </c>
      <c r="H1112" s="3" t="str">
        <f>VLOOKUP(Table3[[#This Row],[PRODUCT ID]],Table1[[PRODUCT]:[SELLING PRICE]],2,FALSE)</f>
        <v>Category4</v>
      </c>
      <c r="I1112" s="3" t="str">
        <f>VLOOKUP(Table3[[#This Row],[PRODUCT ID]],Table1[[PRODUCT]:[SELLING PRICE]],3,FALSE)</f>
        <v>Kg</v>
      </c>
      <c r="J1112" s="16">
        <f ca="1">VLOOKUP(Table3[[#This Row],[PRODUCT ID]],Table1[[PRODUCT]:[SELLING PRICE]],4,FALSE)</f>
        <v>192</v>
      </c>
      <c r="K1112" s="16">
        <f ca="1">VLOOKUP(Table3[[#This Row],[PRODUCT ID]],Table1[[PRODUCT]:[SELLING PRICE]],5,FALSE)</f>
        <v>206.45616725152516</v>
      </c>
      <c r="L1112" s="16">
        <f ca="1">J1112*Table3[[#This Row],[QUANTITY]]</f>
        <v>1920</v>
      </c>
      <c r="M1112" s="16">
        <f ca="1">K1112*Table3[[#This Row],[QUANTITY]]*(1-Table3[[#This Row],[DISCOUNT %]])</f>
        <v>1940.5361427840865</v>
      </c>
      <c r="N1112" s="3">
        <f>DAY(Table3[[#This Row],[DATE]])</f>
        <v>16</v>
      </c>
      <c r="O1112" s="3" t="str">
        <f>TEXT(Table3[[#This Row],[DATE]],"mmm")</f>
        <v>Jan</v>
      </c>
      <c r="P1112" s="3">
        <f>YEAR(Table3[[#This Row],[DATE]])</f>
        <v>2024</v>
      </c>
    </row>
    <row r="1113" spans="1:16" x14ac:dyDescent="0.3">
      <c r="A1113" s="6">
        <v>45308</v>
      </c>
      <c r="B1113" s="7" t="s">
        <v>1115</v>
      </c>
      <c r="C1113" s="9">
        <f t="shared" ca="1" si="34"/>
        <v>11</v>
      </c>
      <c r="D1113" s="9" t="s">
        <v>2116</v>
      </c>
      <c r="E1113" s="9" t="s">
        <v>2116</v>
      </c>
      <c r="F1113" s="10">
        <f t="shared" ca="1" si="35"/>
        <v>5.9504878455122314E-3</v>
      </c>
      <c r="G1113" s="3" t="str">
        <f>VLOOKUP(Table3[[#This Row],[PRODUCT ID]],Table1[[PRODUCT]:[SELLING PRICE]],1,FALSE)</f>
        <v>Product63</v>
      </c>
      <c r="H1113" s="3" t="str">
        <f>VLOOKUP(Table3[[#This Row],[PRODUCT ID]],Table1[[PRODUCT]:[SELLING PRICE]],2,FALSE)</f>
        <v>Category5</v>
      </c>
      <c r="I1113" s="3" t="str">
        <f>VLOOKUP(Table3[[#This Row],[PRODUCT ID]],Table1[[PRODUCT]:[SELLING PRICE]],3,FALSE)</f>
        <v>No</v>
      </c>
      <c r="J1113" s="16">
        <f ca="1">VLOOKUP(Table3[[#This Row],[PRODUCT ID]],Table1[[PRODUCT]:[SELLING PRICE]],4,FALSE)</f>
        <v>63</v>
      </c>
      <c r="K1113" s="16">
        <f ca="1">VLOOKUP(Table3[[#This Row],[PRODUCT ID]],Table1[[PRODUCT]:[SELLING PRICE]],5,FALSE)</f>
        <v>255.86606982296391</v>
      </c>
      <c r="L1113" s="16">
        <f ca="1">J1113*Table3[[#This Row],[QUANTITY]]</f>
        <v>693</v>
      </c>
      <c r="M1113" s="16">
        <f ca="1">K1113*Table3[[#This Row],[QUANTITY]]*(1-Table3[[#This Row],[DISCOUNT %]])</f>
        <v>2797.7789607284371</v>
      </c>
      <c r="N1113" s="3">
        <f>DAY(Table3[[#This Row],[DATE]])</f>
        <v>17</v>
      </c>
      <c r="O1113" s="3" t="str">
        <f>TEXT(Table3[[#This Row],[DATE]],"mmm")</f>
        <v>Jan</v>
      </c>
      <c r="P1113" s="3">
        <f>YEAR(Table3[[#This Row],[DATE]])</f>
        <v>2024</v>
      </c>
    </row>
    <row r="1114" spans="1:16" x14ac:dyDescent="0.3">
      <c r="A1114" s="6">
        <v>45309</v>
      </c>
      <c r="B1114" s="7" t="s">
        <v>1116</v>
      </c>
      <c r="C1114" s="9">
        <f t="shared" ca="1" si="34"/>
        <v>15</v>
      </c>
      <c r="D1114" s="9" t="s">
        <v>2116</v>
      </c>
      <c r="E1114" s="9" t="s">
        <v>2118</v>
      </c>
      <c r="F1114" s="10">
        <f t="shared" ca="1" si="35"/>
        <v>3.2826675476591897E-2</v>
      </c>
      <c r="G1114" s="3" t="str">
        <f>VLOOKUP(Table3[[#This Row],[PRODUCT ID]],Table1[[PRODUCT]:[SELLING PRICE]],1,FALSE)</f>
        <v>Product64</v>
      </c>
      <c r="H1114" s="3" t="str">
        <f>VLOOKUP(Table3[[#This Row],[PRODUCT ID]],Table1[[PRODUCT]:[SELLING PRICE]],2,FALSE)</f>
        <v>Category1</v>
      </c>
      <c r="I1114" s="3" t="str">
        <f>VLOOKUP(Table3[[#This Row],[PRODUCT ID]],Table1[[PRODUCT]:[SELLING PRICE]],3,FALSE)</f>
        <v>No</v>
      </c>
      <c r="J1114" s="16">
        <f ca="1">VLOOKUP(Table3[[#This Row],[PRODUCT ID]],Table1[[PRODUCT]:[SELLING PRICE]],4,FALSE)</f>
        <v>142</v>
      </c>
      <c r="K1114" s="16">
        <f ca="1">VLOOKUP(Table3[[#This Row],[PRODUCT ID]],Table1[[PRODUCT]:[SELLING PRICE]],5,FALSE)</f>
        <v>96.811327062984375</v>
      </c>
      <c r="L1114" s="16">
        <f ca="1">J1114*Table3[[#This Row],[QUANTITY]]</f>
        <v>2130</v>
      </c>
      <c r="M1114" s="16">
        <f ca="1">K1114*Table3[[#This Row],[QUANTITY]]*(1-Table3[[#This Row],[DISCOUNT %]])</f>
        <v>1404.4999957054438</v>
      </c>
      <c r="N1114" s="3">
        <f>DAY(Table3[[#This Row],[DATE]])</f>
        <v>18</v>
      </c>
      <c r="O1114" s="3" t="str">
        <f>TEXT(Table3[[#This Row],[DATE]],"mmm")</f>
        <v>Jan</v>
      </c>
      <c r="P1114" s="3">
        <f>YEAR(Table3[[#This Row],[DATE]])</f>
        <v>2024</v>
      </c>
    </row>
    <row r="1115" spans="1:16" x14ac:dyDescent="0.3">
      <c r="A1115" s="6">
        <v>45310</v>
      </c>
      <c r="B1115" s="7" t="s">
        <v>1117</v>
      </c>
      <c r="C1115" s="9">
        <f t="shared" ca="1" si="34"/>
        <v>11</v>
      </c>
      <c r="D1115" s="9" t="s">
        <v>2115</v>
      </c>
      <c r="E1115" s="9" t="s">
        <v>2116</v>
      </c>
      <c r="F1115" s="10">
        <f t="shared" ca="1" si="35"/>
        <v>1.3179978244570579E-2</v>
      </c>
      <c r="G1115" s="3" t="str">
        <f>VLOOKUP(Table3[[#This Row],[PRODUCT ID]],Table1[[PRODUCT]:[SELLING PRICE]],1,FALSE)</f>
        <v>Product65</v>
      </c>
      <c r="H1115" s="3" t="str">
        <f>VLOOKUP(Table3[[#This Row],[PRODUCT ID]],Table1[[PRODUCT]:[SELLING PRICE]],2,FALSE)</f>
        <v>Category2</v>
      </c>
      <c r="I1115" s="3" t="str">
        <f>VLOOKUP(Table3[[#This Row],[PRODUCT ID]],Table1[[PRODUCT]:[SELLING PRICE]],3,FALSE)</f>
        <v>Ft</v>
      </c>
      <c r="J1115" s="16">
        <f ca="1">VLOOKUP(Table3[[#This Row],[PRODUCT ID]],Table1[[PRODUCT]:[SELLING PRICE]],4,FALSE)</f>
        <v>171</v>
      </c>
      <c r="K1115" s="16">
        <f ca="1">VLOOKUP(Table3[[#This Row],[PRODUCT ID]],Table1[[PRODUCT]:[SELLING PRICE]],5,FALSE)</f>
        <v>260.26787491045974</v>
      </c>
      <c r="L1115" s="16">
        <f ca="1">J1115*Table3[[#This Row],[QUANTITY]]</f>
        <v>1881</v>
      </c>
      <c r="M1115" s="16">
        <f ca="1">K1115*Table3[[#This Row],[QUANTITY]]*(1-Table3[[#This Row],[DISCOUNT %]])</f>
        <v>2825.2130497951721</v>
      </c>
      <c r="N1115" s="3">
        <f>DAY(Table3[[#This Row],[DATE]])</f>
        <v>19</v>
      </c>
      <c r="O1115" s="3" t="str">
        <f>TEXT(Table3[[#This Row],[DATE]],"mmm")</f>
        <v>Jan</v>
      </c>
      <c r="P1115" s="3">
        <f>YEAR(Table3[[#This Row],[DATE]])</f>
        <v>2024</v>
      </c>
    </row>
    <row r="1116" spans="1:16" x14ac:dyDescent="0.3">
      <c r="A1116" s="6">
        <v>45311</v>
      </c>
      <c r="B1116" s="7" t="s">
        <v>1118</v>
      </c>
      <c r="C1116" s="9">
        <f t="shared" ca="1" si="34"/>
        <v>4</v>
      </c>
      <c r="D1116" s="9" t="s">
        <v>2117</v>
      </c>
      <c r="E1116" s="9" t="s">
        <v>2116</v>
      </c>
      <c r="F1116" s="10">
        <f t="shared" ca="1" si="35"/>
        <v>2.6318623656330919E-2</v>
      </c>
      <c r="G1116" s="3" t="str">
        <f>VLOOKUP(Table3[[#This Row],[PRODUCT ID]],Table1[[PRODUCT]:[SELLING PRICE]],1,FALSE)</f>
        <v>Product66</v>
      </c>
      <c r="H1116" s="3" t="str">
        <f>VLOOKUP(Table3[[#This Row],[PRODUCT ID]],Table1[[PRODUCT]:[SELLING PRICE]],2,FALSE)</f>
        <v>Category3</v>
      </c>
      <c r="I1116" s="3" t="str">
        <f>VLOOKUP(Table3[[#This Row],[PRODUCT ID]],Table1[[PRODUCT]:[SELLING PRICE]],3,FALSE)</f>
        <v>No</v>
      </c>
      <c r="J1116" s="16">
        <f ca="1">VLOOKUP(Table3[[#This Row],[PRODUCT ID]],Table1[[PRODUCT]:[SELLING PRICE]],4,FALSE)</f>
        <v>110</v>
      </c>
      <c r="K1116" s="16">
        <f ca="1">VLOOKUP(Table3[[#This Row],[PRODUCT ID]],Table1[[PRODUCT]:[SELLING PRICE]],5,FALSE)</f>
        <v>187.42703762411585</v>
      </c>
      <c r="L1116" s="16">
        <f ca="1">J1116*Table3[[#This Row],[QUANTITY]]</f>
        <v>440</v>
      </c>
      <c r="M1116" s="16">
        <f ca="1">K1116*Table3[[#This Row],[QUANTITY]]*(1-Table3[[#This Row],[DISCOUNT %]])</f>
        <v>729.97686383146311</v>
      </c>
      <c r="N1116" s="3">
        <f>DAY(Table3[[#This Row],[DATE]])</f>
        <v>20</v>
      </c>
      <c r="O1116" s="3" t="str">
        <f>TEXT(Table3[[#This Row],[DATE]],"mmm")</f>
        <v>Jan</v>
      </c>
      <c r="P1116" s="3">
        <f>YEAR(Table3[[#This Row],[DATE]])</f>
        <v>2024</v>
      </c>
    </row>
    <row r="1117" spans="1:16" x14ac:dyDescent="0.3">
      <c r="A1117" s="6">
        <v>45312</v>
      </c>
      <c r="B1117" s="7" t="s">
        <v>1119</v>
      </c>
      <c r="C1117" s="9">
        <f t="shared" ca="1" si="34"/>
        <v>10</v>
      </c>
      <c r="D1117" s="9" t="s">
        <v>2117</v>
      </c>
      <c r="E1117" s="9" t="s">
        <v>2116</v>
      </c>
      <c r="F1117" s="10">
        <f t="shared" ca="1" si="35"/>
        <v>2.4862411670552921E-3</v>
      </c>
      <c r="G1117" s="3" t="str">
        <f>VLOOKUP(Table3[[#This Row],[PRODUCT ID]],Table1[[PRODUCT]:[SELLING PRICE]],1,FALSE)</f>
        <v>Product67</v>
      </c>
      <c r="H1117" s="3" t="str">
        <f>VLOOKUP(Table3[[#This Row],[PRODUCT ID]],Table1[[PRODUCT]:[SELLING PRICE]],2,FALSE)</f>
        <v>Category4</v>
      </c>
      <c r="I1117" s="3" t="str">
        <f>VLOOKUP(Table3[[#This Row],[PRODUCT ID]],Table1[[PRODUCT]:[SELLING PRICE]],3,FALSE)</f>
        <v>Kg</v>
      </c>
      <c r="J1117" s="16">
        <f ca="1">VLOOKUP(Table3[[#This Row],[PRODUCT ID]],Table1[[PRODUCT]:[SELLING PRICE]],4,FALSE)</f>
        <v>133</v>
      </c>
      <c r="K1117" s="16">
        <f ca="1">VLOOKUP(Table3[[#This Row],[PRODUCT ID]],Table1[[PRODUCT]:[SELLING PRICE]],5,FALSE)</f>
        <v>198.58991227940237</v>
      </c>
      <c r="L1117" s="16">
        <f ca="1">J1117*Table3[[#This Row],[QUANTITY]]</f>
        <v>1330</v>
      </c>
      <c r="M1117" s="16">
        <f ca="1">K1117*Table3[[#This Row],[QUANTITY]]*(1-Table3[[#This Row],[DISCOUNT %]])</f>
        <v>1980.9616986413141</v>
      </c>
      <c r="N1117" s="3">
        <f>DAY(Table3[[#This Row],[DATE]])</f>
        <v>21</v>
      </c>
      <c r="O1117" s="3" t="str">
        <f>TEXT(Table3[[#This Row],[DATE]],"mmm")</f>
        <v>Jan</v>
      </c>
      <c r="P1117" s="3">
        <f>YEAR(Table3[[#This Row],[DATE]])</f>
        <v>2024</v>
      </c>
    </row>
    <row r="1118" spans="1:16" x14ac:dyDescent="0.3">
      <c r="A1118" s="6">
        <v>45313</v>
      </c>
      <c r="B1118" s="7" t="s">
        <v>1120</v>
      </c>
      <c r="C1118" s="9">
        <f t="shared" ca="1" si="34"/>
        <v>7</v>
      </c>
      <c r="D1118" s="9" t="s">
        <v>2116</v>
      </c>
      <c r="E1118" s="9" t="s">
        <v>2116</v>
      </c>
      <c r="F1118" s="10">
        <f t="shared" ca="1" si="35"/>
        <v>9.4299704733909369E-3</v>
      </c>
      <c r="G1118" s="3" t="str">
        <f>VLOOKUP(Table3[[#This Row],[PRODUCT ID]],Table1[[PRODUCT]:[SELLING PRICE]],1,FALSE)</f>
        <v>Product68</v>
      </c>
      <c r="H1118" s="3" t="str">
        <f>VLOOKUP(Table3[[#This Row],[PRODUCT ID]],Table1[[PRODUCT]:[SELLING PRICE]],2,FALSE)</f>
        <v>Category5</v>
      </c>
      <c r="I1118" s="3" t="str">
        <f>VLOOKUP(Table3[[#This Row],[PRODUCT ID]],Table1[[PRODUCT]:[SELLING PRICE]],3,FALSE)</f>
        <v>Kg</v>
      </c>
      <c r="J1118" s="16">
        <f ca="1">VLOOKUP(Table3[[#This Row],[PRODUCT ID]],Table1[[PRODUCT]:[SELLING PRICE]],4,FALSE)</f>
        <v>77</v>
      </c>
      <c r="K1118" s="16">
        <f ca="1">VLOOKUP(Table3[[#This Row],[PRODUCT ID]],Table1[[PRODUCT]:[SELLING PRICE]],5,FALSE)</f>
        <v>238.61722274898486</v>
      </c>
      <c r="L1118" s="16">
        <f ca="1">J1118*Table3[[#This Row],[QUANTITY]]</f>
        <v>539</v>
      </c>
      <c r="M1118" s="16">
        <f ca="1">K1118*Table3[[#This Row],[QUANTITY]]*(1-Table3[[#This Row],[DISCOUNT %]])</f>
        <v>1654.5694856881357</v>
      </c>
      <c r="N1118" s="3">
        <f>DAY(Table3[[#This Row],[DATE]])</f>
        <v>22</v>
      </c>
      <c r="O1118" s="3" t="str">
        <f>TEXT(Table3[[#This Row],[DATE]],"mmm")</f>
        <v>Jan</v>
      </c>
      <c r="P1118" s="3">
        <f>YEAR(Table3[[#This Row],[DATE]])</f>
        <v>2024</v>
      </c>
    </row>
    <row r="1119" spans="1:16" x14ac:dyDescent="0.3">
      <c r="A1119" s="6">
        <v>45314</v>
      </c>
      <c r="B1119" s="7" t="s">
        <v>1121</v>
      </c>
      <c r="C1119" s="9">
        <f t="shared" ca="1" si="34"/>
        <v>11</v>
      </c>
      <c r="D1119" s="9" t="s">
        <v>2116</v>
      </c>
      <c r="E1119" s="9" t="s">
        <v>2116</v>
      </c>
      <c r="F1119" s="10">
        <f t="shared" ca="1" si="35"/>
        <v>2.756060477460397E-2</v>
      </c>
      <c r="G1119" s="3" t="str">
        <f>VLOOKUP(Table3[[#This Row],[PRODUCT ID]],Table1[[PRODUCT]:[SELLING PRICE]],1,FALSE)</f>
        <v>Product69</v>
      </c>
      <c r="H1119" s="3" t="str">
        <f>VLOOKUP(Table3[[#This Row],[PRODUCT ID]],Table1[[PRODUCT]:[SELLING PRICE]],2,FALSE)</f>
        <v>Category1</v>
      </c>
      <c r="I1119" s="3" t="str">
        <f>VLOOKUP(Table3[[#This Row],[PRODUCT ID]],Table1[[PRODUCT]:[SELLING PRICE]],3,FALSE)</f>
        <v>Lt</v>
      </c>
      <c r="J1119" s="16">
        <f ca="1">VLOOKUP(Table3[[#This Row],[PRODUCT ID]],Table1[[PRODUCT]:[SELLING PRICE]],4,FALSE)</f>
        <v>186</v>
      </c>
      <c r="K1119" s="16">
        <f ca="1">VLOOKUP(Table3[[#This Row],[PRODUCT ID]],Table1[[PRODUCT]:[SELLING PRICE]],5,FALSE)</f>
        <v>268.25669805174437</v>
      </c>
      <c r="L1119" s="16">
        <f ca="1">J1119*Table3[[#This Row],[QUANTITY]]</f>
        <v>2046</v>
      </c>
      <c r="M1119" s="16">
        <f ca="1">K1119*Table3[[#This Row],[QUANTITY]]*(1-Table3[[#This Row],[DISCOUNT %]])</f>
        <v>2869.4971934045993</v>
      </c>
      <c r="N1119" s="3">
        <f>DAY(Table3[[#This Row],[DATE]])</f>
        <v>23</v>
      </c>
      <c r="O1119" s="3" t="str">
        <f>TEXT(Table3[[#This Row],[DATE]],"mmm")</f>
        <v>Jan</v>
      </c>
      <c r="P1119" s="3">
        <f>YEAR(Table3[[#This Row],[DATE]])</f>
        <v>2024</v>
      </c>
    </row>
    <row r="1120" spans="1:16" x14ac:dyDescent="0.3">
      <c r="A1120" s="6">
        <v>45315</v>
      </c>
      <c r="B1120" s="7" t="s">
        <v>1122</v>
      </c>
      <c r="C1120" s="9">
        <f t="shared" ca="1" si="34"/>
        <v>5</v>
      </c>
      <c r="D1120" s="9" t="s">
        <v>2116</v>
      </c>
      <c r="E1120" s="9" t="s">
        <v>2118</v>
      </c>
      <c r="F1120" s="10">
        <f t="shared" ca="1" si="35"/>
        <v>8.5945960763011614E-2</v>
      </c>
      <c r="G1120" s="3" t="str">
        <f>VLOOKUP(Table3[[#This Row],[PRODUCT ID]],Table1[[PRODUCT]:[SELLING PRICE]],1,FALSE)</f>
        <v>Product70</v>
      </c>
      <c r="H1120" s="3" t="str">
        <f>VLOOKUP(Table3[[#This Row],[PRODUCT ID]],Table1[[PRODUCT]:[SELLING PRICE]],2,FALSE)</f>
        <v>Category2</v>
      </c>
      <c r="I1120" s="3" t="str">
        <f>VLOOKUP(Table3[[#This Row],[PRODUCT ID]],Table1[[PRODUCT]:[SELLING PRICE]],3,FALSE)</f>
        <v>Kg</v>
      </c>
      <c r="J1120" s="16">
        <f ca="1">VLOOKUP(Table3[[#This Row],[PRODUCT ID]],Table1[[PRODUCT]:[SELLING PRICE]],4,FALSE)</f>
        <v>90</v>
      </c>
      <c r="K1120" s="16">
        <f ca="1">VLOOKUP(Table3[[#This Row],[PRODUCT ID]],Table1[[PRODUCT]:[SELLING PRICE]],5,FALSE)</f>
        <v>72.876573276256124</v>
      </c>
      <c r="L1120" s="16">
        <f ca="1">J1120*Table3[[#This Row],[QUANTITY]]</f>
        <v>450</v>
      </c>
      <c r="M1120" s="16">
        <f ca="1">K1120*Table3[[#This Row],[QUANTITY]]*(1-Table3[[#This Row],[DISCOUNT %]])</f>
        <v>333.06563084456138</v>
      </c>
      <c r="N1120" s="3">
        <f>DAY(Table3[[#This Row],[DATE]])</f>
        <v>24</v>
      </c>
      <c r="O1120" s="3" t="str">
        <f>TEXT(Table3[[#This Row],[DATE]],"mmm")</f>
        <v>Jan</v>
      </c>
      <c r="P1120" s="3">
        <f>YEAR(Table3[[#This Row],[DATE]])</f>
        <v>2024</v>
      </c>
    </row>
    <row r="1121" spans="1:16" x14ac:dyDescent="0.3">
      <c r="A1121" s="6">
        <v>45316</v>
      </c>
      <c r="B1121" s="7" t="s">
        <v>1123</v>
      </c>
      <c r="C1121" s="9">
        <f t="shared" ca="1" si="34"/>
        <v>6</v>
      </c>
      <c r="D1121" s="9" t="s">
        <v>2116</v>
      </c>
      <c r="E1121" s="9" t="s">
        <v>2118</v>
      </c>
      <c r="F1121" s="10">
        <f t="shared" ca="1" si="35"/>
        <v>8.6718631461845334E-3</v>
      </c>
      <c r="G1121" s="3" t="str">
        <f>VLOOKUP(Table3[[#This Row],[PRODUCT ID]],Table1[[PRODUCT]:[SELLING PRICE]],1,FALSE)</f>
        <v>Product71</v>
      </c>
      <c r="H1121" s="3" t="str">
        <f>VLOOKUP(Table3[[#This Row],[PRODUCT ID]],Table1[[PRODUCT]:[SELLING PRICE]],2,FALSE)</f>
        <v>Category3</v>
      </c>
      <c r="I1121" s="3" t="str">
        <f>VLOOKUP(Table3[[#This Row],[PRODUCT ID]],Table1[[PRODUCT]:[SELLING PRICE]],3,FALSE)</f>
        <v>Lt</v>
      </c>
      <c r="J1121" s="16">
        <f ca="1">VLOOKUP(Table3[[#This Row],[PRODUCT ID]],Table1[[PRODUCT]:[SELLING PRICE]],4,FALSE)</f>
        <v>24</v>
      </c>
      <c r="K1121" s="16">
        <f ca="1">VLOOKUP(Table3[[#This Row],[PRODUCT ID]],Table1[[PRODUCT]:[SELLING PRICE]],5,FALSE)</f>
        <v>42.205180471575424</v>
      </c>
      <c r="L1121" s="16">
        <f ca="1">J1121*Table3[[#This Row],[QUANTITY]]</f>
        <v>144</v>
      </c>
      <c r="M1121" s="16">
        <f ca="1">K1121*Table3[[#This Row],[QUANTITY]]*(1-Table3[[#This Row],[DISCOUNT %]])</f>
        <v>251.0350975347954</v>
      </c>
      <c r="N1121" s="3">
        <f>DAY(Table3[[#This Row],[DATE]])</f>
        <v>25</v>
      </c>
      <c r="O1121" s="3" t="str">
        <f>TEXT(Table3[[#This Row],[DATE]],"mmm")</f>
        <v>Jan</v>
      </c>
      <c r="P1121" s="3">
        <f>YEAR(Table3[[#This Row],[DATE]])</f>
        <v>2024</v>
      </c>
    </row>
    <row r="1122" spans="1:16" x14ac:dyDescent="0.3">
      <c r="A1122" s="6">
        <v>45317</v>
      </c>
      <c r="B1122" s="7" t="s">
        <v>1124</v>
      </c>
      <c r="C1122" s="9">
        <f t="shared" ca="1" si="34"/>
        <v>12</v>
      </c>
      <c r="D1122" s="9" t="s">
        <v>2115</v>
      </c>
      <c r="E1122" s="9" t="s">
        <v>2116</v>
      </c>
      <c r="F1122" s="10">
        <f t="shared" ca="1" si="35"/>
        <v>8.2024605538018616E-2</v>
      </c>
      <c r="G1122" s="3" t="str">
        <f>VLOOKUP(Table3[[#This Row],[PRODUCT ID]],Table1[[PRODUCT]:[SELLING PRICE]],1,FALSE)</f>
        <v>Product72</v>
      </c>
      <c r="H1122" s="3" t="str">
        <f>VLOOKUP(Table3[[#This Row],[PRODUCT ID]],Table1[[PRODUCT]:[SELLING PRICE]],2,FALSE)</f>
        <v>Category4</v>
      </c>
      <c r="I1122" s="3" t="str">
        <f>VLOOKUP(Table3[[#This Row],[PRODUCT ID]],Table1[[PRODUCT]:[SELLING PRICE]],3,FALSE)</f>
        <v>Ft</v>
      </c>
      <c r="J1122" s="16">
        <f ca="1">VLOOKUP(Table3[[#This Row],[PRODUCT ID]],Table1[[PRODUCT]:[SELLING PRICE]],4,FALSE)</f>
        <v>94</v>
      </c>
      <c r="K1122" s="16">
        <f ca="1">VLOOKUP(Table3[[#This Row],[PRODUCT ID]],Table1[[PRODUCT]:[SELLING PRICE]],5,FALSE)</f>
        <v>182.24268637045375</v>
      </c>
      <c r="L1122" s="16">
        <f ca="1">J1122*Table3[[#This Row],[QUANTITY]]</f>
        <v>1128</v>
      </c>
      <c r="M1122" s="16">
        <f ca="1">K1122*Table3[[#This Row],[QUANTITY]]*(1-Table3[[#This Row],[DISCOUNT %]])</f>
        <v>2007.5316229047414</v>
      </c>
      <c r="N1122" s="3">
        <f>DAY(Table3[[#This Row],[DATE]])</f>
        <v>26</v>
      </c>
      <c r="O1122" s="3" t="str">
        <f>TEXT(Table3[[#This Row],[DATE]],"mmm")</f>
        <v>Jan</v>
      </c>
      <c r="P1122" s="3">
        <f>YEAR(Table3[[#This Row],[DATE]])</f>
        <v>2024</v>
      </c>
    </row>
    <row r="1123" spans="1:16" x14ac:dyDescent="0.3">
      <c r="A1123" s="6">
        <v>45318</v>
      </c>
      <c r="B1123" s="7" t="s">
        <v>1125</v>
      </c>
      <c r="C1123" s="9">
        <f t="shared" ca="1" si="34"/>
        <v>10</v>
      </c>
      <c r="D1123" s="9" t="s">
        <v>2116</v>
      </c>
      <c r="E1123" s="9" t="s">
        <v>2116</v>
      </c>
      <c r="F1123" s="10">
        <f t="shared" ca="1" si="35"/>
        <v>1.524937568774002E-2</v>
      </c>
      <c r="G1123" s="3" t="str">
        <f>VLOOKUP(Table3[[#This Row],[PRODUCT ID]],Table1[[PRODUCT]:[SELLING PRICE]],1,FALSE)</f>
        <v>Product73</v>
      </c>
      <c r="H1123" s="3" t="str">
        <f>VLOOKUP(Table3[[#This Row],[PRODUCT ID]],Table1[[PRODUCT]:[SELLING PRICE]],2,FALSE)</f>
        <v>Category1</v>
      </c>
      <c r="I1123" s="3" t="str">
        <f>VLOOKUP(Table3[[#This Row],[PRODUCT ID]],Table1[[PRODUCT]:[SELLING PRICE]],3,FALSE)</f>
        <v>Kg</v>
      </c>
      <c r="J1123" s="16">
        <f ca="1">VLOOKUP(Table3[[#This Row],[PRODUCT ID]],Table1[[PRODUCT]:[SELLING PRICE]],4,FALSE)</f>
        <v>30</v>
      </c>
      <c r="K1123" s="16">
        <f ca="1">VLOOKUP(Table3[[#This Row],[PRODUCT ID]],Table1[[PRODUCT]:[SELLING PRICE]],5,FALSE)</f>
        <v>246.76087166333031</v>
      </c>
      <c r="L1123" s="16">
        <f ca="1">J1123*Table3[[#This Row],[QUANTITY]]</f>
        <v>300</v>
      </c>
      <c r="M1123" s="16">
        <f ca="1">K1123*Table3[[#This Row],[QUANTITY]]*(1-Table3[[#This Row],[DISCOUNT %]])</f>
        <v>2429.9792242630201</v>
      </c>
      <c r="N1123" s="3">
        <f>DAY(Table3[[#This Row],[DATE]])</f>
        <v>27</v>
      </c>
      <c r="O1123" s="3" t="str">
        <f>TEXT(Table3[[#This Row],[DATE]],"mmm")</f>
        <v>Jan</v>
      </c>
      <c r="P1123" s="3">
        <f>YEAR(Table3[[#This Row],[DATE]])</f>
        <v>2024</v>
      </c>
    </row>
    <row r="1124" spans="1:16" x14ac:dyDescent="0.3">
      <c r="A1124" s="6">
        <v>45319</v>
      </c>
      <c r="B1124" s="7" t="s">
        <v>1126</v>
      </c>
      <c r="C1124" s="9">
        <f t="shared" ca="1" si="34"/>
        <v>9</v>
      </c>
      <c r="D1124" s="9" t="s">
        <v>2117</v>
      </c>
      <c r="E1124" s="9" t="s">
        <v>2116</v>
      </c>
      <c r="F1124" s="10">
        <f t="shared" ca="1" si="35"/>
        <v>9.8866153859014039E-2</v>
      </c>
      <c r="G1124" s="3" t="str">
        <f>VLOOKUP(Table3[[#This Row],[PRODUCT ID]],Table1[[PRODUCT]:[SELLING PRICE]],1,FALSE)</f>
        <v>Product74</v>
      </c>
      <c r="H1124" s="3" t="str">
        <f>VLOOKUP(Table3[[#This Row],[PRODUCT ID]],Table1[[PRODUCT]:[SELLING PRICE]],2,FALSE)</f>
        <v>Category2</v>
      </c>
      <c r="I1124" s="3" t="str">
        <f>VLOOKUP(Table3[[#This Row],[PRODUCT ID]],Table1[[PRODUCT]:[SELLING PRICE]],3,FALSE)</f>
        <v>No</v>
      </c>
      <c r="J1124" s="16">
        <f ca="1">VLOOKUP(Table3[[#This Row],[PRODUCT ID]],Table1[[PRODUCT]:[SELLING PRICE]],4,FALSE)</f>
        <v>42</v>
      </c>
      <c r="K1124" s="16">
        <f ca="1">VLOOKUP(Table3[[#This Row],[PRODUCT ID]],Table1[[PRODUCT]:[SELLING PRICE]],5,FALSE)</f>
        <v>81.134336947537506</v>
      </c>
      <c r="L1124" s="16">
        <f ca="1">J1124*Table3[[#This Row],[QUANTITY]]</f>
        <v>378</v>
      </c>
      <c r="M1124" s="16">
        <f ca="1">K1124*Table3[[#This Row],[QUANTITY]]*(1-Table3[[#This Row],[DISCOUNT %]])</f>
        <v>658.01607396869849</v>
      </c>
      <c r="N1124" s="3">
        <f>DAY(Table3[[#This Row],[DATE]])</f>
        <v>28</v>
      </c>
      <c r="O1124" s="3" t="str">
        <f>TEXT(Table3[[#This Row],[DATE]],"mmm")</f>
        <v>Jan</v>
      </c>
      <c r="P1124" s="3">
        <f>YEAR(Table3[[#This Row],[DATE]])</f>
        <v>2024</v>
      </c>
    </row>
    <row r="1125" spans="1:16" x14ac:dyDescent="0.3">
      <c r="A1125" s="6">
        <v>45320</v>
      </c>
      <c r="B1125" s="7" t="s">
        <v>1127</v>
      </c>
      <c r="C1125" s="9">
        <f t="shared" ca="1" si="34"/>
        <v>13</v>
      </c>
      <c r="D1125" s="9" t="s">
        <v>2115</v>
      </c>
      <c r="E1125" s="9" t="s">
        <v>2116</v>
      </c>
      <c r="F1125" s="10">
        <f t="shared" ca="1" si="35"/>
        <v>7.5234649178076542E-3</v>
      </c>
      <c r="G1125" s="3" t="str">
        <f>VLOOKUP(Table3[[#This Row],[PRODUCT ID]],Table1[[PRODUCT]:[SELLING PRICE]],1,FALSE)</f>
        <v>Product75</v>
      </c>
      <c r="H1125" s="3" t="str">
        <f>VLOOKUP(Table3[[#This Row],[PRODUCT ID]],Table1[[PRODUCT]:[SELLING PRICE]],2,FALSE)</f>
        <v>Category3</v>
      </c>
      <c r="I1125" s="3" t="str">
        <f>VLOOKUP(Table3[[#This Row],[PRODUCT ID]],Table1[[PRODUCT]:[SELLING PRICE]],3,FALSE)</f>
        <v>No</v>
      </c>
      <c r="J1125" s="16">
        <f ca="1">VLOOKUP(Table3[[#This Row],[PRODUCT ID]],Table1[[PRODUCT]:[SELLING PRICE]],4,FALSE)</f>
        <v>150</v>
      </c>
      <c r="K1125" s="16">
        <f ca="1">VLOOKUP(Table3[[#This Row],[PRODUCT ID]],Table1[[PRODUCT]:[SELLING PRICE]],5,FALSE)</f>
        <v>243.06515696321995</v>
      </c>
      <c r="L1125" s="16">
        <f ca="1">J1125*Table3[[#This Row],[QUANTITY]]</f>
        <v>1950</v>
      </c>
      <c r="M1125" s="16">
        <f ca="1">K1125*Table3[[#This Row],[QUANTITY]]*(1-Table3[[#This Row],[DISCOUNT %]])</f>
        <v>3136.0740421668552</v>
      </c>
      <c r="N1125" s="3">
        <f>DAY(Table3[[#This Row],[DATE]])</f>
        <v>29</v>
      </c>
      <c r="O1125" s="3" t="str">
        <f>TEXT(Table3[[#This Row],[DATE]],"mmm")</f>
        <v>Jan</v>
      </c>
      <c r="P1125" s="3">
        <f>YEAR(Table3[[#This Row],[DATE]])</f>
        <v>2024</v>
      </c>
    </row>
    <row r="1126" spans="1:16" x14ac:dyDescent="0.3">
      <c r="A1126" s="6">
        <v>45321</v>
      </c>
      <c r="B1126" s="7" t="s">
        <v>1128</v>
      </c>
      <c r="C1126" s="9">
        <f t="shared" ca="1" si="34"/>
        <v>8</v>
      </c>
      <c r="D1126" s="9" t="s">
        <v>2115</v>
      </c>
      <c r="E1126" s="9" t="s">
        <v>2118</v>
      </c>
      <c r="F1126" s="10">
        <f t="shared" ca="1" si="35"/>
        <v>8.0805284957087727E-3</v>
      </c>
      <c r="G1126" s="3" t="str">
        <f>VLOOKUP(Table3[[#This Row],[PRODUCT ID]],Table1[[PRODUCT]:[SELLING PRICE]],1,FALSE)</f>
        <v>Product76</v>
      </c>
      <c r="H1126" s="3" t="str">
        <f>VLOOKUP(Table3[[#This Row],[PRODUCT ID]],Table1[[PRODUCT]:[SELLING PRICE]],2,FALSE)</f>
        <v>Category4</v>
      </c>
      <c r="I1126" s="3" t="str">
        <f>VLOOKUP(Table3[[#This Row],[PRODUCT ID]],Table1[[PRODUCT]:[SELLING PRICE]],3,FALSE)</f>
        <v>Ft</v>
      </c>
      <c r="J1126" s="16">
        <f ca="1">VLOOKUP(Table3[[#This Row],[PRODUCT ID]],Table1[[PRODUCT]:[SELLING PRICE]],4,FALSE)</f>
        <v>73</v>
      </c>
      <c r="K1126" s="16">
        <f ca="1">VLOOKUP(Table3[[#This Row],[PRODUCT ID]],Table1[[PRODUCT]:[SELLING PRICE]],5,FALSE)</f>
        <v>271.65736482163516</v>
      </c>
      <c r="L1126" s="16">
        <f ca="1">J1126*Table3[[#This Row],[QUANTITY]]</f>
        <v>584</v>
      </c>
      <c r="M1126" s="16">
        <f ca="1">K1126*Table3[[#This Row],[QUANTITY]]*(1-Table3[[#This Row],[DISCOUNT %]])</f>
        <v>2155.6978379529983</v>
      </c>
      <c r="N1126" s="3">
        <f>DAY(Table3[[#This Row],[DATE]])</f>
        <v>30</v>
      </c>
      <c r="O1126" s="3" t="str">
        <f>TEXT(Table3[[#This Row],[DATE]],"mmm")</f>
        <v>Jan</v>
      </c>
      <c r="P1126" s="3">
        <f>YEAR(Table3[[#This Row],[DATE]])</f>
        <v>2024</v>
      </c>
    </row>
    <row r="1127" spans="1:16" x14ac:dyDescent="0.3">
      <c r="A1127" s="6">
        <v>45322</v>
      </c>
      <c r="B1127" s="7" t="s">
        <v>1129</v>
      </c>
      <c r="C1127" s="9">
        <f t="shared" ca="1" si="34"/>
        <v>5</v>
      </c>
      <c r="D1127" s="9" t="s">
        <v>2115</v>
      </c>
      <c r="E1127" s="9" t="s">
        <v>2116</v>
      </c>
      <c r="F1127" s="10">
        <f t="shared" ca="1" si="35"/>
        <v>2.6863003329272307E-2</v>
      </c>
      <c r="G1127" s="3" t="str">
        <f>VLOOKUP(Table3[[#This Row],[PRODUCT ID]],Table1[[PRODUCT]:[SELLING PRICE]],1,FALSE)</f>
        <v>Product77</v>
      </c>
      <c r="H1127" s="3" t="str">
        <f>VLOOKUP(Table3[[#This Row],[PRODUCT ID]],Table1[[PRODUCT]:[SELLING PRICE]],2,FALSE)</f>
        <v>Category5</v>
      </c>
      <c r="I1127" s="3" t="str">
        <f>VLOOKUP(Table3[[#This Row],[PRODUCT ID]],Table1[[PRODUCT]:[SELLING PRICE]],3,FALSE)</f>
        <v>No</v>
      </c>
      <c r="J1127" s="16">
        <f ca="1">VLOOKUP(Table3[[#This Row],[PRODUCT ID]],Table1[[PRODUCT]:[SELLING PRICE]],4,FALSE)</f>
        <v>180</v>
      </c>
      <c r="K1127" s="16">
        <f ca="1">VLOOKUP(Table3[[#This Row],[PRODUCT ID]],Table1[[PRODUCT]:[SELLING PRICE]],5,FALSE)</f>
        <v>242.17695418445851</v>
      </c>
      <c r="L1127" s="16">
        <f ca="1">J1127*Table3[[#This Row],[QUANTITY]]</f>
        <v>900</v>
      </c>
      <c r="M1127" s="16">
        <f ca="1">K1127*Table3[[#This Row],[QUANTITY]]*(1-Table3[[#This Row],[DISCOUNT %]])</f>
        <v>1178.356769289642</v>
      </c>
      <c r="N1127" s="3">
        <f>DAY(Table3[[#This Row],[DATE]])</f>
        <v>31</v>
      </c>
      <c r="O1127" s="3" t="str">
        <f>TEXT(Table3[[#This Row],[DATE]],"mmm")</f>
        <v>Jan</v>
      </c>
      <c r="P1127" s="3">
        <f>YEAR(Table3[[#This Row],[DATE]])</f>
        <v>2024</v>
      </c>
    </row>
    <row r="1128" spans="1:16" x14ac:dyDescent="0.3">
      <c r="A1128" s="6">
        <v>45323</v>
      </c>
      <c r="B1128" s="7" t="s">
        <v>1130</v>
      </c>
      <c r="C1128" s="9">
        <f t="shared" ca="1" si="34"/>
        <v>10</v>
      </c>
      <c r="D1128" s="9" t="s">
        <v>2116</v>
      </c>
      <c r="E1128" s="9" t="s">
        <v>2116</v>
      </c>
      <c r="F1128" s="10">
        <f t="shared" ca="1" si="35"/>
        <v>6.7303455899614659E-2</v>
      </c>
      <c r="G1128" s="3" t="str">
        <f>VLOOKUP(Table3[[#This Row],[PRODUCT ID]],Table1[[PRODUCT]:[SELLING PRICE]],1,FALSE)</f>
        <v>Product78</v>
      </c>
      <c r="H1128" s="3" t="str">
        <f>VLOOKUP(Table3[[#This Row],[PRODUCT ID]],Table1[[PRODUCT]:[SELLING PRICE]],2,FALSE)</f>
        <v>Category1</v>
      </c>
      <c r="I1128" s="3" t="str">
        <f>VLOOKUP(Table3[[#This Row],[PRODUCT ID]],Table1[[PRODUCT]:[SELLING PRICE]],3,FALSE)</f>
        <v>Kg</v>
      </c>
      <c r="J1128" s="16">
        <f ca="1">VLOOKUP(Table3[[#This Row],[PRODUCT ID]],Table1[[PRODUCT]:[SELLING PRICE]],4,FALSE)</f>
        <v>112</v>
      </c>
      <c r="K1128" s="16">
        <f ca="1">VLOOKUP(Table3[[#This Row],[PRODUCT ID]],Table1[[PRODUCT]:[SELLING PRICE]],5,FALSE)</f>
        <v>100.73199746506216</v>
      </c>
      <c r="L1128" s="16">
        <f ca="1">J1128*Table3[[#This Row],[QUANTITY]]</f>
        <v>1120</v>
      </c>
      <c r="M1128" s="16">
        <f ca="1">K1128*Table3[[#This Row],[QUANTITY]]*(1-Table3[[#This Row],[DISCOUNT %]])</f>
        <v>939.52385915992261</v>
      </c>
      <c r="N1128" s="3">
        <f>DAY(Table3[[#This Row],[DATE]])</f>
        <v>1</v>
      </c>
      <c r="O1128" s="3" t="str">
        <f>TEXT(Table3[[#This Row],[DATE]],"mmm")</f>
        <v>Feb</v>
      </c>
      <c r="P1128" s="3">
        <f>YEAR(Table3[[#This Row],[DATE]])</f>
        <v>2024</v>
      </c>
    </row>
    <row r="1129" spans="1:16" x14ac:dyDescent="0.3">
      <c r="A1129" s="6">
        <v>45324</v>
      </c>
      <c r="B1129" s="7" t="s">
        <v>1131</v>
      </c>
      <c r="C1129" s="9">
        <f t="shared" ca="1" si="34"/>
        <v>5</v>
      </c>
      <c r="D1129" s="9" t="s">
        <v>2116</v>
      </c>
      <c r="E1129" s="9" t="s">
        <v>2116</v>
      </c>
      <c r="F1129" s="10">
        <f t="shared" ca="1" si="35"/>
        <v>5.2709911916216205E-2</v>
      </c>
      <c r="G1129" s="3" t="str">
        <f>VLOOKUP(Table3[[#This Row],[PRODUCT ID]],Table1[[PRODUCT]:[SELLING PRICE]],1,FALSE)</f>
        <v>Product79</v>
      </c>
      <c r="H1129" s="3" t="str">
        <f>VLOOKUP(Table3[[#This Row],[PRODUCT ID]],Table1[[PRODUCT]:[SELLING PRICE]],2,FALSE)</f>
        <v>Category2</v>
      </c>
      <c r="I1129" s="3" t="str">
        <f>VLOOKUP(Table3[[#This Row],[PRODUCT ID]],Table1[[PRODUCT]:[SELLING PRICE]],3,FALSE)</f>
        <v>Kg</v>
      </c>
      <c r="J1129" s="16">
        <f ca="1">VLOOKUP(Table3[[#This Row],[PRODUCT ID]],Table1[[PRODUCT]:[SELLING PRICE]],4,FALSE)</f>
        <v>60</v>
      </c>
      <c r="K1129" s="16">
        <f ca="1">VLOOKUP(Table3[[#This Row],[PRODUCT ID]],Table1[[PRODUCT]:[SELLING PRICE]],5,FALSE)</f>
        <v>214.08333815971477</v>
      </c>
      <c r="L1129" s="16">
        <f ca="1">J1129*Table3[[#This Row],[QUANTITY]]</f>
        <v>300</v>
      </c>
      <c r="M1129" s="16">
        <f ca="1">K1129*Table3[[#This Row],[QUANTITY]]*(1-Table3[[#This Row],[DISCOUNT %]])</f>
        <v>1013.9951213129334</v>
      </c>
      <c r="N1129" s="3">
        <f>DAY(Table3[[#This Row],[DATE]])</f>
        <v>2</v>
      </c>
      <c r="O1129" s="3" t="str">
        <f>TEXT(Table3[[#This Row],[DATE]],"mmm")</f>
        <v>Feb</v>
      </c>
      <c r="P1129" s="3">
        <f>YEAR(Table3[[#This Row],[DATE]])</f>
        <v>2024</v>
      </c>
    </row>
    <row r="1130" spans="1:16" x14ac:dyDescent="0.3">
      <c r="A1130" s="6">
        <v>45325</v>
      </c>
      <c r="B1130" s="7" t="s">
        <v>1132</v>
      </c>
      <c r="C1130" s="9">
        <f t="shared" ca="1" si="34"/>
        <v>8</v>
      </c>
      <c r="D1130" s="9" t="s">
        <v>2116</v>
      </c>
      <c r="E1130" s="9" t="s">
        <v>2116</v>
      </c>
      <c r="F1130" s="10">
        <f t="shared" ca="1" si="35"/>
        <v>2.6030479825942577E-2</v>
      </c>
      <c r="G1130" s="3" t="str">
        <f>VLOOKUP(Table3[[#This Row],[PRODUCT ID]],Table1[[PRODUCT]:[SELLING PRICE]],1,FALSE)</f>
        <v>Product80</v>
      </c>
      <c r="H1130" s="3" t="str">
        <f>VLOOKUP(Table3[[#This Row],[PRODUCT ID]],Table1[[PRODUCT]:[SELLING PRICE]],2,FALSE)</f>
        <v>Category3</v>
      </c>
      <c r="I1130" s="3" t="str">
        <f>VLOOKUP(Table3[[#This Row],[PRODUCT ID]],Table1[[PRODUCT]:[SELLING PRICE]],3,FALSE)</f>
        <v>Lt</v>
      </c>
      <c r="J1130" s="16">
        <f ca="1">VLOOKUP(Table3[[#This Row],[PRODUCT ID]],Table1[[PRODUCT]:[SELLING PRICE]],4,FALSE)</f>
        <v>124</v>
      </c>
      <c r="K1130" s="16">
        <f ca="1">VLOOKUP(Table3[[#This Row],[PRODUCT ID]],Table1[[PRODUCT]:[SELLING PRICE]],5,FALSE)</f>
        <v>97.576887056122303</v>
      </c>
      <c r="L1130" s="16">
        <f ca="1">J1130*Table3[[#This Row],[QUANTITY]]</f>
        <v>992</v>
      </c>
      <c r="M1130" s="16">
        <f ca="1">K1130*Table3[[#This Row],[QUANTITY]]*(1-Table3[[#This Row],[DISCOUNT %]])</f>
        <v>760.2953109290371</v>
      </c>
      <c r="N1130" s="3">
        <f>DAY(Table3[[#This Row],[DATE]])</f>
        <v>3</v>
      </c>
      <c r="O1130" s="3" t="str">
        <f>TEXT(Table3[[#This Row],[DATE]],"mmm")</f>
        <v>Feb</v>
      </c>
      <c r="P1130" s="3">
        <f>YEAR(Table3[[#This Row],[DATE]])</f>
        <v>2024</v>
      </c>
    </row>
    <row r="1131" spans="1:16" x14ac:dyDescent="0.3">
      <c r="A1131" s="6">
        <v>45326</v>
      </c>
      <c r="B1131" s="7" t="s">
        <v>1133</v>
      </c>
      <c r="C1131" s="9">
        <f t="shared" ca="1" si="34"/>
        <v>5</v>
      </c>
      <c r="D1131" s="9" t="s">
        <v>2115</v>
      </c>
      <c r="E1131" s="9" t="s">
        <v>2116</v>
      </c>
      <c r="F1131" s="10">
        <f t="shared" ca="1" si="35"/>
        <v>3.9952664273389463E-2</v>
      </c>
      <c r="G1131" s="3" t="str">
        <f>VLOOKUP(Table3[[#This Row],[PRODUCT ID]],Table1[[PRODUCT]:[SELLING PRICE]],1,FALSE)</f>
        <v>Product81</v>
      </c>
      <c r="H1131" s="3" t="str">
        <f>VLOOKUP(Table3[[#This Row],[PRODUCT ID]],Table1[[PRODUCT]:[SELLING PRICE]],2,FALSE)</f>
        <v>Category4</v>
      </c>
      <c r="I1131" s="3" t="str">
        <f>VLOOKUP(Table3[[#This Row],[PRODUCT ID]],Table1[[PRODUCT]:[SELLING PRICE]],3,FALSE)</f>
        <v>Kg</v>
      </c>
      <c r="J1131" s="16">
        <f ca="1">VLOOKUP(Table3[[#This Row],[PRODUCT ID]],Table1[[PRODUCT]:[SELLING PRICE]],4,FALSE)</f>
        <v>221</v>
      </c>
      <c r="K1131" s="16">
        <f ca="1">VLOOKUP(Table3[[#This Row],[PRODUCT ID]],Table1[[PRODUCT]:[SELLING PRICE]],5,FALSE)</f>
        <v>104.44119135880096</v>
      </c>
      <c r="L1131" s="16">
        <f ca="1">J1131*Table3[[#This Row],[QUANTITY]]</f>
        <v>1105</v>
      </c>
      <c r="M1131" s="16">
        <f ca="1">K1131*Table3[[#This Row],[QUANTITY]]*(1-Table3[[#This Row],[DISCOUNT %]])</f>
        <v>501.34243752064981</v>
      </c>
      <c r="N1131" s="3">
        <f>DAY(Table3[[#This Row],[DATE]])</f>
        <v>4</v>
      </c>
      <c r="O1131" s="3" t="str">
        <f>TEXT(Table3[[#This Row],[DATE]],"mmm")</f>
        <v>Feb</v>
      </c>
      <c r="P1131" s="3">
        <f>YEAR(Table3[[#This Row],[DATE]])</f>
        <v>2024</v>
      </c>
    </row>
    <row r="1132" spans="1:16" x14ac:dyDescent="0.3">
      <c r="A1132" s="6">
        <v>45327</v>
      </c>
      <c r="B1132" s="7" t="s">
        <v>1134</v>
      </c>
      <c r="C1132" s="9">
        <f t="shared" ca="1" si="34"/>
        <v>3</v>
      </c>
      <c r="D1132" s="9" t="s">
        <v>2117</v>
      </c>
      <c r="E1132" s="9" t="s">
        <v>2118</v>
      </c>
      <c r="F1132" s="10">
        <f t="shared" ca="1" si="35"/>
        <v>3.9807644663676867E-2</v>
      </c>
      <c r="G1132" s="3" t="str">
        <f>VLOOKUP(Table3[[#This Row],[PRODUCT ID]],Table1[[PRODUCT]:[SELLING PRICE]],1,FALSE)</f>
        <v>Product82</v>
      </c>
      <c r="H1132" s="3" t="str">
        <f>VLOOKUP(Table3[[#This Row],[PRODUCT ID]],Table1[[PRODUCT]:[SELLING PRICE]],2,FALSE)</f>
        <v>Category5</v>
      </c>
      <c r="I1132" s="3" t="str">
        <f>VLOOKUP(Table3[[#This Row],[PRODUCT ID]],Table1[[PRODUCT]:[SELLING PRICE]],3,FALSE)</f>
        <v>Lt</v>
      </c>
      <c r="J1132" s="16">
        <f ca="1">VLOOKUP(Table3[[#This Row],[PRODUCT ID]],Table1[[PRODUCT]:[SELLING PRICE]],4,FALSE)</f>
        <v>218</v>
      </c>
      <c r="K1132" s="16">
        <f ca="1">VLOOKUP(Table3[[#This Row],[PRODUCT ID]],Table1[[PRODUCT]:[SELLING PRICE]],5,FALSE)</f>
        <v>147.5972668918221</v>
      </c>
      <c r="L1132" s="16">
        <f ca="1">J1132*Table3[[#This Row],[QUANTITY]]</f>
        <v>654</v>
      </c>
      <c r="M1132" s="16">
        <f ca="1">K1132*Table3[[#This Row],[QUANTITY]]*(1-Table3[[#This Row],[DISCOUNT %]])</f>
        <v>425.16530201418777</v>
      </c>
      <c r="N1132" s="3">
        <f>DAY(Table3[[#This Row],[DATE]])</f>
        <v>5</v>
      </c>
      <c r="O1132" s="3" t="str">
        <f>TEXT(Table3[[#This Row],[DATE]],"mmm")</f>
        <v>Feb</v>
      </c>
      <c r="P1132" s="3">
        <f>YEAR(Table3[[#This Row],[DATE]])</f>
        <v>2024</v>
      </c>
    </row>
    <row r="1133" spans="1:16" x14ac:dyDescent="0.3">
      <c r="A1133" s="6">
        <v>45328</v>
      </c>
      <c r="B1133" s="7" t="s">
        <v>1135</v>
      </c>
      <c r="C1133" s="9">
        <f t="shared" ca="1" si="34"/>
        <v>8</v>
      </c>
      <c r="D1133" s="9" t="s">
        <v>2117</v>
      </c>
      <c r="E1133" s="9" t="s">
        <v>2118</v>
      </c>
      <c r="F1133" s="10">
        <f t="shared" ca="1" si="35"/>
        <v>4.5644806426032802E-2</v>
      </c>
      <c r="G1133" s="3" t="str">
        <f>VLOOKUP(Table3[[#This Row],[PRODUCT ID]],Table1[[PRODUCT]:[SELLING PRICE]],1,FALSE)</f>
        <v>Product83</v>
      </c>
      <c r="H1133" s="3" t="str">
        <f>VLOOKUP(Table3[[#This Row],[PRODUCT ID]],Table1[[PRODUCT]:[SELLING PRICE]],2,FALSE)</f>
        <v>Category1</v>
      </c>
      <c r="I1133" s="3" t="str">
        <f>VLOOKUP(Table3[[#This Row],[PRODUCT ID]],Table1[[PRODUCT]:[SELLING PRICE]],3,FALSE)</f>
        <v>Ft</v>
      </c>
      <c r="J1133" s="16">
        <f ca="1">VLOOKUP(Table3[[#This Row],[PRODUCT ID]],Table1[[PRODUCT]:[SELLING PRICE]],4,FALSE)</f>
        <v>12</v>
      </c>
      <c r="K1133" s="16">
        <f ca="1">VLOOKUP(Table3[[#This Row],[PRODUCT ID]],Table1[[PRODUCT]:[SELLING PRICE]],5,FALSE)</f>
        <v>222.25555577402881</v>
      </c>
      <c r="L1133" s="16">
        <f ca="1">J1133*Table3[[#This Row],[QUANTITY]]</f>
        <v>96</v>
      </c>
      <c r="M1133" s="16">
        <f ca="1">K1133*Table3[[#This Row],[QUANTITY]]*(1-Table3[[#This Row],[DISCOUNT %]])</f>
        <v>1696.8859516289033</v>
      </c>
      <c r="N1133" s="3">
        <f>DAY(Table3[[#This Row],[DATE]])</f>
        <v>6</v>
      </c>
      <c r="O1133" s="3" t="str">
        <f>TEXT(Table3[[#This Row],[DATE]],"mmm")</f>
        <v>Feb</v>
      </c>
      <c r="P1133" s="3">
        <f>YEAR(Table3[[#This Row],[DATE]])</f>
        <v>2024</v>
      </c>
    </row>
    <row r="1134" spans="1:16" x14ac:dyDescent="0.3">
      <c r="A1134" s="6">
        <v>45329</v>
      </c>
      <c r="B1134" s="7" t="s">
        <v>1136</v>
      </c>
      <c r="C1134" s="9">
        <f t="shared" ca="1" si="34"/>
        <v>7</v>
      </c>
      <c r="D1134" s="9" t="s">
        <v>2116</v>
      </c>
      <c r="E1134" s="9" t="s">
        <v>2116</v>
      </c>
      <c r="F1134" s="10">
        <f t="shared" ca="1" si="35"/>
        <v>1.8986363838956601E-2</v>
      </c>
      <c r="G1134" s="3" t="str">
        <f>VLOOKUP(Table3[[#This Row],[PRODUCT ID]],Table1[[PRODUCT]:[SELLING PRICE]],1,FALSE)</f>
        <v>Product84</v>
      </c>
      <c r="H1134" s="3" t="str">
        <f>VLOOKUP(Table3[[#This Row],[PRODUCT ID]],Table1[[PRODUCT]:[SELLING PRICE]],2,FALSE)</f>
        <v>Category2</v>
      </c>
      <c r="I1134" s="3" t="str">
        <f>VLOOKUP(Table3[[#This Row],[PRODUCT ID]],Table1[[PRODUCT]:[SELLING PRICE]],3,FALSE)</f>
        <v>Kg</v>
      </c>
      <c r="J1134" s="16">
        <f ca="1">VLOOKUP(Table3[[#This Row],[PRODUCT ID]],Table1[[PRODUCT]:[SELLING PRICE]],4,FALSE)</f>
        <v>130</v>
      </c>
      <c r="K1134" s="16">
        <f ca="1">VLOOKUP(Table3[[#This Row],[PRODUCT ID]],Table1[[PRODUCT]:[SELLING PRICE]],5,FALSE)</f>
        <v>114.69796433270436</v>
      </c>
      <c r="L1134" s="16">
        <f ca="1">J1134*Table3[[#This Row],[QUANTITY]]</f>
        <v>910</v>
      </c>
      <c r="M1134" s="16">
        <f ca="1">K1134*Table3[[#This Row],[QUANTITY]]*(1-Table3[[#This Row],[DISCOUNT %]])</f>
        <v>787.64186935207181</v>
      </c>
      <c r="N1134" s="3">
        <f>DAY(Table3[[#This Row],[DATE]])</f>
        <v>7</v>
      </c>
      <c r="O1134" s="3" t="str">
        <f>TEXT(Table3[[#This Row],[DATE]],"mmm")</f>
        <v>Feb</v>
      </c>
      <c r="P1134" s="3">
        <f>YEAR(Table3[[#This Row],[DATE]])</f>
        <v>2024</v>
      </c>
    </row>
    <row r="1135" spans="1:16" x14ac:dyDescent="0.3">
      <c r="A1135" s="6">
        <v>45330</v>
      </c>
      <c r="B1135" s="7" t="s">
        <v>1137</v>
      </c>
      <c r="C1135" s="9">
        <f t="shared" ca="1" si="34"/>
        <v>1</v>
      </c>
      <c r="D1135" s="9" t="s">
        <v>2116</v>
      </c>
      <c r="E1135" s="9" t="s">
        <v>2116</v>
      </c>
      <c r="F1135" s="10">
        <f t="shared" ca="1" si="35"/>
        <v>7.2738657824847633E-2</v>
      </c>
      <c r="G1135" s="3" t="str">
        <f>VLOOKUP(Table3[[#This Row],[PRODUCT ID]],Table1[[PRODUCT]:[SELLING PRICE]],1,FALSE)</f>
        <v>Product85</v>
      </c>
      <c r="H1135" s="3" t="str">
        <f>VLOOKUP(Table3[[#This Row],[PRODUCT ID]],Table1[[PRODUCT]:[SELLING PRICE]],2,FALSE)</f>
        <v>Category3</v>
      </c>
      <c r="I1135" s="3" t="str">
        <f>VLOOKUP(Table3[[#This Row],[PRODUCT ID]],Table1[[PRODUCT]:[SELLING PRICE]],3,FALSE)</f>
        <v>No</v>
      </c>
      <c r="J1135" s="16">
        <f ca="1">VLOOKUP(Table3[[#This Row],[PRODUCT ID]],Table1[[PRODUCT]:[SELLING PRICE]],4,FALSE)</f>
        <v>127</v>
      </c>
      <c r="K1135" s="16">
        <f ca="1">VLOOKUP(Table3[[#This Row],[PRODUCT ID]],Table1[[PRODUCT]:[SELLING PRICE]],5,FALSE)</f>
        <v>165.69376786271391</v>
      </c>
      <c r="L1135" s="16">
        <f ca="1">J1135*Table3[[#This Row],[QUANTITY]]</f>
        <v>127</v>
      </c>
      <c r="M1135" s="16">
        <f ca="1">K1135*Table3[[#This Row],[QUANTITY]]*(1-Table3[[#This Row],[DISCOUNT %]])</f>
        <v>153.64142557843823</v>
      </c>
      <c r="N1135" s="3">
        <f>DAY(Table3[[#This Row],[DATE]])</f>
        <v>8</v>
      </c>
      <c r="O1135" s="3" t="str">
        <f>TEXT(Table3[[#This Row],[DATE]],"mmm")</f>
        <v>Feb</v>
      </c>
      <c r="P1135" s="3">
        <f>YEAR(Table3[[#This Row],[DATE]])</f>
        <v>2024</v>
      </c>
    </row>
    <row r="1136" spans="1:16" x14ac:dyDescent="0.3">
      <c r="A1136" s="6">
        <v>45331</v>
      </c>
      <c r="B1136" s="7" t="s">
        <v>1138</v>
      </c>
      <c r="C1136" s="9">
        <f t="shared" ca="1" si="34"/>
        <v>14</v>
      </c>
      <c r="D1136" s="9" t="s">
        <v>2116</v>
      </c>
      <c r="E1136" s="9" t="s">
        <v>2116</v>
      </c>
      <c r="F1136" s="10">
        <f t="shared" ca="1" si="35"/>
        <v>7.9228465705596218E-2</v>
      </c>
      <c r="G1136" s="3" t="str">
        <f>VLOOKUP(Table3[[#This Row],[PRODUCT ID]],Table1[[PRODUCT]:[SELLING PRICE]],1,FALSE)</f>
        <v>Product86</v>
      </c>
      <c r="H1136" s="3" t="str">
        <f>VLOOKUP(Table3[[#This Row],[PRODUCT ID]],Table1[[PRODUCT]:[SELLING PRICE]],2,FALSE)</f>
        <v>Category4</v>
      </c>
      <c r="I1136" s="3" t="str">
        <f>VLOOKUP(Table3[[#This Row],[PRODUCT ID]],Table1[[PRODUCT]:[SELLING PRICE]],3,FALSE)</f>
        <v>No</v>
      </c>
      <c r="J1136" s="16">
        <f ca="1">VLOOKUP(Table3[[#This Row],[PRODUCT ID]],Table1[[PRODUCT]:[SELLING PRICE]],4,FALSE)</f>
        <v>92</v>
      </c>
      <c r="K1136" s="16">
        <f ca="1">VLOOKUP(Table3[[#This Row],[PRODUCT ID]],Table1[[PRODUCT]:[SELLING PRICE]],5,FALSE)</f>
        <v>311.30017315763172</v>
      </c>
      <c r="L1136" s="16">
        <f ca="1">J1136*Table3[[#This Row],[QUANTITY]]</f>
        <v>1288</v>
      </c>
      <c r="M1136" s="16">
        <f ca="1">K1136*Table3[[#This Row],[QUANTITY]]*(1-Table3[[#This Row],[DISCOUNT %]])</f>
        <v>4012.9087329025256</v>
      </c>
      <c r="N1136" s="3">
        <f>DAY(Table3[[#This Row],[DATE]])</f>
        <v>9</v>
      </c>
      <c r="O1136" s="3" t="str">
        <f>TEXT(Table3[[#This Row],[DATE]],"mmm")</f>
        <v>Feb</v>
      </c>
      <c r="P1136" s="3">
        <f>YEAR(Table3[[#This Row],[DATE]])</f>
        <v>2024</v>
      </c>
    </row>
    <row r="1137" spans="1:16" x14ac:dyDescent="0.3">
      <c r="A1137" s="6">
        <v>45332</v>
      </c>
      <c r="B1137" s="7" t="s">
        <v>1139</v>
      </c>
      <c r="C1137" s="9">
        <f t="shared" ca="1" si="34"/>
        <v>8</v>
      </c>
      <c r="D1137" s="9" t="s">
        <v>2116</v>
      </c>
      <c r="E1137" s="9" t="s">
        <v>2116</v>
      </c>
      <c r="F1137" s="10">
        <f t="shared" ca="1" si="35"/>
        <v>8.0847141403747769E-2</v>
      </c>
      <c r="G1137" s="3" t="str">
        <f>VLOOKUP(Table3[[#This Row],[PRODUCT ID]],Table1[[PRODUCT]:[SELLING PRICE]],1,FALSE)</f>
        <v>Product87</v>
      </c>
      <c r="H1137" s="3" t="str">
        <f>VLOOKUP(Table3[[#This Row],[PRODUCT ID]],Table1[[PRODUCT]:[SELLING PRICE]],2,FALSE)</f>
        <v>Category5</v>
      </c>
      <c r="I1137" s="3" t="str">
        <f>VLOOKUP(Table3[[#This Row],[PRODUCT ID]],Table1[[PRODUCT]:[SELLING PRICE]],3,FALSE)</f>
        <v>Ft</v>
      </c>
      <c r="J1137" s="16">
        <f ca="1">VLOOKUP(Table3[[#This Row],[PRODUCT ID]],Table1[[PRODUCT]:[SELLING PRICE]],4,FALSE)</f>
        <v>138</v>
      </c>
      <c r="K1137" s="16">
        <f ca="1">VLOOKUP(Table3[[#This Row],[PRODUCT ID]],Table1[[PRODUCT]:[SELLING PRICE]],5,FALSE)</f>
        <v>37.801449875201385</v>
      </c>
      <c r="L1137" s="16">
        <f ca="1">J1137*Table3[[#This Row],[QUANTITY]]</f>
        <v>1104</v>
      </c>
      <c r="M1137" s="16">
        <f ca="1">K1137*Table3[[#This Row],[QUANTITY]]*(1-Table3[[#This Row],[DISCOUNT %]])</f>
        <v>277.96248569499437</v>
      </c>
      <c r="N1137" s="3">
        <f>DAY(Table3[[#This Row],[DATE]])</f>
        <v>10</v>
      </c>
      <c r="O1137" s="3" t="str">
        <f>TEXT(Table3[[#This Row],[DATE]],"mmm")</f>
        <v>Feb</v>
      </c>
      <c r="P1137" s="3">
        <f>YEAR(Table3[[#This Row],[DATE]])</f>
        <v>2024</v>
      </c>
    </row>
    <row r="1138" spans="1:16" x14ac:dyDescent="0.3">
      <c r="A1138" s="6">
        <v>45333</v>
      </c>
      <c r="B1138" s="7" t="s">
        <v>1140</v>
      </c>
      <c r="C1138" s="9">
        <f t="shared" ca="1" si="34"/>
        <v>2</v>
      </c>
      <c r="D1138" s="9" t="s">
        <v>2115</v>
      </c>
      <c r="E1138" s="9" t="s">
        <v>2118</v>
      </c>
      <c r="F1138" s="10">
        <f t="shared" ca="1" si="35"/>
        <v>2.7286339800518835E-2</v>
      </c>
      <c r="G1138" s="3" t="str">
        <f>VLOOKUP(Table3[[#This Row],[PRODUCT ID]],Table1[[PRODUCT]:[SELLING PRICE]],1,FALSE)</f>
        <v>Product88</v>
      </c>
      <c r="H1138" s="3" t="str">
        <f>VLOOKUP(Table3[[#This Row],[PRODUCT ID]],Table1[[PRODUCT]:[SELLING PRICE]],2,FALSE)</f>
        <v>Category1</v>
      </c>
      <c r="I1138" s="3" t="str">
        <f>VLOOKUP(Table3[[#This Row],[PRODUCT ID]],Table1[[PRODUCT]:[SELLING PRICE]],3,FALSE)</f>
        <v>No</v>
      </c>
      <c r="J1138" s="16">
        <f ca="1">VLOOKUP(Table3[[#This Row],[PRODUCT ID]],Table1[[PRODUCT]:[SELLING PRICE]],4,FALSE)</f>
        <v>124</v>
      </c>
      <c r="K1138" s="16">
        <f ca="1">VLOOKUP(Table3[[#This Row],[PRODUCT ID]],Table1[[PRODUCT]:[SELLING PRICE]],5,FALSE)</f>
        <v>172.11629054996411</v>
      </c>
      <c r="L1138" s="16">
        <f ca="1">J1138*Table3[[#This Row],[QUANTITY]]</f>
        <v>248</v>
      </c>
      <c r="M1138" s="16">
        <f ca="1">K1138*Table3[[#This Row],[QUANTITY]]*(1-Table3[[#This Row],[DISCOUNT %]])</f>
        <v>334.83973392162591</v>
      </c>
      <c r="N1138" s="3">
        <f>DAY(Table3[[#This Row],[DATE]])</f>
        <v>11</v>
      </c>
      <c r="O1138" s="3" t="str">
        <f>TEXT(Table3[[#This Row],[DATE]],"mmm")</f>
        <v>Feb</v>
      </c>
      <c r="P1138" s="3">
        <f>YEAR(Table3[[#This Row],[DATE]])</f>
        <v>2024</v>
      </c>
    </row>
    <row r="1139" spans="1:16" x14ac:dyDescent="0.3">
      <c r="A1139" s="6">
        <v>45334</v>
      </c>
      <c r="B1139" s="7" t="s">
        <v>1141</v>
      </c>
      <c r="C1139" s="9">
        <f t="shared" ca="1" si="34"/>
        <v>9</v>
      </c>
      <c r="D1139" s="9" t="s">
        <v>2116</v>
      </c>
      <c r="E1139" s="9" t="s">
        <v>2116</v>
      </c>
      <c r="F1139" s="10">
        <f t="shared" ca="1" si="35"/>
        <v>7.96504680530692E-3</v>
      </c>
      <c r="G1139" s="3" t="str">
        <f>VLOOKUP(Table3[[#This Row],[PRODUCT ID]],Table1[[PRODUCT]:[SELLING PRICE]],1,FALSE)</f>
        <v>Product89</v>
      </c>
      <c r="H1139" s="3" t="str">
        <f>VLOOKUP(Table3[[#This Row],[PRODUCT ID]],Table1[[PRODUCT]:[SELLING PRICE]],2,FALSE)</f>
        <v>Category2</v>
      </c>
      <c r="I1139" s="3" t="str">
        <f>VLOOKUP(Table3[[#This Row],[PRODUCT ID]],Table1[[PRODUCT]:[SELLING PRICE]],3,FALSE)</f>
        <v>Kg</v>
      </c>
      <c r="J1139" s="16">
        <f ca="1">VLOOKUP(Table3[[#This Row],[PRODUCT ID]],Table1[[PRODUCT]:[SELLING PRICE]],4,FALSE)</f>
        <v>210</v>
      </c>
      <c r="K1139" s="16">
        <f ca="1">VLOOKUP(Table3[[#This Row],[PRODUCT ID]],Table1[[PRODUCT]:[SELLING PRICE]],5,FALSE)</f>
        <v>163.40617119395372</v>
      </c>
      <c r="L1139" s="16">
        <f ca="1">J1139*Table3[[#This Row],[QUANTITY]]</f>
        <v>1890</v>
      </c>
      <c r="M1139" s="16">
        <f ca="1">K1139*Table3[[#This Row],[QUANTITY]]*(1-Table3[[#This Row],[DISCOUNT %]])</f>
        <v>1458.9417005290609</v>
      </c>
      <c r="N1139" s="3">
        <f>DAY(Table3[[#This Row],[DATE]])</f>
        <v>12</v>
      </c>
      <c r="O1139" s="3" t="str">
        <f>TEXT(Table3[[#This Row],[DATE]],"mmm")</f>
        <v>Feb</v>
      </c>
      <c r="P1139" s="3">
        <f>YEAR(Table3[[#This Row],[DATE]])</f>
        <v>2024</v>
      </c>
    </row>
    <row r="1140" spans="1:16" x14ac:dyDescent="0.3">
      <c r="A1140" s="6">
        <v>45335</v>
      </c>
      <c r="B1140" s="7" t="s">
        <v>1142</v>
      </c>
      <c r="C1140" s="9">
        <f t="shared" ca="1" si="34"/>
        <v>1</v>
      </c>
      <c r="D1140" s="9" t="s">
        <v>2117</v>
      </c>
      <c r="E1140" s="9" t="s">
        <v>2116</v>
      </c>
      <c r="F1140" s="10">
        <f t="shared" ca="1" si="35"/>
        <v>2.2058276487927797E-2</v>
      </c>
      <c r="G1140" s="3" t="str">
        <f>VLOOKUP(Table3[[#This Row],[PRODUCT ID]],Table1[[PRODUCT]:[SELLING PRICE]],1,FALSE)</f>
        <v>Product90</v>
      </c>
      <c r="H1140" s="3" t="str">
        <f>VLOOKUP(Table3[[#This Row],[PRODUCT ID]],Table1[[PRODUCT]:[SELLING PRICE]],2,FALSE)</f>
        <v>Category3</v>
      </c>
      <c r="I1140" s="3" t="str">
        <f>VLOOKUP(Table3[[#This Row],[PRODUCT ID]],Table1[[PRODUCT]:[SELLING PRICE]],3,FALSE)</f>
        <v>Kg</v>
      </c>
      <c r="J1140" s="16">
        <f ca="1">VLOOKUP(Table3[[#This Row],[PRODUCT ID]],Table1[[PRODUCT]:[SELLING PRICE]],4,FALSE)</f>
        <v>239</v>
      </c>
      <c r="K1140" s="16">
        <f ca="1">VLOOKUP(Table3[[#This Row],[PRODUCT ID]],Table1[[PRODUCT]:[SELLING PRICE]],5,FALSE)</f>
        <v>172.86019765356158</v>
      </c>
      <c r="L1140" s="16">
        <f ca="1">J1140*Table3[[#This Row],[QUANTITY]]</f>
        <v>239</v>
      </c>
      <c r="M1140" s="16">
        <f ca="1">K1140*Table3[[#This Row],[QUANTITY]]*(1-Table3[[#This Row],[DISCOUNT %]])</f>
        <v>169.04719961996148</v>
      </c>
      <c r="N1140" s="3">
        <f>DAY(Table3[[#This Row],[DATE]])</f>
        <v>13</v>
      </c>
      <c r="O1140" s="3" t="str">
        <f>TEXT(Table3[[#This Row],[DATE]],"mmm")</f>
        <v>Feb</v>
      </c>
      <c r="P1140" s="3">
        <f>YEAR(Table3[[#This Row],[DATE]])</f>
        <v>2024</v>
      </c>
    </row>
    <row r="1141" spans="1:16" x14ac:dyDescent="0.3">
      <c r="A1141" s="6">
        <v>45336</v>
      </c>
      <c r="B1141" s="7" t="s">
        <v>1143</v>
      </c>
      <c r="C1141" s="9">
        <f t="shared" ca="1" si="34"/>
        <v>12</v>
      </c>
      <c r="D1141" s="9" t="s">
        <v>2115</v>
      </c>
      <c r="E1141" s="9" t="s">
        <v>2116</v>
      </c>
      <c r="F1141" s="10">
        <f t="shared" ca="1" si="35"/>
        <v>6.7524542967702827E-2</v>
      </c>
      <c r="G1141" s="3" t="str">
        <f>VLOOKUP(Table3[[#This Row],[PRODUCT ID]],Table1[[PRODUCT]:[SELLING PRICE]],1,FALSE)</f>
        <v>Product91</v>
      </c>
      <c r="H1141" s="3" t="str">
        <f>VLOOKUP(Table3[[#This Row],[PRODUCT ID]],Table1[[PRODUCT]:[SELLING PRICE]],2,FALSE)</f>
        <v>Category4</v>
      </c>
      <c r="I1141" s="3" t="str">
        <f>VLOOKUP(Table3[[#This Row],[PRODUCT ID]],Table1[[PRODUCT]:[SELLING PRICE]],3,FALSE)</f>
        <v>Lt</v>
      </c>
      <c r="J1141" s="16">
        <f ca="1">VLOOKUP(Table3[[#This Row],[PRODUCT ID]],Table1[[PRODUCT]:[SELLING PRICE]],4,FALSE)</f>
        <v>18</v>
      </c>
      <c r="K1141" s="16">
        <f ca="1">VLOOKUP(Table3[[#This Row],[PRODUCT ID]],Table1[[PRODUCT]:[SELLING PRICE]],5,FALSE)</f>
        <v>203.72681014690039</v>
      </c>
      <c r="L1141" s="16">
        <f ca="1">J1141*Table3[[#This Row],[QUANTITY]]</f>
        <v>216</v>
      </c>
      <c r="M1141" s="16">
        <f ca="1">K1141*Table3[[#This Row],[QUANTITY]]*(1-Table3[[#This Row],[DISCOUNT %]])</f>
        <v>2279.6430048175562</v>
      </c>
      <c r="N1141" s="3">
        <f>DAY(Table3[[#This Row],[DATE]])</f>
        <v>14</v>
      </c>
      <c r="O1141" s="3" t="str">
        <f>TEXT(Table3[[#This Row],[DATE]],"mmm")</f>
        <v>Feb</v>
      </c>
      <c r="P1141" s="3">
        <f>YEAR(Table3[[#This Row],[DATE]])</f>
        <v>2024</v>
      </c>
    </row>
    <row r="1142" spans="1:16" x14ac:dyDescent="0.3">
      <c r="A1142" s="6">
        <v>45337</v>
      </c>
      <c r="B1142" s="7" t="s">
        <v>1144</v>
      </c>
      <c r="C1142" s="9">
        <f t="shared" ca="1" si="34"/>
        <v>11</v>
      </c>
      <c r="D1142" s="9" t="s">
        <v>2115</v>
      </c>
      <c r="E1142" s="9" t="s">
        <v>2116</v>
      </c>
      <c r="F1142" s="10">
        <f t="shared" ca="1" si="35"/>
        <v>4.2402757219608692E-2</v>
      </c>
      <c r="G1142" s="3" t="str">
        <f>VLOOKUP(Table3[[#This Row],[PRODUCT ID]],Table1[[PRODUCT]:[SELLING PRICE]],1,FALSE)</f>
        <v>Product92</v>
      </c>
      <c r="H1142" s="3" t="str">
        <f>VLOOKUP(Table3[[#This Row],[PRODUCT ID]],Table1[[PRODUCT]:[SELLING PRICE]],2,FALSE)</f>
        <v>Category5</v>
      </c>
      <c r="I1142" s="3" t="str">
        <f>VLOOKUP(Table3[[#This Row],[PRODUCT ID]],Table1[[PRODUCT]:[SELLING PRICE]],3,FALSE)</f>
        <v>Kg</v>
      </c>
      <c r="J1142" s="16">
        <f ca="1">VLOOKUP(Table3[[#This Row],[PRODUCT ID]],Table1[[PRODUCT]:[SELLING PRICE]],4,FALSE)</f>
        <v>177</v>
      </c>
      <c r="K1142" s="16">
        <f ca="1">VLOOKUP(Table3[[#This Row],[PRODUCT ID]],Table1[[PRODUCT]:[SELLING PRICE]],5,FALSE)</f>
        <v>196.42116323062825</v>
      </c>
      <c r="L1142" s="16">
        <f ca="1">J1142*Table3[[#This Row],[QUANTITY]]</f>
        <v>1947</v>
      </c>
      <c r="M1142" s="16">
        <f ca="1">K1142*Table3[[#This Row],[QUANTITY]]*(1-Table3[[#This Row],[DISCOUNT %]])</f>
        <v>2069.0160076670345</v>
      </c>
      <c r="N1142" s="3">
        <f>DAY(Table3[[#This Row],[DATE]])</f>
        <v>15</v>
      </c>
      <c r="O1142" s="3" t="str">
        <f>TEXT(Table3[[#This Row],[DATE]],"mmm")</f>
        <v>Feb</v>
      </c>
      <c r="P1142" s="3">
        <f>YEAR(Table3[[#This Row],[DATE]])</f>
        <v>2024</v>
      </c>
    </row>
    <row r="1143" spans="1:16" x14ac:dyDescent="0.3">
      <c r="A1143" s="6">
        <v>45338</v>
      </c>
      <c r="B1143" s="7" t="s">
        <v>1145</v>
      </c>
      <c r="C1143" s="9">
        <f t="shared" ca="1" si="34"/>
        <v>3</v>
      </c>
      <c r="D1143" s="9" t="s">
        <v>2115</v>
      </c>
      <c r="E1143" s="9" t="s">
        <v>2116</v>
      </c>
      <c r="F1143" s="10">
        <f t="shared" ca="1" si="35"/>
        <v>5.6962040757279758E-2</v>
      </c>
      <c r="G1143" s="3" t="str">
        <f>VLOOKUP(Table3[[#This Row],[PRODUCT ID]],Table1[[PRODUCT]:[SELLING PRICE]],1,FALSE)</f>
        <v>Product93</v>
      </c>
      <c r="H1143" s="3" t="str">
        <f>VLOOKUP(Table3[[#This Row],[PRODUCT ID]],Table1[[PRODUCT]:[SELLING PRICE]],2,FALSE)</f>
        <v>Category1</v>
      </c>
      <c r="I1143" s="3" t="str">
        <f>VLOOKUP(Table3[[#This Row],[PRODUCT ID]],Table1[[PRODUCT]:[SELLING PRICE]],3,FALSE)</f>
        <v>Lt</v>
      </c>
      <c r="J1143" s="16">
        <f ca="1">VLOOKUP(Table3[[#This Row],[PRODUCT ID]],Table1[[PRODUCT]:[SELLING PRICE]],4,FALSE)</f>
        <v>179</v>
      </c>
      <c r="K1143" s="16">
        <f ca="1">VLOOKUP(Table3[[#This Row],[PRODUCT ID]],Table1[[PRODUCT]:[SELLING PRICE]],5,FALSE)</f>
        <v>218.08970688576284</v>
      </c>
      <c r="L1143" s="16">
        <f ca="1">J1143*Table3[[#This Row],[QUANTITY]]</f>
        <v>537</v>
      </c>
      <c r="M1143" s="16">
        <f ca="1">K1143*Table3[[#This Row],[QUANTITY]]*(1-Table3[[#This Row],[DISCOUNT %]])</f>
        <v>617.00061634017857</v>
      </c>
      <c r="N1143" s="3">
        <f>DAY(Table3[[#This Row],[DATE]])</f>
        <v>16</v>
      </c>
      <c r="O1143" s="3" t="str">
        <f>TEXT(Table3[[#This Row],[DATE]],"mmm")</f>
        <v>Feb</v>
      </c>
      <c r="P1143" s="3">
        <f>YEAR(Table3[[#This Row],[DATE]])</f>
        <v>2024</v>
      </c>
    </row>
    <row r="1144" spans="1:16" x14ac:dyDescent="0.3">
      <c r="A1144" s="6">
        <v>45339</v>
      </c>
      <c r="B1144" s="7" t="s">
        <v>1146</v>
      </c>
      <c r="C1144" s="9">
        <f t="shared" ca="1" si="34"/>
        <v>15</v>
      </c>
      <c r="D1144" s="9" t="s">
        <v>2116</v>
      </c>
      <c r="E1144" s="9" t="s">
        <v>2118</v>
      </c>
      <c r="F1144" s="10">
        <f t="shared" ca="1" si="35"/>
        <v>5.1209090064672259E-2</v>
      </c>
      <c r="G1144" s="3" t="str">
        <f>VLOOKUP(Table3[[#This Row],[PRODUCT ID]],Table1[[PRODUCT]:[SELLING PRICE]],1,FALSE)</f>
        <v>Product94</v>
      </c>
      <c r="H1144" s="3" t="str">
        <f>VLOOKUP(Table3[[#This Row],[PRODUCT ID]],Table1[[PRODUCT]:[SELLING PRICE]],2,FALSE)</f>
        <v>Category2</v>
      </c>
      <c r="I1144" s="3" t="str">
        <f>VLOOKUP(Table3[[#This Row],[PRODUCT ID]],Table1[[PRODUCT]:[SELLING PRICE]],3,FALSE)</f>
        <v>Ft</v>
      </c>
      <c r="J1144" s="16">
        <f ca="1">VLOOKUP(Table3[[#This Row],[PRODUCT ID]],Table1[[PRODUCT]:[SELLING PRICE]],4,FALSE)</f>
        <v>216</v>
      </c>
      <c r="K1144" s="16">
        <f ca="1">VLOOKUP(Table3[[#This Row],[PRODUCT ID]],Table1[[PRODUCT]:[SELLING PRICE]],5,FALSE)</f>
        <v>255.46595337947855</v>
      </c>
      <c r="L1144" s="16">
        <f ca="1">J1144*Table3[[#This Row],[QUANTITY]]</f>
        <v>3240</v>
      </c>
      <c r="M1144" s="16">
        <f ca="1">K1144*Table3[[#This Row],[QUANTITY]]*(1-Table3[[#This Row],[DISCOUNT %]])</f>
        <v>3635.7566154661722</v>
      </c>
      <c r="N1144" s="3">
        <f>DAY(Table3[[#This Row],[DATE]])</f>
        <v>17</v>
      </c>
      <c r="O1144" s="3" t="str">
        <f>TEXT(Table3[[#This Row],[DATE]],"mmm")</f>
        <v>Feb</v>
      </c>
      <c r="P1144" s="3">
        <f>YEAR(Table3[[#This Row],[DATE]])</f>
        <v>2024</v>
      </c>
    </row>
    <row r="1145" spans="1:16" x14ac:dyDescent="0.3">
      <c r="A1145" s="6">
        <v>45340</v>
      </c>
      <c r="B1145" s="7" t="s">
        <v>1147</v>
      </c>
      <c r="C1145" s="9">
        <f t="shared" ca="1" si="34"/>
        <v>14</v>
      </c>
      <c r="D1145" s="9" t="s">
        <v>2116</v>
      </c>
      <c r="E1145" s="9" t="s">
        <v>2118</v>
      </c>
      <c r="F1145" s="10">
        <f t="shared" ca="1" si="35"/>
        <v>4.8689840752054406E-3</v>
      </c>
      <c r="G1145" s="3" t="str">
        <f>VLOOKUP(Table3[[#This Row],[PRODUCT ID]],Table1[[PRODUCT]:[SELLING PRICE]],1,FALSE)</f>
        <v>Product95</v>
      </c>
      <c r="H1145" s="3" t="str">
        <f>VLOOKUP(Table3[[#This Row],[PRODUCT ID]],Table1[[PRODUCT]:[SELLING PRICE]],2,FALSE)</f>
        <v>Category3</v>
      </c>
      <c r="I1145" s="3" t="str">
        <f>VLOOKUP(Table3[[#This Row],[PRODUCT ID]],Table1[[PRODUCT]:[SELLING PRICE]],3,FALSE)</f>
        <v>Kg</v>
      </c>
      <c r="J1145" s="16">
        <f ca="1">VLOOKUP(Table3[[#This Row],[PRODUCT ID]],Table1[[PRODUCT]:[SELLING PRICE]],4,FALSE)</f>
        <v>167</v>
      </c>
      <c r="K1145" s="16">
        <f ca="1">VLOOKUP(Table3[[#This Row],[PRODUCT ID]],Table1[[PRODUCT]:[SELLING PRICE]],5,FALSE)</f>
        <v>316.95318787757191</v>
      </c>
      <c r="L1145" s="16">
        <f ca="1">J1145*Table3[[#This Row],[QUANTITY]]</f>
        <v>2338</v>
      </c>
      <c r="M1145" s="16">
        <f ca="1">K1145*Table3[[#This Row],[QUANTITY]]*(1-Table3[[#This Row],[DISCOUNT %]])</f>
        <v>4415.7392699449456</v>
      </c>
      <c r="N1145" s="3">
        <f>DAY(Table3[[#This Row],[DATE]])</f>
        <v>18</v>
      </c>
      <c r="O1145" s="3" t="str">
        <f>TEXT(Table3[[#This Row],[DATE]],"mmm")</f>
        <v>Feb</v>
      </c>
      <c r="P1145" s="3">
        <f>YEAR(Table3[[#This Row],[DATE]])</f>
        <v>2024</v>
      </c>
    </row>
    <row r="1146" spans="1:16" x14ac:dyDescent="0.3">
      <c r="A1146" s="6">
        <v>45341</v>
      </c>
      <c r="B1146" s="7" t="s">
        <v>1148</v>
      </c>
      <c r="C1146" s="9">
        <f t="shared" ca="1" si="34"/>
        <v>7</v>
      </c>
      <c r="D1146" s="9" t="s">
        <v>2116</v>
      </c>
      <c r="E1146" s="9" t="s">
        <v>2116</v>
      </c>
      <c r="F1146" s="10">
        <f t="shared" ca="1" si="35"/>
        <v>9.4106066798838026E-2</v>
      </c>
      <c r="G1146" s="3" t="str">
        <f>VLOOKUP(Table3[[#This Row],[PRODUCT ID]],Table1[[PRODUCT]:[SELLING PRICE]],1,FALSE)</f>
        <v>Product96</v>
      </c>
      <c r="H1146" s="3" t="str">
        <f>VLOOKUP(Table3[[#This Row],[PRODUCT ID]],Table1[[PRODUCT]:[SELLING PRICE]],2,FALSE)</f>
        <v>Category4</v>
      </c>
      <c r="I1146" s="3" t="str">
        <f>VLOOKUP(Table3[[#This Row],[PRODUCT ID]],Table1[[PRODUCT]:[SELLING PRICE]],3,FALSE)</f>
        <v>No</v>
      </c>
      <c r="J1146" s="16">
        <f ca="1">VLOOKUP(Table3[[#This Row],[PRODUCT ID]],Table1[[PRODUCT]:[SELLING PRICE]],4,FALSE)</f>
        <v>137</v>
      </c>
      <c r="K1146" s="16">
        <f ca="1">VLOOKUP(Table3[[#This Row],[PRODUCT ID]],Table1[[PRODUCT]:[SELLING PRICE]],5,FALSE)</f>
        <v>89.849883032528624</v>
      </c>
      <c r="L1146" s="16">
        <f ca="1">J1146*Table3[[#This Row],[QUANTITY]]</f>
        <v>959</v>
      </c>
      <c r="M1146" s="16">
        <f ca="1">K1146*Table3[[#This Row],[QUANTITY]]*(1-Table3[[#This Row],[DISCOUNT %]])</f>
        <v>569.76124756601189</v>
      </c>
      <c r="N1146" s="3">
        <f>DAY(Table3[[#This Row],[DATE]])</f>
        <v>19</v>
      </c>
      <c r="O1146" s="3" t="str">
        <f>TEXT(Table3[[#This Row],[DATE]],"mmm")</f>
        <v>Feb</v>
      </c>
      <c r="P1146" s="3">
        <f>YEAR(Table3[[#This Row],[DATE]])</f>
        <v>2024</v>
      </c>
    </row>
    <row r="1147" spans="1:16" x14ac:dyDescent="0.3">
      <c r="A1147" s="6">
        <v>45342</v>
      </c>
      <c r="B1147" s="7" t="s">
        <v>1149</v>
      </c>
      <c r="C1147" s="9">
        <f t="shared" ca="1" si="34"/>
        <v>8</v>
      </c>
      <c r="D1147" s="9" t="s">
        <v>2115</v>
      </c>
      <c r="E1147" s="9" t="s">
        <v>2116</v>
      </c>
      <c r="F1147" s="10">
        <f t="shared" ca="1" si="35"/>
        <v>9.8136414229533619E-2</v>
      </c>
      <c r="G1147" s="3" t="str">
        <f>VLOOKUP(Table3[[#This Row],[PRODUCT ID]],Table1[[PRODUCT]:[SELLING PRICE]],1,FALSE)</f>
        <v>Product97</v>
      </c>
      <c r="H1147" s="3" t="str">
        <f>VLOOKUP(Table3[[#This Row],[PRODUCT ID]],Table1[[PRODUCT]:[SELLING PRICE]],2,FALSE)</f>
        <v>Category1</v>
      </c>
      <c r="I1147" s="3" t="str">
        <f>VLOOKUP(Table3[[#This Row],[PRODUCT ID]],Table1[[PRODUCT]:[SELLING PRICE]],3,FALSE)</f>
        <v>No</v>
      </c>
      <c r="J1147" s="16">
        <f ca="1">VLOOKUP(Table3[[#This Row],[PRODUCT ID]],Table1[[PRODUCT]:[SELLING PRICE]],4,FALSE)</f>
        <v>155</v>
      </c>
      <c r="K1147" s="16">
        <f ca="1">VLOOKUP(Table3[[#This Row],[PRODUCT ID]],Table1[[PRODUCT]:[SELLING PRICE]],5,FALSE)</f>
        <v>276.35965799698073</v>
      </c>
      <c r="L1147" s="16">
        <f ca="1">J1147*Table3[[#This Row],[QUANTITY]]</f>
        <v>1240</v>
      </c>
      <c r="M1147" s="16">
        <f ca="1">K1147*Table3[[#This Row],[QUANTITY]]*(1-Table3[[#This Row],[DISCOUNT %]])</f>
        <v>1993.9096969876543</v>
      </c>
      <c r="N1147" s="3">
        <f>DAY(Table3[[#This Row],[DATE]])</f>
        <v>20</v>
      </c>
      <c r="O1147" s="3" t="str">
        <f>TEXT(Table3[[#This Row],[DATE]],"mmm")</f>
        <v>Feb</v>
      </c>
      <c r="P1147" s="3">
        <f>YEAR(Table3[[#This Row],[DATE]])</f>
        <v>2024</v>
      </c>
    </row>
    <row r="1148" spans="1:16" x14ac:dyDescent="0.3">
      <c r="A1148" s="6">
        <v>45343</v>
      </c>
      <c r="B1148" s="7" t="s">
        <v>1150</v>
      </c>
      <c r="C1148" s="9">
        <f t="shared" ca="1" si="34"/>
        <v>4</v>
      </c>
      <c r="D1148" s="9" t="s">
        <v>2117</v>
      </c>
      <c r="E1148" s="9" t="s">
        <v>2116</v>
      </c>
      <c r="F1148" s="10">
        <f t="shared" ca="1" si="35"/>
        <v>9.6655517319814616E-2</v>
      </c>
      <c r="G1148" s="3" t="str">
        <f>VLOOKUP(Table3[[#This Row],[PRODUCT ID]],Table1[[PRODUCT]:[SELLING PRICE]],1,FALSE)</f>
        <v>Product98</v>
      </c>
      <c r="H1148" s="3" t="str">
        <f>VLOOKUP(Table3[[#This Row],[PRODUCT ID]],Table1[[PRODUCT]:[SELLING PRICE]],2,FALSE)</f>
        <v>Category2</v>
      </c>
      <c r="I1148" s="3" t="str">
        <f>VLOOKUP(Table3[[#This Row],[PRODUCT ID]],Table1[[PRODUCT]:[SELLING PRICE]],3,FALSE)</f>
        <v>Ft</v>
      </c>
      <c r="J1148" s="16">
        <f ca="1">VLOOKUP(Table3[[#This Row],[PRODUCT ID]],Table1[[PRODUCT]:[SELLING PRICE]],4,FALSE)</f>
        <v>75</v>
      </c>
      <c r="K1148" s="16">
        <f ca="1">VLOOKUP(Table3[[#This Row],[PRODUCT ID]],Table1[[PRODUCT]:[SELLING PRICE]],5,FALSE)</f>
        <v>272.096627827205</v>
      </c>
      <c r="L1148" s="16">
        <f ca="1">J1148*Table3[[#This Row],[QUANTITY]]</f>
        <v>300</v>
      </c>
      <c r="M1148" s="16">
        <f ca="1">K1148*Table3[[#This Row],[QUANTITY]]*(1-Table3[[#This Row],[DISCOUNT %]])</f>
        <v>983.18795001435774</v>
      </c>
      <c r="N1148" s="3">
        <f>DAY(Table3[[#This Row],[DATE]])</f>
        <v>21</v>
      </c>
      <c r="O1148" s="3" t="str">
        <f>TEXT(Table3[[#This Row],[DATE]],"mmm")</f>
        <v>Feb</v>
      </c>
      <c r="P1148" s="3">
        <f>YEAR(Table3[[#This Row],[DATE]])</f>
        <v>2024</v>
      </c>
    </row>
    <row r="1149" spans="1:16" x14ac:dyDescent="0.3">
      <c r="A1149" s="6">
        <v>45344</v>
      </c>
      <c r="B1149" s="7" t="s">
        <v>1151</v>
      </c>
      <c r="C1149" s="9">
        <f t="shared" ca="1" si="34"/>
        <v>15</v>
      </c>
      <c r="D1149" s="9" t="s">
        <v>2117</v>
      </c>
      <c r="E1149" s="9" t="s">
        <v>2116</v>
      </c>
      <c r="F1149" s="10">
        <f t="shared" ca="1" si="35"/>
        <v>9.3122978271152693E-2</v>
      </c>
      <c r="G1149" s="3" t="str">
        <f>VLOOKUP(Table3[[#This Row],[PRODUCT ID]],Table1[[PRODUCT]:[SELLING PRICE]],1,FALSE)</f>
        <v>Product99</v>
      </c>
      <c r="H1149" s="3" t="str">
        <f>VLOOKUP(Table3[[#This Row],[PRODUCT ID]],Table1[[PRODUCT]:[SELLING PRICE]],2,FALSE)</f>
        <v>Category3</v>
      </c>
      <c r="I1149" s="3" t="str">
        <f>VLOOKUP(Table3[[#This Row],[PRODUCT ID]],Table1[[PRODUCT]:[SELLING PRICE]],3,FALSE)</f>
        <v>No</v>
      </c>
      <c r="J1149" s="16">
        <f ca="1">VLOOKUP(Table3[[#This Row],[PRODUCT ID]],Table1[[PRODUCT]:[SELLING PRICE]],4,FALSE)</f>
        <v>37</v>
      </c>
      <c r="K1149" s="16">
        <f ca="1">VLOOKUP(Table3[[#This Row],[PRODUCT ID]],Table1[[PRODUCT]:[SELLING PRICE]],5,FALSE)</f>
        <v>283.98260274067536</v>
      </c>
      <c r="L1149" s="16">
        <f ca="1">J1149*Table3[[#This Row],[QUANTITY]]</f>
        <v>555</v>
      </c>
      <c r="M1149" s="16">
        <f ca="1">K1149*Table3[[#This Row],[QUANTITY]]*(1-Table3[[#This Row],[DISCOUNT %]])</f>
        <v>3863.0594549440511</v>
      </c>
      <c r="N1149" s="3">
        <f>DAY(Table3[[#This Row],[DATE]])</f>
        <v>22</v>
      </c>
      <c r="O1149" s="3" t="str">
        <f>TEXT(Table3[[#This Row],[DATE]],"mmm")</f>
        <v>Feb</v>
      </c>
      <c r="P1149" s="3">
        <f>YEAR(Table3[[#This Row],[DATE]])</f>
        <v>2024</v>
      </c>
    </row>
    <row r="1150" spans="1:16" x14ac:dyDescent="0.3">
      <c r="A1150" s="6">
        <v>45345</v>
      </c>
      <c r="B1150" s="7" t="s">
        <v>1152</v>
      </c>
      <c r="C1150" s="9">
        <f t="shared" ca="1" si="34"/>
        <v>4</v>
      </c>
      <c r="D1150" s="9" t="s">
        <v>2116</v>
      </c>
      <c r="E1150" s="9" t="s">
        <v>2118</v>
      </c>
      <c r="F1150" s="10">
        <f t="shared" ca="1" si="35"/>
        <v>9.4125460894896096E-2</v>
      </c>
      <c r="G1150" s="3" t="str">
        <f>VLOOKUP(Table3[[#This Row],[PRODUCT ID]],Table1[[PRODUCT]:[SELLING PRICE]],1,FALSE)</f>
        <v>Product100</v>
      </c>
      <c r="H1150" s="3" t="str">
        <f>VLOOKUP(Table3[[#This Row],[PRODUCT ID]],Table1[[PRODUCT]:[SELLING PRICE]],2,FALSE)</f>
        <v>Category4</v>
      </c>
      <c r="I1150" s="3" t="str">
        <f>VLOOKUP(Table3[[#This Row],[PRODUCT ID]],Table1[[PRODUCT]:[SELLING PRICE]],3,FALSE)</f>
        <v>Kg</v>
      </c>
      <c r="J1150" s="16">
        <f ca="1">VLOOKUP(Table3[[#This Row],[PRODUCT ID]],Table1[[PRODUCT]:[SELLING PRICE]],4,FALSE)</f>
        <v>15</v>
      </c>
      <c r="K1150" s="16">
        <f ca="1">VLOOKUP(Table3[[#This Row],[PRODUCT ID]],Table1[[PRODUCT]:[SELLING PRICE]],5,FALSE)</f>
        <v>243.17373557422837</v>
      </c>
      <c r="L1150" s="16">
        <f ca="1">J1150*Table3[[#This Row],[QUANTITY]]</f>
        <v>60</v>
      </c>
      <c r="M1150" s="16">
        <f ca="1">K1150*Table3[[#This Row],[QUANTITY]]*(1-Table3[[#This Row],[DISCOUNT %]])</f>
        <v>881.13958254308216</v>
      </c>
      <c r="N1150" s="3">
        <f>DAY(Table3[[#This Row],[DATE]])</f>
        <v>23</v>
      </c>
      <c r="O1150" s="3" t="str">
        <f>TEXT(Table3[[#This Row],[DATE]],"mmm")</f>
        <v>Feb</v>
      </c>
      <c r="P1150" s="3">
        <f>YEAR(Table3[[#This Row],[DATE]])</f>
        <v>2024</v>
      </c>
    </row>
    <row r="1151" spans="1:16" x14ac:dyDescent="0.3">
      <c r="A1151" s="6">
        <v>45346</v>
      </c>
      <c r="B1151" s="7" t="s">
        <v>1153</v>
      </c>
      <c r="C1151" s="9">
        <f t="shared" ca="1" si="34"/>
        <v>5</v>
      </c>
      <c r="D1151" s="9" t="s">
        <v>2116</v>
      </c>
      <c r="E1151" s="9" t="s">
        <v>2116</v>
      </c>
      <c r="F1151" s="10">
        <f t="shared" ca="1" si="35"/>
        <v>6.1523625235950188E-2</v>
      </c>
      <c r="G1151" s="3" t="str">
        <f>VLOOKUP(Table3[[#This Row],[PRODUCT ID]],Table1[[PRODUCT]:[SELLING PRICE]],1,FALSE)</f>
        <v>Product101</v>
      </c>
      <c r="H1151" s="3" t="str">
        <f>VLOOKUP(Table3[[#This Row],[PRODUCT ID]],Table1[[PRODUCT]:[SELLING PRICE]],2,FALSE)</f>
        <v>Category5</v>
      </c>
      <c r="I1151" s="3" t="str">
        <f>VLOOKUP(Table3[[#This Row],[PRODUCT ID]],Table1[[PRODUCT]:[SELLING PRICE]],3,FALSE)</f>
        <v>Kg</v>
      </c>
      <c r="J1151" s="16">
        <f ca="1">VLOOKUP(Table3[[#This Row],[PRODUCT ID]],Table1[[PRODUCT]:[SELLING PRICE]],4,FALSE)</f>
        <v>172</v>
      </c>
      <c r="K1151" s="16">
        <f ca="1">VLOOKUP(Table3[[#This Row],[PRODUCT ID]],Table1[[PRODUCT]:[SELLING PRICE]],5,FALSE)</f>
        <v>258.15144502873102</v>
      </c>
      <c r="L1151" s="16">
        <f ca="1">J1151*Table3[[#This Row],[QUANTITY]]</f>
        <v>860</v>
      </c>
      <c r="M1151" s="16">
        <f ca="1">K1151*Table3[[#This Row],[QUANTITY]]*(1-Table3[[#This Row],[DISCOUNT %]])</f>
        <v>1211.3451613533216</v>
      </c>
      <c r="N1151" s="3">
        <f>DAY(Table3[[#This Row],[DATE]])</f>
        <v>24</v>
      </c>
      <c r="O1151" s="3" t="str">
        <f>TEXT(Table3[[#This Row],[DATE]],"mmm")</f>
        <v>Feb</v>
      </c>
      <c r="P1151" s="3">
        <f>YEAR(Table3[[#This Row],[DATE]])</f>
        <v>2024</v>
      </c>
    </row>
    <row r="1152" spans="1:16" x14ac:dyDescent="0.3">
      <c r="A1152" s="6">
        <v>45347</v>
      </c>
      <c r="B1152" s="7" t="s">
        <v>1154</v>
      </c>
      <c r="C1152" s="9">
        <f t="shared" ca="1" si="34"/>
        <v>12</v>
      </c>
      <c r="D1152" s="9" t="s">
        <v>2116</v>
      </c>
      <c r="E1152" s="9" t="s">
        <v>2116</v>
      </c>
      <c r="F1152" s="10">
        <f t="shared" ca="1" si="35"/>
        <v>4.5684156815095162E-2</v>
      </c>
      <c r="G1152" s="3" t="str">
        <f>VLOOKUP(Table3[[#This Row],[PRODUCT ID]],Table1[[PRODUCT]:[SELLING PRICE]],1,FALSE)</f>
        <v>Product102</v>
      </c>
      <c r="H1152" s="3" t="str">
        <f>VLOOKUP(Table3[[#This Row],[PRODUCT ID]],Table1[[PRODUCT]:[SELLING PRICE]],2,FALSE)</f>
        <v>Category1</v>
      </c>
      <c r="I1152" s="3" t="str">
        <f>VLOOKUP(Table3[[#This Row],[PRODUCT ID]],Table1[[PRODUCT]:[SELLING PRICE]],3,FALSE)</f>
        <v>Lt</v>
      </c>
      <c r="J1152" s="16">
        <f ca="1">VLOOKUP(Table3[[#This Row],[PRODUCT ID]],Table1[[PRODUCT]:[SELLING PRICE]],4,FALSE)</f>
        <v>243</v>
      </c>
      <c r="K1152" s="16">
        <f ca="1">VLOOKUP(Table3[[#This Row],[PRODUCT ID]],Table1[[PRODUCT]:[SELLING PRICE]],5,FALSE)</f>
        <v>235.81708264678304</v>
      </c>
      <c r="L1152" s="16">
        <f ca="1">J1152*Table3[[#This Row],[QUANTITY]]</f>
        <v>2916</v>
      </c>
      <c r="M1152" s="16">
        <f ca="1">K1152*Table3[[#This Row],[QUANTITY]]*(1-Table3[[#This Row],[DISCOUNT %]])</f>
        <v>2700.5277367616295</v>
      </c>
      <c r="N1152" s="3">
        <f>DAY(Table3[[#This Row],[DATE]])</f>
        <v>25</v>
      </c>
      <c r="O1152" s="3" t="str">
        <f>TEXT(Table3[[#This Row],[DATE]],"mmm")</f>
        <v>Feb</v>
      </c>
      <c r="P1152" s="3">
        <f>YEAR(Table3[[#This Row],[DATE]])</f>
        <v>2024</v>
      </c>
    </row>
    <row r="1153" spans="1:16" x14ac:dyDescent="0.3">
      <c r="A1153" s="6">
        <v>45348</v>
      </c>
      <c r="B1153" s="7" t="s">
        <v>1155</v>
      </c>
      <c r="C1153" s="9">
        <f t="shared" ca="1" si="34"/>
        <v>10</v>
      </c>
      <c r="D1153" s="9" t="s">
        <v>2116</v>
      </c>
      <c r="E1153" s="9" t="s">
        <v>2116</v>
      </c>
      <c r="F1153" s="10">
        <f t="shared" ca="1" si="35"/>
        <v>6.439280388803835E-2</v>
      </c>
      <c r="G1153" s="3" t="str">
        <f>VLOOKUP(Table3[[#This Row],[PRODUCT ID]],Table1[[PRODUCT]:[SELLING PRICE]],1,FALSE)</f>
        <v>Product103</v>
      </c>
      <c r="H1153" s="3" t="str">
        <f>VLOOKUP(Table3[[#This Row],[PRODUCT ID]],Table1[[PRODUCT]:[SELLING PRICE]],2,FALSE)</f>
        <v>Category2</v>
      </c>
      <c r="I1153" s="3" t="str">
        <f>VLOOKUP(Table3[[#This Row],[PRODUCT ID]],Table1[[PRODUCT]:[SELLING PRICE]],3,FALSE)</f>
        <v>Kg</v>
      </c>
      <c r="J1153" s="16">
        <f ca="1">VLOOKUP(Table3[[#This Row],[PRODUCT ID]],Table1[[PRODUCT]:[SELLING PRICE]],4,FALSE)</f>
        <v>218</v>
      </c>
      <c r="K1153" s="16">
        <f ca="1">VLOOKUP(Table3[[#This Row],[PRODUCT ID]],Table1[[PRODUCT]:[SELLING PRICE]],5,FALSE)</f>
        <v>307.79652171837739</v>
      </c>
      <c r="L1153" s="16">
        <f ca="1">J1153*Table3[[#This Row],[QUANTITY]]</f>
        <v>2180</v>
      </c>
      <c r="M1153" s="16">
        <f ca="1">K1153*Table3[[#This Row],[QUANTITY]]*(1-Table3[[#This Row],[DISCOUNT %]])</f>
        <v>2879.7664065794556</v>
      </c>
      <c r="N1153" s="3">
        <f>DAY(Table3[[#This Row],[DATE]])</f>
        <v>26</v>
      </c>
      <c r="O1153" s="3" t="str">
        <f>TEXT(Table3[[#This Row],[DATE]],"mmm")</f>
        <v>Feb</v>
      </c>
      <c r="P1153" s="3">
        <f>YEAR(Table3[[#This Row],[DATE]])</f>
        <v>2024</v>
      </c>
    </row>
    <row r="1154" spans="1:16" x14ac:dyDescent="0.3">
      <c r="A1154" s="6">
        <v>45349</v>
      </c>
      <c r="B1154" s="7" t="s">
        <v>1156</v>
      </c>
      <c r="C1154" s="9">
        <f t="shared" ca="1" si="34"/>
        <v>5</v>
      </c>
      <c r="D1154" s="9" t="s">
        <v>2115</v>
      </c>
      <c r="E1154" s="9" t="s">
        <v>2116</v>
      </c>
      <c r="F1154" s="10">
        <f t="shared" ca="1" si="35"/>
        <v>9.5058501404424622E-2</v>
      </c>
      <c r="G1154" s="3" t="str">
        <f>VLOOKUP(Table3[[#This Row],[PRODUCT ID]],Table1[[PRODUCT]:[SELLING PRICE]],1,FALSE)</f>
        <v>Product104</v>
      </c>
      <c r="H1154" s="3" t="str">
        <f>VLOOKUP(Table3[[#This Row],[PRODUCT ID]],Table1[[PRODUCT]:[SELLING PRICE]],2,FALSE)</f>
        <v>Category3</v>
      </c>
      <c r="I1154" s="3" t="str">
        <f>VLOOKUP(Table3[[#This Row],[PRODUCT ID]],Table1[[PRODUCT]:[SELLING PRICE]],3,FALSE)</f>
        <v>Lt</v>
      </c>
      <c r="J1154" s="16">
        <f ca="1">VLOOKUP(Table3[[#This Row],[PRODUCT ID]],Table1[[PRODUCT]:[SELLING PRICE]],4,FALSE)</f>
        <v>146</v>
      </c>
      <c r="K1154" s="16">
        <f ca="1">VLOOKUP(Table3[[#This Row],[PRODUCT ID]],Table1[[PRODUCT]:[SELLING PRICE]],5,FALSE)</f>
        <v>223.63337418801876</v>
      </c>
      <c r="L1154" s="16">
        <f ca="1">J1154*Table3[[#This Row],[QUANTITY]]</f>
        <v>730</v>
      </c>
      <c r="M1154" s="16">
        <f ca="1">K1154*Table3[[#This Row],[QUANTITY]]*(1-Table3[[#This Row],[DISCOUNT %]])</f>
        <v>1011.8756038684538</v>
      </c>
      <c r="N1154" s="3">
        <f>DAY(Table3[[#This Row],[DATE]])</f>
        <v>27</v>
      </c>
      <c r="O1154" s="3" t="str">
        <f>TEXT(Table3[[#This Row],[DATE]],"mmm")</f>
        <v>Feb</v>
      </c>
      <c r="P1154" s="3">
        <f>YEAR(Table3[[#This Row],[DATE]])</f>
        <v>2024</v>
      </c>
    </row>
    <row r="1155" spans="1:16" x14ac:dyDescent="0.3">
      <c r="A1155" s="6">
        <v>45350</v>
      </c>
      <c r="B1155" s="7" t="s">
        <v>1157</v>
      </c>
      <c r="C1155" s="9">
        <f t="shared" ref="C1155:C1218" ca="1" si="36">RANDBETWEEN(1,15)</f>
        <v>13</v>
      </c>
      <c r="D1155" s="9" t="s">
        <v>2116</v>
      </c>
      <c r="E1155" s="9" t="s">
        <v>2116</v>
      </c>
      <c r="F1155" s="10">
        <f t="shared" ref="F1155:F1218" ca="1" si="37">RAND()*(0.1)</f>
        <v>1.0844777978256039E-2</v>
      </c>
      <c r="G1155" s="3" t="str">
        <f>VLOOKUP(Table3[[#This Row],[PRODUCT ID]],Table1[[PRODUCT]:[SELLING PRICE]],1,FALSE)</f>
        <v>Product105</v>
      </c>
      <c r="H1155" s="3" t="str">
        <f>VLOOKUP(Table3[[#This Row],[PRODUCT ID]],Table1[[PRODUCT]:[SELLING PRICE]],2,FALSE)</f>
        <v>Category4</v>
      </c>
      <c r="I1155" s="3" t="str">
        <f>VLOOKUP(Table3[[#This Row],[PRODUCT ID]],Table1[[PRODUCT]:[SELLING PRICE]],3,FALSE)</f>
        <v>Ft</v>
      </c>
      <c r="J1155" s="16">
        <f ca="1">VLOOKUP(Table3[[#This Row],[PRODUCT ID]],Table1[[PRODUCT]:[SELLING PRICE]],4,FALSE)</f>
        <v>190</v>
      </c>
      <c r="K1155" s="16">
        <f ca="1">VLOOKUP(Table3[[#This Row],[PRODUCT ID]],Table1[[PRODUCT]:[SELLING PRICE]],5,FALSE)</f>
        <v>199.46724973635085</v>
      </c>
      <c r="L1155" s="16">
        <f ca="1">J1155*Table3[[#This Row],[QUANTITY]]</f>
        <v>2470</v>
      </c>
      <c r="M1155" s="16">
        <f ca="1">K1155*Table3[[#This Row],[QUANTITY]]*(1-Table3[[#This Row],[DISCOUNT %]])</f>
        <v>2564.9529320873485</v>
      </c>
      <c r="N1155" s="3">
        <f>DAY(Table3[[#This Row],[DATE]])</f>
        <v>28</v>
      </c>
      <c r="O1155" s="3" t="str">
        <f>TEXT(Table3[[#This Row],[DATE]],"mmm")</f>
        <v>Feb</v>
      </c>
      <c r="P1155" s="3">
        <f>YEAR(Table3[[#This Row],[DATE]])</f>
        <v>2024</v>
      </c>
    </row>
    <row r="1156" spans="1:16" x14ac:dyDescent="0.3">
      <c r="A1156" s="6">
        <v>45351</v>
      </c>
      <c r="B1156" s="7" t="s">
        <v>1158</v>
      </c>
      <c r="C1156" s="9">
        <f t="shared" ca="1" si="36"/>
        <v>13</v>
      </c>
      <c r="D1156" s="9" t="s">
        <v>2117</v>
      </c>
      <c r="E1156" s="9" t="s">
        <v>2118</v>
      </c>
      <c r="F1156" s="10">
        <f t="shared" ca="1" si="37"/>
        <v>9.1144008283788713E-2</v>
      </c>
      <c r="G1156" s="3" t="str">
        <f>VLOOKUP(Table3[[#This Row],[PRODUCT ID]],Table1[[PRODUCT]:[SELLING PRICE]],1,FALSE)</f>
        <v>Product106</v>
      </c>
      <c r="H1156" s="3" t="str">
        <f>VLOOKUP(Table3[[#This Row],[PRODUCT ID]],Table1[[PRODUCT]:[SELLING PRICE]],2,FALSE)</f>
        <v>Category5</v>
      </c>
      <c r="I1156" s="3" t="str">
        <f>VLOOKUP(Table3[[#This Row],[PRODUCT ID]],Table1[[PRODUCT]:[SELLING PRICE]],3,FALSE)</f>
        <v>Kg</v>
      </c>
      <c r="J1156" s="16">
        <f ca="1">VLOOKUP(Table3[[#This Row],[PRODUCT ID]],Table1[[PRODUCT]:[SELLING PRICE]],4,FALSE)</f>
        <v>164</v>
      </c>
      <c r="K1156" s="16">
        <f ca="1">VLOOKUP(Table3[[#This Row],[PRODUCT ID]],Table1[[PRODUCT]:[SELLING PRICE]],5,FALSE)</f>
        <v>229.21030765727068</v>
      </c>
      <c r="L1156" s="16">
        <f ca="1">J1156*Table3[[#This Row],[QUANTITY]]</f>
        <v>2132</v>
      </c>
      <c r="M1156" s="16">
        <f ca="1">K1156*Table3[[#This Row],[QUANTITY]]*(1-Table3[[#This Row],[DISCOUNT %]])</f>
        <v>2708.1490992065465</v>
      </c>
      <c r="N1156" s="3">
        <f>DAY(Table3[[#This Row],[DATE]])</f>
        <v>29</v>
      </c>
      <c r="O1156" s="3" t="str">
        <f>TEXT(Table3[[#This Row],[DATE]],"mmm")</f>
        <v>Feb</v>
      </c>
      <c r="P1156" s="3">
        <f>YEAR(Table3[[#This Row],[DATE]])</f>
        <v>2024</v>
      </c>
    </row>
    <row r="1157" spans="1:16" x14ac:dyDescent="0.3">
      <c r="A1157" s="6">
        <v>45352</v>
      </c>
      <c r="B1157" s="7" t="s">
        <v>1159</v>
      </c>
      <c r="C1157" s="9">
        <f t="shared" ca="1" si="36"/>
        <v>2</v>
      </c>
      <c r="D1157" s="9" t="s">
        <v>2115</v>
      </c>
      <c r="E1157" s="9" t="s">
        <v>2118</v>
      </c>
      <c r="F1157" s="10">
        <f t="shared" ca="1" si="37"/>
        <v>2.2423089530786634E-2</v>
      </c>
      <c r="G1157" s="3" t="str">
        <f>VLOOKUP(Table3[[#This Row],[PRODUCT ID]],Table1[[PRODUCT]:[SELLING PRICE]],1,FALSE)</f>
        <v>Product107</v>
      </c>
      <c r="H1157" s="3" t="str">
        <f>VLOOKUP(Table3[[#This Row],[PRODUCT ID]],Table1[[PRODUCT]:[SELLING PRICE]],2,FALSE)</f>
        <v>Category1</v>
      </c>
      <c r="I1157" s="3" t="str">
        <f>VLOOKUP(Table3[[#This Row],[PRODUCT ID]],Table1[[PRODUCT]:[SELLING PRICE]],3,FALSE)</f>
        <v>No</v>
      </c>
      <c r="J1157" s="16">
        <f ca="1">VLOOKUP(Table3[[#This Row],[PRODUCT ID]],Table1[[PRODUCT]:[SELLING PRICE]],4,FALSE)</f>
        <v>155</v>
      </c>
      <c r="K1157" s="16">
        <f ca="1">VLOOKUP(Table3[[#This Row],[PRODUCT ID]],Table1[[PRODUCT]:[SELLING PRICE]],5,FALSE)</f>
        <v>211.49039678624223</v>
      </c>
      <c r="L1157" s="16">
        <f ca="1">J1157*Table3[[#This Row],[QUANTITY]]</f>
        <v>310</v>
      </c>
      <c r="M1157" s="16">
        <f ca="1">K1157*Table3[[#This Row],[QUANTITY]]*(1-Table3[[#This Row],[DISCOUNT %]])</f>
        <v>413.49625736840545</v>
      </c>
      <c r="N1157" s="3">
        <f>DAY(Table3[[#This Row],[DATE]])</f>
        <v>1</v>
      </c>
      <c r="O1157" s="3" t="str">
        <f>TEXT(Table3[[#This Row],[DATE]],"mmm")</f>
        <v>Mar</v>
      </c>
      <c r="P1157" s="3">
        <f>YEAR(Table3[[#This Row],[DATE]])</f>
        <v>2024</v>
      </c>
    </row>
    <row r="1158" spans="1:16" x14ac:dyDescent="0.3">
      <c r="A1158" s="6">
        <v>45353</v>
      </c>
      <c r="B1158" s="7" t="s">
        <v>1160</v>
      </c>
      <c r="C1158" s="9">
        <f t="shared" ca="1" si="36"/>
        <v>5</v>
      </c>
      <c r="D1158" s="9" t="s">
        <v>2115</v>
      </c>
      <c r="E1158" s="9" t="s">
        <v>2116</v>
      </c>
      <c r="F1158" s="10">
        <f t="shared" ca="1" si="37"/>
        <v>2.8966090748871465E-3</v>
      </c>
      <c r="G1158" s="3" t="str">
        <f>VLOOKUP(Table3[[#This Row],[PRODUCT ID]],Table1[[PRODUCT]:[SELLING PRICE]],1,FALSE)</f>
        <v>Product108</v>
      </c>
      <c r="H1158" s="3" t="str">
        <f>VLOOKUP(Table3[[#This Row],[PRODUCT ID]],Table1[[PRODUCT]:[SELLING PRICE]],2,FALSE)</f>
        <v>Category2</v>
      </c>
      <c r="I1158" s="3" t="str">
        <f>VLOOKUP(Table3[[#This Row],[PRODUCT ID]],Table1[[PRODUCT]:[SELLING PRICE]],3,FALSE)</f>
        <v>No</v>
      </c>
      <c r="J1158" s="16">
        <f ca="1">VLOOKUP(Table3[[#This Row],[PRODUCT ID]],Table1[[PRODUCT]:[SELLING PRICE]],4,FALSE)</f>
        <v>87</v>
      </c>
      <c r="K1158" s="16">
        <f ca="1">VLOOKUP(Table3[[#This Row],[PRODUCT ID]],Table1[[PRODUCT]:[SELLING PRICE]],5,FALSE)</f>
        <v>236.4144456658027</v>
      </c>
      <c r="L1158" s="16">
        <f ca="1">J1158*Table3[[#This Row],[QUANTITY]]</f>
        <v>435</v>
      </c>
      <c r="M1158" s="16">
        <f ca="1">K1158*Table3[[#This Row],[QUANTITY]]*(1-Table3[[#This Row],[DISCOUNT %]])</f>
        <v>1178.6482271852635</v>
      </c>
      <c r="N1158" s="3">
        <f>DAY(Table3[[#This Row],[DATE]])</f>
        <v>2</v>
      </c>
      <c r="O1158" s="3" t="str">
        <f>TEXT(Table3[[#This Row],[DATE]],"mmm")</f>
        <v>Mar</v>
      </c>
      <c r="P1158" s="3">
        <f>YEAR(Table3[[#This Row],[DATE]])</f>
        <v>2024</v>
      </c>
    </row>
    <row r="1159" spans="1:16" x14ac:dyDescent="0.3">
      <c r="A1159" s="6">
        <v>45354</v>
      </c>
      <c r="B1159" s="7" t="s">
        <v>1161</v>
      </c>
      <c r="C1159" s="9">
        <f t="shared" ca="1" si="36"/>
        <v>12</v>
      </c>
      <c r="D1159" s="9" t="s">
        <v>2115</v>
      </c>
      <c r="E1159" s="9" t="s">
        <v>2116</v>
      </c>
      <c r="F1159" s="10">
        <f t="shared" ca="1" si="37"/>
        <v>6.4728783218744521E-2</v>
      </c>
      <c r="G1159" s="3" t="str">
        <f>VLOOKUP(Table3[[#This Row],[PRODUCT ID]],Table1[[PRODUCT]:[SELLING PRICE]],1,FALSE)</f>
        <v>Product109</v>
      </c>
      <c r="H1159" s="3" t="str">
        <f>VLOOKUP(Table3[[#This Row],[PRODUCT ID]],Table1[[PRODUCT]:[SELLING PRICE]],2,FALSE)</f>
        <v>Category3</v>
      </c>
      <c r="I1159" s="3" t="str">
        <f>VLOOKUP(Table3[[#This Row],[PRODUCT ID]],Table1[[PRODUCT]:[SELLING PRICE]],3,FALSE)</f>
        <v>Ft</v>
      </c>
      <c r="J1159" s="16">
        <f ca="1">VLOOKUP(Table3[[#This Row],[PRODUCT ID]],Table1[[PRODUCT]:[SELLING PRICE]],4,FALSE)</f>
        <v>129</v>
      </c>
      <c r="K1159" s="16">
        <f ca="1">VLOOKUP(Table3[[#This Row],[PRODUCT ID]],Table1[[PRODUCT]:[SELLING PRICE]],5,FALSE)</f>
        <v>246.32694639898656</v>
      </c>
      <c r="L1159" s="16">
        <f ca="1">J1159*Table3[[#This Row],[QUANTITY]]</f>
        <v>1548</v>
      </c>
      <c r="M1159" s="16">
        <f ca="1">K1159*Table3[[#This Row],[QUANTITY]]*(1-Table3[[#This Row],[DISCOUNT %]])</f>
        <v>2764.5900346150952</v>
      </c>
      <c r="N1159" s="3">
        <f>DAY(Table3[[#This Row],[DATE]])</f>
        <v>3</v>
      </c>
      <c r="O1159" s="3" t="str">
        <f>TEXT(Table3[[#This Row],[DATE]],"mmm")</f>
        <v>Mar</v>
      </c>
      <c r="P1159" s="3">
        <f>YEAR(Table3[[#This Row],[DATE]])</f>
        <v>2024</v>
      </c>
    </row>
    <row r="1160" spans="1:16" x14ac:dyDescent="0.3">
      <c r="A1160" s="6">
        <v>45355</v>
      </c>
      <c r="B1160" s="7" t="s">
        <v>1162</v>
      </c>
      <c r="C1160" s="9">
        <f t="shared" ca="1" si="36"/>
        <v>9</v>
      </c>
      <c r="D1160" s="9" t="s">
        <v>2116</v>
      </c>
      <c r="E1160" s="9" t="s">
        <v>2116</v>
      </c>
      <c r="F1160" s="10">
        <f t="shared" ca="1" si="37"/>
        <v>9.4392992774331788E-2</v>
      </c>
      <c r="G1160" s="3" t="str">
        <f>VLOOKUP(Table3[[#This Row],[PRODUCT ID]],Table1[[PRODUCT]:[SELLING PRICE]],1,FALSE)</f>
        <v>Product110</v>
      </c>
      <c r="H1160" s="3" t="str">
        <f>VLOOKUP(Table3[[#This Row],[PRODUCT ID]],Table1[[PRODUCT]:[SELLING PRICE]],2,FALSE)</f>
        <v>Category4</v>
      </c>
      <c r="I1160" s="3" t="str">
        <f>VLOOKUP(Table3[[#This Row],[PRODUCT ID]],Table1[[PRODUCT]:[SELLING PRICE]],3,FALSE)</f>
        <v>No</v>
      </c>
      <c r="J1160" s="16">
        <f ca="1">VLOOKUP(Table3[[#This Row],[PRODUCT ID]],Table1[[PRODUCT]:[SELLING PRICE]],4,FALSE)</f>
        <v>193</v>
      </c>
      <c r="K1160" s="16">
        <f ca="1">VLOOKUP(Table3[[#This Row],[PRODUCT ID]],Table1[[PRODUCT]:[SELLING PRICE]],5,FALSE)</f>
        <v>56.766759977687421</v>
      </c>
      <c r="L1160" s="16">
        <f ca="1">J1160*Table3[[#This Row],[QUANTITY]]</f>
        <v>1737</v>
      </c>
      <c r="M1160" s="16">
        <f ca="1">K1160*Table3[[#This Row],[QUANTITY]]*(1-Table3[[#This Row],[DISCOUNT %]])</f>
        <v>462.67538051962208</v>
      </c>
      <c r="N1160" s="3">
        <f>DAY(Table3[[#This Row],[DATE]])</f>
        <v>4</v>
      </c>
      <c r="O1160" s="3" t="str">
        <f>TEXT(Table3[[#This Row],[DATE]],"mmm")</f>
        <v>Mar</v>
      </c>
      <c r="P1160" s="3">
        <f>YEAR(Table3[[#This Row],[DATE]])</f>
        <v>2024</v>
      </c>
    </row>
    <row r="1161" spans="1:16" x14ac:dyDescent="0.3">
      <c r="A1161" s="6">
        <v>45356</v>
      </c>
      <c r="B1161" s="7" t="s">
        <v>1163</v>
      </c>
      <c r="C1161" s="9">
        <f t="shared" ca="1" si="36"/>
        <v>10</v>
      </c>
      <c r="D1161" s="9" t="s">
        <v>2116</v>
      </c>
      <c r="E1161" s="9" t="s">
        <v>2116</v>
      </c>
      <c r="F1161" s="10">
        <f t="shared" ca="1" si="37"/>
        <v>2.2694379295665226E-2</v>
      </c>
      <c r="G1161" s="3" t="str">
        <f>VLOOKUP(Table3[[#This Row],[PRODUCT ID]],Table1[[PRODUCT]:[SELLING PRICE]],1,FALSE)</f>
        <v>Product111</v>
      </c>
      <c r="H1161" s="3" t="str">
        <f>VLOOKUP(Table3[[#This Row],[PRODUCT ID]],Table1[[PRODUCT]:[SELLING PRICE]],2,FALSE)</f>
        <v>Category5</v>
      </c>
      <c r="I1161" s="3" t="str">
        <f>VLOOKUP(Table3[[#This Row],[PRODUCT ID]],Table1[[PRODUCT]:[SELLING PRICE]],3,FALSE)</f>
        <v>Kg</v>
      </c>
      <c r="J1161" s="16">
        <f ca="1">VLOOKUP(Table3[[#This Row],[PRODUCT ID]],Table1[[PRODUCT]:[SELLING PRICE]],4,FALSE)</f>
        <v>22</v>
      </c>
      <c r="K1161" s="16">
        <f ca="1">VLOOKUP(Table3[[#This Row],[PRODUCT ID]],Table1[[PRODUCT]:[SELLING PRICE]],5,FALSE)</f>
        <v>29.778998231436994</v>
      </c>
      <c r="L1161" s="16">
        <f ca="1">J1161*Table3[[#This Row],[QUANTITY]]</f>
        <v>220</v>
      </c>
      <c r="M1161" s="16">
        <f ca="1">K1161*Table3[[#This Row],[QUANTITY]]*(1-Table3[[#This Row],[DISCOUNT %]])</f>
        <v>291.03182350527817</v>
      </c>
      <c r="N1161" s="3">
        <f>DAY(Table3[[#This Row],[DATE]])</f>
        <v>5</v>
      </c>
      <c r="O1161" s="3" t="str">
        <f>TEXT(Table3[[#This Row],[DATE]],"mmm")</f>
        <v>Mar</v>
      </c>
      <c r="P1161" s="3">
        <f>YEAR(Table3[[#This Row],[DATE]])</f>
        <v>2024</v>
      </c>
    </row>
    <row r="1162" spans="1:16" x14ac:dyDescent="0.3">
      <c r="A1162" s="6">
        <v>45357</v>
      </c>
      <c r="B1162" s="7" t="s">
        <v>1164</v>
      </c>
      <c r="C1162" s="9">
        <f t="shared" ca="1" si="36"/>
        <v>2</v>
      </c>
      <c r="D1162" s="9" t="s">
        <v>2116</v>
      </c>
      <c r="E1162" s="9" t="s">
        <v>2118</v>
      </c>
      <c r="F1162" s="10">
        <f t="shared" ca="1" si="37"/>
        <v>2.7097538398698454E-2</v>
      </c>
      <c r="G1162" s="3" t="str">
        <f>VLOOKUP(Table3[[#This Row],[PRODUCT ID]],Table1[[PRODUCT]:[SELLING PRICE]],1,FALSE)</f>
        <v>Product112</v>
      </c>
      <c r="H1162" s="3" t="str">
        <f>VLOOKUP(Table3[[#This Row],[PRODUCT ID]],Table1[[PRODUCT]:[SELLING PRICE]],2,FALSE)</f>
        <v>Category1</v>
      </c>
      <c r="I1162" s="3" t="str">
        <f>VLOOKUP(Table3[[#This Row],[PRODUCT ID]],Table1[[PRODUCT]:[SELLING PRICE]],3,FALSE)</f>
        <v>Kg</v>
      </c>
      <c r="J1162" s="16">
        <f ca="1">VLOOKUP(Table3[[#This Row],[PRODUCT ID]],Table1[[PRODUCT]:[SELLING PRICE]],4,FALSE)</f>
        <v>154</v>
      </c>
      <c r="K1162" s="16">
        <f ca="1">VLOOKUP(Table3[[#This Row],[PRODUCT ID]],Table1[[PRODUCT]:[SELLING PRICE]],5,FALSE)</f>
        <v>156.69239636884029</v>
      </c>
      <c r="L1162" s="16">
        <f ca="1">J1162*Table3[[#This Row],[QUANTITY]]</f>
        <v>308</v>
      </c>
      <c r="M1162" s="16">
        <f ca="1">K1162*Table3[[#This Row],[QUANTITY]]*(1-Table3[[#This Row],[DISCOUNT %]])</f>
        <v>304.89283628290315</v>
      </c>
      <c r="N1162" s="3">
        <f>DAY(Table3[[#This Row],[DATE]])</f>
        <v>6</v>
      </c>
      <c r="O1162" s="3" t="str">
        <f>TEXT(Table3[[#This Row],[DATE]],"mmm")</f>
        <v>Mar</v>
      </c>
      <c r="P1162" s="3">
        <f>YEAR(Table3[[#This Row],[DATE]])</f>
        <v>2024</v>
      </c>
    </row>
    <row r="1163" spans="1:16" x14ac:dyDescent="0.3">
      <c r="A1163" s="6">
        <v>45358</v>
      </c>
      <c r="B1163" s="7" t="s">
        <v>1165</v>
      </c>
      <c r="C1163" s="9">
        <f t="shared" ca="1" si="36"/>
        <v>8</v>
      </c>
      <c r="D1163" s="9" t="s">
        <v>2115</v>
      </c>
      <c r="E1163" s="9" t="s">
        <v>2116</v>
      </c>
      <c r="F1163" s="10">
        <f t="shared" ca="1" si="37"/>
        <v>8.8501216915713887E-2</v>
      </c>
      <c r="G1163" s="3" t="str">
        <f>VLOOKUP(Table3[[#This Row],[PRODUCT ID]],Table1[[PRODUCT]:[SELLING PRICE]],1,FALSE)</f>
        <v>Product113</v>
      </c>
      <c r="H1163" s="3" t="str">
        <f>VLOOKUP(Table3[[#This Row],[PRODUCT ID]],Table1[[PRODUCT]:[SELLING PRICE]],2,FALSE)</f>
        <v>Category2</v>
      </c>
      <c r="I1163" s="3" t="str">
        <f>VLOOKUP(Table3[[#This Row],[PRODUCT ID]],Table1[[PRODUCT]:[SELLING PRICE]],3,FALSE)</f>
        <v>Lt</v>
      </c>
      <c r="J1163" s="16">
        <f ca="1">VLOOKUP(Table3[[#This Row],[PRODUCT ID]],Table1[[PRODUCT]:[SELLING PRICE]],4,FALSE)</f>
        <v>36</v>
      </c>
      <c r="K1163" s="16">
        <f ca="1">VLOOKUP(Table3[[#This Row],[PRODUCT ID]],Table1[[PRODUCT]:[SELLING PRICE]],5,FALSE)</f>
        <v>28.908862219054448</v>
      </c>
      <c r="L1163" s="16">
        <f ca="1">J1163*Table3[[#This Row],[QUANTITY]]</f>
        <v>288</v>
      </c>
      <c r="M1163" s="16">
        <f ca="1">K1163*Table3[[#This Row],[QUANTITY]]*(1-Table3[[#This Row],[DISCOUNT %]])</f>
        <v>210.80314186415541</v>
      </c>
      <c r="N1163" s="3">
        <f>DAY(Table3[[#This Row],[DATE]])</f>
        <v>7</v>
      </c>
      <c r="O1163" s="3" t="str">
        <f>TEXT(Table3[[#This Row],[DATE]],"mmm")</f>
        <v>Mar</v>
      </c>
      <c r="P1163" s="3">
        <f>YEAR(Table3[[#This Row],[DATE]])</f>
        <v>2024</v>
      </c>
    </row>
    <row r="1164" spans="1:16" x14ac:dyDescent="0.3">
      <c r="A1164" s="6">
        <v>45359</v>
      </c>
      <c r="B1164" s="7" t="s">
        <v>1166</v>
      </c>
      <c r="C1164" s="9">
        <f t="shared" ca="1" si="36"/>
        <v>1</v>
      </c>
      <c r="D1164" s="9" t="s">
        <v>2117</v>
      </c>
      <c r="E1164" s="9" t="s">
        <v>2116</v>
      </c>
      <c r="F1164" s="10">
        <f t="shared" ca="1" si="37"/>
        <v>1.0782282033574031E-2</v>
      </c>
      <c r="G1164" s="3" t="str">
        <f>VLOOKUP(Table3[[#This Row],[PRODUCT ID]],Table1[[PRODUCT]:[SELLING PRICE]],1,FALSE)</f>
        <v>Product114</v>
      </c>
      <c r="H1164" s="3" t="str">
        <f>VLOOKUP(Table3[[#This Row],[PRODUCT ID]],Table1[[PRODUCT]:[SELLING PRICE]],2,FALSE)</f>
        <v>Category3</v>
      </c>
      <c r="I1164" s="3" t="str">
        <f>VLOOKUP(Table3[[#This Row],[PRODUCT ID]],Table1[[PRODUCT]:[SELLING PRICE]],3,FALSE)</f>
        <v>Kg</v>
      </c>
      <c r="J1164" s="16">
        <f ca="1">VLOOKUP(Table3[[#This Row],[PRODUCT ID]],Table1[[PRODUCT]:[SELLING PRICE]],4,FALSE)</f>
        <v>23</v>
      </c>
      <c r="K1164" s="16">
        <f ca="1">VLOOKUP(Table3[[#This Row],[PRODUCT ID]],Table1[[PRODUCT]:[SELLING PRICE]],5,FALSE)</f>
        <v>143.47786067109089</v>
      </c>
      <c r="L1164" s="16">
        <f ca="1">J1164*Table3[[#This Row],[QUANTITY]]</f>
        <v>23</v>
      </c>
      <c r="M1164" s="16">
        <f ca="1">K1164*Table3[[#This Row],[QUANTITY]]*(1-Table3[[#This Row],[DISCOUNT %]])</f>
        <v>141.93084191176135</v>
      </c>
      <c r="N1164" s="3">
        <f>DAY(Table3[[#This Row],[DATE]])</f>
        <v>8</v>
      </c>
      <c r="O1164" s="3" t="str">
        <f>TEXT(Table3[[#This Row],[DATE]],"mmm")</f>
        <v>Mar</v>
      </c>
      <c r="P1164" s="3">
        <f>YEAR(Table3[[#This Row],[DATE]])</f>
        <v>2024</v>
      </c>
    </row>
    <row r="1165" spans="1:16" x14ac:dyDescent="0.3">
      <c r="A1165" s="6">
        <v>45360</v>
      </c>
      <c r="B1165" s="7" t="s">
        <v>1167</v>
      </c>
      <c r="C1165" s="9">
        <f t="shared" ca="1" si="36"/>
        <v>15</v>
      </c>
      <c r="D1165" s="9" t="s">
        <v>2117</v>
      </c>
      <c r="E1165" s="9" t="s">
        <v>2116</v>
      </c>
      <c r="F1165" s="10">
        <f t="shared" ca="1" si="37"/>
        <v>4.3291846445880147E-2</v>
      </c>
      <c r="G1165" s="3" t="str">
        <f>VLOOKUP(Table3[[#This Row],[PRODUCT ID]],Table1[[PRODUCT]:[SELLING PRICE]],1,FALSE)</f>
        <v>Product115</v>
      </c>
      <c r="H1165" s="3" t="str">
        <f>VLOOKUP(Table3[[#This Row],[PRODUCT ID]],Table1[[PRODUCT]:[SELLING PRICE]],2,FALSE)</f>
        <v>Category4</v>
      </c>
      <c r="I1165" s="3" t="str">
        <f>VLOOKUP(Table3[[#This Row],[PRODUCT ID]],Table1[[PRODUCT]:[SELLING PRICE]],3,FALSE)</f>
        <v>Lt</v>
      </c>
      <c r="J1165" s="16">
        <f ca="1">VLOOKUP(Table3[[#This Row],[PRODUCT ID]],Table1[[PRODUCT]:[SELLING PRICE]],4,FALSE)</f>
        <v>92</v>
      </c>
      <c r="K1165" s="16">
        <f ca="1">VLOOKUP(Table3[[#This Row],[PRODUCT ID]],Table1[[PRODUCT]:[SELLING PRICE]],5,FALSE)</f>
        <v>137.43107158405039</v>
      </c>
      <c r="L1165" s="16">
        <f ca="1">J1165*Table3[[#This Row],[QUANTITY]]</f>
        <v>1380</v>
      </c>
      <c r="M1165" s="16">
        <f ca="1">K1165*Table3[[#This Row],[QUANTITY]]*(1-Table3[[#This Row],[DISCOUNT %]])</f>
        <v>1972.2214010421139</v>
      </c>
      <c r="N1165" s="3">
        <f>DAY(Table3[[#This Row],[DATE]])</f>
        <v>9</v>
      </c>
      <c r="O1165" s="3" t="str">
        <f>TEXT(Table3[[#This Row],[DATE]],"mmm")</f>
        <v>Mar</v>
      </c>
      <c r="P1165" s="3">
        <f>YEAR(Table3[[#This Row],[DATE]])</f>
        <v>2024</v>
      </c>
    </row>
    <row r="1166" spans="1:16" x14ac:dyDescent="0.3">
      <c r="A1166" s="6">
        <v>45361</v>
      </c>
      <c r="B1166" s="7" t="s">
        <v>1168</v>
      </c>
      <c r="C1166" s="9">
        <f t="shared" ca="1" si="36"/>
        <v>9</v>
      </c>
      <c r="D1166" s="9" t="s">
        <v>2116</v>
      </c>
      <c r="E1166" s="9" t="s">
        <v>2116</v>
      </c>
      <c r="F1166" s="10">
        <f t="shared" ca="1" si="37"/>
        <v>7.3618336869354803E-2</v>
      </c>
      <c r="G1166" s="3" t="str">
        <f>VLOOKUP(Table3[[#This Row],[PRODUCT ID]],Table1[[PRODUCT]:[SELLING PRICE]],1,FALSE)</f>
        <v>Product116</v>
      </c>
      <c r="H1166" s="3" t="str">
        <f>VLOOKUP(Table3[[#This Row],[PRODUCT ID]],Table1[[PRODUCT]:[SELLING PRICE]],2,FALSE)</f>
        <v>Category5</v>
      </c>
      <c r="I1166" s="3" t="str">
        <f>VLOOKUP(Table3[[#This Row],[PRODUCT ID]],Table1[[PRODUCT]:[SELLING PRICE]],3,FALSE)</f>
        <v>Ft</v>
      </c>
      <c r="J1166" s="16">
        <f ca="1">VLOOKUP(Table3[[#This Row],[PRODUCT ID]],Table1[[PRODUCT]:[SELLING PRICE]],4,FALSE)</f>
        <v>165</v>
      </c>
      <c r="K1166" s="16">
        <f ca="1">VLOOKUP(Table3[[#This Row],[PRODUCT ID]],Table1[[PRODUCT]:[SELLING PRICE]],5,FALSE)</f>
        <v>51.172587320268526</v>
      </c>
      <c r="L1166" s="16">
        <f ca="1">J1166*Table3[[#This Row],[QUANTITY]]</f>
        <v>1485</v>
      </c>
      <c r="M1166" s="16">
        <f ca="1">K1166*Table3[[#This Row],[QUANTITY]]*(1-Table3[[#This Row],[DISCOUNT %]])</f>
        <v>426.64811893603672</v>
      </c>
      <c r="N1166" s="3">
        <f>DAY(Table3[[#This Row],[DATE]])</f>
        <v>10</v>
      </c>
      <c r="O1166" s="3" t="str">
        <f>TEXT(Table3[[#This Row],[DATE]],"mmm")</f>
        <v>Mar</v>
      </c>
      <c r="P1166" s="3">
        <f>YEAR(Table3[[#This Row],[DATE]])</f>
        <v>2024</v>
      </c>
    </row>
    <row r="1167" spans="1:16" x14ac:dyDescent="0.3">
      <c r="A1167" s="6">
        <v>45362</v>
      </c>
      <c r="B1167" s="7" t="s">
        <v>1169</v>
      </c>
      <c r="C1167" s="9">
        <f t="shared" ca="1" si="36"/>
        <v>8</v>
      </c>
      <c r="D1167" s="9" t="s">
        <v>2116</v>
      </c>
      <c r="E1167" s="9" t="s">
        <v>2116</v>
      </c>
      <c r="F1167" s="10">
        <f t="shared" ca="1" si="37"/>
        <v>3.6669006266511893E-2</v>
      </c>
      <c r="G1167" s="3" t="str">
        <f>VLOOKUP(Table3[[#This Row],[PRODUCT ID]],Table1[[PRODUCT]:[SELLING PRICE]],1,FALSE)</f>
        <v>Product117</v>
      </c>
      <c r="H1167" s="3" t="str">
        <f>VLOOKUP(Table3[[#This Row],[PRODUCT ID]],Table1[[PRODUCT]:[SELLING PRICE]],2,FALSE)</f>
        <v>Category1</v>
      </c>
      <c r="I1167" s="3" t="str">
        <f>VLOOKUP(Table3[[#This Row],[PRODUCT ID]],Table1[[PRODUCT]:[SELLING PRICE]],3,FALSE)</f>
        <v>Kg</v>
      </c>
      <c r="J1167" s="16">
        <f ca="1">VLOOKUP(Table3[[#This Row],[PRODUCT ID]],Table1[[PRODUCT]:[SELLING PRICE]],4,FALSE)</f>
        <v>40</v>
      </c>
      <c r="K1167" s="16">
        <f ca="1">VLOOKUP(Table3[[#This Row],[PRODUCT ID]],Table1[[PRODUCT]:[SELLING PRICE]],5,FALSE)</f>
        <v>232.72786030532117</v>
      </c>
      <c r="L1167" s="16">
        <f ca="1">J1167*Table3[[#This Row],[QUANTITY]]</f>
        <v>320</v>
      </c>
      <c r="M1167" s="16">
        <f ca="1">K1167*Table3[[#This Row],[QUANTITY]]*(1-Table3[[#This Row],[DISCOUNT %]])</f>
        <v>1793.5516874991474</v>
      </c>
      <c r="N1167" s="3">
        <f>DAY(Table3[[#This Row],[DATE]])</f>
        <v>11</v>
      </c>
      <c r="O1167" s="3" t="str">
        <f>TEXT(Table3[[#This Row],[DATE]],"mmm")</f>
        <v>Mar</v>
      </c>
      <c r="P1167" s="3">
        <f>YEAR(Table3[[#This Row],[DATE]])</f>
        <v>2024</v>
      </c>
    </row>
    <row r="1168" spans="1:16" x14ac:dyDescent="0.3">
      <c r="A1168" s="6">
        <v>45363</v>
      </c>
      <c r="B1168" s="7" t="s">
        <v>1170</v>
      </c>
      <c r="C1168" s="9">
        <f t="shared" ca="1" si="36"/>
        <v>15</v>
      </c>
      <c r="D1168" s="9" t="s">
        <v>2116</v>
      </c>
      <c r="E1168" s="9" t="s">
        <v>2118</v>
      </c>
      <c r="F1168" s="10">
        <f t="shared" ca="1" si="37"/>
        <v>1.7694065158263161E-2</v>
      </c>
      <c r="G1168" s="3" t="str">
        <f>VLOOKUP(Table3[[#This Row],[PRODUCT ID]],Table1[[PRODUCT]:[SELLING PRICE]],1,FALSE)</f>
        <v>Product118</v>
      </c>
      <c r="H1168" s="3" t="str">
        <f>VLOOKUP(Table3[[#This Row],[PRODUCT ID]],Table1[[PRODUCT]:[SELLING PRICE]],2,FALSE)</f>
        <v>Category2</v>
      </c>
      <c r="I1168" s="3" t="str">
        <f>VLOOKUP(Table3[[#This Row],[PRODUCT ID]],Table1[[PRODUCT]:[SELLING PRICE]],3,FALSE)</f>
        <v>No</v>
      </c>
      <c r="J1168" s="16">
        <f ca="1">VLOOKUP(Table3[[#This Row],[PRODUCT ID]],Table1[[PRODUCT]:[SELLING PRICE]],4,FALSE)</f>
        <v>207</v>
      </c>
      <c r="K1168" s="16">
        <f ca="1">VLOOKUP(Table3[[#This Row],[PRODUCT ID]],Table1[[PRODUCT]:[SELLING PRICE]],5,FALSE)</f>
        <v>250.84357627536087</v>
      </c>
      <c r="L1168" s="16">
        <f ca="1">J1168*Table3[[#This Row],[QUANTITY]]</f>
        <v>3105</v>
      </c>
      <c r="M1168" s="16">
        <f ca="1">K1168*Table3[[#This Row],[QUANTITY]]*(1-Table3[[#This Row],[DISCOUNT %]])</f>
        <v>3696.0770053831939</v>
      </c>
      <c r="N1168" s="3">
        <f>DAY(Table3[[#This Row],[DATE]])</f>
        <v>12</v>
      </c>
      <c r="O1168" s="3" t="str">
        <f>TEXT(Table3[[#This Row],[DATE]],"mmm")</f>
        <v>Mar</v>
      </c>
      <c r="P1168" s="3">
        <f>YEAR(Table3[[#This Row],[DATE]])</f>
        <v>2024</v>
      </c>
    </row>
    <row r="1169" spans="1:16" x14ac:dyDescent="0.3">
      <c r="A1169" s="6">
        <v>45364</v>
      </c>
      <c r="B1169" s="7" t="s">
        <v>1171</v>
      </c>
      <c r="C1169" s="9">
        <f t="shared" ca="1" si="36"/>
        <v>9</v>
      </c>
      <c r="D1169" s="9" t="s">
        <v>2116</v>
      </c>
      <c r="E1169" s="9" t="s">
        <v>2118</v>
      </c>
      <c r="F1169" s="10">
        <f t="shared" ca="1" si="37"/>
        <v>4.6986457098021663E-2</v>
      </c>
      <c r="G1169" s="3" t="str">
        <f>VLOOKUP(Table3[[#This Row],[PRODUCT ID]],Table1[[PRODUCT]:[SELLING PRICE]],1,FALSE)</f>
        <v>Product119</v>
      </c>
      <c r="H1169" s="3" t="str">
        <f>VLOOKUP(Table3[[#This Row],[PRODUCT ID]],Table1[[PRODUCT]:[SELLING PRICE]],2,FALSE)</f>
        <v>Category3</v>
      </c>
      <c r="I1169" s="3" t="str">
        <f>VLOOKUP(Table3[[#This Row],[PRODUCT ID]],Table1[[PRODUCT]:[SELLING PRICE]],3,FALSE)</f>
        <v>No</v>
      </c>
      <c r="J1169" s="16">
        <f ca="1">VLOOKUP(Table3[[#This Row],[PRODUCT ID]],Table1[[PRODUCT]:[SELLING PRICE]],4,FALSE)</f>
        <v>11</v>
      </c>
      <c r="K1169" s="16">
        <f ca="1">VLOOKUP(Table3[[#This Row],[PRODUCT ID]],Table1[[PRODUCT]:[SELLING PRICE]],5,FALSE)</f>
        <v>311.91415568965073</v>
      </c>
      <c r="L1169" s="16">
        <f ca="1">J1169*Table3[[#This Row],[QUANTITY]]</f>
        <v>99</v>
      </c>
      <c r="M1169" s="16">
        <f ca="1">K1169*Table3[[#This Row],[QUANTITY]]*(1-Table3[[#This Row],[DISCOUNT %]])</f>
        <v>2675.3257313556596</v>
      </c>
      <c r="N1169" s="3">
        <f>DAY(Table3[[#This Row],[DATE]])</f>
        <v>13</v>
      </c>
      <c r="O1169" s="3" t="str">
        <f>TEXT(Table3[[#This Row],[DATE]],"mmm")</f>
        <v>Mar</v>
      </c>
      <c r="P1169" s="3">
        <f>YEAR(Table3[[#This Row],[DATE]])</f>
        <v>2024</v>
      </c>
    </row>
    <row r="1170" spans="1:16" x14ac:dyDescent="0.3">
      <c r="A1170" s="6">
        <v>45365</v>
      </c>
      <c r="B1170" s="7" t="s">
        <v>1172</v>
      </c>
      <c r="C1170" s="9">
        <f t="shared" ca="1" si="36"/>
        <v>3</v>
      </c>
      <c r="D1170" s="9" t="s">
        <v>2115</v>
      </c>
      <c r="E1170" s="9" t="s">
        <v>2116</v>
      </c>
      <c r="F1170" s="10">
        <f t="shared" ca="1" si="37"/>
        <v>8.7741227198846916E-2</v>
      </c>
      <c r="G1170" s="3" t="str">
        <f>VLOOKUP(Table3[[#This Row],[PRODUCT ID]],Table1[[PRODUCT]:[SELLING PRICE]],1,FALSE)</f>
        <v>Product120</v>
      </c>
      <c r="H1170" s="3" t="str">
        <f>VLOOKUP(Table3[[#This Row],[PRODUCT ID]],Table1[[PRODUCT]:[SELLING PRICE]],2,FALSE)</f>
        <v>Category4</v>
      </c>
      <c r="I1170" s="3" t="str">
        <f>VLOOKUP(Table3[[#This Row],[PRODUCT ID]],Table1[[PRODUCT]:[SELLING PRICE]],3,FALSE)</f>
        <v>Ft</v>
      </c>
      <c r="J1170" s="16">
        <f ca="1">VLOOKUP(Table3[[#This Row],[PRODUCT ID]],Table1[[PRODUCT]:[SELLING PRICE]],4,FALSE)</f>
        <v>231</v>
      </c>
      <c r="K1170" s="16">
        <f ca="1">VLOOKUP(Table3[[#This Row],[PRODUCT ID]],Table1[[PRODUCT]:[SELLING PRICE]],5,FALSE)</f>
        <v>136.92635536249409</v>
      </c>
      <c r="L1170" s="16">
        <f ca="1">J1170*Table3[[#This Row],[QUANTITY]]</f>
        <v>693</v>
      </c>
      <c r="M1170" s="16">
        <f ca="1">K1170*Table3[[#This Row],[QUANTITY]]*(1-Table3[[#This Row],[DISCOUNT %]])</f>
        <v>374.73680672137039</v>
      </c>
      <c r="N1170" s="3">
        <f>DAY(Table3[[#This Row],[DATE]])</f>
        <v>14</v>
      </c>
      <c r="O1170" s="3" t="str">
        <f>TEXT(Table3[[#This Row],[DATE]],"mmm")</f>
        <v>Mar</v>
      </c>
      <c r="P1170" s="3">
        <f>YEAR(Table3[[#This Row],[DATE]])</f>
        <v>2024</v>
      </c>
    </row>
    <row r="1171" spans="1:16" x14ac:dyDescent="0.3">
      <c r="A1171" s="6">
        <v>45366</v>
      </c>
      <c r="B1171" s="7" t="s">
        <v>1173</v>
      </c>
      <c r="C1171" s="9">
        <f t="shared" ca="1" si="36"/>
        <v>10</v>
      </c>
      <c r="D1171" s="9" t="s">
        <v>2116</v>
      </c>
      <c r="E1171" s="9" t="s">
        <v>2116</v>
      </c>
      <c r="F1171" s="10">
        <f t="shared" ca="1" si="37"/>
        <v>6.1109119549505347E-2</v>
      </c>
      <c r="G1171" s="3" t="str">
        <f>VLOOKUP(Table3[[#This Row],[PRODUCT ID]],Table1[[PRODUCT]:[SELLING PRICE]],1,FALSE)</f>
        <v>Product121</v>
      </c>
      <c r="H1171" s="3" t="str">
        <f>VLOOKUP(Table3[[#This Row],[PRODUCT ID]],Table1[[PRODUCT]:[SELLING PRICE]],2,FALSE)</f>
        <v>Category1</v>
      </c>
      <c r="I1171" s="3" t="str">
        <f>VLOOKUP(Table3[[#This Row],[PRODUCT ID]],Table1[[PRODUCT]:[SELLING PRICE]],3,FALSE)</f>
        <v>No</v>
      </c>
      <c r="J1171" s="16">
        <f ca="1">VLOOKUP(Table3[[#This Row],[PRODUCT ID]],Table1[[PRODUCT]:[SELLING PRICE]],4,FALSE)</f>
        <v>179</v>
      </c>
      <c r="K1171" s="16">
        <f ca="1">VLOOKUP(Table3[[#This Row],[PRODUCT ID]],Table1[[PRODUCT]:[SELLING PRICE]],5,FALSE)</f>
        <v>50.278978874354678</v>
      </c>
      <c r="L1171" s="16">
        <f ca="1">J1171*Table3[[#This Row],[QUANTITY]]</f>
        <v>1790</v>
      </c>
      <c r="M1171" s="16">
        <f ca="1">K1171*Table3[[#This Row],[QUANTITY]]*(1-Table3[[#This Row],[DISCOUNT %]])</f>
        <v>472.06474743494681</v>
      </c>
      <c r="N1171" s="3">
        <f>DAY(Table3[[#This Row],[DATE]])</f>
        <v>15</v>
      </c>
      <c r="O1171" s="3" t="str">
        <f>TEXT(Table3[[#This Row],[DATE]],"mmm")</f>
        <v>Mar</v>
      </c>
      <c r="P1171" s="3">
        <f>YEAR(Table3[[#This Row],[DATE]])</f>
        <v>2024</v>
      </c>
    </row>
    <row r="1172" spans="1:16" x14ac:dyDescent="0.3">
      <c r="A1172" s="6">
        <v>45367</v>
      </c>
      <c r="B1172" s="7" t="s">
        <v>1174</v>
      </c>
      <c r="C1172" s="9">
        <f t="shared" ca="1" si="36"/>
        <v>5</v>
      </c>
      <c r="D1172" s="9" t="s">
        <v>2117</v>
      </c>
      <c r="E1172" s="9" t="s">
        <v>2116</v>
      </c>
      <c r="F1172" s="10">
        <f t="shared" ca="1" si="37"/>
        <v>3.383694748623544E-2</v>
      </c>
      <c r="G1172" s="3" t="str">
        <f>VLOOKUP(Table3[[#This Row],[PRODUCT ID]],Table1[[PRODUCT]:[SELLING PRICE]],1,FALSE)</f>
        <v>Product122</v>
      </c>
      <c r="H1172" s="3" t="str">
        <f>VLOOKUP(Table3[[#This Row],[PRODUCT ID]],Table1[[PRODUCT]:[SELLING PRICE]],2,FALSE)</f>
        <v>Category2</v>
      </c>
      <c r="I1172" s="3" t="str">
        <f>VLOOKUP(Table3[[#This Row],[PRODUCT ID]],Table1[[PRODUCT]:[SELLING PRICE]],3,FALSE)</f>
        <v>Kg</v>
      </c>
      <c r="J1172" s="16">
        <f ca="1">VLOOKUP(Table3[[#This Row],[PRODUCT ID]],Table1[[PRODUCT]:[SELLING PRICE]],4,FALSE)</f>
        <v>87</v>
      </c>
      <c r="K1172" s="16">
        <f ca="1">VLOOKUP(Table3[[#This Row],[PRODUCT ID]],Table1[[PRODUCT]:[SELLING PRICE]],5,FALSE)</f>
        <v>245.09413887995944</v>
      </c>
      <c r="L1172" s="16">
        <f ca="1">J1172*Table3[[#This Row],[QUANTITY]]</f>
        <v>435</v>
      </c>
      <c r="M1172" s="16">
        <f ca="1">K1172*Table3[[#This Row],[QUANTITY]]*(1-Table3[[#This Row],[DISCOUNT %]])</f>
        <v>1184.0045068674708</v>
      </c>
      <c r="N1172" s="3">
        <f>DAY(Table3[[#This Row],[DATE]])</f>
        <v>16</v>
      </c>
      <c r="O1172" s="3" t="str">
        <f>TEXT(Table3[[#This Row],[DATE]],"mmm")</f>
        <v>Mar</v>
      </c>
      <c r="P1172" s="3">
        <f>YEAR(Table3[[#This Row],[DATE]])</f>
        <v>2024</v>
      </c>
    </row>
    <row r="1173" spans="1:16" x14ac:dyDescent="0.3">
      <c r="A1173" s="6">
        <v>45368</v>
      </c>
      <c r="B1173" s="7" t="s">
        <v>1175</v>
      </c>
      <c r="C1173" s="9">
        <f t="shared" ca="1" si="36"/>
        <v>4</v>
      </c>
      <c r="D1173" s="9" t="s">
        <v>2115</v>
      </c>
      <c r="E1173" s="9" t="s">
        <v>2116</v>
      </c>
      <c r="F1173" s="10">
        <f t="shared" ca="1" si="37"/>
        <v>7.2149230485820783E-3</v>
      </c>
      <c r="G1173" s="3" t="str">
        <f>VLOOKUP(Table3[[#This Row],[PRODUCT ID]],Table1[[PRODUCT]:[SELLING PRICE]],1,FALSE)</f>
        <v>Product123</v>
      </c>
      <c r="H1173" s="3" t="str">
        <f>VLOOKUP(Table3[[#This Row],[PRODUCT ID]],Table1[[PRODUCT]:[SELLING PRICE]],2,FALSE)</f>
        <v>Category3</v>
      </c>
      <c r="I1173" s="3" t="str">
        <f>VLOOKUP(Table3[[#This Row],[PRODUCT ID]],Table1[[PRODUCT]:[SELLING PRICE]],3,FALSE)</f>
        <v>Kg</v>
      </c>
      <c r="J1173" s="16">
        <f ca="1">VLOOKUP(Table3[[#This Row],[PRODUCT ID]],Table1[[PRODUCT]:[SELLING PRICE]],4,FALSE)</f>
        <v>37</v>
      </c>
      <c r="K1173" s="16">
        <f ca="1">VLOOKUP(Table3[[#This Row],[PRODUCT ID]],Table1[[PRODUCT]:[SELLING PRICE]],5,FALSE)</f>
        <v>59.497794840112057</v>
      </c>
      <c r="L1173" s="16">
        <f ca="1">J1173*Table3[[#This Row],[QUANTITY]]</f>
        <v>148</v>
      </c>
      <c r="M1173" s="16">
        <f ca="1">K1173*Table3[[#This Row],[QUANTITY]]*(1-Table3[[#This Row],[DISCOUNT %]])</f>
        <v>236.2740913151213</v>
      </c>
      <c r="N1173" s="3">
        <f>DAY(Table3[[#This Row],[DATE]])</f>
        <v>17</v>
      </c>
      <c r="O1173" s="3" t="str">
        <f>TEXT(Table3[[#This Row],[DATE]],"mmm")</f>
        <v>Mar</v>
      </c>
      <c r="P1173" s="3">
        <f>YEAR(Table3[[#This Row],[DATE]])</f>
        <v>2024</v>
      </c>
    </row>
    <row r="1174" spans="1:16" x14ac:dyDescent="0.3">
      <c r="A1174" s="6">
        <v>45369</v>
      </c>
      <c r="B1174" s="7" t="s">
        <v>1176</v>
      </c>
      <c r="C1174" s="9">
        <f t="shared" ca="1" si="36"/>
        <v>9</v>
      </c>
      <c r="D1174" s="9" t="s">
        <v>2115</v>
      </c>
      <c r="E1174" s="9" t="s">
        <v>2118</v>
      </c>
      <c r="F1174" s="10">
        <f t="shared" ca="1" si="37"/>
        <v>7.2287020980541919E-2</v>
      </c>
      <c r="G1174" s="3" t="str">
        <f>VLOOKUP(Table3[[#This Row],[PRODUCT ID]],Table1[[PRODUCT]:[SELLING PRICE]],1,FALSE)</f>
        <v>Product124</v>
      </c>
      <c r="H1174" s="3" t="str">
        <f>VLOOKUP(Table3[[#This Row],[PRODUCT ID]],Table1[[PRODUCT]:[SELLING PRICE]],2,FALSE)</f>
        <v>Category4</v>
      </c>
      <c r="I1174" s="3" t="str">
        <f>VLOOKUP(Table3[[#This Row],[PRODUCT ID]],Table1[[PRODUCT]:[SELLING PRICE]],3,FALSE)</f>
        <v>Lt</v>
      </c>
      <c r="J1174" s="16">
        <f ca="1">VLOOKUP(Table3[[#This Row],[PRODUCT ID]],Table1[[PRODUCT]:[SELLING PRICE]],4,FALSE)</f>
        <v>190</v>
      </c>
      <c r="K1174" s="16">
        <f ca="1">VLOOKUP(Table3[[#This Row],[PRODUCT ID]],Table1[[PRODUCT]:[SELLING PRICE]],5,FALSE)</f>
        <v>219.1449320029497</v>
      </c>
      <c r="L1174" s="16">
        <f ca="1">J1174*Table3[[#This Row],[QUANTITY]]</f>
        <v>1710</v>
      </c>
      <c r="M1174" s="16">
        <f ca="1">K1174*Table3[[#This Row],[QUANTITY]]*(1-Table3[[#This Row],[DISCOUNT %]])</f>
        <v>1829.7323793492574</v>
      </c>
      <c r="N1174" s="3">
        <f>DAY(Table3[[#This Row],[DATE]])</f>
        <v>18</v>
      </c>
      <c r="O1174" s="3" t="str">
        <f>TEXT(Table3[[#This Row],[DATE]],"mmm")</f>
        <v>Mar</v>
      </c>
      <c r="P1174" s="3">
        <f>YEAR(Table3[[#This Row],[DATE]])</f>
        <v>2024</v>
      </c>
    </row>
    <row r="1175" spans="1:16" x14ac:dyDescent="0.3">
      <c r="A1175" s="6">
        <v>45370</v>
      </c>
      <c r="B1175" s="7" t="s">
        <v>1177</v>
      </c>
      <c r="C1175" s="9">
        <f t="shared" ca="1" si="36"/>
        <v>14</v>
      </c>
      <c r="D1175" s="9" t="s">
        <v>2115</v>
      </c>
      <c r="E1175" s="9" t="s">
        <v>2116</v>
      </c>
      <c r="F1175" s="10">
        <f t="shared" ca="1" si="37"/>
        <v>9.9019613086760327E-2</v>
      </c>
      <c r="G1175" s="3" t="str">
        <f>VLOOKUP(Table3[[#This Row],[PRODUCT ID]],Table1[[PRODUCT]:[SELLING PRICE]],1,FALSE)</f>
        <v>Product125</v>
      </c>
      <c r="H1175" s="3" t="str">
        <f>VLOOKUP(Table3[[#This Row],[PRODUCT ID]],Table1[[PRODUCT]:[SELLING PRICE]],2,FALSE)</f>
        <v>Category5</v>
      </c>
      <c r="I1175" s="3" t="str">
        <f>VLOOKUP(Table3[[#This Row],[PRODUCT ID]],Table1[[PRODUCT]:[SELLING PRICE]],3,FALSE)</f>
        <v>Kg</v>
      </c>
      <c r="J1175" s="16">
        <f ca="1">VLOOKUP(Table3[[#This Row],[PRODUCT ID]],Table1[[PRODUCT]:[SELLING PRICE]],4,FALSE)</f>
        <v>119</v>
      </c>
      <c r="K1175" s="16">
        <f ca="1">VLOOKUP(Table3[[#This Row],[PRODUCT ID]],Table1[[PRODUCT]:[SELLING PRICE]],5,FALSE)</f>
        <v>265.79913890013245</v>
      </c>
      <c r="L1175" s="16">
        <f ca="1">J1175*Table3[[#This Row],[QUANTITY]]</f>
        <v>1666</v>
      </c>
      <c r="M1175" s="16">
        <f ca="1">K1175*Table3[[#This Row],[QUANTITY]]*(1-Table3[[#This Row],[DISCOUNT %]])</f>
        <v>3352.7173541042616</v>
      </c>
      <c r="N1175" s="3">
        <f>DAY(Table3[[#This Row],[DATE]])</f>
        <v>19</v>
      </c>
      <c r="O1175" s="3" t="str">
        <f>TEXT(Table3[[#This Row],[DATE]],"mmm")</f>
        <v>Mar</v>
      </c>
      <c r="P1175" s="3">
        <f>YEAR(Table3[[#This Row],[DATE]])</f>
        <v>2024</v>
      </c>
    </row>
    <row r="1176" spans="1:16" x14ac:dyDescent="0.3">
      <c r="A1176" s="6">
        <v>45371</v>
      </c>
      <c r="B1176" s="7" t="s">
        <v>1178</v>
      </c>
      <c r="C1176" s="9">
        <f t="shared" ca="1" si="36"/>
        <v>10</v>
      </c>
      <c r="D1176" s="9" t="s">
        <v>2116</v>
      </c>
      <c r="E1176" s="9" t="s">
        <v>2116</v>
      </c>
      <c r="F1176" s="10">
        <f t="shared" ca="1" si="37"/>
        <v>4.4480396129337865E-2</v>
      </c>
      <c r="G1176" s="3" t="str">
        <f>VLOOKUP(Table3[[#This Row],[PRODUCT ID]],Table1[[PRODUCT]:[SELLING PRICE]],1,FALSE)</f>
        <v>Product126</v>
      </c>
      <c r="H1176" s="3" t="str">
        <f>VLOOKUP(Table3[[#This Row],[PRODUCT ID]],Table1[[PRODUCT]:[SELLING PRICE]],2,FALSE)</f>
        <v>Category1</v>
      </c>
      <c r="I1176" s="3" t="str">
        <f>VLOOKUP(Table3[[#This Row],[PRODUCT ID]],Table1[[PRODUCT]:[SELLING PRICE]],3,FALSE)</f>
        <v>Lt</v>
      </c>
      <c r="J1176" s="16">
        <f ca="1">VLOOKUP(Table3[[#This Row],[PRODUCT ID]],Table1[[PRODUCT]:[SELLING PRICE]],4,FALSE)</f>
        <v>219</v>
      </c>
      <c r="K1176" s="16">
        <f ca="1">VLOOKUP(Table3[[#This Row],[PRODUCT ID]],Table1[[PRODUCT]:[SELLING PRICE]],5,FALSE)</f>
        <v>220.79836682949241</v>
      </c>
      <c r="L1176" s="16">
        <f ca="1">J1176*Table3[[#This Row],[QUANTITY]]</f>
        <v>2190</v>
      </c>
      <c r="M1176" s="16">
        <f ca="1">K1176*Table3[[#This Row],[QUANTITY]]*(1-Table3[[#This Row],[DISCOUNT %]])</f>
        <v>2109.7716800820572</v>
      </c>
      <c r="N1176" s="3">
        <f>DAY(Table3[[#This Row],[DATE]])</f>
        <v>20</v>
      </c>
      <c r="O1176" s="3" t="str">
        <f>TEXT(Table3[[#This Row],[DATE]],"mmm")</f>
        <v>Mar</v>
      </c>
      <c r="P1176" s="3">
        <f>YEAR(Table3[[#This Row],[DATE]])</f>
        <v>2024</v>
      </c>
    </row>
    <row r="1177" spans="1:16" x14ac:dyDescent="0.3">
      <c r="A1177" s="6">
        <v>45372</v>
      </c>
      <c r="B1177" s="7" t="s">
        <v>1179</v>
      </c>
      <c r="C1177" s="9">
        <f t="shared" ca="1" si="36"/>
        <v>15</v>
      </c>
      <c r="D1177" s="9" t="s">
        <v>2116</v>
      </c>
      <c r="E1177" s="9" t="s">
        <v>2116</v>
      </c>
      <c r="F1177" s="10">
        <f t="shared" ca="1" si="37"/>
        <v>2.2618350679251744E-2</v>
      </c>
      <c r="G1177" s="3" t="str">
        <f>VLOOKUP(Table3[[#This Row],[PRODUCT ID]],Table1[[PRODUCT]:[SELLING PRICE]],1,FALSE)</f>
        <v>Product127</v>
      </c>
      <c r="H1177" s="3" t="str">
        <f>VLOOKUP(Table3[[#This Row],[PRODUCT ID]],Table1[[PRODUCT]:[SELLING PRICE]],2,FALSE)</f>
        <v>Category2</v>
      </c>
      <c r="I1177" s="3" t="str">
        <f>VLOOKUP(Table3[[#This Row],[PRODUCT ID]],Table1[[PRODUCT]:[SELLING PRICE]],3,FALSE)</f>
        <v>Ft</v>
      </c>
      <c r="J1177" s="16">
        <f ca="1">VLOOKUP(Table3[[#This Row],[PRODUCT ID]],Table1[[PRODUCT]:[SELLING PRICE]],4,FALSE)</f>
        <v>168</v>
      </c>
      <c r="K1177" s="16">
        <f ca="1">VLOOKUP(Table3[[#This Row],[PRODUCT ID]],Table1[[PRODUCT]:[SELLING PRICE]],5,FALSE)</f>
        <v>308.77805217920661</v>
      </c>
      <c r="L1177" s="16">
        <f ca="1">J1177*Table3[[#This Row],[QUANTITY]]</f>
        <v>2520</v>
      </c>
      <c r="M1177" s="16">
        <f ca="1">K1177*Table3[[#This Row],[QUANTITY]]*(1-Table3[[#This Row],[DISCOUNT %]])</f>
        <v>4526.9100286944149</v>
      </c>
      <c r="N1177" s="3">
        <f>DAY(Table3[[#This Row],[DATE]])</f>
        <v>21</v>
      </c>
      <c r="O1177" s="3" t="str">
        <f>TEXT(Table3[[#This Row],[DATE]],"mmm")</f>
        <v>Mar</v>
      </c>
      <c r="P1177" s="3">
        <f>YEAR(Table3[[#This Row],[DATE]])</f>
        <v>2024</v>
      </c>
    </row>
    <row r="1178" spans="1:16" x14ac:dyDescent="0.3">
      <c r="A1178" s="6">
        <v>45373</v>
      </c>
      <c r="B1178" s="7" t="s">
        <v>1180</v>
      </c>
      <c r="C1178" s="9">
        <f t="shared" ca="1" si="36"/>
        <v>7</v>
      </c>
      <c r="D1178" s="9" t="s">
        <v>2116</v>
      </c>
      <c r="E1178" s="9" t="s">
        <v>2116</v>
      </c>
      <c r="F1178" s="10">
        <f t="shared" ca="1" si="37"/>
        <v>1.1178844619419094E-3</v>
      </c>
      <c r="G1178" s="3" t="str">
        <f>VLOOKUP(Table3[[#This Row],[PRODUCT ID]],Table1[[PRODUCT]:[SELLING PRICE]],1,FALSE)</f>
        <v>Product128</v>
      </c>
      <c r="H1178" s="3" t="str">
        <f>VLOOKUP(Table3[[#This Row],[PRODUCT ID]],Table1[[PRODUCT]:[SELLING PRICE]],2,FALSE)</f>
        <v>Category3</v>
      </c>
      <c r="I1178" s="3" t="str">
        <f>VLOOKUP(Table3[[#This Row],[PRODUCT ID]],Table1[[PRODUCT]:[SELLING PRICE]],3,FALSE)</f>
        <v>Kg</v>
      </c>
      <c r="J1178" s="16">
        <f ca="1">VLOOKUP(Table3[[#This Row],[PRODUCT ID]],Table1[[PRODUCT]:[SELLING PRICE]],4,FALSE)</f>
        <v>23</v>
      </c>
      <c r="K1178" s="16">
        <f ca="1">VLOOKUP(Table3[[#This Row],[PRODUCT ID]],Table1[[PRODUCT]:[SELLING PRICE]],5,FALSE)</f>
        <v>131.07081205390443</v>
      </c>
      <c r="L1178" s="16">
        <f ca="1">J1178*Table3[[#This Row],[QUANTITY]]</f>
        <v>161</v>
      </c>
      <c r="M1178" s="16">
        <f ca="1">K1178*Table3[[#This Row],[QUANTITY]]*(1-Table3[[#This Row],[DISCOUNT %]])</f>
        <v>916.47003020786678</v>
      </c>
      <c r="N1178" s="3">
        <f>DAY(Table3[[#This Row],[DATE]])</f>
        <v>22</v>
      </c>
      <c r="O1178" s="3" t="str">
        <f>TEXT(Table3[[#This Row],[DATE]],"mmm")</f>
        <v>Mar</v>
      </c>
      <c r="P1178" s="3">
        <f>YEAR(Table3[[#This Row],[DATE]])</f>
        <v>2024</v>
      </c>
    </row>
    <row r="1179" spans="1:16" x14ac:dyDescent="0.3">
      <c r="A1179" s="6">
        <v>45374</v>
      </c>
      <c r="B1179" s="7" t="s">
        <v>1181</v>
      </c>
      <c r="C1179" s="9">
        <f t="shared" ca="1" si="36"/>
        <v>11</v>
      </c>
      <c r="D1179" s="9" t="s">
        <v>2115</v>
      </c>
      <c r="E1179" s="9" t="s">
        <v>2116</v>
      </c>
      <c r="F1179" s="10">
        <f t="shared" ca="1" si="37"/>
        <v>5.9460918391615603E-3</v>
      </c>
      <c r="G1179" s="3" t="str">
        <f>VLOOKUP(Table3[[#This Row],[PRODUCT ID]],Table1[[PRODUCT]:[SELLING PRICE]],1,FALSE)</f>
        <v>Product129</v>
      </c>
      <c r="H1179" s="3" t="str">
        <f>VLOOKUP(Table3[[#This Row],[PRODUCT ID]],Table1[[PRODUCT]:[SELLING PRICE]],2,FALSE)</f>
        <v>Category4</v>
      </c>
      <c r="I1179" s="3" t="str">
        <f>VLOOKUP(Table3[[#This Row],[PRODUCT ID]],Table1[[PRODUCT]:[SELLING PRICE]],3,FALSE)</f>
        <v>No</v>
      </c>
      <c r="J1179" s="16">
        <f ca="1">VLOOKUP(Table3[[#This Row],[PRODUCT ID]],Table1[[PRODUCT]:[SELLING PRICE]],4,FALSE)</f>
        <v>160</v>
      </c>
      <c r="K1179" s="16">
        <f ca="1">VLOOKUP(Table3[[#This Row],[PRODUCT ID]],Table1[[PRODUCT]:[SELLING PRICE]],5,FALSE)</f>
        <v>93.540589626261919</v>
      </c>
      <c r="L1179" s="16">
        <f ca="1">J1179*Table3[[#This Row],[QUANTITY]]</f>
        <v>1760</v>
      </c>
      <c r="M1179" s="16">
        <f ca="1">K1179*Table3[[#This Row],[QUANTITY]]*(1-Table3[[#This Row],[DISCOUNT %]])</f>
        <v>1022.8282755862033</v>
      </c>
      <c r="N1179" s="3">
        <f>DAY(Table3[[#This Row],[DATE]])</f>
        <v>23</v>
      </c>
      <c r="O1179" s="3" t="str">
        <f>TEXT(Table3[[#This Row],[DATE]],"mmm")</f>
        <v>Mar</v>
      </c>
      <c r="P1179" s="3">
        <f>YEAR(Table3[[#This Row],[DATE]])</f>
        <v>2024</v>
      </c>
    </row>
    <row r="1180" spans="1:16" x14ac:dyDescent="0.3">
      <c r="A1180" s="6">
        <v>45375</v>
      </c>
      <c r="B1180" s="7" t="s">
        <v>1182</v>
      </c>
      <c r="C1180" s="9">
        <f t="shared" ca="1" si="36"/>
        <v>4</v>
      </c>
      <c r="D1180" s="9" t="s">
        <v>2117</v>
      </c>
      <c r="E1180" s="9" t="s">
        <v>2118</v>
      </c>
      <c r="F1180" s="10">
        <f t="shared" ca="1" si="37"/>
        <v>6.537785011468604E-2</v>
      </c>
      <c r="G1180" s="3" t="str">
        <f>VLOOKUP(Table3[[#This Row],[PRODUCT ID]],Table1[[PRODUCT]:[SELLING PRICE]],1,FALSE)</f>
        <v>Product130</v>
      </c>
      <c r="H1180" s="3" t="str">
        <f>VLOOKUP(Table3[[#This Row],[PRODUCT ID]],Table1[[PRODUCT]:[SELLING PRICE]],2,FALSE)</f>
        <v>Category5</v>
      </c>
      <c r="I1180" s="3" t="str">
        <f>VLOOKUP(Table3[[#This Row],[PRODUCT ID]],Table1[[PRODUCT]:[SELLING PRICE]],3,FALSE)</f>
        <v>No</v>
      </c>
      <c r="J1180" s="16">
        <f ca="1">VLOOKUP(Table3[[#This Row],[PRODUCT ID]],Table1[[PRODUCT]:[SELLING PRICE]],4,FALSE)</f>
        <v>28</v>
      </c>
      <c r="K1180" s="16">
        <f ca="1">VLOOKUP(Table3[[#This Row],[PRODUCT ID]],Table1[[PRODUCT]:[SELLING PRICE]],5,FALSE)</f>
        <v>176.08075841364374</v>
      </c>
      <c r="L1180" s="16">
        <f ca="1">J1180*Table3[[#This Row],[QUANTITY]]</f>
        <v>112</v>
      </c>
      <c r="M1180" s="16">
        <f ca="1">K1180*Table3[[#This Row],[QUANTITY]]*(1-Table3[[#This Row],[DISCOUNT %]])</f>
        <v>658.27590792798514</v>
      </c>
      <c r="N1180" s="3">
        <f>DAY(Table3[[#This Row],[DATE]])</f>
        <v>24</v>
      </c>
      <c r="O1180" s="3" t="str">
        <f>TEXT(Table3[[#This Row],[DATE]],"mmm")</f>
        <v>Mar</v>
      </c>
      <c r="P1180" s="3">
        <f>YEAR(Table3[[#This Row],[DATE]])</f>
        <v>2024</v>
      </c>
    </row>
    <row r="1181" spans="1:16" x14ac:dyDescent="0.3">
      <c r="A1181" s="6">
        <v>45376</v>
      </c>
      <c r="B1181" s="7" t="s">
        <v>1183</v>
      </c>
      <c r="C1181" s="9">
        <f t="shared" ca="1" si="36"/>
        <v>4</v>
      </c>
      <c r="D1181" s="9" t="s">
        <v>2117</v>
      </c>
      <c r="E1181" s="9" t="s">
        <v>2118</v>
      </c>
      <c r="F1181" s="10">
        <f t="shared" ca="1" si="37"/>
        <v>5.1631193668109691E-2</v>
      </c>
      <c r="G1181" s="3" t="str">
        <f>VLOOKUP(Table3[[#This Row],[PRODUCT ID]],Table1[[PRODUCT]:[SELLING PRICE]],1,FALSE)</f>
        <v>Product131</v>
      </c>
      <c r="H1181" s="3" t="str">
        <f>VLOOKUP(Table3[[#This Row],[PRODUCT ID]],Table1[[PRODUCT]:[SELLING PRICE]],2,FALSE)</f>
        <v>Category1</v>
      </c>
      <c r="I1181" s="3" t="str">
        <f>VLOOKUP(Table3[[#This Row],[PRODUCT ID]],Table1[[PRODUCT]:[SELLING PRICE]],3,FALSE)</f>
        <v>Ft</v>
      </c>
      <c r="J1181" s="16">
        <f ca="1">VLOOKUP(Table3[[#This Row],[PRODUCT ID]],Table1[[PRODUCT]:[SELLING PRICE]],4,FALSE)</f>
        <v>182</v>
      </c>
      <c r="K1181" s="16">
        <f ca="1">VLOOKUP(Table3[[#This Row],[PRODUCT ID]],Table1[[PRODUCT]:[SELLING PRICE]],5,FALSE)</f>
        <v>74.252124688824267</v>
      </c>
      <c r="L1181" s="16">
        <f ca="1">J1181*Table3[[#This Row],[QUANTITY]]</f>
        <v>728</v>
      </c>
      <c r="M1181" s="16">
        <f ca="1">K1181*Table3[[#This Row],[QUANTITY]]*(1-Table3[[#This Row],[DISCOUNT %]])</f>
        <v>281.67359543498782</v>
      </c>
      <c r="N1181" s="3">
        <f>DAY(Table3[[#This Row],[DATE]])</f>
        <v>25</v>
      </c>
      <c r="O1181" s="3" t="str">
        <f>TEXT(Table3[[#This Row],[DATE]],"mmm")</f>
        <v>Mar</v>
      </c>
      <c r="P1181" s="3">
        <f>YEAR(Table3[[#This Row],[DATE]])</f>
        <v>2024</v>
      </c>
    </row>
    <row r="1182" spans="1:16" x14ac:dyDescent="0.3">
      <c r="A1182" s="6">
        <v>45377</v>
      </c>
      <c r="B1182" s="7" t="s">
        <v>1184</v>
      </c>
      <c r="C1182" s="9">
        <f t="shared" ca="1" si="36"/>
        <v>12</v>
      </c>
      <c r="D1182" s="9" t="s">
        <v>2116</v>
      </c>
      <c r="E1182" s="9" t="s">
        <v>2116</v>
      </c>
      <c r="F1182" s="10">
        <f t="shared" ca="1" si="37"/>
        <v>1.2553721448564259E-2</v>
      </c>
      <c r="G1182" s="3" t="str">
        <f>VLOOKUP(Table3[[#This Row],[PRODUCT ID]],Table1[[PRODUCT]:[SELLING PRICE]],1,FALSE)</f>
        <v>Product132</v>
      </c>
      <c r="H1182" s="3" t="str">
        <f>VLOOKUP(Table3[[#This Row],[PRODUCT ID]],Table1[[PRODUCT]:[SELLING PRICE]],2,FALSE)</f>
        <v>Category2</v>
      </c>
      <c r="I1182" s="3" t="str">
        <f>VLOOKUP(Table3[[#This Row],[PRODUCT ID]],Table1[[PRODUCT]:[SELLING PRICE]],3,FALSE)</f>
        <v>No</v>
      </c>
      <c r="J1182" s="16">
        <f ca="1">VLOOKUP(Table3[[#This Row],[PRODUCT ID]],Table1[[PRODUCT]:[SELLING PRICE]],4,FALSE)</f>
        <v>190</v>
      </c>
      <c r="K1182" s="16">
        <f ca="1">VLOOKUP(Table3[[#This Row],[PRODUCT ID]],Table1[[PRODUCT]:[SELLING PRICE]],5,FALSE)</f>
        <v>233.84629961139345</v>
      </c>
      <c r="L1182" s="16">
        <f ca="1">J1182*Table3[[#This Row],[QUANTITY]]</f>
        <v>2280</v>
      </c>
      <c r="M1182" s="16">
        <f ca="1">K1182*Table3[[#This Row],[QUANTITY]]*(1-Table3[[#This Row],[DISCOUNT %]])</f>
        <v>2770.9278996515341</v>
      </c>
      <c r="N1182" s="3">
        <f>DAY(Table3[[#This Row],[DATE]])</f>
        <v>26</v>
      </c>
      <c r="O1182" s="3" t="str">
        <f>TEXT(Table3[[#This Row],[DATE]],"mmm")</f>
        <v>Mar</v>
      </c>
      <c r="P1182" s="3">
        <f>YEAR(Table3[[#This Row],[DATE]])</f>
        <v>2024</v>
      </c>
    </row>
    <row r="1183" spans="1:16" x14ac:dyDescent="0.3">
      <c r="A1183" s="6">
        <v>45378</v>
      </c>
      <c r="B1183" s="7" t="s">
        <v>1185</v>
      </c>
      <c r="C1183" s="9">
        <f t="shared" ca="1" si="36"/>
        <v>14</v>
      </c>
      <c r="D1183" s="9" t="s">
        <v>2116</v>
      </c>
      <c r="E1183" s="9" t="s">
        <v>2116</v>
      </c>
      <c r="F1183" s="10">
        <f t="shared" ca="1" si="37"/>
        <v>3.7654847307265774E-2</v>
      </c>
      <c r="G1183" s="3" t="str">
        <f>VLOOKUP(Table3[[#This Row],[PRODUCT ID]],Table1[[PRODUCT]:[SELLING PRICE]],1,FALSE)</f>
        <v>Product133</v>
      </c>
      <c r="H1183" s="3" t="str">
        <f>VLOOKUP(Table3[[#This Row],[PRODUCT ID]],Table1[[PRODUCT]:[SELLING PRICE]],2,FALSE)</f>
        <v>Category3</v>
      </c>
      <c r="I1183" s="3" t="str">
        <f>VLOOKUP(Table3[[#This Row],[PRODUCT ID]],Table1[[PRODUCT]:[SELLING PRICE]],3,FALSE)</f>
        <v>Kg</v>
      </c>
      <c r="J1183" s="16">
        <f ca="1">VLOOKUP(Table3[[#This Row],[PRODUCT ID]],Table1[[PRODUCT]:[SELLING PRICE]],4,FALSE)</f>
        <v>152</v>
      </c>
      <c r="K1183" s="16">
        <f ca="1">VLOOKUP(Table3[[#This Row],[PRODUCT ID]],Table1[[PRODUCT]:[SELLING PRICE]],5,FALSE)</f>
        <v>279.61675222606192</v>
      </c>
      <c r="L1183" s="16">
        <f ca="1">J1183*Table3[[#This Row],[QUANTITY]]</f>
        <v>2128</v>
      </c>
      <c r="M1183" s="16">
        <f ca="1">K1183*Table3[[#This Row],[QUANTITY]]*(1-Table3[[#This Row],[DISCOUNT %]])</f>
        <v>3767.2295656301039</v>
      </c>
      <c r="N1183" s="3">
        <f>DAY(Table3[[#This Row],[DATE]])</f>
        <v>27</v>
      </c>
      <c r="O1183" s="3" t="str">
        <f>TEXT(Table3[[#This Row],[DATE]],"mmm")</f>
        <v>Mar</v>
      </c>
      <c r="P1183" s="3">
        <f>YEAR(Table3[[#This Row],[DATE]])</f>
        <v>2024</v>
      </c>
    </row>
    <row r="1184" spans="1:16" x14ac:dyDescent="0.3">
      <c r="A1184" s="6">
        <v>45379</v>
      </c>
      <c r="B1184" s="7" t="s">
        <v>1186</v>
      </c>
      <c r="C1184" s="9">
        <f t="shared" ca="1" si="36"/>
        <v>12</v>
      </c>
      <c r="D1184" s="9" t="s">
        <v>2116</v>
      </c>
      <c r="E1184" s="9" t="s">
        <v>2116</v>
      </c>
      <c r="F1184" s="10">
        <f t="shared" ca="1" si="37"/>
        <v>2.6765645678315297E-2</v>
      </c>
      <c r="G1184" s="3" t="str">
        <f>VLOOKUP(Table3[[#This Row],[PRODUCT ID]],Table1[[PRODUCT]:[SELLING PRICE]],1,FALSE)</f>
        <v>Product134</v>
      </c>
      <c r="H1184" s="3" t="str">
        <f>VLOOKUP(Table3[[#This Row],[PRODUCT ID]],Table1[[PRODUCT]:[SELLING PRICE]],2,FALSE)</f>
        <v>Category4</v>
      </c>
      <c r="I1184" s="3" t="str">
        <f>VLOOKUP(Table3[[#This Row],[PRODUCT ID]],Table1[[PRODUCT]:[SELLING PRICE]],3,FALSE)</f>
        <v>Kg</v>
      </c>
      <c r="J1184" s="16">
        <f ca="1">VLOOKUP(Table3[[#This Row],[PRODUCT ID]],Table1[[PRODUCT]:[SELLING PRICE]],4,FALSE)</f>
        <v>34</v>
      </c>
      <c r="K1184" s="16">
        <f ca="1">VLOOKUP(Table3[[#This Row],[PRODUCT ID]],Table1[[PRODUCT]:[SELLING PRICE]],5,FALSE)</f>
        <v>167.08002000215529</v>
      </c>
      <c r="L1184" s="16">
        <f ca="1">J1184*Table3[[#This Row],[QUANTITY]]</f>
        <v>408</v>
      </c>
      <c r="M1184" s="16">
        <f ca="1">K1184*Table3[[#This Row],[QUANTITY]]*(1-Table3[[#This Row],[DISCOUNT %]])</f>
        <v>1951.2961846422213</v>
      </c>
      <c r="N1184" s="3">
        <f>DAY(Table3[[#This Row],[DATE]])</f>
        <v>28</v>
      </c>
      <c r="O1184" s="3" t="str">
        <f>TEXT(Table3[[#This Row],[DATE]],"mmm")</f>
        <v>Mar</v>
      </c>
      <c r="P1184" s="3">
        <f>YEAR(Table3[[#This Row],[DATE]])</f>
        <v>2024</v>
      </c>
    </row>
    <row r="1185" spans="1:16" x14ac:dyDescent="0.3">
      <c r="A1185" s="6">
        <v>45380</v>
      </c>
      <c r="B1185" s="7" t="s">
        <v>1187</v>
      </c>
      <c r="C1185" s="9">
        <f t="shared" ca="1" si="36"/>
        <v>10</v>
      </c>
      <c r="D1185" s="9" t="s">
        <v>2116</v>
      </c>
      <c r="E1185" s="9" t="s">
        <v>2116</v>
      </c>
      <c r="F1185" s="10">
        <f t="shared" ca="1" si="37"/>
        <v>4.1109964759372813E-2</v>
      </c>
      <c r="G1185" s="3" t="str">
        <f>VLOOKUP(Table3[[#This Row],[PRODUCT ID]],Table1[[PRODUCT]:[SELLING PRICE]],1,FALSE)</f>
        <v>Product135</v>
      </c>
      <c r="H1185" s="3" t="str">
        <f>VLOOKUP(Table3[[#This Row],[PRODUCT ID]],Table1[[PRODUCT]:[SELLING PRICE]],2,FALSE)</f>
        <v>Category5</v>
      </c>
      <c r="I1185" s="3" t="str">
        <f>VLOOKUP(Table3[[#This Row],[PRODUCT ID]],Table1[[PRODUCT]:[SELLING PRICE]],3,FALSE)</f>
        <v>Lt</v>
      </c>
      <c r="J1185" s="16">
        <f ca="1">VLOOKUP(Table3[[#This Row],[PRODUCT ID]],Table1[[PRODUCT]:[SELLING PRICE]],4,FALSE)</f>
        <v>81</v>
      </c>
      <c r="K1185" s="16">
        <f ca="1">VLOOKUP(Table3[[#This Row],[PRODUCT ID]],Table1[[PRODUCT]:[SELLING PRICE]],5,FALSE)</f>
        <v>82.298887539272499</v>
      </c>
      <c r="L1185" s="16">
        <f ca="1">J1185*Table3[[#This Row],[QUANTITY]]</f>
        <v>810</v>
      </c>
      <c r="M1185" s="16">
        <f ca="1">K1185*Table3[[#This Row],[QUANTITY]]*(1-Table3[[#This Row],[DISCOUNT %]])</f>
        <v>789.15583172797426</v>
      </c>
      <c r="N1185" s="3">
        <f>DAY(Table3[[#This Row],[DATE]])</f>
        <v>29</v>
      </c>
      <c r="O1185" s="3" t="str">
        <f>TEXT(Table3[[#This Row],[DATE]],"mmm")</f>
        <v>Mar</v>
      </c>
      <c r="P1185" s="3">
        <f>YEAR(Table3[[#This Row],[DATE]])</f>
        <v>2024</v>
      </c>
    </row>
    <row r="1186" spans="1:16" x14ac:dyDescent="0.3">
      <c r="A1186" s="6">
        <v>45381</v>
      </c>
      <c r="B1186" s="7" t="s">
        <v>1188</v>
      </c>
      <c r="C1186" s="9">
        <f t="shared" ca="1" si="36"/>
        <v>5</v>
      </c>
      <c r="D1186" s="9" t="s">
        <v>2115</v>
      </c>
      <c r="E1186" s="9" t="s">
        <v>2118</v>
      </c>
      <c r="F1186" s="10">
        <f t="shared" ca="1" si="37"/>
        <v>9.6342924943158437E-2</v>
      </c>
      <c r="G1186" s="3" t="str">
        <f>VLOOKUP(Table3[[#This Row],[PRODUCT ID]],Table1[[PRODUCT]:[SELLING PRICE]],1,FALSE)</f>
        <v>Product136</v>
      </c>
      <c r="H1186" s="3" t="str">
        <f>VLOOKUP(Table3[[#This Row],[PRODUCT ID]],Table1[[PRODUCT]:[SELLING PRICE]],2,FALSE)</f>
        <v>Category1</v>
      </c>
      <c r="I1186" s="3" t="str">
        <f>VLOOKUP(Table3[[#This Row],[PRODUCT ID]],Table1[[PRODUCT]:[SELLING PRICE]],3,FALSE)</f>
        <v>Kg</v>
      </c>
      <c r="J1186" s="16">
        <f ca="1">VLOOKUP(Table3[[#This Row],[PRODUCT ID]],Table1[[PRODUCT]:[SELLING PRICE]],4,FALSE)</f>
        <v>45</v>
      </c>
      <c r="K1186" s="16">
        <f ca="1">VLOOKUP(Table3[[#This Row],[PRODUCT ID]],Table1[[PRODUCT]:[SELLING PRICE]],5,FALSE)</f>
        <v>69.417313051563497</v>
      </c>
      <c r="L1186" s="16">
        <f ca="1">J1186*Table3[[#This Row],[QUANTITY]]</f>
        <v>225</v>
      </c>
      <c r="M1186" s="16">
        <f ca="1">K1186*Table3[[#This Row],[QUANTITY]]*(1-Table3[[#This Row],[DISCOUNT %]])</f>
        <v>313.6472303524049</v>
      </c>
      <c r="N1186" s="3">
        <f>DAY(Table3[[#This Row],[DATE]])</f>
        <v>30</v>
      </c>
      <c r="O1186" s="3" t="str">
        <f>TEXT(Table3[[#This Row],[DATE]],"mmm")</f>
        <v>Mar</v>
      </c>
      <c r="P1186" s="3">
        <f>YEAR(Table3[[#This Row],[DATE]])</f>
        <v>2024</v>
      </c>
    </row>
    <row r="1187" spans="1:16" x14ac:dyDescent="0.3">
      <c r="A1187" s="6">
        <v>45382</v>
      </c>
      <c r="B1187" s="7" t="s">
        <v>1189</v>
      </c>
      <c r="C1187" s="9">
        <f t="shared" ca="1" si="36"/>
        <v>12</v>
      </c>
      <c r="D1187" s="9" t="s">
        <v>2116</v>
      </c>
      <c r="E1187" s="9" t="s">
        <v>2116</v>
      </c>
      <c r="F1187" s="10">
        <f t="shared" ca="1" si="37"/>
        <v>5.6516218499831156E-2</v>
      </c>
      <c r="G1187" s="3" t="str">
        <f>VLOOKUP(Table3[[#This Row],[PRODUCT ID]],Table1[[PRODUCT]:[SELLING PRICE]],1,FALSE)</f>
        <v>Product137</v>
      </c>
      <c r="H1187" s="3" t="str">
        <f>VLOOKUP(Table3[[#This Row],[PRODUCT ID]],Table1[[PRODUCT]:[SELLING PRICE]],2,FALSE)</f>
        <v>Category2</v>
      </c>
      <c r="I1187" s="3" t="str">
        <f>VLOOKUP(Table3[[#This Row],[PRODUCT ID]],Table1[[PRODUCT]:[SELLING PRICE]],3,FALSE)</f>
        <v>Lt</v>
      </c>
      <c r="J1187" s="16">
        <f ca="1">VLOOKUP(Table3[[#This Row],[PRODUCT ID]],Table1[[PRODUCT]:[SELLING PRICE]],4,FALSE)</f>
        <v>194</v>
      </c>
      <c r="K1187" s="16">
        <f ca="1">VLOOKUP(Table3[[#This Row],[PRODUCT ID]],Table1[[PRODUCT]:[SELLING PRICE]],5,FALSE)</f>
        <v>65.463163133049676</v>
      </c>
      <c r="L1187" s="16">
        <f ca="1">J1187*Table3[[#This Row],[QUANTITY]]</f>
        <v>2328</v>
      </c>
      <c r="M1187" s="16">
        <f ca="1">K1187*Table3[[#This Row],[QUANTITY]]*(1-Table3[[#This Row],[DISCOUNT %]])</f>
        <v>741.16119242078582</v>
      </c>
      <c r="N1187" s="3">
        <f>DAY(Table3[[#This Row],[DATE]])</f>
        <v>31</v>
      </c>
      <c r="O1187" s="3" t="str">
        <f>TEXT(Table3[[#This Row],[DATE]],"mmm")</f>
        <v>Mar</v>
      </c>
      <c r="P1187" s="3">
        <f>YEAR(Table3[[#This Row],[DATE]])</f>
        <v>2024</v>
      </c>
    </row>
    <row r="1188" spans="1:16" x14ac:dyDescent="0.3">
      <c r="A1188" s="6">
        <v>45383</v>
      </c>
      <c r="B1188" s="7" t="s">
        <v>1190</v>
      </c>
      <c r="C1188" s="9">
        <f t="shared" ca="1" si="36"/>
        <v>6</v>
      </c>
      <c r="D1188" s="9" t="s">
        <v>2117</v>
      </c>
      <c r="E1188" s="9" t="s">
        <v>2116</v>
      </c>
      <c r="F1188" s="10">
        <f t="shared" ca="1" si="37"/>
        <v>1.4760001472259978E-3</v>
      </c>
      <c r="G1188" s="3" t="str">
        <f>VLOOKUP(Table3[[#This Row],[PRODUCT ID]],Table1[[PRODUCT]:[SELLING PRICE]],1,FALSE)</f>
        <v>Product138</v>
      </c>
      <c r="H1188" s="3" t="str">
        <f>VLOOKUP(Table3[[#This Row],[PRODUCT ID]],Table1[[PRODUCT]:[SELLING PRICE]],2,FALSE)</f>
        <v>Category3</v>
      </c>
      <c r="I1188" s="3" t="str">
        <f>VLOOKUP(Table3[[#This Row],[PRODUCT ID]],Table1[[PRODUCT]:[SELLING PRICE]],3,FALSE)</f>
        <v>Ft</v>
      </c>
      <c r="J1188" s="16">
        <f ca="1">VLOOKUP(Table3[[#This Row],[PRODUCT ID]],Table1[[PRODUCT]:[SELLING PRICE]],4,FALSE)</f>
        <v>123</v>
      </c>
      <c r="K1188" s="16">
        <f ca="1">VLOOKUP(Table3[[#This Row],[PRODUCT ID]],Table1[[PRODUCT]:[SELLING PRICE]],5,FALSE)</f>
        <v>234.27560866009441</v>
      </c>
      <c r="L1188" s="16">
        <f ca="1">J1188*Table3[[#This Row],[QUANTITY]]</f>
        <v>738</v>
      </c>
      <c r="M1188" s="16">
        <f ca="1">K1188*Table3[[#This Row],[QUANTITY]]*(1-Table3[[#This Row],[DISCOUNT %]])</f>
        <v>1403.578906963324</v>
      </c>
      <c r="N1188" s="3">
        <f>DAY(Table3[[#This Row],[DATE]])</f>
        <v>1</v>
      </c>
      <c r="O1188" s="3" t="str">
        <f>TEXT(Table3[[#This Row],[DATE]],"mmm")</f>
        <v>Apr</v>
      </c>
      <c r="P1188" s="3">
        <f>YEAR(Table3[[#This Row],[DATE]])</f>
        <v>2024</v>
      </c>
    </row>
    <row r="1189" spans="1:16" x14ac:dyDescent="0.3">
      <c r="A1189" s="6">
        <v>45384</v>
      </c>
      <c r="B1189" s="7" t="s">
        <v>1191</v>
      </c>
      <c r="C1189" s="9">
        <f t="shared" ca="1" si="36"/>
        <v>10</v>
      </c>
      <c r="D1189" s="9" t="s">
        <v>2115</v>
      </c>
      <c r="E1189" s="9" t="s">
        <v>2116</v>
      </c>
      <c r="F1189" s="10">
        <f t="shared" ca="1" si="37"/>
        <v>3.2890828316072797E-2</v>
      </c>
      <c r="G1189" s="3" t="str">
        <f>VLOOKUP(Table3[[#This Row],[PRODUCT ID]],Table1[[PRODUCT]:[SELLING PRICE]],1,FALSE)</f>
        <v>Product139</v>
      </c>
      <c r="H1189" s="3" t="str">
        <f>VLOOKUP(Table3[[#This Row],[PRODUCT ID]],Table1[[PRODUCT]:[SELLING PRICE]],2,FALSE)</f>
        <v>Category4</v>
      </c>
      <c r="I1189" s="3" t="str">
        <f>VLOOKUP(Table3[[#This Row],[PRODUCT ID]],Table1[[PRODUCT]:[SELLING PRICE]],3,FALSE)</f>
        <v>Kg</v>
      </c>
      <c r="J1189" s="16">
        <f ca="1">VLOOKUP(Table3[[#This Row],[PRODUCT ID]],Table1[[PRODUCT]:[SELLING PRICE]],4,FALSE)</f>
        <v>38</v>
      </c>
      <c r="K1189" s="16">
        <f ca="1">VLOOKUP(Table3[[#This Row],[PRODUCT ID]],Table1[[PRODUCT]:[SELLING PRICE]],5,FALSE)</f>
        <v>68.602220747739821</v>
      </c>
      <c r="L1189" s="16">
        <f ca="1">J1189*Table3[[#This Row],[QUANTITY]]</f>
        <v>380</v>
      </c>
      <c r="M1189" s="16">
        <f ca="1">K1189*Table3[[#This Row],[QUANTITY]]*(1-Table3[[#This Row],[DISCOUNT %]])</f>
        <v>663.45836883024583</v>
      </c>
      <c r="N1189" s="3">
        <f>DAY(Table3[[#This Row],[DATE]])</f>
        <v>2</v>
      </c>
      <c r="O1189" s="3" t="str">
        <f>TEXT(Table3[[#This Row],[DATE]],"mmm")</f>
        <v>Apr</v>
      </c>
      <c r="P1189" s="3">
        <f>YEAR(Table3[[#This Row],[DATE]])</f>
        <v>2024</v>
      </c>
    </row>
    <row r="1190" spans="1:16" x14ac:dyDescent="0.3">
      <c r="A1190" s="6">
        <v>45385</v>
      </c>
      <c r="B1190" s="7" t="s">
        <v>1192</v>
      </c>
      <c r="C1190" s="9">
        <f t="shared" ca="1" si="36"/>
        <v>4</v>
      </c>
      <c r="D1190" s="9" t="s">
        <v>2115</v>
      </c>
      <c r="E1190" s="9" t="s">
        <v>2116</v>
      </c>
      <c r="F1190" s="10">
        <f t="shared" ca="1" si="37"/>
        <v>5.7046008838052387E-2</v>
      </c>
      <c r="G1190" s="3" t="str">
        <f>VLOOKUP(Table3[[#This Row],[PRODUCT ID]],Table1[[PRODUCT]:[SELLING PRICE]],1,FALSE)</f>
        <v>Product140</v>
      </c>
      <c r="H1190" s="3" t="str">
        <f>VLOOKUP(Table3[[#This Row],[PRODUCT ID]],Table1[[PRODUCT]:[SELLING PRICE]],2,FALSE)</f>
        <v>Category5</v>
      </c>
      <c r="I1190" s="3" t="str">
        <f>VLOOKUP(Table3[[#This Row],[PRODUCT ID]],Table1[[PRODUCT]:[SELLING PRICE]],3,FALSE)</f>
        <v>No</v>
      </c>
      <c r="J1190" s="16">
        <f ca="1">VLOOKUP(Table3[[#This Row],[PRODUCT ID]],Table1[[PRODUCT]:[SELLING PRICE]],4,FALSE)</f>
        <v>157</v>
      </c>
      <c r="K1190" s="16">
        <f ca="1">VLOOKUP(Table3[[#This Row],[PRODUCT ID]],Table1[[PRODUCT]:[SELLING PRICE]],5,FALSE)</f>
        <v>129.07993799781326</v>
      </c>
      <c r="L1190" s="16">
        <f ca="1">J1190*Table3[[#This Row],[QUANTITY]]</f>
        <v>628</v>
      </c>
      <c r="M1190" s="16">
        <f ca="1">K1190*Table3[[#This Row],[QUANTITY]]*(1-Table3[[#This Row],[DISCOUNT %]])</f>
        <v>486.86577085589897</v>
      </c>
      <c r="N1190" s="3">
        <f>DAY(Table3[[#This Row],[DATE]])</f>
        <v>3</v>
      </c>
      <c r="O1190" s="3" t="str">
        <f>TEXT(Table3[[#This Row],[DATE]],"mmm")</f>
        <v>Apr</v>
      </c>
      <c r="P1190" s="3">
        <f>YEAR(Table3[[#This Row],[DATE]])</f>
        <v>2024</v>
      </c>
    </row>
    <row r="1191" spans="1:16" x14ac:dyDescent="0.3">
      <c r="A1191" s="6">
        <v>45386</v>
      </c>
      <c r="B1191" s="7" t="s">
        <v>1193</v>
      </c>
      <c r="C1191" s="9">
        <f t="shared" ca="1" si="36"/>
        <v>4</v>
      </c>
      <c r="D1191" s="9" t="s">
        <v>2115</v>
      </c>
      <c r="E1191" s="9" t="s">
        <v>2116</v>
      </c>
      <c r="F1191" s="10">
        <f t="shared" ca="1" si="37"/>
        <v>7.6574587335479477E-2</v>
      </c>
      <c r="G1191" s="3" t="str">
        <f>VLOOKUP(Table3[[#This Row],[PRODUCT ID]],Table1[[PRODUCT]:[SELLING PRICE]],1,FALSE)</f>
        <v>Product141</v>
      </c>
      <c r="H1191" s="3" t="str">
        <f>VLOOKUP(Table3[[#This Row],[PRODUCT ID]],Table1[[PRODUCT]:[SELLING PRICE]],2,FALSE)</f>
        <v>Category1</v>
      </c>
      <c r="I1191" s="3" t="str">
        <f>VLOOKUP(Table3[[#This Row],[PRODUCT ID]],Table1[[PRODUCT]:[SELLING PRICE]],3,FALSE)</f>
        <v>No</v>
      </c>
      <c r="J1191" s="16">
        <f ca="1">VLOOKUP(Table3[[#This Row],[PRODUCT ID]],Table1[[PRODUCT]:[SELLING PRICE]],4,FALSE)</f>
        <v>190</v>
      </c>
      <c r="K1191" s="16">
        <f ca="1">VLOOKUP(Table3[[#This Row],[PRODUCT ID]],Table1[[PRODUCT]:[SELLING PRICE]],5,FALSE)</f>
        <v>110.43961054691424</v>
      </c>
      <c r="L1191" s="16">
        <f ca="1">J1191*Table3[[#This Row],[QUANTITY]]</f>
        <v>760</v>
      </c>
      <c r="M1191" s="16">
        <f ca="1">K1191*Table3[[#This Row],[QUANTITY]]*(1-Table3[[#This Row],[DISCOUNT %]])</f>
        <v>407.93097177517285</v>
      </c>
      <c r="N1191" s="3">
        <f>DAY(Table3[[#This Row],[DATE]])</f>
        <v>4</v>
      </c>
      <c r="O1191" s="3" t="str">
        <f>TEXT(Table3[[#This Row],[DATE]],"mmm")</f>
        <v>Apr</v>
      </c>
      <c r="P1191" s="3">
        <f>YEAR(Table3[[#This Row],[DATE]])</f>
        <v>2024</v>
      </c>
    </row>
    <row r="1192" spans="1:16" x14ac:dyDescent="0.3">
      <c r="A1192" s="6">
        <v>45387</v>
      </c>
      <c r="B1192" s="7" t="s">
        <v>1194</v>
      </c>
      <c r="C1192" s="9">
        <f t="shared" ca="1" si="36"/>
        <v>11</v>
      </c>
      <c r="D1192" s="9" t="s">
        <v>2116</v>
      </c>
      <c r="E1192" s="9" t="s">
        <v>2118</v>
      </c>
      <c r="F1192" s="10">
        <f t="shared" ca="1" si="37"/>
        <v>2.1556049365152874E-3</v>
      </c>
      <c r="G1192" s="3" t="str">
        <f>VLOOKUP(Table3[[#This Row],[PRODUCT ID]],Table1[[PRODUCT]:[SELLING PRICE]],1,FALSE)</f>
        <v>Product142</v>
      </c>
      <c r="H1192" s="3" t="str">
        <f>VLOOKUP(Table3[[#This Row],[PRODUCT ID]],Table1[[PRODUCT]:[SELLING PRICE]],2,FALSE)</f>
        <v>Category2</v>
      </c>
      <c r="I1192" s="3" t="str">
        <f>VLOOKUP(Table3[[#This Row],[PRODUCT ID]],Table1[[PRODUCT]:[SELLING PRICE]],3,FALSE)</f>
        <v>Ft</v>
      </c>
      <c r="J1192" s="16">
        <f ca="1">VLOOKUP(Table3[[#This Row],[PRODUCT ID]],Table1[[PRODUCT]:[SELLING PRICE]],4,FALSE)</f>
        <v>128</v>
      </c>
      <c r="K1192" s="16">
        <f ca="1">VLOOKUP(Table3[[#This Row],[PRODUCT ID]],Table1[[PRODUCT]:[SELLING PRICE]],5,FALSE)</f>
        <v>113.18603136474559</v>
      </c>
      <c r="L1192" s="16">
        <f ca="1">J1192*Table3[[#This Row],[QUANTITY]]</f>
        <v>1408</v>
      </c>
      <c r="M1192" s="16">
        <f ca="1">K1192*Table3[[#This Row],[QUANTITY]]*(1-Table3[[#This Row],[DISCOUNT %]])</f>
        <v>1242.362516964703</v>
      </c>
      <c r="N1192" s="3">
        <f>DAY(Table3[[#This Row],[DATE]])</f>
        <v>5</v>
      </c>
      <c r="O1192" s="3" t="str">
        <f>TEXT(Table3[[#This Row],[DATE]],"mmm")</f>
        <v>Apr</v>
      </c>
      <c r="P1192" s="3">
        <f>YEAR(Table3[[#This Row],[DATE]])</f>
        <v>2024</v>
      </c>
    </row>
    <row r="1193" spans="1:16" x14ac:dyDescent="0.3">
      <c r="A1193" s="6">
        <v>45388</v>
      </c>
      <c r="B1193" s="7" t="s">
        <v>1195</v>
      </c>
      <c r="C1193" s="9">
        <f t="shared" ca="1" si="36"/>
        <v>10</v>
      </c>
      <c r="D1193" s="9" t="s">
        <v>2116</v>
      </c>
      <c r="E1193" s="9" t="s">
        <v>2118</v>
      </c>
      <c r="F1193" s="10">
        <f t="shared" ca="1" si="37"/>
        <v>3.637635069667771E-2</v>
      </c>
      <c r="G1193" s="3" t="str">
        <f>VLOOKUP(Table3[[#This Row],[PRODUCT ID]],Table1[[PRODUCT]:[SELLING PRICE]],1,FALSE)</f>
        <v>Product143</v>
      </c>
      <c r="H1193" s="3" t="str">
        <f>VLOOKUP(Table3[[#This Row],[PRODUCT ID]],Table1[[PRODUCT]:[SELLING PRICE]],2,FALSE)</f>
        <v>Category3</v>
      </c>
      <c r="I1193" s="3" t="str">
        <f>VLOOKUP(Table3[[#This Row],[PRODUCT ID]],Table1[[PRODUCT]:[SELLING PRICE]],3,FALSE)</f>
        <v>No</v>
      </c>
      <c r="J1193" s="16">
        <f ca="1">VLOOKUP(Table3[[#This Row],[PRODUCT ID]],Table1[[PRODUCT]:[SELLING PRICE]],4,FALSE)</f>
        <v>246</v>
      </c>
      <c r="K1193" s="16">
        <f ca="1">VLOOKUP(Table3[[#This Row],[PRODUCT ID]],Table1[[PRODUCT]:[SELLING PRICE]],5,FALSE)</f>
        <v>205.92883923101397</v>
      </c>
      <c r="L1193" s="16">
        <f ca="1">J1193*Table3[[#This Row],[QUANTITY]]</f>
        <v>2460</v>
      </c>
      <c r="M1193" s="16">
        <f ca="1">K1193*Table3[[#This Row],[QUANTITY]]*(1-Table3[[#This Row],[DISCOUNT %]])</f>
        <v>1984.3789955658688</v>
      </c>
      <c r="N1193" s="3">
        <f>DAY(Table3[[#This Row],[DATE]])</f>
        <v>6</v>
      </c>
      <c r="O1193" s="3" t="str">
        <f>TEXT(Table3[[#This Row],[DATE]],"mmm")</f>
        <v>Apr</v>
      </c>
      <c r="P1193" s="3">
        <f>YEAR(Table3[[#This Row],[DATE]])</f>
        <v>2024</v>
      </c>
    </row>
    <row r="1194" spans="1:16" x14ac:dyDescent="0.3">
      <c r="A1194" s="6">
        <v>45389</v>
      </c>
      <c r="B1194" s="7" t="s">
        <v>1196</v>
      </c>
      <c r="C1194" s="9">
        <f t="shared" ca="1" si="36"/>
        <v>8</v>
      </c>
      <c r="D1194" s="9" t="s">
        <v>2116</v>
      </c>
      <c r="E1194" s="9" t="s">
        <v>2116</v>
      </c>
      <c r="F1194" s="10">
        <f t="shared" ca="1" si="37"/>
        <v>1.0407156440597788E-2</v>
      </c>
      <c r="G1194" s="3" t="str">
        <f>VLOOKUP(Table3[[#This Row],[PRODUCT ID]],Table1[[PRODUCT]:[SELLING PRICE]],1,FALSE)</f>
        <v>Product144</v>
      </c>
      <c r="H1194" s="3" t="str">
        <f>VLOOKUP(Table3[[#This Row],[PRODUCT ID]],Table1[[PRODUCT]:[SELLING PRICE]],2,FALSE)</f>
        <v>Category4</v>
      </c>
      <c r="I1194" s="3" t="str">
        <f>VLOOKUP(Table3[[#This Row],[PRODUCT ID]],Table1[[PRODUCT]:[SELLING PRICE]],3,FALSE)</f>
        <v>Kg</v>
      </c>
      <c r="J1194" s="16">
        <f ca="1">VLOOKUP(Table3[[#This Row],[PRODUCT ID]],Table1[[PRODUCT]:[SELLING PRICE]],4,FALSE)</f>
        <v>76</v>
      </c>
      <c r="K1194" s="16">
        <f ca="1">VLOOKUP(Table3[[#This Row],[PRODUCT ID]],Table1[[PRODUCT]:[SELLING PRICE]],5,FALSE)</f>
        <v>127.34902887366559</v>
      </c>
      <c r="L1194" s="16">
        <f ca="1">J1194*Table3[[#This Row],[QUANTITY]]</f>
        <v>608</v>
      </c>
      <c r="M1194" s="16">
        <f ca="1">K1194*Table3[[#This Row],[QUANTITY]]*(1-Table3[[#This Row],[DISCOUNT %]])</f>
        <v>1008.1895008609532</v>
      </c>
      <c r="N1194" s="3">
        <f>DAY(Table3[[#This Row],[DATE]])</f>
        <v>7</v>
      </c>
      <c r="O1194" s="3" t="str">
        <f>TEXT(Table3[[#This Row],[DATE]],"mmm")</f>
        <v>Apr</v>
      </c>
      <c r="P1194" s="3">
        <f>YEAR(Table3[[#This Row],[DATE]])</f>
        <v>2024</v>
      </c>
    </row>
    <row r="1195" spans="1:16" x14ac:dyDescent="0.3">
      <c r="A1195" s="6">
        <v>45390</v>
      </c>
      <c r="B1195" s="7" t="s">
        <v>1197</v>
      </c>
      <c r="C1195" s="9">
        <f t="shared" ca="1" si="36"/>
        <v>3</v>
      </c>
      <c r="D1195" s="9" t="s">
        <v>2115</v>
      </c>
      <c r="E1195" s="9" t="s">
        <v>2116</v>
      </c>
      <c r="F1195" s="10">
        <f t="shared" ca="1" si="37"/>
        <v>1.4828124232543295E-2</v>
      </c>
      <c r="G1195" s="3" t="str">
        <f>VLOOKUP(Table3[[#This Row],[PRODUCT ID]],Table1[[PRODUCT]:[SELLING PRICE]],1,FALSE)</f>
        <v>Product145</v>
      </c>
      <c r="H1195" s="3" t="str">
        <f>VLOOKUP(Table3[[#This Row],[PRODUCT ID]],Table1[[PRODUCT]:[SELLING PRICE]],2,FALSE)</f>
        <v>Category1</v>
      </c>
      <c r="I1195" s="3" t="str">
        <f>VLOOKUP(Table3[[#This Row],[PRODUCT ID]],Table1[[PRODUCT]:[SELLING PRICE]],3,FALSE)</f>
        <v>Kg</v>
      </c>
      <c r="J1195" s="16">
        <f ca="1">VLOOKUP(Table3[[#This Row],[PRODUCT ID]],Table1[[PRODUCT]:[SELLING PRICE]],4,FALSE)</f>
        <v>95</v>
      </c>
      <c r="K1195" s="16">
        <f ca="1">VLOOKUP(Table3[[#This Row],[PRODUCT ID]],Table1[[PRODUCT]:[SELLING PRICE]],5,FALSE)</f>
        <v>279.39583837237137</v>
      </c>
      <c r="L1195" s="16">
        <f ca="1">J1195*Table3[[#This Row],[QUANTITY]]</f>
        <v>285</v>
      </c>
      <c r="M1195" s="16">
        <f ca="1">K1195*Table3[[#This Row],[QUANTITY]]*(1-Table3[[#This Row],[DISCOUNT %]])</f>
        <v>825.75876651279077</v>
      </c>
      <c r="N1195" s="3">
        <f>DAY(Table3[[#This Row],[DATE]])</f>
        <v>8</v>
      </c>
      <c r="O1195" s="3" t="str">
        <f>TEXT(Table3[[#This Row],[DATE]],"mmm")</f>
        <v>Apr</v>
      </c>
      <c r="P1195" s="3">
        <f>YEAR(Table3[[#This Row],[DATE]])</f>
        <v>2024</v>
      </c>
    </row>
    <row r="1196" spans="1:16" x14ac:dyDescent="0.3">
      <c r="A1196" s="6">
        <v>45391</v>
      </c>
      <c r="B1196" s="7" t="s">
        <v>1198</v>
      </c>
      <c r="C1196" s="9">
        <f t="shared" ca="1" si="36"/>
        <v>15</v>
      </c>
      <c r="D1196" s="9" t="s">
        <v>2117</v>
      </c>
      <c r="E1196" s="9" t="s">
        <v>2116</v>
      </c>
      <c r="F1196" s="10">
        <f t="shared" ca="1" si="37"/>
        <v>3.9921966242026763E-2</v>
      </c>
      <c r="G1196" s="3" t="str">
        <f>VLOOKUP(Table3[[#This Row],[PRODUCT ID]],Table1[[PRODUCT]:[SELLING PRICE]],1,FALSE)</f>
        <v>Product146</v>
      </c>
      <c r="H1196" s="3" t="str">
        <f>VLOOKUP(Table3[[#This Row],[PRODUCT ID]],Table1[[PRODUCT]:[SELLING PRICE]],2,FALSE)</f>
        <v>Category2</v>
      </c>
      <c r="I1196" s="3" t="str">
        <f>VLOOKUP(Table3[[#This Row],[PRODUCT ID]],Table1[[PRODUCT]:[SELLING PRICE]],3,FALSE)</f>
        <v>Lt</v>
      </c>
      <c r="J1196" s="16">
        <f ca="1">VLOOKUP(Table3[[#This Row],[PRODUCT ID]],Table1[[PRODUCT]:[SELLING PRICE]],4,FALSE)</f>
        <v>229</v>
      </c>
      <c r="K1196" s="16">
        <f ca="1">VLOOKUP(Table3[[#This Row],[PRODUCT ID]],Table1[[PRODUCT]:[SELLING PRICE]],5,FALSE)</f>
        <v>182.10176848629297</v>
      </c>
      <c r="L1196" s="16">
        <f ca="1">J1196*Table3[[#This Row],[QUANTITY]]</f>
        <v>3435</v>
      </c>
      <c r="M1196" s="16">
        <f ca="1">K1196*Table3[[#This Row],[QUANTITY]]*(1-Table3[[#This Row],[DISCOUNT %]])</f>
        <v>2622.4786174825472</v>
      </c>
      <c r="N1196" s="3">
        <f>DAY(Table3[[#This Row],[DATE]])</f>
        <v>9</v>
      </c>
      <c r="O1196" s="3" t="str">
        <f>TEXT(Table3[[#This Row],[DATE]],"mmm")</f>
        <v>Apr</v>
      </c>
      <c r="P1196" s="3">
        <f>YEAR(Table3[[#This Row],[DATE]])</f>
        <v>2024</v>
      </c>
    </row>
    <row r="1197" spans="1:16" x14ac:dyDescent="0.3">
      <c r="A1197" s="6">
        <v>45392</v>
      </c>
      <c r="B1197" s="7" t="s">
        <v>1199</v>
      </c>
      <c r="C1197" s="9">
        <f t="shared" ca="1" si="36"/>
        <v>1</v>
      </c>
      <c r="D1197" s="9" t="s">
        <v>2117</v>
      </c>
      <c r="E1197" s="9" t="s">
        <v>2116</v>
      </c>
      <c r="F1197" s="10">
        <f t="shared" ca="1" si="37"/>
        <v>6.7837012311035116E-2</v>
      </c>
      <c r="G1197" s="3" t="str">
        <f>VLOOKUP(Table3[[#This Row],[PRODUCT ID]],Table1[[PRODUCT]:[SELLING PRICE]],1,FALSE)</f>
        <v>Product147</v>
      </c>
      <c r="H1197" s="3" t="str">
        <f>VLOOKUP(Table3[[#This Row],[PRODUCT ID]],Table1[[PRODUCT]:[SELLING PRICE]],2,FALSE)</f>
        <v>Category3</v>
      </c>
      <c r="I1197" s="3" t="str">
        <f>VLOOKUP(Table3[[#This Row],[PRODUCT ID]],Table1[[PRODUCT]:[SELLING PRICE]],3,FALSE)</f>
        <v>Kg</v>
      </c>
      <c r="J1197" s="16">
        <f ca="1">VLOOKUP(Table3[[#This Row],[PRODUCT ID]],Table1[[PRODUCT]:[SELLING PRICE]],4,FALSE)</f>
        <v>137</v>
      </c>
      <c r="K1197" s="16">
        <f ca="1">VLOOKUP(Table3[[#This Row],[PRODUCT ID]],Table1[[PRODUCT]:[SELLING PRICE]],5,FALSE)</f>
        <v>251.90479071411522</v>
      </c>
      <c r="L1197" s="16">
        <f ca="1">J1197*Table3[[#This Row],[QUANTITY]]</f>
        <v>137</v>
      </c>
      <c r="M1197" s="16">
        <f ca="1">K1197*Table3[[#This Row],[QUANTITY]]*(1-Table3[[#This Row],[DISCOUNT %]])</f>
        <v>234.81632232523307</v>
      </c>
      <c r="N1197" s="3">
        <f>DAY(Table3[[#This Row],[DATE]])</f>
        <v>10</v>
      </c>
      <c r="O1197" s="3" t="str">
        <f>TEXT(Table3[[#This Row],[DATE]],"mmm")</f>
        <v>Apr</v>
      </c>
      <c r="P1197" s="3">
        <f>YEAR(Table3[[#This Row],[DATE]])</f>
        <v>2024</v>
      </c>
    </row>
    <row r="1198" spans="1:16" x14ac:dyDescent="0.3">
      <c r="A1198" s="6">
        <v>45393</v>
      </c>
      <c r="B1198" s="7" t="s">
        <v>1200</v>
      </c>
      <c r="C1198" s="9">
        <f t="shared" ca="1" si="36"/>
        <v>8</v>
      </c>
      <c r="D1198" s="9" t="s">
        <v>2116</v>
      </c>
      <c r="E1198" s="9" t="s">
        <v>2118</v>
      </c>
      <c r="F1198" s="10">
        <f t="shared" ca="1" si="37"/>
        <v>1.6687931603945074E-2</v>
      </c>
      <c r="G1198" s="3" t="str">
        <f>VLOOKUP(Table3[[#This Row],[PRODUCT ID]],Table1[[PRODUCT]:[SELLING PRICE]],1,FALSE)</f>
        <v>Product148</v>
      </c>
      <c r="H1198" s="3" t="str">
        <f>VLOOKUP(Table3[[#This Row],[PRODUCT ID]],Table1[[PRODUCT]:[SELLING PRICE]],2,FALSE)</f>
        <v>Category4</v>
      </c>
      <c r="I1198" s="3" t="str">
        <f>VLOOKUP(Table3[[#This Row],[PRODUCT ID]],Table1[[PRODUCT]:[SELLING PRICE]],3,FALSE)</f>
        <v>Lt</v>
      </c>
      <c r="J1198" s="16">
        <f ca="1">VLOOKUP(Table3[[#This Row],[PRODUCT ID]],Table1[[PRODUCT]:[SELLING PRICE]],4,FALSE)</f>
        <v>71</v>
      </c>
      <c r="K1198" s="16">
        <f ca="1">VLOOKUP(Table3[[#This Row],[PRODUCT ID]],Table1[[PRODUCT]:[SELLING PRICE]],5,FALSE)</f>
        <v>230.79212879190624</v>
      </c>
      <c r="L1198" s="16">
        <f ca="1">J1198*Table3[[#This Row],[QUANTITY]]</f>
        <v>568</v>
      </c>
      <c r="M1198" s="16">
        <f ca="1">K1198*Table3[[#This Row],[QUANTITY]]*(1-Table3[[#This Row],[DISCOUNT %]])</f>
        <v>1815.5254842551842</v>
      </c>
      <c r="N1198" s="3">
        <f>DAY(Table3[[#This Row],[DATE]])</f>
        <v>11</v>
      </c>
      <c r="O1198" s="3" t="str">
        <f>TEXT(Table3[[#This Row],[DATE]],"mmm")</f>
        <v>Apr</v>
      </c>
      <c r="P1198" s="3">
        <f>YEAR(Table3[[#This Row],[DATE]])</f>
        <v>2024</v>
      </c>
    </row>
    <row r="1199" spans="1:16" x14ac:dyDescent="0.3">
      <c r="A1199" s="6">
        <v>45394</v>
      </c>
      <c r="B1199" s="7" t="s">
        <v>1201</v>
      </c>
      <c r="C1199" s="9">
        <f t="shared" ca="1" si="36"/>
        <v>4</v>
      </c>
      <c r="D1199" s="9" t="s">
        <v>2116</v>
      </c>
      <c r="E1199" s="9" t="s">
        <v>2116</v>
      </c>
      <c r="F1199" s="10">
        <f t="shared" ca="1" si="37"/>
        <v>1.9658481084200621E-2</v>
      </c>
      <c r="G1199" s="3" t="str">
        <f>VLOOKUP(Table3[[#This Row],[PRODUCT ID]],Table1[[PRODUCT]:[SELLING PRICE]],1,FALSE)</f>
        <v>Product149</v>
      </c>
      <c r="H1199" s="3" t="str">
        <f>VLOOKUP(Table3[[#This Row],[PRODUCT ID]],Table1[[PRODUCT]:[SELLING PRICE]],2,FALSE)</f>
        <v>Category5</v>
      </c>
      <c r="I1199" s="3" t="str">
        <f>VLOOKUP(Table3[[#This Row],[PRODUCT ID]],Table1[[PRODUCT]:[SELLING PRICE]],3,FALSE)</f>
        <v>Ft</v>
      </c>
      <c r="J1199" s="16">
        <f ca="1">VLOOKUP(Table3[[#This Row],[PRODUCT ID]],Table1[[PRODUCT]:[SELLING PRICE]],4,FALSE)</f>
        <v>11</v>
      </c>
      <c r="K1199" s="16">
        <f ca="1">VLOOKUP(Table3[[#This Row],[PRODUCT ID]],Table1[[PRODUCT]:[SELLING PRICE]],5,FALSE)</f>
        <v>224.58559051606932</v>
      </c>
      <c r="L1199" s="16">
        <f ca="1">J1199*Table3[[#This Row],[QUANTITY]]</f>
        <v>44</v>
      </c>
      <c r="M1199" s="16">
        <f ca="1">K1199*Table3[[#This Row],[QUANTITY]]*(1-Table3[[#This Row],[DISCOUNT %]])</f>
        <v>880.68231573250057</v>
      </c>
      <c r="N1199" s="3">
        <f>DAY(Table3[[#This Row],[DATE]])</f>
        <v>12</v>
      </c>
      <c r="O1199" s="3" t="str">
        <f>TEXT(Table3[[#This Row],[DATE]],"mmm")</f>
        <v>Apr</v>
      </c>
      <c r="P1199" s="3">
        <f>YEAR(Table3[[#This Row],[DATE]])</f>
        <v>2024</v>
      </c>
    </row>
    <row r="1200" spans="1:16" x14ac:dyDescent="0.3">
      <c r="A1200" s="6">
        <v>45395</v>
      </c>
      <c r="B1200" s="7" t="s">
        <v>1202</v>
      </c>
      <c r="C1200" s="9">
        <f t="shared" ca="1" si="36"/>
        <v>1</v>
      </c>
      <c r="D1200" s="9" t="s">
        <v>2116</v>
      </c>
      <c r="E1200" s="9" t="s">
        <v>2116</v>
      </c>
      <c r="F1200" s="10">
        <f t="shared" ca="1" si="37"/>
        <v>9.363019198039646E-2</v>
      </c>
      <c r="G1200" s="3" t="str">
        <f>VLOOKUP(Table3[[#This Row],[PRODUCT ID]],Table1[[PRODUCT]:[SELLING PRICE]],1,FALSE)</f>
        <v>Product150</v>
      </c>
      <c r="H1200" s="3" t="str">
        <f>VLOOKUP(Table3[[#This Row],[PRODUCT ID]],Table1[[PRODUCT]:[SELLING PRICE]],2,FALSE)</f>
        <v>Category1</v>
      </c>
      <c r="I1200" s="3" t="str">
        <f>VLOOKUP(Table3[[#This Row],[PRODUCT ID]],Table1[[PRODUCT]:[SELLING PRICE]],3,FALSE)</f>
        <v>Kg</v>
      </c>
      <c r="J1200" s="16">
        <f ca="1">VLOOKUP(Table3[[#This Row],[PRODUCT ID]],Table1[[PRODUCT]:[SELLING PRICE]],4,FALSE)</f>
        <v>166</v>
      </c>
      <c r="K1200" s="16">
        <f ca="1">VLOOKUP(Table3[[#This Row],[PRODUCT ID]],Table1[[PRODUCT]:[SELLING PRICE]],5,FALSE)</f>
        <v>118.13711122608287</v>
      </c>
      <c r="L1200" s="16">
        <f ca="1">J1200*Table3[[#This Row],[QUANTITY]]</f>
        <v>166</v>
      </c>
      <c r="M1200" s="16">
        <f ca="1">K1200*Table3[[#This Row],[QUANTITY]]*(1-Table3[[#This Row],[DISCOUNT %]])</f>
        <v>107.07591082197527</v>
      </c>
      <c r="N1200" s="3">
        <f>DAY(Table3[[#This Row],[DATE]])</f>
        <v>13</v>
      </c>
      <c r="O1200" s="3" t="str">
        <f>TEXT(Table3[[#This Row],[DATE]],"mmm")</f>
        <v>Apr</v>
      </c>
      <c r="P1200" s="3">
        <f>YEAR(Table3[[#This Row],[DATE]])</f>
        <v>2024</v>
      </c>
    </row>
    <row r="1201" spans="1:16" x14ac:dyDescent="0.3">
      <c r="A1201" s="6">
        <v>45396</v>
      </c>
      <c r="B1201" s="7" t="s">
        <v>1203</v>
      </c>
      <c r="C1201" s="9">
        <f t="shared" ca="1" si="36"/>
        <v>5</v>
      </c>
      <c r="D1201" s="9" t="s">
        <v>2116</v>
      </c>
      <c r="E1201" s="9" t="s">
        <v>2116</v>
      </c>
      <c r="F1201" s="10">
        <f t="shared" ca="1" si="37"/>
        <v>4.4227219262611743E-2</v>
      </c>
      <c r="G1201" s="3" t="str">
        <f>VLOOKUP(Table3[[#This Row],[PRODUCT ID]],Table1[[PRODUCT]:[SELLING PRICE]],1,FALSE)</f>
        <v>Product151</v>
      </c>
      <c r="H1201" s="3" t="str">
        <f>VLOOKUP(Table3[[#This Row],[PRODUCT ID]],Table1[[PRODUCT]:[SELLING PRICE]],2,FALSE)</f>
        <v>Category2</v>
      </c>
      <c r="I1201" s="3" t="str">
        <f>VLOOKUP(Table3[[#This Row],[PRODUCT ID]],Table1[[PRODUCT]:[SELLING PRICE]],3,FALSE)</f>
        <v>No</v>
      </c>
      <c r="J1201" s="16">
        <f ca="1">VLOOKUP(Table3[[#This Row],[PRODUCT ID]],Table1[[PRODUCT]:[SELLING PRICE]],4,FALSE)</f>
        <v>223</v>
      </c>
      <c r="K1201" s="16">
        <f ca="1">VLOOKUP(Table3[[#This Row],[PRODUCT ID]],Table1[[PRODUCT]:[SELLING PRICE]],5,FALSE)</f>
        <v>119.89989618465519</v>
      </c>
      <c r="L1201" s="16">
        <f ca="1">J1201*Table3[[#This Row],[QUANTITY]]</f>
        <v>1115</v>
      </c>
      <c r="M1201" s="16">
        <f ca="1">K1201*Table3[[#This Row],[QUANTITY]]*(1-Table3[[#This Row],[DISCOUNT %]])</f>
        <v>572.9852859326603</v>
      </c>
      <c r="N1201" s="3">
        <f>DAY(Table3[[#This Row],[DATE]])</f>
        <v>14</v>
      </c>
      <c r="O1201" s="3" t="str">
        <f>TEXT(Table3[[#This Row],[DATE]],"mmm")</f>
        <v>Apr</v>
      </c>
      <c r="P1201" s="3">
        <f>YEAR(Table3[[#This Row],[DATE]])</f>
        <v>2024</v>
      </c>
    </row>
    <row r="1202" spans="1:16" x14ac:dyDescent="0.3">
      <c r="A1202" s="6">
        <v>45397</v>
      </c>
      <c r="B1202" s="7" t="s">
        <v>1204</v>
      </c>
      <c r="C1202" s="9">
        <f t="shared" ca="1" si="36"/>
        <v>1</v>
      </c>
      <c r="D1202" s="9" t="s">
        <v>2115</v>
      </c>
      <c r="E1202" s="9" t="s">
        <v>2116</v>
      </c>
      <c r="F1202" s="10">
        <f t="shared" ca="1" si="37"/>
        <v>8.6774219255781659E-2</v>
      </c>
      <c r="G1202" s="3" t="str">
        <f>VLOOKUP(Table3[[#This Row],[PRODUCT ID]],Table1[[PRODUCT]:[SELLING PRICE]],1,FALSE)</f>
        <v>Product152</v>
      </c>
      <c r="H1202" s="3" t="str">
        <f>VLOOKUP(Table3[[#This Row],[PRODUCT ID]],Table1[[PRODUCT]:[SELLING PRICE]],2,FALSE)</f>
        <v>Category3</v>
      </c>
      <c r="I1202" s="3" t="str">
        <f>VLOOKUP(Table3[[#This Row],[PRODUCT ID]],Table1[[PRODUCT]:[SELLING PRICE]],3,FALSE)</f>
        <v>No</v>
      </c>
      <c r="J1202" s="16">
        <f ca="1">VLOOKUP(Table3[[#This Row],[PRODUCT ID]],Table1[[PRODUCT]:[SELLING PRICE]],4,FALSE)</f>
        <v>198</v>
      </c>
      <c r="K1202" s="16">
        <f ca="1">VLOOKUP(Table3[[#This Row],[PRODUCT ID]],Table1[[PRODUCT]:[SELLING PRICE]],5,FALSE)</f>
        <v>316.0691467716025</v>
      </c>
      <c r="L1202" s="16">
        <f ca="1">J1202*Table3[[#This Row],[QUANTITY]]</f>
        <v>198</v>
      </c>
      <c r="M1202" s="16">
        <f ca="1">K1202*Table3[[#This Row],[QUANTITY]]*(1-Table3[[#This Row],[DISCOUNT %]])</f>
        <v>288.64249332965562</v>
      </c>
      <c r="N1202" s="3">
        <f>DAY(Table3[[#This Row],[DATE]])</f>
        <v>15</v>
      </c>
      <c r="O1202" s="3" t="str">
        <f>TEXT(Table3[[#This Row],[DATE]],"mmm")</f>
        <v>Apr</v>
      </c>
      <c r="P1202" s="3">
        <f>YEAR(Table3[[#This Row],[DATE]])</f>
        <v>2024</v>
      </c>
    </row>
    <row r="1203" spans="1:16" x14ac:dyDescent="0.3">
      <c r="A1203" s="6">
        <v>45398</v>
      </c>
      <c r="B1203" s="7" t="s">
        <v>1205</v>
      </c>
      <c r="C1203" s="9">
        <f t="shared" ca="1" si="36"/>
        <v>12</v>
      </c>
      <c r="D1203" s="9" t="s">
        <v>2116</v>
      </c>
      <c r="E1203" s="9" t="s">
        <v>2116</v>
      </c>
      <c r="F1203" s="10">
        <f t="shared" ca="1" si="37"/>
        <v>3.4432442703820357E-2</v>
      </c>
      <c r="G1203" s="3" t="str">
        <f>VLOOKUP(Table3[[#This Row],[PRODUCT ID]],Table1[[PRODUCT]:[SELLING PRICE]],1,FALSE)</f>
        <v>Product153</v>
      </c>
      <c r="H1203" s="3" t="str">
        <f>VLOOKUP(Table3[[#This Row],[PRODUCT ID]],Table1[[PRODUCT]:[SELLING PRICE]],2,FALSE)</f>
        <v>Category4</v>
      </c>
      <c r="I1203" s="3" t="str">
        <f>VLOOKUP(Table3[[#This Row],[PRODUCT ID]],Table1[[PRODUCT]:[SELLING PRICE]],3,FALSE)</f>
        <v>Ft</v>
      </c>
      <c r="J1203" s="16">
        <f ca="1">VLOOKUP(Table3[[#This Row],[PRODUCT ID]],Table1[[PRODUCT]:[SELLING PRICE]],4,FALSE)</f>
        <v>46</v>
      </c>
      <c r="K1203" s="16">
        <f ca="1">VLOOKUP(Table3[[#This Row],[PRODUCT ID]],Table1[[PRODUCT]:[SELLING PRICE]],5,FALSE)</f>
        <v>69.35037419325738</v>
      </c>
      <c r="L1203" s="16">
        <f ca="1">J1203*Table3[[#This Row],[QUANTITY]]</f>
        <v>552</v>
      </c>
      <c r="M1203" s="16">
        <f ca="1">K1203*Table3[[#This Row],[QUANTITY]]*(1-Table3[[#This Row],[DISCOUNT %]])</f>
        <v>803.54965688831453</v>
      </c>
      <c r="N1203" s="3">
        <f>DAY(Table3[[#This Row],[DATE]])</f>
        <v>16</v>
      </c>
      <c r="O1203" s="3" t="str">
        <f>TEXT(Table3[[#This Row],[DATE]],"mmm")</f>
        <v>Apr</v>
      </c>
      <c r="P1203" s="3">
        <f>YEAR(Table3[[#This Row],[DATE]])</f>
        <v>2024</v>
      </c>
    </row>
    <row r="1204" spans="1:16" x14ac:dyDescent="0.3">
      <c r="A1204" s="6">
        <v>45399</v>
      </c>
      <c r="B1204" s="7" t="s">
        <v>1206</v>
      </c>
      <c r="C1204" s="9">
        <f t="shared" ca="1" si="36"/>
        <v>2</v>
      </c>
      <c r="D1204" s="9" t="s">
        <v>2117</v>
      </c>
      <c r="E1204" s="9" t="s">
        <v>2118</v>
      </c>
      <c r="F1204" s="10">
        <f t="shared" ca="1" si="37"/>
        <v>8.1873220274684327E-2</v>
      </c>
      <c r="G1204" s="3" t="str">
        <f>VLOOKUP(Table3[[#This Row],[PRODUCT ID]],Table1[[PRODUCT]:[SELLING PRICE]],1,FALSE)</f>
        <v>Product154</v>
      </c>
      <c r="H1204" s="3" t="str">
        <f>VLOOKUP(Table3[[#This Row],[PRODUCT ID]],Table1[[PRODUCT]:[SELLING PRICE]],2,FALSE)</f>
        <v>Category5</v>
      </c>
      <c r="I1204" s="3" t="str">
        <f>VLOOKUP(Table3[[#This Row],[PRODUCT ID]],Table1[[PRODUCT]:[SELLING PRICE]],3,FALSE)</f>
        <v>No</v>
      </c>
      <c r="J1204" s="16">
        <f ca="1">VLOOKUP(Table3[[#This Row],[PRODUCT ID]],Table1[[PRODUCT]:[SELLING PRICE]],4,FALSE)</f>
        <v>243</v>
      </c>
      <c r="K1204" s="16">
        <f ca="1">VLOOKUP(Table3[[#This Row],[PRODUCT ID]],Table1[[PRODUCT]:[SELLING PRICE]],5,FALSE)</f>
        <v>111.4328336664578</v>
      </c>
      <c r="L1204" s="16">
        <f ca="1">J1204*Table3[[#This Row],[QUANTITY]]</f>
        <v>486</v>
      </c>
      <c r="M1204" s="16">
        <f ca="1">K1204*Table3[[#This Row],[QUANTITY]]*(1-Table3[[#This Row],[DISCOUNT %]])</f>
        <v>204.61893745970326</v>
      </c>
      <c r="N1204" s="3">
        <f>DAY(Table3[[#This Row],[DATE]])</f>
        <v>17</v>
      </c>
      <c r="O1204" s="3" t="str">
        <f>TEXT(Table3[[#This Row],[DATE]],"mmm")</f>
        <v>Apr</v>
      </c>
      <c r="P1204" s="3">
        <f>YEAR(Table3[[#This Row],[DATE]])</f>
        <v>2024</v>
      </c>
    </row>
    <row r="1205" spans="1:16" x14ac:dyDescent="0.3">
      <c r="A1205" s="6">
        <v>45400</v>
      </c>
      <c r="B1205" s="7" t="s">
        <v>1207</v>
      </c>
      <c r="C1205" s="9">
        <f t="shared" ca="1" si="36"/>
        <v>8</v>
      </c>
      <c r="D1205" s="9" t="s">
        <v>2115</v>
      </c>
      <c r="E1205" s="9" t="s">
        <v>2118</v>
      </c>
      <c r="F1205" s="10">
        <f t="shared" ca="1" si="37"/>
        <v>4.1797015879853211E-2</v>
      </c>
      <c r="G1205" s="3" t="str">
        <f>VLOOKUP(Table3[[#This Row],[PRODUCT ID]],Table1[[PRODUCT]:[SELLING PRICE]],1,FALSE)</f>
        <v>Product155</v>
      </c>
      <c r="H1205" s="3" t="str">
        <f>VLOOKUP(Table3[[#This Row],[PRODUCT ID]],Table1[[PRODUCT]:[SELLING PRICE]],2,FALSE)</f>
        <v>Category1</v>
      </c>
      <c r="I1205" s="3" t="str">
        <f>VLOOKUP(Table3[[#This Row],[PRODUCT ID]],Table1[[PRODUCT]:[SELLING PRICE]],3,FALSE)</f>
        <v>Kg</v>
      </c>
      <c r="J1205" s="16">
        <f ca="1">VLOOKUP(Table3[[#This Row],[PRODUCT ID]],Table1[[PRODUCT]:[SELLING PRICE]],4,FALSE)</f>
        <v>122</v>
      </c>
      <c r="K1205" s="16">
        <f ca="1">VLOOKUP(Table3[[#This Row],[PRODUCT ID]],Table1[[PRODUCT]:[SELLING PRICE]],5,FALSE)</f>
        <v>102.35599143253226</v>
      </c>
      <c r="L1205" s="16">
        <f ca="1">J1205*Table3[[#This Row],[QUANTITY]]</f>
        <v>976</v>
      </c>
      <c r="M1205" s="16">
        <f ca="1">K1205*Table3[[#This Row],[QUANTITY]]*(1-Table3[[#This Row],[DISCOUNT %]])</f>
        <v>784.62253146582873</v>
      </c>
      <c r="N1205" s="3">
        <f>DAY(Table3[[#This Row],[DATE]])</f>
        <v>18</v>
      </c>
      <c r="O1205" s="3" t="str">
        <f>TEXT(Table3[[#This Row],[DATE]],"mmm")</f>
        <v>Apr</v>
      </c>
      <c r="P1205" s="3">
        <f>YEAR(Table3[[#This Row],[DATE]])</f>
        <v>2024</v>
      </c>
    </row>
    <row r="1206" spans="1:16" x14ac:dyDescent="0.3">
      <c r="A1206" s="6">
        <v>45401</v>
      </c>
      <c r="B1206" s="7" t="s">
        <v>1208</v>
      </c>
      <c r="C1206" s="9">
        <f t="shared" ca="1" si="36"/>
        <v>5</v>
      </c>
      <c r="D1206" s="9" t="s">
        <v>2115</v>
      </c>
      <c r="E1206" s="9" t="s">
        <v>2116</v>
      </c>
      <c r="F1206" s="10">
        <f t="shared" ca="1" si="37"/>
        <v>8.4528757652538478E-2</v>
      </c>
      <c r="G1206" s="3" t="str">
        <f>VLOOKUP(Table3[[#This Row],[PRODUCT ID]],Table1[[PRODUCT]:[SELLING PRICE]],1,FALSE)</f>
        <v>Product156</v>
      </c>
      <c r="H1206" s="3" t="str">
        <f>VLOOKUP(Table3[[#This Row],[PRODUCT ID]],Table1[[PRODUCT]:[SELLING PRICE]],2,FALSE)</f>
        <v>Category2</v>
      </c>
      <c r="I1206" s="3" t="str">
        <f>VLOOKUP(Table3[[#This Row],[PRODUCT ID]],Table1[[PRODUCT]:[SELLING PRICE]],3,FALSE)</f>
        <v>Kg</v>
      </c>
      <c r="J1206" s="16">
        <f ca="1">VLOOKUP(Table3[[#This Row],[PRODUCT ID]],Table1[[PRODUCT]:[SELLING PRICE]],4,FALSE)</f>
        <v>172</v>
      </c>
      <c r="K1206" s="16">
        <f ca="1">VLOOKUP(Table3[[#This Row],[PRODUCT ID]],Table1[[PRODUCT]:[SELLING PRICE]],5,FALSE)</f>
        <v>181.18595923251249</v>
      </c>
      <c r="L1206" s="16">
        <f ca="1">J1206*Table3[[#This Row],[QUANTITY]]</f>
        <v>860</v>
      </c>
      <c r="M1206" s="16">
        <f ca="1">K1206*Table3[[#This Row],[QUANTITY]]*(1-Table3[[#This Row],[DISCOUNT %]])</f>
        <v>829.35267597252368</v>
      </c>
      <c r="N1206" s="3">
        <f>DAY(Table3[[#This Row],[DATE]])</f>
        <v>19</v>
      </c>
      <c r="O1206" s="3" t="str">
        <f>TEXT(Table3[[#This Row],[DATE]],"mmm")</f>
        <v>Apr</v>
      </c>
      <c r="P1206" s="3">
        <f>YEAR(Table3[[#This Row],[DATE]])</f>
        <v>2024</v>
      </c>
    </row>
    <row r="1207" spans="1:16" x14ac:dyDescent="0.3">
      <c r="A1207" s="6">
        <v>45402</v>
      </c>
      <c r="B1207" s="7" t="s">
        <v>1209</v>
      </c>
      <c r="C1207" s="9">
        <f t="shared" ca="1" si="36"/>
        <v>13</v>
      </c>
      <c r="D1207" s="9" t="s">
        <v>2115</v>
      </c>
      <c r="E1207" s="9" t="s">
        <v>2116</v>
      </c>
      <c r="F1207" s="10">
        <f t="shared" ca="1" si="37"/>
        <v>9.3885770756962153E-2</v>
      </c>
      <c r="G1207" s="3" t="str">
        <f>VLOOKUP(Table3[[#This Row],[PRODUCT ID]],Table1[[PRODUCT]:[SELLING PRICE]],1,FALSE)</f>
        <v>Product157</v>
      </c>
      <c r="H1207" s="3" t="str">
        <f>VLOOKUP(Table3[[#This Row],[PRODUCT ID]],Table1[[PRODUCT]:[SELLING PRICE]],2,FALSE)</f>
        <v>Category3</v>
      </c>
      <c r="I1207" s="3" t="str">
        <f>VLOOKUP(Table3[[#This Row],[PRODUCT ID]],Table1[[PRODUCT]:[SELLING PRICE]],3,FALSE)</f>
        <v>Lt</v>
      </c>
      <c r="J1207" s="16">
        <f ca="1">VLOOKUP(Table3[[#This Row],[PRODUCT ID]],Table1[[PRODUCT]:[SELLING PRICE]],4,FALSE)</f>
        <v>169</v>
      </c>
      <c r="K1207" s="16">
        <f ca="1">VLOOKUP(Table3[[#This Row],[PRODUCT ID]],Table1[[PRODUCT]:[SELLING PRICE]],5,FALSE)</f>
        <v>228.27838564983429</v>
      </c>
      <c r="L1207" s="16">
        <f ca="1">J1207*Table3[[#This Row],[QUANTITY]]</f>
        <v>2197</v>
      </c>
      <c r="M1207" s="16">
        <f ca="1">K1207*Table3[[#This Row],[QUANTITY]]*(1-Table3[[#This Row],[DISCOUNT %]])</f>
        <v>2689.0018150572791</v>
      </c>
      <c r="N1207" s="3">
        <f>DAY(Table3[[#This Row],[DATE]])</f>
        <v>20</v>
      </c>
      <c r="O1207" s="3" t="str">
        <f>TEXT(Table3[[#This Row],[DATE]],"mmm")</f>
        <v>Apr</v>
      </c>
      <c r="P1207" s="3">
        <f>YEAR(Table3[[#This Row],[DATE]])</f>
        <v>2024</v>
      </c>
    </row>
    <row r="1208" spans="1:16" x14ac:dyDescent="0.3">
      <c r="A1208" s="6">
        <v>45403</v>
      </c>
      <c r="B1208" s="7" t="s">
        <v>1210</v>
      </c>
      <c r="C1208" s="9">
        <f t="shared" ca="1" si="36"/>
        <v>11</v>
      </c>
      <c r="D1208" s="9" t="s">
        <v>2116</v>
      </c>
      <c r="E1208" s="9" t="s">
        <v>2116</v>
      </c>
      <c r="F1208" s="10">
        <f t="shared" ca="1" si="37"/>
        <v>8.5251302112838892E-2</v>
      </c>
      <c r="G1208" s="3" t="str">
        <f>VLOOKUP(Table3[[#This Row],[PRODUCT ID]],Table1[[PRODUCT]:[SELLING PRICE]],1,FALSE)</f>
        <v>Product158</v>
      </c>
      <c r="H1208" s="3" t="str">
        <f>VLOOKUP(Table3[[#This Row],[PRODUCT ID]],Table1[[PRODUCT]:[SELLING PRICE]],2,FALSE)</f>
        <v>Category4</v>
      </c>
      <c r="I1208" s="3" t="str">
        <f>VLOOKUP(Table3[[#This Row],[PRODUCT ID]],Table1[[PRODUCT]:[SELLING PRICE]],3,FALSE)</f>
        <v>Kg</v>
      </c>
      <c r="J1208" s="16">
        <f ca="1">VLOOKUP(Table3[[#This Row],[PRODUCT ID]],Table1[[PRODUCT]:[SELLING PRICE]],4,FALSE)</f>
        <v>122</v>
      </c>
      <c r="K1208" s="16">
        <f ca="1">VLOOKUP(Table3[[#This Row],[PRODUCT ID]],Table1[[PRODUCT]:[SELLING PRICE]],5,FALSE)</f>
        <v>120.63071173025752</v>
      </c>
      <c r="L1208" s="16">
        <f ca="1">J1208*Table3[[#This Row],[QUANTITY]]</f>
        <v>1342</v>
      </c>
      <c r="M1208" s="16">
        <f ca="1">K1208*Table3[[#This Row],[QUANTITY]]*(1-Table3[[#This Row],[DISCOUNT %]])</f>
        <v>1213.8146512850001</v>
      </c>
      <c r="N1208" s="3">
        <f>DAY(Table3[[#This Row],[DATE]])</f>
        <v>21</v>
      </c>
      <c r="O1208" s="3" t="str">
        <f>TEXT(Table3[[#This Row],[DATE]],"mmm")</f>
        <v>Apr</v>
      </c>
      <c r="P1208" s="3">
        <f>YEAR(Table3[[#This Row],[DATE]])</f>
        <v>2024</v>
      </c>
    </row>
    <row r="1209" spans="1:16" x14ac:dyDescent="0.3">
      <c r="A1209" s="6">
        <v>45404</v>
      </c>
      <c r="B1209" s="7" t="s">
        <v>1211</v>
      </c>
      <c r="C1209" s="9">
        <f t="shared" ca="1" si="36"/>
        <v>14</v>
      </c>
      <c r="D1209" s="9" t="s">
        <v>2116</v>
      </c>
      <c r="E1209" s="9" t="s">
        <v>2116</v>
      </c>
      <c r="F1209" s="10">
        <f t="shared" ca="1" si="37"/>
        <v>4.903290967586698E-2</v>
      </c>
      <c r="G1209" s="3" t="str">
        <f>VLOOKUP(Table3[[#This Row],[PRODUCT ID]],Table1[[PRODUCT]:[SELLING PRICE]],1,FALSE)</f>
        <v>Product159</v>
      </c>
      <c r="H1209" s="3" t="str">
        <f>VLOOKUP(Table3[[#This Row],[PRODUCT ID]],Table1[[PRODUCT]:[SELLING PRICE]],2,FALSE)</f>
        <v>Category5</v>
      </c>
      <c r="I1209" s="3" t="str">
        <f>VLOOKUP(Table3[[#This Row],[PRODUCT ID]],Table1[[PRODUCT]:[SELLING PRICE]],3,FALSE)</f>
        <v>Lt</v>
      </c>
      <c r="J1209" s="16">
        <f ca="1">VLOOKUP(Table3[[#This Row],[PRODUCT ID]],Table1[[PRODUCT]:[SELLING PRICE]],4,FALSE)</f>
        <v>181</v>
      </c>
      <c r="K1209" s="16">
        <f ca="1">VLOOKUP(Table3[[#This Row],[PRODUCT ID]],Table1[[PRODUCT]:[SELLING PRICE]],5,FALSE)</f>
        <v>224.85202397913551</v>
      </c>
      <c r="L1209" s="16">
        <f ca="1">J1209*Table3[[#This Row],[QUANTITY]]</f>
        <v>2534</v>
      </c>
      <c r="M1209" s="16">
        <f ca="1">K1209*Table3[[#This Row],[QUANTITY]]*(1-Table3[[#This Row],[DISCOUNT %]])</f>
        <v>2993.5762499570296</v>
      </c>
      <c r="N1209" s="3">
        <f>DAY(Table3[[#This Row],[DATE]])</f>
        <v>22</v>
      </c>
      <c r="O1209" s="3" t="str">
        <f>TEXT(Table3[[#This Row],[DATE]],"mmm")</f>
        <v>Apr</v>
      </c>
      <c r="P1209" s="3">
        <f>YEAR(Table3[[#This Row],[DATE]])</f>
        <v>2024</v>
      </c>
    </row>
    <row r="1210" spans="1:16" x14ac:dyDescent="0.3">
      <c r="A1210" s="6">
        <v>45405</v>
      </c>
      <c r="B1210" s="7" t="s">
        <v>1212</v>
      </c>
      <c r="C1210" s="9">
        <f t="shared" ca="1" si="36"/>
        <v>3</v>
      </c>
      <c r="D1210" s="9" t="s">
        <v>2116</v>
      </c>
      <c r="E1210" s="9" t="s">
        <v>2118</v>
      </c>
      <c r="F1210" s="10">
        <f t="shared" ca="1" si="37"/>
        <v>8.2524257220596559E-2</v>
      </c>
      <c r="G1210" s="3" t="str">
        <f>VLOOKUP(Table3[[#This Row],[PRODUCT ID]],Table1[[PRODUCT]:[SELLING PRICE]],1,FALSE)</f>
        <v>Product160</v>
      </c>
      <c r="H1210" s="3" t="str">
        <f>VLOOKUP(Table3[[#This Row],[PRODUCT ID]],Table1[[PRODUCT]:[SELLING PRICE]],2,FALSE)</f>
        <v>Category1</v>
      </c>
      <c r="I1210" s="3" t="str">
        <f>VLOOKUP(Table3[[#This Row],[PRODUCT ID]],Table1[[PRODUCT]:[SELLING PRICE]],3,FALSE)</f>
        <v>Ft</v>
      </c>
      <c r="J1210" s="16">
        <f ca="1">VLOOKUP(Table3[[#This Row],[PRODUCT ID]],Table1[[PRODUCT]:[SELLING PRICE]],4,FALSE)</f>
        <v>46</v>
      </c>
      <c r="K1210" s="16">
        <f ca="1">VLOOKUP(Table3[[#This Row],[PRODUCT ID]],Table1[[PRODUCT]:[SELLING PRICE]],5,FALSE)</f>
        <v>305.96848936140185</v>
      </c>
      <c r="L1210" s="16">
        <f ca="1">J1210*Table3[[#This Row],[QUANTITY]]</f>
        <v>138</v>
      </c>
      <c r="M1210" s="16">
        <f ca="1">K1210*Table3[[#This Row],[QUANTITY]]*(1-Table3[[#This Row],[DISCOUNT %]])</f>
        <v>842.15600113183245</v>
      </c>
      <c r="N1210" s="3">
        <f>DAY(Table3[[#This Row],[DATE]])</f>
        <v>23</v>
      </c>
      <c r="O1210" s="3" t="str">
        <f>TEXT(Table3[[#This Row],[DATE]],"mmm")</f>
        <v>Apr</v>
      </c>
      <c r="P1210" s="3">
        <f>YEAR(Table3[[#This Row],[DATE]])</f>
        <v>2024</v>
      </c>
    </row>
    <row r="1211" spans="1:16" x14ac:dyDescent="0.3">
      <c r="A1211" s="6">
        <v>45406</v>
      </c>
      <c r="B1211" s="7" t="s">
        <v>1213</v>
      </c>
      <c r="C1211" s="9">
        <f t="shared" ca="1" si="36"/>
        <v>15</v>
      </c>
      <c r="D1211" s="9" t="s">
        <v>2115</v>
      </c>
      <c r="E1211" s="9" t="s">
        <v>2116</v>
      </c>
      <c r="F1211" s="10">
        <f t="shared" ca="1" si="37"/>
        <v>1.6815834323216539E-2</v>
      </c>
      <c r="G1211" s="3" t="str">
        <f>VLOOKUP(Table3[[#This Row],[PRODUCT ID]],Table1[[PRODUCT]:[SELLING PRICE]],1,FALSE)</f>
        <v>Product161</v>
      </c>
      <c r="H1211" s="3" t="str">
        <f>VLOOKUP(Table3[[#This Row],[PRODUCT ID]],Table1[[PRODUCT]:[SELLING PRICE]],2,FALSE)</f>
        <v>Category2</v>
      </c>
      <c r="I1211" s="3" t="str">
        <f>VLOOKUP(Table3[[#This Row],[PRODUCT ID]],Table1[[PRODUCT]:[SELLING PRICE]],3,FALSE)</f>
        <v>Kg</v>
      </c>
      <c r="J1211" s="16">
        <f ca="1">VLOOKUP(Table3[[#This Row],[PRODUCT ID]],Table1[[PRODUCT]:[SELLING PRICE]],4,FALSE)</f>
        <v>14</v>
      </c>
      <c r="K1211" s="16">
        <f ca="1">VLOOKUP(Table3[[#This Row],[PRODUCT ID]],Table1[[PRODUCT]:[SELLING PRICE]],5,FALSE)</f>
        <v>23.372483923627669</v>
      </c>
      <c r="L1211" s="16">
        <f ca="1">J1211*Table3[[#This Row],[QUANTITY]]</f>
        <v>210</v>
      </c>
      <c r="M1211" s="16">
        <f ca="1">K1211*Table3[[#This Row],[QUANTITY]]*(1-Table3[[#This Row],[DISCOUNT %]])</f>
        <v>344.69184159368859</v>
      </c>
      <c r="N1211" s="3">
        <f>DAY(Table3[[#This Row],[DATE]])</f>
        <v>24</v>
      </c>
      <c r="O1211" s="3" t="str">
        <f>TEXT(Table3[[#This Row],[DATE]],"mmm")</f>
        <v>Apr</v>
      </c>
      <c r="P1211" s="3">
        <f>YEAR(Table3[[#This Row],[DATE]])</f>
        <v>2024</v>
      </c>
    </row>
    <row r="1212" spans="1:16" x14ac:dyDescent="0.3">
      <c r="A1212" s="6">
        <v>45407</v>
      </c>
      <c r="B1212" s="7" t="s">
        <v>1214</v>
      </c>
      <c r="C1212" s="9">
        <f t="shared" ca="1" si="36"/>
        <v>13</v>
      </c>
      <c r="D1212" s="9" t="s">
        <v>2117</v>
      </c>
      <c r="E1212" s="9" t="s">
        <v>2116</v>
      </c>
      <c r="F1212" s="10">
        <f t="shared" ca="1" si="37"/>
        <v>1.3911212813559726E-2</v>
      </c>
      <c r="G1212" s="3" t="str">
        <f>VLOOKUP(Table3[[#This Row],[PRODUCT ID]],Table1[[PRODUCT]:[SELLING PRICE]],1,FALSE)</f>
        <v>Product162</v>
      </c>
      <c r="H1212" s="3" t="str">
        <f>VLOOKUP(Table3[[#This Row],[PRODUCT ID]],Table1[[PRODUCT]:[SELLING PRICE]],2,FALSE)</f>
        <v>Category3</v>
      </c>
      <c r="I1212" s="3" t="str">
        <f>VLOOKUP(Table3[[#This Row],[PRODUCT ID]],Table1[[PRODUCT]:[SELLING PRICE]],3,FALSE)</f>
        <v>No</v>
      </c>
      <c r="J1212" s="16">
        <f ca="1">VLOOKUP(Table3[[#This Row],[PRODUCT ID]],Table1[[PRODUCT]:[SELLING PRICE]],4,FALSE)</f>
        <v>243</v>
      </c>
      <c r="K1212" s="16">
        <f ca="1">VLOOKUP(Table3[[#This Row],[PRODUCT ID]],Table1[[PRODUCT]:[SELLING PRICE]],5,FALSE)</f>
        <v>132.86963826107706</v>
      </c>
      <c r="L1212" s="16">
        <f ca="1">J1212*Table3[[#This Row],[QUANTITY]]</f>
        <v>3159</v>
      </c>
      <c r="M1212" s="16">
        <f ca="1">K1212*Table3[[#This Row],[QUANTITY]]*(1-Table3[[#This Row],[DISCOUNT %]])</f>
        <v>1703.2763858079647</v>
      </c>
      <c r="N1212" s="3">
        <f>DAY(Table3[[#This Row],[DATE]])</f>
        <v>25</v>
      </c>
      <c r="O1212" s="3" t="str">
        <f>TEXT(Table3[[#This Row],[DATE]],"mmm")</f>
        <v>Apr</v>
      </c>
      <c r="P1212" s="3">
        <f>YEAR(Table3[[#This Row],[DATE]])</f>
        <v>2024</v>
      </c>
    </row>
    <row r="1213" spans="1:16" x14ac:dyDescent="0.3">
      <c r="A1213" s="6">
        <v>45408</v>
      </c>
      <c r="B1213" s="7" t="s">
        <v>1215</v>
      </c>
      <c r="C1213" s="9">
        <f t="shared" ca="1" si="36"/>
        <v>15</v>
      </c>
      <c r="D1213" s="9" t="s">
        <v>2117</v>
      </c>
      <c r="E1213" s="9" t="s">
        <v>2116</v>
      </c>
      <c r="F1213" s="10">
        <f t="shared" ca="1" si="37"/>
        <v>6.6284921719360998E-2</v>
      </c>
      <c r="G1213" s="3" t="str">
        <f>VLOOKUP(Table3[[#This Row],[PRODUCT ID]],Table1[[PRODUCT]:[SELLING PRICE]],1,FALSE)</f>
        <v>Product163</v>
      </c>
      <c r="H1213" s="3" t="str">
        <f>VLOOKUP(Table3[[#This Row],[PRODUCT ID]],Table1[[PRODUCT]:[SELLING PRICE]],2,FALSE)</f>
        <v>Category4</v>
      </c>
      <c r="I1213" s="3" t="str">
        <f>VLOOKUP(Table3[[#This Row],[PRODUCT ID]],Table1[[PRODUCT]:[SELLING PRICE]],3,FALSE)</f>
        <v>No</v>
      </c>
      <c r="J1213" s="16">
        <f ca="1">VLOOKUP(Table3[[#This Row],[PRODUCT ID]],Table1[[PRODUCT]:[SELLING PRICE]],4,FALSE)</f>
        <v>12</v>
      </c>
      <c r="K1213" s="16">
        <f ca="1">VLOOKUP(Table3[[#This Row],[PRODUCT ID]],Table1[[PRODUCT]:[SELLING PRICE]],5,FALSE)</f>
        <v>74.148384000621022</v>
      </c>
      <c r="L1213" s="16">
        <f ca="1">J1213*Table3[[#This Row],[QUANTITY]]</f>
        <v>180</v>
      </c>
      <c r="M1213" s="16">
        <f ca="1">K1213*Table3[[#This Row],[QUANTITY]]*(1-Table3[[#This Row],[DISCOUNT %]])</f>
        <v>1038.5019625728412</v>
      </c>
      <c r="N1213" s="3">
        <f>DAY(Table3[[#This Row],[DATE]])</f>
        <v>26</v>
      </c>
      <c r="O1213" s="3" t="str">
        <f>TEXT(Table3[[#This Row],[DATE]],"mmm")</f>
        <v>Apr</v>
      </c>
      <c r="P1213" s="3">
        <f>YEAR(Table3[[#This Row],[DATE]])</f>
        <v>2024</v>
      </c>
    </row>
    <row r="1214" spans="1:16" x14ac:dyDescent="0.3">
      <c r="A1214" s="6">
        <v>45409</v>
      </c>
      <c r="B1214" s="7" t="s">
        <v>1216</v>
      </c>
      <c r="C1214" s="9">
        <f t="shared" ca="1" si="36"/>
        <v>3</v>
      </c>
      <c r="D1214" s="9" t="s">
        <v>2116</v>
      </c>
      <c r="E1214" s="9" t="s">
        <v>2116</v>
      </c>
      <c r="F1214" s="10">
        <f t="shared" ca="1" si="37"/>
        <v>6.367675967954696E-2</v>
      </c>
      <c r="G1214" s="3" t="str">
        <f>VLOOKUP(Table3[[#This Row],[PRODUCT ID]],Table1[[PRODUCT]:[SELLING PRICE]],1,FALSE)</f>
        <v>Product164</v>
      </c>
      <c r="H1214" s="3" t="str">
        <f>VLOOKUP(Table3[[#This Row],[PRODUCT ID]],Table1[[PRODUCT]:[SELLING PRICE]],2,FALSE)</f>
        <v>Category5</v>
      </c>
      <c r="I1214" s="3" t="str">
        <f>VLOOKUP(Table3[[#This Row],[PRODUCT ID]],Table1[[PRODUCT]:[SELLING PRICE]],3,FALSE)</f>
        <v>Ft</v>
      </c>
      <c r="J1214" s="16">
        <f ca="1">VLOOKUP(Table3[[#This Row],[PRODUCT ID]],Table1[[PRODUCT]:[SELLING PRICE]],4,FALSE)</f>
        <v>184</v>
      </c>
      <c r="K1214" s="16">
        <f ca="1">VLOOKUP(Table3[[#This Row],[PRODUCT ID]],Table1[[PRODUCT]:[SELLING PRICE]],5,FALSE)</f>
        <v>37.965781444854478</v>
      </c>
      <c r="L1214" s="16">
        <f ca="1">J1214*Table3[[#This Row],[QUANTITY]]</f>
        <v>552</v>
      </c>
      <c r="M1214" s="16">
        <f ca="1">K1214*Table3[[#This Row],[QUANTITY]]*(1-Table3[[#This Row],[DISCOUNT %]])</f>
        <v>106.64473051123282</v>
      </c>
      <c r="N1214" s="3">
        <f>DAY(Table3[[#This Row],[DATE]])</f>
        <v>27</v>
      </c>
      <c r="O1214" s="3" t="str">
        <f>TEXT(Table3[[#This Row],[DATE]],"mmm")</f>
        <v>Apr</v>
      </c>
      <c r="P1214" s="3">
        <f>YEAR(Table3[[#This Row],[DATE]])</f>
        <v>2024</v>
      </c>
    </row>
    <row r="1215" spans="1:16" x14ac:dyDescent="0.3">
      <c r="A1215" s="6">
        <v>45410</v>
      </c>
      <c r="B1215" s="7" t="s">
        <v>1217</v>
      </c>
      <c r="C1215" s="9">
        <f t="shared" ca="1" si="36"/>
        <v>8</v>
      </c>
      <c r="D1215" s="9" t="s">
        <v>2116</v>
      </c>
      <c r="E1215" s="9" t="s">
        <v>2116</v>
      </c>
      <c r="F1215" s="10">
        <f t="shared" ca="1" si="37"/>
        <v>3.0757245520482536E-3</v>
      </c>
      <c r="G1215" s="3" t="str">
        <f>VLOOKUP(Table3[[#This Row],[PRODUCT ID]],Table1[[PRODUCT]:[SELLING PRICE]],1,FALSE)</f>
        <v>Product165</v>
      </c>
      <c r="H1215" s="3" t="str">
        <f>VLOOKUP(Table3[[#This Row],[PRODUCT ID]],Table1[[PRODUCT]:[SELLING PRICE]],2,FALSE)</f>
        <v>Category1</v>
      </c>
      <c r="I1215" s="3" t="str">
        <f>VLOOKUP(Table3[[#This Row],[PRODUCT ID]],Table1[[PRODUCT]:[SELLING PRICE]],3,FALSE)</f>
        <v>No</v>
      </c>
      <c r="J1215" s="16">
        <f ca="1">VLOOKUP(Table3[[#This Row],[PRODUCT ID]],Table1[[PRODUCT]:[SELLING PRICE]],4,FALSE)</f>
        <v>165</v>
      </c>
      <c r="K1215" s="16">
        <f ca="1">VLOOKUP(Table3[[#This Row],[PRODUCT ID]],Table1[[PRODUCT]:[SELLING PRICE]],5,FALSE)</f>
        <v>121.35542976752832</v>
      </c>
      <c r="L1215" s="16">
        <f ca="1">J1215*Table3[[#This Row],[QUANTITY]]</f>
        <v>1320</v>
      </c>
      <c r="M1215" s="16">
        <f ca="1">K1215*Table3[[#This Row],[QUANTITY]]*(1-Table3[[#This Row],[DISCOUNT %]])</f>
        <v>967.85739114134367</v>
      </c>
      <c r="N1215" s="3">
        <f>DAY(Table3[[#This Row],[DATE]])</f>
        <v>28</v>
      </c>
      <c r="O1215" s="3" t="str">
        <f>TEXT(Table3[[#This Row],[DATE]],"mmm")</f>
        <v>Apr</v>
      </c>
      <c r="P1215" s="3">
        <f>YEAR(Table3[[#This Row],[DATE]])</f>
        <v>2024</v>
      </c>
    </row>
    <row r="1216" spans="1:16" x14ac:dyDescent="0.3">
      <c r="A1216" s="6">
        <v>45411</v>
      </c>
      <c r="B1216" s="7" t="s">
        <v>1218</v>
      </c>
      <c r="C1216" s="9">
        <f t="shared" ca="1" si="36"/>
        <v>7</v>
      </c>
      <c r="D1216" s="9" t="s">
        <v>2116</v>
      </c>
      <c r="E1216" s="9" t="s">
        <v>2118</v>
      </c>
      <c r="F1216" s="10">
        <f t="shared" ca="1" si="37"/>
        <v>8.1281709264062973E-2</v>
      </c>
      <c r="G1216" s="3" t="str">
        <f>VLOOKUP(Table3[[#This Row],[PRODUCT ID]],Table1[[PRODUCT]:[SELLING PRICE]],1,FALSE)</f>
        <v>Product166</v>
      </c>
      <c r="H1216" s="3" t="str">
        <f>VLOOKUP(Table3[[#This Row],[PRODUCT ID]],Table1[[PRODUCT]:[SELLING PRICE]],2,FALSE)</f>
        <v>Category2</v>
      </c>
      <c r="I1216" s="3" t="str">
        <f>VLOOKUP(Table3[[#This Row],[PRODUCT ID]],Table1[[PRODUCT]:[SELLING PRICE]],3,FALSE)</f>
        <v>Kg</v>
      </c>
      <c r="J1216" s="16">
        <f ca="1">VLOOKUP(Table3[[#This Row],[PRODUCT ID]],Table1[[PRODUCT]:[SELLING PRICE]],4,FALSE)</f>
        <v>37</v>
      </c>
      <c r="K1216" s="16">
        <f ca="1">VLOOKUP(Table3[[#This Row],[PRODUCT ID]],Table1[[PRODUCT]:[SELLING PRICE]],5,FALSE)</f>
        <v>136.08380075049763</v>
      </c>
      <c r="L1216" s="16">
        <f ca="1">J1216*Table3[[#This Row],[QUANTITY]]</f>
        <v>259</v>
      </c>
      <c r="M1216" s="16">
        <f ca="1">K1216*Table3[[#This Row],[QUANTITY]]*(1-Table3[[#This Row],[DISCOUNT %]])</f>
        <v>875.1587377564291</v>
      </c>
      <c r="N1216" s="3">
        <f>DAY(Table3[[#This Row],[DATE]])</f>
        <v>29</v>
      </c>
      <c r="O1216" s="3" t="str">
        <f>TEXT(Table3[[#This Row],[DATE]],"mmm")</f>
        <v>Apr</v>
      </c>
      <c r="P1216" s="3">
        <f>YEAR(Table3[[#This Row],[DATE]])</f>
        <v>2024</v>
      </c>
    </row>
    <row r="1217" spans="1:16" x14ac:dyDescent="0.3">
      <c r="A1217" s="6">
        <v>45412</v>
      </c>
      <c r="B1217" s="7" t="s">
        <v>1219</v>
      </c>
      <c r="C1217" s="9">
        <f t="shared" ca="1" si="36"/>
        <v>6</v>
      </c>
      <c r="D1217" s="9" t="s">
        <v>2116</v>
      </c>
      <c r="E1217" s="9" t="s">
        <v>2118</v>
      </c>
      <c r="F1217" s="10">
        <f t="shared" ca="1" si="37"/>
        <v>3.1253552110293683E-3</v>
      </c>
      <c r="G1217" s="3" t="str">
        <f>VLOOKUP(Table3[[#This Row],[PRODUCT ID]],Table1[[PRODUCT]:[SELLING PRICE]],1,FALSE)</f>
        <v>Product167</v>
      </c>
      <c r="H1217" s="3" t="str">
        <f>VLOOKUP(Table3[[#This Row],[PRODUCT ID]],Table1[[PRODUCT]:[SELLING PRICE]],2,FALSE)</f>
        <v>Category3</v>
      </c>
      <c r="I1217" s="3" t="str">
        <f>VLOOKUP(Table3[[#This Row],[PRODUCT ID]],Table1[[PRODUCT]:[SELLING PRICE]],3,FALSE)</f>
        <v>Kg</v>
      </c>
      <c r="J1217" s="16">
        <f ca="1">VLOOKUP(Table3[[#This Row],[PRODUCT ID]],Table1[[PRODUCT]:[SELLING PRICE]],4,FALSE)</f>
        <v>88</v>
      </c>
      <c r="K1217" s="16">
        <f ca="1">VLOOKUP(Table3[[#This Row],[PRODUCT ID]],Table1[[PRODUCT]:[SELLING PRICE]],5,FALSE)</f>
        <v>136.35389357783384</v>
      </c>
      <c r="L1217" s="16">
        <f ca="1">J1217*Table3[[#This Row],[QUANTITY]]</f>
        <v>528</v>
      </c>
      <c r="M1217" s="16">
        <f ca="1">K1217*Table3[[#This Row],[QUANTITY]]*(1-Table3[[#This Row],[DISCOUNT %]])</f>
        <v>815.56643535597732</v>
      </c>
      <c r="N1217" s="3">
        <f>DAY(Table3[[#This Row],[DATE]])</f>
        <v>30</v>
      </c>
      <c r="O1217" s="3" t="str">
        <f>TEXT(Table3[[#This Row],[DATE]],"mmm")</f>
        <v>Apr</v>
      </c>
      <c r="P1217" s="3">
        <f>YEAR(Table3[[#This Row],[DATE]])</f>
        <v>2024</v>
      </c>
    </row>
    <row r="1218" spans="1:16" x14ac:dyDescent="0.3">
      <c r="A1218" s="6">
        <v>45413</v>
      </c>
      <c r="B1218" s="7" t="s">
        <v>1220</v>
      </c>
      <c r="C1218" s="9">
        <f t="shared" ca="1" si="36"/>
        <v>10</v>
      </c>
      <c r="D1218" s="9" t="s">
        <v>2115</v>
      </c>
      <c r="E1218" s="9" t="s">
        <v>2116</v>
      </c>
      <c r="F1218" s="10">
        <f t="shared" ca="1" si="37"/>
        <v>2.0997366006227137E-2</v>
      </c>
      <c r="G1218" s="3" t="str">
        <f>VLOOKUP(Table3[[#This Row],[PRODUCT ID]],Table1[[PRODUCT]:[SELLING PRICE]],1,FALSE)</f>
        <v>Product168</v>
      </c>
      <c r="H1218" s="3" t="str">
        <f>VLOOKUP(Table3[[#This Row],[PRODUCT ID]],Table1[[PRODUCT]:[SELLING PRICE]],2,FALSE)</f>
        <v>Category4</v>
      </c>
      <c r="I1218" s="3" t="str">
        <f>VLOOKUP(Table3[[#This Row],[PRODUCT ID]],Table1[[PRODUCT]:[SELLING PRICE]],3,FALSE)</f>
        <v>Lt</v>
      </c>
      <c r="J1218" s="16">
        <f ca="1">VLOOKUP(Table3[[#This Row],[PRODUCT ID]],Table1[[PRODUCT]:[SELLING PRICE]],4,FALSE)</f>
        <v>168</v>
      </c>
      <c r="K1218" s="16">
        <f ca="1">VLOOKUP(Table3[[#This Row],[PRODUCT ID]],Table1[[PRODUCT]:[SELLING PRICE]],5,FALSE)</f>
        <v>279.78716847020212</v>
      </c>
      <c r="L1218" s="16">
        <f ca="1">J1218*Table3[[#This Row],[QUANTITY]]</f>
        <v>1680</v>
      </c>
      <c r="M1218" s="16">
        <f ca="1">K1218*Table3[[#This Row],[QUANTITY]]*(1-Table3[[#This Row],[DISCOUNT %]])</f>
        <v>2739.1237488998736</v>
      </c>
      <c r="N1218" s="3">
        <f>DAY(Table3[[#This Row],[DATE]])</f>
        <v>1</v>
      </c>
      <c r="O1218" s="3" t="str">
        <f>TEXT(Table3[[#This Row],[DATE]],"mmm")</f>
        <v>May</v>
      </c>
      <c r="P1218" s="3">
        <f>YEAR(Table3[[#This Row],[DATE]])</f>
        <v>2024</v>
      </c>
    </row>
    <row r="1219" spans="1:16" x14ac:dyDescent="0.3">
      <c r="A1219" s="6">
        <v>45414</v>
      </c>
      <c r="B1219" s="7" t="s">
        <v>1221</v>
      </c>
      <c r="C1219" s="9">
        <f t="shared" ref="C1219:C1282" ca="1" si="38">RANDBETWEEN(1,15)</f>
        <v>8</v>
      </c>
      <c r="D1219" s="9" t="s">
        <v>2116</v>
      </c>
      <c r="E1219" s="9" t="s">
        <v>2116</v>
      </c>
      <c r="F1219" s="10">
        <f t="shared" ref="F1219:F1282" ca="1" si="39">RAND()*(0.1)</f>
        <v>4.5823607992749697E-2</v>
      </c>
      <c r="G1219" s="3" t="str">
        <f>VLOOKUP(Table3[[#This Row],[PRODUCT ID]],Table1[[PRODUCT]:[SELLING PRICE]],1,FALSE)</f>
        <v>Product169</v>
      </c>
      <c r="H1219" s="3" t="str">
        <f>VLOOKUP(Table3[[#This Row],[PRODUCT ID]],Table1[[PRODUCT]:[SELLING PRICE]],2,FALSE)</f>
        <v>Category1</v>
      </c>
      <c r="I1219" s="3" t="str">
        <f>VLOOKUP(Table3[[#This Row],[PRODUCT ID]],Table1[[PRODUCT]:[SELLING PRICE]],3,FALSE)</f>
        <v>Kg</v>
      </c>
      <c r="J1219" s="16">
        <f ca="1">VLOOKUP(Table3[[#This Row],[PRODUCT ID]],Table1[[PRODUCT]:[SELLING PRICE]],4,FALSE)</f>
        <v>217</v>
      </c>
      <c r="K1219" s="16">
        <f ca="1">VLOOKUP(Table3[[#This Row],[PRODUCT ID]],Table1[[PRODUCT]:[SELLING PRICE]],5,FALSE)</f>
        <v>171.64934079951803</v>
      </c>
      <c r="L1219" s="16">
        <f ca="1">J1219*Table3[[#This Row],[QUANTITY]]</f>
        <v>1736</v>
      </c>
      <c r="M1219" s="16">
        <f ca="1">K1219*Table3[[#This Row],[QUANTITY]]*(1-Table3[[#This Row],[DISCOUNT %]])</f>
        <v>1310.2699895560563</v>
      </c>
      <c r="N1219" s="3">
        <f>DAY(Table3[[#This Row],[DATE]])</f>
        <v>2</v>
      </c>
      <c r="O1219" s="3" t="str">
        <f>TEXT(Table3[[#This Row],[DATE]],"mmm")</f>
        <v>May</v>
      </c>
      <c r="P1219" s="3">
        <f>YEAR(Table3[[#This Row],[DATE]])</f>
        <v>2024</v>
      </c>
    </row>
    <row r="1220" spans="1:16" x14ac:dyDescent="0.3">
      <c r="A1220" s="6">
        <v>45415</v>
      </c>
      <c r="B1220" s="7" t="s">
        <v>1222</v>
      </c>
      <c r="C1220" s="9">
        <f t="shared" ca="1" si="38"/>
        <v>9</v>
      </c>
      <c r="D1220" s="9" t="s">
        <v>2117</v>
      </c>
      <c r="E1220" s="9" t="s">
        <v>2116</v>
      </c>
      <c r="F1220" s="10">
        <f t="shared" ca="1" si="39"/>
        <v>9.0411824614236806E-3</v>
      </c>
      <c r="G1220" s="3" t="str">
        <f>VLOOKUP(Table3[[#This Row],[PRODUCT ID]],Table1[[PRODUCT]:[SELLING PRICE]],1,FALSE)</f>
        <v>Product170</v>
      </c>
      <c r="H1220" s="3" t="str">
        <f>VLOOKUP(Table3[[#This Row],[PRODUCT ID]],Table1[[PRODUCT]:[SELLING PRICE]],2,FALSE)</f>
        <v>Category2</v>
      </c>
      <c r="I1220" s="3" t="str">
        <f>VLOOKUP(Table3[[#This Row],[PRODUCT ID]],Table1[[PRODUCT]:[SELLING PRICE]],3,FALSE)</f>
        <v>Lt</v>
      </c>
      <c r="J1220" s="16">
        <f ca="1">VLOOKUP(Table3[[#This Row],[PRODUCT ID]],Table1[[PRODUCT]:[SELLING PRICE]],4,FALSE)</f>
        <v>32</v>
      </c>
      <c r="K1220" s="16">
        <f ca="1">VLOOKUP(Table3[[#This Row],[PRODUCT ID]],Table1[[PRODUCT]:[SELLING PRICE]],5,FALSE)</f>
        <v>110.15620313510418</v>
      </c>
      <c r="L1220" s="16">
        <f ca="1">J1220*Table3[[#This Row],[QUANTITY]]</f>
        <v>288</v>
      </c>
      <c r="M1220" s="16">
        <f ca="1">K1220*Table3[[#This Row],[QUANTITY]]*(1-Table3[[#This Row],[DISCOUNT %]])</f>
        <v>982.44234722971839</v>
      </c>
      <c r="N1220" s="3">
        <f>DAY(Table3[[#This Row],[DATE]])</f>
        <v>3</v>
      </c>
      <c r="O1220" s="3" t="str">
        <f>TEXT(Table3[[#This Row],[DATE]],"mmm")</f>
        <v>May</v>
      </c>
      <c r="P1220" s="3">
        <f>YEAR(Table3[[#This Row],[DATE]])</f>
        <v>2024</v>
      </c>
    </row>
    <row r="1221" spans="1:16" x14ac:dyDescent="0.3">
      <c r="A1221" s="6">
        <v>45416</v>
      </c>
      <c r="B1221" s="7" t="s">
        <v>1223</v>
      </c>
      <c r="C1221" s="9">
        <f t="shared" ca="1" si="38"/>
        <v>9</v>
      </c>
      <c r="D1221" s="9" t="s">
        <v>2115</v>
      </c>
      <c r="E1221" s="9" t="s">
        <v>2116</v>
      </c>
      <c r="F1221" s="10">
        <f t="shared" ca="1" si="39"/>
        <v>9.2291792296818054E-2</v>
      </c>
      <c r="G1221" s="3" t="str">
        <f>VLOOKUP(Table3[[#This Row],[PRODUCT ID]],Table1[[PRODUCT]:[SELLING PRICE]],1,FALSE)</f>
        <v>Product171</v>
      </c>
      <c r="H1221" s="3" t="str">
        <f>VLOOKUP(Table3[[#This Row],[PRODUCT ID]],Table1[[PRODUCT]:[SELLING PRICE]],2,FALSE)</f>
        <v>Category3</v>
      </c>
      <c r="I1221" s="3" t="str">
        <f>VLOOKUP(Table3[[#This Row],[PRODUCT ID]],Table1[[PRODUCT]:[SELLING PRICE]],3,FALSE)</f>
        <v>Ft</v>
      </c>
      <c r="J1221" s="16">
        <f ca="1">VLOOKUP(Table3[[#This Row],[PRODUCT ID]],Table1[[PRODUCT]:[SELLING PRICE]],4,FALSE)</f>
        <v>118</v>
      </c>
      <c r="K1221" s="16">
        <f ca="1">VLOOKUP(Table3[[#This Row],[PRODUCT ID]],Table1[[PRODUCT]:[SELLING PRICE]],5,FALSE)</f>
        <v>73.097675210316552</v>
      </c>
      <c r="L1221" s="16">
        <f ca="1">J1221*Table3[[#This Row],[QUANTITY]]</f>
        <v>1062</v>
      </c>
      <c r="M1221" s="16">
        <f ca="1">K1221*Table3[[#This Row],[QUANTITY]]*(1-Table3[[#This Row],[DISCOUNT %]])</f>
        <v>597.16223777183177</v>
      </c>
      <c r="N1221" s="3">
        <f>DAY(Table3[[#This Row],[DATE]])</f>
        <v>4</v>
      </c>
      <c r="O1221" s="3" t="str">
        <f>TEXT(Table3[[#This Row],[DATE]],"mmm")</f>
        <v>May</v>
      </c>
      <c r="P1221" s="3">
        <f>YEAR(Table3[[#This Row],[DATE]])</f>
        <v>2024</v>
      </c>
    </row>
    <row r="1222" spans="1:16" x14ac:dyDescent="0.3">
      <c r="A1222" s="6">
        <v>45417</v>
      </c>
      <c r="B1222" s="7" t="s">
        <v>1224</v>
      </c>
      <c r="C1222" s="9">
        <f t="shared" ca="1" si="38"/>
        <v>13</v>
      </c>
      <c r="D1222" s="9" t="s">
        <v>2115</v>
      </c>
      <c r="E1222" s="9" t="s">
        <v>2118</v>
      </c>
      <c r="F1222" s="10">
        <f t="shared" ca="1" si="39"/>
        <v>1.4046067726465761E-2</v>
      </c>
      <c r="G1222" s="3" t="str">
        <f>VLOOKUP(Table3[[#This Row],[PRODUCT ID]],Table1[[PRODUCT]:[SELLING PRICE]],1,FALSE)</f>
        <v>Product172</v>
      </c>
      <c r="H1222" s="3" t="str">
        <f>VLOOKUP(Table3[[#This Row],[PRODUCT ID]],Table1[[PRODUCT]:[SELLING PRICE]],2,FALSE)</f>
        <v>Category4</v>
      </c>
      <c r="I1222" s="3" t="str">
        <f>VLOOKUP(Table3[[#This Row],[PRODUCT ID]],Table1[[PRODUCT]:[SELLING PRICE]],3,FALSE)</f>
        <v>Kg</v>
      </c>
      <c r="J1222" s="16">
        <f ca="1">VLOOKUP(Table3[[#This Row],[PRODUCT ID]],Table1[[PRODUCT]:[SELLING PRICE]],4,FALSE)</f>
        <v>82</v>
      </c>
      <c r="K1222" s="16">
        <f ca="1">VLOOKUP(Table3[[#This Row],[PRODUCT ID]],Table1[[PRODUCT]:[SELLING PRICE]],5,FALSE)</f>
        <v>221.2507186574982</v>
      </c>
      <c r="L1222" s="16">
        <f ca="1">J1222*Table3[[#This Row],[QUANTITY]]</f>
        <v>1066</v>
      </c>
      <c r="M1222" s="16">
        <f ca="1">K1222*Table3[[#This Row],[QUANTITY]]*(1-Table3[[#This Row],[DISCOUNT %]])</f>
        <v>2835.8592090231746</v>
      </c>
      <c r="N1222" s="3">
        <f>DAY(Table3[[#This Row],[DATE]])</f>
        <v>5</v>
      </c>
      <c r="O1222" s="3" t="str">
        <f>TEXT(Table3[[#This Row],[DATE]],"mmm")</f>
        <v>May</v>
      </c>
      <c r="P1222" s="3">
        <f>YEAR(Table3[[#This Row],[DATE]])</f>
        <v>2024</v>
      </c>
    </row>
    <row r="1223" spans="1:16" x14ac:dyDescent="0.3">
      <c r="A1223" s="6">
        <v>45418</v>
      </c>
      <c r="B1223" s="7" t="s">
        <v>1225</v>
      </c>
      <c r="C1223" s="9">
        <f t="shared" ca="1" si="38"/>
        <v>5</v>
      </c>
      <c r="D1223" s="9" t="s">
        <v>2115</v>
      </c>
      <c r="E1223" s="9" t="s">
        <v>2116</v>
      </c>
      <c r="F1223" s="10">
        <f t="shared" ca="1" si="39"/>
        <v>6.6000168001194195E-2</v>
      </c>
      <c r="G1223" s="3" t="str">
        <f>VLOOKUP(Table3[[#This Row],[PRODUCT ID]],Table1[[PRODUCT]:[SELLING PRICE]],1,FALSE)</f>
        <v>Product173</v>
      </c>
      <c r="H1223" s="3" t="str">
        <f>VLOOKUP(Table3[[#This Row],[PRODUCT ID]],Table1[[PRODUCT]:[SELLING PRICE]],2,FALSE)</f>
        <v>Category5</v>
      </c>
      <c r="I1223" s="3" t="str">
        <f>VLOOKUP(Table3[[#This Row],[PRODUCT ID]],Table1[[PRODUCT]:[SELLING PRICE]],3,FALSE)</f>
        <v>No</v>
      </c>
      <c r="J1223" s="16">
        <f ca="1">VLOOKUP(Table3[[#This Row],[PRODUCT ID]],Table1[[PRODUCT]:[SELLING PRICE]],4,FALSE)</f>
        <v>5</v>
      </c>
      <c r="K1223" s="16">
        <f ca="1">VLOOKUP(Table3[[#This Row],[PRODUCT ID]],Table1[[PRODUCT]:[SELLING PRICE]],5,FALSE)</f>
        <v>116.2095330301651</v>
      </c>
      <c r="L1223" s="16">
        <f ca="1">J1223*Table3[[#This Row],[QUANTITY]]</f>
        <v>25</v>
      </c>
      <c r="M1223" s="16">
        <f ca="1">K1223*Table3[[#This Row],[QUANTITY]]*(1-Table3[[#This Row],[DISCOUNT %]])</f>
        <v>542.69842163416945</v>
      </c>
      <c r="N1223" s="3">
        <f>DAY(Table3[[#This Row],[DATE]])</f>
        <v>6</v>
      </c>
      <c r="O1223" s="3" t="str">
        <f>TEXT(Table3[[#This Row],[DATE]],"mmm")</f>
        <v>May</v>
      </c>
      <c r="P1223" s="3">
        <f>YEAR(Table3[[#This Row],[DATE]])</f>
        <v>2024</v>
      </c>
    </row>
    <row r="1224" spans="1:16" x14ac:dyDescent="0.3">
      <c r="A1224" s="6">
        <v>45419</v>
      </c>
      <c r="B1224" s="7" t="s">
        <v>1226</v>
      </c>
      <c r="C1224" s="9">
        <f t="shared" ca="1" si="38"/>
        <v>6</v>
      </c>
      <c r="D1224" s="9" t="s">
        <v>2116</v>
      </c>
      <c r="E1224" s="9" t="s">
        <v>2116</v>
      </c>
      <c r="F1224" s="10">
        <f t="shared" ca="1" si="39"/>
        <v>1.3492825318551672E-3</v>
      </c>
      <c r="G1224" s="3" t="str">
        <f>VLOOKUP(Table3[[#This Row],[PRODUCT ID]],Table1[[PRODUCT]:[SELLING PRICE]],1,FALSE)</f>
        <v>Product174</v>
      </c>
      <c r="H1224" s="3" t="str">
        <f>VLOOKUP(Table3[[#This Row],[PRODUCT ID]],Table1[[PRODUCT]:[SELLING PRICE]],2,FALSE)</f>
        <v>Category1</v>
      </c>
      <c r="I1224" s="3" t="str">
        <f>VLOOKUP(Table3[[#This Row],[PRODUCT ID]],Table1[[PRODUCT]:[SELLING PRICE]],3,FALSE)</f>
        <v>No</v>
      </c>
      <c r="J1224" s="16">
        <f ca="1">VLOOKUP(Table3[[#This Row],[PRODUCT ID]],Table1[[PRODUCT]:[SELLING PRICE]],4,FALSE)</f>
        <v>97</v>
      </c>
      <c r="K1224" s="16">
        <f ca="1">VLOOKUP(Table3[[#This Row],[PRODUCT ID]],Table1[[PRODUCT]:[SELLING PRICE]],5,FALSE)</f>
        <v>245.48579335218037</v>
      </c>
      <c r="L1224" s="16">
        <f ca="1">J1224*Table3[[#This Row],[QUANTITY]]</f>
        <v>582</v>
      </c>
      <c r="M1224" s="16">
        <f ca="1">K1224*Table3[[#This Row],[QUANTITY]]*(1-Table3[[#This Row],[DISCOUNT %]])</f>
        <v>1470.9273819563498</v>
      </c>
      <c r="N1224" s="3">
        <f>DAY(Table3[[#This Row],[DATE]])</f>
        <v>7</v>
      </c>
      <c r="O1224" s="3" t="str">
        <f>TEXT(Table3[[#This Row],[DATE]],"mmm")</f>
        <v>May</v>
      </c>
      <c r="P1224" s="3">
        <f>YEAR(Table3[[#This Row],[DATE]])</f>
        <v>2024</v>
      </c>
    </row>
    <row r="1225" spans="1:16" x14ac:dyDescent="0.3">
      <c r="A1225" s="6">
        <v>45420</v>
      </c>
      <c r="B1225" s="7" t="s">
        <v>1227</v>
      </c>
      <c r="C1225" s="9">
        <f t="shared" ca="1" si="38"/>
        <v>7</v>
      </c>
      <c r="D1225" s="9" t="s">
        <v>2116</v>
      </c>
      <c r="E1225" s="9" t="s">
        <v>2116</v>
      </c>
      <c r="F1225" s="10">
        <f t="shared" ca="1" si="39"/>
        <v>5.318527373546425E-2</v>
      </c>
      <c r="G1225" s="3" t="str">
        <f>VLOOKUP(Table3[[#This Row],[PRODUCT ID]],Table1[[PRODUCT]:[SELLING PRICE]],1,FALSE)</f>
        <v>Product175</v>
      </c>
      <c r="H1225" s="3" t="str">
        <f>VLOOKUP(Table3[[#This Row],[PRODUCT ID]],Table1[[PRODUCT]:[SELLING PRICE]],2,FALSE)</f>
        <v>Category2</v>
      </c>
      <c r="I1225" s="3" t="str">
        <f>VLOOKUP(Table3[[#This Row],[PRODUCT ID]],Table1[[PRODUCT]:[SELLING PRICE]],3,FALSE)</f>
        <v>Ft</v>
      </c>
      <c r="J1225" s="16">
        <f ca="1">VLOOKUP(Table3[[#This Row],[PRODUCT ID]],Table1[[PRODUCT]:[SELLING PRICE]],4,FALSE)</f>
        <v>17</v>
      </c>
      <c r="K1225" s="16">
        <f ca="1">VLOOKUP(Table3[[#This Row],[PRODUCT ID]],Table1[[PRODUCT]:[SELLING PRICE]],5,FALSE)</f>
        <v>89.891246705317059</v>
      </c>
      <c r="L1225" s="16">
        <f ca="1">J1225*Table3[[#This Row],[QUANTITY]]</f>
        <v>119</v>
      </c>
      <c r="M1225" s="16">
        <f ca="1">K1225*Table3[[#This Row],[QUANTITY]]*(1-Table3[[#This Row],[DISCOUNT %]])</f>
        <v>595.7724930001084</v>
      </c>
      <c r="N1225" s="3">
        <f>DAY(Table3[[#This Row],[DATE]])</f>
        <v>8</v>
      </c>
      <c r="O1225" s="3" t="str">
        <f>TEXT(Table3[[#This Row],[DATE]],"mmm")</f>
        <v>May</v>
      </c>
      <c r="P1225" s="3">
        <f>YEAR(Table3[[#This Row],[DATE]])</f>
        <v>2024</v>
      </c>
    </row>
    <row r="1226" spans="1:16" x14ac:dyDescent="0.3">
      <c r="A1226" s="6">
        <v>45421</v>
      </c>
      <c r="B1226" s="7" t="s">
        <v>1228</v>
      </c>
      <c r="C1226" s="9">
        <f t="shared" ca="1" si="38"/>
        <v>13</v>
      </c>
      <c r="D1226" s="9" t="s">
        <v>2116</v>
      </c>
      <c r="E1226" s="9" t="s">
        <v>2116</v>
      </c>
      <c r="F1226" s="10">
        <f t="shared" ca="1" si="39"/>
        <v>7.0663156266656632E-2</v>
      </c>
      <c r="G1226" s="3" t="str">
        <f>VLOOKUP(Table3[[#This Row],[PRODUCT ID]],Table1[[PRODUCT]:[SELLING PRICE]],1,FALSE)</f>
        <v>Product176</v>
      </c>
      <c r="H1226" s="3" t="str">
        <f>VLOOKUP(Table3[[#This Row],[PRODUCT ID]],Table1[[PRODUCT]:[SELLING PRICE]],2,FALSE)</f>
        <v>Category3</v>
      </c>
      <c r="I1226" s="3" t="str">
        <f>VLOOKUP(Table3[[#This Row],[PRODUCT ID]],Table1[[PRODUCT]:[SELLING PRICE]],3,FALSE)</f>
        <v>No</v>
      </c>
      <c r="J1226" s="16">
        <f ca="1">VLOOKUP(Table3[[#This Row],[PRODUCT ID]],Table1[[PRODUCT]:[SELLING PRICE]],4,FALSE)</f>
        <v>154</v>
      </c>
      <c r="K1226" s="16">
        <f ca="1">VLOOKUP(Table3[[#This Row],[PRODUCT ID]],Table1[[PRODUCT]:[SELLING PRICE]],5,FALSE)</f>
        <v>257.82819577091556</v>
      </c>
      <c r="L1226" s="16">
        <f ca="1">J1226*Table3[[#This Row],[QUANTITY]]</f>
        <v>2002</v>
      </c>
      <c r="M1226" s="16">
        <f ca="1">K1226*Table3[[#This Row],[QUANTITY]]*(1-Table3[[#This Row],[DISCOUNT %]])</f>
        <v>3114.9201418816679</v>
      </c>
      <c r="N1226" s="3">
        <f>DAY(Table3[[#This Row],[DATE]])</f>
        <v>9</v>
      </c>
      <c r="O1226" s="3" t="str">
        <f>TEXT(Table3[[#This Row],[DATE]],"mmm")</f>
        <v>May</v>
      </c>
      <c r="P1226" s="3">
        <f>YEAR(Table3[[#This Row],[DATE]])</f>
        <v>2024</v>
      </c>
    </row>
    <row r="1227" spans="1:16" x14ac:dyDescent="0.3">
      <c r="A1227" s="6">
        <v>45422</v>
      </c>
      <c r="B1227" s="7" t="s">
        <v>1229</v>
      </c>
      <c r="C1227" s="9">
        <f t="shared" ca="1" si="38"/>
        <v>14</v>
      </c>
      <c r="D1227" s="9" t="s">
        <v>2115</v>
      </c>
      <c r="E1227" s="9" t="s">
        <v>2116</v>
      </c>
      <c r="F1227" s="10">
        <f t="shared" ca="1" si="39"/>
        <v>2.390008159166901E-4</v>
      </c>
      <c r="G1227" s="3" t="str">
        <f>VLOOKUP(Table3[[#This Row],[PRODUCT ID]],Table1[[PRODUCT]:[SELLING PRICE]],1,FALSE)</f>
        <v>Product177</v>
      </c>
      <c r="H1227" s="3" t="str">
        <f>VLOOKUP(Table3[[#This Row],[PRODUCT ID]],Table1[[PRODUCT]:[SELLING PRICE]],2,FALSE)</f>
        <v>Category4</v>
      </c>
      <c r="I1227" s="3" t="str">
        <f>VLOOKUP(Table3[[#This Row],[PRODUCT ID]],Table1[[PRODUCT]:[SELLING PRICE]],3,FALSE)</f>
        <v>Kg</v>
      </c>
      <c r="J1227" s="16">
        <f ca="1">VLOOKUP(Table3[[#This Row],[PRODUCT ID]],Table1[[PRODUCT]:[SELLING PRICE]],4,FALSE)</f>
        <v>176</v>
      </c>
      <c r="K1227" s="16">
        <f ca="1">VLOOKUP(Table3[[#This Row],[PRODUCT ID]],Table1[[PRODUCT]:[SELLING PRICE]],5,FALSE)</f>
        <v>256.88842729521195</v>
      </c>
      <c r="L1227" s="16">
        <f ca="1">J1227*Table3[[#This Row],[QUANTITY]]</f>
        <v>2464</v>
      </c>
      <c r="M1227" s="16">
        <f ca="1">K1227*Table3[[#This Row],[QUANTITY]]*(1-Table3[[#This Row],[DISCOUNT %]])</f>
        <v>3595.578430520844</v>
      </c>
      <c r="N1227" s="3">
        <f>DAY(Table3[[#This Row],[DATE]])</f>
        <v>10</v>
      </c>
      <c r="O1227" s="3" t="str">
        <f>TEXT(Table3[[#This Row],[DATE]],"mmm")</f>
        <v>May</v>
      </c>
      <c r="P1227" s="3">
        <f>YEAR(Table3[[#This Row],[DATE]])</f>
        <v>2024</v>
      </c>
    </row>
    <row r="1228" spans="1:16" x14ac:dyDescent="0.3">
      <c r="A1228" s="6">
        <v>45423</v>
      </c>
      <c r="B1228" s="7" t="s">
        <v>1230</v>
      </c>
      <c r="C1228" s="9">
        <f t="shared" ca="1" si="38"/>
        <v>11</v>
      </c>
      <c r="D1228" s="9" t="s">
        <v>2117</v>
      </c>
      <c r="E1228" s="9" t="s">
        <v>2118</v>
      </c>
      <c r="F1228" s="10">
        <f t="shared" ca="1" si="39"/>
        <v>1.90184634064825E-2</v>
      </c>
      <c r="G1228" s="3" t="str">
        <f>VLOOKUP(Table3[[#This Row],[PRODUCT ID]],Table1[[PRODUCT]:[SELLING PRICE]],1,FALSE)</f>
        <v>Product178</v>
      </c>
      <c r="H1228" s="3" t="str">
        <f>VLOOKUP(Table3[[#This Row],[PRODUCT ID]],Table1[[PRODUCT]:[SELLING PRICE]],2,FALSE)</f>
        <v>Category5</v>
      </c>
      <c r="I1228" s="3" t="str">
        <f>VLOOKUP(Table3[[#This Row],[PRODUCT ID]],Table1[[PRODUCT]:[SELLING PRICE]],3,FALSE)</f>
        <v>Kg</v>
      </c>
      <c r="J1228" s="16">
        <f ca="1">VLOOKUP(Table3[[#This Row],[PRODUCT ID]],Table1[[PRODUCT]:[SELLING PRICE]],4,FALSE)</f>
        <v>228</v>
      </c>
      <c r="K1228" s="16">
        <f ca="1">VLOOKUP(Table3[[#This Row],[PRODUCT ID]],Table1[[PRODUCT]:[SELLING PRICE]],5,FALSE)</f>
        <v>299.23177214207016</v>
      </c>
      <c r="L1228" s="16">
        <f ca="1">J1228*Table3[[#This Row],[QUANTITY]]</f>
        <v>2508</v>
      </c>
      <c r="M1228" s="16">
        <f ca="1">K1228*Table3[[#This Row],[QUANTITY]]*(1-Table3[[#This Row],[DISCOUNT %]])</f>
        <v>3228.9492799688219</v>
      </c>
      <c r="N1228" s="3">
        <f>DAY(Table3[[#This Row],[DATE]])</f>
        <v>11</v>
      </c>
      <c r="O1228" s="3" t="str">
        <f>TEXT(Table3[[#This Row],[DATE]],"mmm")</f>
        <v>May</v>
      </c>
      <c r="P1228" s="3">
        <f>YEAR(Table3[[#This Row],[DATE]])</f>
        <v>2024</v>
      </c>
    </row>
    <row r="1229" spans="1:16" x14ac:dyDescent="0.3">
      <c r="A1229" s="6">
        <v>45424</v>
      </c>
      <c r="B1229" s="7" t="s">
        <v>1231</v>
      </c>
      <c r="C1229" s="9">
        <f t="shared" ca="1" si="38"/>
        <v>2</v>
      </c>
      <c r="D1229" s="9" t="s">
        <v>2117</v>
      </c>
      <c r="E1229" s="9" t="s">
        <v>2118</v>
      </c>
      <c r="F1229" s="10">
        <f t="shared" ca="1" si="39"/>
        <v>3.9962819338303125E-2</v>
      </c>
      <c r="G1229" s="3" t="str">
        <f>VLOOKUP(Table3[[#This Row],[PRODUCT ID]],Table1[[PRODUCT]:[SELLING PRICE]],1,FALSE)</f>
        <v>Product179</v>
      </c>
      <c r="H1229" s="3" t="str">
        <f>VLOOKUP(Table3[[#This Row],[PRODUCT ID]],Table1[[PRODUCT]:[SELLING PRICE]],2,FALSE)</f>
        <v>Category1</v>
      </c>
      <c r="I1229" s="3" t="str">
        <f>VLOOKUP(Table3[[#This Row],[PRODUCT ID]],Table1[[PRODUCT]:[SELLING PRICE]],3,FALSE)</f>
        <v>Lt</v>
      </c>
      <c r="J1229" s="16">
        <f ca="1">VLOOKUP(Table3[[#This Row],[PRODUCT ID]],Table1[[PRODUCT]:[SELLING PRICE]],4,FALSE)</f>
        <v>71</v>
      </c>
      <c r="K1229" s="16">
        <f ca="1">VLOOKUP(Table3[[#This Row],[PRODUCT ID]],Table1[[PRODUCT]:[SELLING PRICE]],5,FALSE)</f>
        <v>35.145332515530171</v>
      </c>
      <c r="L1229" s="16">
        <f ca="1">J1229*Table3[[#This Row],[QUANTITY]]</f>
        <v>142</v>
      </c>
      <c r="M1229" s="16">
        <f ca="1">K1229*Table3[[#This Row],[QUANTITY]]*(1-Table3[[#This Row],[DISCOUNT %]])</f>
        <v>67.481651883254898</v>
      </c>
      <c r="N1229" s="3">
        <f>DAY(Table3[[#This Row],[DATE]])</f>
        <v>12</v>
      </c>
      <c r="O1229" s="3" t="str">
        <f>TEXT(Table3[[#This Row],[DATE]],"mmm")</f>
        <v>May</v>
      </c>
      <c r="P1229" s="3">
        <f>YEAR(Table3[[#This Row],[DATE]])</f>
        <v>2024</v>
      </c>
    </row>
    <row r="1230" spans="1:16" x14ac:dyDescent="0.3">
      <c r="A1230" s="6">
        <v>45425</v>
      </c>
      <c r="B1230" s="7" t="s">
        <v>1232</v>
      </c>
      <c r="C1230" s="9">
        <f t="shared" ca="1" si="38"/>
        <v>3</v>
      </c>
      <c r="D1230" s="9" t="s">
        <v>2116</v>
      </c>
      <c r="E1230" s="9" t="s">
        <v>2116</v>
      </c>
      <c r="F1230" s="10">
        <f t="shared" ca="1" si="39"/>
        <v>8.1441236289584704E-2</v>
      </c>
      <c r="G1230" s="3" t="str">
        <f>VLOOKUP(Table3[[#This Row],[PRODUCT ID]],Table1[[PRODUCT]:[SELLING PRICE]],1,FALSE)</f>
        <v>Product180</v>
      </c>
      <c r="H1230" s="3" t="str">
        <f>VLOOKUP(Table3[[#This Row],[PRODUCT ID]],Table1[[PRODUCT]:[SELLING PRICE]],2,FALSE)</f>
        <v>Category2</v>
      </c>
      <c r="I1230" s="3" t="str">
        <f>VLOOKUP(Table3[[#This Row],[PRODUCT ID]],Table1[[PRODUCT]:[SELLING PRICE]],3,FALSE)</f>
        <v>Kg</v>
      </c>
      <c r="J1230" s="16">
        <f ca="1">VLOOKUP(Table3[[#This Row],[PRODUCT ID]],Table1[[PRODUCT]:[SELLING PRICE]],4,FALSE)</f>
        <v>24</v>
      </c>
      <c r="K1230" s="16">
        <f ca="1">VLOOKUP(Table3[[#This Row],[PRODUCT ID]],Table1[[PRODUCT]:[SELLING PRICE]],5,FALSE)</f>
        <v>145.85833158876653</v>
      </c>
      <c r="L1230" s="16">
        <f ca="1">J1230*Table3[[#This Row],[QUANTITY]]</f>
        <v>72</v>
      </c>
      <c r="M1230" s="16">
        <f ca="1">K1230*Table3[[#This Row],[QUANTITY]]*(1-Table3[[#This Row],[DISCOUNT %]])</f>
        <v>401.93834622312363</v>
      </c>
      <c r="N1230" s="3">
        <f>DAY(Table3[[#This Row],[DATE]])</f>
        <v>13</v>
      </c>
      <c r="O1230" s="3" t="str">
        <f>TEXT(Table3[[#This Row],[DATE]],"mmm")</f>
        <v>May</v>
      </c>
      <c r="P1230" s="3">
        <f>YEAR(Table3[[#This Row],[DATE]])</f>
        <v>2024</v>
      </c>
    </row>
    <row r="1231" spans="1:16" x14ac:dyDescent="0.3">
      <c r="A1231" s="6">
        <v>45426</v>
      </c>
      <c r="B1231" s="7" t="s">
        <v>1233</v>
      </c>
      <c r="C1231" s="9">
        <f t="shared" ca="1" si="38"/>
        <v>10</v>
      </c>
      <c r="D1231" s="9" t="s">
        <v>2116</v>
      </c>
      <c r="E1231" s="9" t="s">
        <v>2116</v>
      </c>
      <c r="F1231" s="10">
        <f t="shared" ca="1" si="39"/>
        <v>8.4611724101850555E-2</v>
      </c>
      <c r="G1231" s="3" t="str">
        <f>VLOOKUP(Table3[[#This Row],[PRODUCT ID]],Table1[[PRODUCT]:[SELLING PRICE]],1,FALSE)</f>
        <v>Product181</v>
      </c>
      <c r="H1231" s="3" t="str">
        <f>VLOOKUP(Table3[[#This Row],[PRODUCT ID]],Table1[[PRODUCT]:[SELLING PRICE]],2,FALSE)</f>
        <v>Category3</v>
      </c>
      <c r="I1231" s="3" t="str">
        <f>VLOOKUP(Table3[[#This Row],[PRODUCT ID]],Table1[[PRODUCT]:[SELLING PRICE]],3,FALSE)</f>
        <v>Lt</v>
      </c>
      <c r="J1231" s="16">
        <f ca="1">VLOOKUP(Table3[[#This Row],[PRODUCT ID]],Table1[[PRODUCT]:[SELLING PRICE]],4,FALSE)</f>
        <v>151</v>
      </c>
      <c r="K1231" s="16">
        <f ca="1">VLOOKUP(Table3[[#This Row],[PRODUCT ID]],Table1[[PRODUCT]:[SELLING PRICE]],5,FALSE)</f>
        <v>283.1047636192576</v>
      </c>
      <c r="L1231" s="16">
        <f ca="1">J1231*Table3[[#This Row],[QUANTITY]]</f>
        <v>1510</v>
      </c>
      <c r="M1231" s="16">
        <f ca="1">K1231*Table3[[#This Row],[QUANTITY]]*(1-Table3[[#This Row],[DISCOUNT %]])</f>
        <v>2591.5078146798533</v>
      </c>
      <c r="N1231" s="3">
        <f>DAY(Table3[[#This Row],[DATE]])</f>
        <v>14</v>
      </c>
      <c r="O1231" s="3" t="str">
        <f>TEXT(Table3[[#This Row],[DATE]],"mmm")</f>
        <v>May</v>
      </c>
      <c r="P1231" s="3">
        <f>YEAR(Table3[[#This Row],[DATE]])</f>
        <v>2024</v>
      </c>
    </row>
    <row r="1232" spans="1:16" x14ac:dyDescent="0.3">
      <c r="A1232" s="6">
        <v>45427</v>
      </c>
      <c r="B1232" s="7" t="s">
        <v>1234</v>
      </c>
      <c r="C1232" s="9">
        <f t="shared" ca="1" si="38"/>
        <v>5</v>
      </c>
      <c r="D1232" s="9" t="s">
        <v>2116</v>
      </c>
      <c r="E1232" s="9" t="s">
        <v>2116</v>
      </c>
      <c r="F1232" s="10">
        <f t="shared" ca="1" si="39"/>
        <v>3.2511751726539309E-3</v>
      </c>
      <c r="G1232" s="3" t="str">
        <f>VLOOKUP(Table3[[#This Row],[PRODUCT ID]],Table1[[PRODUCT]:[SELLING PRICE]],1,FALSE)</f>
        <v>Product182</v>
      </c>
      <c r="H1232" s="3" t="str">
        <f>VLOOKUP(Table3[[#This Row],[PRODUCT ID]],Table1[[PRODUCT]:[SELLING PRICE]],2,FALSE)</f>
        <v>Category4</v>
      </c>
      <c r="I1232" s="3" t="str">
        <f>VLOOKUP(Table3[[#This Row],[PRODUCT ID]],Table1[[PRODUCT]:[SELLING PRICE]],3,FALSE)</f>
        <v>Ft</v>
      </c>
      <c r="J1232" s="16">
        <f ca="1">VLOOKUP(Table3[[#This Row],[PRODUCT ID]],Table1[[PRODUCT]:[SELLING PRICE]],4,FALSE)</f>
        <v>177</v>
      </c>
      <c r="K1232" s="16">
        <f ca="1">VLOOKUP(Table3[[#This Row],[PRODUCT ID]],Table1[[PRODUCT]:[SELLING PRICE]],5,FALSE)</f>
        <v>43.403148475082766</v>
      </c>
      <c r="L1232" s="16">
        <f ca="1">J1232*Table3[[#This Row],[QUANTITY]]</f>
        <v>885</v>
      </c>
      <c r="M1232" s="16">
        <f ca="1">K1232*Table3[[#This Row],[QUANTITY]]*(1-Table3[[#This Row],[DISCOUNT %]])</f>
        <v>216.3101861817278</v>
      </c>
      <c r="N1232" s="3">
        <f>DAY(Table3[[#This Row],[DATE]])</f>
        <v>15</v>
      </c>
      <c r="O1232" s="3" t="str">
        <f>TEXT(Table3[[#This Row],[DATE]],"mmm")</f>
        <v>May</v>
      </c>
      <c r="P1232" s="3">
        <f>YEAR(Table3[[#This Row],[DATE]])</f>
        <v>2024</v>
      </c>
    </row>
    <row r="1233" spans="1:16" x14ac:dyDescent="0.3">
      <c r="A1233" s="6">
        <v>45428</v>
      </c>
      <c r="B1233" s="7" t="s">
        <v>1235</v>
      </c>
      <c r="C1233" s="9">
        <f t="shared" ca="1" si="38"/>
        <v>2</v>
      </c>
      <c r="D1233" s="9" t="s">
        <v>2116</v>
      </c>
      <c r="E1233" s="9" t="s">
        <v>2116</v>
      </c>
      <c r="F1233" s="10">
        <f t="shared" ca="1" si="39"/>
        <v>8.9751118390842752E-2</v>
      </c>
      <c r="G1233" s="3" t="str">
        <f>VLOOKUP(Table3[[#This Row],[PRODUCT ID]],Table1[[PRODUCT]:[SELLING PRICE]],1,FALSE)</f>
        <v>Product183</v>
      </c>
      <c r="H1233" s="3" t="str">
        <f>VLOOKUP(Table3[[#This Row],[PRODUCT ID]],Table1[[PRODUCT]:[SELLING PRICE]],2,FALSE)</f>
        <v>Category5</v>
      </c>
      <c r="I1233" s="3" t="str">
        <f>VLOOKUP(Table3[[#This Row],[PRODUCT ID]],Table1[[PRODUCT]:[SELLING PRICE]],3,FALSE)</f>
        <v>Kg</v>
      </c>
      <c r="J1233" s="16">
        <f ca="1">VLOOKUP(Table3[[#This Row],[PRODUCT ID]],Table1[[PRODUCT]:[SELLING PRICE]],4,FALSE)</f>
        <v>26</v>
      </c>
      <c r="K1233" s="16">
        <f ca="1">VLOOKUP(Table3[[#This Row],[PRODUCT ID]],Table1[[PRODUCT]:[SELLING PRICE]],5,FALSE)</f>
        <v>131.12692400111672</v>
      </c>
      <c r="L1233" s="16">
        <f ca="1">J1233*Table3[[#This Row],[QUANTITY]]</f>
        <v>52</v>
      </c>
      <c r="M1233" s="16">
        <f ca="1">K1233*Table3[[#This Row],[QUANTITY]]*(1-Table3[[#This Row],[DISCOUNT %]])</f>
        <v>238.71627184173093</v>
      </c>
      <c r="N1233" s="3">
        <f>DAY(Table3[[#This Row],[DATE]])</f>
        <v>16</v>
      </c>
      <c r="O1233" s="3" t="str">
        <f>TEXT(Table3[[#This Row],[DATE]],"mmm")</f>
        <v>May</v>
      </c>
      <c r="P1233" s="3">
        <f>YEAR(Table3[[#This Row],[DATE]])</f>
        <v>2024</v>
      </c>
    </row>
    <row r="1234" spans="1:16" x14ac:dyDescent="0.3">
      <c r="A1234" s="6">
        <v>45429</v>
      </c>
      <c r="B1234" s="7" t="s">
        <v>1236</v>
      </c>
      <c r="C1234" s="9">
        <f t="shared" ca="1" si="38"/>
        <v>5</v>
      </c>
      <c r="D1234" s="9" t="s">
        <v>2115</v>
      </c>
      <c r="E1234" s="9" t="s">
        <v>2118</v>
      </c>
      <c r="F1234" s="10">
        <f t="shared" ca="1" si="39"/>
        <v>2.3623475367358496E-2</v>
      </c>
      <c r="G1234" s="3" t="str">
        <f>VLOOKUP(Table3[[#This Row],[PRODUCT ID]],Table1[[PRODUCT]:[SELLING PRICE]],1,FALSE)</f>
        <v>Product184</v>
      </c>
      <c r="H1234" s="3" t="str">
        <f>VLOOKUP(Table3[[#This Row],[PRODUCT ID]],Table1[[PRODUCT]:[SELLING PRICE]],2,FALSE)</f>
        <v>Category1</v>
      </c>
      <c r="I1234" s="3" t="str">
        <f>VLOOKUP(Table3[[#This Row],[PRODUCT ID]],Table1[[PRODUCT]:[SELLING PRICE]],3,FALSE)</f>
        <v>No</v>
      </c>
      <c r="J1234" s="16">
        <f ca="1">VLOOKUP(Table3[[#This Row],[PRODUCT ID]],Table1[[PRODUCT]:[SELLING PRICE]],4,FALSE)</f>
        <v>113</v>
      </c>
      <c r="K1234" s="16">
        <f ca="1">VLOOKUP(Table3[[#This Row],[PRODUCT ID]],Table1[[PRODUCT]:[SELLING PRICE]],5,FALSE)</f>
        <v>77.10426035332361</v>
      </c>
      <c r="L1234" s="16">
        <f ca="1">J1234*Table3[[#This Row],[QUANTITY]]</f>
        <v>565</v>
      </c>
      <c r="M1234" s="16">
        <f ca="1">K1234*Table3[[#This Row],[QUANTITY]]*(1-Table3[[#This Row],[DISCOUNT %]])</f>
        <v>376.41394879074238</v>
      </c>
      <c r="N1234" s="3">
        <f>DAY(Table3[[#This Row],[DATE]])</f>
        <v>17</v>
      </c>
      <c r="O1234" s="3" t="str">
        <f>TEXT(Table3[[#This Row],[DATE]],"mmm")</f>
        <v>May</v>
      </c>
      <c r="P1234" s="3">
        <f>YEAR(Table3[[#This Row],[DATE]])</f>
        <v>2024</v>
      </c>
    </row>
    <row r="1235" spans="1:16" x14ac:dyDescent="0.3">
      <c r="A1235" s="6">
        <v>45430</v>
      </c>
      <c r="B1235" s="7" t="s">
        <v>1237</v>
      </c>
      <c r="C1235" s="9">
        <f t="shared" ca="1" si="38"/>
        <v>5</v>
      </c>
      <c r="D1235" s="9" t="s">
        <v>2116</v>
      </c>
      <c r="E1235" s="9" t="s">
        <v>2116</v>
      </c>
      <c r="F1235" s="10">
        <f t="shared" ca="1" si="39"/>
        <v>1.6242476440999965E-3</v>
      </c>
      <c r="G1235" s="3" t="str">
        <f>VLOOKUP(Table3[[#This Row],[PRODUCT ID]],Table1[[PRODUCT]:[SELLING PRICE]],1,FALSE)</f>
        <v>Product185</v>
      </c>
      <c r="H1235" s="3" t="str">
        <f>VLOOKUP(Table3[[#This Row],[PRODUCT ID]],Table1[[PRODUCT]:[SELLING PRICE]],2,FALSE)</f>
        <v>Category2</v>
      </c>
      <c r="I1235" s="3" t="str">
        <f>VLOOKUP(Table3[[#This Row],[PRODUCT ID]],Table1[[PRODUCT]:[SELLING PRICE]],3,FALSE)</f>
        <v>No</v>
      </c>
      <c r="J1235" s="16">
        <f ca="1">VLOOKUP(Table3[[#This Row],[PRODUCT ID]],Table1[[PRODUCT]:[SELLING PRICE]],4,FALSE)</f>
        <v>21</v>
      </c>
      <c r="K1235" s="16">
        <f ca="1">VLOOKUP(Table3[[#This Row],[PRODUCT ID]],Table1[[PRODUCT]:[SELLING PRICE]],5,FALSE)</f>
        <v>36.91762214394776</v>
      </c>
      <c r="L1235" s="16">
        <f ca="1">J1235*Table3[[#This Row],[QUANTITY]]</f>
        <v>105</v>
      </c>
      <c r="M1235" s="16">
        <f ca="1">K1235*Table3[[#This Row],[QUANTITY]]*(1-Table3[[#This Row],[DISCOUNT %]])</f>
        <v>184.28829391577341</v>
      </c>
      <c r="N1235" s="3">
        <f>DAY(Table3[[#This Row],[DATE]])</f>
        <v>18</v>
      </c>
      <c r="O1235" s="3" t="str">
        <f>TEXT(Table3[[#This Row],[DATE]],"mmm")</f>
        <v>May</v>
      </c>
      <c r="P1235" s="3">
        <f>YEAR(Table3[[#This Row],[DATE]])</f>
        <v>2024</v>
      </c>
    </row>
    <row r="1236" spans="1:16" x14ac:dyDescent="0.3">
      <c r="A1236" s="6">
        <v>45431</v>
      </c>
      <c r="B1236" s="7" t="s">
        <v>1238</v>
      </c>
      <c r="C1236" s="9">
        <f t="shared" ca="1" si="38"/>
        <v>10</v>
      </c>
      <c r="D1236" s="9" t="s">
        <v>2117</v>
      </c>
      <c r="E1236" s="9" t="s">
        <v>2116</v>
      </c>
      <c r="F1236" s="10">
        <f t="shared" ca="1" si="39"/>
        <v>3.3262500153704154E-2</v>
      </c>
      <c r="G1236" s="3" t="str">
        <f>VLOOKUP(Table3[[#This Row],[PRODUCT ID]],Table1[[PRODUCT]:[SELLING PRICE]],1,FALSE)</f>
        <v>Product186</v>
      </c>
      <c r="H1236" s="3" t="str">
        <f>VLOOKUP(Table3[[#This Row],[PRODUCT ID]],Table1[[PRODUCT]:[SELLING PRICE]],2,FALSE)</f>
        <v>Category3</v>
      </c>
      <c r="I1236" s="3" t="str">
        <f>VLOOKUP(Table3[[#This Row],[PRODUCT ID]],Table1[[PRODUCT]:[SELLING PRICE]],3,FALSE)</f>
        <v>Ft</v>
      </c>
      <c r="J1236" s="16">
        <f ca="1">VLOOKUP(Table3[[#This Row],[PRODUCT ID]],Table1[[PRODUCT]:[SELLING PRICE]],4,FALSE)</f>
        <v>37</v>
      </c>
      <c r="K1236" s="16">
        <f ca="1">VLOOKUP(Table3[[#This Row],[PRODUCT ID]],Table1[[PRODUCT]:[SELLING PRICE]],5,FALSE)</f>
        <v>152.60567303298228</v>
      </c>
      <c r="L1236" s="16">
        <f ca="1">J1236*Table3[[#This Row],[QUANTITY]]</f>
        <v>370</v>
      </c>
      <c r="M1236" s="16">
        <f ca="1">K1236*Table3[[#This Row],[QUANTITY]]*(1-Table3[[#This Row],[DISCOUNT %]])</f>
        <v>1475.2962681026659</v>
      </c>
      <c r="N1236" s="3">
        <f>DAY(Table3[[#This Row],[DATE]])</f>
        <v>19</v>
      </c>
      <c r="O1236" s="3" t="str">
        <f>TEXT(Table3[[#This Row],[DATE]],"mmm")</f>
        <v>May</v>
      </c>
      <c r="P1236" s="3">
        <f>YEAR(Table3[[#This Row],[DATE]])</f>
        <v>2024</v>
      </c>
    </row>
    <row r="1237" spans="1:16" x14ac:dyDescent="0.3">
      <c r="A1237" s="6">
        <v>45432</v>
      </c>
      <c r="B1237" s="7" t="s">
        <v>1239</v>
      </c>
      <c r="C1237" s="9">
        <f t="shared" ca="1" si="38"/>
        <v>4</v>
      </c>
      <c r="D1237" s="9" t="s">
        <v>2115</v>
      </c>
      <c r="E1237" s="9" t="s">
        <v>2116</v>
      </c>
      <c r="F1237" s="10">
        <f t="shared" ca="1" si="39"/>
        <v>8.3828360414647474E-2</v>
      </c>
      <c r="G1237" s="3" t="str">
        <f>VLOOKUP(Table3[[#This Row],[PRODUCT ID]],Table1[[PRODUCT]:[SELLING PRICE]],1,FALSE)</f>
        <v>Product187</v>
      </c>
      <c r="H1237" s="3" t="str">
        <f>VLOOKUP(Table3[[#This Row],[PRODUCT ID]],Table1[[PRODUCT]:[SELLING PRICE]],2,FALSE)</f>
        <v>Category4</v>
      </c>
      <c r="I1237" s="3" t="str">
        <f>VLOOKUP(Table3[[#This Row],[PRODUCT ID]],Table1[[PRODUCT]:[SELLING PRICE]],3,FALSE)</f>
        <v>No</v>
      </c>
      <c r="J1237" s="16">
        <f ca="1">VLOOKUP(Table3[[#This Row],[PRODUCT ID]],Table1[[PRODUCT]:[SELLING PRICE]],4,FALSE)</f>
        <v>160</v>
      </c>
      <c r="K1237" s="16">
        <f ca="1">VLOOKUP(Table3[[#This Row],[PRODUCT ID]],Table1[[PRODUCT]:[SELLING PRICE]],5,FALSE)</f>
        <v>171.09036856490613</v>
      </c>
      <c r="L1237" s="16">
        <f ca="1">J1237*Table3[[#This Row],[QUANTITY]]</f>
        <v>640</v>
      </c>
      <c r="M1237" s="16">
        <f ca="1">K1237*Table3[[#This Row],[QUANTITY]]*(1-Table3[[#This Row],[DISCOUNT %]])</f>
        <v>626.99257394148924</v>
      </c>
      <c r="N1237" s="3">
        <f>DAY(Table3[[#This Row],[DATE]])</f>
        <v>20</v>
      </c>
      <c r="O1237" s="3" t="str">
        <f>TEXT(Table3[[#This Row],[DATE]],"mmm")</f>
        <v>May</v>
      </c>
      <c r="P1237" s="3">
        <f>YEAR(Table3[[#This Row],[DATE]])</f>
        <v>2024</v>
      </c>
    </row>
    <row r="1238" spans="1:16" x14ac:dyDescent="0.3">
      <c r="A1238" s="6">
        <v>45433</v>
      </c>
      <c r="B1238" s="7" t="s">
        <v>1240</v>
      </c>
      <c r="C1238" s="9">
        <f t="shared" ca="1" si="38"/>
        <v>11</v>
      </c>
      <c r="D1238" s="9" t="s">
        <v>2115</v>
      </c>
      <c r="E1238" s="9" t="s">
        <v>2116</v>
      </c>
      <c r="F1238" s="10">
        <f t="shared" ca="1" si="39"/>
        <v>5.7414788318739265E-2</v>
      </c>
      <c r="G1238" s="3" t="str">
        <f>VLOOKUP(Table3[[#This Row],[PRODUCT ID]],Table1[[PRODUCT]:[SELLING PRICE]],1,FALSE)</f>
        <v>Product188</v>
      </c>
      <c r="H1238" s="3" t="str">
        <f>VLOOKUP(Table3[[#This Row],[PRODUCT ID]],Table1[[PRODUCT]:[SELLING PRICE]],2,FALSE)</f>
        <v>Category5</v>
      </c>
      <c r="I1238" s="3" t="str">
        <f>VLOOKUP(Table3[[#This Row],[PRODUCT ID]],Table1[[PRODUCT]:[SELLING PRICE]],3,FALSE)</f>
        <v>Kg</v>
      </c>
      <c r="J1238" s="16">
        <f ca="1">VLOOKUP(Table3[[#This Row],[PRODUCT ID]],Table1[[PRODUCT]:[SELLING PRICE]],4,FALSE)</f>
        <v>141</v>
      </c>
      <c r="K1238" s="16">
        <f ca="1">VLOOKUP(Table3[[#This Row],[PRODUCT ID]],Table1[[PRODUCT]:[SELLING PRICE]],5,FALSE)</f>
        <v>136.36739549947771</v>
      </c>
      <c r="L1238" s="16">
        <f ca="1">J1238*Table3[[#This Row],[QUANTITY]]</f>
        <v>1551</v>
      </c>
      <c r="M1238" s="16">
        <f ca="1">K1238*Table3[[#This Row],[QUANTITY]]*(1-Table3[[#This Row],[DISCOUNT %]])</f>
        <v>1413.9167938862715</v>
      </c>
      <c r="N1238" s="3">
        <f>DAY(Table3[[#This Row],[DATE]])</f>
        <v>21</v>
      </c>
      <c r="O1238" s="3" t="str">
        <f>TEXT(Table3[[#This Row],[DATE]],"mmm")</f>
        <v>May</v>
      </c>
      <c r="P1238" s="3">
        <f>YEAR(Table3[[#This Row],[DATE]])</f>
        <v>2024</v>
      </c>
    </row>
    <row r="1239" spans="1:16" x14ac:dyDescent="0.3">
      <c r="A1239" s="6">
        <v>45434</v>
      </c>
      <c r="B1239" s="7" t="s">
        <v>1241</v>
      </c>
      <c r="C1239" s="9">
        <f t="shared" ca="1" si="38"/>
        <v>1</v>
      </c>
      <c r="D1239" s="9" t="s">
        <v>2115</v>
      </c>
      <c r="E1239" s="9" t="s">
        <v>2116</v>
      </c>
      <c r="F1239" s="10">
        <f t="shared" ca="1" si="39"/>
        <v>5.2853519481395057E-4</v>
      </c>
      <c r="G1239" s="3" t="str">
        <f>VLOOKUP(Table3[[#This Row],[PRODUCT ID]],Table1[[PRODUCT]:[SELLING PRICE]],1,FALSE)</f>
        <v>Product189</v>
      </c>
      <c r="H1239" s="3" t="str">
        <f>VLOOKUP(Table3[[#This Row],[PRODUCT ID]],Table1[[PRODUCT]:[SELLING PRICE]],2,FALSE)</f>
        <v>Category1</v>
      </c>
      <c r="I1239" s="3" t="str">
        <f>VLOOKUP(Table3[[#This Row],[PRODUCT ID]],Table1[[PRODUCT]:[SELLING PRICE]],3,FALSE)</f>
        <v>Kg</v>
      </c>
      <c r="J1239" s="16">
        <f ca="1">VLOOKUP(Table3[[#This Row],[PRODUCT ID]],Table1[[PRODUCT]:[SELLING PRICE]],4,FALSE)</f>
        <v>184</v>
      </c>
      <c r="K1239" s="16">
        <f ca="1">VLOOKUP(Table3[[#This Row],[PRODUCT ID]],Table1[[PRODUCT]:[SELLING PRICE]],5,FALSE)</f>
        <v>85.341458188415032</v>
      </c>
      <c r="L1239" s="16">
        <f ca="1">J1239*Table3[[#This Row],[QUANTITY]]</f>
        <v>184</v>
      </c>
      <c r="M1239" s="16">
        <f ca="1">K1239*Table3[[#This Row],[QUANTITY]]*(1-Table3[[#This Row],[DISCOUNT %]])</f>
        <v>85.296352224185711</v>
      </c>
      <c r="N1239" s="3">
        <f>DAY(Table3[[#This Row],[DATE]])</f>
        <v>22</v>
      </c>
      <c r="O1239" s="3" t="str">
        <f>TEXT(Table3[[#This Row],[DATE]],"mmm")</f>
        <v>May</v>
      </c>
      <c r="P1239" s="3">
        <f>YEAR(Table3[[#This Row],[DATE]])</f>
        <v>2024</v>
      </c>
    </row>
    <row r="1240" spans="1:16" x14ac:dyDescent="0.3">
      <c r="A1240" s="6">
        <v>45435</v>
      </c>
      <c r="B1240" s="7" t="s">
        <v>1242</v>
      </c>
      <c r="C1240" s="9">
        <f t="shared" ca="1" si="38"/>
        <v>5</v>
      </c>
      <c r="D1240" s="9" t="s">
        <v>2116</v>
      </c>
      <c r="E1240" s="9" t="s">
        <v>2118</v>
      </c>
      <c r="F1240" s="10">
        <f t="shared" ca="1" si="39"/>
        <v>1.0489370419781353E-2</v>
      </c>
      <c r="G1240" s="3" t="str">
        <f>VLOOKUP(Table3[[#This Row],[PRODUCT ID]],Table1[[PRODUCT]:[SELLING PRICE]],1,FALSE)</f>
        <v>Product190</v>
      </c>
      <c r="H1240" s="3" t="str">
        <f>VLOOKUP(Table3[[#This Row],[PRODUCT ID]],Table1[[PRODUCT]:[SELLING PRICE]],2,FALSE)</f>
        <v>Category2</v>
      </c>
      <c r="I1240" s="3" t="str">
        <f>VLOOKUP(Table3[[#This Row],[PRODUCT ID]],Table1[[PRODUCT]:[SELLING PRICE]],3,FALSE)</f>
        <v>Lt</v>
      </c>
      <c r="J1240" s="16">
        <f ca="1">VLOOKUP(Table3[[#This Row],[PRODUCT ID]],Table1[[PRODUCT]:[SELLING PRICE]],4,FALSE)</f>
        <v>131</v>
      </c>
      <c r="K1240" s="16">
        <f ca="1">VLOOKUP(Table3[[#This Row],[PRODUCT ID]],Table1[[PRODUCT]:[SELLING PRICE]],5,FALSE)</f>
        <v>149.10146421928755</v>
      </c>
      <c r="L1240" s="16">
        <f ca="1">J1240*Table3[[#This Row],[QUANTITY]]</f>
        <v>655</v>
      </c>
      <c r="M1240" s="16">
        <f ca="1">K1240*Table3[[#This Row],[QUANTITY]]*(1-Table3[[#This Row],[DISCOUNT %]])</f>
        <v>737.68741865479831</v>
      </c>
      <c r="N1240" s="3">
        <f>DAY(Table3[[#This Row],[DATE]])</f>
        <v>23</v>
      </c>
      <c r="O1240" s="3" t="str">
        <f>TEXT(Table3[[#This Row],[DATE]],"mmm")</f>
        <v>May</v>
      </c>
      <c r="P1240" s="3">
        <f>YEAR(Table3[[#This Row],[DATE]])</f>
        <v>2024</v>
      </c>
    </row>
    <row r="1241" spans="1:16" x14ac:dyDescent="0.3">
      <c r="A1241" s="6">
        <v>45436</v>
      </c>
      <c r="B1241" s="7" t="s">
        <v>1243</v>
      </c>
      <c r="C1241" s="9">
        <f t="shared" ca="1" si="38"/>
        <v>1</v>
      </c>
      <c r="D1241" s="9" t="s">
        <v>2116</v>
      </c>
      <c r="E1241" s="9" t="s">
        <v>2118</v>
      </c>
      <c r="F1241" s="10">
        <f t="shared" ca="1" si="39"/>
        <v>8.2706077930107993E-2</v>
      </c>
      <c r="G1241" s="3" t="str">
        <f>VLOOKUP(Table3[[#This Row],[PRODUCT ID]],Table1[[PRODUCT]:[SELLING PRICE]],1,FALSE)</f>
        <v>Product191</v>
      </c>
      <c r="H1241" s="3" t="str">
        <f>VLOOKUP(Table3[[#This Row],[PRODUCT ID]],Table1[[PRODUCT]:[SELLING PRICE]],2,FALSE)</f>
        <v>Category3</v>
      </c>
      <c r="I1241" s="3" t="str">
        <f>VLOOKUP(Table3[[#This Row],[PRODUCT ID]],Table1[[PRODUCT]:[SELLING PRICE]],3,FALSE)</f>
        <v>Kg</v>
      </c>
      <c r="J1241" s="16">
        <f ca="1">VLOOKUP(Table3[[#This Row],[PRODUCT ID]],Table1[[PRODUCT]:[SELLING PRICE]],4,FALSE)</f>
        <v>81</v>
      </c>
      <c r="K1241" s="16">
        <f ca="1">VLOOKUP(Table3[[#This Row],[PRODUCT ID]],Table1[[PRODUCT]:[SELLING PRICE]],5,FALSE)</f>
        <v>216.26111620860712</v>
      </c>
      <c r="L1241" s="16">
        <f ca="1">J1241*Table3[[#This Row],[QUANTITY]]</f>
        <v>81</v>
      </c>
      <c r="M1241" s="16">
        <f ca="1">K1241*Table3[[#This Row],[QUANTITY]]*(1-Table3[[#This Row],[DISCOUNT %]])</f>
        <v>198.37500747820593</v>
      </c>
      <c r="N1241" s="3">
        <f>DAY(Table3[[#This Row],[DATE]])</f>
        <v>24</v>
      </c>
      <c r="O1241" s="3" t="str">
        <f>TEXT(Table3[[#This Row],[DATE]],"mmm")</f>
        <v>May</v>
      </c>
      <c r="P1241" s="3">
        <f>YEAR(Table3[[#This Row],[DATE]])</f>
        <v>2024</v>
      </c>
    </row>
    <row r="1242" spans="1:16" x14ac:dyDescent="0.3">
      <c r="A1242" s="6">
        <v>45437</v>
      </c>
      <c r="B1242" s="7" t="s">
        <v>1244</v>
      </c>
      <c r="C1242" s="9">
        <f t="shared" ca="1" si="38"/>
        <v>13</v>
      </c>
      <c r="D1242" s="9" t="s">
        <v>2116</v>
      </c>
      <c r="E1242" s="9" t="s">
        <v>2116</v>
      </c>
      <c r="F1242" s="10">
        <f t="shared" ca="1" si="39"/>
        <v>9.8808577176312001E-2</v>
      </c>
      <c r="G1242" s="3" t="str">
        <f>VLOOKUP(Table3[[#This Row],[PRODUCT ID]],Table1[[PRODUCT]:[SELLING PRICE]],1,FALSE)</f>
        <v>Product192</v>
      </c>
      <c r="H1242" s="3" t="str">
        <f>VLOOKUP(Table3[[#This Row],[PRODUCT ID]],Table1[[PRODUCT]:[SELLING PRICE]],2,FALSE)</f>
        <v>Category4</v>
      </c>
      <c r="I1242" s="3" t="str">
        <f>VLOOKUP(Table3[[#This Row],[PRODUCT ID]],Table1[[PRODUCT]:[SELLING PRICE]],3,FALSE)</f>
        <v>Lt</v>
      </c>
      <c r="J1242" s="16">
        <f ca="1">VLOOKUP(Table3[[#This Row],[PRODUCT ID]],Table1[[PRODUCT]:[SELLING PRICE]],4,FALSE)</f>
        <v>168</v>
      </c>
      <c r="K1242" s="16">
        <f ca="1">VLOOKUP(Table3[[#This Row],[PRODUCT ID]],Table1[[PRODUCT]:[SELLING PRICE]],5,FALSE)</f>
        <v>32.547785976926932</v>
      </c>
      <c r="L1242" s="16">
        <f ca="1">J1242*Table3[[#This Row],[QUANTITY]]</f>
        <v>2184</v>
      </c>
      <c r="M1242" s="16">
        <f ca="1">K1242*Table3[[#This Row],[QUANTITY]]*(1-Table3[[#This Row],[DISCOUNT %]])</f>
        <v>381.3132122059996</v>
      </c>
      <c r="N1242" s="3">
        <f>DAY(Table3[[#This Row],[DATE]])</f>
        <v>25</v>
      </c>
      <c r="O1242" s="3" t="str">
        <f>TEXT(Table3[[#This Row],[DATE]],"mmm")</f>
        <v>May</v>
      </c>
      <c r="P1242" s="3">
        <f>YEAR(Table3[[#This Row],[DATE]])</f>
        <v>2024</v>
      </c>
    </row>
    <row r="1243" spans="1:16" x14ac:dyDescent="0.3">
      <c r="A1243" s="6">
        <v>45438</v>
      </c>
      <c r="B1243" s="7" t="s">
        <v>1245</v>
      </c>
      <c r="C1243" s="9">
        <f t="shared" ca="1" si="38"/>
        <v>6</v>
      </c>
      <c r="D1243" s="9" t="s">
        <v>2115</v>
      </c>
      <c r="E1243" s="9" t="s">
        <v>2116</v>
      </c>
      <c r="F1243" s="10">
        <f t="shared" ca="1" si="39"/>
        <v>1.027682349353487E-2</v>
      </c>
      <c r="G1243" s="3" t="str">
        <f>VLOOKUP(Table3[[#This Row],[PRODUCT ID]],Table1[[PRODUCT]:[SELLING PRICE]],1,FALSE)</f>
        <v>Product193</v>
      </c>
      <c r="H1243" s="3" t="str">
        <f>VLOOKUP(Table3[[#This Row],[PRODUCT ID]],Table1[[PRODUCT]:[SELLING PRICE]],2,FALSE)</f>
        <v>Category1</v>
      </c>
      <c r="I1243" s="3" t="str">
        <f>VLOOKUP(Table3[[#This Row],[PRODUCT ID]],Table1[[PRODUCT]:[SELLING PRICE]],3,FALSE)</f>
        <v>Ft</v>
      </c>
      <c r="J1243" s="16">
        <f ca="1">VLOOKUP(Table3[[#This Row],[PRODUCT ID]],Table1[[PRODUCT]:[SELLING PRICE]],4,FALSE)</f>
        <v>131</v>
      </c>
      <c r="K1243" s="16">
        <f ca="1">VLOOKUP(Table3[[#This Row],[PRODUCT ID]],Table1[[PRODUCT]:[SELLING PRICE]],5,FALSE)</f>
        <v>49.309113202394144</v>
      </c>
      <c r="L1243" s="16">
        <f ca="1">J1243*Table3[[#This Row],[QUANTITY]]</f>
        <v>786</v>
      </c>
      <c r="M1243" s="16">
        <f ca="1">K1243*Table3[[#This Row],[QUANTITY]]*(1-Table3[[#This Row],[DISCOUNT %]])</f>
        <v>292.81423289634245</v>
      </c>
      <c r="N1243" s="3">
        <f>DAY(Table3[[#This Row],[DATE]])</f>
        <v>26</v>
      </c>
      <c r="O1243" s="3" t="str">
        <f>TEXT(Table3[[#This Row],[DATE]],"mmm")</f>
        <v>May</v>
      </c>
      <c r="P1243" s="3">
        <f>YEAR(Table3[[#This Row],[DATE]])</f>
        <v>2024</v>
      </c>
    </row>
    <row r="1244" spans="1:16" x14ac:dyDescent="0.3">
      <c r="A1244" s="6">
        <v>45439</v>
      </c>
      <c r="B1244" s="7" t="s">
        <v>1246</v>
      </c>
      <c r="C1244" s="9">
        <f t="shared" ca="1" si="38"/>
        <v>15</v>
      </c>
      <c r="D1244" s="9" t="s">
        <v>2117</v>
      </c>
      <c r="E1244" s="9" t="s">
        <v>2116</v>
      </c>
      <c r="F1244" s="10">
        <f t="shared" ca="1" si="39"/>
        <v>5.0966499701908148E-3</v>
      </c>
      <c r="G1244" s="3" t="str">
        <f>VLOOKUP(Table3[[#This Row],[PRODUCT ID]],Table1[[PRODUCT]:[SELLING PRICE]],1,FALSE)</f>
        <v>Product194</v>
      </c>
      <c r="H1244" s="3" t="str">
        <f>VLOOKUP(Table3[[#This Row],[PRODUCT ID]],Table1[[PRODUCT]:[SELLING PRICE]],2,FALSE)</f>
        <v>Category2</v>
      </c>
      <c r="I1244" s="3" t="str">
        <f>VLOOKUP(Table3[[#This Row],[PRODUCT ID]],Table1[[PRODUCT]:[SELLING PRICE]],3,FALSE)</f>
        <v>Kg</v>
      </c>
      <c r="J1244" s="16">
        <f ca="1">VLOOKUP(Table3[[#This Row],[PRODUCT ID]],Table1[[PRODUCT]:[SELLING PRICE]],4,FALSE)</f>
        <v>167</v>
      </c>
      <c r="K1244" s="16">
        <f ca="1">VLOOKUP(Table3[[#This Row],[PRODUCT ID]],Table1[[PRODUCT]:[SELLING PRICE]],5,FALSE)</f>
        <v>24.87110848704306</v>
      </c>
      <c r="L1244" s="16">
        <f ca="1">J1244*Table3[[#This Row],[QUANTITY]]</f>
        <v>2505</v>
      </c>
      <c r="M1244" s="16">
        <f ca="1">K1244*Table3[[#This Row],[QUANTITY]]*(1-Table3[[#This Row],[DISCOUNT %]])</f>
        <v>371.1652372907094</v>
      </c>
      <c r="N1244" s="3">
        <f>DAY(Table3[[#This Row],[DATE]])</f>
        <v>27</v>
      </c>
      <c r="O1244" s="3" t="str">
        <f>TEXT(Table3[[#This Row],[DATE]],"mmm")</f>
        <v>May</v>
      </c>
      <c r="P1244" s="3">
        <f>YEAR(Table3[[#This Row],[DATE]])</f>
        <v>2024</v>
      </c>
    </row>
    <row r="1245" spans="1:16" x14ac:dyDescent="0.3">
      <c r="A1245" s="6">
        <v>45440</v>
      </c>
      <c r="B1245" s="7" t="s">
        <v>1247</v>
      </c>
      <c r="C1245" s="9">
        <f t="shared" ca="1" si="38"/>
        <v>1</v>
      </c>
      <c r="D1245" s="9" t="s">
        <v>2117</v>
      </c>
      <c r="E1245" s="9" t="s">
        <v>2116</v>
      </c>
      <c r="F1245" s="10">
        <f t="shared" ca="1" si="39"/>
        <v>6.1588341390090067E-3</v>
      </c>
      <c r="G1245" s="3" t="str">
        <f>VLOOKUP(Table3[[#This Row],[PRODUCT ID]],Table1[[PRODUCT]:[SELLING PRICE]],1,FALSE)</f>
        <v>Product195</v>
      </c>
      <c r="H1245" s="3" t="str">
        <f>VLOOKUP(Table3[[#This Row],[PRODUCT ID]],Table1[[PRODUCT]:[SELLING PRICE]],2,FALSE)</f>
        <v>Category3</v>
      </c>
      <c r="I1245" s="3" t="str">
        <f>VLOOKUP(Table3[[#This Row],[PRODUCT ID]],Table1[[PRODUCT]:[SELLING PRICE]],3,FALSE)</f>
        <v>No</v>
      </c>
      <c r="J1245" s="16">
        <f ca="1">VLOOKUP(Table3[[#This Row],[PRODUCT ID]],Table1[[PRODUCT]:[SELLING PRICE]],4,FALSE)</f>
        <v>203</v>
      </c>
      <c r="K1245" s="16">
        <f ca="1">VLOOKUP(Table3[[#This Row],[PRODUCT ID]],Table1[[PRODUCT]:[SELLING PRICE]],5,FALSE)</f>
        <v>163.99260185830906</v>
      </c>
      <c r="L1245" s="16">
        <f ca="1">J1245*Table3[[#This Row],[QUANTITY]]</f>
        <v>203</v>
      </c>
      <c r="M1245" s="16">
        <f ca="1">K1245*Table3[[#This Row],[QUANTITY]]*(1-Table3[[#This Row],[DISCOUNT %]])</f>
        <v>162.9825986234392</v>
      </c>
      <c r="N1245" s="3">
        <f>DAY(Table3[[#This Row],[DATE]])</f>
        <v>28</v>
      </c>
      <c r="O1245" s="3" t="str">
        <f>TEXT(Table3[[#This Row],[DATE]],"mmm")</f>
        <v>May</v>
      </c>
      <c r="P1245" s="3">
        <f>YEAR(Table3[[#This Row],[DATE]])</f>
        <v>2024</v>
      </c>
    </row>
    <row r="1246" spans="1:16" x14ac:dyDescent="0.3">
      <c r="A1246" s="6">
        <v>45441</v>
      </c>
      <c r="B1246" s="7" t="s">
        <v>1248</v>
      </c>
      <c r="C1246" s="9">
        <f t="shared" ca="1" si="38"/>
        <v>2</v>
      </c>
      <c r="D1246" s="9" t="s">
        <v>2116</v>
      </c>
      <c r="E1246" s="9" t="s">
        <v>2118</v>
      </c>
      <c r="F1246" s="10">
        <f t="shared" ca="1" si="39"/>
        <v>4.6743440551833638E-2</v>
      </c>
      <c r="G1246" s="3" t="str">
        <f>VLOOKUP(Table3[[#This Row],[PRODUCT ID]],Table1[[PRODUCT]:[SELLING PRICE]],1,FALSE)</f>
        <v>Product196</v>
      </c>
      <c r="H1246" s="3" t="str">
        <f>VLOOKUP(Table3[[#This Row],[PRODUCT ID]],Table1[[PRODUCT]:[SELLING PRICE]],2,FALSE)</f>
        <v>Category4</v>
      </c>
      <c r="I1246" s="3" t="str">
        <f>VLOOKUP(Table3[[#This Row],[PRODUCT ID]],Table1[[PRODUCT]:[SELLING PRICE]],3,FALSE)</f>
        <v>No</v>
      </c>
      <c r="J1246" s="16">
        <f ca="1">VLOOKUP(Table3[[#This Row],[PRODUCT ID]],Table1[[PRODUCT]:[SELLING PRICE]],4,FALSE)</f>
        <v>239</v>
      </c>
      <c r="K1246" s="16">
        <f ca="1">VLOOKUP(Table3[[#This Row],[PRODUCT ID]],Table1[[PRODUCT]:[SELLING PRICE]],5,FALSE)</f>
        <v>255.52860265010798</v>
      </c>
      <c r="L1246" s="16">
        <f ca="1">J1246*Table3[[#This Row],[QUANTITY]]</f>
        <v>478</v>
      </c>
      <c r="M1246" s="16">
        <f ca="1">K1246*Table3[[#This Row],[QUANTITY]]*(1-Table3[[#This Row],[DISCOUNT %]])</f>
        <v>487.1686332056791</v>
      </c>
      <c r="N1246" s="3">
        <f>DAY(Table3[[#This Row],[DATE]])</f>
        <v>29</v>
      </c>
      <c r="O1246" s="3" t="str">
        <f>TEXT(Table3[[#This Row],[DATE]],"mmm")</f>
        <v>May</v>
      </c>
      <c r="P1246" s="3">
        <f>YEAR(Table3[[#This Row],[DATE]])</f>
        <v>2024</v>
      </c>
    </row>
    <row r="1247" spans="1:16" x14ac:dyDescent="0.3">
      <c r="A1247" s="6">
        <v>45442</v>
      </c>
      <c r="B1247" s="7" t="s">
        <v>1249</v>
      </c>
      <c r="C1247" s="9">
        <f t="shared" ca="1" si="38"/>
        <v>7</v>
      </c>
      <c r="D1247" s="9" t="s">
        <v>2116</v>
      </c>
      <c r="E1247" s="9" t="s">
        <v>2116</v>
      </c>
      <c r="F1247" s="10">
        <f t="shared" ca="1" si="39"/>
        <v>6.5090513587369267E-2</v>
      </c>
      <c r="G1247" s="3" t="str">
        <f>VLOOKUP(Table3[[#This Row],[PRODUCT ID]],Table1[[PRODUCT]:[SELLING PRICE]],1,FALSE)</f>
        <v>Product197</v>
      </c>
      <c r="H1247" s="3" t="str">
        <f>VLOOKUP(Table3[[#This Row],[PRODUCT ID]],Table1[[PRODUCT]:[SELLING PRICE]],2,FALSE)</f>
        <v>Category5</v>
      </c>
      <c r="I1247" s="3" t="str">
        <f>VLOOKUP(Table3[[#This Row],[PRODUCT ID]],Table1[[PRODUCT]:[SELLING PRICE]],3,FALSE)</f>
        <v>Ft</v>
      </c>
      <c r="J1247" s="16">
        <f ca="1">VLOOKUP(Table3[[#This Row],[PRODUCT ID]],Table1[[PRODUCT]:[SELLING PRICE]],4,FALSE)</f>
        <v>110</v>
      </c>
      <c r="K1247" s="16">
        <f ca="1">VLOOKUP(Table3[[#This Row],[PRODUCT ID]],Table1[[PRODUCT]:[SELLING PRICE]],5,FALSE)</f>
        <v>93.87199994577621</v>
      </c>
      <c r="L1247" s="16">
        <f ca="1">J1247*Table3[[#This Row],[QUANTITY]]</f>
        <v>770</v>
      </c>
      <c r="M1247" s="16">
        <f ca="1">K1247*Table3[[#This Row],[QUANTITY]]*(1-Table3[[#This Row],[DISCOUNT %]])</f>
        <v>614.33276280482494</v>
      </c>
      <c r="N1247" s="3">
        <f>DAY(Table3[[#This Row],[DATE]])</f>
        <v>30</v>
      </c>
      <c r="O1247" s="3" t="str">
        <f>TEXT(Table3[[#This Row],[DATE]],"mmm")</f>
        <v>May</v>
      </c>
      <c r="P1247" s="3">
        <f>YEAR(Table3[[#This Row],[DATE]])</f>
        <v>2024</v>
      </c>
    </row>
    <row r="1248" spans="1:16" x14ac:dyDescent="0.3">
      <c r="A1248" s="6">
        <v>45443</v>
      </c>
      <c r="B1248" s="7" t="s">
        <v>1250</v>
      </c>
      <c r="C1248" s="9">
        <f t="shared" ca="1" si="38"/>
        <v>8</v>
      </c>
      <c r="D1248" s="9" t="s">
        <v>2116</v>
      </c>
      <c r="E1248" s="9" t="s">
        <v>2116</v>
      </c>
      <c r="F1248" s="10">
        <f t="shared" ca="1" si="39"/>
        <v>3.2014700342623194E-2</v>
      </c>
      <c r="G1248" s="3" t="str">
        <f>VLOOKUP(Table3[[#This Row],[PRODUCT ID]],Table1[[PRODUCT]:[SELLING PRICE]],1,FALSE)</f>
        <v>Product198</v>
      </c>
      <c r="H1248" s="3" t="str">
        <f>VLOOKUP(Table3[[#This Row],[PRODUCT ID]],Table1[[PRODUCT]:[SELLING PRICE]],2,FALSE)</f>
        <v>Category1</v>
      </c>
      <c r="I1248" s="3" t="str">
        <f>VLOOKUP(Table3[[#This Row],[PRODUCT ID]],Table1[[PRODUCT]:[SELLING PRICE]],3,FALSE)</f>
        <v>No</v>
      </c>
      <c r="J1248" s="16">
        <f ca="1">VLOOKUP(Table3[[#This Row],[PRODUCT ID]],Table1[[PRODUCT]:[SELLING PRICE]],4,FALSE)</f>
        <v>21</v>
      </c>
      <c r="K1248" s="16">
        <f ca="1">VLOOKUP(Table3[[#This Row],[PRODUCT ID]],Table1[[PRODUCT]:[SELLING PRICE]],5,FALSE)</f>
        <v>235.74852889326613</v>
      </c>
      <c r="L1248" s="16">
        <f ca="1">J1248*Table3[[#This Row],[QUANTITY]]</f>
        <v>168</v>
      </c>
      <c r="M1248" s="16">
        <f ca="1">K1248*Table3[[#This Row],[QUANTITY]]*(1-Table3[[#This Row],[DISCOUNT %]])</f>
        <v>1825.6088830762717</v>
      </c>
      <c r="N1248" s="3">
        <f>DAY(Table3[[#This Row],[DATE]])</f>
        <v>31</v>
      </c>
      <c r="O1248" s="3" t="str">
        <f>TEXT(Table3[[#This Row],[DATE]],"mmm")</f>
        <v>May</v>
      </c>
      <c r="P1248" s="3">
        <f>YEAR(Table3[[#This Row],[DATE]])</f>
        <v>2024</v>
      </c>
    </row>
    <row r="1249" spans="1:16" x14ac:dyDescent="0.3">
      <c r="A1249" s="6">
        <v>45444</v>
      </c>
      <c r="B1249" s="7" t="s">
        <v>1251</v>
      </c>
      <c r="C1249" s="9">
        <f t="shared" ca="1" si="38"/>
        <v>11</v>
      </c>
      <c r="D1249" s="9" t="s">
        <v>2116</v>
      </c>
      <c r="E1249" s="9" t="s">
        <v>2116</v>
      </c>
      <c r="F1249" s="10">
        <f t="shared" ca="1" si="39"/>
        <v>2.0270119692432878E-2</v>
      </c>
      <c r="G1249" s="3" t="str">
        <f>VLOOKUP(Table3[[#This Row],[PRODUCT ID]],Table1[[PRODUCT]:[SELLING PRICE]],1,FALSE)</f>
        <v>Product199</v>
      </c>
      <c r="H1249" s="3" t="str">
        <f>VLOOKUP(Table3[[#This Row],[PRODUCT ID]],Table1[[PRODUCT]:[SELLING PRICE]],2,FALSE)</f>
        <v>Category2</v>
      </c>
      <c r="I1249" s="3" t="str">
        <f>VLOOKUP(Table3[[#This Row],[PRODUCT ID]],Table1[[PRODUCT]:[SELLING PRICE]],3,FALSE)</f>
        <v>Kg</v>
      </c>
      <c r="J1249" s="16">
        <f ca="1">VLOOKUP(Table3[[#This Row],[PRODUCT ID]],Table1[[PRODUCT]:[SELLING PRICE]],4,FALSE)</f>
        <v>85</v>
      </c>
      <c r="K1249" s="16">
        <f ca="1">VLOOKUP(Table3[[#This Row],[PRODUCT ID]],Table1[[PRODUCT]:[SELLING PRICE]],5,FALSE)</f>
        <v>177.00495141637128</v>
      </c>
      <c r="L1249" s="16">
        <f ca="1">J1249*Table3[[#This Row],[QUANTITY]]</f>
        <v>935</v>
      </c>
      <c r="M1249" s="16">
        <f ca="1">K1249*Table3[[#This Row],[QUANTITY]]*(1-Table3[[#This Row],[DISCOUNT %]])</f>
        <v>1907.5874385150898</v>
      </c>
      <c r="N1249" s="3">
        <f>DAY(Table3[[#This Row],[DATE]])</f>
        <v>1</v>
      </c>
      <c r="O1249" s="3" t="str">
        <f>TEXT(Table3[[#This Row],[DATE]],"mmm")</f>
        <v>Jun</v>
      </c>
      <c r="P1249" s="3">
        <f>YEAR(Table3[[#This Row],[DATE]])</f>
        <v>2024</v>
      </c>
    </row>
    <row r="1250" spans="1:16" x14ac:dyDescent="0.3">
      <c r="A1250" s="6">
        <v>45445</v>
      </c>
      <c r="B1250" s="7" t="s">
        <v>1252</v>
      </c>
      <c r="C1250" s="9">
        <f t="shared" ca="1" si="38"/>
        <v>8</v>
      </c>
      <c r="D1250" s="9" t="s">
        <v>2115</v>
      </c>
      <c r="E1250" s="9" t="s">
        <v>2116</v>
      </c>
      <c r="F1250" s="10">
        <f t="shared" ca="1" si="39"/>
        <v>3.6511096632667384E-2</v>
      </c>
      <c r="G1250" s="3" t="str">
        <f>VLOOKUP(Table3[[#This Row],[PRODUCT ID]],Table1[[PRODUCT]:[SELLING PRICE]],1,FALSE)</f>
        <v>Product200</v>
      </c>
      <c r="H1250" s="3" t="str">
        <f>VLOOKUP(Table3[[#This Row],[PRODUCT ID]],Table1[[PRODUCT]:[SELLING PRICE]],2,FALSE)</f>
        <v>Category3</v>
      </c>
      <c r="I1250" s="3" t="str">
        <f>VLOOKUP(Table3[[#This Row],[PRODUCT ID]],Table1[[PRODUCT]:[SELLING PRICE]],3,FALSE)</f>
        <v>Kg</v>
      </c>
      <c r="J1250" s="16">
        <f ca="1">VLOOKUP(Table3[[#This Row],[PRODUCT ID]],Table1[[PRODUCT]:[SELLING PRICE]],4,FALSE)</f>
        <v>163</v>
      </c>
      <c r="K1250" s="16">
        <f ca="1">VLOOKUP(Table3[[#This Row],[PRODUCT ID]],Table1[[PRODUCT]:[SELLING PRICE]],5,FALSE)</f>
        <v>123.85053853378588</v>
      </c>
      <c r="L1250" s="16">
        <f ca="1">J1250*Table3[[#This Row],[QUANTITY]]</f>
        <v>1304</v>
      </c>
      <c r="M1250" s="16">
        <f ca="1">K1250*Table3[[#This Row],[QUANTITY]]*(1-Table3[[#This Row],[DISCOUNT %]])</f>
        <v>954.62895642696742</v>
      </c>
      <c r="N1250" s="3">
        <f>DAY(Table3[[#This Row],[DATE]])</f>
        <v>2</v>
      </c>
      <c r="O1250" s="3" t="str">
        <f>TEXT(Table3[[#This Row],[DATE]],"mmm")</f>
        <v>Jun</v>
      </c>
      <c r="P1250" s="3">
        <f>YEAR(Table3[[#This Row],[DATE]])</f>
        <v>2024</v>
      </c>
    </row>
    <row r="1251" spans="1:16" x14ac:dyDescent="0.3">
      <c r="A1251" s="6">
        <v>45446</v>
      </c>
      <c r="B1251" s="7" t="s">
        <v>1253</v>
      </c>
      <c r="C1251" s="9">
        <f t="shared" ca="1" si="38"/>
        <v>12</v>
      </c>
      <c r="D1251" s="9" t="s">
        <v>2116</v>
      </c>
      <c r="E1251" s="9" t="s">
        <v>2116</v>
      </c>
      <c r="F1251" s="10">
        <f t="shared" ca="1" si="39"/>
        <v>3.5445217573197928E-2</v>
      </c>
      <c r="G1251" s="3" t="str">
        <f>VLOOKUP(Table3[[#This Row],[PRODUCT ID]],Table1[[PRODUCT]:[SELLING PRICE]],1,FALSE)</f>
        <v>Product201</v>
      </c>
      <c r="H1251" s="3" t="str">
        <f>VLOOKUP(Table3[[#This Row],[PRODUCT ID]],Table1[[PRODUCT]:[SELLING PRICE]],2,FALSE)</f>
        <v>Category4</v>
      </c>
      <c r="I1251" s="3" t="str">
        <f>VLOOKUP(Table3[[#This Row],[PRODUCT ID]],Table1[[PRODUCT]:[SELLING PRICE]],3,FALSE)</f>
        <v>Lt</v>
      </c>
      <c r="J1251" s="16">
        <f ca="1">VLOOKUP(Table3[[#This Row],[PRODUCT ID]],Table1[[PRODUCT]:[SELLING PRICE]],4,FALSE)</f>
        <v>28</v>
      </c>
      <c r="K1251" s="16">
        <f ca="1">VLOOKUP(Table3[[#This Row],[PRODUCT ID]],Table1[[PRODUCT]:[SELLING PRICE]],5,FALSE)</f>
        <v>194.01785137300485</v>
      </c>
      <c r="L1251" s="16">
        <f ca="1">J1251*Table3[[#This Row],[QUANTITY]]</f>
        <v>336</v>
      </c>
      <c r="M1251" s="16">
        <f ca="1">K1251*Table3[[#This Row],[QUANTITY]]*(1-Table3[[#This Row],[DISCOUNT %]])</f>
        <v>2245.6901570160517</v>
      </c>
      <c r="N1251" s="3">
        <f>DAY(Table3[[#This Row],[DATE]])</f>
        <v>3</v>
      </c>
      <c r="O1251" s="3" t="str">
        <f>TEXT(Table3[[#This Row],[DATE]],"mmm")</f>
        <v>Jun</v>
      </c>
      <c r="P1251" s="3">
        <f>YEAR(Table3[[#This Row],[DATE]])</f>
        <v>2024</v>
      </c>
    </row>
    <row r="1252" spans="1:16" x14ac:dyDescent="0.3">
      <c r="A1252" s="6">
        <v>45447</v>
      </c>
      <c r="B1252" s="7" t="s">
        <v>1254</v>
      </c>
      <c r="C1252" s="9">
        <f t="shared" ca="1" si="38"/>
        <v>3</v>
      </c>
      <c r="D1252" s="9" t="s">
        <v>2117</v>
      </c>
      <c r="E1252" s="9" t="s">
        <v>2118</v>
      </c>
      <c r="F1252" s="10">
        <f t="shared" ca="1" si="39"/>
        <v>6.1859314735629313E-2</v>
      </c>
      <c r="G1252" s="3" t="str">
        <f>VLOOKUP(Table3[[#This Row],[PRODUCT ID]],Table1[[PRODUCT]:[SELLING PRICE]],1,FALSE)</f>
        <v>Product202</v>
      </c>
      <c r="H1252" s="3" t="str">
        <f>VLOOKUP(Table3[[#This Row],[PRODUCT ID]],Table1[[PRODUCT]:[SELLING PRICE]],2,FALSE)</f>
        <v>Category5</v>
      </c>
      <c r="I1252" s="3" t="str">
        <f>VLOOKUP(Table3[[#This Row],[PRODUCT ID]],Table1[[PRODUCT]:[SELLING PRICE]],3,FALSE)</f>
        <v>Kg</v>
      </c>
      <c r="J1252" s="16">
        <f ca="1">VLOOKUP(Table3[[#This Row],[PRODUCT ID]],Table1[[PRODUCT]:[SELLING PRICE]],4,FALSE)</f>
        <v>181</v>
      </c>
      <c r="K1252" s="16">
        <f ca="1">VLOOKUP(Table3[[#This Row],[PRODUCT ID]],Table1[[PRODUCT]:[SELLING PRICE]],5,FALSE)</f>
        <v>35.07945359813435</v>
      </c>
      <c r="L1252" s="16">
        <f ca="1">J1252*Table3[[#This Row],[QUANTITY]]</f>
        <v>543</v>
      </c>
      <c r="M1252" s="16">
        <f ca="1">K1252*Table3[[#This Row],[QUANTITY]]*(1-Table3[[#This Row],[DISCOUNT %]])</f>
        <v>98.72838791176035</v>
      </c>
      <c r="N1252" s="3">
        <f>DAY(Table3[[#This Row],[DATE]])</f>
        <v>4</v>
      </c>
      <c r="O1252" s="3" t="str">
        <f>TEXT(Table3[[#This Row],[DATE]],"mmm")</f>
        <v>Jun</v>
      </c>
      <c r="P1252" s="3">
        <f>YEAR(Table3[[#This Row],[DATE]])</f>
        <v>2024</v>
      </c>
    </row>
    <row r="1253" spans="1:16" x14ac:dyDescent="0.3">
      <c r="A1253" s="6">
        <v>45448</v>
      </c>
      <c r="B1253" s="7" t="s">
        <v>1255</v>
      </c>
      <c r="C1253" s="9">
        <f t="shared" ca="1" si="38"/>
        <v>12</v>
      </c>
      <c r="D1253" s="9" t="s">
        <v>2115</v>
      </c>
      <c r="E1253" s="9" t="s">
        <v>2118</v>
      </c>
      <c r="F1253" s="10">
        <f t="shared" ca="1" si="39"/>
        <v>5.5710584612430891E-2</v>
      </c>
      <c r="G1253" s="3" t="str">
        <f>VLOOKUP(Table3[[#This Row],[PRODUCT ID]],Table1[[PRODUCT]:[SELLING PRICE]],1,FALSE)</f>
        <v>Product203</v>
      </c>
      <c r="H1253" s="3" t="str">
        <f>VLOOKUP(Table3[[#This Row],[PRODUCT ID]],Table1[[PRODUCT]:[SELLING PRICE]],2,FALSE)</f>
        <v>Category1</v>
      </c>
      <c r="I1253" s="3" t="str">
        <f>VLOOKUP(Table3[[#This Row],[PRODUCT ID]],Table1[[PRODUCT]:[SELLING PRICE]],3,FALSE)</f>
        <v>Lt</v>
      </c>
      <c r="J1253" s="16">
        <f ca="1">VLOOKUP(Table3[[#This Row],[PRODUCT ID]],Table1[[PRODUCT]:[SELLING PRICE]],4,FALSE)</f>
        <v>150</v>
      </c>
      <c r="K1253" s="16">
        <f ca="1">VLOOKUP(Table3[[#This Row],[PRODUCT ID]],Table1[[PRODUCT]:[SELLING PRICE]],5,FALSE)</f>
        <v>301.86798463932945</v>
      </c>
      <c r="L1253" s="16">
        <f ca="1">J1253*Table3[[#This Row],[QUANTITY]]</f>
        <v>1800</v>
      </c>
      <c r="M1253" s="16">
        <f ca="1">K1253*Table3[[#This Row],[QUANTITY]]*(1-Table3[[#This Row],[DISCOUNT %]])</f>
        <v>3420.608912871553</v>
      </c>
      <c r="N1253" s="3">
        <f>DAY(Table3[[#This Row],[DATE]])</f>
        <v>5</v>
      </c>
      <c r="O1253" s="3" t="str">
        <f>TEXT(Table3[[#This Row],[DATE]],"mmm")</f>
        <v>Jun</v>
      </c>
      <c r="P1253" s="3">
        <f>YEAR(Table3[[#This Row],[DATE]])</f>
        <v>2024</v>
      </c>
    </row>
    <row r="1254" spans="1:16" x14ac:dyDescent="0.3">
      <c r="A1254" s="6">
        <v>45449</v>
      </c>
      <c r="B1254" s="7" t="s">
        <v>1256</v>
      </c>
      <c r="C1254" s="9">
        <f t="shared" ca="1" si="38"/>
        <v>8</v>
      </c>
      <c r="D1254" s="9" t="s">
        <v>2115</v>
      </c>
      <c r="E1254" s="9" t="s">
        <v>2116</v>
      </c>
      <c r="F1254" s="10">
        <f t="shared" ca="1" si="39"/>
        <v>5.1442931370289394E-2</v>
      </c>
      <c r="G1254" s="3" t="str">
        <f>VLOOKUP(Table3[[#This Row],[PRODUCT ID]],Table1[[PRODUCT]:[SELLING PRICE]],1,FALSE)</f>
        <v>Product204</v>
      </c>
      <c r="H1254" s="3" t="str">
        <f>VLOOKUP(Table3[[#This Row],[PRODUCT ID]],Table1[[PRODUCT]:[SELLING PRICE]],2,FALSE)</f>
        <v>Category2</v>
      </c>
      <c r="I1254" s="3" t="str">
        <f>VLOOKUP(Table3[[#This Row],[PRODUCT ID]],Table1[[PRODUCT]:[SELLING PRICE]],3,FALSE)</f>
        <v>Ft</v>
      </c>
      <c r="J1254" s="16">
        <f ca="1">VLOOKUP(Table3[[#This Row],[PRODUCT ID]],Table1[[PRODUCT]:[SELLING PRICE]],4,FALSE)</f>
        <v>159</v>
      </c>
      <c r="K1254" s="16">
        <f ca="1">VLOOKUP(Table3[[#This Row],[PRODUCT ID]],Table1[[PRODUCT]:[SELLING PRICE]],5,FALSE)</f>
        <v>279.57975045874792</v>
      </c>
      <c r="L1254" s="16">
        <f ca="1">J1254*Table3[[#This Row],[QUANTITY]]</f>
        <v>1272</v>
      </c>
      <c r="M1254" s="16">
        <f ca="1">K1254*Table3[[#This Row],[QUANTITY]]*(1-Table3[[#This Row],[DISCOUNT %]])</f>
        <v>2121.578788347007</v>
      </c>
      <c r="N1254" s="3">
        <f>DAY(Table3[[#This Row],[DATE]])</f>
        <v>6</v>
      </c>
      <c r="O1254" s="3" t="str">
        <f>TEXT(Table3[[#This Row],[DATE]],"mmm")</f>
        <v>Jun</v>
      </c>
      <c r="P1254" s="3">
        <f>YEAR(Table3[[#This Row],[DATE]])</f>
        <v>2024</v>
      </c>
    </row>
    <row r="1255" spans="1:16" x14ac:dyDescent="0.3">
      <c r="A1255" s="6">
        <v>45450</v>
      </c>
      <c r="B1255" s="7" t="s">
        <v>1257</v>
      </c>
      <c r="C1255" s="9">
        <f t="shared" ca="1" si="38"/>
        <v>2</v>
      </c>
      <c r="D1255" s="9" t="s">
        <v>2115</v>
      </c>
      <c r="E1255" s="9" t="s">
        <v>2116</v>
      </c>
      <c r="F1255" s="10">
        <f t="shared" ca="1" si="39"/>
        <v>5.0006541669132223E-2</v>
      </c>
      <c r="G1255" s="3" t="str">
        <f>VLOOKUP(Table3[[#This Row],[PRODUCT ID]],Table1[[PRODUCT]:[SELLING PRICE]],1,FALSE)</f>
        <v>Product205</v>
      </c>
      <c r="H1255" s="3" t="str">
        <f>VLOOKUP(Table3[[#This Row],[PRODUCT ID]],Table1[[PRODUCT]:[SELLING PRICE]],2,FALSE)</f>
        <v>Category3</v>
      </c>
      <c r="I1255" s="3" t="str">
        <f>VLOOKUP(Table3[[#This Row],[PRODUCT ID]],Table1[[PRODUCT]:[SELLING PRICE]],3,FALSE)</f>
        <v>Kg</v>
      </c>
      <c r="J1255" s="16">
        <f ca="1">VLOOKUP(Table3[[#This Row],[PRODUCT ID]],Table1[[PRODUCT]:[SELLING PRICE]],4,FALSE)</f>
        <v>117</v>
      </c>
      <c r="K1255" s="16">
        <f ca="1">VLOOKUP(Table3[[#This Row],[PRODUCT ID]],Table1[[PRODUCT]:[SELLING PRICE]],5,FALSE)</f>
        <v>195.98933418134115</v>
      </c>
      <c r="L1255" s="16">
        <f ca="1">J1255*Table3[[#This Row],[QUANTITY]]</f>
        <v>234</v>
      </c>
      <c r="M1255" s="16">
        <f ca="1">K1255*Table3[[#This Row],[QUANTITY]]*(1-Table3[[#This Row],[DISCOUNT %]])</f>
        <v>372.37717074979287</v>
      </c>
      <c r="N1255" s="3">
        <f>DAY(Table3[[#This Row],[DATE]])</f>
        <v>7</v>
      </c>
      <c r="O1255" s="3" t="str">
        <f>TEXT(Table3[[#This Row],[DATE]],"mmm")</f>
        <v>Jun</v>
      </c>
      <c r="P1255" s="3">
        <f>YEAR(Table3[[#This Row],[DATE]])</f>
        <v>2024</v>
      </c>
    </row>
    <row r="1256" spans="1:16" x14ac:dyDescent="0.3">
      <c r="A1256" s="6">
        <v>45451</v>
      </c>
      <c r="B1256" s="7" t="s">
        <v>1258</v>
      </c>
      <c r="C1256" s="9">
        <f t="shared" ca="1" si="38"/>
        <v>8</v>
      </c>
      <c r="D1256" s="9" t="s">
        <v>2116</v>
      </c>
      <c r="E1256" s="9" t="s">
        <v>2116</v>
      </c>
      <c r="F1256" s="10">
        <f t="shared" ca="1" si="39"/>
        <v>9.1716519954942025E-2</v>
      </c>
      <c r="G1256" s="3" t="str">
        <f>VLOOKUP(Table3[[#This Row],[PRODUCT ID]],Table1[[PRODUCT]:[SELLING PRICE]],1,FALSE)</f>
        <v>Product206</v>
      </c>
      <c r="H1256" s="3" t="str">
        <f>VLOOKUP(Table3[[#This Row],[PRODUCT ID]],Table1[[PRODUCT]:[SELLING PRICE]],2,FALSE)</f>
        <v>Category4</v>
      </c>
      <c r="I1256" s="3" t="str">
        <f>VLOOKUP(Table3[[#This Row],[PRODUCT ID]],Table1[[PRODUCT]:[SELLING PRICE]],3,FALSE)</f>
        <v>No</v>
      </c>
      <c r="J1256" s="16">
        <f ca="1">VLOOKUP(Table3[[#This Row],[PRODUCT ID]],Table1[[PRODUCT]:[SELLING PRICE]],4,FALSE)</f>
        <v>172</v>
      </c>
      <c r="K1256" s="16">
        <f ca="1">VLOOKUP(Table3[[#This Row],[PRODUCT ID]],Table1[[PRODUCT]:[SELLING PRICE]],5,FALSE)</f>
        <v>68.039381915558792</v>
      </c>
      <c r="L1256" s="16">
        <f ca="1">J1256*Table3[[#This Row],[QUANTITY]]</f>
        <v>1376</v>
      </c>
      <c r="M1256" s="16">
        <f ca="1">K1256*Table3[[#This Row],[QUANTITY]]*(1-Table3[[#This Row],[DISCOUNT %]])</f>
        <v>494.39237269102819</v>
      </c>
      <c r="N1256" s="3">
        <f>DAY(Table3[[#This Row],[DATE]])</f>
        <v>8</v>
      </c>
      <c r="O1256" s="3" t="str">
        <f>TEXT(Table3[[#This Row],[DATE]],"mmm")</f>
        <v>Jun</v>
      </c>
      <c r="P1256" s="3">
        <f>YEAR(Table3[[#This Row],[DATE]])</f>
        <v>2024</v>
      </c>
    </row>
    <row r="1257" spans="1:16" x14ac:dyDescent="0.3">
      <c r="A1257" s="6">
        <v>45452</v>
      </c>
      <c r="B1257" s="7" t="s">
        <v>1259</v>
      </c>
      <c r="C1257" s="9">
        <f t="shared" ca="1" si="38"/>
        <v>5</v>
      </c>
      <c r="D1257" s="9" t="s">
        <v>2116</v>
      </c>
      <c r="E1257" s="9" t="s">
        <v>2116</v>
      </c>
      <c r="F1257" s="10">
        <f t="shared" ca="1" si="39"/>
        <v>9.8605320222863904E-2</v>
      </c>
      <c r="G1257" s="3" t="str">
        <f>VLOOKUP(Table3[[#This Row],[PRODUCT ID]],Table1[[PRODUCT]:[SELLING PRICE]],1,FALSE)</f>
        <v>Product207</v>
      </c>
      <c r="H1257" s="3" t="str">
        <f>VLOOKUP(Table3[[#This Row],[PRODUCT ID]],Table1[[PRODUCT]:[SELLING PRICE]],2,FALSE)</f>
        <v>Category5</v>
      </c>
      <c r="I1257" s="3" t="str">
        <f>VLOOKUP(Table3[[#This Row],[PRODUCT ID]],Table1[[PRODUCT]:[SELLING PRICE]],3,FALSE)</f>
        <v>No</v>
      </c>
      <c r="J1257" s="16">
        <f ca="1">VLOOKUP(Table3[[#This Row],[PRODUCT ID]],Table1[[PRODUCT]:[SELLING PRICE]],4,FALSE)</f>
        <v>116</v>
      </c>
      <c r="K1257" s="16">
        <f ca="1">VLOOKUP(Table3[[#This Row],[PRODUCT ID]],Table1[[PRODUCT]:[SELLING PRICE]],5,FALSE)</f>
        <v>269.92092612231124</v>
      </c>
      <c r="L1257" s="16">
        <f ca="1">J1257*Table3[[#This Row],[QUANTITY]]</f>
        <v>580</v>
      </c>
      <c r="M1257" s="16">
        <f ca="1">K1257*Table3[[#This Row],[QUANTITY]]*(1-Table3[[#This Row],[DISCOUNT %]])</f>
        <v>1216.5264338358438</v>
      </c>
      <c r="N1257" s="3">
        <f>DAY(Table3[[#This Row],[DATE]])</f>
        <v>9</v>
      </c>
      <c r="O1257" s="3" t="str">
        <f>TEXT(Table3[[#This Row],[DATE]],"mmm")</f>
        <v>Jun</v>
      </c>
      <c r="P1257" s="3">
        <f>YEAR(Table3[[#This Row],[DATE]])</f>
        <v>2024</v>
      </c>
    </row>
    <row r="1258" spans="1:16" x14ac:dyDescent="0.3">
      <c r="A1258" s="6">
        <v>45453</v>
      </c>
      <c r="B1258" s="7" t="s">
        <v>1260</v>
      </c>
      <c r="C1258" s="9">
        <f t="shared" ca="1" si="38"/>
        <v>6</v>
      </c>
      <c r="D1258" s="9" t="s">
        <v>2116</v>
      </c>
      <c r="E1258" s="9" t="s">
        <v>2118</v>
      </c>
      <c r="F1258" s="10">
        <f t="shared" ca="1" si="39"/>
        <v>5.9726451136718678E-2</v>
      </c>
      <c r="G1258" s="3" t="str">
        <f>VLOOKUP(Table3[[#This Row],[PRODUCT ID]],Table1[[PRODUCT]:[SELLING PRICE]],1,FALSE)</f>
        <v>Product208</v>
      </c>
      <c r="H1258" s="3" t="str">
        <f>VLOOKUP(Table3[[#This Row],[PRODUCT ID]],Table1[[PRODUCT]:[SELLING PRICE]],2,FALSE)</f>
        <v>Category1</v>
      </c>
      <c r="I1258" s="3" t="str">
        <f>VLOOKUP(Table3[[#This Row],[PRODUCT ID]],Table1[[PRODUCT]:[SELLING PRICE]],3,FALSE)</f>
        <v>Ft</v>
      </c>
      <c r="J1258" s="16">
        <f ca="1">VLOOKUP(Table3[[#This Row],[PRODUCT ID]],Table1[[PRODUCT]:[SELLING PRICE]],4,FALSE)</f>
        <v>90</v>
      </c>
      <c r="K1258" s="16">
        <f ca="1">VLOOKUP(Table3[[#This Row],[PRODUCT ID]],Table1[[PRODUCT]:[SELLING PRICE]],5,FALSE)</f>
        <v>135.67081675290174</v>
      </c>
      <c r="L1258" s="16">
        <f ca="1">J1258*Table3[[#This Row],[QUANTITY]]</f>
        <v>540</v>
      </c>
      <c r="M1258" s="16">
        <f ca="1">K1258*Table3[[#This Row],[QUANTITY]]*(1-Table3[[#This Row],[DISCOUNT %]])</f>
        <v>765.40608207258504</v>
      </c>
      <c r="N1258" s="3">
        <f>DAY(Table3[[#This Row],[DATE]])</f>
        <v>10</v>
      </c>
      <c r="O1258" s="3" t="str">
        <f>TEXT(Table3[[#This Row],[DATE]],"mmm")</f>
        <v>Jun</v>
      </c>
      <c r="P1258" s="3">
        <f>YEAR(Table3[[#This Row],[DATE]])</f>
        <v>2024</v>
      </c>
    </row>
    <row r="1259" spans="1:16" x14ac:dyDescent="0.3">
      <c r="A1259" s="6">
        <v>45454</v>
      </c>
      <c r="B1259" s="7" t="s">
        <v>1261</v>
      </c>
      <c r="C1259" s="9">
        <f t="shared" ca="1" si="38"/>
        <v>9</v>
      </c>
      <c r="D1259" s="9" t="s">
        <v>2115</v>
      </c>
      <c r="E1259" s="9" t="s">
        <v>2116</v>
      </c>
      <c r="F1259" s="10">
        <f t="shared" ca="1" si="39"/>
        <v>9.6017946118192449E-2</v>
      </c>
      <c r="G1259" s="3" t="str">
        <f>VLOOKUP(Table3[[#This Row],[PRODUCT ID]],Table1[[PRODUCT]:[SELLING PRICE]],1,FALSE)</f>
        <v>Product209</v>
      </c>
      <c r="H1259" s="3" t="str">
        <f>VLOOKUP(Table3[[#This Row],[PRODUCT ID]],Table1[[PRODUCT]:[SELLING PRICE]],2,FALSE)</f>
        <v>Category2</v>
      </c>
      <c r="I1259" s="3" t="str">
        <f>VLOOKUP(Table3[[#This Row],[PRODUCT ID]],Table1[[PRODUCT]:[SELLING PRICE]],3,FALSE)</f>
        <v>No</v>
      </c>
      <c r="J1259" s="16">
        <f ca="1">VLOOKUP(Table3[[#This Row],[PRODUCT ID]],Table1[[PRODUCT]:[SELLING PRICE]],4,FALSE)</f>
        <v>239</v>
      </c>
      <c r="K1259" s="16">
        <f ca="1">VLOOKUP(Table3[[#This Row],[PRODUCT ID]],Table1[[PRODUCT]:[SELLING PRICE]],5,FALSE)</f>
        <v>267.52871627874873</v>
      </c>
      <c r="L1259" s="16">
        <f ca="1">J1259*Table3[[#This Row],[QUANTITY]]</f>
        <v>2151</v>
      </c>
      <c r="M1259" s="16">
        <f ca="1">K1259*Table3[[#This Row],[QUANTITY]]*(1-Table3[[#This Row],[DISCOUNT %]])</f>
        <v>2176.5704257262396</v>
      </c>
      <c r="N1259" s="3">
        <f>DAY(Table3[[#This Row],[DATE]])</f>
        <v>11</v>
      </c>
      <c r="O1259" s="3" t="str">
        <f>TEXT(Table3[[#This Row],[DATE]],"mmm")</f>
        <v>Jun</v>
      </c>
      <c r="P1259" s="3">
        <f>YEAR(Table3[[#This Row],[DATE]])</f>
        <v>2024</v>
      </c>
    </row>
    <row r="1260" spans="1:16" x14ac:dyDescent="0.3">
      <c r="A1260" s="6">
        <v>45455</v>
      </c>
      <c r="B1260" s="7" t="s">
        <v>1262</v>
      </c>
      <c r="C1260" s="9">
        <f t="shared" ca="1" si="38"/>
        <v>11</v>
      </c>
      <c r="D1260" s="9" t="s">
        <v>2117</v>
      </c>
      <c r="E1260" s="9" t="s">
        <v>2116</v>
      </c>
      <c r="F1260" s="10">
        <f t="shared" ca="1" si="39"/>
        <v>9.6582288758658749E-2</v>
      </c>
      <c r="G1260" s="3" t="str">
        <f>VLOOKUP(Table3[[#This Row],[PRODUCT ID]],Table1[[PRODUCT]:[SELLING PRICE]],1,FALSE)</f>
        <v>Product210</v>
      </c>
      <c r="H1260" s="3" t="str">
        <f>VLOOKUP(Table3[[#This Row],[PRODUCT ID]],Table1[[PRODUCT]:[SELLING PRICE]],2,FALSE)</f>
        <v>Category3</v>
      </c>
      <c r="I1260" s="3" t="str">
        <f>VLOOKUP(Table3[[#This Row],[PRODUCT ID]],Table1[[PRODUCT]:[SELLING PRICE]],3,FALSE)</f>
        <v>Kg</v>
      </c>
      <c r="J1260" s="16">
        <f ca="1">VLOOKUP(Table3[[#This Row],[PRODUCT ID]],Table1[[PRODUCT]:[SELLING PRICE]],4,FALSE)</f>
        <v>180</v>
      </c>
      <c r="K1260" s="16">
        <f ca="1">VLOOKUP(Table3[[#This Row],[PRODUCT ID]],Table1[[PRODUCT]:[SELLING PRICE]],5,FALSE)</f>
        <v>265.37581418255377</v>
      </c>
      <c r="L1260" s="16">
        <f ca="1">J1260*Table3[[#This Row],[QUANTITY]]</f>
        <v>1980</v>
      </c>
      <c r="M1260" s="16">
        <f ca="1">K1260*Table3[[#This Row],[QUANTITY]]*(1-Table3[[#This Row],[DISCOUNT %]])</f>
        <v>2637.1973173437123</v>
      </c>
      <c r="N1260" s="3">
        <f>DAY(Table3[[#This Row],[DATE]])</f>
        <v>12</v>
      </c>
      <c r="O1260" s="3" t="str">
        <f>TEXT(Table3[[#This Row],[DATE]],"mmm")</f>
        <v>Jun</v>
      </c>
      <c r="P1260" s="3">
        <f>YEAR(Table3[[#This Row],[DATE]])</f>
        <v>2024</v>
      </c>
    </row>
    <row r="1261" spans="1:16" x14ac:dyDescent="0.3">
      <c r="A1261" s="6">
        <v>45456</v>
      </c>
      <c r="B1261" s="7" t="s">
        <v>1263</v>
      </c>
      <c r="C1261" s="9">
        <f t="shared" ca="1" si="38"/>
        <v>5</v>
      </c>
      <c r="D1261" s="9" t="s">
        <v>2117</v>
      </c>
      <c r="E1261" s="9" t="s">
        <v>2116</v>
      </c>
      <c r="F1261" s="10">
        <f t="shared" ca="1" si="39"/>
        <v>2.5693090442993827E-2</v>
      </c>
      <c r="G1261" s="3" t="str">
        <f>VLOOKUP(Table3[[#This Row],[PRODUCT ID]],Table1[[PRODUCT]:[SELLING PRICE]],1,FALSE)</f>
        <v>Product211</v>
      </c>
      <c r="H1261" s="3" t="str">
        <f>VLOOKUP(Table3[[#This Row],[PRODUCT ID]],Table1[[PRODUCT]:[SELLING PRICE]],2,FALSE)</f>
        <v>Category4</v>
      </c>
      <c r="I1261" s="3" t="str">
        <f>VLOOKUP(Table3[[#This Row],[PRODUCT ID]],Table1[[PRODUCT]:[SELLING PRICE]],3,FALSE)</f>
        <v>Kg</v>
      </c>
      <c r="J1261" s="16">
        <f ca="1">VLOOKUP(Table3[[#This Row],[PRODUCT ID]],Table1[[PRODUCT]:[SELLING PRICE]],4,FALSE)</f>
        <v>157</v>
      </c>
      <c r="K1261" s="16">
        <f ca="1">VLOOKUP(Table3[[#This Row],[PRODUCT ID]],Table1[[PRODUCT]:[SELLING PRICE]],5,FALSE)</f>
        <v>143.98451442231595</v>
      </c>
      <c r="L1261" s="16">
        <f ca="1">J1261*Table3[[#This Row],[QUANTITY]]</f>
        <v>785</v>
      </c>
      <c r="M1261" s="16">
        <f ca="1">K1261*Table3[[#This Row],[QUANTITY]]*(1-Table3[[#This Row],[DISCOUNT %]])</f>
        <v>701.42553635436411</v>
      </c>
      <c r="N1261" s="3">
        <f>DAY(Table3[[#This Row],[DATE]])</f>
        <v>13</v>
      </c>
      <c r="O1261" s="3" t="str">
        <f>TEXT(Table3[[#This Row],[DATE]],"mmm")</f>
        <v>Jun</v>
      </c>
      <c r="P1261" s="3">
        <f>YEAR(Table3[[#This Row],[DATE]])</f>
        <v>2024</v>
      </c>
    </row>
    <row r="1262" spans="1:16" x14ac:dyDescent="0.3">
      <c r="A1262" s="6">
        <v>45457</v>
      </c>
      <c r="B1262" s="7" t="s">
        <v>1264</v>
      </c>
      <c r="C1262" s="9">
        <f t="shared" ca="1" si="38"/>
        <v>14</v>
      </c>
      <c r="D1262" s="9" t="s">
        <v>2116</v>
      </c>
      <c r="E1262" s="9" t="s">
        <v>2116</v>
      </c>
      <c r="F1262" s="10">
        <f t="shared" ca="1" si="39"/>
        <v>2.1383150081293004E-2</v>
      </c>
      <c r="G1262" s="3" t="str">
        <f>VLOOKUP(Table3[[#This Row],[PRODUCT ID]],Table1[[PRODUCT]:[SELLING PRICE]],1,FALSE)</f>
        <v>Product212</v>
      </c>
      <c r="H1262" s="3" t="str">
        <f>VLOOKUP(Table3[[#This Row],[PRODUCT ID]],Table1[[PRODUCT]:[SELLING PRICE]],2,FALSE)</f>
        <v>Category5</v>
      </c>
      <c r="I1262" s="3" t="str">
        <f>VLOOKUP(Table3[[#This Row],[PRODUCT ID]],Table1[[PRODUCT]:[SELLING PRICE]],3,FALSE)</f>
        <v>Lt</v>
      </c>
      <c r="J1262" s="16">
        <f ca="1">VLOOKUP(Table3[[#This Row],[PRODUCT ID]],Table1[[PRODUCT]:[SELLING PRICE]],4,FALSE)</f>
        <v>198</v>
      </c>
      <c r="K1262" s="16">
        <f ca="1">VLOOKUP(Table3[[#This Row],[PRODUCT ID]],Table1[[PRODUCT]:[SELLING PRICE]],5,FALSE)</f>
        <v>210.91999536522889</v>
      </c>
      <c r="L1262" s="16">
        <f ca="1">J1262*Table3[[#This Row],[QUANTITY]]</f>
        <v>2772</v>
      </c>
      <c r="M1262" s="16">
        <f ca="1">K1262*Table3[[#This Row],[QUANTITY]]*(1-Table3[[#This Row],[DISCOUNT %]])</f>
        <v>2889.7380602886401</v>
      </c>
      <c r="N1262" s="3">
        <f>DAY(Table3[[#This Row],[DATE]])</f>
        <v>14</v>
      </c>
      <c r="O1262" s="3" t="str">
        <f>TEXT(Table3[[#This Row],[DATE]],"mmm")</f>
        <v>Jun</v>
      </c>
      <c r="P1262" s="3">
        <f>YEAR(Table3[[#This Row],[DATE]])</f>
        <v>2024</v>
      </c>
    </row>
    <row r="1263" spans="1:16" x14ac:dyDescent="0.3">
      <c r="A1263" s="6">
        <v>45458</v>
      </c>
      <c r="B1263" s="7" t="s">
        <v>1265</v>
      </c>
      <c r="C1263" s="9">
        <f t="shared" ca="1" si="38"/>
        <v>9</v>
      </c>
      <c r="D1263" s="9" t="s">
        <v>2116</v>
      </c>
      <c r="E1263" s="9" t="s">
        <v>2116</v>
      </c>
      <c r="F1263" s="10">
        <f t="shared" ca="1" si="39"/>
        <v>6.1154425941712512E-2</v>
      </c>
      <c r="G1263" s="3" t="str">
        <f>VLOOKUP(Table3[[#This Row],[PRODUCT ID]],Table1[[PRODUCT]:[SELLING PRICE]],1,FALSE)</f>
        <v>Product213</v>
      </c>
      <c r="H1263" s="3" t="str">
        <f>VLOOKUP(Table3[[#This Row],[PRODUCT ID]],Table1[[PRODUCT]:[SELLING PRICE]],2,FALSE)</f>
        <v>Category1</v>
      </c>
      <c r="I1263" s="3" t="str">
        <f>VLOOKUP(Table3[[#This Row],[PRODUCT ID]],Table1[[PRODUCT]:[SELLING PRICE]],3,FALSE)</f>
        <v>Kg</v>
      </c>
      <c r="J1263" s="16">
        <f ca="1">VLOOKUP(Table3[[#This Row],[PRODUCT ID]],Table1[[PRODUCT]:[SELLING PRICE]],4,FALSE)</f>
        <v>12</v>
      </c>
      <c r="K1263" s="16">
        <f ca="1">VLOOKUP(Table3[[#This Row],[PRODUCT ID]],Table1[[PRODUCT]:[SELLING PRICE]],5,FALSE)</f>
        <v>186.11881122382229</v>
      </c>
      <c r="L1263" s="16">
        <f ca="1">J1263*Table3[[#This Row],[QUANTITY]]</f>
        <v>108</v>
      </c>
      <c r="M1263" s="16">
        <f ca="1">K1263*Table3[[#This Row],[QUANTITY]]*(1-Table3[[#This Row],[DISCOUNT %]])</f>
        <v>1572.6313994982795</v>
      </c>
      <c r="N1263" s="3">
        <f>DAY(Table3[[#This Row],[DATE]])</f>
        <v>15</v>
      </c>
      <c r="O1263" s="3" t="str">
        <f>TEXT(Table3[[#This Row],[DATE]],"mmm")</f>
        <v>Jun</v>
      </c>
      <c r="P1263" s="3">
        <f>YEAR(Table3[[#This Row],[DATE]])</f>
        <v>2024</v>
      </c>
    </row>
    <row r="1264" spans="1:16" x14ac:dyDescent="0.3">
      <c r="A1264" s="6">
        <v>45459</v>
      </c>
      <c r="B1264" s="7" t="s">
        <v>1266</v>
      </c>
      <c r="C1264" s="9">
        <f t="shared" ca="1" si="38"/>
        <v>5</v>
      </c>
      <c r="D1264" s="9" t="s">
        <v>2116</v>
      </c>
      <c r="E1264" s="9" t="s">
        <v>2118</v>
      </c>
      <c r="F1264" s="10">
        <f t="shared" ca="1" si="39"/>
        <v>3.1050960864523859E-3</v>
      </c>
      <c r="G1264" s="3" t="str">
        <f>VLOOKUP(Table3[[#This Row],[PRODUCT ID]],Table1[[PRODUCT]:[SELLING PRICE]],1,FALSE)</f>
        <v>Product214</v>
      </c>
      <c r="H1264" s="3" t="str">
        <f>VLOOKUP(Table3[[#This Row],[PRODUCT ID]],Table1[[PRODUCT]:[SELLING PRICE]],2,FALSE)</f>
        <v>Category2</v>
      </c>
      <c r="I1264" s="3" t="str">
        <f>VLOOKUP(Table3[[#This Row],[PRODUCT ID]],Table1[[PRODUCT]:[SELLING PRICE]],3,FALSE)</f>
        <v>Lt</v>
      </c>
      <c r="J1264" s="16">
        <f ca="1">VLOOKUP(Table3[[#This Row],[PRODUCT ID]],Table1[[PRODUCT]:[SELLING PRICE]],4,FALSE)</f>
        <v>71</v>
      </c>
      <c r="K1264" s="16">
        <f ca="1">VLOOKUP(Table3[[#This Row],[PRODUCT ID]],Table1[[PRODUCT]:[SELLING PRICE]],5,FALSE)</f>
        <v>45.713468138494527</v>
      </c>
      <c r="L1264" s="16">
        <f ca="1">J1264*Table3[[#This Row],[QUANTITY]]</f>
        <v>355</v>
      </c>
      <c r="M1264" s="16">
        <f ca="1">K1264*Table3[[#This Row],[QUANTITY]]*(1-Table3[[#This Row],[DISCOUNT %]])</f>
        <v>227.85761713739763</v>
      </c>
      <c r="N1264" s="3">
        <f>DAY(Table3[[#This Row],[DATE]])</f>
        <v>16</v>
      </c>
      <c r="O1264" s="3" t="str">
        <f>TEXT(Table3[[#This Row],[DATE]],"mmm")</f>
        <v>Jun</v>
      </c>
      <c r="P1264" s="3">
        <f>YEAR(Table3[[#This Row],[DATE]])</f>
        <v>2024</v>
      </c>
    </row>
    <row r="1265" spans="1:16" x14ac:dyDescent="0.3">
      <c r="A1265" s="6">
        <v>45460</v>
      </c>
      <c r="B1265" s="7" t="s">
        <v>1267</v>
      </c>
      <c r="C1265" s="9">
        <f t="shared" ca="1" si="38"/>
        <v>1</v>
      </c>
      <c r="D1265" s="9" t="s">
        <v>2116</v>
      </c>
      <c r="E1265" s="9" t="s">
        <v>2118</v>
      </c>
      <c r="F1265" s="10">
        <f t="shared" ca="1" si="39"/>
        <v>1.9002533132044176E-2</v>
      </c>
      <c r="G1265" s="3" t="str">
        <f>VLOOKUP(Table3[[#This Row],[PRODUCT ID]],Table1[[PRODUCT]:[SELLING PRICE]],1,FALSE)</f>
        <v>Product215</v>
      </c>
      <c r="H1265" s="3" t="str">
        <f>VLOOKUP(Table3[[#This Row],[PRODUCT ID]],Table1[[PRODUCT]:[SELLING PRICE]],2,FALSE)</f>
        <v>Category3</v>
      </c>
      <c r="I1265" s="3" t="str">
        <f>VLOOKUP(Table3[[#This Row],[PRODUCT ID]],Table1[[PRODUCT]:[SELLING PRICE]],3,FALSE)</f>
        <v>Ft</v>
      </c>
      <c r="J1265" s="16">
        <f ca="1">VLOOKUP(Table3[[#This Row],[PRODUCT ID]],Table1[[PRODUCT]:[SELLING PRICE]],4,FALSE)</f>
        <v>54</v>
      </c>
      <c r="K1265" s="16">
        <f ca="1">VLOOKUP(Table3[[#This Row],[PRODUCT ID]],Table1[[PRODUCT]:[SELLING PRICE]],5,FALSE)</f>
        <v>95.158221575081654</v>
      </c>
      <c r="L1265" s="16">
        <f ca="1">J1265*Table3[[#This Row],[QUANTITY]]</f>
        <v>54</v>
      </c>
      <c r="M1265" s="16">
        <f ca="1">K1265*Table3[[#This Row],[QUANTITY]]*(1-Table3[[#This Row],[DISCOUNT %]])</f>
        <v>93.349974316814766</v>
      </c>
      <c r="N1265" s="3">
        <f>DAY(Table3[[#This Row],[DATE]])</f>
        <v>17</v>
      </c>
      <c r="O1265" s="3" t="str">
        <f>TEXT(Table3[[#This Row],[DATE]],"mmm")</f>
        <v>Jun</v>
      </c>
      <c r="P1265" s="3">
        <f>YEAR(Table3[[#This Row],[DATE]])</f>
        <v>2024</v>
      </c>
    </row>
    <row r="1266" spans="1:16" x14ac:dyDescent="0.3">
      <c r="A1266" s="6">
        <v>45461</v>
      </c>
      <c r="B1266" s="7" t="s">
        <v>1268</v>
      </c>
      <c r="C1266" s="9">
        <f t="shared" ca="1" si="38"/>
        <v>12</v>
      </c>
      <c r="D1266" s="9" t="s">
        <v>2115</v>
      </c>
      <c r="E1266" s="9" t="s">
        <v>2116</v>
      </c>
      <c r="F1266" s="10">
        <f t="shared" ca="1" si="39"/>
        <v>3.3597868649263785E-2</v>
      </c>
      <c r="G1266" s="3" t="str">
        <f>VLOOKUP(Table3[[#This Row],[PRODUCT ID]],Table1[[PRODUCT]:[SELLING PRICE]],1,FALSE)</f>
        <v>Product216</v>
      </c>
      <c r="H1266" s="3" t="str">
        <f>VLOOKUP(Table3[[#This Row],[PRODUCT ID]],Table1[[PRODUCT]:[SELLING PRICE]],2,FALSE)</f>
        <v>Category4</v>
      </c>
      <c r="I1266" s="3" t="str">
        <f>VLOOKUP(Table3[[#This Row],[PRODUCT ID]],Table1[[PRODUCT]:[SELLING PRICE]],3,FALSE)</f>
        <v>Kg</v>
      </c>
      <c r="J1266" s="16">
        <f ca="1">VLOOKUP(Table3[[#This Row],[PRODUCT ID]],Table1[[PRODUCT]:[SELLING PRICE]],4,FALSE)</f>
        <v>141</v>
      </c>
      <c r="K1266" s="16">
        <f ca="1">VLOOKUP(Table3[[#This Row],[PRODUCT ID]],Table1[[PRODUCT]:[SELLING PRICE]],5,FALSE)</f>
        <v>174.56517360104871</v>
      </c>
      <c r="L1266" s="16">
        <f ca="1">J1266*Table3[[#This Row],[QUANTITY]]</f>
        <v>1692</v>
      </c>
      <c r="M1266" s="16">
        <f ca="1">K1266*Table3[[#This Row],[QUANTITY]]*(1-Table3[[#This Row],[DISCOUNT %]])</f>
        <v>2024.401869931977</v>
      </c>
      <c r="N1266" s="3">
        <f>DAY(Table3[[#This Row],[DATE]])</f>
        <v>18</v>
      </c>
      <c r="O1266" s="3" t="str">
        <f>TEXT(Table3[[#This Row],[DATE]],"mmm")</f>
        <v>Jun</v>
      </c>
      <c r="P1266" s="3">
        <f>YEAR(Table3[[#This Row],[DATE]])</f>
        <v>2024</v>
      </c>
    </row>
    <row r="1267" spans="1:16" x14ac:dyDescent="0.3">
      <c r="A1267" s="6">
        <v>45462</v>
      </c>
      <c r="B1267" s="7" t="s">
        <v>1269</v>
      </c>
      <c r="C1267" s="9">
        <f t="shared" ca="1" si="38"/>
        <v>11</v>
      </c>
      <c r="D1267" s="9" t="s">
        <v>2116</v>
      </c>
      <c r="E1267" s="9" t="s">
        <v>2116</v>
      </c>
      <c r="F1267" s="10">
        <f t="shared" ca="1" si="39"/>
        <v>8.3343663242628416E-2</v>
      </c>
      <c r="G1267" s="3" t="str">
        <f>VLOOKUP(Table3[[#This Row],[PRODUCT ID]],Table1[[PRODUCT]:[SELLING PRICE]],1,FALSE)</f>
        <v>Product217</v>
      </c>
      <c r="H1267" s="3" t="str">
        <f>VLOOKUP(Table3[[#This Row],[PRODUCT ID]],Table1[[PRODUCT]:[SELLING PRICE]],2,FALSE)</f>
        <v>Category1</v>
      </c>
      <c r="I1267" s="3" t="str">
        <f>VLOOKUP(Table3[[#This Row],[PRODUCT ID]],Table1[[PRODUCT]:[SELLING PRICE]],3,FALSE)</f>
        <v>No</v>
      </c>
      <c r="J1267" s="16">
        <f ca="1">VLOOKUP(Table3[[#This Row],[PRODUCT ID]],Table1[[PRODUCT]:[SELLING PRICE]],4,FALSE)</f>
        <v>54</v>
      </c>
      <c r="K1267" s="16">
        <f ca="1">VLOOKUP(Table3[[#This Row],[PRODUCT ID]],Table1[[PRODUCT]:[SELLING PRICE]],5,FALSE)</f>
        <v>225.65495511867408</v>
      </c>
      <c r="L1267" s="16">
        <f ca="1">J1267*Table3[[#This Row],[QUANTITY]]</f>
        <v>594</v>
      </c>
      <c r="M1267" s="16">
        <f ca="1">K1267*Table3[[#This Row],[QUANTITY]]*(1-Table3[[#This Row],[DISCOUNT %]])</f>
        <v>2275.3284898325614</v>
      </c>
      <c r="N1267" s="3">
        <f>DAY(Table3[[#This Row],[DATE]])</f>
        <v>19</v>
      </c>
      <c r="O1267" s="3" t="str">
        <f>TEXT(Table3[[#This Row],[DATE]],"mmm")</f>
        <v>Jun</v>
      </c>
      <c r="P1267" s="3">
        <f>YEAR(Table3[[#This Row],[DATE]])</f>
        <v>2024</v>
      </c>
    </row>
    <row r="1268" spans="1:16" x14ac:dyDescent="0.3">
      <c r="A1268" s="6">
        <v>45463</v>
      </c>
      <c r="B1268" s="7" t="s">
        <v>1270</v>
      </c>
      <c r="C1268" s="9">
        <f t="shared" ca="1" si="38"/>
        <v>8</v>
      </c>
      <c r="D1268" s="9" t="s">
        <v>2117</v>
      </c>
      <c r="E1268" s="9" t="s">
        <v>2116</v>
      </c>
      <c r="F1268" s="10">
        <f t="shared" ca="1" si="39"/>
        <v>7.3489874867849608E-2</v>
      </c>
      <c r="G1268" s="3" t="str">
        <f>VLOOKUP(Table3[[#This Row],[PRODUCT ID]],Table1[[PRODUCT]:[SELLING PRICE]],1,FALSE)</f>
        <v>Product218</v>
      </c>
      <c r="H1268" s="3" t="str">
        <f>VLOOKUP(Table3[[#This Row],[PRODUCT ID]],Table1[[PRODUCT]:[SELLING PRICE]],2,FALSE)</f>
        <v>Category2</v>
      </c>
      <c r="I1268" s="3" t="str">
        <f>VLOOKUP(Table3[[#This Row],[PRODUCT ID]],Table1[[PRODUCT]:[SELLING PRICE]],3,FALSE)</f>
        <v>No</v>
      </c>
      <c r="J1268" s="16">
        <f ca="1">VLOOKUP(Table3[[#This Row],[PRODUCT ID]],Table1[[PRODUCT]:[SELLING PRICE]],4,FALSE)</f>
        <v>83</v>
      </c>
      <c r="K1268" s="16">
        <f ca="1">VLOOKUP(Table3[[#This Row],[PRODUCT ID]],Table1[[PRODUCT]:[SELLING PRICE]],5,FALSE)</f>
        <v>43.32200154446754</v>
      </c>
      <c r="L1268" s="16">
        <f ca="1">J1268*Table3[[#This Row],[QUANTITY]]</f>
        <v>664</v>
      </c>
      <c r="M1268" s="16">
        <f ca="1">K1268*Table3[[#This Row],[QUANTITY]]*(1-Table3[[#This Row],[DISCOUNT %]])</f>
        <v>321.10618457551863</v>
      </c>
      <c r="N1268" s="3">
        <f>DAY(Table3[[#This Row],[DATE]])</f>
        <v>20</v>
      </c>
      <c r="O1268" s="3" t="str">
        <f>TEXT(Table3[[#This Row],[DATE]],"mmm")</f>
        <v>Jun</v>
      </c>
      <c r="P1268" s="3">
        <f>YEAR(Table3[[#This Row],[DATE]])</f>
        <v>2024</v>
      </c>
    </row>
    <row r="1269" spans="1:16" x14ac:dyDescent="0.3">
      <c r="A1269" s="6">
        <v>45464</v>
      </c>
      <c r="B1269" s="7" t="s">
        <v>1271</v>
      </c>
      <c r="C1269" s="9">
        <f t="shared" ca="1" si="38"/>
        <v>7</v>
      </c>
      <c r="D1269" s="9" t="s">
        <v>2115</v>
      </c>
      <c r="E1269" s="9" t="s">
        <v>2116</v>
      </c>
      <c r="F1269" s="10">
        <f t="shared" ca="1" si="39"/>
        <v>9.8940696912524162E-2</v>
      </c>
      <c r="G1269" s="3" t="str">
        <f>VLOOKUP(Table3[[#This Row],[PRODUCT ID]],Table1[[PRODUCT]:[SELLING PRICE]],1,FALSE)</f>
        <v>Product219</v>
      </c>
      <c r="H1269" s="3" t="str">
        <f>VLOOKUP(Table3[[#This Row],[PRODUCT ID]],Table1[[PRODUCT]:[SELLING PRICE]],2,FALSE)</f>
        <v>Category3</v>
      </c>
      <c r="I1269" s="3" t="str">
        <f>VLOOKUP(Table3[[#This Row],[PRODUCT ID]],Table1[[PRODUCT]:[SELLING PRICE]],3,FALSE)</f>
        <v>Ft</v>
      </c>
      <c r="J1269" s="16">
        <f ca="1">VLOOKUP(Table3[[#This Row],[PRODUCT ID]],Table1[[PRODUCT]:[SELLING PRICE]],4,FALSE)</f>
        <v>140</v>
      </c>
      <c r="K1269" s="16">
        <f ca="1">VLOOKUP(Table3[[#This Row],[PRODUCT ID]],Table1[[PRODUCT]:[SELLING PRICE]],5,FALSE)</f>
        <v>126.60363688810999</v>
      </c>
      <c r="L1269" s="16">
        <f ca="1">J1269*Table3[[#This Row],[QUANTITY]]</f>
        <v>980</v>
      </c>
      <c r="M1269" s="16">
        <f ca="1">K1269*Table3[[#This Row],[QUANTITY]]*(1-Table3[[#This Row],[DISCOUNT %]])</f>
        <v>798.54169375918161</v>
      </c>
      <c r="N1269" s="3">
        <f>DAY(Table3[[#This Row],[DATE]])</f>
        <v>21</v>
      </c>
      <c r="O1269" s="3" t="str">
        <f>TEXT(Table3[[#This Row],[DATE]],"mmm")</f>
        <v>Jun</v>
      </c>
      <c r="P1269" s="3">
        <f>YEAR(Table3[[#This Row],[DATE]])</f>
        <v>2024</v>
      </c>
    </row>
    <row r="1270" spans="1:16" x14ac:dyDescent="0.3">
      <c r="A1270" s="6">
        <v>45465</v>
      </c>
      <c r="B1270" s="7" t="s">
        <v>1272</v>
      </c>
      <c r="C1270" s="9">
        <f t="shared" ca="1" si="38"/>
        <v>14</v>
      </c>
      <c r="D1270" s="9" t="s">
        <v>2115</v>
      </c>
      <c r="E1270" s="9" t="s">
        <v>2118</v>
      </c>
      <c r="F1270" s="10">
        <f t="shared" ca="1" si="39"/>
        <v>5.0673892718652039E-2</v>
      </c>
      <c r="G1270" s="3" t="str">
        <f>VLOOKUP(Table3[[#This Row],[PRODUCT ID]],Table1[[PRODUCT]:[SELLING PRICE]],1,FALSE)</f>
        <v>Product220</v>
      </c>
      <c r="H1270" s="3" t="str">
        <f>VLOOKUP(Table3[[#This Row],[PRODUCT ID]],Table1[[PRODUCT]:[SELLING PRICE]],2,FALSE)</f>
        <v>Category4</v>
      </c>
      <c r="I1270" s="3" t="str">
        <f>VLOOKUP(Table3[[#This Row],[PRODUCT ID]],Table1[[PRODUCT]:[SELLING PRICE]],3,FALSE)</f>
        <v>No</v>
      </c>
      <c r="J1270" s="16">
        <f ca="1">VLOOKUP(Table3[[#This Row],[PRODUCT ID]],Table1[[PRODUCT]:[SELLING PRICE]],4,FALSE)</f>
        <v>11</v>
      </c>
      <c r="K1270" s="16">
        <f ca="1">VLOOKUP(Table3[[#This Row],[PRODUCT ID]],Table1[[PRODUCT]:[SELLING PRICE]],5,FALSE)</f>
        <v>309.47549168455731</v>
      </c>
      <c r="L1270" s="16">
        <f ca="1">J1270*Table3[[#This Row],[QUANTITY]]</f>
        <v>154</v>
      </c>
      <c r="M1270" s="16">
        <f ca="1">K1270*Table3[[#This Row],[QUANTITY]]*(1-Table3[[#This Row],[DISCOUNT %]])</f>
        <v>4113.1042934783472</v>
      </c>
      <c r="N1270" s="3">
        <f>DAY(Table3[[#This Row],[DATE]])</f>
        <v>22</v>
      </c>
      <c r="O1270" s="3" t="str">
        <f>TEXT(Table3[[#This Row],[DATE]],"mmm")</f>
        <v>Jun</v>
      </c>
      <c r="P1270" s="3">
        <f>YEAR(Table3[[#This Row],[DATE]])</f>
        <v>2024</v>
      </c>
    </row>
    <row r="1271" spans="1:16" x14ac:dyDescent="0.3">
      <c r="A1271" s="6">
        <v>45466</v>
      </c>
      <c r="B1271" s="7" t="s">
        <v>1273</v>
      </c>
      <c r="C1271" s="9">
        <f t="shared" ca="1" si="38"/>
        <v>9</v>
      </c>
      <c r="D1271" s="9" t="s">
        <v>2115</v>
      </c>
      <c r="E1271" s="9" t="s">
        <v>2116</v>
      </c>
      <c r="F1271" s="10">
        <f t="shared" ca="1" si="39"/>
        <v>4.0800945133696136E-2</v>
      </c>
      <c r="G1271" s="3" t="str">
        <f>VLOOKUP(Table3[[#This Row],[PRODUCT ID]],Table1[[PRODUCT]:[SELLING PRICE]],1,FALSE)</f>
        <v>Product221</v>
      </c>
      <c r="H1271" s="3" t="str">
        <f>VLOOKUP(Table3[[#This Row],[PRODUCT ID]],Table1[[PRODUCT]:[SELLING PRICE]],2,FALSE)</f>
        <v>Category5</v>
      </c>
      <c r="I1271" s="3" t="str">
        <f>VLOOKUP(Table3[[#This Row],[PRODUCT ID]],Table1[[PRODUCT]:[SELLING PRICE]],3,FALSE)</f>
        <v>Kg</v>
      </c>
      <c r="J1271" s="16">
        <f ca="1">VLOOKUP(Table3[[#This Row],[PRODUCT ID]],Table1[[PRODUCT]:[SELLING PRICE]],4,FALSE)</f>
        <v>141</v>
      </c>
      <c r="K1271" s="16">
        <f ca="1">VLOOKUP(Table3[[#This Row],[PRODUCT ID]],Table1[[PRODUCT]:[SELLING PRICE]],5,FALSE)</f>
        <v>266.87152023963733</v>
      </c>
      <c r="L1271" s="16">
        <f ca="1">J1271*Table3[[#This Row],[QUANTITY]]</f>
        <v>1269</v>
      </c>
      <c r="M1271" s="16">
        <f ca="1">K1271*Table3[[#This Row],[QUANTITY]]*(1-Table3[[#This Row],[DISCOUNT %]])</f>
        <v>2303.8461898613446</v>
      </c>
      <c r="N1271" s="3">
        <f>DAY(Table3[[#This Row],[DATE]])</f>
        <v>23</v>
      </c>
      <c r="O1271" s="3" t="str">
        <f>TEXT(Table3[[#This Row],[DATE]],"mmm")</f>
        <v>Jun</v>
      </c>
      <c r="P1271" s="3">
        <f>YEAR(Table3[[#This Row],[DATE]])</f>
        <v>2024</v>
      </c>
    </row>
    <row r="1272" spans="1:16" x14ac:dyDescent="0.3">
      <c r="A1272" s="6">
        <v>45467</v>
      </c>
      <c r="B1272" s="7" t="s">
        <v>1274</v>
      </c>
      <c r="C1272" s="9">
        <f t="shared" ca="1" si="38"/>
        <v>4</v>
      </c>
      <c r="D1272" s="9" t="s">
        <v>2116</v>
      </c>
      <c r="E1272" s="9" t="s">
        <v>2116</v>
      </c>
      <c r="F1272" s="10">
        <f t="shared" ca="1" si="39"/>
        <v>5.7336097454455649E-2</v>
      </c>
      <c r="G1272" s="3" t="str">
        <f>VLOOKUP(Table3[[#This Row],[PRODUCT ID]],Table1[[PRODUCT]:[SELLING PRICE]],1,FALSE)</f>
        <v>Product222</v>
      </c>
      <c r="H1272" s="3" t="str">
        <f>VLOOKUP(Table3[[#This Row],[PRODUCT ID]],Table1[[PRODUCT]:[SELLING PRICE]],2,FALSE)</f>
        <v>Category1</v>
      </c>
      <c r="I1272" s="3" t="str">
        <f>VLOOKUP(Table3[[#This Row],[PRODUCT ID]],Table1[[PRODUCT]:[SELLING PRICE]],3,FALSE)</f>
        <v>Kg</v>
      </c>
      <c r="J1272" s="16">
        <f ca="1">VLOOKUP(Table3[[#This Row],[PRODUCT ID]],Table1[[PRODUCT]:[SELLING PRICE]],4,FALSE)</f>
        <v>74</v>
      </c>
      <c r="K1272" s="16">
        <f ca="1">VLOOKUP(Table3[[#This Row],[PRODUCT ID]],Table1[[PRODUCT]:[SELLING PRICE]],5,FALSE)</f>
        <v>310.54109898355648</v>
      </c>
      <c r="L1272" s="16">
        <f ca="1">J1272*Table3[[#This Row],[QUANTITY]]</f>
        <v>296</v>
      </c>
      <c r="M1272" s="16">
        <f ca="1">K1272*Table3[[#This Row],[QUANTITY]]*(1-Table3[[#This Row],[DISCOUNT %]])</f>
        <v>1170.9435370744861</v>
      </c>
      <c r="N1272" s="3">
        <f>DAY(Table3[[#This Row],[DATE]])</f>
        <v>24</v>
      </c>
      <c r="O1272" s="3" t="str">
        <f>TEXT(Table3[[#This Row],[DATE]],"mmm")</f>
        <v>Jun</v>
      </c>
      <c r="P1272" s="3">
        <f>YEAR(Table3[[#This Row],[DATE]])</f>
        <v>2024</v>
      </c>
    </row>
    <row r="1273" spans="1:16" x14ac:dyDescent="0.3">
      <c r="A1273" s="6">
        <v>45468</v>
      </c>
      <c r="B1273" s="7" t="s">
        <v>1275</v>
      </c>
      <c r="C1273" s="9">
        <f t="shared" ca="1" si="38"/>
        <v>11</v>
      </c>
      <c r="D1273" s="9" t="s">
        <v>2116</v>
      </c>
      <c r="E1273" s="9" t="s">
        <v>2116</v>
      </c>
      <c r="F1273" s="10">
        <f t="shared" ca="1" si="39"/>
        <v>7.6662572529646478E-2</v>
      </c>
      <c r="G1273" s="3" t="str">
        <f>VLOOKUP(Table3[[#This Row],[PRODUCT ID]],Table1[[PRODUCT]:[SELLING PRICE]],1,FALSE)</f>
        <v>Product223</v>
      </c>
      <c r="H1273" s="3" t="str">
        <f>VLOOKUP(Table3[[#This Row],[PRODUCT ID]],Table1[[PRODUCT]:[SELLING PRICE]],2,FALSE)</f>
        <v>Category2</v>
      </c>
      <c r="I1273" s="3" t="str">
        <f>VLOOKUP(Table3[[#This Row],[PRODUCT ID]],Table1[[PRODUCT]:[SELLING PRICE]],3,FALSE)</f>
        <v>Lt</v>
      </c>
      <c r="J1273" s="16">
        <f ca="1">VLOOKUP(Table3[[#This Row],[PRODUCT ID]],Table1[[PRODUCT]:[SELLING PRICE]],4,FALSE)</f>
        <v>30</v>
      </c>
      <c r="K1273" s="16">
        <f ca="1">VLOOKUP(Table3[[#This Row],[PRODUCT ID]],Table1[[PRODUCT]:[SELLING PRICE]],5,FALSE)</f>
        <v>291.1654338204296</v>
      </c>
      <c r="L1273" s="16">
        <f ca="1">J1273*Table3[[#This Row],[QUANTITY]]</f>
        <v>330</v>
      </c>
      <c r="M1273" s="16">
        <f ca="1">K1273*Table3[[#This Row],[QUANTITY]]*(1-Table3[[#This Row],[DISCOUNT %]])</f>
        <v>2957.2833689524941</v>
      </c>
      <c r="N1273" s="3">
        <f>DAY(Table3[[#This Row],[DATE]])</f>
        <v>25</v>
      </c>
      <c r="O1273" s="3" t="str">
        <f>TEXT(Table3[[#This Row],[DATE]],"mmm")</f>
        <v>Jun</v>
      </c>
      <c r="P1273" s="3">
        <f>YEAR(Table3[[#This Row],[DATE]])</f>
        <v>2024</v>
      </c>
    </row>
    <row r="1274" spans="1:16" x14ac:dyDescent="0.3">
      <c r="A1274" s="6">
        <v>45469</v>
      </c>
      <c r="B1274" s="7" t="s">
        <v>1276</v>
      </c>
      <c r="C1274" s="9">
        <f t="shared" ca="1" si="38"/>
        <v>11</v>
      </c>
      <c r="D1274" s="9" t="s">
        <v>2116</v>
      </c>
      <c r="E1274" s="9" t="s">
        <v>2116</v>
      </c>
      <c r="F1274" s="10">
        <f t="shared" ca="1" si="39"/>
        <v>7.9890840549120767E-2</v>
      </c>
      <c r="G1274" s="3" t="str">
        <f>VLOOKUP(Table3[[#This Row],[PRODUCT ID]],Table1[[PRODUCT]:[SELLING PRICE]],1,FALSE)</f>
        <v>Product224</v>
      </c>
      <c r="H1274" s="3" t="str">
        <f>VLOOKUP(Table3[[#This Row],[PRODUCT ID]],Table1[[PRODUCT]:[SELLING PRICE]],2,FALSE)</f>
        <v>Category3</v>
      </c>
      <c r="I1274" s="3" t="str">
        <f>VLOOKUP(Table3[[#This Row],[PRODUCT ID]],Table1[[PRODUCT]:[SELLING PRICE]],3,FALSE)</f>
        <v>Kg</v>
      </c>
      <c r="J1274" s="16">
        <f ca="1">VLOOKUP(Table3[[#This Row],[PRODUCT ID]],Table1[[PRODUCT]:[SELLING PRICE]],4,FALSE)</f>
        <v>158</v>
      </c>
      <c r="K1274" s="16">
        <f ca="1">VLOOKUP(Table3[[#This Row],[PRODUCT ID]],Table1[[PRODUCT]:[SELLING PRICE]],5,FALSE)</f>
        <v>127.67410613315008</v>
      </c>
      <c r="L1274" s="16">
        <f ca="1">J1274*Table3[[#This Row],[QUANTITY]]</f>
        <v>1738</v>
      </c>
      <c r="M1274" s="16">
        <f ca="1">K1274*Table3[[#This Row],[QUANTITY]]*(1-Table3[[#This Row],[DISCOUNT %]])</f>
        <v>1292.2152592559657</v>
      </c>
      <c r="N1274" s="3">
        <f>DAY(Table3[[#This Row],[DATE]])</f>
        <v>26</v>
      </c>
      <c r="O1274" s="3" t="str">
        <f>TEXT(Table3[[#This Row],[DATE]],"mmm")</f>
        <v>Jun</v>
      </c>
      <c r="P1274" s="3">
        <f>YEAR(Table3[[#This Row],[DATE]])</f>
        <v>2024</v>
      </c>
    </row>
    <row r="1275" spans="1:16" x14ac:dyDescent="0.3">
      <c r="A1275" s="6">
        <v>45470</v>
      </c>
      <c r="B1275" s="7" t="s">
        <v>1277</v>
      </c>
      <c r="C1275" s="9">
        <f t="shared" ca="1" si="38"/>
        <v>10</v>
      </c>
      <c r="D1275" s="9" t="s">
        <v>2115</v>
      </c>
      <c r="E1275" s="9" t="s">
        <v>2116</v>
      </c>
      <c r="F1275" s="10">
        <f t="shared" ca="1" si="39"/>
        <v>8.2648775424341514E-2</v>
      </c>
      <c r="G1275" s="3" t="str">
        <f>VLOOKUP(Table3[[#This Row],[PRODUCT ID]],Table1[[PRODUCT]:[SELLING PRICE]],1,FALSE)</f>
        <v>Product225</v>
      </c>
      <c r="H1275" s="3" t="str">
        <f>VLOOKUP(Table3[[#This Row],[PRODUCT ID]],Table1[[PRODUCT]:[SELLING PRICE]],2,FALSE)</f>
        <v>Category4</v>
      </c>
      <c r="I1275" s="3" t="str">
        <f>VLOOKUP(Table3[[#This Row],[PRODUCT ID]],Table1[[PRODUCT]:[SELLING PRICE]],3,FALSE)</f>
        <v>Lt</v>
      </c>
      <c r="J1275" s="16">
        <f ca="1">VLOOKUP(Table3[[#This Row],[PRODUCT ID]],Table1[[PRODUCT]:[SELLING PRICE]],4,FALSE)</f>
        <v>129</v>
      </c>
      <c r="K1275" s="16">
        <f ca="1">VLOOKUP(Table3[[#This Row],[PRODUCT ID]],Table1[[PRODUCT]:[SELLING PRICE]],5,FALSE)</f>
        <v>151.88719477209793</v>
      </c>
      <c r="L1275" s="16">
        <f ca="1">J1275*Table3[[#This Row],[QUANTITY]]</f>
        <v>1290</v>
      </c>
      <c r="M1275" s="16">
        <f ca="1">K1275*Table3[[#This Row],[QUANTITY]]*(1-Table3[[#This Row],[DISCOUNT %]])</f>
        <v>1393.3390412154561</v>
      </c>
      <c r="N1275" s="3">
        <f>DAY(Table3[[#This Row],[DATE]])</f>
        <v>27</v>
      </c>
      <c r="O1275" s="3" t="str">
        <f>TEXT(Table3[[#This Row],[DATE]],"mmm")</f>
        <v>Jun</v>
      </c>
      <c r="P1275" s="3">
        <f>YEAR(Table3[[#This Row],[DATE]])</f>
        <v>2024</v>
      </c>
    </row>
    <row r="1276" spans="1:16" x14ac:dyDescent="0.3">
      <c r="A1276" s="6">
        <v>45471</v>
      </c>
      <c r="B1276" s="7" t="s">
        <v>1278</v>
      </c>
      <c r="C1276" s="9">
        <f t="shared" ca="1" si="38"/>
        <v>11</v>
      </c>
      <c r="D1276" s="9" t="s">
        <v>2117</v>
      </c>
      <c r="E1276" s="9" t="s">
        <v>2118</v>
      </c>
      <c r="F1276" s="10">
        <f t="shared" ca="1" si="39"/>
        <v>7.1974523830813805E-2</v>
      </c>
      <c r="G1276" s="3" t="str">
        <f>VLOOKUP(Table3[[#This Row],[PRODUCT ID]],Table1[[PRODUCT]:[SELLING PRICE]],1,FALSE)</f>
        <v>Product226</v>
      </c>
      <c r="H1276" s="3" t="str">
        <f>VLOOKUP(Table3[[#This Row],[PRODUCT ID]],Table1[[PRODUCT]:[SELLING PRICE]],2,FALSE)</f>
        <v>Category5</v>
      </c>
      <c r="I1276" s="3" t="str">
        <f>VLOOKUP(Table3[[#This Row],[PRODUCT ID]],Table1[[PRODUCT]:[SELLING PRICE]],3,FALSE)</f>
        <v>Ft</v>
      </c>
      <c r="J1276" s="16">
        <f ca="1">VLOOKUP(Table3[[#This Row],[PRODUCT ID]],Table1[[PRODUCT]:[SELLING PRICE]],4,FALSE)</f>
        <v>105</v>
      </c>
      <c r="K1276" s="16">
        <f ca="1">VLOOKUP(Table3[[#This Row],[PRODUCT ID]],Table1[[PRODUCT]:[SELLING PRICE]],5,FALSE)</f>
        <v>82.598822938490301</v>
      </c>
      <c r="L1276" s="16">
        <f ca="1">J1276*Table3[[#This Row],[QUANTITY]]</f>
        <v>1155</v>
      </c>
      <c r="M1276" s="16">
        <f ca="1">K1276*Table3[[#This Row],[QUANTITY]]*(1-Table3[[#This Row],[DISCOUNT %]])</f>
        <v>843.19193187357439</v>
      </c>
      <c r="N1276" s="3">
        <f>DAY(Table3[[#This Row],[DATE]])</f>
        <v>28</v>
      </c>
      <c r="O1276" s="3" t="str">
        <f>TEXT(Table3[[#This Row],[DATE]],"mmm")</f>
        <v>Jun</v>
      </c>
      <c r="P1276" s="3">
        <f>YEAR(Table3[[#This Row],[DATE]])</f>
        <v>2024</v>
      </c>
    </row>
    <row r="1277" spans="1:16" x14ac:dyDescent="0.3">
      <c r="A1277" s="6">
        <v>45472</v>
      </c>
      <c r="B1277" s="7" t="s">
        <v>1279</v>
      </c>
      <c r="C1277" s="9">
        <f t="shared" ca="1" si="38"/>
        <v>12</v>
      </c>
      <c r="D1277" s="9" t="s">
        <v>2117</v>
      </c>
      <c r="E1277" s="9" t="s">
        <v>2118</v>
      </c>
      <c r="F1277" s="10">
        <f t="shared" ca="1" si="39"/>
        <v>8.7120240467503093E-2</v>
      </c>
      <c r="G1277" s="3" t="str">
        <f>VLOOKUP(Table3[[#This Row],[PRODUCT ID]],Table1[[PRODUCT]:[SELLING PRICE]],1,FALSE)</f>
        <v>Product227</v>
      </c>
      <c r="H1277" s="3" t="str">
        <f>VLOOKUP(Table3[[#This Row],[PRODUCT ID]],Table1[[PRODUCT]:[SELLING PRICE]],2,FALSE)</f>
        <v>Category1</v>
      </c>
      <c r="I1277" s="3" t="str">
        <f>VLOOKUP(Table3[[#This Row],[PRODUCT ID]],Table1[[PRODUCT]:[SELLING PRICE]],3,FALSE)</f>
        <v>Kg</v>
      </c>
      <c r="J1277" s="16">
        <f ca="1">VLOOKUP(Table3[[#This Row],[PRODUCT ID]],Table1[[PRODUCT]:[SELLING PRICE]],4,FALSE)</f>
        <v>54</v>
      </c>
      <c r="K1277" s="16">
        <f ca="1">VLOOKUP(Table3[[#This Row],[PRODUCT ID]],Table1[[PRODUCT]:[SELLING PRICE]],5,FALSE)</f>
        <v>286.33121352303129</v>
      </c>
      <c r="L1277" s="16">
        <f ca="1">J1277*Table3[[#This Row],[QUANTITY]]</f>
        <v>648</v>
      </c>
      <c r="M1277" s="16">
        <f ca="1">K1277*Table3[[#This Row],[QUANTITY]]*(1-Table3[[#This Row],[DISCOUNT %]])</f>
        <v>3136.631632170634</v>
      </c>
      <c r="N1277" s="3">
        <f>DAY(Table3[[#This Row],[DATE]])</f>
        <v>29</v>
      </c>
      <c r="O1277" s="3" t="str">
        <f>TEXT(Table3[[#This Row],[DATE]],"mmm")</f>
        <v>Jun</v>
      </c>
      <c r="P1277" s="3">
        <f>YEAR(Table3[[#This Row],[DATE]])</f>
        <v>2024</v>
      </c>
    </row>
    <row r="1278" spans="1:16" x14ac:dyDescent="0.3">
      <c r="A1278" s="6">
        <v>45473</v>
      </c>
      <c r="B1278" s="7" t="s">
        <v>1280</v>
      </c>
      <c r="C1278" s="9">
        <f t="shared" ca="1" si="38"/>
        <v>10</v>
      </c>
      <c r="D1278" s="9" t="s">
        <v>2116</v>
      </c>
      <c r="E1278" s="9" t="s">
        <v>2116</v>
      </c>
      <c r="F1278" s="10">
        <f t="shared" ca="1" si="39"/>
        <v>4.7417131374795002E-2</v>
      </c>
      <c r="G1278" s="3" t="str">
        <f>VLOOKUP(Table3[[#This Row],[PRODUCT ID]],Table1[[PRODUCT]:[SELLING PRICE]],1,FALSE)</f>
        <v>Product228</v>
      </c>
      <c r="H1278" s="3" t="str">
        <f>VLOOKUP(Table3[[#This Row],[PRODUCT ID]],Table1[[PRODUCT]:[SELLING PRICE]],2,FALSE)</f>
        <v>Category2</v>
      </c>
      <c r="I1278" s="3" t="str">
        <f>VLOOKUP(Table3[[#This Row],[PRODUCT ID]],Table1[[PRODUCT]:[SELLING PRICE]],3,FALSE)</f>
        <v>No</v>
      </c>
      <c r="J1278" s="16">
        <f ca="1">VLOOKUP(Table3[[#This Row],[PRODUCT ID]],Table1[[PRODUCT]:[SELLING PRICE]],4,FALSE)</f>
        <v>15</v>
      </c>
      <c r="K1278" s="16">
        <f ca="1">VLOOKUP(Table3[[#This Row],[PRODUCT ID]],Table1[[PRODUCT]:[SELLING PRICE]],5,FALSE)</f>
        <v>216.62693820558718</v>
      </c>
      <c r="L1278" s="16">
        <f ca="1">J1278*Table3[[#This Row],[QUANTITY]]</f>
        <v>150</v>
      </c>
      <c r="M1278" s="16">
        <f ca="1">K1278*Table3[[#This Row],[QUANTITY]]*(1-Table3[[#This Row],[DISCOUNT %]])</f>
        <v>2063.5511021737325</v>
      </c>
      <c r="N1278" s="3">
        <f>DAY(Table3[[#This Row],[DATE]])</f>
        <v>30</v>
      </c>
      <c r="O1278" s="3" t="str">
        <f>TEXT(Table3[[#This Row],[DATE]],"mmm")</f>
        <v>Jun</v>
      </c>
      <c r="P1278" s="3">
        <f>YEAR(Table3[[#This Row],[DATE]])</f>
        <v>2024</v>
      </c>
    </row>
    <row r="1279" spans="1:16" x14ac:dyDescent="0.3">
      <c r="A1279" s="6">
        <v>45474</v>
      </c>
      <c r="B1279" s="7" t="s">
        <v>1281</v>
      </c>
      <c r="C1279" s="9">
        <f t="shared" ca="1" si="38"/>
        <v>12</v>
      </c>
      <c r="D1279" s="9" t="s">
        <v>2116</v>
      </c>
      <c r="E1279" s="9" t="s">
        <v>2116</v>
      </c>
      <c r="F1279" s="10">
        <f t="shared" ca="1" si="39"/>
        <v>1.7496598000622088E-2</v>
      </c>
      <c r="G1279" s="3" t="str">
        <f>VLOOKUP(Table3[[#This Row],[PRODUCT ID]],Table1[[PRODUCT]:[SELLING PRICE]],1,FALSE)</f>
        <v>Product229</v>
      </c>
      <c r="H1279" s="3" t="str">
        <f>VLOOKUP(Table3[[#This Row],[PRODUCT ID]],Table1[[PRODUCT]:[SELLING PRICE]],2,FALSE)</f>
        <v>Category3</v>
      </c>
      <c r="I1279" s="3" t="str">
        <f>VLOOKUP(Table3[[#This Row],[PRODUCT ID]],Table1[[PRODUCT]:[SELLING PRICE]],3,FALSE)</f>
        <v>No</v>
      </c>
      <c r="J1279" s="16">
        <f ca="1">VLOOKUP(Table3[[#This Row],[PRODUCT ID]],Table1[[PRODUCT]:[SELLING PRICE]],4,FALSE)</f>
        <v>117</v>
      </c>
      <c r="K1279" s="16">
        <f ca="1">VLOOKUP(Table3[[#This Row],[PRODUCT ID]],Table1[[PRODUCT]:[SELLING PRICE]],5,FALSE)</f>
        <v>60.568201258610081</v>
      </c>
      <c r="L1279" s="16">
        <f ca="1">J1279*Table3[[#This Row],[QUANTITY]]</f>
        <v>1404</v>
      </c>
      <c r="M1279" s="16">
        <f ca="1">K1279*Table3[[#This Row],[QUANTITY]]*(1-Table3[[#This Row],[DISCOUNT %]])</f>
        <v>714.10156547480881</v>
      </c>
      <c r="N1279" s="3">
        <f>DAY(Table3[[#This Row],[DATE]])</f>
        <v>1</v>
      </c>
      <c r="O1279" s="3" t="str">
        <f>TEXT(Table3[[#This Row],[DATE]],"mmm")</f>
        <v>Jul</v>
      </c>
      <c r="P1279" s="3">
        <f>YEAR(Table3[[#This Row],[DATE]])</f>
        <v>2024</v>
      </c>
    </row>
    <row r="1280" spans="1:16" x14ac:dyDescent="0.3">
      <c r="A1280" s="6">
        <v>45475</v>
      </c>
      <c r="B1280" s="7" t="s">
        <v>1282</v>
      </c>
      <c r="C1280" s="9">
        <f t="shared" ca="1" si="38"/>
        <v>8</v>
      </c>
      <c r="D1280" s="9" t="s">
        <v>2116</v>
      </c>
      <c r="E1280" s="9" t="s">
        <v>2116</v>
      </c>
      <c r="F1280" s="10">
        <f t="shared" ca="1" si="39"/>
        <v>6.4360252487177458E-2</v>
      </c>
      <c r="G1280" s="3" t="str">
        <f>VLOOKUP(Table3[[#This Row],[PRODUCT ID]],Table1[[PRODUCT]:[SELLING PRICE]],1,FALSE)</f>
        <v>Product230</v>
      </c>
      <c r="H1280" s="3" t="str">
        <f>VLOOKUP(Table3[[#This Row],[PRODUCT ID]],Table1[[PRODUCT]:[SELLING PRICE]],2,FALSE)</f>
        <v>Category4</v>
      </c>
      <c r="I1280" s="3" t="str">
        <f>VLOOKUP(Table3[[#This Row],[PRODUCT ID]],Table1[[PRODUCT]:[SELLING PRICE]],3,FALSE)</f>
        <v>Ft</v>
      </c>
      <c r="J1280" s="16">
        <f ca="1">VLOOKUP(Table3[[#This Row],[PRODUCT ID]],Table1[[PRODUCT]:[SELLING PRICE]],4,FALSE)</f>
        <v>250</v>
      </c>
      <c r="K1280" s="16">
        <f ca="1">VLOOKUP(Table3[[#This Row],[PRODUCT ID]],Table1[[PRODUCT]:[SELLING PRICE]],5,FALSE)</f>
        <v>157.80955020157347</v>
      </c>
      <c r="L1280" s="16">
        <f ca="1">J1280*Table3[[#This Row],[QUANTITY]]</f>
        <v>2000</v>
      </c>
      <c r="M1280" s="16">
        <f ca="1">K1280*Table3[[#This Row],[QUANTITY]]*(1-Table3[[#This Row],[DISCOUNT %]])</f>
        <v>1181.2231016456983</v>
      </c>
      <c r="N1280" s="3">
        <f>DAY(Table3[[#This Row],[DATE]])</f>
        <v>2</v>
      </c>
      <c r="O1280" s="3" t="str">
        <f>TEXT(Table3[[#This Row],[DATE]],"mmm")</f>
        <v>Jul</v>
      </c>
      <c r="P1280" s="3">
        <f>YEAR(Table3[[#This Row],[DATE]])</f>
        <v>2024</v>
      </c>
    </row>
    <row r="1281" spans="1:16" x14ac:dyDescent="0.3">
      <c r="A1281" s="6">
        <v>45476</v>
      </c>
      <c r="B1281" s="7" t="s">
        <v>1283</v>
      </c>
      <c r="C1281" s="9">
        <f t="shared" ca="1" si="38"/>
        <v>7</v>
      </c>
      <c r="D1281" s="9" t="s">
        <v>2116</v>
      </c>
      <c r="E1281" s="9" t="s">
        <v>2116</v>
      </c>
      <c r="F1281" s="10">
        <f t="shared" ca="1" si="39"/>
        <v>1.7765903055559775E-2</v>
      </c>
      <c r="G1281" s="3" t="str">
        <f>VLOOKUP(Table3[[#This Row],[PRODUCT ID]],Table1[[PRODUCT]:[SELLING PRICE]],1,FALSE)</f>
        <v>Product231</v>
      </c>
      <c r="H1281" s="3" t="str">
        <f>VLOOKUP(Table3[[#This Row],[PRODUCT ID]],Table1[[PRODUCT]:[SELLING PRICE]],2,FALSE)</f>
        <v>Category5</v>
      </c>
      <c r="I1281" s="3" t="str">
        <f>VLOOKUP(Table3[[#This Row],[PRODUCT ID]],Table1[[PRODUCT]:[SELLING PRICE]],3,FALSE)</f>
        <v>No</v>
      </c>
      <c r="J1281" s="16">
        <f ca="1">VLOOKUP(Table3[[#This Row],[PRODUCT ID]],Table1[[PRODUCT]:[SELLING PRICE]],4,FALSE)</f>
        <v>28</v>
      </c>
      <c r="K1281" s="16">
        <f ca="1">VLOOKUP(Table3[[#This Row],[PRODUCT ID]],Table1[[PRODUCT]:[SELLING PRICE]],5,FALSE)</f>
        <v>110.82988026222691</v>
      </c>
      <c r="L1281" s="16">
        <f ca="1">J1281*Table3[[#This Row],[QUANTITY]]</f>
        <v>196</v>
      </c>
      <c r="M1281" s="16">
        <f ca="1">K1281*Table3[[#This Row],[QUANTITY]]*(1-Table3[[#This Row],[DISCOUNT %]])</f>
        <v>762.02621147680225</v>
      </c>
      <c r="N1281" s="3">
        <f>DAY(Table3[[#This Row],[DATE]])</f>
        <v>3</v>
      </c>
      <c r="O1281" s="3" t="str">
        <f>TEXT(Table3[[#This Row],[DATE]],"mmm")</f>
        <v>Jul</v>
      </c>
      <c r="P1281" s="3">
        <f>YEAR(Table3[[#This Row],[DATE]])</f>
        <v>2024</v>
      </c>
    </row>
    <row r="1282" spans="1:16" x14ac:dyDescent="0.3">
      <c r="A1282" s="6">
        <v>45477</v>
      </c>
      <c r="B1282" s="7" t="s">
        <v>1284</v>
      </c>
      <c r="C1282" s="9">
        <f t="shared" ca="1" si="38"/>
        <v>5</v>
      </c>
      <c r="D1282" s="9" t="s">
        <v>2115</v>
      </c>
      <c r="E1282" s="9" t="s">
        <v>2118</v>
      </c>
      <c r="F1282" s="10">
        <f t="shared" ca="1" si="39"/>
        <v>1.0170769377878775E-2</v>
      </c>
      <c r="G1282" s="3" t="str">
        <f>VLOOKUP(Table3[[#This Row],[PRODUCT ID]],Table1[[PRODUCT]:[SELLING PRICE]],1,FALSE)</f>
        <v>Product232</v>
      </c>
      <c r="H1282" s="3" t="str">
        <f>VLOOKUP(Table3[[#This Row],[PRODUCT ID]],Table1[[PRODUCT]:[SELLING PRICE]],2,FALSE)</f>
        <v>Category1</v>
      </c>
      <c r="I1282" s="3" t="str">
        <f>VLOOKUP(Table3[[#This Row],[PRODUCT ID]],Table1[[PRODUCT]:[SELLING PRICE]],3,FALSE)</f>
        <v>Kg</v>
      </c>
      <c r="J1282" s="16">
        <f ca="1">VLOOKUP(Table3[[#This Row],[PRODUCT ID]],Table1[[PRODUCT]:[SELLING PRICE]],4,FALSE)</f>
        <v>96</v>
      </c>
      <c r="K1282" s="16">
        <f ca="1">VLOOKUP(Table3[[#This Row],[PRODUCT ID]],Table1[[PRODUCT]:[SELLING PRICE]],5,FALSE)</f>
        <v>115.18368446114872</v>
      </c>
      <c r="L1282" s="16">
        <f ca="1">J1282*Table3[[#This Row],[QUANTITY]]</f>
        <v>480</v>
      </c>
      <c r="M1282" s="16">
        <f ca="1">K1282*Table3[[#This Row],[QUANTITY]]*(1-Table3[[#This Row],[DISCOUNT %]])</f>
        <v>570.06088885200006</v>
      </c>
      <c r="N1282" s="3">
        <f>DAY(Table3[[#This Row],[DATE]])</f>
        <v>4</v>
      </c>
      <c r="O1282" s="3" t="str">
        <f>TEXT(Table3[[#This Row],[DATE]],"mmm")</f>
        <v>Jul</v>
      </c>
      <c r="P1282" s="3">
        <f>YEAR(Table3[[#This Row],[DATE]])</f>
        <v>2024</v>
      </c>
    </row>
    <row r="1283" spans="1:16" x14ac:dyDescent="0.3">
      <c r="A1283" s="6">
        <v>45478</v>
      </c>
      <c r="B1283" s="7" t="s">
        <v>1285</v>
      </c>
      <c r="C1283" s="9">
        <f t="shared" ref="C1283:C1346" ca="1" si="40">RANDBETWEEN(1,15)</f>
        <v>9</v>
      </c>
      <c r="D1283" s="9" t="s">
        <v>2116</v>
      </c>
      <c r="E1283" s="9" t="s">
        <v>2116</v>
      </c>
      <c r="F1283" s="10">
        <f t="shared" ref="F1283:F1346" ca="1" si="41">RAND()*(0.1)</f>
        <v>6.506655817186241E-2</v>
      </c>
      <c r="G1283" s="3" t="str">
        <f>VLOOKUP(Table3[[#This Row],[PRODUCT ID]],Table1[[PRODUCT]:[SELLING PRICE]],1,FALSE)</f>
        <v>Product233</v>
      </c>
      <c r="H1283" s="3" t="str">
        <f>VLOOKUP(Table3[[#This Row],[PRODUCT ID]],Table1[[PRODUCT]:[SELLING PRICE]],2,FALSE)</f>
        <v>Category2</v>
      </c>
      <c r="I1283" s="3" t="str">
        <f>VLOOKUP(Table3[[#This Row],[PRODUCT ID]],Table1[[PRODUCT]:[SELLING PRICE]],3,FALSE)</f>
        <v>Kg</v>
      </c>
      <c r="J1283" s="16">
        <f ca="1">VLOOKUP(Table3[[#This Row],[PRODUCT ID]],Table1[[PRODUCT]:[SELLING PRICE]],4,FALSE)</f>
        <v>214</v>
      </c>
      <c r="K1283" s="16">
        <f ca="1">VLOOKUP(Table3[[#This Row],[PRODUCT ID]],Table1[[PRODUCT]:[SELLING PRICE]],5,FALSE)</f>
        <v>235.04004624603459</v>
      </c>
      <c r="L1283" s="16">
        <f ca="1">J1283*Table3[[#This Row],[QUANTITY]]</f>
        <v>1926</v>
      </c>
      <c r="M1283" s="16">
        <f ca="1">K1283*Table3[[#This Row],[QUANTITY]]*(1-Table3[[#This Row],[DISCOUNT %]])</f>
        <v>1977.7211946382481</v>
      </c>
      <c r="N1283" s="3">
        <f>DAY(Table3[[#This Row],[DATE]])</f>
        <v>5</v>
      </c>
      <c r="O1283" s="3" t="str">
        <f>TEXT(Table3[[#This Row],[DATE]],"mmm")</f>
        <v>Jul</v>
      </c>
      <c r="P1283" s="3">
        <f>YEAR(Table3[[#This Row],[DATE]])</f>
        <v>2024</v>
      </c>
    </row>
    <row r="1284" spans="1:16" x14ac:dyDescent="0.3">
      <c r="A1284" s="6">
        <v>45479</v>
      </c>
      <c r="B1284" s="7" t="s">
        <v>1286</v>
      </c>
      <c r="C1284" s="9">
        <f t="shared" ca="1" si="40"/>
        <v>2</v>
      </c>
      <c r="D1284" s="9" t="s">
        <v>2117</v>
      </c>
      <c r="E1284" s="9" t="s">
        <v>2116</v>
      </c>
      <c r="F1284" s="10">
        <f t="shared" ca="1" si="41"/>
        <v>2.8407639152723076E-2</v>
      </c>
      <c r="G1284" s="3" t="str">
        <f>VLOOKUP(Table3[[#This Row],[PRODUCT ID]],Table1[[PRODUCT]:[SELLING PRICE]],1,FALSE)</f>
        <v>Product234</v>
      </c>
      <c r="H1284" s="3" t="str">
        <f>VLOOKUP(Table3[[#This Row],[PRODUCT ID]],Table1[[PRODUCT]:[SELLING PRICE]],2,FALSE)</f>
        <v>Category3</v>
      </c>
      <c r="I1284" s="3" t="str">
        <f>VLOOKUP(Table3[[#This Row],[PRODUCT ID]],Table1[[PRODUCT]:[SELLING PRICE]],3,FALSE)</f>
        <v>Lt</v>
      </c>
      <c r="J1284" s="16">
        <f ca="1">VLOOKUP(Table3[[#This Row],[PRODUCT ID]],Table1[[PRODUCT]:[SELLING PRICE]],4,FALSE)</f>
        <v>89</v>
      </c>
      <c r="K1284" s="16">
        <f ca="1">VLOOKUP(Table3[[#This Row],[PRODUCT ID]],Table1[[PRODUCT]:[SELLING PRICE]],5,FALSE)</f>
        <v>73.985111590129861</v>
      </c>
      <c r="L1284" s="16">
        <f ca="1">J1284*Table3[[#This Row],[QUANTITY]]</f>
        <v>178</v>
      </c>
      <c r="M1284" s="16">
        <f ca="1">K1284*Table3[[#This Row],[QUANTITY]]*(1-Table3[[#This Row],[DISCOUNT %]])</f>
        <v>143.766738474807</v>
      </c>
      <c r="N1284" s="3">
        <f>DAY(Table3[[#This Row],[DATE]])</f>
        <v>6</v>
      </c>
      <c r="O1284" s="3" t="str">
        <f>TEXT(Table3[[#This Row],[DATE]],"mmm")</f>
        <v>Jul</v>
      </c>
      <c r="P1284" s="3">
        <f>YEAR(Table3[[#This Row],[DATE]])</f>
        <v>2024</v>
      </c>
    </row>
    <row r="1285" spans="1:16" x14ac:dyDescent="0.3">
      <c r="A1285" s="6">
        <v>45480</v>
      </c>
      <c r="B1285" s="7" t="s">
        <v>1287</v>
      </c>
      <c r="C1285" s="9">
        <f t="shared" ca="1" si="40"/>
        <v>8</v>
      </c>
      <c r="D1285" s="9" t="s">
        <v>2115</v>
      </c>
      <c r="E1285" s="9" t="s">
        <v>2116</v>
      </c>
      <c r="F1285" s="10">
        <f t="shared" ca="1" si="41"/>
        <v>4.1844586485037708E-2</v>
      </c>
      <c r="G1285" s="3" t="str">
        <f>VLOOKUP(Table3[[#This Row],[PRODUCT ID]],Table1[[PRODUCT]:[SELLING PRICE]],1,FALSE)</f>
        <v>Product235</v>
      </c>
      <c r="H1285" s="3" t="str">
        <f>VLOOKUP(Table3[[#This Row],[PRODUCT ID]],Table1[[PRODUCT]:[SELLING PRICE]],2,FALSE)</f>
        <v>Category4</v>
      </c>
      <c r="I1285" s="3" t="str">
        <f>VLOOKUP(Table3[[#This Row],[PRODUCT ID]],Table1[[PRODUCT]:[SELLING PRICE]],3,FALSE)</f>
        <v>Kg</v>
      </c>
      <c r="J1285" s="16">
        <f ca="1">VLOOKUP(Table3[[#This Row],[PRODUCT ID]],Table1[[PRODUCT]:[SELLING PRICE]],4,FALSE)</f>
        <v>93</v>
      </c>
      <c r="K1285" s="16">
        <f ca="1">VLOOKUP(Table3[[#This Row],[PRODUCT ID]],Table1[[PRODUCT]:[SELLING PRICE]],5,FALSE)</f>
        <v>26.841050390844405</v>
      </c>
      <c r="L1285" s="16">
        <f ca="1">J1285*Table3[[#This Row],[QUANTITY]]</f>
        <v>744</v>
      </c>
      <c r="M1285" s="16">
        <f ca="1">K1285*Table3[[#This Row],[QUANTITY]]*(1-Table3[[#This Row],[DISCOUNT %]])</f>
        <v>205.74318189132367</v>
      </c>
      <c r="N1285" s="3">
        <f>DAY(Table3[[#This Row],[DATE]])</f>
        <v>7</v>
      </c>
      <c r="O1285" s="3" t="str">
        <f>TEXT(Table3[[#This Row],[DATE]],"mmm")</f>
        <v>Jul</v>
      </c>
      <c r="P1285" s="3">
        <f>YEAR(Table3[[#This Row],[DATE]])</f>
        <v>2024</v>
      </c>
    </row>
    <row r="1286" spans="1:16" x14ac:dyDescent="0.3">
      <c r="A1286" s="6">
        <v>45481</v>
      </c>
      <c r="B1286" s="7" t="s">
        <v>1288</v>
      </c>
      <c r="C1286" s="9">
        <f t="shared" ca="1" si="40"/>
        <v>9</v>
      </c>
      <c r="D1286" s="9" t="s">
        <v>2115</v>
      </c>
      <c r="E1286" s="9" t="s">
        <v>2116</v>
      </c>
      <c r="F1286" s="10">
        <f t="shared" ca="1" si="41"/>
        <v>7.1525860231750046E-2</v>
      </c>
      <c r="G1286" s="3" t="str">
        <f>VLOOKUP(Table3[[#This Row],[PRODUCT ID]],Table1[[PRODUCT]:[SELLING PRICE]],1,FALSE)</f>
        <v>Product236</v>
      </c>
      <c r="H1286" s="3" t="str">
        <f>VLOOKUP(Table3[[#This Row],[PRODUCT ID]],Table1[[PRODUCT]:[SELLING PRICE]],2,FALSE)</f>
        <v>Category5</v>
      </c>
      <c r="I1286" s="3" t="str">
        <f>VLOOKUP(Table3[[#This Row],[PRODUCT ID]],Table1[[PRODUCT]:[SELLING PRICE]],3,FALSE)</f>
        <v>Lt</v>
      </c>
      <c r="J1286" s="16">
        <f ca="1">VLOOKUP(Table3[[#This Row],[PRODUCT ID]],Table1[[PRODUCT]:[SELLING PRICE]],4,FALSE)</f>
        <v>224</v>
      </c>
      <c r="K1286" s="16">
        <f ca="1">VLOOKUP(Table3[[#This Row],[PRODUCT ID]],Table1[[PRODUCT]:[SELLING PRICE]],5,FALSE)</f>
        <v>48.967723016722942</v>
      </c>
      <c r="L1286" s="16">
        <f ca="1">J1286*Table3[[#This Row],[QUANTITY]]</f>
        <v>2016</v>
      </c>
      <c r="M1286" s="16">
        <f ca="1">K1286*Table3[[#This Row],[QUANTITY]]*(1-Table3[[#This Row],[DISCOUNT %]])</f>
        <v>409.18738053925597</v>
      </c>
      <c r="N1286" s="3">
        <f>DAY(Table3[[#This Row],[DATE]])</f>
        <v>8</v>
      </c>
      <c r="O1286" s="3" t="str">
        <f>TEXT(Table3[[#This Row],[DATE]],"mmm")</f>
        <v>Jul</v>
      </c>
      <c r="P1286" s="3">
        <f>YEAR(Table3[[#This Row],[DATE]])</f>
        <v>2024</v>
      </c>
    </row>
    <row r="1287" spans="1:16" x14ac:dyDescent="0.3">
      <c r="A1287" s="6">
        <v>45482</v>
      </c>
      <c r="B1287" s="7" t="s">
        <v>1289</v>
      </c>
      <c r="C1287" s="9">
        <f t="shared" ca="1" si="40"/>
        <v>14</v>
      </c>
      <c r="D1287" s="9" t="s">
        <v>2115</v>
      </c>
      <c r="E1287" s="9" t="s">
        <v>2116</v>
      </c>
      <c r="F1287" s="10">
        <f t="shared" ca="1" si="41"/>
        <v>2.6793227444756564E-2</v>
      </c>
      <c r="G1287" s="3" t="str">
        <f>VLOOKUP(Table3[[#This Row],[PRODUCT ID]],Table1[[PRODUCT]:[SELLING PRICE]],1,FALSE)</f>
        <v>Product237</v>
      </c>
      <c r="H1287" s="3" t="str">
        <f>VLOOKUP(Table3[[#This Row],[PRODUCT ID]],Table1[[PRODUCT]:[SELLING PRICE]],2,FALSE)</f>
        <v>Category1</v>
      </c>
      <c r="I1287" s="3" t="str">
        <f>VLOOKUP(Table3[[#This Row],[PRODUCT ID]],Table1[[PRODUCT]:[SELLING PRICE]],3,FALSE)</f>
        <v>Ft</v>
      </c>
      <c r="J1287" s="16">
        <f ca="1">VLOOKUP(Table3[[#This Row],[PRODUCT ID]],Table1[[PRODUCT]:[SELLING PRICE]],4,FALSE)</f>
        <v>5</v>
      </c>
      <c r="K1287" s="16">
        <f ca="1">VLOOKUP(Table3[[#This Row],[PRODUCT ID]],Table1[[PRODUCT]:[SELLING PRICE]],5,FALSE)</f>
        <v>27.359819223576306</v>
      </c>
      <c r="L1287" s="16">
        <f ca="1">J1287*Table3[[#This Row],[QUANTITY]]</f>
        <v>70</v>
      </c>
      <c r="M1287" s="16">
        <f ca="1">K1287*Table3[[#This Row],[QUANTITY]]*(1-Table3[[#This Row],[DISCOUNT %]])</f>
        <v>372.77465909980248</v>
      </c>
      <c r="N1287" s="3">
        <f>DAY(Table3[[#This Row],[DATE]])</f>
        <v>9</v>
      </c>
      <c r="O1287" s="3" t="str">
        <f>TEXT(Table3[[#This Row],[DATE]],"mmm")</f>
        <v>Jul</v>
      </c>
      <c r="P1287" s="3">
        <f>YEAR(Table3[[#This Row],[DATE]])</f>
        <v>2024</v>
      </c>
    </row>
    <row r="1288" spans="1:16" x14ac:dyDescent="0.3">
      <c r="A1288" s="6">
        <v>45483</v>
      </c>
      <c r="B1288" s="7" t="s">
        <v>1290</v>
      </c>
      <c r="C1288" s="9">
        <f t="shared" ca="1" si="40"/>
        <v>5</v>
      </c>
      <c r="D1288" s="9" t="s">
        <v>2116</v>
      </c>
      <c r="E1288" s="9" t="s">
        <v>2118</v>
      </c>
      <c r="F1288" s="10">
        <f t="shared" ca="1" si="41"/>
        <v>6.2780400379535365E-3</v>
      </c>
      <c r="G1288" s="3" t="str">
        <f>VLOOKUP(Table3[[#This Row],[PRODUCT ID]],Table1[[PRODUCT]:[SELLING PRICE]],1,FALSE)</f>
        <v>Product238</v>
      </c>
      <c r="H1288" s="3" t="str">
        <f>VLOOKUP(Table3[[#This Row],[PRODUCT ID]],Table1[[PRODUCT]:[SELLING PRICE]],2,FALSE)</f>
        <v>Category2</v>
      </c>
      <c r="I1288" s="3" t="str">
        <f>VLOOKUP(Table3[[#This Row],[PRODUCT ID]],Table1[[PRODUCT]:[SELLING PRICE]],3,FALSE)</f>
        <v>Kg</v>
      </c>
      <c r="J1288" s="16">
        <f ca="1">VLOOKUP(Table3[[#This Row],[PRODUCT ID]],Table1[[PRODUCT]:[SELLING PRICE]],4,FALSE)</f>
        <v>49</v>
      </c>
      <c r="K1288" s="16">
        <f ca="1">VLOOKUP(Table3[[#This Row],[PRODUCT ID]],Table1[[PRODUCT]:[SELLING PRICE]],5,FALSE)</f>
        <v>90.007431994296837</v>
      </c>
      <c r="L1288" s="16">
        <f ca="1">J1288*Table3[[#This Row],[QUANTITY]]</f>
        <v>245</v>
      </c>
      <c r="M1288" s="16">
        <f ca="1">K1288*Table3[[#This Row],[QUANTITY]]*(1-Table3[[#This Row],[DISCOUNT %]])</f>
        <v>447.21180866261631</v>
      </c>
      <c r="N1288" s="3">
        <f>DAY(Table3[[#This Row],[DATE]])</f>
        <v>10</v>
      </c>
      <c r="O1288" s="3" t="str">
        <f>TEXT(Table3[[#This Row],[DATE]],"mmm")</f>
        <v>Jul</v>
      </c>
      <c r="P1288" s="3">
        <f>YEAR(Table3[[#This Row],[DATE]])</f>
        <v>2024</v>
      </c>
    </row>
    <row r="1289" spans="1:16" x14ac:dyDescent="0.3">
      <c r="A1289" s="6">
        <v>45484</v>
      </c>
      <c r="B1289" s="7" t="s">
        <v>1291</v>
      </c>
      <c r="C1289" s="9">
        <f t="shared" ca="1" si="40"/>
        <v>12</v>
      </c>
      <c r="D1289" s="9" t="s">
        <v>2116</v>
      </c>
      <c r="E1289" s="9" t="s">
        <v>2118</v>
      </c>
      <c r="F1289" s="10">
        <f t="shared" ca="1" si="41"/>
        <v>5.3372897370903786E-3</v>
      </c>
      <c r="G1289" s="3" t="str">
        <f>VLOOKUP(Table3[[#This Row],[PRODUCT ID]],Table1[[PRODUCT]:[SELLING PRICE]],1,FALSE)</f>
        <v>Product239</v>
      </c>
      <c r="H1289" s="3" t="str">
        <f>VLOOKUP(Table3[[#This Row],[PRODUCT ID]],Table1[[PRODUCT]:[SELLING PRICE]],2,FALSE)</f>
        <v>Category3</v>
      </c>
      <c r="I1289" s="3" t="str">
        <f>VLOOKUP(Table3[[#This Row],[PRODUCT ID]],Table1[[PRODUCT]:[SELLING PRICE]],3,FALSE)</f>
        <v>No</v>
      </c>
      <c r="J1289" s="16">
        <f ca="1">VLOOKUP(Table3[[#This Row],[PRODUCT ID]],Table1[[PRODUCT]:[SELLING PRICE]],4,FALSE)</f>
        <v>120</v>
      </c>
      <c r="K1289" s="16">
        <f ca="1">VLOOKUP(Table3[[#This Row],[PRODUCT ID]],Table1[[PRODUCT]:[SELLING PRICE]],5,FALSE)</f>
        <v>236.22128110743947</v>
      </c>
      <c r="L1289" s="16">
        <f ca="1">J1289*Table3[[#This Row],[QUANTITY]]</f>
        <v>1440</v>
      </c>
      <c r="M1289" s="16">
        <f ca="1">K1289*Table3[[#This Row],[QUANTITY]]*(1-Table3[[#This Row],[DISCOUNT %]])</f>
        <v>2819.5259962572286</v>
      </c>
      <c r="N1289" s="3">
        <f>DAY(Table3[[#This Row],[DATE]])</f>
        <v>11</v>
      </c>
      <c r="O1289" s="3" t="str">
        <f>TEXT(Table3[[#This Row],[DATE]],"mmm")</f>
        <v>Jul</v>
      </c>
      <c r="P1289" s="3">
        <f>YEAR(Table3[[#This Row],[DATE]])</f>
        <v>2024</v>
      </c>
    </row>
    <row r="1290" spans="1:16" x14ac:dyDescent="0.3">
      <c r="A1290" s="6">
        <v>45485</v>
      </c>
      <c r="B1290" s="7" t="s">
        <v>1292</v>
      </c>
      <c r="C1290" s="9">
        <f t="shared" ca="1" si="40"/>
        <v>12</v>
      </c>
      <c r="D1290" s="9" t="s">
        <v>2116</v>
      </c>
      <c r="E1290" s="9" t="s">
        <v>2116</v>
      </c>
      <c r="F1290" s="10">
        <f t="shared" ca="1" si="41"/>
        <v>5.87633273964977E-2</v>
      </c>
      <c r="G1290" s="3" t="str">
        <f>VLOOKUP(Table3[[#This Row],[PRODUCT ID]],Table1[[PRODUCT]:[SELLING PRICE]],1,FALSE)</f>
        <v>Product240</v>
      </c>
      <c r="H1290" s="3" t="str">
        <f>VLOOKUP(Table3[[#This Row],[PRODUCT ID]],Table1[[PRODUCT]:[SELLING PRICE]],2,FALSE)</f>
        <v>Category4</v>
      </c>
      <c r="I1290" s="3" t="str">
        <f>VLOOKUP(Table3[[#This Row],[PRODUCT ID]],Table1[[PRODUCT]:[SELLING PRICE]],3,FALSE)</f>
        <v>No</v>
      </c>
      <c r="J1290" s="16">
        <f ca="1">VLOOKUP(Table3[[#This Row],[PRODUCT ID]],Table1[[PRODUCT]:[SELLING PRICE]],4,FALSE)</f>
        <v>89</v>
      </c>
      <c r="K1290" s="16">
        <f ca="1">VLOOKUP(Table3[[#This Row],[PRODUCT ID]],Table1[[PRODUCT]:[SELLING PRICE]],5,FALSE)</f>
        <v>190.58845642520004</v>
      </c>
      <c r="L1290" s="16">
        <f ca="1">J1290*Table3[[#This Row],[QUANTITY]]</f>
        <v>1068</v>
      </c>
      <c r="M1290" s="16">
        <f ca="1">K1290*Table3[[#This Row],[QUANTITY]]*(1-Table3[[#This Row],[DISCOUNT %]])</f>
        <v>2152.6661347475142</v>
      </c>
      <c r="N1290" s="3">
        <f>DAY(Table3[[#This Row],[DATE]])</f>
        <v>12</v>
      </c>
      <c r="O1290" s="3" t="str">
        <f>TEXT(Table3[[#This Row],[DATE]],"mmm")</f>
        <v>Jul</v>
      </c>
      <c r="P1290" s="3">
        <f>YEAR(Table3[[#This Row],[DATE]])</f>
        <v>2024</v>
      </c>
    </row>
    <row r="1291" spans="1:16" x14ac:dyDescent="0.3">
      <c r="A1291" s="6">
        <v>45486</v>
      </c>
      <c r="B1291" s="7" t="s">
        <v>1293</v>
      </c>
      <c r="C1291" s="9">
        <f t="shared" ca="1" si="40"/>
        <v>4</v>
      </c>
      <c r="D1291" s="9" t="s">
        <v>2115</v>
      </c>
      <c r="E1291" s="9" t="s">
        <v>2116</v>
      </c>
      <c r="F1291" s="10">
        <f t="shared" ca="1" si="41"/>
        <v>7.4210624635954077E-3</v>
      </c>
      <c r="G1291" s="3" t="str">
        <f>VLOOKUP(Table3[[#This Row],[PRODUCT ID]],Table1[[PRODUCT]:[SELLING PRICE]],1,FALSE)</f>
        <v>Product241</v>
      </c>
      <c r="H1291" s="3" t="str">
        <f>VLOOKUP(Table3[[#This Row],[PRODUCT ID]],Table1[[PRODUCT]:[SELLING PRICE]],2,FALSE)</f>
        <v>Category1</v>
      </c>
      <c r="I1291" s="3" t="str">
        <f>VLOOKUP(Table3[[#This Row],[PRODUCT ID]],Table1[[PRODUCT]:[SELLING PRICE]],3,FALSE)</f>
        <v>Ft</v>
      </c>
      <c r="J1291" s="16">
        <f ca="1">VLOOKUP(Table3[[#This Row],[PRODUCT ID]],Table1[[PRODUCT]:[SELLING PRICE]],4,FALSE)</f>
        <v>87</v>
      </c>
      <c r="K1291" s="16">
        <f ca="1">VLOOKUP(Table3[[#This Row],[PRODUCT ID]],Table1[[PRODUCT]:[SELLING PRICE]],5,FALSE)</f>
        <v>182.38837968738898</v>
      </c>
      <c r="L1291" s="16">
        <f ca="1">J1291*Table3[[#This Row],[QUANTITY]]</f>
        <v>348</v>
      </c>
      <c r="M1291" s="16">
        <f ca="1">K1291*Table3[[#This Row],[QUANTITY]]*(1-Table3[[#This Row],[DISCOUNT %]])</f>
        <v>724.1394565163796</v>
      </c>
      <c r="N1291" s="3">
        <f>DAY(Table3[[#This Row],[DATE]])</f>
        <v>13</v>
      </c>
      <c r="O1291" s="3" t="str">
        <f>TEXT(Table3[[#This Row],[DATE]],"mmm")</f>
        <v>Jul</v>
      </c>
      <c r="P1291" s="3">
        <f>YEAR(Table3[[#This Row],[DATE]])</f>
        <v>2024</v>
      </c>
    </row>
    <row r="1292" spans="1:16" x14ac:dyDescent="0.3">
      <c r="A1292" s="6">
        <v>45487</v>
      </c>
      <c r="B1292" s="7" t="s">
        <v>1294</v>
      </c>
      <c r="C1292" s="9">
        <f t="shared" ca="1" si="40"/>
        <v>14</v>
      </c>
      <c r="D1292" s="9" t="s">
        <v>2117</v>
      </c>
      <c r="E1292" s="9" t="s">
        <v>2116</v>
      </c>
      <c r="F1292" s="10">
        <f t="shared" ca="1" si="41"/>
        <v>5.6592200384846025E-2</v>
      </c>
      <c r="G1292" s="3" t="str">
        <f>VLOOKUP(Table3[[#This Row],[PRODUCT ID]],Table1[[PRODUCT]:[SELLING PRICE]],1,FALSE)</f>
        <v>Product242</v>
      </c>
      <c r="H1292" s="3" t="str">
        <f>VLOOKUP(Table3[[#This Row],[PRODUCT ID]],Table1[[PRODUCT]:[SELLING PRICE]],2,FALSE)</f>
        <v>Category2</v>
      </c>
      <c r="I1292" s="3" t="str">
        <f>VLOOKUP(Table3[[#This Row],[PRODUCT ID]],Table1[[PRODUCT]:[SELLING PRICE]],3,FALSE)</f>
        <v>No</v>
      </c>
      <c r="J1292" s="16">
        <f ca="1">VLOOKUP(Table3[[#This Row],[PRODUCT ID]],Table1[[PRODUCT]:[SELLING PRICE]],4,FALSE)</f>
        <v>149</v>
      </c>
      <c r="K1292" s="16">
        <f ca="1">VLOOKUP(Table3[[#This Row],[PRODUCT ID]],Table1[[PRODUCT]:[SELLING PRICE]],5,FALSE)</f>
        <v>154.86858462055704</v>
      </c>
      <c r="L1292" s="16">
        <f ca="1">J1292*Table3[[#This Row],[QUANTITY]]</f>
        <v>2086</v>
      </c>
      <c r="M1292" s="16">
        <f ca="1">K1292*Table3[[#This Row],[QUANTITY]]*(1-Table3[[#This Row],[DISCOUNT %]])</f>
        <v>2045.4592290495018</v>
      </c>
      <c r="N1292" s="3">
        <f>DAY(Table3[[#This Row],[DATE]])</f>
        <v>14</v>
      </c>
      <c r="O1292" s="3" t="str">
        <f>TEXT(Table3[[#This Row],[DATE]],"mmm")</f>
        <v>Jul</v>
      </c>
      <c r="P1292" s="3">
        <f>YEAR(Table3[[#This Row],[DATE]])</f>
        <v>2024</v>
      </c>
    </row>
    <row r="1293" spans="1:16" x14ac:dyDescent="0.3">
      <c r="A1293" s="6">
        <v>45488</v>
      </c>
      <c r="B1293" s="7" t="s">
        <v>1295</v>
      </c>
      <c r="C1293" s="9">
        <f t="shared" ca="1" si="40"/>
        <v>8</v>
      </c>
      <c r="D1293" s="9" t="s">
        <v>2117</v>
      </c>
      <c r="E1293" s="9" t="s">
        <v>2116</v>
      </c>
      <c r="F1293" s="10">
        <f t="shared" ca="1" si="41"/>
        <v>1.044463736136554E-2</v>
      </c>
      <c r="G1293" s="3" t="str">
        <f>VLOOKUP(Table3[[#This Row],[PRODUCT ID]],Table1[[PRODUCT]:[SELLING PRICE]],1,FALSE)</f>
        <v>Product243</v>
      </c>
      <c r="H1293" s="3" t="str">
        <f>VLOOKUP(Table3[[#This Row],[PRODUCT ID]],Table1[[PRODUCT]:[SELLING PRICE]],2,FALSE)</f>
        <v>Category3</v>
      </c>
      <c r="I1293" s="3" t="str">
        <f>VLOOKUP(Table3[[#This Row],[PRODUCT ID]],Table1[[PRODUCT]:[SELLING PRICE]],3,FALSE)</f>
        <v>Kg</v>
      </c>
      <c r="J1293" s="16">
        <f ca="1">VLOOKUP(Table3[[#This Row],[PRODUCT ID]],Table1[[PRODUCT]:[SELLING PRICE]],4,FALSE)</f>
        <v>14</v>
      </c>
      <c r="K1293" s="16">
        <f ca="1">VLOOKUP(Table3[[#This Row],[PRODUCT ID]],Table1[[PRODUCT]:[SELLING PRICE]],5,FALSE)</f>
        <v>95.932662895707338</v>
      </c>
      <c r="L1293" s="16">
        <f ca="1">J1293*Table3[[#This Row],[QUANTITY]]</f>
        <v>112</v>
      </c>
      <c r="M1293" s="16">
        <f ca="1">K1293*Table3[[#This Row],[QUANTITY]]*(1-Table3[[#This Row],[DISCOUNT %]])</f>
        <v>759.44544816521238</v>
      </c>
      <c r="N1293" s="3">
        <f>DAY(Table3[[#This Row],[DATE]])</f>
        <v>15</v>
      </c>
      <c r="O1293" s="3" t="str">
        <f>TEXT(Table3[[#This Row],[DATE]],"mmm")</f>
        <v>Jul</v>
      </c>
      <c r="P1293" s="3">
        <f>YEAR(Table3[[#This Row],[DATE]])</f>
        <v>2024</v>
      </c>
    </row>
    <row r="1294" spans="1:16" x14ac:dyDescent="0.3">
      <c r="A1294" s="6">
        <v>45489</v>
      </c>
      <c r="B1294" s="7" t="s">
        <v>1296</v>
      </c>
      <c r="C1294" s="9">
        <f t="shared" ca="1" si="40"/>
        <v>14</v>
      </c>
      <c r="D1294" s="9" t="s">
        <v>2116</v>
      </c>
      <c r="E1294" s="9" t="s">
        <v>2118</v>
      </c>
      <c r="F1294" s="10">
        <f t="shared" ca="1" si="41"/>
        <v>3.4094964682228911E-2</v>
      </c>
      <c r="G1294" s="3" t="str">
        <f>VLOOKUP(Table3[[#This Row],[PRODUCT ID]],Table1[[PRODUCT]:[SELLING PRICE]],1,FALSE)</f>
        <v>Product244</v>
      </c>
      <c r="H1294" s="3" t="str">
        <f>VLOOKUP(Table3[[#This Row],[PRODUCT ID]],Table1[[PRODUCT]:[SELLING PRICE]],2,FALSE)</f>
        <v>Category4</v>
      </c>
      <c r="I1294" s="3" t="str">
        <f>VLOOKUP(Table3[[#This Row],[PRODUCT ID]],Table1[[PRODUCT]:[SELLING PRICE]],3,FALSE)</f>
        <v>Kg</v>
      </c>
      <c r="J1294" s="16">
        <f ca="1">VLOOKUP(Table3[[#This Row],[PRODUCT ID]],Table1[[PRODUCT]:[SELLING PRICE]],4,FALSE)</f>
        <v>133</v>
      </c>
      <c r="K1294" s="16">
        <f ca="1">VLOOKUP(Table3[[#This Row],[PRODUCT ID]],Table1[[PRODUCT]:[SELLING PRICE]],5,FALSE)</f>
        <v>69.135084027288542</v>
      </c>
      <c r="L1294" s="16">
        <f ca="1">J1294*Table3[[#This Row],[QUANTITY]]</f>
        <v>1862</v>
      </c>
      <c r="M1294" s="16">
        <f ca="1">K1294*Table3[[#This Row],[QUANTITY]]*(1-Table3[[#This Row],[DISCOUNT %]])</f>
        <v>934.89096090705289</v>
      </c>
      <c r="N1294" s="3">
        <f>DAY(Table3[[#This Row],[DATE]])</f>
        <v>16</v>
      </c>
      <c r="O1294" s="3" t="str">
        <f>TEXT(Table3[[#This Row],[DATE]],"mmm")</f>
        <v>Jul</v>
      </c>
      <c r="P1294" s="3">
        <f>YEAR(Table3[[#This Row],[DATE]])</f>
        <v>2024</v>
      </c>
    </row>
    <row r="1295" spans="1:16" x14ac:dyDescent="0.3">
      <c r="A1295" s="6">
        <v>45490</v>
      </c>
      <c r="B1295" s="7" t="s">
        <v>1297</v>
      </c>
      <c r="C1295" s="9">
        <f t="shared" ca="1" si="40"/>
        <v>12</v>
      </c>
      <c r="D1295" s="9" t="s">
        <v>2116</v>
      </c>
      <c r="E1295" s="9" t="s">
        <v>2116</v>
      </c>
      <c r="F1295" s="10">
        <f t="shared" ca="1" si="41"/>
        <v>7.7321904767080119E-2</v>
      </c>
      <c r="G1295" s="3" t="str">
        <f>VLOOKUP(Table3[[#This Row],[PRODUCT ID]],Table1[[PRODUCT]:[SELLING PRICE]],1,FALSE)</f>
        <v>Product245</v>
      </c>
      <c r="H1295" s="3" t="str">
        <f>VLOOKUP(Table3[[#This Row],[PRODUCT ID]],Table1[[PRODUCT]:[SELLING PRICE]],2,FALSE)</f>
        <v>Category5</v>
      </c>
      <c r="I1295" s="3" t="str">
        <f>VLOOKUP(Table3[[#This Row],[PRODUCT ID]],Table1[[PRODUCT]:[SELLING PRICE]],3,FALSE)</f>
        <v>Lt</v>
      </c>
      <c r="J1295" s="16">
        <f ca="1">VLOOKUP(Table3[[#This Row],[PRODUCT ID]],Table1[[PRODUCT]:[SELLING PRICE]],4,FALSE)</f>
        <v>11</v>
      </c>
      <c r="K1295" s="16">
        <f ca="1">VLOOKUP(Table3[[#This Row],[PRODUCT ID]],Table1[[PRODUCT]:[SELLING PRICE]],5,FALSE)</f>
        <v>248.60363626688635</v>
      </c>
      <c r="L1295" s="16">
        <f ca="1">J1295*Table3[[#This Row],[QUANTITY]]</f>
        <v>132</v>
      </c>
      <c r="M1295" s="16">
        <f ca="1">K1295*Table3[[#This Row],[QUANTITY]]*(1-Table3[[#This Row],[DISCOUNT %]])</f>
        <v>2752.5735549444998</v>
      </c>
      <c r="N1295" s="3">
        <f>DAY(Table3[[#This Row],[DATE]])</f>
        <v>17</v>
      </c>
      <c r="O1295" s="3" t="str">
        <f>TEXT(Table3[[#This Row],[DATE]],"mmm")</f>
        <v>Jul</v>
      </c>
      <c r="P1295" s="3">
        <f>YEAR(Table3[[#This Row],[DATE]])</f>
        <v>2024</v>
      </c>
    </row>
    <row r="1296" spans="1:16" x14ac:dyDescent="0.3">
      <c r="A1296" s="6">
        <v>45491</v>
      </c>
      <c r="B1296" s="7" t="s">
        <v>1298</v>
      </c>
      <c r="C1296" s="9">
        <f t="shared" ca="1" si="40"/>
        <v>3</v>
      </c>
      <c r="D1296" s="9" t="s">
        <v>2116</v>
      </c>
      <c r="E1296" s="9" t="s">
        <v>2116</v>
      </c>
      <c r="F1296" s="10">
        <f t="shared" ca="1" si="41"/>
        <v>7.4509374905004491E-2</v>
      </c>
      <c r="G1296" s="3" t="str">
        <f>VLOOKUP(Table3[[#This Row],[PRODUCT ID]],Table1[[PRODUCT]:[SELLING PRICE]],1,FALSE)</f>
        <v>Product246</v>
      </c>
      <c r="H1296" s="3" t="str">
        <f>VLOOKUP(Table3[[#This Row],[PRODUCT ID]],Table1[[PRODUCT]:[SELLING PRICE]],2,FALSE)</f>
        <v>Category1</v>
      </c>
      <c r="I1296" s="3" t="str">
        <f>VLOOKUP(Table3[[#This Row],[PRODUCT ID]],Table1[[PRODUCT]:[SELLING PRICE]],3,FALSE)</f>
        <v>Kg</v>
      </c>
      <c r="J1296" s="16">
        <f ca="1">VLOOKUP(Table3[[#This Row],[PRODUCT ID]],Table1[[PRODUCT]:[SELLING PRICE]],4,FALSE)</f>
        <v>235</v>
      </c>
      <c r="K1296" s="16">
        <f ca="1">VLOOKUP(Table3[[#This Row],[PRODUCT ID]],Table1[[PRODUCT]:[SELLING PRICE]],5,FALSE)</f>
        <v>222.40822942200907</v>
      </c>
      <c r="L1296" s="16">
        <f ca="1">J1296*Table3[[#This Row],[QUANTITY]]</f>
        <v>705</v>
      </c>
      <c r="M1296" s="16">
        <f ca="1">K1296*Table3[[#This Row],[QUANTITY]]*(1-Table3[[#This Row],[DISCOUNT %]])</f>
        <v>617.51019382213906</v>
      </c>
      <c r="N1296" s="3">
        <f>DAY(Table3[[#This Row],[DATE]])</f>
        <v>18</v>
      </c>
      <c r="O1296" s="3" t="str">
        <f>TEXT(Table3[[#This Row],[DATE]],"mmm")</f>
        <v>Jul</v>
      </c>
      <c r="P1296" s="3">
        <f>YEAR(Table3[[#This Row],[DATE]])</f>
        <v>2024</v>
      </c>
    </row>
    <row r="1297" spans="1:16" x14ac:dyDescent="0.3">
      <c r="A1297" s="6">
        <v>45492</v>
      </c>
      <c r="B1297" s="7" t="s">
        <v>1299</v>
      </c>
      <c r="C1297" s="9">
        <f t="shared" ca="1" si="40"/>
        <v>8</v>
      </c>
      <c r="D1297" s="9" t="s">
        <v>2116</v>
      </c>
      <c r="E1297" s="9" t="s">
        <v>2116</v>
      </c>
      <c r="F1297" s="10">
        <f t="shared" ca="1" si="41"/>
        <v>9.7495168710930451E-4</v>
      </c>
      <c r="G1297" s="3" t="str">
        <f>VLOOKUP(Table3[[#This Row],[PRODUCT ID]],Table1[[PRODUCT]:[SELLING PRICE]],1,FALSE)</f>
        <v>Product247</v>
      </c>
      <c r="H1297" s="3" t="str">
        <f>VLOOKUP(Table3[[#This Row],[PRODUCT ID]],Table1[[PRODUCT]:[SELLING PRICE]],2,FALSE)</f>
        <v>Category2</v>
      </c>
      <c r="I1297" s="3" t="str">
        <f>VLOOKUP(Table3[[#This Row],[PRODUCT ID]],Table1[[PRODUCT]:[SELLING PRICE]],3,FALSE)</f>
        <v>Lt</v>
      </c>
      <c r="J1297" s="16">
        <f ca="1">VLOOKUP(Table3[[#This Row],[PRODUCT ID]],Table1[[PRODUCT]:[SELLING PRICE]],4,FALSE)</f>
        <v>114</v>
      </c>
      <c r="K1297" s="16">
        <f ca="1">VLOOKUP(Table3[[#This Row],[PRODUCT ID]],Table1[[PRODUCT]:[SELLING PRICE]],5,FALSE)</f>
        <v>175.72461935831001</v>
      </c>
      <c r="L1297" s="16">
        <f ca="1">J1297*Table3[[#This Row],[QUANTITY]]</f>
        <v>912</v>
      </c>
      <c r="M1297" s="16">
        <f ca="1">K1297*Table3[[#This Row],[QUANTITY]]*(1-Table3[[#This Row],[DISCOUNT %]])</f>
        <v>1404.4263707535999</v>
      </c>
      <c r="N1297" s="3">
        <f>DAY(Table3[[#This Row],[DATE]])</f>
        <v>19</v>
      </c>
      <c r="O1297" s="3" t="str">
        <f>TEXT(Table3[[#This Row],[DATE]],"mmm")</f>
        <v>Jul</v>
      </c>
      <c r="P1297" s="3">
        <f>YEAR(Table3[[#This Row],[DATE]])</f>
        <v>2024</v>
      </c>
    </row>
    <row r="1298" spans="1:16" x14ac:dyDescent="0.3">
      <c r="A1298" s="6">
        <v>45493</v>
      </c>
      <c r="B1298" s="7" t="s">
        <v>1300</v>
      </c>
      <c r="C1298" s="9">
        <f t="shared" ca="1" si="40"/>
        <v>3</v>
      </c>
      <c r="D1298" s="9" t="s">
        <v>2115</v>
      </c>
      <c r="E1298" s="9" t="s">
        <v>2116</v>
      </c>
      <c r="F1298" s="10">
        <f t="shared" ca="1" si="41"/>
        <v>7.8742464795637179E-2</v>
      </c>
      <c r="G1298" s="3" t="str">
        <f>VLOOKUP(Table3[[#This Row],[PRODUCT ID]],Table1[[PRODUCT]:[SELLING PRICE]],1,FALSE)</f>
        <v>Product248</v>
      </c>
      <c r="H1298" s="3" t="str">
        <f>VLOOKUP(Table3[[#This Row],[PRODUCT ID]],Table1[[PRODUCT]:[SELLING PRICE]],2,FALSE)</f>
        <v>Category3</v>
      </c>
      <c r="I1298" s="3" t="str">
        <f>VLOOKUP(Table3[[#This Row],[PRODUCT ID]],Table1[[PRODUCT]:[SELLING PRICE]],3,FALSE)</f>
        <v>Ft</v>
      </c>
      <c r="J1298" s="16">
        <f ca="1">VLOOKUP(Table3[[#This Row],[PRODUCT ID]],Table1[[PRODUCT]:[SELLING PRICE]],4,FALSE)</f>
        <v>169</v>
      </c>
      <c r="K1298" s="16">
        <f ca="1">VLOOKUP(Table3[[#This Row],[PRODUCT ID]],Table1[[PRODUCT]:[SELLING PRICE]],5,FALSE)</f>
        <v>261.31957504359821</v>
      </c>
      <c r="L1298" s="16">
        <f ca="1">J1298*Table3[[#This Row],[QUANTITY]]</f>
        <v>507</v>
      </c>
      <c r="M1298" s="16">
        <f ca="1">K1298*Table3[[#This Row],[QUANTITY]]*(1-Table3[[#This Row],[DISCOUNT %]])</f>
        <v>722.22788281595047</v>
      </c>
      <c r="N1298" s="3">
        <f>DAY(Table3[[#This Row],[DATE]])</f>
        <v>20</v>
      </c>
      <c r="O1298" s="3" t="str">
        <f>TEXT(Table3[[#This Row],[DATE]],"mmm")</f>
        <v>Jul</v>
      </c>
      <c r="P1298" s="3">
        <f>YEAR(Table3[[#This Row],[DATE]])</f>
        <v>2024</v>
      </c>
    </row>
    <row r="1299" spans="1:16" x14ac:dyDescent="0.3">
      <c r="A1299" s="6">
        <v>45494</v>
      </c>
      <c r="B1299" s="7" t="s">
        <v>1301</v>
      </c>
      <c r="C1299" s="9">
        <f t="shared" ca="1" si="40"/>
        <v>7</v>
      </c>
      <c r="D1299" s="9" t="s">
        <v>2116</v>
      </c>
      <c r="E1299" s="9" t="s">
        <v>2116</v>
      </c>
      <c r="F1299" s="10">
        <f t="shared" ca="1" si="41"/>
        <v>2.9260056054008943E-2</v>
      </c>
      <c r="G1299" s="3" t="str">
        <f>VLOOKUP(Table3[[#This Row],[PRODUCT ID]],Table1[[PRODUCT]:[SELLING PRICE]],1,FALSE)</f>
        <v>Product249</v>
      </c>
      <c r="H1299" s="3" t="str">
        <f>VLOOKUP(Table3[[#This Row],[PRODUCT ID]],Table1[[PRODUCT]:[SELLING PRICE]],2,FALSE)</f>
        <v>Category4</v>
      </c>
      <c r="I1299" s="3" t="str">
        <f>VLOOKUP(Table3[[#This Row],[PRODUCT ID]],Table1[[PRODUCT]:[SELLING PRICE]],3,FALSE)</f>
        <v>Kg</v>
      </c>
      <c r="J1299" s="16">
        <f ca="1">VLOOKUP(Table3[[#This Row],[PRODUCT ID]],Table1[[PRODUCT]:[SELLING PRICE]],4,FALSE)</f>
        <v>37</v>
      </c>
      <c r="K1299" s="16">
        <f ca="1">VLOOKUP(Table3[[#This Row],[PRODUCT ID]],Table1[[PRODUCT]:[SELLING PRICE]],5,FALSE)</f>
        <v>161.61886757776756</v>
      </c>
      <c r="L1299" s="16">
        <f ca="1">J1299*Table3[[#This Row],[QUANTITY]]</f>
        <v>259</v>
      </c>
      <c r="M1299" s="16">
        <f ca="1">K1299*Table3[[#This Row],[QUANTITY]]*(1-Table3[[#This Row],[DISCOUNT %]])</f>
        <v>1098.2292331713963</v>
      </c>
      <c r="N1299" s="3">
        <f>DAY(Table3[[#This Row],[DATE]])</f>
        <v>21</v>
      </c>
      <c r="O1299" s="3" t="str">
        <f>TEXT(Table3[[#This Row],[DATE]],"mmm")</f>
        <v>Jul</v>
      </c>
      <c r="P1299" s="3">
        <f>YEAR(Table3[[#This Row],[DATE]])</f>
        <v>2024</v>
      </c>
    </row>
    <row r="1300" spans="1:16" x14ac:dyDescent="0.3">
      <c r="A1300" s="6">
        <v>45495</v>
      </c>
      <c r="B1300" s="7" t="s">
        <v>1302</v>
      </c>
      <c r="C1300" s="9">
        <f t="shared" ca="1" si="40"/>
        <v>3</v>
      </c>
      <c r="D1300" s="9" t="s">
        <v>2117</v>
      </c>
      <c r="E1300" s="9" t="s">
        <v>2118</v>
      </c>
      <c r="F1300" s="10">
        <f t="shared" ca="1" si="41"/>
        <v>3.5241204290484586E-2</v>
      </c>
      <c r="G1300" s="3" t="str">
        <f>VLOOKUP(Table3[[#This Row],[PRODUCT ID]],Table1[[PRODUCT]:[SELLING PRICE]],1,FALSE)</f>
        <v>Product250</v>
      </c>
      <c r="H1300" s="3" t="str">
        <f>VLOOKUP(Table3[[#This Row],[PRODUCT ID]],Table1[[PRODUCT]:[SELLING PRICE]],2,FALSE)</f>
        <v>Category5</v>
      </c>
      <c r="I1300" s="3" t="str">
        <f>VLOOKUP(Table3[[#This Row],[PRODUCT ID]],Table1[[PRODUCT]:[SELLING PRICE]],3,FALSE)</f>
        <v>No</v>
      </c>
      <c r="J1300" s="16">
        <f ca="1">VLOOKUP(Table3[[#This Row],[PRODUCT ID]],Table1[[PRODUCT]:[SELLING PRICE]],4,FALSE)</f>
        <v>51</v>
      </c>
      <c r="K1300" s="16">
        <f ca="1">VLOOKUP(Table3[[#This Row],[PRODUCT ID]],Table1[[PRODUCT]:[SELLING PRICE]],5,FALSE)</f>
        <v>183.62971531865406</v>
      </c>
      <c r="L1300" s="16">
        <f ca="1">J1300*Table3[[#This Row],[QUANTITY]]</f>
        <v>153</v>
      </c>
      <c r="M1300" s="16">
        <f ca="1">K1300*Table3[[#This Row],[QUANTITY]]*(1-Table3[[#This Row],[DISCOUNT %]])</f>
        <v>531.47514902191756</v>
      </c>
      <c r="N1300" s="3">
        <f>DAY(Table3[[#This Row],[DATE]])</f>
        <v>22</v>
      </c>
      <c r="O1300" s="3" t="str">
        <f>TEXT(Table3[[#This Row],[DATE]],"mmm")</f>
        <v>Jul</v>
      </c>
      <c r="P1300" s="3">
        <f>YEAR(Table3[[#This Row],[DATE]])</f>
        <v>2024</v>
      </c>
    </row>
    <row r="1301" spans="1:16" x14ac:dyDescent="0.3">
      <c r="A1301" s="6">
        <v>45496</v>
      </c>
      <c r="B1301" s="7" t="s">
        <v>1303</v>
      </c>
      <c r="C1301" s="9">
        <f t="shared" ca="1" si="40"/>
        <v>4</v>
      </c>
      <c r="D1301" s="9" t="s">
        <v>2115</v>
      </c>
      <c r="E1301" s="9" t="s">
        <v>2118</v>
      </c>
      <c r="F1301" s="10">
        <f t="shared" ca="1" si="41"/>
        <v>4.4489590713208793E-2</v>
      </c>
      <c r="G1301" s="3" t="str">
        <f>VLOOKUP(Table3[[#This Row],[PRODUCT ID]],Table1[[PRODUCT]:[SELLING PRICE]],1,FALSE)</f>
        <v>Product251</v>
      </c>
      <c r="H1301" s="3" t="str">
        <f>VLOOKUP(Table3[[#This Row],[PRODUCT ID]],Table1[[PRODUCT]:[SELLING PRICE]],2,FALSE)</f>
        <v>Category1</v>
      </c>
      <c r="I1301" s="3" t="str">
        <f>VLOOKUP(Table3[[#This Row],[PRODUCT ID]],Table1[[PRODUCT]:[SELLING PRICE]],3,FALSE)</f>
        <v>No</v>
      </c>
      <c r="J1301" s="16">
        <f ca="1">VLOOKUP(Table3[[#This Row],[PRODUCT ID]],Table1[[PRODUCT]:[SELLING PRICE]],4,FALSE)</f>
        <v>231</v>
      </c>
      <c r="K1301" s="16">
        <f ca="1">VLOOKUP(Table3[[#This Row],[PRODUCT ID]],Table1[[PRODUCT]:[SELLING PRICE]],5,FALSE)</f>
        <v>181.46019162089118</v>
      </c>
      <c r="L1301" s="16">
        <f ca="1">J1301*Table3[[#This Row],[QUANTITY]]</f>
        <v>924</v>
      </c>
      <c r="M1301" s="16">
        <f ca="1">K1301*Table3[[#This Row],[QUANTITY]]*(1-Table3[[#This Row],[DISCOUNT %]])</f>
        <v>693.5484078597492</v>
      </c>
      <c r="N1301" s="3">
        <f>DAY(Table3[[#This Row],[DATE]])</f>
        <v>23</v>
      </c>
      <c r="O1301" s="3" t="str">
        <f>TEXT(Table3[[#This Row],[DATE]],"mmm")</f>
        <v>Jul</v>
      </c>
      <c r="P1301" s="3">
        <f>YEAR(Table3[[#This Row],[DATE]])</f>
        <v>2024</v>
      </c>
    </row>
    <row r="1302" spans="1:16" x14ac:dyDescent="0.3">
      <c r="A1302" s="6">
        <v>45497</v>
      </c>
      <c r="B1302" s="7" t="s">
        <v>1304</v>
      </c>
      <c r="C1302" s="9">
        <f t="shared" ca="1" si="40"/>
        <v>6</v>
      </c>
      <c r="D1302" s="9" t="s">
        <v>2115</v>
      </c>
      <c r="E1302" s="9" t="s">
        <v>2116</v>
      </c>
      <c r="F1302" s="10">
        <f t="shared" ca="1" si="41"/>
        <v>4.9656267559233585E-3</v>
      </c>
      <c r="G1302" s="3" t="str">
        <f>VLOOKUP(Table3[[#This Row],[PRODUCT ID]],Table1[[PRODUCT]:[SELLING PRICE]],1,FALSE)</f>
        <v>Product252</v>
      </c>
      <c r="H1302" s="3" t="str">
        <f>VLOOKUP(Table3[[#This Row],[PRODUCT ID]],Table1[[PRODUCT]:[SELLING PRICE]],2,FALSE)</f>
        <v>Category2</v>
      </c>
      <c r="I1302" s="3" t="str">
        <f>VLOOKUP(Table3[[#This Row],[PRODUCT ID]],Table1[[PRODUCT]:[SELLING PRICE]],3,FALSE)</f>
        <v>Ft</v>
      </c>
      <c r="J1302" s="16">
        <f ca="1">VLOOKUP(Table3[[#This Row],[PRODUCT ID]],Table1[[PRODUCT]:[SELLING PRICE]],4,FALSE)</f>
        <v>197</v>
      </c>
      <c r="K1302" s="16">
        <f ca="1">VLOOKUP(Table3[[#This Row],[PRODUCT ID]],Table1[[PRODUCT]:[SELLING PRICE]],5,FALSE)</f>
        <v>171.56882582345526</v>
      </c>
      <c r="L1302" s="16">
        <f ca="1">J1302*Table3[[#This Row],[QUANTITY]]</f>
        <v>1182</v>
      </c>
      <c r="M1302" s="16">
        <f ca="1">K1302*Table3[[#This Row],[QUANTITY]]*(1-Table3[[#This Row],[DISCOUNT %]])</f>
        <v>1024.3012744287837</v>
      </c>
      <c r="N1302" s="3">
        <f>DAY(Table3[[#This Row],[DATE]])</f>
        <v>24</v>
      </c>
      <c r="O1302" s="3" t="str">
        <f>TEXT(Table3[[#This Row],[DATE]],"mmm")</f>
        <v>Jul</v>
      </c>
      <c r="P1302" s="3">
        <f>YEAR(Table3[[#This Row],[DATE]])</f>
        <v>2024</v>
      </c>
    </row>
    <row r="1303" spans="1:16" x14ac:dyDescent="0.3">
      <c r="A1303" s="6">
        <v>45498</v>
      </c>
      <c r="B1303" s="7" t="s">
        <v>1305</v>
      </c>
      <c r="C1303" s="9">
        <f t="shared" ca="1" si="40"/>
        <v>11</v>
      </c>
      <c r="D1303" s="9" t="s">
        <v>2115</v>
      </c>
      <c r="E1303" s="9" t="s">
        <v>2116</v>
      </c>
      <c r="F1303" s="10">
        <f t="shared" ca="1" si="41"/>
        <v>8.6201453026974781E-2</v>
      </c>
      <c r="G1303" s="3" t="str">
        <f>VLOOKUP(Table3[[#This Row],[PRODUCT ID]],Table1[[PRODUCT]:[SELLING PRICE]],1,FALSE)</f>
        <v>Product253</v>
      </c>
      <c r="H1303" s="3" t="str">
        <f>VLOOKUP(Table3[[#This Row],[PRODUCT ID]],Table1[[PRODUCT]:[SELLING PRICE]],2,FALSE)</f>
        <v>Category3</v>
      </c>
      <c r="I1303" s="3" t="str">
        <f>VLOOKUP(Table3[[#This Row],[PRODUCT ID]],Table1[[PRODUCT]:[SELLING PRICE]],3,FALSE)</f>
        <v>No</v>
      </c>
      <c r="J1303" s="16">
        <f ca="1">VLOOKUP(Table3[[#This Row],[PRODUCT ID]],Table1[[PRODUCT]:[SELLING PRICE]],4,FALSE)</f>
        <v>212</v>
      </c>
      <c r="K1303" s="16">
        <f ca="1">VLOOKUP(Table3[[#This Row],[PRODUCT ID]],Table1[[PRODUCT]:[SELLING PRICE]],5,FALSE)</f>
        <v>65.498976667965962</v>
      </c>
      <c r="L1303" s="16">
        <f ca="1">J1303*Table3[[#This Row],[QUANTITY]]</f>
        <v>2332</v>
      </c>
      <c r="M1303" s="16">
        <f ca="1">K1303*Table3[[#This Row],[QUANTITY]]*(1-Table3[[#This Row],[DISCOUNT %]])</f>
        <v>658.38156678148118</v>
      </c>
      <c r="N1303" s="3">
        <f>DAY(Table3[[#This Row],[DATE]])</f>
        <v>25</v>
      </c>
      <c r="O1303" s="3" t="str">
        <f>TEXT(Table3[[#This Row],[DATE]],"mmm")</f>
        <v>Jul</v>
      </c>
      <c r="P1303" s="3">
        <f>YEAR(Table3[[#This Row],[DATE]])</f>
        <v>2024</v>
      </c>
    </row>
    <row r="1304" spans="1:16" x14ac:dyDescent="0.3">
      <c r="A1304" s="6">
        <v>45499</v>
      </c>
      <c r="B1304" s="7" t="s">
        <v>1306</v>
      </c>
      <c r="C1304" s="9">
        <f t="shared" ca="1" si="40"/>
        <v>1</v>
      </c>
      <c r="D1304" s="9" t="s">
        <v>2116</v>
      </c>
      <c r="E1304" s="9" t="s">
        <v>2116</v>
      </c>
      <c r="F1304" s="10">
        <f t="shared" ca="1" si="41"/>
        <v>7.6418378656379071E-2</v>
      </c>
      <c r="G1304" s="3" t="str">
        <f>VLOOKUP(Table3[[#This Row],[PRODUCT ID]],Table1[[PRODUCT]:[SELLING PRICE]],1,FALSE)</f>
        <v>Product254</v>
      </c>
      <c r="H1304" s="3" t="str">
        <f>VLOOKUP(Table3[[#This Row],[PRODUCT ID]],Table1[[PRODUCT]:[SELLING PRICE]],2,FALSE)</f>
        <v>Category4</v>
      </c>
      <c r="I1304" s="3" t="str">
        <f>VLOOKUP(Table3[[#This Row],[PRODUCT ID]],Table1[[PRODUCT]:[SELLING PRICE]],3,FALSE)</f>
        <v>Kg</v>
      </c>
      <c r="J1304" s="16">
        <f ca="1">VLOOKUP(Table3[[#This Row],[PRODUCT ID]],Table1[[PRODUCT]:[SELLING PRICE]],4,FALSE)</f>
        <v>67</v>
      </c>
      <c r="K1304" s="16">
        <f ca="1">VLOOKUP(Table3[[#This Row],[PRODUCT ID]],Table1[[PRODUCT]:[SELLING PRICE]],5,FALSE)</f>
        <v>216.27230504332732</v>
      </c>
      <c r="L1304" s="16">
        <f ca="1">J1304*Table3[[#This Row],[QUANTITY]]</f>
        <v>67</v>
      </c>
      <c r="M1304" s="16">
        <f ca="1">K1304*Table3[[#This Row],[QUANTITY]]*(1-Table3[[#This Row],[DISCOUNT %]])</f>
        <v>199.74512614363843</v>
      </c>
      <c r="N1304" s="3">
        <f>DAY(Table3[[#This Row],[DATE]])</f>
        <v>26</v>
      </c>
      <c r="O1304" s="3" t="str">
        <f>TEXT(Table3[[#This Row],[DATE]],"mmm")</f>
        <v>Jul</v>
      </c>
      <c r="P1304" s="3">
        <f>YEAR(Table3[[#This Row],[DATE]])</f>
        <v>2024</v>
      </c>
    </row>
    <row r="1305" spans="1:16" x14ac:dyDescent="0.3">
      <c r="A1305" s="6">
        <v>45500</v>
      </c>
      <c r="B1305" s="7" t="s">
        <v>1307</v>
      </c>
      <c r="C1305" s="9">
        <f t="shared" ca="1" si="40"/>
        <v>7</v>
      </c>
      <c r="D1305" s="9" t="s">
        <v>2116</v>
      </c>
      <c r="E1305" s="9" t="s">
        <v>2116</v>
      </c>
      <c r="F1305" s="10">
        <f t="shared" ca="1" si="41"/>
        <v>7.7026326140397491E-2</v>
      </c>
      <c r="G1305" s="3" t="str">
        <f>VLOOKUP(Table3[[#This Row],[PRODUCT ID]],Table1[[PRODUCT]:[SELLING PRICE]],1,FALSE)</f>
        <v>Product255</v>
      </c>
      <c r="H1305" s="3" t="str">
        <f>VLOOKUP(Table3[[#This Row],[PRODUCT ID]],Table1[[PRODUCT]:[SELLING PRICE]],2,FALSE)</f>
        <v>Category5</v>
      </c>
      <c r="I1305" s="3" t="str">
        <f>VLOOKUP(Table3[[#This Row],[PRODUCT ID]],Table1[[PRODUCT]:[SELLING PRICE]],3,FALSE)</f>
        <v>Kg</v>
      </c>
      <c r="J1305" s="16">
        <f ca="1">VLOOKUP(Table3[[#This Row],[PRODUCT ID]],Table1[[PRODUCT]:[SELLING PRICE]],4,FALSE)</f>
        <v>156</v>
      </c>
      <c r="K1305" s="16">
        <f ca="1">VLOOKUP(Table3[[#This Row],[PRODUCT ID]],Table1[[PRODUCT]:[SELLING PRICE]],5,FALSE)</f>
        <v>212.93984405714289</v>
      </c>
      <c r="L1305" s="16">
        <f ca="1">J1305*Table3[[#This Row],[QUANTITY]]</f>
        <v>1092</v>
      </c>
      <c r="M1305" s="16">
        <f ca="1">K1305*Table3[[#This Row],[QUANTITY]]*(1-Table3[[#This Row],[DISCOUNT %]])</f>
        <v>1375.7650912635841</v>
      </c>
      <c r="N1305" s="3">
        <f>DAY(Table3[[#This Row],[DATE]])</f>
        <v>27</v>
      </c>
      <c r="O1305" s="3" t="str">
        <f>TEXT(Table3[[#This Row],[DATE]],"mmm")</f>
        <v>Jul</v>
      </c>
      <c r="P1305" s="3">
        <f>YEAR(Table3[[#This Row],[DATE]])</f>
        <v>2024</v>
      </c>
    </row>
    <row r="1306" spans="1:16" x14ac:dyDescent="0.3">
      <c r="A1306" s="6">
        <v>45501</v>
      </c>
      <c r="B1306" s="7" t="s">
        <v>1308</v>
      </c>
      <c r="C1306" s="9">
        <f t="shared" ca="1" si="40"/>
        <v>13</v>
      </c>
      <c r="D1306" s="9" t="s">
        <v>2116</v>
      </c>
      <c r="E1306" s="9" t="s">
        <v>2118</v>
      </c>
      <c r="F1306" s="10">
        <f t="shared" ca="1" si="41"/>
        <v>5.5482198951528353E-2</v>
      </c>
      <c r="G1306" s="3" t="str">
        <f>VLOOKUP(Table3[[#This Row],[PRODUCT ID]],Table1[[PRODUCT]:[SELLING PRICE]],1,FALSE)</f>
        <v>Product256</v>
      </c>
      <c r="H1306" s="3" t="str">
        <f>VLOOKUP(Table3[[#This Row],[PRODUCT ID]],Table1[[PRODUCT]:[SELLING PRICE]],2,FALSE)</f>
        <v>Category1</v>
      </c>
      <c r="I1306" s="3" t="str">
        <f>VLOOKUP(Table3[[#This Row],[PRODUCT ID]],Table1[[PRODUCT]:[SELLING PRICE]],3,FALSE)</f>
        <v>Lt</v>
      </c>
      <c r="J1306" s="16">
        <f ca="1">VLOOKUP(Table3[[#This Row],[PRODUCT ID]],Table1[[PRODUCT]:[SELLING PRICE]],4,FALSE)</f>
        <v>128</v>
      </c>
      <c r="K1306" s="16">
        <f ca="1">VLOOKUP(Table3[[#This Row],[PRODUCT ID]],Table1[[PRODUCT]:[SELLING PRICE]],5,FALSE)</f>
        <v>238.97682899123933</v>
      </c>
      <c r="L1306" s="16">
        <f ca="1">J1306*Table3[[#This Row],[QUANTITY]]</f>
        <v>1664</v>
      </c>
      <c r="M1306" s="16">
        <f ca="1">K1306*Table3[[#This Row],[QUANTITY]]*(1-Table3[[#This Row],[DISCOUNT %]])</f>
        <v>2934.332297264446</v>
      </c>
      <c r="N1306" s="3">
        <f>DAY(Table3[[#This Row],[DATE]])</f>
        <v>28</v>
      </c>
      <c r="O1306" s="3" t="str">
        <f>TEXT(Table3[[#This Row],[DATE]],"mmm")</f>
        <v>Jul</v>
      </c>
      <c r="P1306" s="3">
        <f>YEAR(Table3[[#This Row],[DATE]])</f>
        <v>2024</v>
      </c>
    </row>
    <row r="1307" spans="1:16" x14ac:dyDescent="0.3">
      <c r="A1307" s="6">
        <v>45502</v>
      </c>
      <c r="B1307" s="7" t="s">
        <v>1309</v>
      </c>
      <c r="C1307" s="9">
        <f t="shared" ca="1" si="40"/>
        <v>2</v>
      </c>
      <c r="D1307" s="9" t="s">
        <v>2115</v>
      </c>
      <c r="E1307" s="9" t="s">
        <v>2116</v>
      </c>
      <c r="F1307" s="10">
        <f t="shared" ca="1" si="41"/>
        <v>9.4963952580127922E-2</v>
      </c>
      <c r="G1307" s="3" t="str">
        <f>VLOOKUP(Table3[[#This Row],[PRODUCT ID]],Table1[[PRODUCT]:[SELLING PRICE]],1,FALSE)</f>
        <v>Product257</v>
      </c>
      <c r="H1307" s="3" t="str">
        <f>VLOOKUP(Table3[[#This Row],[PRODUCT ID]],Table1[[PRODUCT]:[SELLING PRICE]],2,FALSE)</f>
        <v>Category2</v>
      </c>
      <c r="I1307" s="3" t="str">
        <f>VLOOKUP(Table3[[#This Row],[PRODUCT ID]],Table1[[PRODUCT]:[SELLING PRICE]],3,FALSE)</f>
        <v>Kg</v>
      </c>
      <c r="J1307" s="16">
        <f ca="1">VLOOKUP(Table3[[#This Row],[PRODUCT ID]],Table1[[PRODUCT]:[SELLING PRICE]],4,FALSE)</f>
        <v>87</v>
      </c>
      <c r="K1307" s="16">
        <f ca="1">VLOOKUP(Table3[[#This Row],[PRODUCT ID]],Table1[[PRODUCT]:[SELLING PRICE]],5,FALSE)</f>
        <v>303.72301492407809</v>
      </c>
      <c r="L1307" s="16">
        <f ca="1">J1307*Table3[[#This Row],[QUANTITY]]</f>
        <v>174</v>
      </c>
      <c r="M1307" s="16">
        <f ca="1">K1307*Table3[[#This Row],[QUANTITY]]*(1-Table3[[#This Row],[DISCOUNT %]])</f>
        <v>549.76055387466886</v>
      </c>
      <c r="N1307" s="3">
        <f>DAY(Table3[[#This Row],[DATE]])</f>
        <v>29</v>
      </c>
      <c r="O1307" s="3" t="str">
        <f>TEXT(Table3[[#This Row],[DATE]],"mmm")</f>
        <v>Jul</v>
      </c>
      <c r="P1307" s="3">
        <f>YEAR(Table3[[#This Row],[DATE]])</f>
        <v>2024</v>
      </c>
    </row>
    <row r="1308" spans="1:16" x14ac:dyDescent="0.3">
      <c r="A1308" s="6">
        <v>45503</v>
      </c>
      <c r="B1308" s="7" t="s">
        <v>1310</v>
      </c>
      <c r="C1308" s="9">
        <f t="shared" ca="1" si="40"/>
        <v>2</v>
      </c>
      <c r="D1308" s="9" t="s">
        <v>2117</v>
      </c>
      <c r="E1308" s="9" t="s">
        <v>2116</v>
      </c>
      <c r="F1308" s="10">
        <f t="shared" ca="1" si="41"/>
        <v>3.2716098928045979E-2</v>
      </c>
      <c r="G1308" s="3" t="str">
        <f>VLOOKUP(Table3[[#This Row],[PRODUCT ID]],Table1[[PRODUCT]:[SELLING PRICE]],1,FALSE)</f>
        <v>Product258</v>
      </c>
      <c r="H1308" s="3" t="str">
        <f>VLOOKUP(Table3[[#This Row],[PRODUCT ID]],Table1[[PRODUCT]:[SELLING PRICE]],2,FALSE)</f>
        <v>Category3</v>
      </c>
      <c r="I1308" s="3" t="str">
        <f>VLOOKUP(Table3[[#This Row],[PRODUCT ID]],Table1[[PRODUCT]:[SELLING PRICE]],3,FALSE)</f>
        <v>Lt</v>
      </c>
      <c r="J1308" s="16">
        <f ca="1">VLOOKUP(Table3[[#This Row],[PRODUCT ID]],Table1[[PRODUCT]:[SELLING PRICE]],4,FALSE)</f>
        <v>10</v>
      </c>
      <c r="K1308" s="16">
        <f ca="1">VLOOKUP(Table3[[#This Row],[PRODUCT ID]],Table1[[PRODUCT]:[SELLING PRICE]],5,FALSE)</f>
        <v>309.43160131993926</v>
      </c>
      <c r="L1308" s="16">
        <f ca="1">J1308*Table3[[#This Row],[QUANTITY]]</f>
        <v>20</v>
      </c>
      <c r="M1308" s="16">
        <f ca="1">K1308*Table3[[#This Row],[QUANTITY]]*(1-Table3[[#This Row],[DISCOUNT %]])</f>
        <v>598.61641287938494</v>
      </c>
      <c r="N1308" s="3">
        <f>DAY(Table3[[#This Row],[DATE]])</f>
        <v>30</v>
      </c>
      <c r="O1308" s="3" t="str">
        <f>TEXT(Table3[[#This Row],[DATE]],"mmm")</f>
        <v>Jul</v>
      </c>
      <c r="P1308" s="3">
        <f>YEAR(Table3[[#This Row],[DATE]])</f>
        <v>2024</v>
      </c>
    </row>
    <row r="1309" spans="1:16" x14ac:dyDescent="0.3">
      <c r="A1309" s="6">
        <v>45504</v>
      </c>
      <c r="B1309" s="7" t="s">
        <v>1311</v>
      </c>
      <c r="C1309" s="9">
        <f t="shared" ca="1" si="40"/>
        <v>13</v>
      </c>
      <c r="D1309" s="9" t="s">
        <v>2117</v>
      </c>
      <c r="E1309" s="9" t="s">
        <v>2116</v>
      </c>
      <c r="F1309" s="10">
        <f t="shared" ca="1" si="41"/>
        <v>3.6225034004758995E-2</v>
      </c>
      <c r="G1309" s="3" t="str">
        <f>VLOOKUP(Table3[[#This Row],[PRODUCT ID]],Table1[[PRODUCT]:[SELLING PRICE]],1,FALSE)</f>
        <v>Product259</v>
      </c>
      <c r="H1309" s="3" t="str">
        <f>VLOOKUP(Table3[[#This Row],[PRODUCT ID]],Table1[[PRODUCT]:[SELLING PRICE]],2,FALSE)</f>
        <v>Category4</v>
      </c>
      <c r="I1309" s="3" t="str">
        <f>VLOOKUP(Table3[[#This Row],[PRODUCT ID]],Table1[[PRODUCT]:[SELLING PRICE]],3,FALSE)</f>
        <v>Ft</v>
      </c>
      <c r="J1309" s="16">
        <f ca="1">VLOOKUP(Table3[[#This Row],[PRODUCT ID]],Table1[[PRODUCT]:[SELLING PRICE]],4,FALSE)</f>
        <v>72</v>
      </c>
      <c r="K1309" s="16">
        <f ca="1">VLOOKUP(Table3[[#This Row],[PRODUCT ID]],Table1[[PRODUCT]:[SELLING PRICE]],5,FALSE)</f>
        <v>218.05638082973894</v>
      </c>
      <c r="L1309" s="16">
        <f ca="1">J1309*Table3[[#This Row],[QUANTITY]]</f>
        <v>936</v>
      </c>
      <c r="M1309" s="16">
        <f ca="1">K1309*Table3[[#This Row],[QUANTITY]]*(1-Table3[[#This Row],[DISCOUNT %]])</f>
        <v>2732.0446532499504</v>
      </c>
      <c r="N1309" s="3">
        <f>DAY(Table3[[#This Row],[DATE]])</f>
        <v>31</v>
      </c>
      <c r="O1309" s="3" t="str">
        <f>TEXT(Table3[[#This Row],[DATE]],"mmm")</f>
        <v>Jul</v>
      </c>
      <c r="P1309" s="3">
        <f>YEAR(Table3[[#This Row],[DATE]])</f>
        <v>2024</v>
      </c>
    </row>
    <row r="1310" spans="1:16" x14ac:dyDescent="0.3">
      <c r="A1310" s="6">
        <v>45505</v>
      </c>
      <c r="B1310" s="7" t="s">
        <v>1312</v>
      </c>
      <c r="C1310" s="9">
        <f t="shared" ca="1" si="40"/>
        <v>11</v>
      </c>
      <c r="D1310" s="9" t="s">
        <v>2116</v>
      </c>
      <c r="E1310" s="9" t="s">
        <v>2116</v>
      </c>
      <c r="F1310" s="10">
        <f t="shared" ca="1" si="41"/>
        <v>9.2068897070205935E-2</v>
      </c>
      <c r="G1310" s="3" t="str">
        <f>VLOOKUP(Table3[[#This Row],[PRODUCT ID]],Table1[[PRODUCT]:[SELLING PRICE]],1,FALSE)</f>
        <v>Product260</v>
      </c>
      <c r="H1310" s="3" t="str">
        <f>VLOOKUP(Table3[[#This Row],[PRODUCT ID]],Table1[[PRODUCT]:[SELLING PRICE]],2,FALSE)</f>
        <v>Category5</v>
      </c>
      <c r="I1310" s="3" t="str">
        <f>VLOOKUP(Table3[[#This Row],[PRODUCT ID]],Table1[[PRODUCT]:[SELLING PRICE]],3,FALSE)</f>
        <v>Kg</v>
      </c>
      <c r="J1310" s="16">
        <f ca="1">VLOOKUP(Table3[[#This Row],[PRODUCT ID]],Table1[[PRODUCT]:[SELLING PRICE]],4,FALSE)</f>
        <v>84</v>
      </c>
      <c r="K1310" s="16">
        <f ca="1">VLOOKUP(Table3[[#This Row],[PRODUCT ID]],Table1[[PRODUCT]:[SELLING PRICE]],5,FALSE)</f>
        <v>101.82164316327967</v>
      </c>
      <c r="L1310" s="16">
        <f ca="1">J1310*Table3[[#This Row],[QUANTITY]]</f>
        <v>924</v>
      </c>
      <c r="M1310" s="16">
        <f ca="1">K1310*Table3[[#This Row],[QUANTITY]]*(1-Table3[[#This Row],[DISCOUNT %]])</f>
        <v>1016.9174045729649</v>
      </c>
      <c r="N1310" s="3">
        <f>DAY(Table3[[#This Row],[DATE]])</f>
        <v>1</v>
      </c>
      <c r="O1310" s="3" t="str">
        <f>TEXT(Table3[[#This Row],[DATE]],"mmm")</f>
        <v>Aug</v>
      </c>
      <c r="P1310" s="3">
        <f>YEAR(Table3[[#This Row],[DATE]])</f>
        <v>2024</v>
      </c>
    </row>
    <row r="1311" spans="1:16" x14ac:dyDescent="0.3">
      <c r="A1311" s="6">
        <v>45506</v>
      </c>
      <c r="B1311" s="7" t="s">
        <v>1313</v>
      </c>
      <c r="C1311" s="9">
        <f t="shared" ca="1" si="40"/>
        <v>13</v>
      </c>
      <c r="D1311" s="9" t="s">
        <v>2116</v>
      </c>
      <c r="E1311" s="9" t="s">
        <v>2116</v>
      </c>
      <c r="F1311" s="10">
        <f t="shared" ca="1" si="41"/>
        <v>1.5830758105708522E-2</v>
      </c>
      <c r="G1311" s="3" t="str">
        <f>VLOOKUP(Table3[[#This Row],[PRODUCT ID]],Table1[[PRODUCT]:[SELLING PRICE]],1,FALSE)</f>
        <v>Product261</v>
      </c>
      <c r="H1311" s="3" t="str">
        <f>VLOOKUP(Table3[[#This Row],[PRODUCT ID]],Table1[[PRODUCT]:[SELLING PRICE]],2,FALSE)</f>
        <v>Category1</v>
      </c>
      <c r="I1311" s="3" t="str">
        <f>VLOOKUP(Table3[[#This Row],[PRODUCT ID]],Table1[[PRODUCT]:[SELLING PRICE]],3,FALSE)</f>
        <v>No</v>
      </c>
      <c r="J1311" s="16">
        <f ca="1">VLOOKUP(Table3[[#This Row],[PRODUCT ID]],Table1[[PRODUCT]:[SELLING PRICE]],4,FALSE)</f>
        <v>223</v>
      </c>
      <c r="K1311" s="16">
        <f ca="1">VLOOKUP(Table3[[#This Row],[PRODUCT ID]],Table1[[PRODUCT]:[SELLING PRICE]],5,FALSE)</f>
        <v>238.33596615306959</v>
      </c>
      <c r="L1311" s="16">
        <f ca="1">J1311*Table3[[#This Row],[QUANTITY]]</f>
        <v>2899</v>
      </c>
      <c r="M1311" s="16">
        <f ca="1">K1311*Table3[[#This Row],[QUANTITY]]*(1-Table3[[#This Row],[DISCOUNT %]])</f>
        <v>3049.3180526251303</v>
      </c>
      <c r="N1311" s="3">
        <f>DAY(Table3[[#This Row],[DATE]])</f>
        <v>2</v>
      </c>
      <c r="O1311" s="3" t="str">
        <f>TEXT(Table3[[#This Row],[DATE]],"mmm")</f>
        <v>Aug</v>
      </c>
      <c r="P1311" s="3">
        <f>YEAR(Table3[[#This Row],[DATE]])</f>
        <v>2024</v>
      </c>
    </row>
    <row r="1312" spans="1:16" x14ac:dyDescent="0.3">
      <c r="A1312" s="6">
        <v>45507</v>
      </c>
      <c r="B1312" s="7" t="s">
        <v>1314</v>
      </c>
      <c r="C1312" s="9">
        <f t="shared" ca="1" si="40"/>
        <v>10</v>
      </c>
      <c r="D1312" s="9" t="s">
        <v>2116</v>
      </c>
      <c r="E1312" s="9" t="s">
        <v>2118</v>
      </c>
      <c r="F1312" s="10">
        <f t="shared" ca="1" si="41"/>
        <v>8.5416974777264898E-2</v>
      </c>
      <c r="G1312" s="3" t="str">
        <f>VLOOKUP(Table3[[#This Row],[PRODUCT ID]],Table1[[PRODUCT]:[SELLING PRICE]],1,FALSE)</f>
        <v>Product262</v>
      </c>
      <c r="H1312" s="3" t="str">
        <f>VLOOKUP(Table3[[#This Row],[PRODUCT ID]],Table1[[PRODUCT]:[SELLING PRICE]],2,FALSE)</f>
        <v>Category2</v>
      </c>
      <c r="I1312" s="3" t="str">
        <f>VLOOKUP(Table3[[#This Row],[PRODUCT ID]],Table1[[PRODUCT]:[SELLING PRICE]],3,FALSE)</f>
        <v>No</v>
      </c>
      <c r="J1312" s="16">
        <f ca="1">VLOOKUP(Table3[[#This Row],[PRODUCT ID]],Table1[[PRODUCT]:[SELLING PRICE]],4,FALSE)</f>
        <v>68</v>
      </c>
      <c r="K1312" s="16">
        <f ca="1">VLOOKUP(Table3[[#This Row],[PRODUCT ID]],Table1[[PRODUCT]:[SELLING PRICE]],5,FALSE)</f>
        <v>153.29643052105271</v>
      </c>
      <c r="L1312" s="16">
        <f ca="1">J1312*Table3[[#This Row],[QUANTITY]]</f>
        <v>680</v>
      </c>
      <c r="M1312" s="16">
        <f ca="1">K1312*Table3[[#This Row],[QUANTITY]]*(1-Table3[[#This Row],[DISCOUNT %]])</f>
        <v>1402.0231318179121</v>
      </c>
      <c r="N1312" s="3">
        <f>DAY(Table3[[#This Row],[DATE]])</f>
        <v>3</v>
      </c>
      <c r="O1312" s="3" t="str">
        <f>TEXT(Table3[[#This Row],[DATE]],"mmm")</f>
        <v>Aug</v>
      </c>
      <c r="P1312" s="3">
        <f>YEAR(Table3[[#This Row],[DATE]])</f>
        <v>2024</v>
      </c>
    </row>
    <row r="1313" spans="1:16" x14ac:dyDescent="0.3">
      <c r="A1313" s="6">
        <v>45508</v>
      </c>
      <c r="B1313" s="7" t="s">
        <v>1315</v>
      </c>
      <c r="C1313" s="9">
        <f t="shared" ca="1" si="40"/>
        <v>15</v>
      </c>
      <c r="D1313" s="9" t="s">
        <v>2116</v>
      </c>
      <c r="E1313" s="9" t="s">
        <v>2118</v>
      </c>
      <c r="F1313" s="10">
        <f t="shared" ca="1" si="41"/>
        <v>5.0069774247537585E-2</v>
      </c>
      <c r="G1313" s="3" t="str">
        <f>VLOOKUP(Table3[[#This Row],[PRODUCT ID]],Table1[[PRODUCT]:[SELLING PRICE]],1,FALSE)</f>
        <v>Product263</v>
      </c>
      <c r="H1313" s="3" t="str">
        <f>VLOOKUP(Table3[[#This Row],[PRODUCT ID]],Table1[[PRODUCT]:[SELLING PRICE]],2,FALSE)</f>
        <v>Category3</v>
      </c>
      <c r="I1313" s="3" t="str">
        <f>VLOOKUP(Table3[[#This Row],[PRODUCT ID]],Table1[[PRODUCT]:[SELLING PRICE]],3,FALSE)</f>
        <v>Ft</v>
      </c>
      <c r="J1313" s="16">
        <f ca="1">VLOOKUP(Table3[[#This Row],[PRODUCT ID]],Table1[[PRODUCT]:[SELLING PRICE]],4,FALSE)</f>
        <v>15</v>
      </c>
      <c r="K1313" s="16">
        <f ca="1">VLOOKUP(Table3[[#This Row],[PRODUCT ID]],Table1[[PRODUCT]:[SELLING PRICE]],5,FALSE)</f>
        <v>298.15348656605079</v>
      </c>
      <c r="L1313" s="16">
        <f ca="1">J1313*Table3[[#This Row],[QUANTITY]]</f>
        <v>225</v>
      </c>
      <c r="M1313" s="16">
        <f ca="1">K1313*Table3[[#This Row],[QUANTITY]]*(1-Table3[[#This Row],[DISCOUNT %]])</f>
        <v>4248.3751320385863</v>
      </c>
      <c r="N1313" s="3">
        <f>DAY(Table3[[#This Row],[DATE]])</f>
        <v>4</v>
      </c>
      <c r="O1313" s="3" t="str">
        <f>TEXT(Table3[[#This Row],[DATE]],"mmm")</f>
        <v>Aug</v>
      </c>
      <c r="P1313" s="3">
        <f>YEAR(Table3[[#This Row],[DATE]])</f>
        <v>2024</v>
      </c>
    </row>
    <row r="1314" spans="1:16" x14ac:dyDescent="0.3">
      <c r="A1314" s="6">
        <v>45509</v>
      </c>
      <c r="B1314" s="7" t="s">
        <v>1316</v>
      </c>
      <c r="C1314" s="9">
        <f t="shared" ca="1" si="40"/>
        <v>1</v>
      </c>
      <c r="D1314" s="9" t="s">
        <v>2115</v>
      </c>
      <c r="E1314" s="9" t="s">
        <v>2116</v>
      </c>
      <c r="F1314" s="10">
        <f t="shared" ca="1" si="41"/>
        <v>8.5218957300308602E-3</v>
      </c>
      <c r="G1314" s="3" t="str">
        <f>VLOOKUP(Table3[[#This Row],[PRODUCT ID]],Table1[[PRODUCT]:[SELLING PRICE]],1,FALSE)</f>
        <v>Product264</v>
      </c>
      <c r="H1314" s="3" t="str">
        <f>VLOOKUP(Table3[[#This Row],[PRODUCT ID]],Table1[[PRODUCT]:[SELLING PRICE]],2,FALSE)</f>
        <v>Category4</v>
      </c>
      <c r="I1314" s="3" t="str">
        <f>VLOOKUP(Table3[[#This Row],[PRODUCT ID]],Table1[[PRODUCT]:[SELLING PRICE]],3,FALSE)</f>
        <v>No</v>
      </c>
      <c r="J1314" s="16">
        <f ca="1">VLOOKUP(Table3[[#This Row],[PRODUCT ID]],Table1[[PRODUCT]:[SELLING PRICE]],4,FALSE)</f>
        <v>130</v>
      </c>
      <c r="K1314" s="16">
        <f ca="1">VLOOKUP(Table3[[#This Row],[PRODUCT ID]],Table1[[PRODUCT]:[SELLING PRICE]],5,FALSE)</f>
        <v>129.93608370510088</v>
      </c>
      <c r="L1314" s="16">
        <f ca="1">J1314*Table3[[#This Row],[QUANTITY]]</f>
        <v>130</v>
      </c>
      <c r="M1314" s="16">
        <f ca="1">K1314*Table3[[#This Row],[QUANTITY]]*(1-Table3[[#This Row],[DISCOUNT %]])</f>
        <v>128.82878194819745</v>
      </c>
      <c r="N1314" s="3">
        <f>DAY(Table3[[#This Row],[DATE]])</f>
        <v>5</v>
      </c>
      <c r="O1314" s="3" t="str">
        <f>TEXT(Table3[[#This Row],[DATE]],"mmm")</f>
        <v>Aug</v>
      </c>
      <c r="P1314" s="3">
        <f>YEAR(Table3[[#This Row],[DATE]])</f>
        <v>2024</v>
      </c>
    </row>
    <row r="1315" spans="1:16" x14ac:dyDescent="0.3">
      <c r="A1315" s="6">
        <v>45510</v>
      </c>
      <c r="B1315" s="7" t="s">
        <v>1317</v>
      </c>
      <c r="C1315" s="9">
        <f t="shared" ca="1" si="40"/>
        <v>12</v>
      </c>
      <c r="D1315" s="9" t="s">
        <v>2116</v>
      </c>
      <c r="E1315" s="9" t="s">
        <v>2116</v>
      </c>
      <c r="F1315" s="10">
        <f t="shared" ca="1" si="41"/>
        <v>4.3721428157431824E-2</v>
      </c>
      <c r="G1315" s="3" t="str">
        <f>VLOOKUP(Table3[[#This Row],[PRODUCT ID]],Table1[[PRODUCT]:[SELLING PRICE]],1,FALSE)</f>
        <v>Product265</v>
      </c>
      <c r="H1315" s="3" t="str">
        <f>VLOOKUP(Table3[[#This Row],[PRODUCT ID]],Table1[[PRODUCT]:[SELLING PRICE]],2,FALSE)</f>
        <v>Category1</v>
      </c>
      <c r="I1315" s="3" t="str">
        <f>VLOOKUP(Table3[[#This Row],[PRODUCT ID]],Table1[[PRODUCT]:[SELLING PRICE]],3,FALSE)</f>
        <v>Kg</v>
      </c>
      <c r="J1315" s="16">
        <f ca="1">VLOOKUP(Table3[[#This Row],[PRODUCT ID]],Table1[[PRODUCT]:[SELLING PRICE]],4,FALSE)</f>
        <v>172</v>
      </c>
      <c r="K1315" s="16">
        <f ca="1">VLOOKUP(Table3[[#This Row],[PRODUCT ID]],Table1[[PRODUCT]:[SELLING PRICE]],5,FALSE)</f>
        <v>103.72562912344593</v>
      </c>
      <c r="L1315" s="16">
        <f ca="1">J1315*Table3[[#This Row],[QUANTITY]]</f>
        <v>2064</v>
      </c>
      <c r="M1315" s="16">
        <f ca="1">K1315*Table3[[#This Row],[QUANTITY]]*(1-Table3[[#This Row],[DISCOUNT %]])</f>
        <v>1190.2871577796893</v>
      </c>
      <c r="N1315" s="3">
        <f>DAY(Table3[[#This Row],[DATE]])</f>
        <v>6</v>
      </c>
      <c r="O1315" s="3" t="str">
        <f>TEXT(Table3[[#This Row],[DATE]],"mmm")</f>
        <v>Aug</v>
      </c>
      <c r="P1315" s="3">
        <f>YEAR(Table3[[#This Row],[DATE]])</f>
        <v>2024</v>
      </c>
    </row>
    <row r="1316" spans="1:16" x14ac:dyDescent="0.3">
      <c r="A1316" s="6">
        <v>45511</v>
      </c>
      <c r="B1316" s="7" t="s">
        <v>1318</v>
      </c>
      <c r="C1316" s="9">
        <f t="shared" ca="1" si="40"/>
        <v>13</v>
      </c>
      <c r="D1316" s="9" t="s">
        <v>2117</v>
      </c>
      <c r="E1316" s="9" t="s">
        <v>2116</v>
      </c>
      <c r="F1316" s="10">
        <f t="shared" ca="1" si="41"/>
        <v>8.3506622173297629E-2</v>
      </c>
      <c r="G1316" s="3" t="str">
        <f>VLOOKUP(Table3[[#This Row],[PRODUCT ID]],Table1[[PRODUCT]:[SELLING PRICE]],1,FALSE)</f>
        <v>Product266</v>
      </c>
      <c r="H1316" s="3" t="str">
        <f>VLOOKUP(Table3[[#This Row],[PRODUCT ID]],Table1[[PRODUCT]:[SELLING PRICE]],2,FALSE)</f>
        <v>Category2</v>
      </c>
      <c r="I1316" s="3" t="str">
        <f>VLOOKUP(Table3[[#This Row],[PRODUCT ID]],Table1[[PRODUCT]:[SELLING PRICE]],3,FALSE)</f>
        <v>Kg</v>
      </c>
      <c r="J1316" s="16">
        <f ca="1">VLOOKUP(Table3[[#This Row],[PRODUCT ID]],Table1[[PRODUCT]:[SELLING PRICE]],4,FALSE)</f>
        <v>79</v>
      </c>
      <c r="K1316" s="16">
        <f ca="1">VLOOKUP(Table3[[#This Row],[PRODUCT ID]],Table1[[PRODUCT]:[SELLING PRICE]],5,FALSE)</f>
        <v>313.10634072937842</v>
      </c>
      <c r="L1316" s="16">
        <f ca="1">J1316*Table3[[#This Row],[QUANTITY]]</f>
        <v>1027</v>
      </c>
      <c r="M1316" s="16">
        <f ca="1">K1316*Table3[[#This Row],[QUANTITY]]*(1-Table3[[#This Row],[DISCOUNT %]])</f>
        <v>3730.4785418423435</v>
      </c>
      <c r="N1316" s="3">
        <f>DAY(Table3[[#This Row],[DATE]])</f>
        <v>7</v>
      </c>
      <c r="O1316" s="3" t="str">
        <f>TEXT(Table3[[#This Row],[DATE]],"mmm")</f>
        <v>Aug</v>
      </c>
      <c r="P1316" s="3">
        <f>YEAR(Table3[[#This Row],[DATE]])</f>
        <v>2024</v>
      </c>
    </row>
    <row r="1317" spans="1:16" x14ac:dyDescent="0.3">
      <c r="A1317" s="6">
        <v>45512</v>
      </c>
      <c r="B1317" s="7" t="s">
        <v>1319</v>
      </c>
      <c r="C1317" s="9">
        <f t="shared" ca="1" si="40"/>
        <v>9</v>
      </c>
      <c r="D1317" s="9" t="s">
        <v>2115</v>
      </c>
      <c r="E1317" s="9" t="s">
        <v>2116</v>
      </c>
      <c r="F1317" s="10">
        <f t="shared" ca="1" si="41"/>
        <v>7.4564287092690626E-2</v>
      </c>
      <c r="G1317" s="3" t="str">
        <f>VLOOKUP(Table3[[#This Row],[PRODUCT ID]],Table1[[PRODUCT]:[SELLING PRICE]],1,FALSE)</f>
        <v>Product267</v>
      </c>
      <c r="H1317" s="3" t="str">
        <f>VLOOKUP(Table3[[#This Row],[PRODUCT ID]],Table1[[PRODUCT]:[SELLING PRICE]],2,FALSE)</f>
        <v>Category3</v>
      </c>
      <c r="I1317" s="3" t="str">
        <f>VLOOKUP(Table3[[#This Row],[PRODUCT ID]],Table1[[PRODUCT]:[SELLING PRICE]],3,FALSE)</f>
        <v>Lt</v>
      </c>
      <c r="J1317" s="16">
        <f ca="1">VLOOKUP(Table3[[#This Row],[PRODUCT ID]],Table1[[PRODUCT]:[SELLING PRICE]],4,FALSE)</f>
        <v>184</v>
      </c>
      <c r="K1317" s="16">
        <f ca="1">VLOOKUP(Table3[[#This Row],[PRODUCT ID]],Table1[[PRODUCT]:[SELLING PRICE]],5,FALSE)</f>
        <v>283.69984120452182</v>
      </c>
      <c r="L1317" s="16">
        <f ca="1">J1317*Table3[[#This Row],[QUANTITY]]</f>
        <v>1656</v>
      </c>
      <c r="M1317" s="16">
        <f ca="1">K1317*Table3[[#This Row],[QUANTITY]]*(1-Table3[[#This Row],[DISCOUNT %]])</f>
        <v>2362.9136831711739</v>
      </c>
      <c r="N1317" s="3">
        <f>DAY(Table3[[#This Row],[DATE]])</f>
        <v>8</v>
      </c>
      <c r="O1317" s="3" t="str">
        <f>TEXT(Table3[[#This Row],[DATE]],"mmm")</f>
        <v>Aug</v>
      </c>
      <c r="P1317" s="3">
        <f>YEAR(Table3[[#This Row],[DATE]])</f>
        <v>2024</v>
      </c>
    </row>
    <row r="1318" spans="1:16" x14ac:dyDescent="0.3">
      <c r="A1318" s="6">
        <v>45513</v>
      </c>
      <c r="B1318" s="7" t="s">
        <v>1320</v>
      </c>
      <c r="C1318" s="9">
        <f t="shared" ca="1" si="40"/>
        <v>5</v>
      </c>
      <c r="D1318" s="9" t="s">
        <v>2115</v>
      </c>
      <c r="E1318" s="9" t="s">
        <v>2118</v>
      </c>
      <c r="F1318" s="10">
        <f t="shared" ca="1" si="41"/>
        <v>2.8788402068260634E-2</v>
      </c>
      <c r="G1318" s="3" t="str">
        <f>VLOOKUP(Table3[[#This Row],[PRODUCT ID]],Table1[[PRODUCT]:[SELLING PRICE]],1,FALSE)</f>
        <v>Product268</v>
      </c>
      <c r="H1318" s="3" t="str">
        <f>VLOOKUP(Table3[[#This Row],[PRODUCT ID]],Table1[[PRODUCT]:[SELLING PRICE]],2,FALSE)</f>
        <v>Category4</v>
      </c>
      <c r="I1318" s="3" t="str">
        <f>VLOOKUP(Table3[[#This Row],[PRODUCT ID]],Table1[[PRODUCT]:[SELLING PRICE]],3,FALSE)</f>
        <v>Kg</v>
      </c>
      <c r="J1318" s="16">
        <f ca="1">VLOOKUP(Table3[[#This Row],[PRODUCT ID]],Table1[[PRODUCT]:[SELLING PRICE]],4,FALSE)</f>
        <v>29</v>
      </c>
      <c r="K1318" s="16">
        <f ca="1">VLOOKUP(Table3[[#This Row],[PRODUCT ID]],Table1[[PRODUCT]:[SELLING PRICE]],5,FALSE)</f>
        <v>27.355739523665399</v>
      </c>
      <c r="L1318" s="16">
        <f ca="1">J1318*Table3[[#This Row],[QUANTITY]]</f>
        <v>145</v>
      </c>
      <c r="M1318" s="16">
        <f ca="1">K1318*Table3[[#This Row],[QUANTITY]]*(1-Table3[[#This Row],[DISCOUNT %]])</f>
        <v>132.84105747691754</v>
      </c>
      <c r="N1318" s="3">
        <f>DAY(Table3[[#This Row],[DATE]])</f>
        <v>9</v>
      </c>
      <c r="O1318" s="3" t="str">
        <f>TEXT(Table3[[#This Row],[DATE]],"mmm")</f>
        <v>Aug</v>
      </c>
      <c r="P1318" s="3">
        <f>YEAR(Table3[[#This Row],[DATE]])</f>
        <v>2024</v>
      </c>
    </row>
    <row r="1319" spans="1:16" x14ac:dyDescent="0.3">
      <c r="A1319" s="6">
        <v>45514</v>
      </c>
      <c r="B1319" s="7" t="s">
        <v>1321</v>
      </c>
      <c r="C1319" s="9">
        <f t="shared" ca="1" si="40"/>
        <v>15</v>
      </c>
      <c r="D1319" s="9" t="s">
        <v>2115</v>
      </c>
      <c r="E1319" s="9" t="s">
        <v>2116</v>
      </c>
      <c r="F1319" s="10">
        <f t="shared" ca="1" si="41"/>
        <v>2.5244089947924955E-2</v>
      </c>
      <c r="G1319" s="3" t="str">
        <f>VLOOKUP(Table3[[#This Row],[PRODUCT ID]],Table1[[PRODUCT]:[SELLING PRICE]],1,FALSE)</f>
        <v>Product269</v>
      </c>
      <c r="H1319" s="3" t="str">
        <f>VLOOKUP(Table3[[#This Row],[PRODUCT ID]],Table1[[PRODUCT]:[SELLING PRICE]],2,FALSE)</f>
        <v>Category5</v>
      </c>
      <c r="I1319" s="3" t="str">
        <f>VLOOKUP(Table3[[#This Row],[PRODUCT ID]],Table1[[PRODUCT]:[SELLING PRICE]],3,FALSE)</f>
        <v>Lt</v>
      </c>
      <c r="J1319" s="16">
        <f ca="1">VLOOKUP(Table3[[#This Row],[PRODUCT ID]],Table1[[PRODUCT]:[SELLING PRICE]],4,FALSE)</f>
        <v>92</v>
      </c>
      <c r="K1319" s="16">
        <f ca="1">VLOOKUP(Table3[[#This Row],[PRODUCT ID]],Table1[[PRODUCT]:[SELLING PRICE]],5,FALSE)</f>
        <v>143.59721461589697</v>
      </c>
      <c r="L1319" s="16">
        <f ca="1">J1319*Table3[[#This Row],[QUANTITY]]</f>
        <v>1380</v>
      </c>
      <c r="M1319" s="16">
        <f ca="1">K1319*Table3[[#This Row],[QUANTITY]]*(1-Table3[[#This Row],[DISCOUNT %]])</f>
        <v>2099.583504207927</v>
      </c>
      <c r="N1319" s="3">
        <f>DAY(Table3[[#This Row],[DATE]])</f>
        <v>10</v>
      </c>
      <c r="O1319" s="3" t="str">
        <f>TEXT(Table3[[#This Row],[DATE]],"mmm")</f>
        <v>Aug</v>
      </c>
      <c r="P1319" s="3">
        <f>YEAR(Table3[[#This Row],[DATE]])</f>
        <v>2024</v>
      </c>
    </row>
    <row r="1320" spans="1:16" x14ac:dyDescent="0.3">
      <c r="A1320" s="6">
        <v>45515</v>
      </c>
      <c r="B1320" s="7" t="s">
        <v>1322</v>
      </c>
      <c r="C1320" s="9">
        <f t="shared" ca="1" si="40"/>
        <v>8</v>
      </c>
      <c r="D1320" s="9" t="s">
        <v>2116</v>
      </c>
      <c r="E1320" s="9" t="s">
        <v>2116</v>
      </c>
      <c r="F1320" s="10">
        <f t="shared" ca="1" si="41"/>
        <v>8.54802074722463E-2</v>
      </c>
      <c r="G1320" s="3" t="str">
        <f>VLOOKUP(Table3[[#This Row],[PRODUCT ID]],Table1[[PRODUCT]:[SELLING PRICE]],1,FALSE)</f>
        <v>Product270</v>
      </c>
      <c r="H1320" s="3" t="str">
        <f>VLOOKUP(Table3[[#This Row],[PRODUCT ID]],Table1[[PRODUCT]:[SELLING PRICE]],2,FALSE)</f>
        <v>Category1</v>
      </c>
      <c r="I1320" s="3" t="str">
        <f>VLOOKUP(Table3[[#This Row],[PRODUCT ID]],Table1[[PRODUCT]:[SELLING PRICE]],3,FALSE)</f>
        <v>Ft</v>
      </c>
      <c r="J1320" s="16">
        <f ca="1">VLOOKUP(Table3[[#This Row],[PRODUCT ID]],Table1[[PRODUCT]:[SELLING PRICE]],4,FALSE)</f>
        <v>79</v>
      </c>
      <c r="K1320" s="16">
        <f ca="1">VLOOKUP(Table3[[#This Row],[PRODUCT ID]],Table1[[PRODUCT]:[SELLING PRICE]],5,FALSE)</f>
        <v>273.17968332421242</v>
      </c>
      <c r="L1320" s="16">
        <f ca="1">J1320*Table3[[#This Row],[QUANTITY]]</f>
        <v>632</v>
      </c>
      <c r="M1320" s="16">
        <f ca="1">K1320*Table3[[#This Row],[QUANTITY]]*(1-Table3[[#This Row],[DISCOUNT %]])</f>
        <v>1998.6258185316497</v>
      </c>
      <c r="N1320" s="3">
        <f>DAY(Table3[[#This Row],[DATE]])</f>
        <v>11</v>
      </c>
      <c r="O1320" s="3" t="str">
        <f>TEXT(Table3[[#This Row],[DATE]],"mmm")</f>
        <v>Aug</v>
      </c>
      <c r="P1320" s="3">
        <f>YEAR(Table3[[#This Row],[DATE]])</f>
        <v>2024</v>
      </c>
    </row>
    <row r="1321" spans="1:16" x14ac:dyDescent="0.3">
      <c r="A1321" s="6">
        <v>45516</v>
      </c>
      <c r="B1321" s="7" t="s">
        <v>1323</v>
      </c>
      <c r="C1321" s="9">
        <f t="shared" ca="1" si="40"/>
        <v>4</v>
      </c>
      <c r="D1321" s="9" t="s">
        <v>2116</v>
      </c>
      <c r="E1321" s="9" t="s">
        <v>2116</v>
      </c>
      <c r="F1321" s="10">
        <f t="shared" ca="1" si="41"/>
        <v>9.1687584515993577E-3</v>
      </c>
      <c r="G1321" s="3" t="str">
        <f>VLOOKUP(Table3[[#This Row],[PRODUCT ID]],Table1[[PRODUCT]:[SELLING PRICE]],1,FALSE)</f>
        <v>Product271</v>
      </c>
      <c r="H1321" s="3" t="str">
        <f>VLOOKUP(Table3[[#This Row],[PRODUCT ID]],Table1[[PRODUCT]:[SELLING PRICE]],2,FALSE)</f>
        <v>Category2</v>
      </c>
      <c r="I1321" s="3" t="str">
        <f>VLOOKUP(Table3[[#This Row],[PRODUCT ID]],Table1[[PRODUCT]:[SELLING PRICE]],3,FALSE)</f>
        <v>Kg</v>
      </c>
      <c r="J1321" s="16">
        <f ca="1">VLOOKUP(Table3[[#This Row],[PRODUCT ID]],Table1[[PRODUCT]:[SELLING PRICE]],4,FALSE)</f>
        <v>127</v>
      </c>
      <c r="K1321" s="16">
        <f ca="1">VLOOKUP(Table3[[#This Row],[PRODUCT ID]],Table1[[PRODUCT]:[SELLING PRICE]],5,FALSE)</f>
        <v>102.41317186341811</v>
      </c>
      <c r="L1321" s="16">
        <f ca="1">J1321*Table3[[#This Row],[QUANTITY]]</f>
        <v>508</v>
      </c>
      <c r="M1321" s="16">
        <f ca="1">K1321*Table3[[#This Row],[QUANTITY]]*(1-Table3[[#This Row],[DISCOUNT %]])</f>
        <v>405.89668091336119</v>
      </c>
      <c r="N1321" s="3">
        <f>DAY(Table3[[#This Row],[DATE]])</f>
        <v>12</v>
      </c>
      <c r="O1321" s="3" t="str">
        <f>TEXT(Table3[[#This Row],[DATE]],"mmm")</f>
        <v>Aug</v>
      </c>
      <c r="P1321" s="3">
        <f>YEAR(Table3[[#This Row],[DATE]])</f>
        <v>2024</v>
      </c>
    </row>
    <row r="1322" spans="1:16" x14ac:dyDescent="0.3">
      <c r="A1322" s="6">
        <v>45517</v>
      </c>
      <c r="B1322" s="7" t="s">
        <v>1324</v>
      </c>
      <c r="C1322" s="9">
        <f t="shared" ca="1" si="40"/>
        <v>4</v>
      </c>
      <c r="D1322" s="9" t="s">
        <v>2116</v>
      </c>
      <c r="E1322" s="9" t="s">
        <v>2116</v>
      </c>
      <c r="F1322" s="10">
        <f t="shared" ca="1" si="41"/>
        <v>8.9387099581834634E-2</v>
      </c>
      <c r="G1322" s="3" t="str">
        <f>VLOOKUP(Table3[[#This Row],[PRODUCT ID]],Table1[[PRODUCT]:[SELLING PRICE]],1,FALSE)</f>
        <v>Product272</v>
      </c>
      <c r="H1322" s="3" t="str">
        <f>VLOOKUP(Table3[[#This Row],[PRODUCT ID]],Table1[[PRODUCT]:[SELLING PRICE]],2,FALSE)</f>
        <v>Category3</v>
      </c>
      <c r="I1322" s="3" t="str">
        <f>VLOOKUP(Table3[[#This Row],[PRODUCT ID]],Table1[[PRODUCT]:[SELLING PRICE]],3,FALSE)</f>
        <v>No</v>
      </c>
      <c r="J1322" s="16">
        <f ca="1">VLOOKUP(Table3[[#This Row],[PRODUCT ID]],Table1[[PRODUCT]:[SELLING PRICE]],4,FALSE)</f>
        <v>66</v>
      </c>
      <c r="K1322" s="16">
        <f ca="1">VLOOKUP(Table3[[#This Row],[PRODUCT ID]],Table1[[PRODUCT]:[SELLING PRICE]],5,FALSE)</f>
        <v>275.23095317484353</v>
      </c>
      <c r="L1322" s="16">
        <f ca="1">J1322*Table3[[#This Row],[QUANTITY]]</f>
        <v>264</v>
      </c>
      <c r="M1322" s="16">
        <f ca="1">K1322*Table3[[#This Row],[QUANTITY]]*(1-Table3[[#This Row],[DISCOUNT %]])</f>
        <v>1002.5154262216021</v>
      </c>
      <c r="N1322" s="3">
        <f>DAY(Table3[[#This Row],[DATE]])</f>
        <v>13</v>
      </c>
      <c r="O1322" s="3" t="str">
        <f>TEXT(Table3[[#This Row],[DATE]],"mmm")</f>
        <v>Aug</v>
      </c>
      <c r="P1322" s="3">
        <f>YEAR(Table3[[#This Row],[DATE]])</f>
        <v>2024</v>
      </c>
    </row>
    <row r="1323" spans="1:16" x14ac:dyDescent="0.3">
      <c r="A1323" s="6">
        <v>45518</v>
      </c>
      <c r="B1323" s="7" t="s">
        <v>1325</v>
      </c>
      <c r="C1323" s="9">
        <f t="shared" ca="1" si="40"/>
        <v>2</v>
      </c>
      <c r="D1323" s="9" t="s">
        <v>2115</v>
      </c>
      <c r="E1323" s="9" t="s">
        <v>2116</v>
      </c>
      <c r="F1323" s="10">
        <f t="shared" ca="1" si="41"/>
        <v>9.477785119122277E-2</v>
      </c>
      <c r="G1323" s="3" t="str">
        <f>VLOOKUP(Table3[[#This Row],[PRODUCT ID]],Table1[[PRODUCT]:[SELLING PRICE]],1,FALSE)</f>
        <v>Product273</v>
      </c>
      <c r="H1323" s="3" t="str">
        <f>VLOOKUP(Table3[[#This Row],[PRODUCT ID]],Table1[[PRODUCT]:[SELLING PRICE]],2,FALSE)</f>
        <v>Category4</v>
      </c>
      <c r="I1323" s="3" t="str">
        <f>VLOOKUP(Table3[[#This Row],[PRODUCT ID]],Table1[[PRODUCT]:[SELLING PRICE]],3,FALSE)</f>
        <v>No</v>
      </c>
      <c r="J1323" s="16">
        <f ca="1">VLOOKUP(Table3[[#This Row],[PRODUCT ID]],Table1[[PRODUCT]:[SELLING PRICE]],4,FALSE)</f>
        <v>234</v>
      </c>
      <c r="K1323" s="16">
        <f ca="1">VLOOKUP(Table3[[#This Row],[PRODUCT ID]],Table1[[PRODUCT]:[SELLING PRICE]],5,FALSE)</f>
        <v>166.4460760260076</v>
      </c>
      <c r="L1323" s="16">
        <f ca="1">J1323*Table3[[#This Row],[QUANTITY]]</f>
        <v>468</v>
      </c>
      <c r="M1323" s="16">
        <f ca="1">K1323*Table3[[#This Row],[QUANTITY]]*(1-Table3[[#This Row],[DISCOUNT %]])</f>
        <v>301.3413492021034</v>
      </c>
      <c r="N1323" s="3">
        <f>DAY(Table3[[#This Row],[DATE]])</f>
        <v>14</v>
      </c>
      <c r="O1323" s="3" t="str">
        <f>TEXT(Table3[[#This Row],[DATE]],"mmm")</f>
        <v>Aug</v>
      </c>
      <c r="P1323" s="3">
        <f>YEAR(Table3[[#This Row],[DATE]])</f>
        <v>2024</v>
      </c>
    </row>
    <row r="1324" spans="1:16" x14ac:dyDescent="0.3">
      <c r="A1324" s="6">
        <v>45519</v>
      </c>
      <c r="B1324" s="7" t="s">
        <v>1326</v>
      </c>
      <c r="C1324" s="9">
        <f t="shared" ca="1" si="40"/>
        <v>7</v>
      </c>
      <c r="D1324" s="9" t="s">
        <v>2117</v>
      </c>
      <c r="E1324" s="9" t="s">
        <v>2118</v>
      </c>
      <c r="F1324" s="10">
        <f t="shared" ca="1" si="41"/>
        <v>9.5394147939186977E-2</v>
      </c>
      <c r="G1324" s="3" t="str">
        <f>VLOOKUP(Table3[[#This Row],[PRODUCT ID]],Table1[[PRODUCT]:[SELLING PRICE]],1,FALSE)</f>
        <v>Product274</v>
      </c>
      <c r="H1324" s="3" t="str">
        <f>VLOOKUP(Table3[[#This Row],[PRODUCT ID]],Table1[[PRODUCT]:[SELLING PRICE]],2,FALSE)</f>
        <v>Category5</v>
      </c>
      <c r="I1324" s="3" t="str">
        <f>VLOOKUP(Table3[[#This Row],[PRODUCT ID]],Table1[[PRODUCT]:[SELLING PRICE]],3,FALSE)</f>
        <v>Ft</v>
      </c>
      <c r="J1324" s="16">
        <f ca="1">VLOOKUP(Table3[[#This Row],[PRODUCT ID]],Table1[[PRODUCT]:[SELLING PRICE]],4,FALSE)</f>
        <v>138</v>
      </c>
      <c r="K1324" s="16">
        <f ca="1">VLOOKUP(Table3[[#This Row],[PRODUCT ID]],Table1[[PRODUCT]:[SELLING PRICE]],5,FALSE)</f>
        <v>159.06424091502711</v>
      </c>
      <c r="L1324" s="16">
        <f ca="1">J1324*Table3[[#This Row],[QUANTITY]]</f>
        <v>966</v>
      </c>
      <c r="M1324" s="16">
        <f ca="1">K1324*Table3[[#This Row],[QUANTITY]]*(1-Table3[[#This Row],[DISCOUNT %]])</f>
        <v>1007.2331022974117</v>
      </c>
      <c r="N1324" s="3">
        <f>DAY(Table3[[#This Row],[DATE]])</f>
        <v>15</v>
      </c>
      <c r="O1324" s="3" t="str">
        <f>TEXT(Table3[[#This Row],[DATE]],"mmm")</f>
        <v>Aug</v>
      </c>
      <c r="P1324" s="3">
        <f>YEAR(Table3[[#This Row],[DATE]])</f>
        <v>2024</v>
      </c>
    </row>
    <row r="1325" spans="1:16" x14ac:dyDescent="0.3">
      <c r="A1325" s="6">
        <v>45520</v>
      </c>
      <c r="B1325" s="7" t="s">
        <v>1327</v>
      </c>
      <c r="C1325" s="9">
        <f t="shared" ca="1" si="40"/>
        <v>14</v>
      </c>
      <c r="D1325" s="9" t="s">
        <v>2117</v>
      </c>
      <c r="E1325" s="9" t="s">
        <v>2118</v>
      </c>
      <c r="F1325" s="10">
        <f t="shared" ca="1" si="41"/>
        <v>1.39717660681992E-2</v>
      </c>
      <c r="G1325" s="3" t="str">
        <f>VLOOKUP(Table3[[#This Row],[PRODUCT ID]],Table1[[PRODUCT]:[SELLING PRICE]],1,FALSE)</f>
        <v>Product275</v>
      </c>
      <c r="H1325" s="3" t="str">
        <f>VLOOKUP(Table3[[#This Row],[PRODUCT ID]],Table1[[PRODUCT]:[SELLING PRICE]],2,FALSE)</f>
        <v>Category1</v>
      </c>
      <c r="I1325" s="3" t="str">
        <f>VLOOKUP(Table3[[#This Row],[PRODUCT ID]],Table1[[PRODUCT]:[SELLING PRICE]],3,FALSE)</f>
        <v>No</v>
      </c>
      <c r="J1325" s="16">
        <f ca="1">VLOOKUP(Table3[[#This Row],[PRODUCT ID]],Table1[[PRODUCT]:[SELLING PRICE]],4,FALSE)</f>
        <v>31</v>
      </c>
      <c r="K1325" s="16">
        <f ca="1">VLOOKUP(Table3[[#This Row],[PRODUCT ID]],Table1[[PRODUCT]:[SELLING PRICE]],5,FALSE)</f>
        <v>106.91730123467748</v>
      </c>
      <c r="L1325" s="16">
        <f ca="1">J1325*Table3[[#This Row],[QUANTITY]]</f>
        <v>434</v>
      </c>
      <c r="M1325" s="16">
        <f ca="1">K1325*Table3[[#This Row],[QUANTITY]]*(1-Table3[[#This Row],[DISCOUNT %]])</f>
        <v>1475.9286879845674</v>
      </c>
      <c r="N1325" s="3">
        <f>DAY(Table3[[#This Row],[DATE]])</f>
        <v>16</v>
      </c>
      <c r="O1325" s="3" t="str">
        <f>TEXT(Table3[[#This Row],[DATE]],"mmm")</f>
        <v>Aug</v>
      </c>
      <c r="P1325" s="3">
        <f>YEAR(Table3[[#This Row],[DATE]])</f>
        <v>2024</v>
      </c>
    </row>
    <row r="1326" spans="1:16" x14ac:dyDescent="0.3">
      <c r="A1326" s="6">
        <v>45521</v>
      </c>
      <c r="B1326" s="7" t="s">
        <v>1328</v>
      </c>
      <c r="C1326" s="9">
        <f t="shared" ca="1" si="40"/>
        <v>5</v>
      </c>
      <c r="D1326" s="9" t="s">
        <v>2116</v>
      </c>
      <c r="E1326" s="9" t="s">
        <v>2116</v>
      </c>
      <c r="F1326" s="10">
        <f t="shared" ca="1" si="41"/>
        <v>8.3332059388208687E-2</v>
      </c>
      <c r="G1326" s="3" t="str">
        <f>VLOOKUP(Table3[[#This Row],[PRODUCT ID]],Table1[[PRODUCT]:[SELLING PRICE]],1,FALSE)</f>
        <v>Product276</v>
      </c>
      <c r="H1326" s="3" t="str">
        <f>VLOOKUP(Table3[[#This Row],[PRODUCT ID]],Table1[[PRODUCT]:[SELLING PRICE]],2,FALSE)</f>
        <v>Category2</v>
      </c>
      <c r="I1326" s="3" t="str">
        <f>VLOOKUP(Table3[[#This Row],[PRODUCT ID]],Table1[[PRODUCT]:[SELLING PRICE]],3,FALSE)</f>
        <v>Kg</v>
      </c>
      <c r="J1326" s="16">
        <f ca="1">VLOOKUP(Table3[[#This Row],[PRODUCT ID]],Table1[[PRODUCT]:[SELLING PRICE]],4,FALSE)</f>
        <v>131</v>
      </c>
      <c r="K1326" s="16">
        <f ca="1">VLOOKUP(Table3[[#This Row],[PRODUCT ID]],Table1[[PRODUCT]:[SELLING PRICE]],5,FALSE)</f>
        <v>131.56037752787248</v>
      </c>
      <c r="L1326" s="16">
        <f ca="1">J1326*Table3[[#This Row],[QUANTITY]]</f>
        <v>655</v>
      </c>
      <c r="M1326" s="16">
        <f ca="1">K1326*Table3[[#This Row],[QUANTITY]]*(1-Table3[[#This Row],[DISCOUNT %]])</f>
        <v>602.98590167292321</v>
      </c>
      <c r="N1326" s="3">
        <f>DAY(Table3[[#This Row],[DATE]])</f>
        <v>17</v>
      </c>
      <c r="O1326" s="3" t="str">
        <f>TEXT(Table3[[#This Row],[DATE]],"mmm")</f>
        <v>Aug</v>
      </c>
      <c r="P1326" s="3">
        <f>YEAR(Table3[[#This Row],[DATE]])</f>
        <v>2024</v>
      </c>
    </row>
    <row r="1327" spans="1:16" x14ac:dyDescent="0.3">
      <c r="A1327" s="6">
        <v>45522</v>
      </c>
      <c r="B1327" s="7" t="s">
        <v>1329</v>
      </c>
      <c r="C1327" s="9">
        <f t="shared" ca="1" si="40"/>
        <v>4</v>
      </c>
      <c r="D1327" s="9" t="s">
        <v>2116</v>
      </c>
      <c r="E1327" s="9" t="s">
        <v>2116</v>
      </c>
      <c r="F1327" s="10">
        <f t="shared" ca="1" si="41"/>
        <v>4.8228878056064572E-2</v>
      </c>
      <c r="G1327" s="3" t="str">
        <f>VLOOKUP(Table3[[#This Row],[PRODUCT ID]],Table1[[PRODUCT]:[SELLING PRICE]],1,FALSE)</f>
        <v>Product277</v>
      </c>
      <c r="H1327" s="3" t="str">
        <f>VLOOKUP(Table3[[#This Row],[PRODUCT ID]],Table1[[PRODUCT]:[SELLING PRICE]],2,FALSE)</f>
        <v>Category3</v>
      </c>
      <c r="I1327" s="3" t="str">
        <f>VLOOKUP(Table3[[#This Row],[PRODUCT ID]],Table1[[PRODUCT]:[SELLING PRICE]],3,FALSE)</f>
        <v>Kg</v>
      </c>
      <c r="J1327" s="16">
        <f ca="1">VLOOKUP(Table3[[#This Row],[PRODUCT ID]],Table1[[PRODUCT]:[SELLING PRICE]],4,FALSE)</f>
        <v>60</v>
      </c>
      <c r="K1327" s="16">
        <f ca="1">VLOOKUP(Table3[[#This Row],[PRODUCT ID]],Table1[[PRODUCT]:[SELLING PRICE]],5,FALSE)</f>
        <v>303.62390968866492</v>
      </c>
      <c r="L1327" s="16">
        <f ca="1">J1327*Table3[[#This Row],[QUANTITY]]</f>
        <v>240</v>
      </c>
      <c r="M1327" s="16">
        <f ca="1">K1327*Table3[[#This Row],[QUANTITY]]*(1-Table3[[#This Row],[DISCOUNT %]])</f>
        <v>1155.9218766935389</v>
      </c>
      <c r="N1327" s="3">
        <f>DAY(Table3[[#This Row],[DATE]])</f>
        <v>18</v>
      </c>
      <c r="O1327" s="3" t="str">
        <f>TEXT(Table3[[#This Row],[DATE]],"mmm")</f>
        <v>Aug</v>
      </c>
      <c r="P1327" s="3">
        <f>YEAR(Table3[[#This Row],[DATE]])</f>
        <v>2024</v>
      </c>
    </row>
    <row r="1328" spans="1:16" x14ac:dyDescent="0.3">
      <c r="A1328" s="6">
        <v>45523</v>
      </c>
      <c r="B1328" s="7" t="s">
        <v>1330</v>
      </c>
      <c r="C1328" s="9">
        <f t="shared" ca="1" si="40"/>
        <v>2</v>
      </c>
      <c r="D1328" s="9" t="s">
        <v>2116</v>
      </c>
      <c r="E1328" s="9" t="s">
        <v>2116</v>
      </c>
      <c r="F1328" s="10">
        <f t="shared" ca="1" si="41"/>
        <v>3.0945806637454245E-2</v>
      </c>
      <c r="G1328" s="3" t="str">
        <f>VLOOKUP(Table3[[#This Row],[PRODUCT ID]],Table1[[PRODUCT]:[SELLING PRICE]],1,FALSE)</f>
        <v>Product278</v>
      </c>
      <c r="H1328" s="3" t="str">
        <f>VLOOKUP(Table3[[#This Row],[PRODUCT ID]],Table1[[PRODUCT]:[SELLING PRICE]],2,FALSE)</f>
        <v>Category4</v>
      </c>
      <c r="I1328" s="3" t="str">
        <f>VLOOKUP(Table3[[#This Row],[PRODUCT ID]],Table1[[PRODUCT]:[SELLING PRICE]],3,FALSE)</f>
        <v>Lt</v>
      </c>
      <c r="J1328" s="16">
        <f ca="1">VLOOKUP(Table3[[#This Row],[PRODUCT ID]],Table1[[PRODUCT]:[SELLING PRICE]],4,FALSE)</f>
        <v>232</v>
      </c>
      <c r="K1328" s="16">
        <f ca="1">VLOOKUP(Table3[[#This Row],[PRODUCT ID]],Table1[[PRODUCT]:[SELLING PRICE]],5,FALSE)</f>
        <v>51.732092995137336</v>
      </c>
      <c r="L1328" s="16">
        <f ca="1">J1328*Table3[[#This Row],[QUANTITY]]</f>
        <v>464</v>
      </c>
      <c r="M1328" s="16">
        <f ca="1">K1328*Table3[[#This Row],[QUANTITY]]*(1-Table3[[#This Row],[DISCOUNT %]])</f>
        <v>100.26240329671802</v>
      </c>
      <c r="N1328" s="3">
        <f>DAY(Table3[[#This Row],[DATE]])</f>
        <v>19</v>
      </c>
      <c r="O1328" s="3" t="str">
        <f>TEXT(Table3[[#This Row],[DATE]],"mmm")</f>
        <v>Aug</v>
      </c>
      <c r="P1328" s="3">
        <f>YEAR(Table3[[#This Row],[DATE]])</f>
        <v>2024</v>
      </c>
    </row>
    <row r="1329" spans="1:16" x14ac:dyDescent="0.3">
      <c r="A1329" s="6">
        <v>45524</v>
      </c>
      <c r="B1329" s="7" t="s">
        <v>1331</v>
      </c>
      <c r="C1329" s="9">
        <f t="shared" ca="1" si="40"/>
        <v>8</v>
      </c>
      <c r="D1329" s="9" t="s">
        <v>2116</v>
      </c>
      <c r="E1329" s="9" t="s">
        <v>2116</v>
      </c>
      <c r="F1329" s="10">
        <f t="shared" ca="1" si="41"/>
        <v>4.1913951327643119E-2</v>
      </c>
      <c r="G1329" s="3" t="str">
        <f>VLOOKUP(Table3[[#This Row],[PRODUCT ID]],Table1[[PRODUCT]:[SELLING PRICE]],1,FALSE)</f>
        <v>Product279</v>
      </c>
      <c r="H1329" s="3" t="str">
        <f>VLOOKUP(Table3[[#This Row],[PRODUCT ID]],Table1[[PRODUCT]:[SELLING PRICE]],2,FALSE)</f>
        <v>Category5</v>
      </c>
      <c r="I1329" s="3" t="str">
        <f>VLOOKUP(Table3[[#This Row],[PRODUCT ID]],Table1[[PRODUCT]:[SELLING PRICE]],3,FALSE)</f>
        <v>Kg</v>
      </c>
      <c r="J1329" s="16">
        <f ca="1">VLOOKUP(Table3[[#This Row],[PRODUCT ID]],Table1[[PRODUCT]:[SELLING PRICE]],4,FALSE)</f>
        <v>13</v>
      </c>
      <c r="K1329" s="16">
        <f ca="1">VLOOKUP(Table3[[#This Row],[PRODUCT ID]],Table1[[PRODUCT]:[SELLING PRICE]],5,FALSE)</f>
        <v>291.43325760468235</v>
      </c>
      <c r="L1329" s="16">
        <f ca="1">J1329*Table3[[#This Row],[QUANTITY]]</f>
        <v>104</v>
      </c>
      <c r="M1329" s="16">
        <f ca="1">K1329*Table3[[#This Row],[QUANTITY]]*(1-Table3[[#This Row],[DISCOUNT %]])</f>
        <v>2233.7451058414658</v>
      </c>
      <c r="N1329" s="3">
        <f>DAY(Table3[[#This Row],[DATE]])</f>
        <v>20</v>
      </c>
      <c r="O1329" s="3" t="str">
        <f>TEXT(Table3[[#This Row],[DATE]],"mmm")</f>
        <v>Aug</v>
      </c>
      <c r="P1329" s="3">
        <f>YEAR(Table3[[#This Row],[DATE]])</f>
        <v>2024</v>
      </c>
    </row>
    <row r="1330" spans="1:16" x14ac:dyDescent="0.3">
      <c r="A1330" s="6">
        <v>45525</v>
      </c>
      <c r="B1330" s="7" t="s">
        <v>1332</v>
      </c>
      <c r="C1330" s="9">
        <f t="shared" ca="1" si="40"/>
        <v>1</v>
      </c>
      <c r="D1330" s="9" t="s">
        <v>2115</v>
      </c>
      <c r="E1330" s="9" t="s">
        <v>2118</v>
      </c>
      <c r="F1330" s="10">
        <f t="shared" ca="1" si="41"/>
        <v>3.6579998558405769E-2</v>
      </c>
      <c r="G1330" s="3" t="str">
        <f>VLOOKUP(Table3[[#This Row],[PRODUCT ID]],Table1[[PRODUCT]:[SELLING PRICE]],1,FALSE)</f>
        <v>Product280</v>
      </c>
      <c r="H1330" s="3" t="str">
        <f>VLOOKUP(Table3[[#This Row],[PRODUCT ID]],Table1[[PRODUCT]:[SELLING PRICE]],2,FALSE)</f>
        <v>Category1</v>
      </c>
      <c r="I1330" s="3" t="str">
        <f>VLOOKUP(Table3[[#This Row],[PRODUCT ID]],Table1[[PRODUCT]:[SELLING PRICE]],3,FALSE)</f>
        <v>Lt</v>
      </c>
      <c r="J1330" s="16">
        <f ca="1">VLOOKUP(Table3[[#This Row],[PRODUCT ID]],Table1[[PRODUCT]:[SELLING PRICE]],4,FALSE)</f>
        <v>50</v>
      </c>
      <c r="K1330" s="16">
        <f ca="1">VLOOKUP(Table3[[#This Row],[PRODUCT ID]],Table1[[PRODUCT]:[SELLING PRICE]],5,FALSE)</f>
        <v>300.21350762598053</v>
      </c>
      <c r="L1330" s="16">
        <f ca="1">J1330*Table3[[#This Row],[QUANTITY]]</f>
        <v>50</v>
      </c>
      <c r="M1330" s="16">
        <f ca="1">K1330*Table3[[#This Row],[QUANTITY]]*(1-Table3[[#This Row],[DISCOUNT %]])</f>
        <v>289.23169794980822</v>
      </c>
      <c r="N1330" s="3">
        <f>DAY(Table3[[#This Row],[DATE]])</f>
        <v>21</v>
      </c>
      <c r="O1330" s="3" t="str">
        <f>TEXT(Table3[[#This Row],[DATE]],"mmm")</f>
        <v>Aug</v>
      </c>
      <c r="P1330" s="3">
        <f>YEAR(Table3[[#This Row],[DATE]])</f>
        <v>2024</v>
      </c>
    </row>
    <row r="1331" spans="1:16" x14ac:dyDescent="0.3">
      <c r="A1331" s="6">
        <v>45526</v>
      </c>
      <c r="B1331" s="7" t="s">
        <v>1333</v>
      </c>
      <c r="C1331" s="9">
        <f t="shared" ca="1" si="40"/>
        <v>3</v>
      </c>
      <c r="D1331" s="9" t="s">
        <v>2116</v>
      </c>
      <c r="E1331" s="9" t="s">
        <v>2116</v>
      </c>
      <c r="F1331" s="10">
        <f t="shared" ca="1" si="41"/>
        <v>1.5459542047892206E-2</v>
      </c>
      <c r="G1331" s="3" t="str">
        <f>VLOOKUP(Table3[[#This Row],[PRODUCT ID]],Table1[[PRODUCT]:[SELLING PRICE]],1,FALSE)</f>
        <v>Product281</v>
      </c>
      <c r="H1331" s="3" t="str">
        <f>VLOOKUP(Table3[[#This Row],[PRODUCT ID]],Table1[[PRODUCT]:[SELLING PRICE]],2,FALSE)</f>
        <v>Category2</v>
      </c>
      <c r="I1331" s="3" t="str">
        <f>VLOOKUP(Table3[[#This Row],[PRODUCT ID]],Table1[[PRODUCT]:[SELLING PRICE]],3,FALSE)</f>
        <v>Ft</v>
      </c>
      <c r="J1331" s="16">
        <f ca="1">VLOOKUP(Table3[[#This Row],[PRODUCT ID]],Table1[[PRODUCT]:[SELLING PRICE]],4,FALSE)</f>
        <v>98</v>
      </c>
      <c r="K1331" s="16">
        <f ca="1">VLOOKUP(Table3[[#This Row],[PRODUCT ID]],Table1[[PRODUCT]:[SELLING PRICE]],5,FALSE)</f>
        <v>192.31615779053274</v>
      </c>
      <c r="L1331" s="16">
        <f ca="1">J1331*Table3[[#This Row],[QUANTITY]]</f>
        <v>294</v>
      </c>
      <c r="M1331" s="16">
        <f ca="1">K1331*Table3[[#This Row],[QUANTITY]]*(1-Table3[[#This Row],[DISCOUNT %]])</f>
        <v>568.02911418804274</v>
      </c>
      <c r="N1331" s="3">
        <f>DAY(Table3[[#This Row],[DATE]])</f>
        <v>22</v>
      </c>
      <c r="O1331" s="3" t="str">
        <f>TEXT(Table3[[#This Row],[DATE]],"mmm")</f>
        <v>Aug</v>
      </c>
      <c r="P1331" s="3">
        <f>YEAR(Table3[[#This Row],[DATE]])</f>
        <v>2024</v>
      </c>
    </row>
    <row r="1332" spans="1:16" x14ac:dyDescent="0.3">
      <c r="A1332" s="6">
        <v>45527</v>
      </c>
      <c r="B1332" s="7" t="s">
        <v>1334</v>
      </c>
      <c r="C1332" s="9">
        <f t="shared" ca="1" si="40"/>
        <v>14</v>
      </c>
      <c r="D1332" s="9" t="s">
        <v>2117</v>
      </c>
      <c r="E1332" s="9" t="s">
        <v>2116</v>
      </c>
      <c r="F1332" s="10">
        <f t="shared" ca="1" si="41"/>
        <v>5.0837928885067954E-2</v>
      </c>
      <c r="G1332" s="3" t="str">
        <f>VLOOKUP(Table3[[#This Row],[PRODUCT ID]],Table1[[PRODUCT]:[SELLING PRICE]],1,FALSE)</f>
        <v>Product282</v>
      </c>
      <c r="H1332" s="3" t="str">
        <f>VLOOKUP(Table3[[#This Row],[PRODUCT ID]],Table1[[PRODUCT]:[SELLING PRICE]],2,FALSE)</f>
        <v>Category3</v>
      </c>
      <c r="I1332" s="3" t="str">
        <f>VLOOKUP(Table3[[#This Row],[PRODUCT ID]],Table1[[PRODUCT]:[SELLING PRICE]],3,FALSE)</f>
        <v>Kg</v>
      </c>
      <c r="J1332" s="16">
        <f ca="1">VLOOKUP(Table3[[#This Row],[PRODUCT ID]],Table1[[PRODUCT]:[SELLING PRICE]],4,FALSE)</f>
        <v>58</v>
      </c>
      <c r="K1332" s="16">
        <f ca="1">VLOOKUP(Table3[[#This Row],[PRODUCT ID]],Table1[[PRODUCT]:[SELLING PRICE]],5,FALSE)</f>
        <v>144.84846710084543</v>
      </c>
      <c r="L1332" s="16">
        <f ca="1">J1332*Table3[[#This Row],[QUANTITY]]</f>
        <v>812</v>
      </c>
      <c r="M1332" s="16">
        <f ca="1">K1332*Table3[[#This Row],[QUANTITY]]*(1-Table3[[#This Row],[DISCOUNT %]])</f>
        <v>1924.7853944376614</v>
      </c>
      <c r="N1332" s="3">
        <f>DAY(Table3[[#This Row],[DATE]])</f>
        <v>23</v>
      </c>
      <c r="O1332" s="3" t="str">
        <f>TEXT(Table3[[#This Row],[DATE]],"mmm")</f>
        <v>Aug</v>
      </c>
      <c r="P1332" s="3">
        <f>YEAR(Table3[[#This Row],[DATE]])</f>
        <v>2024</v>
      </c>
    </row>
    <row r="1333" spans="1:16" x14ac:dyDescent="0.3">
      <c r="A1333" s="6">
        <v>45528</v>
      </c>
      <c r="B1333" s="7" t="s">
        <v>1335</v>
      </c>
      <c r="C1333" s="9">
        <f t="shared" ca="1" si="40"/>
        <v>11</v>
      </c>
      <c r="D1333" s="9" t="s">
        <v>2115</v>
      </c>
      <c r="E1333" s="9" t="s">
        <v>2116</v>
      </c>
      <c r="F1333" s="10">
        <f t="shared" ca="1" si="41"/>
        <v>3.1085618742333721E-2</v>
      </c>
      <c r="G1333" s="3" t="str">
        <f>VLOOKUP(Table3[[#This Row],[PRODUCT ID]],Table1[[PRODUCT]:[SELLING PRICE]],1,FALSE)</f>
        <v>Product283</v>
      </c>
      <c r="H1333" s="3" t="str">
        <f>VLOOKUP(Table3[[#This Row],[PRODUCT ID]],Table1[[PRODUCT]:[SELLING PRICE]],2,FALSE)</f>
        <v>Category4</v>
      </c>
      <c r="I1333" s="3" t="str">
        <f>VLOOKUP(Table3[[#This Row],[PRODUCT ID]],Table1[[PRODUCT]:[SELLING PRICE]],3,FALSE)</f>
        <v>No</v>
      </c>
      <c r="J1333" s="16">
        <f ca="1">VLOOKUP(Table3[[#This Row],[PRODUCT ID]],Table1[[PRODUCT]:[SELLING PRICE]],4,FALSE)</f>
        <v>207</v>
      </c>
      <c r="K1333" s="16">
        <f ca="1">VLOOKUP(Table3[[#This Row],[PRODUCT ID]],Table1[[PRODUCT]:[SELLING PRICE]],5,FALSE)</f>
        <v>49.486091139580964</v>
      </c>
      <c r="L1333" s="16">
        <f ca="1">J1333*Table3[[#This Row],[QUANTITY]]</f>
        <v>2277</v>
      </c>
      <c r="M1333" s="16">
        <f ca="1">K1333*Table3[[#This Row],[QUANTITY]]*(1-Table3[[#This Row],[DISCOUNT %]])</f>
        <v>527.42563915104336</v>
      </c>
      <c r="N1333" s="3">
        <f>DAY(Table3[[#This Row],[DATE]])</f>
        <v>24</v>
      </c>
      <c r="O1333" s="3" t="str">
        <f>TEXT(Table3[[#This Row],[DATE]],"mmm")</f>
        <v>Aug</v>
      </c>
      <c r="P1333" s="3">
        <f>YEAR(Table3[[#This Row],[DATE]])</f>
        <v>2024</v>
      </c>
    </row>
    <row r="1334" spans="1:16" x14ac:dyDescent="0.3">
      <c r="A1334" s="6">
        <v>45529</v>
      </c>
      <c r="B1334" s="7" t="s">
        <v>1336</v>
      </c>
      <c r="C1334" s="9">
        <f t="shared" ca="1" si="40"/>
        <v>11</v>
      </c>
      <c r="D1334" s="9" t="s">
        <v>2115</v>
      </c>
      <c r="E1334" s="9" t="s">
        <v>2116</v>
      </c>
      <c r="F1334" s="10">
        <f t="shared" ca="1" si="41"/>
        <v>6.2331310542937057E-2</v>
      </c>
      <c r="G1334" s="3" t="str">
        <f>VLOOKUP(Table3[[#This Row],[PRODUCT ID]],Table1[[PRODUCT]:[SELLING PRICE]],1,FALSE)</f>
        <v>Product284</v>
      </c>
      <c r="H1334" s="3" t="str">
        <f>VLOOKUP(Table3[[#This Row],[PRODUCT ID]],Table1[[PRODUCT]:[SELLING PRICE]],2,FALSE)</f>
        <v>Category5</v>
      </c>
      <c r="I1334" s="3" t="str">
        <f>VLOOKUP(Table3[[#This Row],[PRODUCT ID]],Table1[[PRODUCT]:[SELLING PRICE]],3,FALSE)</f>
        <v>No</v>
      </c>
      <c r="J1334" s="16">
        <f ca="1">VLOOKUP(Table3[[#This Row],[PRODUCT ID]],Table1[[PRODUCT]:[SELLING PRICE]],4,FALSE)</f>
        <v>247</v>
      </c>
      <c r="K1334" s="16">
        <f ca="1">VLOOKUP(Table3[[#This Row],[PRODUCT ID]],Table1[[PRODUCT]:[SELLING PRICE]],5,FALSE)</f>
        <v>200.30433779433952</v>
      </c>
      <c r="L1334" s="16">
        <f ca="1">J1334*Table3[[#This Row],[QUANTITY]]</f>
        <v>2717</v>
      </c>
      <c r="M1334" s="16">
        <f ca="1">K1334*Table3[[#This Row],[QUANTITY]]*(1-Table3[[#This Row],[DISCOUNT %]])</f>
        <v>2066.0101650340148</v>
      </c>
      <c r="N1334" s="3">
        <f>DAY(Table3[[#This Row],[DATE]])</f>
        <v>25</v>
      </c>
      <c r="O1334" s="3" t="str">
        <f>TEXT(Table3[[#This Row],[DATE]],"mmm")</f>
        <v>Aug</v>
      </c>
      <c r="P1334" s="3">
        <f>YEAR(Table3[[#This Row],[DATE]])</f>
        <v>2024</v>
      </c>
    </row>
    <row r="1335" spans="1:16" x14ac:dyDescent="0.3">
      <c r="A1335" s="6">
        <v>45530</v>
      </c>
      <c r="B1335" s="7" t="s">
        <v>1337</v>
      </c>
      <c r="C1335" s="9">
        <f t="shared" ca="1" si="40"/>
        <v>2</v>
      </c>
      <c r="D1335" s="9" t="s">
        <v>2115</v>
      </c>
      <c r="E1335" s="9" t="s">
        <v>2116</v>
      </c>
      <c r="F1335" s="10">
        <f t="shared" ca="1" si="41"/>
        <v>4.9376953104123766E-2</v>
      </c>
      <c r="G1335" s="3" t="str">
        <f>VLOOKUP(Table3[[#This Row],[PRODUCT ID]],Table1[[PRODUCT]:[SELLING PRICE]],1,FALSE)</f>
        <v>Product285</v>
      </c>
      <c r="H1335" s="3" t="str">
        <f>VLOOKUP(Table3[[#This Row],[PRODUCT ID]],Table1[[PRODUCT]:[SELLING PRICE]],2,FALSE)</f>
        <v>Category1</v>
      </c>
      <c r="I1335" s="3" t="str">
        <f>VLOOKUP(Table3[[#This Row],[PRODUCT ID]],Table1[[PRODUCT]:[SELLING PRICE]],3,FALSE)</f>
        <v>Ft</v>
      </c>
      <c r="J1335" s="16">
        <f ca="1">VLOOKUP(Table3[[#This Row],[PRODUCT ID]],Table1[[PRODUCT]:[SELLING PRICE]],4,FALSE)</f>
        <v>23</v>
      </c>
      <c r="K1335" s="16">
        <f ca="1">VLOOKUP(Table3[[#This Row],[PRODUCT ID]],Table1[[PRODUCT]:[SELLING PRICE]],5,FALSE)</f>
        <v>89.731043222429165</v>
      </c>
      <c r="L1335" s="16">
        <f ca="1">J1335*Table3[[#This Row],[QUANTITY]]</f>
        <v>46</v>
      </c>
      <c r="M1335" s="16">
        <f ca="1">K1335*Table3[[#This Row],[QUANTITY]]*(1-Table3[[#This Row],[DISCOUNT %]])</f>
        <v>170.60079541850237</v>
      </c>
      <c r="N1335" s="3">
        <f>DAY(Table3[[#This Row],[DATE]])</f>
        <v>26</v>
      </c>
      <c r="O1335" s="3" t="str">
        <f>TEXT(Table3[[#This Row],[DATE]],"mmm")</f>
        <v>Aug</v>
      </c>
      <c r="P1335" s="3">
        <f>YEAR(Table3[[#This Row],[DATE]])</f>
        <v>2024</v>
      </c>
    </row>
    <row r="1336" spans="1:16" x14ac:dyDescent="0.3">
      <c r="A1336" s="6">
        <v>45531</v>
      </c>
      <c r="B1336" s="7" t="s">
        <v>1338</v>
      </c>
      <c r="C1336" s="9">
        <f t="shared" ca="1" si="40"/>
        <v>15</v>
      </c>
      <c r="D1336" s="9" t="s">
        <v>2116</v>
      </c>
      <c r="E1336" s="9" t="s">
        <v>2118</v>
      </c>
      <c r="F1336" s="10">
        <f t="shared" ca="1" si="41"/>
        <v>1.2629506256583968E-2</v>
      </c>
      <c r="G1336" s="3" t="str">
        <f>VLOOKUP(Table3[[#This Row],[PRODUCT ID]],Table1[[PRODUCT]:[SELLING PRICE]],1,FALSE)</f>
        <v>Product286</v>
      </c>
      <c r="H1336" s="3" t="str">
        <f>VLOOKUP(Table3[[#This Row],[PRODUCT ID]],Table1[[PRODUCT]:[SELLING PRICE]],2,FALSE)</f>
        <v>Category2</v>
      </c>
      <c r="I1336" s="3" t="str">
        <f>VLOOKUP(Table3[[#This Row],[PRODUCT ID]],Table1[[PRODUCT]:[SELLING PRICE]],3,FALSE)</f>
        <v>No</v>
      </c>
      <c r="J1336" s="16">
        <f ca="1">VLOOKUP(Table3[[#This Row],[PRODUCT ID]],Table1[[PRODUCT]:[SELLING PRICE]],4,FALSE)</f>
        <v>212</v>
      </c>
      <c r="K1336" s="16">
        <f ca="1">VLOOKUP(Table3[[#This Row],[PRODUCT ID]],Table1[[PRODUCT]:[SELLING PRICE]],5,FALSE)</f>
        <v>122.43738959458243</v>
      </c>
      <c r="L1336" s="16">
        <f ca="1">J1336*Table3[[#This Row],[QUANTITY]]</f>
        <v>3180</v>
      </c>
      <c r="M1336" s="16">
        <f ca="1">K1336*Table3[[#This Row],[QUANTITY]]*(1-Table3[[#This Row],[DISCOUNT %]])</f>
        <v>1813.3659872498677</v>
      </c>
      <c r="N1336" s="3">
        <f>DAY(Table3[[#This Row],[DATE]])</f>
        <v>27</v>
      </c>
      <c r="O1336" s="3" t="str">
        <f>TEXT(Table3[[#This Row],[DATE]],"mmm")</f>
        <v>Aug</v>
      </c>
      <c r="P1336" s="3">
        <f>YEAR(Table3[[#This Row],[DATE]])</f>
        <v>2024</v>
      </c>
    </row>
    <row r="1337" spans="1:16" x14ac:dyDescent="0.3">
      <c r="A1337" s="6">
        <v>45532</v>
      </c>
      <c r="B1337" s="7" t="s">
        <v>1339</v>
      </c>
      <c r="C1337" s="9">
        <f t="shared" ca="1" si="40"/>
        <v>12</v>
      </c>
      <c r="D1337" s="9" t="s">
        <v>2116</v>
      </c>
      <c r="E1337" s="9" t="s">
        <v>2118</v>
      </c>
      <c r="F1337" s="10">
        <f t="shared" ca="1" si="41"/>
        <v>1.1795106122953669E-2</v>
      </c>
      <c r="G1337" s="3" t="str">
        <f>VLOOKUP(Table3[[#This Row],[PRODUCT ID]],Table1[[PRODUCT]:[SELLING PRICE]],1,FALSE)</f>
        <v>Product287</v>
      </c>
      <c r="H1337" s="3" t="str">
        <f>VLOOKUP(Table3[[#This Row],[PRODUCT ID]],Table1[[PRODUCT]:[SELLING PRICE]],2,FALSE)</f>
        <v>Category3</v>
      </c>
      <c r="I1337" s="3" t="str">
        <f>VLOOKUP(Table3[[#This Row],[PRODUCT ID]],Table1[[PRODUCT]:[SELLING PRICE]],3,FALSE)</f>
        <v>Kg</v>
      </c>
      <c r="J1337" s="16">
        <f ca="1">VLOOKUP(Table3[[#This Row],[PRODUCT ID]],Table1[[PRODUCT]:[SELLING PRICE]],4,FALSE)</f>
        <v>141</v>
      </c>
      <c r="K1337" s="16">
        <f ca="1">VLOOKUP(Table3[[#This Row],[PRODUCT ID]],Table1[[PRODUCT]:[SELLING PRICE]],5,FALSE)</f>
        <v>195.90889886958979</v>
      </c>
      <c r="L1337" s="16">
        <f ca="1">J1337*Table3[[#This Row],[QUANTITY]]</f>
        <v>1692</v>
      </c>
      <c r="M1337" s="16">
        <f ca="1">K1337*Table3[[#This Row],[QUANTITY]]*(1-Table3[[#This Row],[DISCOUNT %]])</f>
        <v>2323.1775914039035</v>
      </c>
      <c r="N1337" s="3">
        <f>DAY(Table3[[#This Row],[DATE]])</f>
        <v>28</v>
      </c>
      <c r="O1337" s="3" t="str">
        <f>TEXT(Table3[[#This Row],[DATE]],"mmm")</f>
        <v>Aug</v>
      </c>
      <c r="P1337" s="3">
        <f>YEAR(Table3[[#This Row],[DATE]])</f>
        <v>2024</v>
      </c>
    </row>
    <row r="1338" spans="1:16" x14ac:dyDescent="0.3">
      <c r="A1338" s="6">
        <v>45533</v>
      </c>
      <c r="B1338" s="7" t="s">
        <v>1340</v>
      </c>
      <c r="C1338" s="9">
        <f t="shared" ca="1" si="40"/>
        <v>3</v>
      </c>
      <c r="D1338" s="9" t="s">
        <v>2116</v>
      </c>
      <c r="E1338" s="9" t="s">
        <v>2116</v>
      </c>
      <c r="F1338" s="10">
        <f t="shared" ca="1" si="41"/>
        <v>9.4379321230028013E-2</v>
      </c>
      <c r="G1338" s="3" t="str">
        <f>VLOOKUP(Table3[[#This Row],[PRODUCT ID]],Table1[[PRODUCT]:[SELLING PRICE]],1,FALSE)</f>
        <v>Product288</v>
      </c>
      <c r="H1338" s="3" t="str">
        <f>VLOOKUP(Table3[[#This Row],[PRODUCT ID]],Table1[[PRODUCT]:[SELLING PRICE]],2,FALSE)</f>
        <v>Category4</v>
      </c>
      <c r="I1338" s="3" t="str">
        <f>VLOOKUP(Table3[[#This Row],[PRODUCT ID]],Table1[[PRODUCT]:[SELLING PRICE]],3,FALSE)</f>
        <v>Kg</v>
      </c>
      <c r="J1338" s="16">
        <f ca="1">VLOOKUP(Table3[[#This Row],[PRODUCT ID]],Table1[[PRODUCT]:[SELLING PRICE]],4,FALSE)</f>
        <v>102</v>
      </c>
      <c r="K1338" s="16">
        <f ca="1">VLOOKUP(Table3[[#This Row],[PRODUCT ID]],Table1[[PRODUCT]:[SELLING PRICE]],5,FALSE)</f>
        <v>214.63476113733665</v>
      </c>
      <c r="L1338" s="16">
        <f ca="1">J1338*Table3[[#This Row],[QUANTITY]]</f>
        <v>306</v>
      </c>
      <c r="M1338" s="16">
        <f ca="1">K1338*Table3[[#This Row],[QUANTITY]]*(1-Table3[[#This Row],[DISCOUNT %]])</f>
        <v>583.13303420647685</v>
      </c>
      <c r="N1338" s="3">
        <f>DAY(Table3[[#This Row],[DATE]])</f>
        <v>29</v>
      </c>
      <c r="O1338" s="3" t="str">
        <f>TEXT(Table3[[#This Row],[DATE]],"mmm")</f>
        <v>Aug</v>
      </c>
      <c r="P1338" s="3">
        <f>YEAR(Table3[[#This Row],[DATE]])</f>
        <v>2024</v>
      </c>
    </row>
    <row r="1339" spans="1:16" x14ac:dyDescent="0.3">
      <c r="A1339" s="6">
        <v>45534</v>
      </c>
      <c r="B1339" s="7" t="s">
        <v>1341</v>
      </c>
      <c r="C1339" s="9">
        <f t="shared" ca="1" si="40"/>
        <v>12</v>
      </c>
      <c r="D1339" s="9" t="s">
        <v>2115</v>
      </c>
      <c r="E1339" s="9" t="s">
        <v>2116</v>
      </c>
      <c r="F1339" s="10">
        <f t="shared" ca="1" si="41"/>
        <v>1.0016990625804412E-2</v>
      </c>
      <c r="G1339" s="3" t="str">
        <f>VLOOKUP(Table3[[#This Row],[PRODUCT ID]],Table1[[PRODUCT]:[SELLING PRICE]],1,FALSE)</f>
        <v>Product289</v>
      </c>
      <c r="H1339" s="3" t="str">
        <f>VLOOKUP(Table3[[#This Row],[PRODUCT ID]],Table1[[PRODUCT]:[SELLING PRICE]],2,FALSE)</f>
        <v>Category1</v>
      </c>
      <c r="I1339" s="3" t="str">
        <f>VLOOKUP(Table3[[#This Row],[PRODUCT ID]],Table1[[PRODUCT]:[SELLING PRICE]],3,FALSE)</f>
        <v>Lt</v>
      </c>
      <c r="J1339" s="16">
        <f ca="1">VLOOKUP(Table3[[#This Row],[PRODUCT ID]],Table1[[PRODUCT]:[SELLING PRICE]],4,FALSE)</f>
        <v>163</v>
      </c>
      <c r="K1339" s="16">
        <f ca="1">VLOOKUP(Table3[[#This Row],[PRODUCT ID]],Table1[[PRODUCT]:[SELLING PRICE]],5,FALSE)</f>
        <v>267.9867701017472</v>
      </c>
      <c r="L1339" s="16">
        <f ca="1">J1339*Table3[[#This Row],[QUANTITY]]</f>
        <v>1956</v>
      </c>
      <c r="M1339" s="16">
        <f ca="1">K1339*Table3[[#This Row],[QUANTITY]]*(1-Table3[[#This Row],[DISCOUNT %]])</f>
        <v>3183.6281896535806</v>
      </c>
      <c r="N1339" s="3">
        <f>DAY(Table3[[#This Row],[DATE]])</f>
        <v>30</v>
      </c>
      <c r="O1339" s="3" t="str">
        <f>TEXT(Table3[[#This Row],[DATE]],"mmm")</f>
        <v>Aug</v>
      </c>
      <c r="P1339" s="3">
        <f>YEAR(Table3[[#This Row],[DATE]])</f>
        <v>2024</v>
      </c>
    </row>
    <row r="1340" spans="1:16" x14ac:dyDescent="0.3">
      <c r="A1340" s="6">
        <v>45535</v>
      </c>
      <c r="B1340" s="7" t="s">
        <v>1342</v>
      </c>
      <c r="C1340" s="9">
        <f t="shared" ca="1" si="40"/>
        <v>14</v>
      </c>
      <c r="D1340" s="9" t="s">
        <v>2117</v>
      </c>
      <c r="E1340" s="9" t="s">
        <v>2116</v>
      </c>
      <c r="F1340" s="10">
        <f t="shared" ca="1" si="41"/>
        <v>5.7843583059568053E-4</v>
      </c>
      <c r="G1340" s="3" t="str">
        <f>VLOOKUP(Table3[[#This Row],[PRODUCT ID]],Table1[[PRODUCT]:[SELLING PRICE]],1,FALSE)</f>
        <v>Product290</v>
      </c>
      <c r="H1340" s="3" t="str">
        <f>VLOOKUP(Table3[[#This Row],[PRODUCT ID]],Table1[[PRODUCT]:[SELLING PRICE]],2,FALSE)</f>
        <v>Category2</v>
      </c>
      <c r="I1340" s="3" t="str">
        <f>VLOOKUP(Table3[[#This Row],[PRODUCT ID]],Table1[[PRODUCT]:[SELLING PRICE]],3,FALSE)</f>
        <v>Kg</v>
      </c>
      <c r="J1340" s="16">
        <f ca="1">VLOOKUP(Table3[[#This Row],[PRODUCT ID]],Table1[[PRODUCT]:[SELLING PRICE]],4,FALSE)</f>
        <v>55</v>
      </c>
      <c r="K1340" s="16">
        <f ca="1">VLOOKUP(Table3[[#This Row],[PRODUCT ID]],Table1[[PRODUCT]:[SELLING PRICE]],5,FALSE)</f>
        <v>308.01553049553809</v>
      </c>
      <c r="L1340" s="16">
        <f ca="1">J1340*Table3[[#This Row],[QUANTITY]]</f>
        <v>770</v>
      </c>
      <c r="M1340" s="16">
        <f ca="1">K1340*Table3[[#This Row],[QUANTITY]]*(1-Table3[[#This Row],[DISCOUNT %]])</f>
        <v>4309.7230858684743</v>
      </c>
      <c r="N1340" s="3">
        <f>DAY(Table3[[#This Row],[DATE]])</f>
        <v>31</v>
      </c>
      <c r="O1340" s="3" t="str">
        <f>TEXT(Table3[[#This Row],[DATE]],"mmm")</f>
        <v>Aug</v>
      </c>
      <c r="P1340" s="3">
        <f>YEAR(Table3[[#This Row],[DATE]])</f>
        <v>2024</v>
      </c>
    </row>
    <row r="1341" spans="1:16" x14ac:dyDescent="0.3">
      <c r="A1341" s="6">
        <v>45536</v>
      </c>
      <c r="B1341" s="7" t="s">
        <v>1343</v>
      </c>
      <c r="C1341" s="9">
        <f t="shared" ca="1" si="40"/>
        <v>15</v>
      </c>
      <c r="D1341" s="9" t="s">
        <v>2117</v>
      </c>
      <c r="E1341" s="9" t="s">
        <v>2116</v>
      </c>
      <c r="F1341" s="10">
        <f t="shared" ca="1" si="41"/>
        <v>4.5858005391404444E-2</v>
      </c>
      <c r="G1341" s="3" t="str">
        <f>VLOOKUP(Table3[[#This Row],[PRODUCT ID]],Table1[[PRODUCT]:[SELLING PRICE]],1,FALSE)</f>
        <v>Product291</v>
      </c>
      <c r="H1341" s="3" t="str">
        <f>VLOOKUP(Table3[[#This Row],[PRODUCT ID]],Table1[[PRODUCT]:[SELLING PRICE]],2,FALSE)</f>
        <v>Category3</v>
      </c>
      <c r="I1341" s="3" t="str">
        <f>VLOOKUP(Table3[[#This Row],[PRODUCT ID]],Table1[[PRODUCT]:[SELLING PRICE]],3,FALSE)</f>
        <v>Lt</v>
      </c>
      <c r="J1341" s="16">
        <f ca="1">VLOOKUP(Table3[[#This Row],[PRODUCT ID]],Table1[[PRODUCT]:[SELLING PRICE]],4,FALSE)</f>
        <v>57</v>
      </c>
      <c r="K1341" s="16">
        <f ca="1">VLOOKUP(Table3[[#This Row],[PRODUCT ID]],Table1[[PRODUCT]:[SELLING PRICE]],5,FALSE)</f>
        <v>160.76107279266179</v>
      </c>
      <c r="L1341" s="16">
        <f ca="1">J1341*Table3[[#This Row],[QUANTITY]]</f>
        <v>855</v>
      </c>
      <c r="M1341" s="16">
        <f ca="1">K1341*Table3[[#This Row],[QUANTITY]]*(1-Table3[[#This Row],[DISCOUNT %]])</f>
        <v>2300.8333597471196</v>
      </c>
      <c r="N1341" s="3">
        <f>DAY(Table3[[#This Row],[DATE]])</f>
        <v>1</v>
      </c>
      <c r="O1341" s="3" t="str">
        <f>TEXT(Table3[[#This Row],[DATE]],"mmm")</f>
        <v>Sep</v>
      </c>
      <c r="P1341" s="3">
        <f>YEAR(Table3[[#This Row],[DATE]])</f>
        <v>2024</v>
      </c>
    </row>
    <row r="1342" spans="1:16" x14ac:dyDescent="0.3">
      <c r="A1342" s="6">
        <v>45537</v>
      </c>
      <c r="B1342" s="7" t="s">
        <v>1344</v>
      </c>
      <c r="C1342" s="9">
        <f t="shared" ca="1" si="40"/>
        <v>13</v>
      </c>
      <c r="D1342" s="9" t="s">
        <v>2116</v>
      </c>
      <c r="E1342" s="9" t="s">
        <v>2118</v>
      </c>
      <c r="F1342" s="10">
        <f t="shared" ca="1" si="41"/>
        <v>8.1113231271950109E-2</v>
      </c>
      <c r="G1342" s="3" t="str">
        <f>VLOOKUP(Table3[[#This Row],[PRODUCT ID]],Table1[[PRODUCT]:[SELLING PRICE]],1,FALSE)</f>
        <v>Product292</v>
      </c>
      <c r="H1342" s="3" t="str">
        <f>VLOOKUP(Table3[[#This Row],[PRODUCT ID]],Table1[[PRODUCT]:[SELLING PRICE]],2,FALSE)</f>
        <v>Category4</v>
      </c>
      <c r="I1342" s="3" t="str">
        <f>VLOOKUP(Table3[[#This Row],[PRODUCT ID]],Table1[[PRODUCT]:[SELLING PRICE]],3,FALSE)</f>
        <v>Ft</v>
      </c>
      <c r="J1342" s="16">
        <f ca="1">VLOOKUP(Table3[[#This Row],[PRODUCT ID]],Table1[[PRODUCT]:[SELLING PRICE]],4,FALSE)</f>
        <v>157</v>
      </c>
      <c r="K1342" s="16">
        <f ca="1">VLOOKUP(Table3[[#This Row],[PRODUCT ID]],Table1[[PRODUCT]:[SELLING PRICE]],5,FALSE)</f>
        <v>69.169995893164739</v>
      </c>
      <c r="L1342" s="16">
        <f ca="1">J1342*Table3[[#This Row],[QUANTITY]]</f>
        <v>2041</v>
      </c>
      <c r="M1342" s="16">
        <f ca="1">K1342*Table3[[#This Row],[QUANTITY]]*(1-Table3[[#This Row],[DISCOUNT %]])</f>
        <v>826.27212224963421</v>
      </c>
      <c r="N1342" s="3">
        <f>DAY(Table3[[#This Row],[DATE]])</f>
        <v>2</v>
      </c>
      <c r="O1342" s="3" t="str">
        <f>TEXT(Table3[[#This Row],[DATE]],"mmm")</f>
        <v>Sep</v>
      </c>
      <c r="P1342" s="3">
        <f>YEAR(Table3[[#This Row],[DATE]])</f>
        <v>2024</v>
      </c>
    </row>
    <row r="1343" spans="1:16" x14ac:dyDescent="0.3">
      <c r="A1343" s="6">
        <v>45538</v>
      </c>
      <c r="B1343" s="7" t="s">
        <v>1345</v>
      </c>
      <c r="C1343" s="9">
        <f t="shared" ca="1" si="40"/>
        <v>1</v>
      </c>
      <c r="D1343" s="9" t="s">
        <v>2116</v>
      </c>
      <c r="E1343" s="9" t="s">
        <v>2116</v>
      </c>
      <c r="F1343" s="10">
        <f t="shared" ca="1" si="41"/>
        <v>6.846727194987963E-2</v>
      </c>
      <c r="G1343" s="3" t="str">
        <f>VLOOKUP(Table3[[#This Row],[PRODUCT ID]],Table1[[PRODUCT]:[SELLING PRICE]],1,FALSE)</f>
        <v>Product293</v>
      </c>
      <c r="H1343" s="3" t="str">
        <f>VLOOKUP(Table3[[#This Row],[PRODUCT ID]],Table1[[PRODUCT]:[SELLING PRICE]],2,FALSE)</f>
        <v>Category5</v>
      </c>
      <c r="I1343" s="3" t="str">
        <f>VLOOKUP(Table3[[#This Row],[PRODUCT ID]],Table1[[PRODUCT]:[SELLING PRICE]],3,FALSE)</f>
        <v>Kg</v>
      </c>
      <c r="J1343" s="16">
        <f ca="1">VLOOKUP(Table3[[#This Row],[PRODUCT ID]],Table1[[PRODUCT]:[SELLING PRICE]],4,FALSE)</f>
        <v>154</v>
      </c>
      <c r="K1343" s="16">
        <f ca="1">VLOOKUP(Table3[[#This Row],[PRODUCT ID]],Table1[[PRODUCT]:[SELLING PRICE]],5,FALSE)</f>
        <v>254.70296095990525</v>
      </c>
      <c r="L1343" s="16">
        <f ca="1">J1343*Table3[[#This Row],[QUANTITY]]</f>
        <v>154</v>
      </c>
      <c r="M1343" s="16">
        <f ca="1">K1343*Table3[[#This Row],[QUANTITY]]*(1-Table3[[#This Row],[DISCOUNT %]])</f>
        <v>237.26414406542384</v>
      </c>
      <c r="N1343" s="3">
        <f>DAY(Table3[[#This Row],[DATE]])</f>
        <v>3</v>
      </c>
      <c r="O1343" s="3" t="str">
        <f>TEXT(Table3[[#This Row],[DATE]],"mmm")</f>
        <v>Sep</v>
      </c>
      <c r="P1343" s="3">
        <f>YEAR(Table3[[#This Row],[DATE]])</f>
        <v>2024</v>
      </c>
    </row>
    <row r="1344" spans="1:16" x14ac:dyDescent="0.3">
      <c r="A1344" s="6">
        <v>45539</v>
      </c>
      <c r="B1344" s="7" t="s">
        <v>1346</v>
      </c>
      <c r="C1344" s="9">
        <f t="shared" ca="1" si="40"/>
        <v>2</v>
      </c>
      <c r="D1344" s="9" t="s">
        <v>2116</v>
      </c>
      <c r="E1344" s="9" t="s">
        <v>2116</v>
      </c>
      <c r="F1344" s="10">
        <f t="shared" ca="1" si="41"/>
        <v>1.2940279763642638E-2</v>
      </c>
      <c r="G1344" s="3" t="str">
        <f>VLOOKUP(Table3[[#This Row],[PRODUCT ID]],Table1[[PRODUCT]:[SELLING PRICE]],1,FALSE)</f>
        <v>Product294</v>
      </c>
      <c r="H1344" s="3" t="str">
        <f>VLOOKUP(Table3[[#This Row],[PRODUCT ID]],Table1[[PRODUCT]:[SELLING PRICE]],2,FALSE)</f>
        <v>Category1</v>
      </c>
      <c r="I1344" s="3" t="str">
        <f>VLOOKUP(Table3[[#This Row],[PRODUCT ID]],Table1[[PRODUCT]:[SELLING PRICE]],3,FALSE)</f>
        <v>No</v>
      </c>
      <c r="J1344" s="16">
        <f ca="1">VLOOKUP(Table3[[#This Row],[PRODUCT ID]],Table1[[PRODUCT]:[SELLING PRICE]],4,FALSE)</f>
        <v>242</v>
      </c>
      <c r="K1344" s="16">
        <f ca="1">VLOOKUP(Table3[[#This Row],[PRODUCT ID]],Table1[[PRODUCT]:[SELLING PRICE]],5,FALSE)</f>
        <v>68.235740328435014</v>
      </c>
      <c r="L1344" s="16">
        <f ca="1">J1344*Table3[[#This Row],[QUANTITY]]</f>
        <v>484</v>
      </c>
      <c r="M1344" s="16">
        <f ca="1">K1344*Table3[[#This Row],[QUANTITY]]*(1-Table3[[#This Row],[DISCOUNT %]])</f>
        <v>134.70550151741159</v>
      </c>
      <c r="N1344" s="3">
        <f>DAY(Table3[[#This Row],[DATE]])</f>
        <v>4</v>
      </c>
      <c r="O1344" s="3" t="str">
        <f>TEXT(Table3[[#This Row],[DATE]],"mmm")</f>
        <v>Sep</v>
      </c>
      <c r="P1344" s="3">
        <f>YEAR(Table3[[#This Row],[DATE]])</f>
        <v>2024</v>
      </c>
    </row>
    <row r="1345" spans="1:16" x14ac:dyDescent="0.3">
      <c r="A1345" s="6">
        <v>45540</v>
      </c>
      <c r="B1345" s="7" t="s">
        <v>1347</v>
      </c>
      <c r="C1345" s="9">
        <f t="shared" ca="1" si="40"/>
        <v>1</v>
      </c>
      <c r="D1345" s="9" t="s">
        <v>2116</v>
      </c>
      <c r="E1345" s="9" t="s">
        <v>2116</v>
      </c>
      <c r="F1345" s="10">
        <f t="shared" ca="1" si="41"/>
        <v>7.2182630308046322E-2</v>
      </c>
      <c r="G1345" s="3" t="str">
        <f>VLOOKUP(Table3[[#This Row],[PRODUCT ID]],Table1[[PRODUCT]:[SELLING PRICE]],1,FALSE)</f>
        <v>Product295</v>
      </c>
      <c r="H1345" s="3" t="str">
        <f>VLOOKUP(Table3[[#This Row],[PRODUCT ID]],Table1[[PRODUCT]:[SELLING PRICE]],2,FALSE)</f>
        <v>Category2</v>
      </c>
      <c r="I1345" s="3" t="str">
        <f>VLOOKUP(Table3[[#This Row],[PRODUCT ID]],Table1[[PRODUCT]:[SELLING PRICE]],3,FALSE)</f>
        <v>No</v>
      </c>
      <c r="J1345" s="16">
        <f ca="1">VLOOKUP(Table3[[#This Row],[PRODUCT ID]],Table1[[PRODUCT]:[SELLING PRICE]],4,FALSE)</f>
        <v>36</v>
      </c>
      <c r="K1345" s="16">
        <f ca="1">VLOOKUP(Table3[[#This Row],[PRODUCT ID]],Table1[[PRODUCT]:[SELLING PRICE]],5,FALSE)</f>
        <v>125.64644108565078</v>
      </c>
      <c r="L1345" s="16">
        <f ca="1">J1345*Table3[[#This Row],[QUANTITY]]</f>
        <v>36</v>
      </c>
      <c r="M1345" s="16">
        <f ca="1">K1345*Table3[[#This Row],[QUANTITY]]*(1-Table3[[#This Row],[DISCOUNT %]])</f>
        <v>116.57695047924354</v>
      </c>
      <c r="N1345" s="3">
        <f>DAY(Table3[[#This Row],[DATE]])</f>
        <v>5</v>
      </c>
      <c r="O1345" s="3" t="str">
        <f>TEXT(Table3[[#This Row],[DATE]],"mmm")</f>
        <v>Sep</v>
      </c>
      <c r="P1345" s="3">
        <f>YEAR(Table3[[#This Row],[DATE]])</f>
        <v>2024</v>
      </c>
    </row>
    <row r="1346" spans="1:16" x14ac:dyDescent="0.3">
      <c r="A1346" s="6">
        <v>45541</v>
      </c>
      <c r="B1346" s="7" t="s">
        <v>1348</v>
      </c>
      <c r="C1346" s="9">
        <f t="shared" ca="1" si="40"/>
        <v>6</v>
      </c>
      <c r="D1346" s="9" t="s">
        <v>2115</v>
      </c>
      <c r="E1346" s="9" t="s">
        <v>2116</v>
      </c>
      <c r="F1346" s="10">
        <f t="shared" ca="1" si="41"/>
        <v>1.8221925241620498E-2</v>
      </c>
      <c r="G1346" s="3" t="str">
        <f>VLOOKUP(Table3[[#This Row],[PRODUCT ID]],Table1[[PRODUCT]:[SELLING PRICE]],1,FALSE)</f>
        <v>Product296</v>
      </c>
      <c r="H1346" s="3" t="str">
        <f>VLOOKUP(Table3[[#This Row],[PRODUCT ID]],Table1[[PRODUCT]:[SELLING PRICE]],2,FALSE)</f>
        <v>Category3</v>
      </c>
      <c r="I1346" s="3" t="str">
        <f>VLOOKUP(Table3[[#This Row],[PRODUCT ID]],Table1[[PRODUCT]:[SELLING PRICE]],3,FALSE)</f>
        <v>Ft</v>
      </c>
      <c r="J1346" s="16">
        <f ca="1">VLOOKUP(Table3[[#This Row],[PRODUCT ID]],Table1[[PRODUCT]:[SELLING PRICE]],4,FALSE)</f>
        <v>29</v>
      </c>
      <c r="K1346" s="16">
        <f ca="1">VLOOKUP(Table3[[#This Row],[PRODUCT ID]],Table1[[PRODUCT]:[SELLING PRICE]],5,FALSE)</f>
        <v>307.08370406391714</v>
      </c>
      <c r="L1346" s="16">
        <f ca="1">J1346*Table3[[#This Row],[QUANTITY]]</f>
        <v>174</v>
      </c>
      <c r="M1346" s="16">
        <f ca="1">K1346*Table3[[#This Row],[QUANTITY]]*(1-Table3[[#This Row],[DISCOUNT %]])</f>
        <v>1808.9282865932671</v>
      </c>
      <c r="N1346" s="3">
        <f>DAY(Table3[[#This Row],[DATE]])</f>
        <v>6</v>
      </c>
      <c r="O1346" s="3" t="str">
        <f>TEXT(Table3[[#This Row],[DATE]],"mmm")</f>
        <v>Sep</v>
      </c>
      <c r="P1346" s="3">
        <f>YEAR(Table3[[#This Row],[DATE]])</f>
        <v>2024</v>
      </c>
    </row>
    <row r="1347" spans="1:16" x14ac:dyDescent="0.3">
      <c r="A1347" s="6">
        <v>45542</v>
      </c>
      <c r="B1347" s="7" t="s">
        <v>1349</v>
      </c>
      <c r="C1347" s="9">
        <f t="shared" ref="C1347:C1410" ca="1" si="42">RANDBETWEEN(1,15)</f>
        <v>8</v>
      </c>
      <c r="D1347" s="9" t="s">
        <v>2116</v>
      </c>
      <c r="E1347" s="9" t="s">
        <v>2116</v>
      </c>
      <c r="F1347" s="10">
        <f t="shared" ref="F1347:F1410" ca="1" si="43">RAND()*(0.1)</f>
        <v>7.735921292651976E-2</v>
      </c>
      <c r="G1347" s="3" t="str">
        <f>VLOOKUP(Table3[[#This Row],[PRODUCT ID]],Table1[[PRODUCT]:[SELLING PRICE]],1,FALSE)</f>
        <v>Product297</v>
      </c>
      <c r="H1347" s="3" t="str">
        <f>VLOOKUP(Table3[[#This Row],[PRODUCT ID]],Table1[[PRODUCT]:[SELLING PRICE]],2,FALSE)</f>
        <v>Category4</v>
      </c>
      <c r="I1347" s="3" t="str">
        <f>VLOOKUP(Table3[[#This Row],[PRODUCT ID]],Table1[[PRODUCT]:[SELLING PRICE]],3,FALSE)</f>
        <v>No</v>
      </c>
      <c r="J1347" s="16">
        <f ca="1">VLOOKUP(Table3[[#This Row],[PRODUCT ID]],Table1[[PRODUCT]:[SELLING PRICE]],4,FALSE)</f>
        <v>77</v>
      </c>
      <c r="K1347" s="16">
        <f ca="1">VLOOKUP(Table3[[#This Row],[PRODUCT ID]],Table1[[PRODUCT]:[SELLING PRICE]],5,FALSE)</f>
        <v>74.673762245883864</v>
      </c>
      <c r="L1347" s="16">
        <f ca="1">J1347*Table3[[#This Row],[QUANTITY]]</f>
        <v>616</v>
      </c>
      <c r="M1347" s="16">
        <f ca="1">K1347*Table3[[#This Row],[QUANTITY]]*(1-Table3[[#This Row],[DISCOUNT %]])</f>
        <v>551.17647017824186</v>
      </c>
      <c r="N1347" s="3">
        <f>DAY(Table3[[#This Row],[DATE]])</f>
        <v>7</v>
      </c>
      <c r="O1347" s="3" t="str">
        <f>TEXT(Table3[[#This Row],[DATE]],"mmm")</f>
        <v>Sep</v>
      </c>
      <c r="P1347" s="3">
        <f>YEAR(Table3[[#This Row],[DATE]])</f>
        <v>2024</v>
      </c>
    </row>
    <row r="1348" spans="1:16" x14ac:dyDescent="0.3">
      <c r="A1348" s="6">
        <v>45543</v>
      </c>
      <c r="B1348" s="7" t="s">
        <v>1350</v>
      </c>
      <c r="C1348" s="9">
        <f t="shared" ca="1" si="42"/>
        <v>11</v>
      </c>
      <c r="D1348" s="9" t="s">
        <v>2117</v>
      </c>
      <c r="E1348" s="9" t="s">
        <v>2118</v>
      </c>
      <c r="F1348" s="10">
        <f t="shared" ca="1" si="43"/>
        <v>5.9190383094926885E-2</v>
      </c>
      <c r="G1348" s="3" t="str">
        <f>VLOOKUP(Table3[[#This Row],[PRODUCT ID]],Table1[[PRODUCT]:[SELLING PRICE]],1,FALSE)</f>
        <v>Product298</v>
      </c>
      <c r="H1348" s="3" t="str">
        <f>VLOOKUP(Table3[[#This Row],[PRODUCT ID]],Table1[[PRODUCT]:[SELLING PRICE]],2,FALSE)</f>
        <v>Category5</v>
      </c>
      <c r="I1348" s="3" t="str">
        <f>VLOOKUP(Table3[[#This Row],[PRODUCT ID]],Table1[[PRODUCT]:[SELLING PRICE]],3,FALSE)</f>
        <v>Kg</v>
      </c>
      <c r="J1348" s="16">
        <f ca="1">VLOOKUP(Table3[[#This Row],[PRODUCT ID]],Table1[[PRODUCT]:[SELLING PRICE]],4,FALSE)</f>
        <v>198</v>
      </c>
      <c r="K1348" s="16">
        <f ca="1">VLOOKUP(Table3[[#This Row],[PRODUCT ID]],Table1[[PRODUCT]:[SELLING PRICE]],5,FALSE)</f>
        <v>67.879310668282471</v>
      </c>
      <c r="L1348" s="16">
        <f ca="1">J1348*Table3[[#This Row],[QUANTITY]]</f>
        <v>2178</v>
      </c>
      <c r="M1348" s="16">
        <f ca="1">K1348*Table3[[#This Row],[QUANTITY]]*(1-Table3[[#This Row],[DISCOUNT %]])</f>
        <v>702.4765909216801</v>
      </c>
      <c r="N1348" s="3">
        <f>DAY(Table3[[#This Row],[DATE]])</f>
        <v>8</v>
      </c>
      <c r="O1348" s="3" t="str">
        <f>TEXT(Table3[[#This Row],[DATE]],"mmm")</f>
        <v>Sep</v>
      </c>
      <c r="P1348" s="3">
        <f>YEAR(Table3[[#This Row],[DATE]])</f>
        <v>2024</v>
      </c>
    </row>
    <row r="1349" spans="1:16" x14ac:dyDescent="0.3">
      <c r="A1349" s="6">
        <v>45544</v>
      </c>
      <c r="B1349" s="7" t="s">
        <v>1351</v>
      </c>
      <c r="C1349" s="9">
        <f t="shared" ca="1" si="42"/>
        <v>4</v>
      </c>
      <c r="D1349" s="9" t="s">
        <v>2115</v>
      </c>
      <c r="E1349" s="9" t="s">
        <v>2118</v>
      </c>
      <c r="F1349" s="10">
        <f t="shared" ca="1" si="43"/>
        <v>1.2140851918831853E-3</v>
      </c>
      <c r="G1349" s="3" t="str">
        <f>VLOOKUP(Table3[[#This Row],[PRODUCT ID]],Table1[[PRODUCT]:[SELLING PRICE]],1,FALSE)</f>
        <v>Product299</v>
      </c>
      <c r="H1349" s="3" t="str">
        <f>VLOOKUP(Table3[[#This Row],[PRODUCT ID]],Table1[[PRODUCT]:[SELLING PRICE]],2,FALSE)</f>
        <v>Category1</v>
      </c>
      <c r="I1349" s="3" t="str">
        <f>VLOOKUP(Table3[[#This Row],[PRODUCT ID]],Table1[[PRODUCT]:[SELLING PRICE]],3,FALSE)</f>
        <v>Kg</v>
      </c>
      <c r="J1349" s="16">
        <f ca="1">VLOOKUP(Table3[[#This Row],[PRODUCT ID]],Table1[[PRODUCT]:[SELLING PRICE]],4,FALSE)</f>
        <v>15</v>
      </c>
      <c r="K1349" s="16">
        <f ca="1">VLOOKUP(Table3[[#This Row],[PRODUCT ID]],Table1[[PRODUCT]:[SELLING PRICE]],5,FALSE)</f>
        <v>43.335675005788879</v>
      </c>
      <c r="L1349" s="16">
        <f ca="1">J1349*Table3[[#This Row],[QUANTITY]]</f>
        <v>60</v>
      </c>
      <c r="M1349" s="16">
        <f ca="1">K1349*Table3[[#This Row],[QUANTITY]]*(1-Table3[[#This Row],[DISCOUNT %]])</f>
        <v>173.13224721793637</v>
      </c>
      <c r="N1349" s="3">
        <f>DAY(Table3[[#This Row],[DATE]])</f>
        <v>9</v>
      </c>
      <c r="O1349" s="3" t="str">
        <f>TEXT(Table3[[#This Row],[DATE]],"mmm")</f>
        <v>Sep</v>
      </c>
      <c r="P1349" s="3">
        <f>YEAR(Table3[[#This Row],[DATE]])</f>
        <v>2024</v>
      </c>
    </row>
    <row r="1350" spans="1:16" x14ac:dyDescent="0.3">
      <c r="A1350" s="6">
        <v>45545</v>
      </c>
      <c r="B1350" s="7" t="s">
        <v>1352</v>
      </c>
      <c r="C1350" s="9">
        <f t="shared" ca="1" si="42"/>
        <v>14</v>
      </c>
      <c r="D1350" s="9" t="s">
        <v>2115</v>
      </c>
      <c r="E1350" s="9" t="s">
        <v>2116</v>
      </c>
      <c r="F1350" s="10">
        <f t="shared" ca="1" si="43"/>
        <v>1.6220066664815326E-2</v>
      </c>
      <c r="G1350" s="3" t="str">
        <f>VLOOKUP(Table3[[#This Row],[PRODUCT ID]],Table1[[PRODUCT]:[SELLING PRICE]],1,FALSE)</f>
        <v>Product300</v>
      </c>
      <c r="H1350" s="3" t="str">
        <f>VLOOKUP(Table3[[#This Row],[PRODUCT ID]],Table1[[PRODUCT]:[SELLING PRICE]],2,FALSE)</f>
        <v>Category2</v>
      </c>
      <c r="I1350" s="3" t="str">
        <f>VLOOKUP(Table3[[#This Row],[PRODUCT ID]],Table1[[PRODUCT]:[SELLING PRICE]],3,FALSE)</f>
        <v>Lt</v>
      </c>
      <c r="J1350" s="16">
        <f ca="1">VLOOKUP(Table3[[#This Row],[PRODUCT ID]],Table1[[PRODUCT]:[SELLING PRICE]],4,FALSE)</f>
        <v>28</v>
      </c>
      <c r="K1350" s="16">
        <f ca="1">VLOOKUP(Table3[[#This Row],[PRODUCT ID]],Table1[[PRODUCT]:[SELLING PRICE]],5,FALSE)</f>
        <v>106.79262470069787</v>
      </c>
      <c r="L1350" s="16">
        <f ca="1">J1350*Table3[[#This Row],[QUANTITY]]</f>
        <v>392</v>
      </c>
      <c r="M1350" s="16">
        <f ca="1">K1350*Table3[[#This Row],[QUANTITY]]*(1-Table3[[#This Row],[DISCOUNT %]])</f>
        <v>1470.8461769223873</v>
      </c>
      <c r="N1350" s="3">
        <f>DAY(Table3[[#This Row],[DATE]])</f>
        <v>10</v>
      </c>
      <c r="O1350" s="3" t="str">
        <f>TEXT(Table3[[#This Row],[DATE]],"mmm")</f>
        <v>Sep</v>
      </c>
      <c r="P1350" s="3">
        <f>YEAR(Table3[[#This Row],[DATE]])</f>
        <v>2024</v>
      </c>
    </row>
    <row r="1351" spans="1:16" x14ac:dyDescent="0.3">
      <c r="A1351" s="6">
        <v>45546</v>
      </c>
      <c r="B1351" s="7" t="s">
        <v>1353</v>
      </c>
      <c r="C1351" s="9">
        <f t="shared" ca="1" si="42"/>
        <v>11</v>
      </c>
      <c r="D1351" s="9" t="s">
        <v>2115</v>
      </c>
      <c r="E1351" s="9" t="s">
        <v>2116</v>
      </c>
      <c r="F1351" s="10">
        <f t="shared" ca="1" si="43"/>
        <v>2.6066244390217177E-2</v>
      </c>
      <c r="G1351" s="3" t="str">
        <f>VLOOKUP(Table3[[#This Row],[PRODUCT ID]],Table1[[PRODUCT]:[SELLING PRICE]],1,FALSE)</f>
        <v>Product301</v>
      </c>
      <c r="H1351" s="3" t="str">
        <f>VLOOKUP(Table3[[#This Row],[PRODUCT ID]],Table1[[PRODUCT]:[SELLING PRICE]],2,FALSE)</f>
        <v>Category3</v>
      </c>
      <c r="I1351" s="3" t="str">
        <f>VLOOKUP(Table3[[#This Row],[PRODUCT ID]],Table1[[PRODUCT]:[SELLING PRICE]],3,FALSE)</f>
        <v>Kg</v>
      </c>
      <c r="J1351" s="16">
        <f ca="1">VLOOKUP(Table3[[#This Row],[PRODUCT ID]],Table1[[PRODUCT]:[SELLING PRICE]],4,FALSE)</f>
        <v>247</v>
      </c>
      <c r="K1351" s="16">
        <f ca="1">VLOOKUP(Table3[[#This Row],[PRODUCT ID]],Table1[[PRODUCT]:[SELLING PRICE]],5,FALSE)</f>
        <v>87.750979976690644</v>
      </c>
      <c r="L1351" s="16">
        <f ca="1">J1351*Table3[[#This Row],[QUANTITY]]</f>
        <v>2717</v>
      </c>
      <c r="M1351" s="16">
        <f ca="1">K1351*Table3[[#This Row],[QUANTITY]]*(1-Table3[[#This Row],[DISCOUNT %]])</f>
        <v>940.10005635850894</v>
      </c>
      <c r="N1351" s="3">
        <f>DAY(Table3[[#This Row],[DATE]])</f>
        <v>11</v>
      </c>
      <c r="O1351" s="3" t="str">
        <f>TEXT(Table3[[#This Row],[DATE]],"mmm")</f>
        <v>Sep</v>
      </c>
      <c r="P1351" s="3">
        <f>YEAR(Table3[[#This Row],[DATE]])</f>
        <v>2024</v>
      </c>
    </row>
    <row r="1352" spans="1:16" x14ac:dyDescent="0.3">
      <c r="A1352" s="6">
        <v>45547</v>
      </c>
      <c r="B1352" s="7" t="s">
        <v>1354</v>
      </c>
      <c r="C1352" s="9">
        <f t="shared" ca="1" si="42"/>
        <v>5</v>
      </c>
      <c r="D1352" s="9" t="s">
        <v>2116</v>
      </c>
      <c r="E1352" s="9" t="s">
        <v>2116</v>
      </c>
      <c r="F1352" s="10">
        <f t="shared" ca="1" si="43"/>
        <v>6.7512646452017697E-2</v>
      </c>
      <c r="G1352" s="3" t="str">
        <f>VLOOKUP(Table3[[#This Row],[PRODUCT ID]],Table1[[PRODUCT]:[SELLING PRICE]],1,FALSE)</f>
        <v>Product302</v>
      </c>
      <c r="H1352" s="3" t="str">
        <f>VLOOKUP(Table3[[#This Row],[PRODUCT ID]],Table1[[PRODUCT]:[SELLING PRICE]],2,FALSE)</f>
        <v>Category4</v>
      </c>
      <c r="I1352" s="3" t="str">
        <f>VLOOKUP(Table3[[#This Row],[PRODUCT ID]],Table1[[PRODUCT]:[SELLING PRICE]],3,FALSE)</f>
        <v>Lt</v>
      </c>
      <c r="J1352" s="16">
        <f ca="1">VLOOKUP(Table3[[#This Row],[PRODUCT ID]],Table1[[PRODUCT]:[SELLING PRICE]],4,FALSE)</f>
        <v>24</v>
      </c>
      <c r="K1352" s="16">
        <f ca="1">VLOOKUP(Table3[[#This Row],[PRODUCT ID]],Table1[[PRODUCT]:[SELLING PRICE]],5,FALSE)</f>
        <v>49.389533626981333</v>
      </c>
      <c r="L1352" s="16">
        <f ca="1">J1352*Table3[[#This Row],[QUANTITY]]</f>
        <v>120</v>
      </c>
      <c r="M1352" s="16">
        <f ca="1">K1352*Table3[[#This Row],[QUANTITY]]*(1-Table3[[#This Row],[DISCOUNT %]])</f>
        <v>230.27557752396453</v>
      </c>
      <c r="N1352" s="3">
        <f>DAY(Table3[[#This Row],[DATE]])</f>
        <v>12</v>
      </c>
      <c r="O1352" s="3" t="str">
        <f>TEXT(Table3[[#This Row],[DATE]],"mmm")</f>
        <v>Sep</v>
      </c>
      <c r="P1352" s="3">
        <f>YEAR(Table3[[#This Row],[DATE]])</f>
        <v>2024</v>
      </c>
    </row>
    <row r="1353" spans="1:16" x14ac:dyDescent="0.3">
      <c r="A1353" s="6">
        <v>45548</v>
      </c>
      <c r="B1353" s="7" t="s">
        <v>1355</v>
      </c>
      <c r="C1353" s="9">
        <f t="shared" ca="1" si="42"/>
        <v>12</v>
      </c>
      <c r="D1353" s="9" t="s">
        <v>2116</v>
      </c>
      <c r="E1353" s="9" t="s">
        <v>2116</v>
      </c>
      <c r="F1353" s="10">
        <f t="shared" ca="1" si="43"/>
        <v>6.2301444756887092E-2</v>
      </c>
      <c r="G1353" s="3" t="str">
        <f>VLOOKUP(Table3[[#This Row],[PRODUCT ID]],Table1[[PRODUCT]:[SELLING PRICE]],1,FALSE)</f>
        <v>Product303</v>
      </c>
      <c r="H1353" s="3" t="str">
        <f>VLOOKUP(Table3[[#This Row],[PRODUCT ID]],Table1[[PRODUCT]:[SELLING PRICE]],2,FALSE)</f>
        <v>Category5</v>
      </c>
      <c r="I1353" s="3" t="str">
        <f>VLOOKUP(Table3[[#This Row],[PRODUCT ID]],Table1[[PRODUCT]:[SELLING PRICE]],3,FALSE)</f>
        <v>Ft</v>
      </c>
      <c r="J1353" s="16">
        <f ca="1">VLOOKUP(Table3[[#This Row],[PRODUCT ID]],Table1[[PRODUCT]:[SELLING PRICE]],4,FALSE)</f>
        <v>15</v>
      </c>
      <c r="K1353" s="16">
        <f ca="1">VLOOKUP(Table3[[#This Row],[PRODUCT ID]],Table1[[PRODUCT]:[SELLING PRICE]],5,FALSE)</f>
        <v>248.86566443478185</v>
      </c>
      <c r="L1353" s="16">
        <f ca="1">J1353*Table3[[#This Row],[QUANTITY]]</f>
        <v>180</v>
      </c>
      <c r="M1353" s="16">
        <f ca="1">K1353*Table3[[#This Row],[QUANTITY]]*(1-Table3[[#This Row],[DISCOUNT %]])</f>
        <v>2800.3316878813475</v>
      </c>
      <c r="N1353" s="3">
        <f>DAY(Table3[[#This Row],[DATE]])</f>
        <v>13</v>
      </c>
      <c r="O1353" s="3" t="str">
        <f>TEXT(Table3[[#This Row],[DATE]],"mmm")</f>
        <v>Sep</v>
      </c>
      <c r="P1353" s="3">
        <f>YEAR(Table3[[#This Row],[DATE]])</f>
        <v>2024</v>
      </c>
    </row>
    <row r="1354" spans="1:16" x14ac:dyDescent="0.3">
      <c r="A1354" s="6">
        <v>45549</v>
      </c>
      <c r="B1354" s="7" t="s">
        <v>1356</v>
      </c>
      <c r="C1354" s="9">
        <f t="shared" ca="1" si="42"/>
        <v>15</v>
      </c>
      <c r="D1354" s="9" t="s">
        <v>2116</v>
      </c>
      <c r="E1354" s="9" t="s">
        <v>2118</v>
      </c>
      <c r="F1354" s="10">
        <f t="shared" ca="1" si="43"/>
        <v>1.7752258731648641E-2</v>
      </c>
      <c r="G1354" s="3" t="str">
        <f>VLOOKUP(Table3[[#This Row],[PRODUCT ID]],Table1[[PRODUCT]:[SELLING PRICE]],1,FALSE)</f>
        <v>Product304</v>
      </c>
      <c r="H1354" s="3" t="str">
        <f>VLOOKUP(Table3[[#This Row],[PRODUCT ID]],Table1[[PRODUCT]:[SELLING PRICE]],2,FALSE)</f>
        <v>Category1</v>
      </c>
      <c r="I1354" s="3" t="str">
        <f>VLOOKUP(Table3[[#This Row],[PRODUCT ID]],Table1[[PRODUCT]:[SELLING PRICE]],3,FALSE)</f>
        <v>Kg</v>
      </c>
      <c r="J1354" s="16">
        <f ca="1">VLOOKUP(Table3[[#This Row],[PRODUCT ID]],Table1[[PRODUCT]:[SELLING PRICE]],4,FALSE)</f>
        <v>240</v>
      </c>
      <c r="K1354" s="16">
        <f ca="1">VLOOKUP(Table3[[#This Row],[PRODUCT ID]],Table1[[PRODUCT]:[SELLING PRICE]],5,FALSE)</f>
        <v>58.432663802580812</v>
      </c>
      <c r="L1354" s="16">
        <f ca="1">J1354*Table3[[#This Row],[QUANTITY]]</f>
        <v>3600</v>
      </c>
      <c r="M1354" s="16">
        <f ca="1">K1354*Table3[[#This Row],[QUANTITY]]*(1-Table3[[#This Row],[DISCOUNT %]])</f>
        <v>860.93028054566935</v>
      </c>
      <c r="N1354" s="3">
        <f>DAY(Table3[[#This Row],[DATE]])</f>
        <v>14</v>
      </c>
      <c r="O1354" s="3" t="str">
        <f>TEXT(Table3[[#This Row],[DATE]],"mmm")</f>
        <v>Sep</v>
      </c>
      <c r="P1354" s="3">
        <f>YEAR(Table3[[#This Row],[DATE]])</f>
        <v>2024</v>
      </c>
    </row>
    <row r="1355" spans="1:16" x14ac:dyDescent="0.3">
      <c r="A1355" s="6">
        <v>45550</v>
      </c>
      <c r="B1355" s="7" t="s">
        <v>1357</v>
      </c>
      <c r="C1355" s="9">
        <f t="shared" ca="1" si="42"/>
        <v>10</v>
      </c>
      <c r="D1355" s="9" t="s">
        <v>2115</v>
      </c>
      <c r="E1355" s="9" t="s">
        <v>2116</v>
      </c>
      <c r="F1355" s="10">
        <f t="shared" ca="1" si="43"/>
        <v>7.9769869249111489E-2</v>
      </c>
      <c r="G1355" s="3" t="str">
        <f>VLOOKUP(Table3[[#This Row],[PRODUCT ID]],Table1[[PRODUCT]:[SELLING PRICE]],1,FALSE)</f>
        <v>Product305</v>
      </c>
      <c r="H1355" s="3" t="str">
        <f>VLOOKUP(Table3[[#This Row],[PRODUCT ID]],Table1[[PRODUCT]:[SELLING PRICE]],2,FALSE)</f>
        <v>Category2</v>
      </c>
      <c r="I1355" s="3" t="str">
        <f>VLOOKUP(Table3[[#This Row],[PRODUCT ID]],Table1[[PRODUCT]:[SELLING PRICE]],3,FALSE)</f>
        <v>No</v>
      </c>
      <c r="J1355" s="16">
        <f ca="1">VLOOKUP(Table3[[#This Row],[PRODUCT ID]],Table1[[PRODUCT]:[SELLING PRICE]],4,FALSE)</f>
        <v>162</v>
      </c>
      <c r="K1355" s="16">
        <f ca="1">VLOOKUP(Table3[[#This Row],[PRODUCT ID]],Table1[[PRODUCT]:[SELLING PRICE]],5,FALSE)</f>
        <v>50.299507482008949</v>
      </c>
      <c r="L1355" s="16">
        <f ca="1">J1355*Table3[[#This Row],[QUANTITY]]</f>
        <v>1620</v>
      </c>
      <c r="M1355" s="16">
        <f ca="1">K1355*Table3[[#This Row],[QUANTITY]]*(1-Table3[[#This Row],[DISCOUNT %]])</f>
        <v>462.87122346874389</v>
      </c>
      <c r="N1355" s="3">
        <f>DAY(Table3[[#This Row],[DATE]])</f>
        <v>15</v>
      </c>
      <c r="O1355" s="3" t="str">
        <f>TEXT(Table3[[#This Row],[DATE]],"mmm")</f>
        <v>Sep</v>
      </c>
      <c r="P1355" s="3">
        <f>YEAR(Table3[[#This Row],[DATE]])</f>
        <v>2024</v>
      </c>
    </row>
    <row r="1356" spans="1:16" x14ac:dyDescent="0.3">
      <c r="A1356" s="6">
        <v>45551</v>
      </c>
      <c r="B1356" s="7" t="s">
        <v>1358</v>
      </c>
      <c r="C1356" s="9">
        <f t="shared" ca="1" si="42"/>
        <v>9</v>
      </c>
      <c r="D1356" s="9" t="s">
        <v>2117</v>
      </c>
      <c r="E1356" s="9" t="s">
        <v>2116</v>
      </c>
      <c r="F1356" s="10">
        <f t="shared" ca="1" si="43"/>
        <v>6.8299040648256539E-3</v>
      </c>
      <c r="G1356" s="3" t="str">
        <f>VLOOKUP(Table3[[#This Row],[PRODUCT ID]],Table1[[PRODUCT]:[SELLING PRICE]],1,FALSE)</f>
        <v>Product306</v>
      </c>
      <c r="H1356" s="3" t="str">
        <f>VLOOKUP(Table3[[#This Row],[PRODUCT ID]],Table1[[PRODUCT]:[SELLING PRICE]],2,FALSE)</f>
        <v>Category3</v>
      </c>
      <c r="I1356" s="3" t="str">
        <f>VLOOKUP(Table3[[#This Row],[PRODUCT ID]],Table1[[PRODUCT]:[SELLING PRICE]],3,FALSE)</f>
        <v>No</v>
      </c>
      <c r="J1356" s="16">
        <f ca="1">VLOOKUP(Table3[[#This Row],[PRODUCT ID]],Table1[[PRODUCT]:[SELLING PRICE]],4,FALSE)</f>
        <v>206</v>
      </c>
      <c r="K1356" s="16">
        <f ca="1">VLOOKUP(Table3[[#This Row],[PRODUCT ID]],Table1[[PRODUCT]:[SELLING PRICE]],5,FALSE)</f>
        <v>199.02314319636599</v>
      </c>
      <c r="L1356" s="16">
        <f ca="1">J1356*Table3[[#This Row],[QUANTITY]]</f>
        <v>1854</v>
      </c>
      <c r="M1356" s="16">
        <f ca="1">K1356*Table3[[#This Row],[QUANTITY]]*(1-Table3[[#This Row],[DISCOUNT %]])</f>
        <v>1778.9745079948927</v>
      </c>
      <c r="N1356" s="3">
        <f>DAY(Table3[[#This Row],[DATE]])</f>
        <v>16</v>
      </c>
      <c r="O1356" s="3" t="str">
        <f>TEXT(Table3[[#This Row],[DATE]],"mmm")</f>
        <v>Sep</v>
      </c>
      <c r="P1356" s="3">
        <f>YEAR(Table3[[#This Row],[DATE]])</f>
        <v>2024</v>
      </c>
    </row>
    <row r="1357" spans="1:16" x14ac:dyDescent="0.3">
      <c r="A1357" s="6">
        <v>45552</v>
      </c>
      <c r="B1357" s="7" t="s">
        <v>1359</v>
      </c>
      <c r="C1357" s="9">
        <f t="shared" ca="1" si="42"/>
        <v>1</v>
      </c>
      <c r="D1357" s="9" t="s">
        <v>2117</v>
      </c>
      <c r="E1357" s="9" t="s">
        <v>2116</v>
      </c>
      <c r="F1357" s="10">
        <f t="shared" ca="1" si="43"/>
        <v>7.9947967692647115E-2</v>
      </c>
      <c r="G1357" s="3" t="str">
        <f>VLOOKUP(Table3[[#This Row],[PRODUCT ID]],Table1[[PRODUCT]:[SELLING PRICE]],1,FALSE)</f>
        <v>Product307</v>
      </c>
      <c r="H1357" s="3" t="str">
        <f>VLOOKUP(Table3[[#This Row],[PRODUCT ID]],Table1[[PRODUCT]:[SELLING PRICE]],2,FALSE)</f>
        <v>Category4</v>
      </c>
      <c r="I1357" s="3" t="str">
        <f>VLOOKUP(Table3[[#This Row],[PRODUCT ID]],Table1[[PRODUCT]:[SELLING PRICE]],3,FALSE)</f>
        <v>Ft</v>
      </c>
      <c r="J1357" s="16">
        <f ca="1">VLOOKUP(Table3[[#This Row],[PRODUCT ID]],Table1[[PRODUCT]:[SELLING PRICE]],4,FALSE)</f>
        <v>29</v>
      </c>
      <c r="K1357" s="16">
        <f ca="1">VLOOKUP(Table3[[#This Row],[PRODUCT ID]],Table1[[PRODUCT]:[SELLING PRICE]],5,FALSE)</f>
        <v>185.71672229854039</v>
      </c>
      <c r="L1357" s="16">
        <f ca="1">J1357*Table3[[#This Row],[QUANTITY]]</f>
        <v>29</v>
      </c>
      <c r="M1357" s="16">
        <f ca="1">K1357*Table3[[#This Row],[QUANTITY]]*(1-Table3[[#This Row],[DISCOUNT %]])</f>
        <v>170.86904778423238</v>
      </c>
      <c r="N1357" s="3">
        <f>DAY(Table3[[#This Row],[DATE]])</f>
        <v>17</v>
      </c>
      <c r="O1357" s="3" t="str">
        <f>TEXT(Table3[[#This Row],[DATE]],"mmm")</f>
        <v>Sep</v>
      </c>
      <c r="P1357" s="3">
        <f>YEAR(Table3[[#This Row],[DATE]])</f>
        <v>2024</v>
      </c>
    </row>
    <row r="1358" spans="1:16" x14ac:dyDescent="0.3">
      <c r="A1358" s="6">
        <v>45553</v>
      </c>
      <c r="B1358" s="7" t="s">
        <v>1360</v>
      </c>
      <c r="C1358" s="9">
        <f t="shared" ca="1" si="42"/>
        <v>3</v>
      </c>
      <c r="D1358" s="9" t="s">
        <v>2116</v>
      </c>
      <c r="E1358" s="9" t="s">
        <v>2116</v>
      </c>
      <c r="F1358" s="10">
        <f t="shared" ca="1" si="43"/>
        <v>7.2487713597693612E-2</v>
      </c>
      <c r="G1358" s="3" t="str">
        <f>VLOOKUP(Table3[[#This Row],[PRODUCT ID]],Table1[[PRODUCT]:[SELLING PRICE]],1,FALSE)</f>
        <v>Product308</v>
      </c>
      <c r="H1358" s="3" t="str">
        <f>VLOOKUP(Table3[[#This Row],[PRODUCT ID]],Table1[[PRODUCT]:[SELLING PRICE]],2,FALSE)</f>
        <v>Category5</v>
      </c>
      <c r="I1358" s="3" t="str">
        <f>VLOOKUP(Table3[[#This Row],[PRODUCT ID]],Table1[[PRODUCT]:[SELLING PRICE]],3,FALSE)</f>
        <v>No</v>
      </c>
      <c r="J1358" s="16">
        <f ca="1">VLOOKUP(Table3[[#This Row],[PRODUCT ID]],Table1[[PRODUCT]:[SELLING PRICE]],4,FALSE)</f>
        <v>15</v>
      </c>
      <c r="K1358" s="16">
        <f ca="1">VLOOKUP(Table3[[#This Row],[PRODUCT ID]],Table1[[PRODUCT]:[SELLING PRICE]],5,FALSE)</f>
        <v>96.872214221055856</v>
      </c>
      <c r="L1358" s="16">
        <f ca="1">J1358*Table3[[#This Row],[QUANTITY]]</f>
        <v>45</v>
      </c>
      <c r="M1358" s="16">
        <f ca="1">K1358*Table3[[#This Row],[QUANTITY]]*(1-Table3[[#This Row],[DISCOUNT %]])</f>
        <v>269.55050670307662</v>
      </c>
      <c r="N1358" s="3">
        <f>DAY(Table3[[#This Row],[DATE]])</f>
        <v>18</v>
      </c>
      <c r="O1358" s="3" t="str">
        <f>TEXT(Table3[[#This Row],[DATE]],"mmm")</f>
        <v>Sep</v>
      </c>
      <c r="P1358" s="3">
        <f>YEAR(Table3[[#This Row],[DATE]])</f>
        <v>2024</v>
      </c>
    </row>
    <row r="1359" spans="1:16" x14ac:dyDescent="0.3">
      <c r="A1359" s="6">
        <v>45554</v>
      </c>
      <c r="B1359" s="7" t="s">
        <v>1361</v>
      </c>
      <c r="C1359" s="9">
        <f t="shared" ca="1" si="42"/>
        <v>14</v>
      </c>
      <c r="D1359" s="9" t="s">
        <v>2116</v>
      </c>
      <c r="E1359" s="9" t="s">
        <v>2116</v>
      </c>
      <c r="F1359" s="10">
        <f t="shared" ca="1" si="43"/>
        <v>6.1059542523727112E-2</v>
      </c>
      <c r="G1359" s="3" t="str">
        <f>VLOOKUP(Table3[[#This Row],[PRODUCT ID]],Table1[[PRODUCT]:[SELLING PRICE]],1,FALSE)</f>
        <v>Product309</v>
      </c>
      <c r="H1359" s="3" t="str">
        <f>VLOOKUP(Table3[[#This Row],[PRODUCT ID]],Table1[[PRODUCT]:[SELLING PRICE]],2,FALSE)</f>
        <v>Category1</v>
      </c>
      <c r="I1359" s="3" t="str">
        <f>VLOOKUP(Table3[[#This Row],[PRODUCT ID]],Table1[[PRODUCT]:[SELLING PRICE]],3,FALSE)</f>
        <v>Kg</v>
      </c>
      <c r="J1359" s="16">
        <f ca="1">VLOOKUP(Table3[[#This Row],[PRODUCT ID]],Table1[[PRODUCT]:[SELLING PRICE]],4,FALSE)</f>
        <v>199</v>
      </c>
      <c r="K1359" s="16">
        <f ca="1">VLOOKUP(Table3[[#This Row],[PRODUCT ID]],Table1[[PRODUCT]:[SELLING PRICE]],5,FALSE)</f>
        <v>235.71906334814992</v>
      </c>
      <c r="L1359" s="16">
        <f ca="1">J1359*Table3[[#This Row],[QUANTITY]]</f>
        <v>2786</v>
      </c>
      <c r="M1359" s="16">
        <f ca="1">K1359*Table3[[#This Row],[QUANTITY]]*(1-Table3[[#This Row],[DISCOUNT %]])</f>
        <v>3098.5663124638659</v>
      </c>
      <c r="N1359" s="3">
        <f>DAY(Table3[[#This Row],[DATE]])</f>
        <v>19</v>
      </c>
      <c r="O1359" s="3" t="str">
        <f>TEXT(Table3[[#This Row],[DATE]],"mmm")</f>
        <v>Sep</v>
      </c>
      <c r="P1359" s="3">
        <f>YEAR(Table3[[#This Row],[DATE]])</f>
        <v>2024</v>
      </c>
    </row>
    <row r="1360" spans="1:16" x14ac:dyDescent="0.3">
      <c r="A1360" s="6">
        <v>45555</v>
      </c>
      <c r="B1360" s="7" t="s">
        <v>1362</v>
      </c>
      <c r="C1360" s="9">
        <f t="shared" ca="1" si="42"/>
        <v>14</v>
      </c>
      <c r="D1360" s="9" t="s">
        <v>2116</v>
      </c>
      <c r="E1360" s="9" t="s">
        <v>2118</v>
      </c>
      <c r="F1360" s="10">
        <f t="shared" ca="1" si="43"/>
        <v>3.45268993430069E-2</v>
      </c>
      <c r="G1360" s="3" t="str">
        <f>VLOOKUP(Table3[[#This Row],[PRODUCT ID]],Table1[[PRODUCT]:[SELLING PRICE]],1,FALSE)</f>
        <v>Product310</v>
      </c>
      <c r="H1360" s="3" t="str">
        <f>VLOOKUP(Table3[[#This Row],[PRODUCT ID]],Table1[[PRODUCT]:[SELLING PRICE]],2,FALSE)</f>
        <v>Category2</v>
      </c>
      <c r="I1360" s="3" t="str">
        <f>VLOOKUP(Table3[[#This Row],[PRODUCT ID]],Table1[[PRODUCT]:[SELLING PRICE]],3,FALSE)</f>
        <v>Kg</v>
      </c>
      <c r="J1360" s="16">
        <f ca="1">VLOOKUP(Table3[[#This Row],[PRODUCT ID]],Table1[[PRODUCT]:[SELLING PRICE]],4,FALSE)</f>
        <v>73</v>
      </c>
      <c r="K1360" s="16">
        <f ca="1">VLOOKUP(Table3[[#This Row],[PRODUCT ID]],Table1[[PRODUCT]:[SELLING PRICE]],5,FALSE)</f>
        <v>137.38378005784344</v>
      </c>
      <c r="L1360" s="16">
        <f ca="1">J1360*Table3[[#This Row],[QUANTITY]]</f>
        <v>1022</v>
      </c>
      <c r="M1360" s="16">
        <f ca="1">K1360*Table3[[#This Row],[QUANTITY]]*(1-Table3[[#This Row],[DISCOUNT %]])</f>
        <v>1856.9648175739428</v>
      </c>
      <c r="N1360" s="3">
        <f>DAY(Table3[[#This Row],[DATE]])</f>
        <v>20</v>
      </c>
      <c r="O1360" s="3" t="str">
        <f>TEXT(Table3[[#This Row],[DATE]],"mmm")</f>
        <v>Sep</v>
      </c>
      <c r="P1360" s="3">
        <f>YEAR(Table3[[#This Row],[DATE]])</f>
        <v>2024</v>
      </c>
    </row>
    <row r="1361" spans="1:16" x14ac:dyDescent="0.3">
      <c r="A1361" s="6">
        <v>45556</v>
      </c>
      <c r="B1361" s="7" t="s">
        <v>1363</v>
      </c>
      <c r="C1361" s="9">
        <f t="shared" ca="1" si="42"/>
        <v>4</v>
      </c>
      <c r="D1361" s="9" t="s">
        <v>2116</v>
      </c>
      <c r="E1361" s="9" t="s">
        <v>2118</v>
      </c>
      <c r="F1361" s="10">
        <f t="shared" ca="1" si="43"/>
        <v>5.2620900893789326E-2</v>
      </c>
      <c r="G1361" s="3" t="str">
        <f>VLOOKUP(Table3[[#This Row],[PRODUCT ID]],Table1[[PRODUCT]:[SELLING PRICE]],1,FALSE)</f>
        <v>Product311</v>
      </c>
      <c r="H1361" s="3" t="str">
        <f>VLOOKUP(Table3[[#This Row],[PRODUCT ID]],Table1[[PRODUCT]:[SELLING PRICE]],2,FALSE)</f>
        <v>Category3</v>
      </c>
      <c r="I1361" s="3" t="str">
        <f>VLOOKUP(Table3[[#This Row],[PRODUCT ID]],Table1[[PRODUCT]:[SELLING PRICE]],3,FALSE)</f>
        <v>Lt</v>
      </c>
      <c r="J1361" s="16">
        <f ca="1">VLOOKUP(Table3[[#This Row],[PRODUCT ID]],Table1[[PRODUCT]:[SELLING PRICE]],4,FALSE)</f>
        <v>21</v>
      </c>
      <c r="K1361" s="16">
        <f ca="1">VLOOKUP(Table3[[#This Row],[PRODUCT ID]],Table1[[PRODUCT]:[SELLING PRICE]],5,FALSE)</f>
        <v>52.675250259203565</v>
      </c>
      <c r="L1361" s="16">
        <f ca="1">J1361*Table3[[#This Row],[QUANTITY]]</f>
        <v>84</v>
      </c>
      <c r="M1361" s="16">
        <f ca="1">K1361*Table3[[#This Row],[QUANTITY]]*(1-Table3[[#This Row],[DISCOUNT %]])</f>
        <v>199.61372454303384</v>
      </c>
      <c r="N1361" s="3">
        <f>DAY(Table3[[#This Row],[DATE]])</f>
        <v>21</v>
      </c>
      <c r="O1361" s="3" t="str">
        <f>TEXT(Table3[[#This Row],[DATE]],"mmm")</f>
        <v>Sep</v>
      </c>
      <c r="P1361" s="3">
        <f>YEAR(Table3[[#This Row],[DATE]])</f>
        <v>2024</v>
      </c>
    </row>
    <row r="1362" spans="1:16" x14ac:dyDescent="0.3">
      <c r="A1362" s="6">
        <v>45557</v>
      </c>
      <c r="B1362" s="7" t="s">
        <v>1364</v>
      </c>
      <c r="C1362" s="9">
        <f t="shared" ca="1" si="42"/>
        <v>9</v>
      </c>
      <c r="D1362" s="9" t="s">
        <v>2115</v>
      </c>
      <c r="E1362" s="9" t="s">
        <v>2116</v>
      </c>
      <c r="F1362" s="10">
        <f t="shared" ca="1" si="43"/>
        <v>2.2489198722172456E-2</v>
      </c>
      <c r="G1362" s="3" t="str">
        <f>VLOOKUP(Table3[[#This Row],[PRODUCT ID]],Table1[[PRODUCT]:[SELLING PRICE]],1,FALSE)</f>
        <v>Product312</v>
      </c>
      <c r="H1362" s="3" t="str">
        <f>VLOOKUP(Table3[[#This Row],[PRODUCT ID]],Table1[[PRODUCT]:[SELLING PRICE]],2,FALSE)</f>
        <v>Category4</v>
      </c>
      <c r="I1362" s="3" t="str">
        <f>VLOOKUP(Table3[[#This Row],[PRODUCT ID]],Table1[[PRODUCT]:[SELLING PRICE]],3,FALSE)</f>
        <v>Kg</v>
      </c>
      <c r="J1362" s="16">
        <f ca="1">VLOOKUP(Table3[[#This Row],[PRODUCT ID]],Table1[[PRODUCT]:[SELLING PRICE]],4,FALSE)</f>
        <v>114</v>
      </c>
      <c r="K1362" s="16">
        <f ca="1">VLOOKUP(Table3[[#This Row],[PRODUCT ID]],Table1[[PRODUCT]:[SELLING PRICE]],5,FALSE)</f>
        <v>67.957248157769186</v>
      </c>
      <c r="L1362" s="16">
        <f ca="1">J1362*Table3[[#This Row],[QUANTITY]]</f>
        <v>1026</v>
      </c>
      <c r="M1362" s="16">
        <f ca="1">K1362*Table3[[#This Row],[QUANTITY]]*(1-Table3[[#This Row],[DISCOUNT %]])</f>
        <v>597.8604968940341</v>
      </c>
      <c r="N1362" s="3">
        <f>DAY(Table3[[#This Row],[DATE]])</f>
        <v>22</v>
      </c>
      <c r="O1362" s="3" t="str">
        <f>TEXT(Table3[[#This Row],[DATE]],"mmm")</f>
        <v>Sep</v>
      </c>
      <c r="P1362" s="3">
        <f>YEAR(Table3[[#This Row],[DATE]])</f>
        <v>2024</v>
      </c>
    </row>
    <row r="1363" spans="1:16" x14ac:dyDescent="0.3">
      <c r="A1363" s="6">
        <v>45558</v>
      </c>
      <c r="B1363" s="7" t="s">
        <v>1365</v>
      </c>
      <c r="C1363" s="9">
        <f t="shared" ca="1" si="42"/>
        <v>11</v>
      </c>
      <c r="D1363" s="9" t="s">
        <v>2116</v>
      </c>
      <c r="E1363" s="9" t="s">
        <v>2116</v>
      </c>
      <c r="F1363" s="10">
        <f t="shared" ca="1" si="43"/>
        <v>8.4039349299569136E-3</v>
      </c>
      <c r="G1363" s="3" t="str">
        <f>VLOOKUP(Table3[[#This Row],[PRODUCT ID]],Table1[[PRODUCT]:[SELLING PRICE]],1,FALSE)</f>
        <v>Product313</v>
      </c>
      <c r="H1363" s="3" t="str">
        <f>VLOOKUP(Table3[[#This Row],[PRODUCT ID]],Table1[[PRODUCT]:[SELLING PRICE]],2,FALSE)</f>
        <v>Category1</v>
      </c>
      <c r="I1363" s="3" t="str">
        <f>VLOOKUP(Table3[[#This Row],[PRODUCT ID]],Table1[[PRODUCT]:[SELLING PRICE]],3,FALSE)</f>
        <v>Lt</v>
      </c>
      <c r="J1363" s="16">
        <f ca="1">VLOOKUP(Table3[[#This Row],[PRODUCT ID]],Table1[[PRODUCT]:[SELLING PRICE]],4,FALSE)</f>
        <v>110</v>
      </c>
      <c r="K1363" s="16">
        <f ca="1">VLOOKUP(Table3[[#This Row],[PRODUCT ID]],Table1[[PRODUCT]:[SELLING PRICE]],5,FALSE)</f>
        <v>282.07144948750198</v>
      </c>
      <c r="L1363" s="16">
        <f ca="1">J1363*Table3[[#This Row],[QUANTITY]]</f>
        <v>1210</v>
      </c>
      <c r="M1363" s="16">
        <f ca="1">K1363*Table3[[#This Row],[QUANTITY]]*(1-Table3[[#This Row],[DISCOUNT %]])</f>
        <v>3076.7103331845142</v>
      </c>
      <c r="N1363" s="3">
        <f>DAY(Table3[[#This Row],[DATE]])</f>
        <v>23</v>
      </c>
      <c r="O1363" s="3" t="str">
        <f>TEXT(Table3[[#This Row],[DATE]],"mmm")</f>
        <v>Sep</v>
      </c>
      <c r="P1363" s="3">
        <f>YEAR(Table3[[#This Row],[DATE]])</f>
        <v>2024</v>
      </c>
    </row>
    <row r="1364" spans="1:16" x14ac:dyDescent="0.3">
      <c r="A1364" s="6">
        <v>45559</v>
      </c>
      <c r="B1364" s="7" t="s">
        <v>1366</v>
      </c>
      <c r="C1364" s="9">
        <f t="shared" ca="1" si="42"/>
        <v>10</v>
      </c>
      <c r="D1364" s="9" t="s">
        <v>2117</v>
      </c>
      <c r="E1364" s="9" t="s">
        <v>2116</v>
      </c>
      <c r="F1364" s="10">
        <f t="shared" ca="1" si="43"/>
        <v>2.9478992308274721E-2</v>
      </c>
      <c r="G1364" s="3" t="str">
        <f>VLOOKUP(Table3[[#This Row],[PRODUCT ID]],Table1[[PRODUCT]:[SELLING PRICE]],1,FALSE)</f>
        <v>Product314</v>
      </c>
      <c r="H1364" s="3" t="str">
        <f>VLOOKUP(Table3[[#This Row],[PRODUCT ID]],Table1[[PRODUCT]:[SELLING PRICE]],2,FALSE)</f>
        <v>Category2</v>
      </c>
      <c r="I1364" s="3" t="str">
        <f>VLOOKUP(Table3[[#This Row],[PRODUCT ID]],Table1[[PRODUCT]:[SELLING PRICE]],3,FALSE)</f>
        <v>Ft</v>
      </c>
      <c r="J1364" s="16">
        <f ca="1">VLOOKUP(Table3[[#This Row],[PRODUCT ID]],Table1[[PRODUCT]:[SELLING PRICE]],4,FALSE)</f>
        <v>203</v>
      </c>
      <c r="K1364" s="16">
        <f ca="1">VLOOKUP(Table3[[#This Row],[PRODUCT ID]],Table1[[PRODUCT]:[SELLING PRICE]],5,FALSE)</f>
        <v>41.070827392629212</v>
      </c>
      <c r="L1364" s="16">
        <f ca="1">J1364*Table3[[#This Row],[QUANTITY]]</f>
        <v>2030</v>
      </c>
      <c r="M1364" s="16">
        <f ca="1">K1364*Table3[[#This Row],[QUANTITY]]*(1-Table3[[#This Row],[DISCOUNT %]])</f>
        <v>398.60100787827417</v>
      </c>
      <c r="N1364" s="3">
        <f>DAY(Table3[[#This Row],[DATE]])</f>
        <v>24</v>
      </c>
      <c r="O1364" s="3" t="str">
        <f>TEXT(Table3[[#This Row],[DATE]],"mmm")</f>
        <v>Sep</v>
      </c>
      <c r="P1364" s="3">
        <f>YEAR(Table3[[#This Row],[DATE]])</f>
        <v>2024</v>
      </c>
    </row>
    <row r="1365" spans="1:16" x14ac:dyDescent="0.3">
      <c r="A1365" s="6">
        <v>45560</v>
      </c>
      <c r="B1365" s="7" t="s">
        <v>1367</v>
      </c>
      <c r="C1365" s="9">
        <f t="shared" ca="1" si="42"/>
        <v>15</v>
      </c>
      <c r="D1365" s="9" t="s">
        <v>2115</v>
      </c>
      <c r="E1365" s="9" t="s">
        <v>2116</v>
      </c>
      <c r="F1365" s="10">
        <f t="shared" ca="1" si="43"/>
        <v>7.3647797137018065E-2</v>
      </c>
      <c r="G1365" s="3" t="str">
        <f>VLOOKUP(Table3[[#This Row],[PRODUCT ID]],Table1[[PRODUCT]:[SELLING PRICE]],1,FALSE)</f>
        <v>Product315</v>
      </c>
      <c r="H1365" s="3" t="str">
        <f>VLOOKUP(Table3[[#This Row],[PRODUCT ID]],Table1[[PRODUCT]:[SELLING PRICE]],2,FALSE)</f>
        <v>Category3</v>
      </c>
      <c r="I1365" s="3" t="str">
        <f>VLOOKUP(Table3[[#This Row],[PRODUCT ID]],Table1[[PRODUCT]:[SELLING PRICE]],3,FALSE)</f>
        <v>Kg</v>
      </c>
      <c r="J1365" s="16">
        <f ca="1">VLOOKUP(Table3[[#This Row],[PRODUCT ID]],Table1[[PRODUCT]:[SELLING PRICE]],4,FALSE)</f>
        <v>22</v>
      </c>
      <c r="K1365" s="16">
        <f ca="1">VLOOKUP(Table3[[#This Row],[PRODUCT ID]],Table1[[PRODUCT]:[SELLING PRICE]],5,FALSE)</f>
        <v>188.43548183236697</v>
      </c>
      <c r="L1365" s="16">
        <f ca="1">J1365*Table3[[#This Row],[QUANTITY]]</f>
        <v>330</v>
      </c>
      <c r="M1365" s="16">
        <f ca="1">K1365*Table3[[#This Row],[QUANTITY]]*(1-Table3[[#This Row],[DISCOUNT %]])</f>
        <v>2618.3643553944084</v>
      </c>
      <c r="N1365" s="3">
        <f>DAY(Table3[[#This Row],[DATE]])</f>
        <v>25</v>
      </c>
      <c r="O1365" s="3" t="str">
        <f>TEXT(Table3[[#This Row],[DATE]],"mmm")</f>
        <v>Sep</v>
      </c>
      <c r="P1365" s="3">
        <f>YEAR(Table3[[#This Row],[DATE]])</f>
        <v>2024</v>
      </c>
    </row>
    <row r="1366" spans="1:16" x14ac:dyDescent="0.3">
      <c r="A1366" s="6">
        <v>45561</v>
      </c>
      <c r="B1366" s="7" t="s">
        <v>1368</v>
      </c>
      <c r="C1366" s="9">
        <f t="shared" ca="1" si="42"/>
        <v>6</v>
      </c>
      <c r="D1366" s="9" t="s">
        <v>2115</v>
      </c>
      <c r="E1366" s="9" t="s">
        <v>2118</v>
      </c>
      <c r="F1366" s="10">
        <f t="shared" ca="1" si="43"/>
        <v>7.7495847765692488E-2</v>
      </c>
      <c r="G1366" s="3" t="str">
        <f>VLOOKUP(Table3[[#This Row],[PRODUCT ID]],Table1[[PRODUCT]:[SELLING PRICE]],1,FALSE)</f>
        <v>Product316</v>
      </c>
      <c r="H1366" s="3" t="str">
        <f>VLOOKUP(Table3[[#This Row],[PRODUCT ID]],Table1[[PRODUCT]:[SELLING PRICE]],2,FALSE)</f>
        <v>Category4</v>
      </c>
      <c r="I1366" s="3" t="str">
        <f>VLOOKUP(Table3[[#This Row],[PRODUCT ID]],Table1[[PRODUCT]:[SELLING PRICE]],3,FALSE)</f>
        <v>No</v>
      </c>
      <c r="J1366" s="16">
        <f ca="1">VLOOKUP(Table3[[#This Row],[PRODUCT ID]],Table1[[PRODUCT]:[SELLING PRICE]],4,FALSE)</f>
        <v>172</v>
      </c>
      <c r="K1366" s="16">
        <f ca="1">VLOOKUP(Table3[[#This Row],[PRODUCT ID]],Table1[[PRODUCT]:[SELLING PRICE]],5,FALSE)</f>
        <v>27.123133495871624</v>
      </c>
      <c r="L1366" s="16">
        <f ca="1">J1366*Table3[[#This Row],[QUANTITY]]</f>
        <v>1032</v>
      </c>
      <c r="M1366" s="16">
        <f ca="1">K1366*Table3[[#This Row],[QUANTITY]]*(1-Table3[[#This Row],[DISCOUNT %]])</f>
        <v>150.127219629282</v>
      </c>
      <c r="N1366" s="3">
        <f>DAY(Table3[[#This Row],[DATE]])</f>
        <v>26</v>
      </c>
      <c r="O1366" s="3" t="str">
        <f>TEXT(Table3[[#This Row],[DATE]],"mmm")</f>
        <v>Sep</v>
      </c>
      <c r="P1366" s="3">
        <f>YEAR(Table3[[#This Row],[DATE]])</f>
        <v>2024</v>
      </c>
    </row>
    <row r="1367" spans="1:16" x14ac:dyDescent="0.3">
      <c r="A1367" s="6">
        <v>45562</v>
      </c>
      <c r="B1367" s="7" t="s">
        <v>1369</v>
      </c>
      <c r="C1367" s="9">
        <f t="shared" ca="1" si="42"/>
        <v>9</v>
      </c>
      <c r="D1367" s="9" t="s">
        <v>2115</v>
      </c>
      <c r="E1367" s="9" t="s">
        <v>2116</v>
      </c>
      <c r="F1367" s="10">
        <f t="shared" ca="1" si="43"/>
        <v>2.9956519581849462E-2</v>
      </c>
      <c r="G1367" s="3" t="str">
        <f>VLOOKUP(Table3[[#This Row],[PRODUCT ID]],Table1[[PRODUCT]:[SELLING PRICE]],1,FALSE)</f>
        <v>Product317</v>
      </c>
      <c r="H1367" s="3" t="str">
        <f>VLOOKUP(Table3[[#This Row],[PRODUCT ID]],Table1[[PRODUCT]:[SELLING PRICE]],2,FALSE)</f>
        <v>Category5</v>
      </c>
      <c r="I1367" s="3" t="str">
        <f>VLOOKUP(Table3[[#This Row],[PRODUCT ID]],Table1[[PRODUCT]:[SELLING PRICE]],3,FALSE)</f>
        <v>No</v>
      </c>
      <c r="J1367" s="16">
        <f ca="1">VLOOKUP(Table3[[#This Row],[PRODUCT ID]],Table1[[PRODUCT]:[SELLING PRICE]],4,FALSE)</f>
        <v>151</v>
      </c>
      <c r="K1367" s="16">
        <f ca="1">VLOOKUP(Table3[[#This Row],[PRODUCT ID]],Table1[[PRODUCT]:[SELLING PRICE]],5,FALSE)</f>
        <v>35.301883465414221</v>
      </c>
      <c r="L1367" s="16">
        <f ca="1">J1367*Table3[[#This Row],[QUANTITY]]</f>
        <v>1359</v>
      </c>
      <c r="M1367" s="16">
        <f ca="1">K1367*Table3[[#This Row],[QUANTITY]]*(1-Table3[[#This Row],[DISCOUNT %]])</f>
        <v>308.19925711895735</v>
      </c>
      <c r="N1367" s="3">
        <f>DAY(Table3[[#This Row],[DATE]])</f>
        <v>27</v>
      </c>
      <c r="O1367" s="3" t="str">
        <f>TEXT(Table3[[#This Row],[DATE]],"mmm")</f>
        <v>Sep</v>
      </c>
      <c r="P1367" s="3">
        <f>YEAR(Table3[[#This Row],[DATE]])</f>
        <v>2024</v>
      </c>
    </row>
    <row r="1368" spans="1:16" x14ac:dyDescent="0.3">
      <c r="A1368" s="6">
        <v>45563</v>
      </c>
      <c r="B1368" s="7" t="s">
        <v>1370</v>
      </c>
      <c r="C1368" s="9">
        <f t="shared" ca="1" si="42"/>
        <v>14</v>
      </c>
      <c r="D1368" s="9" t="s">
        <v>2116</v>
      </c>
      <c r="E1368" s="9" t="s">
        <v>2116</v>
      </c>
      <c r="F1368" s="10">
        <f t="shared" ca="1" si="43"/>
        <v>3.9645038755399542E-2</v>
      </c>
      <c r="G1368" s="3" t="str">
        <f>VLOOKUP(Table3[[#This Row],[PRODUCT ID]],Table1[[PRODUCT]:[SELLING PRICE]],1,FALSE)</f>
        <v>Product318</v>
      </c>
      <c r="H1368" s="3" t="str">
        <f>VLOOKUP(Table3[[#This Row],[PRODUCT ID]],Table1[[PRODUCT]:[SELLING PRICE]],2,FALSE)</f>
        <v>Category1</v>
      </c>
      <c r="I1368" s="3" t="str">
        <f>VLOOKUP(Table3[[#This Row],[PRODUCT ID]],Table1[[PRODUCT]:[SELLING PRICE]],3,FALSE)</f>
        <v>Ft</v>
      </c>
      <c r="J1368" s="16">
        <f ca="1">VLOOKUP(Table3[[#This Row],[PRODUCT ID]],Table1[[PRODUCT]:[SELLING PRICE]],4,FALSE)</f>
        <v>89</v>
      </c>
      <c r="K1368" s="16">
        <f ca="1">VLOOKUP(Table3[[#This Row],[PRODUCT ID]],Table1[[PRODUCT]:[SELLING PRICE]],5,FALSE)</f>
        <v>216.65822686185911</v>
      </c>
      <c r="L1368" s="16">
        <f ca="1">J1368*Table3[[#This Row],[QUANTITY]]</f>
        <v>1246</v>
      </c>
      <c r="M1368" s="16">
        <f ca="1">K1368*Table3[[#This Row],[QUANTITY]]*(1-Table3[[#This Row],[DISCOUNT %]])</f>
        <v>2912.9632428574241</v>
      </c>
      <c r="N1368" s="3">
        <f>DAY(Table3[[#This Row],[DATE]])</f>
        <v>28</v>
      </c>
      <c r="O1368" s="3" t="str">
        <f>TEXT(Table3[[#This Row],[DATE]],"mmm")</f>
        <v>Sep</v>
      </c>
      <c r="P1368" s="3">
        <f>YEAR(Table3[[#This Row],[DATE]])</f>
        <v>2024</v>
      </c>
    </row>
    <row r="1369" spans="1:16" x14ac:dyDescent="0.3">
      <c r="A1369" s="6">
        <v>45564</v>
      </c>
      <c r="B1369" s="7" t="s">
        <v>1371</v>
      </c>
      <c r="C1369" s="9">
        <f t="shared" ca="1" si="42"/>
        <v>14</v>
      </c>
      <c r="D1369" s="9" t="s">
        <v>2116</v>
      </c>
      <c r="E1369" s="9" t="s">
        <v>2116</v>
      </c>
      <c r="F1369" s="10">
        <f t="shared" ca="1" si="43"/>
        <v>8.0955032707191024E-2</v>
      </c>
      <c r="G1369" s="3" t="str">
        <f>VLOOKUP(Table3[[#This Row],[PRODUCT ID]],Table1[[PRODUCT]:[SELLING PRICE]],1,FALSE)</f>
        <v>Product319</v>
      </c>
      <c r="H1369" s="3" t="str">
        <f>VLOOKUP(Table3[[#This Row],[PRODUCT ID]],Table1[[PRODUCT]:[SELLING PRICE]],2,FALSE)</f>
        <v>Category2</v>
      </c>
      <c r="I1369" s="3" t="str">
        <f>VLOOKUP(Table3[[#This Row],[PRODUCT ID]],Table1[[PRODUCT]:[SELLING PRICE]],3,FALSE)</f>
        <v>No</v>
      </c>
      <c r="J1369" s="16">
        <f ca="1">VLOOKUP(Table3[[#This Row],[PRODUCT ID]],Table1[[PRODUCT]:[SELLING PRICE]],4,FALSE)</f>
        <v>20</v>
      </c>
      <c r="K1369" s="16">
        <f ca="1">VLOOKUP(Table3[[#This Row],[PRODUCT ID]],Table1[[PRODUCT]:[SELLING PRICE]],5,FALSE)</f>
        <v>232.52506986307321</v>
      </c>
      <c r="L1369" s="16">
        <f ca="1">J1369*Table3[[#This Row],[QUANTITY]]</f>
        <v>280</v>
      </c>
      <c r="M1369" s="16">
        <f ca="1">K1369*Table3[[#This Row],[QUANTITY]]*(1-Table3[[#This Row],[DISCOUNT %]])</f>
        <v>2991.8139331789271</v>
      </c>
      <c r="N1369" s="3">
        <f>DAY(Table3[[#This Row],[DATE]])</f>
        <v>29</v>
      </c>
      <c r="O1369" s="3" t="str">
        <f>TEXT(Table3[[#This Row],[DATE]],"mmm")</f>
        <v>Sep</v>
      </c>
      <c r="P1369" s="3">
        <f>YEAR(Table3[[#This Row],[DATE]])</f>
        <v>2024</v>
      </c>
    </row>
    <row r="1370" spans="1:16" x14ac:dyDescent="0.3">
      <c r="A1370" s="6">
        <v>45565</v>
      </c>
      <c r="B1370" s="7" t="s">
        <v>1372</v>
      </c>
      <c r="C1370" s="9">
        <f t="shared" ca="1" si="42"/>
        <v>13</v>
      </c>
      <c r="D1370" s="9" t="s">
        <v>2116</v>
      </c>
      <c r="E1370" s="9" t="s">
        <v>2116</v>
      </c>
      <c r="F1370" s="10">
        <f t="shared" ca="1" si="43"/>
        <v>9.6801022438683946E-4</v>
      </c>
      <c r="G1370" s="3" t="str">
        <f>VLOOKUP(Table3[[#This Row],[PRODUCT ID]],Table1[[PRODUCT]:[SELLING PRICE]],1,FALSE)</f>
        <v>Product320</v>
      </c>
      <c r="H1370" s="3" t="str">
        <f>VLOOKUP(Table3[[#This Row],[PRODUCT ID]],Table1[[PRODUCT]:[SELLING PRICE]],2,FALSE)</f>
        <v>Category3</v>
      </c>
      <c r="I1370" s="3" t="str">
        <f>VLOOKUP(Table3[[#This Row],[PRODUCT ID]],Table1[[PRODUCT]:[SELLING PRICE]],3,FALSE)</f>
        <v>Kg</v>
      </c>
      <c r="J1370" s="16">
        <f ca="1">VLOOKUP(Table3[[#This Row],[PRODUCT ID]],Table1[[PRODUCT]:[SELLING PRICE]],4,FALSE)</f>
        <v>71</v>
      </c>
      <c r="K1370" s="16">
        <f ca="1">VLOOKUP(Table3[[#This Row],[PRODUCT ID]],Table1[[PRODUCT]:[SELLING PRICE]],5,FALSE)</f>
        <v>128.16568360148443</v>
      </c>
      <c r="L1370" s="16">
        <f ca="1">J1370*Table3[[#This Row],[QUANTITY]]</f>
        <v>923</v>
      </c>
      <c r="M1370" s="16">
        <f ca="1">K1370*Table3[[#This Row],[QUANTITY]]*(1-Table3[[#This Row],[DISCOUNT %]])</f>
        <v>1664.5410328214548</v>
      </c>
      <c r="N1370" s="3">
        <f>DAY(Table3[[#This Row],[DATE]])</f>
        <v>30</v>
      </c>
      <c r="O1370" s="3" t="str">
        <f>TEXT(Table3[[#This Row],[DATE]],"mmm")</f>
        <v>Sep</v>
      </c>
      <c r="P1370" s="3">
        <f>YEAR(Table3[[#This Row],[DATE]])</f>
        <v>2024</v>
      </c>
    </row>
    <row r="1371" spans="1:16" x14ac:dyDescent="0.3">
      <c r="A1371" s="6">
        <v>45566</v>
      </c>
      <c r="B1371" s="7" t="s">
        <v>1373</v>
      </c>
      <c r="C1371" s="9">
        <f t="shared" ca="1" si="42"/>
        <v>10</v>
      </c>
      <c r="D1371" s="9" t="s">
        <v>2115</v>
      </c>
      <c r="E1371" s="9" t="s">
        <v>2116</v>
      </c>
      <c r="F1371" s="10">
        <f t="shared" ca="1" si="43"/>
        <v>4.947086225245606E-2</v>
      </c>
      <c r="G1371" s="3" t="str">
        <f>VLOOKUP(Table3[[#This Row],[PRODUCT ID]],Table1[[PRODUCT]:[SELLING PRICE]],1,FALSE)</f>
        <v>Product321</v>
      </c>
      <c r="H1371" s="3" t="str">
        <f>VLOOKUP(Table3[[#This Row],[PRODUCT ID]],Table1[[PRODUCT]:[SELLING PRICE]],2,FALSE)</f>
        <v>Category4</v>
      </c>
      <c r="I1371" s="3" t="str">
        <f>VLOOKUP(Table3[[#This Row],[PRODUCT ID]],Table1[[PRODUCT]:[SELLING PRICE]],3,FALSE)</f>
        <v>Kg</v>
      </c>
      <c r="J1371" s="16">
        <f ca="1">VLOOKUP(Table3[[#This Row],[PRODUCT ID]],Table1[[PRODUCT]:[SELLING PRICE]],4,FALSE)</f>
        <v>138</v>
      </c>
      <c r="K1371" s="16">
        <f ca="1">VLOOKUP(Table3[[#This Row],[PRODUCT ID]],Table1[[PRODUCT]:[SELLING PRICE]],5,FALSE)</f>
        <v>288.72254229764252</v>
      </c>
      <c r="L1371" s="16">
        <f ca="1">J1371*Table3[[#This Row],[QUANTITY]]</f>
        <v>1380</v>
      </c>
      <c r="M1371" s="16">
        <f ca="1">K1371*Table3[[#This Row],[QUANTITY]]*(1-Table3[[#This Row],[DISCOUNT %]])</f>
        <v>2744.3918917845695</v>
      </c>
      <c r="N1371" s="3">
        <f>DAY(Table3[[#This Row],[DATE]])</f>
        <v>1</v>
      </c>
      <c r="O1371" s="3" t="str">
        <f>TEXT(Table3[[#This Row],[DATE]],"mmm")</f>
        <v>Oct</v>
      </c>
      <c r="P1371" s="3">
        <f>YEAR(Table3[[#This Row],[DATE]])</f>
        <v>2024</v>
      </c>
    </row>
    <row r="1372" spans="1:16" x14ac:dyDescent="0.3">
      <c r="A1372" s="6">
        <v>45567</v>
      </c>
      <c r="B1372" s="7" t="s">
        <v>1374</v>
      </c>
      <c r="C1372" s="9">
        <f t="shared" ca="1" si="42"/>
        <v>5</v>
      </c>
      <c r="D1372" s="9" t="s">
        <v>2117</v>
      </c>
      <c r="E1372" s="9" t="s">
        <v>2118</v>
      </c>
      <c r="F1372" s="10">
        <f t="shared" ca="1" si="43"/>
        <v>6.2112370622299767E-2</v>
      </c>
      <c r="G1372" s="3" t="str">
        <f>VLOOKUP(Table3[[#This Row],[PRODUCT ID]],Table1[[PRODUCT]:[SELLING PRICE]],1,FALSE)</f>
        <v>Product322</v>
      </c>
      <c r="H1372" s="3" t="str">
        <f>VLOOKUP(Table3[[#This Row],[PRODUCT ID]],Table1[[PRODUCT]:[SELLING PRICE]],2,FALSE)</f>
        <v>Category5</v>
      </c>
      <c r="I1372" s="3" t="str">
        <f>VLOOKUP(Table3[[#This Row],[PRODUCT ID]],Table1[[PRODUCT]:[SELLING PRICE]],3,FALSE)</f>
        <v>Lt</v>
      </c>
      <c r="J1372" s="16">
        <f ca="1">VLOOKUP(Table3[[#This Row],[PRODUCT ID]],Table1[[PRODUCT]:[SELLING PRICE]],4,FALSE)</f>
        <v>162</v>
      </c>
      <c r="K1372" s="16">
        <f ca="1">VLOOKUP(Table3[[#This Row],[PRODUCT ID]],Table1[[PRODUCT]:[SELLING PRICE]],5,FALSE)</f>
        <v>283.01514631136138</v>
      </c>
      <c r="L1372" s="16">
        <f ca="1">J1372*Table3[[#This Row],[QUANTITY]]</f>
        <v>810</v>
      </c>
      <c r="M1372" s="16">
        <f ca="1">K1372*Table3[[#This Row],[QUANTITY]]*(1-Table3[[#This Row],[DISCOUNT %]])</f>
        <v>1327.1820232597286</v>
      </c>
      <c r="N1372" s="3">
        <f>DAY(Table3[[#This Row],[DATE]])</f>
        <v>2</v>
      </c>
      <c r="O1372" s="3" t="str">
        <f>TEXT(Table3[[#This Row],[DATE]],"mmm")</f>
        <v>Oct</v>
      </c>
      <c r="P1372" s="3">
        <f>YEAR(Table3[[#This Row],[DATE]])</f>
        <v>2024</v>
      </c>
    </row>
    <row r="1373" spans="1:16" x14ac:dyDescent="0.3">
      <c r="A1373" s="6">
        <v>45568</v>
      </c>
      <c r="B1373" s="7" t="s">
        <v>1375</v>
      </c>
      <c r="C1373" s="9">
        <f t="shared" ca="1" si="42"/>
        <v>11</v>
      </c>
      <c r="D1373" s="9" t="s">
        <v>2117</v>
      </c>
      <c r="E1373" s="9" t="s">
        <v>2118</v>
      </c>
      <c r="F1373" s="10">
        <f t="shared" ca="1" si="43"/>
        <v>2.2042346843220352E-2</v>
      </c>
      <c r="G1373" s="3" t="str">
        <f>VLOOKUP(Table3[[#This Row],[PRODUCT ID]],Table1[[PRODUCT]:[SELLING PRICE]],1,FALSE)</f>
        <v>Product323</v>
      </c>
      <c r="H1373" s="3" t="str">
        <f>VLOOKUP(Table3[[#This Row],[PRODUCT ID]],Table1[[PRODUCT]:[SELLING PRICE]],2,FALSE)</f>
        <v>Category1</v>
      </c>
      <c r="I1373" s="3" t="str">
        <f>VLOOKUP(Table3[[#This Row],[PRODUCT ID]],Table1[[PRODUCT]:[SELLING PRICE]],3,FALSE)</f>
        <v>Kg</v>
      </c>
      <c r="J1373" s="16">
        <f ca="1">VLOOKUP(Table3[[#This Row],[PRODUCT ID]],Table1[[PRODUCT]:[SELLING PRICE]],4,FALSE)</f>
        <v>150</v>
      </c>
      <c r="K1373" s="16">
        <f ca="1">VLOOKUP(Table3[[#This Row],[PRODUCT ID]],Table1[[PRODUCT]:[SELLING PRICE]],5,FALSE)</f>
        <v>83.93411188831513</v>
      </c>
      <c r="L1373" s="16">
        <f ca="1">J1373*Table3[[#This Row],[QUANTITY]]</f>
        <v>1650</v>
      </c>
      <c r="M1373" s="16">
        <f ca="1">K1373*Table3[[#This Row],[QUANTITY]]*(1-Table3[[#This Row],[DISCOUNT %]])</f>
        <v>902.92407790304742</v>
      </c>
      <c r="N1373" s="3">
        <f>DAY(Table3[[#This Row],[DATE]])</f>
        <v>3</v>
      </c>
      <c r="O1373" s="3" t="str">
        <f>TEXT(Table3[[#This Row],[DATE]],"mmm")</f>
        <v>Oct</v>
      </c>
      <c r="P1373" s="3">
        <f>YEAR(Table3[[#This Row],[DATE]])</f>
        <v>2024</v>
      </c>
    </row>
    <row r="1374" spans="1:16" x14ac:dyDescent="0.3">
      <c r="A1374" s="6">
        <v>45569</v>
      </c>
      <c r="B1374" s="7" t="s">
        <v>1376</v>
      </c>
      <c r="C1374" s="9">
        <f t="shared" ca="1" si="42"/>
        <v>3</v>
      </c>
      <c r="D1374" s="9" t="s">
        <v>2116</v>
      </c>
      <c r="E1374" s="9" t="s">
        <v>2116</v>
      </c>
      <c r="F1374" s="10">
        <f t="shared" ca="1" si="43"/>
        <v>7.8028899734364901E-2</v>
      </c>
      <c r="G1374" s="3" t="str">
        <f>VLOOKUP(Table3[[#This Row],[PRODUCT ID]],Table1[[PRODUCT]:[SELLING PRICE]],1,FALSE)</f>
        <v>Product324</v>
      </c>
      <c r="H1374" s="3" t="str">
        <f>VLOOKUP(Table3[[#This Row],[PRODUCT ID]],Table1[[PRODUCT]:[SELLING PRICE]],2,FALSE)</f>
        <v>Category2</v>
      </c>
      <c r="I1374" s="3" t="str">
        <f>VLOOKUP(Table3[[#This Row],[PRODUCT ID]],Table1[[PRODUCT]:[SELLING PRICE]],3,FALSE)</f>
        <v>Lt</v>
      </c>
      <c r="J1374" s="16">
        <f ca="1">VLOOKUP(Table3[[#This Row],[PRODUCT ID]],Table1[[PRODUCT]:[SELLING PRICE]],4,FALSE)</f>
        <v>217</v>
      </c>
      <c r="K1374" s="16">
        <f ca="1">VLOOKUP(Table3[[#This Row],[PRODUCT ID]],Table1[[PRODUCT]:[SELLING PRICE]],5,FALSE)</f>
        <v>95.249144683585357</v>
      </c>
      <c r="L1374" s="16">
        <f ca="1">J1374*Table3[[#This Row],[QUANTITY]]</f>
        <v>651</v>
      </c>
      <c r="M1374" s="16">
        <f ca="1">K1374*Table3[[#This Row],[QUANTITY]]*(1-Table3[[#This Row],[DISCOUNT %]])</f>
        <v>263.45087616985757</v>
      </c>
      <c r="N1374" s="3">
        <f>DAY(Table3[[#This Row],[DATE]])</f>
        <v>4</v>
      </c>
      <c r="O1374" s="3" t="str">
        <f>TEXT(Table3[[#This Row],[DATE]],"mmm")</f>
        <v>Oct</v>
      </c>
      <c r="P1374" s="3">
        <f>YEAR(Table3[[#This Row],[DATE]])</f>
        <v>2024</v>
      </c>
    </row>
    <row r="1375" spans="1:16" x14ac:dyDescent="0.3">
      <c r="A1375" s="6">
        <v>45570</v>
      </c>
      <c r="B1375" s="7" t="s">
        <v>1377</v>
      </c>
      <c r="C1375" s="9">
        <f t="shared" ca="1" si="42"/>
        <v>15</v>
      </c>
      <c r="D1375" s="9" t="s">
        <v>2116</v>
      </c>
      <c r="E1375" s="9" t="s">
        <v>2116</v>
      </c>
      <c r="F1375" s="10">
        <f t="shared" ca="1" si="43"/>
        <v>5.5745517050578577E-2</v>
      </c>
      <c r="G1375" s="3" t="str">
        <f>VLOOKUP(Table3[[#This Row],[PRODUCT ID]],Table1[[PRODUCT]:[SELLING PRICE]],1,FALSE)</f>
        <v>Product325</v>
      </c>
      <c r="H1375" s="3" t="str">
        <f>VLOOKUP(Table3[[#This Row],[PRODUCT ID]],Table1[[PRODUCT]:[SELLING PRICE]],2,FALSE)</f>
        <v>Category3</v>
      </c>
      <c r="I1375" s="3" t="str">
        <f>VLOOKUP(Table3[[#This Row],[PRODUCT ID]],Table1[[PRODUCT]:[SELLING PRICE]],3,FALSE)</f>
        <v>Ft</v>
      </c>
      <c r="J1375" s="16">
        <f ca="1">VLOOKUP(Table3[[#This Row],[PRODUCT ID]],Table1[[PRODUCT]:[SELLING PRICE]],4,FALSE)</f>
        <v>160</v>
      </c>
      <c r="K1375" s="16">
        <f ca="1">VLOOKUP(Table3[[#This Row],[PRODUCT ID]],Table1[[PRODUCT]:[SELLING PRICE]],5,FALSE)</f>
        <v>264.36610118895965</v>
      </c>
      <c r="L1375" s="16">
        <f ca="1">J1375*Table3[[#This Row],[QUANTITY]]</f>
        <v>2400</v>
      </c>
      <c r="M1375" s="16">
        <f ca="1">K1375*Table3[[#This Row],[QUANTITY]]*(1-Table3[[#This Row],[DISCOUNT %]])</f>
        <v>3744.4331428130322</v>
      </c>
      <c r="N1375" s="3">
        <f>DAY(Table3[[#This Row],[DATE]])</f>
        <v>5</v>
      </c>
      <c r="O1375" s="3" t="str">
        <f>TEXT(Table3[[#This Row],[DATE]],"mmm")</f>
        <v>Oct</v>
      </c>
      <c r="P1375" s="3">
        <f>YEAR(Table3[[#This Row],[DATE]])</f>
        <v>2024</v>
      </c>
    </row>
    <row r="1376" spans="1:16" x14ac:dyDescent="0.3">
      <c r="A1376" s="6">
        <v>45571</v>
      </c>
      <c r="B1376" s="7" t="s">
        <v>1378</v>
      </c>
      <c r="C1376" s="9">
        <f t="shared" ca="1" si="42"/>
        <v>10</v>
      </c>
      <c r="D1376" s="9" t="s">
        <v>2116</v>
      </c>
      <c r="E1376" s="9" t="s">
        <v>2116</v>
      </c>
      <c r="F1376" s="10">
        <f t="shared" ca="1" si="43"/>
        <v>5.5698805764722074E-2</v>
      </c>
      <c r="G1376" s="3" t="str">
        <f>VLOOKUP(Table3[[#This Row],[PRODUCT ID]],Table1[[PRODUCT]:[SELLING PRICE]],1,FALSE)</f>
        <v>Product326</v>
      </c>
      <c r="H1376" s="3" t="str">
        <f>VLOOKUP(Table3[[#This Row],[PRODUCT ID]],Table1[[PRODUCT]:[SELLING PRICE]],2,FALSE)</f>
        <v>Category4</v>
      </c>
      <c r="I1376" s="3" t="str">
        <f>VLOOKUP(Table3[[#This Row],[PRODUCT ID]],Table1[[PRODUCT]:[SELLING PRICE]],3,FALSE)</f>
        <v>Kg</v>
      </c>
      <c r="J1376" s="16">
        <f ca="1">VLOOKUP(Table3[[#This Row],[PRODUCT ID]],Table1[[PRODUCT]:[SELLING PRICE]],4,FALSE)</f>
        <v>117</v>
      </c>
      <c r="K1376" s="16">
        <f ca="1">VLOOKUP(Table3[[#This Row],[PRODUCT ID]],Table1[[PRODUCT]:[SELLING PRICE]],5,FALSE)</f>
        <v>86.912407924758327</v>
      </c>
      <c r="L1376" s="16">
        <f ca="1">J1376*Table3[[#This Row],[QUANTITY]]</f>
        <v>1170</v>
      </c>
      <c r="M1376" s="16">
        <f ca="1">K1376*Table3[[#This Row],[QUANTITY]]*(1-Table3[[#This Row],[DISCOUNT %]])</f>
        <v>820.71490597212926</v>
      </c>
      <c r="N1376" s="3">
        <f>DAY(Table3[[#This Row],[DATE]])</f>
        <v>6</v>
      </c>
      <c r="O1376" s="3" t="str">
        <f>TEXT(Table3[[#This Row],[DATE]],"mmm")</f>
        <v>Oct</v>
      </c>
      <c r="P1376" s="3">
        <f>YEAR(Table3[[#This Row],[DATE]])</f>
        <v>2024</v>
      </c>
    </row>
    <row r="1377" spans="1:16" x14ac:dyDescent="0.3">
      <c r="A1377" s="6">
        <v>45572</v>
      </c>
      <c r="B1377" s="7" t="s">
        <v>1379</v>
      </c>
      <c r="C1377" s="9">
        <f t="shared" ca="1" si="42"/>
        <v>12</v>
      </c>
      <c r="D1377" s="9" t="s">
        <v>2116</v>
      </c>
      <c r="E1377" s="9" t="s">
        <v>2116</v>
      </c>
      <c r="F1377" s="10">
        <f t="shared" ca="1" si="43"/>
        <v>2.4168643354272736E-2</v>
      </c>
      <c r="G1377" s="3" t="str">
        <f>VLOOKUP(Table3[[#This Row],[PRODUCT ID]],Table1[[PRODUCT]:[SELLING PRICE]],1,FALSE)</f>
        <v>Product327</v>
      </c>
      <c r="H1377" s="3" t="str">
        <f>VLOOKUP(Table3[[#This Row],[PRODUCT ID]],Table1[[PRODUCT]:[SELLING PRICE]],2,FALSE)</f>
        <v>Category5</v>
      </c>
      <c r="I1377" s="3" t="str">
        <f>VLOOKUP(Table3[[#This Row],[PRODUCT ID]],Table1[[PRODUCT]:[SELLING PRICE]],3,FALSE)</f>
        <v>No</v>
      </c>
      <c r="J1377" s="16">
        <f ca="1">VLOOKUP(Table3[[#This Row],[PRODUCT ID]],Table1[[PRODUCT]:[SELLING PRICE]],4,FALSE)</f>
        <v>10</v>
      </c>
      <c r="K1377" s="16">
        <f ca="1">VLOOKUP(Table3[[#This Row],[PRODUCT ID]],Table1[[PRODUCT]:[SELLING PRICE]],5,FALSE)</f>
        <v>124.15467144180025</v>
      </c>
      <c r="L1377" s="16">
        <f ca="1">J1377*Table3[[#This Row],[QUANTITY]]</f>
        <v>120</v>
      </c>
      <c r="M1377" s="16">
        <f ca="1">K1377*Table3[[#This Row],[QUANTITY]]*(1-Table3[[#This Row],[DISCOUNT %]])</f>
        <v>1453.8482576034776</v>
      </c>
      <c r="N1377" s="3">
        <f>DAY(Table3[[#This Row],[DATE]])</f>
        <v>7</v>
      </c>
      <c r="O1377" s="3" t="str">
        <f>TEXT(Table3[[#This Row],[DATE]],"mmm")</f>
        <v>Oct</v>
      </c>
      <c r="P1377" s="3">
        <f>YEAR(Table3[[#This Row],[DATE]])</f>
        <v>2024</v>
      </c>
    </row>
    <row r="1378" spans="1:16" x14ac:dyDescent="0.3">
      <c r="A1378" s="6">
        <v>45573</v>
      </c>
      <c r="B1378" s="7" t="s">
        <v>1380</v>
      </c>
      <c r="C1378" s="9">
        <f t="shared" ca="1" si="42"/>
        <v>6</v>
      </c>
      <c r="D1378" s="9" t="s">
        <v>2115</v>
      </c>
      <c r="E1378" s="9" t="s">
        <v>2118</v>
      </c>
      <c r="F1378" s="10">
        <f t="shared" ca="1" si="43"/>
        <v>3.3242551223228382E-2</v>
      </c>
      <c r="G1378" s="3" t="str">
        <f>VLOOKUP(Table3[[#This Row],[PRODUCT ID]],Table1[[PRODUCT]:[SELLING PRICE]],1,FALSE)</f>
        <v>Product328</v>
      </c>
      <c r="H1378" s="3" t="str">
        <f>VLOOKUP(Table3[[#This Row],[PRODUCT ID]],Table1[[PRODUCT]:[SELLING PRICE]],2,FALSE)</f>
        <v>Category1</v>
      </c>
      <c r="I1378" s="3" t="str">
        <f>VLOOKUP(Table3[[#This Row],[PRODUCT ID]],Table1[[PRODUCT]:[SELLING PRICE]],3,FALSE)</f>
        <v>No</v>
      </c>
      <c r="J1378" s="16">
        <f ca="1">VLOOKUP(Table3[[#This Row],[PRODUCT ID]],Table1[[PRODUCT]:[SELLING PRICE]],4,FALSE)</f>
        <v>190</v>
      </c>
      <c r="K1378" s="16">
        <f ca="1">VLOOKUP(Table3[[#This Row],[PRODUCT ID]],Table1[[PRODUCT]:[SELLING PRICE]],5,FALSE)</f>
        <v>50.111219784723396</v>
      </c>
      <c r="L1378" s="16">
        <f ca="1">J1378*Table3[[#This Row],[QUANTITY]]</f>
        <v>1140</v>
      </c>
      <c r="M1378" s="16">
        <f ca="1">K1378*Table3[[#This Row],[QUANTITY]]*(1-Table3[[#This Row],[DISCOUNT %]])</f>
        <v>290.6723699650276</v>
      </c>
      <c r="N1378" s="3">
        <f>DAY(Table3[[#This Row],[DATE]])</f>
        <v>8</v>
      </c>
      <c r="O1378" s="3" t="str">
        <f>TEXT(Table3[[#This Row],[DATE]],"mmm")</f>
        <v>Oct</v>
      </c>
      <c r="P1378" s="3">
        <f>YEAR(Table3[[#This Row],[DATE]])</f>
        <v>2024</v>
      </c>
    </row>
    <row r="1379" spans="1:16" x14ac:dyDescent="0.3">
      <c r="A1379" s="6">
        <v>45574</v>
      </c>
      <c r="B1379" s="7" t="s">
        <v>1381</v>
      </c>
      <c r="C1379" s="9">
        <f t="shared" ca="1" si="42"/>
        <v>9</v>
      </c>
      <c r="D1379" s="9" t="s">
        <v>2116</v>
      </c>
      <c r="E1379" s="9" t="s">
        <v>2116</v>
      </c>
      <c r="F1379" s="10">
        <f t="shared" ca="1" si="43"/>
        <v>7.1734367400419372E-2</v>
      </c>
      <c r="G1379" s="3" t="str">
        <f>VLOOKUP(Table3[[#This Row],[PRODUCT ID]],Table1[[PRODUCT]:[SELLING PRICE]],1,FALSE)</f>
        <v>Product329</v>
      </c>
      <c r="H1379" s="3" t="str">
        <f>VLOOKUP(Table3[[#This Row],[PRODUCT ID]],Table1[[PRODUCT]:[SELLING PRICE]],2,FALSE)</f>
        <v>Category2</v>
      </c>
      <c r="I1379" s="3" t="str">
        <f>VLOOKUP(Table3[[#This Row],[PRODUCT ID]],Table1[[PRODUCT]:[SELLING PRICE]],3,FALSE)</f>
        <v>Ft</v>
      </c>
      <c r="J1379" s="16">
        <f ca="1">VLOOKUP(Table3[[#This Row],[PRODUCT ID]],Table1[[PRODUCT]:[SELLING PRICE]],4,FALSE)</f>
        <v>41</v>
      </c>
      <c r="K1379" s="16">
        <f ca="1">VLOOKUP(Table3[[#This Row],[PRODUCT ID]],Table1[[PRODUCT]:[SELLING PRICE]],5,FALSE)</f>
        <v>171.82088432822343</v>
      </c>
      <c r="L1379" s="16">
        <f ca="1">J1379*Table3[[#This Row],[QUANTITY]]</f>
        <v>369</v>
      </c>
      <c r="M1379" s="16">
        <f ca="1">K1379*Table3[[#This Row],[QUANTITY]]*(1-Table3[[#This Row],[DISCOUNT %]])</f>
        <v>1435.4587969628192</v>
      </c>
      <c r="N1379" s="3">
        <f>DAY(Table3[[#This Row],[DATE]])</f>
        <v>9</v>
      </c>
      <c r="O1379" s="3" t="str">
        <f>TEXT(Table3[[#This Row],[DATE]],"mmm")</f>
        <v>Oct</v>
      </c>
      <c r="P1379" s="3">
        <f>YEAR(Table3[[#This Row],[DATE]])</f>
        <v>2024</v>
      </c>
    </row>
    <row r="1380" spans="1:16" x14ac:dyDescent="0.3">
      <c r="A1380" s="6">
        <v>45575</v>
      </c>
      <c r="B1380" s="7" t="s">
        <v>1382</v>
      </c>
      <c r="C1380" s="9">
        <f t="shared" ca="1" si="42"/>
        <v>11</v>
      </c>
      <c r="D1380" s="9" t="s">
        <v>2117</v>
      </c>
      <c r="E1380" s="9" t="s">
        <v>2116</v>
      </c>
      <c r="F1380" s="10">
        <f t="shared" ca="1" si="43"/>
        <v>8.92024362316714E-2</v>
      </c>
      <c r="G1380" s="3" t="str">
        <f>VLOOKUP(Table3[[#This Row],[PRODUCT ID]],Table1[[PRODUCT]:[SELLING PRICE]],1,FALSE)</f>
        <v>Product330</v>
      </c>
      <c r="H1380" s="3" t="str">
        <f>VLOOKUP(Table3[[#This Row],[PRODUCT ID]],Table1[[PRODUCT]:[SELLING PRICE]],2,FALSE)</f>
        <v>Category3</v>
      </c>
      <c r="I1380" s="3" t="str">
        <f>VLOOKUP(Table3[[#This Row],[PRODUCT ID]],Table1[[PRODUCT]:[SELLING PRICE]],3,FALSE)</f>
        <v>No</v>
      </c>
      <c r="J1380" s="16">
        <f ca="1">VLOOKUP(Table3[[#This Row],[PRODUCT ID]],Table1[[PRODUCT]:[SELLING PRICE]],4,FALSE)</f>
        <v>61</v>
      </c>
      <c r="K1380" s="16">
        <f ca="1">VLOOKUP(Table3[[#This Row],[PRODUCT ID]],Table1[[PRODUCT]:[SELLING PRICE]],5,FALSE)</f>
        <v>102.09929914283522</v>
      </c>
      <c r="L1380" s="16">
        <f ca="1">J1380*Table3[[#This Row],[QUANTITY]]</f>
        <v>671</v>
      </c>
      <c r="M1380" s="16">
        <f ca="1">K1380*Table3[[#This Row],[QUANTITY]]*(1-Table3[[#This Row],[DISCOUNT %]])</f>
        <v>1022.9097221392293</v>
      </c>
      <c r="N1380" s="3">
        <f>DAY(Table3[[#This Row],[DATE]])</f>
        <v>10</v>
      </c>
      <c r="O1380" s="3" t="str">
        <f>TEXT(Table3[[#This Row],[DATE]],"mmm")</f>
        <v>Oct</v>
      </c>
      <c r="P1380" s="3">
        <f>YEAR(Table3[[#This Row],[DATE]])</f>
        <v>2024</v>
      </c>
    </row>
    <row r="1381" spans="1:16" x14ac:dyDescent="0.3">
      <c r="A1381" s="6">
        <v>45576</v>
      </c>
      <c r="B1381" s="7" t="s">
        <v>1383</v>
      </c>
      <c r="C1381" s="9">
        <f t="shared" ca="1" si="42"/>
        <v>2</v>
      </c>
      <c r="D1381" s="9" t="s">
        <v>2115</v>
      </c>
      <c r="E1381" s="9" t="s">
        <v>2116</v>
      </c>
      <c r="F1381" s="10">
        <f t="shared" ca="1" si="43"/>
        <v>4.0772279292415517E-2</v>
      </c>
      <c r="G1381" s="3" t="str">
        <f>VLOOKUP(Table3[[#This Row],[PRODUCT ID]],Table1[[PRODUCT]:[SELLING PRICE]],1,FALSE)</f>
        <v>Product331</v>
      </c>
      <c r="H1381" s="3" t="str">
        <f>VLOOKUP(Table3[[#This Row],[PRODUCT ID]],Table1[[PRODUCT]:[SELLING PRICE]],2,FALSE)</f>
        <v>Category4</v>
      </c>
      <c r="I1381" s="3" t="str">
        <f>VLOOKUP(Table3[[#This Row],[PRODUCT ID]],Table1[[PRODUCT]:[SELLING PRICE]],3,FALSE)</f>
        <v>Kg</v>
      </c>
      <c r="J1381" s="16">
        <f ca="1">VLOOKUP(Table3[[#This Row],[PRODUCT ID]],Table1[[PRODUCT]:[SELLING PRICE]],4,FALSE)</f>
        <v>22</v>
      </c>
      <c r="K1381" s="16">
        <f ca="1">VLOOKUP(Table3[[#This Row],[PRODUCT ID]],Table1[[PRODUCT]:[SELLING PRICE]],5,FALSE)</f>
        <v>82.007522453895561</v>
      </c>
      <c r="L1381" s="16">
        <f ca="1">J1381*Table3[[#This Row],[QUANTITY]]</f>
        <v>44</v>
      </c>
      <c r="M1381" s="16">
        <f ca="1">K1381*Table3[[#This Row],[QUANTITY]]*(1-Table3[[#This Row],[DISCOUNT %]])</f>
        <v>157.32777768865259</v>
      </c>
      <c r="N1381" s="3">
        <f>DAY(Table3[[#This Row],[DATE]])</f>
        <v>11</v>
      </c>
      <c r="O1381" s="3" t="str">
        <f>TEXT(Table3[[#This Row],[DATE]],"mmm")</f>
        <v>Oct</v>
      </c>
      <c r="P1381" s="3">
        <f>YEAR(Table3[[#This Row],[DATE]])</f>
        <v>2024</v>
      </c>
    </row>
    <row r="1382" spans="1:16" x14ac:dyDescent="0.3">
      <c r="A1382" s="6">
        <v>45577</v>
      </c>
      <c r="B1382" s="7" t="s">
        <v>1384</v>
      </c>
      <c r="C1382" s="9">
        <f t="shared" ca="1" si="42"/>
        <v>15</v>
      </c>
      <c r="D1382" s="9" t="s">
        <v>2115</v>
      </c>
      <c r="E1382" s="9" t="s">
        <v>2116</v>
      </c>
      <c r="F1382" s="10">
        <f t="shared" ca="1" si="43"/>
        <v>2.2542704839752993E-2</v>
      </c>
      <c r="G1382" s="3" t="str">
        <f>VLOOKUP(Table3[[#This Row],[PRODUCT ID]],Table1[[PRODUCT]:[SELLING PRICE]],1,FALSE)</f>
        <v>Product332</v>
      </c>
      <c r="H1382" s="3" t="str">
        <f>VLOOKUP(Table3[[#This Row],[PRODUCT ID]],Table1[[PRODUCT]:[SELLING PRICE]],2,FALSE)</f>
        <v>Category5</v>
      </c>
      <c r="I1382" s="3" t="str">
        <f>VLOOKUP(Table3[[#This Row],[PRODUCT ID]],Table1[[PRODUCT]:[SELLING PRICE]],3,FALSE)</f>
        <v>Kg</v>
      </c>
      <c r="J1382" s="16">
        <f ca="1">VLOOKUP(Table3[[#This Row],[PRODUCT ID]],Table1[[PRODUCT]:[SELLING PRICE]],4,FALSE)</f>
        <v>68</v>
      </c>
      <c r="K1382" s="16">
        <f ca="1">VLOOKUP(Table3[[#This Row],[PRODUCT ID]],Table1[[PRODUCT]:[SELLING PRICE]],5,FALSE)</f>
        <v>292.77443059016099</v>
      </c>
      <c r="L1382" s="16">
        <f ca="1">J1382*Table3[[#This Row],[QUANTITY]]</f>
        <v>1020</v>
      </c>
      <c r="M1382" s="16">
        <f ca="1">K1382*Table3[[#This Row],[QUANTITY]]*(1-Table3[[#This Row],[DISCOUNT %]])</f>
        <v>4292.6175452511043</v>
      </c>
      <c r="N1382" s="3">
        <f>DAY(Table3[[#This Row],[DATE]])</f>
        <v>12</v>
      </c>
      <c r="O1382" s="3" t="str">
        <f>TEXT(Table3[[#This Row],[DATE]],"mmm")</f>
        <v>Oct</v>
      </c>
      <c r="P1382" s="3">
        <f>YEAR(Table3[[#This Row],[DATE]])</f>
        <v>2024</v>
      </c>
    </row>
    <row r="1383" spans="1:16" x14ac:dyDescent="0.3">
      <c r="A1383" s="6">
        <v>45578</v>
      </c>
      <c r="B1383" s="7" t="s">
        <v>1385</v>
      </c>
      <c r="C1383" s="9">
        <f t="shared" ca="1" si="42"/>
        <v>12</v>
      </c>
      <c r="D1383" s="9" t="s">
        <v>2115</v>
      </c>
      <c r="E1383" s="9" t="s">
        <v>2116</v>
      </c>
      <c r="F1383" s="10">
        <f t="shared" ca="1" si="43"/>
        <v>8.9409233147192249E-2</v>
      </c>
      <c r="G1383" s="3" t="str">
        <f>VLOOKUP(Table3[[#This Row],[PRODUCT ID]],Table1[[PRODUCT]:[SELLING PRICE]],1,FALSE)</f>
        <v>Product333</v>
      </c>
      <c r="H1383" s="3" t="str">
        <f>VLOOKUP(Table3[[#This Row],[PRODUCT ID]],Table1[[PRODUCT]:[SELLING PRICE]],2,FALSE)</f>
        <v>Category1</v>
      </c>
      <c r="I1383" s="3" t="str">
        <f>VLOOKUP(Table3[[#This Row],[PRODUCT ID]],Table1[[PRODUCT]:[SELLING PRICE]],3,FALSE)</f>
        <v>Lt</v>
      </c>
      <c r="J1383" s="16">
        <f ca="1">VLOOKUP(Table3[[#This Row],[PRODUCT ID]],Table1[[PRODUCT]:[SELLING PRICE]],4,FALSE)</f>
        <v>186</v>
      </c>
      <c r="K1383" s="16">
        <f ca="1">VLOOKUP(Table3[[#This Row],[PRODUCT ID]],Table1[[PRODUCT]:[SELLING PRICE]],5,FALSE)</f>
        <v>192.69073421074293</v>
      </c>
      <c r="L1383" s="16">
        <f ca="1">J1383*Table3[[#This Row],[QUANTITY]]</f>
        <v>2232</v>
      </c>
      <c r="M1383" s="16">
        <f ca="1">K1383*Table3[[#This Row],[QUANTITY]]*(1-Table3[[#This Row],[DISCOUNT %]])</f>
        <v>2105.5488411646916</v>
      </c>
      <c r="N1383" s="3">
        <f>DAY(Table3[[#This Row],[DATE]])</f>
        <v>13</v>
      </c>
      <c r="O1383" s="3" t="str">
        <f>TEXT(Table3[[#This Row],[DATE]],"mmm")</f>
        <v>Oct</v>
      </c>
      <c r="P1383" s="3">
        <f>YEAR(Table3[[#This Row],[DATE]])</f>
        <v>2024</v>
      </c>
    </row>
    <row r="1384" spans="1:16" x14ac:dyDescent="0.3">
      <c r="A1384" s="6">
        <v>45579</v>
      </c>
      <c r="B1384" s="7" t="s">
        <v>1386</v>
      </c>
      <c r="C1384" s="9">
        <f t="shared" ca="1" si="42"/>
        <v>11</v>
      </c>
      <c r="D1384" s="9" t="s">
        <v>2116</v>
      </c>
      <c r="E1384" s="9" t="s">
        <v>2118</v>
      </c>
      <c r="F1384" s="10">
        <f t="shared" ca="1" si="43"/>
        <v>4.6928386394850176E-2</v>
      </c>
      <c r="G1384" s="3" t="str">
        <f>VLOOKUP(Table3[[#This Row],[PRODUCT ID]],Table1[[PRODUCT]:[SELLING PRICE]],1,FALSE)</f>
        <v>Product334</v>
      </c>
      <c r="H1384" s="3" t="str">
        <f>VLOOKUP(Table3[[#This Row],[PRODUCT ID]],Table1[[PRODUCT]:[SELLING PRICE]],2,FALSE)</f>
        <v>Category2</v>
      </c>
      <c r="I1384" s="3" t="str">
        <f>VLOOKUP(Table3[[#This Row],[PRODUCT ID]],Table1[[PRODUCT]:[SELLING PRICE]],3,FALSE)</f>
        <v>Kg</v>
      </c>
      <c r="J1384" s="16">
        <f ca="1">VLOOKUP(Table3[[#This Row],[PRODUCT ID]],Table1[[PRODUCT]:[SELLING PRICE]],4,FALSE)</f>
        <v>122</v>
      </c>
      <c r="K1384" s="16">
        <f ca="1">VLOOKUP(Table3[[#This Row],[PRODUCT ID]],Table1[[PRODUCT]:[SELLING PRICE]],5,FALSE)</f>
        <v>63.890084282683333</v>
      </c>
      <c r="L1384" s="16">
        <f ca="1">J1384*Table3[[#This Row],[QUANTITY]]</f>
        <v>1342</v>
      </c>
      <c r="M1384" s="16">
        <f ca="1">K1384*Table3[[#This Row],[QUANTITY]]*(1-Table3[[#This Row],[DISCOUNT %]])</f>
        <v>669.81008292732633</v>
      </c>
      <c r="N1384" s="3">
        <f>DAY(Table3[[#This Row],[DATE]])</f>
        <v>14</v>
      </c>
      <c r="O1384" s="3" t="str">
        <f>TEXT(Table3[[#This Row],[DATE]],"mmm")</f>
        <v>Oct</v>
      </c>
      <c r="P1384" s="3">
        <f>YEAR(Table3[[#This Row],[DATE]])</f>
        <v>2024</v>
      </c>
    </row>
    <row r="1385" spans="1:16" x14ac:dyDescent="0.3">
      <c r="A1385" s="6">
        <v>45580</v>
      </c>
      <c r="B1385" s="7" t="s">
        <v>1387</v>
      </c>
      <c r="C1385" s="9">
        <f t="shared" ca="1" si="42"/>
        <v>12</v>
      </c>
      <c r="D1385" s="9" t="s">
        <v>2116</v>
      </c>
      <c r="E1385" s="9" t="s">
        <v>2118</v>
      </c>
      <c r="F1385" s="10">
        <f t="shared" ca="1" si="43"/>
        <v>2.8888587896555573E-2</v>
      </c>
      <c r="G1385" s="3" t="str">
        <f>VLOOKUP(Table3[[#This Row],[PRODUCT ID]],Table1[[PRODUCT]:[SELLING PRICE]],1,FALSE)</f>
        <v>Product335</v>
      </c>
      <c r="H1385" s="3" t="str">
        <f>VLOOKUP(Table3[[#This Row],[PRODUCT ID]],Table1[[PRODUCT]:[SELLING PRICE]],2,FALSE)</f>
        <v>Category3</v>
      </c>
      <c r="I1385" s="3" t="str">
        <f>VLOOKUP(Table3[[#This Row],[PRODUCT ID]],Table1[[PRODUCT]:[SELLING PRICE]],3,FALSE)</f>
        <v>Lt</v>
      </c>
      <c r="J1385" s="16">
        <f ca="1">VLOOKUP(Table3[[#This Row],[PRODUCT ID]],Table1[[PRODUCT]:[SELLING PRICE]],4,FALSE)</f>
        <v>173</v>
      </c>
      <c r="K1385" s="16">
        <f ca="1">VLOOKUP(Table3[[#This Row],[PRODUCT ID]],Table1[[PRODUCT]:[SELLING PRICE]],5,FALSE)</f>
        <v>89.209014179134854</v>
      </c>
      <c r="L1385" s="16">
        <f ca="1">J1385*Table3[[#This Row],[QUANTITY]]</f>
        <v>2076</v>
      </c>
      <c r="M1385" s="16">
        <f ca="1">K1385*Table3[[#This Row],[QUANTITY]]*(1-Table3[[#This Row],[DISCOUNT %]])</f>
        <v>1039.5827007822702</v>
      </c>
      <c r="N1385" s="3">
        <f>DAY(Table3[[#This Row],[DATE]])</f>
        <v>15</v>
      </c>
      <c r="O1385" s="3" t="str">
        <f>TEXT(Table3[[#This Row],[DATE]],"mmm")</f>
        <v>Oct</v>
      </c>
      <c r="P1385" s="3">
        <f>YEAR(Table3[[#This Row],[DATE]])</f>
        <v>2024</v>
      </c>
    </row>
    <row r="1386" spans="1:16" x14ac:dyDescent="0.3">
      <c r="A1386" s="6">
        <v>45581</v>
      </c>
      <c r="B1386" s="7" t="s">
        <v>1388</v>
      </c>
      <c r="C1386" s="9">
        <f t="shared" ca="1" si="42"/>
        <v>1</v>
      </c>
      <c r="D1386" s="9" t="s">
        <v>2116</v>
      </c>
      <c r="E1386" s="9" t="s">
        <v>2116</v>
      </c>
      <c r="F1386" s="10">
        <f t="shared" ca="1" si="43"/>
        <v>5.3205712207731716E-2</v>
      </c>
      <c r="G1386" s="3" t="str">
        <f>VLOOKUP(Table3[[#This Row],[PRODUCT ID]],Table1[[PRODUCT]:[SELLING PRICE]],1,FALSE)</f>
        <v>Product336</v>
      </c>
      <c r="H1386" s="3" t="str">
        <f>VLOOKUP(Table3[[#This Row],[PRODUCT ID]],Table1[[PRODUCT]:[SELLING PRICE]],2,FALSE)</f>
        <v>Category4</v>
      </c>
      <c r="I1386" s="3" t="str">
        <f>VLOOKUP(Table3[[#This Row],[PRODUCT ID]],Table1[[PRODUCT]:[SELLING PRICE]],3,FALSE)</f>
        <v>Ft</v>
      </c>
      <c r="J1386" s="16">
        <f ca="1">VLOOKUP(Table3[[#This Row],[PRODUCT ID]],Table1[[PRODUCT]:[SELLING PRICE]],4,FALSE)</f>
        <v>108</v>
      </c>
      <c r="K1386" s="16">
        <f ca="1">VLOOKUP(Table3[[#This Row],[PRODUCT ID]],Table1[[PRODUCT]:[SELLING PRICE]],5,FALSE)</f>
        <v>256.0019018789198</v>
      </c>
      <c r="L1386" s="16">
        <f ca="1">J1386*Table3[[#This Row],[QUANTITY]]</f>
        <v>108</v>
      </c>
      <c r="M1386" s="16">
        <f ca="1">K1386*Table3[[#This Row],[QUANTITY]]*(1-Table3[[#This Row],[DISCOUNT %]])</f>
        <v>242.38113836291802</v>
      </c>
      <c r="N1386" s="3">
        <f>DAY(Table3[[#This Row],[DATE]])</f>
        <v>16</v>
      </c>
      <c r="O1386" s="3" t="str">
        <f>TEXT(Table3[[#This Row],[DATE]],"mmm")</f>
        <v>Oct</v>
      </c>
      <c r="P1386" s="3">
        <f>YEAR(Table3[[#This Row],[DATE]])</f>
        <v>2024</v>
      </c>
    </row>
    <row r="1387" spans="1:16" x14ac:dyDescent="0.3">
      <c r="A1387" s="6">
        <v>45582</v>
      </c>
      <c r="B1387" s="7" t="s">
        <v>1389</v>
      </c>
      <c r="C1387" s="9">
        <f t="shared" ca="1" si="42"/>
        <v>11</v>
      </c>
      <c r="D1387" s="9" t="s">
        <v>2115</v>
      </c>
      <c r="E1387" s="9" t="s">
        <v>2116</v>
      </c>
      <c r="F1387" s="10">
        <f t="shared" ca="1" si="43"/>
        <v>5.7811114660324049E-2</v>
      </c>
      <c r="G1387" s="3" t="str">
        <f>VLOOKUP(Table3[[#This Row],[PRODUCT ID]],Table1[[PRODUCT]:[SELLING PRICE]],1,FALSE)</f>
        <v>Product337</v>
      </c>
      <c r="H1387" s="3" t="str">
        <f>VLOOKUP(Table3[[#This Row],[PRODUCT ID]],Table1[[PRODUCT]:[SELLING PRICE]],2,FALSE)</f>
        <v>Category1</v>
      </c>
      <c r="I1387" s="3" t="str">
        <f>VLOOKUP(Table3[[#This Row],[PRODUCT ID]],Table1[[PRODUCT]:[SELLING PRICE]],3,FALSE)</f>
        <v>Kg</v>
      </c>
      <c r="J1387" s="16">
        <f ca="1">VLOOKUP(Table3[[#This Row],[PRODUCT ID]],Table1[[PRODUCT]:[SELLING PRICE]],4,FALSE)</f>
        <v>247</v>
      </c>
      <c r="K1387" s="16">
        <f ca="1">VLOOKUP(Table3[[#This Row],[PRODUCT ID]],Table1[[PRODUCT]:[SELLING PRICE]],5,FALSE)</f>
        <v>213.71033526426584</v>
      </c>
      <c r="L1387" s="16">
        <f ca="1">J1387*Table3[[#This Row],[QUANTITY]]</f>
        <v>2717</v>
      </c>
      <c r="M1387" s="16">
        <f ca="1">K1387*Table3[[#This Row],[QUANTITY]]*(1-Table3[[#This Row],[DISCOUNT %]])</f>
        <v>2214.9105282502778</v>
      </c>
      <c r="N1387" s="3">
        <f>DAY(Table3[[#This Row],[DATE]])</f>
        <v>17</v>
      </c>
      <c r="O1387" s="3" t="str">
        <f>TEXT(Table3[[#This Row],[DATE]],"mmm")</f>
        <v>Oct</v>
      </c>
      <c r="P1387" s="3">
        <f>YEAR(Table3[[#This Row],[DATE]])</f>
        <v>2024</v>
      </c>
    </row>
    <row r="1388" spans="1:16" x14ac:dyDescent="0.3">
      <c r="A1388" s="6">
        <v>45583</v>
      </c>
      <c r="B1388" s="7" t="s">
        <v>1390</v>
      </c>
      <c r="C1388" s="9">
        <f t="shared" ca="1" si="42"/>
        <v>13</v>
      </c>
      <c r="D1388" s="9" t="s">
        <v>2117</v>
      </c>
      <c r="E1388" s="9" t="s">
        <v>2116</v>
      </c>
      <c r="F1388" s="10">
        <f t="shared" ca="1" si="43"/>
        <v>9.532318191735617E-2</v>
      </c>
      <c r="G1388" s="3" t="str">
        <f>VLOOKUP(Table3[[#This Row],[PRODUCT ID]],Table1[[PRODUCT]:[SELLING PRICE]],1,FALSE)</f>
        <v>Product338</v>
      </c>
      <c r="H1388" s="3" t="str">
        <f>VLOOKUP(Table3[[#This Row],[PRODUCT ID]],Table1[[PRODUCT]:[SELLING PRICE]],2,FALSE)</f>
        <v>Category2</v>
      </c>
      <c r="I1388" s="3" t="str">
        <f>VLOOKUP(Table3[[#This Row],[PRODUCT ID]],Table1[[PRODUCT]:[SELLING PRICE]],3,FALSE)</f>
        <v>No</v>
      </c>
      <c r="J1388" s="16">
        <f ca="1">VLOOKUP(Table3[[#This Row],[PRODUCT ID]],Table1[[PRODUCT]:[SELLING PRICE]],4,FALSE)</f>
        <v>77</v>
      </c>
      <c r="K1388" s="16">
        <f ca="1">VLOOKUP(Table3[[#This Row],[PRODUCT ID]],Table1[[PRODUCT]:[SELLING PRICE]],5,FALSE)</f>
        <v>237.3384238010517</v>
      </c>
      <c r="L1388" s="16">
        <f ca="1">J1388*Table3[[#This Row],[QUANTITY]]</f>
        <v>1001</v>
      </c>
      <c r="M1388" s="16">
        <f ca="1">K1388*Table3[[#This Row],[QUANTITY]]*(1-Table3[[#This Row],[DISCOUNT %]])</f>
        <v>2791.2894106901113</v>
      </c>
      <c r="N1388" s="3">
        <f>DAY(Table3[[#This Row],[DATE]])</f>
        <v>18</v>
      </c>
      <c r="O1388" s="3" t="str">
        <f>TEXT(Table3[[#This Row],[DATE]],"mmm")</f>
        <v>Oct</v>
      </c>
      <c r="P1388" s="3">
        <f>YEAR(Table3[[#This Row],[DATE]])</f>
        <v>2024</v>
      </c>
    </row>
    <row r="1389" spans="1:16" x14ac:dyDescent="0.3">
      <c r="A1389" s="6">
        <v>45584</v>
      </c>
      <c r="B1389" s="7" t="s">
        <v>1391</v>
      </c>
      <c r="C1389" s="9">
        <f t="shared" ca="1" si="42"/>
        <v>8</v>
      </c>
      <c r="D1389" s="9" t="s">
        <v>2117</v>
      </c>
      <c r="E1389" s="9" t="s">
        <v>2116</v>
      </c>
      <c r="F1389" s="10">
        <f t="shared" ca="1" si="43"/>
        <v>6.9425427075831117E-2</v>
      </c>
      <c r="G1389" s="3" t="str">
        <f>VLOOKUP(Table3[[#This Row],[PRODUCT ID]],Table1[[PRODUCT]:[SELLING PRICE]],1,FALSE)</f>
        <v>Product339</v>
      </c>
      <c r="H1389" s="3" t="str">
        <f>VLOOKUP(Table3[[#This Row],[PRODUCT ID]],Table1[[PRODUCT]:[SELLING PRICE]],2,FALSE)</f>
        <v>Category3</v>
      </c>
      <c r="I1389" s="3" t="str">
        <f>VLOOKUP(Table3[[#This Row],[PRODUCT ID]],Table1[[PRODUCT]:[SELLING PRICE]],3,FALSE)</f>
        <v>No</v>
      </c>
      <c r="J1389" s="16">
        <f ca="1">VLOOKUP(Table3[[#This Row],[PRODUCT ID]],Table1[[PRODUCT]:[SELLING PRICE]],4,FALSE)</f>
        <v>92</v>
      </c>
      <c r="K1389" s="16">
        <f ca="1">VLOOKUP(Table3[[#This Row],[PRODUCT ID]],Table1[[PRODUCT]:[SELLING PRICE]],5,FALSE)</f>
        <v>83.034094001668521</v>
      </c>
      <c r="L1389" s="16">
        <f ca="1">J1389*Table3[[#This Row],[QUANTITY]]</f>
        <v>736</v>
      </c>
      <c r="M1389" s="16">
        <f ca="1">K1389*Table3[[#This Row],[QUANTITY]]*(1-Table3[[#This Row],[DISCOUNT %]])</f>
        <v>618.15533250998385</v>
      </c>
      <c r="N1389" s="3">
        <f>DAY(Table3[[#This Row],[DATE]])</f>
        <v>19</v>
      </c>
      <c r="O1389" s="3" t="str">
        <f>TEXT(Table3[[#This Row],[DATE]],"mmm")</f>
        <v>Oct</v>
      </c>
      <c r="P1389" s="3">
        <f>YEAR(Table3[[#This Row],[DATE]])</f>
        <v>2024</v>
      </c>
    </row>
    <row r="1390" spans="1:16" x14ac:dyDescent="0.3">
      <c r="A1390" s="6">
        <v>45585</v>
      </c>
      <c r="B1390" s="7" t="s">
        <v>1392</v>
      </c>
      <c r="C1390" s="9">
        <f t="shared" ca="1" si="42"/>
        <v>6</v>
      </c>
      <c r="D1390" s="9" t="s">
        <v>2116</v>
      </c>
      <c r="E1390" s="9" t="s">
        <v>2118</v>
      </c>
      <c r="F1390" s="10">
        <f t="shared" ca="1" si="43"/>
        <v>4.4524321369385791E-2</v>
      </c>
      <c r="G1390" s="3" t="str">
        <f>VLOOKUP(Table3[[#This Row],[PRODUCT ID]],Table1[[PRODUCT]:[SELLING PRICE]],1,FALSE)</f>
        <v>Product340</v>
      </c>
      <c r="H1390" s="3" t="str">
        <f>VLOOKUP(Table3[[#This Row],[PRODUCT ID]],Table1[[PRODUCT]:[SELLING PRICE]],2,FALSE)</f>
        <v>Category4</v>
      </c>
      <c r="I1390" s="3" t="str">
        <f>VLOOKUP(Table3[[#This Row],[PRODUCT ID]],Table1[[PRODUCT]:[SELLING PRICE]],3,FALSE)</f>
        <v>Ft</v>
      </c>
      <c r="J1390" s="16">
        <f ca="1">VLOOKUP(Table3[[#This Row],[PRODUCT ID]],Table1[[PRODUCT]:[SELLING PRICE]],4,FALSE)</f>
        <v>11</v>
      </c>
      <c r="K1390" s="16">
        <f ca="1">VLOOKUP(Table3[[#This Row],[PRODUCT ID]],Table1[[PRODUCT]:[SELLING PRICE]],5,FALSE)</f>
        <v>232.73824399928162</v>
      </c>
      <c r="L1390" s="16">
        <f ca="1">J1390*Table3[[#This Row],[QUANTITY]]</f>
        <v>66</v>
      </c>
      <c r="M1390" s="16">
        <f ca="1">K1390*Table3[[#This Row],[QUANTITY]]*(1-Table3[[#This Row],[DISCOUNT %]])</f>
        <v>1334.2543897710666</v>
      </c>
      <c r="N1390" s="3">
        <f>DAY(Table3[[#This Row],[DATE]])</f>
        <v>20</v>
      </c>
      <c r="O1390" s="3" t="str">
        <f>TEXT(Table3[[#This Row],[DATE]],"mmm")</f>
        <v>Oct</v>
      </c>
      <c r="P1390" s="3">
        <f>YEAR(Table3[[#This Row],[DATE]])</f>
        <v>2024</v>
      </c>
    </row>
    <row r="1391" spans="1:16" x14ac:dyDescent="0.3">
      <c r="A1391" s="6">
        <v>45586</v>
      </c>
      <c r="B1391" s="7" t="s">
        <v>1393</v>
      </c>
      <c r="C1391" s="9">
        <f t="shared" ca="1" si="42"/>
        <v>8</v>
      </c>
      <c r="D1391" s="9" t="s">
        <v>2116</v>
      </c>
      <c r="E1391" s="9" t="s">
        <v>2116</v>
      </c>
      <c r="F1391" s="10">
        <f t="shared" ca="1" si="43"/>
        <v>3.7543058959762433E-2</v>
      </c>
      <c r="G1391" s="3" t="str">
        <f>VLOOKUP(Table3[[#This Row],[PRODUCT ID]],Table1[[PRODUCT]:[SELLING PRICE]],1,FALSE)</f>
        <v>Product341</v>
      </c>
      <c r="H1391" s="3" t="str">
        <f>VLOOKUP(Table3[[#This Row],[PRODUCT ID]],Table1[[PRODUCT]:[SELLING PRICE]],2,FALSE)</f>
        <v>Category5</v>
      </c>
      <c r="I1391" s="3" t="str">
        <f>VLOOKUP(Table3[[#This Row],[PRODUCT ID]],Table1[[PRODUCT]:[SELLING PRICE]],3,FALSE)</f>
        <v>No</v>
      </c>
      <c r="J1391" s="16">
        <f ca="1">VLOOKUP(Table3[[#This Row],[PRODUCT ID]],Table1[[PRODUCT]:[SELLING PRICE]],4,FALSE)</f>
        <v>22</v>
      </c>
      <c r="K1391" s="16">
        <f ca="1">VLOOKUP(Table3[[#This Row],[PRODUCT ID]],Table1[[PRODUCT]:[SELLING PRICE]],5,FALSE)</f>
        <v>51.009656057150352</v>
      </c>
      <c r="L1391" s="16">
        <f ca="1">J1391*Table3[[#This Row],[QUANTITY]]</f>
        <v>176</v>
      </c>
      <c r="M1391" s="16">
        <f ca="1">K1391*Table3[[#This Row],[QUANTITY]]*(1-Table3[[#This Row],[DISCOUNT %]])</f>
        <v>392.75678025823646</v>
      </c>
      <c r="N1391" s="3">
        <f>DAY(Table3[[#This Row],[DATE]])</f>
        <v>21</v>
      </c>
      <c r="O1391" s="3" t="str">
        <f>TEXT(Table3[[#This Row],[DATE]],"mmm")</f>
        <v>Oct</v>
      </c>
      <c r="P1391" s="3">
        <f>YEAR(Table3[[#This Row],[DATE]])</f>
        <v>2024</v>
      </c>
    </row>
    <row r="1392" spans="1:16" x14ac:dyDescent="0.3">
      <c r="A1392" s="6">
        <v>45587</v>
      </c>
      <c r="B1392" s="7" t="s">
        <v>1394</v>
      </c>
      <c r="C1392" s="9">
        <f t="shared" ca="1" si="42"/>
        <v>2</v>
      </c>
      <c r="D1392" s="9" t="s">
        <v>2116</v>
      </c>
      <c r="E1392" s="9" t="s">
        <v>2116</v>
      </c>
      <c r="F1392" s="10">
        <f t="shared" ca="1" si="43"/>
        <v>8.8743932724401342E-2</v>
      </c>
      <c r="G1392" s="3" t="str">
        <f>VLOOKUP(Table3[[#This Row],[PRODUCT ID]],Table1[[PRODUCT]:[SELLING PRICE]],1,FALSE)</f>
        <v>Product342</v>
      </c>
      <c r="H1392" s="3" t="str">
        <f>VLOOKUP(Table3[[#This Row],[PRODUCT ID]],Table1[[PRODUCT]:[SELLING PRICE]],2,FALSE)</f>
        <v>Category1</v>
      </c>
      <c r="I1392" s="3" t="str">
        <f>VLOOKUP(Table3[[#This Row],[PRODUCT ID]],Table1[[PRODUCT]:[SELLING PRICE]],3,FALSE)</f>
        <v>Kg</v>
      </c>
      <c r="J1392" s="16">
        <f ca="1">VLOOKUP(Table3[[#This Row],[PRODUCT ID]],Table1[[PRODUCT]:[SELLING PRICE]],4,FALSE)</f>
        <v>187</v>
      </c>
      <c r="K1392" s="16">
        <f ca="1">VLOOKUP(Table3[[#This Row],[PRODUCT ID]],Table1[[PRODUCT]:[SELLING PRICE]],5,FALSE)</f>
        <v>269.4081142143034</v>
      </c>
      <c r="L1392" s="16">
        <f ca="1">J1392*Table3[[#This Row],[QUANTITY]]</f>
        <v>374</v>
      </c>
      <c r="M1392" s="16">
        <f ca="1">K1392*Table3[[#This Row],[QUANTITY]]*(1-Table3[[#This Row],[DISCOUNT %]])</f>
        <v>490.99955730212287</v>
      </c>
      <c r="N1392" s="3">
        <f>DAY(Table3[[#This Row],[DATE]])</f>
        <v>22</v>
      </c>
      <c r="O1392" s="3" t="str">
        <f>TEXT(Table3[[#This Row],[DATE]],"mmm")</f>
        <v>Oct</v>
      </c>
      <c r="P1392" s="3">
        <f>YEAR(Table3[[#This Row],[DATE]])</f>
        <v>2024</v>
      </c>
    </row>
    <row r="1393" spans="1:16" x14ac:dyDescent="0.3">
      <c r="A1393" s="6">
        <v>45588</v>
      </c>
      <c r="B1393" s="7" t="s">
        <v>1395</v>
      </c>
      <c r="C1393" s="9">
        <f t="shared" ca="1" si="42"/>
        <v>2</v>
      </c>
      <c r="D1393" s="9" t="s">
        <v>2116</v>
      </c>
      <c r="E1393" s="9" t="s">
        <v>2116</v>
      </c>
      <c r="F1393" s="10">
        <f t="shared" ca="1" si="43"/>
        <v>3.6791749514278885E-4</v>
      </c>
      <c r="G1393" s="3" t="str">
        <f>VLOOKUP(Table3[[#This Row],[PRODUCT ID]],Table1[[PRODUCT]:[SELLING PRICE]],1,FALSE)</f>
        <v>Product343</v>
      </c>
      <c r="H1393" s="3" t="str">
        <f>VLOOKUP(Table3[[#This Row],[PRODUCT ID]],Table1[[PRODUCT]:[SELLING PRICE]],2,FALSE)</f>
        <v>Category2</v>
      </c>
      <c r="I1393" s="3" t="str">
        <f>VLOOKUP(Table3[[#This Row],[PRODUCT ID]],Table1[[PRODUCT]:[SELLING PRICE]],3,FALSE)</f>
        <v>Kg</v>
      </c>
      <c r="J1393" s="16">
        <f ca="1">VLOOKUP(Table3[[#This Row],[PRODUCT ID]],Table1[[PRODUCT]:[SELLING PRICE]],4,FALSE)</f>
        <v>111</v>
      </c>
      <c r="K1393" s="16">
        <f ca="1">VLOOKUP(Table3[[#This Row],[PRODUCT ID]],Table1[[PRODUCT]:[SELLING PRICE]],5,FALSE)</f>
        <v>279.07130300656956</v>
      </c>
      <c r="L1393" s="16">
        <f ca="1">J1393*Table3[[#This Row],[QUANTITY]]</f>
        <v>222</v>
      </c>
      <c r="M1393" s="16">
        <f ca="1">K1393*Table3[[#This Row],[QUANTITY]]*(1-Table3[[#This Row],[DISCOUNT %]])</f>
        <v>557.93725558360234</v>
      </c>
      <c r="N1393" s="3">
        <f>DAY(Table3[[#This Row],[DATE]])</f>
        <v>23</v>
      </c>
      <c r="O1393" s="3" t="str">
        <f>TEXT(Table3[[#This Row],[DATE]],"mmm")</f>
        <v>Oct</v>
      </c>
      <c r="P1393" s="3">
        <f>YEAR(Table3[[#This Row],[DATE]])</f>
        <v>2024</v>
      </c>
    </row>
    <row r="1394" spans="1:16" x14ac:dyDescent="0.3">
      <c r="A1394" s="6">
        <v>45589</v>
      </c>
      <c r="B1394" s="7" t="s">
        <v>1396</v>
      </c>
      <c r="C1394" s="9">
        <f t="shared" ca="1" si="42"/>
        <v>10</v>
      </c>
      <c r="D1394" s="9" t="s">
        <v>2115</v>
      </c>
      <c r="E1394" s="9" t="s">
        <v>2116</v>
      </c>
      <c r="F1394" s="10">
        <f t="shared" ca="1" si="43"/>
        <v>1.3538066054684106E-2</v>
      </c>
      <c r="G1394" s="3" t="str">
        <f>VLOOKUP(Table3[[#This Row],[PRODUCT ID]],Table1[[PRODUCT]:[SELLING PRICE]],1,FALSE)</f>
        <v>Product344</v>
      </c>
      <c r="H1394" s="3" t="str">
        <f>VLOOKUP(Table3[[#This Row],[PRODUCT ID]],Table1[[PRODUCT]:[SELLING PRICE]],2,FALSE)</f>
        <v>Category3</v>
      </c>
      <c r="I1394" s="3" t="str">
        <f>VLOOKUP(Table3[[#This Row],[PRODUCT ID]],Table1[[PRODUCT]:[SELLING PRICE]],3,FALSE)</f>
        <v>Lt</v>
      </c>
      <c r="J1394" s="16">
        <f ca="1">VLOOKUP(Table3[[#This Row],[PRODUCT ID]],Table1[[PRODUCT]:[SELLING PRICE]],4,FALSE)</f>
        <v>62</v>
      </c>
      <c r="K1394" s="16">
        <f ca="1">VLOOKUP(Table3[[#This Row],[PRODUCT ID]],Table1[[PRODUCT]:[SELLING PRICE]],5,FALSE)</f>
        <v>303.34321782687795</v>
      </c>
      <c r="L1394" s="16">
        <f ca="1">J1394*Table3[[#This Row],[QUANTITY]]</f>
        <v>620</v>
      </c>
      <c r="M1394" s="16">
        <f ca="1">K1394*Table3[[#This Row],[QUANTITY]]*(1-Table3[[#This Row],[DISCOUNT %]])</f>
        <v>2992.3653730669726</v>
      </c>
      <c r="N1394" s="3">
        <f>DAY(Table3[[#This Row],[DATE]])</f>
        <v>24</v>
      </c>
      <c r="O1394" s="3" t="str">
        <f>TEXT(Table3[[#This Row],[DATE]],"mmm")</f>
        <v>Oct</v>
      </c>
      <c r="P1394" s="3">
        <f>YEAR(Table3[[#This Row],[DATE]])</f>
        <v>2024</v>
      </c>
    </row>
    <row r="1395" spans="1:16" x14ac:dyDescent="0.3">
      <c r="A1395" s="6">
        <v>45590</v>
      </c>
      <c r="B1395" s="7" t="s">
        <v>1397</v>
      </c>
      <c r="C1395" s="9">
        <f t="shared" ca="1" si="42"/>
        <v>1</v>
      </c>
      <c r="D1395" s="9" t="s">
        <v>2116</v>
      </c>
      <c r="E1395" s="9" t="s">
        <v>2116</v>
      </c>
      <c r="F1395" s="10">
        <f t="shared" ca="1" si="43"/>
        <v>5.6309197693970449E-2</v>
      </c>
      <c r="G1395" s="3" t="str">
        <f>VLOOKUP(Table3[[#This Row],[PRODUCT ID]],Table1[[PRODUCT]:[SELLING PRICE]],1,FALSE)</f>
        <v>Product345</v>
      </c>
      <c r="H1395" s="3" t="str">
        <f>VLOOKUP(Table3[[#This Row],[PRODUCT ID]],Table1[[PRODUCT]:[SELLING PRICE]],2,FALSE)</f>
        <v>Category4</v>
      </c>
      <c r="I1395" s="3" t="str">
        <f>VLOOKUP(Table3[[#This Row],[PRODUCT ID]],Table1[[PRODUCT]:[SELLING PRICE]],3,FALSE)</f>
        <v>Kg</v>
      </c>
      <c r="J1395" s="16">
        <f ca="1">VLOOKUP(Table3[[#This Row],[PRODUCT ID]],Table1[[PRODUCT]:[SELLING PRICE]],4,FALSE)</f>
        <v>41</v>
      </c>
      <c r="K1395" s="16">
        <f ca="1">VLOOKUP(Table3[[#This Row],[PRODUCT ID]],Table1[[PRODUCT]:[SELLING PRICE]],5,FALSE)</f>
        <v>228.93999531555747</v>
      </c>
      <c r="L1395" s="16">
        <f ca="1">J1395*Table3[[#This Row],[QUANTITY]]</f>
        <v>41</v>
      </c>
      <c r="M1395" s="16">
        <f ca="1">K1395*Table3[[#This Row],[QUANTITY]]*(1-Table3[[#This Row],[DISCOUNT %]])</f>
        <v>216.04856785927706</v>
      </c>
      <c r="N1395" s="3">
        <f>DAY(Table3[[#This Row],[DATE]])</f>
        <v>25</v>
      </c>
      <c r="O1395" s="3" t="str">
        <f>TEXT(Table3[[#This Row],[DATE]],"mmm")</f>
        <v>Oct</v>
      </c>
      <c r="P1395" s="3">
        <f>YEAR(Table3[[#This Row],[DATE]])</f>
        <v>2024</v>
      </c>
    </row>
    <row r="1396" spans="1:16" x14ac:dyDescent="0.3">
      <c r="A1396" s="6">
        <v>45591</v>
      </c>
      <c r="B1396" s="7" t="s">
        <v>1398</v>
      </c>
      <c r="C1396" s="9">
        <f t="shared" ca="1" si="42"/>
        <v>4</v>
      </c>
      <c r="D1396" s="9" t="s">
        <v>2117</v>
      </c>
      <c r="E1396" s="9" t="s">
        <v>2118</v>
      </c>
      <c r="F1396" s="10">
        <f t="shared" ca="1" si="43"/>
        <v>8.1181177977510018E-3</v>
      </c>
      <c r="G1396" s="3" t="str">
        <f>VLOOKUP(Table3[[#This Row],[PRODUCT ID]],Table1[[PRODUCT]:[SELLING PRICE]],1,FALSE)</f>
        <v>Product346</v>
      </c>
      <c r="H1396" s="3" t="str">
        <f>VLOOKUP(Table3[[#This Row],[PRODUCT ID]],Table1[[PRODUCT]:[SELLING PRICE]],2,FALSE)</f>
        <v>Category5</v>
      </c>
      <c r="I1396" s="3" t="str">
        <f>VLOOKUP(Table3[[#This Row],[PRODUCT ID]],Table1[[PRODUCT]:[SELLING PRICE]],3,FALSE)</f>
        <v>Lt</v>
      </c>
      <c r="J1396" s="16">
        <f ca="1">VLOOKUP(Table3[[#This Row],[PRODUCT ID]],Table1[[PRODUCT]:[SELLING PRICE]],4,FALSE)</f>
        <v>232</v>
      </c>
      <c r="K1396" s="16">
        <f ca="1">VLOOKUP(Table3[[#This Row],[PRODUCT ID]],Table1[[PRODUCT]:[SELLING PRICE]],5,FALSE)</f>
        <v>259.27214073843959</v>
      </c>
      <c r="L1396" s="16">
        <f ca="1">J1396*Table3[[#This Row],[QUANTITY]]</f>
        <v>928</v>
      </c>
      <c r="M1396" s="16">
        <f ca="1">K1396*Table3[[#This Row],[QUANTITY]]*(1-Table3[[#This Row],[DISCOUNT %]])</f>
        <v>1028.6693558329996</v>
      </c>
      <c r="N1396" s="3">
        <f>DAY(Table3[[#This Row],[DATE]])</f>
        <v>26</v>
      </c>
      <c r="O1396" s="3" t="str">
        <f>TEXT(Table3[[#This Row],[DATE]],"mmm")</f>
        <v>Oct</v>
      </c>
      <c r="P1396" s="3">
        <f>YEAR(Table3[[#This Row],[DATE]])</f>
        <v>2024</v>
      </c>
    </row>
    <row r="1397" spans="1:16" x14ac:dyDescent="0.3">
      <c r="A1397" s="6">
        <v>45592</v>
      </c>
      <c r="B1397" s="7" t="s">
        <v>1399</v>
      </c>
      <c r="C1397" s="9">
        <f t="shared" ca="1" si="42"/>
        <v>2</v>
      </c>
      <c r="D1397" s="9" t="s">
        <v>2115</v>
      </c>
      <c r="E1397" s="9" t="s">
        <v>2118</v>
      </c>
      <c r="F1397" s="10">
        <f t="shared" ca="1" si="43"/>
        <v>6.1141994298770978E-2</v>
      </c>
      <c r="G1397" s="3" t="str">
        <f>VLOOKUP(Table3[[#This Row],[PRODUCT ID]],Table1[[PRODUCT]:[SELLING PRICE]],1,FALSE)</f>
        <v>Product347</v>
      </c>
      <c r="H1397" s="3" t="str">
        <f>VLOOKUP(Table3[[#This Row],[PRODUCT ID]],Table1[[PRODUCT]:[SELLING PRICE]],2,FALSE)</f>
        <v>Category1</v>
      </c>
      <c r="I1397" s="3" t="str">
        <f>VLOOKUP(Table3[[#This Row],[PRODUCT ID]],Table1[[PRODUCT]:[SELLING PRICE]],3,FALSE)</f>
        <v>Ft</v>
      </c>
      <c r="J1397" s="16">
        <f ca="1">VLOOKUP(Table3[[#This Row],[PRODUCT ID]],Table1[[PRODUCT]:[SELLING PRICE]],4,FALSE)</f>
        <v>134</v>
      </c>
      <c r="K1397" s="16">
        <f ca="1">VLOOKUP(Table3[[#This Row],[PRODUCT ID]],Table1[[PRODUCT]:[SELLING PRICE]],5,FALSE)</f>
        <v>58.870477881988172</v>
      </c>
      <c r="L1397" s="16">
        <f ca="1">J1397*Table3[[#This Row],[QUANTITY]]</f>
        <v>268</v>
      </c>
      <c r="M1397" s="16">
        <f ca="1">K1397*Table3[[#This Row],[QUANTITY]]*(1-Table3[[#This Row],[DISCOUNT %]])</f>
        <v>110.54203891792346</v>
      </c>
      <c r="N1397" s="3">
        <f>DAY(Table3[[#This Row],[DATE]])</f>
        <v>27</v>
      </c>
      <c r="O1397" s="3" t="str">
        <f>TEXT(Table3[[#This Row],[DATE]],"mmm")</f>
        <v>Oct</v>
      </c>
      <c r="P1397" s="3">
        <f>YEAR(Table3[[#This Row],[DATE]])</f>
        <v>2024</v>
      </c>
    </row>
    <row r="1398" spans="1:16" x14ac:dyDescent="0.3">
      <c r="A1398" s="6">
        <v>45593</v>
      </c>
      <c r="B1398" s="7" t="s">
        <v>1400</v>
      </c>
      <c r="C1398" s="9">
        <f t="shared" ca="1" si="42"/>
        <v>4</v>
      </c>
      <c r="D1398" s="9" t="s">
        <v>2115</v>
      </c>
      <c r="E1398" s="9" t="s">
        <v>2116</v>
      </c>
      <c r="F1398" s="10">
        <f t="shared" ca="1" si="43"/>
        <v>5.1153884617179513E-2</v>
      </c>
      <c r="G1398" s="3" t="str">
        <f>VLOOKUP(Table3[[#This Row],[PRODUCT ID]],Table1[[PRODUCT]:[SELLING PRICE]],1,FALSE)</f>
        <v>Product348</v>
      </c>
      <c r="H1398" s="3" t="str">
        <f>VLOOKUP(Table3[[#This Row],[PRODUCT ID]],Table1[[PRODUCT]:[SELLING PRICE]],2,FALSE)</f>
        <v>Category2</v>
      </c>
      <c r="I1398" s="3" t="str">
        <f>VLOOKUP(Table3[[#This Row],[PRODUCT ID]],Table1[[PRODUCT]:[SELLING PRICE]],3,FALSE)</f>
        <v>Kg</v>
      </c>
      <c r="J1398" s="16">
        <f ca="1">VLOOKUP(Table3[[#This Row],[PRODUCT ID]],Table1[[PRODUCT]:[SELLING PRICE]],4,FALSE)</f>
        <v>122</v>
      </c>
      <c r="K1398" s="16">
        <f ca="1">VLOOKUP(Table3[[#This Row],[PRODUCT ID]],Table1[[PRODUCT]:[SELLING PRICE]],5,FALSE)</f>
        <v>311.60168144437705</v>
      </c>
      <c r="L1398" s="16">
        <f ca="1">J1398*Table3[[#This Row],[QUANTITY]]</f>
        <v>488</v>
      </c>
      <c r="M1398" s="16">
        <f ca="1">K1398*Table3[[#This Row],[QUANTITY]]*(1-Table3[[#This Row],[DISCOUNT %]])</f>
        <v>1182.6481799410089</v>
      </c>
      <c r="N1398" s="3">
        <f>DAY(Table3[[#This Row],[DATE]])</f>
        <v>28</v>
      </c>
      <c r="O1398" s="3" t="str">
        <f>TEXT(Table3[[#This Row],[DATE]],"mmm")</f>
        <v>Oct</v>
      </c>
      <c r="P1398" s="3">
        <f>YEAR(Table3[[#This Row],[DATE]])</f>
        <v>2024</v>
      </c>
    </row>
    <row r="1399" spans="1:16" x14ac:dyDescent="0.3">
      <c r="A1399" s="6">
        <v>45594</v>
      </c>
      <c r="B1399" s="7" t="s">
        <v>1401</v>
      </c>
      <c r="C1399" s="9">
        <f t="shared" ca="1" si="42"/>
        <v>14</v>
      </c>
      <c r="D1399" s="9" t="s">
        <v>2115</v>
      </c>
      <c r="E1399" s="9" t="s">
        <v>2116</v>
      </c>
      <c r="F1399" s="10">
        <f t="shared" ca="1" si="43"/>
        <v>9.0530839807032873E-2</v>
      </c>
      <c r="G1399" s="3" t="str">
        <f>VLOOKUP(Table3[[#This Row],[PRODUCT ID]],Table1[[PRODUCT]:[SELLING PRICE]],1,FALSE)</f>
        <v>Product349</v>
      </c>
      <c r="H1399" s="3" t="str">
        <f>VLOOKUP(Table3[[#This Row],[PRODUCT ID]],Table1[[PRODUCT]:[SELLING PRICE]],2,FALSE)</f>
        <v>Category3</v>
      </c>
      <c r="I1399" s="3" t="str">
        <f>VLOOKUP(Table3[[#This Row],[PRODUCT ID]],Table1[[PRODUCT]:[SELLING PRICE]],3,FALSE)</f>
        <v>No</v>
      </c>
      <c r="J1399" s="16">
        <f ca="1">VLOOKUP(Table3[[#This Row],[PRODUCT ID]],Table1[[PRODUCT]:[SELLING PRICE]],4,FALSE)</f>
        <v>65</v>
      </c>
      <c r="K1399" s="16">
        <f ca="1">VLOOKUP(Table3[[#This Row],[PRODUCT ID]],Table1[[PRODUCT]:[SELLING PRICE]],5,FALSE)</f>
        <v>208.13674045214336</v>
      </c>
      <c r="L1399" s="16">
        <f ca="1">J1399*Table3[[#This Row],[QUANTITY]]</f>
        <v>910</v>
      </c>
      <c r="M1399" s="16">
        <f ca="1">K1399*Table3[[#This Row],[QUANTITY]]*(1-Table3[[#This Row],[DISCOUNT %]])</f>
        <v>2650.1152516203733</v>
      </c>
      <c r="N1399" s="3">
        <f>DAY(Table3[[#This Row],[DATE]])</f>
        <v>29</v>
      </c>
      <c r="O1399" s="3" t="str">
        <f>TEXT(Table3[[#This Row],[DATE]],"mmm")</f>
        <v>Oct</v>
      </c>
      <c r="P1399" s="3">
        <f>YEAR(Table3[[#This Row],[DATE]])</f>
        <v>2024</v>
      </c>
    </row>
    <row r="1400" spans="1:16" x14ac:dyDescent="0.3">
      <c r="A1400" s="6">
        <v>45595</v>
      </c>
      <c r="B1400" s="7" t="s">
        <v>1402</v>
      </c>
      <c r="C1400" s="9">
        <f t="shared" ca="1" si="42"/>
        <v>3</v>
      </c>
      <c r="D1400" s="9" t="s">
        <v>2116</v>
      </c>
      <c r="E1400" s="9" t="s">
        <v>2116</v>
      </c>
      <c r="F1400" s="10">
        <f t="shared" ca="1" si="43"/>
        <v>3.9749592558659841E-2</v>
      </c>
      <c r="G1400" s="3" t="str">
        <f>VLOOKUP(Table3[[#This Row],[PRODUCT ID]],Table1[[PRODUCT]:[SELLING PRICE]],1,FALSE)</f>
        <v>Product350</v>
      </c>
      <c r="H1400" s="3" t="str">
        <f>VLOOKUP(Table3[[#This Row],[PRODUCT ID]],Table1[[PRODUCT]:[SELLING PRICE]],2,FALSE)</f>
        <v>Category4</v>
      </c>
      <c r="I1400" s="3" t="str">
        <f>VLOOKUP(Table3[[#This Row],[PRODUCT ID]],Table1[[PRODUCT]:[SELLING PRICE]],3,FALSE)</f>
        <v>No</v>
      </c>
      <c r="J1400" s="16">
        <f ca="1">VLOOKUP(Table3[[#This Row],[PRODUCT ID]],Table1[[PRODUCT]:[SELLING PRICE]],4,FALSE)</f>
        <v>181</v>
      </c>
      <c r="K1400" s="16">
        <f ca="1">VLOOKUP(Table3[[#This Row],[PRODUCT ID]],Table1[[PRODUCT]:[SELLING PRICE]],5,FALSE)</f>
        <v>140.8047599719655</v>
      </c>
      <c r="L1400" s="16">
        <f ca="1">J1400*Table3[[#This Row],[QUANTITY]]</f>
        <v>543</v>
      </c>
      <c r="M1400" s="16">
        <f ca="1">K1400*Table3[[#This Row],[QUANTITY]]*(1-Table3[[#This Row],[DISCOUNT %]])</f>
        <v>405.62348439827991</v>
      </c>
      <c r="N1400" s="3">
        <f>DAY(Table3[[#This Row],[DATE]])</f>
        <v>30</v>
      </c>
      <c r="O1400" s="3" t="str">
        <f>TEXT(Table3[[#This Row],[DATE]],"mmm")</f>
        <v>Oct</v>
      </c>
      <c r="P1400" s="3">
        <f>YEAR(Table3[[#This Row],[DATE]])</f>
        <v>2024</v>
      </c>
    </row>
    <row r="1401" spans="1:16" x14ac:dyDescent="0.3">
      <c r="A1401" s="6">
        <v>45596</v>
      </c>
      <c r="B1401" s="7" t="s">
        <v>1403</v>
      </c>
      <c r="C1401" s="9">
        <f t="shared" ca="1" si="42"/>
        <v>1</v>
      </c>
      <c r="D1401" s="9" t="s">
        <v>2116</v>
      </c>
      <c r="E1401" s="9" t="s">
        <v>2116</v>
      </c>
      <c r="F1401" s="10">
        <f t="shared" ca="1" si="43"/>
        <v>6.1519789652782222E-2</v>
      </c>
      <c r="G1401" s="3" t="str">
        <f>VLOOKUP(Table3[[#This Row],[PRODUCT ID]],Table1[[PRODUCT]:[SELLING PRICE]],1,FALSE)</f>
        <v>Product351</v>
      </c>
      <c r="H1401" s="3" t="str">
        <f>VLOOKUP(Table3[[#This Row],[PRODUCT ID]],Table1[[PRODUCT]:[SELLING PRICE]],2,FALSE)</f>
        <v>Category5</v>
      </c>
      <c r="I1401" s="3" t="str">
        <f>VLOOKUP(Table3[[#This Row],[PRODUCT ID]],Table1[[PRODUCT]:[SELLING PRICE]],3,FALSE)</f>
        <v>Ft</v>
      </c>
      <c r="J1401" s="16">
        <f ca="1">VLOOKUP(Table3[[#This Row],[PRODUCT ID]],Table1[[PRODUCT]:[SELLING PRICE]],4,FALSE)</f>
        <v>140</v>
      </c>
      <c r="K1401" s="16">
        <f ca="1">VLOOKUP(Table3[[#This Row],[PRODUCT ID]],Table1[[PRODUCT]:[SELLING PRICE]],5,FALSE)</f>
        <v>272.12961936045332</v>
      </c>
      <c r="L1401" s="16">
        <f ca="1">J1401*Table3[[#This Row],[QUANTITY]]</f>
        <v>140</v>
      </c>
      <c r="M1401" s="16">
        <f ca="1">K1401*Table3[[#This Row],[QUANTITY]]*(1-Table3[[#This Row],[DISCOUNT %]])</f>
        <v>255.38826241910652</v>
      </c>
      <c r="N1401" s="3">
        <f>DAY(Table3[[#This Row],[DATE]])</f>
        <v>31</v>
      </c>
      <c r="O1401" s="3" t="str">
        <f>TEXT(Table3[[#This Row],[DATE]],"mmm")</f>
        <v>Oct</v>
      </c>
      <c r="P1401" s="3">
        <f>YEAR(Table3[[#This Row],[DATE]])</f>
        <v>2024</v>
      </c>
    </row>
    <row r="1402" spans="1:16" x14ac:dyDescent="0.3">
      <c r="A1402" s="6">
        <v>45597</v>
      </c>
      <c r="B1402" s="7" t="s">
        <v>1404</v>
      </c>
      <c r="C1402" s="9">
        <f t="shared" ca="1" si="42"/>
        <v>3</v>
      </c>
      <c r="D1402" s="9" t="s">
        <v>2116</v>
      </c>
      <c r="E1402" s="9" t="s">
        <v>2118</v>
      </c>
      <c r="F1402" s="10">
        <f t="shared" ca="1" si="43"/>
        <v>7.2187860229939491E-2</v>
      </c>
      <c r="G1402" s="3" t="str">
        <f>VLOOKUP(Table3[[#This Row],[PRODUCT ID]],Table1[[PRODUCT]:[SELLING PRICE]],1,FALSE)</f>
        <v>Product352</v>
      </c>
      <c r="H1402" s="3" t="str">
        <f>VLOOKUP(Table3[[#This Row],[PRODUCT ID]],Table1[[PRODUCT]:[SELLING PRICE]],2,FALSE)</f>
        <v>Category1</v>
      </c>
      <c r="I1402" s="3" t="str">
        <f>VLOOKUP(Table3[[#This Row],[PRODUCT ID]],Table1[[PRODUCT]:[SELLING PRICE]],3,FALSE)</f>
        <v>No</v>
      </c>
      <c r="J1402" s="16">
        <f ca="1">VLOOKUP(Table3[[#This Row],[PRODUCT ID]],Table1[[PRODUCT]:[SELLING PRICE]],4,FALSE)</f>
        <v>157</v>
      </c>
      <c r="K1402" s="16">
        <f ca="1">VLOOKUP(Table3[[#This Row],[PRODUCT ID]],Table1[[PRODUCT]:[SELLING PRICE]],5,FALSE)</f>
        <v>101.76162913027966</v>
      </c>
      <c r="L1402" s="16">
        <f ca="1">J1402*Table3[[#This Row],[QUANTITY]]</f>
        <v>471</v>
      </c>
      <c r="M1402" s="16">
        <f ca="1">K1402*Table3[[#This Row],[QUANTITY]]*(1-Table3[[#This Row],[DISCOUNT %]])</f>
        <v>283.24702460955632</v>
      </c>
      <c r="N1402" s="3">
        <f>DAY(Table3[[#This Row],[DATE]])</f>
        <v>1</v>
      </c>
      <c r="O1402" s="3" t="str">
        <f>TEXT(Table3[[#This Row],[DATE]],"mmm")</f>
        <v>Nov</v>
      </c>
      <c r="P1402" s="3">
        <f>YEAR(Table3[[#This Row],[DATE]])</f>
        <v>2024</v>
      </c>
    </row>
    <row r="1403" spans="1:16" x14ac:dyDescent="0.3">
      <c r="A1403" s="6">
        <v>45598</v>
      </c>
      <c r="B1403" s="7" t="s">
        <v>1405</v>
      </c>
      <c r="C1403" s="9">
        <f t="shared" ca="1" si="42"/>
        <v>4</v>
      </c>
      <c r="D1403" s="9" t="s">
        <v>2115</v>
      </c>
      <c r="E1403" s="9" t="s">
        <v>2116</v>
      </c>
      <c r="F1403" s="10">
        <f t="shared" ca="1" si="43"/>
        <v>1.4281208782583987E-2</v>
      </c>
      <c r="G1403" s="3" t="str">
        <f>VLOOKUP(Table3[[#This Row],[PRODUCT ID]],Table1[[PRODUCT]:[SELLING PRICE]],1,FALSE)</f>
        <v>Product353</v>
      </c>
      <c r="H1403" s="3" t="str">
        <f>VLOOKUP(Table3[[#This Row],[PRODUCT ID]],Table1[[PRODUCT]:[SELLING PRICE]],2,FALSE)</f>
        <v>Category2</v>
      </c>
      <c r="I1403" s="3" t="str">
        <f>VLOOKUP(Table3[[#This Row],[PRODUCT ID]],Table1[[PRODUCT]:[SELLING PRICE]],3,FALSE)</f>
        <v>Kg</v>
      </c>
      <c r="J1403" s="16">
        <f ca="1">VLOOKUP(Table3[[#This Row],[PRODUCT ID]],Table1[[PRODUCT]:[SELLING PRICE]],4,FALSE)</f>
        <v>97</v>
      </c>
      <c r="K1403" s="16">
        <f ca="1">VLOOKUP(Table3[[#This Row],[PRODUCT ID]],Table1[[PRODUCT]:[SELLING PRICE]],5,FALSE)</f>
        <v>122.76172633824724</v>
      </c>
      <c r="L1403" s="16">
        <f ca="1">J1403*Table3[[#This Row],[QUANTITY]]</f>
        <v>388</v>
      </c>
      <c r="M1403" s="16">
        <f ca="1">K1403*Table3[[#This Row],[QUANTITY]]*(1-Table3[[#This Row],[DISCOUNT %]])</f>
        <v>484.03416197560119</v>
      </c>
      <c r="N1403" s="3">
        <f>DAY(Table3[[#This Row],[DATE]])</f>
        <v>2</v>
      </c>
      <c r="O1403" s="3" t="str">
        <f>TEXT(Table3[[#This Row],[DATE]],"mmm")</f>
        <v>Nov</v>
      </c>
      <c r="P1403" s="3">
        <f>YEAR(Table3[[#This Row],[DATE]])</f>
        <v>2024</v>
      </c>
    </row>
    <row r="1404" spans="1:16" x14ac:dyDescent="0.3">
      <c r="A1404" s="6">
        <v>45599</v>
      </c>
      <c r="B1404" s="7" t="s">
        <v>1406</v>
      </c>
      <c r="C1404" s="9">
        <f t="shared" ca="1" si="42"/>
        <v>1</v>
      </c>
      <c r="D1404" s="9" t="s">
        <v>2117</v>
      </c>
      <c r="E1404" s="9" t="s">
        <v>2116</v>
      </c>
      <c r="F1404" s="10">
        <f t="shared" ca="1" si="43"/>
        <v>9.3418868872678112E-2</v>
      </c>
      <c r="G1404" s="3" t="str">
        <f>VLOOKUP(Table3[[#This Row],[PRODUCT ID]],Table1[[PRODUCT]:[SELLING PRICE]],1,FALSE)</f>
        <v>Product354</v>
      </c>
      <c r="H1404" s="3" t="str">
        <f>VLOOKUP(Table3[[#This Row],[PRODUCT ID]],Table1[[PRODUCT]:[SELLING PRICE]],2,FALSE)</f>
        <v>Category3</v>
      </c>
      <c r="I1404" s="3" t="str">
        <f>VLOOKUP(Table3[[#This Row],[PRODUCT ID]],Table1[[PRODUCT]:[SELLING PRICE]],3,FALSE)</f>
        <v>Kg</v>
      </c>
      <c r="J1404" s="16">
        <f ca="1">VLOOKUP(Table3[[#This Row],[PRODUCT ID]],Table1[[PRODUCT]:[SELLING PRICE]],4,FALSE)</f>
        <v>245</v>
      </c>
      <c r="K1404" s="16">
        <f ca="1">VLOOKUP(Table3[[#This Row],[PRODUCT ID]],Table1[[PRODUCT]:[SELLING PRICE]],5,FALSE)</f>
        <v>291.66051374340799</v>
      </c>
      <c r="L1404" s="16">
        <f ca="1">J1404*Table3[[#This Row],[QUANTITY]]</f>
        <v>245</v>
      </c>
      <c r="M1404" s="16">
        <f ca="1">K1404*Table3[[#This Row],[QUANTITY]]*(1-Table3[[#This Row],[DISCOUNT %]])</f>
        <v>264.41391845467462</v>
      </c>
      <c r="N1404" s="3">
        <f>DAY(Table3[[#This Row],[DATE]])</f>
        <v>3</v>
      </c>
      <c r="O1404" s="3" t="str">
        <f>TEXT(Table3[[#This Row],[DATE]],"mmm")</f>
        <v>Nov</v>
      </c>
      <c r="P1404" s="3">
        <f>YEAR(Table3[[#This Row],[DATE]])</f>
        <v>2024</v>
      </c>
    </row>
    <row r="1405" spans="1:16" x14ac:dyDescent="0.3">
      <c r="A1405" s="6">
        <v>45600</v>
      </c>
      <c r="B1405" s="7" t="s">
        <v>1407</v>
      </c>
      <c r="C1405" s="9">
        <f t="shared" ca="1" si="42"/>
        <v>4</v>
      </c>
      <c r="D1405" s="9" t="s">
        <v>2117</v>
      </c>
      <c r="E1405" s="9" t="s">
        <v>2116</v>
      </c>
      <c r="F1405" s="10">
        <f t="shared" ca="1" si="43"/>
        <v>2.1484788068768114E-2</v>
      </c>
      <c r="G1405" s="3" t="str">
        <f>VLOOKUP(Table3[[#This Row],[PRODUCT ID]],Table1[[PRODUCT]:[SELLING PRICE]],1,FALSE)</f>
        <v>Product355</v>
      </c>
      <c r="H1405" s="3" t="str">
        <f>VLOOKUP(Table3[[#This Row],[PRODUCT ID]],Table1[[PRODUCT]:[SELLING PRICE]],2,FALSE)</f>
        <v>Category4</v>
      </c>
      <c r="I1405" s="3" t="str">
        <f>VLOOKUP(Table3[[#This Row],[PRODUCT ID]],Table1[[PRODUCT]:[SELLING PRICE]],3,FALSE)</f>
        <v>Lt</v>
      </c>
      <c r="J1405" s="16">
        <f ca="1">VLOOKUP(Table3[[#This Row],[PRODUCT ID]],Table1[[PRODUCT]:[SELLING PRICE]],4,FALSE)</f>
        <v>160</v>
      </c>
      <c r="K1405" s="16">
        <f ca="1">VLOOKUP(Table3[[#This Row],[PRODUCT ID]],Table1[[PRODUCT]:[SELLING PRICE]],5,FALSE)</f>
        <v>228.58423347966439</v>
      </c>
      <c r="L1405" s="16">
        <f ca="1">J1405*Table3[[#This Row],[QUANTITY]]</f>
        <v>640</v>
      </c>
      <c r="M1405" s="16">
        <f ca="1">K1405*Table3[[#This Row],[QUANTITY]]*(1-Table3[[#This Row],[DISCOUNT %]])</f>
        <v>894.69259866996799</v>
      </c>
      <c r="N1405" s="3">
        <f>DAY(Table3[[#This Row],[DATE]])</f>
        <v>4</v>
      </c>
      <c r="O1405" s="3" t="str">
        <f>TEXT(Table3[[#This Row],[DATE]],"mmm")</f>
        <v>Nov</v>
      </c>
      <c r="P1405" s="3">
        <f>YEAR(Table3[[#This Row],[DATE]])</f>
        <v>2024</v>
      </c>
    </row>
    <row r="1406" spans="1:16" x14ac:dyDescent="0.3">
      <c r="A1406" s="6">
        <v>45601</v>
      </c>
      <c r="B1406" s="7" t="s">
        <v>1408</v>
      </c>
      <c r="C1406" s="9">
        <f t="shared" ca="1" si="42"/>
        <v>12</v>
      </c>
      <c r="D1406" s="9" t="s">
        <v>2116</v>
      </c>
      <c r="E1406" s="9" t="s">
        <v>2116</v>
      </c>
      <c r="F1406" s="10">
        <f t="shared" ca="1" si="43"/>
        <v>5.091293706172937E-2</v>
      </c>
      <c r="G1406" s="3" t="str">
        <f>VLOOKUP(Table3[[#This Row],[PRODUCT ID]],Table1[[PRODUCT]:[SELLING PRICE]],1,FALSE)</f>
        <v>Product356</v>
      </c>
      <c r="H1406" s="3" t="str">
        <f>VLOOKUP(Table3[[#This Row],[PRODUCT ID]],Table1[[PRODUCT]:[SELLING PRICE]],2,FALSE)</f>
        <v>Category5</v>
      </c>
      <c r="I1406" s="3" t="str">
        <f>VLOOKUP(Table3[[#This Row],[PRODUCT ID]],Table1[[PRODUCT]:[SELLING PRICE]],3,FALSE)</f>
        <v>Kg</v>
      </c>
      <c r="J1406" s="16">
        <f ca="1">VLOOKUP(Table3[[#This Row],[PRODUCT ID]],Table1[[PRODUCT]:[SELLING PRICE]],4,FALSE)</f>
        <v>10</v>
      </c>
      <c r="K1406" s="16">
        <f ca="1">VLOOKUP(Table3[[#This Row],[PRODUCT ID]],Table1[[PRODUCT]:[SELLING PRICE]],5,FALSE)</f>
        <v>40.260288131442273</v>
      </c>
      <c r="L1406" s="16">
        <f ca="1">J1406*Table3[[#This Row],[QUANTITY]]</f>
        <v>120</v>
      </c>
      <c r="M1406" s="16">
        <f ca="1">K1406*Table3[[#This Row],[QUANTITY]]*(1-Table3[[#This Row],[DISCOUNT %]])</f>
        <v>458.52622338862869</v>
      </c>
      <c r="N1406" s="3">
        <f>DAY(Table3[[#This Row],[DATE]])</f>
        <v>5</v>
      </c>
      <c r="O1406" s="3" t="str">
        <f>TEXT(Table3[[#This Row],[DATE]],"mmm")</f>
        <v>Nov</v>
      </c>
      <c r="P1406" s="3">
        <f>YEAR(Table3[[#This Row],[DATE]])</f>
        <v>2024</v>
      </c>
    </row>
    <row r="1407" spans="1:16" x14ac:dyDescent="0.3">
      <c r="A1407" s="6">
        <v>45602</v>
      </c>
      <c r="B1407" s="7" t="s">
        <v>1409</v>
      </c>
      <c r="C1407" s="9">
        <f t="shared" ca="1" si="42"/>
        <v>4</v>
      </c>
      <c r="D1407" s="9" t="s">
        <v>2116</v>
      </c>
      <c r="E1407" s="9" t="s">
        <v>2116</v>
      </c>
      <c r="F1407" s="10">
        <f t="shared" ca="1" si="43"/>
        <v>7.9726569099112909E-2</v>
      </c>
      <c r="G1407" s="3" t="str">
        <f>VLOOKUP(Table3[[#This Row],[PRODUCT ID]],Table1[[PRODUCT]:[SELLING PRICE]],1,FALSE)</f>
        <v>Product357</v>
      </c>
      <c r="H1407" s="3" t="str">
        <f>VLOOKUP(Table3[[#This Row],[PRODUCT ID]],Table1[[PRODUCT]:[SELLING PRICE]],2,FALSE)</f>
        <v>Category1</v>
      </c>
      <c r="I1407" s="3" t="str">
        <f>VLOOKUP(Table3[[#This Row],[PRODUCT ID]],Table1[[PRODUCT]:[SELLING PRICE]],3,FALSE)</f>
        <v>Lt</v>
      </c>
      <c r="J1407" s="16">
        <f ca="1">VLOOKUP(Table3[[#This Row],[PRODUCT ID]],Table1[[PRODUCT]:[SELLING PRICE]],4,FALSE)</f>
        <v>215</v>
      </c>
      <c r="K1407" s="16">
        <f ca="1">VLOOKUP(Table3[[#This Row],[PRODUCT ID]],Table1[[PRODUCT]:[SELLING PRICE]],5,FALSE)</f>
        <v>139.2303778858213</v>
      </c>
      <c r="L1407" s="16">
        <f ca="1">J1407*Table3[[#This Row],[QUANTITY]]</f>
        <v>860</v>
      </c>
      <c r="M1407" s="16">
        <f ca="1">K1407*Table3[[#This Row],[QUANTITY]]*(1-Table3[[#This Row],[DISCOUNT %]])</f>
        <v>512.52007017044707</v>
      </c>
      <c r="N1407" s="3">
        <f>DAY(Table3[[#This Row],[DATE]])</f>
        <v>6</v>
      </c>
      <c r="O1407" s="3" t="str">
        <f>TEXT(Table3[[#This Row],[DATE]],"mmm")</f>
        <v>Nov</v>
      </c>
      <c r="P1407" s="3">
        <f>YEAR(Table3[[#This Row],[DATE]])</f>
        <v>2024</v>
      </c>
    </row>
    <row r="1408" spans="1:16" x14ac:dyDescent="0.3">
      <c r="A1408" s="6">
        <v>45603</v>
      </c>
      <c r="B1408" s="7" t="s">
        <v>1410</v>
      </c>
      <c r="C1408" s="9">
        <f t="shared" ca="1" si="42"/>
        <v>3</v>
      </c>
      <c r="D1408" s="9" t="s">
        <v>2116</v>
      </c>
      <c r="E1408" s="9" t="s">
        <v>2118</v>
      </c>
      <c r="F1408" s="10">
        <f t="shared" ca="1" si="43"/>
        <v>5.6956250398540423E-2</v>
      </c>
      <c r="G1408" s="3" t="str">
        <f>VLOOKUP(Table3[[#This Row],[PRODUCT ID]],Table1[[PRODUCT]:[SELLING PRICE]],1,FALSE)</f>
        <v>Product358</v>
      </c>
      <c r="H1408" s="3" t="str">
        <f>VLOOKUP(Table3[[#This Row],[PRODUCT ID]],Table1[[PRODUCT]:[SELLING PRICE]],2,FALSE)</f>
        <v>Category2</v>
      </c>
      <c r="I1408" s="3" t="str">
        <f>VLOOKUP(Table3[[#This Row],[PRODUCT ID]],Table1[[PRODUCT]:[SELLING PRICE]],3,FALSE)</f>
        <v>Ft</v>
      </c>
      <c r="J1408" s="16">
        <f ca="1">VLOOKUP(Table3[[#This Row],[PRODUCT ID]],Table1[[PRODUCT]:[SELLING PRICE]],4,FALSE)</f>
        <v>177</v>
      </c>
      <c r="K1408" s="16">
        <f ca="1">VLOOKUP(Table3[[#This Row],[PRODUCT ID]],Table1[[PRODUCT]:[SELLING PRICE]],5,FALSE)</f>
        <v>104.0308706259853</v>
      </c>
      <c r="L1408" s="16">
        <f ca="1">J1408*Table3[[#This Row],[QUANTITY]]</f>
        <v>531</v>
      </c>
      <c r="M1408" s="16">
        <f ca="1">K1408*Table3[[#This Row],[QUANTITY]]*(1-Table3[[#This Row],[DISCOUNT %]])</f>
        <v>294.31698692830054</v>
      </c>
      <c r="N1408" s="3">
        <f>DAY(Table3[[#This Row],[DATE]])</f>
        <v>7</v>
      </c>
      <c r="O1408" s="3" t="str">
        <f>TEXT(Table3[[#This Row],[DATE]],"mmm")</f>
        <v>Nov</v>
      </c>
      <c r="P1408" s="3">
        <f>YEAR(Table3[[#This Row],[DATE]])</f>
        <v>2024</v>
      </c>
    </row>
    <row r="1409" spans="1:16" x14ac:dyDescent="0.3">
      <c r="A1409" s="6">
        <v>45604</v>
      </c>
      <c r="B1409" s="7" t="s">
        <v>1411</v>
      </c>
      <c r="C1409" s="9">
        <f t="shared" ca="1" si="42"/>
        <v>9</v>
      </c>
      <c r="D1409" s="9" t="s">
        <v>2116</v>
      </c>
      <c r="E1409" s="9" t="s">
        <v>2118</v>
      </c>
      <c r="F1409" s="10">
        <f t="shared" ca="1" si="43"/>
        <v>7.4311922125350496E-2</v>
      </c>
      <c r="G1409" s="3" t="str">
        <f>VLOOKUP(Table3[[#This Row],[PRODUCT ID]],Table1[[PRODUCT]:[SELLING PRICE]],1,FALSE)</f>
        <v>Product359</v>
      </c>
      <c r="H1409" s="3" t="str">
        <f>VLOOKUP(Table3[[#This Row],[PRODUCT ID]],Table1[[PRODUCT]:[SELLING PRICE]],2,FALSE)</f>
        <v>Category3</v>
      </c>
      <c r="I1409" s="3" t="str">
        <f>VLOOKUP(Table3[[#This Row],[PRODUCT ID]],Table1[[PRODUCT]:[SELLING PRICE]],3,FALSE)</f>
        <v>Kg</v>
      </c>
      <c r="J1409" s="16">
        <f ca="1">VLOOKUP(Table3[[#This Row],[PRODUCT ID]],Table1[[PRODUCT]:[SELLING PRICE]],4,FALSE)</f>
        <v>22</v>
      </c>
      <c r="K1409" s="16">
        <f ca="1">VLOOKUP(Table3[[#This Row],[PRODUCT ID]],Table1[[PRODUCT]:[SELLING PRICE]],5,FALSE)</f>
        <v>182.07241916443829</v>
      </c>
      <c r="L1409" s="16">
        <f ca="1">J1409*Table3[[#This Row],[QUANTITY]]</f>
        <v>198</v>
      </c>
      <c r="M1409" s="16">
        <f ca="1">K1409*Table3[[#This Row],[QUANTITY]]*(1-Table3[[#This Row],[DISCOUNT %]])</f>
        <v>1516.8804095728474</v>
      </c>
      <c r="N1409" s="3">
        <f>DAY(Table3[[#This Row],[DATE]])</f>
        <v>8</v>
      </c>
      <c r="O1409" s="3" t="str">
        <f>TEXT(Table3[[#This Row],[DATE]],"mmm")</f>
        <v>Nov</v>
      </c>
      <c r="P1409" s="3">
        <f>YEAR(Table3[[#This Row],[DATE]])</f>
        <v>2024</v>
      </c>
    </row>
    <row r="1410" spans="1:16" x14ac:dyDescent="0.3">
      <c r="A1410" s="6">
        <v>45605</v>
      </c>
      <c r="B1410" s="7" t="s">
        <v>1412</v>
      </c>
      <c r="C1410" s="9">
        <f t="shared" ca="1" si="42"/>
        <v>15</v>
      </c>
      <c r="D1410" s="9" t="s">
        <v>2115</v>
      </c>
      <c r="E1410" s="9" t="s">
        <v>2116</v>
      </c>
      <c r="F1410" s="10">
        <f t="shared" ca="1" si="43"/>
        <v>8.8154506915523179E-2</v>
      </c>
      <c r="G1410" s="3" t="str">
        <f>VLOOKUP(Table3[[#This Row],[PRODUCT ID]],Table1[[PRODUCT]:[SELLING PRICE]],1,FALSE)</f>
        <v>Product360</v>
      </c>
      <c r="H1410" s="3" t="str">
        <f>VLOOKUP(Table3[[#This Row],[PRODUCT ID]],Table1[[PRODUCT]:[SELLING PRICE]],2,FALSE)</f>
        <v>Category4</v>
      </c>
      <c r="I1410" s="3" t="str">
        <f>VLOOKUP(Table3[[#This Row],[PRODUCT ID]],Table1[[PRODUCT]:[SELLING PRICE]],3,FALSE)</f>
        <v>No</v>
      </c>
      <c r="J1410" s="16">
        <f ca="1">VLOOKUP(Table3[[#This Row],[PRODUCT ID]],Table1[[PRODUCT]:[SELLING PRICE]],4,FALSE)</f>
        <v>21</v>
      </c>
      <c r="K1410" s="16">
        <f ca="1">VLOOKUP(Table3[[#This Row],[PRODUCT ID]],Table1[[PRODUCT]:[SELLING PRICE]],5,FALSE)</f>
        <v>81.635498225282873</v>
      </c>
      <c r="L1410" s="16">
        <f ca="1">J1410*Table3[[#This Row],[QUANTITY]]</f>
        <v>315</v>
      </c>
      <c r="M1410" s="16">
        <f ca="1">K1410*Table3[[#This Row],[QUANTITY]]*(1-Table3[[#This Row],[DISCOUNT %]])</f>
        <v>1116.5844169864499</v>
      </c>
      <c r="N1410" s="3">
        <f>DAY(Table3[[#This Row],[DATE]])</f>
        <v>9</v>
      </c>
      <c r="O1410" s="3" t="str">
        <f>TEXT(Table3[[#This Row],[DATE]],"mmm")</f>
        <v>Nov</v>
      </c>
      <c r="P1410" s="3">
        <f>YEAR(Table3[[#This Row],[DATE]])</f>
        <v>2024</v>
      </c>
    </row>
    <row r="1411" spans="1:16" x14ac:dyDescent="0.3">
      <c r="A1411" s="6">
        <v>45606</v>
      </c>
      <c r="B1411" s="7" t="s">
        <v>1413</v>
      </c>
      <c r="C1411" s="9">
        <f t="shared" ref="C1411:C1474" ca="1" si="44">RANDBETWEEN(1,15)</f>
        <v>2</v>
      </c>
      <c r="D1411" s="9" t="s">
        <v>2116</v>
      </c>
      <c r="E1411" s="9" t="s">
        <v>2116</v>
      </c>
      <c r="F1411" s="10">
        <f t="shared" ref="F1411:F1474" ca="1" si="45">RAND()*(0.1)</f>
        <v>9.2224902328335353E-3</v>
      </c>
      <c r="G1411" s="3" t="str">
        <f>VLOOKUP(Table3[[#This Row],[PRODUCT ID]],Table1[[PRODUCT]:[SELLING PRICE]],1,FALSE)</f>
        <v>Product361</v>
      </c>
      <c r="H1411" s="3" t="str">
        <f>VLOOKUP(Table3[[#This Row],[PRODUCT ID]],Table1[[PRODUCT]:[SELLING PRICE]],2,FALSE)</f>
        <v>Category1</v>
      </c>
      <c r="I1411" s="3" t="str">
        <f>VLOOKUP(Table3[[#This Row],[PRODUCT ID]],Table1[[PRODUCT]:[SELLING PRICE]],3,FALSE)</f>
        <v>No</v>
      </c>
      <c r="J1411" s="16">
        <f ca="1">VLOOKUP(Table3[[#This Row],[PRODUCT ID]],Table1[[PRODUCT]:[SELLING PRICE]],4,FALSE)</f>
        <v>51</v>
      </c>
      <c r="K1411" s="16">
        <f ca="1">VLOOKUP(Table3[[#This Row],[PRODUCT ID]],Table1[[PRODUCT]:[SELLING PRICE]],5,FALSE)</f>
        <v>168.89083757646108</v>
      </c>
      <c r="L1411" s="16">
        <f ca="1">J1411*Table3[[#This Row],[QUANTITY]]</f>
        <v>102</v>
      </c>
      <c r="M1411" s="16">
        <f ca="1">K1411*Table3[[#This Row],[QUANTITY]]*(1-Table3[[#This Row],[DISCOUNT %]])</f>
        <v>334.66648695299421</v>
      </c>
      <c r="N1411" s="3">
        <f>DAY(Table3[[#This Row],[DATE]])</f>
        <v>10</v>
      </c>
      <c r="O1411" s="3" t="str">
        <f>TEXT(Table3[[#This Row],[DATE]],"mmm")</f>
        <v>Nov</v>
      </c>
      <c r="P1411" s="3">
        <f>YEAR(Table3[[#This Row],[DATE]])</f>
        <v>2024</v>
      </c>
    </row>
    <row r="1412" spans="1:16" x14ac:dyDescent="0.3">
      <c r="A1412" s="6">
        <v>45607</v>
      </c>
      <c r="B1412" s="7" t="s">
        <v>1414</v>
      </c>
      <c r="C1412" s="9">
        <f t="shared" ca="1" si="44"/>
        <v>12</v>
      </c>
      <c r="D1412" s="9" t="s">
        <v>2117</v>
      </c>
      <c r="E1412" s="9" t="s">
        <v>2116</v>
      </c>
      <c r="F1412" s="10">
        <f t="shared" ca="1" si="45"/>
        <v>8.8641067132227309E-3</v>
      </c>
      <c r="G1412" s="3" t="str">
        <f>VLOOKUP(Table3[[#This Row],[PRODUCT ID]],Table1[[PRODUCT]:[SELLING PRICE]],1,FALSE)</f>
        <v>Product362</v>
      </c>
      <c r="H1412" s="3" t="str">
        <f>VLOOKUP(Table3[[#This Row],[PRODUCT ID]],Table1[[PRODUCT]:[SELLING PRICE]],2,FALSE)</f>
        <v>Category2</v>
      </c>
      <c r="I1412" s="3" t="str">
        <f>VLOOKUP(Table3[[#This Row],[PRODUCT ID]],Table1[[PRODUCT]:[SELLING PRICE]],3,FALSE)</f>
        <v>Ft</v>
      </c>
      <c r="J1412" s="16">
        <f ca="1">VLOOKUP(Table3[[#This Row],[PRODUCT ID]],Table1[[PRODUCT]:[SELLING PRICE]],4,FALSE)</f>
        <v>149</v>
      </c>
      <c r="K1412" s="16">
        <f ca="1">VLOOKUP(Table3[[#This Row],[PRODUCT ID]],Table1[[PRODUCT]:[SELLING PRICE]],5,FALSE)</f>
        <v>210.07826427228366</v>
      </c>
      <c r="L1412" s="16">
        <f ca="1">J1412*Table3[[#This Row],[QUANTITY]]</f>
        <v>1788</v>
      </c>
      <c r="M1412" s="16">
        <f ca="1">K1412*Table3[[#This Row],[QUANTITY]]*(1-Table3[[#This Row],[DISCOUNT %]])</f>
        <v>2498.5932974357465</v>
      </c>
      <c r="N1412" s="3">
        <f>DAY(Table3[[#This Row],[DATE]])</f>
        <v>11</v>
      </c>
      <c r="O1412" s="3" t="str">
        <f>TEXT(Table3[[#This Row],[DATE]],"mmm")</f>
        <v>Nov</v>
      </c>
      <c r="P1412" s="3">
        <f>YEAR(Table3[[#This Row],[DATE]])</f>
        <v>2024</v>
      </c>
    </row>
    <row r="1413" spans="1:16" x14ac:dyDescent="0.3">
      <c r="A1413" s="6">
        <v>45608</v>
      </c>
      <c r="B1413" s="7" t="s">
        <v>1415</v>
      </c>
      <c r="C1413" s="9">
        <f t="shared" ca="1" si="44"/>
        <v>2</v>
      </c>
      <c r="D1413" s="9" t="s">
        <v>2115</v>
      </c>
      <c r="E1413" s="9" t="s">
        <v>2116</v>
      </c>
      <c r="F1413" s="10">
        <f t="shared" ca="1" si="45"/>
        <v>6.9044165475260696E-2</v>
      </c>
      <c r="G1413" s="3" t="str">
        <f>VLOOKUP(Table3[[#This Row],[PRODUCT ID]],Table1[[PRODUCT]:[SELLING PRICE]],1,FALSE)</f>
        <v>Product363</v>
      </c>
      <c r="H1413" s="3" t="str">
        <f>VLOOKUP(Table3[[#This Row],[PRODUCT ID]],Table1[[PRODUCT]:[SELLING PRICE]],2,FALSE)</f>
        <v>Category3</v>
      </c>
      <c r="I1413" s="3" t="str">
        <f>VLOOKUP(Table3[[#This Row],[PRODUCT ID]],Table1[[PRODUCT]:[SELLING PRICE]],3,FALSE)</f>
        <v>No</v>
      </c>
      <c r="J1413" s="16">
        <f ca="1">VLOOKUP(Table3[[#This Row],[PRODUCT ID]],Table1[[PRODUCT]:[SELLING PRICE]],4,FALSE)</f>
        <v>245</v>
      </c>
      <c r="K1413" s="16">
        <f ca="1">VLOOKUP(Table3[[#This Row],[PRODUCT ID]],Table1[[PRODUCT]:[SELLING PRICE]],5,FALSE)</f>
        <v>195.96859892077697</v>
      </c>
      <c r="L1413" s="16">
        <f ca="1">J1413*Table3[[#This Row],[QUANTITY]]</f>
        <v>490</v>
      </c>
      <c r="M1413" s="16">
        <f ca="1">K1413*Table3[[#This Row],[QUANTITY]]*(1-Table3[[#This Row],[DISCOUNT %]])</f>
        <v>364.87622109787168</v>
      </c>
      <c r="N1413" s="3">
        <f>DAY(Table3[[#This Row],[DATE]])</f>
        <v>12</v>
      </c>
      <c r="O1413" s="3" t="str">
        <f>TEXT(Table3[[#This Row],[DATE]],"mmm")</f>
        <v>Nov</v>
      </c>
      <c r="P1413" s="3">
        <f>YEAR(Table3[[#This Row],[DATE]])</f>
        <v>2024</v>
      </c>
    </row>
    <row r="1414" spans="1:16" x14ac:dyDescent="0.3">
      <c r="A1414" s="6">
        <v>45609</v>
      </c>
      <c r="B1414" s="7" t="s">
        <v>1416</v>
      </c>
      <c r="C1414" s="9">
        <f t="shared" ca="1" si="44"/>
        <v>6</v>
      </c>
      <c r="D1414" s="9" t="s">
        <v>2115</v>
      </c>
      <c r="E1414" s="9" t="s">
        <v>2118</v>
      </c>
      <c r="F1414" s="10">
        <f t="shared" ca="1" si="45"/>
        <v>7.0368939599337044E-2</v>
      </c>
      <c r="G1414" s="3" t="str">
        <f>VLOOKUP(Table3[[#This Row],[PRODUCT ID]],Table1[[PRODUCT]:[SELLING PRICE]],1,FALSE)</f>
        <v>Product364</v>
      </c>
      <c r="H1414" s="3" t="str">
        <f>VLOOKUP(Table3[[#This Row],[PRODUCT ID]],Table1[[PRODUCT]:[SELLING PRICE]],2,FALSE)</f>
        <v>Category4</v>
      </c>
      <c r="I1414" s="3" t="str">
        <f>VLOOKUP(Table3[[#This Row],[PRODUCT ID]],Table1[[PRODUCT]:[SELLING PRICE]],3,FALSE)</f>
        <v>Kg</v>
      </c>
      <c r="J1414" s="16">
        <f ca="1">VLOOKUP(Table3[[#This Row],[PRODUCT ID]],Table1[[PRODUCT]:[SELLING PRICE]],4,FALSE)</f>
        <v>55</v>
      </c>
      <c r="K1414" s="16">
        <f ca="1">VLOOKUP(Table3[[#This Row],[PRODUCT ID]],Table1[[PRODUCT]:[SELLING PRICE]],5,FALSE)</f>
        <v>179.57529151684469</v>
      </c>
      <c r="L1414" s="16">
        <f ca="1">J1414*Table3[[#This Row],[QUANTITY]]</f>
        <v>330</v>
      </c>
      <c r="M1414" s="16">
        <f ca="1">K1414*Table3[[#This Row],[QUANTITY]]*(1-Table3[[#This Row],[DISCOUNT %]])</f>
        <v>1001.6326120473751</v>
      </c>
      <c r="N1414" s="3">
        <f>DAY(Table3[[#This Row],[DATE]])</f>
        <v>13</v>
      </c>
      <c r="O1414" s="3" t="str">
        <f>TEXT(Table3[[#This Row],[DATE]],"mmm")</f>
        <v>Nov</v>
      </c>
      <c r="P1414" s="3">
        <f>YEAR(Table3[[#This Row],[DATE]])</f>
        <v>2024</v>
      </c>
    </row>
    <row r="1415" spans="1:16" x14ac:dyDescent="0.3">
      <c r="A1415" s="6">
        <v>45610</v>
      </c>
      <c r="B1415" s="7" t="s">
        <v>1417</v>
      </c>
      <c r="C1415" s="9">
        <f t="shared" ca="1" si="44"/>
        <v>12</v>
      </c>
      <c r="D1415" s="9" t="s">
        <v>2115</v>
      </c>
      <c r="E1415" s="9" t="s">
        <v>2116</v>
      </c>
      <c r="F1415" s="10">
        <f t="shared" ca="1" si="45"/>
        <v>2.1675491492765687E-2</v>
      </c>
      <c r="G1415" s="3" t="str">
        <f>VLOOKUP(Table3[[#This Row],[PRODUCT ID]],Table1[[PRODUCT]:[SELLING PRICE]],1,FALSE)</f>
        <v>Product365</v>
      </c>
      <c r="H1415" s="3" t="str">
        <f>VLOOKUP(Table3[[#This Row],[PRODUCT ID]],Table1[[PRODUCT]:[SELLING PRICE]],2,FALSE)</f>
        <v>Category5</v>
      </c>
      <c r="I1415" s="3" t="str">
        <f>VLOOKUP(Table3[[#This Row],[PRODUCT ID]],Table1[[PRODUCT]:[SELLING PRICE]],3,FALSE)</f>
        <v>Kg</v>
      </c>
      <c r="J1415" s="16">
        <f ca="1">VLOOKUP(Table3[[#This Row],[PRODUCT ID]],Table1[[PRODUCT]:[SELLING PRICE]],4,FALSE)</f>
        <v>153</v>
      </c>
      <c r="K1415" s="16">
        <f ca="1">VLOOKUP(Table3[[#This Row],[PRODUCT ID]],Table1[[PRODUCT]:[SELLING PRICE]],5,FALSE)</f>
        <v>217.13015617034475</v>
      </c>
      <c r="L1415" s="16">
        <f ca="1">J1415*Table3[[#This Row],[QUANTITY]]</f>
        <v>1836</v>
      </c>
      <c r="M1415" s="16">
        <f ca="1">K1415*Table3[[#This Row],[QUANTITY]]*(1-Table3[[#This Row],[DISCOUNT %]])</f>
        <v>2549.0850398094185</v>
      </c>
      <c r="N1415" s="3">
        <f>DAY(Table3[[#This Row],[DATE]])</f>
        <v>14</v>
      </c>
      <c r="O1415" s="3" t="str">
        <f>TEXT(Table3[[#This Row],[DATE]],"mmm")</f>
        <v>Nov</v>
      </c>
      <c r="P1415" s="3">
        <f>YEAR(Table3[[#This Row],[DATE]])</f>
        <v>2024</v>
      </c>
    </row>
    <row r="1416" spans="1:16" x14ac:dyDescent="0.3">
      <c r="A1416" s="6">
        <v>45611</v>
      </c>
      <c r="B1416" s="7" t="s">
        <v>1418</v>
      </c>
      <c r="C1416" s="9">
        <f t="shared" ca="1" si="44"/>
        <v>1</v>
      </c>
      <c r="D1416" s="9" t="s">
        <v>2116</v>
      </c>
      <c r="E1416" s="9" t="s">
        <v>2116</v>
      </c>
      <c r="F1416" s="10">
        <f t="shared" ca="1" si="45"/>
        <v>3.2161494561620284E-2</v>
      </c>
      <c r="G1416" s="3" t="str">
        <f>VLOOKUP(Table3[[#This Row],[PRODUCT ID]],Table1[[PRODUCT]:[SELLING PRICE]],1,FALSE)</f>
        <v>Product366</v>
      </c>
      <c r="H1416" s="3" t="str">
        <f>VLOOKUP(Table3[[#This Row],[PRODUCT ID]],Table1[[PRODUCT]:[SELLING PRICE]],2,FALSE)</f>
        <v>Category1</v>
      </c>
      <c r="I1416" s="3" t="str">
        <f>VLOOKUP(Table3[[#This Row],[PRODUCT ID]],Table1[[PRODUCT]:[SELLING PRICE]],3,FALSE)</f>
        <v>Lt</v>
      </c>
      <c r="J1416" s="16">
        <f ca="1">VLOOKUP(Table3[[#This Row],[PRODUCT ID]],Table1[[PRODUCT]:[SELLING PRICE]],4,FALSE)</f>
        <v>32</v>
      </c>
      <c r="K1416" s="16">
        <f ca="1">VLOOKUP(Table3[[#This Row],[PRODUCT ID]],Table1[[PRODUCT]:[SELLING PRICE]],5,FALSE)</f>
        <v>228.17067359153131</v>
      </c>
      <c r="L1416" s="16">
        <f ca="1">J1416*Table3[[#This Row],[QUANTITY]]</f>
        <v>32</v>
      </c>
      <c r="M1416" s="16">
        <f ca="1">K1416*Table3[[#This Row],[QUANTITY]]*(1-Table3[[#This Row],[DISCOUNT %]])</f>
        <v>220.83236371369603</v>
      </c>
      <c r="N1416" s="3">
        <f>DAY(Table3[[#This Row],[DATE]])</f>
        <v>15</v>
      </c>
      <c r="O1416" s="3" t="str">
        <f>TEXT(Table3[[#This Row],[DATE]],"mmm")</f>
        <v>Nov</v>
      </c>
      <c r="P1416" s="3">
        <f>YEAR(Table3[[#This Row],[DATE]])</f>
        <v>2024</v>
      </c>
    </row>
    <row r="1417" spans="1:16" x14ac:dyDescent="0.3">
      <c r="A1417" s="6">
        <v>45612</v>
      </c>
      <c r="B1417" s="7" t="s">
        <v>1419</v>
      </c>
      <c r="C1417" s="9">
        <f t="shared" ca="1" si="44"/>
        <v>12</v>
      </c>
      <c r="D1417" s="9" t="s">
        <v>2116</v>
      </c>
      <c r="E1417" s="9" t="s">
        <v>2116</v>
      </c>
      <c r="F1417" s="10">
        <f t="shared" ca="1" si="45"/>
        <v>4.9642515698192016E-2</v>
      </c>
      <c r="G1417" s="3" t="str">
        <f>VLOOKUP(Table3[[#This Row],[PRODUCT ID]],Table1[[PRODUCT]:[SELLING PRICE]],1,FALSE)</f>
        <v>Product367</v>
      </c>
      <c r="H1417" s="3" t="str">
        <f>VLOOKUP(Table3[[#This Row],[PRODUCT ID]],Table1[[PRODUCT]:[SELLING PRICE]],2,FALSE)</f>
        <v>Category2</v>
      </c>
      <c r="I1417" s="3" t="str">
        <f>VLOOKUP(Table3[[#This Row],[PRODUCT ID]],Table1[[PRODUCT]:[SELLING PRICE]],3,FALSE)</f>
        <v>Kg</v>
      </c>
      <c r="J1417" s="16">
        <f ca="1">VLOOKUP(Table3[[#This Row],[PRODUCT ID]],Table1[[PRODUCT]:[SELLING PRICE]],4,FALSE)</f>
        <v>88</v>
      </c>
      <c r="K1417" s="16">
        <f ca="1">VLOOKUP(Table3[[#This Row],[PRODUCT ID]],Table1[[PRODUCT]:[SELLING PRICE]],5,FALSE)</f>
        <v>293.21698658891228</v>
      </c>
      <c r="L1417" s="16">
        <f ca="1">J1417*Table3[[#This Row],[QUANTITY]]</f>
        <v>1056</v>
      </c>
      <c r="M1417" s="16">
        <f ca="1">K1417*Table3[[#This Row],[QUANTITY]]*(1-Table3[[#This Row],[DISCOUNT %]])</f>
        <v>3343.9314927503478</v>
      </c>
      <c r="N1417" s="3">
        <f>DAY(Table3[[#This Row],[DATE]])</f>
        <v>16</v>
      </c>
      <c r="O1417" s="3" t="str">
        <f>TEXT(Table3[[#This Row],[DATE]],"mmm")</f>
        <v>Nov</v>
      </c>
      <c r="P1417" s="3">
        <f>YEAR(Table3[[#This Row],[DATE]])</f>
        <v>2024</v>
      </c>
    </row>
    <row r="1418" spans="1:16" x14ac:dyDescent="0.3">
      <c r="A1418" s="6">
        <v>45613</v>
      </c>
      <c r="B1418" s="7" t="s">
        <v>1420</v>
      </c>
      <c r="C1418" s="9">
        <f t="shared" ca="1" si="44"/>
        <v>14</v>
      </c>
      <c r="D1418" s="9" t="s">
        <v>2116</v>
      </c>
      <c r="E1418" s="9" t="s">
        <v>2116</v>
      </c>
      <c r="F1418" s="10">
        <f t="shared" ca="1" si="45"/>
        <v>9.7824737556926375E-2</v>
      </c>
      <c r="G1418" s="3" t="str">
        <f>VLOOKUP(Table3[[#This Row],[PRODUCT ID]],Table1[[PRODUCT]:[SELLING PRICE]],1,FALSE)</f>
        <v>Product368</v>
      </c>
      <c r="H1418" s="3" t="str">
        <f>VLOOKUP(Table3[[#This Row],[PRODUCT ID]],Table1[[PRODUCT]:[SELLING PRICE]],2,FALSE)</f>
        <v>Category3</v>
      </c>
      <c r="I1418" s="3" t="str">
        <f>VLOOKUP(Table3[[#This Row],[PRODUCT ID]],Table1[[PRODUCT]:[SELLING PRICE]],3,FALSE)</f>
        <v>Lt</v>
      </c>
      <c r="J1418" s="16">
        <f ca="1">VLOOKUP(Table3[[#This Row],[PRODUCT ID]],Table1[[PRODUCT]:[SELLING PRICE]],4,FALSE)</f>
        <v>166</v>
      </c>
      <c r="K1418" s="16">
        <f ca="1">VLOOKUP(Table3[[#This Row],[PRODUCT ID]],Table1[[PRODUCT]:[SELLING PRICE]],5,FALSE)</f>
        <v>287.7395159425289</v>
      </c>
      <c r="L1418" s="16">
        <f ca="1">J1418*Table3[[#This Row],[QUANTITY]]</f>
        <v>2324</v>
      </c>
      <c r="M1418" s="16">
        <f ca="1">K1418*Table3[[#This Row],[QUANTITY]]*(1-Table3[[#This Row],[DISCOUNT %]])</f>
        <v>3634.2806263497159</v>
      </c>
      <c r="N1418" s="3">
        <f>DAY(Table3[[#This Row],[DATE]])</f>
        <v>17</v>
      </c>
      <c r="O1418" s="3" t="str">
        <f>TEXT(Table3[[#This Row],[DATE]],"mmm")</f>
        <v>Nov</v>
      </c>
      <c r="P1418" s="3">
        <f>YEAR(Table3[[#This Row],[DATE]])</f>
        <v>2024</v>
      </c>
    </row>
    <row r="1419" spans="1:16" x14ac:dyDescent="0.3">
      <c r="A1419" s="6">
        <v>45614</v>
      </c>
      <c r="B1419" s="7" t="s">
        <v>1421</v>
      </c>
      <c r="C1419" s="9">
        <f t="shared" ca="1" si="44"/>
        <v>7</v>
      </c>
      <c r="D1419" s="9" t="s">
        <v>2115</v>
      </c>
      <c r="E1419" s="9" t="s">
        <v>2116</v>
      </c>
      <c r="F1419" s="10">
        <f t="shared" ca="1" si="45"/>
        <v>3.4805078609678512E-2</v>
      </c>
      <c r="G1419" s="3" t="str">
        <f>VLOOKUP(Table3[[#This Row],[PRODUCT ID]],Table1[[PRODUCT]:[SELLING PRICE]],1,FALSE)</f>
        <v>Product369</v>
      </c>
      <c r="H1419" s="3" t="str">
        <f>VLOOKUP(Table3[[#This Row],[PRODUCT ID]],Table1[[PRODUCT]:[SELLING PRICE]],2,FALSE)</f>
        <v>Category4</v>
      </c>
      <c r="I1419" s="3" t="str">
        <f>VLOOKUP(Table3[[#This Row],[PRODUCT ID]],Table1[[PRODUCT]:[SELLING PRICE]],3,FALSE)</f>
        <v>Ft</v>
      </c>
      <c r="J1419" s="16">
        <f ca="1">VLOOKUP(Table3[[#This Row],[PRODUCT ID]],Table1[[PRODUCT]:[SELLING PRICE]],4,FALSE)</f>
        <v>113</v>
      </c>
      <c r="K1419" s="16">
        <f ca="1">VLOOKUP(Table3[[#This Row],[PRODUCT ID]],Table1[[PRODUCT]:[SELLING PRICE]],5,FALSE)</f>
        <v>260.57972801892981</v>
      </c>
      <c r="L1419" s="16">
        <f ca="1">J1419*Table3[[#This Row],[QUANTITY]]</f>
        <v>791</v>
      </c>
      <c r="M1419" s="16">
        <f ca="1">K1419*Table3[[#This Row],[QUANTITY]]*(1-Table3[[#This Row],[DISCOUNT %]])</f>
        <v>1760.5716107079961</v>
      </c>
      <c r="N1419" s="3">
        <f>DAY(Table3[[#This Row],[DATE]])</f>
        <v>18</v>
      </c>
      <c r="O1419" s="3" t="str">
        <f>TEXT(Table3[[#This Row],[DATE]],"mmm")</f>
        <v>Nov</v>
      </c>
      <c r="P1419" s="3">
        <f>YEAR(Table3[[#This Row],[DATE]])</f>
        <v>2024</v>
      </c>
    </row>
    <row r="1420" spans="1:16" x14ac:dyDescent="0.3">
      <c r="A1420" s="6">
        <v>45615</v>
      </c>
      <c r="B1420" s="7" t="s">
        <v>1422</v>
      </c>
      <c r="C1420" s="9">
        <f t="shared" ca="1" si="44"/>
        <v>6</v>
      </c>
      <c r="D1420" s="9" t="s">
        <v>2117</v>
      </c>
      <c r="E1420" s="9" t="s">
        <v>2118</v>
      </c>
      <c r="F1420" s="10">
        <f t="shared" ca="1" si="45"/>
        <v>1.8852948790581615E-2</v>
      </c>
      <c r="G1420" s="3" t="str">
        <f>VLOOKUP(Table3[[#This Row],[PRODUCT ID]],Table1[[PRODUCT]:[SELLING PRICE]],1,FALSE)</f>
        <v>Product370</v>
      </c>
      <c r="H1420" s="3" t="str">
        <f>VLOOKUP(Table3[[#This Row],[PRODUCT ID]],Table1[[PRODUCT]:[SELLING PRICE]],2,FALSE)</f>
        <v>Category5</v>
      </c>
      <c r="I1420" s="3" t="str">
        <f>VLOOKUP(Table3[[#This Row],[PRODUCT ID]],Table1[[PRODUCT]:[SELLING PRICE]],3,FALSE)</f>
        <v>Kg</v>
      </c>
      <c r="J1420" s="16">
        <f ca="1">VLOOKUP(Table3[[#This Row],[PRODUCT ID]],Table1[[PRODUCT]:[SELLING PRICE]],4,FALSE)</f>
        <v>158</v>
      </c>
      <c r="K1420" s="16">
        <f ca="1">VLOOKUP(Table3[[#This Row],[PRODUCT ID]],Table1[[PRODUCT]:[SELLING PRICE]],5,FALSE)</f>
        <v>309.34075910013809</v>
      </c>
      <c r="L1420" s="16">
        <f ca="1">J1420*Table3[[#This Row],[QUANTITY]]</f>
        <v>948</v>
      </c>
      <c r="M1420" s="16">
        <f ca="1">K1420*Table3[[#This Row],[QUANTITY]]*(1-Table3[[#This Row],[DISCOUNT %]])</f>
        <v>1821.0526416599014</v>
      </c>
      <c r="N1420" s="3">
        <f>DAY(Table3[[#This Row],[DATE]])</f>
        <v>19</v>
      </c>
      <c r="O1420" s="3" t="str">
        <f>TEXT(Table3[[#This Row],[DATE]],"mmm")</f>
        <v>Nov</v>
      </c>
      <c r="P1420" s="3">
        <f>YEAR(Table3[[#This Row],[DATE]])</f>
        <v>2024</v>
      </c>
    </row>
    <row r="1421" spans="1:16" x14ac:dyDescent="0.3">
      <c r="A1421" s="6">
        <v>45616</v>
      </c>
      <c r="B1421" s="7" t="s">
        <v>1423</v>
      </c>
      <c r="C1421" s="9">
        <f t="shared" ca="1" si="44"/>
        <v>14</v>
      </c>
      <c r="D1421" s="9" t="s">
        <v>2117</v>
      </c>
      <c r="E1421" s="9" t="s">
        <v>2118</v>
      </c>
      <c r="F1421" s="10">
        <f t="shared" ca="1" si="45"/>
        <v>8.4557005100141108E-2</v>
      </c>
      <c r="G1421" s="3" t="str">
        <f>VLOOKUP(Table3[[#This Row],[PRODUCT ID]],Table1[[PRODUCT]:[SELLING PRICE]],1,FALSE)</f>
        <v>Product371</v>
      </c>
      <c r="H1421" s="3" t="str">
        <f>VLOOKUP(Table3[[#This Row],[PRODUCT ID]],Table1[[PRODUCT]:[SELLING PRICE]],2,FALSE)</f>
        <v>Category1</v>
      </c>
      <c r="I1421" s="3" t="str">
        <f>VLOOKUP(Table3[[#This Row],[PRODUCT ID]],Table1[[PRODUCT]:[SELLING PRICE]],3,FALSE)</f>
        <v>No</v>
      </c>
      <c r="J1421" s="16">
        <f ca="1">VLOOKUP(Table3[[#This Row],[PRODUCT ID]],Table1[[PRODUCT]:[SELLING PRICE]],4,FALSE)</f>
        <v>211</v>
      </c>
      <c r="K1421" s="16">
        <f ca="1">VLOOKUP(Table3[[#This Row],[PRODUCT ID]],Table1[[PRODUCT]:[SELLING PRICE]],5,FALSE)</f>
        <v>238.96012638265668</v>
      </c>
      <c r="L1421" s="16">
        <f ca="1">J1421*Table3[[#This Row],[QUANTITY]]</f>
        <v>2954</v>
      </c>
      <c r="M1421" s="16">
        <f ca="1">K1421*Table3[[#This Row],[QUANTITY]]*(1-Table3[[#This Row],[DISCOUNT %]])</f>
        <v>3062.5612326034325</v>
      </c>
      <c r="N1421" s="3">
        <f>DAY(Table3[[#This Row],[DATE]])</f>
        <v>20</v>
      </c>
      <c r="O1421" s="3" t="str">
        <f>TEXT(Table3[[#This Row],[DATE]],"mmm")</f>
        <v>Nov</v>
      </c>
      <c r="P1421" s="3">
        <f>YEAR(Table3[[#This Row],[DATE]])</f>
        <v>2024</v>
      </c>
    </row>
    <row r="1422" spans="1:16" x14ac:dyDescent="0.3">
      <c r="A1422" s="6">
        <v>45617</v>
      </c>
      <c r="B1422" s="7" t="s">
        <v>1424</v>
      </c>
      <c r="C1422" s="9">
        <f t="shared" ca="1" si="44"/>
        <v>7</v>
      </c>
      <c r="D1422" s="9" t="s">
        <v>2116</v>
      </c>
      <c r="E1422" s="9" t="s">
        <v>2116</v>
      </c>
      <c r="F1422" s="10">
        <f t="shared" ca="1" si="45"/>
        <v>4.1344622108546572E-2</v>
      </c>
      <c r="G1422" s="3" t="str">
        <f>VLOOKUP(Table3[[#This Row],[PRODUCT ID]],Table1[[PRODUCT]:[SELLING PRICE]],1,FALSE)</f>
        <v>Product372</v>
      </c>
      <c r="H1422" s="3" t="str">
        <f>VLOOKUP(Table3[[#This Row],[PRODUCT ID]],Table1[[PRODUCT]:[SELLING PRICE]],2,FALSE)</f>
        <v>Category2</v>
      </c>
      <c r="I1422" s="3" t="str">
        <f>VLOOKUP(Table3[[#This Row],[PRODUCT ID]],Table1[[PRODUCT]:[SELLING PRICE]],3,FALSE)</f>
        <v>No</v>
      </c>
      <c r="J1422" s="16">
        <f ca="1">VLOOKUP(Table3[[#This Row],[PRODUCT ID]],Table1[[PRODUCT]:[SELLING PRICE]],4,FALSE)</f>
        <v>9</v>
      </c>
      <c r="K1422" s="16">
        <f ca="1">VLOOKUP(Table3[[#This Row],[PRODUCT ID]],Table1[[PRODUCT]:[SELLING PRICE]],5,FALSE)</f>
        <v>90.99672477881785</v>
      </c>
      <c r="L1422" s="16">
        <f ca="1">J1422*Table3[[#This Row],[QUANTITY]]</f>
        <v>63</v>
      </c>
      <c r="M1422" s="16">
        <f ca="1">K1422*Table3[[#This Row],[QUANTITY]]*(1-Table3[[#This Row],[DISCOUNT %]])</f>
        <v>610.64149705805539</v>
      </c>
      <c r="N1422" s="3">
        <f>DAY(Table3[[#This Row],[DATE]])</f>
        <v>21</v>
      </c>
      <c r="O1422" s="3" t="str">
        <f>TEXT(Table3[[#This Row],[DATE]],"mmm")</f>
        <v>Nov</v>
      </c>
      <c r="P1422" s="3">
        <f>YEAR(Table3[[#This Row],[DATE]])</f>
        <v>2024</v>
      </c>
    </row>
    <row r="1423" spans="1:16" x14ac:dyDescent="0.3">
      <c r="A1423" s="6">
        <v>45618</v>
      </c>
      <c r="B1423" s="7" t="s">
        <v>1425</v>
      </c>
      <c r="C1423" s="9">
        <f t="shared" ca="1" si="44"/>
        <v>4</v>
      </c>
      <c r="D1423" s="9" t="s">
        <v>2116</v>
      </c>
      <c r="E1423" s="9" t="s">
        <v>2116</v>
      </c>
      <c r="F1423" s="10">
        <f t="shared" ca="1" si="45"/>
        <v>5.9514360198306096E-2</v>
      </c>
      <c r="G1423" s="3" t="str">
        <f>VLOOKUP(Table3[[#This Row],[PRODUCT ID]],Table1[[PRODUCT]:[SELLING PRICE]],1,FALSE)</f>
        <v>Product373</v>
      </c>
      <c r="H1423" s="3" t="str">
        <f>VLOOKUP(Table3[[#This Row],[PRODUCT ID]],Table1[[PRODUCT]:[SELLING PRICE]],2,FALSE)</f>
        <v>Category3</v>
      </c>
      <c r="I1423" s="3" t="str">
        <f>VLOOKUP(Table3[[#This Row],[PRODUCT ID]],Table1[[PRODUCT]:[SELLING PRICE]],3,FALSE)</f>
        <v>Ft</v>
      </c>
      <c r="J1423" s="16">
        <f ca="1">VLOOKUP(Table3[[#This Row],[PRODUCT ID]],Table1[[PRODUCT]:[SELLING PRICE]],4,FALSE)</f>
        <v>154</v>
      </c>
      <c r="K1423" s="16">
        <f ca="1">VLOOKUP(Table3[[#This Row],[PRODUCT ID]],Table1[[PRODUCT]:[SELLING PRICE]],5,FALSE)</f>
        <v>80.287343515319776</v>
      </c>
      <c r="L1423" s="16">
        <f ca="1">J1423*Table3[[#This Row],[QUANTITY]]</f>
        <v>616</v>
      </c>
      <c r="M1423" s="16">
        <f ca="1">K1423*Table3[[#This Row],[QUANTITY]]*(1-Table3[[#This Row],[DISCOUNT %]])</f>
        <v>302.03637453593558</v>
      </c>
      <c r="N1423" s="3">
        <f>DAY(Table3[[#This Row],[DATE]])</f>
        <v>22</v>
      </c>
      <c r="O1423" s="3" t="str">
        <f>TEXT(Table3[[#This Row],[DATE]],"mmm")</f>
        <v>Nov</v>
      </c>
      <c r="P1423" s="3">
        <f>YEAR(Table3[[#This Row],[DATE]])</f>
        <v>2024</v>
      </c>
    </row>
    <row r="1424" spans="1:16" x14ac:dyDescent="0.3">
      <c r="A1424" s="6">
        <v>45619</v>
      </c>
      <c r="B1424" s="7" t="s">
        <v>1426</v>
      </c>
      <c r="C1424" s="9">
        <f t="shared" ca="1" si="44"/>
        <v>11</v>
      </c>
      <c r="D1424" s="9" t="s">
        <v>2116</v>
      </c>
      <c r="E1424" s="9" t="s">
        <v>2116</v>
      </c>
      <c r="F1424" s="10">
        <f t="shared" ca="1" si="45"/>
        <v>1.9399571594898492E-2</v>
      </c>
      <c r="G1424" s="3" t="str">
        <f>VLOOKUP(Table3[[#This Row],[PRODUCT ID]],Table1[[PRODUCT]:[SELLING PRICE]],1,FALSE)</f>
        <v>Product374</v>
      </c>
      <c r="H1424" s="3" t="str">
        <f>VLOOKUP(Table3[[#This Row],[PRODUCT ID]],Table1[[PRODUCT]:[SELLING PRICE]],2,FALSE)</f>
        <v>Category4</v>
      </c>
      <c r="I1424" s="3" t="str">
        <f>VLOOKUP(Table3[[#This Row],[PRODUCT ID]],Table1[[PRODUCT]:[SELLING PRICE]],3,FALSE)</f>
        <v>No</v>
      </c>
      <c r="J1424" s="16">
        <f ca="1">VLOOKUP(Table3[[#This Row],[PRODUCT ID]],Table1[[PRODUCT]:[SELLING PRICE]],4,FALSE)</f>
        <v>138</v>
      </c>
      <c r="K1424" s="16">
        <f ca="1">VLOOKUP(Table3[[#This Row],[PRODUCT ID]],Table1[[PRODUCT]:[SELLING PRICE]],5,FALSE)</f>
        <v>75.490487759887799</v>
      </c>
      <c r="L1424" s="16">
        <f ca="1">J1424*Table3[[#This Row],[QUANTITY]]</f>
        <v>1518</v>
      </c>
      <c r="M1424" s="16">
        <f ca="1">K1424*Table3[[#This Row],[QUANTITY]]*(1-Table3[[#This Row],[DISCOUNT %]])</f>
        <v>814.28605101641654</v>
      </c>
      <c r="N1424" s="3">
        <f>DAY(Table3[[#This Row],[DATE]])</f>
        <v>23</v>
      </c>
      <c r="O1424" s="3" t="str">
        <f>TEXT(Table3[[#This Row],[DATE]],"mmm")</f>
        <v>Nov</v>
      </c>
      <c r="P1424" s="3">
        <f>YEAR(Table3[[#This Row],[DATE]])</f>
        <v>2024</v>
      </c>
    </row>
    <row r="1425" spans="1:16" x14ac:dyDescent="0.3">
      <c r="A1425" s="6">
        <v>45620</v>
      </c>
      <c r="B1425" s="7" t="s">
        <v>1427</v>
      </c>
      <c r="C1425" s="9">
        <f t="shared" ca="1" si="44"/>
        <v>4</v>
      </c>
      <c r="D1425" s="9" t="s">
        <v>2116</v>
      </c>
      <c r="E1425" s="9" t="s">
        <v>2116</v>
      </c>
      <c r="F1425" s="10">
        <f t="shared" ca="1" si="45"/>
        <v>6.8410606952614847E-2</v>
      </c>
      <c r="G1425" s="3" t="str">
        <f>VLOOKUP(Table3[[#This Row],[PRODUCT ID]],Table1[[PRODUCT]:[SELLING PRICE]],1,FALSE)</f>
        <v>Product375</v>
      </c>
      <c r="H1425" s="3" t="str">
        <f>VLOOKUP(Table3[[#This Row],[PRODUCT ID]],Table1[[PRODUCT]:[SELLING PRICE]],2,FALSE)</f>
        <v>Category5</v>
      </c>
      <c r="I1425" s="3" t="str">
        <f>VLOOKUP(Table3[[#This Row],[PRODUCT ID]],Table1[[PRODUCT]:[SELLING PRICE]],3,FALSE)</f>
        <v>Kg</v>
      </c>
      <c r="J1425" s="16">
        <f ca="1">VLOOKUP(Table3[[#This Row],[PRODUCT ID]],Table1[[PRODUCT]:[SELLING PRICE]],4,FALSE)</f>
        <v>56</v>
      </c>
      <c r="K1425" s="16">
        <f ca="1">VLOOKUP(Table3[[#This Row],[PRODUCT ID]],Table1[[PRODUCT]:[SELLING PRICE]],5,FALSE)</f>
        <v>160.04357336956451</v>
      </c>
      <c r="L1425" s="16">
        <f ca="1">J1425*Table3[[#This Row],[QUANTITY]]</f>
        <v>224</v>
      </c>
      <c r="M1425" s="16">
        <f ca="1">K1425*Table3[[#This Row],[QUANTITY]]*(1-Table3[[#This Row],[DISCOUNT %]])</f>
        <v>596.37958150594909</v>
      </c>
      <c r="N1425" s="3">
        <f>DAY(Table3[[#This Row],[DATE]])</f>
        <v>24</v>
      </c>
      <c r="O1425" s="3" t="str">
        <f>TEXT(Table3[[#This Row],[DATE]],"mmm")</f>
        <v>Nov</v>
      </c>
      <c r="P1425" s="3">
        <f>YEAR(Table3[[#This Row],[DATE]])</f>
        <v>2024</v>
      </c>
    </row>
    <row r="1426" spans="1:16" x14ac:dyDescent="0.3">
      <c r="A1426" s="6">
        <v>45621</v>
      </c>
      <c r="B1426" s="7" t="s">
        <v>1428</v>
      </c>
      <c r="C1426" s="9">
        <f t="shared" ca="1" si="44"/>
        <v>10</v>
      </c>
      <c r="D1426" s="9" t="s">
        <v>2115</v>
      </c>
      <c r="E1426" s="9" t="s">
        <v>2118</v>
      </c>
      <c r="F1426" s="10">
        <f t="shared" ca="1" si="45"/>
        <v>2.4079740253527861E-2</v>
      </c>
      <c r="G1426" s="3" t="str">
        <f>VLOOKUP(Table3[[#This Row],[PRODUCT ID]],Table1[[PRODUCT]:[SELLING PRICE]],1,FALSE)</f>
        <v>Product376</v>
      </c>
      <c r="H1426" s="3" t="str">
        <f>VLOOKUP(Table3[[#This Row],[PRODUCT ID]],Table1[[PRODUCT]:[SELLING PRICE]],2,FALSE)</f>
        <v>Category1</v>
      </c>
      <c r="I1426" s="3" t="str">
        <f>VLOOKUP(Table3[[#This Row],[PRODUCT ID]],Table1[[PRODUCT]:[SELLING PRICE]],3,FALSE)</f>
        <v>Kg</v>
      </c>
      <c r="J1426" s="16">
        <f ca="1">VLOOKUP(Table3[[#This Row],[PRODUCT ID]],Table1[[PRODUCT]:[SELLING PRICE]],4,FALSE)</f>
        <v>151</v>
      </c>
      <c r="K1426" s="16">
        <f ca="1">VLOOKUP(Table3[[#This Row],[PRODUCT ID]],Table1[[PRODUCT]:[SELLING PRICE]],5,FALSE)</f>
        <v>270.69505002386325</v>
      </c>
      <c r="L1426" s="16">
        <f ca="1">J1426*Table3[[#This Row],[QUANTITY]]</f>
        <v>1510</v>
      </c>
      <c r="M1426" s="16">
        <f ca="1">K1426*Table3[[#This Row],[QUANTITY]]*(1-Table3[[#This Row],[DISCOUNT %]])</f>
        <v>2641.7678353137285</v>
      </c>
      <c r="N1426" s="3">
        <f>DAY(Table3[[#This Row],[DATE]])</f>
        <v>25</v>
      </c>
      <c r="O1426" s="3" t="str">
        <f>TEXT(Table3[[#This Row],[DATE]],"mmm")</f>
        <v>Nov</v>
      </c>
      <c r="P1426" s="3">
        <f>YEAR(Table3[[#This Row],[DATE]])</f>
        <v>2024</v>
      </c>
    </row>
    <row r="1427" spans="1:16" x14ac:dyDescent="0.3">
      <c r="A1427" s="6">
        <v>45622</v>
      </c>
      <c r="B1427" s="7" t="s">
        <v>1429</v>
      </c>
      <c r="C1427" s="9">
        <f t="shared" ca="1" si="44"/>
        <v>6</v>
      </c>
      <c r="D1427" s="9" t="s">
        <v>2116</v>
      </c>
      <c r="E1427" s="9" t="s">
        <v>2116</v>
      </c>
      <c r="F1427" s="10">
        <f t="shared" ca="1" si="45"/>
        <v>9.5358443755430844E-2</v>
      </c>
      <c r="G1427" s="3" t="str">
        <f>VLOOKUP(Table3[[#This Row],[PRODUCT ID]],Table1[[PRODUCT]:[SELLING PRICE]],1,FALSE)</f>
        <v>Product377</v>
      </c>
      <c r="H1427" s="3" t="str">
        <f>VLOOKUP(Table3[[#This Row],[PRODUCT ID]],Table1[[PRODUCT]:[SELLING PRICE]],2,FALSE)</f>
        <v>Category2</v>
      </c>
      <c r="I1427" s="3" t="str">
        <f>VLOOKUP(Table3[[#This Row],[PRODUCT ID]],Table1[[PRODUCT]:[SELLING PRICE]],3,FALSE)</f>
        <v>Lt</v>
      </c>
      <c r="J1427" s="16">
        <f ca="1">VLOOKUP(Table3[[#This Row],[PRODUCT ID]],Table1[[PRODUCT]:[SELLING PRICE]],4,FALSE)</f>
        <v>73</v>
      </c>
      <c r="K1427" s="16">
        <f ca="1">VLOOKUP(Table3[[#This Row],[PRODUCT ID]],Table1[[PRODUCT]:[SELLING PRICE]],5,FALSE)</f>
        <v>196.1478967776134</v>
      </c>
      <c r="L1427" s="16">
        <f ca="1">J1427*Table3[[#This Row],[QUANTITY]]</f>
        <v>438</v>
      </c>
      <c r="M1427" s="16">
        <f ca="1">K1427*Table3[[#This Row],[QUANTITY]]*(1-Table3[[#This Row],[DISCOUNT %]])</f>
        <v>1064.6612315699958</v>
      </c>
      <c r="N1427" s="3">
        <f>DAY(Table3[[#This Row],[DATE]])</f>
        <v>26</v>
      </c>
      <c r="O1427" s="3" t="str">
        <f>TEXT(Table3[[#This Row],[DATE]],"mmm")</f>
        <v>Nov</v>
      </c>
      <c r="P1427" s="3">
        <f>YEAR(Table3[[#This Row],[DATE]])</f>
        <v>2024</v>
      </c>
    </row>
    <row r="1428" spans="1:16" x14ac:dyDescent="0.3">
      <c r="A1428" s="6">
        <v>45623</v>
      </c>
      <c r="B1428" s="7" t="s">
        <v>1430</v>
      </c>
      <c r="C1428" s="9">
        <f t="shared" ca="1" si="44"/>
        <v>1</v>
      </c>
      <c r="D1428" s="9" t="s">
        <v>2117</v>
      </c>
      <c r="E1428" s="9" t="s">
        <v>2116</v>
      </c>
      <c r="F1428" s="10">
        <f t="shared" ca="1" si="45"/>
        <v>5.0202332371694761E-2</v>
      </c>
      <c r="G1428" s="3" t="str">
        <f>VLOOKUP(Table3[[#This Row],[PRODUCT ID]],Table1[[PRODUCT]:[SELLING PRICE]],1,FALSE)</f>
        <v>Product378</v>
      </c>
      <c r="H1428" s="3" t="str">
        <f>VLOOKUP(Table3[[#This Row],[PRODUCT ID]],Table1[[PRODUCT]:[SELLING PRICE]],2,FALSE)</f>
        <v>Category3</v>
      </c>
      <c r="I1428" s="3" t="str">
        <f>VLOOKUP(Table3[[#This Row],[PRODUCT ID]],Table1[[PRODUCT]:[SELLING PRICE]],3,FALSE)</f>
        <v>Kg</v>
      </c>
      <c r="J1428" s="16">
        <f ca="1">VLOOKUP(Table3[[#This Row],[PRODUCT ID]],Table1[[PRODUCT]:[SELLING PRICE]],4,FALSE)</f>
        <v>112</v>
      </c>
      <c r="K1428" s="16">
        <f ca="1">VLOOKUP(Table3[[#This Row],[PRODUCT ID]],Table1[[PRODUCT]:[SELLING PRICE]],5,FALSE)</f>
        <v>131.60696707548445</v>
      </c>
      <c r="L1428" s="16">
        <f ca="1">J1428*Table3[[#This Row],[QUANTITY]]</f>
        <v>112</v>
      </c>
      <c r="M1428" s="16">
        <f ca="1">K1428*Table3[[#This Row],[QUANTITY]]*(1-Table3[[#This Row],[DISCOUNT %]])</f>
        <v>124.99999037193028</v>
      </c>
      <c r="N1428" s="3">
        <f>DAY(Table3[[#This Row],[DATE]])</f>
        <v>27</v>
      </c>
      <c r="O1428" s="3" t="str">
        <f>TEXT(Table3[[#This Row],[DATE]],"mmm")</f>
        <v>Nov</v>
      </c>
      <c r="P1428" s="3">
        <f>YEAR(Table3[[#This Row],[DATE]])</f>
        <v>2024</v>
      </c>
    </row>
    <row r="1429" spans="1:16" x14ac:dyDescent="0.3">
      <c r="A1429" s="6">
        <v>45624</v>
      </c>
      <c r="B1429" s="7" t="s">
        <v>1431</v>
      </c>
      <c r="C1429" s="9">
        <f t="shared" ca="1" si="44"/>
        <v>8</v>
      </c>
      <c r="D1429" s="9" t="s">
        <v>2115</v>
      </c>
      <c r="E1429" s="9" t="s">
        <v>2116</v>
      </c>
      <c r="F1429" s="10">
        <f t="shared" ca="1" si="45"/>
        <v>3.6996778927991802E-3</v>
      </c>
      <c r="G1429" s="3" t="str">
        <f>VLOOKUP(Table3[[#This Row],[PRODUCT ID]],Table1[[PRODUCT]:[SELLING PRICE]],1,FALSE)</f>
        <v>Product379</v>
      </c>
      <c r="H1429" s="3" t="str">
        <f>VLOOKUP(Table3[[#This Row],[PRODUCT ID]],Table1[[PRODUCT]:[SELLING PRICE]],2,FALSE)</f>
        <v>Category4</v>
      </c>
      <c r="I1429" s="3" t="str">
        <f>VLOOKUP(Table3[[#This Row],[PRODUCT ID]],Table1[[PRODUCT]:[SELLING PRICE]],3,FALSE)</f>
        <v>Lt</v>
      </c>
      <c r="J1429" s="16">
        <f ca="1">VLOOKUP(Table3[[#This Row],[PRODUCT ID]],Table1[[PRODUCT]:[SELLING PRICE]],4,FALSE)</f>
        <v>165</v>
      </c>
      <c r="K1429" s="16">
        <f ca="1">VLOOKUP(Table3[[#This Row],[PRODUCT ID]],Table1[[PRODUCT]:[SELLING PRICE]],5,FALSE)</f>
        <v>101.82473464309901</v>
      </c>
      <c r="L1429" s="16">
        <f ca="1">J1429*Table3[[#This Row],[QUANTITY]]</f>
        <v>1320</v>
      </c>
      <c r="M1429" s="16">
        <f ca="1">K1429*Table3[[#This Row],[QUANTITY]]*(1-Table3[[#This Row],[DISCOUNT %]])</f>
        <v>811.58412738719835</v>
      </c>
      <c r="N1429" s="3">
        <f>DAY(Table3[[#This Row],[DATE]])</f>
        <v>28</v>
      </c>
      <c r="O1429" s="3" t="str">
        <f>TEXT(Table3[[#This Row],[DATE]],"mmm")</f>
        <v>Nov</v>
      </c>
      <c r="P1429" s="3">
        <f>YEAR(Table3[[#This Row],[DATE]])</f>
        <v>2024</v>
      </c>
    </row>
    <row r="1430" spans="1:16" x14ac:dyDescent="0.3">
      <c r="A1430" s="6">
        <v>45625</v>
      </c>
      <c r="B1430" s="7" t="s">
        <v>1432</v>
      </c>
      <c r="C1430" s="9">
        <f t="shared" ca="1" si="44"/>
        <v>1</v>
      </c>
      <c r="D1430" s="9" t="s">
        <v>2115</v>
      </c>
      <c r="E1430" s="9" t="s">
        <v>2116</v>
      </c>
      <c r="F1430" s="10">
        <f t="shared" ca="1" si="45"/>
        <v>2.5593618715424316E-2</v>
      </c>
      <c r="G1430" s="3" t="str">
        <f>VLOOKUP(Table3[[#This Row],[PRODUCT ID]],Table1[[PRODUCT]:[SELLING PRICE]],1,FALSE)</f>
        <v>Product380</v>
      </c>
      <c r="H1430" s="3" t="str">
        <f>VLOOKUP(Table3[[#This Row],[PRODUCT ID]],Table1[[PRODUCT]:[SELLING PRICE]],2,FALSE)</f>
        <v>Category5</v>
      </c>
      <c r="I1430" s="3" t="str">
        <f>VLOOKUP(Table3[[#This Row],[PRODUCT ID]],Table1[[PRODUCT]:[SELLING PRICE]],3,FALSE)</f>
        <v>Ft</v>
      </c>
      <c r="J1430" s="16">
        <f ca="1">VLOOKUP(Table3[[#This Row],[PRODUCT ID]],Table1[[PRODUCT]:[SELLING PRICE]],4,FALSE)</f>
        <v>212</v>
      </c>
      <c r="K1430" s="16">
        <f ca="1">VLOOKUP(Table3[[#This Row],[PRODUCT ID]],Table1[[PRODUCT]:[SELLING PRICE]],5,FALSE)</f>
        <v>46.496313398190999</v>
      </c>
      <c r="L1430" s="16">
        <f ca="1">J1430*Table3[[#This Row],[QUANTITY]]</f>
        <v>212</v>
      </c>
      <c r="M1430" s="16">
        <f ca="1">K1430*Table3[[#This Row],[QUANTITY]]*(1-Table3[[#This Row],[DISCOUNT %]])</f>
        <v>45.306304481404823</v>
      </c>
      <c r="N1430" s="3">
        <f>DAY(Table3[[#This Row],[DATE]])</f>
        <v>29</v>
      </c>
      <c r="O1430" s="3" t="str">
        <f>TEXT(Table3[[#This Row],[DATE]],"mmm")</f>
        <v>Nov</v>
      </c>
      <c r="P1430" s="3">
        <f>YEAR(Table3[[#This Row],[DATE]])</f>
        <v>2024</v>
      </c>
    </row>
    <row r="1431" spans="1:16" x14ac:dyDescent="0.3">
      <c r="A1431" s="6">
        <v>45626</v>
      </c>
      <c r="B1431" s="7" t="s">
        <v>1433</v>
      </c>
      <c r="C1431" s="9">
        <f t="shared" ca="1" si="44"/>
        <v>8</v>
      </c>
      <c r="D1431" s="9" t="s">
        <v>2115</v>
      </c>
      <c r="E1431" s="9" t="s">
        <v>2116</v>
      </c>
      <c r="F1431" s="10">
        <f t="shared" ca="1" si="45"/>
        <v>5.3643228244786928E-2</v>
      </c>
      <c r="G1431" s="3" t="str">
        <f>VLOOKUP(Table3[[#This Row],[PRODUCT ID]],Table1[[PRODUCT]:[SELLING PRICE]],1,FALSE)</f>
        <v>Product381</v>
      </c>
      <c r="H1431" s="3" t="str">
        <f>VLOOKUP(Table3[[#This Row],[PRODUCT ID]],Table1[[PRODUCT]:[SELLING PRICE]],2,FALSE)</f>
        <v>Category1</v>
      </c>
      <c r="I1431" s="3" t="str">
        <f>VLOOKUP(Table3[[#This Row],[PRODUCT ID]],Table1[[PRODUCT]:[SELLING PRICE]],3,FALSE)</f>
        <v>Kg</v>
      </c>
      <c r="J1431" s="16">
        <f ca="1">VLOOKUP(Table3[[#This Row],[PRODUCT ID]],Table1[[PRODUCT]:[SELLING PRICE]],4,FALSE)</f>
        <v>48</v>
      </c>
      <c r="K1431" s="16">
        <f ca="1">VLOOKUP(Table3[[#This Row],[PRODUCT ID]],Table1[[PRODUCT]:[SELLING PRICE]],5,FALSE)</f>
        <v>115.29242619560492</v>
      </c>
      <c r="L1431" s="16">
        <f ca="1">J1431*Table3[[#This Row],[QUANTITY]]</f>
        <v>384</v>
      </c>
      <c r="M1431" s="16">
        <f ca="1">K1431*Table3[[#This Row],[QUANTITY]]*(1-Table3[[#This Row],[DISCOUNT %]])</f>
        <v>872.86214609839067</v>
      </c>
      <c r="N1431" s="3">
        <f>DAY(Table3[[#This Row],[DATE]])</f>
        <v>30</v>
      </c>
      <c r="O1431" s="3" t="str">
        <f>TEXT(Table3[[#This Row],[DATE]],"mmm")</f>
        <v>Nov</v>
      </c>
      <c r="P1431" s="3">
        <f>YEAR(Table3[[#This Row],[DATE]])</f>
        <v>2024</v>
      </c>
    </row>
    <row r="1432" spans="1:16" x14ac:dyDescent="0.3">
      <c r="A1432" s="6">
        <v>45627</v>
      </c>
      <c r="B1432" s="7" t="s">
        <v>1434</v>
      </c>
      <c r="C1432" s="9">
        <f t="shared" ca="1" si="44"/>
        <v>11</v>
      </c>
      <c r="D1432" s="9" t="s">
        <v>2116</v>
      </c>
      <c r="E1432" s="9" t="s">
        <v>2118</v>
      </c>
      <c r="F1432" s="10">
        <f t="shared" ca="1" si="45"/>
        <v>7.5210726119320115E-2</v>
      </c>
      <c r="G1432" s="3" t="str">
        <f>VLOOKUP(Table3[[#This Row],[PRODUCT ID]],Table1[[PRODUCT]:[SELLING PRICE]],1,FALSE)</f>
        <v>Product382</v>
      </c>
      <c r="H1432" s="3" t="str">
        <f>VLOOKUP(Table3[[#This Row],[PRODUCT ID]],Table1[[PRODUCT]:[SELLING PRICE]],2,FALSE)</f>
        <v>Category2</v>
      </c>
      <c r="I1432" s="3" t="str">
        <f>VLOOKUP(Table3[[#This Row],[PRODUCT ID]],Table1[[PRODUCT]:[SELLING PRICE]],3,FALSE)</f>
        <v>No</v>
      </c>
      <c r="J1432" s="16">
        <f ca="1">VLOOKUP(Table3[[#This Row],[PRODUCT ID]],Table1[[PRODUCT]:[SELLING PRICE]],4,FALSE)</f>
        <v>170</v>
      </c>
      <c r="K1432" s="16">
        <f ca="1">VLOOKUP(Table3[[#This Row],[PRODUCT ID]],Table1[[PRODUCT]:[SELLING PRICE]],5,FALSE)</f>
        <v>31.3020783019542</v>
      </c>
      <c r="L1432" s="16">
        <f ca="1">J1432*Table3[[#This Row],[QUANTITY]]</f>
        <v>1870</v>
      </c>
      <c r="M1432" s="16">
        <f ca="1">K1432*Table3[[#This Row],[QUANTITY]]*(1-Table3[[#This Row],[DISCOUNT %]])</f>
        <v>318.4260889020245</v>
      </c>
      <c r="N1432" s="3">
        <f>DAY(Table3[[#This Row],[DATE]])</f>
        <v>1</v>
      </c>
      <c r="O1432" s="3" t="str">
        <f>TEXT(Table3[[#This Row],[DATE]],"mmm")</f>
        <v>Dec</v>
      </c>
      <c r="P1432" s="3">
        <f>YEAR(Table3[[#This Row],[DATE]])</f>
        <v>2024</v>
      </c>
    </row>
    <row r="1433" spans="1:16" x14ac:dyDescent="0.3">
      <c r="A1433" s="6">
        <v>45628</v>
      </c>
      <c r="B1433" s="7" t="s">
        <v>1435</v>
      </c>
      <c r="C1433" s="9">
        <f t="shared" ca="1" si="44"/>
        <v>8</v>
      </c>
      <c r="D1433" s="9" t="s">
        <v>2116</v>
      </c>
      <c r="E1433" s="9" t="s">
        <v>2118</v>
      </c>
      <c r="F1433" s="10">
        <f t="shared" ca="1" si="45"/>
        <v>5.842400630239783E-2</v>
      </c>
      <c r="G1433" s="3" t="str">
        <f>VLOOKUP(Table3[[#This Row],[PRODUCT ID]],Table1[[PRODUCT]:[SELLING PRICE]],1,FALSE)</f>
        <v>Product383</v>
      </c>
      <c r="H1433" s="3" t="str">
        <f>VLOOKUP(Table3[[#This Row],[PRODUCT ID]],Table1[[PRODUCT]:[SELLING PRICE]],2,FALSE)</f>
        <v>Category3</v>
      </c>
      <c r="I1433" s="3" t="str">
        <f>VLOOKUP(Table3[[#This Row],[PRODUCT ID]],Table1[[PRODUCT]:[SELLING PRICE]],3,FALSE)</f>
        <v>No</v>
      </c>
      <c r="J1433" s="16">
        <f ca="1">VLOOKUP(Table3[[#This Row],[PRODUCT ID]],Table1[[PRODUCT]:[SELLING PRICE]],4,FALSE)</f>
        <v>75</v>
      </c>
      <c r="K1433" s="16">
        <f ca="1">VLOOKUP(Table3[[#This Row],[PRODUCT ID]],Table1[[PRODUCT]:[SELLING PRICE]],5,FALSE)</f>
        <v>174.59407693155313</v>
      </c>
      <c r="L1433" s="16">
        <f ca="1">J1433*Table3[[#This Row],[QUANTITY]]</f>
        <v>600</v>
      </c>
      <c r="M1433" s="16">
        <f ca="1">K1433*Table3[[#This Row],[QUANTITY]]*(1-Table3[[#This Row],[DISCOUNT %]])</f>
        <v>1315.1487318443419</v>
      </c>
      <c r="N1433" s="3">
        <f>DAY(Table3[[#This Row],[DATE]])</f>
        <v>2</v>
      </c>
      <c r="O1433" s="3" t="str">
        <f>TEXT(Table3[[#This Row],[DATE]],"mmm")</f>
        <v>Dec</v>
      </c>
      <c r="P1433" s="3">
        <f>YEAR(Table3[[#This Row],[DATE]])</f>
        <v>2024</v>
      </c>
    </row>
    <row r="1434" spans="1:16" x14ac:dyDescent="0.3">
      <c r="A1434" s="6">
        <v>45629</v>
      </c>
      <c r="B1434" s="7" t="s">
        <v>1436</v>
      </c>
      <c r="C1434" s="9">
        <f t="shared" ca="1" si="44"/>
        <v>2</v>
      </c>
      <c r="D1434" s="9" t="s">
        <v>2116</v>
      </c>
      <c r="E1434" s="9" t="s">
        <v>2116</v>
      </c>
      <c r="F1434" s="10">
        <f t="shared" ca="1" si="45"/>
        <v>7.8226226526821527E-2</v>
      </c>
      <c r="G1434" s="3" t="str">
        <f>VLOOKUP(Table3[[#This Row],[PRODUCT ID]],Table1[[PRODUCT]:[SELLING PRICE]],1,FALSE)</f>
        <v>Product384</v>
      </c>
      <c r="H1434" s="3" t="str">
        <f>VLOOKUP(Table3[[#This Row],[PRODUCT ID]],Table1[[PRODUCT]:[SELLING PRICE]],2,FALSE)</f>
        <v>Category4</v>
      </c>
      <c r="I1434" s="3" t="str">
        <f>VLOOKUP(Table3[[#This Row],[PRODUCT ID]],Table1[[PRODUCT]:[SELLING PRICE]],3,FALSE)</f>
        <v>Ft</v>
      </c>
      <c r="J1434" s="16">
        <f ca="1">VLOOKUP(Table3[[#This Row],[PRODUCT ID]],Table1[[PRODUCT]:[SELLING PRICE]],4,FALSE)</f>
        <v>181</v>
      </c>
      <c r="K1434" s="16">
        <f ca="1">VLOOKUP(Table3[[#This Row],[PRODUCT ID]],Table1[[PRODUCT]:[SELLING PRICE]],5,FALSE)</f>
        <v>174.90628282158787</v>
      </c>
      <c r="L1434" s="16">
        <f ca="1">J1434*Table3[[#This Row],[QUANTITY]]</f>
        <v>362</v>
      </c>
      <c r="M1434" s="16">
        <f ca="1">K1434*Table3[[#This Row],[QUANTITY]]*(1-Table3[[#This Row],[DISCOUNT %]])</f>
        <v>322.44804864124404</v>
      </c>
      <c r="N1434" s="3">
        <f>DAY(Table3[[#This Row],[DATE]])</f>
        <v>3</v>
      </c>
      <c r="O1434" s="3" t="str">
        <f>TEXT(Table3[[#This Row],[DATE]],"mmm")</f>
        <v>Dec</v>
      </c>
      <c r="P1434" s="3">
        <f>YEAR(Table3[[#This Row],[DATE]])</f>
        <v>2024</v>
      </c>
    </row>
    <row r="1435" spans="1:16" x14ac:dyDescent="0.3">
      <c r="A1435" s="6">
        <v>45630</v>
      </c>
      <c r="B1435" s="7" t="s">
        <v>1437</v>
      </c>
      <c r="C1435" s="9">
        <f t="shared" ca="1" si="44"/>
        <v>9</v>
      </c>
      <c r="D1435" s="9" t="s">
        <v>2115</v>
      </c>
      <c r="E1435" s="9" t="s">
        <v>2116</v>
      </c>
      <c r="F1435" s="10">
        <f t="shared" ca="1" si="45"/>
        <v>3.8251161425138548E-2</v>
      </c>
      <c r="G1435" s="3" t="str">
        <f>VLOOKUP(Table3[[#This Row],[PRODUCT ID]],Table1[[PRODUCT]:[SELLING PRICE]],1,FALSE)</f>
        <v>Product385</v>
      </c>
      <c r="H1435" s="3" t="str">
        <f>VLOOKUP(Table3[[#This Row],[PRODUCT ID]],Table1[[PRODUCT]:[SELLING PRICE]],2,FALSE)</f>
        <v>Category1</v>
      </c>
      <c r="I1435" s="3" t="str">
        <f>VLOOKUP(Table3[[#This Row],[PRODUCT ID]],Table1[[PRODUCT]:[SELLING PRICE]],3,FALSE)</f>
        <v>No</v>
      </c>
      <c r="J1435" s="16">
        <f ca="1">VLOOKUP(Table3[[#This Row],[PRODUCT ID]],Table1[[PRODUCT]:[SELLING PRICE]],4,FALSE)</f>
        <v>23</v>
      </c>
      <c r="K1435" s="16">
        <f ca="1">VLOOKUP(Table3[[#This Row],[PRODUCT ID]],Table1[[PRODUCT]:[SELLING PRICE]],5,FALSE)</f>
        <v>25.869024158053268</v>
      </c>
      <c r="L1435" s="16">
        <f ca="1">J1435*Table3[[#This Row],[QUANTITY]]</f>
        <v>207</v>
      </c>
      <c r="M1435" s="16">
        <f ca="1">K1435*Table3[[#This Row],[QUANTITY]]*(1-Table3[[#This Row],[DISCOUNT %]])</f>
        <v>223.91553545165488</v>
      </c>
      <c r="N1435" s="3">
        <f>DAY(Table3[[#This Row],[DATE]])</f>
        <v>4</v>
      </c>
      <c r="O1435" s="3" t="str">
        <f>TEXT(Table3[[#This Row],[DATE]],"mmm")</f>
        <v>Dec</v>
      </c>
      <c r="P1435" s="3">
        <f>YEAR(Table3[[#This Row],[DATE]])</f>
        <v>2024</v>
      </c>
    </row>
    <row r="1436" spans="1:16" x14ac:dyDescent="0.3">
      <c r="A1436" s="6">
        <v>45631</v>
      </c>
      <c r="B1436" s="7" t="s">
        <v>1438</v>
      </c>
      <c r="C1436" s="9">
        <f t="shared" ca="1" si="44"/>
        <v>7</v>
      </c>
      <c r="D1436" s="9" t="s">
        <v>2117</v>
      </c>
      <c r="E1436" s="9" t="s">
        <v>2116</v>
      </c>
      <c r="F1436" s="10">
        <f t="shared" ca="1" si="45"/>
        <v>1.4957820464157934E-2</v>
      </c>
      <c r="G1436" s="3" t="str">
        <f>VLOOKUP(Table3[[#This Row],[PRODUCT ID]],Table1[[PRODUCT]:[SELLING PRICE]],1,FALSE)</f>
        <v>Product386</v>
      </c>
      <c r="H1436" s="3" t="str">
        <f>VLOOKUP(Table3[[#This Row],[PRODUCT ID]],Table1[[PRODUCT]:[SELLING PRICE]],2,FALSE)</f>
        <v>Category2</v>
      </c>
      <c r="I1436" s="3" t="str">
        <f>VLOOKUP(Table3[[#This Row],[PRODUCT ID]],Table1[[PRODUCT]:[SELLING PRICE]],3,FALSE)</f>
        <v>Kg</v>
      </c>
      <c r="J1436" s="16">
        <f ca="1">VLOOKUP(Table3[[#This Row],[PRODUCT ID]],Table1[[PRODUCT]:[SELLING PRICE]],4,FALSE)</f>
        <v>168</v>
      </c>
      <c r="K1436" s="16">
        <f ca="1">VLOOKUP(Table3[[#This Row],[PRODUCT ID]],Table1[[PRODUCT]:[SELLING PRICE]],5,FALSE)</f>
        <v>291.5047900394145</v>
      </c>
      <c r="L1436" s="16">
        <f ca="1">J1436*Table3[[#This Row],[QUANTITY]]</f>
        <v>1176</v>
      </c>
      <c r="M1436" s="16">
        <f ca="1">K1436*Table3[[#This Row],[QUANTITY]]*(1-Table3[[#This Row],[DISCOUNT %]])</f>
        <v>2010.0115960789401</v>
      </c>
      <c r="N1436" s="3">
        <f>DAY(Table3[[#This Row],[DATE]])</f>
        <v>5</v>
      </c>
      <c r="O1436" s="3" t="str">
        <f>TEXT(Table3[[#This Row],[DATE]],"mmm")</f>
        <v>Dec</v>
      </c>
      <c r="P1436" s="3">
        <f>YEAR(Table3[[#This Row],[DATE]])</f>
        <v>2024</v>
      </c>
    </row>
    <row r="1437" spans="1:16" x14ac:dyDescent="0.3">
      <c r="A1437" s="6">
        <v>45632</v>
      </c>
      <c r="B1437" s="7" t="s">
        <v>1439</v>
      </c>
      <c r="C1437" s="9">
        <f t="shared" ca="1" si="44"/>
        <v>6</v>
      </c>
      <c r="D1437" s="9" t="s">
        <v>2117</v>
      </c>
      <c r="E1437" s="9" t="s">
        <v>2116</v>
      </c>
      <c r="F1437" s="10">
        <f t="shared" ca="1" si="45"/>
        <v>9.1076125536705924E-2</v>
      </c>
      <c r="G1437" s="3" t="str">
        <f>VLOOKUP(Table3[[#This Row],[PRODUCT ID]],Table1[[PRODUCT]:[SELLING PRICE]],1,FALSE)</f>
        <v>Product387</v>
      </c>
      <c r="H1437" s="3" t="str">
        <f>VLOOKUP(Table3[[#This Row],[PRODUCT ID]],Table1[[PRODUCT]:[SELLING PRICE]],2,FALSE)</f>
        <v>Category3</v>
      </c>
      <c r="I1437" s="3" t="str">
        <f>VLOOKUP(Table3[[#This Row],[PRODUCT ID]],Table1[[PRODUCT]:[SELLING PRICE]],3,FALSE)</f>
        <v>Kg</v>
      </c>
      <c r="J1437" s="16">
        <f ca="1">VLOOKUP(Table3[[#This Row],[PRODUCT ID]],Table1[[PRODUCT]:[SELLING PRICE]],4,FALSE)</f>
        <v>193</v>
      </c>
      <c r="K1437" s="16">
        <f ca="1">VLOOKUP(Table3[[#This Row],[PRODUCT ID]],Table1[[PRODUCT]:[SELLING PRICE]],5,FALSE)</f>
        <v>153.69998447440614</v>
      </c>
      <c r="L1437" s="16">
        <f ca="1">J1437*Table3[[#This Row],[QUANTITY]]</f>
        <v>1158</v>
      </c>
      <c r="M1437" s="16">
        <f ca="1">K1437*Table3[[#This Row],[QUANTITY]]*(1-Table3[[#This Row],[DISCOUNT %]])</f>
        <v>838.20951236055214</v>
      </c>
      <c r="N1437" s="3">
        <f>DAY(Table3[[#This Row],[DATE]])</f>
        <v>6</v>
      </c>
      <c r="O1437" s="3" t="str">
        <f>TEXT(Table3[[#This Row],[DATE]],"mmm")</f>
        <v>Dec</v>
      </c>
      <c r="P1437" s="3">
        <f>YEAR(Table3[[#This Row],[DATE]])</f>
        <v>2024</v>
      </c>
    </row>
    <row r="1438" spans="1:16" x14ac:dyDescent="0.3">
      <c r="A1438" s="6">
        <v>45633</v>
      </c>
      <c r="B1438" s="7" t="s">
        <v>1440</v>
      </c>
      <c r="C1438" s="9">
        <f t="shared" ca="1" si="44"/>
        <v>5</v>
      </c>
      <c r="D1438" s="9" t="s">
        <v>2116</v>
      </c>
      <c r="E1438" s="9" t="s">
        <v>2118</v>
      </c>
      <c r="F1438" s="10">
        <f t="shared" ca="1" si="45"/>
        <v>6.4644871044537713E-2</v>
      </c>
      <c r="G1438" s="3" t="str">
        <f>VLOOKUP(Table3[[#This Row],[PRODUCT ID]],Table1[[PRODUCT]:[SELLING PRICE]],1,FALSE)</f>
        <v>Product388</v>
      </c>
      <c r="H1438" s="3" t="str">
        <f>VLOOKUP(Table3[[#This Row],[PRODUCT ID]],Table1[[PRODUCT]:[SELLING PRICE]],2,FALSE)</f>
        <v>Category4</v>
      </c>
      <c r="I1438" s="3" t="str">
        <f>VLOOKUP(Table3[[#This Row],[PRODUCT ID]],Table1[[PRODUCT]:[SELLING PRICE]],3,FALSE)</f>
        <v>Lt</v>
      </c>
      <c r="J1438" s="16">
        <f ca="1">VLOOKUP(Table3[[#This Row],[PRODUCT ID]],Table1[[PRODUCT]:[SELLING PRICE]],4,FALSE)</f>
        <v>66</v>
      </c>
      <c r="K1438" s="16">
        <f ca="1">VLOOKUP(Table3[[#This Row],[PRODUCT ID]],Table1[[PRODUCT]:[SELLING PRICE]],5,FALSE)</f>
        <v>231.21041456293227</v>
      </c>
      <c r="L1438" s="16">
        <f ca="1">J1438*Table3[[#This Row],[QUANTITY]]</f>
        <v>330</v>
      </c>
      <c r="M1438" s="16">
        <f ca="1">K1438*Table3[[#This Row],[QUANTITY]]*(1-Table3[[#This Row],[DISCOUNT %]])</f>
        <v>1081.3192356467871</v>
      </c>
      <c r="N1438" s="3">
        <f>DAY(Table3[[#This Row],[DATE]])</f>
        <v>7</v>
      </c>
      <c r="O1438" s="3" t="str">
        <f>TEXT(Table3[[#This Row],[DATE]],"mmm")</f>
        <v>Dec</v>
      </c>
      <c r="P1438" s="3">
        <f>YEAR(Table3[[#This Row],[DATE]])</f>
        <v>2024</v>
      </c>
    </row>
    <row r="1439" spans="1:16" x14ac:dyDescent="0.3">
      <c r="A1439" s="6">
        <v>45634</v>
      </c>
      <c r="B1439" s="7" t="s">
        <v>1441</v>
      </c>
      <c r="C1439" s="9">
        <f t="shared" ca="1" si="44"/>
        <v>4</v>
      </c>
      <c r="D1439" s="9" t="s">
        <v>2116</v>
      </c>
      <c r="E1439" s="9" t="s">
        <v>2116</v>
      </c>
      <c r="F1439" s="10">
        <f t="shared" ca="1" si="45"/>
        <v>3.2331274285126665E-2</v>
      </c>
      <c r="G1439" s="3" t="str">
        <f>VLOOKUP(Table3[[#This Row],[PRODUCT ID]],Table1[[PRODUCT]:[SELLING PRICE]],1,FALSE)</f>
        <v>Product389</v>
      </c>
      <c r="H1439" s="3" t="str">
        <f>VLOOKUP(Table3[[#This Row],[PRODUCT ID]],Table1[[PRODUCT]:[SELLING PRICE]],2,FALSE)</f>
        <v>Category5</v>
      </c>
      <c r="I1439" s="3" t="str">
        <f>VLOOKUP(Table3[[#This Row],[PRODUCT ID]],Table1[[PRODUCT]:[SELLING PRICE]],3,FALSE)</f>
        <v>Kg</v>
      </c>
      <c r="J1439" s="16">
        <f ca="1">VLOOKUP(Table3[[#This Row],[PRODUCT ID]],Table1[[PRODUCT]:[SELLING PRICE]],4,FALSE)</f>
        <v>164</v>
      </c>
      <c r="K1439" s="16">
        <f ca="1">VLOOKUP(Table3[[#This Row],[PRODUCT ID]],Table1[[PRODUCT]:[SELLING PRICE]],5,FALSE)</f>
        <v>222.73662394275712</v>
      </c>
      <c r="L1439" s="16">
        <f ca="1">J1439*Table3[[#This Row],[QUANTITY]]</f>
        <v>656</v>
      </c>
      <c r="M1439" s="16">
        <f ca="1">K1439*Table3[[#This Row],[QUANTITY]]*(1-Table3[[#This Row],[DISCOUNT %]])</f>
        <v>862.14106024288287</v>
      </c>
      <c r="N1439" s="3">
        <f>DAY(Table3[[#This Row],[DATE]])</f>
        <v>8</v>
      </c>
      <c r="O1439" s="3" t="str">
        <f>TEXT(Table3[[#This Row],[DATE]],"mmm")</f>
        <v>Dec</v>
      </c>
      <c r="P1439" s="3">
        <f>YEAR(Table3[[#This Row],[DATE]])</f>
        <v>2024</v>
      </c>
    </row>
    <row r="1440" spans="1:16" x14ac:dyDescent="0.3">
      <c r="A1440" s="6">
        <v>45635</v>
      </c>
      <c r="B1440" s="7" t="s">
        <v>1442</v>
      </c>
      <c r="C1440" s="9">
        <f t="shared" ca="1" si="44"/>
        <v>3</v>
      </c>
      <c r="D1440" s="9" t="s">
        <v>2116</v>
      </c>
      <c r="E1440" s="9" t="s">
        <v>2116</v>
      </c>
      <c r="F1440" s="10">
        <f t="shared" ca="1" si="45"/>
        <v>9.357218899822943E-2</v>
      </c>
      <c r="G1440" s="3" t="str">
        <f>VLOOKUP(Table3[[#This Row],[PRODUCT ID]],Table1[[PRODUCT]:[SELLING PRICE]],1,FALSE)</f>
        <v>Product390</v>
      </c>
      <c r="H1440" s="3" t="str">
        <f>VLOOKUP(Table3[[#This Row],[PRODUCT ID]],Table1[[PRODUCT]:[SELLING PRICE]],2,FALSE)</f>
        <v>Category1</v>
      </c>
      <c r="I1440" s="3" t="str">
        <f>VLOOKUP(Table3[[#This Row],[PRODUCT ID]],Table1[[PRODUCT]:[SELLING PRICE]],3,FALSE)</f>
        <v>Lt</v>
      </c>
      <c r="J1440" s="16">
        <f ca="1">VLOOKUP(Table3[[#This Row],[PRODUCT ID]],Table1[[PRODUCT]:[SELLING PRICE]],4,FALSE)</f>
        <v>173</v>
      </c>
      <c r="K1440" s="16">
        <f ca="1">VLOOKUP(Table3[[#This Row],[PRODUCT ID]],Table1[[PRODUCT]:[SELLING PRICE]],5,FALSE)</f>
        <v>187.37686155611459</v>
      </c>
      <c r="L1440" s="16">
        <f ca="1">J1440*Table3[[#This Row],[QUANTITY]]</f>
        <v>519</v>
      </c>
      <c r="M1440" s="16">
        <f ca="1">K1440*Table3[[#This Row],[QUANTITY]]*(1-Table3[[#This Row],[DISCOUNT %]])</f>
        <v>509.53079535807234</v>
      </c>
      <c r="N1440" s="3">
        <f>DAY(Table3[[#This Row],[DATE]])</f>
        <v>9</v>
      </c>
      <c r="O1440" s="3" t="str">
        <f>TEXT(Table3[[#This Row],[DATE]],"mmm")</f>
        <v>Dec</v>
      </c>
      <c r="P1440" s="3">
        <f>YEAR(Table3[[#This Row],[DATE]])</f>
        <v>2024</v>
      </c>
    </row>
    <row r="1441" spans="1:16" x14ac:dyDescent="0.3">
      <c r="A1441" s="6">
        <v>45636</v>
      </c>
      <c r="B1441" s="7" t="s">
        <v>1443</v>
      </c>
      <c r="C1441" s="9">
        <f t="shared" ca="1" si="44"/>
        <v>13</v>
      </c>
      <c r="D1441" s="9" t="s">
        <v>2116</v>
      </c>
      <c r="E1441" s="9" t="s">
        <v>2116</v>
      </c>
      <c r="F1441" s="10">
        <f t="shared" ca="1" si="45"/>
        <v>4.3013871308195076E-2</v>
      </c>
      <c r="G1441" s="3" t="str">
        <f>VLOOKUP(Table3[[#This Row],[PRODUCT ID]],Table1[[PRODUCT]:[SELLING PRICE]],1,FALSE)</f>
        <v>Product391</v>
      </c>
      <c r="H1441" s="3" t="str">
        <f>VLOOKUP(Table3[[#This Row],[PRODUCT ID]],Table1[[PRODUCT]:[SELLING PRICE]],2,FALSE)</f>
        <v>Category2</v>
      </c>
      <c r="I1441" s="3" t="str">
        <f>VLOOKUP(Table3[[#This Row],[PRODUCT ID]],Table1[[PRODUCT]:[SELLING PRICE]],3,FALSE)</f>
        <v>Ft</v>
      </c>
      <c r="J1441" s="16">
        <f ca="1">VLOOKUP(Table3[[#This Row],[PRODUCT ID]],Table1[[PRODUCT]:[SELLING PRICE]],4,FALSE)</f>
        <v>101</v>
      </c>
      <c r="K1441" s="16">
        <f ca="1">VLOOKUP(Table3[[#This Row],[PRODUCT ID]],Table1[[PRODUCT]:[SELLING PRICE]],5,FALSE)</f>
        <v>253.22940549251558</v>
      </c>
      <c r="L1441" s="16">
        <f ca="1">J1441*Table3[[#This Row],[QUANTITY]]</f>
        <v>1313</v>
      </c>
      <c r="M1441" s="16">
        <f ca="1">K1441*Table3[[#This Row],[QUANTITY]]*(1-Table3[[#This Row],[DISCOUNT %]])</f>
        <v>3150.381369631727</v>
      </c>
      <c r="N1441" s="3">
        <f>DAY(Table3[[#This Row],[DATE]])</f>
        <v>10</v>
      </c>
      <c r="O1441" s="3" t="str">
        <f>TEXT(Table3[[#This Row],[DATE]],"mmm")</f>
        <v>Dec</v>
      </c>
      <c r="P1441" s="3">
        <f>YEAR(Table3[[#This Row],[DATE]])</f>
        <v>2024</v>
      </c>
    </row>
    <row r="1442" spans="1:16" x14ac:dyDescent="0.3">
      <c r="A1442" s="6">
        <v>45637</v>
      </c>
      <c r="B1442" s="7" t="s">
        <v>1444</v>
      </c>
      <c r="C1442" s="9">
        <f t="shared" ca="1" si="44"/>
        <v>6</v>
      </c>
      <c r="D1442" s="9" t="s">
        <v>2115</v>
      </c>
      <c r="E1442" s="9" t="s">
        <v>2116</v>
      </c>
      <c r="F1442" s="10">
        <f t="shared" ca="1" si="45"/>
        <v>1.9628459472447415E-2</v>
      </c>
      <c r="G1442" s="3" t="str">
        <f>VLOOKUP(Table3[[#This Row],[PRODUCT ID]],Table1[[PRODUCT]:[SELLING PRICE]],1,FALSE)</f>
        <v>Product392</v>
      </c>
      <c r="H1442" s="3" t="str">
        <f>VLOOKUP(Table3[[#This Row],[PRODUCT ID]],Table1[[PRODUCT]:[SELLING PRICE]],2,FALSE)</f>
        <v>Category3</v>
      </c>
      <c r="I1442" s="3" t="str">
        <f>VLOOKUP(Table3[[#This Row],[PRODUCT ID]],Table1[[PRODUCT]:[SELLING PRICE]],3,FALSE)</f>
        <v>Kg</v>
      </c>
      <c r="J1442" s="16">
        <f ca="1">VLOOKUP(Table3[[#This Row],[PRODUCT ID]],Table1[[PRODUCT]:[SELLING PRICE]],4,FALSE)</f>
        <v>120</v>
      </c>
      <c r="K1442" s="16">
        <f ca="1">VLOOKUP(Table3[[#This Row],[PRODUCT ID]],Table1[[PRODUCT]:[SELLING PRICE]],5,FALSE)</f>
        <v>248.74058356987129</v>
      </c>
      <c r="L1442" s="16">
        <f ca="1">J1442*Table3[[#This Row],[QUANTITY]]</f>
        <v>720</v>
      </c>
      <c r="M1442" s="16">
        <f ca="1">K1442*Table3[[#This Row],[QUANTITY]]*(1-Table3[[#This Row],[DISCOUNT %]])</f>
        <v>1463.1491346367029</v>
      </c>
      <c r="N1442" s="3">
        <f>DAY(Table3[[#This Row],[DATE]])</f>
        <v>11</v>
      </c>
      <c r="O1442" s="3" t="str">
        <f>TEXT(Table3[[#This Row],[DATE]],"mmm")</f>
        <v>Dec</v>
      </c>
      <c r="P1442" s="3">
        <f>YEAR(Table3[[#This Row],[DATE]])</f>
        <v>2024</v>
      </c>
    </row>
    <row r="1443" spans="1:16" x14ac:dyDescent="0.3">
      <c r="A1443" s="6">
        <v>45638</v>
      </c>
      <c r="B1443" s="7" t="s">
        <v>1445</v>
      </c>
      <c r="C1443" s="9">
        <f t="shared" ca="1" si="44"/>
        <v>11</v>
      </c>
      <c r="D1443" s="9" t="s">
        <v>2116</v>
      </c>
      <c r="E1443" s="9" t="s">
        <v>2116</v>
      </c>
      <c r="F1443" s="10">
        <f t="shared" ca="1" si="45"/>
        <v>9.5186470413801377E-2</v>
      </c>
      <c r="G1443" s="3" t="str">
        <f>VLOOKUP(Table3[[#This Row],[PRODUCT ID]],Table1[[PRODUCT]:[SELLING PRICE]],1,FALSE)</f>
        <v>Product393</v>
      </c>
      <c r="H1443" s="3" t="str">
        <f>VLOOKUP(Table3[[#This Row],[PRODUCT ID]],Table1[[PRODUCT]:[SELLING PRICE]],2,FALSE)</f>
        <v>Category4</v>
      </c>
      <c r="I1443" s="3" t="str">
        <f>VLOOKUP(Table3[[#This Row],[PRODUCT ID]],Table1[[PRODUCT]:[SELLING PRICE]],3,FALSE)</f>
        <v>No</v>
      </c>
      <c r="J1443" s="16">
        <f ca="1">VLOOKUP(Table3[[#This Row],[PRODUCT ID]],Table1[[PRODUCT]:[SELLING PRICE]],4,FALSE)</f>
        <v>236</v>
      </c>
      <c r="K1443" s="16">
        <f ca="1">VLOOKUP(Table3[[#This Row],[PRODUCT ID]],Table1[[PRODUCT]:[SELLING PRICE]],5,FALSE)</f>
        <v>33.246795604837054</v>
      </c>
      <c r="L1443" s="16">
        <f ca="1">J1443*Table3[[#This Row],[QUANTITY]]</f>
        <v>2596</v>
      </c>
      <c r="M1443" s="16">
        <f ca="1">K1443*Table3[[#This Row],[QUANTITY]]*(1-Table3[[#This Row],[DISCOUNT %]])</f>
        <v>330.90365526507884</v>
      </c>
      <c r="N1443" s="3">
        <f>DAY(Table3[[#This Row],[DATE]])</f>
        <v>12</v>
      </c>
      <c r="O1443" s="3" t="str">
        <f>TEXT(Table3[[#This Row],[DATE]],"mmm")</f>
        <v>Dec</v>
      </c>
      <c r="P1443" s="3">
        <f>YEAR(Table3[[#This Row],[DATE]])</f>
        <v>2024</v>
      </c>
    </row>
    <row r="1444" spans="1:16" x14ac:dyDescent="0.3">
      <c r="A1444" s="6">
        <v>45639</v>
      </c>
      <c r="B1444" s="7" t="s">
        <v>1446</v>
      </c>
      <c r="C1444" s="9">
        <f t="shared" ca="1" si="44"/>
        <v>6</v>
      </c>
      <c r="D1444" s="9" t="s">
        <v>2117</v>
      </c>
      <c r="E1444" s="9" t="s">
        <v>2118</v>
      </c>
      <c r="F1444" s="10">
        <f t="shared" ca="1" si="45"/>
        <v>9.4258326736487985E-2</v>
      </c>
      <c r="G1444" s="3" t="str">
        <f>VLOOKUP(Table3[[#This Row],[PRODUCT ID]],Table1[[PRODUCT]:[SELLING PRICE]],1,FALSE)</f>
        <v>Product394</v>
      </c>
      <c r="H1444" s="3" t="str">
        <f>VLOOKUP(Table3[[#This Row],[PRODUCT ID]],Table1[[PRODUCT]:[SELLING PRICE]],2,FALSE)</f>
        <v>Category5</v>
      </c>
      <c r="I1444" s="3" t="str">
        <f>VLOOKUP(Table3[[#This Row],[PRODUCT ID]],Table1[[PRODUCT]:[SELLING PRICE]],3,FALSE)</f>
        <v>No</v>
      </c>
      <c r="J1444" s="16">
        <f ca="1">VLOOKUP(Table3[[#This Row],[PRODUCT ID]],Table1[[PRODUCT]:[SELLING PRICE]],4,FALSE)</f>
        <v>120</v>
      </c>
      <c r="K1444" s="16">
        <f ca="1">VLOOKUP(Table3[[#This Row],[PRODUCT ID]],Table1[[PRODUCT]:[SELLING PRICE]],5,FALSE)</f>
        <v>280.29881725112119</v>
      </c>
      <c r="L1444" s="16">
        <f ca="1">J1444*Table3[[#This Row],[QUANTITY]]</f>
        <v>720</v>
      </c>
      <c r="M1444" s="16">
        <f ca="1">K1444*Table3[[#This Row],[QUANTITY]]*(1-Table3[[#This Row],[DISCOUNT %]])</f>
        <v>1523.2699185048832</v>
      </c>
      <c r="N1444" s="3">
        <f>DAY(Table3[[#This Row],[DATE]])</f>
        <v>13</v>
      </c>
      <c r="O1444" s="3" t="str">
        <f>TEXT(Table3[[#This Row],[DATE]],"mmm")</f>
        <v>Dec</v>
      </c>
      <c r="P1444" s="3">
        <f>YEAR(Table3[[#This Row],[DATE]])</f>
        <v>2024</v>
      </c>
    </row>
    <row r="1445" spans="1:16" x14ac:dyDescent="0.3">
      <c r="A1445" s="6">
        <v>45640</v>
      </c>
      <c r="B1445" s="7" t="s">
        <v>1447</v>
      </c>
      <c r="C1445" s="9">
        <f t="shared" ca="1" si="44"/>
        <v>12</v>
      </c>
      <c r="D1445" s="9" t="s">
        <v>2115</v>
      </c>
      <c r="E1445" s="9" t="s">
        <v>2118</v>
      </c>
      <c r="F1445" s="10">
        <f t="shared" ca="1" si="45"/>
        <v>2.0053552845195347E-2</v>
      </c>
      <c r="G1445" s="3" t="str">
        <f>VLOOKUP(Table3[[#This Row],[PRODUCT ID]],Table1[[PRODUCT]:[SELLING PRICE]],1,FALSE)</f>
        <v>Product395</v>
      </c>
      <c r="H1445" s="3" t="str">
        <f>VLOOKUP(Table3[[#This Row],[PRODUCT ID]],Table1[[PRODUCT]:[SELLING PRICE]],2,FALSE)</f>
        <v>Category1</v>
      </c>
      <c r="I1445" s="3" t="str">
        <f>VLOOKUP(Table3[[#This Row],[PRODUCT ID]],Table1[[PRODUCT]:[SELLING PRICE]],3,FALSE)</f>
        <v>Ft</v>
      </c>
      <c r="J1445" s="16">
        <f ca="1">VLOOKUP(Table3[[#This Row],[PRODUCT ID]],Table1[[PRODUCT]:[SELLING PRICE]],4,FALSE)</f>
        <v>212</v>
      </c>
      <c r="K1445" s="16">
        <f ca="1">VLOOKUP(Table3[[#This Row],[PRODUCT ID]],Table1[[PRODUCT]:[SELLING PRICE]],5,FALSE)</f>
        <v>29.639205383870031</v>
      </c>
      <c r="L1445" s="16">
        <f ca="1">J1445*Table3[[#This Row],[QUANTITY]]</f>
        <v>2544</v>
      </c>
      <c r="M1445" s="16">
        <f ca="1">K1445*Table3[[#This Row],[QUANTITY]]*(1-Table3[[#This Row],[DISCOUNT %]])</f>
        <v>348.53800814897994</v>
      </c>
      <c r="N1445" s="3">
        <f>DAY(Table3[[#This Row],[DATE]])</f>
        <v>14</v>
      </c>
      <c r="O1445" s="3" t="str">
        <f>TEXT(Table3[[#This Row],[DATE]],"mmm")</f>
        <v>Dec</v>
      </c>
      <c r="P1445" s="3">
        <f>YEAR(Table3[[#This Row],[DATE]])</f>
        <v>2024</v>
      </c>
    </row>
    <row r="1446" spans="1:16" x14ac:dyDescent="0.3">
      <c r="A1446" s="6">
        <v>45641</v>
      </c>
      <c r="B1446" s="7" t="s">
        <v>1448</v>
      </c>
      <c r="C1446" s="9">
        <f t="shared" ca="1" si="44"/>
        <v>11</v>
      </c>
      <c r="D1446" s="9" t="s">
        <v>2115</v>
      </c>
      <c r="E1446" s="9" t="s">
        <v>2116</v>
      </c>
      <c r="F1446" s="10">
        <f t="shared" ca="1" si="45"/>
        <v>9.6244092526529018E-2</v>
      </c>
      <c r="G1446" s="3" t="str">
        <f>VLOOKUP(Table3[[#This Row],[PRODUCT ID]],Table1[[PRODUCT]:[SELLING PRICE]],1,FALSE)</f>
        <v>Product396</v>
      </c>
      <c r="H1446" s="3" t="str">
        <f>VLOOKUP(Table3[[#This Row],[PRODUCT ID]],Table1[[PRODUCT]:[SELLING PRICE]],2,FALSE)</f>
        <v>Category2</v>
      </c>
      <c r="I1446" s="3" t="str">
        <f>VLOOKUP(Table3[[#This Row],[PRODUCT ID]],Table1[[PRODUCT]:[SELLING PRICE]],3,FALSE)</f>
        <v>No</v>
      </c>
      <c r="J1446" s="16">
        <f ca="1">VLOOKUP(Table3[[#This Row],[PRODUCT ID]],Table1[[PRODUCT]:[SELLING PRICE]],4,FALSE)</f>
        <v>234</v>
      </c>
      <c r="K1446" s="16">
        <f ca="1">VLOOKUP(Table3[[#This Row],[PRODUCT ID]],Table1[[PRODUCT]:[SELLING PRICE]],5,FALSE)</f>
        <v>57.352160412337994</v>
      </c>
      <c r="L1446" s="16">
        <f ca="1">J1446*Table3[[#This Row],[QUANTITY]]</f>
        <v>2574</v>
      </c>
      <c r="M1446" s="16">
        <f ca="1">K1446*Table3[[#This Row],[QUANTITY]]*(1-Table3[[#This Row],[DISCOUNT %]])</f>
        <v>570.15589156918259</v>
      </c>
      <c r="N1446" s="3">
        <f>DAY(Table3[[#This Row],[DATE]])</f>
        <v>15</v>
      </c>
      <c r="O1446" s="3" t="str">
        <f>TEXT(Table3[[#This Row],[DATE]],"mmm")</f>
        <v>Dec</v>
      </c>
      <c r="P1446" s="3">
        <f>YEAR(Table3[[#This Row],[DATE]])</f>
        <v>2024</v>
      </c>
    </row>
    <row r="1447" spans="1:16" x14ac:dyDescent="0.3">
      <c r="A1447" s="6">
        <v>45642</v>
      </c>
      <c r="B1447" s="7" t="s">
        <v>1449</v>
      </c>
      <c r="C1447" s="9">
        <f t="shared" ca="1" si="44"/>
        <v>8</v>
      </c>
      <c r="D1447" s="9" t="s">
        <v>2115</v>
      </c>
      <c r="E1447" s="9" t="s">
        <v>2116</v>
      </c>
      <c r="F1447" s="10">
        <f t="shared" ca="1" si="45"/>
        <v>9.9338515685542125E-2</v>
      </c>
      <c r="G1447" s="3" t="str">
        <f>VLOOKUP(Table3[[#This Row],[PRODUCT ID]],Table1[[PRODUCT]:[SELLING PRICE]],1,FALSE)</f>
        <v>Product397</v>
      </c>
      <c r="H1447" s="3" t="str">
        <f>VLOOKUP(Table3[[#This Row],[PRODUCT ID]],Table1[[PRODUCT]:[SELLING PRICE]],2,FALSE)</f>
        <v>Category3</v>
      </c>
      <c r="I1447" s="3" t="str">
        <f>VLOOKUP(Table3[[#This Row],[PRODUCT ID]],Table1[[PRODUCT]:[SELLING PRICE]],3,FALSE)</f>
        <v>Kg</v>
      </c>
      <c r="J1447" s="16">
        <f ca="1">VLOOKUP(Table3[[#This Row],[PRODUCT ID]],Table1[[PRODUCT]:[SELLING PRICE]],4,FALSE)</f>
        <v>207</v>
      </c>
      <c r="K1447" s="16">
        <f ca="1">VLOOKUP(Table3[[#This Row],[PRODUCT ID]],Table1[[PRODUCT]:[SELLING PRICE]],5,FALSE)</f>
        <v>87.703851652325781</v>
      </c>
      <c r="L1447" s="16">
        <f ca="1">J1447*Table3[[#This Row],[QUANTITY]]</f>
        <v>1656</v>
      </c>
      <c r="M1447" s="16">
        <f ca="1">K1447*Table3[[#This Row],[QUANTITY]]*(1-Table3[[#This Row],[DISCOUNT %]])</f>
        <v>631.93184967423008</v>
      </c>
      <c r="N1447" s="3">
        <f>DAY(Table3[[#This Row],[DATE]])</f>
        <v>16</v>
      </c>
      <c r="O1447" s="3" t="str">
        <f>TEXT(Table3[[#This Row],[DATE]],"mmm")</f>
        <v>Dec</v>
      </c>
      <c r="P1447" s="3">
        <f>YEAR(Table3[[#This Row],[DATE]])</f>
        <v>2024</v>
      </c>
    </row>
    <row r="1448" spans="1:16" x14ac:dyDescent="0.3">
      <c r="A1448" s="6">
        <v>45643</v>
      </c>
      <c r="B1448" s="7" t="s">
        <v>1450</v>
      </c>
      <c r="C1448" s="9">
        <f t="shared" ca="1" si="44"/>
        <v>10</v>
      </c>
      <c r="D1448" s="9" t="s">
        <v>2116</v>
      </c>
      <c r="E1448" s="9" t="s">
        <v>2116</v>
      </c>
      <c r="F1448" s="10">
        <f t="shared" ca="1" si="45"/>
        <v>8.9350116320238482E-2</v>
      </c>
      <c r="G1448" s="3" t="str">
        <f>VLOOKUP(Table3[[#This Row],[PRODUCT ID]],Table1[[PRODUCT]:[SELLING PRICE]],1,FALSE)</f>
        <v>Product398</v>
      </c>
      <c r="H1448" s="3" t="str">
        <f>VLOOKUP(Table3[[#This Row],[PRODUCT ID]],Table1[[PRODUCT]:[SELLING PRICE]],2,FALSE)</f>
        <v>Category4</v>
      </c>
      <c r="I1448" s="3" t="str">
        <f>VLOOKUP(Table3[[#This Row],[PRODUCT ID]],Table1[[PRODUCT]:[SELLING PRICE]],3,FALSE)</f>
        <v>Kg</v>
      </c>
      <c r="J1448" s="16">
        <f ca="1">VLOOKUP(Table3[[#This Row],[PRODUCT ID]],Table1[[PRODUCT]:[SELLING PRICE]],4,FALSE)</f>
        <v>243</v>
      </c>
      <c r="K1448" s="16">
        <f ca="1">VLOOKUP(Table3[[#This Row],[PRODUCT ID]],Table1[[PRODUCT]:[SELLING PRICE]],5,FALSE)</f>
        <v>246.38442339224085</v>
      </c>
      <c r="L1448" s="16">
        <f ca="1">J1448*Table3[[#This Row],[QUANTITY]]</f>
        <v>2430</v>
      </c>
      <c r="M1448" s="16">
        <f ca="1">K1448*Table3[[#This Row],[QUANTITY]]*(1-Table3[[#This Row],[DISCOUNT %]])</f>
        <v>2243.6994650264924</v>
      </c>
      <c r="N1448" s="3">
        <f>DAY(Table3[[#This Row],[DATE]])</f>
        <v>17</v>
      </c>
      <c r="O1448" s="3" t="str">
        <f>TEXT(Table3[[#This Row],[DATE]],"mmm")</f>
        <v>Dec</v>
      </c>
      <c r="P1448" s="3">
        <f>YEAR(Table3[[#This Row],[DATE]])</f>
        <v>2024</v>
      </c>
    </row>
    <row r="1449" spans="1:16" x14ac:dyDescent="0.3">
      <c r="A1449" s="6">
        <v>45644</v>
      </c>
      <c r="B1449" s="7" t="s">
        <v>1451</v>
      </c>
      <c r="C1449" s="9">
        <f t="shared" ca="1" si="44"/>
        <v>4</v>
      </c>
      <c r="D1449" s="9" t="s">
        <v>2116</v>
      </c>
      <c r="E1449" s="9" t="s">
        <v>2116</v>
      </c>
      <c r="F1449" s="10">
        <f t="shared" ca="1" si="45"/>
        <v>4.3950358887991307E-2</v>
      </c>
      <c r="G1449" s="3" t="str">
        <f>VLOOKUP(Table3[[#This Row],[PRODUCT ID]],Table1[[PRODUCT]:[SELLING PRICE]],1,FALSE)</f>
        <v>Product399</v>
      </c>
      <c r="H1449" s="3" t="str">
        <f>VLOOKUP(Table3[[#This Row],[PRODUCT ID]],Table1[[PRODUCT]:[SELLING PRICE]],2,FALSE)</f>
        <v>Category5</v>
      </c>
      <c r="I1449" s="3" t="str">
        <f>VLOOKUP(Table3[[#This Row],[PRODUCT ID]],Table1[[PRODUCT]:[SELLING PRICE]],3,FALSE)</f>
        <v>Lt</v>
      </c>
      <c r="J1449" s="16">
        <f ca="1">VLOOKUP(Table3[[#This Row],[PRODUCT ID]],Table1[[PRODUCT]:[SELLING PRICE]],4,FALSE)</f>
        <v>230</v>
      </c>
      <c r="K1449" s="16">
        <f ca="1">VLOOKUP(Table3[[#This Row],[PRODUCT ID]],Table1[[PRODUCT]:[SELLING PRICE]],5,FALSE)</f>
        <v>122.8619044834503</v>
      </c>
      <c r="L1449" s="16">
        <f ca="1">J1449*Table3[[#This Row],[QUANTITY]]</f>
        <v>920</v>
      </c>
      <c r="M1449" s="16">
        <f ca="1">K1449*Table3[[#This Row],[QUANTITY]]*(1-Table3[[#This Row],[DISCOUNT %]])</f>
        <v>469.84831875096222</v>
      </c>
      <c r="N1449" s="3">
        <f>DAY(Table3[[#This Row],[DATE]])</f>
        <v>18</v>
      </c>
      <c r="O1449" s="3" t="str">
        <f>TEXT(Table3[[#This Row],[DATE]],"mmm")</f>
        <v>Dec</v>
      </c>
      <c r="P1449" s="3">
        <f>YEAR(Table3[[#This Row],[DATE]])</f>
        <v>2024</v>
      </c>
    </row>
    <row r="1450" spans="1:16" x14ac:dyDescent="0.3">
      <c r="A1450" s="6">
        <v>45645</v>
      </c>
      <c r="B1450" s="7" t="s">
        <v>1452</v>
      </c>
      <c r="C1450" s="9">
        <f t="shared" ca="1" si="44"/>
        <v>9</v>
      </c>
      <c r="D1450" s="9" t="s">
        <v>2116</v>
      </c>
      <c r="E1450" s="9" t="s">
        <v>2118</v>
      </c>
      <c r="F1450" s="10">
        <f t="shared" ca="1" si="45"/>
        <v>3.4952138549816172E-2</v>
      </c>
      <c r="G1450" s="3" t="str">
        <f>VLOOKUP(Table3[[#This Row],[PRODUCT ID]],Table1[[PRODUCT]:[SELLING PRICE]],1,FALSE)</f>
        <v>Product400</v>
      </c>
      <c r="H1450" s="3" t="str">
        <f>VLOOKUP(Table3[[#This Row],[PRODUCT ID]],Table1[[PRODUCT]:[SELLING PRICE]],2,FALSE)</f>
        <v>Category1</v>
      </c>
      <c r="I1450" s="3" t="str">
        <f>VLOOKUP(Table3[[#This Row],[PRODUCT ID]],Table1[[PRODUCT]:[SELLING PRICE]],3,FALSE)</f>
        <v>Kg</v>
      </c>
      <c r="J1450" s="16">
        <f ca="1">VLOOKUP(Table3[[#This Row],[PRODUCT ID]],Table1[[PRODUCT]:[SELLING PRICE]],4,FALSE)</f>
        <v>95</v>
      </c>
      <c r="K1450" s="16">
        <f ca="1">VLOOKUP(Table3[[#This Row],[PRODUCT ID]],Table1[[PRODUCT]:[SELLING PRICE]],5,FALSE)</f>
        <v>141.82301606675313</v>
      </c>
      <c r="L1450" s="16">
        <f ca="1">J1450*Table3[[#This Row],[QUANTITY]]</f>
        <v>855</v>
      </c>
      <c r="M1450" s="16">
        <f ca="1">K1450*Table3[[#This Row],[QUANTITY]]*(1-Table3[[#This Row],[DISCOUNT %]])</f>
        <v>1231.7939852367165</v>
      </c>
      <c r="N1450" s="3">
        <f>DAY(Table3[[#This Row],[DATE]])</f>
        <v>19</v>
      </c>
      <c r="O1450" s="3" t="str">
        <f>TEXT(Table3[[#This Row],[DATE]],"mmm")</f>
        <v>Dec</v>
      </c>
      <c r="P1450" s="3">
        <f>YEAR(Table3[[#This Row],[DATE]])</f>
        <v>2024</v>
      </c>
    </row>
    <row r="1451" spans="1:16" x14ac:dyDescent="0.3">
      <c r="A1451" s="6">
        <v>45646</v>
      </c>
      <c r="B1451" s="7" t="s">
        <v>1453</v>
      </c>
      <c r="C1451" s="9">
        <f t="shared" ca="1" si="44"/>
        <v>8</v>
      </c>
      <c r="D1451" s="9" t="s">
        <v>2115</v>
      </c>
      <c r="E1451" s="9" t="s">
        <v>2116</v>
      </c>
      <c r="F1451" s="10">
        <f t="shared" ca="1" si="45"/>
        <v>7.3603254230660026E-2</v>
      </c>
      <c r="G1451" s="3" t="str">
        <f>VLOOKUP(Table3[[#This Row],[PRODUCT ID]],Table1[[PRODUCT]:[SELLING PRICE]],1,FALSE)</f>
        <v>Product401</v>
      </c>
      <c r="H1451" s="3" t="str">
        <f>VLOOKUP(Table3[[#This Row],[PRODUCT ID]],Table1[[PRODUCT]:[SELLING PRICE]],2,FALSE)</f>
        <v>Category2</v>
      </c>
      <c r="I1451" s="3" t="str">
        <f>VLOOKUP(Table3[[#This Row],[PRODUCT ID]],Table1[[PRODUCT]:[SELLING PRICE]],3,FALSE)</f>
        <v>Lt</v>
      </c>
      <c r="J1451" s="16">
        <f ca="1">VLOOKUP(Table3[[#This Row],[PRODUCT ID]],Table1[[PRODUCT]:[SELLING PRICE]],4,FALSE)</f>
        <v>106</v>
      </c>
      <c r="K1451" s="16">
        <f ca="1">VLOOKUP(Table3[[#This Row],[PRODUCT ID]],Table1[[PRODUCT]:[SELLING PRICE]],5,FALSE)</f>
        <v>191.1159397953993</v>
      </c>
      <c r="L1451" s="16">
        <f ca="1">J1451*Table3[[#This Row],[QUANTITY]]</f>
        <v>848</v>
      </c>
      <c r="M1451" s="16">
        <f ca="1">K1451*Table3[[#This Row],[QUANTITY]]*(1-Table3[[#This Row],[DISCOUNT %]])</f>
        <v>1416.393477528856</v>
      </c>
      <c r="N1451" s="3">
        <f>DAY(Table3[[#This Row],[DATE]])</f>
        <v>20</v>
      </c>
      <c r="O1451" s="3" t="str">
        <f>TEXT(Table3[[#This Row],[DATE]],"mmm")</f>
        <v>Dec</v>
      </c>
      <c r="P1451" s="3">
        <f>YEAR(Table3[[#This Row],[DATE]])</f>
        <v>2024</v>
      </c>
    </row>
    <row r="1452" spans="1:16" x14ac:dyDescent="0.3">
      <c r="A1452" s="6">
        <v>45647</v>
      </c>
      <c r="B1452" s="7" t="s">
        <v>1454</v>
      </c>
      <c r="C1452" s="9">
        <f t="shared" ca="1" si="44"/>
        <v>12</v>
      </c>
      <c r="D1452" s="9" t="s">
        <v>2117</v>
      </c>
      <c r="E1452" s="9" t="s">
        <v>2116</v>
      </c>
      <c r="F1452" s="10">
        <f t="shared" ca="1" si="45"/>
        <v>1.2157910366381464E-2</v>
      </c>
      <c r="G1452" s="3" t="str">
        <f>VLOOKUP(Table3[[#This Row],[PRODUCT ID]],Table1[[PRODUCT]:[SELLING PRICE]],1,FALSE)</f>
        <v>Product402</v>
      </c>
      <c r="H1452" s="3" t="str">
        <f>VLOOKUP(Table3[[#This Row],[PRODUCT ID]],Table1[[PRODUCT]:[SELLING PRICE]],2,FALSE)</f>
        <v>Category3</v>
      </c>
      <c r="I1452" s="3" t="str">
        <f>VLOOKUP(Table3[[#This Row],[PRODUCT ID]],Table1[[PRODUCT]:[SELLING PRICE]],3,FALSE)</f>
        <v>Ft</v>
      </c>
      <c r="J1452" s="16">
        <f ca="1">VLOOKUP(Table3[[#This Row],[PRODUCT ID]],Table1[[PRODUCT]:[SELLING PRICE]],4,FALSE)</f>
        <v>240</v>
      </c>
      <c r="K1452" s="16">
        <f ca="1">VLOOKUP(Table3[[#This Row],[PRODUCT ID]],Table1[[PRODUCT]:[SELLING PRICE]],5,FALSE)</f>
        <v>140.44296692122089</v>
      </c>
      <c r="L1452" s="16">
        <f ca="1">J1452*Table3[[#This Row],[QUANTITY]]</f>
        <v>2880</v>
      </c>
      <c r="M1452" s="16">
        <f ca="1">K1452*Table3[[#This Row],[QUANTITY]]*(1-Table3[[#This Row],[DISCOUNT %]])</f>
        <v>1664.8256870136481</v>
      </c>
      <c r="N1452" s="3">
        <f>DAY(Table3[[#This Row],[DATE]])</f>
        <v>21</v>
      </c>
      <c r="O1452" s="3" t="str">
        <f>TEXT(Table3[[#This Row],[DATE]],"mmm")</f>
        <v>Dec</v>
      </c>
      <c r="P1452" s="3">
        <f>YEAR(Table3[[#This Row],[DATE]])</f>
        <v>2024</v>
      </c>
    </row>
    <row r="1453" spans="1:16" x14ac:dyDescent="0.3">
      <c r="A1453" s="6">
        <v>45648</v>
      </c>
      <c r="B1453" s="7" t="s">
        <v>1455</v>
      </c>
      <c r="C1453" s="9">
        <f t="shared" ca="1" si="44"/>
        <v>12</v>
      </c>
      <c r="D1453" s="9" t="s">
        <v>2117</v>
      </c>
      <c r="E1453" s="9" t="s">
        <v>2116</v>
      </c>
      <c r="F1453" s="10">
        <f t="shared" ca="1" si="45"/>
        <v>2.2108228525943743E-3</v>
      </c>
      <c r="G1453" s="3" t="str">
        <f>VLOOKUP(Table3[[#This Row],[PRODUCT ID]],Table1[[PRODUCT]:[SELLING PRICE]],1,FALSE)</f>
        <v>Product403</v>
      </c>
      <c r="H1453" s="3" t="str">
        <f>VLOOKUP(Table3[[#This Row],[PRODUCT ID]],Table1[[PRODUCT]:[SELLING PRICE]],2,FALSE)</f>
        <v>Category4</v>
      </c>
      <c r="I1453" s="3" t="str">
        <f>VLOOKUP(Table3[[#This Row],[PRODUCT ID]],Table1[[PRODUCT]:[SELLING PRICE]],3,FALSE)</f>
        <v>Kg</v>
      </c>
      <c r="J1453" s="16">
        <f ca="1">VLOOKUP(Table3[[#This Row],[PRODUCT ID]],Table1[[PRODUCT]:[SELLING PRICE]],4,FALSE)</f>
        <v>157</v>
      </c>
      <c r="K1453" s="16">
        <f ca="1">VLOOKUP(Table3[[#This Row],[PRODUCT ID]],Table1[[PRODUCT]:[SELLING PRICE]],5,FALSE)</f>
        <v>200.10057420479058</v>
      </c>
      <c r="L1453" s="16">
        <f ca="1">J1453*Table3[[#This Row],[QUANTITY]]</f>
        <v>1884</v>
      </c>
      <c r="M1453" s="16">
        <f ca="1">K1453*Table3[[#This Row],[QUANTITY]]*(1-Table3[[#This Row],[DISCOUNT %]])</f>
        <v>2395.8982473902565</v>
      </c>
      <c r="N1453" s="3">
        <f>DAY(Table3[[#This Row],[DATE]])</f>
        <v>22</v>
      </c>
      <c r="O1453" s="3" t="str">
        <f>TEXT(Table3[[#This Row],[DATE]],"mmm")</f>
        <v>Dec</v>
      </c>
      <c r="P1453" s="3">
        <f>YEAR(Table3[[#This Row],[DATE]])</f>
        <v>2024</v>
      </c>
    </row>
    <row r="1454" spans="1:16" x14ac:dyDescent="0.3">
      <c r="A1454" s="6">
        <v>45649</v>
      </c>
      <c r="B1454" s="7" t="s">
        <v>1456</v>
      </c>
      <c r="C1454" s="9">
        <f t="shared" ca="1" si="44"/>
        <v>1</v>
      </c>
      <c r="D1454" s="9" t="s">
        <v>2116</v>
      </c>
      <c r="E1454" s="9" t="s">
        <v>2116</v>
      </c>
      <c r="F1454" s="10">
        <f t="shared" ca="1" si="45"/>
        <v>7.7171450566000832E-2</v>
      </c>
      <c r="G1454" s="3" t="str">
        <f>VLOOKUP(Table3[[#This Row],[PRODUCT ID]],Table1[[PRODUCT]:[SELLING PRICE]],1,FALSE)</f>
        <v>Product404</v>
      </c>
      <c r="H1454" s="3" t="str">
        <f>VLOOKUP(Table3[[#This Row],[PRODUCT ID]],Table1[[PRODUCT]:[SELLING PRICE]],2,FALSE)</f>
        <v>Category5</v>
      </c>
      <c r="I1454" s="3" t="str">
        <f>VLOOKUP(Table3[[#This Row],[PRODUCT ID]],Table1[[PRODUCT]:[SELLING PRICE]],3,FALSE)</f>
        <v>No</v>
      </c>
      <c r="J1454" s="16">
        <f ca="1">VLOOKUP(Table3[[#This Row],[PRODUCT ID]],Table1[[PRODUCT]:[SELLING PRICE]],4,FALSE)</f>
        <v>246</v>
      </c>
      <c r="K1454" s="16">
        <f ca="1">VLOOKUP(Table3[[#This Row],[PRODUCT ID]],Table1[[PRODUCT]:[SELLING PRICE]],5,FALSE)</f>
        <v>217.47417836473446</v>
      </c>
      <c r="L1454" s="16">
        <f ca="1">J1454*Table3[[#This Row],[QUANTITY]]</f>
        <v>246</v>
      </c>
      <c r="M1454" s="16">
        <f ca="1">K1454*Table3[[#This Row],[QUANTITY]]*(1-Table3[[#This Row],[DISCOUNT %]])</f>
        <v>200.69138055967869</v>
      </c>
      <c r="N1454" s="3">
        <f>DAY(Table3[[#This Row],[DATE]])</f>
        <v>23</v>
      </c>
      <c r="O1454" s="3" t="str">
        <f>TEXT(Table3[[#This Row],[DATE]],"mmm")</f>
        <v>Dec</v>
      </c>
      <c r="P1454" s="3">
        <f>YEAR(Table3[[#This Row],[DATE]])</f>
        <v>2024</v>
      </c>
    </row>
    <row r="1455" spans="1:16" x14ac:dyDescent="0.3">
      <c r="A1455" s="6">
        <v>45650</v>
      </c>
      <c r="B1455" s="7" t="s">
        <v>1457</v>
      </c>
      <c r="C1455" s="9">
        <f t="shared" ca="1" si="44"/>
        <v>15</v>
      </c>
      <c r="D1455" s="9" t="s">
        <v>2116</v>
      </c>
      <c r="E1455" s="9" t="s">
        <v>2116</v>
      </c>
      <c r="F1455" s="10">
        <f t="shared" ca="1" si="45"/>
        <v>6.2921599267599104E-3</v>
      </c>
      <c r="G1455" s="3" t="str">
        <f>VLOOKUP(Table3[[#This Row],[PRODUCT ID]],Table1[[PRODUCT]:[SELLING PRICE]],1,FALSE)</f>
        <v>Product405</v>
      </c>
      <c r="H1455" s="3" t="str">
        <f>VLOOKUP(Table3[[#This Row],[PRODUCT ID]],Table1[[PRODUCT]:[SELLING PRICE]],2,FALSE)</f>
        <v>Category1</v>
      </c>
      <c r="I1455" s="3" t="str">
        <f>VLOOKUP(Table3[[#This Row],[PRODUCT ID]],Table1[[PRODUCT]:[SELLING PRICE]],3,FALSE)</f>
        <v>No</v>
      </c>
      <c r="J1455" s="16">
        <f ca="1">VLOOKUP(Table3[[#This Row],[PRODUCT ID]],Table1[[PRODUCT]:[SELLING PRICE]],4,FALSE)</f>
        <v>228</v>
      </c>
      <c r="K1455" s="16">
        <f ca="1">VLOOKUP(Table3[[#This Row],[PRODUCT ID]],Table1[[PRODUCT]:[SELLING PRICE]],5,FALSE)</f>
        <v>250.83106950049475</v>
      </c>
      <c r="L1455" s="16">
        <f ca="1">J1455*Table3[[#This Row],[QUANTITY]]</f>
        <v>3420</v>
      </c>
      <c r="M1455" s="16">
        <f ca="1">K1455*Table3[[#This Row],[QUANTITY]]*(1-Table3[[#This Row],[DISCOUNT %]])</f>
        <v>3738.7920044489611</v>
      </c>
      <c r="N1455" s="3">
        <f>DAY(Table3[[#This Row],[DATE]])</f>
        <v>24</v>
      </c>
      <c r="O1455" s="3" t="str">
        <f>TEXT(Table3[[#This Row],[DATE]],"mmm")</f>
        <v>Dec</v>
      </c>
      <c r="P1455" s="3">
        <f>YEAR(Table3[[#This Row],[DATE]])</f>
        <v>2024</v>
      </c>
    </row>
    <row r="1456" spans="1:16" x14ac:dyDescent="0.3">
      <c r="A1456" s="6">
        <v>45651</v>
      </c>
      <c r="B1456" s="7" t="s">
        <v>1458</v>
      </c>
      <c r="C1456" s="9">
        <f t="shared" ca="1" si="44"/>
        <v>12</v>
      </c>
      <c r="D1456" s="9" t="s">
        <v>2116</v>
      </c>
      <c r="E1456" s="9" t="s">
        <v>2118</v>
      </c>
      <c r="F1456" s="10">
        <f t="shared" ca="1" si="45"/>
        <v>9.6485396002248827E-2</v>
      </c>
      <c r="G1456" s="3" t="str">
        <f>VLOOKUP(Table3[[#This Row],[PRODUCT ID]],Table1[[PRODUCT]:[SELLING PRICE]],1,FALSE)</f>
        <v>Product406</v>
      </c>
      <c r="H1456" s="3" t="str">
        <f>VLOOKUP(Table3[[#This Row],[PRODUCT ID]],Table1[[PRODUCT]:[SELLING PRICE]],2,FALSE)</f>
        <v>Category2</v>
      </c>
      <c r="I1456" s="3" t="str">
        <f>VLOOKUP(Table3[[#This Row],[PRODUCT ID]],Table1[[PRODUCT]:[SELLING PRICE]],3,FALSE)</f>
        <v>Ft</v>
      </c>
      <c r="J1456" s="16">
        <f ca="1">VLOOKUP(Table3[[#This Row],[PRODUCT ID]],Table1[[PRODUCT]:[SELLING PRICE]],4,FALSE)</f>
        <v>170</v>
      </c>
      <c r="K1456" s="16">
        <f ca="1">VLOOKUP(Table3[[#This Row],[PRODUCT ID]],Table1[[PRODUCT]:[SELLING PRICE]],5,FALSE)</f>
        <v>122.79892894430616</v>
      </c>
      <c r="L1456" s="16">
        <f ca="1">J1456*Table3[[#This Row],[QUANTITY]]</f>
        <v>2040</v>
      </c>
      <c r="M1456" s="16">
        <f ca="1">K1456*Table3[[#This Row],[QUANTITY]]*(1-Table3[[#This Row],[DISCOUNT %]])</f>
        <v>1331.4075078775531</v>
      </c>
      <c r="N1456" s="3">
        <f>DAY(Table3[[#This Row],[DATE]])</f>
        <v>25</v>
      </c>
      <c r="O1456" s="3" t="str">
        <f>TEXT(Table3[[#This Row],[DATE]],"mmm")</f>
        <v>Dec</v>
      </c>
      <c r="P1456" s="3">
        <f>YEAR(Table3[[#This Row],[DATE]])</f>
        <v>2024</v>
      </c>
    </row>
    <row r="1457" spans="1:16" x14ac:dyDescent="0.3">
      <c r="A1457" s="6">
        <v>45652</v>
      </c>
      <c r="B1457" s="7" t="s">
        <v>1459</v>
      </c>
      <c r="C1457" s="9">
        <f t="shared" ca="1" si="44"/>
        <v>6</v>
      </c>
      <c r="D1457" s="9" t="s">
        <v>2116</v>
      </c>
      <c r="E1457" s="9" t="s">
        <v>2118</v>
      </c>
      <c r="F1457" s="10">
        <f t="shared" ca="1" si="45"/>
        <v>8.7607090173783139E-2</v>
      </c>
      <c r="G1457" s="3" t="str">
        <f>VLOOKUP(Table3[[#This Row],[PRODUCT ID]],Table1[[PRODUCT]:[SELLING PRICE]],1,FALSE)</f>
        <v>Product407</v>
      </c>
      <c r="H1457" s="3" t="str">
        <f>VLOOKUP(Table3[[#This Row],[PRODUCT ID]],Table1[[PRODUCT]:[SELLING PRICE]],2,FALSE)</f>
        <v>Category3</v>
      </c>
      <c r="I1457" s="3" t="str">
        <f>VLOOKUP(Table3[[#This Row],[PRODUCT ID]],Table1[[PRODUCT]:[SELLING PRICE]],3,FALSE)</f>
        <v>No</v>
      </c>
      <c r="J1457" s="16">
        <f ca="1">VLOOKUP(Table3[[#This Row],[PRODUCT ID]],Table1[[PRODUCT]:[SELLING PRICE]],4,FALSE)</f>
        <v>83</v>
      </c>
      <c r="K1457" s="16">
        <f ca="1">VLOOKUP(Table3[[#This Row],[PRODUCT ID]],Table1[[PRODUCT]:[SELLING PRICE]],5,FALSE)</f>
        <v>169.67231541152734</v>
      </c>
      <c r="L1457" s="16">
        <f ca="1">J1457*Table3[[#This Row],[QUANTITY]]</f>
        <v>498</v>
      </c>
      <c r="M1457" s="16">
        <f ca="1">K1457*Table3[[#This Row],[QUANTITY]]*(1-Table3[[#This Row],[DISCOUNT %]])</f>
        <v>928.84690545165051</v>
      </c>
      <c r="N1457" s="3">
        <f>DAY(Table3[[#This Row],[DATE]])</f>
        <v>26</v>
      </c>
      <c r="O1457" s="3" t="str">
        <f>TEXT(Table3[[#This Row],[DATE]],"mmm")</f>
        <v>Dec</v>
      </c>
      <c r="P1457" s="3">
        <f>YEAR(Table3[[#This Row],[DATE]])</f>
        <v>2024</v>
      </c>
    </row>
    <row r="1458" spans="1:16" x14ac:dyDescent="0.3">
      <c r="A1458" s="6">
        <v>45653</v>
      </c>
      <c r="B1458" s="7" t="s">
        <v>1460</v>
      </c>
      <c r="C1458" s="9">
        <f t="shared" ca="1" si="44"/>
        <v>13</v>
      </c>
      <c r="D1458" s="9" t="s">
        <v>2115</v>
      </c>
      <c r="E1458" s="9" t="s">
        <v>2116</v>
      </c>
      <c r="F1458" s="10">
        <f t="shared" ca="1" si="45"/>
        <v>4.9980302508545828E-2</v>
      </c>
      <c r="G1458" s="3" t="str">
        <f>VLOOKUP(Table3[[#This Row],[PRODUCT ID]],Table1[[PRODUCT]:[SELLING PRICE]],1,FALSE)</f>
        <v>Product408</v>
      </c>
      <c r="H1458" s="3" t="str">
        <f>VLOOKUP(Table3[[#This Row],[PRODUCT ID]],Table1[[PRODUCT]:[SELLING PRICE]],2,FALSE)</f>
        <v>Category4</v>
      </c>
      <c r="I1458" s="3" t="str">
        <f>VLOOKUP(Table3[[#This Row],[PRODUCT ID]],Table1[[PRODUCT]:[SELLING PRICE]],3,FALSE)</f>
        <v>Kg</v>
      </c>
      <c r="J1458" s="16">
        <f ca="1">VLOOKUP(Table3[[#This Row],[PRODUCT ID]],Table1[[PRODUCT]:[SELLING PRICE]],4,FALSE)</f>
        <v>200</v>
      </c>
      <c r="K1458" s="16">
        <f ca="1">VLOOKUP(Table3[[#This Row],[PRODUCT ID]],Table1[[PRODUCT]:[SELLING PRICE]],5,FALSE)</f>
        <v>173.41066308413312</v>
      </c>
      <c r="L1458" s="16">
        <f ca="1">J1458*Table3[[#This Row],[QUANTITY]]</f>
        <v>2600</v>
      </c>
      <c r="M1458" s="16">
        <f ca="1">K1458*Table3[[#This Row],[QUANTITY]]*(1-Table3[[#This Row],[DISCOUNT %]])</f>
        <v>2141.6660939047483</v>
      </c>
      <c r="N1458" s="3">
        <f>DAY(Table3[[#This Row],[DATE]])</f>
        <v>27</v>
      </c>
      <c r="O1458" s="3" t="str">
        <f>TEXT(Table3[[#This Row],[DATE]],"mmm")</f>
        <v>Dec</v>
      </c>
      <c r="P1458" s="3">
        <f>YEAR(Table3[[#This Row],[DATE]])</f>
        <v>2024</v>
      </c>
    </row>
    <row r="1459" spans="1:16" x14ac:dyDescent="0.3">
      <c r="A1459" s="6">
        <v>45654</v>
      </c>
      <c r="B1459" s="7" t="s">
        <v>1461</v>
      </c>
      <c r="C1459" s="9">
        <f t="shared" ca="1" si="44"/>
        <v>12</v>
      </c>
      <c r="D1459" s="9" t="s">
        <v>2116</v>
      </c>
      <c r="E1459" s="9" t="s">
        <v>2116</v>
      </c>
      <c r="F1459" s="10">
        <f t="shared" ca="1" si="45"/>
        <v>2.430946046482443E-2</v>
      </c>
      <c r="G1459" s="3" t="str">
        <f>VLOOKUP(Table3[[#This Row],[PRODUCT ID]],Table1[[PRODUCT]:[SELLING PRICE]],1,FALSE)</f>
        <v>Product409</v>
      </c>
      <c r="H1459" s="3" t="str">
        <f>VLOOKUP(Table3[[#This Row],[PRODUCT ID]],Table1[[PRODUCT]:[SELLING PRICE]],2,FALSE)</f>
        <v>Category1</v>
      </c>
      <c r="I1459" s="3" t="str">
        <f>VLOOKUP(Table3[[#This Row],[PRODUCT ID]],Table1[[PRODUCT]:[SELLING PRICE]],3,FALSE)</f>
        <v>Kg</v>
      </c>
      <c r="J1459" s="16">
        <f ca="1">VLOOKUP(Table3[[#This Row],[PRODUCT ID]],Table1[[PRODUCT]:[SELLING PRICE]],4,FALSE)</f>
        <v>154</v>
      </c>
      <c r="K1459" s="16">
        <f ca="1">VLOOKUP(Table3[[#This Row],[PRODUCT ID]],Table1[[PRODUCT]:[SELLING PRICE]],5,FALSE)</f>
        <v>29.890297111103628</v>
      </c>
      <c r="L1459" s="16">
        <f ca="1">J1459*Table3[[#This Row],[QUANTITY]]</f>
        <v>1848</v>
      </c>
      <c r="M1459" s="16">
        <f ca="1">K1459*Table3[[#This Row],[QUANTITY]]*(1-Table3[[#This Row],[DISCOUNT %]])</f>
        <v>349.96416138239283</v>
      </c>
      <c r="N1459" s="3">
        <f>DAY(Table3[[#This Row],[DATE]])</f>
        <v>28</v>
      </c>
      <c r="O1459" s="3" t="str">
        <f>TEXT(Table3[[#This Row],[DATE]],"mmm")</f>
        <v>Dec</v>
      </c>
      <c r="P1459" s="3">
        <f>YEAR(Table3[[#This Row],[DATE]])</f>
        <v>2024</v>
      </c>
    </row>
    <row r="1460" spans="1:16" x14ac:dyDescent="0.3">
      <c r="A1460" s="6">
        <v>45655</v>
      </c>
      <c r="B1460" s="7" t="s">
        <v>1462</v>
      </c>
      <c r="C1460" s="9">
        <f t="shared" ca="1" si="44"/>
        <v>9</v>
      </c>
      <c r="D1460" s="9" t="s">
        <v>2117</v>
      </c>
      <c r="E1460" s="9" t="s">
        <v>2116</v>
      </c>
      <c r="F1460" s="10">
        <f t="shared" ca="1" si="45"/>
        <v>9.74317629323911E-2</v>
      </c>
      <c r="G1460" s="3" t="str">
        <f>VLOOKUP(Table3[[#This Row],[PRODUCT ID]],Table1[[PRODUCT]:[SELLING PRICE]],1,FALSE)</f>
        <v>Product410</v>
      </c>
      <c r="H1460" s="3" t="str">
        <f>VLOOKUP(Table3[[#This Row],[PRODUCT ID]],Table1[[PRODUCT]:[SELLING PRICE]],2,FALSE)</f>
        <v>Category2</v>
      </c>
      <c r="I1460" s="3" t="str">
        <f>VLOOKUP(Table3[[#This Row],[PRODUCT ID]],Table1[[PRODUCT]:[SELLING PRICE]],3,FALSE)</f>
        <v>Lt</v>
      </c>
      <c r="J1460" s="16">
        <f ca="1">VLOOKUP(Table3[[#This Row],[PRODUCT ID]],Table1[[PRODUCT]:[SELLING PRICE]],4,FALSE)</f>
        <v>216</v>
      </c>
      <c r="K1460" s="16">
        <f ca="1">VLOOKUP(Table3[[#This Row],[PRODUCT ID]],Table1[[PRODUCT]:[SELLING PRICE]],5,FALSE)</f>
        <v>196.10322018984581</v>
      </c>
      <c r="L1460" s="16">
        <f ca="1">J1460*Table3[[#This Row],[QUANTITY]]</f>
        <v>1944</v>
      </c>
      <c r="M1460" s="16">
        <f ca="1">K1460*Table3[[#This Row],[QUANTITY]]*(1-Table3[[#This Row],[DISCOUNT %]])</f>
        <v>1592.9688395702724</v>
      </c>
      <c r="N1460" s="3">
        <f>DAY(Table3[[#This Row],[DATE]])</f>
        <v>29</v>
      </c>
      <c r="O1460" s="3" t="str">
        <f>TEXT(Table3[[#This Row],[DATE]],"mmm")</f>
        <v>Dec</v>
      </c>
      <c r="P1460" s="3">
        <f>YEAR(Table3[[#This Row],[DATE]])</f>
        <v>2024</v>
      </c>
    </row>
    <row r="1461" spans="1:16" x14ac:dyDescent="0.3">
      <c r="A1461" s="6">
        <v>45656</v>
      </c>
      <c r="B1461" s="7" t="s">
        <v>1463</v>
      </c>
      <c r="C1461" s="9">
        <f t="shared" ca="1" si="44"/>
        <v>4</v>
      </c>
      <c r="D1461" s="9" t="s">
        <v>2115</v>
      </c>
      <c r="E1461" s="9" t="s">
        <v>2116</v>
      </c>
      <c r="F1461" s="10">
        <f t="shared" ca="1" si="45"/>
        <v>9.6167814958587769E-2</v>
      </c>
      <c r="G1461" s="3" t="str">
        <f>VLOOKUP(Table3[[#This Row],[PRODUCT ID]],Table1[[PRODUCT]:[SELLING PRICE]],1,FALSE)</f>
        <v>Product411</v>
      </c>
      <c r="H1461" s="3" t="str">
        <f>VLOOKUP(Table3[[#This Row],[PRODUCT ID]],Table1[[PRODUCT]:[SELLING PRICE]],2,FALSE)</f>
        <v>Category3</v>
      </c>
      <c r="I1461" s="3" t="str">
        <f>VLOOKUP(Table3[[#This Row],[PRODUCT ID]],Table1[[PRODUCT]:[SELLING PRICE]],3,FALSE)</f>
        <v>Kg</v>
      </c>
      <c r="J1461" s="16">
        <f ca="1">VLOOKUP(Table3[[#This Row],[PRODUCT ID]],Table1[[PRODUCT]:[SELLING PRICE]],4,FALSE)</f>
        <v>138</v>
      </c>
      <c r="K1461" s="16">
        <f ca="1">VLOOKUP(Table3[[#This Row],[PRODUCT ID]],Table1[[PRODUCT]:[SELLING PRICE]],5,FALSE)</f>
        <v>104.44248645054674</v>
      </c>
      <c r="L1461" s="16">
        <f ca="1">J1461*Table3[[#This Row],[QUANTITY]]</f>
        <v>552</v>
      </c>
      <c r="M1461" s="16">
        <f ca="1">K1461*Table3[[#This Row],[QUANTITY]]*(1-Table3[[#This Row],[DISCOUNT %]])</f>
        <v>377.59392295902302</v>
      </c>
      <c r="N1461" s="3">
        <f>DAY(Table3[[#This Row],[DATE]])</f>
        <v>30</v>
      </c>
      <c r="O1461" s="3" t="str">
        <f>TEXT(Table3[[#This Row],[DATE]],"mmm")</f>
        <v>Dec</v>
      </c>
      <c r="P1461" s="3">
        <f>YEAR(Table3[[#This Row],[DATE]])</f>
        <v>2024</v>
      </c>
    </row>
    <row r="1462" spans="1:16" x14ac:dyDescent="0.3">
      <c r="A1462" s="6">
        <v>45657</v>
      </c>
      <c r="B1462" s="7" t="s">
        <v>1464</v>
      </c>
      <c r="C1462" s="9">
        <f t="shared" ca="1" si="44"/>
        <v>15</v>
      </c>
      <c r="D1462" s="9" t="s">
        <v>2115</v>
      </c>
      <c r="E1462" s="9" t="s">
        <v>2118</v>
      </c>
      <c r="F1462" s="10">
        <f t="shared" ca="1" si="45"/>
        <v>2.2272771126902235E-2</v>
      </c>
      <c r="G1462" s="3" t="str">
        <f>VLOOKUP(Table3[[#This Row],[PRODUCT ID]],Table1[[PRODUCT]:[SELLING PRICE]],1,FALSE)</f>
        <v>Product412</v>
      </c>
      <c r="H1462" s="3" t="str">
        <f>VLOOKUP(Table3[[#This Row],[PRODUCT ID]],Table1[[PRODUCT]:[SELLING PRICE]],2,FALSE)</f>
        <v>Category4</v>
      </c>
      <c r="I1462" s="3" t="str">
        <f>VLOOKUP(Table3[[#This Row],[PRODUCT ID]],Table1[[PRODUCT]:[SELLING PRICE]],3,FALSE)</f>
        <v>Lt</v>
      </c>
      <c r="J1462" s="16">
        <f ca="1">VLOOKUP(Table3[[#This Row],[PRODUCT ID]],Table1[[PRODUCT]:[SELLING PRICE]],4,FALSE)</f>
        <v>166</v>
      </c>
      <c r="K1462" s="16">
        <f ca="1">VLOOKUP(Table3[[#This Row],[PRODUCT ID]],Table1[[PRODUCT]:[SELLING PRICE]],5,FALSE)</f>
        <v>205.254123840451</v>
      </c>
      <c r="L1462" s="16">
        <f ca="1">J1462*Table3[[#This Row],[QUANTITY]]</f>
        <v>2490</v>
      </c>
      <c r="M1462" s="16">
        <f ca="1">K1462*Table3[[#This Row],[QUANTITY]]*(1-Table3[[#This Row],[DISCOUNT %]])</f>
        <v>3010.2381857594969</v>
      </c>
      <c r="N1462" s="3">
        <f>DAY(Table3[[#This Row],[DATE]])</f>
        <v>31</v>
      </c>
      <c r="O1462" s="3" t="str">
        <f>TEXT(Table3[[#This Row],[DATE]],"mmm")</f>
        <v>Dec</v>
      </c>
      <c r="P1462" s="3">
        <f>YEAR(Table3[[#This Row],[DATE]])</f>
        <v>2024</v>
      </c>
    </row>
    <row r="1463" spans="1:16" x14ac:dyDescent="0.3">
      <c r="A1463" s="6">
        <v>45658</v>
      </c>
      <c r="B1463" s="7" t="s">
        <v>1465</v>
      </c>
      <c r="C1463" s="9">
        <f t="shared" ca="1" si="44"/>
        <v>5</v>
      </c>
      <c r="D1463" s="9" t="s">
        <v>2115</v>
      </c>
      <c r="E1463" s="9" t="s">
        <v>2116</v>
      </c>
      <c r="F1463" s="10">
        <f t="shared" ca="1" si="45"/>
        <v>7.7176509640236216E-2</v>
      </c>
      <c r="G1463" s="3" t="str">
        <f>VLOOKUP(Table3[[#This Row],[PRODUCT ID]],Table1[[PRODUCT]:[SELLING PRICE]],1,FALSE)</f>
        <v>Product413</v>
      </c>
      <c r="H1463" s="3" t="str">
        <f>VLOOKUP(Table3[[#This Row],[PRODUCT ID]],Table1[[PRODUCT]:[SELLING PRICE]],2,FALSE)</f>
        <v>Category5</v>
      </c>
      <c r="I1463" s="3" t="str">
        <f>VLOOKUP(Table3[[#This Row],[PRODUCT ID]],Table1[[PRODUCT]:[SELLING PRICE]],3,FALSE)</f>
        <v>Ft</v>
      </c>
      <c r="J1463" s="16">
        <f ca="1">VLOOKUP(Table3[[#This Row],[PRODUCT ID]],Table1[[PRODUCT]:[SELLING PRICE]],4,FALSE)</f>
        <v>229</v>
      </c>
      <c r="K1463" s="16">
        <f ca="1">VLOOKUP(Table3[[#This Row],[PRODUCT ID]],Table1[[PRODUCT]:[SELLING PRICE]],5,FALSE)</f>
        <v>138.90123542340532</v>
      </c>
      <c r="L1463" s="16">
        <f ca="1">J1463*Table3[[#This Row],[QUANTITY]]</f>
        <v>1145</v>
      </c>
      <c r="M1463" s="16">
        <f ca="1">K1463*Table3[[#This Row],[QUANTITY]]*(1-Table3[[#This Row],[DISCOUNT %]])</f>
        <v>640.90661444355078</v>
      </c>
      <c r="N1463" s="3">
        <f>DAY(Table3[[#This Row],[DATE]])</f>
        <v>1</v>
      </c>
      <c r="O1463" s="3" t="str">
        <f>TEXT(Table3[[#This Row],[DATE]],"mmm")</f>
        <v>Jan</v>
      </c>
      <c r="P1463" s="3">
        <f>YEAR(Table3[[#This Row],[DATE]])</f>
        <v>2025</v>
      </c>
    </row>
    <row r="1464" spans="1:16" x14ac:dyDescent="0.3">
      <c r="A1464" s="6">
        <v>45659</v>
      </c>
      <c r="B1464" s="7" t="s">
        <v>1466</v>
      </c>
      <c r="C1464" s="9">
        <f t="shared" ca="1" si="44"/>
        <v>6</v>
      </c>
      <c r="D1464" s="9" t="s">
        <v>2116</v>
      </c>
      <c r="E1464" s="9" t="s">
        <v>2116</v>
      </c>
      <c r="F1464" s="10">
        <f t="shared" ca="1" si="45"/>
        <v>7.2549253137264985E-2</v>
      </c>
      <c r="G1464" s="3" t="str">
        <f>VLOOKUP(Table3[[#This Row],[PRODUCT ID]],Table1[[PRODUCT]:[SELLING PRICE]],1,FALSE)</f>
        <v>Product414</v>
      </c>
      <c r="H1464" s="3" t="str">
        <f>VLOOKUP(Table3[[#This Row],[PRODUCT ID]],Table1[[PRODUCT]:[SELLING PRICE]],2,FALSE)</f>
        <v>Category1</v>
      </c>
      <c r="I1464" s="3" t="str">
        <f>VLOOKUP(Table3[[#This Row],[PRODUCT ID]],Table1[[PRODUCT]:[SELLING PRICE]],3,FALSE)</f>
        <v>Kg</v>
      </c>
      <c r="J1464" s="16">
        <f ca="1">VLOOKUP(Table3[[#This Row],[PRODUCT ID]],Table1[[PRODUCT]:[SELLING PRICE]],4,FALSE)</f>
        <v>144</v>
      </c>
      <c r="K1464" s="16">
        <f ca="1">VLOOKUP(Table3[[#This Row],[PRODUCT ID]],Table1[[PRODUCT]:[SELLING PRICE]],5,FALSE)</f>
        <v>29.695441773124283</v>
      </c>
      <c r="L1464" s="16">
        <f ca="1">J1464*Table3[[#This Row],[QUANTITY]]</f>
        <v>864</v>
      </c>
      <c r="M1464" s="16">
        <f ca="1">K1464*Table3[[#This Row],[QUANTITY]]*(1-Table3[[#This Row],[DISCOUNT %]])</f>
        <v>165.24635790541785</v>
      </c>
      <c r="N1464" s="3">
        <f>DAY(Table3[[#This Row],[DATE]])</f>
        <v>2</v>
      </c>
      <c r="O1464" s="3" t="str">
        <f>TEXT(Table3[[#This Row],[DATE]],"mmm")</f>
        <v>Jan</v>
      </c>
      <c r="P1464" s="3">
        <f>YEAR(Table3[[#This Row],[DATE]])</f>
        <v>2025</v>
      </c>
    </row>
    <row r="1465" spans="1:16" x14ac:dyDescent="0.3">
      <c r="A1465" s="6">
        <v>45660</v>
      </c>
      <c r="B1465" s="7" t="s">
        <v>1467</v>
      </c>
      <c r="C1465" s="9">
        <f t="shared" ca="1" si="44"/>
        <v>11</v>
      </c>
      <c r="D1465" s="9" t="s">
        <v>2116</v>
      </c>
      <c r="E1465" s="9" t="s">
        <v>2116</v>
      </c>
      <c r="F1465" s="10">
        <f t="shared" ca="1" si="45"/>
        <v>8.4463604625767921E-2</v>
      </c>
      <c r="G1465" s="3" t="str">
        <f>VLOOKUP(Table3[[#This Row],[PRODUCT ID]],Table1[[PRODUCT]:[SELLING PRICE]],1,FALSE)</f>
        <v>Product415</v>
      </c>
      <c r="H1465" s="3" t="str">
        <f>VLOOKUP(Table3[[#This Row],[PRODUCT ID]],Table1[[PRODUCT]:[SELLING PRICE]],2,FALSE)</f>
        <v>Category2</v>
      </c>
      <c r="I1465" s="3" t="str">
        <f>VLOOKUP(Table3[[#This Row],[PRODUCT ID]],Table1[[PRODUCT]:[SELLING PRICE]],3,FALSE)</f>
        <v>No</v>
      </c>
      <c r="J1465" s="16">
        <f ca="1">VLOOKUP(Table3[[#This Row],[PRODUCT ID]],Table1[[PRODUCT]:[SELLING PRICE]],4,FALSE)</f>
        <v>147</v>
      </c>
      <c r="K1465" s="16">
        <f ca="1">VLOOKUP(Table3[[#This Row],[PRODUCT ID]],Table1[[PRODUCT]:[SELLING PRICE]],5,FALSE)</f>
        <v>107.4666107565656</v>
      </c>
      <c r="L1465" s="16">
        <f ca="1">J1465*Table3[[#This Row],[QUANTITY]]</f>
        <v>1617</v>
      </c>
      <c r="M1465" s="16">
        <f ca="1">K1465*Table3[[#This Row],[QUANTITY]]*(1-Table3[[#This Row],[DISCOUNT %]])</f>
        <v>1082.285527786669</v>
      </c>
      <c r="N1465" s="3">
        <f>DAY(Table3[[#This Row],[DATE]])</f>
        <v>3</v>
      </c>
      <c r="O1465" s="3" t="str">
        <f>TEXT(Table3[[#This Row],[DATE]],"mmm")</f>
        <v>Jan</v>
      </c>
      <c r="P1465" s="3">
        <f>YEAR(Table3[[#This Row],[DATE]])</f>
        <v>2025</v>
      </c>
    </row>
    <row r="1466" spans="1:16" x14ac:dyDescent="0.3">
      <c r="A1466" s="6">
        <v>45661</v>
      </c>
      <c r="B1466" s="7" t="s">
        <v>1468</v>
      </c>
      <c r="C1466" s="9">
        <f t="shared" ca="1" si="44"/>
        <v>14</v>
      </c>
      <c r="D1466" s="9" t="s">
        <v>2116</v>
      </c>
      <c r="E1466" s="9" t="s">
        <v>2116</v>
      </c>
      <c r="F1466" s="10">
        <f t="shared" ca="1" si="45"/>
        <v>1.496160960670131E-2</v>
      </c>
      <c r="G1466" s="3" t="str">
        <f>VLOOKUP(Table3[[#This Row],[PRODUCT ID]],Table1[[PRODUCT]:[SELLING PRICE]],1,FALSE)</f>
        <v>Product416</v>
      </c>
      <c r="H1466" s="3" t="str">
        <f>VLOOKUP(Table3[[#This Row],[PRODUCT ID]],Table1[[PRODUCT]:[SELLING PRICE]],2,FALSE)</f>
        <v>Category3</v>
      </c>
      <c r="I1466" s="3" t="str">
        <f>VLOOKUP(Table3[[#This Row],[PRODUCT ID]],Table1[[PRODUCT]:[SELLING PRICE]],3,FALSE)</f>
        <v>No</v>
      </c>
      <c r="J1466" s="16">
        <f ca="1">VLOOKUP(Table3[[#This Row],[PRODUCT ID]],Table1[[PRODUCT]:[SELLING PRICE]],4,FALSE)</f>
        <v>67</v>
      </c>
      <c r="K1466" s="16">
        <f ca="1">VLOOKUP(Table3[[#This Row],[PRODUCT ID]],Table1[[PRODUCT]:[SELLING PRICE]],5,FALSE)</f>
        <v>25.886327328948482</v>
      </c>
      <c r="L1466" s="16">
        <f ca="1">J1466*Table3[[#This Row],[QUANTITY]]</f>
        <v>938</v>
      </c>
      <c r="M1466" s="16">
        <f ca="1">K1466*Table3[[#This Row],[QUANTITY]]*(1-Table3[[#This Row],[DISCOUNT %]])</f>
        <v>356.98636687422061</v>
      </c>
      <c r="N1466" s="3">
        <f>DAY(Table3[[#This Row],[DATE]])</f>
        <v>4</v>
      </c>
      <c r="O1466" s="3" t="str">
        <f>TEXT(Table3[[#This Row],[DATE]],"mmm")</f>
        <v>Jan</v>
      </c>
      <c r="P1466" s="3">
        <f>YEAR(Table3[[#This Row],[DATE]])</f>
        <v>2025</v>
      </c>
    </row>
    <row r="1467" spans="1:16" x14ac:dyDescent="0.3">
      <c r="A1467" s="6">
        <v>45662</v>
      </c>
      <c r="B1467" s="7" t="s">
        <v>1469</v>
      </c>
      <c r="C1467" s="9">
        <f t="shared" ca="1" si="44"/>
        <v>2</v>
      </c>
      <c r="D1467" s="9" t="s">
        <v>2115</v>
      </c>
      <c r="E1467" s="9" t="s">
        <v>2116</v>
      </c>
      <c r="F1467" s="10">
        <f t="shared" ca="1" si="45"/>
        <v>8.6655206963572123E-2</v>
      </c>
      <c r="G1467" s="3" t="str">
        <f>VLOOKUP(Table3[[#This Row],[PRODUCT ID]],Table1[[PRODUCT]:[SELLING PRICE]],1,FALSE)</f>
        <v>Product417</v>
      </c>
      <c r="H1467" s="3" t="str">
        <f>VLOOKUP(Table3[[#This Row],[PRODUCT ID]],Table1[[PRODUCT]:[SELLING PRICE]],2,FALSE)</f>
        <v>Category4</v>
      </c>
      <c r="I1467" s="3" t="str">
        <f>VLOOKUP(Table3[[#This Row],[PRODUCT ID]],Table1[[PRODUCT]:[SELLING PRICE]],3,FALSE)</f>
        <v>Ft</v>
      </c>
      <c r="J1467" s="16">
        <f ca="1">VLOOKUP(Table3[[#This Row],[PRODUCT ID]],Table1[[PRODUCT]:[SELLING PRICE]],4,FALSE)</f>
        <v>180</v>
      </c>
      <c r="K1467" s="16">
        <f ca="1">VLOOKUP(Table3[[#This Row],[PRODUCT ID]],Table1[[PRODUCT]:[SELLING PRICE]],5,FALSE)</f>
        <v>254.13758469906648</v>
      </c>
      <c r="L1467" s="16">
        <f ca="1">J1467*Table3[[#This Row],[QUANTITY]]</f>
        <v>360</v>
      </c>
      <c r="M1467" s="16">
        <f ca="1">K1467*Table3[[#This Row],[QUANTITY]]*(1-Table3[[#This Row],[DISCOUNT %]])</f>
        <v>464.23047939949311</v>
      </c>
      <c r="N1467" s="3">
        <f>DAY(Table3[[#This Row],[DATE]])</f>
        <v>5</v>
      </c>
      <c r="O1467" s="3" t="str">
        <f>TEXT(Table3[[#This Row],[DATE]],"mmm")</f>
        <v>Jan</v>
      </c>
      <c r="P1467" s="3">
        <f>YEAR(Table3[[#This Row],[DATE]])</f>
        <v>2025</v>
      </c>
    </row>
    <row r="1468" spans="1:16" x14ac:dyDescent="0.3">
      <c r="A1468" s="6">
        <v>45663</v>
      </c>
      <c r="B1468" s="7" t="s">
        <v>1470</v>
      </c>
      <c r="C1468" s="9">
        <f t="shared" ca="1" si="44"/>
        <v>15</v>
      </c>
      <c r="D1468" s="9" t="s">
        <v>2117</v>
      </c>
      <c r="E1468" s="9" t="s">
        <v>2118</v>
      </c>
      <c r="F1468" s="10">
        <f t="shared" ca="1" si="45"/>
        <v>1.9165515573135884E-2</v>
      </c>
      <c r="G1468" s="3" t="str">
        <f>VLOOKUP(Table3[[#This Row],[PRODUCT ID]],Table1[[PRODUCT]:[SELLING PRICE]],1,FALSE)</f>
        <v>Product418</v>
      </c>
      <c r="H1468" s="3" t="str">
        <f>VLOOKUP(Table3[[#This Row],[PRODUCT ID]],Table1[[PRODUCT]:[SELLING PRICE]],2,FALSE)</f>
        <v>Category5</v>
      </c>
      <c r="I1468" s="3" t="str">
        <f>VLOOKUP(Table3[[#This Row],[PRODUCT ID]],Table1[[PRODUCT]:[SELLING PRICE]],3,FALSE)</f>
        <v>No</v>
      </c>
      <c r="J1468" s="16">
        <f ca="1">VLOOKUP(Table3[[#This Row],[PRODUCT ID]],Table1[[PRODUCT]:[SELLING PRICE]],4,FALSE)</f>
        <v>193</v>
      </c>
      <c r="K1468" s="16">
        <f ca="1">VLOOKUP(Table3[[#This Row],[PRODUCT ID]],Table1[[PRODUCT]:[SELLING PRICE]],5,FALSE)</f>
        <v>191.71325804676093</v>
      </c>
      <c r="L1468" s="16">
        <f ca="1">J1468*Table3[[#This Row],[QUANTITY]]</f>
        <v>2895</v>
      </c>
      <c r="M1468" s="16">
        <f ca="1">K1468*Table3[[#This Row],[QUANTITY]]*(1-Table3[[#This Row],[DISCOUNT %]])</f>
        <v>2820.5846192113368</v>
      </c>
      <c r="N1468" s="3">
        <f>DAY(Table3[[#This Row],[DATE]])</f>
        <v>6</v>
      </c>
      <c r="O1468" s="3" t="str">
        <f>TEXT(Table3[[#This Row],[DATE]],"mmm")</f>
        <v>Jan</v>
      </c>
      <c r="P1468" s="3">
        <f>YEAR(Table3[[#This Row],[DATE]])</f>
        <v>2025</v>
      </c>
    </row>
    <row r="1469" spans="1:16" x14ac:dyDescent="0.3">
      <c r="A1469" s="6">
        <v>45664</v>
      </c>
      <c r="B1469" s="7" t="s">
        <v>1471</v>
      </c>
      <c r="C1469" s="9">
        <f t="shared" ca="1" si="44"/>
        <v>9</v>
      </c>
      <c r="D1469" s="9" t="s">
        <v>2117</v>
      </c>
      <c r="E1469" s="9" t="s">
        <v>2118</v>
      </c>
      <c r="F1469" s="10">
        <f t="shared" ca="1" si="45"/>
        <v>3.1707977786461554E-2</v>
      </c>
      <c r="G1469" s="3" t="str">
        <f>VLOOKUP(Table3[[#This Row],[PRODUCT ID]],Table1[[PRODUCT]:[SELLING PRICE]],1,FALSE)</f>
        <v>Product419</v>
      </c>
      <c r="H1469" s="3" t="str">
        <f>VLOOKUP(Table3[[#This Row],[PRODUCT ID]],Table1[[PRODUCT]:[SELLING PRICE]],2,FALSE)</f>
        <v>Category1</v>
      </c>
      <c r="I1469" s="3" t="str">
        <f>VLOOKUP(Table3[[#This Row],[PRODUCT ID]],Table1[[PRODUCT]:[SELLING PRICE]],3,FALSE)</f>
        <v>Kg</v>
      </c>
      <c r="J1469" s="16">
        <f ca="1">VLOOKUP(Table3[[#This Row],[PRODUCT ID]],Table1[[PRODUCT]:[SELLING PRICE]],4,FALSE)</f>
        <v>184</v>
      </c>
      <c r="K1469" s="16">
        <f ca="1">VLOOKUP(Table3[[#This Row],[PRODUCT ID]],Table1[[PRODUCT]:[SELLING PRICE]],5,FALSE)</f>
        <v>160.37553701985917</v>
      </c>
      <c r="L1469" s="16">
        <f ca="1">J1469*Table3[[#This Row],[QUANTITY]]</f>
        <v>1656</v>
      </c>
      <c r="M1469" s="16">
        <f ca="1">K1469*Table3[[#This Row],[QUANTITY]]*(1-Table3[[#This Row],[DISCOUNT %]])</f>
        <v>1397.6131774908747</v>
      </c>
      <c r="N1469" s="3">
        <f>DAY(Table3[[#This Row],[DATE]])</f>
        <v>7</v>
      </c>
      <c r="O1469" s="3" t="str">
        <f>TEXT(Table3[[#This Row],[DATE]],"mmm")</f>
        <v>Jan</v>
      </c>
      <c r="P1469" s="3">
        <f>YEAR(Table3[[#This Row],[DATE]])</f>
        <v>2025</v>
      </c>
    </row>
    <row r="1470" spans="1:16" x14ac:dyDescent="0.3">
      <c r="A1470" s="6">
        <v>45665</v>
      </c>
      <c r="B1470" s="7" t="s">
        <v>1472</v>
      </c>
      <c r="C1470" s="9">
        <f t="shared" ca="1" si="44"/>
        <v>13</v>
      </c>
      <c r="D1470" s="9" t="s">
        <v>2116</v>
      </c>
      <c r="E1470" s="9" t="s">
        <v>2116</v>
      </c>
      <c r="F1470" s="10">
        <f t="shared" ca="1" si="45"/>
        <v>3.881961876834366E-2</v>
      </c>
      <c r="G1470" s="3" t="str">
        <f>VLOOKUP(Table3[[#This Row],[PRODUCT ID]],Table1[[PRODUCT]:[SELLING PRICE]],1,FALSE)</f>
        <v>Product420</v>
      </c>
      <c r="H1470" s="3" t="str">
        <f>VLOOKUP(Table3[[#This Row],[PRODUCT ID]],Table1[[PRODUCT]:[SELLING PRICE]],2,FALSE)</f>
        <v>Category2</v>
      </c>
      <c r="I1470" s="3" t="str">
        <f>VLOOKUP(Table3[[#This Row],[PRODUCT ID]],Table1[[PRODUCT]:[SELLING PRICE]],3,FALSE)</f>
        <v>Kg</v>
      </c>
      <c r="J1470" s="16">
        <f ca="1">VLOOKUP(Table3[[#This Row],[PRODUCT ID]],Table1[[PRODUCT]:[SELLING PRICE]],4,FALSE)</f>
        <v>113</v>
      </c>
      <c r="K1470" s="16">
        <f ca="1">VLOOKUP(Table3[[#This Row],[PRODUCT ID]],Table1[[PRODUCT]:[SELLING PRICE]],5,FALSE)</f>
        <v>270.20693885758214</v>
      </c>
      <c r="L1470" s="16">
        <f ca="1">J1470*Table3[[#This Row],[QUANTITY]]</f>
        <v>1469</v>
      </c>
      <c r="M1470" s="16">
        <f ca="1">K1470*Table3[[#This Row],[QUANTITY]]*(1-Table3[[#This Row],[DISCOUNT %]])</f>
        <v>3376.3289105334056</v>
      </c>
      <c r="N1470" s="3">
        <f>DAY(Table3[[#This Row],[DATE]])</f>
        <v>8</v>
      </c>
      <c r="O1470" s="3" t="str">
        <f>TEXT(Table3[[#This Row],[DATE]],"mmm")</f>
        <v>Jan</v>
      </c>
      <c r="P1470" s="3">
        <f>YEAR(Table3[[#This Row],[DATE]])</f>
        <v>2025</v>
      </c>
    </row>
    <row r="1471" spans="1:16" x14ac:dyDescent="0.3">
      <c r="A1471" s="6">
        <v>45666</v>
      </c>
      <c r="B1471" s="7" t="s">
        <v>1473</v>
      </c>
      <c r="C1471" s="9">
        <f t="shared" ca="1" si="44"/>
        <v>15</v>
      </c>
      <c r="D1471" s="9" t="s">
        <v>2116</v>
      </c>
      <c r="E1471" s="9" t="s">
        <v>2116</v>
      </c>
      <c r="F1471" s="10">
        <f t="shared" ca="1" si="45"/>
        <v>9.3626688952054754E-2</v>
      </c>
      <c r="G1471" s="3" t="str">
        <f>VLOOKUP(Table3[[#This Row],[PRODUCT ID]],Table1[[PRODUCT]:[SELLING PRICE]],1,FALSE)</f>
        <v>Product421</v>
      </c>
      <c r="H1471" s="3" t="str">
        <f>VLOOKUP(Table3[[#This Row],[PRODUCT ID]],Table1[[PRODUCT]:[SELLING PRICE]],2,FALSE)</f>
        <v>Category3</v>
      </c>
      <c r="I1471" s="3" t="str">
        <f>VLOOKUP(Table3[[#This Row],[PRODUCT ID]],Table1[[PRODUCT]:[SELLING PRICE]],3,FALSE)</f>
        <v>Lt</v>
      </c>
      <c r="J1471" s="16">
        <f ca="1">VLOOKUP(Table3[[#This Row],[PRODUCT ID]],Table1[[PRODUCT]:[SELLING PRICE]],4,FALSE)</f>
        <v>241</v>
      </c>
      <c r="K1471" s="16">
        <f ca="1">VLOOKUP(Table3[[#This Row],[PRODUCT ID]],Table1[[PRODUCT]:[SELLING PRICE]],5,FALSE)</f>
        <v>103.62222509175936</v>
      </c>
      <c r="L1471" s="16">
        <f ca="1">J1471*Table3[[#This Row],[QUANTITY]]</f>
        <v>3615</v>
      </c>
      <c r="M1471" s="16">
        <f ca="1">K1471*Table3[[#This Row],[QUANTITY]]*(1-Table3[[#This Row],[DISCOUNT %]])</f>
        <v>1408.8062888186009</v>
      </c>
      <c r="N1471" s="3">
        <f>DAY(Table3[[#This Row],[DATE]])</f>
        <v>9</v>
      </c>
      <c r="O1471" s="3" t="str">
        <f>TEXT(Table3[[#This Row],[DATE]],"mmm")</f>
        <v>Jan</v>
      </c>
      <c r="P1471" s="3">
        <f>YEAR(Table3[[#This Row],[DATE]])</f>
        <v>2025</v>
      </c>
    </row>
    <row r="1472" spans="1:16" x14ac:dyDescent="0.3">
      <c r="A1472" s="6">
        <v>45667</v>
      </c>
      <c r="B1472" s="7" t="s">
        <v>1474</v>
      </c>
      <c r="C1472" s="9">
        <f t="shared" ca="1" si="44"/>
        <v>7</v>
      </c>
      <c r="D1472" s="9" t="s">
        <v>2116</v>
      </c>
      <c r="E1472" s="9" t="s">
        <v>2116</v>
      </c>
      <c r="F1472" s="10">
        <f t="shared" ca="1" si="45"/>
        <v>7.5021834810352461E-2</v>
      </c>
      <c r="G1472" s="3" t="str">
        <f>VLOOKUP(Table3[[#This Row],[PRODUCT ID]],Table1[[PRODUCT]:[SELLING PRICE]],1,FALSE)</f>
        <v>Product422</v>
      </c>
      <c r="H1472" s="3" t="str">
        <f>VLOOKUP(Table3[[#This Row],[PRODUCT ID]],Table1[[PRODUCT]:[SELLING PRICE]],2,FALSE)</f>
        <v>Category4</v>
      </c>
      <c r="I1472" s="3" t="str">
        <f>VLOOKUP(Table3[[#This Row],[PRODUCT ID]],Table1[[PRODUCT]:[SELLING PRICE]],3,FALSE)</f>
        <v>Kg</v>
      </c>
      <c r="J1472" s="16">
        <f ca="1">VLOOKUP(Table3[[#This Row],[PRODUCT ID]],Table1[[PRODUCT]:[SELLING PRICE]],4,FALSE)</f>
        <v>36</v>
      </c>
      <c r="K1472" s="16">
        <f ca="1">VLOOKUP(Table3[[#This Row],[PRODUCT ID]],Table1[[PRODUCT]:[SELLING PRICE]],5,FALSE)</f>
        <v>258.33116613589868</v>
      </c>
      <c r="L1472" s="16">
        <f ca="1">J1472*Table3[[#This Row],[QUANTITY]]</f>
        <v>252</v>
      </c>
      <c r="M1472" s="16">
        <f ca="1">K1472*Table3[[#This Row],[QUANTITY]]*(1-Table3[[#This Row],[DISCOUNT %]])</f>
        <v>1672.654816445799</v>
      </c>
      <c r="N1472" s="3">
        <f>DAY(Table3[[#This Row],[DATE]])</f>
        <v>10</v>
      </c>
      <c r="O1472" s="3" t="str">
        <f>TEXT(Table3[[#This Row],[DATE]],"mmm")</f>
        <v>Jan</v>
      </c>
      <c r="P1472" s="3">
        <f>YEAR(Table3[[#This Row],[DATE]])</f>
        <v>2025</v>
      </c>
    </row>
    <row r="1473" spans="1:16" x14ac:dyDescent="0.3">
      <c r="A1473" s="6">
        <v>45668</v>
      </c>
      <c r="B1473" s="7" t="s">
        <v>1475</v>
      </c>
      <c r="C1473" s="9">
        <f t="shared" ca="1" si="44"/>
        <v>10</v>
      </c>
      <c r="D1473" s="9" t="s">
        <v>2116</v>
      </c>
      <c r="E1473" s="9" t="s">
        <v>2116</v>
      </c>
      <c r="F1473" s="10">
        <f t="shared" ca="1" si="45"/>
        <v>7.5623270144433319E-2</v>
      </c>
      <c r="G1473" s="3" t="str">
        <f>VLOOKUP(Table3[[#This Row],[PRODUCT ID]],Table1[[PRODUCT]:[SELLING PRICE]],1,FALSE)</f>
        <v>Product423</v>
      </c>
      <c r="H1473" s="3" t="str">
        <f>VLOOKUP(Table3[[#This Row],[PRODUCT ID]],Table1[[PRODUCT]:[SELLING PRICE]],2,FALSE)</f>
        <v>Category5</v>
      </c>
      <c r="I1473" s="3" t="str">
        <f>VLOOKUP(Table3[[#This Row],[PRODUCT ID]],Table1[[PRODUCT]:[SELLING PRICE]],3,FALSE)</f>
        <v>Lt</v>
      </c>
      <c r="J1473" s="16">
        <f ca="1">VLOOKUP(Table3[[#This Row],[PRODUCT ID]],Table1[[PRODUCT]:[SELLING PRICE]],4,FALSE)</f>
        <v>121</v>
      </c>
      <c r="K1473" s="16">
        <f ca="1">VLOOKUP(Table3[[#This Row],[PRODUCT ID]],Table1[[PRODUCT]:[SELLING PRICE]],5,FALSE)</f>
        <v>225.16180170341892</v>
      </c>
      <c r="L1473" s="16">
        <f ca="1">J1473*Table3[[#This Row],[QUANTITY]]</f>
        <v>1210</v>
      </c>
      <c r="M1473" s="16">
        <f ca="1">K1473*Table3[[#This Row],[QUANTITY]]*(1-Table3[[#This Row],[DISCOUNT %]])</f>
        <v>2081.3432994699392</v>
      </c>
      <c r="N1473" s="3">
        <f>DAY(Table3[[#This Row],[DATE]])</f>
        <v>11</v>
      </c>
      <c r="O1473" s="3" t="str">
        <f>TEXT(Table3[[#This Row],[DATE]],"mmm")</f>
        <v>Jan</v>
      </c>
      <c r="P1473" s="3">
        <f>YEAR(Table3[[#This Row],[DATE]])</f>
        <v>2025</v>
      </c>
    </row>
    <row r="1474" spans="1:16" x14ac:dyDescent="0.3">
      <c r="A1474" s="6">
        <v>45669</v>
      </c>
      <c r="B1474" s="7" t="s">
        <v>1476</v>
      </c>
      <c r="C1474" s="9">
        <f t="shared" ca="1" si="44"/>
        <v>7</v>
      </c>
      <c r="D1474" s="9" t="s">
        <v>2115</v>
      </c>
      <c r="E1474" s="9" t="s">
        <v>2118</v>
      </c>
      <c r="F1474" s="10">
        <f t="shared" ca="1" si="45"/>
        <v>6.7687669616267604E-5</v>
      </c>
      <c r="G1474" s="3" t="str">
        <f>VLOOKUP(Table3[[#This Row],[PRODUCT ID]],Table1[[PRODUCT]:[SELLING PRICE]],1,FALSE)</f>
        <v>Product424</v>
      </c>
      <c r="H1474" s="3" t="str">
        <f>VLOOKUP(Table3[[#This Row],[PRODUCT ID]],Table1[[PRODUCT]:[SELLING PRICE]],2,FALSE)</f>
        <v>Category1</v>
      </c>
      <c r="I1474" s="3" t="str">
        <f>VLOOKUP(Table3[[#This Row],[PRODUCT ID]],Table1[[PRODUCT]:[SELLING PRICE]],3,FALSE)</f>
        <v>Ft</v>
      </c>
      <c r="J1474" s="16">
        <f ca="1">VLOOKUP(Table3[[#This Row],[PRODUCT ID]],Table1[[PRODUCT]:[SELLING PRICE]],4,FALSE)</f>
        <v>195</v>
      </c>
      <c r="K1474" s="16">
        <f ca="1">VLOOKUP(Table3[[#This Row],[PRODUCT ID]],Table1[[PRODUCT]:[SELLING PRICE]],5,FALSE)</f>
        <v>37.85977085598217</v>
      </c>
      <c r="L1474" s="16">
        <f ca="1">J1474*Table3[[#This Row],[QUANTITY]]</f>
        <v>1365</v>
      </c>
      <c r="M1474" s="16">
        <f ca="1">K1474*Table3[[#This Row],[QUANTITY]]*(1-Table3[[#This Row],[DISCOUNT %]])</f>
        <v>265.00045751424506</v>
      </c>
      <c r="N1474" s="3">
        <f>DAY(Table3[[#This Row],[DATE]])</f>
        <v>12</v>
      </c>
      <c r="O1474" s="3" t="str">
        <f>TEXT(Table3[[#This Row],[DATE]],"mmm")</f>
        <v>Jan</v>
      </c>
      <c r="P1474" s="3">
        <f>YEAR(Table3[[#This Row],[DATE]])</f>
        <v>2025</v>
      </c>
    </row>
    <row r="1475" spans="1:16" x14ac:dyDescent="0.3">
      <c r="A1475" s="6">
        <v>45670</v>
      </c>
      <c r="B1475" s="7" t="s">
        <v>1477</v>
      </c>
      <c r="C1475" s="9">
        <f t="shared" ref="C1475:C1538" ca="1" si="46">RANDBETWEEN(1,15)</f>
        <v>7</v>
      </c>
      <c r="D1475" s="9" t="s">
        <v>2116</v>
      </c>
      <c r="E1475" s="9" t="s">
        <v>2116</v>
      </c>
      <c r="F1475" s="10">
        <f t="shared" ref="F1475:F1538" ca="1" si="47">RAND()*(0.1)</f>
        <v>2.9971670591746949E-2</v>
      </c>
      <c r="G1475" s="3" t="str">
        <f>VLOOKUP(Table3[[#This Row],[PRODUCT ID]],Table1[[PRODUCT]:[SELLING PRICE]],1,FALSE)</f>
        <v>Product425</v>
      </c>
      <c r="H1475" s="3" t="str">
        <f>VLOOKUP(Table3[[#This Row],[PRODUCT ID]],Table1[[PRODUCT]:[SELLING PRICE]],2,FALSE)</f>
        <v>Category2</v>
      </c>
      <c r="I1475" s="3" t="str">
        <f>VLOOKUP(Table3[[#This Row],[PRODUCT ID]],Table1[[PRODUCT]:[SELLING PRICE]],3,FALSE)</f>
        <v>Kg</v>
      </c>
      <c r="J1475" s="16">
        <f ca="1">VLOOKUP(Table3[[#This Row],[PRODUCT ID]],Table1[[PRODUCT]:[SELLING PRICE]],4,FALSE)</f>
        <v>6</v>
      </c>
      <c r="K1475" s="16">
        <f ca="1">VLOOKUP(Table3[[#This Row],[PRODUCT ID]],Table1[[PRODUCT]:[SELLING PRICE]],5,FALSE)</f>
        <v>169.92729909656524</v>
      </c>
      <c r="L1475" s="16">
        <f ca="1">J1475*Table3[[#This Row],[QUANTITY]]</f>
        <v>42</v>
      </c>
      <c r="M1475" s="16">
        <f ca="1">K1475*Table3[[#This Row],[QUANTITY]]*(1-Table3[[#This Row],[DISCOUNT %]])</f>
        <v>1153.8400584444839</v>
      </c>
      <c r="N1475" s="3">
        <f>DAY(Table3[[#This Row],[DATE]])</f>
        <v>13</v>
      </c>
      <c r="O1475" s="3" t="str">
        <f>TEXT(Table3[[#This Row],[DATE]],"mmm")</f>
        <v>Jan</v>
      </c>
      <c r="P1475" s="3">
        <f>YEAR(Table3[[#This Row],[DATE]])</f>
        <v>2025</v>
      </c>
    </row>
    <row r="1476" spans="1:16" x14ac:dyDescent="0.3">
      <c r="A1476" s="6">
        <v>45671</v>
      </c>
      <c r="B1476" s="7" t="s">
        <v>1478</v>
      </c>
      <c r="C1476" s="9">
        <f t="shared" ca="1" si="46"/>
        <v>12</v>
      </c>
      <c r="D1476" s="9" t="s">
        <v>2117</v>
      </c>
      <c r="E1476" s="9" t="s">
        <v>2116</v>
      </c>
      <c r="F1476" s="10">
        <f t="shared" ca="1" si="47"/>
        <v>1.6668535372280836E-2</v>
      </c>
      <c r="G1476" s="3" t="str">
        <f>VLOOKUP(Table3[[#This Row],[PRODUCT ID]],Table1[[PRODUCT]:[SELLING PRICE]],1,FALSE)</f>
        <v>Product426</v>
      </c>
      <c r="H1476" s="3" t="str">
        <f>VLOOKUP(Table3[[#This Row],[PRODUCT ID]],Table1[[PRODUCT]:[SELLING PRICE]],2,FALSE)</f>
        <v>Category3</v>
      </c>
      <c r="I1476" s="3" t="str">
        <f>VLOOKUP(Table3[[#This Row],[PRODUCT ID]],Table1[[PRODUCT]:[SELLING PRICE]],3,FALSE)</f>
        <v>No</v>
      </c>
      <c r="J1476" s="16">
        <f ca="1">VLOOKUP(Table3[[#This Row],[PRODUCT ID]],Table1[[PRODUCT]:[SELLING PRICE]],4,FALSE)</f>
        <v>105</v>
      </c>
      <c r="K1476" s="16">
        <f ca="1">VLOOKUP(Table3[[#This Row],[PRODUCT ID]],Table1[[PRODUCT]:[SELLING PRICE]],5,FALSE)</f>
        <v>231.94798934194344</v>
      </c>
      <c r="L1476" s="16">
        <f ca="1">J1476*Table3[[#This Row],[QUANTITY]]</f>
        <v>1260</v>
      </c>
      <c r="M1476" s="16">
        <f ca="1">K1476*Table3[[#This Row],[QUANTITY]]*(1-Table3[[#This Row],[DISCOUNT %]])</f>
        <v>2736.9810729248143</v>
      </c>
      <c r="N1476" s="3">
        <f>DAY(Table3[[#This Row],[DATE]])</f>
        <v>14</v>
      </c>
      <c r="O1476" s="3" t="str">
        <f>TEXT(Table3[[#This Row],[DATE]],"mmm")</f>
        <v>Jan</v>
      </c>
      <c r="P1476" s="3">
        <f>YEAR(Table3[[#This Row],[DATE]])</f>
        <v>2025</v>
      </c>
    </row>
    <row r="1477" spans="1:16" x14ac:dyDescent="0.3">
      <c r="A1477" s="6">
        <v>45672</v>
      </c>
      <c r="B1477" s="7" t="s">
        <v>1479</v>
      </c>
      <c r="C1477" s="9">
        <f t="shared" ca="1" si="46"/>
        <v>5</v>
      </c>
      <c r="D1477" s="9" t="s">
        <v>2115</v>
      </c>
      <c r="E1477" s="9" t="s">
        <v>2116</v>
      </c>
      <c r="F1477" s="10">
        <f t="shared" ca="1" si="47"/>
        <v>9.3746364190001874E-2</v>
      </c>
      <c r="G1477" s="3" t="str">
        <f>VLOOKUP(Table3[[#This Row],[PRODUCT ID]],Table1[[PRODUCT]:[SELLING PRICE]],1,FALSE)</f>
        <v>Product427</v>
      </c>
      <c r="H1477" s="3" t="str">
        <f>VLOOKUP(Table3[[#This Row],[PRODUCT ID]],Table1[[PRODUCT]:[SELLING PRICE]],2,FALSE)</f>
        <v>Category4</v>
      </c>
      <c r="I1477" s="3" t="str">
        <f>VLOOKUP(Table3[[#This Row],[PRODUCT ID]],Table1[[PRODUCT]:[SELLING PRICE]],3,FALSE)</f>
        <v>No</v>
      </c>
      <c r="J1477" s="16">
        <f ca="1">VLOOKUP(Table3[[#This Row],[PRODUCT ID]],Table1[[PRODUCT]:[SELLING PRICE]],4,FALSE)</f>
        <v>220</v>
      </c>
      <c r="K1477" s="16">
        <f ca="1">VLOOKUP(Table3[[#This Row],[PRODUCT ID]],Table1[[PRODUCT]:[SELLING PRICE]],5,FALSE)</f>
        <v>136.35128589200588</v>
      </c>
      <c r="L1477" s="16">
        <f ca="1">J1477*Table3[[#This Row],[QUANTITY]]</f>
        <v>1100</v>
      </c>
      <c r="M1477" s="16">
        <f ca="1">K1477*Table3[[#This Row],[QUANTITY]]*(1-Table3[[#This Row],[DISCOUNT %]])</f>
        <v>617.84424293499421</v>
      </c>
      <c r="N1477" s="3">
        <f>DAY(Table3[[#This Row],[DATE]])</f>
        <v>15</v>
      </c>
      <c r="O1477" s="3" t="str">
        <f>TEXT(Table3[[#This Row],[DATE]],"mmm")</f>
        <v>Jan</v>
      </c>
      <c r="P1477" s="3">
        <f>YEAR(Table3[[#This Row],[DATE]])</f>
        <v>2025</v>
      </c>
    </row>
    <row r="1478" spans="1:16" x14ac:dyDescent="0.3">
      <c r="A1478" s="6">
        <v>45673</v>
      </c>
      <c r="B1478" s="7" t="s">
        <v>1480</v>
      </c>
      <c r="C1478" s="9">
        <f t="shared" ca="1" si="46"/>
        <v>9</v>
      </c>
      <c r="D1478" s="9" t="s">
        <v>2115</v>
      </c>
      <c r="E1478" s="9" t="s">
        <v>2116</v>
      </c>
      <c r="F1478" s="10">
        <f t="shared" ca="1" si="47"/>
        <v>8.2601226849311107E-2</v>
      </c>
      <c r="G1478" s="3" t="str">
        <f>VLOOKUP(Table3[[#This Row],[PRODUCT ID]],Table1[[PRODUCT]:[SELLING PRICE]],1,FALSE)</f>
        <v>Product428</v>
      </c>
      <c r="H1478" s="3" t="str">
        <f>VLOOKUP(Table3[[#This Row],[PRODUCT ID]],Table1[[PRODUCT]:[SELLING PRICE]],2,FALSE)</f>
        <v>Category5</v>
      </c>
      <c r="I1478" s="3" t="str">
        <f>VLOOKUP(Table3[[#This Row],[PRODUCT ID]],Table1[[PRODUCT]:[SELLING PRICE]],3,FALSE)</f>
        <v>Ft</v>
      </c>
      <c r="J1478" s="16">
        <f ca="1">VLOOKUP(Table3[[#This Row],[PRODUCT ID]],Table1[[PRODUCT]:[SELLING PRICE]],4,FALSE)</f>
        <v>170</v>
      </c>
      <c r="K1478" s="16">
        <f ca="1">VLOOKUP(Table3[[#This Row],[PRODUCT ID]],Table1[[PRODUCT]:[SELLING PRICE]],5,FALSE)</f>
        <v>172.35266570686969</v>
      </c>
      <c r="L1478" s="16">
        <f ca="1">J1478*Table3[[#This Row],[QUANTITY]]</f>
        <v>1530</v>
      </c>
      <c r="M1478" s="16">
        <f ca="1">K1478*Table3[[#This Row],[QUANTITY]]*(1-Table3[[#This Row],[DISCOUNT %]])</f>
        <v>1423.0451166185974</v>
      </c>
      <c r="N1478" s="3">
        <f>DAY(Table3[[#This Row],[DATE]])</f>
        <v>16</v>
      </c>
      <c r="O1478" s="3" t="str">
        <f>TEXT(Table3[[#This Row],[DATE]],"mmm")</f>
        <v>Jan</v>
      </c>
      <c r="P1478" s="3">
        <f>YEAR(Table3[[#This Row],[DATE]])</f>
        <v>2025</v>
      </c>
    </row>
    <row r="1479" spans="1:16" x14ac:dyDescent="0.3">
      <c r="A1479" s="6">
        <v>45674</v>
      </c>
      <c r="B1479" s="7" t="s">
        <v>1481</v>
      </c>
      <c r="C1479" s="9">
        <f t="shared" ca="1" si="46"/>
        <v>15</v>
      </c>
      <c r="D1479" s="9" t="s">
        <v>2115</v>
      </c>
      <c r="E1479" s="9" t="s">
        <v>2116</v>
      </c>
      <c r="F1479" s="10">
        <f t="shared" ca="1" si="47"/>
        <v>8.9601881809567518E-2</v>
      </c>
      <c r="G1479" s="3" t="str">
        <f>VLOOKUP(Table3[[#This Row],[PRODUCT ID]],Table1[[PRODUCT]:[SELLING PRICE]],1,FALSE)</f>
        <v>Product429</v>
      </c>
      <c r="H1479" s="3" t="str">
        <f>VLOOKUP(Table3[[#This Row],[PRODUCT ID]],Table1[[PRODUCT]:[SELLING PRICE]],2,FALSE)</f>
        <v>Category1</v>
      </c>
      <c r="I1479" s="3" t="str">
        <f>VLOOKUP(Table3[[#This Row],[PRODUCT ID]],Table1[[PRODUCT]:[SELLING PRICE]],3,FALSE)</f>
        <v>No</v>
      </c>
      <c r="J1479" s="16">
        <f ca="1">VLOOKUP(Table3[[#This Row],[PRODUCT ID]],Table1[[PRODUCT]:[SELLING PRICE]],4,FALSE)</f>
        <v>132</v>
      </c>
      <c r="K1479" s="16">
        <f ca="1">VLOOKUP(Table3[[#This Row],[PRODUCT ID]],Table1[[PRODUCT]:[SELLING PRICE]],5,FALSE)</f>
        <v>161.90115933403715</v>
      </c>
      <c r="L1479" s="16">
        <f ca="1">J1479*Table3[[#This Row],[QUANTITY]]</f>
        <v>1980</v>
      </c>
      <c r="M1479" s="16">
        <f ca="1">K1479*Table3[[#This Row],[QUANTITY]]*(1-Table3[[#This Row],[DISCOUNT %]])</f>
        <v>2210.9176618583519</v>
      </c>
      <c r="N1479" s="3">
        <f>DAY(Table3[[#This Row],[DATE]])</f>
        <v>17</v>
      </c>
      <c r="O1479" s="3" t="str">
        <f>TEXT(Table3[[#This Row],[DATE]],"mmm")</f>
        <v>Jan</v>
      </c>
      <c r="P1479" s="3">
        <f>YEAR(Table3[[#This Row],[DATE]])</f>
        <v>2025</v>
      </c>
    </row>
    <row r="1480" spans="1:16" x14ac:dyDescent="0.3">
      <c r="A1480" s="6">
        <v>45675</v>
      </c>
      <c r="B1480" s="7" t="s">
        <v>1482</v>
      </c>
      <c r="C1480" s="9">
        <f t="shared" ca="1" si="46"/>
        <v>10</v>
      </c>
      <c r="D1480" s="9" t="s">
        <v>2116</v>
      </c>
      <c r="E1480" s="9" t="s">
        <v>2118</v>
      </c>
      <c r="F1480" s="10">
        <f t="shared" ca="1" si="47"/>
        <v>3.4212092237010126E-2</v>
      </c>
      <c r="G1480" s="3" t="str">
        <f>VLOOKUP(Table3[[#This Row],[PRODUCT ID]],Table1[[PRODUCT]:[SELLING PRICE]],1,FALSE)</f>
        <v>Product430</v>
      </c>
      <c r="H1480" s="3" t="str">
        <f>VLOOKUP(Table3[[#This Row],[PRODUCT ID]],Table1[[PRODUCT]:[SELLING PRICE]],2,FALSE)</f>
        <v>Category2</v>
      </c>
      <c r="I1480" s="3" t="str">
        <f>VLOOKUP(Table3[[#This Row],[PRODUCT ID]],Table1[[PRODUCT]:[SELLING PRICE]],3,FALSE)</f>
        <v>Kg</v>
      </c>
      <c r="J1480" s="16">
        <f ca="1">VLOOKUP(Table3[[#This Row],[PRODUCT ID]],Table1[[PRODUCT]:[SELLING PRICE]],4,FALSE)</f>
        <v>132</v>
      </c>
      <c r="K1480" s="16">
        <f ca="1">VLOOKUP(Table3[[#This Row],[PRODUCT ID]],Table1[[PRODUCT]:[SELLING PRICE]],5,FALSE)</f>
        <v>289.07355089381008</v>
      </c>
      <c r="L1480" s="16">
        <f ca="1">J1480*Table3[[#This Row],[QUANTITY]]</f>
        <v>1320</v>
      </c>
      <c r="M1480" s="16">
        <f ca="1">K1480*Table3[[#This Row],[QUANTITY]]*(1-Table3[[#This Row],[DISCOUNT %]])</f>
        <v>2791.8373990735099</v>
      </c>
      <c r="N1480" s="3">
        <f>DAY(Table3[[#This Row],[DATE]])</f>
        <v>18</v>
      </c>
      <c r="O1480" s="3" t="str">
        <f>TEXT(Table3[[#This Row],[DATE]],"mmm")</f>
        <v>Jan</v>
      </c>
      <c r="P1480" s="3">
        <f>YEAR(Table3[[#This Row],[DATE]])</f>
        <v>2025</v>
      </c>
    </row>
    <row r="1481" spans="1:16" x14ac:dyDescent="0.3">
      <c r="A1481" s="6">
        <v>45676</v>
      </c>
      <c r="B1481" s="7" t="s">
        <v>1483</v>
      </c>
      <c r="C1481" s="9">
        <f t="shared" ca="1" si="46"/>
        <v>7</v>
      </c>
      <c r="D1481" s="9" t="s">
        <v>2116</v>
      </c>
      <c r="E1481" s="9" t="s">
        <v>2118</v>
      </c>
      <c r="F1481" s="10">
        <f t="shared" ca="1" si="47"/>
        <v>2.8354896258524331E-2</v>
      </c>
      <c r="G1481" s="3" t="str">
        <f>VLOOKUP(Table3[[#This Row],[PRODUCT ID]],Table1[[PRODUCT]:[SELLING PRICE]],1,FALSE)</f>
        <v>Product431</v>
      </c>
      <c r="H1481" s="3" t="str">
        <f>VLOOKUP(Table3[[#This Row],[PRODUCT ID]],Table1[[PRODUCT]:[SELLING PRICE]],2,FALSE)</f>
        <v>Category3</v>
      </c>
      <c r="I1481" s="3" t="str">
        <f>VLOOKUP(Table3[[#This Row],[PRODUCT ID]],Table1[[PRODUCT]:[SELLING PRICE]],3,FALSE)</f>
        <v>Kg</v>
      </c>
      <c r="J1481" s="16">
        <f ca="1">VLOOKUP(Table3[[#This Row],[PRODUCT ID]],Table1[[PRODUCT]:[SELLING PRICE]],4,FALSE)</f>
        <v>150</v>
      </c>
      <c r="K1481" s="16">
        <f ca="1">VLOOKUP(Table3[[#This Row],[PRODUCT ID]],Table1[[PRODUCT]:[SELLING PRICE]],5,FALSE)</f>
        <v>56.438333150069951</v>
      </c>
      <c r="L1481" s="16">
        <f ca="1">J1481*Table3[[#This Row],[QUANTITY]]</f>
        <v>1050</v>
      </c>
      <c r="M1481" s="16">
        <f ca="1">K1481*Table3[[#This Row],[QUANTITY]]*(1-Table3[[#This Row],[DISCOUNT %]])</f>
        <v>383.8662104801698</v>
      </c>
      <c r="N1481" s="3">
        <f>DAY(Table3[[#This Row],[DATE]])</f>
        <v>19</v>
      </c>
      <c r="O1481" s="3" t="str">
        <f>TEXT(Table3[[#This Row],[DATE]],"mmm")</f>
        <v>Jan</v>
      </c>
      <c r="P1481" s="3">
        <f>YEAR(Table3[[#This Row],[DATE]])</f>
        <v>2025</v>
      </c>
    </row>
    <row r="1482" spans="1:16" x14ac:dyDescent="0.3">
      <c r="A1482" s="6">
        <v>45677</v>
      </c>
      <c r="B1482" s="7" t="s">
        <v>1484</v>
      </c>
      <c r="C1482" s="9">
        <f t="shared" ca="1" si="46"/>
        <v>1</v>
      </c>
      <c r="D1482" s="9" t="s">
        <v>2116</v>
      </c>
      <c r="E1482" s="9" t="s">
        <v>2116</v>
      </c>
      <c r="F1482" s="10">
        <f t="shared" ca="1" si="47"/>
        <v>4.2474600201274818E-2</v>
      </c>
      <c r="G1482" s="3" t="str">
        <f>VLOOKUP(Table3[[#This Row],[PRODUCT ID]],Table1[[PRODUCT]:[SELLING PRICE]],1,FALSE)</f>
        <v>Product432</v>
      </c>
      <c r="H1482" s="3" t="str">
        <f>VLOOKUP(Table3[[#This Row],[PRODUCT ID]],Table1[[PRODUCT]:[SELLING PRICE]],2,FALSE)</f>
        <v>Category4</v>
      </c>
      <c r="I1482" s="3" t="str">
        <f>VLOOKUP(Table3[[#This Row],[PRODUCT ID]],Table1[[PRODUCT]:[SELLING PRICE]],3,FALSE)</f>
        <v>Lt</v>
      </c>
      <c r="J1482" s="16">
        <f ca="1">VLOOKUP(Table3[[#This Row],[PRODUCT ID]],Table1[[PRODUCT]:[SELLING PRICE]],4,FALSE)</f>
        <v>208</v>
      </c>
      <c r="K1482" s="16">
        <f ca="1">VLOOKUP(Table3[[#This Row],[PRODUCT ID]],Table1[[PRODUCT]:[SELLING PRICE]],5,FALSE)</f>
        <v>42.284359649244081</v>
      </c>
      <c r="L1482" s="16">
        <f ca="1">J1482*Table3[[#This Row],[QUANTITY]]</f>
        <v>208</v>
      </c>
      <c r="M1482" s="16">
        <f ca="1">K1482*Table3[[#This Row],[QUANTITY]]*(1-Table3[[#This Row],[DISCOUNT %]])</f>
        <v>40.48834837837552</v>
      </c>
      <c r="N1482" s="3">
        <f>DAY(Table3[[#This Row],[DATE]])</f>
        <v>20</v>
      </c>
      <c r="O1482" s="3" t="str">
        <f>TEXT(Table3[[#This Row],[DATE]],"mmm")</f>
        <v>Jan</v>
      </c>
      <c r="P1482" s="3">
        <f>YEAR(Table3[[#This Row],[DATE]])</f>
        <v>2025</v>
      </c>
    </row>
    <row r="1483" spans="1:16" x14ac:dyDescent="0.3">
      <c r="A1483" s="6">
        <v>45678</v>
      </c>
      <c r="B1483" s="7" t="s">
        <v>1485</v>
      </c>
      <c r="C1483" s="9">
        <f t="shared" ca="1" si="46"/>
        <v>12</v>
      </c>
      <c r="D1483" s="9" t="s">
        <v>2115</v>
      </c>
      <c r="E1483" s="9" t="s">
        <v>2116</v>
      </c>
      <c r="F1483" s="10">
        <f t="shared" ca="1" si="47"/>
        <v>2.5931091667300656E-2</v>
      </c>
      <c r="G1483" s="3" t="str">
        <f>VLOOKUP(Table3[[#This Row],[PRODUCT ID]],Table1[[PRODUCT]:[SELLING PRICE]],1,FALSE)</f>
        <v>Product433</v>
      </c>
      <c r="H1483" s="3" t="str">
        <f>VLOOKUP(Table3[[#This Row],[PRODUCT ID]],Table1[[PRODUCT]:[SELLING PRICE]],2,FALSE)</f>
        <v>Category1</v>
      </c>
      <c r="I1483" s="3" t="str">
        <f>VLOOKUP(Table3[[#This Row],[PRODUCT ID]],Table1[[PRODUCT]:[SELLING PRICE]],3,FALSE)</f>
        <v>Kg</v>
      </c>
      <c r="J1483" s="16">
        <f ca="1">VLOOKUP(Table3[[#This Row],[PRODUCT ID]],Table1[[PRODUCT]:[SELLING PRICE]],4,FALSE)</f>
        <v>70</v>
      </c>
      <c r="K1483" s="16">
        <f ca="1">VLOOKUP(Table3[[#This Row],[PRODUCT ID]],Table1[[PRODUCT]:[SELLING PRICE]],5,FALSE)</f>
        <v>106.72694694146617</v>
      </c>
      <c r="L1483" s="16">
        <f ca="1">J1483*Table3[[#This Row],[QUANTITY]]</f>
        <v>840</v>
      </c>
      <c r="M1483" s="16">
        <f ca="1">K1483*Table3[[#This Row],[QUANTITY]]*(1-Table3[[#This Row],[DISCOUNT %]])</f>
        <v>1247.5128083634704</v>
      </c>
      <c r="N1483" s="3">
        <f>DAY(Table3[[#This Row],[DATE]])</f>
        <v>21</v>
      </c>
      <c r="O1483" s="3" t="str">
        <f>TEXT(Table3[[#This Row],[DATE]],"mmm")</f>
        <v>Jan</v>
      </c>
      <c r="P1483" s="3">
        <f>YEAR(Table3[[#This Row],[DATE]])</f>
        <v>2025</v>
      </c>
    </row>
    <row r="1484" spans="1:16" x14ac:dyDescent="0.3">
      <c r="A1484" s="6">
        <v>45679</v>
      </c>
      <c r="B1484" s="7" t="s">
        <v>1486</v>
      </c>
      <c r="C1484" s="9">
        <f t="shared" ca="1" si="46"/>
        <v>6</v>
      </c>
      <c r="D1484" s="9" t="s">
        <v>2117</v>
      </c>
      <c r="E1484" s="9" t="s">
        <v>2116</v>
      </c>
      <c r="F1484" s="10">
        <f t="shared" ca="1" si="47"/>
        <v>1.547887673689219E-3</v>
      </c>
      <c r="G1484" s="3" t="str">
        <f>VLOOKUP(Table3[[#This Row],[PRODUCT ID]],Table1[[PRODUCT]:[SELLING PRICE]],1,FALSE)</f>
        <v>Product434</v>
      </c>
      <c r="H1484" s="3" t="str">
        <f>VLOOKUP(Table3[[#This Row],[PRODUCT ID]],Table1[[PRODUCT]:[SELLING PRICE]],2,FALSE)</f>
        <v>Category2</v>
      </c>
      <c r="I1484" s="3" t="str">
        <f>VLOOKUP(Table3[[#This Row],[PRODUCT ID]],Table1[[PRODUCT]:[SELLING PRICE]],3,FALSE)</f>
        <v>Lt</v>
      </c>
      <c r="J1484" s="16">
        <f ca="1">VLOOKUP(Table3[[#This Row],[PRODUCT ID]],Table1[[PRODUCT]:[SELLING PRICE]],4,FALSE)</f>
        <v>9</v>
      </c>
      <c r="K1484" s="16">
        <f ca="1">VLOOKUP(Table3[[#This Row],[PRODUCT ID]],Table1[[PRODUCT]:[SELLING PRICE]],5,FALSE)</f>
        <v>107.45065848780625</v>
      </c>
      <c r="L1484" s="16">
        <f ca="1">J1484*Table3[[#This Row],[QUANTITY]]</f>
        <v>54</v>
      </c>
      <c r="M1484" s="16">
        <f ca="1">K1484*Table3[[#This Row],[QUANTITY]]*(1-Table3[[#This Row],[DISCOUNT %]])</f>
        <v>643.70602162801913</v>
      </c>
      <c r="N1484" s="3">
        <f>DAY(Table3[[#This Row],[DATE]])</f>
        <v>22</v>
      </c>
      <c r="O1484" s="3" t="str">
        <f>TEXT(Table3[[#This Row],[DATE]],"mmm")</f>
        <v>Jan</v>
      </c>
      <c r="P1484" s="3">
        <f>YEAR(Table3[[#This Row],[DATE]])</f>
        <v>2025</v>
      </c>
    </row>
    <row r="1485" spans="1:16" x14ac:dyDescent="0.3">
      <c r="A1485" s="6">
        <v>45680</v>
      </c>
      <c r="B1485" s="7" t="s">
        <v>1487</v>
      </c>
      <c r="C1485" s="9">
        <f t="shared" ca="1" si="46"/>
        <v>2</v>
      </c>
      <c r="D1485" s="9" t="s">
        <v>2117</v>
      </c>
      <c r="E1485" s="9" t="s">
        <v>2116</v>
      </c>
      <c r="F1485" s="10">
        <f t="shared" ca="1" si="47"/>
        <v>1.4219769153108964E-3</v>
      </c>
      <c r="G1485" s="3" t="str">
        <f>VLOOKUP(Table3[[#This Row],[PRODUCT ID]],Table1[[PRODUCT]:[SELLING PRICE]],1,FALSE)</f>
        <v>Product435</v>
      </c>
      <c r="H1485" s="3" t="str">
        <f>VLOOKUP(Table3[[#This Row],[PRODUCT ID]],Table1[[PRODUCT]:[SELLING PRICE]],2,FALSE)</f>
        <v>Category3</v>
      </c>
      <c r="I1485" s="3" t="str">
        <f>VLOOKUP(Table3[[#This Row],[PRODUCT ID]],Table1[[PRODUCT]:[SELLING PRICE]],3,FALSE)</f>
        <v>Ft</v>
      </c>
      <c r="J1485" s="16">
        <f ca="1">VLOOKUP(Table3[[#This Row],[PRODUCT ID]],Table1[[PRODUCT]:[SELLING PRICE]],4,FALSE)</f>
        <v>156</v>
      </c>
      <c r="K1485" s="16">
        <f ca="1">VLOOKUP(Table3[[#This Row],[PRODUCT ID]],Table1[[PRODUCT]:[SELLING PRICE]],5,FALSE)</f>
        <v>213.84245326456008</v>
      </c>
      <c r="L1485" s="16">
        <f ca="1">J1485*Table3[[#This Row],[QUANTITY]]</f>
        <v>312</v>
      </c>
      <c r="M1485" s="16">
        <f ca="1">K1485*Table3[[#This Row],[QUANTITY]]*(1-Table3[[#This Row],[DISCOUNT %]])</f>
        <v>427.07674846500885</v>
      </c>
      <c r="N1485" s="3">
        <f>DAY(Table3[[#This Row],[DATE]])</f>
        <v>23</v>
      </c>
      <c r="O1485" s="3" t="str">
        <f>TEXT(Table3[[#This Row],[DATE]],"mmm")</f>
        <v>Jan</v>
      </c>
      <c r="P1485" s="3">
        <f>YEAR(Table3[[#This Row],[DATE]])</f>
        <v>2025</v>
      </c>
    </row>
    <row r="1486" spans="1:16" x14ac:dyDescent="0.3">
      <c r="A1486" s="6">
        <v>45681</v>
      </c>
      <c r="B1486" s="7" t="s">
        <v>1488</v>
      </c>
      <c r="C1486" s="9">
        <f t="shared" ca="1" si="46"/>
        <v>10</v>
      </c>
      <c r="D1486" s="9" t="s">
        <v>2116</v>
      </c>
      <c r="E1486" s="9" t="s">
        <v>2118</v>
      </c>
      <c r="F1486" s="10">
        <f t="shared" ca="1" si="47"/>
        <v>6.1125750141595207E-2</v>
      </c>
      <c r="G1486" s="3" t="str">
        <f>VLOOKUP(Table3[[#This Row],[PRODUCT ID]],Table1[[PRODUCT]:[SELLING PRICE]],1,FALSE)</f>
        <v>Product436</v>
      </c>
      <c r="H1486" s="3" t="str">
        <f>VLOOKUP(Table3[[#This Row],[PRODUCT ID]],Table1[[PRODUCT]:[SELLING PRICE]],2,FALSE)</f>
        <v>Category4</v>
      </c>
      <c r="I1486" s="3" t="str">
        <f>VLOOKUP(Table3[[#This Row],[PRODUCT ID]],Table1[[PRODUCT]:[SELLING PRICE]],3,FALSE)</f>
        <v>Kg</v>
      </c>
      <c r="J1486" s="16">
        <f ca="1">VLOOKUP(Table3[[#This Row],[PRODUCT ID]],Table1[[PRODUCT]:[SELLING PRICE]],4,FALSE)</f>
        <v>156</v>
      </c>
      <c r="K1486" s="16">
        <f ca="1">VLOOKUP(Table3[[#This Row],[PRODUCT ID]],Table1[[PRODUCT]:[SELLING PRICE]],5,FALSE)</f>
        <v>180.10860632407378</v>
      </c>
      <c r="L1486" s="16">
        <f ca="1">J1486*Table3[[#This Row],[QUANTITY]]</f>
        <v>1560</v>
      </c>
      <c r="M1486" s="16">
        <f ca="1">K1486*Table3[[#This Row],[QUANTITY]]*(1-Table3[[#This Row],[DISCOUNT %]])</f>
        <v>1690.9933265555751</v>
      </c>
      <c r="N1486" s="3">
        <f>DAY(Table3[[#This Row],[DATE]])</f>
        <v>24</v>
      </c>
      <c r="O1486" s="3" t="str">
        <f>TEXT(Table3[[#This Row],[DATE]],"mmm")</f>
        <v>Jan</v>
      </c>
      <c r="P1486" s="3">
        <f>YEAR(Table3[[#This Row],[DATE]])</f>
        <v>2025</v>
      </c>
    </row>
    <row r="1487" spans="1:16" x14ac:dyDescent="0.3">
      <c r="A1487" s="6">
        <v>45682</v>
      </c>
      <c r="B1487" s="7" t="s">
        <v>1489</v>
      </c>
      <c r="C1487" s="9">
        <f t="shared" ca="1" si="46"/>
        <v>11</v>
      </c>
      <c r="D1487" s="9" t="s">
        <v>2116</v>
      </c>
      <c r="E1487" s="9" t="s">
        <v>2116</v>
      </c>
      <c r="F1487" s="10">
        <f t="shared" ca="1" si="47"/>
        <v>3.6933385888046087E-2</v>
      </c>
      <c r="G1487" s="3" t="str">
        <f>VLOOKUP(Table3[[#This Row],[PRODUCT ID]],Table1[[PRODUCT]:[SELLING PRICE]],1,FALSE)</f>
        <v>Product437</v>
      </c>
      <c r="H1487" s="3" t="str">
        <f>VLOOKUP(Table3[[#This Row],[PRODUCT ID]],Table1[[PRODUCT]:[SELLING PRICE]],2,FALSE)</f>
        <v>Category5</v>
      </c>
      <c r="I1487" s="3" t="str">
        <f>VLOOKUP(Table3[[#This Row],[PRODUCT ID]],Table1[[PRODUCT]:[SELLING PRICE]],3,FALSE)</f>
        <v>No</v>
      </c>
      <c r="J1487" s="16">
        <f ca="1">VLOOKUP(Table3[[#This Row],[PRODUCT ID]],Table1[[PRODUCT]:[SELLING PRICE]],4,FALSE)</f>
        <v>170</v>
      </c>
      <c r="K1487" s="16">
        <f ca="1">VLOOKUP(Table3[[#This Row],[PRODUCT ID]],Table1[[PRODUCT]:[SELLING PRICE]],5,FALSE)</f>
        <v>121.64896455283406</v>
      </c>
      <c r="L1487" s="16">
        <f ca="1">J1487*Table3[[#This Row],[QUANTITY]]</f>
        <v>1870</v>
      </c>
      <c r="M1487" s="16">
        <f ca="1">K1487*Table3[[#This Row],[QUANTITY]]*(1-Table3[[#This Row],[DISCOUNT %]])</f>
        <v>1288.7166204233531</v>
      </c>
      <c r="N1487" s="3">
        <f>DAY(Table3[[#This Row],[DATE]])</f>
        <v>25</v>
      </c>
      <c r="O1487" s="3" t="str">
        <f>TEXT(Table3[[#This Row],[DATE]],"mmm")</f>
        <v>Jan</v>
      </c>
      <c r="P1487" s="3">
        <f>YEAR(Table3[[#This Row],[DATE]])</f>
        <v>2025</v>
      </c>
    </row>
    <row r="1488" spans="1:16" x14ac:dyDescent="0.3">
      <c r="A1488" s="6">
        <v>45683</v>
      </c>
      <c r="B1488" s="7" t="s">
        <v>1490</v>
      </c>
      <c r="C1488" s="9">
        <f t="shared" ca="1" si="46"/>
        <v>11</v>
      </c>
      <c r="D1488" s="9" t="s">
        <v>2116</v>
      </c>
      <c r="E1488" s="9" t="s">
        <v>2116</v>
      </c>
      <c r="F1488" s="10">
        <f t="shared" ca="1" si="47"/>
        <v>7.8698854475305419E-2</v>
      </c>
      <c r="G1488" s="3" t="str">
        <f>VLOOKUP(Table3[[#This Row],[PRODUCT ID]],Table1[[PRODUCT]:[SELLING PRICE]],1,FALSE)</f>
        <v>Product438</v>
      </c>
      <c r="H1488" s="3" t="str">
        <f>VLOOKUP(Table3[[#This Row],[PRODUCT ID]],Table1[[PRODUCT]:[SELLING PRICE]],2,FALSE)</f>
        <v>Category1</v>
      </c>
      <c r="I1488" s="3" t="str">
        <f>VLOOKUP(Table3[[#This Row],[PRODUCT ID]],Table1[[PRODUCT]:[SELLING PRICE]],3,FALSE)</f>
        <v>No</v>
      </c>
      <c r="J1488" s="16">
        <f ca="1">VLOOKUP(Table3[[#This Row],[PRODUCT ID]],Table1[[PRODUCT]:[SELLING PRICE]],4,FALSE)</f>
        <v>163</v>
      </c>
      <c r="K1488" s="16">
        <f ca="1">VLOOKUP(Table3[[#This Row],[PRODUCT ID]],Table1[[PRODUCT]:[SELLING PRICE]],5,FALSE)</f>
        <v>77.966140648564618</v>
      </c>
      <c r="L1488" s="16">
        <f ca="1">J1488*Table3[[#This Row],[QUANTITY]]</f>
        <v>1793</v>
      </c>
      <c r="M1488" s="16">
        <f ca="1">K1488*Table3[[#This Row],[QUANTITY]]*(1-Table3[[#This Row],[DISCOUNT %]])</f>
        <v>790.13324160828233</v>
      </c>
      <c r="N1488" s="3">
        <f>DAY(Table3[[#This Row],[DATE]])</f>
        <v>26</v>
      </c>
      <c r="O1488" s="3" t="str">
        <f>TEXT(Table3[[#This Row],[DATE]],"mmm")</f>
        <v>Jan</v>
      </c>
      <c r="P1488" s="3">
        <f>YEAR(Table3[[#This Row],[DATE]])</f>
        <v>2025</v>
      </c>
    </row>
    <row r="1489" spans="1:16" x14ac:dyDescent="0.3">
      <c r="A1489" s="6">
        <v>45684</v>
      </c>
      <c r="B1489" s="7" t="s">
        <v>1491</v>
      </c>
      <c r="C1489" s="9">
        <f t="shared" ca="1" si="46"/>
        <v>8</v>
      </c>
      <c r="D1489" s="9" t="s">
        <v>2116</v>
      </c>
      <c r="E1489" s="9" t="s">
        <v>2116</v>
      </c>
      <c r="F1489" s="10">
        <f t="shared" ca="1" si="47"/>
        <v>1.0766702123355999E-2</v>
      </c>
      <c r="G1489" s="3" t="str">
        <f>VLOOKUP(Table3[[#This Row],[PRODUCT ID]],Table1[[PRODUCT]:[SELLING PRICE]],1,FALSE)</f>
        <v>Product439</v>
      </c>
      <c r="H1489" s="3" t="str">
        <f>VLOOKUP(Table3[[#This Row],[PRODUCT ID]],Table1[[PRODUCT]:[SELLING PRICE]],2,FALSE)</f>
        <v>Category2</v>
      </c>
      <c r="I1489" s="3" t="str">
        <f>VLOOKUP(Table3[[#This Row],[PRODUCT ID]],Table1[[PRODUCT]:[SELLING PRICE]],3,FALSE)</f>
        <v>Ft</v>
      </c>
      <c r="J1489" s="16">
        <f ca="1">VLOOKUP(Table3[[#This Row],[PRODUCT ID]],Table1[[PRODUCT]:[SELLING PRICE]],4,FALSE)</f>
        <v>209</v>
      </c>
      <c r="K1489" s="16">
        <f ca="1">VLOOKUP(Table3[[#This Row],[PRODUCT ID]],Table1[[PRODUCT]:[SELLING PRICE]],5,FALSE)</f>
        <v>272.91481032132322</v>
      </c>
      <c r="L1489" s="16">
        <f ca="1">J1489*Table3[[#This Row],[QUANTITY]]</f>
        <v>1672</v>
      </c>
      <c r="M1489" s="16">
        <f ca="1">K1489*Table3[[#This Row],[QUANTITY]]*(1-Table3[[#This Row],[DISCOUNT %]])</f>
        <v>2159.8113428283309</v>
      </c>
      <c r="N1489" s="3">
        <f>DAY(Table3[[#This Row],[DATE]])</f>
        <v>27</v>
      </c>
      <c r="O1489" s="3" t="str">
        <f>TEXT(Table3[[#This Row],[DATE]],"mmm")</f>
        <v>Jan</v>
      </c>
      <c r="P1489" s="3">
        <f>YEAR(Table3[[#This Row],[DATE]])</f>
        <v>2025</v>
      </c>
    </row>
    <row r="1490" spans="1:16" x14ac:dyDescent="0.3">
      <c r="A1490" s="6">
        <v>45685</v>
      </c>
      <c r="B1490" s="7" t="s">
        <v>1492</v>
      </c>
      <c r="C1490" s="9">
        <f t="shared" ca="1" si="46"/>
        <v>5</v>
      </c>
      <c r="D1490" s="9" t="s">
        <v>2115</v>
      </c>
      <c r="E1490" s="9" t="s">
        <v>2116</v>
      </c>
      <c r="F1490" s="10">
        <f t="shared" ca="1" si="47"/>
        <v>9.9890764723022524E-2</v>
      </c>
      <c r="G1490" s="3" t="str">
        <f>VLOOKUP(Table3[[#This Row],[PRODUCT ID]],Table1[[PRODUCT]:[SELLING PRICE]],1,FALSE)</f>
        <v>Product440</v>
      </c>
      <c r="H1490" s="3" t="str">
        <f>VLOOKUP(Table3[[#This Row],[PRODUCT ID]],Table1[[PRODUCT]:[SELLING PRICE]],2,FALSE)</f>
        <v>Category3</v>
      </c>
      <c r="I1490" s="3" t="str">
        <f>VLOOKUP(Table3[[#This Row],[PRODUCT ID]],Table1[[PRODUCT]:[SELLING PRICE]],3,FALSE)</f>
        <v>No</v>
      </c>
      <c r="J1490" s="16">
        <f ca="1">VLOOKUP(Table3[[#This Row],[PRODUCT ID]],Table1[[PRODUCT]:[SELLING PRICE]],4,FALSE)</f>
        <v>240</v>
      </c>
      <c r="K1490" s="16">
        <f ca="1">VLOOKUP(Table3[[#This Row],[PRODUCT ID]],Table1[[PRODUCT]:[SELLING PRICE]],5,FALSE)</f>
        <v>198.23147124085287</v>
      </c>
      <c r="L1490" s="16">
        <f ca="1">J1490*Table3[[#This Row],[QUANTITY]]</f>
        <v>1200</v>
      </c>
      <c r="M1490" s="16">
        <f ca="1">K1490*Table3[[#This Row],[QUANTITY]]*(1-Table3[[#This Row],[DISCOUNT %]])</f>
        <v>892.14988993217116</v>
      </c>
      <c r="N1490" s="3">
        <f>DAY(Table3[[#This Row],[DATE]])</f>
        <v>28</v>
      </c>
      <c r="O1490" s="3" t="str">
        <f>TEXT(Table3[[#This Row],[DATE]],"mmm")</f>
        <v>Jan</v>
      </c>
      <c r="P1490" s="3">
        <f>YEAR(Table3[[#This Row],[DATE]])</f>
        <v>2025</v>
      </c>
    </row>
    <row r="1491" spans="1:16" x14ac:dyDescent="0.3">
      <c r="A1491" s="6">
        <v>45686</v>
      </c>
      <c r="B1491" s="7" t="s">
        <v>1493</v>
      </c>
      <c r="C1491" s="9">
        <f t="shared" ca="1" si="46"/>
        <v>6</v>
      </c>
      <c r="D1491" s="9" t="s">
        <v>2116</v>
      </c>
      <c r="E1491" s="9" t="s">
        <v>2116</v>
      </c>
      <c r="F1491" s="10">
        <f t="shared" ca="1" si="47"/>
        <v>4.5228899950842172E-2</v>
      </c>
      <c r="G1491" s="3" t="str">
        <f>VLOOKUP(Table3[[#This Row],[PRODUCT ID]],Table1[[PRODUCT]:[SELLING PRICE]],1,FALSE)</f>
        <v>Product441</v>
      </c>
      <c r="H1491" s="3" t="str">
        <f>VLOOKUP(Table3[[#This Row],[PRODUCT ID]],Table1[[PRODUCT]:[SELLING PRICE]],2,FALSE)</f>
        <v>Category4</v>
      </c>
      <c r="I1491" s="3" t="str">
        <f>VLOOKUP(Table3[[#This Row],[PRODUCT ID]],Table1[[PRODUCT]:[SELLING PRICE]],3,FALSE)</f>
        <v>Kg</v>
      </c>
      <c r="J1491" s="16">
        <f ca="1">VLOOKUP(Table3[[#This Row],[PRODUCT ID]],Table1[[PRODUCT]:[SELLING PRICE]],4,FALSE)</f>
        <v>171</v>
      </c>
      <c r="K1491" s="16">
        <f ca="1">VLOOKUP(Table3[[#This Row],[PRODUCT ID]],Table1[[PRODUCT]:[SELLING PRICE]],5,FALSE)</f>
        <v>76.100348028000241</v>
      </c>
      <c r="L1491" s="16">
        <f ca="1">J1491*Table3[[#This Row],[QUANTITY]]</f>
        <v>1026</v>
      </c>
      <c r="M1491" s="16">
        <f ca="1">K1491*Table3[[#This Row],[QUANTITY]]*(1-Table3[[#This Row],[DISCOUNT %]])</f>
        <v>435.95047800490534</v>
      </c>
      <c r="N1491" s="3">
        <f>DAY(Table3[[#This Row],[DATE]])</f>
        <v>29</v>
      </c>
      <c r="O1491" s="3" t="str">
        <f>TEXT(Table3[[#This Row],[DATE]],"mmm")</f>
        <v>Jan</v>
      </c>
      <c r="P1491" s="3">
        <f>YEAR(Table3[[#This Row],[DATE]])</f>
        <v>2025</v>
      </c>
    </row>
    <row r="1492" spans="1:16" x14ac:dyDescent="0.3">
      <c r="A1492" s="6">
        <v>45687</v>
      </c>
      <c r="B1492" s="7" t="s">
        <v>1494</v>
      </c>
      <c r="C1492" s="9">
        <f t="shared" ca="1" si="46"/>
        <v>15</v>
      </c>
      <c r="D1492" s="9" t="s">
        <v>2117</v>
      </c>
      <c r="E1492" s="9" t="s">
        <v>2118</v>
      </c>
      <c r="F1492" s="10">
        <f t="shared" ca="1" si="47"/>
        <v>2.1045576073781103E-2</v>
      </c>
      <c r="G1492" s="3" t="str">
        <f>VLOOKUP(Table3[[#This Row],[PRODUCT ID]],Table1[[PRODUCT]:[SELLING PRICE]],1,FALSE)</f>
        <v>Product442</v>
      </c>
      <c r="H1492" s="3" t="str">
        <f>VLOOKUP(Table3[[#This Row],[PRODUCT ID]],Table1[[PRODUCT]:[SELLING PRICE]],2,FALSE)</f>
        <v>Category5</v>
      </c>
      <c r="I1492" s="3" t="str">
        <f>VLOOKUP(Table3[[#This Row],[PRODUCT ID]],Table1[[PRODUCT]:[SELLING PRICE]],3,FALSE)</f>
        <v>Kg</v>
      </c>
      <c r="J1492" s="16">
        <f ca="1">VLOOKUP(Table3[[#This Row],[PRODUCT ID]],Table1[[PRODUCT]:[SELLING PRICE]],4,FALSE)</f>
        <v>145</v>
      </c>
      <c r="K1492" s="16">
        <f ca="1">VLOOKUP(Table3[[#This Row],[PRODUCT ID]],Table1[[PRODUCT]:[SELLING PRICE]],5,FALSE)</f>
        <v>105.35353296133017</v>
      </c>
      <c r="L1492" s="16">
        <f ca="1">J1492*Table3[[#This Row],[QUANTITY]]</f>
        <v>2175</v>
      </c>
      <c r="M1492" s="16">
        <f ca="1">K1492*Table3[[#This Row],[QUANTITY]]*(1-Table3[[#This Row],[DISCOUNT %]])</f>
        <v>1547.0446075312634</v>
      </c>
      <c r="N1492" s="3">
        <f>DAY(Table3[[#This Row],[DATE]])</f>
        <v>30</v>
      </c>
      <c r="O1492" s="3" t="str">
        <f>TEXT(Table3[[#This Row],[DATE]],"mmm")</f>
        <v>Jan</v>
      </c>
      <c r="P1492" s="3">
        <f>YEAR(Table3[[#This Row],[DATE]])</f>
        <v>2025</v>
      </c>
    </row>
    <row r="1493" spans="1:16" x14ac:dyDescent="0.3">
      <c r="A1493" s="6">
        <v>45688</v>
      </c>
      <c r="B1493" s="7" t="s">
        <v>1495</v>
      </c>
      <c r="C1493" s="9">
        <f t="shared" ca="1" si="46"/>
        <v>2</v>
      </c>
      <c r="D1493" s="9" t="s">
        <v>2115</v>
      </c>
      <c r="E1493" s="9" t="s">
        <v>2118</v>
      </c>
      <c r="F1493" s="10">
        <f t="shared" ca="1" si="47"/>
        <v>8.1085163793472359E-2</v>
      </c>
      <c r="G1493" s="3" t="str">
        <f>VLOOKUP(Table3[[#This Row],[PRODUCT ID]],Table1[[PRODUCT]:[SELLING PRICE]],1,FALSE)</f>
        <v>Product443</v>
      </c>
      <c r="H1493" s="3" t="str">
        <f>VLOOKUP(Table3[[#This Row],[PRODUCT ID]],Table1[[PRODUCT]:[SELLING PRICE]],2,FALSE)</f>
        <v>Category1</v>
      </c>
      <c r="I1493" s="3" t="str">
        <f>VLOOKUP(Table3[[#This Row],[PRODUCT ID]],Table1[[PRODUCT]:[SELLING PRICE]],3,FALSE)</f>
        <v>Lt</v>
      </c>
      <c r="J1493" s="16">
        <f ca="1">VLOOKUP(Table3[[#This Row],[PRODUCT ID]],Table1[[PRODUCT]:[SELLING PRICE]],4,FALSE)</f>
        <v>62</v>
      </c>
      <c r="K1493" s="16">
        <f ca="1">VLOOKUP(Table3[[#This Row],[PRODUCT ID]],Table1[[PRODUCT]:[SELLING PRICE]],5,FALSE)</f>
        <v>204.11764890709975</v>
      </c>
      <c r="L1493" s="16">
        <f ca="1">J1493*Table3[[#This Row],[QUANTITY]]</f>
        <v>124</v>
      </c>
      <c r="M1493" s="16">
        <f ca="1">K1493*Table3[[#This Row],[QUANTITY]]*(1-Table3[[#This Row],[DISCOUNT %]])</f>
        <v>375.13347182465816</v>
      </c>
      <c r="N1493" s="3">
        <f>DAY(Table3[[#This Row],[DATE]])</f>
        <v>31</v>
      </c>
      <c r="O1493" s="3" t="str">
        <f>TEXT(Table3[[#This Row],[DATE]],"mmm")</f>
        <v>Jan</v>
      </c>
      <c r="P1493" s="3">
        <f>YEAR(Table3[[#This Row],[DATE]])</f>
        <v>2025</v>
      </c>
    </row>
    <row r="1494" spans="1:16" x14ac:dyDescent="0.3">
      <c r="A1494" s="6">
        <v>45689</v>
      </c>
      <c r="B1494" s="7" t="s">
        <v>1496</v>
      </c>
      <c r="C1494" s="9">
        <f t="shared" ca="1" si="46"/>
        <v>4</v>
      </c>
      <c r="D1494" s="9" t="s">
        <v>2115</v>
      </c>
      <c r="E1494" s="9" t="s">
        <v>2116</v>
      </c>
      <c r="F1494" s="10">
        <f t="shared" ca="1" si="47"/>
        <v>6.9396583414591248E-2</v>
      </c>
      <c r="G1494" s="3" t="str">
        <f>VLOOKUP(Table3[[#This Row],[PRODUCT ID]],Table1[[PRODUCT]:[SELLING PRICE]],1,FALSE)</f>
        <v>Product444</v>
      </c>
      <c r="H1494" s="3" t="str">
        <f>VLOOKUP(Table3[[#This Row],[PRODUCT ID]],Table1[[PRODUCT]:[SELLING PRICE]],2,FALSE)</f>
        <v>Category2</v>
      </c>
      <c r="I1494" s="3" t="str">
        <f>VLOOKUP(Table3[[#This Row],[PRODUCT ID]],Table1[[PRODUCT]:[SELLING PRICE]],3,FALSE)</f>
        <v>Kg</v>
      </c>
      <c r="J1494" s="16">
        <f ca="1">VLOOKUP(Table3[[#This Row],[PRODUCT ID]],Table1[[PRODUCT]:[SELLING PRICE]],4,FALSE)</f>
        <v>194</v>
      </c>
      <c r="K1494" s="16">
        <f ca="1">VLOOKUP(Table3[[#This Row],[PRODUCT ID]],Table1[[PRODUCT]:[SELLING PRICE]],5,FALSE)</f>
        <v>252.92871309265112</v>
      </c>
      <c r="L1494" s="16">
        <f ca="1">J1494*Table3[[#This Row],[QUANTITY]]</f>
        <v>776</v>
      </c>
      <c r="M1494" s="16">
        <f ca="1">K1494*Table3[[#This Row],[QUANTITY]]*(1-Table3[[#This Row],[DISCOUNT %]])</f>
        <v>941.50529822628698</v>
      </c>
      <c r="N1494" s="3">
        <f>DAY(Table3[[#This Row],[DATE]])</f>
        <v>1</v>
      </c>
      <c r="O1494" s="3" t="str">
        <f>TEXT(Table3[[#This Row],[DATE]],"mmm")</f>
        <v>Feb</v>
      </c>
      <c r="P1494" s="3">
        <f>YEAR(Table3[[#This Row],[DATE]])</f>
        <v>2025</v>
      </c>
    </row>
    <row r="1495" spans="1:16" x14ac:dyDescent="0.3">
      <c r="A1495" s="6">
        <v>45690</v>
      </c>
      <c r="B1495" s="7" t="s">
        <v>1497</v>
      </c>
      <c r="C1495" s="9">
        <f t="shared" ca="1" si="46"/>
        <v>2</v>
      </c>
      <c r="D1495" s="9" t="s">
        <v>2115</v>
      </c>
      <c r="E1495" s="9" t="s">
        <v>2116</v>
      </c>
      <c r="F1495" s="10">
        <f t="shared" ca="1" si="47"/>
        <v>9.2595209838776671E-2</v>
      </c>
      <c r="G1495" s="3" t="str">
        <f>VLOOKUP(Table3[[#This Row],[PRODUCT ID]],Table1[[PRODUCT]:[SELLING PRICE]],1,FALSE)</f>
        <v>Product445</v>
      </c>
      <c r="H1495" s="3" t="str">
        <f>VLOOKUP(Table3[[#This Row],[PRODUCT ID]],Table1[[PRODUCT]:[SELLING PRICE]],2,FALSE)</f>
        <v>Category3</v>
      </c>
      <c r="I1495" s="3" t="str">
        <f>VLOOKUP(Table3[[#This Row],[PRODUCT ID]],Table1[[PRODUCT]:[SELLING PRICE]],3,FALSE)</f>
        <v>Lt</v>
      </c>
      <c r="J1495" s="16">
        <f ca="1">VLOOKUP(Table3[[#This Row],[PRODUCT ID]],Table1[[PRODUCT]:[SELLING PRICE]],4,FALSE)</f>
        <v>148</v>
      </c>
      <c r="K1495" s="16">
        <f ca="1">VLOOKUP(Table3[[#This Row],[PRODUCT ID]],Table1[[PRODUCT]:[SELLING PRICE]],5,FALSE)</f>
        <v>171.1943694920765</v>
      </c>
      <c r="L1495" s="16">
        <f ca="1">J1495*Table3[[#This Row],[QUANTITY]]</f>
        <v>296</v>
      </c>
      <c r="M1495" s="16">
        <f ca="1">K1495*Table3[[#This Row],[QUANTITY]]*(1-Table3[[#This Row],[DISCOUNT %]])</f>
        <v>310.68518185148122</v>
      </c>
      <c r="N1495" s="3">
        <f>DAY(Table3[[#This Row],[DATE]])</f>
        <v>2</v>
      </c>
      <c r="O1495" s="3" t="str">
        <f>TEXT(Table3[[#This Row],[DATE]],"mmm")</f>
        <v>Feb</v>
      </c>
      <c r="P1495" s="3">
        <f>YEAR(Table3[[#This Row],[DATE]])</f>
        <v>2025</v>
      </c>
    </row>
    <row r="1496" spans="1:16" x14ac:dyDescent="0.3">
      <c r="A1496" s="6">
        <v>45691</v>
      </c>
      <c r="B1496" s="7" t="s">
        <v>1498</v>
      </c>
      <c r="C1496" s="9">
        <f t="shared" ca="1" si="46"/>
        <v>8</v>
      </c>
      <c r="D1496" s="9" t="s">
        <v>2116</v>
      </c>
      <c r="E1496" s="9" t="s">
        <v>2116</v>
      </c>
      <c r="F1496" s="10">
        <f t="shared" ca="1" si="47"/>
        <v>2.1124735161809717E-2</v>
      </c>
      <c r="G1496" s="3" t="str">
        <f>VLOOKUP(Table3[[#This Row],[PRODUCT ID]],Table1[[PRODUCT]:[SELLING PRICE]],1,FALSE)</f>
        <v>Product446</v>
      </c>
      <c r="H1496" s="3" t="str">
        <f>VLOOKUP(Table3[[#This Row],[PRODUCT ID]],Table1[[PRODUCT]:[SELLING PRICE]],2,FALSE)</f>
        <v>Category4</v>
      </c>
      <c r="I1496" s="3" t="str">
        <f>VLOOKUP(Table3[[#This Row],[PRODUCT ID]],Table1[[PRODUCT]:[SELLING PRICE]],3,FALSE)</f>
        <v>Ft</v>
      </c>
      <c r="J1496" s="16">
        <f ca="1">VLOOKUP(Table3[[#This Row],[PRODUCT ID]],Table1[[PRODUCT]:[SELLING PRICE]],4,FALSE)</f>
        <v>66</v>
      </c>
      <c r="K1496" s="16">
        <f ca="1">VLOOKUP(Table3[[#This Row],[PRODUCT ID]],Table1[[PRODUCT]:[SELLING PRICE]],5,FALSE)</f>
        <v>73.495873724864708</v>
      </c>
      <c r="L1496" s="16">
        <f ca="1">J1496*Table3[[#This Row],[QUANTITY]]</f>
        <v>528</v>
      </c>
      <c r="M1496" s="16">
        <f ca="1">K1496*Table3[[#This Row],[QUANTITY]]*(1-Table3[[#This Row],[DISCOUNT %]])</f>
        <v>575.54634285552902</v>
      </c>
      <c r="N1496" s="3">
        <f>DAY(Table3[[#This Row],[DATE]])</f>
        <v>3</v>
      </c>
      <c r="O1496" s="3" t="str">
        <f>TEXT(Table3[[#This Row],[DATE]],"mmm")</f>
        <v>Feb</v>
      </c>
      <c r="P1496" s="3">
        <f>YEAR(Table3[[#This Row],[DATE]])</f>
        <v>2025</v>
      </c>
    </row>
    <row r="1497" spans="1:16" x14ac:dyDescent="0.3">
      <c r="A1497" s="6">
        <v>45692</v>
      </c>
      <c r="B1497" s="7" t="s">
        <v>1499</v>
      </c>
      <c r="C1497" s="9">
        <f t="shared" ca="1" si="46"/>
        <v>2</v>
      </c>
      <c r="D1497" s="9" t="s">
        <v>2116</v>
      </c>
      <c r="E1497" s="9" t="s">
        <v>2116</v>
      </c>
      <c r="F1497" s="10">
        <f t="shared" ca="1" si="47"/>
        <v>1.8310722143734106E-2</v>
      </c>
      <c r="G1497" s="3" t="str">
        <f>VLOOKUP(Table3[[#This Row],[PRODUCT ID]],Table1[[PRODUCT]:[SELLING PRICE]],1,FALSE)</f>
        <v>Product447</v>
      </c>
      <c r="H1497" s="3" t="str">
        <f>VLOOKUP(Table3[[#This Row],[PRODUCT ID]],Table1[[PRODUCT]:[SELLING PRICE]],2,FALSE)</f>
        <v>Category5</v>
      </c>
      <c r="I1497" s="3" t="str">
        <f>VLOOKUP(Table3[[#This Row],[PRODUCT ID]],Table1[[PRODUCT]:[SELLING PRICE]],3,FALSE)</f>
        <v>Kg</v>
      </c>
      <c r="J1497" s="16">
        <f ca="1">VLOOKUP(Table3[[#This Row],[PRODUCT ID]],Table1[[PRODUCT]:[SELLING PRICE]],4,FALSE)</f>
        <v>217</v>
      </c>
      <c r="K1497" s="16">
        <f ca="1">VLOOKUP(Table3[[#This Row],[PRODUCT ID]],Table1[[PRODUCT]:[SELLING PRICE]],5,FALSE)</f>
        <v>271.24480292043745</v>
      </c>
      <c r="L1497" s="16">
        <f ca="1">J1497*Table3[[#This Row],[QUANTITY]]</f>
        <v>434</v>
      </c>
      <c r="M1497" s="16">
        <f ca="1">K1497*Table3[[#This Row],[QUANTITY]]*(1-Table3[[#This Row],[DISCOUNT %]])</f>
        <v>532.55622940245883</v>
      </c>
      <c r="N1497" s="3">
        <f>DAY(Table3[[#This Row],[DATE]])</f>
        <v>4</v>
      </c>
      <c r="O1497" s="3" t="str">
        <f>TEXT(Table3[[#This Row],[DATE]],"mmm")</f>
        <v>Feb</v>
      </c>
      <c r="P1497" s="3">
        <f>YEAR(Table3[[#This Row],[DATE]])</f>
        <v>2025</v>
      </c>
    </row>
    <row r="1498" spans="1:16" x14ac:dyDescent="0.3">
      <c r="A1498" s="6">
        <v>45693</v>
      </c>
      <c r="B1498" s="7" t="s">
        <v>1500</v>
      </c>
      <c r="C1498" s="9">
        <f t="shared" ca="1" si="46"/>
        <v>6</v>
      </c>
      <c r="D1498" s="9" t="s">
        <v>2116</v>
      </c>
      <c r="E1498" s="9" t="s">
        <v>2118</v>
      </c>
      <c r="F1498" s="10">
        <f t="shared" ca="1" si="47"/>
        <v>3.1933822924175286E-2</v>
      </c>
      <c r="G1498" s="3" t="str">
        <f>VLOOKUP(Table3[[#This Row],[PRODUCT ID]],Table1[[PRODUCT]:[SELLING PRICE]],1,FALSE)</f>
        <v>Product448</v>
      </c>
      <c r="H1498" s="3" t="str">
        <f>VLOOKUP(Table3[[#This Row],[PRODUCT ID]],Table1[[PRODUCT]:[SELLING PRICE]],2,FALSE)</f>
        <v>Category1</v>
      </c>
      <c r="I1498" s="3" t="str">
        <f>VLOOKUP(Table3[[#This Row],[PRODUCT ID]],Table1[[PRODUCT]:[SELLING PRICE]],3,FALSE)</f>
        <v>No</v>
      </c>
      <c r="J1498" s="16">
        <f ca="1">VLOOKUP(Table3[[#This Row],[PRODUCT ID]],Table1[[PRODUCT]:[SELLING PRICE]],4,FALSE)</f>
        <v>37</v>
      </c>
      <c r="K1498" s="16">
        <f ca="1">VLOOKUP(Table3[[#This Row],[PRODUCT ID]],Table1[[PRODUCT]:[SELLING PRICE]],5,FALSE)</f>
        <v>161.07993720505132</v>
      </c>
      <c r="L1498" s="16">
        <f ca="1">J1498*Table3[[#This Row],[QUANTITY]]</f>
        <v>222</v>
      </c>
      <c r="M1498" s="16">
        <f ca="1">K1498*Table3[[#This Row],[QUANTITY]]*(1-Table3[[#This Row],[DISCOUNT %]])</f>
        <v>935.61623408224762</v>
      </c>
      <c r="N1498" s="3">
        <f>DAY(Table3[[#This Row],[DATE]])</f>
        <v>5</v>
      </c>
      <c r="O1498" s="3" t="str">
        <f>TEXT(Table3[[#This Row],[DATE]],"mmm")</f>
        <v>Feb</v>
      </c>
      <c r="P1498" s="3">
        <f>YEAR(Table3[[#This Row],[DATE]])</f>
        <v>2025</v>
      </c>
    </row>
    <row r="1499" spans="1:16" x14ac:dyDescent="0.3">
      <c r="A1499" s="6">
        <v>45694</v>
      </c>
      <c r="B1499" s="7" t="s">
        <v>1501</v>
      </c>
      <c r="C1499" s="9">
        <f t="shared" ca="1" si="46"/>
        <v>13</v>
      </c>
      <c r="D1499" s="9" t="s">
        <v>2115</v>
      </c>
      <c r="E1499" s="9" t="s">
        <v>2116</v>
      </c>
      <c r="F1499" s="10">
        <f t="shared" ca="1" si="47"/>
        <v>2.3941310042727683E-2</v>
      </c>
      <c r="G1499" s="3" t="str">
        <f>VLOOKUP(Table3[[#This Row],[PRODUCT ID]],Table1[[PRODUCT]:[SELLING PRICE]],1,FALSE)</f>
        <v>Product449</v>
      </c>
      <c r="H1499" s="3" t="str">
        <f>VLOOKUP(Table3[[#This Row],[PRODUCT ID]],Table1[[PRODUCT]:[SELLING PRICE]],2,FALSE)</f>
        <v>Category2</v>
      </c>
      <c r="I1499" s="3" t="str">
        <f>VLOOKUP(Table3[[#This Row],[PRODUCT ID]],Table1[[PRODUCT]:[SELLING PRICE]],3,FALSE)</f>
        <v>No</v>
      </c>
      <c r="J1499" s="16">
        <f ca="1">VLOOKUP(Table3[[#This Row],[PRODUCT ID]],Table1[[PRODUCT]:[SELLING PRICE]],4,FALSE)</f>
        <v>54</v>
      </c>
      <c r="K1499" s="16">
        <f ca="1">VLOOKUP(Table3[[#This Row],[PRODUCT ID]],Table1[[PRODUCT]:[SELLING PRICE]],5,FALSE)</f>
        <v>207.74626387774205</v>
      </c>
      <c r="L1499" s="16">
        <f ca="1">J1499*Table3[[#This Row],[QUANTITY]]</f>
        <v>702</v>
      </c>
      <c r="M1499" s="16">
        <f ca="1">K1499*Table3[[#This Row],[QUANTITY]]*(1-Table3[[#This Row],[DISCOUNT %]])</f>
        <v>2636.0431001323468</v>
      </c>
      <c r="N1499" s="3">
        <f>DAY(Table3[[#This Row],[DATE]])</f>
        <v>6</v>
      </c>
      <c r="O1499" s="3" t="str">
        <f>TEXT(Table3[[#This Row],[DATE]],"mmm")</f>
        <v>Feb</v>
      </c>
      <c r="P1499" s="3">
        <f>YEAR(Table3[[#This Row],[DATE]])</f>
        <v>2025</v>
      </c>
    </row>
    <row r="1500" spans="1:16" x14ac:dyDescent="0.3">
      <c r="A1500" s="6">
        <v>45695</v>
      </c>
      <c r="B1500" s="7" t="s">
        <v>1502</v>
      </c>
      <c r="C1500" s="9">
        <f t="shared" ca="1" si="46"/>
        <v>9</v>
      </c>
      <c r="D1500" s="9" t="s">
        <v>2117</v>
      </c>
      <c r="E1500" s="9" t="s">
        <v>2116</v>
      </c>
      <c r="F1500" s="10">
        <f t="shared" ca="1" si="47"/>
        <v>3.863562374826446E-3</v>
      </c>
      <c r="G1500" s="3" t="str">
        <f>VLOOKUP(Table3[[#This Row],[PRODUCT ID]],Table1[[PRODUCT]:[SELLING PRICE]],1,FALSE)</f>
        <v>Product450</v>
      </c>
      <c r="H1500" s="3" t="str">
        <f>VLOOKUP(Table3[[#This Row],[PRODUCT ID]],Table1[[PRODUCT]:[SELLING PRICE]],2,FALSE)</f>
        <v>Category3</v>
      </c>
      <c r="I1500" s="3" t="str">
        <f>VLOOKUP(Table3[[#This Row],[PRODUCT ID]],Table1[[PRODUCT]:[SELLING PRICE]],3,FALSE)</f>
        <v>Ft</v>
      </c>
      <c r="J1500" s="16">
        <f ca="1">VLOOKUP(Table3[[#This Row],[PRODUCT ID]],Table1[[PRODUCT]:[SELLING PRICE]],4,FALSE)</f>
        <v>153</v>
      </c>
      <c r="K1500" s="16">
        <f ca="1">VLOOKUP(Table3[[#This Row],[PRODUCT ID]],Table1[[PRODUCT]:[SELLING PRICE]],5,FALSE)</f>
        <v>172.86633488663912</v>
      </c>
      <c r="L1500" s="16">
        <f ca="1">J1500*Table3[[#This Row],[QUANTITY]]</f>
        <v>1377</v>
      </c>
      <c r="M1500" s="16">
        <f ca="1">K1500*Table3[[#This Row],[QUANTITY]]*(1-Table3[[#This Row],[DISCOUNT %]])</f>
        <v>1549.7860951736727</v>
      </c>
      <c r="N1500" s="3">
        <f>DAY(Table3[[#This Row],[DATE]])</f>
        <v>7</v>
      </c>
      <c r="O1500" s="3" t="str">
        <f>TEXT(Table3[[#This Row],[DATE]],"mmm")</f>
        <v>Feb</v>
      </c>
      <c r="P1500" s="3">
        <f>YEAR(Table3[[#This Row],[DATE]])</f>
        <v>2025</v>
      </c>
    </row>
    <row r="1501" spans="1:16" x14ac:dyDescent="0.3">
      <c r="A1501" s="6">
        <v>45696</v>
      </c>
      <c r="B1501" s="7" t="s">
        <v>1503</v>
      </c>
      <c r="C1501" s="9">
        <f t="shared" ca="1" si="46"/>
        <v>8</v>
      </c>
      <c r="D1501" s="9" t="s">
        <v>2117</v>
      </c>
      <c r="E1501" s="9" t="s">
        <v>2116</v>
      </c>
      <c r="F1501" s="10">
        <f t="shared" ca="1" si="47"/>
        <v>2.1919757254165485E-2</v>
      </c>
      <c r="G1501" s="3" t="str">
        <f>VLOOKUP(Table3[[#This Row],[PRODUCT ID]],Table1[[PRODUCT]:[SELLING PRICE]],1,FALSE)</f>
        <v>Product451</v>
      </c>
      <c r="H1501" s="3" t="str">
        <f>VLOOKUP(Table3[[#This Row],[PRODUCT ID]],Table1[[PRODUCT]:[SELLING PRICE]],2,FALSE)</f>
        <v>Category4</v>
      </c>
      <c r="I1501" s="3" t="str">
        <f>VLOOKUP(Table3[[#This Row],[PRODUCT ID]],Table1[[PRODUCT]:[SELLING PRICE]],3,FALSE)</f>
        <v>No</v>
      </c>
      <c r="J1501" s="16">
        <f ca="1">VLOOKUP(Table3[[#This Row],[PRODUCT ID]],Table1[[PRODUCT]:[SELLING PRICE]],4,FALSE)</f>
        <v>183</v>
      </c>
      <c r="K1501" s="16">
        <f ca="1">VLOOKUP(Table3[[#This Row],[PRODUCT ID]],Table1[[PRODUCT]:[SELLING PRICE]],5,FALSE)</f>
        <v>243.08713282427101</v>
      </c>
      <c r="L1501" s="16">
        <f ca="1">J1501*Table3[[#This Row],[QUANTITY]]</f>
        <v>1464</v>
      </c>
      <c r="M1501" s="16">
        <f ca="1">K1501*Table3[[#This Row],[QUANTITY]]*(1-Table3[[#This Row],[DISCOUNT %]])</f>
        <v>1902.0697750492152</v>
      </c>
      <c r="N1501" s="3">
        <f>DAY(Table3[[#This Row],[DATE]])</f>
        <v>8</v>
      </c>
      <c r="O1501" s="3" t="str">
        <f>TEXT(Table3[[#This Row],[DATE]],"mmm")</f>
        <v>Feb</v>
      </c>
      <c r="P1501" s="3">
        <f>YEAR(Table3[[#This Row],[DATE]])</f>
        <v>2025</v>
      </c>
    </row>
    <row r="1502" spans="1:16" x14ac:dyDescent="0.3">
      <c r="A1502" s="6">
        <v>45697</v>
      </c>
      <c r="B1502" s="7" t="s">
        <v>1504</v>
      </c>
      <c r="C1502" s="9">
        <f t="shared" ca="1" si="46"/>
        <v>2</v>
      </c>
      <c r="D1502" s="9" t="s">
        <v>2116</v>
      </c>
      <c r="E1502" s="9" t="s">
        <v>2116</v>
      </c>
      <c r="F1502" s="10">
        <f t="shared" ca="1" si="47"/>
        <v>9.2947591462670287E-2</v>
      </c>
      <c r="G1502" s="3" t="str">
        <f>VLOOKUP(Table3[[#This Row],[PRODUCT ID]],Table1[[PRODUCT]:[SELLING PRICE]],1,FALSE)</f>
        <v>Product452</v>
      </c>
      <c r="H1502" s="3" t="str">
        <f>VLOOKUP(Table3[[#This Row],[PRODUCT ID]],Table1[[PRODUCT]:[SELLING PRICE]],2,FALSE)</f>
        <v>Category5</v>
      </c>
      <c r="I1502" s="3" t="str">
        <f>VLOOKUP(Table3[[#This Row],[PRODUCT ID]],Table1[[PRODUCT]:[SELLING PRICE]],3,FALSE)</f>
        <v>Kg</v>
      </c>
      <c r="J1502" s="16">
        <f ca="1">VLOOKUP(Table3[[#This Row],[PRODUCT ID]],Table1[[PRODUCT]:[SELLING PRICE]],4,FALSE)</f>
        <v>50</v>
      </c>
      <c r="K1502" s="16">
        <f ca="1">VLOOKUP(Table3[[#This Row],[PRODUCT ID]],Table1[[PRODUCT]:[SELLING PRICE]],5,FALSE)</f>
        <v>268.33137701532064</v>
      </c>
      <c r="L1502" s="16">
        <f ca="1">J1502*Table3[[#This Row],[QUANTITY]]</f>
        <v>100</v>
      </c>
      <c r="M1502" s="16">
        <f ca="1">K1502*Table3[[#This Row],[QUANTITY]]*(1-Table3[[#This Row],[DISCOUNT %]])</f>
        <v>486.78124361576971</v>
      </c>
      <c r="N1502" s="3">
        <f>DAY(Table3[[#This Row],[DATE]])</f>
        <v>9</v>
      </c>
      <c r="O1502" s="3" t="str">
        <f>TEXT(Table3[[#This Row],[DATE]],"mmm")</f>
        <v>Feb</v>
      </c>
      <c r="P1502" s="3">
        <f>YEAR(Table3[[#This Row],[DATE]])</f>
        <v>2025</v>
      </c>
    </row>
    <row r="1503" spans="1:16" x14ac:dyDescent="0.3">
      <c r="A1503" s="6">
        <v>45698</v>
      </c>
      <c r="B1503" s="7" t="s">
        <v>1505</v>
      </c>
      <c r="C1503" s="9">
        <f t="shared" ca="1" si="46"/>
        <v>9</v>
      </c>
      <c r="D1503" s="9" t="s">
        <v>2116</v>
      </c>
      <c r="E1503" s="9" t="s">
        <v>2116</v>
      </c>
      <c r="F1503" s="10">
        <f t="shared" ca="1" si="47"/>
        <v>8.3823604234410654E-2</v>
      </c>
      <c r="G1503" s="3" t="str">
        <f>VLOOKUP(Table3[[#This Row],[PRODUCT ID]],Table1[[PRODUCT]:[SELLING PRICE]],1,FALSE)</f>
        <v>Product453</v>
      </c>
      <c r="H1503" s="3" t="str">
        <f>VLOOKUP(Table3[[#This Row],[PRODUCT ID]],Table1[[PRODUCT]:[SELLING PRICE]],2,FALSE)</f>
        <v>Category1</v>
      </c>
      <c r="I1503" s="3" t="str">
        <f>VLOOKUP(Table3[[#This Row],[PRODUCT ID]],Table1[[PRODUCT]:[SELLING PRICE]],3,FALSE)</f>
        <v>Kg</v>
      </c>
      <c r="J1503" s="16">
        <f ca="1">VLOOKUP(Table3[[#This Row],[PRODUCT ID]],Table1[[PRODUCT]:[SELLING PRICE]],4,FALSE)</f>
        <v>183</v>
      </c>
      <c r="K1503" s="16">
        <f ca="1">VLOOKUP(Table3[[#This Row],[PRODUCT ID]],Table1[[PRODUCT]:[SELLING PRICE]],5,FALSE)</f>
        <v>196.04404463784016</v>
      </c>
      <c r="L1503" s="16">
        <f ca="1">J1503*Table3[[#This Row],[QUANTITY]]</f>
        <v>1647</v>
      </c>
      <c r="M1503" s="16">
        <f ca="1">K1503*Table3[[#This Row],[QUANTITY]]*(1-Table3[[#This Row],[DISCOUNT %]])</f>
        <v>1616.4983360484423</v>
      </c>
      <c r="N1503" s="3">
        <f>DAY(Table3[[#This Row],[DATE]])</f>
        <v>10</v>
      </c>
      <c r="O1503" s="3" t="str">
        <f>TEXT(Table3[[#This Row],[DATE]],"mmm")</f>
        <v>Feb</v>
      </c>
      <c r="P1503" s="3">
        <f>YEAR(Table3[[#This Row],[DATE]])</f>
        <v>2025</v>
      </c>
    </row>
    <row r="1504" spans="1:16" x14ac:dyDescent="0.3">
      <c r="A1504" s="6">
        <v>45699</v>
      </c>
      <c r="B1504" s="7" t="s">
        <v>1506</v>
      </c>
      <c r="C1504" s="9">
        <f t="shared" ca="1" si="46"/>
        <v>8</v>
      </c>
      <c r="D1504" s="9" t="s">
        <v>2116</v>
      </c>
      <c r="E1504" s="9" t="s">
        <v>2118</v>
      </c>
      <c r="F1504" s="10">
        <f t="shared" ca="1" si="47"/>
        <v>6.5721336489732926E-2</v>
      </c>
      <c r="G1504" s="3" t="str">
        <f>VLOOKUP(Table3[[#This Row],[PRODUCT ID]],Table1[[PRODUCT]:[SELLING PRICE]],1,FALSE)</f>
        <v>Product454</v>
      </c>
      <c r="H1504" s="3" t="str">
        <f>VLOOKUP(Table3[[#This Row],[PRODUCT ID]],Table1[[PRODUCT]:[SELLING PRICE]],2,FALSE)</f>
        <v>Category2</v>
      </c>
      <c r="I1504" s="3" t="str">
        <f>VLOOKUP(Table3[[#This Row],[PRODUCT ID]],Table1[[PRODUCT]:[SELLING PRICE]],3,FALSE)</f>
        <v>Lt</v>
      </c>
      <c r="J1504" s="16">
        <f ca="1">VLOOKUP(Table3[[#This Row],[PRODUCT ID]],Table1[[PRODUCT]:[SELLING PRICE]],4,FALSE)</f>
        <v>65</v>
      </c>
      <c r="K1504" s="16">
        <f ca="1">VLOOKUP(Table3[[#This Row],[PRODUCT ID]],Table1[[PRODUCT]:[SELLING PRICE]],5,FALSE)</f>
        <v>130.24392975321103</v>
      </c>
      <c r="L1504" s="16">
        <f ca="1">J1504*Table3[[#This Row],[QUANTITY]]</f>
        <v>520</v>
      </c>
      <c r="M1504" s="16">
        <f ca="1">K1504*Table3[[#This Row],[QUANTITY]]*(1-Table3[[#This Row],[DISCOUNT %]])</f>
        <v>973.47299696124094</v>
      </c>
      <c r="N1504" s="3">
        <f>DAY(Table3[[#This Row],[DATE]])</f>
        <v>11</v>
      </c>
      <c r="O1504" s="3" t="str">
        <f>TEXT(Table3[[#This Row],[DATE]],"mmm")</f>
        <v>Feb</v>
      </c>
      <c r="P1504" s="3">
        <f>YEAR(Table3[[#This Row],[DATE]])</f>
        <v>2025</v>
      </c>
    </row>
    <row r="1505" spans="1:16" x14ac:dyDescent="0.3">
      <c r="A1505" s="6">
        <v>45700</v>
      </c>
      <c r="B1505" s="7" t="s">
        <v>1507</v>
      </c>
      <c r="C1505" s="9">
        <f t="shared" ca="1" si="46"/>
        <v>7</v>
      </c>
      <c r="D1505" s="9" t="s">
        <v>2116</v>
      </c>
      <c r="E1505" s="9" t="s">
        <v>2118</v>
      </c>
      <c r="F1505" s="10">
        <f t="shared" ca="1" si="47"/>
        <v>8.0159049955730588E-2</v>
      </c>
      <c r="G1505" s="3" t="str">
        <f>VLOOKUP(Table3[[#This Row],[PRODUCT ID]],Table1[[PRODUCT]:[SELLING PRICE]],1,FALSE)</f>
        <v>Product455</v>
      </c>
      <c r="H1505" s="3" t="str">
        <f>VLOOKUP(Table3[[#This Row],[PRODUCT ID]],Table1[[PRODUCT]:[SELLING PRICE]],2,FALSE)</f>
        <v>Category3</v>
      </c>
      <c r="I1505" s="3" t="str">
        <f>VLOOKUP(Table3[[#This Row],[PRODUCT ID]],Table1[[PRODUCT]:[SELLING PRICE]],3,FALSE)</f>
        <v>Kg</v>
      </c>
      <c r="J1505" s="16">
        <f ca="1">VLOOKUP(Table3[[#This Row],[PRODUCT ID]],Table1[[PRODUCT]:[SELLING PRICE]],4,FALSE)</f>
        <v>138</v>
      </c>
      <c r="K1505" s="16">
        <f ca="1">VLOOKUP(Table3[[#This Row],[PRODUCT ID]],Table1[[PRODUCT]:[SELLING PRICE]],5,FALSE)</f>
        <v>168.4508448610674</v>
      </c>
      <c r="L1505" s="16">
        <f ca="1">J1505*Table3[[#This Row],[QUANTITY]]</f>
        <v>966</v>
      </c>
      <c r="M1505" s="16">
        <f ca="1">K1505*Table3[[#This Row],[QUANTITY]]*(1-Table3[[#This Row],[DISCOUNT %]])</f>
        <v>1084.6358962093484</v>
      </c>
      <c r="N1505" s="3">
        <f>DAY(Table3[[#This Row],[DATE]])</f>
        <v>12</v>
      </c>
      <c r="O1505" s="3" t="str">
        <f>TEXT(Table3[[#This Row],[DATE]],"mmm")</f>
        <v>Feb</v>
      </c>
      <c r="P1505" s="3">
        <f>YEAR(Table3[[#This Row],[DATE]])</f>
        <v>2025</v>
      </c>
    </row>
    <row r="1506" spans="1:16" x14ac:dyDescent="0.3">
      <c r="A1506" s="6">
        <v>45701</v>
      </c>
      <c r="B1506" s="7" t="s">
        <v>1508</v>
      </c>
      <c r="C1506" s="9">
        <f t="shared" ca="1" si="46"/>
        <v>10</v>
      </c>
      <c r="D1506" s="9" t="s">
        <v>2115</v>
      </c>
      <c r="E1506" s="9" t="s">
        <v>2116</v>
      </c>
      <c r="F1506" s="10">
        <f t="shared" ca="1" si="47"/>
        <v>7.6839220213528556E-2</v>
      </c>
      <c r="G1506" s="3" t="str">
        <f>VLOOKUP(Table3[[#This Row],[PRODUCT ID]],Table1[[PRODUCT]:[SELLING PRICE]],1,FALSE)</f>
        <v>Product456</v>
      </c>
      <c r="H1506" s="3" t="str">
        <f>VLOOKUP(Table3[[#This Row],[PRODUCT ID]],Table1[[PRODUCT]:[SELLING PRICE]],2,FALSE)</f>
        <v>Category4</v>
      </c>
      <c r="I1506" s="3" t="str">
        <f>VLOOKUP(Table3[[#This Row],[PRODUCT ID]],Table1[[PRODUCT]:[SELLING PRICE]],3,FALSE)</f>
        <v>Lt</v>
      </c>
      <c r="J1506" s="16">
        <f ca="1">VLOOKUP(Table3[[#This Row],[PRODUCT ID]],Table1[[PRODUCT]:[SELLING PRICE]],4,FALSE)</f>
        <v>40</v>
      </c>
      <c r="K1506" s="16">
        <f ca="1">VLOOKUP(Table3[[#This Row],[PRODUCT ID]],Table1[[PRODUCT]:[SELLING PRICE]],5,FALSE)</f>
        <v>70.338499598051584</v>
      </c>
      <c r="L1506" s="16">
        <f ca="1">J1506*Table3[[#This Row],[QUANTITY]]</f>
        <v>400</v>
      </c>
      <c r="M1506" s="16">
        <f ca="1">K1506*Table3[[#This Row],[QUANTITY]]*(1-Table3[[#This Row],[DISCOUNT %]])</f>
        <v>649.33744137947713</v>
      </c>
      <c r="N1506" s="3">
        <f>DAY(Table3[[#This Row],[DATE]])</f>
        <v>13</v>
      </c>
      <c r="O1506" s="3" t="str">
        <f>TEXT(Table3[[#This Row],[DATE]],"mmm")</f>
        <v>Feb</v>
      </c>
      <c r="P1506" s="3">
        <f>YEAR(Table3[[#This Row],[DATE]])</f>
        <v>2025</v>
      </c>
    </row>
    <row r="1507" spans="1:16" x14ac:dyDescent="0.3">
      <c r="A1507" s="6">
        <v>45702</v>
      </c>
      <c r="B1507" s="7" t="s">
        <v>1509</v>
      </c>
      <c r="C1507" s="9">
        <f t="shared" ca="1" si="46"/>
        <v>6</v>
      </c>
      <c r="D1507" s="9" t="s">
        <v>2116</v>
      </c>
      <c r="E1507" s="9" t="s">
        <v>2116</v>
      </c>
      <c r="F1507" s="10">
        <f t="shared" ca="1" si="47"/>
        <v>4.6135934187011257E-2</v>
      </c>
      <c r="G1507" s="3" t="str">
        <f>VLOOKUP(Table3[[#This Row],[PRODUCT ID]],Table1[[PRODUCT]:[SELLING PRICE]],1,FALSE)</f>
        <v>Product457</v>
      </c>
      <c r="H1507" s="3" t="str">
        <f>VLOOKUP(Table3[[#This Row],[PRODUCT ID]],Table1[[PRODUCT]:[SELLING PRICE]],2,FALSE)</f>
        <v>Category1</v>
      </c>
      <c r="I1507" s="3" t="str">
        <f>VLOOKUP(Table3[[#This Row],[PRODUCT ID]],Table1[[PRODUCT]:[SELLING PRICE]],3,FALSE)</f>
        <v>Ft</v>
      </c>
      <c r="J1507" s="16">
        <f ca="1">VLOOKUP(Table3[[#This Row],[PRODUCT ID]],Table1[[PRODUCT]:[SELLING PRICE]],4,FALSE)</f>
        <v>92</v>
      </c>
      <c r="K1507" s="16">
        <f ca="1">VLOOKUP(Table3[[#This Row],[PRODUCT ID]],Table1[[PRODUCT]:[SELLING PRICE]],5,FALSE)</f>
        <v>244.46122587165627</v>
      </c>
      <c r="L1507" s="16">
        <f ca="1">J1507*Table3[[#This Row],[QUANTITY]]</f>
        <v>552</v>
      </c>
      <c r="M1507" s="16">
        <f ca="1">K1507*Table3[[#This Row],[QUANTITY]]*(1-Table3[[#This Row],[DISCOUNT %]])</f>
        <v>1399.0966730613925</v>
      </c>
      <c r="N1507" s="3">
        <f>DAY(Table3[[#This Row],[DATE]])</f>
        <v>14</v>
      </c>
      <c r="O1507" s="3" t="str">
        <f>TEXT(Table3[[#This Row],[DATE]],"mmm")</f>
        <v>Feb</v>
      </c>
      <c r="P1507" s="3">
        <f>YEAR(Table3[[#This Row],[DATE]])</f>
        <v>2025</v>
      </c>
    </row>
    <row r="1508" spans="1:16" x14ac:dyDescent="0.3">
      <c r="A1508" s="6">
        <v>45703</v>
      </c>
      <c r="B1508" s="7" t="s">
        <v>1510</v>
      </c>
      <c r="C1508" s="9">
        <f t="shared" ca="1" si="46"/>
        <v>12</v>
      </c>
      <c r="D1508" s="9" t="s">
        <v>2117</v>
      </c>
      <c r="E1508" s="9" t="s">
        <v>2116</v>
      </c>
      <c r="F1508" s="10">
        <f t="shared" ca="1" si="47"/>
        <v>4.691513189903538E-2</v>
      </c>
      <c r="G1508" s="3" t="str">
        <f>VLOOKUP(Table3[[#This Row],[PRODUCT ID]],Table1[[PRODUCT]:[SELLING PRICE]],1,FALSE)</f>
        <v>Product458</v>
      </c>
      <c r="H1508" s="3" t="str">
        <f>VLOOKUP(Table3[[#This Row],[PRODUCT ID]],Table1[[PRODUCT]:[SELLING PRICE]],2,FALSE)</f>
        <v>Category2</v>
      </c>
      <c r="I1508" s="3" t="str">
        <f>VLOOKUP(Table3[[#This Row],[PRODUCT ID]],Table1[[PRODUCT]:[SELLING PRICE]],3,FALSE)</f>
        <v>Kg</v>
      </c>
      <c r="J1508" s="16">
        <f ca="1">VLOOKUP(Table3[[#This Row],[PRODUCT ID]],Table1[[PRODUCT]:[SELLING PRICE]],4,FALSE)</f>
        <v>88</v>
      </c>
      <c r="K1508" s="16">
        <f ca="1">VLOOKUP(Table3[[#This Row],[PRODUCT ID]],Table1[[PRODUCT]:[SELLING PRICE]],5,FALSE)</f>
        <v>113.28445781165411</v>
      </c>
      <c r="L1508" s="16">
        <f ca="1">J1508*Table3[[#This Row],[QUANTITY]]</f>
        <v>1056</v>
      </c>
      <c r="M1508" s="16">
        <f ca="1">K1508*Table3[[#This Row],[QUANTITY]]*(1-Table3[[#This Row],[DISCOUNT %]])</f>
        <v>1295.6364303757159</v>
      </c>
      <c r="N1508" s="3">
        <f>DAY(Table3[[#This Row],[DATE]])</f>
        <v>15</v>
      </c>
      <c r="O1508" s="3" t="str">
        <f>TEXT(Table3[[#This Row],[DATE]],"mmm")</f>
        <v>Feb</v>
      </c>
      <c r="P1508" s="3">
        <f>YEAR(Table3[[#This Row],[DATE]])</f>
        <v>2025</v>
      </c>
    </row>
    <row r="1509" spans="1:16" x14ac:dyDescent="0.3">
      <c r="A1509" s="6">
        <v>45704</v>
      </c>
      <c r="B1509" s="7" t="s">
        <v>1511</v>
      </c>
      <c r="C1509" s="9">
        <f t="shared" ca="1" si="46"/>
        <v>5</v>
      </c>
      <c r="D1509" s="9" t="s">
        <v>2115</v>
      </c>
      <c r="E1509" s="9" t="s">
        <v>2116</v>
      </c>
      <c r="F1509" s="10">
        <f t="shared" ca="1" si="47"/>
        <v>6.5508553570684899E-2</v>
      </c>
      <c r="G1509" s="3" t="str">
        <f>VLOOKUP(Table3[[#This Row],[PRODUCT ID]],Table1[[PRODUCT]:[SELLING PRICE]],1,FALSE)</f>
        <v>Product459</v>
      </c>
      <c r="H1509" s="3" t="str">
        <f>VLOOKUP(Table3[[#This Row],[PRODUCT ID]],Table1[[PRODUCT]:[SELLING PRICE]],2,FALSE)</f>
        <v>Category3</v>
      </c>
      <c r="I1509" s="3" t="str">
        <f>VLOOKUP(Table3[[#This Row],[PRODUCT ID]],Table1[[PRODUCT]:[SELLING PRICE]],3,FALSE)</f>
        <v>No</v>
      </c>
      <c r="J1509" s="16">
        <f ca="1">VLOOKUP(Table3[[#This Row],[PRODUCT ID]],Table1[[PRODUCT]:[SELLING PRICE]],4,FALSE)</f>
        <v>7</v>
      </c>
      <c r="K1509" s="16">
        <f ca="1">VLOOKUP(Table3[[#This Row],[PRODUCT ID]],Table1[[PRODUCT]:[SELLING PRICE]],5,FALSE)</f>
        <v>74.245262660578376</v>
      </c>
      <c r="L1509" s="16">
        <f ca="1">J1509*Table3[[#This Row],[QUANTITY]]</f>
        <v>35</v>
      </c>
      <c r="M1509" s="16">
        <f ca="1">K1509*Table3[[#This Row],[QUANTITY]]*(1-Table3[[#This Row],[DISCOUNT %]])</f>
        <v>346.90781447104155</v>
      </c>
      <c r="N1509" s="3">
        <f>DAY(Table3[[#This Row],[DATE]])</f>
        <v>16</v>
      </c>
      <c r="O1509" s="3" t="str">
        <f>TEXT(Table3[[#This Row],[DATE]],"mmm")</f>
        <v>Feb</v>
      </c>
      <c r="P1509" s="3">
        <f>YEAR(Table3[[#This Row],[DATE]])</f>
        <v>2025</v>
      </c>
    </row>
    <row r="1510" spans="1:16" x14ac:dyDescent="0.3">
      <c r="A1510" s="6">
        <v>45705</v>
      </c>
      <c r="B1510" s="7" t="s">
        <v>1512</v>
      </c>
      <c r="C1510" s="9">
        <f t="shared" ca="1" si="46"/>
        <v>6</v>
      </c>
      <c r="D1510" s="9" t="s">
        <v>2115</v>
      </c>
      <c r="E1510" s="9" t="s">
        <v>2118</v>
      </c>
      <c r="F1510" s="10">
        <f t="shared" ca="1" si="47"/>
        <v>5.3018356832079651E-2</v>
      </c>
      <c r="G1510" s="3" t="str">
        <f>VLOOKUP(Table3[[#This Row],[PRODUCT ID]],Table1[[PRODUCT]:[SELLING PRICE]],1,FALSE)</f>
        <v>Product460</v>
      </c>
      <c r="H1510" s="3" t="str">
        <f>VLOOKUP(Table3[[#This Row],[PRODUCT ID]],Table1[[PRODUCT]:[SELLING PRICE]],2,FALSE)</f>
        <v>Category4</v>
      </c>
      <c r="I1510" s="3" t="str">
        <f>VLOOKUP(Table3[[#This Row],[PRODUCT ID]],Table1[[PRODUCT]:[SELLING PRICE]],3,FALSE)</f>
        <v>No</v>
      </c>
      <c r="J1510" s="16">
        <f ca="1">VLOOKUP(Table3[[#This Row],[PRODUCT ID]],Table1[[PRODUCT]:[SELLING PRICE]],4,FALSE)</f>
        <v>22</v>
      </c>
      <c r="K1510" s="16">
        <f ca="1">VLOOKUP(Table3[[#This Row],[PRODUCT ID]],Table1[[PRODUCT]:[SELLING PRICE]],5,FALSE)</f>
        <v>250.47667049876645</v>
      </c>
      <c r="L1510" s="16">
        <f ca="1">J1510*Table3[[#This Row],[QUANTITY]]</f>
        <v>132</v>
      </c>
      <c r="M1510" s="16">
        <f ca="1">K1510*Table3[[#This Row],[QUANTITY]]*(1-Table3[[#This Row],[DISCOUNT %]])</f>
        <v>1423.1808540249096</v>
      </c>
      <c r="N1510" s="3">
        <f>DAY(Table3[[#This Row],[DATE]])</f>
        <v>17</v>
      </c>
      <c r="O1510" s="3" t="str">
        <f>TEXT(Table3[[#This Row],[DATE]],"mmm")</f>
        <v>Feb</v>
      </c>
      <c r="P1510" s="3">
        <f>YEAR(Table3[[#This Row],[DATE]])</f>
        <v>2025</v>
      </c>
    </row>
    <row r="1511" spans="1:16" x14ac:dyDescent="0.3">
      <c r="A1511" s="6">
        <v>45706</v>
      </c>
      <c r="B1511" s="7" t="s">
        <v>1513</v>
      </c>
      <c r="C1511" s="9">
        <f t="shared" ca="1" si="46"/>
        <v>8</v>
      </c>
      <c r="D1511" s="9" t="s">
        <v>2115</v>
      </c>
      <c r="E1511" s="9" t="s">
        <v>2116</v>
      </c>
      <c r="F1511" s="10">
        <f t="shared" ca="1" si="47"/>
        <v>7.6311381812989756E-2</v>
      </c>
      <c r="G1511" s="3" t="str">
        <f>VLOOKUP(Table3[[#This Row],[PRODUCT ID]],Table1[[PRODUCT]:[SELLING PRICE]],1,FALSE)</f>
        <v>Product461</v>
      </c>
      <c r="H1511" s="3" t="str">
        <f>VLOOKUP(Table3[[#This Row],[PRODUCT ID]],Table1[[PRODUCT]:[SELLING PRICE]],2,FALSE)</f>
        <v>Category5</v>
      </c>
      <c r="I1511" s="3" t="str">
        <f>VLOOKUP(Table3[[#This Row],[PRODUCT ID]],Table1[[PRODUCT]:[SELLING PRICE]],3,FALSE)</f>
        <v>Ft</v>
      </c>
      <c r="J1511" s="16">
        <f ca="1">VLOOKUP(Table3[[#This Row],[PRODUCT ID]],Table1[[PRODUCT]:[SELLING PRICE]],4,FALSE)</f>
        <v>196</v>
      </c>
      <c r="K1511" s="16">
        <f ca="1">VLOOKUP(Table3[[#This Row],[PRODUCT ID]],Table1[[PRODUCT]:[SELLING PRICE]],5,FALSE)</f>
        <v>79.966211757325595</v>
      </c>
      <c r="L1511" s="16">
        <f ca="1">J1511*Table3[[#This Row],[QUANTITY]]</f>
        <v>1568</v>
      </c>
      <c r="M1511" s="16">
        <f ca="1">K1511*Table3[[#This Row],[QUANTITY]]*(1-Table3[[#This Row],[DISCOUNT %]])</f>
        <v>590.91103711819142</v>
      </c>
      <c r="N1511" s="3">
        <f>DAY(Table3[[#This Row],[DATE]])</f>
        <v>18</v>
      </c>
      <c r="O1511" s="3" t="str">
        <f>TEXT(Table3[[#This Row],[DATE]],"mmm")</f>
        <v>Feb</v>
      </c>
      <c r="P1511" s="3">
        <f>YEAR(Table3[[#This Row],[DATE]])</f>
        <v>2025</v>
      </c>
    </row>
    <row r="1512" spans="1:16" x14ac:dyDescent="0.3">
      <c r="A1512" s="6">
        <v>45707</v>
      </c>
      <c r="B1512" s="7" t="s">
        <v>1514</v>
      </c>
      <c r="C1512" s="9">
        <f t="shared" ca="1" si="46"/>
        <v>15</v>
      </c>
      <c r="D1512" s="9" t="s">
        <v>2116</v>
      </c>
      <c r="E1512" s="9" t="s">
        <v>2116</v>
      </c>
      <c r="F1512" s="10">
        <f t="shared" ca="1" si="47"/>
        <v>5.6486746989202058E-2</v>
      </c>
      <c r="G1512" s="3" t="str">
        <f>VLOOKUP(Table3[[#This Row],[PRODUCT ID]],Table1[[PRODUCT]:[SELLING PRICE]],1,FALSE)</f>
        <v>Product462</v>
      </c>
      <c r="H1512" s="3" t="str">
        <f>VLOOKUP(Table3[[#This Row],[PRODUCT ID]],Table1[[PRODUCT]:[SELLING PRICE]],2,FALSE)</f>
        <v>Category1</v>
      </c>
      <c r="I1512" s="3" t="str">
        <f>VLOOKUP(Table3[[#This Row],[PRODUCT ID]],Table1[[PRODUCT]:[SELLING PRICE]],3,FALSE)</f>
        <v>No</v>
      </c>
      <c r="J1512" s="16">
        <f ca="1">VLOOKUP(Table3[[#This Row],[PRODUCT ID]],Table1[[PRODUCT]:[SELLING PRICE]],4,FALSE)</f>
        <v>150</v>
      </c>
      <c r="K1512" s="16">
        <f ca="1">VLOOKUP(Table3[[#This Row],[PRODUCT ID]],Table1[[PRODUCT]:[SELLING PRICE]],5,FALSE)</f>
        <v>173.75563879222207</v>
      </c>
      <c r="L1512" s="16">
        <f ca="1">J1512*Table3[[#This Row],[QUANTITY]]</f>
        <v>2250</v>
      </c>
      <c r="M1512" s="16">
        <f ca="1">K1512*Table3[[#This Row],[QUANTITY]]*(1-Table3[[#This Row],[DISCOUNT %]])</f>
        <v>2459.1112197872794</v>
      </c>
      <c r="N1512" s="3">
        <f>DAY(Table3[[#This Row],[DATE]])</f>
        <v>19</v>
      </c>
      <c r="O1512" s="3" t="str">
        <f>TEXT(Table3[[#This Row],[DATE]],"mmm")</f>
        <v>Feb</v>
      </c>
      <c r="P1512" s="3">
        <f>YEAR(Table3[[#This Row],[DATE]])</f>
        <v>2025</v>
      </c>
    </row>
    <row r="1513" spans="1:16" x14ac:dyDescent="0.3">
      <c r="A1513" s="6">
        <v>45708</v>
      </c>
      <c r="B1513" s="7" t="s">
        <v>1515</v>
      </c>
      <c r="C1513" s="9">
        <f t="shared" ca="1" si="46"/>
        <v>15</v>
      </c>
      <c r="D1513" s="9" t="s">
        <v>2116</v>
      </c>
      <c r="E1513" s="9" t="s">
        <v>2116</v>
      </c>
      <c r="F1513" s="10">
        <f t="shared" ca="1" si="47"/>
        <v>1.4604261194540358E-2</v>
      </c>
      <c r="G1513" s="3" t="str">
        <f>VLOOKUP(Table3[[#This Row],[PRODUCT ID]],Table1[[PRODUCT]:[SELLING PRICE]],1,FALSE)</f>
        <v>Product463</v>
      </c>
      <c r="H1513" s="3" t="str">
        <f>VLOOKUP(Table3[[#This Row],[PRODUCT ID]],Table1[[PRODUCT]:[SELLING PRICE]],2,FALSE)</f>
        <v>Category2</v>
      </c>
      <c r="I1513" s="3" t="str">
        <f>VLOOKUP(Table3[[#This Row],[PRODUCT ID]],Table1[[PRODUCT]:[SELLING PRICE]],3,FALSE)</f>
        <v>Kg</v>
      </c>
      <c r="J1513" s="16">
        <f ca="1">VLOOKUP(Table3[[#This Row],[PRODUCT ID]],Table1[[PRODUCT]:[SELLING PRICE]],4,FALSE)</f>
        <v>237</v>
      </c>
      <c r="K1513" s="16">
        <f ca="1">VLOOKUP(Table3[[#This Row],[PRODUCT ID]],Table1[[PRODUCT]:[SELLING PRICE]],5,FALSE)</f>
        <v>215.85510983838273</v>
      </c>
      <c r="L1513" s="16">
        <f ca="1">J1513*Table3[[#This Row],[QUANTITY]]</f>
        <v>3555</v>
      </c>
      <c r="M1513" s="16">
        <f ca="1">K1513*Table3[[#This Row],[QUANTITY]]*(1-Table3[[#This Row],[DISCOUNT %]])</f>
        <v>3190.5405815119016</v>
      </c>
      <c r="N1513" s="3">
        <f>DAY(Table3[[#This Row],[DATE]])</f>
        <v>20</v>
      </c>
      <c r="O1513" s="3" t="str">
        <f>TEXT(Table3[[#This Row],[DATE]],"mmm")</f>
        <v>Feb</v>
      </c>
      <c r="P1513" s="3">
        <f>YEAR(Table3[[#This Row],[DATE]])</f>
        <v>2025</v>
      </c>
    </row>
    <row r="1514" spans="1:16" x14ac:dyDescent="0.3">
      <c r="A1514" s="6">
        <v>45709</v>
      </c>
      <c r="B1514" s="7" t="s">
        <v>1516</v>
      </c>
      <c r="C1514" s="9">
        <f t="shared" ca="1" si="46"/>
        <v>11</v>
      </c>
      <c r="D1514" s="9" t="s">
        <v>2116</v>
      </c>
      <c r="E1514" s="9" t="s">
        <v>2116</v>
      </c>
      <c r="F1514" s="10">
        <f t="shared" ca="1" si="47"/>
        <v>5.2969410435920211E-2</v>
      </c>
      <c r="G1514" s="3" t="str">
        <f>VLOOKUP(Table3[[#This Row],[PRODUCT ID]],Table1[[PRODUCT]:[SELLING PRICE]],1,FALSE)</f>
        <v>Product464</v>
      </c>
      <c r="H1514" s="3" t="str">
        <f>VLOOKUP(Table3[[#This Row],[PRODUCT ID]],Table1[[PRODUCT]:[SELLING PRICE]],2,FALSE)</f>
        <v>Category3</v>
      </c>
      <c r="I1514" s="3" t="str">
        <f>VLOOKUP(Table3[[#This Row],[PRODUCT ID]],Table1[[PRODUCT]:[SELLING PRICE]],3,FALSE)</f>
        <v>Kg</v>
      </c>
      <c r="J1514" s="16">
        <f ca="1">VLOOKUP(Table3[[#This Row],[PRODUCT ID]],Table1[[PRODUCT]:[SELLING PRICE]],4,FALSE)</f>
        <v>175</v>
      </c>
      <c r="K1514" s="16">
        <f ca="1">VLOOKUP(Table3[[#This Row],[PRODUCT ID]],Table1[[PRODUCT]:[SELLING PRICE]],5,FALSE)</f>
        <v>90.576989330217828</v>
      </c>
      <c r="L1514" s="16">
        <f ca="1">J1514*Table3[[#This Row],[QUANTITY]]</f>
        <v>1925</v>
      </c>
      <c r="M1514" s="16">
        <f ca="1">K1514*Table3[[#This Row],[QUANTITY]]*(1-Table3[[#This Row],[DISCOUNT %]])</f>
        <v>943.57097566969105</v>
      </c>
      <c r="N1514" s="3">
        <f>DAY(Table3[[#This Row],[DATE]])</f>
        <v>21</v>
      </c>
      <c r="O1514" s="3" t="str">
        <f>TEXT(Table3[[#This Row],[DATE]],"mmm")</f>
        <v>Feb</v>
      </c>
      <c r="P1514" s="3">
        <f>YEAR(Table3[[#This Row],[DATE]])</f>
        <v>2025</v>
      </c>
    </row>
    <row r="1515" spans="1:16" x14ac:dyDescent="0.3">
      <c r="A1515" s="6">
        <v>45710</v>
      </c>
      <c r="B1515" s="7" t="s">
        <v>1517</v>
      </c>
      <c r="C1515" s="9">
        <f t="shared" ca="1" si="46"/>
        <v>12</v>
      </c>
      <c r="D1515" s="9" t="s">
        <v>2115</v>
      </c>
      <c r="E1515" s="9" t="s">
        <v>2116</v>
      </c>
      <c r="F1515" s="10">
        <f t="shared" ca="1" si="47"/>
        <v>5.9235742307742478E-2</v>
      </c>
      <c r="G1515" s="3" t="str">
        <f>VLOOKUP(Table3[[#This Row],[PRODUCT ID]],Table1[[PRODUCT]:[SELLING PRICE]],1,FALSE)</f>
        <v>Product465</v>
      </c>
      <c r="H1515" s="3" t="str">
        <f>VLOOKUP(Table3[[#This Row],[PRODUCT ID]],Table1[[PRODUCT]:[SELLING PRICE]],2,FALSE)</f>
        <v>Category4</v>
      </c>
      <c r="I1515" s="3" t="str">
        <f>VLOOKUP(Table3[[#This Row],[PRODUCT ID]],Table1[[PRODUCT]:[SELLING PRICE]],3,FALSE)</f>
        <v>Lt</v>
      </c>
      <c r="J1515" s="16">
        <f ca="1">VLOOKUP(Table3[[#This Row],[PRODUCT ID]],Table1[[PRODUCT]:[SELLING PRICE]],4,FALSE)</f>
        <v>125</v>
      </c>
      <c r="K1515" s="16">
        <f ca="1">VLOOKUP(Table3[[#This Row],[PRODUCT ID]],Table1[[PRODUCT]:[SELLING PRICE]],5,FALSE)</f>
        <v>34.337524518324379</v>
      </c>
      <c r="L1515" s="16">
        <f ca="1">J1515*Table3[[#This Row],[QUANTITY]]</f>
        <v>1500</v>
      </c>
      <c r="M1515" s="16">
        <f ca="1">K1515*Table3[[#This Row],[QUANTITY]]*(1-Table3[[#This Row],[DISCOUNT %]])</f>
        <v>387.64218917365349</v>
      </c>
      <c r="N1515" s="3">
        <f>DAY(Table3[[#This Row],[DATE]])</f>
        <v>22</v>
      </c>
      <c r="O1515" s="3" t="str">
        <f>TEXT(Table3[[#This Row],[DATE]],"mmm")</f>
        <v>Feb</v>
      </c>
      <c r="P1515" s="3">
        <f>YEAR(Table3[[#This Row],[DATE]])</f>
        <v>2025</v>
      </c>
    </row>
    <row r="1516" spans="1:16" x14ac:dyDescent="0.3">
      <c r="A1516" s="6">
        <v>45711</v>
      </c>
      <c r="B1516" s="7" t="s">
        <v>1518</v>
      </c>
      <c r="C1516" s="9">
        <f t="shared" ca="1" si="46"/>
        <v>13</v>
      </c>
      <c r="D1516" s="9" t="s">
        <v>2117</v>
      </c>
      <c r="E1516" s="9" t="s">
        <v>2118</v>
      </c>
      <c r="F1516" s="10">
        <f t="shared" ca="1" si="47"/>
        <v>5.3140694642943888E-2</v>
      </c>
      <c r="G1516" s="3" t="str">
        <f>VLOOKUP(Table3[[#This Row],[PRODUCT ID]],Table1[[PRODUCT]:[SELLING PRICE]],1,FALSE)</f>
        <v>Product466</v>
      </c>
      <c r="H1516" s="3" t="str">
        <f>VLOOKUP(Table3[[#This Row],[PRODUCT ID]],Table1[[PRODUCT]:[SELLING PRICE]],2,FALSE)</f>
        <v>Category5</v>
      </c>
      <c r="I1516" s="3" t="str">
        <f>VLOOKUP(Table3[[#This Row],[PRODUCT ID]],Table1[[PRODUCT]:[SELLING PRICE]],3,FALSE)</f>
        <v>Kg</v>
      </c>
      <c r="J1516" s="16">
        <f ca="1">VLOOKUP(Table3[[#This Row],[PRODUCT ID]],Table1[[PRODUCT]:[SELLING PRICE]],4,FALSE)</f>
        <v>65</v>
      </c>
      <c r="K1516" s="16">
        <f ca="1">VLOOKUP(Table3[[#This Row],[PRODUCT ID]],Table1[[PRODUCT]:[SELLING PRICE]],5,FALSE)</f>
        <v>239.95607945757928</v>
      </c>
      <c r="L1516" s="16">
        <f ca="1">J1516*Table3[[#This Row],[QUANTITY]]</f>
        <v>845</v>
      </c>
      <c r="M1516" s="16">
        <f ca="1">K1516*Table3[[#This Row],[QUANTITY]]*(1-Table3[[#This Row],[DISCOUNT %]])</f>
        <v>2953.6604072482792</v>
      </c>
      <c r="N1516" s="3">
        <f>DAY(Table3[[#This Row],[DATE]])</f>
        <v>23</v>
      </c>
      <c r="O1516" s="3" t="str">
        <f>TEXT(Table3[[#This Row],[DATE]],"mmm")</f>
        <v>Feb</v>
      </c>
      <c r="P1516" s="3">
        <f>YEAR(Table3[[#This Row],[DATE]])</f>
        <v>2025</v>
      </c>
    </row>
    <row r="1517" spans="1:16" x14ac:dyDescent="0.3">
      <c r="A1517" s="6">
        <v>45712</v>
      </c>
      <c r="B1517" s="7" t="s">
        <v>1519</v>
      </c>
      <c r="C1517" s="9">
        <f t="shared" ca="1" si="46"/>
        <v>3</v>
      </c>
      <c r="D1517" s="9" t="s">
        <v>2117</v>
      </c>
      <c r="E1517" s="9" t="s">
        <v>2118</v>
      </c>
      <c r="F1517" s="10">
        <f t="shared" ca="1" si="47"/>
        <v>7.7336423815867056E-2</v>
      </c>
      <c r="G1517" s="3" t="str">
        <f>VLOOKUP(Table3[[#This Row],[PRODUCT ID]],Table1[[PRODUCT]:[SELLING PRICE]],1,FALSE)</f>
        <v>Product467</v>
      </c>
      <c r="H1517" s="3" t="str">
        <f>VLOOKUP(Table3[[#This Row],[PRODUCT ID]],Table1[[PRODUCT]:[SELLING PRICE]],2,FALSE)</f>
        <v>Category1</v>
      </c>
      <c r="I1517" s="3" t="str">
        <f>VLOOKUP(Table3[[#This Row],[PRODUCT ID]],Table1[[PRODUCT]:[SELLING PRICE]],3,FALSE)</f>
        <v>Lt</v>
      </c>
      <c r="J1517" s="16">
        <f ca="1">VLOOKUP(Table3[[#This Row],[PRODUCT ID]],Table1[[PRODUCT]:[SELLING PRICE]],4,FALSE)</f>
        <v>29</v>
      </c>
      <c r="K1517" s="16">
        <f ca="1">VLOOKUP(Table3[[#This Row],[PRODUCT ID]],Table1[[PRODUCT]:[SELLING PRICE]],5,FALSE)</f>
        <v>313.00300966895855</v>
      </c>
      <c r="L1517" s="16">
        <f ca="1">J1517*Table3[[#This Row],[QUANTITY]]</f>
        <v>87</v>
      </c>
      <c r="M1517" s="16">
        <f ca="1">K1517*Table3[[#This Row],[QUANTITY]]*(1-Table3[[#This Row],[DISCOUNT %]])</f>
        <v>866.38942877267414</v>
      </c>
      <c r="N1517" s="3">
        <f>DAY(Table3[[#This Row],[DATE]])</f>
        <v>24</v>
      </c>
      <c r="O1517" s="3" t="str">
        <f>TEXT(Table3[[#This Row],[DATE]],"mmm")</f>
        <v>Feb</v>
      </c>
      <c r="P1517" s="3">
        <f>YEAR(Table3[[#This Row],[DATE]])</f>
        <v>2025</v>
      </c>
    </row>
    <row r="1518" spans="1:16" x14ac:dyDescent="0.3">
      <c r="A1518" s="6">
        <v>45713</v>
      </c>
      <c r="B1518" s="7" t="s">
        <v>1520</v>
      </c>
      <c r="C1518" s="9">
        <f t="shared" ca="1" si="46"/>
        <v>3</v>
      </c>
      <c r="D1518" s="9" t="s">
        <v>2116</v>
      </c>
      <c r="E1518" s="9" t="s">
        <v>2116</v>
      </c>
      <c r="F1518" s="10">
        <f t="shared" ca="1" si="47"/>
        <v>3.3312817932814598E-3</v>
      </c>
      <c r="G1518" s="3" t="str">
        <f>VLOOKUP(Table3[[#This Row],[PRODUCT ID]],Table1[[PRODUCT]:[SELLING PRICE]],1,FALSE)</f>
        <v>Product468</v>
      </c>
      <c r="H1518" s="3" t="str">
        <f>VLOOKUP(Table3[[#This Row],[PRODUCT ID]],Table1[[PRODUCT]:[SELLING PRICE]],2,FALSE)</f>
        <v>Category2</v>
      </c>
      <c r="I1518" s="3" t="str">
        <f>VLOOKUP(Table3[[#This Row],[PRODUCT ID]],Table1[[PRODUCT]:[SELLING PRICE]],3,FALSE)</f>
        <v>Ft</v>
      </c>
      <c r="J1518" s="16">
        <f ca="1">VLOOKUP(Table3[[#This Row],[PRODUCT ID]],Table1[[PRODUCT]:[SELLING PRICE]],4,FALSE)</f>
        <v>240</v>
      </c>
      <c r="K1518" s="16">
        <f ca="1">VLOOKUP(Table3[[#This Row],[PRODUCT ID]],Table1[[PRODUCT]:[SELLING PRICE]],5,FALSE)</f>
        <v>27.457828291553902</v>
      </c>
      <c r="L1518" s="16">
        <f ca="1">J1518*Table3[[#This Row],[QUANTITY]]</f>
        <v>720</v>
      </c>
      <c r="M1518" s="16">
        <f ca="1">K1518*Table3[[#This Row],[QUANTITY]]*(1-Table3[[#This Row],[DISCOUNT %]])</f>
        <v>82.09907558424959</v>
      </c>
      <c r="N1518" s="3">
        <f>DAY(Table3[[#This Row],[DATE]])</f>
        <v>25</v>
      </c>
      <c r="O1518" s="3" t="str">
        <f>TEXT(Table3[[#This Row],[DATE]],"mmm")</f>
        <v>Feb</v>
      </c>
      <c r="P1518" s="3">
        <f>YEAR(Table3[[#This Row],[DATE]])</f>
        <v>2025</v>
      </c>
    </row>
    <row r="1519" spans="1:16" x14ac:dyDescent="0.3">
      <c r="A1519" s="6">
        <v>45714</v>
      </c>
      <c r="B1519" s="7" t="s">
        <v>1521</v>
      </c>
      <c r="C1519" s="9">
        <f t="shared" ca="1" si="46"/>
        <v>7</v>
      </c>
      <c r="D1519" s="9" t="s">
        <v>2116</v>
      </c>
      <c r="E1519" s="9" t="s">
        <v>2116</v>
      </c>
      <c r="F1519" s="10">
        <f t="shared" ca="1" si="47"/>
        <v>6.426615819194352E-2</v>
      </c>
      <c r="G1519" s="3" t="str">
        <f>VLOOKUP(Table3[[#This Row],[PRODUCT ID]],Table1[[PRODUCT]:[SELLING PRICE]],1,FALSE)</f>
        <v>Product469</v>
      </c>
      <c r="H1519" s="3" t="str">
        <f>VLOOKUP(Table3[[#This Row],[PRODUCT ID]],Table1[[PRODUCT]:[SELLING PRICE]],2,FALSE)</f>
        <v>Category3</v>
      </c>
      <c r="I1519" s="3" t="str">
        <f>VLOOKUP(Table3[[#This Row],[PRODUCT ID]],Table1[[PRODUCT]:[SELLING PRICE]],3,FALSE)</f>
        <v>Kg</v>
      </c>
      <c r="J1519" s="16">
        <f ca="1">VLOOKUP(Table3[[#This Row],[PRODUCT ID]],Table1[[PRODUCT]:[SELLING PRICE]],4,FALSE)</f>
        <v>41</v>
      </c>
      <c r="K1519" s="16">
        <f ca="1">VLOOKUP(Table3[[#This Row],[PRODUCT ID]],Table1[[PRODUCT]:[SELLING PRICE]],5,FALSE)</f>
        <v>289.53204788439183</v>
      </c>
      <c r="L1519" s="16">
        <f ca="1">J1519*Table3[[#This Row],[QUANTITY]]</f>
        <v>287</v>
      </c>
      <c r="M1519" s="16">
        <f ca="1">K1519*Table3[[#This Row],[QUANTITY]]*(1-Table3[[#This Row],[DISCOUNT %]])</f>
        <v>1896.474548453913</v>
      </c>
      <c r="N1519" s="3">
        <f>DAY(Table3[[#This Row],[DATE]])</f>
        <v>26</v>
      </c>
      <c r="O1519" s="3" t="str">
        <f>TEXT(Table3[[#This Row],[DATE]],"mmm")</f>
        <v>Feb</v>
      </c>
      <c r="P1519" s="3">
        <f>YEAR(Table3[[#This Row],[DATE]])</f>
        <v>2025</v>
      </c>
    </row>
    <row r="1520" spans="1:16" x14ac:dyDescent="0.3">
      <c r="A1520" s="6">
        <v>45715</v>
      </c>
      <c r="B1520" s="7" t="s">
        <v>1522</v>
      </c>
      <c r="C1520" s="9">
        <f t="shared" ca="1" si="46"/>
        <v>2</v>
      </c>
      <c r="D1520" s="9" t="s">
        <v>2116</v>
      </c>
      <c r="E1520" s="9" t="s">
        <v>2116</v>
      </c>
      <c r="F1520" s="10">
        <f t="shared" ca="1" si="47"/>
        <v>9.637675915693554E-2</v>
      </c>
      <c r="G1520" s="3" t="str">
        <f>VLOOKUP(Table3[[#This Row],[PRODUCT ID]],Table1[[PRODUCT]:[SELLING PRICE]],1,FALSE)</f>
        <v>Product470</v>
      </c>
      <c r="H1520" s="3" t="str">
        <f>VLOOKUP(Table3[[#This Row],[PRODUCT ID]],Table1[[PRODUCT]:[SELLING PRICE]],2,FALSE)</f>
        <v>Category4</v>
      </c>
      <c r="I1520" s="3" t="str">
        <f>VLOOKUP(Table3[[#This Row],[PRODUCT ID]],Table1[[PRODUCT]:[SELLING PRICE]],3,FALSE)</f>
        <v>No</v>
      </c>
      <c r="J1520" s="16">
        <f ca="1">VLOOKUP(Table3[[#This Row],[PRODUCT ID]],Table1[[PRODUCT]:[SELLING PRICE]],4,FALSE)</f>
        <v>85</v>
      </c>
      <c r="K1520" s="16">
        <f ca="1">VLOOKUP(Table3[[#This Row],[PRODUCT ID]],Table1[[PRODUCT]:[SELLING PRICE]],5,FALSE)</f>
        <v>310.21596314357777</v>
      </c>
      <c r="L1520" s="16">
        <f ca="1">J1520*Table3[[#This Row],[QUANTITY]]</f>
        <v>170</v>
      </c>
      <c r="M1520" s="16">
        <f ca="1">K1520*Table3[[#This Row],[QUANTITY]]*(1-Table3[[#This Row],[DISCOUNT %]])</f>
        <v>560.63670795410474</v>
      </c>
      <c r="N1520" s="3">
        <f>DAY(Table3[[#This Row],[DATE]])</f>
        <v>27</v>
      </c>
      <c r="O1520" s="3" t="str">
        <f>TEXT(Table3[[#This Row],[DATE]],"mmm")</f>
        <v>Feb</v>
      </c>
      <c r="P1520" s="3">
        <f>YEAR(Table3[[#This Row],[DATE]])</f>
        <v>2025</v>
      </c>
    </row>
    <row r="1521" spans="1:16" x14ac:dyDescent="0.3">
      <c r="A1521" s="6">
        <v>45716</v>
      </c>
      <c r="B1521" s="7" t="s">
        <v>1523</v>
      </c>
      <c r="C1521" s="9">
        <f t="shared" ca="1" si="46"/>
        <v>12</v>
      </c>
      <c r="D1521" s="9" t="s">
        <v>2116</v>
      </c>
      <c r="E1521" s="9" t="s">
        <v>2116</v>
      </c>
      <c r="F1521" s="10">
        <f t="shared" ca="1" si="47"/>
        <v>8.7544140982301538E-2</v>
      </c>
      <c r="G1521" s="3" t="str">
        <f>VLOOKUP(Table3[[#This Row],[PRODUCT ID]],Table1[[PRODUCT]:[SELLING PRICE]],1,FALSE)</f>
        <v>Product471</v>
      </c>
      <c r="H1521" s="3" t="str">
        <f>VLOOKUP(Table3[[#This Row],[PRODUCT ID]],Table1[[PRODUCT]:[SELLING PRICE]],2,FALSE)</f>
        <v>Category5</v>
      </c>
      <c r="I1521" s="3" t="str">
        <f>VLOOKUP(Table3[[#This Row],[PRODUCT ID]],Table1[[PRODUCT]:[SELLING PRICE]],3,FALSE)</f>
        <v>No</v>
      </c>
      <c r="J1521" s="16">
        <f ca="1">VLOOKUP(Table3[[#This Row],[PRODUCT ID]],Table1[[PRODUCT]:[SELLING PRICE]],4,FALSE)</f>
        <v>31</v>
      </c>
      <c r="K1521" s="16">
        <f ca="1">VLOOKUP(Table3[[#This Row],[PRODUCT ID]],Table1[[PRODUCT]:[SELLING PRICE]],5,FALSE)</f>
        <v>202.17480476603251</v>
      </c>
      <c r="L1521" s="16">
        <f ca="1">J1521*Table3[[#This Row],[QUANTITY]]</f>
        <v>372</v>
      </c>
      <c r="M1521" s="16">
        <f ca="1">K1521*Table3[[#This Row],[QUANTITY]]*(1-Table3[[#This Row],[DISCOUNT %]])</f>
        <v>2213.7070218543081</v>
      </c>
      <c r="N1521" s="3">
        <f>DAY(Table3[[#This Row],[DATE]])</f>
        <v>28</v>
      </c>
      <c r="O1521" s="3" t="str">
        <f>TEXT(Table3[[#This Row],[DATE]],"mmm")</f>
        <v>Feb</v>
      </c>
      <c r="P1521" s="3">
        <f>YEAR(Table3[[#This Row],[DATE]])</f>
        <v>2025</v>
      </c>
    </row>
    <row r="1522" spans="1:16" x14ac:dyDescent="0.3">
      <c r="A1522" s="6">
        <v>45717</v>
      </c>
      <c r="B1522" s="7" t="s">
        <v>1524</v>
      </c>
      <c r="C1522" s="9">
        <f t="shared" ca="1" si="46"/>
        <v>3</v>
      </c>
      <c r="D1522" s="9" t="s">
        <v>2115</v>
      </c>
      <c r="E1522" s="9" t="s">
        <v>2118</v>
      </c>
      <c r="F1522" s="10">
        <f t="shared" ca="1" si="47"/>
        <v>8.4555146913475442E-3</v>
      </c>
      <c r="G1522" s="3" t="str">
        <f>VLOOKUP(Table3[[#This Row],[PRODUCT ID]],Table1[[PRODUCT]:[SELLING PRICE]],1,FALSE)</f>
        <v>Product472</v>
      </c>
      <c r="H1522" s="3" t="str">
        <f>VLOOKUP(Table3[[#This Row],[PRODUCT ID]],Table1[[PRODUCT]:[SELLING PRICE]],2,FALSE)</f>
        <v>Category1</v>
      </c>
      <c r="I1522" s="3" t="str">
        <f>VLOOKUP(Table3[[#This Row],[PRODUCT ID]],Table1[[PRODUCT]:[SELLING PRICE]],3,FALSE)</f>
        <v>Ft</v>
      </c>
      <c r="J1522" s="16">
        <f ca="1">VLOOKUP(Table3[[#This Row],[PRODUCT ID]],Table1[[PRODUCT]:[SELLING PRICE]],4,FALSE)</f>
        <v>26</v>
      </c>
      <c r="K1522" s="16">
        <f ca="1">VLOOKUP(Table3[[#This Row],[PRODUCT ID]],Table1[[PRODUCT]:[SELLING PRICE]],5,FALSE)</f>
        <v>93.517461013329338</v>
      </c>
      <c r="L1522" s="16">
        <f ca="1">J1522*Table3[[#This Row],[QUANTITY]]</f>
        <v>78</v>
      </c>
      <c r="M1522" s="16">
        <f ca="1">K1522*Table3[[#This Row],[QUANTITY]]*(1-Table3[[#This Row],[DISCOUNT %]])</f>
        <v>278.18016824350082</v>
      </c>
      <c r="N1522" s="3">
        <f>DAY(Table3[[#This Row],[DATE]])</f>
        <v>1</v>
      </c>
      <c r="O1522" s="3" t="str">
        <f>TEXT(Table3[[#This Row],[DATE]],"mmm")</f>
        <v>Mar</v>
      </c>
      <c r="P1522" s="3">
        <f>YEAR(Table3[[#This Row],[DATE]])</f>
        <v>2025</v>
      </c>
    </row>
    <row r="1523" spans="1:16" x14ac:dyDescent="0.3">
      <c r="A1523" s="6">
        <v>45718</v>
      </c>
      <c r="B1523" s="7" t="s">
        <v>1525</v>
      </c>
      <c r="C1523" s="9">
        <f t="shared" ca="1" si="46"/>
        <v>9</v>
      </c>
      <c r="D1523" s="9" t="s">
        <v>2116</v>
      </c>
      <c r="E1523" s="9" t="s">
        <v>2116</v>
      </c>
      <c r="F1523" s="10">
        <f t="shared" ca="1" si="47"/>
        <v>7.9284583826829083E-2</v>
      </c>
      <c r="G1523" s="3" t="str">
        <f>VLOOKUP(Table3[[#This Row],[PRODUCT ID]],Table1[[PRODUCT]:[SELLING PRICE]],1,FALSE)</f>
        <v>Product473</v>
      </c>
      <c r="H1523" s="3" t="str">
        <f>VLOOKUP(Table3[[#This Row],[PRODUCT ID]],Table1[[PRODUCT]:[SELLING PRICE]],2,FALSE)</f>
        <v>Category2</v>
      </c>
      <c r="I1523" s="3" t="str">
        <f>VLOOKUP(Table3[[#This Row],[PRODUCT ID]],Table1[[PRODUCT]:[SELLING PRICE]],3,FALSE)</f>
        <v>No</v>
      </c>
      <c r="J1523" s="16">
        <f ca="1">VLOOKUP(Table3[[#This Row],[PRODUCT ID]],Table1[[PRODUCT]:[SELLING PRICE]],4,FALSE)</f>
        <v>147</v>
      </c>
      <c r="K1523" s="16">
        <f ca="1">VLOOKUP(Table3[[#This Row],[PRODUCT ID]],Table1[[PRODUCT]:[SELLING PRICE]],5,FALSE)</f>
        <v>257.25377688515306</v>
      </c>
      <c r="L1523" s="16">
        <f ca="1">J1523*Table3[[#This Row],[QUANTITY]]</f>
        <v>1323</v>
      </c>
      <c r="M1523" s="16">
        <f ca="1">K1523*Table3[[#This Row],[QUANTITY]]*(1-Table3[[#This Row],[DISCOUNT %]])</f>
        <v>2131.7176642224035</v>
      </c>
      <c r="N1523" s="3">
        <f>DAY(Table3[[#This Row],[DATE]])</f>
        <v>2</v>
      </c>
      <c r="O1523" s="3" t="str">
        <f>TEXT(Table3[[#This Row],[DATE]],"mmm")</f>
        <v>Mar</v>
      </c>
      <c r="P1523" s="3">
        <f>YEAR(Table3[[#This Row],[DATE]])</f>
        <v>2025</v>
      </c>
    </row>
    <row r="1524" spans="1:16" x14ac:dyDescent="0.3">
      <c r="A1524" s="6">
        <v>45719</v>
      </c>
      <c r="B1524" s="7" t="s">
        <v>1526</v>
      </c>
      <c r="C1524" s="9">
        <f t="shared" ca="1" si="46"/>
        <v>9</v>
      </c>
      <c r="D1524" s="9" t="s">
        <v>2117</v>
      </c>
      <c r="E1524" s="9" t="s">
        <v>2116</v>
      </c>
      <c r="F1524" s="10">
        <f t="shared" ca="1" si="47"/>
        <v>2.6167269724437361E-2</v>
      </c>
      <c r="G1524" s="3" t="str">
        <f>VLOOKUP(Table3[[#This Row],[PRODUCT ID]],Table1[[PRODUCT]:[SELLING PRICE]],1,FALSE)</f>
        <v>Product474</v>
      </c>
      <c r="H1524" s="3" t="str">
        <f>VLOOKUP(Table3[[#This Row],[PRODUCT ID]],Table1[[PRODUCT]:[SELLING PRICE]],2,FALSE)</f>
        <v>Category3</v>
      </c>
      <c r="I1524" s="3" t="str">
        <f>VLOOKUP(Table3[[#This Row],[PRODUCT ID]],Table1[[PRODUCT]:[SELLING PRICE]],3,FALSE)</f>
        <v>Kg</v>
      </c>
      <c r="J1524" s="16">
        <f ca="1">VLOOKUP(Table3[[#This Row],[PRODUCT ID]],Table1[[PRODUCT]:[SELLING PRICE]],4,FALSE)</f>
        <v>42</v>
      </c>
      <c r="K1524" s="16">
        <f ca="1">VLOOKUP(Table3[[#This Row],[PRODUCT ID]],Table1[[PRODUCT]:[SELLING PRICE]],5,FALSE)</f>
        <v>110.0318501466551</v>
      </c>
      <c r="L1524" s="16">
        <f ca="1">J1524*Table3[[#This Row],[QUANTITY]]</f>
        <v>378</v>
      </c>
      <c r="M1524" s="16">
        <f ca="1">K1524*Table3[[#This Row],[QUANTITY]]*(1-Table3[[#This Row],[DISCOUNT %]])</f>
        <v>964.37355341029831</v>
      </c>
      <c r="N1524" s="3">
        <f>DAY(Table3[[#This Row],[DATE]])</f>
        <v>3</v>
      </c>
      <c r="O1524" s="3" t="str">
        <f>TEXT(Table3[[#This Row],[DATE]],"mmm")</f>
        <v>Mar</v>
      </c>
      <c r="P1524" s="3">
        <f>YEAR(Table3[[#This Row],[DATE]])</f>
        <v>2025</v>
      </c>
    </row>
    <row r="1525" spans="1:16" x14ac:dyDescent="0.3">
      <c r="A1525" s="6">
        <v>45720</v>
      </c>
      <c r="B1525" s="7" t="s">
        <v>1527</v>
      </c>
      <c r="C1525" s="9">
        <f t="shared" ca="1" si="46"/>
        <v>14</v>
      </c>
      <c r="D1525" s="9" t="s">
        <v>2115</v>
      </c>
      <c r="E1525" s="9" t="s">
        <v>2116</v>
      </c>
      <c r="F1525" s="10">
        <f t="shared" ca="1" si="47"/>
        <v>1.8860135106831523E-2</v>
      </c>
      <c r="G1525" s="3" t="str">
        <f>VLOOKUP(Table3[[#This Row],[PRODUCT ID]],Table1[[PRODUCT]:[SELLING PRICE]],1,FALSE)</f>
        <v>Product475</v>
      </c>
      <c r="H1525" s="3" t="str">
        <f>VLOOKUP(Table3[[#This Row],[PRODUCT ID]],Table1[[PRODUCT]:[SELLING PRICE]],2,FALSE)</f>
        <v>Category4</v>
      </c>
      <c r="I1525" s="3" t="str">
        <f>VLOOKUP(Table3[[#This Row],[PRODUCT ID]],Table1[[PRODUCT]:[SELLING PRICE]],3,FALSE)</f>
        <v>Kg</v>
      </c>
      <c r="J1525" s="16">
        <f ca="1">VLOOKUP(Table3[[#This Row],[PRODUCT ID]],Table1[[PRODUCT]:[SELLING PRICE]],4,FALSE)</f>
        <v>163</v>
      </c>
      <c r="K1525" s="16">
        <f ca="1">VLOOKUP(Table3[[#This Row],[PRODUCT ID]],Table1[[PRODUCT]:[SELLING PRICE]],5,FALSE)</f>
        <v>42.945534936466267</v>
      </c>
      <c r="L1525" s="16">
        <f ca="1">J1525*Table3[[#This Row],[QUANTITY]]</f>
        <v>2282</v>
      </c>
      <c r="M1525" s="16">
        <f ca="1">K1525*Table3[[#This Row],[QUANTITY]]*(1-Table3[[#This Row],[DISCOUNT %]])</f>
        <v>589.89806883461097</v>
      </c>
      <c r="N1525" s="3">
        <f>DAY(Table3[[#This Row],[DATE]])</f>
        <v>4</v>
      </c>
      <c r="O1525" s="3" t="str">
        <f>TEXT(Table3[[#This Row],[DATE]],"mmm")</f>
        <v>Mar</v>
      </c>
      <c r="P1525" s="3">
        <f>YEAR(Table3[[#This Row],[DATE]])</f>
        <v>2025</v>
      </c>
    </row>
    <row r="1526" spans="1:16" x14ac:dyDescent="0.3">
      <c r="A1526" s="6">
        <v>45721</v>
      </c>
      <c r="B1526" s="7" t="s">
        <v>1528</v>
      </c>
      <c r="C1526" s="9">
        <f t="shared" ca="1" si="46"/>
        <v>10</v>
      </c>
      <c r="D1526" s="9" t="s">
        <v>2115</v>
      </c>
      <c r="E1526" s="9" t="s">
        <v>2116</v>
      </c>
      <c r="F1526" s="10">
        <f t="shared" ca="1" si="47"/>
        <v>8.5057330028360231E-2</v>
      </c>
      <c r="G1526" s="3" t="str">
        <f>VLOOKUP(Table3[[#This Row],[PRODUCT ID]],Table1[[PRODUCT]:[SELLING PRICE]],1,FALSE)</f>
        <v>Product476</v>
      </c>
      <c r="H1526" s="3" t="str">
        <f>VLOOKUP(Table3[[#This Row],[PRODUCT ID]],Table1[[PRODUCT]:[SELLING PRICE]],2,FALSE)</f>
        <v>Category5</v>
      </c>
      <c r="I1526" s="3" t="str">
        <f>VLOOKUP(Table3[[#This Row],[PRODUCT ID]],Table1[[PRODUCT]:[SELLING PRICE]],3,FALSE)</f>
        <v>Lt</v>
      </c>
      <c r="J1526" s="16">
        <f ca="1">VLOOKUP(Table3[[#This Row],[PRODUCT ID]],Table1[[PRODUCT]:[SELLING PRICE]],4,FALSE)</f>
        <v>123</v>
      </c>
      <c r="K1526" s="16">
        <f ca="1">VLOOKUP(Table3[[#This Row],[PRODUCT ID]],Table1[[PRODUCT]:[SELLING PRICE]],5,FALSE)</f>
        <v>200.6319080938685</v>
      </c>
      <c r="L1526" s="16">
        <f ca="1">J1526*Table3[[#This Row],[QUANTITY]]</f>
        <v>1230</v>
      </c>
      <c r="M1526" s="16">
        <f ca="1">K1526*Table3[[#This Row],[QUANTITY]]*(1-Table3[[#This Row],[DISCOUNT %]])</f>
        <v>1835.666936729087</v>
      </c>
      <c r="N1526" s="3">
        <f>DAY(Table3[[#This Row],[DATE]])</f>
        <v>5</v>
      </c>
      <c r="O1526" s="3" t="str">
        <f>TEXT(Table3[[#This Row],[DATE]],"mmm")</f>
        <v>Mar</v>
      </c>
      <c r="P1526" s="3">
        <f>YEAR(Table3[[#This Row],[DATE]])</f>
        <v>2025</v>
      </c>
    </row>
    <row r="1527" spans="1:16" x14ac:dyDescent="0.3">
      <c r="A1527" s="6">
        <v>45722</v>
      </c>
      <c r="B1527" s="7" t="s">
        <v>1529</v>
      </c>
      <c r="C1527" s="9">
        <f t="shared" ca="1" si="46"/>
        <v>1</v>
      </c>
      <c r="D1527" s="9" t="s">
        <v>2115</v>
      </c>
      <c r="E1527" s="9" t="s">
        <v>2116</v>
      </c>
      <c r="F1527" s="10">
        <f t="shared" ca="1" si="47"/>
        <v>2.2972435883476607E-2</v>
      </c>
      <c r="G1527" s="3" t="str">
        <f>VLOOKUP(Table3[[#This Row],[PRODUCT ID]],Table1[[PRODUCT]:[SELLING PRICE]],1,FALSE)</f>
        <v>Product477</v>
      </c>
      <c r="H1527" s="3" t="str">
        <f>VLOOKUP(Table3[[#This Row],[PRODUCT ID]],Table1[[PRODUCT]:[SELLING PRICE]],2,FALSE)</f>
        <v>Category1</v>
      </c>
      <c r="I1527" s="3" t="str">
        <f>VLOOKUP(Table3[[#This Row],[PRODUCT ID]],Table1[[PRODUCT]:[SELLING PRICE]],3,FALSE)</f>
        <v>Kg</v>
      </c>
      <c r="J1527" s="16">
        <f ca="1">VLOOKUP(Table3[[#This Row],[PRODUCT ID]],Table1[[PRODUCT]:[SELLING PRICE]],4,FALSE)</f>
        <v>150</v>
      </c>
      <c r="K1527" s="16">
        <f ca="1">VLOOKUP(Table3[[#This Row],[PRODUCT ID]],Table1[[PRODUCT]:[SELLING PRICE]],5,FALSE)</f>
        <v>80.453442371860859</v>
      </c>
      <c r="L1527" s="16">
        <f ca="1">J1527*Table3[[#This Row],[QUANTITY]]</f>
        <v>150</v>
      </c>
      <c r="M1527" s="16">
        <f ca="1">K1527*Table3[[#This Row],[QUANTITY]]*(1-Table3[[#This Row],[DISCOUNT %]])</f>
        <v>78.605230825368309</v>
      </c>
      <c r="N1527" s="3">
        <f>DAY(Table3[[#This Row],[DATE]])</f>
        <v>6</v>
      </c>
      <c r="O1527" s="3" t="str">
        <f>TEXT(Table3[[#This Row],[DATE]],"mmm")</f>
        <v>Mar</v>
      </c>
      <c r="P1527" s="3">
        <f>YEAR(Table3[[#This Row],[DATE]])</f>
        <v>2025</v>
      </c>
    </row>
    <row r="1528" spans="1:16" x14ac:dyDescent="0.3">
      <c r="A1528" s="6">
        <v>45723</v>
      </c>
      <c r="B1528" s="7" t="s">
        <v>1530</v>
      </c>
      <c r="C1528" s="9">
        <f t="shared" ca="1" si="46"/>
        <v>15</v>
      </c>
      <c r="D1528" s="9" t="s">
        <v>2116</v>
      </c>
      <c r="E1528" s="9" t="s">
        <v>2118</v>
      </c>
      <c r="F1528" s="10">
        <f t="shared" ca="1" si="47"/>
        <v>8.5051460138223983E-2</v>
      </c>
      <c r="G1528" s="3" t="str">
        <f>VLOOKUP(Table3[[#This Row],[PRODUCT ID]],Table1[[PRODUCT]:[SELLING PRICE]],1,FALSE)</f>
        <v>Product478</v>
      </c>
      <c r="H1528" s="3" t="str">
        <f>VLOOKUP(Table3[[#This Row],[PRODUCT ID]],Table1[[PRODUCT]:[SELLING PRICE]],2,FALSE)</f>
        <v>Category2</v>
      </c>
      <c r="I1528" s="3" t="str">
        <f>VLOOKUP(Table3[[#This Row],[PRODUCT ID]],Table1[[PRODUCT]:[SELLING PRICE]],3,FALSE)</f>
        <v>Lt</v>
      </c>
      <c r="J1528" s="16">
        <f ca="1">VLOOKUP(Table3[[#This Row],[PRODUCT ID]],Table1[[PRODUCT]:[SELLING PRICE]],4,FALSE)</f>
        <v>121</v>
      </c>
      <c r="K1528" s="16">
        <f ca="1">VLOOKUP(Table3[[#This Row],[PRODUCT ID]],Table1[[PRODUCT]:[SELLING PRICE]],5,FALSE)</f>
        <v>127.37404760966747</v>
      </c>
      <c r="L1528" s="16">
        <f ca="1">J1528*Table3[[#This Row],[QUANTITY]]</f>
        <v>1815</v>
      </c>
      <c r="M1528" s="16">
        <f ca="1">K1528*Table3[[#This Row],[QUANTITY]]*(1-Table3[[#This Row],[DISCOUNT %]])</f>
        <v>1748.1104831512439</v>
      </c>
      <c r="N1528" s="3">
        <f>DAY(Table3[[#This Row],[DATE]])</f>
        <v>7</v>
      </c>
      <c r="O1528" s="3" t="str">
        <f>TEXT(Table3[[#This Row],[DATE]],"mmm")</f>
        <v>Mar</v>
      </c>
      <c r="P1528" s="3">
        <f>YEAR(Table3[[#This Row],[DATE]])</f>
        <v>2025</v>
      </c>
    </row>
    <row r="1529" spans="1:16" x14ac:dyDescent="0.3">
      <c r="A1529" s="6">
        <v>45724</v>
      </c>
      <c r="B1529" s="7" t="s">
        <v>1531</v>
      </c>
      <c r="C1529" s="9">
        <f t="shared" ca="1" si="46"/>
        <v>8</v>
      </c>
      <c r="D1529" s="9" t="s">
        <v>2116</v>
      </c>
      <c r="E1529" s="9" t="s">
        <v>2118</v>
      </c>
      <c r="F1529" s="10">
        <f t="shared" ca="1" si="47"/>
        <v>1.1608363354739871E-2</v>
      </c>
      <c r="G1529" s="3" t="str">
        <f>VLOOKUP(Table3[[#This Row],[PRODUCT ID]],Table1[[PRODUCT]:[SELLING PRICE]],1,FALSE)</f>
        <v>Product479</v>
      </c>
      <c r="H1529" s="3" t="str">
        <f>VLOOKUP(Table3[[#This Row],[PRODUCT ID]],Table1[[PRODUCT]:[SELLING PRICE]],2,FALSE)</f>
        <v>Category3</v>
      </c>
      <c r="I1529" s="3" t="str">
        <f>VLOOKUP(Table3[[#This Row],[PRODUCT ID]],Table1[[PRODUCT]:[SELLING PRICE]],3,FALSE)</f>
        <v>Ft</v>
      </c>
      <c r="J1529" s="16">
        <f ca="1">VLOOKUP(Table3[[#This Row],[PRODUCT ID]],Table1[[PRODUCT]:[SELLING PRICE]],4,FALSE)</f>
        <v>63</v>
      </c>
      <c r="K1529" s="16">
        <f ca="1">VLOOKUP(Table3[[#This Row],[PRODUCT ID]],Table1[[PRODUCT]:[SELLING PRICE]],5,FALSE)</f>
        <v>286.54195862717557</v>
      </c>
      <c r="L1529" s="16">
        <f ca="1">J1529*Table3[[#This Row],[QUANTITY]]</f>
        <v>504</v>
      </c>
      <c r="M1529" s="16">
        <f ca="1">K1529*Table3[[#This Row],[QUANTITY]]*(1-Table3[[#This Row],[DISCOUNT %]])</f>
        <v>2265.7254036404197</v>
      </c>
      <c r="N1529" s="3">
        <f>DAY(Table3[[#This Row],[DATE]])</f>
        <v>8</v>
      </c>
      <c r="O1529" s="3" t="str">
        <f>TEXT(Table3[[#This Row],[DATE]],"mmm")</f>
        <v>Mar</v>
      </c>
      <c r="P1529" s="3">
        <f>YEAR(Table3[[#This Row],[DATE]])</f>
        <v>2025</v>
      </c>
    </row>
    <row r="1530" spans="1:16" x14ac:dyDescent="0.3">
      <c r="A1530" s="6">
        <v>45725</v>
      </c>
      <c r="B1530" s="7" t="s">
        <v>1532</v>
      </c>
      <c r="C1530" s="9">
        <f t="shared" ca="1" si="46"/>
        <v>1</v>
      </c>
      <c r="D1530" s="9" t="s">
        <v>2116</v>
      </c>
      <c r="E1530" s="9" t="s">
        <v>2116</v>
      </c>
      <c r="F1530" s="10">
        <f t="shared" ca="1" si="47"/>
        <v>5.9861235894249833E-2</v>
      </c>
      <c r="G1530" s="3" t="str">
        <f>VLOOKUP(Table3[[#This Row],[PRODUCT ID]],Table1[[PRODUCT]:[SELLING PRICE]],1,FALSE)</f>
        <v>Product480</v>
      </c>
      <c r="H1530" s="3" t="str">
        <f>VLOOKUP(Table3[[#This Row],[PRODUCT ID]],Table1[[PRODUCT]:[SELLING PRICE]],2,FALSE)</f>
        <v>Category4</v>
      </c>
      <c r="I1530" s="3" t="str">
        <f>VLOOKUP(Table3[[#This Row],[PRODUCT ID]],Table1[[PRODUCT]:[SELLING PRICE]],3,FALSE)</f>
        <v>Kg</v>
      </c>
      <c r="J1530" s="16">
        <f ca="1">VLOOKUP(Table3[[#This Row],[PRODUCT ID]],Table1[[PRODUCT]:[SELLING PRICE]],4,FALSE)</f>
        <v>172</v>
      </c>
      <c r="K1530" s="16">
        <f ca="1">VLOOKUP(Table3[[#This Row],[PRODUCT ID]],Table1[[PRODUCT]:[SELLING PRICE]],5,FALSE)</f>
        <v>35.037470573572449</v>
      </c>
      <c r="L1530" s="16">
        <f ca="1">J1530*Table3[[#This Row],[QUANTITY]]</f>
        <v>172</v>
      </c>
      <c r="M1530" s="16">
        <f ca="1">K1530*Table3[[#This Row],[QUANTITY]]*(1-Table3[[#This Row],[DISCOUNT %]])</f>
        <v>32.940084282429993</v>
      </c>
      <c r="N1530" s="3">
        <f>DAY(Table3[[#This Row],[DATE]])</f>
        <v>9</v>
      </c>
      <c r="O1530" s="3" t="str">
        <f>TEXT(Table3[[#This Row],[DATE]],"mmm")</f>
        <v>Mar</v>
      </c>
      <c r="P1530" s="3">
        <f>YEAR(Table3[[#This Row],[DATE]])</f>
        <v>2025</v>
      </c>
    </row>
    <row r="1531" spans="1:16" x14ac:dyDescent="0.3">
      <c r="A1531" s="6">
        <v>45726</v>
      </c>
      <c r="B1531" s="7" t="s">
        <v>1533</v>
      </c>
      <c r="C1531" s="9">
        <f t="shared" ca="1" si="46"/>
        <v>3</v>
      </c>
      <c r="D1531" s="9" t="s">
        <v>2115</v>
      </c>
      <c r="E1531" s="9" t="s">
        <v>2116</v>
      </c>
      <c r="F1531" s="10">
        <f t="shared" ca="1" si="47"/>
        <v>2.2012621090107144E-2</v>
      </c>
      <c r="G1531" s="3" t="str">
        <f>VLOOKUP(Table3[[#This Row],[PRODUCT ID]],Table1[[PRODUCT]:[SELLING PRICE]],1,FALSE)</f>
        <v>Product481</v>
      </c>
      <c r="H1531" s="3" t="str">
        <f>VLOOKUP(Table3[[#This Row],[PRODUCT ID]],Table1[[PRODUCT]:[SELLING PRICE]],2,FALSE)</f>
        <v>Category1</v>
      </c>
      <c r="I1531" s="3" t="str">
        <f>VLOOKUP(Table3[[#This Row],[PRODUCT ID]],Table1[[PRODUCT]:[SELLING PRICE]],3,FALSE)</f>
        <v>No</v>
      </c>
      <c r="J1531" s="16">
        <f ca="1">VLOOKUP(Table3[[#This Row],[PRODUCT ID]],Table1[[PRODUCT]:[SELLING PRICE]],4,FALSE)</f>
        <v>245</v>
      </c>
      <c r="K1531" s="16">
        <f ca="1">VLOOKUP(Table3[[#This Row],[PRODUCT ID]],Table1[[PRODUCT]:[SELLING PRICE]],5,FALSE)</f>
        <v>241.35877362998423</v>
      </c>
      <c r="L1531" s="16">
        <f ca="1">J1531*Table3[[#This Row],[QUANTITY]]</f>
        <v>735</v>
      </c>
      <c r="M1531" s="16">
        <f ca="1">K1531*Table3[[#This Row],[QUANTITY]]*(1-Table3[[#This Row],[DISCOUNT %]])</f>
        <v>708.13750319788335</v>
      </c>
      <c r="N1531" s="3">
        <f>DAY(Table3[[#This Row],[DATE]])</f>
        <v>10</v>
      </c>
      <c r="O1531" s="3" t="str">
        <f>TEXT(Table3[[#This Row],[DATE]],"mmm")</f>
        <v>Mar</v>
      </c>
      <c r="P1531" s="3">
        <f>YEAR(Table3[[#This Row],[DATE]])</f>
        <v>2025</v>
      </c>
    </row>
    <row r="1532" spans="1:16" x14ac:dyDescent="0.3">
      <c r="A1532" s="6">
        <v>45727</v>
      </c>
      <c r="B1532" s="7" t="s">
        <v>1534</v>
      </c>
      <c r="C1532" s="9">
        <f t="shared" ca="1" si="46"/>
        <v>10</v>
      </c>
      <c r="D1532" s="9" t="s">
        <v>2117</v>
      </c>
      <c r="E1532" s="9" t="s">
        <v>2116</v>
      </c>
      <c r="F1532" s="10">
        <f t="shared" ca="1" si="47"/>
        <v>7.4348090091555061E-2</v>
      </c>
      <c r="G1532" s="3" t="str">
        <f>VLOOKUP(Table3[[#This Row],[PRODUCT ID]],Table1[[PRODUCT]:[SELLING PRICE]],1,FALSE)</f>
        <v>Product482</v>
      </c>
      <c r="H1532" s="3" t="str">
        <f>VLOOKUP(Table3[[#This Row],[PRODUCT ID]],Table1[[PRODUCT]:[SELLING PRICE]],2,FALSE)</f>
        <v>Category2</v>
      </c>
      <c r="I1532" s="3" t="str">
        <f>VLOOKUP(Table3[[#This Row],[PRODUCT ID]],Table1[[PRODUCT]:[SELLING PRICE]],3,FALSE)</f>
        <v>No</v>
      </c>
      <c r="J1532" s="16">
        <f ca="1">VLOOKUP(Table3[[#This Row],[PRODUCT ID]],Table1[[PRODUCT]:[SELLING PRICE]],4,FALSE)</f>
        <v>21</v>
      </c>
      <c r="K1532" s="16">
        <f ca="1">VLOOKUP(Table3[[#This Row],[PRODUCT ID]],Table1[[PRODUCT]:[SELLING PRICE]],5,FALSE)</f>
        <v>289.74564546103386</v>
      </c>
      <c r="L1532" s="16">
        <f ca="1">J1532*Table3[[#This Row],[QUANTITY]]</f>
        <v>210</v>
      </c>
      <c r="M1532" s="16">
        <f ca="1">K1532*Table3[[#This Row],[QUANTITY]]*(1-Table3[[#This Row],[DISCOUNT %]])</f>
        <v>2682.0361010866113</v>
      </c>
      <c r="N1532" s="3">
        <f>DAY(Table3[[#This Row],[DATE]])</f>
        <v>11</v>
      </c>
      <c r="O1532" s="3" t="str">
        <f>TEXT(Table3[[#This Row],[DATE]],"mmm")</f>
        <v>Mar</v>
      </c>
      <c r="P1532" s="3">
        <f>YEAR(Table3[[#This Row],[DATE]])</f>
        <v>2025</v>
      </c>
    </row>
    <row r="1533" spans="1:16" x14ac:dyDescent="0.3">
      <c r="A1533" s="6">
        <v>45728</v>
      </c>
      <c r="B1533" s="7" t="s">
        <v>1535</v>
      </c>
      <c r="C1533" s="9">
        <f t="shared" ca="1" si="46"/>
        <v>1</v>
      </c>
      <c r="D1533" s="9" t="s">
        <v>2117</v>
      </c>
      <c r="E1533" s="9" t="s">
        <v>2116</v>
      </c>
      <c r="F1533" s="10">
        <f t="shared" ca="1" si="47"/>
        <v>9.0576209782934569E-2</v>
      </c>
      <c r="G1533" s="3" t="str">
        <f>VLOOKUP(Table3[[#This Row],[PRODUCT ID]],Table1[[PRODUCT]:[SELLING PRICE]],1,FALSE)</f>
        <v>Product483</v>
      </c>
      <c r="H1533" s="3" t="str">
        <f>VLOOKUP(Table3[[#This Row],[PRODUCT ID]],Table1[[PRODUCT]:[SELLING PRICE]],2,FALSE)</f>
        <v>Category3</v>
      </c>
      <c r="I1533" s="3" t="str">
        <f>VLOOKUP(Table3[[#This Row],[PRODUCT ID]],Table1[[PRODUCT]:[SELLING PRICE]],3,FALSE)</f>
        <v>Ft</v>
      </c>
      <c r="J1533" s="16">
        <f ca="1">VLOOKUP(Table3[[#This Row],[PRODUCT ID]],Table1[[PRODUCT]:[SELLING PRICE]],4,FALSE)</f>
        <v>27</v>
      </c>
      <c r="K1533" s="16">
        <f ca="1">VLOOKUP(Table3[[#This Row],[PRODUCT ID]],Table1[[PRODUCT]:[SELLING PRICE]],5,FALSE)</f>
        <v>42.179208549408443</v>
      </c>
      <c r="L1533" s="16">
        <f ca="1">J1533*Table3[[#This Row],[QUANTITY]]</f>
        <v>27</v>
      </c>
      <c r="M1533" s="16">
        <f ca="1">K1533*Table3[[#This Row],[QUANTITY]]*(1-Table3[[#This Row],[DISCOUNT %]])</f>
        <v>38.358775707359079</v>
      </c>
      <c r="N1533" s="3">
        <f>DAY(Table3[[#This Row],[DATE]])</f>
        <v>12</v>
      </c>
      <c r="O1533" s="3" t="str">
        <f>TEXT(Table3[[#This Row],[DATE]],"mmm")</f>
        <v>Mar</v>
      </c>
      <c r="P1533" s="3">
        <f>YEAR(Table3[[#This Row],[DATE]])</f>
        <v>2025</v>
      </c>
    </row>
    <row r="1534" spans="1:16" x14ac:dyDescent="0.3">
      <c r="A1534" s="6">
        <v>45729</v>
      </c>
      <c r="B1534" s="7" t="s">
        <v>1536</v>
      </c>
      <c r="C1534" s="9">
        <f t="shared" ca="1" si="46"/>
        <v>5</v>
      </c>
      <c r="D1534" s="9" t="s">
        <v>2116</v>
      </c>
      <c r="E1534" s="9" t="s">
        <v>2118</v>
      </c>
      <c r="F1534" s="10">
        <f t="shared" ca="1" si="47"/>
        <v>8.0411456447728027E-2</v>
      </c>
      <c r="G1534" s="3" t="str">
        <f>VLOOKUP(Table3[[#This Row],[PRODUCT ID]],Table1[[PRODUCT]:[SELLING PRICE]],1,FALSE)</f>
        <v>Product484</v>
      </c>
      <c r="H1534" s="3" t="str">
        <f>VLOOKUP(Table3[[#This Row],[PRODUCT ID]],Table1[[PRODUCT]:[SELLING PRICE]],2,FALSE)</f>
        <v>Category4</v>
      </c>
      <c r="I1534" s="3" t="str">
        <f>VLOOKUP(Table3[[#This Row],[PRODUCT ID]],Table1[[PRODUCT]:[SELLING PRICE]],3,FALSE)</f>
        <v>No</v>
      </c>
      <c r="J1534" s="16">
        <f ca="1">VLOOKUP(Table3[[#This Row],[PRODUCT ID]],Table1[[PRODUCT]:[SELLING PRICE]],4,FALSE)</f>
        <v>216</v>
      </c>
      <c r="K1534" s="16">
        <f ca="1">VLOOKUP(Table3[[#This Row],[PRODUCT ID]],Table1[[PRODUCT]:[SELLING PRICE]],5,FALSE)</f>
        <v>105.8454641288906</v>
      </c>
      <c r="L1534" s="16">
        <f ca="1">J1534*Table3[[#This Row],[QUANTITY]]</f>
        <v>1080</v>
      </c>
      <c r="M1534" s="16">
        <f ca="1">K1534*Table3[[#This Row],[QUANTITY]]*(1-Table3[[#This Row],[DISCOUNT %]])</f>
        <v>486.67138099950375</v>
      </c>
      <c r="N1534" s="3">
        <f>DAY(Table3[[#This Row],[DATE]])</f>
        <v>13</v>
      </c>
      <c r="O1534" s="3" t="str">
        <f>TEXT(Table3[[#This Row],[DATE]],"mmm")</f>
        <v>Mar</v>
      </c>
      <c r="P1534" s="3">
        <f>YEAR(Table3[[#This Row],[DATE]])</f>
        <v>2025</v>
      </c>
    </row>
    <row r="1535" spans="1:16" x14ac:dyDescent="0.3">
      <c r="A1535" s="6">
        <v>45730</v>
      </c>
      <c r="B1535" s="7" t="s">
        <v>1537</v>
      </c>
      <c r="C1535" s="9">
        <f t="shared" ca="1" si="46"/>
        <v>9</v>
      </c>
      <c r="D1535" s="9" t="s">
        <v>2116</v>
      </c>
      <c r="E1535" s="9" t="s">
        <v>2116</v>
      </c>
      <c r="F1535" s="10">
        <f t="shared" ca="1" si="47"/>
        <v>2.2129912105865082E-2</v>
      </c>
      <c r="G1535" s="3" t="str">
        <f>VLOOKUP(Table3[[#This Row],[PRODUCT ID]],Table1[[PRODUCT]:[SELLING PRICE]],1,FALSE)</f>
        <v>Product485</v>
      </c>
      <c r="H1535" s="3" t="str">
        <f>VLOOKUP(Table3[[#This Row],[PRODUCT ID]],Table1[[PRODUCT]:[SELLING PRICE]],2,FALSE)</f>
        <v>Category5</v>
      </c>
      <c r="I1535" s="3" t="str">
        <f>VLOOKUP(Table3[[#This Row],[PRODUCT ID]],Table1[[PRODUCT]:[SELLING PRICE]],3,FALSE)</f>
        <v>Kg</v>
      </c>
      <c r="J1535" s="16">
        <f ca="1">VLOOKUP(Table3[[#This Row],[PRODUCT ID]],Table1[[PRODUCT]:[SELLING PRICE]],4,FALSE)</f>
        <v>215</v>
      </c>
      <c r="K1535" s="16">
        <f ca="1">VLOOKUP(Table3[[#This Row],[PRODUCT ID]],Table1[[PRODUCT]:[SELLING PRICE]],5,FALSE)</f>
        <v>130.50927080863721</v>
      </c>
      <c r="L1535" s="16">
        <f ca="1">J1535*Table3[[#This Row],[QUANTITY]]</f>
        <v>1935</v>
      </c>
      <c r="M1535" s="16">
        <f ca="1">K1535*Table3[[#This Row],[QUANTITY]]*(1-Table3[[#This Row],[DISCOUNT %]])</f>
        <v>1148.5900090497737</v>
      </c>
      <c r="N1535" s="3">
        <f>DAY(Table3[[#This Row],[DATE]])</f>
        <v>14</v>
      </c>
      <c r="O1535" s="3" t="str">
        <f>TEXT(Table3[[#This Row],[DATE]],"mmm")</f>
        <v>Mar</v>
      </c>
      <c r="P1535" s="3">
        <f>YEAR(Table3[[#This Row],[DATE]])</f>
        <v>2025</v>
      </c>
    </row>
    <row r="1536" spans="1:16" x14ac:dyDescent="0.3">
      <c r="A1536" s="6">
        <v>45731</v>
      </c>
      <c r="B1536" s="7" t="s">
        <v>1538</v>
      </c>
      <c r="C1536" s="9">
        <f t="shared" ca="1" si="46"/>
        <v>2</v>
      </c>
      <c r="D1536" s="9" t="s">
        <v>2116</v>
      </c>
      <c r="E1536" s="9" t="s">
        <v>2116</v>
      </c>
      <c r="F1536" s="10">
        <f t="shared" ca="1" si="47"/>
        <v>5.9082324293534431E-2</v>
      </c>
      <c r="G1536" s="3" t="str">
        <f>VLOOKUP(Table3[[#This Row],[PRODUCT ID]],Table1[[PRODUCT]:[SELLING PRICE]],1,FALSE)</f>
        <v>Product486</v>
      </c>
      <c r="H1536" s="3" t="str">
        <f>VLOOKUP(Table3[[#This Row],[PRODUCT ID]],Table1[[PRODUCT]:[SELLING PRICE]],2,FALSE)</f>
        <v>Category1</v>
      </c>
      <c r="I1536" s="3" t="str">
        <f>VLOOKUP(Table3[[#This Row],[PRODUCT ID]],Table1[[PRODUCT]:[SELLING PRICE]],3,FALSE)</f>
        <v>Kg</v>
      </c>
      <c r="J1536" s="16">
        <f ca="1">VLOOKUP(Table3[[#This Row],[PRODUCT ID]],Table1[[PRODUCT]:[SELLING PRICE]],4,FALSE)</f>
        <v>75</v>
      </c>
      <c r="K1536" s="16">
        <f ca="1">VLOOKUP(Table3[[#This Row],[PRODUCT ID]],Table1[[PRODUCT]:[SELLING PRICE]],5,FALSE)</f>
        <v>243.91540218941432</v>
      </c>
      <c r="L1536" s="16">
        <f ca="1">J1536*Table3[[#This Row],[QUANTITY]]</f>
        <v>150</v>
      </c>
      <c r="M1536" s="16">
        <f ca="1">K1536*Table3[[#This Row],[QUANTITY]]*(1-Table3[[#This Row],[DISCOUNT %]])</f>
        <v>459.00862659414292</v>
      </c>
      <c r="N1536" s="3">
        <f>DAY(Table3[[#This Row],[DATE]])</f>
        <v>15</v>
      </c>
      <c r="O1536" s="3" t="str">
        <f>TEXT(Table3[[#This Row],[DATE]],"mmm")</f>
        <v>Mar</v>
      </c>
      <c r="P1536" s="3">
        <f>YEAR(Table3[[#This Row],[DATE]])</f>
        <v>2025</v>
      </c>
    </row>
    <row r="1537" spans="1:16" x14ac:dyDescent="0.3">
      <c r="A1537" s="6">
        <v>45732</v>
      </c>
      <c r="B1537" s="7" t="s">
        <v>1539</v>
      </c>
      <c r="C1537" s="9">
        <f t="shared" ca="1" si="46"/>
        <v>8</v>
      </c>
      <c r="D1537" s="9" t="s">
        <v>2116</v>
      </c>
      <c r="E1537" s="9" t="s">
        <v>2116</v>
      </c>
      <c r="F1537" s="10">
        <f t="shared" ca="1" si="47"/>
        <v>2.3539002613735552E-2</v>
      </c>
      <c r="G1537" s="3" t="str">
        <f>VLOOKUP(Table3[[#This Row],[PRODUCT ID]],Table1[[PRODUCT]:[SELLING PRICE]],1,FALSE)</f>
        <v>Product487</v>
      </c>
      <c r="H1537" s="3" t="str">
        <f>VLOOKUP(Table3[[#This Row],[PRODUCT ID]],Table1[[PRODUCT]:[SELLING PRICE]],2,FALSE)</f>
        <v>Category2</v>
      </c>
      <c r="I1537" s="3" t="str">
        <f>VLOOKUP(Table3[[#This Row],[PRODUCT ID]],Table1[[PRODUCT]:[SELLING PRICE]],3,FALSE)</f>
        <v>Lt</v>
      </c>
      <c r="J1537" s="16">
        <f ca="1">VLOOKUP(Table3[[#This Row],[PRODUCT ID]],Table1[[PRODUCT]:[SELLING PRICE]],4,FALSE)</f>
        <v>10</v>
      </c>
      <c r="K1537" s="16">
        <f ca="1">VLOOKUP(Table3[[#This Row],[PRODUCT ID]],Table1[[PRODUCT]:[SELLING PRICE]],5,FALSE)</f>
        <v>64.154200667355752</v>
      </c>
      <c r="L1537" s="16">
        <f ca="1">J1537*Table3[[#This Row],[QUANTITY]]</f>
        <v>80</v>
      </c>
      <c r="M1537" s="16">
        <f ca="1">K1537*Table3[[#This Row],[QUANTITY]]*(1-Table3[[#This Row],[DISCOUNT %]])</f>
        <v>501.152598161318</v>
      </c>
      <c r="N1537" s="3">
        <f>DAY(Table3[[#This Row],[DATE]])</f>
        <v>16</v>
      </c>
      <c r="O1537" s="3" t="str">
        <f>TEXT(Table3[[#This Row],[DATE]],"mmm")</f>
        <v>Mar</v>
      </c>
      <c r="P1537" s="3">
        <f>YEAR(Table3[[#This Row],[DATE]])</f>
        <v>2025</v>
      </c>
    </row>
    <row r="1538" spans="1:16" x14ac:dyDescent="0.3">
      <c r="A1538" s="6">
        <v>45733</v>
      </c>
      <c r="B1538" s="7" t="s">
        <v>1540</v>
      </c>
      <c r="C1538" s="9">
        <f t="shared" ca="1" si="46"/>
        <v>13</v>
      </c>
      <c r="D1538" s="9" t="s">
        <v>2115</v>
      </c>
      <c r="E1538" s="9" t="s">
        <v>2116</v>
      </c>
      <c r="F1538" s="10">
        <f t="shared" ca="1" si="47"/>
        <v>9.6314009981359472E-2</v>
      </c>
      <c r="G1538" s="3" t="str">
        <f>VLOOKUP(Table3[[#This Row],[PRODUCT ID]],Table1[[PRODUCT]:[SELLING PRICE]],1,FALSE)</f>
        <v>Product488</v>
      </c>
      <c r="H1538" s="3" t="str">
        <f>VLOOKUP(Table3[[#This Row],[PRODUCT ID]],Table1[[PRODUCT]:[SELLING PRICE]],2,FALSE)</f>
        <v>Category3</v>
      </c>
      <c r="I1538" s="3" t="str">
        <f>VLOOKUP(Table3[[#This Row],[PRODUCT ID]],Table1[[PRODUCT]:[SELLING PRICE]],3,FALSE)</f>
        <v>Kg</v>
      </c>
      <c r="J1538" s="16">
        <f ca="1">VLOOKUP(Table3[[#This Row],[PRODUCT ID]],Table1[[PRODUCT]:[SELLING PRICE]],4,FALSE)</f>
        <v>172</v>
      </c>
      <c r="K1538" s="16">
        <f ca="1">VLOOKUP(Table3[[#This Row],[PRODUCT ID]],Table1[[PRODUCT]:[SELLING PRICE]],5,FALSE)</f>
        <v>59.178953361383144</v>
      </c>
      <c r="L1538" s="16">
        <f ca="1">J1538*Table3[[#This Row],[QUANTITY]]</f>
        <v>2236</v>
      </c>
      <c r="M1538" s="16">
        <f ca="1">K1538*Table3[[#This Row],[QUANTITY]]*(1-Table3[[#This Row],[DISCOUNT %]])</f>
        <v>695.22948373643021</v>
      </c>
      <c r="N1538" s="3">
        <f>DAY(Table3[[#This Row],[DATE]])</f>
        <v>17</v>
      </c>
      <c r="O1538" s="3" t="str">
        <f>TEXT(Table3[[#This Row],[DATE]],"mmm")</f>
        <v>Mar</v>
      </c>
      <c r="P1538" s="3">
        <f>YEAR(Table3[[#This Row],[DATE]])</f>
        <v>2025</v>
      </c>
    </row>
    <row r="1539" spans="1:16" x14ac:dyDescent="0.3">
      <c r="A1539" s="6">
        <v>45734</v>
      </c>
      <c r="B1539" s="7" t="s">
        <v>1541</v>
      </c>
      <c r="C1539" s="9">
        <f t="shared" ref="C1539:C1602" ca="1" si="48">RANDBETWEEN(1,15)</f>
        <v>7</v>
      </c>
      <c r="D1539" s="9" t="s">
        <v>2116</v>
      </c>
      <c r="E1539" s="9" t="s">
        <v>2116</v>
      </c>
      <c r="F1539" s="10">
        <f t="shared" ref="F1539:F1602" ca="1" si="49">RAND()*(0.1)</f>
        <v>6.8081923155994067E-2</v>
      </c>
      <c r="G1539" s="3" t="str">
        <f>VLOOKUP(Table3[[#This Row],[PRODUCT ID]],Table1[[PRODUCT]:[SELLING PRICE]],1,FALSE)</f>
        <v>Product489</v>
      </c>
      <c r="H1539" s="3" t="str">
        <f>VLOOKUP(Table3[[#This Row],[PRODUCT ID]],Table1[[PRODUCT]:[SELLING PRICE]],2,FALSE)</f>
        <v>Category4</v>
      </c>
      <c r="I1539" s="3" t="str">
        <f>VLOOKUP(Table3[[#This Row],[PRODUCT ID]],Table1[[PRODUCT]:[SELLING PRICE]],3,FALSE)</f>
        <v>Lt</v>
      </c>
      <c r="J1539" s="16">
        <f ca="1">VLOOKUP(Table3[[#This Row],[PRODUCT ID]],Table1[[PRODUCT]:[SELLING PRICE]],4,FALSE)</f>
        <v>129</v>
      </c>
      <c r="K1539" s="16">
        <f ca="1">VLOOKUP(Table3[[#This Row],[PRODUCT ID]],Table1[[PRODUCT]:[SELLING PRICE]],5,FALSE)</f>
        <v>148.14331354266437</v>
      </c>
      <c r="L1539" s="16">
        <f ca="1">J1539*Table3[[#This Row],[QUANTITY]]</f>
        <v>903</v>
      </c>
      <c r="M1539" s="16">
        <f ca="1">K1539*Table3[[#This Row],[QUANTITY]]*(1-Table3[[#This Row],[DISCOUNT %]])</f>
        <v>966.40202297784856</v>
      </c>
      <c r="N1539" s="3">
        <f>DAY(Table3[[#This Row],[DATE]])</f>
        <v>18</v>
      </c>
      <c r="O1539" s="3" t="str">
        <f>TEXT(Table3[[#This Row],[DATE]],"mmm")</f>
        <v>Mar</v>
      </c>
      <c r="P1539" s="3">
        <f>YEAR(Table3[[#This Row],[DATE]])</f>
        <v>2025</v>
      </c>
    </row>
    <row r="1540" spans="1:16" x14ac:dyDescent="0.3">
      <c r="A1540" s="6">
        <v>45735</v>
      </c>
      <c r="B1540" s="7" t="s">
        <v>1542</v>
      </c>
      <c r="C1540" s="9">
        <f t="shared" ca="1" si="48"/>
        <v>7</v>
      </c>
      <c r="D1540" s="9" t="s">
        <v>2117</v>
      </c>
      <c r="E1540" s="9" t="s">
        <v>2118</v>
      </c>
      <c r="F1540" s="10">
        <f t="shared" ca="1" si="49"/>
        <v>7.6147821558913087E-2</v>
      </c>
      <c r="G1540" s="3" t="str">
        <f>VLOOKUP(Table3[[#This Row],[PRODUCT ID]],Table1[[PRODUCT]:[SELLING PRICE]],1,FALSE)</f>
        <v>Product490</v>
      </c>
      <c r="H1540" s="3" t="str">
        <f>VLOOKUP(Table3[[#This Row],[PRODUCT ID]],Table1[[PRODUCT]:[SELLING PRICE]],2,FALSE)</f>
        <v>Category5</v>
      </c>
      <c r="I1540" s="3" t="str">
        <f>VLOOKUP(Table3[[#This Row],[PRODUCT ID]],Table1[[PRODUCT]:[SELLING PRICE]],3,FALSE)</f>
        <v>Ft</v>
      </c>
      <c r="J1540" s="16">
        <f ca="1">VLOOKUP(Table3[[#This Row],[PRODUCT ID]],Table1[[PRODUCT]:[SELLING PRICE]],4,FALSE)</f>
        <v>170</v>
      </c>
      <c r="K1540" s="16">
        <f ca="1">VLOOKUP(Table3[[#This Row],[PRODUCT ID]],Table1[[PRODUCT]:[SELLING PRICE]],5,FALSE)</f>
        <v>274.38465430154093</v>
      </c>
      <c r="L1540" s="16">
        <f ca="1">J1540*Table3[[#This Row],[QUANTITY]]</f>
        <v>1190</v>
      </c>
      <c r="M1540" s="16">
        <f ca="1">K1540*Table3[[#This Row],[QUANTITY]]*(1-Table3[[#This Row],[DISCOUNT %]])</f>
        <v>1774.436024250982</v>
      </c>
      <c r="N1540" s="3">
        <f>DAY(Table3[[#This Row],[DATE]])</f>
        <v>19</v>
      </c>
      <c r="O1540" s="3" t="str">
        <f>TEXT(Table3[[#This Row],[DATE]],"mmm")</f>
        <v>Mar</v>
      </c>
      <c r="P1540" s="3">
        <f>YEAR(Table3[[#This Row],[DATE]])</f>
        <v>2025</v>
      </c>
    </row>
    <row r="1541" spans="1:16" x14ac:dyDescent="0.3">
      <c r="A1541" s="6">
        <v>45736</v>
      </c>
      <c r="B1541" s="7" t="s">
        <v>1543</v>
      </c>
      <c r="C1541" s="9">
        <f t="shared" ca="1" si="48"/>
        <v>8</v>
      </c>
      <c r="D1541" s="9" t="s">
        <v>2115</v>
      </c>
      <c r="E1541" s="9" t="s">
        <v>2118</v>
      </c>
      <c r="F1541" s="10">
        <f t="shared" ca="1" si="49"/>
        <v>9.2196929769689906E-2</v>
      </c>
      <c r="G1541" s="3" t="str">
        <f>VLOOKUP(Table3[[#This Row],[PRODUCT ID]],Table1[[PRODUCT]:[SELLING PRICE]],1,FALSE)</f>
        <v>Product491</v>
      </c>
      <c r="H1541" s="3" t="str">
        <f>VLOOKUP(Table3[[#This Row],[PRODUCT ID]],Table1[[PRODUCT]:[SELLING PRICE]],2,FALSE)</f>
        <v>Category1</v>
      </c>
      <c r="I1541" s="3" t="str">
        <f>VLOOKUP(Table3[[#This Row],[PRODUCT ID]],Table1[[PRODUCT]:[SELLING PRICE]],3,FALSE)</f>
        <v>Kg</v>
      </c>
      <c r="J1541" s="16">
        <f ca="1">VLOOKUP(Table3[[#This Row],[PRODUCT ID]],Table1[[PRODUCT]:[SELLING PRICE]],4,FALSE)</f>
        <v>57</v>
      </c>
      <c r="K1541" s="16">
        <f ca="1">VLOOKUP(Table3[[#This Row],[PRODUCT ID]],Table1[[PRODUCT]:[SELLING PRICE]],5,FALSE)</f>
        <v>69.099374991289011</v>
      </c>
      <c r="L1541" s="16">
        <f ca="1">J1541*Table3[[#This Row],[QUANTITY]]</f>
        <v>456</v>
      </c>
      <c r="M1541" s="16">
        <f ca="1">K1541*Table3[[#This Row],[QUANTITY]]*(1-Table3[[#This Row],[DISCOUNT %]])</f>
        <v>501.82899814470142</v>
      </c>
      <c r="N1541" s="3">
        <f>DAY(Table3[[#This Row],[DATE]])</f>
        <v>20</v>
      </c>
      <c r="O1541" s="3" t="str">
        <f>TEXT(Table3[[#This Row],[DATE]],"mmm")</f>
        <v>Mar</v>
      </c>
      <c r="P1541" s="3">
        <f>YEAR(Table3[[#This Row],[DATE]])</f>
        <v>2025</v>
      </c>
    </row>
    <row r="1542" spans="1:16" x14ac:dyDescent="0.3">
      <c r="A1542" s="6">
        <v>45737</v>
      </c>
      <c r="B1542" s="7" t="s">
        <v>1544</v>
      </c>
      <c r="C1542" s="9">
        <f t="shared" ca="1" si="48"/>
        <v>6</v>
      </c>
      <c r="D1542" s="9" t="s">
        <v>2115</v>
      </c>
      <c r="E1542" s="9" t="s">
        <v>2116</v>
      </c>
      <c r="F1542" s="10">
        <f t="shared" ca="1" si="49"/>
        <v>3.6528145638944166E-2</v>
      </c>
      <c r="G1542" s="3" t="str">
        <f>VLOOKUP(Table3[[#This Row],[PRODUCT ID]],Table1[[PRODUCT]:[SELLING PRICE]],1,FALSE)</f>
        <v>Product492</v>
      </c>
      <c r="H1542" s="3" t="str">
        <f>VLOOKUP(Table3[[#This Row],[PRODUCT ID]],Table1[[PRODUCT]:[SELLING PRICE]],2,FALSE)</f>
        <v>Category2</v>
      </c>
      <c r="I1542" s="3" t="str">
        <f>VLOOKUP(Table3[[#This Row],[PRODUCT ID]],Table1[[PRODUCT]:[SELLING PRICE]],3,FALSE)</f>
        <v>No</v>
      </c>
      <c r="J1542" s="16">
        <f ca="1">VLOOKUP(Table3[[#This Row],[PRODUCT ID]],Table1[[PRODUCT]:[SELLING PRICE]],4,FALSE)</f>
        <v>195</v>
      </c>
      <c r="K1542" s="16">
        <f ca="1">VLOOKUP(Table3[[#This Row],[PRODUCT ID]],Table1[[PRODUCT]:[SELLING PRICE]],5,FALSE)</f>
        <v>216.16884209097634</v>
      </c>
      <c r="L1542" s="16">
        <f ca="1">J1542*Table3[[#This Row],[QUANTITY]]</f>
        <v>1170</v>
      </c>
      <c r="M1542" s="16">
        <f ca="1">K1542*Table3[[#This Row],[QUANTITY]]*(1-Table3[[#This Row],[DISCOUNT %]])</f>
        <v>1249.6355708668514</v>
      </c>
      <c r="N1542" s="3">
        <f>DAY(Table3[[#This Row],[DATE]])</f>
        <v>21</v>
      </c>
      <c r="O1542" s="3" t="str">
        <f>TEXT(Table3[[#This Row],[DATE]],"mmm")</f>
        <v>Mar</v>
      </c>
      <c r="P1542" s="3">
        <f>YEAR(Table3[[#This Row],[DATE]])</f>
        <v>2025</v>
      </c>
    </row>
    <row r="1543" spans="1:16" x14ac:dyDescent="0.3">
      <c r="A1543" s="6">
        <v>45738</v>
      </c>
      <c r="B1543" s="7" t="s">
        <v>1545</v>
      </c>
      <c r="C1543" s="9">
        <f t="shared" ca="1" si="48"/>
        <v>13</v>
      </c>
      <c r="D1543" s="9" t="s">
        <v>2115</v>
      </c>
      <c r="E1543" s="9" t="s">
        <v>2116</v>
      </c>
      <c r="F1543" s="10">
        <f t="shared" ca="1" si="49"/>
        <v>1.5193123246148977E-2</v>
      </c>
      <c r="G1543" s="3" t="str">
        <f>VLOOKUP(Table3[[#This Row],[PRODUCT ID]],Table1[[PRODUCT]:[SELLING PRICE]],1,FALSE)</f>
        <v>Product493</v>
      </c>
      <c r="H1543" s="3" t="str">
        <f>VLOOKUP(Table3[[#This Row],[PRODUCT ID]],Table1[[PRODUCT]:[SELLING PRICE]],2,FALSE)</f>
        <v>Category3</v>
      </c>
      <c r="I1543" s="3" t="str">
        <f>VLOOKUP(Table3[[#This Row],[PRODUCT ID]],Table1[[PRODUCT]:[SELLING PRICE]],3,FALSE)</f>
        <v>No</v>
      </c>
      <c r="J1543" s="16">
        <f ca="1">VLOOKUP(Table3[[#This Row],[PRODUCT ID]],Table1[[PRODUCT]:[SELLING PRICE]],4,FALSE)</f>
        <v>200</v>
      </c>
      <c r="K1543" s="16">
        <f ca="1">VLOOKUP(Table3[[#This Row],[PRODUCT ID]],Table1[[PRODUCT]:[SELLING PRICE]],5,FALSE)</f>
        <v>135.24342369464767</v>
      </c>
      <c r="L1543" s="16">
        <f ca="1">J1543*Table3[[#This Row],[QUANTITY]]</f>
        <v>2600</v>
      </c>
      <c r="M1543" s="16">
        <f ca="1">K1543*Table3[[#This Row],[QUANTITY]]*(1-Table3[[#This Row],[DISCOUNT %]])</f>
        <v>1731.4524979729088</v>
      </c>
      <c r="N1543" s="3">
        <f>DAY(Table3[[#This Row],[DATE]])</f>
        <v>22</v>
      </c>
      <c r="O1543" s="3" t="str">
        <f>TEXT(Table3[[#This Row],[DATE]],"mmm")</f>
        <v>Mar</v>
      </c>
      <c r="P1543" s="3">
        <f>YEAR(Table3[[#This Row],[DATE]])</f>
        <v>2025</v>
      </c>
    </row>
    <row r="1544" spans="1:16" x14ac:dyDescent="0.3">
      <c r="A1544" s="6">
        <v>45739</v>
      </c>
      <c r="B1544" s="7" t="s">
        <v>1546</v>
      </c>
      <c r="C1544" s="9">
        <f t="shared" ca="1" si="48"/>
        <v>4</v>
      </c>
      <c r="D1544" s="9" t="s">
        <v>2116</v>
      </c>
      <c r="E1544" s="9" t="s">
        <v>2116</v>
      </c>
      <c r="F1544" s="10">
        <f t="shared" ca="1" si="49"/>
        <v>3.63442996544057E-2</v>
      </c>
      <c r="G1544" s="3" t="str">
        <f>VLOOKUP(Table3[[#This Row],[PRODUCT ID]],Table1[[PRODUCT]:[SELLING PRICE]],1,FALSE)</f>
        <v>Product494</v>
      </c>
      <c r="H1544" s="3" t="str">
        <f>VLOOKUP(Table3[[#This Row],[PRODUCT ID]],Table1[[PRODUCT]:[SELLING PRICE]],2,FALSE)</f>
        <v>Category4</v>
      </c>
      <c r="I1544" s="3" t="str">
        <f>VLOOKUP(Table3[[#This Row],[PRODUCT ID]],Table1[[PRODUCT]:[SELLING PRICE]],3,FALSE)</f>
        <v>Ft</v>
      </c>
      <c r="J1544" s="16">
        <f ca="1">VLOOKUP(Table3[[#This Row],[PRODUCT ID]],Table1[[PRODUCT]:[SELLING PRICE]],4,FALSE)</f>
        <v>93</v>
      </c>
      <c r="K1544" s="16">
        <f ca="1">VLOOKUP(Table3[[#This Row],[PRODUCT ID]],Table1[[PRODUCT]:[SELLING PRICE]],5,FALSE)</f>
        <v>167.17713954826928</v>
      </c>
      <c r="L1544" s="16">
        <f ca="1">J1544*Table3[[#This Row],[QUANTITY]]</f>
        <v>372</v>
      </c>
      <c r="M1544" s="16">
        <f ca="1">K1544*Table3[[#This Row],[QUANTITY]]*(1-Table3[[#This Row],[DISCOUNT %]])</f>
        <v>644.40481397264239</v>
      </c>
      <c r="N1544" s="3">
        <f>DAY(Table3[[#This Row],[DATE]])</f>
        <v>23</v>
      </c>
      <c r="O1544" s="3" t="str">
        <f>TEXT(Table3[[#This Row],[DATE]],"mmm")</f>
        <v>Mar</v>
      </c>
      <c r="P1544" s="3">
        <f>YEAR(Table3[[#This Row],[DATE]])</f>
        <v>2025</v>
      </c>
    </row>
    <row r="1545" spans="1:16" x14ac:dyDescent="0.3">
      <c r="A1545" s="6">
        <v>45740</v>
      </c>
      <c r="B1545" s="7" t="s">
        <v>1547</v>
      </c>
      <c r="C1545" s="9">
        <f t="shared" ca="1" si="48"/>
        <v>10</v>
      </c>
      <c r="D1545" s="9" t="s">
        <v>2116</v>
      </c>
      <c r="E1545" s="9" t="s">
        <v>2116</v>
      </c>
      <c r="F1545" s="10">
        <f t="shared" ca="1" si="49"/>
        <v>9.7742307832866415E-2</v>
      </c>
      <c r="G1545" s="3" t="str">
        <f>VLOOKUP(Table3[[#This Row],[PRODUCT ID]],Table1[[PRODUCT]:[SELLING PRICE]],1,FALSE)</f>
        <v>Product495</v>
      </c>
      <c r="H1545" s="3" t="str">
        <f>VLOOKUP(Table3[[#This Row],[PRODUCT ID]],Table1[[PRODUCT]:[SELLING PRICE]],2,FALSE)</f>
        <v>Category5</v>
      </c>
      <c r="I1545" s="3" t="str">
        <f>VLOOKUP(Table3[[#This Row],[PRODUCT ID]],Table1[[PRODUCT]:[SELLING PRICE]],3,FALSE)</f>
        <v>No</v>
      </c>
      <c r="J1545" s="16">
        <f ca="1">VLOOKUP(Table3[[#This Row],[PRODUCT ID]],Table1[[PRODUCT]:[SELLING PRICE]],4,FALSE)</f>
        <v>121</v>
      </c>
      <c r="K1545" s="16">
        <f ca="1">VLOOKUP(Table3[[#This Row],[PRODUCT ID]],Table1[[PRODUCT]:[SELLING PRICE]],5,FALSE)</f>
        <v>195.01320535027594</v>
      </c>
      <c r="L1545" s="16">
        <f ca="1">J1545*Table3[[#This Row],[QUANTITY]]</f>
        <v>1210</v>
      </c>
      <c r="M1545" s="16">
        <f ca="1">K1545*Table3[[#This Row],[QUANTITY]]*(1-Table3[[#This Row],[DISCOUNT %]])</f>
        <v>1759.5216460145527</v>
      </c>
      <c r="N1545" s="3">
        <f>DAY(Table3[[#This Row],[DATE]])</f>
        <v>24</v>
      </c>
      <c r="O1545" s="3" t="str">
        <f>TEXT(Table3[[#This Row],[DATE]],"mmm")</f>
        <v>Mar</v>
      </c>
      <c r="P1545" s="3">
        <f>YEAR(Table3[[#This Row],[DATE]])</f>
        <v>2025</v>
      </c>
    </row>
    <row r="1546" spans="1:16" x14ac:dyDescent="0.3">
      <c r="A1546" s="6">
        <v>45741</v>
      </c>
      <c r="B1546" s="7" t="s">
        <v>1548</v>
      </c>
      <c r="C1546" s="9">
        <f t="shared" ca="1" si="48"/>
        <v>8</v>
      </c>
      <c r="D1546" s="9" t="s">
        <v>2116</v>
      </c>
      <c r="E1546" s="9" t="s">
        <v>2118</v>
      </c>
      <c r="F1546" s="10">
        <f t="shared" ca="1" si="49"/>
        <v>5.1398869623165956E-2</v>
      </c>
      <c r="G1546" s="3" t="str">
        <f>VLOOKUP(Table3[[#This Row],[PRODUCT ID]],Table1[[PRODUCT]:[SELLING PRICE]],1,FALSE)</f>
        <v>Product496</v>
      </c>
      <c r="H1546" s="3" t="str">
        <f>VLOOKUP(Table3[[#This Row],[PRODUCT ID]],Table1[[PRODUCT]:[SELLING PRICE]],2,FALSE)</f>
        <v>Category1</v>
      </c>
      <c r="I1546" s="3" t="str">
        <f>VLOOKUP(Table3[[#This Row],[PRODUCT ID]],Table1[[PRODUCT]:[SELLING PRICE]],3,FALSE)</f>
        <v>Kg</v>
      </c>
      <c r="J1546" s="16">
        <f ca="1">VLOOKUP(Table3[[#This Row],[PRODUCT ID]],Table1[[PRODUCT]:[SELLING PRICE]],4,FALSE)</f>
        <v>32</v>
      </c>
      <c r="K1546" s="16">
        <f ca="1">VLOOKUP(Table3[[#This Row],[PRODUCT ID]],Table1[[PRODUCT]:[SELLING PRICE]],5,FALSE)</f>
        <v>244.65239899033378</v>
      </c>
      <c r="L1546" s="16">
        <f ca="1">J1546*Table3[[#This Row],[QUANTITY]]</f>
        <v>256</v>
      </c>
      <c r="M1546" s="16">
        <f ca="1">K1546*Table3[[#This Row],[QUANTITY]]*(1-Table3[[#This Row],[DISCOUNT %]])</f>
        <v>1856.6203378530786</v>
      </c>
      <c r="N1546" s="3">
        <f>DAY(Table3[[#This Row],[DATE]])</f>
        <v>25</v>
      </c>
      <c r="O1546" s="3" t="str">
        <f>TEXT(Table3[[#This Row],[DATE]],"mmm")</f>
        <v>Mar</v>
      </c>
      <c r="P1546" s="3">
        <f>YEAR(Table3[[#This Row],[DATE]])</f>
        <v>2025</v>
      </c>
    </row>
    <row r="1547" spans="1:16" x14ac:dyDescent="0.3">
      <c r="A1547" s="6">
        <v>45742</v>
      </c>
      <c r="B1547" s="7" t="s">
        <v>1549</v>
      </c>
      <c r="C1547" s="9">
        <f t="shared" ca="1" si="48"/>
        <v>1</v>
      </c>
      <c r="D1547" s="9" t="s">
        <v>2115</v>
      </c>
      <c r="E1547" s="9" t="s">
        <v>2116</v>
      </c>
      <c r="F1547" s="10">
        <f t="shared" ca="1" si="49"/>
        <v>5.4982872869360634E-2</v>
      </c>
      <c r="G1547" s="3" t="str">
        <f>VLOOKUP(Table3[[#This Row],[PRODUCT ID]],Table1[[PRODUCT]:[SELLING PRICE]],1,FALSE)</f>
        <v>Product497</v>
      </c>
      <c r="H1547" s="3" t="str">
        <f>VLOOKUP(Table3[[#This Row],[PRODUCT ID]],Table1[[PRODUCT]:[SELLING PRICE]],2,FALSE)</f>
        <v>Category2</v>
      </c>
      <c r="I1547" s="3" t="str">
        <f>VLOOKUP(Table3[[#This Row],[PRODUCT ID]],Table1[[PRODUCT]:[SELLING PRICE]],3,FALSE)</f>
        <v>Kg</v>
      </c>
      <c r="J1547" s="16">
        <f ca="1">VLOOKUP(Table3[[#This Row],[PRODUCT ID]],Table1[[PRODUCT]:[SELLING PRICE]],4,FALSE)</f>
        <v>182</v>
      </c>
      <c r="K1547" s="16">
        <f ca="1">VLOOKUP(Table3[[#This Row],[PRODUCT ID]],Table1[[PRODUCT]:[SELLING PRICE]],5,FALSE)</f>
        <v>29.482745532353082</v>
      </c>
      <c r="L1547" s="16">
        <f ca="1">J1547*Table3[[#This Row],[QUANTITY]]</f>
        <v>182</v>
      </c>
      <c r="M1547" s="16">
        <f ca="1">K1547*Table3[[#This Row],[QUANTITY]]*(1-Table3[[#This Row],[DISCOUNT %]])</f>
        <v>27.861699482908001</v>
      </c>
      <c r="N1547" s="3">
        <f>DAY(Table3[[#This Row],[DATE]])</f>
        <v>26</v>
      </c>
      <c r="O1547" s="3" t="str">
        <f>TEXT(Table3[[#This Row],[DATE]],"mmm")</f>
        <v>Mar</v>
      </c>
      <c r="P1547" s="3">
        <f>YEAR(Table3[[#This Row],[DATE]])</f>
        <v>2025</v>
      </c>
    </row>
    <row r="1548" spans="1:16" x14ac:dyDescent="0.3">
      <c r="A1548" s="6">
        <v>45743</v>
      </c>
      <c r="B1548" s="7" t="s">
        <v>1550</v>
      </c>
      <c r="C1548" s="9">
        <f t="shared" ca="1" si="48"/>
        <v>4</v>
      </c>
      <c r="D1548" s="9" t="s">
        <v>2117</v>
      </c>
      <c r="E1548" s="9" t="s">
        <v>2116</v>
      </c>
      <c r="F1548" s="10">
        <f t="shared" ca="1" si="49"/>
        <v>7.8712481792982278E-2</v>
      </c>
      <c r="G1548" s="3" t="str">
        <f>VLOOKUP(Table3[[#This Row],[PRODUCT ID]],Table1[[PRODUCT]:[SELLING PRICE]],1,FALSE)</f>
        <v>Product498</v>
      </c>
      <c r="H1548" s="3" t="str">
        <f>VLOOKUP(Table3[[#This Row],[PRODUCT ID]],Table1[[PRODUCT]:[SELLING PRICE]],2,FALSE)</f>
        <v>Category3</v>
      </c>
      <c r="I1548" s="3" t="str">
        <f>VLOOKUP(Table3[[#This Row],[PRODUCT ID]],Table1[[PRODUCT]:[SELLING PRICE]],3,FALSE)</f>
        <v>Lt</v>
      </c>
      <c r="J1548" s="16">
        <f ca="1">VLOOKUP(Table3[[#This Row],[PRODUCT ID]],Table1[[PRODUCT]:[SELLING PRICE]],4,FALSE)</f>
        <v>122</v>
      </c>
      <c r="K1548" s="16">
        <f ca="1">VLOOKUP(Table3[[#This Row],[PRODUCT ID]],Table1[[PRODUCT]:[SELLING PRICE]],5,FALSE)</f>
        <v>191.99532177686919</v>
      </c>
      <c r="L1548" s="16">
        <f ca="1">J1548*Table3[[#This Row],[QUANTITY]]</f>
        <v>488</v>
      </c>
      <c r="M1548" s="16">
        <f ca="1">K1548*Table3[[#This Row],[QUANTITY]]*(1-Table3[[#This Row],[DISCOUNT %]])</f>
        <v>707.53157402867839</v>
      </c>
      <c r="N1548" s="3">
        <f>DAY(Table3[[#This Row],[DATE]])</f>
        <v>27</v>
      </c>
      <c r="O1548" s="3" t="str">
        <f>TEXT(Table3[[#This Row],[DATE]],"mmm")</f>
        <v>Mar</v>
      </c>
      <c r="P1548" s="3">
        <f>YEAR(Table3[[#This Row],[DATE]])</f>
        <v>2025</v>
      </c>
    </row>
    <row r="1549" spans="1:16" x14ac:dyDescent="0.3">
      <c r="A1549" s="6">
        <v>45744</v>
      </c>
      <c r="B1549" s="7" t="s">
        <v>1551</v>
      </c>
      <c r="C1549" s="9">
        <f t="shared" ca="1" si="48"/>
        <v>2</v>
      </c>
      <c r="D1549" s="9" t="s">
        <v>2117</v>
      </c>
      <c r="E1549" s="9" t="s">
        <v>2116</v>
      </c>
      <c r="F1549" s="10">
        <f t="shared" ca="1" si="49"/>
        <v>2.3074935112984231E-2</v>
      </c>
      <c r="G1549" s="3" t="str">
        <f>VLOOKUP(Table3[[#This Row],[PRODUCT ID]],Table1[[PRODUCT]:[SELLING PRICE]],1,FALSE)</f>
        <v>Product499</v>
      </c>
      <c r="H1549" s="3" t="str">
        <f>VLOOKUP(Table3[[#This Row],[PRODUCT ID]],Table1[[PRODUCT]:[SELLING PRICE]],2,FALSE)</f>
        <v>Category4</v>
      </c>
      <c r="I1549" s="3" t="str">
        <f>VLOOKUP(Table3[[#This Row],[PRODUCT ID]],Table1[[PRODUCT]:[SELLING PRICE]],3,FALSE)</f>
        <v>Kg</v>
      </c>
      <c r="J1549" s="16">
        <f ca="1">VLOOKUP(Table3[[#This Row],[PRODUCT ID]],Table1[[PRODUCT]:[SELLING PRICE]],4,FALSE)</f>
        <v>154</v>
      </c>
      <c r="K1549" s="16">
        <f ca="1">VLOOKUP(Table3[[#This Row],[PRODUCT ID]],Table1[[PRODUCT]:[SELLING PRICE]],5,FALSE)</f>
        <v>44.880895901864605</v>
      </c>
      <c r="L1549" s="16">
        <f ca="1">J1549*Table3[[#This Row],[QUANTITY]]</f>
        <v>308</v>
      </c>
      <c r="M1549" s="16">
        <f ca="1">K1549*Table3[[#This Row],[QUANTITY]]*(1-Table3[[#This Row],[DISCOUNT %]])</f>
        <v>87.690544282232963</v>
      </c>
      <c r="N1549" s="3">
        <f>DAY(Table3[[#This Row],[DATE]])</f>
        <v>28</v>
      </c>
      <c r="O1549" s="3" t="str">
        <f>TEXT(Table3[[#This Row],[DATE]],"mmm")</f>
        <v>Mar</v>
      </c>
      <c r="P1549" s="3">
        <f>YEAR(Table3[[#This Row],[DATE]])</f>
        <v>2025</v>
      </c>
    </row>
    <row r="1550" spans="1:16" x14ac:dyDescent="0.3">
      <c r="A1550" s="6">
        <v>45745</v>
      </c>
      <c r="B1550" s="7" t="s">
        <v>1552</v>
      </c>
      <c r="C1550" s="9">
        <f t="shared" ca="1" si="48"/>
        <v>15</v>
      </c>
      <c r="D1550" s="9" t="s">
        <v>2116</v>
      </c>
      <c r="E1550" s="9" t="s">
        <v>2116</v>
      </c>
      <c r="F1550" s="10">
        <f t="shared" ca="1" si="49"/>
        <v>3.7227792783682913E-2</v>
      </c>
      <c r="G1550" s="3" t="str">
        <f>VLOOKUP(Table3[[#This Row],[PRODUCT ID]],Table1[[PRODUCT]:[SELLING PRICE]],1,FALSE)</f>
        <v>Product500</v>
      </c>
      <c r="H1550" s="3" t="str">
        <f>VLOOKUP(Table3[[#This Row],[PRODUCT ID]],Table1[[PRODUCT]:[SELLING PRICE]],2,FALSE)</f>
        <v>Category5</v>
      </c>
      <c r="I1550" s="3" t="str">
        <f>VLOOKUP(Table3[[#This Row],[PRODUCT ID]],Table1[[PRODUCT]:[SELLING PRICE]],3,FALSE)</f>
        <v>Lt</v>
      </c>
      <c r="J1550" s="16">
        <f ca="1">VLOOKUP(Table3[[#This Row],[PRODUCT ID]],Table1[[PRODUCT]:[SELLING PRICE]],4,FALSE)</f>
        <v>185</v>
      </c>
      <c r="K1550" s="16">
        <f ca="1">VLOOKUP(Table3[[#This Row],[PRODUCT ID]],Table1[[PRODUCT]:[SELLING PRICE]],5,FALSE)</f>
        <v>180.93395937236107</v>
      </c>
      <c r="L1550" s="16">
        <f ca="1">J1550*Table3[[#This Row],[QUANTITY]]</f>
        <v>2775</v>
      </c>
      <c r="M1550" s="16">
        <f ca="1">K1550*Table3[[#This Row],[QUANTITY]]*(1-Table3[[#This Row],[DISCOUNT %]])</f>
        <v>2612.9728113797323</v>
      </c>
      <c r="N1550" s="3">
        <f>DAY(Table3[[#This Row],[DATE]])</f>
        <v>29</v>
      </c>
      <c r="O1550" s="3" t="str">
        <f>TEXT(Table3[[#This Row],[DATE]],"mmm")</f>
        <v>Mar</v>
      </c>
      <c r="P1550" s="3">
        <f>YEAR(Table3[[#This Row],[DATE]])</f>
        <v>2025</v>
      </c>
    </row>
    <row r="1551" spans="1:16" x14ac:dyDescent="0.3">
      <c r="A1551" s="6">
        <v>45746</v>
      </c>
      <c r="B1551" s="7" t="s">
        <v>1553</v>
      </c>
      <c r="C1551" s="9">
        <f t="shared" ca="1" si="48"/>
        <v>8</v>
      </c>
      <c r="D1551" s="9" t="s">
        <v>2116</v>
      </c>
      <c r="E1551" s="9" t="s">
        <v>2116</v>
      </c>
      <c r="F1551" s="10">
        <f t="shared" ca="1" si="49"/>
        <v>1.4531370023409118E-2</v>
      </c>
      <c r="G1551" s="3" t="str">
        <f>VLOOKUP(Table3[[#This Row],[PRODUCT ID]],Table1[[PRODUCT]:[SELLING PRICE]],1,FALSE)</f>
        <v>Product501</v>
      </c>
      <c r="H1551" s="3" t="str">
        <f>VLOOKUP(Table3[[#This Row],[PRODUCT ID]],Table1[[PRODUCT]:[SELLING PRICE]],2,FALSE)</f>
        <v>Category1</v>
      </c>
      <c r="I1551" s="3" t="str">
        <f>VLOOKUP(Table3[[#This Row],[PRODUCT ID]],Table1[[PRODUCT]:[SELLING PRICE]],3,FALSE)</f>
        <v>Ft</v>
      </c>
      <c r="J1551" s="16">
        <f ca="1">VLOOKUP(Table3[[#This Row],[PRODUCT ID]],Table1[[PRODUCT]:[SELLING PRICE]],4,FALSE)</f>
        <v>90</v>
      </c>
      <c r="K1551" s="16">
        <f ca="1">VLOOKUP(Table3[[#This Row],[PRODUCT ID]],Table1[[PRODUCT]:[SELLING PRICE]],5,FALSE)</f>
        <v>163.79236706566442</v>
      </c>
      <c r="L1551" s="16">
        <f ca="1">J1551*Table3[[#This Row],[QUANTITY]]</f>
        <v>720</v>
      </c>
      <c r="M1551" s="16">
        <f ca="1">K1551*Table3[[#This Row],[QUANTITY]]*(1-Table3[[#This Row],[DISCOUNT %]])</f>
        <v>1291.2979165825857</v>
      </c>
      <c r="N1551" s="3">
        <f>DAY(Table3[[#This Row],[DATE]])</f>
        <v>30</v>
      </c>
      <c r="O1551" s="3" t="str">
        <f>TEXT(Table3[[#This Row],[DATE]],"mmm")</f>
        <v>Mar</v>
      </c>
      <c r="P1551" s="3">
        <f>YEAR(Table3[[#This Row],[DATE]])</f>
        <v>2025</v>
      </c>
    </row>
    <row r="1552" spans="1:16" x14ac:dyDescent="0.3">
      <c r="A1552" s="6">
        <v>45747</v>
      </c>
      <c r="B1552" s="7" t="s">
        <v>1554</v>
      </c>
      <c r="C1552" s="9">
        <f t="shared" ca="1" si="48"/>
        <v>6</v>
      </c>
      <c r="D1552" s="9" t="s">
        <v>2116</v>
      </c>
      <c r="E1552" s="9" t="s">
        <v>2118</v>
      </c>
      <c r="F1552" s="10">
        <f t="shared" ca="1" si="49"/>
        <v>1.3279676483409098E-2</v>
      </c>
      <c r="G1552" s="3" t="str">
        <f>VLOOKUP(Table3[[#This Row],[PRODUCT ID]],Table1[[PRODUCT]:[SELLING PRICE]],1,FALSE)</f>
        <v>Product502</v>
      </c>
      <c r="H1552" s="3" t="str">
        <f>VLOOKUP(Table3[[#This Row],[PRODUCT ID]],Table1[[PRODUCT]:[SELLING PRICE]],2,FALSE)</f>
        <v>Category2</v>
      </c>
      <c r="I1552" s="3" t="str">
        <f>VLOOKUP(Table3[[#This Row],[PRODUCT ID]],Table1[[PRODUCT]:[SELLING PRICE]],3,FALSE)</f>
        <v>Kg</v>
      </c>
      <c r="J1552" s="16">
        <f ca="1">VLOOKUP(Table3[[#This Row],[PRODUCT ID]],Table1[[PRODUCT]:[SELLING PRICE]],4,FALSE)</f>
        <v>237</v>
      </c>
      <c r="K1552" s="16">
        <f ca="1">VLOOKUP(Table3[[#This Row],[PRODUCT ID]],Table1[[PRODUCT]:[SELLING PRICE]],5,FALSE)</f>
        <v>210.47652371229077</v>
      </c>
      <c r="L1552" s="16">
        <f ca="1">J1552*Table3[[#This Row],[QUANTITY]]</f>
        <v>1422</v>
      </c>
      <c r="M1552" s="16">
        <f ca="1">K1552*Table3[[#This Row],[QUANTITY]]*(1-Table3[[#This Row],[DISCOUNT %]])</f>
        <v>1246.0887814202338</v>
      </c>
      <c r="N1552" s="3">
        <f>DAY(Table3[[#This Row],[DATE]])</f>
        <v>31</v>
      </c>
      <c r="O1552" s="3" t="str">
        <f>TEXT(Table3[[#This Row],[DATE]],"mmm")</f>
        <v>Mar</v>
      </c>
      <c r="P1552" s="3">
        <f>YEAR(Table3[[#This Row],[DATE]])</f>
        <v>2025</v>
      </c>
    </row>
    <row r="1553" spans="1:16" x14ac:dyDescent="0.3">
      <c r="A1553" s="6">
        <v>45748</v>
      </c>
      <c r="B1553" s="7" t="s">
        <v>1555</v>
      </c>
      <c r="C1553" s="9">
        <f t="shared" ca="1" si="48"/>
        <v>6</v>
      </c>
      <c r="D1553" s="9" t="s">
        <v>2116</v>
      </c>
      <c r="E1553" s="9" t="s">
        <v>2118</v>
      </c>
      <c r="F1553" s="10">
        <f t="shared" ca="1" si="49"/>
        <v>4.6846733627037701E-2</v>
      </c>
      <c r="G1553" s="3" t="str">
        <f>VLOOKUP(Table3[[#This Row],[PRODUCT ID]],Table1[[PRODUCT]:[SELLING PRICE]],1,FALSE)</f>
        <v>Product503</v>
      </c>
      <c r="H1553" s="3" t="str">
        <f>VLOOKUP(Table3[[#This Row],[PRODUCT ID]],Table1[[PRODUCT]:[SELLING PRICE]],2,FALSE)</f>
        <v>Category3</v>
      </c>
      <c r="I1553" s="3" t="str">
        <f>VLOOKUP(Table3[[#This Row],[PRODUCT ID]],Table1[[PRODUCT]:[SELLING PRICE]],3,FALSE)</f>
        <v>No</v>
      </c>
      <c r="J1553" s="16">
        <f ca="1">VLOOKUP(Table3[[#This Row],[PRODUCT ID]],Table1[[PRODUCT]:[SELLING PRICE]],4,FALSE)</f>
        <v>166</v>
      </c>
      <c r="K1553" s="16">
        <f ca="1">VLOOKUP(Table3[[#This Row],[PRODUCT ID]],Table1[[PRODUCT]:[SELLING PRICE]],5,FALSE)</f>
        <v>288.53567315693891</v>
      </c>
      <c r="L1553" s="16">
        <f ca="1">J1553*Table3[[#This Row],[QUANTITY]]</f>
        <v>996</v>
      </c>
      <c r="M1553" s="16">
        <f ca="1">K1553*Table3[[#This Row],[QUANTITY]]*(1-Table3[[#This Row],[DISCOUNT %]])</f>
        <v>1650.1123160079467</v>
      </c>
      <c r="N1553" s="3">
        <f>DAY(Table3[[#This Row],[DATE]])</f>
        <v>1</v>
      </c>
      <c r="O1553" s="3" t="str">
        <f>TEXT(Table3[[#This Row],[DATE]],"mmm")</f>
        <v>Apr</v>
      </c>
      <c r="P1553" s="3">
        <f>YEAR(Table3[[#This Row],[DATE]])</f>
        <v>2025</v>
      </c>
    </row>
    <row r="1554" spans="1:16" x14ac:dyDescent="0.3">
      <c r="A1554" s="6">
        <v>45749</v>
      </c>
      <c r="B1554" s="7" t="s">
        <v>1556</v>
      </c>
      <c r="C1554" s="9">
        <f t="shared" ca="1" si="48"/>
        <v>4</v>
      </c>
      <c r="D1554" s="9" t="s">
        <v>2115</v>
      </c>
      <c r="E1554" s="9" t="s">
        <v>2116</v>
      </c>
      <c r="F1554" s="10">
        <f t="shared" ca="1" si="49"/>
        <v>3.4786463168341566E-2</v>
      </c>
      <c r="G1554" s="3" t="str">
        <f>VLOOKUP(Table3[[#This Row],[PRODUCT ID]],Table1[[PRODUCT]:[SELLING PRICE]],1,FALSE)</f>
        <v>Product504</v>
      </c>
      <c r="H1554" s="3" t="str">
        <f>VLOOKUP(Table3[[#This Row],[PRODUCT ID]],Table1[[PRODUCT]:[SELLING PRICE]],2,FALSE)</f>
        <v>Category4</v>
      </c>
      <c r="I1554" s="3" t="str">
        <f>VLOOKUP(Table3[[#This Row],[PRODUCT ID]],Table1[[PRODUCT]:[SELLING PRICE]],3,FALSE)</f>
        <v>No</v>
      </c>
      <c r="J1554" s="16">
        <f ca="1">VLOOKUP(Table3[[#This Row],[PRODUCT ID]],Table1[[PRODUCT]:[SELLING PRICE]],4,FALSE)</f>
        <v>167</v>
      </c>
      <c r="K1554" s="16">
        <f ca="1">VLOOKUP(Table3[[#This Row],[PRODUCT ID]],Table1[[PRODUCT]:[SELLING PRICE]],5,FALSE)</f>
        <v>276.5207936794535</v>
      </c>
      <c r="L1554" s="16">
        <f ca="1">J1554*Table3[[#This Row],[QUANTITY]]</f>
        <v>668</v>
      </c>
      <c r="M1554" s="16">
        <f ca="1">K1554*Table3[[#This Row],[QUANTITY]]*(1-Table3[[#This Row],[DISCOUNT %]])</f>
        <v>1067.6064530993706</v>
      </c>
      <c r="N1554" s="3">
        <f>DAY(Table3[[#This Row],[DATE]])</f>
        <v>2</v>
      </c>
      <c r="O1554" s="3" t="str">
        <f>TEXT(Table3[[#This Row],[DATE]],"mmm")</f>
        <v>Apr</v>
      </c>
      <c r="P1554" s="3">
        <f>YEAR(Table3[[#This Row],[DATE]])</f>
        <v>2025</v>
      </c>
    </row>
    <row r="1555" spans="1:16" x14ac:dyDescent="0.3">
      <c r="A1555" s="6">
        <v>45750</v>
      </c>
      <c r="B1555" s="7" t="s">
        <v>1557</v>
      </c>
      <c r="C1555" s="9">
        <f t="shared" ca="1" si="48"/>
        <v>2</v>
      </c>
      <c r="D1555" s="9" t="s">
        <v>2116</v>
      </c>
      <c r="E1555" s="9" t="s">
        <v>2116</v>
      </c>
      <c r="F1555" s="10">
        <f t="shared" ca="1" si="49"/>
        <v>7.327684288278434E-2</v>
      </c>
      <c r="G1555" s="3" t="str">
        <f>VLOOKUP(Table3[[#This Row],[PRODUCT ID]],Table1[[PRODUCT]:[SELLING PRICE]],1,FALSE)</f>
        <v>Product505</v>
      </c>
      <c r="H1555" s="3" t="str">
        <f>VLOOKUP(Table3[[#This Row],[PRODUCT ID]],Table1[[PRODUCT]:[SELLING PRICE]],2,FALSE)</f>
        <v>Category1</v>
      </c>
      <c r="I1555" s="3" t="str">
        <f>VLOOKUP(Table3[[#This Row],[PRODUCT ID]],Table1[[PRODUCT]:[SELLING PRICE]],3,FALSE)</f>
        <v>Ft</v>
      </c>
      <c r="J1555" s="16">
        <f ca="1">VLOOKUP(Table3[[#This Row],[PRODUCT ID]],Table1[[PRODUCT]:[SELLING PRICE]],4,FALSE)</f>
        <v>135</v>
      </c>
      <c r="K1555" s="16">
        <f ca="1">VLOOKUP(Table3[[#This Row],[PRODUCT ID]],Table1[[PRODUCT]:[SELLING PRICE]],5,FALSE)</f>
        <v>61.360755273581155</v>
      </c>
      <c r="L1555" s="16">
        <f ca="1">J1555*Table3[[#This Row],[QUANTITY]]</f>
        <v>270</v>
      </c>
      <c r="M1555" s="16">
        <f ca="1">K1555*Table3[[#This Row],[QUANTITY]]*(1-Table3[[#This Row],[DISCOUNT %]])</f>
        <v>113.72886570045993</v>
      </c>
      <c r="N1555" s="3">
        <f>DAY(Table3[[#This Row],[DATE]])</f>
        <v>3</v>
      </c>
      <c r="O1555" s="3" t="str">
        <f>TEXT(Table3[[#This Row],[DATE]],"mmm")</f>
        <v>Apr</v>
      </c>
      <c r="P1555" s="3">
        <f>YEAR(Table3[[#This Row],[DATE]])</f>
        <v>2025</v>
      </c>
    </row>
    <row r="1556" spans="1:16" x14ac:dyDescent="0.3">
      <c r="A1556" s="6">
        <v>45751</v>
      </c>
      <c r="B1556" s="7" t="s">
        <v>1558</v>
      </c>
      <c r="C1556" s="9">
        <f t="shared" ca="1" si="48"/>
        <v>15</v>
      </c>
      <c r="D1556" s="9" t="s">
        <v>2117</v>
      </c>
      <c r="E1556" s="9" t="s">
        <v>2116</v>
      </c>
      <c r="F1556" s="10">
        <f t="shared" ca="1" si="49"/>
        <v>3.3568652056699115E-2</v>
      </c>
      <c r="G1556" s="3" t="str">
        <f>VLOOKUP(Table3[[#This Row],[PRODUCT ID]],Table1[[PRODUCT]:[SELLING PRICE]],1,FALSE)</f>
        <v>Product506</v>
      </c>
      <c r="H1556" s="3" t="str">
        <f>VLOOKUP(Table3[[#This Row],[PRODUCT ID]],Table1[[PRODUCT]:[SELLING PRICE]],2,FALSE)</f>
        <v>Category2</v>
      </c>
      <c r="I1556" s="3" t="str">
        <f>VLOOKUP(Table3[[#This Row],[PRODUCT ID]],Table1[[PRODUCT]:[SELLING PRICE]],3,FALSE)</f>
        <v>No</v>
      </c>
      <c r="J1556" s="16">
        <f ca="1">VLOOKUP(Table3[[#This Row],[PRODUCT ID]],Table1[[PRODUCT]:[SELLING PRICE]],4,FALSE)</f>
        <v>52</v>
      </c>
      <c r="K1556" s="16">
        <f ca="1">VLOOKUP(Table3[[#This Row],[PRODUCT ID]],Table1[[PRODUCT]:[SELLING PRICE]],5,FALSE)</f>
        <v>202.57298261883747</v>
      </c>
      <c r="L1556" s="16">
        <f ca="1">J1556*Table3[[#This Row],[QUANTITY]]</f>
        <v>780</v>
      </c>
      <c r="M1556" s="16">
        <f ca="1">K1556*Table3[[#This Row],[QUANTITY]]*(1-Table3[[#This Row],[DISCOUNT %]])</f>
        <v>2936.5932097382693</v>
      </c>
      <c r="N1556" s="3">
        <f>DAY(Table3[[#This Row],[DATE]])</f>
        <v>4</v>
      </c>
      <c r="O1556" s="3" t="str">
        <f>TEXT(Table3[[#This Row],[DATE]],"mmm")</f>
        <v>Apr</v>
      </c>
      <c r="P1556" s="3">
        <f>YEAR(Table3[[#This Row],[DATE]])</f>
        <v>2025</v>
      </c>
    </row>
    <row r="1557" spans="1:16" x14ac:dyDescent="0.3">
      <c r="A1557" s="6">
        <v>45752</v>
      </c>
      <c r="B1557" s="7" t="s">
        <v>1559</v>
      </c>
      <c r="C1557" s="9">
        <f t="shared" ca="1" si="48"/>
        <v>8</v>
      </c>
      <c r="D1557" s="9" t="s">
        <v>2115</v>
      </c>
      <c r="E1557" s="9" t="s">
        <v>2116</v>
      </c>
      <c r="F1557" s="10">
        <f t="shared" ca="1" si="49"/>
        <v>1.3244775554168043E-2</v>
      </c>
      <c r="G1557" s="3" t="str">
        <f>VLOOKUP(Table3[[#This Row],[PRODUCT ID]],Table1[[PRODUCT]:[SELLING PRICE]],1,FALSE)</f>
        <v>Product507</v>
      </c>
      <c r="H1557" s="3" t="str">
        <f>VLOOKUP(Table3[[#This Row],[PRODUCT ID]],Table1[[PRODUCT]:[SELLING PRICE]],2,FALSE)</f>
        <v>Category3</v>
      </c>
      <c r="I1557" s="3" t="str">
        <f>VLOOKUP(Table3[[#This Row],[PRODUCT ID]],Table1[[PRODUCT]:[SELLING PRICE]],3,FALSE)</f>
        <v>Kg</v>
      </c>
      <c r="J1557" s="16">
        <f ca="1">VLOOKUP(Table3[[#This Row],[PRODUCT ID]],Table1[[PRODUCT]:[SELLING PRICE]],4,FALSE)</f>
        <v>87</v>
      </c>
      <c r="K1557" s="16">
        <f ca="1">VLOOKUP(Table3[[#This Row],[PRODUCT ID]],Table1[[PRODUCT]:[SELLING PRICE]],5,FALSE)</f>
        <v>256.76864835075924</v>
      </c>
      <c r="L1557" s="16">
        <f ca="1">J1557*Table3[[#This Row],[QUANTITY]]</f>
        <v>696</v>
      </c>
      <c r="M1557" s="16">
        <f ca="1">K1557*Table3[[#This Row],[QUANTITY]]*(1-Table3[[#This Row],[DISCOUNT %]])</f>
        <v>2026.9424418720507</v>
      </c>
      <c r="N1557" s="3">
        <f>DAY(Table3[[#This Row],[DATE]])</f>
        <v>5</v>
      </c>
      <c r="O1557" s="3" t="str">
        <f>TEXT(Table3[[#This Row],[DATE]],"mmm")</f>
        <v>Apr</v>
      </c>
      <c r="P1557" s="3">
        <f>YEAR(Table3[[#This Row],[DATE]])</f>
        <v>2025</v>
      </c>
    </row>
    <row r="1558" spans="1:16" x14ac:dyDescent="0.3">
      <c r="A1558" s="6">
        <v>45753</v>
      </c>
      <c r="B1558" s="7" t="s">
        <v>1560</v>
      </c>
      <c r="C1558" s="9">
        <f t="shared" ca="1" si="48"/>
        <v>9</v>
      </c>
      <c r="D1558" s="9" t="s">
        <v>2115</v>
      </c>
      <c r="E1558" s="9" t="s">
        <v>2118</v>
      </c>
      <c r="F1558" s="10">
        <f t="shared" ca="1" si="49"/>
        <v>1.3775277618970261E-2</v>
      </c>
      <c r="G1558" s="3" t="str">
        <f>VLOOKUP(Table3[[#This Row],[PRODUCT ID]],Table1[[PRODUCT]:[SELLING PRICE]],1,FALSE)</f>
        <v>Product508</v>
      </c>
      <c r="H1558" s="3" t="str">
        <f>VLOOKUP(Table3[[#This Row],[PRODUCT ID]],Table1[[PRODUCT]:[SELLING PRICE]],2,FALSE)</f>
        <v>Category4</v>
      </c>
      <c r="I1558" s="3" t="str">
        <f>VLOOKUP(Table3[[#This Row],[PRODUCT ID]],Table1[[PRODUCT]:[SELLING PRICE]],3,FALSE)</f>
        <v>Kg</v>
      </c>
      <c r="J1558" s="16">
        <f ca="1">VLOOKUP(Table3[[#This Row],[PRODUCT ID]],Table1[[PRODUCT]:[SELLING PRICE]],4,FALSE)</f>
        <v>138</v>
      </c>
      <c r="K1558" s="16">
        <f ca="1">VLOOKUP(Table3[[#This Row],[PRODUCT ID]],Table1[[PRODUCT]:[SELLING PRICE]],5,FALSE)</f>
        <v>238.80369743545202</v>
      </c>
      <c r="L1558" s="16">
        <f ca="1">J1558*Table3[[#This Row],[QUANTITY]]</f>
        <v>1242</v>
      </c>
      <c r="M1558" s="16">
        <f ca="1">K1558*Table3[[#This Row],[QUANTITY]]*(1-Table3[[#This Row],[DISCOUNT %]])</f>
        <v>2119.6269918615785</v>
      </c>
      <c r="N1558" s="3">
        <f>DAY(Table3[[#This Row],[DATE]])</f>
        <v>6</v>
      </c>
      <c r="O1558" s="3" t="str">
        <f>TEXT(Table3[[#This Row],[DATE]],"mmm")</f>
        <v>Apr</v>
      </c>
      <c r="P1558" s="3">
        <f>YEAR(Table3[[#This Row],[DATE]])</f>
        <v>2025</v>
      </c>
    </row>
    <row r="1559" spans="1:16" x14ac:dyDescent="0.3">
      <c r="A1559" s="6">
        <v>45754</v>
      </c>
      <c r="B1559" s="7" t="s">
        <v>1561</v>
      </c>
      <c r="C1559" s="9">
        <f t="shared" ca="1" si="48"/>
        <v>1</v>
      </c>
      <c r="D1559" s="9" t="s">
        <v>2115</v>
      </c>
      <c r="E1559" s="9" t="s">
        <v>2116</v>
      </c>
      <c r="F1559" s="10">
        <f t="shared" ca="1" si="49"/>
        <v>6.9252781375468545E-2</v>
      </c>
      <c r="G1559" s="3" t="str">
        <f>VLOOKUP(Table3[[#This Row],[PRODUCT ID]],Table1[[PRODUCT]:[SELLING PRICE]],1,FALSE)</f>
        <v>Product509</v>
      </c>
      <c r="H1559" s="3" t="str">
        <f>VLOOKUP(Table3[[#This Row],[PRODUCT ID]],Table1[[PRODUCT]:[SELLING PRICE]],2,FALSE)</f>
        <v>Category5</v>
      </c>
      <c r="I1559" s="3" t="str">
        <f>VLOOKUP(Table3[[#This Row],[PRODUCT ID]],Table1[[PRODUCT]:[SELLING PRICE]],3,FALSE)</f>
        <v>Lt</v>
      </c>
      <c r="J1559" s="16">
        <f ca="1">VLOOKUP(Table3[[#This Row],[PRODUCT ID]],Table1[[PRODUCT]:[SELLING PRICE]],4,FALSE)</f>
        <v>249</v>
      </c>
      <c r="K1559" s="16">
        <f ca="1">VLOOKUP(Table3[[#This Row],[PRODUCT ID]],Table1[[PRODUCT]:[SELLING PRICE]],5,FALSE)</f>
        <v>264.80667294539796</v>
      </c>
      <c r="L1559" s="16">
        <f ca="1">J1559*Table3[[#This Row],[QUANTITY]]</f>
        <v>249</v>
      </c>
      <c r="M1559" s="16">
        <f ca="1">K1559*Table3[[#This Row],[QUANTITY]]*(1-Table3[[#This Row],[DISCOUNT %]])</f>
        <v>246.46807431714512</v>
      </c>
      <c r="N1559" s="3">
        <f>DAY(Table3[[#This Row],[DATE]])</f>
        <v>7</v>
      </c>
      <c r="O1559" s="3" t="str">
        <f>TEXT(Table3[[#This Row],[DATE]],"mmm")</f>
        <v>Apr</v>
      </c>
      <c r="P1559" s="3">
        <f>YEAR(Table3[[#This Row],[DATE]])</f>
        <v>2025</v>
      </c>
    </row>
    <row r="1560" spans="1:16" x14ac:dyDescent="0.3">
      <c r="A1560" s="6">
        <v>45755</v>
      </c>
      <c r="B1560" s="7" t="s">
        <v>1562</v>
      </c>
      <c r="C1560" s="9">
        <f t="shared" ca="1" si="48"/>
        <v>12</v>
      </c>
      <c r="D1560" s="9" t="s">
        <v>2116</v>
      </c>
      <c r="E1560" s="9" t="s">
        <v>2116</v>
      </c>
      <c r="F1560" s="10">
        <f t="shared" ca="1" si="49"/>
        <v>8.4279045498788827E-2</v>
      </c>
      <c r="G1560" s="3" t="str">
        <f>VLOOKUP(Table3[[#This Row],[PRODUCT ID]],Table1[[PRODUCT]:[SELLING PRICE]],1,FALSE)</f>
        <v>Product510</v>
      </c>
      <c r="H1560" s="3" t="str">
        <f>VLOOKUP(Table3[[#This Row],[PRODUCT ID]],Table1[[PRODUCT]:[SELLING PRICE]],2,FALSE)</f>
        <v>Category1</v>
      </c>
      <c r="I1560" s="3" t="str">
        <f>VLOOKUP(Table3[[#This Row],[PRODUCT ID]],Table1[[PRODUCT]:[SELLING PRICE]],3,FALSE)</f>
        <v>Kg</v>
      </c>
      <c r="J1560" s="16">
        <f ca="1">VLOOKUP(Table3[[#This Row],[PRODUCT ID]],Table1[[PRODUCT]:[SELLING PRICE]],4,FALSE)</f>
        <v>228</v>
      </c>
      <c r="K1560" s="16">
        <f ca="1">VLOOKUP(Table3[[#This Row],[PRODUCT ID]],Table1[[PRODUCT]:[SELLING PRICE]],5,FALSE)</f>
        <v>189.61595061534365</v>
      </c>
      <c r="L1560" s="16">
        <f ca="1">J1560*Table3[[#This Row],[QUANTITY]]</f>
        <v>2736</v>
      </c>
      <c r="M1560" s="16">
        <f ca="1">K1560*Table3[[#This Row],[QUANTITY]]*(1-Table3[[#This Row],[DISCOUNT %]])</f>
        <v>2083.6235914336439</v>
      </c>
      <c r="N1560" s="3">
        <f>DAY(Table3[[#This Row],[DATE]])</f>
        <v>8</v>
      </c>
      <c r="O1560" s="3" t="str">
        <f>TEXT(Table3[[#This Row],[DATE]],"mmm")</f>
        <v>Apr</v>
      </c>
      <c r="P1560" s="3">
        <f>YEAR(Table3[[#This Row],[DATE]])</f>
        <v>2025</v>
      </c>
    </row>
    <row r="1561" spans="1:16" x14ac:dyDescent="0.3">
      <c r="A1561" s="6">
        <v>45756</v>
      </c>
      <c r="B1561" s="7" t="s">
        <v>1563</v>
      </c>
      <c r="C1561" s="9">
        <f t="shared" ca="1" si="48"/>
        <v>4</v>
      </c>
      <c r="D1561" s="9" t="s">
        <v>2116</v>
      </c>
      <c r="E1561" s="9" t="s">
        <v>2116</v>
      </c>
      <c r="F1561" s="10">
        <f t="shared" ca="1" si="49"/>
        <v>6.6267554408885682E-2</v>
      </c>
      <c r="G1561" s="3" t="str">
        <f>VLOOKUP(Table3[[#This Row],[PRODUCT ID]],Table1[[PRODUCT]:[SELLING PRICE]],1,FALSE)</f>
        <v>Product511</v>
      </c>
      <c r="H1561" s="3" t="str">
        <f>VLOOKUP(Table3[[#This Row],[PRODUCT ID]],Table1[[PRODUCT]:[SELLING PRICE]],2,FALSE)</f>
        <v>Category2</v>
      </c>
      <c r="I1561" s="3" t="str">
        <f>VLOOKUP(Table3[[#This Row],[PRODUCT ID]],Table1[[PRODUCT]:[SELLING PRICE]],3,FALSE)</f>
        <v>Lt</v>
      </c>
      <c r="J1561" s="16">
        <f ca="1">VLOOKUP(Table3[[#This Row],[PRODUCT ID]],Table1[[PRODUCT]:[SELLING PRICE]],4,FALSE)</f>
        <v>174</v>
      </c>
      <c r="K1561" s="16">
        <f ca="1">VLOOKUP(Table3[[#This Row],[PRODUCT ID]],Table1[[PRODUCT]:[SELLING PRICE]],5,FALSE)</f>
        <v>290.88934994911898</v>
      </c>
      <c r="L1561" s="16">
        <f ca="1">J1561*Table3[[#This Row],[QUANTITY]]</f>
        <v>696</v>
      </c>
      <c r="M1561" s="16">
        <f ca="1">K1561*Table3[[#This Row],[QUANTITY]]*(1-Table3[[#This Row],[DISCOUNT %]])</f>
        <v>1086.4512964976013</v>
      </c>
      <c r="N1561" s="3">
        <f>DAY(Table3[[#This Row],[DATE]])</f>
        <v>9</v>
      </c>
      <c r="O1561" s="3" t="str">
        <f>TEXT(Table3[[#This Row],[DATE]],"mmm")</f>
        <v>Apr</v>
      </c>
      <c r="P1561" s="3">
        <f>YEAR(Table3[[#This Row],[DATE]])</f>
        <v>2025</v>
      </c>
    </row>
    <row r="1562" spans="1:16" x14ac:dyDescent="0.3">
      <c r="A1562" s="6">
        <v>45757</v>
      </c>
      <c r="B1562" s="7" t="s">
        <v>1564</v>
      </c>
      <c r="C1562" s="9">
        <f t="shared" ca="1" si="48"/>
        <v>11</v>
      </c>
      <c r="D1562" s="9" t="s">
        <v>2116</v>
      </c>
      <c r="E1562" s="9" t="s">
        <v>2116</v>
      </c>
      <c r="F1562" s="10">
        <f t="shared" ca="1" si="49"/>
        <v>2.0637335875854147E-3</v>
      </c>
      <c r="G1562" s="3" t="str">
        <f>VLOOKUP(Table3[[#This Row],[PRODUCT ID]],Table1[[PRODUCT]:[SELLING PRICE]],1,FALSE)</f>
        <v>Product512</v>
      </c>
      <c r="H1562" s="3" t="str">
        <f>VLOOKUP(Table3[[#This Row],[PRODUCT ID]],Table1[[PRODUCT]:[SELLING PRICE]],2,FALSE)</f>
        <v>Category3</v>
      </c>
      <c r="I1562" s="3" t="str">
        <f>VLOOKUP(Table3[[#This Row],[PRODUCT ID]],Table1[[PRODUCT]:[SELLING PRICE]],3,FALSE)</f>
        <v>Ft</v>
      </c>
      <c r="J1562" s="16">
        <f ca="1">VLOOKUP(Table3[[#This Row],[PRODUCT ID]],Table1[[PRODUCT]:[SELLING PRICE]],4,FALSE)</f>
        <v>48</v>
      </c>
      <c r="K1562" s="16">
        <f ca="1">VLOOKUP(Table3[[#This Row],[PRODUCT ID]],Table1[[PRODUCT]:[SELLING PRICE]],5,FALSE)</f>
        <v>238.10357956005112</v>
      </c>
      <c r="L1562" s="16">
        <f ca="1">J1562*Table3[[#This Row],[QUANTITY]]</f>
        <v>528</v>
      </c>
      <c r="M1562" s="16">
        <f ca="1">K1562*Table3[[#This Row],[QUANTITY]]*(1-Table3[[#This Row],[DISCOUNT %]])</f>
        <v>2613.7341692614759</v>
      </c>
      <c r="N1562" s="3">
        <f>DAY(Table3[[#This Row],[DATE]])</f>
        <v>10</v>
      </c>
      <c r="O1562" s="3" t="str">
        <f>TEXT(Table3[[#This Row],[DATE]],"mmm")</f>
        <v>Apr</v>
      </c>
      <c r="P1562" s="3">
        <f>YEAR(Table3[[#This Row],[DATE]])</f>
        <v>2025</v>
      </c>
    </row>
    <row r="1563" spans="1:16" x14ac:dyDescent="0.3">
      <c r="A1563" s="6">
        <v>45758</v>
      </c>
      <c r="B1563" s="7" t="s">
        <v>1565</v>
      </c>
      <c r="C1563" s="9">
        <f t="shared" ca="1" si="48"/>
        <v>7</v>
      </c>
      <c r="D1563" s="9" t="s">
        <v>2115</v>
      </c>
      <c r="E1563" s="9" t="s">
        <v>2116</v>
      </c>
      <c r="F1563" s="10">
        <f t="shared" ca="1" si="49"/>
        <v>4.4455315427072845E-2</v>
      </c>
      <c r="G1563" s="3" t="str">
        <f>VLOOKUP(Table3[[#This Row],[PRODUCT ID]],Table1[[PRODUCT]:[SELLING PRICE]],1,FALSE)</f>
        <v>Product513</v>
      </c>
      <c r="H1563" s="3" t="str">
        <f>VLOOKUP(Table3[[#This Row],[PRODUCT ID]],Table1[[PRODUCT]:[SELLING PRICE]],2,FALSE)</f>
        <v>Category4</v>
      </c>
      <c r="I1563" s="3" t="str">
        <f>VLOOKUP(Table3[[#This Row],[PRODUCT ID]],Table1[[PRODUCT]:[SELLING PRICE]],3,FALSE)</f>
        <v>Kg</v>
      </c>
      <c r="J1563" s="16">
        <f ca="1">VLOOKUP(Table3[[#This Row],[PRODUCT ID]],Table1[[PRODUCT]:[SELLING PRICE]],4,FALSE)</f>
        <v>130</v>
      </c>
      <c r="K1563" s="16">
        <f ca="1">VLOOKUP(Table3[[#This Row],[PRODUCT ID]],Table1[[PRODUCT]:[SELLING PRICE]],5,FALSE)</f>
        <v>129.12109370792137</v>
      </c>
      <c r="L1563" s="16">
        <f ca="1">J1563*Table3[[#This Row],[QUANTITY]]</f>
        <v>910</v>
      </c>
      <c r="M1563" s="16">
        <f ca="1">K1563*Table3[[#This Row],[QUANTITY]]*(1-Table3[[#This Row],[DISCOUNT %]])</f>
        <v>863.66682331192976</v>
      </c>
      <c r="N1563" s="3">
        <f>DAY(Table3[[#This Row],[DATE]])</f>
        <v>11</v>
      </c>
      <c r="O1563" s="3" t="str">
        <f>TEXT(Table3[[#This Row],[DATE]],"mmm")</f>
        <v>Apr</v>
      </c>
      <c r="P1563" s="3">
        <f>YEAR(Table3[[#This Row],[DATE]])</f>
        <v>2025</v>
      </c>
    </row>
    <row r="1564" spans="1:16" x14ac:dyDescent="0.3">
      <c r="A1564" s="6">
        <v>45759</v>
      </c>
      <c r="B1564" s="7" t="s">
        <v>1566</v>
      </c>
      <c r="C1564" s="9">
        <f t="shared" ca="1" si="48"/>
        <v>10</v>
      </c>
      <c r="D1564" s="9" t="s">
        <v>2117</v>
      </c>
      <c r="E1564" s="9" t="s">
        <v>2118</v>
      </c>
      <c r="F1564" s="10">
        <f t="shared" ca="1" si="49"/>
        <v>5.2083149942775624E-2</v>
      </c>
      <c r="G1564" s="3" t="str">
        <f>VLOOKUP(Table3[[#This Row],[PRODUCT ID]],Table1[[PRODUCT]:[SELLING PRICE]],1,FALSE)</f>
        <v>Product514</v>
      </c>
      <c r="H1564" s="3" t="str">
        <f>VLOOKUP(Table3[[#This Row],[PRODUCT ID]],Table1[[PRODUCT]:[SELLING PRICE]],2,FALSE)</f>
        <v>Category5</v>
      </c>
      <c r="I1564" s="3" t="str">
        <f>VLOOKUP(Table3[[#This Row],[PRODUCT ID]],Table1[[PRODUCT]:[SELLING PRICE]],3,FALSE)</f>
        <v>No</v>
      </c>
      <c r="J1564" s="16">
        <f ca="1">VLOOKUP(Table3[[#This Row],[PRODUCT ID]],Table1[[PRODUCT]:[SELLING PRICE]],4,FALSE)</f>
        <v>44</v>
      </c>
      <c r="K1564" s="16">
        <f ca="1">VLOOKUP(Table3[[#This Row],[PRODUCT ID]],Table1[[PRODUCT]:[SELLING PRICE]],5,FALSE)</f>
        <v>283.68033324478637</v>
      </c>
      <c r="L1564" s="16">
        <f ca="1">J1564*Table3[[#This Row],[QUANTITY]]</f>
        <v>440</v>
      </c>
      <c r="M1564" s="16">
        <f ca="1">K1564*Table3[[#This Row],[QUANTITY]]*(1-Table3[[#This Row],[DISCOUNT %]])</f>
        <v>2689.053679125816</v>
      </c>
      <c r="N1564" s="3">
        <f>DAY(Table3[[#This Row],[DATE]])</f>
        <v>12</v>
      </c>
      <c r="O1564" s="3" t="str">
        <f>TEXT(Table3[[#This Row],[DATE]],"mmm")</f>
        <v>Apr</v>
      </c>
      <c r="P1564" s="3">
        <f>YEAR(Table3[[#This Row],[DATE]])</f>
        <v>2025</v>
      </c>
    </row>
    <row r="1565" spans="1:16" x14ac:dyDescent="0.3">
      <c r="A1565" s="6">
        <v>45760</v>
      </c>
      <c r="B1565" s="7" t="s">
        <v>1567</v>
      </c>
      <c r="C1565" s="9">
        <f t="shared" ca="1" si="48"/>
        <v>13</v>
      </c>
      <c r="D1565" s="9" t="s">
        <v>2117</v>
      </c>
      <c r="E1565" s="9" t="s">
        <v>2118</v>
      </c>
      <c r="F1565" s="10">
        <f t="shared" ca="1" si="49"/>
        <v>4.2027122519081542E-2</v>
      </c>
      <c r="G1565" s="3" t="str">
        <f>VLOOKUP(Table3[[#This Row],[PRODUCT ID]],Table1[[PRODUCT]:[SELLING PRICE]],1,FALSE)</f>
        <v>Product515</v>
      </c>
      <c r="H1565" s="3" t="str">
        <f>VLOOKUP(Table3[[#This Row],[PRODUCT ID]],Table1[[PRODUCT]:[SELLING PRICE]],2,FALSE)</f>
        <v>Category1</v>
      </c>
      <c r="I1565" s="3" t="str">
        <f>VLOOKUP(Table3[[#This Row],[PRODUCT ID]],Table1[[PRODUCT]:[SELLING PRICE]],3,FALSE)</f>
        <v>No</v>
      </c>
      <c r="J1565" s="16">
        <f ca="1">VLOOKUP(Table3[[#This Row],[PRODUCT ID]],Table1[[PRODUCT]:[SELLING PRICE]],4,FALSE)</f>
        <v>111</v>
      </c>
      <c r="K1565" s="16">
        <f ca="1">VLOOKUP(Table3[[#This Row],[PRODUCT ID]],Table1[[PRODUCT]:[SELLING PRICE]],5,FALSE)</f>
        <v>305.24438335503652</v>
      </c>
      <c r="L1565" s="16">
        <f ca="1">J1565*Table3[[#This Row],[QUANTITY]]</f>
        <v>1443</v>
      </c>
      <c r="M1565" s="16">
        <f ca="1">K1565*Table3[[#This Row],[QUANTITY]]*(1-Table3[[#This Row],[DISCOUNT %]])</f>
        <v>3801.4059233476678</v>
      </c>
      <c r="N1565" s="3">
        <f>DAY(Table3[[#This Row],[DATE]])</f>
        <v>13</v>
      </c>
      <c r="O1565" s="3" t="str">
        <f>TEXT(Table3[[#This Row],[DATE]],"mmm")</f>
        <v>Apr</v>
      </c>
      <c r="P1565" s="3">
        <f>YEAR(Table3[[#This Row],[DATE]])</f>
        <v>2025</v>
      </c>
    </row>
    <row r="1566" spans="1:16" x14ac:dyDescent="0.3">
      <c r="A1566" s="6">
        <v>45761</v>
      </c>
      <c r="B1566" s="7" t="s">
        <v>1568</v>
      </c>
      <c r="C1566" s="9">
        <f t="shared" ca="1" si="48"/>
        <v>10</v>
      </c>
      <c r="D1566" s="9" t="s">
        <v>2116</v>
      </c>
      <c r="E1566" s="9" t="s">
        <v>2116</v>
      </c>
      <c r="F1566" s="10">
        <f t="shared" ca="1" si="49"/>
        <v>3.8546992383155371E-2</v>
      </c>
      <c r="G1566" s="3" t="str">
        <f>VLOOKUP(Table3[[#This Row],[PRODUCT ID]],Table1[[PRODUCT]:[SELLING PRICE]],1,FALSE)</f>
        <v>Product516</v>
      </c>
      <c r="H1566" s="3" t="str">
        <f>VLOOKUP(Table3[[#This Row],[PRODUCT ID]],Table1[[PRODUCT]:[SELLING PRICE]],2,FALSE)</f>
        <v>Category2</v>
      </c>
      <c r="I1566" s="3" t="str">
        <f>VLOOKUP(Table3[[#This Row],[PRODUCT ID]],Table1[[PRODUCT]:[SELLING PRICE]],3,FALSE)</f>
        <v>Ft</v>
      </c>
      <c r="J1566" s="16">
        <f ca="1">VLOOKUP(Table3[[#This Row],[PRODUCT ID]],Table1[[PRODUCT]:[SELLING PRICE]],4,FALSE)</f>
        <v>137</v>
      </c>
      <c r="K1566" s="16">
        <f ca="1">VLOOKUP(Table3[[#This Row],[PRODUCT ID]],Table1[[PRODUCT]:[SELLING PRICE]],5,FALSE)</f>
        <v>250.98949183669777</v>
      </c>
      <c r="L1566" s="16">
        <f ca="1">J1566*Table3[[#This Row],[QUANTITY]]</f>
        <v>1370</v>
      </c>
      <c r="M1566" s="16">
        <f ca="1">K1566*Table3[[#This Row],[QUANTITY]]*(1-Table3[[#This Row],[DISCOUNT %]])</f>
        <v>2413.1460180661652</v>
      </c>
      <c r="N1566" s="3">
        <f>DAY(Table3[[#This Row],[DATE]])</f>
        <v>14</v>
      </c>
      <c r="O1566" s="3" t="str">
        <f>TEXT(Table3[[#This Row],[DATE]],"mmm")</f>
        <v>Apr</v>
      </c>
      <c r="P1566" s="3">
        <f>YEAR(Table3[[#This Row],[DATE]])</f>
        <v>2025</v>
      </c>
    </row>
    <row r="1567" spans="1:16" x14ac:dyDescent="0.3">
      <c r="A1567" s="6">
        <v>45762</v>
      </c>
      <c r="B1567" s="7" t="s">
        <v>1569</v>
      </c>
      <c r="C1567" s="9">
        <f t="shared" ca="1" si="48"/>
        <v>3</v>
      </c>
      <c r="D1567" s="9" t="s">
        <v>2116</v>
      </c>
      <c r="E1567" s="9" t="s">
        <v>2116</v>
      </c>
      <c r="F1567" s="10">
        <f t="shared" ca="1" si="49"/>
        <v>2.0283495468983115E-2</v>
      </c>
      <c r="G1567" s="3" t="str">
        <f>VLOOKUP(Table3[[#This Row],[PRODUCT ID]],Table1[[PRODUCT]:[SELLING PRICE]],1,FALSE)</f>
        <v>Product517</v>
      </c>
      <c r="H1567" s="3" t="str">
        <f>VLOOKUP(Table3[[#This Row],[PRODUCT ID]],Table1[[PRODUCT]:[SELLING PRICE]],2,FALSE)</f>
        <v>Category3</v>
      </c>
      <c r="I1567" s="3" t="str">
        <f>VLOOKUP(Table3[[#This Row],[PRODUCT ID]],Table1[[PRODUCT]:[SELLING PRICE]],3,FALSE)</f>
        <v>No</v>
      </c>
      <c r="J1567" s="16">
        <f ca="1">VLOOKUP(Table3[[#This Row],[PRODUCT ID]],Table1[[PRODUCT]:[SELLING PRICE]],4,FALSE)</f>
        <v>111</v>
      </c>
      <c r="K1567" s="16">
        <f ca="1">VLOOKUP(Table3[[#This Row],[PRODUCT ID]],Table1[[PRODUCT]:[SELLING PRICE]],5,FALSE)</f>
        <v>297.62887083203651</v>
      </c>
      <c r="L1567" s="16">
        <f ca="1">J1567*Table3[[#This Row],[QUANTITY]]</f>
        <v>333</v>
      </c>
      <c r="M1567" s="16">
        <f ca="1">K1567*Table3[[#This Row],[QUANTITY]]*(1-Table3[[#This Row],[DISCOUNT %]])</f>
        <v>874.77575093722908</v>
      </c>
      <c r="N1567" s="3">
        <f>DAY(Table3[[#This Row],[DATE]])</f>
        <v>15</v>
      </c>
      <c r="O1567" s="3" t="str">
        <f>TEXT(Table3[[#This Row],[DATE]],"mmm")</f>
        <v>Apr</v>
      </c>
      <c r="P1567" s="3">
        <f>YEAR(Table3[[#This Row],[DATE]])</f>
        <v>2025</v>
      </c>
    </row>
    <row r="1568" spans="1:16" x14ac:dyDescent="0.3">
      <c r="A1568" s="6">
        <v>45763</v>
      </c>
      <c r="B1568" s="7" t="s">
        <v>1570</v>
      </c>
      <c r="C1568" s="9">
        <f t="shared" ca="1" si="48"/>
        <v>13</v>
      </c>
      <c r="D1568" s="9" t="s">
        <v>2116</v>
      </c>
      <c r="E1568" s="9" t="s">
        <v>2116</v>
      </c>
      <c r="F1568" s="10">
        <f t="shared" ca="1" si="49"/>
        <v>2.8710541748140417E-2</v>
      </c>
      <c r="G1568" s="3" t="str">
        <f>VLOOKUP(Table3[[#This Row],[PRODUCT ID]],Table1[[PRODUCT]:[SELLING PRICE]],1,FALSE)</f>
        <v>Product518</v>
      </c>
      <c r="H1568" s="3" t="str">
        <f>VLOOKUP(Table3[[#This Row],[PRODUCT ID]],Table1[[PRODUCT]:[SELLING PRICE]],2,FALSE)</f>
        <v>Category4</v>
      </c>
      <c r="I1568" s="3" t="str">
        <f>VLOOKUP(Table3[[#This Row],[PRODUCT ID]],Table1[[PRODUCT]:[SELLING PRICE]],3,FALSE)</f>
        <v>Kg</v>
      </c>
      <c r="J1568" s="16">
        <f ca="1">VLOOKUP(Table3[[#This Row],[PRODUCT ID]],Table1[[PRODUCT]:[SELLING PRICE]],4,FALSE)</f>
        <v>72</v>
      </c>
      <c r="K1568" s="16">
        <f ca="1">VLOOKUP(Table3[[#This Row],[PRODUCT ID]],Table1[[PRODUCT]:[SELLING PRICE]],5,FALSE)</f>
        <v>28.582019469781443</v>
      </c>
      <c r="L1568" s="16">
        <f ca="1">J1568*Table3[[#This Row],[QUANTITY]]</f>
        <v>936</v>
      </c>
      <c r="M1568" s="16">
        <f ca="1">K1568*Table3[[#This Row],[QUANTITY]]*(1-Table3[[#This Row],[DISCOUNT %]])</f>
        <v>360.89838468512562</v>
      </c>
      <c r="N1568" s="3">
        <f>DAY(Table3[[#This Row],[DATE]])</f>
        <v>16</v>
      </c>
      <c r="O1568" s="3" t="str">
        <f>TEXT(Table3[[#This Row],[DATE]],"mmm")</f>
        <v>Apr</v>
      </c>
      <c r="P1568" s="3">
        <f>YEAR(Table3[[#This Row],[DATE]])</f>
        <v>2025</v>
      </c>
    </row>
    <row r="1569" spans="1:16" x14ac:dyDescent="0.3">
      <c r="A1569" s="6">
        <v>45764</v>
      </c>
      <c r="B1569" s="7" t="s">
        <v>1571</v>
      </c>
      <c r="C1569" s="9">
        <f t="shared" ca="1" si="48"/>
        <v>1</v>
      </c>
      <c r="D1569" s="9" t="s">
        <v>2116</v>
      </c>
      <c r="E1569" s="9" t="s">
        <v>2116</v>
      </c>
      <c r="F1569" s="10">
        <f t="shared" ca="1" si="49"/>
        <v>6.2090728279439393E-2</v>
      </c>
      <c r="G1569" s="3" t="str">
        <f>VLOOKUP(Table3[[#This Row],[PRODUCT ID]],Table1[[PRODUCT]:[SELLING PRICE]],1,FALSE)</f>
        <v>Product519</v>
      </c>
      <c r="H1569" s="3" t="str">
        <f>VLOOKUP(Table3[[#This Row],[PRODUCT ID]],Table1[[PRODUCT]:[SELLING PRICE]],2,FALSE)</f>
        <v>Category5</v>
      </c>
      <c r="I1569" s="3" t="str">
        <f>VLOOKUP(Table3[[#This Row],[PRODUCT ID]],Table1[[PRODUCT]:[SELLING PRICE]],3,FALSE)</f>
        <v>Kg</v>
      </c>
      <c r="J1569" s="16">
        <f ca="1">VLOOKUP(Table3[[#This Row],[PRODUCT ID]],Table1[[PRODUCT]:[SELLING PRICE]],4,FALSE)</f>
        <v>231</v>
      </c>
      <c r="K1569" s="16">
        <f ca="1">VLOOKUP(Table3[[#This Row],[PRODUCT ID]],Table1[[PRODUCT]:[SELLING PRICE]],5,FALSE)</f>
        <v>299.68225068929024</v>
      </c>
      <c r="L1569" s="16">
        <f ca="1">J1569*Table3[[#This Row],[QUANTITY]]</f>
        <v>231</v>
      </c>
      <c r="M1569" s="16">
        <f ca="1">K1569*Table3[[#This Row],[QUANTITY]]*(1-Table3[[#This Row],[DISCOUNT %]])</f>
        <v>281.07476149157065</v>
      </c>
      <c r="N1569" s="3">
        <f>DAY(Table3[[#This Row],[DATE]])</f>
        <v>17</v>
      </c>
      <c r="O1569" s="3" t="str">
        <f>TEXT(Table3[[#This Row],[DATE]],"mmm")</f>
        <v>Apr</v>
      </c>
      <c r="P1569" s="3">
        <f>YEAR(Table3[[#This Row],[DATE]])</f>
        <v>2025</v>
      </c>
    </row>
    <row r="1570" spans="1:16" x14ac:dyDescent="0.3">
      <c r="A1570" s="6">
        <v>45765</v>
      </c>
      <c r="B1570" s="7" t="s">
        <v>1572</v>
      </c>
      <c r="C1570" s="9">
        <f t="shared" ca="1" si="48"/>
        <v>1</v>
      </c>
      <c r="D1570" s="9" t="s">
        <v>2115</v>
      </c>
      <c r="E1570" s="9" t="s">
        <v>2118</v>
      </c>
      <c r="F1570" s="10">
        <f t="shared" ca="1" si="49"/>
        <v>6.6245147593587003E-2</v>
      </c>
      <c r="G1570" s="3" t="str">
        <f>VLOOKUP(Table3[[#This Row],[PRODUCT ID]],Table1[[PRODUCT]:[SELLING PRICE]],1,FALSE)</f>
        <v>Product520</v>
      </c>
      <c r="H1570" s="3" t="str">
        <f>VLOOKUP(Table3[[#This Row],[PRODUCT ID]],Table1[[PRODUCT]:[SELLING PRICE]],2,FALSE)</f>
        <v>Category1</v>
      </c>
      <c r="I1570" s="3" t="str">
        <f>VLOOKUP(Table3[[#This Row],[PRODUCT ID]],Table1[[PRODUCT]:[SELLING PRICE]],3,FALSE)</f>
        <v>Lt</v>
      </c>
      <c r="J1570" s="16">
        <f ca="1">VLOOKUP(Table3[[#This Row],[PRODUCT ID]],Table1[[PRODUCT]:[SELLING PRICE]],4,FALSE)</f>
        <v>116</v>
      </c>
      <c r="K1570" s="16">
        <f ca="1">VLOOKUP(Table3[[#This Row],[PRODUCT ID]],Table1[[PRODUCT]:[SELLING PRICE]],5,FALSE)</f>
        <v>192.63722244860242</v>
      </c>
      <c r="L1570" s="16">
        <f ca="1">J1570*Table3[[#This Row],[QUANTITY]]</f>
        <v>116</v>
      </c>
      <c r="M1570" s="16">
        <f ca="1">K1570*Table3[[#This Row],[QUANTITY]]*(1-Table3[[#This Row],[DISCOUNT %]])</f>
        <v>179.8759412154761</v>
      </c>
      <c r="N1570" s="3">
        <f>DAY(Table3[[#This Row],[DATE]])</f>
        <v>18</v>
      </c>
      <c r="O1570" s="3" t="str">
        <f>TEXT(Table3[[#This Row],[DATE]],"mmm")</f>
        <v>Apr</v>
      </c>
      <c r="P1570" s="3">
        <f>YEAR(Table3[[#This Row],[DATE]])</f>
        <v>2025</v>
      </c>
    </row>
    <row r="1571" spans="1:16" x14ac:dyDescent="0.3">
      <c r="A1571" s="6">
        <v>45766</v>
      </c>
      <c r="B1571" s="7" t="s">
        <v>1573</v>
      </c>
      <c r="C1571" s="9">
        <f t="shared" ca="1" si="48"/>
        <v>1</v>
      </c>
      <c r="D1571" s="9" t="s">
        <v>2116</v>
      </c>
      <c r="E1571" s="9" t="s">
        <v>2116</v>
      </c>
      <c r="F1571" s="10">
        <f t="shared" ca="1" si="49"/>
        <v>3.5302857084154426E-2</v>
      </c>
      <c r="G1571" s="3" t="str">
        <f>VLOOKUP(Table3[[#This Row],[PRODUCT ID]],Table1[[PRODUCT]:[SELLING PRICE]],1,FALSE)</f>
        <v>Product521</v>
      </c>
      <c r="H1571" s="3" t="str">
        <f>VLOOKUP(Table3[[#This Row],[PRODUCT ID]],Table1[[PRODUCT]:[SELLING PRICE]],2,FALSE)</f>
        <v>Category2</v>
      </c>
      <c r="I1571" s="3" t="str">
        <f>VLOOKUP(Table3[[#This Row],[PRODUCT ID]],Table1[[PRODUCT]:[SELLING PRICE]],3,FALSE)</f>
        <v>Kg</v>
      </c>
      <c r="J1571" s="16">
        <f ca="1">VLOOKUP(Table3[[#This Row],[PRODUCT ID]],Table1[[PRODUCT]:[SELLING PRICE]],4,FALSE)</f>
        <v>157</v>
      </c>
      <c r="K1571" s="16">
        <f ca="1">VLOOKUP(Table3[[#This Row],[PRODUCT ID]],Table1[[PRODUCT]:[SELLING PRICE]],5,FALSE)</f>
        <v>271.4050876631643</v>
      </c>
      <c r="L1571" s="16">
        <f ca="1">J1571*Table3[[#This Row],[QUANTITY]]</f>
        <v>157</v>
      </c>
      <c r="M1571" s="16">
        <f ca="1">K1571*Table3[[#This Row],[QUANTITY]]*(1-Table3[[#This Row],[DISCOUNT %]])</f>
        <v>261.82371264147918</v>
      </c>
      <c r="N1571" s="3">
        <f>DAY(Table3[[#This Row],[DATE]])</f>
        <v>19</v>
      </c>
      <c r="O1571" s="3" t="str">
        <f>TEXT(Table3[[#This Row],[DATE]],"mmm")</f>
        <v>Apr</v>
      </c>
      <c r="P1571" s="3">
        <f>YEAR(Table3[[#This Row],[DATE]])</f>
        <v>2025</v>
      </c>
    </row>
    <row r="1572" spans="1:16" x14ac:dyDescent="0.3">
      <c r="A1572" s="6">
        <v>45767</v>
      </c>
      <c r="B1572" s="7" t="s">
        <v>1574</v>
      </c>
      <c r="C1572" s="9">
        <f t="shared" ca="1" si="48"/>
        <v>8</v>
      </c>
      <c r="D1572" s="9" t="s">
        <v>2117</v>
      </c>
      <c r="E1572" s="9" t="s">
        <v>2116</v>
      </c>
      <c r="F1572" s="10">
        <f t="shared" ca="1" si="49"/>
        <v>3.0911075258048284E-2</v>
      </c>
      <c r="G1572" s="3" t="str">
        <f>VLOOKUP(Table3[[#This Row],[PRODUCT ID]],Table1[[PRODUCT]:[SELLING PRICE]],1,FALSE)</f>
        <v>Product522</v>
      </c>
      <c r="H1572" s="3" t="str">
        <f>VLOOKUP(Table3[[#This Row],[PRODUCT ID]],Table1[[PRODUCT]:[SELLING PRICE]],2,FALSE)</f>
        <v>Category3</v>
      </c>
      <c r="I1572" s="3" t="str">
        <f>VLOOKUP(Table3[[#This Row],[PRODUCT ID]],Table1[[PRODUCT]:[SELLING PRICE]],3,FALSE)</f>
        <v>Lt</v>
      </c>
      <c r="J1572" s="16">
        <f ca="1">VLOOKUP(Table3[[#This Row],[PRODUCT ID]],Table1[[PRODUCT]:[SELLING PRICE]],4,FALSE)</f>
        <v>76</v>
      </c>
      <c r="K1572" s="16">
        <f ca="1">VLOOKUP(Table3[[#This Row],[PRODUCT ID]],Table1[[PRODUCT]:[SELLING PRICE]],5,FALSE)</f>
        <v>167.00843005256041</v>
      </c>
      <c r="L1572" s="16">
        <f ca="1">J1572*Table3[[#This Row],[QUANTITY]]</f>
        <v>608</v>
      </c>
      <c r="M1572" s="16">
        <f ca="1">K1572*Table3[[#This Row],[QUANTITY]]*(1-Table3[[#This Row],[DISCOUNT %]])</f>
        <v>1294.7681592198178</v>
      </c>
      <c r="N1572" s="3">
        <f>DAY(Table3[[#This Row],[DATE]])</f>
        <v>20</v>
      </c>
      <c r="O1572" s="3" t="str">
        <f>TEXT(Table3[[#This Row],[DATE]],"mmm")</f>
        <v>Apr</v>
      </c>
      <c r="P1572" s="3">
        <f>YEAR(Table3[[#This Row],[DATE]])</f>
        <v>2025</v>
      </c>
    </row>
    <row r="1573" spans="1:16" x14ac:dyDescent="0.3">
      <c r="A1573" s="6">
        <v>45768</v>
      </c>
      <c r="B1573" s="7" t="s">
        <v>1575</v>
      </c>
      <c r="C1573" s="9">
        <f t="shared" ca="1" si="48"/>
        <v>6</v>
      </c>
      <c r="D1573" s="9" t="s">
        <v>2115</v>
      </c>
      <c r="E1573" s="9" t="s">
        <v>2116</v>
      </c>
      <c r="F1573" s="10">
        <f t="shared" ca="1" si="49"/>
        <v>2.6889781122580781E-3</v>
      </c>
      <c r="G1573" s="3" t="str">
        <f>VLOOKUP(Table3[[#This Row],[PRODUCT ID]],Table1[[PRODUCT]:[SELLING PRICE]],1,FALSE)</f>
        <v>Product523</v>
      </c>
      <c r="H1573" s="3" t="str">
        <f>VLOOKUP(Table3[[#This Row],[PRODUCT ID]],Table1[[PRODUCT]:[SELLING PRICE]],2,FALSE)</f>
        <v>Category4</v>
      </c>
      <c r="I1573" s="3" t="str">
        <f>VLOOKUP(Table3[[#This Row],[PRODUCT ID]],Table1[[PRODUCT]:[SELLING PRICE]],3,FALSE)</f>
        <v>Ft</v>
      </c>
      <c r="J1573" s="16">
        <f ca="1">VLOOKUP(Table3[[#This Row],[PRODUCT ID]],Table1[[PRODUCT]:[SELLING PRICE]],4,FALSE)</f>
        <v>77</v>
      </c>
      <c r="K1573" s="16">
        <f ca="1">VLOOKUP(Table3[[#This Row],[PRODUCT ID]],Table1[[PRODUCT]:[SELLING PRICE]],5,FALSE)</f>
        <v>142.11155433063271</v>
      </c>
      <c r="L1573" s="16">
        <f ca="1">J1573*Table3[[#This Row],[QUANTITY]]</f>
        <v>462</v>
      </c>
      <c r="M1573" s="16">
        <f ca="1">K1573*Table3[[#This Row],[QUANTITY]]*(1-Table3[[#This Row],[DISCOUNT %]])</f>
        <v>850.37651682923195</v>
      </c>
      <c r="N1573" s="3">
        <f>DAY(Table3[[#This Row],[DATE]])</f>
        <v>21</v>
      </c>
      <c r="O1573" s="3" t="str">
        <f>TEXT(Table3[[#This Row],[DATE]],"mmm")</f>
        <v>Apr</v>
      </c>
      <c r="P1573" s="3">
        <f>YEAR(Table3[[#This Row],[DATE]])</f>
        <v>2025</v>
      </c>
    </row>
    <row r="1574" spans="1:16" x14ac:dyDescent="0.3">
      <c r="A1574" s="6">
        <v>45769</v>
      </c>
      <c r="B1574" s="7" t="s">
        <v>1576</v>
      </c>
      <c r="C1574" s="9">
        <f t="shared" ca="1" si="48"/>
        <v>15</v>
      </c>
      <c r="D1574" s="9" t="s">
        <v>2115</v>
      </c>
      <c r="E1574" s="9" t="s">
        <v>2116</v>
      </c>
      <c r="F1574" s="10">
        <f t="shared" ca="1" si="49"/>
        <v>1.6135274129492384E-2</v>
      </c>
      <c r="G1574" s="3" t="str">
        <f>VLOOKUP(Table3[[#This Row],[PRODUCT ID]],Table1[[PRODUCT]:[SELLING PRICE]],1,FALSE)</f>
        <v>Product524</v>
      </c>
      <c r="H1574" s="3" t="str">
        <f>VLOOKUP(Table3[[#This Row],[PRODUCT ID]],Table1[[PRODUCT]:[SELLING PRICE]],2,FALSE)</f>
        <v>Category5</v>
      </c>
      <c r="I1574" s="3" t="str">
        <f>VLOOKUP(Table3[[#This Row],[PRODUCT ID]],Table1[[PRODUCT]:[SELLING PRICE]],3,FALSE)</f>
        <v>Kg</v>
      </c>
      <c r="J1574" s="16">
        <f ca="1">VLOOKUP(Table3[[#This Row],[PRODUCT ID]],Table1[[PRODUCT]:[SELLING PRICE]],4,FALSE)</f>
        <v>30</v>
      </c>
      <c r="K1574" s="16">
        <f ca="1">VLOOKUP(Table3[[#This Row],[PRODUCT ID]],Table1[[PRODUCT]:[SELLING PRICE]],5,FALSE)</f>
        <v>121.62004101598362</v>
      </c>
      <c r="L1574" s="16">
        <f ca="1">J1574*Table3[[#This Row],[QUANTITY]]</f>
        <v>450</v>
      </c>
      <c r="M1574" s="16">
        <f ca="1">K1574*Table3[[#This Row],[QUANTITY]]*(1-Table3[[#This Row],[DISCOUNT %]])</f>
        <v>1794.8650247182593</v>
      </c>
      <c r="N1574" s="3">
        <f>DAY(Table3[[#This Row],[DATE]])</f>
        <v>22</v>
      </c>
      <c r="O1574" s="3" t="str">
        <f>TEXT(Table3[[#This Row],[DATE]],"mmm")</f>
        <v>Apr</v>
      </c>
      <c r="P1574" s="3">
        <f>YEAR(Table3[[#This Row],[DATE]])</f>
        <v>2025</v>
      </c>
    </row>
    <row r="1575" spans="1:16" x14ac:dyDescent="0.3">
      <c r="A1575" s="6">
        <v>45770</v>
      </c>
      <c r="B1575" s="7" t="s">
        <v>1577</v>
      </c>
      <c r="C1575" s="9">
        <f t="shared" ca="1" si="48"/>
        <v>14</v>
      </c>
      <c r="D1575" s="9" t="s">
        <v>2115</v>
      </c>
      <c r="E1575" s="9" t="s">
        <v>2116</v>
      </c>
      <c r="F1575" s="10">
        <f t="shared" ca="1" si="49"/>
        <v>2.0082766849826128E-2</v>
      </c>
      <c r="G1575" s="3" t="str">
        <f>VLOOKUP(Table3[[#This Row],[PRODUCT ID]],Table1[[PRODUCT]:[SELLING PRICE]],1,FALSE)</f>
        <v>Product525</v>
      </c>
      <c r="H1575" s="3" t="str">
        <f>VLOOKUP(Table3[[#This Row],[PRODUCT ID]],Table1[[PRODUCT]:[SELLING PRICE]],2,FALSE)</f>
        <v>Category1</v>
      </c>
      <c r="I1575" s="3" t="str">
        <f>VLOOKUP(Table3[[#This Row],[PRODUCT ID]],Table1[[PRODUCT]:[SELLING PRICE]],3,FALSE)</f>
        <v>No</v>
      </c>
      <c r="J1575" s="16">
        <f ca="1">VLOOKUP(Table3[[#This Row],[PRODUCT ID]],Table1[[PRODUCT]:[SELLING PRICE]],4,FALSE)</f>
        <v>142</v>
      </c>
      <c r="K1575" s="16">
        <f ca="1">VLOOKUP(Table3[[#This Row],[PRODUCT ID]],Table1[[PRODUCT]:[SELLING PRICE]],5,FALSE)</f>
        <v>82.753587535134926</v>
      </c>
      <c r="L1575" s="16">
        <f ca="1">J1575*Table3[[#This Row],[QUANTITY]]</f>
        <v>1988</v>
      </c>
      <c r="M1575" s="16">
        <f ca="1">K1575*Table3[[#This Row],[QUANTITY]]*(1-Table3[[#This Row],[DISCOUNT %]])</f>
        <v>1135.2833314295219</v>
      </c>
      <c r="N1575" s="3">
        <f>DAY(Table3[[#This Row],[DATE]])</f>
        <v>23</v>
      </c>
      <c r="O1575" s="3" t="str">
        <f>TEXT(Table3[[#This Row],[DATE]],"mmm")</f>
        <v>Apr</v>
      </c>
      <c r="P1575" s="3">
        <f>YEAR(Table3[[#This Row],[DATE]])</f>
        <v>2025</v>
      </c>
    </row>
    <row r="1576" spans="1:16" x14ac:dyDescent="0.3">
      <c r="A1576" s="6">
        <v>45771</v>
      </c>
      <c r="B1576" s="7" t="s">
        <v>1578</v>
      </c>
      <c r="C1576" s="9">
        <f t="shared" ca="1" si="48"/>
        <v>9</v>
      </c>
      <c r="D1576" s="9" t="s">
        <v>2116</v>
      </c>
      <c r="E1576" s="9" t="s">
        <v>2118</v>
      </c>
      <c r="F1576" s="10">
        <f t="shared" ca="1" si="49"/>
        <v>1.0835478465345938E-3</v>
      </c>
      <c r="G1576" s="3" t="str">
        <f>VLOOKUP(Table3[[#This Row],[PRODUCT ID]],Table1[[PRODUCT]:[SELLING PRICE]],1,FALSE)</f>
        <v>Product526</v>
      </c>
      <c r="H1576" s="3" t="str">
        <f>VLOOKUP(Table3[[#This Row],[PRODUCT ID]],Table1[[PRODUCT]:[SELLING PRICE]],2,FALSE)</f>
        <v>Category2</v>
      </c>
      <c r="I1576" s="3" t="str">
        <f>VLOOKUP(Table3[[#This Row],[PRODUCT ID]],Table1[[PRODUCT]:[SELLING PRICE]],3,FALSE)</f>
        <v>No</v>
      </c>
      <c r="J1576" s="16">
        <f ca="1">VLOOKUP(Table3[[#This Row],[PRODUCT ID]],Table1[[PRODUCT]:[SELLING PRICE]],4,FALSE)</f>
        <v>51</v>
      </c>
      <c r="K1576" s="16">
        <f ca="1">VLOOKUP(Table3[[#This Row],[PRODUCT ID]],Table1[[PRODUCT]:[SELLING PRICE]],5,FALSE)</f>
        <v>265.90427019651742</v>
      </c>
      <c r="L1576" s="16">
        <f ca="1">J1576*Table3[[#This Row],[QUANTITY]]</f>
        <v>459</v>
      </c>
      <c r="M1576" s="16">
        <f ca="1">K1576*Table3[[#This Row],[QUANTITY]]*(1-Table3[[#This Row],[DISCOUNT %]])</f>
        <v>2390.5453517744545</v>
      </c>
      <c r="N1576" s="3">
        <f>DAY(Table3[[#This Row],[DATE]])</f>
        <v>24</v>
      </c>
      <c r="O1576" s="3" t="str">
        <f>TEXT(Table3[[#This Row],[DATE]],"mmm")</f>
        <v>Apr</v>
      </c>
      <c r="P1576" s="3">
        <f>YEAR(Table3[[#This Row],[DATE]])</f>
        <v>2025</v>
      </c>
    </row>
    <row r="1577" spans="1:16" x14ac:dyDescent="0.3">
      <c r="A1577" s="6">
        <v>45772</v>
      </c>
      <c r="B1577" s="7" t="s">
        <v>1579</v>
      </c>
      <c r="C1577" s="9">
        <f t="shared" ca="1" si="48"/>
        <v>11</v>
      </c>
      <c r="D1577" s="9" t="s">
        <v>2116</v>
      </c>
      <c r="E1577" s="9" t="s">
        <v>2118</v>
      </c>
      <c r="F1577" s="10">
        <f t="shared" ca="1" si="49"/>
        <v>4.5358268368705081E-2</v>
      </c>
      <c r="G1577" s="3" t="str">
        <f>VLOOKUP(Table3[[#This Row],[PRODUCT ID]],Table1[[PRODUCT]:[SELLING PRICE]],1,FALSE)</f>
        <v>Product527</v>
      </c>
      <c r="H1577" s="3" t="str">
        <f>VLOOKUP(Table3[[#This Row],[PRODUCT ID]],Table1[[PRODUCT]:[SELLING PRICE]],2,FALSE)</f>
        <v>Category3</v>
      </c>
      <c r="I1577" s="3" t="str">
        <f>VLOOKUP(Table3[[#This Row],[PRODUCT ID]],Table1[[PRODUCT]:[SELLING PRICE]],3,FALSE)</f>
        <v>Ft</v>
      </c>
      <c r="J1577" s="16">
        <f ca="1">VLOOKUP(Table3[[#This Row],[PRODUCT ID]],Table1[[PRODUCT]:[SELLING PRICE]],4,FALSE)</f>
        <v>48</v>
      </c>
      <c r="K1577" s="16">
        <f ca="1">VLOOKUP(Table3[[#This Row],[PRODUCT ID]],Table1[[PRODUCT]:[SELLING PRICE]],5,FALSE)</f>
        <v>135.53168472549788</v>
      </c>
      <c r="L1577" s="16">
        <f ca="1">J1577*Table3[[#This Row],[QUANTITY]]</f>
        <v>528</v>
      </c>
      <c r="M1577" s="16">
        <f ca="1">K1577*Table3[[#This Row],[QUANTITY]]*(1-Table3[[#This Row],[DISCOUNT %]])</f>
        <v>1423.2262241698163</v>
      </c>
      <c r="N1577" s="3">
        <f>DAY(Table3[[#This Row],[DATE]])</f>
        <v>25</v>
      </c>
      <c r="O1577" s="3" t="str">
        <f>TEXT(Table3[[#This Row],[DATE]],"mmm")</f>
        <v>Apr</v>
      </c>
      <c r="P1577" s="3">
        <f>YEAR(Table3[[#This Row],[DATE]])</f>
        <v>2025</v>
      </c>
    </row>
    <row r="1578" spans="1:16" x14ac:dyDescent="0.3">
      <c r="A1578" s="6">
        <v>45773</v>
      </c>
      <c r="B1578" s="7" t="s">
        <v>1580</v>
      </c>
      <c r="C1578" s="9">
        <f t="shared" ca="1" si="48"/>
        <v>4</v>
      </c>
      <c r="D1578" s="9" t="s">
        <v>2116</v>
      </c>
      <c r="E1578" s="9" t="s">
        <v>2116</v>
      </c>
      <c r="F1578" s="10">
        <f t="shared" ca="1" si="49"/>
        <v>7.8496680335741364E-2</v>
      </c>
      <c r="G1578" s="3" t="str">
        <f>VLOOKUP(Table3[[#This Row],[PRODUCT ID]],Table1[[PRODUCT]:[SELLING PRICE]],1,FALSE)</f>
        <v>Product528</v>
      </c>
      <c r="H1578" s="3" t="str">
        <f>VLOOKUP(Table3[[#This Row],[PRODUCT ID]],Table1[[PRODUCT]:[SELLING PRICE]],2,FALSE)</f>
        <v>Category4</v>
      </c>
      <c r="I1578" s="3" t="str">
        <f>VLOOKUP(Table3[[#This Row],[PRODUCT ID]],Table1[[PRODUCT]:[SELLING PRICE]],3,FALSE)</f>
        <v>No</v>
      </c>
      <c r="J1578" s="16">
        <f ca="1">VLOOKUP(Table3[[#This Row],[PRODUCT ID]],Table1[[PRODUCT]:[SELLING PRICE]],4,FALSE)</f>
        <v>54</v>
      </c>
      <c r="K1578" s="16">
        <f ca="1">VLOOKUP(Table3[[#This Row],[PRODUCT ID]],Table1[[PRODUCT]:[SELLING PRICE]],5,FALSE)</f>
        <v>110.51148920540966</v>
      </c>
      <c r="L1578" s="16">
        <f ca="1">J1578*Table3[[#This Row],[QUANTITY]]</f>
        <v>216</v>
      </c>
      <c r="M1578" s="16">
        <f ca="1">K1578*Table3[[#This Row],[QUANTITY]]*(1-Table3[[#This Row],[DISCOUNT %]])</f>
        <v>407.34681665530354</v>
      </c>
      <c r="N1578" s="3">
        <f>DAY(Table3[[#This Row],[DATE]])</f>
        <v>26</v>
      </c>
      <c r="O1578" s="3" t="str">
        <f>TEXT(Table3[[#This Row],[DATE]],"mmm")</f>
        <v>Apr</v>
      </c>
      <c r="P1578" s="3">
        <f>YEAR(Table3[[#This Row],[DATE]])</f>
        <v>2025</v>
      </c>
    </row>
    <row r="1579" spans="1:16" x14ac:dyDescent="0.3">
      <c r="A1579" s="6">
        <v>45774</v>
      </c>
      <c r="B1579" s="7" t="s">
        <v>1581</v>
      </c>
      <c r="C1579" s="9">
        <f t="shared" ca="1" si="48"/>
        <v>10</v>
      </c>
      <c r="D1579" s="9" t="s">
        <v>2115</v>
      </c>
      <c r="E1579" s="9" t="s">
        <v>2116</v>
      </c>
      <c r="F1579" s="10">
        <f t="shared" ca="1" si="49"/>
        <v>6.9503517355098451E-2</v>
      </c>
      <c r="G1579" s="3" t="str">
        <f>VLOOKUP(Table3[[#This Row],[PRODUCT ID]],Table1[[PRODUCT]:[SELLING PRICE]],1,FALSE)</f>
        <v>Product529</v>
      </c>
      <c r="H1579" s="3" t="str">
        <f>VLOOKUP(Table3[[#This Row],[PRODUCT ID]],Table1[[PRODUCT]:[SELLING PRICE]],2,FALSE)</f>
        <v>Category1</v>
      </c>
      <c r="I1579" s="3" t="str">
        <f>VLOOKUP(Table3[[#This Row],[PRODUCT ID]],Table1[[PRODUCT]:[SELLING PRICE]],3,FALSE)</f>
        <v>Kg</v>
      </c>
      <c r="J1579" s="16">
        <f ca="1">VLOOKUP(Table3[[#This Row],[PRODUCT ID]],Table1[[PRODUCT]:[SELLING PRICE]],4,FALSE)</f>
        <v>229</v>
      </c>
      <c r="K1579" s="16">
        <f ca="1">VLOOKUP(Table3[[#This Row],[PRODUCT ID]],Table1[[PRODUCT]:[SELLING PRICE]],5,FALSE)</f>
        <v>197.90483582549146</v>
      </c>
      <c r="L1579" s="16">
        <f ca="1">J1579*Table3[[#This Row],[QUANTITY]]</f>
        <v>2290</v>
      </c>
      <c r="M1579" s="16">
        <f ca="1">K1579*Table3[[#This Row],[QUANTITY]]*(1-Table3[[#This Row],[DISCOUNT %]])</f>
        <v>1841.4975363403651</v>
      </c>
      <c r="N1579" s="3">
        <f>DAY(Table3[[#This Row],[DATE]])</f>
        <v>27</v>
      </c>
      <c r="O1579" s="3" t="str">
        <f>TEXT(Table3[[#This Row],[DATE]],"mmm")</f>
        <v>Apr</v>
      </c>
      <c r="P1579" s="3">
        <f>YEAR(Table3[[#This Row],[DATE]])</f>
        <v>2025</v>
      </c>
    </row>
    <row r="1580" spans="1:16" x14ac:dyDescent="0.3">
      <c r="A1580" s="6">
        <v>45775</v>
      </c>
      <c r="B1580" s="7" t="s">
        <v>1582</v>
      </c>
      <c r="C1580" s="9">
        <f t="shared" ca="1" si="48"/>
        <v>10</v>
      </c>
      <c r="D1580" s="9" t="s">
        <v>2117</v>
      </c>
      <c r="E1580" s="9" t="s">
        <v>2116</v>
      </c>
      <c r="F1580" s="10">
        <f t="shared" ca="1" si="49"/>
        <v>7.4431803096898147E-2</v>
      </c>
      <c r="G1580" s="3" t="str">
        <f>VLOOKUP(Table3[[#This Row],[PRODUCT ID]],Table1[[PRODUCT]:[SELLING PRICE]],1,FALSE)</f>
        <v>Product530</v>
      </c>
      <c r="H1580" s="3" t="str">
        <f>VLOOKUP(Table3[[#This Row],[PRODUCT ID]],Table1[[PRODUCT]:[SELLING PRICE]],2,FALSE)</f>
        <v>Category2</v>
      </c>
      <c r="I1580" s="3" t="str">
        <f>VLOOKUP(Table3[[#This Row],[PRODUCT ID]],Table1[[PRODUCT]:[SELLING PRICE]],3,FALSE)</f>
        <v>Kg</v>
      </c>
      <c r="J1580" s="16">
        <f ca="1">VLOOKUP(Table3[[#This Row],[PRODUCT ID]],Table1[[PRODUCT]:[SELLING PRICE]],4,FALSE)</f>
        <v>125</v>
      </c>
      <c r="K1580" s="16">
        <f ca="1">VLOOKUP(Table3[[#This Row],[PRODUCT ID]],Table1[[PRODUCT]:[SELLING PRICE]],5,FALSE)</f>
        <v>307.87034591743276</v>
      </c>
      <c r="L1580" s="16">
        <f ca="1">J1580*Table3[[#This Row],[QUANTITY]]</f>
        <v>1250</v>
      </c>
      <c r="M1580" s="16">
        <f ca="1">K1580*Table3[[#This Row],[QUANTITY]]*(1-Table3[[#This Row],[DISCOUNT %]])</f>
        <v>2849.5500095073248</v>
      </c>
      <c r="N1580" s="3">
        <f>DAY(Table3[[#This Row],[DATE]])</f>
        <v>28</v>
      </c>
      <c r="O1580" s="3" t="str">
        <f>TEXT(Table3[[#This Row],[DATE]],"mmm")</f>
        <v>Apr</v>
      </c>
      <c r="P1580" s="3">
        <f>YEAR(Table3[[#This Row],[DATE]])</f>
        <v>2025</v>
      </c>
    </row>
    <row r="1581" spans="1:16" x14ac:dyDescent="0.3">
      <c r="A1581" s="6">
        <v>45776</v>
      </c>
      <c r="B1581" s="7" t="s">
        <v>1583</v>
      </c>
      <c r="C1581" s="9">
        <f t="shared" ca="1" si="48"/>
        <v>14</v>
      </c>
      <c r="D1581" s="9" t="s">
        <v>2117</v>
      </c>
      <c r="E1581" s="9" t="s">
        <v>2116</v>
      </c>
      <c r="F1581" s="10">
        <f t="shared" ca="1" si="49"/>
        <v>3.5354212528659071E-2</v>
      </c>
      <c r="G1581" s="3" t="str">
        <f>VLOOKUP(Table3[[#This Row],[PRODUCT ID]],Table1[[PRODUCT]:[SELLING PRICE]],1,FALSE)</f>
        <v>Product531</v>
      </c>
      <c r="H1581" s="3" t="str">
        <f>VLOOKUP(Table3[[#This Row],[PRODUCT ID]],Table1[[PRODUCT]:[SELLING PRICE]],2,FALSE)</f>
        <v>Category3</v>
      </c>
      <c r="I1581" s="3" t="str">
        <f>VLOOKUP(Table3[[#This Row],[PRODUCT ID]],Table1[[PRODUCT]:[SELLING PRICE]],3,FALSE)</f>
        <v>Lt</v>
      </c>
      <c r="J1581" s="16">
        <f ca="1">VLOOKUP(Table3[[#This Row],[PRODUCT ID]],Table1[[PRODUCT]:[SELLING PRICE]],4,FALSE)</f>
        <v>106</v>
      </c>
      <c r="K1581" s="16">
        <f ca="1">VLOOKUP(Table3[[#This Row],[PRODUCT ID]],Table1[[PRODUCT]:[SELLING PRICE]],5,FALSE)</f>
        <v>189.00551752472248</v>
      </c>
      <c r="L1581" s="16">
        <f ca="1">J1581*Table3[[#This Row],[QUANTITY]]</f>
        <v>1484</v>
      </c>
      <c r="M1581" s="16">
        <f ca="1">K1581*Table3[[#This Row],[QUANTITY]]*(1-Table3[[#This Row],[DISCOUNT %]])</f>
        <v>2552.5272680468993</v>
      </c>
      <c r="N1581" s="3">
        <f>DAY(Table3[[#This Row],[DATE]])</f>
        <v>29</v>
      </c>
      <c r="O1581" s="3" t="str">
        <f>TEXT(Table3[[#This Row],[DATE]],"mmm")</f>
        <v>Apr</v>
      </c>
      <c r="P1581" s="3">
        <f>YEAR(Table3[[#This Row],[DATE]])</f>
        <v>2025</v>
      </c>
    </row>
    <row r="1582" spans="1:16" x14ac:dyDescent="0.3">
      <c r="A1582" s="6">
        <v>45777</v>
      </c>
      <c r="B1582" s="7" t="s">
        <v>1584</v>
      </c>
      <c r="C1582" s="9">
        <f t="shared" ca="1" si="48"/>
        <v>1</v>
      </c>
      <c r="D1582" s="9" t="s">
        <v>2116</v>
      </c>
      <c r="E1582" s="9" t="s">
        <v>2118</v>
      </c>
      <c r="F1582" s="10">
        <f t="shared" ca="1" si="49"/>
        <v>7.7695730375194436E-2</v>
      </c>
      <c r="G1582" s="3" t="str">
        <f>VLOOKUP(Table3[[#This Row],[PRODUCT ID]],Table1[[PRODUCT]:[SELLING PRICE]],1,FALSE)</f>
        <v>Product532</v>
      </c>
      <c r="H1582" s="3" t="str">
        <f>VLOOKUP(Table3[[#This Row],[PRODUCT ID]],Table1[[PRODUCT]:[SELLING PRICE]],2,FALSE)</f>
        <v>Category4</v>
      </c>
      <c r="I1582" s="3" t="str">
        <f>VLOOKUP(Table3[[#This Row],[PRODUCT ID]],Table1[[PRODUCT]:[SELLING PRICE]],3,FALSE)</f>
        <v>Kg</v>
      </c>
      <c r="J1582" s="16">
        <f ca="1">VLOOKUP(Table3[[#This Row],[PRODUCT ID]],Table1[[PRODUCT]:[SELLING PRICE]],4,FALSE)</f>
        <v>61</v>
      </c>
      <c r="K1582" s="16">
        <f ca="1">VLOOKUP(Table3[[#This Row],[PRODUCT ID]],Table1[[PRODUCT]:[SELLING PRICE]],5,FALSE)</f>
        <v>312.32326713393212</v>
      </c>
      <c r="L1582" s="16">
        <f ca="1">J1582*Table3[[#This Row],[QUANTITY]]</f>
        <v>61</v>
      </c>
      <c r="M1582" s="16">
        <f ca="1">K1582*Table3[[#This Row],[QUANTITY]]*(1-Table3[[#This Row],[DISCOUNT %]])</f>
        <v>288.0570827807943</v>
      </c>
      <c r="N1582" s="3">
        <f>DAY(Table3[[#This Row],[DATE]])</f>
        <v>30</v>
      </c>
      <c r="O1582" s="3" t="str">
        <f>TEXT(Table3[[#This Row],[DATE]],"mmm")</f>
        <v>Apr</v>
      </c>
      <c r="P1582" s="3">
        <f>YEAR(Table3[[#This Row],[DATE]])</f>
        <v>2025</v>
      </c>
    </row>
    <row r="1583" spans="1:16" x14ac:dyDescent="0.3">
      <c r="A1583" s="6">
        <v>45778</v>
      </c>
      <c r="B1583" s="7" t="s">
        <v>1585</v>
      </c>
      <c r="C1583" s="9">
        <f t="shared" ca="1" si="48"/>
        <v>4</v>
      </c>
      <c r="D1583" s="9" t="s">
        <v>2116</v>
      </c>
      <c r="E1583" s="9" t="s">
        <v>2116</v>
      </c>
      <c r="F1583" s="10">
        <f t="shared" ca="1" si="49"/>
        <v>8.6429286260389274E-2</v>
      </c>
      <c r="G1583" s="3" t="str">
        <f>VLOOKUP(Table3[[#This Row],[PRODUCT ID]],Table1[[PRODUCT]:[SELLING PRICE]],1,FALSE)</f>
        <v>Product533</v>
      </c>
      <c r="H1583" s="3" t="str">
        <f>VLOOKUP(Table3[[#This Row],[PRODUCT ID]],Table1[[PRODUCT]:[SELLING PRICE]],2,FALSE)</f>
        <v>Category5</v>
      </c>
      <c r="I1583" s="3" t="str">
        <f>VLOOKUP(Table3[[#This Row],[PRODUCT ID]],Table1[[PRODUCT]:[SELLING PRICE]],3,FALSE)</f>
        <v>Lt</v>
      </c>
      <c r="J1583" s="16">
        <f ca="1">VLOOKUP(Table3[[#This Row],[PRODUCT ID]],Table1[[PRODUCT]:[SELLING PRICE]],4,FALSE)</f>
        <v>39</v>
      </c>
      <c r="K1583" s="16">
        <f ca="1">VLOOKUP(Table3[[#This Row],[PRODUCT ID]],Table1[[PRODUCT]:[SELLING PRICE]],5,FALSE)</f>
        <v>227.17991491095728</v>
      </c>
      <c r="L1583" s="16">
        <f ca="1">J1583*Table3[[#This Row],[QUANTITY]]</f>
        <v>156</v>
      </c>
      <c r="M1583" s="16">
        <f ca="1">K1583*Table3[[#This Row],[QUANTITY]]*(1-Table3[[#This Row],[DISCOUNT %]])</f>
        <v>830.17966805002914</v>
      </c>
      <c r="N1583" s="3">
        <f>DAY(Table3[[#This Row],[DATE]])</f>
        <v>1</v>
      </c>
      <c r="O1583" s="3" t="str">
        <f>TEXT(Table3[[#This Row],[DATE]],"mmm")</f>
        <v>May</v>
      </c>
      <c r="P1583" s="3">
        <f>YEAR(Table3[[#This Row],[DATE]])</f>
        <v>2025</v>
      </c>
    </row>
    <row r="1584" spans="1:16" x14ac:dyDescent="0.3">
      <c r="A1584" s="6">
        <v>45779</v>
      </c>
      <c r="B1584" s="7" t="s">
        <v>1586</v>
      </c>
      <c r="C1584" s="9">
        <f t="shared" ca="1" si="48"/>
        <v>15</v>
      </c>
      <c r="D1584" s="9" t="s">
        <v>2116</v>
      </c>
      <c r="E1584" s="9" t="s">
        <v>2116</v>
      </c>
      <c r="F1584" s="10">
        <f t="shared" ca="1" si="49"/>
        <v>1.1074053576988275E-2</v>
      </c>
      <c r="G1584" s="3" t="str">
        <f>VLOOKUP(Table3[[#This Row],[PRODUCT ID]],Table1[[PRODUCT]:[SELLING PRICE]],1,FALSE)</f>
        <v>Product534</v>
      </c>
      <c r="H1584" s="3" t="str">
        <f>VLOOKUP(Table3[[#This Row],[PRODUCT ID]],Table1[[PRODUCT]:[SELLING PRICE]],2,FALSE)</f>
        <v>Category1</v>
      </c>
      <c r="I1584" s="3" t="str">
        <f>VLOOKUP(Table3[[#This Row],[PRODUCT ID]],Table1[[PRODUCT]:[SELLING PRICE]],3,FALSE)</f>
        <v>Ft</v>
      </c>
      <c r="J1584" s="16">
        <f ca="1">VLOOKUP(Table3[[#This Row],[PRODUCT ID]],Table1[[PRODUCT]:[SELLING PRICE]],4,FALSE)</f>
        <v>58</v>
      </c>
      <c r="K1584" s="16">
        <f ca="1">VLOOKUP(Table3[[#This Row],[PRODUCT ID]],Table1[[PRODUCT]:[SELLING PRICE]],5,FALSE)</f>
        <v>24.978580159953921</v>
      </c>
      <c r="L1584" s="16">
        <f ca="1">J1584*Table3[[#This Row],[QUANTITY]]</f>
        <v>870</v>
      </c>
      <c r="M1584" s="16">
        <f ca="1">K1584*Table3[[#This Row],[QUANTITY]]*(1-Table3[[#This Row],[DISCOUNT %]])</f>
        <v>370.52949037478237</v>
      </c>
      <c r="N1584" s="3">
        <f>DAY(Table3[[#This Row],[DATE]])</f>
        <v>2</v>
      </c>
      <c r="O1584" s="3" t="str">
        <f>TEXT(Table3[[#This Row],[DATE]],"mmm")</f>
        <v>May</v>
      </c>
      <c r="P1584" s="3">
        <f>YEAR(Table3[[#This Row],[DATE]])</f>
        <v>2025</v>
      </c>
    </row>
    <row r="1585" spans="1:16" x14ac:dyDescent="0.3">
      <c r="A1585" s="6">
        <v>45780</v>
      </c>
      <c r="B1585" s="7" t="s">
        <v>1587</v>
      </c>
      <c r="C1585" s="9">
        <f t="shared" ca="1" si="48"/>
        <v>6</v>
      </c>
      <c r="D1585" s="9" t="s">
        <v>2116</v>
      </c>
      <c r="E1585" s="9" t="s">
        <v>2116</v>
      </c>
      <c r="F1585" s="10">
        <f t="shared" ca="1" si="49"/>
        <v>6.0390430307517888E-2</v>
      </c>
      <c r="G1585" s="3" t="str">
        <f>VLOOKUP(Table3[[#This Row],[PRODUCT ID]],Table1[[PRODUCT]:[SELLING PRICE]],1,FALSE)</f>
        <v>Product535</v>
      </c>
      <c r="H1585" s="3" t="str">
        <f>VLOOKUP(Table3[[#This Row],[PRODUCT ID]],Table1[[PRODUCT]:[SELLING PRICE]],2,FALSE)</f>
        <v>Category2</v>
      </c>
      <c r="I1585" s="3" t="str">
        <f>VLOOKUP(Table3[[#This Row],[PRODUCT ID]],Table1[[PRODUCT]:[SELLING PRICE]],3,FALSE)</f>
        <v>Kg</v>
      </c>
      <c r="J1585" s="16">
        <f ca="1">VLOOKUP(Table3[[#This Row],[PRODUCT ID]],Table1[[PRODUCT]:[SELLING PRICE]],4,FALSE)</f>
        <v>49</v>
      </c>
      <c r="K1585" s="16">
        <f ca="1">VLOOKUP(Table3[[#This Row],[PRODUCT ID]],Table1[[PRODUCT]:[SELLING PRICE]],5,FALSE)</f>
        <v>29.453573056436444</v>
      </c>
      <c r="L1585" s="16">
        <f ca="1">J1585*Table3[[#This Row],[QUANTITY]]</f>
        <v>294</v>
      </c>
      <c r="M1585" s="16">
        <f ca="1">K1585*Table3[[#This Row],[QUANTITY]]*(1-Table3[[#This Row],[DISCOUNT %]])</f>
        <v>166.04915463278599</v>
      </c>
      <c r="N1585" s="3">
        <f>DAY(Table3[[#This Row],[DATE]])</f>
        <v>3</v>
      </c>
      <c r="O1585" s="3" t="str">
        <f>TEXT(Table3[[#This Row],[DATE]],"mmm")</f>
        <v>May</v>
      </c>
      <c r="P1585" s="3">
        <f>YEAR(Table3[[#This Row],[DATE]])</f>
        <v>2025</v>
      </c>
    </row>
    <row r="1586" spans="1:16" x14ac:dyDescent="0.3">
      <c r="A1586" s="6">
        <v>45781</v>
      </c>
      <c r="B1586" s="7" t="s">
        <v>1588</v>
      </c>
      <c r="C1586" s="9">
        <f t="shared" ca="1" si="48"/>
        <v>4</v>
      </c>
      <c r="D1586" s="9" t="s">
        <v>2115</v>
      </c>
      <c r="E1586" s="9" t="s">
        <v>2116</v>
      </c>
      <c r="F1586" s="10">
        <f t="shared" ca="1" si="49"/>
        <v>6.975238693891514E-2</v>
      </c>
      <c r="G1586" s="3" t="str">
        <f>VLOOKUP(Table3[[#This Row],[PRODUCT ID]],Table1[[PRODUCT]:[SELLING PRICE]],1,FALSE)</f>
        <v>Product536</v>
      </c>
      <c r="H1586" s="3" t="str">
        <f>VLOOKUP(Table3[[#This Row],[PRODUCT ID]],Table1[[PRODUCT]:[SELLING PRICE]],2,FALSE)</f>
        <v>Category3</v>
      </c>
      <c r="I1586" s="3" t="str">
        <f>VLOOKUP(Table3[[#This Row],[PRODUCT ID]],Table1[[PRODUCT]:[SELLING PRICE]],3,FALSE)</f>
        <v>No</v>
      </c>
      <c r="J1586" s="16">
        <f ca="1">VLOOKUP(Table3[[#This Row],[PRODUCT ID]],Table1[[PRODUCT]:[SELLING PRICE]],4,FALSE)</f>
        <v>125</v>
      </c>
      <c r="K1586" s="16">
        <f ca="1">VLOOKUP(Table3[[#This Row],[PRODUCT ID]],Table1[[PRODUCT]:[SELLING PRICE]],5,FALSE)</f>
        <v>239.61406290653863</v>
      </c>
      <c r="L1586" s="16">
        <f ca="1">J1586*Table3[[#This Row],[QUANTITY]]</f>
        <v>500</v>
      </c>
      <c r="M1586" s="16">
        <f ca="1">K1586*Table3[[#This Row],[QUANTITY]]*(1-Table3[[#This Row],[DISCOUNT %]])</f>
        <v>891.60164029870475</v>
      </c>
      <c r="N1586" s="3">
        <f>DAY(Table3[[#This Row],[DATE]])</f>
        <v>4</v>
      </c>
      <c r="O1586" s="3" t="str">
        <f>TEXT(Table3[[#This Row],[DATE]],"mmm")</f>
        <v>May</v>
      </c>
      <c r="P1586" s="3">
        <f>YEAR(Table3[[#This Row],[DATE]])</f>
        <v>2025</v>
      </c>
    </row>
    <row r="1587" spans="1:16" x14ac:dyDescent="0.3">
      <c r="A1587" s="6">
        <v>45782</v>
      </c>
      <c r="B1587" s="7" t="s">
        <v>1589</v>
      </c>
      <c r="C1587" s="9">
        <f t="shared" ca="1" si="48"/>
        <v>6</v>
      </c>
      <c r="D1587" s="9" t="s">
        <v>2116</v>
      </c>
      <c r="E1587" s="9" t="s">
        <v>2116</v>
      </c>
      <c r="F1587" s="10">
        <f t="shared" ca="1" si="49"/>
        <v>6.0133322811794454E-2</v>
      </c>
      <c r="G1587" s="3" t="str">
        <f>VLOOKUP(Table3[[#This Row],[PRODUCT ID]],Table1[[PRODUCT]:[SELLING PRICE]],1,FALSE)</f>
        <v>Product537</v>
      </c>
      <c r="H1587" s="3" t="str">
        <f>VLOOKUP(Table3[[#This Row],[PRODUCT ID]],Table1[[PRODUCT]:[SELLING PRICE]],2,FALSE)</f>
        <v>Category4</v>
      </c>
      <c r="I1587" s="3" t="str">
        <f>VLOOKUP(Table3[[#This Row],[PRODUCT ID]],Table1[[PRODUCT]:[SELLING PRICE]],3,FALSE)</f>
        <v>No</v>
      </c>
      <c r="J1587" s="16">
        <f ca="1">VLOOKUP(Table3[[#This Row],[PRODUCT ID]],Table1[[PRODUCT]:[SELLING PRICE]],4,FALSE)</f>
        <v>92</v>
      </c>
      <c r="K1587" s="16">
        <f ca="1">VLOOKUP(Table3[[#This Row],[PRODUCT ID]],Table1[[PRODUCT]:[SELLING PRICE]],5,FALSE)</f>
        <v>182.07958934181903</v>
      </c>
      <c r="L1587" s="16">
        <f ca="1">J1587*Table3[[#This Row],[QUANTITY]]</f>
        <v>552</v>
      </c>
      <c r="M1587" s="16">
        <f ca="1">K1587*Table3[[#This Row],[QUANTITY]]*(1-Table3[[#This Row],[DISCOUNT %]])</f>
        <v>1026.783231710931</v>
      </c>
      <c r="N1587" s="3">
        <f>DAY(Table3[[#This Row],[DATE]])</f>
        <v>5</v>
      </c>
      <c r="O1587" s="3" t="str">
        <f>TEXT(Table3[[#This Row],[DATE]],"mmm")</f>
        <v>May</v>
      </c>
      <c r="P1587" s="3">
        <f>YEAR(Table3[[#This Row],[DATE]])</f>
        <v>2025</v>
      </c>
    </row>
    <row r="1588" spans="1:16" x14ac:dyDescent="0.3">
      <c r="A1588" s="6">
        <v>45783</v>
      </c>
      <c r="B1588" s="7" t="s">
        <v>1590</v>
      </c>
      <c r="C1588" s="9">
        <f t="shared" ca="1" si="48"/>
        <v>2</v>
      </c>
      <c r="D1588" s="9" t="s">
        <v>2117</v>
      </c>
      <c r="E1588" s="9" t="s">
        <v>2118</v>
      </c>
      <c r="F1588" s="10">
        <f t="shared" ca="1" si="49"/>
        <v>4.9755354934197749E-2</v>
      </c>
      <c r="G1588" s="3" t="str">
        <f>VLOOKUP(Table3[[#This Row],[PRODUCT ID]],Table1[[PRODUCT]:[SELLING PRICE]],1,FALSE)</f>
        <v>Product538</v>
      </c>
      <c r="H1588" s="3" t="str">
        <f>VLOOKUP(Table3[[#This Row],[PRODUCT ID]],Table1[[PRODUCT]:[SELLING PRICE]],2,FALSE)</f>
        <v>Category5</v>
      </c>
      <c r="I1588" s="3" t="str">
        <f>VLOOKUP(Table3[[#This Row],[PRODUCT ID]],Table1[[PRODUCT]:[SELLING PRICE]],3,FALSE)</f>
        <v>Ft</v>
      </c>
      <c r="J1588" s="16">
        <f ca="1">VLOOKUP(Table3[[#This Row],[PRODUCT ID]],Table1[[PRODUCT]:[SELLING PRICE]],4,FALSE)</f>
        <v>187</v>
      </c>
      <c r="K1588" s="16">
        <f ca="1">VLOOKUP(Table3[[#This Row],[PRODUCT ID]],Table1[[PRODUCT]:[SELLING PRICE]],5,FALSE)</f>
        <v>286.60544780833396</v>
      </c>
      <c r="L1588" s="16">
        <f ca="1">J1588*Table3[[#This Row],[QUANTITY]]</f>
        <v>374</v>
      </c>
      <c r="M1588" s="16">
        <f ca="1">K1588*Table3[[#This Row],[QUANTITY]]*(1-Table3[[#This Row],[DISCOUNT %]])</f>
        <v>544.69058405311125</v>
      </c>
      <c r="N1588" s="3">
        <f>DAY(Table3[[#This Row],[DATE]])</f>
        <v>6</v>
      </c>
      <c r="O1588" s="3" t="str">
        <f>TEXT(Table3[[#This Row],[DATE]],"mmm")</f>
        <v>May</v>
      </c>
      <c r="P1588" s="3">
        <f>YEAR(Table3[[#This Row],[DATE]])</f>
        <v>2025</v>
      </c>
    </row>
    <row r="1589" spans="1:16" x14ac:dyDescent="0.3">
      <c r="A1589" s="6">
        <v>45784</v>
      </c>
      <c r="B1589" s="7" t="s">
        <v>1591</v>
      </c>
      <c r="C1589" s="9">
        <f t="shared" ca="1" si="48"/>
        <v>13</v>
      </c>
      <c r="D1589" s="9" t="s">
        <v>2115</v>
      </c>
      <c r="E1589" s="9" t="s">
        <v>2118</v>
      </c>
      <c r="F1589" s="10">
        <f t="shared" ca="1" si="49"/>
        <v>4.7683875943175615E-2</v>
      </c>
      <c r="G1589" s="3" t="str">
        <f>VLOOKUP(Table3[[#This Row],[PRODUCT ID]],Table1[[PRODUCT]:[SELLING PRICE]],1,FALSE)</f>
        <v>Product539</v>
      </c>
      <c r="H1589" s="3" t="str">
        <f>VLOOKUP(Table3[[#This Row],[PRODUCT ID]],Table1[[PRODUCT]:[SELLING PRICE]],2,FALSE)</f>
        <v>Category1</v>
      </c>
      <c r="I1589" s="3" t="str">
        <f>VLOOKUP(Table3[[#This Row],[PRODUCT ID]],Table1[[PRODUCT]:[SELLING PRICE]],3,FALSE)</f>
        <v>No</v>
      </c>
      <c r="J1589" s="16">
        <f ca="1">VLOOKUP(Table3[[#This Row],[PRODUCT ID]],Table1[[PRODUCT]:[SELLING PRICE]],4,FALSE)</f>
        <v>38</v>
      </c>
      <c r="K1589" s="16">
        <f ca="1">VLOOKUP(Table3[[#This Row],[PRODUCT ID]],Table1[[PRODUCT]:[SELLING PRICE]],5,FALSE)</f>
        <v>256.66006624356902</v>
      </c>
      <c r="L1589" s="16">
        <f ca="1">J1589*Table3[[#This Row],[QUANTITY]]</f>
        <v>494</v>
      </c>
      <c r="M1589" s="16">
        <f ca="1">K1589*Table3[[#This Row],[QUANTITY]]*(1-Table3[[#This Row],[DISCOUNT %]])</f>
        <v>3177.4797533081651</v>
      </c>
      <c r="N1589" s="3">
        <f>DAY(Table3[[#This Row],[DATE]])</f>
        <v>7</v>
      </c>
      <c r="O1589" s="3" t="str">
        <f>TEXT(Table3[[#This Row],[DATE]],"mmm")</f>
        <v>May</v>
      </c>
      <c r="P1589" s="3">
        <f>YEAR(Table3[[#This Row],[DATE]])</f>
        <v>2025</v>
      </c>
    </row>
    <row r="1590" spans="1:16" x14ac:dyDescent="0.3">
      <c r="A1590" s="6">
        <v>45785</v>
      </c>
      <c r="B1590" s="7" t="s">
        <v>1592</v>
      </c>
      <c r="C1590" s="9">
        <f t="shared" ca="1" si="48"/>
        <v>15</v>
      </c>
      <c r="D1590" s="9" t="s">
        <v>2115</v>
      </c>
      <c r="E1590" s="9" t="s">
        <v>2116</v>
      </c>
      <c r="F1590" s="10">
        <f t="shared" ca="1" si="49"/>
        <v>5.9994432396171443E-2</v>
      </c>
      <c r="G1590" s="3" t="str">
        <f>VLOOKUP(Table3[[#This Row],[PRODUCT ID]],Table1[[PRODUCT]:[SELLING PRICE]],1,FALSE)</f>
        <v>Product540</v>
      </c>
      <c r="H1590" s="3" t="str">
        <f>VLOOKUP(Table3[[#This Row],[PRODUCT ID]],Table1[[PRODUCT]:[SELLING PRICE]],2,FALSE)</f>
        <v>Category2</v>
      </c>
      <c r="I1590" s="3" t="str">
        <f>VLOOKUP(Table3[[#This Row],[PRODUCT ID]],Table1[[PRODUCT]:[SELLING PRICE]],3,FALSE)</f>
        <v>Kg</v>
      </c>
      <c r="J1590" s="16">
        <f ca="1">VLOOKUP(Table3[[#This Row],[PRODUCT ID]],Table1[[PRODUCT]:[SELLING PRICE]],4,FALSE)</f>
        <v>35</v>
      </c>
      <c r="K1590" s="16">
        <f ca="1">VLOOKUP(Table3[[#This Row],[PRODUCT ID]],Table1[[PRODUCT]:[SELLING PRICE]],5,FALSE)</f>
        <v>122.31402862448959</v>
      </c>
      <c r="L1590" s="16">
        <f ca="1">J1590*Table3[[#This Row],[QUANTITY]]</f>
        <v>525</v>
      </c>
      <c r="M1590" s="16">
        <f ca="1">K1590*Table3[[#This Row],[QUANTITY]]*(1-Table3[[#This Row],[DISCOUNT %]])</f>
        <v>1724.6380185461142</v>
      </c>
      <c r="N1590" s="3">
        <f>DAY(Table3[[#This Row],[DATE]])</f>
        <v>8</v>
      </c>
      <c r="O1590" s="3" t="str">
        <f>TEXT(Table3[[#This Row],[DATE]],"mmm")</f>
        <v>May</v>
      </c>
      <c r="P1590" s="3">
        <f>YEAR(Table3[[#This Row],[DATE]])</f>
        <v>2025</v>
      </c>
    </row>
    <row r="1591" spans="1:16" x14ac:dyDescent="0.3">
      <c r="A1591" s="6">
        <v>45786</v>
      </c>
      <c r="B1591" s="7" t="s">
        <v>1593</v>
      </c>
      <c r="C1591" s="9">
        <f t="shared" ca="1" si="48"/>
        <v>14</v>
      </c>
      <c r="D1591" s="9" t="s">
        <v>2115</v>
      </c>
      <c r="E1591" s="9" t="s">
        <v>2116</v>
      </c>
      <c r="F1591" s="10">
        <f t="shared" ca="1" si="49"/>
        <v>8.8888399980913246E-2</v>
      </c>
      <c r="G1591" s="3" t="str">
        <f>VLOOKUP(Table3[[#This Row],[PRODUCT ID]],Table1[[PRODUCT]:[SELLING PRICE]],1,FALSE)</f>
        <v>Product541</v>
      </c>
      <c r="H1591" s="3" t="str">
        <f>VLOOKUP(Table3[[#This Row],[PRODUCT ID]],Table1[[PRODUCT]:[SELLING PRICE]],2,FALSE)</f>
        <v>Category3</v>
      </c>
      <c r="I1591" s="3" t="str">
        <f>VLOOKUP(Table3[[#This Row],[PRODUCT ID]],Table1[[PRODUCT]:[SELLING PRICE]],3,FALSE)</f>
        <v>Kg</v>
      </c>
      <c r="J1591" s="16">
        <f ca="1">VLOOKUP(Table3[[#This Row],[PRODUCT ID]],Table1[[PRODUCT]:[SELLING PRICE]],4,FALSE)</f>
        <v>184</v>
      </c>
      <c r="K1591" s="16">
        <f ca="1">VLOOKUP(Table3[[#This Row],[PRODUCT ID]],Table1[[PRODUCT]:[SELLING PRICE]],5,FALSE)</f>
        <v>187.5954611966099</v>
      </c>
      <c r="L1591" s="16">
        <f ca="1">J1591*Table3[[#This Row],[QUANTITY]]</f>
        <v>2576</v>
      </c>
      <c r="M1591" s="16">
        <f ca="1">K1591*Table3[[#This Row],[QUANTITY]]*(1-Table3[[#This Row],[DISCOUNT %]])</f>
        <v>2392.8856113002644</v>
      </c>
      <c r="N1591" s="3">
        <f>DAY(Table3[[#This Row],[DATE]])</f>
        <v>9</v>
      </c>
      <c r="O1591" s="3" t="str">
        <f>TEXT(Table3[[#This Row],[DATE]],"mmm")</f>
        <v>May</v>
      </c>
      <c r="P1591" s="3">
        <f>YEAR(Table3[[#This Row],[DATE]])</f>
        <v>2025</v>
      </c>
    </row>
    <row r="1592" spans="1:16" x14ac:dyDescent="0.3">
      <c r="A1592" s="6">
        <v>45787</v>
      </c>
      <c r="B1592" s="7" t="s">
        <v>1594</v>
      </c>
      <c r="C1592" s="9">
        <f t="shared" ca="1" si="48"/>
        <v>10</v>
      </c>
      <c r="D1592" s="9" t="s">
        <v>2116</v>
      </c>
      <c r="E1592" s="9" t="s">
        <v>2116</v>
      </c>
      <c r="F1592" s="10">
        <f t="shared" ca="1" si="49"/>
        <v>5.2061656802521949E-2</v>
      </c>
      <c r="G1592" s="3" t="str">
        <f>VLOOKUP(Table3[[#This Row],[PRODUCT ID]],Table1[[PRODUCT]:[SELLING PRICE]],1,FALSE)</f>
        <v>Product542</v>
      </c>
      <c r="H1592" s="3" t="str">
        <f>VLOOKUP(Table3[[#This Row],[PRODUCT ID]],Table1[[PRODUCT]:[SELLING PRICE]],2,FALSE)</f>
        <v>Category4</v>
      </c>
      <c r="I1592" s="3" t="str">
        <f>VLOOKUP(Table3[[#This Row],[PRODUCT ID]],Table1[[PRODUCT]:[SELLING PRICE]],3,FALSE)</f>
        <v>Lt</v>
      </c>
      <c r="J1592" s="16">
        <f ca="1">VLOOKUP(Table3[[#This Row],[PRODUCT ID]],Table1[[PRODUCT]:[SELLING PRICE]],4,FALSE)</f>
        <v>205</v>
      </c>
      <c r="K1592" s="16">
        <f ca="1">VLOOKUP(Table3[[#This Row],[PRODUCT ID]],Table1[[PRODUCT]:[SELLING PRICE]],5,FALSE)</f>
        <v>111.39532022807037</v>
      </c>
      <c r="L1592" s="16">
        <f ca="1">J1592*Table3[[#This Row],[QUANTITY]]</f>
        <v>2050</v>
      </c>
      <c r="M1592" s="16">
        <f ca="1">K1592*Table3[[#This Row],[QUANTITY]]*(1-Table3[[#This Row],[DISCOUNT %]])</f>
        <v>1055.9589529694956</v>
      </c>
      <c r="N1592" s="3">
        <f>DAY(Table3[[#This Row],[DATE]])</f>
        <v>10</v>
      </c>
      <c r="O1592" s="3" t="str">
        <f>TEXT(Table3[[#This Row],[DATE]],"mmm")</f>
        <v>May</v>
      </c>
      <c r="P1592" s="3">
        <f>YEAR(Table3[[#This Row],[DATE]])</f>
        <v>2025</v>
      </c>
    </row>
    <row r="1593" spans="1:16" x14ac:dyDescent="0.3">
      <c r="A1593" s="6">
        <v>45788</v>
      </c>
      <c r="B1593" s="7" t="s">
        <v>1595</v>
      </c>
      <c r="C1593" s="9">
        <f t="shared" ca="1" si="48"/>
        <v>14</v>
      </c>
      <c r="D1593" s="9" t="s">
        <v>2116</v>
      </c>
      <c r="E1593" s="9" t="s">
        <v>2116</v>
      </c>
      <c r="F1593" s="10">
        <f t="shared" ca="1" si="49"/>
        <v>9.8792017868474358E-2</v>
      </c>
      <c r="G1593" s="3" t="str">
        <f>VLOOKUP(Table3[[#This Row],[PRODUCT ID]],Table1[[PRODUCT]:[SELLING PRICE]],1,FALSE)</f>
        <v>Product543</v>
      </c>
      <c r="H1593" s="3" t="str">
        <f>VLOOKUP(Table3[[#This Row],[PRODUCT ID]],Table1[[PRODUCT]:[SELLING PRICE]],2,FALSE)</f>
        <v>Category5</v>
      </c>
      <c r="I1593" s="3" t="str">
        <f>VLOOKUP(Table3[[#This Row],[PRODUCT ID]],Table1[[PRODUCT]:[SELLING PRICE]],3,FALSE)</f>
        <v>Kg</v>
      </c>
      <c r="J1593" s="16">
        <f ca="1">VLOOKUP(Table3[[#This Row],[PRODUCT ID]],Table1[[PRODUCT]:[SELLING PRICE]],4,FALSE)</f>
        <v>92</v>
      </c>
      <c r="K1593" s="16">
        <f ca="1">VLOOKUP(Table3[[#This Row],[PRODUCT ID]],Table1[[PRODUCT]:[SELLING PRICE]],5,FALSE)</f>
        <v>164.17795719988192</v>
      </c>
      <c r="L1593" s="16">
        <f ca="1">J1593*Table3[[#This Row],[QUANTITY]]</f>
        <v>1288</v>
      </c>
      <c r="M1593" s="16">
        <f ca="1">K1593*Table3[[#This Row],[QUANTITY]]*(1-Table3[[#This Row],[DISCOUNT %]])</f>
        <v>2071.4187972601421</v>
      </c>
      <c r="N1593" s="3">
        <f>DAY(Table3[[#This Row],[DATE]])</f>
        <v>11</v>
      </c>
      <c r="O1593" s="3" t="str">
        <f>TEXT(Table3[[#This Row],[DATE]],"mmm")</f>
        <v>May</v>
      </c>
      <c r="P1593" s="3">
        <f>YEAR(Table3[[#This Row],[DATE]])</f>
        <v>2025</v>
      </c>
    </row>
    <row r="1594" spans="1:16" x14ac:dyDescent="0.3">
      <c r="A1594" s="6">
        <v>45789</v>
      </c>
      <c r="B1594" s="7" t="s">
        <v>1596</v>
      </c>
      <c r="C1594" s="9">
        <f t="shared" ca="1" si="48"/>
        <v>1</v>
      </c>
      <c r="D1594" s="9" t="s">
        <v>2116</v>
      </c>
      <c r="E1594" s="9" t="s">
        <v>2118</v>
      </c>
      <c r="F1594" s="10">
        <f t="shared" ca="1" si="49"/>
        <v>1.5905559808267158E-2</v>
      </c>
      <c r="G1594" s="3" t="str">
        <f>VLOOKUP(Table3[[#This Row],[PRODUCT ID]],Table1[[PRODUCT]:[SELLING PRICE]],1,FALSE)</f>
        <v>Product544</v>
      </c>
      <c r="H1594" s="3" t="str">
        <f>VLOOKUP(Table3[[#This Row],[PRODUCT ID]],Table1[[PRODUCT]:[SELLING PRICE]],2,FALSE)</f>
        <v>Category1</v>
      </c>
      <c r="I1594" s="3" t="str">
        <f>VLOOKUP(Table3[[#This Row],[PRODUCT ID]],Table1[[PRODUCT]:[SELLING PRICE]],3,FALSE)</f>
        <v>Lt</v>
      </c>
      <c r="J1594" s="16">
        <f ca="1">VLOOKUP(Table3[[#This Row],[PRODUCT ID]],Table1[[PRODUCT]:[SELLING PRICE]],4,FALSE)</f>
        <v>159</v>
      </c>
      <c r="K1594" s="16">
        <f ca="1">VLOOKUP(Table3[[#This Row],[PRODUCT ID]],Table1[[PRODUCT]:[SELLING PRICE]],5,FALSE)</f>
        <v>116.95168070770521</v>
      </c>
      <c r="L1594" s="16">
        <f ca="1">J1594*Table3[[#This Row],[QUANTITY]]</f>
        <v>159</v>
      </c>
      <c r="M1594" s="16">
        <f ca="1">K1594*Table3[[#This Row],[QUANTITY]]*(1-Table3[[#This Row],[DISCOUNT %]])</f>
        <v>115.09149875553145</v>
      </c>
      <c r="N1594" s="3">
        <f>DAY(Table3[[#This Row],[DATE]])</f>
        <v>12</v>
      </c>
      <c r="O1594" s="3" t="str">
        <f>TEXT(Table3[[#This Row],[DATE]],"mmm")</f>
        <v>May</v>
      </c>
      <c r="P1594" s="3">
        <f>YEAR(Table3[[#This Row],[DATE]])</f>
        <v>2025</v>
      </c>
    </row>
    <row r="1595" spans="1:16" x14ac:dyDescent="0.3">
      <c r="A1595" s="6">
        <v>45790</v>
      </c>
      <c r="B1595" s="7" t="s">
        <v>1597</v>
      </c>
      <c r="C1595" s="9">
        <f t="shared" ca="1" si="48"/>
        <v>10</v>
      </c>
      <c r="D1595" s="9" t="s">
        <v>2115</v>
      </c>
      <c r="E1595" s="9" t="s">
        <v>2116</v>
      </c>
      <c r="F1595" s="10">
        <f t="shared" ca="1" si="49"/>
        <v>9.0261498113370753E-2</v>
      </c>
      <c r="G1595" s="3" t="str">
        <f>VLOOKUP(Table3[[#This Row],[PRODUCT ID]],Table1[[PRODUCT]:[SELLING PRICE]],1,FALSE)</f>
        <v>Product545</v>
      </c>
      <c r="H1595" s="3" t="str">
        <f>VLOOKUP(Table3[[#This Row],[PRODUCT ID]],Table1[[PRODUCT]:[SELLING PRICE]],2,FALSE)</f>
        <v>Category2</v>
      </c>
      <c r="I1595" s="3" t="str">
        <f>VLOOKUP(Table3[[#This Row],[PRODUCT ID]],Table1[[PRODUCT]:[SELLING PRICE]],3,FALSE)</f>
        <v>Ft</v>
      </c>
      <c r="J1595" s="16">
        <f ca="1">VLOOKUP(Table3[[#This Row],[PRODUCT ID]],Table1[[PRODUCT]:[SELLING PRICE]],4,FALSE)</f>
        <v>92</v>
      </c>
      <c r="K1595" s="16">
        <f ca="1">VLOOKUP(Table3[[#This Row],[PRODUCT ID]],Table1[[PRODUCT]:[SELLING PRICE]],5,FALSE)</f>
        <v>124.63873349821395</v>
      </c>
      <c r="L1595" s="16">
        <f ca="1">J1595*Table3[[#This Row],[QUANTITY]]</f>
        <v>920</v>
      </c>
      <c r="M1595" s="16">
        <f ca="1">K1595*Table3[[#This Row],[QUANTITY]]*(1-Table3[[#This Row],[DISCOUNT %]])</f>
        <v>1133.8865468971198</v>
      </c>
      <c r="N1595" s="3">
        <f>DAY(Table3[[#This Row],[DATE]])</f>
        <v>13</v>
      </c>
      <c r="O1595" s="3" t="str">
        <f>TEXT(Table3[[#This Row],[DATE]],"mmm")</f>
        <v>May</v>
      </c>
      <c r="P1595" s="3">
        <f>YEAR(Table3[[#This Row],[DATE]])</f>
        <v>2025</v>
      </c>
    </row>
    <row r="1596" spans="1:16" x14ac:dyDescent="0.3">
      <c r="A1596" s="6">
        <v>45791</v>
      </c>
      <c r="B1596" s="7" t="s">
        <v>1598</v>
      </c>
      <c r="C1596" s="9">
        <f t="shared" ca="1" si="48"/>
        <v>4</v>
      </c>
      <c r="D1596" s="9" t="s">
        <v>2117</v>
      </c>
      <c r="E1596" s="9" t="s">
        <v>2116</v>
      </c>
      <c r="F1596" s="10">
        <f t="shared" ca="1" si="49"/>
        <v>7.4753199022284375E-2</v>
      </c>
      <c r="G1596" s="3" t="str">
        <f>VLOOKUP(Table3[[#This Row],[PRODUCT ID]],Table1[[PRODUCT]:[SELLING PRICE]],1,FALSE)</f>
        <v>Product546</v>
      </c>
      <c r="H1596" s="3" t="str">
        <f>VLOOKUP(Table3[[#This Row],[PRODUCT ID]],Table1[[PRODUCT]:[SELLING PRICE]],2,FALSE)</f>
        <v>Category3</v>
      </c>
      <c r="I1596" s="3" t="str">
        <f>VLOOKUP(Table3[[#This Row],[PRODUCT ID]],Table1[[PRODUCT]:[SELLING PRICE]],3,FALSE)</f>
        <v>Kg</v>
      </c>
      <c r="J1596" s="16">
        <f ca="1">VLOOKUP(Table3[[#This Row],[PRODUCT ID]],Table1[[PRODUCT]:[SELLING PRICE]],4,FALSE)</f>
        <v>178</v>
      </c>
      <c r="K1596" s="16">
        <f ca="1">VLOOKUP(Table3[[#This Row],[PRODUCT ID]],Table1[[PRODUCT]:[SELLING PRICE]],5,FALSE)</f>
        <v>284.35186459057371</v>
      </c>
      <c r="L1596" s="16">
        <f ca="1">J1596*Table3[[#This Row],[QUANTITY]]</f>
        <v>712</v>
      </c>
      <c r="M1596" s="16">
        <f ca="1">K1596*Table3[[#This Row],[QUANTITY]]*(1-Table3[[#This Row],[DISCOUNT %]])</f>
        <v>1052.3826122579076</v>
      </c>
      <c r="N1596" s="3">
        <f>DAY(Table3[[#This Row],[DATE]])</f>
        <v>14</v>
      </c>
      <c r="O1596" s="3" t="str">
        <f>TEXT(Table3[[#This Row],[DATE]],"mmm")</f>
        <v>May</v>
      </c>
      <c r="P1596" s="3">
        <f>YEAR(Table3[[#This Row],[DATE]])</f>
        <v>2025</v>
      </c>
    </row>
    <row r="1597" spans="1:16" x14ac:dyDescent="0.3">
      <c r="A1597" s="6">
        <v>45792</v>
      </c>
      <c r="B1597" s="7" t="s">
        <v>1599</v>
      </c>
      <c r="C1597" s="9">
        <f t="shared" ca="1" si="48"/>
        <v>9</v>
      </c>
      <c r="D1597" s="9" t="s">
        <v>2117</v>
      </c>
      <c r="E1597" s="9" t="s">
        <v>2116</v>
      </c>
      <c r="F1597" s="10">
        <f t="shared" ca="1" si="49"/>
        <v>5.3173751370821511E-2</v>
      </c>
      <c r="G1597" s="3" t="str">
        <f>VLOOKUP(Table3[[#This Row],[PRODUCT ID]],Table1[[PRODUCT]:[SELLING PRICE]],1,FALSE)</f>
        <v>Product547</v>
      </c>
      <c r="H1597" s="3" t="str">
        <f>VLOOKUP(Table3[[#This Row],[PRODUCT ID]],Table1[[PRODUCT]:[SELLING PRICE]],2,FALSE)</f>
        <v>Category4</v>
      </c>
      <c r="I1597" s="3" t="str">
        <f>VLOOKUP(Table3[[#This Row],[PRODUCT ID]],Table1[[PRODUCT]:[SELLING PRICE]],3,FALSE)</f>
        <v>No</v>
      </c>
      <c r="J1597" s="16">
        <f ca="1">VLOOKUP(Table3[[#This Row],[PRODUCT ID]],Table1[[PRODUCT]:[SELLING PRICE]],4,FALSE)</f>
        <v>234</v>
      </c>
      <c r="K1597" s="16">
        <f ca="1">VLOOKUP(Table3[[#This Row],[PRODUCT ID]],Table1[[PRODUCT]:[SELLING PRICE]],5,FALSE)</f>
        <v>113.77779857598524</v>
      </c>
      <c r="L1597" s="16">
        <f ca="1">J1597*Table3[[#This Row],[QUANTITY]]</f>
        <v>2106</v>
      </c>
      <c r="M1597" s="16">
        <f ca="1">K1597*Table3[[#This Row],[QUANTITY]]*(1-Table3[[#This Row],[DISCOUNT %]])</f>
        <v>969.55025582687756</v>
      </c>
      <c r="N1597" s="3">
        <f>DAY(Table3[[#This Row],[DATE]])</f>
        <v>15</v>
      </c>
      <c r="O1597" s="3" t="str">
        <f>TEXT(Table3[[#This Row],[DATE]],"mmm")</f>
        <v>May</v>
      </c>
      <c r="P1597" s="3">
        <f>YEAR(Table3[[#This Row],[DATE]])</f>
        <v>2025</v>
      </c>
    </row>
    <row r="1598" spans="1:16" x14ac:dyDescent="0.3">
      <c r="A1598" s="6">
        <v>45793</v>
      </c>
      <c r="B1598" s="7" t="s">
        <v>1600</v>
      </c>
      <c r="C1598" s="9">
        <f t="shared" ca="1" si="48"/>
        <v>7</v>
      </c>
      <c r="D1598" s="9" t="s">
        <v>2116</v>
      </c>
      <c r="E1598" s="9" t="s">
        <v>2116</v>
      </c>
      <c r="F1598" s="10">
        <f t="shared" ca="1" si="49"/>
        <v>4.2612200594163534E-2</v>
      </c>
      <c r="G1598" s="3" t="str">
        <f>VLOOKUP(Table3[[#This Row],[PRODUCT ID]],Table1[[PRODUCT]:[SELLING PRICE]],1,FALSE)</f>
        <v>Product548</v>
      </c>
      <c r="H1598" s="3" t="str">
        <f>VLOOKUP(Table3[[#This Row],[PRODUCT ID]],Table1[[PRODUCT]:[SELLING PRICE]],2,FALSE)</f>
        <v>Category5</v>
      </c>
      <c r="I1598" s="3" t="str">
        <f>VLOOKUP(Table3[[#This Row],[PRODUCT ID]],Table1[[PRODUCT]:[SELLING PRICE]],3,FALSE)</f>
        <v>No</v>
      </c>
      <c r="J1598" s="16">
        <f ca="1">VLOOKUP(Table3[[#This Row],[PRODUCT ID]],Table1[[PRODUCT]:[SELLING PRICE]],4,FALSE)</f>
        <v>223</v>
      </c>
      <c r="K1598" s="16">
        <f ca="1">VLOOKUP(Table3[[#This Row],[PRODUCT ID]],Table1[[PRODUCT]:[SELLING PRICE]],5,FALSE)</f>
        <v>281.88325471456432</v>
      </c>
      <c r="L1598" s="16">
        <f ca="1">J1598*Table3[[#This Row],[QUANTITY]]</f>
        <v>1561</v>
      </c>
      <c r="M1598" s="16">
        <f ca="1">K1598*Table3[[#This Row],[QUANTITY]]*(1-Table3[[#This Row],[DISCOUNT %]])</f>
        <v>1889.1011224437214</v>
      </c>
      <c r="N1598" s="3">
        <f>DAY(Table3[[#This Row],[DATE]])</f>
        <v>16</v>
      </c>
      <c r="O1598" s="3" t="str">
        <f>TEXT(Table3[[#This Row],[DATE]],"mmm")</f>
        <v>May</v>
      </c>
      <c r="P1598" s="3">
        <f>YEAR(Table3[[#This Row],[DATE]])</f>
        <v>2025</v>
      </c>
    </row>
    <row r="1599" spans="1:16" x14ac:dyDescent="0.3">
      <c r="A1599" s="6">
        <v>45794</v>
      </c>
      <c r="B1599" s="7" t="s">
        <v>1601</v>
      </c>
      <c r="C1599" s="9">
        <f t="shared" ca="1" si="48"/>
        <v>5</v>
      </c>
      <c r="D1599" s="9" t="s">
        <v>2116</v>
      </c>
      <c r="E1599" s="9" t="s">
        <v>2116</v>
      </c>
      <c r="F1599" s="10">
        <f t="shared" ca="1" si="49"/>
        <v>3.9859001966034984E-4</v>
      </c>
      <c r="G1599" s="3" t="str">
        <f>VLOOKUP(Table3[[#This Row],[PRODUCT ID]],Table1[[PRODUCT]:[SELLING PRICE]],1,FALSE)</f>
        <v>Product549</v>
      </c>
      <c r="H1599" s="3" t="str">
        <f>VLOOKUP(Table3[[#This Row],[PRODUCT ID]],Table1[[PRODUCT]:[SELLING PRICE]],2,FALSE)</f>
        <v>Category1</v>
      </c>
      <c r="I1599" s="3" t="str">
        <f>VLOOKUP(Table3[[#This Row],[PRODUCT ID]],Table1[[PRODUCT]:[SELLING PRICE]],3,FALSE)</f>
        <v>Ft</v>
      </c>
      <c r="J1599" s="16">
        <f ca="1">VLOOKUP(Table3[[#This Row],[PRODUCT ID]],Table1[[PRODUCT]:[SELLING PRICE]],4,FALSE)</f>
        <v>243</v>
      </c>
      <c r="K1599" s="16">
        <f ca="1">VLOOKUP(Table3[[#This Row],[PRODUCT ID]],Table1[[PRODUCT]:[SELLING PRICE]],5,FALSE)</f>
        <v>40.090277637183362</v>
      </c>
      <c r="L1599" s="16">
        <f ca="1">J1599*Table3[[#This Row],[QUANTITY]]</f>
        <v>1215</v>
      </c>
      <c r="M1599" s="16">
        <f ca="1">K1599*Table3[[#This Row],[QUANTITY]]*(1-Table3[[#This Row],[DISCOUNT %]])</f>
        <v>200.37149026315885</v>
      </c>
      <c r="N1599" s="3">
        <f>DAY(Table3[[#This Row],[DATE]])</f>
        <v>17</v>
      </c>
      <c r="O1599" s="3" t="str">
        <f>TEXT(Table3[[#This Row],[DATE]],"mmm")</f>
        <v>May</v>
      </c>
      <c r="P1599" s="3">
        <f>YEAR(Table3[[#This Row],[DATE]])</f>
        <v>2025</v>
      </c>
    </row>
    <row r="1600" spans="1:16" x14ac:dyDescent="0.3">
      <c r="A1600" s="6">
        <v>45795</v>
      </c>
      <c r="B1600" s="7" t="s">
        <v>1602</v>
      </c>
      <c r="C1600" s="9">
        <f t="shared" ca="1" si="48"/>
        <v>12</v>
      </c>
      <c r="D1600" s="9" t="s">
        <v>2116</v>
      </c>
      <c r="E1600" s="9" t="s">
        <v>2118</v>
      </c>
      <c r="F1600" s="10">
        <f t="shared" ca="1" si="49"/>
        <v>1.9530309670986502E-2</v>
      </c>
      <c r="G1600" s="3" t="str">
        <f>VLOOKUP(Table3[[#This Row],[PRODUCT ID]],Table1[[PRODUCT]:[SELLING PRICE]],1,FALSE)</f>
        <v>Product550</v>
      </c>
      <c r="H1600" s="3" t="str">
        <f>VLOOKUP(Table3[[#This Row],[PRODUCT ID]],Table1[[PRODUCT]:[SELLING PRICE]],2,FALSE)</f>
        <v>Category2</v>
      </c>
      <c r="I1600" s="3" t="str">
        <f>VLOOKUP(Table3[[#This Row],[PRODUCT ID]],Table1[[PRODUCT]:[SELLING PRICE]],3,FALSE)</f>
        <v>No</v>
      </c>
      <c r="J1600" s="16">
        <f ca="1">VLOOKUP(Table3[[#This Row],[PRODUCT ID]],Table1[[PRODUCT]:[SELLING PRICE]],4,FALSE)</f>
        <v>106</v>
      </c>
      <c r="K1600" s="16">
        <f ca="1">VLOOKUP(Table3[[#This Row],[PRODUCT ID]],Table1[[PRODUCT]:[SELLING PRICE]],5,FALSE)</f>
        <v>230.25819273893191</v>
      </c>
      <c r="L1600" s="16">
        <f ca="1">J1600*Table3[[#This Row],[QUANTITY]]</f>
        <v>1272</v>
      </c>
      <c r="M1600" s="16">
        <f ca="1">K1600*Table3[[#This Row],[QUANTITY]]*(1-Table3[[#This Row],[DISCOUNT %]])</f>
        <v>2709.1341471655064</v>
      </c>
      <c r="N1600" s="3">
        <f>DAY(Table3[[#This Row],[DATE]])</f>
        <v>18</v>
      </c>
      <c r="O1600" s="3" t="str">
        <f>TEXT(Table3[[#This Row],[DATE]],"mmm")</f>
        <v>May</v>
      </c>
      <c r="P1600" s="3">
        <f>YEAR(Table3[[#This Row],[DATE]])</f>
        <v>2025</v>
      </c>
    </row>
    <row r="1601" spans="1:16" x14ac:dyDescent="0.3">
      <c r="A1601" s="6">
        <v>45796</v>
      </c>
      <c r="B1601" s="7" t="s">
        <v>1603</v>
      </c>
      <c r="C1601" s="9">
        <f t="shared" ca="1" si="48"/>
        <v>11</v>
      </c>
      <c r="D1601" s="9" t="s">
        <v>2116</v>
      </c>
      <c r="E1601" s="9" t="s">
        <v>2118</v>
      </c>
      <c r="F1601" s="10">
        <f t="shared" ca="1" si="49"/>
        <v>6.5771785094720134E-2</v>
      </c>
      <c r="G1601" s="3" t="str">
        <f>VLOOKUP(Table3[[#This Row],[PRODUCT ID]],Table1[[PRODUCT]:[SELLING PRICE]],1,FALSE)</f>
        <v>Product551</v>
      </c>
      <c r="H1601" s="3" t="str">
        <f>VLOOKUP(Table3[[#This Row],[PRODUCT ID]],Table1[[PRODUCT]:[SELLING PRICE]],2,FALSE)</f>
        <v>Category3</v>
      </c>
      <c r="I1601" s="3" t="str">
        <f>VLOOKUP(Table3[[#This Row],[PRODUCT ID]],Table1[[PRODUCT]:[SELLING PRICE]],3,FALSE)</f>
        <v>Kg</v>
      </c>
      <c r="J1601" s="16">
        <f ca="1">VLOOKUP(Table3[[#This Row],[PRODUCT ID]],Table1[[PRODUCT]:[SELLING PRICE]],4,FALSE)</f>
        <v>151</v>
      </c>
      <c r="K1601" s="16">
        <f ca="1">VLOOKUP(Table3[[#This Row],[PRODUCT ID]],Table1[[PRODUCT]:[SELLING PRICE]],5,FALSE)</f>
        <v>66.479727061662842</v>
      </c>
      <c r="L1601" s="16">
        <f ca="1">J1601*Table3[[#This Row],[QUANTITY]]</f>
        <v>1661</v>
      </c>
      <c r="M1601" s="16">
        <f ca="1">K1601*Table3[[#This Row],[QUANTITY]]*(1-Table3[[#This Row],[DISCOUNT %]])</f>
        <v>683.17960414228253</v>
      </c>
      <c r="N1601" s="3">
        <f>DAY(Table3[[#This Row],[DATE]])</f>
        <v>19</v>
      </c>
      <c r="O1601" s="3" t="str">
        <f>TEXT(Table3[[#This Row],[DATE]],"mmm")</f>
        <v>May</v>
      </c>
      <c r="P1601" s="3">
        <f>YEAR(Table3[[#This Row],[DATE]])</f>
        <v>2025</v>
      </c>
    </row>
    <row r="1602" spans="1:16" x14ac:dyDescent="0.3">
      <c r="A1602" s="6">
        <v>45797</v>
      </c>
      <c r="B1602" s="7" t="s">
        <v>1604</v>
      </c>
      <c r="C1602" s="9">
        <f t="shared" ca="1" si="48"/>
        <v>12</v>
      </c>
      <c r="D1602" s="9" t="s">
        <v>2115</v>
      </c>
      <c r="E1602" s="9" t="s">
        <v>2116</v>
      </c>
      <c r="F1602" s="10">
        <f t="shared" ca="1" si="49"/>
        <v>5.5187832087123426E-2</v>
      </c>
      <c r="G1602" s="3" t="str">
        <f>VLOOKUP(Table3[[#This Row],[PRODUCT ID]],Table1[[PRODUCT]:[SELLING PRICE]],1,FALSE)</f>
        <v>Product552</v>
      </c>
      <c r="H1602" s="3" t="str">
        <f>VLOOKUP(Table3[[#This Row],[PRODUCT ID]],Table1[[PRODUCT]:[SELLING PRICE]],2,FALSE)</f>
        <v>Category4</v>
      </c>
      <c r="I1602" s="3" t="str">
        <f>VLOOKUP(Table3[[#This Row],[PRODUCT ID]],Table1[[PRODUCT]:[SELLING PRICE]],3,FALSE)</f>
        <v>Kg</v>
      </c>
      <c r="J1602" s="16">
        <f ca="1">VLOOKUP(Table3[[#This Row],[PRODUCT ID]],Table1[[PRODUCT]:[SELLING PRICE]],4,FALSE)</f>
        <v>55</v>
      </c>
      <c r="K1602" s="16">
        <f ca="1">VLOOKUP(Table3[[#This Row],[PRODUCT ID]],Table1[[PRODUCT]:[SELLING PRICE]],5,FALSE)</f>
        <v>57.317983668080608</v>
      </c>
      <c r="L1602" s="16">
        <f ca="1">J1602*Table3[[#This Row],[QUANTITY]]</f>
        <v>660</v>
      </c>
      <c r="M1602" s="16">
        <f ca="1">K1602*Table3[[#This Row],[QUANTITY]]*(1-Table3[[#This Row],[DISCOUNT %]])</f>
        <v>649.85674091800911</v>
      </c>
      <c r="N1602" s="3">
        <f>DAY(Table3[[#This Row],[DATE]])</f>
        <v>20</v>
      </c>
      <c r="O1602" s="3" t="str">
        <f>TEXT(Table3[[#This Row],[DATE]],"mmm")</f>
        <v>May</v>
      </c>
      <c r="P1602" s="3">
        <f>YEAR(Table3[[#This Row],[DATE]])</f>
        <v>2025</v>
      </c>
    </row>
    <row r="1603" spans="1:16" x14ac:dyDescent="0.3">
      <c r="A1603" s="6">
        <v>45798</v>
      </c>
      <c r="B1603" s="7" t="s">
        <v>1605</v>
      </c>
      <c r="C1603" s="9">
        <f t="shared" ref="C1603:C1666" ca="1" si="50">RANDBETWEEN(1,15)</f>
        <v>12</v>
      </c>
      <c r="D1603" s="9" t="s">
        <v>2116</v>
      </c>
      <c r="E1603" s="9" t="s">
        <v>2116</v>
      </c>
      <c r="F1603" s="10">
        <f t="shared" ref="F1603:F1666" ca="1" si="51">RAND()*(0.1)</f>
        <v>9.3298291364277156E-2</v>
      </c>
      <c r="G1603" s="3" t="str">
        <f>VLOOKUP(Table3[[#This Row],[PRODUCT ID]],Table1[[PRODUCT]:[SELLING PRICE]],1,FALSE)</f>
        <v>Product553</v>
      </c>
      <c r="H1603" s="3" t="str">
        <f>VLOOKUP(Table3[[#This Row],[PRODUCT ID]],Table1[[PRODUCT]:[SELLING PRICE]],2,FALSE)</f>
        <v>Category1</v>
      </c>
      <c r="I1603" s="3" t="str">
        <f>VLOOKUP(Table3[[#This Row],[PRODUCT ID]],Table1[[PRODUCT]:[SELLING PRICE]],3,FALSE)</f>
        <v>Lt</v>
      </c>
      <c r="J1603" s="16">
        <f ca="1">VLOOKUP(Table3[[#This Row],[PRODUCT ID]],Table1[[PRODUCT]:[SELLING PRICE]],4,FALSE)</f>
        <v>250</v>
      </c>
      <c r="K1603" s="16">
        <f ca="1">VLOOKUP(Table3[[#This Row],[PRODUCT ID]],Table1[[PRODUCT]:[SELLING PRICE]],5,FALSE)</f>
        <v>153.39361694805748</v>
      </c>
      <c r="L1603" s="16">
        <f ca="1">J1603*Table3[[#This Row],[QUANTITY]]</f>
        <v>3000</v>
      </c>
      <c r="M1603" s="16">
        <f ca="1">K1603*Table3[[#This Row],[QUANTITY]]*(1-Table3[[#This Row],[DISCOUNT %]])</f>
        <v>1668.9870549674076</v>
      </c>
      <c r="N1603" s="3">
        <f>DAY(Table3[[#This Row],[DATE]])</f>
        <v>21</v>
      </c>
      <c r="O1603" s="3" t="str">
        <f>TEXT(Table3[[#This Row],[DATE]],"mmm")</f>
        <v>May</v>
      </c>
      <c r="P1603" s="3">
        <f>YEAR(Table3[[#This Row],[DATE]])</f>
        <v>2025</v>
      </c>
    </row>
    <row r="1604" spans="1:16" x14ac:dyDescent="0.3">
      <c r="A1604" s="6">
        <v>45799</v>
      </c>
      <c r="B1604" s="7" t="s">
        <v>1606</v>
      </c>
      <c r="C1604" s="9">
        <f t="shared" ca="1" si="50"/>
        <v>13</v>
      </c>
      <c r="D1604" s="9" t="s">
        <v>2117</v>
      </c>
      <c r="E1604" s="9" t="s">
        <v>2116</v>
      </c>
      <c r="F1604" s="10">
        <f t="shared" ca="1" si="51"/>
        <v>8.9145146740695166E-2</v>
      </c>
      <c r="G1604" s="3" t="str">
        <f>VLOOKUP(Table3[[#This Row],[PRODUCT ID]],Table1[[PRODUCT]:[SELLING PRICE]],1,FALSE)</f>
        <v>Product554</v>
      </c>
      <c r="H1604" s="3" t="str">
        <f>VLOOKUP(Table3[[#This Row],[PRODUCT ID]],Table1[[PRODUCT]:[SELLING PRICE]],2,FALSE)</f>
        <v>Category2</v>
      </c>
      <c r="I1604" s="3" t="str">
        <f>VLOOKUP(Table3[[#This Row],[PRODUCT ID]],Table1[[PRODUCT]:[SELLING PRICE]],3,FALSE)</f>
        <v>Kg</v>
      </c>
      <c r="J1604" s="16">
        <f ca="1">VLOOKUP(Table3[[#This Row],[PRODUCT ID]],Table1[[PRODUCT]:[SELLING PRICE]],4,FALSE)</f>
        <v>248</v>
      </c>
      <c r="K1604" s="16">
        <f ca="1">VLOOKUP(Table3[[#This Row],[PRODUCT ID]],Table1[[PRODUCT]:[SELLING PRICE]],5,FALSE)</f>
        <v>101.62232760983736</v>
      </c>
      <c r="L1604" s="16">
        <f ca="1">J1604*Table3[[#This Row],[QUANTITY]]</f>
        <v>3224</v>
      </c>
      <c r="M1604" s="16">
        <f ca="1">K1604*Table3[[#This Row],[QUANTITY]]*(1-Table3[[#This Row],[DISCOUNT %]])</f>
        <v>1203.3214739380562</v>
      </c>
      <c r="N1604" s="3">
        <f>DAY(Table3[[#This Row],[DATE]])</f>
        <v>22</v>
      </c>
      <c r="O1604" s="3" t="str">
        <f>TEXT(Table3[[#This Row],[DATE]],"mmm")</f>
        <v>May</v>
      </c>
      <c r="P1604" s="3">
        <f>YEAR(Table3[[#This Row],[DATE]])</f>
        <v>2025</v>
      </c>
    </row>
    <row r="1605" spans="1:16" x14ac:dyDescent="0.3">
      <c r="A1605" s="6">
        <v>45800</v>
      </c>
      <c r="B1605" s="7" t="s">
        <v>1607</v>
      </c>
      <c r="C1605" s="9">
        <f t="shared" ca="1" si="50"/>
        <v>9</v>
      </c>
      <c r="D1605" s="9" t="s">
        <v>2115</v>
      </c>
      <c r="E1605" s="9" t="s">
        <v>2116</v>
      </c>
      <c r="F1605" s="10">
        <f t="shared" ca="1" si="51"/>
        <v>1.7678203636152114E-2</v>
      </c>
      <c r="G1605" s="3" t="str">
        <f>VLOOKUP(Table3[[#This Row],[PRODUCT ID]],Table1[[PRODUCT]:[SELLING PRICE]],1,FALSE)</f>
        <v>Product555</v>
      </c>
      <c r="H1605" s="3" t="str">
        <f>VLOOKUP(Table3[[#This Row],[PRODUCT ID]],Table1[[PRODUCT]:[SELLING PRICE]],2,FALSE)</f>
        <v>Category3</v>
      </c>
      <c r="I1605" s="3" t="str">
        <f>VLOOKUP(Table3[[#This Row],[PRODUCT ID]],Table1[[PRODUCT]:[SELLING PRICE]],3,FALSE)</f>
        <v>Lt</v>
      </c>
      <c r="J1605" s="16">
        <f ca="1">VLOOKUP(Table3[[#This Row],[PRODUCT ID]],Table1[[PRODUCT]:[SELLING PRICE]],4,FALSE)</f>
        <v>125</v>
      </c>
      <c r="K1605" s="16">
        <f ca="1">VLOOKUP(Table3[[#This Row],[PRODUCT ID]],Table1[[PRODUCT]:[SELLING PRICE]],5,FALSE)</f>
        <v>239.86721806225134</v>
      </c>
      <c r="L1605" s="16">
        <f ca="1">J1605*Table3[[#This Row],[QUANTITY]]</f>
        <v>1125</v>
      </c>
      <c r="M1605" s="16">
        <f ca="1">K1605*Table3[[#This Row],[QUANTITY]]*(1-Table3[[#This Row],[DISCOUNT %]])</f>
        <v>2120.6411688213861</v>
      </c>
      <c r="N1605" s="3">
        <f>DAY(Table3[[#This Row],[DATE]])</f>
        <v>23</v>
      </c>
      <c r="O1605" s="3" t="str">
        <f>TEXT(Table3[[#This Row],[DATE]],"mmm")</f>
        <v>May</v>
      </c>
      <c r="P1605" s="3">
        <f>YEAR(Table3[[#This Row],[DATE]])</f>
        <v>2025</v>
      </c>
    </row>
    <row r="1606" spans="1:16" x14ac:dyDescent="0.3">
      <c r="A1606" s="6">
        <v>45801</v>
      </c>
      <c r="B1606" s="7" t="s">
        <v>1608</v>
      </c>
      <c r="C1606" s="9">
        <f t="shared" ca="1" si="50"/>
        <v>10</v>
      </c>
      <c r="D1606" s="9" t="s">
        <v>2115</v>
      </c>
      <c r="E1606" s="9" t="s">
        <v>2118</v>
      </c>
      <c r="F1606" s="10">
        <f t="shared" ca="1" si="51"/>
        <v>7.8669128449278314E-2</v>
      </c>
      <c r="G1606" s="3" t="str">
        <f>VLOOKUP(Table3[[#This Row],[PRODUCT ID]],Table1[[PRODUCT]:[SELLING PRICE]],1,FALSE)</f>
        <v>Product556</v>
      </c>
      <c r="H1606" s="3" t="str">
        <f>VLOOKUP(Table3[[#This Row],[PRODUCT ID]],Table1[[PRODUCT]:[SELLING PRICE]],2,FALSE)</f>
        <v>Category4</v>
      </c>
      <c r="I1606" s="3" t="str">
        <f>VLOOKUP(Table3[[#This Row],[PRODUCT ID]],Table1[[PRODUCT]:[SELLING PRICE]],3,FALSE)</f>
        <v>Ft</v>
      </c>
      <c r="J1606" s="16">
        <f ca="1">VLOOKUP(Table3[[#This Row],[PRODUCT ID]],Table1[[PRODUCT]:[SELLING PRICE]],4,FALSE)</f>
        <v>197</v>
      </c>
      <c r="K1606" s="16">
        <f ca="1">VLOOKUP(Table3[[#This Row],[PRODUCT ID]],Table1[[PRODUCT]:[SELLING PRICE]],5,FALSE)</f>
        <v>109.06509102348842</v>
      </c>
      <c r="L1606" s="16">
        <f ca="1">J1606*Table3[[#This Row],[QUANTITY]]</f>
        <v>1970</v>
      </c>
      <c r="M1606" s="16">
        <f ca="1">K1606*Table3[[#This Row],[QUANTITY]]*(1-Table3[[#This Row],[DISCOUNT %]])</f>
        <v>1004.8503536842937</v>
      </c>
      <c r="N1606" s="3">
        <f>DAY(Table3[[#This Row],[DATE]])</f>
        <v>24</v>
      </c>
      <c r="O1606" s="3" t="str">
        <f>TEXT(Table3[[#This Row],[DATE]],"mmm")</f>
        <v>May</v>
      </c>
      <c r="P1606" s="3">
        <f>YEAR(Table3[[#This Row],[DATE]])</f>
        <v>2025</v>
      </c>
    </row>
    <row r="1607" spans="1:16" x14ac:dyDescent="0.3">
      <c r="A1607" s="6">
        <v>45802</v>
      </c>
      <c r="B1607" s="7" t="s">
        <v>1609</v>
      </c>
      <c r="C1607" s="9">
        <f t="shared" ca="1" si="50"/>
        <v>3</v>
      </c>
      <c r="D1607" s="9" t="s">
        <v>2115</v>
      </c>
      <c r="E1607" s="9" t="s">
        <v>2116</v>
      </c>
      <c r="F1607" s="10">
        <f t="shared" ca="1" si="51"/>
        <v>4.2722164008079412E-2</v>
      </c>
      <c r="G1607" s="3" t="str">
        <f>VLOOKUP(Table3[[#This Row],[PRODUCT ID]],Table1[[PRODUCT]:[SELLING PRICE]],1,FALSE)</f>
        <v>Product557</v>
      </c>
      <c r="H1607" s="3" t="str">
        <f>VLOOKUP(Table3[[#This Row],[PRODUCT ID]],Table1[[PRODUCT]:[SELLING PRICE]],2,FALSE)</f>
        <v>Category5</v>
      </c>
      <c r="I1607" s="3" t="str">
        <f>VLOOKUP(Table3[[#This Row],[PRODUCT ID]],Table1[[PRODUCT]:[SELLING PRICE]],3,FALSE)</f>
        <v>Kg</v>
      </c>
      <c r="J1607" s="16">
        <f ca="1">VLOOKUP(Table3[[#This Row],[PRODUCT ID]],Table1[[PRODUCT]:[SELLING PRICE]],4,FALSE)</f>
        <v>81</v>
      </c>
      <c r="K1607" s="16">
        <f ca="1">VLOOKUP(Table3[[#This Row],[PRODUCT ID]],Table1[[PRODUCT]:[SELLING PRICE]],5,FALSE)</f>
        <v>185.05755968526179</v>
      </c>
      <c r="L1607" s="16">
        <f ca="1">J1607*Table3[[#This Row],[QUANTITY]]</f>
        <v>243</v>
      </c>
      <c r="M1607" s="16">
        <f ca="1">K1607*Table3[[#This Row],[QUANTITY]]*(1-Table3[[#This Row],[DISCOUNT %]])</f>
        <v>531.45450080835928</v>
      </c>
      <c r="N1607" s="3">
        <f>DAY(Table3[[#This Row],[DATE]])</f>
        <v>25</v>
      </c>
      <c r="O1607" s="3" t="str">
        <f>TEXT(Table3[[#This Row],[DATE]],"mmm")</f>
        <v>May</v>
      </c>
      <c r="P1607" s="3">
        <f>YEAR(Table3[[#This Row],[DATE]])</f>
        <v>2025</v>
      </c>
    </row>
    <row r="1608" spans="1:16" x14ac:dyDescent="0.3">
      <c r="A1608" s="6">
        <v>45803</v>
      </c>
      <c r="B1608" s="7" t="s">
        <v>1610</v>
      </c>
      <c r="C1608" s="9">
        <f t="shared" ca="1" si="50"/>
        <v>13</v>
      </c>
      <c r="D1608" s="9" t="s">
        <v>2116</v>
      </c>
      <c r="E1608" s="9" t="s">
        <v>2116</v>
      </c>
      <c r="F1608" s="10">
        <f t="shared" ca="1" si="51"/>
        <v>7.6593591104692271E-2</v>
      </c>
      <c r="G1608" s="3" t="str">
        <f>VLOOKUP(Table3[[#This Row],[PRODUCT ID]],Table1[[PRODUCT]:[SELLING PRICE]],1,FALSE)</f>
        <v>Product558</v>
      </c>
      <c r="H1608" s="3" t="str">
        <f>VLOOKUP(Table3[[#This Row],[PRODUCT ID]],Table1[[PRODUCT]:[SELLING PRICE]],2,FALSE)</f>
        <v>Category1</v>
      </c>
      <c r="I1608" s="3" t="str">
        <f>VLOOKUP(Table3[[#This Row],[PRODUCT ID]],Table1[[PRODUCT]:[SELLING PRICE]],3,FALSE)</f>
        <v>No</v>
      </c>
      <c r="J1608" s="16">
        <f ca="1">VLOOKUP(Table3[[#This Row],[PRODUCT ID]],Table1[[PRODUCT]:[SELLING PRICE]],4,FALSE)</f>
        <v>51</v>
      </c>
      <c r="K1608" s="16">
        <f ca="1">VLOOKUP(Table3[[#This Row],[PRODUCT ID]],Table1[[PRODUCT]:[SELLING PRICE]],5,FALSE)</f>
        <v>39.884388317212739</v>
      </c>
      <c r="L1608" s="16">
        <f ca="1">J1608*Table3[[#This Row],[QUANTITY]]</f>
        <v>663</v>
      </c>
      <c r="M1608" s="16">
        <f ca="1">K1608*Table3[[#This Row],[QUANTITY]]*(1-Table3[[#This Row],[DISCOUNT %]])</f>
        <v>478.78349723078395</v>
      </c>
      <c r="N1608" s="3">
        <f>DAY(Table3[[#This Row],[DATE]])</f>
        <v>26</v>
      </c>
      <c r="O1608" s="3" t="str">
        <f>TEXT(Table3[[#This Row],[DATE]],"mmm")</f>
        <v>May</v>
      </c>
      <c r="P1608" s="3">
        <f>YEAR(Table3[[#This Row],[DATE]])</f>
        <v>2025</v>
      </c>
    </row>
    <row r="1609" spans="1:16" x14ac:dyDescent="0.3">
      <c r="A1609" s="6">
        <v>45804</v>
      </c>
      <c r="B1609" s="7" t="s">
        <v>1611</v>
      </c>
      <c r="C1609" s="9">
        <f t="shared" ca="1" si="50"/>
        <v>13</v>
      </c>
      <c r="D1609" s="9" t="s">
        <v>2116</v>
      </c>
      <c r="E1609" s="9" t="s">
        <v>2116</v>
      </c>
      <c r="F1609" s="10">
        <f t="shared" ca="1" si="51"/>
        <v>5.2482782639077047E-2</v>
      </c>
      <c r="G1609" s="3" t="str">
        <f>VLOOKUP(Table3[[#This Row],[PRODUCT ID]],Table1[[PRODUCT]:[SELLING PRICE]],1,FALSE)</f>
        <v>Product559</v>
      </c>
      <c r="H1609" s="3" t="str">
        <f>VLOOKUP(Table3[[#This Row],[PRODUCT ID]],Table1[[PRODUCT]:[SELLING PRICE]],2,FALSE)</f>
        <v>Category2</v>
      </c>
      <c r="I1609" s="3" t="str">
        <f>VLOOKUP(Table3[[#This Row],[PRODUCT ID]],Table1[[PRODUCT]:[SELLING PRICE]],3,FALSE)</f>
        <v>No</v>
      </c>
      <c r="J1609" s="16">
        <f ca="1">VLOOKUP(Table3[[#This Row],[PRODUCT ID]],Table1[[PRODUCT]:[SELLING PRICE]],4,FALSE)</f>
        <v>16</v>
      </c>
      <c r="K1609" s="16">
        <f ca="1">VLOOKUP(Table3[[#This Row],[PRODUCT ID]],Table1[[PRODUCT]:[SELLING PRICE]],5,FALSE)</f>
        <v>127.541430288657</v>
      </c>
      <c r="L1609" s="16">
        <f ca="1">J1609*Table3[[#This Row],[QUANTITY]]</f>
        <v>208</v>
      </c>
      <c r="M1609" s="16">
        <f ca="1">K1609*Table3[[#This Row],[QUANTITY]]*(1-Table3[[#This Row],[DISCOUNT %]])</f>
        <v>1571.0201146294253</v>
      </c>
      <c r="N1609" s="3">
        <f>DAY(Table3[[#This Row],[DATE]])</f>
        <v>27</v>
      </c>
      <c r="O1609" s="3" t="str">
        <f>TEXT(Table3[[#This Row],[DATE]],"mmm")</f>
        <v>May</v>
      </c>
      <c r="P1609" s="3">
        <f>YEAR(Table3[[#This Row],[DATE]])</f>
        <v>2025</v>
      </c>
    </row>
    <row r="1610" spans="1:16" x14ac:dyDescent="0.3">
      <c r="A1610" s="6">
        <v>45805</v>
      </c>
      <c r="B1610" s="7" t="s">
        <v>1612</v>
      </c>
      <c r="C1610" s="9">
        <f t="shared" ca="1" si="50"/>
        <v>7</v>
      </c>
      <c r="D1610" s="9" t="s">
        <v>2116</v>
      </c>
      <c r="E1610" s="9" t="s">
        <v>2116</v>
      </c>
      <c r="F1610" s="10">
        <f t="shared" ca="1" si="51"/>
        <v>2.2894023043014602E-2</v>
      </c>
      <c r="G1610" s="3" t="str">
        <f>VLOOKUP(Table3[[#This Row],[PRODUCT ID]],Table1[[PRODUCT]:[SELLING PRICE]],1,FALSE)</f>
        <v>Product560</v>
      </c>
      <c r="H1610" s="3" t="str">
        <f>VLOOKUP(Table3[[#This Row],[PRODUCT ID]],Table1[[PRODUCT]:[SELLING PRICE]],2,FALSE)</f>
        <v>Category3</v>
      </c>
      <c r="I1610" s="3" t="str">
        <f>VLOOKUP(Table3[[#This Row],[PRODUCT ID]],Table1[[PRODUCT]:[SELLING PRICE]],3,FALSE)</f>
        <v>Ft</v>
      </c>
      <c r="J1610" s="16">
        <f ca="1">VLOOKUP(Table3[[#This Row],[PRODUCT ID]],Table1[[PRODUCT]:[SELLING PRICE]],4,FALSE)</f>
        <v>117</v>
      </c>
      <c r="K1610" s="16">
        <f ca="1">VLOOKUP(Table3[[#This Row],[PRODUCT ID]],Table1[[PRODUCT]:[SELLING PRICE]],5,FALSE)</f>
        <v>139.49332758643612</v>
      </c>
      <c r="L1610" s="16">
        <f ca="1">J1610*Table3[[#This Row],[QUANTITY]]</f>
        <v>819</v>
      </c>
      <c r="M1610" s="16">
        <f ca="1">K1610*Table3[[#This Row],[QUANTITY]]*(1-Table3[[#This Row],[DISCOUNT %]])</f>
        <v>954.09834891227831</v>
      </c>
      <c r="N1610" s="3">
        <f>DAY(Table3[[#This Row],[DATE]])</f>
        <v>28</v>
      </c>
      <c r="O1610" s="3" t="str">
        <f>TEXT(Table3[[#This Row],[DATE]],"mmm")</f>
        <v>May</v>
      </c>
      <c r="P1610" s="3">
        <f>YEAR(Table3[[#This Row],[DATE]])</f>
        <v>2025</v>
      </c>
    </row>
    <row r="1611" spans="1:16" x14ac:dyDescent="0.3">
      <c r="A1611" s="6">
        <v>45806</v>
      </c>
      <c r="B1611" s="7" t="s">
        <v>1613</v>
      </c>
      <c r="C1611" s="9">
        <f t="shared" ca="1" si="50"/>
        <v>3</v>
      </c>
      <c r="D1611" s="9" t="s">
        <v>2115</v>
      </c>
      <c r="E1611" s="9" t="s">
        <v>2116</v>
      </c>
      <c r="F1611" s="10">
        <f t="shared" ca="1" si="51"/>
        <v>3.4784126350375547E-2</v>
      </c>
      <c r="G1611" s="3" t="str">
        <f>VLOOKUP(Table3[[#This Row],[PRODUCT ID]],Table1[[PRODUCT]:[SELLING PRICE]],1,FALSE)</f>
        <v>Product561</v>
      </c>
      <c r="H1611" s="3" t="str">
        <f>VLOOKUP(Table3[[#This Row],[PRODUCT ID]],Table1[[PRODUCT]:[SELLING PRICE]],2,FALSE)</f>
        <v>Category4</v>
      </c>
      <c r="I1611" s="3" t="str">
        <f>VLOOKUP(Table3[[#This Row],[PRODUCT ID]],Table1[[PRODUCT]:[SELLING PRICE]],3,FALSE)</f>
        <v>No</v>
      </c>
      <c r="J1611" s="16">
        <f ca="1">VLOOKUP(Table3[[#This Row],[PRODUCT ID]],Table1[[PRODUCT]:[SELLING PRICE]],4,FALSE)</f>
        <v>135</v>
      </c>
      <c r="K1611" s="16">
        <f ca="1">VLOOKUP(Table3[[#This Row],[PRODUCT ID]],Table1[[PRODUCT]:[SELLING PRICE]],5,FALSE)</f>
        <v>297.82454485848604</v>
      </c>
      <c r="L1611" s="16">
        <f ca="1">J1611*Table3[[#This Row],[QUANTITY]]</f>
        <v>405</v>
      </c>
      <c r="M1611" s="16">
        <f ca="1">K1611*Table3[[#This Row],[QUANTITY]]*(1-Table3[[#This Row],[DISCOUNT %]])</f>
        <v>862.39493477965618</v>
      </c>
      <c r="N1611" s="3">
        <f>DAY(Table3[[#This Row],[DATE]])</f>
        <v>29</v>
      </c>
      <c r="O1611" s="3" t="str">
        <f>TEXT(Table3[[#This Row],[DATE]],"mmm")</f>
        <v>May</v>
      </c>
      <c r="P1611" s="3">
        <f>YEAR(Table3[[#This Row],[DATE]])</f>
        <v>2025</v>
      </c>
    </row>
    <row r="1612" spans="1:16" x14ac:dyDescent="0.3">
      <c r="A1612" s="6">
        <v>45807</v>
      </c>
      <c r="B1612" s="7" t="s">
        <v>1614</v>
      </c>
      <c r="C1612" s="9">
        <f t="shared" ca="1" si="50"/>
        <v>4</v>
      </c>
      <c r="D1612" s="9" t="s">
        <v>2117</v>
      </c>
      <c r="E1612" s="9" t="s">
        <v>2118</v>
      </c>
      <c r="F1612" s="10">
        <f t="shared" ca="1" si="51"/>
        <v>4.2520784274215464E-3</v>
      </c>
      <c r="G1612" s="3" t="str">
        <f>VLOOKUP(Table3[[#This Row],[PRODUCT ID]],Table1[[PRODUCT]:[SELLING PRICE]],1,FALSE)</f>
        <v>Product562</v>
      </c>
      <c r="H1612" s="3" t="str">
        <f>VLOOKUP(Table3[[#This Row],[PRODUCT ID]],Table1[[PRODUCT]:[SELLING PRICE]],2,FALSE)</f>
        <v>Category5</v>
      </c>
      <c r="I1612" s="3" t="str">
        <f>VLOOKUP(Table3[[#This Row],[PRODUCT ID]],Table1[[PRODUCT]:[SELLING PRICE]],3,FALSE)</f>
        <v>Kg</v>
      </c>
      <c r="J1612" s="16">
        <f ca="1">VLOOKUP(Table3[[#This Row],[PRODUCT ID]],Table1[[PRODUCT]:[SELLING PRICE]],4,FALSE)</f>
        <v>82</v>
      </c>
      <c r="K1612" s="16">
        <f ca="1">VLOOKUP(Table3[[#This Row],[PRODUCT ID]],Table1[[PRODUCT]:[SELLING PRICE]],5,FALSE)</f>
        <v>144.32354891023192</v>
      </c>
      <c r="L1612" s="16">
        <f ca="1">J1612*Table3[[#This Row],[QUANTITY]]</f>
        <v>328</v>
      </c>
      <c r="M1612" s="16">
        <f ca="1">K1612*Table3[[#This Row],[QUANTITY]]*(1-Table3[[#This Row],[DISCOUNT %]])</f>
        <v>574.83949544536722</v>
      </c>
      <c r="N1612" s="3">
        <f>DAY(Table3[[#This Row],[DATE]])</f>
        <v>30</v>
      </c>
      <c r="O1612" s="3" t="str">
        <f>TEXT(Table3[[#This Row],[DATE]],"mmm")</f>
        <v>May</v>
      </c>
      <c r="P1612" s="3">
        <f>YEAR(Table3[[#This Row],[DATE]])</f>
        <v>2025</v>
      </c>
    </row>
    <row r="1613" spans="1:16" x14ac:dyDescent="0.3">
      <c r="A1613" s="6">
        <v>45808</v>
      </c>
      <c r="B1613" s="7" t="s">
        <v>1615</v>
      </c>
      <c r="C1613" s="9">
        <f t="shared" ca="1" si="50"/>
        <v>12</v>
      </c>
      <c r="D1613" s="9" t="s">
        <v>2117</v>
      </c>
      <c r="E1613" s="9" t="s">
        <v>2118</v>
      </c>
      <c r="F1613" s="10">
        <f t="shared" ca="1" si="51"/>
        <v>7.0361489162377167E-3</v>
      </c>
      <c r="G1613" s="3" t="str">
        <f>VLOOKUP(Table3[[#This Row],[PRODUCT ID]],Table1[[PRODUCT]:[SELLING PRICE]],1,FALSE)</f>
        <v>Product563</v>
      </c>
      <c r="H1613" s="3" t="str">
        <f>VLOOKUP(Table3[[#This Row],[PRODUCT ID]],Table1[[PRODUCT]:[SELLING PRICE]],2,FALSE)</f>
        <v>Category1</v>
      </c>
      <c r="I1613" s="3" t="str">
        <f>VLOOKUP(Table3[[#This Row],[PRODUCT ID]],Table1[[PRODUCT]:[SELLING PRICE]],3,FALSE)</f>
        <v>Kg</v>
      </c>
      <c r="J1613" s="16">
        <f ca="1">VLOOKUP(Table3[[#This Row],[PRODUCT ID]],Table1[[PRODUCT]:[SELLING PRICE]],4,FALSE)</f>
        <v>229</v>
      </c>
      <c r="K1613" s="16">
        <f ca="1">VLOOKUP(Table3[[#This Row],[PRODUCT ID]],Table1[[PRODUCT]:[SELLING PRICE]],5,FALSE)</f>
        <v>57.054695548244538</v>
      </c>
      <c r="L1613" s="16">
        <f ca="1">J1613*Table3[[#This Row],[QUANTITY]]</f>
        <v>2748</v>
      </c>
      <c r="M1613" s="16">
        <f ca="1">K1613*Table3[[#This Row],[QUANTITY]]*(1-Table3[[#This Row],[DISCOUNT %]])</f>
        <v>679.83900256795789</v>
      </c>
      <c r="N1613" s="3">
        <f>DAY(Table3[[#This Row],[DATE]])</f>
        <v>31</v>
      </c>
      <c r="O1613" s="3" t="str">
        <f>TEXT(Table3[[#This Row],[DATE]],"mmm")</f>
        <v>May</v>
      </c>
      <c r="P1613" s="3">
        <f>YEAR(Table3[[#This Row],[DATE]])</f>
        <v>2025</v>
      </c>
    </row>
    <row r="1614" spans="1:16" x14ac:dyDescent="0.3">
      <c r="A1614" s="6">
        <v>45809</v>
      </c>
      <c r="B1614" s="7" t="s">
        <v>1616</v>
      </c>
      <c r="C1614" s="9">
        <f t="shared" ca="1" si="50"/>
        <v>5</v>
      </c>
      <c r="D1614" s="9" t="s">
        <v>2116</v>
      </c>
      <c r="E1614" s="9" t="s">
        <v>2116</v>
      </c>
      <c r="F1614" s="10">
        <f t="shared" ca="1" si="51"/>
        <v>9.9791698363718623E-2</v>
      </c>
      <c r="G1614" s="3" t="str">
        <f>VLOOKUP(Table3[[#This Row],[PRODUCT ID]],Table1[[PRODUCT]:[SELLING PRICE]],1,FALSE)</f>
        <v>Product564</v>
      </c>
      <c r="H1614" s="3" t="str">
        <f>VLOOKUP(Table3[[#This Row],[PRODUCT ID]],Table1[[PRODUCT]:[SELLING PRICE]],2,FALSE)</f>
        <v>Category2</v>
      </c>
      <c r="I1614" s="3" t="str">
        <f>VLOOKUP(Table3[[#This Row],[PRODUCT ID]],Table1[[PRODUCT]:[SELLING PRICE]],3,FALSE)</f>
        <v>Lt</v>
      </c>
      <c r="J1614" s="16">
        <f ca="1">VLOOKUP(Table3[[#This Row],[PRODUCT ID]],Table1[[PRODUCT]:[SELLING PRICE]],4,FALSE)</f>
        <v>208</v>
      </c>
      <c r="K1614" s="16">
        <f ca="1">VLOOKUP(Table3[[#This Row],[PRODUCT ID]],Table1[[PRODUCT]:[SELLING PRICE]],5,FALSE)</f>
        <v>279.58765779931457</v>
      </c>
      <c r="L1614" s="16">
        <f ca="1">J1614*Table3[[#This Row],[QUANTITY]]</f>
        <v>1040</v>
      </c>
      <c r="M1614" s="16">
        <f ca="1">K1614*Table3[[#This Row],[QUANTITY]]*(1-Table3[[#This Row],[DISCOUNT %]])</f>
        <v>1258.4356529299339</v>
      </c>
      <c r="N1614" s="3">
        <f>DAY(Table3[[#This Row],[DATE]])</f>
        <v>1</v>
      </c>
      <c r="O1614" s="3" t="str">
        <f>TEXT(Table3[[#This Row],[DATE]],"mmm")</f>
        <v>Jun</v>
      </c>
      <c r="P1614" s="3">
        <f>YEAR(Table3[[#This Row],[DATE]])</f>
        <v>2025</v>
      </c>
    </row>
    <row r="1615" spans="1:16" x14ac:dyDescent="0.3">
      <c r="A1615" s="6">
        <v>45810</v>
      </c>
      <c r="B1615" s="7" t="s">
        <v>1617</v>
      </c>
      <c r="C1615" s="9">
        <f t="shared" ca="1" si="50"/>
        <v>1</v>
      </c>
      <c r="D1615" s="9" t="s">
        <v>2116</v>
      </c>
      <c r="E1615" s="9" t="s">
        <v>2116</v>
      </c>
      <c r="F1615" s="10">
        <f t="shared" ca="1" si="51"/>
        <v>1.8833832921974492E-2</v>
      </c>
      <c r="G1615" s="3" t="str">
        <f>VLOOKUP(Table3[[#This Row],[PRODUCT ID]],Table1[[PRODUCT]:[SELLING PRICE]],1,FALSE)</f>
        <v>Product565</v>
      </c>
      <c r="H1615" s="3" t="str">
        <f>VLOOKUP(Table3[[#This Row],[PRODUCT ID]],Table1[[PRODUCT]:[SELLING PRICE]],2,FALSE)</f>
        <v>Category3</v>
      </c>
      <c r="I1615" s="3" t="str">
        <f>VLOOKUP(Table3[[#This Row],[PRODUCT ID]],Table1[[PRODUCT]:[SELLING PRICE]],3,FALSE)</f>
        <v>Kg</v>
      </c>
      <c r="J1615" s="16">
        <f ca="1">VLOOKUP(Table3[[#This Row],[PRODUCT ID]],Table1[[PRODUCT]:[SELLING PRICE]],4,FALSE)</f>
        <v>240</v>
      </c>
      <c r="K1615" s="16">
        <f ca="1">VLOOKUP(Table3[[#This Row],[PRODUCT ID]],Table1[[PRODUCT]:[SELLING PRICE]],5,FALSE)</f>
        <v>77.91960841802296</v>
      </c>
      <c r="L1615" s="16">
        <f ca="1">J1615*Table3[[#This Row],[QUANTITY]]</f>
        <v>240</v>
      </c>
      <c r="M1615" s="16">
        <f ca="1">K1615*Table3[[#This Row],[QUANTITY]]*(1-Table3[[#This Row],[DISCOUNT %]])</f>
        <v>76.452083531732242</v>
      </c>
      <c r="N1615" s="3">
        <f>DAY(Table3[[#This Row],[DATE]])</f>
        <v>2</v>
      </c>
      <c r="O1615" s="3" t="str">
        <f>TEXT(Table3[[#This Row],[DATE]],"mmm")</f>
        <v>Jun</v>
      </c>
      <c r="P1615" s="3">
        <f>YEAR(Table3[[#This Row],[DATE]])</f>
        <v>2025</v>
      </c>
    </row>
    <row r="1616" spans="1:16" x14ac:dyDescent="0.3">
      <c r="A1616" s="6">
        <v>45811</v>
      </c>
      <c r="B1616" s="7" t="s">
        <v>1618</v>
      </c>
      <c r="C1616" s="9">
        <f t="shared" ca="1" si="50"/>
        <v>15</v>
      </c>
      <c r="D1616" s="9" t="s">
        <v>2116</v>
      </c>
      <c r="E1616" s="9" t="s">
        <v>2116</v>
      </c>
      <c r="F1616" s="10">
        <f t="shared" ca="1" si="51"/>
        <v>7.1441916712240913E-2</v>
      </c>
      <c r="G1616" s="3" t="str">
        <f>VLOOKUP(Table3[[#This Row],[PRODUCT ID]],Table1[[PRODUCT]:[SELLING PRICE]],1,FALSE)</f>
        <v>Product566</v>
      </c>
      <c r="H1616" s="3" t="str">
        <f>VLOOKUP(Table3[[#This Row],[PRODUCT ID]],Table1[[PRODUCT]:[SELLING PRICE]],2,FALSE)</f>
        <v>Category4</v>
      </c>
      <c r="I1616" s="3" t="str">
        <f>VLOOKUP(Table3[[#This Row],[PRODUCT ID]],Table1[[PRODUCT]:[SELLING PRICE]],3,FALSE)</f>
        <v>Lt</v>
      </c>
      <c r="J1616" s="16">
        <f ca="1">VLOOKUP(Table3[[#This Row],[PRODUCT ID]],Table1[[PRODUCT]:[SELLING PRICE]],4,FALSE)</f>
        <v>186</v>
      </c>
      <c r="K1616" s="16">
        <f ca="1">VLOOKUP(Table3[[#This Row],[PRODUCT ID]],Table1[[PRODUCT]:[SELLING PRICE]],5,FALSE)</f>
        <v>41.4569338529571</v>
      </c>
      <c r="L1616" s="16">
        <f ca="1">J1616*Table3[[#This Row],[QUANTITY]]</f>
        <v>2790</v>
      </c>
      <c r="M1616" s="16">
        <f ca="1">K1616*Table3[[#This Row],[QUANTITY]]*(1-Table3[[#This Row],[DISCOUNT %]])</f>
        <v>577.42756556233883</v>
      </c>
      <c r="N1616" s="3">
        <f>DAY(Table3[[#This Row],[DATE]])</f>
        <v>3</v>
      </c>
      <c r="O1616" s="3" t="str">
        <f>TEXT(Table3[[#This Row],[DATE]],"mmm")</f>
        <v>Jun</v>
      </c>
      <c r="P1616" s="3">
        <f>YEAR(Table3[[#This Row],[DATE]])</f>
        <v>2025</v>
      </c>
    </row>
    <row r="1617" spans="1:16" x14ac:dyDescent="0.3">
      <c r="A1617" s="6">
        <v>45812</v>
      </c>
      <c r="B1617" s="7" t="s">
        <v>1619</v>
      </c>
      <c r="C1617" s="9">
        <f t="shared" ca="1" si="50"/>
        <v>9</v>
      </c>
      <c r="D1617" s="9" t="s">
        <v>2116</v>
      </c>
      <c r="E1617" s="9" t="s">
        <v>2116</v>
      </c>
      <c r="F1617" s="10">
        <f t="shared" ca="1" si="51"/>
        <v>6.6012261768609526E-2</v>
      </c>
      <c r="G1617" s="3" t="str">
        <f>VLOOKUP(Table3[[#This Row],[PRODUCT ID]],Table1[[PRODUCT]:[SELLING PRICE]],1,FALSE)</f>
        <v>Product567</v>
      </c>
      <c r="H1617" s="3" t="str">
        <f>VLOOKUP(Table3[[#This Row],[PRODUCT ID]],Table1[[PRODUCT]:[SELLING PRICE]],2,FALSE)</f>
        <v>Category5</v>
      </c>
      <c r="I1617" s="3" t="str">
        <f>VLOOKUP(Table3[[#This Row],[PRODUCT ID]],Table1[[PRODUCT]:[SELLING PRICE]],3,FALSE)</f>
        <v>Ft</v>
      </c>
      <c r="J1617" s="16">
        <f ca="1">VLOOKUP(Table3[[#This Row],[PRODUCT ID]],Table1[[PRODUCT]:[SELLING PRICE]],4,FALSE)</f>
        <v>236</v>
      </c>
      <c r="K1617" s="16">
        <f ca="1">VLOOKUP(Table3[[#This Row],[PRODUCT ID]],Table1[[PRODUCT]:[SELLING PRICE]],5,FALSE)</f>
        <v>74.343859377619594</v>
      </c>
      <c r="L1617" s="16">
        <f ca="1">J1617*Table3[[#This Row],[QUANTITY]]</f>
        <v>2124</v>
      </c>
      <c r="M1617" s="16">
        <f ca="1">K1617*Table3[[#This Row],[QUANTITY]]*(1-Table3[[#This Row],[DISCOUNT %]])</f>
        <v>624.92627764345923</v>
      </c>
      <c r="N1617" s="3">
        <f>DAY(Table3[[#This Row],[DATE]])</f>
        <v>4</v>
      </c>
      <c r="O1617" s="3" t="str">
        <f>TEXT(Table3[[#This Row],[DATE]],"mmm")</f>
        <v>Jun</v>
      </c>
      <c r="P1617" s="3">
        <f>YEAR(Table3[[#This Row],[DATE]])</f>
        <v>2025</v>
      </c>
    </row>
    <row r="1618" spans="1:16" x14ac:dyDescent="0.3">
      <c r="A1618" s="6">
        <v>45813</v>
      </c>
      <c r="B1618" s="7" t="s">
        <v>1620</v>
      </c>
      <c r="C1618" s="9">
        <f t="shared" ca="1" si="50"/>
        <v>5</v>
      </c>
      <c r="D1618" s="9" t="s">
        <v>2115</v>
      </c>
      <c r="E1618" s="9" t="s">
        <v>2118</v>
      </c>
      <c r="F1618" s="10">
        <f t="shared" ca="1" si="51"/>
        <v>5.8724004592031656E-2</v>
      </c>
      <c r="G1618" s="3" t="str">
        <f>VLOOKUP(Table3[[#This Row],[PRODUCT ID]],Table1[[PRODUCT]:[SELLING PRICE]],1,FALSE)</f>
        <v>Product568</v>
      </c>
      <c r="H1618" s="3" t="str">
        <f>VLOOKUP(Table3[[#This Row],[PRODUCT ID]],Table1[[PRODUCT]:[SELLING PRICE]],2,FALSE)</f>
        <v>Category1</v>
      </c>
      <c r="I1618" s="3" t="str">
        <f>VLOOKUP(Table3[[#This Row],[PRODUCT ID]],Table1[[PRODUCT]:[SELLING PRICE]],3,FALSE)</f>
        <v>Kg</v>
      </c>
      <c r="J1618" s="16">
        <f ca="1">VLOOKUP(Table3[[#This Row],[PRODUCT ID]],Table1[[PRODUCT]:[SELLING PRICE]],4,FALSE)</f>
        <v>245</v>
      </c>
      <c r="K1618" s="16">
        <f ca="1">VLOOKUP(Table3[[#This Row],[PRODUCT ID]],Table1[[PRODUCT]:[SELLING PRICE]],5,FALSE)</f>
        <v>253.69412271952058</v>
      </c>
      <c r="L1618" s="16">
        <f ca="1">J1618*Table3[[#This Row],[QUANTITY]]</f>
        <v>1225</v>
      </c>
      <c r="M1618" s="16">
        <f ca="1">K1618*Table3[[#This Row],[QUANTITY]]*(1-Table3[[#This Row],[DISCOUNT %]])</f>
        <v>1193.9809394598401</v>
      </c>
      <c r="N1618" s="3">
        <f>DAY(Table3[[#This Row],[DATE]])</f>
        <v>5</v>
      </c>
      <c r="O1618" s="3" t="str">
        <f>TEXT(Table3[[#This Row],[DATE]],"mmm")</f>
        <v>Jun</v>
      </c>
      <c r="P1618" s="3">
        <f>YEAR(Table3[[#This Row],[DATE]])</f>
        <v>2025</v>
      </c>
    </row>
    <row r="1619" spans="1:16" x14ac:dyDescent="0.3">
      <c r="A1619" s="6">
        <v>45814</v>
      </c>
      <c r="B1619" s="7" t="s">
        <v>1621</v>
      </c>
      <c r="C1619" s="9">
        <f t="shared" ca="1" si="50"/>
        <v>10</v>
      </c>
      <c r="D1619" s="9" t="s">
        <v>2116</v>
      </c>
      <c r="E1619" s="9" t="s">
        <v>2116</v>
      </c>
      <c r="F1619" s="10">
        <f t="shared" ca="1" si="51"/>
        <v>5.4084976912400919E-2</v>
      </c>
      <c r="G1619" s="3" t="str">
        <f>VLOOKUP(Table3[[#This Row],[PRODUCT ID]],Table1[[PRODUCT]:[SELLING PRICE]],1,FALSE)</f>
        <v>Product569</v>
      </c>
      <c r="H1619" s="3" t="str">
        <f>VLOOKUP(Table3[[#This Row],[PRODUCT ID]],Table1[[PRODUCT]:[SELLING PRICE]],2,FALSE)</f>
        <v>Category2</v>
      </c>
      <c r="I1619" s="3" t="str">
        <f>VLOOKUP(Table3[[#This Row],[PRODUCT ID]],Table1[[PRODUCT]:[SELLING PRICE]],3,FALSE)</f>
        <v>No</v>
      </c>
      <c r="J1619" s="16">
        <f ca="1">VLOOKUP(Table3[[#This Row],[PRODUCT ID]],Table1[[PRODUCT]:[SELLING PRICE]],4,FALSE)</f>
        <v>72</v>
      </c>
      <c r="K1619" s="16">
        <f ca="1">VLOOKUP(Table3[[#This Row],[PRODUCT ID]],Table1[[PRODUCT]:[SELLING PRICE]],5,FALSE)</f>
        <v>248.26452841236798</v>
      </c>
      <c r="L1619" s="16">
        <f ca="1">J1619*Table3[[#This Row],[QUANTITY]]</f>
        <v>720</v>
      </c>
      <c r="M1619" s="16">
        <f ca="1">K1619*Table3[[#This Row],[QUANTITY]]*(1-Table3[[#This Row],[DISCOUNT %]])</f>
        <v>2348.3714712501696</v>
      </c>
      <c r="N1619" s="3">
        <f>DAY(Table3[[#This Row],[DATE]])</f>
        <v>6</v>
      </c>
      <c r="O1619" s="3" t="str">
        <f>TEXT(Table3[[#This Row],[DATE]],"mmm")</f>
        <v>Jun</v>
      </c>
      <c r="P1619" s="3">
        <f>YEAR(Table3[[#This Row],[DATE]])</f>
        <v>2025</v>
      </c>
    </row>
    <row r="1620" spans="1:16" x14ac:dyDescent="0.3">
      <c r="A1620" s="6">
        <v>45815</v>
      </c>
      <c r="B1620" s="7" t="s">
        <v>1622</v>
      </c>
      <c r="C1620" s="9">
        <f t="shared" ca="1" si="50"/>
        <v>12</v>
      </c>
      <c r="D1620" s="9" t="s">
        <v>2117</v>
      </c>
      <c r="E1620" s="9" t="s">
        <v>2116</v>
      </c>
      <c r="F1620" s="10">
        <f t="shared" ca="1" si="51"/>
        <v>7.878829285547477E-2</v>
      </c>
      <c r="G1620" s="3" t="str">
        <f>VLOOKUP(Table3[[#This Row],[PRODUCT ID]],Table1[[PRODUCT]:[SELLING PRICE]],1,FALSE)</f>
        <v>Product570</v>
      </c>
      <c r="H1620" s="3" t="str">
        <f>VLOOKUP(Table3[[#This Row],[PRODUCT ID]],Table1[[PRODUCT]:[SELLING PRICE]],2,FALSE)</f>
        <v>Category3</v>
      </c>
      <c r="I1620" s="3" t="str">
        <f>VLOOKUP(Table3[[#This Row],[PRODUCT ID]],Table1[[PRODUCT]:[SELLING PRICE]],3,FALSE)</f>
        <v>No</v>
      </c>
      <c r="J1620" s="16">
        <f ca="1">VLOOKUP(Table3[[#This Row],[PRODUCT ID]],Table1[[PRODUCT]:[SELLING PRICE]],4,FALSE)</f>
        <v>154</v>
      </c>
      <c r="K1620" s="16">
        <f ca="1">VLOOKUP(Table3[[#This Row],[PRODUCT ID]],Table1[[PRODUCT]:[SELLING PRICE]],5,FALSE)</f>
        <v>48.015107823249188</v>
      </c>
      <c r="L1620" s="16">
        <f ca="1">J1620*Table3[[#This Row],[QUANTITY]]</f>
        <v>1848</v>
      </c>
      <c r="M1620" s="16">
        <f ca="1">K1620*Table3[[#This Row],[QUANTITY]]*(1-Table3[[#This Row],[DISCOUNT %]])</f>
        <v>530.78495335900595</v>
      </c>
      <c r="N1620" s="3">
        <f>DAY(Table3[[#This Row],[DATE]])</f>
        <v>7</v>
      </c>
      <c r="O1620" s="3" t="str">
        <f>TEXT(Table3[[#This Row],[DATE]],"mmm")</f>
        <v>Jun</v>
      </c>
      <c r="P1620" s="3">
        <f>YEAR(Table3[[#This Row],[DATE]])</f>
        <v>2025</v>
      </c>
    </row>
    <row r="1621" spans="1:16" x14ac:dyDescent="0.3">
      <c r="A1621" s="6">
        <v>45816</v>
      </c>
      <c r="B1621" s="7" t="s">
        <v>1623</v>
      </c>
      <c r="C1621" s="9">
        <f t="shared" ca="1" si="50"/>
        <v>7</v>
      </c>
      <c r="D1621" s="9" t="s">
        <v>2115</v>
      </c>
      <c r="E1621" s="9" t="s">
        <v>2116</v>
      </c>
      <c r="F1621" s="10">
        <f t="shared" ca="1" si="51"/>
        <v>1.1051099252960484E-2</v>
      </c>
      <c r="G1621" s="3" t="str">
        <f>VLOOKUP(Table3[[#This Row],[PRODUCT ID]],Table1[[PRODUCT]:[SELLING PRICE]],1,FALSE)</f>
        <v>Product571</v>
      </c>
      <c r="H1621" s="3" t="str">
        <f>VLOOKUP(Table3[[#This Row],[PRODUCT ID]],Table1[[PRODUCT]:[SELLING PRICE]],2,FALSE)</f>
        <v>Category4</v>
      </c>
      <c r="I1621" s="3" t="str">
        <f>VLOOKUP(Table3[[#This Row],[PRODUCT ID]],Table1[[PRODUCT]:[SELLING PRICE]],3,FALSE)</f>
        <v>Ft</v>
      </c>
      <c r="J1621" s="16">
        <f ca="1">VLOOKUP(Table3[[#This Row],[PRODUCT ID]],Table1[[PRODUCT]:[SELLING PRICE]],4,FALSE)</f>
        <v>57</v>
      </c>
      <c r="K1621" s="16">
        <f ca="1">VLOOKUP(Table3[[#This Row],[PRODUCT ID]],Table1[[PRODUCT]:[SELLING PRICE]],5,FALSE)</f>
        <v>86.264239625151305</v>
      </c>
      <c r="L1621" s="16">
        <f ca="1">J1621*Table3[[#This Row],[QUANTITY]]</f>
        <v>399</v>
      </c>
      <c r="M1621" s="16">
        <f ca="1">K1621*Table3[[#This Row],[QUANTITY]]*(1-Table3[[#This Row],[DISCOUNT %]])</f>
        <v>597.17647465750815</v>
      </c>
      <c r="N1621" s="3">
        <f>DAY(Table3[[#This Row],[DATE]])</f>
        <v>8</v>
      </c>
      <c r="O1621" s="3" t="str">
        <f>TEXT(Table3[[#This Row],[DATE]],"mmm")</f>
        <v>Jun</v>
      </c>
      <c r="P1621" s="3">
        <f>YEAR(Table3[[#This Row],[DATE]])</f>
        <v>2025</v>
      </c>
    </row>
    <row r="1622" spans="1:16" x14ac:dyDescent="0.3">
      <c r="A1622" s="6">
        <v>45817</v>
      </c>
      <c r="B1622" s="7" t="s">
        <v>1624</v>
      </c>
      <c r="C1622" s="9">
        <f t="shared" ca="1" si="50"/>
        <v>15</v>
      </c>
      <c r="D1622" s="9" t="s">
        <v>2115</v>
      </c>
      <c r="E1622" s="9" t="s">
        <v>2116</v>
      </c>
      <c r="F1622" s="10">
        <f t="shared" ca="1" si="51"/>
        <v>2.4155883507608535E-2</v>
      </c>
      <c r="G1622" s="3" t="str">
        <f>VLOOKUP(Table3[[#This Row],[PRODUCT ID]],Table1[[PRODUCT]:[SELLING PRICE]],1,FALSE)</f>
        <v>Product572</v>
      </c>
      <c r="H1622" s="3" t="str">
        <f>VLOOKUP(Table3[[#This Row],[PRODUCT ID]],Table1[[PRODUCT]:[SELLING PRICE]],2,FALSE)</f>
        <v>Category5</v>
      </c>
      <c r="I1622" s="3" t="str">
        <f>VLOOKUP(Table3[[#This Row],[PRODUCT ID]],Table1[[PRODUCT]:[SELLING PRICE]],3,FALSE)</f>
        <v>No</v>
      </c>
      <c r="J1622" s="16">
        <f ca="1">VLOOKUP(Table3[[#This Row],[PRODUCT ID]],Table1[[PRODUCT]:[SELLING PRICE]],4,FALSE)</f>
        <v>133</v>
      </c>
      <c r="K1622" s="16">
        <f ca="1">VLOOKUP(Table3[[#This Row],[PRODUCT ID]],Table1[[PRODUCT]:[SELLING PRICE]],5,FALSE)</f>
        <v>31.463418303085749</v>
      </c>
      <c r="L1622" s="16">
        <f ca="1">J1622*Table3[[#This Row],[QUANTITY]]</f>
        <v>1995</v>
      </c>
      <c r="M1622" s="16">
        <f ca="1">K1622*Table3[[#This Row],[QUANTITY]]*(1-Table3[[#This Row],[DISCOUNT %]])</f>
        <v>460.55087453707876</v>
      </c>
      <c r="N1622" s="3">
        <f>DAY(Table3[[#This Row],[DATE]])</f>
        <v>9</v>
      </c>
      <c r="O1622" s="3" t="str">
        <f>TEXT(Table3[[#This Row],[DATE]],"mmm")</f>
        <v>Jun</v>
      </c>
      <c r="P1622" s="3">
        <f>YEAR(Table3[[#This Row],[DATE]])</f>
        <v>2025</v>
      </c>
    </row>
    <row r="1623" spans="1:16" x14ac:dyDescent="0.3">
      <c r="A1623" s="6">
        <v>45818</v>
      </c>
      <c r="B1623" s="7" t="s">
        <v>1625</v>
      </c>
      <c r="C1623" s="9">
        <f t="shared" ca="1" si="50"/>
        <v>9</v>
      </c>
      <c r="D1623" s="9" t="s">
        <v>2115</v>
      </c>
      <c r="E1623" s="9" t="s">
        <v>2116</v>
      </c>
      <c r="F1623" s="10">
        <f t="shared" ca="1" si="51"/>
        <v>3.2264695110934438E-2</v>
      </c>
      <c r="G1623" s="3" t="str">
        <f>VLOOKUP(Table3[[#This Row],[PRODUCT ID]],Table1[[PRODUCT]:[SELLING PRICE]],1,FALSE)</f>
        <v>Product573</v>
      </c>
      <c r="H1623" s="3" t="str">
        <f>VLOOKUP(Table3[[#This Row],[PRODUCT ID]],Table1[[PRODUCT]:[SELLING PRICE]],2,FALSE)</f>
        <v>Category1</v>
      </c>
      <c r="I1623" s="3" t="str">
        <f>VLOOKUP(Table3[[#This Row],[PRODUCT ID]],Table1[[PRODUCT]:[SELLING PRICE]],3,FALSE)</f>
        <v>Kg</v>
      </c>
      <c r="J1623" s="16">
        <f ca="1">VLOOKUP(Table3[[#This Row],[PRODUCT ID]],Table1[[PRODUCT]:[SELLING PRICE]],4,FALSE)</f>
        <v>12</v>
      </c>
      <c r="K1623" s="16">
        <f ca="1">VLOOKUP(Table3[[#This Row],[PRODUCT ID]],Table1[[PRODUCT]:[SELLING PRICE]],5,FALSE)</f>
        <v>300.03332508934074</v>
      </c>
      <c r="L1623" s="16">
        <f ca="1">J1623*Table3[[#This Row],[QUANTITY]]</f>
        <v>108</v>
      </c>
      <c r="M1623" s="16">
        <f ca="1">K1623*Table3[[#This Row],[QUANTITY]]*(1-Table3[[#This Row],[DISCOUNT %]])</f>
        <v>2613.1755719899197</v>
      </c>
      <c r="N1623" s="3">
        <f>DAY(Table3[[#This Row],[DATE]])</f>
        <v>10</v>
      </c>
      <c r="O1623" s="3" t="str">
        <f>TEXT(Table3[[#This Row],[DATE]],"mmm")</f>
        <v>Jun</v>
      </c>
      <c r="P1623" s="3">
        <f>YEAR(Table3[[#This Row],[DATE]])</f>
        <v>2025</v>
      </c>
    </row>
    <row r="1624" spans="1:16" x14ac:dyDescent="0.3">
      <c r="A1624" s="6">
        <v>45819</v>
      </c>
      <c r="B1624" s="7" t="s">
        <v>1626</v>
      </c>
      <c r="C1624" s="9">
        <f t="shared" ca="1" si="50"/>
        <v>13</v>
      </c>
      <c r="D1624" s="9" t="s">
        <v>2116</v>
      </c>
      <c r="E1624" s="9" t="s">
        <v>2118</v>
      </c>
      <c r="F1624" s="10">
        <f t="shared" ca="1" si="51"/>
        <v>9.4541666012879395E-3</v>
      </c>
      <c r="G1624" s="3" t="str">
        <f>VLOOKUP(Table3[[#This Row],[PRODUCT ID]],Table1[[PRODUCT]:[SELLING PRICE]],1,FALSE)</f>
        <v>Product574</v>
      </c>
      <c r="H1624" s="3" t="str">
        <f>VLOOKUP(Table3[[#This Row],[PRODUCT ID]],Table1[[PRODUCT]:[SELLING PRICE]],2,FALSE)</f>
        <v>Category2</v>
      </c>
      <c r="I1624" s="3" t="str">
        <f>VLOOKUP(Table3[[#This Row],[PRODUCT ID]],Table1[[PRODUCT]:[SELLING PRICE]],3,FALSE)</f>
        <v>Kg</v>
      </c>
      <c r="J1624" s="16">
        <f ca="1">VLOOKUP(Table3[[#This Row],[PRODUCT ID]],Table1[[PRODUCT]:[SELLING PRICE]],4,FALSE)</f>
        <v>94</v>
      </c>
      <c r="K1624" s="16">
        <f ca="1">VLOOKUP(Table3[[#This Row],[PRODUCT ID]],Table1[[PRODUCT]:[SELLING PRICE]],5,FALSE)</f>
        <v>91.566820877897115</v>
      </c>
      <c r="L1624" s="16">
        <f ca="1">J1624*Table3[[#This Row],[QUANTITY]]</f>
        <v>1222</v>
      </c>
      <c r="M1624" s="16">
        <f ca="1">K1624*Table3[[#This Row],[QUANTITY]]*(1-Table3[[#This Row],[DISCOUNT %]])</f>
        <v>1179.1147276761733</v>
      </c>
      <c r="N1624" s="3">
        <f>DAY(Table3[[#This Row],[DATE]])</f>
        <v>11</v>
      </c>
      <c r="O1624" s="3" t="str">
        <f>TEXT(Table3[[#This Row],[DATE]],"mmm")</f>
        <v>Jun</v>
      </c>
      <c r="P1624" s="3">
        <f>YEAR(Table3[[#This Row],[DATE]])</f>
        <v>2025</v>
      </c>
    </row>
    <row r="1625" spans="1:16" x14ac:dyDescent="0.3">
      <c r="A1625" s="6">
        <v>45820</v>
      </c>
      <c r="B1625" s="7" t="s">
        <v>1627</v>
      </c>
      <c r="C1625" s="9">
        <f t="shared" ca="1" si="50"/>
        <v>12</v>
      </c>
      <c r="D1625" s="9" t="s">
        <v>2116</v>
      </c>
      <c r="E1625" s="9" t="s">
        <v>2118</v>
      </c>
      <c r="F1625" s="10">
        <f t="shared" ca="1" si="51"/>
        <v>6.101956860140078E-2</v>
      </c>
      <c r="G1625" s="3" t="str">
        <f>VLOOKUP(Table3[[#This Row],[PRODUCT ID]],Table1[[PRODUCT]:[SELLING PRICE]],1,FALSE)</f>
        <v>Product575</v>
      </c>
      <c r="H1625" s="3" t="str">
        <f>VLOOKUP(Table3[[#This Row],[PRODUCT ID]],Table1[[PRODUCT]:[SELLING PRICE]],2,FALSE)</f>
        <v>Category3</v>
      </c>
      <c r="I1625" s="3" t="str">
        <f>VLOOKUP(Table3[[#This Row],[PRODUCT ID]],Table1[[PRODUCT]:[SELLING PRICE]],3,FALSE)</f>
        <v>Lt</v>
      </c>
      <c r="J1625" s="16">
        <f ca="1">VLOOKUP(Table3[[#This Row],[PRODUCT ID]],Table1[[PRODUCT]:[SELLING PRICE]],4,FALSE)</f>
        <v>189</v>
      </c>
      <c r="K1625" s="16">
        <f ca="1">VLOOKUP(Table3[[#This Row],[PRODUCT ID]],Table1[[PRODUCT]:[SELLING PRICE]],5,FALSE)</f>
        <v>299.26030535422581</v>
      </c>
      <c r="L1625" s="16">
        <f ca="1">J1625*Table3[[#This Row],[QUANTITY]]</f>
        <v>2268</v>
      </c>
      <c r="M1625" s="16">
        <f ca="1">K1625*Table3[[#This Row],[QUANTITY]]*(1-Table3[[#This Row],[DISCOUNT %]])</f>
        <v>3371.9948474638495</v>
      </c>
      <c r="N1625" s="3">
        <f>DAY(Table3[[#This Row],[DATE]])</f>
        <v>12</v>
      </c>
      <c r="O1625" s="3" t="str">
        <f>TEXT(Table3[[#This Row],[DATE]],"mmm")</f>
        <v>Jun</v>
      </c>
      <c r="P1625" s="3">
        <f>YEAR(Table3[[#This Row],[DATE]])</f>
        <v>2025</v>
      </c>
    </row>
    <row r="1626" spans="1:16" x14ac:dyDescent="0.3">
      <c r="A1626" s="6">
        <v>45821</v>
      </c>
      <c r="B1626" s="7" t="s">
        <v>1628</v>
      </c>
      <c r="C1626" s="9">
        <f t="shared" ca="1" si="50"/>
        <v>3</v>
      </c>
      <c r="D1626" s="9" t="s">
        <v>2116</v>
      </c>
      <c r="E1626" s="9" t="s">
        <v>2116</v>
      </c>
      <c r="F1626" s="10">
        <f t="shared" ca="1" si="51"/>
        <v>9.2756294565605579E-2</v>
      </c>
      <c r="G1626" s="3" t="str">
        <f>VLOOKUP(Table3[[#This Row],[PRODUCT ID]],Table1[[PRODUCT]:[SELLING PRICE]],1,FALSE)</f>
        <v>Product576</v>
      </c>
      <c r="H1626" s="3" t="str">
        <f>VLOOKUP(Table3[[#This Row],[PRODUCT ID]],Table1[[PRODUCT]:[SELLING PRICE]],2,FALSE)</f>
        <v>Category4</v>
      </c>
      <c r="I1626" s="3" t="str">
        <f>VLOOKUP(Table3[[#This Row],[PRODUCT ID]],Table1[[PRODUCT]:[SELLING PRICE]],3,FALSE)</f>
        <v>Kg</v>
      </c>
      <c r="J1626" s="16">
        <f ca="1">VLOOKUP(Table3[[#This Row],[PRODUCT ID]],Table1[[PRODUCT]:[SELLING PRICE]],4,FALSE)</f>
        <v>19</v>
      </c>
      <c r="K1626" s="16">
        <f ca="1">VLOOKUP(Table3[[#This Row],[PRODUCT ID]],Table1[[PRODUCT]:[SELLING PRICE]],5,FALSE)</f>
        <v>50.911387860606553</v>
      </c>
      <c r="L1626" s="16">
        <f ca="1">J1626*Table3[[#This Row],[QUANTITY]]</f>
        <v>57</v>
      </c>
      <c r="M1626" s="16">
        <f ca="1">K1626*Table3[[#This Row],[QUANTITY]]*(1-Table3[[#This Row],[DISCOUNT %]])</f>
        <v>138.567108514393</v>
      </c>
      <c r="N1626" s="3">
        <f>DAY(Table3[[#This Row],[DATE]])</f>
        <v>13</v>
      </c>
      <c r="O1626" s="3" t="str">
        <f>TEXT(Table3[[#This Row],[DATE]],"mmm")</f>
        <v>Jun</v>
      </c>
      <c r="P1626" s="3">
        <f>YEAR(Table3[[#This Row],[DATE]])</f>
        <v>2025</v>
      </c>
    </row>
    <row r="1627" spans="1:16" x14ac:dyDescent="0.3">
      <c r="A1627" s="6">
        <v>45822</v>
      </c>
      <c r="B1627" s="7" t="s">
        <v>1629</v>
      </c>
      <c r="C1627" s="9">
        <f t="shared" ca="1" si="50"/>
        <v>1</v>
      </c>
      <c r="D1627" s="9" t="s">
        <v>2115</v>
      </c>
      <c r="E1627" s="9" t="s">
        <v>2116</v>
      </c>
      <c r="F1627" s="10">
        <f t="shared" ca="1" si="51"/>
        <v>1.10847611024548E-2</v>
      </c>
      <c r="G1627" s="3" t="str">
        <f>VLOOKUP(Table3[[#This Row],[PRODUCT ID]],Table1[[PRODUCT]:[SELLING PRICE]],1,FALSE)</f>
        <v>Product577</v>
      </c>
      <c r="H1627" s="3" t="str">
        <f>VLOOKUP(Table3[[#This Row],[PRODUCT ID]],Table1[[PRODUCT]:[SELLING PRICE]],2,FALSE)</f>
        <v>Category1</v>
      </c>
      <c r="I1627" s="3" t="str">
        <f>VLOOKUP(Table3[[#This Row],[PRODUCT ID]],Table1[[PRODUCT]:[SELLING PRICE]],3,FALSE)</f>
        <v>Lt</v>
      </c>
      <c r="J1627" s="16">
        <f ca="1">VLOOKUP(Table3[[#This Row],[PRODUCT ID]],Table1[[PRODUCT]:[SELLING PRICE]],4,FALSE)</f>
        <v>246</v>
      </c>
      <c r="K1627" s="16">
        <f ca="1">VLOOKUP(Table3[[#This Row],[PRODUCT ID]],Table1[[PRODUCT]:[SELLING PRICE]],5,FALSE)</f>
        <v>306.72622775120527</v>
      </c>
      <c r="L1627" s="16">
        <f ca="1">J1627*Table3[[#This Row],[QUANTITY]]</f>
        <v>246</v>
      </c>
      <c r="M1627" s="16">
        <f ca="1">K1627*Table3[[#This Row],[QUANTITY]]*(1-Table3[[#This Row],[DISCOUNT %]])</f>
        <v>303.32624079272603</v>
      </c>
      <c r="N1627" s="3">
        <f>DAY(Table3[[#This Row],[DATE]])</f>
        <v>14</v>
      </c>
      <c r="O1627" s="3" t="str">
        <f>TEXT(Table3[[#This Row],[DATE]],"mmm")</f>
        <v>Jun</v>
      </c>
      <c r="P1627" s="3">
        <f>YEAR(Table3[[#This Row],[DATE]])</f>
        <v>2025</v>
      </c>
    </row>
    <row r="1628" spans="1:16" x14ac:dyDescent="0.3">
      <c r="A1628" s="6">
        <v>45823</v>
      </c>
      <c r="B1628" s="7" t="s">
        <v>1630</v>
      </c>
      <c r="C1628" s="9">
        <f t="shared" ca="1" si="50"/>
        <v>10</v>
      </c>
      <c r="D1628" s="9" t="s">
        <v>2117</v>
      </c>
      <c r="E1628" s="9" t="s">
        <v>2116</v>
      </c>
      <c r="F1628" s="10">
        <f t="shared" ca="1" si="51"/>
        <v>6.7485663391539219E-2</v>
      </c>
      <c r="G1628" s="3" t="str">
        <f>VLOOKUP(Table3[[#This Row],[PRODUCT ID]],Table1[[PRODUCT]:[SELLING PRICE]],1,FALSE)</f>
        <v>Product578</v>
      </c>
      <c r="H1628" s="3" t="str">
        <f>VLOOKUP(Table3[[#This Row],[PRODUCT ID]],Table1[[PRODUCT]:[SELLING PRICE]],2,FALSE)</f>
        <v>Category2</v>
      </c>
      <c r="I1628" s="3" t="str">
        <f>VLOOKUP(Table3[[#This Row],[PRODUCT ID]],Table1[[PRODUCT]:[SELLING PRICE]],3,FALSE)</f>
        <v>Ft</v>
      </c>
      <c r="J1628" s="16">
        <f ca="1">VLOOKUP(Table3[[#This Row],[PRODUCT ID]],Table1[[PRODUCT]:[SELLING PRICE]],4,FALSE)</f>
        <v>129</v>
      </c>
      <c r="K1628" s="16">
        <f ca="1">VLOOKUP(Table3[[#This Row],[PRODUCT ID]],Table1[[PRODUCT]:[SELLING PRICE]],5,FALSE)</f>
        <v>80.324767546205578</v>
      </c>
      <c r="L1628" s="16">
        <f ca="1">J1628*Table3[[#This Row],[QUANTITY]]</f>
        <v>1290</v>
      </c>
      <c r="M1628" s="16">
        <f ca="1">K1628*Table3[[#This Row],[QUANTITY]]*(1-Table3[[#This Row],[DISCOUNT %]])</f>
        <v>749.03997321578709</v>
      </c>
      <c r="N1628" s="3">
        <f>DAY(Table3[[#This Row],[DATE]])</f>
        <v>15</v>
      </c>
      <c r="O1628" s="3" t="str">
        <f>TEXT(Table3[[#This Row],[DATE]],"mmm")</f>
        <v>Jun</v>
      </c>
      <c r="P1628" s="3">
        <f>YEAR(Table3[[#This Row],[DATE]])</f>
        <v>2025</v>
      </c>
    </row>
    <row r="1629" spans="1:16" x14ac:dyDescent="0.3">
      <c r="A1629" s="6">
        <v>45824</v>
      </c>
      <c r="B1629" s="7" t="s">
        <v>1631</v>
      </c>
      <c r="C1629" s="9">
        <f t="shared" ca="1" si="50"/>
        <v>9</v>
      </c>
      <c r="D1629" s="9" t="s">
        <v>2117</v>
      </c>
      <c r="E1629" s="9" t="s">
        <v>2116</v>
      </c>
      <c r="F1629" s="10">
        <f t="shared" ca="1" si="51"/>
        <v>8.1313393459350986E-2</v>
      </c>
      <c r="G1629" s="3" t="str">
        <f>VLOOKUP(Table3[[#This Row],[PRODUCT ID]],Table1[[PRODUCT]:[SELLING PRICE]],1,FALSE)</f>
        <v>Product579</v>
      </c>
      <c r="H1629" s="3" t="str">
        <f>VLOOKUP(Table3[[#This Row],[PRODUCT ID]],Table1[[PRODUCT]:[SELLING PRICE]],2,FALSE)</f>
        <v>Category3</v>
      </c>
      <c r="I1629" s="3" t="str">
        <f>VLOOKUP(Table3[[#This Row],[PRODUCT ID]],Table1[[PRODUCT]:[SELLING PRICE]],3,FALSE)</f>
        <v>Kg</v>
      </c>
      <c r="J1629" s="16">
        <f ca="1">VLOOKUP(Table3[[#This Row],[PRODUCT ID]],Table1[[PRODUCT]:[SELLING PRICE]],4,FALSE)</f>
        <v>154</v>
      </c>
      <c r="K1629" s="16">
        <f ca="1">VLOOKUP(Table3[[#This Row],[PRODUCT ID]],Table1[[PRODUCT]:[SELLING PRICE]],5,FALSE)</f>
        <v>274.00469095798485</v>
      </c>
      <c r="L1629" s="16">
        <f ca="1">J1629*Table3[[#This Row],[QUANTITY]]</f>
        <v>1386</v>
      </c>
      <c r="M1629" s="16">
        <f ca="1">K1629*Table3[[#This Row],[QUANTITY]]*(1-Table3[[#This Row],[DISCOUNT %]])</f>
        <v>2265.5199574116937</v>
      </c>
      <c r="N1629" s="3">
        <f>DAY(Table3[[#This Row],[DATE]])</f>
        <v>16</v>
      </c>
      <c r="O1629" s="3" t="str">
        <f>TEXT(Table3[[#This Row],[DATE]],"mmm")</f>
        <v>Jun</v>
      </c>
      <c r="P1629" s="3">
        <f>YEAR(Table3[[#This Row],[DATE]])</f>
        <v>2025</v>
      </c>
    </row>
    <row r="1630" spans="1:16" x14ac:dyDescent="0.3">
      <c r="A1630" s="6">
        <v>45825</v>
      </c>
      <c r="B1630" s="7" t="s">
        <v>1632</v>
      </c>
      <c r="C1630" s="9">
        <f t="shared" ca="1" si="50"/>
        <v>6</v>
      </c>
      <c r="D1630" s="9" t="s">
        <v>2116</v>
      </c>
      <c r="E1630" s="9" t="s">
        <v>2118</v>
      </c>
      <c r="F1630" s="10">
        <f t="shared" ca="1" si="51"/>
        <v>9.743509110135341E-3</v>
      </c>
      <c r="G1630" s="3" t="str">
        <f>VLOOKUP(Table3[[#This Row],[PRODUCT ID]],Table1[[PRODUCT]:[SELLING PRICE]],1,FALSE)</f>
        <v>Product580</v>
      </c>
      <c r="H1630" s="3" t="str">
        <f>VLOOKUP(Table3[[#This Row],[PRODUCT ID]],Table1[[PRODUCT]:[SELLING PRICE]],2,FALSE)</f>
        <v>Category4</v>
      </c>
      <c r="I1630" s="3" t="str">
        <f>VLOOKUP(Table3[[#This Row],[PRODUCT ID]],Table1[[PRODUCT]:[SELLING PRICE]],3,FALSE)</f>
        <v>No</v>
      </c>
      <c r="J1630" s="16">
        <f ca="1">VLOOKUP(Table3[[#This Row],[PRODUCT ID]],Table1[[PRODUCT]:[SELLING PRICE]],4,FALSE)</f>
        <v>192</v>
      </c>
      <c r="K1630" s="16">
        <f ca="1">VLOOKUP(Table3[[#This Row],[PRODUCT ID]],Table1[[PRODUCT]:[SELLING PRICE]],5,FALSE)</f>
        <v>284.11956467362364</v>
      </c>
      <c r="L1630" s="16">
        <f ca="1">J1630*Table3[[#This Row],[QUANTITY]]</f>
        <v>1152</v>
      </c>
      <c r="M1630" s="16">
        <f ca="1">K1630*Table3[[#This Row],[QUANTITY]]*(1-Table3[[#This Row],[DISCOUNT %]])</f>
        <v>1688.107458641151</v>
      </c>
      <c r="N1630" s="3">
        <f>DAY(Table3[[#This Row],[DATE]])</f>
        <v>17</v>
      </c>
      <c r="O1630" s="3" t="str">
        <f>TEXT(Table3[[#This Row],[DATE]],"mmm")</f>
        <v>Jun</v>
      </c>
      <c r="P1630" s="3">
        <f>YEAR(Table3[[#This Row],[DATE]])</f>
        <v>2025</v>
      </c>
    </row>
    <row r="1631" spans="1:16" x14ac:dyDescent="0.3">
      <c r="A1631" s="6">
        <v>45826</v>
      </c>
      <c r="B1631" s="7" t="s">
        <v>1633</v>
      </c>
      <c r="C1631" s="9">
        <f t="shared" ca="1" si="50"/>
        <v>6</v>
      </c>
      <c r="D1631" s="9" t="s">
        <v>2116</v>
      </c>
      <c r="E1631" s="9" t="s">
        <v>2116</v>
      </c>
      <c r="F1631" s="10">
        <f t="shared" ca="1" si="51"/>
        <v>3.2943652033904536E-2</v>
      </c>
      <c r="G1631" s="3" t="str">
        <f>VLOOKUP(Table3[[#This Row],[PRODUCT ID]],Table1[[PRODUCT]:[SELLING PRICE]],1,FALSE)</f>
        <v>Product581</v>
      </c>
      <c r="H1631" s="3" t="str">
        <f>VLOOKUP(Table3[[#This Row],[PRODUCT ID]],Table1[[PRODUCT]:[SELLING PRICE]],2,FALSE)</f>
        <v>Category5</v>
      </c>
      <c r="I1631" s="3" t="str">
        <f>VLOOKUP(Table3[[#This Row],[PRODUCT ID]],Table1[[PRODUCT]:[SELLING PRICE]],3,FALSE)</f>
        <v>No</v>
      </c>
      <c r="J1631" s="16">
        <f ca="1">VLOOKUP(Table3[[#This Row],[PRODUCT ID]],Table1[[PRODUCT]:[SELLING PRICE]],4,FALSE)</f>
        <v>65</v>
      </c>
      <c r="K1631" s="16">
        <f ca="1">VLOOKUP(Table3[[#This Row],[PRODUCT ID]],Table1[[PRODUCT]:[SELLING PRICE]],5,FALSE)</f>
        <v>176.02540400916061</v>
      </c>
      <c r="L1631" s="16">
        <f ca="1">J1631*Table3[[#This Row],[QUANTITY]]</f>
        <v>390</v>
      </c>
      <c r="M1631" s="16">
        <f ca="1">K1631*Table3[[#This Row],[QUANTITY]]*(1-Table3[[#This Row],[DISCOUNT %]])</f>
        <v>1021.358906102132</v>
      </c>
      <c r="N1631" s="3">
        <f>DAY(Table3[[#This Row],[DATE]])</f>
        <v>18</v>
      </c>
      <c r="O1631" s="3" t="str">
        <f>TEXT(Table3[[#This Row],[DATE]],"mmm")</f>
        <v>Jun</v>
      </c>
      <c r="P1631" s="3">
        <f>YEAR(Table3[[#This Row],[DATE]])</f>
        <v>2025</v>
      </c>
    </row>
    <row r="1632" spans="1:16" x14ac:dyDescent="0.3">
      <c r="A1632" s="6">
        <v>45827</v>
      </c>
      <c r="B1632" s="7" t="s">
        <v>1634</v>
      </c>
      <c r="C1632" s="9">
        <f t="shared" ca="1" si="50"/>
        <v>1</v>
      </c>
      <c r="D1632" s="9" t="s">
        <v>2116</v>
      </c>
      <c r="E1632" s="9" t="s">
        <v>2116</v>
      </c>
      <c r="F1632" s="10">
        <f t="shared" ca="1" si="51"/>
        <v>7.895833575906985E-3</v>
      </c>
      <c r="G1632" s="3" t="str">
        <f>VLOOKUP(Table3[[#This Row],[PRODUCT ID]],Table1[[PRODUCT]:[SELLING PRICE]],1,FALSE)</f>
        <v>Product582</v>
      </c>
      <c r="H1632" s="3" t="str">
        <f>VLOOKUP(Table3[[#This Row],[PRODUCT ID]],Table1[[PRODUCT]:[SELLING PRICE]],2,FALSE)</f>
        <v>Category1</v>
      </c>
      <c r="I1632" s="3" t="str">
        <f>VLOOKUP(Table3[[#This Row],[PRODUCT ID]],Table1[[PRODUCT]:[SELLING PRICE]],3,FALSE)</f>
        <v>Ft</v>
      </c>
      <c r="J1632" s="16">
        <f ca="1">VLOOKUP(Table3[[#This Row],[PRODUCT ID]],Table1[[PRODUCT]:[SELLING PRICE]],4,FALSE)</f>
        <v>85</v>
      </c>
      <c r="K1632" s="16">
        <f ca="1">VLOOKUP(Table3[[#This Row],[PRODUCT ID]],Table1[[PRODUCT]:[SELLING PRICE]],5,FALSE)</f>
        <v>263.55893004690915</v>
      </c>
      <c r="L1632" s="16">
        <f ca="1">J1632*Table3[[#This Row],[QUANTITY]]</f>
        <v>85</v>
      </c>
      <c r="M1632" s="16">
        <f ca="1">K1632*Table3[[#This Row],[QUANTITY]]*(1-Table3[[#This Row],[DISCOUNT %]])</f>
        <v>261.47791259781468</v>
      </c>
      <c r="N1632" s="3">
        <f>DAY(Table3[[#This Row],[DATE]])</f>
        <v>19</v>
      </c>
      <c r="O1632" s="3" t="str">
        <f>TEXT(Table3[[#This Row],[DATE]],"mmm")</f>
        <v>Jun</v>
      </c>
      <c r="P1632" s="3">
        <f>YEAR(Table3[[#This Row],[DATE]])</f>
        <v>2025</v>
      </c>
    </row>
    <row r="1633" spans="1:16" x14ac:dyDescent="0.3">
      <c r="A1633" s="6">
        <v>45828</v>
      </c>
      <c r="B1633" s="7" t="s">
        <v>1635</v>
      </c>
      <c r="C1633" s="9">
        <f t="shared" ca="1" si="50"/>
        <v>11</v>
      </c>
      <c r="D1633" s="9" t="s">
        <v>2116</v>
      </c>
      <c r="E1633" s="9" t="s">
        <v>2116</v>
      </c>
      <c r="F1633" s="10">
        <f t="shared" ca="1" si="51"/>
        <v>6.9219759464601516E-2</v>
      </c>
      <c r="G1633" s="3" t="str">
        <f>VLOOKUP(Table3[[#This Row],[PRODUCT ID]],Table1[[PRODUCT]:[SELLING PRICE]],1,FALSE)</f>
        <v>Product583</v>
      </c>
      <c r="H1633" s="3" t="str">
        <f>VLOOKUP(Table3[[#This Row],[PRODUCT ID]],Table1[[PRODUCT]:[SELLING PRICE]],2,FALSE)</f>
        <v>Category2</v>
      </c>
      <c r="I1633" s="3" t="str">
        <f>VLOOKUP(Table3[[#This Row],[PRODUCT ID]],Table1[[PRODUCT]:[SELLING PRICE]],3,FALSE)</f>
        <v>No</v>
      </c>
      <c r="J1633" s="16">
        <f ca="1">VLOOKUP(Table3[[#This Row],[PRODUCT ID]],Table1[[PRODUCT]:[SELLING PRICE]],4,FALSE)</f>
        <v>145</v>
      </c>
      <c r="K1633" s="16">
        <f ca="1">VLOOKUP(Table3[[#This Row],[PRODUCT ID]],Table1[[PRODUCT]:[SELLING PRICE]],5,FALSE)</f>
        <v>140.78883203689716</v>
      </c>
      <c r="L1633" s="16">
        <f ca="1">J1633*Table3[[#This Row],[QUANTITY]]</f>
        <v>1595</v>
      </c>
      <c r="M1633" s="16">
        <f ca="1">K1633*Table3[[#This Row],[QUANTITY]]*(1-Table3[[#This Row],[DISCOUNT %]])</f>
        <v>1441.4780924280105</v>
      </c>
      <c r="N1633" s="3">
        <f>DAY(Table3[[#This Row],[DATE]])</f>
        <v>20</v>
      </c>
      <c r="O1633" s="3" t="str">
        <f>TEXT(Table3[[#This Row],[DATE]],"mmm")</f>
        <v>Jun</v>
      </c>
      <c r="P1633" s="3">
        <f>YEAR(Table3[[#This Row],[DATE]])</f>
        <v>2025</v>
      </c>
    </row>
    <row r="1634" spans="1:16" x14ac:dyDescent="0.3">
      <c r="A1634" s="6">
        <v>45829</v>
      </c>
      <c r="B1634" s="7" t="s">
        <v>1636</v>
      </c>
      <c r="C1634" s="9">
        <f t="shared" ca="1" si="50"/>
        <v>4</v>
      </c>
      <c r="D1634" s="9" t="s">
        <v>2115</v>
      </c>
      <c r="E1634" s="9" t="s">
        <v>2116</v>
      </c>
      <c r="F1634" s="10">
        <f t="shared" ca="1" si="51"/>
        <v>4.1074901208609287E-2</v>
      </c>
      <c r="G1634" s="3" t="str">
        <f>VLOOKUP(Table3[[#This Row],[PRODUCT ID]],Table1[[PRODUCT]:[SELLING PRICE]],1,FALSE)</f>
        <v>Product584</v>
      </c>
      <c r="H1634" s="3" t="str">
        <f>VLOOKUP(Table3[[#This Row],[PRODUCT ID]],Table1[[PRODUCT]:[SELLING PRICE]],2,FALSE)</f>
        <v>Category3</v>
      </c>
      <c r="I1634" s="3" t="str">
        <f>VLOOKUP(Table3[[#This Row],[PRODUCT ID]],Table1[[PRODUCT]:[SELLING PRICE]],3,FALSE)</f>
        <v>Kg</v>
      </c>
      <c r="J1634" s="16">
        <f ca="1">VLOOKUP(Table3[[#This Row],[PRODUCT ID]],Table1[[PRODUCT]:[SELLING PRICE]],4,FALSE)</f>
        <v>169</v>
      </c>
      <c r="K1634" s="16">
        <f ca="1">VLOOKUP(Table3[[#This Row],[PRODUCT ID]],Table1[[PRODUCT]:[SELLING PRICE]],5,FALSE)</f>
        <v>231.06349783304682</v>
      </c>
      <c r="L1634" s="16">
        <f ca="1">J1634*Table3[[#This Row],[QUANTITY]]</f>
        <v>676</v>
      </c>
      <c r="M1634" s="16">
        <f ca="1">K1634*Table3[[#This Row],[QUANTITY]]*(1-Table3[[#This Row],[DISCOUNT %]])</f>
        <v>886.2903499465549</v>
      </c>
      <c r="N1634" s="3">
        <f>DAY(Table3[[#This Row],[DATE]])</f>
        <v>21</v>
      </c>
      <c r="O1634" s="3" t="str">
        <f>TEXT(Table3[[#This Row],[DATE]],"mmm")</f>
        <v>Jun</v>
      </c>
      <c r="P1634" s="3">
        <f>YEAR(Table3[[#This Row],[DATE]])</f>
        <v>2025</v>
      </c>
    </row>
    <row r="1635" spans="1:16" x14ac:dyDescent="0.3">
      <c r="A1635" s="6">
        <v>45830</v>
      </c>
      <c r="B1635" s="7" t="s">
        <v>1637</v>
      </c>
      <c r="C1635" s="9">
        <f t="shared" ca="1" si="50"/>
        <v>11</v>
      </c>
      <c r="D1635" s="9" t="s">
        <v>2116</v>
      </c>
      <c r="E1635" s="9" t="s">
        <v>2116</v>
      </c>
      <c r="F1635" s="10">
        <f t="shared" ca="1" si="51"/>
        <v>1.1607521388338893E-2</v>
      </c>
      <c r="G1635" s="3" t="str">
        <f>VLOOKUP(Table3[[#This Row],[PRODUCT ID]],Table1[[PRODUCT]:[SELLING PRICE]],1,FALSE)</f>
        <v>Product585</v>
      </c>
      <c r="H1635" s="3" t="str">
        <f>VLOOKUP(Table3[[#This Row],[PRODUCT ID]],Table1[[PRODUCT]:[SELLING PRICE]],2,FALSE)</f>
        <v>Category4</v>
      </c>
      <c r="I1635" s="3" t="str">
        <f>VLOOKUP(Table3[[#This Row],[PRODUCT ID]],Table1[[PRODUCT]:[SELLING PRICE]],3,FALSE)</f>
        <v>Kg</v>
      </c>
      <c r="J1635" s="16">
        <f ca="1">VLOOKUP(Table3[[#This Row],[PRODUCT ID]],Table1[[PRODUCT]:[SELLING PRICE]],4,FALSE)</f>
        <v>97</v>
      </c>
      <c r="K1635" s="16">
        <f ca="1">VLOOKUP(Table3[[#This Row],[PRODUCT ID]],Table1[[PRODUCT]:[SELLING PRICE]],5,FALSE)</f>
        <v>221.66062208834313</v>
      </c>
      <c r="L1635" s="16">
        <f ca="1">J1635*Table3[[#This Row],[QUANTITY]]</f>
        <v>1067</v>
      </c>
      <c r="M1635" s="16">
        <f ca="1">K1635*Table3[[#This Row],[QUANTITY]]*(1-Table3[[#This Row],[DISCOUNT %]])</f>
        <v>2409.9646084415022</v>
      </c>
      <c r="N1635" s="3">
        <f>DAY(Table3[[#This Row],[DATE]])</f>
        <v>22</v>
      </c>
      <c r="O1635" s="3" t="str">
        <f>TEXT(Table3[[#This Row],[DATE]],"mmm")</f>
        <v>Jun</v>
      </c>
      <c r="P1635" s="3">
        <f>YEAR(Table3[[#This Row],[DATE]])</f>
        <v>2025</v>
      </c>
    </row>
    <row r="1636" spans="1:16" x14ac:dyDescent="0.3">
      <c r="A1636" s="6">
        <v>45831</v>
      </c>
      <c r="B1636" s="7" t="s">
        <v>1638</v>
      </c>
      <c r="C1636" s="9">
        <f t="shared" ca="1" si="50"/>
        <v>3</v>
      </c>
      <c r="D1636" s="9" t="s">
        <v>2117</v>
      </c>
      <c r="E1636" s="9" t="s">
        <v>2118</v>
      </c>
      <c r="F1636" s="10">
        <f t="shared" ca="1" si="51"/>
        <v>8.4559371363295388E-2</v>
      </c>
      <c r="G1636" s="3" t="str">
        <f>VLOOKUP(Table3[[#This Row],[PRODUCT ID]],Table1[[PRODUCT]:[SELLING PRICE]],1,FALSE)</f>
        <v>Product586</v>
      </c>
      <c r="H1636" s="3" t="str">
        <f>VLOOKUP(Table3[[#This Row],[PRODUCT ID]],Table1[[PRODUCT]:[SELLING PRICE]],2,FALSE)</f>
        <v>Category5</v>
      </c>
      <c r="I1636" s="3" t="str">
        <f>VLOOKUP(Table3[[#This Row],[PRODUCT ID]],Table1[[PRODUCT]:[SELLING PRICE]],3,FALSE)</f>
        <v>Lt</v>
      </c>
      <c r="J1636" s="16">
        <f ca="1">VLOOKUP(Table3[[#This Row],[PRODUCT ID]],Table1[[PRODUCT]:[SELLING PRICE]],4,FALSE)</f>
        <v>61</v>
      </c>
      <c r="K1636" s="16">
        <f ca="1">VLOOKUP(Table3[[#This Row],[PRODUCT ID]],Table1[[PRODUCT]:[SELLING PRICE]],5,FALSE)</f>
        <v>157.91661498301946</v>
      </c>
      <c r="L1636" s="16">
        <f ca="1">J1636*Table3[[#This Row],[QUANTITY]]</f>
        <v>183</v>
      </c>
      <c r="M1636" s="16">
        <f ca="1">K1636*Table3[[#This Row],[QUANTITY]]*(1-Table3[[#This Row],[DISCOUNT %]])</f>
        <v>433.68985587670733</v>
      </c>
      <c r="N1636" s="3">
        <f>DAY(Table3[[#This Row],[DATE]])</f>
        <v>23</v>
      </c>
      <c r="O1636" s="3" t="str">
        <f>TEXT(Table3[[#This Row],[DATE]],"mmm")</f>
        <v>Jun</v>
      </c>
      <c r="P1636" s="3">
        <f>YEAR(Table3[[#This Row],[DATE]])</f>
        <v>2025</v>
      </c>
    </row>
    <row r="1637" spans="1:16" x14ac:dyDescent="0.3">
      <c r="A1637" s="6">
        <v>45832</v>
      </c>
      <c r="B1637" s="7" t="s">
        <v>1639</v>
      </c>
      <c r="C1637" s="9">
        <f t="shared" ca="1" si="50"/>
        <v>13</v>
      </c>
      <c r="D1637" s="9" t="s">
        <v>2115</v>
      </c>
      <c r="E1637" s="9" t="s">
        <v>2118</v>
      </c>
      <c r="F1637" s="10">
        <f t="shared" ca="1" si="51"/>
        <v>9.7289904771937497E-2</v>
      </c>
      <c r="G1637" s="3" t="str">
        <f>VLOOKUP(Table3[[#This Row],[PRODUCT ID]],Table1[[PRODUCT]:[SELLING PRICE]],1,FALSE)</f>
        <v>Product587</v>
      </c>
      <c r="H1637" s="3" t="str">
        <f>VLOOKUP(Table3[[#This Row],[PRODUCT ID]],Table1[[PRODUCT]:[SELLING PRICE]],2,FALSE)</f>
        <v>Category1</v>
      </c>
      <c r="I1637" s="3" t="str">
        <f>VLOOKUP(Table3[[#This Row],[PRODUCT ID]],Table1[[PRODUCT]:[SELLING PRICE]],3,FALSE)</f>
        <v>Kg</v>
      </c>
      <c r="J1637" s="16">
        <f ca="1">VLOOKUP(Table3[[#This Row],[PRODUCT ID]],Table1[[PRODUCT]:[SELLING PRICE]],4,FALSE)</f>
        <v>68</v>
      </c>
      <c r="K1637" s="16">
        <f ca="1">VLOOKUP(Table3[[#This Row],[PRODUCT ID]],Table1[[PRODUCT]:[SELLING PRICE]],5,FALSE)</f>
        <v>255.56851788882915</v>
      </c>
      <c r="L1637" s="16">
        <f ca="1">J1637*Table3[[#This Row],[QUANTITY]]</f>
        <v>884</v>
      </c>
      <c r="M1637" s="16">
        <f ca="1">K1637*Table3[[#This Row],[QUANTITY]]*(1-Table3[[#This Row],[DISCOUNT %]])</f>
        <v>2999.1556545693566</v>
      </c>
      <c r="N1637" s="3">
        <f>DAY(Table3[[#This Row],[DATE]])</f>
        <v>24</v>
      </c>
      <c r="O1637" s="3" t="str">
        <f>TEXT(Table3[[#This Row],[DATE]],"mmm")</f>
        <v>Jun</v>
      </c>
      <c r="P1637" s="3">
        <f>YEAR(Table3[[#This Row],[DATE]])</f>
        <v>2025</v>
      </c>
    </row>
    <row r="1638" spans="1:16" x14ac:dyDescent="0.3">
      <c r="A1638" s="6">
        <v>45833</v>
      </c>
      <c r="B1638" s="7" t="s">
        <v>1640</v>
      </c>
      <c r="C1638" s="9">
        <f t="shared" ca="1" si="50"/>
        <v>1</v>
      </c>
      <c r="D1638" s="9" t="s">
        <v>2115</v>
      </c>
      <c r="E1638" s="9" t="s">
        <v>2116</v>
      </c>
      <c r="F1638" s="10">
        <f t="shared" ca="1" si="51"/>
        <v>3.1287000581439316E-2</v>
      </c>
      <c r="G1638" s="3" t="str">
        <f>VLOOKUP(Table3[[#This Row],[PRODUCT ID]],Table1[[PRODUCT]:[SELLING PRICE]],1,FALSE)</f>
        <v>Product588</v>
      </c>
      <c r="H1638" s="3" t="str">
        <f>VLOOKUP(Table3[[#This Row],[PRODUCT ID]],Table1[[PRODUCT]:[SELLING PRICE]],2,FALSE)</f>
        <v>Category2</v>
      </c>
      <c r="I1638" s="3" t="str">
        <f>VLOOKUP(Table3[[#This Row],[PRODUCT ID]],Table1[[PRODUCT]:[SELLING PRICE]],3,FALSE)</f>
        <v>Lt</v>
      </c>
      <c r="J1638" s="16">
        <f ca="1">VLOOKUP(Table3[[#This Row],[PRODUCT ID]],Table1[[PRODUCT]:[SELLING PRICE]],4,FALSE)</f>
        <v>196</v>
      </c>
      <c r="K1638" s="16">
        <f ca="1">VLOOKUP(Table3[[#This Row],[PRODUCT ID]],Table1[[PRODUCT]:[SELLING PRICE]],5,FALSE)</f>
        <v>260.89821908990632</v>
      </c>
      <c r="L1638" s="16">
        <f ca="1">J1638*Table3[[#This Row],[QUANTITY]]</f>
        <v>196</v>
      </c>
      <c r="M1638" s="16">
        <f ca="1">K1638*Table3[[#This Row],[QUANTITY]]*(1-Table3[[#This Row],[DISCOUNT %]])</f>
        <v>252.73549635754395</v>
      </c>
      <c r="N1638" s="3">
        <f>DAY(Table3[[#This Row],[DATE]])</f>
        <v>25</v>
      </c>
      <c r="O1638" s="3" t="str">
        <f>TEXT(Table3[[#This Row],[DATE]],"mmm")</f>
        <v>Jun</v>
      </c>
      <c r="P1638" s="3">
        <f>YEAR(Table3[[#This Row],[DATE]])</f>
        <v>2025</v>
      </c>
    </row>
    <row r="1639" spans="1:16" x14ac:dyDescent="0.3">
      <c r="A1639" s="6">
        <v>45834</v>
      </c>
      <c r="B1639" s="7" t="s">
        <v>1641</v>
      </c>
      <c r="C1639" s="9">
        <f t="shared" ca="1" si="50"/>
        <v>8</v>
      </c>
      <c r="D1639" s="9" t="s">
        <v>2115</v>
      </c>
      <c r="E1639" s="9" t="s">
        <v>2116</v>
      </c>
      <c r="F1639" s="10">
        <f t="shared" ca="1" si="51"/>
        <v>3.1567122408734015E-2</v>
      </c>
      <c r="G1639" s="3" t="str">
        <f>VLOOKUP(Table3[[#This Row],[PRODUCT ID]],Table1[[PRODUCT]:[SELLING PRICE]],1,FALSE)</f>
        <v>Product589</v>
      </c>
      <c r="H1639" s="3" t="str">
        <f>VLOOKUP(Table3[[#This Row],[PRODUCT ID]],Table1[[PRODUCT]:[SELLING PRICE]],2,FALSE)</f>
        <v>Category3</v>
      </c>
      <c r="I1639" s="3" t="str">
        <f>VLOOKUP(Table3[[#This Row],[PRODUCT ID]],Table1[[PRODUCT]:[SELLING PRICE]],3,FALSE)</f>
        <v>Ft</v>
      </c>
      <c r="J1639" s="16">
        <f ca="1">VLOOKUP(Table3[[#This Row],[PRODUCT ID]],Table1[[PRODUCT]:[SELLING PRICE]],4,FALSE)</f>
        <v>114</v>
      </c>
      <c r="K1639" s="16">
        <f ca="1">VLOOKUP(Table3[[#This Row],[PRODUCT ID]],Table1[[PRODUCT]:[SELLING PRICE]],5,FALSE)</f>
        <v>308.24021749096835</v>
      </c>
      <c r="L1639" s="16">
        <f ca="1">J1639*Table3[[#This Row],[QUANTITY]]</f>
        <v>912</v>
      </c>
      <c r="M1639" s="16">
        <f ca="1">K1639*Table3[[#This Row],[QUANTITY]]*(1-Table3[[#This Row],[DISCOUNT %]])</f>
        <v>2388.0796865130892</v>
      </c>
      <c r="N1639" s="3">
        <f>DAY(Table3[[#This Row],[DATE]])</f>
        <v>26</v>
      </c>
      <c r="O1639" s="3" t="str">
        <f>TEXT(Table3[[#This Row],[DATE]],"mmm")</f>
        <v>Jun</v>
      </c>
      <c r="P1639" s="3">
        <f>YEAR(Table3[[#This Row],[DATE]])</f>
        <v>2025</v>
      </c>
    </row>
    <row r="1640" spans="1:16" x14ac:dyDescent="0.3">
      <c r="A1640" s="6">
        <v>45835</v>
      </c>
      <c r="B1640" s="7" t="s">
        <v>1642</v>
      </c>
      <c r="C1640" s="9">
        <f t="shared" ca="1" si="50"/>
        <v>3</v>
      </c>
      <c r="D1640" s="9" t="s">
        <v>2116</v>
      </c>
      <c r="E1640" s="9" t="s">
        <v>2116</v>
      </c>
      <c r="F1640" s="10">
        <f t="shared" ca="1" si="51"/>
        <v>5.3152661814610661E-2</v>
      </c>
      <c r="G1640" s="3" t="str">
        <f>VLOOKUP(Table3[[#This Row],[PRODUCT ID]],Table1[[PRODUCT]:[SELLING PRICE]],1,FALSE)</f>
        <v>Product590</v>
      </c>
      <c r="H1640" s="3" t="str">
        <f>VLOOKUP(Table3[[#This Row],[PRODUCT ID]],Table1[[PRODUCT]:[SELLING PRICE]],2,FALSE)</f>
        <v>Category4</v>
      </c>
      <c r="I1640" s="3" t="str">
        <f>VLOOKUP(Table3[[#This Row],[PRODUCT ID]],Table1[[PRODUCT]:[SELLING PRICE]],3,FALSE)</f>
        <v>Kg</v>
      </c>
      <c r="J1640" s="16">
        <f ca="1">VLOOKUP(Table3[[#This Row],[PRODUCT ID]],Table1[[PRODUCT]:[SELLING PRICE]],4,FALSE)</f>
        <v>33</v>
      </c>
      <c r="K1640" s="16">
        <f ca="1">VLOOKUP(Table3[[#This Row],[PRODUCT ID]],Table1[[PRODUCT]:[SELLING PRICE]],5,FALSE)</f>
        <v>247.19198828534576</v>
      </c>
      <c r="L1640" s="16">
        <f ca="1">J1640*Table3[[#This Row],[QUANTITY]]</f>
        <v>99</v>
      </c>
      <c r="M1640" s="16">
        <f ca="1">K1640*Table3[[#This Row],[QUANTITY]]*(1-Table3[[#This Row],[DISCOUNT %]])</f>
        <v>702.15922838620065</v>
      </c>
      <c r="N1640" s="3">
        <f>DAY(Table3[[#This Row],[DATE]])</f>
        <v>27</v>
      </c>
      <c r="O1640" s="3" t="str">
        <f>TEXT(Table3[[#This Row],[DATE]],"mmm")</f>
        <v>Jun</v>
      </c>
      <c r="P1640" s="3">
        <f>YEAR(Table3[[#This Row],[DATE]])</f>
        <v>2025</v>
      </c>
    </row>
    <row r="1641" spans="1:16" x14ac:dyDescent="0.3">
      <c r="A1641" s="6">
        <v>45836</v>
      </c>
      <c r="B1641" s="7" t="s">
        <v>1643</v>
      </c>
      <c r="C1641" s="9">
        <f t="shared" ca="1" si="50"/>
        <v>5</v>
      </c>
      <c r="D1641" s="9" t="s">
        <v>2116</v>
      </c>
      <c r="E1641" s="9" t="s">
        <v>2116</v>
      </c>
      <c r="F1641" s="10">
        <f t="shared" ca="1" si="51"/>
        <v>3.0980052213630285E-2</v>
      </c>
      <c r="G1641" s="3" t="str">
        <f>VLOOKUP(Table3[[#This Row],[PRODUCT ID]],Table1[[PRODUCT]:[SELLING PRICE]],1,FALSE)</f>
        <v>Product591</v>
      </c>
      <c r="H1641" s="3" t="str">
        <f>VLOOKUP(Table3[[#This Row],[PRODUCT ID]],Table1[[PRODUCT]:[SELLING PRICE]],2,FALSE)</f>
        <v>Category5</v>
      </c>
      <c r="I1641" s="3" t="str">
        <f>VLOOKUP(Table3[[#This Row],[PRODUCT ID]],Table1[[PRODUCT]:[SELLING PRICE]],3,FALSE)</f>
        <v>No</v>
      </c>
      <c r="J1641" s="16">
        <f ca="1">VLOOKUP(Table3[[#This Row],[PRODUCT ID]],Table1[[PRODUCT]:[SELLING PRICE]],4,FALSE)</f>
        <v>46</v>
      </c>
      <c r="K1641" s="16">
        <f ca="1">VLOOKUP(Table3[[#This Row],[PRODUCT ID]],Table1[[PRODUCT]:[SELLING PRICE]],5,FALSE)</f>
        <v>316.1134611109714</v>
      </c>
      <c r="L1641" s="16">
        <f ca="1">J1641*Table3[[#This Row],[QUANTITY]]</f>
        <v>230</v>
      </c>
      <c r="M1641" s="16">
        <f ca="1">K1641*Table3[[#This Row],[QUANTITY]]*(1-Table3[[#This Row],[DISCOUNT %]])</f>
        <v>1531.6012479016106</v>
      </c>
      <c r="N1641" s="3">
        <f>DAY(Table3[[#This Row],[DATE]])</f>
        <v>28</v>
      </c>
      <c r="O1641" s="3" t="str">
        <f>TEXT(Table3[[#This Row],[DATE]],"mmm")</f>
        <v>Jun</v>
      </c>
      <c r="P1641" s="3">
        <f>YEAR(Table3[[#This Row],[DATE]])</f>
        <v>2025</v>
      </c>
    </row>
    <row r="1642" spans="1:16" x14ac:dyDescent="0.3">
      <c r="A1642" s="6">
        <v>45837</v>
      </c>
      <c r="B1642" s="7" t="s">
        <v>1644</v>
      </c>
      <c r="C1642" s="9">
        <f t="shared" ca="1" si="50"/>
        <v>15</v>
      </c>
      <c r="D1642" s="9" t="s">
        <v>2116</v>
      </c>
      <c r="E1642" s="9" t="s">
        <v>2118</v>
      </c>
      <c r="F1642" s="10">
        <f t="shared" ca="1" si="51"/>
        <v>2.6080407661035324E-2</v>
      </c>
      <c r="G1642" s="3" t="str">
        <f>VLOOKUP(Table3[[#This Row],[PRODUCT ID]],Table1[[PRODUCT]:[SELLING PRICE]],1,FALSE)</f>
        <v>Product592</v>
      </c>
      <c r="H1642" s="3" t="str">
        <f>VLOOKUP(Table3[[#This Row],[PRODUCT ID]],Table1[[PRODUCT]:[SELLING PRICE]],2,FALSE)</f>
        <v>Category1</v>
      </c>
      <c r="I1642" s="3" t="str">
        <f>VLOOKUP(Table3[[#This Row],[PRODUCT ID]],Table1[[PRODUCT]:[SELLING PRICE]],3,FALSE)</f>
        <v>No</v>
      </c>
      <c r="J1642" s="16">
        <f ca="1">VLOOKUP(Table3[[#This Row],[PRODUCT ID]],Table1[[PRODUCT]:[SELLING PRICE]],4,FALSE)</f>
        <v>170</v>
      </c>
      <c r="K1642" s="16">
        <f ca="1">VLOOKUP(Table3[[#This Row],[PRODUCT ID]],Table1[[PRODUCT]:[SELLING PRICE]],5,FALSE)</f>
        <v>313.51053148459403</v>
      </c>
      <c r="L1642" s="16">
        <f ca="1">J1642*Table3[[#This Row],[QUANTITY]]</f>
        <v>2550</v>
      </c>
      <c r="M1642" s="16">
        <f ca="1">K1642*Table3[[#This Row],[QUANTITY]]*(1-Table3[[#This Row],[DISCOUNT %]])</f>
        <v>4580.0107352617188</v>
      </c>
      <c r="N1642" s="3">
        <f>DAY(Table3[[#This Row],[DATE]])</f>
        <v>29</v>
      </c>
      <c r="O1642" s="3" t="str">
        <f>TEXT(Table3[[#This Row],[DATE]],"mmm")</f>
        <v>Jun</v>
      </c>
      <c r="P1642" s="3">
        <f>YEAR(Table3[[#This Row],[DATE]])</f>
        <v>2025</v>
      </c>
    </row>
    <row r="1643" spans="1:16" x14ac:dyDescent="0.3">
      <c r="A1643" s="6">
        <v>45838</v>
      </c>
      <c r="B1643" s="7" t="s">
        <v>1645</v>
      </c>
      <c r="C1643" s="9">
        <f t="shared" ca="1" si="50"/>
        <v>9</v>
      </c>
      <c r="D1643" s="9" t="s">
        <v>2115</v>
      </c>
      <c r="E1643" s="9" t="s">
        <v>2116</v>
      </c>
      <c r="F1643" s="10">
        <f t="shared" ca="1" si="51"/>
        <v>7.7142586921910852E-2</v>
      </c>
      <c r="G1643" s="3" t="str">
        <f>VLOOKUP(Table3[[#This Row],[PRODUCT ID]],Table1[[PRODUCT]:[SELLING PRICE]],1,FALSE)</f>
        <v>Product593</v>
      </c>
      <c r="H1643" s="3" t="str">
        <f>VLOOKUP(Table3[[#This Row],[PRODUCT ID]],Table1[[PRODUCT]:[SELLING PRICE]],2,FALSE)</f>
        <v>Category2</v>
      </c>
      <c r="I1643" s="3" t="str">
        <f>VLOOKUP(Table3[[#This Row],[PRODUCT ID]],Table1[[PRODUCT]:[SELLING PRICE]],3,FALSE)</f>
        <v>Ft</v>
      </c>
      <c r="J1643" s="16">
        <f ca="1">VLOOKUP(Table3[[#This Row],[PRODUCT ID]],Table1[[PRODUCT]:[SELLING PRICE]],4,FALSE)</f>
        <v>152</v>
      </c>
      <c r="K1643" s="16">
        <f ca="1">VLOOKUP(Table3[[#This Row],[PRODUCT ID]],Table1[[PRODUCT]:[SELLING PRICE]],5,FALSE)</f>
        <v>270.63325012124164</v>
      </c>
      <c r="L1643" s="16">
        <f ca="1">J1643*Table3[[#This Row],[QUANTITY]]</f>
        <v>1368</v>
      </c>
      <c r="M1643" s="16">
        <f ca="1">K1643*Table3[[#This Row],[QUANTITY]]*(1-Table3[[#This Row],[DISCOUNT %]])</f>
        <v>2247.803109898241</v>
      </c>
      <c r="N1643" s="3">
        <f>DAY(Table3[[#This Row],[DATE]])</f>
        <v>30</v>
      </c>
      <c r="O1643" s="3" t="str">
        <f>TEXT(Table3[[#This Row],[DATE]],"mmm")</f>
        <v>Jun</v>
      </c>
      <c r="P1643" s="3">
        <f>YEAR(Table3[[#This Row],[DATE]])</f>
        <v>2025</v>
      </c>
    </row>
    <row r="1644" spans="1:16" x14ac:dyDescent="0.3">
      <c r="A1644" s="6">
        <v>45839</v>
      </c>
      <c r="B1644" s="7" t="s">
        <v>1646</v>
      </c>
      <c r="C1644" s="9">
        <f t="shared" ca="1" si="50"/>
        <v>8</v>
      </c>
      <c r="D1644" s="9" t="s">
        <v>2117</v>
      </c>
      <c r="E1644" s="9" t="s">
        <v>2116</v>
      </c>
      <c r="F1644" s="10">
        <f t="shared" ca="1" si="51"/>
        <v>9.1594158844287132E-3</v>
      </c>
      <c r="G1644" s="3" t="str">
        <f>VLOOKUP(Table3[[#This Row],[PRODUCT ID]],Table1[[PRODUCT]:[SELLING PRICE]],1,FALSE)</f>
        <v>Product594</v>
      </c>
      <c r="H1644" s="3" t="str">
        <f>VLOOKUP(Table3[[#This Row],[PRODUCT ID]],Table1[[PRODUCT]:[SELLING PRICE]],2,FALSE)</f>
        <v>Category3</v>
      </c>
      <c r="I1644" s="3" t="str">
        <f>VLOOKUP(Table3[[#This Row],[PRODUCT ID]],Table1[[PRODUCT]:[SELLING PRICE]],3,FALSE)</f>
        <v>No</v>
      </c>
      <c r="J1644" s="16">
        <f ca="1">VLOOKUP(Table3[[#This Row],[PRODUCT ID]],Table1[[PRODUCT]:[SELLING PRICE]],4,FALSE)</f>
        <v>103</v>
      </c>
      <c r="K1644" s="16">
        <f ca="1">VLOOKUP(Table3[[#This Row],[PRODUCT ID]],Table1[[PRODUCT]:[SELLING PRICE]],5,FALSE)</f>
        <v>194.26523221621534</v>
      </c>
      <c r="L1644" s="16">
        <f ca="1">J1644*Table3[[#This Row],[QUANTITY]]</f>
        <v>824</v>
      </c>
      <c r="M1644" s="16">
        <f ca="1">K1644*Table3[[#This Row],[QUANTITY]]*(1-Table3[[#This Row],[DISCOUNT %]])</f>
        <v>1539.8870092996951</v>
      </c>
      <c r="N1644" s="3">
        <f>DAY(Table3[[#This Row],[DATE]])</f>
        <v>1</v>
      </c>
      <c r="O1644" s="3" t="str">
        <f>TEXT(Table3[[#This Row],[DATE]],"mmm")</f>
        <v>Jul</v>
      </c>
      <c r="P1644" s="3">
        <f>YEAR(Table3[[#This Row],[DATE]])</f>
        <v>2025</v>
      </c>
    </row>
    <row r="1645" spans="1:16" x14ac:dyDescent="0.3">
      <c r="A1645" s="6">
        <v>45840</v>
      </c>
      <c r="B1645" s="7" t="s">
        <v>1647</v>
      </c>
      <c r="C1645" s="9">
        <f t="shared" ca="1" si="50"/>
        <v>10</v>
      </c>
      <c r="D1645" s="9" t="s">
        <v>2117</v>
      </c>
      <c r="E1645" s="9" t="s">
        <v>2116</v>
      </c>
      <c r="F1645" s="10">
        <f t="shared" ca="1" si="51"/>
        <v>2.828242446270748E-2</v>
      </c>
      <c r="G1645" s="3" t="str">
        <f>VLOOKUP(Table3[[#This Row],[PRODUCT ID]],Table1[[PRODUCT]:[SELLING PRICE]],1,FALSE)</f>
        <v>Product595</v>
      </c>
      <c r="H1645" s="3" t="str">
        <f>VLOOKUP(Table3[[#This Row],[PRODUCT ID]],Table1[[PRODUCT]:[SELLING PRICE]],2,FALSE)</f>
        <v>Category4</v>
      </c>
      <c r="I1645" s="3" t="str">
        <f>VLOOKUP(Table3[[#This Row],[PRODUCT ID]],Table1[[PRODUCT]:[SELLING PRICE]],3,FALSE)</f>
        <v>Kg</v>
      </c>
      <c r="J1645" s="16">
        <f ca="1">VLOOKUP(Table3[[#This Row],[PRODUCT ID]],Table1[[PRODUCT]:[SELLING PRICE]],4,FALSE)</f>
        <v>199</v>
      </c>
      <c r="K1645" s="16">
        <f ca="1">VLOOKUP(Table3[[#This Row],[PRODUCT ID]],Table1[[PRODUCT]:[SELLING PRICE]],5,FALSE)</f>
        <v>83.244844460719904</v>
      </c>
      <c r="L1645" s="16">
        <f ca="1">J1645*Table3[[#This Row],[QUANTITY]]</f>
        <v>1990</v>
      </c>
      <c r="M1645" s="16">
        <f ca="1">K1645*Table3[[#This Row],[QUANTITY]]*(1-Table3[[#This Row],[DISCOUNT %]])</f>
        <v>808.90478435349758</v>
      </c>
      <c r="N1645" s="3">
        <f>DAY(Table3[[#This Row],[DATE]])</f>
        <v>2</v>
      </c>
      <c r="O1645" s="3" t="str">
        <f>TEXT(Table3[[#This Row],[DATE]],"mmm")</f>
        <v>Jul</v>
      </c>
      <c r="P1645" s="3">
        <f>YEAR(Table3[[#This Row],[DATE]])</f>
        <v>2025</v>
      </c>
    </row>
    <row r="1646" spans="1:16" x14ac:dyDescent="0.3">
      <c r="A1646" s="6">
        <v>45841</v>
      </c>
      <c r="B1646" s="7" t="s">
        <v>1648</v>
      </c>
      <c r="C1646" s="9">
        <f t="shared" ca="1" si="50"/>
        <v>11</v>
      </c>
      <c r="D1646" s="9" t="s">
        <v>2116</v>
      </c>
      <c r="E1646" s="9" t="s">
        <v>2116</v>
      </c>
      <c r="F1646" s="10">
        <f t="shared" ca="1" si="51"/>
        <v>1.0616376309053079E-2</v>
      </c>
      <c r="G1646" s="3" t="str">
        <f>VLOOKUP(Table3[[#This Row],[PRODUCT ID]],Table1[[PRODUCT]:[SELLING PRICE]],1,FALSE)</f>
        <v>Product596</v>
      </c>
      <c r="H1646" s="3" t="str">
        <f>VLOOKUP(Table3[[#This Row],[PRODUCT ID]],Table1[[PRODUCT]:[SELLING PRICE]],2,FALSE)</f>
        <v>Category5</v>
      </c>
      <c r="I1646" s="3" t="str">
        <f>VLOOKUP(Table3[[#This Row],[PRODUCT ID]],Table1[[PRODUCT]:[SELLING PRICE]],3,FALSE)</f>
        <v>Kg</v>
      </c>
      <c r="J1646" s="16">
        <f ca="1">VLOOKUP(Table3[[#This Row],[PRODUCT ID]],Table1[[PRODUCT]:[SELLING PRICE]],4,FALSE)</f>
        <v>212</v>
      </c>
      <c r="K1646" s="16">
        <f ca="1">VLOOKUP(Table3[[#This Row],[PRODUCT ID]],Table1[[PRODUCT]:[SELLING PRICE]],5,FALSE)</f>
        <v>107.30438217171675</v>
      </c>
      <c r="L1646" s="16">
        <f ca="1">J1646*Table3[[#This Row],[QUANTITY]]</f>
        <v>2332</v>
      </c>
      <c r="M1646" s="16">
        <f ca="1">K1646*Table3[[#This Row],[QUANTITY]]*(1-Table3[[#This Row],[DISCOUNT %]])</f>
        <v>1167.8171831806849</v>
      </c>
      <c r="N1646" s="3">
        <f>DAY(Table3[[#This Row],[DATE]])</f>
        <v>3</v>
      </c>
      <c r="O1646" s="3" t="str">
        <f>TEXT(Table3[[#This Row],[DATE]],"mmm")</f>
        <v>Jul</v>
      </c>
      <c r="P1646" s="3">
        <f>YEAR(Table3[[#This Row],[DATE]])</f>
        <v>2025</v>
      </c>
    </row>
    <row r="1647" spans="1:16" x14ac:dyDescent="0.3">
      <c r="A1647" s="6">
        <v>45842</v>
      </c>
      <c r="B1647" s="7" t="s">
        <v>1649</v>
      </c>
      <c r="C1647" s="9">
        <f t="shared" ca="1" si="50"/>
        <v>14</v>
      </c>
      <c r="D1647" s="9" t="s">
        <v>2116</v>
      </c>
      <c r="E1647" s="9" t="s">
        <v>2116</v>
      </c>
      <c r="F1647" s="10">
        <f t="shared" ca="1" si="51"/>
        <v>4.5148496495671556E-2</v>
      </c>
      <c r="G1647" s="3" t="str">
        <f>VLOOKUP(Table3[[#This Row],[PRODUCT ID]],Table1[[PRODUCT]:[SELLING PRICE]],1,FALSE)</f>
        <v>Product597</v>
      </c>
      <c r="H1647" s="3" t="str">
        <f>VLOOKUP(Table3[[#This Row],[PRODUCT ID]],Table1[[PRODUCT]:[SELLING PRICE]],2,FALSE)</f>
        <v>Category1</v>
      </c>
      <c r="I1647" s="3" t="str">
        <f>VLOOKUP(Table3[[#This Row],[PRODUCT ID]],Table1[[PRODUCT]:[SELLING PRICE]],3,FALSE)</f>
        <v>Lt</v>
      </c>
      <c r="J1647" s="16">
        <f ca="1">VLOOKUP(Table3[[#This Row],[PRODUCT ID]],Table1[[PRODUCT]:[SELLING PRICE]],4,FALSE)</f>
        <v>55</v>
      </c>
      <c r="K1647" s="16">
        <f ca="1">VLOOKUP(Table3[[#This Row],[PRODUCT ID]],Table1[[PRODUCT]:[SELLING PRICE]],5,FALSE)</f>
        <v>294.90228470703693</v>
      </c>
      <c r="L1647" s="16">
        <f ca="1">J1647*Table3[[#This Row],[QUANTITY]]</f>
        <v>770</v>
      </c>
      <c r="M1647" s="16">
        <f ca="1">K1647*Table3[[#This Row],[QUANTITY]]*(1-Table3[[#This Row],[DISCOUNT %]])</f>
        <v>3942.2304591512607</v>
      </c>
      <c r="N1647" s="3">
        <f>DAY(Table3[[#This Row],[DATE]])</f>
        <v>4</v>
      </c>
      <c r="O1647" s="3" t="str">
        <f>TEXT(Table3[[#This Row],[DATE]],"mmm")</f>
        <v>Jul</v>
      </c>
      <c r="P1647" s="3">
        <f>YEAR(Table3[[#This Row],[DATE]])</f>
        <v>2025</v>
      </c>
    </row>
    <row r="1648" spans="1:16" x14ac:dyDescent="0.3">
      <c r="A1648" s="6">
        <v>45843</v>
      </c>
      <c r="B1648" s="7" t="s">
        <v>1650</v>
      </c>
      <c r="C1648" s="9">
        <f t="shared" ca="1" si="50"/>
        <v>4</v>
      </c>
      <c r="D1648" s="9" t="s">
        <v>2116</v>
      </c>
      <c r="E1648" s="9" t="s">
        <v>2118</v>
      </c>
      <c r="F1648" s="10">
        <f t="shared" ca="1" si="51"/>
        <v>6.2992176974766612E-2</v>
      </c>
      <c r="G1648" s="3" t="str">
        <f>VLOOKUP(Table3[[#This Row],[PRODUCT ID]],Table1[[PRODUCT]:[SELLING PRICE]],1,FALSE)</f>
        <v>Product598</v>
      </c>
      <c r="H1648" s="3" t="str">
        <f>VLOOKUP(Table3[[#This Row],[PRODUCT ID]],Table1[[PRODUCT]:[SELLING PRICE]],2,FALSE)</f>
        <v>Category2</v>
      </c>
      <c r="I1648" s="3" t="str">
        <f>VLOOKUP(Table3[[#This Row],[PRODUCT ID]],Table1[[PRODUCT]:[SELLING PRICE]],3,FALSE)</f>
        <v>Kg</v>
      </c>
      <c r="J1648" s="16">
        <f ca="1">VLOOKUP(Table3[[#This Row],[PRODUCT ID]],Table1[[PRODUCT]:[SELLING PRICE]],4,FALSE)</f>
        <v>202</v>
      </c>
      <c r="K1648" s="16">
        <f ca="1">VLOOKUP(Table3[[#This Row],[PRODUCT ID]],Table1[[PRODUCT]:[SELLING PRICE]],5,FALSE)</f>
        <v>128.35824658120035</v>
      </c>
      <c r="L1648" s="16">
        <f ca="1">J1648*Table3[[#This Row],[QUANTITY]]</f>
        <v>808</v>
      </c>
      <c r="M1648" s="16">
        <f ca="1">K1648*Table3[[#This Row],[QUANTITY]]*(1-Table3[[#This Row],[DISCOUNT %]])</f>
        <v>481.09072478554663</v>
      </c>
      <c r="N1648" s="3">
        <f>DAY(Table3[[#This Row],[DATE]])</f>
        <v>5</v>
      </c>
      <c r="O1648" s="3" t="str">
        <f>TEXT(Table3[[#This Row],[DATE]],"mmm")</f>
        <v>Jul</v>
      </c>
      <c r="P1648" s="3">
        <f>YEAR(Table3[[#This Row],[DATE]])</f>
        <v>2025</v>
      </c>
    </row>
    <row r="1649" spans="1:16" x14ac:dyDescent="0.3">
      <c r="A1649" s="6">
        <v>45844</v>
      </c>
      <c r="B1649" s="7" t="s">
        <v>1651</v>
      </c>
      <c r="C1649" s="9">
        <f t="shared" ca="1" si="50"/>
        <v>1</v>
      </c>
      <c r="D1649" s="9" t="s">
        <v>2116</v>
      </c>
      <c r="E1649" s="9" t="s">
        <v>2118</v>
      </c>
      <c r="F1649" s="10">
        <f t="shared" ca="1" si="51"/>
        <v>8.505279868026154E-2</v>
      </c>
      <c r="G1649" s="3" t="str">
        <f>VLOOKUP(Table3[[#This Row],[PRODUCT ID]],Table1[[PRODUCT]:[SELLING PRICE]],1,FALSE)</f>
        <v>Product599</v>
      </c>
      <c r="H1649" s="3" t="str">
        <f>VLOOKUP(Table3[[#This Row],[PRODUCT ID]],Table1[[PRODUCT]:[SELLING PRICE]],2,FALSE)</f>
        <v>Category3</v>
      </c>
      <c r="I1649" s="3" t="str">
        <f>VLOOKUP(Table3[[#This Row],[PRODUCT ID]],Table1[[PRODUCT]:[SELLING PRICE]],3,FALSE)</f>
        <v>Lt</v>
      </c>
      <c r="J1649" s="16">
        <f ca="1">VLOOKUP(Table3[[#This Row],[PRODUCT ID]],Table1[[PRODUCT]:[SELLING PRICE]],4,FALSE)</f>
        <v>64</v>
      </c>
      <c r="K1649" s="16">
        <f ca="1">VLOOKUP(Table3[[#This Row],[PRODUCT ID]],Table1[[PRODUCT]:[SELLING PRICE]],5,FALSE)</f>
        <v>267.25797660513751</v>
      </c>
      <c r="L1649" s="16">
        <f ca="1">J1649*Table3[[#This Row],[QUANTITY]]</f>
        <v>64</v>
      </c>
      <c r="M1649" s="16">
        <f ca="1">K1649*Table3[[#This Row],[QUANTITY]]*(1-Table3[[#This Row],[DISCOUNT %]])</f>
        <v>244.52693772524671</v>
      </c>
      <c r="N1649" s="3">
        <f>DAY(Table3[[#This Row],[DATE]])</f>
        <v>6</v>
      </c>
      <c r="O1649" s="3" t="str">
        <f>TEXT(Table3[[#This Row],[DATE]],"mmm")</f>
        <v>Jul</v>
      </c>
      <c r="P1649" s="3">
        <f>YEAR(Table3[[#This Row],[DATE]])</f>
        <v>2025</v>
      </c>
    </row>
    <row r="1650" spans="1:16" x14ac:dyDescent="0.3">
      <c r="A1650" s="6">
        <v>45845</v>
      </c>
      <c r="B1650" s="7" t="s">
        <v>1652</v>
      </c>
      <c r="C1650" s="9">
        <f t="shared" ca="1" si="50"/>
        <v>10</v>
      </c>
      <c r="D1650" s="9" t="s">
        <v>2115</v>
      </c>
      <c r="E1650" s="9" t="s">
        <v>2116</v>
      </c>
      <c r="F1650" s="10">
        <f t="shared" ca="1" si="51"/>
        <v>3.4906290739315948E-2</v>
      </c>
      <c r="G1650" s="3" t="str">
        <f>VLOOKUP(Table3[[#This Row],[PRODUCT ID]],Table1[[PRODUCT]:[SELLING PRICE]],1,FALSE)</f>
        <v>Product600</v>
      </c>
      <c r="H1650" s="3" t="str">
        <f>VLOOKUP(Table3[[#This Row],[PRODUCT ID]],Table1[[PRODUCT]:[SELLING PRICE]],2,FALSE)</f>
        <v>Category4</v>
      </c>
      <c r="I1650" s="3" t="str">
        <f>VLOOKUP(Table3[[#This Row],[PRODUCT ID]],Table1[[PRODUCT]:[SELLING PRICE]],3,FALSE)</f>
        <v>Ft</v>
      </c>
      <c r="J1650" s="16">
        <f ca="1">VLOOKUP(Table3[[#This Row],[PRODUCT ID]],Table1[[PRODUCT]:[SELLING PRICE]],4,FALSE)</f>
        <v>28</v>
      </c>
      <c r="K1650" s="16">
        <f ca="1">VLOOKUP(Table3[[#This Row],[PRODUCT ID]],Table1[[PRODUCT]:[SELLING PRICE]],5,FALSE)</f>
        <v>195.71290833249435</v>
      </c>
      <c r="L1650" s="16">
        <f ca="1">J1650*Table3[[#This Row],[QUANTITY]]</f>
        <v>280</v>
      </c>
      <c r="M1650" s="16">
        <f ca="1">K1650*Table3[[#This Row],[QUANTITY]]*(1-Table3[[#This Row],[DISCOUNT %]])</f>
        <v>1888.8129665280321</v>
      </c>
      <c r="N1650" s="3">
        <f>DAY(Table3[[#This Row],[DATE]])</f>
        <v>7</v>
      </c>
      <c r="O1650" s="3" t="str">
        <f>TEXT(Table3[[#This Row],[DATE]],"mmm")</f>
        <v>Jul</v>
      </c>
      <c r="P1650" s="3">
        <f>YEAR(Table3[[#This Row],[DATE]])</f>
        <v>2025</v>
      </c>
    </row>
    <row r="1651" spans="1:16" x14ac:dyDescent="0.3">
      <c r="A1651" s="6">
        <v>45846</v>
      </c>
      <c r="B1651" s="7" t="s">
        <v>1653</v>
      </c>
      <c r="C1651" s="9">
        <f t="shared" ca="1" si="50"/>
        <v>11</v>
      </c>
      <c r="D1651" s="9" t="s">
        <v>2116</v>
      </c>
      <c r="E1651" s="9" t="s">
        <v>2116</v>
      </c>
      <c r="F1651" s="10">
        <f t="shared" ca="1" si="51"/>
        <v>1.6896667410543419E-2</v>
      </c>
      <c r="G1651" s="3" t="str">
        <f>VLOOKUP(Table3[[#This Row],[PRODUCT ID]],Table1[[PRODUCT]:[SELLING PRICE]],1,FALSE)</f>
        <v>Product601</v>
      </c>
      <c r="H1651" s="3" t="str">
        <f>VLOOKUP(Table3[[#This Row],[PRODUCT ID]],Table1[[PRODUCT]:[SELLING PRICE]],2,FALSE)</f>
        <v>Category1</v>
      </c>
      <c r="I1651" s="3" t="str">
        <f>VLOOKUP(Table3[[#This Row],[PRODUCT ID]],Table1[[PRODUCT]:[SELLING PRICE]],3,FALSE)</f>
        <v>Kg</v>
      </c>
      <c r="J1651" s="16">
        <f ca="1">VLOOKUP(Table3[[#This Row],[PRODUCT ID]],Table1[[PRODUCT]:[SELLING PRICE]],4,FALSE)</f>
        <v>43</v>
      </c>
      <c r="K1651" s="16">
        <f ca="1">VLOOKUP(Table3[[#This Row],[PRODUCT ID]],Table1[[PRODUCT]:[SELLING PRICE]],5,FALSE)</f>
        <v>188.55413070750183</v>
      </c>
      <c r="L1651" s="16">
        <f ca="1">J1651*Table3[[#This Row],[QUANTITY]]</f>
        <v>473</v>
      </c>
      <c r="M1651" s="16">
        <f ca="1">K1651*Table3[[#This Row],[QUANTITY]]*(1-Table3[[#This Row],[DISCOUNT %]])</f>
        <v>2039.0501369925835</v>
      </c>
      <c r="N1651" s="3">
        <f>DAY(Table3[[#This Row],[DATE]])</f>
        <v>8</v>
      </c>
      <c r="O1651" s="3" t="str">
        <f>TEXT(Table3[[#This Row],[DATE]],"mmm")</f>
        <v>Jul</v>
      </c>
      <c r="P1651" s="3">
        <f>YEAR(Table3[[#This Row],[DATE]])</f>
        <v>2025</v>
      </c>
    </row>
    <row r="1652" spans="1:16" x14ac:dyDescent="0.3">
      <c r="A1652" s="6">
        <v>45847</v>
      </c>
      <c r="B1652" s="7" t="s">
        <v>1654</v>
      </c>
      <c r="C1652" s="9">
        <f t="shared" ca="1" si="50"/>
        <v>6</v>
      </c>
      <c r="D1652" s="9" t="s">
        <v>2117</v>
      </c>
      <c r="E1652" s="9" t="s">
        <v>2116</v>
      </c>
      <c r="F1652" s="10">
        <f t="shared" ca="1" si="51"/>
        <v>2.7721528652344098E-2</v>
      </c>
      <c r="G1652" s="3" t="str">
        <f>VLOOKUP(Table3[[#This Row],[PRODUCT ID]],Table1[[PRODUCT]:[SELLING PRICE]],1,FALSE)</f>
        <v>Product602</v>
      </c>
      <c r="H1652" s="3" t="str">
        <f>VLOOKUP(Table3[[#This Row],[PRODUCT ID]],Table1[[PRODUCT]:[SELLING PRICE]],2,FALSE)</f>
        <v>Category2</v>
      </c>
      <c r="I1652" s="3" t="str">
        <f>VLOOKUP(Table3[[#This Row],[PRODUCT ID]],Table1[[PRODUCT]:[SELLING PRICE]],3,FALSE)</f>
        <v>No</v>
      </c>
      <c r="J1652" s="16">
        <f ca="1">VLOOKUP(Table3[[#This Row],[PRODUCT ID]],Table1[[PRODUCT]:[SELLING PRICE]],4,FALSE)</f>
        <v>46</v>
      </c>
      <c r="K1652" s="16">
        <f ca="1">VLOOKUP(Table3[[#This Row],[PRODUCT ID]],Table1[[PRODUCT]:[SELLING PRICE]],5,FALSE)</f>
        <v>144.77288285733954</v>
      </c>
      <c r="L1652" s="16">
        <f ca="1">J1652*Table3[[#This Row],[QUANTITY]]</f>
        <v>276</v>
      </c>
      <c r="M1652" s="16">
        <f ca="1">K1652*Table3[[#This Row],[QUANTITY]]*(1-Table3[[#This Row],[DISCOUNT %]])</f>
        <v>844.55734342276401</v>
      </c>
      <c r="N1652" s="3">
        <f>DAY(Table3[[#This Row],[DATE]])</f>
        <v>9</v>
      </c>
      <c r="O1652" s="3" t="str">
        <f>TEXT(Table3[[#This Row],[DATE]],"mmm")</f>
        <v>Jul</v>
      </c>
      <c r="P1652" s="3">
        <f>YEAR(Table3[[#This Row],[DATE]])</f>
        <v>2025</v>
      </c>
    </row>
    <row r="1653" spans="1:16" x14ac:dyDescent="0.3">
      <c r="A1653" s="6">
        <v>45848</v>
      </c>
      <c r="B1653" s="7" t="s">
        <v>1655</v>
      </c>
      <c r="C1653" s="9">
        <f t="shared" ca="1" si="50"/>
        <v>5</v>
      </c>
      <c r="D1653" s="9" t="s">
        <v>2115</v>
      </c>
      <c r="E1653" s="9" t="s">
        <v>2116</v>
      </c>
      <c r="F1653" s="10">
        <f t="shared" ca="1" si="51"/>
        <v>6.7461622149691966E-2</v>
      </c>
      <c r="G1653" s="3" t="str">
        <f>VLOOKUP(Table3[[#This Row],[PRODUCT ID]],Table1[[PRODUCT]:[SELLING PRICE]],1,FALSE)</f>
        <v>Product603</v>
      </c>
      <c r="H1653" s="3" t="str">
        <f>VLOOKUP(Table3[[#This Row],[PRODUCT ID]],Table1[[PRODUCT]:[SELLING PRICE]],2,FALSE)</f>
        <v>Category3</v>
      </c>
      <c r="I1653" s="3" t="str">
        <f>VLOOKUP(Table3[[#This Row],[PRODUCT ID]],Table1[[PRODUCT]:[SELLING PRICE]],3,FALSE)</f>
        <v>No</v>
      </c>
      <c r="J1653" s="16">
        <f ca="1">VLOOKUP(Table3[[#This Row],[PRODUCT ID]],Table1[[PRODUCT]:[SELLING PRICE]],4,FALSE)</f>
        <v>229</v>
      </c>
      <c r="K1653" s="16">
        <f ca="1">VLOOKUP(Table3[[#This Row],[PRODUCT ID]],Table1[[PRODUCT]:[SELLING PRICE]],5,FALSE)</f>
        <v>293.91099332879907</v>
      </c>
      <c r="L1653" s="16">
        <f ca="1">J1653*Table3[[#This Row],[QUANTITY]]</f>
        <v>1145</v>
      </c>
      <c r="M1653" s="16">
        <f ca="1">K1653*Table3[[#This Row],[QUANTITY]]*(1-Table3[[#This Row],[DISCOUNT %]])</f>
        <v>1370.416404756055</v>
      </c>
      <c r="N1653" s="3">
        <f>DAY(Table3[[#This Row],[DATE]])</f>
        <v>10</v>
      </c>
      <c r="O1653" s="3" t="str">
        <f>TEXT(Table3[[#This Row],[DATE]],"mmm")</f>
        <v>Jul</v>
      </c>
      <c r="P1653" s="3">
        <f>YEAR(Table3[[#This Row],[DATE]])</f>
        <v>2025</v>
      </c>
    </row>
    <row r="1654" spans="1:16" x14ac:dyDescent="0.3">
      <c r="A1654" s="6">
        <v>45849</v>
      </c>
      <c r="B1654" s="7" t="s">
        <v>1656</v>
      </c>
      <c r="C1654" s="9">
        <f t="shared" ca="1" si="50"/>
        <v>13</v>
      </c>
      <c r="D1654" s="9" t="s">
        <v>2115</v>
      </c>
      <c r="E1654" s="9" t="s">
        <v>2118</v>
      </c>
      <c r="F1654" s="10">
        <f t="shared" ca="1" si="51"/>
        <v>3.2603099708625793E-2</v>
      </c>
      <c r="G1654" s="3" t="str">
        <f>VLOOKUP(Table3[[#This Row],[PRODUCT ID]],Table1[[PRODUCT]:[SELLING PRICE]],1,FALSE)</f>
        <v>Product604</v>
      </c>
      <c r="H1654" s="3" t="str">
        <f>VLOOKUP(Table3[[#This Row],[PRODUCT ID]],Table1[[PRODUCT]:[SELLING PRICE]],2,FALSE)</f>
        <v>Category4</v>
      </c>
      <c r="I1654" s="3" t="str">
        <f>VLOOKUP(Table3[[#This Row],[PRODUCT ID]],Table1[[PRODUCT]:[SELLING PRICE]],3,FALSE)</f>
        <v>Ft</v>
      </c>
      <c r="J1654" s="16">
        <f ca="1">VLOOKUP(Table3[[#This Row],[PRODUCT ID]],Table1[[PRODUCT]:[SELLING PRICE]],4,FALSE)</f>
        <v>135</v>
      </c>
      <c r="K1654" s="16">
        <f ca="1">VLOOKUP(Table3[[#This Row],[PRODUCT ID]],Table1[[PRODUCT]:[SELLING PRICE]],5,FALSE)</f>
        <v>299.45069375343712</v>
      </c>
      <c r="L1654" s="16">
        <f ca="1">J1654*Table3[[#This Row],[QUANTITY]]</f>
        <v>1755</v>
      </c>
      <c r="M1654" s="16">
        <f ca="1">K1654*Table3[[#This Row],[QUANTITY]]*(1-Table3[[#This Row],[DISCOUNT %]])</f>
        <v>3765.9397480532966</v>
      </c>
      <c r="N1654" s="3">
        <f>DAY(Table3[[#This Row],[DATE]])</f>
        <v>11</v>
      </c>
      <c r="O1654" s="3" t="str">
        <f>TEXT(Table3[[#This Row],[DATE]],"mmm")</f>
        <v>Jul</v>
      </c>
      <c r="P1654" s="3">
        <f>YEAR(Table3[[#This Row],[DATE]])</f>
        <v>2025</v>
      </c>
    </row>
    <row r="1655" spans="1:16" x14ac:dyDescent="0.3">
      <c r="A1655" s="6">
        <v>45850</v>
      </c>
      <c r="B1655" s="7" t="s">
        <v>1657</v>
      </c>
      <c r="C1655" s="9">
        <f t="shared" ca="1" si="50"/>
        <v>4</v>
      </c>
      <c r="D1655" s="9" t="s">
        <v>2115</v>
      </c>
      <c r="E1655" s="9" t="s">
        <v>2116</v>
      </c>
      <c r="F1655" s="10">
        <f t="shared" ca="1" si="51"/>
        <v>6.6409777406964965E-2</v>
      </c>
      <c r="G1655" s="3" t="str">
        <f>VLOOKUP(Table3[[#This Row],[PRODUCT ID]],Table1[[PRODUCT]:[SELLING PRICE]],1,FALSE)</f>
        <v>Product605</v>
      </c>
      <c r="H1655" s="3" t="str">
        <f>VLOOKUP(Table3[[#This Row],[PRODUCT ID]],Table1[[PRODUCT]:[SELLING PRICE]],2,FALSE)</f>
        <v>Category5</v>
      </c>
      <c r="I1655" s="3" t="str">
        <f>VLOOKUP(Table3[[#This Row],[PRODUCT ID]],Table1[[PRODUCT]:[SELLING PRICE]],3,FALSE)</f>
        <v>No</v>
      </c>
      <c r="J1655" s="16">
        <f ca="1">VLOOKUP(Table3[[#This Row],[PRODUCT ID]],Table1[[PRODUCT]:[SELLING PRICE]],4,FALSE)</f>
        <v>30</v>
      </c>
      <c r="K1655" s="16">
        <f ca="1">VLOOKUP(Table3[[#This Row],[PRODUCT ID]],Table1[[PRODUCT]:[SELLING PRICE]],5,FALSE)</f>
        <v>43.393673046861885</v>
      </c>
      <c r="L1655" s="16">
        <f ca="1">J1655*Table3[[#This Row],[QUANTITY]]</f>
        <v>120</v>
      </c>
      <c r="M1655" s="16">
        <f ca="1">K1655*Table3[[#This Row],[QUANTITY]]*(1-Table3[[#This Row],[DISCOUNT %]])</f>
        <v>162.04763551579669</v>
      </c>
      <c r="N1655" s="3">
        <f>DAY(Table3[[#This Row],[DATE]])</f>
        <v>12</v>
      </c>
      <c r="O1655" s="3" t="str">
        <f>TEXT(Table3[[#This Row],[DATE]],"mmm")</f>
        <v>Jul</v>
      </c>
      <c r="P1655" s="3">
        <f>YEAR(Table3[[#This Row],[DATE]])</f>
        <v>2025</v>
      </c>
    </row>
    <row r="1656" spans="1:16" x14ac:dyDescent="0.3">
      <c r="A1656" s="6">
        <v>45851</v>
      </c>
      <c r="B1656" s="7" t="s">
        <v>1658</v>
      </c>
      <c r="C1656" s="9">
        <f t="shared" ca="1" si="50"/>
        <v>10</v>
      </c>
      <c r="D1656" s="9" t="s">
        <v>2116</v>
      </c>
      <c r="E1656" s="9" t="s">
        <v>2116</v>
      </c>
      <c r="F1656" s="10">
        <f t="shared" ca="1" si="51"/>
        <v>1.980788540443721E-2</v>
      </c>
      <c r="G1656" s="3" t="str">
        <f>VLOOKUP(Table3[[#This Row],[PRODUCT ID]],Table1[[PRODUCT]:[SELLING PRICE]],1,FALSE)</f>
        <v>Product606</v>
      </c>
      <c r="H1656" s="3" t="str">
        <f>VLOOKUP(Table3[[#This Row],[PRODUCT ID]],Table1[[PRODUCT]:[SELLING PRICE]],2,FALSE)</f>
        <v>Category1</v>
      </c>
      <c r="I1656" s="3" t="str">
        <f>VLOOKUP(Table3[[#This Row],[PRODUCT ID]],Table1[[PRODUCT]:[SELLING PRICE]],3,FALSE)</f>
        <v>Kg</v>
      </c>
      <c r="J1656" s="16">
        <f ca="1">VLOOKUP(Table3[[#This Row],[PRODUCT ID]],Table1[[PRODUCT]:[SELLING PRICE]],4,FALSE)</f>
        <v>231</v>
      </c>
      <c r="K1656" s="16">
        <f ca="1">VLOOKUP(Table3[[#This Row],[PRODUCT ID]],Table1[[PRODUCT]:[SELLING PRICE]],5,FALSE)</f>
        <v>33.75919223521494</v>
      </c>
      <c r="L1656" s="16">
        <f ca="1">J1656*Table3[[#This Row],[QUANTITY]]</f>
        <v>2310</v>
      </c>
      <c r="M1656" s="16">
        <f ca="1">K1656*Table3[[#This Row],[QUANTITY]]*(1-Table3[[#This Row],[DISCOUNT %]])</f>
        <v>330.90494024073433</v>
      </c>
      <c r="N1656" s="3">
        <f>DAY(Table3[[#This Row],[DATE]])</f>
        <v>13</v>
      </c>
      <c r="O1656" s="3" t="str">
        <f>TEXT(Table3[[#This Row],[DATE]],"mmm")</f>
        <v>Jul</v>
      </c>
      <c r="P1656" s="3">
        <f>YEAR(Table3[[#This Row],[DATE]])</f>
        <v>2025</v>
      </c>
    </row>
    <row r="1657" spans="1:16" x14ac:dyDescent="0.3">
      <c r="A1657" s="6">
        <v>45852</v>
      </c>
      <c r="B1657" s="7" t="s">
        <v>1659</v>
      </c>
      <c r="C1657" s="9">
        <f t="shared" ca="1" si="50"/>
        <v>1</v>
      </c>
      <c r="D1657" s="9" t="s">
        <v>2116</v>
      </c>
      <c r="E1657" s="9" t="s">
        <v>2116</v>
      </c>
      <c r="F1657" s="10">
        <f t="shared" ca="1" si="51"/>
        <v>5.7509457662569909E-2</v>
      </c>
      <c r="G1657" s="3" t="str">
        <f>VLOOKUP(Table3[[#This Row],[PRODUCT ID]],Table1[[PRODUCT]:[SELLING PRICE]],1,FALSE)</f>
        <v>Product607</v>
      </c>
      <c r="H1657" s="3" t="str">
        <f>VLOOKUP(Table3[[#This Row],[PRODUCT ID]],Table1[[PRODUCT]:[SELLING PRICE]],2,FALSE)</f>
        <v>Category2</v>
      </c>
      <c r="I1657" s="3" t="str">
        <f>VLOOKUP(Table3[[#This Row],[PRODUCT ID]],Table1[[PRODUCT]:[SELLING PRICE]],3,FALSE)</f>
        <v>Kg</v>
      </c>
      <c r="J1657" s="16">
        <f ca="1">VLOOKUP(Table3[[#This Row],[PRODUCT ID]],Table1[[PRODUCT]:[SELLING PRICE]],4,FALSE)</f>
        <v>213</v>
      </c>
      <c r="K1657" s="16">
        <f ca="1">VLOOKUP(Table3[[#This Row],[PRODUCT ID]],Table1[[PRODUCT]:[SELLING PRICE]],5,FALSE)</f>
        <v>174.85588895436882</v>
      </c>
      <c r="L1657" s="16">
        <f ca="1">J1657*Table3[[#This Row],[QUANTITY]]</f>
        <v>213</v>
      </c>
      <c r="M1657" s="16">
        <f ca="1">K1657*Table3[[#This Row],[QUANTITY]]*(1-Table3[[#This Row],[DISCOUNT %]])</f>
        <v>164.80002161149653</v>
      </c>
      <c r="N1657" s="3">
        <f>DAY(Table3[[#This Row],[DATE]])</f>
        <v>14</v>
      </c>
      <c r="O1657" s="3" t="str">
        <f>TEXT(Table3[[#This Row],[DATE]],"mmm")</f>
        <v>Jul</v>
      </c>
      <c r="P1657" s="3">
        <f>YEAR(Table3[[#This Row],[DATE]])</f>
        <v>2025</v>
      </c>
    </row>
    <row r="1658" spans="1:16" x14ac:dyDescent="0.3">
      <c r="A1658" s="6">
        <v>45853</v>
      </c>
      <c r="B1658" s="7" t="s">
        <v>1660</v>
      </c>
      <c r="C1658" s="9">
        <f t="shared" ca="1" si="50"/>
        <v>4</v>
      </c>
      <c r="D1658" s="9" t="s">
        <v>2116</v>
      </c>
      <c r="E1658" s="9" t="s">
        <v>2116</v>
      </c>
      <c r="F1658" s="10">
        <f t="shared" ca="1" si="51"/>
        <v>1.2721494574271264E-2</v>
      </c>
      <c r="G1658" s="3" t="str">
        <f>VLOOKUP(Table3[[#This Row],[PRODUCT ID]],Table1[[PRODUCT]:[SELLING PRICE]],1,FALSE)</f>
        <v>Product608</v>
      </c>
      <c r="H1658" s="3" t="str">
        <f>VLOOKUP(Table3[[#This Row],[PRODUCT ID]],Table1[[PRODUCT]:[SELLING PRICE]],2,FALSE)</f>
        <v>Category3</v>
      </c>
      <c r="I1658" s="3" t="str">
        <f>VLOOKUP(Table3[[#This Row],[PRODUCT ID]],Table1[[PRODUCT]:[SELLING PRICE]],3,FALSE)</f>
        <v>Lt</v>
      </c>
      <c r="J1658" s="16">
        <f ca="1">VLOOKUP(Table3[[#This Row],[PRODUCT ID]],Table1[[PRODUCT]:[SELLING PRICE]],4,FALSE)</f>
        <v>12</v>
      </c>
      <c r="K1658" s="16">
        <f ca="1">VLOOKUP(Table3[[#This Row],[PRODUCT ID]],Table1[[PRODUCT]:[SELLING PRICE]],5,FALSE)</f>
        <v>58.795872948983309</v>
      </c>
      <c r="L1658" s="16">
        <f ca="1">J1658*Table3[[#This Row],[QUANTITY]]</f>
        <v>48</v>
      </c>
      <c r="M1658" s="16">
        <f ca="1">K1658*Table3[[#This Row],[QUANTITY]]*(1-Table3[[#This Row],[DISCOUNT %]])</f>
        <v>232.1916062810931</v>
      </c>
      <c r="N1658" s="3">
        <f>DAY(Table3[[#This Row],[DATE]])</f>
        <v>15</v>
      </c>
      <c r="O1658" s="3" t="str">
        <f>TEXT(Table3[[#This Row],[DATE]],"mmm")</f>
        <v>Jul</v>
      </c>
      <c r="P1658" s="3">
        <f>YEAR(Table3[[#This Row],[DATE]])</f>
        <v>2025</v>
      </c>
    </row>
    <row r="1659" spans="1:16" x14ac:dyDescent="0.3">
      <c r="A1659" s="6">
        <v>45854</v>
      </c>
      <c r="B1659" s="7" t="s">
        <v>1661</v>
      </c>
      <c r="C1659" s="9">
        <f t="shared" ca="1" si="50"/>
        <v>12</v>
      </c>
      <c r="D1659" s="9" t="s">
        <v>2115</v>
      </c>
      <c r="E1659" s="9" t="s">
        <v>2116</v>
      </c>
      <c r="F1659" s="10">
        <f t="shared" ca="1" si="51"/>
        <v>8.4728996288674349E-2</v>
      </c>
      <c r="G1659" s="3" t="str">
        <f>VLOOKUP(Table3[[#This Row],[PRODUCT ID]],Table1[[PRODUCT]:[SELLING PRICE]],1,FALSE)</f>
        <v>Product609</v>
      </c>
      <c r="H1659" s="3" t="str">
        <f>VLOOKUP(Table3[[#This Row],[PRODUCT ID]],Table1[[PRODUCT]:[SELLING PRICE]],2,FALSE)</f>
        <v>Category4</v>
      </c>
      <c r="I1659" s="3" t="str">
        <f>VLOOKUP(Table3[[#This Row],[PRODUCT ID]],Table1[[PRODUCT]:[SELLING PRICE]],3,FALSE)</f>
        <v>Kg</v>
      </c>
      <c r="J1659" s="16">
        <f ca="1">VLOOKUP(Table3[[#This Row],[PRODUCT ID]],Table1[[PRODUCT]:[SELLING PRICE]],4,FALSE)</f>
        <v>38</v>
      </c>
      <c r="K1659" s="16">
        <f ca="1">VLOOKUP(Table3[[#This Row],[PRODUCT ID]],Table1[[PRODUCT]:[SELLING PRICE]],5,FALSE)</f>
        <v>186.42962799042508</v>
      </c>
      <c r="L1659" s="16">
        <f ca="1">J1659*Table3[[#This Row],[QUANTITY]]</f>
        <v>456</v>
      </c>
      <c r="M1659" s="16">
        <f ca="1">K1659*Table3[[#This Row],[QUANTITY]]*(1-Table3[[#This Row],[DISCOUNT %]])</f>
        <v>2047.603592787905</v>
      </c>
      <c r="N1659" s="3">
        <f>DAY(Table3[[#This Row],[DATE]])</f>
        <v>16</v>
      </c>
      <c r="O1659" s="3" t="str">
        <f>TEXT(Table3[[#This Row],[DATE]],"mmm")</f>
        <v>Jul</v>
      </c>
      <c r="P1659" s="3">
        <f>YEAR(Table3[[#This Row],[DATE]])</f>
        <v>2025</v>
      </c>
    </row>
    <row r="1660" spans="1:16" x14ac:dyDescent="0.3">
      <c r="A1660" s="6">
        <v>45855</v>
      </c>
      <c r="B1660" s="7" t="s">
        <v>1662</v>
      </c>
      <c r="C1660" s="9">
        <f t="shared" ca="1" si="50"/>
        <v>5</v>
      </c>
      <c r="D1660" s="9" t="s">
        <v>2117</v>
      </c>
      <c r="E1660" s="9" t="s">
        <v>2118</v>
      </c>
      <c r="F1660" s="10">
        <f t="shared" ca="1" si="51"/>
        <v>9.7582117839100743E-2</v>
      </c>
      <c r="G1660" s="3" t="str">
        <f>VLOOKUP(Table3[[#This Row],[PRODUCT ID]],Table1[[PRODUCT]:[SELLING PRICE]],1,FALSE)</f>
        <v>Product610</v>
      </c>
      <c r="H1660" s="3" t="str">
        <f>VLOOKUP(Table3[[#This Row],[PRODUCT ID]],Table1[[PRODUCT]:[SELLING PRICE]],2,FALSE)</f>
        <v>Category5</v>
      </c>
      <c r="I1660" s="3" t="str">
        <f>VLOOKUP(Table3[[#This Row],[PRODUCT ID]],Table1[[PRODUCT]:[SELLING PRICE]],3,FALSE)</f>
        <v>Lt</v>
      </c>
      <c r="J1660" s="16">
        <f ca="1">VLOOKUP(Table3[[#This Row],[PRODUCT ID]],Table1[[PRODUCT]:[SELLING PRICE]],4,FALSE)</f>
        <v>55</v>
      </c>
      <c r="K1660" s="16">
        <f ca="1">VLOOKUP(Table3[[#This Row],[PRODUCT ID]],Table1[[PRODUCT]:[SELLING PRICE]],5,FALSE)</f>
        <v>187.23099747686294</v>
      </c>
      <c r="L1660" s="16">
        <f ca="1">J1660*Table3[[#This Row],[QUANTITY]]</f>
        <v>275</v>
      </c>
      <c r="M1660" s="16">
        <f ca="1">K1660*Table3[[#This Row],[QUANTITY]]*(1-Table3[[#This Row],[DISCOUNT %]])</f>
        <v>844.80300108971664</v>
      </c>
      <c r="N1660" s="3">
        <f>DAY(Table3[[#This Row],[DATE]])</f>
        <v>17</v>
      </c>
      <c r="O1660" s="3" t="str">
        <f>TEXT(Table3[[#This Row],[DATE]],"mmm")</f>
        <v>Jul</v>
      </c>
      <c r="P1660" s="3">
        <f>YEAR(Table3[[#This Row],[DATE]])</f>
        <v>2025</v>
      </c>
    </row>
    <row r="1661" spans="1:16" x14ac:dyDescent="0.3">
      <c r="A1661" s="6">
        <v>45856</v>
      </c>
      <c r="B1661" s="7" t="s">
        <v>1663</v>
      </c>
      <c r="C1661" s="9">
        <f t="shared" ca="1" si="50"/>
        <v>3</v>
      </c>
      <c r="D1661" s="9" t="s">
        <v>2117</v>
      </c>
      <c r="E1661" s="9" t="s">
        <v>2118</v>
      </c>
      <c r="F1661" s="10">
        <f t="shared" ca="1" si="51"/>
        <v>3.3447666612480643E-2</v>
      </c>
      <c r="G1661" s="3" t="str">
        <f>VLOOKUP(Table3[[#This Row],[PRODUCT ID]],Table1[[PRODUCT]:[SELLING PRICE]],1,FALSE)</f>
        <v>Product611</v>
      </c>
      <c r="H1661" s="3" t="str">
        <f>VLOOKUP(Table3[[#This Row],[PRODUCT ID]],Table1[[PRODUCT]:[SELLING PRICE]],2,FALSE)</f>
        <v>Category1</v>
      </c>
      <c r="I1661" s="3" t="str">
        <f>VLOOKUP(Table3[[#This Row],[PRODUCT ID]],Table1[[PRODUCT]:[SELLING PRICE]],3,FALSE)</f>
        <v>Ft</v>
      </c>
      <c r="J1661" s="16">
        <f ca="1">VLOOKUP(Table3[[#This Row],[PRODUCT ID]],Table1[[PRODUCT]:[SELLING PRICE]],4,FALSE)</f>
        <v>131</v>
      </c>
      <c r="K1661" s="16">
        <f ca="1">VLOOKUP(Table3[[#This Row],[PRODUCT ID]],Table1[[PRODUCT]:[SELLING PRICE]],5,FALSE)</f>
        <v>187.22192705909015</v>
      </c>
      <c r="L1661" s="16">
        <f ca="1">J1661*Table3[[#This Row],[QUANTITY]]</f>
        <v>393</v>
      </c>
      <c r="M1661" s="16">
        <f ca="1">K1661*Table3[[#This Row],[QUANTITY]]*(1-Table3[[#This Row],[DISCOUNT %]])</f>
        <v>542.87937138081463</v>
      </c>
      <c r="N1661" s="3">
        <f>DAY(Table3[[#This Row],[DATE]])</f>
        <v>18</v>
      </c>
      <c r="O1661" s="3" t="str">
        <f>TEXT(Table3[[#This Row],[DATE]],"mmm")</f>
        <v>Jul</v>
      </c>
      <c r="P1661" s="3">
        <f>YEAR(Table3[[#This Row],[DATE]])</f>
        <v>2025</v>
      </c>
    </row>
    <row r="1662" spans="1:16" x14ac:dyDescent="0.3">
      <c r="A1662" s="6">
        <v>45857</v>
      </c>
      <c r="B1662" s="7" t="s">
        <v>1664</v>
      </c>
      <c r="C1662" s="9">
        <f t="shared" ca="1" si="50"/>
        <v>12</v>
      </c>
      <c r="D1662" s="9" t="s">
        <v>2116</v>
      </c>
      <c r="E1662" s="9" t="s">
        <v>2116</v>
      </c>
      <c r="F1662" s="10">
        <f t="shared" ca="1" si="51"/>
        <v>5.2922199380635276E-2</v>
      </c>
      <c r="G1662" s="3" t="str">
        <f>VLOOKUP(Table3[[#This Row],[PRODUCT ID]],Table1[[PRODUCT]:[SELLING PRICE]],1,FALSE)</f>
        <v>Product612</v>
      </c>
      <c r="H1662" s="3" t="str">
        <f>VLOOKUP(Table3[[#This Row],[PRODUCT ID]],Table1[[PRODUCT]:[SELLING PRICE]],2,FALSE)</f>
        <v>Category2</v>
      </c>
      <c r="I1662" s="3" t="str">
        <f>VLOOKUP(Table3[[#This Row],[PRODUCT ID]],Table1[[PRODUCT]:[SELLING PRICE]],3,FALSE)</f>
        <v>Kg</v>
      </c>
      <c r="J1662" s="16">
        <f ca="1">VLOOKUP(Table3[[#This Row],[PRODUCT ID]],Table1[[PRODUCT]:[SELLING PRICE]],4,FALSE)</f>
        <v>223</v>
      </c>
      <c r="K1662" s="16">
        <f ca="1">VLOOKUP(Table3[[#This Row],[PRODUCT ID]],Table1[[PRODUCT]:[SELLING PRICE]],5,FALSE)</f>
        <v>95.877778206996197</v>
      </c>
      <c r="L1662" s="16">
        <f ca="1">J1662*Table3[[#This Row],[QUANTITY]]</f>
        <v>2676</v>
      </c>
      <c r="M1662" s="16">
        <f ca="1">K1662*Table3[[#This Row],[QUANTITY]]*(1-Table3[[#This Row],[DISCOUNT %]])</f>
        <v>1089.6445837506387</v>
      </c>
      <c r="N1662" s="3">
        <f>DAY(Table3[[#This Row],[DATE]])</f>
        <v>19</v>
      </c>
      <c r="O1662" s="3" t="str">
        <f>TEXT(Table3[[#This Row],[DATE]],"mmm")</f>
        <v>Jul</v>
      </c>
      <c r="P1662" s="3">
        <f>YEAR(Table3[[#This Row],[DATE]])</f>
        <v>2025</v>
      </c>
    </row>
    <row r="1663" spans="1:16" x14ac:dyDescent="0.3">
      <c r="A1663" s="6">
        <v>45858</v>
      </c>
      <c r="B1663" s="7" t="s">
        <v>1665</v>
      </c>
      <c r="C1663" s="9">
        <f t="shared" ca="1" si="50"/>
        <v>14</v>
      </c>
      <c r="D1663" s="9" t="s">
        <v>2116</v>
      </c>
      <c r="E1663" s="9" t="s">
        <v>2116</v>
      </c>
      <c r="F1663" s="10">
        <f t="shared" ca="1" si="51"/>
        <v>6.6010401264696601E-3</v>
      </c>
      <c r="G1663" s="3" t="str">
        <f>VLOOKUP(Table3[[#This Row],[PRODUCT ID]],Table1[[PRODUCT]:[SELLING PRICE]],1,FALSE)</f>
        <v>Product613</v>
      </c>
      <c r="H1663" s="3" t="str">
        <f>VLOOKUP(Table3[[#This Row],[PRODUCT ID]],Table1[[PRODUCT]:[SELLING PRICE]],2,FALSE)</f>
        <v>Category3</v>
      </c>
      <c r="I1663" s="3" t="str">
        <f>VLOOKUP(Table3[[#This Row],[PRODUCT ID]],Table1[[PRODUCT]:[SELLING PRICE]],3,FALSE)</f>
        <v>No</v>
      </c>
      <c r="J1663" s="16">
        <f ca="1">VLOOKUP(Table3[[#This Row],[PRODUCT ID]],Table1[[PRODUCT]:[SELLING PRICE]],4,FALSE)</f>
        <v>17</v>
      </c>
      <c r="K1663" s="16">
        <f ca="1">VLOOKUP(Table3[[#This Row],[PRODUCT ID]],Table1[[PRODUCT]:[SELLING PRICE]],5,FALSE)</f>
        <v>82.507905205798181</v>
      </c>
      <c r="L1663" s="16">
        <f ca="1">J1663*Table3[[#This Row],[QUANTITY]]</f>
        <v>238</v>
      </c>
      <c r="M1663" s="16">
        <f ca="1">K1663*Table3[[#This Row],[QUANTITY]]*(1-Table3[[#This Row],[DISCOUNT %]])</f>
        <v>1147.4857409789727</v>
      </c>
      <c r="N1663" s="3">
        <f>DAY(Table3[[#This Row],[DATE]])</f>
        <v>20</v>
      </c>
      <c r="O1663" s="3" t="str">
        <f>TEXT(Table3[[#This Row],[DATE]],"mmm")</f>
        <v>Jul</v>
      </c>
      <c r="P1663" s="3">
        <f>YEAR(Table3[[#This Row],[DATE]])</f>
        <v>2025</v>
      </c>
    </row>
    <row r="1664" spans="1:16" x14ac:dyDescent="0.3">
      <c r="A1664" s="6">
        <v>45859</v>
      </c>
      <c r="B1664" s="7" t="s">
        <v>1666</v>
      </c>
      <c r="C1664" s="9">
        <f t="shared" ca="1" si="50"/>
        <v>3</v>
      </c>
      <c r="D1664" s="9" t="s">
        <v>2116</v>
      </c>
      <c r="E1664" s="9" t="s">
        <v>2116</v>
      </c>
      <c r="F1664" s="10">
        <f t="shared" ca="1" si="51"/>
        <v>8.2428688789206339E-2</v>
      </c>
      <c r="G1664" s="3" t="str">
        <f>VLOOKUP(Table3[[#This Row],[PRODUCT ID]],Table1[[PRODUCT]:[SELLING PRICE]],1,FALSE)</f>
        <v>Product614</v>
      </c>
      <c r="H1664" s="3" t="str">
        <f>VLOOKUP(Table3[[#This Row],[PRODUCT ID]],Table1[[PRODUCT]:[SELLING PRICE]],2,FALSE)</f>
        <v>Category4</v>
      </c>
      <c r="I1664" s="3" t="str">
        <f>VLOOKUP(Table3[[#This Row],[PRODUCT ID]],Table1[[PRODUCT]:[SELLING PRICE]],3,FALSE)</f>
        <v>No</v>
      </c>
      <c r="J1664" s="16">
        <f ca="1">VLOOKUP(Table3[[#This Row],[PRODUCT ID]],Table1[[PRODUCT]:[SELLING PRICE]],4,FALSE)</f>
        <v>153</v>
      </c>
      <c r="K1664" s="16">
        <f ca="1">VLOOKUP(Table3[[#This Row],[PRODUCT ID]],Table1[[PRODUCT]:[SELLING PRICE]],5,FALSE)</f>
        <v>169.92565302164709</v>
      </c>
      <c r="L1664" s="16">
        <f ca="1">J1664*Table3[[#This Row],[QUANTITY]]</f>
        <v>459</v>
      </c>
      <c r="M1664" s="16">
        <f ca="1">K1664*Table3[[#This Row],[QUANTITY]]*(1-Table3[[#This Row],[DISCOUNT %]])</f>
        <v>467.75671275426924</v>
      </c>
      <c r="N1664" s="3">
        <f>DAY(Table3[[#This Row],[DATE]])</f>
        <v>21</v>
      </c>
      <c r="O1664" s="3" t="str">
        <f>TEXT(Table3[[#This Row],[DATE]],"mmm")</f>
        <v>Jul</v>
      </c>
      <c r="P1664" s="3">
        <f>YEAR(Table3[[#This Row],[DATE]])</f>
        <v>2025</v>
      </c>
    </row>
    <row r="1665" spans="1:16" x14ac:dyDescent="0.3">
      <c r="A1665" s="6">
        <v>45860</v>
      </c>
      <c r="B1665" s="7" t="s">
        <v>1667</v>
      </c>
      <c r="C1665" s="9">
        <f t="shared" ca="1" si="50"/>
        <v>11</v>
      </c>
      <c r="D1665" s="9" t="s">
        <v>2116</v>
      </c>
      <c r="E1665" s="9" t="s">
        <v>2116</v>
      </c>
      <c r="F1665" s="10">
        <f t="shared" ca="1" si="51"/>
        <v>4.431850111613192E-2</v>
      </c>
      <c r="G1665" s="3" t="str">
        <f>VLOOKUP(Table3[[#This Row],[PRODUCT ID]],Table1[[PRODUCT]:[SELLING PRICE]],1,FALSE)</f>
        <v>Product615</v>
      </c>
      <c r="H1665" s="3" t="str">
        <f>VLOOKUP(Table3[[#This Row],[PRODUCT ID]],Table1[[PRODUCT]:[SELLING PRICE]],2,FALSE)</f>
        <v>Category5</v>
      </c>
      <c r="I1665" s="3" t="str">
        <f>VLOOKUP(Table3[[#This Row],[PRODUCT ID]],Table1[[PRODUCT]:[SELLING PRICE]],3,FALSE)</f>
        <v>Ft</v>
      </c>
      <c r="J1665" s="16">
        <f ca="1">VLOOKUP(Table3[[#This Row],[PRODUCT ID]],Table1[[PRODUCT]:[SELLING PRICE]],4,FALSE)</f>
        <v>124</v>
      </c>
      <c r="K1665" s="16">
        <f ca="1">VLOOKUP(Table3[[#This Row],[PRODUCT ID]],Table1[[PRODUCT]:[SELLING PRICE]],5,FALSE)</f>
        <v>146.14377256362681</v>
      </c>
      <c r="L1665" s="16">
        <f ca="1">J1665*Table3[[#This Row],[QUANTITY]]</f>
        <v>1364</v>
      </c>
      <c r="M1665" s="16">
        <f ca="1">K1665*Table3[[#This Row],[QUANTITY]]*(1-Table3[[#This Row],[DISCOUNT %]])</f>
        <v>1536.33589577765</v>
      </c>
      <c r="N1665" s="3">
        <f>DAY(Table3[[#This Row],[DATE]])</f>
        <v>22</v>
      </c>
      <c r="O1665" s="3" t="str">
        <f>TEXT(Table3[[#This Row],[DATE]],"mmm")</f>
        <v>Jul</v>
      </c>
      <c r="P1665" s="3">
        <f>YEAR(Table3[[#This Row],[DATE]])</f>
        <v>2025</v>
      </c>
    </row>
    <row r="1666" spans="1:16" x14ac:dyDescent="0.3">
      <c r="A1666" s="6">
        <v>45861</v>
      </c>
      <c r="B1666" s="7" t="s">
        <v>1668</v>
      </c>
      <c r="C1666" s="9">
        <f t="shared" ca="1" si="50"/>
        <v>7</v>
      </c>
      <c r="D1666" s="9" t="s">
        <v>2115</v>
      </c>
      <c r="E1666" s="9" t="s">
        <v>2118</v>
      </c>
      <c r="F1666" s="10">
        <f t="shared" ca="1" si="51"/>
        <v>5.3996042913879931E-2</v>
      </c>
      <c r="G1666" s="3" t="str">
        <f>VLOOKUP(Table3[[#This Row],[PRODUCT ID]],Table1[[PRODUCT]:[SELLING PRICE]],1,FALSE)</f>
        <v>Product616</v>
      </c>
      <c r="H1666" s="3" t="str">
        <f>VLOOKUP(Table3[[#This Row],[PRODUCT ID]],Table1[[PRODUCT]:[SELLING PRICE]],2,FALSE)</f>
        <v>Category1</v>
      </c>
      <c r="I1666" s="3" t="str">
        <f>VLOOKUP(Table3[[#This Row],[PRODUCT ID]],Table1[[PRODUCT]:[SELLING PRICE]],3,FALSE)</f>
        <v>No</v>
      </c>
      <c r="J1666" s="16">
        <f ca="1">VLOOKUP(Table3[[#This Row],[PRODUCT ID]],Table1[[PRODUCT]:[SELLING PRICE]],4,FALSE)</f>
        <v>100</v>
      </c>
      <c r="K1666" s="16">
        <f ca="1">VLOOKUP(Table3[[#This Row],[PRODUCT ID]],Table1[[PRODUCT]:[SELLING PRICE]],5,FALSE)</f>
        <v>117.45221366907111</v>
      </c>
      <c r="L1666" s="16">
        <f ca="1">J1666*Table3[[#This Row],[QUANTITY]]</f>
        <v>700</v>
      </c>
      <c r="M1666" s="16">
        <f ca="1">K1666*Table3[[#This Row],[QUANTITY]]*(1-Table3[[#This Row],[DISCOUNT %]])</f>
        <v>777.77181229626024</v>
      </c>
      <c r="N1666" s="3">
        <f>DAY(Table3[[#This Row],[DATE]])</f>
        <v>23</v>
      </c>
      <c r="O1666" s="3" t="str">
        <f>TEXT(Table3[[#This Row],[DATE]],"mmm")</f>
        <v>Jul</v>
      </c>
      <c r="P1666" s="3">
        <f>YEAR(Table3[[#This Row],[DATE]])</f>
        <v>2025</v>
      </c>
    </row>
    <row r="1667" spans="1:16" x14ac:dyDescent="0.3">
      <c r="A1667" s="6">
        <v>45862</v>
      </c>
      <c r="B1667" s="7" t="s">
        <v>1669</v>
      </c>
      <c r="C1667" s="9">
        <f t="shared" ref="C1667:C1730" ca="1" si="52">RANDBETWEEN(1,15)</f>
        <v>8</v>
      </c>
      <c r="D1667" s="9" t="s">
        <v>2116</v>
      </c>
      <c r="E1667" s="9" t="s">
        <v>2116</v>
      </c>
      <c r="F1667" s="10">
        <f t="shared" ref="F1667:F1730" ca="1" si="53">RAND()*(0.1)</f>
        <v>9.6067073888770296E-2</v>
      </c>
      <c r="G1667" s="3" t="str">
        <f>VLOOKUP(Table3[[#This Row],[PRODUCT ID]],Table1[[PRODUCT]:[SELLING PRICE]],1,FALSE)</f>
        <v>Product617</v>
      </c>
      <c r="H1667" s="3" t="str">
        <f>VLOOKUP(Table3[[#This Row],[PRODUCT ID]],Table1[[PRODUCT]:[SELLING PRICE]],2,FALSE)</f>
        <v>Category2</v>
      </c>
      <c r="I1667" s="3" t="str">
        <f>VLOOKUP(Table3[[#This Row],[PRODUCT ID]],Table1[[PRODUCT]:[SELLING PRICE]],3,FALSE)</f>
        <v>Kg</v>
      </c>
      <c r="J1667" s="16">
        <f ca="1">VLOOKUP(Table3[[#This Row],[PRODUCT ID]],Table1[[PRODUCT]:[SELLING PRICE]],4,FALSE)</f>
        <v>82</v>
      </c>
      <c r="K1667" s="16">
        <f ca="1">VLOOKUP(Table3[[#This Row],[PRODUCT ID]],Table1[[PRODUCT]:[SELLING PRICE]],5,FALSE)</f>
        <v>156.56601318887695</v>
      </c>
      <c r="L1667" s="16">
        <f ca="1">J1667*Table3[[#This Row],[QUANTITY]]</f>
        <v>656</v>
      </c>
      <c r="M1667" s="16">
        <f ca="1">K1667*Table3[[#This Row],[QUANTITY]]*(1-Table3[[#This Row],[DISCOUNT %]])</f>
        <v>1132.2013954511274</v>
      </c>
      <c r="N1667" s="3">
        <f>DAY(Table3[[#This Row],[DATE]])</f>
        <v>24</v>
      </c>
      <c r="O1667" s="3" t="str">
        <f>TEXT(Table3[[#This Row],[DATE]],"mmm")</f>
        <v>Jul</v>
      </c>
      <c r="P1667" s="3">
        <f>YEAR(Table3[[#This Row],[DATE]])</f>
        <v>2025</v>
      </c>
    </row>
    <row r="1668" spans="1:16" x14ac:dyDescent="0.3">
      <c r="A1668" s="6">
        <v>45863</v>
      </c>
      <c r="B1668" s="7" t="s">
        <v>1670</v>
      </c>
      <c r="C1668" s="9">
        <f t="shared" ca="1" si="52"/>
        <v>8</v>
      </c>
      <c r="D1668" s="9" t="s">
        <v>2117</v>
      </c>
      <c r="E1668" s="9" t="s">
        <v>2116</v>
      </c>
      <c r="F1668" s="10">
        <f t="shared" ca="1" si="53"/>
        <v>3.5018358281496631E-2</v>
      </c>
      <c r="G1668" s="3" t="str">
        <f>VLOOKUP(Table3[[#This Row],[PRODUCT ID]],Table1[[PRODUCT]:[SELLING PRICE]],1,FALSE)</f>
        <v>Product618</v>
      </c>
      <c r="H1668" s="3" t="str">
        <f>VLOOKUP(Table3[[#This Row],[PRODUCT ID]],Table1[[PRODUCT]:[SELLING PRICE]],2,FALSE)</f>
        <v>Category3</v>
      </c>
      <c r="I1668" s="3" t="str">
        <f>VLOOKUP(Table3[[#This Row],[PRODUCT ID]],Table1[[PRODUCT]:[SELLING PRICE]],3,FALSE)</f>
        <v>Kg</v>
      </c>
      <c r="J1668" s="16">
        <f ca="1">VLOOKUP(Table3[[#This Row],[PRODUCT ID]],Table1[[PRODUCT]:[SELLING PRICE]],4,FALSE)</f>
        <v>155</v>
      </c>
      <c r="K1668" s="16">
        <f ca="1">VLOOKUP(Table3[[#This Row],[PRODUCT ID]],Table1[[PRODUCT]:[SELLING PRICE]],5,FALSE)</f>
        <v>228.00615206617681</v>
      </c>
      <c r="L1668" s="16">
        <f ca="1">J1668*Table3[[#This Row],[QUANTITY]]</f>
        <v>1240</v>
      </c>
      <c r="M1668" s="16">
        <f ca="1">K1668*Table3[[#This Row],[QUANTITY]]*(1-Table3[[#This Row],[DISCOUNT %]])</f>
        <v>1760.1740075419041</v>
      </c>
      <c r="N1668" s="3">
        <f>DAY(Table3[[#This Row],[DATE]])</f>
        <v>25</v>
      </c>
      <c r="O1668" s="3" t="str">
        <f>TEXT(Table3[[#This Row],[DATE]],"mmm")</f>
        <v>Jul</v>
      </c>
      <c r="P1668" s="3">
        <f>YEAR(Table3[[#This Row],[DATE]])</f>
        <v>2025</v>
      </c>
    </row>
    <row r="1669" spans="1:16" x14ac:dyDescent="0.3">
      <c r="A1669" s="6">
        <v>45864</v>
      </c>
      <c r="B1669" s="7" t="s">
        <v>1671</v>
      </c>
      <c r="C1669" s="9">
        <f t="shared" ca="1" si="52"/>
        <v>13</v>
      </c>
      <c r="D1669" s="9" t="s">
        <v>2115</v>
      </c>
      <c r="E1669" s="9" t="s">
        <v>2116</v>
      </c>
      <c r="F1669" s="10">
        <f t="shared" ca="1" si="53"/>
        <v>7.7411347090330486E-3</v>
      </c>
      <c r="G1669" s="3" t="str">
        <f>VLOOKUP(Table3[[#This Row],[PRODUCT ID]],Table1[[PRODUCT]:[SELLING PRICE]],1,FALSE)</f>
        <v>Product619</v>
      </c>
      <c r="H1669" s="3" t="str">
        <f>VLOOKUP(Table3[[#This Row],[PRODUCT ID]],Table1[[PRODUCT]:[SELLING PRICE]],2,FALSE)</f>
        <v>Category4</v>
      </c>
      <c r="I1669" s="3" t="str">
        <f>VLOOKUP(Table3[[#This Row],[PRODUCT ID]],Table1[[PRODUCT]:[SELLING PRICE]],3,FALSE)</f>
        <v>Lt</v>
      </c>
      <c r="J1669" s="16">
        <f ca="1">VLOOKUP(Table3[[#This Row],[PRODUCT ID]],Table1[[PRODUCT]:[SELLING PRICE]],4,FALSE)</f>
        <v>229</v>
      </c>
      <c r="K1669" s="16">
        <f ca="1">VLOOKUP(Table3[[#This Row],[PRODUCT ID]],Table1[[PRODUCT]:[SELLING PRICE]],5,FALSE)</f>
        <v>189.95528921588345</v>
      </c>
      <c r="L1669" s="16">
        <f ca="1">J1669*Table3[[#This Row],[QUANTITY]]</f>
        <v>2977</v>
      </c>
      <c r="M1669" s="16">
        <f ca="1">K1669*Table3[[#This Row],[QUANTITY]]*(1-Table3[[#This Row],[DISCOUNT %]])</f>
        <v>2450.3026565338096</v>
      </c>
      <c r="N1669" s="3">
        <f>DAY(Table3[[#This Row],[DATE]])</f>
        <v>26</v>
      </c>
      <c r="O1669" s="3" t="str">
        <f>TEXT(Table3[[#This Row],[DATE]],"mmm")</f>
        <v>Jul</v>
      </c>
      <c r="P1669" s="3">
        <f>YEAR(Table3[[#This Row],[DATE]])</f>
        <v>2025</v>
      </c>
    </row>
    <row r="1670" spans="1:16" x14ac:dyDescent="0.3">
      <c r="A1670" s="6">
        <v>45865</v>
      </c>
      <c r="B1670" s="7" t="s">
        <v>1672</v>
      </c>
      <c r="C1670" s="9">
        <f t="shared" ca="1" si="52"/>
        <v>2</v>
      </c>
      <c r="D1670" s="9" t="s">
        <v>2115</v>
      </c>
      <c r="E1670" s="9" t="s">
        <v>2116</v>
      </c>
      <c r="F1670" s="10">
        <f t="shared" ca="1" si="53"/>
        <v>1.19058547745033E-2</v>
      </c>
      <c r="G1670" s="3" t="str">
        <f>VLOOKUP(Table3[[#This Row],[PRODUCT ID]],Table1[[PRODUCT]:[SELLING PRICE]],1,FALSE)</f>
        <v>Product620</v>
      </c>
      <c r="H1670" s="3" t="str">
        <f>VLOOKUP(Table3[[#This Row],[PRODUCT ID]],Table1[[PRODUCT]:[SELLING PRICE]],2,FALSE)</f>
        <v>Category5</v>
      </c>
      <c r="I1670" s="3" t="str">
        <f>VLOOKUP(Table3[[#This Row],[PRODUCT ID]],Table1[[PRODUCT]:[SELLING PRICE]],3,FALSE)</f>
        <v>Kg</v>
      </c>
      <c r="J1670" s="16">
        <f ca="1">VLOOKUP(Table3[[#This Row],[PRODUCT ID]],Table1[[PRODUCT]:[SELLING PRICE]],4,FALSE)</f>
        <v>214</v>
      </c>
      <c r="K1670" s="16">
        <f ca="1">VLOOKUP(Table3[[#This Row],[PRODUCT ID]],Table1[[PRODUCT]:[SELLING PRICE]],5,FALSE)</f>
        <v>133.5742621043685</v>
      </c>
      <c r="L1670" s="16">
        <f ca="1">J1670*Table3[[#This Row],[QUANTITY]]</f>
        <v>428</v>
      </c>
      <c r="M1670" s="16">
        <f ca="1">K1670*Table3[[#This Row],[QUANTITY]]*(1-Table3[[#This Row],[DISCOUNT %]])</f>
        <v>263.96789267628486</v>
      </c>
      <c r="N1670" s="3">
        <f>DAY(Table3[[#This Row],[DATE]])</f>
        <v>27</v>
      </c>
      <c r="O1670" s="3" t="str">
        <f>TEXT(Table3[[#This Row],[DATE]],"mmm")</f>
        <v>Jul</v>
      </c>
      <c r="P1670" s="3">
        <f>YEAR(Table3[[#This Row],[DATE]])</f>
        <v>2025</v>
      </c>
    </row>
    <row r="1671" spans="1:16" x14ac:dyDescent="0.3">
      <c r="A1671" s="6">
        <v>45866</v>
      </c>
      <c r="B1671" s="7" t="s">
        <v>1673</v>
      </c>
      <c r="C1671" s="9">
        <f t="shared" ca="1" si="52"/>
        <v>14</v>
      </c>
      <c r="D1671" s="9" t="s">
        <v>2115</v>
      </c>
      <c r="E1671" s="9" t="s">
        <v>2116</v>
      </c>
      <c r="F1671" s="10">
        <f t="shared" ca="1" si="53"/>
        <v>3.5215754611945982E-2</v>
      </c>
      <c r="G1671" s="3" t="str">
        <f>VLOOKUP(Table3[[#This Row],[PRODUCT ID]],Table1[[PRODUCT]:[SELLING PRICE]],1,FALSE)</f>
        <v>Product621</v>
      </c>
      <c r="H1671" s="3" t="str">
        <f>VLOOKUP(Table3[[#This Row],[PRODUCT ID]],Table1[[PRODUCT]:[SELLING PRICE]],2,FALSE)</f>
        <v>Category1</v>
      </c>
      <c r="I1671" s="3" t="str">
        <f>VLOOKUP(Table3[[#This Row],[PRODUCT ID]],Table1[[PRODUCT]:[SELLING PRICE]],3,FALSE)</f>
        <v>Lt</v>
      </c>
      <c r="J1671" s="16">
        <f ca="1">VLOOKUP(Table3[[#This Row],[PRODUCT ID]],Table1[[PRODUCT]:[SELLING PRICE]],4,FALSE)</f>
        <v>26</v>
      </c>
      <c r="K1671" s="16">
        <f ca="1">VLOOKUP(Table3[[#This Row],[PRODUCT ID]],Table1[[PRODUCT]:[SELLING PRICE]],5,FALSE)</f>
        <v>223.40291552703781</v>
      </c>
      <c r="L1671" s="16">
        <f ca="1">J1671*Table3[[#This Row],[QUANTITY]]</f>
        <v>364</v>
      </c>
      <c r="M1671" s="16">
        <f ca="1">K1671*Table3[[#This Row],[QUANTITY]]*(1-Table3[[#This Row],[DISCOUNT %]])</f>
        <v>3017.4985858394207</v>
      </c>
      <c r="N1671" s="3">
        <f>DAY(Table3[[#This Row],[DATE]])</f>
        <v>28</v>
      </c>
      <c r="O1671" s="3" t="str">
        <f>TEXT(Table3[[#This Row],[DATE]],"mmm")</f>
        <v>Jul</v>
      </c>
      <c r="P1671" s="3">
        <f>YEAR(Table3[[#This Row],[DATE]])</f>
        <v>2025</v>
      </c>
    </row>
    <row r="1672" spans="1:16" x14ac:dyDescent="0.3">
      <c r="A1672" s="6">
        <v>45867</v>
      </c>
      <c r="B1672" s="7" t="s">
        <v>1674</v>
      </c>
      <c r="C1672" s="9">
        <f t="shared" ca="1" si="52"/>
        <v>10</v>
      </c>
      <c r="D1672" s="9" t="s">
        <v>2116</v>
      </c>
      <c r="E1672" s="9" t="s">
        <v>2118</v>
      </c>
      <c r="F1672" s="10">
        <f t="shared" ca="1" si="53"/>
        <v>1.0512726526175298E-2</v>
      </c>
      <c r="G1672" s="3" t="str">
        <f>VLOOKUP(Table3[[#This Row],[PRODUCT ID]],Table1[[PRODUCT]:[SELLING PRICE]],1,FALSE)</f>
        <v>Product622</v>
      </c>
      <c r="H1672" s="3" t="str">
        <f>VLOOKUP(Table3[[#This Row],[PRODUCT ID]],Table1[[PRODUCT]:[SELLING PRICE]],2,FALSE)</f>
        <v>Category2</v>
      </c>
      <c r="I1672" s="3" t="str">
        <f>VLOOKUP(Table3[[#This Row],[PRODUCT ID]],Table1[[PRODUCT]:[SELLING PRICE]],3,FALSE)</f>
        <v>Ft</v>
      </c>
      <c r="J1672" s="16">
        <f ca="1">VLOOKUP(Table3[[#This Row],[PRODUCT ID]],Table1[[PRODUCT]:[SELLING PRICE]],4,FALSE)</f>
        <v>21</v>
      </c>
      <c r="K1672" s="16">
        <f ca="1">VLOOKUP(Table3[[#This Row],[PRODUCT ID]],Table1[[PRODUCT]:[SELLING PRICE]],5,FALSE)</f>
        <v>87.9738081105004</v>
      </c>
      <c r="L1672" s="16">
        <f ca="1">J1672*Table3[[#This Row],[QUANTITY]]</f>
        <v>210</v>
      </c>
      <c r="M1672" s="16">
        <f ca="1">K1672*Table3[[#This Row],[QUANTITY]]*(1-Table3[[#This Row],[DISCOUNT %]])</f>
        <v>870.4896352436848</v>
      </c>
      <c r="N1672" s="3">
        <f>DAY(Table3[[#This Row],[DATE]])</f>
        <v>29</v>
      </c>
      <c r="O1672" s="3" t="str">
        <f>TEXT(Table3[[#This Row],[DATE]],"mmm")</f>
        <v>Jul</v>
      </c>
      <c r="P1672" s="3">
        <f>YEAR(Table3[[#This Row],[DATE]])</f>
        <v>2025</v>
      </c>
    </row>
    <row r="1673" spans="1:16" x14ac:dyDescent="0.3">
      <c r="A1673" s="6">
        <v>45868</v>
      </c>
      <c r="B1673" s="7" t="s">
        <v>1675</v>
      </c>
      <c r="C1673" s="9">
        <f t="shared" ca="1" si="52"/>
        <v>2</v>
      </c>
      <c r="D1673" s="9" t="s">
        <v>2116</v>
      </c>
      <c r="E1673" s="9" t="s">
        <v>2118</v>
      </c>
      <c r="F1673" s="10">
        <f t="shared" ca="1" si="53"/>
        <v>2.7215521219281592E-2</v>
      </c>
      <c r="G1673" s="3" t="str">
        <f>VLOOKUP(Table3[[#This Row],[PRODUCT ID]],Table1[[PRODUCT]:[SELLING PRICE]],1,FALSE)</f>
        <v>Product623</v>
      </c>
      <c r="H1673" s="3" t="str">
        <f>VLOOKUP(Table3[[#This Row],[PRODUCT ID]],Table1[[PRODUCT]:[SELLING PRICE]],2,FALSE)</f>
        <v>Category3</v>
      </c>
      <c r="I1673" s="3" t="str">
        <f>VLOOKUP(Table3[[#This Row],[PRODUCT ID]],Table1[[PRODUCT]:[SELLING PRICE]],3,FALSE)</f>
        <v>Kg</v>
      </c>
      <c r="J1673" s="16">
        <f ca="1">VLOOKUP(Table3[[#This Row],[PRODUCT ID]],Table1[[PRODUCT]:[SELLING PRICE]],4,FALSE)</f>
        <v>73</v>
      </c>
      <c r="K1673" s="16">
        <f ca="1">VLOOKUP(Table3[[#This Row],[PRODUCT ID]],Table1[[PRODUCT]:[SELLING PRICE]],5,FALSE)</f>
        <v>189.75035478466353</v>
      </c>
      <c r="L1673" s="16">
        <f ca="1">J1673*Table3[[#This Row],[QUANTITY]]</f>
        <v>146</v>
      </c>
      <c r="M1673" s="16">
        <f ca="1">K1673*Table3[[#This Row],[QUANTITY]]*(1-Table3[[#This Row],[DISCOUNT %]])</f>
        <v>369.1723999553106</v>
      </c>
      <c r="N1673" s="3">
        <f>DAY(Table3[[#This Row],[DATE]])</f>
        <v>30</v>
      </c>
      <c r="O1673" s="3" t="str">
        <f>TEXT(Table3[[#This Row],[DATE]],"mmm")</f>
        <v>Jul</v>
      </c>
      <c r="P1673" s="3">
        <f>YEAR(Table3[[#This Row],[DATE]])</f>
        <v>2025</v>
      </c>
    </row>
    <row r="1674" spans="1:16" x14ac:dyDescent="0.3">
      <c r="A1674" s="6">
        <v>45869</v>
      </c>
      <c r="B1674" s="7" t="s">
        <v>1676</v>
      </c>
      <c r="C1674" s="9">
        <f t="shared" ca="1" si="52"/>
        <v>13</v>
      </c>
      <c r="D1674" s="9" t="s">
        <v>2116</v>
      </c>
      <c r="E1674" s="9" t="s">
        <v>2116</v>
      </c>
      <c r="F1674" s="10">
        <f t="shared" ca="1" si="53"/>
        <v>1.6317529843616129E-2</v>
      </c>
      <c r="G1674" s="3" t="str">
        <f>VLOOKUP(Table3[[#This Row],[PRODUCT ID]],Table1[[PRODUCT]:[SELLING PRICE]],1,FALSE)</f>
        <v>Product624</v>
      </c>
      <c r="H1674" s="3" t="str">
        <f>VLOOKUP(Table3[[#This Row],[PRODUCT ID]],Table1[[PRODUCT]:[SELLING PRICE]],2,FALSE)</f>
        <v>Category4</v>
      </c>
      <c r="I1674" s="3" t="str">
        <f>VLOOKUP(Table3[[#This Row],[PRODUCT ID]],Table1[[PRODUCT]:[SELLING PRICE]],3,FALSE)</f>
        <v>No</v>
      </c>
      <c r="J1674" s="16">
        <f ca="1">VLOOKUP(Table3[[#This Row],[PRODUCT ID]],Table1[[PRODUCT]:[SELLING PRICE]],4,FALSE)</f>
        <v>46</v>
      </c>
      <c r="K1674" s="16">
        <f ca="1">VLOOKUP(Table3[[#This Row],[PRODUCT ID]],Table1[[PRODUCT]:[SELLING PRICE]],5,FALSE)</f>
        <v>187.342929626276</v>
      </c>
      <c r="L1674" s="16">
        <f ca="1">J1674*Table3[[#This Row],[QUANTITY]]</f>
        <v>598</v>
      </c>
      <c r="M1674" s="16">
        <f ca="1">K1674*Table3[[#This Row],[QUANTITY]]*(1-Table3[[#This Row],[DISCOUNT %]])</f>
        <v>2395.7174251544138</v>
      </c>
      <c r="N1674" s="3">
        <f>DAY(Table3[[#This Row],[DATE]])</f>
        <v>31</v>
      </c>
      <c r="O1674" s="3" t="str">
        <f>TEXT(Table3[[#This Row],[DATE]],"mmm")</f>
        <v>Jul</v>
      </c>
      <c r="P1674" s="3">
        <f>YEAR(Table3[[#This Row],[DATE]])</f>
        <v>2025</v>
      </c>
    </row>
    <row r="1675" spans="1:16" x14ac:dyDescent="0.3">
      <c r="A1675" s="6">
        <v>45870</v>
      </c>
      <c r="B1675" s="7" t="s">
        <v>1677</v>
      </c>
      <c r="C1675" s="9">
        <f t="shared" ca="1" si="52"/>
        <v>12</v>
      </c>
      <c r="D1675" s="9" t="s">
        <v>2115</v>
      </c>
      <c r="E1675" s="9" t="s">
        <v>2116</v>
      </c>
      <c r="F1675" s="10">
        <f t="shared" ca="1" si="53"/>
        <v>6.6205755939290458E-3</v>
      </c>
      <c r="G1675" s="3" t="str">
        <f>VLOOKUP(Table3[[#This Row],[PRODUCT ID]],Table1[[PRODUCT]:[SELLING PRICE]],1,FALSE)</f>
        <v>Product625</v>
      </c>
      <c r="H1675" s="3" t="str">
        <f>VLOOKUP(Table3[[#This Row],[PRODUCT ID]],Table1[[PRODUCT]:[SELLING PRICE]],2,FALSE)</f>
        <v>Category1</v>
      </c>
      <c r="I1675" s="3" t="str">
        <f>VLOOKUP(Table3[[#This Row],[PRODUCT ID]],Table1[[PRODUCT]:[SELLING PRICE]],3,FALSE)</f>
        <v>No</v>
      </c>
      <c r="J1675" s="16">
        <f ca="1">VLOOKUP(Table3[[#This Row],[PRODUCT ID]],Table1[[PRODUCT]:[SELLING PRICE]],4,FALSE)</f>
        <v>160</v>
      </c>
      <c r="K1675" s="16">
        <f ca="1">VLOOKUP(Table3[[#This Row],[PRODUCT ID]],Table1[[PRODUCT]:[SELLING PRICE]],5,FALSE)</f>
        <v>31.282424929913837</v>
      </c>
      <c r="L1675" s="16">
        <f ca="1">J1675*Table3[[#This Row],[QUANTITY]]</f>
        <v>1920</v>
      </c>
      <c r="M1675" s="16">
        <f ca="1">K1675*Table3[[#This Row],[QUANTITY]]*(1-Table3[[#This Row],[DISCOUNT %]])</f>
        <v>372.90380725084714</v>
      </c>
      <c r="N1675" s="3">
        <f>DAY(Table3[[#This Row],[DATE]])</f>
        <v>1</v>
      </c>
      <c r="O1675" s="3" t="str">
        <f>TEXT(Table3[[#This Row],[DATE]],"mmm")</f>
        <v>Aug</v>
      </c>
      <c r="P1675" s="3">
        <f>YEAR(Table3[[#This Row],[DATE]])</f>
        <v>2025</v>
      </c>
    </row>
    <row r="1676" spans="1:16" x14ac:dyDescent="0.3">
      <c r="A1676" s="6">
        <v>45871</v>
      </c>
      <c r="B1676" s="7" t="s">
        <v>1678</v>
      </c>
      <c r="C1676" s="9">
        <f t="shared" ca="1" si="52"/>
        <v>1</v>
      </c>
      <c r="D1676" s="9" t="s">
        <v>2117</v>
      </c>
      <c r="E1676" s="9" t="s">
        <v>2116</v>
      </c>
      <c r="F1676" s="10">
        <f t="shared" ca="1" si="53"/>
        <v>8.8505231431434794E-2</v>
      </c>
      <c r="G1676" s="3" t="str">
        <f>VLOOKUP(Table3[[#This Row],[PRODUCT ID]],Table1[[PRODUCT]:[SELLING PRICE]],1,FALSE)</f>
        <v>Product626</v>
      </c>
      <c r="H1676" s="3" t="str">
        <f>VLOOKUP(Table3[[#This Row],[PRODUCT ID]],Table1[[PRODUCT]:[SELLING PRICE]],2,FALSE)</f>
        <v>Category2</v>
      </c>
      <c r="I1676" s="3" t="str">
        <f>VLOOKUP(Table3[[#This Row],[PRODUCT ID]],Table1[[PRODUCT]:[SELLING PRICE]],3,FALSE)</f>
        <v>Ft</v>
      </c>
      <c r="J1676" s="16">
        <f ca="1">VLOOKUP(Table3[[#This Row],[PRODUCT ID]],Table1[[PRODUCT]:[SELLING PRICE]],4,FALSE)</f>
        <v>235</v>
      </c>
      <c r="K1676" s="16">
        <f ca="1">VLOOKUP(Table3[[#This Row],[PRODUCT ID]],Table1[[PRODUCT]:[SELLING PRICE]],5,FALSE)</f>
        <v>292.14332189685257</v>
      </c>
      <c r="L1676" s="16">
        <f ca="1">J1676*Table3[[#This Row],[QUANTITY]]</f>
        <v>235</v>
      </c>
      <c r="M1676" s="16">
        <f ca="1">K1676*Table3[[#This Row],[QUANTITY]]*(1-Table3[[#This Row],[DISCOUNT %]])</f>
        <v>266.28710958122349</v>
      </c>
      <c r="N1676" s="3">
        <f>DAY(Table3[[#This Row],[DATE]])</f>
        <v>2</v>
      </c>
      <c r="O1676" s="3" t="str">
        <f>TEXT(Table3[[#This Row],[DATE]],"mmm")</f>
        <v>Aug</v>
      </c>
      <c r="P1676" s="3">
        <f>YEAR(Table3[[#This Row],[DATE]])</f>
        <v>2025</v>
      </c>
    </row>
    <row r="1677" spans="1:16" x14ac:dyDescent="0.3">
      <c r="A1677" s="6">
        <v>45872</v>
      </c>
      <c r="B1677" s="7" t="s">
        <v>1679</v>
      </c>
      <c r="C1677" s="9">
        <f t="shared" ca="1" si="52"/>
        <v>6</v>
      </c>
      <c r="D1677" s="9" t="s">
        <v>2117</v>
      </c>
      <c r="E1677" s="9" t="s">
        <v>2116</v>
      </c>
      <c r="F1677" s="10">
        <f t="shared" ca="1" si="53"/>
        <v>2.8313506001730906E-2</v>
      </c>
      <c r="G1677" s="3" t="str">
        <f>VLOOKUP(Table3[[#This Row],[PRODUCT ID]],Table1[[PRODUCT]:[SELLING PRICE]],1,FALSE)</f>
        <v>Product627</v>
      </c>
      <c r="H1677" s="3" t="str">
        <f>VLOOKUP(Table3[[#This Row],[PRODUCT ID]],Table1[[PRODUCT]:[SELLING PRICE]],2,FALSE)</f>
        <v>Category3</v>
      </c>
      <c r="I1677" s="3" t="str">
        <f>VLOOKUP(Table3[[#This Row],[PRODUCT ID]],Table1[[PRODUCT]:[SELLING PRICE]],3,FALSE)</f>
        <v>No</v>
      </c>
      <c r="J1677" s="16">
        <f ca="1">VLOOKUP(Table3[[#This Row],[PRODUCT ID]],Table1[[PRODUCT]:[SELLING PRICE]],4,FALSE)</f>
        <v>91</v>
      </c>
      <c r="K1677" s="16">
        <f ca="1">VLOOKUP(Table3[[#This Row],[PRODUCT ID]],Table1[[PRODUCT]:[SELLING PRICE]],5,FALSE)</f>
        <v>71.649142414734001</v>
      </c>
      <c r="L1677" s="16">
        <f ca="1">J1677*Table3[[#This Row],[QUANTITY]]</f>
        <v>546</v>
      </c>
      <c r="M1677" s="16">
        <f ca="1">K1677*Table3[[#This Row],[QUANTITY]]*(1-Table3[[#This Row],[DISCOUNT %]])</f>
        <v>417.72302394573336</v>
      </c>
      <c r="N1677" s="3">
        <f>DAY(Table3[[#This Row],[DATE]])</f>
        <v>3</v>
      </c>
      <c r="O1677" s="3" t="str">
        <f>TEXT(Table3[[#This Row],[DATE]],"mmm")</f>
        <v>Aug</v>
      </c>
      <c r="P1677" s="3">
        <f>YEAR(Table3[[#This Row],[DATE]])</f>
        <v>2025</v>
      </c>
    </row>
    <row r="1678" spans="1:16" x14ac:dyDescent="0.3">
      <c r="A1678" s="6">
        <v>45873</v>
      </c>
      <c r="B1678" s="7" t="s">
        <v>1680</v>
      </c>
      <c r="C1678" s="9">
        <f t="shared" ca="1" si="52"/>
        <v>5</v>
      </c>
      <c r="D1678" s="9" t="s">
        <v>2116</v>
      </c>
      <c r="E1678" s="9" t="s">
        <v>2118</v>
      </c>
      <c r="F1678" s="10">
        <f t="shared" ca="1" si="53"/>
        <v>1.1539027210564901E-2</v>
      </c>
      <c r="G1678" s="3" t="str">
        <f>VLOOKUP(Table3[[#This Row],[PRODUCT ID]],Table1[[PRODUCT]:[SELLING PRICE]],1,FALSE)</f>
        <v>Product628</v>
      </c>
      <c r="H1678" s="3" t="str">
        <f>VLOOKUP(Table3[[#This Row],[PRODUCT ID]],Table1[[PRODUCT]:[SELLING PRICE]],2,FALSE)</f>
        <v>Category4</v>
      </c>
      <c r="I1678" s="3" t="str">
        <f>VLOOKUP(Table3[[#This Row],[PRODUCT ID]],Table1[[PRODUCT]:[SELLING PRICE]],3,FALSE)</f>
        <v>Kg</v>
      </c>
      <c r="J1678" s="16">
        <f ca="1">VLOOKUP(Table3[[#This Row],[PRODUCT ID]],Table1[[PRODUCT]:[SELLING PRICE]],4,FALSE)</f>
        <v>236</v>
      </c>
      <c r="K1678" s="16">
        <f ca="1">VLOOKUP(Table3[[#This Row],[PRODUCT ID]],Table1[[PRODUCT]:[SELLING PRICE]],5,FALSE)</f>
        <v>105.78399584171953</v>
      </c>
      <c r="L1678" s="16">
        <f ca="1">J1678*Table3[[#This Row],[QUANTITY]]</f>
        <v>1180</v>
      </c>
      <c r="M1678" s="16">
        <f ca="1">K1678*Table3[[#This Row],[QUANTITY]]*(1-Table3[[#This Row],[DISCOUNT %]])</f>
        <v>522.81675717629821</v>
      </c>
      <c r="N1678" s="3">
        <f>DAY(Table3[[#This Row],[DATE]])</f>
        <v>4</v>
      </c>
      <c r="O1678" s="3" t="str">
        <f>TEXT(Table3[[#This Row],[DATE]],"mmm")</f>
        <v>Aug</v>
      </c>
      <c r="P1678" s="3">
        <f>YEAR(Table3[[#This Row],[DATE]])</f>
        <v>2025</v>
      </c>
    </row>
    <row r="1679" spans="1:16" x14ac:dyDescent="0.3">
      <c r="A1679" s="6">
        <v>45874</v>
      </c>
      <c r="B1679" s="7" t="s">
        <v>1681</v>
      </c>
      <c r="C1679" s="9">
        <f t="shared" ca="1" si="52"/>
        <v>10</v>
      </c>
      <c r="D1679" s="9" t="s">
        <v>2116</v>
      </c>
      <c r="E1679" s="9" t="s">
        <v>2116</v>
      </c>
      <c r="F1679" s="10">
        <f t="shared" ca="1" si="53"/>
        <v>1.4741502751643732E-2</v>
      </c>
      <c r="G1679" s="3" t="str">
        <f>VLOOKUP(Table3[[#This Row],[PRODUCT ID]],Table1[[PRODUCT]:[SELLING PRICE]],1,FALSE)</f>
        <v>Product629</v>
      </c>
      <c r="H1679" s="3" t="str">
        <f>VLOOKUP(Table3[[#This Row],[PRODUCT ID]],Table1[[PRODUCT]:[SELLING PRICE]],2,FALSE)</f>
        <v>Category5</v>
      </c>
      <c r="I1679" s="3" t="str">
        <f>VLOOKUP(Table3[[#This Row],[PRODUCT ID]],Table1[[PRODUCT]:[SELLING PRICE]],3,FALSE)</f>
        <v>Kg</v>
      </c>
      <c r="J1679" s="16">
        <f ca="1">VLOOKUP(Table3[[#This Row],[PRODUCT ID]],Table1[[PRODUCT]:[SELLING PRICE]],4,FALSE)</f>
        <v>178</v>
      </c>
      <c r="K1679" s="16">
        <f ca="1">VLOOKUP(Table3[[#This Row],[PRODUCT ID]],Table1[[PRODUCT]:[SELLING PRICE]],5,FALSE)</f>
        <v>168.45244781921608</v>
      </c>
      <c r="L1679" s="16">
        <f ca="1">J1679*Table3[[#This Row],[QUANTITY]]</f>
        <v>1780</v>
      </c>
      <c r="M1679" s="16">
        <f ca="1">K1679*Table3[[#This Row],[QUANTITY]]*(1-Table3[[#This Row],[DISCOUNT %]])</f>
        <v>1659.6920559616799</v>
      </c>
      <c r="N1679" s="3">
        <f>DAY(Table3[[#This Row],[DATE]])</f>
        <v>5</v>
      </c>
      <c r="O1679" s="3" t="str">
        <f>TEXT(Table3[[#This Row],[DATE]],"mmm")</f>
        <v>Aug</v>
      </c>
      <c r="P1679" s="3">
        <f>YEAR(Table3[[#This Row],[DATE]])</f>
        <v>2025</v>
      </c>
    </row>
    <row r="1680" spans="1:16" x14ac:dyDescent="0.3">
      <c r="A1680" s="6">
        <v>45875</v>
      </c>
      <c r="B1680" s="7" t="s">
        <v>1682</v>
      </c>
      <c r="C1680" s="9">
        <f t="shared" ca="1" si="52"/>
        <v>13</v>
      </c>
      <c r="D1680" s="9" t="s">
        <v>2116</v>
      </c>
      <c r="E1680" s="9" t="s">
        <v>2116</v>
      </c>
      <c r="F1680" s="10">
        <f t="shared" ca="1" si="53"/>
        <v>8.3415781106525047E-2</v>
      </c>
      <c r="G1680" s="3" t="str">
        <f>VLOOKUP(Table3[[#This Row],[PRODUCT ID]],Table1[[PRODUCT]:[SELLING PRICE]],1,FALSE)</f>
        <v>Product630</v>
      </c>
      <c r="H1680" s="3" t="str">
        <f>VLOOKUP(Table3[[#This Row],[PRODUCT ID]],Table1[[PRODUCT]:[SELLING PRICE]],2,FALSE)</f>
        <v>Category1</v>
      </c>
      <c r="I1680" s="3" t="str">
        <f>VLOOKUP(Table3[[#This Row],[PRODUCT ID]],Table1[[PRODUCT]:[SELLING PRICE]],3,FALSE)</f>
        <v>Lt</v>
      </c>
      <c r="J1680" s="16">
        <f ca="1">VLOOKUP(Table3[[#This Row],[PRODUCT ID]],Table1[[PRODUCT]:[SELLING PRICE]],4,FALSE)</f>
        <v>191</v>
      </c>
      <c r="K1680" s="16">
        <f ca="1">VLOOKUP(Table3[[#This Row],[PRODUCT ID]],Table1[[PRODUCT]:[SELLING PRICE]],5,FALSE)</f>
        <v>225.46902280867408</v>
      </c>
      <c r="L1680" s="16">
        <f ca="1">J1680*Table3[[#This Row],[QUANTITY]]</f>
        <v>2483</v>
      </c>
      <c r="M1680" s="16">
        <f ca="1">K1680*Table3[[#This Row],[QUANTITY]]*(1-Table3[[#This Row],[DISCOUNT %]])</f>
        <v>2686.597526024927</v>
      </c>
      <c r="N1680" s="3">
        <f>DAY(Table3[[#This Row],[DATE]])</f>
        <v>6</v>
      </c>
      <c r="O1680" s="3" t="str">
        <f>TEXT(Table3[[#This Row],[DATE]],"mmm")</f>
        <v>Aug</v>
      </c>
      <c r="P1680" s="3">
        <f>YEAR(Table3[[#This Row],[DATE]])</f>
        <v>2025</v>
      </c>
    </row>
    <row r="1681" spans="1:16" x14ac:dyDescent="0.3">
      <c r="A1681" s="6">
        <v>45876</v>
      </c>
      <c r="B1681" s="7" t="s">
        <v>1683</v>
      </c>
      <c r="C1681" s="9">
        <f t="shared" ca="1" si="52"/>
        <v>6</v>
      </c>
      <c r="D1681" s="9" t="s">
        <v>2116</v>
      </c>
      <c r="E1681" s="9" t="s">
        <v>2116</v>
      </c>
      <c r="F1681" s="10">
        <f t="shared" ca="1" si="53"/>
        <v>6.3607169528872839E-2</v>
      </c>
      <c r="G1681" s="3" t="str">
        <f>VLOOKUP(Table3[[#This Row],[PRODUCT ID]],Table1[[PRODUCT]:[SELLING PRICE]],1,FALSE)</f>
        <v>Product631</v>
      </c>
      <c r="H1681" s="3" t="str">
        <f>VLOOKUP(Table3[[#This Row],[PRODUCT ID]],Table1[[PRODUCT]:[SELLING PRICE]],2,FALSE)</f>
        <v>Category2</v>
      </c>
      <c r="I1681" s="3" t="str">
        <f>VLOOKUP(Table3[[#This Row],[PRODUCT ID]],Table1[[PRODUCT]:[SELLING PRICE]],3,FALSE)</f>
        <v>Kg</v>
      </c>
      <c r="J1681" s="16">
        <f ca="1">VLOOKUP(Table3[[#This Row],[PRODUCT ID]],Table1[[PRODUCT]:[SELLING PRICE]],4,FALSE)</f>
        <v>66</v>
      </c>
      <c r="K1681" s="16">
        <f ca="1">VLOOKUP(Table3[[#This Row],[PRODUCT ID]],Table1[[PRODUCT]:[SELLING PRICE]],5,FALSE)</f>
        <v>56.119769865695446</v>
      </c>
      <c r="L1681" s="16">
        <f ca="1">J1681*Table3[[#This Row],[QUANTITY]]</f>
        <v>396</v>
      </c>
      <c r="M1681" s="16">
        <f ca="1">K1681*Table3[[#This Row],[QUANTITY]]*(1-Table3[[#This Row],[DISCOUNT %]])</f>
        <v>315.30090089956099</v>
      </c>
      <c r="N1681" s="3">
        <f>DAY(Table3[[#This Row],[DATE]])</f>
        <v>7</v>
      </c>
      <c r="O1681" s="3" t="str">
        <f>TEXT(Table3[[#This Row],[DATE]],"mmm")</f>
        <v>Aug</v>
      </c>
      <c r="P1681" s="3">
        <f>YEAR(Table3[[#This Row],[DATE]])</f>
        <v>2025</v>
      </c>
    </row>
    <row r="1682" spans="1:16" x14ac:dyDescent="0.3">
      <c r="A1682" s="6">
        <v>45877</v>
      </c>
      <c r="B1682" s="7" t="s">
        <v>1684</v>
      </c>
      <c r="C1682" s="9">
        <f t="shared" ca="1" si="52"/>
        <v>7</v>
      </c>
      <c r="D1682" s="9" t="s">
        <v>2115</v>
      </c>
      <c r="E1682" s="9" t="s">
        <v>2116</v>
      </c>
      <c r="F1682" s="10">
        <f t="shared" ca="1" si="53"/>
        <v>7.3402164284941646E-2</v>
      </c>
      <c r="G1682" s="3" t="str">
        <f>VLOOKUP(Table3[[#This Row],[PRODUCT ID]],Table1[[PRODUCT]:[SELLING PRICE]],1,FALSE)</f>
        <v>Product632</v>
      </c>
      <c r="H1682" s="3" t="str">
        <f>VLOOKUP(Table3[[#This Row],[PRODUCT ID]],Table1[[PRODUCT]:[SELLING PRICE]],2,FALSE)</f>
        <v>Category3</v>
      </c>
      <c r="I1682" s="3" t="str">
        <f>VLOOKUP(Table3[[#This Row],[PRODUCT ID]],Table1[[PRODUCT]:[SELLING PRICE]],3,FALSE)</f>
        <v>Lt</v>
      </c>
      <c r="J1682" s="16">
        <f ca="1">VLOOKUP(Table3[[#This Row],[PRODUCT ID]],Table1[[PRODUCT]:[SELLING PRICE]],4,FALSE)</f>
        <v>246</v>
      </c>
      <c r="K1682" s="16">
        <f ca="1">VLOOKUP(Table3[[#This Row],[PRODUCT ID]],Table1[[PRODUCT]:[SELLING PRICE]],5,FALSE)</f>
        <v>111.98218250108195</v>
      </c>
      <c r="L1682" s="16">
        <f ca="1">J1682*Table3[[#This Row],[QUANTITY]]</f>
        <v>1722</v>
      </c>
      <c r="M1682" s="16">
        <f ca="1">K1682*Table3[[#This Row],[QUANTITY]]*(1-Table3[[#This Row],[DISCOUNT %]])</f>
        <v>726.33713560905846</v>
      </c>
      <c r="N1682" s="3">
        <f>DAY(Table3[[#This Row],[DATE]])</f>
        <v>8</v>
      </c>
      <c r="O1682" s="3" t="str">
        <f>TEXT(Table3[[#This Row],[DATE]],"mmm")</f>
        <v>Aug</v>
      </c>
      <c r="P1682" s="3">
        <f>YEAR(Table3[[#This Row],[DATE]])</f>
        <v>2025</v>
      </c>
    </row>
    <row r="1683" spans="1:16" x14ac:dyDescent="0.3">
      <c r="A1683" s="6">
        <v>45878</v>
      </c>
      <c r="B1683" s="7" t="s">
        <v>1685</v>
      </c>
      <c r="C1683" s="9">
        <f t="shared" ca="1" si="52"/>
        <v>8</v>
      </c>
      <c r="D1683" s="9" t="s">
        <v>2116</v>
      </c>
      <c r="E1683" s="9" t="s">
        <v>2116</v>
      </c>
      <c r="F1683" s="10">
        <f t="shared" ca="1" si="53"/>
        <v>2.5366356579581653E-2</v>
      </c>
      <c r="G1683" s="3" t="str">
        <f>VLOOKUP(Table3[[#This Row],[PRODUCT ID]],Table1[[PRODUCT]:[SELLING PRICE]],1,FALSE)</f>
        <v>Product633</v>
      </c>
      <c r="H1683" s="3" t="str">
        <f>VLOOKUP(Table3[[#This Row],[PRODUCT ID]],Table1[[PRODUCT]:[SELLING PRICE]],2,FALSE)</f>
        <v>Category4</v>
      </c>
      <c r="I1683" s="3" t="str">
        <f>VLOOKUP(Table3[[#This Row],[PRODUCT ID]],Table1[[PRODUCT]:[SELLING PRICE]],3,FALSE)</f>
        <v>Ft</v>
      </c>
      <c r="J1683" s="16">
        <f ca="1">VLOOKUP(Table3[[#This Row],[PRODUCT ID]],Table1[[PRODUCT]:[SELLING PRICE]],4,FALSE)</f>
        <v>138</v>
      </c>
      <c r="K1683" s="16">
        <f ca="1">VLOOKUP(Table3[[#This Row],[PRODUCT ID]],Table1[[PRODUCT]:[SELLING PRICE]],5,FALSE)</f>
        <v>70.497406036931935</v>
      </c>
      <c r="L1683" s="16">
        <f ca="1">J1683*Table3[[#This Row],[QUANTITY]]</f>
        <v>1104</v>
      </c>
      <c r="M1683" s="16">
        <f ca="1">K1683*Table3[[#This Row],[QUANTITY]]*(1-Table3[[#This Row],[DISCOUNT %]])</f>
        <v>549.67314957970859</v>
      </c>
      <c r="N1683" s="3">
        <f>DAY(Table3[[#This Row],[DATE]])</f>
        <v>9</v>
      </c>
      <c r="O1683" s="3" t="str">
        <f>TEXT(Table3[[#This Row],[DATE]],"mmm")</f>
        <v>Aug</v>
      </c>
      <c r="P1683" s="3">
        <f>YEAR(Table3[[#This Row],[DATE]])</f>
        <v>2025</v>
      </c>
    </row>
    <row r="1684" spans="1:16" x14ac:dyDescent="0.3">
      <c r="A1684" s="6">
        <v>45879</v>
      </c>
      <c r="B1684" s="7" t="s">
        <v>1686</v>
      </c>
      <c r="C1684" s="9">
        <f t="shared" ca="1" si="52"/>
        <v>11</v>
      </c>
      <c r="D1684" s="9" t="s">
        <v>2117</v>
      </c>
      <c r="E1684" s="9" t="s">
        <v>2118</v>
      </c>
      <c r="F1684" s="10">
        <f t="shared" ca="1" si="53"/>
        <v>2.3721877973934803E-2</v>
      </c>
      <c r="G1684" s="3" t="str">
        <f>VLOOKUP(Table3[[#This Row],[PRODUCT ID]],Table1[[PRODUCT]:[SELLING PRICE]],1,FALSE)</f>
        <v>Product634</v>
      </c>
      <c r="H1684" s="3" t="str">
        <f>VLOOKUP(Table3[[#This Row],[PRODUCT ID]],Table1[[PRODUCT]:[SELLING PRICE]],2,FALSE)</f>
        <v>Category5</v>
      </c>
      <c r="I1684" s="3" t="str">
        <f>VLOOKUP(Table3[[#This Row],[PRODUCT ID]],Table1[[PRODUCT]:[SELLING PRICE]],3,FALSE)</f>
        <v>Kg</v>
      </c>
      <c r="J1684" s="16">
        <f ca="1">VLOOKUP(Table3[[#This Row],[PRODUCT ID]],Table1[[PRODUCT]:[SELLING PRICE]],4,FALSE)</f>
        <v>40</v>
      </c>
      <c r="K1684" s="16">
        <f ca="1">VLOOKUP(Table3[[#This Row],[PRODUCT ID]],Table1[[PRODUCT]:[SELLING PRICE]],5,FALSE)</f>
        <v>245.17418857635263</v>
      </c>
      <c r="L1684" s="16">
        <f ca="1">J1684*Table3[[#This Row],[QUANTITY]]</f>
        <v>440</v>
      </c>
      <c r="M1684" s="16">
        <f ca="1">K1684*Table3[[#This Row],[QUANTITY]]*(1-Table3[[#This Row],[DISCOUNT %]])</f>
        <v>2632.9401603184451</v>
      </c>
      <c r="N1684" s="3">
        <f>DAY(Table3[[#This Row],[DATE]])</f>
        <v>10</v>
      </c>
      <c r="O1684" s="3" t="str">
        <f>TEXT(Table3[[#This Row],[DATE]],"mmm")</f>
        <v>Aug</v>
      </c>
      <c r="P1684" s="3">
        <f>YEAR(Table3[[#This Row],[DATE]])</f>
        <v>2025</v>
      </c>
    </row>
    <row r="1685" spans="1:16" x14ac:dyDescent="0.3">
      <c r="A1685" s="6">
        <v>45880</v>
      </c>
      <c r="B1685" s="7" t="s">
        <v>1687</v>
      </c>
      <c r="C1685" s="9">
        <f t="shared" ca="1" si="52"/>
        <v>5</v>
      </c>
      <c r="D1685" s="9" t="s">
        <v>2115</v>
      </c>
      <c r="E1685" s="9" t="s">
        <v>2118</v>
      </c>
      <c r="F1685" s="10">
        <f t="shared" ca="1" si="53"/>
        <v>1.9676990321344401E-2</v>
      </c>
      <c r="G1685" s="3" t="str">
        <f>VLOOKUP(Table3[[#This Row],[PRODUCT ID]],Table1[[PRODUCT]:[SELLING PRICE]],1,FALSE)</f>
        <v>Product635</v>
      </c>
      <c r="H1685" s="3" t="str">
        <f>VLOOKUP(Table3[[#This Row],[PRODUCT ID]],Table1[[PRODUCT]:[SELLING PRICE]],2,FALSE)</f>
        <v>Category1</v>
      </c>
      <c r="I1685" s="3" t="str">
        <f>VLOOKUP(Table3[[#This Row],[PRODUCT ID]],Table1[[PRODUCT]:[SELLING PRICE]],3,FALSE)</f>
        <v>No</v>
      </c>
      <c r="J1685" s="16">
        <f ca="1">VLOOKUP(Table3[[#This Row],[PRODUCT ID]],Table1[[PRODUCT]:[SELLING PRICE]],4,FALSE)</f>
        <v>15</v>
      </c>
      <c r="K1685" s="16">
        <f ca="1">VLOOKUP(Table3[[#This Row],[PRODUCT ID]],Table1[[PRODUCT]:[SELLING PRICE]],5,FALSE)</f>
        <v>71.977733081778297</v>
      </c>
      <c r="L1685" s="16">
        <f ca="1">J1685*Table3[[#This Row],[QUANTITY]]</f>
        <v>75</v>
      </c>
      <c r="M1685" s="16">
        <f ca="1">K1685*Table3[[#This Row],[QUANTITY]]*(1-Table3[[#This Row],[DISCOUNT %]])</f>
        <v>352.80713962287916</v>
      </c>
      <c r="N1685" s="3">
        <f>DAY(Table3[[#This Row],[DATE]])</f>
        <v>11</v>
      </c>
      <c r="O1685" s="3" t="str">
        <f>TEXT(Table3[[#This Row],[DATE]],"mmm")</f>
        <v>Aug</v>
      </c>
      <c r="P1685" s="3">
        <f>YEAR(Table3[[#This Row],[DATE]])</f>
        <v>2025</v>
      </c>
    </row>
    <row r="1686" spans="1:16" x14ac:dyDescent="0.3">
      <c r="A1686" s="6">
        <v>45881</v>
      </c>
      <c r="B1686" s="7" t="s">
        <v>1688</v>
      </c>
      <c r="C1686" s="9">
        <f t="shared" ca="1" si="52"/>
        <v>3</v>
      </c>
      <c r="D1686" s="9" t="s">
        <v>2115</v>
      </c>
      <c r="E1686" s="9" t="s">
        <v>2116</v>
      </c>
      <c r="F1686" s="10">
        <f t="shared" ca="1" si="53"/>
        <v>5.8521331973389525E-2</v>
      </c>
      <c r="G1686" s="3" t="str">
        <f>VLOOKUP(Table3[[#This Row],[PRODUCT ID]],Table1[[PRODUCT]:[SELLING PRICE]],1,FALSE)</f>
        <v>Product636</v>
      </c>
      <c r="H1686" s="3" t="str">
        <f>VLOOKUP(Table3[[#This Row],[PRODUCT ID]],Table1[[PRODUCT]:[SELLING PRICE]],2,FALSE)</f>
        <v>Category2</v>
      </c>
      <c r="I1686" s="3" t="str">
        <f>VLOOKUP(Table3[[#This Row],[PRODUCT ID]],Table1[[PRODUCT]:[SELLING PRICE]],3,FALSE)</f>
        <v>No</v>
      </c>
      <c r="J1686" s="16">
        <f ca="1">VLOOKUP(Table3[[#This Row],[PRODUCT ID]],Table1[[PRODUCT]:[SELLING PRICE]],4,FALSE)</f>
        <v>25</v>
      </c>
      <c r="K1686" s="16">
        <f ca="1">VLOOKUP(Table3[[#This Row],[PRODUCT ID]],Table1[[PRODUCT]:[SELLING PRICE]],5,FALSE)</f>
        <v>99.229407325666386</v>
      </c>
      <c r="L1686" s="16">
        <f ca="1">J1686*Table3[[#This Row],[QUANTITY]]</f>
        <v>75</v>
      </c>
      <c r="M1686" s="16">
        <f ca="1">K1686*Table3[[#This Row],[QUANTITY]]*(1-Table3[[#This Row],[DISCOUNT %]])</f>
        <v>280.26711071411512</v>
      </c>
      <c r="N1686" s="3">
        <f>DAY(Table3[[#This Row],[DATE]])</f>
        <v>12</v>
      </c>
      <c r="O1686" s="3" t="str">
        <f>TEXT(Table3[[#This Row],[DATE]],"mmm")</f>
        <v>Aug</v>
      </c>
      <c r="P1686" s="3">
        <f>YEAR(Table3[[#This Row],[DATE]])</f>
        <v>2025</v>
      </c>
    </row>
    <row r="1687" spans="1:16" x14ac:dyDescent="0.3">
      <c r="A1687" s="6">
        <v>45882</v>
      </c>
      <c r="B1687" s="7" t="s">
        <v>1689</v>
      </c>
      <c r="C1687" s="9">
        <f t="shared" ca="1" si="52"/>
        <v>6</v>
      </c>
      <c r="D1687" s="9" t="s">
        <v>2115</v>
      </c>
      <c r="E1687" s="9" t="s">
        <v>2116</v>
      </c>
      <c r="F1687" s="10">
        <f t="shared" ca="1" si="53"/>
        <v>7.8854056970403319E-2</v>
      </c>
      <c r="G1687" s="3" t="str">
        <f>VLOOKUP(Table3[[#This Row],[PRODUCT ID]],Table1[[PRODUCT]:[SELLING PRICE]],1,FALSE)</f>
        <v>Product637</v>
      </c>
      <c r="H1687" s="3" t="str">
        <f>VLOOKUP(Table3[[#This Row],[PRODUCT ID]],Table1[[PRODUCT]:[SELLING PRICE]],2,FALSE)</f>
        <v>Category3</v>
      </c>
      <c r="I1687" s="3" t="str">
        <f>VLOOKUP(Table3[[#This Row],[PRODUCT ID]],Table1[[PRODUCT]:[SELLING PRICE]],3,FALSE)</f>
        <v>Ft</v>
      </c>
      <c r="J1687" s="16">
        <f ca="1">VLOOKUP(Table3[[#This Row],[PRODUCT ID]],Table1[[PRODUCT]:[SELLING PRICE]],4,FALSE)</f>
        <v>151</v>
      </c>
      <c r="K1687" s="16">
        <f ca="1">VLOOKUP(Table3[[#This Row],[PRODUCT ID]],Table1[[PRODUCT]:[SELLING PRICE]],5,FALSE)</f>
        <v>313.00968919290392</v>
      </c>
      <c r="L1687" s="16">
        <f ca="1">J1687*Table3[[#This Row],[QUANTITY]]</f>
        <v>906</v>
      </c>
      <c r="M1687" s="16">
        <f ca="1">K1687*Table3[[#This Row],[QUANTITY]]*(1-Table3[[#This Row],[DISCOUNT %]])</f>
        <v>1729.9656319739906</v>
      </c>
      <c r="N1687" s="3">
        <f>DAY(Table3[[#This Row],[DATE]])</f>
        <v>13</v>
      </c>
      <c r="O1687" s="3" t="str">
        <f>TEXT(Table3[[#This Row],[DATE]],"mmm")</f>
        <v>Aug</v>
      </c>
      <c r="P1687" s="3">
        <f>YEAR(Table3[[#This Row],[DATE]])</f>
        <v>2025</v>
      </c>
    </row>
    <row r="1688" spans="1:16" x14ac:dyDescent="0.3">
      <c r="A1688" s="6">
        <v>45883</v>
      </c>
      <c r="B1688" s="7" t="s">
        <v>1690</v>
      </c>
      <c r="C1688" s="9">
        <f t="shared" ca="1" si="52"/>
        <v>11</v>
      </c>
      <c r="D1688" s="9" t="s">
        <v>2116</v>
      </c>
      <c r="E1688" s="9" t="s">
        <v>2116</v>
      </c>
      <c r="F1688" s="10">
        <f t="shared" ca="1" si="53"/>
        <v>4.9593624731775122E-2</v>
      </c>
      <c r="G1688" s="3" t="str">
        <f>VLOOKUP(Table3[[#This Row],[PRODUCT ID]],Table1[[PRODUCT]:[SELLING PRICE]],1,FALSE)</f>
        <v>Product638</v>
      </c>
      <c r="H1688" s="3" t="str">
        <f>VLOOKUP(Table3[[#This Row],[PRODUCT ID]],Table1[[PRODUCT]:[SELLING PRICE]],2,FALSE)</f>
        <v>Category4</v>
      </c>
      <c r="I1688" s="3" t="str">
        <f>VLOOKUP(Table3[[#This Row],[PRODUCT ID]],Table1[[PRODUCT]:[SELLING PRICE]],3,FALSE)</f>
        <v>No</v>
      </c>
      <c r="J1688" s="16">
        <f ca="1">VLOOKUP(Table3[[#This Row],[PRODUCT ID]],Table1[[PRODUCT]:[SELLING PRICE]],4,FALSE)</f>
        <v>234</v>
      </c>
      <c r="K1688" s="16">
        <f ca="1">VLOOKUP(Table3[[#This Row],[PRODUCT ID]],Table1[[PRODUCT]:[SELLING PRICE]],5,FALSE)</f>
        <v>103.85307802610563</v>
      </c>
      <c r="L1688" s="16">
        <f ca="1">J1688*Table3[[#This Row],[QUANTITY]]</f>
        <v>2574</v>
      </c>
      <c r="M1688" s="16">
        <f ca="1">K1688*Table3[[#This Row],[QUANTITY]]*(1-Table3[[#This Row],[DISCOUNT %]])</f>
        <v>1085.7289019196312</v>
      </c>
      <c r="N1688" s="3">
        <f>DAY(Table3[[#This Row],[DATE]])</f>
        <v>14</v>
      </c>
      <c r="O1688" s="3" t="str">
        <f>TEXT(Table3[[#This Row],[DATE]],"mmm")</f>
        <v>Aug</v>
      </c>
      <c r="P1688" s="3">
        <f>YEAR(Table3[[#This Row],[DATE]])</f>
        <v>2025</v>
      </c>
    </row>
    <row r="1689" spans="1:16" x14ac:dyDescent="0.3">
      <c r="A1689" s="6">
        <v>45884</v>
      </c>
      <c r="B1689" s="7" t="s">
        <v>1691</v>
      </c>
      <c r="C1689" s="9">
        <f t="shared" ca="1" si="52"/>
        <v>2</v>
      </c>
      <c r="D1689" s="9" t="s">
        <v>2116</v>
      </c>
      <c r="E1689" s="9" t="s">
        <v>2116</v>
      </c>
      <c r="F1689" s="10">
        <f t="shared" ca="1" si="53"/>
        <v>1.7655860996388497E-3</v>
      </c>
      <c r="G1689" s="3" t="str">
        <f>VLOOKUP(Table3[[#This Row],[PRODUCT ID]],Table1[[PRODUCT]:[SELLING PRICE]],1,FALSE)</f>
        <v>Product639</v>
      </c>
      <c r="H1689" s="3" t="str">
        <f>VLOOKUP(Table3[[#This Row],[PRODUCT ID]],Table1[[PRODUCT]:[SELLING PRICE]],2,FALSE)</f>
        <v>Category5</v>
      </c>
      <c r="I1689" s="3" t="str">
        <f>VLOOKUP(Table3[[#This Row],[PRODUCT ID]],Table1[[PRODUCT]:[SELLING PRICE]],3,FALSE)</f>
        <v>Kg</v>
      </c>
      <c r="J1689" s="16">
        <f ca="1">VLOOKUP(Table3[[#This Row],[PRODUCT ID]],Table1[[PRODUCT]:[SELLING PRICE]],4,FALSE)</f>
        <v>47</v>
      </c>
      <c r="K1689" s="16">
        <f ca="1">VLOOKUP(Table3[[#This Row],[PRODUCT ID]],Table1[[PRODUCT]:[SELLING PRICE]],5,FALSE)</f>
        <v>82.456366853797135</v>
      </c>
      <c r="L1689" s="16">
        <f ca="1">J1689*Table3[[#This Row],[QUANTITY]]</f>
        <v>94</v>
      </c>
      <c r="M1689" s="16">
        <f ca="1">K1689*Table3[[#This Row],[QUANTITY]]*(1-Table3[[#This Row],[DISCOUNT %]])</f>
        <v>164.62156607730671</v>
      </c>
      <c r="N1689" s="3">
        <f>DAY(Table3[[#This Row],[DATE]])</f>
        <v>15</v>
      </c>
      <c r="O1689" s="3" t="str">
        <f>TEXT(Table3[[#This Row],[DATE]],"mmm")</f>
        <v>Aug</v>
      </c>
      <c r="P1689" s="3">
        <f>YEAR(Table3[[#This Row],[DATE]])</f>
        <v>2025</v>
      </c>
    </row>
    <row r="1690" spans="1:16" x14ac:dyDescent="0.3">
      <c r="A1690" s="6">
        <v>45885</v>
      </c>
      <c r="B1690" s="7" t="s">
        <v>1692</v>
      </c>
      <c r="C1690" s="9">
        <f t="shared" ca="1" si="52"/>
        <v>13</v>
      </c>
      <c r="D1690" s="9" t="s">
        <v>2116</v>
      </c>
      <c r="E1690" s="9" t="s">
        <v>2118</v>
      </c>
      <c r="F1690" s="10">
        <f t="shared" ca="1" si="53"/>
        <v>1.9863931192469698E-2</v>
      </c>
      <c r="G1690" s="3" t="str">
        <f>VLOOKUP(Table3[[#This Row],[PRODUCT ID]],Table1[[PRODUCT]:[SELLING PRICE]],1,FALSE)</f>
        <v>Product640</v>
      </c>
      <c r="H1690" s="3" t="str">
        <f>VLOOKUP(Table3[[#This Row],[PRODUCT ID]],Table1[[PRODUCT]:[SELLING PRICE]],2,FALSE)</f>
        <v>Category1</v>
      </c>
      <c r="I1690" s="3" t="str">
        <f>VLOOKUP(Table3[[#This Row],[PRODUCT ID]],Table1[[PRODUCT]:[SELLING PRICE]],3,FALSE)</f>
        <v>Kg</v>
      </c>
      <c r="J1690" s="16">
        <f ca="1">VLOOKUP(Table3[[#This Row],[PRODUCT ID]],Table1[[PRODUCT]:[SELLING PRICE]],4,FALSE)</f>
        <v>19</v>
      </c>
      <c r="K1690" s="16">
        <f ca="1">VLOOKUP(Table3[[#This Row],[PRODUCT ID]],Table1[[PRODUCT]:[SELLING PRICE]],5,FALSE)</f>
        <v>316.13919013694408</v>
      </c>
      <c r="L1690" s="16">
        <f ca="1">J1690*Table3[[#This Row],[QUANTITY]]</f>
        <v>247</v>
      </c>
      <c r="M1690" s="16">
        <f ca="1">K1690*Table3[[#This Row],[QUANTITY]]*(1-Table3[[#This Row],[DISCOUNT %]])</f>
        <v>4028.1724992186701</v>
      </c>
      <c r="N1690" s="3">
        <f>DAY(Table3[[#This Row],[DATE]])</f>
        <v>16</v>
      </c>
      <c r="O1690" s="3" t="str">
        <f>TEXT(Table3[[#This Row],[DATE]],"mmm")</f>
        <v>Aug</v>
      </c>
      <c r="P1690" s="3">
        <f>YEAR(Table3[[#This Row],[DATE]])</f>
        <v>2025</v>
      </c>
    </row>
    <row r="1691" spans="1:16" x14ac:dyDescent="0.3">
      <c r="A1691" s="6">
        <v>45886</v>
      </c>
      <c r="B1691" s="7" t="s">
        <v>1693</v>
      </c>
      <c r="C1691" s="9">
        <f t="shared" ca="1" si="52"/>
        <v>8</v>
      </c>
      <c r="D1691" s="9" t="s">
        <v>2115</v>
      </c>
      <c r="E1691" s="9" t="s">
        <v>2116</v>
      </c>
      <c r="F1691" s="10">
        <f t="shared" ca="1" si="53"/>
        <v>8.6615947560929524E-2</v>
      </c>
      <c r="G1691" s="3" t="str">
        <f>VLOOKUP(Table3[[#This Row],[PRODUCT ID]],Table1[[PRODUCT]:[SELLING PRICE]],1,FALSE)</f>
        <v>Product641</v>
      </c>
      <c r="H1691" s="3" t="str">
        <f>VLOOKUP(Table3[[#This Row],[PRODUCT ID]],Table1[[PRODUCT]:[SELLING PRICE]],2,FALSE)</f>
        <v>Category2</v>
      </c>
      <c r="I1691" s="3" t="str">
        <f>VLOOKUP(Table3[[#This Row],[PRODUCT ID]],Table1[[PRODUCT]:[SELLING PRICE]],3,FALSE)</f>
        <v>Lt</v>
      </c>
      <c r="J1691" s="16">
        <f ca="1">VLOOKUP(Table3[[#This Row],[PRODUCT ID]],Table1[[PRODUCT]:[SELLING PRICE]],4,FALSE)</f>
        <v>120</v>
      </c>
      <c r="K1691" s="16">
        <f ca="1">VLOOKUP(Table3[[#This Row],[PRODUCT ID]],Table1[[PRODUCT]:[SELLING PRICE]],5,FALSE)</f>
        <v>234.59544660425729</v>
      </c>
      <c r="L1691" s="16">
        <f ca="1">J1691*Table3[[#This Row],[QUANTITY]]</f>
        <v>960</v>
      </c>
      <c r="M1691" s="16">
        <f ca="1">K1691*Table3[[#This Row],[QUANTITY]]*(1-Table3[[#This Row],[DISCOUNT %]])</f>
        <v>1714.2059176252008</v>
      </c>
      <c r="N1691" s="3">
        <f>DAY(Table3[[#This Row],[DATE]])</f>
        <v>17</v>
      </c>
      <c r="O1691" s="3" t="str">
        <f>TEXT(Table3[[#This Row],[DATE]],"mmm")</f>
        <v>Aug</v>
      </c>
      <c r="P1691" s="3">
        <f>YEAR(Table3[[#This Row],[DATE]])</f>
        <v>2025</v>
      </c>
    </row>
    <row r="1692" spans="1:16" x14ac:dyDescent="0.3">
      <c r="A1692" s="6">
        <v>45887</v>
      </c>
      <c r="B1692" s="7" t="s">
        <v>1694</v>
      </c>
      <c r="C1692" s="9">
        <f t="shared" ca="1" si="52"/>
        <v>12</v>
      </c>
      <c r="D1692" s="9" t="s">
        <v>2117</v>
      </c>
      <c r="E1692" s="9" t="s">
        <v>2116</v>
      </c>
      <c r="F1692" s="10">
        <f t="shared" ca="1" si="53"/>
        <v>6.6837154197540147E-2</v>
      </c>
      <c r="G1692" s="3" t="str">
        <f>VLOOKUP(Table3[[#This Row],[PRODUCT ID]],Table1[[PRODUCT]:[SELLING PRICE]],1,FALSE)</f>
        <v>Product642</v>
      </c>
      <c r="H1692" s="3" t="str">
        <f>VLOOKUP(Table3[[#This Row],[PRODUCT ID]],Table1[[PRODUCT]:[SELLING PRICE]],2,FALSE)</f>
        <v>Category3</v>
      </c>
      <c r="I1692" s="3" t="str">
        <f>VLOOKUP(Table3[[#This Row],[PRODUCT ID]],Table1[[PRODUCT]:[SELLING PRICE]],3,FALSE)</f>
        <v>Kg</v>
      </c>
      <c r="J1692" s="16">
        <f ca="1">VLOOKUP(Table3[[#This Row],[PRODUCT ID]],Table1[[PRODUCT]:[SELLING PRICE]],4,FALSE)</f>
        <v>194</v>
      </c>
      <c r="K1692" s="16">
        <f ca="1">VLOOKUP(Table3[[#This Row],[PRODUCT ID]],Table1[[PRODUCT]:[SELLING PRICE]],5,FALSE)</f>
        <v>311.41611476257157</v>
      </c>
      <c r="L1692" s="16">
        <f ca="1">J1692*Table3[[#This Row],[QUANTITY]]</f>
        <v>2328</v>
      </c>
      <c r="M1692" s="16">
        <f ca="1">K1692*Table3[[#This Row],[QUANTITY]]*(1-Table3[[#This Row],[DISCOUNT %]])</f>
        <v>3487.2233745670405</v>
      </c>
      <c r="N1692" s="3">
        <f>DAY(Table3[[#This Row],[DATE]])</f>
        <v>18</v>
      </c>
      <c r="O1692" s="3" t="str">
        <f>TEXT(Table3[[#This Row],[DATE]],"mmm")</f>
        <v>Aug</v>
      </c>
      <c r="P1692" s="3">
        <f>YEAR(Table3[[#This Row],[DATE]])</f>
        <v>2025</v>
      </c>
    </row>
    <row r="1693" spans="1:16" x14ac:dyDescent="0.3">
      <c r="A1693" s="6">
        <v>45888</v>
      </c>
      <c r="B1693" s="7" t="s">
        <v>1695</v>
      </c>
      <c r="C1693" s="9">
        <f t="shared" ca="1" si="52"/>
        <v>9</v>
      </c>
      <c r="D1693" s="9" t="s">
        <v>2117</v>
      </c>
      <c r="E1693" s="9" t="s">
        <v>2116</v>
      </c>
      <c r="F1693" s="10">
        <f t="shared" ca="1" si="53"/>
        <v>1.6115477642958155E-2</v>
      </c>
      <c r="G1693" s="3" t="str">
        <f>VLOOKUP(Table3[[#This Row],[PRODUCT ID]],Table1[[PRODUCT]:[SELLING PRICE]],1,FALSE)</f>
        <v>Product643</v>
      </c>
      <c r="H1693" s="3" t="str">
        <f>VLOOKUP(Table3[[#This Row],[PRODUCT ID]],Table1[[PRODUCT]:[SELLING PRICE]],2,FALSE)</f>
        <v>Category4</v>
      </c>
      <c r="I1693" s="3" t="str">
        <f>VLOOKUP(Table3[[#This Row],[PRODUCT ID]],Table1[[PRODUCT]:[SELLING PRICE]],3,FALSE)</f>
        <v>Lt</v>
      </c>
      <c r="J1693" s="16">
        <f ca="1">VLOOKUP(Table3[[#This Row],[PRODUCT ID]],Table1[[PRODUCT]:[SELLING PRICE]],4,FALSE)</f>
        <v>221</v>
      </c>
      <c r="K1693" s="16">
        <f ca="1">VLOOKUP(Table3[[#This Row],[PRODUCT ID]],Table1[[PRODUCT]:[SELLING PRICE]],5,FALSE)</f>
        <v>234.28209649375125</v>
      </c>
      <c r="L1693" s="16">
        <f ca="1">J1693*Table3[[#This Row],[QUANTITY]]</f>
        <v>1989</v>
      </c>
      <c r="M1693" s="16">
        <f ca="1">K1693*Table3[[#This Row],[QUANTITY]]*(1-Table3[[#This Row],[DISCOUNT %]])</f>
        <v>2074.5587574500473</v>
      </c>
      <c r="N1693" s="3">
        <f>DAY(Table3[[#This Row],[DATE]])</f>
        <v>19</v>
      </c>
      <c r="O1693" s="3" t="str">
        <f>TEXT(Table3[[#This Row],[DATE]],"mmm")</f>
        <v>Aug</v>
      </c>
      <c r="P1693" s="3">
        <f>YEAR(Table3[[#This Row],[DATE]])</f>
        <v>2025</v>
      </c>
    </row>
    <row r="1694" spans="1:16" x14ac:dyDescent="0.3">
      <c r="A1694" s="6">
        <v>45889</v>
      </c>
      <c r="B1694" s="7" t="s">
        <v>1696</v>
      </c>
      <c r="C1694" s="9">
        <f t="shared" ca="1" si="52"/>
        <v>2</v>
      </c>
      <c r="D1694" s="9" t="s">
        <v>2116</v>
      </c>
      <c r="E1694" s="9" t="s">
        <v>2116</v>
      </c>
      <c r="F1694" s="10">
        <f t="shared" ca="1" si="53"/>
        <v>6.8407444326848768E-2</v>
      </c>
      <c r="G1694" s="3" t="str">
        <f>VLOOKUP(Table3[[#This Row],[PRODUCT ID]],Table1[[PRODUCT]:[SELLING PRICE]],1,FALSE)</f>
        <v>Product644</v>
      </c>
      <c r="H1694" s="3" t="str">
        <f>VLOOKUP(Table3[[#This Row],[PRODUCT ID]],Table1[[PRODUCT]:[SELLING PRICE]],2,FALSE)</f>
        <v>Category5</v>
      </c>
      <c r="I1694" s="3" t="str">
        <f>VLOOKUP(Table3[[#This Row],[PRODUCT ID]],Table1[[PRODUCT]:[SELLING PRICE]],3,FALSE)</f>
        <v>Ft</v>
      </c>
      <c r="J1694" s="16">
        <f ca="1">VLOOKUP(Table3[[#This Row],[PRODUCT ID]],Table1[[PRODUCT]:[SELLING PRICE]],4,FALSE)</f>
        <v>169</v>
      </c>
      <c r="K1694" s="16">
        <f ca="1">VLOOKUP(Table3[[#This Row],[PRODUCT ID]],Table1[[PRODUCT]:[SELLING PRICE]],5,FALSE)</f>
        <v>57.760172835006024</v>
      </c>
      <c r="L1694" s="16">
        <f ca="1">J1694*Table3[[#This Row],[QUANTITY]]</f>
        <v>338</v>
      </c>
      <c r="M1694" s="16">
        <f ca="1">K1694*Table3[[#This Row],[QUANTITY]]*(1-Table3[[#This Row],[DISCOUNT %]])</f>
        <v>107.61789405497238</v>
      </c>
      <c r="N1694" s="3">
        <f>DAY(Table3[[#This Row],[DATE]])</f>
        <v>20</v>
      </c>
      <c r="O1694" s="3" t="str">
        <f>TEXT(Table3[[#This Row],[DATE]],"mmm")</f>
        <v>Aug</v>
      </c>
      <c r="P1694" s="3">
        <f>YEAR(Table3[[#This Row],[DATE]])</f>
        <v>2025</v>
      </c>
    </row>
    <row r="1695" spans="1:16" x14ac:dyDescent="0.3">
      <c r="A1695" s="6">
        <v>45890</v>
      </c>
      <c r="B1695" s="7" t="s">
        <v>1697</v>
      </c>
      <c r="C1695" s="9">
        <f t="shared" ca="1" si="52"/>
        <v>15</v>
      </c>
      <c r="D1695" s="9" t="s">
        <v>2116</v>
      </c>
      <c r="E1695" s="9" t="s">
        <v>2116</v>
      </c>
      <c r="F1695" s="10">
        <f t="shared" ca="1" si="53"/>
        <v>6.6995842861643812E-2</v>
      </c>
      <c r="G1695" s="3" t="str">
        <f>VLOOKUP(Table3[[#This Row],[PRODUCT ID]],Table1[[PRODUCT]:[SELLING PRICE]],1,FALSE)</f>
        <v>Product645</v>
      </c>
      <c r="H1695" s="3" t="str">
        <f>VLOOKUP(Table3[[#This Row],[PRODUCT ID]],Table1[[PRODUCT]:[SELLING PRICE]],2,FALSE)</f>
        <v>Category1</v>
      </c>
      <c r="I1695" s="3" t="str">
        <f>VLOOKUP(Table3[[#This Row],[PRODUCT ID]],Table1[[PRODUCT]:[SELLING PRICE]],3,FALSE)</f>
        <v>Kg</v>
      </c>
      <c r="J1695" s="16">
        <f ca="1">VLOOKUP(Table3[[#This Row],[PRODUCT ID]],Table1[[PRODUCT]:[SELLING PRICE]],4,FALSE)</f>
        <v>241</v>
      </c>
      <c r="K1695" s="16">
        <f ca="1">VLOOKUP(Table3[[#This Row],[PRODUCT ID]],Table1[[PRODUCT]:[SELLING PRICE]],5,FALSE)</f>
        <v>247.82399729787528</v>
      </c>
      <c r="L1695" s="16">
        <f ca="1">J1695*Table3[[#This Row],[QUANTITY]]</f>
        <v>3615</v>
      </c>
      <c r="M1695" s="16">
        <f ca="1">K1695*Table3[[#This Row],[QUANTITY]]*(1-Table3[[#This Row],[DISCOUNT %]])</f>
        <v>3468.3122957634355</v>
      </c>
      <c r="N1695" s="3">
        <f>DAY(Table3[[#This Row],[DATE]])</f>
        <v>21</v>
      </c>
      <c r="O1695" s="3" t="str">
        <f>TEXT(Table3[[#This Row],[DATE]],"mmm")</f>
        <v>Aug</v>
      </c>
      <c r="P1695" s="3">
        <f>YEAR(Table3[[#This Row],[DATE]])</f>
        <v>2025</v>
      </c>
    </row>
    <row r="1696" spans="1:16" x14ac:dyDescent="0.3">
      <c r="A1696" s="6">
        <v>45891</v>
      </c>
      <c r="B1696" s="7" t="s">
        <v>1698</v>
      </c>
      <c r="C1696" s="9">
        <f t="shared" ca="1" si="52"/>
        <v>2</v>
      </c>
      <c r="D1696" s="9" t="s">
        <v>2116</v>
      </c>
      <c r="E1696" s="9" t="s">
        <v>2118</v>
      </c>
      <c r="F1696" s="10">
        <f t="shared" ca="1" si="53"/>
        <v>9.3254602605160938E-3</v>
      </c>
      <c r="G1696" s="3" t="str">
        <f>VLOOKUP(Table3[[#This Row],[PRODUCT ID]],Table1[[PRODUCT]:[SELLING PRICE]],1,FALSE)</f>
        <v>Product646</v>
      </c>
      <c r="H1696" s="3" t="str">
        <f>VLOOKUP(Table3[[#This Row],[PRODUCT ID]],Table1[[PRODUCT]:[SELLING PRICE]],2,FALSE)</f>
        <v>Category2</v>
      </c>
      <c r="I1696" s="3" t="str">
        <f>VLOOKUP(Table3[[#This Row],[PRODUCT ID]],Table1[[PRODUCT]:[SELLING PRICE]],3,FALSE)</f>
        <v>No</v>
      </c>
      <c r="J1696" s="16">
        <f ca="1">VLOOKUP(Table3[[#This Row],[PRODUCT ID]],Table1[[PRODUCT]:[SELLING PRICE]],4,FALSE)</f>
        <v>25</v>
      </c>
      <c r="K1696" s="16">
        <f ca="1">VLOOKUP(Table3[[#This Row],[PRODUCT ID]],Table1[[PRODUCT]:[SELLING PRICE]],5,FALSE)</f>
        <v>216.94738844075454</v>
      </c>
      <c r="L1696" s="16">
        <f ca="1">J1696*Table3[[#This Row],[QUANTITY]]</f>
        <v>50</v>
      </c>
      <c r="M1696" s="16">
        <f ca="1">K1696*Table3[[#This Row],[QUANTITY]]*(1-Table3[[#This Row],[DISCOUNT %]])</f>
        <v>429.84850838245507</v>
      </c>
      <c r="N1696" s="3">
        <f>DAY(Table3[[#This Row],[DATE]])</f>
        <v>22</v>
      </c>
      <c r="O1696" s="3" t="str">
        <f>TEXT(Table3[[#This Row],[DATE]],"mmm")</f>
        <v>Aug</v>
      </c>
      <c r="P1696" s="3">
        <f>YEAR(Table3[[#This Row],[DATE]])</f>
        <v>2025</v>
      </c>
    </row>
    <row r="1697" spans="1:16" x14ac:dyDescent="0.3">
      <c r="A1697" s="6">
        <v>45892</v>
      </c>
      <c r="B1697" s="7" t="s">
        <v>1699</v>
      </c>
      <c r="C1697" s="9">
        <f t="shared" ca="1" si="52"/>
        <v>4</v>
      </c>
      <c r="D1697" s="9" t="s">
        <v>2116</v>
      </c>
      <c r="E1697" s="9" t="s">
        <v>2118</v>
      </c>
      <c r="F1697" s="10">
        <f t="shared" ca="1" si="53"/>
        <v>7.9935163609737181E-2</v>
      </c>
      <c r="G1697" s="3" t="str">
        <f>VLOOKUP(Table3[[#This Row],[PRODUCT ID]],Table1[[PRODUCT]:[SELLING PRICE]],1,FALSE)</f>
        <v>Product647</v>
      </c>
      <c r="H1697" s="3" t="str">
        <f>VLOOKUP(Table3[[#This Row],[PRODUCT ID]],Table1[[PRODUCT]:[SELLING PRICE]],2,FALSE)</f>
        <v>Category3</v>
      </c>
      <c r="I1697" s="3" t="str">
        <f>VLOOKUP(Table3[[#This Row],[PRODUCT ID]],Table1[[PRODUCT]:[SELLING PRICE]],3,FALSE)</f>
        <v>No</v>
      </c>
      <c r="J1697" s="16">
        <f ca="1">VLOOKUP(Table3[[#This Row],[PRODUCT ID]],Table1[[PRODUCT]:[SELLING PRICE]],4,FALSE)</f>
        <v>69</v>
      </c>
      <c r="K1697" s="16">
        <f ca="1">VLOOKUP(Table3[[#This Row],[PRODUCT ID]],Table1[[PRODUCT]:[SELLING PRICE]],5,FALSE)</f>
        <v>230.79288726494124</v>
      </c>
      <c r="L1697" s="16">
        <f ca="1">J1697*Table3[[#This Row],[QUANTITY]]</f>
        <v>276</v>
      </c>
      <c r="M1697" s="16">
        <f ca="1">K1697*Table3[[#This Row],[QUANTITY]]*(1-Table3[[#This Row],[DISCOUNT %]])</f>
        <v>849.37768024581817</v>
      </c>
      <c r="N1697" s="3">
        <f>DAY(Table3[[#This Row],[DATE]])</f>
        <v>23</v>
      </c>
      <c r="O1697" s="3" t="str">
        <f>TEXT(Table3[[#This Row],[DATE]],"mmm")</f>
        <v>Aug</v>
      </c>
      <c r="P1697" s="3">
        <f>YEAR(Table3[[#This Row],[DATE]])</f>
        <v>2025</v>
      </c>
    </row>
    <row r="1698" spans="1:16" x14ac:dyDescent="0.3">
      <c r="A1698" s="6">
        <v>45893</v>
      </c>
      <c r="B1698" s="7" t="s">
        <v>1700</v>
      </c>
      <c r="C1698" s="9">
        <f t="shared" ca="1" si="52"/>
        <v>9</v>
      </c>
      <c r="D1698" s="9" t="s">
        <v>2115</v>
      </c>
      <c r="E1698" s="9" t="s">
        <v>2116</v>
      </c>
      <c r="F1698" s="10">
        <f t="shared" ca="1" si="53"/>
        <v>3.9600020827021722E-2</v>
      </c>
      <c r="G1698" s="3" t="str">
        <f>VLOOKUP(Table3[[#This Row],[PRODUCT ID]],Table1[[PRODUCT]:[SELLING PRICE]],1,FALSE)</f>
        <v>Product648</v>
      </c>
      <c r="H1698" s="3" t="str">
        <f>VLOOKUP(Table3[[#This Row],[PRODUCT ID]],Table1[[PRODUCT]:[SELLING PRICE]],2,FALSE)</f>
        <v>Category4</v>
      </c>
      <c r="I1698" s="3" t="str">
        <f>VLOOKUP(Table3[[#This Row],[PRODUCT ID]],Table1[[PRODUCT]:[SELLING PRICE]],3,FALSE)</f>
        <v>Ft</v>
      </c>
      <c r="J1698" s="16">
        <f ca="1">VLOOKUP(Table3[[#This Row],[PRODUCT ID]],Table1[[PRODUCT]:[SELLING PRICE]],4,FALSE)</f>
        <v>46</v>
      </c>
      <c r="K1698" s="16">
        <f ca="1">VLOOKUP(Table3[[#This Row],[PRODUCT ID]],Table1[[PRODUCT]:[SELLING PRICE]],5,FALSE)</f>
        <v>43.709967313333578</v>
      </c>
      <c r="L1698" s="16">
        <f ca="1">J1698*Table3[[#This Row],[QUANTITY]]</f>
        <v>414</v>
      </c>
      <c r="M1698" s="16">
        <f ca="1">K1698*Table3[[#This Row],[QUANTITY]]*(1-Table3[[#This Row],[DISCOUNT %]])</f>
        <v>377.81146527639413</v>
      </c>
      <c r="N1698" s="3">
        <f>DAY(Table3[[#This Row],[DATE]])</f>
        <v>24</v>
      </c>
      <c r="O1698" s="3" t="str">
        <f>TEXT(Table3[[#This Row],[DATE]],"mmm")</f>
        <v>Aug</v>
      </c>
      <c r="P1698" s="3">
        <f>YEAR(Table3[[#This Row],[DATE]])</f>
        <v>2025</v>
      </c>
    </row>
    <row r="1699" spans="1:16" x14ac:dyDescent="0.3">
      <c r="A1699" s="6">
        <v>45894</v>
      </c>
      <c r="B1699" s="7" t="s">
        <v>1701</v>
      </c>
      <c r="C1699" s="9">
        <f t="shared" ca="1" si="52"/>
        <v>9</v>
      </c>
      <c r="D1699" s="9" t="s">
        <v>2116</v>
      </c>
      <c r="E1699" s="9" t="s">
        <v>2116</v>
      </c>
      <c r="F1699" s="10">
        <f t="shared" ca="1" si="53"/>
        <v>6.9955362794416151E-2</v>
      </c>
      <c r="G1699" s="3" t="str">
        <f>VLOOKUP(Table3[[#This Row],[PRODUCT ID]],Table1[[PRODUCT]:[SELLING PRICE]],1,FALSE)</f>
        <v>Product649</v>
      </c>
      <c r="H1699" s="3" t="str">
        <f>VLOOKUP(Table3[[#This Row],[PRODUCT ID]],Table1[[PRODUCT]:[SELLING PRICE]],2,FALSE)</f>
        <v>Category1</v>
      </c>
      <c r="I1699" s="3" t="str">
        <f>VLOOKUP(Table3[[#This Row],[PRODUCT ID]],Table1[[PRODUCT]:[SELLING PRICE]],3,FALSE)</f>
        <v>No</v>
      </c>
      <c r="J1699" s="16">
        <f ca="1">VLOOKUP(Table3[[#This Row],[PRODUCT ID]],Table1[[PRODUCT]:[SELLING PRICE]],4,FALSE)</f>
        <v>200</v>
      </c>
      <c r="K1699" s="16">
        <f ca="1">VLOOKUP(Table3[[#This Row],[PRODUCT ID]],Table1[[PRODUCT]:[SELLING PRICE]],5,FALSE)</f>
        <v>220.70133765440596</v>
      </c>
      <c r="L1699" s="16">
        <f ca="1">J1699*Table3[[#This Row],[QUANTITY]]</f>
        <v>1800</v>
      </c>
      <c r="M1699" s="16">
        <f ca="1">K1699*Table3[[#This Row],[QUANTITY]]*(1-Table3[[#This Row],[DISCOUNT %]])</f>
        <v>1847.3588595862116</v>
      </c>
      <c r="N1699" s="3">
        <f>DAY(Table3[[#This Row],[DATE]])</f>
        <v>25</v>
      </c>
      <c r="O1699" s="3" t="str">
        <f>TEXT(Table3[[#This Row],[DATE]],"mmm")</f>
        <v>Aug</v>
      </c>
      <c r="P1699" s="3">
        <f>YEAR(Table3[[#This Row],[DATE]])</f>
        <v>2025</v>
      </c>
    </row>
    <row r="1700" spans="1:16" x14ac:dyDescent="0.3">
      <c r="A1700" s="6">
        <v>45895</v>
      </c>
      <c r="B1700" s="7" t="s">
        <v>1702</v>
      </c>
      <c r="C1700" s="9">
        <f t="shared" ca="1" si="52"/>
        <v>8</v>
      </c>
      <c r="D1700" s="9" t="s">
        <v>2117</v>
      </c>
      <c r="E1700" s="9" t="s">
        <v>2116</v>
      </c>
      <c r="F1700" s="10">
        <f t="shared" ca="1" si="53"/>
        <v>8.1889321055294548E-2</v>
      </c>
      <c r="G1700" s="3" t="str">
        <f>VLOOKUP(Table3[[#This Row],[PRODUCT ID]],Table1[[PRODUCT]:[SELLING PRICE]],1,FALSE)</f>
        <v>Product650</v>
      </c>
      <c r="H1700" s="3" t="str">
        <f>VLOOKUP(Table3[[#This Row],[PRODUCT ID]],Table1[[PRODUCT]:[SELLING PRICE]],2,FALSE)</f>
        <v>Category2</v>
      </c>
      <c r="I1700" s="3" t="str">
        <f>VLOOKUP(Table3[[#This Row],[PRODUCT ID]],Table1[[PRODUCT]:[SELLING PRICE]],3,FALSE)</f>
        <v>Kg</v>
      </c>
      <c r="J1700" s="16">
        <f ca="1">VLOOKUP(Table3[[#This Row],[PRODUCT ID]],Table1[[PRODUCT]:[SELLING PRICE]],4,FALSE)</f>
        <v>32</v>
      </c>
      <c r="K1700" s="16">
        <f ca="1">VLOOKUP(Table3[[#This Row],[PRODUCT ID]],Table1[[PRODUCT]:[SELLING PRICE]],5,FALSE)</f>
        <v>226.87538032493828</v>
      </c>
      <c r="L1700" s="16">
        <f ca="1">J1700*Table3[[#This Row],[QUANTITY]]</f>
        <v>256</v>
      </c>
      <c r="M1700" s="16">
        <f ca="1">K1700*Table3[[#This Row],[QUANTITY]]*(1-Table3[[#This Row],[DISCOUNT %]])</f>
        <v>1666.3736757277388</v>
      </c>
      <c r="N1700" s="3">
        <f>DAY(Table3[[#This Row],[DATE]])</f>
        <v>26</v>
      </c>
      <c r="O1700" s="3" t="str">
        <f>TEXT(Table3[[#This Row],[DATE]],"mmm")</f>
        <v>Aug</v>
      </c>
      <c r="P1700" s="3">
        <f>YEAR(Table3[[#This Row],[DATE]])</f>
        <v>2025</v>
      </c>
    </row>
    <row r="1701" spans="1:16" x14ac:dyDescent="0.3">
      <c r="A1701" s="6">
        <v>45896</v>
      </c>
      <c r="B1701" s="7" t="s">
        <v>1703</v>
      </c>
      <c r="C1701" s="9">
        <f t="shared" ca="1" si="52"/>
        <v>5</v>
      </c>
      <c r="D1701" s="9" t="s">
        <v>2115</v>
      </c>
      <c r="E1701" s="9" t="s">
        <v>2116</v>
      </c>
      <c r="F1701" s="10">
        <f t="shared" ca="1" si="53"/>
        <v>4.8526487883143191E-2</v>
      </c>
      <c r="G1701" s="3" t="str">
        <f>VLOOKUP(Table3[[#This Row],[PRODUCT ID]],Table1[[PRODUCT]:[SELLING PRICE]],1,FALSE)</f>
        <v>Product651</v>
      </c>
      <c r="H1701" s="3" t="str">
        <f>VLOOKUP(Table3[[#This Row],[PRODUCT ID]],Table1[[PRODUCT]:[SELLING PRICE]],2,FALSE)</f>
        <v>Category3</v>
      </c>
      <c r="I1701" s="3" t="str">
        <f>VLOOKUP(Table3[[#This Row],[PRODUCT ID]],Table1[[PRODUCT]:[SELLING PRICE]],3,FALSE)</f>
        <v>Kg</v>
      </c>
      <c r="J1701" s="16">
        <f ca="1">VLOOKUP(Table3[[#This Row],[PRODUCT ID]],Table1[[PRODUCT]:[SELLING PRICE]],4,FALSE)</f>
        <v>214</v>
      </c>
      <c r="K1701" s="16">
        <f ca="1">VLOOKUP(Table3[[#This Row],[PRODUCT ID]],Table1[[PRODUCT]:[SELLING PRICE]],5,FALSE)</f>
        <v>300.2540496125402</v>
      </c>
      <c r="L1701" s="16">
        <f ca="1">J1701*Table3[[#This Row],[QUANTITY]]</f>
        <v>1070</v>
      </c>
      <c r="M1701" s="16">
        <f ca="1">K1701*Table3[[#This Row],[QUANTITY]]*(1-Table3[[#This Row],[DISCOUNT %]])</f>
        <v>1428.4188755607631</v>
      </c>
      <c r="N1701" s="3">
        <f>DAY(Table3[[#This Row],[DATE]])</f>
        <v>27</v>
      </c>
      <c r="O1701" s="3" t="str">
        <f>TEXT(Table3[[#This Row],[DATE]],"mmm")</f>
        <v>Aug</v>
      </c>
      <c r="P1701" s="3">
        <f>YEAR(Table3[[#This Row],[DATE]])</f>
        <v>2025</v>
      </c>
    </row>
    <row r="1702" spans="1:16" x14ac:dyDescent="0.3">
      <c r="A1702" s="6">
        <v>45897</v>
      </c>
      <c r="B1702" s="7" t="s">
        <v>1704</v>
      </c>
      <c r="C1702" s="9">
        <f t="shared" ca="1" si="52"/>
        <v>3</v>
      </c>
      <c r="D1702" s="9" t="s">
        <v>2115</v>
      </c>
      <c r="E1702" s="9" t="s">
        <v>2118</v>
      </c>
      <c r="F1702" s="10">
        <f t="shared" ca="1" si="53"/>
        <v>9.9687531328871884E-2</v>
      </c>
      <c r="G1702" s="3" t="str">
        <f>VLOOKUP(Table3[[#This Row],[PRODUCT ID]],Table1[[PRODUCT]:[SELLING PRICE]],1,FALSE)</f>
        <v>Product652</v>
      </c>
      <c r="H1702" s="3" t="str">
        <f>VLOOKUP(Table3[[#This Row],[PRODUCT ID]],Table1[[PRODUCT]:[SELLING PRICE]],2,FALSE)</f>
        <v>Category4</v>
      </c>
      <c r="I1702" s="3" t="str">
        <f>VLOOKUP(Table3[[#This Row],[PRODUCT ID]],Table1[[PRODUCT]:[SELLING PRICE]],3,FALSE)</f>
        <v>Lt</v>
      </c>
      <c r="J1702" s="16">
        <f ca="1">VLOOKUP(Table3[[#This Row],[PRODUCT ID]],Table1[[PRODUCT]:[SELLING PRICE]],4,FALSE)</f>
        <v>103</v>
      </c>
      <c r="K1702" s="16">
        <f ca="1">VLOOKUP(Table3[[#This Row],[PRODUCT ID]],Table1[[PRODUCT]:[SELLING PRICE]],5,FALSE)</f>
        <v>117.1411806056699</v>
      </c>
      <c r="L1702" s="16">
        <f ca="1">J1702*Table3[[#This Row],[QUANTITY]]</f>
        <v>309</v>
      </c>
      <c r="M1702" s="16">
        <f ca="1">K1702*Table3[[#This Row],[QUANTITY]]*(1-Table3[[#This Row],[DISCOUNT %]])</f>
        <v>316.39099648242347</v>
      </c>
      <c r="N1702" s="3">
        <f>DAY(Table3[[#This Row],[DATE]])</f>
        <v>28</v>
      </c>
      <c r="O1702" s="3" t="str">
        <f>TEXT(Table3[[#This Row],[DATE]],"mmm")</f>
        <v>Aug</v>
      </c>
      <c r="P1702" s="3">
        <f>YEAR(Table3[[#This Row],[DATE]])</f>
        <v>2025</v>
      </c>
    </row>
    <row r="1703" spans="1:16" x14ac:dyDescent="0.3">
      <c r="A1703" s="6">
        <v>45898</v>
      </c>
      <c r="B1703" s="7" t="s">
        <v>1705</v>
      </c>
      <c r="C1703" s="9">
        <f t="shared" ca="1" si="52"/>
        <v>13</v>
      </c>
      <c r="D1703" s="9" t="s">
        <v>2115</v>
      </c>
      <c r="E1703" s="9" t="s">
        <v>2116</v>
      </c>
      <c r="F1703" s="10">
        <f t="shared" ca="1" si="53"/>
        <v>9.0982363414529921E-2</v>
      </c>
      <c r="G1703" s="3" t="str">
        <f>VLOOKUP(Table3[[#This Row],[PRODUCT ID]],Table1[[PRODUCT]:[SELLING PRICE]],1,FALSE)</f>
        <v>Product653</v>
      </c>
      <c r="H1703" s="3" t="str">
        <f>VLOOKUP(Table3[[#This Row],[PRODUCT ID]],Table1[[PRODUCT]:[SELLING PRICE]],2,FALSE)</f>
        <v>Category5</v>
      </c>
      <c r="I1703" s="3" t="str">
        <f>VLOOKUP(Table3[[#This Row],[PRODUCT ID]],Table1[[PRODUCT]:[SELLING PRICE]],3,FALSE)</f>
        <v>Kg</v>
      </c>
      <c r="J1703" s="16">
        <f ca="1">VLOOKUP(Table3[[#This Row],[PRODUCT ID]],Table1[[PRODUCT]:[SELLING PRICE]],4,FALSE)</f>
        <v>146</v>
      </c>
      <c r="K1703" s="16">
        <f ca="1">VLOOKUP(Table3[[#This Row],[PRODUCT ID]],Table1[[PRODUCT]:[SELLING PRICE]],5,FALSE)</f>
        <v>48.777524352360103</v>
      </c>
      <c r="L1703" s="16">
        <f ca="1">J1703*Table3[[#This Row],[QUANTITY]]</f>
        <v>1898</v>
      </c>
      <c r="M1703" s="16">
        <f ca="1">K1703*Table3[[#This Row],[QUANTITY]]*(1-Table3[[#This Row],[DISCOUNT %]])</f>
        <v>576.41518876854377</v>
      </c>
      <c r="N1703" s="3">
        <f>DAY(Table3[[#This Row],[DATE]])</f>
        <v>29</v>
      </c>
      <c r="O1703" s="3" t="str">
        <f>TEXT(Table3[[#This Row],[DATE]],"mmm")</f>
        <v>Aug</v>
      </c>
      <c r="P1703" s="3">
        <f>YEAR(Table3[[#This Row],[DATE]])</f>
        <v>2025</v>
      </c>
    </row>
    <row r="1704" spans="1:16" x14ac:dyDescent="0.3">
      <c r="A1704" s="6">
        <v>45899</v>
      </c>
      <c r="B1704" s="7" t="s">
        <v>1706</v>
      </c>
      <c r="C1704" s="9">
        <f t="shared" ca="1" si="52"/>
        <v>12</v>
      </c>
      <c r="D1704" s="9" t="s">
        <v>2116</v>
      </c>
      <c r="E1704" s="9" t="s">
        <v>2116</v>
      </c>
      <c r="F1704" s="10">
        <f t="shared" ca="1" si="53"/>
        <v>8.4157148709070623E-2</v>
      </c>
      <c r="G1704" s="3" t="str">
        <f>VLOOKUP(Table3[[#This Row],[PRODUCT ID]],Table1[[PRODUCT]:[SELLING PRICE]],1,FALSE)</f>
        <v>Product654</v>
      </c>
      <c r="H1704" s="3" t="str">
        <f>VLOOKUP(Table3[[#This Row],[PRODUCT ID]],Table1[[PRODUCT]:[SELLING PRICE]],2,FALSE)</f>
        <v>Category1</v>
      </c>
      <c r="I1704" s="3" t="str">
        <f>VLOOKUP(Table3[[#This Row],[PRODUCT ID]],Table1[[PRODUCT]:[SELLING PRICE]],3,FALSE)</f>
        <v>Lt</v>
      </c>
      <c r="J1704" s="16">
        <f ca="1">VLOOKUP(Table3[[#This Row],[PRODUCT ID]],Table1[[PRODUCT]:[SELLING PRICE]],4,FALSE)</f>
        <v>18</v>
      </c>
      <c r="K1704" s="16">
        <f ca="1">VLOOKUP(Table3[[#This Row],[PRODUCT ID]],Table1[[PRODUCT]:[SELLING PRICE]],5,FALSE)</f>
        <v>111.12457902082349</v>
      </c>
      <c r="L1704" s="16">
        <f ca="1">J1704*Table3[[#This Row],[QUANTITY]]</f>
        <v>216</v>
      </c>
      <c r="M1704" s="16">
        <f ca="1">K1704*Table3[[#This Row],[QUANTITY]]*(1-Table3[[#This Row],[DISCOUNT %]])</f>
        <v>1221.2718155872221</v>
      </c>
      <c r="N1704" s="3">
        <f>DAY(Table3[[#This Row],[DATE]])</f>
        <v>30</v>
      </c>
      <c r="O1704" s="3" t="str">
        <f>TEXT(Table3[[#This Row],[DATE]],"mmm")</f>
        <v>Aug</v>
      </c>
      <c r="P1704" s="3">
        <f>YEAR(Table3[[#This Row],[DATE]])</f>
        <v>2025</v>
      </c>
    </row>
    <row r="1705" spans="1:16" x14ac:dyDescent="0.3">
      <c r="A1705" s="6">
        <v>45900</v>
      </c>
      <c r="B1705" s="7" t="s">
        <v>1707</v>
      </c>
      <c r="C1705" s="9">
        <f t="shared" ca="1" si="52"/>
        <v>6</v>
      </c>
      <c r="D1705" s="9" t="s">
        <v>2116</v>
      </c>
      <c r="E1705" s="9" t="s">
        <v>2116</v>
      </c>
      <c r="F1705" s="10">
        <f t="shared" ca="1" si="53"/>
        <v>6.6924593499705823E-2</v>
      </c>
      <c r="G1705" s="3" t="str">
        <f>VLOOKUP(Table3[[#This Row],[PRODUCT ID]],Table1[[PRODUCT]:[SELLING PRICE]],1,FALSE)</f>
        <v>Product655</v>
      </c>
      <c r="H1705" s="3" t="str">
        <f>VLOOKUP(Table3[[#This Row],[PRODUCT ID]],Table1[[PRODUCT]:[SELLING PRICE]],2,FALSE)</f>
        <v>Category2</v>
      </c>
      <c r="I1705" s="3" t="str">
        <f>VLOOKUP(Table3[[#This Row],[PRODUCT ID]],Table1[[PRODUCT]:[SELLING PRICE]],3,FALSE)</f>
        <v>Ft</v>
      </c>
      <c r="J1705" s="16">
        <f ca="1">VLOOKUP(Table3[[#This Row],[PRODUCT ID]],Table1[[PRODUCT]:[SELLING PRICE]],4,FALSE)</f>
        <v>95</v>
      </c>
      <c r="K1705" s="16">
        <f ca="1">VLOOKUP(Table3[[#This Row],[PRODUCT ID]],Table1[[PRODUCT]:[SELLING PRICE]],5,FALSE)</f>
        <v>65.441803234396289</v>
      </c>
      <c r="L1705" s="16">
        <f ca="1">J1705*Table3[[#This Row],[QUANTITY]]</f>
        <v>570</v>
      </c>
      <c r="M1705" s="16">
        <f ca="1">K1705*Table3[[#This Row],[QUANTITY]]*(1-Table3[[#This Row],[DISCOUNT %]])</f>
        <v>366.37282293027954</v>
      </c>
      <c r="N1705" s="3">
        <f>DAY(Table3[[#This Row],[DATE]])</f>
        <v>31</v>
      </c>
      <c r="O1705" s="3" t="str">
        <f>TEXT(Table3[[#This Row],[DATE]],"mmm")</f>
        <v>Aug</v>
      </c>
      <c r="P1705" s="3">
        <f>YEAR(Table3[[#This Row],[DATE]])</f>
        <v>2025</v>
      </c>
    </row>
    <row r="1706" spans="1:16" x14ac:dyDescent="0.3">
      <c r="A1706" s="6">
        <v>45901</v>
      </c>
      <c r="B1706" s="7" t="s">
        <v>1708</v>
      </c>
      <c r="C1706" s="9">
        <f t="shared" ca="1" si="52"/>
        <v>15</v>
      </c>
      <c r="D1706" s="9" t="s">
        <v>2116</v>
      </c>
      <c r="E1706" s="9" t="s">
        <v>2116</v>
      </c>
      <c r="F1706" s="10">
        <f t="shared" ca="1" si="53"/>
        <v>5.7903054293708803E-2</v>
      </c>
      <c r="G1706" s="3" t="str">
        <f>VLOOKUP(Table3[[#This Row],[PRODUCT ID]],Table1[[PRODUCT]:[SELLING PRICE]],1,FALSE)</f>
        <v>Product656</v>
      </c>
      <c r="H1706" s="3" t="str">
        <f>VLOOKUP(Table3[[#This Row],[PRODUCT ID]],Table1[[PRODUCT]:[SELLING PRICE]],2,FALSE)</f>
        <v>Category3</v>
      </c>
      <c r="I1706" s="3" t="str">
        <f>VLOOKUP(Table3[[#This Row],[PRODUCT ID]],Table1[[PRODUCT]:[SELLING PRICE]],3,FALSE)</f>
        <v>Kg</v>
      </c>
      <c r="J1706" s="16">
        <f ca="1">VLOOKUP(Table3[[#This Row],[PRODUCT ID]],Table1[[PRODUCT]:[SELLING PRICE]],4,FALSE)</f>
        <v>183</v>
      </c>
      <c r="K1706" s="16">
        <f ca="1">VLOOKUP(Table3[[#This Row],[PRODUCT ID]],Table1[[PRODUCT]:[SELLING PRICE]],5,FALSE)</f>
        <v>145.22573395111144</v>
      </c>
      <c r="L1706" s="16">
        <f ca="1">J1706*Table3[[#This Row],[QUANTITY]]</f>
        <v>2745</v>
      </c>
      <c r="M1706" s="16">
        <f ca="1">K1706*Table3[[#This Row],[QUANTITY]]*(1-Table3[[#This Row],[DISCOUNT %]])</f>
        <v>2052.2508058994476</v>
      </c>
      <c r="N1706" s="3">
        <f>DAY(Table3[[#This Row],[DATE]])</f>
        <v>1</v>
      </c>
      <c r="O1706" s="3" t="str">
        <f>TEXT(Table3[[#This Row],[DATE]],"mmm")</f>
        <v>Sep</v>
      </c>
      <c r="P1706" s="3">
        <f>YEAR(Table3[[#This Row],[DATE]])</f>
        <v>2025</v>
      </c>
    </row>
    <row r="1707" spans="1:16" x14ac:dyDescent="0.3">
      <c r="A1707" s="6">
        <v>45902</v>
      </c>
      <c r="B1707" s="7" t="s">
        <v>1709</v>
      </c>
      <c r="C1707" s="9">
        <f t="shared" ca="1" si="52"/>
        <v>1</v>
      </c>
      <c r="D1707" s="9" t="s">
        <v>2115</v>
      </c>
      <c r="E1707" s="9" t="s">
        <v>2116</v>
      </c>
      <c r="F1707" s="10">
        <f t="shared" ca="1" si="53"/>
        <v>1.5009508642194636E-3</v>
      </c>
      <c r="G1707" s="3" t="str">
        <f>VLOOKUP(Table3[[#This Row],[PRODUCT ID]],Table1[[PRODUCT]:[SELLING PRICE]],1,FALSE)</f>
        <v>Product657</v>
      </c>
      <c r="H1707" s="3" t="str">
        <f>VLOOKUP(Table3[[#This Row],[PRODUCT ID]],Table1[[PRODUCT]:[SELLING PRICE]],2,FALSE)</f>
        <v>Category4</v>
      </c>
      <c r="I1707" s="3" t="str">
        <f>VLOOKUP(Table3[[#This Row],[PRODUCT ID]],Table1[[PRODUCT]:[SELLING PRICE]],3,FALSE)</f>
        <v>No</v>
      </c>
      <c r="J1707" s="16">
        <f ca="1">VLOOKUP(Table3[[#This Row],[PRODUCT ID]],Table1[[PRODUCT]:[SELLING PRICE]],4,FALSE)</f>
        <v>108</v>
      </c>
      <c r="K1707" s="16">
        <f ca="1">VLOOKUP(Table3[[#This Row],[PRODUCT ID]],Table1[[PRODUCT]:[SELLING PRICE]],5,FALSE)</f>
        <v>262.07241558142709</v>
      </c>
      <c r="L1707" s="16">
        <f ca="1">J1707*Table3[[#This Row],[QUANTITY]]</f>
        <v>108</v>
      </c>
      <c r="M1707" s="16">
        <f ca="1">K1707*Table3[[#This Row],[QUANTITY]]*(1-Table3[[#This Row],[DISCOUNT %]])</f>
        <v>261.67905776277206</v>
      </c>
      <c r="N1707" s="3">
        <f>DAY(Table3[[#This Row],[DATE]])</f>
        <v>2</v>
      </c>
      <c r="O1707" s="3" t="str">
        <f>TEXT(Table3[[#This Row],[DATE]],"mmm")</f>
        <v>Sep</v>
      </c>
      <c r="P1707" s="3">
        <f>YEAR(Table3[[#This Row],[DATE]])</f>
        <v>2025</v>
      </c>
    </row>
    <row r="1708" spans="1:16" x14ac:dyDescent="0.3">
      <c r="A1708" s="6">
        <v>45903</v>
      </c>
      <c r="B1708" s="7" t="s">
        <v>1710</v>
      </c>
      <c r="C1708" s="9">
        <f t="shared" ca="1" si="52"/>
        <v>6</v>
      </c>
      <c r="D1708" s="9" t="s">
        <v>2117</v>
      </c>
      <c r="E1708" s="9" t="s">
        <v>2118</v>
      </c>
      <c r="F1708" s="10">
        <f t="shared" ca="1" si="53"/>
        <v>9.4197576187385668E-2</v>
      </c>
      <c r="G1708" s="3" t="str">
        <f>VLOOKUP(Table3[[#This Row],[PRODUCT ID]],Table1[[PRODUCT]:[SELLING PRICE]],1,FALSE)</f>
        <v>Product658</v>
      </c>
      <c r="H1708" s="3" t="str">
        <f>VLOOKUP(Table3[[#This Row],[PRODUCT ID]],Table1[[PRODUCT]:[SELLING PRICE]],2,FALSE)</f>
        <v>Category5</v>
      </c>
      <c r="I1708" s="3" t="str">
        <f>VLOOKUP(Table3[[#This Row],[PRODUCT ID]],Table1[[PRODUCT]:[SELLING PRICE]],3,FALSE)</f>
        <v>No</v>
      </c>
      <c r="J1708" s="16">
        <f ca="1">VLOOKUP(Table3[[#This Row],[PRODUCT ID]],Table1[[PRODUCT]:[SELLING PRICE]],4,FALSE)</f>
        <v>24</v>
      </c>
      <c r="K1708" s="16">
        <f ca="1">VLOOKUP(Table3[[#This Row],[PRODUCT ID]],Table1[[PRODUCT]:[SELLING PRICE]],5,FALSE)</f>
        <v>203.42968704937832</v>
      </c>
      <c r="L1708" s="16">
        <f ca="1">J1708*Table3[[#This Row],[QUANTITY]]</f>
        <v>144</v>
      </c>
      <c r="M1708" s="16">
        <f ca="1">K1708*Table3[[#This Row],[QUANTITY]]*(1-Table3[[#This Row],[DISCOUNT %]])</f>
        <v>1105.6026216286109</v>
      </c>
      <c r="N1708" s="3">
        <f>DAY(Table3[[#This Row],[DATE]])</f>
        <v>3</v>
      </c>
      <c r="O1708" s="3" t="str">
        <f>TEXT(Table3[[#This Row],[DATE]],"mmm")</f>
        <v>Sep</v>
      </c>
      <c r="P1708" s="3">
        <f>YEAR(Table3[[#This Row],[DATE]])</f>
        <v>2025</v>
      </c>
    </row>
    <row r="1709" spans="1:16" x14ac:dyDescent="0.3">
      <c r="A1709" s="6">
        <v>45904</v>
      </c>
      <c r="B1709" s="7" t="s">
        <v>1711</v>
      </c>
      <c r="C1709" s="9">
        <f t="shared" ca="1" si="52"/>
        <v>13</v>
      </c>
      <c r="D1709" s="9" t="s">
        <v>2117</v>
      </c>
      <c r="E1709" s="9" t="s">
        <v>2118</v>
      </c>
      <c r="F1709" s="10">
        <f t="shared" ca="1" si="53"/>
        <v>1.5572131995871964E-2</v>
      </c>
      <c r="G1709" s="3" t="str">
        <f>VLOOKUP(Table3[[#This Row],[PRODUCT ID]],Table1[[PRODUCT]:[SELLING PRICE]],1,FALSE)</f>
        <v>Product659</v>
      </c>
      <c r="H1709" s="3" t="str">
        <f>VLOOKUP(Table3[[#This Row],[PRODUCT ID]],Table1[[PRODUCT]:[SELLING PRICE]],2,FALSE)</f>
        <v>Category1</v>
      </c>
      <c r="I1709" s="3" t="str">
        <f>VLOOKUP(Table3[[#This Row],[PRODUCT ID]],Table1[[PRODUCT]:[SELLING PRICE]],3,FALSE)</f>
        <v>Ft</v>
      </c>
      <c r="J1709" s="16">
        <f ca="1">VLOOKUP(Table3[[#This Row],[PRODUCT ID]],Table1[[PRODUCT]:[SELLING PRICE]],4,FALSE)</f>
        <v>92</v>
      </c>
      <c r="K1709" s="16">
        <f ca="1">VLOOKUP(Table3[[#This Row],[PRODUCT ID]],Table1[[PRODUCT]:[SELLING PRICE]],5,FALSE)</f>
        <v>193.8941458912727</v>
      </c>
      <c r="L1709" s="16">
        <f ca="1">J1709*Table3[[#This Row],[QUANTITY]]</f>
        <v>1196</v>
      </c>
      <c r="M1709" s="16">
        <f ca="1">K1709*Table3[[#This Row],[QUANTITY]]*(1-Table3[[#This Row],[DISCOUNT %]])</f>
        <v>2481.3724085569502</v>
      </c>
      <c r="N1709" s="3">
        <f>DAY(Table3[[#This Row],[DATE]])</f>
        <v>4</v>
      </c>
      <c r="O1709" s="3" t="str">
        <f>TEXT(Table3[[#This Row],[DATE]],"mmm")</f>
        <v>Sep</v>
      </c>
      <c r="P1709" s="3">
        <f>YEAR(Table3[[#This Row],[DATE]])</f>
        <v>2025</v>
      </c>
    </row>
    <row r="1710" spans="1:16" x14ac:dyDescent="0.3">
      <c r="A1710" s="6">
        <v>45905</v>
      </c>
      <c r="B1710" s="7" t="s">
        <v>1712</v>
      </c>
      <c r="C1710" s="9">
        <f t="shared" ca="1" si="52"/>
        <v>2</v>
      </c>
      <c r="D1710" s="9" t="s">
        <v>2116</v>
      </c>
      <c r="E1710" s="9" t="s">
        <v>2116</v>
      </c>
      <c r="F1710" s="10">
        <f t="shared" ca="1" si="53"/>
        <v>3.1092172216723016E-2</v>
      </c>
      <c r="G1710" s="3" t="str">
        <f>VLOOKUP(Table3[[#This Row],[PRODUCT ID]],Table1[[PRODUCT]:[SELLING PRICE]],1,FALSE)</f>
        <v>Product660</v>
      </c>
      <c r="H1710" s="3" t="str">
        <f>VLOOKUP(Table3[[#This Row],[PRODUCT ID]],Table1[[PRODUCT]:[SELLING PRICE]],2,FALSE)</f>
        <v>Category2</v>
      </c>
      <c r="I1710" s="3" t="str">
        <f>VLOOKUP(Table3[[#This Row],[PRODUCT ID]],Table1[[PRODUCT]:[SELLING PRICE]],3,FALSE)</f>
        <v>No</v>
      </c>
      <c r="J1710" s="16">
        <f ca="1">VLOOKUP(Table3[[#This Row],[PRODUCT ID]],Table1[[PRODUCT]:[SELLING PRICE]],4,FALSE)</f>
        <v>213</v>
      </c>
      <c r="K1710" s="16">
        <f ca="1">VLOOKUP(Table3[[#This Row],[PRODUCT ID]],Table1[[PRODUCT]:[SELLING PRICE]],5,FALSE)</f>
        <v>182.46036713322928</v>
      </c>
      <c r="L1710" s="16">
        <f ca="1">J1710*Table3[[#This Row],[QUANTITY]]</f>
        <v>426</v>
      </c>
      <c r="M1710" s="16">
        <f ca="1">K1710*Table3[[#This Row],[QUANTITY]]*(1-Table3[[#This Row],[DISCOUNT %]])</f>
        <v>353.57455595119285</v>
      </c>
      <c r="N1710" s="3">
        <f>DAY(Table3[[#This Row],[DATE]])</f>
        <v>5</v>
      </c>
      <c r="O1710" s="3" t="str">
        <f>TEXT(Table3[[#This Row],[DATE]],"mmm")</f>
        <v>Sep</v>
      </c>
      <c r="P1710" s="3">
        <f>YEAR(Table3[[#This Row],[DATE]])</f>
        <v>2025</v>
      </c>
    </row>
    <row r="1711" spans="1:16" x14ac:dyDescent="0.3">
      <c r="A1711" s="6">
        <v>45906</v>
      </c>
      <c r="B1711" s="7" t="s">
        <v>1713</v>
      </c>
      <c r="C1711" s="9">
        <f t="shared" ca="1" si="52"/>
        <v>10</v>
      </c>
      <c r="D1711" s="9" t="s">
        <v>2116</v>
      </c>
      <c r="E1711" s="9" t="s">
        <v>2116</v>
      </c>
      <c r="F1711" s="10">
        <f t="shared" ca="1" si="53"/>
        <v>5.7596137345124157E-2</v>
      </c>
      <c r="G1711" s="3" t="str">
        <f>VLOOKUP(Table3[[#This Row],[PRODUCT ID]],Table1[[PRODUCT]:[SELLING PRICE]],1,FALSE)</f>
        <v>Product661</v>
      </c>
      <c r="H1711" s="3" t="str">
        <f>VLOOKUP(Table3[[#This Row],[PRODUCT ID]],Table1[[PRODUCT]:[SELLING PRICE]],2,FALSE)</f>
        <v>Category3</v>
      </c>
      <c r="I1711" s="3" t="str">
        <f>VLOOKUP(Table3[[#This Row],[PRODUCT ID]],Table1[[PRODUCT]:[SELLING PRICE]],3,FALSE)</f>
        <v>Kg</v>
      </c>
      <c r="J1711" s="16">
        <f ca="1">VLOOKUP(Table3[[#This Row],[PRODUCT ID]],Table1[[PRODUCT]:[SELLING PRICE]],4,FALSE)</f>
        <v>157</v>
      </c>
      <c r="K1711" s="16">
        <f ca="1">VLOOKUP(Table3[[#This Row],[PRODUCT ID]],Table1[[PRODUCT]:[SELLING PRICE]],5,FALSE)</f>
        <v>27.492579642136519</v>
      </c>
      <c r="L1711" s="16">
        <f ca="1">J1711*Table3[[#This Row],[QUANTITY]]</f>
        <v>1570</v>
      </c>
      <c r="M1711" s="16">
        <f ca="1">K1711*Table3[[#This Row],[QUANTITY]]*(1-Table3[[#This Row],[DISCOUNT %]])</f>
        <v>259.09113249096259</v>
      </c>
      <c r="N1711" s="3">
        <f>DAY(Table3[[#This Row],[DATE]])</f>
        <v>6</v>
      </c>
      <c r="O1711" s="3" t="str">
        <f>TEXT(Table3[[#This Row],[DATE]],"mmm")</f>
        <v>Sep</v>
      </c>
      <c r="P1711" s="3">
        <f>YEAR(Table3[[#This Row],[DATE]])</f>
        <v>2025</v>
      </c>
    </row>
    <row r="1712" spans="1:16" x14ac:dyDescent="0.3">
      <c r="A1712" s="6">
        <v>45907</v>
      </c>
      <c r="B1712" s="7" t="s">
        <v>1714</v>
      </c>
      <c r="C1712" s="9">
        <f t="shared" ca="1" si="52"/>
        <v>7</v>
      </c>
      <c r="D1712" s="9" t="s">
        <v>2116</v>
      </c>
      <c r="E1712" s="9" t="s">
        <v>2116</v>
      </c>
      <c r="F1712" s="10">
        <f t="shared" ca="1" si="53"/>
        <v>2.5700958278071562E-2</v>
      </c>
      <c r="G1712" s="3" t="str">
        <f>VLOOKUP(Table3[[#This Row],[PRODUCT ID]],Table1[[PRODUCT]:[SELLING PRICE]],1,FALSE)</f>
        <v>Product662</v>
      </c>
      <c r="H1712" s="3" t="str">
        <f>VLOOKUP(Table3[[#This Row],[PRODUCT ID]],Table1[[PRODUCT]:[SELLING PRICE]],2,FALSE)</f>
        <v>Category4</v>
      </c>
      <c r="I1712" s="3" t="str">
        <f>VLOOKUP(Table3[[#This Row],[PRODUCT ID]],Table1[[PRODUCT]:[SELLING PRICE]],3,FALSE)</f>
        <v>Kg</v>
      </c>
      <c r="J1712" s="16">
        <f ca="1">VLOOKUP(Table3[[#This Row],[PRODUCT ID]],Table1[[PRODUCT]:[SELLING PRICE]],4,FALSE)</f>
        <v>229</v>
      </c>
      <c r="K1712" s="16">
        <f ca="1">VLOOKUP(Table3[[#This Row],[PRODUCT ID]],Table1[[PRODUCT]:[SELLING PRICE]],5,FALSE)</f>
        <v>43.564189610241279</v>
      </c>
      <c r="L1712" s="16">
        <f ca="1">J1712*Table3[[#This Row],[QUANTITY]]</f>
        <v>1603</v>
      </c>
      <c r="M1712" s="16">
        <f ca="1">K1712*Table3[[#This Row],[QUANTITY]]*(1-Table3[[#This Row],[DISCOUNT %]])</f>
        <v>297.11183733455329</v>
      </c>
      <c r="N1712" s="3">
        <f>DAY(Table3[[#This Row],[DATE]])</f>
        <v>7</v>
      </c>
      <c r="O1712" s="3" t="str">
        <f>TEXT(Table3[[#This Row],[DATE]],"mmm")</f>
        <v>Sep</v>
      </c>
      <c r="P1712" s="3">
        <f>YEAR(Table3[[#This Row],[DATE]])</f>
        <v>2025</v>
      </c>
    </row>
    <row r="1713" spans="1:16" x14ac:dyDescent="0.3">
      <c r="A1713" s="6">
        <v>45908</v>
      </c>
      <c r="B1713" s="7" t="s">
        <v>1715</v>
      </c>
      <c r="C1713" s="9">
        <f t="shared" ca="1" si="52"/>
        <v>2</v>
      </c>
      <c r="D1713" s="9" t="s">
        <v>2116</v>
      </c>
      <c r="E1713" s="9" t="s">
        <v>2116</v>
      </c>
      <c r="F1713" s="10">
        <f t="shared" ca="1" si="53"/>
        <v>5.260809787420051E-2</v>
      </c>
      <c r="G1713" s="3" t="str">
        <f>VLOOKUP(Table3[[#This Row],[PRODUCT ID]],Table1[[PRODUCT]:[SELLING PRICE]],1,FALSE)</f>
        <v>Product663</v>
      </c>
      <c r="H1713" s="3" t="str">
        <f>VLOOKUP(Table3[[#This Row],[PRODUCT ID]],Table1[[PRODUCT]:[SELLING PRICE]],2,FALSE)</f>
        <v>Category5</v>
      </c>
      <c r="I1713" s="3" t="str">
        <f>VLOOKUP(Table3[[#This Row],[PRODUCT ID]],Table1[[PRODUCT]:[SELLING PRICE]],3,FALSE)</f>
        <v>Lt</v>
      </c>
      <c r="J1713" s="16">
        <f ca="1">VLOOKUP(Table3[[#This Row],[PRODUCT ID]],Table1[[PRODUCT]:[SELLING PRICE]],4,FALSE)</f>
        <v>84</v>
      </c>
      <c r="K1713" s="16">
        <f ca="1">VLOOKUP(Table3[[#This Row],[PRODUCT ID]],Table1[[PRODUCT]:[SELLING PRICE]],5,FALSE)</f>
        <v>145.92174776684115</v>
      </c>
      <c r="L1713" s="16">
        <f ca="1">J1713*Table3[[#This Row],[QUANTITY]]</f>
        <v>168</v>
      </c>
      <c r="M1713" s="16">
        <f ca="1">K1713*Table3[[#This Row],[QUANTITY]]*(1-Table3[[#This Row],[DISCOUNT %]])</f>
        <v>276.49016435669756</v>
      </c>
      <c r="N1713" s="3">
        <f>DAY(Table3[[#This Row],[DATE]])</f>
        <v>8</v>
      </c>
      <c r="O1713" s="3" t="str">
        <f>TEXT(Table3[[#This Row],[DATE]],"mmm")</f>
        <v>Sep</v>
      </c>
      <c r="P1713" s="3">
        <f>YEAR(Table3[[#This Row],[DATE]])</f>
        <v>2025</v>
      </c>
    </row>
    <row r="1714" spans="1:16" x14ac:dyDescent="0.3">
      <c r="A1714" s="6">
        <v>45909</v>
      </c>
      <c r="B1714" s="7" t="s">
        <v>1716</v>
      </c>
      <c r="C1714" s="9">
        <f t="shared" ca="1" si="52"/>
        <v>2</v>
      </c>
      <c r="D1714" s="9" t="s">
        <v>2115</v>
      </c>
      <c r="E1714" s="9" t="s">
        <v>2118</v>
      </c>
      <c r="F1714" s="10">
        <f t="shared" ca="1" si="53"/>
        <v>5.2055340346709701E-2</v>
      </c>
      <c r="G1714" s="3" t="str">
        <f>VLOOKUP(Table3[[#This Row],[PRODUCT ID]],Table1[[PRODUCT]:[SELLING PRICE]],1,FALSE)</f>
        <v>Product664</v>
      </c>
      <c r="H1714" s="3" t="str">
        <f>VLOOKUP(Table3[[#This Row],[PRODUCT ID]],Table1[[PRODUCT]:[SELLING PRICE]],2,FALSE)</f>
        <v>Category1</v>
      </c>
      <c r="I1714" s="3" t="str">
        <f>VLOOKUP(Table3[[#This Row],[PRODUCT ID]],Table1[[PRODUCT]:[SELLING PRICE]],3,FALSE)</f>
        <v>Kg</v>
      </c>
      <c r="J1714" s="16">
        <f ca="1">VLOOKUP(Table3[[#This Row],[PRODUCT ID]],Table1[[PRODUCT]:[SELLING PRICE]],4,FALSE)</f>
        <v>192</v>
      </c>
      <c r="K1714" s="16">
        <f ca="1">VLOOKUP(Table3[[#This Row],[PRODUCT ID]],Table1[[PRODUCT]:[SELLING PRICE]],5,FALSE)</f>
        <v>271.03130597854903</v>
      </c>
      <c r="L1714" s="16">
        <f ca="1">J1714*Table3[[#This Row],[QUANTITY]]</f>
        <v>384</v>
      </c>
      <c r="M1714" s="16">
        <f ca="1">K1714*Table3[[#This Row],[QUANTITY]]*(1-Table3[[#This Row],[DISCOUNT %]])</f>
        <v>513.84535820244491</v>
      </c>
      <c r="N1714" s="3">
        <f>DAY(Table3[[#This Row],[DATE]])</f>
        <v>9</v>
      </c>
      <c r="O1714" s="3" t="str">
        <f>TEXT(Table3[[#This Row],[DATE]],"mmm")</f>
        <v>Sep</v>
      </c>
      <c r="P1714" s="3">
        <f>YEAR(Table3[[#This Row],[DATE]])</f>
        <v>2025</v>
      </c>
    </row>
    <row r="1715" spans="1:16" x14ac:dyDescent="0.3">
      <c r="A1715" s="6">
        <v>45910</v>
      </c>
      <c r="B1715" s="7" t="s">
        <v>1717</v>
      </c>
      <c r="C1715" s="9">
        <f t="shared" ca="1" si="52"/>
        <v>8</v>
      </c>
      <c r="D1715" s="9" t="s">
        <v>2116</v>
      </c>
      <c r="E1715" s="9" t="s">
        <v>2116</v>
      </c>
      <c r="F1715" s="10">
        <f t="shared" ca="1" si="53"/>
        <v>9.8989920909404117E-2</v>
      </c>
      <c r="G1715" s="3" t="str">
        <f>VLOOKUP(Table3[[#This Row],[PRODUCT ID]],Table1[[PRODUCT]:[SELLING PRICE]],1,FALSE)</f>
        <v>Product665</v>
      </c>
      <c r="H1715" s="3" t="str">
        <f>VLOOKUP(Table3[[#This Row],[PRODUCT ID]],Table1[[PRODUCT]:[SELLING PRICE]],2,FALSE)</f>
        <v>Category2</v>
      </c>
      <c r="I1715" s="3" t="str">
        <f>VLOOKUP(Table3[[#This Row],[PRODUCT ID]],Table1[[PRODUCT]:[SELLING PRICE]],3,FALSE)</f>
        <v>Lt</v>
      </c>
      <c r="J1715" s="16">
        <f ca="1">VLOOKUP(Table3[[#This Row],[PRODUCT ID]],Table1[[PRODUCT]:[SELLING PRICE]],4,FALSE)</f>
        <v>96</v>
      </c>
      <c r="K1715" s="16">
        <f ca="1">VLOOKUP(Table3[[#This Row],[PRODUCT ID]],Table1[[PRODUCT]:[SELLING PRICE]],5,FALSE)</f>
        <v>232.08029198288054</v>
      </c>
      <c r="L1715" s="16">
        <f ca="1">J1715*Table3[[#This Row],[QUANTITY]]</f>
        <v>768</v>
      </c>
      <c r="M1715" s="16">
        <f ca="1">K1715*Table3[[#This Row],[QUANTITY]]*(1-Table3[[#This Row],[DISCOUNT %]])</f>
        <v>1672.8534578789104</v>
      </c>
      <c r="N1715" s="3">
        <f>DAY(Table3[[#This Row],[DATE]])</f>
        <v>10</v>
      </c>
      <c r="O1715" s="3" t="str">
        <f>TEXT(Table3[[#This Row],[DATE]],"mmm")</f>
        <v>Sep</v>
      </c>
      <c r="P1715" s="3">
        <f>YEAR(Table3[[#This Row],[DATE]])</f>
        <v>2025</v>
      </c>
    </row>
    <row r="1716" spans="1:16" x14ac:dyDescent="0.3">
      <c r="A1716" s="6">
        <v>45911</v>
      </c>
      <c r="B1716" s="7" t="s">
        <v>1718</v>
      </c>
      <c r="C1716" s="9">
        <f t="shared" ca="1" si="52"/>
        <v>1</v>
      </c>
      <c r="D1716" s="9" t="s">
        <v>2117</v>
      </c>
      <c r="E1716" s="9" t="s">
        <v>2116</v>
      </c>
      <c r="F1716" s="10">
        <f t="shared" ca="1" si="53"/>
        <v>2.3860776342425661E-2</v>
      </c>
      <c r="G1716" s="3" t="str">
        <f>VLOOKUP(Table3[[#This Row],[PRODUCT ID]],Table1[[PRODUCT]:[SELLING PRICE]],1,FALSE)</f>
        <v>Product666</v>
      </c>
      <c r="H1716" s="3" t="str">
        <f>VLOOKUP(Table3[[#This Row],[PRODUCT ID]],Table1[[PRODUCT]:[SELLING PRICE]],2,FALSE)</f>
        <v>Category3</v>
      </c>
      <c r="I1716" s="3" t="str">
        <f>VLOOKUP(Table3[[#This Row],[PRODUCT ID]],Table1[[PRODUCT]:[SELLING PRICE]],3,FALSE)</f>
        <v>Ft</v>
      </c>
      <c r="J1716" s="16">
        <f ca="1">VLOOKUP(Table3[[#This Row],[PRODUCT ID]],Table1[[PRODUCT]:[SELLING PRICE]],4,FALSE)</f>
        <v>192</v>
      </c>
      <c r="K1716" s="16">
        <f ca="1">VLOOKUP(Table3[[#This Row],[PRODUCT ID]],Table1[[PRODUCT]:[SELLING PRICE]],5,FALSE)</f>
        <v>130.41703190200008</v>
      </c>
      <c r="L1716" s="16">
        <f ca="1">J1716*Table3[[#This Row],[QUANTITY]]</f>
        <v>192</v>
      </c>
      <c r="M1716" s="16">
        <f ca="1">K1716*Table3[[#This Row],[QUANTITY]]*(1-Table3[[#This Row],[DISCOUNT %]])</f>
        <v>127.30518027254345</v>
      </c>
      <c r="N1716" s="3">
        <f>DAY(Table3[[#This Row],[DATE]])</f>
        <v>11</v>
      </c>
      <c r="O1716" s="3" t="str">
        <f>TEXT(Table3[[#This Row],[DATE]],"mmm")</f>
        <v>Sep</v>
      </c>
      <c r="P1716" s="3">
        <f>YEAR(Table3[[#This Row],[DATE]])</f>
        <v>2025</v>
      </c>
    </row>
    <row r="1717" spans="1:16" x14ac:dyDescent="0.3">
      <c r="A1717" s="6">
        <v>45912</v>
      </c>
      <c r="B1717" s="7" t="s">
        <v>1719</v>
      </c>
      <c r="C1717" s="9">
        <f t="shared" ca="1" si="52"/>
        <v>5</v>
      </c>
      <c r="D1717" s="9" t="s">
        <v>2115</v>
      </c>
      <c r="E1717" s="9" t="s">
        <v>2116</v>
      </c>
      <c r="F1717" s="10">
        <f t="shared" ca="1" si="53"/>
        <v>1.3441521252424283E-2</v>
      </c>
      <c r="G1717" s="3" t="str">
        <f>VLOOKUP(Table3[[#This Row],[PRODUCT ID]],Table1[[PRODUCT]:[SELLING PRICE]],1,FALSE)</f>
        <v>Product667</v>
      </c>
      <c r="H1717" s="3" t="str">
        <f>VLOOKUP(Table3[[#This Row],[PRODUCT ID]],Table1[[PRODUCT]:[SELLING PRICE]],2,FALSE)</f>
        <v>Category4</v>
      </c>
      <c r="I1717" s="3" t="str">
        <f>VLOOKUP(Table3[[#This Row],[PRODUCT ID]],Table1[[PRODUCT]:[SELLING PRICE]],3,FALSE)</f>
        <v>Kg</v>
      </c>
      <c r="J1717" s="16">
        <f ca="1">VLOOKUP(Table3[[#This Row],[PRODUCT ID]],Table1[[PRODUCT]:[SELLING PRICE]],4,FALSE)</f>
        <v>56</v>
      </c>
      <c r="K1717" s="16">
        <f ca="1">VLOOKUP(Table3[[#This Row],[PRODUCT ID]],Table1[[PRODUCT]:[SELLING PRICE]],5,FALSE)</f>
        <v>195.54746774092459</v>
      </c>
      <c r="L1717" s="16">
        <f ca="1">J1717*Table3[[#This Row],[QUANTITY]]</f>
        <v>280</v>
      </c>
      <c r="M1717" s="16">
        <f ca="1">K1717*Table3[[#This Row],[QUANTITY]]*(1-Table3[[#This Row],[DISCOUNT %]])</f>
        <v>964.59506148713604</v>
      </c>
      <c r="N1717" s="3">
        <f>DAY(Table3[[#This Row],[DATE]])</f>
        <v>12</v>
      </c>
      <c r="O1717" s="3" t="str">
        <f>TEXT(Table3[[#This Row],[DATE]],"mmm")</f>
        <v>Sep</v>
      </c>
      <c r="P1717" s="3">
        <f>YEAR(Table3[[#This Row],[DATE]])</f>
        <v>2025</v>
      </c>
    </row>
    <row r="1718" spans="1:16" x14ac:dyDescent="0.3">
      <c r="A1718" s="6">
        <v>45913</v>
      </c>
      <c r="B1718" s="7" t="s">
        <v>1720</v>
      </c>
      <c r="C1718" s="9">
        <f t="shared" ca="1" si="52"/>
        <v>7</v>
      </c>
      <c r="D1718" s="9" t="s">
        <v>2115</v>
      </c>
      <c r="E1718" s="9" t="s">
        <v>2116</v>
      </c>
      <c r="F1718" s="10">
        <f t="shared" ca="1" si="53"/>
        <v>8.3007142010444249E-2</v>
      </c>
      <c r="G1718" s="3" t="str">
        <f>VLOOKUP(Table3[[#This Row],[PRODUCT ID]],Table1[[PRODUCT]:[SELLING PRICE]],1,FALSE)</f>
        <v>Product668</v>
      </c>
      <c r="H1718" s="3" t="str">
        <f>VLOOKUP(Table3[[#This Row],[PRODUCT ID]],Table1[[PRODUCT]:[SELLING PRICE]],2,FALSE)</f>
        <v>Category5</v>
      </c>
      <c r="I1718" s="3" t="str">
        <f>VLOOKUP(Table3[[#This Row],[PRODUCT ID]],Table1[[PRODUCT]:[SELLING PRICE]],3,FALSE)</f>
        <v>No</v>
      </c>
      <c r="J1718" s="16">
        <f ca="1">VLOOKUP(Table3[[#This Row],[PRODUCT ID]],Table1[[PRODUCT]:[SELLING PRICE]],4,FALSE)</f>
        <v>161</v>
      </c>
      <c r="K1718" s="16">
        <f ca="1">VLOOKUP(Table3[[#This Row],[PRODUCT ID]],Table1[[PRODUCT]:[SELLING PRICE]],5,FALSE)</f>
        <v>126.42655540951547</v>
      </c>
      <c r="L1718" s="16">
        <f ca="1">J1718*Table3[[#This Row],[QUANTITY]]</f>
        <v>1127</v>
      </c>
      <c r="M1718" s="16">
        <f ca="1">K1718*Table3[[#This Row],[QUANTITY]]*(1-Table3[[#This Row],[DISCOUNT %]])</f>
        <v>811.52573859522568</v>
      </c>
      <c r="N1718" s="3">
        <f>DAY(Table3[[#This Row],[DATE]])</f>
        <v>13</v>
      </c>
      <c r="O1718" s="3" t="str">
        <f>TEXT(Table3[[#This Row],[DATE]],"mmm")</f>
        <v>Sep</v>
      </c>
      <c r="P1718" s="3">
        <f>YEAR(Table3[[#This Row],[DATE]])</f>
        <v>2025</v>
      </c>
    </row>
    <row r="1719" spans="1:16" x14ac:dyDescent="0.3">
      <c r="A1719" s="6">
        <v>45914</v>
      </c>
      <c r="B1719" s="7" t="s">
        <v>1721</v>
      </c>
      <c r="C1719" s="9">
        <f t="shared" ca="1" si="52"/>
        <v>15</v>
      </c>
      <c r="D1719" s="9" t="s">
        <v>2115</v>
      </c>
      <c r="E1719" s="9" t="s">
        <v>2116</v>
      </c>
      <c r="F1719" s="10">
        <f t="shared" ca="1" si="53"/>
        <v>6.6885845457360246E-2</v>
      </c>
      <c r="G1719" s="3" t="str">
        <f>VLOOKUP(Table3[[#This Row],[PRODUCT ID]],Table1[[PRODUCT]:[SELLING PRICE]],1,FALSE)</f>
        <v>Product669</v>
      </c>
      <c r="H1719" s="3" t="str">
        <f>VLOOKUP(Table3[[#This Row],[PRODUCT ID]],Table1[[PRODUCT]:[SELLING PRICE]],2,FALSE)</f>
        <v>Category1</v>
      </c>
      <c r="I1719" s="3" t="str">
        <f>VLOOKUP(Table3[[#This Row],[PRODUCT ID]],Table1[[PRODUCT]:[SELLING PRICE]],3,FALSE)</f>
        <v>No</v>
      </c>
      <c r="J1719" s="16">
        <f ca="1">VLOOKUP(Table3[[#This Row],[PRODUCT ID]],Table1[[PRODUCT]:[SELLING PRICE]],4,FALSE)</f>
        <v>222</v>
      </c>
      <c r="K1719" s="16">
        <f ca="1">VLOOKUP(Table3[[#This Row],[PRODUCT ID]],Table1[[PRODUCT]:[SELLING PRICE]],5,FALSE)</f>
        <v>259.81276891717835</v>
      </c>
      <c r="L1719" s="16">
        <f ca="1">J1719*Table3[[#This Row],[QUANTITY]]</f>
        <v>3330</v>
      </c>
      <c r="M1719" s="16">
        <f ca="1">K1719*Table3[[#This Row],[QUANTITY]]*(1-Table3[[#This Row],[DISCOUNT %]])</f>
        <v>3636.5245831130269</v>
      </c>
      <c r="N1719" s="3">
        <f>DAY(Table3[[#This Row],[DATE]])</f>
        <v>14</v>
      </c>
      <c r="O1719" s="3" t="str">
        <f>TEXT(Table3[[#This Row],[DATE]],"mmm")</f>
        <v>Sep</v>
      </c>
      <c r="P1719" s="3">
        <f>YEAR(Table3[[#This Row],[DATE]])</f>
        <v>2025</v>
      </c>
    </row>
    <row r="1720" spans="1:16" x14ac:dyDescent="0.3">
      <c r="A1720" s="6">
        <v>45915</v>
      </c>
      <c r="B1720" s="7" t="s">
        <v>1722</v>
      </c>
      <c r="C1720" s="9">
        <f t="shared" ca="1" si="52"/>
        <v>15</v>
      </c>
      <c r="D1720" s="9" t="s">
        <v>2116</v>
      </c>
      <c r="E1720" s="9" t="s">
        <v>2118</v>
      </c>
      <c r="F1720" s="10">
        <f t="shared" ca="1" si="53"/>
        <v>4.4951439798642273E-2</v>
      </c>
      <c r="G1720" s="3" t="str">
        <f>VLOOKUP(Table3[[#This Row],[PRODUCT ID]],Table1[[PRODUCT]:[SELLING PRICE]],1,FALSE)</f>
        <v>Product670</v>
      </c>
      <c r="H1720" s="3" t="str">
        <f>VLOOKUP(Table3[[#This Row],[PRODUCT ID]],Table1[[PRODUCT]:[SELLING PRICE]],2,FALSE)</f>
        <v>Category2</v>
      </c>
      <c r="I1720" s="3" t="str">
        <f>VLOOKUP(Table3[[#This Row],[PRODUCT ID]],Table1[[PRODUCT]:[SELLING PRICE]],3,FALSE)</f>
        <v>Ft</v>
      </c>
      <c r="J1720" s="16">
        <f ca="1">VLOOKUP(Table3[[#This Row],[PRODUCT ID]],Table1[[PRODUCT]:[SELLING PRICE]],4,FALSE)</f>
        <v>233</v>
      </c>
      <c r="K1720" s="16">
        <f ca="1">VLOOKUP(Table3[[#This Row],[PRODUCT ID]],Table1[[PRODUCT]:[SELLING PRICE]],5,FALSE)</f>
        <v>196.05893209697206</v>
      </c>
      <c r="L1720" s="16">
        <f ca="1">J1720*Table3[[#This Row],[QUANTITY]]</f>
        <v>3495</v>
      </c>
      <c r="M1720" s="16">
        <f ca="1">K1720*Table3[[#This Row],[QUANTITY]]*(1-Table3[[#This Row],[DISCOUNT %]])</f>
        <v>2808.6870122074338</v>
      </c>
      <c r="N1720" s="3">
        <f>DAY(Table3[[#This Row],[DATE]])</f>
        <v>15</v>
      </c>
      <c r="O1720" s="3" t="str">
        <f>TEXT(Table3[[#This Row],[DATE]],"mmm")</f>
        <v>Sep</v>
      </c>
      <c r="P1720" s="3">
        <f>YEAR(Table3[[#This Row],[DATE]])</f>
        <v>2025</v>
      </c>
    </row>
    <row r="1721" spans="1:16" x14ac:dyDescent="0.3">
      <c r="A1721" s="6">
        <v>45916</v>
      </c>
      <c r="B1721" s="7" t="s">
        <v>1723</v>
      </c>
      <c r="C1721" s="9">
        <f t="shared" ca="1" si="52"/>
        <v>8</v>
      </c>
      <c r="D1721" s="9" t="s">
        <v>2116</v>
      </c>
      <c r="E1721" s="9" t="s">
        <v>2118</v>
      </c>
      <c r="F1721" s="10">
        <f t="shared" ca="1" si="53"/>
        <v>9.0520809945384972E-2</v>
      </c>
      <c r="G1721" s="3" t="str">
        <f>VLOOKUP(Table3[[#This Row],[PRODUCT ID]],Table1[[PRODUCT]:[SELLING PRICE]],1,FALSE)</f>
        <v>Product671</v>
      </c>
      <c r="H1721" s="3" t="str">
        <f>VLOOKUP(Table3[[#This Row],[PRODUCT ID]],Table1[[PRODUCT]:[SELLING PRICE]],2,FALSE)</f>
        <v>Category3</v>
      </c>
      <c r="I1721" s="3" t="str">
        <f>VLOOKUP(Table3[[#This Row],[PRODUCT ID]],Table1[[PRODUCT]:[SELLING PRICE]],3,FALSE)</f>
        <v>No</v>
      </c>
      <c r="J1721" s="16">
        <f ca="1">VLOOKUP(Table3[[#This Row],[PRODUCT ID]],Table1[[PRODUCT]:[SELLING PRICE]],4,FALSE)</f>
        <v>50</v>
      </c>
      <c r="K1721" s="16">
        <f ca="1">VLOOKUP(Table3[[#This Row],[PRODUCT ID]],Table1[[PRODUCT]:[SELLING PRICE]],5,FALSE)</f>
        <v>148.81270594633216</v>
      </c>
      <c r="L1721" s="16">
        <f ca="1">J1721*Table3[[#This Row],[QUANTITY]]</f>
        <v>400</v>
      </c>
      <c r="M1721" s="16">
        <f ca="1">K1721*Table3[[#This Row],[QUANTITY]]*(1-Table3[[#This Row],[DISCOUNT %]])</f>
        <v>1082.7364741912461</v>
      </c>
      <c r="N1721" s="3">
        <f>DAY(Table3[[#This Row],[DATE]])</f>
        <v>16</v>
      </c>
      <c r="O1721" s="3" t="str">
        <f>TEXT(Table3[[#This Row],[DATE]],"mmm")</f>
        <v>Sep</v>
      </c>
      <c r="P1721" s="3">
        <f>YEAR(Table3[[#This Row],[DATE]])</f>
        <v>2025</v>
      </c>
    </row>
    <row r="1722" spans="1:16" x14ac:dyDescent="0.3">
      <c r="A1722" s="6">
        <v>45917</v>
      </c>
      <c r="B1722" s="7" t="s">
        <v>1724</v>
      </c>
      <c r="C1722" s="9">
        <f t="shared" ca="1" si="52"/>
        <v>4</v>
      </c>
      <c r="D1722" s="9" t="s">
        <v>2116</v>
      </c>
      <c r="E1722" s="9" t="s">
        <v>2116</v>
      </c>
      <c r="F1722" s="10">
        <f t="shared" ca="1" si="53"/>
        <v>8.0694627103958499E-2</v>
      </c>
      <c r="G1722" s="3" t="str">
        <f>VLOOKUP(Table3[[#This Row],[PRODUCT ID]],Table1[[PRODUCT]:[SELLING PRICE]],1,FALSE)</f>
        <v>Product672</v>
      </c>
      <c r="H1722" s="3" t="str">
        <f>VLOOKUP(Table3[[#This Row],[PRODUCT ID]],Table1[[PRODUCT]:[SELLING PRICE]],2,FALSE)</f>
        <v>Category4</v>
      </c>
      <c r="I1722" s="3" t="str">
        <f>VLOOKUP(Table3[[#This Row],[PRODUCT ID]],Table1[[PRODUCT]:[SELLING PRICE]],3,FALSE)</f>
        <v>Kg</v>
      </c>
      <c r="J1722" s="16">
        <f ca="1">VLOOKUP(Table3[[#This Row],[PRODUCT ID]],Table1[[PRODUCT]:[SELLING PRICE]],4,FALSE)</f>
        <v>195</v>
      </c>
      <c r="K1722" s="16">
        <f ca="1">VLOOKUP(Table3[[#This Row],[PRODUCT ID]],Table1[[PRODUCT]:[SELLING PRICE]],5,FALSE)</f>
        <v>96.882555852240216</v>
      </c>
      <c r="L1722" s="16">
        <f ca="1">J1722*Table3[[#This Row],[QUANTITY]]</f>
        <v>780</v>
      </c>
      <c r="M1722" s="16">
        <f ca="1">K1722*Table3[[#This Row],[QUANTITY]]*(1-Table3[[#This Row],[DISCOUNT %]])</f>
        <v>356.25861653946106</v>
      </c>
      <c r="N1722" s="3">
        <f>DAY(Table3[[#This Row],[DATE]])</f>
        <v>17</v>
      </c>
      <c r="O1722" s="3" t="str">
        <f>TEXT(Table3[[#This Row],[DATE]],"mmm")</f>
        <v>Sep</v>
      </c>
      <c r="P1722" s="3">
        <f>YEAR(Table3[[#This Row],[DATE]])</f>
        <v>2025</v>
      </c>
    </row>
    <row r="1723" spans="1:16" x14ac:dyDescent="0.3">
      <c r="A1723" s="6">
        <v>45918</v>
      </c>
      <c r="B1723" s="7" t="s">
        <v>1725</v>
      </c>
      <c r="C1723" s="9">
        <f t="shared" ca="1" si="52"/>
        <v>10</v>
      </c>
      <c r="D1723" s="9" t="s">
        <v>2115</v>
      </c>
      <c r="E1723" s="9" t="s">
        <v>2116</v>
      </c>
      <c r="F1723" s="10">
        <f t="shared" ca="1" si="53"/>
        <v>9.5450904292954497E-2</v>
      </c>
      <c r="G1723" s="3" t="str">
        <f>VLOOKUP(Table3[[#This Row],[PRODUCT ID]],Table1[[PRODUCT]:[SELLING PRICE]],1,FALSE)</f>
        <v>Product673</v>
      </c>
      <c r="H1723" s="3" t="str">
        <f>VLOOKUP(Table3[[#This Row],[PRODUCT ID]],Table1[[PRODUCT]:[SELLING PRICE]],2,FALSE)</f>
        <v>Category1</v>
      </c>
      <c r="I1723" s="3" t="str">
        <f>VLOOKUP(Table3[[#This Row],[PRODUCT ID]],Table1[[PRODUCT]:[SELLING PRICE]],3,FALSE)</f>
        <v>Kg</v>
      </c>
      <c r="J1723" s="16">
        <f ca="1">VLOOKUP(Table3[[#This Row],[PRODUCT ID]],Table1[[PRODUCT]:[SELLING PRICE]],4,FALSE)</f>
        <v>209</v>
      </c>
      <c r="K1723" s="16">
        <f ca="1">VLOOKUP(Table3[[#This Row],[PRODUCT ID]],Table1[[PRODUCT]:[SELLING PRICE]],5,FALSE)</f>
        <v>250.92860097881939</v>
      </c>
      <c r="L1723" s="16">
        <f ca="1">J1723*Table3[[#This Row],[QUANTITY]]</f>
        <v>2090</v>
      </c>
      <c r="M1723" s="16">
        <f ca="1">K1723*Table3[[#This Row],[QUANTITY]]*(1-Table3[[#This Row],[DISCOUNT %]])</f>
        <v>2269.7723910242512</v>
      </c>
      <c r="N1723" s="3">
        <f>DAY(Table3[[#This Row],[DATE]])</f>
        <v>18</v>
      </c>
      <c r="O1723" s="3" t="str">
        <f>TEXT(Table3[[#This Row],[DATE]],"mmm")</f>
        <v>Sep</v>
      </c>
      <c r="P1723" s="3">
        <f>YEAR(Table3[[#This Row],[DATE]])</f>
        <v>2025</v>
      </c>
    </row>
    <row r="1724" spans="1:16" x14ac:dyDescent="0.3">
      <c r="A1724" s="6">
        <v>45919</v>
      </c>
      <c r="B1724" s="7" t="s">
        <v>1726</v>
      </c>
      <c r="C1724" s="9">
        <f t="shared" ca="1" si="52"/>
        <v>1</v>
      </c>
      <c r="D1724" s="9" t="s">
        <v>2117</v>
      </c>
      <c r="E1724" s="9" t="s">
        <v>2116</v>
      </c>
      <c r="F1724" s="10">
        <f t="shared" ca="1" si="53"/>
        <v>9.3477588925632973E-2</v>
      </c>
      <c r="G1724" s="3" t="str">
        <f>VLOOKUP(Table3[[#This Row],[PRODUCT ID]],Table1[[PRODUCT]:[SELLING PRICE]],1,FALSE)</f>
        <v>Product674</v>
      </c>
      <c r="H1724" s="3" t="str">
        <f>VLOOKUP(Table3[[#This Row],[PRODUCT ID]],Table1[[PRODUCT]:[SELLING PRICE]],2,FALSE)</f>
        <v>Category2</v>
      </c>
      <c r="I1724" s="3" t="str">
        <f>VLOOKUP(Table3[[#This Row],[PRODUCT ID]],Table1[[PRODUCT]:[SELLING PRICE]],3,FALSE)</f>
        <v>Lt</v>
      </c>
      <c r="J1724" s="16">
        <f ca="1">VLOOKUP(Table3[[#This Row],[PRODUCT ID]],Table1[[PRODUCT]:[SELLING PRICE]],4,FALSE)</f>
        <v>164</v>
      </c>
      <c r="K1724" s="16">
        <f ca="1">VLOOKUP(Table3[[#This Row],[PRODUCT ID]],Table1[[PRODUCT]:[SELLING PRICE]],5,FALSE)</f>
        <v>233.33843904736571</v>
      </c>
      <c r="L1724" s="16">
        <f ca="1">J1724*Table3[[#This Row],[QUANTITY]]</f>
        <v>164</v>
      </c>
      <c r="M1724" s="16">
        <f ca="1">K1724*Table3[[#This Row],[QUANTITY]]*(1-Table3[[#This Row],[DISCOUNT %]])</f>
        <v>211.52652436154719</v>
      </c>
      <c r="N1724" s="3">
        <f>DAY(Table3[[#This Row],[DATE]])</f>
        <v>19</v>
      </c>
      <c r="O1724" s="3" t="str">
        <f>TEXT(Table3[[#This Row],[DATE]],"mmm")</f>
        <v>Sep</v>
      </c>
      <c r="P1724" s="3">
        <f>YEAR(Table3[[#This Row],[DATE]])</f>
        <v>2025</v>
      </c>
    </row>
    <row r="1725" spans="1:16" x14ac:dyDescent="0.3">
      <c r="A1725" s="6">
        <v>45920</v>
      </c>
      <c r="B1725" s="7" t="s">
        <v>1727</v>
      </c>
      <c r="C1725" s="9">
        <f t="shared" ca="1" si="52"/>
        <v>4</v>
      </c>
      <c r="D1725" s="9" t="s">
        <v>2117</v>
      </c>
      <c r="E1725" s="9" t="s">
        <v>2116</v>
      </c>
      <c r="F1725" s="10">
        <f t="shared" ca="1" si="53"/>
        <v>5.7599152611318372E-2</v>
      </c>
      <c r="G1725" s="3" t="str">
        <f>VLOOKUP(Table3[[#This Row],[PRODUCT ID]],Table1[[PRODUCT]:[SELLING PRICE]],1,FALSE)</f>
        <v>Product675</v>
      </c>
      <c r="H1725" s="3" t="str">
        <f>VLOOKUP(Table3[[#This Row],[PRODUCT ID]],Table1[[PRODUCT]:[SELLING PRICE]],2,FALSE)</f>
        <v>Category3</v>
      </c>
      <c r="I1725" s="3" t="str">
        <f>VLOOKUP(Table3[[#This Row],[PRODUCT ID]],Table1[[PRODUCT]:[SELLING PRICE]],3,FALSE)</f>
        <v>Kg</v>
      </c>
      <c r="J1725" s="16">
        <f ca="1">VLOOKUP(Table3[[#This Row],[PRODUCT ID]],Table1[[PRODUCT]:[SELLING PRICE]],4,FALSE)</f>
        <v>104</v>
      </c>
      <c r="K1725" s="16">
        <f ca="1">VLOOKUP(Table3[[#This Row],[PRODUCT ID]],Table1[[PRODUCT]:[SELLING PRICE]],5,FALSE)</f>
        <v>174.8076145395317</v>
      </c>
      <c r="L1725" s="16">
        <f ca="1">J1725*Table3[[#This Row],[QUANTITY]]</f>
        <v>416</v>
      </c>
      <c r="M1725" s="16">
        <f ca="1">K1725*Table3[[#This Row],[QUANTITY]]*(1-Table3[[#This Row],[DISCOUNT %]])</f>
        <v>658.95537628819477</v>
      </c>
      <c r="N1725" s="3">
        <f>DAY(Table3[[#This Row],[DATE]])</f>
        <v>20</v>
      </c>
      <c r="O1725" s="3" t="str">
        <f>TEXT(Table3[[#This Row],[DATE]],"mmm")</f>
        <v>Sep</v>
      </c>
      <c r="P1725" s="3">
        <f>YEAR(Table3[[#This Row],[DATE]])</f>
        <v>2025</v>
      </c>
    </row>
    <row r="1726" spans="1:16" x14ac:dyDescent="0.3">
      <c r="A1726" s="6">
        <v>45921</v>
      </c>
      <c r="B1726" s="7" t="s">
        <v>1728</v>
      </c>
      <c r="C1726" s="9">
        <f t="shared" ca="1" si="52"/>
        <v>5</v>
      </c>
      <c r="D1726" s="9" t="s">
        <v>2116</v>
      </c>
      <c r="E1726" s="9" t="s">
        <v>2118</v>
      </c>
      <c r="F1726" s="10">
        <f t="shared" ca="1" si="53"/>
        <v>8.4577085901415522E-2</v>
      </c>
      <c r="G1726" s="3" t="str">
        <f>VLOOKUP(Table3[[#This Row],[PRODUCT ID]],Table1[[PRODUCT]:[SELLING PRICE]],1,FALSE)</f>
        <v>Product676</v>
      </c>
      <c r="H1726" s="3" t="str">
        <f>VLOOKUP(Table3[[#This Row],[PRODUCT ID]],Table1[[PRODUCT]:[SELLING PRICE]],2,FALSE)</f>
        <v>Category4</v>
      </c>
      <c r="I1726" s="3" t="str">
        <f>VLOOKUP(Table3[[#This Row],[PRODUCT ID]],Table1[[PRODUCT]:[SELLING PRICE]],3,FALSE)</f>
        <v>Lt</v>
      </c>
      <c r="J1726" s="16">
        <f ca="1">VLOOKUP(Table3[[#This Row],[PRODUCT ID]],Table1[[PRODUCT]:[SELLING PRICE]],4,FALSE)</f>
        <v>232</v>
      </c>
      <c r="K1726" s="16">
        <f ca="1">VLOOKUP(Table3[[#This Row],[PRODUCT ID]],Table1[[PRODUCT]:[SELLING PRICE]],5,FALSE)</f>
        <v>270.54913643683983</v>
      </c>
      <c r="L1726" s="16">
        <f ca="1">J1726*Table3[[#This Row],[QUANTITY]]</f>
        <v>1160</v>
      </c>
      <c r="M1726" s="16">
        <f ca="1">K1726*Table3[[#This Row],[QUANTITY]]*(1-Table3[[#This Row],[DISCOUNT %]])</f>
        <v>1238.3343944193373</v>
      </c>
      <c r="N1726" s="3">
        <f>DAY(Table3[[#This Row],[DATE]])</f>
        <v>21</v>
      </c>
      <c r="O1726" s="3" t="str">
        <f>TEXT(Table3[[#This Row],[DATE]],"mmm")</f>
        <v>Sep</v>
      </c>
      <c r="P1726" s="3">
        <f>YEAR(Table3[[#This Row],[DATE]])</f>
        <v>2025</v>
      </c>
    </row>
    <row r="1727" spans="1:16" x14ac:dyDescent="0.3">
      <c r="A1727" s="6">
        <v>45922</v>
      </c>
      <c r="B1727" s="7" t="s">
        <v>1729</v>
      </c>
      <c r="C1727" s="9">
        <f t="shared" ca="1" si="52"/>
        <v>10</v>
      </c>
      <c r="D1727" s="9" t="s">
        <v>2116</v>
      </c>
      <c r="E1727" s="9" t="s">
        <v>2116</v>
      </c>
      <c r="F1727" s="10">
        <f t="shared" ca="1" si="53"/>
        <v>9.1178704792109322E-2</v>
      </c>
      <c r="G1727" s="3" t="str">
        <f>VLOOKUP(Table3[[#This Row],[PRODUCT ID]],Table1[[PRODUCT]:[SELLING PRICE]],1,FALSE)</f>
        <v>Product677</v>
      </c>
      <c r="H1727" s="3" t="str">
        <f>VLOOKUP(Table3[[#This Row],[PRODUCT ID]],Table1[[PRODUCT]:[SELLING PRICE]],2,FALSE)</f>
        <v>Category5</v>
      </c>
      <c r="I1727" s="3" t="str">
        <f>VLOOKUP(Table3[[#This Row],[PRODUCT ID]],Table1[[PRODUCT]:[SELLING PRICE]],3,FALSE)</f>
        <v>Ft</v>
      </c>
      <c r="J1727" s="16">
        <f ca="1">VLOOKUP(Table3[[#This Row],[PRODUCT ID]],Table1[[PRODUCT]:[SELLING PRICE]],4,FALSE)</f>
        <v>227</v>
      </c>
      <c r="K1727" s="16">
        <f ca="1">VLOOKUP(Table3[[#This Row],[PRODUCT ID]],Table1[[PRODUCT]:[SELLING PRICE]],5,FALSE)</f>
        <v>198.05196468001611</v>
      </c>
      <c r="L1727" s="16">
        <f ca="1">J1727*Table3[[#This Row],[QUANTITY]]</f>
        <v>2270</v>
      </c>
      <c r="M1727" s="16">
        <f ca="1">K1727*Table3[[#This Row],[QUANTITY]]*(1-Table3[[#This Row],[DISCOUNT %]])</f>
        <v>1799.9384305895967</v>
      </c>
      <c r="N1727" s="3">
        <f>DAY(Table3[[#This Row],[DATE]])</f>
        <v>22</v>
      </c>
      <c r="O1727" s="3" t="str">
        <f>TEXT(Table3[[#This Row],[DATE]],"mmm")</f>
        <v>Sep</v>
      </c>
      <c r="P1727" s="3">
        <f>YEAR(Table3[[#This Row],[DATE]])</f>
        <v>2025</v>
      </c>
    </row>
    <row r="1728" spans="1:16" x14ac:dyDescent="0.3">
      <c r="A1728" s="6">
        <v>45923</v>
      </c>
      <c r="B1728" s="7" t="s">
        <v>1730</v>
      </c>
      <c r="C1728" s="9">
        <f t="shared" ca="1" si="52"/>
        <v>1</v>
      </c>
      <c r="D1728" s="9" t="s">
        <v>2116</v>
      </c>
      <c r="E1728" s="9" t="s">
        <v>2116</v>
      </c>
      <c r="F1728" s="10">
        <f t="shared" ca="1" si="53"/>
        <v>4.1279980316549107E-2</v>
      </c>
      <c r="G1728" s="3" t="str">
        <f>VLOOKUP(Table3[[#This Row],[PRODUCT ID]],Table1[[PRODUCT]:[SELLING PRICE]],1,FALSE)</f>
        <v>Product678</v>
      </c>
      <c r="H1728" s="3" t="str">
        <f>VLOOKUP(Table3[[#This Row],[PRODUCT ID]],Table1[[PRODUCT]:[SELLING PRICE]],2,FALSE)</f>
        <v>Category1</v>
      </c>
      <c r="I1728" s="3" t="str">
        <f>VLOOKUP(Table3[[#This Row],[PRODUCT ID]],Table1[[PRODUCT]:[SELLING PRICE]],3,FALSE)</f>
        <v>Kg</v>
      </c>
      <c r="J1728" s="16">
        <f ca="1">VLOOKUP(Table3[[#This Row],[PRODUCT ID]],Table1[[PRODUCT]:[SELLING PRICE]],4,FALSE)</f>
        <v>35</v>
      </c>
      <c r="K1728" s="16">
        <f ca="1">VLOOKUP(Table3[[#This Row],[PRODUCT ID]],Table1[[PRODUCT]:[SELLING PRICE]],5,FALSE)</f>
        <v>181.77228531029502</v>
      </c>
      <c r="L1728" s="16">
        <f ca="1">J1728*Table3[[#This Row],[QUANTITY]]</f>
        <v>35</v>
      </c>
      <c r="M1728" s="16">
        <f ca="1">K1728*Table3[[#This Row],[QUANTITY]]*(1-Table3[[#This Row],[DISCOUNT %]])</f>
        <v>174.26872895059188</v>
      </c>
      <c r="N1728" s="3">
        <f>DAY(Table3[[#This Row],[DATE]])</f>
        <v>23</v>
      </c>
      <c r="O1728" s="3" t="str">
        <f>TEXT(Table3[[#This Row],[DATE]],"mmm")</f>
        <v>Sep</v>
      </c>
      <c r="P1728" s="3">
        <f>YEAR(Table3[[#This Row],[DATE]])</f>
        <v>2025</v>
      </c>
    </row>
    <row r="1729" spans="1:16" x14ac:dyDescent="0.3">
      <c r="A1729" s="6">
        <v>45924</v>
      </c>
      <c r="B1729" s="7" t="s">
        <v>1731</v>
      </c>
      <c r="C1729" s="9">
        <f t="shared" ca="1" si="52"/>
        <v>3</v>
      </c>
      <c r="D1729" s="9" t="s">
        <v>2116</v>
      </c>
      <c r="E1729" s="9" t="s">
        <v>2116</v>
      </c>
      <c r="F1729" s="10">
        <f t="shared" ca="1" si="53"/>
        <v>5.0394449198650132E-2</v>
      </c>
      <c r="G1729" s="3" t="str">
        <f>VLOOKUP(Table3[[#This Row],[PRODUCT ID]],Table1[[PRODUCT]:[SELLING PRICE]],1,FALSE)</f>
        <v>Product679</v>
      </c>
      <c r="H1729" s="3" t="str">
        <f>VLOOKUP(Table3[[#This Row],[PRODUCT ID]],Table1[[PRODUCT]:[SELLING PRICE]],2,FALSE)</f>
        <v>Category2</v>
      </c>
      <c r="I1729" s="3" t="str">
        <f>VLOOKUP(Table3[[#This Row],[PRODUCT ID]],Table1[[PRODUCT]:[SELLING PRICE]],3,FALSE)</f>
        <v>No</v>
      </c>
      <c r="J1729" s="16">
        <f ca="1">VLOOKUP(Table3[[#This Row],[PRODUCT ID]],Table1[[PRODUCT]:[SELLING PRICE]],4,FALSE)</f>
        <v>208</v>
      </c>
      <c r="K1729" s="16">
        <f ca="1">VLOOKUP(Table3[[#This Row],[PRODUCT ID]],Table1[[PRODUCT]:[SELLING PRICE]],5,FALSE)</f>
        <v>267.48485050339553</v>
      </c>
      <c r="L1729" s="16">
        <f ca="1">J1729*Table3[[#This Row],[QUANTITY]]</f>
        <v>624</v>
      </c>
      <c r="M1729" s="16">
        <f ca="1">K1729*Table3[[#This Row],[QUANTITY]]*(1-Table3[[#This Row],[DISCOUNT %]])</f>
        <v>762.01529637988085</v>
      </c>
      <c r="N1729" s="3">
        <f>DAY(Table3[[#This Row],[DATE]])</f>
        <v>24</v>
      </c>
      <c r="O1729" s="3" t="str">
        <f>TEXT(Table3[[#This Row],[DATE]],"mmm")</f>
        <v>Sep</v>
      </c>
      <c r="P1729" s="3">
        <f>YEAR(Table3[[#This Row],[DATE]])</f>
        <v>2025</v>
      </c>
    </row>
    <row r="1730" spans="1:16" x14ac:dyDescent="0.3">
      <c r="A1730" s="6">
        <v>45925</v>
      </c>
      <c r="B1730" s="7" t="s">
        <v>1732</v>
      </c>
      <c r="C1730" s="9">
        <f t="shared" ca="1" si="52"/>
        <v>11</v>
      </c>
      <c r="D1730" s="9" t="s">
        <v>2115</v>
      </c>
      <c r="E1730" s="9" t="s">
        <v>2116</v>
      </c>
      <c r="F1730" s="10">
        <f t="shared" ca="1" si="53"/>
        <v>8.2615906693063186E-4</v>
      </c>
      <c r="G1730" s="3" t="str">
        <f>VLOOKUP(Table3[[#This Row],[PRODUCT ID]],Table1[[PRODUCT]:[SELLING PRICE]],1,FALSE)</f>
        <v>Product680</v>
      </c>
      <c r="H1730" s="3" t="str">
        <f>VLOOKUP(Table3[[#This Row],[PRODUCT ID]],Table1[[PRODUCT]:[SELLING PRICE]],2,FALSE)</f>
        <v>Category3</v>
      </c>
      <c r="I1730" s="3" t="str">
        <f>VLOOKUP(Table3[[#This Row],[PRODUCT ID]],Table1[[PRODUCT]:[SELLING PRICE]],3,FALSE)</f>
        <v>No</v>
      </c>
      <c r="J1730" s="16">
        <f ca="1">VLOOKUP(Table3[[#This Row],[PRODUCT ID]],Table1[[PRODUCT]:[SELLING PRICE]],4,FALSE)</f>
        <v>120</v>
      </c>
      <c r="K1730" s="16">
        <f ca="1">VLOOKUP(Table3[[#This Row],[PRODUCT ID]],Table1[[PRODUCT]:[SELLING PRICE]],5,FALSE)</f>
        <v>295.5177719871387</v>
      </c>
      <c r="L1730" s="16">
        <f ca="1">J1730*Table3[[#This Row],[QUANTITY]]</f>
        <v>1320</v>
      </c>
      <c r="M1730" s="16">
        <f ca="1">K1730*Table3[[#This Row],[QUANTITY]]*(1-Table3[[#This Row],[DISCOUNT %]])</f>
        <v>3248.0099003040964</v>
      </c>
      <c r="N1730" s="3">
        <f>DAY(Table3[[#This Row],[DATE]])</f>
        <v>25</v>
      </c>
      <c r="O1730" s="3" t="str">
        <f>TEXT(Table3[[#This Row],[DATE]],"mmm")</f>
        <v>Sep</v>
      </c>
      <c r="P1730" s="3">
        <f>YEAR(Table3[[#This Row],[DATE]])</f>
        <v>2025</v>
      </c>
    </row>
    <row r="1731" spans="1:16" x14ac:dyDescent="0.3">
      <c r="A1731" s="6">
        <v>45926</v>
      </c>
      <c r="B1731" s="7" t="s">
        <v>1733</v>
      </c>
      <c r="C1731" s="9">
        <f t="shared" ref="C1731:C1794" ca="1" si="54">RANDBETWEEN(1,15)</f>
        <v>2</v>
      </c>
      <c r="D1731" s="9" t="s">
        <v>2116</v>
      </c>
      <c r="E1731" s="9" t="s">
        <v>2116</v>
      </c>
      <c r="F1731" s="10">
        <f t="shared" ref="F1731:F1794" ca="1" si="55">RAND()*(0.1)</f>
        <v>7.8786794434136838E-3</v>
      </c>
      <c r="G1731" s="3" t="str">
        <f>VLOOKUP(Table3[[#This Row],[PRODUCT ID]],Table1[[PRODUCT]:[SELLING PRICE]],1,FALSE)</f>
        <v>Product681</v>
      </c>
      <c r="H1731" s="3" t="str">
        <f>VLOOKUP(Table3[[#This Row],[PRODUCT ID]],Table1[[PRODUCT]:[SELLING PRICE]],2,FALSE)</f>
        <v>Category4</v>
      </c>
      <c r="I1731" s="3" t="str">
        <f>VLOOKUP(Table3[[#This Row],[PRODUCT ID]],Table1[[PRODUCT]:[SELLING PRICE]],3,FALSE)</f>
        <v>Ft</v>
      </c>
      <c r="J1731" s="16">
        <f ca="1">VLOOKUP(Table3[[#This Row],[PRODUCT ID]],Table1[[PRODUCT]:[SELLING PRICE]],4,FALSE)</f>
        <v>228</v>
      </c>
      <c r="K1731" s="16">
        <f ca="1">VLOOKUP(Table3[[#This Row],[PRODUCT ID]],Table1[[PRODUCT]:[SELLING PRICE]],5,FALSE)</f>
        <v>309.80696118576145</v>
      </c>
      <c r="L1731" s="16">
        <f ca="1">J1731*Table3[[#This Row],[QUANTITY]]</f>
        <v>456</v>
      </c>
      <c r="M1731" s="16">
        <f ca="1">K1731*Table3[[#This Row],[QUANTITY]]*(1-Table3[[#This Row],[DISCOUNT %]])</f>
        <v>614.73218289848148</v>
      </c>
      <c r="N1731" s="3">
        <f>DAY(Table3[[#This Row],[DATE]])</f>
        <v>26</v>
      </c>
      <c r="O1731" s="3" t="str">
        <f>TEXT(Table3[[#This Row],[DATE]],"mmm")</f>
        <v>Sep</v>
      </c>
      <c r="P1731" s="3">
        <f>YEAR(Table3[[#This Row],[DATE]])</f>
        <v>2025</v>
      </c>
    </row>
    <row r="1732" spans="1:16" x14ac:dyDescent="0.3">
      <c r="A1732" s="6">
        <v>45927</v>
      </c>
      <c r="B1732" s="7" t="s">
        <v>1734</v>
      </c>
      <c r="C1732" s="9">
        <f t="shared" ca="1" si="54"/>
        <v>10</v>
      </c>
      <c r="D1732" s="9" t="s">
        <v>2117</v>
      </c>
      <c r="E1732" s="9" t="s">
        <v>2118</v>
      </c>
      <c r="F1732" s="10">
        <f t="shared" ca="1" si="55"/>
        <v>2.1174485137628998E-2</v>
      </c>
      <c r="G1732" s="3" t="str">
        <f>VLOOKUP(Table3[[#This Row],[PRODUCT ID]],Table1[[PRODUCT]:[SELLING PRICE]],1,FALSE)</f>
        <v>Product682</v>
      </c>
      <c r="H1732" s="3" t="str">
        <f>VLOOKUP(Table3[[#This Row],[PRODUCT ID]],Table1[[PRODUCT]:[SELLING PRICE]],2,FALSE)</f>
        <v>Category5</v>
      </c>
      <c r="I1732" s="3" t="str">
        <f>VLOOKUP(Table3[[#This Row],[PRODUCT ID]],Table1[[PRODUCT]:[SELLING PRICE]],3,FALSE)</f>
        <v>No</v>
      </c>
      <c r="J1732" s="16">
        <f ca="1">VLOOKUP(Table3[[#This Row],[PRODUCT ID]],Table1[[PRODUCT]:[SELLING PRICE]],4,FALSE)</f>
        <v>136</v>
      </c>
      <c r="K1732" s="16">
        <f ca="1">VLOOKUP(Table3[[#This Row],[PRODUCT ID]],Table1[[PRODUCT]:[SELLING PRICE]],5,FALSE)</f>
        <v>42.441817846367101</v>
      </c>
      <c r="L1732" s="16">
        <f ca="1">J1732*Table3[[#This Row],[QUANTITY]]</f>
        <v>1360</v>
      </c>
      <c r="M1732" s="16">
        <f ca="1">K1732*Table3[[#This Row],[QUANTITY]]*(1-Table3[[#This Row],[DISCOUNT %]])</f>
        <v>415.43134205165239</v>
      </c>
      <c r="N1732" s="3">
        <f>DAY(Table3[[#This Row],[DATE]])</f>
        <v>27</v>
      </c>
      <c r="O1732" s="3" t="str">
        <f>TEXT(Table3[[#This Row],[DATE]],"mmm")</f>
        <v>Sep</v>
      </c>
      <c r="P1732" s="3">
        <f>YEAR(Table3[[#This Row],[DATE]])</f>
        <v>2025</v>
      </c>
    </row>
    <row r="1733" spans="1:16" x14ac:dyDescent="0.3">
      <c r="A1733" s="6">
        <v>45928</v>
      </c>
      <c r="B1733" s="7" t="s">
        <v>1735</v>
      </c>
      <c r="C1733" s="9">
        <f t="shared" ca="1" si="54"/>
        <v>6</v>
      </c>
      <c r="D1733" s="9" t="s">
        <v>2115</v>
      </c>
      <c r="E1733" s="9" t="s">
        <v>2118</v>
      </c>
      <c r="F1733" s="10">
        <f t="shared" ca="1" si="55"/>
        <v>8.168266509189509E-2</v>
      </c>
      <c r="G1733" s="3" t="str">
        <f>VLOOKUP(Table3[[#This Row],[PRODUCT ID]],Table1[[PRODUCT]:[SELLING PRICE]],1,FALSE)</f>
        <v>Product683</v>
      </c>
      <c r="H1733" s="3" t="str">
        <f>VLOOKUP(Table3[[#This Row],[PRODUCT ID]],Table1[[PRODUCT]:[SELLING PRICE]],2,FALSE)</f>
        <v>Category1</v>
      </c>
      <c r="I1733" s="3" t="str">
        <f>VLOOKUP(Table3[[#This Row],[PRODUCT ID]],Table1[[PRODUCT]:[SELLING PRICE]],3,FALSE)</f>
        <v>Kg</v>
      </c>
      <c r="J1733" s="16">
        <f ca="1">VLOOKUP(Table3[[#This Row],[PRODUCT ID]],Table1[[PRODUCT]:[SELLING PRICE]],4,FALSE)</f>
        <v>158</v>
      </c>
      <c r="K1733" s="16">
        <f ca="1">VLOOKUP(Table3[[#This Row],[PRODUCT ID]],Table1[[PRODUCT]:[SELLING PRICE]],5,FALSE)</f>
        <v>126.53590362735801</v>
      </c>
      <c r="L1733" s="16">
        <f ca="1">J1733*Table3[[#This Row],[QUANTITY]]</f>
        <v>948</v>
      </c>
      <c r="M1733" s="16">
        <f ca="1">K1733*Table3[[#This Row],[QUANTITY]]*(1-Table3[[#This Row],[DISCOUNT %]])</f>
        <v>697.20068273558513</v>
      </c>
      <c r="N1733" s="3">
        <f>DAY(Table3[[#This Row],[DATE]])</f>
        <v>28</v>
      </c>
      <c r="O1733" s="3" t="str">
        <f>TEXT(Table3[[#This Row],[DATE]],"mmm")</f>
        <v>Sep</v>
      </c>
      <c r="P1733" s="3">
        <f>YEAR(Table3[[#This Row],[DATE]])</f>
        <v>2025</v>
      </c>
    </row>
    <row r="1734" spans="1:16" x14ac:dyDescent="0.3">
      <c r="A1734" s="6">
        <v>45929</v>
      </c>
      <c r="B1734" s="7" t="s">
        <v>1736</v>
      </c>
      <c r="C1734" s="9">
        <f t="shared" ca="1" si="54"/>
        <v>8</v>
      </c>
      <c r="D1734" s="9" t="s">
        <v>2115</v>
      </c>
      <c r="E1734" s="9" t="s">
        <v>2116</v>
      </c>
      <c r="F1734" s="10">
        <f t="shared" ca="1" si="55"/>
        <v>4.5000492393380942E-2</v>
      </c>
      <c r="G1734" s="3" t="str">
        <f>VLOOKUP(Table3[[#This Row],[PRODUCT ID]],Table1[[PRODUCT]:[SELLING PRICE]],1,FALSE)</f>
        <v>Product684</v>
      </c>
      <c r="H1734" s="3" t="str">
        <f>VLOOKUP(Table3[[#This Row],[PRODUCT ID]],Table1[[PRODUCT]:[SELLING PRICE]],2,FALSE)</f>
        <v>Category2</v>
      </c>
      <c r="I1734" s="3" t="str">
        <f>VLOOKUP(Table3[[#This Row],[PRODUCT ID]],Table1[[PRODUCT]:[SELLING PRICE]],3,FALSE)</f>
        <v>Kg</v>
      </c>
      <c r="J1734" s="16">
        <f ca="1">VLOOKUP(Table3[[#This Row],[PRODUCT ID]],Table1[[PRODUCT]:[SELLING PRICE]],4,FALSE)</f>
        <v>173</v>
      </c>
      <c r="K1734" s="16">
        <f ca="1">VLOOKUP(Table3[[#This Row],[PRODUCT ID]],Table1[[PRODUCT]:[SELLING PRICE]],5,FALSE)</f>
        <v>209.26139417040511</v>
      </c>
      <c r="L1734" s="16">
        <f ca="1">J1734*Table3[[#This Row],[QUANTITY]]</f>
        <v>1384</v>
      </c>
      <c r="M1734" s="16">
        <f ca="1">K1734*Table3[[#This Row],[QUANTITY]]*(1-Table3[[#This Row],[DISCOUNT %]])</f>
        <v>1598.7562271504921</v>
      </c>
      <c r="N1734" s="3">
        <f>DAY(Table3[[#This Row],[DATE]])</f>
        <v>29</v>
      </c>
      <c r="O1734" s="3" t="str">
        <f>TEXT(Table3[[#This Row],[DATE]],"mmm")</f>
        <v>Sep</v>
      </c>
      <c r="P1734" s="3">
        <f>YEAR(Table3[[#This Row],[DATE]])</f>
        <v>2025</v>
      </c>
    </row>
    <row r="1735" spans="1:16" x14ac:dyDescent="0.3">
      <c r="A1735" s="6">
        <v>45930</v>
      </c>
      <c r="B1735" s="7" t="s">
        <v>1737</v>
      </c>
      <c r="C1735" s="9">
        <f t="shared" ca="1" si="54"/>
        <v>6</v>
      </c>
      <c r="D1735" s="9" t="s">
        <v>2115</v>
      </c>
      <c r="E1735" s="9" t="s">
        <v>2116</v>
      </c>
      <c r="F1735" s="10">
        <f t="shared" ca="1" si="55"/>
        <v>5.2644799072338634E-2</v>
      </c>
      <c r="G1735" s="3" t="str">
        <f>VLOOKUP(Table3[[#This Row],[PRODUCT ID]],Table1[[PRODUCT]:[SELLING PRICE]],1,FALSE)</f>
        <v>Product685</v>
      </c>
      <c r="H1735" s="3" t="str">
        <f>VLOOKUP(Table3[[#This Row],[PRODUCT ID]],Table1[[PRODUCT]:[SELLING PRICE]],2,FALSE)</f>
        <v>Category3</v>
      </c>
      <c r="I1735" s="3" t="str">
        <f>VLOOKUP(Table3[[#This Row],[PRODUCT ID]],Table1[[PRODUCT]:[SELLING PRICE]],3,FALSE)</f>
        <v>Lt</v>
      </c>
      <c r="J1735" s="16">
        <f ca="1">VLOOKUP(Table3[[#This Row],[PRODUCT ID]],Table1[[PRODUCT]:[SELLING PRICE]],4,FALSE)</f>
        <v>79</v>
      </c>
      <c r="K1735" s="16">
        <f ca="1">VLOOKUP(Table3[[#This Row],[PRODUCT ID]],Table1[[PRODUCT]:[SELLING PRICE]],5,FALSE)</f>
        <v>229.43881179534776</v>
      </c>
      <c r="L1735" s="16">
        <f ca="1">J1735*Table3[[#This Row],[QUANTITY]]</f>
        <v>474</v>
      </c>
      <c r="M1735" s="16">
        <f ca="1">K1735*Table3[[#This Row],[QUANTITY]]*(1-Table3[[#This Row],[DISCOUNT %]])</f>
        <v>1304.1603098939133</v>
      </c>
      <c r="N1735" s="3">
        <f>DAY(Table3[[#This Row],[DATE]])</f>
        <v>30</v>
      </c>
      <c r="O1735" s="3" t="str">
        <f>TEXT(Table3[[#This Row],[DATE]],"mmm")</f>
        <v>Sep</v>
      </c>
      <c r="P1735" s="3">
        <f>YEAR(Table3[[#This Row],[DATE]])</f>
        <v>2025</v>
      </c>
    </row>
    <row r="1736" spans="1:16" x14ac:dyDescent="0.3">
      <c r="A1736" s="6">
        <v>45931</v>
      </c>
      <c r="B1736" s="7" t="s">
        <v>1738</v>
      </c>
      <c r="C1736" s="9">
        <f t="shared" ca="1" si="54"/>
        <v>11</v>
      </c>
      <c r="D1736" s="9" t="s">
        <v>2116</v>
      </c>
      <c r="E1736" s="9" t="s">
        <v>2116</v>
      </c>
      <c r="F1736" s="10">
        <f t="shared" ca="1" si="55"/>
        <v>4.4815776503910845E-2</v>
      </c>
      <c r="G1736" s="3" t="str">
        <f>VLOOKUP(Table3[[#This Row],[PRODUCT ID]],Table1[[PRODUCT]:[SELLING PRICE]],1,FALSE)</f>
        <v>Product686</v>
      </c>
      <c r="H1736" s="3" t="str">
        <f>VLOOKUP(Table3[[#This Row],[PRODUCT ID]],Table1[[PRODUCT]:[SELLING PRICE]],2,FALSE)</f>
        <v>Category4</v>
      </c>
      <c r="I1736" s="3" t="str">
        <f>VLOOKUP(Table3[[#This Row],[PRODUCT ID]],Table1[[PRODUCT]:[SELLING PRICE]],3,FALSE)</f>
        <v>Kg</v>
      </c>
      <c r="J1736" s="16">
        <f ca="1">VLOOKUP(Table3[[#This Row],[PRODUCT ID]],Table1[[PRODUCT]:[SELLING PRICE]],4,FALSE)</f>
        <v>150</v>
      </c>
      <c r="K1736" s="16">
        <f ca="1">VLOOKUP(Table3[[#This Row],[PRODUCT ID]],Table1[[PRODUCT]:[SELLING PRICE]],5,FALSE)</f>
        <v>78.083532463758729</v>
      </c>
      <c r="L1736" s="16">
        <f ca="1">J1736*Table3[[#This Row],[QUANTITY]]</f>
        <v>1650</v>
      </c>
      <c r="M1736" s="16">
        <f ca="1">K1736*Table3[[#This Row],[QUANTITY]]*(1-Table3[[#This Row],[DISCOUNT %]])</f>
        <v>820.42574156649755</v>
      </c>
      <c r="N1736" s="3">
        <f>DAY(Table3[[#This Row],[DATE]])</f>
        <v>1</v>
      </c>
      <c r="O1736" s="3" t="str">
        <f>TEXT(Table3[[#This Row],[DATE]],"mmm")</f>
        <v>Oct</v>
      </c>
      <c r="P1736" s="3">
        <f>YEAR(Table3[[#This Row],[DATE]])</f>
        <v>2025</v>
      </c>
    </row>
    <row r="1737" spans="1:16" x14ac:dyDescent="0.3">
      <c r="A1737" s="6">
        <v>45932</v>
      </c>
      <c r="B1737" s="7" t="s">
        <v>1739</v>
      </c>
      <c r="C1737" s="9">
        <f t="shared" ca="1" si="54"/>
        <v>9</v>
      </c>
      <c r="D1737" s="9" t="s">
        <v>2116</v>
      </c>
      <c r="E1737" s="9" t="s">
        <v>2116</v>
      </c>
      <c r="F1737" s="10">
        <f t="shared" ca="1" si="55"/>
        <v>3.3041673015866128E-2</v>
      </c>
      <c r="G1737" s="3" t="str">
        <f>VLOOKUP(Table3[[#This Row],[PRODUCT ID]],Table1[[PRODUCT]:[SELLING PRICE]],1,FALSE)</f>
        <v>Product687</v>
      </c>
      <c r="H1737" s="3" t="str">
        <f>VLOOKUP(Table3[[#This Row],[PRODUCT ID]],Table1[[PRODUCT]:[SELLING PRICE]],2,FALSE)</f>
        <v>Category5</v>
      </c>
      <c r="I1737" s="3" t="str">
        <f>VLOOKUP(Table3[[#This Row],[PRODUCT ID]],Table1[[PRODUCT]:[SELLING PRICE]],3,FALSE)</f>
        <v>Lt</v>
      </c>
      <c r="J1737" s="16">
        <f ca="1">VLOOKUP(Table3[[#This Row],[PRODUCT ID]],Table1[[PRODUCT]:[SELLING PRICE]],4,FALSE)</f>
        <v>239</v>
      </c>
      <c r="K1737" s="16">
        <f ca="1">VLOOKUP(Table3[[#This Row],[PRODUCT ID]],Table1[[PRODUCT]:[SELLING PRICE]],5,FALSE)</f>
        <v>232.13415925654888</v>
      </c>
      <c r="L1737" s="16">
        <f ca="1">J1737*Table3[[#This Row],[QUANTITY]]</f>
        <v>2151</v>
      </c>
      <c r="M1737" s="16">
        <f ca="1">K1737*Table3[[#This Row],[QUANTITY]]*(1-Table3[[#This Row],[DISCOUNT %]])</f>
        <v>2020.1765244352289</v>
      </c>
      <c r="N1737" s="3">
        <f>DAY(Table3[[#This Row],[DATE]])</f>
        <v>2</v>
      </c>
      <c r="O1737" s="3" t="str">
        <f>TEXT(Table3[[#This Row],[DATE]],"mmm")</f>
        <v>Oct</v>
      </c>
      <c r="P1737" s="3">
        <f>YEAR(Table3[[#This Row],[DATE]])</f>
        <v>2025</v>
      </c>
    </row>
    <row r="1738" spans="1:16" x14ac:dyDescent="0.3">
      <c r="A1738" s="6">
        <v>45933</v>
      </c>
      <c r="B1738" s="7" t="s">
        <v>1740</v>
      </c>
      <c r="C1738" s="9">
        <f t="shared" ca="1" si="54"/>
        <v>12</v>
      </c>
      <c r="D1738" s="9" t="s">
        <v>2116</v>
      </c>
      <c r="E1738" s="9" t="s">
        <v>2118</v>
      </c>
      <c r="F1738" s="10">
        <f t="shared" ca="1" si="55"/>
        <v>4.6595398663611842E-2</v>
      </c>
      <c r="G1738" s="3" t="str">
        <f>VLOOKUP(Table3[[#This Row],[PRODUCT ID]],Table1[[PRODUCT]:[SELLING PRICE]],1,FALSE)</f>
        <v>Product688</v>
      </c>
      <c r="H1738" s="3" t="str">
        <f>VLOOKUP(Table3[[#This Row],[PRODUCT ID]],Table1[[PRODUCT]:[SELLING PRICE]],2,FALSE)</f>
        <v>Category1</v>
      </c>
      <c r="I1738" s="3" t="str">
        <f>VLOOKUP(Table3[[#This Row],[PRODUCT ID]],Table1[[PRODUCT]:[SELLING PRICE]],3,FALSE)</f>
        <v>Ft</v>
      </c>
      <c r="J1738" s="16">
        <f ca="1">VLOOKUP(Table3[[#This Row],[PRODUCT ID]],Table1[[PRODUCT]:[SELLING PRICE]],4,FALSE)</f>
        <v>151</v>
      </c>
      <c r="K1738" s="16">
        <f ca="1">VLOOKUP(Table3[[#This Row],[PRODUCT ID]],Table1[[PRODUCT]:[SELLING PRICE]],5,FALSE)</f>
        <v>273.31554097390836</v>
      </c>
      <c r="L1738" s="16">
        <f ca="1">J1738*Table3[[#This Row],[QUANTITY]]</f>
        <v>1812</v>
      </c>
      <c r="M1738" s="16">
        <f ca="1">K1738*Table3[[#This Row],[QUANTITY]]*(1-Table3[[#This Row],[DISCOUNT %]])</f>
        <v>3126.9635325752201</v>
      </c>
      <c r="N1738" s="3">
        <f>DAY(Table3[[#This Row],[DATE]])</f>
        <v>3</v>
      </c>
      <c r="O1738" s="3" t="str">
        <f>TEXT(Table3[[#This Row],[DATE]],"mmm")</f>
        <v>Oct</v>
      </c>
      <c r="P1738" s="3">
        <f>YEAR(Table3[[#This Row],[DATE]])</f>
        <v>2025</v>
      </c>
    </row>
    <row r="1739" spans="1:16" x14ac:dyDescent="0.3">
      <c r="A1739" s="6">
        <v>45934</v>
      </c>
      <c r="B1739" s="7" t="s">
        <v>1741</v>
      </c>
      <c r="C1739" s="9">
        <f t="shared" ca="1" si="54"/>
        <v>12</v>
      </c>
      <c r="D1739" s="9" t="s">
        <v>2115</v>
      </c>
      <c r="E1739" s="9" t="s">
        <v>2116</v>
      </c>
      <c r="F1739" s="10">
        <f t="shared" ca="1" si="55"/>
        <v>4.7991186903471365E-2</v>
      </c>
      <c r="G1739" s="3" t="str">
        <f>VLOOKUP(Table3[[#This Row],[PRODUCT ID]],Table1[[PRODUCT]:[SELLING PRICE]],1,FALSE)</f>
        <v>Product689</v>
      </c>
      <c r="H1739" s="3" t="str">
        <f>VLOOKUP(Table3[[#This Row],[PRODUCT ID]],Table1[[PRODUCT]:[SELLING PRICE]],2,FALSE)</f>
        <v>Category2</v>
      </c>
      <c r="I1739" s="3" t="str">
        <f>VLOOKUP(Table3[[#This Row],[PRODUCT ID]],Table1[[PRODUCT]:[SELLING PRICE]],3,FALSE)</f>
        <v>Kg</v>
      </c>
      <c r="J1739" s="16">
        <f ca="1">VLOOKUP(Table3[[#This Row],[PRODUCT ID]],Table1[[PRODUCT]:[SELLING PRICE]],4,FALSE)</f>
        <v>226</v>
      </c>
      <c r="K1739" s="16">
        <f ca="1">VLOOKUP(Table3[[#This Row],[PRODUCT ID]],Table1[[PRODUCT]:[SELLING PRICE]],5,FALSE)</f>
        <v>73.671177953034203</v>
      </c>
      <c r="L1739" s="16">
        <f ca="1">J1739*Table3[[#This Row],[QUANTITY]]</f>
        <v>2712</v>
      </c>
      <c r="M1739" s="16">
        <f ca="1">K1739*Table3[[#This Row],[QUANTITY]]*(1-Table3[[#This Row],[DISCOUNT %]])</f>
        <v>841.62732818989491</v>
      </c>
      <c r="N1739" s="3">
        <f>DAY(Table3[[#This Row],[DATE]])</f>
        <v>4</v>
      </c>
      <c r="O1739" s="3" t="str">
        <f>TEXT(Table3[[#This Row],[DATE]],"mmm")</f>
        <v>Oct</v>
      </c>
      <c r="P1739" s="3">
        <f>YEAR(Table3[[#This Row],[DATE]])</f>
        <v>2025</v>
      </c>
    </row>
    <row r="1740" spans="1:16" x14ac:dyDescent="0.3">
      <c r="A1740" s="6">
        <v>45935</v>
      </c>
      <c r="B1740" s="7" t="s">
        <v>1742</v>
      </c>
      <c r="C1740" s="9">
        <f t="shared" ca="1" si="54"/>
        <v>5</v>
      </c>
      <c r="D1740" s="9" t="s">
        <v>2117</v>
      </c>
      <c r="E1740" s="9" t="s">
        <v>2116</v>
      </c>
      <c r="F1740" s="10">
        <f t="shared" ca="1" si="55"/>
        <v>6.2943241016305482E-2</v>
      </c>
      <c r="G1740" s="3" t="str">
        <f>VLOOKUP(Table3[[#This Row],[PRODUCT ID]],Table1[[PRODUCT]:[SELLING PRICE]],1,FALSE)</f>
        <v>Product690</v>
      </c>
      <c r="H1740" s="3" t="str">
        <f>VLOOKUP(Table3[[#This Row],[PRODUCT ID]],Table1[[PRODUCT]:[SELLING PRICE]],2,FALSE)</f>
        <v>Category3</v>
      </c>
      <c r="I1740" s="3" t="str">
        <f>VLOOKUP(Table3[[#This Row],[PRODUCT ID]],Table1[[PRODUCT]:[SELLING PRICE]],3,FALSE)</f>
        <v>No</v>
      </c>
      <c r="J1740" s="16">
        <f ca="1">VLOOKUP(Table3[[#This Row],[PRODUCT ID]],Table1[[PRODUCT]:[SELLING PRICE]],4,FALSE)</f>
        <v>113</v>
      </c>
      <c r="K1740" s="16">
        <f ca="1">VLOOKUP(Table3[[#This Row],[PRODUCT ID]],Table1[[PRODUCT]:[SELLING PRICE]],5,FALSE)</f>
        <v>33.209458002311784</v>
      </c>
      <c r="L1740" s="16">
        <f ca="1">J1740*Table3[[#This Row],[QUANTITY]]</f>
        <v>565</v>
      </c>
      <c r="M1740" s="16">
        <f ca="1">K1740*Table3[[#This Row],[QUANTITY]]*(1-Table3[[#This Row],[DISCOUNT %]])</f>
        <v>155.59573541625699</v>
      </c>
      <c r="N1740" s="3">
        <f>DAY(Table3[[#This Row],[DATE]])</f>
        <v>5</v>
      </c>
      <c r="O1740" s="3" t="str">
        <f>TEXT(Table3[[#This Row],[DATE]],"mmm")</f>
        <v>Oct</v>
      </c>
      <c r="P1740" s="3">
        <f>YEAR(Table3[[#This Row],[DATE]])</f>
        <v>2025</v>
      </c>
    </row>
    <row r="1741" spans="1:16" x14ac:dyDescent="0.3">
      <c r="A1741" s="6">
        <v>45936</v>
      </c>
      <c r="B1741" s="7" t="s">
        <v>1743</v>
      </c>
      <c r="C1741" s="9">
        <f t="shared" ca="1" si="54"/>
        <v>11</v>
      </c>
      <c r="D1741" s="9" t="s">
        <v>2117</v>
      </c>
      <c r="E1741" s="9" t="s">
        <v>2116</v>
      </c>
      <c r="F1741" s="10">
        <f t="shared" ca="1" si="55"/>
        <v>2.0268571831772709E-2</v>
      </c>
      <c r="G1741" s="3" t="str">
        <f>VLOOKUP(Table3[[#This Row],[PRODUCT ID]],Table1[[PRODUCT]:[SELLING PRICE]],1,FALSE)</f>
        <v>Product691</v>
      </c>
      <c r="H1741" s="3" t="str">
        <f>VLOOKUP(Table3[[#This Row],[PRODUCT ID]],Table1[[PRODUCT]:[SELLING PRICE]],2,FALSE)</f>
        <v>Category4</v>
      </c>
      <c r="I1741" s="3" t="str">
        <f>VLOOKUP(Table3[[#This Row],[PRODUCT ID]],Table1[[PRODUCT]:[SELLING PRICE]],3,FALSE)</f>
        <v>No</v>
      </c>
      <c r="J1741" s="16">
        <f ca="1">VLOOKUP(Table3[[#This Row],[PRODUCT ID]],Table1[[PRODUCT]:[SELLING PRICE]],4,FALSE)</f>
        <v>74</v>
      </c>
      <c r="K1741" s="16">
        <f ca="1">VLOOKUP(Table3[[#This Row],[PRODUCT ID]],Table1[[PRODUCT]:[SELLING PRICE]],5,FALSE)</f>
        <v>154.58359620526358</v>
      </c>
      <c r="L1741" s="16">
        <f ca="1">J1741*Table3[[#This Row],[QUANTITY]]</f>
        <v>814</v>
      </c>
      <c r="M1741" s="16">
        <f ca="1">K1741*Table3[[#This Row],[QUANTITY]]*(1-Table3[[#This Row],[DISCOUNT %]])</f>
        <v>1665.954482297198</v>
      </c>
      <c r="N1741" s="3">
        <f>DAY(Table3[[#This Row],[DATE]])</f>
        <v>6</v>
      </c>
      <c r="O1741" s="3" t="str">
        <f>TEXT(Table3[[#This Row],[DATE]],"mmm")</f>
        <v>Oct</v>
      </c>
      <c r="P1741" s="3">
        <f>YEAR(Table3[[#This Row],[DATE]])</f>
        <v>2025</v>
      </c>
    </row>
    <row r="1742" spans="1:16" x14ac:dyDescent="0.3">
      <c r="A1742" s="6">
        <v>45937</v>
      </c>
      <c r="B1742" s="7" t="s">
        <v>1744</v>
      </c>
      <c r="C1742" s="9">
        <f t="shared" ca="1" si="54"/>
        <v>1</v>
      </c>
      <c r="D1742" s="9" t="s">
        <v>2116</v>
      </c>
      <c r="E1742" s="9" t="s">
        <v>2116</v>
      </c>
      <c r="F1742" s="10">
        <f t="shared" ca="1" si="55"/>
        <v>5.6327397144730611E-2</v>
      </c>
      <c r="G1742" s="3" t="str">
        <f>VLOOKUP(Table3[[#This Row],[PRODUCT ID]],Table1[[PRODUCT]:[SELLING PRICE]],1,FALSE)</f>
        <v>Product692</v>
      </c>
      <c r="H1742" s="3" t="str">
        <f>VLOOKUP(Table3[[#This Row],[PRODUCT ID]],Table1[[PRODUCT]:[SELLING PRICE]],2,FALSE)</f>
        <v>Category5</v>
      </c>
      <c r="I1742" s="3" t="str">
        <f>VLOOKUP(Table3[[#This Row],[PRODUCT ID]],Table1[[PRODUCT]:[SELLING PRICE]],3,FALSE)</f>
        <v>Ft</v>
      </c>
      <c r="J1742" s="16">
        <f ca="1">VLOOKUP(Table3[[#This Row],[PRODUCT ID]],Table1[[PRODUCT]:[SELLING PRICE]],4,FALSE)</f>
        <v>22</v>
      </c>
      <c r="K1742" s="16">
        <f ca="1">VLOOKUP(Table3[[#This Row],[PRODUCT ID]],Table1[[PRODUCT]:[SELLING PRICE]],5,FALSE)</f>
        <v>96.769685619268586</v>
      </c>
      <c r="L1742" s="16">
        <f ca="1">J1742*Table3[[#This Row],[QUANTITY]]</f>
        <v>22</v>
      </c>
      <c r="M1742" s="16">
        <f ca="1">K1742*Table3[[#This Row],[QUANTITY]]*(1-Table3[[#This Row],[DISCOUNT %]])</f>
        <v>91.318901105821325</v>
      </c>
      <c r="N1742" s="3">
        <f>DAY(Table3[[#This Row],[DATE]])</f>
        <v>7</v>
      </c>
      <c r="O1742" s="3" t="str">
        <f>TEXT(Table3[[#This Row],[DATE]],"mmm")</f>
        <v>Oct</v>
      </c>
      <c r="P1742" s="3">
        <f>YEAR(Table3[[#This Row],[DATE]])</f>
        <v>2025</v>
      </c>
    </row>
    <row r="1743" spans="1:16" x14ac:dyDescent="0.3">
      <c r="A1743" s="6">
        <v>45938</v>
      </c>
      <c r="B1743" s="7" t="s">
        <v>1745</v>
      </c>
      <c r="C1743" s="9">
        <f t="shared" ca="1" si="54"/>
        <v>1</v>
      </c>
      <c r="D1743" s="9" t="s">
        <v>2116</v>
      </c>
      <c r="E1743" s="9" t="s">
        <v>2116</v>
      </c>
      <c r="F1743" s="10">
        <f t="shared" ca="1" si="55"/>
        <v>4.7952138627282398E-2</v>
      </c>
      <c r="G1743" s="3" t="str">
        <f>VLOOKUP(Table3[[#This Row],[PRODUCT ID]],Table1[[PRODUCT]:[SELLING PRICE]],1,FALSE)</f>
        <v>Product693</v>
      </c>
      <c r="H1743" s="3" t="str">
        <f>VLOOKUP(Table3[[#This Row],[PRODUCT ID]],Table1[[PRODUCT]:[SELLING PRICE]],2,FALSE)</f>
        <v>Category1</v>
      </c>
      <c r="I1743" s="3" t="str">
        <f>VLOOKUP(Table3[[#This Row],[PRODUCT ID]],Table1[[PRODUCT]:[SELLING PRICE]],3,FALSE)</f>
        <v>No</v>
      </c>
      <c r="J1743" s="16">
        <f ca="1">VLOOKUP(Table3[[#This Row],[PRODUCT ID]],Table1[[PRODUCT]:[SELLING PRICE]],4,FALSE)</f>
        <v>19</v>
      </c>
      <c r="K1743" s="16">
        <f ca="1">VLOOKUP(Table3[[#This Row],[PRODUCT ID]],Table1[[PRODUCT]:[SELLING PRICE]],5,FALSE)</f>
        <v>296.85146870496203</v>
      </c>
      <c r="L1743" s="16">
        <f ca="1">J1743*Table3[[#This Row],[QUANTITY]]</f>
        <v>19</v>
      </c>
      <c r="M1743" s="16">
        <f ca="1">K1743*Table3[[#This Row],[QUANTITY]]*(1-Table3[[#This Row],[DISCOUNT %]])</f>
        <v>282.61680592590932</v>
      </c>
      <c r="N1743" s="3">
        <f>DAY(Table3[[#This Row],[DATE]])</f>
        <v>8</v>
      </c>
      <c r="O1743" s="3" t="str">
        <f>TEXT(Table3[[#This Row],[DATE]],"mmm")</f>
        <v>Oct</v>
      </c>
      <c r="P1743" s="3">
        <f>YEAR(Table3[[#This Row],[DATE]])</f>
        <v>2025</v>
      </c>
    </row>
    <row r="1744" spans="1:16" x14ac:dyDescent="0.3">
      <c r="A1744" s="6">
        <v>45939</v>
      </c>
      <c r="B1744" s="7" t="s">
        <v>1746</v>
      </c>
      <c r="C1744" s="9">
        <f t="shared" ca="1" si="54"/>
        <v>5</v>
      </c>
      <c r="D1744" s="9" t="s">
        <v>2116</v>
      </c>
      <c r="E1744" s="9" t="s">
        <v>2118</v>
      </c>
      <c r="F1744" s="10">
        <f t="shared" ca="1" si="55"/>
        <v>8.0553062249468108E-2</v>
      </c>
      <c r="G1744" s="3" t="str">
        <f>VLOOKUP(Table3[[#This Row],[PRODUCT ID]],Table1[[PRODUCT]:[SELLING PRICE]],1,FALSE)</f>
        <v>Product694</v>
      </c>
      <c r="H1744" s="3" t="str">
        <f>VLOOKUP(Table3[[#This Row],[PRODUCT ID]],Table1[[PRODUCT]:[SELLING PRICE]],2,FALSE)</f>
        <v>Category2</v>
      </c>
      <c r="I1744" s="3" t="str">
        <f>VLOOKUP(Table3[[#This Row],[PRODUCT ID]],Table1[[PRODUCT]:[SELLING PRICE]],3,FALSE)</f>
        <v>Kg</v>
      </c>
      <c r="J1744" s="16">
        <f ca="1">VLOOKUP(Table3[[#This Row],[PRODUCT ID]],Table1[[PRODUCT]:[SELLING PRICE]],4,FALSE)</f>
        <v>243</v>
      </c>
      <c r="K1744" s="16">
        <f ca="1">VLOOKUP(Table3[[#This Row],[PRODUCT ID]],Table1[[PRODUCT]:[SELLING PRICE]],5,FALSE)</f>
        <v>144.55141273692669</v>
      </c>
      <c r="L1744" s="16">
        <f ca="1">J1744*Table3[[#This Row],[QUANTITY]]</f>
        <v>1215</v>
      </c>
      <c r="M1744" s="16">
        <f ca="1">K1744*Table3[[#This Row],[QUANTITY]]*(1-Table3[[#This Row],[DISCOUNT %]])</f>
        <v>664.53676894240243</v>
      </c>
      <c r="N1744" s="3">
        <f>DAY(Table3[[#This Row],[DATE]])</f>
        <v>9</v>
      </c>
      <c r="O1744" s="3" t="str">
        <f>TEXT(Table3[[#This Row],[DATE]],"mmm")</f>
        <v>Oct</v>
      </c>
      <c r="P1744" s="3">
        <f>YEAR(Table3[[#This Row],[DATE]])</f>
        <v>2025</v>
      </c>
    </row>
    <row r="1745" spans="1:16" x14ac:dyDescent="0.3">
      <c r="A1745" s="6">
        <v>45940</v>
      </c>
      <c r="B1745" s="7" t="s">
        <v>1747</v>
      </c>
      <c r="C1745" s="9">
        <f t="shared" ca="1" si="54"/>
        <v>4</v>
      </c>
      <c r="D1745" s="9" t="s">
        <v>2116</v>
      </c>
      <c r="E1745" s="9" t="s">
        <v>2118</v>
      </c>
      <c r="F1745" s="10">
        <f t="shared" ca="1" si="55"/>
        <v>3.8403829346849952E-2</v>
      </c>
      <c r="G1745" s="3" t="str">
        <f>VLOOKUP(Table3[[#This Row],[PRODUCT ID]],Table1[[PRODUCT]:[SELLING PRICE]],1,FALSE)</f>
        <v>Product695</v>
      </c>
      <c r="H1745" s="3" t="str">
        <f>VLOOKUP(Table3[[#This Row],[PRODUCT ID]],Table1[[PRODUCT]:[SELLING PRICE]],2,FALSE)</f>
        <v>Category3</v>
      </c>
      <c r="I1745" s="3" t="str">
        <f>VLOOKUP(Table3[[#This Row],[PRODUCT ID]],Table1[[PRODUCT]:[SELLING PRICE]],3,FALSE)</f>
        <v>Kg</v>
      </c>
      <c r="J1745" s="16">
        <f ca="1">VLOOKUP(Table3[[#This Row],[PRODUCT ID]],Table1[[PRODUCT]:[SELLING PRICE]],4,FALSE)</f>
        <v>127</v>
      </c>
      <c r="K1745" s="16">
        <f ca="1">VLOOKUP(Table3[[#This Row],[PRODUCT ID]],Table1[[PRODUCT]:[SELLING PRICE]],5,FALSE)</f>
        <v>24.43678346778059</v>
      </c>
      <c r="L1745" s="16">
        <f ca="1">J1745*Table3[[#This Row],[QUANTITY]]</f>
        <v>508</v>
      </c>
      <c r="M1745" s="16">
        <f ca="1">K1745*Table3[[#This Row],[QUANTITY]]*(1-Table3[[#This Row],[DISCOUNT %]])</f>
        <v>93.993269622792084</v>
      </c>
      <c r="N1745" s="3">
        <f>DAY(Table3[[#This Row],[DATE]])</f>
        <v>10</v>
      </c>
      <c r="O1745" s="3" t="str">
        <f>TEXT(Table3[[#This Row],[DATE]],"mmm")</f>
        <v>Oct</v>
      </c>
      <c r="P1745" s="3">
        <f>YEAR(Table3[[#This Row],[DATE]])</f>
        <v>2025</v>
      </c>
    </row>
    <row r="1746" spans="1:16" x14ac:dyDescent="0.3">
      <c r="A1746" s="6">
        <v>45941</v>
      </c>
      <c r="B1746" s="7" t="s">
        <v>1748</v>
      </c>
      <c r="C1746" s="9">
        <f t="shared" ca="1" si="54"/>
        <v>10</v>
      </c>
      <c r="D1746" s="9" t="s">
        <v>2115</v>
      </c>
      <c r="E1746" s="9" t="s">
        <v>2116</v>
      </c>
      <c r="F1746" s="10">
        <f t="shared" ca="1" si="55"/>
        <v>2.3937137114742602E-2</v>
      </c>
      <c r="G1746" s="3" t="str">
        <f>VLOOKUP(Table3[[#This Row],[PRODUCT ID]],Table1[[PRODUCT]:[SELLING PRICE]],1,FALSE)</f>
        <v>Product696</v>
      </c>
      <c r="H1746" s="3" t="str">
        <f>VLOOKUP(Table3[[#This Row],[PRODUCT ID]],Table1[[PRODUCT]:[SELLING PRICE]],2,FALSE)</f>
        <v>Category4</v>
      </c>
      <c r="I1746" s="3" t="str">
        <f>VLOOKUP(Table3[[#This Row],[PRODUCT ID]],Table1[[PRODUCT]:[SELLING PRICE]],3,FALSE)</f>
        <v>Lt</v>
      </c>
      <c r="J1746" s="16">
        <f ca="1">VLOOKUP(Table3[[#This Row],[PRODUCT ID]],Table1[[PRODUCT]:[SELLING PRICE]],4,FALSE)</f>
        <v>217</v>
      </c>
      <c r="K1746" s="16">
        <f ca="1">VLOOKUP(Table3[[#This Row],[PRODUCT ID]],Table1[[PRODUCT]:[SELLING PRICE]],5,FALSE)</f>
        <v>234.09160127255751</v>
      </c>
      <c r="L1746" s="16">
        <f ca="1">J1746*Table3[[#This Row],[QUANTITY]]</f>
        <v>2170</v>
      </c>
      <c r="M1746" s="16">
        <f ca="1">K1746*Table3[[#This Row],[QUANTITY]]*(1-Table3[[#This Row],[DISCOUNT %]])</f>
        <v>2284.8811851548667</v>
      </c>
      <c r="N1746" s="3">
        <f>DAY(Table3[[#This Row],[DATE]])</f>
        <v>11</v>
      </c>
      <c r="O1746" s="3" t="str">
        <f>TEXT(Table3[[#This Row],[DATE]],"mmm")</f>
        <v>Oct</v>
      </c>
      <c r="P1746" s="3">
        <f>YEAR(Table3[[#This Row],[DATE]])</f>
        <v>2025</v>
      </c>
    </row>
    <row r="1747" spans="1:16" x14ac:dyDescent="0.3">
      <c r="A1747" s="6">
        <v>45942</v>
      </c>
      <c r="B1747" s="7" t="s">
        <v>1749</v>
      </c>
      <c r="C1747" s="9">
        <f t="shared" ca="1" si="54"/>
        <v>15</v>
      </c>
      <c r="D1747" s="9" t="s">
        <v>2116</v>
      </c>
      <c r="E1747" s="9" t="s">
        <v>2116</v>
      </c>
      <c r="F1747" s="10">
        <f t="shared" ca="1" si="55"/>
        <v>6.2644659282184045E-2</v>
      </c>
      <c r="G1747" s="3" t="str">
        <f>VLOOKUP(Table3[[#This Row],[PRODUCT ID]],Table1[[PRODUCT]:[SELLING PRICE]],1,FALSE)</f>
        <v>Product697</v>
      </c>
      <c r="H1747" s="3" t="str">
        <f>VLOOKUP(Table3[[#This Row],[PRODUCT ID]],Table1[[PRODUCT]:[SELLING PRICE]],2,FALSE)</f>
        <v>Category1</v>
      </c>
      <c r="I1747" s="3" t="str">
        <f>VLOOKUP(Table3[[#This Row],[PRODUCT ID]],Table1[[PRODUCT]:[SELLING PRICE]],3,FALSE)</f>
        <v>Kg</v>
      </c>
      <c r="J1747" s="16">
        <f ca="1">VLOOKUP(Table3[[#This Row],[PRODUCT ID]],Table1[[PRODUCT]:[SELLING PRICE]],4,FALSE)</f>
        <v>152</v>
      </c>
      <c r="K1747" s="16">
        <f ca="1">VLOOKUP(Table3[[#This Row],[PRODUCT ID]],Table1[[PRODUCT]:[SELLING PRICE]],5,FALSE)</f>
        <v>172.62835048899461</v>
      </c>
      <c r="L1747" s="16">
        <f ca="1">J1747*Table3[[#This Row],[QUANTITY]]</f>
        <v>2280</v>
      </c>
      <c r="M1747" s="16">
        <f ca="1">K1747*Table3[[#This Row],[QUANTITY]]*(1-Table3[[#This Row],[DISCOUNT %]])</f>
        <v>2427.2115943524909</v>
      </c>
      <c r="N1747" s="3">
        <f>DAY(Table3[[#This Row],[DATE]])</f>
        <v>12</v>
      </c>
      <c r="O1747" s="3" t="str">
        <f>TEXT(Table3[[#This Row],[DATE]],"mmm")</f>
        <v>Oct</v>
      </c>
      <c r="P1747" s="3">
        <f>YEAR(Table3[[#This Row],[DATE]])</f>
        <v>2025</v>
      </c>
    </row>
    <row r="1748" spans="1:16" x14ac:dyDescent="0.3">
      <c r="A1748" s="6">
        <v>45943</v>
      </c>
      <c r="B1748" s="7" t="s">
        <v>1750</v>
      </c>
      <c r="C1748" s="9">
        <f t="shared" ca="1" si="54"/>
        <v>14</v>
      </c>
      <c r="D1748" s="9" t="s">
        <v>2117</v>
      </c>
      <c r="E1748" s="9" t="s">
        <v>2116</v>
      </c>
      <c r="F1748" s="10">
        <f t="shared" ca="1" si="55"/>
        <v>7.4039179762860716E-2</v>
      </c>
      <c r="G1748" s="3" t="str">
        <f>VLOOKUP(Table3[[#This Row],[PRODUCT ID]],Table1[[PRODUCT]:[SELLING PRICE]],1,FALSE)</f>
        <v>Product698</v>
      </c>
      <c r="H1748" s="3" t="str">
        <f>VLOOKUP(Table3[[#This Row],[PRODUCT ID]],Table1[[PRODUCT]:[SELLING PRICE]],2,FALSE)</f>
        <v>Category2</v>
      </c>
      <c r="I1748" s="3" t="str">
        <f>VLOOKUP(Table3[[#This Row],[PRODUCT ID]],Table1[[PRODUCT]:[SELLING PRICE]],3,FALSE)</f>
        <v>Lt</v>
      </c>
      <c r="J1748" s="16">
        <f ca="1">VLOOKUP(Table3[[#This Row],[PRODUCT ID]],Table1[[PRODUCT]:[SELLING PRICE]],4,FALSE)</f>
        <v>241</v>
      </c>
      <c r="K1748" s="16">
        <f ca="1">VLOOKUP(Table3[[#This Row],[PRODUCT ID]],Table1[[PRODUCT]:[SELLING PRICE]],5,FALSE)</f>
        <v>270.57215741198377</v>
      </c>
      <c r="L1748" s="16">
        <f ca="1">J1748*Table3[[#This Row],[QUANTITY]]</f>
        <v>3374</v>
      </c>
      <c r="M1748" s="16">
        <f ca="1">K1748*Table3[[#This Row],[QUANTITY]]*(1-Table3[[#This Row],[DISCOUNT %]])</f>
        <v>3507.5490353474597</v>
      </c>
      <c r="N1748" s="3">
        <f>DAY(Table3[[#This Row],[DATE]])</f>
        <v>13</v>
      </c>
      <c r="O1748" s="3" t="str">
        <f>TEXT(Table3[[#This Row],[DATE]],"mmm")</f>
        <v>Oct</v>
      </c>
      <c r="P1748" s="3">
        <f>YEAR(Table3[[#This Row],[DATE]])</f>
        <v>2025</v>
      </c>
    </row>
    <row r="1749" spans="1:16" x14ac:dyDescent="0.3">
      <c r="A1749" s="6">
        <v>45944</v>
      </c>
      <c r="B1749" s="7" t="s">
        <v>1751</v>
      </c>
      <c r="C1749" s="9">
        <f t="shared" ca="1" si="54"/>
        <v>5</v>
      </c>
      <c r="D1749" s="9" t="s">
        <v>2115</v>
      </c>
      <c r="E1749" s="9" t="s">
        <v>2116</v>
      </c>
      <c r="F1749" s="10">
        <f t="shared" ca="1" si="55"/>
        <v>3.7056568319695241E-2</v>
      </c>
      <c r="G1749" s="3" t="str">
        <f>VLOOKUP(Table3[[#This Row],[PRODUCT ID]],Table1[[PRODUCT]:[SELLING PRICE]],1,FALSE)</f>
        <v>Product699</v>
      </c>
      <c r="H1749" s="3" t="str">
        <f>VLOOKUP(Table3[[#This Row],[PRODUCT ID]],Table1[[PRODUCT]:[SELLING PRICE]],2,FALSE)</f>
        <v>Category3</v>
      </c>
      <c r="I1749" s="3" t="str">
        <f>VLOOKUP(Table3[[#This Row],[PRODUCT ID]],Table1[[PRODUCT]:[SELLING PRICE]],3,FALSE)</f>
        <v>Ft</v>
      </c>
      <c r="J1749" s="16">
        <f ca="1">VLOOKUP(Table3[[#This Row],[PRODUCT ID]],Table1[[PRODUCT]:[SELLING PRICE]],4,FALSE)</f>
        <v>229</v>
      </c>
      <c r="K1749" s="16">
        <f ca="1">VLOOKUP(Table3[[#This Row],[PRODUCT ID]],Table1[[PRODUCT]:[SELLING PRICE]],5,FALSE)</f>
        <v>88.252004504637497</v>
      </c>
      <c r="L1749" s="16">
        <f ca="1">J1749*Table3[[#This Row],[QUANTITY]]</f>
        <v>1145</v>
      </c>
      <c r="M1749" s="16">
        <f ca="1">K1749*Table3[[#This Row],[QUANTITY]]*(1-Table3[[#This Row],[DISCOUNT %]])</f>
        <v>424.90844035180675</v>
      </c>
      <c r="N1749" s="3">
        <f>DAY(Table3[[#This Row],[DATE]])</f>
        <v>14</v>
      </c>
      <c r="O1749" s="3" t="str">
        <f>TEXT(Table3[[#This Row],[DATE]],"mmm")</f>
        <v>Oct</v>
      </c>
      <c r="P1749" s="3">
        <f>YEAR(Table3[[#This Row],[DATE]])</f>
        <v>2025</v>
      </c>
    </row>
    <row r="1750" spans="1:16" x14ac:dyDescent="0.3">
      <c r="A1750" s="6">
        <v>45945</v>
      </c>
      <c r="B1750" s="7" t="s">
        <v>1752</v>
      </c>
      <c r="C1750" s="9">
        <f t="shared" ca="1" si="54"/>
        <v>9</v>
      </c>
      <c r="D1750" s="9" t="s">
        <v>2115</v>
      </c>
      <c r="E1750" s="9" t="s">
        <v>2118</v>
      </c>
      <c r="F1750" s="10">
        <f t="shared" ca="1" si="55"/>
        <v>2.9277312545275104E-3</v>
      </c>
      <c r="G1750" s="3" t="str">
        <f>VLOOKUP(Table3[[#This Row],[PRODUCT ID]],Table1[[PRODUCT]:[SELLING PRICE]],1,FALSE)</f>
        <v>Product700</v>
      </c>
      <c r="H1750" s="3" t="str">
        <f>VLOOKUP(Table3[[#This Row],[PRODUCT ID]],Table1[[PRODUCT]:[SELLING PRICE]],2,FALSE)</f>
        <v>Category4</v>
      </c>
      <c r="I1750" s="3" t="str">
        <f>VLOOKUP(Table3[[#This Row],[PRODUCT ID]],Table1[[PRODUCT]:[SELLING PRICE]],3,FALSE)</f>
        <v>Kg</v>
      </c>
      <c r="J1750" s="16">
        <f ca="1">VLOOKUP(Table3[[#This Row],[PRODUCT ID]],Table1[[PRODUCT]:[SELLING PRICE]],4,FALSE)</f>
        <v>163</v>
      </c>
      <c r="K1750" s="16">
        <f ca="1">VLOOKUP(Table3[[#This Row],[PRODUCT ID]],Table1[[PRODUCT]:[SELLING PRICE]],5,FALSE)</f>
        <v>241.77557574353969</v>
      </c>
      <c r="L1750" s="16">
        <f ca="1">J1750*Table3[[#This Row],[QUANTITY]]</f>
        <v>1467</v>
      </c>
      <c r="M1750" s="16">
        <f ca="1">K1750*Table3[[#This Row],[QUANTITY]]*(1-Table3[[#This Row],[DISCOUNT %]])</f>
        <v>2169.6094965046855</v>
      </c>
      <c r="N1750" s="3">
        <f>DAY(Table3[[#This Row],[DATE]])</f>
        <v>15</v>
      </c>
      <c r="O1750" s="3" t="str">
        <f>TEXT(Table3[[#This Row],[DATE]],"mmm")</f>
        <v>Oct</v>
      </c>
      <c r="P1750" s="3">
        <f>YEAR(Table3[[#This Row],[DATE]])</f>
        <v>2025</v>
      </c>
    </row>
    <row r="1751" spans="1:16" x14ac:dyDescent="0.3">
      <c r="A1751" s="6">
        <v>45946</v>
      </c>
      <c r="B1751" s="7" t="s">
        <v>1753</v>
      </c>
      <c r="C1751" s="9">
        <f t="shared" ca="1" si="54"/>
        <v>14</v>
      </c>
      <c r="D1751" s="9" t="s">
        <v>2115</v>
      </c>
      <c r="E1751" s="9" t="s">
        <v>2116</v>
      </c>
      <c r="F1751" s="10">
        <f t="shared" ca="1" si="55"/>
        <v>7.1295705275122953E-2</v>
      </c>
      <c r="G1751" s="3" t="str">
        <f>VLOOKUP(Table3[[#This Row],[PRODUCT ID]],Table1[[PRODUCT]:[SELLING PRICE]],1,FALSE)</f>
        <v>Product701</v>
      </c>
      <c r="H1751" s="3" t="str">
        <f>VLOOKUP(Table3[[#This Row],[PRODUCT ID]],Table1[[PRODUCT]:[SELLING PRICE]],2,FALSE)</f>
        <v>Category5</v>
      </c>
      <c r="I1751" s="3" t="str">
        <f>VLOOKUP(Table3[[#This Row],[PRODUCT ID]],Table1[[PRODUCT]:[SELLING PRICE]],3,FALSE)</f>
        <v>No</v>
      </c>
      <c r="J1751" s="16">
        <f ca="1">VLOOKUP(Table3[[#This Row],[PRODUCT ID]],Table1[[PRODUCT]:[SELLING PRICE]],4,FALSE)</f>
        <v>106</v>
      </c>
      <c r="K1751" s="16">
        <f ca="1">VLOOKUP(Table3[[#This Row],[PRODUCT ID]],Table1[[PRODUCT]:[SELLING PRICE]],5,FALSE)</f>
        <v>295.56872667353639</v>
      </c>
      <c r="L1751" s="16">
        <f ca="1">J1751*Table3[[#This Row],[QUANTITY]]</f>
        <v>1484</v>
      </c>
      <c r="M1751" s="16">
        <f ca="1">K1751*Table3[[#This Row],[QUANTITY]]*(1-Table3[[#This Row],[DISCOUNT %]])</f>
        <v>3842.9432418730721</v>
      </c>
      <c r="N1751" s="3">
        <f>DAY(Table3[[#This Row],[DATE]])</f>
        <v>16</v>
      </c>
      <c r="O1751" s="3" t="str">
        <f>TEXT(Table3[[#This Row],[DATE]],"mmm")</f>
        <v>Oct</v>
      </c>
      <c r="P1751" s="3">
        <f>YEAR(Table3[[#This Row],[DATE]])</f>
        <v>2025</v>
      </c>
    </row>
    <row r="1752" spans="1:16" x14ac:dyDescent="0.3">
      <c r="A1752" s="6">
        <v>45947</v>
      </c>
      <c r="B1752" s="7" t="s">
        <v>1754</v>
      </c>
      <c r="C1752" s="9">
        <f t="shared" ca="1" si="54"/>
        <v>14</v>
      </c>
      <c r="D1752" s="9" t="s">
        <v>2116</v>
      </c>
      <c r="E1752" s="9" t="s">
        <v>2116</v>
      </c>
      <c r="F1752" s="10">
        <f t="shared" ca="1" si="55"/>
        <v>5.6640209828136334E-2</v>
      </c>
      <c r="G1752" s="3" t="str">
        <f>VLOOKUP(Table3[[#This Row],[PRODUCT ID]],Table1[[PRODUCT]:[SELLING PRICE]],1,FALSE)</f>
        <v>Product702</v>
      </c>
      <c r="H1752" s="3" t="str">
        <f>VLOOKUP(Table3[[#This Row],[PRODUCT ID]],Table1[[PRODUCT]:[SELLING PRICE]],2,FALSE)</f>
        <v>Category1</v>
      </c>
      <c r="I1752" s="3" t="str">
        <f>VLOOKUP(Table3[[#This Row],[PRODUCT ID]],Table1[[PRODUCT]:[SELLING PRICE]],3,FALSE)</f>
        <v>No</v>
      </c>
      <c r="J1752" s="16">
        <f ca="1">VLOOKUP(Table3[[#This Row],[PRODUCT ID]],Table1[[PRODUCT]:[SELLING PRICE]],4,FALSE)</f>
        <v>19</v>
      </c>
      <c r="K1752" s="16">
        <f ca="1">VLOOKUP(Table3[[#This Row],[PRODUCT ID]],Table1[[PRODUCT]:[SELLING PRICE]],5,FALSE)</f>
        <v>164.34769497707549</v>
      </c>
      <c r="L1752" s="16">
        <f ca="1">J1752*Table3[[#This Row],[QUANTITY]]</f>
        <v>266</v>
      </c>
      <c r="M1752" s="16">
        <f ca="1">K1752*Table3[[#This Row],[QUANTITY]]*(1-Table3[[#This Row],[DISCOUNT %]])</f>
        <v>2170.5460986832477</v>
      </c>
      <c r="N1752" s="3">
        <f>DAY(Table3[[#This Row],[DATE]])</f>
        <v>17</v>
      </c>
      <c r="O1752" s="3" t="str">
        <f>TEXT(Table3[[#This Row],[DATE]],"mmm")</f>
        <v>Oct</v>
      </c>
      <c r="P1752" s="3">
        <f>YEAR(Table3[[#This Row],[DATE]])</f>
        <v>2025</v>
      </c>
    </row>
    <row r="1753" spans="1:16" x14ac:dyDescent="0.3">
      <c r="A1753" s="6">
        <v>45948</v>
      </c>
      <c r="B1753" s="7" t="s">
        <v>1755</v>
      </c>
      <c r="C1753" s="9">
        <f t="shared" ca="1" si="54"/>
        <v>2</v>
      </c>
      <c r="D1753" s="9" t="s">
        <v>2116</v>
      </c>
      <c r="E1753" s="9" t="s">
        <v>2116</v>
      </c>
      <c r="F1753" s="10">
        <f t="shared" ca="1" si="55"/>
        <v>9.4033564643692141E-2</v>
      </c>
      <c r="G1753" s="3" t="str">
        <f>VLOOKUP(Table3[[#This Row],[PRODUCT ID]],Table1[[PRODUCT]:[SELLING PRICE]],1,FALSE)</f>
        <v>Product703</v>
      </c>
      <c r="H1753" s="3" t="str">
        <f>VLOOKUP(Table3[[#This Row],[PRODUCT ID]],Table1[[PRODUCT]:[SELLING PRICE]],2,FALSE)</f>
        <v>Category2</v>
      </c>
      <c r="I1753" s="3" t="str">
        <f>VLOOKUP(Table3[[#This Row],[PRODUCT ID]],Table1[[PRODUCT]:[SELLING PRICE]],3,FALSE)</f>
        <v>Ft</v>
      </c>
      <c r="J1753" s="16">
        <f ca="1">VLOOKUP(Table3[[#This Row],[PRODUCT ID]],Table1[[PRODUCT]:[SELLING PRICE]],4,FALSE)</f>
        <v>115</v>
      </c>
      <c r="K1753" s="16">
        <f ca="1">VLOOKUP(Table3[[#This Row],[PRODUCT ID]],Table1[[PRODUCT]:[SELLING PRICE]],5,FALSE)</f>
        <v>86.556525681560743</v>
      </c>
      <c r="L1753" s="16">
        <f ca="1">J1753*Table3[[#This Row],[QUANTITY]]</f>
        <v>230</v>
      </c>
      <c r="M1753" s="16">
        <f ca="1">K1753*Table3[[#This Row],[QUANTITY]]*(1-Table3[[#This Row],[DISCOUNT %]])</f>
        <v>156.83461405710059</v>
      </c>
      <c r="N1753" s="3">
        <f>DAY(Table3[[#This Row],[DATE]])</f>
        <v>18</v>
      </c>
      <c r="O1753" s="3" t="str">
        <f>TEXT(Table3[[#This Row],[DATE]],"mmm")</f>
        <v>Oct</v>
      </c>
      <c r="P1753" s="3">
        <f>YEAR(Table3[[#This Row],[DATE]])</f>
        <v>2025</v>
      </c>
    </row>
    <row r="1754" spans="1:16" x14ac:dyDescent="0.3">
      <c r="A1754" s="6">
        <v>45949</v>
      </c>
      <c r="B1754" s="7" t="s">
        <v>1756</v>
      </c>
      <c r="C1754" s="9">
        <f t="shared" ca="1" si="54"/>
        <v>4</v>
      </c>
      <c r="D1754" s="9" t="s">
        <v>2116</v>
      </c>
      <c r="E1754" s="9" t="s">
        <v>2116</v>
      </c>
      <c r="F1754" s="10">
        <f t="shared" ca="1" si="55"/>
        <v>3.1520290308495104E-2</v>
      </c>
      <c r="G1754" s="3" t="str">
        <f>VLOOKUP(Table3[[#This Row],[PRODUCT ID]],Table1[[PRODUCT]:[SELLING PRICE]],1,FALSE)</f>
        <v>Product704</v>
      </c>
      <c r="H1754" s="3" t="str">
        <f>VLOOKUP(Table3[[#This Row],[PRODUCT ID]],Table1[[PRODUCT]:[SELLING PRICE]],2,FALSE)</f>
        <v>Category3</v>
      </c>
      <c r="I1754" s="3" t="str">
        <f>VLOOKUP(Table3[[#This Row],[PRODUCT ID]],Table1[[PRODUCT]:[SELLING PRICE]],3,FALSE)</f>
        <v>No</v>
      </c>
      <c r="J1754" s="16">
        <f ca="1">VLOOKUP(Table3[[#This Row],[PRODUCT ID]],Table1[[PRODUCT]:[SELLING PRICE]],4,FALSE)</f>
        <v>144</v>
      </c>
      <c r="K1754" s="16">
        <f ca="1">VLOOKUP(Table3[[#This Row],[PRODUCT ID]],Table1[[PRODUCT]:[SELLING PRICE]],5,FALSE)</f>
        <v>185.91039832751025</v>
      </c>
      <c r="L1754" s="16">
        <f ca="1">J1754*Table3[[#This Row],[QUANTITY]]</f>
        <v>576</v>
      </c>
      <c r="M1754" s="16">
        <f ca="1">K1754*Table3[[#This Row],[QUANTITY]]*(1-Table3[[#This Row],[DISCOUNT %]])</f>
        <v>720.20179440343668</v>
      </c>
      <c r="N1754" s="3">
        <f>DAY(Table3[[#This Row],[DATE]])</f>
        <v>19</v>
      </c>
      <c r="O1754" s="3" t="str">
        <f>TEXT(Table3[[#This Row],[DATE]],"mmm")</f>
        <v>Oct</v>
      </c>
      <c r="P1754" s="3">
        <f>YEAR(Table3[[#This Row],[DATE]])</f>
        <v>2025</v>
      </c>
    </row>
    <row r="1755" spans="1:16" x14ac:dyDescent="0.3">
      <c r="A1755" s="6">
        <v>45950</v>
      </c>
      <c r="B1755" s="7" t="s">
        <v>1757</v>
      </c>
      <c r="C1755" s="9">
        <f t="shared" ca="1" si="54"/>
        <v>15</v>
      </c>
      <c r="D1755" s="9" t="s">
        <v>2115</v>
      </c>
      <c r="E1755" s="9" t="s">
        <v>2116</v>
      </c>
      <c r="F1755" s="10">
        <f t="shared" ca="1" si="55"/>
        <v>5.4912812270001892E-3</v>
      </c>
      <c r="G1755" s="3" t="str">
        <f>VLOOKUP(Table3[[#This Row],[PRODUCT ID]],Table1[[PRODUCT]:[SELLING PRICE]],1,FALSE)</f>
        <v>Product705</v>
      </c>
      <c r="H1755" s="3" t="str">
        <f>VLOOKUP(Table3[[#This Row],[PRODUCT ID]],Table1[[PRODUCT]:[SELLING PRICE]],2,FALSE)</f>
        <v>Category4</v>
      </c>
      <c r="I1755" s="3" t="str">
        <f>VLOOKUP(Table3[[#This Row],[PRODUCT ID]],Table1[[PRODUCT]:[SELLING PRICE]],3,FALSE)</f>
        <v>Kg</v>
      </c>
      <c r="J1755" s="16">
        <f ca="1">VLOOKUP(Table3[[#This Row],[PRODUCT ID]],Table1[[PRODUCT]:[SELLING PRICE]],4,FALSE)</f>
        <v>82</v>
      </c>
      <c r="K1755" s="16">
        <f ca="1">VLOOKUP(Table3[[#This Row],[PRODUCT ID]],Table1[[PRODUCT]:[SELLING PRICE]],5,FALSE)</f>
        <v>205.44336595555919</v>
      </c>
      <c r="L1755" s="16">
        <f ca="1">J1755*Table3[[#This Row],[QUANTITY]]</f>
        <v>1230</v>
      </c>
      <c r="M1755" s="16">
        <f ca="1">K1755*Table3[[#This Row],[QUANTITY]]*(1-Table3[[#This Row],[DISCOUNT %]])</f>
        <v>3064.7282798531355</v>
      </c>
      <c r="N1755" s="3">
        <f>DAY(Table3[[#This Row],[DATE]])</f>
        <v>20</v>
      </c>
      <c r="O1755" s="3" t="str">
        <f>TEXT(Table3[[#This Row],[DATE]],"mmm")</f>
        <v>Oct</v>
      </c>
      <c r="P1755" s="3">
        <f>YEAR(Table3[[#This Row],[DATE]])</f>
        <v>2025</v>
      </c>
    </row>
    <row r="1756" spans="1:16" x14ac:dyDescent="0.3">
      <c r="A1756" s="6">
        <v>45951</v>
      </c>
      <c r="B1756" s="7" t="s">
        <v>1758</v>
      </c>
      <c r="C1756" s="9">
        <f t="shared" ca="1" si="54"/>
        <v>4</v>
      </c>
      <c r="D1756" s="9" t="s">
        <v>2117</v>
      </c>
      <c r="E1756" s="9" t="s">
        <v>2118</v>
      </c>
      <c r="F1756" s="10">
        <f t="shared" ca="1" si="55"/>
        <v>3.0100622705437077E-2</v>
      </c>
      <c r="G1756" s="3" t="str">
        <f>VLOOKUP(Table3[[#This Row],[PRODUCT ID]],Table1[[PRODUCT]:[SELLING PRICE]],1,FALSE)</f>
        <v>Product706</v>
      </c>
      <c r="H1756" s="3" t="str">
        <f>VLOOKUP(Table3[[#This Row],[PRODUCT ID]],Table1[[PRODUCT]:[SELLING PRICE]],2,FALSE)</f>
        <v>Category5</v>
      </c>
      <c r="I1756" s="3" t="str">
        <f>VLOOKUP(Table3[[#This Row],[PRODUCT ID]],Table1[[PRODUCT]:[SELLING PRICE]],3,FALSE)</f>
        <v>Kg</v>
      </c>
      <c r="J1756" s="16">
        <f ca="1">VLOOKUP(Table3[[#This Row],[PRODUCT ID]],Table1[[PRODUCT]:[SELLING PRICE]],4,FALSE)</f>
        <v>142</v>
      </c>
      <c r="K1756" s="16">
        <f ca="1">VLOOKUP(Table3[[#This Row],[PRODUCT ID]],Table1[[PRODUCT]:[SELLING PRICE]],5,FALSE)</f>
        <v>165.78700336103822</v>
      </c>
      <c r="L1756" s="16">
        <f ca="1">J1756*Table3[[#This Row],[QUANTITY]]</f>
        <v>568</v>
      </c>
      <c r="M1756" s="16">
        <f ca="1">K1756*Table3[[#This Row],[QUANTITY]]*(1-Table3[[#This Row],[DISCOUNT %]])</f>
        <v>643.1868452936103</v>
      </c>
      <c r="N1756" s="3">
        <f>DAY(Table3[[#This Row],[DATE]])</f>
        <v>21</v>
      </c>
      <c r="O1756" s="3" t="str">
        <f>TEXT(Table3[[#This Row],[DATE]],"mmm")</f>
        <v>Oct</v>
      </c>
      <c r="P1756" s="3">
        <f>YEAR(Table3[[#This Row],[DATE]])</f>
        <v>2025</v>
      </c>
    </row>
    <row r="1757" spans="1:16" x14ac:dyDescent="0.3">
      <c r="A1757" s="6">
        <v>45952</v>
      </c>
      <c r="B1757" s="7" t="s">
        <v>1759</v>
      </c>
      <c r="C1757" s="9">
        <f t="shared" ca="1" si="54"/>
        <v>1</v>
      </c>
      <c r="D1757" s="9" t="s">
        <v>2117</v>
      </c>
      <c r="E1757" s="9" t="s">
        <v>2118</v>
      </c>
      <c r="F1757" s="10">
        <f t="shared" ca="1" si="55"/>
        <v>7.1502883141810997E-2</v>
      </c>
      <c r="G1757" s="3" t="str">
        <f>VLOOKUP(Table3[[#This Row],[PRODUCT ID]],Table1[[PRODUCT]:[SELLING PRICE]],1,FALSE)</f>
        <v>Product707</v>
      </c>
      <c r="H1757" s="3" t="str">
        <f>VLOOKUP(Table3[[#This Row],[PRODUCT ID]],Table1[[PRODUCT]:[SELLING PRICE]],2,FALSE)</f>
        <v>Category1</v>
      </c>
      <c r="I1757" s="3" t="str">
        <f>VLOOKUP(Table3[[#This Row],[PRODUCT ID]],Table1[[PRODUCT]:[SELLING PRICE]],3,FALSE)</f>
        <v>Lt</v>
      </c>
      <c r="J1757" s="16">
        <f ca="1">VLOOKUP(Table3[[#This Row],[PRODUCT ID]],Table1[[PRODUCT]:[SELLING PRICE]],4,FALSE)</f>
        <v>148</v>
      </c>
      <c r="K1757" s="16">
        <f ca="1">VLOOKUP(Table3[[#This Row],[PRODUCT ID]],Table1[[PRODUCT]:[SELLING PRICE]],5,FALSE)</f>
        <v>97.984217050433529</v>
      </c>
      <c r="L1757" s="16">
        <f ca="1">J1757*Table3[[#This Row],[QUANTITY]]</f>
        <v>148</v>
      </c>
      <c r="M1757" s="16">
        <f ca="1">K1757*Table3[[#This Row],[QUANTITY]]*(1-Table3[[#This Row],[DISCOUNT %]])</f>
        <v>90.978063028934542</v>
      </c>
      <c r="N1757" s="3">
        <f>DAY(Table3[[#This Row],[DATE]])</f>
        <v>22</v>
      </c>
      <c r="O1757" s="3" t="str">
        <f>TEXT(Table3[[#This Row],[DATE]],"mmm")</f>
        <v>Oct</v>
      </c>
      <c r="P1757" s="3">
        <f>YEAR(Table3[[#This Row],[DATE]])</f>
        <v>2025</v>
      </c>
    </row>
    <row r="1758" spans="1:16" x14ac:dyDescent="0.3">
      <c r="A1758" s="6">
        <v>45953</v>
      </c>
      <c r="B1758" s="7" t="s">
        <v>1760</v>
      </c>
      <c r="C1758" s="9">
        <f t="shared" ca="1" si="54"/>
        <v>12</v>
      </c>
      <c r="D1758" s="9" t="s">
        <v>2116</v>
      </c>
      <c r="E1758" s="9" t="s">
        <v>2116</v>
      </c>
      <c r="F1758" s="10">
        <f t="shared" ca="1" si="55"/>
        <v>1.6879062418594326E-2</v>
      </c>
      <c r="G1758" s="3" t="str">
        <f>VLOOKUP(Table3[[#This Row],[PRODUCT ID]],Table1[[PRODUCT]:[SELLING PRICE]],1,FALSE)</f>
        <v>Product708</v>
      </c>
      <c r="H1758" s="3" t="str">
        <f>VLOOKUP(Table3[[#This Row],[PRODUCT ID]],Table1[[PRODUCT]:[SELLING PRICE]],2,FALSE)</f>
        <v>Category2</v>
      </c>
      <c r="I1758" s="3" t="str">
        <f>VLOOKUP(Table3[[#This Row],[PRODUCT ID]],Table1[[PRODUCT]:[SELLING PRICE]],3,FALSE)</f>
        <v>Kg</v>
      </c>
      <c r="J1758" s="16">
        <f ca="1">VLOOKUP(Table3[[#This Row],[PRODUCT ID]],Table1[[PRODUCT]:[SELLING PRICE]],4,FALSE)</f>
        <v>42</v>
      </c>
      <c r="K1758" s="16">
        <f ca="1">VLOOKUP(Table3[[#This Row],[PRODUCT ID]],Table1[[PRODUCT]:[SELLING PRICE]],5,FALSE)</f>
        <v>294.57371480769541</v>
      </c>
      <c r="L1758" s="16">
        <f ca="1">J1758*Table3[[#This Row],[QUANTITY]]</f>
        <v>504</v>
      </c>
      <c r="M1758" s="16">
        <f ca="1">K1758*Table3[[#This Row],[QUANTITY]]*(1-Table3[[#This Row],[DISCOUNT %]])</f>
        <v>3475.219040262949</v>
      </c>
      <c r="N1758" s="3">
        <f>DAY(Table3[[#This Row],[DATE]])</f>
        <v>23</v>
      </c>
      <c r="O1758" s="3" t="str">
        <f>TEXT(Table3[[#This Row],[DATE]],"mmm")</f>
        <v>Oct</v>
      </c>
      <c r="P1758" s="3">
        <f>YEAR(Table3[[#This Row],[DATE]])</f>
        <v>2025</v>
      </c>
    </row>
    <row r="1759" spans="1:16" x14ac:dyDescent="0.3">
      <c r="A1759" s="6">
        <v>45954</v>
      </c>
      <c r="B1759" s="7" t="s">
        <v>1761</v>
      </c>
      <c r="C1759" s="9">
        <f t="shared" ca="1" si="54"/>
        <v>5</v>
      </c>
      <c r="D1759" s="9" t="s">
        <v>2116</v>
      </c>
      <c r="E1759" s="9" t="s">
        <v>2116</v>
      </c>
      <c r="F1759" s="10">
        <f t="shared" ca="1" si="55"/>
        <v>6.005920101669944E-2</v>
      </c>
      <c r="G1759" s="3" t="str">
        <f>VLOOKUP(Table3[[#This Row],[PRODUCT ID]],Table1[[PRODUCT]:[SELLING PRICE]],1,FALSE)</f>
        <v>Product709</v>
      </c>
      <c r="H1759" s="3" t="str">
        <f>VLOOKUP(Table3[[#This Row],[PRODUCT ID]],Table1[[PRODUCT]:[SELLING PRICE]],2,FALSE)</f>
        <v>Category3</v>
      </c>
      <c r="I1759" s="3" t="str">
        <f>VLOOKUP(Table3[[#This Row],[PRODUCT ID]],Table1[[PRODUCT]:[SELLING PRICE]],3,FALSE)</f>
        <v>Lt</v>
      </c>
      <c r="J1759" s="16">
        <f ca="1">VLOOKUP(Table3[[#This Row],[PRODUCT ID]],Table1[[PRODUCT]:[SELLING PRICE]],4,FALSE)</f>
        <v>172</v>
      </c>
      <c r="K1759" s="16">
        <f ca="1">VLOOKUP(Table3[[#This Row],[PRODUCT ID]],Table1[[PRODUCT]:[SELLING PRICE]],5,FALSE)</f>
        <v>57.557560196430508</v>
      </c>
      <c r="L1759" s="16">
        <f ca="1">J1759*Table3[[#This Row],[QUANTITY]]</f>
        <v>860</v>
      </c>
      <c r="M1759" s="16">
        <f ca="1">K1759*Table3[[#This Row],[QUANTITY]]*(1-Table3[[#This Row],[DISCOUNT %]])</f>
        <v>270.50349559281153</v>
      </c>
      <c r="N1759" s="3">
        <f>DAY(Table3[[#This Row],[DATE]])</f>
        <v>24</v>
      </c>
      <c r="O1759" s="3" t="str">
        <f>TEXT(Table3[[#This Row],[DATE]],"mmm")</f>
        <v>Oct</v>
      </c>
      <c r="P1759" s="3">
        <f>YEAR(Table3[[#This Row],[DATE]])</f>
        <v>2025</v>
      </c>
    </row>
    <row r="1760" spans="1:16" x14ac:dyDescent="0.3">
      <c r="A1760" s="6">
        <v>45955</v>
      </c>
      <c r="B1760" s="7" t="s">
        <v>1762</v>
      </c>
      <c r="C1760" s="9">
        <f t="shared" ca="1" si="54"/>
        <v>6</v>
      </c>
      <c r="D1760" s="9" t="s">
        <v>2116</v>
      </c>
      <c r="E1760" s="9" t="s">
        <v>2116</v>
      </c>
      <c r="F1760" s="10">
        <f t="shared" ca="1" si="55"/>
        <v>6.5118377808183997E-2</v>
      </c>
      <c r="G1760" s="3" t="str">
        <f>VLOOKUP(Table3[[#This Row],[PRODUCT ID]],Table1[[PRODUCT]:[SELLING PRICE]],1,FALSE)</f>
        <v>Product710</v>
      </c>
      <c r="H1760" s="3" t="str">
        <f>VLOOKUP(Table3[[#This Row],[PRODUCT ID]],Table1[[PRODUCT]:[SELLING PRICE]],2,FALSE)</f>
        <v>Category4</v>
      </c>
      <c r="I1760" s="3" t="str">
        <f>VLOOKUP(Table3[[#This Row],[PRODUCT ID]],Table1[[PRODUCT]:[SELLING PRICE]],3,FALSE)</f>
        <v>Ft</v>
      </c>
      <c r="J1760" s="16">
        <f ca="1">VLOOKUP(Table3[[#This Row],[PRODUCT ID]],Table1[[PRODUCT]:[SELLING PRICE]],4,FALSE)</f>
        <v>94</v>
      </c>
      <c r="K1760" s="16">
        <f ca="1">VLOOKUP(Table3[[#This Row],[PRODUCT ID]],Table1[[PRODUCT]:[SELLING PRICE]],5,FALSE)</f>
        <v>296.10526506122932</v>
      </c>
      <c r="L1760" s="16">
        <f ca="1">J1760*Table3[[#This Row],[QUANTITY]]</f>
        <v>564</v>
      </c>
      <c r="M1760" s="16">
        <f ca="1">K1760*Table3[[#This Row],[QUANTITY]]*(1-Table3[[#This Row],[DISCOUNT %]])</f>
        <v>1660.9402232398784</v>
      </c>
      <c r="N1760" s="3">
        <f>DAY(Table3[[#This Row],[DATE]])</f>
        <v>25</v>
      </c>
      <c r="O1760" s="3" t="str">
        <f>TEXT(Table3[[#This Row],[DATE]],"mmm")</f>
        <v>Oct</v>
      </c>
      <c r="P1760" s="3">
        <f>YEAR(Table3[[#This Row],[DATE]])</f>
        <v>2025</v>
      </c>
    </row>
    <row r="1761" spans="1:16" x14ac:dyDescent="0.3">
      <c r="A1761" s="6">
        <v>45956</v>
      </c>
      <c r="B1761" s="7" t="s">
        <v>1763</v>
      </c>
      <c r="C1761" s="9">
        <f t="shared" ca="1" si="54"/>
        <v>1</v>
      </c>
      <c r="D1761" s="9" t="s">
        <v>2116</v>
      </c>
      <c r="E1761" s="9" t="s">
        <v>2116</v>
      </c>
      <c r="F1761" s="10">
        <f t="shared" ca="1" si="55"/>
        <v>8.3842382668831511E-2</v>
      </c>
      <c r="G1761" s="3" t="str">
        <f>VLOOKUP(Table3[[#This Row],[PRODUCT ID]],Table1[[PRODUCT]:[SELLING PRICE]],1,FALSE)</f>
        <v>Product711</v>
      </c>
      <c r="H1761" s="3" t="str">
        <f>VLOOKUP(Table3[[#This Row],[PRODUCT ID]],Table1[[PRODUCT]:[SELLING PRICE]],2,FALSE)</f>
        <v>Category5</v>
      </c>
      <c r="I1761" s="3" t="str">
        <f>VLOOKUP(Table3[[#This Row],[PRODUCT ID]],Table1[[PRODUCT]:[SELLING PRICE]],3,FALSE)</f>
        <v>Kg</v>
      </c>
      <c r="J1761" s="16">
        <f ca="1">VLOOKUP(Table3[[#This Row],[PRODUCT ID]],Table1[[PRODUCT]:[SELLING PRICE]],4,FALSE)</f>
        <v>96</v>
      </c>
      <c r="K1761" s="16">
        <f ca="1">VLOOKUP(Table3[[#This Row],[PRODUCT ID]],Table1[[PRODUCT]:[SELLING PRICE]],5,FALSE)</f>
        <v>194.03854732905509</v>
      </c>
      <c r="L1761" s="16">
        <f ca="1">J1761*Table3[[#This Row],[QUANTITY]]</f>
        <v>96</v>
      </c>
      <c r="M1761" s="16">
        <f ca="1">K1761*Table3[[#This Row],[QUANTITY]]*(1-Table3[[#This Row],[DISCOUNT %]])</f>
        <v>177.76989319138829</v>
      </c>
      <c r="N1761" s="3">
        <f>DAY(Table3[[#This Row],[DATE]])</f>
        <v>26</v>
      </c>
      <c r="O1761" s="3" t="str">
        <f>TEXT(Table3[[#This Row],[DATE]],"mmm")</f>
        <v>Oct</v>
      </c>
      <c r="P1761" s="3">
        <f>YEAR(Table3[[#This Row],[DATE]])</f>
        <v>2025</v>
      </c>
    </row>
    <row r="1762" spans="1:16" x14ac:dyDescent="0.3">
      <c r="A1762" s="6">
        <v>45957</v>
      </c>
      <c r="B1762" s="7" t="s">
        <v>1764</v>
      </c>
      <c r="C1762" s="9">
        <f t="shared" ca="1" si="54"/>
        <v>4</v>
      </c>
      <c r="D1762" s="9" t="s">
        <v>2115</v>
      </c>
      <c r="E1762" s="9" t="s">
        <v>2118</v>
      </c>
      <c r="F1762" s="10">
        <f t="shared" ca="1" si="55"/>
        <v>5.5402447591614445E-2</v>
      </c>
      <c r="G1762" s="3" t="str">
        <f>VLOOKUP(Table3[[#This Row],[PRODUCT ID]],Table1[[PRODUCT]:[SELLING PRICE]],1,FALSE)</f>
        <v>Product712</v>
      </c>
      <c r="H1762" s="3" t="str">
        <f>VLOOKUP(Table3[[#This Row],[PRODUCT ID]],Table1[[PRODUCT]:[SELLING PRICE]],2,FALSE)</f>
        <v>Category1</v>
      </c>
      <c r="I1762" s="3" t="str">
        <f>VLOOKUP(Table3[[#This Row],[PRODUCT ID]],Table1[[PRODUCT]:[SELLING PRICE]],3,FALSE)</f>
        <v>No</v>
      </c>
      <c r="J1762" s="16">
        <f ca="1">VLOOKUP(Table3[[#This Row],[PRODUCT ID]],Table1[[PRODUCT]:[SELLING PRICE]],4,FALSE)</f>
        <v>233</v>
      </c>
      <c r="K1762" s="16">
        <f ca="1">VLOOKUP(Table3[[#This Row],[PRODUCT ID]],Table1[[PRODUCT]:[SELLING PRICE]],5,FALSE)</f>
        <v>73.285636260582493</v>
      </c>
      <c r="L1762" s="16">
        <f ca="1">J1762*Table3[[#This Row],[QUANTITY]]</f>
        <v>932</v>
      </c>
      <c r="M1762" s="16">
        <f ca="1">K1762*Table3[[#This Row],[QUANTITY]]*(1-Table3[[#This Row],[DISCOUNT %]])</f>
        <v>276.90173055374981</v>
      </c>
      <c r="N1762" s="3">
        <f>DAY(Table3[[#This Row],[DATE]])</f>
        <v>27</v>
      </c>
      <c r="O1762" s="3" t="str">
        <f>TEXT(Table3[[#This Row],[DATE]],"mmm")</f>
        <v>Oct</v>
      </c>
      <c r="P1762" s="3">
        <f>YEAR(Table3[[#This Row],[DATE]])</f>
        <v>2025</v>
      </c>
    </row>
    <row r="1763" spans="1:16" x14ac:dyDescent="0.3">
      <c r="A1763" s="6">
        <v>45958</v>
      </c>
      <c r="B1763" s="7" t="s">
        <v>1765</v>
      </c>
      <c r="C1763" s="9">
        <f t="shared" ca="1" si="54"/>
        <v>13</v>
      </c>
      <c r="D1763" s="9" t="s">
        <v>2116</v>
      </c>
      <c r="E1763" s="9" t="s">
        <v>2116</v>
      </c>
      <c r="F1763" s="10">
        <f t="shared" ca="1" si="55"/>
        <v>4.702521394669773E-2</v>
      </c>
      <c r="G1763" s="3" t="str">
        <f>VLOOKUP(Table3[[#This Row],[PRODUCT ID]],Table1[[PRODUCT]:[SELLING PRICE]],1,FALSE)</f>
        <v>Product713</v>
      </c>
      <c r="H1763" s="3" t="str">
        <f>VLOOKUP(Table3[[#This Row],[PRODUCT ID]],Table1[[PRODUCT]:[SELLING PRICE]],2,FALSE)</f>
        <v>Category2</v>
      </c>
      <c r="I1763" s="3" t="str">
        <f>VLOOKUP(Table3[[#This Row],[PRODUCT ID]],Table1[[PRODUCT]:[SELLING PRICE]],3,FALSE)</f>
        <v>No</v>
      </c>
      <c r="J1763" s="16">
        <f ca="1">VLOOKUP(Table3[[#This Row],[PRODUCT ID]],Table1[[PRODUCT]:[SELLING PRICE]],4,FALSE)</f>
        <v>104</v>
      </c>
      <c r="K1763" s="16">
        <f ca="1">VLOOKUP(Table3[[#This Row],[PRODUCT ID]],Table1[[PRODUCT]:[SELLING PRICE]],5,FALSE)</f>
        <v>213.40761313164433</v>
      </c>
      <c r="L1763" s="16">
        <f ca="1">J1763*Table3[[#This Row],[QUANTITY]]</f>
        <v>1352</v>
      </c>
      <c r="M1763" s="16">
        <f ca="1">K1763*Table3[[#This Row],[QUANTITY]]*(1-Table3[[#This Row],[DISCOUNT %]])</f>
        <v>2643.8369680615701</v>
      </c>
      <c r="N1763" s="3">
        <f>DAY(Table3[[#This Row],[DATE]])</f>
        <v>28</v>
      </c>
      <c r="O1763" s="3" t="str">
        <f>TEXT(Table3[[#This Row],[DATE]],"mmm")</f>
        <v>Oct</v>
      </c>
      <c r="P1763" s="3">
        <f>YEAR(Table3[[#This Row],[DATE]])</f>
        <v>2025</v>
      </c>
    </row>
    <row r="1764" spans="1:16" x14ac:dyDescent="0.3">
      <c r="A1764" s="6">
        <v>45959</v>
      </c>
      <c r="B1764" s="7" t="s">
        <v>1766</v>
      </c>
      <c r="C1764" s="9">
        <f t="shared" ca="1" si="54"/>
        <v>12</v>
      </c>
      <c r="D1764" s="9" t="s">
        <v>2117</v>
      </c>
      <c r="E1764" s="9" t="s">
        <v>2116</v>
      </c>
      <c r="F1764" s="10">
        <f t="shared" ca="1" si="55"/>
        <v>6.843360558648566E-2</v>
      </c>
      <c r="G1764" s="3" t="str">
        <f>VLOOKUP(Table3[[#This Row],[PRODUCT ID]],Table1[[PRODUCT]:[SELLING PRICE]],1,FALSE)</f>
        <v>Product714</v>
      </c>
      <c r="H1764" s="3" t="str">
        <f>VLOOKUP(Table3[[#This Row],[PRODUCT ID]],Table1[[PRODUCT]:[SELLING PRICE]],2,FALSE)</f>
        <v>Category3</v>
      </c>
      <c r="I1764" s="3" t="str">
        <f>VLOOKUP(Table3[[#This Row],[PRODUCT ID]],Table1[[PRODUCT]:[SELLING PRICE]],3,FALSE)</f>
        <v>Ft</v>
      </c>
      <c r="J1764" s="16">
        <f ca="1">VLOOKUP(Table3[[#This Row],[PRODUCT ID]],Table1[[PRODUCT]:[SELLING PRICE]],4,FALSE)</f>
        <v>176</v>
      </c>
      <c r="K1764" s="16">
        <f ca="1">VLOOKUP(Table3[[#This Row],[PRODUCT ID]],Table1[[PRODUCT]:[SELLING PRICE]],5,FALSE)</f>
        <v>171.31429924995061</v>
      </c>
      <c r="L1764" s="16">
        <f ca="1">J1764*Table3[[#This Row],[QUANTITY]]</f>
        <v>2112</v>
      </c>
      <c r="M1764" s="16">
        <f ca="1">K1764*Table3[[#This Row],[QUANTITY]]*(1-Table3[[#This Row],[DISCOUNT %]])</f>
        <v>1915.0877287650515</v>
      </c>
      <c r="N1764" s="3">
        <f>DAY(Table3[[#This Row],[DATE]])</f>
        <v>29</v>
      </c>
      <c r="O1764" s="3" t="str">
        <f>TEXT(Table3[[#This Row],[DATE]],"mmm")</f>
        <v>Oct</v>
      </c>
      <c r="P1764" s="3">
        <f>YEAR(Table3[[#This Row],[DATE]])</f>
        <v>2025</v>
      </c>
    </row>
    <row r="1765" spans="1:16" x14ac:dyDescent="0.3">
      <c r="A1765" s="6">
        <v>45960</v>
      </c>
      <c r="B1765" s="7" t="s">
        <v>1767</v>
      </c>
      <c r="C1765" s="9">
        <f t="shared" ca="1" si="54"/>
        <v>1</v>
      </c>
      <c r="D1765" s="9" t="s">
        <v>2115</v>
      </c>
      <c r="E1765" s="9" t="s">
        <v>2116</v>
      </c>
      <c r="F1765" s="10">
        <f t="shared" ca="1" si="55"/>
        <v>8.6220636014339214E-2</v>
      </c>
      <c r="G1765" s="3" t="str">
        <f>VLOOKUP(Table3[[#This Row],[PRODUCT ID]],Table1[[PRODUCT]:[SELLING PRICE]],1,FALSE)</f>
        <v>Product715</v>
      </c>
      <c r="H1765" s="3" t="str">
        <f>VLOOKUP(Table3[[#This Row],[PRODUCT ID]],Table1[[PRODUCT]:[SELLING PRICE]],2,FALSE)</f>
        <v>Category4</v>
      </c>
      <c r="I1765" s="3" t="str">
        <f>VLOOKUP(Table3[[#This Row],[PRODUCT ID]],Table1[[PRODUCT]:[SELLING PRICE]],3,FALSE)</f>
        <v>No</v>
      </c>
      <c r="J1765" s="16">
        <f ca="1">VLOOKUP(Table3[[#This Row],[PRODUCT ID]],Table1[[PRODUCT]:[SELLING PRICE]],4,FALSE)</f>
        <v>159</v>
      </c>
      <c r="K1765" s="16">
        <f ca="1">VLOOKUP(Table3[[#This Row],[PRODUCT ID]],Table1[[PRODUCT]:[SELLING PRICE]],5,FALSE)</f>
        <v>187.18273790257862</v>
      </c>
      <c r="L1765" s="16">
        <f ca="1">J1765*Table3[[#This Row],[QUANTITY]]</f>
        <v>159</v>
      </c>
      <c r="M1765" s="16">
        <f ca="1">K1765*Table3[[#This Row],[QUANTITY]]*(1-Table3[[#This Row],[DISCOUNT %]])</f>
        <v>171.04372318971295</v>
      </c>
      <c r="N1765" s="3">
        <f>DAY(Table3[[#This Row],[DATE]])</f>
        <v>30</v>
      </c>
      <c r="O1765" s="3" t="str">
        <f>TEXT(Table3[[#This Row],[DATE]],"mmm")</f>
        <v>Oct</v>
      </c>
      <c r="P1765" s="3">
        <f>YEAR(Table3[[#This Row],[DATE]])</f>
        <v>2025</v>
      </c>
    </row>
    <row r="1766" spans="1:16" x14ac:dyDescent="0.3">
      <c r="A1766" s="6">
        <v>45961</v>
      </c>
      <c r="B1766" s="7" t="s">
        <v>1768</v>
      </c>
      <c r="C1766" s="9">
        <f t="shared" ca="1" si="54"/>
        <v>4</v>
      </c>
      <c r="D1766" s="9" t="s">
        <v>2115</v>
      </c>
      <c r="E1766" s="9" t="s">
        <v>2116</v>
      </c>
      <c r="F1766" s="10">
        <f t="shared" ca="1" si="55"/>
        <v>4.0928525939891026E-2</v>
      </c>
      <c r="G1766" s="3" t="str">
        <f>VLOOKUP(Table3[[#This Row],[PRODUCT ID]],Table1[[PRODUCT]:[SELLING PRICE]],1,FALSE)</f>
        <v>Product716</v>
      </c>
      <c r="H1766" s="3" t="str">
        <f>VLOOKUP(Table3[[#This Row],[PRODUCT ID]],Table1[[PRODUCT]:[SELLING PRICE]],2,FALSE)</f>
        <v>Category5</v>
      </c>
      <c r="I1766" s="3" t="str">
        <f>VLOOKUP(Table3[[#This Row],[PRODUCT ID]],Table1[[PRODUCT]:[SELLING PRICE]],3,FALSE)</f>
        <v>Kg</v>
      </c>
      <c r="J1766" s="16">
        <f ca="1">VLOOKUP(Table3[[#This Row],[PRODUCT ID]],Table1[[PRODUCT]:[SELLING PRICE]],4,FALSE)</f>
        <v>124</v>
      </c>
      <c r="K1766" s="16">
        <f ca="1">VLOOKUP(Table3[[#This Row],[PRODUCT ID]],Table1[[PRODUCT]:[SELLING PRICE]],5,FALSE)</f>
        <v>295.82198082970342</v>
      </c>
      <c r="L1766" s="16">
        <f ca="1">J1766*Table3[[#This Row],[QUANTITY]]</f>
        <v>496</v>
      </c>
      <c r="M1766" s="16">
        <f ca="1">K1766*Table3[[#This Row],[QUANTITY]]*(1-Table3[[#This Row],[DISCOUNT %]])</f>
        <v>1134.8576928548998</v>
      </c>
      <c r="N1766" s="3">
        <f>DAY(Table3[[#This Row],[DATE]])</f>
        <v>31</v>
      </c>
      <c r="O1766" s="3" t="str">
        <f>TEXT(Table3[[#This Row],[DATE]],"mmm")</f>
        <v>Oct</v>
      </c>
      <c r="P1766" s="3">
        <f>YEAR(Table3[[#This Row],[DATE]])</f>
        <v>2025</v>
      </c>
    </row>
    <row r="1767" spans="1:16" x14ac:dyDescent="0.3">
      <c r="A1767" s="6">
        <v>45962</v>
      </c>
      <c r="B1767" s="7" t="s">
        <v>1769</v>
      </c>
      <c r="C1767" s="9">
        <f t="shared" ca="1" si="54"/>
        <v>9</v>
      </c>
      <c r="D1767" s="9" t="s">
        <v>2115</v>
      </c>
      <c r="E1767" s="9" t="s">
        <v>2116</v>
      </c>
      <c r="F1767" s="10">
        <f t="shared" ca="1" si="55"/>
        <v>4.6150149199082051E-2</v>
      </c>
      <c r="G1767" s="3" t="str">
        <f>VLOOKUP(Table3[[#This Row],[PRODUCT ID]],Table1[[PRODUCT]:[SELLING PRICE]],1,FALSE)</f>
        <v>Product717</v>
      </c>
      <c r="H1767" s="3" t="str">
        <f>VLOOKUP(Table3[[#This Row],[PRODUCT ID]],Table1[[PRODUCT]:[SELLING PRICE]],2,FALSE)</f>
        <v>Category1</v>
      </c>
      <c r="I1767" s="3" t="str">
        <f>VLOOKUP(Table3[[#This Row],[PRODUCT ID]],Table1[[PRODUCT]:[SELLING PRICE]],3,FALSE)</f>
        <v>Kg</v>
      </c>
      <c r="J1767" s="16">
        <f ca="1">VLOOKUP(Table3[[#This Row],[PRODUCT ID]],Table1[[PRODUCT]:[SELLING PRICE]],4,FALSE)</f>
        <v>166</v>
      </c>
      <c r="K1767" s="16">
        <f ca="1">VLOOKUP(Table3[[#This Row],[PRODUCT ID]],Table1[[PRODUCT]:[SELLING PRICE]],5,FALSE)</f>
        <v>266.9135434964582</v>
      </c>
      <c r="L1767" s="16">
        <f ca="1">J1767*Table3[[#This Row],[QUANTITY]]</f>
        <v>1494</v>
      </c>
      <c r="M1767" s="16">
        <f ca="1">K1767*Table3[[#This Row],[QUANTITY]]*(1-Table3[[#This Row],[DISCOUNT %]])</f>
        <v>2291.3589927675689</v>
      </c>
      <c r="N1767" s="3">
        <f>DAY(Table3[[#This Row],[DATE]])</f>
        <v>1</v>
      </c>
      <c r="O1767" s="3" t="str">
        <f>TEXT(Table3[[#This Row],[DATE]],"mmm")</f>
        <v>Nov</v>
      </c>
      <c r="P1767" s="3">
        <f>YEAR(Table3[[#This Row],[DATE]])</f>
        <v>2025</v>
      </c>
    </row>
    <row r="1768" spans="1:16" x14ac:dyDescent="0.3">
      <c r="A1768" s="6">
        <v>45963</v>
      </c>
      <c r="B1768" s="7" t="s">
        <v>1770</v>
      </c>
      <c r="C1768" s="9">
        <f t="shared" ca="1" si="54"/>
        <v>14</v>
      </c>
      <c r="D1768" s="9" t="s">
        <v>2116</v>
      </c>
      <c r="E1768" s="9" t="s">
        <v>2118</v>
      </c>
      <c r="F1768" s="10">
        <f t="shared" ca="1" si="55"/>
        <v>8.6098137415687392E-2</v>
      </c>
      <c r="G1768" s="3" t="str">
        <f>VLOOKUP(Table3[[#This Row],[PRODUCT ID]],Table1[[PRODUCT]:[SELLING PRICE]],1,FALSE)</f>
        <v>Product718</v>
      </c>
      <c r="H1768" s="3" t="str">
        <f>VLOOKUP(Table3[[#This Row],[PRODUCT ID]],Table1[[PRODUCT]:[SELLING PRICE]],2,FALSE)</f>
        <v>Category2</v>
      </c>
      <c r="I1768" s="3" t="str">
        <f>VLOOKUP(Table3[[#This Row],[PRODUCT ID]],Table1[[PRODUCT]:[SELLING PRICE]],3,FALSE)</f>
        <v>Lt</v>
      </c>
      <c r="J1768" s="16">
        <f ca="1">VLOOKUP(Table3[[#This Row],[PRODUCT ID]],Table1[[PRODUCT]:[SELLING PRICE]],4,FALSE)</f>
        <v>27</v>
      </c>
      <c r="K1768" s="16">
        <f ca="1">VLOOKUP(Table3[[#This Row],[PRODUCT ID]],Table1[[PRODUCT]:[SELLING PRICE]],5,FALSE)</f>
        <v>88.724677326105393</v>
      </c>
      <c r="L1768" s="16">
        <f ca="1">J1768*Table3[[#This Row],[QUANTITY]]</f>
        <v>378</v>
      </c>
      <c r="M1768" s="16">
        <f ca="1">K1768*Table3[[#This Row],[QUANTITY]]*(1-Table3[[#This Row],[DISCOUNT %]])</f>
        <v>1135.1990701172779</v>
      </c>
      <c r="N1768" s="3">
        <f>DAY(Table3[[#This Row],[DATE]])</f>
        <v>2</v>
      </c>
      <c r="O1768" s="3" t="str">
        <f>TEXT(Table3[[#This Row],[DATE]],"mmm")</f>
        <v>Nov</v>
      </c>
      <c r="P1768" s="3">
        <f>YEAR(Table3[[#This Row],[DATE]])</f>
        <v>2025</v>
      </c>
    </row>
    <row r="1769" spans="1:16" x14ac:dyDescent="0.3">
      <c r="A1769" s="6">
        <v>45964</v>
      </c>
      <c r="B1769" s="7" t="s">
        <v>1771</v>
      </c>
      <c r="C1769" s="9">
        <f t="shared" ca="1" si="54"/>
        <v>1</v>
      </c>
      <c r="D1769" s="9" t="s">
        <v>2116</v>
      </c>
      <c r="E1769" s="9" t="s">
        <v>2118</v>
      </c>
      <c r="F1769" s="10">
        <f t="shared" ca="1" si="55"/>
        <v>5.3524894726505214E-2</v>
      </c>
      <c r="G1769" s="3" t="str">
        <f>VLOOKUP(Table3[[#This Row],[PRODUCT ID]],Table1[[PRODUCT]:[SELLING PRICE]],1,FALSE)</f>
        <v>Product719</v>
      </c>
      <c r="H1769" s="3" t="str">
        <f>VLOOKUP(Table3[[#This Row],[PRODUCT ID]],Table1[[PRODUCT]:[SELLING PRICE]],2,FALSE)</f>
        <v>Category3</v>
      </c>
      <c r="I1769" s="3" t="str">
        <f>VLOOKUP(Table3[[#This Row],[PRODUCT ID]],Table1[[PRODUCT]:[SELLING PRICE]],3,FALSE)</f>
        <v>Kg</v>
      </c>
      <c r="J1769" s="16">
        <f ca="1">VLOOKUP(Table3[[#This Row],[PRODUCT ID]],Table1[[PRODUCT]:[SELLING PRICE]],4,FALSE)</f>
        <v>138</v>
      </c>
      <c r="K1769" s="16">
        <f ca="1">VLOOKUP(Table3[[#This Row],[PRODUCT ID]],Table1[[PRODUCT]:[SELLING PRICE]],5,FALSE)</f>
        <v>259.32162322068609</v>
      </c>
      <c r="L1769" s="16">
        <f ca="1">J1769*Table3[[#This Row],[QUANTITY]]</f>
        <v>138</v>
      </c>
      <c r="M1769" s="16">
        <f ca="1">K1769*Table3[[#This Row],[QUANTITY]]*(1-Table3[[#This Row],[DISCOUNT %]])</f>
        <v>245.44146063749241</v>
      </c>
      <c r="N1769" s="3">
        <f>DAY(Table3[[#This Row],[DATE]])</f>
        <v>3</v>
      </c>
      <c r="O1769" s="3" t="str">
        <f>TEXT(Table3[[#This Row],[DATE]],"mmm")</f>
        <v>Nov</v>
      </c>
      <c r="P1769" s="3">
        <f>YEAR(Table3[[#This Row],[DATE]])</f>
        <v>2025</v>
      </c>
    </row>
    <row r="1770" spans="1:16" x14ac:dyDescent="0.3">
      <c r="A1770" s="6">
        <v>45965</v>
      </c>
      <c r="B1770" s="7" t="s">
        <v>1772</v>
      </c>
      <c r="C1770" s="9">
        <f t="shared" ca="1" si="54"/>
        <v>11</v>
      </c>
      <c r="D1770" s="9" t="s">
        <v>2116</v>
      </c>
      <c r="E1770" s="9" t="s">
        <v>2116</v>
      </c>
      <c r="F1770" s="10">
        <f t="shared" ca="1" si="55"/>
        <v>1.9091762174199601E-2</v>
      </c>
      <c r="G1770" s="3" t="str">
        <f>VLOOKUP(Table3[[#This Row],[PRODUCT ID]],Table1[[PRODUCT]:[SELLING PRICE]],1,FALSE)</f>
        <v>Product720</v>
      </c>
      <c r="H1770" s="3" t="str">
        <f>VLOOKUP(Table3[[#This Row],[PRODUCT ID]],Table1[[PRODUCT]:[SELLING PRICE]],2,FALSE)</f>
        <v>Category4</v>
      </c>
      <c r="I1770" s="3" t="str">
        <f>VLOOKUP(Table3[[#This Row],[PRODUCT ID]],Table1[[PRODUCT]:[SELLING PRICE]],3,FALSE)</f>
        <v>Lt</v>
      </c>
      <c r="J1770" s="16">
        <f ca="1">VLOOKUP(Table3[[#This Row],[PRODUCT ID]],Table1[[PRODUCT]:[SELLING PRICE]],4,FALSE)</f>
        <v>230</v>
      </c>
      <c r="K1770" s="16">
        <f ca="1">VLOOKUP(Table3[[#This Row],[PRODUCT ID]],Table1[[PRODUCT]:[SELLING PRICE]],5,FALSE)</f>
        <v>26.877835030387043</v>
      </c>
      <c r="L1770" s="16">
        <f ca="1">J1770*Table3[[#This Row],[QUANTITY]]</f>
        <v>2530</v>
      </c>
      <c r="M1770" s="16">
        <f ca="1">K1770*Table3[[#This Row],[QUANTITY]]*(1-Table3[[#This Row],[DISCOUNT %]])</f>
        <v>290.01158775852474</v>
      </c>
      <c r="N1770" s="3">
        <f>DAY(Table3[[#This Row],[DATE]])</f>
        <v>4</v>
      </c>
      <c r="O1770" s="3" t="str">
        <f>TEXT(Table3[[#This Row],[DATE]],"mmm")</f>
        <v>Nov</v>
      </c>
      <c r="P1770" s="3">
        <f>YEAR(Table3[[#This Row],[DATE]])</f>
        <v>2025</v>
      </c>
    </row>
    <row r="1771" spans="1:16" x14ac:dyDescent="0.3">
      <c r="A1771" s="6">
        <v>45966</v>
      </c>
      <c r="B1771" s="7" t="s">
        <v>1773</v>
      </c>
      <c r="C1771" s="9">
        <f t="shared" ca="1" si="54"/>
        <v>9</v>
      </c>
      <c r="D1771" s="9" t="s">
        <v>2115</v>
      </c>
      <c r="E1771" s="9" t="s">
        <v>2116</v>
      </c>
      <c r="F1771" s="10">
        <f t="shared" ca="1" si="55"/>
        <v>7.8164568129235109E-3</v>
      </c>
      <c r="G1771" s="3" t="str">
        <f>VLOOKUP(Table3[[#This Row],[PRODUCT ID]],Table1[[PRODUCT]:[SELLING PRICE]],1,FALSE)</f>
        <v>Product721</v>
      </c>
      <c r="H1771" s="3" t="str">
        <f>VLOOKUP(Table3[[#This Row],[PRODUCT ID]],Table1[[PRODUCT]:[SELLING PRICE]],2,FALSE)</f>
        <v>Category1</v>
      </c>
      <c r="I1771" s="3" t="str">
        <f>VLOOKUP(Table3[[#This Row],[PRODUCT ID]],Table1[[PRODUCT]:[SELLING PRICE]],3,FALSE)</f>
        <v>Ft</v>
      </c>
      <c r="J1771" s="16">
        <f ca="1">VLOOKUP(Table3[[#This Row],[PRODUCT ID]],Table1[[PRODUCT]:[SELLING PRICE]],4,FALSE)</f>
        <v>190</v>
      </c>
      <c r="K1771" s="16">
        <f ca="1">VLOOKUP(Table3[[#This Row],[PRODUCT ID]],Table1[[PRODUCT]:[SELLING PRICE]],5,FALSE)</f>
        <v>185.73545245836215</v>
      </c>
      <c r="L1771" s="16">
        <f ca="1">J1771*Table3[[#This Row],[QUANTITY]]</f>
        <v>1710</v>
      </c>
      <c r="M1771" s="16">
        <f ca="1">K1771*Table3[[#This Row],[QUANTITY]]*(1-Table3[[#This Row],[DISCOUNT %]])</f>
        <v>1658.5529338403328</v>
      </c>
      <c r="N1771" s="3">
        <f>DAY(Table3[[#This Row],[DATE]])</f>
        <v>5</v>
      </c>
      <c r="O1771" s="3" t="str">
        <f>TEXT(Table3[[#This Row],[DATE]],"mmm")</f>
        <v>Nov</v>
      </c>
      <c r="P1771" s="3">
        <f>YEAR(Table3[[#This Row],[DATE]])</f>
        <v>2025</v>
      </c>
    </row>
    <row r="1772" spans="1:16" x14ac:dyDescent="0.3">
      <c r="A1772" s="6">
        <v>45967</v>
      </c>
      <c r="B1772" s="7" t="s">
        <v>1774</v>
      </c>
      <c r="C1772" s="9">
        <f t="shared" ca="1" si="54"/>
        <v>12</v>
      </c>
      <c r="D1772" s="9" t="s">
        <v>2117</v>
      </c>
      <c r="E1772" s="9" t="s">
        <v>2116</v>
      </c>
      <c r="F1772" s="10">
        <f t="shared" ca="1" si="55"/>
        <v>3.2032525498232711E-2</v>
      </c>
      <c r="G1772" s="3" t="str">
        <f>VLOOKUP(Table3[[#This Row],[PRODUCT ID]],Table1[[PRODUCT]:[SELLING PRICE]],1,FALSE)</f>
        <v>Product722</v>
      </c>
      <c r="H1772" s="3" t="str">
        <f>VLOOKUP(Table3[[#This Row],[PRODUCT ID]],Table1[[PRODUCT]:[SELLING PRICE]],2,FALSE)</f>
        <v>Category2</v>
      </c>
      <c r="I1772" s="3" t="str">
        <f>VLOOKUP(Table3[[#This Row],[PRODUCT ID]],Table1[[PRODUCT]:[SELLING PRICE]],3,FALSE)</f>
        <v>Kg</v>
      </c>
      <c r="J1772" s="16">
        <f ca="1">VLOOKUP(Table3[[#This Row],[PRODUCT ID]],Table1[[PRODUCT]:[SELLING PRICE]],4,FALSE)</f>
        <v>68</v>
      </c>
      <c r="K1772" s="16">
        <f ca="1">VLOOKUP(Table3[[#This Row],[PRODUCT ID]],Table1[[PRODUCT]:[SELLING PRICE]],5,FALSE)</f>
        <v>53.711634953907932</v>
      </c>
      <c r="L1772" s="16">
        <f ca="1">J1772*Table3[[#This Row],[QUANTITY]]</f>
        <v>816</v>
      </c>
      <c r="M1772" s="16">
        <f ca="1">K1772*Table3[[#This Row],[QUANTITY]]*(1-Table3[[#This Row],[DISCOUNT %]])</f>
        <v>623.89338765234118</v>
      </c>
      <c r="N1772" s="3">
        <f>DAY(Table3[[#This Row],[DATE]])</f>
        <v>6</v>
      </c>
      <c r="O1772" s="3" t="str">
        <f>TEXT(Table3[[#This Row],[DATE]],"mmm")</f>
        <v>Nov</v>
      </c>
      <c r="P1772" s="3">
        <f>YEAR(Table3[[#This Row],[DATE]])</f>
        <v>2025</v>
      </c>
    </row>
    <row r="1773" spans="1:16" x14ac:dyDescent="0.3">
      <c r="A1773" s="6">
        <v>45968</v>
      </c>
      <c r="B1773" s="7" t="s">
        <v>1775</v>
      </c>
      <c r="C1773" s="9">
        <f t="shared" ca="1" si="54"/>
        <v>3</v>
      </c>
      <c r="D1773" s="9" t="s">
        <v>2117</v>
      </c>
      <c r="E1773" s="9" t="s">
        <v>2116</v>
      </c>
      <c r="F1773" s="10">
        <f t="shared" ca="1" si="55"/>
        <v>5.1860733352279191E-2</v>
      </c>
      <c r="G1773" s="3" t="str">
        <f>VLOOKUP(Table3[[#This Row],[PRODUCT ID]],Table1[[PRODUCT]:[SELLING PRICE]],1,FALSE)</f>
        <v>Product723</v>
      </c>
      <c r="H1773" s="3" t="str">
        <f>VLOOKUP(Table3[[#This Row],[PRODUCT ID]],Table1[[PRODUCT]:[SELLING PRICE]],2,FALSE)</f>
        <v>Category3</v>
      </c>
      <c r="I1773" s="3" t="str">
        <f>VLOOKUP(Table3[[#This Row],[PRODUCT ID]],Table1[[PRODUCT]:[SELLING PRICE]],3,FALSE)</f>
        <v>No</v>
      </c>
      <c r="J1773" s="16">
        <f ca="1">VLOOKUP(Table3[[#This Row],[PRODUCT ID]],Table1[[PRODUCT]:[SELLING PRICE]],4,FALSE)</f>
        <v>81</v>
      </c>
      <c r="K1773" s="16">
        <f ca="1">VLOOKUP(Table3[[#This Row],[PRODUCT ID]],Table1[[PRODUCT]:[SELLING PRICE]],5,FALSE)</f>
        <v>198.47219125776294</v>
      </c>
      <c r="L1773" s="16">
        <f ca="1">J1773*Table3[[#This Row],[QUANTITY]]</f>
        <v>243</v>
      </c>
      <c r="M1773" s="16">
        <f ca="1">K1773*Table3[[#This Row],[QUANTITY]]*(1-Table3[[#This Row],[DISCOUNT %]])</f>
        <v>564.53783360730472</v>
      </c>
      <c r="N1773" s="3">
        <f>DAY(Table3[[#This Row],[DATE]])</f>
        <v>7</v>
      </c>
      <c r="O1773" s="3" t="str">
        <f>TEXT(Table3[[#This Row],[DATE]],"mmm")</f>
        <v>Nov</v>
      </c>
      <c r="P1773" s="3">
        <f>YEAR(Table3[[#This Row],[DATE]])</f>
        <v>2025</v>
      </c>
    </row>
    <row r="1774" spans="1:16" x14ac:dyDescent="0.3">
      <c r="A1774" s="6">
        <v>45969</v>
      </c>
      <c r="B1774" s="7" t="s">
        <v>1776</v>
      </c>
      <c r="C1774" s="9">
        <f t="shared" ca="1" si="54"/>
        <v>10</v>
      </c>
      <c r="D1774" s="9" t="s">
        <v>2116</v>
      </c>
      <c r="E1774" s="9" t="s">
        <v>2118</v>
      </c>
      <c r="F1774" s="10">
        <f t="shared" ca="1" si="55"/>
        <v>9.2391497538114598E-2</v>
      </c>
      <c r="G1774" s="3" t="str">
        <f>VLOOKUP(Table3[[#This Row],[PRODUCT ID]],Table1[[PRODUCT]:[SELLING PRICE]],1,FALSE)</f>
        <v>Product724</v>
      </c>
      <c r="H1774" s="3" t="str">
        <f>VLOOKUP(Table3[[#This Row],[PRODUCT ID]],Table1[[PRODUCT]:[SELLING PRICE]],2,FALSE)</f>
        <v>Category4</v>
      </c>
      <c r="I1774" s="3" t="str">
        <f>VLOOKUP(Table3[[#This Row],[PRODUCT ID]],Table1[[PRODUCT]:[SELLING PRICE]],3,FALSE)</f>
        <v>No</v>
      </c>
      <c r="J1774" s="16">
        <f ca="1">VLOOKUP(Table3[[#This Row],[PRODUCT ID]],Table1[[PRODUCT]:[SELLING PRICE]],4,FALSE)</f>
        <v>157</v>
      </c>
      <c r="K1774" s="16">
        <f ca="1">VLOOKUP(Table3[[#This Row],[PRODUCT ID]],Table1[[PRODUCT]:[SELLING PRICE]],5,FALSE)</f>
        <v>95.514346165573158</v>
      </c>
      <c r="L1774" s="16">
        <f ca="1">J1774*Table3[[#This Row],[QUANTITY]]</f>
        <v>1570</v>
      </c>
      <c r="M1774" s="16">
        <f ca="1">K1774*Table3[[#This Row],[QUANTITY]]*(1-Table3[[#This Row],[DISCOUNT %]])</f>
        <v>866.89632686961977</v>
      </c>
      <c r="N1774" s="3">
        <f>DAY(Table3[[#This Row],[DATE]])</f>
        <v>8</v>
      </c>
      <c r="O1774" s="3" t="str">
        <f>TEXT(Table3[[#This Row],[DATE]],"mmm")</f>
        <v>Nov</v>
      </c>
      <c r="P1774" s="3">
        <f>YEAR(Table3[[#This Row],[DATE]])</f>
        <v>2025</v>
      </c>
    </row>
    <row r="1775" spans="1:16" x14ac:dyDescent="0.3">
      <c r="A1775" s="6">
        <v>45970</v>
      </c>
      <c r="B1775" s="7" t="s">
        <v>1777</v>
      </c>
      <c r="C1775" s="9">
        <f t="shared" ca="1" si="54"/>
        <v>12</v>
      </c>
      <c r="D1775" s="9" t="s">
        <v>2116</v>
      </c>
      <c r="E1775" s="9" t="s">
        <v>2116</v>
      </c>
      <c r="F1775" s="10">
        <f t="shared" ca="1" si="55"/>
        <v>7.047017427011236E-2</v>
      </c>
      <c r="G1775" s="3" t="str">
        <f>VLOOKUP(Table3[[#This Row],[PRODUCT ID]],Table1[[PRODUCT]:[SELLING PRICE]],1,FALSE)</f>
        <v>Product725</v>
      </c>
      <c r="H1775" s="3" t="str">
        <f>VLOOKUP(Table3[[#This Row],[PRODUCT ID]],Table1[[PRODUCT]:[SELLING PRICE]],2,FALSE)</f>
        <v>Category5</v>
      </c>
      <c r="I1775" s="3" t="str">
        <f>VLOOKUP(Table3[[#This Row],[PRODUCT ID]],Table1[[PRODUCT]:[SELLING PRICE]],3,FALSE)</f>
        <v>Ft</v>
      </c>
      <c r="J1775" s="16">
        <f ca="1">VLOOKUP(Table3[[#This Row],[PRODUCT ID]],Table1[[PRODUCT]:[SELLING PRICE]],4,FALSE)</f>
        <v>157</v>
      </c>
      <c r="K1775" s="16">
        <f ca="1">VLOOKUP(Table3[[#This Row],[PRODUCT ID]],Table1[[PRODUCT]:[SELLING PRICE]],5,FALSE)</f>
        <v>286.81832291832291</v>
      </c>
      <c r="L1775" s="16">
        <f ca="1">J1775*Table3[[#This Row],[QUANTITY]]</f>
        <v>1884</v>
      </c>
      <c r="M1775" s="16">
        <f ca="1">K1775*Table3[[#This Row],[QUANTITY]]*(1-Table3[[#This Row],[DISCOUNT %]])</f>
        <v>3199.2742286208877</v>
      </c>
      <c r="N1775" s="3">
        <f>DAY(Table3[[#This Row],[DATE]])</f>
        <v>9</v>
      </c>
      <c r="O1775" s="3" t="str">
        <f>TEXT(Table3[[#This Row],[DATE]],"mmm")</f>
        <v>Nov</v>
      </c>
      <c r="P1775" s="3">
        <f>YEAR(Table3[[#This Row],[DATE]])</f>
        <v>2025</v>
      </c>
    </row>
    <row r="1776" spans="1:16" x14ac:dyDescent="0.3">
      <c r="A1776" s="6">
        <v>45971</v>
      </c>
      <c r="B1776" s="7" t="s">
        <v>1778</v>
      </c>
      <c r="C1776" s="9">
        <f t="shared" ca="1" si="54"/>
        <v>1</v>
      </c>
      <c r="D1776" s="9" t="s">
        <v>2116</v>
      </c>
      <c r="E1776" s="9" t="s">
        <v>2116</v>
      </c>
      <c r="F1776" s="10">
        <f t="shared" ca="1" si="55"/>
        <v>3.0291029508729552E-2</v>
      </c>
      <c r="G1776" s="3" t="str">
        <f>VLOOKUP(Table3[[#This Row],[PRODUCT ID]],Table1[[PRODUCT]:[SELLING PRICE]],1,FALSE)</f>
        <v>Product726</v>
      </c>
      <c r="H1776" s="3" t="str">
        <f>VLOOKUP(Table3[[#This Row],[PRODUCT ID]],Table1[[PRODUCT]:[SELLING PRICE]],2,FALSE)</f>
        <v>Category1</v>
      </c>
      <c r="I1776" s="3" t="str">
        <f>VLOOKUP(Table3[[#This Row],[PRODUCT ID]],Table1[[PRODUCT]:[SELLING PRICE]],3,FALSE)</f>
        <v>No</v>
      </c>
      <c r="J1776" s="16">
        <f ca="1">VLOOKUP(Table3[[#This Row],[PRODUCT ID]],Table1[[PRODUCT]:[SELLING PRICE]],4,FALSE)</f>
        <v>73</v>
      </c>
      <c r="K1776" s="16">
        <f ca="1">VLOOKUP(Table3[[#This Row],[PRODUCT ID]],Table1[[PRODUCT]:[SELLING PRICE]],5,FALSE)</f>
        <v>100.29232704753052</v>
      </c>
      <c r="L1776" s="16">
        <f ca="1">J1776*Table3[[#This Row],[QUANTITY]]</f>
        <v>73</v>
      </c>
      <c r="M1776" s="16">
        <f ca="1">K1776*Table3[[#This Row],[QUANTITY]]*(1-Table3[[#This Row],[DISCOUNT %]])</f>
        <v>97.254369209434614</v>
      </c>
      <c r="N1776" s="3">
        <f>DAY(Table3[[#This Row],[DATE]])</f>
        <v>10</v>
      </c>
      <c r="O1776" s="3" t="str">
        <f>TEXT(Table3[[#This Row],[DATE]],"mmm")</f>
        <v>Nov</v>
      </c>
      <c r="P1776" s="3">
        <f>YEAR(Table3[[#This Row],[DATE]])</f>
        <v>2025</v>
      </c>
    </row>
    <row r="1777" spans="1:16" x14ac:dyDescent="0.3">
      <c r="A1777" s="6">
        <v>45972</v>
      </c>
      <c r="B1777" s="7" t="s">
        <v>1779</v>
      </c>
      <c r="C1777" s="9">
        <f t="shared" ca="1" si="54"/>
        <v>15</v>
      </c>
      <c r="D1777" s="9" t="s">
        <v>2116</v>
      </c>
      <c r="E1777" s="9" t="s">
        <v>2116</v>
      </c>
      <c r="F1777" s="10">
        <f t="shared" ca="1" si="55"/>
        <v>6.7053875891150319E-2</v>
      </c>
      <c r="G1777" s="3" t="str">
        <f>VLOOKUP(Table3[[#This Row],[PRODUCT ID]],Table1[[PRODUCT]:[SELLING PRICE]],1,FALSE)</f>
        <v>Product727</v>
      </c>
      <c r="H1777" s="3" t="str">
        <f>VLOOKUP(Table3[[#This Row],[PRODUCT ID]],Table1[[PRODUCT]:[SELLING PRICE]],2,FALSE)</f>
        <v>Category2</v>
      </c>
      <c r="I1777" s="3" t="str">
        <f>VLOOKUP(Table3[[#This Row],[PRODUCT ID]],Table1[[PRODUCT]:[SELLING PRICE]],3,FALSE)</f>
        <v>Kg</v>
      </c>
      <c r="J1777" s="16">
        <f ca="1">VLOOKUP(Table3[[#This Row],[PRODUCT ID]],Table1[[PRODUCT]:[SELLING PRICE]],4,FALSE)</f>
        <v>231</v>
      </c>
      <c r="K1777" s="16">
        <f ca="1">VLOOKUP(Table3[[#This Row],[PRODUCT ID]],Table1[[PRODUCT]:[SELLING PRICE]],5,FALSE)</f>
        <v>264.03950063171976</v>
      </c>
      <c r="L1777" s="16">
        <f ca="1">J1777*Table3[[#This Row],[QUANTITY]]</f>
        <v>3465</v>
      </c>
      <c r="M1777" s="16">
        <f ca="1">K1777*Table3[[#This Row],[QUANTITY]]*(1-Table3[[#This Row],[DISCOUNT %]])</f>
        <v>3695.0194308899868</v>
      </c>
      <c r="N1777" s="3">
        <f>DAY(Table3[[#This Row],[DATE]])</f>
        <v>11</v>
      </c>
      <c r="O1777" s="3" t="str">
        <f>TEXT(Table3[[#This Row],[DATE]],"mmm")</f>
        <v>Nov</v>
      </c>
      <c r="P1777" s="3">
        <f>YEAR(Table3[[#This Row],[DATE]])</f>
        <v>2025</v>
      </c>
    </row>
    <row r="1778" spans="1:16" x14ac:dyDescent="0.3">
      <c r="A1778" s="6">
        <v>45973</v>
      </c>
      <c r="B1778" s="7" t="s">
        <v>1780</v>
      </c>
      <c r="C1778" s="9">
        <f t="shared" ca="1" si="54"/>
        <v>1</v>
      </c>
      <c r="D1778" s="9" t="s">
        <v>2115</v>
      </c>
      <c r="E1778" s="9" t="s">
        <v>2116</v>
      </c>
      <c r="F1778" s="10">
        <f t="shared" ca="1" si="55"/>
        <v>1.2565080930602602E-3</v>
      </c>
      <c r="G1778" s="3" t="str">
        <f>VLOOKUP(Table3[[#This Row],[PRODUCT ID]],Table1[[PRODUCT]:[SELLING PRICE]],1,FALSE)</f>
        <v>Product728</v>
      </c>
      <c r="H1778" s="3" t="str">
        <f>VLOOKUP(Table3[[#This Row],[PRODUCT ID]],Table1[[PRODUCT]:[SELLING PRICE]],2,FALSE)</f>
        <v>Category3</v>
      </c>
      <c r="I1778" s="3" t="str">
        <f>VLOOKUP(Table3[[#This Row],[PRODUCT ID]],Table1[[PRODUCT]:[SELLING PRICE]],3,FALSE)</f>
        <v>Kg</v>
      </c>
      <c r="J1778" s="16">
        <f ca="1">VLOOKUP(Table3[[#This Row],[PRODUCT ID]],Table1[[PRODUCT]:[SELLING PRICE]],4,FALSE)</f>
        <v>28</v>
      </c>
      <c r="K1778" s="16">
        <f ca="1">VLOOKUP(Table3[[#This Row],[PRODUCT ID]],Table1[[PRODUCT]:[SELLING PRICE]],5,FALSE)</f>
        <v>235.99795543332823</v>
      </c>
      <c r="L1778" s="16">
        <f ca="1">J1778*Table3[[#This Row],[QUANTITY]]</f>
        <v>28</v>
      </c>
      <c r="M1778" s="16">
        <f ca="1">K1778*Table3[[#This Row],[QUANTITY]]*(1-Table3[[#This Row],[DISCOUNT %]])</f>
        <v>235.7014220923806</v>
      </c>
      <c r="N1778" s="3">
        <f>DAY(Table3[[#This Row],[DATE]])</f>
        <v>12</v>
      </c>
      <c r="O1778" s="3" t="str">
        <f>TEXT(Table3[[#This Row],[DATE]],"mmm")</f>
        <v>Nov</v>
      </c>
      <c r="P1778" s="3">
        <f>YEAR(Table3[[#This Row],[DATE]])</f>
        <v>2025</v>
      </c>
    </row>
    <row r="1779" spans="1:16" x14ac:dyDescent="0.3">
      <c r="A1779" s="6">
        <v>45974</v>
      </c>
      <c r="B1779" s="7" t="s">
        <v>1781</v>
      </c>
      <c r="C1779" s="9">
        <f t="shared" ca="1" si="54"/>
        <v>9</v>
      </c>
      <c r="D1779" s="9" t="s">
        <v>2116</v>
      </c>
      <c r="E1779" s="9" t="s">
        <v>2116</v>
      </c>
      <c r="F1779" s="10">
        <f t="shared" ca="1" si="55"/>
        <v>7.8515648684848768E-2</v>
      </c>
      <c r="G1779" s="3" t="str">
        <f>VLOOKUP(Table3[[#This Row],[PRODUCT ID]],Table1[[PRODUCT]:[SELLING PRICE]],1,FALSE)</f>
        <v>Product729</v>
      </c>
      <c r="H1779" s="3" t="str">
        <f>VLOOKUP(Table3[[#This Row],[PRODUCT ID]],Table1[[PRODUCT]:[SELLING PRICE]],2,FALSE)</f>
        <v>Category4</v>
      </c>
      <c r="I1779" s="3" t="str">
        <f>VLOOKUP(Table3[[#This Row],[PRODUCT ID]],Table1[[PRODUCT]:[SELLING PRICE]],3,FALSE)</f>
        <v>Lt</v>
      </c>
      <c r="J1779" s="16">
        <f ca="1">VLOOKUP(Table3[[#This Row],[PRODUCT ID]],Table1[[PRODUCT]:[SELLING PRICE]],4,FALSE)</f>
        <v>26</v>
      </c>
      <c r="K1779" s="16">
        <f ca="1">VLOOKUP(Table3[[#This Row],[PRODUCT ID]],Table1[[PRODUCT]:[SELLING PRICE]],5,FALSE)</f>
        <v>243.60873401897607</v>
      </c>
      <c r="L1779" s="16">
        <f ca="1">J1779*Table3[[#This Row],[QUANTITY]]</f>
        <v>234</v>
      </c>
      <c r="M1779" s="16">
        <f ca="1">K1779*Table3[[#This Row],[QUANTITY]]*(1-Table3[[#This Row],[DISCOUNT %]])</f>
        <v>2020.3347261796325</v>
      </c>
      <c r="N1779" s="3">
        <f>DAY(Table3[[#This Row],[DATE]])</f>
        <v>13</v>
      </c>
      <c r="O1779" s="3" t="str">
        <f>TEXT(Table3[[#This Row],[DATE]],"mmm")</f>
        <v>Nov</v>
      </c>
      <c r="P1779" s="3">
        <f>YEAR(Table3[[#This Row],[DATE]])</f>
        <v>2025</v>
      </c>
    </row>
    <row r="1780" spans="1:16" x14ac:dyDescent="0.3">
      <c r="A1780" s="6">
        <v>45975</v>
      </c>
      <c r="B1780" s="7" t="s">
        <v>1782</v>
      </c>
      <c r="C1780" s="9">
        <f t="shared" ca="1" si="54"/>
        <v>3</v>
      </c>
      <c r="D1780" s="9" t="s">
        <v>2117</v>
      </c>
      <c r="E1780" s="9" t="s">
        <v>2118</v>
      </c>
      <c r="F1780" s="10">
        <f t="shared" ca="1" si="55"/>
        <v>8.672471392615784E-2</v>
      </c>
      <c r="G1780" s="3" t="str">
        <f>VLOOKUP(Table3[[#This Row],[PRODUCT ID]],Table1[[PRODUCT]:[SELLING PRICE]],1,FALSE)</f>
        <v>Product730</v>
      </c>
      <c r="H1780" s="3" t="str">
        <f>VLOOKUP(Table3[[#This Row],[PRODUCT ID]],Table1[[PRODUCT]:[SELLING PRICE]],2,FALSE)</f>
        <v>Category5</v>
      </c>
      <c r="I1780" s="3" t="str">
        <f>VLOOKUP(Table3[[#This Row],[PRODUCT ID]],Table1[[PRODUCT]:[SELLING PRICE]],3,FALSE)</f>
        <v>Kg</v>
      </c>
      <c r="J1780" s="16">
        <f ca="1">VLOOKUP(Table3[[#This Row],[PRODUCT ID]],Table1[[PRODUCT]:[SELLING PRICE]],4,FALSE)</f>
        <v>60</v>
      </c>
      <c r="K1780" s="16">
        <f ca="1">VLOOKUP(Table3[[#This Row],[PRODUCT ID]],Table1[[PRODUCT]:[SELLING PRICE]],5,FALSE)</f>
        <v>220.94841570064551</v>
      </c>
      <c r="L1780" s="16">
        <f ca="1">J1780*Table3[[#This Row],[QUANTITY]]</f>
        <v>180</v>
      </c>
      <c r="M1780" s="16">
        <f ca="1">K1780*Table3[[#This Row],[QUANTITY]]*(1-Table3[[#This Row],[DISCOUNT %]])</f>
        <v>605.36018266970768</v>
      </c>
      <c r="N1780" s="3">
        <f>DAY(Table3[[#This Row],[DATE]])</f>
        <v>14</v>
      </c>
      <c r="O1780" s="3" t="str">
        <f>TEXT(Table3[[#This Row],[DATE]],"mmm")</f>
        <v>Nov</v>
      </c>
      <c r="P1780" s="3">
        <f>YEAR(Table3[[#This Row],[DATE]])</f>
        <v>2025</v>
      </c>
    </row>
    <row r="1781" spans="1:16" x14ac:dyDescent="0.3">
      <c r="A1781" s="6">
        <v>45976</v>
      </c>
      <c r="B1781" s="7" t="s">
        <v>1783</v>
      </c>
      <c r="C1781" s="9">
        <f t="shared" ca="1" si="54"/>
        <v>8</v>
      </c>
      <c r="D1781" s="9" t="s">
        <v>2115</v>
      </c>
      <c r="E1781" s="9" t="s">
        <v>2118</v>
      </c>
      <c r="F1781" s="10">
        <f t="shared" ca="1" si="55"/>
        <v>2.6001489946005055E-2</v>
      </c>
      <c r="G1781" s="3" t="str">
        <f>VLOOKUP(Table3[[#This Row],[PRODUCT ID]],Table1[[PRODUCT]:[SELLING PRICE]],1,FALSE)</f>
        <v>Product731</v>
      </c>
      <c r="H1781" s="3" t="str">
        <f>VLOOKUP(Table3[[#This Row],[PRODUCT ID]],Table1[[PRODUCT]:[SELLING PRICE]],2,FALSE)</f>
        <v>Category1</v>
      </c>
      <c r="I1781" s="3" t="str">
        <f>VLOOKUP(Table3[[#This Row],[PRODUCT ID]],Table1[[PRODUCT]:[SELLING PRICE]],3,FALSE)</f>
        <v>Lt</v>
      </c>
      <c r="J1781" s="16">
        <f ca="1">VLOOKUP(Table3[[#This Row],[PRODUCT ID]],Table1[[PRODUCT]:[SELLING PRICE]],4,FALSE)</f>
        <v>144</v>
      </c>
      <c r="K1781" s="16">
        <f ca="1">VLOOKUP(Table3[[#This Row],[PRODUCT ID]],Table1[[PRODUCT]:[SELLING PRICE]],5,FALSE)</f>
        <v>49.535815251049996</v>
      </c>
      <c r="L1781" s="16">
        <f ca="1">J1781*Table3[[#This Row],[QUANTITY]]</f>
        <v>1152</v>
      </c>
      <c r="M1781" s="16">
        <f ca="1">K1781*Table3[[#This Row],[QUANTITY]]*(1-Table3[[#This Row],[DISCOUNT %]])</f>
        <v>385.98248199066126</v>
      </c>
      <c r="N1781" s="3">
        <f>DAY(Table3[[#This Row],[DATE]])</f>
        <v>15</v>
      </c>
      <c r="O1781" s="3" t="str">
        <f>TEXT(Table3[[#This Row],[DATE]],"mmm")</f>
        <v>Nov</v>
      </c>
      <c r="P1781" s="3">
        <f>YEAR(Table3[[#This Row],[DATE]])</f>
        <v>2025</v>
      </c>
    </row>
    <row r="1782" spans="1:16" x14ac:dyDescent="0.3">
      <c r="A1782" s="6">
        <v>45977</v>
      </c>
      <c r="B1782" s="7" t="s">
        <v>1784</v>
      </c>
      <c r="C1782" s="9">
        <f t="shared" ca="1" si="54"/>
        <v>13</v>
      </c>
      <c r="D1782" s="9" t="s">
        <v>2115</v>
      </c>
      <c r="E1782" s="9" t="s">
        <v>2116</v>
      </c>
      <c r="F1782" s="10">
        <f t="shared" ca="1" si="55"/>
        <v>7.0214111613715713E-2</v>
      </c>
      <c r="G1782" s="3" t="str">
        <f>VLOOKUP(Table3[[#This Row],[PRODUCT ID]],Table1[[PRODUCT]:[SELLING PRICE]],1,FALSE)</f>
        <v>Product732</v>
      </c>
      <c r="H1782" s="3" t="str">
        <f>VLOOKUP(Table3[[#This Row],[PRODUCT ID]],Table1[[PRODUCT]:[SELLING PRICE]],2,FALSE)</f>
        <v>Category2</v>
      </c>
      <c r="I1782" s="3" t="str">
        <f>VLOOKUP(Table3[[#This Row],[PRODUCT ID]],Table1[[PRODUCT]:[SELLING PRICE]],3,FALSE)</f>
        <v>Ft</v>
      </c>
      <c r="J1782" s="16">
        <f ca="1">VLOOKUP(Table3[[#This Row],[PRODUCT ID]],Table1[[PRODUCT]:[SELLING PRICE]],4,FALSE)</f>
        <v>130</v>
      </c>
      <c r="K1782" s="16">
        <f ca="1">VLOOKUP(Table3[[#This Row],[PRODUCT ID]],Table1[[PRODUCT]:[SELLING PRICE]],5,FALSE)</f>
        <v>233.43901586511393</v>
      </c>
      <c r="L1782" s="16">
        <f ca="1">J1782*Table3[[#This Row],[QUANTITY]]</f>
        <v>1690</v>
      </c>
      <c r="M1782" s="16">
        <f ca="1">K1782*Table3[[#This Row],[QUANTITY]]*(1-Table3[[#This Row],[DISCOUNT %]])</f>
        <v>2821.6279357521435</v>
      </c>
      <c r="N1782" s="3">
        <f>DAY(Table3[[#This Row],[DATE]])</f>
        <v>16</v>
      </c>
      <c r="O1782" s="3" t="str">
        <f>TEXT(Table3[[#This Row],[DATE]],"mmm")</f>
        <v>Nov</v>
      </c>
      <c r="P1782" s="3">
        <f>YEAR(Table3[[#This Row],[DATE]])</f>
        <v>2025</v>
      </c>
    </row>
    <row r="1783" spans="1:16" x14ac:dyDescent="0.3">
      <c r="A1783" s="6">
        <v>45978</v>
      </c>
      <c r="B1783" s="7" t="s">
        <v>1785</v>
      </c>
      <c r="C1783" s="9">
        <f t="shared" ca="1" si="54"/>
        <v>3</v>
      </c>
      <c r="D1783" s="9" t="s">
        <v>2115</v>
      </c>
      <c r="E1783" s="9" t="s">
        <v>2116</v>
      </c>
      <c r="F1783" s="10">
        <f t="shared" ca="1" si="55"/>
        <v>5.6852049825589127E-2</v>
      </c>
      <c r="G1783" s="3" t="str">
        <f>VLOOKUP(Table3[[#This Row],[PRODUCT ID]],Table1[[PRODUCT]:[SELLING PRICE]],1,FALSE)</f>
        <v>Product733</v>
      </c>
      <c r="H1783" s="3" t="str">
        <f>VLOOKUP(Table3[[#This Row],[PRODUCT ID]],Table1[[PRODUCT]:[SELLING PRICE]],2,FALSE)</f>
        <v>Category3</v>
      </c>
      <c r="I1783" s="3" t="str">
        <f>VLOOKUP(Table3[[#This Row],[PRODUCT ID]],Table1[[PRODUCT]:[SELLING PRICE]],3,FALSE)</f>
        <v>Kg</v>
      </c>
      <c r="J1783" s="16">
        <f ca="1">VLOOKUP(Table3[[#This Row],[PRODUCT ID]],Table1[[PRODUCT]:[SELLING PRICE]],4,FALSE)</f>
        <v>154</v>
      </c>
      <c r="K1783" s="16">
        <f ca="1">VLOOKUP(Table3[[#This Row],[PRODUCT ID]],Table1[[PRODUCT]:[SELLING PRICE]],5,FALSE)</f>
        <v>117.20226459063348</v>
      </c>
      <c r="L1783" s="16">
        <f ca="1">J1783*Table3[[#This Row],[QUANTITY]]</f>
        <v>462</v>
      </c>
      <c r="M1783" s="16">
        <f ca="1">K1783*Table3[[#This Row],[QUANTITY]]*(1-Table3[[#This Row],[DISCOUNT %]])</f>
        <v>331.61722681336471</v>
      </c>
      <c r="N1783" s="3">
        <f>DAY(Table3[[#This Row],[DATE]])</f>
        <v>17</v>
      </c>
      <c r="O1783" s="3" t="str">
        <f>TEXT(Table3[[#This Row],[DATE]],"mmm")</f>
        <v>Nov</v>
      </c>
      <c r="P1783" s="3">
        <f>YEAR(Table3[[#This Row],[DATE]])</f>
        <v>2025</v>
      </c>
    </row>
    <row r="1784" spans="1:16" x14ac:dyDescent="0.3">
      <c r="A1784" s="6">
        <v>45979</v>
      </c>
      <c r="B1784" s="7" t="s">
        <v>1786</v>
      </c>
      <c r="C1784" s="9">
        <f t="shared" ca="1" si="54"/>
        <v>4</v>
      </c>
      <c r="D1784" s="9" t="s">
        <v>2116</v>
      </c>
      <c r="E1784" s="9" t="s">
        <v>2116</v>
      </c>
      <c r="F1784" s="10">
        <f t="shared" ca="1" si="55"/>
        <v>6.7539186142543603E-2</v>
      </c>
      <c r="G1784" s="3" t="str">
        <f>VLOOKUP(Table3[[#This Row],[PRODUCT ID]],Table1[[PRODUCT]:[SELLING PRICE]],1,FALSE)</f>
        <v>Product734</v>
      </c>
      <c r="H1784" s="3" t="str">
        <f>VLOOKUP(Table3[[#This Row],[PRODUCT ID]],Table1[[PRODUCT]:[SELLING PRICE]],2,FALSE)</f>
        <v>Category4</v>
      </c>
      <c r="I1784" s="3" t="str">
        <f>VLOOKUP(Table3[[#This Row],[PRODUCT ID]],Table1[[PRODUCT]:[SELLING PRICE]],3,FALSE)</f>
        <v>No</v>
      </c>
      <c r="J1784" s="16">
        <f ca="1">VLOOKUP(Table3[[#This Row],[PRODUCT ID]],Table1[[PRODUCT]:[SELLING PRICE]],4,FALSE)</f>
        <v>180</v>
      </c>
      <c r="K1784" s="16">
        <f ca="1">VLOOKUP(Table3[[#This Row],[PRODUCT ID]],Table1[[PRODUCT]:[SELLING PRICE]],5,FALSE)</f>
        <v>305.29138548332213</v>
      </c>
      <c r="L1784" s="16">
        <f ca="1">J1784*Table3[[#This Row],[QUANTITY]]</f>
        <v>720</v>
      </c>
      <c r="M1784" s="16">
        <f ca="1">K1784*Table3[[#This Row],[QUANTITY]]*(1-Table3[[#This Row],[DISCOUNT %]])</f>
        <v>1138.689015085796</v>
      </c>
      <c r="N1784" s="3">
        <f>DAY(Table3[[#This Row],[DATE]])</f>
        <v>18</v>
      </c>
      <c r="O1784" s="3" t="str">
        <f>TEXT(Table3[[#This Row],[DATE]],"mmm")</f>
        <v>Nov</v>
      </c>
      <c r="P1784" s="3">
        <f>YEAR(Table3[[#This Row],[DATE]])</f>
        <v>2025</v>
      </c>
    </row>
    <row r="1785" spans="1:16" x14ac:dyDescent="0.3">
      <c r="A1785" s="6">
        <v>45980</v>
      </c>
      <c r="B1785" s="7" t="s">
        <v>1787</v>
      </c>
      <c r="C1785" s="9">
        <f t="shared" ca="1" si="54"/>
        <v>3</v>
      </c>
      <c r="D1785" s="9" t="s">
        <v>2116</v>
      </c>
      <c r="E1785" s="9" t="s">
        <v>2116</v>
      </c>
      <c r="F1785" s="10">
        <f t="shared" ca="1" si="55"/>
        <v>1.6668830567379535E-2</v>
      </c>
      <c r="G1785" s="3" t="str">
        <f>VLOOKUP(Table3[[#This Row],[PRODUCT ID]],Table1[[PRODUCT]:[SELLING PRICE]],1,FALSE)</f>
        <v>Product735</v>
      </c>
      <c r="H1785" s="3" t="str">
        <f>VLOOKUP(Table3[[#This Row],[PRODUCT ID]],Table1[[PRODUCT]:[SELLING PRICE]],2,FALSE)</f>
        <v>Category5</v>
      </c>
      <c r="I1785" s="3" t="str">
        <f>VLOOKUP(Table3[[#This Row],[PRODUCT ID]],Table1[[PRODUCT]:[SELLING PRICE]],3,FALSE)</f>
        <v>No</v>
      </c>
      <c r="J1785" s="16">
        <f ca="1">VLOOKUP(Table3[[#This Row],[PRODUCT ID]],Table1[[PRODUCT]:[SELLING PRICE]],4,FALSE)</f>
        <v>186</v>
      </c>
      <c r="K1785" s="16">
        <f ca="1">VLOOKUP(Table3[[#This Row],[PRODUCT ID]],Table1[[PRODUCT]:[SELLING PRICE]],5,FALSE)</f>
        <v>305.95102303561646</v>
      </c>
      <c r="L1785" s="16">
        <f ca="1">J1785*Table3[[#This Row],[QUANTITY]]</f>
        <v>558</v>
      </c>
      <c r="M1785" s="16">
        <f ca="1">K1785*Table3[[#This Row],[QUANTITY]]*(1-Table3[[#This Row],[DISCOUNT %]])</f>
        <v>902.55353181215798</v>
      </c>
      <c r="N1785" s="3">
        <f>DAY(Table3[[#This Row],[DATE]])</f>
        <v>19</v>
      </c>
      <c r="O1785" s="3" t="str">
        <f>TEXT(Table3[[#This Row],[DATE]],"mmm")</f>
        <v>Nov</v>
      </c>
      <c r="P1785" s="3">
        <f>YEAR(Table3[[#This Row],[DATE]])</f>
        <v>2025</v>
      </c>
    </row>
    <row r="1786" spans="1:16" x14ac:dyDescent="0.3">
      <c r="A1786" s="6">
        <v>45981</v>
      </c>
      <c r="B1786" s="7" t="s">
        <v>1788</v>
      </c>
      <c r="C1786" s="9">
        <f t="shared" ca="1" si="54"/>
        <v>7</v>
      </c>
      <c r="D1786" s="9" t="s">
        <v>2116</v>
      </c>
      <c r="E1786" s="9" t="s">
        <v>2118</v>
      </c>
      <c r="F1786" s="10">
        <f t="shared" ca="1" si="55"/>
        <v>6.8504758701812732E-2</v>
      </c>
      <c r="G1786" s="3" t="str">
        <f>VLOOKUP(Table3[[#This Row],[PRODUCT ID]],Table1[[PRODUCT]:[SELLING PRICE]],1,FALSE)</f>
        <v>Product736</v>
      </c>
      <c r="H1786" s="3" t="str">
        <f>VLOOKUP(Table3[[#This Row],[PRODUCT ID]],Table1[[PRODUCT]:[SELLING PRICE]],2,FALSE)</f>
        <v>Category1</v>
      </c>
      <c r="I1786" s="3" t="str">
        <f>VLOOKUP(Table3[[#This Row],[PRODUCT ID]],Table1[[PRODUCT]:[SELLING PRICE]],3,FALSE)</f>
        <v>Ft</v>
      </c>
      <c r="J1786" s="16">
        <f ca="1">VLOOKUP(Table3[[#This Row],[PRODUCT ID]],Table1[[PRODUCT]:[SELLING PRICE]],4,FALSE)</f>
        <v>9</v>
      </c>
      <c r="K1786" s="16">
        <f ca="1">VLOOKUP(Table3[[#This Row],[PRODUCT ID]],Table1[[PRODUCT]:[SELLING PRICE]],5,FALSE)</f>
        <v>195.73054965622023</v>
      </c>
      <c r="L1786" s="16">
        <f ca="1">J1786*Table3[[#This Row],[QUANTITY]]</f>
        <v>63</v>
      </c>
      <c r="M1786" s="16">
        <f ca="1">K1786*Table3[[#This Row],[QUANTITY]]*(1-Table3[[#This Row],[DISCOUNT %]])</f>
        <v>1276.2545290701337</v>
      </c>
      <c r="N1786" s="3">
        <f>DAY(Table3[[#This Row],[DATE]])</f>
        <v>20</v>
      </c>
      <c r="O1786" s="3" t="str">
        <f>TEXT(Table3[[#This Row],[DATE]],"mmm")</f>
        <v>Nov</v>
      </c>
      <c r="P1786" s="3">
        <f>YEAR(Table3[[#This Row],[DATE]])</f>
        <v>2025</v>
      </c>
    </row>
    <row r="1787" spans="1:16" x14ac:dyDescent="0.3">
      <c r="A1787" s="6">
        <v>45982</v>
      </c>
      <c r="B1787" s="7" t="s">
        <v>1789</v>
      </c>
      <c r="C1787" s="9">
        <f t="shared" ca="1" si="54"/>
        <v>4</v>
      </c>
      <c r="D1787" s="9" t="s">
        <v>2115</v>
      </c>
      <c r="E1787" s="9" t="s">
        <v>2116</v>
      </c>
      <c r="F1787" s="10">
        <f t="shared" ca="1" si="55"/>
        <v>4.364888924188233E-2</v>
      </c>
      <c r="G1787" s="3" t="str">
        <f>VLOOKUP(Table3[[#This Row],[PRODUCT ID]],Table1[[PRODUCT]:[SELLING PRICE]],1,FALSE)</f>
        <v>Product737</v>
      </c>
      <c r="H1787" s="3" t="str">
        <f>VLOOKUP(Table3[[#This Row],[PRODUCT ID]],Table1[[PRODUCT]:[SELLING PRICE]],2,FALSE)</f>
        <v>Category2</v>
      </c>
      <c r="I1787" s="3" t="str">
        <f>VLOOKUP(Table3[[#This Row],[PRODUCT ID]],Table1[[PRODUCT]:[SELLING PRICE]],3,FALSE)</f>
        <v>No</v>
      </c>
      <c r="J1787" s="16">
        <f ca="1">VLOOKUP(Table3[[#This Row],[PRODUCT ID]],Table1[[PRODUCT]:[SELLING PRICE]],4,FALSE)</f>
        <v>76</v>
      </c>
      <c r="K1787" s="16">
        <f ca="1">VLOOKUP(Table3[[#This Row],[PRODUCT ID]],Table1[[PRODUCT]:[SELLING PRICE]],5,FALSE)</f>
        <v>230.46902977406558</v>
      </c>
      <c r="L1787" s="16">
        <f ca="1">J1787*Table3[[#This Row],[QUANTITY]]</f>
        <v>304</v>
      </c>
      <c r="M1787" s="16">
        <f ca="1">K1787*Table3[[#This Row],[QUANTITY]]*(1-Table3[[#This Row],[DISCOUNT %]])</f>
        <v>881.63725047909315</v>
      </c>
      <c r="N1787" s="3">
        <f>DAY(Table3[[#This Row],[DATE]])</f>
        <v>21</v>
      </c>
      <c r="O1787" s="3" t="str">
        <f>TEXT(Table3[[#This Row],[DATE]],"mmm")</f>
        <v>Nov</v>
      </c>
      <c r="P1787" s="3">
        <f>YEAR(Table3[[#This Row],[DATE]])</f>
        <v>2025</v>
      </c>
    </row>
    <row r="1788" spans="1:16" x14ac:dyDescent="0.3">
      <c r="A1788" s="6">
        <v>45983</v>
      </c>
      <c r="B1788" s="7" t="s">
        <v>1790</v>
      </c>
      <c r="C1788" s="9">
        <f t="shared" ca="1" si="54"/>
        <v>2</v>
      </c>
      <c r="D1788" s="9" t="s">
        <v>2117</v>
      </c>
      <c r="E1788" s="9" t="s">
        <v>2116</v>
      </c>
      <c r="F1788" s="10">
        <f t="shared" ca="1" si="55"/>
        <v>8.7727770251557202E-3</v>
      </c>
      <c r="G1788" s="3" t="str">
        <f>VLOOKUP(Table3[[#This Row],[PRODUCT ID]],Table1[[PRODUCT]:[SELLING PRICE]],1,FALSE)</f>
        <v>Product738</v>
      </c>
      <c r="H1788" s="3" t="str">
        <f>VLOOKUP(Table3[[#This Row],[PRODUCT ID]],Table1[[PRODUCT]:[SELLING PRICE]],2,FALSE)</f>
        <v>Category3</v>
      </c>
      <c r="I1788" s="3" t="str">
        <f>VLOOKUP(Table3[[#This Row],[PRODUCT ID]],Table1[[PRODUCT]:[SELLING PRICE]],3,FALSE)</f>
        <v>Kg</v>
      </c>
      <c r="J1788" s="16">
        <f ca="1">VLOOKUP(Table3[[#This Row],[PRODUCT ID]],Table1[[PRODUCT]:[SELLING PRICE]],4,FALSE)</f>
        <v>224</v>
      </c>
      <c r="K1788" s="16">
        <f ca="1">VLOOKUP(Table3[[#This Row],[PRODUCT ID]],Table1[[PRODUCT]:[SELLING PRICE]],5,FALSE)</f>
        <v>90.052283864590478</v>
      </c>
      <c r="L1788" s="16">
        <f ca="1">J1788*Table3[[#This Row],[QUANTITY]]</f>
        <v>448</v>
      </c>
      <c r="M1788" s="16">
        <f ca="1">K1788*Table3[[#This Row],[QUANTITY]]*(1-Table3[[#This Row],[DISCOUNT %]])</f>
        <v>178.52455051528079</v>
      </c>
      <c r="N1788" s="3">
        <f>DAY(Table3[[#This Row],[DATE]])</f>
        <v>22</v>
      </c>
      <c r="O1788" s="3" t="str">
        <f>TEXT(Table3[[#This Row],[DATE]],"mmm")</f>
        <v>Nov</v>
      </c>
      <c r="P1788" s="3">
        <f>YEAR(Table3[[#This Row],[DATE]])</f>
        <v>2025</v>
      </c>
    </row>
    <row r="1789" spans="1:16" x14ac:dyDescent="0.3">
      <c r="A1789" s="6">
        <v>45984</v>
      </c>
      <c r="B1789" s="7" t="s">
        <v>1791</v>
      </c>
      <c r="C1789" s="9">
        <f t="shared" ca="1" si="54"/>
        <v>10</v>
      </c>
      <c r="D1789" s="9" t="s">
        <v>2117</v>
      </c>
      <c r="E1789" s="9" t="s">
        <v>2116</v>
      </c>
      <c r="F1789" s="10">
        <f t="shared" ca="1" si="55"/>
        <v>6.5640434017740085E-2</v>
      </c>
      <c r="G1789" s="3" t="str">
        <f>VLOOKUP(Table3[[#This Row],[PRODUCT ID]],Table1[[PRODUCT]:[SELLING PRICE]],1,FALSE)</f>
        <v>Product739</v>
      </c>
      <c r="H1789" s="3" t="str">
        <f>VLOOKUP(Table3[[#This Row],[PRODUCT ID]],Table1[[PRODUCT]:[SELLING PRICE]],2,FALSE)</f>
        <v>Category4</v>
      </c>
      <c r="I1789" s="3" t="str">
        <f>VLOOKUP(Table3[[#This Row],[PRODUCT ID]],Table1[[PRODUCT]:[SELLING PRICE]],3,FALSE)</f>
        <v>Kg</v>
      </c>
      <c r="J1789" s="16">
        <f ca="1">VLOOKUP(Table3[[#This Row],[PRODUCT ID]],Table1[[PRODUCT]:[SELLING PRICE]],4,FALSE)</f>
        <v>29</v>
      </c>
      <c r="K1789" s="16">
        <f ca="1">VLOOKUP(Table3[[#This Row],[PRODUCT ID]],Table1[[PRODUCT]:[SELLING PRICE]],5,FALSE)</f>
        <v>23.557381187137537</v>
      </c>
      <c r="L1789" s="16">
        <f ca="1">J1789*Table3[[#This Row],[QUANTITY]]</f>
        <v>290</v>
      </c>
      <c r="M1789" s="16">
        <f ca="1">K1789*Table3[[#This Row],[QUANTITY]]*(1-Table3[[#This Row],[DISCOUNT %]])</f>
        <v>220.11064461692484</v>
      </c>
      <c r="N1789" s="3">
        <f>DAY(Table3[[#This Row],[DATE]])</f>
        <v>23</v>
      </c>
      <c r="O1789" s="3" t="str">
        <f>TEXT(Table3[[#This Row],[DATE]],"mmm")</f>
        <v>Nov</v>
      </c>
      <c r="P1789" s="3">
        <f>YEAR(Table3[[#This Row],[DATE]])</f>
        <v>2025</v>
      </c>
    </row>
    <row r="1790" spans="1:16" x14ac:dyDescent="0.3">
      <c r="A1790" s="6">
        <v>45985</v>
      </c>
      <c r="B1790" s="7" t="s">
        <v>1792</v>
      </c>
      <c r="C1790" s="9">
        <f t="shared" ca="1" si="54"/>
        <v>14</v>
      </c>
      <c r="D1790" s="9" t="s">
        <v>2116</v>
      </c>
      <c r="E1790" s="9" t="s">
        <v>2116</v>
      </c>
      <c r="F1790" s="10">
        <f t="shared" ca="1" si="55"/>
        <v>8.0541807741837165E-3</v>
      </c>
      <c r="G1790" s="3" t="str">
        <f>VLOOKUP(Table3[[#This Row],[PRODUCT ID]],Table1[[PRODUCT]:[SELLING PRICE]],1,FALSE)</f>
        <v>Product740</v>
      </c>
      <c r="H1790" s="3" t="str">
        <f>VLOOKUP(Table3[[#This Row],[PRODUCT ID]],Table1[[PRODUCT]:[SELLING PRICE]],2,FALSE)</f>
        <v>Category5</v>
      </c>
      <c r="I1790" s="3" t="str">
        <f>VLOOKUP(Table3[[#This Row],[PRODUCT ID]],Table1[[PRODUCT]:[SELLING PRICE]],3,FALSE)</f>
        <v>Lt</v>
      </c>
      <c r="J1790" s="16">
        <f ca="1">VLOOKUP(Table3[[#This Row],[PRODUCT ID]],Table1[[PRODUCT]:[SELLING PRICE]],4,FALSE)</f>
        <v>33</v>
      </c>
      <c r="K1790" s="16">
        <f ca="1">VLOOKUP(Table3[[#This Row],[PRODUCT ID]],Table1[[PRODUCT]:[SELLING PRICE]],5,FALSE)</f>
        <v>120.36446564565458</v>
      </c>
      <c r="L1790" s="16">
        <f ca="1">J1790*Table3[[#This Row],[QUANTITY]]</f>
        <v>462</v>
      </c>
      <c r="M1790" s="16">
        <f ca="1">K1790*Table3[[#This Row],[QUANTITY]]*(1-Table3[[#This Row],[DISCOUNT %]])</f>
        <v>1671.5303987277903</v>
      </c>
      <c r="N1790" s="3">
        <f>DAY(Table3[[#This Row],[DATE]])</f>
        <v>24</v>
      </c>
      <c r="O1790" s="3" t="str">
        <f>TEXT(Table3[[#This Row],[DATE]],"mmm")</f>
        <v>Nov</v>
      </c>
      <c r="P1790" s="3">
        <f>YEAR(Table3[[#This Row],[DATE]])</f>
        <v>2025</v>
      </c>
    </row>
    <row r="1791" spans="1:16" x14ac:dyDescent="0.3">
      <c r="A1791" s="6">
        <v>45986</v>
      </c>
      <c r="B1791" s="7" t="s">
        <v>1793</v>
      </c>
      <c r="C1791" s="9">
        <f t="shared" ca="1" si="54"/>
        <v>12</v>
      </c>
      <c r="D1791" s="9" t="s">
        <v>2116</v>
      </c>
      <c r="E1791" s="9" t="s">
        <v>2116</v>
      </c>
      <c r="F1791" s="10">
        <f t="shared" ca="1" si="55"/>
        <v>3.4258799353279371E-2</v>
      </c>
      <c r="G1791" s="3" t="str">
        <f>VLOOKUP(Table3[[#This Row],[PRODUCT ID]],Table1[[PRODUCT]:[SELLING PRICE]],1,FALSE)</f>
        <v>Product741</v>
      </c>
      <c r="H1791" s="3" t="str">
        <f>VLOOKUP(Table3[[#This Row],[PRODUCT ID]],Table1[[PRODUCT]:[SELLING PRICE]],2,FALSE)</f>
        <v>Category1</v>
      </c>
      <c r="I1791" s="3" t="str">
        <f>VLOOKUP(Table3[[#This Row],[PRODUCT ID]],Table1[[PRODUCT]:[SELLING PRICE]],3,FALSE)</f>
        <v>Kg</v>
      </c>
      <c r="J1791" s="16">
        <f ca="1">VLOOKUP(Table3[[#This Row],[PRODUCT ID]],Table1[[PRODUCT]:[SELLING PRICE]],4,FALSE)</f>
        <v>201</v>
      </c>
      <c r="K1791" s="16">
        <f ca="1">VLOOKUP(Table3[[#This Row],[PRODUCT ID]],Table1[[PRODUCT]:[SELLING PRICE]],5,FALSE)</f>
        <v>250.06310638402093</v>
      </c>
      <c r="L1791" s="16">
        <f ca="1">J1791*Table3[[#This Row],[QUANTITY]]</f>
        <v>2412</v>
      </c>
      <c r="M1791" s="16">
        <f ca="1">K1791*Table3[[#This Row],[QUANTITY]]*(1-Table3[[#This Row],[DISCOUNT %]])</f>
        <v>2897.9549351610362</v>
      </c>
      <c r="N1791" s="3">
        <f>DAY(Table3[[#This Row],[DATE]])</f>
        <v>25</v>
      </c>
      <c r="O1791" s="3" t="str">
        <f>TEXT(Table3[[#This Row],[DATE]],"mmm")</f>
        <v>Nov</v>
      </c>
      <c r="P1791" s="3">
        <f>YEAR(Table3[[#This Row],[DATE]])</f>
        <v>2025</v>
      </c>
    </row>
    <row r="1792" spans="1:16" x14ac:dyDescent="0.3">
      <c r="A1792" s="6">
        <v>45987</v>
      </c>
      <c r="B1792" s="7" t="s">
        <v>1794</v>
      </c>
      <c r="C1792" s="9">
        <f t="shared" ca="1" si="54"/>
        <v>4</v>
      </c>
      <c r="D1792" s="9" t="s">
        <v>2116</v>
      </c>
      <c r="E1792" s="9" t="s">
        <v>2118</v>
      </c>
      <c r="F1792" s="10">
        <f t="shared" ca="1" si="55"/>
        <v>4.5112588649474643E-2</v>
      </c>
      <c r="G1792" s="3" t="str">
        <f>VLOOKUP(Table3[[#This Row],[PRODUCT ID]],Table1[[PRODUCT]:[SELLING PRICE]],1,FALSE)</f>
        <v>Product742</v>
      </c>
      <c r="H1792" s="3" t="str">
        <f>VLOOKUP(Table3[[#This Row],[PRODUCT ID]],Table1[[PRODUCT]:[SELLING PRICE]],2,FALSE)</f>
        <v>Category2</v>
      </c>
      <c r="I1792" s="3" t="str">
        <f>VLOOKUP(Table3[[#This Row],[PRODUCT ID]],Table1[[PRODUCT]:[SELLING PRICE]],3,FALSE)</f>
        <v>Lt</v>
      </c>
      <c r="J1792" s="16">
        <f ca="1">VLOOKUP(Table3[[#This Row],[PRODUCT ID]],Table1[[PRODUCT]:[SELLING PRICE]],4,FALSE)</f>
        <v>136</v>
      </c>
      <c r="K1792" s="16">
        <f ca="1">VLOOKUP(Table3[[#This Row],[PRODUCT ID]],Table1[[PRODUCT]:[SELLING PRICE]],5,FALSE)</f>
        <v>90.26523679784006</v>
      </c>
      <c r="L1792" s="16">
        <f ca="1">J1792*Table3[[#This Row],[QUANTITY]]</f>
        <v>544</v>
      </c>
      <c r="M1792" s="16">
        <f ca="1">K1792*Table3[[#This Row],[QUANTITY]]*(1-Table3[[#This Row],[DISCOUNT %]])</f>
        <v>344.77255320332671</v>
      </c>
      <c r="N1792" s="3">
        <f>DAY(Table3[[#This Row],[DATE]])</f>
        <v>26</v>
      </c>
      <c r="O1792" s="3" t="str">
        <f>TEXT(Table3[[#This Row],[DATE]],"mmm")</f>
        <v>Nov</v>
      </c>
      <c r="P1792" s="3">
        <f>YEAR(Table3[[#This Row],[DATE]])</f>
        <v>2025</v>
      </c>
    </row>
    <row r="1793" spans="1:16" x14ac:dyDescent="0.3">
      <c r="A1793" s="6">
        <v>45988</v>
      </c>
      <c r="B1793" s="7" t="s">
        <v>1795</v>
      </c>
      <c r="C1793" s="9">
        <f t="shared" ca="1" si="54"/>
        <v>3</v>
      </c>
      <c r="D1793" s="9" t="s">
        <v>2116</v>
      </c>
      <c r="E1793" s="9" t="s">
        <v>2118</v>
      </c>
      <c r="F1793" s="10">
        <f t="shared" ca="1" si="55"/>
        <v>4.6101643213762753E-3</v>
      </c>
      <c r="G1793" s="3" t="str">
        <f>VLOOKUP(Table3[[#This Row],[PRODUCT ID]],Table1[[PRODUCT]:[SELLING PRICE]],1,FALSE)</f>
        <v>Product743</v>
      </c>
      <c r="H1793" s="3" t="str">
        <f>VLOOKUP(Table3[[#This Row],[PRODUCT ID]],Table1[[PRODUCT]:[SELLING PRICE]],2,FALSE)</f>
        <v>Category3</v>
      </c>
      <c r="I1793" s="3" t="str">
        <f>VLOOKUP(Table3[[#This Row],[PRODUCT ID]],Table1[[PRODUCT]:[SELLING PRICE]],3,FALSE)</f>
        <v>Ft</v>
      </c>
      <c r="J1793" s="16">
        <f ca="1">VLOOKUP(Table3[[#This Row],[PRODUCT ID]],Table1[[PRODUCT]:[SELLING PRICE]],4,FALSE)</f>
        <v>138</v>
      </c>
      <c r="K1793" s="16">
        <f ca="1">VLOOKUP(Table3[[#This Row],[PRODUCT ID]],Table1[[PRODUCT]:[SELLING PRICE]],5,FALSE)</f>
        <v>219.22269995743451</v>
      </c>
      <c r="L1793" s="16">
        <f ca="1">J1793*Table3[[#This Row],[QUANTITY]]</f>
        <v>414</v>
      </c>
      <c r="M1793" s="16">
        <f ca="1">K1793*Table3[[#This Row],[QUANTITY]]*(1-Table3[[#This Row],[DISCOUNT %]])</f>
        <v>654.63614186296491</v>
      </c>
      <c r="N1793" s="3">
        <f>DAY(Table3[[#This Row],[DATE]])</f>
        <v>27</v>
      </c>
      <c r="O1793" s="3" t="str">
        <f>TEXT(Table3[[#This Row],[DATE]],"mmm")</f>
        <v>Nov</v>
      </c>
      <c r="P1793" s="3">
        <f>YEAR(Table3[[#This Row],[DATE]])</f>
        <v>2025</v>
      </c>
    </row>
    <row r="1794" spans="1:16" x14ac:dyDescent="0.3">
      <c r="A1794" s="6">
        <v>45989</v>
      </c>
      <c r="B1794" s="7" t="s">
        <v>1796</v>
      </c>
      <c r="C1794" s="9">
        <f t="shared" ca="1" si="54"/>
        <v>8</v>
      </c>
      <c r="D1794" s="9" t="s">
        <v>2115</v>
      </c>
      <c r="E1794" s="9" t="s">
        <v>2116</v>
      </c>
      <c r="F1794" s="10">
        <f t="shared" ca="1" si="55"/>
        <v>8.688271816324783E-2</v>
      </c>
      <c r="G1794" s="3" t="str">
        <f>VLOOKUP(Table3[[#This Row],[PRODUCT ID]],Table1[[PRODUCT]:[SELLING PRICE]],1,FALSE)</f>
        <v>Product744</v>
      </c>
      <c r="H1794" s="3" t="str">
        <f>VLOOKUP(Table3[[#This Row],[PRODUCT ID]],Table1[[PRODUCT]:[SELLING PRICE]],2,FALSE)</f>
        <v>Category4</v>
      </c>
      <c r="I1794" s="3" t="str">
        <f>VLOOKUP(Table3[[#This Row],[PRODUCT ID]],Table1[[PRODUCT]:[SELLING PRICE]],3,FALSE)</f>
        <v>Kg</v>
      </c>
      <c r="J1794" s="16">
        <f ca="1">VLOOKUP(Table3[[#This Row],[PRODUCT ID]],Table1[[PRODUCT]:[SELLING PRICE]],4,FALSE)</f>
        <v>176</v>
      </c>
      <c r="K1794" s="16">
        <f ca="1">VLOOKUP(Table3[[#This Row],[PRODUCT ID]],Table1[[PRODUCT]:[SELLING PRICE]],5,FALSE)</f>
        <v>233.69969889724786</v>
      </c>
      <c r="L1794" s="16">
        <f ca="1">J1794*Table3[[#This Row],[QUANTITY]]</f>
        <v>1408</v>
      </c>
      <c r="M1794" s="16">
        <f ca="1">K1794*Table3[[#This Row],[QUANTITY]]*(1-Table3[[#This Row],[DISCOUNT %]])</f>
        <v>1707.1618705849789</v>
      </c>
      <c r="N1794" s="3">
        <f>DAY(Table3[[#This Row],[DATE]])</f>
        <v>28</v>
      </c>
      <c r="O1794" s="3" t="str">
        <f>TEXT(Table3[[#This Row],[DATE]],"mmm")</f>
        <v>Nov</v>
      </c>
      <c r="P1794" s="3">
        <f>YEAR(Table3[[#This Row],[DATE]])</f>
        <v>2025</v>
      </c>
    </row>
    <row r="1795" spans="1:16" x14ac:dyDescent="0.3">
      <c r="A1795" s="6">
        <v>45990</v>
      </c>
      <c r="B1795" s="7" t="s">
        <v>1797</v>
      </c>
      <c r="C1795" s="9">
        <f t="shared" ref="C1795:C1858" ca="1" si="56">RANDBETWEEN(1,15)</f>
        <v>11</v>
      </c>
      <c r="D1795" s="9" t="s">
        <v>2116</v>
      </c>
      <c r="E1795" s="9" t="s">
        <v>2116</v>
      </c>
      <c r="F1795" s="10">
        <f t="shared" ref="F1795:F1858" ca="1" si="57">RAND()*(0.1)</f>
        <v>9.4980861667437008E-2</v>
      </c>
      <c r="G1795" s="3" t="str">
        <f>VLOOKUP(Table3[[#This Row],[PRODUCT ID]],Table1[[PRODUCT]:[SELLING PRICE]],1,FALSE)</f>
        <v>Product745</v>
      </c>
      <c r="H1795" s="3" t="str">
        <f>VLOOKUP(Table3[[#This Row],[PRODUCT ID]],Table1[[PRODUCT]:[SELLING PRICE]],2,FALSE)</f>
        <v>Category1</v>
      </c>
      <c r="I1795" s="3" t="str">
        <f>VLOOKUP(Table3[[#This Row],[PRODUCT ID]],Table1[[PRODUCT]:[SELLING PRICE]],3,FALSE)</f>
        <v>No</v>
      </c>
      <c r="J1795" s="16">
        <f ca="1">VLOOKUP(Table3[[#This Row],[PRODUCT ID]],Table1[[PRODUCT]:[SELLING PRICE]],4,FALSE)</f>
        <v>34</v>
      </c>
      <c r="K1795" s="16">
        <f ca="1">VLOOKUP(Table3[[#This Row],[PRODUCT ID]],Table1[[PRODUCT]:[SELLING PRICE]],5,FALSE)</f>
        <v>202.13408761073663</v>
      </c>
      <c r="L1795" s="16">
        <f ca="1">J1795*Table3[[#This Row],[QUANTITY]]</f>
        <v>374</v>
      </c>
      <c r="M1795" s="16">
        <f ca="1">K1795*Table3[[#This Row],[QUANTITY]]*(1-Table3[[#This Row],[DISCOUNT %]])</f>
        <v>2012.2873957681843</v>
      </c>
      <c r="N1795" s="3">
        <f>DAY(Table3[[#This Row],[DATE]])</f>
        <v>29</v>
      </c>
      <c r="O1795" s="3" t="str">
        <f>TEXT(Table3[[#This Row],[DATE]],"mmm")</f>
        <v>Nov</v>
      </c>
      <c r="P1795" s="3">
        <f>YEAR(Table3[[#This Row],[DATE]])</f>
        <v>2025</v>
      </c>
    </row>
    <row r="1796" spans="1:16" x14ac:dyDescent="0.3">
      <c r="A1796" s="6">
        <v>45991</v>
      </c>
      <c r="B1796" s="7" t="s">
        <v>1798</v>
      </c>
      <c r="C1796" s="9">
        <f t="shared" ca="1" si="56"/>
        <v>14</v>
      </c>
      <c r="D1796" s="9" t="s">
        <v>2117</v>
      </c>
      <c r="E1796" s="9" t="s">
        <v>2116</v>
      </c>
      <c r="F1796" s="10">
        <f t="shared" ca="1" si="57"/>
        <v>2.2255872716343307E-2</v>
      </c>
      <c r="G1796" s="3" t="str">
        <f>VLOOKUP(Table3[[#This Row],[PRODUCT ID]],Table1[[PRODUCT]:[SELLING PRICE]],1,FALSE)</f>
        <v>Product746</v>
      </c>
      <c r="H1796" s="3" t="str">
        <f>VLOOKUP(Table3[[#This Row],[PRODUCT ID]],Table1[[PRODUCT]:[SELLING PRICE]],2,FALSE)</f>
        <v>Category2</v>
      </c>
      <c r="I1796" s="3" t="str">
        <f>VLOOKUP(Table3[[#This Row],[PRODUCT ID]],Table1[[PRODUCT]:[SELLING PRICE]],3,FALSE)</f>
        <v>No</v>
      </c>
      <c r="J1796" s="16">
        <f ca="1">VLOOKUP(Table3[[#This Row],[PRODUCT ID]],Table1[[PRODUCT]:[SELLING PRICE]],4,FALSE)</f>
        <v>88</v>
      </c>
      <c r="K1796" s="16">
        <f ca="1">VLOOKUP(Table3[[#This Row],[PRODUCT ID]],Table1[[PRODUCT]:[SELLING PRICE]],5,FALSE)</f>
        <v>65.901611227179131</v>
      </c>
      <c r="L1796" s="16">
        <f ca="1">J1796*Table3[[#This Row],[QUANTITY]]</f>
        <v>1232</v>
      </c>
      <c r="M1796" s="16">
        <f ca="1">K1796*Table3[[#This Row],[QUANTITY]]*(1-Table3[[#This Row],[DISCOUNT %]])</f>
        <v>902.08878698267119</v>
      </c>
      <c r="N1796" s="3">
        <f>DAY(Table3[[#This Row],[DATE]])</f>
        <v>30</v>
      </c>
      <c r="O1796" s="3" t="str">
        <f>TEXT(Table3[[#This Row],[DATE]],"mmm")</f>
        <v>Nov</v>
      </c>
      <c r="P1796" s="3">
        <f>YEAR(Table3[[#This Row],[DATE]])</f>
        <v>2025</v>
      </c>
    </row>
    <row r="1797" spans="1:16" x14ac:dyDescent="0.3">
      <c r="A1797" s="6">
        <v>45992</v>
      </c>
      <c r="B1797" s="7" t="s">
        <v>1799</v>
      </c>
      <c r="C1797" s="9">
        <f t="shared" ca="1" si="56"/>
        <v>1</v>
      </c>
      <c r="D1797" s="9" t="s">
        <v>2115</v>
      </c>
      <c r="E1797" s="9" t="s">
        <v>2116</v>
      </c>
      <c r="F1797" s="10">
        <f t="shared" ca="1" si="57"/>
        <v>8.2935559578651286E-3</v>
      </c>
      <c r="G1797" s="3" t="str">
        <f>VLOOKUP(Table3[[#This Row],[PRODUCT ID]],Table1[[PRODUCT]:[SELLING PRICE]],1,FALSE)</f>
        <v>Product747</v>
      </c>
      <c r="H1797" s="3" t="str">
        <f>VLOOKUP(Table3[[#This Row],[PRODUCT ID]],Table1[[PRODUCT]:[SELLING PRICE]],2,FALSE)</f>
        <v>Category3</v>
      </c>
      <c r="I1797" s="3" t="str">
        <f>VLOOKUP(Table3[[#This Row],[PRODUCT ID]],Table1[[PRODUCT]:[SELLING PRICE]],3,FALSE)</f>
        <v>Ft</v>
      </c>
      <c r="J1797" s="16">
        <f ca="1">VLOOKUP(Table3[[#This Row],[PRODUCT ID]],Table1[[PRODUCT]:[SELLING PRICE]],4,FALSE)</f>
        <v>205</v>
      </c>
      <c r="K1797" s="16">
        <f ca="1">VLOOKUP(Table3[[#This Row],[PRODUCT ID]],Table1[[PRODUCT]:[SELLING PRICE]],5,FALSE)</f>
        <v>71.124651817024642</v>
      </c>
      <c r="L1797" s="16">
        <f ca="1">J1797*Table3[[#This Row],[QUANTITY]]</f>
        <v>205</v>
      </c>
      <c r="M1797" s="16">
        <f ca="1">K1797*Table3[[#This Row],[QUANTITY]]*(1-Table3[[#This Row],[DISCOUNT %]])</f>
        <v>70.534775537196467</v>
      </c>
      <c r="N1797" s="3">
        <f>DAY(Table3[[#This Row],[DATE]])</f>
        <v>1</v>
      </c>
      <c r="O1797" s="3" t="str">
        <f>TEXT(Table3[[#This Row],[DATE]],"mmm")</f>
        <v>Dec</v>
      </c>
      <c r="P1797" s="3">
        <f>YEAR(Table3[[#This Row],[DATE]])</f>
        <v>2025</v>
      </c>
    </row>
    <row r="1798" spans="1:16" x14ac:dyDescent="0.3">
      <c r="A1798" s="6">
        <v>45993</v>
      </c>
      <c r="B1798" s="7" t="s">
        <v>1800</v>
      </c>
      <c r="C1798" s="9">
        <f t="shared" ca="1" si="56"/>
        <v>2</v>
      </c>
      <c r="D1798" s="9" t="s">
        <v>2115</v>
      </c>
      <c r="E1798" s="9" t="s">
        <v>2118</v>
      </c>
      <c r="F1798" s="10">
        <f t="shared" ca="1" si="57"/>
        <v>9.1654180532935212E-2</v>
      </c>
      <c r="G1798" s="3" t="str">
        <f>VLOOKUP(Table3[[#This Row],[PRODUCT ID]],Table1[[PRODUCT]:[SELLING PRICE]],1,FALSE)</f>
        <v>Product748</v>
      </c>
      <c r="H1798" s="3" t="str">
        <f>VLOOKUP(Table3[[#This Row],[PRODUCT ID]],Table1[[PRODUCT]:[SELLING PRICE]],2,FALSE)</f>
        <v>Category4</v>
      </c>
      <c r="I1798" s="3" t="str">
        <f>VLOOKUP(Table3[[#This Row],[PRODUCT ID]],Table1[[PRODUCT]:[SELLING PRICE]],3,FALSE)</f>
        <v>No</v>
      </c>
      <c r="J1798" s="16">
        <f ca="1">VLOOKUP(Table3[[#This Row],[PRODUCT ID]],Table1[[PRODUCT]:[SELLING PRICE]],4,FALSE)</f>
        <v>107</v>
      </c>
      <c r="K1798" s="16">
        <f ca="1">VLOOKUP(Table3[[#This Row],[PRODUCT ID]],Table1[[PRODUCT]:[SELLING PRICE]],5,FALSE)</f>
        <v>92.280624021302657</v>
      </c>
      <c r="L1798" s="16">
        <f ca="1">J1798*Table3[[#This Row],[QUANTITY]]</f>
        <v>214</v>
      </c>
      <c r="M1798" s="16">
        <f ca="1">K1798*Table3[[#This Row],[QUANTITY]]*(1-Table3[[#This Row],[DISCOUNT %]])</f>
        <v>167.64543809512455</v>
      </c>
      <c r="N1798" s="3">
        <f>DAY(Table3[[#This Row],[DATE]])</f>
        <v>2</v>
      </c>
      <c r="O1798" s="3" t="str">
        <f>TEXT(Table3[[#This Row],[DATE]],"mmm")</f>
        <v>Dec</v>
      </c>
      <c r="P1798" s="3">
        <f>YEAR(Table3[[#This Row],[DATE]])</f>
        <v>2025</v>
      </c>
    </row>
    <row r="1799" spans="1:16" x14ac:dyDescent="0.3">
      <c r="A1799" s="6">
        <v>45994</v>
      </c>
      <c r="B1799" s="7" t="s">
        <v>1801</v>
      </c>
      <c r="C1799" s="9">
        <f t="shared" ca="1" si="56"/>
        <v>12</v>
      </c>
      <c r="D1799" s="9" t="s">
        <v>2115</v>
      </c>
      <c r="E1799" s="9" t="s">
        <v>2116</v>
      </c>
      <c r="F1799" s="10">
        <f t="shared" ca="1" si="57"/>
        <v>1.9761712662588349E-2</v>
      </c>
      <c r="G1799" s="3" t="str">
        <f>VLOOKUP(Table3[[#This Row],[PRODUCT ID]],Table1[[PRODUCT]:[SELLING PRICE]],1,FALSE)</f>
        <v>Product749</v>
      </c>
      <c r="H1799" s="3" t="str">
        <f>VLOOKUP(Table3[[#This Row],[PRODUCT ID]],Table1[[PRODUCT]:[SELLING PRICE]],2,FALSE)</f>
        <v>Category5</v>
      </c>
      <c r="I1799" s="3" t="str">
        <f>VLOOKUP(Table3[[#This Row],[PRODUCT ID]],Table1[[PRODUCT]:[SELLING PRICE]],3,FALSE)</f>
        <v>Kg</v>
      </c>
      <c r="J1799" s="16">
        <f ca="1">VLOOKUP(Table3[[#This Row],[PRODUCT ID]],Table1[[PRODUCT]:[SELLING PRICE]],4,FALSE)</f>
        <v>210</v>
      </c>
      <c r="K1799" s="16">
        <f ca="1">VLOOKUP(Table3[[#This Row],[PRODUCT ID]],Table1[[PRODUCT]:[SELLING PRICE]],5,FALSE)</f>
        <v>169.65382586918275</v>
      </c>
      <c r="L1799" s="16">
        <f ca="1">J1799*Table3[[#This Row],[QUANTITY]]</f>
        <v>2520</v>
      </c>
      <c r="M1799" s="16">
        <f ca="1">K1799*Table3[[#This Row],[QUANTITY]]*(1-Table3[[#This Row],[DISCOUNT %]])</f>
        <v>1995.614108522966</v>
      </c>
      <c r="N1799" s="3">
        <f>DAY(Table3[[#This Row],[DATE]])</f>
        <v>3</v>
      </c>
      <c r="O1799" s="3" t="str">
        <f>TEXT(Table3[[#This Row],[DATE]],"mmm")</f>
        <v>Dec</v>
      </c>
      <c r="P1799" s="3">
        <f>YEAR(Table3[[#This Row],[DATE]])</f>
        <v>2025</v>
      </c>
    </row>
    <row r="1800" spans="1:16" x14ac:dyDescent="0.3">
      <c r="A1800" s="6">
        <v>45995</v>
      </c>
      <c r="B1800" s="7" t="s">
        <v>1802</v>
      </c>
      <c r="C1800" s="9">
        <f t="shared" ca="1" si="56"/>
        <v>10</v>
      </c>
      <c r="D1800" s="9" t="s">
        <v>2116</v>
      </c>
      <c r="E1800" s="9" t="s">
        <v>2116</v>
      </c>
      <c r="F1800" s="10">
        <f t="shared" ca="1" si="57"/>
        <v>4.4810966584822878E-2</v>
      </c>
      <c r="G1800" s="3" t="str">
        <f>VLOOKUP(Table3[[#This Row],[PRODUCT ID]],Table1[[PRODUCT]:[SELLING PRICE]],1,FALSE)</f>
        <v>Product750</v>
      </c>
      <c r="H1800" s="3" t="str">
        <f>VLOOKUP(Table3[[#This Row],[PRODUCT ID]],Table1[[PRODUCT]:[SELLING PRICE]],2,FALSE)</f>
        <v>Category1</v>
      </c>
      <c r="I1800" s="3" t="str">
        <f>VLOOKUP(Table3[[#This Row],[PRODUCT ID]],Table1[[PRODUCT]:[SELLING PRICE]],3,FALSE)</f>
        <v>Kg</v>
      </c>
      <c r="J1800" s="16">
        <f ca="1">VLOOKUP(Table3[[#This Row],[PRODUCT ID]],Table1[[PRODUCT]:[SELLING PRICE]],4,FALSE)</f>
        <v>68</v>
      </c>
      <c r="K1800" s="16">
        <f ca="1">VLOOKUP(Table3[[#This Row],[PRODUCT ID]],Table1[[PRODUCT]:[SELLING PRICE]],5,FALSE)</f>
        <v>302.77170675213745</v>
      </c>
      <c r="L1800" s="16">
        <f ca="1">J1800*Table3[[#This Row],[QUANTITY]]</f>
        <v>680</v>
      </c>
      <c r="M1800" s="16">
        <f ca="1">K1800*Table3[[#This Row],[QUANTITY]]*(1-Table3[[#This Row],[DISCOUNT %]])</f>
        <v>2892.0421391803766</v>
      </c>
      <c r="N1800" s="3">
        <f>DAY(Table3[[#This Row],[DATE]])</f>
        <v>4</v>
      </c>
      <c r="O1800" s="3" t="str">
        <f>TEXT(Table3[[#This Row],[DATE]],"mmm")</f>
        <v>Dec</v>
      </c>
      <c r="P1800" s="3">
        <f>YEAR(Table3[[#This Row],[DATE]])</f>
        <v>2025</v>
      </c>
    </row>
    <row r="1801" spans="1:16" x14ac:dyDescent="0.3">
      <c r="A1801" s="6">
        <v>45996</v>
      </c>
      <c r="B1801" s="7" t="s">
        <v>1803</v>
      </c>
      <c r="C1801" s="9">
        <f t="shared" ca="1" si="56"/>
        <v>4</v>
      </c>
      <c r="D1801" s="9" t="s">
        <v>2116</v>
      </c>
      <c r="E1801" s="9" t="s">
        <v>2116</v>
      </c>
      <c r="F1801" s="10">
        <f t="shared" ca="1" si="57"/>
        <v>9.3207271463719654E-2</v>
      </c>
      <c r="G1801" s="3" t="str">
        <f>VLOOKUP(Table3[[#This Row],[PRODUCT ID]],Table1[[PRODUCT]:[SELLING PRICE]],1,FALSE)</f>
        <v>Product751</v>
      </c>
      <c r="H1801" s="3" t="str">
        <f>VLOOKUP(Table3[[#This Row],[PRODUCT ID]],Table1[[PRODUCT]:[SELLING PRICE]],2,FALSE)</f>
        <v>Category2</v>
      </c>
      <c r="I1801" s="3" t="str">
        <f>VLOOKUP(Table3[[#This Row],[PRODUCT ID]],Table1[[PRODUCT]:[SELLING PRICE]],3,FALSE)</f>
        <v>Lt</v>
      </c>
      <c r="J1801" s="16">
        <f ca="1">VLOOKUP(Table3[[#This Row],[PRODUCT ID]],Table1[[PRODUCT]:[SELLING PRICE]],4,FALSE)</f>
        <v>32</v>
      </c>
      <c r="K1801" s="16">
        <f ca="1">VLOOKUP(Table3[[#This Row],[PRODUCT ID]],Table1[[PRODUCT]:[SELLING PRICE]],5,FALSE)</f>
        <v>161.47287608030433</v>
      </c>
      <c r="L1801" s="16">
        <f ca="1">J1801*Table3[[#This Row],[QUANTITY]]</f>
        <v>128</v>
      </c>
      <c r="M1801" s="16">
        <f ca="1">K1801*Table3[[#This Row],[QUANTITY]]*(1-Table3[[#This Row],[DISCOUNT %]])</f>
        <v>585.68971954183939</v>
      </c>
      <c r="N1801" s="3">
        <f>DAY(Table3[[#This Row],[DATE]])</f>
        <v>5</v>
      </c>
      <c r="O1801" s="3" t="str">
        <f>TEXT(Table3[[#This Row],[DATE]],"mmm")</f>
        <v>Dec</v>
      </c>
      <c r="P1801" s="3">
        <f>YEAR(Table3[[#This Row],[DATE]])</f>
        <v>2025</v>
      </c>
    </row>
    <row r="1802" spans="1:16" x14ac:dyDescent="0.3">
      <c r="A1802" s="6">
        <v>45997</v>
      </c>
      <c r="B1802" s="7" t="s">
        <v>1804</v>
      </c>
      <c r="C1802" s="9">
        <f t="shared" ca="1" si="56"/>
        <v>15</v>
      </c>
      <c r="D1802" s="9" t="s">
        <v>2116</v>
      </c>
      <c r="E1802" s="9" t="s">
        <v>2116</v>
      </c>
      <c r="F1802" s="10">
        <f t="shared" ca="1" si="57"/>
        <v>2.5176526387548671E-2</v>
      </c>
      <c r="G1802" s="3" t="str">
        <f>VLOOKUP(Table3[[#This Row],[PRODUCT ID]],Table1[[PRODUCT]:[SELLING PRICE]],1,FALSE)</f>
        <v>Product752</v>
      </c>
      <c r="H1802" s="3" t="str">
        <f>VLOOKUP(Table3[[#This Row],[PRODUCT ID]],Table1[[PRODUCT]:[SELLING PRICE]],2,FALSE)</f>
        <v>Category3</v>
      </c>
      <c r="I1802" s="3" t="str">
        <f>VLOOKUP(Table3[[#This Row],[PRODUCT ID]],Table1[[PRODUCT]:[SELLING PRICE]],3,FALSE)</f>
        <v>Kg</v>
      </c>
      <c r="J1802" s="16">
        <f ca="1">VLOOKUP(Table3[[#This Row],[PRODUCT ID]],Table1[[PRODUCT]:[SELLING PRICE]],4,FALSE)</f>
        <v>30</v>
      </c>
      <c r="K1802" s="16">
        <f ca="1">VLOOKUP(Table3[[#This Row],[PRODUCT ID]],Table1[[PRODUCT]:[SELLING PRICE]],5,FALSE)</f>
        <v>41.000287275889683</v>
      </c>
      <c r="L1802" s="16">
        <f ca="1">J1802*Table3[[#This Row],[QUANTITY]]</f>
        <v>450</v>
      </c>
      <c r="M1802" s="16">
        <f ca="1">K1802*Table3[[#This Row],[QUANTITY]]*(1-Table3[[#This Row],[DISCOUNT %]])</f>
        <v>599.52063692086756</v>
      </c>
      <c r="N1802" s="3">
        <f>DAY(Table3[[#This Row],[DATE]])</f>
        <v>6</v>
      </c>
      <c r="O1802" s="3" t="str">
        <f>TEXT(Table3[[#This Row],[DATE]],"mmm")</f>
        <v>Dec</v>
      </c>
      <c r="P1802" s="3">
        <f>YEAR(Table3[[#This Row],[DATE]])</f>
        <v>2025</v>
      </c>
    </row>
    <row r="1803" spans="1:16" x14ac:dyDescent="0.3">
      <c r="A1803" s="6">
        <v>45998</v>
      </c>
      <c r="B1803" s="7" t="s">
        <v>1805</v>
      </c>
      <c r="C1803" s="9">
        <f t="shared" ca="1" si="56"/>
        <v>11</v>
      </c>
      <c r="D1803" s="9" t="s">
        <v>2115</v>
      </c>
      <c r="E1803" s="9" t="s">
        <v>2116</v>
      </c>
      <c r="F1803" s="10">
        <f t="shared" ca="1" si="57"/>
        <v>3.8923904258869796E-2</v>
      </c>
      <c r="G1803" s="3" t="str">
        <f>VLOOKUP(Table3[[#This Row],[PRODUCT ID]],Table1[[PRODUCT]:[SELLING PRICE]],1,FALSE)</f>
        <v>Product753</v>
      </c>
      <c r="H1803" s="3" t="str">
        <f>VLOOKUP(Table3[[#This Row],[PRODUCT ID]],Table1[[PRODUCT]:[SELLING PRICE]],2,FALSE)</f>
        <v>Category4</v>
      </c>
      <c r="I1803" s="3" t="str">
        <f>VLOOKUP(Table3[[#This Row],[PRODUCT ID]],Table1[[PRODUCT]:[SELLING PRICE]],3,FALSE)</f>
        <v>Lt</v>
      </c>
      <c r="J1803" s="16">
        <f ca="1">VLOOKUP(Table3[[#This Row],[PRODUCT ID]],Table1[[PRODUCT]:[SELLING PRICE]],4,FALSE)</f>
        <v>123</v>
      </c>
      <c r="K1803" s="16">
        <f ca="1">VLOOKUP(Table3[[#This Row],[PRODUCT ID]],Table1[[PRODUCT]:[SELLING PRICE]],5,FALSE)</f>
        <v>262.34332343602239</v>
      </c>
      <c r="L1803" s="16">
        <f ca="1">J1803*Table3[[#This Row],[QUANTITY]]</f>
        <v>1353</v>
      </c>
      <c r="M1803" s="16">
        <f ca="1">K1803*Table3[[#This Row],[QUANTITY]]*(1-Table3[[#This Row],[DISCOUNT %]])</f>
        <v>2773.4508673480946</v>
      </c>
      <c r="N1803" s="3">
        <f>DAY(Table3[[#This Row],[DATE]])</f>
        <v>7</v>
      </c>
      <c r="O1803" s="3" t="str">
        <f>TEXT(Table3[[#This Row],[DATE]],"mmm")</f>
        <v>Dec</v>
      </c>
      <c r="P1803" s="3">
        <f>YEAR(Table3[[#This Row],[DATE]])</f>
        <v>2025</v>
      </c>
    </row>
    <row r="1804" spans="1:16" x14ac:dyDescent="0.3">
      <c r="A1804" s="6">
        <v>45999</v>
      </c>
      <c r="B1804" s="7" t="s">
        <v>1806</v>
      </c>
      <c r="C1804" s="9">
        <f t="shared" ca="1" si="56"/>
        <v>6</v>
      </c>
      <c r="D1804" s="9" t="s">
        <v>2117</v>
      </c>
      <c r="E1804" s="9" t="s">
        <v>2118</v>
      </c>
      <c r="F1804" s="10">
        <f t="shared" ca="1" si="57"/>
        <v>2.9790474612967122E-2</v>
      </c>
      <c r="G1804" s="3" t="str">
        <f>VLOOKUP(Table3[[#This Row],[PRODUCT ID]],Table1[[PRODUCT]:[SELLING PRICE]],1,FALSE)</f>
        <v>Product754</v>
      </c>
      <c r="H1804" s="3" t="str">
        <f>VLOOKUP(Table3[[#This Row],[PRODUCT ID]],Table1[[PRODUCT]:[SELLING PRICE]],2,FALSE)</f>
        <v>Category5</v>
      </c>
      <c r="I1804" s="3" t="str">
        <f>VLOOKUP(Table3[[#This Row],[PRODUCT ID]],Table1[[PRODUCT]:[SELLING PRICE]],3,FALSE)</f>
        <v>Ft</v>
      </c>
      <c r="J1804" s="16">
        <f ca="1">VLOOKUP(Table3[[#This Row],[PRODUCT ID]],Table1[[PRODUCT]:[SELLING PRICE]],4,FALSE)</f>
        <v>52</v>
      </c>
      <c r="K1804" s="16">
        <f ca="1">VLOOKUP(Table3[[#This Row],[PRODUCT ID]],Table1[[PRODUCT]:[SELLING PRICE]],5,FALSE)</f>
        <v>190.97236790073669</v>
      </c>
      <c r="L1804" s="16">
        <f ca="1">J1804*Table3[[#This Row],[QUANTITY]]</f>
        <v>312</v>
      </c>
      <c r="M1804" s="16">
        <f ca="1">K1804*Table3[[#This Row],[QUANTITY]]*(1-Table3[[#This Row],[DISCOUNT %]])</f>
        <v>1111.6992625380694</v>
      </c>
      <c r="N1804" s="3">
        <f>DAY(Table3[[#This Row],[DATE]])</f>
        <v>8</v>
      </c>
      <c r="O1804" s="3" t="str">
        <f>TEXT(Table3[[#This Row],[DATE]],"mmm")</f>
        <v>Dec</v>
      </c>
      <c r="P1804" s="3">
        <f>YEAR(Table3[[#This Row],[DATE]])</f>
        <v>2025</v>
      </c>
    </row>
    <row r="1805" spans="1:16" x14ac:dyDescent="0.3">
      <c r="A1805" s="6">
        <v>46000</v>
      </c>
      <c r="B1805" s="7" t="s">
        <v>1807</v>
      </c>
      <c r="C1805" s="9">
        <f t="shared" ca="1" si="56"/>
        <v>1</v>
      </c>
      <c r="D1805" s="9" t="s">
        <v>2117</v>
      </c>
      <c r="E1805" s="9" t="s">
        <v>2118</v>
      </c>
      <c r="F1805" s="10">
        <f t="shared" ca="1" si="57"/>
        <v>7.9692719117655294E-3</v>
      </c>
      <c r="G1805" s="3" t="str">
        <f>VLOOKUP(Table3[[#This Row],[PRODUCT ID]],Table1[[PRODUCT]:[SELLING PRICE]],1,FALSE)</f>
        <v>Product755</v>
      </c>
      <c r="H1805" s="3" t="str">
        <f>VLOOKUP(Table3[[#This Row],[PRODUCT ID]],Table1[[PRODUCT]:[SELLING PRICE]],2,FALSE)</f>
        <v>Category1</v>
      </c>
      <c r="I1805" s="3" t="str">
        <f>VLOOKUP(Table3[[#This Row],[PRODUCT ID]],Table1[[PRODUCT]:[SELLING PRICE]],3,FALSE)</f>
        <v>Kg</v>
      </c>
      <c r="J1805" s="16">
        <f ca="1">VLOOKUP(Table3[[#This Row],[PRODUCT ID]],Table1[[PRODUCT]:[SELLING PRICE]],4,FALSE)</f>
        <v>189</v>
      </c>
      <c r="K1805" s="16">
        <f ca="1">VLOOKUP(Table3[[#This Row],[PRODUCT ID]],Table1[[PRODUCT]:[SELLING PRICE]],5,FALSE)</f>
        <v>146.1998228048906</v>
      </c>
      <c r="L1805" s="16">
        <f ca="1">J1805*Table3[[#This Row],[QUANTITY]]</f>
        <v>189</v>
      </c>
      <c r="M1805" s="16">
        <f ca="1">K1805*Table3[[#This Row],[QUANTITY]]*(1-Table3[[#This Row],[DISCOUNT %]])</f>
        <v>145.03471666350649</v>
      </c>
      <c r="N1805" s="3">
        <f>DAY(Table3[[#This Row],[DATE]])</f>
        <v>9</v>
      </c>
      <c r="O1805" s="3" t="str">
        <f>TEXT(Table3[[#This Row],[DATE]],"mmm")</f>
        <v>Dec</v>
      </c>
      <c r="P1805" s="3">
        <f>YEAR(Table3[[#This Row],[DATE]])</f>
        <v>2025</v>
      </c>
    </row>
    <row r="1806" spans="1:16" x14ac:dyDescent="0.3">
      <c r="A1806" s="6">
        <v>46001</v>
      </c>
      <c r="B1806" s="7" t="s">
        <v>1808</v>
      </c>
      <c r="C1806" s="9">
        <f t="shared" ca="1" si="56"/>
        <v>10</v>
      </c>
      <c r="D1806" s="9" t="s">
        <v>2116</v>
      </c>
      <c r="E1806" s="9" t="s">
        <v>2116</v>
      </c>
      <c r="F1806" s="10">
        <f t="shared" ca="1" si="57"/>
        <v>9.3988833974150129E-2</v>
      </c>
      <c r="G1806" s="3" t="str">
        <f>VLOOKUP(Table3[[#This Row],[PRODUCT ID]],Table1[[PRODUCT]:[SELLING PRICE]],1,FALSE)</f>
        <v>Product756</v>
      </c>
      <c r="H1806" s="3" t="str">
        <f>VLOOKUP(Table3[[#This Row],[PRODUCT ID]],Table1[[PRODUCT]:[SELLING PRICE]],2,FALSE)</f>
        <v>Category2</v>
      </c>
      <c r="I1806" s="3" t="str">
        <f>VLOOKUP(Table3[[#This Row],[PRODUCT ID]],Table1[[PRODUCT]:[SELLING PRICE]],3,FALSE)</f>
        <v>No</v>
      </c>
      <c r="J1806" s="16">
        <f ca="1">VLOOKUP(Table3[[#This Row],[PRODUCT ID]],Table1[[PRODUCT]:[SELLING PRICE]],4,FALSE)</f>
        <v>147</v>
      </c>
      <c r="K1806" s="16">
        <f ca="1">VLOOKUP(Table3[[#This Row],[PRODUCT ID]],Table1[[PRODUCT]:[SELLING PRICE]],5,FALSE)</f>
        <v>239.00582580744091</v>
      </c>
      <c r="L1806" s="16">
        <f ca="1">J1806*Table3[[#This Row],[QUANTITY]]</f>
        <v>1470</v>
      </c>
      <c r="M1806" s="16">
        <f ca="1">K1806*Table3[[#This Row],[QUANTITY]]*(1-Table3[[#This Row],[DISCOUNT %]])</f>
        <v>2165.419469267707</v>
      </c>
      <c r="N1806" s="3">
        <f>DAY(Table3[[#This Row],[DATE]])</f>
        <v>10</v>
      </c>
      <c r="O1806" s="3" t="str">
        <f>TEXT(Table3[[#This Row],[DATE]],"mmm")</f>
        <v>Dec</v>
      </c>
      <c r="P1806" s="3">
        <f>YEAR(Table3[[#This Row],[DATE]])</f>
        <v>2025</v>
      </c>
    </row>
    <row r="1807" spans="1:16" x14ac:dyDescent="0.3">
      <c r="A1807" s="6">
        <v>46002</v>
      </c>
      <c r="B1807" s="7" t="s">
        <v>1809</v>
      </c>
      <c r="C1807" s="9">
        <f t="shared" ca="1" si="56"/>
        <v>14</v>
      </c>
      <c r="D1807" s="9" t="s">
        <v>2116</v>
      </c>
      <c r="E1807" s="9" t="s">
        <v>2116</v>
      </c>
      <c r="F1807" s="10">
        <f t="shared" ca="1" si="57"/>
        <v>5.6259660166530223E-2</v>
      </c>
      <c r="G1807" s="3" t="str">
        <f>VLOOKUP(Table3[[#This Row],[PRODUCT ID]],Table1[[PRODUCT]:[SELLING PRICE]],1,FALSE)</f>
        <v>Product757</v>
      </c>
      <c r="H1807" s="3" t="str">
        <f>VLOOKUP(Table3[[#This Row],[PRODUCT ID]],Table1[[PRODUCT]:[SELLING PRICE]],2,FALSE)</f>
        <v>Category3</v>
      </c>
      <c r="I1807" s="3" t="str">
        <f>VLOOKUP(Table3[[#This Row],[PRODUCT ID]],Table1[[PRODUCT]:[SELLING PRICE]],3,FALSE)</f>
        <v>No</v>
      </c>
      <c r="J1807" s="16">
        <f ca="1">VLOOKUP(Table3[[#This Row],[PRODUCT ID]],Table1[[PRODUCT]:[SELLING PRICE]],4,FALSE)</f>
        <v>118</v>
      </c>
      <c r="K1807" s="16">
        <f ca="1">VLOOKUP(Table3[[#This Row],[PRODUCT ID]],Table1[[PRODUCT]:[SELLING PRICE]],5,FALSE)</f>
        <v>136.86883360983109</v>
      </c>
      <c r="L1807" s="16">
        <f ca="1">J1807*Table3[[#This Row],[QUANTITY]]</f>
        <v>1652</v>
      </c>
      <c r="M1807" s="16">
        <f ca="1">K1807*Table3[[#This Row],[QUANTITY]]*(1-Table3[[#This Row],[DISCOUNT %]])</f>
        <v>1808.3609536097367</v>
      </c>
      <c r="N1807" s="3">
        <f>DAY(Table3[[#This Row],[DATE]])</f>
        <v>11</v>
      </c>
      <c r="O1807" s="3" t="str">
        <f>TEXT(Table3[[#This Row],[DATE]],"mmm")</f>
        <v>Dec</v>
      </c>
      <c r="P1807" s="3">
        <f>YEAR(Table3[[#This Row],[DATE]])</f>
        <v>2025</v>
      </c>
    </row>
    <row r="1808" spans="1:16" x14ac:dyDescent="0.3">
      <c r="A1808" s="6">
        <v>46003</v>
      </c>
      <c r="B1808" s="7" t="s">
        <v>1810</v>
      </c>
      <c r="C1808" s="9">
        <f t="shared" ca="1" si="56"/>
        <v>13</v>
      </c>
      <c r="D1808" s="9" t="s">
        <v>2116</v>
      </c>
      <c r="E1808" s="9" t="s">
        <v>2116</v>
      </c>
      <c r="F1808" s="10">
        <f t="shared" ca="1" si="57"/>
        <v>3.0433124542103729E-2</v>
      </c>
      <c r="G1808" s="3" t="str">
        <f>VLOOKUP(Table3[[#This Row],[PRODUCT ID]],Table1[[PRODUCT]:[SELLING PRICE]],1,FALSE)</f>
        <v>Product758</v>
      </c>
      <c r="H1808" s="3" t="str">
        <f>VLOOKUP(Table3[[#This Row],[PRODUCT ID]],Table1[[PRODUCT]:[SELLING PRICE]],2,FALSE)</f>
        <v>Category4</v>
      </c>
      <c r="I1808" s="3" t="str">
        <f>VLOOKUP(Table3[[#This Row],[PRODUCT ID]],Table1[[PRODUCT]:[SELLING PRICE]],3,FALSE)</f>
        <v>Ft</v>
      </c>
      <c r="J1808" s="16">
        <f ca="1">VLOOKUP(Table3[[#This Row],[PRODUCT ID]],Table1[[PRODUCT]:[SELLING PRICE]],4,FALSE)</f>
        <v>151</v>
      </c>
      <c r="K1808" s="16">
        <f ca="1">VLOOKUP(Table3[[#This Row],[PRODUCT ID]],Table1[[PRODUCT]:[SELLING PRICE]],5,FALSE)</f>
        <v>220.5801606451343</v>
      </c>
      <c r="L1808" s="16">
        <f ca="1">J1808*Table3[[#This Row],[QUANTITY]]</f>
        <v>1963</v>
      </c>
      <c r="M1808" s="16">
        <f ca="1">K1808*Table3[[#This Row],[QUANTITY]]*(1-Table3[[#This Row],[DISCOUNT %]])</f>
        <v>2780.2738228811481</v>
      </c>
      <c r="N1808" s="3">
        <f>DAY(Table3[[#This Row],[DATE]])</f>
        <v>12</v>
      </c>
      <c r="O1808" s="3" t="str">
        <f>TEXT(Table3[[#This Row],[DATE]],"mmm")</f>
        <v>Dec</v>
      </c>
      <c r="P1808" s="3">
        <f>YEAR(Table3[[#This Row],[DATE]])</f>
        <v>2025</v>
      </c>
    </row>
    <row r="1809" spans="1:16" x14ac:dyDescent="0.3">
      <c r="A1809" s="6">
        <v>46004</v>
      </c>
      <c r="B1809" s="7" t="s">
        <v>1811</v>
      </c>
      <c r="C1809" s="9">
        <f t="shared" ca="1" si="56"/>
        <v>4</v>
      </c>
      <c r="D1809" s="9" t="s">
        <v>2116</v>
      </c>
      <c r="E1809" s="9" t="s">
        <v>2116</v>
      </c>
      <c r="F1809" s="10">
        <f t="shared" ca="1" si="57"/>
        <v>4.7723278989536148E-2</v>
      </c>
      <c r="G1809" s="3" t="str">
        <f>VLOOKUP(Table3[[#This Row],[PRODUCT ID]],Table1[[PRODUCT]:[SELLING PRICE]],1,FALSE)</f>
        <v>Product759</v>
      </c>
      <c r="H1809" s="3" t="str">
        <f>VLOOKUP(Table3[[#This Row],[PRODUCT ID]],Table1[[PRODUCT]:[SELLING PRICE]],2,FALSE)</f>
        <v>Category5</v>
      </c>
      <c r="I1809" s="3" t="str">
        <f>VLOOKUP(Table3[[#This Row],[PRODUCT ID]],Table1[[PRODUCT]:[SELLING PRICE]],3,FALSE)</f>
        <v>No</v>
      </c>
      <c r="J1809" s="16">
        <f ca="1">VLOOKUP(Table3[[#This Row],[PRODUCT ID]],Table1[[PRODUCT]:[SELLING PRICE]],4,FALSE)</f>
        <v>78</v>
      </c>
      <c r="K1809" s="16">
        <f ca="1">VLOOKUP(Table3[[#This Row],[PRODUCT ID]],Table1[[PRODUCT]:[SELLING PRICE]],5,FALSE)</f>
        <v>91.040539731556066</v>
      </c>
      <c r="L1809" s="16">
        <f ca="1">J1809*Table3[[#This Row],[QUANTITY]]</f>
        <v>312</v>
      </c>
      <c r="M1809" s="16">
        <f ca="1">K1809*Table3[[#This Row],[QUANTITY]]*(1-Table3[[#This Row],[DISCOUNT %]])</f>
        <v>346.78314661835628</v>
      </c>
      <c r="N1809" s="3">
        <f>DAY(Table3[[#This Row],[DATE]])</f>
        <v>13</v>
      </c>
      <c r="O1809" s="3" t="str">
        <f>TEXT(Table3[[#This Row],[DATE]],"mmm")</f>
        <v>Dec</v>
      </c>
      <c r="P1809" s="3">
        <f>YEAR(Table3[[#This Row],[DATE]])</f>
        <v>2025</v>
      </c>
    </row>
    <row r="1810" spans="1:16" x14ac:dyDescent="0.3">
      <c r="A1810" s="6">
        <v>46005</v>
      </c>
      <c r="B1810" s="7" t="s">
        <v>1812</v>
      </c>
      <c r="C1810" s="9">
        <f t="shared" ca="1" si="56"/>
        <v>10</v>
      </c>
      <c r="D1810" s="9" t="s">
        <v>2115</v>
      </c>
      <c r="E1810" s="9" t="s">
        <v>2118</v>
      </c>
      <c r="F1810" s="10">
        <f t="shared" ca="1" si="57"/>
        <v>3.4709487059036872E-3</v>
      </c>
      <c r="G1810" s="3" t="str">
        <f>VLOOKUP(Table3[[#This Row],[PRODUCT ID]],Table1[[PRODUCT]:[SELLING PRICE]],1,FALSE)</f>
        <v>Product760</v>
      </c>
      <c r="H1810" s="3" t="str">
        <f>VLOOKUP(Table3[[#This Row],[PRODUCT ID]],Table1[[PRODUCT]:[SELLING PRICE]],2,FALSE)</f>
        <v>Category1</v>
      </c>
      <c r="I1810" s="3" t="str">
        <f>VLOOKUP(Table3[[#This Row],[PRODUCT ID]],Table1[[PRODUCT]:[SELLING PRICE]],3,FALSE)</f>
        <v>Kg</v>
      </c>
      <c r="J1810" s="16">
        <f ca="1">VLOOKUP(Table3[[#This Row],[PRODUCT ID]],Table1[[PRODUCT]:[SELLING PRICE]],4,FALSE)</f>
        <v>165</v>
      </c>
      <c r="K1810" s="16">
        <f ca="1">VLOOKUP(Table3[[#This Row],[PRODUCT ID]],Table1[[PRODUCT]:[SELLING PRICE]],5,FALSE)</f>
        <v>208.70073483425983</v>
      </c>
      <c r="L1810" s="16">
        <f ca="1">J1810*Table3[[#This Row],[QUANTITY]]</f>
        <v>1650</v>
      </c>
      <c r="M1810" s="16">
        <f ca="1">K1810*Table3[[#This Row],[QUANTITY]]*(1-Table3[[#This Row],[DISCOUNT %]])</f>
        <v>2079.7634528876574</v>
      </c>
      <c r="N1810" s="3">
        <f>DAY(Table3[[#This Row],[DATE]])</f>
        <v>14</v>
      </c>
      <c r="O1810" s="3" t="str">
        <f>TEXT(Table3[[#This Row],[DATE]],"mmm")</f>
        <v>Dec</v>
      </c>
      <c r="P1810" s="3">
        <f>YEAR(Table3[[#This Row],[DATE]])</f>
        <v>2025</v>
      </c>
    </row>
    <row r="1811" spans="1:16" x14ac:dyDescent="0.3">
      <c r="A1811" s="6">
        <v>46006</v>
      </c>
      <c r="B1811" s="7" t="s">
        <v>1813</v>
      </c>
      <c r="C1811" s="9">
        <f t="shared" ca="1" si="56"/>
        <v>4</v>
      </c>
      <c r="D1811" s="9" t="s">
        <v>2116</v>
      </c>
      <c r="E1811" s="9" t="s">
        <v>2116</v>
      </c>
      <c r="F1811" s="10">
        <f t="shared" ca="1" si="57"/>
        <v>6.9712110219665281E-3</v>
      </c>
      <c r="G1811" s="3" t="str">
        <f>VLOOKUP(Table3[[#This Row],[PRODUCT ID]],Table1[[PRODUCT]:[SELLING PRICE]],1,FALSE)</f>
        <v>Product761</v>
      </c>
      <c r="H1811" s="3" t="str">
        <f>VLOOKUP(Table3[[#This Row],[PRODUCT ID]],Table1[[PRODUCT]:[SELLING PRICE]],2,FALSE)</f>
        <v>Category2</v>
      </c>
      <c r="I1811" s="3" t="str">
        <f>VLOOKUP(Table3[[#This Row],[PRODUCT ID]],Table1[[PRODUCT]:[SELLING PRICE]],3,FALSE)</f>
        <v>Kg</v>
      </c>
      <c r="J1811" s="16">
        <f ca="1">VLOOKUP(Table3[[#This Row],[PRODUCT ID]],Table1[[PRODUCT]:[SELLING PRICE]],4,FALSE)</f>
        <v>244</v>
      </c>
      <c r="K1811" s="16">
        <f ca="1">VLOOKUP(Table3[[#This Row],[PRODUCT ID]],Table1[[PRODUCT]:[SELLING PRICE]],5,FALSE)</f>
        <v>257.93396309033</v>
      </c>
      <c r="L1811" s="16">
        <f ca="1">J1811*Table3[[#This Row],[QUANTITY]]</f>
        <v>976</v>
      </c>
      <c r="M1811" s="16">
        <f ca="1">K1811*Table3[[#This Row],[QUANTITY]]*(1-Table3[[#This Row],[DISCOUNT %]])</f>
        <v>1024.5434040155808</v>
      </c>
      <c r="N1811" s="3">
        <f>DAY(Table3[[#This Row],[DATE]])</f>
        <v>15</v>
      </c>
      <c r="O1811" s="3" t="str">
        <f>TEXT(Table3[[#This Row],[DATE]],"mmm")</f>
        <v>Dec</v>
      </c>
      <c r="P1811" s="3">
        <f>YEAR(Table3[[#This Row],[DATE]])</f>
        <v>2025</v>
      </c>
    </row>
    <row r="1812" spans="1:16" x14ac:dyDescent="0.3">
      <c r="A1812" s="6">
        <v>46007</v>
      </c>
      <c r="B1812" s="7" t="s">
        <v>1814</v>
      </c>
      <c r="C1812" s="9">
        <f t="shared" ca="1" si="56"/>
        <v>2</v>
      </c>
      <c r="D1812" s="9" t="s">
        <v>2117</v>
      </c>
      <c r="E1812" s="9" t="s">
        <v>2116</v>
      </c>
      <c r="F1812" s="10">
        <f t="shared" ca="1" si="57"/>
        <v>8.2400303851307824E-2</v>
      </c>
      <c r="G1812" s="3" t="str">
        <f>VLOOKUP(Table3[[#This Row],[PRODUCT ID]],Table1[[PRODUCT]:[SELLING PRICE]],1,FALSE)</f>
        <v>Product762</v>
      </c>
      <c r="H1812" s="3" t="str">
        <f>VLOOKUP(Table3[[#This Row],[PRODUCT ID]],Table1[[PRODUCT]:[SELLING PRICE]],2,FALSE)</f>
        <v>Category3</v>
      </c>
      <c r="I1812" s="3" t="str">
        <f>VLOOKUP(Table3[[#This Row],[PRODUCT ID]],Table1[[PRODUCT]:[SELLING PRICE]],3,FALSE)</f>
        <v>Lt</v>
      </c>
      <c r="J1812" s="16">
        <f ca="1">VLOOKUP(Table3[[#This Row],[PRODUCT ID]],Table1[[PRODUCT]:[SELLING PRICE]],4,FALSE)</f>
        <v>145</v>
      </c>
      <c r="K1812" s="16">
        <f ca="1">VLOOKUP(Table3[[#This Row],[PRODUCT ID]],Table1[[PRODUCT]:[SELLING PRICE]],5,FALSE)</f>
        <v>222.61661439991499</v>
      </c>
      <c r="L1812" s="16">
        <f ca="1">J1812*Table3[[#This Row],[QUANTITY]]</f>
        <v>290</v>
      </c>
      <c r="M1812" s="16">
        <f ca="1">K1812*Table3[[#This Row],[QUANTITY]]*(1-Table3[[#This Row],[DISCOUNT %]])</f>
        <v>408.54587546202515</v>
      </c>
      <c r="N1812" s="3">
        <f>DAY(Table3[[#This Row],[DATE]])</f>
        <v>16</v>
      </c>
      <c r="O1812" s="3" t="str">
        <f>TEXT(Table3[[#This Row],[DATE]],"mmm")</f>
        <v>Dec</v>
      </c>
      <c r="P1812" s="3">
        <f>YEAR(Table3[[#This Row],[DATE]])</f>
        <v>2025</v>
      </c>
    </row>
    <row r="1813" spans="1:16" x14ac:dyDescent="0.3">
      <c r="A1813" s="6">
        <v>46008</v>
      </c>
      <c r="B1813" s="7" t="s">
        <v>1815</v>
      </c>
      <c r="C1813" s="9">
        <f t="shared" ca="1" si="56"/>
        <v>15</v>
      </c>
      <c r="D1813" s="9" t="s">
        <v>2115</v>
      </c>
      <c r="E1813" s="9" t="s">
        <v>2116</v>
      </c>
      <c r="F1813" s="10">
        <f t="shared" ca="1" si="57"/>
        <v>1.0311497493417422E-3</v>
      </c>
      <c r="G1813" s="3" t="str">
        <f>VLOOKUP(Table3[[#This Row],[PRODUCT ID]],Table1[[PRODUCT]:[SELLING PRICE]],1,FALSE)</f>
        <v>Product763</v>
      </c>
      <c r="H1813" s="3" t="str">
        <f>VLOOKUP(Table3[[#This Row],[PRODUCT ID]],Table1[[PRODUCT]:[SELLING PRICE]],2,FALSE)</f>
        <v>Category4</v>
      </c>
      <c r="I1813" s="3" t="str">
        <f>VLOOKUP(Table3[[#This Row],[PRODUCT ID]],Table1[[PRODUCT]:[SELLING PRICE]],3,FALSE)</f>
        <v>Kg</v>
      </c>
      <c r="J1813" s="16">
        <f ca="1">VLOOKUP(Table3[[#This Row],[PRODUCT ID]],Table1[[PRODUCT]:[SELLING PRICE]],4,FALSE)</f>
        <v>23</v>
      </c>
      <c r="K1813" s="16">
        <f ca="1">VLOOKUP(Table3[[#This Row],[PRODUCT ID]],Table1[[PRODUCT]:[SELLING PRICE]],5,FALSE)</f>
        <v>276.18781846878926</v>
      </c>
      <c r="L1813" s="16">
        <f ca="1">J1813*Table3[[#This Row],[QUANTITY]]</f>
        <v>345</v>
      </c>
      <c r="M1813" s="16">
        <f ca="1">K1813*Table3[[#This Row],[QUANTITY]]*(1-Table3[[#This Row],[DISCOUNT %]])</f>
        <v>4138.5454120350587</v>
      </c>
      <c r="N1813" s="3">
        <f>DAY(Table3[[#This Row],[DATE]])</f>
        <v>17</v>
      </c>
      <c r="O1813" s="3" t="str">
        <f>TEXT(Table3[[#This Row],[DATE]],"mmm")</f>
        <v>Dec</v>
      </c>
      <c r="P1813" s="3">
        <f>YEAR(Table3[[#This Row],[DATE]])</f>
        <v>2025</v>
      </c>
    </row>
    <row r="1814" spans="1:16" x14ac:dyDescent="0.3">
      <c r="A1814" s="6">
        <v>46009</v>
      </c>
      <c r="B1814" s="7" t="s">
        <v>1816</v>
      </c>
      <c r="C1814" s="9">
        <f t="shared" ca="1" si="56"/>
        <v>7</v>
      </c>
      <c r="D1814" s="9" t="s">
        <v>2115</v>
      </c>
      <c r="E1814" s="9" t="s">
        <v>2116</v>
      </c>
      <c r="F1814" s="10">
        <f t="shared" ca="1" si="57"/>
        <v>4.8711791428579024E-2</v>
      </c>
      <c r="G1814" s="3" t="str">
        <f>VLOOKUP(Table3[[#This Row],[PRODUCT ID]],Table1[[PRODUCT]:[SELLING PRICE]],1,FALSE)</f>
        <v>Product764</v>
      </c>
      <c r="H1814" s="3" t="str">
        <f>VLOOKUP(Table3[[#This Row],[PRODUCT ID]],Table1[[PRODUCT]:[SELLING PRICE]],2,FALSE)</f>
        <v>Category5</v>
      </c>
      <c r="I1814" s="3" t="str">
        <f>VLOOKUP(Table3[[#This Row],[PRODUCT ID]],Table1[[PRODUCT]:[SELLING PRICE]],3,FALSE)</f>
        <v>Lt</v>
      </c>
      <c r="J1814" s="16">
        <f ca="1">VLOOKUP(Table3[[#This Row],[PRODUCT ID]],Table1[[PRODUCT]:[SELLING PRICE]],4,FALSE)</f>
        <v>17</v>
      </c>
      <c r="K1814" s="16">
        <f ca="1">VLOOKUP(Table3[[#This Row],[PRODUCT ID]],Table1[[PRODUCT]:[SELLING PRICE]],5,FALSE)</f>
        <v>306.7576246089302</v>
      </c>
      <c r="L1814" s="16">
        <f ca="1">J1814*Table3[[#This Row],[QUANTITY]]</f>
        <v>119</v>
      </c>
      <c r="M1814" s="16">
        <f ca="1">K1814*Table3[[#This Row],[QUANTITY]]*(1-Table3[[#This Row],[DISCOUNT %]])</f>
        <v>2042.7043782589756</v>
      </c>
      <c r="N1814" s="3">
        <f>DAY(Table3[[#This Row],[DATE]])</f>
        <v>18</v>
      </c>
      <c r="O1814" s="3" t="str">
        <f>TEXT(Table3[[#This Row],[DATE]],"mmm")</f>
        <v>Dec</v>
      </c>
      <c r="P1814" s="3">
        <f>YEAR(Table3[[#This Row],[DATE]])</f>
        <v>2025</v>
      </c>
    </row>
    <row r="1815" spans="1:16" x14ac:dyDescent="0.3">
      <c r="A1815" s="6">
        <v>46010</v>
      </c>
      <c r="B1815" s="7" t="s">
        <v>1817</v>
      </c>
      <c r="C1815" s="9">
        <f t="shared" ca="1" si="56"/>
        <v>12</v>
      </c>
      <c r="D1815" s="9" t="s">
        <v>2115</v>
      </c>
      <c r="E1815" s="9" t="s">
        <v>2116</v>
      </c>
      <c r="F1815" s="10">
        <f t="shared" ca="1" si="57"/>
        <v>1.9902865442388952E-3</v>
      </c>
      <c r="G1815" s="3" t="str">
        <f>VLOOKUP(Table3[[#This Row],[PRODUCT ID]],Table1[[PRODUCT]:[SELLING PRICE]],1,FALSE)</f>
        <v>Product765</v>
      </c>
      <c r="H1815" s="3" t="str">
        <f>VLOOKUP(Table3[[#This Row],[PRODUCT ID]],Table1[[PRODUCT]:[SELLING PRICE]],2,FALSE)</f>
        <v>Category1</v>
      </c>
      <c r="I1815" s="3" t="str">
        <f>VLOOKUP(Table3[[#This Row],[PRODUCT ID]],Table1[[PRODUCT]:[SELLING PRICE]],3,FALSE)</f>
        <v>Ft</v>
      </c>
      <c r="J1815" s="16">
        <f ca="1">VLOOKUP(Table3[[#This Row],[PRODUCT ID]],Table1[[PRODUCT]:[SELLING PRICE]],4,FALSE)</f>
        <v>28</v>
      </c>
      <c r="K1815" s="16">
        <f ca="1">VLOOKUP(Table3[[#This Row],[PRODUCT ID]],Table1[[PRODUCT]:[SELLING PRICE]],5,FALSE)</f>
        <v>62.76588107094706</v>
      </c>
      <c r="L1815" s="16">
        <f ca="1">J1815*Table3[[#This Row],[QUANTITY]]</f>
        <v>336</v>
      </c>
      <c r="M1815" s="16">
        <f ca="1">K1815*Table3[[#This Row],[QUANTITY]]*(1-Table3[[#This Row],[DISCOUNT %]])</f>
        <v>751.69150778897108</v>
      </c>
      <c r="N1815" s="3">
        <f>DAY(Table3[[#This Row],[DATE]])</f>
        <v>19</v>
      </c>
      <c r="O1815" s="3" t="str">
        <f>TEXT(Table3[[#This Row],[DATE]],"mmm")</f>
        <v>Dec</v>
      </c>
      <c r="P1815" s="3">
        <f>YEAR(Table3[[#This Row],[DATE]])</f>
        <v>2025</v>
      </c>
    </row>
    <row r="1816" spans="1:16" x14ac:dyDescent="0.3">
      <c r="A1816" s="6">
        <v>46011</v>
      </c>
      <c r="B1816" s="7" t="s">
        <v>1818</v>
      </c>
      <c r="C1816" s="9">
        <f t="shared" ca="1" si="56"/>
        <v>10</v>
      </c>
      <c r="D1816" s="9" t="s">
        <v>2116</v>
      </c>
      <c r="E1816" s="9" t="s">
        <v>2118</v>
      </c>
      <c r="F1816" s="10">
        <f t="shared" ca="1" si="57"/>
        <v>2.2004155184417763E-2</v>
      </c>
      <c r="G1816" s="3" t="str">
        <f>VLOOKUP(Table3[[#This Row],[PRODUCT ID]],Table1[[PRODUCT]:[SELLING PRICE]],1,FALSE)</f>
        <v>Product766</v>
      </c>
      <c r="H1816" s="3" t="str">
        <f>VLOOKUP(Table3[[#This Row],[PRODUCT ID]],Table1[[PRODUCT]:[SELLING PRICE]],2,FALSE)</f>
        <v>Category2</v>
      </c>
      <c r="I1816" s="3" t="str">
        <f>VLOOKUP(Table3[[#This Row],[PRODUCT ID]],Table1[[PRODUCT]:[SELLING PRICE]],3,FALSE)</f>
        <v>Kg</v>
      </c>
      <c r="J1816" s="16">
        <f ca="1">VLOOKUP(Table3[[#This Row],[PRODUCT ID]],Table1[[PRODUCT]:[SELLING PRICE]],4,FALSE)</f>
        <v>25</v>
      </c>
      <c r="K1816" s="16">
        <f ca="1">VLOOKUP(Table3[[#This Row],[PRODUCT ID]],Table1[[PRODUCT]:[SELLING PRICE]],5,FALSE)</f>
        <v>111.56759516807857</v>
      </c>
      <c r="L1816" s="16">
        <f ca="1">J1816*Table3[[#This Row],[QUANTITY]]</f>
        <v>250</v>
      </c>
      <c r="M1816" s="16">
        <f ca="1">K1816*Table3[[#This Row],[QUANTITY]]*(1-Table3[[#This Row],[DISCOUNT %]])</f>
        <v>1091.1264449044786</v>
      </c>
      <c r="N1816" s="3">
        <f>DAY(Table3[[#This Row],[DATE]])</f>
        <v>20</v>
      </c>
      <c r="O1816" s="3" t="str">
        <f>TEXT(Table3[[#This Row],[DATE]],"mmm")</f>
        <v>Dec</v>
      </c>
      <c r="P1816" s="3">
        <f>YEAR(Table3[[#This Row],[DATE]])</f>
        <v>2025</v>
      </c>
    </row>
    <row r="1817" spans="1:16" x14ac:dyDescent="0.3">
      <c r="A1817" s="6">
        <v>46012</v>
      </c>
      <c r="B1817" s="7" t="s">
        <v>1819</v>
      </c>
      <c r="C1817" s="9">
        <f t="shared" ca="1" si="56"/>
        <v>7</v>
      </c>
      <c r="D1817" s="9" t="s">
        <v>2116</v>
      </c>
      <c r="E1817" s="9" t="s">
        <v>2118</v>
      </c>
      <c r="F1817" s="10">
        <f t="shared" ca="1" si="57"/>
        <v>6.2940608207166876E-2</v>
      </c>
      <c r="G1817" s="3" t="str">
        <f>VLOOKUP(Table3[[#This Row],[PRODUCT ID]],Table1[[PRODUCT]:[SELLING PRICE]],1,FALSE)</f>
        <v>Product767</v>
      </c>
      <c r="H1817" s="3" t="str">
        <f>VLOOKUP(Table3[[#This Row],[PRODUCT ID]],Table1[[PRODUCT]:[SELLING PRICE]],2,FALSE)</f>
        <v>Category3</v>
      </c>
      <c r="I1817" s="3" t="str">
        <f>VLOOKUP(Table3[[#This Row],[PRODUCT ID]],Table1[[PRODUCT]:[SELLING PRICE]],3,FALSE)</f>
        <v>No</v>
      </c>
      <c r="J1817" s="16">
        <f ca="1">VLOOKUP(Table3[[#This Row],[PRODUCT ID]],Table1[[PRODUCT]:[SELLING PRICE]],4,FALSE)</f>
        <v>221</v>
      </c>
      <c r="K1817" s="16">
        <f ca="1">VLOOKUP(Table3[[#This Row],[PRODUCT ID]],Table1[[PRODUCT]:[SELLING PRICE]],5,FALSE)</f>
        <v>126.68339656331017</v>
      </c>
      <c r="L1817" s="16">
        <f ca="1">J1817*Table3[[#This Row],[QUANTITY]]</f>
        <v>1547</v>
      </c>
      <c r="M1817" s="16">
        <f ca="1">K1817*Table3[[#This Row],[QUANTITY]]*(1-Table3[[#This Row],[DISCOUNT %]])</f>
        <v>830.96906573705996</v>
      </c>
      <c r="N1817" s="3">
        <f>DAY(Table3[[#This Row],[DATE]])</f>
        <v>21</v>
      </c>
      <c r="O1817" s="3" t="str">
        <f>TEXT(Table3[[#This Row],[DATE]],"mmm")</f>
        <v>Dec</v>
      </c>
      <c r="P1817" s="3">
        <f>YEAR(Table3[[#This Row],[DATE]])</f>
        <v>2025</v>
      </c>
    </row>
    <row r="1818" spans="1:16" x14ac:dyDescent="0.3">
      <c r="A1818" s="6">
        <v>46013</v>
      </c>
      <c r="B1818" s="7" t="s">
        <v>1820</v>
      </c>
      <c r="C1818" s="9">
        <f t="shared" ca="1" si="56"/>
        <v>7</v>
      </c>
      <c r="D1818" s="9" t="s">
        <v>2116</v>
      </c>
      <c r="E1818" s="9" t="s">
        <v>2116</v>
      </c>
      <c r="F1818" s="10">
        <f t="shared" ca="1" si="57"/>
        <v>5.8871003275302973E-2</v>
      </c>
      <c r="G1818" s="3" t="str">
        <f>VLOOKUP(Table3[[#This Row],[PRODUCT ID]],Table1[[PRODUCT]:[SELLING PRICE]],1,FALSE)</f>
        <v>Product768</v>
      </c>
      <c r="H1818" s="3" t="str">
        <f>VLOOKUP(Table3[[#This Row],[PRODUCT ID]],Table1[[PRODUCT]:[SELLING PRICE]],2,FALSE)</f>
        <v>Category4</v>
      </c>
      <c r="I1818" s="3" t="str">
        <f>VLOOKUP(Table3[[#This Row],[PRODUCT ID]],Table1[[PRODUCT]:[SELLING PRICE]],3,FALSE)</f>
        <v>No</v>
      </c>
      <c r="J1818" s="16">
        <f ca="1">VLOOKUP(Table3[[#This Row],[PRODUCT ID]],Table1[[PRODUCT]:[SELLING PRICE]],4,FALSE)</f>
        <v>194</v>
      </c>
      <c r="K1818" s="16">
        <f ca="1">VLOOKUP(Table3[[#This Row],[PRODUCT ID]],Table1[[PRODUCT]:[SELLING PRICE]],5,FALSE)</f>
        <v>91.682979381595558</v>
      </c>
      <c r="L1818" s="16">
        <f ca="1">J1818*Table3[[#This Row],[QUANTITY]]</f>
        <v>1358</v>
      </c>
      <c r="M1818" s="16">
        <f ca="1">K1818*Table3[[#This Row],[QUANTITY]]*(1-Table3[[#This Row],[DISCOUNT %]])</f>
        <v>603.99857281492473</v>
      </c>
      <c r="N1818" s="3">
        <f>DAY(Table3[[#This Row],[DATE]])</f>
        <v>22</v>
      </c>
      <c r="O1818" s="3" t="str">
        <f>TEXT(Table3[[#This Row],[DATE]],"mmm")</f>
        <v>Dec</v>
      </c>
      <c r="P1818" s="3">
        <f>YEAR(Table3[[#This Row],[DATE]])</f>
        <v>2025</v>
      </c>
    </row>
    <row r="1819" spans="1:16" x14ac:dyDescent="0.3">
      <c r="A1819" s="6">
        <v>46014</v>
      </c>
      <c r="B1819" s="7" t="s">
        <v>1821</v>
      </c>
      <c r="C1819" s="9">
        <f t="shared" ca="1" si="56"/>
        <v>5</v>
      </c>
      <c r="D1819" s="9" t="s">
        <v>2115</v>
      </c>
      <c r="E1819" s="9" t="s">
        <v>2116</v>
      </c>
      <c r="F1819" s="10">
        <f t="shared" ca="1" si="57"/>
        <v>4.220737853255422E-2</v>
      </c>
      <c r="G1819" s="3" t="str">
        <f>VLOOKUP(Table3[[#This Row],[PRODUCT ID]],Table1[[PRODUCT]:[SELLING PRICE]],1,FALSE)</f>
        <v>Product769</v>
      </c>
      <c r="H1819" s="3" t="str">
        <f>VLOOKUP(Table3[[#This Row],[PRODUCT ID]],Table1[[PRODUCT]:[SELLING PRICE]],2,FALSE)</f>
        <v>Category1</v>
      </c>
      <c r="I1819" s="3" t="str">
        <f>VLOOKUP(Table3[[#This Row],[PRODUCT ID]],Table1[[PRODUCT]:[SELLING PRICE]],3,FALSE)</f>
        <v>Ft</v>
      </c>
      <c r="J1819" s="16">
        <f ca="1">VLOOKUP(Table3[[#This Row],[PRODUCT ID]],Table1[[PRODUCT]:[SELLING PRICE]],4,FALSE)</f>
        <v>165</v>
      </c>
      <c r="K1819" s="16">
        <f ca="1">VLOOKUP(Table3[[#This Row],[PRODUCT ID]],Table1[[PRODUCT]:[SELLING PRICE]],5,FALSE)</f>
        <v>281.08111779280364</v>
      </c>
      <c r="L1819" s="16">
        <f ca="1">J1819*Table3[[#This Row],[QUANTITY]]</f>
        <v>825</v>
      </c>
      <c r="M1819" s="16">
        <f ca="1">K1819*Table3[[#This Row],[QUANTITY]]*(1-Table3[[#This Row],[DISCOUNT %]])</f>
        <v>1346.0871032788466</v>
      </c>
      <c r="N1819" s="3">
        <f>DAY(Table3[[#This Row],[DATE]])</f>
        <v>23</v>
      </c>
      <c r="O1819" s="3" t="str">
        <f>TEXT(Table3[[#This Row],[DATE]],"mmm")</f>
        <v>Dec</v>
      </c>
      <c r="P1819" s="3">
        <f>YEAR(Table3[[#This Row],[DATE]])</f>
        <v>2025</v>
      </c>
    </row>
    <row r="1820" spans="1:16" x14ac:dyDescent="0.3">
      <c r="A1820" s="6">
        <v>46015</v>
      </c>
      <c r="B1820" s="7" t="s">
        <v>1822</v>
      </c>
      <c r="C1820" s="9">
        <f t="shared" ca="1" si="56"/>
        <v>3</v>
      </c>
      <c r="D1820" s="9" t="s">
        <v>2117</v>
      </c>
      <c r="E1820" s="9" t="s">
        <v>2116</v>
      </c>
      <c r="F1820" s="10">
        <f t="shared" ca="1" si="57"/>
        <v>5.0948097791818109E-2</v>
      </c>
      <c r="G1820" s="3" t="str">
        <f>VLOOKUP(Table3[[#This Row],[PRODUCT ID]],Table1[[PRODUCT]:[SELLING PRICE]],1,FALSE)</f>
        <v>Product770</v>
      </c>
      <c r="H1820" s="3" t="str">
        <f>VLOOKUP(Table3[[#This Row],[PRODUCT ID]],Table1[[PRODUCT]:[SELLING PRICE]],2,FALSE)</f>
        <v>Category2</v>
      </c>
      <c r="I1820" s="3" t="str">
        <f>VLOOKUP(Table3[[#This Row],[PRODUCT ID]],Table1[[PRODUCT]:[SELLING PRICE]],3,FALSE)</f>
        <v>No</v>
      </c>
      <c r="J1820" s="16">
        <f ca="1">VLOOKUP(Table3[[#This Row],[PRODUCT ID]],Table1[[PRODUCT]:[SELLING PRICE]],4,FALSE)</f>
        <v>26</v>
      </c>
      <c r="K1820" s="16">
        <f ca="1">VLOOKUP(Table3[[#This Row],[PRODUCT ID]],Table1[[PRODUCT]:[SELLING PRICE]],5,FALSE)</f>
        <v>307.74405203070279</v>
      </c>
      <c r="L1820" s="16">
        <f ca="1">J1820*Table3[[#This Row],[QUANTITY]]</f>
        <v>78</v>
      </c>
      <c r="M1820" s="16">
        <f ca="1">K1820*Table3[[#This Row],[QUANTITY]]*(1-Table3[[#This Row],[DISCOUNT %]])</f>
        <v>876.19523391897667</v>
      </c>
      <c r="N1820" s="3">
        <f>DAY(Table3[[#This Row],[DATE]])</f>
        <v>24</v>
      </c>
      <c r="O1820" s="3" t="str">
        <f>TEXT(Table3[[#This Row],[DATE]],"mmm")</f>
        <v>Dec</v>
      </c>
      <c r="P1820" s="3">
        <f>YEAR(Table3[[#This Row],[DATE]])</f>
        <v>2025</v>
      </c>
    </row>
    <row r="1821" spans="1:16" x14ac:dyDescent="0.3">
      <c r="A1821" s="6">
        <v>46016</v>
      </c>
      <c r="B1821" s="7" t="s">
        <v>1823</v>
      </c>
      <c r="C1821" s="9">
        <f t="shared" ca="1" si="56"/>
        <v>4</v>
      </c>
      <c r="D1821" s="9" t="s">
        <v>2117</v>
      </c>
      <c r="E1821" s="9" t="s">
        <v>2116</v>
      </c>
      <c r="F1821" s="10">
        <f t="shared" ca="1" si="57"/>
        <v>5.9968896332180501E-3</v>
      </c>
      <c r="G1821" s="3" t="str">
        <f>VLOOKUP(Table3[[#This Row],[PRODUCT ID]],Table1[[PRODUCT]:[SELLING PRICE]],1,FALSE)</f>
        <v>Product771</v>
      </c>
      <c r="H1821" s="3" t="str">
        <f>VLOOKUP(Table3[[#This Row],[PRODUCT ID]],Table1[[PRODUCT]:[SELLING PRICE]],2,FALSE)</f>
        <v>Category3</v>
      </c>
      <c r="I1821" s="3" t="str">
        <f>VLOOKUP(Table3[[#This Row],[PRODUCT ID]],Table1[[PRODUCT]:[SELLING PRICE]],3,FALSE)</f>
        <v>Kg</v>
      </c>
      <c r="J1821" s="16">
        <f ca="1">VLOOKUP(Table3[[#This Row],[PRODUCT ID]],Table1[[PRODUCT]:[SELLING PRICE]],4,FALSE)</f>
        <v>102</v>
      </c>
      <c r="K1821" s="16">
        <f ca="1">VLOOKUP(Table3[[#This Row],[PRODUCT ID]],Table1[[PRODUCT]:[SELLING PRICE]],5,FALSE)</f>
        <v>119.48414506172951</v>
      </c>
      <c r="L1821" s="16">
        <f ca="1">J1821*Table3[[#This Row],[QUANTITY]]</f>
        <v>408</v>
      </c>
      <c r="M1821" s="16">
        <f ca="1">K1821*Table3[[#This Row],[QUANTITY]]*(1-Table3[[#This Row],[DISCOUNT %]])</f>
        <v>475.07044732349959</v>
      </c>
      <c r="N1821" s="3">
        <f>DAY(Table3[[#This Row],[DATE]])</f>
        <v>25</v>
      </c>
      <c r="O1821" s="3" t="str">
        <f>TEXT(Table3[[#This Row],[DATE]],"mmm")</f>
        <v>Dec</v>
      </c>
      <c r="P1821" s="3">
        <f>YEAR(Table3[[#This Row],[DATE]])</f>
        <v>2025</v>
      </c>
    </row>
    <row r="1822" spans="1:16" x14ac:dyDescent="0.3">
      <c r="A1822" s="6">
        <v>46017</v>
      </c>
      <c r="B1822" s="7" t="s">
        <v>1824</v>
      </c>
      <c r="C1822" s="9">
        <f t="shared" ca="1" si="56"/>
        <v>8</v>
      </c>
      <c r="D1822" s="9" t="s">
        <v>2116</v>
      </c>
      <c r="E1822" s="9" t="s">
        <v>2118</v>
      </c>
      <c r="F1822" s="10">
        <f t="shared" ca="1" si="57"/>
        <v>9.6798552085988532E-2</v>
      </c>
      <c r="G1822" s="3" t="str">
        <f>VLOOKUP(Table3[[#This Row],[PRODUCT ID]],Table1[[PRODUCT]:[SELLING PRICE]],1,FALSE)</f>
        <v>Product772</v>
      </c>
      <c r="H1822" s="3" t="str">
        <f>VLOOKUP(Table3[[#This Row],[PRODUCT ID]],Table1[[PRODUCT]:[SELLING PRICE]],2,FALSE)</f>
        <v>Category4</v>
      </c>
      <c r="I1822" s="3" t="str">
        <f>VLOOKUP(Table3[[#This Row],[PRODUCT ID]],Table1[[PRODUCT]:[SELLING PRICE]],3,FALSE)</f>
        <v>Kg</v>
      </c>
      <c r="J1822" s="16">
        <f ca="1">VLOOKUP(Table3[[#This Row],[PRODUCT ID]],Table1[[PRODUCT]:[SELLING PRICE]],4,FALSE)</f>
        <v>20</v>
      </c>
      <c r="K1822" s="16">
        <f ca="1">VLOOKUP(Table3[[#This Row],[PRODUCT ID]],Table1[[PRODUCT]:[SELLING PRICE]],5,FALSE)</f>
        <v>284.49051781950675</v>
      </c>
      <c r="L1822" s="16">
        <f ca="1">J1822*Table3[[#This Row],[QUANTITY]]</f>
        <v>160</v>
      </c>
      <c r="M1822" s="16">
        <f ca="1">K1822*Table3[[#This Row],[QUANTITY]]*(1-Table3[[#This Row],[DISCOUNT %]])</f>
        <v>2055.6179808990828</v>
      </c>
      <c r="N1822" s="3">
        <f>DAY(Table3[[#This Row],[DATE]])</f>
        <v>26</v>
      </c>
      <c r="O1822" s="3" t="str">
        <f>TEXT(Table3[[#This Row],[DATE]],"mmm")</f>
        <v>Dec</v>
      </c>
      <c r="P1822" s="3">
        <f>YEAR(Table3[[#This Row],[DATE]])</f>
        <v>2025</v>
      </c>
    </row>
    <row r="1823" spans="1:16" x14ac:dyDescent="0.3">
      <c r="A1823" s="6">
        <v>46018</v>
      </c>
      <c r="B1823" s="7" t="s">
        <v>1825</v>
      </c>
      <c r="C1823" s="9">
        <f t="shared" ca="1" si="56"/>
        <v>11</v>
      </c>
      <c r="D1823" s="9" t="s">
        <v>2116</v>
      </c>
      <c r="E1823" s="9" t="s">
        <v>2116</v>
      </c>
      <c r="F1823" s="10">
        <f t="shared" ca="1" si="57"/>
        <v>8.2176578619381296E-2</v>
      </c>
      <c r="G1823" s="3" t="str">
        <f>VLOOKUP(Table3[[#This Row],[PRODUCT ID]],Table1[[PRODUCT]:[SELLING PRICE]],1,FALSE)</f>
        <v>Product773</v>
      </c>
      <c r="H1823" s="3" t="str">
        <f>VLOOKUP(Table3[[#This Row],[PRODUCT ID]],Table1[[PRODUCT]:[SELLING PRICE]],2,FALSE)</f>
        <v>Category5</v>
      </c>
      <c r="I1823" s="3" t="str">
        <f>VLOOKUP(Table3[[#This Row],[PRODUCT ID]],Table1[[PRODUCT]:[SELLING PRICE]],3,FALSE)</f>
        <v>Lt</v>
      </c>
      <c r="J1823" s="16">
        <f ca="1">VLOOKUP(Table3[[#This Row],[PRODUCT ID]],Table1[[PRODUCT]:[SELLING PRICE]],4,FALSE)</f>
        <v>140</v>
      </c>
      <c r="K1823" s="16">
        <f ca="1">VLOOKUP(Table3[[#This Row],[PRODUCT ID]],Table1[[PRODUCT]:[SELLING PRICE]],5,FALSE)</f>
        <v>188.72077643132155</v>
      </c>
      <c r="L1823" s="16">
        <f ca="1">J1823*Table3[[#This Row],[QUANTITY]]</f>
        <v>1540</v>
      </c>
      <c r="M1823" s="16">
        <f ca="1">K1823*Table3[[#This Row],[QUANTITY]]*(1-Table3[[#This Row],[DISCOUNT %]])</f>
        <v>1905.3358358078262</v>
      </c>
      <c r="N1823" s="3">
        <f>DAY(Table3[[#This Row],[DATE]])</f>
        <v>27</v>
      </c>
      <c r="O1823" s="3" t="str">
        <f>TEXT(Table3[[#This Row],[DATE]],"mmm")</f>
        <v>Dec</v>
      </c>
      <c r="P1823" s="3">
        <f>YEAR(Table3[[#This Row],[DATE]])</f>
        <v>2025</v>
      </c>
    </row>
    <row r="1824" spans="1:16" x14ac:dyDescent="0.3">
      <c r="A1824" s="6">
        <v>46019</v>
      </c>
      <c r="B1824" s="7" t="s">
        <v>1826</v>
      </c>
      <c r="C1824" s="9">
        <f t="shared" ca="1" si="56"/>
        <v>2</v>
      </c>
      <c r="D1824" s="9" t="s">
        <v>2116</v>
      </c>
      <c r="E1824" s="9" t="s">
        <v>2116</v>
      </c>
      <c r="F1824" s="10">
        <f t="shared" ca="1" si="57"/>
        <v>2.0414655431023034E-2</v>
      </c>
      <c r="G1824" s="3" t="str">
        <f>VLOOKUP(Table3[[#This Row],[PRODUCT ID]],Table1[[PRODUCT]:[SELLING PRICE]],1,FALSE)</f>
        <v>Product774</v>
      </c>
      <c r="H1824" s="3" t="str">
        <f>VLOOKUP(Table3[[#This Row],[PRODUCT ID]],Table1[[PRODUCT]:[SELLING PRICE]],2,FALSE)</f>
        <v>Category1</v>
      </c>
      <c r="I1824" s="3" t="str">
        <f>VLOOKUP(Table3[[#This Row],[PRODUCT ID]],Table1[[PRODUCT]:[SELLING PRICE]],3,FALSE)</f>
        <v>Kg</v>
      </c>
      <c r="J1824" s="16">
        <f ca="1">VLOOKUP(Table3[[#This Row],[PRODUCT ID]],Table1[[PRODUCT]:[SELLING PRICE]],4,FALSE)</f>
        <v>186</v>
      </c>
      <c r="K1824" s="16">
        <f ca="1">VLOOKUP(Table3[[#This Row],[PRODUCT ID]],Table1[[PRODUCT]:[SELLING PRICE]],5,FALSE)</f>
        <v>40.141217423641905</v>
      </c>
      <c r="L1824" s="16">
        <f ca="1">J1824*Table3[[#This Row],[QUANTITY]]</f>
        <v>372</v>
      </c>
      <c r="M1824" s="16">
        <f ca="1">K1824*Table3[[#This Row],[QUANTITY]]*(1-Table3[[#This Row],[DISCOUNT %]])</f>
        <v>78.643496602712958</v>
      </c>
      <c r="N1824" s="3">
        <f>DAY(Table3[[#This Row],[DATE]])</f>
        <v>28</v>
      </c>
      <c r="O1824" s="3" t="str">
        <f>TEXT(Table3[[#This Row],[DATE]],"mmm")</f>
        <v>Dec</v>
      </c>
      <c r="P1824" s="3">
        <f>YEAR(Table3[[#This Row],[DATE]])</f>
        <v>2025</v>
      </c>
    </row>
    <row r="1825" spans="1:16" x14ac:dyDescent="0.3">
      <c r="A1825" s="6">
        <v>46020</v>
      </c>
      <c r="B1825" s="7" t="s">
        <v>1827</v>
      </c>
      <c r="C1825" s="9">
        <f t="shared" ca="1" si="56"/>
        <v>11</v>
      </c>
      <c r="D1825" s="9" t="s">
        <v>2116</v>
      </c>
      <c r="E1825" s="9" t="s">
        <v>2116</v>
      </c>
      <c r="F1825" s="10">
        <f t="shared" ca="1" si="57"/>
        <v>1.6506900375617972E-3</v>
      </c>
      <c r="G1825" s="3" t="str">
        <f>VLOOKUP(Table3[[#This Row],[PRODUCT ID]],Table1[[PRODUCT]:[SELLING PRICE]],1,FALSE)</f>
        <v>Product775</v>
      </c>
      <c r="H1825" s="3" t="str">
        <f>VLOOKUP(Table3[[#This Row],[PRODUCT ID]],Table1[[PRODUCT]:[SELLING PRICE]],2,FALSE)</f>
        <v>Category2</v>
      </c>
      <c r="I1825" s="3" t="str">
        <f>VLOOKUP(Table3[[#This Row],[PRODUCT ID]],Table1[[PRODUCT]:[SELLING PRICE]],3,FALSE)</f>
        <v>Lt</v>
      </c>
      <c r="J1825" s="16">
        <f ca="1">VLOOKUP(Table3[[#This Row],[PRODUCT ID]],Table1[[PRODUCT]:[SELLING PRICE]],4,FALSE)</f>
        <v>130</v>
      </c>
      <c r="K1825" s="16">
        <f ca="1">VLOOKUP(Table3[[#This Row],[PRODUCT ID]],Table1[[PRODUCT]:[SELLING PRICE]],5,FALSE)</f>
        <v>144.35704405300436</v>
      </c>
      <c r="L1825" s="16">
        <f ca="1">J1825*Table3[[#This Row],[QUANTITY]]</f>
        <v>1430</v>
      </c>
      <c r="M1825" s="16">
        <f ca="1">K1825*Table3[[#This Row],[QUANTITY]]*(1-Table3[[#This Row],[DISCOUNT %]])</f>
        <v>1585.3063085038762</v>
      </c>
      <c r="N1825" s="3">
        <f>DAY(Table3[[#This Row],[DATE]])</f>
        <v>29</v>
      </c>
      <c r="O1825" s="3" t="str">
        <f>TEXT(Table3[[#This Row],[DATE]],"mmm")</f>
        <v>Dec</v>
      </c>
      <c r="P1825" s="3">
        <f>YEAR(Table3[[#This Row],[DATE]])</f>
        <v>2025</v>
      </c>
    </row>
    <row r="1826" spans="1:16" x14ac:dyDescent="0.3">
      <c r="A1826" s="6">
        <v>46021</v>
      </c>
      <c r="B1826" s="7" t="s">
        <v>1828</v>
      </c>
      <c r="C1826" s="9">
        <f t="shared" ca="1" si="56"/>
        <v>3</v>
      </c>
      <c r="D1826" s="9" t="s">
        <v>2115</v>
      </c>
      <c r="E1826" s="9" t="s">
        <v>2116</v>
      </c>
      <c r="F1826" s="10">
        <f t="shared" ca="1" si="57"/>
        <v>2.7923022439403479E-3</v>
      </c>
      <c r="G1826" s="3" t="str">
        <f>VLOOKUP(Table3[[#This Row],[PRODUCT ID]],Table1[[PRODUCT]:[SELLING PRICE]],1,FALSE)</f>
        <v>Product776</v>
      </c>
      <c r="H1826" s="3" t="str">
        <f>VLOOKUP(Table3[[#This Row],[PRODUCT ID]],Table1[[PRODUCT]:[SELLING PRICE]],2,FALSE)</f>
        <v>Category3</v>
      </c>
      <c r="I1826" s="3" t="str">
        <f>VLOOKUP(Table3[[#This Row],[PRODUCT ID]],Table1[[PRODUCT]:[SELLING PRICE]],3,FALSE)</f>
        <v>Ft</v>
      </c>
      <c r="J1826" s="16">
        <f ca="1">VLOOKUP(Table3[[#This Row],[PRODUCT ID]],Table1[[PRODUCT]:[SELLING PRICE]],4,FALSE)</f>
        <v>135</v>
      </c>
      <c r="K1826" s="16">
        <f ca="1">VLOOKUP(Table3[[#This Row],[PRODUCT ID]],Table1[[PRODUCT]:[SELLING PRICE]],5,FALSE)</f>
        <v>262.15347862789372</v>
      </c>
      <c r="L1826" s="16">
        <f ca="1">J1826*Table3[[#This Row],[QUANTITY]]</f>
        <v>405</v>
      </c>
      <c r="M1826" s="16">
        <f ca="1">K1826*Table3[[#This Row],[QUANTITY]]*(1-Table3[[#This Row],[DISCOUNT %]])</f>
        <v>784.2644006437929</v>
      </c>
      <c r="N1826" s="3">
        <f>DAY(Table3[[#This Row],[DATE]])</f>
        <v>30</v>
      </c>
      <c r="O1826" s="3" t="str">
        <f>TEXT(Table3[[#This Row],[DATE]],"mmm")</f>
        <v>Dec</v>
      </c>
      <c r="P1826" s="3">
        <f>YEAR(Table3[[#This Row],[DATE]])</f>
        <v>2025</v>
      </c>
    </row>
    <row r="1827" spans="1:16" x14ac:dyDescent="0.3">
      <c r="A1827" s="6">
        <v>46022</v>
      </c>
      <c r="B1827" s="7" t="s">
        <v>1829</v>
      </c>
      <c r="C1827" s="9">
        <f t="shared" ca="1" si="56"/>
        <v>8</v>
      </c>
      <c r="D1827" s="9" t="s">
        <v>2116</v>
      </c>
      <c r="E1827" s="9" t="s">
        <v>2116</v>
      </c>
      <c r="F1827" s="10">
        <f t="shared" ca="1" si="57"/>
        <v>3.3206885672702406E-2</v>
      </c>
      <c r="G1827" s="3" t="str">
        <f>VLOOKUP(Table3[[#This Row],[PRODUCT ID]],Table1[[PRODUCT]:[SELLING PRICE]],1,FALSE)</f>
        <v>Product777</v>
      </c>
      <c r="H1827" s="3" t="str">
        <f>VLOOKUP(Table3[[#This Row],[PRODUCT ID]],Table1[[PRODUCT]:[SELLING PRICE]],2,FALSE)</f>
        <v>Category4</v>
      </c>
      <c r="I1827" s="3" t="str">
        <f>VLOOKUP(Table3[[#This Row],[PRODUCT ID]],Table1[[PRODUCT]:[SELLING PRICE]],3,FALSE)</f>
        <v>Kg</v>
      </c>
      <c r="J1827" s="16">
        <f ca="1">VLOOKUP(Table3[[#This Row],[PRODUCT ID]],Table1[[PRODUCT]:[SELLING PRICE]],4,FALSE)</f>
        <v>165</v>
      </c>
      <c r="K1827" s="16">
        <f ca="1">VLOOKUP(Table3[[#This Row],[PRODUCT ID]],Table1[[PRODUCT]:[SELLING PRICE]],5,FALSE)</f>
        <v>81.268341091433086</v>
      </c>
      <c r="L1827" s="16">
        <f ca="1">J1827*Table3[[#This Row],[QUANTITY]]</f>
        <v>1320</v>
      </c>
      <c r="M1827" s="16">
        <f ca="1">K1827*Table3[[#This Row],[QUANTITY]]*(1-Table3[[#This Row],[DISCOUNT %]])</f>
        <v>628.55738063999752</v>
      </c>
      <c r="N1827" s="3">
        <f>DAY(Table3[[#This Row],[DATE]])</f>
        <v>31</v>
      </c>
      <c r="O1827" s="3" t="str">
        <f>TEXT(Table3[[#This Row],[DATE]],"mmm")</f>
        <v>Dec</v>
      </c>
      <c r="P1827" s="3">
        <f>YEAR(Table3[[#This Row],[DATE]])</f>
        <v>2025</v>
      </c>
    </row>
    <row r="1828" spans="1:16" x14ac:dyDescent="0.3">
      <c r="A1828" s="6">
        <v>46023</v>
      </c>
      <c r="B1828" s="7" t="s">
        <v>1830</v>
      </c>
      <c r="C1828" s="9">
        <f t="shared" ca="1" si="56"/>
        <v>1</v>
      </c>
      <c r="D1828" s="9" t="s">
        <v>2117</v>
      </c>
      <c r="E1828" s="9" t="s">
        <v>2118</v>
      </c>
      <c r="F1828" s="10">
        <f t="shared" ca="1" si="57"/>
        <v>1.3250832462906615E-2</v>
      </c>
      <c r="G1828" s="3" t="str">
        <f>VLOOKUP(Table3[[#This Row],[PRODUCT ID]],Table1[[PRODUCT]:[SELLING PRICE]],1,FALSE)</f>
        <v>Product778</v>
      </c>
      <c r="H1828" s="3" t="str">
        <f>VLOOKUP(Table3[[#This Row],[PRODUCT ID]],Table1[[PRODUCT]:[SELLING PRICE]],2,FALSE)</f>
        <v>Category5</v>
      </c>
      <c r="I1828" s="3" t="str">
        <f>VLOOKUP(Table3[[#This Row],[PRODUCT ID]],Table1[[PRODUCT]:[SELLING PRICE]],3,FALSE)</f>
        <v>No</v>
      </c>
      <c r="J1828" s="16">
        <f ca="1">VLOOKUP(Table3[[#This Row],[PRODUCT ID]],Table1[[PRODUCT]:[SELLING PRICE]],4,FALSE)</f>
        <v>147</v>
      </c>
      <c r="K1828" s="16">
        <f ca="1">VLOOKUP(Table3[[#This Row],[PRODUCT ID]],Table1[[PRODUCT]:[SELLING PRICE]],5,FALSE)</f>
        <v>227.18560104882957</v>
      </c>
      <c r="L1828" s="16">
        <f ca="1">J1828*Table3[[#This Row],[QUANTITY]]</f>
        <v>147</v>
      </c>
      <c r="M1828" s="16">
        <f ca="1">K1828*Table3[[#This Row],[QUANTITY]]*(1-Table3[[#This Row],[DISCOUNT %]])</f>
        <v>224.1752027113468</v>
      </c>
      <c r="N1828" s="3">
        <f>DAY(Table3[[#This Row],[DATE]])</f>
        <v>1</v>
      </c>
      <c r="O1828" s="3" t="str">
        <f>TEXT(Table3[[#This Row],[DATE]],"mmm")</f>
        <v>Jan</v>
      </c>
      <c r="P1828" s="3">
        <f>YEAR(Table3[[#This Row],[DATE]])</f>
        <v>2026</v>
      </c>
    </row>
    <row r="1829" spans="1:16" x14ac:dyDescent="0.3">
      <c r="A1829" s="6">
        <v>46024</v>
      </c>
      <c r="B1829" s="7" t="s">
        <v>1831</v>
      </c>
      <c r="C1829" s="9">
        <f t="shared" ca="1" si="56"/>
        <v>12</v>
      </c>
      <c r="D1829" s="9" t="s">
        <v>2115</v>
      </c>
      <c r="E1829" s="9" t="s">
        <v>2118</v>
      </c>
      <c r="F1829" s="10">
        <f t="shared" ca="1" si="57"/>
        <v>3.6390363835470688E-2</v>
      </c>
      <c r="G1829" s="3" t="str">
        <f>VLOOKUP(Table3[[#This Row],[PRODUCT ID]],Table1[[PRODUCT]:[SELLING PRICE]],1,FALSE)</f>
        <v>Product779</v>
      </c>
      <c r="H1829" s="3" t="str">
        <f>VLOOKUP(Table3[[#This Row],[PRODUCT ID]],Table1[[PRODUCT]:[SELLING PRICE]],2,FALSE)</f>
        <v>Category1</v>
      </c>
      <c r="I1829" s="3" t="str">
        <f>VLOOKUP(Table3[[#This Row],[PRODUCT ID]],Table1[[PRODUCT]:[SELLING PRICE]],3,FALSE)</f>
        <v>No</v>
      </c>
      <c r="J1829" s="16">
        <f ca="1">VLOOKUP(Table3[[#This Row],[PRODUCT ID]],Table1[[PRODUCT]:[SELLING PRICE]],4,FALSE)</f>
        <v>84</v>
      </c>
      <c r="K1829" s="16">
        <f ca="1">VLOOKUP(Table3[[#This Row],[PRODUCT ID]],Table1[[PRODUCT]:[SELLING PRICE]],5,FALSE)</f>
        <v>69.72226463586928</v>
      </c>
      <c r="L1829" s="16">
        <f ca="1">J1829*Table3[[#This Row],[QUANTITY]]</f>
        <v>1008</v>
      </c>
      <c r="M1829" s="16">
        <f ca="1">K1829*Table3[[#This Row],[QUANTITY]]*(1-Table3[[#This Row],[DISCOUNT %]])</f>
        <v>806.22055270004421</v>
      </c>
      <c r="N1829" s="3">
        <f>DAY(Table3[[#This Row],[DATE]])</f>
        <v>2</v>
      </c>
      <c r="O1829" s="3" t="str">
        <f>TEXT(Table3[[#This Row],[DATE]],"mmm")</f>
        <v>Jan</v>
      </c>
      <c r="P1829" s="3">
        <f>YEAR(Table3[[#This Row],[DATE]])</f>
        <v>2026</v>
      </c>
    </row>
    <row r="1830" spans="1:16" x14ac:dyDescent="0.3">
      <c r="A1830" s="6">
        <v>46025</v>
      </c>
      <c r="B1830" s="7" t="s">
        <v>1832</v>
      </c>
      <c r="C1830" s="9">
        <f t="shared" ca="1" si="56"/>
        <v>6</v>
      </c>
      <c r="D1830" s="9" t="s">
        <v>2115</v>
      </c>
      <c r="E1830" s="9" t="s">
        <v>2116</v>
      </c>
      <c r="F1830" s="10">
        <f t="shared" ca="1" si="57"/>
        <v>4.5060800684508399E-2</v>
      </c>
      <c r="G1830" s="3" t="str">
        <f>VLOOKUP(Table3[[#This Row],[PRODUCT ID]],Table1[[PRODUCT]:[SELLING PRICE]],1,FALSE)</f>
        <v>Product780</v>
      </c>
      <c r="H1830" s="3" t="str">
        <f>VLOOKUP(Table3[[#This Row],[PRODUCT ID]],Table1[[PRODUCT]:[SELLING PRICE]],2,FALSE)</f>
        <v>Category2</v>
      </c>
      <c r="I1830" s="3" t="str">
        <f>VLOOKUP(Table3[[#This Row],[PRODUCT ID]],Table1[[PRODUCT]:[SELLING PRICE]],3,FALSE)</f>
        <v>Ft</v>
      </c>
      <c r="J1830" s="16">
        <f ca="1">VLOOKUP(Table3[[#This Row],[PRODUCT ID]],Table1[[PRODUCT]:[SELLING PRICE]],4,FALSE)</f>
        <v>221</v>
      </c>
      <c r="K1830" s="16">
        <f ca="1">VLOOKUP(Table3[[#This Row],[PRODUCT ID]],Table1[[PRODUCT]:[SELLING PRICE]],5,FALSE)</f>
        <v>262.75487247541389</v>
      </c>
      <c r="L1830" s="16">
        <f ca="1">J1830*Table3[[#This Row],[QUANTITY]]</f>
        <v>1326</v>
      </c>
      <c r="M1830" s="16">
        <f ca="1">K1830*Table3[[#This Row],[QUANTITY]]*(1-Table3[[#This Row],[DISCOUNT %]])</f>
        <v>1505.4895652274952</v>
      </c>
      <c r="N1830" s="3">
        <f>DAY(Table3[[#This Row],[DATE]])</f>
        <v>3</v>
      </c>
      <c r="O1830" s="3" t="str">
        <f>TEXT(Table3[[#This Row],[DATE]],"mmm")</f>
        <v>Jan</v>
      </c>
      <c r="P1830" s="3">
        <f>YEAR(Table3[[#This Row],[DATE]])</f>
        <v>2026</v>
      </c>
    </row>
    <row r="1831" spans="1:16" x14ac:dyDescent="0.3">
      <c r="A1831" s="6">
        <v>46026</v>
      </c>
      <c r="B1831" s="7" t="s">
        <v>1833</v>
      </c>
      <c r="C1831" s="9">
        <f t="shared" ca="1" si="56"/>
        <v>14</v>
      </c>
      <c r="D1831" s="9" t="s">
        <v>2115</v>
      </c>
      <c r="E1831" s="9" t="s">
        <v>2116</v>
      </c>
      <c r="F1831" s="10">
        <f t="shared" ca="1" si="57"/>
        <v>1.9987424122669406E-4</v>
      </c>
      <c r="G1831" s="3" t="str">
        <f>VLOOKUP(Table3[[#This Row],[PRODUCT ID]],Table1[[PRODUCT]:[SELLING PRICE]],1,FALSE)</f>
        <v>Product781</v>
      </c>
      <c r="H1831" s="3" t="str">
        <f>VLOOKUP(Table3[[#This Row],[PRODUCT ID]],Table1[[PRODUCT]:[SELLING PRICE]],2,FALSE)</f>
        <v>Category3</v>
      </c>
      <c r="I1831" s="3" t="str">
        <f>VLOOKUP(Table3[[#This Row],[PRODUCT ID]],Table1[[PRODUCT]:[SELLING PRICE]],3,FALSE)</f>
        <v>No</v>
      </c>
      <c r="J1831" s="16">
        <f ca="1">VLOOKUP(Table3[[#This Row],[PRODUCT ID]],Table1[[PRODUCT]:[SELLING PRICE]],4,FALSE)</f>
        <v>173</v>
      </c>
      <c r="K1831" s="16">
        <f ca="1">VLOOKUP(Table3[[#This Row],[PRODUCT ID]],Table1[[PRODUCT]:[SELLING PRICE]],5,FALSE)</f>
        <v>53.994644994293523</v>
      </c>
      <c r="L1831" s="16">
        <f ca="1">J1831*Table3[[#This Row],[QUANTITY]]</f>
        <v>2422</v>
      </c>
      <c r="M1831" s="16">
        <f ca="1">K1831*Table3[[#This Row],[QUANTITY]]*(1-Table3[[#This Row],[DISCOUNT %]])</f>
        <v>755.77393997832974</v>
      </c>
      <c r="N1831" s="3">
        <f>DAY(Table3[[#This Row],[DATE]])</f>
        <v>4</v>
      </c>
      <c r="O1831" s="3" t="str">
        <f>TEXT(Table3[[#This Row],[DATE]],"mmm")</f>
        <v>Jan</v>
      </c>
      <c r="P1831" s="3">
        <f>YEAR(Table3[[#This Row],[DATE]])</f>
        <v>2026</v>
      </c>
    </row>
    <row r="1832" spans="1:16" x14ac:dyDescent="0.3">
      <c r="A1832" s="6">
        <v>46027</v>
      </c>
      <c r="B1832" s="7" t="s">
        <v>1834</v>
      </c>
      <c r="C1832" s="9">
        <f t="shared" ca="1" si="56"/>
        <v>3</v>
      </c>
      <c r="D1832" s="9" t="s">
        <v>2116</v>
      </c>
      <c r="E1832" s="9" t="s">
        <v>2116</v>
      </c>
      <c r="F1832" s="10">
        <f t="shared" ca="1" si="57"/>
        <v>7.7117605665094208E-2</v>
      </c>
      <c r="G1832" s="3" t="str">
        <f>VLOOKUP(Table3[[#This Row],[PRODUCT ID]],Table1[[PRODUCT]:[SELLING PRICE]],1,FALSE)</f>
        <v>Product782</v>
      </c>
      <c r="H1832" s="3" t="str">
        <f>VLOOKUP(Table3[[#This Row],[PRODUCT ID]],Table1[[PRODUCT]:[SELLING PRICE]],2,FALSE)</f>
        <v>Category4</v>
      </c>
      <c r="I1832" s="3" t="str">
        <f>VLOOKUP(Table3[[#This Row],[PRODUCT ID]],Table1[[PRODUCT]:[SELLING PRICE]],3,FALSE)</f>
        <v>Kg</v>
      </c>
      <c r="J1832" s="16">
        <f ca="1">VLOOKUP(Table3[[#This Row],[PRODUCT ID]],Table1[[PRODUCT]:[SELLING PRICE]],4,FALSE)</f>
        <v>229</v>
      </c>
      <c r="K1832" s="16">
        <f ca="1">VLOOKUP(Table3[[#This Row],[PRODUCT ID]],Table1[[PRODUCT]:[SELLING PRICE]],5,FALSE)</f>
        <v>97.479026665198788</v>
      </c>
      <c r="L1832" s="16">
        <f ca="1">J1832*Table3[[#This Row],[QUANTITY]]</f>
        <v>687</v>
      </c>
      <c r="M1832" s="16">
        <f ca="1">K1832*Table3[[#This Row],[QUANTITY]]*(1-Table3[[#This Row],[DISCOUNT %]])</f>
        <v>269.88503257864437</v>
      </c>
      <c r="N1832" s="3">
        <f>DAY(Table3[[#This Row],[DATE]])</f>
        <v>5</v>
      </c>
      <c r="O1832" s="3" t="str">
        <f>TEXT(Table3[[#This Row],[DATE]],"mmm")</f>
        <v>Jan</v>
      </c>
      <c r="P1832" s="3">
        <f>YEAR(Table3[[#This Row],[DATE]])</f>
        <v>2026</v>
      </c>
    </row>
    <row r="1833" spans="1:16" x14ac:dyDescent="0.3">
      <c r="A1833" s="6">
        <v>46028</v>
      </c>
      <c r="B1833" s="7" t="s">
        <v>1835</v>
      </c>
      <c r="C1833" s="9">
        <f t="shared" ca="1" si="56"/>
        <v>14</v>
      </c>
      <c r="D1833" s="9" t="s">
        <v>2116</v>
      </c>
      <c r="E1833" s="9" t="s">
        <v>2116</v>
      </c>
      <c r="F1833" s="10">
        <f t="shared" ca="1" si="57"/>
        <v>2.2030089959798185E-2</v>
      </c>
      <c r="G1833" s="3" t="str">
        <f>VLOOKUP(Table3[[#This Row],[PRODUCT ID]],Table1[[PRODUCT]:[SELLING PRICE]],1,FALSE)</f>
        <v>Product783</v>
      </c>
      <c r="H1833" s="3" t="str">
        <f>VLOOKUP(Table3[[#This Row],[PRODUCT ID]],Table1[[PRODUCT]:[SELLING PRICE]],2,FALSE)</f>
        <v>Category5</v>
      </c>
      <c r="I1833" s="3" t="str">
        <f>VLOOKUP(Table3[[#This Row],[PRODUCT ID]],Table1[[PRODUCT]:[SELLING PRICE]],3,FALSE)</f>
        <v>Kg</v>
      </c>
      <c r="J1833" s="16">
        <f ca="1">VLOOKUP(Table3[[#This Row],[PRODUCT ID]],Table1[[PRODUCT]:[SELLING PRICE]],4,FALSE)</f>
        <v>141</v>
      </c>
      <c r="K1833" s="16">
        <f ca="1">VLOOKUP(Table3[[#This Row],[PRODUCT ID]],Table1[[PRODUCT]:[SELLING PRICE]],5,FALSE)</f>
        <v>234.90257326311573</v>
      </c>
      <c r="L1833" s="16">
        <f ca="1">J1833*Table3[[#This Row],[QUANTITY]]</f>
        <v>1974</v>
      </c>
      <c r="M1833" s="16">
        <f ca="1">K1833*Table3[[#This Row],[QUANTITY]]*(1-Table3[[#This Row],[DISCOUNT %]])</f>
        <v>3216.1870781927769</v>
      </c>
      <c r="N1833" s="3">
        <f>DAY(Table3[[#This Row],[DATE]])</f>
        <v>6</v>
      </c>
      <c r="O1833" s="3" t="str">
        <f>TEXT(Table3[[#This Row],[DATE]],"mmm")</f>
        <v>Jan</v>
      </c>
      <c r="P1833" s="3">
        <f>YEAR(Table3[[#This Row],[DATE]])</f>
        <v>2026</v>
      </c>
    </row>
    <row r="1834" spans="1:16" x14ac:dyDescent="0.3">
      <c r="A1834" s="6">
        <v>46029</v>
      </c>
      <c r="B1834" s="7" t="s">
        <v>1836</v>
      </c>
      <c r="C1834" s="9">
        <f t="shared" ca="1" si="56"/>
        <v>6</v>
      </c>
      <c r="D1834" s="9" t="s">
        <v>2116</v>
      </c>
      <c r="E1834" s="9" t="s">
        <v>2118</v>
      </c>
      <c r="F1834" s="10">
        <f t="shared" ca="1" si="57"/>
        <v>6.4033829253721392E-2</v>
      </c>
      <c r="G1834" s="3" t="str">
        <f>VLOOKUP(Table3[[#This Row],[PRODUCT ID]],Table1[[PRODUCT]:[SELLING PRICE]],1,FALSE)</f>
        <v>Product784</v>
      </c>
      <c r="H1834" s="3" t="str">
        <f>VLOOKUP(Table3[[#This Row],[PRODUCT ID]],Table1[[PRODUCT]:[SELLING PRICE]],2,FALSE)</f>
        <v>Category1</v>
      </c>
      <c r="I1834" s="3" t="str">
        <f>VLOOKUP(Table3[[#This Row],[PRODUCT ID]],Table1[[PRODUCT]:[SELLING PRICE]],3,FALSE)</f>
        <v>Lt</v>
      </c>
      <c r="J1834" s="16">
        <f ca="1">VLOOKUP(Table3[[#This Row],[PRODUCT ID]],Table1[[PRODUCT]:[SELLING PRICE]],4,FALSE)</f>
        <v>248</v>
      </c>
      <c r="K1834" s="16">
        <f ca="1">VLOOKUP(Table3[[#This Row],[PRODUCT ID]],Table1[[PRODUCT]:[SELLING PRICE]],5,FALSE)</f>
        <v>40.790338047785028</v>
      </c>
      <c r="L1834" s="16">
        <f ca="1">J1834*Table3[[#This Row],[QUANTITY]]</f>
        <v>1488</v>
      </c>
      <c r="M1834" s="16">
        <f ca="1">K1834*Table3[[#This Row],[QUANTITY]]*(1-Table3[[#This Row],[DISCOUNT %]])</f>
        <v>229.07025903618953</v>
      </c>
      <c r="N1834" s="3">
        <f>DAY(Table3[[#This Row],[DATE]])</f>
        <v>7</v>
      </c>
      <c r="O1834" s="3" t="str">
        <f>TEXT(Table3[[#This Row],[DATE]],"mmm")</f>
        <v>Jan</v>
      </c>
      <c r="P1834" s="3">
        <f>YEAR(Table3[[#This Row],[DATE]])</f>
        <v>2026</v>
      </c>
    </row>
    <row r="1835" spans="1:16" x14ac:dyDescent="0.3">
      <c r="A1835" s="6">
        <v>46030</v>
      </c>
      <c r="B1835" s="7" t="s">
        <v>1837</v>
      </c>
      <c r="C1835" s="9">
        <f t="shared" ca="1" si="56"/>
        <v>15</v>
      </c>
      <c r="D1835" s="9" t="s">
        <v>2115</v>
      </c>
      <c r="E1835" s="9" t="s">
        <v>2116</v>
      </c>
      <c r="F1835" s="10">
        <f t="shared" ca="1" si="57"/>
        <v>7.8685892855853035E-2</v>
      </c>
      <c r="G1835" s="3" t="str">
        <f>VLOOKUP(Table3[[#This Row],[PRODUCT ID]],Table1[[PRODUCT]:[SELLING PRICE]],1,FALSE)</f>
        <v>Product785</v>
      </c>
      <c r="H1835" s="3" t="str">
        <f>VLOOKUP(Table3[[#This Row],[PRODUCT ID]],Table1[[PRODUCT]:[SELLING PRICE]],2,FALSE)</f>
        <v>Category2</v>
      </c>
      <c r="I1835" s="3" t="str">
        <f>VLOOKUP(Table3[[#This Row],[PRODUCT ID]],Table1[[PRODUCT]:[SELLING PRICE]],3,FALSE)</f>
        <v>Kg</v>
      </c>
      <c r="J1835" s="16">
        <f ca="1">VLOOKUP(Table3[[#This Row],[PRODUCT ID]],Table1[[PRODUCT]:[SELLING PRICE]],4,FALSE)</f>
        <v>161</v>
      </c>
      <c r="K1835" s="16">
        <f ca="1">VLOOKUP(Table3[[#This Row],[PRODUCT ID]],Table1[[PRODUCT]:[SELLING PRICE]],5,FALSE)</f>
        <v>84.222594384039013</v>
      </c>
      <c r="L1835" s="16">
        <f ca="1">J1835*Table3[[#This Row],[QUANTITY]]</f>
        <v>2415</v>
      </c>
      <c r="M1835" s="16">
        <f ca="1">K1835*Table3[[#This Row],[QUANTITY]]*(1-Table3[[#This Row],[DISCOUNT %]])</f>
        <v>1163.9319651944184</v>
      </c>
      <c r="N1835" s="3">
        <f>DAY(Table3[[#This Row],[DATE]])</f>
        <v>8</v>
      </c>
      <c r="O1835" s="3" t="str">
        <f>TEXT(Table3[[#This Row],[DATE]],"mmm")</f>
        <v>Jan</v>
      </c>
      <c r="P1835" s="3">
        <f>YEAR(Table3[[#This Row],[DATE]])</f>
        <v>2026</v>
      </c>
    </row>
    <row r="1836" spans="1:16" x14ac:dyDescent="0.3">
      <c r="A1836" s="6">
        <v>46031</v>
      </c>
      <c r="B1836" s="7" t="s">
        <v>1838</v>
      </c>
      <c r="C1836" s="9">
        <f t="shared" ca="1" si="56"/>
        <v>13</v>
      </c>
      <c r="D1836" s="9" t="s">
        <v>2117</v>
      </c>
      <c r="E1836" s="9" t="s">
        <v>2116</v>
      </c>
      <c r="F1836" s="10">
        <f t="shared" ca="1" si="57"/>
        <v>5.745951335091553E-2</v>
      </c>
      <c r="G1836" s="3" t="str">
        <f>VLOOKUP(Table3[[#This Row],[PRODUCT ID]],Table1[[PRODUCT]:[SELLING PRICE]],1,FALSE)</f>
        <v>Product786</v>
      </c>
      <c r="H1836" s="3" t="str">
        <f>VLOOKUP(Table3[[#This Row],[PRODUCT ID]],Table1[[PRODUCT]:[SELLING PRICE]],2,FALSE)</f>
        <v>Category3</v>
      </c>
      <c r="I1836" s="3" t="str">
        <f>VLOOKUP(Table3[[#This Row],[PRODUCT ID]],Table1[[PRODUCT]:[SELLING PRICE]],3,FALSE)</f>
        <v>Lt</v>
      </c>
      <c r="J1836" s="16">
        <f ca="1">VLOOKUP(Table3[[#This Row],[PRODUCT ID]],Table1[[PRODUCT]:[SELLING PRICE]],4,FALSE)</f>
        <v>69</v>
      </c>
      <c r="K1836" s="16">
        <f ca="1">VLOOKUP(Table3[[#This Row],[PRODUCT ID]],Table1[[PRODUCT]:[SELLING PRICE]],5,FALSE)</f>
        <v>266.15699557290611</v>
      </c>
      <c r="L1836" s="16">
        <f ca="1">J1836*Table3[[#This Row],[QUANTITY]]</f>
        <v>897</v>
      </c>
      <c r="M1836" s="16">
        <f ca="1">K1836*Table3[[#This Row],[QUANTITY]]*(1-Table3[[#This Row],[DISCOUNT %]])</f>
        <v>3261.2286737204868</v>
      </c>
      <c r="N1836" s="3">
        <f>DAY(Table3[[#This Row],[DATE]])</f>
        <v>9</v>
      </c>
      <c r="O1836" s="3" t="str">
        <f>TEXT(Table3[[#This Row],[DATE]],"mmm")</f>
        <v>Jan</v>
      </c>
      <c r="P1836" s="3">
        <f>YEAR(Table3[[#This Row],[DATE]])</f>
        <v>2026</v>
      </c>
    </row>
    <row r="1837" spans="1:16" x14ac:dyDescent="0.3">
      <c r="A1837" s="6">
        <v>46032</v>
      </c>
      <c r="B1837" s="7" t="s">
        <v>1839</v>
      </c>
      <c r="C1837" s="9">
        <f t="shared" ca="1" si="56"/>
        <v>11</v>
      </c>
      <c r="D1837" s="9" t="s">
        <v>2117</v>
      </c>
      <c r="E1837" s="9" t="s">
        <v>2116</v>
      </c>
      <c r="F1837" s="10">
        <f t="shared" ca="1" si="57"/>
        <v>9.795905023410087E-2</v>
      </c>
      <c r="G1837" s="3" t="str">
        <f>VLOOKUP(Table3[[#This Row],[PRODUCT ID]],Table1[[PRODUCT]:[SELLING PRICE]],1,FALSE)</f>
        <v>Product787</v>
      </c>
      <c r="H1837" s="3" t="str">
        <f>VLOOKUP(Table3[[#This Row],[PRODUCT ID]],Table1[[PRODUCT]:[SELLING PRICE]],2,FALSE)</f>
        <v>Category4</v>
      </c>
      <c r="I1837" s="3" t="str">
        <f>VLOOKUP(Table3[[#This Row],[PRODUCT ID]],Table1[[PRODUCT]:[SELLING PRICE]],3,FALSE)</f>
        <v>Ft</v>
      </c>
      <c r="J1837" s="16">
        <f ca="1">VLOOKUP(Table3[[#This Row],[PRODUCT ID]],Table1[[PRODUCT]:[SELLING PRICE]],4,FALSE)</f>
        <v>7</v>
      </c>
      <c r="K1837" s="16">
        <f ca="1">VLOOKUP(Table3[[#This Row],[PRODUCT ID]],Table1[[PRODUCT]:[SELLING PRICE]],5,FALSE)</f>
        <v>182.68316812436925</v>
      </c>
      <c r="L1837" s="16">
        <f ca="1">J1837*Table3[[#This Row],[QUANTITY]]</f>
        <v>77</v>
      </c>
      <c r="M1837" s="16">
        <f ca="1">K1837*Table3[[#This Row],[QUANTITY]]*(1-Table3[[#This Row],[DISCOUNT %]])</f>
        <v>1812.664683292644</v>
      </c>
      <c r="N1837" s="3">
        <f>DAY(Table3[[#This Row],[DATE]])</f>
        <v>10</v>
      </c>
      <c r="O1837" s="3" t="str">
        <f>TEXT(Table3[[#This Row],[DATE]],"mmm")</f>
        <v>Jan</v>
      </c>
      <c r="P1837" s="3">
        <f>YEAR(Table3[[#This Row],[DATE]])</f>
        <v>2026</v>
      </c>
    </row>
    <row r="1838" spans="1:16" x14ac:dyDescent="0.3">
      <c r="A1838" s="6">
        <v>46033</v>
      </c>
      <c r="B1838" s="7" t="s">
        <v>1840</v>
      </c>
      <c r="C1838" s="9">
        <f t="shared" ca="1" si="56"/>
        <v>12</v>
      </c>
      <c r="D1838" s="9" t="s">
        <v>2116</v>
      </c>
      <c r="E1838" s="9" t="s">
        <v>2116</v>
      </c>
      <c r="F1838" s="10">
        <f t="shared" ca="1" si="57"/>
        <v>4.9244444163543004E-2</v>
      </c>
      <c r="G1838" s="3" t="str">
        <f>VLOOKUP(Table3[[#This Row],[PRODUCT ID]],Table1[[PRODUCT]:[SELLING PRICE]],1,FALSE)</f>
        <v>Product788</v>
      </c>
      <c r="H1838" s="3" t="str">
        <f>VLOOKUP(Table3[[#This Row],[PRODUCT ID]],Table1[[PRODUCT]:[SELLING PRICE]],2,FALSE)</f>
        <v>Category5</v>
      </c>
      <c r="I1838" s="3" t="str">
        <f>VLOOKUP(Table3[[#This Row],[PRODUCT ID]],Table1[[PRODUCT]:[SELLING PRICE]],3,FALSE)</f>
        <v>Kg</v>
      </c>
      <c r="J1838" s="16">
        <f ca="1">VLOOKUP(Table3[[#This Row],[PRODUCT ID]],Table1[[PRODUCT]:[SELLING PRICE]],4,FALSE)</f>
        <v>80</v>
      </c>
      <c r="K1838" s="16">
        <f ca="1">VLOOKUP(Table3[[#This Row],[PRODUCT ID]],Table1[[PRODUCT]:[SELLING PRICE]],5,FALSE)</f>
        <v>310.04391283369631</v>
      </c>
      <c r="L1838" s="16">
        <f ca="1">J1838*Table3[[#This Row],[QUANTITY]]</f>
        <v>960</v>
      </c>
      <c r="M1838" s="16">
        <f ca="1">K1838*Table3[[#This Row],[QUANTITY]]*(1-Table3[[#This Row],[DISCOUNT %]])</f>
        <v>3537.3116721589313</v>
      </c>
      <c r="N1838" s="3">
        <f>DAY(Table3[[#This Row],[DATE]])</f>
        <v>11</v>
      </c>
      <c r="O1838" s="3" t="str">
        <f>TEXT(Table3[[#This Row],[DATE]],"mmm")</f>
        <v>Jan</v>
      </c>
      <c r="P1838" s="3">
        <f>YEAR(Table3[[#This Row],[DATE]])</f>
        <v>2026</v>
      </c>
    </row>
    <row r="1839" spans="1:16" x14ac:dyDescent="0.3">
      <c r="A1839" s="6">
        <v>46034</v>
      </c>
      <c r="B1839" s="7" t="s">
        <v>1841</v>
      </c>
      <c r="C1839" s="9">
        <f t="shared" ca="1" si="56"/>
        <v>7</v>
      </c>
      <c r="D1839" s="9" t="s">
        <v>2116</v>
      </c>
      <c r="E1839" s="9" t="s">
        <v>2116</v>
      </c>
      <c r="F1839" s="10">
        <f t="shared" ca="1" si="57"/>
        <v>6.2406706164622329E-2</v>
      </c>
      <c r="G1839" s="3" t="str">
        <f>VLOOKUP(Table3[[#This Row],[PRODUCT ID]],Table1[[PRODUCT]:[SELLING PRICE]],1,FALSE)</f>
        <v>Product789</v>
      </c>
      <c r="H1839" s="3" t="str">
        <f>VLOOKUP(Table3[[#This Row],[PRODUCT ID]],Table1[[PRODUCT]:[SELLING PRICE]],2,FALSE)</f>
        <v>Category1</v>
      </c>
      <c r="I1839" s="3" t="str">
        <f>VLOOKUP(Table3[[#This Row],[PRODUCT ID]],Table1[[PRODUCT]:[SELLING PRICE]],3,FALSE)</f>
        <v>No</v>
      </c>
      <c r="J1839" s="16">
        <f ca="1">VLOOKUP(Table3[[#This Row],[PRODUCT ID]],Table1[[PRODUCT]:[SELLING PRICE]],4,FALSE)</f>
        <v>223</v>
      </c>
      <c r="K1839" s="16">
        <f ca="1">VLOOKUP(Table3[[#This Row],[PRODUCT ID]],Table1[[PRODUCT]:[SELLING PRICE]],5,FALSE)</f>
        <v>25.31682701837261</v>
      </c>
      <c r="L1839" s="16">
        <f ca="1">J1839*Table3[[#This Row],[QUANTITY]]</f>
        <v>1561</v>
      </c>
      <c r="M1839" s="16">
        <f ca="1">K1839*Table3[[#This Row],[QUANTITY]]*(1-Table3[[#This Row],[DISCOUNT %]])</f>
        <v>166.15821063531521</v>
      </c>
      <c r="N1839" s="3">
        <f>DAY(Table3[[#This Row],[DATE]])</f>
        <v>12</v>
      </c>
      <c r="O1839" s="3" t="str">
        <f>TEXT(Table3[[#This Row],[DATE]],"mmm")</f>
        <v>Jan</v>
      </c>
      <c r="P1839" s="3">
        <f>YEAR(Table3[[#This Row],[DATE]])</f>
        <v>2026</v>
      </c>
    </row>
    <row r="1840" spans="1:16" x14ac:dyDescent="0.3">
      <c r="A1840" s="6">
        <v>46035</v>
      </c>
      <c r="B1840" s="7" t="s">
        <v>1842</v>
      </c>
      <c r="C1840" s="9">
        <f t="shared" ca="1" si="56"/>
        <v>9</v>
      </c>
      <c r="D1840" s="9" t="s">
        <v>2116</v>
      </c>
      <c r="E1840" s="9" t="s">
        <v>2118</v>
      </c>
      <c r="F1840" s="10">
        <f t="shared" ca="1" si="57"/>
        <v>4.3851608211093622E-2</v>
      </c>
      <c r="G1840" s="3" t="str">
        <f>VLOOKUP(Table3[[#This Row],[PRODUCT ID]],Table1[[PRODUCT]:[SELLING PRICE]],1,FALSE)</f>
        <v>Product790</v>
      </c>
      <c r="H1840" s="3" t="str">
        <f>VLOOKUP(Table3[[#This Row],[PRODUCT ID]],Table1[[PRODUCT]:[SELLING PRICE]],2,FALSE)</f>
        <v>Category2</v>
      </c>
      <c r="I1840" s="3" t="str">
        <f>VLOOKUP(Table3[[#This Row],[PRODUCT ID]],Table1[[PRODUCT]:[SELLING PRICE]],3,FALSE)</f>
        <v>No</v>
      </c>
      <c r="J1840" s="16">
        <f ca="1">VLOOKUP(Table3[[#This Row],[PRODUCT ID]],Table1[[PRODUCT]:[SELLING PRICE]],4,FALSE)</f>
        <v>29</v>
      </c>
      <c r="K1840" s="16">
        <f ca="1">VLOOKUP(Table3[[#This Row],[PRODUCT ID]],Table1[[PRODUCT]:[SELLING PRICE]],5,FALSE)</f>
        <v>65.314952055012924</v>
      </c>
      <c r="L1840" s="16">
        <f ca="1">J1840*Table3[[#This Row],[QUANTITY]]</f>
        <v>261</v>
      </c>
      <c r="M1840" s="16">
        <f ca="1">K1840*Table3[[#This Row],[QUANTITY]]*(1-Table3[[#This Row],[DISCOUNT %]])</f>
        <v>562.05707730453116</v>
      </c>
      <c r="N1840" s="3">
        <f>DAY(Table3[[#This Row],[DATE]])</f>
        <v>13</v>
      </c>
      <c r="O1840" s="3" t="str">
        <f>TEXT(Table3[[#This Row],[DATE]],"mmm")</f>
        <v>Jan</v>
      </c>
      <c r="P1840" s="3">
        <f>YEAR(Table3[[#This Row],[DATE]])</f>
        <v>2026</v>
      </c>
    </row>
    <row r="1841" spans="1:16" x14ac:dyDescent="0.3">
      <c r="A1841" s="6">
        <v>46036</v>
      </c>
      <c r="B1841" s="7" t="s">
        <v>1843</v>
      </c>
      <c r="C1841" s="9">
        <f t="shared" ca="1" si="56"/>
        <v>8</v>
      </c>
      <c r="D1841" s="9" t="s">
        <v>2116</v>
      </c>
      <c r="E1841" s="9" t="s">
        <v>2118</v>
      </c>
      <c r="F1841" s="10">
        <f t="shared" ca="1" si="57"/>
        <v>8.5561739051393096E-2</v>
      </c>
      <c r="G1841" s="3" t="str">
        <f>VLOOKUP(Table3[[#This Row],[PRODUCT ID]],Table1[[PRODUCT]:[SELLING PRICE]],1,FALSE)</f>
        <v>Product791</v>
      </c>
      <c r="H1841" s="3" t="str">
        <f>VLOOKUP(Table3[[#This Row],[PRODUCT ID]],Table1[[PRODUCT]:[SELLING PRICE]],2,FALSE)</f>
        <v>Category3</v>
      </c>
      <c r="I1841" s="3" t="str">
        <f>VLOOKUP(Table3[[#This Row],[PRODUCT ID]],Table1[[PRODUCT]:[SELLING PRICE]],3,FALSE)</f>
        <v>Ft</v>
      </c>
      <c r="J1841" s="16">
        <f ca="1">VLOOKUP(Table3[[#This Row],[PRODUCT ID]],Table1[[PRODUCT]:[SELLING PRICE]],4,FALSE)</f>
        <v>34</v>
      </c>
      <c r="K1841" s="16">
        <f ca="1">VLOOKUP(Table3[[#This Row],[PRODUCT ID]],Table1[[PRODUCT]:[SELLING PRICE]],5,FALSE)</f>
        <v>273.34164892288879</v>
      </c>
      <c r="L1841" s="16">
        <f ca="1">J1841*Table3[[#This Row],[QUANTITY]]</f>
        <v>272</v>
      </c>
      <c r="M1841" s="16">
        <f ca="1">K1841*Table3[[#This Row],[QUANTITY]]*(1-Table3[[#This Row],[DISCOUNT %]])</f>
        <v>1999.6324966869686</v>
      </c>
      <c r="N1841" s="3">
        <f>DAY(Table3[[#This Row],[DATE]])</f>
        <v>14</v>
      </c>
      <c r="O1841" s="3" t="str">
        <f>TEXT(Table3[[#This Row],[DATE]],"mmm")</f>
        <v>Jan</v>
      </c>
      <c r="P1841" s="3">
        <f>YEAR(Table3[[#This Row],[DATE]])</f>
        <v>2026</v>
      </c>
    </row>
    <row r="1842" spans="1:16" x14ac:dyDescent="0.3">
      <c r="A1842" s="6">
        <v>46037</v>
      </c>
      <c r="B1842" s="7" t="s">
        <v>1844</v>
      </c>
      <c r="C1842" s="9">
        <f t="shared" ca="1" si="56"/>
        <v>8</v>
      </c>
      <c r="D1842" s="9" t="s">
        <v>2115</v>
      </c>
      <c r="E1842" s="9" t="s">
        <v>2116</v>
      </c>
      <c r="F1842" s="10">
        <f t="shared" ca="1" si="57"/>
        <v>2.1944000399514763E-2</v>
      </c>
      <c r="G1842" s="3" t="str">
        <f>VLOOKUP(Table3[[#This Row],[PRODUCT ID]],Table1[[PRODUCT]:[SELLING PRICE]],1,FALSE)</f>
        <v>Product792</v>
      </c>
      <c r="H1842" s="3" t="str">
        <f>VLOOKUP(Table3[[#This Row],[PRODUCT ID]],Table1[[PRODUCT]:[SELLING PRICE]],2,FALSE)</f>
        <v>Category4</v>
      </c>
      <c r="I1842" s="3" t="str">
        <f>VLOOKUP(Table3[[#This Row],[PRODUCT ID]],Table1[[PRODUCT]:[SELLING PRICE]],3,FALSE)</f>
        <v>No</v>
      </c>
      <c r="J1842" s="16">
        <f ca="1">VLOOKUP(Table3[[#This Row],[PRODUCT ID]],Table1[[PRODUCT]:[SELLING PRICE]],4,FALSE)</f>
        <v>127</v>
      </c>
      <c r="K1842" s="16">
        <f ca="1">VLOOKUP(Table3[[#This Row],[PRODUCT ID]],Table1[[PRODUCT]:[SELLING PRICE]],5,FALSE)</f>
        <v>316.60594913780449</v>
      </c>
      <c r="L1842" s="16">
        <f ca="1">J1842*Table3[[#This Row],[QUANTITY]]</f>
        <v>1016</v>
      </c>
      <c r="M1842" s="16">
        <f ca="1">K1842*Table3[[#This Row],[QUANTITY]]*(1-Table3[[#This Row],[DISCOUNT %]])</f>
        <v>2477.2667845074861</v>
      </c>
      <c r="N1842" s="3">
        <f>DAY(Table3[[#This Row],[DATE]])</f>
        <v>15</v>
      </c>
      <c r="O1842" s="3" t="str">
        <f>TEXT(Table3[[#This Row],[DATE]],"mmm")</f>
        <v>Jan</v>
      </c>
      <c r="P1842" s="3">
        <f>YEAR(Table3[[#This Row],[DATE]])</f>
        <v>2026</v>
      </c>
    </row>
    <row r="1843" spans="1:16" x14ac:dyDescent="0.3">
      <c r="A1843" s="6">
        <v>46038</v>
      </c>
      <c r="B1843" s="7" t="s">
        <v>1845</v>
      </c>
      <c r="C1843" s="9">
        <f t="shared" ca="1" si="56"/>
        <v>7</v>
      </c>
      <c r="D1843" s="9" t="s">
        <v>2116</v>
      </c>
      <c r="E1843" s="9" t="s">
        <v>2116</v>
      </c>
      <c r="F1843" s="10">
        <f t="shared" ca="1" si="57"/>
        <v>3.8447284637206237E-2</v>
      </c>
      <c r="G1843" s="3" t="str">
        <f>VLOOKUP(Table3[[#This Row],[PRODUCT ID]],Table1[[PRODUCT]:[SELLING PRICE]],1,FALSE)</f>
        <v>Product793</v>
      </c>
      <c r="H1843" s="3" t="str">
        <f>VLOOKUP(Table3[[#This Row],[PRODUCT ID]],Table1[[PRODUCT]:[SELLING PRICE]],2,FALSE)</f>
        <v>Category1</v>
      </c>
      <c r="I1843" s="3" t="str">
        <f>VLOOKUP(Table3[[#This Row],[PRODUCT ID]],Table1[[PRODUCT]:[SELLING PRICE]],3,FALSE)</f>
        <v>Kg</v>
      </c>
      <c r="J1843" s="16">
        <f ca="1">VLOOKUP(Table3[[#This Row],[PRODUCT ID]],Table1[[PRODUCT]:[SELLING PRICE]],4,FALSE)</f>
        <v>165</v>
      </c>
      <c r="K1843" s="16">
        <f ca="1">VLOOKUP(Table3[[#This Row],[PRODUCT ID]],Table1[[PRODUCT]:[SELLING PRICE]],5,FALSE)</f>
        <v>264.80533608960945</v>
      </c>
      <c r="L1843" s="16">
        <f ca="1">J1843*Table3[[#This Row],[QUANTITY]]</f>
        <v>1155</v>
      </c>
      <c r="M1843" s="16">
        <f ca="1">K1843*Table3[[#This Row],[QUANTITY]]*(1-Table3[[#This Row],[DISCOUNT %]])</f>
        <v>1782.3700297166481</v>
      </c>
      <c r="N1843" s="3">
        <f>DAY(Table3[[#This Row],[DATE]])</f>
        <v>16</v>
      </c>
      <c r="O1843" s="3" t="str">
        <f>TEXT(Table3[[#This Row],[DATE]],"mmm")</f>
        <v>Jan</v>
      </c>
      <c r="P1843" s="3">
        <f>YEAR(Table3[[#This Row],[DATE]])</f>
        <v>2026</v>
      </c>
    </row>
    <row r="1844" spans="1:16" x14ac:dyDescent="0.3">
      <c r="A1844" s="6">
        <v>46039</v>
      </c>
      <c r="B1844" s="7" t="s">
        <v>1846</v>
      </c>
      <c r="C1844" s="9">
        <f t="shared" ca="1" si="56"/>
        <v>10</v>
      </c>
      <c r="D1844" s="9" t="s">
        <v>2117</v>
      </c>
      <c r="E1844" s="9" t="s">
        <v>2116</v>
      </c>
      <c r="F1844" s="10">
        <f t="shared" ca="1" si="57"/>
        <v>1.5716711047196498E-2</v>
      </c>
      <c r="G1844" s="3" t="str">
        <f>VLOOKUP(Table3[[#This Row],[PRODUCT ID]],Table1[[PRODUCT]:[SELLING PRICE]],1,FALSE)</f>
        <v>Product794</v>
      </c>
      <c r="H1844" s="3" t="str">
        <f>VLOOKUP(Table3[[#This Row],[PRODUCT ID]],Table1[[PRODUCT]:[SELLING PRICE]],2,FALSE)</f>
        <v>Category2</v>
      </c>
      <c r="I1844" s="3" t="str">
        <f>VLOOKUP(Table3[[#This Row],[PRODUCT ID]],Table1[[PRODUCT]:[SELLING PRICE]],3,FALSE)</f>
        <v>Kg</v>
      </c>
      <c r="J1844" s="16">
        <f ca="1">VLOOKUP(Table3[[#This Row],[PRODUCT ID]],Table1[[PRODUCT]:[SELLING PRICE]],4,FALSE)</f>
        <v>147</v>
      </c>
      <c r="K1844" s="16">
        <f ca="1">VLOOKUP(Table3[[#This Row],[PRODUCT ID]],Table1[[PRODUCT]:[SELLING PRICE]],5,FALSE)</f>
        <v>112.81149726064248</v>
      </c>
      <c r="L1844" s="16">
        <f ca="1">J1844*Table3[[#This Row],[QUANTITY]]</f>
        <v>1470</v>
      </c>
      <c r="M1844" s="16">
        <f ca="1">K1844*Table3[[#This Row],[QUANTITY]]*(1-Table3[[#This Row],[DISCOUNT %]])</f>
        <v>1110.3847155539536</v>
      </c>
      <c r="N1844" s="3">
        <f>DAY(Table3[[#This Row],[DATE]])</f>
        <v>17</v>
      </c>
      <c r="O1844" s="3" t="str">
        <f>TEXT(Table3[[#This Row],[DATE]],"mmm")</f>
        <v>Jan</v>
      </c>
      <c r="P1844" s="3">
        <f>YEAR(Table3[[#This Row],[DATE]])</f>
        <v>2026</v>
      </c>
    </row>
    <row r="1845" spans="1:16" x14ac:dyDescent="0.3">
      <c r="A1845" s="6">
        <v>46040</v>
      </c>
      <c r="B1845" s="7" t="s">
        <v>1847</v>
      </c>
      <c r="C1845" s="9">
        <f t="shared" ca="1" si="56"/>
        <v>15</v>
      </c>
      <c r="D1845" s="9" t="s">
        <v>2115</v>
      </c>
      <c r="E1845" s="9" t="s">
        <v>2116</v>
      </c>
      <c r="F1845" s="10">
        <f t="shared" ca="1" si="57"/>
        <v>8.8612740571094015E-2</v>
      </c>
      <c r="G1845" s="3" t="str">
        <f>VLOOKUP(Table3[[#This Row],[PRODUCT ID]],Table1[[PRODUCT]:[SELLING PRICE]],1,FALSE)</f>
        <v>Product795</v>
      </c>
      <c r="H1845" s="3" t="str">
        <f>VLOOKUP(Table3[[#This Row],[PRODUCT ID]],Table1[[PRODUCT]:[SELLING PRICE]],2,FALSE)</f>
        <v>Category3</v>
      </c>
      <c r="I1845" s="3" t="str">
        <f>VLOOKUP(Table3[[#This Row],[PRODUCT ID]],Table1[[PRODUCT]:[SELLING PRICE]],3,FALSE)</f>
        <v>Lt</v>
      </c>
      <c r="J1845" s="16">
        <f ca="1">VLOOKUP(Table3[[#This Row],[PRODUCT ID]],Table1[[PRODUCT]:[SELLING PRICE]],4,FALSE)</f>
        <v>213</v>
      </c>
      <c r="K1845" s="16">
        <f ca="1">VLOOKUP(Table3[[#This Row],[PRODUCT ID]],Table1[[PRODUCT]:[SELLING PRICE]],5,FALSE)</f>
        <v>284.10623503644314</v>
      </c>
      <c r="L1845" s="16">
        <f ca="1">J1845*Table3[[#This Row],[QUANTITY]]</f>
        <v>3195</v>
      </c>
      <c r="M1845" s="16">
        <f ca="1">K1845*Table3[[#This Row],[QUANTITY]]*(1-Table3[[#This Row],[DISCOUNT %]])</f>
        <v>3883.9620440479284</v>
      </c>
      <c r="N1845" s="3">
        <f>DAY(Table3[[#This Row],[DATE]])</f>
        <v>18</v>
      </c>
      <c r="O1845" s="3" t="str">
        <f>TEXT(Table3[[#This Row],[DATE]],"mmm")</f>
        <v>Jan</v>
      </c>
      <c r="P1845" s="3">
        <f>YEAR(Table3[[#This Row],[DATE]])</f>
        <v>2026</v>
      </c>
    </row>
    <row r="1846" spans="1:16" x14ac:dyDescent="0.3">
      <c r="A1846" s="6">
        <v>46041</v>
      </c>
      <c r="B1846" s="7" t="s">
        <v>1848</v>
      </c>
      <c r="C1846" s="9">
        <f t="shared" ca="1" si="56"/>
        <v>8</v>
      </c>
      <c r="D1846" s="9" t="s">
        <v>2115</v>
      </c>
      <c r="E1846" s="9" t="s">
        <v>2118</v>
      </c>
      <c r="F1846" s="10">
        <f t="shared" ca="1" si="57"/>
        <v>8.8901744205434979E-2</v>
      </c>
      <c r="G1846" s="3" t="str">
        <f>VLOOKUP(Table3[[#This Row],[PRODUCT ID]],Table1[[PRODUCT]:[SELLING PRICE]],1,FALSE)</f>
        <v>Product796</v>
      </c>
      <c r="H1846" s="3" t="str">
        <f>VLOOKUP(Table3[[#This Row],[PRODUCT ID]],Table1[[PRODUCT]:[SELLING PRICE]],2,FALSE)</f>
        <v>Category4</v>
      </c>
      <c r="I1846" s="3" t="str">
        <f>VLOOKUP(Table3[[#This Row],[PRODUCT ID]],Table1[[PRODUCT]:[SELLING PRICE]],3,FALSE)</f>
        <v>Kg</v>
      </c>
      <c r="J1846" s="16">
        <f ca="1">VLOOKUP(Table3[[#This Row],[PRODUCT ID]],Table1[[PRODUCT]:[SELLING PRICE]],4,FALSE)</f>
        <v>246</v>
      </c>
      <c r="K1846" s="16">
        <f ca="1">VLOOKUP(Table3[[#This Row],[PRODUCT ID]],Table1[[PRODUCT]:[SELLING PRICE]],5,FALSE)</f>
        <v>294.3831983594082</v>
      </c>
      <c r="L1846" s="16">
        <f ca="1">J1846*Table3[[#This Row],[QUANTITY]]</f>
        <v>1968</v>
      </c>
      <c r="M1846" s="16">
        <f ca="1">K1846*Table3[[#This Row],[QUANTITY]]*(1-Table3[[#This Row],[DISCOUNT %]])</f>
        <v>2145.696148483858</v>
      </c>
      <c r="N1846" s="3">
        <f>DAY(Table3[[#This Row],[DATE]])</f>
        <v>19</v>
      </c>
      <c r="O1846" s="3" t="str">
        <f>TEXT(Table3[[#This Row],[DATE]],"mmm")</f>
        <v>Jan</v>
      </c>
      <c r="P1846" s="3">
        <f>YEAR(Table3[[#This Row],[DATE]])</f>
        <v>2026</v>
      </c>
    </row>
    <row r="1847" spans="1:16" x14ac:dyDescent="0.3">
      <c r="A1847" s="6">
        <v>46042</v>
      </c>
      <c r="B1847" s="7" t="s">
        <v>1849</v>
      </c>
      <c r="C1847" s="9">
        <f t="shared" ca="1" si="56"/>
        <v>11</v>
      </c>
      <c r="D1847" s="9" t="s">
        <v>2115</v>
      </c>
      <c r="E1847" s="9" t="s">
        <v>2116</v>
      </c>
      <c r="F1847" s="10">
        <f t="shared" ca="1" si="57"/>
        <v>9.5317002071612783E-2</v>
      </c>
      <c r="G1847" s="3" t="str">
        <f>VLOOKUP(Table3[[#This Row],[PRODUCT ID]],Table1[[PRODUCT]:[SELLING PRICE]],1,FALSE)</f>
        <v>Product797</v>
      </c>
      <c r="H1847" s="3" t="str">
        <f>VLOOKUP(Table3[[#This Row],[PRODUCT ID]],Table1[[PRODUCT]:[SELLING PRICE]],2,FALSE)</f>
        <v>Category5</v>
      </c>
      <c r="I1847" s="3" t="str">
        <f>VLOOKUP(Table3[[#This Row],[PRODUCT ID]],Table1[[PRODUCT]:[SELLING PRICE]],3,FALSE)</f>
        <v>Lt</v>
      </c>
      <c r="J1847" s="16">
        <f ca="1">VLOOKUP(Table3[[#This Row],[PRODUCT ID]],Table1[[PRODUCT]:[SELLING PRICE]],4,FALSE)</f>
        <v>11</v>
      </c>
      <c r="K1847" s="16">
        <f ca="1">VLOOKUP(Table3[[#This Row],[PRODUCT ID]],Table1[[PRODUCT]:[SELLING PRICE]],5,FALSE)</f>
        <v>73.748763609531721</v>
      </c>
      <c r="L1847" s="16">
        <f ca="1">J1847*Table3[[#This Row],[QUANTITY]]</f>
        <v>121</v>
      </c>
      <c r="M1847" s="16">
        <f ca="1">K1847*Table3[[#This Row],[QUANTITY]]*(1-Table3[[#This Row],[DISCOUNT %]])</f>
        <v>733.91177811361422</v>
      </c>
      <c r="N1847" s="3">
        <f>DAY(Table3[[#This Row],[DATE]])</f>
        <v>20</v>
      </c>
      <c r="O1847" s="3" t="str">
        <f>TEXT(Table3[[#This Row],[DATE]],"mmm")</f>
        <v>Jan</v>
      </c>
      <c r="P1847" s="3">
        <f>YEAR(Table3[[#This Row],[DATE]])</f>
        <v>2026</v>
      </c>
    </row>
    <row r="1848" spans="1:16" x14ac:dyDescent="0.3">
      <c r="A1848" s="6">
        <v>46043</v>
      </c>
      <c r="B1848" s="7" t="s">
        <v>1850</v>
      </c>
      <c r="C1848" s="9">
        <f t="shared" ca="1" si="56"/>
        <v>6</v>
      </c>
      <c r="D1848" s="9" t="s">
        <v>2116</v>
      </c>
      <c r="E1848" s="9" t="s">
        <v>2116</v>
      </c>
      <c r="F1848" s="10">
        <f t="shared" ca="1" si="57"/>
        <v>1.2419213474606772E-2</v>
      </c>
      <c r="G1848" s="3" t="str">
        <f>VLOOKUP(Table3[[#This Row],[PRODUCT ID]],Table1[[PRODUCT]:[SELLING PRICE]],1,FALSE)</f>
        <v>Product798</v>
      </c>
      <c r="H1848" s="3" t="str">
        <f>VLOOKUP(Table3[[#This Row],[PRODUCT ID]],Table1[[PRODUCT]:[SELLING PRICE]],2,FALSE)</f>
        <v>Category1</v>
      </c>
      <c r="I1848" s="3" t="str">
        <f>VLOOKUP(Table3[[#This Row],[PRODUCT ID]],Table1[[PRODUCT]:[SELLING PRICE]],3,FALSE)</f>
        <v>Ft</v>
      </c>
      <c r="J1848" s="16">
        <f ca="1">VLOOKUP(Table3[[#This Row],[PRODUCT ID]],Table1[[PRODUCT]:[SELLING PRICE]],4,FALSE)</f>
        <v>82</v>
      </c>
      <c r="K1848" s="16">
        <f ca="1">VLOOKUP(Table3[[#This Row],[PRODUCT ID]],Table1[[PRODUCT]:[SELLING PRICE]],5,FALSE)</f>
        <v>140.5114351328794</v>
      </c>
      <c r="L1848" s="16">
        <f ca="1">J1848*Table3[[#This Row],[QUANTITY]]</f>
        <v>492</v>
      </c>
      <c r="M1848" s="16">
        <f ca="1">K1848*Table3[[#This Row],[QUANTITY]]*(1-Table3[[#This Row],[DISCOUNT %]])</f>
        <v>832.59836174604493</v>
      </c>
      <c r="N1848" s="3">
        <f>DAY(Table3[[#This Row],[DATE]])</f>
        <v>21</v>
      </c>
      <c r="O1848" s="3" t="str">
        <f>TEXT(Table3[[#This Row],[DATE]],"mmm")</f>
        <v>Jan</v>
      </c>
      <c r="P1848" s="3">
        <f>YEAR(Table3[[#This Row],[DATE]])</f>
        <v>2026</v>
      </c>
    </row>
    <row r="1849" spans="1:16" x14ac:dyDescent="0.3">
      <c r="A1849" s="6">
        <v>46044</v>
      </c>
      <c r="B1849" s="7" t="s">
        <v>1851</v>
      </c>
      <c r="C1849" s="9">
        <f t="shared" ca="1" si="56"/>
        <v>7</v>
      </c>
      <c r="D1849" s="9" t="s">
        <v>2116</v>
      </c>
      <c r="E1849" s="9" t="s">
        <v>2116</v>
      </c>
      <c r="F1849" s="10">
        <f t="shared" ca="1" si="57"/>
        <v>3.6816184667541989E-2</v>
      </c>
      <c r="G1849" s="3" t="str">
        <f>VLOOKUP(Table3[[#This Row],[PRODUCT ID]],Table1[[PRODUCT]:[SELLING PRICE]],1,FALSE)</f>
        <v>Product799</v>
      </c>
      <c r="H1849" s="3" t="str">
        <f>VLOOKUP(Table3[[#This Row],[PRODUCT ID]],Table1[[PRODUCT]:[SELLING PRICE]],2,FALSE)</f>
        <v>Category2</v>
      </c>
      <c r="I1849" s="3" t="str">
        <f>VLOOKUP(Table3[[#This Row],[PRODUCT ID]],Table1[[PRODUCT]:[SELLING PRICE]],3,FALSE)</f>
        <v>Kg</v>
      </c>
      <c r="J1849" s="16">
        <f ca="1">VLOOKUP(Table3[[#This Row],[PRODUCT ID]],Table1[[PRODUCT]:[SELLING PRICE]],4,FALSE)</f>
        <v>200</v>
      </c>
      <c r="K1849" s="16">
        <f ca="1">VLOOKUP(Table3[[#This Row],[PRODUCT ID]],Table1[[PRODUCT]:[SELLING PRICE]],5,FALSE)</f>
        <v>312.82134606979497</v>
      </c>
      <c r="L1849" s="16">
        <f ca="1">J1849*Table3[[#This Row],[QUANTITY]]</f>
        <v>1400</v>
      </c>
      <c r="M1849" s="16">
        <f ca="1">K1849*Table3[[#This Row],[QUANTITY]]*(1-Table3[[#This Row],[DISCOUNT %]])</f>
        <v>2109.1312033745826</v>
      </c>
      <c r="N1849" s="3">
        <f>DAY(Table3[[#This Row],[DATE]])</f>
        <v>22</v>
      </c>
      <c r="O1849" s="3" t="str">
        <f>TEXT(Table3[[#This Row],[DATE]],"mmm")</f>
        <v>Jan</v>
      </c>
      <c r="P1849" s="3">
        <f>YEAR(Table3[[#This Row],[DATE]])</f>
        <v>2026</v>
      </c>
    </row>
    <row r="1850" spans="1:16" x14ac:dyDescent="0.3">
      <c r="A1850" s="6">
        <v>46045</v>
      </c>
      <c r="B1850" s="7" t="s">
        <v>1852</v>
      </c>
      <c r="C1850" s="9">
        <f t="shared" ca="1" si="56"/>
        <v>15</v>
      </c>
      <c r="D1850" s="9" t="s">
        <v>2116</v>
      </c>
      <c r="E1850" s="9" t="s">
        <v>2116</v>
      </c>
      <c r="F1850" s="10">
        <f t="shared" ca="1" si="57"/>
        <v>9.4453541860346268E-2</v>
      </c>
      <c r="G1850" s="3" t="str">
        <f>VLOOKUP(Table3[[#This Row],[PRODUCT ID]],Table1[[PRODUCT]:[SELLING PRICE]],1,FALSE)</f>
        <v>Product800</v>
      </c>
      <c r="H1850" s="3" t="str">
        <f>VLOOKUP(Table3[[#This Row],[PRODUCT ID]],Table1[[PRODUCT]:[SELLING PRICE]],2,FALSE)</f>
        <v>Category3</v>
      </c>
      <c r="I1850" s="3" t="str">
        <f>VLOOKUP(Table3[[#This Row],[PRODUCT ID]],Table1[[PRODUCT]:[SELLING PRICE]],3,FALSE)</f>
        <v>No</v>
      </c>
      <c r="J1850" s="16">
        <f ca="1">VLOOKUP(Table3[[#This Row],[PRODUCT ID]],Table1[[PRODUCT]:[SELLING PRICE]],4,FALSE)</f>
        <v>59</v>
      </c>
      <c r="K1850" s="16">
        <f ca="1">VLOOKUP(Table3[[#This Row],[PRODUCT ID]],Table1[[PRODUCT]:[SELLING PRICE]],5,FALSE)</f>
        <v>153.17677726971439</v>
      </c>
      <c r="L1850" s="16">
        <f ca="1">J1850*Table3[[#This Row],[QUANTITY]]</f>
        <v>885</v>
      </c>
      <c r="M1850" s="16">
        <f ca="1">K1850*Table3[[#This Row],[QUANTITY]]*(1-Table3[[#This Row],[DISCOUNT %]])</f>
        <v>2080.6303218875473</v>
      </c>
      <c r="N1850" s="3">
        <f>DAY(Table3[[#This Row],[DATE]])</f>
        <v>23</v>
      </c>
      <c r="O1850" s="3" t="str">
        <f>TEXT(Table3[[#This Row],[DATE]],"mmm")</f>
        <v>Jan</v>
      </c>
      <c r="P1850" s="3">
        <f>YEAR(Table3[[#This Row],[DATE]])</f>
        <v>2026</v>
      </c>
    </row>
    <row r="1851" spans="1:16" x14ac:dyDescent="0.3">
      <c r="A1851" s="6">
        <v>46046</v>
      </c>
      <c r="B1851" s="7" t="s">
        <v>1853</v>
      </c>
      <c r="C1851" s="9">
        <f t="shared" ca="1" si="56"/>
        <v>3</v>
      </c>
      <c r="D1851" s="9" t="s">
        <v>2115</v>
      </c>
      <c r="E1851" s="9" t="s">
        <v>2116</v>
      </c>
      <c r="F1851" s="10">
        <f t="shared" ca="1" si="57"/>
        <v>2.6329934269533631E-2</v>
      </c>
      <c r="G1851" s="3" t="str">
        <f>VLOOKUP(Table3[[#This Row],[PRODUCT ID]],Table1[[PRODUCT]:[SELLING PRICE]],1,FALSE)</f>
        <v>Product801</v>
      </c>
      <c r="H1851" s="3" t="str">
        <f>VLOOKUP(Table3[[#This Row],[PRODUCT ID]],Table1[[PRODUCT]:[SELLING PRICE]],2,FALSE)</f>
        <v>Category4</v>
      </c>
      <c r="I1851" s="3" t="str">
        <f>VLOOKUP(Table3[[#This Row],[PRODUCT ID]],Table1[[PRODUCT]:[SELLING PRICE]],3,FALSE)</f>
        <v>No</v>
      </c>
      <c r="J1851" s="16">
        <f ca="1">VLOOKUP(Table3[[#This Row],[PRODUCT ID]],Table1[[PRODUCT]:[SELLING PRICE]],4,FALSE)</f>
        <v>159</v>
      </c>
      <c r="K1851" s="16">
        <f ca="1">VLOOKUP(Table3[[#This Row],[PRODUCT ID]],Table1[[PRODUCT]:[SELLING PRICE]],5,FALSE)</f>
        <v>206.29095579819722</v>
      </c>
      <c r="L1851" s="16">
        <f ca="1">J1851*Table3[[#This Row],[QUANTITY]]</f>
        <v>477</v>
      </c>
      <c r="M1851" s="16">
        <f ca="1">K1851*Table3[[#This Row],[QUANTITY]]*(1-Table3[[#This Row],[DISCOUNT %]])</f>
        <v>602.57798547489415</v>
      </c>
      <c r="N1851" s="3">
        <f>DAY(Table3[[#This Row],[DATE]])</f>
        <v>24</v>
      </c>
      <c r="O1851" s="3" t="str">
        <f>TEXT(Table3[[#This Row],[DATE]],"mmm")</f>
        <v>Jan</v>
      </c>
      <c r="P1851" s="3">
        <f>YEAR(Table3[[#This Row],[DATE]])</f>
        <v>2026</v>
      </c>
    </row>
    <row r="1852" spans="1:16" x14ac:dyDescent="0.3">
      <c r="A1852" s="6">
        <v>46047</v>
      </c>
      <c r="B1852" s="7" t="s">
        <v>1854</v>
      </c>
      <c r="C1852" s="9">
        <f t="shared" ca="1" si="56"/>
        <v>14</v>
      </c>
      <c r="D1852" s="9" t="s">
        <v>2117</v>
      </c>
      <c r="E1852" s="9" t="s">
        <v>2118</v>
      </c>
      <c r="F1852" s="10">
        <f t="shared" ca="1" si="57"/>
        <v>9.2971404907597935E-2</v>
      </c>
      <c r="G1852" s="3" t="str">
        <f>VLOOKUP(Table3[[#This Row],[PRODUCT ID]],Table1[[PRODUCT]:[SELLING PRICE]],1,FALSE)</f>
        <v>Product802</v>
      </c>
      <c r="H1852" s="3" t="str">
        <f>VLOOKUP(Table3[[#This Row],[PRODUCT ID]],Table1[[PRODUCT]:[SELLING PRICE]],2,FALSE)</f>
        <v>Category5</v>
      </c>
      <c r="I1852" s="3" t="str">
        <f>VLOOKUP(Table3[[#This Row],[PRODUCT ID]],Table1[[PRODUCT]:[SELLING PRICE]],3,FALSE)</f>
        <v>Ft</v>
      </c>
      <c r="J1852" s="16">
        <f ca="1">VLOOKUP(Table3[[#This Row],[PRODUCT ID]],Table1[[PRODUCT]:[SELLING PRICE]],4,FALSE)</f>
        <v>139</v>
      </c>
      <c r="K1852" s="16">
        <f ca="1">VLOOKUP(Table3[[#This Row],[PRODUCT ID]],Table1[[PRODUCT]:[SELLING PRICE]],5,FALSE)</f>
        <v>315.62548435604242</v>
      </c>
      <c r="L1852" s="16">
        <f ca="1">J1852*Table3[[#This Row],[QUANTITY]]</f>
        <v>1946</v>
      </c>
      <c r="M1852" s="16">
        <f ca="1">K1852*Table3[[#This Row],[QUANTITY]]*(1-Table3[[#This Row],[DISCOUNT %]])</f>
        <v>4007.9387551114814</v>
      </c>
      <c r="N1852" s="3">
        <f>DAY(Table3[[#This Row],[DATE]])</f>
        <v>25</v>
      </c>
      <c r="O1852" s="3" t="str">
        <f>TEXT(Table3[[#This Row],[DATE]],"mmm")</f>
        <v>Jan</v>
      </c>
      <c r="P1852" s="3">
        <f>YEAR(Table3[[#This Row],[DATE]])</f>
        <v>2026</v>
      </c>
    </row>
    <row r="1853" spans="1:16" x14ac:dyDescent="0.3">
      <c r="A1853" s="6">
        <v>46048</v>
      </c>
      <c r="B1853" s="7" t="s">
        <v>1855</v>
      </c>
      <c r="C1853" s="9">
        <f t="shared" ca="1" si="56"/>
        <v>7</v>
      </c>
      <c r="D1853" s="9" t="s">
        <v>2117</v>
      </c>
      <c r="E1853" s="9" t="s">
        <v>2118</v>
      </c>
      <c r="F1853" s="10">
        <f t="shared" ca="1" si="57"/>
        <v>1.1583731912812435E-2</v>
      </c>
      <c r="G1853" s="3" t="str">
        <f>VLOOKUP(Table3[[#This Row],[PRODUCT ID]],Table1[[PRODUCT]:[SELLING PRICE]],1,FALSE)</f>
        <v>Product803</v>
      </c>
      <c r="H1853" s="3" t="str">
        <f>VLOOKUP(Table3[[#This Row],[PRODUCT ID]],Table1[[PRODUCT]:[SELLING PRICE]],2,FALSE)</f>
        <v>Category1</v>
      </c>
      <c r="I1853" s="3" t="str">
        <f>VLOOKUP(Table3[[#This Row],[PRODUCT ID]],Table1[[PRODUCT]:[SELLING PRICE]],3,FALSE)</f>
        <v>No</v>
      </c>
      <c r="J1853" s="16">
        <f ca="1">VLOOKUP(Table3[[#This Row],[PRODUCT ID]],Table1[[PRODUCT]:[SELLING PRICE]],4,FALSE)</f>
        <v>57</v>
      </c>
      <c r="K1853" s="16">
        <f ca="1">VLOOKUP(Table3[[#This Row],[PRODUCT ID]],Table1[[PRODUCT]:[SELLING PRICE]],5,FALSE)</f>
        <v>41.24882026497373</v>
      </c>
      <c r="L1853" s="16">
        <f ca="1">J1853*Table3[[#This Row],[QUANTITY]]</f>
        <v>399</v>
      </c>
      <c r="M1853" s="16">
        <f ca="1">K1853*Table3[[#This Row],[QUANTITY]]*(1-Table3[[#This Row],[DISCOUNT %]])</f>
        <v>285.39703492513138</v>
      </c>
      <c r="N1853" s="3">
        <f>DAY(Table3[[#This Row],[DATE]])</f>
        <v>26</v>
      </c>
      <c r="O1853" s="3" t="str">
        <f>TEXT(Table3[[#This Row],[DATE]],"mmm")</f>
        <v>Jan</v>
      </c>
      <c r="P1853" s="3">
        <f>YEAR(Table3[[#This Row],[DATE]])</f>
        <v>2026</v>
      </c>
    </row>
    <row r="1854" spans="1:16" x14ac:dyDescent="0.3">
      <c r="A1854" s="6">
        <v>46049</v>
      </c>
      <c r="B1854" s="7" t="s">
        <v>1856</v>
      </c>
      <c r="C1854" s="9">
        <f t="shared" ca="1" si="56"/>
        <v>13</v>
      </c>
      <c r="D1854" s="9" t="s">
        <v>2116</v>
      </c>
      <c r="E1854" s="9" t="s">
        <v>2116</v>
      </c>
      <c r="F1854" s="10">
        <f t="shared" ca="1" si="57"/>
        <v>2.1767841746532068E-2</v>
      </c>
      <c r="G1854" s="3" t="str">
        <f>VLOOKUP(Table3[[#This Row],[PRODUCT ID]],Table1[[PRODUCT]:[SELLING PRICE]],1,FALSE)</f>
        <v>Product804</v>
      </c>
      <c r="H1854" s="3" t="str">
        <f>VLOOKUP(Table3[[#This Row],[PRODUCT ID]],Table1[[PRODUCT]:[SELLING PRICE]],2,FALSE)</f>
        <v>Category2</v>
      </c>
      <c r="I1854" s="3" t="str">
        <f>VLOOKUP(Table3[[#This Row],[PRODUCT ID]],Table1[[PRODUCT]:[SELLING PRICE]],3,FALSE)</f>
        <v>Kg</v>
      </c>
      <c r="J1854" s="16">
        <f ca="1">VLOOKUP(Table3[[#This Row],[PRODUCT ID]],Table1[[PRODUCT]:[SELLING PRICE]],4,FALSE)</f>
        <v>155</v>
      </c>
      <c r="K1854" s="16">
        <f ca="1">VLOOKUP(Table3[[#This Row],[PRODUCT ID]],Table1[[PRODUCT]:[SELLING PRICE]],5,FALSE)</f>
        <v>127.84220608473535</v>
      </c>
      <c r="L1854" s="16">
        <f ca="1">J1854*Table3[[#This Row],[QUANTITY]]</f>
        <v>2015</v>
      </c>
      <c r="M1854" s="16">
        <f ca="1">K1854*Table3[[#This Row],[QUANTITY]]*(1-Table3[[#This Row],[DISCOUNT %]])</f>
        <v>1625.7716432640186</v>
      </c>
      <c r="N1854" s="3">
        <f>DAY(Table3[[#This Row],[DATE]])</f>
        <v>27</v>
      </c>
      <c r="O1854" s="3" t="str">
        <f>TEXT(Table3[[#This Row],[DATE]],"mmm")</f>
        <v>Jan</v>
      </c>
      <c r="P1854" s="3">
        <f>YEAR(Table3[[#This Row],[DATE]])</f>
        <v>2026</v>
      </c>
    </row>
    <row r="1855" spans="1:16" x14ac:dyDescent="0.3">
      <c r="A1855" s="6">
        <v>46050</v>
      </c>
      <c r="B1855" s="7" t="s">
        <v>1857</v>
      </c>
      <c r="C1855" s="9">
        <f t="shared" ca="1" si="56"/>
        <v>5</v>
      </c>
      <c r="D1855" s="9" t="s">
        <v>2116</v>
      </c>
      <c r="E1855" s="9" t="s">
        <v>2116</v>
      </c>
      <c r="F1855" s="10">
        <f t="shared" ca="1" si="57"/>
        <v>4.1699947945489979E-2</v>
      </c>
      <c r="G1855" s="3" t="str">
        <f>VLOOKUP(Table3[[#This Row],[PRODUCT ID]],Table1[[PRODUCT]:[SELLING PRICE]],1,FALSE)</f>
        <v>Product805</v>
      </c>
      <c r="H1855" s="3" t="str">
        <f>VLOOKUP(Table3[[#This Row],[PRODUCT ID]],Table1[[PRODUCT]:[SELLING PRICE]],2,FALSE)</f>
        <v>Category3</v>
      </c>
      <c r="I1855" s="3" t="str">
        <f>VLOOKUP(Table3[[#This Row],[PRODUCT ID]],Table1[[PRODUCT]:[SELLING PRICE]],3,FALSE)</f>
        <v>Kg</v>
      </c>
      <c r="J1855" s="16">
        <f ca="1">VLOOKUP(Table3[[#This Row],[PRODUCT ID]],Table1[[PRODUCT]:[SELLING PRICE]],4,FALSE)</f>
        <v>28</v>
      </c>
      <c r="K1855" s="16">
        <f ca="1">VLOOKUP(Table3[[#This Row],[PRODUCT ID]],Table1[[PRODUCT]:[SELLING PRICE]],5,FALSE)</f>
        <v>224.04155743236953</v>
      </c>
      <c r="L1855" s="16">
        <f ca="1">J1855*Table3[[#This Row],[QUANTITY]]</f>
        <v>140</v>
      </c>
      <c r="M1855" s="16">
        <f ca="1">K1855*Table3[[#This Row],[QUANTITY]]*(1-Table3[[#This Row],[DISCOUNT %]])</f>
        <v>1073.4951807490659</v>
      </c>
      <c r="N1855" s="3">
        <f>DAY(Table3[[#This Row],[DATE]])</f>
        <v>28</v>
      </c>
      <c r="O1855" s="3" t="str">
        <f>TEXT(Table3[[#This Row],[DATE]],"mmm")</f>
        <v>Jan</v>
      </c>
      <c r="P1855" s="3">
        <f>YEAR(Table3[[#This Row],[DATE]])</f>
        <v>2026</v>
      </c>
    </row>
    <row r="1856" spans="1:16" x14ac:dyDescent="0.3">
      <c r="A1856" s="6">
        <v>46051</v>
      </c>
      <c r="B1856" s="7" t="s">
        <v>1858</v>
      </c>
      <c r="C1856" s="9">
        <f t="shared" ca="1" si="56"/>
        <v>15</v>
      </c>
      <c r="D1856" s="9" t="s">
        <v>2116</v>
      </c>
      <c r="E1856" s="9" t="s">
        <v>2116</v>
      </c>
      <c r="F1856" s="10">
        <f t="shared" ca="1" si="57"/>
        <v>4.242540416099945E-2</v>
      </c>
      <c r="G1856" s="3" t="str">
        <f>VLOOKUP(Table3[[#This Row],[PRODUCT ID]],Table1[[PRODUCT]:[SELLING PRICE]],1,FALSE)</f>
        <v>Product806</v>
      </c>
      <c r="H1856" s="3" t="str">
        <f>VLOOKUP(Table3[[#This Row],[PRODUCT ID]],Table1[[PRODUCT]:[SELLING PRICE]],2,FALSE)</f>
        <v>Category4</v>
      </c>
      <c r="I1856" s="3" t="str">
        <f>VLOOKUP(Table3[[#This Row],[PRODUCT ID]],Table1[[PRODUCT]:[SELLING PRICE]],3,FALSE)</f>
        <v>Lt</v>
      </c>
      <c r="J1856" s="16">
        <f ca="1">VLOOKUP(Table3[[#This Row],[PRODUCT ID]],Table1[[PRODUCT]:[SELLING PRICE]],4,FALSE)</f>
        <v>135</v>
      </c>
      <c r="K1856" s="16">
        <f ca="1">VLOOKUP(Table3[[#This Row],[PRODUCT ID]],Table1[[PRODUCT]:[SELLING PRICE]],5,FALSE)</f>
        <v>275.91164288743664</v>
      </c>
      <c r="L1856" s="16">
        <f ca="1">J1856*Table3[[#This Row],[QUANTITY]]</f>
        <v>2025</v>
      </c>
      <c r="M1856" s="16">
        <f ca="1">K1856*Table3[[#This Row],[QUANTITY]]*(1-Table3[[#This Row],[DISCOUNT %]])</f>
        <v>3963.0896988781765</v>
      </c>
      <c r="N1856" s="3">
        <f>DAY(Table3[[#This Row],[DATE]])</f>
        <v>29</v>
      </c>
      <c r="O1856" s="3" t="str">
        <f>TEXT(Table3[[#This Row],[DATE]],"mmm")</f>
        <v>Jan</v>
      </c>
      <c r="P1856" s="3">
        <f>YEAR(Table3[[#This Row],[DATE]])</f>
        <v>2026</v>
      </c>
    </row>
    <row r="1857" spans="1:16" x14ac:dyDescent="0.3">
      <c r="A1857" s="6">
        <v>46052</v>
      </c>
      <c r="B1857" s="7" t="s">
        <v>1859</v>
      </c>
      <c r="C1857" s="9">
        <f t="shared" ca="1" si="56"/>
        <v>10</v>
      </c>
      <c r="D1857" s="9" t="s">
        <v>2116</v>
      </c>
      <c r="E1857" s="9" t="s">
        <v>2116</v>
      </c>
      <c r="F1857" s="10">
        <f t="shared" ca="1" si="57"/>
        <v>1.0336931953111706E-2</v>
      </c>
      <c r="G1857" s="3" t="str">
        <f>VLOOKUP(Table3[[#This Row],[PRODUCT ID]],Table1[[PRODUCT]:[SELLING PRICE]],1,FALSE)</f>
        <v>Product807</v>
      </c>
      <c r="H1857" s="3" t="str">
        <f>VLOOKUP(Table3[[#This Row],[PRODUCT ID]],Table1[[PRODUCT]:[SELLING PRICE]],2,FALSE)</f>
        <v>Category5</v>
      </c>
      <c r="I1857" s="3" t="str">
        <f>VLOOKUP(Table3[[#This Row],[PRODUCT ID]],Table1[[PRODUCT]:[SELLING PRICE]],3,FALSE)</f>
        <v>Kg</v>
      </c>
      <c r="J1857" s="16">
        <f ca="1">VLOOKUP(Table3[[#This Row],[PRODUCT ID]],Table1[[PRODUCT]:[SELLING PRICE]],4,FALSE)</f>
        <v>139</v>
      </c>
      <c r="K1857" s="16">
        <f ca="1">VLOOKUP(Table3[[#This Row],[PRODUCT ID]],Table1[[PRODUCT]:[SELLING PRICE]],5,FALSE)</f>
        <v>173.01197671022726</v>
      </c>
      <c r="L1857" s="16">
        <f ca="1">J1857*Table3[[#This Row],[QUANTITY]]</f>
        <v>1390</v>
      </c>
      <c r="M1857" s="16">
        <f ca="1">K1857*Table3[[#This Row],[QUANTITY]]*(1-Table3[[#This Row],[DISCOUNT %]])</f>
        <v>1712.235636799003</v>
      </c>
      <c r="N1857" s="3">
        <f>DAY(Table3[[#This Row],[DATE]])</f>
        <v>30</v>
      </c>
      <c r="O1857" s="3" t="str">
        <f>TEXT(Table3[[#This Row],[DATE]],"mmm")</f>
        <v>Jan</v>
      </c>
      <c r="P1857" s="3">
        <f>YEAR(Table3[[#This Row],[DATE]])</f>
        <v>2026</v>
      </c>
    </row>
    <row r="1858" spans="1:16" x14ac:dyDescent="0.3">
      <c r="A1858" s="6">
        <v>46053</v>
      </c>
      <c r="B1858" s="7" t="s">
        <v>1860</v>
      </c>
      <c r="C1858" s="9">
        <f t="shared" ca="1" si="56"/>
        <v>14</v>
      </c>
      <c r="D1858" s="9" t="s">
        <v>2115</v>
      </c>
      <c r="E1858" s="9" t="s">
        <v>2118</v>
      </c>
      <c r="F1858" s="10">
        <f t="shared" ca="1" si="57"/>
        <v>8.8792241077526729E-2</v>
      </c>
      <c r="G1858" s="3" t="str">
        <f>VLOOKUP(Table3[[#This Row],[PRODUCT ID]],Table1[[PRODUCT]:[SELLING PRICE]],1,FALSE)</f>
        <v>Product808</v>
      </c>
      <c r="H1858" s="3" t="str">
        <f>VLOOKUP(Table3[[#This Row],[PRODUCT ID]],Table1[[PRODUCT]:[SELLING PRICE]],2,FALSE)</f>
        <v>Category1</v>
      </c>
      <c r="I1858" s="3" t="str">
        <f>VLOOKUP(Table3[[#This Row],[PRODUCT ID]],Table1[[PRODUCT]:[SELLING PRICE]],3,FALSE)</f>
        <v>Lt</v>
      </c>
      <c r="J1858" s="16">
        <f ca="1">VLOOKUP(Table3[[#This Row],[PRODUCT ID]],Table1[[PRODUCT]:[SELLING PRICE]],4,FALSE)</f>
        <v>40</v>
      </c>
      <c r="K1858" s="16">
        <f ca="1">VLOOKUP(Table3[[#This Row],[PRODUCT ID]],Table1[[PRODUCT]:[SELLING PRICE]],5,FALSE)</f>
        <v>33.538184390885817</v>
      </c>
      <c r="L1858" s="16">
        <f ca="1">J1858*Table3[[#This Row],[QUANTITY]]</f>
        <v>560</v>
      </c>
      <c r="M1858" s="16">
        <f ca="1">K1858*Table3[[#This Row],[QUANTITY]]*(1-Table3[[#This Row],[DISCOUNT %]])</f>
        <v>427.84355372006837</v>
      </c>
      <c r="N1858" s="3">
        <f>DAY(Table3[[#This Row],[DATE]])</f>
        <v>31</v>
      </c>
      <c r="O1858" s="3" t="str">
        <f>TEXT(Table3[[#This Row],[DATE]],"mmm")</f>
        <v>Jan</v>
      </c>
      <c r="P1858" s="3">
        <f>YEAR(Table3[[#This Row],[DATE]])</f>
        <v>2026</v>
      </c>
    </row>
    <row r="1859" spans="1:16" x14ac:dyDescent="0.3">
      <c r="A1859" s="6">
        <v>46054</v>
      </c>
      <c r="B1859" s="7" t="s">
        <v>1861</v>
      </c>
      <c r="C1859" s="9">
        <f t="shared" ref="C1859:C1922" ca="1" si="58">RANDBETWEEN(1,15)</f>
        <v>13</v>
      </c>
      <c r="D1859" s="9" t="s">
        <v>2116</v>
      </c>
      <c r="E1859" s="9" t="s">
        <v>2116</v>
      </c>
      <c r="F1859" s="10">
        <f t="shared" ref="F1859:F1922" ca="1" si="59">RAND()*(0.1)</f>
        <v>2.0601273584498748E-2</v>
      </c>
      <c r="G1859" s="3" t="str">
        <f>VLOOKUP(Table3[[#This Row],[PRODUCT ID]],Table1[[PRODUCT]:[SELLING PRICE]],1,FALSE)</f>
        <v>Product809</v>
      </c>
      <c r="H1859" s="3" t="str">
        <f>VLOOKUP(Table3[[#This Row],[PRODUCT ID]],Table1[[PRODUCT]:[SELLING PRICE]],2,FALSE)</f>
        <v>Category2</v>
      </c>
      <c r="I1859" s="3" t="str">
        <f>VLOOKUP(Table3[[#This Row],[PRODUCT ID]],Table1[[PRODUCT]:[SELLING PRICE]],3,FALSE)</f>
        <v>Ft</v>
      </c>
      <c r="J1859" s="16">
        <f ca="1">VLOOKUP(Table3[[#This Row],[PRODUCT ID]],Table1[[PRODUCT]:[SELLING PRICE]],4,FALSE)</f>
        <v>74</v>
      </c>
      <c r="K1859" s="16">
        <f ca="1">VLOOKUP(Table3[[#This Row],[PRODUCT ID]],Table1[[PRODUCT]:[SELLING PRICE]],5,FALSE)</f>
        <v>125.2352175256481</v>
      </c>
      <c r="L1859" s="16">
        <f ca="1">J1859*Table3[[#This Row],[QUANTITY]]</f>
        <v>962</v>
      </c>
      <c r="M1859" s="16">
        <f ca="1">K1859*Table3[[#This Row],[QUANTITY]]*(1-Table3[[#This Row],[DISCOUNT %]])</f>
        <v>1594.5177631108443</v>
      </c>
      <c r="N1859" s="3">
        <f>DAY(Table3[[#This Row],[DATE]])</f>
        <v>1</v>
      </c>
      <c r="O1859" s="3" t="str">
        <f>TEXT(Table3[[#This Row],[DATE]],"mmm")</f>
        <v>Feb</v>
      </c>
      <c r="P1859" s="3">
        <f>YEAR(Table3[[#This Row],[DATE]])</f>
        <v>2026</v>
      </c>
    </row>
    <row r="1860" spans="1:16" x14ac:dyDescent="0.3">
      <c r="A1860" s="6">
        <v>46055</v>
      </c>
      <c r="B1860" s="7" t="s">
        <v>1862</v>
      </c>
      <c r="C1860" s="9">
        <f t="shared" ca="1" si="58"/>
        <v>6</v>
      </c>
      <c r="D1860" s="9" t="s">
        <v>2117</v>
      </c>
      <c r="E1860" s="9" t="s">
        <v>2116</v>
      </c>
      <c r="F1860" s="10">
        <f t="shared" ca="1" si="59"/>
        <v>3.6014184537734265E-2</v>
      </c>
      <c r="G1860" s="3" t="str">
        <f>VLOOKUP(Table3[[#This Row],[PRODUCT ID]],Table1[[PRODUCT]:[SELLING PRICE]],1,FALSE)</f>
        <v>Product810</v>
      </c>
      <c r="H1860" s="3" t="str">
        <f>VLOOKUP(Table3[[#This Row],[PRODUCT ID]],Table1[[PRODUCT]:[SELLING PRICE]],2,FALSE)</f>
        <v>Category3</v>
      </c>
      <c r="I1860" s="3" t="str">
        <f>VLOOKUP(Table3[[#This Row],[PRODUCT ID]],Table1[[PRODUCT]:[SELLING PRICE]],3,FALSE)</f>
        <v>Kg</v>
      </c>
      <c r="J1860" s="16">
        <f ca="1">VLOOKUP(Table3[[#This Row],[PRODUCT ID]],Table1[[PRODUCT]:[SELLING PRICE]],4,FALSE)</f>
        <v>42</v>
      </c>
      <c r="K1860" s="16">
        <f ca="1">VLOOKUP(Table3[[#This Row],[PRODUCT ID]],Table1[[PRODUCT]:[SELLING PRICE]],5,FALSE)</f>
        <v>280.94809473023059</v>
      </c>
      <c r="L1860" s="16">
        <f ca="1">J1860*Table3[[#This Row],[QUANTITY]]</f>
        <v>252</v>
      </c>
      <c r="M1860" s="16">
        <f ca="1">K1860*Table3[[#This Row],[QUANTITY]]*(1-Table3[[#This Row],[DISCOUNT %]])</f>
        <v>1624.9798692065472</v>
      </c>
      <c r="N1860" s="3">
        <f>DAY(Table3[[#This Row],[DATE]])</f>
        <v>2</v>
      </c>
      <c r="O1860" s="3" t="str">
        <f>TEXT(Table3[[#This Row],[DATE]],"mmm")</f>
        <v>Feb</v>
      </c>
      <c r="P1860" s="3">
        <f>YEAR(Table3[[#This Row],[DATE]])</f>
        <v>2026</v>
      </c>
    </row>
    <row r="1861" spans="1:16" x14ac:dyDescent="0.3">
      <c r="A1861" s="6">
        <v>46056</v>
      </c>
      <c r="B1861" s="7" t="s">
        <v>1863</v>
      </c>
      <c r="C1861" s="9">
        <f t="shared" ca="1" si="58"/>
        <v>9</v>
      </c>
      <c r="D1861" s="9" t="s">
        <v>2115</v>
      </c>
      <c r="E1861" s="9" t="s">
        <v>2116</v>
      </c>
      <c r="F1861" s="10">
        <f t="shared" ca="1" si="59"/>
        <v>3.1058662761711722E-2</v>
      </c>
      <c r="G1861" s="3" t="str">
        <f>VLOOKUP(Table3[[#This Row],[PRODUCT ID]],Table1[[PRODUCT]:[SELLING PRICE]],1,FALSE)</f>
        <v>Product811</v>
      </c>
      <c r="H1861" s="3" t="str">
        <f>VLOOKUP(Table3[[#This Row],[PRODUCT ID]],Table1[[PRODUCT]:[SELLING PRICE]],2,FALSE)</f>
        <v>Category4</v>
      </c>
      <c r="I1861" s="3" t="str">
        <f>VLOOKUP(Table3[[#This Row],[PRODUCT ID]],Table1[[PRODUCT]:[SELLING PRICE]],3,FALSE)</f>
        <v>No</v>
      </c>
      <c r="J1861" s="16">
        <f ca="1">VLOOKUP(Table3[[#This Row],[PRODUCT ID]],Table1[[PRODUCT]:[SELLING PRICE]],4,FALSE)</f>
        <v>113</v>
      </c>
      <c r="K1861" s="16">
        <f ca="1">VLOOKUP(Table3[[#This Row],[PRODUCT ID]],Table1[[PRODUCT]:[SELLING PRICE]],5,FALSE)</f>
        <v>75.254920797721383</v>
      </c>
      <c r="L1861" s="16">
        <f ca="1">J1861*Table3[[#This Row],[QUANTITY]]</f>
        <v>1017</v>
      </c>
      <c r="M1861" s="16">
        <f ca="1">K1861*Table3[[#This Row],[QUANTITY]]*(1-Table3[[#This Row],[DISCOUNT %]])</f>
        <v>656.25843232355066</v>
      </c>
      <c r="N1861" s="3">
        <f>DAY(Table3[[#This Row],[DATE]])</f>
        <v>3</v>
      </c>
      <c r="O1861" s="3" t="str">
        <f>TEXT(Table3[[#This Row],[DATE]],"mmm")</f>
        <v>Feb</v>
      </c>
      <c r="P1861" s="3">
        <f>YEAR(Table3[[#This Row],[DATE]])</f>
        <v>2026</v>
      </c>
    </row>
    <row r="1862" spans="1:16" x14ac:dyDescent="0.3">
      <c r="A1862" s="6">
        <v>46057</v>
      </c>
      <c r="B1862" s="7" t="s">
        <v>1864</v>
      </c>
      <c r="C1862" s="9">
        <f t="shared" ca="1" si="58"/>
        <v>11</v>
      </c>
      <c r="D1862" s="9" t="s">
        <v>2115</v>
      </c>
      <c r="E1862" s="9" t="s">
        <v>2116</v>
      </c>
      <c r="F1862" s="10">
        <f t="shared" ca="1" si="59"/>
        <v>4.6539402523544465E-2</v>
      </c>
      <c r="G1862" s="3" t="str">
        <f>VLOOKUP(Table3[[#This Row],[PRODUCT ID]],Table1[[PRODUCT]:[SELLING PRICE]],1,FALSE)</f>
        <v>Product812</v>
      </c>
      <c r="H1862" s="3" t="str">
        <f>VLOOKUP(Table3[[#This Row],[PRODUCT ID]],Table1[[PRODUCT]:[SELLING PRICE]],2,FALSE)</f>
        <v>Category5</v>
      </c>
      <c r="I1862" s="3" t="str">
        <f>VLOOKUP(Table3[[#This Row],[PRODUCT ID]],Table1[[PRODUCT]:[SELLING PRICE]],3,FALSE)</f>
        <v>No</v>
      </c>
      <c r="J1862" s="16">
        <f ca="1">VLOOKUP(Table3[[#This Row],[PRODUCT ID]],Table1[[PRODUCT]:[SELLING PRICE]],4,FALSE)</f>
        <v>19</v>
      </c>
      <c r="K1862" s="16">
        <f ca="1">VLOOKUP(Table3[[#This Row],[PRODUCT ID]],Table1[[PRODUCT]:[SELLING PRICE]],5,FALSE)</f>
        <v>53.099605005967312</v>
      </c>
      <c r="L1862" s="16">
        <f ca="1">J1862*Table3[[#This Row],[QUANTITY]]</f>
        <v>209</v>
      </c>
      <c r="M1862" s="16">
        <f ca="1">K1862*Table3[[#This Row],[QUANTITY]]*(1-Table3[[#This Row],[DISCOUNT %]])</f>
        <v>556.91219226228725</v>
      </c>
      <c r="N1862" s="3">
        <f>DAY(Table3[[#This Row],[DATE]])</f>
        <v>4</v>
      </c>
      <c r="O1862" s="3" t="str">
        <f>TEXT(Table3[[#This Row],[DATE]],"mmm")</f>
        <v>Feb</v>
      </c>
      <c r="P1862" s="3">
        <f>YEAR(Table3[[#This Row],[DATE]])</f>
        <v>2026</v>
      </c>
    </row>
    <row r="1863" spans="1:16" x14ac:dyDescent="0.3">
      <c r="A1863" s="6">
        <v>46058</v>
      </c>
      <c r="B1863" s="7" t="s">
        <v>1865</v>
      </c>
      <c r="C1863" s="9">
        <f t="shared" ca="1" si="58"/>
        <v>2</v>
      </c>
      <c r="D1863" s="9" t="s">
        <v>2115</v>
      </c>
      <c r="E1863" s="9" t="s">
        <v>2116</v>
      </c>
      <c r="F1863" s="10">
        <f t="shared" ca="1" si="59"/>
        <v>6.5992262838620905E-2</v>
      </c>
      <c r="G1863" s="3" t="str">
        <f>VLOOKUP(Table3[[#This Row],[PRODUCT ID]],Table1[[PRODUCT]:[SELLING PRICE]],1,FALSE)</f>
        <v>Product813</v>
      </c>
      <c r="H1863" s="3" t="str">
        <f>VLOOKUP(Table3[[#This Row],[PRODUCT ID]],Table1[[PRODUCT]:[SELLING PRICE]],2,FALSE)</f>
        <v>Category1</v>
      </c>
      <c r="I1863" s="3" t="str">
        <f>VLOOKUP(Table3[[#This Row],[PRODUCT ID]],Table1[[PRODUCT]:[SELLING PRICE]],3,FALSE)</f>
        <v>Ft</v>
      </c>
      <c r="J1863" s="16">
        <f ca="1">VLOOKUP(Table3[[#This Row],[PRODUCT ID]],Table1[[PRODUCT]:[SELLING PRICE]],4,FALSE)</f>
        <v>221</v>
      </c>
      <c r="K1863" s="16">
        <f ca="1">VLOOKUP(Table3[[#This Row],[PRODUCT ID]],Table1[[PRODUCT]:[SELLING PRICE]],5,FALSE)</f>
        <v>131.2268121894742</v>
      </c>
      <c r="L1863" s="16">
        <f ca="1">J1863*Table3[[#This Row],[QUANTITY]]</f>
        <v>442</v>
      </c>
      <c r="M1863" s="16">
        <f ca="1">K1863*Table3[[#This Row],[QUANTITY]]*(1-Table3[[#This Row],[DISCOUNT %]])</f>
        <v>245.13371581598415</v>
      </c>
      <c r="N1863" s="3">
        <f>DAY(Table3[[#This Row],[DATE]])</f>
        <v>5</v>
      </c>
      <c r="O1863" s="3" t="str">
        <f>TEXT(Table3[[#This Row],[DATE]],"mmm")</f>
        <v>Feb</v>
      </c>
      <c r="P1863" s="3">
        <f>YEAR(Table3[[#This Row],[DATE]])</f>
        <v>2026</v>
      </c>
    </row>
    <row r="1864" spans="1:16" x14ac:dyDescent="0.3">
      <c r="A1864" s="6">
        <v>46059</v>
      </c>
      <c r="B1864" s="7" t="s">
        <v>1866</v>
      </c>
      <c r="C1864" s="9">
        <f t="shared" ca="1" si="58"/>
        <v>12</v>
      </c>
      <c r="D1864" s="9" t="s">
        <v>2116</v>
      </c>
      <c r="E1864" s="9" t="s">
        <v>2118</v>
      </c>
      <c r="F1864" s="10">
        <f t="shared" ca="1" si="59"/>
        <v>7.6715160573350375E-3</v>
      </c>
      <c r="G1864" s="3" t="str">
        <f>VLOOKUP(Table3[[#This Row],[PRODUCT ID]],Table1[[PRODUCT]:[SELLING PRICE]],1,FALSE)</f>
        <v>Product814</v>
      </c>
      <c r="H1864" s="3" t="str">
        <f>VLOOKUP(Table3[[#This Row],[PRODUCT ID]],Table1[[PRODUCT]:[SELLING PRICE]],2,FALSE)</f>
        <v>Category2</v>
      </c>
      <c r="I1864" s="3" t="str">
        <f>VLOOKUP(Table3[[#This Row],[PRODUCT ID]],Table1[[PRODUCT]:[SELLING PRICE]],3,FALSE)</f>
        <v>No</v>
      </c>
      <c r="J1864" s="16">
        <f ca="1">VLOOKUP(Table3[[#This Row],[PRODUCT ID]],Table1[[PRODUCT]:[SELLING PRICE]],4,FALSE)</f>
        <v>157</v>
      </c>
      <c r="K1864" s="16">
        <f ca="1">VLOOKUP(Table3[[#This Row],[PRODUCT ID]],Table1[[PRODUCT]:[SELLING PRICE]],5,FALSE)</f>
        <v>37.048519681318865</v>
      </c>
      <c r="L1864" s="16">
        <f ca="1">J1864*Table3[[#This Row],[QUANTITY]]</f>
        <v>1884</v>
      </c>
      <c r="M1864" s="16">
        <f ca="1">K1864*Table3[[#This Row],[QUANTITY]]*(1-Table3[[#This Row],[DISCOUNT %]])</f>
        <v>441.17161641219758</v>
      </c>
      <c r="N1864" s="3">
        <f>DAY(Table3[[#This Row],[DATE]])</f>
        <v>6</v>
      </c>
      <c r="O1864" s="3" t="str">
        <f>TEXT(Table3[[#This Row],[DATE]],"mmm")</f>
        <v>Feb</v>
      </c>
      <c r="P1864" s="3">
        <f>YEAR(Table3[[#This Row],[DATE]])</f>
        <v>2026</v>
      </c>
    </row>
    <row r="1865" spans="1:16" x14ac:dyDescent="0.3">
      <c r="A1865" s="6">
        <v>46060</v>
      </c>
      <c r="B1865" s="7" t="s">
        <v>1867</v>
      </c>
      <c r="C1865" s="9">
        <f t="shared" ca="1" si="58"/>
        <v>3</v>
      </c>
      <c r="D1865" s="9" t="s">
        <v>2116</v>
      </c>
      <c r="E1865" s="9" t="s">
        <v>2118</v>
      </c>
      <c r="F1865" s="10">
        <f t="shared" ca="1" si="59"/>
        <v>3.2297296858705194E-3</v>
      </c>
      <c r="G1865" s="3" t="str">
        <f>VLOOKUP(Table3[[#This Row],[PRODUCT ID]],Table1[[PRODUCT]:[SELLING PRICE]],1,FALSE)</f>
        <v>Product815</v>
      </c>
      <c r="H1865" s="3" t="str">
        <f>VLOOKUP(Table3[[#This Row],[PRODUCT ID]],Table1[[PRODUCT]:[SELLING PRICE]],2,FALSE)</f>
        <v>Category3</v>
      </c>
      <c r="I1865" s="3" t="str">
        <f>VLOOKUP(Table3[[#This Row],[PRODUCT ID]],Table1[[PRODUCT]:[SELLING PRICE]],3,FALSE)</f>
        <v>Kg</v>
      </c>
      <c r="J1865" s="16">
        <f ca="1">VLOOKUP(Table3[[#This Row],[PRODUCT ID]],Table1[[PRODUCT]:[SELLING PRICE]],4,FALSE)</f>
        <v>235</v>
      </c>
      <c r="K1865" s="16">
        <f ca="1">VLOOKUP(Table3[[#This Row],[PRODUCT ID]],Table1[[PRODUCT]:[SELLING PRICE]],5,FALSE)</f>
        <v>194.60933486908351</v>
      </c>
      <c r="L1865" s="16">
        <f ca="1">J1865*Table3[[#This Row],[QUANTITY]]</f>
        <v>705</v>
      </c>
      <c r="M1865" s="16">
        <f ca="1">K1865*Table3[[#This Row],[QUANTITY]]*(1-Table3[[#This Row],[DISCOUNT %]])</f>
        <v>581.94239796932789</v>
      </c>
      <c r="N1865" s="3">
        <f>DAY(Table3[[#This Row],[DATE]])</f>
        <v>7</v>
      </c>
      <c r="O1865" s="3" t="str">
        <f>TEXT(Table3[[#This Row],[DATE]],"mmm")</f>
        <v>Feb</v>
      </c>
      <c r="P1865" s="3">
        <f>YEAR(Table3[[#This Row],[DATE]])</f>
        <v>2026</v>
      </c>
    </row>
    <row r="1866" spans="1:16" x14ac:dyDescent="0.3">
      <c r="A1866" s="6">
        <v>46061</v>
      </c>
      <c r="B1866" s="7" t="s">
        <v>1868</v>
      </c>
      <c r="C1866" s="9">
        <f t="shared" ca="1" si="58"/>
        <v>4</v>
      </c>
      <c r="D1866" s="9" t="s">
        <v>2116</v>
      </c>
      <c r="E1866" s="9" t="s">
        <v>2116</v>
      </c>
      <c r="F1866" s="10">
        <f t="shared" ca="1" si="59"/>
        <v>1.1866476537189986E-2</v>
      </c>
      <c r="G1866" s="3" t="str">
        <f>VLOOKUP(Table3[[#This Row],[PRODUCT ID]],Table1[[PRODUCT]:[SELLING PRICE]],1,FALSE)</f>
        <v>Product816</v>
      </c>
      <c r="H1866" s="3" t="str">
        <f>VLOOKUP(Table3[[#This Row],[PRODUCT ID]],Table1[[PRODUCT]:[SELLING PRICE]],2,FALSE)</f>
        <v>Category4</v>
      </c>
      <c r="I1866" s="3" t="str">
        <f>VLOOKUP(Table3[[#This Row],[PRODUCT ID]],Table1[[PRODUCT]:[SELLING PRICE]],3,FALSE)</f>
        <v>Kg</v>
      </c>
      <c r="J1866" s="16">
        <f ca="1">VLOOKUP(Table3[[#This Row],[PRODUCT ID]],Table1[[PRODUCT]:[SELLING PRICE]],4,FALSE)</f>
        <v>67</v>
      </c>
      <c r="K1866" s="16">
        <f ca="1">VLOOKUP(Table3[[#This Row],[PRODUCT ID]],Table1[[PRODUCT]:[SELLING PRICE]],5,FALSE)</f>
        <v>97.045524331944137</v>
      </c>
      <c r="L1866" s="16">
        <f ca="1">J1866*Table3[[#This Row],[QUANTITY]]</f>
        <v>268</v>
      </c>
      <c r="M1866" s="16">
        <f ca="1">K1866*Table3[[#This Row],[QUANTITY]]*(1-Table3[[#This Row],[DISCOUNT %]])</f>
        <v>383.5757435776793</v>
      </c>
      <c r="N1866" s="3">
        <f>DAY(Table3[[#This Row],[DATE]])</f>
        <v>8</v>
      </c>
      <c r="O1866" s="3" t="str">
        <f>TEXT(Table3[[#This Row],[DATE]],"mmm")</f>
        <v>Feb</v>
      </c>
      <c r="P1866" s="3">
        <f>YEAR(Table3[[#This Row],[DATE]])</f>
        <v>2026</v>
      </c>
    </row>
    <row r="1867" spans="1:16" x14ac:dyDescent="0.3">
      <c r="A1867" s="6">
        <v>46062</v>
      </c>
      <c r="B1867" s="7" t="s">
        <v>1869</v>
      </c>
      <c r="C1867" s="9">
        <f t="shared" ca="1" si="58"/>
        <v>9</v>
      </c>
      <c r="D1867" s="9" t="s">
        <v>2115</v>
      </c>
      <c r="E1867" s="9" t="s">
        <v>2116</v>
      </c>
      <c r="F1867" s="10">
        <f t="shared" ca="1" si="59"/>
        <v>9.2988577502842243E-2</v>
      </c>
      <c r="G1867" s="3" t="str">
        <f>VLOOKUP(Table3[[#This Row],[PRODUCT ID]],Table1[[PRODUCT]:[SELLING PRICE]],1,FALSE)</f>
        <v>Product817</v>
      </c>
      <c r="H1867" s="3" t="str">
        <f>VLOOKUP(Table3[[#This Row],[PRODUCT ID]],Table1[[PRODUCT]:[SELLING PRICE]],2,FALSE)</f>
        <v>Category1</v>
      </c>
      <c r="I1867" s="3" t="str">
        <f>VLOOKUP(Table3[[#This Row],[PRODUCT ID]],Table1[[PRODUCT]:[SELLING PRICE]],3,FALSE)</f>
        <v>Lt</v>
      </c>
      <c r="J1867" s="16">
        <f ca="1">VLOOKUP(Table3[[#This Row],[PRODUCT ID]],Table1[[PRODUCT]:[SELLING PRICE]],4,FALSE)</f>
        <v>206</v>
      </c>
      <c r="K1867" s="16">
        <f ca="1">VLOOKUP(Table3[[#This Row],[PRODUCT ID]],Table1[[PRODUCT]:[SELLING PRICE]],5,FALSE)</f>
        <v>254.0792348726313</v>
      </c>
      <c r="L1867" s="16">
        <f ca="1">J1867*Table3[[#This Row],[QUANTITY]]</f>
        <v>1854</v>
      </c>
      <c r="M1867" s="16">
        <f ca="1">K1867*Table3[[#This Row],[QUANTITY]]*(1-Table3[[#This Row],[DISCOUNT %]])</f>
        <v>2074.0749142393324</v>
      </c>
      <c r="N1867" s="3">
        <f>DAY(Table3[[#This Row],[DATE]])</f>
        <v>9</v>
      </c>
      <c r="O1867" s="3" t="str">
        <f>TEXT(Table3[[#This Row],[DATE]],"mmm")</f>
        <v>Feb</v>
      </c>
      <c r="P1867" s="3">
        <f>YEAR(Table3[[#This Row],[DATE]])</f>
        <v>2026</v>
      </c>
    </row>
    <row r="1868" spans="1:16" x14ac:dyDescent="0.3">
      <c r="A1868" s="6">
        <v>46063</v>
      </c>
      <c r="B1868" s="7" t="s">
        <v>1870</v>
      </c>
      <c r="C1868" s="9">
        <f t="shared" ca="1" si="58"/>
        <v>4</v>
      </c>
      <c r="D1868" s="9" t="s">
        <v>2117</v>
      </c>
      <c r="E1868" s="9" t="s">
        <v>2116</v>
      </c>
      <c r="F1868" s="10">
        <f t="shared" ca="1" si="59"/>
        <v>9.6437745395671085E-2</v>
      </c>
      <c r="G1868" s="3" t="str">
        <f>VLOOKUP(Table3[[#This Row],[PRODUCT ID]],Table1[[PRODUCT]:[SELLING PRICE]],1,FALSE)</f>
        <v>Product818</v>
      </c>
      <c r="H1868" s="3" t="str">
        <f>VLOOKUP(Table3[[#This Row],[PRODUCT ID]],Table1[[PRODUCT]:[SELLING PRICE]],2,FALSE)</f>
        <v>Category2</v>
      </c>
      <c r="I1868" s="3" t="str">
        <f>VLOOKUP(Table3[[#This Row],[PRODUCT ID]],Table1[[PRODUCT]:[SELLING PRICE]],3,FALSE)</f>
        <v>Kg</v>
      </c>
      <c r="J1868" s="16">
        <f ca="1">VLOOKUP(Table3[[#This Row],[PRODUCT ID]],Table1[[PRODUCT]:[SELLING PRICE]],4,FALSE)</f>
        <v>159</v>
      </c>
      <c r="K1868" s="16">
        <f ca="1">VLOOKUP(Table3[[#This Row],[PRODUCT ID]],Table1[[PRODUCT]:[SELLING PRICE]],5,FALSE)</f>
        <v>28.303475223515985</v>
      </c>
      <c r="L1868" s="16">
        <f ca="1">J1868*Table3[[#This Row],[QUANTITY]]</f>
        <v>636</v>
      </c>
      <c r="M1868" s="16">
        <f ca="1">K1868*Table3[[#This Row],[QUANTITY]]*(1-Table3[[#This Row],[DISCOUNT %]])</f>
        <v>102.29580754439147</v>
      </c>
      <c r="N1868" s="3">
        <f>DAY(Table3[[#This Row],[DATE]])</f>
        <v>10</v>
      </c>
      <c r="O1868" s="3" t="str">
        <f>TEXT(Table3[[#This Row],[DATE]],"mmm")</f>
        <v>Feb</v>
      </c>
      <c r="P1868" s="3">
        <f>YEAR(Table3[[#This Row],[DATE]])</f>
        <v>2026</v>
      </c>
    </row>
    <row r="1869" spans="1:16" x14ac:dyDescent="0.3">
      <c r="A1869" s="6">
        <v>46064</v>
      </c>
      <c r="B1869" s="7" t="s">
        <v>1871</v>
      </c>
      <c r="C1869" s="9">
        <f t="shared" ca="1" si="58"/>
        <v>13</v>
      </c>
      <c r="D1869" s="9" t="s">
        <v>2117</v>
      </c>
      <c r="E1869" s="9" t="s">
        <v>2116</v>
      </c>
      <c r="F1869" s="10">
        <f t="shared" ca="1" si="59"/>
        <v>6.1885875789072391E-2</v>
      </c>
      <c r="G1869" s="3" t="str">
        <f>VLOOKUP(Table3[[#This Row],[PRODUCT ID]],Table1[[PRODUCT]:[SELLING PRICE]],1,FALSE)</f>
        <v>Product819</v>
      </c>
      <c r="H1869" s="3" t="str">
        <f>VLOOKUP(Table3[[#This Row],[PRODUCT ID]],Table1[[PRODUCT]:[SELLING PRICE]],2,FALSE)</f>
        <v>Category3</v>
      </c>
      <c r="I1869" s="3" t="str">
        <f>VLOOKUP(Table3[[#This Row],[PRODUCT ID]],Table1[[PRODUCT]:[SELLING PRICE]],3,FALSE)</f>
        <v>Lt</v>
      </c>
      <c r="J1869" s="16">
        <f ca="1">VLOOKUP(Table3[[#This Row],[PRODUCT ID]],Table1[[PRODUCT]:[SELLING PRICE]],4,FALSE)</f>
        <v>27</v>
      </c>
      <c r="K1869" s="16">
        <f ca="1">VLOOKUP(Table3[[#This Row],[PRODUCT ID]],Table1[[PRODUCT]:[SELLING PRICE]],5,FALSE)</f>
        <v>162.94320500092644</v>
      </c>
      <c r="L1869" s="16">
        <f ca="1">J1869*Table3[[#This Row],[QUANTITY]]</f>
        <v>351</v>
      </c>
      <c r="M1869" s="16">
        <f ca="1">K1869*Table3[[#This Row],[QUANTITY]]*(1-Table3[[#This Row],[DISCOUNT %]])</f>
        <v>1987.1711867223546</v>
      </c>
      <c r="N1869" s="3">
        <f>DAY(Table3[[#This Row],[DATE]])</f>
        <v>11</v>
      </c>
      <c r="O1869" s="3" t="str">
        <f>TEXT(Table3[[#This Row],[DATE]],"mmm")</f>
        <v>Feb</v>
      </c>
      <c r="P1869" s="3">
        <f>YEAR(Table3[[#This Row],[DATE]])</f>
        <v>2026</v>
      </c>
    </row>
    <row r="1870" spans="1:16" x14ac:dyDescent="0.3">
      <c r="A1870" s="6">
        <v>46065</v>
      </c>
      <c r="B1870" s="7" t="s">
        <v>1872</v>
      </c>
      <c r="C1870" s="9">
        <f t="shared" ca="1" si="58"/>
        <v>11</v>
      </c>
      <c r="D1870" s="9" t="s">
        <v>2116</v>
      </c>
      <c r="E1870" s="9" t="s">
        <v>2118</v>
      </c>
      <c r="F1870" s="10">
        <f t="shared" ca="1" si="59"/>
        <v>7.3314664757854725E-2</v>
      </c>
      <c r="G1870" s="3" t="str">
        <f>VLOOKUP(Table3[[#This Row],[PRODUCT ID]],Table1[[PRODUCT]:[SELLING PRICE]],1,FALSE)</f>
        <v>Product820</v>
      </c>
      <c r="H1870" s="3" t="str">
        <f>VLOOKUP(Table3[[#This Row],[PRODUCT ID]],Table1[[PRODUCT]:[SELLING PRICE]],2,FALSE)</f>
        <v>Category4</v>
      </c>
      <c r="I1870" s="3" t="str">
        <f>VLOOKUP(Table3[[#This Row],[PRODUCT ID]],Table1[[PRODUCT]:[SELLING PRICE]],3,FALSE)</f>
        <v>Ft</v>
      </c>
      <c r="J1870" s="16">
        <f ca="1">VLOOKUP(Table3[[#This Row],[PRODUCT ID]],Table1[[PRODUCT]:[SELLING PRICE]],4,FALSE)</f>
        <v>32</v>
      </c>
      <c r="K1870" s="16">
        <f ca="1">VLOOKUP(Table3[[#This Row],[PRODUCT ID]],Table1[[PRODUCT]:[SELLING PRICE]],5,FALSE)</f>
        <v>287.69084038864253</v>
      </c>
      <c r="L1870" s="16">
        <f ca="1">J1870*Table3[[#This Row],[QUANTITY]]</f>
        <v>352</v>
      </c>
      <c r="M1870" s="16">
        <f ca="1">K1870*Table3[[#This Row],[QUANTITY]]*(1-Table3[[#This Row],[DISCOUNT %]])</f>
        <v>2932.5877115880803</v>
      </c>
      <c r="N1870" s="3">
        <f>DAY(Table3[[#This Row],[DATE]])</f>
        <v>12</v>
      </c>
      <c r="O1870" s="3" t="str">
        <f>TEXT(Table3[[#This Row],[DATE]],"mmm")</f>
        <v>Feb</v>
      </c>
      <c r="P1870" s="3">
        <f>YEAR(Table3[[#This Row],[DATE]])</f>
        <v>2026</v>
      </c>
    </row>
    <row r="1871" spans="1:16" x14ac:dyDescent="0.3">
      <c r="A1871" s="6">
        <v>46066</v>
      </c>
      <c r="B1871" s="7" t="s">
        <v>1873</v>
      </c>
      <c r="C1871" s="9">
        <f t="shared" ca="1" si="58"/>
        <v>13</v>
      </c>
      <c r="D1871" s="9" t="s">
        <v>2116</v>
      </c>
      <c r="E1871" s="9" t="s">
        <v>2116</v>
      </c>
      <c r="F1871" s="10">
        <f t="shared" ca="1" si="59"/>
        <v>5.7023229821944937E-2</v>
      </c>
      <c r="G1871" s="3" t="str">
        <f>VLOOKUP(Table3[[#This Row],[PRODUCT ID]],Table1[[PRODUCT]:[SELLING PRICE]],1,FALSE)</f>
        <v>Product821</v>
      </c>
      <c r="H1871" s="3" t="str">
        <f>VLOOKUP(Table3[[#This Row],[PRODUCT ID]],Table1[[PRODUCT]:[SELLING PRICE]],2,FALSE)</f>
        <v>Category5</v>
      </c>
      <c r="I1871" s="3" t="str">
        <f>VLOOKUP(Table3[[#This Row],[PRODUCT ID]],Table1[[PRODUCT]:[SELLING PRICE]],3,FALSE)</f>
        <v>Kg</v>
      </c>
      <c r="J1871" s="16">
        <f ca="1">VLOOKUP(Table3[[#This Row],[PRODUCT ID]],Table1[[PRODUCT]:[SELLING PRICE]],4,FALSE)</f>
        <v>58</v>
      </c>
      <c r="K1871" s="16">
        <f ca="1">VLOOKUP(Table3[[#This Row],[PRODUCT ID]],Table1[[PRODUCT]:[SELLING PRICE]],5,FALSE)</f>
        <v>234.63969726254209</v>
      </c>
      <c r="L1871" s="16">
        <f ca="1">J1871*Table3[[#This Row],[QUANTITY]]</f>
        <v>754</v>
      </c>
      <c r="M1871" s="16">
        <f ca="1">K1871*Table3[[#This Row],[QUANTITY]]*(1-Table3[[#This Row],[DISCOUNT %]])</f>
        <v>2876.3771904424511</v>
      </c>
      <c r="N1871" s="3">
        <f>DAY(Table3[[#This Row],[DATE]])</f>
        <v>13</v>
      </c>
      <c r="O1871" s="3" t="str">
        <f>TEXT(Table3[[#This Row],[DATE]],"mmm")</f>
        <v>Feb</v>
      </c>
      <c r="P1871" s="3">
        <f>YEAR(Table3[[#This Row],[DATE]])</f>
        <v>2026</v>
      </c>
    </row>
    <row r="1872" spans="1:16" x14ac:dyDescent="0.3">
      <c r="A1872" s="6">
        <v>46067</v>
      </c>
      <c r="B1872" s="7" t="s">
        <v>1874</v>
      </c>
      <c r="C1872" s="9">
        <f t="shared" ca="1" si="58"/>
        <v>1</v>
      </c>
      <c r="D1872" s="9" t="s">
        <v>2116</v>
      </c>
      <c r="E1872" s="9" t="s">
        <v>2116</v>
      </c>
      <c r="F1872" s="10">
        <f t="shared" ca="1" si="59"/>
        <v>2.600936083917842E-2</v>
      </c>
      <c r="G1872" s="3" t="str">
        <f>VLOOKUP(Table3[[#This Row],[PRODUCT ID]],Table1[[PRODUCT]:[SELLING PRICE]],1,FALSE)</f>
        <v>Product822</v>
      </c>
      <c r="H1872" s="3" t="str">
        <f>VLOOKUP(Table3[[#This Row],[PRODUCT ID]],Table1[[PRODUCT]:[SELLING PRICE]],2,FALSE)</f>
        <v>Category1</v>
      </c>
      <c r="I1872" s="3" t="str">
        <f>VLOOKUP(Table3[[#This Row],[PRODUCT ID]],Table1[[PRODUCT]:[SELLING PRICE]],3,FALSE)</f>
        <v>No</v>
      </c>
      <c r="J1872" s="16">
        <f ca="1">VLOOKUP(Table3[[#This Row],[PRODUCT ID]],Table1[[PRODUCT]:[SELLING PRICE]],4,FALSE)</f>
        <v>10</v>
      </c>
      <c r="K1872" s="16">
        <f ca="1">VLOOKUP(Table3[[#This Row],[PRODUCT ID]],Table1[[PRODUCT]:[SELLING PRICE]],5,FALSE)</f>
        <v>218.70141092493981</v>
      </c>
      <c r="L1872" s="16">
        <f ca="1">J1872*Table3[[#This Row],[QUANTITY]]</f>
        <v>10</v>
      </c>
      <c r="M1872" s="16">
        <f ca="1">K1872*Table3[[#This Row],[QUANTITY]]*(1-Table3[[#This Row],[DISCOUNT %]])</f>
        <v>213.01312701215562</v>
      </c>
      <c r="N1872" s="3">
        <f>DAY(Table3[[#This Row],[DATE]])</f>
        <v>14</v>
      </c>
      <c r="O1872" s="3" t="str">
        <f>TEXT(Table3[[#This Row],[DATE]],"mmm")</f>
        <v>Feb</v>
      </c>
      <c r="P1872" s="3">
        <f>YEAR(Table3[[#This Row],[DATE]])</f>
        <v>2026</v>
      </c>
    </row>
    <row r="1873" spans="1:16" x14ac:dyDescent="0.3">
      <c r="A1873" s="6">
        <v>46068</v>
      </c>
      <c r="B1873" s="7" t="s">
        <v>1875</v>
      </c>
      <c r="C1873" s="9">
        <f t="shared" ca="1" si="58"/>
        <v>1</v>
      </c>
      <c r="D1873" s="9" t="s">
        <v>2116</v>
      </c>
      <c r="E1873" s="9" t="s">
        <v>2116</v>
      </c>
      <c r="F1873" s="10">
        <f t="shared" ca="1" si="59"/>
        <v>6.2344028662248412E-2</v>
      </c>
      <c r="G1873" s="3" t="str">
        <f>VLOOKUP(Table3[[#This Row],[PRODUCT ID]],Table1[[PRODUCT]:[SELLING PRICE]],1,FALSE)</f>
        <v>Product823</v>
      </c>
      <c r="H1873" s="3" t="str">
        <f>VLOOKUP(Table3[[#This Row],[PRODUCT ID]],Table1[[PRODUCT]:[SELLING PRICE]],2,FALSE)</f>
        <v>Category2</v>
      </c>
      <c r="I1873" s="3" t="str">
        <f>VLOOKUP(Table3[[#This Row],[PRODUCT ID]],Table1[[PRODUCT]:[SELLING PRICE]],3,FALSE)</f>
        <v>No</v>
      </c>
      <c r="J1873" s="16">
        <f ca="1">VLOOKUP(Table3[[#This Row],[PRODUCT ID]],Table1[[PRODUCT]:[SELLING PRICE]],4,FALSE)</f>
        <v>244</v>
      </c>
      <c r="K1873" s="16">
        <f ca="1">VLOOKUP(Table3[[#This Row],[PRODUCT ID]],Table1[[PRODUCT]:[SELLING PRICE]],5,FALSE)</f>
        <v>115.18187349631161</v>
      </c>
      <c r="L1873" s="16">
        <f ca="1">J1873*Table3[[#This Row],[QUANTITY]]</f>
        <v>244</v>
      </c>
      <c r="M1873" s="16">
        <f ca="1">K1873*Table3[[#This Row],[QUANTITY]]*(1-Table3[[#This Row],[DISCOUNT %]])</f>
        <v>108.00097147368609</v>
      </c>
      <c r="N1873" s="3">
        <f>DAY(Table3[[#This Row],[DATE]])</f>
        <v>15</v>
      </c>
      <c r="O1873" s="3" t="str">
        <f>TEXT(Table3[[#This Row],[DATE]],"mmm")</f>
        <v>Feb</v>
      </c>
      <c r="P1873" s="3">
        <f>YEAR(Table3[[#This Row],[DATE]])</f>
        <v>2026</v>
      </c>
    </row>
    <row r="1874" spans="1:16" x14ac:dyDescent="0.3">
      <c r="A1874" s="6">
        <v>46069</v>
      </c>
      <c r="B1874" s="7" t="s">
        <v>1876</v>
      </c>
      <c r="C1874" s="9">
        <f t="shared" ca="1" si="58"/>
        <v>6</v>
      </c>
      <c r="D1874" s="9" t="s">
        <v>2115</v>
      </c>
      <c r="E1874" s="9" t="s">
        <v>2116</v>
      </c>
      <c r="F1874" s="10">
        <f t="shared" ca="1" si="59"/>
        <v>4.8045131889615234E-3</v>
      </c>
      <c r="G1874" s="3" t="str">
        <f>VLOOKUP(Table3[[#This Row],[PRODUCT ID]],Table1[[PRODUCT]:[SELLING PRICE]],1,FALSE)</f>
        <v>Product824</v>
      </c>
      <c r="H1874" s="3" t="str">
        <f>VLOOKUP(Table3[[#This Row],[PRODUCT ID]],Table1[[PRODUCT]:[SELLING PRICE]],2,FALSE)</f>
        <v>Category3</v>
      </c>
      <c r="I1874" s="3" t="str">
        <f>VLOOKUP(Table3[[#This Row],[PRODUCT ID]],Table1[[PRODUCT]:[SELLING PRICE]],3,FALSE)</f>
        <v>Ft</v>
      </c>
      <c r="J1874" s="16">
        <f ca="1">VLOOKUP(Table3[[#This Row],[PRODUCT ID]],Table1[[PRODUCT]:[SELLING PRICE]],4,FALSE)</f>
        <v>113</v>
      </c>
      <c r="K1874" s="16">
        <f ca="1">VLOOKUP(Table3[[#This Row],[PRODUCT ID]],Table1[[PRODUCT]:[SELLING PRICE]],5,FALSE)</f>
        <v>231.11089799977114</v>
      </c>
      <c r="L1874" s="16">
        <f ca="1">J1874*Table3[[#This Row],[QUANTITY]]</f>
        <v>678</v>
      </c>
      <c r="M1874" s="16">
        <f ca="1">K1874*Table3[[#This Row],[QUANTITY]]*(1-Table3[[#This Row],[DISCOUNT %]])</f>
        <v>1380.0031358533108</v>
      </c>
      <c r="N1874" s="3">
        <f>DAY(Table3[[#This Row],[DATE]])</f>
        <v>16</v>
      </c>
      <c r="O1874" s="3" t="str">
        <f>TEXT(Table3[[#This Row],[DATE]],"mmm")</f>
        <v>Feb</v>
      </c>
      <c r="P1874" s="3">
        <f>YEAR(Table3[[#This Row],[DATE]])</f>
        <v>2026</v>
      </c>
    </row>
    <row r="1875" spans="1:16" x14ac:dyDescent="0.3">
      <c r="A1875" s="6">
        <v>46070</v>
      </c>
      <c r="B1875" s="7" t="s">
        <v>1877</v>
      </c>
      <c r="C1875" s="9">
        <f t="shared" ca="1" si="58"/>
        <v>7</v>
      </c>
      <c r="D1875" s="9" t="s">
        <v>2116</v>
      </c>
      <c r="E1875" s="9" t="s">
        <v>2116</v>
      </c>
      <c r="F1875" s="10">
        <f t="shared" ca="1" si="59"/>
        <v>5.3950609748050354E-2</v>
      </c>
      <c r="G1875" s="3" t="str">
        <f>VLOOKUP(Table3[[#This Row],[PRODUCT ID]],Table1[[PRODUCT]:[SELLING PRICE]],1,FALSE)</f>
        <v>Product825</v>
      </c>
      <c r="H1875" s="3" t="str">
        <f>VLOOKUP(Table3[[#This Row],[PRODUCT ID]],Table1[[PRODUCT]:[SELLING PRICE]],2,FALSE)</f>
        <v>Category4</v>
      </c>
      <c r="I1875" s="3" t="str">
        <f>VLOOKUP(Table3[[#This Row],[PRODUCT ID]],Table1[[PRODUCT]:[SELLING PRICE]],3,FALSE)</f>
        <v>No</v>
      </c>
      <c r="J1875" s="16">
        <f ca="1">VLOOKUP(Table3[[#This Row],[PRODUCT ID]],Table1[[PRODUCT]:[SELLING PRICE]],4,FALSE)</f>
        <v>235</v>
      </c>
      <c r="K1875" s="16">
        <f ca="1">VLOOKUP(Table3[[#This Row],[PRODUCT ID]],Table1[[PRODUCT]:[SELLING PRICE]],5,FALSE)</f>
        <v>257.00817743186963</v>
      </c>
      <c r="L1875" s="16">
        <f ca="1">J1875*Table3[[#This Row],[QUANTITY]]</f>
        <v>1645</v>
      </c>
      <c r="M1875" s="16">
        <f ca="1">K1875*Table3[[#This Row],[QUANTITY]]*(1-Table3[[#This Row],[DISCOUNT %]])</f>
        <v>1701.997006844296</v>
      </c>
      <c r="N1875" s="3">
        <f>DAY(Table3[[#This Row],[DATE]])</f>
        <v>17</v>
      </c>
      <c r="O1875" s="3" t="str">
        <f>TEXT(Table3[[#This Row],[DATE]],"mmm")</f>
        <v>Feb</v>
      </c>
      <c r="P1875" s="3">
        <f>YEAR(Table3[[#This Row],[DATE]])</f>
        <v>2026</v>
      </c>
    </row>
    <row r="1876" spans="1:16" x14ac:dyDescent="0.3">
      <c r="A1876" s="6">
        <v>46071</v>
      </c>
      <c r="B1876" s="7" t="s">
        <v>1878</v>
      </c>
      <c r="C1876" s="9">
        <f t="shared" ca="1" si="58"/>
        <v>8</v>
      </c>
      <c r="D1876" s="9" t="s">
        <v>2117</v>
      </c>
      <c r="E1876" s="9" t="s">
        <v>2118</v>
      </c>
      <c r="F1876" s="10">
        <f t="shared" ca="1" si="59"/>
        <v>9.5152935789954992E-5</v>
      </c>
      <c r="G1876" s="3" t="str">
        <f>VLOOKUP(Table3[[#This Row],[PRODUCT ID]],Table1[[PRODUCT]:[SELLING PRICE]],1,FALSE)</f>
        <v>Product826</v>
      </c>
      <c r="H1876" s="3" t="str">
        <f>VLOOKUP(Table3[[#This Row],[PRODUCT ID]],Table1[[PRODUCT]:[SELLING PRICE]],2,FALSE)</f>
        <v>Category5</v>
      </c>
      <c r="I1876" s="3" t="str">
        <f>VLOOKUP(Table3[[#This Row],[PRODUCT ID]],Table1[[PRODUCT]:[SELLING PRICE]],3,FALSE)</f>
        <v>Kg</v>
      </c>
      <c r="J1876" s="16">
        <f ca="1">VLOOKUP(Table3[[#This Row],[PRODUCT ID]],Table1[[PRODUCT]:[SELLING PRICE]],4,FALSE)</f>
        <v>240</v>
      </c>
      <c r="K1876" s="16">
        <f ca="1">VLOOKUP(Table3[[#This Row],[PRODUCT ID]],Table1[[PRODUCT]:[SELLING PRICE]],5,FALSE)</f>
        <v>98.188449781964053</v>
      </c>
      <c r="L1876" s="16">
        <f ca="1">J1876*Table3[[#This Row],[QUANTITY]]</f>
        <v>1920</v>
      </c>
      <c r="M1876" s="16">
        <f ca="1">K1876*Table3[[#This Row],[QUANTITY]]*(1-Table3[[#This Row],[DISCOUNT %]])</f>
        <v>785.43285490165306</v>
      </c>
      <c r="N1876" s="3">
        <f>DAY(Table3[[#This Row],[DATE]])</f>
        <v>18</v>
      </c>
      <c r="O1876" s="3" t="str">
        <f>TEXT(Table3[[#This Row],[DATE]],"mmm")</f>
        <v>Feb</v>
      </c>
      <c r="P1876" s="3">
        <f>YEAR(Table3[[#This Row],[DATE]])</f>
        <v>2026</v>
      </c>
    </row>
    <row r="1877" spans="1:16" x14ac:dyDescent="0.3">
      <c r="A1877" s="6">
        <v>46072</v>
      </c>
      <c r="B1877" s="7" t="s">
        <v>1879</v>
      </c>
      <c r="C1877" s="9">
        <f t="shared" ca="1" si="58"/>
        <v>10</v>
      </c>
      <c r="D1877" s="9" t="s">
        <v>2115</v>
      </c>
      <c r="E1877" s="9" t="s">
        <v>2118</v>
      </c>
      <c r="F1877" s="10">
        <f t="shared" ca="1" si="59"/>
        <v>3.720626698823494E-2</v>
      </c>
      <c r="G1877" s="3" t="str">
        <f>VLOOKUP(Table3[[#This Row],[PRODUCT ID]],Table1[[PRODUCT]:[SELLING PRICE]],1,FALSE)</f>
        <v>Product827</v>
      </c>
      <c r="H1877" s="3" t="str">
        <f>VLOOKUP(Table3[[#This Row],[PRODUCT ID]],Table1[[PRODUCT]:[SELLING PRICE]],2,FALSE)</f>
        <v>Category1</v>
      </c>
      <c r="I1877" s="3" t="str">
        <f>VLOOKUP(Table3[[#This Row],[PRODUCT ID]],Table1[[PRODUCT]:[SELLING PRICE]],3,FALSE)</f>
        <v>Kg</v>
      </c>
      <c r="J1877" s="16">
        <f ca="1">VLOOKUP(Table3[[#This Row],[PRODUCT ID]],Table1[[PRODUCT]:[SELLING PRICE]],4,FALSE)</f>
        <v>219</v>
      </c>
      <c r="K1877" s="16">
        <f ca="1">VLOOKUP(Table3[[#This Row],[PRODUCT ID]],Table1[[PRODUCT]:[SELLING PRICE]],5,FALSE)</f>
        <v>299.65107294498569</v>
      </c>
      <c r="L1877" s="16">
        <f ca="1">J1877*Table3[[#This Row],[QUANTITY]]</f>
        <v>2190</v>
      </c>
      <c r="M1877" s="16">
        <f ca="1">K1877*Table3[[#This Row],[QUANTITY]]*(1-Table3[[#This Row],[DISCOUNT %]])</f>
        <v>2885.0217512168347</v>
      </c>
      <c r="N1877" s="3">
        <f>DAY(Table3[[#This Row],[DATE]])</f>
        <v>19</v>
      </c>
      <c r="O1877" s="3" t="str">
        <f>TEXT(Table3[[#This Row],[DATE]],"mmm")</f>
        <v>Feb</v>
      </c>
      <c r="P1877" s="3">
        <f>YEAR(Table3[[#This Row],[DATE]])</f>
        <v>2026</v>
      </c>
    </row>
    <row r="1878" spans="1:16" x14ac:dyDescent="0.3">
      <c r="A1878" s="6">
        <v>46073</v>
      </c>
      <c r="B1878" s="7" t="s">
        <v>1880</v>
      </c>
      <c r="C1878" s="9">
        <f t="shared" ca="1" si="58"/>
        <v>9</v>
      </c>
      <c r="D1878" s="9" t="s">
        <v>2115</v>
      </c>
      <c r="E1878" s="9" t="s">
        <v>2116</v>
      </c>
      <c r="F1878" s="10">
        <f t="shared" ca="1" si="59"/>
        <v>8.5675760431387402E-2</v>
      </c>
      <c r="G1878" s="3" t="str">
        <f>VLOOKUP(Table3[[#This Row],[PRODUCT ID]],Table1[[PRODUCT]:[SELLING PRICE]],1,FALSE)</f>
        <v>Product828</v>
      </c>
      <c r="H1878" s="3" t="str">
        <f>VLOOKUP(Table3[[#This Row],[PRODUCT ID]],Table1[[PRODUCT]:[SELLING PRICE]],2,FALSE)</f>
        <v>Category2</v>
      </c>
      <c r="I1878" s="3" t="str">
        <f>VLOOKUP(Table3[[#This Row],[PRODUCT ID]],Table1[[PRODUCT]:[SELLING PRICE]],3,FALSE)</f>
        <v>Lt</v>
      </c>
      <c r="J1878" s="16">
        <f ca="1">VLOOKUP(Table3[[#This Row],[PRODUCT ID]],Table1[[PRODUCT]:[SELLING PRICE]],4,FALSE)</f>
        <v>43</v>
      </c>
      <c r="K1878" s="16">
        <f ca="1">VLOOKUP(Table3[[#This Row],[PRODUCT ID]],Table1[[PRODUCT]:[SELLING PRICE]],5,FALSE)</f>
        <v>149.83866231598631</v>
      </c>
      <c r="L1878" s="16">
        <f ca="1">J1878*Table3[[#This Row],[QUANTITY]]</f>
        <v>387</v>
      </c>
      <c r="M1878" s="16">
        <f ca="1">K1878*Table3[[#This Row],[QUANTITY]]*(1-Table3[[#This Row],[DISCOUNT %]])</f>
        <v>1233.0100888203808</v>
      </c>
      <c r="N1878" s="3">
        <f>DAY(Table3[[#This Row],[DATE]])</f>
        <v>20</v>
      </c>
      <c r="O1878" s="3" t="str">
        <f>TEXT(Table3[[#This Row],[DATE]],"mmm")</f>
        <v>Feb</v>
      </c>
      <c r="P1878" s="3">
        <f>YEAR(Table3[[#This Row],[DATE]])</f>
        <v>2026</v>
      </c>
    </row>
    <row r="1879" spans="1:16" x14ac:dyDescent="0.3">
      <c r="A1879" s="6">
        <v>46074</v>
      </c>
      <c r="B1879" s="7" t="s">
        <v>1881</v>
      </c>
      <c r="C1879" s="9">
        <f t="shared" ca="1" si="58"/>
        <v>10</v>
      </c>
      <c r="D1879" s="9" t="s">
        <v>2115</v>
      </c>
      <c r="E1879" s="9" t="s">
        <v>2116</v>
      </c>
      <c r="F1879" s="10">
        <f t="shared" ca="1" si="59"/>
        <v>1.8588934284413329E-3</v>
      </c>
      <c r="G1879" s="3" t="str">
        <f>VLOOKUP(Table3[[#This Row],[PRODUCT ID]],Table1[[PRODUCT]:[SELLING PRICE]],1,FALSE)</f>
        <v>Product829</v>
      </c>
      <c r="H1879" s="3" t="str">
        <f>VLOOKUP(Table3[[#This Row],[PRODUCT ID]],Table1[[PRODUCT]:[SELLING PRICE]],2,FALSE)</f>
        <v>Category3</v>
      </c>
      <c r="I1879" s="3" t="str">
        <f>VLOOKUP(Table3[[#This Row],[PRODUCT ID]],Table1[[PRODUCT]:[SELLING PRICE]],3,FALSE)</f>
        <v>Kg</v>
      </c>
      <c r="J1879" s="16">
        <f ca="1">VLOOKUP(Table3[[#This Row],[PRODUCT ID]],Table1[[PRODUCT]:[SELLING PRICE]],4,FALSE)</f>
        <v>159</v>
      </c>
      <c r="K1879" s="16">
        <f ca="1">VLOOKUP(Table3[[#This Row],[PRODUCT ID]],Table1[[PRODUCT]:[SELLING PRICE]],5,FALSE)</f>
        <v>93.300647054459176</v>
      </c>
      <c r="L1879" s="16">
        <f ca="1">J1879*Table3[[#This Row],[QUANTITY]]</f>
        <v>1590</v>
      </c>
      <c r="M1879" s="16">
        <f ca="1">K1879*Table3[[#This Row],[QUANTITY]]*(1-Table3[[#This Row],[DISCOUNT %]])</f>
        <v>931.27211094780318</v>
      </c>
      <c r="N1879" s="3">
        <f>DAY(Table3[[#This Row],[DATE]])</f>
        <v>21</v>
      </c>
      <c r="O1879" s="3" t="str">
        <f>TEXT(Table3[[#This Row],[DATE]],"mmm")</f>
        <v>Feb</v>
      </c>
      <c r="P1879" s="3">
        <f>YEAR(Table3[[#This Row],[DATE]])</f>
        <v>2026</v>
      </c>
    </row>
    <row r="1880" spans="1:16" x14ac:dyDescent="0.3">
      <c r="A1880" s="6">
        <v>46075</v>
      </c>
      <c r="B1880" s="7" t="s">
        <v>1882</v>
      </c>
      <c r="C1880" s="9">
        <f t="shared" ca="1" si="58"/>
        <v>7</v>
      </c>
      <c r="D1880" s="9" t="s">
        <v>2116</v>
      </c>
      <c r="E1880" s="9" t="s">
        <v>2116</v>
      </c>
      <c r="F1880" s="10">
        <f t="shared" ca="1" si="59"/>
        <v>7.0675967221038388E-2</v>
      </c>
      <c r="G1880" s="3" t="str">
        <f>VLOOKUP(Table3[[#This Row],[PRODUCT ID]],Table1[[PRODUCT]:[SELLING PRICE]],1,FALSE)</f>
        <v>Product830</v>
      </c>
      <c r="H1880" s="3" t="str">
        <f>VLOOKUP(Table3[[#This Row],[PRODUCT ID]],Table1[[PRODUCT]:[SELLING PRICE]],2,FALSE)</f>
        <v>Category4</v>
      </c>
      <c r="I1880" s="3" t="str">
        <f>VLOOKUP(Table3[[#This Row],[PRODUCT ID]],Table1[[PRODUCT]:[SELLING PRICE]],3,FALSE)</f>
        <v>Lt</v>
      </c>
      <c r="J1880" s="16">
        <f ca="1">VLOOKUP(Table3[[#This Row],[PRODUCT ID]],Table1[[PRODUCT]:[SELLING PRICE]],4,FALSE)</f>
        <v>140</v>
      </c>
      <c r="K1880" s="16">
        <f ca="1">VLOOKUP(Table3[[#This Row],[PRODUCT ID]],Table1[[PRODUCT]:[SELLING PRICE]],5,FALSE)</f>
        <v>188.95670408577519</v>
      </c>
      <c r="L1880" s="16">
        <f ca="1">J1880*Table3[[#This Row],[QUANTITY]]</f>
        <v>980</v>
      </c>
      <c r="M1880" s="16">
        <f ca="1">K1880*Table3[[#This Row],[QUANTITY]]*(1-Table3[[#This Row],[DISCOUNT %]])</f>
        <v>1229.2140438312945</v>
      </c>
      <c r="N1880" s="3">
        <f>DAY(Table3[[#This Row],[DATE]])</f>
        <v>22</v>
      </c>
      <c r="O1880" s="3" t="str">
        <f>TEXT(Table3[[#This Row],[DATE]],"mmm")</f>
        <v>Feb</v>
      </c>
      <c r="P1880" s="3">
        <f>YEAR(Table3[[#This Row],[DATE]])</f>
        <v>2026</v>
      </c>
    </row>
    <row r="1881" spans="1:16" x14ac:dyDescent="0.3">
      <c r="A1881" s="6">
        <v>46076</v>
      </c>
      <c r="B1881" s="7" t="s">
        <v>1883</v>
      </c>
      <c r="C1881" s="9">
        <f t="shared" ca="1" si="58"/>
        <v>15</v>
      </c>
      <c r="D1881" s="9" t="s">
        <v>2116</v>
      </c>
      <c r="E1881" s="9" t="s">
        <v>2116</v>
      </c>
      <c r="F1881" s="10">
        <f t="shared" ca="1" si="59"/>
        <v>3.5911215751912105E-2</v>
      </c>
      <c r="G1881" s="3" t="str">
        <f>VLOOKUP(Table3[[#This Row],[PRODUCT ID]],Table1[[PRODUCT]:[SELLING PRICE]],1,FALSE)</f>
        <v>Product831</v>
      </c>
      <c r="H1881" s="3" t="str">
        <f>VLOOKUP(Table3[[#This Row],[PRODUCT ID]],Table1[[PRODUCT]:[SELLING PRICE]],2,FALSE)</f>
        <v>Category5</v>
      </c>
      <c r="I1881" s="3" t="str">
        <f>VLOOKUP(Table3[[#This Row],[PRODUCT ID]],Table1[[PRODUCT]:[SELLING PRICE]],3,FALSE)</f>
        <v>Ft</v>
      </c>
      <c r="J1881" s="16">
        <f ca="1">VLOOKUP(Table3[[#This Row],[PRODUCT ID]],Table1[[PRODUCT]:[SELLING PRICE]],4,FALSE)</f>
        <v>239</v>
      </c>
      <c r="K1881" s="16">
        <f ca="1">VLOOKUP(Table3[[#This Row],[PRODUCT ID]],Table1[[PRODUCT]:[SELLING PRICE]],5,FALSE)</f>
        <v>125.53034220859932</v>
      </c>
      <c r="L1881" s="16">
        <f ca="1">J1881*Table3[[#This Row],[QUANTITY]]</f>
        <v>3585</v>
      </c>
      <c r="M1881" s="16">
        <f ca="1">K1881*Table3[[#This Row],[QUANTITY]]*(1-Table3[[#This Row],[DISCOUNT %]])</f>
        <v>1815.3359250920244</v>
      </c>
      <c r="N1881" s="3">
        <f>DAY(Table3[[#This Row],[DATE]])</f>
        <v>23</v>
      </c>
      <c r="O1881" s="3" t="str">
        <f>TEXT(Table3[[#This Row],[DATE]],"mmm")</f>
        <v>Feb</v>
      </c>
      <c r="P1881" s="3">
        <f>YEAR(Table3[[#This Row],[DATE]])</f>
        <v>2026</v>
      </c>
    </row>
    <row r="1882" spans="1:16" x14ac:dyDescent="0.3">
      <c r="A1882" s="6">
        <v>46077</v>
      </c>
      <c r="B1882" s="7" t="s">
        <v>1884</v>
      </c>
      <c r="C1882" s="9">
        <f t="shared" ca="1" si="58"/>
        <v>4</v>
      </c>
      <c r="D1882" s="9" t="s">
        <v>2116</v>
      </c>
      <c r="E1882" s="9" t="s">
        <v>2118</v>
      </c>
      <c r="F1882" s="10">
        <f t="shared" ca="1" si="59"/>
        <v>4.3383771456928857E-2</v>
      </c>
      <c r="G1882" s="3" t="str">
        <f>VLOOKUP(Table3[[#This Row],[PRODUCT ID]],Table1[[PRODUCT]:[SELLING PRICE]],1,FALSE)</f>
        <v>Product832</v>
      </c>
      <c r="H1882" s="3" t="str">
        <f>VLOOKUP(Table3[[#This Row],[PRODUCT ID]],Table1[[PRODUCT]:[SELLING PRICE]],2,FALSE)</f>
        <v>Category1</v>
      </c>
      <c r="I1882" s="3" t="str">
        <f>VLOOKUP(Table3[[#This Row],[PRODUCT ID]],Table1[[PRODUCT]:[SELLING PRICE]],3,FALSE)</f>
        <v>Kg</v>
      </c>
      <c r="J1882" s="16">
        <f ca="1">VLOOKUP(Table3[[#This Row],[PRODUCT ID]],Table1[[PRODUCT]:[SELLING PRICE]],4,FALSE)</f>
        <v>70</v>
      </c>
      <c r="K1882" s="16">
        <f ca="1">VLOOKUP(Table3[[#This Row],[PRODUCT ID]],Table1[[PRODUCT]:[SELLING PRICE]],5,FALSE)</f>
        <v>59.330366252861943</v>
      </c>
      <c r="L1882" s="16">
        <f ca="1">J1882*Table3[[#This Row],[QUANTITY]]</f>
        <v>280</v>
      </c>
      <c r="M1882" s="16">
        <f ca="1">K1882*Table3[[#This Row],[QUANTITY]]*(1-Table3[[#This Row],[DISCOUNT %]])</f>
        <v>227.02556481156759</v>
      </c>
      <c r="N1882" s="3">
        <f>DAY(Table3[[#This Row],[DATE]])</f>
        <v>24</v>
      </c>
      <c r="O1882" s="3" t="str">
        <f>TEXT(Table3[[#This Row],[DATE]],"mmm")</f>
        <v>Feb</v>
      </c>
      <c r="P1882" s="3">
        <f>YEAR(Table3[[#This Row],[DATE]])</f>
        <v>2026</v>
      </c>
    </row>
    <row r="1883" spans="1:16" x14ac:dyDescent="0.3">
      <c r="A1883" s="6">
        <v>46078</v>
      </c>
      <c r="B1883" s="7" t="s">
        <v>1885</v>
      </c>
      <c r="C1883" s="9">
        <f t="shared" ca="1" si="58"/>
        <v>8</v>
      </c>
      <c r="D1883" s="9" t="s">
        <v>2115</v>
      </c>
      <c r="E1883" s="9" t="s">
        <v>2116</v>
      </c>
      <c r="F1883" s="10">
        <f t="shared" ca="1" si="59"/>
        <v>3.8770224176927041E-2</v>
      </c>
      <c r="G1883" s="3" t="str">
        <f>VLOOKUP(Table3[[#This Row],[PRODUCT ID]],Table1[[PRODUCT]:[SELLING PRICE]],1,FALSE)</f>
        <v>Product833</v>
      </c>
      <c r="H1883" s="3" t="str">
        <f>VLOOKUP(Table3[[#This Row],[PRODUCT ID]],Table1[[PRODUCT]:[SELLING PRICE]],2,FALSE)</f>
        <v>Category2</v>
      </c>
      <c r="I1883" s="3" t="str">
        <f>VLOOKUP(Table3[[#This Row],[PRODUCT ID]],Table1[[PRODUCT]:[SELLING PRICE]],3,FALSE)</f>
        <v>No</v>
      </c>
      <c r="J1883" s="16">
        <f ca="1">VLOOKUP(Table3[[#This Row],[PRODUCT ID]],Table1[[PRODUCT]:[SELLING PRICE]],4,FALSE)</f>
        <v>29</v>
      </c>
      <c r="K1883" s="16">
        <f ca="1">VLOOKUP(Table3[[#This Row],[PRODUCT ID]],Table1[[PRODUCT]:[SELLING PRICE]],5,FALSE)</f>
        <v>208.4977155913169</v>
      </c>
      <c r="L1883" s="16">
        <f ca="1">J1883*Table3[[#This Row],[QUANTITY]]</f>
        <v>232</v>
      </c>
      <c r="M1883" s="16">
        <f ca="1">K1883*Table3[[#This Row],[QUANTITY]]*(1-Table3[[#This Row],[DISCOUNT %]])</f>
        <v>1603.313699339715</v>
      </c>
      <c r="N1883" s="3">
        <f>DAY(Table3[[#This Row],[DATE]])</f>
        <v>25</v>
      </c>
      <c r="O1883" s="3" t="str">
        <f>TEXT(Table3[[#This Row],[DATE]],"mmm")</f>
        <v>Feb</v>
      </c>
      <c r="P1883" s="3">
        <f>YEAR(Table3[[#This Row],[DATE]])</f>
        <v>2026</v>
      </c>
    </row>
    <row r="1884" spans="1:16" x14ac:dyDescent="0.3">
      <c r="A1884" s="6">
        <v>46079</v>
      </c>
      <c r="B1884" s="7" t="s">
        <v>1886</v>
      </c>
      <c r="C1884" s="9">
        <f t="shared" ca="1" si="58"/>
        <v>12</v>
      </c>
      <c r="D1884" s="9" t="s">
        <v>2117</v>
      </c>
      <c r="E1884" s="9" t="s">
        <v>2116</v>
      </c>
      <c r="F1884" s="10">
        <f t="shared" ca="1" si="59"/>
        <v>8.1938401293599916E-2</v>
      </c>
      <c r="G1884" s="3" t="str">
        <f>VLOOKUP(Table3[[#This Row],[PRODUCT ID]],Table1[[PRODUCT]:[SELLING PRICE]],1,FALSE)</f>
        <v>Product834</v>
      </c>
      <c r="H1884" s="3" t="str">
        <f>VLOOKUP(Table3[[#This Row],[PRODUCT ID]],Table1[[PRODUCT]:[SELLING PRICE]],2,FALSE)</f>
        <v>Category3</v>
      </c>
      <c r="I1884" s="3" t="str">
        <f>VLOOKUP(Table3[[#This Row],[PRODUCT ID]],Table1[[PRODUCT]:[SELLING PRICE]],3,FALSE)</f>
        <v>No</v>
      </c>
      <c r="J1884" s="16">
        <f ca="1">VLOOKUP(Table3[[#This Row],[PRODUCT ID]],Table1[[PRODUCT]:[SELLING PRICE]],4,FALSE)</f>
        <v>234</v>
      </c>
      <c r="K1884" s="16">
        <f ca="1">VLOOKUP(Table3[[#This Row],[PRODUCT ID]],Table1[[PRODUCT]:[SELLING PRICE]],5,FALSE)</f>
        <v>255.66469641867428</v>
      </c>
      <c r="L1884" s="16">
        <f ca="1">J1884*Table3[[#This Row],[QUANTITY]]</f>
        <v>2808</v>
      </c>
      <c r="M1884" s="16">
        <f ca="1">K1884*Table3[[#This Row],[QUANTITY]]*(1-Table3[[#This Row],[DISCOUNT %]])</f>
        <v>2816.5912791229744</v>
      </c>
      <c r="N1884" s="3">
        <f>DAY(Table3[[#This Row],[DATE]])</f>
        <v>26</v>
      </c>
      <c r="O1884" s="3" t="str">
        <f>TEXT(Table3[[#This Row],[DATE]],"mmm")</f>
        <v>Feb</v>
      </c>
      <c r="P1884" s="3">
        <f>YEAR(Table3[[#This Row],[DATE]])</f>
        <v>2026</v>
      </c>
    </row>
    <row r="1885" spans="1:16" x14ac:dyDescent="0.3">
      <c r="A1885" s="6">
        <v>46080</v>
      </c>
      <c r="B1885" s="7" t="s">
        <v>1887</v>
      </c>
      <c r="C1885" s="9">
        <f t="shared" ca="1" si="58"/>
        <v>4</v>
      </c>
      <c r="D1885" s="9" t="s">
        <v>2117</v>
      </c>
      <c r="E1885" s="9" t="s">
        <v>2116</v>
      </c>
      <c r="F1885" s="10">
        <f t="shared" ca="1" si="59"/>
        <v>1.6967440500149599E-2</v>
      </c>
      <c r="G1885" s="3" t="str">
        <f>VLOOKUP(Table3[[#This Row],[PRODUCT ID]],Table1[[PRODUCT]:[SELLING PRICE]],1,FALSE)</f>
        <v>Product835</v>
      </c>
      <c r="H1885" s="3" t="str">
        <f>VLOOKUP(Table3[[#This Row],[PRODUCT ID]],Table1[[PRODUCT]:[SELLING PRICE]],2,FALSE)</f>
        <v>Category4</v>
      </c>
      <c r="I1885" s="3" t="str">
        <f>VLOOKUP(Table3[[#This Row],[PRODUCT ID]],Table1[[PRODUCT]:[SELLING PRICE]],3,FALSE)</f>
        <v>Ft</v>
      </c>
      <c r="J1885" s="16">
        <f ca="1">VLOOKUP(Table3[[#This Row],[PRODUCT ID]],Table1[[PRODUCT]:[SELLING PRICE]],4,FALSE)</f>
        <v>44</v>
      </c>
      <c r="K1885" s="16">
        <f ca="1">VLOOKUP(Table3[[#This Row],[PRODUCT ID]],Table1[[PRODUCT]:[SELLING PRICE]],5,FALSE)</f>
        <v>92.520851566630029</v>
      </c>
      <c r="L1885" s="16">
        <f ca="1">J1885*Table3[[#This Row],[QUANTITY]]</f>
        <v>176</v>
      </c>
      <c r="M1885" s="16">
        <f ca="1">K1885*Table3[[#This Row],[QUANTITY]]*(1-Table3[[#This Row],[DISCOUNT %]])</f>
        <v>363.80403809060022</v>
      </c>
      <c r="N1885" s="3">
        <f>DAY(Table3[[#This Row],[DATE]])</f>
        <v>27</v>
      </c>
      <c r="O1885" s="3" t="str">
        <f>TEXT(Table3[[#This Row],[DATE]],"mmm")</f>
        <v>Feb</v>
      </c>
      <c r="P1885" s="3">
        <f>YEAR(Table3[[#This Row],[DATE]])</f>
        <v>2026</v>
      </c>
    </row>
    <row r="1886" spans="1:16" x14ac:dyDescent="0.3">
      <c r="A1886" s="6">
        <v>46081</v>
      </c>
      <c r="B1886" s="7" t="s">
        <v>1888</v>
      </c>
      <c r="C1886" s="9">
        <f t="shared" ca="1" si="58"/>
        <v>15</v>
      </c>
      <c r="D1886" s="9" t="s">
        <v>2116</v>
      </c>
      <c r="E1886" s="9" t="s">
        <v>2116</v>
      </c>
      <c r="F1886" s="10">
        <f t="shared" ca="1" si="59"/>
        <v>4.2072701264132234E-2</v>
      </c>
      <c r="G1886" s="3" t="str">
        <f>VLOOKUP(Table3[[#This Row],[PRODUCT ID]],Table1[[PRODUCT]:[SELLING PRICE]],1,FALSE)</f>
        <v>Product836</v>
      </c>
      <c r="H1886" s="3" t="str">
        <f>VLOOKUP(Table3[[#This Row],[PRODUCT ID]],Table1[[PRODUCT]:[SELLING PRICE]],2,FALSE)</f>
        <v>Category5</v>
      </c>
      <c r="I1886" s="3" t="str">
        <f>VLOOKUP(Table3[[#This Row],[PRODUCT ID]],Table1[[PRODUCT]:[SELLING PRICE]],3,FALSE)</f>
        <v>No</v>
      </c>
      <c r="J1886" s="16">
        <f ca="1">VLOOKUP(Table3[[#This Row],[PRODUCT ID]],Table1[[PRODUCT]:[SELLING PRICE]],4,FALSE)</f>
        <v>33</v>
      </c>
      <c r="K1886" s="16">
        <f ca="1">VLOOKUP(Table3[[#This Row],[PRODUCT ID]],Table1[[PRODUCT]:[SELLING PRICE]],5,FALSE)</f>
        <v>63.204550134276261</v>
      </c>
      <c r="L1886" s="16">
        <f ca="1">J1886*Table3[[#This Row],[QUANTITY]]</f>
        <v>495</v>
      </c>
      <c r="M1886" s="16">
        <f ca="1">K1886*Table3[[#This Row],[QUANTITY]]*(1-Table3[[#This Row],[DISCOUNT %]])</f>
        <v>908.18045966914485</v>
      </c>
      <c r="N1886" s="3">
        <f>DAY(Table3[[#This Row],[DATE]])</f>
        <v>28</v>
      </c>
      <c r="O1886" s="3" t="str">
        <f>TEXT(Table3[[#This Row],[DATE]],"mmm")</f>
        <v>Feb</v>
      </c>
      <c r="P1886" s="3">
        <f>YEAR(Table3[[#This Row],[DATE]])</f>
        <v>2026</v>
      </c>
    </row>
    <row r="1887" spans="1:16" x14ac:dyDescent="0.3">
      <c r="A1887" s="6">
        <v>46082</v>
      </c>
      <c r="B1887" s="7" t="s">
        <v>1889</v>
      </c>
      <c r="C1887" s="9">
        <f t="shared" ca="1" si="58"/>
        <v>5</v>
      </c>
      <c r="D1887" s="9" t="s">
        <v>2116</v>
      </c>
      <c r="E1887" s="9" t="s">
        <v>2116</v>
      </c>
      <c r="F1887" s="10">
        <f t="shared" ca="1" si="59"/>
        <v>1.0805183649029626E-2</v>
      </c>
      <c r="G1887" s="3" t="str">
        <f>VLOOKUP(Table3[[#This Row],[PRODUCT ID]],Table1[[PRODUCT]:[SELLING PRICE]],1,FALSE)</f>
        <v>Product837</v>
      </c>
      <c r="H1887" s="3" t="str">
        <f>VLOOKUP(Table3[[#This Row],[PRODUCT ID]],Table1[[PRODUCT]:[SELLING PRICE]],2,FALSE)</f>
        <v>Category1</v>
      </c>
      <c r="I1887" s="3" t="str">
        <f>VLOOKUP(Table3[[#This Row],[PRODUCT ID]],Table1[[PRODUCT]:[SELLING PRICE]],3,FALSE)</f>
        <v>Kg</v>
      </c>
      <c r="J1887" s="16">
        <f ca="1">VLOOKUP(Table3[[#This Row],[PRODUCT ID]],Table1[[PRODUCT]:[SELLING PRICE]],4,FALSE)</f>
        <v>175</v>
      </c>
      <c r="K1887" s="16">
        <f ca="1">VLOOKUP(Table3[[#This Row],[PRODUCT ID]],Table1[[PRODUCT]:[SELLING PRICE]],5,FALSE)</f>
        <v>36.258523856717517</v>
      </c>
      <c r="L1887" s="16">
        <f ca="1">J1887*Table3[[#This Row],[QUANTITY]]</f>
        <v>875</v>
      </c>
      <c r="M1887" s="16">
        <f ca="1">K1887*Table3[[#This Row],[QUANTITY]]*(1-Table3[[#This Row],[DISCOUNT %]])</f>
        <v>179.33371923801482</v>
      </c>
      <c r="N1887" s="3">
        <f>DAY(Table3[[#This Row],[DATE]])</f>
        <v>1</v>
      </c>
      <c r="O1887" s="3" t="str">
        <f>TEXT(Table3[[#This Row],[DATE]],"mmm")</f>
        <v>Mar</v>
      </c>
      <c r="P1887" s="3">
        <f>YEAR(Table3[[#This Row],[DATE]])</f>
        <v>2026</v>
      </c>
    </row>
    <row r="1888" spans="1:16" x14ac:dyDescent="0.3">
      <c r="A1888" s="6">
        <v>46083</v>
      </c>
      <c r="B1888" s="7" t="s">
        <v>1890</v>
      </c>
      <c r="C1888" s="9">
        <f t="shared" ca="1" si="58"/>
        <v>1</v>
      </c>
      <c r="D1888" s="9" t="s">
        <v>2116</v>
      </c>
      <c r="E1888" s="9" t="s">
        <v>2118</v>
      </c>
      <c r="F1888" s="10">
        <f t="shared" ca="1" si="59"/>
        <v>5.1612573278054664E-2</v>
      </c>
      <c r="G1888" s="3" t="str">
        <f>VLOOKUP(Table3[[#This Row],[PRODUCT ID]],Table1[[PRODUCT]:[SELLING PRICE]],1,FALSE)</f>
        <v>Product838</v>
      </c>
      <c r="H1888" s="3" t="str">
        <f>VLOOKUP(Table3[[#This Row],[PRODUCT ID]],Table1[[PRODUCT]:[SELLING PRICE]],2,FALSE)</f>
        <v>Category2</v>
      </c>
      <c r="I1888" s="3" t="str">
        <f>VLOOKUP(Table3[[#This Row],[PRODUCT ID]],Table1[[PRODUCT]:[SELLING PRICE]],3,FALSE)</f>
        <v>Kg</v>
      </c>
      <c r="J1888" s="16">
        <f ca="1">VLOOKUP(Table3[[#This Row],[PRODUCT ID]],Table1[[PRODUCT]:[SELLING PRICE]],4,FALSE)</f>
        <v>219</v>
      </c>
      <c r="K1888" s="16">
        <f ca="1">VLOOKUP(Table3[[#This Row],[PRODUCT ID]],Table1[[PRODUCT]:[SELLING PRICE]],5,FALSE)</f>
        <v>242.34981982574902</v>
      </c>
      <c r="L1888" s="16">
        <f ca="1">J1888*Table3[[#This Row],[QUANTITY]]</f>
        <v>219</v>
      </c>
      <c r="M1888" s="16">
        <f ca="1">K1888*Table3[[#This Row],[QUANTITY]]*(1-Table3[[#This Row],[DISCOUNT %]])</f>
        <v>229.84152199106921</v>
      </c>
      <c r="N1888" s="3">
        <f>DAY(Table3[[#This Row],[DATE]])</f>
        <v>2</v>
      </c>
      <c r="O1888" s="3" t="str">
        <f>TEXT(Table3[[#This Row],[DATE]],"mmm")</f>
        <v>Mar</v>
      </c>
      <c r="P1888" s="3">
        <f>YEAR(Table3[[#This Row],[DATE]])</f>
        <v>2026</v>
      </c>
    </row>
    <row r="1889" spans="1:16" x14ac:dyDescent="0.3">
      <c r="A1889" s="6">
        <v>46084</v>
      </c>
      <c r="B1889" s="7" t="s">
        <v>1891</v>
      </c>
      <c r="C1889" s="9">
        <f t="shared" ca="1" si="58"/>
        <v>9</v>
      </c>
      <c r="D1889" s="9" t="s">
        <v>2116</v>
      </c>
      <c r="E1889" s="9" t="s">
        <v>2118</v>
      </c>
      <c r="F1889" s="10">
        <f t="shared" ca="1" si="59"/>
        <v>3.0149565729916616E-2</v>
      </c>
      <c r="G1889" s="3" t="str">
        <f>VLOOKUP(Table3[[#This Row],[PRODUCT ID]],Table1[[PRODUCT]:[SELLING PRICE]],1,FALSE)</f>
        <v>Product839</v>
      </c>
      <c r="H1889" s="3" t="str">
        <f>VLOOKUP(Table3[[#This Row],[PRODUCT ID]],Table1[[PRODUCT]:[SELLING PRICE]],2,FALSE)</f>
        <v>Category3</v>
      </c>
      <c r="I1889" s="3" t="str">
        <f>VLOOKUP(Table3[[#This Row],[PRODUCT ID]],Table1[[PRODUCT]:[SELLING PRICE]],3,FALSE)</f>
        <v>Lt</v>
      </c>
      <c r="J1889" s="16">
        <f ca="1">VLOOKUP(Table3[[#This Row],[PRODUCT ID]],Table1[[PRODUCT]:[SELLING PRICE]],4,FALSE)</f>
        <v>206</v>
      </c>
      <c r="K1889" s="16">
        <f ca="1">VLOOKUP(Table3[[#This Row],[PRODUCT ID]],Table1[[PRODUCT]:[SELLING PRICE]],5,FALSE)</f>
        <v>58.26115280216581</v>
      </c>
      <c r="L1889" s="16">
        <f ca="1">J1889*Table3[[#This Row],[QUANTITY]]</f>
        <v>1854</v>
      </c>
      <c r="M1889" s="16">
        <f ca="1">K1889*Table3[[#This Row],[QUANTITY]]*(1-Table3[[#This Row],[DISCOUNT %]])</f>
        <v>508.54143911630575</v>
      </c>
      <c r="N1889" s="3">
        <f>DAY(Table3[[#This Row],[DATE]])</f>
        <v>3</v>
      </c>
      <c r="O1889" s="3" t="str">
        <f>TEXT(Table3[[#This Row],[DATE]],"mmm")</f>
        <v>Mar</v>
      </c>
      <c r="P1889" s="3">
        <f>YEAR(Table3[[#This Row],[DATE]])</f>
        <v>2026</v>
      </c>
    </row>
    <row r="1890" spans="1:16" x14ac:dyDescent="0.3">
      <c r="A1890" s="6">
        <v>46085</v>
      </c>
      <c r="B1890" s="7" t="s">
        <v>1892</v>
      </c>
      <c r="C1890" s="9">
        <f t="shared" ca="1" si="58"/>
        <v>2</v>
      </c>
      <c r="D1890" s="9" t="s">
        <v>2115</v>
      </c>
      <c r="E1890" s="9" t="s">
        <v>2116</v>
      </c>
      <c r="F1890" s="10">
        <f t="shared" ca="1" si="59"/>
        <v>8.4248962036761244E-2</v>
      </c>
      <c r="G1890" s="3" t="str">
        <f>VLOOKUP(Table3[[#This Row],[PRODUCT ID]],Table1[[PRODUCT]:[SELLING PRICE]],1,FALSE)</f>
        <v>Product840</v>
      </c>
      <c r="H1890" s="3" t="str">
        <f>VLOOKUP(Table3[[#This Row],[PRODUCT ID]],Table1[[PRODUCT]:[SELLING PRICE]],2,FALSE)</f>
        <v>Category4</v>
      </c>
      <c r="I1890" s="3" t="str">
        <f>VLOOKUP(Table3[[#This Row],[PRODUCT ID]],Table1[[PRODUCT]:[SELLING PRICE]],3,FALSE)</f>
        <v>Kg</v>
      </c>
      <c r="J1890" s="16">
        <f ca="1">VLOOKUP(Table3[[#This Row],[PRODUCT ID]],Table1[[PRODUCT]:[SELLING PRICE]],4,FALSE)</f>
        <v>39</v>
      </c>
      <c r="K1890" s="16">
        <f ca="1">VLOOKUP(Table3[[#This Row],[PRODUCT ID]],Table1[[PRODUCT]:[SELLING PRICE]],5,FALSE)</f>
        <v>159.28569141317783</v>
      </c>
      <c r="L1890" s="16">
        <f ca="1">J1890*Table3[[#This Row],[QUANTITY]]</f>
        <v>78</v>
      </c>
      <c r="M1890" s="16">
        <f ca="1">K1890*Table3[[#This Row],[QUANTITY]]*(1-Table3[[#This Row],[DISCOUNT %]])</f>
        <v>291.7320744886195</v>
      </c>
      <c r="N1890" s="3">
        <f>DAY(Table3[[#This Row],[DATE]])</f>
        <v>4</v>
      </c>
      <c r="O1890" s="3" t="str">
        <f>TEXT(Table3[[#This Row],[DATE]],"mmm")</f>
        <v>Mar</v>
      </c>
      <c r="P1890" s="3">
        <f>YEAR(Table3[[#This Row],[DATE]])</f>
        <v>2026</v>
      </c>
    </row>
    <row r="1891" spans="1:16" x14ac:dyDescent="0.3">
      <c r="A1891" s="6">
        <v>46086</v>
      </c>
      <c r="B1891" s="7" t="s">
        <v>1893</v>
      </c>
      <c r="C1891" s="9">
        <f t="shared" ca="1" si="58"/>
        <v>6</v>
      </c>
      <c r="D1891" s="9" t="s">
        <v>2116</v>
      </c>
      <c r="E1891" s="9" t="s">
        <v>2116</v>
      </c>
      <c r="F1891" s="10">
        <f t="shared" ca="1" si="59"/>
        <v>3.5181519578444079E-2</v>
      </c>
      <c r="G1891" s="3" t="str">
        <f>VLOOKUP(Table3[[#This Row],[PRODUCT ID]],Table1[[PRODUCT]:[SELLING PRICE]],1,FALSE)</f>
        <v>Product841</v>
      </c>
      <c r="H1891" s="3" t="str">
        <f>VLOOKUP(Table3[[#This Row],[PRODUCT ID]],Table1[[PRODUCT]:[SELLING PRICE]],2,FALSE)</f>
        <v>Category1</v>
      </c>
      <c r="I1891" s="3" t="str">
        <f>VLOOKUP(Table3[[#This Row],[PRODUCT ID]],Table1[[PRODUCT]:[SELLING PRICE]],3,FALSE)</f>
        <v>Lt</v>
      </c>
      <c r="J1891" s="16">
        <f ca="1">VLOOKUP(Table3[[#This Row],[PRODUCT ID]],Table1[[PRODUCT]:[SELLING PRICE]],4,FALSE)</f>
        <v>130</v>
      </c>
      <c r="K1891" s="16">
        <f ca="1">VLOOKUP(Table3[[#This Row],[PRODUCT ID]],Table1[[PRODUCT]:[SELLING PRICE]],5,FALSE)</f>
        <v>263.94236912025298</v>
      </c>
      <c r="L1891" s="16">
        <f ca="1">J1891*Table3[[#This Row],[QUANTITY]]</f>
        <v>780</v>
      </c>
      <c r="M1891" s="16">
        <f ca="1">K1891*Table3[[#This Row],[QUANTITY]]*(1-Table3[[#This Row],[DISCOUNT %]])</f>
        <v>1527.9388529608073</v>
      </c>
      <c r="N1891" s="3">
        <f>DAY(Table3[[#This Row],[DATE]])</f>
        <v>5</v>
      </c>
      <c r="O1891" s="3" t="str">
        <f>TEXT(Table3[[#This Row],[DATE]],"mmm")</f>
        <v>Mar</v>
      </c>
      <c r="P1891" s="3">
        <f>YEAR(Table3[[#This Row],[DATE]])</f>
        <v>2026</v>
      </c>
    </row>
    <row r="1892" spans="1:16" x14ac:dyDescent="0.3">
      <c r="A1892" s="6">
        <v>46087</v>
      </c>
      <c r="B1892" s="7" t="s">
        <v>1894</v>
      </c>
      <c r="C1892" s="9">
        <f t="shared" ca="1" si="58"/>
        <v>14</v>
      </c>
      <c r="D1892" s="9" t="s">
        <v>2117</v>
      </c>
      <c r="E1892" s="9" t="s">
        <v>2116</v>
      </c>
      <c r="F1892" s="10">
        <f t="shared" ca="1" si="59"/>
        <v>8.9682875498965378E-2</v>
      </c>
      <c r="G1892" s="3" t="str">
        <f>VLOOKUP(Table3[[#This Row],[PRODUCT ID]],Table1[[PRODUCT]:[SELLING PRICE]],1,FALSE)</f>
        <v>Product842</v>
      </c>
      <c r="H1892" s="3" t="str">
        <f>VLOOKUP(Table3[[#This Row],[PRODUCT ID]],Table1[[PRODUCT]:[SELLING PRICE]],2,FALSE)</f>
        <v>Category2</v>
      </c>
      <c r="I1892" s="3" t="str">
        <f>VLOOKUP(Table3[[#This Row],[PRODUCT ID]],Table1[[PRODUCT]:[SELLING PRICE]],3,FALSE)</f>
        <v>Ft</v>
      </c>
      <c r="J1892" s="16">
        <f ca="1">VLOOKUP(Table3[[#This Row],[PRODUCT ID]],Table1[[PRODUCT]:[SELLING PRICE]],4,FALSE)</f>
        <v>217</v>
      </c>
      <c r="K1892" s="16">
        <f ca="1">VLOOKUP(Table3[[#This Row],[PRODUCT ID]],Table1[[PRODUCT]:[SELLING PRICE]],5,FALSE)</f>
        <v>78.592589744256344</v>
      </c>
      <c r="L1892" s="16">
        <f ca="1">J1892*Table3[[#This Row],[QUANTITY]]</f>
        <v>3038</v>
      </c>
      <c r="M1892" s="16">
        <f ca="1">K1892*Table3[[#This Row],[QUANTITY]]*(1-Table3[[#This Row],[DISCOUNT %]])</f>
        <v>1001.6185242431333</v>
      </c>
      <c r="N1892" s="3">
        <f>DAY(Table3[[#This Row],[DATE]])</f>
        <v>6</v>
      </c>
      <c r="O1892" s="3" t="str">
        <f>TEXT(Table3[[#This Row],[DATE]],"mmm")</f>
        <v>Mar</v>
      </c>
      <c r="P1892" s="3">
        <f>YEAR(Table3[[#This Row],[DATE]])</f>
        <v>2026</v>
      </c>
    </row>
    <row r="1893" spans="1:16" x14ac:dyDescent="0.3">
      <c r="A1893" s="6">
        <v>46088</v>
      </c>
      <c r="B1893" s="7" t="s">
        <v>1895</v>
      </c>
      <c r="C1893" s="9">
        <f t="shared" ca="1" si="58"/>
        <v>2</v>
      </c>
      <c r="D1893" s="9" t="s">
        <v>2115</v>
      </c>
      <c r="E1893" s="9" t="s">
        <v>2116</v>
      </c>
      <c r="F1893" s="10">
        <f t="shared" ca="1" si="59"/>
        <v>2.6806166682024568E-2</v>
      </c>
      <c r="G1893" s="3" t="str">
        <f>VLOOKUP(Table3[[#This Row],[PRODUCT ID]],Table1[[PRODUCT]:[SELLING PRICE]],1,FALSE)</f>
        <v>Product843</v>
      </c>
      <c r="H1893" s="3" t="str">
        <f>VLOOKUP(Table3[[#This Row],[PRODUCT ID]],Table1[[PRODUCT]:[SELLING PRICE]],2,FALSE)</f>
        <v>Category3</v>
      </c>
      <c r="I1893" s="3" t="str">
        <f>VLOOKUP(Table3[[#This Row],[PRODUCT ID]],Table1[[PRODUCT]:[SELLING PRICE]],3,FALSE)</f>
        <v>Kg</v>
      </c>
      <c r="J1893" s="16">
        <f ca="1">VLOOKUP(Table3[[#This Row],[PRODUCT ID]],Table1[[PRODUCT]:[SELLING PRICE]],4,FALSE)</f>
        <v>199</v>
      </c>
      <c r="K1893" s="16">
        <f ca="1">VLOOKUP(Table3[[#This Row],[PRODUCT ID]],Table1[[PRODUCT]:[SELLING PRICE]],5,FALSE)</f>
        <v>225.57384390072815</v>
      </c>
      <c r="L1893" s="16">
        <f ca="1">J1893*Table3[[#This Row],[QUANTITY]]</f>
        <v>398</v>
      </c>
      <c r="M1893" s="16">
        <f ca="1">K1893*Table3[[#This Row],[QUANTITY]]*(1-Table3[[#This Row],[DISCOUNT %]])</f>
        <v>439.05414768404052</v>
      </c>
      <c r="N1893" s="3">
        <f>DAY(Table3[[#This Row],[DATE]])</f>
        <v>7</v>
      </c>
      <c r="O1893" s="3" t="str">
        <f>TEXT(Table3[[#This Row],[DATE]],"mmm")</f>
        <v>Mar</v>
      </c>
      <c r="P1893" s="3">
        <f>YEAR(Table3[[#This Row],[DATE]])</f>
        <v>2026</v>
      </c>
    </row>
    <row r="1894" spans="1:16" x14ac:dyDescent="0.3">
      <c r="A1894" s="6">
        <v>46089</v>
      </c>
      <c r="B1894" s="7" t="s">
        <v>1896</v>
      </c>
      <c r="C1894" s="9">
        <f t="shared" ca="1" si="58"/>
        <v>9</v>
      </c>
      <c r="D1894" s="9" t="s">
        <v>2115</v>
      </c>
      <c r="E1894" s="9" t="s">
        <v>2118</v>
      </c>
      <c r="F1894" s="10">
        <f t="shared" ca="1" si="59"/>
        <v>2.9826986098397013E-2</v>
      </c>
      <c r="G1894" s="3" t="str">
        <f>VLOOKUP(Table3[[#This Row],[PRODUCT ID]],Table1[[PRODUCT]:[SELLING PRICE]],1,FALSE)</f>
        <v>Product844</v>
      </c>
      <c r="H1894" s="3" t="str">
        <f>VLOOKUP(Table3[[#This Row],[PRODUCT ID]],Table1[[PRODUCT]:[SELLING PRICE]],2,FALSE)</f>
        <v>Category4</v>
      </c>
      <c r="I1894" s="3" t="str">
        <f>VLOOKUP(Table3[[#This Row],[PRODUCT ID]],Table1[[PRODUCT]:[SELLING PRICE]],3,FALSE)</f>
        <v>No</v>
      </c>
      <c r="J1894" s="16">
        <f ca="1">VLOOKUP(Table3[[#This Row],[PRODUCT ID]],Table1[[PRODUCT]:[SELLING PRICE]],4,FALSE)</f>
        <v>143</v>
      </c>
      <c r="K1894" s="16">
        <f ca="1">VLOOKUP(Table3[[#This Row],[PRODUCT ID]],Table1[[PRODUCT]:[SELLING PRICE]],5,FALSE)</f>
        <v>226.95970847285241</v>
      </c>
      <c r="L1894" s="16">
        <f ca="1">J1894*Table3[[#This Row],[QUANTITY]]</f>
        <v>1287</v>
      </c>
      <c r="M1894" s="16">
        <f ca="1">K1894*Table3[[#This Row],[QUANTITY]]*(1-Table3[[#This Row],[DISCOUNT %]])</f>
        <v>1981.7116596300277</v>
      </c>
      <c r="N1894" s="3">
        <f>DAY(Table3[[#This Row],[DATE]])</f>
        <v>8</v>
      </c>
      <c r="O1894" s="3" t="str">
        <f>TEXT(Table3[[#This Row],[DATE]],"mmm")</f>
        <v>Mar</v>
      </c>
      <c r="P1894" s="3">
        <f>YEAR(Table3[[#This Row],[DATE]])</f>
        <v>2026</v>
      </c>
    </row>
    <row r="1895" spans="1:16" x14ac:dyDescent="0.3">
      <c r="A1895" s="6">
        <v>46090</v>
      </c>
      <c r="B1895" s="7" t="s">
        <v>1897</v>
      </c>
      <c r="C1895" s="9">
        <f t="shared" ca="1" si="58"/>
        <v>6</v>
      </c>
      <c r="D1895" s="9" t="s">
        <v>2115</v>
      </c>
      <c r="E1895" s="9" t="s">
        <v>2116</v>
      </c>
      <c r="F1895" s="10">
        <f t="shared" ca="1" si="59"/>
        <v>6.3424924624502221E-3</v>
      </c>
      <c r="G1895" s="3" t="str">
        <f>VLOOKUP(Table3[[#This Row],[PRODUCT ID]],Table1[[PRODUCT]:[SELLING PRICE]],1,FALSE)</f>
        <v>Product845</v>
      </c>
      <c r="H1895" s="3" t="str">
        <f>VLOOKUP(Table3[[#This Row],[PRODUCT ID]],Table1[[PRODUCT]:[SELLING PRICE]],2,FALSE)</f>
        <v>Category5</v>
      </c>
      <c r="I1895" s="3" t="str">
        <f>VLOOKUP(Table3[[#This Row],[PRODUCT ID]],Table1[[PRODUCT]:[SELLING PRICE]],3,FALSE)</f>
        <v>No</v>
      </c>
      <c r="J1895" s="16">
        <f ca="1">VLOOKUP(Table3[[#This Row],[PRODUCT ID]],Table1[[PRODUCT]:[SELLING PRICE]],4,FALSE)</f>
        <v>69</v>
      </c>
      <c r="K1895" s="16">
        <f ca="1">VLOOKUP(Table3[[#This Row],[PRODUCT ID]],Table1[[PRODUCT]:[SELLING PRICE]],5,FALSE)</f>
        <v>222.15752519119732</v>
      </c>
      <c r="L1895" s="16">
        <f ca="1">J1895*Table3[[#This Row],[QUANTITY]]</f>
        <v>414</v>
      </c>
      <c r="M1895" s="16">
        <f ca="1">K1895*Table3[[#This Row],[QUANTITY]]*(1-Table3[[#This Row],[DISCOUNT %]])</f>
        <v>1324.4909565731732</v>
      </c>
      <c r="N1895" s="3">
        <f>DAY(Table3[[#This Row],[DATE]])</f>
        <v>9</v>
      </c>
      <c r="O1895" s="3" t="str">
        <f>TEXT(Table3[[#This Row],[DATE]],"mmm")</f>
        <v>Mar</v>
      </c>
      <c r="P1895" s="3">
        <f>YEAR(Table3[[#This Row],[DATE]])</f>
        <v>2026</v>
      </c>
    </row>
    <row r="1896" spans="1:16" x14ac:dyDescent="0.3">
      <c r="A1896" s="6">
        <v>46091</v>
      </c>
      <c r="B1896" s="7" t="s">
        <v>1898</v>
      </c>
      <c r="C1896" s="9">
        <f t="shared" ca="1" si="58"/>
        <v>1</v>
      </c>
      <c r="D1896" s="9" t="s">
        <v>2116</v>
      </c>
      <c r="E1896" s="9" t="s">
        <v>2116</v>
      </c>
      <c r="F1896" s="10">
        <f t="shared" ca="1" si="59"/>
        <v>7.1724222628030687E-2</v>
      </c>
      <c r="G1896" s="3" t="str">
        <f>VLOOKUP(Table3[[#This Row],[PRODUCT ID]],Table1[[PRODUCT]:[SELLING PRICE]],1,FALSE)</f>
        <v>Product846</v>
      </c>
      <c r="H1896" s="3" t="str">
        <f>VLOOKUP(Table3[[#This Row],[PRODUCT ID]],Table1[[PRODUCT]:[SELLING PRICE]],2,FALSE)</f>
        <v>Category1</v>
      </c>
      <c r="I1896" s="3" t="str">
        <f>VLOOKUP(Table3[[#This Row],[PRODUCT ID]],Table1[[PRODUCT]:[SELLING PRICE]],3,FALSE)</f>
        <v>Ft</v>
      </c>
      <c r="J1896" s="16">
        <f ca="1">VLOOKUP(Table3[[#This Row],[PRODUCT ID]],Table1[[PRODUCT]:[SELLING PRICE]],4,FALSE)</f>
        <v>247</v>
      </c>
      <c r="K1896" s="16">
        <f ca="1">VLOOKUP(Table3[[#This Row],[PRODUCT ID]],Table1[[PRODUCT]:[SELLING PRICE]],5,FALSE)</f>
        <v>76.654757247562344</v>
      </c>
      <c r="L1896" s="16">
        <f ca="1">J1896*Table3[[#This Row],[QUANTITY]]</f>
        <v>247</v>
      </c>
      <c r="M1896" s="16">
        <f ca="1">K1896*Table3[[#This Row],[QUANTITY]]*(1-Table3[[#This Row],[DISCOUNT %]])</f>
        <v>71.156754373240531</v>
      </c>
      <c r="N1896" s="3">
        <f>DAY(Table3[[#This Row],[DATE]])</f>
        <v>10</v>
      </c>
      <c r="O1896" s="3" t="str">
        <f>TEXT(Table3[[#This Row],[DATE]],"mmm")</f>
        <v>Mar</v>
      </c>
      <c r="P1896" s="3">
        <f>YEAR(Table3[[#This Row],[DATE]])</f>
        <v>2026</v>
      </c>
    </row>
    <row r="1897" spans="1:16" x14ac:dyDescent="0.3">
      <c r="A1897" s="6">
        <v>46092</v>
      </c>
      <c r="B1897" s="7" t="s">
        <v>1899</v>
      </c>
      <c r="C1897" s="9">
        <f t="shared" ca="1" si="58"/>
        <v>13</v>
      </c>
      <c r="D1897" s="9" t="s">
        <v>2116</v>
      </c>
      <c r="E1897" s="9" t="s">
        <v>2116</v>
      </c>
      <c r="F1897" s="10">
        <f t="shared" ca="1" si="59"/>
        <v>6.0816920884311003E-2</v>
      </c>
      <c r="G1897" s="3" t="str">
        <f>VLOOKUP(Table3[[#This Row],[PRODUCT ID]],Table1[[PRODUCT]:[SELLING PRICE]],1,FALSE)</f>
        <v>Product847</v>
      </c>
      <c r="H1897" s="3" t="str">
        <f>VLOOKUP(Table3[[#This Row],[PRODUCT ID]],Table1[[PRODUCT]:[SELLING PRICE]],2,FALSE)</f>
        <v>Category2</v>
      </c>
      <c r="I1897" s="3" t="str">
        <f>VLOOKUP(Table3[[#This Row],[PRODUCT ID]],Table1[[PRODUCT]:[SELLING PRICE]],3,FALSE)</f>
        <v>No</v>
      </c>
      <c r="J1897" s="16">
        <f ca="1">VLOOKUP(Table3[[#This Row],[PRODUCT ID]],Table1[[PRODUCT]:[SELLING PRICE]],4,FALSE)</f>
        <v>90</v>
      </c>
      <c r="K1897" s="16">
        <f ca="1">VLOOKUP(Table3[[#This Row],[PRODUCT ID]],Table1[[PRODUCT]:[SELLING PRICE]],5,FALSE)</f>
        <v>83.273841336209514</v>
      </c>
      <c r="L1897" s="16">
        <f ca="1">J1897*Table3[[#This Row],[QUANTITY]]</f>
        <v>1170</v>
      </c>
      <c r="M1897" s="16">
        <f ca="1">K1897*Table3[[#This Row],[QUANTITY]]*(1-Table3[[#This Row],[DISCOUNT %]])</f>
        <v>1016.7219753071237</v>
      </c>
      <c r="N1897" s="3">
        <f>DAY(Table3[[#This Row],[DATE]])</f>
        <v>11</v>
      </c>
      <c r="O1897" s="3" t="str">
        <f>TEXT(Table3[[#This Row],[DATE]],"mmm")</f>
        <v>Mar</v>
      </c>
      <c r="P1897" s="3">
        <f>YEAR(Table3[[#This Row],[DATE]])</f>
        <v>2026</v>
      </c>
    </row>
    <row r="1898" spans="1:16" x14ac:dyDescent="0.3">
      <c r="A1898" s="6">
        <v>46093</v>
      </c>
      <c r="B1898" s="7" t="s">
        <v>1900</v>
      </c>
      <c r="C1898" s="9">
        <f t="shared" ca="1" si="58"/>
        <v>6</v>
      </c>
      <c r="D1898" s="9" t="s">
        <v>2116</v>
      </c>
      <c r="E1898" s="9" t="s">
        <v>2116</v>
      </c>
      <c r="F1898" s="10">
        <f t="shared" ca="1" si="59"/>
        <v>4.9257686725982401E-2</v>
      </c>
      <c r="G1898" s="3" t="str">
        <f>VLOOKUP(Table3[[#This Row],[PRODUCT ID]],Table1[[PRODUCT]:[SELLING PRICE]],1,FALSE)</f>
        <v>Product848</v>
      </c>
      <c r="H1898" s="3" t="str">
        <f>VLOOKUP(Table3[[#This Row],[PRODUCT ID]],Table1[[PRODUCT]:[SELLING PRICE]],2,FALSE)</f>
        <v>Category3</v>
      </c>
      <c r="I1898" s="3" t="str">
        <f>VLOOKUP(Table3[[#This Row],[PRODUCT ID]],Table1[[PRODUCT]:[SELLING PRICE]],3,FALSE)</f>
        <v>Kg</v>
      </c>
      <c r="J1898" s="16">
        <f ca="1">VLOOKUP(Table3[[#This Row],[PRODUCT ID]],Table1[[PRODUCT]:[SELLING PRICE]],4,FALSE)</f>
        <v>72</v>
      </c>
      <c r="K1898" s="16">
        <f ca="1">VLOOKUP(Table3[[#This Row],[PRODUCT ID]],Table1[[PRODUCT]:[SELLING PRICE]],5,FALSE)</f>
        <v>87.206143861273318</v>
      </c>
      <c r="L1898" s="16">
        <f ca="1">J1898*Table3[[#This Row],[QUANTITY]]</f>
        <v>432</v>
      </c>
      <c r="M1898" s="16">
        <f ca="1">K1898*Table3[[#This Row],[QUANTITY]]*(1-Table3[[#This Row],[DISCOUNT %]])</f>
        <v>497.46342567824263</v>
      </c>
      <c r="N1898" s="3">
        <f>DAY(Table3[[#This Row],[DATE]])</f>
        <v>12</v>
      </c>
      <c r="O1898" s="3" t="str">
        <f>TEXT(Table3[[#This Row],[DATE]],"mmm")</f>
        <v>Mar</v>
      </c>
      <c r="P1898" s="3">
        <f>YEAR(Table3[[#This Row],[DATE]])</f>
        <v>2026</v>
      </c>
    </row>
    <row r="1899" spans="1:16" x14ac:dyDescent="0.3">
      <c r="A1899" s="6">
        <v>46094</v>
      </c>
      <c r="B1899" s="7" t="s">
        <v>1901</v>
      </c>
      <c r="C1899" s="9">
        <f t="shared" ca="1" si="58"/>
        <v>10</v>
      </c>
      <c r="D1899" s="9" t="s">
        <v>2115</v>
      </c>
      <c r="E1899" s="9" t="s">
        <v>2116</v>
      </c>
      <c r="F1899" s="10">
        <f t="shared" ca="1" si="59"/>
        <v>8.8342720703175281E-2</v>
      </c>
      <c r="G1899" s="3" t="str">
        <f>VLOOKUP(Table3[[#This Row],[PRODUCT ID]],Table1[[PRODUCT]:[SELLING PRICE]],1,FALSE)</f>
        <v>Product849</v>
      </c>
      <c r="H1899" s="3" t="str">
        <f>VLOOKUP(Table3[[#This Row],[PRODUCT ID]],Table1[[PRODUCT]:[SELLING PRICE]],2,FALSE)</f>
        <v>Category4</v>
      </c>
      <c r="I1899" s="3" t="str">
        <f>VLOOKUP(Table3[[#This Row],[PRODUCT ID]],Table1[[PRODUCT]:[SELLING PRICE]],3,FALSE)</f>
        <v>Kg</v>
      </c>
      <c r="J1899" s="16">
        <f ca="1">VLOOKUP(Table3[[#This Row],[PRODUCT ID]],Table1[[PRODUCT]:[SELLING PRICE]],4,FALSE)</f>
        <v>229</v>
      </c>
      <c r="K1899" s="16">
        <f ca="1">VLOOKUP(Table3[[#This Row],[PRODUCT ID]],Table1[[PRODUCT]:[SELLING PRICE]],5,FALSE)</f>
        <v>209.33617635807627</v>
      </c>
      <c r="L1899" s="16">
        <f ca="1">J1899*Table3[[#This Row],[QUANTITY]]</f>
        <v>2290</v>
      </c>
      <c r="M1899" s="16">
        <f ca="1">K1899*Table3[[#This Row],[QUANTITY]]*(1-Table3[[#This Row],[DISCOUNT %]])</f>
        <v>1908.428489970041</v>
      </c>
      <c r="N1899" s="3">
        <f>DAY(Table3[[#This Row],[DATE]])</f>
        <v>13</v>
      </c>
      <c r="O1899" s="3" t="str">
        <f>TEXT(Table3[[#This Row],[DATE]],"mmm")</f>
        <v>Mar</v>
      </c>
      <c r="P1899" s="3">
        <f>YEAR(Table3[[#This Row],[DATE]])</f>
        <v>2026</v>
      </c>
    </row>
    <row r="1900" spans="1:16" x14ac:dyDescent="0.3">
      <c r="A1900" s="6">
        <v>46095</v>
      </c>
      <c r="B1900" s="7" t="s">
        <v>1902</v>
      </c>
      <c r="C1900" s="9">
        <f t="shared" ca="1" si="58"/>
        <v>15</v>
      </c>
      <c r="D1900" s="9" t="s">
        <v>2117</v>
      </c>
      <c r="E1900" s="9" t="s">
        <v>2118</v>
      </c>
      <c r="F1900" s="10">
        <f t="shared" ca="1" si="59"/>
        <v>3.9950528128290808E-3</v>
      </c>
      <c r="G1900" s="3" t="str">
        <f>VLOOKUP(Table3[[#This Row],[PRODUCT ID]],Table1[[PRODUCT]:[SELLING PRICE]],1,FALSE)</f>
        <v>Product850</v>
      </c>
      <c r="H1900" s="3" t="str">
        <f>VLOOKUP(Table3[[#This Row],[PRODUCT ID]],Table1[[PRODUCT]:[SELLING PRICE]],2,FALSE)</f>
        <v>Category5</v>
      </c>
      <c r="I1900" s="3" t="str">
        <f>VLOOKUP(Table3[[#This Row],[PRODUCT ID]],Table1[[PRODUCT]:[SELLING PRICE]],3,FALSE)</f>
        <v>Lt</v>
      </c>
      <c r="J1900" s="16">
        <f ca="1">VLOOKUP(Table3[[#This Row],[PRODUCT ID]],Table1[[PRODUCT]:[SELLING PRICE]],4,FALSE)</f>
        <v>86</v>
      </c>
      <c r="K1900" s="16">
        <f ca="1">VLOOKUP(Table3[[#This Row],[PRODUCT ID]],Table1[[PRODUCT]:[SELLING PRICE]],5,FALSE)</f>
        <v>164.70448060862248</v>
      </c>
      <c r="L1900" s="16">
        <f ca="1">J1900*Table3[[#This Row],[QUANTITY]]</f>
        <v>1290</v>
      </c>
      <c r="M1900" s="16">
        <f ca="1">K1900*Table3[[#This Row],[QUANTITY]]*(1-Table3[[#This Row],[DISCOUNT %]])</f>
        <v>2460.6971626512218</v>
      </c>
      <c r="N1900" s="3">
        <f>DAY(Table3[[#This Row],[DATE]])</f>
        <v>14</v>
      </c>
      <c r="O1900" s="3" t="str">
        <f>TEXT(Table3[[#This Row],[DATE]],"mmm")</f>
        <v>Mar</v>
      </c>
      <c r="P1900" s="3">
        <f>YEAR(Table3[[#This Row],[DATE]])</f>
        <v>2026</v>
      </c>
    </row>
    <row r="1901" spans="1:16" x14ac:dyDescent="0.3">
      <c r="A1901" s="6">
        <v>46096</v>
      </c>
      <c r="B1901" s="7" t="s">
        <v>1903</v>
      </c>
      <c r="C1901" s="9">
        <f t="shared" ca="1" si="58"/>
        <v>3</v>
      </c>
      <c r="D1901" s="9" t="s">
        <v>2117</v>
      </c>
      <c r="E1901" s="9" t="s">
        <v>2118</v>
      </c>
      <c r="F1901" s="10">
        <f t="shared" ca="1" si="59"/>
        <v>5.7318952085150268E-2</v>
      </c>
      <c r="G1901" s="3" t="str">
        <f>VLOOKUP(Table3[[#This Row],[PRODUCT ID]],Table1[[PRODUCT]:[SELLING PRICE]],1,FALSE)</f>
        <v>Product851</v>
      </c>
      <c r="H1901" s="3" t="str">
        <f>VLOOKUP(Table3[[#This Row],[PRODUCT ID]],Table1[[PRODUCT]:[SELLING PRICE]],2,FALSE)</f>
        <v>Category1</v>
      </c>
      <c r="I1901" s="3" t="str">
        <f>VLOOKUP(Table3[[#This Row],[PRODUCT ID]],Table1[[PRODUCT]:[SELLING PRICE]],3,FALSE)</f>
        <v>Kg</v>
      </c>
      <c r="J1901" s="16">
        <f ca="1">VLOOKUP(Table3[[#This Row],[PRODUCT ID]],Table1[[PRODUCT]:[SELLING PRICE]],4,FALSE)</f>
        <v>213</v>
      </c>
      <c r="K1901" s="16">
        <f ca="1">VLOOKUP(Table3[[#This Row],[PRODUCT ID]],Table1[[PRODUCT]:[SELLING PRICE]],5,FALSE)</f>
        <v>214.30962525704993</v>
      </c>
      <c r="L1901" s="16">
        <f ca="1">J1901*Table3[[#This Row],[QUANTITY]]</f>
        <v>639</v>
      </c>
      <c r="M1901" s="16">
        <f ca="1">K1901*Table3[[#This Row],[QUANTITY]]*(1-Table3[[#This Row],[DISCOUNT %]])</f>
        <v>606.07686634666379</v>
      </c>
      <c r="N1901" s="3">
        <f>DAY(Table3[[#This Row],[DATE]])</f>
        <v>15</v>
      </c>
      <c r="O1901" s="3" t="str">
        <f>TEXT(Table3[[#This Row],[DATE]],"mmm")</f>
        <v>Mar</v>
      </c>
      <c r="P1901" s="3">
        <f>YEAR(Table3[[#This Row],[DATE]])</f>
        <v>2026</v>
      </c>
    </row>
    <row r="1902" spans="1:16" x14ac:dyDescent="0.3">
      <c r="A1902" s="6">
        <v>46097</v>
      </c>
      <c r="B1902" s="7" t="s">
        <v>1904</v>
      </c>
      <c r="C1902" s="9">
        <f t="shared" ca="1" si="58"/>
        <v>11</v>
      </c>
      <c r="D1902" s="9" t="s">
        <v>2116</v>
      </c>
      <c r="E1902" s="9" t="s">
        <v>2116</v>
      </c>
      <c r="F1902" s="10">
        <f t="shared" ca="1" si="59"/>
        <v>6.9564831604264313E-2</v>
      </c>
      <c r="G1902" s="3" t="str">
        <f>VLOOKUP(Table3[[#This Row],[PRODUCT ID]],Table1[[PRODUCT]:[SELLING PRICE]],1,FALSE)</f>
        <v>Product852</v>
      </c>
      <c r="H1902" s="3" t="str">
        <f>VLOOKUP(Table3[[#This Row],[PRODUCT ID]],Table1[[PRODUCT]:[SELLING PRICE]],2,FALSE)</f>
        <v>Category2</v>
      </c>
      <c r="I1902" s="3" t="str">
        <f>VLOOKUP(Table3[[#This Row],[PRODUCT ID]],Table1[[PRODUCT]:[SELLING PRICE]],3,FALSE)</f>
        <v>Lt</v>
      </c>
      <c r="J1902" s="16">
        <f ca="1">VLOOKUP(Table3[[#This Row],[PRODUCT ID]],Table1[[PRODUCT]:[SELLING PRICE]],4,FALSE)</f>
        <v>74</v>
      </c>
      <c r="K1902" s="16">
        <f ca="1">VLOOKUP(Table3[[#This Row],[PRODUCT ID]],Table1[[PRODUCT]:[SELLING PRICE]],5,FALSE)</f>
        <v>317.94938978215117</v>
      </c>
      <c r="L1902" s="16">
        <f ca="1">J1902*Table3[[#This Row],[QUANTITY]]</f>
        <v>814</v>
      </c>
      <c r="M1902" s="16">
        <f ca="1">K1902*Table3[[#This Row],[QUANTITY]]*(1-Table3[[#This Row],[DISCOUNT %]])</f>
        <v>3254.1442342560499</v>
      </c>
      <c r="N1902" s="3">
        <f>DAY(Table3[[#This Row],[DATE]])</f>
        <v>16</v>
      </c>
      <c r="O1902" s="3" t="str">
        <f>TEXT(Table3[[#This Row],[DATE]],"mmm")</f>
        <v>Mar</v>
      </c>
      <c r="P1902" s="3">
        <f>YEAR(Table3[[#This Row],[DATE]])</f>
        <v>2026</v>
      </c>
    </row>
    <row r="1903" spans="1:16" x14ac:dyDescent="0.3">
      <c r="A1903" s="6">
        <v>46098</v>
      </c>
      <c r="B1903" s="7" t="s">
        <v>1905</v>
      </c>
      <c r="C1903" s="9">
        <f t="shared" ca="1" si="58"/>
        <v>5</v>
      </c>
      <c r="D1903" s="9" t="s">
        <v>2116</v>
      </c>
      <c r="E1903" s="9" t="s">
        <v>2116</v>
      </c>
      <c r="F1903" s="10">
        <f t="shared" ca="1" si="59"/>
        <v>3.8295198081996886E-3</v>
      </c>
      <c r="G1903" s="3" t="str">
        <f>VLOOKUP(Table3[[#This Row],[PRODUCT ID]],Table1[[PRODUCT]:[SELLING PRICE]],1,FALSE)</f>
        <v>Product853</v>
      </c>
      <c r="H1903" s="3" t="str">
        <f>VLOOKUP(Table3[[#This Row],[PRODUCT ID]],Table1[[PRODUCT]:[SELLING PRICE]],2,FALSE)</f>
        <v>Category3</v>
      </c>
      <c r="I1903" s="3" t="str">
        <f>VLOOKUP(Table3[[#This Row],[PRODUCT ID]],Table1[[PRODUCT]:[SELLING PRICE]],3,FALSE)</f>
        <v>Ft</v>
      </c>
      <c r="J1903" s="16">
        <f ca="1">VLOOKUP(Table3[[#This Row],[PRODUCT ID]],Table1[[PRODUCT]:[SELLING PRICE]],4,FALSE)</f>
        <v>84</v>
      </c>
      <c r="K1903" s="16">
        <f ca="1">VLOOKUP(Table3[[#This Row],[PRODUCT ID]],Table1[[PRODUCT]:[SELLING PRICE]],5,FALSE)</f>
        <v>300.90120528659963</v>
      </c>
      <c r="L1903" s="16">
        <f ca="1">J1903*Table3[[#This Row],[QUANTITY]]</f>
        <v>420</v>
      </c>
      <c r="M1903" s="16">
        <f ca="1">K1903*Table3[[#This Row],[QUANTITY]]*(1-Table3[[#This Row],[DISCOUNT %]])</f>
        <v>1498.7444908032171</v>
      </c>
      <c r="N1903" s="3">
        <f>DAY(Table3[[#This Row],[DATE]])</f>
        <v>17</v>
      </c>
      <c r="O1903" s="3" t="str">
        <f>TEXT(Table3[[#This Row],[DATE]],"mmm")</f>
        <v>Mar</v>
      </c>
      <c r="P1903" s="3">
        <f>YEAR(Table3[[#This Row],[DATE]])</f>
        <v>2026</v>
      </c>
    </row>
    <row r="1904" spans="1:16" x14ac:dyDescent="0.3">
      <c r="A1904" s="6">
        <v>46099</v>
      </c>
      <c r="B1904" s="7" t="s">
        <v>1906</v>
      </c>
      <c r="C1904" s="9">
        <f t="shared" ca="1" si="58"/>
        <v>8</v>
      </c>
      <c r="D1904" s="9" t="s">
        <v>2116</v>
      </c>
      <c r="E1904" s="9" t="s">
        <v>2116</v>
      </c>
      <c r="F1904" s="10">
        <f t="shared" ca="1" si="59"/>
        <v>7.6153885921514508E-2</v>
      </c>
      <c r="G1904" s="3" t="str">
        <f>VLOOKUP(Table3[[#This Row],[PRODUCT ID]],Table1[[PRODUCT]:[SELLING PRICE]],1,FALSE)</f>
        <v>Product854</v>
      </c>
      <c r="H1904" s="3" t="str">
        <f>VLOOKUP(Table3[[#This Row],[PRODUCT ID]],Table1[[PRODUCT]:[SELLING PRICE]],2,FALSE)</f>
        <v>Category4</v>
      </c>
      <c r="I1904" s="3" t="str">
        <f>VLOOKUP(Table3[[#This Row],[PRODUCT ID]],Table1[[PRODUCT]:[SELLING PRICE]],3,FALSE)</f>
        <v>Kg</v>
      </c>
      <c r="J1904" s="16">
        <f ca="1">VLOOKUP(Table3[[#This Row],[PRODUCT ID]],Table1[[PRODUCT]:[SELLING PRICE]],4,FALSE)</f>
        <v>132</v>
      </c>
      <c r="K1904" s="16">
        <f ca="1">VLOOKUP(Table3[[#This Row],[PRODUCT ID]],Table1[[PRODUCT]:[SELLING PRICE]],5,FALSE)</f>
        <v>191.58457702694196</v>
      </c>
      <c r="L1904" s="16">
        <f ca="1">J1904*Table3[[#This Row],[QUANTITY]]</f>
        <v>1056</v>
      </c>
      <c r="M1904" s="16">
        <f ca="1">K1904*Table3[[#This Row],[QUANTITY]]*(1-Table3[[#This Row],[DISCOUNT %]])</f>
        <v>1415.9573360296849</v>
      </c>
      <c r="N1904" s="3">
        <f>DAY(Table3[[#This Row],[DATE]])</f>
        <v>18</v>
      </c>
      <c r="O1904" s="3" t="str">
        <f>TEXT(Table3[[#This Row],[DATE]],"mmm")</f>
        <v>Mar</v>
      </c>
      <c r="P1904" s="3">
        <f>YEAR(Table3[[#This Row],[DATE]])</f>
        <v>2026</v>
      </c>
    </row>
    <row r="1905" spans="1:16" x14ac:dyDescent="0.3">
      <c r="A1905" s="6">
        <v>46100</v>
      </c>
      <c r="B1905" s="7" t="s">
        <v>1907</v>
      </c>
      <c r="C1905" s="9">
        <f t="shared" ca="1" si="58"/>
        <v>13</v>
      </c>
      <c r="D1905" s="9" t="s">
        <v>2116</v>
      </c>
      <c r="E1905" s="9" t="s">
        <v>2116</v>
      </c>
      <c r="F1905" s="10">
        <f t="shared" ca="1" si="59"/>
        <v>9.0183730038785714E-2</v>
      </c>
      <c r="G1905" s="3" t="str">
        <f>VLOOKUP(Table3[[#This Row],[PRODUCT ID]],Table1[[PRODUCT]:[SELLING PRICE]],1,FALSE)</f>
        <v>Product855</v>
      </c>
      <c r="H1905" s="3" t="str">
        <f>VLOOKUP(Table3[[#This Row],[PRODUCT ID]],Table1[[PRODUCT]:[SELLING PRICE]],2,FALSE)</f>
        <v>Category5</v>
      </c>
      <c r="I1905" s="3" t="str">
        <f>VLOOKUP(Table3[[#This Row],[PRODUCT ID]],Table1[[PRODUCT]:[SELLING PRICE]],3,FALSE)</f>
        <v>No</v>
      </c>
      <c r="J1905" s="16">
        <f ca="1">VLOOKUP(Table3[[#This Row],[PRODUCT ID]],Table1[[PRODUCT]:[SELLING PRICE]],4,FALSE)</f>
        <v>102</v>
      </c>
      <c r="K1905" s="16">
        <f ca="1">VLOOKUP(Table3[[#This Row],[PRODUCT ID]],Table1[[PRODUCT]:[SELLING PRICE]],5,FALSE)</f>
        <v>46.60788471052409</v>
      </c>
      <c r="L1905" s="16">
        <f ca="1">J1905*Table3[[#This Row],[QUANTITY]]</f>
        <v>1326</v>
      </c>
      <c r="M1905" s="16">
        <f ca="1">K1905*Table3[[#This Row],[QUANTITY]]*(1-Table3[[#This Row],[DISCOUNT %]])</f>
        <v>551.25995363544735</v>
      </c>
      <c r="N1905" s="3">
        <f>DAY(Table3[[#This Row],[DATE]])</f>
        <v>19</v>
      </c>
      <c r="O1905" s="3" t="str">
        <f>TEXT(Table3[[#This Row],[DATE]],"mmm")</f>
        <v>Mar</v>
      </c>
      <c r="P1905" s="3">
        <f>YEAR(Table3[[#This Row],[DATE]])</f>
        <v>2026</v>
      </c>
    </row>
    <row r="1906" spans="1:16" x14ac:dyDescent="0.3">
      <c r="A1906" s="6">
        <v>46101</v>
      </c>
      <c r="B1906" s="7" t="s">
        <v>1908</v>
      </c>
      <c r="C1906" s="9">
        <f t="shared" ca="1" si="58"/>
        <v>11</v>
      </c>
      <c r="D1906" s="9" t="s">
        <v>2115</v>
      </c>
      <c r="E1906" s="9" t="s">
        <v>2118</v>
      </c>
      <c r="F1906" s="10">
        <f t="shared" ca="1" si="59"/>
        <v>8.1719292404027921E-2</v>
      </c>
      <c r="G1906" s="3" t="str">
        <f>VLOOKUP(Table3[[#This Row],[PRODUCT ID]],Table1[[PRODUCT]:[SELLING PRICE]],1,FALSE)</f>
        <v>Product856</v>
      </c>
      <c r="H1906" s="3" t="str">
        <f>VLOOKUP(Table3[[#This Row],[PRODUCT ID]],Table1[[PRODUCT]:[SELLING PRICE]],2,FALSE)</f>
        <v>Category1</v>
      </c>
      <c r="I1906" s="3" t="str">
        <f>VLOOKUP(Table3[[#This Row],[PRODUCT ID]],Table1[[PRODUCT]:[SELLING PRICE]],3,FALSE)</f>
        <v>No</v>
      </c>
      <c r="J1906" s="16">
        <f ca="1">VLOOKUP(Table3[[#This Row],[PRODUCT ID]],Table1[[PRODUCT]:[SELLING PRICE]],4,FALSE)</f>
        <v>89</v>
      </c>
      <c r="K1906" s="16">
        <f ca="1">VLOOKUP(Table3[[#This Row],[PRODUCT ID]],Table1[[PRODUCT]:[SELLING PRICE]],5,FALSE)</f>
        <v>104.68251315773742</v>
      </c>
      <c r="L1906" s="16">
        <f ca="1">J1906*Table3[[#This Row],[QUANTITY]]</f>
        <v>979</v>
      </c>
      <c r="M1906" s="16">
        <f ca="1">K1906*Table3[[#This Row],[QUANTITY]]*(1-Table3[[#This Row],[DISCOUNT %]])</f>
        <v>1057.4072548095294</v>
      </c>
      <c r="N1906" s="3">
        <f>DAY(Table3[[#This Row],[DATE]])</f>
        <v>20</v>
      </c>
      <c r="O1906" s="3" t="str">
        <f>TEXT(Table3[[#This Row],[DATE]],"mmm")</f>
        <v>Mar</v>
      </c>
      <c r="P1906" s="3">
        <f>YEAR(Table3[[#This Row],[DATE]])</f>
        <v>2026</v>
      </c>
    </row>
    <row r="1907" spans="1:16" x14ac:dyDescent="0.3">
      <c r="A1907" s="6">
        <v>46102</v>
      </c>
      <c r="B1907" s="7" t="s">
        <v>1909</v>
      </c>
      <c r="C1907" s="9">
        <f t="shared" ca="1" si="58"/>
        <v>10</v>
      </c>
      <c r="D1907" s="9" t="s">
        <v>2116</v>
      </c>
      <c r="E1907" s="9" t="s">
        <v>2116</v>
      </c>
      <c r="F1907" s="10">
        <f t="shared" ca="1" si="59"/>
        <v>7.6470605434317884E-2</v>
      </c>
      <c r="G1907" s="3" t="str">
        <f>VLOOKUP(Table3[[#This Row],[PRODUCT ID]],Table1[[PRODUCT]:[SELLING PRICE]],1,FALSE)</f>
        <v>Product857</v>
      </c>
      <c r="H1907" s="3" t="str">
        <f>VLOOKUP(Table3[[#This Row],[PRODUCT ID]],Table1[[PRODUCT]:[SELLING PRICE]],2,FALSE)</f>
        <v>Category2</v>
      </c>
      <c r="I1907" s="3" t="str">
        <f>VLOOKUP(Table3[[#This Row],[PRODUCT ID]],Table1[[PRODUCT]:[SELLING PRICE]],3,FALSE)</f>
        <v>Ft</v>
      </c>
      <c r="J1907" s="16">
        <f ca="1">VLOOKUP(Table3[[#This Row],[PRODUCT ID]],Table1[[PRODUCT]:[SELLING PRICE]],4,FALSE)</f>
        <v>221</v>
      </c>
      <c r="K1907" s="16">
        <f ca="1">VLOOKUP(Table3[[#This Row],[PRODUCT ID]],Table1[[PRODUCT]:[SELLING PRICE]],5,FALSE)</f>
        <v>173.71542958273844</v>
      </c>
      <c r="L1907" s="16">
        <f ca="1">J1907*Table3[[#This Row],[QUANTITY]]</f>
        <v>2210</v>
      </c>
      <c r="M1907" s="16">
        <f ca="1">K1907*Table3[[#This Row],[QUANTITY]]*(1-Table3[[#This Row],[DISCOUNT %]])</f>
        <v>1604.3130550926383</v>
      </c>
      <c r="N1907" s="3">
        <f>DAY(Table3[[#This Row],[DATE]])</f>
        <v>21</v>
      </c>
      <c r="O1907" s="3" t="str">
        <f>TEXT(Table3[[#This Row],[DATE]],"mmm")</f>
        <v>Mar</v>
      </c>
      <c r="P1907" s="3">
        <f>YEAR(Table3[[#This Row],[DATE]])</f>
        <v>2026</v>
      </c>
    </row>
    <row r="1908" spans="1:16" x14ac:dyDescent="0.3">
      <c r="A1908" s="6">
        <v>46103</v>
      </c>
      <c r="B1908" s="7" t="s">
        <v>1910</v>
      </c>
      <c r="C1908" s="9">
        <f t="shared" ca="1" si="58"/>
        <v>10</v>
      </c>
      <c r="D1908" s="9" t="s">
        <v>2117</v>
      </c>
      <c r="E1908" s="9" t="s">
        <v>2116</v>
      </c>
      <c r="F1908" s="10">
        <f t="shared" ca="1" si="59"/>
        <v>4.3430554586040053E-2</v>
      </c>
      <c r="G1908" s="3" t="str">
        <f>VLOOKUP(Table3[[#This Row],[PRODUCT ID]],Table1[[PRODUCT]:[SELLING PRICE]],1,FALSE)</f>
        <v>Product858</v>
      </c>
      <c r="H1908" s="3" t="str">
        <f>VLOOKUP(Table3[[#This Row],[PRODUCT ID]],Table1[[PRODUCT]:[SELLING PRICE]],2,FALSE)</f>
        <v>Category3</v>
      </c>
      <c r="I1908" s="3" t="str">
        <f>VLOOKUP(Table3[[#This Row],[PRODUCT ID]],Table1[[PRODUCT]:[SELLING PRICE]],3,FALSE)</f>
        <v>No</v>
      </c>
      <c r="J1908" s="16">
        <f ca="1">VLOOKUP(Table3[[#This Row],[PRODUCT ID]],Table1[[PRODUCT]:[SELLING PRICE]],4,FALSE)</f>
        <v>166</v>
      </c>
      <c r="K1908" s="16">
        <f ca="1">VLOOKUP(Table3[[#This Row],[PRODUCT ID]],Table1[[PRODUCT]:[SELLING PRICE]],5,FALSE)</f>
        <v>261.85588044272311</v>
      </c>
      <c r="L1908" s="16">
        <f ca="1">J1908*Table3[[#This Row],[QUANTITY]]</f>
        <v>1660</v>
      </c>
      <c r="M1908" s="16">
        <f ca="1">K1908*Table3[[#This Row],[QUANTITY]]*(1-Table3[[#This Row],[DISCOUNT %]])</f>
        <v>2504.833343334798</v>
      </c>
      <c r="N1908" s="3">
        <f>DAY(Table3[[#This Row],[DATE]])</f>
        <v>22</v>
      </c>
      <c r="O1908" s="3" t="str">
        <f>TEXT(Table3[[#This Row],[DATE]],"mmm")</f>
        <v>Mar</v>
      </c>
      <c r="P1908" s="3">
        <f>YEAR(Table3[[#This Row],[DATE]])</f>
        <v>2026</v>
      </c>
    </row>
    <row r="1909" spans="1:16" x14ac:dyDescent="0.3">
      <c r="A1909" s="6">
        <v>46104</v>
      </c>
      <c r="B1909" s="7" t="s">
        <v>1911</v>
      </c>
      <c r="C1909" s="9">
        <f t="shared" ca="1" si="58"/>
        <v>7</v>
      </c>
      <c r="D1909" s="9" t="s">
        <v>2115</v>
      </c>
      <c r="E1909" s="9" t="s">
        <v>2116</v>
      </c>
      <c r="F1909" s="10">
        <f t="shared" ca="1" si="59"/>
        <v>4.2426413585884462E-2</v>
      </c>
      <c r="G1909" s="3" t="str">
        <f>VLOOKUP(Table3[[#This Row],[PRODUCT ID]],Table1[[PRODUCT]:[SELLING PRICE]],1,FALSE)</f>
        <v>Product859</v>
      </c>
      <c r="H1909" s="3" t="str">
        <f>VLOOKUP(Table3[[#This Row],[PRODUCT ID]],Table1[[PRODUCT]:[SELLING PRICE]],2,FALSE)</f>
        <v>Category4</v>
      </c>
      <c r="I1909" s="3" t="str">
        <f>VLOOKUP(Table3[[#This Row],[PRODUCT ID]],Table1[[PRODUCT]:[SELLING PRICE]],3,FALSE)</f>
        <v>Kg</v>
      </c>
      <c r="J1909" s="16">
        <f ca="1">VLOOKUP(Table3[[#This Row],[PRODUCT ID]],Table1[[PRODUCT]:[SELLING PRICE]],4,FALSE)</f>
        <v>237</v>
      </c>
      <c r="K1909" s="16">
        <f ca="1">VLOOKUP(Table3[[#This Row],[PRODUCT ID]],Table1[[PRODUCT]:[SELLING PRICE]],5,FALSE)</f>
        <v>252.44562399662345</v>
      </c>
      <c r="L1909" s="16">
        <f ca="1">J1909*Table3[[#This Row],[QUANTITY]]</f>
        <v>1659</v>
      </c>
      <c r="M1909" s="16">
        <f ca="1">K1909*Table3[[#This Row],[QUANTITY]]*(1-Table3[[#This Row],[DISCOUNT %]])</f>
        <v>1692.1468308149722</v>
      </c>
      <c r="N1909" s="3">
        <f>DAY(Table3[[#This Row],[DATE]])</f>
        <v>23</v>
      </c>
      <c r="O1909" s="3" t="str">
        <f>TEXT(Table3[[#This Row],[DATE]],"mmm")</f>
        <v>Mar</v>
      </c>
      <c r="P1909" s="3">
        <f>YEAR(Table3[[#This Row],[DATE]])</f>
        <v>2026</v>
      </c>
    </row>
    <row r="1910" spans="1:16" x14ac:dyDescent="0.3">
      <c r="A1910" s="6">
        <v>46105</v>
      </c>
      <c r="B1910" s="7" t="s">
        <v>1912</v>
      </c>
      <c r="C1910" s="9">
        <f t="shared" ca="1" si="58"/>
        <v>2</v>
      </c>
      <c r="D1910" s="9" t="s">
        <v>2115</v>
      </c>
      <c r="E1910" s="9" t="s">
        <v>2116</v>
      </c>
      <c r="F1910" s="10">
        <f t="shared" ca="1" si="59"/>
        <v>7.7951955661802796E-2</v>
      </c>
      <c r="G1910" s="3" t="str">
        <f>VLOOKUP(Table3[[#This Row],[PRODUCT ID]],Table1[[PRODUCT]:[SELLING PRICE]],1,FALSE)</f>
        <v>Product860</v>
      </c>
      <c r="H1910" s="3" t="str">
        <f>VLOOKUP(Table3[[#This Row],[PRODUCT ID]],Table1[[PRODUCT]:[SELLING PRICE]],2,FALSE)</f>
        <v>Category5</v>
      </c>
      <c r="I1910" s="3" t="str">
        <f>VLOOKUP(Table3[[#This Row],[PRODUCT ID]],Table1[[PRODUCT]:[SELLING PRICE]],3,FALSE)</f>
        <v>Kg</v>
      </c>
      <c r="J1910" s="16">
        <f ca="1">VLOOKUP(Table3[[#This Row],[PRODUCT ID]],Table1[[PRODUCT]:[SELLING PRICE]],4,FALSE)</f>
        <v>234</v>
      </c>
      <c r="K1910" s="16">
        <f ca="1">VLOOKUP(Table3[[#This Row],[PRODUCT ID]],Table1[[PRODUCT]:[SELLING PRICE]],5,FALSE)</f>
        <v>200.66916695882284</v>
      </c>
      <c r="L1910" s="16">
        <f ca="1">J1910*Table3[[#This Row],[QUANTITY]]</f>
        <v>468</v>
      </c>
      <c r="M1910" s="16">
        <f ca="1">K1910*Table3[[#This Row],[QUANTITY]]*(1-Table3[[#This Row],[DISCOUNT %]])</f>
        <v>370.05322590671557</v>
      </c>
      <c r="N1910" s="3">
        <f>DAY(Table3[[#This Row],[DATE]])</f>
        <v>24</v>
      </c>
      <c r="O1910" s="3" t="str">
        <f>TEXT(Table3[[#This Row],[DATE]],"mmm")</f>
        <v>Mar</v>
      </c>
      <c r="P1910" s="3">
        <f>YEAR(Table3[[#This Row],[DATE]])</f>
        <v>2026</v>
      </c>
    </row>
    <row r="1911" spans="1:16" x14ac:dyDescent="0.3">
      <c r="A1911" s="6">
        <v>46106</v>
      </c>
      <c r="B1911" s="7" t="s">
        <v>1913</v>
      </c>
      <c r="C1911" s="9">
        <f t="shared" ca="1" si="58"/>
        <v>7</v>
      </c>
      <c r="D1911" s="9" t="s">
        <v>2115</v>
      </c>
      <c r="E1911" s="9" t="s">
        <v>2116</v>
      </c>
      <c r="F1911" s="10">
        <f t="shared" ca="1" si="59"/>
        <v>4.4027068357379545E-2</v>
      </c>
      <c r="G1911" s="3" t="str">
        <f>VLOOKUP(Table3[[#This Row],[PRODUCT ID]],Table1[[PRODUCT]:[SELLING PRICE]],1,FALSE)</f>
        <v>Product861</v>
      </c>
      <c r="H1911" s="3" t="str">
        <f>VLOOKUP(Table3[[#This Row],[PRODUCT ID]],Table1[[PRODUCT]:[SELLING PRICE]],2,FALSE)</f>
        <v>Category1</v>
      </c>
      <c r="I1911" s="3" t="str">
        <f>VLOOKUP(Table3[[#This Row],[PRODUCT ID]],Table1[[PRODUCT]:[SELLING PRICE]],3,FALSE)</f>
        <v>Lt</v>
      </c>
      <c r="J1911" s="16">
        <f ca="1">VLOOKUP(Table3[[#This Row],[PRODUCT ID]],Table1[[PRODUCT]:[SELLING PRICE]],4,FALSE)</f>
        <v>42</v>
      </c>
      <c r="K1911" s="16">
        <f ca="1">VLOOKUP(Table3[[#This Row],[PRODUCT ID]],Table1[[PRODUCT]:[SELLING PRICE]],5,FALSE)</f>
        <v>60.78808479305269</v>
      </c>
      <c r="L1911" s="16">
        <f ca="1">J1911*Table3[[#This Row],[QUANTITY]]</f>
        <v>294</v>
      </c>
      <c r="M1911" s="16">
        <f ca="1">K1911*Table3[[#This Row],[QUANTITY]]*(1-Table3[[#This Row],[DISCOUNT %]])</f>
        <v>406.78234539988341</v>
      </c>
      <c r="N1911" s="3">
        <f>DAY(Table3[[#This Row],[DATE]])</f>
        <v>25</v>
      </c>
      <c r="O1911" s="3" t="str">
        <f>TEXT(Table3[[#This Row],[DATE]],"mmm")</f>
        <v>Mar</v>
      </c>
      <c r="P1911" s="3">
        <f>YEAR(Table3[[#This Row],[DATE]])</f>
        <v>2026</v>
      </c>
    </row>
    <row r="1912" spans="1:16" x14ac:dyDescent="0.3">
      <c r="A1912" s="6">
        <v>46107</v>
      </c>
      <c r="B1912" s="7" t="s">
        <v>1914</v>
      </c>
      <c r="C1912" s="9">
        <f t="shared" ca="1" si="58"/>
        <v>5</v>
      </c>
      <c r="D1912" s="9" t="s">
        <v>2116</v>
      </c>
      <c r="E1912" s="9" t="s">
        <v>2118</v>
      </c>
      <c r="F1912" s="10">
        <f t="shared" ca="1" si="59"/>
        <v>6.950121028966931E-2</v>
      </c>
      <c r="G1912" s="3" t="str">
        <f>VLOOKUP(Table3[[#This Row],[PRODUCT ID]],Table1[[PRODUCT]:[SELLING PRICE]],1,FALSE)</f>
        <v>Product862</v>
      </c>
      <c r="H1912" s="3" t="str">
        <f>VLOOKUP(Table3[[#This Row],[PRODUCT ID]],Table1[[PRODUCT]:[SELLING PRICE]],2,FALSE)</f>
        <v>Category2</v>
      </c>
      <c r="I1912" s="3" t="str">
        <f>VLOOKUP(Table3[[#This Row],[PRODUCT ID]],Table1[[PRODUCT]:[SELLING PRICE]],3,FALSE)</f>
        <v>Kg</v>
      </c>
      <c r="J1912" s="16">
        <f ca="1">VLOOKUP(Table3[[#This Row],[PRODUCT ID]],Table1[[PRODUCT]:[SELLING PRICE]],4,FALSE)</f>
        <v>199</v>
      </c>
      <c r="K1912" s="16">
        <f ca="1">VLOOKUP(Table3[[#This Row],[PRODUCT ID]],Table1[[PRODUCT]:[SELLING PRICE]],5,FALSE)</f>
        <v>167.65979628813102</v>
      </c>
      <c r="L1912" s="16">
        <f ca="1">J1912*Table3[[#This Row],[QUANTITY]]</f>
        <v>995</v>
      </c>
      <c r="M1912" s="16">
        <f ca="1">K1912*Table3[[#This Row],[QUANTITY]]*(1-Table3[[#This Row],[DISCOUNT %]])</f>
        <v>780.03618764593261</v>
      </c>
      <c r="N1912" s="3">
        <f>DAY(Table3[[#This Row],[DATE]])</f>
        <v>26</v>
      </c>
      <c r="O1912" s="3" t="str">
        <f>TEXT(Table3[[#This Row],[DATE]],"mmm")</f>
        <v>Mar</v>
      </c>
      <c r="P1912" s="3">
        <f>YEAR(Table3[[#This Row],[DATE]])</f>
        <v>2026</v>
      </c>
    </row>
    <row r="1913" spans="1:16" x14ac:dyDescent="0.3">
      <c r="A1913" s="6">
        <v>46108</v>
      </c>
      <c r="B1913" s="7" t="s">
        <v>1915</v>
      </c>
      <c r="C1913" s="9">
        <f t="shared" ca="1" si="58"/>
        <v>1</v>
      </c>
      <c r="D1913" s="9" t="s">
        <v>2116</v>
      </c>
      <c r="E1913" s="9" t="s">
        <v>2118</v>
      </c>
      <c r="F1913" s="10">
        <f t="shared" ca="1" si="59"/>
        <v>5.3279918297476671E-2</v>
      </c>
      <c r="G1913" s="3" t="str">
        <f>VLOOKUP(Table3[[#This Row],[PRODUCT ID]],Table1[[PRODUCT]:[SELLING PRICE]],1,FALSE)</f>
        <v>Product863</v>
      </c>
      <c r="H1913" s="3" t="str">
        <f>VLOOKUP(Table3[[#This Row],[PRODUCT ID]],Table1[[PRODUCT]:[SELLING PRICE]],2,FALSE)</f>
        <v>Category3</v>
      </c>
      <c r="I1913" s="3" t="str">
        <f>VLOOKUP(Table3[[#This Row],[PRODUCT ID]],Table1[[PRODUCT]:[SELLING PRICE]],3,FALSE)</f>
        <v>Lt</v>
      </c>
      <c r="J1913" s="16">
        <f ca="1">VLOOKUP(Table3[[#This Row],[PRODUCT ID]],Table1[[PRODUCT]:[SELLING PRICE]],4,FALSE)</f>
        <v>138</v>
      </c>
      <c r="K1913" s="16">
        <f ca="1">VLOOKUP(Table3[[#This Row],[PRODUCT ID]],Table1[[PRODUCT]:[SELLING PRICE]],5,FALSE)</f>
        <v>296.54172087405726</v>
      </c>
      <c r="L1913" s="16">
        <f ca="1">J1913*Table3[[#This Row],[QUANTITY]]</f>
        <v>138</v>
      </c>
      <c r="M1913" s="16">
        <f ca="1">K1913*Table3[[#This Row],[QUANTITY]]*(1-Table3[[#This Row],[DISCOUNT %]])</f>
        <v>280.74200221409433</v>
      </c>
      <c r="N1913" s="3">
        <f>DAY(Table3[[#This Row],[DATE]])</f>
        <v>27</v>
      </c>
      <c r="O1913" s="3" t="str">
        <f>TEXT(Table3[[#This Row],[DATE]],"mmm")</f>
        <v>Mar</v>
      </c>
      <c r="P1913" s="3">
        <f>YEAR(Table3[[#This Row],[DATE]])</f>
        <v>2026</v>
      </c>
    </row>
    <row r="1914" spans="1:16" x14ac:dyDescent="0.3">
      <c r="A1914" s="6">
        <v>46109</v>
      </c>
      <c r="B1914" s="7" t="s">
        <v>1916</v>
      </c>
      <c r="C1914" s="9">
        <f t="shared" ca="1" si="58"/>
        <v>4</v>
      </c>
      <c r="D1914" s="9" t="s">
        <v>2116</v>
      </c>
      <c r="E1914" s="9" t="s">
        <v>2116</v>
      </c>
      <c r="F1914" s="10">
        <f t="shared" ca="1" si="59"/>
        <v>3.2215618278427561E-3</v>
      </c>
      <c r="G1914" s="3" t="str">
        <f>VLOOKUP(Table3[[#This Row],[PRODUCT ID]],Table1[[PRODUCT]:[SELLING PRICE]],1,FALSE)</f>
        <v>Product864</v>
      </c>
      <c r="H1914" s="3" t="str">
        <f>VLOOKUP(Table3[[#This Row],[PRODUCT ID]],Table1[[PRODUCT]:[SELLING PRICE]],2,FALSE)</f>
        <v>Category4</v>
      </c>
      <c r="I1914" s="3" t="str">
        <f>VLOOKUP(Table3[[#This Row],[PRODUCT ID]],Table1[[PRODUCT]:[SELLING PRICE]],3,FALSE)</f>
        <v>Ft</v>
      </c>
      <c r="J1914" s="16">
        <f ca="1">VLOOKUP(Table3[[#This Row],[PRODUCT ID]],Table1[[PRODUCT]:[SELLING PRICE]],4,FALSE)</f>
        <v>106</v>
      </c>
      <c r="K1914" s="16">
        <f ca="1">VLOOKUP(Table3[[#This Row],[PRODUCT ID]],Table1[[PRODUCT]:[SELLING PRICE]],5,FALSE)</f>
        <v>254.68830093315484</v>
      </c>
      <c r="L1914" s="16">
        <f ca="1">J1914*Table3[[#This Row],[QUANTITY]]</f>
        <v>424</v>
      </c>
      <c r="M1914" s="16">
        <f ca="1">K1914*Table3[[#This Row],[QUANTITY]]*(1-Table3[[#This Row],[DISCOUNT %]])</f>
        <v>1015.4712272994818</v>
      </c>
      <c r="N1914" s="3">
        <f>DAY(Table3[[#This Row],[DATE]])</f>
        <v>28</v>
      </c>
      <c r="O1914" s="3" t="str">
        <f>TEXT(Table3[[#This Row],[DATE]],"mmm")</f>
        <v>Mar</v>
      </c>
      <c r="P1914" s="3">
        <f>YEAR(Table3[[#This Row],[DATE]])</f>
        <v>2026</v>
      </c>
    </row>
    <row r="1915" spans="1:16" x14ac:dyDescent="0.3">
      <c r="A1915" s="6">
        <v>46110</v>
      </c>
      <c r="B1915" s="7" t="s">
        <v>1917</v>
      </c>
      <c r="C1915" s="9">
        <f t="shared" ca="1" si="58"/>
        <v>15</v>
      </c>
      <c r="D1915" s="9" t="s">
        <v>2115</v>
      </c>
      <c r="E1915" s="9" t="s">
        <v>2116</v>
      </c>
      <c r="F1915" s="10">
        <f t="shared" ca="1" si="59"/>
        <v>4.7253663722318373E-2</v>
      </c>
      <c r="G1915" s="3" t="str">
        <f>VLOOKUP(Table3[[#This Row],[PRODUCT ID]],Table1[[PRODUCT]:[SELLING PRICE]],1,FALSE)</f>
        <v>Product865</v>
      </c>
      <c r="H1915" s="3" t="str">
        <f>VLOOKUP(Table3[[#This Row],[PRODUCT ID]],Table1[[PRODUCT]:[SELLING PRICE]],2,FALSE)</f>
        <v>Category1</v>
      </c>
      <c r="I1915" s="3" t="str">
        <f>VLOOKUP(Table3[[#This Row],[PRODUCT ID]],Table1[[PRODUCT]:[SELLING PRICE]],3,FALSE)</f>
        <v>Kg</v>
      </c>
      <c r="J1915" s="16">
        <f ca="1">VLOOKUP(Table3[[#This Row],[PRODUCT ID]],Table1[[PRODUCT]:[SELLING PRICE]],4,FALSE)</f>
        <v>123</v>
      </c>
      <c r="K1915" s="16">
        <f ca="1">VLOOKUP(Table3[[#This Row],[PRODUCT ID]],Table1[[PRODUCT]:[SELLING PRICE]],5,FALSE)</f>
        <v>52.10431410590239</v>
      </c>
      <c r="L1915" s="16">
        <f ca="1">J1915*Table3[[#This Row],[QUANTITY]]</f>
        <v>1845</v>
      </c>
      <c r="M1915" s="16">
        <f ca="1">K1915*Table3[[#This Row],[QUANTITY]]*(1-Table3[[#This Row],[DISCOUNT %]])</f>
        <v>744.6329155299004</v>
      </c>
      <c r="N1915" s="3">
        <f>DAY(Table3[[#This Row],[DATE]])</f>
        <v>29</v>
      </c>
      <c r="O1915" s="3" t="str">
        <f>TEXT(Table3[[#This Row],[DATE]],"mmm")</f>
        <v>Mar</v>
      </c>
      <c r="P1915" s="3">
        <f>YEAR(Table3[[#This Row],[DATE]])</f>
        <v>2026</v>
      </c>
    </row>
    <row r="1916" spans="1:16" x14ac:dyDescent="0.3">
      <c r="A1916" s="6">
        <v>46111</v>
      </c>
      <c r="B1916" s="7" t="s">
        <v>1918</v>
      </c>
      <c r="C1916" s="9">
        <f t="shared" ca="1" si="58"/>
        <v>2</v>
      </c>
      <c r="D1916" s="9" t="s">
        <v>2117</v>
      </c>
      <c r="E1916" s="9" t="s">
        <v>2116</v>
      </c>
      <c r="F1916" s="10">
        <f t="shared" ca="1" si="59"/>
        <v>1.0979589695412795E-3</v>
      </c>
      <c r="G1916" s="3" t="str">
        <f>VLOOKUP(Table3[[#This Row],[PRODUCT ID]],Table1[[PRODUCT]:[SELLING PRICE]],1,FALSE)</f>
        <v>Product866</v>
      </c>
      <c r="H1916" s="3" t="str">
        <f>VLOOKUP(Table3[[#This Row],[PRODUCT ID]],Table1[[PRODUCT]:[SELLING PRICE]],2,FALSE)</f>
        <v>Category2</v>
      </c>
      <c r="I1916" s="3" t="str">
        <f>VLOOKUP(Table3[[#This Row],[PRODUCT ID]],Table1[[PRODUCT]:[SELLING PRICE]],3,FALSE)</f>
        <v>No</v>
      </c>
      <c r="J1916" s="16">
        <f ca="1">VLOOKUP(Table3[[#This Row],[PRODUCT ID]],Table1[[PRODUCT]:[SELLING PRICE]],4,FALSE)</f>
        <v>184</v>
      </c>
      <c r="K1916" s="16">
        <f ca="1">VLOOKUP(Table3[[#This Row],[PRODUCT ID]],Table1[[PRODUCT]:[SELLING PRICE]],5,FALSE)</f>
        <v>187.02078775035812</v>
      </c>
      <c r="L1916" s="16">
        <f ca="1">J1916*Table3[[#This Row],[QUANTITY]]</f>
        <v>368</v>
      </c>
      <c r="M1916" s="16">
        <f ca="1">K1916*Table3[[#This Row],[QUANTITY]]*(1-Table3[[#This Row],[DISCOUNT %]])</f>
        <v>373.63089319791391</v>
      </c>
      <c r="N1916" s="3">
        <f>DAY(Table3[[#This Row],[DATE]])</f>
        <v>30</v>
      </c>
      <c r="O1916" s="3" t="str">
        <f>TEXT(Table3[[#This Row],[DATE]],"mmm")</f>
        <v>Mar</v>
      </c>
      <c r="P1916" s="3">
        <f>YEAR(Table3[[#This Row],[DATE]])</f>
        <v>2026</v>
      </c>
    </row>
    <row r="1917" spans="1:16" x14ac:dyDescent="0.3">
      <c r="A1917" s="6">
        <v>46112</v>
      </c>
      <c r="B1917" s="7" t="s">
        <v>1919</v>
      </c>
      <c r="C1917" s="9">
        <f t="shared" ca="1" si="58"/>
        <v>15</v>
      </c>
      <c r="D1917" s="9" t="s">
        <v>2117</v>
      </c>
      <c r="E1917" s="9" t="s">
        <v>2116</v>
      </c>
      <c r="F1917" s="10">
        <f t="shared" ca="1" si="59"/>
        <v>1.2635531884303709E-2</v>
      </c>
      <c r="G1917" s="3" t="str">
        <f>VLOOKUP(Table3[[#This Row],[PRODUCT ID]],Table1[[PRODUCT]:[SELLING PRICE]],1,FALSE)</f>
        <v>Product867</v>
      </c>
      <c r="H1917" s="3" t="str">
        <f>VLOOKUP(Table3[[#This Row],[PRODUCT ID]],Table1[[PRODUCT]:[SELLING PRICE]],2,FALSE)</f>
        <v>Category3</v>
      </c>
      <c r="I1917" s="3" t="str">
        <f>VLOOKUP(Table3[[#This Row],[PRODUCT ID]],Table1[[PRODUCT]:[SELLING PRICE]],3,FALSE)</f>
        <v>No</v>
      </c>
      <c r="J1917" s="16">
        <f ca="1">VLOOKUP(Table3[[#This Row],[PRODUCT ID]],Table1[[PRODUCT]:[SELLING PRICE]],4,FALSE)</f>
        <v>133</v>
      </c>
      <c r="K1917" s="16">
        <f ca="1">VLOOKUP(Table3[[#This Row],[PRODUCT ID]],Table1[[PRODUCT]:[SELLING PRICE]],5,FALSE)</f>
        <v>49.202977262150078</v>
      </c>
      <c r="L1917" s="16">
        <f ca="1">J1917*Table3[[#This Row],[QUANTITY]]</f>
        <v>1995</v>
      </c>
      <c r="M1917" s="16">
        <f ca="1">K1917*Table3[[#This Row],[QUANTITY]]*(1-Table3[[#This Row],[DISCOUNT %]])</f>
        <v>728.71907211227267</v>
      </c>
      <c r="N1917" s="3">
        <f>DAY(Table3[[#This Row],[DATE]])</f>
        <v>31</v>
      </c>
      <c r="O1917" s="3" t="str">
        <f>TEXT(Table3[[#This Row],[DATE]],"mmm")</f>
        <v>Mar</v>
      </c>
      <c r="P1917" s="3">
        <f>YEAR(Table3[[#This Row],[DATE]])</f>
        <v>2026</v>
      </c>
    </row>
    <row r="1918" spans="1:16" x14ac:dyDescent="0.3">
      <c r="A1918" s="6">
        <v>46113</v>
      </c>
      <c r="B1918" s="7" t="s">
        <v>1920</v>
      </c>
      <c r="C1918" s="9">
        <f t="shared" ca="1" si="58"/>
        <v>15</v>
      </c>
      <c r="D1918" s="9" t="s">
        <v>2116</v>
      </c>
      <c r="E1918" s="9" t="s">
        <v>2118</v>
      </c>
      <c r="F1918" s="10">
        <f t="shared" ca="1" si="59"/>
        <v>3.0236675361618448E-3</v>
      </c>
      <c r="G1918" s="3" t="str">
        <f>VLOOKUP(Table3[[#This Row],[PRODUCT ID]],Table1[[PRODUCT]:[SELLING PRICE]],1,FALSE)</f>
        <v>Product868</v>
      </c>
      <c r="H1918" s="3" t="str">
        <f>VLOOKUP(Table3[[#This Row],[PRODUCT ID]],Table1[[PRODUCT]:[SELLING PRICE]],2,FALSE)</f>
        <v>Category4</v>
      </c>
      <c r="I1918" s="3" t="str">
        <f>VLOOKUP(Table3[[#This Row],[PRODUCT ID]],Table1[[PRODUCT]:[SELLING PRICE]],3,FALSE)</f>
        <v>Ft</v>
      </c>
      <c r="J1918" s="16">
        <f ca="1">VLOOKUP(Table3[[#This Row],[PRODUCT ID]],Table1[[PRODUCT]:[SELLING PRICE]],4,FALSE)</f>
        <v>78</v>
      </c>
      <c r="K1918" s="16">
        <f ca="1">VLOOKUP(Table3[[#This Row],[PRODUCT ID]],Table1[[PRODUCT]:[SELLING PRICE]],5,FALSE)</f>
        <v>178.34971239348999</v>
      </c>
      <c r="L1918" s="16">
        <f ca="1">J1918*Table3[[#This Row],[QUANTITY]]</f>
        <v>1170</v>
      </c>
      <c r="M1918" s="16">
        <f ca="1">K1918*Table3[[#This Row],[QUANTITY]]*(1-Table3[[#This Row],[DISCOUNT %]])</f>
        <v>2667.1566323706297</v>
      </c>
      <c r="N1918" s="3">
        <f>DAY(Table3[[#This Row],[DATE]])</f>
        <v>1</v>
      </c>
      <c r="O1918" s="3" t="str">
        <f>TEXT(Table3[[#This Row],[DATE]],"mmm")</f>
        <v>Apr</v>
      </c>
      <c r="P1918" s="3">
        <f>YEAR(Table3[[#This Row],[DATE]])</f>
        <v>2026</v>
      </c>
    </row>
    <row r="1919" spans="1:16" x14ac:dyDescent="0.3">
      <c r="A1919" s="6">
        <v>46114</v>
      </c>
      <c r="B1919" s="7" t="s">
        <v>1921</v>
      </c>
      <c r="C1919" s="9">
        <f t="shared" ca="1" si="58"/>
        <v>4</v>
      </c>
      <c r="D1919" s="9" t="s">
        <v>2116</v>
      </c>
      <c r="E1919" s="9" t="s">
        <v>2116</v>
      </c>
      <c r="F1919" s="10">
        <f t="shared" ca="1" si="59"/>
        <v>5.674069453688161E-2</v>
      </c>
      <c r="G1919" s="3" t="str">
        <f>VLOOKUP(Table3[[#This Row],[PRODUCT ID]],Table1[[PRODUCT]:[SELLING PRICE]],1,FALSE)</f>
        <v>Product869</v>
      </c>
      <c r="H1919" s="3" t="str">
        <f>VLOOKUP(Table3[[#This Row],[PRODUCT ID]],Table1[[PRODUCT]:[SELLING PRICE]],2,FALSE)</f>
        <v>Category5</v>
      </c>
      <c r="I1919" s="3" t="str">
        <f>VLOOKUP(Table3[[#This Row],[PRODUCT ID]],Table1[[PRODUCT]:[SELLING PRICE]],3,FALSE)</f>
        <v>No</v>
      </c>
      <c r="J1919" s="16">
        <f ca="1">VLOOKUP(Table3[[#This Row],[PRODUCT ID]],Table1[[PRODUCT]:[SELLING PRICE]],4,FALSE)</f>
        <v>199</v>
      </c>
      <c r="K1919" s="16">
        <f ca="1">VLOOKUP(Table3[[#This Row],[PRODUCT ID]],Table1[[PRODUCT]:[SELLING PRICE]],5,FALSE)</f>
        <v>65.475893454545954</v>
      </c>
      <c r="L1919" s="16">
        <f ca="1">J1919*Table3[[#This Row],[QUANTITY]]</f>
        <v>796</v>
      </c>
      <c r="M1919" s="16">
        <f ca="1">K1919*Table3[[#This Row],[QUANTITY]]*(1-Table3[[#This Row],[DISCOUNT %]])</f>
        <v>247.04298313804864</v>
      </c>
      <c r="N1919" s="3">
        <f>DAY(Table3[[#This Row],[DATE]])</f>
        <v>2</v>
      </c>
      <c r="O1919" s="3" t="str">
        <f>TEXT(Table3[[#This Row],[DATE]],"mmm")</f>
        <v>Apr</v>
      </c>
      <c r="P1919" s="3">
        <f>YEAR(Table3[[#This Row],[DATE]])</f>
        <v>2026</v>
      </c>
    </row>
    <row r="1920" spans="1:16" x14ac:dyDescent="0.3">
      <c r="A1920" s="6">
        <v>46115</v>
      </c>
      <c r="B1920" s="7" t="s">
        <v>1922</v>
      </c>
      <c r="C1920" s="9">
        <f t="shared" ca="1" si="58"/>
        <v>10</v>
      </c>
      <c r="D1920" s="9" t="s">
        <v>2116</v>
      </c>
      <c r="E1920" s="9" t="s">
        <v>2116</v>
      </c>
      <c r="F1920" s="10">
        <f t="shared" ca="1" si="59"/>
        <v>8.4863124979202287E-2</v>
      </c>
      <c r="G1920" s="3" t="str">
        <f>VLOOKUP(Table3[[#This Row],[PRODUCT ID]],Table1[[PRODUCT]:[SELLING PRICE]],1,FALSE)</f>
        <v>Product870</v>
      </c>
      <c r="H1920" s="3" t="str">
        <f>VLOOKUP(Table3[[#This Row],[PRODUCT ID]],Table1[[PRODUCT]:[SELLING PRICE]],2,FALSE)</f>
        <v>Category1</v>
      </c>
      <c r="I1920" s="3" t="str">
        <f>VLOOKUP(Table3[[#This Row],[PRODUCT ID]],Table1[[PRODUCT]:[SELLING PRICE]],3,FALSE)</f>
        <v>Kg</v>
      </c>
      <c r="J1920" s="16">
        <f ca="1">VLOOKUP(Table3[[#This Row],[PRODUCT ID]],Table1[[PRODUCT]:[SELLING PRICE]],4,FALSE)</f>
        <v>241</v>
      </c>
      <c r="K1920" s="16">
        <f ca="1">VLOOKUP(Table3[[#This Row],[PRODUCT ID]],Table1[[PRODUCT]:[SELLING PRICE]],5,FALSE)</f>
        <v>302.51583421211802</v>
      </c>
      <c r="L1920" s="16">
        <f ca="1">J1920*Table3[[#This Row],[QUANTITY]]</f>
        <v>2410</v>
      </c>
      <c r="M1920" s="16">
        <f ca="1">K1920*Table3[[#This Row],[QUANTITY]]*(1-Table3[[#This Row],[DISCOUNT %]])</f>
        <v>2768.4339516518744</v>
      </c>
      <c r="N1920" s="3">
        <f>DAY(Table3[[#This Row],[DATE]])</f>
        <v>3</v>
      </c>
      <c r="O1920" s="3" t="str">
        <f>TEXT(Table3[[#This Row],[DATE]],"mmm")</f>
        <v>Apr</v>
      </c>
      <c r="P1920" s="3">
        <f>YEAR(Table3[[#This Row],[DATE]])</f>
        <v>2026</v>
      </c>
    </row>
    <row r="1921" spans="1:16" x14ac:dyDescent="0.3">
      <c r="A1921" s="6">
        <v>46116</v>
      </c>
      <c r="B1921" s="7" t="s">
        <v>1923</v>
      </c>
      <c r="C1921" s="9">
        <f t="shared" ca="1" si="58"/>
        <v>7</v>
      </c>
      <c r="D1921" s="9" t="s">
        <v>2116</v>
      </c>
      <c r="E1921" s="9" t="s">
        <v>2116</v>
      </c>
      <c r="F1921" s="10">
        <f t="shared" ca="1" si="59"/>
        <v>1.5883231329730751E-2</v>
      </c>
      <c r="G1921" s="3" t="str">
        <f>VLOOKUP(Table3[[#This Row],[PRODUCT ID]],Table1[[PRODUCT]:[SELLING PRICE]],1,FALSE)</f>
        <v>Product871</v>
      </c>
      <c r="H1921" s="3" t="str">
        <f>VLOOKUP(Table3[[#This Row],[PRODUCT ID]],Table1[[PRODUCT]:[SELLING PRICE]],2,FALSE)</f>
        <v>Category2</v>
      </c>
      <c r="I1921" s="3" t="str">
        <f>VLOOKUP(Table3[[#This Row],[PRODUCT ID]],Table1[[PRODUCT]:[SELLING PRICE]],3,FALSE)</f>
        <v>Kg</v>
      </c>
      <c r="J1921" s="16">
        <f ca="1">VLOOKUP(Table3[[#This Row],[PRODUCT ID]],Table1[[PRODUCT]:[SELLING PRICE]],4,FALSE)</f>
        <v>95</v>
      </c>
      <c r="K1921" s="16">
        <f ca="1">VLOOKUP(Table3[[#This Row],[PRODUCT ID]],Table1[[PRODUCT]:[SELLING PRICE]],5,FALSE)</f>
        <v>184.85925069258258</v>
      </c>
      <c r="L1921" s="16">
        <f ca="1">J1921*Table3[[#This Row],[QUANTITY]]</f>
        <v>665</v>
      </c>
      <c r="M1921" s="16">
        <f ca="1">K1921*Table3[[#This Row],[QUANTITY]]*(1-Table3[[#This Row],[DISCOUNT %]])</f>
        <v>1273.4616191527412</v>
      </c>
      <c r="N1921" s="3">
        <f>DAY(Table3[[#This Row],[DATE]])</f>
        <v>4</v>
      </c>
      <c r="O1921" s="3" t="str">
        <f>TEXT(Table3[[#This Row],[DATE]],"mmm")</f>
        <v>Apr</v>
      </c>
      <c r="P1921" s="3">
        <f>YEAR(Table3[[#This Row],[DATE]])</f>
        <v>2026</v>
      </c>
    </row>
    <row r="1922" spans="1:16" x14ac:dyDescent="0.3">
      <c r="A1922" s="6">
        <v>46117</v>
      </c>
      <c r="B1922" s="7" t="s">
        <v>1924</v>
      </c>
      <c r="C1922" s="9">
        <f t="shared" ca="1" si="58"/>
        <v>15</v>
      </c>
      <c r="D1922" s="9" t="s">
        <v>2115</v>
      </c>
      <c r="E1922" s="9" t="s">
        <v>2116</v>
      </c>
      <c r="F1922" s="10">
        <f t="shared" ca="1" si="59"/>
        <v>1.0671333935182338E-2</v>
      </c>
      <c r="G1922" s="3" t="str">
        <f>VLOOKUP(Table3[[#This Row],[PRODUCT ID]],Table1[[PRODUCT]:[SELLING PRICE]],1,FALSE)</f>
        <v>Product872</v>
      </c>
      <c r="H1922" s="3" t="str">
        <f>VLOOKUP(Table3[[#This Row],[PRODUCT ID]],Table1[[PRODUCT]:[SELLING PRICE]],2,FALSE)</f>
        <v>Category3</v>
      </c>
      <c r="I1922" s="3" t="str">
        <f>VLOOKUP(Table3[[#This Row],[PRODUCT ID]],Table1[[PRODUCT]:[SELLING PRICE]],3,FALSE)</f>
        <v>Lt</v>
      </c>
      <c r="J1922" s="16">
        <f ca="1">VLOOKUP(Table3[[#This Row],[PRODUCT ID]],Table1[[PRODUCT]:[SELLING PRICE]],4,FALSE)</f>
        <v>117</v>
      </c>
      <c r="K1922" s="16">
        <f ca="1">VLOOKUP(Table3[[#This Row],[PRODUCT ID]],Table1[[PRODUCT]:[SELLING PRICE]],5,FALSE)</f>
        <v>50.651315447785137</v>
      </c>
      <c r="L1922" s="16">
        <f ca="1">J1922*Table3[[#This Row],[QUANTITY]]</f>
        <v>1755</v>
      </c>
      <c r="M1922" s="16">
        <f ca="1">K1922*Table3[[#This Row],[QUANTITY]]*(1-Table3[[#This Row],[DISCOUNT %]])</f>
        <v>751.66197519578338</v>
      </c>
      <c r="N1922" s="3">
        <f>DAY(Table3[[#This Row],[DATE]])</f>
        <v>5</v>
      </c>
      <c r="O1922" s="3" t="str">
        <f>TEXT(Table3[[#This Row],[DATE]],"mmm")</f>
        <v>Apr</v>
      </c>
      <c r="P1922" s="3">
        <f>YEAR(Table3[[#This Row],[DATE]])</f>
        <v>2026</v>
      </c>
    </row>
    <row r="1923" spans="1:16" x14ac:dyDescent="0.3">
      <c r="A1923" s="6">
        <v>46118</v>
      </c>
      <c r="B1923" s="7" t="s">
        <v>1925</v>
      </c>
      <c r="C1923" s="9">
        <f t="shared" ref="C1923:C1986" ca="1" si="60">RANDBETWEEN(1,15)</f>
        <v>8</v>
      </c>
      <c r="D1923" s="9" t="s">
        <v>2116</v>
      </c>
      <c r="E1923" s="9" t="s">
        <v>2116</v>
      </c>
      <c r="F1923" s="10">
        <f t="shared" ref="F1923:F1986" ca="1" si="61">RAND()*(0.1)</f>
        <v>1.678286816948037E-2</v>
      </c>
      <c r="G1923" s="3" t="str">
        <f>VLOOKUP(Table3[[#This Row],[PRODUCT ID]],Table1[[PRODUCT]:[SELLING PRICE]],1,FALSE)</f>
        <v>Product873</v>
      </c>
      <c r="H1923" s="3" t="str">
        <f>VLOOKUP(Table3[[#This Row],[PRODUCT ID]],Table1[[PRODUCT]:[SELLING PRICE]],2,FALSE)</f>
        <v>Category4</v>
      </c>
      <c r="I1923" s="3" t="str">
        <f>VLOOKUP(Table3[[#This Row],[PRODUCT ID]],Table1[[PRODUCT]:[SELLING PRICE]],3,FALSE)</f>
        <v>Kg</v>
      </c>
      <c r="J1923" s="16">
        <f ca="1">VLOOKUP(Table3[[#This Row],[PRODUCT ID]],Table1[[PRODUCT]:[SELLING PRICE]],4,FALSE)</f>
        <v>212</v>
      </c>
      <c r="K1923" s="16">
        <f ca="1">VLOOKUP(Table3[[#This Row],[PRODUCT ID]],Table1[[PRODUCT]:[SELLING PRICE]],5,FALSE)</f>
        <v>102.26199695811971</v>
      </c>
      <c r="L1923" s="16">
        <f ca="1">J1923*Table3[[#This Row],[QUANTITY]]</f>
        <v>1696</v>
      </c>
      <c r="M1923" s="16">
        <f ca="1">K1923*Table3[[#This Row],[QUANTITY]]*(1-Table3[[#This Row],[DISCOUNT %]])</f>
        <v>804.3659787553903</v>
      </c>
      <c r="N1923" s="3">
        <f>DAY(Table3[[#This Row],[DATE]])</f>
        <v>6</v>
      </c>
      <c r="O1923" s="3" t="str">
        <f>TEXT(Table3[[#This Row],[DATE]],"mmm")</f>
        <v>Apr</v>
      </c>
      <c r="P1923" s="3">
        <f>YEAR(Table3[[#This Row],[DATE]])</f>
        <v>2026</v>
      </c>
    </row>
    <row r="1924" spans="1:16" x14ac:dyDescent="0.3">
      <c r="A1924" s="6">
        <v>46119</v>
      </c>
      <c r="B1924" s="7" t="s">
        <v>1926</v>
      </c>
      <c r="C1924" s="9">
        <f t="shared" ca="1" si="60"/>
        <v>1</v>
      </c>
      <c r="D1924" s="9" t="s">
        <v>2117</v>
      </c>
      <c r="E1924" s="9" t="s">
        <v>2118</v>
      </c>
      <c r="F1924" s="10">
        <f t="shared" ca="1" si="61"/>
        <v>4.3602131522788481E-2</v>
      </c>
      <c r="G1924" s="3" t="str">
        <f>VLOOKUP(Table3[[#This Row],[PRODUCT ID]],Table1[[PRODUCT]:[SELLING PRICE]],1,FALSE)</f>
        <v>Product874</v>
      </c>
      <c r="H1924" s="3" t="str">
        <f>VLOOKUP(Table3[[#This Row],[PRODUCT ID]],Table1[[PRODUCT]:[SELLING PRICE]],2,FALSE)</f>
        <v>Category5</v>
      </c>
      <c r="I1924" s="3" t="str">
        <f>VLOOKUP(Table3[[#This Row],[PRODUCT ID]],Table1[[PRODUCT]:[SELLING PRICE]],3,FALSE)</f>
        <v>Lt</v>
      </c>
      <c r="J1924" s="16">
        <f ca="1">VLOOKUP(Table3[[#This Row],[PRODUCT ID]],Table1[[PRODUCT]:[SELLING PRICE]],4,FALSE)</f>
        <v>117</v>
      </c>
      <c r="K1924" s="16">
        <f ca="1">VLOOKUP(Table3[[#This Row],[PRODUCT ID]],Table1[[PRODUCT]:[SELLING PRICE]],5,FALSE)</f>
        <v>50.469158853092118</v>
      </c>
      <c r="L1924" s="16">
        <f ca="1">J1924*Table3[[#This Row],[QUANTITY]]</f>
        <v>117</v>
      </c>
      <c r="M1924" s="16">
        <f ca="1">K1924*Table3[[#This Row],[QUANTITY]]*(1-Table3[[#This Row],[DISCOUNT %]])</f>
        <v>48.268595950935094</v>
      </c>
      <c r="N1924" s="3">
        <f>DAY(Table3[[#This Row],[DATE]])</f>
        <v>7</v>
      </c>
      <c r="O1924" s="3" t="str">
        <f>TEXT(Table3[[#This Row],[DATE]],"mmm")</f>
        <v>Apr</v>
      </c>
      <c r="P1924" s="3">
        <f>YEAR(Table3[[#This Row],[DATE]])</f>
        <v>2026</v>
      </c>
    </row>
    <row r="1925" spans="1:16" x14ac:dyDescent="0.3">
      <c r="A1925" s="6">
        <v>46120</v>
      </c>
      <c r="B1925" s="7" t="s">
        <v>1927</v>
      </c>
      <c r="C1925" s="9">
        <f t="shared" ca="1" si="60"/>
        <v>6</v>
      </c>
      <c r="D1925" s="9" t="s">
        <v>2115</v>
      </c>
      <c r="E1925" s="9" t="s">
        <v>2118</v>
      </c>
      <c r="F1925" s="10">
        <f t="shared" ca="1" si="61"/>
        <v>4.703111032219686E-2</v>
      </c>
      <c r="G1925" s="3" t="str">
        <f>VLOOKUP(Table3[[#This Row],[PRODUCT ID]],Table1[[PRODUCT]:[SELLING PRICE]],1,FALSE)</f>
        <v>Product875</v>
      </c>
      <c r="H1925" s="3" t="str">
        <f>VLOOKUP(Table3[[#This Row],[PRODUCT ID]],Table1[[PRODUCT]:[SELLING PRICE]],2,FALSE)</f>
        <v>Category1</v>
      </c>
      <c r="I1925" s="3" t="str">
        <f>VLOOKUP(Table3[[#This Row],[PRODUCT ID]],Table1[[PRODUCT]:[SELLING PRICE]],3,FALSE)</f>
        <v>Ft</v>
      </c>
      <c r="J1925" s="16">
        <f ca="1">VLOOKUP(Table3[[#This Row],[PRODUCT ID]],Table1[[PRODUCT]:[SELLING PRICE]],4,FALSE)</f>
        <v>101</v>
      </c>
      <c r="K1925" s="16">
        <f ca="1">VLOOKUP(Table3[[#This Row],[PRODUCT ID]],Table1[[PRODUCT]:[SELLING PRICE]],5,FALSE)</f>
        <v>266.33049205434145</v>
      </c>
      <c r="L1925" s="16">
        <f ca="1">J1925*Table3[[#This Row],[QUANTITY]]</f>
        <v>606</v>
      </c>
      <c r="M1925" s="16">
        <f ca="1">K1925*Table3[[#This Row],[QUANTITY]]*(1-Table3[[#This Row],[DISCOUNT %]])</f>
        <v>1522.8280398022125</v>
      </c>
      <c r="N1925" s="3">
        <f>DAY(Table3[[#This Row],[DATE]])</f>
        <v>8</v>
      </c>
      <c r="O1925" s="3" t="str">
        <f>TEXT(Table3[[#This Row],[DATE]],"mmm")</f>
        <v>Apr</v>
      </c>
      <c r="P1925" s="3">
        <f>YEAR(Table3[[#This Row],[DATE]])</f>
        <v>2026</v>
      </c>
    </row>
    <row r="1926" spans="1:16" x14ac:dyDescent="0.3">
      <c r="A1926" s="6">
        <v>46121</v>
      </c>
      <c r="B1926" s="7" t="s">
        <v>1928</v>
      </c>
      <c r="C1926" s="9">
        <f t="shared" ca="1" si="60"/>
        <v>2</v>
      </c>
      <c r="D1926" s="9" t="s">
        <v>2115</v>
      </c>
      <c r="E1926" s="9" t="s">
        <v>2116</v>
      </c>
      <c r="F1926" s="10">
        <f t="shared" ca="1" si="61"/>
        <v>1.2870140330503911E-2</v>
      </c>
      <c r="G1926" s="3" t="str">
        <f>VLOOKUP(Table3[[#This Row],[PRODUCT ID]],Table1[[PRODUCT]:[SELLING PRICE]],1,FALSE)</f>
        <v>Product876</v>
      </c>
      <c r="H1926" s="3" t="str">
        <f>VLOOKUP(Table3[[#This Row],[PRODUCT ID]],Table1[[PRODUCT]:[SELLING PRICE]],2,FALSE)</f>
        <v>Category2</v>
      </c>
      <c r="I1926" s="3" t="str">
        <f>VLOOKUP(Table3[[#This Row],[PRODUCT ID]],Table1[[PRODUCT]:[SELLING PRICE]],3,FALSE)</f>
        <v>Kg</v>
      </c>
      <c r="J1926" s="16">
        <f ca="1">VLOOKUP(Table3[[#This Row],[PRODUCT ID]],Table1[[PRODUCT]:[SELLING PRICE]],4,FALSE)</f>
        <v>196</v>
      </c>
      <c r="K1926" s="16">
        <f ca="1">VLOOKUP(Table3[[#This Row],[PRODUCT ID]],Table1[[PRODUCT]:[SELLING PRICE]],5,FALSE)</f>
        <v>219.29436891399769</v>
      </c>
      <c r="L1926" s="16">
        <f ca="1">J1926*Table3[[#This Row],[QUANTITY]]</f>
        <v>392</v>
      </c>
      <c r="M1926" s="16">
        <f ca="1">K1926*Table3[[#This Row],[QUANTITY]]*(1-Table3[[#This Row],[DISCOUNT %]])</f>
        <v>432.94403922477045</v>
      </c>
      <c r="N1926" s="3">
        <f>DAY(Table3[[#This Row],[DATE]])</f>
        <v>9</v>
      </c>
      <c r="O1926" s="3" t="str">
        <f>TEXT(Table3[[#This Row],[DATE]],"mmm")</f>
        <v>Apr</v>
      </c>
      <c r="P1926" s="3">
        <f>YEAR(Table3[[#This Row],[DATE]])</f>
        <v>2026</v>
      </c>
    </row>
    <row r="1927" spans="1:16" x14ac:dyDescent="0.3">
      <c r="A1927" s="6">
        <v>46122</v>
      </c>
      <c r="B1927" s="7" t="s">
        <v>1929</v>
      </c>
      <c r="C1927" s="9">
        <f t="shared" ca="1" si="60"/>
        <v>14</v>
      </c>
      <c r="D1927" s="9" t="s">
        <v>2115</v>
      </c>
      <c r="E1927" s="9" t="s">
        <v>2116</v>
      </c>
      <c r="F1927" s="10">
        <f t="shared" ca="1" si="61"/>
        <v>7.6055554139607962E-2</v>
      </c>
      <c r="G1927" s="3" t="str">
        <f>VLOOKUP(Table3[[#This Row],[PRODUCT ID]],Table1[[PRODUCT]:[SELLING PRICE]],1,FALSE)</f>
        <v>Product877</v>
      </c>
      <c r="H1927" s="3" t="str">
        <f>VLOOKUP(Table3[[#This Row],[PRODUCT ID]],Table1[[PRODUCT]:[SELLING PRICE]],2,FALSE)</f>
        <v>Category3</v>
      </c>
      <c r="I1927" s="3" t="str">
        <f>VLOOKUP(Table3[[#This Row],[PRODUCT ID]],Table1[[PRODUCT]:[SELLING PRICE]],3,FALSE)</f>
        <v>No</v>
      </c>
      <c r="J1927" s="16">
        <f ca="1">VLOOKUP(Table3[[#This Row],[PRODUCT ID]],Table1[[PRODUCT]:[SELLING PRICE]],4,FALSE)</f>
        <v>8</v>
      </c>
      <c r="K1927" s="16">
        <f ca="1">VLOOKUP(Table3[[#This Row],[PRODUCT ID]],Table1[[PRODUCT]:[SELLING PRICE]],5,FALSE)</f>
        <v>61.086242948810394</v>
      </c>
      <c r="L1927" s="16">
        <f ca="1">J1927*Table3[[#This Row],[QUANTITY]]</f>
        <v>112</v>
      </c>
      <c r="M1927" s="16">
        <f ca="1">K1927*Table3[[#This Row],[QUANTITY]]*(1-Table3[[#This Row],[DISCOUNT %]])</f>
        <v>790.16412847444656</v>
      </c>
      <c r="N1927" s="3">
        <f>DAY(Table3[[#This Row],[DATE]])</f>
        <v>10</v>
      </c>
      <c r="O1927" s="3" t="str">
        <f>TEXT(Table3[[#This Row],[DATE]],"mmm")</f>
        <v>Apr</v>
      </c>
      <c r="P1927" s="3">
        <f>YEAR(Table3[[#This Row],[DATE]])</f>
        <v>2026</v>
      </c>
    </row>
    <row r="1928" spans="1:16" x14ac:dyDescent="0.3">
      <c r="A1928" s="6">
        <v>46123</v>
      </c>
      <c r="B1928" s="7" t="s">
        <v>1930</v>
      </c>
      <c r="C1928" s="9">
        <f t="shared" ca="1" si="60"/>
        <v>3</v>
      </c>
      <c r="D1928" s="9" t="s">
        <v>2116</v>
      </c>
      <c r="E1928" s="9" t="s">
        <v>2116</v>
      </c>
      <c r="F1928" s="10">
        <f t="shared" ca="1" si="61"/>
        <v>4.6024564292066472E-3</v>
      </c>
      <c r="G1928" s="3" t="str">
        <f>VLOOKUP(Table3[[#This Row],[PRODUCT ID]],Table1[[PRODUCT]:[SELLING PRICE]],1,FALSE)</f>
        <v>Product878</v>
      </c>
      <c r="H1928" s="3" t="str">
        <f>VLOOKUP(Table3[[#This Row],[PRODUCT ID]],Table1[[PRODUCT]:[SELLING PRICE]],2,FALSE)</f>
        <v>Category4</v>
      </c>
      <c r="I1928" s="3" t="str">
        <f>VLOOKUP(Table3[[#This Row],[PRODUCT ID]],Table1[[PRODUCT]:[SELLING PRICE]],3,FALSE)</f>
        <v>No</v>
      </c>
      <c r="J1928" s="16">
        <f ca="1">VLOOKUP(Table3[[#This Row],[PRODUCT ID]],Table1[[PRODUCT]:[SELLING PRICE]],4,FALSE)</f>
        <v>130</v>
      </c>
      <c r="K1928" s="16">
        <f ca="1">VLOOKUP(Table3[[#This Row],[PRODUCT ID]],Table1[[PRODUCT]:[SELLING PRICE]],5,FALSE)</f>
        <v>209.68644674488712</v>
      </c>
      <c r="L1928" s="16">
        <f ca="1">J1928*Table3[[#This Row],[QUANTITY]]</f>
        <v>390</v>
      </c>
      <c r="M1928" s="16">
        <f ca="1">K1928*Table3[[#This Row],[QUANTITY]]*(1-Table3[[#This Row],[DISCOUNT %]])</f>
        <v>626.16412202984588</v>
      </c>
      <c r="N1928" s="3">
        <f>DAY(Table3[[#This Row],[DATE]])</f>
        <v>11</v>
      </c>
      <c r="O1928" s="3" t="str">
        <f>TEXT(Table3[[#This Row],[DATE]],"mmm")</f>
        <v>Apr</v>
      </c>
      <c r="P1928" s="3">
        <f>YEAR(Table3[[#This Row],[DATE]])</f>
        <v>2026</v>
      </c>
    </row>
    <row r="1929" spans="1:16" x14ac:dyDescent="0.3">
      <c r="A1929" s="6">
        <v>46124</v>
      </c>
      <c r="B1929" s="7" t="s">
        <v>1931</v>
      </c>
      <c r="C1929" s="9">
        <f t="shared" ca="1" si="60"/>
        <v>1</v>
      </c>
      <c r="D1929" s="9" t="s">
        <v>2116</v>
      </c>
      <c r="E1929" s="9" t="s">
        <v>2116</v>
      </c>
      <c r="F1929" s="10">
        <f t="shared" ca="1" si="61"/>
        <v>5.6231435630010367E-2</v>
      </c>
      <c r="G1929" s="3" t="str">
        <f>VLOOKUP(Table3[[#This Row],[PRODUCT ID]],Table1[[PRODUCT]:[SELLING PRICE]],1,FALSE)</f>
        <v>Product879</v>
      </c>
      <c r="H1929" s="3" t="str">
        <f>VLOOKUP(Table3[[#This Row],[PRODUCT ID]],Table1[[PRODUCT]:[SELLING PRICE]],2,FALSE)</f>
        <v>Category5</v>
      </c>
      <c r="I1929" s="3" t="str">
        <f>VLOOKUP(Table3[[#This Row],[PRODUCT ID]],Table1[[PRODUCT]:[SELLING PRICE]],3,FALSE)</f>
        <v>Ft</v>
      </c>
      <c r="J1929" s="16">
        <f ca="1">VLOOKUP(Table3[[#This Row],[PRODUCT ID]],Table1[[PRODUCT]:[SELLING PRICE]],4,FALSE)</f>
        <v>125</v>
      </c>
      <c r="K1929" s="16">
        <f ca="1">VLOOKUP(Table3[[#This Row],[PRODUCT ID]],Table1[[PRODUCT]:[SELLING PRICE]],5,FALSE)</f>
        <v>181.84199923379626</v>
      </c>
      <c r="L1929" s="16">
        <f ca="1">J1929*Table3[[#This Row],[QUANTITY]]</f>
        <v>125</v>
      </c>
      <c r="M1929" s="16">
        <f ca="1">K1929*Table3[[#This Row],[QUANTITY]]*(1-Table3[[#This Row],[DISCOUNT %]])</f>
        <v>171.61676255904865</v>
      </c>
      <c r="N1929" s="3">
        <f>DAY(Table3[[#This Row],[DATE]])</f>
        <v>12</v>
      </c>
      <c r="O1929" s="3" t="str">
        <f>TEXT(Table3[[#This Row],[DATE]],"mmm")</f>
        <v>Apr</v>
      </c>
      <c r="P1929" s="3">
        <f>YEAR(Table3[[#This Row],[DATE]])</f>
        <v>2026</v>
      </c>
    </row>
    <row r="1930" spans="1:16" x14ac:dyDescent="0.3">
      <c r="A1930" s="6">
        <v>46125</v>
      </c>
      <c r="B1930" s="7" t="s">
        <v>1932</v>
      </c>
      <c r="C1930" s="9">
        <f t="shared" ca="1" si="60"/>
        <v>8</v>
      </c>
      <c r="D1930" s="9" t="s">
        <v>2116</v>
      </c>
      <c r="E1930" s="9" t="s">
        <v>2118</v>
      </c>
      <c r="F1930" s="10">
        <f t="shared" ca="1" si="61"/>
        <v>1.473644493714742E-2</v>
      </c>
      <c r="G1930" s="3" t="str">
        <f>VLOOKUP(Table3[[#This Row],[PRODUCT ID]],Table1[[PRODUCT]:[SELLING PRICE]],1,FALSE)</f>
        <v>Product880</v>
      </c>
      <c r="H1930" s="3" t="str">
        <f>VLOOKUP(Table3[[#This Row],[PRODUCT ID]],Table1[[PRODUCT]:[SELLING PRICE]],2,FALSE)</f>
        <v>Category1</v>
      </c>
      <c r="I1930" s="3" t="str">
        <f>VLOOKUP(Table3[[#This Row],[PRODUCT ID]],Table1[[PRODUCT]:[SELLING PRICE]],3,FALSE)</f>
        <v>No</v>
      </c>
      <c r="J1930" s="16">
        <f ca="1">VLOOKUP(Table3[[#This Row],[PRODUCT ID]],Table1[[PRODUCT]:[SELLING PRICE]],4,FALSE)</f>
        <v>156</v>
      </c>
      <c r="K1930" s="16">
        <f ca="1">VLOOKUP(Table3[[#This Row],[PRODUCT ID]],Table1[[PRODUCT]:[SELLING PRICE]],5,FALSE)</f>
        <v>314.07229917301839</v>
      </c>
      <c r="L1930" s="16">
        <f ca="1">J1930*Table3[[#This Row],[QUANTITY]]</f>
        <v>1248</v>
      </c>
      <c r="M1930" s="16">
        <f ca="1">K1930*Table3[[#This Row],[QUANTITY]]*(1-Table3[[#This Row],[DISCOUNT %]])</f>
        <v>2475.5519202397754</v>
      </c>
      <c r="N1930" s="3">
        <f>DAY(Table3[[#This Row],[DATE]])</f>
        <v>13</v>
      </c>
      <c r="O1930" s="3" t="str">
        <f>TEXT(Table3[[#This Row],[DATE]],"mmm")</f>
        <v>Apr</v>
      </c>
      <c r="P1930" s="3">
        <f>YEAR(Table3[[#This Row],[DATE]])</f>
        <v>2026</v>
      </c>
    </row>
    <row r="1931" spans="1:16" x14ac:dyDescent="0.3">
      <c r="A1931" s="6">
        <v>46126</v>
      </c>
      <c r="B1931" s="7" t="s">
        <v>1933</v>
      </c>
      <c r="C1931" s="9">
        <f t="shared" ca="1" si="60"/>
        <v>1</v>
      </c>
      <c r="D1931" s="9" t="s">
        <v>2115</v>
      </c>
      <c r="E1931" s="9" t="s">
        <v>2116</v>
      </c>
      <c r="F1931" s="10">
        <f t="shared" ca="1" si="61"/>
        <v>5.1824731444807794E-2</v>
      </c>
      <c r="G1931" s="3" t="str">
        <f>VLOOKUP(Table3[[#This Row],[PRODUCT ID]],Table1[[PRODUCT]:[SELLING PRICE]],1,FALSE)</f>
        <v>Product881</v>
      </c>
      <c r="H1931" s="3" t="str">
        <f>VLOOKUP(Table3[[#This Row],[PRODUCT ID]],Table1[[PRODUCT]:[SELLING PRICE]],2,FALSE)</f>
        <v>Category2</v>
      </c>
      <c r="I1931" s="3" t="str">
        <f>VLOOKUP(Table3[[#This Row],[PRODUCT ID]],Table1[[PRODUCT]:[SELLING PRICE]],3,FALSE)</f>
        <v>Kg</v>
      </c>
      <c r="J1931" s="16">
        <f ca="1">VLOOKUP(Table3[[#This Row],[PRODUCT ID]],Table1[[PRODUCT]:[SELLING PRICE]],4,FALSE)</f>
        <v>125</v>
      </c>
      <c r="K1931" s="16">
        <f ca="1">VLOOKUP(Table3[[#This Row],[PRODUCT ID]],Table1[[PRODUCT]:[SELLING PRICE]],5,FALSE)</f>
        <v>307.82263163719716</v>
      </c>
      <c r="L1931" s="16">
        <f ca="1">J1931*Table3[[#This Row],[QUANTITY]]</f>
        <v>125</v>
      </c>
      <c r="M1931" s="16">
        <f ca="1">K1931*Table3[[#This Row],[QUANTITY]]*(1-Table3[[#This Row],[DISCOUNT %]])</f>
        <v>291.86980641996541</v>
      </c>
      <c r="N1931" s="3">
        <f>DAY(Table3[[#This Row],[DATE]])</f>
        <v>14</v>
      </c>
      <c r="O1931" s="3" t="str">
        <f>TEXT(Table3[[#This Row],[DATE]],"mmm")</f>
        <v>Apr</v>
      </c>
      <c r="P1931" s="3">
        <f>YEAR(Table3[[#This Row],[DATE]])</f>
        <v>2026</v>
      </c>
    </row>
    <row r="1932" spans="1:16" x14ac:dyDescent="0.3">
      <c r="A1932" s="6">
        <v>46127</v>
      </c>
      <c r="B1932" s="7" t="s">
        <v>1934</v>
      </c>
      <c r="C1932" s="9">
        <f t="shared" ca="1" si="60"/>
        <v>14</v>
      </c>
      <c r="D1932" s="9" t="s">
        <v>2117</v>
      </c>
      <c r="E1932" s="9" t="s">
        <v>2116</v>
      </c>
      <c r="F1932" s="10">
        <f t="shared" ca="1" si="61"/>
        <v>9.3562641442403227E-2</v>
      </c>
      <c r="G1932" s="3" t="str">
        <f>VLOOKUP(Table3[[#This Row],[PRODUCT ID]],Table1[[PRODUCT]:[SELLING PRICE]],1,FALSE)</f>
        <v>Product882</v>
      </c>
      <c r="H1932" s="3" t="str">
        <f>VLOOKUP(Table3[[#This Row],[PRODUCT ID]],Table1[[PRODUCT]:[SELLING PRICE]],2,FALSE)</f>
        <v>Category3</v>
      </c>
      <c r="I1932" s="3" t="str">
        <f>VLOOKUP(Table3[[#This Row],[PRODUCT ID]],Table1[[PRODUCT]:[SELLING PRICE]],3,FALSE)</f>
        <v>Kg</v>
      </c>
      <c r="J1932" s="16">
        <f ca="1">VLOOKUP(Table3[[#This Row],[PRODUCT ID]],Table1[[PRODUCT]:[SELLING PRICE]],4,FALSE)</f>
        <v>200</v>
      </c>
      <c r="K1932" s="16">
        <f ca="1">VLOOKUP(Table3[[#This Row],[PRODUCT ID]],Table1[[PRODUCT]:[SELLING PRICE]],5,FALSE)</f>
        <v>211.97866553443012</v>
      </c>
      <c r="L1932" s="16">
        <f ca="1">J1932*Table3[[#This Row],[QUANTITY]]</f>
        <v>2800</v>
      </c>
      <c r="M1932" s="16">
        <f ca="1">K1932*Table3[[#This Row],[QUANTITY]]*(1-Table3[[#This Row],[DISCOUNT %]])</f>
        <v>2690.0353432063039</v>
      </c>
      <c r="N1932" s="3">
        <f>DAY(Table3[[#This Row],[DATE]])</f>
        <v>15</v>
      </c>
      <c r="O1932" s="3" t="str">
        <f>TEXT(Table3[[#This Row],[DATE]],"mmm")</f>
        <v>Apr</v>
      </c>
      <c r="P1932" s="3">
        <f>YEAR(Table3[[#This Row],[DATE]])</f>
        <v>2026</v>
      </c>
    </row>
    <row r="1933" spans="1:16" x14ac:dyDescent="0.3">
      <c r="A1933" s="6">
        <v>46128</v>
      </c>
      <c r="B1933" s="7" t="s">
        <v>1935</v>
      </c>
      <c r="C1933" s="9">
        <f t="shared" ca="1" si="60"/>
        <v>13</v>
      </c>
      <c r="D1933" s="9" t="s">
        <v>2117</v>
      </c>
      <c r="E1933" s="9" t="s">
        <v>2116</v>
      </c>
      <c r="F1933" s="10">
        <f t="shared" ca="1" si="61"/>
        <v>4.930832214821871E-2</v>
      </c>
      <c r="G1933" s="3" t="str">
        <f>VLOOKUP(Table3[[#This Row],[PRODUCT ID]],Table1[[PRODUCT]:[SELLING PRICE]],1,FALSE)</f>
        <v>Product883</v>
      </c>
      <c r="H1933" s="3" t="str">
        <f>VLOOKUP(Table3[[#This Row],[PRODUCT ID]],Table1[[PRODUCT]:[SELLING PRICE]],2,FALSE)</f>
        <v>Category4</v>
      </c>
      <c r="I1933" s="3" t="str">
        <f>VLOOKUP(Table3[[#This Row],[PRODUCT ID]],Table1[[PRODUCT]:[SELLING PRICE]],3,FALSE)</f>
        <v>Lt</v>
      </c>
      <c r="J1933" s="16">
        <f ca="1">VLOOKUP(Table3[[#This Row],[PRODUCT ID]],Table1[[PRODUCT]:[SELLING PRICE]],4,FALSE)</f>
        <v>119</v>
      </c>
      <c r="K1933" s="16">
        <f ca="1">VLOOKUP(Table3[[#This Row],[PRODUCT ID]],Table1[[PRODUCT]:[SELLING PRICE]],5,FALSE)</f>
        <v>142.87453832101667</v>
      </c>
      <c r="L1933" s="16">
        <f ca="1">J1933*Table3[[#This Row],[QUANTITY]]</f>
        <v>1547</v>
      </c>
      <c r="M1933" s="16">
        <f ca="1">K1933*Table3[[#This Row],[QUANTITY]]*(1-Table3[[#This Row],[DISCOUNT %]])</f>
        <v>1765.7852492631778</v>
      </c>
      <c r="N1933" s="3">
        <f>DAY(Table3[[#This Row],[DATE]])</f>
        <v>16</v>
      </c>
      <c r="O1933" s="3" t="str">
        <f>TEXT(Table3[[#This Row],[DATE]],"mmm")</f>
        <v>Apr</v>
      </c>
      <c r="P1933" s="3">
        <f>YEAR(Table3[[#This Row],[DATE]])</f>
        <v>2026</v>
      </c>
    </row>
    <row r="1934" spans="1:16" x14ac:dyDescent="0.3">
      <c r="A1934" s="6">
        <v>46129</v>
      </c>
      <c r="B1934" s="7" t="s">
        <v>1936</v>
      </c>
      <c r="C1934" s="9">
        <f t="shared" ca="1" si="60"/>
        <v>4</v>
      </c>
      <c r="D1934" s="9" t="s">
        <v>2116</v>
      </c>
      <c r="E1934" s="9" t="s">
        <v>2116</v>
      </c>
      <c r="F1934" s="10">
        <f t="shared" ca="1" si="61"/>
        <v>2.7294476512081001E-2</v>
      </c>
      <c r="G1934" s="3" t="str">
        <f>VLOOKUP(Table3[[#This Row],[PRODUCT ID]],Table1[[PRODUCT]:[SELLING PRICE]],1,FALSE)</f>
        <v>Product884</v>
      </c>
      <c r="H1934" s="3" t="str">
        <f>VLOOKUP(Table3[[#This Row],[PRODUCT ID]],Table1[[PRODUCT]:[SELLING PRICE]],2,FALSE)</f>
        <v>Category5</v>
      </c>
      <c r="I1934" s="3" t="str">
        <f>VLOOKUP(Table3[[#This Row],[PRODUCT ID]],Table1[[PRODUCT]:[SELLING PRICE]],3,FALSE)</f>
        <v>Kg</v>
      </c>
      <c r="J1934" s="16">
        <f ca="1">VLOOKUP(Table3[[#This Row],[PRODUCT ID]],Table1[[PRODUCT]:[SELLING PRICE]],4,FALSE)</f>
        <v>27</v>
      </c>
      <c r="K1934" s="16">
        <f ca="1">VLOOKUP(Table3[[#This Row],[PRODUCT ID]],Table1[[PRODUCT]:[SELLING PRICE]],5,FALSE)</f>
        <v>68.290262017695355</v>
      </c>
      <c r="L1934" s="16">
        <f ca="1">J1934*Table3[[#This Row],[QUANTITY]]</f>
        <v>108</v>
      </c>
      <c r="M1934" s="16">
        <f ca="1">K1934*Table3[[#This Row],[QUANTITY]]*(1-Table3[[#This Row],[DISCOUNT %]])</f>
        <v>265.70526026019803</v>
      </c>
      <c r="N1934" s="3">
        <f>DAY(Table3[[#This Row],[DATE]])</f>
        <v>17</v>
      </c>
      <c r="O1934" s="3" t="str">
        <f>TEXT(Table3[[#This Row],[DATE]],"mmm")</f>
        <v>Apr</v>
      </c>
      <c r="P1934" s="3">
        <f>YEAR(Table3[[#This Row],[DATE]])</f>
        <v>2026</v>
      </c>
    </row>
    <row r="1935" spans="1:16" x14ac:dyDescent="0.3">
      <c r="A1935" s="6">
        <v>46130</v>
      </c>
      <c r="B1935" s="7" t="s">
        <v>1937</v>
      </c>
      <c r="C1935" s="9">
        <f t="shared" ca="1" si="60"/>
        <v>2</v>
      </c>
      <c r="D1935" s="9" t="s">
        <v>2116</v>
      </c>
      <c r="E1935" s="9" t="s">
        <v>2116</v>
      </c>
      <c r="F1935" s="10">
        <f t="shared" ca="1" si="61"/>
        <v>2.9214246017585401E-2</v>
      </c>
      <c r="G1935" s="3" t="str">
        <f>VLOOKUP(Table3[[#This Row],[PRODUCT ID]],Table1[[PRODUCT]:[SELLING PRICE]],1,FALSE)</f>
        <v>Product885</v>
      </c>
      <c r="H1935" s="3" t="str">
        <f>VLOOKUP(Table3[[#This Row],[PRODUCT ID]],Table1[[PRODUCT]:[SELLING PRICE]],2,FALSE)</f>
        <v>Category1</v>
      </c>
      <c r="I1935" s="3" t="str">
        <f>VLOOKUP(Table3[[#This Row],[PRODUCT ID]],Table1[[PRODUCT]:[SELLING PRICE]],3,FALSE)</f>
        <v>Lt</v>
      </c>
      <c r="J1935" s="16">
        <f ca="1">VLOOKUP(Table3[[#This Row],[PRODUCT ID]],Table1[[PRODUCT]:[SELLING PRICE]],4,FALSE)</f>
        <v>110</v>
      </c>
      <c r="K1935" s="16">
        <f ca="1">VLOOKUP(Table3[[#This Row],[PRODUCT ID]],Table1[[PRODUCT]:[SELLING PRICE]],5,FALSE)</f>
        <v>50.036074379718045</v>
      </c>
      <c r="L1935" s="16">
        <f ca="1">J1935*Table3[[#This Row],[QUANTITY]]</f>
        <v>220</v>
      </c>
      <c r="M1935" s="16">
        <f ca="1">K1935*Table3[[#This Row],[QUANTITY]]*(1-Table3[[#This Row],[DISCOUNT %]])</f>
        <v>97.14861638606952</v>
      </c>
      <c r="N1935" s="3">
        <f>DAY(Table3[[#This Row],[DATE]])</f>
        <v>18</v>
      </c>
      <c r="O1935" s="3" t="str">
        <f>TEXT(Table3[[#This Row],[DATE]],"mmm")</f>
        <v>Apr</v>
      </c>
      <c r="P1935" s="3">
        <f>YEAR(Table3[[#This Row],[DATE]])</f>
        <v>2026</v>
      </c>
    </row>
    <row r="1936" spans="1:16" x14ac:dyDescent="0.3">
      <c r="A1936" s="6">
        <v>46131</v>
      </c>
      <c r="B1936" s="7" t="s">
        <v>1938</v>
      </c>
      <c r="C1936" s="9">
        <f t="shared" ca="1" si="60"/>
        <v>7</v>
      </c>
      <c r="D1936" s="9" t="s">
        <v>2116</v>
      </c>
      <c r="E1936" s="9" t="s">
        <v>2118</v>
      </c>
      <c r="F1936" s="10">
        <f t="shared" ca="1" si="61"/>
        <v>2.4936871216459836E-2</v>
      </c>
      <c r="G1936" s="3" t="str">
        <f>VLOOKUP(Table3[[#This Row],[PRODUCT ID]],Table1[[PRODUCT]:[SELLING PRICE]],1,FALSE)</f>
        <v>Product886</v>
      </c>
      <c r="H1936" s="3" t="str">
        <f>VLOOKUP(Table3[[#This Row],[PRODUCT ID]],Table1[[PRODUCT]:[SELLING PRICE]],2,FALSE)</f>
        <v>Category2</v>
      </c>
      <c r="I1936" s="3" t="str">
        <f>VLOOKUP(Table3[[#This Row],[PRODUCT ID]],Table1[[PRODUCT]:[SELLING PRICE]],3,FALSE)</f>
        <v>Ft</v>
      </c>
      <c r="J1936" s="16">
        <f ca="1">VLOOKUP(Table3[[#This Row],[PRODUCT ID]],Table1[[PRODUCT]:[SELLING PRICE]],4,FALSE)</f>
        <v>81</v>
      </c>
      <c r="K1936" s="16">
        <f ca="1">VLOOKUP(Table3[[#This Row],[PRODUCT ID]],Table1[[PRODUCT]:[SELLING PRICE]],5,FALSE)</f>
        <v>260.12171460678269</v>
      </c>
      <c r="L1936" s="16">
        <f ca="1">J1936*Table3[[#This Row],[QUANTITY]]</f>
        <v>567</v>
      </c>
      <c r="M1936" s="16">
        <f ca="1">K1936*Table3[[#This Row],[QUANTITY]]*(1-Table3[[#This Row],[DISCOUNT %]])</f>
        <v>1775.4456503632005</v>
      </c>
      <c r="N1936" s="3">
        <f>DAY(Table3[[#This Row],[DATE]])</f>
        <v>19</v>
      </c>
      <c r="O1936" s="3" t="str">
        <f>TEXT(Table3[[#This Row],[DATE]],"mmm")</f>
        <v>Apr</v>
      </c>
      <c r="P1936" s="3">
        <f>YEAR(Table3[[#This Row],[DATE]])</f>
        <v>2026</v>
      </c>
    </row>
    <row r="1937" spans="1:16" x14ac:dyDescent="0.3">
      <c r="A1937" s="6">
        <v>46132</v>
      </c>
      <c r="B1937" s="7" t="s">
        <v>1939</v>
      </c>
      <c r="C1937" s="9">
        <f t="shared" ca="1" si="60"/>
        <v>11</v>
      </c>
      <c r="D1937" s="9" t="s">
        <v>2116</v>
      </c>
      <c r="E1937" s="9" t="s">
        <v>2118</v>
      </c>
      <c r="F1937" s="10">
        <f t="shared" ca="1" si="61"/>
        <v>4.4873628653790937E-2</v>
      </c>
      <c r="G1937" s="3" t="str">
        <f>VLOOKUP(Table3[[#This Row],[PRODUCT ID]],Table1[[PRODUCT]:[SELLING PRICE]],1,FALSE)</f>
        <v>Product887</v>
      </c>
      <c r="H1937" s="3" t="str">
        <f>VLOOKUP(Table3[[#This Row],[PRODUCT ID]],Table1[[PRODUCT]:[SELLING PRICE]],2,FALSE)</f>
        <v>Category3</v>
      </c>
      <c r="I1937" s="3" t="str">
        <f>VLOOKUP(Table3[[#This Row],[PRODUCT ID]],Table1[[PRODUCT]:[SELLING PRICE]],3,FALSE)</f>
        <v>Kg</v>
      </c>
      <c r="J1937" s="16">
        <f ca="1">VLOOKUP(Table3[[#This Row],[PRODUCT ID]],Table1[[PRODUCT]:[SELLING PRICE]],4,FALSE)</f>
        <v>85</v>
      </c>
      <c r="K1937" s="16">
        <f ca="1">VLOOKUP(Table3[[#This Row],[PRODUCT ID]],Table1[[PRODUCT]:[SELLING PRICE]],5,FALSE)</f>
        <v>248.22979551092621</v>
      </c>
      <c r="L1937" s="16">
        <f ca="1">J1937*Table3[[#This Row],[QUANTITY]]</f>
        <v>935</v>
      </c>
      <c r="M1937" s="16">
        <f ca="1">K1937*Table3[[#This Row],[QUANTITY]]*(1-Table3[[#This Row],[DISCOUNT %]])</f>
        <v>2607.9990623099866</v>
      </c>
      <c r="N1937" s="3">
        <f>DAY(Table3[[#This Row],[DATE]])</f>
        <v>20</v>
      </c>
      <c r="O1937" s="3" t="str">
        <f>TEXT(Table3[[#This Row],[DATE]],"mmm")</f>
        <v>Apr</v>
      </c>
      <c r="P1937" s="3">
        <f>YEAR(Table3[[#This Row],[DATE]])</f>
        <v>2026</v>
      </c>
    </row>
    <row r="1938" spans="1:16" x14ac:dyDescent="0.3">
      <c r="A1938" s="6">
        <v>46133</v>
      </c>
      <c r="B1938" s="7" t="s">
        <v>1940</v>
      </c>
      <c r="C1938" s="9">
        <f t="shared" ca="1" si="60"/>
        <v>2</v>
      </c>
      <c r="D1938" s="9" t="s">
        <v>2115</v>
      </c>
      <c r="E1938" s="9" t="s">
        <v>2116</v>
      </c>
      <c r="F1938" s="10">
        <f t="shared" ca="1" si="61"/>
        <v>3.0236387779499399E-2</v>
      </c>
      <c r="G1938" s="3" t="str">
        <f>VLOOKUP(Table3[[#This Row],[PRODUCT ID]],Table1[[PRODUCT]:[SELLING PRICE]],1,FALSE)</f>
        <v>Product888</v>
      </c>
      <c r="H1938" s="3" t="str">
        <f>VLOOKUP(Table3[[#This Row],[PRODUCT ID]],Table1[[PRODUCT]:[SELLING PRICE]],2,FALSE)</f>
        <v>Category4</v>
      </c>
      <c r="I1938" s="3" t="str">
        <f>VLOOKUP(Table3[[#This Row],[PRODUCT ID]],Table1[[PRODUCT]:[SELLING PRICE]],3,FALSE)</f>
        <v>No</v>
      </c>
      <c r="J1938" s="16">
        <f ca="1">VLOOKUP(Table3[[#This Row],[PRODUCT ID]],Table1[[PRODUCT]:[SELLING PRICE]],4,FALSE)</f>
        <v>95</v>
      </c>
      <c r="K1938" s="16">
        <f ca="1">VLOOKUP(Table3[[#This Row],[PRODUCT ID]],Table1[[PRODUCT]:[SELLING PRICE]],5,FALSE)</f>
        <v>151.69018828782922</v>
      </c>
      <c r="L1938" s="16">
        <f ca="1">J1938*Table3[[#This Row],[QUANTITY]]</f>
        <v>190</v>
      </c>
      <c r="M1938" s="16">
        <f ca="1">K1938*Table3[[#This Row],[QUANTITY]]*(1-Table3[[#This Row],[DISCOUNT %]])</f>
        <v>294.20724986482628</v>
      </c>
      <c r="N1938" s="3">
        <f>DAY(Table3[[#This Row],[DATE]])</f>
        <v>21</v>
      </c>
      <c r="O1938" s="3" t="str">
        <f>TEXT(Table3[[#This Row],[DATE]],"mmm")</f>
        <v>Apr</v>
      </c>
      <c r="P1938" s="3">
        <f>YEAR(Table3[[#This Row],[DATE]])</f>
        <v>2026</v>
      </c>
    </row>
    <row r="1939" spans="1:16" x14ac:dyDescent="0.3">
      <c r="A1939" s="6">
        <v>46134</v>
      </c>
      <c r="B1939" s="7" t="s">
        <v>1941</v>
      </c>
      <c r="C1939" s="9">
        <f t="shared" ca="1" si="60"/>
        <v>11</v>
      </c>
      <c r="D1939" s="9" t="s">
        <v>2116</v>
      </c>
      <c r="E1939" s="9" t="s">
        <v>2116</v>
      </c>
      <c r="F1939" s="10">
        <f t="shared" ca="1" si="61"/>
        <v>1.3888244362261671E-2</v>
      </c>
      <c r="G1939" s="3" t="str">
        <f>VLOOKUP(Table3[[#This Row],[PRODUCT ID]],Table1[[PRODUCT]:[SELLING PRICE]],1,FALSE)</f>
        <v>Product889</v>
      </c>
      <c r="H1939" s="3" t="str">
        <f>VLOOKUP(Table3[[#This Row],[PRODUCT ID]],Table1[[PRODUCT]:[SELLING PRICE]],2,FALSE)</f>
        <v>Category1</v>
      </c>
      <c r="I1939" s="3" t="str">
        <f>VLOOKUP(Table3[[#This Row],[PRODUCT ID]],Table1[[PRODUCT]:[SELLING PRICE]],3,FALSE)</f>
        <v>No</v>
      </c>
      <c r="J1939" s="16">
        <f ca="1">VLOOKUP(Table3[[#This Row],[PRODUCT ID]],Table1[[PRODUCT]:[SELLING PRICE]],4,FALSE)</f>
        <v>141</v>
      </c>
      <c r="K1939" s="16">
        <f ca="1">VLOOKUP(Table3[[#This Row],[PRODUCT ID]],Table1[[PRODUCT]:[SELLING PRICE]],5,FALSE)</f>
        <v>267.86564440687141</v>
      </c>
      <c r="L1939" s="16">
        <f ca="1">J1939*Table3[[#This Row],[QUANTITY]]</f>
        <v>1551</v>
      </c>
      <c r="M1939" s="16">
        <f ca="1">K1939*Table3[[#This Row],[QUANTITY]]*(1-Table3[[#This Row],[DISCOUNT %]])</f>
        <v>2905.600069692035</v>
      </c>
      <c r="N1939" s="3">
        <f>DAY(Table3[[#This Row],[DATE]])</f>
        <v>22</v>
      </c>
      <c r="O1939" s="3" t="str">
        <f>TEXT(Table3[[#This Row],[DATE]],"mmm")</f>
        <v>Apr</v>
      </c>
      <c r="P1939" s="3">
        <f>YEAR(Table3[[#This Row],[DATE]])</f>
        <v>2026</v>
      </c>
    </row>
    <row r="1940" spans="1:16" x14ac:dyDescent="0.3">
      <c r="A1940" s="6">
        <v>46135</v>
      </c>
      <c r="B1940" s="7" t="s">
        <v>1942</v>
      </c>
      <c r="C1940" s="9">
        <f t="shared" ca="1" si="60"/>
        <v>9</v>
      </c>
      <c r="D1940" s="9" t="s">
        <v>2117</v>
      </c>
      <c r="E1940" s="9" t="s">
        <v>2116</v>
      </c>
      <c r="F1940" s="10">
        <f t="shared" ca="1" si="61"/>
        <v>3.6832102908843693E-2</v>
      </c>
      <c r="G1940" s="3" t="str">
        <f>VLOOKUP(Table3[[#This Row],[PRODUCT ID]],Table1[[PRODUCT]:[SELLING PRICE]],1,FALSE)</f>
        <v>Product890</v>
      </c>
      <c r="H1940" s="3" t="str">
        <f>VLOOKUP(Table3[[#This Row],[PRODUCT ID]],Table1[[PRODUCT]:[SELLING PRICE]],2,FALSE)</f>
        <v>Category2</v>
      </c>
      <c r="I1940" s="3" t="str">
        <f>VLOOKUP(Table3[[#This Row],[PRODUCT ID]],Table1[[PRODUCT]:[SELLING PRICE]],3,FALSE)</f>
        <v>Ft</v>
      </c>
      <c r="J1940" s="16">
        <f ca="1">VLOOKUP(Table3[[#This Row],[PRODUCT ID]],Table1[[PRODUCT]:[SELLING PRICE]],4,FALSE)</f>
        <v>59</v>
      </c>
      <c r="K1940" s="16">
        <f ca="1">VLOOKUP(Table3[[#This Row],[PRODUCT ID]],Table1[[PRODUCT]:[SELLING PRICE]],5,FALSE)</f>
        <v>147.38540631633612</v>
      </c>
      <c r="L1940" s="16">
        <f ca="1">J1940*Table3[[#This Row],[QUANTITY]]</f>
        <v>531</v>
      </c>
      <c r="M1940" s="16">
        <f ca="1">K1940*Table3[[#This Row],[QUANTITY]]*(1-Table3[[#This Row],[DISCOUNT %]])</f>
        <v>1277.6120267726799</v>
      </c>
      <c r="N1940" s="3">
        <f>DAY(Table3[[#This Row],[DATE]])</f>
        <v>23</v>
      </c>
      <c r="O1940" s="3" t="str">
        <f>TEXT(Table3[[#This Row],[DATE]],"mmm")</f>
        <v>Apr</v>
      </c>
      <c r="P1940" s="3">
        <f>YEAR(Table3[[#This Row],[DATE]])</f>
        <v>2026</v>
      </c>
    </row>
    <row r="1941" spans="1:16" x14ac:dyDescent="0.3">
      <c r="A1941" s="6">
        <v>46136</v>
      </c>
      <c r="B1941" s="7" t="s">
        <v>1943</v>
      </c>
      <c r="C1941" s="9">
        <f t="shared" ca="1" si="60"/>
        <v>10</v>
      </c>
      <c r="D1941" s="9" t="s">
        <v>2115</v>
      </c>
      <c r="E1941" s="9" t="s">
        <v>2116</v>
      </c>
      <c r="F1941" s="10">
        <f t="shared" ca="1" si="61"/>
        <v>9.4388207432004267E-2</v>
      </c>
      <c r="G1941" s="3" t="str">
        <f>VLOOKUP(Table3[[#This Row],[PRODUCT ID]],Table1[[PRODUCT]:[SELLING PRICE]],1,FALSE)</f>
        <v>Product891</v>
      </c>
      <c r="H1941" s="3" t="str">
        <f>VLOOKUP(Table3[[#This Row],[PRODUCT ID]],Table1[[PRODUCT]:[SELLING PRICE]],2,FALSE)</f>
        <v>Category3</v>
      </c>
      <c r="I1941" s="3" t="str">
        <f>VLOOKUP(Table3[[#This Row],[PRODUCT ID]],Table1[[PRODUCT]:[SELLING PRICE]],3,FALSE)</f>
        <v>No</v>
      </c>
      <c r="J1941" s="16">
        <f ca="1">VLOOKUP(Table3[[#This Row],[PRODUCT ID]],Table1[[PRODUCT]:[SELLING PRICE]],4,FALSE)</f>
        <v>82</v>
      </c>
      <c r="K1941" s="16">
        <f ca="1">VLOOKUP(Table3[[#This Row],[PRODUCT ID]],Table1[[PRODUCT]:[SELLING PRICE]],5,FALSE)</f>
        <v>54.971409143375361</v>
      </c>
      <c r="L1941" s="16">
        <f ca="1">J1941*Table3[[#This Row],[QUANTITY]]</f>
        <v>820</v>
      </c>
      <c r="M1941" s="16">
        <f ca="1">K1941*Table3[[#This Row],[QUANTITY]]*(1-Table3[[#This Row],[DISCOUNT %]])</f>
        <v>497.82756374320877</v>
      </c>
      <c r="N1941" s="3">
        <f>DAY(Table3[[#This Row],[DATE]])</f>
        <v>24</v>
      </c>
      <c r="O1941" s="3" t="str">
        <f>TEXT(Table3[[#This Row],[DATE]],"mmm")</f>
        <v>Apr</v>
      </c>
      <c r="P1941" s="3">
        <f>YEAR(Table3[[#This Row],[DATE]])</f>
        <v>2026</v>
      </c>
    </row>
    <row r="1942" spans="1:16" x14ac:dyDescent="0.3">
      <c r="A1942" s="6">
        <v>46137</v>
      </c>
      <c r="B1942" s="7" t="s">
        <v>1944</v>
      </c>
      <c r="C1942" s="9">
        <f t="shared" ca="1" si="60"/>
        <v>3</v>
      </c>
      <c r="D1942" s="9" t="s">
        <v>2115</v>
      </c>
      <c r="E1942" s="9" t="s">
        <v>2118</v>
      </c>
      <c r="F1942" s="10">
        <f t="shared" ca="1" si="61"/>
        <v>7.7926696606979151E-2</v>
      </c>
      <c r="G1942" s="3" t="str">
        <f>VLOOKUP(Table3[[#This Row],[PRODUCT ID]],Table1[[PRODUCT]:[SELLING PRICE]],1,FALSE)</f>
        <v>Product892</v>
      </c>
      <c r="H1942" s="3" t="str">
        <f>VLOOKUP(Table3[[#This Row],[PRODUCT ID]],Table1[[PRODUCT]:[SELLING PRICE]],2,FALSE)</f>
        <v>Category4</v>
      </c>
      <c r="I1942" s="3" t="str">
        <f>VLOOKUP(Table3[[#This Row],[PRODUCT ID]],Table1[[PRODUCT]:[SELLING PRICE]],3,FALSE)</f>
        <v>Kg</v>
      </c>
      <c r="J1942" s="16">
        <f ca="1">VLOOKUP(Table3[[#This Row],[PRODUCT ID]],Table1[[PRODUCT]:[SELLING PRICE]],4,FALSE)</f>
        <v>84</v>
      </c>
      <c r="K1942" s="16">
        <f ca="1">VLOOKUP(Table3[[#This Row],[PRODUCT ID]],Table1[[PRODUCT]:[SELLING PRICE]],5,FALSE)</f>
        <v>316.19850162344153</v>
      </c>
      <c r="L1942" s="16">
        <f ca="1">J1942*Table3[[#This Row],[QUANTITY]]</f>
        <v>252</v>
      </c>
      <c r="M1942" s="16">
        <f ca="1">K1942*Table3[[#This Row],[QUANTITY]]*(1-Table3[[#This Row],[DISCOUNT %]])</f>
        <v>874.6745907595506</v>
      </c>
      <c r="N1942" s="3">
        <f>DAY(Table3[[#This Row],[DATE]])</f>
        <v>25</v>
      </c>
      <c r="O1942" s="3" t="str">
        <f>TEXT(Table3[[#This Row],[DATE]],"mmm")</f>
        <v>Apr</v>
      </c>
      <c r="P1942" s="3">
        <f>YEAR(Table3[[#This Row],[DATE]])</f>
        <v>2026</v>
      </c>
    </row>
    <row r="1943" spans="1:16" x14ac:dyDescent="0.3">
      <c r="A1943" s="6">
        <v>46138</v>
      </c>
      <c r="B1943" s="7" t="s">
        <v>1945</v>
      </c>
      <c r="C1943" s="9">
        <f t="shared" ca="1" si="60"/>
        <v>8</v>
      </c>
      <c r="D1943" s="9" t="s">
        <v>2115</v>
      </c>
      <c r="E1943" s="9" t="s">
        <v>2116</v>
      </c>
      <c r="F1943" s="10">
        <f t="shared" ca="1" si="61"/>
        <v>1.9591771884288514E-3</v>
      </c>
      <c r="G1943" s="3" t="str">
        <f>VLOOKUP(Table3[[#This Row],[PRODUCT ID]],Table1[[PRODUCT]:[SELLING PRICE]],1,FALSE)</f>
        <v>Product893</v>
      </c>
      <c r="H1943" s="3" t="str">
        <f>VLOOKUP(Table3[[#This Row],[PRODUCT ID]],Table1[[PRODUCT]:[SELLING PRICE]],2,FALSE)</f>
        <v>Category5</v>
      </c>
      <c r="I1943" s="3" t="str">
        <f>VLOOKUP(Table3[[#This Row],[PRODUCT ID]],Table1[[PRODUCT]:[SELLING PRICE]],3,FALSE)</f>
        <v>Kg</v>
      </c>
      <c r="J1943" s="16">
        <f ca="1">VLOOKUP(Table3[[#This Row],[PRODUCT ID]],Table1[[PRODUCT]:[SELLING PRICE]],4,FALSE)</f>
        <v>136</v>
      </c>
      <c r="K1943" s="16">
        <f ca="1">VLOOKUP(Table3[[#This Row],[PRODUCT ID]],Table1[[PRODUCT]:[SELLING PRICE]],5,FALSE)</f>
        <v>140.87151806039725</v>
      </c>
      <c r="L1943" s="16">
        <f ca="1">J1943*Table3[[#This Row],[QUANTITY]]</f>
        <v>1088</v>
      </c>
      <c r="M1943" s="16">
        <f ca="1">K1943*Table3[[#This Row],[QUANTITY]]*(1-Table3[[#This Row],[DISCOUNT %]])</f>
        <v>1124.7642063657117</v>
      </c>
      <c r="N1943" s="3">
        <f>DAY(Table3[[#This Row],[DATE]])</f>
        <v>26</v>
      </c>
      <c r="O1943" s="3" t="str">
        <f>TEXT(Table3[[#This Row],[DATE]],"mmm")</f>
        <v>Apr</v>
      </c>
      <c r="P1943" s="3">
        <f>YEAR(Table3[[#This Row],[DATE]])</f>
        <v>2026</v>
      </c>
    </row>
    <row r="1944" spans="1:16" x14ac:dyDescent="0.3">
      <c r="A1944" s="6">
        <v>46139</v>
      </c>
      <c r="B1944" s="7" t="s">
        <v>1946</v>
      </c>
      <c r="C1944" s="9">
        <f t="shared" ca="1" si="60"/>
        <v>4</v>
      </c>
      <c r="D1944" s="9" t="s">
        <v>2116</v>
      </c>
      <c r="E1944" s="9" t="s">
        <v>2116</v>
      </c>
      <c r="F1944" s="10">
        <f t="shared" ca="1" si="61"/>
        <v>1.779179563573895E-2</v>
      </c>
      <c r="G1944" s="3" t="str">
        <f>VLOOKUP(Table3[[#This Row],[PRODUCT ID]],Table1[[PRODUCT]:[SELLING PRICE]],1,FALSE)</f>
        <v>Product894</v>
      </c>
      <c r="H1944" s="3" t="str">
        <f>VLOOKUP(Table3[[#This Row],[PRODUCT ID]],Table1[[PRODUCT]:[SELLING PRICE]],2,FALSE)</f>
        <v>Category1</v>
      </c>
      <c r="I1944" s="3" t="str">
        <f>VLOOKUP(Table3[[#This Row],[PRODUCT ID]],Table1[[PRODUCT]:[SELLING PRICE]],3,FALSE)</f>
        <v>Lt</v>
      </c>
      <c r="J1944" s="16">
        <f ca="1">VLOOKUP(Table3[[#This Row],[PRODUCT ID]],Table1[[PRODUCT]:[SELLING PRICE]],4,FALSE)</f>
        <v>15</v>
      </c>
      <c r="K1944" s="16">
        <f ca="1">VLOOKUP(Table3[[#This Row],[PRODUCT ID]],Table1[[PRODUCT]:[SELLING PRICE]],5,FALSE)</f>
        <v>174.98799096865579</v>
      </c>
      <c r="L1944" s="16">
        <f ca="1">J1944*Table3[[#This Row],[QUANTITY]]</f>
        <v>60</v>
      </c>
      <c r="M1944" s="16">
        <f ca="1">K1944*Table3[[#This Row],[QUANTITY]]*(1-Table3[[#This Row],[DISCOUNT %]])</f>
        <v>687.49856157853173</v>
      </c>
      <c r="N1944" s="3">
        <f>DAY(Table3[[#This Row],[DATE]])</f>
        <v>27</v>
      </c>
      <c r="O1944" s="3" t="str">
        <f>TEXT(Table3[[#This Row],[DATE]],"mmm")</f>
        <v>Apr</v>
      </c>
      <c r="P1944" s="3">
        <f>YEAR(Table3[[#This Row],[DATE]])</f>
        <v>2026</v>
      </c>
    </row>
    <row r="1945" spans="1:16" x14ac:dyDescent="0.3">
      <c r="A1945" s="6">
        <v>46140</v>
      </c>
      <c r="B1945" s="7" t="s">
        <v>1947</v>
      </c>
      <c r="C1945" s="9">
        <f t="shared" ca="1" si="60"/>
        <v>5</v>
      </c>
      <c r="D1945" s="9" t="s">
        <v>2116</v>
      </c>
      <c r="E1945" s="9" t="s">
        <v>2116</v>
      </c>
      <c r="F1945" s="10">
        <f t="shared" ca="1" si="61"/>
        <v>5.7544307040540976E-2</v>
      </c>
      <c r="G1945" s="3" t="str">
        <f>VLOOKUP(Table3[[#This Row],[PRODUCT ID]],Table1[[PRODUCT]:[SELLING PRICE]],1,FALSE)</f>
        <v>Product895</v>
      </c>
      <c r="H1945" s="3" t="str">
        <f>VLOOKUP(Table3[[#This Row],[PRODUCT ID]],Table1[[PRODUCT]:[SELLING PRICE]],2,FALSE)</f>
        <v>Category2</v>
      </c>
      <c r="I1945" s="3" t="str">
        <f>VLOOKUP(Table3[[#This Row],[PRODUCT ID]],Table1[[PRODUCT]:[SELLING PRICE]],3,FALSE)</f>
        <v>Kg</v>
      </c>
      <c r="J1945" s="16">
        <f ca="1">VLOOKUP(Table3[[#This Row],[PRODUCT ID]],Table1[[PRODUCT]:[SELLING PRICE]],4,FALSE)</f>
        <v>184</v>
      </c>
      <c r="K1945" s="16">
        <f ca="1">VLOOKUP(Table3[[#This Row],[PRODUCT ID]],Table1[[PRODUCT]:[SELLING PRICE]],5,FALSE)</f>
        <v>48.011919559748151</v>
      </c>
      <c r="L1945" s="16">
        <f ca="1">J1945*Table3[[#This Row],[QUANTITY]]</f>
        <v>920</v>
      </c>
      <c r="M1945" s="16">
        <f ca="1">K1945*Table3[[#This Row],[QUANTITY]]*(1-Table3[[#This Row],[DISCOUNT %]])</f>
        <v>226.24553459498122</v>
      </c>
      <c r="N1945" s="3">
        <f>DAY(Table3[[#This Row],[DATE]])</f>
        <v>28</v>
      </c>
      <c r="O1945" s="3" t="str">
        <f>TEXT(Table3[[#This Row],[DATE]],"mmm")</f>
        <v>Apr</v>
      </c>
      <c r="P1945" s="3">
        <f>YEAR(Table3[[#This Row],[DATE]])</f>
        <v>2026</v>
      </c>
    </row>
    <row r="1946" spans="1:16" x14ac:dyDescent="0.3">
      <c r="A1946" s="6">
        <v>46141</v>
      </c>
      <c r="B1946" s="7" t="s">
        <v>1948</v>
      </c>
      <c r="C1946" s="9">
        <f t="shared" ca="1" si="60"/>
        <v>3</v>
      </c>
      <c r="D1946" s="9" t="s">
        <v>2116</v>
      </c>
      <c r="E1946" s="9" t="s">
        <v>2116</v>
      </c>
      <c r="F1946" s="10">
        <f t="shared" ca="1" si="61"/>
        <v>5.8861981175107561E-2</v>
      </c>
      <c r="G1946" s="3" t="str">
        <f>VLOOKUP(Table3[[#This Row],[PRODUCT ID]],Table1[[PRODUCT]:[SELLING PRICE]],1,FALSE)</f>
        <v>Product896</v>
      </c>
      <c r="H1946" s="3" t="str">
        <f>VLOOKUP(Table3[[#This Row],[PRODUCT ID]],Table1[[PRODUCT]:[SELLING PRICE]],2,FALSE)</f>
        <v>Category3</v>
      </c>
      <c r="I1946" s="3" t="str">
        <f>VLOOKUP(Table3[[#This Row],[PRODUCT ID]],Table1[[PRODUCT]:[SELLING PRICE]],3,FALSE)</f>
        <v>Lt</v>
      </c>
      <c r="J1946" s="16">
        <f ca="1">VLOOKUP(Table3[[#This Row],[PRODUCT ID]],Table1[[PRODUCT]:[SELLING PRICE]],4,FALSE)</f>
        <v>135</v>
      </c>
      <c r="K1946" s="16">
        <f ca="1">VLOOKUP(Table3[[#This Row],[PRODUCT ID]],Table1[[PRODUCT]:[SELLING PRICE]],5,FALSE)</f>
        <v>220.35334839836878</v>
      </c>
      <c r="L1946" s="16">
        <f ca="1">J1946*Table3[[#This Row],[QUANTITY]]</f>
        <v>405</v>
      </c>
      <c r="M1946" s="16">
        <f ca="1">K1946*Table3[[#This Row],[QUANTITY]]*(1-Table3[[#This Row],[DISCOUNT %]])</f>
        <v>622.14874125921619</v>
      </c>
      <c r="N1946" s="3">
        <f>DAY(Table3[[#This Row],[DATE]])</f>
        <v>29</v>
      </c>
      <c r="O1946" s="3" t="str">
        <f>TEXT(Table3[[#This Row],[DATE]],"mmm")</f>
        <v>Apr</v>
      </c>
      <c r="P1946" s="3">
        <f>YEAR(Table3[[#This Row],[DATE]])</f>
        <v>2026</v>
      </c>
    </row>
    <row r="1947" spans="1:16" x14ac:dyDescent="0.3">
      <c r="A1947" s="6">
        <v>46142</v>
      </c>
      <c r="B1947" s="7" t="s">
        <v>1949</v>
      </c>
      <c r="C1947" s="9">
        <f t="shared" ca="1" si="60"/>
        <v>8</v>
      </c>
      <c r="D1947" s="9" t="s">
        <v>2115</v>
      </c>
      <c r="E1947" s="9" t="s">
        <v>2116</v>
      </c>
      <c r="F1947" s="10">
        <f t="shared" ca="1" si="61"/>
        <v>3.1134685248558391E-2</v>
      </c>
      <c r="G1947" s="3" t="str">
        <f>VLOOKUP(Table3[[#This Row],[PRODUCT ID]],Table1[[PRODUCT]:[SELLING PRICE]],1,FALSE)</f>
        <v>Product897</v>
      </c>
      <c r="H1947" s="3" t="str">
        <f>VLOOKUP(Table3[[#This Row],[PRODUCT ID]],Table1[[PRODUCT]:[SELLING PRICE]],2,FALSE)</f>
        <v>Category4</v>
      </c>
      <c r="I1947" s="3" t="str">
        <f>VLOOKUP(Table3[[#This Row],[PRODUCT ID]],Table1[[PRODUCT]:[SELLING PRICE]],3,FALSE)</f>
        <v>Ft</v>
      </c>
      <c r="J1947" s="16">
        <f ca="1">VLOOKUP(Table3[[#This Row],[PRODUCT ID]],Table1[[PRODUCT]:[SELLING PRICE]],4,FALSE)</f>
        <v>250</v>
      </c>
      <c r="K1947" s="16">
        <f ca="1">VLOOKUP(Table3[[#This Row],[PRODUCT ID]],Table1[[PRODUCT]:[SELLING PRICE]],5,FALSE)</f>
        <v>134.98359528040481</v>
      </c>
      <c r="L1947" s="16">
        <f ca="1">J1947*Table3[[#This Row],[QUANTITY]]</f>
        <v>2000</v>
      </c>
      <c r="M1947" s="16">
        <f ca="1">K1947*Table3[[#This Row],[QUANTITY]]*(1-Table3[[#This Row],[DISCOUNT %]])</f>
        <v>1046.247388221045</v>
      </c>
      <c r="N1947" s="3">
        <f>DAY(Table3[[#This Row],[DATE]])</f>
        <v>30</v>
      </c>
      <c r="O1947" s="3" t="str">
        <f>TEXT(Table3[[#This Row],[DATE]],"mmm")</f>
        <v>Apr</v>
      </c>
      <c r="P1947" s="3">
        <f>YEAR(Table3[[#This Row],[DATE]])</f>
        <v>2026</v>
      </c>
    </row>
    <row r="1948" spans="1:16" x14ac:dyDescent="0.3">
      <c r="A1948" s="6">
        <v>46143</v>
      </c>
      <c r="B1948" s="7" t="s">
        <v>1950</v>
      </c>
      <c r="C1948" s="9">
        <f t="shared" ca="1" si="60"/>
        <v>2</v>
      </c>
      <c r="D1948" s="9" t="s">
        <v>2117</v>
      </c>
      <c r="E1948" s="9" t="s">
        <v>2118</v>
      </c>
      <c r="F1948" s="10">
        <f t="shared" ca="1" si="61"/>
        <v>4.3704579193442408E-2</v>
      </c>
      <c r="G1948" s="3" t="str">
        <f>VLOOKUP(Table3[[#This Row],[PRODUCT ID]],Table1[[PRODUCT]:[SELLING PRICE]],1,FALSE)</f>
        <v>Product898</v>
      </c>
      <c r="H1948" s="3" t="str">
        <f>VLOOKUP(Table3[[#This Row],[PRODUCT ID]],Table1[[PRODUCT]:[SELLING PRICE]],2,FALSE)</f>
        <v>Category5</v>
      </c>
      <c r="I1948" s="3" t="str">
        <f>VLOOKUP(Table3[[#This Row],[PRODUCT ID]],Table1[[PRODUCT]:[SELLING PRICE]],3,FALSE)</f>
        <v>Kg</v>
      </c>
      <c r="J1948" s="16">
        <f ca="1">VLOOKUP(Table3[[#This Row],[PRODUCT ID]],Table1[[PRODUCT]:[SELLING PRICE]],4,FALSE)</f>
        <v>218</v>
      </c>
      <c r="K1948" s="16">
        <f ca="1">VLOOKUP(Table3[[#This Row],[PRODUCT ID]],Table1[[PRODUCT]:[SELLING PRICE]],5,FALSE)</f>
        <v>137.72656835229111</v>
      </c>
      <c r="L1948" s="16">
        <f ca="1">J1948*Table3[[#This Row],[QUANTITY]]</f>
        <v>436</v>
      </c>
      <c r="M1948" s="16">
        <f ca="1">K1948*Table3[[#This Row],[QUANTITY]]*(1-Table3[[#This Row],[DISCOUNT %]])</f>
        <v>263.41457327739471</v>
      </c>
      <c r="N1948" s="3">
        <f>DAY(Table3[[#This Row],[DATE]])</f>
        <v>1</v>
      </c>
      <c r="O1948" s="3" t="str">
        <f>TEXT(Table3[[#This Row],[DATE]],"mmm")</f>
        <v>May</v>
      </c>
      <c r="P1948" s="3">
        <f>YEAR(Table3[[#This Row],[DATE]])</f>
        <v>2026</v>
      </c>
    </row>
    <row r="1949" spans="1:16" x14ac:dyDescent="0.3">
      <c r="A1949" s="6">
        <v>46144</v>
      </c>
      <c r="B1949" s="7" t="s">
        <v>1951</v>
      </c>
      <c r="C1949" s="9">
        <f t="shared" ca="1" si="60"/>
        <v>9</v>
      </c>
      <c r="D1949" s="9" t="s">
        <v>2117</v>
      </c>
      <c r="E1949" s="9" t="s">
        <v>2118</v>
      </c>
      <c r="F1949" s="10">
        <f t="shared" ca="1" si="61"/>
        <v>3.2559670384964413E-2</v>
      </c>
      <c r="G1949" s="3" t="str">
        <f>VLOOKUP(Table3[[#This Row],[PRODUCT ID]],Table1[[PRODUCT]:[SELLING PRICE]],1,FALSE)</f>
        <v>Product899</v>
      </c>
      <c r="H1949" s="3" t="str">
        <f>VLOOKUP(Table3[[#This Row],[PRODUCT ID]],Table1[[PRODUCT]:[SELLING PRICE]],2,FALSE)</f>
        <v>Category1</v>
      </c>
      <c r="I1949" s="3" t="str">
        <f>VLOOKUP(Table3[[#This Row],[PRODUCT ID]],Table1[[PRODUCT]:[SELLING PRICE]],3,FALSE)</f>
        <v>No</v>
      </c>
      <c r="J1949" s="16">
        <f ca="1">VLOOKUP(Table3[[#This Row],[PRODUCT ID]],Table1[[PRODUCT]:[SELLING PRICE]],4,FALSE)</f>
        <v>33</v>
      </c>
      <c r="K1949" s="16">
        <f ca="1">VLOOKUP(Table3[[#This Row],[PRODUCT ID]],Table1[[PRODUCT]:[SELLING PRICE]],5,FALSE)</f>
        <v>142.34245249272487</v>
      </c>
      <c r="L1949" s="16">
        <f ca="1">J1949*Table3[[#This Row],[QUANTITY]]</f>
        <v>297</v>
      </c>
      <c r="M1949" s="16">
        <f ca="1">K1949*Table3[[#This Row],[QUANTITY]]*(1-Table3[[#This Row],[DISCOUNT %]])</f>
        <v>1239.3704624199688</v>
      </c>
      <c r="N1949" s="3">
        <f>DAY(Table3[[#This Row],[DATE]])</f>
        <v>2</v>
      </c>
      <c r="O1949" s="3" t="str">
        <f>TEXT(Table3[[#This Row],[DATE]],"mmm")</f>
        <v>May</v>
      </c>
      <c r="P1949" s="3">
        <f>YEAR(Table3[[#This Row],[DATE]])</f>
        <v>2026</v>
      </c>
    </row>
    <row r="1950" spans="1:16" x14ac:dyDescent="0.3">
      <c r="A1950" s="6">
        <v>46145</v>
      </c>
      <c r="B1950" s="7" t="s">
        <v>1952</v>
      </c>
      <c r="C1950" s="9">
        <f t="shared" ca="1" si="60"/>
        <v>5</v>
      </c>
      <c r="D1950" s="9" t="s">
        <v>2116</v>
      </c>
      <c r="E1950" s="9" t="s">
        <v>2116</v>
      </c>
      <c r="F1950" s="10">
        <f t="shared" ca="1" si="61"/>
        <v>6.7820480650642584E-2</v>
      </c>
      <c r="G1950" s="3" t="str">
        <f>VLOOKUP(Table3[[#This Row],[PRODUCT ID]],Table1[[PRODUCT]:[SELLING PRICE]],1,FALSE)</f>
        <v>Product900</v>
      </c>
      <c r="H1950" s="3" t="str">
        <f>VLOOKUP(Table3[[#This Row],[PRODUCT ID]],Table1[[PRODUCT]:[SELLING PRICE]],2,FALSE)</f>
        <v>Category2</v>
      </c>
      <c r="I1950" s="3" t="str">
        <f>VLOOKUP(Table3[[#This Row],[PRODUCT ID]],Table1[[PRODUCT]:[SELLING PRICE]],3,FALSE)</f>
        <v>No</v>
      </c>
      <c r="J1950" s="16">
        <f ca="1">VLOOKUP(Table3[[#This Row],[PRODUCT ID]],Table1[[PRODUCT]:[SELLING PRICE]],4,FALSE)</f>
        <v>116</v>
      </c>
      <c r="K1950" s="16">
        <f ca="1">VLOOKUP(Table3[[#This Row],[PRODUCT ID]],Table1[[PRODUCT]:[SELLING PRICE]],5,FALSE)</f>
        <v>230.52423346640063</v>
      </c>
      <c r="L1950" s="16">
        <f ca="1">J1950*Table3[[#This Row],[QUANTITY]]</f>
        <v>580</v>
      </c>
      <c r="M1950" s="16">
        <f ca="1">K1950*Table3[[#This Row],[QUANTITY]]*(1-Table3[[#This Row],[DISCOUNT %]])</f>
        <v>1074.4498457554419</v>
      </c>
      <c r="N1950" s="3">
        <f>DAY(Table3[[#This Row],[DATE]])</f>
        <v>3</v>
      </c>
      <c r="O1950" s="3" t="str">
        <f>TEXT(Table3[[#This Row],[DATE]],"mmm")</f>
        <v>May</v>
      </c>
      <c r="P1950" s="3">
        <f>YEAR(Table3[[#This Row],[DATE]])</f>
        <v>2026</v>
      </c>
    </row>
    <row r="1951" spans="1:16" x14ac:dyDescent="0.3">
      <c r="A1951" s="6">
        <v>46146</v>
      </c>
      <c r="B1951" s="7" t="s">
        <v>1953</v>
      </c>
      <c r="C1951" s="9">
        <f t="shared" ca="1" si="60"/>
        <v>12</v>
      </c>
      <c r="D1951" s="9" t="s">
        <v>2116</v>
      </c>
      <c r="E1951" s="9" t="s">
        <v>2116</v>
      </c>
      <c r="F1951" s="10">
        <f t="shared" ca="1" si="61"/>
        <v>4.6749551707128384E-2</v>
      </c>
      <c r="G1951" s="3" t="str">
        <f>VLOOKUP(Table3[[#This Row],[PRODUCT ID]],Table1[[PRODUCT]:[SELLING PRICE]],1,FALSE)</f>
        <v>Product901</v>
      </c>
      <c r="H1951" s="3" t="str">
        <f>VLOOKUP(Table3[[#This Row],[PRODUCT ID]],Table1[[PRODUCT]:[SELLING PRICE]],2,FALSE)</f>
        <v>Category3</v>
      </c>
      <c r="I1951" s="3" t="str">
        <f>VLOOKUP(Table3[[#This Row],[PRODUCT ID]],Table1[[PRODUCT]:[SELLING PRICE]],3,FALSE)</f>
        <v>Ft</v>
      </c>
      <c r="J1951" s="16">
        <f ca="1">VLOOKUP(Table3[[#This Row],[PRODUCT ID]],Table1[[PRODUCT]:[SELLING PRICE]],4,FALSE)</f>
        <v>153</v>
      </c>
      <c r="K1951" s="16">
        <f ca="1">VLOOKUP(Table3[[#This Row],[PRODUCT ID]],Table1[[PRODUCT]:[SELLING PRICE]],5,FALSE)</f>
        <v>127.29230868687671</v>
      </c>
      <c r="L1951" s="16">
        <f ca="1">J1951*Table3[[#This Row],[QUANTITY]]</f>
        <v>1836</v>
      </c>
      <c r="M1951" s="16">
        <f ca="1">K1951*Table3[[#This Row],[QUANTITY]]*(1-Table3[[#This Row],[DISCOUNT %]])</f>
        <v>1456.0974038399979</v>
      </c>
      <c r="N1951" s="3">
        <f>DAY(Table3[[#This Row],[DATE]])</f>
        <v>4</v>
      </c>
      <c r="O1951" s="3" t="str">
        <f>TEXT(Table3[[#This Row],[DATE]],"mmm")</f>
        <v>May</v>
      </c>
      <c r="P1951" s="3">
        <f>YEAR(Table3[[#This Row],[DATE]])</f>
        <v>2026</v>
      </c>
    </row>
    <row r="1952" spans="1:16" x14ac:dyDescent="0.3">
      <c r="A1952" s="6">
        <v>46147</v>
      </c>
      <c r="B1952" s="7" t="s">
        <v>1954</v>
      </c>
      <c r="C1952" s="9">
        <f t="shared" ca="1" si="60"/>
        <v>12</v>
      </c>
      <c r="D1952" s="9" t="s">
        <v>2116</v>
      </c>
      <c r="E1952" s="9" t="s">
        <v>2116</v>
      </c>
      <c r="F1952" s="10">
        <f t="shared" ca="1" si="61"/>
        <v>7.7889508586949764E-3</v>
      </c>
      <c r="G1952" s="3" t="str">
        <f>VLOOKUP(Table3[[#This Row],[PRODUCT ID]],Table1[[PRODUCT]:[SELLING PRICE]],1,FALSE)</f>
        <v>Product902</v>
      </c>
      <c r="H1952" s="3" t="str">
        <f>VLOOKUP(Table3[[#This Row],[PRODUCT ID]],Table1[[PRODUCT]:[SELLING PRICE]],2,FALSE)</f>
        <v>Category4</v>
      </c>
      <c r="I1952" s="3" t="str">
        <f>VLOOKUP(Table3[[#This Row],[PRODUCT ID]],Table1[[PRODUCT]:[SELLING PRICE]],3,FALSE)</f>
        <v>No</v>
      </c>
      <c r="J1952" s="16">
        <f ca="1">VLOOKUP(Table3[[#This Row],[PRODUCT ID]],Table1[[PRODUCT]:[SELLING PRICE]],4,FALSE)</f>
        <v>184</v>
      </c>
      <c r="K1952" s="16">
        <f ca="1">VLOOKUP(Table3[[#This Row],[PRODUCT ID]],Table1[[PRODUCT]:[SELLING PRICE]],5,FALSE)</f>
        <v>263.28930443426066</v>
      </c>
      <c r="L1952" s="16">
        <f ca="1">J1952*Table3[[#This Row],[QUANTITY]]</f>
        <v>2208</v>
      </c>
      <c r="M1952" s="16">
        <f ca="1">K1952*Table3[[#This Row],[QUANTITY]]*(1-Table3[[#This Row],[DISCOUNT %]])</f>
        <v>3134.8626837648267</v>
      </c>
      <c r="N1952" s="3">
        <f>DAY(Table3[[#This Row],[DATE]])</f>
        <v>5</v>
      </c>
      <c r="O1952" s="3" t="str">
        <f>TEXT(Table3[[#This Row],[DATE]],"mmm")</f>
        <v>May</v>
      </c>
      <c r="P1952" s="3">
        <f>YEAR(Table3[[#This Row],[DATE]])</f>
        <v>2026</v>
      </c>
    </row>
    <row r="1953" spans="1:16" x14ac:dyDescent="0.3">
      <c r="A1953" s="6">
        <v>46148</v>
      </c>
      <c r="B1953" s="7" t="s">
        <v>1955</v>
      </c>
      <c r="C1953" s="9">
        <f t="shared" ca="1" si="60"/>
        <v>7</v>
      </c>
      <c r="D1953" s="9" t="s">
        <v>2116</v>
      </c>
      <c r="E1953" s="9" t="s">
        <v>2116</v>
      </c>
      <c r="F1953" s="10">
        <f t="shared" ca="1" si="61"/>
        <v>4.6735215809267018E-2</v>
      </c>
      <c r="G1953" s="3" t="str">
        <f>VLOOKUP(Table3[[#This Row],[PRODUCT ID]],Table1[[PRODUCT]:[SELLING PRICE]],1,FALSE)</f>
        <v>Product903</v>
      </c>
      <c r="H1953" s="3" t="str">
        <f>VLOOKUP(Table3[[#This Row],[PRODUCT ID]],Table1[[PRODUCT]:[SELLING PRICE]],2,FALSE)</f>
        <v>Category5</v>
      </c>
      <c r="I1953" s="3" t="str">
        <f>VLOOKUP(Table3[[#This Row],[PRODUCT ID]],Table1[[PRODUCT]:[SELLING PRICE]],3,FALSE)</f>
        <v>Kg</v>
      </c>
      <c r="J1953" s="16">
        <f ca="1">VLOOKUP(Table3[[#This Row],[PRODUCT ID]],Table1[[PRODUCT]:[SELLING PRICE]],4,FALSE)</f>
        <v>29</v>
      </c>
      <c r="K1953" s="16">
        <f ca="1">VLOOKUP(Table3[[#This Row],[PRODUCT ID]],Table1[[PRODUCT]:[SELLING PRICE]],5,FALSE)</f>
        <v>100.68140775743967</v>
      </c>
      <c r="L1953" s="16">
        <f ca="1">J1953*Table3[[#This Row],[QUANTITY]]</f>
        <v>203</v>
      </c>
      <c r="M1953" s="16">
        <f ca="1">K1953*Table3[[#This Row],[QUANTITY]]*(1-Table3[[#This Row],[DISCOUNT %]])</f>
        <v>671.83228306540445</v>
      </c>
      <c r="N1953" s="3">
        <f>DAY(Table3[[#This Row],[DATE]])</f>
        <v>6</v>
      </c>
      <c r="O1953" s="3" t="str">
        <f>TEXT(Table3[[#This Row],[DATE]],"mmm")</f>
        <v>May</v>
      </c>
      <c r="P1953" s="3">
        <f>YEAR(Table3[[#This Row],[DATE]])</f>
        <v>2026</v>
      </c>
    </row>
    <row r="1954" spans="1:16" x14ac:dyDescent="0.3">
      <c r="A1954" s="6">
        <v>46149</v>
      </c>
      <c r="B1954" s="7" t="s">
        <v>1956</v>
      </c>
      <c r="C1954" s="9">
        <f t="shared" ca="1" si="60"/>
        <v>3</v>
      </c>
      <c r="D1954" s="9" t="s">
        <v>2115</v>
      </c>
      <c r="E1954" s="9" t="s">
        <v>2118</v>
      </c>
      <c r="F1954" s="10">
        <f t="shared" ca="1" si="61"/>
        <v>2.1151216019980046E-3</v>
      </c>
      <c r="G1954" s="3" t="str">
        <f>VLOOKUP(Table3[[#This Row],[PRODUCT ID]],Table1[[PRODUCT]:[SELLING PRICE]],1,FALSE)</f>
        <v>Product904</v>
      </c>
      <c r="H1954" s="3" t="str">
        <f>VLOOKUP(Table3[[#This Row],[PRODUCT ID]],Table1[[PRODUCT]:[SELLING PRICE]],2,FALSE)</f>
        <v>Category1</v>
      </c>
      <c r="I1954" s="3" t="str">
        <f>VLOOKUP(Table3[[#This Row],[PRODUCT ID]],Table1[[PRODUCT]:[SELLING PRICE]],3,FALSE)</f>
        <v>Kg</v>
      </c>
      <c r="J1954" s="16">
        <f ca="1">VLOOKUP(Table3[[#This Row],[PRODUCT ID]],Table1[[PRODUCT]:[SELLING PRICE]],4,FALSE)</f>
        <v>93</v>
      </c>
      <c r="K1954" s="16">
        <f ca="1">VLOOKUP(Table3[[#This Row],[PRODUCT ID]],Table1[[PRODUCT]:[SELLING PRICE]],5,FALSE)</f>
        <v>131.78312377771204</v>
      </c>
      <c r="L1954" s="16">
        <f ca="1">J1954*Table3[[#This Row],[QUANTITY]]</f>
        <v>279</v>
      </c>
      <c r="M1954" s="16">
        <f ca="1">K1954*Table3[[#This Row],[QUANTITY]]*(1-Table3[[#This Row],[DISCOUNT %]])</f>
        <v>394.51315933749305</v>
      </c>
      <c r="N1954" s="3">
        <f>DAY(Table3[[#This Row],[DATE]])</f>
        <v>7</v>
      </c>
      <c r="O1954" s="3" t="str">
        <f>TEXT(Table3[[#This Row],[DATE]],"mmm")</f>
        <v>May</v>
      </c>
      <c r="P1954" s="3">
        <f>YEAR(Table3[[#This Row],[DATE]])</f>
        <v>2026</v>
      </c>
    </row>
    <row r="1955" spans="1:16" x14ac:dyDescent="0.3">
      <c r="A1955" s="6">
        <v>46150</v>
      </c>
      <c r="B1955" s="7" t="s">
        <v>1957</v>
      </c>
      <c r="C1955" s="9">
        <f t="shared" ca="1" si="60"/>
        <v>5</v>
      </c>
      <c r="D1955" s="9" t="s">
        <v>2116</v>
      </c>
      <c r="E1955" s="9" t="s">
        <v>2116</v>
      </c>
      <c r="F1955" s="10">
        <f t="shared" ca="1" si="61"/>
        <v>6.5942681791399951E-4</v>
      </c>
      <c r="G1955" s="3" t="str">
        <f>VLOOKUP(Table3[[#This Row],[PRODUCT ID]],Table1[[PRODUCT]:[SELLING PRICE]],1,FALSE)</f>
        <v>Product905</v>
      </c>
      <c r="H1955" s="3" t="str">
        <f>VLOOKUP(Table3[[#This Row],[PRODUCT ID]],Table1[[PRODUCT]:[SELLING PRICE]],2,FALSE)</f>
        <v>Category2</v>
      </c>
      <c r="I1955" s="3" t="str">
        <f>VLOOKUP(Table3[[#This Row],[PRODUCT ID]],Table1[[PRODUCT]:[SELLING PRICE]],3,FALSE)</f>
        <v>Lt</v>
      </c>
      <c r="J1955" s="16">
        <f ca="1">VLOOKUP(Table3[[#This Row],[PRODUCT ID]],Table1[[PRODUCT]:[SELLING PRICE]],4,FALSE)</f>
        <v>182</v>
      </c>
      <c r="K1955" s="16">
        <f ca="1">VLOOKUP(Table3[[#This Row],[PRODUCT ID]],Table1[[PRODUCT]:[SELLING PRICE]],5,FALSE)</f>
        <v>312.82742216548286</v>
      </c>
      <c r="L1955" s="16">
        <f ca="1">J1955*Table3[[#This Row],[QUANTITY]]</f>
        <v>910</v>
      </c>
      <c r="M1955" s="16">
        <f ca="1">K1955*Table3[[#This Row],[QUANTITY]]*(1-Table3[[#This Row],[DISCOUNT %]])</f>
        <v>1563.1056768696403</v>
      </c>
      <c r="N1955" s="3">
        <f>DAY(Table3[[#This Row],[DATE]])</f>
        <v>8</v>
      </c>
      <c r="O1955" s="3" t="str">
        <f>TEXT(Table3[[#This Row],[DATE]],"mmm")</f>
        <v>May</v>
      </c>
      <c r="P1955" s="3">
        <f>YEAR(Table3[[#This Row],[DATE]])</f>
        <v>2026</v>
      </c>
    </row>
    <row r="1956" spans="1:16" x14ac:dyDescent="0.3">
      <c r="A1956" s="6">
        <v>46151</v>
      </c>
      <c r="B1956" s="7" t="s">
        <v>1958</v>
      </c>
      <c r="C1956" s="9">
        <f t="shared" ca="1" si="60"/>
        <v>15</v>
      </c>
      <c r="D1956" s="9" t="s">
        <v>2117</v>
      </c>
      <c r="E1956" s="9" t="s">
        <v>2116</v>
      </c>
      <c r="F1956" s="10">
        <f t="shared" ca="1" si="61"/>
        <v>1.2284651188843244E-2</v>
      </c>
      <c r="G1956" s="3" t="str">
        <f>VLOOKUP(Table3[[#This Row],[PRODUCT ID]],Table1[[PRODUCT]:[SELLING PRICE]],1,FALSE)</f>
        <v>Product906</v>
      </c>
      <c r="H1956" s="3" t="str">
        <f>VLOOKUP(Table3[[#This Row],[PRODUCT ID]],Table1[[PRODUCT]:[SELLING PRICE]],2,FALSE)</f>
        <v>Category3</v>
      </c>
      <c r="I1956" s="3" t="str">
        <f>VLOOKUP(Table3[[#This Row],[PRODUCT ID]],Table1[[PRODUCT]:[SELLING PRICE]],3,FALSE)</f>
        <v>Kg</v>
      </c>
      <c r="J1956" s="16">
        <f ca="1">VLOOKUP(Table3[[#This Row],[PRODUCT ID]],Table1[[PRODUCT]:[SELLING PRICE]],4,FALSE)</f>
        <v>116</v>
      </c>
      <c r="K1956" s="16">
        <f ca="1">VLOOKUP(Table3[[#This Row],[PRODUCT ID]],Table1[[PRODUCT]:[SELLING PRICE]],5,FALSE)</f>
        <v>246.975541550944</v>
      </c>
      <c r="L1956" s="16">
        <f ca="1">J1956*Table3[[#This Row],[QUANTITY]]</f>
        <v>1740</v>
      </c>
      <c r="M1956" s="16">
        <f ca="1">K1956*Table3[[#This Row],[QUANTITY]]*(1-Table3[[#This Row],[DISCOUNT %]])</f>
        <v>3659.122997562225</v>
      </c>
      <c r="N1956" s="3">
        <f>DAY(Table3[[#This Row],[DATE]])</f>
        <v>9</v>
      </c>
      <c r="O1956" s="3" t="str">
        <f>TEXT(Table3[[#This Row],[DATE]],"mmm")</f>
        <v>May</v>
      </c>
      <c r="P1956" s="3">
        <f>YEAR(Table3[[#This Row],[DATE]])</f>
        <v>2026</v>
      </c>
    </row>
    <row r="1957" spans="1:16" x14ac:dyDescent="0.3">
      <c r="A1957" s="6">
        <v>46152</v>
      </c>
      <c r="B1957" s="7" t="s">
        <v>1959</v>
      </c>
      <c r="C1957" s="9">
        <f t="shared" ca="1" si="60"/>
        <v>13</v>
      </c>
      <c r="D1957" s="9" t="s">
        <v>2115</v>
      </c>
      <c r="E1957" s="9" t="s">
        <v>2116</v>
      </c>
      <c r="F1957" s="10">
        <f t="shared" ca="1" si="61"/>
        <v>3.5110072028964968E-2</v>
      </c>
      <c r="G1957" s="3" t="str">
        <f>VLOOKUP(Table3[[#This Row],[PRODUCT ID]],Table1[[PRODUCT]:[SELLING PRICE]],1,FALSE)</f>
        <v>Product907</v>
      </c>
      <c r="H1957" s="3" t="str">
        <f>VLOOKUP(Table3[[#This Row],[PRODUCT ID]],Table1[[PRODUCT]:[SELLING PRICE]],2,FALSE)</f>
        <v>Category4</v>
      </c>
      <c r="I1957" s="3" t="str">
        <f>VLOOKUP(Table3[[#This Row],[PRODUCT ID]],Table1[[PRODUCT]:[SELLING PRICE]],3,FALSE)</f>
        <v>Lt</v>
      </c>
      <c r="J1957" s="16">
        <f ca="1">VLOOKUP(Table3[[#This Row],[PRODUCT ID]],Table1[[PRODUCT]:[SELLING PRICE]],4,FALSE)</f>
        <v>203</v>
      </c>
      <c r="K1957" s="16">
        <f ca="1">VLOOKUP(Table3[[#This Row],[PRODUCT ID]],Table1[[PRODUCT]:[SELLING PRICE]],5,FALSE)</f>
        <v>69.744783606334906</v>
      </c>
      <c r="L1957" s="16">
        <f ca="1">J1957*Table3[[#This Row],[QUANTITY]]</f>
        <v>2639</v>
      </c>
      <c r="M1957" s="16">
        <f ca="1">K1957*Table3[[#This Row],[QUANTITY]]*(1-Table3[[#This Row],[DISCOUNT %]])</f>
        <v>874.84850999353489</v>
      </c>
      <c r="N1957" s="3">
        <f>DAY(Table3[[#This Row],[DATE]])</f>
        <v>10</v>
      </c>
      <c r="O1957" s="3" t="str">
        <f>TEXT(Table3[[#This Row],[DATE]],"mmm")</f>
        <v>May</v>
      </c>
      <c r="P1957" s="3">
        <f>YEAR(Table3[[#This Row],[DATE]])</f>
        <v>2026</v>
      </c>
    </row>
    <row r="1958" spans="1:16" x14ac:dyDescent="0.3">
      <c r="A1958" s="6">
        <v>46153</v>
      </c>
      <c r="B1958" s="7" t="s">
        <v>1960</v>
      </c>
      <c r="C1958" s="9">
        <f t="shared" ca="1" si="60"/>
        <v>11</v>
      </c>
      <c r="D1958" s="9" t="s">
        <v>2115</v>
      </c>
      <c r="E1958" s="9" t="s">
        <v>2116</v>
      </c>
      <c r="F1958" s="10">
        <f t="shared" ca="1" si="61"/>
        <v>6.406915171332174E-2</v>
      </c>
      <c r="G1958" s="3" t="str">
        <f>VLOOKUP(Table3[[#This Row],[PRODUCT ID]],Table1[[PRODUCT]:[SELLING PRICE]],1,FALSE)</f>
        <v>Product908</v>
      </c>
      <c r="H1958" s="3" t="str">
        <f>VLOOKUP(Table3[[#This Row],[PRODUCT ID]],Table1[[PRODUCT]:[SELLING PRICE]],2,FALSE)</f>
        <v>Category5</v>
      </c>
      <c r="I1958" s="3" t="str">
        <f>VLOOKUP(Table3[[#This Row],[PRODUCT ID]],Table1[[PRODUCT]:[SELLING PRICE]],3,FALSE)</f>
        <v>Ft</v>
      </c>
      <c r="J1958" s="16">
        <f ca="1">VLOOKUP(Table3[[#This Row],[PRODUCT ID]],Table1[[PRODUCT]:[SELLING PRICE]],4,FALSE)</f>
        <v>128</v>
      </c>
      <c r="K1958" s="16">
        <f ca="1">VLOOKUP(Table3[[#This Row],[PRODUCT ID]],Table1[[PRODUCT]:[SELLING PRICE]],5,FALSE)</f>
        <v>284.99769670136567</v>
      </c>
      <c r="L1958" s="16">
        <f ca="1">J1958*Table3[[#This Row],[QUANTITY]]</f>
        <v>1408</v>
      </c>
      <c r="M1958" s="16">
        <f ca="1">K1958*Table3[[#This Row],[QUANTITY]]*(1-Table3[[#This Row],[DISCOUNT %]])</f>
        <v>2934.119496368045</v>
      </c>
      <c r="N1958" s="3">
        <f>DAY(Table3[[#This Row],[DATE]])</f>
        <v>11</v>
      </c>
      <c r="O1958" s="3" t="str">
        <f>TEXT(Table3[[#This Row],[DATE]],"mmm")</f>
        <v>May</v>
      </c>
      <c r="P1958" s="3">
        <f>YEAR(Table3[[#This Row],[DATE]])</f>
        <v>2026</v>
      </c>
    </row>
    <row r="1959" spans="1:16" x14ac:dyDescent="0.3">
      <c r="A1959" s="6">
        <v>46154</v>
      </c>
      <c r="B1959" s="7" t="s">
        <v>1961</v>
      </c>
      <c r="C1959" s="9">
        <f t="shared" ca="1" si="60"/>
        <v>5</v>
      </c>
      <c r="D1959" s="9" t="s">
        <v>2115</v>
      </c>
      <c r="E1959" s="9" t="s">
        <v>2116</v>
      </c>
      <c r="F1959" s="10">
        <f t="shared" ca="1" si="61"/>
        <v>7.7796518386962346E-2</v>
      </c>
      <c r="G1959" s="3" t="str">
        <f>VLOOKUP(Table3[[#This Row],[PRODUCT ID]],Table1[[PRODUCT]:[SELLING PRICE]],1,FALSE)</f>
        <v>Product909</v>
      </c>
      <c r="H1959" s="3" t="str">
        <f>VLOOKUP(Table3[[#This Row],[PRODUCT ID]],Table1[[PRODUCT]:[SELLING PRICE]],2,FALSE)</f>
        <v>Category1</v>
      </c>
      <c r="I1959" s="3" t="str">
        <f>VLOOKUP(Table3[[#This Row],[PRODUCT ID]],Table1[[PRODUCT]:[SELLING PRICE]],3,FALSE)</f>
        <v>Kg</v>
      </c>
      <c r="J1959" s="16">
        <f ca="1">VLOOKUP(Table3[[#This Row],[PRODUCT ID]],Table1[[PRODUCT]:[SELLING PRICE]],4,FALSE)</f>
        <v>138</v>
      </c>
      <c r="K1959" s="16">
        <f ca="1">VLOOKUP(Table3[[#This Row],[PRODUCT ID]],Table1[[PRODUCT]:[SELLING PRICE]],5,FALSE)</f>
        <v>42.881177761106628</v>
      </c>
      <c r="L1959" s="16">
        <f ca="1">J1959*Table3[[#This Row],[QUANTITY]]</f>
        <v>690</v>
      </c>
      <c r="M1959" s="16">
        <f ca="1">K1959*Table3[[#This Row],[QUANTITY]]*(1-Table3[[#This Row],[DISCOUNT %]])</f>
        <v>197.72585713480049</v>
      </c>
      <c r="N1959" s="3">
        <f>DAY(Table3[[#This Row],[DATE]])</f>
        <v>12</v>
      </c>
      <c r="O1959" s="3" t="str">
        <f>TEXT(Table3[[#This Row],[DATE]],"mmm")</f>
        <v>May</v>
      </c>
      <c r="P1959" s="3">
        <f>YEAR(Table3[[#This Row],[DATE]])</f>
        <v>2026</v>
      </c>
    </row>
    <row r="1960" spans="1:16" x14ac:dyDescent="0.3">
      <c r="A1960" s="6">
        <v>46155</v>
      </c>
      <c r="B1960" s="7" t="s">
        <v>1962</v>
      </c>
      <c r="C1960" s="9">
        <f t="shared" ca="1" si="60"/>
        <v>4</v>
      </c>
      <c r="D1960" s="9" t="s">
        <v>2116</v>
      </c>
      <c r="E1960" s="9" t="s">
        <v>2118</v>
      </c>
      <c r="F1960" s="10">
        <f t="shared" ca="1" si="61"/>
        <v>9.6512667902150073E-2</v>
      </c>
      <c r="G1960" s="3" t="str">
        <f>VLOOKUP(Table3[[#This Row],[PRODUCT ID]],Table1[[PRODUCT]:[SELLING PRICE]],1,FALSE)</f>
        <v>Product910</v>
      </c>
      <c r="H1960" s="3" t="str">
        <f>VLOOKUP(Table3[[#This Row],[PRODUCT ID]],Table1[[PRODUCT]:[SELLING PRICE]],2,FALSE)</f>
        <v>Category2</v>
      </c>
      <c r="I1960" s="3" t="str">
        <f>VLOOKUP(Table3[[#This Row],[PRODUCT ID]],Table1[[PRODUCT]:[SELLING PRICE]],3,FALSE)</f>
        <v>No</v>
      </c>
      <c r="J1960" s="16">
        <f ca="1">VLOOKUP(Table3[[#This Row],[PRODUCT ID]],Table1[[PRODUCT]:[SELLING PRICE]],4,FALSE)</f>
        <v>99</v>
      </c>
      <c r="K1960" s="16">
        <f ca="1">VLOOKUP(Table3[[#This Row],[PRODUCT ID]],Table1[[PRODUCT]:[SELLING PRICE]],5,FALSE)</f>
        <v>208.15967475571708</v>
      </c>
      <c r="L1960" s="16">
        <f ca="1">J1960*Table3[[#This Row],[QUANTITY]]</f>
        <v>396</v>
      </c>
      <c r="M1960" s="16">
        <f ca="1">K1960*Table3[[#This Row],[QUANTITY]]*(1-Table3[[#This Row],[DISCOUNT %]])</f>
        <v>752.27851678159595</v>
      </c>
      <c r="N1960" s="3">
        <f>DAY(Table3[[#This Row],[DATE]])</f>
        <v>13</v>
      </c>
      <c r="O1960" s="3" t="str">
        <f>TEXT(Table3[[#This Row],[DATE]],"mmm")</f>
        <v>May</v>
      </c>
      <c r="P1960" s="3">
        <f>YEAR(Table3[[#This Row],[DATE]])</f>
        <v>2026</v>
      </c>
    </row>
    <row r="1961" spans="1:16" x14ac:dyDescent="0.3">
      <c r="A1961" s="6">
        <v>46156</v>
      </c>
      <c r="B1961" s="7" t="s">
        <v>1963</v>
      </c>
      <c r="C1961" s="9">
        <f t="shared" ca="1" si="60"/>
        <v>15</v>
      </c>
      <c r="D1961" s="9" t="s">
        <v>2116</v>
      </c>
      <c r="E1961" s="9" t="s">
        <v>2118</v>
      </c>
      <c r="F1961" s="10">
        <f t="shared" ca="1" si="61"/>
        <v>1.138780755618718E-3</v>
      </c>
      <c r="G1961" s="3" t="str">
        <f>VLOOKUP(Table3[[#This Row],[PRODUCT ID]],Table1[[PRODUCT]:[SELLING PRICE]],1,FALSE)</f>
        <v>Product911</v>
      </c>
      <c r="H1961" s="3" t="str">
        <f>VLOOKUP(Table3[[#This Row],[PRODUCT ID]],Table1[[PRODUCT]:[SELLING PRICE]],2,FALSE)</f>
        <v>Category3</v>
      </c>
      <c r="I1961" s="3" t="str">
        <f>VLOOKUP(Table3[[#This Row],[PRODUCT ID]],Table1[[PRODUCT]:[SELLING PRICE]],3,FALSE)</f>
        <v>No</v>
      </c>
      <c r="J1961" s="16">
        <f ca="1">VLOOKUP(Table3[[#This Row],[PRODUCT ID]],Table1[[PRODUCT]:[SELLING PRICE]],4,FALSE)</f>
        <v>137</v>
      </c>
      <c r="K1961" s="16">
        <f ca="1">VLOOKUP(Table3[[#This Row],[PRODUCT ID]],Table1[[PRODUCT]:[SELLING PRICE]],5,FALSE)</f>
        <v>255.38320954191337</v>
      </c>
      <c r="L1961" s="16">
        <f ca="1">J1961*Table3[[#This Row],[QUANTITY]]</f>
        <v>2055</v>
      </c>
      <c r="M1961" s="16">
        <f ca="1">K1961*Table3[[#This Row],[QUANTITY]]*(1-Table3[[#This Row],[DISCOUNT %]])</f>
        <v>3826.3857608636836</v>
      </c>
      <c r="N1961" s="3">
        <f>DAY(Table3[[#This Row],[DATE]])</f>
        <v>14</v>
      </c>
      <c r="O1961" s="3" t="str">
        <f>TEXT(Table3[[#This Row],[DATE]],"mmm")</f>
        <v>May</v>
      </c>
      <c r="P1961" s="3">
        <f>YEAR(Table3[[#This Row],[DATE]])</f>
        <v>2026</v>
      </c>
    </row>
    <row r="1962" spans="1:16" x14ac:dyDescent="0.3">
      <c r="A1962" s="6">
        <v>46157</v>
      </c>
      <c r="B1962" s="7" t="s">
        <v>1964</v>
      </c>
      <c r="C1962" s="9">
        <f t="shared" ca="1" si="60"/>
        <v>9</v>
      </c>
      <c r="D1962" s="9" t="s">
        <v>2116</v>
      </c>
      <c r="E1962" s="9" t="s">
        <v>2116</v>
      </c>
      <c r="F1962" s="10">
        <f t="shared" ca="1" si="61"/>
        <v>5.8221547201076931E-2</v>
      </c>
      <c r="G1962" s="3" t="str">
        <f>VLOOKUP(Table3[[#This Row],[PRODUCT ID]],Table1[[PRODUCT]:[SELLING PRICE]],1,FALSE)</f>
        <v>Product912</v>
      </c>
      <c r="H1962" s="3" t="str">
        <f>VLOOKUP(Table3[[#This Row],[PRODUCT ID]],Table1[[PRODUCT]:[SELLING PRICE]],2,FALSE)</f>
        <v>Category4</v>
      </c>
      <c r="I1962" s="3" t="str">
        <f>VLOOKUP(Table3[[#This Row],[PRODUCT ID]],Table1[[PRODUCT]:[SELLING PRICE]],3,FALSE)</f>
        <v>Ft</v>
      </c>
      <c r="J1962" s="16">
        <f ca="1">VLOOKUP(Table3[[#This Row],[PRODUCT ID]],Table1[[PRODUCT]:[SELLING PRICE]],4,FALSE)</f>
        <v>26</v>
      </c>
      <c r="K1962" s="16">
        <f ca="1">VLOOKUP(Table3[[#This Row],[PRODUCT ID]],Table1[[PRODUCT]:[SELLING PRICE]],5,FALSE)</f>
        <v>285.45690606964723</v>
      </c>
      <c r="L1962" s="16">
        <f ca="1">J1962*Table3[[#This Row],[QUANTITY]]</f>
        <v>234</v>
      </c>
      <c r="M1962" s="16">
        <f ca="1">K1962*Table3[[#This Row],[QUANTITY]]*(1-Table3[[#This Row],[DISCOUNT %]])</f>
        <v>2419.5344700513588</v>
      </c>
      <c r="N1962" s="3">
        <f>DAY(Table3[[#This Row],[DATE]])</f>
        <v>15</v>
      </c>
      <c r="O1962" s="3" t="str">
        <f>TEXT(Table3[[#This Row],[DATE]],"mmm")</f>
        <v>May</v>
      </c>
      <c r="P1962" s="3">
        <f>YEAR(Table3[[#This Row],[DATE]])</f>
        <v>2026</v>
      </c>
    </row>
    <row r="1963" spans="1:16" x14ac:dyDescent="0.3">
      <c r="A1963" s="6">
        <v>46158</v>
      </c>
      <c r="B1963" s="7" t="s">
        <v>1965</v>
      </c>
      <c r="C1963" s="9">
        <f t="shared" ca="1" si="60"/>
        <v>15</v>
      </c>
      <c r="D1963" s="9" t="s">
        <v>2115</v>
      </c>
      <c r="E1963" s="9" t="s">
        <v>2116</v>
      </c>
      <c r="F1963" s="10">
        <f t="shared" ca="1" si="61"/>
        <v>5.6173582050127763E-2</v>
      </c>
      <c r="G1963" s="3" t="str">
        <f>VLOOKUP(Table3[[#This Row],[PRODUCT ID]],Table1[[PRODUCT]:[SELLING PRICE]],1,FALSE)</f>
        <v>Product913</v>
      </c>
      <c r="H1963" s="3" t="str">
        <f>VLOOKUP(Table3[[#This Row],[PRODUCT ID]],Table1[[PRODUCT]:[SELLING PRICE]],2,FALSE)</f>
        <v>Category1</v>
      </c>
      <c r="I1963" s="3" t="str">
        <f>VLOOKUP(Table3[[#This Row],[PRODUCT ID]],Table1[[PRODUCT]:[SELLING PRICE]],3,FALSE)</f>
        <v>No</v>
      </c>
      <c r="J1963" s="16">
        <f ca="1">VLOOKUP(Table3[[#This Row],[PRODUCT ID]],Table1[[PRODUCT]:[SELLING PRICE]],4,FALSE)</f>
        <v>19</v>
      </c>
      <c r="K1963" s="16">
        <f ca="1">VLOOKUP(Table3[[#This Row],[PRODUCT ID]],Table1[[PRODUCT]:[SELLING PRICE]],5,FALSE)</f>
        <v>282.53623524463438</v>
      </c>
      <c r="L1963" s="16">
        <f ca="1">J1963*Table3[[#This Row],[QUANTITY]]</f>
        <v>285</v>
      </c>
      <c r="M1963" s="16">
        <f ca="1">K1963*Table3[[#This Row],[QUANTITY]]*(1-Table3[[#This Row],[DISCOUNT %]])</f>
        <v>3999.9774427797856</v>
      </c>
      <c r="N1963" s="3">
        <f>DAY(Table3[[#This Row],[DATE]])</f>
        <v>16</v>
      </c>
      <c r="O1963" s="3" t="str">
        <f>TEXT(Table3[[#This Row],[DATE]],"mmm")</f>
        <v>May</v>
      </c>
      <c r="P1963" s="3">
        <f>YEAR(Table3[[#This Row],[DATE]])</f>
        <v>2026</v>
      </c>
    </row>
    <row r="1964" spans="1:16" x14ac:dyDescent="0.3">
      <c r="A1964" s="6">
        <v>46159</v>
      </c>
      <c r="B1964" s="7" t="s">
        <v>1966</v>
      </c>
      <c r="C1964" s="9">
        <f t="shared" ca="1" si="60"/>
        <v>9</v>
      </c>
      <c r="D1964" s="9" t="s">
        <v>2117</v>
      </c>
      <c r="E1964" s="9" t="s">
        <v>2116</v>
      </c>
      <c r="F1964" s="10">
        <f t="shared" ca="1" si="61"/>
        <v>7.9856755326358969E-2</v>
      </c>
      <c r="G1964" s="3" t="str">
        <f>VLOOKUP(Table3[[#This Row],[PRODUCT ID]],Table1[[PRODUCT]:[SELLING PRICE]],1,FALSE)</f>
        <v>Product914</v>
      </c>
      <c r="H1964" s="3" t="str">
        <f>VLOOKUP(Table3[[#This Row],[PRODUCT ID]],Table1[[PRODUCT]:[SELLING PRICE]],2,FALSE)</f>
        <v>Category2</v>
      </c>
      <c r="I1964" s="3" t="str">
        <f>VLOOKUP(Table3[[#This Row],[PRODUCT ID]],Table1[[PRODUCT]:[SELLING PRICE]],3,FALSE)</f>
        <v>Kg</v>
      </c>
      <c r="J1964" s="16">
        <f ca="1">VLOOKUP(Table3[[#This Row],[PRODUCT ID]],Table1[[PRODUCT]:[SELLING PRICE]],4,FALSE)</f>
        <v>136</v>
      </c>
      <c r="K1964" s="16">
        <f ca="1">VLOOKUP(Table3[[#This Row],[PRODUCT ID]],Table1[[PRODUCT]:[SELLING PRICE]],5,FALSE)</f>
        <v>199.9648708155386</v>
      </c>
      <c r="L1964" s="16">
        <f ca="1">J1964*Table3[[#This Row],[QUANTITY]]</f>
        <v>1224</v>
      </c>
      <c r="M1964" s="16">
        <f ca="1">K1964*Table3[[#This Row],[QUANTITY]]*(1-Table3[[#This Row],[DISCOUNT %]])</f>
        <v>1655.9669254765965</v>
      </c>
      <c r="N1964" s="3">
        <f>DAY(Table3[[#This Row],[DATE]])</f>
        <v>17</v>
      </c>
      <c r="O1964" s="3" t="str">
        <f>TEXT(Table3[[#This Row],[DATE]],"mmm")</f>
        <v>May</v>
      </c>
      <c r="P1964" s="3">
        <f>YEAR(Table3[[#This Row],[DATE]])</f>
        <v>2026</v>
      </c>
    </row>
    <row r="1965" spans="1:16" x14ac:dyDescent="0.3">
      <c r="A1965" s="6">
        <v>46160</v>
      </c>
      <c r="B1965" s="7" t="s">
        <v>1967</v>
      </c>
      <c r="C1965" s="9">
        <f t="shared" ca="1" si="60"/>
        <v>7</v>
      </c>
      <c r="D1965" s="9" t="s">
        <v>2117</v>
      </c>
      <c r="E1965" s="9" t="s">
        <v>2116</v>
      </c>
      <c r="F1965" s="10">
        <f t="shared" ca="1" si="61"/>
        <v>1.9748085564049424E-2</v>
      </c>
      <c r="G1965" s="3" t="str">
        <f>VLOOKUP(Table3[[#This Row],[PRODUCT ID]],Table1[[PRODUCT]:[SELLING PRICE]],1,FALSE)</f>
        <v>Product915</v>
      </c>
      <c r="H1965" s="3" t="str">
        <f>VLOOKUP(Table3[[#This Row],[PRODUCT ID]],Table1[[PRODUCT]:[SELLING PRICE]],2,FALSE)</f>
        <v>Category3</v>
      </c>
      <c r="I1965" s="3" t="str">
        <f>VLOOKUP(Table3[[#This Row],[PRODUCT ID]],Table1[[PRODUCT]:[SELLING PRICE]],3,FALSE)</f>
        <v>Kg</v>
      </c>
      <c r="J1965" s="16">
        <f ca="1">VLOOKUP(Table3[[#This Row],[PRODUCT ID]],Table1[[PRODUCT]:[SELLING PRICE]],4,FALSE)</f>
        <v>13</v>
      </c>
      <c r="K1965" s="16">
        <f ca="1">VLOOKUP(Table3[[#This Row],[PRODUCT ID]],Table1[[PRODUCT]:[SELLING PRICE]],5,FALSE)</f>
        <v>228.27124719640116</v>
      </c>
      <c r="L1965" s="16">
        <f ca="1">J1965*Table3[[#This Row],[QUANTITY]]</f>
        <v>91</v>
      </c>
      <c r="M1965" s="16">
        <f ca="1">K1965*Table3[[#This Row],[QUANTITY]]*(1-Table3[[#This Row],[DISCOUNT %]])</f>
        <v>1566.3432895246806</v>
      </c>
      <c r="N1965" s="3">
        <f>DAY(Table3[[#This Row],[DATE]])</f>
        <v>18</v>
      </c>
      <c r="O1965" s="3" t="str">
        <f>TEXT(Table3[[#This Row],[DATE]],"mmm")</f>
        <v>May</v>
      </c>
      <c r="P1965" s="3">
        <f>YEAR(Table3[[#This Row],[DATE]])</f>
        <v>2026</v>
      </c>
    </row>
    <row r="1966" spans="1:16" x14ac:dyDescent="0.3">
      <c r="A1966" s="6">
        <v>46161</v>
      </c>
      <c r="B1966" s="7" t="s">
        <v>1968</v>
      </c>
      <c r="C1966" s="9">
        <f t="shared" ca="1" si="60"/>
        <v>6</v>
      </c>
      <c r="D1966" s="9" t="s">
        <v>2116</v>
      </c>
      <c r="E1966" s="9" t="s">
        <v>2118</v>
      </c>
      <c r="F1966" s="10">
        <f t="shared" ca="1" si="61"/>
        <v>1.6767846239575803E-2</v>
      </c>
      <c r="G1966" s="3" t="str">
        <f>VLOOKUP(Table3[[#This Row],[PRODUCT ID]],Table1[[PRODUCT]:[SELLING PRICE]],1,FALSE)</f>
        <v>Product916</v>
      </c>
      <c r="H1966" s="3" t="str">
        <f>VLOOKUP(Table3[[#This Row],[PRODUCT ID]],Table1[[PRODUCT]:[SELLING PRICE]],2,FALSE)</f>
        <v>Category4</v>
      </c>
      <c r="I1966" s="3" t="str">
        <f>VLOOKUP(Table3[[#This Row],[PRODUCT ID]],Table1[[PRODUCT]:[SELLING PRICE]],3,FALSE)</f>
        <v>Lt</v>
      </c>
      <c r="J1966" s="16">
        <f ca="1">VLOOKUP(Table3[[#This Row],[PRODUCT ID]],Table1[[PRODUCT]:[SELLING PRICE]],4,FALSE)</f>
        <v>126</v>
      </c>
      <c r="K1966" s="16">
        <f ca="1">VLOOKUP(Table3[[#This Row],[PRODUCT ID]],Table1[[PRODUCT]:[SELLING PRICE]],5,FALSE)</f>
        <v>89.197050579596436</v>
      </c>
      <c r="L1966" s="16">
        <f ca="1">J1966*Table3[[#This Row],[QUANTITY]]</f>
        <v>756</v>
      </c>
      <c r="M1966" s="16">
        <f ca="1">K1966*Table3[[#This Row],[QUANTITY]]*(1-Table3[[#This Row],[DISCOUNT %]])</f>
        <v>526.20844890272463</v>
      </c>
      <c r="N1966" s="3">
        <f>DAY(Table3[[#This Row],[DATE]])</f>
        <v>19</v>
      </c>
      <c r="O1966" s="3" t="str">
        <f>TEXT(Table3[[#This Row],[DATE]],"mmm")</f>
        <v>May</v>
      </c>
      <c r="P1966" s="3">
        <f>YEAR(Table3[[#This Row],[DATE]])</f>
        <v>2026</v>
      </c>
    </row>
    <row r="1967" spans="1:16" x14ac:dyDescent="0.3">
      <c r="A1967" s="6">
        <v>46162</v>
      </c>
      <c r="B1967" s="7" t="s">
        <v>1969</v>
      </c>
      <c r="C1967" s="9">
        <f t="shared" ca="1" si="60"/>
        <v>10</v>
      </c>
      <c r="D1967" s="9" t="s">
        <v>2116</v>
      </c>
      <c r="E1967" s="9" t="s">
        <v>2116</v>
      </c>
      <c r="F1967" s="10">
        <f t="shared" ca="1" si="61"/>
        <v>3.3307598545195383E-2</v>
      </c>
      <c r="G1967" s="3" t="str">
        <f>VLOOKUP(Table3[[#This Row],[PRODUCT ID]],Table1[[PRODUCT]:[SELLING PRICE]],1,FALSE)</f>
        <v>Product917</v>
      </c>
      <c r="H1967" s="3" t="str">
        <f>VLOOKUP(Table3[[#This Row],[PRODUCT ID]],Table1[[PRODUCT]:[SELLING PRICE]],2,FALSE)</f>
        <v>Category5</v>
      </c>
      <c r="I1967" s="3" t="str">
        <f>VLOOKUP(Table3[[#This Row],[PRODUCT ID]],Table1[[PRODUCT]:[SELLING PRICE]],3,FALSE)</f>
        <v>Kg</v>
      </c>
      <c r="J1967" s="16">
        <f ca="1">VLOOKUP(Table3[[#This Row],[PRODUCT ID]],Table1[[PRODUCT]:[SELLING PRICE]],4,FALSE)</f>
        <v>168</v>
      </c>
      <c r="K1967" s="16">
        <f ca="1">VLOOKUP(Table3[[#This Row],[PRODUCT ID]],Table1[[PRODUCT]:[SELLING PRICE]],5,FALSE)</f>
        <v>299.24150837548223</v>
      </c>
      <c r="L1967" s="16">
        <f ca="1">J1967*Table3[[#This Row],[QUANTITY]]</f>
        <v>1680</v>
      </c>
      <c r="M1967" s="16">
        <f ca="1">K1967*Table3[[#This Row],[QUANTITY]]*(1-Table3[[#This Row],[DISCOUNT %]])</f>
        <v>2892.7449234645296</v>
      </c>
      <c r="N1967" s="3">
        <f>DAY(Table3[[#This Row],[DATE]])</f>
        <v>20</v>
      </c>
      <c r="O1967" s="3" t="str">
        <f>TEXT(Table3[[#This Row],[DATE]],"mmm")</f>
        <v>May</v>
      </c>
      <c r="P1967" s="3">
        <f>YEAR(Table3[[#This Row],[DATE]])</f>
        <v>2026</v>
      </c>
    </row>
    <row r="1968" spans="1:16" x14ac:dyDescent="0.3">
      <c r="A1968" s="6">
        <v>46163</v>
      </c>
      <c r="B1968" s="7" t="s">
        <v>1970</v>
      </c>
      <c r="C1968" s="9">
        <f t="shared" ca="1" si="60"/>
        <v>12</v>
      </c>
      <c r="D1968" s="9" t="s">
        <v>2116</v>
      </c>
      <c r="E1968" s="9" t="s">
        <v>2116</v>
      </c>
      <c r="F1968" s="10">
        <f t="shared" ca="1" si="61"/>
        <v>4.2045576047001515E-2</v>
      </c>
      <c r="G1968" s="3" t="str">
        <f>VLOOKUP(Table3[[#This Row],[PRODUCT ID]],Table1[[PRODUCT]:[SELLING PRICE]],1,FALSE)</f>
        <v>Product918</v>
      </c>
      <c r="H1968" s="3" t="str">
        <f>VLOOKUP(Table3[[#This Row],[PRODUCT ID]],Table1[[PRODUCT]:[SELLING PRICE]],2,FALSE)</f>
        <v>Category1</v>
      </c>
      <c r="I1968" s="3" t="str">
        <f>VLOOKUP(Table3[[#This Row],[PRODUCT ID]],Table1[[PRODUCT]:[SELLING PRICE]],3,FALSE)</f>
        <v>Lt</v>
      </c>
      <c r="J1968" s="16">
        <f ca="1">VLOOKUP(Table3[[#This Row],[PRODUCT ID]],Table1[[PRODUCT]:[SELLING PRICE]],4,FALSE)</f>
        <v>248</v>
      </c>
      <c r="K1968" s="16">
        <f ca="1">VLOOKUP(Table3[[#This Row],[PRODUCT ID]],Table1[[PRODUCT]:[SELLING PRICE]],5,FALSE)</f>
        <v>184.07392476325782</v>
      </c>
      <c r="L1968" s="16">
        <f ca="1">J1968*Table3[[#This Row],[QUANTITY]]</f>
        <v>2976</v>
      </c>
      <c r="M1968" s="16">
        <f ca="1">K1968*Table3[[#This Row],[QUANTITY]]*(1-Table3[[#This Row],[DISCOUNT %]])</f>
        <v>2116.0131667362507</v>
      </c>
      <c r="N1968" s="3">
        <f>DAY(Table3[[#This Row],[DATE]])</f>
        <v>21</v>
      </c>
      <c r="O1968" s="3" t="str">
        <f>TEXT(Table3[[#This Row],[DATE]],"mmm")</f>
        <v>May</v>
      </c>
      <c r="P1968" s="3">
        <f>YEAR(Table3[[#This Row],[DATE]])</f>
        <v>2026</v>
      </c>
    </row>
    <row r="1969" spans="1:16" x14ac:dyDescent="0.3">
      <c r="A1969" s="6">
        <v>46164</v>
      </c>
      <c r="B1969" s="7" t="s">
        <v>1971</v>
      </c>
      <c r="C1969" s="9">
        <f t="shared" ca="1" si="60"/>
        <v>3</v>
      </c>
      <c r="D1969" s="9" t="s">
        <v>2116</v>
      </c>
      <c r="E1969" s="9" t="s">
        <v>2116</v>
      </c>
      <c r="F1969" s="10">
        <f t="shared" ca="1" si="61"/>
        <v>5.7728330547283817E-2</v>
      </c>
      <c r="G1969" s="3" t="str">
        <f>VLOOKUP(Table3[[#This Row],[PRODUCT ID]],Table1[[PRODUCT]:[SELLING PRICE]],1,FALSE)</f>
        <v>Product919</v>
      </c>
      <c r="H1969" s="3" t="str">
        <f>VLOOKUP(Table3[[#This Row],[PRODUCT ID]],Table1[[PRODUCT]:[SELLING PRICE]],2,FALSE)</f>
        <v>Category2</v>
      </c>
      <c r="I1969" s="3" t="str">
        <f>VLOOKUP(Table3[[#This Row],[PRODUCT ID]],Table1[[PRODUCT]:[SELLING PRICE]],3,FALSE)</f>
        <v>Ft</v>
      </c>
      <c r="J1969" s="16">
        <f ca="1">VLOOKUP(Table3[[#This Row],[PRODUCT ID]],Table1[[PRODUCT]:[SELLING PRICE]],4,FALSE)</f>
        <v>128</v>
      </c>
      <c r="K1969" s="16">
        <f ca="1">VLOOKUP(Table3[[#This Row],[PRODUCT ID]],Table1[[PRODUCT]:[SELLING PRICE]],5,FALSE)</f>
        <v>80.016640633855189</v>
      </c>
      <c r="L1969" s="16">
        <f ca="1">J1969*Table3[[#This Row],[QUANTITY]]</f>
        <v>384</v>
      </c>
      <c r="M1969" s="16">
        <f ca="1">K1969*Table3[[#This Row],[QUANTITY]]*(1-Table3[[#This Row],[DISCOUNT %]])</f>
        <v>226.19224066218234</v>
      </c>
      <c r="N1969" s="3">
        <f>DAY(Table3[[#This Row],[DATE]])</f>
        <v>22</v>
      </c>
      <c r="O1969" s="3" t="str">
        <f>TEXT(Table3[[#This Row],[DATE]],"mmm")</f>
        <v>May</v>
      </c>
      <c r="P1969" s="3">
        <f>YEAR(Table3[[#This Row],[DATE]])</f>
        <v>2026</v>
      </c>
    </row>
    <row r="1970" spans="1:16" x14ac:dyDescent="0.3">
      <c r="A1970" s="6">
        <v>46165</v>
      </c>
      <c r="B1970" s="7" t="s">
        <v>1972</v>
      </c>
      <c r="C1970" s="9">
        <f t="shared" ca="1" si="60"/>
        <v>2</v>
      </c>
      <c r="D1970" s="9" t="s">
        <v>2115</v>
      </c>
      <c r="E1970" s="9" t="s">
        <v>2116</v>
      </c>
      <c r="F1970" s="10">
        <f t="shared" ca="1" si="61"/>
        <v>7.9319633268776973E-2</v>
      </c>
      <c r="G1970" s="3" t="str">
        <f>VLOOKUP(Table3[[#This Row],[PRODUCT ID]],Table1[[PRODUCT]:[SELLING PRICE]],1,FALSE)</f>
        <v>Product920</v>
      </c>
      <c r="H1970" s="3" t="str">
        <f>VLOOKUP(Table3[[#This Row],[PRODUCT ID]],Table1[[PRODUCT]:[SELLING PRICE]],2,FALSE)</f>
        <v>Category3</v>
      </c>
      <c r="I1970" s="3" t="str">
        <f>VLOOKUP(Table3[[#This Row],[PRODUCT ID]],Table1[[PRODUCT]:[SELLING PRICE]],3,FALSE)</f>
        <v>Kg</v>
      </c>
      <c r="J1970" s="16">
        <f ca="1">VLOOKUP(Table3[[#This Row],[PRODUCT ID]],Table1[[PRODUCT]:[SELLING PRICE]],4,FALSE)</f>
        <v>191</v>
      </c>
      <c r="K1970" s="16">
        <f ca="1">VLOOKUP(Table3[[#This Row],[PRODUCT ID]],Table1[[PRODUCT]:[SELLING PRICE]],5,FALSE)</f>
        <v>122.94912497008576</v>
      </c>
      <c r="L1970" s="16">
        <f ca="1">J1970*Table3[[#This Row],[QUANTITY]]</f>
        <v>382</v>
      </c>
      <c r="M1970" s="16">
        <f ca="1">K1970*Table3[[#This Row],[QUANTITY]]*(1-Table3[[#This Row],[DISCOUNT %]])</f>
        <v>226.39369093348304</v>
      </c>
      <c r="N1970" s="3">
        <f>DAY(Table3[[#This Row],[DATE]])</f>
        <v>23</v>
      </c>
      <c r="O1970" s="3" t="str">
        <f>TEXT(Table3[[#This Row],[DATE]],"mmm")</f>
        <v>May</v>
      </c>
      <c r="P1970" s="3">
        <f>YEAR(Table3[[#This Row],[DATE]])</f>
        <v>2026</v>
      </c>
    </row>
    <row r="1971" spans="1:16" x14ac:dyDescent="0.3">
      <c r="A1971" s="6">
        <v>46166</v>
      </c>
      <c r="B1971" s="7" t="s">
        <v>1973</v>
      </c>
      <c r="C1971" s="9">
        <f t="shared" ca="1" si="60"/>
        <v>2</v>
      </c>
      <c r="D1971" s="9" t="s">
        <v>2116</v>
      </c>
      <c r="E1971" s="9" t="s">
        <v>2116</v>
      </c>
      <c r="F1971" s="10">
        <f t="shared" ca="1" si="61"/>
        <v>6.9398084634456583E-2</v>
      </c>
      <c r="G1971" s="3" t="str">
        <f>VLOOKUP(Table3[[#This Row],[PRODUCT ID]],Table1[[PRODUCT]:[SELLING PRICE]],1,FALSE)</f>
        <v>Product921</v>
      </c>
      <c r="H1971" s="3" t="str">
        <f>VLOOKUP(Table3[[#This Row],[PRODUCT ID]],Table1[[PRODUCT]:[SELLING PRICE]],2,FALSE)</f>
        <v>Category4</v>
      </c>
      <c r="I1971" s="3" t="str">
        <f>VLOOKUP(Table3[[#This Row],[PRODUCT ID]],Table1[[PRODUCT]:[SELLING PRICE]],3,FALSE)</f>
        <v>No</v>
      </c>
      <c r="J1971" s="16">
        <f ca="1">VLOOKUP(Table3[[#This Row],[PRODUCT ID]],Table1[[PRODUCT]:[SELLING PRICE]],4,FALSE)</f>
        <v>57</v>
      </c>
      <c r="K1971" s="16">
        <f ca="1">VLOOKUP(Table3[[#This Row],[PRODUCT ID]],Table1[[PRODUCT]:[SELLING PRICE]],5,FALSE)</f>
        <v>230.41738090018362</v>
      </c>
      <c r="L1971" s="16">
        <f ca="1">J1971*Table3[[#This Row],[QUANTITY]]</f>
        <v>114</v>
      </c>
      <c r="M1971" s="16">
        <f ca="1">K1971*Table3[[#This Row],[QUANTITY]]*(1-Table3[[#This Row],[DISCOUNT %]])</f>
        <v>428.8537119984457</v>
      </c>
      <c r="N1971" s="3">
        <f>DAY(Table3[[#This Row],[DATE]])</f>
        <v>24</v>
      </c>
      <c r="O1971" s="3" t="str">
        <f>TEXT(Table3[[#This Row],[DATE]],"mmm")</f>
        <v>May</v>
      </c>
      <c r="P1971" s="3">
        <f>YEAR(Table3[[#This Row],[DATE]])</f>
        <v>2026</v>
      </c>
    </row>
    <row r="1972" spans="1:16" x14ac:dyDescent="0.3">
      <c r="A1972" s="6">
        <v>46167</v>
      </c>
      <c r="B1972" s="7" t="s">
        <v>1974</v>
      </c>
      <c r="C1972" s="9">
        <f t="shared" ca="1" si="60"/>
        <v>14</v>
      </c>
      <c r="D1972" s="9" t="s">
        <v>2117</v>
      </c>
      <c r="E1972" s="9" t="s">
        <v>2118</v>
      </c>
      <c r="F1972" s="10">
        <f t="shared" ca="1" si="61"/>
        <v>7.6788544954495677E-2</v>
      </c>
      <c r="G1972" s="3" t="str">
        <f>VLOOKUP(Table3[[#This Row],[PRODUCT ID]],Table1[[PRODUCT]:[SELLING PRICE]],1,FALSE)</f>
        <v>Product922</v>
      </c>
      <c r="H1972" s="3" t="str">
        <f>VLOOKUP(Table3[[#This Row],[PRODUCT ID]],Table1[[PRODUCT]:[SELLING PRICE]],2,FALSE)</f>
        <v>Category5</v>
      </c>
      <c r="I1972" s="3" t="str">
        <f>VLOOKUP(Table3[[#This Row],[PRODUCT ID]],Table1[[PRODUCT]:[SELLING PRICE]],3,FALSE)</f>
        <v>No</v>
      </c>
      <c r="J1972" s="16">
        <f ca="1">VLOOKUP(Table3[[#This Row],[PRODUCT ID]],Table1[[PRODUCT]:[SELLING PRICE]],4,FALSE)</f>
        <v>247</v>
      </c>
      <c r="K1972" s="16">
        <f ca="1">VLOOKUP(Table3[[#This Row],[PRODUCT ID]],Table1[[PRODUCT]:[SELLING PRICE]],5,FALSE)</f>
        <v>148.0840884049434</v>
      </c>
      <c r="L1972" s="16">
        <f ca="1">J1972*Table3[[#This Row],[QUANTITY]]</f>
        <v>3458</v>
      </c>
      <c r="M1972" s="16">
        <f ca="1">K1972*Table3[[#This Row],[QUANTITY]]*(1-Table3[[#This Row],[DISCOUNT %]])</f>
        <v>1913.9809741558083</v>
      </c>
      <c r="N1972" s="3">
        <f>DAY(Table3[[#This Row],[DATE]])</f>
        <v>25</v>
      </c>
      <c r="O1972" s="3" t="str">
        <f>TEXT(Table3[[#This Row],[DATE]],"mmm")</f>
        <v>May</v>
      </c>
      <c r="P1972" s="3">
        <f>YEAR(Table3[[#This Row],[DATE]])</f>
        <v>2026</v>
      </c>
    </row>
    <row r="1973" spans="1:16" x14ac:dyDescent="0.3">
      <c r="A1973" s="6">
        <v>46168</v>
      </c>
      <c r="B1973" s="7" t="s">
        <v>1975</v>
      </c>
      <c r="C1973" s="9">
        <f t="shared" ca="1" si="60"/>
        <v>8</v>
      </c>
      <c r="D1973" s="9" t="s">
        <v>2115</v>
      </c>
      <c r="E1973" s="9" t="s">
        <v>2118</v>
      </c>
      <c r="F1973" s="10">
        <f t="shared" ca="1" si="61"/>
        <v>4.7639412814889731E-2</v>
      </c>
      <c r="G1973" s="3" t="str">
        <f>VLOOKUP(Table3[[#This Row],[PRODUCT ID]],Table1[[PRODUCT]:[SELLING PRICE]],1,FALSE)</f>
        <v>Product923</v>
      </c>
      <c r="H1973" s="3" t="str">
        <f>VLOOKUP(Table3[[#This Row],[PRODUCT ID]],Table1[[PRODUCT]:[SELLING PRICE]],2,FALSE)</f>
        <v>Category1</v>
      </c>
      <c r="I1973" s="3" t="str">
        <f>VLOOKUP(Table3[[#This Row],[PRODUCT ID]],Table1[[PRODUCT]:[SELLING PRICE]],3,FALSE)</f>
        <v>Ft</v>
      </c>
      <c r="J1973" s="16">
        <f ca="1">VLOOKUP(Table3[[#This Row],[PRODUCT ID]],Table1[[PRODUCT]:[SELLING PRICE]],4,FALSE)</f>
        <v>126</v>
      </c>
      <c r="K1973" s="16">
        <f ca="1">VLOOKUP(Table3[[#This Row],[PRODUCT ID]],Table1[[PRODUCT]:[SELLING PRICE]],5,FALSE)</f>
        <v>132.3613868898843</v>
      </c>
      <c r="L1973" s="16">
        <f ca="1">J1973*Table3[[#This Row],[QUANTITY]]</f>
        <v>1008</v>
      </c>
      <c r="M1973" s="16">
        <f ca="1">K1973*Table3[[#This Row],[QUANTITY]]*(1-Table3[[#This Row],[DISCOUNT %]])</f>
        <v>1008.4461451126862</v>
      </c>
      <c r="N1973" s="3">
        <f>DAY(Table3[[#This Row],[DATE]])</f>
        <v>26</v>
      </c>
      <c r="O1973" s="3" t="str">
        <f>TEXT(Table3[[#This Row],[DATE]],"mmm")</f>
        <v>May</v>
      </c>
      <c r="P1973" s="3">
        <f>YEAR(Table3[[#This Row],[DATE]])</f>
        <v>2026</v>
      </c>
    </row>
    <row r="1974" spans="1:16" x14ac:dyDescent="0.3">
      <c r="A1974" s="6">
        <v>46169</v>
      </c>
      <c r="B1974" s="7" t="s">
        <v>1976</v>
      </c>
      <c r="C1974" s="9">
        <f t="shared" ca="1" si="60"/>
        <v>13</v>
      </c>
      <c r="D1974" s="9" t="s">
        <v>2115</v>
      </c>
      <c r="E1974" s="9" t="s">
        <v>2116</v>
      </c>
      <c r="F1974" s="10">
        <f t="shared" ca="1" si="61"/>
        <v>9.8002385796974956E-2</v>
      </c>
      <c r="G1974" s="3" t="str">
        <f>VLOOKUP(Table3[[#This Row],[PRODUCT ID]],Table1[[PRODUCT]:[SELLING PRICE]],1,FALSE)</f>
        <v>Product924</v>
      </c>
      <c r="H1974" s="3" t="str">
        <f>VLOOKUP(Table3[[#This Row],[PRODUCT ID]],Table1[[PRODUCT]:[SELLING PRICE]],2,FALSE)</f>
        <v>Category2</v>
      </c>
      <c r="I1974" s="3" t="str">
        <f>VLOOKUP(Table3[[#This Row],[PRODUCT ID]],Table1[[PRODUCT]:[SELLING PRICE]],3,FALSE)</f>
        <v>No</v>
      </c>
      <c r="J1974" s="16">
        <f ca="1">VLOOKUP(Table3[[#This Row],[PRODUCT ID]],Table1[[PRODUCT]:[SELLING PRICE]],4,FALSE)</f>
        <v>246</v>
      </c>
      <c r="K1974" s="16">
        <f ca="1">VLOOKUP(Table3[[#This Row],[PRODUCT ID]],Table1[[PRODUCT]:[SELLING PRICE]],5,FALSE)</f>
        <v>310.32879560916336</v>
      </c>
      <c r="L1974" s="16">
        <f ca="1">J1974*Table3[[#This Row],[QUANTITY]]</f>
        <v>3198</v>
      </c>
      <c r="M1974" s="16">
        <f ca="1">K1974*Table3[[#This Row],[QUANTITY]]*(1-Table3[[#This Row],[DISCOUNT %]])</f>
        <v>3638.905832353526</v>
      </c>
      <c r="N1974" s="3">
        <f>DAY(Table3[[#This Row],[DATE]])</f>
        <v>27</v>
      </c>
      <c r="O1974" s="3" t="str">
        <f>TEXT(Table3[[#This Row],[DATE]],"mmm")</f>
        <v>May</v>
      </c>
      <c r="P1974" s="3">
        <f>YEAR(Table3[[#This Row],[DATE]])</f>
        <v>2026</v>
      </c>
    </row>
    <row r="1975" spans="1:16" x14ac:dyDescent="0.3">
      <c r="A1975" s="6">
        <v>46170</v>
      </c>
      <c r="B1975" s="7" t="s">
        <v>1977</v>
      </c>
      <c r="C1975" s="9">
        <f t="shared" ca="1" si="60"/>
        <v>8</v>
      </c>
      <c r="D1975" s="9" t="s">
        <v>2115</v>
      </c>
      <c r="E1975" s="9" t="s">
        <v>2116</v>
      </c>
      <c r="F1975" s="10">
        <f t="shared" ca="1" si="61"/>
        <v>6.1321053167818634E-2</v>
      </c>
      <c r="G1975" s="3" t="str">
        <f>VLOOKUP(Table3[[#This Row],[PRODUCT ID]],Table1[[PRODUCT]:[SELLING PRICE]],1,FALSE)</f>
        <v>Product925</v>
      </c>
      <c r="H1975" s="3" t="str">
        <f>VLOOKUP(Table3[[#This Row],[PRODUCT ID]],Table1[[PRODUCT]:[SELLING PRICE]],2,FALSE)</f>
        <v>Category3</v>
      </c>
      <c r="I1975" s="3" t="str">
        <f>VLOOKUP(Table3[[#This Row],[PRODUCT ID]],Table1[[PRODUCT]:[SELLING PRICE]],3,FALSE)</f>
        <v>Kg</v>
      </c>
      <c r="J1975" s="16">
        <f ca="1">VLOOKUP(Table3[[#This Row],[PRODUCT ID]],Table1[[PRODUCT]:[SELLING PRICE]],4,FALSE)</f>
        <v>167</v>
      </c>
      <c r="K1975" s="16">
        <f ca="1">VLOOKUP(Table3[[#This Row],[PRODUCT ID]],Table1[[PRODUCT]:[SELLING PRICE]],5,FALSE)</f>
        <v>117.33465402881974</v>
      </c>
      <c r="L1975" s="16">
        <f ca="1">J1975*Table3[[#This Row],[QUANTITY]]</f>
        <v>1336</v>
      </c>
      <c r="M1975" s="16">
        <f ca="1">K1975*Table3[[#This Row],[QUANTITY]]*(1-Table3[[#This Row],[DISCOUNT %]])</f>
        <v>881.11655576552698</v>
      </c>
      <c r="N1975" s="3">
        <f>DAY(Table3[[#This Row],[DATE]])</f>
        <v>28</v>
      </c>
      <c r="O1975" s="3" t="str">
        <f>TEXT(Table3[[#This Row],[DATE]],"mmm")</f>
        <v>May</v>
      </c>
      <c r="P1975" s="3">
        <f>YEAR(Table3[[#This Row],[DATE]])</f>
        <v>2026</v>
      </c>
    </row>
    <row r="1976" spans="1:16" x14ac:dyDescent="0.3">
      <c r="A1976" s="6">
        <v>46171</v>
      </c>
      <c r="B1976" s="7" t="s">
        <v>1978</v>
      </c>
      <c r="C1976" s="9">
        <f t="shared" ca="1" si="60"/>
        <v>1</v>
      </c>
      <c r="D1976" s="9" t="s">
        <v>2116</v>
      </c>
      <c r="E1976" s="9" t="s">
        <v>2116</v>
      </c>
      <c r="F1976" s="10">
        <f t="shared" ca="1" si="61"/>
        <v>1.845975142935179E-2</v>
      </c>
      <c r="G1976" s="3" t="str">
        <f>VLOOKUP(Table3[[#This Row],[PRODUCT ID]],Table1[[PRODUCT]:[SELLING PRICE]],1,FALSE)</f>
        <v>Product926</v>
      </c>
      <c r="H1976" s="3" t="str">
        <f>VLOOKUP(Table3[[#This Row],[PRODUCT ID]],Table1[[PRODUCT]:[SELLING PRICE]],2,FALSE)</f>
        <v>Category4</v>
      </c>
      <c r="I1976" s="3" t="str">
        <f>VLOOKUP(Table3[[#This Row],[PRODUCT ID]],Table1[[PRODUCT]:[SELLING PRICE]],3,FALSE)</f>
        <v>Kg</v>
      </c>
      <c r="J1976" s="16">
        <f ca="1">VLOOKUP(Table3[[#This Row],[PRODUCT ID]],Table1[[PRODUCT]:[SELLING PRICE]],4,FALSE)</f>
        <v>166</v>
      </c>
      <c r="K1976" s="16">
        <f ca="1">VLOOKUP(Table3[[#This Row],[PRODUCT ID]],Table1[[PRODUCT]:[SELLING PRICE]],5,FALSE)</f>
        <v>288.86477126112965</v>
      </c>
      <c r="L1976" s="16">
        <f ca="1">J1976*Table3[[#This Row],[QUANTITY]]</f>
        <v>166</v>
      </c>
      <c r="M1976" s="16">
        <f ca="1">K1976*Table3[[#This Row],[QUANTITY]]*(1-Table3[[#This Row],[DISCOUNT %]])</f>
        <v>283.53239938695265</v>
      </c>
      <c r="N1976" s="3">
        <f>DAY(Table3[[#This Row],[DATE]])</f>
        <v>29</v>
      </c>
      <c r="O1976" s="3" t="str">
        <f>TEXT(Table3[[#This Row],[DATE]],"mmm")</f>
        <v>May</v>
      </c>
      <c r="P1976" s="3">
        <f>YEAR(Table3[[#This Row],[DATE]])</f>
        <v>2026</v>
      </c>
    </row>
    <row r="1977" spans="1:16" x14ac:dyDescent="0.3">
      <c r="A1977" s="6">
        <v>46172</v>
      </c>
      <c r="B1977" s="7" t="s">
        <v>1979</v>
      </c>
      <c r="C1977" s="9">
        <f t="shared" ca="1" si="60"/>
        <v>8</v>
      </c>
      <c r="D1977" s="9" t="s">
        <v>2116</v>
      </c>
      <c r="E1977" s="9" t="s">
        <v>2116</v>
      </c>
      <c r="F1977" s="10">
        <f t="shared" ca="1" si="61"/>
        <v>6.2641074260948615E-2</v>
      </c>
      <c r="G1977" s="3" t="str">
        <f>VLOOKUP(Table3[[#This Row],[PRODUCT ID]],Table1[[PRODUCT]:[SELLING PRICE]],1,FALSE)</f>
        <v>Product927</v>
      </c>
      <c r="H1977" s="3" t="str">
        <f>VLOOKUP(Table3[[#This Row],[PRODUCT ID]],Table1[[PRODUCT]:[SELLING PRICE]],2,FALSE)</f>
        <v>Category5</v>
      </c>
      <c r="I1977" s="3" t="str">
        <f>VLOOKUP(Table3[[#This Row],[PRODUCT ID]],Table1[[PRODUCT]:[SELLING PRICE]],3,FALSE)</f>
        <v>Lt</v>
      </c>
      <c r="J1977" s="16">
        <f ca="1">VLOOKUP(Table3[[#This Row],[PRODUCT ID]],Table1[[PRODUCT]:[SELLING PRICE]],4,FALSE)</f>
        <v>69</v>
      </c>
      <c r="K1977" s="16">
        <f ca="1">VLOOKUP(Table3[[#This Row],[PRODUCT ID]],Table1[[PRODUCT]:[SELLING PRICE]],5,FALSE)</f>
        <v>25.525463429233547</v>
      </c>
      <c r="L1977" s="16">
        <f ca="1">J1977*Table3[[#This Row],[QUANTITY]]</f>
        <v>552</v>
      </c>
      <c r="M1977" s="16">
        <f ca="1">K1977*Table3[[#This Row],[QUANTITY]]*(1-Table3[[#This Row],[DISCOUNT %]])</f>
        <v>191.41216783214239</v>
      </c>
      <c r="N1977" s="3">
        <f>DAY(Table3[[#This Row],[DATE]])</f>
        <v>30</v>
      </c>
      <c r="O1977" s="3" t="str">
        <f>TEXT(Table3[[#This Row],[DATE]],"mmm")</f>
        <v>May</v>
      </c>
      <c r="P1977" s="3">
        <f>YEAR(Table3[[#This Row],[DATE]])</f>
        <v>2026</v>
      </c>
    </row>
    <row r="1978" spans="1:16" x14ac:dyDescent="0.3">
      <c r="A1978" s="6">
        <v>46173</v>
      </c>
      <c r="B1978" s="7" t="s">
        <v>1980</v>
      </c>
      <c r="C1978" s="9">
        <f t="shared" ca="1" si="60"/>
        <v>5</v>
      </c>
      <c r="D1978" s="9" t="s">
        <v>2116</v>
      </c>
      <c r="E1978" s="9" t="s">
        <v>2118</v>
      </c>
      <c r="F1978" s="10">
        <f t="shared" ca="1" si="61"/>
        <v>4.7226426028168294E-3</v>
      </c>
      <c r="G1978" s="3" t="str">
        <f>VLOOKUP(Table3[[#This Row],[PRODUCT ID]],Table1[[PRODUCT]:[SELLING PRICE]],1,FALSE)</f>
        <v>Product928</v>
      </c>
      <c r="H1978" s="3" t="str">
        <f>VLOOKUP(Table3[[#This Row],[PRODUCT ID]],Table1[[PRODUCT]:[SELLING PRICE]],2,FALSE)</f>
        <v>Category1</v>
      </c>
      <c r="I1978" s="3" t="str">
        <f>VLOOKUP(Table3[[#This Row],[PRODUCT ID]],Table1[[PRODUCT]:[SELLING PRICE]],3,FALSE)</f>
        <v>Kg</v>
      </c>
      <c r="J1978" s="16">
        <f ca="1">VLOOKUP(Table3[[#This Row],[PRODUCT ID]],Table1[[PRODUCT]:[SELLING PRICE]],4,FALSE)</f>
        <v>88</v>
      </c>
      <c r="K1978" s="16">
        <f ca="1">VLOOKUP(Table3[[#This Row],[PRODUCT ID]],Table1[[PRODUCT]:[SELLING PRICE]],5,FALSE)</f>
        <v>297.28190961314436</v>
      </c>
      <c r="L1978" s="16">
        <f ca="1">J1978*Table3[[#This Row],[QUANTITY]]</f>
        <v>440</v>
      </c>
      <c r="M1978" s="16">
        <f ca="1">K1978*Table3[[#This Row],[QUANTITY]]*(1-Table3[[#This Row],[DISCOUNT %]])</f>
        <v>1479.3897670087929</v>
      </c>
      <c r="N1978" s="3">
        <f>DAY(Table3[[#This Row],[DATE]])</f>
        <v>31</v>
      </c>
      <c r="O1978" s="3" t="str">
        <f>TEXT(Table3[[#This Row],[DATE]],"mmm")</f>
        <v>May</v>
      </c>
      <c r="P1978" s="3">
        <f>YEAR(Table3[[#This Row],[DATE]])</f>
        <v>2026</v>
      </c>
    </row>
    <row r="1979" spans="1:16" x14ac:dyDescent="0.3">
      <c r="A1979" s="6">
        <v>46174</v>
      </c>
      <c r="B1979" s="7" t="s">
        <v>1981</v>
      </c>
      <c r="C1979" s="9">
        <f t="shared" ca="1" si="60"/>
        <v>5</v>
      </c>
      <c r="D1979" s="9" t="s">
        <v>2115</v>
      </c>
      <c r="E1979" s="9" t="s">
        <v>2116</v>
      </c>
      <c r="F1979" s="10">
        <f t="shared" ca="1" si="61"/>
        <v>9.7986822967897666E-2</v>
      </c>
      <c r="G1979" s="3" t="str">
        <f>VLOOKUP(Table3[[#This Row],[PRODUCT ID]],Table1[[PRODUCT]:[SELLING PRICE]],1,FALSE)</f>
        <v>Product929</v>
      </c>
      <c r="H1979" s="3" t="str">
        <f>VLOOKUP(Table3[[#This Row],[PRODUCT ID]],Table1[[PRODUCT]:[SELLING PRICE]],2,FALSE)</f>
        <v>Category2</v>
      </c>
      <c r="I1979" s="3" t="str">
        <f>VLOOKUP(Table3[[#This Row],[PRODUCT ID]],Table1[[PRODUCT]:[SELLING PRICE]],3,FALSE)</f>
        <v>Lt</v>
      </c>
      <c r="J1979" s="16">
        <f ca="1">VLOOKUP(Table3[[#This Row],[PRODUCT ID]],Table1[[PRODUCT]:[SELLING PRICE]],4,FALSE)</f>
        <v>30</v>
      </c>
      <c r="K1979" s="16">
        <f ca="1">VLOOKUP(Table3[[#This Row],[PRODUCT ID]],Table1[[PRODUCT]:[SELLING PRICE]],5,FALSE)</f>
        <v>215.68678765543297</v>
      </c>
      <c r="L1979" s="16">
        <f ca="1">J1979*Table3[[#This Row],[QUANTITY]]</f>
        <v>150</v>
      </c>
      <c r="M1979" s="16">
        <f ca="1">K1979*Table3[[#This Row],[QUANTITY]]*(1-Table3[[#This Row],[DISCOUNT %]])</f>
        <v>972.76162288462763</v>
      </c>
      <c r="N1979" s="3">
        <f>DAY(Table3[[#This Row],[DATE]])</f>
        <v>1</v>
      </c>
      <c r="O1979" s="3" t="str">
        <f>TEXT(Table3[[#This Row],[DATE]],"mmm")</f>
        <v>Jun</v>
      </c>
      <c r="P1979" s="3">
        <f>YEAR(Table3[[#This Row],[DATE]])</f>
        <v>2026</v>
      </c>
    </row>
    <row r="1980" spans="1:16" x14ac:dyDescent="0.3">
      <c r="A1980" s="6">
        <v>46175</v>
      </c>
      <c r="B1980" s="7" t="s">
        <v>1982</v>
      </c>
      <c r="C1980" s="9">
        <f t="shared" ca="1" si="60"/>
        <v>15</v>
      </c>
      <c r="D1980" s="9" t="s">
        <v>2117</v>
      </c>
      <c r="E1980" s="9" t="s">
        <v>2116</v>
      </c>
      <c r="F1980" s="10">
        <f t="shared" ca="1" si="61"/>
        <v>2.6215041012721374E-2</v>
      </c>
      <c r="G1980" s="3" t="str">
        <f>VLOOKUP(Table3[[#This Row],[PRODUCT ID]],Table1[[PRODUCT]:[SELLING PRICE]],1,FALSE)</f>
        <v>Product930</v>
      </c>
      <c r="H1980" s="3" t="str">
        <f>VLOOKUP(Table3[[#This Row],[PRODUCT ID]],Table1[[PRODUCT]:[SELLING PRICE]],2,FALSE)</f>
        <v>Category3</v>
      </c>
      <c r="I1980" s="3" t="str">
        <f>VLOOKUP(Table3[[#This Row],[PRODUCT ID]],Table1[[PRODUCT]:[SELLING PRICE]],3,FALSE)</f>
        <v>Ft</v>
      </c>
      <c r="J1980" s="16">
        <f ca="1">VLOOKUP(Table3[[#This Row],[PRODUCT ID]],Table1[[PRODUCT]:[SELLING PRICE]],4,FALSE)</f>
        <v>73</v>
      </c>
      <c r="K1980" s="16">
        <f ca="1">VLOOKUP(Table3[[#This Row],[PRODUCT ID]],Table1[[PRODUCT]:[SELLING PRICE]],5,FALSE)</f>
        <v>100.15779757836013</v>
      </c>
      <c r="L1980" s="16">
        <f ca="1">J1980*Table3[[#This Row],[QUANTITY]]</f>
        <v>1095</v>
      </c>
      <c r="M1980" s="16">
        <f ca="1">K1980*Table3[[#This Row],[QUANTITY]]*(1-Table3[[#This Row],[DISCOUNT %]])</f>
        <v>1462.9823521064939</v>
      </c>
      <c r="N1980" s="3">
        <f>DAY(Table3[[#This Row],[DATE]])</f>
        <v>2</v>
      </c>
      <c r="O1980" s="3" t="str">
        <f>TEXT(Table3[[#This Row],[DATE]],"mmm")</f>
        <v>Jun</v>
      </c>
      <c r="P1980" s="3">
        <f>YEAR(Table3[[#This Row],[DATE]])</f>
        <v>2026</v>
      </c>
    </row>
    <row r="1981" spans="1:16" x14ac:dyDescent="0.3">
      <c r="A1981" s="6">
        <v>46176</v>
      </c>
      <c r="B1981" s="7" t="s">
        <v>1983</v>
      </c>
      <c r="C1981" s="9">
        <f t="shared" ca="1" si="60"/>
        <v>14</v>
      </c>
      <c r="D1981" s="9" t="s">
        <v>2117</v>
      </c>
      <c r="E1981" s="9" t="s">
        <v>2116</v>
      </c>
      <c r="F1981" s="10">
        <f t="shared" ca="1" si="61"/>
        <v>1.3976715329362389E-2</v>
      </c>
      <c r="G1981" s="3" t="str">
        <f>VLOOKUP(Table3[[#This Row],[PRODUCT ID]],Table1[[PRODUCT]:[SELLING PRICE]],1,FALSE)</f>
        <v>Product931</v>
      </c>
      <c r="H1981" s="3" t="str">
        <f>VLOOKUP(Table3[[#This Row],[PRODUCT ID]],Table1[[PRODUCT]:[SELLING PRICE]],2,FALSE)</f>
        <v>Category4</v>
      </c>
      <c r="I1981" s="3" t="str">
        <f>VLOOKUP(Table3[[#This Row],[PRODUCT ID]],Table1[[PRODUCT]:[SELLING PRICE]],3,FALSE)</f>
        <v>Kg</v>
      </c>
      <c r="J1981" s="16">
        <f ca="1">VLOOKUP(Table3[[#This Row],[PRODUCT ID]],Table1[[PRODUCT]:[SELLING PRICE]],4,FALSE)</f>
        <v>55</v>
      </c>
      <c r="K1981" s="16">
        <f ca="1">VLOOKUP(Table3[[#This Row],[PRODUCT ID]],Table1[[PRODUCT]:[SELLING PRICE]],5,FALSE)</f>
        <v>310.88934867740011</v>
      </c>
      <c r="L1981" s="16">
        <f ca="1">J1981*Table3[[#This Row],[QUANTITY]]</f>
        <v>770</v>
      </c>
      <c r="M1981" s="16">
        <f ca="1">K1981*Table3[[#This Row],[QUANTITY]]*(1-Table3[[#This Row],[DISCOUNT %]])</f>
        <v>4291.617914528073</v>
      </c>
      <c r="N1981" s="3">
        <f>DAY(Table3[[#This Row],[DATE]])</f>
        <v>3</v>
      </c>
      <c r="O1981" s="3" t="str">
        <f>TEXT(Table3[[#This Row],[DATE]],"mmm")</f>
        <v>Jun</v>
      </c>
      <c r="P1981" s="3">
        <f>YEAR(Table3[[#This Row],[DATE]])</f>
        <v>2026</v>
      </c>
    </row>
    <row r="1982" spans="1:16" x14ac:dyDescent="0.3">
      <c r="A1982" s="6">
        <v>46177</v>
      </c>
      <c r="B1982" s="7" t="s">
        <v>1984</v>
      </c>
      <c r="C1982" s="9">
        <f t="shared" ca="1" si="60"/>
        <v>10</v>
      </c>
      <c r="D1982" s="9" t="s">
        <v>2116</v>
      </c>
      <c r="E1982" s="9" t="s">
        <v>2116</v>
      </c>
      <c r="F1982" s="10">
        <f t="shared" ca="1" si="61"/>
        <v>1.405885473863956E-2</v>
      </c>
      <c r="G1982" s="3" t="str">
        <f>VLOOKUP(Table3[[#This Row],[PRODUCT ID]],Table1[[PRODUCT]:[SELLING PRICE]],1,FALSE)</f>
        <v>Product932</v>
      </c>
      <c r="H1982" s="3" t="str">
        <f>VLOOKUP(Table3[[#This Row],[PRODUCT ID]],Table1[[PRODUCT]:[SELLING PRICE]],2,FALSE)</f>
        <v>Category5</v>
      </c>
      <c r="I1982" s="3" t="str">
        <f>VLOOKUP(Table3[[#This Row],[PRODUCT ID]],Table1[[PRODUCT]:[SELLING PRICE]],3,FALSE)</f>
        <v>No</v>
      </c>
      <c r="J1982" s="16">
        <f ca="1">VLOOKUP(Table3[[#This Row],[PRODUCT ID]],Table1[[PRODUCT]:[SELLING PRICE]],4,FALSE)</f>
        <v>226</v>
      </c>
      <c r="K1982" s="16">
        <f ca="1">VLOOKUP(Table3[[#This Row],[PRODUCT ID]],Table1[[PRODUCT]:[SELLING PRICE]],5,FALSE)</f>
        <v>160.33812271328756</v>
      </c>
      <c r="L1982" s="16">
        <f ca="1">J1982*Table3[[#This Row],[QUANTITY]]</f>
        <v>2260</v>
      </c>
      <c r="M1982" s="16">
        <f ca="1">K1982*Table3[[#This Row],[QUANTITY]]*(1-Table3[[#This Row],[DISCOUNT %]])</f>
        <v>1580.839523369953</v>
      </c>
      <c r="N1982" s="3">
        <f>DAY(Table3[[#This Row],[DATE]])</f>
        <v>4</v>
      </c>
      <c r="O1982" s="3" t="str">
        <f>TEXT(Table3[[#This Row],[DATE]],"mmm")</f>
        <v>Jun</v>
      </c>
      <c r="P1982" s="3">
        <f>YEAR(Table3[[#This Row],[DATE]])</f>
        <v>2026</v>
      </c>
    </row>
    <row r="1983" spans="1:16" x14ac:dyDescent="0.3">
      <c r="A1983" s="6">
        <v>46178</v>
      </c>
      <c r="B1983" s="7" t="s">
        <v>1985</v>
      </c>
      <c r="C1983" s="9">
        <f t="shared" ca="1" si="60"/>
        <v>9</v>
      </c>
      <c r="D1983" s="9" t="s">
        <v>2116</v>
      </c>
      <c r="E1983" s="9" t="s">
        <v>2116</v>
      </c>
      <c r="F1983" s="10">
        <f t="shared" ca="1" si="61"/>
        <v>3.4833105618695306E-2</v>
      </c>
      <c r="G1983" s="3" t="str">
        <f>VLOOKUP(Table3[[#This Row],[PRODUCT ID]],Table1[[PRODUCT]:[SELLING PRICE]],1,FALSE)</f>
        <v>Product933</v>
      </c>
      <c r="H1983" s="3" t="str">
        <f>VLOOKUP(Table3[[#This Row],[PRODUCT ID]],Table1[[PRODUCT]:[SELLING PRICE]],2,FALSE)</f>
        <v>Category1</v>
      </c>
      <c r="I1983" s="3" t="str">
        <f>VLOOKUP(Table3[[#This Row],[PRODUCT ID]],Table1[[PRODUCT]:[SELLING PRICE]],3,FALSE)</f>
        <v>No</v>
      </c>
      <c r="J1983" s="16">
        <f ca="1">VLOOKUP(Table3[[#This Row],[PRODUCT ID]],Table1[[PRODUCT]:[SELLING PRICE]],4,FALSE)</f>
        <v>177</v>
      </c>
      <c r="K1983" s="16">
        <f ca="1">VLOOKUP(Table3[[#This Row],[PRODUCT ID]],Table1[[PRODUCT]:[SELLING PRICE]],5,FALSE)</f>
        <v>37.462767588058753</v>
      </c>
      <c r="L1983" s="16">
        <f ca="1">J1983*Table3[[#This Row],[QUANTITY]]</f>
        <v>1593</v>
      </c>
      <c r="M1983" s="16">
        <f ca="1">K1983*Table3[[#This Row],[QUANTITY]]*(1-Table3[[#This Row],[DISCOUNT %]])</f>
        <v>325.42040743105736</v>
      </c>
      <c r="N1983" s="3">
        <f>DAY(Table3[[#This Row],[DATE]])</f>
        <v>5</v>
      </c>
      <c r="O1983" s="3" t="str">
        <f>TEXT(Table3[[#This Row],[DATE]],"mmm")</f>
        <v>Jun</v>
      </c>
      <c r="P1983" s="3">
        <f>YEAR(Table3[[#This Row],[DATE]])</f>
        <v>2026</v>
      </c>
    </row>
    <row r="1984" spans="1:16" x14ac:dyDescent="0.3">
      <c r="A1984" s="6">
        <v>46179</v>
      </c>
      <c r="B1984" s="7" t="s">
        <v>1986</v>
      </c>
      <c r="C1984" s="9">
        <f t="shared" ca="1" si="60"/>
        <v>3</v>
      </c>
      <c r="D1984" s="9" t="s">
        <v>2116</v>
      </c>
      <c r="E1984" s="9" t="s">
        <v>2118</v>
      </c>
      <c r="F1984" s="10">
        <f t="shared" ca="1" si="61"/>
        <v>9.9152442928651663E-2</v>
      </c>
      <c r="G1984" s="3" t="str">
        <f>VLOOKUP(Table3[[#This Row],[PRODUCT ID]],Table1[[PRODUCT]:[SELLING PRICE]],1,FALSE)</f>
        <v>Product934</v>
      </c>
      <c r="H1984" s="3" t="str">
        <f>VLOOKUP(Table3[[#This Row],[PRODUCT ID]],Table1[[PRODUCT]:[SELLING PRICE]],2,FALSE)</f>
        <v>Category2</v>
      </c>
      <c r="I1984" s="3" t="str">
        <f>VLOOKUP(Table3[[#This Row],[PRODUCT ID]],Table1[[PRODUCT]:[SELLING PRICE]],3,FALSE)</f>
        <v>Ft</v>
      </c>
      <c r="J1984" s="16">
        <f ca="1">VLOOKUP(Table3[[#This Row],[PRODUCT ID]],Table1[[PRODUCT]:[SELLING PRICE]],4,FALSE)</f>
        <v>210</v>
      </c>
      <c r="K1984" s="16">
        <f ca="1">VLOOKUP(Table3[[#This Row],[PRODUCT ID]],Table1[[PRODUCT]:[SELLING PRICE]],5,FALSE)</f>
        <v>297.03327107441368</v>
      </c>
      <c r="L1984" s="16">
        <f ca="1">J1984*Table3[[#This Row],[QUANTITY]]</f>
        <v>630</v>
      </c>
      <c r="M1984" s="16">
        <f ca="1">K1984*Table3[[#This Row],[QUANTITY]]*(1-Table3[[#This Row],[DISCOUNT %]])</f>
        <v>802.74508984889144</v>
      </c>
      <c r="N1984" s="3">
        <f>DAY(Table3[[#This Row],[DATE]])</f>
        <v>6</v>
      </c>
      <c r="O1984" s="3" t="str">
        <f>TEXT(Table3[[#This Row],[DATE]],"mmm")</f>
        <v>Jun</v>
      </c>
      <c r="P1984" s="3">
        <f>YEAR(Table3[[#This Row],[DATE]])</f>
        <v>2026</v>
      </c>
    </row>
    <row r="1985" spans="1:16" x14ac:dyDescent="0.3">
      <c r="A1985" s="6">
        <v>46180</v>
      </c>
      <c r="B1985" s="7" t="s">
        <v>1987</v>
      </c>
      <c r="C1985" s="9">
        <f t="shared" ca="1" si="60"/>
        <v>3</v>
      </c>
      <c r="D1985" s="9" t="s">
        <v>2116</v>
      </c>
      <c r="E1985" s="9" t="s">
        <v>2118</v>
      </c>
      <c r="F1985" s="10">
        <f t="shared" ca="1" si="61"/>
        <v>5.9185247318510381E-2</v>
      </c>
      <c r="G1985" s="3" t="str">
        <f>VLOOKUP(Table3[[#This Row],[PRODUCT ID]],Table1[[PRODUCT]:[SELLING PRICE]],1,FALSE)</f>
        <v>Product935</v>
      </c>
      <c r="H1985" s="3" t="str">
        <f>VLOOKUP(Table3[[#This Row],[PRODUCT ID]],Table1[[PRODUCT]:[SELLING PRICE]],2,FALSE)</f>
        <v>Category3</v>
      </c>
      <c r="I1985" s="3" t="str">
        <f>VLOOKUP(Table3[[#This Row],[PRODUCT ID]],Table1[[PRODUCT]:[SELLING PRICE]],3,FALSE)</f>
        <v>No</v>
      </c>
      <c r="J1985" s="16">
        <f ca="1">VLOOKUP(Table3[[#This Row],[PRODUCT ID]],Table1[[PRODUCT]:[SELLING PRICE]],4,FALSE)</f>
        <v>38</v>
      </c>
      <c r="K1985" s="16">
        <f ca="1">VLOOKUP(Table3[[#This Row],[PRODUCT ID]],Table1[[PRODUCT]:[SELLING PRICE]],5,FALSE)</f>
        <v>187.14284666681942</v>
      </c>
      <c r="L1985" s="16">
        <f ca="1">J1985*Table3[[#This Row],[QUANTITY]]</f>
        <v>114</v>
      </c>
      <c r="M1985" s="16">
        <f ca="1">K1985*Table3[[#This Row],[QUANTITY]]*(1-Table3[[#This Row],[DISCOUNT %]])</f>
        <v>528.20025300886095</v>
      </c>
      <c r="N1985" s="3">
        <f>DAY(Table3[[#This Row],[DATE]])</f>
        <v>7</v>
      </c>
      <c r="O1985" s="3" t="str">
        <f>TEXT(Table3[[#This Row],[DATE]],"mmm")</f>
        <v>Jun</v>
      </c>
      <c r="P1985" s="3">
        <f>YEAR(Table3[[#This Row],[DATE]])</f>
        <v>2026</v>
      </c>
    </row>
    <row r="1986" spans="1:16" x14ac:dyDescent="0.3">
      <c r="A1986" s="6">
        <v>46181</v>
      </c>
      <c r="B1986" s="7" t="s">
        <v>1988</v>
      </c>
      <c r="C1986" s="9">
        <f t="shared" ca="1" si="60"/>
        <v>14</v>
      </c>
      <c r="D1986" s="9" t="s">
        <v>2115</v>
      </c>
      <c r="E1986" s="9" t="s">
        <v>2116</v>
      </c>
      <c r="F1986" s="10">
        <f t="shared" ca="1" si="61"/>
        <v>7.6155046611314253E-2</v>
      </c>
      <c r="G1986" s="3" t="str">
        <f>VLOOKUP(Table3[[#This Row],[PRODUCT ID]],Table1[[PRODUCT]:[SELLING PRICE]],1,FALSE)</f>
        <v>Product936</v>
      </c>
      <c r="H1986" s="3" t="str">
        <f>VLOOKUP(Table3[[#This Row],[PRODUCT ID]],Table1[[PRODUCT]:[SELLING PRICE]],2,FALSE)</f>
        <v>Category4</v>
      </c>
      <c r="I1986" s="3" t="str">
        <f>VLOOKUP(Table3[[#This Row],[PRODUCT ID]],Table1[[PRODUCT]:[SELLING PRICE]],3,FALSE)</f>
        <v>Kg</v>
      </c>
      <c r="J1986" s="16">
        <f ca="1">VLOOKUP(Table3[[#This Row],[PRODUCT ID]],Table1[[PRODUCT]:[SELLING PRICE]],4,FALSE)</f>
        <v>161</v>
      </c>
      <c r="K1986" s="16">
        <f ca="1">VLOOKUP(Table3[[#This Row],[PRODUCT ID]],Table1[[PRODUCT]:[SELLING PRICE]],5,FALSE)</f>
        <v>245.7305315170866</v>
      </c>
      <c r="L1986" s="16">
        <f ca="1">J1986*Table3[[#This Row],[QUANTITY]]</f>
        <v>2254</v>
      </c>
      <c r="M1986" s="16">
        <f ca="1">K1986*Table3[[#This Row],[QUANTITY]]*(1-Table3[[#This Row],[DISCOUNT %]])</f>
        <v>3178.2367600981179</v>
      </c>
      <c r="N1986" s="3">
        <f>DAY(Table3[[#This Row],[DATE]])</f>
        <v>8</v>
      </c>
      <c r="O1986" s="3" t="str">
        <f>TEXT(Table3[[#This Row],[DATE]],"mmm")</f>
        <v>Jun</v>
      </c>
      <c r="P1986" s="3">
        <f>YEAR(Table3[[#This Row],[DATE]])</f>
        <v>2026</v>
      </c>
    </row>
    <row r="1987" spans="1:16" x14ac:dyDescent="0.3">
      <c r="A1987" s="6">
        <v>46182</v>
      </c>
      <c r="B1987" s="7" t="s">
        <v>1989</v>
      </c>
      <c r="C1987" s="9">
        <f t="shared" ref="C1987:C2050" ca="1" si="62">RANDBETWEEN(1,15)</f>
        <v>3</v>
      </c>
      <c r="D1987" s="9" t="s">
        <v>2116</v>
      </c>
      <c r="E1987" s="9" t="s">
        <v>2116</v>
      </c>
      <c r="F1987" s="10">
        <f t="shared" ref="F1987:F2050" ca="1" si="63">RAND()*(0.1)</f>
        <v>5.9747552140162669E-2</v>
      </c>
      <c r="G1987" s="3" t="str">
        <f>VLOOKUP(Table3[[#This Row],[PRODUCT ID]],Table1[[PRODUCT]:[SELLING PRICE]],1,FALSE)</f>
        <v>Product937</v>
      </c>
      <c r="H1987" s="3" t="str">
        <f>VLOOKUP(Table3[[#This Row],[PRODUCT ID]],Table1[[PRODUCT]:[SELLING PRICE]],2,FALSE)</f>
        <v>Category1</v>
      </c>
      <c r="I1987" s="3" t="str">
        <f>VLOOKUP(Table3[[#This Row],[PRODUCT ID]],Table1[[PRODUCT]:[SELLING PRICE]],3,FALSE)</f>
        <v>Kg</v>
      </c>
      <c r="J1987" s="16">
        <f ca="1">VLOOKUP(Table3[[#This Row],[PRODUCT ID]],Table1[[PRODUCT]:[SELLING PRICE]],4,FALSE)</f>
        <v>141</v>
      </c>
      <c r="K1987" s="16">
        <f ca="1">VLOOKUP(Table3[[#This Row],[PRODUCT ID]],Table1[[PRODUCT]:[SELLING PRICE]],5,FALSE)</f>
        <v>236.04131230802238</v>
      </c>
      <c r="L1987" s="16">
        <f ca="1">J1987*Table3[[#This Row],[QUANTITY]]</f>
        <v>423</v>
      </c>
      <c r="M1987" s="16">
        <f ca="1">K1987*Table3[[#This Row],[QUANTITY]]*(1-Table3[[#This Row],[DISCOUNT %]])</f>
        <v>665.81526508099921</v>
      </c>
      <c r="N1987" s="3">
        <f>DAY(Table3[[#This Row],[DATE]])</f>
        <v>9</v>
      </c>
      <c r="O1987" s="3" t="str">
        <f>TEXT(Table3[[#This Row],[DATE]],"mmm")</f>
        <v>Jun</v>
      </c>
      <c r="P1987" s="3">
        <f>YEAR(Table3[[#This Row],[DATE]])</f>
        <v>2026</v>
      </c>
    </row>
    <row r="1988" spans="1:16" x14ac:dyDescent="0.3">
      <c r="A1988" s="6">
        <v>46183</v>
      </c>
      <c r="B1988" s="7" t="s">
        <v>1990</v>
      </c>
      <c r="C1988" s="9">
        <f t="shared" ca="1" si="62"/>
        <v>4</v>
      </c>
      <c r="D1988" s="9" t="s">
        <v>2117</v>
      </c>
      <c r="E1988" s="9" t="s">
        <v>2116</v>
      </c>
      <c r="F1988" s="10">
        <f t="shared" ca="1" si="63"/>
        <v>5.6475992531432886E-2</v>
      </c>
      <c r="G1988" s="3" t="str">
        <f>VLOOKUP(Table3[[#This Row],[PRODUCT ID]],Table1[[PRODUCT]:[SELLING PRICE]],1,FALSE)</f>
        <v>Product938</v>
      </c>
      <c r="H1988" s="3" t="str">
        <f>VLOOKUP(Table3[[#This Row],[PRODUCT ID]],Table1[[PRODUCT]:[SELLING PRICE]],2,FALSE)</f>
        <v>Category2</v>
      </c>
      <c r="I1988" s="3" t="str">
        <f>VLOOKUP(Table3[[#This Row],[PRODUCT ID]],Table1[[PRODUCT]:[SELLING PRICE]],3,FALSE)</f>
        <v>Lt</v>
      </c>
      <c r="J1988" s="16">
        <f ca="1">VLOOKUP(Table3[[#This Row],[PRODUCT ID]],Table1[[PRODUCT]:[SELLING PRICE]],4,FALSE)</f>
        <v>162</v>
      </c>
      <c r="K1988" s="16">
        <f ca="1">VLOOKUP(Table3[[#This Row],[PRODUCT ID]],Table1[[PRODUCT]:[SELLING PRICE]],5,FALSE)</f>
        <v>200.8294577389635</v>
      </c>
      <c r="L1988" s="16">
        <f ca="1">J1988*Table3[[#This Row],[QUANTITY]]</f>
        <v>648</v>
      </c>
      <c r="M1988" s="16">
        <f ca="1">K1988*Table3[[#This Row],[QUANTITY]]*(1-Table3[[#This Row],[DISCOUNT %]])</f>
        <v>757.94965913442434</v>
      </c>
      <c r="N1988" s="3">
        <f>DAY(Table3[[#This Row],[DATE]])</f>
        <v>10</v>
      </c>
      <c r="O1988" s="3" t="str">
        <f>TEXT(Table3[[#This Row],[DATE]],"mmm")</f>
        <v>Jun</v>
      </c>
      <c r="P1988" s="3">
        <f>YEAR(Table3[[#This Row],[DATE]])</f>
        <v>2026</v>
      </c>
    </row>
    <row r="1989" spans="1:16" x14ac:dyDescent="0.3">
      <c r="A1989" s="6">
        <v>46184</v>
      </c>
      <c r="B1989" s="7" t="s">
        <v>1991</v>
      </c>
      <c r="C1989" s="9">
        <f t="shared" ca="1" si="62"/>
        <v>10</v>
      </c>
      <c r="D1989" s="9" t="s">
        <v>2115</v>
      </c>
      <c r="E1989" s="9" t="s">
        <v>2116</v>
      </c>
      <c r="F1989" s="10">
        <f t="shared" ca="1" si="63"/>
        <v>8.0691952940667805E-2</v>
      </c>
      <c r="G1989" s="3" t="str">
        <f>VLOOKUP(Table3[[#This Row],[PRODUCT ID]],Table1[[PRODUCT]:[SELLING PRICE]],1,FALSE)</f>
        <v>Product939</v>
      </c>
      <c r="H1989" s="3" t="str">
        <f>VLOOKUP(Table3[[#This Row],[PRODUCT ID]],Table1[[PRODUCT]:[SELLING PRICE]],2,FALSE)</f>
        <v>Category3</v>
      </c>
      <c r="I1989" s="3" t="str">
        <f>VLOOKUP(Table3[[#This Row],[PRODUCT ID]],Table1[[PRODUCT]:[SELLING PRICE]],3,FALSE)</f>
        <v>Kg</v>
      </c>
      <c r="J1989" s="16">
        <f ca="1">VLOOKUP(Table3[[#This Row],[PRODUCT ID]],Table1[[PRODUCT]:[SELLING PRICE]],4,FALSE)</f>
        <v>231</v>
      </c>
      <c r="K1989" s="16">
        <f ca="1">VLOOKUP(Table3[[#This Row],[PRODUCT ID]],Table1[[PRODUCT]:[SELLING PRICE]],5,FALSE)</f>
        <v>81.045074896194933</v>
      </c>
      <c r="L1989" s="16">
        <f ca="1">J1989*Table3[[#This Row],[QUANTITY]]</f>
        <v>2310</v>
      </c>
      <c r="M1989" s="16">
        <f ca="1">K1989*Table3[[#This Row],[QUANTITY]]*(1-Table3[[#This Row],[DISCOUNT %]])</f>
        <v>745.05389526598276</v>
      </c>
      <c r="N1989" s="3">
        <f>DAY(Table3[[#This Row],[DATE]])</f>
        <v>11</v>
      </c>
      <c r="O1989" s="3" t="str">
        <f>TEXT(Table3[[#This Row],[DATE]],"mmm")</f>
        <v>Jun</v>
      </c>
      <c r="P1989" s="3">
        <f>YEAR(Table3[[#This Row],[DATE]])</f>
        <v>2026</v>
      </c>
    </row>
    <row r="1990" spans="1:16" x14ac:dyDescent="0.3">
      <c r="A1990" s="6">
        <v>46185</v>
      </c>
      <c r="B1990" s="7" t="s">
        <v>1992</v>
      </c>
      <c r="C1990" s="9">
        <f t="shared" ca="1" si="62"/>
        <v>5</v>
      </c>
      <c r="D1990" s="9" t="s">
        <v>2115</v>
      </c>
      <c r="E1990" s="9" t="s">
        <v>2118</v>
      </c>
      <c r="F1990" s="10">
        <f t="shared" ca="1" si="63"/>
        <v>8.5217193994129595E-2</v>
      </c>
      <c r="G1990" s="3" t="str">
        <f>VLOOKUP(Table3[[#This Row],[PRODUCT ID]],Table1[[PRODUCT]:[SELLING PRICE]],1,FALSE)</f>
        <v>Product940</v>
      </c>
      <c r="H1990" s="3" t="str">
        <f>VLOOKUP(Table3[[#This Row],[PRODUCT ID]],Table1[[PRODUCT]:[SELLING PRICE]],2,FALSE)</f>
        <v>Category4</v>
      </c>
      <c r="I1990" s="3" t="str">
        <f>VLOOKUP(Table3[[#This Row],[PRODUCT ID]],Table1[[PRODUCT]:[SELLING PRICE]],3,FALSE)</f>
        <v>Lt</v>
      </c>
      <c r="J1990" s="16">
        <f ca="1">VLOOKUP(Table3[[#This Row],[PRODUCT ID]],Table1[[PRODUCT]:[SELLING PRICE]],4,FALSE)</f>
        <v>21</v>
      </c>
      <c r="K1990" s="16">
        <f ca="1">VLOOKUP(Table3[[#This Row],[PRODUCT ID]],Table1[[PRODUCT]:[SELLING PRICE]],5,FALSE)</f>
        <v>240.22104260457979</v>
      </c>
      <c r="L1990" s="16">
        <f ca="1">J1990*Table3[[#This Row],[QUANTITY]]</f>
        <v>105</v>
      </c>
      <c r="M1990" s="16">
        <f ca="1">K1990*Table3[[#This Row],[QUANTITY]]*(1-Table3[[#This Row],[DISCOUNT %]])</f>
        <v>1098.7503970773662</v>
      </c>
      <c r="N1990" s="3">
        <f>DAY(Table3[[#This Row],[DATE]])</f>
        <v>12</v>
      </c>
      <c r="O1990" s="3" t="str">
        <f>TEXT(Table3[[#This Row],[DATE]],"mmm")</f>
        <v>Jun</v>
      </c>
      <c r="P1990" s="3">
        <f>YEAR(Table3[[#This Row],[DATE]])</f>
        <v>2026</v>
      </c>
    </row>
    <row r="1991" spans="1:16" x14ac:dyDescent="0.3">
      <c r="A1991" s="6">
        <v>46186</v>
      </c>
      <c r="B1991" s="7" t="s">
        <v>1993</v>
      </c>
      <c r="C1991" s="9">
        <f t="shared" ca="1" si="62"/>
        <v>11</v>
      </c>
      <c r="D1991" s="9" t="s">
        <v>2115</v>
      </c>
      <c r="E1991" s="9" t="s">
        <v>2116</v>
      </c>
      <c r="F1991" s="10">
        <f t="shared" ca="1" si="63"/>
        <v>8.5410965234650249E-2</v>
      </c>
      <c r="G1991" s="3" t="str">
        <f>VLOOKUP(Table3[[#This Row],[PRODUCT ID]],Table1[[PRODUCT]:[SELLING PRICE]],1,FALSE)</f>
        <v>Product941</v>
      </c>
      <c r="H1991" s="3" t="str">
        <f>VLOOKUP(Table3[[#This Row],[PRODUCT ID]],Table1[[PRODUCT]:[SELLING PRICE]],2,FALSE)</f>
        <v>Category5</v>
      </c>
      <c r="I1991" s="3" t="str">
        <f>VLOOKUP(Table3[[#This Row],[PRODUCT ID]],Table1[[PRODUCT]:[SELLING PRICE]],3,FALSE)</f>
        <v>Ft</v>
      </c>
      <c r="J1991" s="16">
        <f ca="1">VLOOKUP(Table3[[#This Row],[PRODUCT ID]],Table1[[PRODUCT]:[SELLING PRICE]],4,FALSE)</f>
        <v>149</v>
      </c>
      <c r="K1991" s="16">
        <f ca="1">VLOOKUP(Table3[[#This Row],[PRODUCT ID]],Table1[[PRODUCT]:[SELLING PRICE]],5,FALSE)</f>
        <v>240.9283684158691</v>
      </c>
      <c r="L1991" s="16">
        <f ca="1">J1991*Table3[[#This Row],[QUANTITY]]</f>
        <v>1639</v>
      </c>
      <c r="M1991" s="16">
        <f ca="1">K1991*Table3[[#This Row],[QUANTITY]]*(1-Table3[[#This Row],[DISCOUNT %]])</f>
        <v>2423.8548830876634</v>
      </c>
      <c r="N1991" s="3">
        <f>DAY(Table3[[#This Row],[DATE]])</f>
        <v>13</v>
      </c>
      <c r="O1991" s="3" t="str">
        <f>TEXT(Table3[[#This Row],[DATE]],"mmm")</f>
        <v>Jun</v>
      </c>
      <c r="P1991" s="3">
        <f>YEAR(Table3[[#This Row],[DATE]])</f>
        <v>2026</v>
      </c>
    </row>
    <row r="1992" spans="1:16" x14ac:dyDescent="0.3">
      <c r="A1992" s="6">
        <v>46187</v>
      </c>
      <c r="B1992" s="7" t="s">
        <v>1994</v>
      </c>
      <c r="C1992" s="9">
        <f t="shared" ca="1" si="62"/>
        <v>15</v>
      </c>
      <c r="D1992" s="9" t="s">
        <v>2116</v>
      </c>
      <c r="E1992" s="9" t="s">
        <v>2116</v>
      </c>
      <c r="F1992" s="10">
        <f t="shared" ca="1" si="63"/>
        <v>6.3243145017941663E-2</v>
      </c>
      <c r="G1992" s="3" t="str">
        <f>VLOOKUP(Table3[[#This Row],[PRODUCT ID]],Table1[[PRODUCT]:[SELLING PRICE]],1,FALSE)</f>
        <v>Product942</v>
      </c>
      <c r="H1992" s="3" t="str">
        <f>VLOOKUP(Table3[[#This Row],[PRODUCT ID]],Table1[[PRODUCT]:[SELLING PRICE]],2,FALSE)</f>
        <v>Category1</v>
      </c>
      <c r="I1992" s="3" t="str">
        <f>VLOOKUP(Table3[[#This Row],[PRODUCT ID]],Table1[[PRODUCT]:[SELLING PRICE]],3,FALSE)</f>
        <v>Kg</v>
      </c>
      <c r="J1992" s="16">
        <f ca="1">VLOOKUP(Table3[[#This Row],[PRODUCT ID]],Table1[[PRODUCT]:[SELLING PRICE]],4,FALSE)</f>
        <v>227</v>
      </c>
      <c r="K1992" s="16">
        <f ca="1">VLOOKUP(Table3[[#This Row],[PRODUCT ID]],Table1[[PRODUCT]:[SELLING PRICE]],5,FALSE)</f>
        <v>291.91006552119393</v>
      </c>
      <c r="L1992" s="16">
        <f ca="1">J1992*Table3[[#This Row],[QUANTITY]]</f>
        <v>3405</v>
      </c>
      <c r="M1992" s="16">
        <f ca="1">K1992*Table3[[#This Row],[QUANTITY]]*(1-Table3[[#This Row],[DISCOUNT %]])</f>
        <v>4101.7313237286025</v>
      </c>
      <c r="N1992" s="3">
        <f>DAY(Table3[[#This Row],[DATE]])</f>
        <v>14</v>
      </c>
      <c r="O1992" s="3" t="str">
        <f>TEXT(Table3[[#This Row],[DATE]],"mmm")</f>
        <v>Jun</v>
      </c>
      <c r="P1992" s="3">
        <f>YEAR(Table3[[#This Row],[DATE]])</f>
        <v>2026</v>
      </c>
    </row>
    <row r="1993" spans="1:16" x14ac:dyDescent="0.3">
      <c r="A1993" s="6">
        <v>46188</v>
      </c>
      <c r="B1993" s="7" t="s">
        <v>1995</v>
      </c>
      <c r="C1993" s="9">
        <f t="shared" ca="1" si="62"/>
        <v>2</v>
      </c>
      <c r="D1993" s="9" t="s">
        <v>2116</v>
      </c>
      <c r="E1993" s="9" t="s">
        <v>2116</v>
      </c>
      <c r="F1993" s="10">
        <f t="shared" ca="1" si="63"/>
        <v>3.2150172166699888E-2</v>
      </c>
      <c r="G1993" s="3" t="str">
        <f>VLOOKUP(Table3[[#This Row],[PRODUCT ID]],Table1[[PRODUCT]:[SELLING PRICE]],1,FALSE)</f>
        <v>Product943</v>
      </c>
      <c r="H1993" s="3" t="str">
        <f>VLOOKUP(Table3[[#This Row],[PRODUCT ID]],Table1[[PRODUCT]:[SELLING PRICE]],2,FALSE)</f>
        <v>Category2</v>
      </c>
      <c r="I1993" s="3" t="str">
        <f>VLOOKUP(Table3[[#This Row],[PRODUCT ID]],Table1[[PRODUCT]:[SELLING PRICE]],3,FALSE)</f>
        <v>No</v>
      </c>
      <c r="J1993" s="16">
        <f ca="1">VLOOKUP(Table3[[#This Row],[PRODUCT ID]],Table1[[PRODUCT]:[SELLING PRICE]],4,FALSE)</f>
        <v>105</v>
      </c>
      <c r="K1993" s="16">
        <f ca="1">VLOOKUP(Table3[[#This Row],[PRODUCT ID]],Table1[[PRODUCT]:[SELLING PRICE]],5,FALSE)</f>
        <v>220.12176748206468</v>
      </c>
      <c r="L1993" s="16">
        <f ca="1">J1993*Table3[[#This Row],[QUANTITY]]</f>
        <v>210</v>
      </c>
      <c r="M1993" s="16">
        <f ca="1">K1993*Table3[[#This Row],[QUANTITY]]*(1-Table3[[#This Row],[DISCOUNT %]])</f>
        <v>426.08962951975604</v>
      </c>
      <c r="N1993" s="3">
        <f>DAY(Table3[[#This Row],[DATE]])</f>
        <v>15</v>
      </c>
      <c r="O1993" s="3" t="str">
        <f>TEXT(Table3[[#This Row],[DATE]],"mmm")</f>
        <v>Jun</v>
      </c>
      <c r="P1993" s="3">
        <f>YEAR(Table3[[#This Row],[DATE]])</f>
        <v>2026</v>
      </c>
    </row>
    <row r="1994" spans="1:16" x14ac:dyDescent="0.3">
      <c r="A1994" s="6">
        <v>46189</v>
      </c>
      <c r="B1994" s="7" t="s">
        <v>1996</v>
      </c>
      <c r="C1994" s="9">
        <f t="shared" ca="1" si="62"/>
        <v>14</v>
      </c>
      <c r="D1994" s="9" t="s">
        <v>2116</v>
      </c>
      <c r="E1994" s="9" t="s">
        <v>2116</v>
      </c>
      <c r="F1994" s="10">
        <f t="shared" ca="1" si="63"/>
        <v>3.0248063521487945E-2</v>
      </c>
      <c r="G1994" s="3" t="str">
        <f>VLOOKUP(Table3[[#This Row],[PRODUCT ID]],Table1[[PRODUCT]:[SELLING PRICE]],1,FALSE)</f>
        <v>Product944</v>
      </c>
      <c r="H1994" s="3" t="str">
        <f>VLOOKUP(Table3[[#This Row],[PRODUCT ID]],Table1[[PRODUCT]:[SELLING PRICE]],2,FALSE)</f>
        <v>Category3</v>
      </c>
      <c r="I1994" s="3" t="str">
        <f>VLOOKUP(Table3[[#This Row],[PRODUCT ID]],Table1[[PRODUCT]:[SELLING PRICE]],3,FALSE)</f>
        <v>No</v>
      </c>
      <c r="J1994" s="16">
        <f ca="1">VLOOKUP(Table3[[#This Row],[PRODUCT ID]],Table1[[PRODUCT]:[SELLING PRICE]],4,FALSE)</f>
        <v>83</v>
      </c>
      <c r="K1994" s="16">
        <f ca="1">VLOOKUP(Table3[[#This Row],[PRODUCT ID]],Table1[[PRODUCT]:[SELLING PRICE]],5,FALSE)</f>
        <v>123.23919104398621</v>
      </c>
      <c r="L1994" s="16">
        <f ca="1">J1994*Table3[[#This Row],[QUANTITY]]</f>
        <v>1162</v>
      </c>
      <c r="M1994" s="16">
        <f ca="1">K1994*Table3[[#This Row],[QUANTITY]]*(1-Table3[[#This Row],[DISCOUNT %]])</f>
        <v>1673.160218309313</v>
      </c>
      <c r="N1994" s="3">
        <f>DAY(Table3[[#This Row],[DATE]])</f>
        <v>16</v>
      </c>
      <c r="O1994" s="3" t="str">
        <f>TEXT(Table3[[#This Row],[DATE]],"mmm")</f>
        <v>Jun</v>
      </c>
      <c r="P1994" s="3">
        <f>YEAR(Table3[[#This Row],[DATE]])</f>
        <v>2026</v>
      </c>
    </row>
    <row r="1995" spans="1:16" x14ac:dyDescent="0.3">
      <c r="A1995" s="6">
        <v>46190</v>
      </c>
      <c r="B1995" s="7" t="s">
        <v>1997</v>
      </c>
      <c r="C1995" s="9">
        <f t="shared" ca="1" si="62"/>
        <v>10</v>
      </c>
      <c r="D1995" s="9" t="s">
        <v>2115</v>
      </c>
      <c r="E1995" s="9" t="s">
        <v>2116</v>
      </c>
      <c r="F1995" s="10">
        <f t="shared" ca="1" si="63"/>
        <v>7.5596528934643525E-2</v>
      </c>
      <c r="G1995" s="3" t="str">
        <f>VLOOKUP(Table3[[#This Row],[PRODUCT ID]],Table1[[PRODUCT]:[SELLING PRICE]],1,FALSE)</f>
        <v>Product945</v>
      </c>
      <c r="H1995" s="3" t="str">
        <f>VLOOKUP(Table3[[#This Row],[PRODUCT ID]],Table1[[PRODUCT]:[SELLING PRICE]],2,FALSE)</f>
        <v>Category4</v>
      </c>
      <c r="I1995" s="3" t="str">
        <f>VLOOKUP(Table3[[#This Row],[PRODUCT ID]],Table1[[PRODUCT]:[SELLING PRICE]],3,FALSE)</f>
        <v>Ft</v>
      </c>
      <c r="J1995" s="16">
        <f ca="1">VLOOKUP(Table3[[#This Row],[PRODUCT ID]],Table1[[PRODUCT]:[SELLING PRICE]],4,FALSE)</f>
        <v>246</v>
      </c>
      <c r="K1995" s="16">
        <f ca="1">VLOOKUP(Table3[[#This Row],[PRODUCT ID]],Table1[[PRODUCT]:[SELLING PRICE]],5,FALSE)</f>
        <v>211.99966069382114</v>
      </c>
      <c r="L1995" s="16">
        <f ca="1">J1995*Table3[[#This Row],[QUANTITY]]</f>
        <v>2460</v>
      </c>
      <c r="M1995" s="16">
        <f ca="1">K1995*Table3[[#This Row],[QUANTITY]]*(1-Table3[[#This Row],[DISCOUNT %]])</f>
        <v>1959.7322221004606</v>
      </c>
      <c r="N1995" s="3">
        <f>DAY(Table3[[#This Row],[DATE]])</f>
        <v>17</v>
      </c>
      <c r="O1995" s="3" t="str">
        <f>TEXT(Table3[[#This Row],[DATE]],"mmm")</f>
        <v>Jun</v>
      </c>
      <c r="P1995" s="3">
        <f>YEAR(Table3[[#This Row],[DATE]])</f>
        <v>2026</v>
      </c>
    </row>
    <row r="1996" spans="1:16" x14ac:dyDescent="0.3">
      <c r="A1996" s="6">
        <v>46191</v>
      </c>
      <c r="B1996" s="7" t="s">
        <v>1998</v>
      </c>
      <c r="C1996" s="9">
        <f t="shared" ca="1" si="62"/>
        <v>2</v>
      </c>
      <c r="D1996" s="9" t="s">
        <v>2117</v>
      </c>
      <c r="E1996" s="9" t="s">
        <v>2118</v>
      </c>
      <c r="F1996" s="10">
        <f t="shared" ca="1" si="63"/>
        <v>9.9465608646514547E-2</v>
      </c>
      <c r="G1996" s="3" t="str">
        <f>VLOOKUP(Table3[[#This Row],[PRODUCT ID]],Table1[[PRODUCT]:[SELLING PRICE]],1,FALSE)</f>
        <v>Product946</v>
      </c>
      <c r="H1996" s="3" t="str">
        <f>VLOOKUP(Table3[[#This Row],[PRODUCT ID]],Table1[[PRODUCT]:[SELLING PRICE]],2,FALSE)</f>
        <v>Category5</v>
      </c>
      <c r="I1996" s="3" t="str">
        <f>VLOOKUP(Table3[[#This Row],[PRODUCT ID]],Table1[[PRODUCT]:[SELLING PRICE]],3,FALSE)</f>
        <v>No</v>
      </c>
      <c r="J1996" s="16">
        <f ca="1">VLOOKUP(Table3[[#This Row],[PRODUCT ID]],Table1[[PRODUCT]:[SELLING PRICE]],4,FALSE)</f>
        <v>6</v>
      </c>
      <c r="K1996" s="16">
        <f ca="1">VLOOKUP(Table3[[#This Row],[PRODUCT ID]],Table1[[PRODUCT]:[SELLING PRICE]],5,FALSE)</f>
        <v>267.99674202505224</v>
      </c>
      <c r="L1996" s="16">
        <f ca="1">J1996*Table3[[#This Row],[QUANTITY]]</f>
        <v>12</v>
      </c>
      <c r="M1996" s="16">
        <f ca="1">K1996*Table3[[#This Row],[QUANTITY]]*(1-Table3[[#This Row],[DISCOUNT %]])</f>
        <v>482.68056592849496</v>
      </c>
      <c r="N1996" s="3">
        <f>DAY(Table3[[#This Row],[DATE]])</f>
        <v>18</v>
      </c>
      <c r="O1996" s="3" t="str">
        <f>TEXT(Table3[[#This Row],[DATE]],"mmm")</f>
        <v>Jun</v>
      </c>
      <c r="P1996" s="3">
        <f>YEAR(Table3[[#This Row],[DATE]])</f>
        <v>2026</v>
      </c>
    </row>
    <row r="1997" spans="1:16" x14ac:dyDescent="0.3">
      <c r="A1997" s="6">
        <v>46192</v>
      </c>
      <c r="B1997" s="7" t="s">
        <v>1999</v>
      </c>
      <c r="C1997" s="9">
        <f t="shared" ca="1" si="62"/>
        <v>5</v>
      </c>
      <c r="D1997" s="9" t="s">
        <v>2117</v>
      </c>
      <c r="E1997" s="9" t="s">
        <v>2118</v>
      </c>
      <c r="F1997" s="10">
        <f t="shared" ca="1" si="63"/>
        <v>7.0605199679886599E-2</v>
      </c>
      <c r="G1997" s="3" t="str">
        <f>VLOOKUP(Table3[[#This Row],[PRODUCT ID]],Table1[[PRODUCT]:[SELLING PRICE]],1,FALSE)</f>
        <v>Product947</v>
      </c>
      <c r="H1997" s="3" t="str">
        <f>VLOOKUP(Table3[[#This Row],[PRODUCT ID]],Table1[[PRODUCT]:[SELLING PRICE]],2,FALSE)</f>
        <v>Category1</v>
      </c>
      <c r="I1997" s="3" t="str">
        <f>VLOOKUP(Table3[[#This Row],[PRODUCT ID]],Table1[[PRODUCT]:[SELLING PRICE]],3,FALSE)</f>
        <v>Kg</v>
      </c>
      <c r="J1997" s="16">
        <f ca="1">VLOOKUP(Table3[[#This Row],[PRODUCT ID]],Table1[[PRODUCT]:[SELLING PRICE]],4,FALSE)</f>
        <v>20</v>
      </c>
      <c r="K1997" s="16">
        <f ca="1">VLOOKUP(Table3[[#This Row],[PRODUCT ID]],Table1[[PRODUCT]:[SELLING PRICE]],5,FALSE)</f>
        <v>121.01931846084695</v>
      </c>
      <c r="L1997" s="16">
        <f ca="1">J1997*Table3[[#This Row],[QUANTITY]]</f>
        <v>100</v>
      </c>
      <c r="M1997" s="16">
        <f ca="1">K1997*Table3[[#This Row],[QUANTITY]]*(1-Table3[[#This Row],[DISCOUNT %]])</f>
        <v>562.37362657897529</v>
      </c>
      <c r="N1997" s="3">
        <f>DAY(Table3[[#This Row],[DATE]])</f>
        <v>19</v>
      </c>
      <c r="O1997" s="3" t="str">
        <f>TEXT(Table3[[#This Row],[DATE]],"mmm")</f>
        <v>Jun</v>
      </c>
      <c r="P1997" s="3">
        <f>YEAR(Table3[[#This Row],[DATE]])</f>
        <v>2026</v>
      </c>
    </row>
    <row r="1998" spans="1:16" x14ac:dyDescent="0.3">
      <c r="A1998" s="6">
        <v>46193</v>
      </c>
      <c r="B1998" s="7" t="s">
        <v>2000</v>
      </c>
      <c r="C1998" s="9">
        <f t="shared" ca="1" si="62"/>
        <v>7</v>
      </c>
      <c r="D1998" s="9" t="s">
        <v>2116</v>
      </c>
      <c r="E1998" s="9" t="s">
        <v>2116</v>
      </c>
      <c r="F1998" s="10">
        <f t="shared" ca="1" si="63"/>
        <v>4.5057643724723255E-2</v>
      </c>
      <c r="G1998" s="3" t="str">
        <f>VLOOKUP(Table3[[#This Row],[PRODUCT ID]],Table1[[PRODUCT]:[SELLING PRICE]],1,FALSE)</f>
        <v>Product948</v>
      </c>
      <c r="H1998" s="3" t="str">
        <f>VLOOKUP(Table3[[#This Row],[PRODUCT ID]],Table1[[PRODUCT]:[SELLING PRICE]],2,FALSE)</f>
        <v>Category2</v>
      </c>
      <c r="I1998" s="3" t="str">
        <f>VLOOKUP(Table3[[#This Row],[PRODUCT ID]],Table1[[PRODUCT]:[SELLING PRICE]],3,FALSE)</f>
        <v>Kg</v>
      </c>
      <c r="J1998" s="16">
        <f ca="1">VLOOKUP(Table3[[#This Row],[PRODUCT ID]],Table1[[PRODUCT]:[SELLING PRICE]],4,FALSE)</f>
        <v>207</v>
      </c>
      <c r="K1998" s="16">
        <f ca="1">VLOOKUP(Table3[[#This Row],[PRODUCT ID]],Table1[[PRODUCT]:[SELLING PRICE]],5,FALSE)</f>
        <v>159.89931022729982</v>
      </c>
      <c r="L1998" s="16">
        <f ca="1">J1998*Table3[[#This Row],[QUANTITY]]</f>
        <v>1449</v>
      </c>
      <c r="M1998" s="16">
        <f ca="1">K1998*Table3[[#This Row],[QUANTITY]]*(1-Table3[[#This Row],[DISCOUNT %]])</f>
        <v>1068.8623685267441</v>
      </c>
      <c r="N1998" s="3">
        <f>DAY(Table3[[#This Row],[DATE]])</f>
        <v>20</v>
      </c>
      <c r="O1998" s="3" t="str">
        <f>TEXT(Table3[[#This Row],[DATE]],"mmm")</f>
        <v>Jun</v>
      </c>
      <c r="P1998" s="3">
        <f>YEAR(Table3[[#This Row],[DATE]])</f>
        <v>2026</v>
      </c>
    </row>
    <row r="1999" spans="1:16" x14ac:dyDescent="0.3">
      <c r="A1999" s="6">
        <v>46194</v>
      </c>
      <c r="B1999" s="7" t="s">
        <v>2001</v>
      </c>
      <c r="C1999" s="9">
        <f t="shared" ca="1" si="62"/>
        <v>11</v>
      </c>
      <c r="D1999" s="9" t="s">
        <v>2116</v>
      </c>
      <c r="E1999" s="9" t="s">
        <v>2116</v>
      </c>
      <c r="F1999" s="10">
        <f t="shared" ca="1" si="63"/>
        <v>3.3366157837595667E-2</v>
      </c>
      <c r="G1999" s="3" t="str">
        <f>VLOOKUP(Table3[[#This Row],[PRODUCT ID]],Table1[[PRODUCT]:[SELLING PRICE]],1,FALSE)</f>
        <v>Product949</v>
      </c>
      <c r="H1999" s="3" t="str">
        <f>VLOOKUP(Table3[[#This Row],[PRODUCT ID]],Table1[[PRODUCT]:[SELLING PRICE]],2,FALSE)</f>
        <v>Category3</v>
      </c>
      <c r="I1999" s="3" t="str">
        <f>VLOOKUP(Table3[[#This Row],[PRODUCT ID]],Table1[[PRODUCT]:[SELLING PRICE]],3,FALSE)</f>
        <v>Lt</v>
      </c>
      <c r="J1999" s="16">
        <f ca="1">VLOOKUP(Table3[[#This Row],[PRODUCT ID]],Table1[[PRODUCT]:[SELLING PRICE]],4,FALSE)</f>
        <v>130</v>
      </c>
      <c r="K1999" s="16">
        <f ca="1">VLOOKUP(Table3[[#This Row],[PRODUCT ID]],Table1[[PRODUCT]:[SELLING PRICE]],5,FALSE)</f>
        <v>30.370460841169738</v>
      </c>
      <c r="L1999" s="16">
        <f ca="1">J1999*Table3[[#This Row],[QUANTITY]]</f>
        <v>1430</v>
      </c>
      <c r="M1999" s="16">
        <f ca="1">K1999*Table3[[#This Row],[QUANTITY]]*(1-Table3[[#This Row],[DISCOUNT %]])</f>
        <v>322.92826776257027</v>
      </c>
      <c r="N1999" s="3">
        <f>DAY(Table3[[#This Row],[DATE]])</f>
        <v>21</v>
      </c>
      <c r="O1999" s="3" t="str">
        <f>TEXT(Table3[[#This Row],[DATE]],"mmm")</f>
        <v>Jun</v>
      </c>
      <c r="P1999" s="3">
        <f>YEAR(Table3[[#This Row],[DATE]])</f>
        <v>2026</v>
      </c>
    </row>
    <row r="2000" spans="1:16" x14ac:dyDescent="0.3">
      <c r="A2000" s="6">
        <v>46195</v>
      </c>
      <c r="B2000" s="7" t="s">
        <v>2002</v>
      </c>
      <c r="C2000" s="9">
        <f t="shared" ca="1" si="62"/>
        <v>3</v>
      </c>
      <c r="D2000" s="9" t="s">
        <v>2116</v>
      </c>
      <c r="E2000" s="9" t="s">
        <v>2116</v>
      </c>
      <c r="F2000" s="10">
        <f t="shared" ca="1" si="63"/>
        <v>2.1416744888625907E-2</v>
      </c>
      <c r="G2000" s="3" t="str">
        <f>VLOOKUP(Table3[[#This Row],[PRODUCT ID]],Table1[[PRODUCT]:[SELLING PRICE]],1,FALSE)</f>
        <v>Product950</v>
      </c>
      <c r="H2000" s="3" t="str">
        <f>VLOOKUP(Table3[[#This Row],[PRODUCT ID]],Table1[[PRODUCT]:[SELLING PRICE]],2,FALSE)</f>
        <v>Category4</v>
      </c>
      <c r="I2000" s="3" t="str">
        <f>VLOOKUP(Table3[[#This Row],[PRODUCT ID]],Table1[[PRODUCT]:[SELLING PRICE]],3,FALSE)</f>
        <v>Kg</v>
      </c>
      <c r="J2000" s="16">
        <f ca="1">VLOOKUP(Table3[[#This Row],[PRODUCT ID]],Table1[[PRODUCT]:[SELLING PRICE]],4,FALSE)</f>
        <v>242</v>
      </c>
      <c r="K2000" s="16">
        <f ca="1">VLOOKUP(Table3[[#This Row],[PRODUCT ID]],Table1[[PRODUCT]:[SELLING PRICE]],5,FALSE)</f>
        <v>177.04764255722975</v>
      </c>
      <c r="L2000" s="16">
        <f ca="1">J2000*Table3[[#This Row],[QUANTITY]]</f>
        <v>726</v>
      </c>
      <c r="M2000" s="16">
        <f ca="1">K2000*Table3[[#This Row],[QUANTITY]]*(1-Table3[[#This Row],[DISCOUNT %]])</f>
        <v>519.76757509034678</v>
      </c>
      <c r="N2000" s="3">
        <f>DAY(Table3[[#This Row],[DATE]])</f>
        <v>22</v>
      </c>
      <c r="O2000" s="3" t="str">
        <f>TEXT(Table3[[#This Row],[DATE]],"mmm")</f>
        <v>Jun</v>
      </c>
      <c r="P2000" s="3">
        <f>YEAR(Table3[[#This Row],[DATE]])</f>
        <v>2026</v>
      </c>
    </row>
    <row r="2001" spans="1:16" x14ac:dyDescent="0.3">
      <c r="A2001" s="6">
        <v>46196</v>
      </c>
      <c r="B2001" s="7" t="s">
        <v>2003</v>
      </c>
      <c r="C2001" s="9">
        <f t="shared" ca="1" si="62"/>
        <v>13</v>
      </c>
      <c r="D2001" s="9" t="s">
        <v>2116</v>
      </c>
      <c r="E2001" s="9" t="s">
        <v>2116</v>
      </c>
      <c r="F2001" s="10">
        <f t="shared" ca="1" si="63"/>
        <v>7.397635668675899E-2</v>
      </c>
      <c r="G2001" s="3" t="str">
        <f>VLOOKUP(Table3[[#This Row],[PRODUCT ID]],Table1[[PRODUCT]:[SELLING PRICE]],1,FALSE)</f>
        <v>Product951</v>
      </c>
      <c r="H2001" s="3" t="str">
        <f>VLOOKUP(Table3[[#This Row],[PRODUCT ID]],Table1[[PRODUCT]:[SELLING PRICE]],2,FALSE)</f>
        <v>Category5</v>
      </c>
      <c r="I2001" s="3" t="str">
        <f>VLOOKUP(Table3[[#This Row],[PRODUCT ID]],Table1[[PRODUCT]:[SELLING PRICE]],3,FALSE)</f>
        <v>Lt</v>
      </c>
      <c r="J2001" s="16">
        <f ca="1">VLOOKUP(Table3[[#This Row],[PRODUCT ID]],Table1[[PRODUCT]:[SELLING PRICE]],4,FALSE)</f>
        <v>164</v>
      </c>
      <c r="K2001" s="16">
        <f ca="1">VLOOKUP(Table3[[#This Row],[PRODUCT ID]],Table1[[PRODUCT]:[SELLING PRICE]],5,FALSE)</f>
        <v>28.063061352423674</v>
      </c>
      <c r="L2001" s="16">
        <f ca="1">J2001*Table3[[#This Row],[QUANTITY]]</f>
        <v>2132</v>
      </c>
      <c r="M2001" s="16">
        <f ca="1">K2001*Table3[[#This Row],[QUANTITY]]*(1-Table3[[#This Row],[DISCOUNT %]])</f>
        <v>337.83175810922694</v>
      </c>
      <c r="N2001" s="3">
        <f>DAY(Table3[[#This Row],[DATE]])</f>
        <v>23</v>
      </c>
      <c r="O2001" s="3" t="str">
        <f>TEXT(Table3[[#This Row],[DATE]],"mmm")</f>
        <v>Jun</v>
      </c>
      <c r="P2001" s="3">
        <f>YEAR(Table3[[#This Row],[DATE]])</f>
        <v>2026</v>
      </c>
    </row>
    <row r="2002" spans="1:16" x14ac:dyDescent="0.3">
      <c r="A2002" s="6">
        <v>46197</v>
      </c>
      <c r="B2002" s="7" t="s">
        <v>2004</v>
      </c>
      <c r="C2002" s="9">
        <f t="shared" ca="1" si="62"/>
        <v>9</v>
      </c>
      <c r="D2002" s="9" t="s">
        <v>2115</v>
      </c>
      <c r="E2002" s="9" t="s">
        <v>2118</v>
      </c>
      <c r="F2002" s="10">
        <f t="shared" ca="1" si="63"/>
        <v>5.9490996031422799E-2</v>
      </c>
      <c r="G2002" s="3" t="str">
        <f>VLOOKUP(Table3[[#This Row],[PRODUCT ID]],Table1[[PRODUCT]:[SELLING PRICE]],1,FALSE)</f>
        <v>Product952</v>
      </c>
      <c r="H2002" s="3" t="str">
        <f>VLOOKUP(Table3[[#This Row],[PRODUCT ID]],Table1[[PRODUCT]:[SELLING PRICE]],2,FALSE)</f>
        <v>Category1</v>
      </c>
      <c r="I2002" s="3" t="str">
        <f>VLOOKUP(Table3[[#This Row],[PRODUCT ID]],Table1[[PRODUCT]:[SELLING PRICE]],3,FALSE)</f>
        <v>Ft</v>
      </c>
      <c r="J2002" s="16">
        <f ca="1">VLOOKUP(Table3[[#This Row],[PRODUCT ID]],Table1[[PRODUCT]:[SELLING PRICE]],4,FALSE)</f>
        <v>110</v>
      </c>
      <c r="K2002" s="16">
        <f ca="1">VLOOKUP(Table3[[#This Row],[PRODUCT ID]],Table1[[PRODUCT]:[SELLING PRICE]],5,FALSE)</f>
        <v>198.08233490698532</v>
      </c>
      <c r="L2002" s="16">
        <f ca="1">J2002*Table3[[#This Row],[QUANTITY]]</f>
        <v>990</v>
      </c>
      <c r="M2002" s="16">
        <f ca="1">K2002*Table3[[#This Row],[QUANTITY]]*(1-Table3[[#This Row],[DISCOUNT %]])</f>
        <v>1676.68397556425</v>
      </c>
      <c r="N2002" s="3">
        <f>DAY(Table3[[#This Row],[DATE]])</f>
        <v>24</v>
      </c>
      <c r="O2002" s="3" t="str">
        <f>TEXT(Table3[[#This Row],[DATE]],"mmm")</f>
        <v>Jun</v>
      </c>
      <c r="P2002" s="3">
        <f>YEAR(Table3[[#This Row],[DATE]])</f>
        <v>2026</v>
      </c>
    </row>
    <row r="2003" spans="1:16" x14ac:dyDescent="0.3">
      <c r="A2003" s="6">
        <v>46198</v>
      </c>
      <c r="B2003" s="7" t="s">
        <v>2005</v>
      </c>
      <c r="C2003" s="9">
        <f t="shared" ca="1" si="62"/>
        <v>2</v>
      </c>
      <c r="D2003" s="9" t="s">
        <v>2116</v>
      </c>
      <c r="E2003" s="9" t="s">
        <v>2116</v>
      </c>
      <c r="F2003" s="10">
        <f t="shared" ca="1" si="63"/>
        <v>9.6224490280761021E-2</v>
      </c>
      <c r="G2003" s="3" t="str">
        <f>VLOOKUP(Table3[[#This Row],[PRODUCT ID]],Table1[[PRODUCT]:[SELLING PRICE]],1,FALSE)</f>
        <v>Product953</v>
      </c>
      <c r="H2003" s="3" t="str">
        <f>VLOOKUP(Table3[[#This Row],[PRODUCT ID]],Table1[[PRODUCT]:[SELLING PRICE]],2,FALSE)</f>
        <v>Category2</v>
      </c>
      <c r="I2003" s="3" t="str">
        <f>VLOOKUP(Table3[[#This Row],[PRODUCT ID]],Table1[[PRODUCT]:[SELLING PRICE]],3,FALSE)</f>
        <v>Kg</v>
      </c>
      <c r="J2003" s="16">
        <f ca="1">VLOOKUP(Table3[[#This Row],[PRODUCT ID]],Table1[[PRODUCT]:[SELLING PRICE]],4,FALSE)</f>
        <v>173</v>
      </c>
      <c r="K2003" s="16">
        <f ca="1">VLOOKUP(Table3[[#This Row],[PRODUCT ID]],Table1[[PRODUCT]:[SELLING PRICE]],5,FALSE)</f>
        <v>124.68329584089643</v>
      </c>
      <c r="L2003" s="16">
        <f ca="1">J2003*Table3[[#This Row],[QUANTITY]]</f>
        <v>346</v>
      </c>
      <c r="M2003" s="16">
        <f ca="1">K2003*Table3[[#This Row],[QUANTITY]]*(1-Table3[[#This Row],[DISCOUNT %]])</f>
        <v>225.37141850416171</v>
      </c>
      <c r="N2003" s="3">
        <f>DAY(Table3[[#This Row],[DATE]])</f>
        <v>25</v>
      </c>
      <c r="O2003" s="3" t="str">
        <f>TEXT(Table3[[#This Row],[DATE]],"mmm")</f>
        <v>Jun</v>
      </c>
      <c r="P2003" s="3">
        <f>YEAR(Table3[[#This Row],[DATE]])</f>
        <v>2026</v>
      </c>
    </row>
    <row r="2004" spans="1:16" x14ac:dyDescent="0.3">
      <c r="A2004" s="6">
        <v>46199</v>
      </c>
      <c r="B2004" s="7" t="s">
        <v>2006</v>
      </c>
      <c r="C2004" s="9">
        <f t="shared" ca="1" si="62"/>
        <v>14</v>
      </c>
      <c r="D2004" s="9" t="s">
        <v>2117</v>
      </c>
      <c r="E2004" s="9" t="s">
        <v>2116</v>
      </c>
      <c r="F2004" s="10">
        <f t="shared" ca="1" si="63"/>
        <v>6.1998905447992803E-2</v>
      </c>
      <c r="G2004" s="3" t="str">
        <f>VLOOKUP(Table3[[#This Row],[PRODUCT ID]],Table1[[PRODUCT]:[SELLING PRICE]],1,FALSE)</f>
        <v>Product954</v>
      </c>
      <c r="H2004" s="3" t="str">
        <f>VLOOKUP(Table3[[#This Row],[PRODUCT ID]],Table1[[PRODUCT]:[SELLING PRICE]],2,FALSE)</f>
        <v>Category3</v>
      </c>
      <c r="I2004" s="3" t="str">
        <f>VLOOKUP(Table3[[#This Row],[PRODUCT ID]],Table1[[PRODUCT]:[SELLING PRICE]],3,FALSE)</f>
        <v>No</v>
      </c>
      <c r="J2004" s="16">
        <f ca="1">VLOOKUP(Table3[[#This Row],[PRODUCT ID]],Table1[[PRODUCT]:[SELLING PRICE]],4,FALSE)</f>
        <v>102</v>
      </c>
      <c r="K2004" s="16">
        <f ca="1">VLOOKUP(Table3[[#This Row],[PRODUCT ID]],Table1[[PRODUCT]:[SELLING PRICE]],5,FALSE)</f>
        <v>40.360043918388811</v>
      </c>
      <c r="L2004" s="16">
        <f ca="1">J2004*Table3[[#This Row],[QUANTITY]]</f>
        <v>1428</v>
      </c>
      <c r="M2004" s="16">
        <f ca="1">K2004*Table3[[#This Row],[QUANTITY]]*(1-Table3[[#This Row],[DISCOUNT %]])</f>
        <v>530.00871520262103</v>
      </c>
      <c r="N2004" s="3">
        <f>DAY(Table3[[#This Row],[DATE]])</f>
        <v>26</v>
      </c>
      <c r="O2004" s="3" t="str">
        <f>TEXT(Table3[[#This Row],[DATE]],"mmm")</f>
        <v>Jun</v>
      </c>
      <c r="P2004" s="3">
        <f>YEAR(Table3[[#This Row],[DATE]])</f>
        <v>2026</v>
      </c>
    </row>
    <row r="2005" spans="1:16" x14ac:dyDescent="0.3">
      <c r="A2005" s="6">
        <v>46200</v>
      </c>
      <c r="B2005" s="7" t="s">
        <v>2007</v>
      </c>
      <c r="C2005" s="9">
        <f t="shared" ca="1" si="62"/>
        <v>15</v>
      </c>
      <c r="D2005" s="9" t="s">
        <v>2115</v>
      </c>
      <c r="E2005" s="9" t="s">
        <v>2116</v>
      </c>
      <c r="F2005" s="10">
        <f t="shared" ca="1" si="63"/>
        <v>5.4437193774427774E-2</v>
      </c>
      <c r="G2005" s="3" t="str">
        <f>VLOOKUP(Table3[[#This Row],[PRODUCT ID]],Table1[[PRODUCT]:[SELLING PRICE]],1,FALSE)</f>
        <v>Product955</v>
      </c>
      <c r="H2005" s="3" t="str">
        <f>VLOOKUP(Table3[[#This Row],[PRODUCT ID]],Table1[[PRODUCT]:[SELLING PRICE]],2,FALSE)</f>
        <v>Category4</v>
      </c>
      <c r="I2005" s="3" t="str">
        <f>VLOOKUP(Table3[[#This Row],[PRODUCT ID]],Table1[[PRODUCT]:[SELLING PRICE]],3,FALSE)</f>
        <v>No</v>
      </c>
      <c r="J2005" s="16">
        <f ca="1">VLOOKUP(Table3[[#This Row],[PRODUCT ID]],Table1[[PRODUCT]:[SELLING PRICE]],4,FALSE)</f>
        <v>123</v>
      </c>
      <c r="K2005" s="16">
        <f ca="1">VLOOKUP(Table3[[#This Row],[PRODUCT ID]],Table1[[PRODUCT]:[SELLING PRICE]],5,FALSE)</f>
        <v>178.95928241010262</v>
      </c>
      <c r="L2005" s="16">
        <f ca="1">J2005*Table3[[#This Row],[QUANTITY]]</f>
        <v>1845</v>
      </c>
      <c r="M2005" s="16">
        <f ca="1">K2005*Table3[[#This Row],[QUANTITY]]*(1-Table3[[#This Row],[DISCOUNT %]])</f>
        <v>2538.2586191371697</v>
      </c>
      <c r="N2005" s="3">
        <f>DAY(Table3[[#This Row],[DATE]])</f>
        <v>27</v>
      </c>
      <c r="O2005" s="3" t="str">
        <f>TEXT(Table3[[#This Row],[DATE]],"mmm")</f>
        <v>Jun</v>
      </c>
      <c r="P2005" s="3">
        <f>YEAR(Table3[[#This Row],[DATE]])</f>
        <v>2026</v>
      </c>
    </row>
    <row r="2006" spans="1:16" x14ac:dyDescent="0.3">
      <c r="A2006" s="6">
        <v>46201</v>
      </c>
      <c r="B2006" s="7" t="s">
        <v>2008</v>
      </c>
      <c r="C2006" s="9">
        <f t="shared" ca="1" si="62"/>
        <v>5</v>
      </c>
      <c r="D2006" s="9" t="s">
        <v>2115</v>
      </c>
      <c r="E2006" s="9" t="s">
        <v>2116</v>
      </c>
      <c r="F2006" s="10">
        <f t="shared" ca="1" si="63"/>
        <v>5.5313116501517816E-2</v>
      </c>
      <c r="G2006" s="3" t="str">
        <f>VLOOKUP(Table3[[#This Row],[PRODUCT ID]],Table1[[PRODUCT]:[SELLING PRICE]],1,FALSE)</f>
        <v>Product956</v>
      </c>
      <c r="H2006" s="3" t="str">
        <f>VLOOKUP(Table3[[#This Row],[PRODUCT ID]],Table1[[PRODUCT]:[SELLING PRICE]],2,FALSE)</f>
        <v>Category5</v>
      </c>
      <c r="I2006" s="3" t="str">
        <f>VLOOKUP(Table3[[#This Row],[PRODUCT ID]],Table1[[PRODUCT]:[SELLING PRICE]],3,FALSE)</f>
        <v>Ft</v>
      </c>
      <c r="J2006" s="16">
        <f ca="1">VLOOKUP(Table3[[#This Row],[PRODUCT ID]],Table1[[PRODUCT]:[SELLING PRICE]],4,FALSE)</f>
        <v>126</v>
      </c>
      <c r="K2006" s="16">
        <f ca="1">VLOOKUP(Table3[[#This Row],[PRODUCT ID]],Table1[[PRODUCT]:[SELLING PRICE]],5,FALSE)</f>
        <v>77.950696691693068</v>
      </c>
      <c r="L2006" s="16">
        <f ca="1">J2006*Table3[[#This Row],[QUANTITY]]</f>
        <v>630</v>
      </c>
      <c r="M2006" s="16">
        <f ca="1">K2006*Table3[[#This Row],[QUANTITY]]*(1-Table3[[#This Row],[DISCOUNT %]])</f>
        <v>368.19500362105481</v>
      </c>
      <c r="N2006" s="3">
        <f>DAY(Table3[[#This Row],[DATE]])</f>
        <v>28</v>
      </c>
      <c r="O2006" s="3" t="str">
        <f>TEXT(Table3[[#This Row],[DATE]],"mmm")</f>
        <v>Jun</v>
      </c>
      <c r="P2006" s="3">
        <f>YEAR(Table3[[#This Row],[DATE]])</f>
        <v>2026</v>
      </c>
    </row>
    <row r="2007" spans="1:16" x14ac:dyDescent="0.3">
      <c r="A2007" s="6">
        <v>46202</v>
      </c>
      <c r="B2007" s="7" t="s">
        <v>2009</v>
      </c>
      <c r="C2007" s="9">
        <f t="shared" ca="1" si="62"/>
        <v>8</v>
      </c>
      <c r="D2007" s="9" t="s">
        <v>2115</v>
      </c>
      <c r="E2007" s="9" t="s">
        <v>2116</v>
      </c>
      <c r="F2007" s="10">
        <f t="shared" ca="1" si="63"/>
        <v>4.7019106462699925E-2</v>
      </c>
      <c r="G2007" s="3" t="str">
        <f>VLOOKUP(Table3[[#This Row],[PRODUCT ID]],Table1[[PRODUCT]:[SELLING PRICE]],1,FALSE)</f>
        <v>Product957</v>
      </c>
      <c r="H2007" s="3" t="str">
        <f>VLOOKUP(Table3[[#This Row],[PRODUCT ID]],Table1[[PRODUCT]:[SELLING PRICE]],2,FALSE)</f>
        <v>Category1</v>
      </c>
      <c r="I2007" s="3" t="str">
        <f>VLOOKUP(Table3[[#This Row],[PRODUCT ID]],Table1[[PRODUCT]:[SELLING PRICE]],3,FALSE)</f>
        <v>No</v>
      </c>
      <c r="J2007" s="16">
        <f ca="1">VLOOKUP(Table3[[#This Row],[PRODUCT ID]],Table1[[PRODUCT]:[SELLING PRICE]],4,FALSE)</f>
        <v>16</v>
      </c>
      <c r="K2007" s="16">
        <f ca="1">VLOOKUP(Table3[[#This Row],[PRODUCT ID]],Table1[[PRODUCT]:[SELLING PRICE]],5,FALSE)</f>
        <v>283.0279274912038</v>
      </c>
      <c r="L2007" s="16">
        <f ca="1">J2007*Table3[[#This Row],[QUANTITY]]</f>
        <v>128</v>
      </c>
      <c r="M2007" s="16">
        <f ca="1">K2007*Table3[[#This Row],[QUANTITY]]*(1-Table3[[#This Row],[DISCOUNT %]])</f>
        <v>2157.7616578926204</v>
      </c>
      <c r="N2007" s="3">
        <f>DAY(Table3[[#This Row],[DATE]])</f>
        <v>29</v>
      </c>
      <c r="O2007" s="3" t="str">
        <f>TEXT(Table3[[#This Row],[DATE]],"mmm")</f>
        <v>Jun</v>
      </c>
      <c r="P2007" s="3">
        <f>YEAR(Table3[[#This Row],[DATE]])</f>
        <v>2026</v>
      </c>
    </row>
    <row r="2008" spans="1:16" x14ac:dyDescent="0.3">
      <c r="A2008" s="6">
        <v>46203</v>
      </c>
      <c r="B2008" s="7" t="s">
        <v>2010</v>
      </c>
      <c r="C2008" s="9">
        <f t="shared" ca="1" si="62"/>
        <v>9</v>
      </c>
      <c r="D2008" s="9" t="s">
        <v>2116</v>
      </c>
      <c r="E2008" s="9" t="s">
        <v>2118</v>
      </c>
      <c r="F2008" s="10">
        <f t="shared" ca="1" si="63"/>
        <v>9.5634899374617471E-2</v>
      </c>
      <c r="G2008" s="3" t="str">
        <f>VLOOKUP(Table3[[#This Row],[PRODUCT ID]],Table1[[PRODUCT]:[SELLING PRICE]],1,FALSE)</f>
        <v>Product958</v>
      </c>
      <c r="H2008" s="3" t="str">
        <f>VLOOKUP(Table3[[#This Row],[PRODUCT ID]],Table1[[PRODUCT]:[SELLING PRICE]],2,FALSE)</f>
        <v>Category2</v>
      </c>
      <c r="I2008" s="3" t="str">
        <f>VLOOKUP(Table3[[#This Row],[PRODUCT ID]],Table1[[PRODUCT]:[SELLING PRICE]],3,FALSE)</f>
        <v>Kg</v>
      </c>
      <c r="J2008" s="16">
        <f ca="1">VLOOKUP(Table3[[#This Row],[PRODUCT ID]],Table1[[PRODUCT]:[SELLING PRICE]],4,FALSE)</f>
        <v>143</v>
      </c>
      <c r="K2008" s="16">
        <f ca="1">VLOOKUP(Table3[[#This Row],[PRODUCT ID]],Table1[[PRODUCT]:[SELLING PRICE]],5,FALSE)</f>
        <v>186.80103075759834</v>
      </c>
      <c r="L2008" s="16">
        <f ca="1">J2008*Table3[[#This Row],[QUANTITY]]</f>
        <v>1287</v>
      </c>
      <c r="M2008" s="16">
        <f ca="1">K2008*Table3[[#This Row],[QUANTITY]]*(1-Table3[[#This Row],[DISCOUNT %]])</f>
        <v>1520.4269968021854</v>
      </c>
      <c r="N2008" s="3">
        <f>DAY(Table3[[#This Row],[DATE]])</f>
        <v>30</v>
      </c>
      <c r="O2008" s="3" t="str">
        <f>TEXT(Table3[[#This Row],[DATE]],"mmm")</f>
        <v>Jun</v>
      </c>
      <c r="P2008" s="3">
        <f>YEAR(Table3[[#This Row],[DATE]])</f>
        <v>2026</v>
      </c>
    </row>
    <row r="2009" spans="1:16" x14ac:dyDescent="0.3">
      <c r="A2009" s="6">
        <v>46204</v>
      </c>
      <c r="B2009" s="7" t="s">
        <v>2011</v>
      </c>
      <c r="C2009" s="9">
        <f t="shared" ca="1" si="62"/>
        <v>14</v>
      </c>
      <c r="D2009" s="9" t="s">
        <v>2116</v>
      </c>
      <c r="E2009" s="9" t="s">
        <v>2118</v>
      </c>
      <c r="F2009" s="10">
        <f t="shared" ca="1" si="63"/>
        <v>4.7218110214839307E-2</v>
      </c>
      <c r="G2009" s="3" t="str">
        <f>VLOOKUP(Table3[[#This Row],[PRODUCT ID]],Table1[[PRODUCT]:[SELLING PRICE]],1,FALSE)</f>
        <v>Product959</v>
      </c>
      <c r="H2009" s="3" t="str">
        <f>VLOOKUP(Table3[[#This Row],[PRODUCT ID]],Table1[[PRODUCT]:[SELLING PRICE]],2,FALSE)</f>
        <v>Category3</v>
      </c>
      <c r="I2009" s="3" t="str">
        <f>VLOOKUP(Table3[[#This Row],[PRODUCT ID]],Table1[[PRODUCT]:[SELLING PRICE]],3,FALSE)</f>
        <v>Kg</v>
      </c>
      <c r="J2009" s="16">
        <f ca="1">VLOOKUP(Table3[[#This Row],[PRODUCT ID]],Table1[[PRODUCT]:[SELLING PRICE]],4,FALSE)</f>
        <v>41</v>
      </c>
      <c r="K2009" s="16">
        <f ca="1">VLOOKUP(Table3[[#This Row],[PRODUCT ID]],Table1[[PRODUCT]:[SELLING PRICE]],5,FALSE)</f>
        <v>228.98362314960153</v>
      </c>
      <c r="L2009" s="16">
        <f ca="1">J2009*Table3[[#This Row],[QUANTITY]]</f>
        <v>574</v>
      </c>
      <c r="M2009" s="16">
        <f ca="1">K2009*Table3[[#This Row],[QUANTITY]]*(1-Table3[[#This Row],[DISCOUNT %]])</f>
        <v>3054.4002887206257</v>
      </c>
      <c r="N2009" s="3">
        <f>DAY(Table3[[#This Row],[DATE]])</f>
        <v>1</v>
      </c>
      <c r="O2009" s="3" t="str">
        <f>TEXT(Table3[[#This Row],[DATE]],"mmm")</f>
        <v>Jul</v>
      </c>
      <c r="P2009" s="3">
        <f>YEAR(Table3[[#This Row],[DATE]])</f>
        <v>2026</v>
      </c>
    </row>
    <row r="2010" spans="1:16" x14ac:dyDescent="0.3">
      <c r="A2010" s="6">
        <v>46205</v>
      </c>
      <c r="B2010" s="7" t="s">
        <v>2012</v>
      </c>
      <c r="C2010" s="9">
        <f t="shared" ca="1" si="62"/>
        <v>10</v>
      </c>
      <c r="D2010" s="9" t="s">
        <v>2116</v>
      </c>
      <c r="E2010" s="9" t="s">
        <v>2116</v>
      </c>
      <c r="F2010" s="10">
        <f t="shared" ca="1" si="63"/>
        <v>8.8554457696568403E-2</v>
      </c>
      <c r="G2010" s="3" t="str">
        <f>VLOOKUP(Table3[[#This Row],[PRODUCT ID]],Table1[[PRODUCT]:[SELLING PRICE]],1,FALSE)</f>
        <v>Product960</v>
      </c>
      <c r="H2010" s="3" t="str">
        <f>VLOOKUP(Table3[[#This Row],[PRODUCT ID]],Table1[[PRODUCT]:[SELLING PRICE]],2,FALSE)</f>
        <v>Category4</v>
      </c>
      <c r="I2010" s="3" t="str">
        <f>VLOOKUP(Table3[[#This Row],[PRODUCT ID]],Table1[[PRODUCT]:[SELLING PRICE]],3,FALSE)</f>
        <v>Lt</v>
      </c>
      <c r="J2010" s="16">
        <f ca="1">VLOOKUP(Table3[[#This Row],[PRODUCT ID]],Table1[[PRODUCT]:[SELLING PRICE]],4,FALSE)</f>
        <v>198</v>
      </c>
      <c r="K2010" s="16">
        <f ca="1">VLOOKUP(Table3[[#This Row],[PRODUCT ID]],Table1[[PRODUCT]:[SELLING PRICE]],5,FALSE)</f>
        <v>125.79543113578576</v>
      </c>
      <c r="L2010" s="16">
        <f ca="1">J2010*Table3[[#This Row],[QUANTITY]]</f>
        <v>1980</v>
      </c>
      <c r="M2010" s="16">
        <f ca="1">K2010*Table3[[#This Row],[QUANTITY]]*(1-Table3[[#This Row],[DISCOUNT %]])</f>
        <v>1146.5568495085024</v>
      </c>
      <c r="N2010" s="3">
        <f>DAY(Table3[[#This Row],[DATE]])</f>
        <v>2</v>
      </c>
      <c r="O2010" s="3" t="str">
        <f>TEXT(Table3[[#This Row],[DATE]],"mmm")</f>
        <v>Jul</v>
      </c>
      <c r="P2010" s="3">
        <f>YEAR(Table3[[#This Row],[DATE]])</f>
        <v>2026</v>
      </c>
    </row>
    <row r="2011" spans="1:16" x14ac:dyDescent="0.3">
      <c r="A2011" s="6">
        <v>46206</v>
      </c>
      <c r="B2011" s="7" t="s">
        <v>2013</v>
      </c>
      <c r="C2011" s="9">
        <f t="shared" ca="1" si="62"/>
        <v>4</v>
      </c>
      <c r="D2011" s="9" t="s">
        <v>2115</v>
      </c>
      <c r="E2011" s="9" t="s">
        <v>2116</v>
      </c>
      <c r="F2011" s="10">
        <f t="shared" ca="1" si="63"/>
        <v>5.4332730985527981E-2</v>
      </c>
      <c r="G2011" s="3" t="str">
        <f>VLOOKUP(Table3[[#This Row],[PRODUCT ID]],Table1[[PRODUCT]:[SELLING PRICE]],1,FALSE)</f>
        <v>Product961</v>
      </c>
      <c r="H2011" s="3" t="str">
        <f>VLOOKUP(Table3[[#This Row],[PRODUCT ID]],Table1[[PRODUCT]:[SELLING PRICE]],2,FALSE)</f>
        <v>Category1</v>
      </c>
      <c r="I2011" s="3" t="str">
        <f>VLOOKUP(Table3[[#This Row],[PRODUCT ID]],Table1[[PRODUCT]:[SELLING PRICE]],3,FALSE)</f>
        <v>Kg</v>
      </c>
      <c r="J2011" s="16">
        <f ca="1">VLOOKUP(Table3[[#This Row],[PRODUCT ID]],Table1[[PRODUCT]:[SELLING PRICE]],4,FALSE)</f>
        <v>189</v>
      </c>
      <c r="K2011" s="16">
        <f ca="1">VLOOKUP(Table3[[#This Row],[PRODUCT ID]],Table1[[PRODUCT]:[SELLING PRICE]],5,FALSE)</f>
        <v>215.2281525142613</v>
      </c>
      <c r="L2011" s="16">
        <f ca="1">J2011*Table3[[#This Row],[QUANTITY]]</f>
        <v>756</v>
      </c>
      <c r="M2011" s="16">
        <f ca="1">K2011*Table3[[#This Row],[QUANTITY]]*(1-Table3[[#This Row],[DISCOUNT %]])</f>
        <v>814.13687681276701</v>
      </c>
      <c r="N2011" s="3">
        <f>DAY(Table3[[#This Row],[DATE]])</f>
        <v>3</v>
      </c>
      <c r="O2011" s="3" t="str">
        <f>TEXT(Table3[[#This Row],[DATE]],"mmm")</f>
        <v>Jul</v>
      </c>
      <c r="P2011" s="3">
        <f>YEAR(Table3[[#This Row],[DATE]])</f>
        <v>2026</v>
      </c>
    </row>
    <row r="2012" spans="1:16" x14ac:dyDescent="0.3">
      <c r="A2012" s="6">
        <v>46207</v>
      </c>
      <c r="B2012" s="7" t="s">
        <v>2014</v>
      </c>
      <c r="C2012" s="9">
        <f t="shared" ca="1" si="62"/>
        <v>12</v>
      </c>
      <c r="D2012" s="9" t="s">
        <v>2117</v>
      </c>
      <c r="E2012" s="9" t="s">
        <v>2116</v>
      </c>
      <c r="F2012" s="10">
        <f t="shared" ca="1" si="63"/>
        <v>4.9457486814419298E-2</v>
      </c>
      <c r="G2012" s="3" t="str">
        <f>VLOOKUP(Table3[[#This Row],[PRODUCT ID]],Table1[[PRODUCT]:[SELLING PRICE]],1,FALSE)</f>
        <v>Product962</v>
      </c>
      <c r="H2012" s="3" t="str">
        <f>VLOOKUP(Table3[[#This Row],[PRODUCT ID]],Table1[[PRODUCT]:[SELLING PRICE]],2,FALSE)</f>
        <v>Category2</v>
      </c>
      <c r="I2012" s="3" t="str">
        <f>VLOOKUP(Table3[[#This Row],[PRODUCT ID]],Table1[[PRODUCT]:[SELLING PRICE]],3,FALSE)</f>
        <v>Lt</v>
      </c>
      <c r="J2012" s="16">
        <f ca="1">VLOOKUP(Table3[[#This Row],[PRODUCT ID]],Table1[[PRODUCT]:[SELLING PRICE]],4,FALSE)</f>
        <v>211</v>
      </c>
      <c r="K2012" s="16">
        <f ca="1">VLOOKUP(Table3[[#This Row],[PRODUCT ID]],Table1[[PRODUCT]:[SELLING PRICE]],5,FALSE)</f>
        <v>32.957390134173814</v>
      </c>
      <c r="L2012" s="16">
        <f ca="1">J2012*Table3[[#This Row],[QUANTITY]]</f>
        <v>2532</v>
      </c>
      <c r="M2012" s="16">
        <f ca="1">K2012*Table3[[#This Row],[QUANTITY]]*(1-Table3[[#This Row],[DISCOUNT %]])</f>
        <v>375.92880535410291</v>
      </c>
      <c r="N2012" s="3">
        <f>DAY(Table3[[#This Row],[DATE]])</f>
        <v>4</v>
      </c>
      <c r="O2012" s="3" t="str">
        <f>TEXT(Table3[[#This Row],[DATE]],"mmm")</f>
        <v>Jul</v>
      </c>
      <c r="P2012" s="3">
        <f>YEAR(Table3[[#This Row],[DATE]])</f>
        <v>2026</v>
      </c>
    </row>
    <row r="2013" spans="1:16" x14ac:dyDescent="0.3">
      <c r="A2013" s="6">
        <v>46208</v>
      </c>
      <c r="B2013" s="7" t="s">
        <v>2015</v>
      </c>
      <c r="C2013" s="9">
        <f t="shared" ca="1" si="62"/>
        <v>3</v>
      </c>
      <c r="D2013" s="9" t="s">
        <v>2117</v>
      </c>
      <c r="E2013" s="9" t="s">
        <v>2116</v>
      </c>
      <c r="F2013" s="10">
        <f t="shared" ca="1" si="63"/>
        <v>5.8855970026435313E-2</v>
      </c>
      <c r="G2013" s="3" t="str">
        <f>VLOOKUP(Table3[[#This Row],[PRODUCT ID]],Table1[[PRODUCT]:[SELLING PRICE]],1,FALSE)</f>
        <v>Product963</v>
      </c>
      <c r="H2013" s="3" t="str">
        <f>VLOOKUP(Table3[[#This Row],[PRODUCT ID]],Table1[[PRODUCT]:[SELLING PRICE]],2,FALSE)</f>
        <v>Category3</v>
      </c>
      <c r="I2013" s="3" t="str">
        <f>VLOOKUP(Table3[[#This Row],[PRODUCT ID]],Table1[[PRODUCT]:[SELLING PRICE]],3,FALSE)</f>
        <v>Ft</v>
      </c>
      <c r="J2013" s="16">
        <f ca="1">VLOOKUP(Table3[[#This Row],[PRODUCT ID]],Table1[[PRODUCT]:[SELLING PRICE]],4,FALSE)</f>
        <v>205</v>
      </c>
      <c r="K2013" s="16">
        <f ca="1">VLOOKUP(Table3[[#This Row],[PRODUCT ID]],Table1[[PRODUCT]:[SELLING PRICE]],5,FALSE)</f>
        <v>270.04096059493247</v>
      </c>
      <c r="L2013" s="16">
        <f ca="1">J2013*Table3[[#This Row],[QUANTITY]]</f>
        <v>615</v>
      </c>
      <c r="M2013" s="16">
        <f ca="1">K2013*Table3[[#This Row],[QUANTITY]]*(1-Table3[[#This Row],[DISCOUNT %]])</f>
        <v>762.44231373674199</v>
      </c>
      <c r="N2013" s="3">
        <f>DAY(Table3[[#This Row],[DATE]])</f>
        <v>5</v>
      </c>
      <c r="O2013" s="3" t="str">
        <f>TEXT(Table3[[#This Row],[DATE]],"mmm")</f>
        <v>Jul</v>
      </c>
      <c r="P2013" s="3">
        <f>YEAR(Table3[[#This Row],[DATE]])</f>
        <v>2026</v>
      </c>
    </row>
    <row r="2014" spans="1:16" x14ac:dyDescent="0.3">
      <c r="A2014" s="6">
        <v>46209</v>
      </c>
      <c r="B2014" s="7" t="s">
        <v>2016</v>
      </c>
      <c r="C2014" s="9">
        <f t="shared" ca="1" si="62"/>
        <v>5</v>
      </c>
      <c r="D2014" s="9" t="s">
        <v>2116</v>
      </c>
      <c r="E2014" s="9" t="s">
        <v>2118</v>
      </c>
      <c r="F2014" s="10">
        <f t="shared" ca="1" si="63"/>
        <v>1.2175338071098841E-2</v>
      </c>
      <c r="G2014" s="3" t="str">
        <f>VLOOKUP(Table3[[#This Row],[PRODUCT ID]],Table1[[PRODUCT]:[SELLING PRICE]],1,FALSE)</f>
        <v>Product964</v>
      </c>
      <c r="H2014" s="3" t="str">
        <f>VLOOKUP(Table3[[#This Row],[PRODUCT ID]],Table1[[PRODUCT]:[SELLING PRICE]],2,FALSE)</f>
        <v>Category4</v>
      </c>
      <c r="I2014" s="3" t="str">
        <f>VLOOKUP(Table3[[#This Row],[PRODUCT ID]],Table1[[PRODUCT]:[SELLING PRICE]],3,FALSE)</f>
        <v>Kg</v>
      </c>
      <c r="J2014" s="16">
        <f ca="1">VLOOKUP(Table3[[#This Row],[PRODUCT ID]],Table1[[PRODUCT]:[SELLING PRICE]],4,FALSE)</f>
        <v>118</v>
      </c>
      <c r="K2014" s="16">
        <f ca="1">VLOOKUP(Table3[[#This Row],[PRODUCT ID]],Table1[[PRODUCT]:[SELLING PRICE]],5,FALSE)</f>
        <v>299.40529721557357</v>
      </c>
      <c r="L2014" s="16">
        <f ca="1">J2014*Table3[[#This Row],[QUANTITY]]</f>
        <v>590</v>
      </c>
      <c r="M2014" s="16">
        <f ca="1">K2014*Table3[[#This Row],[QUANTITY]]*(1-Table3[[#This Row],[DISCOUNT %]])</f>
        <v>1478.7996825084808</v>
      </c>
      <c r="N2014" s="3">
        <f>DAY(Table3[[#This Row],[DATE]])</f>
        <v>6</v>
      </c>
      <c r="O2014" s="3" t="str">
        <f>TEXT(Table3[[#This Row],[DATE]],"mmm")</f>
        <v>Jul</v>
      </c>
      <c r="P2014" s="3">
        <f>YEAR(Table3[[#This Row],[DATE]])</f>
        <v>2026</v>
      </c>
    </row>
    <row r="2015" spans="1:16" x14ac:dyDescent="0.3">
      <c r="A2015" s="6">
        <v>46210</v>
      </c>
      <c r="B2015" s="7" t="s">
        <v>2017</v>
      </c>
      <c r="C2015" s="9">
        <f t="shared" ca="1" si="62"/>
        <v>7</v>
      </c>
      <c r="D2015" s="9" t="s">
        <v>2116</v>
      </c>
      <c r="E2015" s="9" t="s">
        <v>2116</v>
      </c>
      <c r="F2015" s="10">
        <f t="shared" ca="1" si="63"/>
        <v>6.5470612392718217E-2</v>
      </c>
      <c r="G2015" s="3" t="str">
        <f>VLOOKUP(Table3[[#This Row],[PRODUCT ID]],Table1[[PRODUCT]:[SELLING PRICE]],1,FALSE)</f>
        <v>Product965</v>
      </c>
      <c r="H2015" s="3" t="str">
        <f>VLOOKUP(Table3[[#This Row],[PRODUCT ID]],Table1[[PRODUCT]:[SELLING PRICE]],2,FALSE)</f>
        <v>Category5</v>
      </c>
      <c r="I2015" s="3" t="str">
        <f>VLOOKUP(Table3[[#This Row],[PRODUCT ID]],Table1[[PRODUCT]:[SELLING PRICE]],3,FALSE)</f>
        <v>No</v>
      </c>
      <c r="J2015" s="16">
        <f ca="1">VLOOKUP(Table3[[#This Row],[PRODUCT ID]],Table1[[PRODUCT]:[SELLING PRICE]],4,FALSE)</f>
        <v>168</v>
      </c>
      <c r="K2015" s="16">
        <f ca="1">VLOOKUP(Table3[[#This Row],[PRODUCT ID]],Table1[[PRODUCT]:[SELLING PRICE]],5,FALSE)</f>
        <v>211.54682747939432</v>
      </c>
      <c r="L2015" s="16">
        <f ca="1">J2015*Table3[[#This Row],[QUANTITY]]</f>
        <v>1176</v>
      </c>
      <c r="M2015" s="16">
        <f ca="1">K2015*Table3[[#This Row],[QUANTITY]]*(1-Table3[[#This Row],[DISCOUNT %]])</f>
        <v>1383.8770899420717</v>
      </c>
      <c r="N2015" s="3">
        <f>DAY(Table3[[#This Row],[DATE]])</f>
        <v>7</v>
      </c>
      <c r="O2015" s="3" t="str">
        <f>TEXT(Table3[[#This Row],[DATE]],"mmm")</f>
        <v>Jul</v>
      </c>
      <c r="P2015" s="3">
        <f>YEAR(Table3[[#This Row],[DATE]])</f>
        <v>2026</v>
      </c>
    </row>
    <row r="2016" spans="1:16" x14ac:dyDescent="0.3">
      <c r="A2016" s="6">
        <v>46211</v>
      </c>
      <c r="B2016" s="7" t="s">
        <v>2018</v>
      </c>
      <c r="C2016" s="9">
        <f t="shared" ca="1" si="62"/>
        <v>1</v>
      </c>
      <c r="D2016" s="9" t="s">
        <v>2116</v>
      </c>
      <c r="E2016" s="9" t="s">
        <v>2116</v>
      </c>
      <c r="F2016" s="10">
        <f t="shared" ca="1" si="63"/>
        <v>3.8348506322890288E-2</v>
      </c>
      <c r="G2016" s="3" t="str">
        <f>VLOOKUP(Table3[[#This Row],[PRODUCT ID]],Table1[[PRODUCT]:[SELLING PRICE]],1,FALSE)</f>
        <v>Product966</v>
      </c>
      <c r="H2016" s="3" t="str">
        <f>VLOOKUP(Table3[[#This Row],[PRODUCT ID]],Table1[[PRODUCT]:[SELLING PRICE]],2,FALSE)</f>
        <v>Category1</v>
      </c>
      <c r="I2016" s="3" t="str">
        <f>VLOOKUP(Table3[[#This Row],[PRODUCT ID]],Table1[[PRODUCT]:[SELLING PRICE]],3,FALSE)</f>
        <v>No</v>
      </c>
      <c r="J2016" s="16">
        <f ca="1">VLOOKUP(Table3[[#This Row],[PRODUCT ID]],Table1[[PRODUCT]:[SELLING PRICE]],4,FALSE)</f>
        <v>191</v>
      </c>
      <c r="K2016" s="16">
        <f ca="1">VLOOKUP(Table3[[#This Row],[PRODUCT ID]],Table1[[PRODUCT]:[SELLING PRICE]],5,FALSE)</f>
        <v>313.48251704716955</v>
      </c>
      <c r="L2016" s="16">
        <f ca="1">J2016*Table3[[#This Row],[QUANTITY]]</f>
        <v>191</v>
      </c>
      <c r="M2016" s="16">
        <f ca="1">K2016*Table3[[#This Row],[QUANTITY]]*(1-Table3[[#This Row],[DISCOUNT %]])</f>
        <v>301.4609307600706</v>
      </c>
      <c r="N2016" s="3">
        <f>DAY(Table3[[#This Row],[DATE]])</f>
        <v>8</v>
      </c>
      <c r="O2016" s="3" t="str">
        <f>TEXT(Table3[[#This Row],[DATE]],"mmm")</f>
        <v>Jul</v>
      </c>
      <c r="P2016" s="3">
        <f>YEAR(Table3[[#This Row],[DATE]])</f>
        <v>2026</v>
      </c>
    </row>
    <row r="2017" spans="1:16" x14ac:dyDescent="0.3">
      <c r="A2017" s="6">
        <v>46212</v>
      </c>
      <c r="B2017" s="7" t="s">
        <v>2019</v>
      </c>
      <c r="C2017" s="9">
        <f t="shared" ca="1" si="62"/>
        <v>10</v>
      </c>
      <c r="D2017" s="9" t="s">
        <v>2116</v>
      </c>
      <c r="E2017" s="9" t="s">
        <v>2116</v>
      </c>
      <c r="F2017" s="10">
        <f t="shared" ca="1" si="63"/>
        <v>1.0101042299389197E-2</v>
      </c>
      <c r="G2017" s="3" t="str">
        <f>VLOOKUP(Table3[[#This Row],[PRODUCT ID]],Table1[[PRODUCT]:[SELLING PRICE]],1,FALSE)</f>
        <v>Product967</v>
      </c>
      <c r="H2017" s="3" t="str">
        <f>VLOOKUP(Table3[[#This Row],[PRODUCT ID]],Table1[[PRODUCT]:[SELLING PRICE]],2,FALSE)</f>
        <v>Category2</v>
      </c>
      <c r="I2017" s="3" t="str">
        <f>VLOOKUP(Table3[[#This Row],[PRODUCT ID]],Table1[[PRODUCT]:[SELLING PRICE]],3,FALSE)</f>
        <v>Ft</v>
      </c>
      <c r="J2017" s="16">
        <f ca="1">VLOOKUP(Table3[[#This Row],[PRODUCT ID]],Table1[[PRODUCT]:[SELLING PRICE]],4,FALSE)</f>
        <v>56</v>
      </c>
      <c r="K2017" s="16">
        <f ca="1">VLOOKUP(Table3[[#This Row],[PRODUCT ID]],Table1[[PRODUCT]:[SELLING PRICE]],5,FALSE)</f>
        <v>216.41254502695841</v>
      </c>
      <c r="L2017" s="16">
        <f ca="1">J2017*Table3[[#This Row],[QUANTITY]]</f>
        <v>560</v>
      </c>
      <c r="M2017" s="16">
        <f ca="1">K2017*Table3[[#This Row],[QUANTITY]]*(1-Table3[[#This Row],[DISCOUNT %]])</f>
        <v>2142.2655275552265</v>
      </c>
      <c r="N2017" s="3">
        <f>DAY(Table3[[#This Row],[DATE]])</f>
        <v>9</v>
      </c>
      <c r="O2017" s="3" t="str">
        <f>TEXT(Table3[[#This Row],[DATE]],"mmm")</f>
        <v>Jul</v>
      </c>
      <c r="P2017" s="3">
        <f>YEAR(Table3[[#This Row],[DATE]])</f>
        <v>2026</v>
      </c>
    </row>
    <row r="2018" spans="1:16" x14ac:dyDescent="0.3">
      <c r="A2018" s="6">
        <v>46213</v>
      </c>
      <c r="B2018" s="7" t="s">
        <v>2020</v>
      </c>
      <c r="C2018" s="9">
        <f t="shared" ca="1" si="62"/>
        <v>9</v>
      </c>
      <c r="D2018" s="9" t="s">
        <v>2115</v>
      </c>
      <c r="E2018" s="9" t="s">
        <v>2116</v>
      </c>
      <c r="F2018" s="10">
        <f t="shared" ca="1" si="63"/>
        <v>3.4174961690529575E-2</v>
      </c>
      <c r="G2018" s="3" t="str">
        <f>VLOOKUP(Table3[[#This Row],[PRODUCT ID]],Table1[[PRODUCT]:[SELLING PRICE]],1,FALSE)</f>
        <v>Product968</v>
      </c>
      <c r="H2018" s="3" t="str">
        <f>VLOOKUP(Table3[[#This Row],[PRODUCT ID]],Table1[[PRODUCT]:[SELLING PRICE]],2,FALSE)</f>
        <v>Category3</v>
      </c>
      <c r="I2018" s="3" t="str">
        <f>VLOOKUP(Table3[[#This Row],[PRODUCT ID]],Table1[[PRODUCT]:[SELLING PRICE]],3,FALSE)</f>
        <v>No</v>
      </c>
      <c r="J2018" s="16">
        <f ca="1">VLOOKUP(Table3[[#This Row],[PRODUCT ID]],Table1[[PRODUCT]:[SELLING PRICE]],4,FALSE)</f>
        <v>161</v>
      </c>
      <c r="K2018" s="16">
        <f ca="1">VLOOKUP(Table3[[#This Row],[PRODUCT ID]],Table1[[PRODUCT]:[SELLING PRICE]],5,FALSE)</f>
        <v>264.80655390210205</v>
      </c>
      <c r="L2018" s="16">
        <f ca="1">J2018*Table3[[#This Row],[QUANTITY]]</f>
        <v>1449</v>
      </c>
      <c r="M2018" s="16">
        <f ca="1">K2018*Table3[[#This Row],[QUANTITY]]*(1-Table3[[#This Row],[DISCOUNT %]])</f>
        <v>2301.8112006038691</v>
      </c>
      <c r="N2018" s="3">
        <f>DAY(Table3[[#This Row],[DATE]])</f>
        <v>10</v>
      </c>
      <c r="O2018" s="3" t="str">
        <f>TEXT(Table3[[#This Row],[DATE]],"mmm")</f>
        <v>Jul</v>
      </c>
      <c r="P2018" s="3">
        <f>YEAR(Table3[[#This Row],[DATE]])</f>
        <v>2026</v>
      </c>
    </row>
    <row r="2019" spans="1:16" x14ac:dyDescent="0.3">
      <c r="A2019" s="6">
        <v>46214</v>
      </c>
      <c r="B2019" s="7" t="s">
        <v>2021</v>
      </c>
      <c r="C2019" s="9">
        <f t="shared" ca="1" si="62"/>
        <v>5</v>
      </c>
      <c r="D2019" s="9" t="s">
        <v>2116</v>
      </c>
      <c r="E2019" s="9" t="s">
        <v>2116</v>
      </c>
      <c r="F2019" s="10">
        <f t="shared" ca="1" si="63"/>
        <v>8.8039805620104661E-2</v>
      </c>
      <c r="G2019" s="3" t="str">
        <f>VLOOKUP(Table3[[#This Row],[PRODUCT ID]],Table1[[PRODUCT]:[SELLING PRICE]],1,FALSE)</f>
        <v>Product969</v>
      </c>
      <c r="H2019" s="3" t="str">
        <f>VLOOKUP(Table3[[#This Row],[PRODUCT ID]],Table1[[PRODUCT]:[SELLING PRICE]],2,FALSE)</f>
        <v>Category4</v>
      </c>
      <c r="I2019" s="3" t="str">
        <f>VLOOKUP(Table3[[#This Row],[PRODUCT ID]],Table1[[PRODUCT]:[SELLING PRICE]],3,FALSE)</f>
        <v>Kg</v>
      </c>
      <c r="J2019" s="16">
        <f ca="1">VLOOKUP(Table3[[#This Row],[PRODUCT ID]],Table1[[PRODUCT]:[SELLING PRICE]],4,FALSE)</f>
        <v>247</v>
      </c>
      <c r="K2019" s="16">
        <f ca="1">VLOOKUP(Table3[[#This Row],[PRODUCT ID]],Table1[[PRODUCT]:[SELLING PRICE]],5,FALSE)</f>
        <v>187.725454658583</v>
      </c>
      <c r="L2019" s="16">
        <f ca="1">J2019*Table3[[#This Row],[QUANTITY]]</f>
        <v>1235</v>
      </c>
      <c r="M2019" s="16">
        <f ca="1">K2019*Table3[[#This Row],[QUANTITY]]*(1-Table3[[#This Row],[DISCOUNT %]])</f>
        <v>855.99071060247798</v>
      </c>
      <c r="N2019" s="3">
        <f>DAY(Table3[[#This Row],[DATE]])</f>
        <v>11</v>
      </c>
      <c r="O2019" s="3" t="str">
        <f>TEXT(Table3[[#This Row],[DATE]],"mmm")</f>
        <v>Jul</v>
      </c>
      <c r="P2019" s="3">
        <f>YEAR(Table3[[#This Row],[DATE]])</f>
        <v>2026</v>
      </c>
    </row>
    <row r="2020" spans="1:16" x14ac:dyDescent="0.3">
      <c r="A2020" s="6">
        <v>46215</v>
      </c>
      <c r="B2020" s="7" t="s">
        <v>2022</v>
      </c>
      <c r="C2020" s="9">
        <f t="shared" ca="1" si="62"/>
        <v>15</v>
      </c>
      <c r="D2020" s="9" t="s">
        <v>2117</v>
      </c>
      <c r="E2020" s="9" t="s">
        <v>2118</v>
      </c>
      <c r="F2020" s="10">
        <f t="shared" ca="1" si="63"/>
        <v>8.1301915022408022E-2</v>
      </c>
      <c r="G2020" s="3" t="str">
        <f>VLOOKUP(Table3[[#This Row],[PRODUCT ID]],Table1[[PRODUCT]:[SELLING PRICE]],1,FALSE)</f>
        <v>Product970</v>
      </c>
      <c r="H2020" s="3" t="str">
        <f>VLOOKUP(Table3[[#This Row],[PRODUCT ID]],Table1[[PRODUCT]:[SELLING PRICE]],2,FALSE)</f>
        <v>Category5</v>
      </c>
      <c r="I2020" s="3" t="str">
        <f>VLOOKUP(Table3[[#This Row],[PRODUCT ID]],Table1[[PRODUCT]:[SELLING PRICE]],3,FALSE)</f>
        <v>Kg</v>
      </c>
      <c r="J2020" s="16">
        <f ca="1">VLOOKUP(Table3[[#This Row],[PRODUCT ID]],Table1[[PRODUCT]:[SELLING PRICE]],4,FALSE)</f>
        <v>214</v>
      </c>
      <c r="K2020" s="16">
        <f ca="1">VLOOKUP(Table3[[#This Row],[PRODUCT ID]],Table1[[PRODUCT]:[SELLING PRICE]],5,FALSE)</f>
        <v>261.11380098204319</v>
      </c>
      <c r="L2020" s="16">
        <f ca="1">J2020*Table3[[#This Row],[QUANTITY]]</f>
        <v>3210</v>
      </c>
      <c r="M2020" s="16">
        <f ca="1">K2020*Table3[[#This Row],[QUANTITY]]*(1-Table3[[#This Row],[DISCOUNT %]])</f>
        <v>3598.271233851347</v>
      </c>
      <c r="N2020" s="3">
        <f>DAY(Table3[[#This Row],[DATE]])</f>
        <v>12</v>
      </c>
      <c r="O2020" s="3" t="str">
        <f>TEXT(Table3[[#This Row],[DATE]],"mmm")</f>
        <v>Jul</v>
      </c>
      <c r="P2020" s="3">
        <f>YEAR(Table3[[#This Row],[DATE]])</f>
        <v>2026</v>
      </c>
    </row>
    <row r="2021" spans="1:16" x14ac:dyDescent="0.3">
      <c r="A2021" s="6">
        <v>46216</v>
      </c>
      <c r="B2021" s="7" t="s">
        <v>2023</v>
      </c>
      <c r="C2021" s="9">
        <f t="shared" ca="1" si="62"/>
        <v>5</v>
      </c>
      <c r="D2021" s="9" t="s">
        <v>2115</v>
      </c>
      <c r="E2021" s="9" t="s">
        <v>2118</v>
      </c>
      <c r="F2021" s="10">
        <f t="shared" ca="1" si="63"/>
        <v>9.8079490297378391E-2</v>
      </c>
      <c r="G2021" s="3" t="str">
        <f>VLOOKUP(Table3[[#This Row],[PRODUCT ID]],Table1[[PRODUCT]:[SELLING PRICE]],1,FALSE)</f>
        <v>Product971</v>
      </c>
      <c r="H2021" s="3" t="str">
        <f>VLOOKUP(Table3[[#This Row],[PRODUCT ID]],Table1[[PRODUCT]:[SELLING PRICE]],2,FALSE)</f>
        <v>Category1</v>
      </c>
      <c r="I2021" s="3" t="str">
        <f>VLOOKUP(Table3[[#This Row],[PRODUCT ID]],Table1[[PRODUCT]:[SELLING PRICE]],3,FALSE)</f>
        <v>Lt</v>
      </c>
      <c r="J2021" s="16">
        <f ca="1">VLOOKUP(Table3[[#This Row],[PRODUCT ID]],Table1[[PRODUCT]:[SELLING PRICE]],4,FALSE)</f>
        <v>141</v>
      </c>
      <c r="K2021" s="16">
        <f ca="1">VLOOKUP(Table3[[#This Row],[PRODUCT ID]],Table1[[PRODUCT]:[SELLING PRICE]],5,FALSE)</f>
        <v>77.477024235740245</v>
      </c>
      <c r="L2021" s="16">
        <f ca="1">J2021*Table3[[#This Row],[QUANTITY]]</f>
        <v>705</v>
      </c>
      <c r="M2021" s="16">
        <f ca="1">K2021*Table3[[#This Row],[QUANTITY]]*(1-Table3[[#This Row],[DISCOUNT %]])</f>
        <v>349.39058594470606</v>
      </c>
      <c r="N2021" s="3">
        <f>DAY(Table3[[#This Row],[DATE]])</f>
        <v>13</v>
      </c>
      <c r="O2021" s="3" t="str">
        <f>TEXT(Table3[[#This Row],[DATE]],"mmm")</f>
        <v>Jul</v>
      </c>
      <c r="P2021" s="3">
        <f>YEAR(Table3[[#This Row],[DATE]])</f>
        <v>2026</v>
      </c>
    </row>
    <row r="2022" spans="1:16" x14ac:dyDescent="0.3">
      <c r="A2022" s="6">
        <v>46217</v>
      </c>
      <c r="B2022" s="7" t="s">
        <v>2024</v>
      </c>
      <c r="C2022" s="9">
        <f t="shared" ca="1" si="62"/>
        <v>13</v>
      </c>
      <c r="D2022" s="9" t="s">
        <v>2115</v>
      </c>
      <c r="E2022" s="9" t="s">
        <v>2116</v>
      </c>
      <c r="F2022" s="10">
        <f t="shared" ca="1" si="63"/>
        <v>9.3917262843621382E-2</v>
      </c>
      <c r="G2022" s="3" t="str">
        <f>VLOOKUP(Table3[[#This Row],[PRODUCT ID]],Table1[[PRODUCT]:[SELLING PRICE]],1,FALSE)</f>
        <v>Product972</v>
      </c>
      <c r="H2022" s="3" t="str">
        <f>VLOOKUP(Table3[[#This Row],[PRODUCT ID]],Table1[[PRODUCT]:[SELLING PRICE]],2,FALSE)</f>
        <v>Category2</v>
      </c>
      <c r="I2022" s="3" t="str">
        <f>VLOOKUP(Table3[[#This Row],[PRODUCT ID]],Table1[[PRODUCT]:[SELLING PRICE]],3,FALSE)</f>
        <v>Kg</v>
      </c>
      <c r="J2022" s="16">
        <f ca="1">VLOOKUP(Table3[[#This Row],[PRODUCT ID]],Table1[[PRODUCT]:[SELLING PRICE]],4,FALSE)</f>
        <v>70</v>
      </c>
      <c r="K2022" s="16">
        <f ca="1">VLOOKUP(Table3[[#This Row],[PRODUCT ID]],Table1[[PRODUCT]:[SELLING PRICE]],5,FALSE)</f>
        <v>233.64503392752269</v>
      </c>
      <c r="L2022" s="16">
        <f ca="1">J2022*Table3[[#This Row],[QUANTITY]]</f>
        <v>910</v>
      </c>
      <c r="M2022" s="16">
        <f ca="1">K2022*Table3[[#This Row],[QUANTITY]]*(1-Table3[[#This Row],[DISCOUNT %]])</f>
        <v>2752.1225142325816</v>
      </c>
      <c r="N2022" s="3">
        <f>DAY(Table3[[#This Row],[DATE]])</f>
        <v>14</v>
      </c>
      <c r="O2022" s="3" t="str">
        <f>TEXT(Table3[[#This Row],[DATE]],"mmm")</f>
        <v>Jul</v>
      </c>
      <c r="P2022" s="3">
        <f>YEAR(Table3[[#This Row],[DATE]])</f>
        <v>2026</v>
      </c>
    </row>
    <row r="2023" spans="1:16" x14ac:dyDescent="0.3">
      <c r="A2023" s="6">
        <v>46218</v>
      </c>
      <c r="B2023" s="7" t="s">
        <v>2025</v>
      </c>
      <c r="C2023" s="9">
        <f t="shared" ca="1" si="62"/>
        <v>14</v>
      </c>
      <c r="D2023" s="9" t="s">
        <v>2115</v>
      </c>
      <c r="E2023" s="9" t="s">
        <v>2116</v>
      </c>
      <c r="F2023" s="10">
        <f t="shared" ca="1" si="63"/>
        <v>2.7308132343435931E-2</v>
      </c>
      <c r="G2023" s="3" t="str">
        <f>VLOOKUP(Table3[[#This Row],[PRODUCT ID]],Table1[[PRODUCT]:[SELLING PRICE]],1,FALSE)</f>
        <v>Product973</v>
      </c>
      <c r="H2023" s="3" t="str">
        <f>VLOOKUP(Table3[[#This Row],[PRODUCT ID]],Table1[[PRODUCT]:[SELLING PRICE]],2,FALSE)</f>
        <v>Category3</v>
      </c>
      <c r="I2023" s="3" t="str">
        <f>VLOOKUP(Table3[[#This Row],[PRODUCT ID]],Table1[[PRODUCT]:[SELLING PRICE]],3,FALSE)</f>
        <v>Lt</v>
      </c>
      <c r="J2023" s="16">
        <f ca="1">VLOOKUP(Table3[[#This Row],[PRODUCT ID]],Table1[[PRODUCT]:[SELLING PRICE]],4,FALSE)</f>
        <v>93</v>
      </c>
      <c r="K2023" s="16">
        <f ca="1">VLOOKUP(Table3[[#This Row],[PRODUCT ID]],Table1[[PRODUCT]:[SELLING PRICE]],5,FALSE)</f>
        <v>153.64931978999539</v>
      </c>
      <c r="L2023" s="16">
        <f ca="1">J2023*Table3[[#This Row],[QUANTITY]]</f>
        <v>1302</v>
      </c>
      <c r="M2023" s="16">
        <f ca="1">K2023*Table3[[#This Row],[QUANTITY]]*(1-Table3[[#This Row],[DISCOUNT %]])</f>
        <v>2092.348213629678</v>
      </c>
      <c r="N2023" s="3">
        <f>DAY(Table3[[#This Row],[DATE]])</f>
        <v>15</v>
      </c>
      <c r="O2023" s="3" t="str">
        <f>TEXT(Table3[[#This Row],[DATE]],"mmm")</f>
        <v>Jul</v>
      </c>
      <c r="P2023" s="3">
        <f>YEAR(Table3[[#This Row],[DATE]])</f>
        <v>2026</v>
      </c>
    </row>
    <row r="2024" spans="1:16" x14ac:dyDescent="0.3">
      <c r="A2024" s="6">
        <v>46219</v>
      </c>
      <c r="B2024" s="7" t="s">
        <v>2026</v>
      </c>
      <c r="C2024" s="9">
        <f t="shared" ca="1" si="62"/>
        <v>2</v>
      </c>
      <c r="D2024" s="9" t="s">
        <v>2116</v>
      </c>
      <c r="E2024" s="9" t="s">
        <v>2116</v>
      </c>
      <c r="F2024" s="10">
        <f t="shared" ca="1" si="63"/>
        <v>5.030180167232879E-3</v>
      </c>
      <c r="G2024" s="3" t="str">
        <f>VLOOKUP(Table3[[#This Row],[PRODUCT ID]],Table1[[PRODUCT]:[SELLING PRICE]],1,FALSE)</f>
        <v>Product974</v>
      </c>
      <c r="H2024" s="3" t="str">
        <f>VLOOKUP(Table3[[#This Row],[PRODUCT ID]],Table1[[PRODUCT]:[SELLING PRICE]],2,FALSE)</f>
        <v>Category4</v>
      </c>
      <c r="I2024" s="3" t="str">
        <f>VLOOKUP(Table3[[#This Row],[PRODUCT ID]],Table1[[PRODUCT]:[SELLING PRICE]],3,FALSE)</f>
        <v>Ft</v>
      </c>
      <c r="J2024" s="16">
        <f ca="1">VLOOKUP(Table3[[#This Row],[PRODUCT ID]],Table1[[PRODUCT]:[SELLING PRICE]],4,FALSE)</f>
        <v>133</v>
      </c>
      <c r="K2024" s="16">
        <f ca="1">VLOOKUP(Table3[[#This Row],[PRODUCT ID]],Table1[[PRODUCT]:[SELLING PRICE]],5,FALSE)</f>
        <v>176.23249842237516</v>
      </c>
      <c r="L2024" s="16">
        <f ca="1">J2024*Table3[[#This Row],[QUANTITY]]</f>
        <v>266</v>
      </c>
      <c r="M2024" s="16">
        <f ca="1">K2024*Table3[[#This Row],[QUANTITY]]*(1-Table3[[#This Row],[DISCOUNT %]])</f>
        <v>350.69203440797804</v>
      </c>
      <c r="N2024" s="3">
        <f>DAY(Table3[[#This Row],[DATE]])</f>
        <v>16</v>
      </c>
      <c r="O2024" s="3" t="str">
        <f>TEXT(Table3[[#This Row],[DATE]],"mmm")</f>
        <v>Jul</v>
      </c>
      <c r="P2024" s="3">
        <f>YEAR(Table3[[#This Row],[DATE]])</f>
        <v>2026</v>
      </c>
    </row>
    <row r="2025" spans="1:16" x14ac:dyDescent="0.3">
      <c r="A2025" s="6">
        <v>46220</v>
      </c>
      <c r="B2025" s="7" t="s">
        <v>2027</v>
      </c>
      <c r="C2025" s="9">
        <f t="shared" ca="1" si="62"/>
        <v>7</v>
      </c>
      <c r="D2025" s="9" t="s">
        <v>2116</v>
      </c>
      <c r="E2025" s="9" t="s">
        <v>2116</v>
      </c>
      <c r="F2025" s="10">
        <f t="shared" ca="1" si="63"/>
        <v>1.9909269589536784E-2</v>
      </c>
      <c r="G2025" s="3" t="str">
        <f>VLOOKUP(Table3[[#This Row],[PRODUCT ID]],Table1[[PRODUCT]:[SELLING PRICE]],1,FALSE)</f>
        <v>Product975</v>
      </c>
      <c r="H2025" s="3" t="str">
        <f>VLOOKUP(Table3[[#This Row],[PRODUCT ID]],Table1[[PRODUCT]:[SELLING PRICE]],2,FALSE)</f>
        <v>Category5</v>
      </c>
      <c r="I2025" s="3" t="str">
        <f>VLOOKUP(Table3[[#This Row],[PRODUCT ID]],Table1[[PRODUCT]:[SELLING PRICE]],3,FALSE)</f>
        <v>Kg</v>
      </c>
      <c r="J2025" s="16">
        <f ca="1">VLOOKUP(Table3[[#This Row],[PRODUCT ID]],Table1[[PRODUCT]:[SELLING PRICE]],4,FALSE)</f>
        <v>158</v>
      </c>
      <c r="K2025" s="16">
        <f ca="1">VLOOKUP(Table3[[#This Row],[PRODUCT ID]],Table1[[PRODUCT]:[SELLING PRICE]],5,FALSE)</f>
        <v>293.12434081934754</v>
      </c>
      <c r="L2025" s="16">
        <f ca="1">J2025*Table3[[#This Row],[QUANTITY]]</f>
        <v>1106</v>
      </c>
      <c r="M2025" s="16">
        <f ca="1">K2025*Table3[[#This Row],[QUANTITY]]*(1-Table3[[#This Row],[DISCOUNT %]])</f>
        <v>2011.0191450630391</v>
      </c>
      <c r="N2025" s="3">
        <f>DAY(Table3[[#This Row],[DATE]])</f>
        <v>17</v>
      </c>
      <c r="O2025" s="3" t="str">
        <f>TEXT(Table3[[#This Row],[DATE]],"mmm")</f>
        <v>Jul</v>
      </c>
      <c r="P2025" s="3">
        <f>YEAR(Table3[[#This Row],[DATE]])</f>
        <v>2026</v>
      </c>
    </row>
    <row r="2026" spans="1:16" x14ac:dyDescent="0.3">
      <c r="A2026" s="6">
        <v>46221</v>
      </c>
      <c r="B2026" s="7" t="s">
        <v>2028</v>
      </c>
      <c r="C2026" s="9">
        <f t="shared" ca="1" si="62"/>
        <v>10</v>
      </c>
      <c r="D2026" s="9" t="s">
        <v>2116</v>
      </c>
      <c r="E2026" s="9" t="s">
        <v>2118</v>
      </c>
      <c r="F2026" s="10">
        <f t="shared" ca="1" si="63"/>
        <v>7.4203775733449856E-2</v>
      </c>
      <c r="G2026" s="3" t="str">
        <f>VLOOKUP(Table3[[#This Row],[PRODUCT ID]],Table1[[PRODUCT]:[SELLING PRICE]],1,FALSE)</f>
        <v>Product976</v>
      </c>
      <c r="H2026" s="3" t="str">
        <f>VLOOKUP(Table3[[#This Row],[PRODUCT ID]],Table1[[PRODUCT]:[SELLING PRICE]],2,FALSE)</f>
        <v>Category1</v>
      </c>
      <c r="I2026" s="3" t="str">
        <f>VLOOKUP(Table3[[#This Row],[PRODUCT ID]],Table1[[PRODUCT]:[SELLING PRICE]],3,FALSE)</f>
        <v>No</v>
      </c>
      <c r="J2026" s="16">
        <f ca="1">VLOOKUP(Table3[[#This Row],[PRODUCT ID]],Table1[[PRODUCT]:[SELLING PRICE]],4,FALSE)</f>
        <v>62</v>
      </c>
      <c r="K2026" s="16">
        <f ca="1">VLOOKUP(Table3[[#This Row],[PRODUCT ID]],Table1[[PRODUCT]:[SELLING PRICE]],5,FALSE)</f>
        <v>303.50415718132683</v>
      </c>
      <c r="L2026" s="16">
        <f ca="1">J2026*Table3[[#This Row],[QUANTITY]]</f>
        <v>620</v>
      </c>
      <c r="M2026" s="16">
        <f ca="1">K2026*Table3[[#This Row],[QUANTITY]]*(1-Table3[[#This Row],[DISCOUNT %]])</f>
        <v>2809.8300276767391</v>
      </c>
      <c r="N2026" s="3">
        <f>DAY(Table3[[#This Row],[DATE]])</f>
        <v>18</v>
      </c>
      <c r="O2026" s="3" t="str">
        <f>TEXT(Table3[[#This Row],[DATE]],"mmm")</f>
        <v>Jul</v>
      </c>
      <c r="P2026" s="3">
        <f>YEAR(Table3[[#This Row],[DATE]])</f>
        <v>2026</v>
      </c>
    </row>
    <row r="2027" spans="1:16" x14ac:dyDescent="0.3">
      <c r="A2027" s="6">
        <v>46222</v>
      </c>
      <c r="B2027" s="7" t="s">
        <v>2029</v>
      </c>
      <c r="C2027" s="9">
        <f t="shared" ca="1" si="62"/>
        <v>6</v>
      </c>
      <c r="D2027" s="9" t="s">
        <v>2115</v>
      </c>
      <c r="E2027" s="9" t="s">
        <v>2116</v>
      </c>
      <c r="F2027" s="10">
        <f t="shared" ca="1" si="63"/>
        <v>6.9077552639010109E-2</v>
      </c>
      <c r="G2027" s="3" t="str">
        <f>VLOOKUP(Table3[[#This Row],[PRODUCT ID]],Table1[[PRODUCT]:[SELLING PRICE]],1,FALSE)</f>
        <v>Product977</v>
      </c>
      <c r="H2027" s="3" t="str">
        <f>VLOOKUP(Table3[[#This Row],[PRODUCT ID]],Table1[[PRODUCT]:[SELLING PRICE]],2,FALSE)</f>
        <v>Category2</v>
      </c>
      <c r="I2027" s="3" t="str">
        <f>VLOOKUP(Table3[[#This Row],[PRODUCT ID]],Table1[[PRODUCT]:[SELLING PRICE]],3,FALSE)</f>
        <v>No</v>
      </c>
      <c r="J2027" s="16">
        <f ca="1">VLOOKUP(Table3[[#This Row],[PRODUCT ID]],Table1[[PRODUCT]:[SELLING PRICE]],4,FALSE)</f>
        <v>146</v>
      </c>
      <c r="K2027" s="16">
        <f ca="1">VLOOKUP(Table3[[#This Row],[PRODUCT ID]],Table1[[PRODUCT]:[SELLING PRICE]],5,FALSE)</f>
        <v>66.452082704942995</v>
      </c>
      <c r="L2027" s="16">
        <f ca="1">J2027*Table3[[#This Row],[QUANTITY]]</f>
        <v>876</v>
      </c>
      <c r="M2027" s="16">
        <f ca="1">K2027*Table3[[#This Row],[QUANTITY]]*(1-Table3[[#This Row],[DISCOUNT %]])</f>
        <v>371.17041278352264</v>
      </c>
      <c r="N2027" s="3">
        <f>DAY(Table3[[#This Row],[DATE]])</f>
        <v>19</v>
      </c>
      <c r="O2027" s="3" t="str">
        <f>TEXT(Table3[[#This Row],[DATE]],"mmm")</f>
        <v>Jul</v>
      </c>
      <c r="P2027" s="3">
        <f>YEAR(Table3[[#This Row],[DATE]])</f>
        <v>2026</v>
      </c>
    </row>
    <row r="2028" spans="1:16" x14ac:dyDescent="0.3">
      <c r="A2028" s="6">
        <v>46223</v>
      </c>
      <c r="B2028" s="7" t="s">
        <v>2030</v>
      </c>
      <c r="C2028" s="9">
        <f t="shared" ca="1" si="62"/>
        <v>9</v>
      </c>
      <c r="D2028" s="9" t="s">
        <v>2117</v>
      </c>
      <c r="E2028" s="9" t="s">
        <v>2116</v>
      </c>
      <c r="F2028" s="10">
        <f t="shared" ca="1" si="63"/>
        <v>1.3062177551253719E-3</v>
      </c>
      <c r="G2028" s="3" t="str">
        <f>VLOOKUP(Table3[[#This Row],[PRODUCT ID]],Table1[[PRODUCT]:[SELLING PRICE]],1,FALSE)</f>
        <v>Product978</v>
      </c>
      <c r="H2028" s="3" t="str">
        <f>VLOOKUP(Table3[[#This Row],[PRODUCT ID]],Table1[[PRODUCT]:[SELLING PRICE]],2,FALSE)</f>
        <v>Category3</v>
      </c>
      <c r="I2028" s="3" t="str">
        <f>VLOOKUP(Table3[[#This Row],[PRODUCT ID]],Table1[[PRODUCT]:[SELLING PRICE]],3,FALSE)</f>
        <v>Ft</v>
      </c>
      <c r="J2028" s="16">
        <f ca="1">VLOOKUP(Table3[[#This Row],[PRODUCT ID]],Table1[[PRODUCT]:[SELLING PRICE]],4,FALSE)</f>
        <v>111</v>
      </c>
      <c r="K2028" s="16">
        <f ca="1">VLOOKUP(Table3[[#This Row],[PRODUCT ID]],Table1[[PRODUCT]:[SELLING PRICE]],5,FALSE)</f>
        <v>260.62657011358061</v>
      </c>
      <c r="L2028" s="16">
        <f ca="1">J2028*Table3[[#This Row],[QUANTITY]]</f>
        <v>999</v>
      </c>
      <c r="M2028" s="16">
        <f ca="1">K2028*Table3[[#This Row],[QUANTITY]]*(1-Table3[[#This Row],[DISCOUNT %]])</f>
        <v>2342.5752155421674</v>
      </c>
      <c r="N2028" s="3">
        <f>DAY(Table3[[#This Row],[DATE]])</f>
        <v>20</v>
      </c>
      <c r="O2028" s="3" t="str">
        <f>TEXT(Table3[[#This Row],[DATE]],"mmm")</f>
        <v>Jul</v>
      </c>
      <c r="P2028" s="3">
        <f>YEAR(Table3[[#This Row],[DATE]])</f>
        <v>2026</v>
      </c>
    </row>
    <row r="2029" spans="1:16" x14ac:dyDescent="0.3">
      <c r="A2029" s="6">
        <v>46224</v>
      </c>
      <c r="B2029" s="7" t="s">
        <v>2031</v>
      </c>
      <c r="C2029" s="9">
        <f t="shared" ca="1" si="62"/>
        <v>11</v>
      </c>
      <c r="D2029" s="9" t="s">
        <v>2117</v>
      </c>
      <c r="E2029" s="9" t="s">
        <v>2116</v>
      </c>
      <c r="F2029" s="10">
        <f t="shared" ca="1" si="63"/>
        <v>6.6170452692378506E-2</v>
      </c>
      <c r="G2029" s="3" t="str">
        <f>VLOOKUP(Table3[[#This Row],[PRODUCT ID]],Table1[[PRODUCT]:[SELLING PRICE]],1,FALSE)</f>
        <v>Product979</v>
      </c>
      <c r="H2029" s="3" t="str">
        <f>VLOOKUP(Table3[[#This Row],[PRODUCT ID]],Table1[[PRODUCT]:[SELLING PRICE]],2,FALSE)</f>
        <v>Category4</v>
      </c>
      <c r="I2029" s="3" t="str">
        <f>VLOOKUP(Table3[[#This Row],[PRODUCT ID]],Table1[[PRODUCT]:[SELLING PRICE]],3,FALSE)</f>
        <v>No</v>
      </c>
      <c r="J2029" s="16">
        <f ca="1">VLOOKUP(Table3[[#This Row],[PRODUCT ID]],Table1[[PRODUCT]:[SELLING PRICE]],4,FALSE)</f>
        <v>89</v>
      </c>
      <c r="K2029" s="16">
        <f ca="1">VLOOKUP(Table3[[#This Row],[PRODUCT ID]],Table1[[PRODUCT]:[SELLING PRICE]],5,FALSE)</f>
        <v>54.604199474244247</v>
      </c>
      <c r="L2029" s="16">
        <f ca="1">J2029*Table3[[#This Row],[QUANTITY]]</f>
        <v>979</v>
      </c>
      <c r="M2029" s="16">
        <f ca="1">K2029*Table3[[#This Row],[QUANTITY]]*(1-Table3[[#This Row],[DISCOUNT %]])</f>
        <v>560.90116363741424</v>
      </c>
      <c r="N2029" s="3">
        <f>DAY(Table3[[#This Row],[DATE]])</f>
        <v>21</v>
      </c>
      <c r="O2029" s="3" t="str">
        <f>TEXT(Table3[[#This Row],[DATE]],"mmm")</f>
        <v>Jul</v>
      </c>
      <c r="P2029" s="3">
        <f>YEAR(Table3[[#This Row],[DATE]])</f>
        <v>2026</v>
      </c>
    </row>
    <row r="2030" spans="1:16" x14ac:dyDescent="0.3">
      <c r="A2030" s="6">
        <v>46225</v>
      </c>
      <c r="B2030" s="7" t="s">
        <v>2032</v>
      </c>
      <c r="C2030" s="9">
        <f t="shared" ca="1" si="62"/>
        <v>1</v>
      </c>
      <c r="D2030" s="9" t="s">
        <v>2116</v>
      </c>
      <c r="E2030" s="9" t="s">
        <v>2116</v>
      </c>
      <c r="F2030" s="10">
        <f t="shared" ca="1" si="63"/>
        <v>3.9227616577264618E-2</v>
      </c>
      <c r="G2030" s="3" t="str">
        <f>VLOOKUP(Table3[[#This Row],[PRODUCT ID]],Table1[[PRODUCT]:[SELLING PRICE]],1,FALSE)</f>
        <v>Product980</v>
      </c>
      <c r="H2030" s="3" t="str">
        <f>VLOOKUP(Table3[[#This Row],[PRODUCT ID]],Table1[[PRODUCT]:[SELLING PRICE]],2,FALSE)</f>
        <v>Category5</v>
      </c>
      <c r="I2030" s="3" t="str">
        <f>VLOOKUP(Table3[[#This Row],[PRODUCT ID]],Table1[[PRODUCT]:[SELLING PRICE]],3,FALSE)</f>
        <v>Kg</v>
      </c>
      <c r="J2030" s="16">
        <f ca="1">VLOOKUP(Table3[[#This Row],[PRODUCT ID]],Table1[[PRODUCT]:[SELLING PRICE]],4,FALSE)</f>
        <v>240</v>
      </c>
      <c r="K2030" s="16">
        <f ca="1">VLOOKUP(Table3[[#This Row],[PRODUCT ID]],Table1[[PRODUCT]:[SELLING PRICE]],5,FALSE)</f>
        <v>275.83347724875819</v>
      </c>
      <c r="L2030" s="16">
        <f ca="1">J2030*Table3[[#This Row],[QUANTITY]]</f>
        <v>240</v>
      </c>
      <c r="M2030" s="16">
        <f ca="1">K2030*Table3[[#This Row],[QUANTITY]]*(1-Table3[[#This Row],[DISCOUNT %]])</f>
        <v>265.01318736407029</v>
      </c>
      <c r="N2030" s="3">
        <f>DAY(Table3[[#This Row],[DATE]])</f>
        <v>22</v>
      </c>
      <c r="O2030" s="3" t="str">
        <f>TEXT(Table3[[#This Row],[DATE]],"mmm")</f>
        <v>Jul</v>
      </c>
      <c r="P2030" s="3">
        <f>YEAR(Table3[[#This Row],[DATE]])</f>
        <v>2026</v>
      </c>
    </row>
    <row r="2031" spans="1:16" x14ac:dyDescent="0.3">
      <c r="A2031" s="6">
        <v>46226</v>
      </c>
      <c r="B2031" s="7" t="s">
        <v>2033</v>
      </c>
      <c r="C2031" s="9">
        <f t="shared" ca="1" si="62"/>
        <v>5</v>
      </c>
      <c r="D2031" s="9" t="s">
        <v>2116</v>
      </c>
      <c r="E2031" s="9" t="s">
        <v>2116</v>
      </c>
      <c r="F2031" s="10">
        <f t="shared" ca="1" si="63"/>
        <v>6.0114016686648022E-2</v>
      </c>
      <c r="G2031" s="3" t="str">
        <f>VLOOKUP(Table3[[#This Row],[PRODUCT ID]],Table1[[PRODUCT]:[SELLING PRICE]],1,FALSE)</f>
        <v>Product981</v>
      </c>
      <c r="H2031" s="3" t="str">
        <f>VLOOKUP(Table3[[#This Row],[PRODUCT ID]],Table1[[PRODUCT]:[SELLING PRICE]],2,FALSE)</f>
        <v>Category1</v>
      </c>
      <c r="I2031" s="3" t="str">
        <f>VLOOKUP(Table3[[#This Row],[PRODUCT ID]],Table1[[PRODUCT]:[SELLING PRICE]],3,FALSE)</f>
        <v>Kg</v>
      </c>
      <c r="J2031" s="16">
        <f ca="1">VLOOKUP(Table3[[#This Row],[PRODUCT ID]],Table1[[PRODUCT]:[SELLING PRICE]],4,FALSE)</f>
        <v>158</v>
      </c>
      <c r="K2031" s="16">
        <f ca="1">VLOOKUP(Table3[[#This Row],[PRODUCT ID]],Table1[[PRODUCT]:[SELLING PRICE]],5,FALSE)</f>
        <v>113.20766691588598</v>
      </c>
      <c r="L2031" s="16">
        <f ca="1">J2031*Table3[[#This Row],[QUANTITY]]</f>
        <v>790</v>
      </c>
      <c r="M2031" s="16">
        <f ca="1">K2031*Table3[[#This Row],[QUANTITY]]*(1-Table3[[#This Row],[DISCOUNT %]])</f>
        <v>532.01149668923961</v>
      </c>
      <c r="N2031" s="3">
        <f>DAY(Table3[[#This Row],[DATE]])</f>
        <v>23</v>
      </c>
      <c r="O2031" s="3" t="str">
        <f>TEXT(Table3[[#This Row],[DATE]],"mmm")</f>
        <v>Jul</v>
      </c>
      <c r="P2031" s="3">
        <f>YEAR(Table3[[#This Row],[DATE]])</f>
        <v>2026</v>
      </c>
    </row>
    <row r="2032" spans="1:16" x14ac:dyDescent="0.3">
      <c r="A2032" s="6">
        <v>46227</v>
      </c>
      <c r="B2032" s="7" t="s">
        <v>2034</v>
      </c>
      <c r="C2032" s="9">
        <f t="shared" ca="1" si="62"/>
        <v>11</v>
      </c>
      <c r="D2032" s="9" t="s">
        <v>2116</v>
      </c>
      <c r="E2032" s="9" t="s">
        <v>2118</v>
      </c>
      <c r="F2032" s="10">
        <f t="shared" ca="1" si="63"/>
        <v>8.4077349504262266E-2</v>
      </c>
      <c r="G2032" s="3" t="str">
        <f>VLOOKUP(Table3[[#This Row],[PRODUCT ID]],Table1[[PRODUCT]:[SELLING PRICE]],1,FALSE)</f>
        <v>Product982</v>
      </c>
      <c r="H2032" s="3" t="str">
        <f>VLOOKUP(Table3[[#This Row],[PRODUCT ID]],Table1[[PRODUCT]:[SELLING PRICE]],2,FALSE)</f>
        <v>Category2</v>
      </c>
      <c r="I2032" s="3" t="str">
        <f>VLOOKUP(Table3[[#This Row],[PRODUCT ID]],Table1[[PRODUCT]:[SELLING PRICE]],3,FALSE)</f>
        <v>Lt</v>
      </c>
      <c r="J2032" s="16">
        <f ca="1">VLOOKUP(Table3[[#This Row],[PRODUCT ID]],Table1[[PRODUCT]:[SELLING PRICE]],4,FALSE)</f>
        <v>22</v>
      </c>
      <c r="K2032" s="16">
        <f ca="1">VLOOKUP(Table3[[#This Row],[PRODUCT ID]],Table1[[PRODUCT]:[SELLING PRICE]],5,FALSE)</f>
        <v>168.78344322595376</v>
      </c>
      <c r="L2032" s="16">
        <f ca="1">J2032*Table3[[#This Row],[QUANTITY]]</f>
        <v>242</v>
      </c>
      <c r="M2032" s="16">
        <f ca="1">K2032*Table3[[#This Row],[QUANTITY]]*(1-Table3[[#This Row],[DISCOUNT %]])</f>
        <v>1700.5183654724369</v>
      </c>
      <c r="N2032" s="3">
        <f>DAY(Table3[[#This Row],[DATE]])</f>
        <v>24</v>
      </c>
      <c r="O2032" s="3" t="str">
        <f>TEXT(Table3[[#This Row],[DATE]],"mmm")</f>
        <v>Jul</v>
      </c>
      <c r="P2032" s="3">
        <f>YEAR(Table3[[#This Row],[DATE]])</f>
        <v>2026</v>
      </c>
    </row>
    <row r="2033" spans="1:16" x14ac:dyDescent="0.3">
      <c r="A2033" s="6">
        <v>46228</v>
      </c>
      <c r="B2033" s="7" t="s">
        <v>2035</v>
      </c>
      <c r="C2033" s="9">
        <f t="shared" ca="1" si="62"/>
        <v>4</v>
      </c>
      <c r="D2033" s="9" t="s">
        <v>2116</v>
      </c>
      <c r="E2033" s="9" t="s">
        <v>2118</v>
      </c>
      <c r="F2033" s="10">
        <f t="shared" ca="1" si="63"/>
        <v>2.0888903208846287E-3</v>
      </c>
      <c r="G2033" s="3" t="str">
        <f>VLOOKUP(Table3[[#This Row],[PRODUCT ID]],Table1[[PRODUCT]:[SELLING PRICE]],1,FALSE)</f>
        <v>Product983</v>
      </c>
      <c r="H2033" s="3" t="str">
        <f>VLOOKUP(Table3[[#This Row],[PRODUCT ID]],Table1[[PRODUCT]:[SELLING PRICE]],2,FALSE)</f>
        <v>Category3</v>
      </c>
      <c r="I2033" s="3" t="str">
        <f>VLOOKUP(Table3[[#This Row],[PRODUCT ID]],Table1[[PRODUCT]:[SELLING PRICE]],3,FALSE)</f>
        <v>Kg</v>
      </c>
      <c r="J2033" s="16">
        <f ca="1">VLOOKUP(Table3[[#This Row],[PRODUCT ID]],Table1[[PRODUCT]:[SELLING PRICE]],4,FALSE)</f>
        <v>178</v>
      </c>
      <c r="K2033" s="16">
        <f ca="1">VLOOKUP(Table3[[#This Row],[PRODUCT ID]],Table1[[PRODUCT]:[SELLING PRICE]],5,FALSE)</f>
        <v>299.91857062901818</v>
      </c>
      <c r="L2033" s="16">
        <f ca="1">J2033*Table3[[#This Row],[QUANTITY]]</f>
        <v>712</v>
      </c>
      <c r="M2033" s="16">
        <f ca="1">K2033*Table3[[#This Row],[QUANTITY]]*(1-Table3[[#This Row],[DISCOUNT %]])</f>
        <v>1197.1682945191105</v>
      </c>
      <c r="N2033" s="3">
        <f>DAY(Table3[[#This Row],[DATE]])</f>
        <v>25</v>
      </c>
      <c r="O2033" s="3" t="str">
        <f>TEXT(Table3[[#This Row],[DATE]],"mmm")</f>
        <v>Jul</v>
      </c>
      <c r="P2033" s="3">
        <f>YEAR(Table3[[#This Row],[DATE]])</f>
        <v>2026</v>
      </c>
    </row>
    <row r="2034" spans="1:16" x14ac:dyDescent="0.3">
      <c r="A2034" s="6">
        <v>46229</v>
      </c>
      <c r="B2034" s="7" t="s">
        <v>2036</v>
      </c>
      <c r="C2034" s="9">
        <f t="shared" ca="1" si="62"/>
        <v>6</v>
      </c>
      <c r="D2034" s="9" t="s">
        <v>2115</v>
      </c>
      <c r="E2034" s="9" t="s">
        <v>2116</v>
      </c>
      <c r="F2034" s="10">
        <f t="shared" ca="1" si="63"/>
        <v>6.843331579403423E-4</v>
      </c>
      <c r="G2034" s="3" t="str">
        <f>VLOOKUP(Table3[[#This Row],[PRODUCT ID]],Table1[[PRODUCT]:[SELLING PRICE]],1,FALSE)</f>
        <v>Product984</v>
      </c>
      <c r="H2034" s="3" t="str">
        <f>VLOOKUP(Table3[[#This Row],[PRODUCT ID]],Table1[[PRODUCT]:[SELLING PRICE]],2,FALSE)</f>
        <v>Category4</v>
      </c>
      <c r="I2034" s="3" t="str">
        <f>VLOOKUP(Table3[[#This Row],[PRODUCT ID]],Table1[[PRODUCT]:[SELLING PRICE]],3,FALSE)</f>
        <v>Lt</v>
      </c>
      <c r="J2034" s="16">
        <f ca="1">VLOOKUP(Table3[[#This Row],[PRODUCT ID]],Table1[[PRODUCT]:[SELLING PRICE]],4,FALSE)</f>
        <v>141</v>
      </c>
      <c r="K2034" s="16">
        <f ca="1">VLOOKUP(Table3[[#This Row],[PRODUCT ID]],Table1[[PRODUCT]:[SELLING PRICE]],5,FALSE)</f>
        <v>95.977958789638308</v>
      </c>
      <c r="L2034" s="16">
        <f ca="1">J2034*Table3[[#This Row],[QUANTITY]]</f>
        <v>846</v>
      </c>
      <c r="M2034" s="16">
        <f ca="1">K2034*Table3[[#This Row],[QUANTITY]]*(1-Table3[[#This Row],[DISCOUNT %]])</f>
        <v>575.47366734004277</v>
      </c>
      <c r="N2034" s="3">
        <f>DAY(Table3[[#This Row],[DATE]])</f>
        <v>26</v>
      </c>
      <c r="O2034" s="3" t="str">
        <f>TEXT(Table3[[#This Row],[DATE]],"mmm")</f>
        <v>Jul</v>
      </c>
      <c r="P2034" s="3">
        <f>YEAR(Table3[[#This Row],[DATE]])</f>
        <v>2026</v>
      </c>
    </row>
    <row r="2035" spans="1:16" x14ac:dyDescent="0.3">
      <c r="A2035" s="6">
        <v>46230</v>
      </c>
      <c r="B2035" s="7" t="s">
        <v>2037</v>
      </c>
      <c r="C2035" s="9">
        <f t="shared" ca="1" si="62"/>
        <v>12</v>
      </c>
      <c r="D2035" s="9" t="s">
        <v>2116</v>
      </c>
      <c r="E2035" s="9" t="s">
        <v>2116</v>
      </c>
      <c r="F2035" s="10">
        <f t="shared" ca="1" si="63"/>
        <v>7.1497588265617598E-2</v>
      </c>
      <c r="G2035" s="3" t="str">
        <f>VLOOKUP(Table3[[#This Row],[PRODUCT ID]],Table1[[PRODUCT]:[SELLING PRICE]],1,FALSE)</f>
        <v>Product985</v>
      </c>
      <c r="H2035" s="3" t="str">
        <f>VLOOKUP(Table3[[#This Row],[PRODUCT ID]],Table1[[PRODUCT]:[SELLING PRICE]],2,FALSE)</f>
        <v>Category1</v>
      </c>
      <c r="I2035" s="3" t="str">
        <f>VLOOKUP(Table3[[#This Row],[PRODUCT ID]],Table1[[PRODUCT]:[SELLING PRICE]],3,FALSE)</f>
        <v>Ft</v>
      </c>
      <c r="J2035" s="16">
        <f ca="1">VLOOKUP(Table3[[#This Row],[PRODUCT ID]],Table1[[PRODUCT]:[SELLING PRICE]],4,FALSE)</f>
        <v>189</v>
      </c>
      <c r="K2035" s="16">
        <f ca="1">VLOOKUP(Table3[[#This Row],[PRODUCT ID]],Table1[[PRODUCT]:[SELLING PRICE]],5,FALSE)</f>
        <v>110.81349266801979</v>
      </c>
      <c r="L2035" s="16">
        <f ca="1">J2035*Table3[[#This Row],[QUANTITY]]</f>
        <v>2268</v>
      </c>
      <c r="M2035" s="16">
        <f ca="1">K2035*Table3[[#This Row],[QUANTITY]]*(1-Table3[[#This Row],[DISCOUNT %]])</f>
        <v>1234.6871423396003</v>
      </c>
      <c r="N2035" s="3">
        <f>DAY(Table3[[#This Row],[DATE]])</f>
        <v>27</v>
      </c>
      <c r="O2035" s="3" t="str">
        <f>TEXT(Table3[[#This Row],[DATE]],"mmm")</f>
        <v>Jul</v>
      </c>
      <c r="P2035" s="3">
        <f>YEAR(Table3[[#This Row],[DATE]])</f>
        <v>2026</v>
      </c>
    </row>
    <row r="2036" spans="1:16" x14ac:dyDescent="0.3">
      <c r="A2036" s="6">
        <v>46231</v>
      </c>
      <c r="B2036" s="7" t="s">
        <v>2038</v>
      </c>
      <c r="C2036" s="9">
        <f t="shared" ca="1" si="62"/>
        <v>15</v>
      </c>
      <c r="D2036" s="9" t="s">
        <v>2117</v>
      </c>
      <c r="E2036" s="9" t="s">
        <v>2116</v>
      </c>
      <c r="F2036" s="10">
        <f t="shared" ca="1" si="63"/>
        <v>7.7126936865563267E-2</v>
      </c>
      <c r="G2036" s="3" t="str">
        <f>VLOOKUP(Table3[[#This Row],[PRODUCT ID]],Table1[[PRODUCT]:[SELLING PRICE]],1,FALSE)</f>
        <v>Product986</v>
      </c>
      <c r="H2036" s="3" t="str">
        <f>VLOOKUP(Table3[[#This Row],[PRODUCT ID]],Table1[[PRODUCT]:[SELLING PRICE]],2,FALSE)</f>
        <v>Category2</v>
      </c>
      <c r="I2036" s="3" t="str">
        <f>VLOOKUP(Table3[[#This Row],[PRODUCT ID]],Table1[[PRODUCT]:[SELLING PRICE]],3,FALSE)</f>
        <v>Kg</v>
      </c>
      <c r="J2036" s="16">
        <f ca="1">VLOOKUP(Table3[[#This Row],[PRODUCT ID]],Table1[[PRODUCT]:[SELLING PRICE]],4,FALSE)</f>
        <v>14</v>
      </c>
      <c r="K2036" s="16">
        <f ca="1">VLOOKUP(Table3[[#This Row],[PRODUCT ID]],Table1[[PRODUCT]:[SELLING PRICE]],5,FALSE)</f>
        <v>243.41828696953752</v>
      </c>
      <c r="L2036" s="16">
        <f ca="1">J2036*Table3[[#This Row],[QUANTITY]]</f>
        <v>210</v>
      </c>
      <c r="M2036" s="16">
        <f ca="1">K2036*Table3[[#This Row],[QUANTITY]]*(1-Table3[[#This Row],[DISCOUNT %]])</f>
        <v>3369.6627017777168</v>
      </c>
      <c r="N2036" s="3">
        <f>DAY(Table3[[#This Row],[DATE]])</f>
        <v>28</v>
      </c>
      <c r="O2036" s="3" t="str">
        <f>TEXT(Table3[[#This Row],[DATE]],"mmm")</f>
        <v>Jul</v>
      </c>
      <c r="P2036" s="3">
        <f>YEAR(Table3[[#This Row],[DATE]])</f>
        <v>2026</v>
      </c>
    </row>
    <row r="2037" spans="1:16" x14ac:dyDescent="0.3">
      <c r="A2037" s="6">
        <v>46232</v>
      </c>
      <c r="B2037" s="7" t="s">
        <v>2039</v>
      </c>
      <c r="C2037" s="9">
        <f t="shared" ca="1" si="62"/>
        <v>12</v>
      </c>
      <c r="D2037" s="9" t="s">
        <v>2115</v>
      </c>
      <c r="E2037" s="9" t="s">
        <v>2116</v>
      </c>
      <c r="F2037" s="10">
        <f t="shared" ca="1" si="63"/>
        <v>1.3609748293745396E-3</v>
      </c>
      <c r="G2037" s="3" t="str">
        <f>VLOOKUP(Table3[[#This Row],[PRODUCT ID]],Table1[[PRODUCT]:[SELLING PRICE]],1,FALSE)</f>
        <v>Product987</v>
      </c>
      <c r="H2037" s="3" t="str">
        <f>VLOOKUP(Table3[[#This Row],[PRODUCT ID]],Table1[[PRODUCT]:[SELLING PRICE]],2,FALSE)</f>
        <v>Category3</v>
      </c>
      <c r="I2037" s="3" t="str">
        <f>VLOOKUP(Table3[[#This Row],[PRODUCT ID]],Table1[[PRODUCT]:[SELLING PRICE]],3,FALSE)</f>
        <v>No</v>
      </c>
      <c r="J2037" s="16">
        <f ca="1">VLOOKUP(Table3[[#This Row],[PRODUCT ID]],Table1[[PRODUCT]:[SELLING PRICE]],4,FALSE)</f>
        <v>248</v>
      </c>
      <c r="K2037" s="16">
        <f ca="1">VLOOKUP(Table3[[#This Row],[PRODUCT ID]],Table1[[PRODUCT]:[SELLING PRICE]],5,FALSE)</f>
        <v>215.89995491508893</v>
      </c>
      <c r="L2037" s="16">
        <f ca="1">J2037*Table3[[#This Row],[QUANTITY]]</f>
        <v>2976</v>
      </c>
      <c r="M2037" s="16">
        <f ca="1">K2037*Table3[[#This Row],[QUANTITY]]*(1-Table3[[#This Row],[DISCOUNT %]])</f>
        <v>2587.2734461294363</v>
      </c>
      <c r="N2037" s="3">
        <f>DAY(Table3[[#This Row],[DATE]])</f>
        <v>29</v>
      </c>
      <c r="O2037" s="3" t="str">
        <f>TEXT(Table3[[#This Row],[DATE]],"mmm")</f>
        <v>Jul</v>
      </c>
      <c r="P2037" s="3">
        <f>YEAR(Table3[[#This Row],[DATE]])</f>
        <v>2026</v>
      </c>
    </row>
    <row r="2038" spans="1:16" x14ac:dyDescent="0.3">
      <c r="A2038" s="6">
        <v>46233</v>
      </c>
      <c r="B2038" s="7" t="s">
        <v>2040</v>
      </c>
      <c r="C2038" s="9">
        <f t="shared" ca="1" si="62"/>
        <v>5</v>
      </c>
      <c r="D2038" s="9" t="s">
        <v>2115</v>
      </c>
      <c r="E2038" s="9" t="s">
        <v>2118</v>
      </c>
      <c r="F2038" s="10">
        <f t="shared" ca="1" si="63"/>
        <v>7.7002740366051481E-2</v>
      </c>
      <c r="G2038" s="3" t="str">
        <f>VLOOKUP(Table3[[#This Row],[PRODUCT ID]],Table1[[PRODUCT]:[SELLING PRICE]],1,FALSE)</f>
        <v>Product988</v>
      </c>
      <c r="H2038" s="3" t="str">
        <f>VLOOKUP(Table3[[#This Row],[PRODUCT ID]],Table1[[PRODUCT]:[SELLING PRICE]],2,FALSE)</f>
        <v>Category4</v>
      </c>
      <c r="I2038" s="3" t="str">
        <f>VLOOKUP(Table3[[#This Row],[PRODUCT ID]],Table1[[PRODUCT]:[SELLING PRICE]],3,FALSE)</f>
        <v>No</v>
      </c>
      <c r="J2038" s="16">
        <f ca="1">VLOOKUP(Table3[[#This Row],[PRODUCT ID]],Table1[[PRODUCT]:[SELLING PRICE]],4,FALSE)</f>
        <v>55</v>
      </c>
      <c r="K2038" s="16">
        <f ca="1">VLOOKUP(Table3[[#This Row],[PRODUCT ID]],Table1[[PRODUCT]:[SELLING PRICE]],5,FALSE)</f>
        <v>230.98405999760533</v>
      </c>
      <c r="L2038" s="16">
        <f ca="1">J2038*Table3[[#This Row],[QUANTITY]]</f>
        <v>275</v>
      </c>
      <c r="M2038" s="16">
        <f ca="1">K2038*Table3[[#This Row],[QUANTITY]]*(1-Table3[[#This Row],[DISCOUNT %]])</f>
        <v>1065.9882719845664</v>
      </c>
      <c r="N2038" s="3">
        <f>DAY(Table3[[#This Row],[DATE]])</f>
        <v>30</v>
      </c>
      <c r="O2038" s="3" t="str">
        <f>TEXT(Table3[[#This Row],[DATE]],"mmm")</f>
        <v>Jul</v>
      </c>
      <c r="P2038" s="3">
        <f>YEAR(Table3[[#This Row],[DATE]])</f>
        <v>2026</v>
      </c>
    </row>
    <row r="2039" spans="1:16" x14ac:dyDescent="0.3">
      <c r="A2039" s="6">
        <v>46234</v>
      </c>
      <c r="B2039" s="7" t="s">
        <v>2041</v>
      </c>
      <c r="C2039" s="9">
        <f t="shared" ca="1" si="62"/>
        <v>5</v>
      </c>
      <c r="D2039" s="9" t="s">
        <v>2115</v>
      </c>
      <c r="E2039" s="9" t="s">
        <v>2116</v>
      </c>
      <c r="F2039" s="10">
        <f t="shared" ca="1" si="63"/>
        <v>2.6061177323899731E-2</v>
      </c>
      <c r="G2039" s="3" t="str">
        <f>VLOOKUP(Table3[[#This Row],[PRODUCT ID]],Table1[[PRODUCT]:[SELLING PRICE]],1,FALSE)</f>
        <v>Product989</v>
      </c>
      <c r="H2039" s="3" t="str">
        <f>VLOOKUP(Table3[[#This Row],[PRODUCT ID]],Table1[[PRODUCT]:[SELLING PRICE]],2,FALSE)</f>
        <v>Category5</v>
      </c>
      <c r="I2039" s="3" t="str">
        <f>VLOOKUP(Table3[[#This Row],[PRODUCT ID]],Table1[[PRODUCT]:[SELLING PRICE]],3,FALSE)</f>
        <v>Ft</v>
      </c>
      <c r="J2039" s="16">
        <f ca="1">VLOOKUP(Table3[[#This Row],[PRODUCT ID]],Table1[[PRODUCT]:[SELLING PRICE]],4,FALSE)</f>
        <v>236</v>
      </c>
      <c r="K2039" s="16">
        <f ca="1">VLOOKUP(Table3[[#This Row],[PRODUCT ID]],Table1[[PRODUCT]:[SELLING PRICE]],5,FALSE)</f>
        <v>148.08904589294815</v>
      </c>
      <c r="L2039" s="16">
        <f ca="1">J2039*Table3[[#This Row],[QUANTITY]]</f>
        <v>1180</v>
      </c>
      <c r="M2039" s="16">
        <f ca="1">K2039*Table3[[#This Row],[QUANTITY]]*(1-Table3[[#This Row],[DISCOUNT %]])</f>
        <v>721.14835504102462</v>
      </c>
      <c r="N2039" s="3">
        <f>DAY(Table3[[#This Row],[DATE]])</f>
        <v>31</v>
      </c>
      <c r="O2039" s="3" t="str">
        <f>TEXT(Table3[[#This Row],[DATE]],"mmm")</f>
        <v>Jul</v>
      </c>
      <c r="P2039" s="3">
        <f>YEAR(Table3[[#This Row],[DATE]])</f>
        <v>2026</v>
      </c>
    </row>
    <row r="2040" spans="1:16" x14ac:dyDescent="0.3">
      <c r="A2040" s="6">
        <v>46235</v>
      </c>
      <c r="B2040" s="7" t="s">
        <v>2042</v>
      </c>
      <c r="C2040" s="9">
        <f t="shared" ca="1" si="62"/>
        <v>9</v>
      </c>
      <c r="D2040" s="9" t="s">
        <v>2116</v>
      </c>
      <c r="E2040" s="9" t="s">
        <v>2116</v>
      </c>
      <c r="F2040" s="10">
        <f t="shared" ca="1" si="63"/>
        <v>7.1894615855032679E-2</v>
      </c>
      <c r="G2040" s="3" t="str">
        <f>VLOOKUP(Table3[[#This Row],[PRODUCT ID]],Table1[[PRODUCT]:[SELLING PRICE]],1,FALSE)</f>
        <v>Product990</v>
      </c>
      <c r="H2040" s="3" t="str">
        <f>VLOOKUP(Table3[[#This Row],[PRODUCT ID]],Table1[[PRODUCT]:[SELLING PRICE]],2,FALSE)</f>
        <v>Category1</v>
      </c>
      <c r="I2040" s="3" t="str">
        <f>VLOOKUP(Table3[[#This Row],[PRODUCT ID]],Table1[[PRODUCT]:[SELLING PRICE]],3,FALSE)</f>
        <v>No</v>
      </c>
      <c r="J2040" s="16">
        <f ca="1">VLOOKUP(Table3[[#This Row],[PRODUCT ID]],Table1[[PRODUCT]:[SELLING PRICE]],4,FALSE)</f>
        <v>9</v>
      </c>
      <c r="K2040" s="16">
        <f ca="1">VLOOKUP(Table3[[#This Row],[PRODUCT ID]],Table1[[PRODUCT]:[SELLING PRICE]],5,FALSE)</f>
        <v>124.91376449834836</v>
      </c>
      <c r="L2040" s="16">
        <f ca="1">J2040*Table3[[#This Row],[QUANTITY]]</f>
        <v>81</v>
      </c>
      <c r="M2040" s="16">
        <f ca="1">K2040*Table3[[#This Row],[QUANTITY]]*(1-Table3[[#This Row],[DISCOUNT %]])</f>
        <v>1043.3982364626022</v>
      </c>
      <c r="N2040" s="3">
        <f>DAY(Table3[[#This Row],[DATE]])</f>
        <v>1</v>
      </c>
      <c r="O2040" s="3" t="str">
        <f>TEXT(Table3[[#This Row],[DATE]],"mmm")</f>
        <v>Aug</v>
      </c>
      <c r="P2040" s="3">
        <f>YEAR(Table3[[#This Row],[DATE]])</f>
        <v>2026</v>
      </c>
    </row>
    <row r="2041" spans="1:16" x14ac:dyDescent="0.3">
      <c r="A2041" s="6">
        <v>46236</v>
      </c>
      <c r="B2041" s="7" t="s">
        <v>2043</v>
      </c>
      <c r="C2041" s="9">
        <f t="shared" ca="1" si="62"/>
        <v>8</v>
      </c>
      <c r="D2041" s="9" t="s">
        <v>2116</v>
      </c>
      <c r="E2041" s="9" t="s">
        <v>2116</v>
      </c>
      <c r="F2041" s="10">
        <f t="shared" ca="1" si="63"/>
        <v>7.1366960684104683E-2</v>
      </c>
      <c r="G2041" s="3" t="str">
        <f>VLOOKUP(Table3[[#This Row],[PRODUCT ID]],Table1[[PRODUCT]:[SELLING PRICE]],1,FALSE)</f>
        <v>Product991</v>
      </c>
      <c r="H2041" s="3" t="str">
        <f>VLOOKUP(Table3[[#This Row],[PRODUCT ID]],Table1[[PRODUCT]:[SELLING PRICE]],2,FALSE)</f>
        <v>Category2</v>
      </c>
      <c r="I2041" s="3" t="str">
        <f>VLOOKUP(Table3[[#This Row],[PRODUCT ID]],Table1[[PRODUCT]:[SELLING PRICE]],3,FALSE)</f>
        <v>Kg</v>
      </c>
      <c r="J2041" s="16">
        <f ca="1">VLOOKUP(Table3[[#This Row],[PRODUCT ID]],Table1[[PRODUCT]:[SELLING PRICE]],4,FALSE)</f>
        <v>105</v>
      </c>
      <c r="K2041" s="16">
        <f ca="1">VLOOKUP(Table3[[#This Row],[PRODUCT ID]],Table1[[PRODUCT]:[SELLING PRICE]],5,FALSE)</f>
        <v>275.61372776760021</v>
      </c>
      <c r="L2041" s="16">
        <f ca="1">J2041*Table3[[#This Row],[QUANTITY]]</f>
        <v>840</v>
      </c>
      <c r="M2041" s="16">
        <f ca="1">K2041*Table3[[#This Row],[QUANTITY]]*(1-Table3[[#This Row],[DISCOUNT %]])</f>
        <v>2047.552109552083</v>
      </c>
      <c r="N2041" s="3">
        <f>DAY(Table3[[#This Row],[DATE]])</f>
        <v>2</v>
      </c>
      <c r="O2041" s="3" t="str">
        <f>TEXT(Table3[[#This Row],[DATE]],"mmm")</f>
        <v>Aug</v>
      </c>
      <c r="P2041" s="3">
        <f>YEAR(Table3[[#This Row],[DATE]])</f>
        <v>2026</v>
      </c>
    </row>
    <row r="2042" spans="1:16" x14ac:dyDescent="0.3">
      <c r="A2042" s="6">
        <v>46237</v>
      </c>
      <c r="B2042" s="7" t="s">
        <v>2044</v>
      </c>
      <c r="C2042" s="9">
        <f t="shared" ca="1" si="62"/>
        <v>11</v>
      </c>
      <c r="D2042" s="9" t="s">
        <v>2116</v>
      </c>
      <c r="E2042" s="9" t="s">
        <v>2116</v>
      </c>
      <c r="F2042" s="10">
        <f t="shared" ca="1" si="63"/>
        <v>2.288745326438496E-2</v>
      </c>
      <c r="G2042" s="3" t="str">
        <f>VLOOKUP(Table3[[#This Row],[PRODUCT ID]],Table1[[PRODUCT]:[SELLING PRICE]],1,FALSE)</f>
        <v>Product992</v>
      </c>
      <c r="H2042" s="3" t="str">
        <f>VLOOKUP(Table3[[#This Row],[PRODUCT ID]],Table1[[PRODUCT]:[SELLING PRICE]],2,FALSE)</f>
        <v>Category3</v>
      </c>
      <c r="I2042" s="3" t="str">
        <f>VLOOKUP(Table3[[#This Row],[PRODUCT ID]],Table1[[PRODUCT]:[SELLING PRICE]],3,FALSE)</f>
        <v>Kg</v>
      </c>
      <c r="J2042" s="16">
        <f ca="1">VLOOKUP(Table3[[#This Row],[PRODUCT ID]],Table1[[PRODUCT]:[SELLING PRICE]],4,FALSE)</f>
        <v>204</v>
      </c>
      <c r="K2042" s="16">
        <f ca="1">VLOOKUP(Table3[[#This Row],[PRODUCT ID]],Table1[[PRODUCT]:[SELLING PRICE]],5,FALSE)</f>
        <v>245.36023893416669</v>
      </c>
      <c r="L2042" s="16">
        <f ca="1">J2042*Table3[[#This Row],[QUANTITY]]</f>
        <v>2244</v>
      </c>
      <c r="M2042" s="16">
        <f ca="1">K2042*Table3[[#This Row],[QUANTITY]]*(1-Table3[[#This Row],[DISCOUNT %]])</f>
        <v>2637.1902472588486</v>
      </c>
      <c r="N2042" s="3">
        <f>DAY(Table3[[#This Row],[DATE]])</f>
        <v>3</v>
      </c>
      <c r="O2042" s="3" t="str">
        <f>TEXT(Table3[[#This Row],[DATE]],"mmm")</f>
        <v>Aug</v>
      </c>
      <c r="P2042" s="3">
        <f>YEAR(Table3[[#This Row],[DATE]])</f>
        <v>2026</v>
      </c>
    </row>
    <row r="2043" spans="1:16" x14ac:dyDescent="0.3">
      <c r="A2043" s="6">
        <v>46238</v>
      </c>
      <c r="B2043" s="7" t="s">
        <v>2045</v>
      </c>
      <c r="C2043" s="9">
        <f t="shared" ca="1" si="62"/>
        <v>15</v>
      </c>
      <c r="D2043" s="9" t="s">
        <v>2115</v>
      </c>
      <c r="E2043" s="9" t="s">
        <v>2116</v>
      </c>
      <c r="F2043" s="10">
        <f t="shared" ca="1" si="63"/>
        <v>5.6283293933185367E-2</v>
      </c>
      <c r="G2043" s="3" t="str">
        <f>VLOOKUP(Table3[[#This Row],[PRODUCT ID]],Table1[[PRODUCT]:[SELLING PRICE]],1,FALSE)</f>
        <v>Product993</v>
      </c>
      <c r="H2043" s="3" t="str">
        <f>VLOOKUP(Table3[[#This Row],[PRODUCT ID]],Table1[[PRODUCT]:[SELLING PRICE]],2,FALSE)</f>
        <v>Category4</v>
      </c>
      <c r="I2043" s="3" t="str">
        <f>VLOOKUP(Table3[[#This Row],[PRODUCT ID]],Table1[[PRODUCT]:[SELLING PRICE]],3,FALSE)</f>
        <v>Lt</v>
      </c>
      <c r="J2043" s="16">
        <f ca="1">VLOOKUP(Table3[[#This Row],[PRODUCT ID]],Table1[[PRODUCT]:[SELLING PRICE]],4,FALSE)</f>
        <v>22</v>
      </c>
      <c r="K2043" s="16">
        <f ca="1">VLOOKUP(Table3[[#This Row],[PRODUCT ID]],Table1[[PRODUCT]:[SELLING PRICE]],5,FALSE)</f>
        <v>233.97923514112097</v>
      </c>
      <c r="L2043" s="16">
        <f ca="1">J2043*Table3[[#This Row],[QUANTITY]]</f>
        <v>330</v>
      </c>
      <c r="M2043" s="16">
        <f ca="1">K2043*Table3[[#This Row],[QUANTITY]]*(1-Table3[[#This Row],[DISCOUNT %]])</f>
        <v>3312.1516961311704</v>
      </c>
      <c r="N2043" s="3">
        <f>DAY(Table3[[#This Row],[DATE]])</f>
        <v>4</v>
      </c>
      <c r="O2043" s="3" t="str">
        <f>TEXT(Table3[[#This Row],[DATE]],"mmm")</f>
        <v>Aug</v>
      </c>
      <c r="P2043" s="3">
        <f>YEAR(Table3[[#This Row],[DATE]])</f>
        <v>2026</v>
      </c>
    </row>
    <row r="2044" spans="1:16" x14ac:dyDescent="0.3">
      <c r="A2044" s="6">
        <v>46239</v>
      </c>
      <c r="B2044" s="7" t="s">
        <v>2046</v>
      </c>
      <c r="C2044" s="9">
        <f t="shared" ca="1" si="62"/>
        <v>5</v>
      </c>
      <c r="D2044" s="9" t="s">
        <v>2117</v>
      </c>
      <c r="E2044" s="9" t="s">
        <v>2118</v>
      </c>
      <c r="F2044" s="10">
        <f t="shared" ca="1" si="63"/>
        <v>2.5213237202596196E-2</v>
      </c>
      <c r="G2044" s="3" t="str">
        <f>VLOOKUP(Table3[[#This Row],[PRODUCT ID]],Table1[[PRODUCT]:[SELLING PRICE]],1,FALSE)</f>
        <v>Product994</v>
      </c>
      <c r="H2044" s="3" t="str">
        <f>VLOOKUP(Table3[[#This Row],[PRODUCT ID]],Table1[[PRODUCT]:[SELLING PRICE]],2,FALSE)</f>
        <v>Category5</v>
      </c>
      <c r="I2044" s="3" t="str">
        <f>VLOOKUP(Table3[[#This Row],[PRODUCT ID]],Table1[[PRODUCT]:[SELLING PRICE]],3,FALSE)</f>
        <v>Kg</v>
      </c>
      <c r="J2044" s="16">
        <f ca="1">VLOOKUP(Table3[[#This Row],[PRODUCT ID]],Table1[[PRODUCT]:[SELLING PRICE]],4,FALSE)</f>
        <v>166</v>
      </c>
      <c r="K2044" s="16">
        <f ca="1">VLOOKUP(Table3[[#This Row],[PRODUCT ID]],Table1[[PRODUCT]:[SELLING PRICE]],5,FALSE)</f>
        <v>150.01339808342732</v>
      </c>
      <c r="L2044" s="16">
        <f ca="1">J2044*Table3[[#This Row],[QUANTITY]]</f>
        <v>830</v>
      </c>
      <c r="M2044" s="16">
        <f ca="1">K2044*Table3[[#This Row],[QUANTITY]]*(1-Table3[[#This Row],[DISCOUNT %]])</f>
        <v>731.15537346991186</v>
      </c>
      <c r="N2044" s="3">
        <f>DAY(Table3[[#This Row],[DATE]])</f>
        <v>5</v>
      </c>
      <c r="O2044" s="3" t="str">
        <f>TEXT(Table3[[#This Row],[DATE]],"mmm")</f>
        <v>Aug</v>
      </c>
      <c r="P2044" s="3">
        <f>YEAR(Table3[[#This Row],[DATE]])</f>
        <v>2026</v>
      </c>
    </row>
    <row r="2045" spans="1:16" x14ac:dyDescent="0.3">
      <c r="A2045" s="6">
        <v>46240</v>
      </c>
      <c r="B2045" s="7" t="s">
        <v>2047</v>
      </c>
      <c r="C2045" s="9">
        <f t="shared" ca="1" si="62"/>
        <v>9</v>
      </c>
      <c r="D2045" s="9" t="s">
        <v>2117</v>
      </c>
      <c r="E2045" s="9" t="s">
        <v>2118</v>
      </c>
      <c r="F2045" s="10">
        <f t="shared" ca="1" si="63"/>
        <v>8.9529185248946277E-2</v>
      </c>
      <c r="G2045" s="3" t="str">
        <f>VLOOKUP(Table3[[#This Row],[PRODUCT ID]],Table1[[PRODUCT]:[SELLING PRICE]],1,FALSE)</f>
        <v>Product995</v>
      </c>
      <c r="H2045" s="3" t="str">
        <f>VLOOKUP(Table3[[#This Row],[PRODUCT ID]],Table1[[PRODUCT]:[SELLING PRICE]],2,FALSE)</f>
        <v>Category1</v>
      </c>
      <c r="I2045" s="3" t="str">
        <f>VLOOKUP(Table3[[#This Row],[PRODUCT ID]],Table1[[PRODUCT]:[SELLING PRICE]],3,FALSE)</f>
        <v>Lt</v>
      </c>
      <c r="J2045" s="16">
        <f ca="1">VLOOKUP(Table3[[#This Row],[PRODUCT ID]],Table1[[PRODUCT]:[SELLING PRICE]],4,FALSE)</f>
        <v>240</v>
      </c>
      <c r="K2045" s="16">
        <f ca="1">VLOOKUP(Table3[[#This Row],[PRODUCT ID]],Table1[[PRODUCT]:[SELLING PRICE]],5,FALSE)</f>
        <v>131.67497851856552</v>
      </c>
      <c r="L2045" s="16">
        <f ca="1">J2045*Table3[[#This Row],[QUANTITY]]</f>
        <v>2160</v>
      </c>
      <c r="M2045" s="16">
        <f ca="1">K2045*Table3[[#This Row],[QUANTITY]]*(1-Table3[[#This Row],[DISCOUNT %]])</f>
        <v>1078.9760247671327</v>
      </c>
      <c r="N2045" s="3">
        <f>DAY(Table3[[#This Row],[DATE]])</f>
        <v>6</v>
      </c>
      <c r="O2045" s="3" t="str">
        <f>TEXT(Table3[[#This Row],[DATE]],"mmm")</f>
        <v>Aug</v>
      </c>
      <c r="P2045" s="3">
        <f>YEAR(Table3[[#This Row],[DATE]])</f>
        <v>2026</v>
      </c>
    </row>
    <row r="2046" spans="1:16" x14ac:dyDescent="0.3">
      <c r="A2046" s="6">
        <v>46241</v>
      </c>
      <c r="B2046" s="7" t="s">
        <v>2048</v>
      </c>
      <c r="C2046" s="9">
        <f t="shared" ca="1" si="62"/>
        <v>10</v>
      </c>
      <c r="D2046" s="9" t="s">
        <v>2116</v>
      </c>
      <c r="E2046" s="9" t="s">
        <v>2116</v>
      </c>
      <c r="F2046" s="10">
        <f t="shared" ca="1" si="63"/>
        <v>2.1051012689742923E-2</v>
      </c>
      <c r="G2046" s="3" t="str">
        <f>VLOOKUP(Table3[[#This Row],[PRODUCT ID]],Table1[[PRODUCT]:[SELLING PRICE]],1,FALSE)</f>
        <v>Product996</v>
      </c>
      <c r="H2046" s="3" t="str">
        <f>VLOOKUP(Table3[[#This Row],[PRODUCT ID]],Table1[[PRODUCT]:[SELLING PRICE]],2,FALSE)</f>
        <v>Category2</v>
      </c>
      <c r="I2046" s="3" t="str">
        <f>VLOOKUP(Table3[[#This Row],[PRODUCT ID]],Table1[[PRODUCT]:[SELLING PRICE]],3,FALSE)</f>
        <v>Ft</v>
      </c>
      <c r="J2046" s="16">
        <f ca="1">VLOOKUP(Table3[[#This Row],[PRODUCT ID]],Table1[[PRODUCT]:[SELLING PRICE]],4,FALSE)</f>
        <v>242</v>
      </c>
      <c r="K2046" s="16">
        <f ca="1">VLOOKUP(Table3[[#This Row],[PRODUCT ID]],Table1[[PRODUCT]:[SELLING PRICE]],5,FALSE)</f>
        <v>144.56300177401218</v>
      </c>
      <c r="L2046" s="16">
        <f ca="1">J2046*Table3[[#This Row],[QUANTITY]]</f>
        <v>2420</v>
      </c>
      <c r="M2046" s="16">
        <f ca="1">K2046*Table3[[#This Row],[QUANTITY]]*(1-Table3[[#This Row],[DISCOUNT %]])</f>
        <v>1415.1980418920011</v>
      </c>
      <c r="N2046" s="3">
        <f>DAY(Table3[[#This Row],[DATE]])</f>
        <v>7</v>
      </c>
      <c r="O2046" s="3" t="str">
        <f>TEXT(Table3[[#This Row],[DATE]],"mmm")</f>
        <v>Aug</v>
      </c>
      <c r="P2046" s="3">
        <f>YEAR(Table3[[#This Row],[DATE]])</f>
        <v>2026</v>
      </c>
    </row>
    <row r="2047" spans="1:16" x14ac:dyDescent="0.3">
      <c r="A2047" s="6">
        <v>46242</v>
      </c>
      <c r="B2047" s="7" t="s">
        <v>2049</v>
      </c>
      <c r="C2047" s="9">
        <f t="shared" ca="1" si="62"/>
        <v>1</v>
      </c>
      <c r="D2047" s="9" t="s">
        <v>2116</v>
      </c>
      <c r="E2047" s="9" t="s">
        <v>2116</v>
      </c>
      <c r="F2047" s="10">
        <f t="shared" ca="1" si="63"/>
        <v>6.7172114976762967E-2</v>
      </c>
      <c r="G2047" s="3" t="str">
        <f>VLOOKUP(Table3[[#This Row],[PRODUCT ID]],Table1[[PRODUCT]:[SELLING PRICE]],1,FALSE)</f>
        <v>Product997</v>
      </c>
      <c r="H2047" s="3" t="str">
        <f>VLOOKUP(Table3[[#This Row],[PRODUCT ID]],Table1[[PRODUCT]:[SELLING PRICE]],2,FALSE)</f>
        <v>Category3</v>
      </c>
      <c r="I2047" s="3" t="str">
        <f>VLOOKUP(Table3[[#This Row],[PRODUCT ID]],Table1[[PRODUCT]:[SELLING PRICE]],3,FALSE)</f>
        <v>Kg</v>
      </c>
      <c r="J2047" s="16">
        <f ca="1">VLOOKUP(Table3[[#This Row],[PRODUCT ID]],Table1[[PRODUCT]:[SELLING PRICE]],4,FALSE)</f>
        <v>49</v>
      </c>
      <c r="K2047" s="16">
        <f ca="1">VLOOKUP(Table3[[#This Row],[PRODUCT ID]],Table1[[PRODUCT]:[SELLING PRICE]],5,FALSE)</f>
        <v>235.43899053959058</v>
      </c>
      <c r="L2047" s="16">
        <f ca="1">J2047*Table3[[#This Row],[QUANTITY]]</f>
        <v>49</v>
      </c>
      <c r="M2047" s="16">
        <f ca="1">K2047*Table3[[#This Row],[QUANTITY]]*(1-Table3[[#This Row],[DISCOUNT %]])</f>
        <v>219.62405559705218</v>
      </c>
      <c r="N2047" s="3">
        <f>DAY(Table3[[#This Row],[DATE]])</f>
        <v>8</v>
      </c>
      <c r="O2047" s="3" t="str">
        <f>TEXT(Table3[[#This Row],[DATE]],"mmm")</f>
        <v>Aug</v>
      </c>
      <c r="P2047" s="3">
        <f>YEAR(Table3[[#This Row],[DATE]])</f>
        <v>2026</v>
      </c>
    </row>
    <row r="2048" spans="1:16" x14ac:dyDescent="0.3">
      <c r="A2048" s="6">
        <v>46243</v>
      </c>
      <c r="B2048" s="7" t="s">
        <v>2050</v>
      </c>
      <c r="C2048" s="9">
        <f t="shared" ca="1" si="62"/>
        <v>10</v>
      </c>
      <c r="D2048" s="9" t="s">
        <v>2116</v>
      </c>
      <c r="E2048" s="9" t="s">
        <v>2116</v>
      </c>
      <c r="F2048" s="10">
        <f t="shared" ca="1" si="63"/>
        <v>2.3862652807239593E-2</v>
      </c>
      <c r="G2048" s="3" t="str">
        <f>VLOOKUP(Table3[[#This Row],[PRODUCT ID]],Table1[[PRODUCT]:[SELLING PRICE]],1,FALSE)</f>
        <v>Product998</v>
      </c>
      <c r="H2048" s="3" t="str">
        <f>VLOOKUP(Table3[[#This Row],[PRODUCT ID]],Table1[[PRODUCT]:[SELLING PRICE]],2,FALSE)</f>
        <v>Category4</v>
      </c>
      <c r="I2048" s="3" t="str">
        <f>VLOOKUP(Table3[[#This Row],[PRODUCT ID]],Table1[[PRODUCT]:[SELLING PRICE]],3,FALSE)</f>
        <v>No</v>
      </c>
      <c r="J2048" s="16">
        <f ca="1">VLOOKUP(Table3[[#This Row],[PRODUCT ID]],Table1[[PRODUCT]:[SELLING PRICE]],4,FALSE)</f>
        <v>240</v>
      </c>
      <c r="K2048" s="16">
        <f ca="1">VLOOKUP(Table3[[#This Row],[PRODUCT ID]],Table1[[PRODUCT]:[SELLING PRICE]],5,FALSE)</f>
        <v>142.11979104408664</v>
      </c>
      <c r="L2048" s="16">
        <f ca="1">J2048*Table3[[#This Row],[QUANTITY]]</f>
        <v>2400</v>
      </c>
      <c r="M2048" s="16">
        <f ca="1">K2048*Table3[[#This Row],[QUANTITY]]*(1-Table3[[#This Row],[DISCOUNT %]])</f>
        <v>1387.2843581336417</v>
      </c>
      <c r="N2048" s="3">
        <f>DAY(Table3[[#This Row],[DATE]])</f>
        <v>9</v>
      </c>
      <c r="O2048" s="3" t="str">
        <f>TEXT(Table3[[#This Row],[DATE]],"mmm")</f>
        <v>Aug</v>
      </c>
      <c r="P2048" s="3">
        <f>YEAR(Table3[[#This Row],[DATE]])</f>
        <v>2026</v>
      </c>
    </row>
    <row r="2049" spans="1:16" x14ac:dyDescent="0.3">
      <c r="A2049" s="6">
        <v>46244</v>
      </c>
      <c r="B2049" s="7" t="s">
        <v>2051</v>
      </c>
      <c r="C2049" s="9">
        <f t="shared" ca="1" si="62"/>
        <v>7</v>
      </c>
      <c r="D2049" s="9" t="s">
        <v>2116</v>
      </c>
      <c r="E2049" s="9" t="s">
        <v>2116</v>
      </c>
      <c r="F2049" s="10">
        <f t="shared" ca="1" si="63"/>
        <v>3.3131252858409954E-2</v>
      </c>
      <c r="G2049" s="3" t="str">
        <f>VLOOKUP(Table3[[#This Row],[PRODUCT ID]],Table1[[PRODUCT]:[SELLING PRICE]],1,FALSE)</f>
        <v>Product999</v>
      </c>
      <c r="H2049" s="3" t="str">
        <f>VLOOKUP(Table3[[#This Row],[PRODUCT ID]],Table1[[PRODUCT]:[SELLING PRICE]],2,FALSE)</f>
        <v>Category5</v>
      </c>
      <c r="I2049" s="3" t="str">
        <f>VLOOKUP(Table3[[#This Row],[PRODUCT ID]],Table1[[PRODUCT]:[SELLING PRICE]],3,FALSE)</f>
        <v>No</v>
      </c>
      <c r="J2049" s="16">
        <f ca="1">VLOOKUP(Table3[[#This Row],[PRODUCT ID]],Table1[[PRODUCT]:[SELLING PRICE]],4,FALSE)</f>
        <v>14</v>
      </c>
      <c r="K2049" s="16">
        <f ca="1">VLOOKUP(Table3[[#This Row],[PRODUCT ID]],Table1[[PRODUCT]:[SELLING PRICE]],5,FALSE)</f>
        <v>112.79936426501622</v>
      </c>
      <c r="L2049" s="16">
        <f ca="1">J2049*Table3[[#This Row],[QUANTITY]]</f>
        <v>98</v>
      </c>
      <c r="M2049" s="16">
        <f ca="1">K2049*Table3[[#This Row],[QUANTITY]]*(1-Table3[[#This Row],[DISCOUNT %]])</f>
        <v>763.43526003698844</v>
      </c>
      <c r="N2049" s="3">
        <f>DAY(Table3[[#This Row],[DATE]])</f>
        <v>10</v>
      </c>
      <c r="O2049" s="3" t="str">
        <f>TEXT(Table3[[#This Row],[DATE]],"mmm")</f>
        <v>Aug</v>
      </c>
      <c r="P2049" s="3">
        <f>YEAR(Table3[[#This Row],[DATE]])</f>
        <v>2026</v>
      </c>
    </row>
    <row r="2050" spans="1:16" x14ac:dyDescent="0.3">
      <c r="A2050" s="6">
        <v>46245</v>
      </c>
      <c r="B2050" s="7" t="s">
        <v>2052</v>
      </c>
      <c r="C2050" s="9">
        <f t="shared" ca="1" si="62"/>
        <v>10</v>
      </c>
      <c r="D2050" s="9" t="s">
        <v>2115</v>
      </c>
      <c r="E2050" s="9" t="s">
        <v>2118</v>
      </c>
      <c r="F2050" s="10">
        <f t="shared" ca="1" si="63"/>
        <v>3.7141662227476495E-2</v>
      </c>
      <c r="G2050" s="3" t="str">
        <f>VLOOKUP(Table3[[#This Row],[PRODUCT ID]],Table1[[PRODUCT]:[SELLING PRICE]],1,FALSE)</f>
        <v>Product1000</v>
      </c>
      <c r="H2050" s="3" t="str">
        <f>VLOOKUP(Table3[[#This Row],[PRODUCT ID]],Table1[[PRODUCT]:[SELLING PRICE]],2,FALSE)</f>
        <v>Category1</v>
      </c>
      <c r="I2050" s="3" t="str">
        <f>VLOOKUP(Table3[[#This Row],[PRODUCT ID]],Table1[[PRODUCT]:[SELLING PRICE]],3,FALSE)</f>
        <v>Ft</v>
      </c>
      <c r="J2050" s="16">
        <f ca="1">VLOOKUP(Table3[[#This Row],[PRODUCT ID]],Table1[[PRODUCT]:[SELLING PRICE]],4,FALSE)</f>
        <v>74</v>
      </c>
      <c r="K2050" s="16">
        <f ca="1">VLOOKUP(Table3[[#This Row],[PRODUCT ID]],Table1[[PRODUCT]:[SELLING PRICE]],5,FALSE)</f>
        <v>302.21076406855661</v>
      </c>
      <c r="L2050" s="16">
        <f ca="1">J2050*Table3[[#This Row],[QUANTITY]]</f>
        <v>740</v>
      </c>
      <c r="M2050" s="16">
        <f ca="1">K2050*Table3[[#This Row],[QUANTITY]]*(1-Table3[[#This Row],[DISCOUNT %]])</f>
        <v>2909.8615394801473</v>
      </c>
      <c r="N2050" s="3">
        <f>DAY(Table3[[#This Row],[DATE]])</f>
        <v>11</v>
      </c>
      <c r="O2050" s="3" t="str">
        <f>TEXT(Table3[[#This Row],[DATE]],"mmm")</f>
        <v>Aug</v>
      </c>
      <c r="P2050" s="3">
        <f>YEAR(Table3[[#This Row],[DATE]])</f>
        <v>2026</v>
      </c>
    </row>
    <row r="2051" spans="1:16" x14ac:dyDescent="0.3">
      <c r="A2051" s="6">
        <v>46246</v>
      </c>
      <c r="B2051" s="7" t="s">
        <v>2053</v>
      </c>
      <c r="C2051" s="9">
        <f t="shared" ref="C2051:C2114" ca="1" si="64">RANDBETWEEN(1,15)</f>
        <v>11</v>
      </c>
      <c r="D2051" s="9" t="s">
        <v>2116</v>
      </c>
      <c r="E2051" s="9" t="s">
        <v>2116</v>
      </c>
      <c r="F2051" s="10">
        <f t="shared" ref="F2051:F2114" ca="1" si="65">RAND()*(0.1)</f>
        <v>3.8658971078259136E-2</v>
      </c>
      <c r="G2051" s="3" t="str">
        <f>VLOOKUP(Table3[[#This Row],[PRODUCT ID]],Table1[[PRODUCT]:[SELLING PRICE]],1,FALSE)</f>
        <v>Product1001</v>
      </c>
      <c r="H2051" s="3" t="str">
        <f>VLOOKUP(Table3[[#This Row],[PRODUCT ID]],Table1[[PRODUCT]:[SELLING PRICE]],2,FALSE)</f>
        <v>Category2</v>
      </c>
      <c r="I2051" s="3" t="str">
        <f>VLOOKUP(Table3[[#This Row],[PRODUCT ID]],Table1[[PRODUCT]:[SELLING PRICE]],3,FALSE)</f>
        <v>No</v>
      </c>
      <c r="J2051" s="16">
        <f ca="1">VLOOKUP(Table3[[#This Row],[PRODUCT ID]],Table1[[PRODUCT]:[SELLING PRICE]],4,FALSE)</f>
        <v>27</v>
      </c>
      <c r="K2051" s="16">
        <f ca="1">VLOOKUP(Table3[[#This Row],[PRODUCT ID]],Table1[[PRODUCT]:[SELLING PRICE]],5,FALSE)</f>
        <v>217.26907705336407</v>
      </c>
      <c r="L2051" s="16">
        <f ca="1">J2051*Table3[[#This Row],[QUANTITY]]</f>
        <v>297</v>
      </c>
      <c r="M2051" s="16">
        <f ca="1">K2051*Table3[[#This Row],[QUANTITY]]*(1-Table3[[#This Row],[DISCOUNT %]])</f>
        <v>2297.5664589609382</v>
      </c>
      <c r="N2051" s="3">
        <f>DAY(Table3[[#This Row],[DATE]])</f>
        <v>12</v>
      </c>
      <c r="O2051" s="3" t="str">
        <f>TEXT(Table3[[#This Row],[DATE]],"mmm")</f>
        <v>Aug</v>
      </c>
      <c r="P2051" s="3">
        <f>YEAR(Table3[[#This Row],[DATE]])</f>
        <v>2026</v>
      </c>
    </row>
    <row r="2052" spans="1:16" x14ac:dyDescent="0.3">
      <c r="A2052" s="6">
        <v>46247</v>
      </c>
      <c r="B2052" s="7" t="s">
        <v>2054</v>
      </c>
      <c r="C2052" s="9">
        <f t="shared" ca="1" si="64"/>
        <v>6</v>
      </c>
      <c r="D2052" s="9" t="s">
        <v>2117</v>
      </c>
      <c r="E2052" s="9" t="s">
        <v>2116</v>
      </c>
      <c r="F2052" s="10">
        <f t="shared" ca="1" si="65"/>
        <v>8.979327644276773E-2</v>
      </c>
      <c r="G2052" s="3" t="str">
        <f>VLOOKUP(Table3[[#This Row],[PRODUCT ID]],Table1[[PRODUCT]:[SELLING PRICE]],1,FALSE)</f>
        <v>Product1002</v>
      </c>
      <c r="H2052" s="3" t="str">
        <f>VLOOKUP(Table3[[#This Row],[PRODUCT ID]],Table1[[PRODUCT]:[SELLING PRICE]],2,FALSE)</f>
        <v>Category3</v>
      </c>
      <c r="I2052" s="3" t="str">
        <f>VLOOKUP(Table3[[#This Row],[PRODUCT ID]],Table1[[PRODUCT]:[SELLING PRICE]],3,FALSE)</f>
        <v>Kg</v>
      </c>
      <c r="J2052" s="16">
        <f ca="1">VLOOKUP(Table3[[#This Row],[PRODUCT ID]],Table1[[PRODUCT]:[SELLING PRICE]],4,FALSE)</f>
        <v>147</v>
      </c>
      <c r="K2052" s="16">
        <f ca="1">VLOOKUP(Table3[[#This Row],[PRODUCT ID]],Table1[[PRODUCT]:[SELLING PRICE]],5,FALSE)</f>
        <v>144.96804369296592</v>
      </c>
      <c r="L2052" s="16">
        <f ca="1">J2052*Table3[[#This Row],[QUANTITY]]</f>
        <v>882</v>
      </c>
      <c r="M2052" s="16">
        <f ca="1">K2052*Table3[[#This Row],[QUANTITY]]*(1-Table3[[#This Row],[DISCOUNT %]])</f>
        <v>791.70532842165721</v>
      </c>
      <c r="N2052" s="3">
        <f>DAY(Table3[[#This Row],[DATE]])</f>
        <v>13</v>
      </c>
      <c r="O2052" s="3" t="str">
        <f>TEXT(Table3[[#This Row],[DATE]],"mmm")</f>
        <v>Aug</v>
      </c>
      <c r="P2052" s="3">
        <f>YEAR(Table3[[#This Row],[DATE]])</f>
        <v>2026</v>
      </c>
    </row>
    <row r="2053" spans="1:16" x14ac:dyDescent="0.3">
      <c r="A2053" s="6">
        <v>46248</v>
      </c>
      <c r="B2053" s="7" t="s">
        <v>2055</v>
      </c>
      <c r="C2053" s="9">
        <f t="shared" ca="1" si="64"/>
        <v>2</v>
      </c>
      <c r="D2053" s="9" t="s">
        <v>2115</v>
      </c>
      <c r="E2053" s="9" t="s">
        <v>2116</v>
      </c>
      <c r="F2053" s="10">
        <f t="shared" ca="1" si="65"/>
        <v>6.0954580224524907E-2</v>
      </c>
      <c r="G2053" s="3" t="str">
        <f>VLOOKUP(Table3[[#This Row],[PRODUCT ID]],Table1[[PRODUCT]:[SELLING PRICE]],1,FALSE)</f>
        <v>Product1003</v>
      </c>
      <c r="H2053" s="3" t="str">
        <f>VLOOKUP(Table3[[#This Row],[PRODUCT ID]],Table1[[PRODUCT]:[SELLING PRICE]],2,FALSE)</f>
        <v>Category4</v>
      </c>
      <c r="I2053" s="3" t="str">
        <f>VLOOKUP(Table3[[#This Row],[PRODUCT ID]],Table1[[PRODUCT]:[SELLING PRICE]],3,FALSE)</f>
        <v>Kg</v>
      </c>
      <c r="J2053" s="16">
        <f ca="1">VLOOKUP(Table3[[#This Row],[PRODUCT ID]],Table1[[PRODUCT]:[SELLING PRICE]],4,FALSE)</f>
        <v>192</v>
      </c>
      <c r="K2053" s="16">
        <f ca="1">VLOOKUP(Table3[[#This Row],[PRODUCT ID]],Table1[[PRODUCT]:[SELLING PRICE]],5,FALSE)</f>
        <v>180.19957907473369</v>
      </c>
      <c r="L2053" s="16">
        <f ca="1">J2053*Table3[[#This Row],[QUANTITY]]</f>
        <v>384</v>
      </c>
      <c r="M2053" s="16">
        <f ca="1">K2053*Table3[[#This Row],[QUANTITY]]*(1-Table3[[#This Row],[DISCOUNT %]])</f>
        <v>338.43117875119441</v>
      </c>
      <c r="N2053" s="3">
        <f>DAY(Table3[[#This Row],[DATE]])</f>
        <v>14</v>
      </c>
      <c r="O2053" s="3" t="str">
        <f>TEXT(Table3[[#This Row],[DATE]],"mmm")</f>
        <v>Aug</v>
      </c>
      <c r="P2053" s="3">
        <f>YEAR(Table3[[#This Row],[DATE]])</f>
        <v>2026</v>
      </c>
    </row>
    <row r="2054" spans="1:16" x14ac:dyDescent="0.3">
      <c r="A2054" s="6">
        <v>46249</v>
      </c>
      <c r="B2054" s="7" t="s">
        <v>2056</v>
      </c>
      <c r="C2054" s="9">
        <f t="shared" ca="1" si="64"/>
        <v>10</v>
      </c>
      <c r="D2054" s="9" t="s">
        <v>2115</v>
      </c>
      <c r="E2054" s="9" t="s">
        <v>2116</v>
      </c>
      <c r="F2054" s="10">
        <f t="shared" ca="1" si="65"/>
        <v>1.8347977683954243E-3</v>
      </c>
      <c r="G2054" s="3" t="str">
        <f>VLOOKUP(Table3[[#This Row],[PRODUCT ID]],Table1[[PRODUCT]:[SELLING PRICE]],1,FALSE)</f>
        <v>Product1004</v>
      </c>
      <c r="H2054" s="3" t="str">
        <f>VLOOKUP(Table3[[#This Row],[PRODUCT ID]],Table1[[PRODUCT]:[SELLING PRICE]],2,FALSE)</f>
        <v>Category5</v>
      </c>
      <c r="I2054" s="3" t="str">
        <f>VLOOKUP(Table3[[#This Row],[PRODUCT ID]],Table1[[PRODUCT]:[SELLING PRICE]],3,FALSE)</f>
        <v>Lt</v>
      </c>
      <c r="J2054" s="16">
        <f ca="1">VLOOKUP(Table3[[#This Row],[PRODUCT ID]],Table1[[PRODUCT]:[SELLING PRICE]],4,FALSE)</f>
        <v>86</v>
      </c>
      <c r="K2054" s="16">
        <f ca="1">VLOOKUP(Table3[[#This Row],[PRODUCT ID]],Table1[[PRODUCT]:[SELLING PRICE]],5,FALSE)</f>
        <v>165.8753281236674</v>
      </c>
      <c r="L2054" s="16">
        <f ca="1">J2054*Table3[[#This Row],[QUANTITY]]</f>
        <v>860</v>
      </c>
      <c r="M2054" s="16">
        <f ca="1">K2054*Table3[[#This Row],[QUANTITY]]*(1-Table3[[#This Row],[DISCOUNT %]])</f>
        <v>1655.7098044179422</v>
      </c>
      <c r="N2054" s="3">
        <f>DAY(Table3[[#This Row],[DATE]])</f>
        <v>15</v>
      </c>
      <c r="O2054" s="3" t="str">
        <f>TEXT(Table3[[#This Row],[DATE]],"mmm")</f>
        <v>Aug</v>
      </c>
      <c r="P2054" s="3">
        <f>YEAR(Table3[[#This Row],[DATE]])</f>
        <v>2026</v>
      </c>
    </row>
    <row r="2055" spans="1:16" x14ac:dyDescent="0.3">
      <c r="A2055" s="6">
        <v>46250</v>
      </c>
      <c r="B2055" s="7" t="s">
        <v>2057</v>
      </c>
      <c r="C2055" s="9">
        <f t="shared" ca="1" si="64"/>
        <v>10</v>
      </c>
      <c r="D2055" s="9" t="s">
        <v>2115</v>
      </c>
      <c r="E2055" s="9" t="s">
        <v>2116</v>
      </c>
      <c r="F2055" s="10">
        <f t="shared" ca="1" si="65"/>
        <v>3.2417581412984856E-2</v>
      </c>
      <c r="G2055" s="3" t="str">
        <f>VLOOKUP(Table3[[#This Row],[PRODUCT ID]],Table1[[PRODUCT]:[SELLING PRICE]],1,FALSE)</f>
        <v>Product1005</v>
      </c>
      <c r="H2055" s="3" t="str">
        <f>VLOOKUP(Table3[[#This Row],[PRODUCT ID]],Table1[[PRODUCT]:[SELLING PRICE]],2,FALSE)</f>
        <v>Category1</v>
      </c>
      <c r="I2055" s="3" t="str">
        <f>VLOOKUP(Table3[[#This Row],[PRODUCT ID]],Table1[[PRODUCT]:[SELLING PRICE]],3,FALSE)</f>
        <v>Kg</v>
      </c>
      <c r="J2055" s="16">
        <f ca="1">VLOOKUP(Table3[[#This Row],[PRODUCT ID]],Table1[[PRODUCT]:[SELLING PRICE]],4,FALSE)</f>
        <v>96</v>
      </c>
      <c r="K2055" s="16">
        <f ca="1">VLOOKUP(Table3[[#This Row],[PRODUCT ID]],Table1[[PRODUCT]:[SELLING PRICE]],5,FALSE)</f>
        <v>290.57923442660802</v>
      </c>
      <c r="L2055" s="16">
        <f ca="1">J2055*Table3[[#This Row],[QUANTITY]]</f>
        <v>960</v>
      </c>
      <c r="M2055" s="16">
        <f ca="1">K2055*Table3[[#This Row],[QUANTITY]]*(1-Table3[[#This Row],[DISCOUNT %]])</f>
        <v>2811.5935843766065</v>
      </c>
      <c r="N2055" s="3">
        <f>DAY(Table3[[#This Row],[DATE]])</f>
        <v>16</v>
      </c>
      <c r="O2055" s="3" t="str">
        <f>TEXT(Table3[[#This Row],[DATE]],"mmm")</f>
        <v>Aug</v>
      </c>
      <c r="P2055" s="3">
        <f>YEAR(Table3[[#This Row],[DATE]])</f>
        <v>2026</v>
      </c>
    </row>
    <row r="2056" spans="1:16" x14ac:dyDescent="0.3">
      <c r="A2056" s="6">
        <v>46251</v>
      </c>
      <c r="B2056" s="7" t="s">
        <v>2058</v>
      </c>
      <c r="C2056" s="9">
        <f t="shared" ca="1" si="64"/>
        <v>14</v>
      </c>
      <c r="D2056" s="9" t="s">
        <v>2116</v>
      </c>
      <c r="E2056" s="9" t="s">
        <v>2118</v>
      </c>
      <c r="F2056" s="10">
        <f t="shared" ca="1" si="65"/>
        <v>8.6198410029018693E-2</v>
      </c>
      <c r="G2056" s="3" t="str">
        <f>VLOOKUP(Table3[[#This Row],[PRODUCT ID]],Table1[[PRODUCT]:[SELLING PRICE]],1,FALSE)</f>
        <v>Product1006</v>
      </c>
      <c r="H2056" s="3" t="str">
        <f>VLOOKUP(Table3[[#This Row],[PRODUCT ID]],Table1[[PRODUCT]:[SELLING PRICE]],2,FALSE)</f>
        <v>Category2</v>
      </c>
      <c r="I2056" s="3" t="str">
        <f>VLOOKUP(Table3[[#This Row],[PRODUCT ID]],Table1[[PRODUCT]:[SELLING PRICE]],3,FALSE)</f>
        <v>Lt</v>
      </c>
      <c r="J2056" s="16">
        <f ca="1">VLOOKUP(Table3[[#This Row],[PRODUCT ID]],Table1[[PRODUCT]:[SELLING PRICE]],4,FALSE)</f>
        <v>57</v>
      </c>
      <c r="K2056" s="16">
        <f ca="1">VLOOKUP(Table3[[#This Row],[PRODUCT ID]],Table1[[PRODUCT]:[SELLING PRICE]],5,FALSE)</f>
        <v>284.31452924893523</v>
      </c>
      <c r="L2056" s="16">
        <f ca="1">J2056*Table3[[#This Row],[QUANTITY]]</f>
        <v>798</v>
      </c>
      <c r="M2056" s="16">
        <f ca="1">K2056*Table3[[#This Row],[QUANTITY]]*(1-Table3[[#This Row],[DISCOUNT %]])</f>
        <v>3637.2989643133928</v>
      </c>
      <c r="N2056" s="3">
        <f>DAY(Table3[[#This Row],[DATE]])</f>
        <v>17</v>
      </c>
      <c r="O2056" s="3" t="str">
        <f>TEXT(Table3[[#This Row],[DATE]],"mmm")</f>
        <v>Aug</v>
      </c>
      <c r="P2056" s="3">
        <f>YEAR(Table3[[#This Row],[DATE]])</f>
        <v>2026</v>
      </c>
    </row>
    <row r="2057" spans="1:16" x14ac:dyDescent="0.3">
      <c r="A2057" s="6">
        <v>46252</v>
      </c>
      <c r="B2057" s="7" t="s">
        <v>2059</v>
      </c>
      <c r="C2057" s="9">
        <f t="shared" ca="1" si="64"/>
        <v>13</v>
      </c>
      <c r="D2057" s="9" t="s">
        <v>2116</v>
      </c>
      <c r="E2057" s="9" t="s">
        <v>2118</v>
      </c>
      <c r="F2057" s="10">
        <f t="shared" ca="1" si="65"/>
        <v>8.1471929051590633E-2</v>
      </c>
      <c r="G2057" s="3" t="str">
        <f>VLOOKUP(Table3[[#This Row],[PRODUCT ID]],Table1[[PRODUCT]:[SELLING PRICE]],1,FALSE)</f>
        <v>Product1007</v>
      </c>
      <c r="H2057" s="3" t="str">
        <f>VLOOKUP(Table3[[#This Row],[PRODUCT ID]],Table1[[PRODUCT]:[SELLING PRICE]],2,FALSE)</f>
        <v>Category3</v>
      </c>
      <c r="I2057" s="3" t="str">
        <f>VLOOKUP(Table3[[#This Row],[PRODUCT ID]],Table1[[PRODUCT]:[SELLING PRICE]],3,FALSE)</f>
        <v>Ft</v>
      </c>
      <c r="J2057" s="16">
        <f ca="1">VLOOKUP(Table3[[#This Row],[PRODUCT ID]],Table1[[PRODUCT]:[SELLING PRICE]],4,FALSE)</f>
        <v>238</v>
      </c>
      <c r="K2057" s="16">
        <f ca="1">VLOOKUP(Table3[[#This Row],[PRODUCT ID]],Table1[[PRODUCT]:[SELLING PRICE]],5,FALSE)</f>
        <v>58.558699966141866</v>
      </c>
      <c r="L2057" s="16">
        <f ca="1">J2057*Table3[[#This Row],[QUANTITY]]</f>
        <v>3094</v>
      </c>
      <c r="M2057" s="16">
        <f ca="1">K2057*Table3[[#This Row],[QUANTITY]]*(1-Table3[[#This Row],[DISCOUNT %]])</f>
        <v>699.24152632291066</v>
      </c>
      <c r="N2057" s="3">
        <f>DAY(Table3[[#This Row],[DATE]])</f>
        <v>18</v>
      </c>
      <c r="O2057" s="3" t="str">
        <f>TEXT(Table3[[#This Row],[DATE]],"mmm")</f>
        <v>Aug</v>
      </c>
      <c r="P2057" s="3">
        <f>YEAR(Table3[[#This Row],[DATE]])</f>
        <v>2026</v>
      </c>
    </row>
    <row r="2058" spans="1:16" x14ac:dyDescent="0.3">
      <c r="A2058" s="6">
        <v>46253</v>
      </c>
      <c r="B2058" s="7" t="s">
        <v>2060</v>
      </c>
      <c r="C2058" s="9">
        <f t="shared" ca="1" si="64"/>
        <v>7</v>
      </c>
      <c r="D2058" s="9" t="s">
        <v>2116</v>
      </c>
      <c r="E2058" s="9" t="s">
        <v>2116</v>
      </c>
      <c r="F2058" s="10">
        <f t="shared" ca="1" si="65"/>
        <v>5.2833220209183131E-3</v>
      </c>
      <c r="G2058" s="3" t="str">
        <f>VLOOKUP(Table3[[#This Row],[PRODUCT ID]],Table1[[PRODUCT]:[SELLING PRICE]],1,FALSE)</f>
        <v>Product1008</v>
      </c>
      <c r="H2058" s="3" t="str">
        <f>VLOOKUP(Table3[[#This Row],[PRODUCT ID]],Table1[[PRODUCT]:[SELLING PRICE]],2,FALSE)</f>
        <v>Category4</v>
      </c>
      <c r="I2058" s="3" t="str">
        <f>VLOOKUP(Table3[[#This Row],[PRODUCT ID]],Table1[[PRODUCT]:[SELLING PRICE]],3,FALSE)</f>
        <v>Kg</v>
      </c>
      <c r="J2058" s="16">
        <f ca="1">VLOOKUP(Table3[[#This Row],[PRODUCT ID]],Table1[[PRODUCT]:[SELLING PRICE]],4,FALSE)</f>
        <v>123</v>
      </c>
      <c r="K2058" s="16">
        <f ca="1">VLOOKUP(Table3[[#This Row],[PRODUCT ID]],Table1[[PRODUCT]:[SELLING PRICE]],5,FALSE)</f>
        <v>161.0088804608672</v>
      </c>
      <c r="L2058" s="16">
        <f ca="1">J2058*Table3[[#This Row],[QUANTITY]]</f>
        <v>861</v>
      </c>
      <c r="M2058" s="16">
        <f ca="1">K2058*Table3[[#This Row],[QUANTITY]]*(1-Table3[[#This Row],[DISCOUNT %]])</f>
        <v>1121.1075308801544</v>
      </c>
      <c r="N2058" s="3">
        <f>DAY(Table3[[#This Row],[DATE]])</f>
        <v>19</v>
      </c>
      <c r="O2058" s="3" t="str">
        <f>TEXT(Table3[[#This Row],[DATE]],"mmm")</f>
        <v>Aug</v>
      </c>
      <c r="P2058" s="3">
        <f>YEAR(Table3[[#This Row],[DATE]])</f>
        <v>2026</v>
      </c>
    </row>
    <row r="2059" spans="1:16" x14ac:dyDescent="0.3">
      <c r="A2059" s="6">
        <v>46254</v>
      </c>
      <c r="B2059" s="7" t="s">
        <v>2061</v>
      </c>
      <c r="C2059" s="9">
        <f t="shared" ca="1" si="64"/>
        <v>6</v>
      </c>
      <c r="D2059" s="9" t="s">
        <v>2115</v>
      </c>
      <c r="E2059" s="9" t="s">
        <v>2116</v>
      </c>
      <c r="F2059" s="10">
        <f t="shared" ca="1" si="65"/>
        <v>9.6791985214477516E-2</v>
      </c>
      <c r="G2059" s="3" t="str">
        <f>VLOOKUP(Table3[[#This Row],[PRODUCT ID]],Table1[[PRODUCT]:[SELLING PRICE]],1,FALSE)</f>
        <v>Product1009</v>
      </c>
      <c r="H2059" s="3" t="str">
        <f>VLOOKUP(Table3[[#This Row],[PRODUCT ID]],Table1[[PRODUCT]:[SELLING PRICE]],2,FALSE)</f>
        <v>Category1</v>
      </c>
      <c r="I2059" s="3" t="str">
        <f>VLOOKUP(Table3[[#This Row],[PRODUCT ID]],Table1[[PRODUCT]:[SELLING PRICE]],3,FALSE)</f>
        <v>No</v>
      </c>
      <c r="J2059" s="16">
        <f ca="1">VLOOKUP(Table3[[#This Row],[PRODUCT ID]],Table1[[PRODUCT]:[SELLING PRICE]],4,FALSE)</f>
        <v>246</v>
      </c>
      <c r="K2059" s="16">
        <f ca="1">VLOOKUP(Table3[[#This Row],[PRODUCT ID]],Table1[[PRODUCT]:[SELLING PRICE]],5,FALSE)</f>
        <v>133.15892526853565</v>
      </c>
      <c r="L2059" s="16">
        <f ca="1">J2059*Table3[[#This Row],[QUANTITY]]</f>
        <v>1476</v>
      </c>
      <c r="M2059" s="16">
        <f ca="1">K2059*Table3[[#This Row],[QUANTITY]]*(1-Table3[[#This Row],[DISCOUNT %]])</f>
        <v>721.62125125660702</v>
      </c>
      <c r="N2059" s="3">
        <f>DAY(Table3[[#This Row],[DATE]])</f>
        <v>20</v>
      </c>
      <c r="O2059" s="3" t="str">
        <f>TEXT(Table3[[#This Row],[DATE]],"mmm")</f>
        <v>Aug</v>
      </c>
      <c r="P2059" s="3">
        <f>YEAR(Table3[[#This Row],[DATE]])</f>
        <v>2026</v>
      </c>
    </row>
    <row r="2060" spans="1:16" x14ac:dyDescent="0.3">
      <c r="A2060" s="6">
        <v>46255</v>
      </c>
      <c r="B2060" s="7" t="s">
        <v>2062</v>
      </c>
      <c r="C2060" s="9">
        <f t="shared" ca="1" si="64"/>
        <v>14</v>
      </c>
      <c r="D2060" s="9" t="s">
        <v>2117</v>
      </c>
      <c r="E2060" s="9" t="s">
        <v>2116</v>
      </c>
      <c r="F2060" s="10">
        <f t="shared" ca="1" si="65"/>
        <v>1.6251509814462883E-2</v>
      </c>
      <c r="G2060" s="3" t="str">
        <f>VLOOKUP(Table3[[#This Row],[PRODUCT ID]],Table1[[PRODUCT]:[SELLING PRICE]],1,FALSE)</f>
        <v>Product1010</v>
      </c>
      <c r="H2060" s="3" t="str">
        <f>VLOOKUP(Table3[[#This Row],[PRODUCT ID]],Table1[[PRODUCT]:[SELLING PRICE]],2,FALSE)</f>
        <v>Category2</v>
      </c>
      <c r="I2060" s="3" t="str">
        <f>VLOOKUP(Table3[[#This Row],[PRODUCT ID]],Table1[[PRODUCT]:[SELLING PRICE]],3,FALSE)</f>
        <v>No</v>
      </c>
      <c r="J2060" s="16">
        <f ca="1">VLOOKUP(Table3[[#This Row],[PRODUCT ID]],Table1[[PRODUCT]:[SELLING PRICE]],4,FALSE)</f>
        <v>234</v>
      </c>
      <c r="K2060" s="16">
        <f ca="1">VLOOKUP(Table3[[#This Row],[PRODUCT ID]],Table1[[PRODUCT]:[SELLING PRICE]],5,FALSE)</f>
        <v>186.31224333974507</v>
      </c>
      <c r="L2060" s="16">
        <f ca="1">J2060*Table3[[#This Row],[QUANTITY]]</f>
        <v>3276</v>
      </c>
      <c r="M2060" s="16">
        <f ca="1">K2060*Table3[[#This Row],[QUANTITY]]*(1-Table3[[#This Row],[DISCOUNT %]])</f>
        <v>2565.9814332397646</v>
      </c>
      <c r="N2060" s="3">
        <f>DAY(Table3[[#This Row],[DATE]])</f>
        <v>21</v>
      </c>
      <c r="O2060" s="3" t="str">
        <f>TEXT(Table3[[#This Row],[DATE]],"mmm")</f>
        <v>Aug</v>
      </c>
      <c r="P2060" s="3">
        <f>YEAR(Table3[[#This Row],[DATE]])</f>
        <v>2026</v>
      </c>
    </row>
    <row r="2061" spans="1:16" x14ac:dyDescent="0.3">
      <c r="A2061" s="6">
        <v>46256</v>
      </c>
      <c r="B2061" s="7" t="s">
        <v>2063</v>
      </c>
      <c r="C2061" s="9">
        <f t="shared" ca="1" si="64"/>
        <v>6</v>
      </c>
      <c r="D2061" s="9" t="s">
        <v>2117</v>
      </c>
      <c r="E2061" s="9" t="s">
        <v>2116</v>
      </c>
      <c r="F2061" s="10">
        <f t="shared" ca="1" si="65"/>
        <v>9.2755000028105133E-2</v>
      </c>
      <c r="G2061" s="3" t="str">
        <f>VLOOKUP(Table3[[#This Row],[PRODUCT ID]],Table1[[PRODUCT]:[SELLING PRICE]],1,FALSE)</f>
        <v>Product1011</v>
      </c>
      <c r="H2061" s="3" t="str">
        <f>VLOOKUP(Table3[[#This Row],[PRODUCT ID]],Table1[[PRODUCT]:[SELLING PRICE]],2,FALSE)</f>
        <v>Category3</v>
      </c>
      <c r="I2061" s="3" t="str">
        <f>VLOOKUP(Table3[[#This Row],[PRODUCT ID]],Table1[[PRODUCT]:[SELLING PRICE]],3,FALSE)</f>
        <v>Ft</v>
      </c>
      <c r="J2061" s="16">
        <f ca="1">VLOOKUP(Table3[[#This Row],[PRODUCT ID]],Table1[[PRODUCT]:[SELLING PRICE]],4,FALSE)</f>
        <v>158</v>
      </c>
      <c r="K2061" s="16">
        <f ca="1">VLOOKUP(Table3[[#This Row],[PRODUCT ID]],Table1[[PRODUCT]:[SELLING PRICE]],5,FALSE)</f>
        <v>220.97045794220091</v>
      </c>
      <c r="L2061" s="16">
        <f ca="1">J2061*Table3[[#This Row],[QUANTITY]]</f>
        <v>948</v>
      </c>
      <c r="M2061" s="16">
        <f ca="1">K2061*Table3[[#This Row],[QUANTITY]]*(1-Table3[[#This Row],[DISCOUNT %]])</f>
        <v>1202.8460586573699</v>
      </c>
      <c r="N2061" s="3">
        <f>DAY(Table3[[#This Row],[DATE]])</f>
        <v>22</v>
      </c>
      <c r="O2061" s="3" t="str">
        <f>TEXT(Table3[[#This Row],[DATE]],"mmm")</f>
        <v>Aug</v>
      </c>
      <c r="P2061" s="3">
        <f>YEAR(Table3[[#This Row],[DATE]])</f>
        <v>2026</v>
      </c>
    </row>
    <row r="2062" spans="1:16" x14ac:dyDescent="0.3">
      <c r="A2062" s="6">
        <v>46257</v>
      </c>
      <c r="B2062" s="7" t="s">
        <v>2064</v>
      </c>
      <c r="C2062" s="9">
        <f t="shared" ca="1" si="64"/>
        <v>9</v>
      </c>
      <c r="D2062" s="9" t="s">
        <v>2116</v>
      </c>
      <c r="E2062" s="9" t="s">
        <v>2118</v>
      </c>
      <c r="F2062" s="10">
        <f t="shared" ca="1" si="65"/>
        <v>5.9190100541911941E-2</v>
      </c>
      <c r="G2062" s="3" t="str">
        <f>VLOOKUP(Table3[[#This Row],[PRODUCT ID]],Table1[[PRODUCT]:[SELLING PRICE]],1,FALSE)</f>
        <v>Product1012</v>
      </c>
      <c r="H2062" s="3" t="str">
        <f>VLOOKUP(Table3[[#This Row],[PRODUCT ID]],Table1[[PRODUCT]:[SELLING PRICE]],2,FALSE)</f>
        <v>Category4</v>
      </c>
      <c r="I2062" s="3" t="str">
        <f>VLOOKUP(Table3[[#This Row],[PRODUCT ID]],Table1[[PRODUCT]:[SELLING PRICE]],3,FALSE)</f>
        <v>No</v>
      </c>
      <c r="J2062" s="16">
        <f ca="1">VLOOKUP(Table3[[#This Row],[PRODUCT ID]],Table1[[PRODUCT]:[SELLING PRICE]],4,FALSE)</f>
        <v>238</v>
      </c>
      <c r="K2062" s="16">
        <f ca="1">VLOOKUP(Table3[[#This Row],[PRODUCT ID]],Table1[[PRODUCT]:[SELLING PRICE]],5,FALSE)</f>
        <v>174.87808726295859</v>
      </c>
      <c r="L2062" s="16">
        <f ca="1">J2062*Table3[[#This Row],[QUANTITY]]</f>
        <v>2142</v>
      </c>
      <c r="M2062" s="16">
        <f ca="1">K2062*Table3[[#This Row],[QUANTITY]]*(1-Table3[[#This Row],[DISCOUNT %]])</f>
        <v>1480.7433212575813</v>
      </c>
      <c r="N2062" s="3">
        <f>DAY(Table3[[#This Row],[DATE]])</f>
        <v>23</v>
      </c>
      <c r="O2062" s="3" t="str">
        <f>TEXT(Table3[[#This Row],[DATE]],"mmm")</f>
        <v>Aug</v>
      </c>
      <c r="P2062" s="3">
        <f>YEAR(Table3[[#This Row],[DATE]])</f>
        <v>2026</v>
      </c>
    </row>
    <row r="2063" spans="1:16" x14ac:dyDescent="0.3">
      <c r="A2063" s="6">
        <v>46258</v>
      </c>
      <c r="B2063" s="7" t="s">
        <v>2065</v>
      </c>
      <c r="C2063" s="9">
        <f t="shared" ca="1" si="64"/>
        <v>7</v>
      </c>
      <c r="D2063" s="9" t="s">
        <v>2116</v>
      </c>
      <c r="E2063" s="9" t="s">
        <v>2116</v>
      </c>
      <c r="F2063" s="10">
        <f t="shared" ca="1" si="65"/>
        <v>4.5783103158526829E-2</v>
      </c>
      <c r="G2063" s="3" t="str">
        <f>VLOOKUP(Table3[[#This Row],[PRODUCT ID]],Table1[[PRODUCT]:[SELLING PRICE]],1,FALSE)</f>
        <v>Product1013</v>
      </c>
      <c r="H2063" s="3" t="str">
        <f>VLOOKUP(Table3[[#This Row],[PRODUCT ID]],Table1[[PRODUCT]:[SELLING PRICE]],2,FALSE)</f>
        <v>Category5</v>
      </c>
      <c r="I2063" s="3" t="str">
        <f>VLOOKUP(Table3[[#This Row],[PRODUCT ID]],Table1[[PRODUCT]:[SELLING PRICE]],3,FALSE)</f>
        <v>Kg</v>
      </c>
      <c r="J2063" s="16">
        <f ca="1">VLOOKUP(Table3[[#This Row],[PRODUCT ID]],Table1[[PRODUCT]:[SELLING PRICE]],4,FALSE)</f>
        <v>222</v>
      </c>
      <c r="K2063" s="16">
        <f ca="1">VLOOKUP(Table3[[#This Row],[PRODUCT ID]],Table1[[PRODUCT]:[SELLING PRICE]],5,FALSE)</f>
        <v>100.48980751224767</v>
      </c>
      <c r="L2063" s="16">
        <f ca="1">J2063*Table3[[#This Row],[QUANTITY]]</f>
        <v>1554</v>
      </c>
      <c r="M2063" s="16">
        <f ca="1">K2063*Table3[[#This Row],[QUANTITY]]*(1-Table3[[#This Row],[DISCOUNT %]])</f>
        <v>671.22350601973744</v>
      </c>
      <c r="N2063" s="3">
        <f>DAY(Table3[[#This Row],[DATE]])</f>
        <v>24</v>
      </c>
      <c r="O2063" s="3" t="str">
        <f>TEXT(Table3[[#This Row],[DATE]],"mmm")</f>
        <v>Aug</v>
      </c>
      <c r="P2063" s="3">
        <f>YEAR(Table3[[#This Row],[DATE]])</f>
        <v>2026</v>
      </c>
    </row>
    <row r="2064" spans="1:16" x14ac:dyDescent="0.3">
      <c r="A2064" s="6">
        <v>46259</v>
      </c>
      <c r="B2064" s="7" t="s">
        <v>2066</v>
      </c>
      <c r="C2064" s="9">
        <f t="shared" ca="1" si="64"/>
        <v>15</v>
      </c>
      <c r="D2064" s="9" t="s">
        <v>2116</v>
      </c>
      <c r="E2064" s="9" t="s">
        <v>2116</v>
      </c>
      <c r="F2064" s="10">
        <f t="shared" ca="1" si="65"/>
        <v>7.2236537493180712E-3</v>
      </c>
      <c r="G2064" s="3" t="str">
        <f>VLOOKUP(Table3[[#This Row],[PRODUCT ID]],Table1[[PRODUCT]:[SELLING PRICE]],1,FALSE)</f>
        <v>Product1014</v>
      </c>
      <c r="H2064" s="3" t="str">
        <f>VLOOKUP(Table3[[#This Row],[PRODUCT ID]],Table1[[PRODUCT]:[SELLING PRICE]],2,FALSE)</f>
        <v>Category1</v>
      </c>
      <c r="I2064" s="3" t="str">
        <f>VLOOKUP(Table3[[#This Row],[PRODUCT ID]],Table1[[PRODUCT]:[SELLING PRICE]],3,FALSE)</f>
        <v>Kg</v>
      </c>
      <c r="J2064" s="16">
        <f ca="1">VLOOKUP(Table3[[#This Row],[PRODUCT ID]],Table1[[PRODUCT]:[SELLING PRICE]],4,FALSE)</f>
        <v>17</v>
      </c>
      <c r="K2064" s="16">
        <f ca="1">VLOOKUP(Table3[[#This Row],[PRODUCT ID]],Table1[[PRODUCT]:[SELLING PRICE]],5,FALSE)</f>
        <v>247.66475539529958</v>
      </c>
      <c r="L2064" s="16">
        <f ca="1">J2064*Table3[[#This Row],[QUANTITY]]</f>
        <v>255</v>
      </c>
      <c r="M2064" s="16">
        <f ca="1">K2064*Table3[[#This Row],[QUANTITY]]*(1-Table3[[#This Row],[DISCOUNT %]])</f>
        <v>3688.1356643462159</v>
      </c>
      <c r="N2064" s="3">
        <f>DAY(Table3[[#This Row],[DATE]])</f>
        <v>25</v>
      </c>
      <c r="O2064" s="3" t="str">
        <f>TEXT(Table3[[#This Row],[DATE]],"mmm")</f>
        <v>Aug</v>
      </c>
      <c r="P2064" s="3">
        <f>YEAR(Table3[[#This Row],[DATE]])</f>
        <v>2026</v>
      </c>
    </row>
    <row r="2065" spans="1:16" x14ac:dyDescent="0.3">
      <c r="A2065" s="6">
        <v>46260</v>
      </c>
      <c r="B2065" s="7" t="s">
        <v>2067</v>
      </c>
      <c r="C2065" s="9">
        <f t="shared" ca="1" si="64"/>
        <v>8</v>
      </c>
      <c r="D2065" s="9" t="s">
        <v>2116</v>
      </c>
      <c r="E2065" s="9" t="s">
        <v>2116</v>
      </c>
      <c r="F2065" s="10">
        <f t="shared" ca="1" si="65"/>
        <v>7.9041797886071352E-2</v>
      </c>
      <c r="G2065" s="3" t="str">
        <f>VLOOKUP(Table3[[#This Row],[PRODUCT ID]],Table1[[PRODUCT]:[SELLING PRICE]],1,FALSE)</f>
        <v>Product1015</v>
      </c>
      <c r="H2065" s="3" t="str">
        <f>VLOOKUP(Table3[[#This Row],[PRODUCT ID]],Table1[[PRODUCT]:[SELLING PRICE]],2,FALSE)</f>
        <v>Category2</v>
      </c>
      <c r="I2065" s="3" t="str">
        <f>VLOOKUP(Table3[[#This Row],[PRODUCT ID]],Table1[[PRODUCT]:[SELLING PRICE]],3,FALSE)</f>
        <v>Lt</v>
      </c>
      <c r="J2065" s="16">
        <f ca="1">VLOOKUP(Table3[[#This Row],[PRODUCT ID]],Table1[[PRODUCT]:[SELLING PRICE]],4,FALSE)</f>
        <v>115</v>
      </c>
      <c r="K2065" s="16">
        <f ca="1">VLOOKUP(Table3[[#This Row],[PRODUCT ID]],Table1[[PRODUCT]:[SELLING PRICE]],5,FALSE)</f>
        <v>242.18181595845778</v>
      </c>
      <c r="L2065" s="16">
        <f ca="1">J2065*Table3[[#This Row],[QUANTITY]]</f>
        <v>920</v>
      </c>
      <c r="M2065" s="16">
        <f ca="1">K2065*Table3[[#This Row],[QUANTITY]]*(1-Table3[[#This Row],[DISCOUNT %]])</f>
        <v>1784.314638478301</v>
      </c>
      <c r="N2065" s="3">
        <f>DAY(Table3[[#This Row],[DATE]])</f>
        <v>26</v>
      </c>
      <c r="O2065" s="3" t="str">
        <f>TEXT(Table3[[#This Row],[DATE]],"mmm")</f>
        <v>Aug</v>
      </c>
      <c r="P2065" s="3">
        <f>YEAR(Table3[[#This Row],[DATE]])</f>
        <v>2026</v>
      </c>
    </row>
    <row r="2066" spans="1:16" x14ac:dyDescent="0.3">
      <c r="A2066" s="6">
        <v>46261</v>
      </c>
      <c r="B2066" s="7" t="s">
        <v>2068</v>
      </c>
      <c r="C2066" s="9">
        <f t="shared" ca="1" si="64"/>
        <v>13</v>
      </c>
      <c r="D2066" s="9" t="s">
        <v>2115</v>
      </c>
      <c r="E2066" s="9" t="s">
        <v>2116</v>
      </c>
      <c r="F2066" s="10">
        <f t="shared" ca="1" si="65"/>
        <v>9.05927173054836E-2</v>
      </c>
      <c r="G2066" s="3" t="str">
        <f>VLOOKUP(Table3[[#This Row],[PRODUCT ID]],Table1[[PRODUCT]:[SELLING PRICE]],1,FALSE)</f>
        <v>Product1016</v>
      </c>
      <c r="H2066" s="3" t="str">
        <f>VLOOKUP(Table3[[#This Row],[PRODUCT ID]],Table1[[PRODUCT]:[SELLING PRICE]],2,FALSE)</f>
        <v>Category3</v>
      </c>
      <c r="I2066" s="3" t="str">
        <f>VLOOKUP(Table3[[#This Row],[PRODUCT ID]],Table1[[PRODUCT]:[SELLING PRICE]],3,FALSE)</f>
        <v>Kg</v>
      </c>
      <c r="J2066" s="16">
        <f ca="1">VLOOKUP(Table3[[#This Row],[PRODUCT ID]],Table1[[PRODUCT]:[SELLING PRICE]],4,FALSE)</f>
        <v>242</v>
      </c>
      <c r="K2066" s="16">
        <f ca="1">VLOOKUP(Table3[[#This Row],[PRODUCT ID]],Table1[[PRODUCT]:[SELLING PRICE]],5,FALSE)</f>
        <v>177.33628202396218</v>
      </c>
      <c r="L2066" s="16">
        <f ca="1">J2066*Table3[[#This Row],[QUANTITY]]</f>
        <v>3146</v>
      </c>
      <c r="M2066" s="16">
        <f ca="1">K2066*Table3[[#This Row],[QUANTITY]]*(1-Table3[[#This Row],[DISCOUNT %]])</f>
        <v>2096.5217826612784</v>
      </c>
      <c r="N2066" s="3">
        <f>DAY(Table3[[#This Row],[DATE]])</f>
        <v>27</v>
      </c>
      <c r="O2066" s="3" t="str">
        <f>TEXT(Table3[[#This Row],[DATE]],"mmm")</f>
        <v>Aug</v>
      </c>
      <c r="P2066" s="3">
        <f>YEAR(Table3[[#This Row],[DATE]])</f>
        <v>2026</v>
      </c>
    </row>
    <row r="2067" spans="1:16" x14ac:dyDescent="0.3">
      <c r="A2067" s="6">
        <v>46262</v>
      </c>
      <c r="B2067" s="7" t="s">
        <v>2069</v>
      </c>
      <c r="C2067" s="9">
        <f t="shared" ca="1" si="64"/>
        <v>1</v>
      </c>
      <c r="D2067" s="9" t="s">
        <v>2116</v>
      </c>
      <c r="E2067" s="9" t="s">
        <v>2116</v>
      </c>
      <c r="F2067" s="10">
        <f t="shared" ca="1" si="65"/>
        <v>7.3064910567556776E-2</v>
      </c>
      <c r="G2067" s="3" t="str">
        <f>VLOOKUP(Table3[[#This Row],[PRODUCT ID]],Table1[[PRODUCT]:[SELLING PRICE]],1,FALSE)</f>
        <v>Product1017</v>
      </c>
      <c r="H2067" s="3" t="str">
        <f>VLOOKUP(Table3[[#This Row],[PRODUCT ID]],Table1[[PRODUCT]:[SELLING PRICE]],2,FALSE)</f>
        <v>Category4</v>
      </c>
      <c r="I2067" s="3" t="str">
        <f>VLOOKUP(Table3[[#This Row],[PRODUCT ID]],Table1[[PRODUCT]:[SELLING PRICE]],3,FALSE)</f>
        <v>Lt</v>
      </c>
      <c r="J2067" s="16">
        <f ca="1">VLOOKUP(Table3[[#This Row],[PRODUCT ID]],Table1[[PRODUCT]:[SELLING PRICE]],4,FALSE)</f>
        <v>187</v>
      </c>
      <c r="K2067" s="16">
        <f ca="1">VLOOKUP(Table3[[#This Row],[PRODUCT ID]],Table1[[PRODUCT]:[SELLING PRICE]],5,FALSE)</f>
        <v>28.785323622482103</v>
      </c>
      <c r="L2067" s="16">
        <f ca="1">J2067*Table3[[#This Row],[QUANTITY]]</f>
        <v>187</v>
      </c>
      <c r="M2067" s="16">
        <f ca="1">K2067*Table3[[#This Row],[QUANTITY]]*(1-Table3[[#This Row],[DISCOUNT %]])</f>
        <v>26.682126526347268</v>
      </c>
      <c r="N2067" s="3">
        <f>DAY(Table3[[#This Row],[DATE]])</f>
        <v>28</v>
      </c>
      <c r="O2067" s="3" t="str">
        <f>TEXT(Table3[[#This Row],[DATE]],"mmm")</f>
        <v>Aug</v>
      </c>
      <c r="P2067" s="3">
        <f>YEAR(Table3[[#This Row],[DATE]])</f>
        <v>2026</v>
      </c>
    </row>
    <row r="2068" spans="1:16" x14ac:dyDescent="0.3">
      <c r="A2068" s="6">
        <v>46263</v>
      </c>
      <c r="B2068" s="7" t="s">
        <v>2070</v>
      </c>
      <c r="C2068" s="9">
        <f t="shared" ca="1" si="64"/>
        <v>7</v>
      </c>
      <c r="D2068" s="9" t="s">
        <v>2117</v>
      </c>
      <c r="E2068" s="9" t="s">
        <v>2118</v>
      </c>
      <c r="F2068" s="10">
        <f t="shared" ca="1" si="65"/>
        <v>7.2883440861533907E-2</v>
      </c>
      <c r="G2068" s="3" t="str">
        <f>VLOOKUP(Table3[[#This Row],[PRODUCT ID]],Table1[[PRODUCT]:[SELLING PRICE]],1,FALSE)</f>
        <v>Product1018</v>
      </c>
      <c r="H2068" s="3" t="str">
        <f>VLOOKUP(Table3[[#This Row],[PRODUCT ID]],Table1[[PRODUCT]:[SELLING PRICE]],2,FALSE)</f>
        <v>Category5</v>
      </c>
      <c r="I2068" s="3" t="str">
        <f>VLOOKUP(Table3[[#This Row],[PRODUCT ID]],Table1[[PRODUCT]:[SELLING PRICE]],3,FALSE)</f>
        <v>Ft</v>
      </c>
      <c r="J2068" s="16">
        <f ca="1">VLOOKUP(Table3[[#This Row],[PRODUCT ID]],Table1[[PRODUCT]:[SELLING PRICE]],4,FALSE)</f>
        <v>14</v>
      </c>
      <c r="K2068" s="16">
        <f ca="1">VLOOKUP(Table3[[#This Row],[PRODUCT ID]],Table1[[PRODUCT]:[SELLING PRICE]],5,FALSE)</f>
        <v>84.532771979590706</v>
      </c>
      <c r="L2068" s="16">
        <f ca="1">J2068*Table3[[#This Row],[QUANTITY]]</f>
        <v>98</v>
      </c>
      <c r="M2068" s="16">
        <f ca="1">K2068*Table3[[#This Row],[QUANTITY]]*(1-Table3[[#This Row],[DISCOUNT %]])</f>
        <v>548.60212884508269</v>
      </c>
      <c r="N2068" s="3">
        <f>DAY(Table3[[#This Row],[DATE]])</f>
        <v>29</v>
      </c>
      <c r="O2068" s="3" t="str">
        <f>TEXT(Table3[[#This Row],[DATE]],"mmm")</f>
        <v>Aug</v>
      </c>
      <c r="P2068" s="3">
        <f>YEAR(Table3[[#This Row],[DATE]])</f>
        <v>2026</v>
      </c>
    </row>
    <row r="2069" spans="1:16" x14ac:dyDescent="0.3">
      <c r="A2069" s="6">
        <v>46264</v>
      </c>
      <c r="B2069" s="7" t="s">
        <v>2071</v>
      </c>
      <c r="C2069" s="9">
        <f t="shared" ca="1" si="64"/>
        <v>13</v>
      </c>
      <c r="D2069" s="9" t="s">
        <v>2115</v>
      </c>
      <c r="E2069" s="9" t="s">
        <v>2118</v>
      </c>
      <c r="F2069" s="10">
        <f t="shared" ca="1" si="65"/>
        <v>3.6850389303115787E-2</v>
      </c>
      <c r="G2069" s="3" t="str">
        <f>VLOOKUP(Table3[[#This Row],[PRODUCT ID]],Table1[[PRODUCT]:[SELLING PRICE]],1,FALSE)</f>
        <v>Product1019</v>
      </c>
      <c r="H2069" s="3" t="str">
        <f>VLOOKUP(Table3[[#This Row],[PRODUCT ID]],Table1[[PRODUCT]:[SELLING PRICE]],2,FALSE)</f>
        <v>Category1</v>
      </c>
      <c r="I2069" s="3" t="str">
        <f>VLOOKUP(Table3[[#This Row],[PRODUCT ID]],Table1[[PRODUCT]:[SELLING PRICE]],3,FALSE)</f>
        <v>Kg</v>
      </c>
      <c r="J2069" s="16">
        <f ca="1">VLOOKUP(Table3[[#This Row],[PRODUCT ID]],Table1[[PRODUCT]:[SELLING PRICE]],4,FALSE)</f>
        <v>100</v>
      </c>
      <c r="K2069" s="16">
        <f ca="1">VLOOKUP(Table3[[#This Row],[PRODUCT ID]],Table1[[PRODUCT]:[SELLING PRICE]],5,FALSE)</f>
        <v>84.275324612486799</v>
      </c>
      <c r="L2069" s="16">
        <f ca="1">J2069*Table3[[#This Row],[QUANTITY]]</f>
        <v>1300</v>
      </c>
      <c r="M2069" s="16">
        <f ca="1">K2069*Table3[[#This Row],[QUANTITY]]*(1-Table3[[#This Row],[DISCOUNT %]])</f>
        <v>1055.2066991943127</v>
      </c>
      <c r="N2069" s="3">
        <f>DAY(Table3[[#This Row],[DATE]])</f>
        <v>30</v>
      </c>
      <c r="O2069" s="3" t="str">
        <f>TEXT(Table3[[#This Row],[DATE]],"mmm")</f>
        <v>Aug</v>
      </c>
      <c r="P2069" s="3">
        <f>YEAR(Table3[[#This Row],[DATE]])</f>
        <v>2026</v>
      </c>
    </row>
    <row r="2070" spans="1:16" x14ac:dyDescent="0.3">
      <c r="A2070" s="6">
        <v>46265</v>
      </c>
      <c r="B2070" s="7" t="s">
        <v>2072</v>
      </c>
      <c r="C2070" s="9">
        <f t="shared" ca="1" si="64"/>
        <v>9</v>
      </c>
      <c r="D2070" s="9" t="s">
        <v>2115</v>
      </c>
      <c r="E2070" s="9" t="s">
        <v>2116</v>
      </c>
      <c r="F2070" s="10">
        <f t="shared" ca="1" si="65"/>
        <v>9.3683627636807265E-2</v>
      </c>
      <c r="G2070" s="3" t="str">
        <f>VLOOKUP(Table3[[#This Row],[PRODUCT ID]],Table1[[PRODUCT]:[SELLING PRICE]],1,FALSE)</f>
        <v>Product1020</v>
      </c>
      <c r="H2070" s="3" t="str">
        <f>VLOOKUP(Table3[[#This Row],[PRODUCT ID]],Table1[[PRODUCT]:[SELLING PRICE]],2,FALSE)</f>
        <v>Category2</v>
      </c>
      <c r="I2070" s="3" t="str">
        <f>VLOOKUP(Table3[[#This Row],[PRODUCT ID]],Table1[[PRODUCT]:[SELLING PRICE]],3,FALSE)</f>
        <v>No</v>
      </c>
      <c r="J2070" s="16">
        <f ca="1">VLOOKUP(Table3[[#This Row],[PRODUCT ID]],Table1[[PRODUCT]:[SELLING PRICE]],4,FALSE)</f>
        <v>204</v>
      </c>
      <c r="K2070" s="16">
        <f ca="1">VLOOKUP(Table3[[#This Row],[PRODUCT ID]],Table1[[PRODUCT]:[SELLING PRICE]],5,FALSE)</f>
        <v>173.30374923449389</v>
      </c>
      <c r="L2070" s="16">
        <f ca="1">J2070*Table3[[#This Row],[QUANTITY]]</f>
        <v>1836</v>
      </c>
      <c r="M2070" s="16">
        <f ca="1">K2070*Table3[[#This Row],[QUANTITY]]*(1-Table3[[#This Row],[DISCOUNT %]])</f>
        <v>1413.6122279083224</v>
      </c>
      <c r="N2070" s="3">
        <f>DAY(Table3[[#This Row],[DATE]])</f>
        <v>31</v>
      </c>
      <c r="O2070" s="3" t="str">
        <f>TEXT(Table3[[#This Row],[DATE]],"mmm")</f>
        <v>Aug</v>
      </c>
      <c r="P2070" s="3">
        <f>YEAR(Table3[[#This Row],[DATE]])</f>
        <v>2026</v>
      </c>
    </row>
    <row r="2071" spans="1:16" x14ac:dyDescent="0.3">
      <c r="A2071" s="6">
        <v>46266</v>
      </c>
      <c r="B2071" s="7" t="s">
        <v>2073</v>
      </c>
      <c r="C2071" s="9">
        <f t="shared" ca="1" si="64"/>
        <v>1</v>
      </c>
      <c r="D2071" s="9" t="s">
        <v>2115</v>
      </c>
      <c r="E2071" s="9" t="s">
        <v>2116</v>
      </c>
      <c r="F2071" s="10">
        <f t="shared" ca="1" si="65"/>
        <v>9.6332825730591765E-2</v>
      </c>
      <c r="G2071" s="3" t="str">
        <f>VLOOKUP(Table3[[#This Row],[PRODUCT ID]],Table1[[PRODUCT]:[SELLING PRICE]],1,FALSE)</f>
        <v>Product1021</v>
      </c>
      <c r="H2071" s="3" t="str">
        <f>VLOOKUP(Table3[[#This Row],[PRODUCT ID]],Table1[[PRODUCT]:[SELLING PRICE]],2,FALSE)</f>
        <v>Category3</v>
      </c>
      <c r="I2071" s="3" t="str">
        <f>VLOOKUP(Table3[[#This Row],[PRODUCT ID]],Table1[[PRODUCT]:[SELLING PRICE]],3,FALSE)</f>
        <v>No</v>
      </c>
      <c r="J2071" s="16">
        <f ca="1">VLOOKUP(Table3[[#This Row],[PRODUCT ID]],Table1[[PRODUCT]:[SELLING PRICE]],4,FALSE)</f>
        <v>216</v>
      </c>
      <c r="K2071" s="16">
        <f ca="1">VLOOKUP(Table3[[#This Row],[PRODUCT ID]],Table1[[PRODUCT]:[SELLING PRICE]],5,FALSE)</f>
        <v>306.2134606461259</v>
      </c>
      <c r="L2071" s="16">
        <f ca="1">J2071*Table3[[#This Row],[QUANTITY]]</f>
        <v>216</v>
      </c>
      <c r="M2071" s="16">
        <f ca="1">K2071*Table3[[#This Row],[QUANTITY]]*(1-Table3[[#This Row],[DISCOUNT %]])</f>
        <v>276.71505270534124</v>
      </c>
      <c r="N2071" s="3">
        <f>DAY(Table3[[#This Row],[DATE]])</f>
        <v>1</v>
      </c>
      <c r="O2071" s="3" t="str">
        <f>TEXT(Table3[[#This Row],[DATE]],"mmm")</f>
        <v>Sep</v>
      </c>
      <c r="P2071" s="3">
        <f>YEAR(Table3[[#This Row],[DATE]])</f>
        <v>2026</v>
      </c>
    </row>
    <row r="2072" spans="1:16" x14ac:dyDescent="0.3">
      <c r="A2072" s="6">
        <v>46267</v>
      </c>
      <c r="B2072" s="7" t="s">
        <v>2074</v>
      </c>
      <c r="C2072" s="9">
        <f t="shared" ca="1" si="64"/>
        <v>10</v>
      </c>
      <c r="D2072" s="9" t="s">
        <v>2116</v>
      </c>
      <c r="E2072" s="9" t="s">
        <v>2116</v>
      </c>
      <c r="F2072" s="10">
        <f t="shared" ca="1" si="65"/>
        <v>2.840280701639716E-2</v>
      </c>
      <c r="G2072" s="3" t="str">
        <f>VLOOKUP(Table3[[#This Row],[PRODUCT ID]],Table1[[PRODUCT]:[SELLING PRICE]],1,FALSE)</f>
        <v>Product1022</v>
      </c>
      <c r="H2072" s="3" t="str">
        <f>VLOOKUP(Table3[[#This Row],[PRODUCT ID]],Table1[[PRODUCT]:[SELLING PRICE]],2,FALSE)</f>
        <v>Category4</v>
      </c>
      <c r="I2072" s="3" t="str">
        <f>VLOOKUP(Table3[[#This Row],[PRODUCT ID]],Table1[[PRODUCT]:[SELLING PRICE]],3,FALSE)</f>
        <v>Ft</v>
      </c>
      <c r="J2072" s="16">
        <f ca="1">VLOOKUP(Table3[[#This Row],[PRODUCT ID]],Table1[[PRODUCT]:[SELLING PRICE]],4,FALSE)</f>
        <v>106</v>
      </c>
      <c r="K2072" s="16">
        <f ca="1">VLOOKUP(Table3[[#This Row],[PRODUCT ID]],Table1[[PRODUCT]:[SELLING PRICE]],5,FALSE)</f>
        <v>127.90883881860336</v>
      </c>
      <c r="L2072" s="16">
        <f ca="1">J2072*Table3[[#This Row],[QUANTITY]]</f>
        <v>1060</v>
      </c>
      <c r="M2072" s="16">
        <f ca="1">K2072*Table3[[#This Row],[QUANTITY]]*(1-Table3[[#This Row],[DISCOUNT %]])</f>
        <v>1242.7586875394711</v>
      </c>
      <c r="N2072" s="3">
        <f>DAY(Table3[[#This Row],[DATE]])</f>
        <v>2</v>
      </c>
      <c r="O2072" s="3" t="str">
        <f>TEXT(Table3[[#This Row],[DATE]],"mmm")</f>
        <v>Sep</v>
      </c>
      <c r="P2072" s="3">
        <f>YEAR(Table3[[#This Row],[DATE]])</f>
        <v>2026</v>
      </c>
    </row>
    <row r="2073" spans="1:16" x14ac:dyDescent="0.3">
      <c r="A2073" s="6">
        <v>46268</v>
      </c>
      <c r="B2073" s="7" t="s">
        <v>2075</v>
      </c>
      <c r="C2073" s="9">
        <f t="shared" ca="1" si="64"/>
        <v>12</v>
      </c>
      <c r="D2073" s="9" t="s">
        <v>2116</v>
      </c>
      <c r="E2073" s="9" t="s">
        <v>2116</v>
      </c>
      <c r="F2073" s="10">
        <f t="shared" ca="1" si="65"/>
        <v>1.1850772268625666E-2</v>
      </c>
      <c r="G2073" s="3" t="str">
        <f>VLOOKUP(Table3[[#This Row],[PRODUCT ID]],Table1[[PRODUCT]:[SELLING PRICE]],1,FALSE)</f>
        <v>Product1023</v>
      </c>
      <c r="H2073" s="3" t="str">
        <f>VLOOKUP(Table3[[#This Row],[PRODUCT ID]],Table1[[PRODUCT]:[SELLING PRICE]],2,FALSE)</f>
        <v>Category5</v>
      </c>
      <c r="I2073" s="3" t="str">
        <f>VLOOKUP(Table3[[#This Row],[PRODUCT ID]],Table1[[PRODUCT]:[SELLING PRICE]],3,FALSE)</f>
        <v>No</v>
      </c>
      <c r="J2073" s="16">
        <f ca="1">VLOOKUP(Table3[[#This Row],[PRODUCT ID]],Table1[[PRODUCT]:[SELLING PRICE]],4,FALSE)</f>
        <v>54</v>
      </c>
      <c r="K2073" s="16">
        <f ca="1">VLOOKUP(Table3[[#This Row],[PRODUCT ID]],Table1[[PRODUCT]:[SELLING PRICE]],5,FALSE)</f>
        <v>192.39842367779775</v>
      </c>
      <c r="L2073" s="16">
        <f ca="1">J2073*Table3[[#This Row],[QUANTITY]]</f>
        <v>648</v>
      </c>
      <c r="M2073" s="16">
        <f ca="1">K2073*Table3[[#This Row],[QUANTITY]]*(1-Table3[[#This Row],[DISCOUNT %]])</f>
        <v>2281.4202452873956</v>
      </c>
      <c r="N2073" s="3">
        <f>DAY(Table3[[#This Row],[DATE]])</f>
        <v>3</v>
      </c>
      <c r="O2073" s="3" t="str">
        <f>TEXT(Table3[[#This Row],[DATE]],"mmm")</f>
        <v>Sep</v>
      </c>
      <c r="P2073" s="3">
        <f>YEAR(Table3[[#This Row],[DATE]])</f>
        <v>2026</v>
      </c>
    </row>
    <row r="2074" spans="1:16" x14ac:dyDescent="0.3">
      <c r="A2074" s="6">
        <v>46269</v>
      </c>
      <c r="B2074" s="7" t="s">
        <v>2076</v>
      </c>
      <c r="C2074" s="9">
        <f t="shared" ca="1" si="64"/>
        <v>15</v>
      </c>
      <c r="D2074" s="9" t="s">
        <v>2116</v>
      </c>
      <c r="E2074" s="9" t="s">
        <v>2118</v>
      </c>
      <c r="F2074" s="10">
        <f t="shared" ca="1" si="65"/>
        <v>5.8995141691300684E-2</v>
      </c>
      <c r="G2074" s="3" t="str">
        <f>VLOOKUP(Table3[[#This Row],[PRODUCT ID]],Table1[[PRODUCT]:[SELLING PRICE]],1,FALSE)</f>
        <v>Product1024</v>
      </c>
      <c r="H2074" s="3" t="str">
        <f>VLOOKUP(Table3[[#This Row],[PRODUCT ID]],Table1[[PRODUCT]:[SELLING PRICE]],2,FALSE)</f>
        <v>Category1</v>
      </c>
      <c r="I2074" s="3" t="str">
        <f>VLOOKUP(Table3[[#This Row],[PRODUCT ID]],Table1[[PRODUCT]:[SELLING PRICE]],3,FALSE)</f>
        <v>Kg</v>
      </c>
      <c r="J2074" s="16">
        <f ca="1">VLOOKUP(Table3[[#This Row],[PRODUCT ID]],Table1[[PRODUCT]:[SELLING PRICE]],4,FALSE)</f>
        <v>204</v>
      </c>
      <c r="K2074" s="16">
        <f ca="1">VLOOKUP(Table3[[#This Row],[PRODUCT ID]],Table1[[PRODUCT]:[SELLING PRICE]],5,FALSE)</f>
        <v>119.29821392491924</v>
      </c>
      <c r="L2074" s="16">
        <f ca="1">J2074*Table3[[#This Row],[QUANTITY]]</f>
        <v>3060</v>
      </c>
      <c r="M2074" s="16">
        <f ca="1">K2074*Table3[[#This Row],[QUANTITY]]*(1-Table3[[#This Row],[DISCOUNT %]])</f>
        <v>1683.9029833634927</v>
      </c>
      <c r="N2074" s="3">
        <f>DAY(Table3[[#This Row],[DATE]])</f>
        <v>4</v>
      </c>
      <c r="O2074" s="3" t="str">
        <f>TEXT(Table3[[#This Row],[DATE]],"mmm")</f>
        <v>Sep</v>
      </c>
      <c r="P2074" s="3">
        <f>YEAR(Table3[[#This Row],[DATE]])</f>
        <v>2026</v>
      </c>
    </row>
    <row r="2075" spans="1:16" x14ac:dyDescent="0.3">
      <c r="A2075" s="6">
        <v>46270</v>
      </c>
      <c r="B2075" s="7" t="s">
        <v>2077</v>
      </c>
      <c r="C2075" s="9">
        <f t="shared" ca="1" si="64"/>
        <v>10</v>
      </c>
      <c r="D2075" s="9" t="s">
        <v>2115</v>
      </c>
      <c r="E2075" s="9" t="s">
        <v>2116</v>
      </c>
      <c r="F2075" s="10">
        <f t="shared" ca="1" si="65"/>
        <v>8.2658646875413466E-2</v>
      </c>
      <c r="G2075" s="3" t="str">
        <f>VLOOKUP(Table3[[#This Row],[PRODUCT ID]],Table1[[PRODUCT]:[SELLING PRICE]],1,FALSE)</f>
        <v>Product1025</v>
      </c>
      <c r="H2075" s="3" t="str">
        <f>VLOOKUP(Table3[[#This Row],[PRODUCT ID]],Table1[[PRODUCT]:[SELLING PRICE]],2,FALSE)</f>
        <v>Category2</v>
      </c>
      <c r="I2075" s="3" t="str">
        <f>VLOOKUP(Table3[[#This Row],[PRODUCT ID]],Table1[[PRODUCT]:[SELLING PRICE]],3,FALSE)</f>
        <v>Kg</v>
      </c>
      <c r="J2075" s="16">
        <f ca="1">VLOOKUP(Table3[[#This Row],[PRODUCT ID]],Table1[[PRODUCT]:[SELLING PRICE]],4,FALSE)</f>
        <v>9</v>
      </c>
      <c r="K2075" s="16">
        <f ca="1">VLOOKUP(Table3[[#This Row],[PRODUCT ID]],Table1[[PRODUCT]:[SELLING PRICE]],5,FALSE)</f>
        <v>42.145150888060769</v>
      </c>
      <c r="L2075" s="16">
        <f ca="1">J2075*Table3[[#This Row],[QUANTITY]]</f>
        <v>90</v>
      </c>
      <c r="M2075" s="16">
        <f ca="1">K2075*Table3[[#This Row],[QUANTITY]]*(1-Table3[[#This Row],[DISCOUNT %]])</f>
        <v>386.61489743293532</v>
      </c>
      <c r="N2075" s="3">
        <f>DAY(Table3[[#This Row],[DATE]])</f>
        <v>5</v>
      </c>
      <c r="O2075" s="3" t="str">
        <f>TEXT(Table3[[#This Row],[DATE]],"mmm")</f>
        <v>Sep</v>
      </c>
      <c r="P2075" s="3">
        <f>YEAR(Table3[[#This Row],[DATE]])</f>
        <v>2026</v>
      </c>
    </row>
    <row r="2076" spans="1:16" x14ac:dyDescent="0.3">
      <c r="A2076" s="6">
        <v>46271</v>
      </c>
      <c r="B2076" s="7" t="s">
        <v>2078</v>
      </c>
      <c r="C2076" s="9">
        <f t="shared" ca="1" si="64"/>
        <v>15</v>
      </c>
      <c r="D2076" s="9" t="s">
        <v>2117</v>
      </c>
      <c r="E2076" s="9" t="s">
        <v>2116</v>
      </c>
      <c r="F2076" s="10">
        <f t="shared" ca="1" si="65"/>
        <v>2.0508489841347056E-2</v>
      </c>
      <c r="G2076" s="3" t="str">
        <f>VLOOKUP(Table3[[#This Row],[PRODUCT ID]],Table1[[PRODUCT]:[SELLING PRICE]],1,FALSE)</f>
        <v>Product1026</v>
      </c>
      <c r="H2076" s="3" t="str">
        <f>VLOOKUP(Table3[[#This Row],[PRODUCT ID]],Table1[[PRODUCT]:[SELLING PRICE]],2,FALSE)</f>
        <v>Category3</v>
      </c>
      <c r="I2076" s="3" t="str">
        <f>VLOOKUP(Table3[[#This Row],[PRODUCT ID]],Table1[[PRODUCT]:[SELLING PRICE]],3,FALSE)</f>
        <v>Lt</v>
      </c>
      <c r="J2076" s="16">
        <f ca="1">VLOOKUP(Table3[[#This Row],[PRODUCT ID]],Table1[[PRODUCT]:[SELLING PRICE]],4,FALSE)</f>
        <v>246</v>
      </c>
      <c r="K2076" s="16">
        <f ca="1">VLOOKUP(Table3[[#This Row],[PRODUCT ID]],Table1[[PRODUCT]:[SELLING PRICE]],5,FALSE)</f>
        <v>176.51426837121275</v>
      </c>
      <c r="L2076" s="16">
        <f ca="1">J2076*Table3[[#This Row],[QUANTITY]]</f>
        <v>3690</v>
      </c>
      <c r="M2076" s="16">
        <f ca="1">K2076*Table3[[#This Row],[QUANTITY]]*(1-Table3[[#This Row],[DISCOUNT %]])</f>
        <v>2593.413409372034</v>
      </c>
      <c r="N2076" s="3">
        <f>DAY(Table3[[#This Row],[DATE]])</f>
        <v>6</v>
      </c>
      <c r="O2076" s="3" t="str">
        <f>TEXT(Table3[[#This Row],[DATE]],"mmm")</f>
        <v>Sep</v>
      </c>
      <c r="P2076" s="3">
        <f>YEAR(Table3[[#This Row],[DATE]])</f>
        <v>2026</v>
      </c>
    </row>
    <row r="2077" spans="1:16" x14ac:dyDescent="0.3">
      <c r="A2077" s="6">
        <v>46272</v>
      </c>
      <c r="B2077" s="7" t="s">
        <v>2079</v>
      </c>
      <c r="C2077" s="9">
        <f t="shared" ca="1" si="64"/>
        <v>1</v>
      </c>
      <c r="D2077" s="9" t="s">
        <v>2117</v>
      </c>
      <c r="E2077" s="9" t="s">
        <v>2116</v>
      </c>
      <c r="F2077" s="10">
        <f t="shared" ca="1" si="65"/>
        <v>8.4185245442948836E-2</v>
      </c>
      <c r="G2077" s="3" t="str">
        <f>VLOOKUP(Table3[[#This Row],[PRODUCT ID]],Table1[[PRODUCT]:[SELLING PRICE]],1,FALSE)</f>
        <v>Product1027</v>
      </c>
      <c r="H2077" s="3" t="str">
        <f>VLOOKUP(Table3[[#This Row],[PRODUCT ID]],Table1[[PRODUCT]:[SELLING PRICE]],2,FALSE)</f>
        <v>Category4</v>
      </c>
      <c r="I2077" s="3" t="str">
        <f>VLOOKUP(Table3[[#This Row],[PRODUCT ID]],Table1[[PRODUCT]:[SELLING PRICE]],3,FALSE)</f>
        <v>Kg</v>
      </c>
      <c r="J2077" s="16">
        <f ca="1">VLOOKUP(Table3[[#This Row],[PRODUCT ID]],Table1[[PRODUCT]:[SELLING PRICE]],4,FALSE)</f>
        <v>102</v>
      </c>
      <c r="K2077" s="16">
        <f ca="1">VLOOKUP(Table3[[#This Row],[PRODUCT ID]],Table1[[PRODUCT]:[SELLING PRICE]],5,FALSE)</f>
        <v>250.09498013559585</v>
      </c>
      <c r="L2077" s="16">
        <f ca="1">J2077*Table3[[#This Row],[QUANTITY]]</f>
        <v>102</v>
      </c>
      <c r="M2077" s="16">
        <f ca="1">K2077*Table3[[#This Row],[QUANTITY]]*(1-Table3[[#This Row],[DISCOUNT %]])</f>
        <v>229.04067284883129</v>
      </c>
      <c r="N2077" s="3">
        <f>DAY(Table3[[#This Row],[DATE]])</f>
        <v>7</v>
      </c>
      <c r="O2077" s="3" t="str">
        <f>TEXT(Table3[[#This Row],[DATE]],"mmm")</f>
        <v>Sep</v>
      </c>
      <c r="P2077" s="3">
        <f>YEAR(Table3[[#This Row],[DATE]])</f>
        <v>2026</v>
      </c>
    </row>
    <row r="2078" spans="1:16" x14ac:dyDescent="0.3">
      <c r="A2078" s="6">
        <v>46273</v>
      </c>
      <c r="B2078" s="7" t="s">
        <v>2080</v>
      </c>
      <c r="C2078" s="9">
        <f t="shared" ca="1" si="64"/>
        <v>4</v>
      </c>
      <c r="D2078" s="9" t="s">
        <v>2116</v>
      </c>
      <c r="E2078" s="9" t="s">
        <v>2116</v>
      </c>
      <c r="F2078" s="10">
        <f t="shared" ca="1" si="65"/>
        <v>2.7924578747541208E-2</v>
      </c>
      <c r="G2078" s="3" t="str">
        <f>VLOOKUP(Table3[[#This Row],[PRODUCT ID]],Table1[[PRODUCT]:[SELLING PRICE]],1,FALSE)</f>
        <v>Product1028</v>
      </c>
      <c r="H2078" s="3" t="str">
        <f>VLOOKUP(Table3[[#This Row],[PRODUCT ID]],Table1[[PRODUCT]:[SELLING PRICE]],2,FALSE)</f>
        <v>Category5</v>
      </c>
      <c r="I2078" s="3" t="str">
        <f>VLOOKUP(Table3[[#This Row],[PRODUCT ID]],Table1[[PRODUCT]:[SELLING PRICE]],3,FALSE)</f>
        <v>Lt</v>
      </c>
      <c r="J2078" s="16">
        <f ca="1">VLOOKUP(Table3[[#This Row],[PRODUCT ID]],Table1[[PRODUCT]:[SELLING PRICE]],4,FALSE)</f>
        <v>20</v>
      </c>
      <c r="K2078" s="16">
        <f ca="1">VLOOKUP(Table3[[#This Row],[PRODUCT ID]],Table1[[PRODUCT]:[SELLING PRICE]],5,FALSE)</f>
        <v>92.941222057542305</v>
      </c>
      <c r="L2078" s="16">
        <f ca="1">J2078*Table3[[#This Row],[QUANTITY]]</f>
        <v>80</v>
      </c>
      <c r="M2078" s="16">
        <f ca="1">K2078*Table3[[#This Row],[QUANTITY]]*(1-Table3[[#This Row],[DISCOUNT %]])</f>
        <v>361.38351033321504</v>
      </c>
      <c r="N2078" s="3">
        <f>DAY(Table3[[#This Row],[DATE]])</f>
        <v>8</v>
      </c>
      <c r="O2078" s="3" t="str">
        <f>TEXT(Table3[[#This Row],[DATE]],"mmm")</f>
        <v>Sep</v>
      </c>
      <c r="P2078" s="3">
        <f>YEAR(Table3[[#This Row],[DATE]])</f>
        <v>2026</v>
      </c>
    </row>
    <row r="2079" spans="1:16" x14ac:dyDescent="0.3">
      <c r="A2079" s="6">
        <v>46274</v>
      </c>
      <c r="B2079" s="7" t="s">
        <v>2081</v>
      </c>
      <c r="C2079" s="9">
        <f t="shared" ca="1" si="64"/>
        <v>2</v>
      </c>
      <c r="D2079" s="9" t="s">
        <v>2116</v>
      </c>
      <c r="E2079" s="9" t="s">
        <v>2116</v>
      </c>
      <c r="F2079" s="10">
        <f t="shared" ca="1" si="65"/>
        <v>2.8387605345015846E-2</v>
      </c>
      <c r="G2079" s="3" t="str">
        <f>VLOOKUP(Table3[[#This Row],[PRODUCT ID]],Table1[[PRODUCT]:[SELLING PRICE]],1,FALSE)</f>
        <v>Product1029</v>
      </c>
      <c r="H2079" s="3" t="str">
        <f>VLOOKUP(Table3[[#This Row],[PRODUCT ID]],Table1[[PRODUCT]:[SELLING PRICE]],2,FALSE)</f>
        <v>Category1</v>
      </c>
      <c r="I2079" s="3" t="str">
        <f>VLOOKUP(Table3[[#This Row],[PRODUCT ID]],Table1[[PRODUCT]:[SELLING PRICE]],3,FALSE)</f>
        <v>Ft</v>
      </c>
      <c r="J2079" s="16">
        <f ca="1">VLOOKUP(Table3[[#This Row],[PRODUCT ID]],Table1[[PRODUCT]:[SELLING PRICE]],4,FALSE)</f>
        <v>149</v>
      </c>
      <c r="K2079" s="16">
        <f ca="1">VLOOKUP(Table3[[#This Row],[PRODUCT ID]],Table1[[PRODUCT]:[SELLING PRICE]],5,FALSE)</f>
        <v>261.91681286593428</v>
      </c>
      <c r="L2079" s="16">
        <f ca="1">J2079*Table3[[#This Row],[QUANTITY]]</f>
        <v>298</v>
      </c>
      <c r="M2079" s="16">
        <f ca="1">K2079*Table3[[#This Row],[QUANTITY]]*(1-Table3[[#This Row],[DISCOUNT %]])</f>
        <v>508.96324349814353</v>
      </c>
      <c r="N2079" s="3">
        <f>DAY(Table3[[#This Row],[DATE]])</f>
        <v>9</v>
      </c>
      <c r="O2079" s="3" t="str">
        <f>TEXT(Table3[[#This Row],[DATE]],"mmm")</f>
        <v>Sep</v>
      </c>
      <c r="P2079" s="3">
        <f>YEAR(Table3[[#This Row],[DATE]])</f>
        <v>2026</v>
      </c>
    </row>
    <row r="2080" spans="1:16" x14ac:dyDescent="0.3">
      <c r="A2080" s="6">
        <v>46275</v>
      </c>
      <c r="B2080" s="7" t="s">
        <v>2082</v>
      </c>
      <c r="C2080" s="9">
        <f t="shared" ca="1" si="64"/>
        <v>7</v>
      </c>
      <c r="D2080" s="9" t="s">
        <v>2116</v>
      </c>
      <c r="E2080" s="9" t="s">
        <v>2118</v>
      </c>
      <c r="F2080" s="10">
        <f t="shared" ca="1" si="65"/>
        <v>7.9188442102368306E-2</v>
      </c>
      <c r="G2080" s="3" t="str">
        <f>VLOOKUP(Table3[[#This Row],[PRODUCT ID]],Table1[[PRODUCT]:[SELLING PRICE]],1,FALSE)</f>
        <v>Product1030</v>
      </c>
      <c r="H2080" s="3" t="str">
        <f>VLOOKUP(Table3[[#This Row],[PRODUCT ID]],Table1[[PRODUCT]:[SELLING PRICE]],2,FALSE)</f>
        <v>Category2</v>
      </c>
      <c r="I2080" s="3" t="str">
        <f>VLOOKUP(Table3[[#This Row],[PRODUCT ID]],Table1[[PRODUCT]:[SELLING PRICE]],3,FALSE)</f>
        <v>Kg</v>
      </c>
      <c r="J2080" s="16">
        <f ca="1">VLOOKUP(Table3[[#This Row],[PRODUCT ID]],Table1[[PRODUCT]:[SELLING PRICE]],4,FALSE)</f>
        <v>248</v>
      </c>
      <c r="K2080" s="16">
        <f ca="1">VLOOKUP(Table3[[#This Row],[PRODUCT ID]],Table1[[PRODUCT]:[SELLING PRICE]],5,FALSE)</f>
        <v>221.16587214857773</v>
      </c>
      <c r="L2080" s="16">
        <f ca="1">J2080*Table3[[#This Row],[QUANTITY]]</f>
        <v>1736</v>
      </c>
      <c r="M2080" s="16">
        <f ca="1">K2080*Table3[[#This Row],[QUANTITY]]*(1-Table3[[#This Row],[DISCOUNT %]])</f>
        <v>1425.5646390084419</v>
      </c>
      <c r="N2080" s="3">
        <f>DAY(Table3[[#This Row],[DATE]])</f>
        <v>10</v>
      </c>
      <c r="O2080" s="3" t="str">
        <f>TEXT(Table3[[#This Row],[DATE]],"mmm")</f>
        <v>Sep</v>
      </c>
      <c r="P2080" s="3">
        <f>YEAR(Table3[[#This Row],[DATE]])</f>
        <v>2026</v>
      </c>
    </row>
    <row r="2081" spans="1:16" x14ac:dyDescent="0.3">
      <c r="A2081" s="6">
        <v>46276</v>
      </c>
      <c r="B2081" s="7" t="s">
        <v>2083</v>
      </c>
      <c r="C2081" s="9">
        <f t="shared" ca="1" si="64"/>
        <v>9</v>
      </c>
      <c r="D2081" s="9" t="s">
        <v>2116</v>
      </c>
      <c r="E2081" s="9" t="s">
        <v>2118</v>
      </c>
      <c r="F2081" s="10">
        <f t="shared" ca="1" si="65"/>
        <v>8.909141941074783E-2</v>
      </c>
      <c r="G2081" s="3" t="str">
        <f>VLOOKUP(Table3[[#This Row],[PRODUCT ID]],Table1[[PRODUCT]:[SELLING PRICE]],1,FALSE)</f>
        <v>Product1031</v>
      </c>
      <c r="H2081" s="3" t="str">
        <f>VLOOKUP(Table3[[#This Row],[PRODUCT ID]],Table1[[PRODUCT]:[SELLING PRICE]],2,FALSE)</f>
        <v>Category3</v>
      </c>
      <c r="I2081" s="3" t="str">
        <f>VLOOKUP(Table3[[#This Row],[PRODUCT ID]],Table1[[PRODUCT]:[SELLING PRICE]],3,FALSE)</f>
        <v>No</v>
      </c>
      <c r="J2081" s="16">
        <f ca="1">VLOOKUP(Table3[[#This Row],[PRODUCT ID]],Table1[[PRODUCT]:[SELLING PRICE]],4,FALSE)</f>
        <v>220</v>
      </c>
      <c r="K2081" s="16">
        <f ca="1">VLOOKUP(Table3[[#This Row],[PRODUCT ID]],Table1[[PRODUCT]:[SELLING PRICE]],5,FALSE)</f>
        <v>148.67460080064939</v>
      </c>
      <c r="L2081" s="16">
        <f ca="1">J2081*Table3[[#This Row],[QUANTITY]]</f>
        <v>1980</v>
      </c>
      <c r="M2081" s="16">
        <f ca="1">K2081*Table3[[#This Row],[QUANTITY]]*(1-Table3[[#This Row],[DISCOUNT %]])</f>
        <v>1218.8607262649391</v>
      </c>
      <c r="N2081" s="3">
        <f>DAY(Table3[[#This Row],[DATE]])</f>
        <v>11</v>
      </c>
      <c r="O2081" s="3" t="str">
        <f>TEXT(Table3[[#This Row],[DATE]],"mmm")</f>
        <v>Sep</v>
      </c>
      <c r="P2081" s="3">
        <f>YEAR(Table3[[#This Row],[DATE]])</f>
        <v>2026</v>
      </c>
    </row>
    <row r="2082" spans="1:16" x14ac:dyDescent="0.3">
      <c r="A2082" s="6">
        <v>46277</v>
      </c>
      <c r="B2082" s="7" t="s">
        <v>2084</v>
      </c>
      <c r="C2082" s="9">
        <f t="shared" ca="1" si="64"/>
        <v>3</v>
      </c>
      <c r="D2082" s="9" t="s">
        <v>2115</v>
      </c>
      <c r="E2082" s="9" t="s">
        <v>2116</v>
      </c>
      <c r="F2082" s="10">
        <f t="shared" ca="1" si="65"/>
        <v>7.9566024933161533E-2</v>
      </c>
      <c r="G2082" s="3" t="str">
        <f>VLOOKUP(Table3[[#This Row],[PRODUCT ID]],Table1[[PRODUCT]:[SELLING PRICE]],1,FALSE)</f>
        <v>Product1032</v>
      </c>
      <c r="H2082" s="3" t="str">
        <f>VLOOKUP(Table3[[#This Row],[PRODUCT ID]],Table1[[PRODUCT]:[SELLING PRICE]],2,FALSE)</f>
        <v>Category4</v>
      </c>
      <c r="I2082" s="3" t="str">
        <f>VLOOKUP(Table3[[#This Row],[PRODUCT ID]],Table1[[PRODUCT]:[SELLING PRICE]],3,FALSE)</f>
        <v>No</v>
      </c>
      <c r="J2082" s="16">
        <f ca="1">VLOOKUP(Table3[[#This Row],[PRODUCT ID]],Table1[[PRODUCT]:[SELLING PRICE]],4,FALSE)</f>
        <v>109</v>
      </c>
      <c r="K2082" s="16">
        <f ca="1">VLOOKUP(Table3[[#This Row],[PRODUCT ID]],Table1[[PRODUCT]:[SELLING PRICE]],5,FALSE)</f>
        <v>101.84715644123206</v>
      </c>
      <c r="L2082" s="16">
        <f ca="1">J2082*Table3[[#This Row],[QUANTITY]]</f>
        <v>327</v>
      </c>
      <c r="M2082" s="16">
        <f ca="1">K2082*Table3[[#This Row],[QUANTITY]]*(1-Table3[[#This Row],[DISCOUNT %]])</f>
        <v>281.23074915737214</v>
      </c>
      <c r="N2082" s="3">
        <f>DAY(Table3[[#This Row],[DATE]])</f>
        <v>12</v>
      </c>
      <c r="O2082" s="3" t="str">
        <f>TEXT(Table3[[#This Row],[DATE]],"mmm")</f>
        <v>Sep</v>
      </c>
      <c r="P2082" s="3">
        <f>YEAR(Table3[[#This Row],[DATE]])</f>
        <v>2026</v>
      </c>
    </row>
    <row r="2083" spans="1:16" x14ac:dyDescent="0.3">
      <c r="A2083" s="6">
        <v>46278</v>
      </c>
      <c r="B2083" s="7" t="s">
        <v>2085</v>
      </c>
      <c r="C2083" s="9">
        <f t="shared" ca="1" si="64"/>
        <v>5</v>
      </c>
      <c r="D2083" s="9" t="s">
        <v>2116</v>
      </c>
      <c r="E2083" s="9" t="s">
        <v>2116</v>
      </c>
      <c r="F2083" s="10">
        <f t="shared" ca="1" si="65"/>
        <v>8.8252579449968532E-2</v>
      </c>
      <c r="G2083" s="3" t="str">
        <f>VLOOKUP(Table3[[#This Row],[PRODUCT ID]],Table1[[PRODUCT]:[SELLING PRICE]],1,FALSE)</f>
        <v>Product1033</v>
      </c>
      <c r="H2083" s="3" t="str">
        <f>VLOOKUP(Table3[[#This Row],[PRODUCT ID]],Table1[[PRODUCT]:[SELLING PRICE]],2,FALSE)</f>
        <v>Category1</v>
      </c>
      <c r="I2083" s="3" t="str">
        <f>VLOOKUP(Table3[[#This Row],[PRODUCT ID]],Table1[[PRODUCT]:[SELLING PRICE]],3,FALSE)</f>
        <v>Ft</v>
      </c>
      <c r="J2083" s="16">
        <f ca="1">VLOOKUP(Table3[[#This Row],[PRODUCT ID]],Table1[[PRODUCT]:[SELLING PRICE]],4,FALSE)</f>
        <v>73</v>
      </c>
      <c r="K2083" s="16">
        <f ca="1">VLOOKUP(Table3[[#This Row],[PRODUCT ID]],Table1[[PRODUCT]:[SELLING PRICE]],5,FALSE)</f>
        <v>290.27804815391801</v>
      </c>
      <c r="L2083" s="16">
        <f ca="1">J2083*Table3[[#This Row],[QUANTITY]]</f>
        <v>365</v>
      </c>
      <c r="M2083" s="16">
        <f ca="1">K2083*Table3[[#This Row],[QUANTITY]]*(1-Table3[[#This Row],[DISCOUNT %]])</f>
        <v>1323.3013082331629</v>
      </c>
      <c r="N2083" s="3">
        <f>DAY(Table3[[#This Row],[DATE]])</f>
        <v>13</v>
      </c>
      <c r="O2083" s="3" t="str">
        <f>TEXT(Table3[[#This Row],[DATE]],"mmm")</f>
        <v>Sep</v>
      </c>
      <c r="P2083" s="3">
        <f>YEAR(Table3[[#This Row],[DATE]])</f>
        <v>2026</v>
      </c>
    </row>
    <row r="2084" spans="1:16" x14ac:dyDescent="0.3">
      <c r="A2084" s="6">
        <v>46279</v>
      </c>
      <c r="B2084" s="7" t="s">
        <v>2086</v>
      </c>
      <c r="C2084" s="9">
        <f t="shared" ca="1" si="64"/>
        <v>7</v>
      </c>
      <c r="D2084" s="9" t="s">
        <v>2117</v>
      </c>
      <c r="E2084" s="9" t="s">
        <v>2116</v>
      </c>
      <c r="F2084" s="10">
        <f t="shared" ca="1" si="65"/>
        <v>3.0054244668814036E-2</v>
      </c>
      <c r="G2084" s="3" t="str">
        <f>VLOOKUP(Table3[[#This Row],[PRODUCT ID]],Table1[[PRODUCT]:[SELLING PRICE]],1,FALSE)</f>
        <v>Product1034</v>
      </c>
      <c r="H2084" s="3" t="str">
        <f>VLOOKUP(Table3[[#This Row],[PRODUCT ID]],Table1[[PRODUCT]:[SELLING PRICE]],2,FALSE)</f>
        <v>Category2</v>
      </c>
      <c r="I2084" s="3" t="str">
        <f>VLOOKUP(Table3[[#This Row],[PRODUCT ID]],Table1[[PRODUCT]:[SELLING PRICE]],3,FALSE)</f>
        <v>No</v>
      </c>
      <c r="J2084" s="16">
        <f ca="1">VLOOKUP(Table3[[#This Row],[PRODUCT ID]],Table1[[PRODUCT]:[SELLING PRICE]],4,FALSE)</f>
        <v>132</v>
      </c>
      <c r="K2084" s="16">
        <f ca="1">VLOOKUP(Table3[[#This Row],[PRODUCT ID]],Table1[[PRODUCT]:[SELLING PRICE]],5,FALSE)</f>
        <v>282.30551172861698</v>
      </c>
      <c r="L2084" s="16">
        <f ca="1">J2084*Table3[[#This Row],[QUANTITY]]</f>
        <v>924</v>
      </c>
      <c r="M2084" s="16">
        <f ca="1">K2084*Table3[[#This Row],[QUANTITY]]*(1-Table3[[#This Row],[DISCOUNT %]])</f>
        <v>1916.7472296543926</v>
      </c>
      <c r="N2084" s="3">
        <f>DAY(Table3[[#This Row],[DATE]])</f>
        <v>14</v>
      </c>
      <c r="O2084" s="3" t="str">
        <f>TEXT(Table3[[#This Row],[DATE]],"mmm")</f>
        <v>Sep</v>
      </c>
      <c r="P2084" s="3">
        <f>YEAR(Table3[[#This Row],[DATE]])</f>
        <v>2026</v>
      </c>
    </row>
    <row r="2085" spans="1:16" x14ac:dyDescent="0.3">
      <c r="A2085" s="6">
        <v>46280</v>
      </c>
      <c r="B2085" s="7" t="s">
        <v>2087</v>
      </c>
      <c r="C2085" s="9">
        <f t="shared" ca="1" si="64"/>
        <v>15</v>
      </c>
      <c r="D2085" s="9" t="s">
        <v>2115</v>
      </c>
      <c r="E2085" s="9" t="s">
        <v>2116</v>
      </c>
      <c r="F2085" s="10">
        <f t="shared" ca="1" si="65"/>
        <v>5.0311436381931342E-2</v>
      </c>
      <c r="G2085" s="3" t="str">
        <f>VLOOKUP(Table3[[#This Row],[PRODUCT ID]],Table1[[PRODUCT]:[SELLING PRICE]],1,FALSE)</f>
        <v>Product1035</v>
      </c>
      <c r="H2085" s="3" t="str">
        <f>VLOOKUP(Table3[[#This Row],[PRODUCT ID]],Table1[[PRODUCT]:[SELLING PRICE]],2,FALSE)</f>
        <v>Category3</v>
      </c>
      <c r="I2085" s="3" t="str">
        <f>VLOOKUP(Table3[[#This Row],[PRODUCT ID]],Table1[[PRODUCT]:[SELLING PRICE]],3,FALSE)</f>
        <v>Kg</v>
      </c>
      <c r="J2085" s="16">
        <f ca="1">VLOOKUP(Table3[[#This Row],[PRODUCT ID]],Table1[[PRODUCT]:[SELLING PRICE]],4,FALSE)</f>
        <v>103</v>
      </c>
      <c r="K2085" s="16">
        <f ca="1">VLOOKUP(Table3[[#This Row],[PRODUCT ID]],Table1[[PRODUCT]:[SELLING PRICE]],5,FALSE)</f>
        <v>102.30224416629972</v>
      </c>
      <c r="L2085" s="16">
        <f ca="1">J2085*Table3[[#This Row],[QUANTITY]]</f>
        <v>1545</v>
      </c>
      <c r="M2085" s="16">
        <f ca="1">K2085*Table3[[#This Row],[QUANTITY]]*(1-Table3[[#This Row],[DISCOUNT %]])</f>
        <v>1457.3290697579719</v>
      </c>
      <c r="N2085" s="3">
        <f>DAY(Table3[[#This Row],[DATE]])</f>
        <v>15</v>
      </c>
      <c r="O2085" s="3" t="str">
        <f>TEXT(Table3[[#This Row],[DATE]],"mmm")</f>
        <v>Sep</v>
      </c>
      <c r="P2085" s="3">
        <f>YEAR(Table3[[#This Row],[DATE]])</f>
        <v>2026</v>
      </c>
    </row>
    <row r="2086" spans="1:16" x14ac:dyDescent="0.3">
      <c r="A2086" s="6">
        <v>46281</v>
      </c>
      <c r="B2086" s="7" t="s">
        <v>2088</v>
      </c>
      <c r="C2086" s="9">
        <f t="shared" ca="1" si="64"/>
        <v>6</v>
      </c>
      <c r="D2086" s="9" t="s">
        <v>2115</v>
      </c>
      <c r="E2086" s="9" t="s">
        <v>2118</v>
      </c>
      <c r="F2086" s="10">
        <f t="shared" ca="1" si="65"/>
        <v>8.1639994908688396E-2</v>
      </c>
      <c r="G2086" s="3" t="str">
        <f>VLOOKUP(Table3[[#This Row],[PRODUCT ID]],Table1[[PRODUCT]:[SELLING PRICE]],1,FALSE)</f>
        <v>Product1036</v>
      </c>
      <c r="H2086" s="3" t="str">
        <f>VLOOKUP(Table3[[#This Row],[PRODUCT ID]],Table1[[PRODUCT]:[SELLING PRICE]],2,FALSE)</f>
        <v>Category4</v>
      </c>
      <c r="I2086" s="3" t="str">
        <f>VLOOKUP(Table3[[#This Row],[PRODUCT ID]],Table1[[PRODUCT]:[SELLING PRICE]],3,FALSE)</f>
        <v>Kg</v>
      </c>
      <c r="J2086" s="16">
        <f ca="1">VLOOKUP(Table3[[#This Row],[PRODUCT ID]],Table1[[PRODUCT]:[SELLING PRICE]],4,FALSE)</f>
        <v>40</v>
      </c>
      <c r="K2086" s="16">
        <f ca="1">VLOOKUP(Table3[[#This Row],[PRODUCT ID]],Table1[[PRODUCT]:[SELLING PRICE]],5,FALSE)</f>
        <v>169.62601216108337</v>
      </c>
      <c r="L2086" s="16">
        <f ca="1">J2086*Table3[[#This Row],[QUANTITY]]</f>
        <v>240</v>
      </c>
      <c r="M2086" s="16">
        <f ca="1">K2086*Table3[[#This Row],[QUANTITY]]*(1-Table3[[#This Row],[DISCOUNT %]])</f>
        <v>934.66647235122844</v>
      </c>
      <c r="N2086" s="3">
        <f>DAY(Table3[[#This Row],[DATE]])</f>
        <v>16</v>
      </c>
      <c r="O2086" s="3" t="str">
        <f>TEXT(Table3[[#This Row],[DATE]],"mmm")</f>
        <v>Sep</v>
      </c>
      <c r="P2086" s="3">
        <f>YEAR(Table3[[#This Row],[DATE]])</f>
        <v>2026</v>
      </c>
    </row>
    <row r="2087" spans="1:16" x14ac:dyDescent="0.3">
      <c r="A2087" s="6">
        <v>46282</v>
      </c>
      <c r="B2087" s="7" t="s">
        <v>2089</v>
      </c>
      <c r="C2087" s="9">
        <f t="shared" ca="1" si="64"/>
        <v>6</v>
      </c>
      <c r="D2087" s="9" t="s">
        <v>2115</v>
      </c>
      <c r="E2087" s="9" t="s">
        <v>2116</v>
      </c>
      <c r="F2087" s="10">
        <f t="shared" ca="1" si="65"/>
        <v>3.4949361091760757E-2</v>
      </c>
      <c r="G2087" s="3" t="str">
        <f>VLOOKUP(Table3[[#This Row],[PRODUCT ID]],Table1[[PRODUCT]:[SELLING PRICE]],1,FALSE)</f>
        <v>Product1037</v>
      </c>
      <c r="H2087" s="3" t="str">
        <f>VLOOKUP(Table3[[#This Row],[PRODUCT ID]],Table1[[PRODUCT]:[SELLING PRICE]],2,FALSE)</f>
        <v>Category5</v>
      </c>
      <c r="I2087" s="3" t="str">
        <f>VLOOKUP(Table3[[#This Row],[PRODUCT ID]],Table1[[PRODUCT]:[SELLING PRICE]],3,FALSE)</f>
        <v>Lt</v>
      </c>
      <c r="J2087" s="16">
        <f ca="1">VLOOKUP(Table3[[#This Row],[PRODUCT ID]],Table1[[PRODUCT]:[SELLING PRICE]],4,FALSE)</f>
        <v>118</v>
      </c>
      <c r="K2087" s="16">
        <f ca="1">VLOOKUP(Table3[[#This Row],[PRODUCT ID]],Table1[[PRODUCT]:[SELLING PRICE]],5,FALSE)</f>
        <v>51.585956341429764</v>
      </c>
      <c r="L2087" s="16">
        <f ca="1">J2087*Table3[[#This Row],[QUANTITY]]</f>
        <v>708</v>
      </c>
      <c r="M2087" s="16">
        <f ca="1">K2087*Table3[[#This Row],[QUANTITY]]*(1-Table3[[#This Row],[DISCOUNT %]])</f>
        <v>298.69836075593594</v>
      </c>
      <c r="N2087" s="3">
        <f>DAY(Table3[[#This Row],[DATE]])</f>
        <v>17</v>
      </c>
      <c r="O2087" s="3" t="str">
        <f>TEXT(Table3[[#This Row],[DATE]],"mmm")</f>
        <v>Sep</v>
      </c>
      <c r="P2087" s="3">
        <f>YEAR(Table3[[#This Row],[DATE]])</f>
        <v>2026</v>
      </c>
    </row>
    <row r="2088" spans="1:16" x14ac:dyDescent="0.3">
      <c r="A2088" s="6">
        <v>46283</v>
      </c>
      <c r="B2088" s="7" t="s">
        <v>2090</v>
      </c>
      <c r="C2088" s="9">
        <f t="shared" ca="1" si="64"/>
        <v>8</v>
      </c>
      <c r="D2088" s="9" t="s">
        <v>2116</v>
      </c>
      <c r="E2088" s="9" t="s">
        <v>2116</v>
      </c>
      <c r="F2088" s="10">
        <f t="shared" ca="1" si="65"/>
        <v>3.7931331389454204E-2</v>
      </c>
      <c r="G2088" s="3" t="str">
        <f>VLOOKUP(Table3[[#This Row],[PRODUCT ID]],Table1[[PRODUCT]:[SELLING PRICE]],1,FALSE)</f>
        <v>Product1038</v>
      </c>
      <c r="H2088" s="3" t="str">
        <f>VLOOKUP(Table3[[#This Row],[PRODUCT ID]],Table1[[PRODUCT]:[SELLING PRICE]],2,FALSE)</f>
        <v>Category1</v>
      </c>
      <c r="I2088" s="3" t="str">
        <f>VLOOKUP(Table3[[#This Row],[PRODUCT ID]],Table1[[PRODUCT]:[SELLING PRICE]],3,FALSE)</f>
        <v>Kg</v>
      </c>
      <c r="J2088" s="16">
        <f ca="1">VLOOKUP(Table3[[#This Row],[PRODUCT ID]],Table1[[PRODUCT]:[SELLING PRICE]],4,FALSE)</f>
        <v>207</v>
      </c>
      <c r="K2088" s="16">
        <f ca="1">VLOOKUP(Table3[[#This Row],[PRODUCT ID]],Table1[[PRODUCT]:[SELLING PRICE]],5,FALSE)</f>
        <v>137.42797099971241</v>
      </c>
      <c r="L2088" s="16">
        <f ca="1">J2088*Table3[[#This Row],[QUANTITY]]</f>
        <v>1656</v>
      </c>
      <c r="M2088" s="16">
        <f ca="1">K2088*Table3[[#This Row],[QUANTITY]]*(1-Table3[[#This Row],[DISCOUNT %]])</f>
        <v>1057.721160716336</v>
      </c>
      <c r="N2088" s="3">
        <f>DAY(Table3[[#This Row],[DATE]])</f>
        <v>18</v>
      </c>
      <c r="O2088" s="3" t="str">
        <f>TEXT(Table3[[#This Row],[DATE]],"mmm")</f>
        <v>Sep</v>
      </c>
      <c r="P2088" s="3">
        <f>YEAR(Table3[[#This Row],[DATE]])</f>
        <v>2026</v>
      </c>
    </row>
    <row r="2089" spans="1:16" x14ac:dyDescent="0.3">
      <c r="A2089" s="6">
        <v>46284</v>
      </c>
      <c r="B2089" s="7" t="s">
        <v>2091</v>
      </c>
      <c r="C2089" s="9">
        <f t="shared" ca="1" si="64"/>
        <v>5</v>
      </c>
      <c r="D2089" s="9" t="s">
        <v>2116</v>
      </c>
      <c r="E2089" s="9" t="s">
        <v>2116</v>
      </c>
      <c r="F2089" s="10">
        <f t="shared" ca="1" si="65"/>
        <v>5.1936867449014892E-2</v>
      </c>
      <c r="G2089" s="3" t="str">
        <f>VLOOKUP(Table3[[#This Row],[PRODUCT ID]],Table1[[PRODUCT]:[SELLING PRICE]],1,FALSE)</f>
        <v>Product1039</v>
      </c>
      <c r="H2089" s="3" t="str">
        <f>VLOOKUP(Table3[[#This Row],[PRODUCT ID]],Table1[[PRODUCT]:[SELLING PRICE]],2,FALSE)</f>
        <v>Category2</v>
      </c>
      <c r="I2089" s="3" t="str">
        <f>VLOOKUP(Table3[[#This Row],[PRODUCT ID]],Table1[[PRODUCT]:[SELLING PRICE]],3,FALSE)</f>
        <v>Lt</v>
      </c>
      <c r="J2089" s="16">
        <f ca="1">VLOOKUP(Table3[[#This Row],[PRODUCT ID]],Table1[[PRODUCT]:[SELLING PRICE]],4,FALSE)</f>
        <v>128</v>
      </c>
      <c r="K2089" s="16">
        <f ca="1">VLOOKUP(Table3[[#This Row],[PRODUCT ID]],Table1[[PRODUCT]:[SELLING PRICE]],5,FALSE)</f>
        <v>204.7348425566741</v>
      </c>
      <c r="L2089" s="16">
        <f ca="1">J2089*Table3[[#This Row],[QUANTITY]]</f>
        <v>640</v>
      </c>
      <c r="M2089" s="16">
        <f ca="1">K2089*Table3[[#This Row],[QUANTITY]]*(1-Table3[[#This Row],[DISCOUNT %]])</f>
        <v>970.50778088306583</v>
      </c>
      <c r="N2089" s="3">
        <f>DAY(Table3[[#This Row],[DATE]])</f>
        <v>19</v>
      </c>
      <c r="O2089" s="3" t="str">
        <f>TEXT(Table3[[#This Row],[DATE]],"mmm")</f>
        <v>Sep</v>
      </c>
      <c r="P2089" s="3">
        <f>YEAR(Table3[[#This Row],[DATE]])</f>
        <v>2026</v>
      </c>
    </row>
    <row r="2090" spans="1:16" x14ac:dyDescent="0.3">
      <c r="A2090" s="6">
        <v>46285</v>
      </c>
      <c r="B2090" s="7" t="s">
        <v>2092</v>
      </c>
      <c r="C2090" s="9">
        <f t="shared" ca="1" si="64"/>
        <v>13</v>
      </c>
      <c r="D2090" s="9" t="s">
        <v>2116</v>
      </c>
      <c r="E2090" s="9" t="s">
        <v>2116</v>
      </c>
      <c r="F2090" s="10">
        <f t="shared" ca="1" si="65"/>
        <v>5.8144977055365615E-2</v>
      </c>
      <c r="G2090" s="3" t="str">
        <f>VLOOKUP(Table3[[#This Row],[PRODUCT ID]],Table1[[PRODUCT]:[SELLING PRICE]],1,FALSE)</f>
        <v>Product1040</v>
      </c>
      <c r="H2090" s="3" t="str">
        <f>VLOOKUP(Table3[[#This Row],[PRODUCT ID]],Table1[[PRODUCT]:[SELLING PRICE]],2,FALSE)</f>
        <v>Category3</v>
      </c>
      <c r="I2090" s="3" t="str">
        <f>VLOOKUP(Table3[[#This Row],[PRODUCT ID]],Table1[[PRODUCT]:[SELLING PRICE]],3,FALSE)</f>
        <v>Ft</v>
      </c>
      <c r="J2090" s="16">
        <f ca="1">VLOOKUP(Table3[[#This Row],[PRODUCT ID]],Table1[[PRODUCT]:[SELLING PRICE]],4,FALSE)</f>
        <v>45</v>
      </c>
      <c r="K2090" s="16">
        <f ca="1">VLOOKUP(Table3[[#This Row],[PRODUCT ID]],Table1[[PRODUCT]:[SELLING PRICE]],5,FALSE)</f>
        <v>150.86594883122973</v>
      </c>
      <c r="L2090" s="16">
        <f ca="1">J2090*Table3[[#This Row],[QUANTITY]]</f>
        <v>585</v>
      </c>
      <c r="M2090" s="16">
        <f ca="1">K2090*Table3[[#This Row],[QUANTITY]]*(1-Table3[[#This Row],[DISCOUNT %]])</f>
        <v>1847.2200720740248</v>
      </c>
      <c r="N2090" s="3">
        <f>DAY(Table3[[#This Row],[DATE]])</f>
        <v>20</v>
      </c>
      <c r="O2090" s="3" t="str">
        <f>TEXT(Table3[[#This Row],[DATE]],"mmm")</f>
        <v>Sep</v>
      </c>
      <c r="P2090" s="3">
        <f>YEAR(Table3[[#This Row],[DATE]])</f>
        <v>2026</v>
      </c>
    </row>
    <row r="2091" spans="1:16" x14ac:dyDescent="0.3">
      <c r="A2091" s="6">
        <v>46286</v>
      </c>
      <c r="B2091" s="7" t="s">
        <v>2093</v>
      </c>
      <c r="C2091" s="9">
        <f t="shared" ca="1" si="64"/>
        <v>10</v>
      </c>
      <c r="D2091" s="9" t="s">
        <v>2115</v>
      </c>
      <c r="E2091" s="9" t="s">
        <v>2116</v>
      </c>
      <c r="F2091" s="10">
        <f t="shared" ca="1" si="65"/>
        <v>3.5602999065762274E-2</v>
      </c>
      <c r="G2091" s="3" t="str">
        <f>VLOOKUP(Table3[[#This Row],[PRODUCT ID]],Table1[[PRODUCT]:[SELLING PRICE]],1,FALSE)</f>
        <v>Product1041</v>
      </c>
      <c r="H2091" s="3" t="str">
        <f>VLOOKUP(Table3[[#This Row],[PRODUCT ID]],Table1[[PRODUCT]:[SELLING PRICE]],2,FALSE)</f>
        <v>Category4</v>
      </c>
      <c r="I2091" s="3" t="str">
        <f>VLOOKUP(Table3[[#This Row],[PRODUCT ID]],Table1[[PRODUCT]:[SELLING PRICE]],3,FALSE)</f>
        <v>Kg</v>
      </c>
      <c r="J2091" s="16">
        <f ca="1">VLOOKUP(Table3[[#This Row],[PRODUCT ID]],Table1[[PRODUCT]:[SELLING PRICE]],4,FALSE)</f>
        <v>111</v>
      </c>
      <c r="K2091" s="16">
        <f ca="1">VLOOKUP(Table3[[#This Row],[PRODUCT ID]],Table1[[PRODUCT]:[SELLING PRICE]],5,FALSE)</f>
        <v>88.197700732707318</v>
      </c>
      <c r="L2091" s="16">
        <f ca="1">J2091*Table3[[#This Row],[QUANTITY]]</f>
        <v>1110</v>
      </c>
      <c r="M2091" s="16">
        <f ca="1">K2091*Table3[[#This Row],[QUANTITY]]*(1-Table3[[#This Row],[DISCOUNT %]])</f>
        <v>850.57598075918361</v>
      </c>
      <c r="N2091" s="3">
        <f>DAY(Table3[[#This Row],[DATE]])</f>
        <v>21</v>
      </c>
      <c r="O2091" s="3" t="str">
        <f>TEXT(Table3[[#This Row],[DATE]],"mmm")</f>
        <v>Sep</v>
      </c>
      <c r="P2091" s="3">
        <f>YEAR(Table3[[#This Row],[DATE]])</f>
        <v>2026</v>
      </c>
    </row>
    <row r="2092" spans="1:16" x14ac:dyDescent="0.3">
      <c r="A2092" s="6">
        <v>46287</v>
      </c>
      <c r="B2092" s="7" t="s">
        <v>2094</v>
      </c>
      <c r="C2092" s="9">
        <f t="shared" ca="1" si="64"/>
        <v>2</v>
      </c>
      <c r="D2092" s="9" t="s">
        <v>2117</v>
      </c>
      <c r="E2092" s="9" t="s">
        <v>2118</v>
      </c>
      <c r="F2092" s="10">
        <f t="shared" ca="1" si="65"/>
        <v>4.0697767604257175E-2</v>
      </c>
      <c r="G2092" s="3" t="str">
        <f>VLOOKUP(Table3[[#This Row],[PRODUCT ID]],Table1[[PRODUCT]:[SELLING PRICE]],1,FALSE)</f>
        <v>Product1042</v>
      </c>
      <c r="H2092" s="3" t="str">
        <f>VLOOKUP(Table3[[#This Row],[PRODUCT ID]],Table1[[PRODUCT]:[SELLING PRICE]],2,FALSE)</f>
        <v>Category5</v>
      </c>
      <c r="I2092" s="3" t="str">
        <f>VLOOKUP(Table3[[#This Row],[PRODUCT ID]],Table1[[PRODUCT]:[SELLING PRICE]],3,FALSE)</f>
        <v>No</v>
      </c>
      <c r="J2092" s="16">
        <f ca="1">VLOOKUP(Table3[[#This Row],[PRODUCT ID]],Table1[[PRODUCT]:[SELLING PRICE]],4,FALSE)</f>
        <v>45</v>
      </c>
      <c r="K2092" s="16">
        <f ca="1">VLOOKUP(Table3[[#This Row],[PRODUCT ID]],Table1[[PRODUCT]:[SELLING PRICE]],5,FALSE)</f>
        <v>102.06895322831582</v>
      </c>
      <c r="L2092" s="16">
        <f ca="1">J2092*Table3[[#This Row],[QUANTITY]]</f>
        <v>90</v>
      </c>
      <c r="M2092" s="16">
        <f ca="1">K2092*Table3[[#This Row],[QUANTITY]]*(1-Table3[[#This Row],[DISCOUNT %]])</f>
        <v>195.82994938044007</v>
      </c>
      <c r="N2092" s="3">
        <f>DAY(Table3[[#This Row],[DATE]])</f>
        <v>22</v>
      </c>
      <c r="O2092" s="3" t="str">
        <f>TEXT(Table3[[#This Row],[DATE]],"mmm")</f>
        <v>Sep</v>
      </c>
      <c r="P2092" s="3">
        <f>YEAR(Table3[[#This Row],[DATE]])</f>
        <v>2026</v>
      </c>
    </row>
    <row r="2093" spans="1:16" x14ac:dyDescent="0.3">
      <c r="A2093" s="6">
        <v>46288</v>
      </c>
      <c r="B2093" s="7" t="s">
        <v>2095</v>
      </c>
      <c r="C2093" s="9">
        <f t="shared" ca="1" si="64"/>
        <v>7</v>
      </c>
      <c r="D2093" s="9" t="s">
        <v>2117</v>
      </c>
      <c r="E2093" s="9" t="s">
        <v>2118</v>
      </c>
      <c r="F2093" s="10">
        <f t="shared" ca="1" si="65"/>
        <v>1.5072106581746259E-2</v>
      </c>
      <c r="G2093" s="3" t="str">
        <f>VLOOKUP(Table3[[#This Row],[PRODUCT ID]],Table1[[PRODUCT]:[SELLING PRICE]],1,FALSE)</f>
        <v>Product1043</v>
      </c>
      <c r="H2093" s="3" t="str">
        <f>VLOOKUP(Table3[[#This Row],[PRODUCT ID]],Table1[[PRODUCT]:[SELLING PRICE]],2,FALSE)</f>
        <v>Category1</v>
      </c>
      <c r="I2093" s="3" t="str">
        <f>VLOOKUP(Table3[[#This Row],[PRODUCT ID]],Table1[[PRODUCT]:[SELLING PRICE]],3,FALSE)</f>
        <v>No</v>
      </c>
      <c r="J2093" s="16">
        <f ca="1">VLOOKUP(Table3[[#This Row],[PRODUCT ID]],Table1[[PRODUCT]:[SELLING PRICE]],4,FALSE)</f>
        <v>121</v>
      </c>
      <c r="K2093" s="16">
        <f ca="1">VLOOKUP(Table3[[#This Row],[PRODUCT ID]],Table1[[PRODUCT]:[SELLING PRICE]],5,FALSE)</f>
        <v>290.97250702719094</v>
      </c>
      <c r="L2093" s="16">
        <f ca="1">J2093*Table3[[#This Row],[QUANTITY]]</f>
        <v>847</v>
      </c>
      <c r="M2093" s="16">
        <f ca="1">K2093*Table3[[#This Row],[QUANTITY]]*(1-Table3[[#This Row],[DISCOUNT %]])</f>
        <v>2006.1085687224345</v>
      </c>
      <c r="N2093" s="3">
        <f>DAY(Table3[[#This Row],[DATE]])</f>
        <v>23</v>
      </c>
      <c r="O2093" s="3" t="str">
        <f>TEXT(Table3[[#This Row],[DATE]],"mmm")</f>
        <v>Sep</v>
      </c>
      <c r="P2093" s="3">
        <f>YEAR(Table3[[#This Row],[DATE]])</f>
        <v>2026</v>
      </c>
    </row>
    <row r="2094" spans="1:16" x14ac:dyDescent="0.3">
      <c r="A2094" s="6">
        <v>46289</v>
      </c>
      <c r="B2094" s="7" t="s">
        <v>2096</v>
      </c>
      <c r="C2094" s="9">
        <f t="shared" ca="1" si="64"/>
        <v>5</v>
      </c>
      <c r="D2094" s="9" t="s">
        <v>2116</v>
      </c>
      <c r="E2094" s="9" t="s">
        <v>2116</v>
      </c>
      <c r="F2094" s="10">
        <f t="shared" ca="1" si="65"/>
        <v>5.3700254127721336E-2</v>
      </c>
      <c r="G2094" s="3" t="str">
        <f>VLOOKUP(Table3[[#This Row],[PRODUCT ID]],Table1[[PRODUCT]:[SELLING PRICE]],1,FALSE)</f>
        <v>Product1044</v>
      </c>
      <c r="H2094" s="3" t="str">
        <f>VLOOKUP(Table3[[#This Row],[PRODUCT ID]],Table1[[PRODUCT]:[SELLING PRICE]],2,FALSE)</f>
        <v>Category2</v>
      </c>
      <c r="I2094" s="3" t="str">
        <f>VLOOKUP(Table3[[#This Row],[PRODUCT ID]],Table1[[PRODUCT]:[SELLING PRICE]],3,FALSE)</f>
        <v>Ft</v>
      </c>
      <c r="J2094" s="16">
        <f ca="1">VLOOKUP(Table3[[#This Row],[PRODUCT ID]],Table1[[PRODUCT]:[SELLING PRICE]],4,FALSE)</f>
        <v>222</v>
      </c>
      <c r="K2094" s="16">
        <f ca="1">VLOOKUP(Table3[[#This Row],[PRODUCT ID]],Table1[[PRODUCT]:[SELLING PRICE]],5,FALSE)</f>
        <v>126.0021220673046</v>
      </c>
      <c r="L2094" s="16">
        <f ca="1">J2094*Table3[[#This Row],[QUANTITY]]</f>
        <v>1110</v>
      </c>
      <c r="M2094" s="16">
        <f ca="1">K2094*Table3[[#This Row],[QUANTITY]]*(1-Table3[[#This Row],[DISCOUNT %]])</f>
        <v>596.17888045829079</v>
      </c>
      <c r="N2094" s="3">
        <f>DAY(Table3[[#This Row],[DATE]])</f>
        <v>24</v>
      </c>
      <c r="O2094" s="3" t="str">
        <f>TEXT(Table3[[#This Row],[DATE]],"mmm")</f>
        <v>Sep</v>
      </c>
      <c r="P2094" s="3">
        <f>YEAR(Table3[[#This Row],[DATE]])</f>
        <v>2026</v>
      </c>
    </row>
    <row r="2095" spans="1:16" x14ac:dyDescent="0.3">
      <c r="A2095" s="6">
        <v>46290</v>
      </c>
      <c r="B2095" s="7" t="s">
        <v>2097</v>
      </c>
      <c r="C2095" s="9">
        <f t="shared" ca="1" si="64"/>
        <v>5</v>
      </c>
      <c r="D2095" s="9" t="s">
        <v>2116</v>
      </c>
      <c r="E2095" s="9" t="s">
        <v>2116</v>
      </c>
      <c r="F2095" s="10">
        <f t="shared" ca="1" si="65"/>
        <v>8.7592961144420431E-2</v>
      </c>
      <c r="G2095" s="3" t="str">
        <f>VLOOKUP(Table3[[#This Row],[PRODUCT ID]],Table1[[PRODUCT]:[SELLING PRICE]],1,FALSE)</f>
        <v>Product1045</v>
      </c>
      <c r="H2095" s="3" t="str">
        <f>VLOOKUP(Table3[[#This Row],[PRODUCT ID]],Table1[[PRODUCT]:[SELLING PRICE]],2,FALSE)</f>
        <v>Category3</v>
      </c>
      <c r="I2095" s="3" t="str">
        <f>VLOOKUP(Table3[[#This Row],[PRODUCT ID]],Table1[[PRODUCT]:[SELLING PRICE]],3,FALSE)</f>
        <v>No</v>
      </c>
      <c r="J2095" s="16">
        <f ca="1">VLOOKUP(Table3[[#This Row],[PRODUCT ID]],Table1[[PRODUCT]:[SELLING PRICE]],4,FALSE)</f>
        <v>119</v>
      </c>
      <c r="K2095" s="16">
        <f ca="1">VLOOKUP(Table3[[#This Row],[PRODUCT ID]],Table1[[PRODUCT]:[SELLING PRICE]],5,FALSE)</f>
        <v>223.48781789655234</v>
      </c>
      <c r="L2095" s="16">
        <f ca="1">J2095*Table3[[#This Row],[QUANTITY]]</f>
        <v>595</v>
      </c>
      <c r="M2095" s="16">
        <f ca="1">K2095*Table3[[#This Row],[QUANTITY]]*(1-Table3[[#This Row],[DISCOUNT %]])</f>
        <v>1019.5592907364418</v>
      </c>
      <c r="N2095" s="3">
        <f>DAY(Table3[[#This Row],[DATE]])</f>
        <v>25</v>
      </c>
      <c r="O2095" s="3" t="str">
        <f>TEXT(Table3[[#This Row],[DATE]],"mmm")</f>
        <v>Sep</v>
      </c>
      <c r="P2095" s="3">
        <f>YEAR(Table3[[#This Row],[DATE]])</f>
        <v>2026</v>
      </c>
    </row>
    <row r="2096" spans="1:16" x14ac:dyDescent="0.3">
      <c r="A2096" s="6">
        <v>46291</v>
      </c>
      <c r="B2096" s="7" t="s">
        <v>2098</v>
      </c>
      <c r="C2096" s="9">
        <f t="shared" ca="1" si="64"/>
        <v>4</v>
      </c>
      <c r="D2096" s="9" t="s">
        <v>2116</v>
      </c>
      <c r="E2096" s="9" t="s">
        <v>2116</v>
      </c>
      <c r="F2096" s="10">
        <f t="shared" ca="1" si="65"/>
        <v>3.2073082059631164E-2</v>
      </c>
      <c r="G2096" s="3" t="str">
        <f>VLOOKUP(Table3[[#This Row],[PRODUCT ID]],Table1[[PRODUCT]:[SELLING PRICE]],1,FALSE)</f>
        <v>Product1046</v>
      </c>
      <c r="H2096" s="3" t="str">
        <f>VLOOKUP(Table3[[#This Row],[PRODUCT ID]],Table1[[PRODUCT]:[SELLING PRICE]],2,FALSE)</f>
        <v>Category4</v>
      </c>
      <c r="I2096" s="3" t="str">
        <f>VLOOKUP(Table3[[#This Row],[PRODUCT ID]],Table1[[PRODUCT]:[SELLING PRICE]],3,FALSE)</f>
        <v>Kg</v>
      </c>
      <c r="J2096" s="16">
        <f ca="1">VLOOKUP(Table3[[#This Row],[PRODUCT ID]],Table1[[PRODUCT]:[SELLING PRICE]],4,FALSE)</f>
        <v>125</v>
      </c>
      <c r="K2096" s="16">
        <f ca="1">VLOOKUP(Table3[[#This Row],[PRODUCT ID]],Table1[[PRODUCT]:[SELLING PRICE]],5,FALSE)</f>
        <v>107.64950851312561</v>
      </c>
      <c r="L2096" s="16">
        <f ca="1">J2096*Table3[[#This Row],[QUANTITY]]</f>
        <v>500</v>
      </c>
      <c r="M2096" s="16">
        <f ca="1">K2096*Table3[[#This Row],[QUANTITY]]*(1-Table3[[#This Row],[DISCOUNT %]])</f>
        <v>416.78742797162067</v>
      </c>
      <c r="N2096" s="3">
        <f>DAY(Table3[[#This Row],[DATE]])</f>
        <v>26</v>
      </c>
      <c r="O2096" s="3" t="str">
        <f>TEXT(Table3[[#This Row],[DATE]],"mmm")</f>
        <v>Sep</v>
      </c>
      <c r="P2096" s="3">
        <f>YEAR(Table3[[#This Row],[DATE]])</f>
        <v>2026</v>
      </c>
    </row>
    <row r="2097" spans="1:16" x14ac:dyDescent="0.3">
      <c r="A2097" s="6">
        <v>46292</v>
      </c>
      <c r="B2097" s="7" t="s">
        <v>2099</v>
      </c>
      <c r="C2097" s="9">
        <f t="shared" ca="1" si="64"/>
        <v>1</v>
      </c>
      <c r="D2097" s="9" t="s">
        <v>2116</v>
      </c>
      <c r="E2097" s="9" t="s">
        <v>2116</v>
      </c>
      <c r="F2097" s="10">
        <f t="shared" ca="1" si="65"/>
        <v>9.9271180184587526E-2</v>
      </c>
      <c r="G2097" s="3" t="str">
        <f>VLOOKUP(Table3[[#This Row],[PRODUCT ID]],Table1[[PRODUCT]:[SELLING PRICE]],1,FALSE)</f>
        <v>Product1047</v>
      </c>
      <c r="H2097" s="3" t="str">
        <f>VLOOKUP(Table3[[#This Row],[PRODUCT ID]],Table1[[PRODUCT]:[SELLING PRICE]],2,FALSE)</f>
        <v>Category5</v>
      </c>
      <c r="I2097" s="3" t="str">
        <f>VLOOKUP(Table3[[#This Row],[PRODUCT ID]],Table1[[PRODUCT]:[SELLING PRICE]],3,FALSE)</f>
        <v>Kg</v>
      </c>
      <c r="J2097" s="16">
        <f ca="1">VLOOKUP(Table3[[#This Row],[PRODUCT ID]],Table1[[PRODUCT]:[SELLING PRICE]],4,FALSE)</f>
        <v>235</v>
      </c>
      <c r="K2097" s="16">
        <f ca="1">VLOOKUP(Table3[[#This Row],[PRODUCT ID]],Table1[[PRODUCT]:[SELLING PRICE]],5,FALSE)</f>
        <v>60.504322319681627</v>
      </c>
      <c r="L2097" s="16">
        <f ca="1">J2097*Table3[[#This Row],[QUANTITY]]</f>
        <v>235</v>
      </c>
      <c r="M2097" s="16">
        <f ca="1">K2097*Table3[[#This Row],[QUANTITY]]*(1-Table3[[#This Row],[DISCOUNT %]])</f>
        <v>54.49798683673815</v>
      </c>
      <c r="N2097" s="3">
        <f>DAY(Table3[[#This Row],[DATE]])</f>
        <v>27</v>
      </c>
      <c r="O2097" s="3" t="str">
        <f>TEXT(Table3[[#This Row],[DATE]],"mmm")</f>
        <v>Sep</v>
      </c>
      <c r="P2097" s="3">
        <f>YEAR(Table3[[#This Row],[DATE]])</f>
        <v>2026</v>
      </c>
    </row>
    <row r="2098" spans="1:16" x14ac:dyDescent="0.3">
      <c r="A2098" s="6">
        <v>46293</v>
      </c>
      <c r="B2098" s="7" t="s">
        <v>2100</v>
      </c>
      <c r="C2098" s="9">
        <f t="shared" ca="1" si="64"/>
        <v>7</v>
      </c>
      <c r="D2098" s="9" t="s">
        <v>2115</v>
      </c>
      <c r="E2098" s="9" t="s">
        <v>2118</v>
      </c>
      <c r="F2098" s="10">
        <f t="shared" ca="1" si="65"/>
        <v>7.2359124206012579E-2</v>
      </c>
      <c r="G2098" s="3" t="str">
        <f>VLOOKUP(Table3[[#This Row],[PRODUCT ID]],Table1[[PRODUCT]:[SELLING PRICE]],1,FALSE)</f>
        <v>Product1048</v>
      </c>
      <c r="H2098" s="3" t="str">
        <f>VLOOKUP(Table3[[#This Row],[PRODUCT ID]],Table1[[PRODUCT]:[SELLING PRICE]],2,FALSE)</f>
        <v>Category1</v>
      </c>
      <c r="I2098" s="3" t="str">
        <f>VLOOKUP(Table3[[#This Row],[PRODUCT ID]],Table1[[PRODUCT]:[SELLING PRICE]],3,FALSE)</f>
        <v>Lt</v>
      </c>
      <c r="J2098" s="16">
        <f ca="1">VLOOKUP(Table3[[#This Row],[PRODUCT ID]],Table1[[PRODUCT]:[SELLING PRICE]],4,FALSE)</f>
        <v>187</v>
      </c>
      <c r="K2098" s="16">
        <f ca="1">VLOOKUP(Table3[[#This Row],[PRODUCT ID]],Table1[[PRODUCT]:[SELLING PRICE]],5,FALSE)</f>
        <v>217.45866328193193</v>
      </c>
      <c r="L2098" s="16">
        <f ca="1">J2098*Table3[[#This Row],[QUANTITY]]</f>
        <v>1309</v>
      </c>
      <c r="M2098" s="16">
        <f ca="1">K2098*Table3[[#This Row],[QUANTITY]]*(1-Table3[[#This Row],[DISCOUNT %]])</f>
        <v>1412.0648139908883</v>
      </c>
      <c r="N2098" s="3">
        <f>DAY(Table3[[#This Row],[DATE]])</f>
        <v>28</v>
      </c>
      <c r="O2098" s="3" t="str">
        <f>TEXT(Table3[[#This Row],[DATE]],"mmm")</f>
        <v>Sep</v>
      </c>
      <c r="P2098" s="3">
        <f>YEAR(Table3[[#This Row],[DATE]])</f>
        <v>2026</v>
      </c>
    </row>
    <row r="2099" spans="1:16" x14ac:dyDescent="0.3">
      <c r="A2099" s="6">
        <v>46294</v>
      </c>
      <c r="B2099" s="8" t="s">
        <v>2101</v>
      </c>
      <c r="C2099" s="9">
        <f t="shared" ca="1" si="64"/>
        <v>10</v>
      </c>
      <c r="D2099" s="9" t="s">
        <v>2116</v>
      </c>
      <c r="E2099" s="9" t="s">
        <v>2116</v>
      </c>
      <c r="F2099" s="10">
        <f t="shared" ca="1" si="65"/>
        <v>1.2659015014288545E-2</v>
      </c>
      <c r="G2099" s="3" t="str">
        <f>VLOOKUP(Table3[[#This Row],[PRODUCT ID]],Table1[[PRODUCT]:[SELLING PRICE]],1,FALSE)</f>
        <v>Product1049</v>
      </c>
      <c r="H2099" s="3" t="str">
        <f>VLOOKUP(Table3[[#This Row],[PRODUCT ID]],Table1[[PRODUCT]:[SELLING PRICE]],2,FALSE)</f>
        <v>Category2</v>
      </c>
      <c r="I2099" s="3" t="str">
        <f>VLOOKUP(Table3[[#This Row],[PRODUCT ID]],Table1[[PRODUCT]:[SELLING PRICE]],3,FALSE)</f>
        <v>Kg</v>
      </c>
      <c r="J2099" s="16">
        <f ca="1">VLOOKUP(Table3[[#This Row],[PRODUCT ID]],Table1[[PRODUCT]:[SELLING PRICE]],4,FALSE)</f>
        <v>44</v>
      </c>
      <c r="K2099" s="16">
        <f ca="1">VLOOKUP(Table3[[#This Row],[PRODUCT ID]],Table1[[PRODUCT]:[SELLING PRICE]],5,FALSE)</f>
        <v>187.92492400038654</v>
      </c>
      <c r="L2099" s="16">
        <f ca="1">J2099*Table3[[#This Row],[QUANTITY]]</f>
        <v>440</v>
      </c>
      <c r="M2099" s="16">
        <f ca="1">K2099*Table3[[#This Row],[QUANTITY]]*(1-Table3[[#This Row],[DISCOUNT %]])</f>
        <v>1855.4597956590662</v>
      </c>
      <c r="N2099" s="3">
        <f>DAY(Table3[[#This Row],[DATE]])</f>
        <v>29</v>
      </c>
      <c r="O2099" s="3" t="str">
        <f>TEXT(Table3[[#This Row],[DATE]],"mmm")</f>
        <v>Sep</v>
      </c>
      <c r="P2099" s="3">
        <f>YEAR(Table3[[#This Row],[DATE]])</f>
        <v>2026</v>
      </c>
    </row>
    <row r="2100" spans="1:16" x14ac:dyDescent="0.3">
      <c r="A2100" s="6">
        <v>46295</v>
      </c>
      <c r="B2100" s="7" t="s">
        <v>1053</v>
      </c>
      <c r="C2100" s="9">
        <f t="shared" ca="1" si="64"/>
        <v>2</v>
      </c>
      <c r="D2100" s="9" t="s">
        <v>2117</v>
      </c>
      <c r="E2100" s="9" t="s">
        <v>2116</v>
      </c>
      <c r="F2100" s="10">
        <f t="shared" ca="1" si="65"/>
        <v>1.3779344286481332E-2</v>
      </c>
      <c r="G2100" s="3" t="str">
        <f>VLOOKUP(Table3[[#This Row],[PRODUCT ID]],Table1[[PRODUCT]:[SELLING PRICE]],1,FALSE)</f>
        <v>Product1</v>
      </c>
      <c r="H2100" s="3" t="str">
        <f>VLOOKUP(Table3[[#This Row],[PRODUCT ID]],Table1[[PRODUCT]:[SELLING PRICE]],2,FALSE)</f>
        <v>Category1</v>
      </c>
      <c r="I2100" s="3" t="str">
        <f>VLOOKUP(Table3[[#This Row],[PRODUCT ID]],Table1[[PRODUCT]:[SELLING PRICE]],3,FALSE)</f>
        <v>Kg</v>
      </c>
      <c r="J2100" s="16">
        <f ca="1">VLOOKUP(Table3[[#This Row],[PRODUCT ID]],Table1[[PRODUCT]:[SELLING PRICE]],4,FALSE)</f>
        <v>26</v>
      </c>
      <c r="K2100" s="16">
        <f ca="1">VLOOKUP(Table3[[#This Row],[PRODUCT ID]],Table1[[PRODUCT]:[SELLING PRICE]],5,FALSE)</f>
        <v>143.96069654888763</v>
      </c>
      <c r="L2100" s="16">
        <f ca="1">J2100*Table3[[#This Row],[QUANTITY]]</f>
        <v>52</v>
      </c>
      <c r="M2100" s="16">
        <f ca="1">K2100*Table3[[#This Row],[QUANTITY]]*(1-Table3[[#This Row],[DISCOUNT %]])</f>
        <v>283.95402509483768</v>
      </c>
      <c r="N2100" s="3">
        <f>DAY(Table3[[#This Row],[DATE]])</f>
        <v>30</v>
      </c>
      <c r="O2100" s="3" t="str">
        <f>TEXT(Table3[[#This Row],[DATE]],"mmm")</f>
        <v>Sep</v>
      </c>
      <c r="P2100" s="3">
        <f>YEAR(Table3[[#This Row],[DATE]])</f>
        <v>2026</v>
      </c>
    </row>
    <row r="2101" spans="1:16" x14ac:dyDescent="0.3">
      <c r="A2101" s="6">
        <v>46296</v>
      </c>
      <c r="B2101" s="7" t="s">
        <v>1054</v>
      </c>
      <c r="C2101" s="9">
        <f t="shared" ca="1" si="64"/>
        <v>2</v>
      </c>
      <c r="D2101" s="9" t="s">
        <v>2115</v>
      </c>
      <c r="E2101" s="9" t="s">
        <v>2116</v>
      </c>
      <c r="F2101" s="10">
        <f t="shared" ca="1" si="65"/>
        <v>4.8364845020005431E-2</v>
      </c>
      <c r="G2101" s="3" t="str">
        <f>VLOOKUP(Table3[[#This Row],[PRODUCT ID]],Table1[[PRODUCT]:[SELLING PRICE]],1,FALSE)</f>
        <v>Product2</v>
      </c>
      <c r="H2101" s="3" t="str">
        <f>VLOOKUP(Table3[[#This Row],[PRODUCT ID]],Table1[[PRODUCT]:[SELLING PRICE]],2,FALSE)</f>
        <v>Category2</v>
      </c>
      <c r="I2101" s="3" t="str">
        <f>VLOOKUP(Table3[[#This Row],[PRODUCT ID]],Table1[[PRODUCT]:[SELLING PRICE]],3,FALSE)</f>
        <v>Kg</v>
      </c>
      <c r="J2101" s="16">
        <f ca="1">VLOOKUP(Table3[[#This Row],[PRODUCT ID]],Table1[[PRODUCT]:[SELLING PRICE]],4,FALSE)</f>
        <v>88</v>
      </c>
      <c r="K2101" s="16">
        <f ca="1">VLOOKUP(Table3[[#This Row],[PRODUCT ID]],Table1[[PRODUCT]:[SELLING PRICE]],5,FALSE)</f>
        <v>231.44910332675929</v>
      </c>
      <c r="L2101" s="16">
        <f ca="1">J2101*Table3[[#This Row],[QUANTITY]]</f>
        <v>176</v>
      </c>
      <c r="M2101" s="16">
        <f ca="1">K2101*Table3[[#This Row],[QUANTITY]]*(1-Table3[[#This Row],[DISCOUNT %]])</f>
        <v>440.51020662868274</v>
      </c>
      <c r="N2101" s="3">
        <f>DAY(Table3[[#This Row],[DATE]])</f>
        <v>1</v>
      </c>
      <c r="O2101" s="3" t="str">
        <f>TEXT(Table3[[#This Row],[DATE]],"mmm")</f>
        <v>Oct</v>
      </c>
      <c r="P2101" s="3">
        <f>YEAR(Table3[[#This Row],[DATE]])</f>
        <v>2026</v>
      </c>
    </row>
    <row r="2102" spans="1:16" x14ac:dyDescent="0.3">
      <c r="A2102" s="6">
        <v>46297</v>
      </c>
      <c r="B2102" s="7" t="s">
        <v>1055</v>
      </c>
      <c r="C2102" s="9">
        <f t="shared" ca="1" si="64"/>
        <v>14</v>
      </c>
      <c r="D2102" s="9" t="s">
        <v>2115</v>
      </c>
      <c r="E2102" s="9" t="s">
        <v>2116</v>
      </c>
      <c r="F2102" s="10">
        <f t="shared" ca="1" si="65"/>
        <v>7.7517975522385985E-2</v>
      </c>
      <c r="G2102" s="3" t="str">
        <f>VLOOKUP(Table3[[#This Row],[PRODUCT ID]],Table1[[PRODUCT]:[SELLING PRICE]],1,FALSE)</f>
        <v>Product3</v>
      </c>
      <c r="H2102" s="3" t="str">
        <f>VLOOKUP(Table3[[#This Row],[PRODUCT ID]],Table1[[PRODUCT]:[SELLING PRICE]],2,FALSE)</f>
        <v>Category3</v>
      </c>
      <c r="I2102" s="3" t="str">
        <f>VLOOKUP(Table3[[#This Row],[PRODUCT ID]],Table1[[PRODUCT]:[SELLING PRICE]],3,FALSE)</f>
        <v>Lt</v>
      </c>
      <c r="J2102" s="16">
        <f ca="1">VLOOKUP(Table3[[#This Row],[PRODUCT ID]],Table1[[PRODUCT]:[SELLING PRICE]],4,FALSE)</f>
        <v>150</v>
      </c>
      <c r="K2102" s="16">
        <f ca="1">VLOOKUP(Table3[[#This Row],[PRODUCT ID]],Table1[[PRODUCT]:[SELLING PRICE]],5,FALSE)</f>
        <v>23.853807427812875</v>
      </c>
      <c r="L2102" s="16">
        <f ca="1">J2102*Table3[[#This Row],[QUANTITY]]</f>
        <v>2100</v>
      </c>
      <c r="M2102" s="16">
        <f ca="1">K2102*Table3[[#This Row],[QUANTITY]]*(1-Table3[[#This Row],[DISCOUNT %]])</f>
        <v>308.06591994511149</v>
      </c>
      <c r="N2102" s="3">
        <f>DAY(Table3[[#This Row],[DATE]])</f>
        <v>2</v>
      </c>
      <c r="O2102" s="3" t="str">
        <f>TEXT(Table3[[#This Row],[DATE]],"mmm")</f>
        <v>Oct</v>
      </c>
      <c r="P2102" s="3">
        <f>YEAR(Table3[[#This Row],[DATE]])</f>
        <v>2026</v>
      </c>
    </row>
    <row r="2103" spans="1:16" x14ac:dyDescent="0.3">
      <c r="A2103" s="6">
        <v>46298</v>
      </c>
      <c r="B2103" s="7" t="s">
        <v>1056</v>
      </c>
      <c r="C2103" s="9">
        <f t="shared" ca="1" si="64"/>
        <v>9</v>
      </c>
      <c r="D2103" s="9" t="s">
        <v>2115</v>
      </c>
      <c r="E2103" s="9" t="s">
        <v>2116</v>
      </c>
      <c r="F2103" s="10">
        <f t="shared" ca="1" si="65"/>
        <v>6.796160228298348E-2</v>
      </c>
      <c r="G2103" s="3" t="str">
        <f>VLOOKUP(Table3[[#This Row],[PRODUCT ID]],Table1[[PRODUCT]:[SELLING PRICE]],1,FALSE)</f>
        <v>Product4</v>
      </c>
      <c r="H2103" s="3" t="str">
        <f>VLOOKUP(Table3[[#This Row],[PRODUCT ID]],Table1[[PRODUCT]:[SELLING PRICE]],2,FALSE)</f>
        <v>Category4</v>
      </c>
      <c r="I2103" s="3" t="str">
        <f>VLOOKUP(Table3[[#This Row],[PRODUCT ID]],Table1[[PRODUCT]:[SELLING PRICE]],3,FALSE)</f>
        <v>Kg</v>
      </c>
      <c r="J2103" s="16">
        <f ca="1">VLOOKUP(Table3[[#This Row],[PRODUCT ID]],Table1[[PRODUCT]:[SELLING PRICE]],4,FALSE)</f>
        <v>108</v>
      </c>
      <c r="K2103" s="16">
        <f ca="1">VLOOKUP(Table3[[#This Row],[PRODUCT ID]],Table1[[PRODUCT]:[SELLING PRICE]],5,FALSE)</f>
        <v>262.91050886369794</v>
      </c>
      <c r="L2103" s="16">
        <f ca="1">J2103*Table3[[#This Row],[QUANTITY]]</f>
        <v>972</v>
      </c>
      <c r="M2103" s="16">
        <f ca="1">K2103*Table3[[#This Row],[QUANTITY]]*(1-Table3[[#This Row],[DISCOUNT %]])</f>
        <v>2205.3842048185788</v>
      </c>
      <c r="N2103" s="3">
        <f>DAY(Table3[[#This Row],[DATE]])</f>
        <v>3</v>
      </c>
      <c r="O2103" s="3" t="str">
        <f>TEXT(Table3[[#This Row],[DATE]],"mmm")</f>
        <v>Oct</v>
      </c>
      <c r="P2103" s="3">
        <f>YEAR(Table3[[#This Row],[DATE]])</f>
        <v>2026</v>
      </c>
    </row>
    <row r="2104" spans="1:16" x14ac:dyDescent="0.3">
      <c r="A2104" s="6">
        <v>46299</v>
      </c>
      <c r="B2104" s="7" t="s">
        <v>1057</v>
      </c>
      <c r="C2104" s="9">
        <f t="shared" ca="1" si="64"/>
        <v>7</v>
      </c>
      <c r="D2104" s="9" t="s">
        <v>2116</v>
      </c>
      <c r="E2104" s="9" t="s">
        <v>2118</v>
      </c>
      <c r="F2104" s="10">
        <f t="shared" ca="1" si="65"/>
        <v>7.8022039297018175E-2</v>
      </c>
      <c r="G2104" s="3" t="str">
        <f>VLOOKUP(Table3[[#This Row],[PRODUCT ID]],Table1[[PRODUCT]:[SELLING PRICE]],1,FALSE)</f>
        <v>Product5</v>
      </c>
      <c r="H2104" s="3" t="str">
        <f>VLOOKUP(Table3[[#This Row],[PRODUCT ID]],Table1[[PRODUCT]:[SELLING PRICE]],2,FALSE)</f>
        <v>Category5</v>
      </c>
      <c r="I2104" s="3" t="str">
        <f>VLOOKUP(Table3[[#This Row],[PRODUCT ID]],Table1[[PRODUCT]:[SELLING PRICE]],3,FALSE)</f>
        <v>Lt</v>
      </c>
      <c r="J2104" s="16">
        <f ca="1">VLOOKUP(Table3[[#This Row],[PRODUCT ID]],Table1[[PRODUCT]:[SELLING PRICE]],4,FALSE)</f>
        <v>135</v>
      </c>
      <c r="K2104" s="16">
        <f ca="1">VLOOKUP(Table3[[#This Row],[PRODUCT ID]],Table1[[PRODUCT]:[SELLING PRICE]],5,FALSE)</f>
        <v>178.61044405516915</v>
      </c>
      <c r="L2104" s="16">
        <f ca="1">J2104*Table3[[#This Row],[QUANTITY]]</f>
        <v>945</v>
      </c>
      <c r="M2104" s="16">
        <f ca="1">K2104*Table3[[#This Row],[QUANTITY]]*(1-Table3[[#This Row],[DISCOUNT %]])</f>
        <v>1152.7242507916721</v>
      </c>
      <c r="N2104" s="3">
        <f>DAY(Table3[[#This Row],[DATE]])</f>
        <v>4</v>
      </c>
      <c r="O2104" s="3" t="str">
        <f>TEXT(Table3[[#This Row],[DATE]],"mmm")</f>
        <v>Oct</v>
      </c>
      <c r="P2104" s="3">
        <f>YEAR(Table3[[#This Row],[DATE]])</f>
        <v>2026</v>
      </c>
    </row>
    <row r="2105" spans="1:16" x14ac:dyDescent="0.3">
      <c r="A2105" s="6">
        <v>46300</v>
      </c>
      <c r="B2105" s="7" t="s">
        <v>1058</v>
      </c>
      <c r="C2105" s="9">
        <f t="shared" ca="1" si="64"/>
        <v>8</v>
      </c>
      <c r="D2105" s="9" t="s">
        <v>2116</v>
      </c>
      <c r="E2105" s="9" t="s">
        <v>2118</v>
      </c>
      <c r="F2105" s="10">
        <f t="shared" ca="1" si="65"/>
        <v>5.8915251732755573E-2</v>
      </c>
      <c r="G2105" s="3" t="str">
        <f>VLOOKUP(Table3[[#This Row],[PRODUCT ID]],Table1[[PRODUCT]:[SELLING PRICE]],1,FALSE)</f>
        <v>Product6</v>
      </c>
      <c r="H2105" s="3" t="str">
        <f>VLOOKUP(Table3[[#This Row],[PRODUCT ID]],Table1[[PRODUCT]:[SELLING PRICE]],2,FALSE)</f>
        <v>Category1</v>
      </c>
      <c r="I2105" s="3" t="str">
        <f>VLOOKUP(Table3[[#This Row],[PRODUCT ID]],Table1[[PRODUCT]:[SELLING PRICE]],3,FALSE)</f>
        <v>Ft</v>
      </c>
      <c r="J2105" s="16">
        <f ca="1">VLOOKUP(Table3[[#This Row],[PRODUCT ID]],Table1[[PRODUCT]:[SELLING PRICE]],4,FALSE)</f>
        <v>24</v>
      </c>
      <c r="K2105" s="16">
        <f ca="1">VLOOKUP(Table3[[#This Row],[PRODUCT ID]],Table1[[PRODUCT]:[SELLING PRICE]],5,FALSE)</f>
        <v>314.30065147914587</v>
      </c>
      <c r="L2105" s="16">
        <f ca="1">J2105*Table3[[#This Row],[QUANTITY]]</f>
        <v>192</v>
      </c>
      <c r="M2105" s="16">
        <f ca="1">K2105*Table3[[#This Row],[QUANTITY]]*(1-Table3[[#This Row],[DISCOUNT %]])</f>
        <v>2366.2683958198631</v>
      </c>
      <c r="N2105" s="3">
        <f>DAY(Table3[[#This Row],[DATE]])</f>
        <v>5</v>
      </c>
      <c r="O2105" s="3" t="str">
        <f>TEXT(Table3[[#This Row],[DATE]],"mmm")</f>
        <v>Oct</v>
      </c>
      <c r="P2105" s="3">
        <f>YEAR(Table3[[#This Row],[DATE]])</f>
        <v>2026</v>
      </c>
    </row>
    <row r="2106" spans="1:16" x14ac:dyDescent="0.3">
      <c r="A2106" s="6">
        <v>46301</v>
      </c>
      <c r="B2106" s="7" t="s">
        <v>1059</v>
      </c>
      <c r="C2106" s="9">
        <f t="shared" ca="1" si="64"/>
        <v>8</v>
      </c>
      <c r="D2106" s="9" t="s">
        <v>2116</v>
      </c>
      <c r="E2106" s="9" t="s">
        <v>2116</v>
      </c>
      <c r="F2106" s="10">
        <f t="shared" ca="1" si="65"/>
        <v>4.5164728003727755E-2</v>
      </c>
      <c r="G2106" s="3" t="str">
        <f>VLOOKUP(Table3[[#This Row],[PRODUCT ID]],Table1[[PRODUCT]:[SELLING PRICE]],1,FALSE)</f>
        <v>Product7</v>
      </c>
      <c r="H2106" s="3" t="str">
        <f>VLOOKUP(Table3[[#This Row],[PRODUCT ID]],Table1[[PRODUCT]:[SELLING PRICE]],2,FALSE)</f>
        <v>Category2</v>
      </c>
      <c r="I2106" s="3" t="str">
        <f>VLOOKUP(Table3[[#This Row],[PRODUCT ID]],Table1[[PRODUCT]:[SELLING PRICE]],3,FALSE)</f>
        <v>Kg</v>
      </c>
      <c r="J2106" s="16">
        <f ca="1">VLOOKUP(Table3[[#This Row],[PRODUCT ID]],Table1[[PRODUCT]:[SELLING PRICE]],4,FALSE)</f>
        <v>116</v>
      </c>
      <c r="K2106" s="16">
        <f ca="1">VLOOKUP(Table3[[#This Row],[PRODUCT ID]],Table1[[PRODUCT]:[SELLING PRICE]],5,FALSE)</f>
        <v>75.374365149541063</v>
      </c>
      <c r="L2106" s="16">
        <f ca="1">J2106*Table3[[#This Row],[QUANTITY]]</f>
        <v>928</v>
      </c>
      <c r="M2106" s="16">
        <f ca="1">K2106*Table3[[#This Row],[QUANTITY]]*(1-Table3[[#This Row],[DISCOUNT %]])</f>
        <v>575.76081959286705</v>
      </c>
      <c r="N2106" s="3">
        <f>DAY(Table3[[#This Row],[DATE]])</f>
        <v>6</v>
      </c>
      <c r="O2106" s="3" t="str">
        <f>TEXT(Table3[[#This Row],[DATE]],"mmm")</f>
        <v>Oct</v>
      </c>
      <c r="P2106" s="3">
        <f>YEAR(Table3[[#This Row],[DATE]])</f>
        <v>2026</v>
      </c>
    </row>
    <row r="2107" spans="1:16" x14ac:dyDescent="0.3">
      <c r="A2107" s="6">
        <v>46302</v>
      </c>
      <c r="B2107" s="7" t="s">
        <v>1060</v>
      </c>
      <c r="C2107" s="9">
        <f t="shared" ca="1" si="64"/>
        <v>8</v>
      </c>
      <c r="D2107" s="9" t="s">
        <v>2115</v>
      </c>
      <c r="E2107" s="9" t="s">
        <v>2116</v>
      </c>
      <c r="F2107" s="10">
        <f t="shared" ca="1" si="65"/>
        <v>7.6661415228366336E-2</v>
      </c>
      <c r="G2107" s="3" t="str">
        <f>VLOOKUP(Table3[[#This Row],[PRODUCT ID]],Table1[[PRODUCT]:[SELLING PRICE]],1,FALSE)</f>
        <v>Product8</v>
      </c>
      <c r="H2107" s="3" t="str">
        <f>VLOOKUP(Table3[[#This Row],[PRODUCT ID]],Table1[[PRODUCT]:[SELLING PRICE]],2,FALSE)</f>
        <v>Category3</v>
      </c>
      <c r="I2107" s="3" t="str">
        <f>VLOOKUP(Table3[[#This Row],[PRODUCT ID]],Table1[[PRODUCT]:[SELLING PRICE]],3,FALSE)</f>
        <v>No</v>
      </c>
      <c r="J2107" s="16">
        <f ca="1">VLOOKUP(Table3[[#This Row],[PRODUCT ID]],Table1[[PRODUCT]:[SELLING PRICE]],4,FALSE)</f>
        <v>240</v>
      </c>
      <c r="K2107" s="16">
        <f ca="1">VLOOKUP(Table3[[#This Row],[PRODUCT ID]],Table1[[PRODUCT]:[SELLING PRICE]],5,FALSE)</f>
        <v>129.77114950175388</v>
      </c>
      <c r="L2107" s="16">
        <f ca="1">J2107*Table3[[#This Row],[QUANTITY]]</f>
        <v>1920</v>
      </c>
      <c r="M2107" s="16">
        <f ca="1">K2107*Table3[[#This Row],[QUANTITY]]*(1-Table3[[#This Row],[DISCOUNT %]])</f>
        <v>958.58167620110021</v>
      </c>
      <c r="N2107" s="3">
        <f>DAY(Table3[[#This Row],[DATE]])</f>
        <v>7</v>
      </c>
      <c r="O2107" s="3" t="str">
        <f>TEXT(Table3[[#This Row],[DATE]],"mmm")</f>
        <v>Oct</v>
      </c>
      <c r="P2107" s="3">
        <f>YEAR(Table3[[#This Row],[DATE]])</f>
        <v>2026</v>
      </c>
    </row>
    <row r="2108" spans="1:16" x14ac:dyDescent="0.3">
      <c r="A2108" s="6">
        <v>46303</v>
      </c>
      <c r="B2108" s="7" t="s">
        <v>1061</v>
      </c>
      <c r="C2108" s="9">
        <f t="shared" ca="1" si="64"/>
        <v>3</v>
      </c>
      <c r="D2108" s="9" t="s">
        <v>2117</v>
      </c>
      <c r="E2108" s="9" t="s">
        <v>2116</v>
      </c>
      <c r="F2108" s="10">
        <f t="shared" ca="1" si="65"/>
        <v>2.7416072432763616E-2</v>
      </c>
      <c r="G2108" s="3" t="str">
        <f>VLOOKUP(Table3[[#This Row],[PRODUCT ID]],Table1[[PRODUCT]:[SELLING PRICE]],1,FALSE)</f>
        <v>Product9</v>
      </c>
      <c r="H2108" s="3" t="str">
        <f>VLOOKUP(Table3[[#This Row],[PRODUCT ID]],Table1[[PRODUCT]:[SELLING PRICE]],2,FALSE)</f>
        <v>Category4</v>
      </c>
      <c r="I2108" s="3" t="str">
        <f>VLOOKUP(Table3[[#This Row],[PRODUCT ID]],Table1[[PRODUCT]:[SELLING PRICE]],3,FALSE)</f>
        <v>No</v>
      </c>
      <c r="J2108" s="16">
        <f ca="1">VLOOKUP(Table3[[#This Row],[PRODUCT ID]],Table1[[PRODUCT]:[SELLING PRICE]],4,FALSE)</f>
        <v>240</v>
      </c>
      <c r="K2108" s="16">
        <f ca="1">VLOOKUP(Table3[[#This Row],[PRODUCT ID]],Table1[[PRODUCT]:[SELLING PRICE]],5,FALSE)</f>
        <v>266.34513729896543</v>
      </c>
      <c r="L2108" s="16">
        <f ca="1">J2108*Table3[[#This Row],[QUANTITY]]</f>
        <v>720</v>
      </c>
      <c r="M2108" s="16">
        <f ca="1">K2108*Table3[[#This Row],[QUANTITY]]*(1-Table3[[#This Row],[DISCOUNT %]])</f>
        <v>777.12899916798779</v>
      </c>
      <c r="N2108" s="3">
        <f>DAY(Table3[[#This Row],[DATE]])</f>
        <v>8</v>
      </c>
      <c r="O2108" s="3" t="str">
        <f>TEXT(Table3[[#This Row],[DATE]],"mmm")</f>
        <v>Oct</v>
      </c>
      <c r="P2108" s="3">
        <f>YEAR(Table3[[#This Row],[DATE]])</f>
        <v>2026</v>
      </c>
    </row>
    <row r="2109" spans="1:16" x14ac:dyDescent="0.3">
      <c r="A2109" s="6">
        <v>46304</v>
      </c>
      <c r="B2109" s="7" t="s">
        <v>1062</v>
      </c>
      <c r="C2109" s="9">
        <f t="shared" ca="1" si="64"/>
        <v>11</v>
      </c>
      <c r="D2109" s="9" t="s">
        <v>2117</v>
      </c>
      <c r="E2109" s="9" t="s">
        <v>2116</v>
      </c>
      <c r="F2109" s="10">
        <f t="shared" ca="1" si="65"/>
        <v>2.3572100534846343E-2</v>
      </c>
      <c r="G2109" s="3" t="str">
        <f>VLOOKUP(Table3[[#This Row],[PRODUCT ID]],Table1[[PRODUCT]:[SELLING PRICE]],1,FALSE)</f>
        <v>Product10</v>
      </c>
      <c r="H2109" s="3" t="str">
        <f>VLOOKUP(Table3[[#This Row],[PRODUCT ID]],Table1[[PRODUCT]:[SELLING PRICE]],2,FALSE)</f>
        <v>Category5</v>
      </c>
      <c r="I2109" s="3" t="str">
        <f>VLOOKUP(Table3[[#This Row],[PRODUCT ID]],Table1[[PRODUCT]:[SELLING PRICE]],3,FALSE)</f>
        <v>Ft</v>
      </c>
      <c r="J2109" s="16">
        <f ca="1">VLOOKUP(Table3[[#This Row],[PRODUCT ID]],Table1[[PRODUCT]:[SELLING PRICE]],4,FALSE)</f>
        <v>21</v>
      </c>
      <c r="K2109" s="16">
        <f ca="1">VLOOKUP(Table3[[#This Row],[PRODUCT ID]],Table1[[PRODUCT]:[SELLING PRICE]],5,FALSE)</f>
        <v>156.00056587947853</v>
      </c>
      <c r="L2109" s="16">
        <f ca="1">J2109*Table3[[#This Row],[QUANTITY]]</f>
        <v>231</v>
      </c>
      <c r="M2109" s="16">
        <f ca="1">K2109*Table3[[#This Row],[QUANTITY]]*(1-Table3[[#This Row],[DISCOUNT %]])</f>
        <v>1675.5563534278199</v>
      </c>
      <c r="N2109" s="3">
        <f>DAY(Table3[[#This Row],[DATE]])</f>
        <v>9</v>
      </c>
      <c r="O2109" s="3" t="str">
        <f>TEXT(Table3[[#This Row],[DATE]],"mmm")</f>
        <v>Oct</v>
      </c>
      <c r="P2109" s="3">
        <f>YEAR(Table3[[#This Row],[DATE]])</f>
        <v>2026</v>
      </c>
    </row>
    <row r="2110" spans="1:16" x14ac:dyDescent="0.3">
      <c r="A2110" s="6">
        <v>46305</v>
      </c>
      <c r="B2110" s="7" t="s">
        <v>1063</v>
      </c>
      <c r="C2110" s="9">
        <f t="shared" ca="1" si="64"/>
        <v>2</v>
      </c>
      <c r="D2110" s="9" t="s">
        <v>2116</v>
      </c>
      <c r="E2110" s="9" t="s">
        <v>2118</v>
      </c>
      <c r="F2110" s="10">
        <f t="shared" ca="1" si="65"/>
        <v>9.3789433889117937E-2</v>
      </c>
      <c r="G2110" s="3" t="str">
        <f>VLOOKUP(Table3[[#This Row],[PRODUCT ID]],Table1[[PRODUCT]:[SELLING PRICE]],1,FALSE)</f>
        <v>Product11</v>
      </c>
      <c r="H2110" s="3" t="str">
        <f>VLOOKUP(Table3[[#This Row],[PRODUCT ID]],Table1[[PRODUCT]:[SELLING PRICE]],2,FALSE)</f>
        <v>Category1</v>
      </c>
      <c r="I2110" s="3" t="str">
        <f>VLOOKUP(Table3[[#This Row],[PRODUCT ID]],Table1[[PRODUCT]:[SELLING PRICE]],3,FALSE)</f>
        <v>No</v>
      </c>
      <c r="J2110" s="16">
        <f ca="1">VLOOKUP(Table3[[#This Row],[PRODUCT ID]],Table1[[PRODUCT]:[SELLING PRICE]],4,FALSE)</f>
        <v>24</v>
      </c>
      <c r="K2110" s="16">
        <f ca="1">VLOOKUP(Table3[[#This Row],[PRODUCT ID]],Table1[[PRODUCT]:[SELLING PRICE]],5,FALSE)</f>
        <v>25.769088182129277</v>
      </c>
      <c r="L2110" s="16">
        <f ca="1">J2110*Table3[[#This Row],[QUANTITY]]</f>
        <v>48</v>
      </c>
      <c r="M2110" s="16">
        <f ca="1">K2110*Table3[[#This Row],[QUANTITY]]*(1-Table3[[#This Row],[DISCOUNT %]])</f>
        <v>46.70443997937722</v>
      </c>
      <c r="N2110" s="3">
        <f>DAY(Table3[[#This Row],[DATE]])</f>
        <v>10</v>
      </c>
      <c r="O2110" s="3" t="str">
        <f>TEXT(Table3[[#This Row],[DATE]],"mmm")</f>
        <v>Oct</v>
      </c>
      <c r="P2110" s="3">
        <f>YEAR(Table3[[#This Row],[DATE]])</f>
        <v>2026</v>
      </c>
    </row>
    <row r="2111" spans="1:16" x14ac:dyDescent="0.3">
      <c r="A2111" s="6">
        <v>46306</v>
      </c>
      <c r="B2111" s="7" t="s">
        <v>1064</v>
      </c>
      <c r="C2111" s="9">
        <f t="shared" ca="1" si="64"/>
        <v>13</v>
      </c>
      <c r="D2111" s="9" t="s">
        <v>2116</v>
      </c>
      <c r="E2111" s="9" t="s">
        <v>2116</v>
      </c>
      <c r="F2111" s="10">
        <f t="shared" ca="1" si="65"/>
        <v>6.678014307837099E-4</v>
      </c>
      <c r="G2111" s="3" t="str">
        <f>VLOOKUP(Table3[[#This Row],[PRODUCT ID]],Table1[[PRODUCT]:[SELLING PRICE]],1,FALSE)</f>
        <v>Product12</v>
      </c>
      <c r="H2111" s="3" t="str">
        <f>VLOOKUP(Table3[[#This Row],[PRODUCT ID]],Table1[[PRODUCT]:[SELLING PRICE]],2,FALSE)</f>
        <v>Category2</v>
      </c>
      <c r="I2111" s="3" t="str">
        <f>VLOOKUP(Table3[[#This Row],[PRODUCT ID]],Table1[[PRODUCT]:[SELLING PRICE]],3,FALSE)</f>
        <v>Kg</v>
      </c>
      <c r="J2111" s="16">
        <f ca="1">VLOOKUP(Table3[[#This Row],[PRODUCT ID]],Table1[[PRODUCT]:[SELLING PRICE]],4,FALSE)</f>
        <v>66</v>
      </c>
      <c r="K2111" s="16">
        <f ca="1">VLOOKUP(Table3[[#This Row],[PRODUCT ID]],Table1[[PRODUCT]:[SELLING PRICE]],5,FALSE)</f>
        <v>222.07923466287838</v>
      </c>
      <c r="L2111" s="16">
        <f ca="1">J2111*Table3[[#This Row],[QUANTITY]]</f>
        <v>858</v>
      </c>
      <c r="M2111" s="16">
        <f ca="1">K2111*Table3[[#This Row],[QUANTITY]]*(1-Table3[[#This Row],[DISCOUNT %]])</f>
        <v>2885.1020878189011</v>
      </c>
      <c r="N2111" s="3">
        <f>DAY(Table3[[#This Row],[DATE]])</f>
        <v>11</v>
      </c>
      <c r="O2111" s="3" t="str">
        <f>TEXT(Table3[[#This Row],[DATE]],"mmm")</f>
        <v>Oct</v>
      </c>
      <c r="P2111" s="3">
        <f>YEAR(Table3[[#This Row],[DATE]])</f>
        <v>2026</v>
      </c>
    </row>
    <row r="2112" spans="1:16" x14ac:dyDescent="0.3">
      <c r="A2112" s="6">
        <v>46307</v>
      </c>
      <c r="B2112" s="7" t="s">
        <v>1065</v>
      </c>
      <c r="C2112" s="9">
        <f t="shared" ca="1" si="64"/>
        <v>9</v>
      </c>
      <c r="D2112" s="9" t="s">
        <v>2116</v>
      </c>
      <c r="E2112" s="9" t="s">
        <v>2116</v>
      </c>
      <c r="F2112" s="10">
        <f t="shared" ca="1" si="65"/>
        <v>1.3242057508771188E-2</v>
      </c>
      <c r="G2112" s="3" t="str">
        <f>VLOOKUP(Table3[[#This Row],[PRODUCT ID]],Table1[[PRODUCT]:[SELLING PRICE]],1,FALSE)</f>
        <v>Product13</v>
      </c>
      <c r="H2112" s="3" t="str">
        <f>VLOOKUP(Table3[[#This Row],[PRODUCT ID]],Table1[[PRODUCT]:[SELLING PRICE]],2,FALSE)</f>
        <v>Category3</v>
      </c>
      <c r="I2112" s="3" t="str">
        <f>VLOOKUP(Table3[[#This Row],[PRODUCT ID]],Table1[[PRODUCT]:[SELLING PRICE]],3,FALSE)</f>
        <v>Kg</v>
      </c>
      <c r="J2112" s="16">
        <f ca="1">VLOOKUP(Table3[[#This Row],[PRODUCT ID]],Table1[[PRODUCT]:[SELLING PRICE]],4,FALSE)</f>
        <v>158</v>
      </c>
      <c r="K2112" s="16">
        <f ca="1">VLOOKUP(Table3[[#This Row],[PRODUCT ID]],Table1[[PRODUCT]:[SELLING PRICE]],5,FALSE)</f>
        <v>200.4647852548045</v>
      </c>
      <c r="L2112" s="16">
        <f ca="1">J2112*Table3[[#This Row],[QUANTITY]]</f>
        <v>1422</v>
      </c>
      <c r="M2112" s="16">
        <f ca="1">K2112*Table3[[#This Row],[QUANTITY]]*(1-Table3[[#This Row],[DISCOUNT %]])</f>
        <v>1780.2919713597923</v>
      </c>
      <c r="N2112" s="3">
        <f>DAY(Table3[[#This Row],[DATE]])</f>
        <v>12</v>
      </c>
      <c r="O2112" s="3" t="str">
        <f>TEXT(Table3[[#This Row],[DATE]],"mmm")</f>
        <v>Oct</v>
      </c>
      <c r="P2112" s="3">
        <f>YEAR(Table3[[#This Row],[DATE]])</f>
        <v>2026</v>
      </c>
    </row>
    <row r="2113" spans="1:16" x14ac:dyDescent="0.3">
      <c r="A2113" s="6">
        <v>46308</v>
      </c>
      <c r="B2113" s="7" t="s">
        <v>1066</v>
      </c>
      <c r="C2113" s="9">
        <f t="shared" ca="1" si="64"/>
        <v>3</v>
      </c>
      <c r="D2113" s="9" t="s">
        <v>2116</v>
      </c>
      <c r="E2113" s="9" t="s">
        <v>2116</v>
      </c>
      <c r="F2113" s="10">
        <f t="shared" ca="1" si="65"/>
        <v>6.8563061958504465E-2</v>
      </c>
      <c r="G2113" s="3" t="str">
        <f>VLOOKUP(Table3[[#This Row],[PRODUCT ID]],Table1[[PRODUCT]:[SELLING PRICE]],1,FALSE)</f>
        <v>Product14</v>
      </c>
      <c r="H2113" s="3" t="str">
        <f>VLOOKUP(Table3[[#This Row],[PRODUCT ID]],Table1[[PRODUCT]:[SELLING PRICE]],2,FALSE)</f>
        <v>Category4</v>
      </c>
      <c r="I2113" s="3" t="str">
        <f>VLOOKUP(Table3[[#This Row],[PRODUCT ID]],Table1[[PRODUCT]:[SELLING PRICE]],3,FALSE)</f>
        <v>Lt</v>
      </c>
      <c r="J2113" s="16">
        <f ca="1">VLOOKUP(Table3[[#This Row],[PRODUCT ID]],Table1[[PRODUCT]:[SELLING PRICE]],4,FALSE)</f>
        <v>221</v>
      </c>
      <c r="K2113" s="16">
        <f ca="1">VLOOKUP(Table3[[#This Row],[PRODUCT ID]],Table1[[PRODUCT]:[SELLING PRICE]],5,FALSE)</f>
        <v>283.73476637718295</v>
      </c>
      <c r="L2113" s="16">
        <f ca="1">J2113*Table3[[#This Row],[QUANTITY]]</f>
        <v>663</v>
      </c>
      <c r="M2113" s="16">
        <f ca="1">K2113*Table3[[#This Row],[QUANTITY]]*(1-Table3[[#This Row],[DISCOUNT %]])</f>
        <v>792.84312603084709</v>
      </c>
      <c r="N2113" s="3">
        <f>DAY(Table3[[#This Row],[DATE]])</f>
        <v>13</v>
      </c>
      <c r="O2113" s="3" t="str">
        <f>TEXT(Table3[[#This Row],[DATE]],"mmm")</f>
        <v>Oct</v>
      </c>
      <c r="P2113" s="3">
        <f>YEAR(Table3[[#This Row],[DATE]])</f>
        <v>2026</v>
      </c>
    </row>
    <row r="2114" spans="1:16" x14ac:dyDescent="0.3">
      <c r="A2114" s="6">
        <v>46309</v>
      </c>
      <c r="B2114" s="7" t="s">
        <v>1067</v>
      </c>
      <c r="C2114" s="9">
        <f t="shared" ca="1" si="64"/>
        <v>6</v>
      </c>
      <c r="D2114" s="9" t="s">
        <v>2115</v>
      </c>
      <c r="E2114" s="9" t="s">
        <v>2116</v>
      </c>
      <c r="F2114" s="10">
        <f t="shared" ca="1" si="65"/>
        <v>5.2407168291033257E-2</v>
      </c>
      <c r="G2114" s="3" t="str">
        <f>VLOOKUP(Table3[[#This Row],[PRODUCT ID]],Table1[[PRODUCT]:[SELLING PRICE]],1,FALSE)</f>
        <v>Product15</v>
      </c>
      <c r="H2114" s="3" t="str">
        <f>VLOOKUP(Table3[[#This Row],[PRODUCT ID]],Table1[[PRODUCT]:[SELLING PRICE]],2,FALSE)</f>
        <v>Category5</v>
      </c>
      <c r="I2114" s="3" t="str">
        <f>VLOOKUP(Table3[[#This Row],[PRODUCT ID]],Table1[[PRODUCT]:[SELLING PRICE]],3,FALSE)</f>
        <v>Kg</v>
      </c>
      <c r="J2114" s="16">
        <f ca="1">VLOOKUP(Table3[[#This Row],[PRODUCT ID]],Table1[[PRODUCT]:[SELLING PRICE]],4,FALSE)</f>
        <v>104</v>
      </c>
      <c r="K2114" s="16">
        <f ca="1">VLOOKUP(Table3[[#This Row],[PRODUCT ID]],Table1[[PRODUCT]:[SELLING PRICE]],5,FALSE)</f>
        <v>58.980935548331935</v>
      </c>
      <c r="L2114" s="16">
        <f ca="1">J2114*Table3[[#This Row],[QUANTITY]]</f>
        <v>624</v>
      </c>
      <c r="M2114" s="16">
        <f ca="1">K2114*Table3[[#This Row],[QUANTITY]]*(1-Table3[[#This Row],[DISCOUNT %]])</f>
        <v>335.33947039852751</v>
      </c>
      <c r="N2114" s="3">
        <f>DAY(Table3[[#This Row],[DATE]])</f>
        <v>14</v>
      </c>
      <c r="O2114" s="3" t="str">
        <f>TEXT(Table3[[#This Row],[DATE]],"mmm")</f>
        <v>Oct</v>
      </c>
      <c r="P2114" s="3">
        <f>YEAR(Table3[[#This Row],[DATE]])</f>
        <v>2026</v>
      </c>
    </row>
    <row r="2115" spans="1:16" x14ac:dyDescent="0.3">
      <c r="A2115" s="6">
        <v>46310</v>
      </c>
      <c r="B2115" s="7" t="s">
        <v>1068</v>
      </c>
      <c r="C2115" s="9">
        <f t="shared" ref="C2115:C2178" ca="1" si="66">RANDBETWEEN(1,15)</f>
        <v>15</v>
      </c>
      <c r="D2115" s="9" t="s">
        <v>2116</v>
      </c>
      <c r="E2115" s="9" t="s">
        <v>2116</v>
      </c>
      <c r="F2115" s="10">
        <f t="shared" ref="F2115:F2178" ca="1" si="67">RAND()*(0.1)</f>
        <v>4.2065152204070816E-3</v>
      </c>
      <c r="G2115" s="3" t="str">
        <f>VLOOKUP(Table3[[#This Row],[PRODUCT ID]],Table1[[PRODUCT]:[SELLING PRICE]],1,FALSE)</f>
        <v>Product16</v>
      </c>
      <c r="H2115" s="3" t="str">
        <f>VLOOKUP(Table3[[#This Row],[PRODUCT ID]],Table1[[PRODUCT]:[SELLING PRICE]],2,FALSE)</f>
        <v>Category1</v>
      </c>
      <c r="I2115" s="3" t="str">
        <f>VLOOKUP(Table3[[#This Row],[PRODUCT ID]],Table1[[PRODUCT]:[SELLING PRICE]],3,FALSE)</f>
        <v>Lt</v>
      </c>
      <c r="J2115" s="16">
        <f ca="1">VLOOKUP(Table3[[#This Row],[PRODUCT ID]],Table1[[PRODUCT]:[SELLING PRICE]],4,FALSE)</f>
        <v>32</v>
      </c>
      <c r="K2115" s="16">
        <f ca="1">VLOOKUP(Table3[[#This Row],[PRODUCT ID]],Table1[[PRODUCT]:[SELLING PRICE]],5,FALSE)</f>
        <v>303.95545437054182</v>
      </c>
      <c r="L2115" s="16">
        <f ca="1">J2115*Table3[[#This Row],[QUANTITY]]</f>
        <v>480</v>
      </c>
      <c r="M2115" s="16">
        <f ca="1">K2115*Table3[[#This Row],[QUANTITY]]*(1-Table3[[#This Row],[DISCOUNT %]])</f>
        <v>4540.1529168810957</v>
      </c>
      <c r="N2115" s="3">
        <f>DAY(Table3[[#This Row],[DATE]])</f>
        <v>15</v>
      </c>
      <c r="O2115" s="3" t="str">
        <f>TEXT(Table3[[#This Row],[DATE]],"mmm")</f>
        <v>Oct</v>
      </c>
      <c r="P2115" s="3">
        <f>YEAR(Table3[[#This Row],[DATE]])</f>
        <v>2026</v>
      </c>
    </row>
    <row r="2116" spans="1:16" x14ac:dyDescent="0.3">
      <c r="A2116" s="6">
        <v>46311</v>
      </c>
      <c r="B2116" s="7" t="s">
        <v>1069</v>
      </c>
      <c r="C2116" s="9">
        <f t="shared" ca="1" si="66"/>
        <v>1</v>
      </c>
      <c r="D2116" s="9" t="s">
        <v>2117</v>
      </c>
      <c r="E2116" s="9" t="s">
        <v>2118</v>
      </c>
      <c r="F2116" s="10">
        <f t="shared" ca="1" si="67"/>
        <v>9.9430928601514923E-2</v>
      </c>
      <c r="G2116" s="3" t="str">
        <f>VLOOKUP(Table3[[#This Row],[PRODUCT ID]],Table1[[PRODUCT]:[SELLING PRICE]],1,FALSE)</f>
        <v>Product17</v>
      </c>
      <c r="H2116" s="3" t="str">
        <f>VLOOKUP(Table3[[#This Row],[PRODUCT ID]],Table1[[PRODUCT]:[SELLING PRICE]],2,FALSE)</f>
        <v>Category2</v>
      </c>
      <c r="I2116" s="3" t="str">
        <f>VLOOKUP(Table3[[#This Row],[PRODUCT ID]],Table1[[PRODUCT]:[SELLING PRICE]],3,FALSE)</f>
        <v>Ft</v>
      </c>
      <c r="J2116" s="16">
        <f ca="1">VLOOKUP(Table3[[#This Row],[PRODUCT ID]],Table1[[PRODUCT]:[SELLING PRICE]],4,FALSE)</f>
        <v>157</v>
      </c>
      <c r="K2116" s="16">
        <f ca="1">VLOOKUP(Table3[[#This Row],[PRODUCT ID]],Table1[[PRODUCT]:[SELLING PRICE]],5,FALSE)</f>
        <v>125.37005631311519</v>
      </c>
      <c r="L2116" s="16">
        <f ca="1">J2116*Table3[[#This Row],[QUANTITY]]</f>
        <v>157</v>
      </c>
      <c r="M2116" s="16">
        <f ca="1">K2116*Table3[[#This Row],[QUANTITY]]*(1-Table3[[#This Row],[DISCOUNT %]])</f>
        <v>112.90439519507792</v>
      </c>
      <c r="N2116" s="3">
        <f>DAY(Table3[[#This Row],[DATE]])</f>
        <v>16</v>
      </c>
      <c r="O2116" s="3" t="str">
        <f>TEXT(Table3[[#This Row],[DATE]],"mmm")</f>
        <v>Oct</v>
      </c>
      <c r="P2116" s="3">
        <f>YEAR(Table3[[#This Row],[DATE]])</f>
        <v>2026</v>
      </c>
    </row>
    <row r="2117" spans="1:16" x14ac:dyDescent="0.3">
      <c r="A2117" s="6">
        <v>46312</v>
      </c>
      <c r="B2117" s="7" t="s">
        <v>1070</v>
      </c>
      <c r="C2117" s="9">
        <f t="shared" ca="1" si="66"/>
        <v>8</v>
      </c>
      <c r="D2117" s="9" t="s">
        <v>2115</v>
      </c>
      <c r="E2117" s="9" t="s">
        <v>2118</v>
      </c>
      <c r="F2117" s="10">
        <f t="shared" ca="1" si="67"/>
        <v>4.1781912118040504E-3</v>
      </c>
      <c r="G2117" s="3" t="str">
        <f>VLOOKUP(Table3[[#This Row],[PRODUCT ID]],Table1[[PRODUCT]:[SELLING PRICE]],1,FALSE)</f>
        <v>Product18</v>
      </c>
      <c r="H2117" s="3" t="str">
        <f>VLOOKUP(Table3[[#This Row],[PRODUCT ID]],Table1[[PRODUCT]:[SELLING PRICE]],2,FALSE)</f>
        <v>Category3</v>
      </c>
      <c r="I2117" s="3" t="str">
        <f>VLOOKUP(Table3[[#This Row],[PRODUCT ID]],Table1[[PRODUCT]:[SELLING PRICE]],3,FALSE)</f>
        <v>Kg</v>
      </c>
      <c r="J2117" s="16">
        <f ca="1">VLOOKUP(Table3[[#This Row],[PRODUCT ID]],Table1[[PRODUCT]:[SELLING PRICE]],4,FALSE)</f>
        <v>196</v>
      </c>
      <c r="K2117" s="16">
        <f ca="1">VLOOKUP(Table3[[#This Row],[PRODUCT ID]],Table1[[PRODUCT]:[SELLING PRICE]],5,FALSE)</f>
        <v>299.94607549904163</v>
      </c>
      <c r="L2117" s="16">
        <f ca="1">J2117*Table3[[#This Row],[QUANTITY]]</f>
        <v>1568</v>
      </c>
      <c r="M2117" s="16">
        <f ca="1">K2117*Table3[[#This Row],[QUANTITY]]*(1-Table3[[#This Row],[DISCOUNT %]])</f>
        <v>2389.5427475390111</v>
      </c>
      <c r="N2117" s="3">
        <f>DAY(Table3[[#This Row],[DATE]])</f>
        <v>17</v>
      </c>
      <c r="O2117" s="3" t="str">
        <f>TEXT(Table3[[#This Row],[DATE]],"mmm")</f>
        <v>Oct</v>
      </c>
      <c r="P2117" s="3">
        <f>YEAR(Table3[[#This Row],[DATE]])</f>
        <v>2026</v>
      </c>
    </row>
    <row r="2118" spans="1:16" x14ac:dyDescent="0.3">
      <c r="A2118" s="6">
        <v>46313</v>
      </c>
      <c r="B2118" s="7" t="s">
        <v>1071</v>
      </c>
      <c r="C2118" s="9">
        <f t="shared" ca="1" si="66"/>
        <v>7</v>
      </c>
      <c r="D2118" s="9" t="s">
        <v>2115</v>
      </c>
      <c r="E2118" s="9" t="s">
        <v>2116</v>
      </c>
      <c r="F2118" s="10">
        <f t="shared" ca="1" si="67"/>
        <v>6.2984496249714889E-2</v>
      </c>
      <c r="G2118" s="3" t="str">
        <f>VLOOKUP(Table3[[#This Row],[PRODUCT ID]],Table1[[PRODUCT]:[SELLING PRICE]],1,FALSE)</f>
        <v>Product19</v>
      </c>
      <c r="H2118" s="3" t="str">
        <f>VLOOKUP(Table3[[#This Row],[PRODUCT ID]],Table1[[PRODUCT]:[SELLING PRICE]],2,FALSE)</f>
        <v>Category4</v>
      </c>
      <c r="I2118" s="3" t="str">
        <f>VLOOKUP(Table3[[#This Row],[PRODUCT ID]],Table1[[PRODUCT]:[SELLING PRICE]],3,FALSE)</f>
        <v>No</v>
      </c>
      <c r="J2118" s="16">
        <f ca="1">VLOOKUP(Table3[[#This Row],[PRODUCT ID]],Table1[[PRODUCT]:[SELLING PRICE]],4,FALSE)</f>
        <v>142</v>
      </c>
      <c r="K2118" s="16">
        <f ca="1">VLOOKUP(Table3[[#This Row],[PRODUCT ID]],Table1[[PRODUCT]:[SELLING PRICE]],5,FALSE)</f>
        <v>125.75196199545395</v>
      </c>
      <c r="L2118" s="16">
        <f ca="1">J2118*Table3[[#This Row],[QUANTITY]]</f>
        <v>994</v>
      </c>
      <c r="M2118" s="16">
        <f ca="1">K2118*Table3[[#This Row],[QUANTITY]]*(1-Table3[[#This Row],[DISCOUNT %]])</f>
        <v>824.82076611729894</v>
      </c>
      <c r="N2118" s="3">
        <f>DAY(Table3[[#This Row],[DATE]])</f>
        <v>18</v>
      </c>
      <c r="O2118" s="3" t="str">
        <f>TEXT(Table3[[#This Row],[DATE]],"mmm")</f>
        <v>Oct</v>
      </c>
      <c r="P2118" s="3">
        <f>YEAR(Table3[[#This Row],[DATE]])</f>
        <v>2026</v>
      </c>
    </row>
    <row r="2119" spans="1:16" x14ac:dyDescent="0.3">
      <c r="A2119" s="6">
        <v>46314</v>
      </c>
      <c r="B2119" s="7" t="s">
        <v>1072</v>
      </c>
      <c r="C2119" s="9">
        <f t="shared" ca="1" si="66"/>
        <v>11</v>
      </c>
      <c r="D2119" s="9" t="s">
        <v>2115</v>
      </c>
      <c r="E2119" s="9" t="s">
        <v>2116</v>
      </c>
      <c r="F2119" s="10">
        <f t="shared" ca="1" si="67"/>
        <v>9.4968593502297916E-2</v>
      </c>
      <c r="G2119" s="3" t="str">
        <f>VLOOKUP(Table3[[#This Row],[PRODUCT ID]],Table1[[PRODUCT]:[SELLING PRICE]],1,FALSE)</f>
        <v>Product20</v>
      </c>
      <c r="H2119" s="3" t="str">
        <f>VLOOKUP(Table3[[#This Row],[PRODUCT ID]],Table1[[PRODUCT]:[SELLING PRICE]],2,FALSE)</f>
        <v>Category5</v>
      </c>
      <c r="I2119" s="3" t="str">
        <f>VLOOKUP(Table3[[#This Row],[PRODUCT ID]],Table1[[PRODUCT]:[SELLING PRICE]],3,FALSE)</f>
        <v>No</v>
      </c>
      <c r="J2119" s="16">
        <f ca="1">VLOOKUP(Table3[[#This Row],[PRODUCT ID]],Table1[[PRODUCT]:[SELLING PRICE]],4,FALSE)</f>
        <v>102</v>
      </c>
      <c r="K2119" s="16">
        <f ca="1">VLOOKUP(Table3[[#This Row],[PRODUCT ID]],Table1[[PRODUCT]:[SELLING PRICE]],5,FALSE)</f>
        <v>147.68548043905469</v>
      </c>
      <c r="L2119" s="16">
        <f ca="1">J2119*Table3[[#This Row],[QUANTITY]]</f>
        <v>1122</v>
      </c>
      <c r="M2119" s="16">
        <f ca="1">K2119*Table3[[#This Row],[QUANTITY]]*(1-Table3[[#This Row],[DISCOUNT %]])</f>
        <v>1470.259978891512</v>
      </c>
      <c r="N2119" s="3">
        <f>DAY(Table3[[#This Row],[DATE]])</f>
        <v>19</v>
      </c>
      <c r="O2119" s="3" t="str">
        <f>TEXT(Table3[[#This Row],[DATE]],"mmm")</f>
        <v>Oct</v>
      </c>
      <c r="P2119" s="3">
        <f>YEAR(Table3[[#This Row],[DATE]])</f>
        <v>2026</v>
      </c>
    </row>
    <row r="2120" spans="1:16" x14ac:dyDescent="0.3">
      <c r="A2120" s="6">
        <v>46315</v>
      </c>
      <c r="B2120" s="7" t="s">
        <v>1073</v>
      </c>
      <c r="C2120" s="9">
        <f t="shared" ca="1" si="66"/>
        <v>6</v>
      </c>
      <c r="D2120" s="9" t="s">
        <v>2116</v>
      </c>
      <c r="E2120" s="9" t="s">
        <v>2116</v>
      </c>
      <c r="F2120" s="10">
        <f t="shared" ca="1" si="67"/>
        <v>1.7188026850985751E-3</v>
      </c>
      <c r="G2120" s="3" t="str">
        <f>VLOOKUP(Table3[[#This Row],[PRODUCT ID]],Table1[[PRODUCT]:[SELLING PRICE]],1,FALSE)</f>
        <v>Product21</v>
      </c>
      <c r="H2120" s="3" t="str">
        <f>VLOOKUP(Table3[[#This Row],[PRODUCT ID]],Table1[[PRODUCT]:[SELLING PRICE]],2,FALSE)</f>
        <v>Category1</v>
      </c>
      <c r="I2120" s="3" t="str">
        <f>VLOOKUP(Table3[[#This Row],[PRODUCT ID]],Table1[[PRODUCT]:[SELLING PRICE]],3,FALSE)</f>
        <v>Ft</v>
      </c>
      <c r="J2120" s="16">
        <f ca="1">VLOOKUP(Table3[[#This Row],[PRODUCT ID]],Table1[[PRODUCT]:[SELLING PRICE]],4,FALSE)</f>
        <v>247</v>
      </c>
      <c r="K2120" s="16">
        <f ca="1">VLOOKUP(Table3[[#This Row],[PRODUCT ID]],Table1[[PRODUCT]:[SELLING PRICE]],5,FALSE)</f>
        <v>238.23776148463389</v>
      </c>
      <c r="L2120" s="16">
        <f ca="1">J2120*Table3[[#This Row],[QUANTITY]]</f>
        <v>1482</v>
      </c>
      <c r="M2120" s="16">
        <f ca="1">K2120*Table3[[#This Row],[QUANTITY]]*(1-Table3[[#This Row],[DISCOUNT %]])</f>
        <v>1426.9696666830134</v>
      </c>
      <c r="N2120" s="3">
        <f>DAY(Table3[[#This Row],[DATE]])</f>
        <v>20</v>
      </c>
      <c r="O2120" s="3" t="str">
        <f>TEXT(Table3[[#This Row],[DATE]],"mmm")</f>
        <v>Oct</v>
      </c>
      <c r="P2120" s="3">
        <f>YEAR(Table3[[#This Row],[DATE]])</f>
        <v>2026</v>
      </c>
    </row>
    <row r="2121" spans="1:16" x14ac:dyDescent="0.3">
      <c r="A2121" s="6">
        <v>46316</v>
      </c>
      <c r="B2121" s="7" t="s">
        <v>1074</v>
      </c>
      <c r="C2121" s="9">
        <f t="shared" ca="1" si="66"/>
        <v>9</v>
      </c>
      <c r="D2121" s="9" t="s">
        <v>2116</v>
      </c>
      <c r="E2121" s="9" t="s">
        <v>2116</v>
      </c>
      <c r="F2121" s="10">
        <f t="shared" ca="1" si="67"/>
        <v>5.8585185697393252E-2</v>
      </c>
      <c r="G2121" s="3" t="str">
        <f>VLOOKUP(Table3[[#This Row],[PRODUCT ID]],Table1[[PRODUCT]:[SELLING PRICE]],1,FALSE)</f>
        <v>Product22</v>
      </c>
      <c r="H2121" s="3" t="str">
        <f>VLOOKUP(Table3[[#This Row],[PRODUCT ID]],Table1[[PRODUCT]:[SELLING PRICE]],2,FALSE)</f>
        <v>Category2</v>
      </c>
      <c r="I2121" s="3" t="str">
        <f>VLOOKUP(Table3[[#This Row],[PRODUCT ID]],Table1[[PRODUCT]:[SELLING PRICE]],3,FALSE)</f>
        <v>No</v>
      </c>
      <c r="J2121" s="16">
        <f ca="1">VLOOKUP(Table3[[#This Row],[PRODUCT ID]],Table1[[PRODUCT]:[SELLING PRICE]],4,FALSE)</f>
        <v>90</v>
      </c>
      <c r="K2121" s="16">
        <f ca="1">VLOOKUP(Table3[[#This Row],[PRODUCT ID]],Table1[[PRODUCT]:[SELLING PRICE]],5,FALSE)</f>
        <v>184.53523440042002</v>
      </c>
      <c r="L2121" s="16">
        <f ca="1">J2121*Table3[[#This Row],[QUANTITY]]</f>
        <v>810</v>
      </c>
      <c r="M2121" s="16">
        <f ca="1">K2121*Table3[[#This Row],[QUANTITY]]*(1-Table3[[#This Row],[DISCOUNT %]])</f>
        <v>1563.5178308282348</v>
      </c>
      <c r="N2121" s="3">
        <f>DAY(Table3[[#This Row],[DATE]])</f>
        <v>21</v>
      </c>
      <c r="O2121" s="3" t="str">
        <f>TEXT(Table3[[#This Row],[DATE]],"mmm")</f>
        <v>Oct</v>
      </c>
      <c r="P2121" s="3">
        <f>YEAR(Table3[[#This Row],[DATE]])</f>
        <v>2026</v>
      </c>
    </row>
    <row r="2122" spans="1:16" x14ac:dyDescent="0.3">
      <c r="A2122" s="6">
        <v>46317</v>
      </c>
      <c r="B2122" s="7" t="s">
        <v>1075</v>
      </c>
      <c r="C2122" s="9">
        <f t="shared" ca="1" si="66"/>
        <v>9</v>
      </c>
      <c r="D2122" s="9" t="s">
        <v>2116</v>
      </c>
      <c r="E2122" s="9" t="s">
        <v>2118</v>
      </c>
      <c r="F2122" s="10">
        <f t="shared" ca="1" si="67"/>
        <v>6.2175144553147793E-2</v>
      </c>
      <c r="G2122" s="3" t="str">
        <f>VLOOKUP(Table3[[#This Row],[PRODUCT ID]],Table1[[PRODUCT]:[SELLING PRICE]],1,FALSE)</f>
        <v>Product23</v>
      </c>
      <c r="H2122" s="3" t="str">
        <f>VLOOKUP(Table3[[#This Row],[PRODUCT ID]],Table1[[PRODUCT]:[SELLING PRICE]],2,FALSE)</f>
        <v>Category3</v>
      </c>
      <c r="I2122" s="3" t="str">
        <f>VLOOKUP(Table3[[#This Row],[PRODUCT ID]],Table1[[PRODUCT]:[SELLING PRICE]],3,FALSE)</f>
        <v>Kg</v>
      </c>
      <c r="J2122" s="16">
        <f ca="1">VLOOKUP(Table3[[#This Row],[PRODUCT ID]],Table1[[PRODUCT]:[SELLING PRICE]],4,FALSE)</f>
        <v>143</v>
      </c>
      <c r="K2122" s="16">
        <f ca="1">VLOOKUP(Table3[[#This Row],[PRODUCT ID]],Table1[[PRODUCT]:[SELLING PRICE]],5,FALSE)</f>
        <v>150.54302276834994</v>
      </c>
      <c r="L2122" s="16">
        <f ca="1">J2122*Table3[[#This Row],[QUANTITY]]</f>
        <v>1287</v>
      </c>
      <c r="M2122" s="16">
        <f ca="1">K2122*Table3[[#This Row],[QUANTITY]]*(1-Table3[[#This Row],[DISCOUNT %]])</f>
        <v>1270.6468970963399</v>
      </c>
      <c r="N2122" s="3">
        <f>DAY(Table3[[#This Row],[DATE]])</f>
        <v>22</v>
      </c>
      <c r="O2122" s="3" t="str">
        <f>TEXT(Table3[[#This Row],[DATE]],"mmm")</f>
        <v>Oct</v>
      </c>
      <c r="P2122" s="3">
        <f>YEAR(Table3[[#This Row],[DATE]])</f>
        <v>2026</v>
      </c>
    </row>
    <row r="2123" spans="1:16" x14ac:dyDescent="0.3">
      <c r="A2123" s="6">
        <v>46318</v>
      </c>
      <c r="B2123" s="7" t="s">
        <v>1076</v>
      </c>
      <c r="C2123" s="9">
        <f t="shared" ca="1" si="66"/>
        <v>13</v>
      </c>
      <c r="D2123" s="9" t="s">
        <v>2115</v>
      </c>
      <c r="E2123" s="9" t="s">
        <v>2116</v>
      </c>
      <c r="F2123" s="10">
        <f t="shared" ca="1" si="67"/>
        <v>4.1396574476264582E-2</v>
      </c>
      <c r="G2123" s="3" t="str">
        <f>VLOOKUP(Table3[[#This Row],[PRODUCT ID]],Table1[[PRODUCT]:[SELLING PRICE]],1,FALSE)</f>
        <v>Product24</v>
      </c>
      <c r="H2123" s="3" t="str">
        <f>VLOOKUP(Table3[[#This Row],[PRODUCT ID]],Table1[[PRODUCT]:[SELLING PRICE]],2,FALSE)</f>
        <v>Category4</v>
      </c>
      <c r="I2123" s="3" t="str">
        <f>VLOOKUP(Table3[[#This Row],[PRODUCT ID]],Table1[[PRODUCT]:[SELLING PRICE]],3,FALSE)</f>
        <v>Kg</v>
      </c>
      <c r="J2123" s="16">
        <f ca="1">VLOOKUP(Table3[[#This Row],[PRODUCT ID]],Table1[[PRODUCT]:[SELLING PRICE]],4,FALSE)</f>
        <v>196</v>
      </c>
      <c r="K2123" s="16">
        <f ca="1">VLOOKUP(Table3[[#This Row],[PRODUCT ID]],Table1[[PRODUCT]:[SELLING PRICE]],5,FALSE)</f>
        <v>166.65959987121352</v>
      </c>
      <c r="L2123" s="16">
        <f ca="1">J2123*Table3[[#This Row],[QUANTITY]]</f>
        <v>2548</v>
      </c>
      <c r="M2123" s="16">
        <f ca="1">K2123*Table3[[#This Row],[QUANTITY]]*(1-Table3[[#This Row],[DISCOUNT %]])</f>
        <v>2076.886023328485</v>
      </c>
      <c r="N2123" s="3">
        <f>DAY(Table3[[#This Row],[DATE]])</f>
        <v>23</v>
      </c>
      <c r="O2123" s="3" t="str">
        <f>TEXT(Table3[[#This Row],[DATE]],"mmm")</f>
        <v>Oct</v>
      </c>
      <c r="P2123" s="3">
        <f>YEAR(Table3[[#This Row],[DATE]])</f>
        <v>2026</v>
      </c>
    </row>
    <row r="2124" spans="1:16" x14ac:dyDescent="0.3">
      <c r="A2124" s="6">
        <v>46319</v>
      </c>
      <c r="B2124" s="7" t="s">
        <v>1077</v>
      </c>
      <c r="C2124" s="9">
        <f t="shared" ca="1" si="66"/>
        <v>13</v>
      </c>
      <c r="D2124" s="9" t="s">
        <v>2117</v>
      </c>
      <c r="E2124" s="9" t="s">
        <v>2116</v>
      </c>
      <c r="F2124" s="10">
        <f t="shared" ca="1" si="67"/>
        <v>9.3711275857330772E-2</v>
      </c>
      <c r="G2124" s="3" t="str">
        <f>VLOOKUP(Table3[[#This Row],[PRODUCT ID]],Table1[[PRODUCT]:[SELLING PRICE]],1,FALSE)</f>
        <v>Product25</v>
      </c>
      <c r="H2124" s="3" t="str">
        <f>VLOOKUP(Table3[[#This Row],[PRODUCT ID]],Table1[[PRODUCT]:[SELLING PRICE]],2,FALSE)</f>
        <v>Category1</v>
      </c>
      <c r="I2124" s="3" t="str">
        <f>VLOOKUP(Table3[[#This Row],[PRODUCT ID]],Table1[[PRODUCT]:[SELLING PRICE]],3,FALSE)</f>
        <v>Lt</v>
      </c>
      <c r="J2124" s="16">
        <f ca="1">VLOOKUP(Table3[[#This Row],[PRODUCT ID]],Table1[[PRODUCT]:[SELLING PRICE]],4,FALSE)</f>
        <v>149</v>
      </c>
      <c r="K2124" s="16">
        <f ca="1">VLOOKUP(Table3[[#This Row],[PRODUCT ID]],Table1[[PRODUCT]:[SELLING PRICE]],5,FALSE)</f>
        <v>26.697053128833058</v>
      </c>
      <c r="L2124" s="16">
        <f ca="1">J2124*Table3[[#This Row],[QUANTITY]]</f>
        <v>1937</v>
      </c>
      <c r="M2124" s="16">
        <f ca="1">K2124*Table3[[#This Row],[QUANTITY]]*(1-Table3[[#This Row],[DISCOUNT %]])</f>
        <v>314.53809684048923</v>
      </c>
      <c r="N2124" s="3">
        <f>DAY(Table3[[#This Row],[DATE]])</f>
        <v>24</v>
      </c>
      <c r="O2124" s="3" t="str">
        <f>TEXT(Table3[[#This Row],[DATE]],"mmm")</f>
        <v>Oct</v>
      </c>
      <c r="P2124" s="3">
        <f>YEAR(Table3[[#This Row],[DATE]])</f>
        <v>2026</v>
      </c>
    </row>
    <row r="2125" spans="1:16" x14ac:dyDescent="0.3">
      <c r="A2125" s="6">
        <v>46320</v>
      </c>
      <c r="B2125" s="7" t="s">
        <v>1078</v>
      </c>
      <c r="C2125" s="9">
        <f t="shared" ca="1" si="66"/>
        <v>10</v>
      </c>
      <c r="D2125" s="9" t="s">
        <v>2117</v>
      </c>
      <c r="E2125" s="9" t="s">
        <v>2116</v>
      </c>
      <c r="F2125" s="10">
        <f t="shared" ca="1" si="67"/>
        <v>1.1448560635289385E-2</v>
      </c>
      <c r="G2125" s="3" t="str">
        <f>VLOOKUP(Table3[[#This Row],[PRODUCT ID]],Table1[[PRODUCT]:[SELLING PRICE]],1,FALSE)</f>
        <v>Product26</v>
      </c>
      <c r="H2125" s="3" t="str">
        <f>VLOOKUP(Table3[[#This Row],[PRODUCT ID]],Table1[[PRODUCT]:[SELLING PRICE]],2,FALSE)</f>
        <v>Category2</v>
      </c>
      <c r="I2125" s="3" t="str">
        <f>VLOOKUP(Table3[[#This Row],[PRODUCT ID]],Table1[[PRODUCT]:[SELLING PRICE]],3,FALSE)</f>
        <v>Kg</v>
      </c>
      <c r="J2125" s="16">
        <f ca="1">VLOOKUP(Table3[[#This Row],[PRODUCT ID]],Table1[[PRODUCT]:[SELLING PRICE]],4,FALSE)</f>
        <v>95</v>
      </c>
      <c r="K2125" s="16">
        <f ca="1">VLOOKUP(Table3[[#This Row],[PRODUCT ID]],Table1[[PRODUCT]:[SELLING PRICE]],5,FALSE)</f>
        <v>109.75977780908619</v>
      </c>
      <c r="L2125" s="16">
        <f ca="1">J2125*Table3[[#This Row],[QUANTITY]]</f>
        <v>950</v>
      </c>
      <c r="M2125" s="16">
        <f ca="1">K2125*Table3[[#This Row],[QUANTITY]]*(1-Table3[[#This Row],[DISCOUNT %]])</f>
        <v>1085.0318633752297</v>
      </c>
      <c r="N2125" s="3">
        <f>DAY(Table3[[#This Row],[DATE]])</f>
        <v>25</v>
      </c>
      <c r="O2125" s="3" t="str">
        <f>TEXT(Table3[[#This Row],[DATE]],"mmm")</f>
        <v>Oct</v>
      </c>
      <c r="P2125" s="3">
        <f>YEAR(Table3[[#This Row],[DATE]])</f>
        <v>2026</v>
      </c>
    </row>
    <row r="2126" spans="1:16" x14ac:dyDescent="0.3">
      <c r="A2126" s="6">
        <v>46321</v>
      </c>
      <c r="B2126" s="7" t="s">
        <v>1079</v>
      </c>
      <c r="C2126" s="9">
        <f t="shared" ca="1" si="66"/>
        <v>12</v>
      </c>
      <c r="D2126" s="9" t="s">
        <v>2116</v>
      </c>
      <c r="E2126" s="9" t="s">
        <v>2116</v>
      </c>
      <c r="F2126" s="10">
        <f t="shared" ca="1" si="67"/>
        <v>2.6528722363540081E-2</v>
      </c>
      <c r="G2126" s="3" t="str">
        <f>VLOOKUP(Table3[[#This Row],[PRODUCT ID]],Table1[[PRODUCT]:[SELLING PRICE]],1,FALSE)</f>
        <v>Product27</v>
      </c>
      <c r="H2126" s="3" t="str">
        <f>VLOOKUP(Table3[[#This Row],[PRODUCT ID]],Table1[[PRODUCT]:[SELLING PRICE]],2,FALSE)</f>
        <v>Category3</v>
      </c>
      <c r="I2126" s="3" t="str">
        <f>VLOOKUP(Table3[[#This Row],[PRODUCT ID]],Table1[[PRODUCT]:[SELLING PRICE]],3,FALSE)</f>
        <v>Lt</v>
      </c>
      <c r="J2126" s="16">
        <f ca="1">VLOOKUP(Table3[[#This Row],[PRODUCT ID]],Table1[[PRODUCT]:[SELLING PRICE]],4,FALSE)</f>
        <v>63</v>
      </c>
      <c r="K2126" s="16">
        <f ca="1">VLOOKUP(Table3[[#This Row],[PRODUCT ID]],Table1[[PRODUCT]:[SELLING PRICE]],5,FALSE)</f>
        <v>154.66982372674411</v>
      </c>
      <c r="L2126" s="16">
        <f ca="1">J2126*Table3[[#This Row],[QUANTITY]]</f>
        <v>756</v>
      </c>
      <c r="M2126" s="16">
        <f ca="1">K2126*Table3[[#This Row],[QUANTITY]]*(1-Table3[[#This Row],[DISCOUNT %]])</f>
        <v>1806.7995709809557</v>
      </c>
      <c r="N2126" s="3">
        <f>DAY(Table3[[#This Row],[DATE]])</f>
        <v>26</v>
      </c>
      <c r="O2126" s="3" t="str">
        <f>TEXT(Table3[[#This Row],[DATE]],"mmm")</f>
        <v>Oct</v>
      </c>
      <c r="P2126" s="3">
        <f>YEAR(Table3[[#This Row],[DATE]])</f>
        <v>2026</v>
      </c>
    </row>
    <row r="2127" spans="1:16" x14ac:dyDescent="0.3">
      <c r="A2127" s="6">
        <v>46322</v>
      </c>
      <c r="B2127" s="7" t="s">
        <v>1080</v>
      </c>
      <c r="C2127" s="9">
        <f t="shared" ca="1" si="66"/>
        <v>6</v>
      </c>
      <c r="D2127" s="9" t="s">
        <v>2116</v>
      </c>
      <c r="E2127" s="9" t="s">
        <v>2116</v>
      </c>
      <c r="F2127" s="10">
        <f t="shared" ca="1" si="67"/>
        <v>9.2388867547144066E-2</v>
      </c>
      <c r="G2127" s="3" t="str">
        <f>VLOOKUP(Table3[[#This Row],[PRODUCT ID]],Table1[[PRODUCT]:[SELLING PRICE]],1,FALSE)</f>
        <v>Product28</v>
      </c>
      <c r="H2127" s="3" t="str">
        <f>VLOOKUP(Table3[[#This Row],[PRODUCT ID]],Table1[[PRODUCT]:[SELLING PRICE]],2,FALSE)</f>
        <v>Category4</v>
      </c>
      <c r="I2127" s="3" t="str">
        <f>VLOOKUP(Table3[[#This Row],[PRODUCT ID]],Table1[[PRODUCT]:[SELLING PRICE]],3,FALSE)</f>
        <v>Ft</v>
      </c>
      <c r="J2127" s="16">
        <f ca="1">VLOOKUP(Table3[[#This Row],[PRODUCT ID]],Table1[[PRODUCT]:[SELLING PRICE]],4,FALSE)</f>
        <v>247</v>
      </c>
      <c r="K2127" s="16">
        <f ca="1">VLOOKUP(Table3[[#This Row],[PRODUCT ID]],Table1[[PRODUCT]:[SELLING PRICE]],5,FALSE)</f>
        <v>158.43892981970592</v>
      </c>
      <c r="L2127" s="16">
        <f ca="1">J2127*Table3[[#This Row],[QUANTITY]]</f>
        <v>1482</v>
      </c>
      <c r="M2127" s="16">
        <f ca="1">K2127*Table3[[#This Row],[QUANTITY]]*(1-Table3[[#This Row],[DISCOUNT %]])</f>
        <v>862.80561910969118</v>
      </c>
      <c r="N2127" s="3">
        <f>DAY(Table3[[#This Row],[DATE]])</f>
        <v>27</v>
      </c>
      <c r="O2127" s="3" t="str">
        <f>TEXT(Table3[[#This Row],[DATE]],"mmm")</f>
        <v>Oct</v>
      </c>
      <c r="P2127" s="3">
        <f>YEAR(Table3[[#This Row],[DATE]])</f>
        <v>2026</v>
      </c>
    </row>
    <row r="2128" spans="1:16" x14ac:dyDescent="0.3">
      <c r="A2128" s="6">
        <v>46323</v>
      </c>
      <c r="B2128" s="7" t="s">
        <v>1081</v>
      </c>
      <c r="C2128" s="9">
        <f t="shared" ca="1" si="66"/>
        <v>10</v>
      </c>
      <c r="D2128" s="9" t="s">
        <v>2116</v>
      </c>
      <c r="E2128" s="9" t="s">
        <v>2118</v>
      </c>
      <c r="F2128" s="10">
        <f t="shared" ca="1" si="67"/>
        <v>1.451163808934075E-2</v>
      </c>
      <c r="G2128" s="3" t="str">
        <f>VLOOKUP(Table3[[#This Row],[PRODUCT ID]],Table1[[PRODUCT]:[SELLING PRICE]],1,FALSE)</f>
        <v>Product29</v>
      </c>
      <c r="H2128" s="3" t="str">
        <f>VLOOKUP(Table3[[#This Row],[PRODUCT ID]],Table1[[PRODUCT]:[SELLING PRICE]],2,FALSE)</f>
        <v>Category5</v>
      </c>
      <c r="I2128" s="3" t="str">
        <f>VLOOKUP(Table3[[#This Row],[PRODUCT ID]],Table1[[PRODUCT]:[SELLING PRICE]],3,FALSE)</f>
        <v>Kg</v>
      </c>
      <c r="J2128" s="16">
        <f ca="1">VLOOKUP(Table3[[#This Row],[PRODUCT ID]],Table1[[PRODUCT]:[SELLING PRICE]],4,FALSE)</f>
        <v>126</v>
      </c>
      <c r="K2128" s="16">
        <f ca="1">VLOOKUP(Table3[[#This Row],[PRODUCT ID]],Table1[[PRODUCT]:[SELLING PRICE]],5,FALSE)</f>
        <v>292.85180397155403</v>
      </c>
      <c r="L2128" s="16">
        <f ca="1">J2128*Table3[[#This Row],[QUANTITY]]</f>
        <v>1260</v>
      </c>
      <c r="M2128" s="16">
        <f ca="1">K2128*Table3[[#This Row],[QUANTITY]]*(1-Table3[[#This Row],[DISCOUNT %]])</f>
        <v>2886.0204457850828</v>
      </c>
      <c r="N2128" s="3">
        <f>DAY(Table3[[#This Row],[DATE]])</f>
        <v>28</v>
      </c>
      <c r="O2128" s="3" t="str">
        <f>TEXT(Table3[[#This Row],[DATE]],"mmm")</f>
        <v>Oct</v>
      </c>
      <c r="P2128" s="3">
        <f>YEAR(Table3[[#This Row],[DATE]])</f>
        <v>2026</v>
      </c>
    </row>
    <row r="2129" spans="1:16" x14ac:dyDescent="0.3">
      <c r="A2129" s="6">
        <v>46324</v>
      </c>
      <c r="B2129" s="7" t="s">
        <v>1082</v>
      </c>
      <c r="C2129" s="9">
        <f t="shared" ca="1" si="66"/>
        <v>12</v>
      </c>
      <c r="D2129" s="9" t="s">
        <v>2116</v>
      </c>
      <c r="E2129" s="9" t="s">
        <v>2118</v>
      </c>
      <c r="F2129" s="10">
        <f t="shared" ca="1" si="67"/>
        <v>7.8052939891360321E-2</v>
      </c>
      <c r="G2129" s="3" t="str">
        <f>VLOOKUP(Table3[[#This Row],[PRODUCT ID]],Table1[[PRODUCT]:[SELLING PRICE]],1,FALSE)</f>
        <v>Product30</v>
      </c>
      <c r="H2129" s="3" t="str">
        <f>VLOOKUP(Table3[[#This Row],[PRODUCT ID]],Table1[[PRODUCT]:[SELLING PRICE]],2,FALSE)</f>
        <v>Category1</v>
      </c>
      <c r="I2129" s="3" t="str">
        <f>VLOOKUP(Table3[[#This Row],[PRODUCT ID]],Table1[[PRODUCT]:[SELLING PRICE]],3,FALSE)</f>
        <v>No</v>
      </c>
      <c r="J2129" s="16">
        <f ca="1">VLOOKUP(Table3[[#This Row],[PRODUCT ID]],Table1[[PRODUCT]:[SELLING PRICE]],4,FALSE)</f>
        <v>116</v>
      </c>
      <c r="K2129" s="16">
        <f ca="1">VLOOKUP(Table3[[#This Row],[PRODUCT ID]],Table1[[PRODUCT]:[SELLING PRICE]],5,FALSE)</f>
        <v>201.78359742601424</v>
      </c>
      <c r="L2129" s="16">
        <f ca="1">J2129*Table3[[#This Row],[QUANTITY]]</f>
        <v>1392</v>
      </c>
      <c r="M2129" s="16">
        <f ca="1">K2129*Table3[[#This Row],[QUANTITY]]*(1-Table3[[#This Row],[DISCOUNT %]])</f>
        <v>2232.4055331007094</v>
      </c>
      <c r="N2129" s="3">
        <f>DAY(Table3[[#This Row],[DATE]])</f>
        <v>29</v>
      </c>
      <c r="O2129" s="3" t="str">
        <f>TEXT(Table3[[#This Row],[DATE]],"mmm")</f>
        <v>Oct</v>
      </c>
      <c r="P2129" s="3">
        <f>YEAR(Table3[[#This Row],[DATE]])</f>
        <v>2026</v>
      </c>
    </row>
    <row r="2130" spans="1:16" x14ac:dyDescent="0.3">
      <c r="A2130" s="6">
        <v>46325</v>
      </c>
      <c r="B2130" s="7" t="s">
        <v>1083</v>
      </c>
      <c r="C2130" s="9">
        <f t="shared" ca="1" si="66"/>
        <v>14</v>
      </c>
      <c r="D2130" s="9" t="s">
        <v>2115</v>
      </c>
      <c r="E2130" s="9" t="s">
        <v>2116</v>
      </c>
      <c r="F2130" s="10">
        <f t="shared" ca="1" si="67"/>
        <v>3.8542770083725288E-2</v>
      </c>
      <c r="G2130" s="3" t="str">
        <f>VLOOKUP(Table3[[#This Row],[PRODUCT ID]],Table1[[PRODUCT]:[SELLING PRICE]],1,FALSE)</f>
        <v>Product31</v>
      </c>
      <c r="H2130" s="3" t="str">
        <f>VLOOKUP(Table3[[#This Row],[PRODUCT ID]],Table1[[PRODUCT]:[SELLING PRICE]],2,FALSE)</f>
        <v>Category2</v>
      </c>
      <c r="I2130" s="3" t="str">
        <f>VLOOKUP(Table3[[#This Row],[PRODUCT ID]],Table1[[PRODUCT]:[SELLING PRICE]],3,FALSE)</f>
        <v>No</v>
      </c>
      <c r="J2130" s="16">
        <f ca="1">VLOOKUP(Table3[[#This Row],[PRODUCT ID]],Table1[[PRODUCT]:[SELLING PRICE]],4,FALSE)</f>
        <v>143</v>
      </c>
      <c r="K2130" s="16">
        <f ca="1">VLOOKUP(Table3[[#This Row],[PRODUCT ID]],Table1[[PRODUCT]:[SELLING PRICE]],5,FALSE)</f>
        <v>141.98327286229295</v>
      </c>
      <c r="L2130" s="16">
        <f ca="1">J2130*Table3[[#This Row],[QUANTITY]]</f>
        <v>2002</v>
      </c>
      <c r="M2130" s="16">
        <f ca="1">K2130*Table3[[#This Row],[QUANTITY]]*(1-Table3[[#This Row],[DISCOUNT %]])</f>
        <v>1911.1518190887746</v>
      </c>
      <c r="N2130" s="3">
        <f>DAY(Table3[[#This Row],[DATE]])</f>
        <v>30</v>
      </c>
      <c r="O2130" s="3" t="str">
        <f>TEXT(Table3[[#This Row],[DATE]],"mmm")</f>
        <v>Oct</v>
      </c>
      <c r="P2130" s="3">
        <f>YEAR(Table3[[#This Row],[DATE]])</f>
        <v>2026</v>
      </c>
    </row>
    <row r="2131" spans="1:16" x14ac:dyDescent="0.3">
      <c r="A2131" s="6">
        <v>46326</v>
      </c>
      <c r="B2131" s="7" t="s">
        <v>1084</v>
      </c>
      <c r="C2131" s="9">
        <f t="shared" ca="1" si="66"/>
        <v>13</v>
      </c>
      <c r="D2131" s="9" t="s">
        <v>2116</v>
      </c>
      <c r="E2131" s="9" t="s">
        <v>2116</v>
      </c>
      <c r="F2131" s="10">
        <f t="shared" ca="1" si="67"/>
        <v>8.7591061685235658E-2</v>
      </c>
      <c r="G2131" s="3" t="str">
        <f>VLOOKUP(Table3[[#This Row],[PRODUCT ID]],Table1[[PRODUCT]:[SELLING PRICE]],1,FALSE)</f>
        <v>Product32</v>
      </c>
      <c r="H2131" s="3" t="str">
        <f>VLOOKUP(Table3[[#This Row],[PRODUCT ID]],Table1[[PRODUCT]:[SELLING PRICE]],2,FALSE)</f>
        <v>Category3</v>
      </c>
      <c r="I2131" s="3" t="str">
        <f>VLOOKUP(Table3[[#This Row],[PRODUCT ID]],Table1[[PRODUCT]:[SELLING PRICE]],3,FALSE)</f>
        <v>Ft</v>
      </c>
      <c r="J2131" s="16">
        <f ca="1">VLOOKUP(Table3[[#This Row],[PRODUCT ID]],Table1[[PRODUCT]:[SELLING PRICE]],4,FALSE)</f>
        <v>151</v>
      </c>
      <c r="K2131" s="16">
        <f ca="1">VLOOKUP(Table3[[#This Row],[PRODUCT ID]],Table1[[PRODUCT]:[SELLING PRICE]],5,FALSE)</f>
        <v>316.336045134448</v>
      </c>
      <c r="L2131" s="16">
        <f ca="1">J2131*Table3[[#This Row],[QUANTITY]]</f>
        <v>1963</v>
      </c>
      <c r="M2131" s="16">
        <f ca="1">K2131*Table3[[#This Row],[QUANTITY]]*(1-Table3[[#This Row],[DISCOUNT %]])</f>
        <v>3752.1618561935702</v>
      </c>
      <c r="N2131" s="3">
        <f>DAY(Table3[[#This Row],[DATE]])</f>
        <v>31</v>
      </c>
      <c r="O2131" s="3" t="str">
        <f>TEXT(Table3[[#This Row],[DATE]],"mmm")</f>
        <v>Oct</v>
      </c>
      <c r="P2131" s="3">
        <f>YEAR(Table3[[#This Row],[DATE]])</f>
        <v>2026</v>
      </c>
    </row>
    <row r="2132" spans="1:16" x14ac:dyDescent="0.3">
      <c r="A2132" s="6">
        <v>46327</v>
      </c>
      <c r="B2132" s="7" t="s">
        <v>1085</v>
      </c>
      <c r="C2132" s="9">
        <f t="shared" ca="1" si="66"/>
        <v>10</v>
      </c>
      <c r="D2132" s="9" t="s">
        <v>2117</v>
      </c>
      <c r="E2132" s="9" t="s">
        <v>2116</v>
      </c>
      <c r="F2132" s="10">
        <f t="shared" ca="1" si="67"/>
        <v>8.1421991699448693E-2</v>
      </c>
      <c r="G2132" s="3" t="str">
        <f>VLOOKUP(Table3[[#This Row],[PRODUCT ID]],Table1[[PRODUCT]:[SELLING PRICE]],1,FALSE)</f>
        <v>Product33</v>
      </c>
      <c r="H2132" s="3" t="str">
        <f>VLOOKUP(Table3[[#This Row],[PRODUCT ID]],Table1[[PRODUCT]:[SELLING PRICE]],2,FALSE)</f>
        <v>Category4</v>
      </c>
      <c r="I2132" s="3" t="str">
        <f>VLOOKUP(Table3[[#This Row],[PRODUCT ID]],Table1[[PRODUCT]:[SELLING PRICE]],3,FALSE)</f>
        <v>No</v>
      </c>
      <c r="J2132" s="16">
        <f ca="1">VLOOKUP(Table3[[#This Row],[PRODUCT ID]],Table1[[PRODUCT]:[SELLING PRICE]],4,FALSE)</f>
        <v>138</v>
      </c>
      <c r="K2132" s="16">
        <f ca="1">VLOOKUP(Table3[[#This Row],[PRODUCT ID]],Table1[[PRODUCT]:[SELLING PRICE]],5,FALSE)</f>
        <v>31.378137421923505</v>
      </c>
      <c r="L2132" s="16">
        <f ca="1">J2132*Table3[[#This Row],[QUANTITY]]</f>
        <v>1380</v>
      </c>
      <c r="M2132" s="16">
        <f ca="1">K2132*Table3[[#This Row],[QUANTITY]]*(1-Table3[[#This Row],[DISCOUNT %]])</f>
        <v>288.23266977211483</v>
      </c>
      <c r="N2132" s="3">
        <f>DAY(Table3[[#This Row],[DATE]])</f>
        <v>1</v>
      </c>
      <c r="O2132" s="3" t="str">
        <f>TEXT(Table3[[#This Row],[DATE]],"mmm")</f>
        <v>Nov</v>
      </c>
      <c r="P2132" s="3">
        <f>YEAR(Table3[[#This Row],[DATE]])</f>
        <v>2026</v>
      </c>
    </row>
    <row r="2133" spans="1:16" x14ac:dyDescent="0.3">
      <c r="A2133" s="6">
        <v>46328</v>
      </c>
      <c r="B2133" s="7" t="s">
        <v>1086</v>
      </c>
      <c r="C2133" s="9">
        <f t="shared" ca="1" si="66"/>
        <v>10</v>
      </c>
      <c r="D2133" s="9" t="s">
        <v>2115</v>
      </c>
      <c r="E2133" s="9" t="s">
        <v>2116</v>
      </c>
      <c r="F2133" s="10">
        <f t="shared" ca="1" si="67"/>
        <v>8.9295570922961948E-2</v>
      </c>
      <c r="G2133" s="3" t="str">
        <f>VLOOKUP(Table3[[#This Row],[PRODUCT ID]],Table1[[PRODUCT]:[SELLING PRICE]],1,FALSE)</f>
        <v>Product34</v>
      </c>
      <c r="H2133" s="3" t="str">
        <f>VLOOKUP(Table3[[#This Row],[PRODUCT ID]],Table1[[PRODUCT]:[SELLING PRICE]],2,FALSE)</f>
        <v>Category5</v>
      </c>
      <c r="I2133" s="3" t="str">
        <f>VLOOKUP(Table3[[#This Row],[PRODUCT ID]],Table1[[PRODUCT]:[SELLING PRICE]],3,FALSE)</f>
        <v>Kg</v>
      </c>
      <c r="J2133" s="16">
        <f ca="1">VLOOKUP(Table3[[#This Row],[PRODUCT ID]],Table1[[PRODUCT]:[SELLING PRICE]],4,FALSE)</f>
        <v>8</v>
      </c>
      <c r="K2133" s="16">
        <f ca="1">VLOOKUP(Table3[[#This Row],[PRODUCT ID]],Table1[[PRODUCT]:[SELLING PRICE]],5,FALSE)</f>
        <v>316.86033394238319</v>
      </c>
      <c r="L2133" s="16">
        <f ca="1">J2133*Table3[[#This Row],[QUANTITY]]</f>
        <v>80</v>
      </c>
      <c r="M2133" s="16">
        <f ca="1">K2133*Table3[[#This Row],[QUANTITY]]*(1-Table3[[#This Row],[DISCOUNT %]])</f>
        <v>2885.6610952015772</v>
      </c>
      <c r="N2133" s="3">
        <f>DAY(Table3[[#This Row],[DATE]])</f>
        <v>2</v>
      </c>
      <c r="O2133" s="3" t="str">
        <f>TEXT(Table3[[#This Row],[DATE]],"mmm")</f>
        <v>Nov</v>
      </c>
      <c r="P2133" s="3">
        <f>YEAR(Table3[[#This Row],[DATE]])</f>
        <v>2026</v>
      </c>
    </row>
    <row r="2134" spans="1:16" x14ac:dyDescent="0.3">
      <c r="A2134" s="6">
        <v>46329</v>
      </c>
      <c r="B2134" s="7" t="s">
        <v>1087</v>
      </c>
      <c r="C2134" s="9">
        <f t="shared" ca="1" si="66"/>
        <v>6</v>
      </c>
      <c r="D2134" s="9" t="s">
        <v>2115</v>
      </c>
      <c r="E2134" s="9" t="s">
        <v>2118</v>
      </c>
      <c r="F2134" s="10">
        <f t="shared" ca="1" si="67"/>
        <v>5.7820042191645521E-2</v>
      </c>
      <c r="G2134" s="3" t="str">
        <f>VLOOKUP(Table3[[#This Row],[PRODUCT ID]],Table1[[PRODUCT]:[SELLING PRICE]],1,FALSE)</f>
        <v>Product35</v>
      </c>
      <c r="H2134" s="3" t="str">
        <f>VLOOKUP(Table3[[#This Row],[PRODUCT ID]],Table1[[PRODUCT]:[SELLING PRICE]],2,FALSE)</f>
        <v>Category1</v>
      </c>
      <c r="I2134" s="3" t="str">
        <f>VLOOKUP(Table3[[#This Row],[PRODUCT ID]],Table1[[PRODUCT]:[SELLING PRICE]],3,FALSE)</f>
        <v>Kg</v>
      </c>
      <c r="J2134" s="16">
        <f ca="1">VLOOKUP(Table3[[#This Row],[PRODUCT ID]],Table1[[PRODUCT]:[SELLING PRICE]],4,FALSE)</f>
        <v>18</v>
      </c>
      <c r="K2134" s="16">
        <f ca="1">VLOOKUP(Table3[[#This Row],[PRODUCT ID]],Table1[[PRODUCT]:[SELLING PRICE]],5,FALSE)</f>
        <v>67.952061415789714</v>
      </c>
      <c r="L2134" s="16">
        <f ca="1">J2134*Table3[[#This Row],[QUANTITY]]</f>
        <v>108</v>
      </c>
      <c r="M2134" s="16">
        <f ca="1">K2134*Table3[[#This Row],[QUANTITY]]*(1-Table3[[#This Row],[DISCOUNT %]])</f>
        <v>384.13842214631677</v>
      </c>
      <c r="N2134" s="3">
        <f>DAY(Table3[[#This Row],[DATE]])</f>
        <v>3</v>
      </c>
      <c r="O2134" s="3" t="str">
        <f>TEXT(Table3[[#This Row],[DATE]],"mmm")</f>
        <v>Nov</v>
      </c>
      <c r="P2134" s="3">
        <f>YEAR(Table3[[#This Row],[DATE]])</f>
        <v>2026</v>
      </c>
    </row>
    <row r="2135" spans="1:16" x14ac:dyDescent="0.3">
      <c r="A2135" s="6">
        <v>46330</v>
      </c>
      <c r="B2135" s="7" t="s">
        <v>1088</v>
      </c>
      <c r="C2135" s="9">
        <f t="shared" ca="1" si="66"/>
        <v>1</v>
      </c>
      <c r="D2135" s="9" t="s">
        <v>2115</v>
      </c>
      <c r="E2135" s="9" t="s">
        <v>2116</v>
      </c>
      <c r="F2135" s="10">
        <f t="shared" ca="1" si="67"/>
        <v>1.9842142959749322E-2</v>
      </c>
      <c r="G2135" s="3" t="str">
        <f>VLOOKUP(Table3[[#This Row],[PRODUCT ID]],Table1[[PRODUCT]:[SELLING PRICE]],1,FALSE)</f>
        <v>Product36</v>
      </c>
      <c r="H2135" s="3" t="str">
        <f>VLOOKUP(Table3[[#This Row],[PRODUCT ID]],Table1[[PRODUCT]:[SELLING PRICE]],2,FALSE)</f>
        <v>Category2</v>
      </c>
      <c r="I2135" s="3" t="str">
        <f>VLOOKUP(Table3[[#This Row],[PRODUCT ID]],Table1[[PRODUCT]:[SELLING PRICE]],3,FALSE)</f>
        <v>Lt</v>
      </c>
      <c r="J2135" s="16">
        <f ca="1">VLOOKUP(Table3[[#This Row],[PRODUCT ID]],Table1[[PRODUCT]:[SELLING PRICE]],4,FALSE)</f>
        <v>78</v>
      </c>
      <c r="K2135" s="16">
        <f ca="1">VLOOKUP(Table3[[#This Row],[PRODUCT ID]],Table1[[PRODUCT]:[SELLING PRICE]],5,FALSE)</f>
        <v>38.077511302286901</v>
      </c>
      <c r="L2135" s="16">
        <f ca="1">J2135*Table3[[#This Row],[QUANTITY]]</f>
        <v>78</v>
      </c>
      <c r="M2135" s="16">
        <f ca="1">K2135*Table3[[#This Row],[QUANTITY]]*(1-Table3[[#This Row],[DISCOUNT %]])</f>
        <v>37.321971879475456</v>
      </c>
      <c r="N2135" s="3">
        <f>DAY(Table3[[#This Row],[DATE]])</f>
        <v>4</v>
      </c>
      <c r="O2135" s="3" t="str">
        <f>TEXT(Table3[[#This Row],[DATE]],"mmm")</f>
        <v>Nov</v>
      </c>
      <c r="P2135" s="3">
        <f>YEAR(Table3[[#This Row],[DATE]])</f>
        <v>2026</v>
      </c>
    </row>
    <row r="2136" spans="1:16" x14ac:dyDescent="0.3">
      <c r="A2136" s="6">
        <v>46331</v>
      </c>
      <c r="B2136" s="7" t="s">
        <v>1089</v>
      </c>
      <c r="C2136" s="9">
        <f t="shared" ca="1" si="66"/>
        <v>6</v>
      </c>
      <c r="D2136" s="9" t="s">
        <v>2116</v>
      </c>
      <c r="E2136" s="9" t="s">
        <v>2116</v>
      </c>
      <c r="F2136" s="10">
        <f t="shared" ca="1" si="67"/>
        <v>3.506862128278581E-2</v>
      </c>
      <c r="G2136" s="3" t="str">
        <f>VLOOKUP(Table3[[#This Row],[PRODUCT ID]],Table1[[PRODUCT]:[SELLING PRICE]],1,FALSE)</f>
        <v>Product37</v>
      </c>
      <c r="H2136" s="3" t="str">
        <f>VLOOKUP(Table3[[#This Row],[PRODUCT ID]],Table1[[PRODUCT]:[SELLING PRICE]],2,FALSE)</f>
        <v>Category3</v>
      </c>
      <c r="I2136" s="3" t="str">
        <f>VLOOKUP(Table3[[#This Row],[PRODUCT ID]],Table1[[PRODUCT]:[SELLING PRICE]],3,FALSE)</f>
        <v>Kg</v>
      </c>
      <c r="J2136" s="16">
        <f ca="1">VLOOKUP(Table3[[#This Row],[PRODUCT ID]],Table1[[PRODUCT]:[SELLING PRICE]],4,FALSE)</f>
        <v>28</v>
      </c>
      <c r="K2136" s="16">
        <f ca="1">VLOOKUP(Table3[[#This Row],[PRODUCT ID]],Table1[[PRODUCT]:[SELLING PRICE]],5,FALSE)</f>
        <v>82.859415667732179</v>
      </c>
      <c r="L2136" s="16">
        <f ca="1">J2136*Table3[[#This Row],[QUANTITY]]</f>
        <v>168</v>
      </c>
      <c r="M2136" s="16">
        <f ca="1">K2136*Table3[[#This Row],[QUANTITY]]*(1-Table3[[#This Row],[DISCOUNT %]])</f>
        <v>479.7219011998053</v>
      </c>
      <c r="N2136" s="3">
        <f>DAY(Table3[[#This Row],[DATE]])</f>
        <v>5</v>
      </c>
      <c r="O2136" s="3" t="str">
        <f>TEXT(Table3[[#This Row],[DATE]],"mmm")</f>
        <v>Nov</v>
      </c>
      <c r="P2136" s="3">
        <f>YEAR(Table3[[#This Row],[DATE]])</f>
        <v>2026</v>
      </c>
    </row>
    <row r="2137" spans="1:16" x14ac:dyDescent="0.3">
      <c r="A2137" s="6">
        <v>46332</v>
      </c>
      <c r="B2137" s="7" t="s">
        <v>1090</v>
      </c>
      <c r="C2137" s="9">
        <f t="shared" ca="1" si="66"/>
        <v>2</v>
      </c>
      <c r="D2137" s="9" t="s">
        <v>2116</v>
      </c>
      <c r="E2137" s="9" t="s">
        <v>2116</v>
      </c>
      <c r="F2137" s="10">
        <f t="shared" ca="1" si="67"/>
        <v>4.347457167476626E-2</v>
      </c>
      <c r="G2137" s="3" t="str">
        <f>VLOOKUP(Table3[[#This Row],[PRODUCT ID]],Table1[[PRODUCT]:[SELLING PRICE]],1,FALSE)</f>
        <v>Product38</v>
      </c>
      <c r="H2137" s="3" t="str">
        <f>VLOOKUP(Table3[[#This Row],[PRODUCT ID]],Table1[[PRODUCT]:[SELLING PRICE]],2,FALSE)</f>
        <v>Category4</v>
      </c>
      <c r="I2137" s="3" t="str">
        <f>VLOOKUP(Table3[[#This Row],[PRODUCT ID]],Table1[[PRODUCT]:[SELLING PRICE]],3,FALSE)</f>
        <v>Lt</v>
      </c>
      <c r="J2137" s="16">
        <f ca="1">VLOOKUP(Table3[[#This Row],[PRODUCT ID]],Table1[[PRODUCT]:[SELLING PRICE]],4,FALSE)</f>
        <v>69</v>
      </c>
      <c r="K2137" s="16">
        <f ca="1">VLOOKUP(Table3[[#This Row],[PRODUCT ID]],Table1[[PRODUCT]:[SELLING PRICE]],5,FALSE)</f>
        <v>122.90793740136128</v>
      </c>
      <c r="L2137" s="16">
        <f ca="1">J2137*Table3[[#This Row],[QUANTITY]]</f>
        <v>138</v>
      </c>
      <c r="M2137" s="16">
        <f ca="1">K2137*Table3[[#This Row],[QUANTITY]]*(1-Table3[[#This Row],[DISCOUNT %]])</f>
        <v>235.12913493481625</v>
      </c>
      <c r="N2137" s="3">
        <f>DAY(Table3[[#This Row],[DATE]])</f>
        <v>6</v>
      </c>
      <c r="O2137" s="3" t="str">
        <f>TEXT(Table3[[#This Row],[DATE]],"mmm")</f>
        <v>Nov</v>
      </c>
      <c r="P2137" s="3">
        <f>YEAR(Table3[[#This Row],[DATE]])</f>
        <v>2026</v>
      </c>
    </row>
    <row r="2138" spans="1:16" x14ac:dyDescent="0.3">
      <c r="A2138" s="6">
        <v>46333</v>
      </c>
      <c r="B2138" s="7" t="s">
        <v>1091</v>
      </c>
      <c r="C2138" s="9">
        <f t="shared" ca="1" si="66"/>
        <v>15</v>
      </c>
      <c r="D2138" s="9" t="s">
        <v>2116</v>
      </c>
      <c r="E2138" s="9" t="s">
        <v>2116</v>
      </c>
      <c r="F2138" s="10">
        <f t="shared" ca="1" si="67"/>
        <v>3.2855284694544261E-2</v>
      </c>
      <c r="G2138" s="3" t="str">
        <f>VLOOKUP(Table3[[#This Row],[PRODUCT ID]],Table1[[PRODUCT]:[SELLING PRICE]],1,FALSE)</f>
        <v>Product39</v>
      </c>
      <c r="H2138" s="3" t="str">
        <f>VLOOKUP(Table3[[#This Row],[PRODUCT ID]],Table1[[PRODUCT]:[SELLING PRICE]],2,FALSE)</f>
        <v>Category5</v>
      </c>
      <c r="I2138" s="3" t="str">
        <f>VLOOKUP(Table3[[#This Row],[PRODUCT ID]],Table1[[PRODUCT]:[SELLING PRICE]],3,FALSE)</f>
        <v>Ft</v>
      </c>
      <c r="J2138" s="16">
        <f ca="1">VLOOKUP(Table3[[#This Row],[PRODUCT ID]],Table1[[PRODUCT]:[SELLING PRICE]],4,FALSE)</f>
        <v>174</v>
      </c>
      <c r="K2138" s="16">
        <f ca="1">VLOOKUP(Table3[[#This Row],[PRODUCT ID]],Table1[[PRODUCT]:[SELLING PRICE]],5,FALSE)</f>
        <v>249.3767555462739</v>
      </c>
      <c r="L2138" s="16">
        <f ca="1">J2138*Table3[[#This Row],[QUANTITY]]</f>
        <v>2610</v>
      </c>
      <c r="M2138" s="16">
        <f ca="1">K2138*Table3[[#This Row],[QUANTITY]]*(1-Table3[[#This Row],[DISCOUNT %]])</f>
        <v>3617.7511686989897</v>
      </c>
      <c r="N2138" s="3">
        <f>DAY(Table3[[#This Row],[DATE]])</f>
        <v>7</v>
      </c>
      <c r="O2138" s="3" t="str">
        <f>TEXT(Table3[[#This Row],[DATE]],"mmm")</f>
        <v>Nov</v>
      </c>
      <c r="P2138" s="3">
        <f>YEAR(Table3[[#This Row],[DATE]])</f>
        <v>2026</v>
      </c>
    </row>
    <row r="2139" spans="1:16" x14ac:dyDescent="0.3">
      <c r="A2139" s="6">
        <v>46334</v>
      </c>
      <c r="B2139" s="7" t="s">
        <v>1092</v>
      </c>
      <c r="C2139" s="9">
        <f t="shared" ca="1" si="66"/>
        <v>9</v>
      </c>
      <c r="D2139" s="9" t="s">
        <v>2115</v>
      </c>
      <c r="E2139" s="9" t="s">
        <v>2116</v>
      </c>
      <c r="F2139" s="10">
        <f t="shared" ca="1" si="67"/>
        <v>2.8789684980652465E-2</v>
      </c>
      <c r="G2139" s="3" t="str">
        <f>VLOOKUP(Table3[[#This Row],[PRODUCT ID]],Table1[[PRODUCT]:[SELLING PRICE]],1,FALSE)</f>
        <v>Product40</v>
      </c>
      <c r="H2139" s="3" t="str">
        <f>VLOOKUP(Table3[[#This Row],[PRODUCT ID]],Table1[[PRODUCT]:[SELLING PRICE]],2,FALSE)</f>
        <v>Category1</v>
      </c>
      <c r="I2139" s="3" t="str">
        <f>VLOOKUP(Table3[[#This Row],[PRODUCT ID]],Table1[[PRODUCT]:[SELLING PRICE]],3,FALSE)</f>
        <v>Kg</v>
      </c>
      <c r="J2139" s="16">
        <f ca="1">VLOOKUP(Table3[[#This Row],[PRODUCT ID]],Table1[[PRODUCT]:[SELLING PRICE]],4,FALSE)</f>
        <v>81</v>
      </c>
      <c r="K2139" s="16">
        <f ca="1">VLOOKUP(Table3[[#This Row],[PRODUCT ID]],Table1[[PRODUCT]:[SELLING PRICE]],5,FALSE)</f>
        <v>74.100005148027847</v>
      </c>
      <c r="L2139" s="16">
        <f ca="1">J2139*Table3[[#This Row],[QUANTITY]]</f>
        <v>729</v>
      </c>
      <c r="M2139" s="16">
        <f ca="1">K2139*Table3[[#This Row],[QUANTITY]]*(1-Table3[[#This Row],[DISCOUNT %]])</f>
        <v>647.70020408476262</v>
      </c>
      <c r="N2139" s="3">
        <f>DAY(Table3[[#This Row],[DATE]])</f>
        <v>8</v>
      </c>
      <c r="O2139" s="3" t="str">
        <f>TEXT(Table3[[#This Row],[DATE]],"mmm")</f>
        <v>Nov</v>
      </c>
      <c r="P2139" s="3">
        <f>YEAR(Table3[[#This Row],[DATE]])</f>
        <v>2026</v>
      </c>
    </row>
    <row r="2140" spans="1:16" x14ac:dyDescent="0.3">
      <c r="A2140" s="6">
        <v>46335</v>
      </c>
      <c r="B2140" s="7" t="s">
        <v>1093</v>
      </c>
      <c r="C2140" s="9">
        <f t="shared" ca="1" si="66"/>
        <v>11</v>
      </c>
      <c r="D2140" s="9" t="s">
        <v>2117</v>
      </c>
      <c r="E2140" s="9" t="s">
        <v>2118</v>
      </c>
      <c r="F2140" s="10">
        <f t="shared" ca="1" si="67"/>
        <v>9.9234753386746352E-2</v>
      </c>
      <c r="G2140" s="3" t="str">
        <f>VLOOKUP(Table3[[#This Row],[PRODUCT ID]],Table1[[PRODUCT]:[SELLING PRICE]],1,FALSE)</f>
        <v>Product41</v>
      </c>
      <c r="H2140" s="3" t="str">
        <f>VLOOKUP(Table3[[#This Row],[PRODUCT ID]],Table1[[PRODUCT]:[SELLING PRICE]],2,FALSE)</f>
        <v>Category2</v>
      </c>
      <c r="I2140" s="3" t="str">
        <f>VLOOKUP(Table3[[#This Row],[PRODUCT ID]],Table1[[PRODUCT]:[SELLING PRICE]],3,FALSE)</f>
        <v>No</v>
      </c>
      <c r="J2140" s="16">
        <f ca="1">VLOOKUP(Table3[[#This Row],[PRODUCT ID]],Table1[[PRODUCT]:[SELLING PRICE]],4,FALSE)</f>
        <v>100</v>
      </c>
      <c r="K2140" s="16">
        <f ca="1">VLOOKUP(Table3[[#This Row],[PRODUCT ID]],Table1[[PRODUCT]:[SELLING PRICE]],5,FALSE)</f>
        <v>280.00943860432801</v>
      </c>
      <c r="L2140" s="16">
        <f ca="1">J2140*Table3[[#This Row],[QUANTITY]]</f>
        <v>1100</v>
      </c>
      <c r="M2140" s="16">
        <f ca="1">K2140*Table3[[#This Row],[QUANTITY]]*(1-Table3[[#This Row],[DISCOUNT %]])</f>
        <v>2774.4504812031287</v>
      </c>
      <c r="N2140" s="3">
        <f>DAY(Table3[[#This Row],[DATE]])</f>
        <v>9</v>
      </c>
      <c r="O2140" s="3" t="str">
        <f>TEXT(Table3[[#This Row],[DATE]],"mmm")</f>
        <v>Nov</v>
      </c>
      <c r="P2140" s="3">
        <f>YEAR(Table3[[#This Row],[DATE]])</f>
        <v>2026</v>
      </c>
    </row>
    <row r="2141" spans="1:16" x14ac:dyDescent="0.3">
      <c r="A2141" s="6">
        <v>46336</v>
      </c>
      <c r="B2141" s="7" t="s">
        <v>1094</v>
      </c>
      <c r="C2141" s="9">
        <f t="shared" ca="1" si="66"/>
        <v>6</v>
      </c>
      <c r="D2141" s="9" t="s">
        <v>2117</v>
      </c>
      <c r="E2141" s="9" t="s">
        <v>2118</v>
      </c>
      <c r="F2141" s="10">
        <f t="shared" ca="1" si="67"/>
        <v>2.8710351364338138E-2</v>
      </c>
      <c r="G2141" s="3" t="str">
        <f>VLOOKUP(Table3[[#This Row],[PRODUCT ID]],Table1[[PRODUCT]:[SELLING PRICE]],1,FALSE)</f>
        <v>Product42</v>
      </c>
      <c r="H2141" s="3" t="str">
        <f>VLOOKUP(Table3[[#This Row],[PRODUCT ID]],Table1[[PRODUCT]:[SELLING PRICE]],2,FALSE)</f>
        <v>Category3</v>
      </c>
      <c r="I2141" s="3" t="str">
        <f>VLOOKUP(Table3[[#This Row],[PRODUCT ID]],Table1[[PRODUCT]:[SELLING PRICE]],3,FALSE)</f>
        <v>No</v>
      </c>
      <c r="J2141" s="16">
        <f ca="1">VLOOKUP(Table3[[#This Row],[PRODUCT ID]],Table1[[PRODUCT]:[SELLING PRICE]],4,FALSE)</f>
        <v>165</v>
      </c>
      <c r="K2141" s="16">
        <f ca="1">VLOOKUP(Table3[[#This Row],[PRODUCT ID]],Table1[[PRODUCT]:[SELLING PRICE]],5,FALSE)</f>
        <v>236.13195156418752</v>
      </c>
      <c r="L2141" s="16">
        <f ca="1">J2141*Table3[[#This Row],[QUANTITY]]</f>
        <v>990</v>
      </c>
      <c r="M2141" s="16">
        <f ca="1">K2141*Table3[[#This Row],[QUANTITY]]*(1-Table3[[#This Row],[DISCOUNT %]])</f>
        <v>1376.1151215985969</v>
      </c>
      <c r="N2141" s="3">
        <f>DAY(Table3[[#This Row],[DATE]])</f>
        <v>10</v>
      </c>
      <c r="O2141" s="3" t="str">
        <f>TEXT(Table3[[#This Row],[DATE]],"mmm")</f>
        <v>Nov</v>
      </c>
      <c r="P2141" s="3">
        <f>YEAR(Table3[[#This Row],[DATE]])</f>
        <v>2026</v>
      </c>
    </row>
    <row r="2142" spans="1:16" x14ac:dyDescent="0.3">
      <c r="A2142" s="6">
        <v>46337</v>
      </c>
      <c r="B2142" s="7" t="s">
        <v>1095</v>
      </c>
      <c r="C2142" s="9">
        <f t="shared" ca="1" si="66"/>
        <v>10</v>
      </c>
      <c r="D2142" s="9" t="s">
        <v>2116</v>
      </c>
      <c r="E2142" s="9" t="s">
        <v>2116</v>
      </c>
      <c r="F2142" s="10">
        <f t="shared" ca="1" si="67"/>
        <v>2.2951042312631887E-2</v>
      </c>
      <c r="G2142" s="3" t="str">
        <f>VLOOKUP(Table3[[#This Row],[PRODUCT ID]],Table1[[PRODUCT]:[SELLING PRICE]],1,FALSE)</f>
        <v>Product43</v>
      </c>
      <c r="H2142" s="3" t="str">
        <f>VLOOKUP(Table3[[#This Row],[PRODUCT ID]],Table1[[PRODUCT]:[SELLING PRICE]],2,FALSE)</f>
        <v>Category4</v>
      </c>
      <c r="I2142" s="3" t="str">
        <f>VLOOKUP(Table3[[#This Row],[PRODUCT ID]],Table1[[PRODUCT]:[SELLING PRICE]],3,FALSE)</f>
        <v>Ft</v>
      </c>
      <c r="J2142" s="16">
        <f ca="1">VLOOKUP(Table3[[#This Row],[PRODUCT ID]],Table1[[PRODUCT]:[SELLING PRICE]],4,FALSE)</f>
        <v>235</v>
      </c>
      <c r="K2142" s="16">
        <f ca="1">VLOOKUP(Table3[[#This Row],[PRODUCT ID]],Table1[[PRODUCT]:[SELLING PRICE]],5,FALSE)</f>
        <v>54.405885280571169</v>
      </c>
      <c r="L2142" s="16">
        <f ca="1">J2142*Table3[[#This Row],[QUANTITY]]</f>
        <v>2350</v>
      </c>
      <c r="M2142" s="16">
        <f ca="1">K2142*Table3[[#This Row],[QUANTITY]]*(1-Table3[[#This Row],[DISCOUNT %]])</f>
        <v>531.57213505440586</v>
      </c>
      <c r="N2142" s="3">
        <f>DAY(Table3[[#This Row],[DATE]])</f>
        <v>11</v>
      </c>
      <c r="O2142" s="3" t="str">
        <f>TEXT(Table3[[#This Row],[DATE]],"mmm")</f>
        <v>Nov</v>
      </c>
      <c r="P2142" s="3">
        <f>YEAR(Table3[[#This Row],[DATE]])</f>
        <v>2026</v>
      </c>
    </row>
    <row r="2143" spans="1:16" x14ac:dyDescent="0.3">
      <c r="A2143" s="6">
        <v>46338</v>
      </c>
      <c r="B2143" s="7" t="s">
        <v>1096</v>
      </c>
      <c r="C2143" s="9">
        <f t="shared" ca="1" si="66"/>
        <v>1</v>
      </c>
      <c r="D2143" s="9" t="s">
        <v>2116</v>
      </c>
      <c r="E2143" s="9" t="s">
        <v>2116</v>
      </c>
      <c r="F2143" s="10">
        <f t="shared" ca="1" si="67"/>
        <v>1.8320445485054782E-2</v>
      </c>
      <c r="G2143" s="3" t="str">
        <f>VLOOKUP(Table3[[#This Row],[PRODUCT ID]],Table1[[PRODUCT]:[SELLING PRICE]],1,FALSE)</f>
        <v>Product44</v>
      </c>
      <c r="H2143" s="3" t="str">
        <f>VLOOKUP(Table3[[#This Row],[PRODUCT ID]],Table1[[PRODUCT]:[SELLING PRICE]],2,FALSE)</f>
        <v>Category5</v>
      </c>
      <c r="I2143" s="3" t="str">
        <f>VLOOKUP(Table3[[#This Row],[PRODUCT ID]],Table1[[PRODUCT]:[SELLING PRICE]],3,FALSE)</f>
        <v>No</v>
      </c>
      <c r="J2143" s="16">
        <f ca="1">VLOOKUP(Table3[[#This Row],[PRODUCT ID]],Table1[[PRODUCT]:[SELLING PRICE]],4,FALSE)</f>
        <v>65</v>
      </c>
      <c r="K2143" s="16">
        <f ca="1">VLOOKUP(Table3[[#This Row],[PRODUCT ID]],Table1[[PRODUCT]:[SELLING PRICE]],5,FALSE)</f>
        <v>237.67652147178299</v>
      </c>
      <c r="L2143" s="16">
        <f ca="1">J2143*Table3[[#This Row],[QUANTITY]]</f>
        <v>65</v>
      </c>
      <c r="M2143" s="16">
        <f ca="1">K2143*Table3[[#This Row],[QUANTITY]]*(1-Table3[[#This Row],[DISCOUNT %]])</f>
        <v>233.32218171708175</v>
      </c>
      <c r="N2143" s="3">
        <f>DAY(Table3[[#This Row],[DATE]])</f>
        <v>12</v>
      </c>
      <c r="O2143" s="3" t="str">
        <f>TEXT(Table3[[#This Row],[DATE]],"mmm")</f>
        <v>Nov</v>
      </c>
      <c r="P2143" s="3">
        <f>YEAR(Table3[[#This Row],[DATE]])</f>
        <v>2026</v>
      </c>
    </row>
    <row r="2144" spans="1:16" x14ac:dyDescent="0.3">
      <c r="A2144" s="6">
        <v>46339</v>
      </c>
      <c r="B2144" s="7" t="s">
        <v>1097</v>
      </c>
      <c r="C2144" s="9">
        <f t="shared" ca="1" si="66"/>
        <v>12</v>
      </c>
      <c r="D2144" s="9" t="s">
        <v>2116</v>
      </c>
      <c r="E2144" s="9" t="s">
        <v>2116</v>
      </c>
      <c r="F2144" s="10">
        <f t="shared" ca="1" si="67"/>
        <v>3.5191786166946862E-2</v>
      </c>
      <c r="G2144" s="3" t="str">
        <f>VLOOKUP(Table3[[#This Row],[PRODUCT ID]],Table1[[PRODUCT]:[SELLING PRICE]],1,FALSE)</f>
        <v>Product45</v>
      </c>
      <c r="H2144" s="3" t="str">
        <f>VLOOKUP(Table3[[#This Row],[PRODUCT ID]],Table1[[PRODUCT]:[SELLING PRICE]],2,FALSE)</f>
        <v>Category1</v>
      </c>
      <c r="I2144" s="3" t="str">
        <f>VLOOKUP(Table3[[#This Row],[PRODUCT ID]],Table1[[PRODUCT]:[SELLING PRICE]],3,FALSE)</f>
        <v>Kg</v>
      </c>
      <c r="J2144" s="16">
        <f ca="1">VLOOKUP(Table3[[#This Row],[PRODUCT ID]],Table1[[PRODUCT]:[SELLING PRICE]],4,FALSE)</f>
        <v>28</v>
      </c>
      <c r="K2144" s="16">
        <f ca="1">VLOOKUP(Table3[[#This Row],[PRODUCT ID]],Table1[[PRODUCT]:[SELLING PRICE]],5,FALSE)</f>
        <v>202.85401285198745</v>
      </c>
      <c r="L2144" s="16">
        <f ca="1">J2144*Table3[[#This Row],[QUANTITY]]</f>
        <v>336</v>
      </c>
      <c r="M2144" s="16">
        <f ca="1">K2144*Table3[[#This Row],[QUANTITY]]*(1-Table3[[#This Row],[DISCOUNT %]])</f>
        <v>2348.5826137031186</v>
      </c>
      <c r="N2144" s="3">
        <f>DAY(Table3[[#This Row],[DATE]])</f>
        <v>13</v>
      </c>
      <c r="O2144" s="3" t="str">
        <f>TEXT(Table3[[#This Row],[DATE]],"mmm")</f>
        <v>Nov</v>
      </c>
      <c r="P2144" s="3">
        <f>YEAR(Table3[[#This Row],[DATE]])</f>
        <v>2026</v>
      </c>
    </row>
    <row r="2145" spans="1:16" x14ac:dyDescent="0.3">
      <c r="A2145" s="6">
        <v>46340</v>
      </c>
      <c r="B2145" s="7" t="s">
        <v>1098</v>
      </c>
      <c r="C2145" s="9">
        <f t="shared" ca="1" si="66"/>
        <v>7</v>
      </c>
      <c r="D2145" s="9" t="s">
        <v>2116</v>
      </c>
      <c r="E2145" s="9" t="s">
        <v>2116</v>
      </c>
      <c r="F2145" s="10">
        <f t="shared" ca="1" si="67"/>
        <v>4.8995924889812581E-2</v>
      </c>
      <c r="G2145" s="3" t="str">
        <f>VLOOKUP(Table3[[#This Row],[PRODUCT ID]],Table1[[PRODUCT]:[SELLING PRICE]],1,FALSE)</f>
        <v>Product46</v>
      </c>
      <c r="H2145" s="3" t="str">
        <f>VLOOKUP(Table3[[#This Row],[PRODUCT ID]],Table1[[PRODUCT]:[SELLING PRICE]],2,FALSE)</f>
        <v>Category2</v>
      </c>
      <c r="I2145" s="3" t="str">
        <f>VLOOKUP(Table3[[#This Row],[PRODUCT ID]],Table1[[PRODUCT]:[SELLING PRICE]],3,FALSE)</f>
        <v>Kg</v>
      </c>
      <c r="J2145" s="16">
        <f ca="1">VLOOKUP(Table3[[#This Row],[PRODUCT ID]],Table1[[PRODUCT]:[SELLING PRICE]],4,FALSE)</f>
        <v>95</v>
      </c>
      <c r="K2145" s="16">
        <f ca="1">VLOOKUP(Table3[[#This Row],[PRODUCT ID]],Table1[[PRODUCT]:[SELLING PRICE]],5,FALSE)</f>
        <v>80.749998389385993</v>
      </c>
      <c r="L2145" s="16">
        <f ca="1">J2145*Table3[[#This Row],[QUANTITY]]</f>
        <v>665</v>
      </c>
      <c r="M2145" s="16">
        <f ca="1">K2145*Table3[[#This Row],[QUANTITY]]*(1-Table3[[#This Row],[DISCOUNT %]])</f>
        <v>537.5550427341301</v>
      </c>
      <c r="N2145" s="3">
        <f>DAY(Table3[[#This Row],[DATE]])</f>
        <v>14</v>
      </c>
      <c r="O2145" s="3" t="str">
        <f>TEXT(Table3[[#This Row],[DATE]],"mmm")</f>
        <v>Nov</v>
      </c>
      <c r="P2145" s="3">
        <f>YEAR(Table3[[#This Row],[DATE]])</f>
        <v>2026</v>
      </c>
    </row>
    <row r="2146" spans="1:16" x14ac:dyDescent="0.3">
      <c r="A2146" s="6">
        <v>46341</v>
      </c>
      <c r="B2146" s="7" t="s">
        <v>1099</v>
      </c>
      <c r="C2146" s="9">
        <f t="shared" ca="1" si="66"/>
        <v>5</v>
      </c>
      <c r="D2146" s="9" t="s">
        <v>2115</v>
      </c>
      <c r="E2146" s="9" t="s">
        <v>2118</v>
      </c>
      <c r="F2146" s="10">
        <f t="shared" ca="1" si="67"/>
        <v>1.2482839573931826E-2</v>
      </c>
      <c r="G2146" s="3" t="str">
        <f>VLOOKUP(Table3[[#This Row],[PRODUCT ID]],Table1[[PRODUCT]:[SELLING PRICE]],1,FALSE)</f>
        <v>Product47</v>
      </c>
      <c r="H2146" s="3" t="str">
        <f>VLOOKUP(Table3[[#This Row],[PRODUCT ID]],Table1[[PRODUCT]:[SELLING PRICE]],2,FALSE)</f>
        <v>Category3</v>
      </c>
      <c r="I2146" s="3" t="str">
        <f>VLOOKUP(Table3[[#This Row],[PRODUCT ID]],Table1[[PRODUCT]:[SELLING PRICE]],3,FALSE)</f>
        <v>Lt</v>
      </c>
      <c r="J2146" s="16">
        <f ca="1">VLOOKUP(Table3[[#This Row],[PRODUCT ID]],Table1[[PRODUCT]:[SELLING PRICE]],4,FALSE)</f>
        <v>193</v>
      </c>
      <c r="K2146" s="16">
        <f ca="1">VLOOKUP(Table3[[#This Row],[PRODUCT ID]],Table1[[PRODUCT]:[SELLING PRICE]],5,FALSE)</f>
        <v>229.10222400083353</v>
      </c>
      <c r="L2146" s="16">
        <f ca="1">J2146*Table3[[#This Row],[QUANTITY]]</f>
        <v>965</v>
      </c>
      <c r="M2146" s="16">
        <f ca="1">K2146*Table3[[#This Row],[QUANTITY]]*(1-Table3[[#This Row],[DISCOUNT %]])</f>
        <v>1131.2118884630006</v>
      </c>
      <c r="N2146" s="3">
        <f>DAY(Table3[[#This Row],[DATE]])</f>
        <v>15</v>
      </c>
      <c r="O2146" s="3" t="str">
        <f>TEXT(Table3[[#This Row],[DATE]],"mmm")</f>
        <v>Nov</v>
      </c>
      <c r="P2146" s="3">
        <f>YEAR(Table3[[#This Row],[DATE]])</f>
        <v>2026</v>
      </c>
    </row>
    <row r="2147" spans="1:16" x14ac:dyDescent="0.3">
      <c r="A2147" s="6">
        <v>46342</v>
      </c>
      <c r="B2147" s="7" t="s">
        <v>1100</v>
      </c>
      <c r="C2147" s="9">
        <f t="shared" ca="1" si="66"/>
        <v>12</v>
      </c>
      <c r="D2147" s="9" t="s">
        <v>2116</v>
      </c>
      <c r="E2147" s="9" t="s">
        <v>2116</v>
      </c>
      <c r="F2147" s="10">
        <f t="shared" ca="1" si="67"/>
        <v>4.1304284235366709E-2</v>
      </c>
      <c r="G2147" s="3" t="str">
        <f>VLOOKUP(Table3[[#This Row],[PRODUCT ID]],Table1[[PRODUCT]:[SELLING PRICE]],1,FALSE)</f>
        <v>Product48</v>
      </c>
      <c r="H2147" s="3" t="str">
        <f>VLOOKUP(Table3[[#This Row],[PRODUCT ID]],Table1[[PRODUCT]:[SELLING PRICE]],2,FALSE)</f>
        <v>Category4</v>
      </c>
      <c r="I2147" s="3" t="str">
        <f>VLOOKUP(Table3[[#This Row],[PRODUCT ID]],Table1[[PRODUCT]:[SELLING PRICE]],3,FALSE)</f>
        <v>Kg</v>
      </c>
      <c r="J2147" s="16">
        <f ca="1">VLOOKUP(Table3[[#This Row],[PRODUCT ID]],Table1[[PRODUCT]:[SELLING PRICE]],4,FALSE)</f>
        <v>202</v>
      </c>
      <c r="K2147" s="16">
        <f ca="1">VLOOKUP(Table3[[#This Row],[PRODUCT ID]],Table1[[PRODUCT]:[SELLING PRICE]],5,FALSE)</f>
        <v>259.36061403077179</v>
      </c>
      <c r="L2147" s="16">
        <f ca="1">J2147*Table3[[#This Row],[QUANTITY]]</f>
        <v>2424</v>
      </c>
      <c r="M2147" s="16">
        <f ca="1">K2147*Table3[[#This Row],[QUANTITY]]*(1-Table3[[#This Row],[DISCOUNT %]])</f>
        <v>2983.7749141126264</v>
      </c>
      <c r="N2147" s="3">
        <f>DAY(Table3[[#This Row],[DATE]])</f>
        <v>16</v>
      </c>
      <c r="O2147" s="3" t="str">
        <f>TEXT(Table3[[#This Row],[DATE]],"mmm")</f>
        <v>Nov</v>
      </c>
      <c r="P2147" s="3">
        <f>YEAR(Table3[[#This Row],[DATE]])</f>
        <v>2026</v>
      </c>
    </row>
    <row r="2148" spans="1:16" x14ac:dyDescent="0.3">
      <c r="A2148" s="6">
        <v>46343</v>
      </c>
      <c r="B2148" s="7" t="s">
        <v>1101</v>
      </c>
      <c r="C2148" s="9">
        <f t="shared" ca="1" si="66"/>
        <v>5</v>
      </c>
      <c r="D2148" s="9" t="s">
        <v>2117</v>
      </c>
      <c r="E2148" s="9" t="s">
        <v>2116</v>
      </c>
      <c r="F2148" s="10">
        <f t="shared" ca="1" si="67"/>
        <v>1.8613403064460934E-2</v>
      </c>
      <c r="G2148" s="3" t="str">
        <f>VLOOKUP(Table3[[#This Row],[PRODUCT ID]],Table1[[PRODUCT]:[SELLING PRICE]],1,FALSE)</f>
        <v>Product49</v>
      </c>
      <c r="H2148" s="3" t="str">
        <f>VLOOKUP(Table3[[#This Row],[PRODUCT ID]],Table1[[PRODUCT]:[SELLING PRICE]],2,FALSE)</f>
        <v>Category1</v>
      </c>
      <c r="I2148" s="3" t="str">
        <f>VLOOKUP(Table3[[#This Row],[PRODUCT ID]],Table1[[PRODUCT]:[SELLING PRICE]],3,FALSE)</f>
        <v>Lt</v>
      </c>
      <c r="J2148" s="16">
        <f ca="1">VLOOKUP(Table3[[#This Row],[PRODUCT ID]],Table1[[PRODUCT]:[SELLING PRICE]],4,FALSE)</f>
        <v>181</v>
      </c>
      <c r="K2148" s="16">
        <f ca="1">VLOOKUP(Table3[[#This Row],[PRODUCT ID]],Table1[[PRODUCT]:[SELLING PRICE]],5,FALSE)</f>
        <v>247.82943673999284</v>
      </c>
      <c r="L2148" s="16">
        <f ca="1">J2148*Table3[[#This Row],[QUANTITY]]</f>
        <v>905</v>
      </c>
      <c r="M2148" s="16">
        <f ca="1">K2148*Table3[[#This Row],[QUANTITY]]*(1-Table3[[#This Row],[DISCOUNT %]])</f>
        <v>1216.0824377135652</v>
      </c>
      <c r="N2148" s="3">
        <f>DAY(Table3[[#This Row],[DATE]])</f>
        <v>17</v>
      </c>
      <c r="O2148" s="3" t="str">
        <f>TEXT(Table3[[#This Row],[DATE]],"mmm")</f>
        <v>Nov</v>
      </c>
      <c r="P2148" s="3">
        <f>YEAR(Table3[[#This Row],[DATE]])</f>
        <v>2026</v>
      </c>
    </row>
    <row r="2149" spans="1:16" x14ac:dyDescent="0.3">
      <c r="A2149" s="6">
        <v>46344</v>
      </c>
      <c r="B2149" s="7" t="s">
        <v>1102</v>
      </c>
      <c r="C2149" s="9">
        <f t="shared" ca="1" si="66"/>
        <v>15</v>
      </c>
      <c r="D2149" s="9" t="s">
        <v>2115</v>
      </c>
      <c r="E2149" s="9" t="s">
        <v>2116</v>
      </c>
      <c r="F2149" s="10">
        <f t="shared" ca="1" si="67"/>
        <v>7.9864311772827226E-2</v>
      </c>
      <c r="G2149" s="3" t="str">
        <f>VLOOKUP(Table3[[#This Row],[PRODUCT ID]],Table1[[PRODUCT]:[SELLING PRICE]],1,FALSE)</f>
        <v>Product50</v>
      </c>
      <c r="H2149" s="3" t="str">
        <f>VLOOKUP(Table3[[#This Row],[PRODUCT ID]],Table1[[PRODUCT]:[SELLING PRICE]],2,FALSE)</f>
        <v>Category2</v>
      </c>
      <c r="I2149" s="3" t="str">
        <f>VLOOKUP(Table3[[#This Row],[PRODUCT ID]],Table1[[PRODUCT]:[SELLING PRICE]],3,FALSE)</f>
        <v>Ft</v>
      </c>
      <c r="J2149" s="16">
        <f ca="1">VLOOKUP(Table3[[#This Row],[PRODUCT ID]],Table1[[PRODUCT]:[SELLING PRICE]],4,FALSE)</f>
        <v>147</v>
      </c>
      <c r="K2149" s="16">
        <f ca="1">VLOOKUP(Table3[[#This Row],[PRODUCT ID]],Table1[[PRODUCT]:[SELLING PRICE]],5,FALSE)</f>
        <v>33.423461830483042</v>
      </c>
      <c r="L2149" s="16">
        <f ca="1">J2149*Table3[[#This Row],[QUANTITY]]</f>
        <v>2205</v>
      </c>
      <c r="M2149" s="16">
        <f ca="1">K2149*Table3[[#This Row],[QUANTITY]]*(1-Table3[[#This Row],[DISCOUNT %]])</f>
        <v>461.31180081489225</v>
      </c>
      <c r="N2149" s="3">
        <f>DAY(Table3[[#This Row],[DATE]])</f>
        <v>18</v>
      </c>
      <c r="O2149" s="3" t="str">
        <f>TEXT(Table3[[#This Row],[DATE]],"mmm")</f>
        <v>Nov</v>
      </c>
      <c r="P2149" s="3">
        <f>YEAR(Table3[[#This Row],[DATE]])</f>
        <v>2026</v>
      </c>
    </row>
    <row r="2150" spans="1:16" x14ac:dyDescent="0.3">
      <c r="A2150" s="6">
        <v>46345</v>
      </c>
      <c r="B2150" s="7" t="s">
        <v>1103</v>
      </c>
      <c r="C2150" s="9">
        <f t="shared" ca="1" si="66"/>
        <v>2</v>
      </c>
      <c r="D2150" s="9" t="s">
        <v>2115</v>
      </c>
      <c r="E2150" s="9" t="s">
        <v>2116</v>
      </c>
      <c r="F2150" s="10">
        <f t="shared" ca="1" si="67"/>
        <v>3.6937120745117458E-2</v>
      </c>
      <c r="G2150" s="3" t="str">
        <f>VLOOKUP(Table3[[#This Row],[PRODUCT ID]],Table1[[PRODUCT]:[SELLING PRICE]],1,FALSE)</f>
        <v>Product51</v>
      </c>
      <c r="H2150" s="3" t="str">
        <f>VLOOKUP(Table3[[#This Row],[PRODUCT ID]],Table1[[PRODUCT]:[SELLING PRICE]],2,FALSE)</f>
        <v>Category3</v>
      </c>
      <c r="I2150" s="3" t="str">
        <f>VLOOKUP(Table3[[#This Row],[PRODUCT ID]],Table1[[PRODUCT]:[SELLING PRICE]],3,FALSE)</f>
        <v>Kg</v>
      </c>
      <c r="J2150" s="16">
        <f ca="1">VLOOKUP(Table3[[#This Row],[PRODUCT ID]],Table1[[PRODUCT]:[SELLING PRICE]],4,FALSE)</f>
        <v>178</v>
      </c>
      <c r="K2150" s="16">
        <f ca="1">VLOOKUP(Table3[[#This Row],[PRODUCT ID]],Table1[[PRODUCT]:[SELLING PRICE]],5,FALSE)</f>
        <v>79.53213906016525</v>
      </c>
      <c r="L2150" s="16">
        <f ca="1">J2150*Table3[[#This Row],[QUANTITY]]</f>
        <v>356</v>
      </c>
      <c r="M2150" s="16">
        <f ca="1">K2150*Table3[[#This Row],[QUANTITY]]*(1-Table3[[#This Row],[DISCOUNT %]])</f>
        <v>153.18890167316491</v>
      </c>
      <c r="N2150" s="3">
        <f>DAY(Table3[[#This Row],[DATE]])</f>
        <v>19</v>
      </c>
      <c r="O2150" s="3" t="str">
        <f>TEXT(Table3[[#This Row],[DATE]],"mmm")</f>
        <v>Nov</v>
      </c>
      <c r="P2150" s="3">
        <f>YEAR(Table3[[#This Row],[DATE]])</f>
        <v>2026</v>
      </c>
    </row>
    <row r="2151" spans="1:16" x14ac:dyDescent="0.3">
      <c r="A2151" s="6">
        <v>46346</v>
      </c>
      <c r="B2151" s="7" t="s">
        <v>1104</v>
      </c>
      <c r="C2151" s="9">
        <f t="shared" ca="1" si="66"/>
        <v>2</v>
      </c>
      <c r="D2151" s="9" t="s">
        <v>2115</v>
      </c>
      <c r="E2151" s="9" t="s">
        <v>2116</v>
      </c>
      <c r="F2151" s="10">
        <f t="shared" ca="1" si="67"/>
        <v>2.7873456644031781E-2</v>
      </c>
      <c r="G2151" s="3" t="str">
        <f>VLOOKUP(Table3[[#This Row],[PRODUCT ID]],Table1[[PRODUCT]:[SELLING PRICE]],1,FALSE)</f>
        <v>Product52</v>
      </c>
      <c r="H2151" s="3" t="str">
        <f>VLOOKUP(Table3[[#This Row],[PRODUCT ID]],Table1[[PRODUCT]:[SELLING PRICE]],2,FALSE)</f>
        <v>Category4</v>
      </c>
      <c r="I2151" s="3" t="str">
        <f>VLOOKUP(Table3[[#This Row],[PRODUCT ID]],Table1[[PRODUCT]:[SELLING PRICE]],3,FALSE)</f>
        <v>No</v>
      </c>
      <c r="J2151" s="16">
        <f ca="1">VLOOKUP(Table3[[#This Row],[PRODUCT ID]],Table1[[PRODUCT]:[SELLING PRICE]],4,FALSE)</f>
        <v>225</v>
      </c>
      <c r="K2151" s="16">
        <f ca="1">VLOOKUP(Table3[[#This Row],[PRODUCT ID]],Table1[[PRODUCT]:[SELLING PRICE]],5,FALSE)</f>
        <v>24.177150010451665</v>
      </c>
      <c r="L2151" s="16">
        <f ca="1">J2151*Table3[[#This Row],[QUANTITY]]</f>
        <v>450</v>
      </c>
      <c r="M2151" s="16">
        <f ca="1">K2151*Table3[[#This Row],[QUANTITY]]*(1-Table3[[#This Row],[DISCOUNT %]])</f>
        <v>47.00649853571818</v>
      </c>
      <c r="N2151" s="3">
        <f>DAY(Table3[[#This Row],[DATE]])</f>
        <v>20</v>
      </c>
      <c r="O2151" s="3" t="str">
        <f>TEXT(Table3[[#This Row],[DATE]],"mmm")</f>
        <v>Nov</v>
      </c>
      <c r="P2151" s="3">
        <f>YEAR(Table3[[#This Row],[DATE]])</f>
        <v>2026</v>
      </c>
    </row>
    <row r="2152" spans="1:16" x14ac:dyDescent="0.3">
      <c r="A2152" s="6">
        <v>46347</v>
      </c>
      <c r="B2152" s="7" t="s">
        <v>1105</v>
      </c>
      <c r="C2152" s="9">
        <f t="shared" ca="1" si="66"/>
        <v>15</v>
      </c>
      <c r="D2152" s="9" t="s">
        <v>2116</v>
      </c>
      <c r="E2152" s="9" t="s">
        <v>2118</v>
      </c>
      <c r="F2152" s="10">
        <f t="shared" ca="1" si="67"/>
        <v>2.9742238427598079E-2</v>
      </c>
      <c r="G2152" s="3" t="str">
        <f>VLOOKUP(Table3[[#This Row],[PRODUCT ID]],Table1[[PRODUCT]:[SELLING PRICE]],1,FALSE)</f>
        <v>Product53</v>
      </c>
      <c r="H2152" s="3" t="str">
        <f>VLOOKUP(Table3[[#This Row],[PRODUCT ID]],Table1[[PRODUCT]:[SELLING PRICE]],2,FALSE)</f>
        <v>Category5</v>
      </c>
      <c r="I2152" s="3" t="str">
        <f>VLOOKUP(Table3[[#This Row],[PRODUCT ID]],Table1[[PRODUCT]:[SELLING PRICE]],3,FALSE)</f>
        <v>No</v>
      </c>
      <c r="J2152" s="16">
        <f ca="1">VLOOKUP(Table3[[#This Row],[PRODUCT ID]],Table1[[PRODUCT]:[SELLING PRICE]],4,FALSE)</f>
        <v>188</v>
      </c>
      <c r="K2152" s="16">
        <f ca="1">VLOOKUP(Table3[[#This Row],[PRODUCT ID]],Table1[[PRODUCT]:[SELLING PRICE]],5,FALSE)</f>
        <v>314.69234918383364</v>
      </c>
      <c r="L2152" s="16">
        <f ca="1">J2152*Table3[[#This Row],[QUANTITY]]</f>
        <v>2820</v>
      </c>
      <c r="M2152" s="16">
        <f ca="1">K2152*Table3[[#This Row],[QUANTITY]]*(1-Table3[[#This Row],[DISCOUNT %]])</f>
        <v>4579.9904145460068</v>
      </c>
      <c r="N2152" s="3">
        <f>DAY(Table3[[#This Row],[DATE]])</f>
        <v>21</v>
      </c>
      <c r="O2152" s="3" t="str">
        <f>TEXT(Table3[[#This Row],[DATE]],"mmm")</f>
        <v>Nov</v>
      </c>
      <c r="P2152" s="3">
        <f>YEAR(Table3[[#This Row],[DATE]])</f>
        <v>2026</v>
      </c>
    </row>
    <row r="2153" spans="1:16" x14ac:dyDescent="0.3">
      <c r="A2153" s="6">
        <v>46348</v>
      </c>
      <c r="B2153" s="7" t="s">
        <v>1106</v>
      </c>
      <c r="C2153" s="9">
        <f t="shared" ca="1" si="66"/>
        <v>6</v>
      </c>
      <c r="D2153" s="9" t="s">
        <v>2116</v>
      </c>
      <c r="E2153" s="9" t="s">
        <v>2118</v>
      </c>
      <c r="F2153" s="10">
        <f t="shared" ca="1" si="67"/>
        <v>9.8750911694232599E-2</v>
      </c>
      <c r="G2153" s="3" t="str">
        <f>VLOOKUP(Table3[[#This Row],[PRODUCT ID]],Table1[[PRODUCT]:[SELLING PRICE]],1,FALSE)</f>
        <v>Product54</v>
      </c>
      <c r="H2153" s="3" t="str">
        <f>VLOOKUP(Table3[[#This Row],[PRODUCT ID]],Table1[[PRODUCT]:[SELLING PRICE]],2,FALSE)</f>
        <v>Category1</v>
      </c>
      <c r="I2153" s="3" t="str">
        <f>VLOOKUP(Table3[[#This Row],[PRODUCT ID]],Table1[[PRODUCT]:[SELLING PRICE]],3,FALSE)</f>
        <v>Ft</v>
      </c>
      <c r="J2153" s="16">
        <f ca="1">VLOOKUP(Table3[[#This Row],[PRODUCT ID]],Table1[[PRODUCT]:[SELLING PRICE]],4,FALSE)</f>
        <v>127</v>
      </c>
      <c r="K2153" s="16">
        <f ca="1">VLOOKUP(Table3[[#This Row],[PRODUCT ID]],Table1[[PRODUCT]:[SELLING PRICE]],5,FALSE)</f>
        <v>126.96135693843038</v>
      </c>
      <c r="L2153" s="16">
        <f ca="1">J2153*Table3[[#This Row],[QUANTITY]]</f>
        <v>762</v>
      </c>
      <c r="M2153" s="16">
        <f ca="1">K2153*Table3[[#This Row],[QUANTITY]]*(1-Table3[[#This Row],[DISCOUNT %]])</f>
        <v>686.542843144941</v>
      </c>
      <c r="N2153" s="3">
        <f>DAY(Table3[[#This Row],[DATE]])</f>
        <v>22</v>
      </c>
      <c r="O2153" s="3" t="str">
        <f>TEXT(Table3[[#This Row],[DATE]],"mmm")</f>
        <v>Nov</v>
      </c>
      <c r="P2153" s="3">
        <f>YEAR(Table3[[#This Row],[DATE]])</f>
        <v>2026</v>
      </c>
    </row>
    <row r="2154" spans="1:16" x14ac:dyDescent="0.3">
      <c r="A2154" s="6">
        <v>46349</v>
      </c>
      <c r="B2154" s="7" t="s">
        <v>1107</v>
      </c>
      <c r="C2154" s="9">
        <f t="shared" ca="1" si="66"/>
        <v>5</v>
      </c>
      <c r="D2154" s="9" t="s">
        <v>2116</v>
      </c>
      <c r="E2154" s="9" t="s">
        <v>2116</v>
      </c>
      <c r="F2154" s="10">
        <f t="shared" ca="1" si="67"/>
        <v>9.5533996113838407E-2</v>
      </c>
      <c r="G2154" s="3" t="str">
        <f>VLOOKUP(Table3[[#This Row],[PRODUCT ID]],Table1[[PRODUCT]:[SELLING PRICE]],1,FALSE)</f>
        <v>Product55</v>
      </c>
      <c r="H2154" s="3" t="str">
        <f>VLOOKUP(Table3[[#This Row],[PRODUCT ID]],Table1[[PRODUCT]:[SELLING PRICE]],2,FALSE)</f>
        <v>Category2</v>
      </c>
      <c r="I2154" s="3" t="str">
        <f>VLOOKUP(Table3[[#This Row],[PRODUCT ID]],Table1[[PRODUCT]:[SELLING PRICE]],3,FALSE)</f>
        <v>No</v>
      </c>
      <c r="J2154" s="16">
        <f ca="1">VLOOKUP(Table3[[#This Row],[PRODUCT ID]],Table1[[PRODUCT]:[SELLING PRICE]],4,FALSE)</f>
        <v>135</v>
      </c>
      <c r="K2154" s="16">
        <f ca="1">VLOOKUP(Table3[[#This Row],[PRODUCT ID]],Table1[[PRODUCT]:[SELLING PRICE]],5,FALSE)</f>
        <v>118.96395281134306</v>
      </c>
      <c r="L2154" s="16">
        <f ca="1">J2154*Table3[[#This Row],[QUANTITY]]</f>
        <v>675</v>
      </c>
      <c r="M2154" s="16">
        <f ca="1">K2154*Table3[[#This Row],[QUANTITY]]*(1-Table3[[#This Row],[DISCOUNT %]])</f>
        <v>537.99425502888676</v>
      </c>
      <c r="N2154" s="3">
        <f>DAY(Table3[[#This Row],[DATE]])</f>
        <v>23</v>
      </c>
      <c r="O2154" s="3" t="str">
        <f>TEXT(Table3[[#This Row],[DATE]],"mmm")</f>
        <v>Nov</v>
      </c>
      <c r="P2154" s="3">
        <f>YEAR(Table3[[#This Row],[DATE]])</f>
        <v>2026</v>
      </c>
    </row>
    <row r="2155" spans="1:16" x14ac:dyDescent="0.3">
      <c r="A2155" s="6">
        <v>46350</v>
      </c>
      <c r="B2155" s="7" t="s">
        <v>1108</v>
      </c>
      <c r="C2155" s="9">
        <f t="shared" ca="1" si="66"/>
        <v>9</v>
      </c>
      <c r="D2155" s="9" t="s">
        <v>2115</v>
      </c>
      <c r="E2155" s="9" t="s">
        <v>2116</v>
      </c>
      <c r="F2155" s="10">
        <f t="shared" ca="1" si="67"/>
        <v>9.4792924560475014E-2</v>
      </c>
      <c r="G2155" s="3" t="str">
        <f>VLOOKUP(Table3[[#This Row],[PRODUCT ID]],Table1[[PRODUCT]:[SELLING PRICE]],1,FALSE)</f>
        <v>Product56</v>
      </c>
      <c r="H2155" s="3" t="str">
        <f>VLOOKUP(Table3[[#This Row],[PRODUCT ID]],Table1[[PRODUCT]:[SELLING PRICE]],2,FALSE)</f>
        <v>Category3</v>
      </c>
      <c r="I2155" s="3" t="str">
        <f>VLOOKUP(Table3[[#This Row],[PRODUCT ID]],Table1[[PRODUCT]:[SELLING PRICE]],3,FALSE)</f>
        <v>Kg</v>
      </c>
      <c r="J2155" s="16">
        <f ca="1">VLOOKUP(Table3[[#This Row],[PRODUCT ID]],Table1[[PRODUCT]:[SELLING PRICE]],4,FALSE)</f>
        <v>66</v>
      </c>
      <c r="K2155" s="16">
        <f ca="1">VLOOKUP(Table3[[#This Row],[PRODUCT ID]],Table1[[PRODUCT]:[SELLING PRICE]],5,FALSE)</f>
        <v>234.79335540044229</v>
      </c>
      <c r="L2155" s="16">
        <f ca="1">J2155*Table3[[#This Row],[QUANTITY]]</f>
        <v>594</v>
      </c>
      <c r="M2155" s="16">
        <f ca="1">K2155*Table3[[#This Row],[QUANTITY]]*(1-Table3[[#This Row],[DISCOUNT %]])</f>
        <v>1912.8294591720062</v>
      </c>
      <c r="N2155" s="3">
        <f>DAY(Table3[[#This Row],[DATE]])</f>
        <v>24</v>
      </c>
      <c r="O2155" s="3" t="str">
        <f>TEXT(Table3[[#This Row],[DATE]],"mmm")</f>
        <v>Nov</v>
      </c>
      <c r="P2155" s="3">
        <f>YEAR(Table3[[#This Row],[DATE]])</f>
        <v>2026</v>
      </c>
    </row>
    <row r="2156" spans="1:16" x14ac:dyDescent="0.3">
      <c r="A2156" s="6">
        <v>46351</v>
      </c>
      <c r="B2156" s="7" t="s">
        <v>1109</v>
      </c>
      <c r="C2156" s="9">
        <f t="shared" ca="1" si="66"/>
        <v>4</v>
      </c>
      <c r="D2156" s="9" t="s">
        <v>2117</v>
      </c>
      <c r="E2156" s="9" t="s">
        <v>2116</v>
      </c>
      <c r="F2156" s="10">
        <f t="shared" ca="1" si="67"/>
        <v>2.6310619006302008E-2</v>
      </c>
      <c r="G2156" s="3" t="str">
        <f>VLOOKUP(Table3[[#This Row],[PRODUCT ID]],Table1[[PRODUCT]:[SELLING PRICE]],1,FALSE)</f>
        <v>Product57</v>
      </c>
      <c r="H2156" s="3" t="str">
        <f>VLOOKUP(Table3[[#This Row],[PRODUCT ID]],Table1[[PRODUCT]:[SELLING PRICE]],2,FALSE)</f>
        <v>Category4</v>
      </c>
      <c r="I2156" s="3" t="str">
        <f>VLOOKUP(Table3[[#This Row],[PRODUCT ID]],Table1[[PRODUCT]:[SELLING PRICE]],3,FALSE)</f>
        <v>Kg</v>
      </c>
      <c r="J2156" s="16">
        <f ca="1">VLOOKUP(Table3[[#This Row],[PRODUCT ID]],Table1[[PRODUCT]:[SELLING PRICE]],4,FALSE)</f>
        <v>53</v>
      </c>
      <c r="K2156" s="16">
        <f ca="1">VLOOKUP(Table3[[#This Row],[PRODUCT ID]],Table1[[PRODUCT]:[SELLING PRICE]],5,FALSE)</f>
        <v>162.83510802190668</v>
      </c>
      <c r="L2156" s="16">
        <f ca="1">J2156*Table3[[#This Row],[QUANTITY]]</f>
        <v>212</v>
      </c>
      <c r="M2156" s="16">
        <f ca="1">K2156*Table3[[#This Row],[QUANTITY]]*(1-Table3[[#This Row],[DISCOUNT %]])</f>
        <v>634.20326213556905</v>
      </c>
      <c r="N2156" s="3">
        <f>DAY(Table3[[#This Row],[DATE]])</f>
        <v>25</v>
      </c>
      <c r="O2156" s="3" t="str">
        <f>TEXT(Table3[[#This Row],[DATE]],"mmm")</f>
        <v>Nov</v>
      </c>
      <c r="P2156" s="3">
        <f>YEAR(Table3[[#This Row],[DATE]])</f>
        <v>2026</v>
      </c>
    </row>
    <row r="2157" spans="1:16" x14ac:dyDescent="0.3">
      <c r="A2157" s="6">
        <v>46352</v>
      </c>
      <c r="B2157" s="7" t="s">
        <v>1110</v>
      </c>
      <c r="C2157" s="9">
        <f t="shared" ca="1" si="66"/>
        <v>12</v>
      </c>
      <c r="D2157" s="9" t="s">
        <v>2117</v>
      </c>
      <c r="E2157" s="9" t="s">
        <v>2116</v>
      </c>
      <c r="F2157" s="10">
        <f t="shared" ca="1" si="67"/>
        <v>6.1191436755735795E-2</v>
      </c>
      <c r="G2157" s="3" t="str">
        <f>VLOOKUP(Table3[[#This Row],[PRODUCT ID]],Table1[[PRODUCT]:[SELLING PRICE]],1,FALSE)</f>
        <v>Product58</v>
      </c>
      <c r="H2157" s="3" t="str">
        <f>VLOOKUP(Table3[[#This Row],[PRODUCT ID]],Table1[[PRODUCT]:[SELLING PRICE]],2,FALSE)</f>
        <v>Category5</v>
      </c>
      <c r="I2157" s="3" t="str">
        <f>VLOOKUP(Table3[[#This Row],[PRODUCT ID]],Table1[[PRODUCT]:[SELLING PRICE]],3,FALSE)</f>
        <v>Lt</v>
      </c>
      <c r="J2157" s="16">
        <f ca="1">VLOOKUP(Table3[[#This Row],[PRODUCT ID]],Table1[[PRODUCT]:[SELLING PRICE]],4,FALSE)</f>
        <v>22</v>
      </c>
      <c r="K2157" s="16">
        <f ca="1">VLOOKUP(Table3[[#This Row],[PRODUCT ID]],Table1[[PRODUCT]:[SELLING PRICE]],5,FALSE)</f>
        <v>120.56214127358976</v>
      </c>
      <c r="L2157" s="16">
        <f ca="1">J2157*Table3[[#This Row],[QUANTITY]]</f>
        <v>264</v>
      </c>
      <c r="M2157" s="16">
        <f ca="1">K2157*Table3[[#This Row],[QUANTITY]]*(1-Table3[[#This Row],[DISCOUNT %]])</f>
        <v>1358.2172475685297</v>
      </c>
      <c r="N2157" s="3">
        <f>DAY(Table3[[#This Row],[DATE]])</f>
        <v>26</v>
      </c>
      <c r="O2157" s="3" t="str">
        <f>TEXT(Table3[[#This Row],[DATE]],"mmm")</f>
        <v>Nov</v>
      </c>
      <c r="P2157" s="3">
        <f>YEAR(Table3[[#This Row],[DATE]])</f>
        <v>2026</v>
      </c>
    </row>
    <row r="2158" spans="1:16" x14ac:dyDescent="0.3">
      <c r="A2158" s="6">
        <v>46353</v>
      </c>
      <c r="B2158" s="7" t="s">
        <v>1111</v>
      </c>
      <c r="C2158" s="9">
        <f t="shared" ca="1" si="66"/>
        <v>1</v>
      </c>
      <c r="D2158" s="9" t="s">
        <v>2116</v>
      </c>
      <c r="E2158" s="9" t="s">
        <v>2118</v>
      </c>
      <c r="F2158" s="10">
        <f t="shared" ca="1" si="67"/>
        <v>5.5542111691960161E-2</v>
      </c>
      <c r="G2158" s="3" t="str">
        <f>VLOOKUP(Table3[[#This Row],[PRODUCT ID]],Table1[[PRODUCT]:[SELLING PRICE]],1,FALSE)</f>
        <v>Product59</v>
      </c>
      <c r="H2158" s="3" t="str">
        <f>VLOOKUP(Table3[[#This Row],[PRODUCT ID]],Table1[[PRODUCT]:[SELLING PRICE]],2,FALSE)</f>
        <v>Category1</v>
      </c>
      <c r="I2158" s="3" t="str">
        <f>VLOOKUP(Table3[[#This Row],[PRODUCT ID]],Table1[[PRODUCT]:[SELLING PRICE]],3,FALSE)</f>
        <v>Kg</v>
      </c>
      <c r="J2158" s="16">
        <f ca="1">VLOOKUP(Table3[[#This Row],[PRODUCT ID]],Table1[[PRODUCT]:[SELLING PRICE]],4,FALSE)</f>
        <v>82</v>
      </c>
      <c r="K2158" s="16">
        <f ca="1">VLOOKUP(Table3[[#This Row],[PRODUCT ID]],Table1[[PRODUCT]:[SELLING PRICE]],5,FALSE)</f>
        <v>50.885841834603298</v>
      </c>
      <c r="L2158" s="16">
        <f ca="1">J2158*Table3[[#This Row],[QUANTITY]]</f>
        <v>82</v>
      </c>
      <c r="M2158" s="16">
        <f ca="1">K2158*Table3[[#This Row],[QUANTITY]]*(1-Table3[[#This Row],[DISCOUNT %]])</f>
        <v>48.059534723886344</v>
      </c>
      <c r="N2158" s="3">
        <f>DAY(Table3[[#This Row],[DATE]])</f>
        <v>27</v>
      </c>
      <c r="O2158" s="3" t="str">
        <f>TEXT(Table3[[#This Row],[DATE]],"mmm")</f>
        <v>Nov</v>
      </c>
      <c r="P2158" s="3">
        <f>YEAR(Table3[[#This Row],[DATE]])</f>
        <v>2026</v>
      </c>
    </row>
    <row r="2159" spans="1:16" x14ac:dyDescent="0.3">
      <c r="A2159" s="6">
        <v>46354</v>
      </c>
      <c r="B2159" s="7" t="s">
        <v>1112</v>
      </c>
      <c r="C2159" s="9">
        <f t="shared" ca="1" si="66"/>
        <v>3</v>
      </c>
      <c r="D2159" s="9" t="s">
        <v>2116</v>
      </c>
      <c r="E2159" s="9" t="s">
        <v>2116</v>
      </c>
      <c r="F2159" s="10">
        <f t="shared" ca="1" si="67"/>
        <v>5.1495597521053073E-2</v>
      </c>
      <c r="G2159" s="3" t="str">
        <f>VLOOKUP(Table3[[#This Row],[PRODUCT ID]],Table1[[PRODUCT]:[SELLING PRICE]],1,FALSE)</f>
        <v>Product60</v>
      </c>
      <c r="H2159" s="3" t="str">
        <f>VLOOKUP(Table3[[#This Row],[PRODUCT ID]],Table1[[PRODUCT]:[SELLING PRICE]],2,FALSE)</f>
        <v>Category2</v>
      </c>
      <c r="I2159" s="3" t="str">
        <f>VLOOKUP(Table3[[#This Row],[PRODUCT ID]],Table1[[PRODUCT]:[SELLING PRICE]],3,FALSE)</f>
        <v>Lt</v>
      </c>
      <c r="J2159" s="16">
        <f ca="1">VLOOKUP(Table3[[#This Row],[PRODUCT ID]],Table1[[PRODUCT]:[SELLING PRICE]],4,FALSE)</f>
        <v>166</v>
      </c>
      <c r="K2159" s="16">
        <f ca="1">VLOOKUP(Table3[[#This Row],[PRODUCT ID]],Table1[[PRODUCT]:[SELLING PRICE]],5,FALSE)</f>
        <v>140.20081416030109</v>
      </c>
      <c r="L2159" s="16">
        <f ca="1">J2159*Table3[[#This Row],[QUANTITY]]</f>
        <v>498</v>
      </c>
      <c r="M2159" s="16">
        <f ca="1">K2159*Table3[[#This Row],[QUANTITY]]*(1-Table3[[#This Row],[DISCOUNT %]])</f>
        <v>398.94326838653484</v>
      </c>
      <c r="N2159" s="3">
        <f>DAY(Table3[[#This Row],[DATE]])</f>
        <v>28</v>
      </c>
      <c r="O2159" s="3" t="str">
        <f>TEXT(Table3[[#This Row],[DATE]],"mmm")</f>
        <v>Nov</v>
      </c>
      <c r="P2159" s="3">
        <f>YEAR(Table3[[#This Row],[DATE]])</f>
        <v>2026</v>
      </c>
    </row>
    <row r="2160" spans="1:16" x14ac:dyDescent="0.3">
      <c r="A2160" s="6">
        <v>46355</v>
      </c>
      <c r="B2160" s="7" t="s">
        <v>1113</v>
      </c>
      <c r="C2160" s="9">
        <f t="shared" ca="1" si="66"/>
        <v>12</v>
      </c>
      <c r="D2160" s="9" t="s">
        <v>2116</v>
      </c>
      <c r="E2160" s="9" t="s">
        <v>2116</v>
      </c>
      <c r="F2160" s="10">
        <f t="shared" ca="1" si="67"/>
        <v>2.3645694165835854E-2</v>
      </c>
      <c r="G2160" s="3" t="str">
        <f>VLOOKUP(Table3[[#This Row],[PRODUCT ID]],Table1[[PRODUCT]:[SELLING PRICE]],1,FALSE)</f>
        <v>Product61</v>
      </c>
      <c r="H2160" s="3" t="str">
        <f>VLOOKUP(Table3[[#This Row],[PRODUCT ID]],Table1[[PRODUCT]:[SELLING PRICE]],2,FALSE)</f>
        <v>Category3</v>
      </c>
      <c r="I2160" s="3" t="str">
        <f>VLOOKUP(Table3[[#This Row],[PRODUCT ID]],Table1[[PRODUCT]:[SELLING PRICE]],3,FALSE)</f>
        <v>Ft</v>
      </c>
      <c r="J2160" s="16">
        <f ca="1">VLOOKUP(Table3[[#This Row],[PRODUCT ID]],Table1[[PRODUCT]:[SELLING PRICE]],4,FALSE)</f>
        <v>74</v>
      </c>
      <c r="K2160" s="16">
        <f ca="1">VLOOKUP(Table3[[#This Row],[PRODUCT ID]],Table1[[PRODUCT]:[SELLING PRICE]],5,FALSE)</f>
        <v>152.21381922155325</v>
      </c>
      <c r="L2160" s="16">
        <f ca="1">J2160*Table3[[#This Row],[QUANTITY]]</f>
        <v>888</v>
      </c>
      <c r="M2160" s="16">
        <f ca="1">K2160*Table3[[#This Row],[QUANTITY]]*(1-Table3[[#This Row],[DISCOUNT %]])</f>
        <v>1783.375413653119</v>
      </c>
      <c r="N2160" s="3">
        <f>DAY(Table3[[#This Row],[DATE]])</f>
        <v>29</v>
      </c>
      <c r="O2160" s="3" t="str">
        <f>TEXT(Table3[[#This Row],[DATE]],"mmm")</f>
        <v>Nov</v>
      </c>
      <c r="P2160" s="3">
        <f>YEAR(Table3[[#This Row],[DATE]])</f>
        <v>2026</v>
      </c>
    </row>
    <row r="2161" spans="1:16" x14ac:dyDescent="0.3">
      <c r="A2161" s="6">
        <v>46356</v>
      </c>
      <c r="B2161" s="7" t="s">
        <v>1114</v>
      </c>
      <c r="C2161" s="9">
        <f t="shared" ca="1" si="66"/>
        <v>9</v>
      </c>
      <c r="D2161" s="9" t="s">
        <v>2116</v>
      </c>
      <c r="E2161" s="9" t="s">
        <v>2116</v>
      </c>
      <c r="F2161" s="10">
        <f t="shared" ca="1" si="67"/>
        <v>1.7976998637174259E-2</v>
      </c>
      <c r="G2161" s="3" t="str">
        <f>VLOOKUP(Table3[[#This Row],[PRODUCT ID]],Table1[[PRODUCT]:[SELLING PRICE]],1,FALSE)</f>
        <v>Product62</v>
      </c>
      <c r="H2161" s="3" t="str">
        <f>VLOOKUP(Table3[[#This Row],[PRODUCT ID]],Table1[[PRODUCT]:[SELLING PRICE]],2,FALSE)</f>
        <v>Category4</v>
      </c>
      <c r="I2161" s="3" t="str">
        <f>VLOOKUP(Table3[[#This Row],[PRODUCT ID]],Table1[[PRODUCT]:[SELLING PRICE]],3,FALSE)</f>
        <v>Kg</v>
      </c>
      <c r="J2161" s="16">
        <f ca="1">VLOOKUP(Table3[[#This Row],[PRODUCT ID]],Table1[[PRODUCT]:[SELLING PRICE]],4,FALSE)</f>
        <v>192</v>
      </c>
      <c r="K2161" s="16">
        <f ca="1">VLOOKUP(Table3[[#This Row],[PRODUCT ID]],Table1[[PRODUCT]:[SELLING PRICE]],5,FALSE)</f>
        <v>206.45616725152516</v>
      </c>
      <c r="L2161" s="16">
        <f ca="1">J2161*Table3[[#This Row],[QUANTITY]]</f>
        <v>1728</v>
      </c>
      <c r="M2161" s="16">
        <f ca="1">K2161*Table3[[#This Row],[QUANTITY]]*(1-Table3[[#This Row],[DISCOUNT %]])</f>
        <v>1824.7023451278744</v>
      </c>
      <c r="N2161" s="3">
        <f>DAY(Table3[[#This Row],[DATE]])</f>
        <v>30</v>
      </c>
      <c r="O2161" s="3" t="str">
        <f>TEXT(Table3[[#This Row],[DATE]],"mmm")</f>
        <v>Nov</v>
      </c>
      <c r="P2161" s="3">
        <f>YEAR(Table3[[#This Row],[DATE]])</f>
        <v>2026</v>
      </c>
    </row>
    <row r="2162" spans="1:16" x14ac:dyDescent="0.3">
      <c r="A2162" s="6">
        <v>46357</v>
      </c>
      <c r="B2162" s="7" t="s">
        <v>1115</v>
      </c>
      <c r="C2162" s="9">
        <f t="shared" ca="1" si="66"/>
        <v>4</v>
      </c>
      <c r="D2162" s="9" t="s">
        <v>2115</v>
      </c>
      <c r="E2162" s="9" t="s">
        <v>2116</v>
      </c>
      <c r="F2162" s="10">
        <f t="shared" ca="1" si="67"/>
        <v>6.3518162692316013E-2</v>
      </c>
      <c r="G2162" s="3" t="str">
        <f>VLOOKUP(Table3[[#This Row],[PRODUCT ID]],Table1[[PRODUCT]:[SELLING PRICE]],1,FALSE)</f>
        <v>Product63</v>
      </c>
      <c r="H2162" s="3" t="str">
        <f>VLOOKUP(Table3[[#This Row],[PRODUCT ID]],Table1[[PRODUCT]:[SELLING PRICE]],2,FALSE)</f>
        <v>Category5</v>
      </c>
      <c r="I2162" s="3" t="str">
        <f>VLOOKUP(Table3[[#This Row],[PRODUCT ID]],Table1[[PRODUCT]:[SELLING PRICE]],3,FALSE)</f>
        <v>No</v>
      </c>
      <c r="J2162" s="16">
        <f ca="1">VLOOKUP(Table3[[#This Row],[PRODUCT ID]],Table1[[PRODUCT]:[SELLING PRICE]],4,FALSE)</f>
        <v>63</v>
      </c>
      <c r="K2162" s="16">
        <f ca="1">VLOOKUP(Table3[[#This Row],[PRODUCT ID]],Table1[[PRODUCT]:[SELLING PRICE]],5,FALSE)</f>
        <v>255.86606982296391</v>
      </c>
      <c r="L2162" s="16">
        <f ca="1">J2162*Table3[[#This Row],[QUANTITY]]</f>
        <v>252</v>
      </c>
      <c r="M2162" s="16">
        <f ca="1">K2162*Table3[[#This Row],[QUANTITY]]*(1-Table3[[#This Row],[DISCOUNT %]])</f>
        <v>958.45570869002154</v>
      </c>
      <c r="N2162" s="3">
        <f>DAY(Table3[[#This Row],[DATE]])</f>
        <v>1</v>
      </c>
      <c r="O2162" s="3" t="str">
        <f>TEXT(Table3[[#This Row],[DATE]],"mmm")</f>
        <v>Dec</v>
      </c>
      <c r="P2162" s="3">
        <f>YEAR(Table3[[#This Row],[DATE]])</f>
        <v>2026</v>
      </c>
    </row>
    <row r="2163" spans="1:16" x14ac:dyDescent="0.3">
      <c r="A2163" s="6">
        <v>46358</v>
      </c>
      <c r="B2163" s="7" t="s">
        <v>1116</v>
      </c>
      <c r="C2163" s="9">
        <f t="shared" ca="1" si="66"/>
        <v>11</v>
      </c>
      <c r="D2163" s="9" t="s">
        <v>2116</v>
      </c>
      <c r="E2163" s="9" t="s">
        <v>2116</v>
      </c>
      <c r="F2163" s="10">
        <f t="shared" ca="1" si="67"/>
        <v>4.9019954411273915E-2</v>
      </c>
      <c r="G2163" s="3" t="str">
        <f>VLOOKUP(Table3[[#This Row],[PRODUCT ID]],Table1[[PRODUCT]:[SELLING PRICE]],1,FALSE)</f>
        <v>Product64</v>
      </c>
      <c r="H2163" s="3" t="str">
        <f>VLOOKUP(Table3[[#This Row],[PRODUCT ID]],Table1[[PRODUCT]:[SELLING PRICE]],2,FALSE)</f>
        <v>Category1</v>
      </c>
      <c r="I2163" s="3" t="str">
        <f>VLOOKUP(Table3[[#This Row],[PRODUCT ID]],Table1[[PRODUCT]:[SELLING PRICE]],3,FALSE)</f>
        <v>No</v>
      </c>
      <c r="J2163" s="16">
        <f ca="1">VLOOKUP(Table3[[#This Row],[PRODUCT ID]],Table1[[PRODUCT]:[SELLING PRICE]],4,FALSE)</f>
        <v>142</v>
      </c>
      <c r="K2163" s="16">
        <f ca="1">VLOOKUP(Table3[[#This Row],[PRODUCT ID]],Table1[[PRODUCT]:[SELLING PRICE]],5,FALSE)</f>
        <v>96.811327062984375</v>
      </c>
      <c r="L2163" s="16">
        <f ca="1">J2163*Table3[[#This Row],[QUANTITY]]</f>
        <v>1562</v>
      </c>
      <c r="M2163" s="16">
        <f ca="1">K2163*Table3[[#This Row],[QUANTITY]]*(1-Table3[[#This Row],[DISCOUNT %]])</f>
        <v>1012.7220424624816</v>
      </c>
      <c r="N2163" s="3">
        <f>DAY(Table3[[#This Row],[DATE]])</f>
        <v>2</v>
      </c>
      <c r="O2163" s="3" t="str">
        <f>TEXT(Table3[[#This Row],[DATE]],"mmm")</f>
        <v>Dec</v>
      </c>
      <c r="P2163" s="3">
        <f>YEAR(Table3[[#This Row],[DATE]])</f>
        <v>2026</v>
      </c>
    </row>
    <row r="2164" spans="1:16" x14ac:dyDescent="0.3">
      <c r="A2164" s="6">
        <v>46359</v>
      </c>
      <c r="B2164" s="7" t="s">
        <v>1117</v>
      </c>
      <c r="C2164" s="9">
        <f t="shared" ca="1" si="66"/>
        <v>13</v>
      </c>
      <c r="D2164" s="9" t="s">
        <v>2117</v>
      </c>
      <c r="E2164" s="9" t="s">
        <v>2118</v>
      </c>
      <c r="F2164" s="10">
        <f t="shared" ca="1" si="67"/>
        <v>1.3439188340198683E-2</v>
      </c>
      <c r="G2164" s="3" t="str">
        <f>VLOOKUP(Table3[[#This Row],[PRODUCT ID]],Table1[[PRODUCT]:[SELLING PRICE]],1,FALSE)</f>
        <v>Product65</v>
      </c>
      <c r="H2164" s="3" t="str">
        <f>VLOOKUP(Table3[[#This Row],[PRODUCT ID]],Table1[[PRODUCT]:[SELLING PRICE]],2,FALSE)</f>
        <v>Category2</v>
      </c>
      <c r="I2164" s="3" t="str">
        <f>VLOOKUP(Table3[[#This Row],[PRODUCT ID]],Table1[[PRODUCT]:[SELLING PRICE]],3,FALSE)</f>
        <v>Ft</v>
      </c>
      <c r="J2164" s="16">
        <f ca="1">VLOOKUP(Table3[[#This Row],[PRODUCT ID]],Table1[[PRODUCT]:[SELLING PRICE]],4,FALSE)</f>
        <v>171</v>
      </c>
      <c r="K2164" s="16">
        <f ca="1">VLOOKUP(Table3[[#This Row],[PRODUCT ID]],Table1[[PRODUCT]:[SELLING PRICE]],5,FALSE)</f>
        <v>260.26787491045974</v>
      </c>
      <c r="L2164" s="16">
        <f ca="1">J2164*Table3[[#This Row],[QUANTITY]]</f>
        <v>2223</v>
      </c>
      <c r="M2164" s="16">
        <f ca="1">K2164*Table3[[#This Row],[QUANTITY]]*(1-Table3[[#This Row],[DISCOUNT %]])</f>
        <v>3338.0111169682523</v>
      </c>
      <c r="N2164" s="3">
        <f>DAY(Table3[[#This Row],[DATE]])</f>
        <v>3</v>
      </c>
      <c r="O2164" s="3" t="str">
        <f>TEXT(Table3[[#This Row],[DATE]],"mmm")</f>
        <v>Dec</v>
      </c>
      <c r="P2164" s="3">
        <f>YEAR(Table3[[#This Row],[DATE]])</f>
        <v>2026</v>
      </c>
    </row>
    <row r="2165" spans="1:16" x14ac:dyDescent="0.3">
      <c r="A2165" s="6">
        <v>46360</v>
      </c>
      <c r="B2165" s="7" t="s">
        <v>1118</v>
      </c>
      <c r="C2165" s="9">
        <f t="shared" ca="1" si="66"/>
        <v>4</v>
      </c>
      <c r="D2165" s="9" t="s">
        <v>2115</v>
      </c>
      <c r="E2165" s="9" t="s">
        <v>2118</v>
      </c>
      <c r="F2165" s="10">
        <f t="shared" ca="1" si="67"/>
        <v>1.2381366693883213E-2</v>
      </c>
      <c r="G2165" s="3" t="str">
        <f>VLOOKUP(Table3[[#This Row],[PRODUCT ID]],Table1[[PRODUCT]:[SELLING PRICE]],1,FALSE)</f>
        <v>Product66</v>
      </c>
      <c r="H2165" s="3" t="str">
        <f>VLOOKUP(Table3[[#This Row],[PRODUCT ID]],Table1[[PRODUCT]:[SELLING PRICE]],2,FALSE)</f>
        <v>Category3</v>
      </c>
      <c r="I2165" s="3" t="str">
        <f>VLOOKUP(Table3[[#This Row],[PRODUCT ID]],Table1[[PRODUCT]:[SELLING PRICE]],3,FALSE)</f>
        <v>No</v>
      </c>
      <c r="J2165" s="16">
        <f ca="1">VLOOKUP(Table3[[#This Row],[PRODUCT ID]],Table1[[PRODUCT]:[SELLING PRICE]],4,FALSE)</f>
        <v>110</v>
      </c>
      <c r="K2165" s="16">
        <f ca="1">VLOOKUP(Table3[[#This Row],[PRODUCT ID]],Table1[[PRODUCT]:[SELLING PRICE]],5,FALSE)</f>
        <v>187.42703762411585</v>
      </c>
      <c r="L2165" s="16">
        <f ca="1">J2165*Table3[[#This Row],[QUANTITY]]</f>
        <v>440</v>
      </c>
      <c r="M2165" s="16">
        <f ca="1">K2165*Table3[[#This Row],[QUANTITY]]*(1-Table3[[#This Row],[DISCOUNT %]])</f>
        <v>740.42573897177374</v>
      </c>
      <c r="N2165" s="3">
        <f>DAY(Table3[[#This Row],[DATE]])</f>
        <v>4</v>
      </c>
      <c r="O2165" s="3" t="str">
        <f>TEXT(Table3[[#This Row],[DATE]],"mmm")</f>
        <v>Dec</v>
      </c>
      <c r="P2165" s="3">
        <f>YEAR(Table3[[#This Row],[DATE]])</f>
        <v>2026</v>
      </c>
    </row>
    <row r="2166" spans="1:16" x14ac:dyDescent="0.3">
      <c r="A2166" s="6">
        <v>46361</v>
      </c>
      <c r="B2166" s="7" t="s">
        <v>1119</v>
      </c>
      <c r="C2166" s="9">
        <f t="shared" ca="1" si="66"/>
        <v>2</v>
      </c>
      <c r="D2166" s="9" t="s">
        <v>2115</v>
      </c>
      <c r="E2166" s="9" t="s">
        <v>2116</v>
      </c>
      <c r="F2166" s="10">
        <f t="shared" ca="1" si="67"/>
        <v>7.3758190011095598E-2</v>
      </c>
      <c r="G2166" s="3" t="str">
        <f>VLOOKUP(Table3[[#This Row],[PRODUCT ID]],Table1[[PRODUCT]:[SELLING PRICE]],1,FALSE)</f>
        <v>Product67</v>
      </c>
      <c r="H2166" s="3" t="str">
        <f>VLOOKUP(Table3[[#This Row],[PRODUCT ID]],Table1[[PRODUCT]:[SELLING PRICE]],2,FALSE)</f>
        <v>Category4</v>
      </c>
      <c r="I2166" s="3" t="str">
        <f>VLOOKUP(Table3[[#This Row],[PRODUCT ID]],Table1[[PRODUCT]:[SELLING PRICE]],3,FALSE)</f>
        <v>Kg</v>
      </c>
      <c r="J2166" s="16">
        <f ca="1">VLOOKUP(Table3[[#This Row],[PRODUCT ID]],Table1[[PRODUCT]:[SELLING PRICE]],4,FALSE)</f>
        <v>133</v>
      </c>
      <c r="K2166" s="16">
        <f ca="1">VLOOKUP(Table3[[#This Row],[PRODUCT ID]],Table1[[PRODUCT]:[SELLING PRICE]],5,FALSE)</f>
        <v>198.58991227940237</v>
      </c>
      <c r="L2166" s="16">
        <f ca="1">J2166*Table3[[#This Row],[QUANTITY]]</f>
        <v>266</v>
      </c>
      <c r="M2166" s="16">
        <f ca="1">K2166*Table3[[#This Row],[QUANTITY]]*(1-Table3[[#This Row],[DISCOUNT %]])</f>
        <v>367.88455959042278</v>
      </c>
      <c r="N2166" s="3">
        <f>DAY(Table3[[#This Row],[DATE]])</f>
        <v>5</v>
      </c>
      <c r="O2166" s="3" t="str">
        <f>TEXT(Table3[[#This Row],[DATE]],"mmm")</f>
        <v>Dec</v>
      </c>
      <c r="P2166" s="3">
        <f>YEAR(Table3[[#This Row],[DATE]])</f>
        <v>2026</v>
      </c>
    </row>
    <row r="2167" spans="1:16" x14ac:dyDescent="0.3">
      <c r="A2167" s="6">
        <v>46362</v>
      </c>
      <c r="B2167" s="7" t="s">
        <v>1120</v>
      </c>
      <c r="C2167" s="9">
        <f t="shared" ca="1" si="66"/>
        <v>14</v>
      </c>
      <c r="D2167" s="9" t="s">
        <v>2115</v>
      </c>
      <c r="E2167" s="9" t="s">
        <v>2116</v>
      </c>
      <c r="F2167" s="10">
        <f t="shared" ca="1" si="67"/>
        <v>8.2285222482691503E-2</v>
      </c>
      <c r="G2167" s="3" t="str">
        <f>VLOOKUP(Table3[[#This Row],[PRODUCT ID]],Table1[[PRODUCT]:[SELLING PRICE]],1,FALSE)</f>
        <v>Product68</v>
      </c>
      <c r="H2167" s="3" t="str">
        <f>VLOOKUP(Table3[[#This Row],[PRODUCT ID]],Table1[[PRODUCT]:[SELLING PRICE]],2,FALSE)</f>
        <v>Category5</v>
      </c>
      <c r="I2167" s="3" t="str">
        <f>VLOOKUP(Table3[[#This Row],[PRODUCT ID]],Table1[[PRODUCT]:[SELLING PRICE]],3,FALSE)</f>
        <v>Kg</v>
      </c>
      <c r="J2167" s="16">
        <f ca="1">VLOOKUP(Table3[[#This Row],[PRODUCT ID]],Table1[[PRODUCT]:[SELLING PRICE]],4,FALSE)</f>
        <v>77</v>
      </c>
      <c r="K2167" s="16">
        <f ca="1">VLOOKUP(Table3[[#This Row],[PRODUCT ID]],Table1[[PRODUCT]:[SELLING PRICE]],5,FALSE)</f>
        <v>238.61722274898486</v>
      </c>
      <c r="L2167" s="16">
        <f ca="1">J2167*Table3[[#This Row],[QUANTITY]]</f>
        <v>1078</v>
      </c>
      <c r="M2167" s="16">
        <f ca="1">K2167*Table3[[#This Row],[QUANTITY]]*(1-Table3[[#This Row],[DISCOUNT %]])</f>
        <v>3065.7557208163576</v>
      </c>
      <c r="N2167" s="3">
        <f>DAY(Table3[[#This Row],[DATE]])</f>
        <v>6</v>
      </c>
      <c r="O2167" s="3" t="str">
        <f>TEXT(Table3[[#This Row],[DATE]],"mmm")</f>
        <v>Dec</v>
      </c>
      <c r="P2167" s="3">
        <f>YEAR(Table3[[#This Row],[DATE]])</f>
        <v>2026</v>
      </c>
    </row>
    <row r="2168" spans="1:16" x14ac:dyDescent="0.3">
      <c r="A2168" s="6">
        <v>46363</v>
      </c>
      <c r="B2168" s="7" t="s">
        <v>1121</v>
      </c>
      <c r="C2168" s="9">
        <f t="shared" ca="1" si="66"/>
        <v>11</v>
      </c>
      <c r="D2168" s="9" t="s">
        <v>2116</v>
      </c>
      <c r="E2168" s="9" t="s">
        <v>2116</v>
      </c>
      <c r="F2168" s="10">
        <f t="shared" ca="1" si="67"/>
        <v>4.9931266799476376E-2</v>
      </c>
      <c r="G2168" s="3" t="str">
        <f>VLOOKUP(Table3[[#This Row],[PRODUCT ID]],Table1[[PRODUCT]:[SELLING PRICE]],1,FALSE)</f>
        <v>Product69</v>
      </c>
      <c r="H2168" s="3" t="str">
        <f>VLOOKUP(Table3[[#This Row],[PRODUCT ID]],Table1[[PRODUCT]:[SELLING PRICE]],2,FALSE)</f>
        <v>Category1</v>
      </c>
      <c r="I2168" s="3" t="str">
        <f>VLOOKUP(Table3[[#This Row],[PRODUCT ID]],Table1[[PRODUCT]:[SELLING PRICE]],3,FALSE)</f>
        <v>Lt</v>
      </c>
      <c r="J2168" s="16">
        <f ca="1">VLOOKUP(Table3[[#This Row],[PRODUCT ID]],Table1[[PRODUCT]:[SELLING PRICE]],4,FALSE)</f>
        <v>186</v>
      </c>
      <c r="K2168" s="16">
        <f ca="1">VLOOKUP(Table3[[#This Row],[PRODUCT ID]],Table1[[PRODUCT]:[SELLING PRICE]],5,FALSE)</f>
        <v>268.25669805174437</v>
      </c>
      <c r="L2168" s="16">
        <f ca="1">J2168*Table3[[#This Row],[QUANTITY]]</f>
        <v>2046</v>
      </c>
      <c r="M2168" s="16">
        <f ca="1">K2168*Table3[[#This Row],[QUANTITY]]*(1-Table3[[#This Row],[DISCOUNT %]])</f>
        <v>2803.4853141963376</v>
      </c>
      <c r="N2168" s="3">
        <f>DAY(Table3[[#This Row],[DATE]])</f>
        <v>7</v>
      </c>
      <c r="O2168" s="3" t="str">
        <f>TEXT(Table3[[#This Row],[DATE]],"mmm")</f>
        <v>Dec</v>
      </c>
      <c r="P2168" s="3">
        <f>YEAR(Table3[[#This Row],[DATE]])</f>
        <v>2026</v>
      </c>
    </row>
    <row r="2169" spans="1:16" x14ac:dyDescent="0.3">
      <c r="A2169" s="6">
        <v>46364</v>
      </c>
      <c r="B2169" s="7" t="s">
        <v>1122</v>
      </c>
      <c r="C2169" s="9">
        <f t="shared" ca="1" si="66"/>
        <v>10</v>
      </c>
      <c r="D2169" s="9" t="s">
        <v>2116</v>
      </c>
      <c r="E2169" s="9" t="s">
        <v>2116</v>
      </c>
      <c r="F2169" s="10">
        <f t="shared" ca="1" si="67"/>
        <v>9.4356310649372388E-2</v>
      </c>
      <c r="G2169" s="3" t="str">
        <f>VLOOKUP(Table3[[#This Row],[PRODUCT ID]],Table1[[PRODUCT]:[SELLING PRICE]],1,FALSE)</f>
        <v>Product70</v>
      </c>
      <c r="H2169" s="3" t="str">
        <f>VLOOKUP(Table3[[#This Row],[PRODUCT ID]],Table1[[PRODUCT]:[SELLING PRICE]],2,FALSE)</f>
        <v>Category2</v>
      </c>
      <c r="I2169" s="3" t="str">
        <f>VLOOKUP(Table3[[#This Row],[PRODUCT ID]],Table1[[PRODUCT]:[SELLING PRICE]],3,FALSE)</f>
        <v>Kg</v>
      </c>
      <c r="J2169" s="16">
        <f ca="1">VLOOKUP(Table3[[#This Row],[PRODUCT ID]],Table1[[PRODUCT]:[SELLING PRICE]],4,FALSE)</f>
        <v>90</v>
      </c>
      <c r="K2169" s="16">
        <f ca="1">VLOOKUP(Table3[[#This Row],[PRODUCT ID]],Table1[[PRODUCT]:[SELLING PRICE]],5,FALSE)</f>
        <v>72.876573276256124</v>
      </c>
      <c r="L2169" s="16">
        <f ca="1">J2169*Table3[[#This Row],[QUANTITY]]</f>
        <v>900</v>
      </c>
      <c r="M2169" s="16">
        <f ca="1">K2169*Table3[[#This Row],[QUANTITY]]*(1-Table3[[#This Row],[DISCOUNT %]])</f>
        <v>660.00208689139959</v>
      </c>
      <c r="N2169" s="3">
        <f>DAY(Table3[[#This Row],[DATE]])</f>
        <v>8</v>
      </c>
      <c r="O2169" s="3" t="str">
        <f>TEXT(Table3[[#This Row],[DATE]],"mmm")</f>
        <v>Dec</v>
      </c>
      <c r="P2169" s="3">
        <f>YEAR(Table3[[#This Row],[DATE]])</f>
        <v>2026</v>
      </c>
    </row>
    <row r="2170" spans="1:16" x14ac:dyDescent="0.3">
      <c r="A2170" s="6">
        <v>46365</v>
      </c>
      <c r="B2170" s="7" t="s">
        <v>1123</v>
      </c>
      <c r="C2170" s="9">
        <f t="shared" ca="1" si="66"/>
        <v>11</v>
      </c>
      <c r="D2170" s="9" t="s">
        <v>2116</v>
      </c>
      <c r="E2170" s="9" t="s">
        <v>2118</v>
      </c>
      <c r="F2170" s="10">
        <f t="shared" ca="1" si="67"/>
        <v>7.4255108365421487E-3</v>
      </c>
      <c r="G2170" s="3" t="str">
        <f>VLOOKUP(Table3[[#This Row],[PRODUCT ID]],Table1[[PRODUCT]:[SELLING PRICE]],1,FALSE)</f>
        <v>Product71</v>
      </c>
      <c r="H2170" s="3" t="str">
        <f>VLOOKUP(Table3[[#This Row],[PRODUCT ID]],Table1[[PRODUCT]:[SELLING PRICE]],2,FALSE)</f>
        <v>Category3</v>
      </c>
      <c r="I2170" s="3" t="str">
        <f>VLOOKUP(Table3[[#This Row],[PRODUCT ID]],Table1[[PRODUCT]:[SELLING PRICE]],3,FALSE)</f>
        <v>Lt</v>
      </c>
      <c r="J2170" s="16">
        <f ca="1">VLOOKUP(Table3[[#This Row],[PRODUCT ID]],Table1[[PRODUCT]:[SELLING PRICE]],4,FALSE)</f>
        <v>24</v>
      </c>
      <c r="K2170" s="16">
        <f ca="1">VLOOKUP(Table3[[#This Row],[PRODUCT ID]],Table1[[PRODUCT]:[SELLING PRICE]],5,FALSE)</f>
        <v>42.205180471575424</v>
      </c>
      <c r="L2170" s="16">
        <f ca="1">J2170*Table3[[#This Row],[QUANTITY]]</f>
        <v>264</v>
      </c>
      <c r="M2170" s="16">
        <f ca="1">K2170*Table3[[#This Row],[QUANTITY]]*(1-Table3[[#This Row],[DISCOUNT %]])</f>
        <v>460.80963991288075</v>
      </c>
      <c r="N2170" s="3">
        <f>DAY(Table3[[#This Row],[DATE]])</f>
        <v>9</v>
      </c>
      <c r="O2170" s="3" t="str">
        <f>TEXT(Table3[[#This Row],[DATE]],"mmm")</f>
        <v>Dec</v>
      </c>
      <c r="P2170" s="3">
        <f>YEAR(Table3[[#This Row],[DATE]])</f>
        <v>2026</v>
      </c>
    </row>
    <row r="2171" spans="1:16" x14ac:dyDescent="0.3">
      <c r="A2171" s="6">
        <v>46366</v>
      </c>
      <c r="B2171" s="7" t="s">
        <v>1124</v>
      </c>
      <c r="C2171" s="9">
        <f t="shared" ca="1" si="66"/>
        <v>2</v>
      </c>
      <c r="D2171" s="9" t="s">
        <v>2115</v>
      </c>
      <c r="E2171" s="9" t="s">
        <v>2116</v>
      </c>
      <c r="F2171" s="10">
        <f t="shared" ca="1" si="67"/>
        <v>8.6051340832778961E-2</v>
      </c>
      <c r="G2171" s="3" t="str">
        <f>VLOOKUP(Table3[[#This Row],[PRODUCT ID]],Table1[[PRODUCT]:[SELLING PRICE]],1,FALSE)</f>
        <v>Product72</v>
      </c>
      <c r="H2171" s="3" t="str">
        <f>VLOOKUP(Table3[[#This Row],[PRODUCT ID]],Table1[[PRODUCT]:[SELLING PRICE]],2,FALSE)</f>
        <v>Category4</v>
      </c>
      <c r="I2171" s="3" t="str">
        <f>VLOOKUP(Table3[[#This Row],[PRODUCT ID]],Table1[[PRODUCT]:[SELLING PRICE]],3,FALSE)</f>
        <v>Ft</v>
      </c>
      <c r="J2171" s="16">
        <f ca="1">VLOOKUP(Table3[[#This Row],[PRODUCT ID]],Table1[[PRODUCT]:[SELLING PRICE]],4,FALSE)</f>
        <v>94</v>
      </c>
      <c r="K2171" s="16">
        <f ca="1">VLOOKUP(Table3[[#This Row],[PRODUCT ID]],Table1[[PRODUCT]:[SELLING PRICE]],5,FALSE)</f>
        <v>182.24268637045375</v>
      </c>
      <c r="L2171" s="16">
        <f ca="1">J2171*Table3[[#This Row],[QUANTITY]]</f>
        <v>188</v>
      </c>
      <c r="M2171" s="16">
        <f ca="1">K2171*Table3[[#This Row],[QUANTITY]]*(1-Table3[[#This Row],[DISCOUNT %]])</f>
        <v>333.12091770261719</v>
      </c>
      <c r="N2171" s="3">
        <f>DAY(Table3[[#This Row],[DATE]])</f>
        <v>10</v>
      </c>
      <c r="O2171" s="3" t="str">
        <f>TEXT(Table3[[#This Row],[DATE]],"mmm")</f>
        <v>Dec</v>
      </c>
      <c r="P2171" s="3">
        <f>YEAR(Table3[[#This Row],[DATE]])</f>
        <v>2026</v>
      </c>
    </row>
    <row r="2172" spans="1:16" x14ac:dyDescent="0.3">
      <c r="A2172" s="6">
        <v>46367</v>
      </c>
      <c r="B2172" s="7" t="s">
        <v>1125</v>
      </c>
      <c r="C2172" s="9">
        <f t="shared" ca="1" si="66"/>
        <v>2</v>
      </c>
      <c r="D2172" s="9" t="s">
        <v>2117</v>
      </c>
      <c r="E2172" s="9" t="s">
        <v>2116</v>
      </c>
      <c r="F2172" s="10">
        <f t="shared" ca="1" si="67"/>
        <v>2.9181883633937113E-2</v>
      </c>
      <c r="G2172" s="3" t="str">
        <f>VLOOKUP(Table3[[#This Row],[PRODUCT ID]],Table1[[PRODUCT]:[SELLING PRICE]],1,FALSE)</f>
        <v>Product73</v>
      </c>
      <c r="H2172" s="3" t="str">
        <f>VLOOKUP(Table3[[#This Row],[PRODUCT ID]],Table1[[PRODUCT]:[SELLING PRICE]],2,FALSE)</f>
        <v>Category1</v>
      </c>
      <c r="I2172" s="3" t="str">
        <f>VLOOKUP(Table3[[#This Row],[PRODUCT ID]],Table1[[PRODUCT]:[SELLING PRICE]],3,FALSE)</f>
        <v>Kg</v>
      </c>
      <c r="J2172" s="16">
        <f ca="1">VLOOKUP(Table3[[#This Row],[PRODUCT ID]],Table1[[PRODUCT]:[SELLING PRICE]],4,FALSE)</f>
        <v>30</v>
      </c>
      <c r="K2172" s="16">
        <f ca="1">VLOOKUP(Table3[[#This Row],[PRODUCT ID]],Table1[[PRODUCT]:[SELLING PRICE]],5,FALSE)</f>
        <v>246.76087166333031</v>
      </c>
      <c r="L2172" s="16">
        <f ca="1">J2172*Table3[[#This Row],[QUANTITY]]</f>
        <v>60</v>
      </c>
      <c r="M2172" s="16">
        <f ca="1">K2172*Table3[[#This Row],[QUANTITY]]*(1-Table3[[#This Row],[DISCOUNT %]])</f>
        <v>479.11984924208423</v>
      </c>
      <c r="N2172" s="3">
        <f>DAY(Table3[[#This Row],[DATE]])</f>
        <v>11</v>
      </c>
      <c r="O2172" s="3" t="str">
        <f>TEXT(Table3[[#This Row],[DATE]],"mmm")</f>
        <v>Dec</v>
      </c>
      <c r="P2172" s="3">
        <f>YEAR(Table3[[#This Row],[DATE]])</f>
        <v>2026</v>
      </c>
    </row>
    <row r="2173" spans="1:16" x14ac:dyDescent="0.3">
      <c r="A2173" s="6">
        <v>46368</v>
      </c>
      <c r="B2173" s="7" t="s">
        <v>1126</v>
      </c>
      <c r="C2173" s="9">
        <f t="shared" ca="1" si="66"/>
        <v>10</v>
      </c>
      <c r="D2173" s="9" t="s">
        <v>2117</v>
      </c>
      <c r="E2173" s="9" t="s">
        <v>2116</v>
      </c>
      <c r="F2173" s="10">
        <f t="shared" ca="1" si="67"/>
        <v>2.8408377314328825E-2</v>
      </c>
      <c r="G2173" s="3" t="str">
        <f>VLOOKUP(Table3[[#This Row],[PRODUCT ID]],Table1[[PRODUCT]:[SELLING PRICE]],1,FALSE)</f>
        <v>Product74</v>
      </c>
      <c r="H2173" s="3" t="str">
        <f>VLOOKUP(Table3[[#This Row],[PRODUCT ID]],Table1[[PRODUCT]:[SELLING PRICE]],2,FALSE)</f>
        <v>Category2</v>
      </c>
      <c r="I2173" s="3" t="str">
        <f>VLOOKUP(Table3[[#This Row],[PRODUCT ID]],Table1[[PRODUCT]:[SELLING PRICE]],3,FALSE)</f>
        <v>No</v>
      </c>
      <c r="J2173" s="16">
        <f ca="1">VLOOKUP(Table3[[#This Row],[PRODUCT ID]],Table1[[PRODUCT]:[SELLING PRICE]],4,FALSE)</f>
        <v>42</v>
      </c>
      <c r="K2173" s="16">
        <f ca="1">VLOOKUP(Table3[[#This Row],[PRODUCT ID]],Table1[[PRODUCT]:[SELLING PRICE]],5,FALSE)</f>
        <v>81.134336947537506</v>
      </c>
      <c r="L2173" s="16">
        <f ca="1">J2173*Table3[[#This Row],[QUANTITY]]</f>
        <v>420</v>
      </c>
      <c r="M2173" s="16">
        <f ca="1">K2173*Table3[[#This Row],[QUANTITY]]*(1-Table3[[#This Row],[DISCOUNT %]])</f>
        <v>788.29442090383964</v>
      </c>
      <c r="N2173" s="3">
        <f>DAY(Table3[[#This Row],[DATE]])</f>
        <v>12</v>
      </c>
      <c r="O2173" s="3" t="str">
        <f>TEXT(Table3[[#This Row],[DATE]],"mmm")</f>
        <v>Dec</v>
      </c>
      <c r="P2173" s="3">
        <f>YEAR(Table3[[#This Row],[DATE]])</f>
        <v>2026</v>
      </c>
    </row>
    <row r="2174" spans="1:16" x14ac:dyDescent="0.3">
      <c r="A2174" s="6">
        <v>46369</v>
      </c>
      <c r="B2174" s="7" t="s">
        <v>1127</v>
      </c>
      <c r="C2174" s="9">
        <f t="shared" ca="1" si="66"/>
        <v>12</v>
      </c>
      <c r="D2174" s="9" t="s">
        <v>2116</v>
      </c>
      <c r="E2174" s="9" t="s">
        <v>2116</v>
      </c>
      <c r="F2174" s="10">
        <f t="shared" ca="1" si="67"/>
        <v>7.2960364196378635E-2</v>
      </c>
      <c r="G2174" s="3" t="str">
        <f>VLOOKUP(Table3[[#This Row],[PRODUCT ID]],Table1[[PRODUCT]:[SELLING PRICE]],1,FALSE)</f>
        <v>Product75</v>
      </c>
      <c r="H2174" s="3" t="str">
        <f>VLOOKUP(Table3[[#This Row],[PRODUCT ID]],Table1[[PRODUCT]:[SELLING PRICE]],2,FALSE)</f>
        <v>Category3</v>
      </c>
      <c r="I2174" s="3" t="str">
        <f>VLOOKUP(Table3[[#This Row],[PRODUCT ID]],Table1[[PRODUCT]:[SELLING PRICE]],3,FALSE)</f>
        <v>No</v>
      </c>
      <c r="J2174" s="16">
        <f ca="1">VLOOKUP(Table3[[#This Row],[PRODUCT ID]],Table1[[PRODUCT]:[SELLING PRICE]],4,FALSE)</f>
        <v>150</v>
      </c>
      <c r="K2174" s="16">
        <f ca="1">VLOOKUP(Table3[[#This Row],[PRODUCT ID]],Table1[[PRODUCT]:[SELLING PRICE]],5,FALSE)</f>
        <v>243.06515696321995</v>
      </c>
      <c r="L2174" s="16">
        <f ca="1">J2174*Table3[[#This Row],[QUANTITY]]</f>
        <v>1800</v>
      </c>
      <c r="M2174" s="16">
        <f ca="1">K2174*Table3[[#This Row],[QUANTITY]]*(1-Table3[[#This Row],[DISCOUNT %]])</f>
        <v>2703.9724150528018</v>
      </c>
      <c r="N2174" s="3">
        <f>DAY(Table3[[#This Row],[DATE]])</f>
        <v>13</v>
      </c>
      <c r="O2174" s="3" t="str">
        <f>TEXT(Table3[[#This Row],[DATE]],"mmm")</f>
        <v>Dec</v>
      </c>
      <c r="P2174" s="3">
        <f>YEAR(Table3[[#This Row],[DATE]])</f>
        <v>2026</v>
      </c>
    </row>
    <row r="2175" spans="1:16" x14ac:dyDescent="0.3">
      <c r="A2175" s="6">
        <v>46370</v>
      </c>
      <c r="B2175" s="7" t="s">
        <v>1128</v>
      </c>
      <c r="C2175" s="9">
        <f t="shared" ca="1" si="66"/>
        <v>7</v>
      </c>
      <c r="D2175" s="9" t="s">
        <v>2116</v>
      </c>
      <c r="E2175" s="9" t="s">
        <v>2116</v>
      </c>
      <c r="F2175" s="10">
        <f t="shared" ca="1" si="67"/>
        <v>3.5573491041410069E-2</v>
      </c>
      <c r="G2175" s="3" t="str">
        <f>VLOOKUP(Table3[[#This Row],[PRODUCT ID]],Table1[[PRODUCT]:[SELLING PRICE]],1,FALSE)</f>
        <v>Product76</v>
      </c>
      <c r="H2175" s="3" t="str">
        <f>VLOOKUP(Table3[[#This Row],[PRODUCT ID]],Table1[[PRODUCT]:[SELLING PRICE]],2,FALSE)</f>
        <v>Category4</v>
      </c>
      <c r="I2175" s="3" t="str">
        <f>VLOOKUP(Table3[[#This Row],[PRODUCT ID]],Table1[[PRODUCT]:[SELLING PRICE]],3,FALSE)</f>
        <v>Ft</v>
      </c>
      <c r="J2175" s="16">
        <f ca="1">VLOOKUP(Table3[[#This Row],[PRODUCT ID]],Table1[[PRODUCT]:[SELLING PRICE]],4,FALSE)</f>
        <v>73</v>
      </c>
      <c r="K2175" s="16">
        <f ca="1">VLOOKUP(Table3[[#This Row],[PRODUCT ID]],Table1[[PRODUCT]:[SELLING PRICE]],5,FALSE)</f>
        <v>271.65736482163516</v>
      </c>
      <c r="L2175" s="16">
        <f ca="1">J2175*Table3[[#This Row],[QUANTITY]]</f>
        <v>511</v>
      </c>
      <c r="M2175" s="16">
        <f ca="1">K2175*Table3[[#This Row],[QUANTITY]]*(1-Table3[[#This Row],[DISCOUNT %]])</f>
        <v>1833.9549479147377</v>
      </c>
      <c r="N2175" s="3">
        <f>DAY(Table3[[#This Row],[DATE]])</f>
        <v>14</v>
      </c>
      <c r="O2175" s="3" t="str">
        <f>TEXT(Table3[[#This Row],[DATE]],"mmm")</f>
        <v>Dec</v>
      </c>
      <c r="P2175" s="3">
        <f>YEAR(Table3[[#This Row],[DATE]])</f>
        <v>2026</v>
      </c>
    </row>
    <row r="2176" spans="1:16" x14ac:dyDescent="0.3">
      <c r="A2176" s="6">
        <v>46371</v>
      </c>
      <c r="B2176" s="7" t="s">
        <v>1129</v>
      </c>
      <c r="C2176" s="9">
        <f t="shared" ca="1" si="66"/>
        <v>11</v>
      </c>
      <c r="D2176" s="9" t="s">
        <v>2116</v>
      </c>
      <c r="E2176" s="9" t="s">
        <v>2118</v>
      </c>
      <c r="F2176" s="10">
        <f t="shared" ca="1" si="67"/>
        <v>6.4994341212947351E-2</v>
      </c>
      <c r="G2176" s="3" t="str">
        <f>VLOOKUP(Table3[[#This Row],[PRODUCT ID]],Table1[[PRODUCT]:[SELLING PRICE]],1,FALSE)</f>
        <v>Product77</v>
      </c>
      <c r="H2176" s="3" t="str">
        <f>VLOOKUP(Table3[[#This Row],[PRODUCT ID]],Table1[[PRODUCT]:[SELLING PRICE]],2,FALSE)</f>
        <v>Category5</v>
      </c>
      <c r="I2176" s="3" t="str">
        <f>VLOOKUP(Table3[[#This Row],[PRODUCT ID]],Table1[[PRODUCT]:[SELLING PRICE]],3,FALSE)</f>
        <v>No</v>
      </c>
      <c r="J2176" s="16">
        <f ca="1">VLOOKUP(Table3[[#This Row],[PRODUCT ID]],Table1[[PRODUCT]:[SELLING PRICE]],4,FALSE)</f>
        <v>180</v>
      </c>
      <c r="K2176" s="16">
        <f ca="1">VLOOKUP(Table3[[#This Row],[PRODUCT ID]],Table1[[PRODUCT]:[SELLING PRICE]],5,FALSE)</f>
        <v>242.17695418445851</v>
      </c>
      <c r="L2176" s="16">
        <f ca="1">J2176*Table3[[#This Row],[QUANTITY]]</f>
        <v>1980</v>
      </c>
      <c r="M2176" s="16">
        <f ca="1">K2176*Table3[[#This Row],[QUANTITY]]*(1-Table3[[#This Row],[DISCOUNT %]])</f>
        <v>2490.8050484930964</v>
      </c>
      <c r="N2176" s="3">
        <f>DAY(Table3[[#This Row],[DATE]])</f>
        <v>15</v>
      </c>
      <c r="O2176" s="3" t="str">
        <f>TEXT(Table3[[#This Row],[DATE]],"mmm")</f>
        <v>Dec</v>
      </c>
      <c r="P2176" s="3">
        <f>YEAR(Table3[[#This Row],[DATE]])</f>
        <v>2026</v>
      </c>
    </row>
    <row r="2177" spans="1:16" x14ac:dyDescent="0.3">
      <c r="A2177" s="6">
        <v>46372</v>
      </c>
      <c r="B2177" s="7" t="s">
        <v>1130</v>
      </c>
      <c r="C2177" s="9">
        <f t="shared" ca="1" si="66"/>
        <v>4</v>
      </c>
      <c r="D2177" s="9" t="s">
        <v>2116</v>
      </c>
      <c r="E2177" s="9" t="s">
        <v>2118</v>
      </c>
      <c r="F2177" s="10">
        <f t="shared" ca="1" si="67"/>
        <v>6.2302221738689038E-2</v>
      </c>
      <c r="G2177" s="3" t="str">
        <f>VLOOKUP(Table3[[#This Row],[PRODUCT ID]],Table1[[PRODUCT]:[SELLING PRICE]],1,FALSE)</f>
        <v>Product78</v>
      </c>
      <c r="H2177" s="3" t="str">
        <f>VLOOKUP(Table3[[#This Row],[PRODUCT ID]],Table1[[PRODUCT]:[SELLING PRICE]],2,FALSE)</f>
        <v>Category1</v>
      </c>
      <c r="I2177" s="3" t="str">
        <f>VLOOKUP(Table3[[#This Row],[PRODUCT ID]],Table1[[PRODUCT]:[SELLING PRICE]],3,FALSE)</f>
        <v>Kg</v>
      </c>
      <c r="J2177" s="16">
        <f ca="1">VLOOKUP(Table3[[#This Row],[PRODUCT ID]],Table1[[PRODUCT]:[SELLING PRICE]],4,FALSE)</f>
        <v>112</v>
      </c>
      <c r="K2177" s="16">
        <f ca="1">VLOOKUP(Table3[[#This Row],[PRODUCT ID]],Table1[[PRODUCT]:[SELLING PRICE]],5,FALSE)</f>
        <v>100.73199746506216</v>
      </c>
      <c r="L2177" s="16">
        <f ca="1">J2177*Table3[[#This Row],[QUANTITY]]</f>
        <v>448</v>
      </c>
      <c r="M2177" s="16">
        <f ca="1">K2177*Table3[[#This Row],[QUANTITY]]*(1-Table3[[#This Row],[DISCOUNT %]])</f>
        <v>377.82468089125121</v>
      </c>
      <c r="N2177" s="3">
        <f>DAY(Table3[[#This Row],[DATE]])</f>
        <v>16</v>
      </c>
      <c r="O2177" s="3" t="str">
        <f>TEXT(Table3[[#This Row],[DATE]],"mmm")</f>
        <v>Dec</v>
      </c>
      <c r="P2177" s="3">
        <f>YEAR(Table3[[#This Row],[DATE]])</f>
        <v>2026</v>
      </c>
    </row>
    <row r="2178" spans="1:16" x14ac:dyDescent="0.3">
      <c r="A2178" s="6">
        <v>46373</v>
      </c>
      <c r="B2178" s="7" t="s">
        <v>1131</v>
      </c>
      <c r="C2178" s="9">
        <f t="shared" ca="1" si="66"/>
        <v>5</v>
      </c>
      <c r="D2178" s="9" t="s">
        <v>2115</v>
      </c>
      <c r="E2178" s="9" t="s">
        <v>2116</v>
      </c>
      <c r="F2178" s="10">
        <f t="shared" ca="1" si="67"/>
        <v>7.4763253374349531E-3</v>
      </c>
      <c r="G2178" s="3" t="str">
        <f>VLOOKUP(Table3[[#This Row],[PRODUCT ID]],Table1[[PRODUCT]:[SELLING PRICE]],1,FALSE)</f>
        <v>Product79</v>
      </c>
      <c r="H2178" s="3" t="str">
        <f>VLOOKUP(Table3[[#This Row],[PRODUCT ID]],Table1[[PRODUCT]:[SELLING PRICE]],2,FALSE)</f>
        <v>Category2</v>
      </c>
      <c r="I2178" s="3" t="str">
        <f>VLOOKUP(Table3[[#This Row],[PRODUCT ID]],Table1[[PRODUCT]:[SELLING PRICE]],3,FALSE)</f>
        <v>Kg</v>
      </c>
      <c r="J2178" s="16">
        <f ca="1">VLOOKUP(Table3[[#This Row],[PRODUCT ID]],Table1[[PRODUCT]:[SELLING PRICE]],4,FALSE)</f>
        <v>60</v>
      </c>
      <c r="K2178" s="16">
        <f ca="1">VLOOKUP(Table3[[#This Row],[PRODUCT ID]],Table1[[PRODUCT]:[SELLING PRICE]],5,FALSE)</f>
        <v>214.08333815971477</v>
      </c>
      <c r="L2178" s="16">
        <f ca="1">J2178*Table3[[#This Row],[QUANTITY]]</f>
        <v>300</v>
      </c>
      <c r="M2178" s="16">
        <f ca="1">K2178*Table3[[#This Row],[QUANTITY]]*(1-Table3[[#This Row],[DISCOUNT %]])</f>
        <v>1062.4139073715432</v>
      </c>
      <c r="N2178" s="3">
        <f>DAY(Table3[[#This Row],[DATE]])</f>
        <v>17</v>
      </c>
      <c r="O2178" s="3" t="str">
        <f>TEXT(Table3[[#This Row],[DATE]],"mmm")</f>
        <v>Dec</v>
      </c>
      <c r="P2178" s="3">
        <f>YEAR(Table3[[#This Row],[DATE]])</f>
        <v>2026</v>
      </c>
    </row>
    <row r="2179" spans="1:16" x14ac:dyDescent="0.3">
      <c r="A2179" s="6">
        <v>46374</v>
      </c>
      <c r="B2179" s="7" t="s">
        <v>1132</v>
      </c>
      <c r="C2179" s="9">
        <f t="shared" ref="C2179:C2242" ca="1" si="68">RANDBETWEEN(1,15)</f>
        <v>11</v>
      </c>
      <c r="D2179" s="9" t="s">
        <v>2116</v>
      </c>
      <c r="E2179" s="9" t="s">
        <v>2116</v>
      </c>
      <c r="F2179" s="10">
        <f t="shared" ref="F2179:F2242" ca="1" si="69">RAND()*(0.1)</f>
        <v>9.0843086116998706E-2</v>
      </c>
      <c r="G2179" s="3" t="str">
        <f>VLOOKUP(Table3[[#This Row],[PRODUCT ID]],Table1[[PRODUCT]:[SELLING PRICE]],1,FALSE)</f>
        <v>Product80</v>
      </c>
      <c r="H2179" s="3" t="str">
        <f>VLOOKUP(Table3[[#This Row],[PRODUCT ID]],Table1[[PRODUCT]:[SELLING PRICE]],2,FALSE)</f>
        <v>Category3</v>
      </c>
      <c r="I2179" s="3" t="str">
        <f>VLOOKUP(Table3[[#This Row],[PRODUCT ID]],Table1[[PRODUCT]:[SELLING PRICE]],3,FALSE)</f>
        <v>Lt</v>
      </c>
      <c r="J2179" s="16">
        <f ca="1">VLOOKUP(Table3[[#This Row],[PRODUCT ID]],Table1[[PRODUCT]:[SELLING PRICE]],4,FALSE)</f>
        <v>124</v>
      </c>
      <c r="K2179" s="16">
        <f ca="1">VLOOKUP(Table3[[#This Row],[PRODUCT ID]],Table1[[PRODUCT]:[SELLING PRICE]],5,FALSE)</f>
        <v>97.576887056122303</v>
      </c>
      <c r="L2179" s="16">
        <f ca="1">J2179*Table3[[#This Row],[QUANTITY]]</f>
        <v>1364</v>
      </c>
      <c r="M2179" s="16">
        <f ca="1">K2179*Table3[[#This Row],[QUANTITY]]*(1-Table3[[#This Row],[DISCOUNT %]])</f>
        <v>975.83971652479761</v>
      </c>
      <c r="N2179" s="3">
        <f>DAY(Table3[[#This Row],[DATE]])</f>
        <v>18</v>
      </c>
      <c r="O2179" s="3" t="str">
        <f>TEXT(Table3[[#This Row],[DATE]],"mmm")</f>
        <v>Dec</v>
      </c>
      <c r="P2179" s="3">
        <f>YEAR(Table3[[#This Row],[DATE]])</f>
        <v>2026</v>
      </c>
    </row>
    <row r="2180" spans="1:16" x14ac:dyDescent="0.3">
      <c r="A2180" s="6">
        <v>46375</v>
      </c>
      <c r="B2180" s="7" t="s">
        <v>1133</v>
      </c>
      <c r="C2180" s="9">
        <f t="shared" ca="1" si="68"/>
        <v>3</v>
      </c>
      <c r="D2180" s="9" t="s">
        <v>2117</v>
      </c>
      <c r="E2180" s="9" t="s">
        <v>2116</v>
      </c>
      <c r="F2180" s="10">
        <f t="shared" ca="1" si="69"/>
        <v>3.8055985412094512E-2</v>
      </c>
      <c r="G2180" s="3" t="str">
        <f>VLOOKUP(Table3[[#This Row],[PRODUCT ID]],Table1[[PRODUCT]:[SELLING PRICE]],1,FALSE)</f>
        <v>Product81</v>
      </c>
      <c r="H2180" s="3" t="str">
        <f>VLOOKUP(Table3[[#This Row],[PRODUCT ID]],Table1[[PRODUCT]:[SELLING PRICE]],2,FALSE)</f>
        <v>Category4</v>
      </c>
      <c r="I2180" s="3" t="str">
        <f>VLOOKUP(Table3[[#This Row],[PRODUCT ID]],Table1[[PRODUCT]:[SELLING PRICE]],3,FALSE)</f>
        <v>Kg</v>
      </c>
      <c r="J2180" s="16">
        <f ca="1">VLOOKUP(Table3[[#This Row],[PRODUCT ID]],Table1[[PRODUCT]:[SELLING PRICE]],4,FALSE)</f>
        <v>221</v>
      </c>
      <c r="K2180" s="16">
        <f ca="1">VLOOKUP(Table3[[#This Row],[PRODUCT ID]],Table1[[PRODUCT]:[SELLING PRICE]],5,FALSE)</f>
        <v>104.44119135880096</v>
      </c>
      <c r="L2180" s="16">
        <f ca="1">J2180*Table3[[#This Row],[QUANTITY]]</f>
        <v>663</v>
      </c>
      <c r="M2180" s="16">
        <f ca="1">K2180*Table3[[#This Row],[QUANTITY]]*(1-Table3[[#This Row],[DISCOUNT %]])</f>
        <v>301.399736712086</v>
      </c>
      <c r="N2180" s="3">
        <f>DAY(Table3[[#This Row],[DATE]])</f>
        <v>19</v>
      </c>
      <c r="O2180" s="3" t="str">
        <f>TEXT(Table3[[#This Row],[DATE]],"mmm")</f>
        <v>Dec</v>
      </c>
      <c r="P2180" s="3">
        <f>YEAR(Table3[[#This Row],[DATE]])</f>
        <v>2026</v>
      </c>
    </row>
    <row r="2181" spans="1:16" x14ac:dyDescent="0.3">
      <c r="A2181" s="6">
        <v>46376</v>
      </c>
      <c r="B2181" s="7" t="s">
        <v>1134</v>
      </c>
      <c r="C2181" s="9">
        <f t="shared" ca="1" si="68"/>
        <v>8</v>
      </c>
      <c r="D2181" s="9" t="s">
        <v>2115</v>
      </c>
      <c r="E2181" s="9" t="s">
        <v>2116</v>
      </c>
      <c r="F2181" s="10">
        <f t="shared" ca="1" si="69"/>
        <v>2.8148683955404409E-2</v>
      </c>
      <c r="G2181" s="3" t="str">
        <f>VLOOKUP(Table3[[#This Row],[PRODUCT ID]],Table1[[PRODUCT]:[SELLING PRICE]],1,FALSE)</f>
        <v>Product82</v>
      </c>
      <c r="H2181" s="3" t="str">
        <f>VLOOKUP(Table3[[#This Row],[PRODUCT ID]],Table1[[PRODUCT]:[SELLING PRICE]],2,FALSE)</f>
        <v>Category5</v>
      </c>
      <c r="I2181" s="3" t="str">
        <f>VLOOKUP(Table3[[#This Row],[PRODUCT ID]],Table1[[PRODUCT]:[SELLING PRICE]],3,FALSE)</f>
        <v>Lt</v>
      </c>
      <c r="J2181" s="16">
        <f ca="1">VLOOKUP(Table3[[#This Row],[PRODUCT ID]],Table1[[PRODUCT]:[SELLING PRICE]],4,FALSE)</f>
        <v>218</v>
      </c>
      <c r="K2181" s="16">
        <f ca="1">VLOOKUP(Table3[[#This Row],[PRODUCT ID]],Table1[[PRODUCT]:[SELLING PRICE]],5,FALSE)</f>
        <v>147.5972668918221</v>
      </c>
      <c r="L2181" s="16">
        <f ca="1">J2181*Table3[[#This Row],[QUANTITY]]</f>
        <v>1744</v>
      </c>
      <c r="M2181" s="16">
        <f ca="1">K2181*Table3[[#This Row],[QUANTITY]]*(1-Table3[[#This Row],[DISCOUNT %]])</f>
        <v>1147.5407845872219</v>
      </c>
      <c r="N2181" s="3">
        <f>DAY(Table3[[#This Row],[DATE]])</f>
        <v>20</v>
      </c>
      <c r="O2181" s="3" t="str">
        <f>TEXT(Table3[[#This Row],[DATE]],"mmm")</f>
        <v>Dec</v>
      </c>
      <c r="P2181" s="3">
        <f>YEAR(Table3[[#This Row],[DATE]])</f>
        <v>2026</v>
      </c>
    </row>
    <row r="2182" spans="1:16" x14ac:dyDescent="0.3">
      <c r="A2182" s="6">
        <v>46377</v>
      </c>
      <c r="B2182" s="7" t="s">
        <v>1135</v>
      </c>
      <c r="C2182" s="9">
        <f t="shared" ca="1" si="68"/>
        <v>8</v>
      </c>
      <c r="D2182" s="9" t="s">
        <v>2115</v>
      </c>
      <c r="E2182" s="9" t="s">
        <v>2118</v>
      </c>
      <c r="F2182" s="10">
        <f t="shared" ca="1" si="69"/>
        <v>7.7310589114127887E-2</v>
      </c>
      <c r="G2182" s="3" t="str">
        <f>VLOOKUP(Table3[[#This Row],[PRODUCT ID]],Table1[[PRODUCT]:[SELLING PRICE]],1,FALSE)</f>
        <v>Product83</v>
      </c>
      <c r="H2182" s="3" t="str">
        <f>VLOOKUP(Table3[[#This Row],[PRODUCT ID]],Table1[[PRODUCT]:[SELLING PRICE]],2,FALSE)</f>
        <v>Category1</v>
      </c>
      <c r="I2182" s="3" t="str">
        <f>VLOOKUP(Table3[[#This Row],[PRODUCT ID]],Table1[[PRODUCT]:[SELLING PRICE]],3,FALSE)</f>
        <v>Ft</v>
      </c>
      <c r="J2182" s="16">
        <f ca="1">VLOOKUP(Table3[[#This Row],[PRODUCT ID]],Table1[[PRODUCT]:[SELLING PRICE]],4,FALSE)</f>
        <v>12</v>
      </c>
      <c r="K2182" s="16">
        <f ca="1">VLOOKUP(Table3[[#This Row],[PRODUCT ID]],Table1[[PRODUCT]:[SELLING PRICE]],5,FALSE)</f>
        <v>222.25555577402881</v>
      </c>
      <c r="L2182" s="16">
        <f ca="1">J2182*Table3[[#This Row],[QUANTITY]]</f>
        <v>96</v>
      </c>
      <c r="M2182" s="16">
        <f ca="1">K2182*Table3[[#This Row],[QUANTITY]]*(1-Table3[[#This Row],[DISCOUNT %]])</f>
        <v>1640.5827825860058</v>
      </c>
      <c r="N2182" s="3">
        <f>DAY(Table3[[#This Row],[DATE]])</f>
        <v>21</v>
      </c>
      <c r="O2182" s="3" t="str">
        <f>TEXT(Table3[[#This Row],[DATE]],"mmm")</f>
        <v>Dec</v>
      </c>
      <c r="P2182" s="3">
        <f>YEAR(Table3[[#This Row],[DATE]])</f>
        <v>2026</v>
      </c>
    </row>
    <row r="2183" spans="1:16" x14ac:dyDescent="0.3">
      <c r="A2183" s="6">
        <v>46378</v>
      </c>
      <c r="B2183" s="7" t="s">
        <v>1136</v>
      </c>
      <c r="C2183" s="9">
        <f t="shared" ca="1" si="68"/>
        <v>1</v>
      </c>
      <c r="D2183" s="9" t="s">
        <v>2115</v>
      </c>
      <c r="E2183" s="9" t="s">
        <v>2116</v>
      </c>
      <c r="F2183" s="10">
        <f t="shared" ca="1" si="69"/>
        <v>7.729316296203774E-2</v>
      </c>
      <c r="G2183" s="3" t="str">
        <f>VLOOKUP(Table3[[#This Row],[PRODUCT ID]],Table1[[PRODUCT]:[SELLING PRICE]],1,FALSE)</f>
        <v>Product84</v>
      </c>
      <c r="H2183" s="3" t="str">
        <f>VLOOKUP(Table3[[#This Row],[PRODUCT ID]],Table1[[PRODUCT]:[SELLING PRICE]],2,FALSE)</f>
        <v>Category2</v>
      </c>
      <c r="I2183" s="3" t="str">
        <f>VLOOKUP(Table3[[#This Row],[PRODUCT ID]],Table1[[PRODUCT]:[SELLING PRICE]],3,FALSE)</f>
        <v>Kg</v>
      </c>
      <c r="J2183" s="16">
        <f ca="1">VLOOKUP(Table3[[#This Row],[PRODUCT ID]],Table1[[PRODUCT]:[SELLING PRICE]],4,FALSE)</f>
        <v>130</v>
      </c>
      <c r="K2183" s="16">
        <f ca="1">VLOOKUP(Table3[[#This Row],[PRODUCT ID]],Table1[[PRODUCT]:[SELLING PRICE]],5,FALSE)</f>
        <v>114.69796433270436</v>
      </c>
      <c r="L2183" s="16">
        <f ca="1">J2183*Table3[[#This Row],[QUANTITY]]</f>
        <v>130</v>
      </c>
      <c r="M2183" s="16">
        <f ca="1">K2183*Table3[[#This Row],[QUANTITY]]*(1-Table3[[#This Row],[DISCOUNT %]])</f>
        <v>105.83259588412265</v>
      </c>
      <c r="N2183" s="3">
        <f>DAY(Table3[[#This Row],[DATE]])</f>
        <v>22</v>
      </c>
      <c r="O2183" s="3" t="str">
        <f>TEXT(Table3[[#This Row],[DATE]],"mmm")</f>
        <v>Dec</v>
      </c>
      <c r="P2183" s="3">
        <f>YEAR(Table3[[#This Row],[DATE]])</f>
        <v>2026</v>
      </c>
    </row>
    <row r="2184" spans="1:16" x14ac:dyDescent="0.3">
      <c r="A2184" s="6">
        <v>46379</v>
      </c>
      <c r="B2184" s="7" t="s">
        <v>1137</v>
      </c>
      <c r="C2184" s="9">
        <f t="shared" ca="1" si="68"/>
        <v>1</v>
      </c>
      <c r="D2184" s="9" t="s">
        <v>2116</v>
      </c>
      <c r="E2184" s="9" t="s">
        <v>2116</v>
      </c>
      <c r="F2184" s="10">
        <f t="shared" ca="1" si="69"/>
        <v>6.536562137771354E-2</v>
      </c>
      <c r="G2184" s="3" t="str">
        <f>VLOOKUP(Table3[[#This Row],[PRODUCT ID]],Table1[[PRODUCT]:[SELLING PRICE]],1,FALSE)</f>
        <v>Product85</v>
      </c>
      <c r="H2184" s="3" t="str">
        <f>VLOOKUP(Table3[[#This Row],[PRODUCT ID]],Table1[[PRODUCT]:[SELLING PRICE]],2,FALSE)</f>
        <v>Category3</v>
      </c>
      <c r="I2184" s="3" t="str">
        <f>VLOOKUP(Table3[[#This Row],[PRODUCT ID]],Table1[[PRODUCT]:[SELLING PRICE]],3,FALSE)</f>
        <v>No</v>
      </c>
      <c r="J2184" s="16">
        <f ca="1">VLOOKUP(Table3[[#This Row],[PRODUCT ID]],Table1[[PRODUCT]:[SELLING PRICE]],4,FALSE)</f>
        <v>127</v>
      </c>
      <c r="K2184" s="16">
        <f ca="1">VLOOKUP(Table3[[#This Row],[PRODUCT ID]],Table1[[PRODUCT]:[SELLING PRICE]],5,FALSE)</f>
        <v>165.69376786271391</v>
      </c>
      <c r="L2184" s="16">
        <f ca="1">J2184*Table3[[#This Row],[QUANTITY]]</f>
        <v>127</v>
      </c>
      <c r="M2184" s="16">
        <f ca="1">K2184*Table3[[#This Row],[QUANTITY]]*(1-Table3[[#This Row],[DISCOUNT %]])</f>
        <v>154.86309176795299</v>
      </c>
      <c r="N2184" s="3">
        <f>DAY(Table3[[#This Row],[DATE]])</f>
        <v>23</v>
      </c>
      <c r="O2184" s="3" t="str">
        <f>TEXT(Table3[[#This Row],[DATE]],"mmm")</f>
        <v>Dec</v>
      </c>
      <c r="P2184" s="3">
        <f>YEAR(Table3[[#This Row],[DATE]])</f>
        <v>2026</v>
      </c>
    </row>
    <row r="2185" spans="1:16" x14ac:dyDescent="0.3">
      <c r="A2185" s="6">
        <v>46380</v>
      </c>
      <c r="B2185" s="7" t="s">
        <v>1138</v>
      </c>
      <c r="C2185" s="9">
        <f t="shared" ca="1" si="68"/>
        <v>15</v>
      </c>
      <c r="D2185" s="9" t="s">
        <v>2116</v>
      </c>
      <c r="E2185" s="9" t="s">
        <v>2116</v>
      </c>
      <c r="F2185" s="10">
        <f t="shared" ca="1" si="69"/>
        <v>2.6227183869002559E-2</v>
      </c>
      <c r="G2185" s="3" t="str">
        <f>VLOOKUP(Table3[[#This Row],[PRODUCT ID]],Table1[[PRODUCT]:[SELLING PRICE]],1,FALSE)</f>
        <v>Product86</v>
      </c>
      <c r="H2185" s="3" t="str">
        <f>VLOOKUP(Table3[[#This Row],[PRODUCT ID]],Table1[[PRODUCT]:[SELLING PRICE]],2,FALSE)</f>
        <v>Category4</v>
      </c>
      <c r="I2185" s="3" t="str">
        <f>VLOOKUP(Table3[[#This Row],[PRODUCT ID]],Table1[[PRODUCT]:[SELLING PRICE]],3,FALSE)</f>
        <v>No</v>
      </c>
      <c r="J2185" s="16">
        <f ca="1">VLOOKUP(Table3[[#This Row],[PRODUCT ID]],Table1[[PRODUCT]:[SELLING PRICE]],4,FALSE)</f>
        <v>92</v>
      </c>
      <c r="K2185" s="16">
        <f ca="1">VLOOKUP(Table3[[#This Row],[PRODUCT ID]],Table1[[PRODUCT]:[SELLING PRICE]],5,FALSE)</f>
        <v>311.30017315763172</v>
      </c>
      <c r="L2185" s="16">
        <f ca="1">J2185*Table3[[#This Row],[QUANTITY]]</f>
        <v>1380</v>
      </c>
      <c r="M2185" s="16">
        <f ca="1">K2185*Table3[[#This Row],[QUANTITY]]*(1-Table3[[#This Row],[DISCOUNT %]])</f>
        <v>4547.034694166613</v>
      </c>
      <c r="N2185" s="3">
        <f>DAY(Table3[[#This Row],[DATE]])</f>
        <v>24</v>
      </c>
      <c r="O2185" s="3" t="str">
        <f>TEXT(Table3[[#This Row],[DATE]],"mmm")</f>
        <v>Dec</v>
      </c>
      <c r="P2185" s="3">
        <f>YEAR(Table3[[#This Row],[DATE]])</f>
        <v>2026</v>
      </c>
    </row>
    <row r="2186" spans="1:16" x14ac:dyDescent="0.3">
      <c r="A2186" s="6">
        <v>46381</v>
      </c>
      <c r="B2186" s="7" t="s">
        <v>1139</v>
      </c>
      <c r="C2186" s="9">
        <f t="shared" ca="1" si="68"/>
        <v>6</v>
      </c>
      <c r="D2186" s="9" t="s">
        <v>2116</v>
      </c>
      <c r="E2186" s="9" t="s">
        <v>2116</v>
      </c>
      <c r="F2186" s="10">
        <f t="shared" ca="1" si="69"/>
        <v>6.4927262906929059E-2</v>
      </c>
      <c r="G2186" s="3" t="str">
        <f>VLOOKUP(Table3[[#This Row],[PRODUCT ID]],Table1[[PRODUCT]:[SELLING PRICE]],1,FALSE)</f>
        <v>Product87</v>
      </c>
      <c r="H2186" s="3" t="str">
        <f>VLOOKUP(Table3[[#This Row],[PRODUCT ID]],Table1[[PRODUCT]:[SELLING PRICE]],2,FALSE)</f>
        <v>Category5</v>
      </c>
      <c r="I2186" s="3" t="str">
        <f>VLOOKUP(Table3[[#This Row],[PRODUCT ID]],Table1[[PRODUCT]:[SELLING PRICE]],3,FALSE)</f>
        <v>Ft</v>
      </c>
      <c r="J2186" s="16">
        <f ca="1">VLOOKUP(Table3[[#This Row],[PRODUCT ID]],Table1[[PRODUCT]:[SELLING PRICE]],4,FALSE)</f>
        <v>138</v>
      </c>
      <c r="K2186" s="16">
        <f ca="1">VLOOKUP(Table3[[#This Row],[PRODUCT ID]],Table1[[PRODUCT]:[SELLING PRICE]],5,FALSE)</f>
        <v>37.801449875201385</v>
      </c>
      <c r="L2186" s="16">
        <f ca="1">J2186*Table3[[#This Row],[QUANTITY]]</f>
        <v>828</v>
      </c>
      <c r="M2186" s="16">
        <f ca="1">K2186*Table3[[#This Row],[QUANTITY]]*(1-Table3[[#This Row],[DISCOUNT %]])</f>
        <v>212.0826312053465</v>
      </c>
      <c r="N2186" s="3">
        <f>DAY(Table3[[#This Row],[DATE]])</f>
        <v>25</v>
      </c>
      <c r="O2186" s="3" t="str">
        <f>TEXT(Table3[[#This Row],[DATE]],"mmm")</f>
        <v>Dec</v>
      </c>
      <c r="P2186" s="3">
        <f>YEAR(Table3[[#This Row],[DATE]])</f>
        <v>2026</v>
      </c>
    </row>
    <row r="2187" spans="1:16" x14ac:dyDescent="0.3">
      <c r="A2187" s="6">
        <v>46382</v>
      </c>
      <c r="B2187" s="7" t="s">
        <v>1140</v>
      </c>
      <c r="C2187" s="9">
        <f t="shared" ca="1" si="68"/>
        <v>3</v>
      </c>
      <c r="D2187" s="9" t="s">
        <v>2115</v>
      </c>
      <c r="E2187" s="9" t="s">
        <v>2116</v>
      </c>
      <c r="F2187" s="10">
        <f t="shared" ca="1" si="69"/>
        <v>6.4019458962079875E-2</v>
      </c>
      <c r="G2187" s="3" t="str">
        <f>VLOOKUP(Table3[[#This Row],[PRODUCT ID]],Table1[[PRODUCT]:[SELLING PRICE]],1,FALSE)</f>
        <v>Product88</v>
      </c>
      <c r="H2187" s="3" t="str">
        <f>VLOOKUP(Table3[[#This Row],[PRODUCT ID]],Table1[[PRODUCT]:[SELLING PRICE]],2,FALSE)</f>
        <v>Category1</v>
      </c>
      <c r="I2187" s="3" t="str">
        <f>VLOOKUP(Table3[[#This Row],[PRODUCT ID]],Table1[[PRODUCT]:[SELLING PRICE]],3,FALSE)</f>
        <v>No</v>
      </c>
      <c r="J2187" s="16">
        <f ca="1">VLOOKUP(Table3[[#This Row],[PRODUCT ID]],Table1[[PRODUCT]:[SELLING PRICE]],4,FALSE)</f>
        <v>124</v>
      </c>
      <c r="K2187" s="16">
        <f ca="1">VLOOKUP(Table3[[#This Row],[PRODUCT ID]],Table1[[PRODUCT]:[SELLING PRICE]],5,FALSE)</f>
        <v>172.11629054996411</v>
      </c>
      <c r="L2187" s="16">
        <f ca="1">J2187*Table3[[#This Row],[QUANTITY]]</f>
        <v>372</v>
      </c>
      <c r="M2187" s="16">
        <f ca="1">K2187*Table3[[#This Row],[QUANTITY]]*(1-Table3[[#This Row],[DISCOUNT %]])</f>
        <v>483.29249625118581</v>
      </c>
      <c r="N2187" s="3">
        <f>DAY(Table3[[#This Row],[DATE]])</f>
        <v>26</v>
      </c>
      <c r="O2187" s="3" t="str">
        <f>TEXT(Table3[[#This Row],[DATE]],"mmm")</f>
        <v>Dec</v>
      </c>
      <c r="P2187" s="3">
        <f>YEAR(Table3[[#This Row],[DATE]])</f>
        <v>2026</v>
      </c>
    </row>
    <row r="2188" spans="1:16" x14ac:dyDescent="0.3">
      <c r="A2188" s="6">
        <v>46383</v>
      </c>
      <c r="B2188" s="7" t="s">
        <v>1141</v>
      </c>
      <c r="C2188" s="9">
        <f t="shared" ca="1" si="68"/>
        <v>7</v>
      </c>
      <c r="D2188" s="9" t="s">
        <v>2117</v>
      </c>
      <c r="E2188" s="9" t="s">
        <v>2118</v>
      </c>
      <c r="F2188" s="10">
        <f t="shared" ca="1" si="69"/>
        <v>4.7750520175429134E-3</v>
      </c>
      <c r="G2188" s="3" t="str">
        <f>VLOOKUP(Table3[[#This Row],[PRODUCT ID]],Table1[[PRODUCT]:[SELLING PRICE]],1,FALSE)</f>
        <v>Product89</v>
      </c>
      <c r="H2188" s="3" t="str">
        <f>VLOOKUP(Table3[[#This Row],[PRODUCT ID]],Table1[[PRODUCT]:[SELLING PRICE]],2,FALSE)</f>
        <v>Category2</v>
      </c>
      <c r="I2188" s="3" t="str">
        <f>VLOOKUP(Table3[[#This Row],[PRODUCT ID]],Table1[[PRODUCT]:[SELLING PRICE]],3,FALSE)</f>
        <v>Kg</v>
      </c>
      <c r="J2188" s="16">
        <f ca="1">VLOOKUP(Table3[[#This Row],[PRODUCT ID]],Table1[[PRODUCT]:[SELLING PRICE]],4,FALSE)</f>
        <v>210</v>
      </c>
      <c r="K2188" s="16">
        <f ca="1">VLOOKUP(Table3[[#This Row],[PRODUCT ID]],Table1[[PRODUCT]:[SELLING PRICE]],5,FALSE)</f>
        <v>163.40617119395372</v>
      </c>
      <c r="L2188" s="16">
        <f ca="1">J2188*Table3[[#This Row],[QUANTITY]]</f>
        <v>1470</v>
      </c>
      <c r="M2188" s="16">
        <f ca="1">K2188*Table3[[#This Row],[QUANTITY]]*(1-Table3[[#This Row],[DISCOUNT %]])</f>
        <v>1138.3812875856056</v>
      </c>
      <c r="N2188" s="3">
        <f>DAY(Table3[[#This Row],[DATE]])</f>
        <v>27</v>
      </c>
      <c r="O2188" s="3" t="str">
        <f>TEXT(Table3[[#This Row],[DATE]],"mmm")</f>
        <v>Dec</v>
      </c>
      <c r="P2188" s="3">
        <f>YEAR(Table3[[#This Row],[DATE]])</f>
        <v>2026</v>
      </c>
    </row>
    <row r="2189" spans="1:16" x14ac:dyDescent="0.3">
      <c r="A2189" s="6">
        <v>46384</v>
      </c>
      <c r="B2189" s="7" t="s">
        <v>1142</v>
      </c>
      <c r="C2189" s="9">
        <f t="shared" ca="1" si="68"/>
        <v>15</v>
      </c>
      <c r="D2189" s="9" t="s">
        <v>2117</v>
      </c>
      <c r="E2189" s="9" t="s">
        <v>2118</v>
      </c>
      <c r="F2189" s="10">
        <f t="shared" ca="1" si="69"/>
        <v>1.0045143688750325E-2</v>
      </c>
      <c r="G2189" s="3" t="str">
        <f>VLOOKUP(Table3[[#This Row],[PRODUCT ID]],Table1[[PRODUCT]:[SELLING PRICE]],1,FALSE)</f>
        <v>Product90</v>
      </c>
      <c r="H2189" s="3" t="str">
        <f>VLOOKUP(Table3[[#This Row],[PRODUCT ID]],Table1[[PRODUCT]:[SELLING PRICE]],2,FALSE)</f>
        <v>Category3</v>
      </c>
      <c r="I2189" s="3" t="str">
        <f>VLOOKUP(Table3[[#This Row],[PRODUCT ID]],Table1[[PRODUCT]:[SELLING PRICE]],3,FALSE)</f>
        <v>Kg</v>
      </c>
      <c r="J2189" s="16">
        <f ca="1">VLOOKUP(Table3[[#This Row],[PRODUCT ID]],Table1[[PRODUCT]:[SELLING PRICE]],4,FALSE)</f>
        <v>239</v>
      </c>
      <c r="K2189" s="16">
        <f ca="1">VLOOKUP(Table3[[#This Row],[PRODUCT ID]],Table1[[PRODUCT]:[SELLING PRICE]],5,FALSE)</f>
        <v>172.86019765356158</v>
      </c>
      <c r="L2189" s="16">
        <f ca="1">J2189*Table3[[#This Row],[QUANTITY]]</f>
        <v>3585</v>
      </c>
      <c r="M2189" s="16">
        <f ca="1">K2189*Table3[[#This Row],[QUANTITY]]*(1-Table3[[#This Row],[DISCOUNT %]])</f>
        <v>2566.8568819509869</v>
      </c>
      <c r="N2189" s="3">
        <f>DAY(Table3[[#This Row],[DATE]])</f>
        <v>28</v>
      </c>
      <c r="O2189" s="3" t="str">
        <f>TEXT(Table3[[#This Row],[DATE]],"mmm")</f>
        <v>Dec</v>
      </c>
      <c r="P2189" s="3">
        <f>YEAR(Table3[[#This Row],[DATE]])</f>
        <v>2026</v>
      </c>
    </row>
    <row r="2190" spans="1:16" x14ac:dyDescent="0.3">
      <c r="A2190" s="6">
        <v>46385</v>
      </c>
      <c r="B2190" s="7" t="s">
        <v>1143</v>
      </c>
      <c r="C2190" s="9">
        <f t="shared" ca="1" si="68"/>
        <v>9</v>
      </c>
      <c r="D2190" s="9" t="s">
        <v>2116</v>
      </c>
      <c r="E2190" s="9" t="s">
        <v>2116</v>
      </c>
      <c r="F2190" s="10">
        <f t="shared" ca="1" si="69"/>
        <v>4.4663865786127438E-2</v>
      </c>
      <c r="G2190" s="3" t="str">
        <f>VLOOKUP(Table3[[#This Row],[PRODUCT ID]],Table1[[PRODUCT]:[SELLING PRICE]],1,FALSE)</f>
        <v>Product91</v>
      </c>
      <c r="H2190" s="3" t="str">
        <f>VLOOKUP(Table3[[#This Row],[PRODUCT ID]],Table1[[PRODUCT]:[SELLING PRICE]],2,FALSE)</f>
        <v>Category4</v>
      </c>
      <c r="I2190" s="3" t="str">
        <f>VLOOKUP(Table3[[#This Row],[PRODUCT ID]],Table1[[PRODUCT]:[SELLING PRICE]],3,FALSE)</f>
        <v>Lt</v>
      </c>
      <c r="J2190" s="16">
        <f ca="1">VLOOKUP(Table3[[#This Row],[PRODUCT ID]],Table1[[PRODUCT]:[SELLING PRICE]],4,FALSE)</f>
        <v>18</v>
      </c>
      <c r="K2190" s="16">
        <f ca="1">VLOOKUP(Table3[[#This Row],[PRODUCT ID]],Table1[[PRODUCT]:[SELLING PRICE]],5,FALSE)</f>
        <v>203.72681014690039</v>
      </c>
      <c r="L2190" s="16">
        <f ca="1">J2190*Table3[[#This Row],[QUANTITY]]</f>
        <v>162</v>
      </c>
      <c r="M2190" s="16">
        <f ca="1">K2190*Table3[[#This Row],[QUANTITY]]*(1-Table3[[#This Row],[DISCOUNT %]])</f>
        <v>1751.6482491731701</v>
      </c>
      <c r="N2190" s="3">
        <f>DAY(Table3[[#This Row],[DATE]])</f>
        <v>29</v>
      </c>
      <c r="O2190" s="3" t="str">
        <f>TEXT(Table3[[#This Row],[DATE]],"mmm")</f>
        <v>Dec</v>
      </c>
      <c r="P2190" s="3">
        <f>YEAR(Table3[[#This Row],[DATE]])</f>
        <v>2026</v>
      </c>
    </row>
    <row r="2191" spans="1:16" x14ac:dyDescent="0.3">
      <c r="A2191" s="6">
        <v>46386</v>
      </c>
      <c r="B2191" s="7" t="s">
        <v>1144</v>
      </c>
      <c r="C2191" s="9">
        <f t="shared" ca="1" si="68"/>
        <v>3</v>
      </c>
      <c r="D2191" s="9" t="s">
        <v>2116</v>
      </c>
      <c r="E2191" s="9" t="s">
        <v>2116</v>
      </c>
      <c r="F2191" s="10">
        <f t="shared" ca="1" si="69"/>
        <v>3.2030280759949604E-2</v>
      </c>
      <c r="G2191" s="3" t="str">
        <f>VLOOKUP(Table3[[#This Row],[PRODUCT ID]],Table1[[PRODUCT]:[SELLING PRICE]],1,FALSE)</f>
        <v>Product92</v>
      </c>
      <c r="H2191" s="3" t="str">
        <f>VLOOKUP(Table3[[#This Row],[PRODUCT ID]],Table1[[PRODUCT]:[SELLING PRICE]],2,FALSE)</f>
        <v>Category5</v>
      </c>
      <c r="I2191" s="3" t="str">
        <f>VLOOKUP(Table3[[#This Row],[PRODUCT ID]],Table1[[PRODUCT]:[SELLING PRICE]],3,FALSE)</f>
        <v>Kg</v>
      </c>
      <c r="J2191" s="16">
        <f ca="1">VLOOKUP(Table3[[#This Row],[PRODUCT ID]],Table1[[PRODUCT]:[SELLING PRICE]],4,FALSE)</f>
        <v>177</v>
      </c>
      <c r="K2191" s="16">
        <f ca="1">VLOOKUP(Table3[[#This Row],[PRODUCT ID]],Table1[[PRODUCT]:[SELLING PRICE]],5,FALSE)</f>
        <v>196.42116323062825</v>
      </c>
      <c r="L2191" s="16">
        <f ca="1">J2191*Table3[[#This Row],[QUANTITY]]</f>
        <v>531</v>
      </c>
      <c r="M2191" s="16">
        <f ca="1">K2191*Table3[[#This Row],[QUANTITY]]*(1-Table3[[#This Row],[DISCOUNT %]])</f>
        <v>570.38921467546595</v>
      </c>
      <c r="N2191" s="3">
        <f>DAY(Table3[[#This Row],[DATE]])</f>
        <v>30</v>
      </c>
      <c r="O2191" s="3" t="str">
        <f>TEXT(Table3[[#This Row],[DATE]],"mmm")</f>
        <v>Dec</v>
      </c>
      <c r="P2191" s="3">
        <f>YEAR(Table3[[#This Row],[DATE]])</f>
        <v>2026</v>
      </c>
    </row>
    <row r="2192" spans="1:16" x14ac:dyDescent="0.3">
      <c r="A2192" s="6">
        <v>46387</v>
      </c>
      <c r="B2192" s="7" t="s">
        <v>1145</v>
      </c>
      <c r="C2192" s="9">
        <f t="shared" ca="1" si="68"/>
        <v>7</v>
      </c>
      <c r="D2192" s="9" t="s">
        <v>2116</v>
      </c>
      <c r="E2192" s="9" t="s">
        <v>2116</v>
      </c>
      <c r="F2192" s="10">
        <f t="shared" ca="1" si="69"/>
        <v>8.4840326631429389E-2</v>
      </c>
      <c r="G2192" s="3" t="str">
        <f>VLOOKUP(Table3[[#This Row],[PRODUCT ID]],Table1[[PRODUCT]:[SELLING PRICE]],1,FALSE)</f>
        <v>Product93</v>
      </c>
      <c r="H2192" s="3" t="str">
        <f>VLOOKUP(Table3[[#This Row],[PRODUCT ID]],Table1[[PRODUCT]:[SELLING PRICE]],2,FALSE)</f>
        <v>Category1</v>
      </c>
      <c r="I2192" s="3" t="str">
        <f>VLOOKUP(Table3[[#This Row],[PRODUCT ID]],Table1[[PRODUCT]:[SELLING PRICE]],3,FALSE)</f>
        <v>Lt</v>
      </c>
      <c r="J2192" s="16">
        <f ca="1">VLOOKUP(Table3[[#This Row],[PRODUCT ID]],Table1[[PRODUCT]:[SELLING PRICE]],4,FALSE)</f>
        <v>179</v>
      </c>
      <c r="K2192" s="16">
        <f ca="1">VLOOKUP(Table3[[#This Row],[PRODUCT ID]],Table1[[PRODUCT]:[SELLING PRICE]],5,FALSE)</f>
        <v>218.08970688576284</v>
      </c>
      <c r="L2192" s="16">
        <f ca="1">J2192*Table3[[#This Row],[QUANTITY]]</f>
        <v>1253</v>
      </c>
      <c r="M2192" s="16">
        <f ca="1">K2192*Table3[[#This Row],[QUANTITY]]*(1-Table3[[#This Row],[DISCOUNT %]])</f>
        <v>1397.1083344303543</v>
      </c>
      <c r="N2192" s="3">
        <f>DAY(Table3[[#This Row],[DATE]])</f>
        <v>31</v>
      </c>
      <c r="O2192" s="3" t="str">
        <f>TEXT(Table3[[#This Row],[DATE]],"mmm")</f>
        <v>Dec</v>
      </c>
      <c r="P2192" s="3">
        <f>YEAR(Table3[[#This Row],[DATE]])</f>
        <v>2026</v>
      </c>
    </row>
    <row r="2193" spans="1:16" x14ac:dyDescent="0.3">
      <c r="A2193" s="6">
        <v>46388</v>
      </c>
      <c r="B2193" s="7" t="s">
        <v>1146</v>
      </c>
      <c r="C2193" s="9">
        <f t="shared" ca="1" si="68"/>
        <v>7</v>
      </c>
      <c r="D2193" s="9" t="s">
        <v>2116</v>
      </c>
      <c r="E2193" s="9" t="s">
        <v>2116</v>
      </c>
      <c r="F2193" s="10">
        <f t="shared" ca="1" si="69"/>
        <v>9.0469631413356025E-2</v>
      </c>
      <c r="G2193" s="3" t="str">
        <f>VLOOKUP(Table3[[#This Row],[PRODUCT ID]],Table1[[PRODUCT]:[SELLING PRICE]],1,FALSE)</f>
        <v>Product94</v>
      </c>
      <c r="H2193" s="3" t="str">
        <f>VLOOKUP(Table3[[#This Row],[PRODUCT ID]],Table1[[PRODUCT]:[SELLING PRICE]],2,FALSE)</f>
        <v>Category2</v>
      </c>
      <c r="I2193" s="3" t="str">
        <f>VLOOKUP(Table3[[#This Row],[PRODUCT ID]],Table1[[PRODUCT]:[SELLING PRICE]],3,FALSE)</f>
        <v>Ft</v>
      </c>
      <c r="J2193" s="16">
        <f ca="1">VLOOKUP(Table3[[#This Row],[PRODUCT ID]],Table1[[PRODUCT]:[SELLING PRICE]],4,FALSE)</f>
        <v>216</v>
      </c>
      <c r="K2193" s="16">
        <f ca="1">VLOOKUP(Table3[[#This Row],[PRODUCT ID]],Table1[[PRODUCT]:[SELLING PRICE]],5,FALSE)</f>
        <v>255.46595337947855</v>
      </c>
      <c r="L2193" s="16">
        <f ca="1">J2193*Table3[[#This Row],[QUANTITY]]</f>
        <v>1512</v>
      </c>
      <c r="M2193" s="16">
        <f ca="1">K2193*Table3[[#This Row],[QUANTITY]]*(1-Table3[[#This Row],[DISCOUNT %]])</f>
        <v>1626.4782991700285</v>
      </c>
      <c r="N2193" s="3">
        <f>DAY(Table3[[#This Row],[DATE]])</f>
        <v>1</v>
      </c>
      <c r="O2193" s="3" t="str">
        <f>TEXT(Table3[[#This Row],[DATE]],"mmm")</f>
        <v>Jan</v>
      </c>
      <c r="P2193" s="3">
        <f>YEAR(Table3[[#This Row],[DATE]])</f>
        <v>2027</v>
      </c>
    </row>
    <row r="2194" spans="1:16" x14ac:dyDescent="0.3">
      <c r="A2194" s="6">
        <v>46389</v>
      </c>
      <c r="B2194" s="7" t="s">
        <v>1147</v>
      </c>
      <c r="C2194" s="9">
        <f t="shared" ca="1" si="68"/>
        <v>14</v>
      </c>
      <c r="D2194" s="9" t="s">
        <v>2115</v>
      </c>
      <c r="E2194" s="9" t="s">
        <v>2118</v>
      </c>
      <c r="F2194" s="10">
        <f t="shared" ca="1" si="69"/>
        <v>4.7630553673321578E-2</v>
      </c>
      <c r="G2194" s="3" t="str">
        <f>VLOOKUP(Table3[[#This Row],[PRODUCT ID]],Table1[[PRODUCT]:[SELLING PRICE]],1,FALSE)</f>
        <v>Product95</v>
      </c>
      <c r="H2194" s="3" t="str">
        <f>VLOOKUP(Table3[[#This Row],[PRODUCT ID]],Table1[[PRODUCT]:[SELLING PRICE]],2,FALSE)</f>
        <v>Category3</v>
      </c>
      <c r="I2194" s="3" t="str">
        <f>VLOOKUP(Table3[[#This Row],[PRODUCT ID]],Table1[[PRODUCT]:[SELLING PRICE]],3,FALSE)</f>
        <v>Kg</v>
      </c>
      <c r="J2194" s="16">
        <f ca="1">VLOOKUP(Table3[[#This Row],[PRODUCT ID]],Table1[[PRODUCT]:[SELLING PRICE]],4,FALSE)</f>
        <v>167</v>
      </c>
      <c r="K2194" s="16">
        <f ca="1">VLOOKUP(Table3[[#This Row],[PRODUCT ID]],Table1[[PRODUCT]:[SELLING PRICE]],5,FALSE)</f>
        <v>316.95318787757191</v>
      </c>
      <c r="L2194" s="16">
        <f ca="1">J2194*Table3[[#This Row],[QUANTITY]]</f>
        <v>2338</v>
      </c>
      <c r="M2194" s="16">
        <f ca="1">K2194*Table3[[#This Row],[QUANTITY]]*(1-Table3[[#This Row],[DISCOUNT %]])</f>
        <v>4225.9914487061433</v>
      </c>
      <c r="N2194" s="3">
        <f>DAY(Table3[[#This Row],[DATE]])</f>
        <v>2</v>
      </c>
      <c r="O2194" s="3" t="str">
        <f>TEXT(Table3[[#This Row],[DATE]],"mmm")</f>
        <v>Jan</v>
      </c>
      <c r="P2194" s="3">
        <f>YEAR(Table3[[#This Row],[DATE]])</f>
        <v>2027</v>
      </c>
    </row>
    <row r="2195" spans="1:16" x14ac:dyDescent="0.3">
      <c r="A2195" s="6">
        <v>46390</v>
      </c>
      <c r="B2195" s="7" t="s">
        <v>1148</v>
      </c>
      <c r="C2195" s="9">
        <f t="shared" ca="1" si="68"/>
        <v>12</v>
      </c>
      <c r="D2195" s="9" t="s">
        <v>2116</v>
      </c>
      <c r="E2195" s="9" t="s">
        <v>2116</v>
      </c>
      <c r="F2195" s="10">
        <f t="shared" ca="1" si="69"/>
        <v>8.591220486200743E-2</v>
      </c>
      <c r="G2195" s="3" t="str">
        <f>VLOOKUP(Table3[[#This Row],[PRODUCT ID]],Table1[[PRODUCT]:[SELLING PRICE]],1,FALSE)</f>
        <v>Product96</v>
      </c>
      <c r="H2195" s="3" t="str">
        <f>VLOOKUP(Table3[[#This Row],[PRODUCT ID]],Table1[[PRODUCT]:[SELLING PRICE]],2,FALSE)</f>
        <v>Category4</v>
      </c>
      <c r="I2195" s="3" t="str">
        <f>VLOOKUP(Table3[[#This Row],[PRODUCT ID]],Table1[[PRODUCT]:[SELLING PRICE]],3,FALSE)</f>
        <v>No</v>
      </c>
      <c r="J2195" s="16">
        <f ca="1">VLOOKUP(Table3[[#This Row],[PRODUCT ID]],Table1[[PRODUCT]:[SELLING PRICE]],4,FALSE)</f>
        <v>137</v>
      </c>
      <c r="K2195" s="16">
        <f ca="1">VLOOKUP(Table3[[#This Row],[PRODUCT ID]],Table1[[PRODUCT]:[SELLING PRICE]],5,FALSE)</f>
        <v>89.849883032528624</v>
      </c>
      <c r="L2195" s="16">
        <f ca="1">J2195*Table3[[#This Row],[QUANTITY]]</f>
        <v>1644</v>
      </c>
      <c r="M2195" s="16">
        <f ca="1">K2195*Table3[[#This Row],[QUANTITY]]*(1-Table3[[#This Row],[DISCOUNT %]])</f>
        <v>985.56817769532745</v>
      </c>
      <c r="N2195" s="3">
        <f>DAY(Table3[[#This Row],[DATE]])</f>
        <v>3</v>
      </c>
      <c r="O2195" s="3" t="str">
        <f>TEXT(Table3[[#This Row],[DATE]],"mmm")</f>
        <v>Jan</v>
      </c>
      <c r="P2195" s="3">
        <f>YEAR(Table3[[#This Row],[DATE]])</f>
        <v>2027</v>
      </c>
    </row>
    <row r="2196" spans="1:16" x14ac:dyDescent="0.3">
      <c r="A2196" s="6">
        <v>46391</v>
      </c>
      <c r="B2196" s="7" t="s">
        <v>1149</v>
      </c>
      <c r="C2196" s="9">
        <f t="shared" ca="1" si="68"/>
        <v>1</v>
      </c>
      <c r="D2196" s="9" t="s">
        <v>2117</v>
      </c>
      <c r="E2196" s="9" t="s">
        <v>2116</v>
      </c>
      <c r="F2196" s="10">
        <f t="shared" ca="1" si="69"/>
        <v>9.8209184949681338E-3</v>
      </c>
      <c r="G2196" s="3" t="str">
        <f>VLOOKUP(Table3[[#This Row],[PRODUCT ID]],Table1[[PRODUCT]:[SELLING PRICE]],1,FALSE)</f>
        <v>Product97</v>
      </c>
      <c r="H2196" s="3" t="str">
        <f>VLOOKUP(Table3[[#This Row],[PRODUCT ID]],Table1[[PRODUCT]:[SELLING PRICE]],2,FALSE)</f>
        <v>Category1</v>
      </c>
      <c r="I2196" s="3" t="str">
        <f>VLOOKUP(Table3[[#This Row],[PRODUCT ID]],Table1[[PRODUCT]:[SELLING PRICE]],3,FALSE)</f>
        <v>No</v>
      </c>
      <c r="J2196" s="16">
        <f ca="1">VLOOKUP(Table3[[#This Row],[PRODUCT ID]],Table1[[PRODUCT]:[SELLING PRICE]],4,FALSE)</f>
        <v>155</v>
      </c>
      <c r="K2196" s="16">
        <f ca="1">VLOOKUP(Table3[[#This Row],[PRODUCT ID]],Table1[[PRODUCT]:[SELLING PRICE]],5,FALSE)</f>
        <v>276.35965799698073</v>
      </c>
      <c r="L2196" s="16">
        <f ca="1">J2196*Table3[[#This Row],[QUANTITY]]</f>
        <v>155</v>
      </c>
      <c r="M2196" s="16">
        <f ca="1">K2196*Table3[[#This Row],[QUANTITY]]*(1-Table3[[#This Row],[DISCOUNT %]])</f>
        <v>273.64555232049509</v>
      </c>
      <c r="N2196" s="3">
        <f>DAY(Table3[[#This Row],[DATE]])</f>
        <v>4</v>
      </c>
      <c r="O2196" s="3" t="str">
        <f>TEXT(Table3[[#This Row],[DATE]],"mmm")</f>
        <v>Jan</v>
      </c>
      <c r="P2196" s="3">
        <f>YEAR(Table3[[#This Row],[DATE]])</f>
        <v>2027</v>
      </c>
    </row>
    <row r="2197" spans="1:16" x14ac:dyDescent="0.3">
      <c r="A2197" s="6">
        <v>46392</v>
      </c>
      <c r="B2197" s="7" t="s">
        <v>1150</v>
      </c>
      <c r="C2197" s="9">
        <f t="shared" ca="1" si="68"/>
        <v>11</v>
      </c>
      <c r="D2197" s="9" t="s">
        <v>2115</v>
      </c>
      <c r="E2197" s="9" t="s">
        <v>2116</v>
      </c>
      <c r="F2197" s="10">
        <f t="shared" ca="1" si="69"/>
        <v>6.4771332764091999E-2</v>
      </c>
      <c r="G2197" s="3" t="str">
        <f>VLOOKUP(Table3[[#This Row],[PRODUCT ID]],Table1[[PRODUCT]:[SELLING PRICE]],1,FALSE)</f>
        <v>Product98</v>
      </c>
      <c r="H2197" s="3" t="str">
        <f>VLOOKUP(Table3[[#This Row],[PRODUCT ID]],Table1[[PRODUCT]:[SELLING PRICE]],2,FALSE)</f>
        <v>Category2</v>
      </c>
      <c r="I2197" s="3" t="str">
        <f>VLOOKUP(Table3[[#This Row],[PRODUCT ID]],Table1[[PRODUCT]:[SELLING PRICE]],3,FALSE)</f>
        <v>Ft</v>
      </c>
      <c r="J2197" s="16">
        <f ca="1">VLOOKUP(Table3[[#This Row],[PRODUCT ID]],Table1[[PRODUCT]:[SELLING PRICE]],4,FALSE)</f>
        <v>75</v>
      </c>
      <c r="K2197" s="16">
        <f ca="1">VLOOKUP(Table3[[#This Row],[PRODUCT ID]],Table1[[PRODUCT]:[SELLING PRICE]],5,FALSE)</f>
        <v>272.096627827205</v>
      </c>
      <c r="L2197" s="16">
        <f ca="1">J2197*Table3[[#This Row],[QUANTITY]]</f>
        <v>825</v>
      </c>
      <c r="M2197" s="16">
        <f ca="1">K2197*Table3[[#This Row],[QUANTITY]]*(1-Table3[[#This Row],[DISCOUNT %]])</f>
        <v>2799.1982326244402</v>
      </c>
      <c r="N2197" s="3">
        <f>DAY(Table3[[#This Row],[DATE]])</f>
        <v>5</v>
      </c>
      <c r="O2197" s="3" t="str">
        <f>TEXT(Table3[[#This Row],[DATE]],"mmm")</f>
        <v>Jan</v>
      </c>
      <c r="P2197" s="3">
        <f>YEAR(Table3[[#This Row],[DATE]])</f>
        <v>2027</v>
      </c>
    </row>
    <row r="2198" spans="1:16" x14ac:dyDescent="0.3">
      <c r="A2198" s="6">
        <v>46393</v>
      </c>
      <c r="B2198" s="7" t="s">
        <v>1151</v>
      </c>
      <c r="C2198" s="9">
        <f t="shared" ca="1" si="68"/>
        <v>4</v>
      </c>
      <c r="D2198" s="9" t="s">
        <v>2115</v>
      </c>
      <c r="E2198" s="9" t="s">
        <v>2116</v>
      </c>
      <c r="F2198" s="10">
        <f t="shared" ca="1" si="69"/>
        <v>4.5093752878233043E-2</v>
      </c>
      <c r="G2198" s="3" t="str">
        <f>VLOOKUP(Table3[[#This Row],[PRODUCT ID]],Table1[[PRODUCT]:[SELLING PRICE]],1,FALSE)</f>
        <v>Product99</v>
      </c>
      <c r="H2198" s="3" t="str">
        <f>VLOOKUP(Table3[[#This Row],[PRODUCT ID]],Table1[[PRODUCT]:[SELLING PRICE]],2,FALSE)</f>
        <v>Category3</v>
      </c>
      <c r="I2198" s="3" t="str">
        <f>VLOOKUP(Table3[[#This Row],[PRODUCT ID]],Table1[[PRODUCT]:[SELLING PRICE]],3,FALSE)</f>
        <v>No</v>
      </c>
      <c r="J2198" s="16">
        <f ca="1">VLOOKUP(Table3[[#This Row],[PRODUCT ID]],Table1[[PRODUCT]:[SELLING PRICE]],4,FALSE)</f>
        <v>37</v>
      </c>
      <c r="K2198" s="16">
        <f ca="1">VLOOKUP(Table3[[#This Row],[PRODUCT ID]],Table1[[PRODUCT]:[SELLING PRICE]],5,FALSE)</f>
        <v>283.98260274067536</v>
      </c>
      <c r="L2198" s="16">
        <f ca="1">J2198*Table3[[#This Row],[QUANTITY]]</f>
        <v>148</v>
      </c>
      <c r="M2198" s="16">
        <f ca="1">K2198*Table3[[#This Row],[QUANTITY]]*(1-Table3[[#This Row],[DISCOUNT %]])</f>
        <v>1084.7070457238797</v>
      </c>
      <c r="N2198" s="3">
        <f>DAY(Table3[[#This Row],[DATE]])</f>
        <v>6</v>
      </c>
      <c r="O2198" s="3" t="str">
        <f>TEXT(Table3[[#This Row],[DATE]],"mmm")</f>
        <v>Jan</v>
      </c>
      <c r="P2198" s="3">
        <f>YEAR(Table3[[#This Row],[DATE]])</f>
        <v>2027</v>
      </c>
    </row>
    <row r="2199" spans="1:16" x14ac:dyDescent="0.3">
      <c r="A2199" s="6">
        <v>46394</v>
      </c>
      <c r="B2199" s="7" t="s">
        <v>1152</v>
      </c>
      <c r="C2199" s="9">
        <f t="shared" ca="1" si="68"/>
        <v>2</v>
      </c>
      <c r="D2199" s="9" t="s">
        <v>2115</v>
      </c>
      <c r="E2199" s="9" t="s">
        <v>2116</v>
      </c>
      <c r="F2199" s="10">
        <f t="shared" ca="1" si="69"/>
        <v>2.0376835079885559E-2</v>
      </c>
      <c r="G2199" s="3" t="str">
        <f>VLOOKUP(Table3[[#This Row],[PRODUCT ID]],Table1[[PRODUCT]:[SELLING PRICE]],1,FALSE)</f>
        <v>Product100</v>
      </c>
      <c r="H2199" s="3" t="str">
        <f>VLOOKUP(Table3[[#This Row],[PRODUCT ID]],Table1[[PRODUCT]:[SELLING PRICE]],2,FALSE)</f>
        <v>Category4</v>
      </c>
      <c r="I2199" s="3" t="str">
        <f>VLOOKUP(Table3[[#This Row],[PRODUCT ID]],Table1[[PRODUCT]:[SELLING PRICE]],3,FALSE)</f>
        <v>Kg</v>
      </c>
      <c r="J2199" s="16">
        <f ca="1">VLOOKUP(Table3[[#This Row],[PRODUCT ID]],Table1[[PRODUCT]:[SELLING PRICE]],4,FALSE)</f>
        <v>15</v>
      </c>
      <c r="K2199" s="16">
        <f ca="1">VLOOKUP(Table3[[#This Row],[PRODUCT ID]],Table1[[PRODUCT]:[SELLING PRICE]],5,FALSE)</f>
        <v>243.17373557422837</v>
      </c>
      <c r="L2199" s="16">
        <f ca="1">J2199*Table3[[#This Row],[QUANTITY]]</f>
        <v>30</v>
      </c>
      <c r="M2199" s="16">
        <f ca="1">K2199*Table3[[#This Row],[QUANTITY]]*(1-Table3[[#This Row],[DISCOUNT %]])</f>
        <v>476.43724893734526</v>
      </c>
      <c r="N2199" s="3">
        <f>DAY(Table3[[#This Row],[DATE]])</f>
        <v>7</v>
      </c>
      <c r="O2199" s="3" t="str">
        <f>TEXT(Table3[[#This Row],[DATE]],"mmm")</f>
        <v>Jan</v>
      </c>
      <c r="P2199" s="3">
        <f>YEAR(Table3[[#This Row],[DATE]])</f>
        <v>2027</v>
      </c>
    </row>
    <row r="2200" spans="1:16" x14ac:dyDescent="0.3">
      <c r="A2200" s="6">
        <v>46395</v>
      </c>
      <c r="B2200" s="7" t="s">
        <v>1153</v>
      </c>
      <c r="C2200" s="9">
        <f t="shared" ca="1" si="68"/>
        <v>15</v>
      </c>
      <c r="D2200" s="9" t="s">
        <v>2116</v>
      </c>
      <c r="E2200" s="9" t="s">
        <v>2118</v>
      </c>
      <c r="F2200" s="10">
        <f t="shared" ca="1" si="69"/>
        <v>6.414042352064532E-2</v>
      </c>
      <c r="G2200" s="3" t="str">
        <f>VLOOKUP(Table3[[#This Row],[PRODUCT ID]],Table1[[PRODUCT]:[SELLING PRICE]],1,FALSE)</f>
        <v>Product101</v>
      </c>
      <c r="H2200" s="3" t="str">
        <f>VLOOKUP(Table3[[#This Row],[PRODUCT ID]],Table1[[PRODUCT]:[SELLING PRICE]],2,FALSE)</f>
        <v>Category5</v>
      </c>
      <c r="I2200" s="3" t="str">
        <f>VLOOKUP(Table3[[#This Row],[PRODUCT ID]],Table1[[PRODUCT]:[SELLING PRICE]],3,FALSE)</f>
        <v>Kg</v>
      </c>
      <c r="J2200" s="16">
        <f ca="1">VLOOKUP(Table3[[#This Row],[PRODUCT ID]],Table1[[PRODUCT]:[SELLING PRICE]],4,FALSE)</f>
        <v>172</v>
      </c>
      <c r="K2200" s="16">
        <f ca="1">VLOOKUP(Table3[[#This Row],[PRODUCT ID]],Table1[[PRODUCT]:[SELLING PRICE]],5,FALSE)</f>
        <v>258.15144502873102</v>
      </c>
      <c r="L2200" s="16">
        <f ca="1">J2200*Table3[[#This Row],[QUANTITY]]</f>
        <v>2580</v>
      </c>
      <c r="M2200" s="16">
        <f ca="1">K2200*Table3[[#This Row],[QUANTITY]]*(1-Table3[[#This Row],[DISCOUNT %]])</f>
        <v>3623.9025301818247</v>
      </c>
      <c r="N2200" s="3">
        <f>DAY(Table3[[#This Row],[DATE]])</f>
        <v>8</v>
      </c>
      <c r="O2200" s="3" t="str">
        <f>TEXT(Table3[[#This Row],[DATE]],"mmm")</f>
        <v>Jan</v>
      </c>
      <c r="P2200" s="3">
        <f>YEAR(Table3[[#This Row],[DATE]])</f>
        <v>2027</v>
      </c>
    </row>
    <row r="2201" spans="1:16" x14ac:dyDescent="0.3">
      <c r="A2201" s="6">
        <v>46396</v>
      </c>
      <c r="B2201" s="7" t="s">
        <v>1154</v>
      </c>
      <c r="C2201" s="9">
        <f t="shared" ca="1" si="68"/>
        <v>4</v>
      </c>
      <c r="D2201" s="9" t="s">
        <v>2116</v>
      </c>
      <c r="E2201" s="9" t="s">
        <v>2118</v>
      </c>
      <c r="F2201" s="10">
        <f t="shared" ca="1" si="69"/>
        <v>4.954108874671348E-2</v>
      </c>
      <c r="G2201" s="3" t="str">
        <f>VLOOKUP(Table3[[#This Row],[PRODUCT ID]],Table1[[PRODUCT]:[SELLING PRICE]],1,FALSE)</f>
        <v>Product102</v>
      </c>
      <c r="H2201" s="3" t="str">
        <f>VLOOKUP(Table3[[#This Row],[PRODUCT ID]],Table1[[PRODUCT]:[SELLING PRICE]],2,FALSE)</f>
        <v>Category1</v>
      </c>
      <c r="I2201" s="3" t="str">
        <f>VLOOKUP(Table3[[#This Row],[PRODUCT ID]],Table1[[PRODUCT]:[SELLING PRICE]],3,FALSE)</f>
        <v>Lt</v>
      </c>
      <c r="J2201" s="16">
        <f ca="1">VLOOKUP(Table3[[#This Row],[PRODUCT ID]],Table1[[PRODUCT]:[SELLING PRICE]],4,FALSE)</f>
        <v>243</v>
      </c>
      <c r="K2201" s="16">
        <f ca="1">VLOOKUP(Table3[[#This Row],[PRODUCT ID]],Table1[[PRODUCT]:[SELLING PRICE]],5,FALSE)</f>
        <v>235.81708264678304</v>
      </c>
      <c r="L2201" s="16">
        <f ca="1">J2201*Table3[[#This Row],[QUANTITY]]</f>
        <v>972</v>
      </c>
      <c r="M2201" s="16">
        <f ca="1">K2201*Table3[[#This Row],[QUANTITY]]*(1-Table3[[#This Row],[DISCOUNT %]])</f>
        <v>896.53779050955075</v>
      </c>
      <c r="N2201" s="3">
        <f>DAY(Table3[[#This Row],[DATE]])</f>
        <v>9</v>
      </c>
      <c r="O2201" s="3" t="str">
        <f>TEXT(Table3[[#This Row],[DATE]],"mmm")</f>
        <v>Jan</v>
      </c>
      <c r="P2201" s="3">
        <f>YEAR(Table3[[#This Row],[DATE]])</f>
        <v>2027</v>
      </c>
    </row>
    <row r="2202" spans="1:16" x14ac:dyDescent="0.3">
      <c r="A2202" s="6">
        <v>46397</v>
      </c>
      <c r="B2202" s="7" t="s">
        <v>1155</v>
      </c>
      <c r="C2202" s="9">
        <f t="shared" ca="1" si="68"/>
        <v>12</v>
      </c>
      <c r="D2202" s="9" t="s">
        <v>2116</v>
      </c>
      <c r="E2202" s="9" t="s">
        <v>2116</v>
      </c>
      <c r="F2202" s="10">
        <f t="shared" ca="1" si="69"/>
        <v>1.8028780896142672E-2</v>
      </c>
      <c r="G2202" s="3" t="str">
        <f>VLOOKUP(Table3[[#This Row],[PRODUCT ID]],Table1[[PRODUCT]:[SELLING PRICE]],1,FALSE)</f>
        <v>Product103</v>
      </c>
      <c r="H2202" s="3" t="str">
        <f>VLOOKUP(Table3[[#This Row],[PRODUCT ID]],Table1[[PRODUCT]:[SELLING PRICE]],2,FALSE)</f>
        <v>Category2</v>
      </c>
      <c r="I2202" s="3" t="str">
        <f>VLOOKUP(Table3[[#This Row],[PRODUCT ID]],Table1[[PRODUCT]:[SELLING PRICE]],3,FALSE)</f>
        <v>Kg</v>
      </c>
      <c r="J2202" s="16">
        <f ca="1">VLOOKUP(Table3[[#This Row],[PRODUCT ID]],Table1[[PRODUCT]:[SELLING PRICE]],4,FALSE)</f>
        <v>218</v>
      </c>
      <c r="K2202" s="16">
        <f ca="1">VLOOKUP(Table3[[#This Row],[PRODUCT ID]],Table1[[PRODUCT]:[SELLING PRICE]],5,FALSE)</f>
        <v>307.79652171837739</v>
      </c>
      <c r="L2202" s="16">
        <f ca="1">J2202*Table3[[#This Row],[QUANTITY]]</f>
        <v>2616</v>
      </c>
      <c r="M2202" s="16">
        <f ca="1">K2202*Table3[[#This Row],[QUANTITY]]*(1-Table3[[#This Row],[DISCOUNT %]])</f>
        <v>3626.9679080126634</v>
      </c>
      <c r="N2202" s="3">
        <f>DAY(Table3[[#This Row],[DATE]])</f>
        <v>10</v>
      </c>
      <c r="O2202" s="3" t="str">
        <f>TEXT(Table3[[#This Row],[DATE]],"mmm")</f>
        <v>Jan</v>
      </c>
      <c r="P2202" s="3">
        <f>YEAR(Table3[[#This Row],[DATE]])</f>
        <v>2027</v>
      </c>
    </row>
    <row r="2203" spans="1:16" x14ac:dyDescent="0.3">
      <c r="A2203" s="6">
        <v>46398</v>
      </c>
      <c r="B2203" s="7" t="s">
        <v>1156</v>
      </c>
      <c r="C2203" s="9">
        <f t="shared" ca="1" si="68"/>
        <v>1</v>
      </c>
      <c r="D2203" s="9" t="s">
        <v>2115</v>
      </c>
      <c r="E2203" s="9" t="s">
        <v>2116</v>
      </c>
      <c r="F2203" s="10">
        <f t="shared" ca="1" si="69"/>
        <v>1.1769719820931224E-2</v>
      </c>
      <c r="G2203" s="3" t="str">
        <f>VLOOKUP(Table3[[#This Row],[PRODUCT ID]],Table1[[PRODUCT]:[SELLING PRICE]],1,FALSE)</f>
        <v>Product104</v>
      </c>
      <c r="H2203" s="3" t="str">
        <f>VLOOKUP(Table3[[#This Row],[PRODUCT ID]],Table1[[PRODUCT]:[SELLING PRICE]],2,FALSE)</f>
        <v>Category3</v>
      </c>
      <c r="I2203" s="3" t="str">
        <f>VLOOKUP(Table3[[#This Row],[PRODUCT ID]],Table1[[PRODUCT]:[SELLING PRICE]],3,FALSE)</f>
        <v>Lt</v>
      </c>
      <c r="J2203" s="16">
        <f ca="1">VLOOKUP(Table3[[#This Row],[PRODUCT ID]],Table1[[PRODUCT]:[SELLING PRICE]],4,FALSE)</f>
        <v>146</v>
      </c>
      <c r="K2203" s="16">
        <f ca="1">VLOOKUP(Table3[[#This Row],[PRODUCT ID]],Table1[[PRODUCT]:[SELLING PRICE]],5,FALSE)</f>
        <v>223.63337418801876</v>
      </c>
      <c r="L2203" s="16">
        <f ca="1">J2203*Table3[[#This Row],[QUANTITY]]</f>
        <v>146</v>
      </c>
      <c r="M2203" s="16">
        <f ca="1">K2203*Table3[[#This Row],[QUANTITY]]*(1-Table3[[#This Row],[DISCOUNT %]])</f>
        <v>221.0012720312163</v>
      </c>
      <c r="N2203" s="3">
        <f>DAY(Table3[[#This Row],[DATE]])</f>
        <v>11</v>
      </c>
      <c r="O2203" s="3" t="str">
        <f>TEXT(Table3[[#This Row],[DATE]],"mmm")</f>
        <v>Jan</v>
      </c>
      <c r="P2203" s="3">
        <f>YEAR(Table3[[#This Row],[DATE]])</f>
        <v>2027</v>
      </c>
    </row>
    <row r="2204" spans="1:16" x14ac:dyDescent="0.3">
      <c r="A2204" s="6">
        <v>46399</v>
      </c>
      <c r="B2204" s="7" t="s">
        <v>1157</v>
      </c>
      <c r="C2204" s="9">
        <f t="shared" ca="1" si="68"/>
        <v>11</v>
      </c>
      <c r="D2204" s="9" t="s">
        <v>2117</v>
      </c>
      <c r="E2204" s="9" t="s">
        <v>2116</v>
      </c>
      <c r="F2204" s="10">
        <f t="shared" ca="1" si="69"/>
        <v>8.1243767438343051E-2</v>
      </c>
      <c r="G2204" s="3" t="str">
        <f>VLOOKUP(Table3[[#This Row],[PRODUCT ID]],Table1[[PRODUCT]:[SELLING PRICE]],1,FALSE)</f>
        <v>Product105</v>
      </c>
      <c r="H2204" s="3" t="str">
        <f>VLOOKUP(Table3[[#This Row],[PRODUCT ID]],Table1[[PRODUCT]:[SELLING PRICE]],2,FALSE)</f>
        <v>Category4</v>
      </c>
      <c r="I2204" s="3" t="str">
        <f>VLOOKUP(Table3[[#This Row],[PRODUCT ID]],Table1[[PRODUCT]:[SELLING PRICE]],3,FALSE)</f>
        <v>Ft</v>
      </c>
      <c r="J2204" s="16">
        <f ca="1">VLOOKUP(Table3[[#This Row],[PRODUCT ID]],Table1[[PRODUCT]:[SELLING PRICE]],4,FALSE)</f>
        <v>190</v>
      </c>
      <c r="K2204" s="16">
        <f ca="1">VLOOKUP(Table3[[#This Row],[PRODUCT ID]],Table1[[PRODUCT]:[SELLING PRICE]],5,FALSE)</f>
        <v>199.46724973635085</v>
      </c>
      <c r="L2204" s="16">
        <f ca="1">J2204*Table3[[#This Row],[QUANTITY]]</f>
        <v>2090</v>
      </c>
      <c r="M2204" s="16">
        <f ca="1">K2204*Table3[[#This Row],[QUANTITY]]*(1-Table3[[#This Row],[DISCOUNT %]])</f>
        <v>2015.8795677592536</v>
      </c>
      <c r="N2204" s="3">
        <f>DAY(Table3[[#This Row],[DATE]])</f>
        <v>12</v>
      </c>
      <c r="O2204" s="3" t="str">
        <f>TEXT(Table3[[#This Row],[DATE]],"mmm")</f>
        <v>Jan</v>
      </c>
      <c r="P2204" s="3">
        <f>YEAR(Table3[[#This Row],[DATE]])</f>
        <v>2027</v>
      </c>
    </row>
    <row r="2205" spans="1:16" x14ac:dyDescent="0.3">
      <c r="A2205" s="6">
        <v>46400</v>
      </c>
      <c r="B2205" s="7" t="s">
        <v>1158</v>
      </c>
      <c r="C2205" s="9">
        <f t="shared" ca="1" si="68"/>
        <v>4</v>
      </c>
      <c r="D2205" s="9" t="s">
        <v>2117</v>
      </c>
      <c r="E2205" s="9" t="s">
        <v>2116</v>
      </c>
      <c r="F2205" s="10">
        <f t="shared" ca="1" si="69"/>
        <v>1.4565812684433478E-2</v>
      </c>
      <c r="G2205" s="3" t="str">
        <f>VLOOKUP(Table3[[#This Row],[PRODUCT ID]],Table1[[PRODUCT]:[SELLING PRICE]],1,FALSE)</f>
        <v>Product106</v>
      </c>
      <c r="H2205" s="3" t="str">
        <f>VLOOKUP(Table3[[#This Row],[PRODUCT ID]],Table1[[PRODUCT]:[SELLING PRICE]],2,FALSE)</f>
        <v>Category5</v>
      </c>
      <c r="I2205" s="3" t="str">
        <f>VLOOKUP(Table3[[#This Row],[PRODUCT ID]],Table1[[PRODUCT]:[SELLING PRICE]],3,FALSE)</f>
        <v>Kg</v>
      </c>
      <c r="J2205" s="16">
        <f ca="1">VLOOKUP(Table3[[#This Row],[PRODUCT ID]],Table1[[PRODUCT]:[SELLING PRICE]],4,FALSE)</f>
        <v>164</v>
      </c>
      <c r="K2205" s="16">
        <f ca="1">VLOOKUP(Table3[[#This Row],[PRODUCT ID]],Table1[[PRODUCT]:[SELLING PRICE]],5,FALSE)</f>
        <v>229.21030765727068</v>
      </c>
      <c r="L2205" s="16">
        <f ca="1">J2205*Table3[[#This Row],[QUANTITY]]</f>
        <v>656</v>
      </c>
      <c r="M2205" s="16">
        <f ca="1">K2205*Table3[[#This Row],[QUANTITY]]*(1-Table3[[#This Row],[DISCOUNT %]])</f>
        <v>903.48669300237407</v>
      </c>
      <c r="N2205" s="3">
        <f>DAY(Table3[[#This Row],[DATE]])</f>
        <v>13</v>
      </c>
      <c r="O2205" s="3" t="str">
        <f>TEXT(Table3[[#This Row],[DATE]],"mmm")</f>
        <v>Jan</v>
      </c>
      <c r="P2205" s="3">
        <f>YEAR(Table3[[#This Row],[DATE]])</f>
        <v>2027</v>
      </c>
    </row>
    <row r="2206" spans="1:16" x14ac:dyDescent="0.3">
      <c r="A2206" s="6">
        <v>46401</v>
      </c>
      <c r="B2206" s="7" t="s">
        <v>1159</v>
      </c>
      <c r="C2206" s="9">
        <f t="shared" ca="1" si="68"/>
        <v>14</v>
      </c>
      <c r="D2206" s="9" t="s">
        <v>2116</v>
      </c>
      <c r="E2206" s="9" t="s">
        <v>2118</v>
      </c>
      <c r="F2206" s="10">
        <f t="shared" ca="1" si="69"/>
        <v>4.9711207562583154E-2</v>
      </c>
      <c r="G2206" s="3" t="str">
        <f>VLOOKUP(Table3[[#This Row],[PRODUCT ID]],Table1[[PRODUCT]:[SELLING PRICE]],1,FALSE)</f>
        <v>Product107</v>
      </c>
      <c r="H2206" s="3" t="str">
        <f>VLOOKUP(Table3[[#This Row],[PRODUCT ID]],Table1[[PRODUCT]:[SELLING PRICE]],2,FALSE)</f>
        <v>Category1</v>
      </c>
      <c r="I2206" s="3" t="str">
        <f>VLOOKUP(Table3[[#This Row],[PRODUCT ID]],Table1[[PRODUCT]:[SELLING PRICE]],3,FALSE)</f>
        <v>No</v>
      </c>
      <c r="J2206" s="16">
        <f ca="1">VLOOKUP(Table3[[#This Row],[PRODUCT ID]],Table1[[PRODUCT]:[SELLING PRICE]],4,FALSE)</f>
        <v>155</v>
      </c>
      <c r="K2206" s="16">
        <f ca="1">VLOOKUP(Table3[[#This Row],[PRODUCT ID]],Table1[[PRODUCT]:[SELLING PRICE]],5,FALSE)</f>
        <v>211.49039678624223</v>
      </c>
      <c r="L2206" s="16">
        <f ca="1">J2206*Table3[[#This Row],[QUANTITY]]</f>
        <v>2170</v>
      </c>
      <c r="M2206" s="16">
        <f ca="1">K2206*Table3[[#This Row],[QUANTITY]]*(1-Table3[[#This Row],[DISCOUNT %]])</f>
        <v>2813.6773528375156</v>
      </c>
      <c r="N2206" s="3">
        <f>DAY(Table3[[#This Row],[DATE]])</f>
        <v>14</v>
      </c>
      <c r="O2206" s="3" t="str">
        <f>TEXT(Table3[[#This Row],[DATE]],"mmm")</f>
        <v>Jan</v>
      </c>
      <c r="P2206" s="3">
        <f>YEAR(Table3[[#This Row],[DATE]])</f>
        <v>2027</v>
      </c>
    </row>
    <row r="2207" spans="1:16" x14ac:dyDescent="0.3">
      <c r="A2207" s="6">
        <v>46402</v>
      </c>
      <c r="B2207" s="7" t="s">
        <v>1160</v>
      </c>
      <c r="C2207" s="9">
        <f t="shared" ca="1" si="68"/>
        <v>8</v>
      </c>
      <c r="D2207" s="9" t="s">
        <v>2116</v>
      </c>
      <c r="E2207" s="9" t="s">
        <v>2116</v>
      </c>
      <c r="F2207" s="10">
        <f t="shared" ca="1" si="69"/>
        <v>8.0517901232824554E-2</v>
      </c>
      <c r="G2207" s="3" t="str">
        <f>VLOOKUP(Table3[[#This Row],[PRODUCT ID]],Table1[[PRODUCT]:[SELLING PRICE]],1,FALSE)</f>
        <v>Product108</v>
      </c>
      <c r="H2207" s="3" t="str">
        <f>VLOOKUP(Table3[[#This Row],[PRODUCT ID]],Table1[[PRODUCT]:[SELLING PRICE]],2,FALSE)</f>
        <v>Category2</v>
      </c>
      <c r="I2207" s="3" t="str">
        <f>VLOOKUP(Table3[[#This Row],[PRODUCT ID]],Table1[[PRODUCT]:[SELLING PRICE]],3,FALSE)</f>
        <v>No</v>
      </c>
      <c r="J2207" s="16">
        <f ca="1">VLOOKUP(Table3[[#This Row],[PRODUCT ID]],Table1[[PRODUCT]:[SELLING PRICE]],4,FALSE)</f>
        <v>87</v>
      </c>
      <c r="K2207" s="16">
        <f ca="1">VLOOKUP(Table3[[#This Row],[PRODUCT ID]],Table1[[PRODUCT]:[SELLING PRICE]],5,FALSE)</f>
        <v>236.4144456658027</v>
      </c>
      <c r="L2207" s="16">
        <f ca="1">J2207*Table3[[#This Row],[QUANTITY]]</f>
        <v>696</v>
      </c>
      <c r="M2207" s="16">
        <f ca="1">K2207*Table3[[#This Row],[QUANTITY]]*(1-Table3[[#This Row],[DISCOUNT %]])</f>
        <v>1739.0308054373652</v>
      </c>
      <c r="N2207" s="3">
        <f>DAY(Table3[[#This Row],[DATE]])</f>
        <v>15</v>
      </c>
      <c r="O2207" s="3" t="str">
        <f>TEXT(Table3[[#This Row],[DATE]],"mmm")</f>
        <v>Jan</v>
      </c>
      <c r="P2207" s="3">
        <f>YEAR(Table3[[#This Row],[DATE]])</f>
        <v>2027</v>
      </c>
    </row>
    <row r="2208" spans="1:16" x14ac:dyDescent="0.3">
      <c r="A2208" s="6">
        <v>46403</v>
      </c>
      <c r="B2208" s="7" t="s">
        <v>1161</v>
      </c>
      <c r="C2208" s="9">
        <f t="shared" ca="1" si="68"/>
        <v>3</v>
      </c>
      <c r="D2208" s="9" t="s">
        <v>2116</v>
      </c>
      <c r="E2208" s="9" t="s">
        <v>2116</v>
      </c>
      <c r="F2208" s="10">
        <f t="shared" ca="1" si="69"/>
        <v>2.993714308707306E-2</v>
      </c>
      <c r="G2208" s="3" t="str">
        <f>VLOOKUP(Table3[[#This Row],[PRODUCT ID]],Table1[[PRODUCT]:[SELLING PRICE]],1,FALSE)</f>
        <v>Product109</v>
      </c>
      <c r="H2208" s="3" t="str">
        <f>VLOOKUP(Table3[[#This Row],[PRODUCT ID]],Table1[[PRODUCT]:[SELLING PRICE]],2,FALSE)</f>
        <v>Category3</v>
      </c>
      <c r="I2208" s="3" t="str">
        <f>VLOOKUP(Table3[[#This Row],[PRODUCT ID]],Table1[[PRODUCT]:[SELLING PRICE]],3,FALSE)</f>
        <v>Ft</v>
      </c>
      <c r="J2208" s="16">
        <f ca="1">VLOOKUP(Table3[[#This Row],[PRODUCT ID]],Table1[[PRODUCT]:[SELLING PRICE]],4,FALSE)</f>
        <v>129</v>
      </c>
      <c r="K2208" s="16">
        <f ca="1">VLOOKUP(Table3[[#This Row],[PRODUCT ID]],Table1[[PRODUCT]:[SELLING PRICE]],5,FALSE)</f>
        <v>246.32694639898656</v>
      </c>
      <c r="L2208" s="16">
        <f ca="1">J2208*Table3[[#This Row],[QUANTITY]]</f>
        <v>387</v>
      </c>
      <c r="M2208" s="16">
        <f ca="1">K2208*Table3[[#This Row],[QUANTITY]]*(1-Table3[[#This Row],[DISCOUNT %]])</f>
        <v>716.85786407531498</v>
      </c>
      <c r="N2208" s="3">
        <f>DAY(Table3[[#This Row],[DATE]])</f>
        <v>16</v>
      </c>
      <c r="O2208" s="3" t="str">
        <f>TEXT(Table3[[#This Row],[DATE]],"mmm")</f>
        <v>Jan</v>
      </c>
      <c r="P2208" s="3">
        <f>YEAR(Table3[[#This Row],[DATE]])</f>
        <v>2027</v>
      </c>
    </row>
    <row r="2209" spans="1:16" x14ac:dyDescent="0.3">
      <c r="A2209" s="6">
        <v>46404</v>
      </c>
      <c r="B2209" s="7" t="s">
        <v>1162</v>
      </c>
      <c r="C2209" s="9">
        <f t="shared" ca="1" si="68"/>
        <v>4</v>
      </c>
      <c r="D2209" s="9" t="s">
        <v>2116</v>
      </c>
      <c r="E2209" s="9" t="s">
        <v>2116</v>
      </c>
      <c r="F2209" s="10">
        <f t="shared" ca="1" si="69"/>
        <v>9.1155650518924158E-2</v>
      </c>
      <c r="G2209" s="3" t="str">
        <f>VLOOKUP(Table3[[#This Row],[PRODUCT ID]],Table1[[PRODUCT]:[SELLING PRICE]],1,FALSE)</f>
        <v>Product110</v>
      </c>
      <c r="H2209" s="3" t="str">
        <f>VLOOKUP(Table3[[#This Row],[PRODUCT ID]],Table1[[PRODUCT]:[SELLING PRICE]],2,FALSE)</f>
        <v>Category4</v>
      </c>
      <c r="I2209" s="3" t="str">
        <f>VLOOKUP(Table3[[#This Row],[PRODUCT ID]],Table1[[PRODUCT]:[SELLING PRICE]],3,FALSE)</f>
        <v>No</v>
      </c>
      <c r="J2209" s="16">
        <f ca="1">VLOOKUP(Table3[[#This Row],[PRODUCT ID]],Table1[[PRODUCT]:[SELLING PRICE]],4,FALSE)</f>
        <v>193</v>
      </c>
      <c r="K2209" s="16">
        <f ca="1">VLOOKUP(Table3[[#This Row],[PRODUCT ID]],Table1[[PRODUCT]:[SELLING PRICE]],5,FALSE)</f>
        <v>56.766759977687421</v>
      </c>
      <c r="L2209" s="16">
        <f ca="1">J2209*Table3[[#This Row],[QUANTITY]]</f>
        <v>772</v>
      </c>
      <c r="M2209" s="16">
        <f ca="1">K2209*Table3[[#This Row],[QUANTITY]]*(1-Table3[[#This Row],[DISCOUNT %]])</f>
        <v>206.36859617627877</v>
      </c>
      <c r="N2209" s="3">
        <f>DAY(Table3[[#This Row],[DATE]])</f>
        <v>17</v>
      </c>
      <c r="O2209" s="3" t="str">
        <f>TEXT(Table3[[#This Row],[DATE]],"mmm")</f>
        <v>Jan</v>
      </c>
      <c r="P2209" s="3">
        <f>YEAR(Table3[[#This Row],[DATE]])</f>
        <v>2027</v>
      </c>
    </row>
    <row r="2210" spans="1:16" x14ac:dyDescent="0.3">
      <c r="A2210" s="6">
        <v>46405</v>
      </c>
      <c r="B2210" s="7" t="s">
        <v>1163</v>
      </c>
      <c r="C2210" s="9">
        <f t="shared" ca="1" si="68"/>
        <v>8</v>
      </c>
      <c r="D2210" s="9" t="s">
        <v>2115</v>
      </c>
      <c r="E2210" s="9" t="s">
        <v>2116</v>
      </c>
      <c r="F2210" s="10">
        <f t="shared" ca="1" si="69"/>
        <v>4.496461557148293E-2</v>
      </c>
      <c r="G2210" s="3" t="str">
        <f>VLOOKUP(Table3[[#This Row],[PRODUCT ID]],Table1[[PRODUCT]:[SELLING PRICE]],1,FALSE)</f>
        <v>Product111</v>
      </c>
      <c r="H2210" s="3" t="str">
        <f>VLOOKUP(Table3[[#This Row],[PRODUCT ID]],Table1[[PRODUCT]:[SELLING PRICE]],2,FALSE)</f>
        <v>Category5</v>
      </c>
      <c r="I2210" s="3" t="str">
        <f>VLOOKUP(Table3[[#This Row],[PRODUCT ID]],Table1[[PRODUCT]:[SELLING PRICE]],3,FALSE)</f>
        <v>Kg</v>
      </c>
      <c r="J2210" s="16">
        <f ca="1">VLOOKUP(Table3[[#This Row],[PRODUCT ID]],Table1[[PRODUCT]:[SELLING PRICE]],4,FALSE)</f>
        <v>22</v>
      </c>
      <c r="K2210" s="16">
        <f ca="1">VLOOKUP(Table3[[#This Row],[PRODUCT ID]],Table1[[PRODUCT]:[SELLING PRICE]],5,FALSE)</f>
        <v>29.778998231436994</v>
      </c>
      <c r="L2210" s="16">
        <f ca="1">J2210*Table3[[#This Row],[QUANTITY]]</f>
        <v>176</v>
      </c>
      <c r="M2210" s="16">
        <f ca="1">K2210*Table3[[#This Row],[QUANTITY]]*(1-Table3[[#This Row],[DISCOUNT %]])</f>
        <v>227.51997619085247</v>
      </c>
      <c r="N2210" s="3">
        <f>DAY(Table3[[#This Row],[DATE]])</f>
        <v>18</v>
      </c>
      <c r="O2210" s="3" t="str">
        <f>TEXT(Table3[[#This Row],[DATE]],"mmm")</f>
        <v>Jan</v>
      </c>
      <c r="P2210" s="3">
        <f>YEAR(Table3[[#This Row],[DATE]])</f>
        <v>2027</v>
      </c>
    </row>
    <row r="2211" spans="1:16" x14ac:dyDescent="0.3">
      <c r="A2211" s="6">
        <v>46406</v>
      </c>
      <c r="B2211" s="7" t="s">
        <v>1164</v>
      </c>
      <c r="C2211" s="9">
        <f t="shared" ca="1" si="68"/>
        <v>11</v>
      </c>
      <c r="D2211" s="9" t="s">
        <v>2116</v>
      </c>
      <c r="E2211" s="9" t="s">
        <v>2116</v>
      </c>
      <c r="F2211" s="10">
        <f t="shared" ca="1" si="69"/>
        <v>5.4032154594231621E-2</v>
      </c>
      <c r="G2211" s="3" t="str">
        <f>VLOOKUP(Table3[[#This Row],[PRODUCT ID]],Table1[[PRODUCT]:[SELLING PRICE]],1,FALSE)</f>
        <v>Product112</v>
      </c>
      <c r="H2211" s="3" t="str">
        <f>VLOOKUP(Table3[[#This Row],[PRODUCT ID]],Table1[[PRODUCT]:[SELLING PRICE]],2,FALSE)</f>
        <v>Category1</v>
      </c>
      <c r="I2211" s="3" t="str">
        <f>VLOOKUP(Table3[[#This Row],[PRODUCT ID]],Table1[[PRODUCT]:[SELLING PRICE]],3,FALSE)</f>
        <v>Kg</v>
      </c>
      <c r="J2211" s="16">
        <f ca="1">VLOOKUP(Table3[[#This Row],[PRODUCT ID]],Table1[[PRODUCT]:[SELLING PRICE]],4,FALSE)</f>
        <v>154</v>
      </c>
      <c r="K2211" s="16">
        <f ca="1">VLOOKUP(Table3[[#This Row],[PRODUCT ID]],Table1[[PRODUCT]:[SELLING PRICE]],5,FALSE)</f>
        <v>156.69239636884029</v>
      </c>
      <c r="L2211" s="16">
        <f ca="1">J2211*Table3[[#This Row],[QUANTITY]]</f>
        <v>1694</v>
      </c>
      <c r="M2211" s="16">
        <f ca="1">K2211*Table3[[#This Row],[QUANTITY]]*(1-Table3[[#This Row],[DISCOUNT %]])</f>
        <v>1630.4856544294835</v>
      </c>
      <c r="N2211" s="3">
        <f>DAY(Table3[[#This Row],[DATE]])</f>
        <v>19</v>
      </c>
      <c r="O2211" s="3" t="str">
        <f>TEXT(Table3[[#This Row],[DATE]],"mmm")</f>
        <v>Jan</v>
      </c>
      <c r="P2211" s="3">
        <f>YEAR(Table3[[#This Row],[DATE]])</f>
        <v>2027</v>
      </c>
    </row>
    <row r="2212" spans="1:16" x14ac:dyDescent="0.3">
      <c r="A2212" s="6">
        <v>46407</v>
      </c>
      <c r="B2212" s="7" t="s">
        <v>1165</v>
      </c>
      <c r="C2212" s="9">
        <f t="shared" ca="1" si="68"/>
        <v>10</v>
      </c>
      <c r="D2212" s="9" t="s">
        <v>2117</v>
      </c>
      <c r="E2212" s="9" t="s">
        <v>2118</v>
      </c>
      <c r="F2212" s="10">
        <f t="shared" ca="1" si="69"/>
        <v>1.0960970019547501E-2</v>
      </c>
      <c r="G2212" s="3" t="str">
        <f>VLOOKUP(Table3[[#This Row],[PRODUCT ID]],Table1[[PRODUCT]:[SELLING PRICE]],1,FALSE)</f>
        <v>Product113</v>
      </c>
      <c r="H2212" s="3" t="str">
        <f>VLOOKUP(Table3[[#This Row],[PRODUCT ID]],Table1[[PRODUCT]:[SELLING PRICE]],2,FALSE)</f>
        <v>Category2</v>
      </c>
      <c r="I2212" s="3" t="str">
        <f>VLOOKUP(Table3[[#This Row],[PRODUCT ID]],Table1[[PRODUCT]:[SELLING PRICE]],3,FALSE)</f>
        <v>Lt</v>
      </c>
      <c r="J2212" s="16">
        <f ca="1">VLOOKUP(Table3[[#This Row],[PRODUCT ID]],Table1[[PRODUCT]:[SELLING PRICE]],4,FALSE)</f>
        <v>36</v>
      </c>
      <c r="K2212" s="16">
        <f ca="1">VLOOKUP(Table3[[#This Row],[PRODUCT ID]],Table1[[PRODUCT]:[SELLING PRICE]],5,FALSE)</f>
        <v>28.908862219054448</v>
      </c>
      <c r="L2212" s="16">
        <f ca="1">J2212*Table3[[#This Row],[QUANTITY]]</f>
        <v>360</v>
      </c>
      <c r="M2212" s="16">
        <f ca="1">K2212*Table3[[#This Row],[QUANTITY]]*(1-Table3[[#This Row],[DISCOUNT %]])</f>
        <v>285.91993046972158</v>
      </c>
      <c r="N2212" s="3">
        <f>DAY(Table3[[#This Row],[DATE]])</f>
        <v>20</v>
      </c>
      <c r="O2212" s="3" t="str">
        <f>TEXT(Table3[[#This Row],[DATE]],"mmm")</f>
        <v>Jan</v>
      </c>
      <c r="P2212" s="3">
        <f>YEAR(Table3[[#This Row],[DATE]])</f>
        <v>2027</v>
      </c>
    </row>
    <row r="2213" spans="1:16" x14ac:dyDescent="0.3">
      <c r="A2213" s="6">
        <v>46408</v>
      </c>
      <c r="B2213" s="7" t="s">
        <v>1166</v>
      </c>
      <c r="C2213" s="9">
        <f t="shared" ca="1" si="68"/>
        <v>6</v>
      </c>
      <c r="D2213" s="9" t="s">
        <v>2115</v>
      </c>
      <c r="E2213" s="9" t="s">
        <v>2118</v>
      </c>
      <c r="F2213" s="10">
        <f t="shared" ca="1" si="69"/>
        <v>6.6910441575961752E-2</v>
      </c>
      <c r="G2213" s="3" t="str">
        <f>VLOOKUP(Table3[[#This Row],[PRODUCT ID]],Table1[[PRODUCT]:[SELLING PRICE]],1,FALSE)</f>
        <v>Product114</v>
      </c>
      <c r="H2213" s="3" t="str">
        <f>VLOOKUP(Table3[[#This Row],[PRODUCT ID]],Table1[[PRODUCT]:[SELLING PRICE]],2,FALSE)</f>
        <v>Category3</v>
      </c>
      <c r="I2213" s="3" t="str">
        <f>VLOOKUP(Table3[[#This Row],[PRODUCT ID]],Table1[[PRODUCT]:[SELLING PRICE]],3,FALSE)</f>
        <v>Kg</v>
      </c>
      <c r="J2213" s="16">
        <f ca="1">VLOOKUP(Table3[[#This Row],[PRODUCT ID]],Table1[[PRODUCT]:[SELLING PRICE]],4,FALSE)</f>
        <v>23</v>
      </c>
      <c r="K2213" s="16">
        <f ca="1">VLOOKUP(Table3[[#This Row],[PRODUCT ID]],Table1[[PRODUCT]:[SELLING PRICE]],5,FALSE)</f>
        <v>143.47786067109089</v>
      </c>
      <c r="L2213" s="16">
        <f ca="1">J2213*Table3[[#This Row],[QUANTITY]]</f>
        <v>138</v>
      </c>
      <c r="M2213" s="16">
        <f ca="1">K2213*Table3[[#This Row],[QUANTITY]]*(1-Table3[[#This Row],[DISCOUNT %]])</f>
        <v>803.26616194328346</v>
      </c>
      <c r="N2213" s="3">
        <f>DAY(Table3[[#This Row],[DATE]])</f>
        <v>21</v>
      </c>
      <c r="O2213" s="3" t="str">
        <f>TEXT(Table3[[#This Row],[DATE]],"mmm")</f>
        <v>Jan</v>
      </c>
      <c r="P2213" s="3">
        <f>YEAR(Table3[[#This Row],[DATE]])</f>
        <v>2027</v>
      </c>
    </row>
    <row r="2214" spans="1:16" x14ac:dyDescent="0.3">
      <c r="A2214" s="6">
        <v>46409</v>
      </c>
      <c r="B2214" s="7" t="s">
        <v>1167</v>
      </c>
      <c r="C2214" s="9">
        <f t="shared" ca="1" si="68"/>
        <v>7</v>
      </c>
      <c r="D2214" s="9" t="s">
        <v>2115</v>
      </c>
      <c r="E2214" s="9" t="s">
        <v>2116</v>
      </c>
      <c r="F2214" s="10">
        <f t="shared" ca="1" si="69"/>
        <v>7.6371732493947631E-2</v>
      </c>
      <c r="G2214" s="3" t="str">
        <f>VLOOKUP(Table3[[#This Row],[PRODUCT ID]],Table1[[PRODUCT]:[SELLING PRICE]],1,FALSE)</f>
        <v>Product115</v>
      </c>
      <c r="H2214" s="3" t="str">
        <f>VLOOKUP(Table3[[#This Row],[PRODUCT ID]],Table1[[PRODUCT]:[SELLING PRICE]],2,FALSE)</f>
        <v>Category4</v>
      </c>
      <c r="I2214" s="3" t="str">
        <f>VLOOKUP(Table3[[#This Row],[PRODUCT ID]],Table1[[PRODUCT]:[SELLING PRICE]],3,FALSE)</f>
        <v>Lt</v>
      </c>
      <c r="J2214" s="16">
        <f ca="1">VLOOKUP(Table3[[#This Row],[PRODUCT ID]],Table1[[PRODUCT]:[SELLING PRICE]],4,FALSE)</f>
        <v>92</v>
      </c>
      <c r="K2214" s="16">
        <f ca="1">VLOOKUP(Table3[[#This Row],[PRODUCT ID]],Table1[[PRODUCT]:[SELLING PRICE]],5,FALSE)</f>
        <v>137.43107158405039</v>
      </c>
      <c r="L2214" s="16">
        <f ca="1">J2214*Table3[[#This Row],[QUANTITY]]</f>
        <v>644</v>
      </c>
      <c r="M2214" s="16">
        <f ca="1">K2214*Table3[[#This Row],[QUANTITY]]*(1-Table3[[#This Row],[DISCOUNT %]])</f>
        <v>888.54655784073702</v>
      </c>
      <c r="N2214" s="3">
        <f>DAY(Table3[[#This Row],[DATE]])</f>
        <v>22</v>
      </c>
      <c r="O2214" s="3" t="str">
        <f>TEXT(Table3[[#This Row],[DATE]],"mmm")</f>
        <v>Jan</v>
      </c>
      <c r="P2214" s="3">
        <f>YEAR(Table3[[#This Row],[DATE]])</f>
        <v>2027</v>
      </c>
    </row>
    <row r="2215" spans="1:16" x14ac:dyDescent="0.3">
      <c r="A2215" s="6">
        <v>46410</v>
      </c>
      <c r="B2215" s="7" t="s">
        <v>1168</v>
      </c>
      <c r="C2215" s="9">
        <f t="shared" ca="1" si="68"/>
        <v>1</v>
      </c>
      <c r="D2215" s="9" t="s">
        <v>2115</v>
      </c>
      <c r="E2215" s="9" t="s">
        <v>2116</v>
      </c>
      <c r="F2215" s="10">
        <f t="shared" ca="1" si="69"/>
        <v>7.3346510269242313E-2</v>
      </c>
      <c r="G2215" s="3" t="str">
        <f>VLOOKUP(Table3[[#This Row],[PRODUCT ID]],Table1[[PRODUCT]:[SELLING PRICE]],1,FALSE)</f>
        <v>Product116</v>
      </c>
      <c r="H2215" s="3" t="str">
        <f>VLOOKUP(Table3[[#This Row],[PRODUCT ID]],Table1[[PRODUCT]:[SELLING PRICE]],2,FALSE)</f>
        <v>Category5</v>
      </c>
      <c r="I2215" s="3" t="str">
        <f>VLOOKUP(Table3[[#This Row],[PRODUCT ID]],Table1[[PRODUCT]:[SELLING PRICE]],3,FALSE)</f>
        <v>Ft</v>
      </c>
      <c r="J2215" s="16">
        <f ca="1">VLOOKUP(Table3[[#This Row],[PRODUCT ID]],Table1[[PRODUCT]:[SELLING PRICE]],4,FALSE)</f>
        <v>165</v>
      </c>
      <c r="K2215" s="16">
        <f ca="1">VLOOKUP(Table3[[#This Row],[PRODUCT ID]],Table1[[PRODUCT]:[SELLING PRICE]],5,FALSE)</f>
        <v>51.172587320268526</v>
      </c>
      <c r="L2215" s="16">
        <f ca="1">J2215*Table3[[#This Row],[QUANTITY]]</f>
        <v>165</v>
      </c>
      <c r="M2215" s="16">
        <f ca="1">K2215*Table3[[#This Row],[QUANTITY]]*(1-Table3[[#This Row],[DISCOUNT %]])</f>
        <v>47.419256618878748</v>
      </c>
      <c r="N2215" s="3">
        <f>DAY(Table3[[#This Row],[DATE]])</f>
        <v>23</v>
      </c>
      <c r="O2215" s="3" t="str">
        <f>TEXT(Table3[[#This Row],[DATE]],"mmm")</f>
        <v>Jan</v>
      </c>
      <c r="P2215" s="3">
        <f>YEAR(Table3[[#This Row],[DATE]])</f>
        <v>2027</v>
      </c>
    </row>
    <row r="2216" spans="1:16" x14ac:dyDescent="0.3">
      <c r="A2216" s="6">
        <v>46411</v>
      </c>
      <c r="B2216" s="7" t="s">
        <v>1169</v>
      </c>
      <c r="C2216" s="9">
        <f t="shared" ca="1" si="68"/>
        <v>2</v>
      </c>
      <c r="D2216" s="9" t="s">
        <v>2116</v>
      </c>
      <c r="E2216" s="9" t="s">
        <v>2116</v>
      </c>
      <c r="F2216" s="10">
        <f t="shared" ca="1" si="69"/>
        <v>2.1165432131966533E-3</v>
      </c>
      <c r="G2216" s="3" t="str">
        <f>VLOOKUP(Table3[[#This Row],[PRODUCT ID]],Table1[[PRODUCT]:[SELLING PRICE]],1,FALSE)</f>
        <v>Product117</v>
      </c>
      <c r="H2216" s="3" t="str">
        <f>VLOOKUP(Table3[[#This Row],[PRODUCT ID]],Table1[[PRODUCT]:[SELLING PRICE]],2,FALSE)</f>
        <v>Category1</v>
      </c>
      <c r="I2216" s="3" t="str">
        <f>VLOOKUP(Table3[[#This Row],[PRODUCT ID]],Table1[[PRODUCT]:[SELLING PRICE]],3,FALSE)</f>
        <v>Kg</v>
      </c>
      <c r="J2216" s="16">
        <f ca="1">VLOOKUP(Table3[[#This Row],[PRODUCT ID]],Table1[[PRODUCT]:[SELLING PRICE]],4,FALSE)</f>
        <v>40</v>
      </c>
      <c r="K2216" s="16">
        <f ca="1">VLOOKUP(Table3[[#This Row],[PRODUCT ID]],Table1[[PRODUCT]:[SELLING PRICE]],5,FALSE)</f>
        <v>232.72786030532117</v>
      </c>
      <c r="L2216" s="16">
        <f ca="1">J2216*Table3[[#This Row],[QUANTITY]]</f>
        <v>80</v>
      </c>
      <c r="M2216" s="16">
        <f ca="1">K2216*Table3[[#This Row],[QUANTITY]]*(1-Table3[[#This Row],[DISCOUNT %]])</f>
        <v>464.47056346414035</v>
      </c>
      <c r="N2216" s="3">
        <f>DAY(Table3[[#This Row],[DATE]])</f>
        <v>24</v>
      </c>
      <c r="O2216" s="3" t="str">
        <f>TEXT(Table3[[#This Row],[DATE]],"mmm")</f>
        <v>Jan</v>
      </c>
      <c r="P2216" s="3">
        <f>YEAR(Table3[[#This Row],[DATE]])</f>
        <v>2027</v>
      </c>
    </row>
    <row r="2217" spans="1:16" x14ac:dyDescent="0.3">
      <c r="A2217" s="6">
        <v>46412</v>
      </c>
      <c r="B2217" s="7" t="s">
        <v>1170</v>
      </c>
      <c r="C2217" s="9">
        <f t="shared" ca="1" si="68"/>
        <v>3</v>
      </c>
      <c r="D2217" s="9" t="s">
        <v>2116</v>
      </c>
      <c r="E2217" s="9" t="s">
        <v>2116</v>
      </c>
      <c r="F2217" s="10">
        <f t="shared" ca="1" si="69"/>
        <v>3.671800407501654E-2</v>
      </c>
      <c r="G2217" s="3" t="str">
        <f>VLOOKUP(Table3[[#This Row],[PRODUCT ID]],Table1[[PRODUCT]:[SELLING PRICE]],1,FALSE)</f>
        <v>Product118</v>
      </c>
      <c r="H2217" s="3" t="str">
        <f>VLOOKUP(Table3[[#This Row],[PRODUCT ID]],Table1[[PRODUCT]:[SELLING PRICE]],2,FALSE)</f>
        <v>Category2</v>
      </c>
      <c r="I2217" s="3" t="str">
        <f>VLOOKUP(Table3[[#This Row],[PRODUCT ID]],Table1[[PRODUCT]:[SELLING PRICE]],3,FALSE)</f>
        <v>No</v>
      </c>
      <c r="J2217" s="16">
        <f ca="1">VLOOKUP(Table3[[#This Row],[PRODUCT ID]],Table1[[PRODUCT]:[SELLING PRICE]],4,FALSE)</f>
        <v>207</v>
      </c>
      <c r="K2217" s="16">
        <f ca="1">VLOOKUP(Table3[[#This Row],[PRODUCT ID]],Table1[[PRODUCT]:[SELLING PRICE]],5,FALSE)</f>
        <v>250.84357627536087</v>
      </c>
      <c r="L2217" s="16">
        <f ca="1">J2217*Table3[[#This Row],[QUANTITY]]</f>
        <v>621</v>
      </c>
      <c r="M2217" s="16">
        <f ca="1">K2217*Table3[[#This Row],[QUANTITY]]*(1-Table3[[#This Row],[DISCOUNT %]])</f>
        <v>724.89930245847131</v>
      </c>
      <c r="N2217" s="3">
        <f>DAY(Table3[[#This Row],[DATE]])</f>
        <v>25</v>
      </c>
      <c r="O2217" s="3" t="str">
        <f>TEXT(Table3[[#This Row],[DATE]],"mmm")</f>
        <v>Jan</v>
      </c>
      <c r="P2217" s="3">
        <f>YEAR(Table3[[#This Row],[DATE]])</f>
        <v>2027</v>
      </c>
    </row>
    <row r="2218" spans="1:16" x14ac:dyDescent="0.3">
      <c r="A2218" s="6">
        <v>46413</v>
      </c>
      <c r="B2218" s="7" t="s">
        <v>1171</v>
      </c>
      <c r="C2218" s="9">
        <f t="shared" ca="1" si="68"/>
        <v>5</v>
      </c>
      <c r="D2218" s="9" t="s">
        <v>2116</v>
      </c>
      <c r="E2218" s="9" t="s">
        <v>2118</v>
      </c>
      <c r="F2218" s="10">
        <f t="shared" ca="1" si="69"/>
        <v>6.8478144827126303E-2</v>
      </c>
      <c r="G2218" s="3" t="str">
        <f>VLOOKUP(Table3[[#This Row],[PRODUCT ID]],Table1[[PRODUCT]:[SELLING PRICE]],1,FALSE)</f>
        <v>Product119</v>
      </c>
      <c r="H2218" s="3" t="str">
        <f>VLOOKUP(Table3[[#This Row],[PRODUCT ID]],Table1[[PRODUCT]:[SELLING PRICE]],2,FALSE)</f>
        <v>Category3</v>
      </c>
      <c r="I2218" s="3" t="str">
        <f>VLOOKUP(Table3[[#This Row],[PRODUCT ID]],Table1[[PRODUCT]:[SELLING PRICE]],3,FALSE)</f>
        <v>No</v>
      </c>
      <c r="J2218" s="16">
        <f ca="1">VLOOKUP(Table3[[#This Row],[PRODUCT ID]],Table1[[PRODUCT]:[SELLING PRICE]],4,FALSE)</f>
        <v>11</v>
      </c>
      <c r="K2218" s="16">
        <f ca="1">VLOOKUP(Table3[[#This Row],[PRODUCT ID]],Table1[[PRODUCT]:[SELLING PRICE]],5,FALSE)</f>
        <v>311.91415568965073</v>
      </c>
      <c r="L2218" s="16">
        <f ca="1">J2218*Table3[[#This Row],[QUANTITY]]</f>
        <v>55</v>
      </c>
      <c r="M2218" s="16">
        <f ca="1">K2218*Table3[[#This Row],[QUANTITY]]*(1-Table3[[#This Row],[DISCOUNT %]])</f>
        <v>1452.7742648135199</v>
      </c>
      <c r="N2218" s="3">
        <f>DAY(Table3[[#This Row],[DATE]])</f>
        <v>26</v>
      </c>
      <c r="O2218" s="3" t="str">
        <f>TEXT(Table3[[#This Row],[DATE]],"mmm")</f>
        <v>Jan</v>
      </c>
      <c r="P2218" s="3">
        <f>YEAR(Table3[[#This Row],[DATE]])</f>
        <v>2027</v>
      </c>
    </row>
    <row r="2219" spans="1:16" x14ac:dyDescent="0.3">
      <c r="A2219" s="6">
        <v>46414</v>
      </c>
      <c r="B2219" s="7" t="s">
        <v>1172</v>
      </c>
      <c r="C2219" s="9">
        <f t="shared" ca="1" si="68"/>
        <v>13</v>
      </c>
      <c r="D2219" s="9" t="s">
        <v>2115</v>
      </c>
      <c r="E2219" s="9" t="s">
        <v>2116</v>
      </c>
      <c r="F2219" s="10">
        <f t="shared" ca="1" si="69"/>
        <v>2.5632335132334962E-2</v>
      </c>
      <c r="G2219" s="3" t="str">
        <f>VLOOKUP(Table3[[#This Row],[PRODUCT ID]],Table1[[PRODUCT]:[SELLING PRICE]],1,FALSE)</f>
        <v>Product120</v>
      </c>
      <c r="H2219" s="3" t="str">
        <f>VLOOKUP(Table3[[#This Row],[PRODUCT ID]],Table1[[PRODUCT]:[SELLING PRICE]],2,FALSE)</f>
        <v>Category4</v>
      </c>
      <c r="I2219" s="3" t="str">
        <f>VLOOKUP(Table3[[#This Row],[PRODUCT ID]],Table1[[PRODUCT]:[SELLING PRICE]],3,FALSE)</f>
        <v>Ft</v>
      </c>
      <c r="J2219" s="16">
        <f ca="1">VLOOKUP(Table3[[#This Row],[PRODUCT ID]],Table1[[PRODUCT]:[SELLING PRICE]],4,FALSE)</f>
        <v>231</v>
      </c>
      <c r="K2219" s="16">
        <f ca="1">VLOOKUP(Table3[[#This Row],[PRODUCT ID]],Table1[[PRODUCT]:[SELLING PRICE]],5,FALSE)</f>
        <v>136.92635536249409</v>
      </c>
      <c r="L2219" s="16">
        <f ca="1">J2219*Table3[[#This Row],[QUANTITY]]</f>
        <v>3003</v>
      </c>
      <c r="M2219" s="16">
        <f ca="1">K2219*Table3[[#This Row],[QUANTITY]]*(1-Table3[[#This Row],[DISCOUNT %]])</f>
        <v>1734.4159707341148</v>
      </c>
      <c r="N2219" s="3">
        <f>DAY(Table3[[#This Row],[DATE]])</f>
        <v>27</v>
      </c>
      <c r="O2219" s="3" t="str">
        <f>TEXT(Table3[[#This Row],[DATE]],"mmm")</f>
        <v>Jan</v>
      </c>
      <c r="P2219" s="3">
        <f>YEAR(Table3[[#This Row],[DATE]])</f>
        <v>2027</v>
      </c>
    </row>
    <row r="2220" spans="1:16" x14ac:dyDescent="0.3">
      <c r="A2220" s="6">
        <v>46415</v>
      </c>
      <c r="B2220" s="7" t="s">
        <v>1173</v>
      </c>
      <c r="C2220" s="9">
        <f t="shared" ca="1" si="68"/>
        <v>15</v>
      </c>
      <c r="D2220" s="9" t="s">
        <v>2117</v>
      </c>
      <c r="E2220" s="9" t="s">
        <v>2116</v>
      </c>
      <c r="F2220" s="10">
        <f t="shared" ca="1" si="69"/>
        <v>8.0114675399608579E-2</v>
      </c>
      <c r="G2220" s="3" t="str">
        <f>VLOOKUP(Table3[[#This Row],[PRODUCT ID]],Table1[[PRODUCT]:[SELLING PRICE]],1,FALSE)</f>
        <v>Product121</v>
      </c>
      <c r="H2220" s="3" t="str">
        <f>VLOOKUP(Table3[[#This Row],[PRODUCT ID]],Table1[[PRODUCT]:[SELLING PRICE]],2,FALSE)</f>
        <v>Category1</v>
      </c>
      <c r="I2220" s="3" t="str">
        <f>VLOOKUP(Table3[[#This Row],[PRODUCT ID]],Table1[[PRODUCT]:[SELLING PRICE]],3,FALSE)</f>
        <v>No</v>
      </c>
      <c r="J2220" s="16">
        <f ca="1">VLOOKUP(Table3[[#This Row],[PRODUCT ID]],Table1[[PRODUCT]:[SELLING PRICE]],4,FALSE)</f>
        <v>179</v>
      </c>
      <c r="K2220" s="16">
        <f ca="1">VLOOKUP(Table3[[#This Row],[PRODUCT ID]],Table1[[PRODUCT]:[SELLING PRICE]],5,FALSE)</f>
        <v>50.278978874354678</v>
      </c>
      <c r="L2220" s="16">
        <f ca="1">J2220*Table3[[#This Row],[QUANTITY]]</f>
        <v>2685</v>
      </c>
      <c r="M2220" s="16">
        <f ca="1">K2220*Table3[[#This Row],[QUANTITY]]*(1-Table3[[#This Row],[DISCOUNT %]])</f>
        <v>693.76342203617958</v>
      </c>
      <c r="N2220" s="3">
        <f>DAY(Table3[[#This Row],[DATE]])</f>
        <v>28</v>
      </c>
      <c r="O2220" s="3" t="str">
        <f>TEXT(Table3[[#This Row],[DATE]],"mmm")</f>
        <v>Jan</v>
      </c>
      <c r="P2220" s="3">
        <f>YEAR(Table3[[#This Row],[DATE]])</f>
        <v>2027</v>
      </c>
    </row>
    <row r="2221" spans="1:16" x14ac:dyDescent="0.3">
      <c r="A2221" s="6">
        <v>46416</v>
      </c>
      <c r="B2221" s="7" t="s">
        <v>1174</v>
      </c>
      <c r="C2221" s="9">
        <f t="shared" ca="1" si="68"/>
        <v>13</v>
      </c>
      <c r="D2221" s="9" t="s">
        <v>2117</v>
      </c>
      <c r="E2221" s="9" t="s">
        <v>2116</v>
      </c>
      <c r="F2221" s="10">
        <f t="shared" ca="1" si="69"/>
        <v>5.3000019782155017E-2</v>
      </c>
      <c r="G2221" s="3" t="str">
        <f>VLOOKUP(Table3[[#This Row],[PRODUCT ID]],Table1[[PRODUCT]:[SELLING PRICE]],1,FALSE)</f>
        <v>Product122</v>
      </c>
      <c r="H2221" s="3" t="str">
        <f>VLOOKUP(Table3[[#This Row],[PRODUCT ID]],Table1[[PRODUCT]:[SELLING PRICE]],2,FALSE)</f>
        <v>Category2</v>
      </c>
      <c r="I2221" s="3" t="str">
        <f>VLOOKUP(Table3[[#This Row],[PRODUCT ID]],Table1[[PRODUCT]:[SELLING PRICE]],3,FALSE)</f>
        <v>Kg</v>
      </c>
      <c r="J2221" s="16">
        <f ca="1">VLOOKUP(Table3[[#This Row],[PRODUCT ID]],Table1[[PRODUCT]:[SELLING PRICE]],4,FALSE)</f>
        <v>87</v>
      </c>
      <c r="K2221" s="16">
        <f ca="1">VLOOKUP(Table3[[#This Row],[PRODUCT ID]],Table1[[PRODUCT]:[SELLING PRICE]],5,FALSE)</f>
        <v>245.09413887995944</v>
      </c>
      <c r="L2221" s="16">
        <f ca="1">J2221*Table3[[#This Row],[QUANTITY]]</f>
        <v>1131</v>
      </c>
      <c r="M2221" s="16">
        <f ca="1">K2221*Table3[[#This Row],[QUANTITY]]*(1-Table3[[#This Row],[DISCOUNT %]])</f>
        <v>3017.3538807208079</v>
      </c>
      <c r="N2221" s="3">
        <f>DAY(Table3[[#This Row],[DATE]])</f>
        <v>29</v>
      </c>
      <c r="O2221" s="3" t="str">
        <f>TEXT(Table3[[#This Row],[DATE]],"mmm")</f>
        <v>Jan</v>
      </c>
      <c r="P2221" s="3">
        <f>YEAR(Table3[[#This Row],[DATE]])</f>
        <v>2027</v>
      </c>
    </row>
    <row r="2222" spans="1:16" x14ac:dyDescent="0.3">
      <c r="A2222" s="6">
        <v>46417</v>
      </c>
      <c r="B2222" s="7" t="s">
        <v>1175</v>
      </c>
      <c r="C2222" s="9">
        <f t="shared" ca="1" si="68"/>
        <v>12</v>
      </c>
      <c r="D2222" s="9" t="s">
        <v>2116</v>
      </c>
      <c r="E2222" s="9" t="s">
        <v>2116</v>
      </c>
      <c r="F2222" s="10">
        <f t="shared" ca="1" si="69"/>
        <v>2.5063003809795981E-2</v>
      </c>
      <c r="G2222" s="3" t="str">
        <f>VLOOKUP(Table3[[#This Row],[PRODUCT ID]],Table1[[PRODUCT]:[SELLING PRICE]],1,FALSE)</f>
        <v>Product123</v>
      </c>
      <c r="H2222" s="3" t="str">
        <f>VLOOKUP(Table3[[#This Row],[PRODUCT ID]],Table1[[PRODUCT]:[SELLING PRICE]],2,FALSE)</f>
        <v>Category3</v>
      </c>
      <c r="I2222" s="3" t="str">
        <f>VLOOKUP(Table3[[#This Row],[PRODUCT ID]],Table1[[PRODUCT]:[SELLING PRICE]],3,FALSE)</f>
        <v>Kg</v>
      </c>
      <c r="J2222" s="16">
        <f ca="1">VLOOKUP(Table3[[#This Row],[PRODUCT ID]],Table1[[PRODUCT]:[SELLING PRICE]],4,FALSE)</f>
        <v>37</v>
      </c>
      <c r="K2222" s="16">
        <f ca="1">VLOOKUP(Table3[[#This Row],[PRODUCT ID]],Table1[[PRODUCT]:[SELLING PRICE]],5,FALSE)</f>
        <v>59.497794840112057</v>
      </c>
      <c r="L2222" s="16">
        <f ca="1">J2222*Table3[[#This Row],[QUANTITY]]</f>
        <v>444</v>
      </c>
      <c r="M2222" s="16">
        <f ca="1">K2222*Table3[[#This Row],[QUANTITY]]*(1-Table3[[#This Row],[DISCOUNT %]])</f>
        <v>696.07921657631846</v>
      </c>
      <c r="N2222" s="3">
        <f>DAY(Table3[[#This Row],[DATE]])</f>
        <v>30</v>
      </c>
      <c r="O2222" s="3" t="str">
        <f>TEXT(Table3[[#This Row],[DATE]],"mmm")</f>
        <v>Jan</v>
      </c>
      <c r="P2222" s="3">
        <f>YEAR(Table3[[#This Row],[DATE]])</f>
        <v>2027</v>
      </c>
    </row>
    <row r="2223" spans="1:16" x14ac:dyDescent="0.3">
      <c r="A2223" s="6">
        <v>46418</v>
      </c>
      <c r="B2223" s="7" t="s">
        <v>1176</v>
      </c>
      <c r="C2223" s="9">
        <f t="shared" ca="1" si="68"/>
        <v>2</v>
      </c>
      <c r="D2223" s="9" t="s">
        <v>2116</v>
      </c>
      <c r="E2223" s="9" t="s">
        <v>2116</v>
      </c>
      <c r="F2223" s="10">
        <f t="shared" ca="1" si="69"/>
        <v>9.9313729737607104E-2</v>
      </c>
      <c r="G2223" s="3" t="str">
        <f>VLOOKUP(Table3[[#This Row],[PRODUCT ID]],Table1[[PRODUCT]:[SELLING PRICE]],1,FALSE)</f>
        <v>Product124</v>
      </c>
      <c r="H2223" s="3" t="str">
        <f>VLOOKUP(Table3[[#This Row],[PRODUCT ID]],Table1[[PRODUCT]:[SELLING PRICE]],2,FALSE)</f>
        <v>Category4</v>
      </c>
      <c r="I2223" s="3" t="str">
        <f>VLOOKUP(Table3[[#This Row],[PRODUCT ID]],Table1[[PRODUCT]:[SELLING PRICE]],3,FALSE)</f>
        <v>Lt</v>
      </c>
      <c r="J2223" s="16">
        <f ca="1">VLOOKUP(Table3[[#This Row],[PRODUCT ID]],Table1[[PRODUCT]:[SELLING PRICE]],4,FALSE)</f>
        <v>190</v>
      </c>
      <c r="K2223" s="16">
        <f ca="1">VLOOKUP(Table3[[#This Row],[PRODUCT ID]],Table1[[PRODUCT]:[SELLING PRICE]],5,FALSE)</f>
        <v>219.1449320029497</v>
      </c>
      <c r="L2223" s="16">
        <f ca="1">J2223*Table3[[#This Row],[QUANTITY]]</f>
        <v>380</v>
      </c>
      <c r="M2223" s="16">
        <f ca="1">K2223*Table3[[#This Row],[QUANTITY]]*(1-Table3[[#This Row],[DISCOUNT %]])</f>
        <v>394.76166290528494</v>
      </c>
      <c r="N2223" s="3">
        <f>DAY(Table3[[#This Row],[DATE]])</f>
        <v>31</v>
      </c>
      <c r="O2223" s="3" t="str">
        <f>TEXT(Table3[[#This Row],[DATE]],"mmm")</f>
        <v>Jan</v>
      </c>
      <c r="P2223" s="3">
        <f>YEAR(Table3[[#This Row],[DATE]])</f>
        <v>2027</v>
      </c>
    </row>
    <row r="2224" spans="1:16" x14ac:dyDescent="0.3">
      <c r="A2224" s="6">
        <v>46419</v>
      </c>
      <c r="B2224" s="7" t="s">
        <v>1177</v>
      </c>
      <c r="C2224" s="9">
        <f t="shared" ca="1" si="68"/>
        <v>7</v>
      </c>
      <c r="D2224" s="9" t="s">
        <v>2116</v>
      </c>
      <c r="E2224" s="9" t="s">
        <v>2118</v>
      </c>
      <c r="F2224" s="10">
        <f t="shared" ca="1" si="69"/>
        <v>4.3856714227564434E-3</v>
      </c>
      <c r="G2224" s="3" t="str">
        <f>VLOOKUP(Table3[[#This Row],[PRODUCT ID]],Table1[[PRODUCT]:[SELLING PRICE]],1,FALSE)</f>
        <v>Product125</v>
      </c>
      <c r="H2224" s="3" t="str">
        <f>VLOOKUP(Table3[[#This Row],[PRODUCT ID]],Table1[[PRODUCT]:[SELLING PRICE]],2,FALSE)</f>
        <v>Category5</v>
      </c>
      <c r="I2224" s="3" t="str">
        <f>VLOOKUP(Table3[[#This Row],[PRODUCT ID]],Table1[[PRODUCT]:[SELLING PRICE]],3,FALSE)</f>
        <v>Kg</v>
      </c>
      <c r="J2224" s="16">
        <f ca="1">VLOOKUP(Table3[[#This Row],[PRODUCT ID]],Table1[[PRODUCT]:[SELLING PRICE]],4,FALSE)</f>
        <v>119</v>
      </c>
      <c r="K2224" s="16">
        <f ca="1">VLOOKUP(Table3[[#This Row],[PRODUCT ID]],Table1[[PRODUCT]:[SELLING PRICE]],5,FALSE)</f>
        <v>265.79913890013245</v>
      </c>
      <c r="L2224" s="16">
        <f ca="1">J2224*Table3[[#This Row],[QUANTITY]]</f>
        <v>833</v>
      </c>
      <c r="M2224" s="16">
        <f ca="1">K2224*Table3[[#This Row],[QUANTITY]]*(1-Table3[[#This Row],[DISCOUNT %]])</f>
        <v>1852.434018487254</v>
      </c>
      <c r="N2224" s="3">
        <f>DAY(Table3[[#This Row],[DATE]])</f>
        <v>1</v>
      </c>
      <c r="O2224" s="3" t="str">
        <f>TEXT(Table3[[#This Row],[DATE]],"mmm")</f>
        <v>Feb</v>
      </c>
      <c r="P2224" s="3">
        <f>YEAR(Table3[[#This Row],[DATE]])</f>
        <v>2027</v>
      </c>
    </row>
    <row r="2225" spans="1:16" x14ac:dyDescent="0.3">
      <c r="A2225" s="6">
        <v>46420</v>
      </c>
      <c r="B2225" s="7" t="s">
        <v>1178</v>
      </c>
      <c r="C2225" s="9">
        <f t="shared" ca="1" si="68"/>
        <v>7</v>
      </c>
      <c r="D2225" s="9" t="s">
        <v>2116</v>
      </c>
      <c r="E2225" s="9" t="s">
        <v>2118</v>
      </c>
      <c r="F2225" s="10">
        <f t="shared" ca="1" si="69"/>
        <v>8.4794891615767407E-2</v>
      </c>
      <c r="G2225" s="3" t="str">
        <f>VLOOKUP(Table3[[#This Row],[PRODUCT ID]],Table1[[PRODUCT]:[SELLING PRICE]],1,FALSE)</f>
        <v>Product126</v>
      </c>
      <c r="H2225" s="3" t="str">
        <f>VLOOKUP(Table3[[#This Row],[PRODUCT ID]],Table1[[PRODUCT]:[SELLING PRICE]],2,FALSE)</f>
        <v>Category1</v>
      </c>
      <c r="I2225" s="3" t="str">
        <f>VLOOKUP(Table3[[#This Row],[PRODUCT ID]],Table1[[PRODUCT]:[SELLING PRICE]],3,FALSE)</f>
        <v>Lt</v>
      </c>
      <c r="J2225" s="16">
        <f ca="1">VLOOKUP(Table3[[#This Row],[PRODUCT ID]],Table1[[PRODUCT]:[SELLING PRICE]],4,FALSE)</f>
        <v>219</v>
      </c>
      <c r="K2225" s="16">
        <f ca="1">VLOOKUP(Table3[[#This Row],[PRODUCT ID]],Table1[[PRODUCT]:[SELLING PRICE]],5,FALSE)</f>
        <v>220.79836682949241</v>
      </c>
      <c r="L2225" s="16">
        <f ca="1">J2225*Table3[[#This Row],[QUANTITY]]</f>
        <v>1533</v>
      </c>
      <c r="M2225" s="16">
        <f ca="1">K2225*Table3[[#This Row],[QUANTITY]]*(1-Table3[[#This Row],[DISCOUNT %]])</f>
        <v>1414.5305527167302</v>
      </c>
      <c r="N2225" s="3">
        <f>DAY(Table3[[#This Row],[DATE]])</f>
        <v>2</v>
      </c>
      <c r="O2225" s="3" t="str">
        <f>TEXT(Table3[[#This Row],[DATE]],"mmm")</f>
        <v>Feb</v>
      </c>
      <c r="P2225" s="3">
        <f>YEAR(Table3[[#This Row],[DATE]])</f>
        <v>2027</v>
      </c>
    </row>
    <row r="2226" spans="1:16" x14ac:dyDescent="0.3">
      <c r="A2226" s="6">
        <v>46421</v>
      </c>
      <c r="B2226" s="7" t="s">
        <v>1179</v>
      </c>
      <c r="C2226" s="9">
        <f t="shared" ca="1" si="68"/>
        <v>2</v>
      </c>
      <c r="D2226" s="9" t="s">
        <v>2115</v>
      </c>
      <c r="E2226" s="9" t="s">
        <v>2116</v>
      </c>
      <c r="F2226" s="10">
        <f t="shared" ca="1" si="69"/>
        <v>6.5882638355272818E-2</v>
      </c>
      <c r="G2226" s="3" t="str">
        <f>VLOOKUP(Table3[[#This Row],[PRODUCT ID]],Table1[[PRODUCT]:[SELLING PRICE]],1,FALSE)</f>
        <v>Product127</v>
      </c>
      <c r="H2226" s="3" t="str">
        <f>VLOOKUP(Table3[[#This Row],[PRODUCT ID]],Table1[[PRODUCT]:[SELLING PRICE]],2,FALSE)</f>
        <v>Category2</v>
      </c>
      <c r="I2226" s="3" t="str">
        <f>VLOOKUP(Table3[[#This Row],[PRODUCT ID]],Table1[[PRODUCT]:[SELLING PRICE]],3,FALSE)</f>
        <v>Ft</v>
      </c>
      <c r="J2226" s="16">
        <f ca="1">VLOOKUP(Table3[[#This Row],[PRODUCT ID]],Table1[[PRODUCT]:[SELLING PRICE]],4,FALSE)</f>
        <v>168</v>
      </c>
      <c r="K2226" s="16">
        <f ca="1">VLOOKUP(Table3[[#This Row],[PRODUCT ID]],Table1[[PRODUCT]:[SELLING PRICE]],5,FALSE)</f>
        <v>308.77805217920661</v>
      </c>
      <c r="L2226" s="16">
        <f ca="1">J2226*Table3[[#This Row],[QUANTITY]]</f>
        <v>336</v>
      </c>
      <c r="M2226" s="16">
        <f ca="1">K2226*Table3[[#This Row],[QUANTITY]]*(1-Table3[[#This Row],[DISCOUNT %]])</f>
        <v>576.86987887087673</v>
      </c>
      <c r="N2226" s="3">
        <f>DAY(Table3[[#This Row],[DATE]])</f>
        <v>3</v>
      </c>
      <c r="O2226" s="3" t="str">
        <f>TEXT(Table3[[#This Row],[DATE]],"mmm")</f>
        <v>Feb</v>
      </c>
      <c r="P2226" s="3">
        <f>YEAR(Table3[[#This Row],[DATE]])</f>
        <v>2027</v>
      </c>
    </row>
    <row r="2227" spans="1:16" x14ac:dyDescent="0.3">
      <c r="A2227" s="6">
        <v>46422</v>
      </c>
      <c r="B2227" s="7" t="s">
        <v>1180</v>
      </c>
      <c r="C2227" s="9">
        <f t="shared" ca="1" si="68"/>
        <v>10</v>
      </c>
      <c r="D2227" s="9" t="s">
        <v>2116</v>
      </c>
      <c r="E2227" s="9" t="s">
        <v>2116</v>
      </c>
      <c r="F2227" s="10">
        <f t="shared" ca="1" si="69"/>
        <v>3.0543793730740711E-2</v>
      </c>
      <c r="G2227" s="3" t="str">
        <f>VLOOKUP(Table3[[#This Row],[PRODUCT ID]],Table1[[PRODUCT]:[SELLING PRICE]],1,FALSE)</f>
        <v>Product128</v>
      </c>
      <c r="H2227" s="3" t="str">
        <f>VLOOKUP(Table3[[#This Row],[PRODUCT ID]],Table1[[PRODUCT]:[SELLING PRICE]],2,FALSE)</f>
        <v>Category3</v>
      </c>
      <c r="I2227" s="3" t="str">
        <f>VLOOKUP(Table3[[#This Row],[PRODUCT ID]],Table1[[PRODUCT]:[SELLING PRICE]],3,FALSE)</f>
        <v>Kg</v>
      </c>
      <c r="J2227" s="16">
        <f ca="1">VLOOKUP(Table3[[#This Row],[PRODUCT ID]],Table1[[PRODUCT]:[SELLING PRICE]],4,FALSE)</f>
        <v>23</v>
      </c>
      <c r="K2227" s="16">
        <f ca="1">VLOOKUP(Table3[[#This Row],[PRODUCT ID]],Table1[[PRODUCT]:[SELLING PRICE]],5,FALSE)</f>
        <v>131.07081205390443</v>
      </c>
      <c r="L2227" s="16">
        <f ca="1">J2227*Table3[[#This Row],[QUANTITY]]</f>
        <v>230</v>
      </c>
      <c r="M2227" s="16">
        <f ca="1">K2227*Table3[[#This Row],[QUANTITY]]*(1-Table3[[#This Row],[DISCOUNT %]])</f>
        <v>1270.6741220640929</v>
      </c>
      <c r="N2227" s="3">
        <f>DAY(Table3[[#This Row],[DATE]])</f>
        <v>4</v>
      </c>
      <c r="O2227" s="3" t="str">
        <f>TEXT(Table3[[#This Row],[DATE]],"mmm")</f>
        <v>Feb</v>
      </c>
      <c r="P2227" s="3">
        <f>YEAR(Table3[[#This Row],[DATE]])</f>
        <v>2027</v>
      </c>
    </row>
    <row r="2228" spans="1:16" x14ac:dyDescent="0.3">
      <c r="A2228" s="6">
        <v>46423</v>
      </c>
      <c r="B2228" s="7" t="s">
        <v>1181</v>
      </c>
      <c r="C2228" s="9">
        <f t="shared" ca="1" si="68"/>
        <v>6</v>
      </c>
      <c r="D2228" s="9" t="s">
        <v>2117</v>
      </c>
      <c r="E2228" s="9" t="s">
        <v>2116</v>
      </c>
      <c r="F2228" s="10">
        <f t="shared" ca="1" si="69"/>
        <v>3.7007020671802837E-2</v>
      </c>
      <c r="G2228" s="3" t="str">
        <f>VLOOKUP(Table3[[#This Row],[PRODUCT ID]],Table1[[PRODUCT]:[SELLING PRICE]],1,FALSE)</f>
        <v>Product129</v>
      </c>
      <c r="H2228" s="3" t="str">
        <f>VLOOKUP(Table3[[#This Row],[PRODUCT ID]],Table1[[PRODUCT]:[SELLING PRICE]],2,FALSE)</f>
        <v>Category4</v>
      </c>
      <c r="I2228" s="3" t="str">
        <f>VLOOKUP(Table3[[#This Row],[PRODUCT ID]],Table1[[PRODUCT]:[SELLING PRICE]],3,FALSE)</f>
        <v>No</v>
      </c>
      <c r="J2228" s="16">
        <f ca="1">VLOOKUP(Table3[[#This Row],[PRODUCT ID]],Table1[[PRODUCT]:[SELLING PRICE]],4,FALSE)</f>
        <v>160</v>
      </c>
      <c r="K2228" s="16">
        <f ca="1">VLOOKUP(Table3[[#This Row],[PRODUCT ID]],Table1[[PRODUCT]:[SELLING PRICE]],5,FALSE)</f>
        <v>93.540589626261919</v>
      </c>
      <c r="L2228" s="16">
        <f ca="1">J2228*Table3[[#This Row],[QUANTITY]]</f>
        <v>960</v>
      </c>
      <c r="M2228" s="16">
        <f ca="1">K2228*Table3[[#This Row],[QUANTITY]]*(1-Table3[[#This Row],[DISCOUNT %]])</f>
        <v>540.47358655386131</v>
      </c>
      <c r="N2228" s="3">
        <f>DAY(Table3[[#This Row],[DATE]])</f>
        <v>5</v>
      </c>
      <c r="O2228" s="3" t="str">
        <f>TEXT(Table3[[#This Row],[DATE]],"mmm")</f>
        <v>Feb</v>
      </c>
      <c r="P2228" s="3">
        <f>YEAR(Table3[[#This Row],[DATE]])</f>
        <v>2027</v>
      </c>
    </row>
    <row r="2229" spans="1:16" x14ac:dyDescent="0.3">
      <c r="A2229" s="6">
        <v>46424</v>
      </c>
      <c r="B2229" s="7" t="s">
        <v>1182</v>
      </c>
      <c r="C2229" s="9">
        <f t="shared" ca="1" si="68"/>
        <v>11</v>
      </c>
      <c r="D2229" s="9" t="s">
        <v>2115</v>
      </c>
      <c r="E2229" s="9" t="s">
        <v>2116</v>
      </c>
      <c r="F2229" s="10">
        <f t="shared" ca="1" si="69"/>
        <v>1.6455154028968834E-2</v>
      </c>
      <c r="G2229" s="3" t="str">
        <f>VLOOKUP(Table3[[#This Row],[PRODUCT ID]],Table1[[PRODUCT]:[SELLING PRICE]],1,FALSE)</f>
        <v>Product130</v>
      </c>
      <c r="H2229" s="3" t="str">
        <f>VLOOKUP(Table3[[#This Row],[PRODUCT ID]],Table1[[PRODUCT]:[SELLING PRICE]],2,FALSE)</f>
        <v>Category5</v>
      </c>
      <c r="I2229" s="3" t="str">
        <f>VLOOKUP(Table3[[#This Row],[PRODUCT ID]],Table1[[PRODUCT]:[SELLING PRICE]],3,FALSE)</f>
        <v>No</v>
      </c>
      <c r="J2229" s="16">
        <f ca="1">VLOOKUP(Table3[[#This Row],[PRODUCT ID]],Table1[[PRODUCT]:[SELLING PRICE]],4,FALSE)</f>
        <v>28</v>
      </c>
      <c r="K2229" s="16">
        <f ca="1">VLOOKUP(Table3[[#This Row],[PRODUCT ID]],Table1[[PRODUCT]:[SELLING PRICE]],5,FALSE)</f>
        <v>176.08075841364374</v>
      </c>
      <c r="L2229" s="16">
        <f ca="1">J2229*Table3[[#This Row],[QUANTITY]]</f>
        <v>308</v>
      </c>
      <c r="M2229" s="16">
        <f ca="1">K2229*Table3[[#This Row],[QUANTITY]]*(1-Table3[[#This Row],[DISCOUNT %]])</f>
        <v>1905.0165465365053</v>
      </c>
      <c r="N2229" s="3">
        <f>DAY(Table3[[#This Row],[DATE]])</f>
        <v>6</v>
      </c>
      <c r="O2229" s="3" t="str">
        <f>TEXT(Table3[[#This Row],[DATE]],"mmm")</f>
        <v>Feb</v>
      </c>
      <c r="P2229" s="3">
        <f>YEAR(Table3[[#This Row],[DATE]])</f>
        <v>2027</v>
      </c>
    </row>
    <row r="2230" spans="1:16" x14ac:dyDescent="0.3">
      <c r="A2230" s="6">
        <v>46425</v>
      </c>
      <c r="B2230" s="7" t="s">
        <v>1183</v>
      </c>
      <c r="C2230" s="9">
        <f t="shared" ca="1" si="68"/>
        <v>7</v>
      </c>
      <c r="D2230" s="9" t="s">
        <v>2115</v>
      </c>
      <c r="E2230" s="9" t="s">
        <v>2118</v>
      </c>
      <c r="F2230" s="10">
        <f t="shared" ca="1" si="69"/>
        <v>7.0033338670609277E-2</v>
      </c>
      <c r="G2230" s="3" t="str">
        <f>VLOOKUP(Table3[[#This Row],[PRODUCT ID]],Table1[[PRODUCT]:[SELLING PRICE]],1,FALSE)</f>
        <v>Product131</v>
      </c>
      <c r="H2230" s="3" t="str">
        <f>VLOOKUP(Table3[[#This Row],[PRODUCT ID]],Table1[[PRODUCT]:[SELLING PRICE]],2,FALSE)</f>
        <v>Category1</v>
      </c>
      <c r="I2230" s="3" t="str">
        <f>VLOOKUP(Table3[[#This Row],[PRODUCT ID]],Table1[[PRODUCT]:[SELLING PRICE]],3,FALSE)</f>
        <v>Ft</v>
      </c>
      <c r="J2230" s="16">
        <f ca="1">VLOOKUP(Table3[[#This Row],[PRODUCT ID]],Table1[[PRODUCT]:[SELLING PRICE]],4,FALSE)</f>
        <v>182</v>
      </c>
      <c r="K2230" s="16">
        <f ca="1">VLOOKUP(Table3[[#This Row],[PRODUCT ID]],Table1[[PRODUCT]:[SELLING PRICE]],5,FALSE)</f>
        <v>74.252124688824267</v>
      </c>
      <c r="L2230" s="16">
        <f ca="1">J2230*Table3[[#This Row],[QUANTITY]]</f>
        <v>1274</v>
      </c>
      <c r="M2230" s="16">
        <f ca="1">K2230*Table3[[#This Row],[QUANTITY]]*(1-Table3[[#This Row],[DISCOUNT %]])</f>
        <v>483.36400345435669</v>
      </c>
      <c r="N2230" s="3">
        <f>DAY(Table3[[#This Row],[DATE]])</f>
        <v>7</v>
      </c>
      <c r="O2230" s="3" t="str">
        <f>TEXT(Table3[[#This Row],[DATE]],"mmm")</f>
        <v>Feb</v>
      </c>
      <c r="P2230" s="3">
        <f>YEAR(Table3[[#This Row],[DATE]])</f>
        <v>2027</v>
      </c>
    </row>
    <row r="2231" spans="1:16" x14ac:dyDescent="0.3">
      <c r="A2231" s="6">
        <v>46426</v>
      </c>
      <c r="B2231" s="7" t="s">
        <v>1184</v>
      </c>
      <c r="C2231" s="9">
        <f t="shared" ca="1" si="68"/>
        <v>13</v>
      </c>
      <c r="D2231" s="9" t="s">
        <v>2115</v>
      </c>
      <c r="E2231" s="9" t="s">
        <v>2116</v>
      </c>
      <c r="F2231" s="10">
        <f t="shared" ca="1" si="69"/>
        <v>2.3633524595438406E-2</v>
      </c>
      <c r="G2231" s="3" t="str">
        <f>VLOOKUP(Table3[[#This Row],[PRODUCT ID]],Table1[[PRODUCT]:[SELLING PRICE]],1,FALSE)</f>
        <v>Product132</v>
      </c>
      <c r="H2231" s="3" t="str">
        <f>VLOOKUP(Table3[[#This Row],[PRODUCT ID]],Table1[[PRODUCT]:[SELLING PRICE]],2,FALSE)</f>
        <v>Category2</v>
      </c>
      <c r="I2231" s="3" t="str">
        <f>VLOOKUP(Table3[[#This Row],[PRODUCT ID]],Table1[[PRODUCT]:[SELLING PRICE]],3,FALSE)</f>
        <v>No</v>
      </c>
      <c r="J2231" s="16">
        <f ca="1">VLOOKUP(Table3[[#This Row],[PRODUCT ID]],Table1[[PRODUCT]:[SELLING PRICE]],4,FALSE)</f>
        <v>190</v>
      </c>
      <c r="K2231" s="16">
        <f ca="1">VLOOKUP(Table3[[#This Row],[PRODUCT ID]],Table1[[PRODUCT]:[SELLING PRICE]],5,FALSE)</f>
        <v>233.84629961139345</v>
      </c>
      <c r="L2231" s="16">
        <f ca="1">J2231*Table3[[#This Row],[QUANTITY]]</f>
        <v>2470</v>
      </c>
      <c r="M2231" s="16">
        <f ca="1">K2231*Table3[[#This Row],[QUANTITY]]*(1-Table3[[#This Row],[DISCOUNT %]])</f>
        <v>2968.1559353936791</v>
      </c>
      <c r="N2231" s="3">
        <f>DAY(Table3[[#This Row],[DATE]])</f>
        <v>8</v>
      </c>
      <c r="O2231" s="3" t="str">
        <f>TEXT(Table3[[#This Row],[DATE]],"mmm")</f>
        <v>Feb</v>
      </c>
      <c r="P2231" s="3">
        <f>YEAR(Table3[[#This Row],[DATE]])</f>
        <v>2027</v>
      </c>
    </row>
    <row r="2232" spans="1:16" x14ac:dyDescent="0.3">
      <c r="A2232" s="6">
        <v>46427</v>
      </c>
      <c r="B2232" s="7" t="s">
        <v>1185</v>
      </c>
      <c r="C2232" s="9">
        <f t="shared" ca="1" si="68"/>
        <v>3</v>
      </c>
      <c r="D2232" s="9" t="s">
        <v>2116</v>
      </c>
      <c r="E2232" s="9" t="s">
        <v>2116</v>
      </c>
      <c r="F2232" s="10">
        <f t="shared" ca="1" si="69"/>
        <v>4.9900105782476258E-2</v>
      </c>
      <c r="G2232" s="3" t="str">
        <f>VLOOKUP(Table3[[#This Row],[PRODUCT ID]],Table1[[PRODUCT]:[SELLING PRICE]],1,FALSE)</f>
        <v>Product133</v>
      </c>
      <c r="H2232" s="3" t="str">
        <f>VLOOKUP(Table3[[#This Row],[PRODUCT ID]],Table1[[PRODUCT]:[SELLING PRICE]],2,FALSE)</f>
        <v>Category3</v>
      </c>
      <c r="I2232" s="3" t="str">
        <f>VLOOKUP(Table3[[#This Row],[PRODUCT ID]],Table1[[PRODUCT]:[SELLING PRICE]],3,FALSE)</f>
        <v>Kg</v>
      </c>
      <c r="J2232" s="16">
        <f ca="1">VLOOKUP(Table3[[#This Row],[PRODUCT ID]],Table1[[PRODUCT]:[SELLING PRICE]],4,FALSE)</f>
        <v>152</v>
      </c>
      <c r="K2232" s="16">
        <f ca="1">VLOOKUP(Table3[[#This Row],[PRODUCT ID]],Table1[[PRODUCT]:[SELLING PRICE]],5,FALSE)</f>
        <v>279.61675222606192</v>
      </c>
      <c r="L2232" s="16">
        <f ca="1">J2232*Table3[[#This Row],[QUANTITY]]</f>
        <v>456</v>
      </c>
      <c r="M2232" s="16">
        <f ca="1">K2232*Table3[[#This Row],[QUANTITY]]*(1-Table3[[#This Row],[DISCOUNT %]])</f>
        <v>796.99154013428699</v>
      </c>
      <c r="N2232" s="3">
        <f>DAY(Table3[[#This Row],[DATE]])</f>
        <v>9</v>
      </c>
      <c r="O2232" s="3" t="str">
        <f>TEXT(Table3[[#This Row],[DATE]],"mmm")</f>
        <v>Feb</v>
      </c>
      <c r="P2232" s="3">
        <f>YEAR(Table3[[#This Row],[DATE]])</f>
        <v>2027</v>
      </c>
    </row>
    <row r="2233" spans="1:16" x14ac:dyDescent="0.3">
      <c r="A2233" s="6">
        <v>46428</v>
      </c>
      <c r="B2233" s="7" t="s">
        <v>1186</v>
      </c>
      <c r="C2233" s="9">
        <f t="shared" ca="1" si="68"/>
        <v>6</v>
      </c>
      <c r="D2233" s="9" t="s">
        <v>2116</v>
      </c>
      <c r="E2233" s="9" t="s">
        <v>2116</v>
      </c>
      <c r="F2233" s="10">
        <f t="shared" ca="1" si="69"/>
        <v>4.7628471959114495E-2</v>
      </c>
      <c r="G2233" s="3" t="str">
        <f>VLOOKUP(Table3[[#This Row],[PRODUCT ID]],Table1[[PRODUCT]:[SELLING PRICE]],1,FALSE)</f>
        <v>Product134</v>
      </c>
      <c r="H2233" s="3" t="str">
        <f>VLOOKUP(Table3[[#This Row],[PRODUCT ID]],Table1[[PRODUCT]:[SELLING PRICE]],2,FALSE)</f>
        <v>Category4</v>
      </c>
      <c r="I2233" s="3" t="str">
        <f>VLOOKUP(Table3[[#This Row],[PRODUCT ID]],Table1[[PRODUCT]:[SELLING PRICE]],3,FALSE)</f>
        <v>Kg</v>
      </c>
      <c r="J2233" s="16">
        <f ca="1">VLOOKUP(Table3[[#This Row],[PRODUCT ID]],Table1[[PRODUCT]:[SELLING PRICE]],4,FALSE)</f>
        <v>34</v>
      </c>
      <c r="K2233" s="16">
        <f ca="1">VLOOKUP(Table3[[#This Row],[PRODUCT ID]],Table1[[PRODUCT]:[SELLING PRICE]],5,FALSE)</f>
        <v>167.08002000215529</v>
      </c>
      <c r="L2233" s="16">
        <f ca="1">J2233*Table3[[#This Row],[QUANTITY]]</f>
        <v>204</v>
      </c>
      <c r="M2233" s="16">
        <f ca="1">K2233*Table3[[#This Row],[QUANTITY]]*(1-Table3[[#This Row],[DISCOUNT %]])</f>
        <v>954.7335237273262</v>
      </c>
      <c r="N2233" s="3">
        <f>DAY(Table3[[#This Row],[DATE]])</f>
        <v>10</v>
      </c>
      <c r="O2233" s="3" t="str">
        <f>TEXT(Table3[[#This Row],[DATE]],"mmm")</f>
        <v>Feb</v>
      </c>
      <c r="P2233" s="3">
        <f>YEAR(Table3[[#This Row],[DATE]])</f>
        <v>2027</v>
      </c>
    </row>
    <row r="2234" spans="1:16" x14ac:dyDescent="0.3">
      <c r="A2234" s="6">
        <v>46429</v>
      </c>
      <c r="B2234" s="7" t="s">
        <v>1187</v>
      </c>
      <c r="C2234" s="9">
        <f t="shared" ca="1" si="68"/>
        <v>1</v>
      </c>
      <c r="D2234" s="9" t="s">
        <v>2116</v>
      </c>
      <c r="E2234" s="9" t="s">
        <v>2116</v>
      </c>
      <c r="F2234" s="10">
        <f t="shared" ca="1" si="69"/>
        <v>4.5409040242618617E-2</v>
      </c>
      <c r="G2234" s="3" t="str">
        <f>VLOOKUP(Table3[[#This Row],[PRODUCT ID]],Table1[[PRODUCT]:[SELLING PRICE]],1,FALSE)</f>
        <v>Product135</v>
      </c>
      <c r="H2234" s="3" t="str">
        <f>VLOOKUP(Table3[[#This Row],[PRODUCT ID]],Table1[[PRODUCT]:[SELLING PRICE]],2,FALSE)</f>
        <v>Category5</v>
      </c>
      <c r="I2234" s="3" t="str">
        <f>VLOOKUP(Table3[[#This Row],[PRODUCT ID]],Table1[[PRODUCT]:[SELLING PRICE]],3,FALSE)</f>
        <v>Lt</v>
      </c>
      <c r="J2234" s="16">
        <f ca="1">VLOOKUP(Table3[[#This Row],[PRODUCT ID]],Table1[[PRODUCT]:[SELLING PRICE]],4,FALSE)</f>
        <v>81</v>
      </c>
      <c r="K2234" s="16">
        <f ca="1">VLOOKUP(Table3[[#This Row],[PRODUCT ID]],Table1[[PRODUCT]:[SELLING PRICE]],5,FALSE)</f>
        <v>82.298887539272499</v>
      </c>
      <c r="L2234" s="16">
        <f ca="1">J2234*Table3[[#This Row],[QUANTITY]]</f>
        <v>81</v>
      </c>
      <c r="M2234" s="16">
        <f ca="1">K2234*Table3[[#This Row],[QUANTITY]]*(1-Table3[[#This Row],[DISCOUNT %]])</f>
        <v>78.561774043078927</v>
      </c>
      <c r="N2234" s="3">
        <f>DAY(Table3[[#This Row],[DATE]])</f>
        <v>11</v>
      </c>
      <c r="O2234" s="3" t="str">
        <f>TEXT(Table3[[#This Row],[DATE]],"mmm")</f>
        <v>Feb</v>
      </c>
      <c r="P2234" s="3">
        <f>YEAR(Table3[[#This Row],[DATE]])</f>
        <v>2027</v>
      </c>
    </row>
    <row r="2235" spans="1:16" x14ac:dyDescent="0.3">
      <c r="A2235" s="6">
        <v>46430</v>
      </c>
      <c r="B2235" s="7" t="s">
        <v>1188</v>
      </c>
      <c r="C2235" s="9">
        <f t="shared" ca="1" si="68"/>
        <v>11</v>
      </c>
      <c r="D2235" s="9" t="s">
        <v>2115</v>
      </c>
      <c r="E2235" s="9" t="s">
        <v>2116</v>
      </c>
      <c r="F2235" s="10">
        <f t="shared" ca="1" si="69"/>
        <v>6.0598886162227229E-2</v>
      </c>
      <c r="G2235" s="3" t="str">
        <f>VLOOKUP(Table3[[#This Row],[PRODUCT ID]],Table1[[PRODUCT]:[SELLING PRICE]],1,FALSE)</f>
        <v>Product136</v>
      </c>
      <c r="H2235" s="3" t="str">
        <f>VLOOKUP(Table3[[#This Row],[PRODUCT ID]],Table1[[PRODUCT]:[SELLING PRICE]],2,FALSE)</f>
        <v>Category1</v>
      </c>
      <c r="I2235" s="3" t="str">
        <f>VLOOKUP(Table3[[#This Row],[PRODUCT ID]],Table1[[PRODUCT]:[SELLING PRICE]],3,FALSE)</f>
        <v>Kg</v>
      </c>
      <c r="J2235" s="16">
        <f ca="1">VLOOKUP(Table3[[#This Row],[PRODUCT ID]],Table1[[PRODUCT]:[SELLING PRICE]],4,FALSE)</f>
        <v>45</v>
      </c>
      <c r="K2235" s="16">
        <f ca="1">VLOOKUP(Table3[[#This Row],[PRODUCT ID]],Table1[[PRODUCT]:[SELLING PRICE]],5,FALSE)</f>
        <v>69.417313051563497</v>
      </c>
      <c r="L2235" s="16">
        <f ca="1">J2235*Table3[[#This Row],[QUANTITY]]</f>
        <v>495</v>
      </c>
      <c r="M2235" s="16">
        <f ca="1">K2235*Table3[[#This Row],[QUANTITY]]*(1-Table3[[#This Row],[DISCOUNT %]])</f>
        <v>717.31771320290522</v>
      </c>
      <c r="N2235" s="3">
        <f>DAY(Table3[[#This Row],[DATE]])</f>
        <v>12</v>
      </c>
      <c r="O2235" s="3" t="str">
        <f>TEXT(Table3[[#This Row],[DATE]],"mmm")</f>
        <v>Feb</v>
      </c>
      <c r="P2235" s="3">
        <f>YEAR(Table3[[#This Row],[DATE]])</f>
        <v>2027</v>
      </c>
    </row>
    <row r="2236" spans="1:16" x14ac:dyDescent="0.3">
      <c r="A2236" s="6">
        <v>46431</v>
      </c>
      <c r="B2236" s="7" t="s">
        <v>1189</v>
      </c>
      <c r="C2236" s="9">
        <f t="shared" ca="1" si="68"/>
        <v>4</v>
      </c>
      <c r="D2236" s="9" t="s">
        <v>2117</v>
      </c>
      <c r="E2236" s="9" t="s">
        <v>2118</v>
      </c>
      <c r="F2236" s="10">
        <f t="shared" ca="1" si="69"/>
        <v>5.3653922362360877E-2</v>
      </c>
      <c r="G2236" s="3" t="str">
        <f>VLOOKUP(Table3[[#This Row],[PRODUCT ID]],Table1[[PRODUCT]:[SELLING PRICE]],1,FALSE)</f>
        <v>Product137</v>
      </c>
      <c r="H2236" s="3" t="str">
        <f>VLOOKUP(Table3[[#This Row],[PRODUCT ID]],Table1[[PRODUCT]:[SELLING PRICE]],2,FALSE)</f>
        <v>Category2</v>
      </c>
      <c r="I2236" s="3" t="str">
        <f>VLOOKUP(Table3[[#This Row],[PRODUCT ID]],Table1[[PRODUCT]:[SELLING PRICE]],3,FALSE)</f>
        <v>Lt</v>
      </c>
      <c r="J2236" s="16">
        <f ca="1">VLOOKUP(Table3[[#This Row],[PRODUCT ID]],Table1[[PRODUCT]:[SELLING PRICE]],4,FALSE)</f>
        <v>194</v>
      </c>
      <c r="K2236" s="16">
        <f ca="1">VLOOKUP(Table3[[#This Row],[PRODUCT ID]],Table1[[PRODUCT]:[SELLING PRICE]],5,FALSE)</f>
        <v>65.463163133049676</v>
      </c>
      <c r="L2236" s="16">
        <f ca="1">J2236*Table3[[#This Row],[QUANTITY]]</f>
        <v>776</v>
      </c>
      <c r="M2236" s="16">
        <f ca="1">K2236*Table3[[#This Row],[QUANTITY]]*(1-Table3[[#This Row],[DISCOUNT %]])</f>
        <v>247.80323064285784</v>
      </c>
      <c r="N2236" s="3">
        <f>DAY(Table3[[#This Row],[DATE]])</f>
        <v>13</v>
      </c>
      <c r="O2236" s="3" t="str">
        <f>TEXT(Table3[[#This Row],[DATE]],"mmm")</f>
        <v>Feb</v>
      </c>
      <c r="P2236" s="3">
        <f>YEAR(Table3[[#This Row],[DATE]])</f>
        <v>2027</v>
      </c>
    </row>
    <row r="2237" spans="1:16" x14ac:dyDescent="0.3">
      <c r="A2237" s="6">
        <v>46432</v>
      </c>
      <c r="B2237" s="7" t="s">
        <v>1190</v>
      </c>
      <c r="C2237" s="9">
        <f t="shared" ca="1" si="68"/>
        <v>12</v>
      </c>
      <c r="D2237" s="9" t="s">
        <v>2117</v>
      </c>
      <c r="E2237" s="9" t="s">
        <v>2118</v>
      </c>
      <c r="F2237" s="10">
        <f t="shared" ca="1" si="69"/>
        <v>4.8836355969194339E-3</v>
      </c>
      <c r="G2237" s="3" t="str">
        <f>VLOOKUP(Table3[[#This Row],[PRODUCT ID]],Table1[[PRODUCT]:[SELLING PRICE]],1,FALSE)</f>
        <v>Product138</v>
      </c>
      <c r="H2237" s="3" t="str">
        <f>VLOOKUP(Table3[[#This Row],[PRODUCT ID]],Table1[[PRODUCT]:[SELLING PRICE]],2,FALSE)</f>
        <v>Category3</v>
      </c>
      <c r="I2237" s="3" t="str">
        <f>VLOOKUP(Table3[[#This Row],[PRODUCT ID]],Table1[[PRODUCT]:[SELLING PRICE]],3,FALSE)</f>
        <v>Ft</v>
      </c>
      <c r="J2237" s="16">
        <f ca="1">VLOOKUP(Table3[[#This Row],[PRODUCT ID]],Table1[[PRODUCT]:[SELLING PRICE]],4,FALSE)</f>
        <v>123</v>
      </c>
      <c r="K2237" s="16">
        <f ca="1">VLOOKUP(Table3[[#This Row],[PRODUCT ID]],Table1[[PRODUCT]:[SELLING PRICE]],5,FALSE)</f>
        <v>234.27560866009441</v>
      </c>
      <c r="L2237" s="16">
        <f ca="1">J2237*Table3[[#This Row],[QUANTITY]]</f>
        <v>1476</v>
      </c>
      <c r="M2237" s="16">
        <f ca="1">K2237*Table3[[#This Row],[QUANTITY]]*(1-Table3[[#This Row],[DISCOUNT %]])</f>
        <v>2797.5779034978245</v>
      </c>
      <c r="N2237" s="3">
        <f>DAY(Table3[[#This Row],[DATE]])</f>
        <v>14</v>
      </c>
      <c r="O2237" s="3" t="str">
        <f>TEXT(Table3[[#This Row],[DATE]],"mmm")</f>
        <v>Feb</v>
      </c>
      <c r="P2237" s="3">
        <f>YEAR(Table3[[#This Row],[DATE]])</f>
        <v>2027</v>
      </c>
    </row>
    <row r="2238" spans="1:16" x14ac:dyDescent="0.3">
      <c r="A2238" s="6">
        <v>46433</v>
      </c>
      <c r="B2238" s="7" t="s">
        <v>1191</v>
      </c>
      <c r="C2238" s="9">
        <f t="shared" ca="1" si="68"/>
        <v>3</v>
      </c>
      <c r="D2238" s="9" t="s">
        <v>2116</v>
      </c>
      <c r="E2238" s="9" t="s">
        <v>2116</v>
      </c>
      <c r="F2238" s="10">
        <f t="shared" ca="1" si="69"/>
        <v>1.666929159623497E-2</v>
      </c>
      <c r="G2238" s="3" t="str">
        <f>VLOOKUP(Table3[[#This Row],[PRODUCT ID]],Table1[[PRODUCT]:[SELLING PRICE]],1,FALSE)</f>
        <v>Product139</v>
      </c>
      <c r="H2238" s="3" t="str">
        <f>VLOOKUP(Table3[[#This Row],[PRODUCT ID]],Table1[[PRODUCT]:[SELLING PRICE]],2,FALSE)</f>
        <v>Category4</v>
      </c>
      <c r="I2238" s="3" t="str">
        <f>VLOOKUP(Table3[[#This Row],[PRODUCT ID]],Table1[[PRODUCT]:[SELLING PRICE]],3,FALSE)</f>
        <v>Kg</v>
      </c>
      <c r="J2238" s="16">
        <f ca="1">VLOOKUP(Table3[[#This Row],[PRODUCT ID]],Table1[[PRODUCT]:[SELLING PRICE]],4,FALSE)</f>
        <v>38</v>
      </c>
      <c r="K2238" s="16">
        <f ca="1">VLOOKUP(Table3[[#This Row],[PRODUCT ID]],Table1[[PRODUCT]:[SELLING PRICE]],5,FALSE)</f>
        <v>68.602220747739821</v>
      </c>
      <c r="L2238" s="16">
        <f ca="1">J2238*Table3[[#This Row],[QUANTITY]]</f>
        <v>114</v>
      </c>
      <c r="M2238" s="16">
        <f ca="1">K2238*Table3[[#This Row],[QUANTITY]]*(1-Table3[[#This Row],[DISCOUNT %]])</f>
        <v>202.3760109778394</v>
      </c>
      <c r="N2238" s="3">
        <f>DAY(Table3[[#This Row],[DATE]])</f>
        <v>15</v>
      </c>
      <c r="O2238" s="3" t="str">
        <f>TEXT(Table3[[#This Row],[DATE]],"mmm")</f>
        <v>Feb</v>
      </c>
      <c r="P2238" s="3">
        <f>YEAR(Table3[[#This Row],[DATE]])</f>
        <v>2027</v>
      </c>
    </row>
    <row r="2239" spans="1:16" x14ac:dyDescent="0.3">
      <c r="A2239" s="6">
        <v>46434</v>
      </c>
      <c r="B2239" s="7" t="s">
        <v>1192</v>
      </c>
      <c r="C2239" s="9">
        <f t="shared" ca="1" si="68"/>
        <v>3</v>
      </c>
      <c r="D2239" s="9" t="s">
        <v>2116</v>
      </c>
      <c r="E2239" s="9" t="s">
        <v>2116</v>
      </c>
      <c r="F2239" s="10">
        <f t="shared" ca="1" si="69"/>
        <v>9.8857586397126218E-2</v>
      </c>
      <c r="G2239" s="3" t="str">
        <f>VLOOKUP(Table3[[#This Row],[PRODUCT ID]],Table1[[PRODUCT]:[SELLING PRICE]],1,FALSE)</f>
        <v>Product140</v>
      </c>
      <c r="H2239" s="3" t="str">
        <f>VLOOKUP(Table3[[#This Row],[PRODUCT ID]],Table1[[PRODUCT]:[SELLING PRICE]],2,FALSE)</f>
        <v>Category5</v>
      </c>
      <c r="I2239" s="3" t="str">
        <f>VLOOKUP(Table3[[#This Row],[PRODUCT ID]],Table1[[PRODUCT]:[SELLING PRICE]],3,FALSE)</f>
        <v>No</v>
      </c>
      <c r="J2239" s="16">
        <f ca="1">VLOOKUP(Table3[[#This Row],[PRODUCT ID]],Table1[[PRODUCT]:[SELLING PRICE]],4,FALSE)</f>
        <v>157</v>
      </c>
      <c r="K2239" s="16">
        <f ca="1">VLOOKUP(Table3[[#This Row],[PRODUCT ID]],Table1[[PRODUCT]:[SELLING PRICE]],5,FALSE)</f>
        <v>129.07993799781326</v>
      </c>
      <c r="L2239" s="16">
        <f ca="1">J2239*Table3[[#This Row],[QUANTITY]]</f>
        <v>471</v>
      </c>
      <c r="M2239" s="16">
        <f ca="1">K2239*Table3[[#This Row],[QUANTITY]]*(1-Table3[[#This Row],[DISCOUNT %]])</f>
        <v>348.95822062517624</v>
      </c>
      <c r="N2239" s="3">
        <f>DAY(Table3[[#This Row],[DATE]])</f>
        <v>16</v>
      </c>
      <c r="O2239" s="3" t="str">
        <f>TEXT(Table3[[#This Row],[DATE]],"mmm")</f>
        <v>Feb</v>
      </c>
      <c r="P2239" s="3">
        <f>YEAR(Table3[[#This Row],[DATE]])</f>
        <v>2027</v>
      </c>
    </row>
    <row r="2240" spans="1:16" x14ac:dyDescent="0.3">
      <c r="A2240" s="6">
        <v>46435</v>
      </c>
      <c r="B2240" s="7" t="s">
        <v>1193</v>
      </c>
      <c r="C2240" s="9">
        <f t="shared" ca="1" si="68"/>
        <v>10</v>
      </c>
      <c r="D2240" s="9" t="s">
        <v>2116</v>
      </c>
      <c r="E2240" s="9" t="s">
        <v>2116</v>
      </c>
      <c r="F2240" s="10">
        <f t="shared" ca="1" si="69"/>
        <v>3.1166800714519105E-2</v>
      </c>
      <c r="G2240" s="3" t="str">
        <f>VLOOKUP(Table3[[#This Row],[PRODUCT ID]],Table1[[PRODUCT]:[SELLING PRICE]],1,FALSE)</f>
        <v>Product141</v>
      </c>
      <c r="H2240" s="3" t="str">
        <f>VLOOKUP(Table3[[#This Row],[PRODUCT ID]],Table1[[PRODUCT]:[SELLING PRICE]],2,FALSE)</f>
        <v>Category1</v>
      </c>
      <c r="I2240" s="3" t="str">
        <f>VLOOKUP(Table3[[#This Row],[PRODUCT ID]],Table1[[PRODUCT]:[SELLING PRICE]],3,FALSE)</f>
        <v>No</v>
      </c>
      <c r="J2240" s="16">
        <f ca="1">VLOOKUP(Table3[[#This Row],[PRODUCT ID]],Table1[[PRODUCT]:[SELLING PRICE]],4,FALSE)</f>
        <v>190</v>
      </c>
      <c r="K2240" s="16">
        <f ca="1">VLOOKUP(Table3[[#This Row],[PRODUCT ID]],Table1[[PRODUCT]:[SELLING PRICE]],5,FALSE)</f>
        <v>110.43961054691424</v>
      </c>
      <c r="L2240" s="16">
        <f ca="1">J2240*Table3[[#This Row],[QUANTITY]]</f>
        <v>1900</v>
      </c>
      <c r="M2240" s="16">
        <f ca="1">K2240*Table3[[#This Row],[QUANTITY]]*(1-Table3[[#This Row],[DISCOUNT %]])</f>
        <v>1069.9756121400947</v>
      </c>
      <c r="N2240" s="3">
        <f>DAY(Table3[[#This Row],[DATE]])</f>
        <v>17</v>
      </c>
      <c r="O2240" s="3" t="str">
        <f>TEXT(Table3[[#This Row],[DATE]],"mmm")</f>
        <v>Feb</v>
      </c>
      <c r="P2240" s="3">
        <f>YEAR(Table3[[#This Row],[DATE]])</f>
        <v>2027</v>
      </c>
    </row>
    <row r="2241" spans="1:16" x14ac:dyDescent="0.3">
      <c r="A2241" s="6">
        <v>46436</v>
      </c>
      <c r="B2241" s="7" t="s">
        <v>1194</v>
      </c>
      <c r="C2241" s="9">
        <f t="shared" ca="1" si="68"/>
        <v>7</v>
      </c>
      <c r="D2241" s="9" t="s">
        <v>2116</v>
      </c>
      <c r="E2241" s="9" t="s">
        <v>2116</v>
      </c>
      <c r="F2241" s="10">
        <f t="shared" ca="1" si="69"/>
        <v>2.5387821040716296E-2</v>
      </c>
      <c r="G2241" s="3" t="str">
        <f>VLOOKUP(Table3[[#This Row],[PRODUCT ID]],Table1[[PRODUCT]:[SELLING PRICE]],1,FALSE)</f>
        <v>Product142</v>
      </c>
      <c r="H2241" s="3" t="str">
        <f>VLOOKUP(Table3[[#This Row],[PRODUCT ID]],Table1[[PRODUCT]:[SELLING PRICE]],2,FALSE)</f>
        <v>Category2</v>
      </c>
      <c r="I2241" s="3" t="str">
        <f>VLOOKUP(Table3[[#This Row],[PRODUCT ID]],Table1[[PRODUCT]:[SELLING PRICE]],3,FALSE)</f>
        <v>Ft</v>
      </c>
      <c r="J2241" s="16">
        <f ca="1">VLOOKUP(Table3[[#This Row],[PRODUCT ID]],Table1[[PRODUCT]:[SELLING PRICE]],4,FALSE)</f>
        <v>128</v>
      </c>
      <c r="K2241" s="16">
        <f ca="1">VLOOKUP(Table3[[#This Row],[PRODUCT ID]],Table1[[PRODUCT]:[SELLING PRICE]],5,FALSE)</f>
        <v>113.18603136474559</v>
      </c>
      <c r="L2241" s="16">
        <f ca="1">J2241*Table3[[#This Row],[QUANTITY]]</f>
        <v>896</v>
      </c>
      <c r="M2241" s="16">
        <f ca="1">K2241*Table3[[#This Row],[QUANTITY]]*(1-Table3[[#This Row],[DISCOUNT %]])</f>
        <v>772.1873925930397</v>
      </c>
      <c r="N2241" s="3">
        <f>DAY(Table3[[#This Row],[DATE]])</f>
        <v>18</v>
      </c>
      <c r="O2241" s="3" t="str">
        <f>TEXT(Table3[[#This Row],[DATE]],"mmm")</f>
        <v>Feb</v>
      </c>
      <c r="P2241" s="3">
        <f>YEAR(Table3[[#This Row],[DATE]])</f>
        <v>2027</v>
      </c>
    </row>
    <row r="2242" spans="1:16" x14ac:dyDescent="0.3">
      <c r="A2242" s="6">
        <v>46437</v>
      </c>
      <c r="B2242" s="7" t="s">
        <v>1195</v>
      </c>
      <c r="C2242" s="9">
        <f t="shared" ca="1" si="68"/>
        <v>14</v>
      </c>
      <c r="D2242" s="9" t="s">
        <v>2115</v>
      </c>
      <c r="E2242" s="9" t="s">
        <v>2118</v>
      </c>
      <c r="F2242" s="10">
        <f t="shared" ca="1" si="69"/>
        <v>9.5269548323610467E-2</v>
      </c>
      <c r="G2242" s="3" t="str">
        <f>VLOOKUP(Table3[[#This Row],[PRODUCT ID]],Table1[[PRODUCT]:[SELLING PRICE]],1,FALSE)</f>
        <v>Product143</v>
      </c>
      <c r="H2242" s="3" t="str">
        <f>VLOOKUP(Table3[[#This Row],[PRODUCT ID]],Table1[[PRODUCT]:[SELLING PRICE]],2,FALSE)</f>
        <v>Category3</v>
      </c>
      <c r="I2242" s="3" t="str">
        <f>VLOOKUP(Table3[[#This Row],[PRODUCT ID]],Table1[[PRODUCT]:[SELLING PRICE]],3,FALSE)</f>
        <v>No</v>
      </c>
      <c r="J2242" s="16">
        <f ca="1">VLOOKUP(Table3[[#This Row],[PRODUCT ID]],Table1[[PRODUCT]:[SELLING PRICE]],4,FALSE)</f>
        <v>246</v>
      </c>
      <c r="K2242" s="16">
        <f ca="1">VLOOKUP(Table3[[#This Row],[PRODUCT ID]],Table1[[PRODUCT]:[SELLING PRICE]],5,FALSE)</f>
        <v>205.92883923101397</v>
      </c>
      <c r="L2242" s="16">
        <f ca="1">J2242*Table3[[#This Row],[QUANTITY]]</f>
        <v>3444</v>
      </c>
      <c r="M2242" s="16">
        <f ca="1">K2242*Table3[[#This Row],[QUANTITY]]*(1-Table3[[#This Row],[DISCOUNT %]])</f>
        <v>2608.3412842293778</v>
      </c>
      <c r="N2242" s="3">
        <f>DAY(Table3[[#This Row],[DATE]])</f>
        <v>19</v>
      </c>
      <c r="O2242" s="3" t="str">
        <f>TEXT(Table3[[#This Row],[DATE]],"mmm")</f>
        <v>Feb</v>
      </c>
      <c r="P2242" s="3">
        <f>YEAR(Table3[[#This Row],[DATE]])</f>
        <v>2027</v>
      </c>
    </row>
    <row r="2243" spans="1:16" x14ac:dyDescent="0.3">
      <c r="A2243" s="6">
        <v>46438</v>
      </c>
      <c r="B2243" s="7" t="s">
        <v>1196</v>
      </c>
      <c r="C2243" s="9">
        <f t="shared" ref="C2243:C2306" ca="1" si="70">RANDBETWEEN(1,15)</f>
        <v>11</v>
      </c>
      <c r="D2243" s="9" t="s">
        <v>2116</v>
      </c>
      <c r="E2243" s="9" t="s">
        <v>2116</v>
      </c>
      <c r="F2243" s="10">
        <f t="shared" ref="F2243:F2306" ca="1" si="71">RAND()*(0.1)</f>
        <v>1.2849067998845632E-2</v>
      </c>
      <c r="G2243" s="3" t="str">
        <f>VLOOKUP(Table3[[#This Row],[PRODUCT ID]],Table1[[PRODUCT]:[SELLING PRICE]],1,FALSE)</f>
        <v>Product144</v>
      </c>
      <c r="H2243" s="3" t="str">
        <f>VLOOKUP(Table3[[#This Row],[PRODUCT ID]],Table1[[PRODUCT]:[SELLING PRICE]],2,FALSE)</f>
        <v>Category4</v>
      </c>
      <c r="I2243" s="3" t="str">
        <f>VLOOKUP(Table3[[#This Row],[PRODUCT ID]],Table1[[PRODUCT]:[SELLING PRICE]],3,FALSE)</f>
        <v>Kg</v>
      </c>
      <c r="J2243" s="16">
        <f ca="1">VLOOKUP(Table3[[#This Row],[PRODUCT ID]],Table1[[PRODUCT]:[SELLING PRICE]],4,FALSE)</f>
        <v>76</v>
      </c>
      <c r="K2243" s="16">
        <f ca="1">VLOOKUP(Table3[[#This Row],[PRODUCT ID]],Table1[[PRODUCT]:[SELLING PRICE]],5,FALSE)</f>
        <v>127.34902887366559</v>
      </c>
      <c r="L2243" s="16">
        <f ca="1">J2243*Table3[[#This Row],[QUANTITY]]</f>
        <v>836</v>
      </c>
      <c r="M2243" s="16">
        <f ca="1">K2243*Table3[[#This Row],[QUANTITY]]*(1-Table3[[#This Row],[DISCOUNT %]])</f>
        <v>1382.8398379628898</v>
      </c>
      <c r="N2243" s="3">
        <f>DAY(Table3[[#This Row],[DATE]])</f>
        <v>20</v>
      </c>
      <c r="O2243" s="3" t="str">
        <f>TEXT(Table3[[#This Row],[DATE]],"mmm")</f>
        <v>Feb</v>
      </c>
      <c r="P2243" s="3">
        <f>YEAR(Table3[[#This Row],[DATE]])</f>
        <v>2027</v>
      </c>
    </row>
    <row r="2244" spans="1:16" x14ac:dyDescent="0.3">
      <c r="A2244" s="6">
        <v>46439</v>
      </c>
      <c r="B2244" s="7" t="s">
        <v>1197</v>
      </c>
      <c r="C2244" s="9">
        <f t="shared" ca="1" si="70"/>
        <v>9</v>
      </c>
      <c r="D2244" s="9" t="s">
        <v>2117</v>
      </c>
      <c r="E2244" s="9" t="s">
        <v>2116</v>
      </c>
      <c r="F2244" s="10">
        <f t="shared" ca="1" si="71"/>
        <v>1.7911890197341674E-2</v>
      </c>
      <c r="G2244" s="3" t="str">
        <f>VLOOKUP(Table3[[#This Row],[PRODUCT ID]],Table1[[PRODUCT]:[SELLING PRICE]],1,FALSE)</f>
        <v>Product145</v>
      </c>
      <c r="H2244" s="3" t="str">
        <f>VLOOKUP(Table3[[#This Row],[PRODUCT ID]],Table1[[PRODUCT]:[SELLING PRICE]],2,FALSE)</f>
        <v>Category1</v>
      </c>
      <c r="I2244" s="3" t="str">
        <f>VLOOKUP(Table3[[#This Row],[PRODUCT ID]],Table1[[PRODUCT]:[SELLING PRICE]],3,FALSE)</f>
        <v>Kg</v>
      </c>
      <c r="J2244" s="16">
        <f ca="1">VLOOKUP(Table3[[#This Row],[PRODUCT ID]],Table1[[PRODUCT]:[SELLING PRICE]],4,FALSE)</f>
        <v>95</v>
      </c>
      <c r="K2244" s="16">
        <f ca="1">VLOOKUP(Table3[[#This Row],[PRODUCT ID]],Table1[[PRODUCT]:[SELLING PRICE]],5,FALSE)</f>
        <v>279.39583837237137</v>
      </c>
      <c r="L2244" s="16">
        <f ca="1">J2244*Table3[[#This Row],[QUANTITY]]</f>
        <v>855</v>
      </c>
      <c r="M2244" s="16">
        <f ca="1">K2244*Table3[[#This Row],[QUANTITY]]*(1-Table3[[#This Row],[DISCOUNT %]])</f>
        <v>2469.5219771446609</v>
      </c>
      <c r="N2244" s="3">
        <f>DAY(Table3[[#This Row],[DATE]])</f>
        <v>21</v>
      </c>
      <c r="O2244" s="3" t="str">
        <f>TEXT(Table3[[#This Row],[DATE]],"mmm")</f>
        <v>Feb</v>
      </c>
      <c r="P2244" s="3">
        <f>YEAR(Table3[[#This Row],[DATE]])</f>
        <v>2027</v>
      </c>
    </row>
    <row r="2245" spans="1:16" x14ac:dyDescent="0.3">
      <c r="A2245" s="6">
        <v>46440</v>
      </c>
      <c r="B2245" s="7" t="s">
        <v>1198</v>
      </c>
      <c r="C2245" s="9">
        <f t="shared" ca="1" si="70"/>
        <v>2</v>
      </c>
      <c r="D2245" s="9" t="s">
        <v>2115</v>
      </c>
      <c r="E2245" s="9" t="s">
        <v>2116</v>
      </c>
      <c r="F2245" s="10">
        <f t="shared" ca="1" si="71"/>
        <v>1.2485357424224809E-2</v>
      </c>
      <c r="G2245" s="3" t="str">
        <f>VLOOKUP(Table3[[#This Row],[PRODUCT ID]],Table1[[PRODUCT]:[SELLING PRICE]],1,FALSE)</f>
        <v>Product146</v>
      </c>
      <c r="H2245" s="3" t="str">
        <f>VLOOKUP(Table3[[#This Row],[PRODUCT ID]],Table1[[PRODUCT]:[SELLING PRICE]],2,FALSE)</f>
        <v>Category2</v>
      </c>
      <c r="I2245" s="3" t="str">
        <f>VLOOKUP(Table3[[#This Row],[PRODUCT ID]],Table1[[PRODUCT]:[SELLING PRICE]],3,FALSE)</f>
        <v>Lt</v>
      </c>
      <c r="J2245" s="16">
        <f ca="1">VLOOKUP(Table3[[#This Row],[PRODUCT ID]],Table1[[PRODUCT]:[SELLING PRICE]],4,FALSE)</f>
        <v>229</v>
      </c>
      <c r="K2245" s="16">
        <f ca="1">VLOOKUP(Table3[[#This Row],[PRODUCT ID]],Table1[[PRODUCT]:[SELLING PRICE]],5,FALSE)</f>
        <v>182.10176848629297</v>
      </c>
      <c r="L2245" s="16">
        <f ca="1">J2245*Table3[[#This Row],[QUANTITY]]</f>
        <v>458</v>
      </c>
      <c r="M2245" s="16">
        <f ca="1">K2245*Table3[[#This Row],[QUANTITY]]*(1-Table3[[#This Row],[DISCOUNT %]])</f>
        <v>359.65632563831633</v>
      </c>
      <c r="N2245" s="3">
        <f>DAY(Table3[[#This Row],[DATE]])</f>
        <v>22</v>
      </c>
      <c r="O2245" s="3" t="str">
        <f>TEXT(Table3[[#This Row],[DATE]],"mmm")</f>
        <v>Feb</v>
      </c>
      <c r="P2245" s="3">
        <f>YEAR(Table3[[#This Row],[DATE]])</f>
        <v>2027</v>
      </c>
    </row>
    <row r="2246" spans="1:16" x14ac:dyDescent="0.3">
      <c r="A2246" s="6">
        <v>46441</v>
      </c>
      <c r="B2246" s="7" t="s">
        <v>1199</v>
      </c>
      <c r="C2246" s="9">
        <f t="shared" ca="1" si="70"/>
        <v>9</v>
      </c>
      <c r="D2246" s="9" t="s">
        <v>2115</v>
      </c>
      <c r="E2246" s="9" t="s">
        <v>2116</v>
      </c>
      <c r="F2246" s="10">
        <f t="shared" ca="1" si="71"/>
        <v>4.037850868435755E-2</v>
      </c>
      <c r="G2246" s="3" t="str">
        <f>VLOOKUP(Table3[[#This Row],[PRODUCT ID]],Table1[[PRODUCT]:[SELLING PRICE]],1,FALSE)</f>
        <v>Product147</v>
      </c>
      <c r="H2246" s="3" t="str">
        <f>VLOOKUP(Table3[[#This Row],[PRODUCT ID]],Table1[[PRODUCT]:[SELLING PRICE]],2,FALSE)</f>
        <v>Category3</v>
      </c>
      <c r="I2246" s="3" t="str">
        <f>VLOOKUP(Table3[[#This Row],[PRODUCT ID]],Table1[[PRODUCT]:[SELLING PRICE]],3,FALSE)</f>
        <v>Kg</v>
      </c>
      <c r="J2246" s="16">
        <f ca="1">VLOOKUP(Table3[[#This Row],[PRODUCT ID]],Table1[[PRODUCT]:[SELLING PRICE]],4,FALSE)</f>
        <v>137</v>
      </c>
      <c r="K2246" s="16">
        <f ca="1">VLOOKUP(Table3[[#This Row],[PRODUCT ID]],Table1[[PRODUCT]:[SELLING PRICE]],5,FALSE)</f>
        <v>251.90479071411522</v>
      </c>
      <c r="L2246" s="16">
        <f ca="1">J2246*Table3[[#This Row],[QUANTITY]]</f>
        <v>1233</v>
      </c>
      <c r="M2246" s="16">
        <f ca="1">K2246*Table3[[#This Row],[QUANTITY]]*(1-Table3[[#This Row],[DISCOUNT %]])</f>
        <v>2175.5992584117066</v>
      </c>
      <c r="N2246" s="3">
        <f>DAY(Table3[[#This Row],[DATE]])</f>
        <v>23</v>
      </c>
      <c r="O2246" s="3" t="str">
        <f>TEXT(Table3[[#This Row],[DATE]],"mmm")</f>
        <v>Feb</v>
      </c>
      <c r="P2246" s="3">
        <f>YEAR(Table3[[#This Row],[DATE]])</f>
        <v>2027</v>
      </c>
    </row>
    <row r="2247" spans="1:16" x14ac:dyDescent="0.3">
      <c r="A2247" s="6">
        <v>46442</v>
      </c>
      <c r="B2247" s="7" t="s">
        <v>1200</v>
      </c>
      <c r="C2247" s="9">
        <f t="shared" ca="1" si="70"/>
        <v>15</v>
      </c>
      <c r="D2247" s="9" t="s">
        <v>2115</v>
      </c>
      <c r="E2247" s="9" t="s">
        <v>2116</v>
      </c>
      <c r="F2247" s="10">
        <f t="shared" ca="1" si="71"/>
        <v>7.9833397877378753E-2</v>
      </c>
      <c r="G2247" s="3" t="str">
        <f>VLOOKUP(Table3[[#This Row],[PRODUCT ID]],Table1[[PRODUCT]:[SELLING PRICE]],1,FALSE)</f>
        <v>Product148</v>
      </c>
      <c r="H2247" s="3" t="str">
        <f>VLOOKUP(Table3[[#This Row],[PRODUCT ID]],Table1[[PRODUCT]:[SELLING PRICE]],2,FALSE)</f>
        <v>Category4</v>
      </c>
      <c r="I2247" s="3" t="str">
        <f>VLOOKUP(Table3[[#This Row],[PRODUCT ID]],Table1[[PRODUCT]:[SELLING PRICE]],3,FALSE)</f>
        <v>Lt</v>
      </c>
      <c r="J2247" s="16">
        <f ca="1">VLOOKUP(Table3[[#This Row],[PRODUCT ID]],Table1[[PRODUCT]:[SELLING PRICE]],4,FALSE)</f>
        <v>71</v>
      </c>
      <c r="K2247" s="16">
        <f ca="1">VLOOKUP(Table3[[#This Row],[PRODUCT ID]],Table1[[PRODUCT]:[SELLING PRICE]],5,FALSE)</f>
        <v>230.79212879190624</v>
      </c>
      <c r="L2247" s="16">
        <f ca="1">J2247*Table3[[#This Row],[QUANTITY]]</f>
        <v>1065</v>
      </c>
      <c r="M2247" s="16">
        <f ca="1">K2247*Table3[[#This Row],[QUANTITY]]*(1-Table3[[#This Row],[DISCOUNT %]])</f>
        <v>3185.5081342064213</v>
      </c>
      <c r="N2247" s="3">
        <f>DAY(Table3[[#This Row],[DATE]])</f>
        <v>24</v>
      </c>
      <c r="O2247" s="3" t="str">
        <f>TEXT(Table3[[#This Row],[DATE]],"mmm")</f>
        <v>Feb</v>
      </c>
      <c r="P2247" s="3">
        <f>YEAR(Table3[[#This Row],[DATE]])</f>
        <v>2027</v>
      </c>
    </row>
    <row r="2248" spans="1:16" x14ac:dyDescent="0.3">
      <c r="A2248" s="6">
        <v>46443</v>
      </c>
      <c r="B2248" s="7" t="s">
        <v>1201</v>
      </c>
      <c r="C2248" s="9">
        <f t="shared" ca="1" si="70"/>
        <v>12</v>
      </c>
      <c r="D2248" s="9" t="s">
        <v>2116</v>
      </c>
      <c r="E2248" s="9" t="s">
        <v>2118</v>
      </c>
      <c r="F2248" s="10">
        <f t="shared" ca="1" si="71"/>
        <v>3.5553022821440398E-2</v>
      </c>
      <c r="G2248" s="3" t="str">
        <f>VLOOKUP(Table3[[#This Row],[PRODUCT ID]],Table1[[PRODUCT]:[SELLING PRICE]],1,FALSE)</f>
        <v>Product149</v>
      </c>
      <c r="H2248" s="3" t="str">
        <f>VLOOKUP(Table3[[#This Row],[PRODUCT ID]],Table1[[PRODUCT]:[SELLING PRICE]],2,FALSE)</f>
        <v>Category5</v>
      </c>
      <c r="I2248" s="3" t="str">
        <f>VLOOKUP(Table3[[#This Row],[PRODUCT ID]],Table1[[PRODUCT]:[SELLING PRICE]],3,FALSE)</f>
        <v>Ft</v>
      </c>
      <c r="J2248" s="16">
        <f ca="1">VLOOKUP(Table3[[#This Row],[PRODUCT ID]],Table1[[PRODUCT]:[SELLING PRICE]],4,FALSE)</f>
        <v>11</v>
      </c>
      <c r="K2248" s="16">
        <f ca="1">VLOOKUP(Table3[[#This Row],[PRODUCT ID]],Table1[[PRODUCT]:[SELLING PRICE]],5,FALSE)</f>
        <v>224.58559051606932</v>
      </c>
      <c r="L2248" s="16">
        <f ca="1">J2248*Table3[[#This Row],[QUANTITY]]</f>
        <v>132</v>
      </c>
      <c r="M2248" s="16">
        <f ca="1">K2248*Table3[[#This Row],[QUANTITY]]*(1-Table3[[#This Row],[DISCOUNT %]])</f>
        <v>2599.2107266930184</v>
      </c>
      <c r="N2248" s="3">
        <f>DAY(Table3[[#This Row],[DATE]])</f>
        <v>25</v>
      </c>
      <c r="O2248" s="3" t="str">
        <f>TEXT(Table3[[#This Row],[DATE]],"mmm")</f>
        <v>Feb</v>
      </c>
      <c r="P2248" s="3">
        <f>YEAR(Table3[[#This Row],[DATE]])</f>
        <v>2027</v>
      </c>
    </row>
    <row r="2249" spans="1:16" x14ac:dyDescent="0.3">
      <c r="A2249" s="6">
        <v>46444</v>
      </c>
      <c r="B2249" s="7" t="s">
        <v>1202</v>
      </c>
      <c r="C2249" s="9">
        <f t="shared" ca="1" si="70"/>
        <v>7</v>
      </c>
      <c r="D2249" s="9" t="s">
        <v>2116</v>
      </c>
      <c r="E2249" s="9" t="s">
        <v>2118</v>
      </c>
      <c r="F2249" s="10">
        <f t="shared" ca="1" si="71"/>
        <v>5.3115557528514636E-2</v>
      </c>
      <c r="G2249" s="3" t="str">
        <f>VLOOKUP(Table3[[#This Row],[PRODUCT ID]],Table1[[PRODUCT]:[SELLING PRICE]],1,FALSE)</f>
        <v>Product150</v>
      </c>
      <c r="H2249" s="3" t="str">
        <f>VLOOKUP(Table3[[#This Row],[PRODUCT ID]],Table1[[PRODUCT]:[SELLING PRICE]],2,FALSE)</f>
        <v>Category1</v>
      </c>
      <c r="I2249" s="3" t="str">
        <f>VLOOKUP(Table3[[#This Row],[PRODUCT ID]],Table1[[PRODUCT]:[SELLING PRICE]],3,FALSE)</f>
        <v>Kg</v>
      </c>
      <c r="J2249" s="16">
        <f ca="1">VLOOKUP(Table3[[#This Row],[PRODUCT ID]],Table1[[PRODUCT]:[SELLING PRICE]],4,FALSE)</f>
        <v>166</v>
      </c>
      <c r="K2249" s="16">
        <f ca="1">VLOOKUP(Table3[[#This Row],[PRODUCT ID]],Table1[[PRODUCT]:[SELLING PRICE]],5,FALSE)</f>
        <v>118.13711122608287</v>
      </c>
      <c r="L2249" s="16">
        <f ca="1">J2249*Table3[[#This Row],[QUANTITY]]</f>
        <v>1162</v>
      </c>
      <c r="M2249" s="16">
        <f ca="1">K2249*Table3[[#This Row],[QUANTITY]]*(1-Table3[[#This Row],[DISCOUNT %]])</f>
        <v>783.03534888950935</v>
      </c>
      <c r="N2249" s="3">
        <f>DAY(Table3[[#This Row],[DATE]])</f>
        <v>26</v>
      </c>
      <c r="O2249" s="3" t="str">
        <f>TEXT(Table3[[#This Row],[DATE]],"mmm")</f>
        <v>Feb</v>
      </c>
      <c r="P2249" s="3">
        <f>YEAR(Table3[[#This Row],[DATE]])</f>
        <v>2027</v>
      </c>
    </row>
    <row r="2250" spans="1:16" x14ac:dyDescent="0.3">
      <c r="A2250" s="6">
        <v>46445</v>
      </c>
      <c r="B2250" s="7" t="s">
        <v>1203</v>
      </c>
      <c r="C2250" s="9">
        <f t="shared" ca="1" si="70"/>
        <v>2</v>
      </c>
      <c r="D2250" s="9" t="s">
        <v>2116</v>
      </c>
      <c r="E2250" s="9" t="s">
        <v>2116</v>
      </c>
      <c r="F2250" s="10">
        <f t="shared" ca="1" si="71"/>
        <v>4.5407826785754495E-2</v>
      </c>
      <c r="G2250" s="3" t="str">
        <f>VLOOKUP(Table3[[#This Row],[PRODUCT ID]],Table1[[PRODUCT]:[SELLING PRICE]],1,FALSE)</f>
        <v>Product151</v>
      </c>
      <c r="H2250" s="3" t="str">
        <f>VLOOKUP(Table3[[#This Row],[PRODUCT ID]],Table1[[PRODUCT]:[SELLING PRICE]],2,FALSE)</f>
        <v>Category2</v>
      </c>
      <c r="I2250" s="3" t="str">
        <f>VLOOKUP(Table3[[#This Row],[PRODUCT ID]],Table1[[PRODUCT]:[SELLING PRICE]],3,FALSE)</f>
        <v>No</v>
      </c>
      <c r="J2250" s="16">
        <f ca="1">VLOOKUP(Table3[[#This Row],[PRODUCT ID]],Table1[[PRODUCT]:[SELLING PRICE]],4,FALSE)</f>
        <v>223</v>
      </c>
      <c r="K2250" s="16">
        <f ca="1">VLOOKUP(Table3[[#This Row],[PRODUCT ID]],Table1[[PRODUCT]:[SELLING PRICE]],5,FALSE)</f>
        <v>119.89989618465519</v>
      </c>
      <c r="L2250" s="16">
        <f ca="1">J2250*Table3[[#This Row],[QUANTITY]]</f>
        <v>446</v>
      </c>
      <c r="M2250" s="16">
        <f ca="1">K2250*Table3[[#This Row],[QUANTITY]]*(1-Table3[[#This Row],[DISCOUNT %]])</f>
        <v>228.91100493414484</v>
      </c>
      <c r="N2250" s="3">
        <f>DAY(Table3[[#This Row],[DATE]])</f>
        <v>27</v>
      </c>
      <c r="O2250" s="3" t="str">
        <f>TEXT(Table3[[#This Row],[DATE]],"mmm")</f>
        <v>Feb</v>
      </c>
      <c r="P2250" s="3">
        <f>YEAR(Table3[[#This Row],[DATE]])</f>
        <v>2027</v>
      </c>
    </row>
    <row r="2251" spans="1:16" x14ac:dyDescent="0.3">
      <c r="A2251" s="6">
        <v>46446</v>
      </c>
      <c r="B2251" s="7" t="s">
        <v>1204</v>
      </c>
      <c r="C2251" s="9">
        <f t="shared" ca="1" si="70"/>
        <v>9</v>
      </c>
      <c r="D2251" s="9" t="s">
        <v>2115</v>
      </c>
      <c r="E2251" s="9" t="s">
        <v>2116</v>
      </c>
      <c r="F2251" s="10">
        <f t="shared" ca="1" si="71"/>
        <v>7.8753091380485366E-3</v>
      </c>
      <c r="G2251" s="3" t="str">
        <f>VLOOKUP(Table3[[#This Row],[PRODUCT ID]],Table1[[PRODUCT]:[SELLING PRICE]],1,FALSE)</f>
        <v>Product152</v>
      </c>
      <c r="H2251" s="3" t="str">
        <f>VLOOKUP(Table3[[#This Row],[PRODUCT ID]],Table1[[PRODUCT]:[SELLING PRICE]],2,FALSE)</f>
        <v>Category3</v>
      </c>
      <c r="I2251" s="3" t="str">
        <f>VLOOKUP(Table3[[#This Row],[PRODUCT ID]],Table1[[PRODUCT]:[SELLING PRICE]],3,FALSE)</f>
        <v>No</v>
      </c>
      <c r="J2251" s="16">
        <f ca="1">VLOOKUP(Table3[[#This Row],[PRODUCT ID]],Table1[[PRODUCT]:[SELLING PRICE]],4,FALSE)</f>
        <v>198</v>
      </c>
      <c r="K2251" s="16">
        <f ca="1">VLOOKUP(Table3[[#This Row],[PRODUCT ID]],Table1[[PRODUCT]:[SELLING PRICE]],5,FALSE)</f>
        <v>316.0691467716025</v>
      </c>
      <c r="L2251" s="16">
        <f ca="1">J2251*Table3[[#This Row],[QUANTITY]]</f>
        <v>1782</v>
      </c>
      <c r="M2251" s="16">
        <f ca="1">K2251*Table3[[#This Row],[QUANTITY]]*(1-Table3[[#This Row],[DISCOUNT %]])</f>
        <v>2822.2200407859918</v>
      </c>
      <c r="N2251" s="3">
        <f>DAY(Table3[[#This Row],[DATE]])</f>
        <v>28</v>
      </c>
      <c r="O2251" s="3" t="str">
        <f>TEXT(Table3[[#This Row],[DATE]],"mmm")</f>
        <v>Feb</v>
      </c>
      <c r="P2251" s="3">
        <f>YEAR(Table3[[#This Row],[DATE]])</f>
        <v>2027</v>
      </c>
    </row>
    <row r="2252" spans="1:16" x14ac:dyDescent="0.3">
      <c r="A2252" s="6">
        <v>46447</v>
      </c>
      <c r="B2252" s="7" t="s">
        <v>1205</v>
      </c>
      <c r="C2252" s="9">
        <f t="shared" ca="1" si="70"/>
        <v>4</v>
      </c>
      <c r="D2252" s="9" t="s">
        <v>2117</v>
      </c>
      <c r="E2252" s="9" t="s">
        <v>2116</v>
      </c>
      <c r="F2252" s="10">
        <f t="shared" ca="1" si="71"/>
        <v>4.2802796084829231E-2</v>
      </c>
      <c r="G2252" s="3" t="str">
        <f>VLOOKUP(Table3[[#This Row],[PRODUCT ID]],Table1[[PRODUCT]:[SELLING PRICE]],1,FALSE)</f>
        <v>Product153</v>
      </c>
      <c r="H2252" s="3" t="str">
        <f>VLOOKUP(Table3[[#This Row],[PRODUCT ID]],Table1[[PRODUCT]:[SELLING PRICE]],2,FALSE)</f>
        <v>Category4</v>
      </c>
      <c r="I2252" s="3" t="str">
        <f>VLOOKUP(Table3[[#This Row],[PRODUCT ID]],Table1[[PRODUCT]:[SELLING PRICE]],3,FALSE)</f>
        <v>Ft</v>
      </c>
      <c r="J2252" s="16">
        <f ca="1">VLOOKUP(Table3[[#This Row],[PRODUCT ID]],Table1[[PRODUCT]:[SELLING PRICE]],4,FALSE)</f>
        <v>46</v>
      </c>
      <c r="K2252" s="16">
        <f ca="1">VLOOKUP(Table3[[#This Row],[PRODUCT ID]],Table1[[PRODUCT]:[SELLING PRICE]],5,FALSE)</f>
        <v>69.35037419325738</v>
      </c>
      <c r="L2252" s="16">
        <f ca="1">J2252*Table3[[#This Row],[QUANTITY]]</f>
        <v>184</v>
      </c>
      <c r="M2252" s="16">
        <f ca="1">K2252*Table3[[#This Row],[QUANTITY]]*(1-Table3[[#This Row],[DISCOUNT %]])</f>
        <v>265.52793707302715</v>
      </c>
      <c r="N2252" s="3">
        <f>DAY(Table3[[#This Row],[DATE]])</f>
        <v>1</v>
      </c>
      <c r="O2252" s="3" t="str">
        <f>TEXT(Table3[[#This Row],[DATE]],"mmm")</f>
        <v>Mar</v>
      </c>
      <c r="P2252" s="3">
        <f>YEAR(Table3[[#This Row],[DATE]])</f>
        <v>2027</v>
      </c>
    </row>
    <row r="2253" spans="1:16" x14ac:dyDescent="0.3">
      <c r="A2253" s="6">
        <v>46448</v>
      </c>
      <c r="B2253" s="7" t="s">
        <v>1206</v>
      </c>
      <c r="C2253" s="9">
        <f t="shared" ca="1" si="70"/>
        <v>14</v>
      </c>
      <c r="D2253" s="9" t="s">
        <v>2117</v>
      </c>
      <c r="E2253" s="9" t="s">
        <v>2116</v>
      </c>
      <c r="F2253" s="10">
        <f t="shared" ca="1" si="71"/>
        <v>4.0534383728858217E-2</v>
      </c>
      <c r="G2253" s="3" t="str">
        <f>VLOOKUP(Table3[[#This Row],[PRODUCT ID]],Table1[[PRODUCT]:[SELLING PRICE]],1,FALSE)</f>
        <v>Product154</v>
      </c>
      <c r="H2253" s="3" t="str">
        <f>VLOOKUP(Table3[[#This Row],[PRODUCT ID]],Table1[[PRODUCT]:[SELLING PRICE]],2,FALSE)</f>
        <v>Category5</v>
      </c>
      <c r="I2253" s="3" t="str">
        <f>VLOOKUP(Table3[[#This Row],[PRODUCT ID]],Table1[[PRODUCT]:[SELLING PRICE]],3,FALSE)</f>
        <v>No</v>
      </c>
      <c r="J2253" s="16">
        <f ca="1">VLOOKUP(Table3[[#This Row],[PRODUCT ID]],Table1[[PRODUCT]:[SELLING PRICE]],4,FALSE)</f>
        <v>243</v>
      </c>
      <c r="K2253" s="16">
        <f ca="1">VLOOKUP(Table3[[#This Row],[PRODUCT ID]],Table1[[PRODUCT]:[SELLING PRICE]],5,FALSE)</f>
        <v>111.4328336664578</v>
      </c>
      <c r="L2253" s="16">
        <f ca="1">J2253*Table3[[#This Row],[QUANTITY]]</f>
        <v>3402</v>
      </c>
      <c r="M2253" s="16">
        <f ca="1">K2253*Table3[[#This Row],[QUANTITY]]*(1-Table3[[#This Row],[DISCOUNT %]])</f>
        <v>1496.823613972786</v>
      </c>
      <c r="N2253" s="3">
        <f>DAY(Table3[[#This Row],[DATE]])</f>
        <v>2</v>
      </c>
      <c r="O2253" s="3" t="str">
        <f>TEXT(Table3[[#This Row],[DATE]],"mmm")</f>
        <v>Mar</v>
      </c>
      <c r="P2253" s="3">
        <f>YEAR(Table3[[#This Row],[DATE]])</f>
        <v>2027</v>
      </c>
    </row>
    <row r="2254" spans="1:16" x14ac:dyDescent="0.3">
      <c r="A2254" s="6">
        <v>46449</v>
      </c>
      <c r="B2254" s="7" t="s">
        <v>1207</v>
      </c>
      <c r="C2254" s="9">
        <f t="shared" ca="1" si="70"/>
        <v>15</v>
      </c>
      <c r="D2254" s="9" t="s">
        <v>2116</v>
      </c>
      <c r="E2254" s="9" t="s">
        <v>2118</v>
      </c>
      <c r="F2254" s="10">
        <f t="shared" ca="1" si="71"/>
        <v>1.7043808499111891E-2</v>
      </c>
      <c r="G2254" s="3" t="str">
        <f>VLOOKUP(Table3[[#This Row],[PRODUCT ID]],Table1[[PRODUCT]:[SELLING PRICE]],1,FALSE)</f>
        <v>Product155</v>
      </c>
      <c r="H2254" s="3" t="str">
        <f>VLOOKUP(Table3[[#This Row],[PRODUCT ID]],Table1[[PRODUCT]:[SELLING PRICE]],2,FALSE)</f>
        <v>Category1</v>
      </c>
      <c r="I2254" s="3" t="str">
        <f>VLOOKUP(Table3[[#This Row],[PRODUCT ID]],Table1[[PRODUCT]:[SELLING PRICE]],3,FALSE)</f>
        <v>Kg</v>
      </c>
      <c r="J2254" s="16">
        <f ca="1">VLOOKUP(Table3[[#This Row],[PRODUCT ID]],Table1[[PRODUCT]:[SELLING PRICE]],4,FALSE)</f>
        <v>122</v>
      </c>
      <c r="K2254" s="16">
        <f ca="1">VLOOKUP(Table3[[#This Row],[PRODUCT ID]],Table1[[PRODUCT]:[SELLING PRICE]],5,FALSE)</f>
        <v>102.35599143253226</v>
      </c>
      <c r="L2254" s="16">
        <f ca="1">J2254*Table3[[#This Row],[QUANTITY]]</f>
        <v>1830</v>
      </c>
      <c r="M2254" s="16">
        <f ca="1">K2254*Table3[[#This Row],[QUANTITY]]*(1-Table3[[#This Row],[DISCOUNT %]])</f>
        <v>1509.1718327372917</v>
      </c>
      <c r="N2254" s="3">
        <f>DAY(Table3[[#This Row],[DATE]])</f>
        <v>3</v>
      </c>
      <c r="O2254" s="3" t="str">
        <f>TEXT(Table3[[#This Row],[DATE]],"mmm")</f>
        <v>Mar</v>
      </c>
      <c r="P2254" s="3">
        <f>YEAR(Table3[[#This Row],[DATE]])</f>
        <v>2027</v>
      </c>
    </row>
    <row r="2255" spans="1:16" x14ac:dyDescent="0.3">
      <c r="A2255" s="6">
        <v>46450</v>
      </c>
      <c r="B2255" s="7" t="s">
        <v>1208</v>
      </c>
      <c r="C2255" s="9">
        <f t="shared" ca="1" si="70"/>
        <v>11</v>
      </c>
      <c r="D2255" s="9" t="s">
        <v>2116</v>
      </c>
      <c r="E2255" s="9" t="s">
        <v>2116</v>
      </c>
      <c r="F2255" s="10">
        <f t="shared" ca="1" si="71"/>
        <v>8.6342148450990423E-3</v>
      </c>
      <c r="G2255" s="3" t="str">
        <f>VLOOKUP(Table3[[#This Row],[PRODUCT ID]],Table1[[PRODUCT]:[SELLING PRICE]],1,FALSE)</f>
        <v>Product156</v>
      </c>
      <c r="H2255" s="3" t="str">
        <f>VLOOKUP(Table3[[#This Row],[PRODUCT ID]],Table1[[PRODUCT]:[SELLING PRICE]],2,FALSE)</f>
        <v>Category2</v>
      </c>
      <c r="I2255" s="3" t="str">
        <f>VLOOKUP(Table3[[#This Row],[PRODUCT ID]],Table1[[PRODUCT]:[SELLING PRICE]],3,FALSE)</f>
        <v>Kg</v>
      </c>
      <c r="J2255" s="16">
        <f ca="1">VLOOKUP(Table3[[#This Row],[PRODUCT ID]],Table1[[PRODUCT]:[SELLING PRICE]],4,FALSE)</f>
        <v>172</v>
      </c>
      <c r="K2255" s="16">
        <f ca="1">VLOOKUP(Table3[[#This Row],[PRODUCT ID]],Table1[[PRODUCT]:[SELLING PRICE]],5,FALSE)</f>
        <v>181.18595923251249</v>
      </c>
      <c r="L2255" s="16">
        <f ca="1">J2255*Table3[[#This Row],[QUANTITY]]</f>
        <v>1892</v>
      </c>
      <c r="M2255" s="16">
        <f ca="1">K2255*Table3[[#This Row],[QUANTITY]]*(1-Table3[[#This Row],[DISCOUNT %]])</f>
        <v>1975.8371680694197</v>
      </c>
      <c r="N2255" s="3">
        <f>DAY(Table3[[#This Row],[DATE]])</f>
        <v>4</v>
      </c>
      <c r="O2255" s="3" t="str">
        <f>TEXT(Table3[[#This Row],[DATE]],"mmm")</f>
        <v>Mar</v>
      </c>
      <c r="P2255" s="3">
        <f>YEAR(Table3[[#This Row],[DATE]])</f>
        <v>2027</v>
      </c>
    </row>
    <row r="2256" spans="1:16" x14ac:dyDescent="0.3">
      <c r="A2256" s="6">
        <v>46451</v>
      </c>
      <c r="B2256" s="7" t="s">
        <v>1209</v>
      </c>
      <c r="C2256" s="9">
        <f t="shared" ca="1" si="70"/>
        <v>7</v>
      </c>
      <c r="D2256" s="9" t="s">
        <v>2116</v>
      </c>
      <c r="E2256" s="9" t="s">
        <v>2116</v>
      </c>
      <c r="F2256" s="10">
        <f t="shared" ca="1" si="71"/>
        <v>3.7116066732161689E-2</v>
      </c>
      <c r="G2256" s="3" t="str">
        <f>VLOOKUP(Table3[[#This Row],[PRODUCT ID]],Table1[[PRODUCT]:[SELLING PRICE]],1,FALSE)</f>
        <v>Product157</v>
      </c>
      <c r="H2256" s="3" t="str">
        <f>VLOOKUP(Table3[[#This Row],[PRODUCT ID]],Table1[[PRODUCT]:[SELLING PRICE]],2,FALSE)</f>
        <v>Category3</v>
      </c>
      <c r="I2256" s="3" t="str">
        <f>VLOOKUP(Table3[[#This Row],[PRODUCT ID]],Table1[[PRODUCT]:[SELLING PRICE]],3,FALSE)</f>
        <v>Lt</v>
      </c>
      <c r="J2256" s="16">
        <f ca="1">VLOOKUP(Table3[[#This Row],[PRODUCT ID]],Table1[[PRODUCT]:[SELLING PRICE]],4,FALSE)</f>
        <v>169</v>
      </c>
      <c r="K2256" s="16">
        <f ca="1">VLOOKUP(Table3[[#This Row],[PRODUCT ID]],Table1[[PRODUCT]:[SELLING PRICE]],5,FALSE)</f>
        <v>228.27838564983429</v>
      </c>
      <c r="L2256" s="16">
        <f ca="1">J2256*Table3[[#This Row],[QUANTITY]]</f>
        <v>1183</v>
      </c>
      <c r="M2256" s="16">
        <f ca="1">K2256*Table3[[#This Row],[QUANTITY]]*(1-Table3[[#This Row],[DISCOUNT %]])</f>
        <v>1538.6391289818143</v>
      </c>
      <c r="N2256" s="3">
        <f>DAY(Table3[[#This Row],[DATE]])</f>
        <v>5</v>
      </c>
      <c r="O2256" s="3" t="str">
        <f>TEXT(Table3[[#This Row],[DATE]],"mmm")</f>
        <v>Mar</v>
      </c>
      <c r="P2256" s="3">
        <f>YEAR(Table3[[#This Row],[DATE]])</f>
        <v>2027</v>
      </c>
    </row>
    <row r="2257" spans="1:16" x14ac:dyDescent="0.3">
      <c r="A2257" s="6">
        <v>46452</v>
      </c>
      <c r="B2257" s="7" t="s">
        <v>1210</v>
      </c>
      <c r="C2257" s="9">
        <f t="shared" ca="1" si="70"/>
        <v>3</v>
      </c>
      <c r="D2257" s="9" t="s">
        <v>2116</v>
      </c>
      <c r="E2257" s="9" t="s">
        <v>2116</v>
      </c>
      <c r="F2257" s="10">
        <f t="shared" ca="1" si="71"/>
        <v>8.1203027570282943E-2</v>
      </c>
      <c r="G2257" s="3" t="str">
        <f>VLOOKUP(Table3[[#This Row],[PRODUCT ID]],Table1[[PRODUCT]:[SELLING PRICE]],1,FALSE)</f>
        <v>Product158</v>
      </c>
      <c r="H2257" s="3" t="str">
        <f>VLOOKUP(Table3[[#This Row],[PRODUCT ID]],Table1[[PRODUCT]:[SELLING PRICE]],2,FALSE)</f>
        <v>Category4</v>
      </c>
      <c r="I2257" s="3" t="str">
        <f>VLOOKUP(Table3[[#This Row],[PRODUCT ID]],Table1[[PRODUCT]:[SELLING PRICE]],3,FALSE)</f>
        <v>Kg</v>
      </c>
      <c r="J2257" s="16">
        <f ca="1">VLOOKUP(Table3[[#This Row],[PRODUCT ID]],Table1[[PRODUCT]:[SELLING PRICE]],4,FALSE)</f>
        <v>122</v>
      </c>
      <c r="K2257" s="16">
        <f ca="1">VLOOKUP(Table3[[#This Row],[PRODUCT ID]],Table1[[PRODUCT]:[SELLING PRICE]],5,FALSE)</f>
        <v>120.63071173025752</v>
      </c>
      <c r="L2257" s="16">
        <f ca="1">J2257*Table3[[#This Row],[QUANTITY]]</f>
        <v>366</v>
      </c>
      <c r="M2257" s="16">
        <f ca="1">K2257*Table3[[#This Row],[QUANTITY]]*(1-Table3[[#This Row],[DISCOUNT %]])</f>
        <v>332.50539815940766</v>
      </c>
      <c r="N2257" s="3">
        <f>DAY(Table3[[#This Row],[DATE]])</f>
        <v>6</v>
      </c>
      <c r="O2257" s="3" t="str">
        <f>TEXT(Table3[[#This Row],[DATE]],"mmm")</f>
        <v>Mar</v>
      </c>
      <c r="P2257" s="3">
        <f>YEAR(Table3[[#This Row],[DATE]])</f>
        <v>2027</v>
      </c>
    </row>
    <row r="2258" spans="1:16" x14ac:dyDescent="0.3">
      <c r="A2258" s="6">
        <v>46453</v>
      </c>
      <c r="B2258" s="7" t="s">
        <v>1211</v>
      </c>
      <c r="C2258" s="9">
        <f t="shared" ca="1" si="70"/>
        <v>8</v>
      </c>
      <c r="D2258" s="9" t="s">
        <v>2115</v>
      </c>
      <c r="E2258" s="9" t="s">
        <v>2116</v>
      </c>
      <c r="F2258" s="10">
        <f t="shared" ca="1" si="71"/>
        <v>7.1216421864581297E-2</v>
      </c>
      <c r="G2258" s="3" t="str">
        <f>VLOOKUP(Table3[[#This Row],[PRODUCT ID]],Table1[[PRODUCT]:[SELLING PRICE]],1,FALSE)</f>
        <v>Product159</v>
      </c>
      <c r="H2258" s="3" t="str">
        <f>VLOOKUP(Table3[[#This Row],[PRODUCT ID]],Table1[[PRODUCT]:[SELLING PRICE]],2,FALSE)</f>
        <v>Category5</v>
      </c>
      <c r="I2258" s="3" t="str">
        <f>VLOOKUP(Table3[[#This Row],[PRODUCT ID]],Table1[[PRODUCT]:[SELLING PRICE]],3,FALSE)</f>
        <v>Lt</v>
      </c>
      <c r="J2258" s="16">
        <f ca="1">VLOOKUP(Table3[[#This Row],[PRODUCT ID]],Table1[[PRODUCT]:[SELLING PRICE]],4,FALSE)</f>
        <v>181</v>
      </c>
      <c r="K2258" s="16">
        <f ca="1">VLOOKUP(Table3[[#This Row],[PRODUCT ID]],Table1[[PRODUCT]:[SELLING PRICE]],5,FALSE)</f>
        <v>224.85202397913551</v>
      </c>
      <c r="L2258" s="16">
        <f ca="1">J2258*Table3[[#This Row],[QUANTITY]]</f>
        <v>1448</v>
      </c>
      <c r="M2258" s="16">
        <f ca="1">K2258*Table3[[#This Row],[QUANTITY]]*(1-Table3[[#This Row],[DISCOUNT %]])</f>
        <v>1670.7109390586595</v>
      </c>
      <c r="N2258" s="3">
        <f>DAY(Table3[[#This Row],[DATE]])</f>
        <v>7</v>
      </c>
      <c r="O2258" s="3" t="str">
        <f>TEXT(Table3[[#This Row],[DATE]],"mmm")</f>
        <v>Mar</v>
      </c>
      <c r="P2258" s="3">
        <f>YEAR(Table3[[#This Row],[DATE]])</f>
        <v>2027</v>
      </c>
    </row>
    <row r="2259" spans="1:16" x14ac:dyDescent="0.3">
      <c r="A2259" s="6">
        <v>46454</v>
      </c>
      <c r="B2259" s="7" t="s">
        <v>1212</v>
      </c>
      <c r="C2259" s="9">
        <f t="shared" ca="1" si="70"/>
        <v>13</v>
      </c>
      <c r="D2259" s="9" t="s">
        <v>2116</v>
      </c>
      <c r="E2259" s="9" t="s">
        <v>2116</v>
      </c>
      <c r="F2259" s="10">
        <f t="shared" ca="1" si="71"/>
        <v>2.8839481956971891E-2</v>
      </c>
      <c r="G2259" s="3" t="str">
        <f>VLOOKUP(Table3[[#This Row],[PRODUCT ID]],Table1[[PRODUCT]:[SELLING PRICE]],1,FALSE)</f>
        <v>Product160</v>
      </c>
      <c r="H2259" s="3" t="str">
        <f>VLOOKUP(Table3[[#This Row],[PRODUCT ID]],Table1[[PRODUCT]:[SELLING PRICE]],2,FALSE)</f>
        <v>Category1</v>
      </c>
      <c r="I2259" s="3" t="str">
        <f>VLOOKUP(Table3[[#This Row],[PRODUCT ID]],Table1[[PRODUCT]:[SELLING PRICE]],3,FALSE)</f>
        <v>Ft</v>
      </c>
      <c r="J2259" s="16">
        <f ca="1">VLOOKUP(Table3[[#This Row],[PRODUCT ID]],Table1[[PRODUCT]:[SELLING PRICE]],4,FALSE)</f>
        <v>46</v>
      </c>
      <c r="K2259" s="16">
        <f ca="1">VLOOKUP(Table3[[#This Row],[PRODUCT ID]],Table1[[PRODUCT]:[SELLING PRICE]],5,FALSE)</f>
        <v>305.96848936140185</v>
      </c>
      <c r="L2259" s="16">
        <f ca="1">J2259*Table3[[#This Row],[QUANTITY]]</f>
        <v>598</v>
      </c>
      <c r="M2259" s="16">
        <f ca="1">K2259*Table3[[#This Row],[QUANTITY]]*(1-Table3[[#This Row],[DISCOUNT %]])</f>
        <v>3862.8787162298026</v>
      </c>
      <c r="N2259" s="3">
        <f>DAY(Table3[[#This Row],[DATE]])</f>
        <v>8</v>
      </c>
      <c r="O2259" s="3" t="str">
        <f>TEXT(Table3[[#This Row],[DATE]],"mmm")</f>
        <v>Mar</v>
      </c>
      <c r="P2259" s="3">
        <f>YEAR(Table3[[#This Row],[DATE]])</f>
        <v>2027</v>
      </c>
    </row>
    <row r="2260" spans="1:16" x14ac:dyDescent="0.3">
      <c r="A2260" s="6">
        <v>46455</v>
      </c>
      <c r="B2260" s="7" t="s">
        <v>1213</v>
      </c>
      <c r="C2260" s="9">
        <f t="shared" ca="1" si="70"/>
        <v>9</v>
      </c>
      <c r="D2260" s="9" t="s">
        <v>2117</v>
      </c>
      <c r="E2260" s="9" t="s">
        <v>2118</v>
      </c>
      <c r="F2260" s="10">
        <f t="shared" ca="1" si="71"/>
        <v>8.8302695083146643E-2</v>
      </c>
      <c r="G2260" s="3" t="str">
        <f>VLOOKUP(Table3[[#This Row],[PRODUCT ID]],Table1[[PRODUCT]:[SELLING PRICE]],1,FALSE)</f>
        <v>Product161</v>
      </c>
      <c r="H2260" s="3" t="str">
        <f>VLOOKUP(Table3[[#This Row],[PRODUCT ID]],Table1[[PRODUCT]:[SELLING PRICE]],2,FALSE)</f>
        <v>Category2</v>
      </c>
      <c r="I2260" s="3" t="str">
        <f>VLOOKUP(Table3[[#This Row],[PRODUCT ID]],Table1[[PRODUCT]:[SELLING PRICE]],3,FALSE)</f>
        <v>Kg</v>
      </c>
      <c r="J2260" s="16">
        <f ca="1">VLOOKUP(Table3[[#This Row],[PRODUCT ID]],Table1[[PRODUCT]:[SELLING PRICE]],4,FALSE)</f>
        <v>14</v>
      </c>
      <c r="K2260" s="16">
        <f ca="1">VLOOKUP(Table3[[#This Row],[PRODUCT ID]],Table1[[PRODUCT]:[SELLING PRICE]],5,FALSE)</f>
        <v>23.372483923627669</v>
      </c>
      <c r="L2260" s="16">
        <f ca="1">J2260*Table3[[#This Row],[QUANTITY]]</f>
        <v>126</v>
      </c>
      <c r="M2260" s="16">
        <f ca="1">K2260*Table3[[#This Row],[QUANTITY]]*(1-Table3[[#This Row],[DISCOUNT %]])</f>
        <v>191.77767542145443</v>
      </c>
      <c r="N2260" s="3">
        <f>DAY(Table3[[#This Row],[DATE]])</f>
        <v>9</v>
      </c>
      <c r="O2260" s="3" t="str">
        <f>TEXT(Table3[[#This Row],[DATE]],"mmm")</f>
        <v>Mar</v>
      </c>
      <c r="P2260" s="3">
        <f>YEAR(Table3[[#This Row],[DATE]])</f>
        <v>2027</v>
      </c>
    </row>
    <row r="2261" spans="1:16" x14ac:dyDescent="0.3">
      <c r="A2261" s="6">
        <v>46456</v>
      </c>
      <c r="B2261" s="7" t="s">
        <v>1214</v>
      </c>
      <c r="C2261" s="9">
        <f t="shared" ca="1" si="70"/>
        <v>2</v>
      </c>
      <c r="D2261" s="9" t="s">
        <v>2115</v>
      </c>
      <c r="E2261" s="9" t="s">
        <v>2118</v>
      </c>
      <c r="F2261" s="10">
        <f t="shared" ca="1" si="71"/>
        <v>8.2809798281620633E-2</v>
      </c>
      <c r="G2261" s="3" t="str">
        <f>VLOOKUP(Table3[[#This Row],[PRODUCT ID]],Table1[[PRODUCT]:[SELLING PRICE]],1,FALSE)</f>
        <v>Product162</v>
      </c>
      <c r="H2261" s="3" t="str">
        <f>VLOOKUP(Table3[[#This Row],[PRODUCT ID]],Table1[[PRODUCT]:[SELLING PRICE]],2,FALSE)</f>
        <v>Category3</v>
      </c>
      <c r="I2261" s="3" t="str">
        <f>VLOOKUP(Table3[[#This Row],[PRODUCT ID]],Table1[[PRODUCT]:[SELLING PRICE]],3,FALSE)</f>
        <v>No</v>
      </c>
      <c r="J2261" s="16">
        <f ca="1">VLOOKUP(Table3[[#This Row],[PRODUCT ID]],Table1[[PRODUCT]:[SELLING PRICE]],4,FALSE)</f>
        <v>243</v>
      </c>
      <c r="K2261" s="16">
        <f ca="1">VLOOKUP(Table3[[#This Row],[PRODUCT ID]],Table1[[PRODUCT]:[SELLING PRICE]],5,FALSE)</f>
        <v>132.86963826107706</v>
      </c>
      <c r="L2261" s="16">
        <f ca="1">J2261*Table3[[#This Row],[QUANTITY]]</f>
        <v>486</v>
      </c>
      <c r="M2261" s="16">
        <f ca="1">K2261*Table3[[#This Row],[QUANTITY]]*(1-Table3[[#This Row],[DISCOUNT %]])</f>
        <v>243.73346063785073</v>
      </c>
      <c r="N2261" s="3">
        <f>DAY(Table3[[#This Row],[DATE]])</f>
        <v>10</v>
      </c>
      <c r="O2261" s="3" t="str">
        <f>TEXT(Table3[[#This Row],[DATE]],"mmm")</f>
        <v>Mar</v>
      </c>
      <c r="P2261" s="3">
        <f>YEAR(Table3[[#This Row],[DATE]])</f>
        <v>2027</v>
      </c>
    </row>
    <row r="2262" spans="1:16" x14ac:dyDescent="0.3">
      <c r="A2262" s="6">
        <v>46457</v>
      </c>
      <c r="B2262" s="7" t="s">
        <v>1215</v>
      </c>
      <c r="C2262" s="9">
        <f t="shared" ca="1" si="70"/>
        <v>8</v>
      </c>
      <c r="D2262" s="9" t="s">
        <v>2115</v>
      </c>
      <c r="E2262" s="9" t="s">
        <v>2116</v>
      </c>
      <c r="F2262" s="10">
        <f t="shared" ca="1" si="71"/>
        <v>7.9529713551383469E-2</v>
      </c>
      <c r="G2262" s="3" t="str">
        <f>VLOOKUP(Table3[[#This Row],[PRODUCT ID]],Table1[[PRODUCT]:[SELLING PRICE]],1,FALSE)</f>
        <v>Product163</v>
      </c>
      <c r="H2262" s="3" t="str">
        <f>VLOOKUP(Table3[[#This Row],[PRODUCT ID]],Table1[[PRODUCT]:[SELLING PRICE]],2,FALSE)</f>
        <v>Category4</v>
      </c>
      <c r="I2262" s="3" t="str">
        <f>VLOOKUP(Table3[[#This Row],[PRODUCT ID]],Table1[[PRODUCT]:[SELLING PRICE]],3,FALSE)</f>
        <v>No</v>
      </c>
      <c r="J2262" s="16">
        <f ca="1">VLOOKUP(Table3[[#This Row],[PRODUCT ID]],Table1[[PRODUCT]:[SELLING PRICE]],4,FALSE)</f>
        <v>12</v>
      </c>
      <c r="K2262" s="16">
        <f ca="1">VLOOKUP(Table3[[#This Row],[PRODUCT ID]],Table1[[PRODUCT]:[SELLING PRICE]],5,FALSE)</f>
        <v>74.148384000621022</v>
      </c>
      <c r="L2262" s="16">
        <f ca="1">J2262*Table3[[#This Row],[QUANTITY]]</f>
        <v>96</v>
      </c>
      <c r="M2262" s="16">
        <f ca="1">K2262*Table3[[#This Row],[QUANTITY]]*(1-Table3[[#This Row],[DISCOUNT %]])</f>
        <v>546.01107408602911</v>
      </c>
      <c r="N2262" s="3">
        <f>DAY(Table3[[#This Row],[DATE]])</f>
        <v>11</v>
      </c>
      <c r="O2262" s="3" t="str">
        <f>TEXT(Table3[[#This Row],[DATE]],"mmm")</f>
        <v>Mar</v>
      </c>
      <c r="P2262" s="3">
        <f>YEAR(Table3[[#This Row],[DATE]])</f>
        <v>2027</v>
      </c>
    </row>
    <row r="2263" spans="1:16" x14ac:dyDescent="0.3">
      <c r="A2263" s="6">
        <v>46458</v>
      </c>
      <c r="B2263" s="7" t="s">
        <v>1216</v>
      </c>
      <c r="C2263" s="9">
        <f t="shared" ca="1" si="70"/>
        <v>8</v>
      </c>
      <c r="D2263" s="9" t="s">
        <v>2115</v>
      </c>
      <c r="E2263" s="9" t="s">
        <v>2116</v>
      </c>
      <c r="F2263" s="10">
        <f t="shared" ca="1" si="71"/>
        <v>2.3328274210025592E-3</v>
      </c>
      <c r="G2263" s="3" t="str">
        <f>VLOOKUP(Table3[[#This Row],[PRODUCT ID]],Table1[[PRODUCT]:[SELLING PRICE]],1,FALSE)</f>
        <v>Product164</v>
      </c>
      <c r="H2263" s="3" t="str">
        <f>VLOOKUP(Table3[[#This Row],[PRODUCT ID]],Table1[[PRODUCT]:[SELLING PRICE]],2,FALSE)</f>
        <v>Category5</v>
      </c>
      <c r="I2263" s="3" t="str">
        <f>VLOOKUP(Table3[[#This Row],[PRODUCT ID]],Table1[[PRODUCT]:[SELLING PRICE]],3,FALSE)</f>
        <v>Ft</v>
      </c>
      <c r="J2263" s="16">
        <f ca="1">VLOOKUP(Table3[[#This Row],[PRODUCT ID]],Table1[[PRODUCT]:[SELLING PRICE]],4,FALSE)</f>
        <v>184</v>
      </c>
      <c r="K2263" s="16">
        <f ca="1">VLOOKUP(Table3[[#This Row],[PRODUCT ID]],Table1[[PRODUCT]:[SELLING PRICE]],5,FALSE)</f>
        <v>37.965781444854478</v>
      </c>
      <c r="L2263" s="16">
        <f ca="1">J2263*Table3[[#This Row],[QUANTITY]]</f>
        <v>1472</v>
      </c>
      <c r="M2263" s="16">
        <f ca="1">K2263*Table3[[#This Row],[QUANTITY]]*(1-Table3[[#This Row],[DISCOUNT %]])</f>
        <v>303.01771063072101</v>
      </c>
      <c r="N2263" s="3">
        <f>DAY(Table3[[#This Row],[DATE]])</f>
        <v>12</v>
      </c>
      <c r="O2263" s="3" t="str">
        <f>TEXT(Table3[[#This Row],[DATE]],"mmm")</f>
        <v>Mar</v>
      </c>
      <c r="P2263" s="3">
        <f>YEAR(Table3[[#This Row],[DATE]])</f>
        <v>2027</v>
      </c>
    </row>
    <row r="2264" spans="1:16" x14ac:dyDescent="0.3">
      <c r="A2264" s="6">
        <v>46459</v>
      </c>
      <c r="B2264" s="7" t="s">
        <v>1217</v>
      </c>
      <c r="C2264" s="9">
        <f t="shared" ca="1" si="70"/>
        <v>4</v>
      </c>
      <c r="D2264" s="9" t="s">
        <v>2116</v>
      </c>
      <c r="E2264" s="9" t="s">
        <v>2116</v>
      </c>
      <c r="F2264" s="10">
        <f t="shared" ca="1" si="71"/>
        <v>1.345159251835948E-3</v>
      </c>
      <c r="G2264" s="3" t="str">
        <f>VLOOKUP(Table3[[#This Row],[PRODUCT ID]],Table1[[PRODUCT]:[SELLING PRICE]],1,FALSE)</f>
        <v>Product165</v>
      </c>
      <c r="H2264" s="3" t="str">
        <f>VLOOKUP(Table3[[#This Row],[PRODUCT ID]],Table1[[PRODUCT]:[SELLING PRICE]],2,FALSE)</f>
        <v>Category1</v>
      </c>
      <c r="I2264" s="3" t="str">
        <f>VLOOKUP(Table3[[#This Row],[PRODUCT ID]],Table1[[PRODUCT]:[SELLING PRICE]],3,FALSE)</f>
        <v>No</v>
      </c>
      <c r="J2264" s="16">
        <f ca="1">VLOOKUP(Table3[[#This Row],[PRODUCT ID]],Table1[[PRODUCT]:[SELLING PRICE]],4,FALSE)</f>
        <v>165</v>
      </c>
      <c r="K2264" s="16">
        <f ca="1">VLOOKUP(Table3[[#This Row],[PRODUCT ID]],Table1[[PRODUCT]:[SELLING PRICE]],5,FALSE)</f>
        <v>121.35542976752832</v>
      </c>
      <c r="L2264" s="16">
        <f ca="1">J2264*Table3[[#This Row],[QUANTITY]]</f>
        <v>660</v>
      </c>
      <c r="M2264" s="16">
        <f ca="1">K2264*Table3[[#This Row],[QUANTITY]]*(1-Table3[[#This Row],[DISCOUNT %]])</f>
        <v>484.76874955366401</v>
      </c>
      <c r="N2264" s="3">
        <f>DAY(Table3[[#This Row],[DATE]])</f>
        <v>13</v>
      </c>
      <c r="O2264" s="3" t="str">
        <f>TEXT(Table3[[#This Row],[DATE]],"mmm")</f>
        <v>Mar</v>
      </c>
      <c r="P2264" s="3">
        <f>YEAR(Table3[[#This Row],[DATE]])</f>
        <v>2027</v>
      </c>
    </row>
    <row r="2265" spans="1:16" x14ac:dyDescent="0.3">
      <c r="A2265" s="6">
        <v>46460</v>
      </c>
      <c r="B2265" s="7" t="s">
        <v>1218</v>
      </c>
      <c r="C2265" s="9">
        <f t="shared" ca="1" si="70"/>
        <v>13</v>
      </c>
      <c r="D2265" s="9" t="s">
        <v>2116</v>
      </c>
      <c r="E2265" s="9" t="s">
        <v>2116</v>
      </c>
      <c r="F2265" s="10">
        <f t="shared" ca="1" si="71"/>
        <v>7.7446514108929082E-2</v>
      </c>
      <c r="G2265" s="3" t="str">
        <f>VLOOKUP(Table3[[#This Row],[PRODUCT ID]],Table1[[PRODUCT]:[SELLING PRICE]],1,FALSE)</f>
        <v>Product166</v>
      </c>
      <c r="H2265" s="3" t="str">
        <f>VLOOKUP(Table3[[#This Row],[PRODUCT ID]],Table1[[PRODUCT]:[SELLING PRICE]],2,FALSE)</f>
        <v>Category2</v>
      </c>
      <c r="I2265" s="3" t="str">
        <f>VLOOKUP(Table3[[#This Row],[PRODUCT ID]],Table1[[PRODUCT]:[SELLING PRICE]],3,FALSE)</f>
        <v>Kg</v>
      </c>
      <c r="J2265" s="16">
        <f ca="1">VLOOKUP(Table3[[#This Row],[PRODUCT ID]],Table1[[PRODUCT]:[SELLING PRICE]],4,FALSE)</f>
        <v>37</v>
      </c>
      <c r="K2265" s="16">
        <f ca="1">VLOOKUP(Table3[[#This Row],[PRODUCT ID]],Table1[[PRODUCT]:[SELLING PRICE]],5,FALSE)</f>
        <v>136.08380075049763</v>
      </c>
      <c r="L2265" s="16">
        <f ca="1">J2265*Table3[[#This Row],[QUANTITY]]</f>
        <v>481</v>
      </c>
      <c r="M2265" s="16">
        <f ca="1">K2265*Table3[[#This Row],[QUANTITY]]*(1-Table3[[#This Row],[DISCOUNT %]])</f>
        <v>1632.0796018238077</v>
      </c>
      <c r="N2265" s="3">
        <f>DAY(Table3[[#This Row],[DATE]])</f>
        <v>14</v>
      </c>
      <c r="O2265" s="3" t="str">
        <f>TEXT(Table3[[#This Row],[DATE]],"mmm")</f>
        <v>Mar</v>
      </c>
      <c r="P2265" s="3">
        <f>YEAR(Table3[[#This Row],[DATE]])</f>
        <v>2027</v>
      </c>
    </row>
    <row r="2266" spans="1:16" x14ac:dyDescent="0.3">
      <c r="A2266" s="6">
        <v>46461</v>
      </c>
      <c r="B2266" s="7" t="s">
        <v>1219</v>
      </c>
      <c r="C2266" s="9">
        <f t="shared" ca="1" si="70"/>
        <v>6</v>
      </c>
      <c r="D2266" s="9" t="s">
        <v>2116</v>
      </c>
      <c r="E2266" s="9" t="s">
        <v>2118</v>
      </c>
      <c r="F2266" s="10">
        <f t="shared" ca="1" si="71"/>
        <v>9.0127349735129828E-2</v>
      </c>
      <c r="G2266" s="3" t="str">
        <f>VLOOKUP(Table3[[#This Row],[PRODUCT ID]],Table1[[PRODUCT]:[SELLING PRICE]],1,FALSE)</f>
        <v>Product167</v>
      </c>
      <c r="H2266" s="3" t="str">
        <f>VLOOKUP(Table3[[#This Row],[PRODUCT ID]],Table1[[PRODUCT]:[SELLING PRICE]],2,FALSE)</f>
        <v>Category3</v>
      </c>
      <c r="I2266" s="3" t="str">
        <f>VLOOKUP(Table3[[#This Row],[PRODUCT ID]],Table1[[PRODUCT]:[SELLING PRICE]],3,FALSE)</f>
        <v>Kg</v>
      </c>
      <c r="J2266" s="16">
        <f ca="1">VLOOKUP(Table3[[#This Row],[PRODUCT ID]],Table1[[PRODUCT]:[SELLING PRICE]],4,FALSE)</f>
        <v>88</v>
      </c>
      <c r="K2266" s="16">
        <f ca="1">VLOOKUP(Table3[[#This Row],[PRODUCT ID]],Table1[[PRODUCT]:[SELLING PRICE]],5,FALSE)</f>
        <v>136.35389357783384</v>
      </c>
      <c r="L2266" s="16">
        <f ca="1">J2266*Table3[[#This Row],[QUANTITY]]</f>
        <v>528</v>
      </c>
      <c r="M2266" s="16">
        <f ca="1">K2266*Table3[[#This Row],[QUANTITY]]*(1-Table3[[#This Row],[DISCOUNT %]])</f>
        <v>744.38807114158647</v>
      </c>
      <c r="N2266" s="3">
        <f>DAY(Table3[[#This Row],[DATE]])</f>
        <v>15</v>
      </c>
      <c r="O2266" s="3" t="str">
        <f>TEXT(Table3[[#This Row],[DATE]],"mmm")</f>
        <v>Mar</v>
      </c>
      <c r="P2266" s="3">
        <f>YEAR(Table3[[#This Row],[DATE]])</f>
        <v>2027</v>
      </c>
    </row>
    <row r="2267" spans="1:16" x14ac:dyDescent="0.3">
      <c r="A2267" s="6">
        <v>46462</v>
      </c>
      <c r="B2267" s="7" t="s">
        <v>1220</v>
      </c>
      <c r="C2267" s="9">
        <f t="shared" ca="1" si="70"/>
        <v>2</v>
      </c>
      <c r="D2267" s="9" t="s">
        <v>2115</v>
      </c>
      <c r="E2267" s="9" t="s">
        <v>2116</v>
      </c>
      <c r="F2267" s="10">
        <f t="shared" ca="1" si="71"/>
        <v>8.0790252293350129E-4</v>
      </c>
      <c r="G2267" s="3" t="str">
        <f>VLOOKUP(Table3[[#This Row],[PRODUCT ID]],Table1[[PRODUCT]:[SELLING PRICE]],1,FALSE)</f>
        <v>Product168</v>
      </c>
      <c r="H2267" s="3" t="str">
        <f>VLOOKUP(Table3[[#This Row],[PRODUCT ID]],Table1[[PRODUCT]:[SELLING PRICE]],2,FALSE)</f>
        <v>Category4</v>
      </c>
      <c r="I2267" s="3" t="str">
        <f>VLOOKUP(Table3[[#This Row],[PRODUCT ID]],Table1[[PRODUCT]:[SELLING PRICE]],3,FALSE)</f>
        <v>Lt</v>
      </c>
      <c r="J2267" s="16">
        <f ca="1">VLOOKUP(Table3[[#This Row],[PRODUCT ID]],Table1[[PRODUCT]:[SELLING PRICE]],4,FALSE)</f>
        <v>168</v>
      </c>
      <c r="K2267" s="16">
        <f ca="1">VLOOKUP(Table3[[#This Row],[PRODUCT ID]],Table1[[PRODUCT]:[SELLING PRICE]],5,FALSE)</f>
        <v>279.78716847020212</v>
      </c>
      <c r="L2267" s="16">
        <f ca="1">J2267*Table3[[#This Row],[QUANTITY]]</f>
        <v>336</v>
      </c>
      <c r="M2267" s="16">
        <f ca="1">K2267*Table3[[#This Row],[QUANTITY]]*(1-Table3[[#This Row],[DISCOUNT %]])</f>
        <v>559.12225542182125</v>
      </c>
      <c r="N2267" s="3">
        <f>DAY(Table3[[#This Row],[DATE]])</f>
        <v>16</v>
      </c>
      <c r="O2267" s="3" t="str">
        <f>TEXT(Table3[[#This Row],[DATE]],"mmm")</f>
        <v>Mar</v>
      </c>
      <c r="P2267" s="3">
        <f>YEAR(Table3[[#This Row],[DATE]])</f>
        <v>2027</v>
      </c>
    </row>
    <row r="2268" spans="1:16" x14ac:dyDescent="0.3">
      <c r="A2268" s="6">
        <v>46463</v>
      </c>
      <c r="B2268" s="7" t="s">
        <v>1221</v>
      </c>
      <c r="C2268" s="9">
        <f t="shared" ca="1" si="70"/>
        <v>2</v>
      </c>
      <c r="D2268" s="9" t="s">
        <v>2117</v>
      </c>
      <c r="E2268" s="9" t="s">
        <v>2116</v>
      </c>
      <c r="F2268" s="10">
        <f t="shared" ca="1" si="71"/>
        <v>8.0886033386100537E-2</v>
      </c>
      <c r="G2268" s="3" t="str">
        <f>VLOOKUP(Table3[[#This Row],[PRODUCT ID]],Table1[[PRODUCT]:[SELLING PRICE]],1,FALSE)</f>
        <v>Product169</v>
      </c>
      <c r="H2268" s="3" t="str">
        <f>VLOOKUP(Table3[[#This Row],[PRODUCT ID]],Table1[[PRODUCT]:[SELLING PRICE]],2,FALSE)</f>
        <v>Category1</v>
      </c>
      <c r="I2268" s="3" t="str">
        <f>VLOOKUP(Table3[[#This Row],[PRODUCT ID]],Table1[[PRODUCT]:[SELLING PRICE]],3,FALSE)</f>
        <v>Kg</v>
      </c>
      <c r="J2268" s="16">
        <f ca="1">VLOOKUP(Table3[[#This Row],[PRODUCT ID]],Table1[[PRODUCT]:[SELLING PRICE]],4,FALSE)</f>
        <v>217</v>
      </c>
      <c r="K2268" s="16">
        <f ca="1">VLOOKUP(Table3[[#This Row],[PRODUCT ID]],Table1[[PRODUCT]:[SELLING PRICE]],5,FALSE)</f>
        <v>171.64934079951803</v>
      </c>
      <c r="L2268" s="16">
        <f ca="1">J2268*Table3[[#This Row],[QUANTITY]]</f>
        <v>434</v>
      </c>
      <c r="M2268" s="16">
        <f ca="1">K2268*Table3[[#This Row],[QUANTITY]]*(1-Table3[[#This Row],[DISCOUNT %]])</f>
        <v>315.5306129778121</v>
      </c>
      <c r="N2268" s="3">
        <f>DAY(Table3[[#This Row],[DATE]])</f>
        <v>17</v>
      </c>
      <c r="O2268" s="3" t="str">
        <f>TEXT(Table3[[#This Row],[DATE]],"mmm")</f>
        <v>Mar</v>
      </c>
      <c r="P2268" s="3">
        <f>YEAR(Table3[[#This Row],[DATE]])</f>
        <v>2027</v>
      </c>
    </row>
    <row r="2269" spans="1:16" x14ac:dyDescent="0.3">
      <c r="A2269" s="6">
        <v>46464</v>
      </c>
      <c r="B2269" s="7" t="s">
        <v>1222</v>
      </c>
      <c r="C2269" s="9">
        <f t="shared" ca="1" si="70"/>
        <v>9</v>
      </c>
      <c r="D2269" s="9" t="s">
        <v>2117</v>
      </c>
      <c r="E2269" s="9" t="s">
        <v>2116</v>
      </c>
      <c r="F2269" s="10">
        <f t="shared" ca="1" si="71"/>
        <v>7.9438038335166508E-2</v>
      </c>
      <c r="G2269" s="3" t="str">
        <f>VLOOKUP(Table3[[#This Row],[PRODUCT ID]],Table1[[PRODUCT]:[SELLING PRICE]],1,FALSE)</f>
        <v>Product170</v>
      </c>
      <c r="H2269" s="3" t="str">
        <f>VLOOKUP(Table3[[#This Row],[PRODUCT ID]],Table1[[PRODUCT]:[SELLING PRICE]],2,FALSE)</f>
        <v>Category2</v>
      </c>
      <c r="I2269" s="3" t="str">
        <f>VLOOKUP(Table3[[#This Row],[PRODUCT ID]],Table1[[PRODUCT]:[SELLING PRICE]],3,FALSE)</f>
        <v>Lt</v>
      </c>
      <c r="J2269" s="16">
        <f ca="1">VLOOKUP(Table3[[#This Row],[PRODUCT ID]],Table1[[PRODUCT]:[SELLING PRICE]],4,FALSE)</f>
        <v>32</v>
      </c>
      <c r="K2269" s="16">
        <f ca="1">VLOOKUP(Table3[[#This Row],[PRODUCT ID]],Table1[[PRODUCT]:[SELLING PRICE]],5,FALSE)</f>
        <v>110.15620313510418</v>
      </c>
      <c r="L2269" s="16">
        <f ca="1">J2269*Table3[[#This Row],[QUANTITY]]</f>
        <v>288</v>
      </c>
      <c r="M2269" s="16">
        <f ca="1">K2269*Table3[[#This Row],[QUANTITY]]*(1-Table3[[#This Row],[DISCOUNT %]])</f>
        <v>912.65049402841248</v>
      </c>
      <c r="N2269" s="3">
        <f>DAY(Table3[[#This Row],[DATE]])</f>
        <v>18</v>
      </c>
      <c r="O2269" s="3" t="str">
        <f>TEXT(Table3[[#This Row],[DATE]],"mmm")</f>
        <v>Mar</v>
      </c>
      <c r="P2269" s="3">
        <f>YEAR(Table3[[#This Row],[DATE]])</f>
        <v>2027</v>
      </c>
    </row>
    <row r="2270" spans="1:16" x14ac:dyDescent="0.3">
      <c r="A2270" s="6">
        <v>46465</v>
      </c>
      <c r="B2270" s="7" t="s">
        <v>1223</v>
      </c>
      <c r="C2270" s="9">
        <f t="shared" ca="1" si="70"/>
        <v>14</v>
      </c>
      <c r="D2270" s="9" t="s">
        <v>2116</v>
      </c>
      <c r="E2270" s="9" t="s">
        <v>2116</v>
      </c>
      <c r="F2270" s="10">
        <f t="shared" ca="1" si="71"/>
        <v>5.7868524349756492E-2</v>
      </c>
      <c r="G2270" s="3" t="str">
        <f>VLOOKUP(Table3[[#This Row],[PRODUCT ID]],Table1[[PRODUCT]:[SELLING PRICE]],1,FALSE)</f>
        <v>Product171</v>
      </c>
      <c r="H2270" s="3" t="str">
        <f>VLOOKUP(Table3[[#This Row],[PRODUCT ID]],Table1[[PRODUCT]:[SELLING PRICE]],2,FALSE)</f>
        <v>Category3</v>
      </c>
      <c r="I2270" s="3" t="str">
        <f>VLOOKUP(Table3[[#This Row],[PRODUCT ID]],Table1[[PRODUCT]:[SELLING PRICE]],3,FALSE)</f>
        <v>Ft</v>
      </c>
      <c r="J2270" s="16">
        <f ca="1">VLOOKUP(Table3[[#This Row],[PRODUCT ID]],Table1[[PRODUCT]:[SELLING PRICE]],4,FALSE)</f>
        <v>118</v>
      </c>
      <c r="K2270" s="16">
        <f ca="1">VLOOKUP(Table3[[#This Row],[PRODUCT ID]],Table1[[PRODUCT]:[SELLING PRICE]],5,FALSE)</f>
        <v>73.097675210316552</v>
      </c>
      <c r="L2270" s="16">
        <f ca="1">J2270*Table3[[#This Row],[QUANTITY]]</f>
        <v>1652</v>
      </c>
      <c r="M2270" s="16">
        <f ca="1">K2270*Table3[[#This Row],[QUANTITY]]*(1-Table3[[#This Row],[DISCOUNT %]])</f>
        <v>964.14668857496861</v>
      </c>
      <c r="N2270" s="3">
        <f>DAY(Table3[[#This Row],[DATE]])</f>
        <v>19</v>
      </c>
      <c r="O2270" s="3" t="str">
        <f>TEXT(Table3[[#This Row],[DATE]],"mmm")</f>
        <v>Mar</v>
      </c>
      <c r="P2270" s="3">
        <f>YEAR(Table3[[#This Row],[DATE]])</f>
        <v>2027</v>
      </c>
    </row>
    <row r="2271" spans="1:16" x14ac:dyDescent="0.3">
      <c r="A2271" s="6">
        <v>46466</v>
      </c>
      <c r="B2271" s="7" t="s">
        <v>1224</v>
      </c>
      <c r="C2271" s="9">
        <f t="shared" ca="1" si="70"/>
        <v>14</v>
      </c>
      <c r="D2271" s="9" t="s">
        <v>2116</v>
      </c>
      <c r="E2271" s="9" t="s">
        <v>2116</v>
      </c>
      <c r="F2271" s="10">
        <f t="shared" ca="1" si="71"/>
        <v>1.1504411304916196E-3</v>
      </c>
      <c r="G2271" s="3" t="str">
        <f>VLOOKUP(Table3[[#This Row],[PRODUCT ID]],Table1[[PRODUCT]:[SELLING PRICE]],1,FALSE)</f>
        <v>Product172</v>
      </c>
      <c r="H2271" s="3" t="str">
        <f>VLOOKUP(Table3[[#This Row],[PRODUCT ID]],Table1[[PRODUCT]:[SELLING PRICE]],2,FALSE)</f>
        <v>Category4</v>
      </c>
      <c r="I2271" s="3" t="str">
        <f>VLOOKUP(Table3[[#This Row],[PRODUCT ID]],Table1[[PRODUCT]:[SELLING PRICE]],3,FALSE)</f>
        <v>Kg</v>
      </c>
      <c r="J2271" s="16">
        <f ca="1">VLOOKUP(Table3[[#This Row],[PRODUCT ID]],Table1[[PRODUCT]:[SELLING PRICE]],4,FALSE)</f>
        <v>82</v>
      </c>
      <c r="K2271" s="16">
        <f ca="1">VLOOKUP(Table3[[#This Row],[PRODUCT ID]],Table1[[PRODUCT]:[SELLING PRICE]],5,FALSE)</f>
        <v>221.2507186574982</v>
      </c>
      <c r="L2271" s="16">
        <f ca="1">J2271*Table3[[#This Row],[QUANTITY]]</f>
        <v>1148</v>
      </c>
      <c r="M2271" s="16">
        <f ca="1">K2271*Table3[[#This Row],[QUANTITY]]*(1-Table3[[#This Row],[DISCOUNT %]])</f>
        <v>3093.9465582284524</v>
      </c>
      <c r="N2271" s="3">
        <f>DAY(Table3[[#This Row],[DATE]])</f>
        <v>20</v>
      </c>
      <c r="O2271" s="3" t="str">
        <f>TEXT(Table3[[#This Row],[DATE]],"mmm")</f>
        <v>Mar</v>
      </c>
      <c r="P2271" s="3">
        <f>YEAR(Table3[[#This Row],[DATE]])</f>
        <v>2027</v>
      </c>
    </row>
    <row r="2272" spans="1:16" x14ac:dyDescent="0.3">
      <c r="A2272" s="6">
        <v>46467</v>
      </c>
      <c r="B2272" s="7" t="s">
        <v>1225</v>
      </c>
      <c r="C2272" s="9">
        <f t="shared" ca="1" si="70"/>
        <v>7</v>
      </c>
      <c r="D2272" s="9" t="s">
        <v>2116</v>
      </c>
      <c r="E2272" s="9" t="s">
        <v>2118</v>
      </c>
      <c r="F2272" s="10">
        <f t="shared" ca="1" si="71"/>
        <v>1.57134981157826E-3</v>
      </c>
      <c r="G2272" s="3" t="str">
        <f>VLOOKUP(Table3[[#This Row],[PRODUCT ID]],Table1[[PRODUCT]:[SELLING PRICE]],1,FALSE)</f>
        <v>Product173</v>
      </c>
      <c r="H2272" s="3" t="str">
        <f>VLOOKUP(Table3[[#This Row],[PRODUCT ID]],Table1[[PRODUCT]:[SELLING PRICE]],2,FALSE)</f>
        <v>Category5</v>
      </c>
      <c r="I2272" s="3" t="str">
        <f>VLOOKUP(Table3[[#This Row],[PRODUCT ID]],Table1[[PRODUCT]:[SELLING PRICE]],3,FALSE)</f>
        <v>No</v>
      </c>
      <c r="J2272" s="16">
        <f ca="1">VLOOKUP(Table3[[#This Row],[PRODUCT ID]],Table1[[PRODUCT]:[SELLING PRICE]],4,FALSE)</f>
        <v>5</v>
      </c>
      <c r="K2272" s="16">
        <f ca="1">VLOOKUP(Table3[[#This Row],[PRODUCT ID]],Table1[[PRODUCT]:[SELLING PRICE]],5,FALSE)</f>
        <v>116.2095330301651</v>
      </c>
      <c r="L2272" s="16">
        <f ca="1">J2272*Table3[[#This Row],[QUANTITY]]</f>
        <v>35</v>
      </c>
      <c r="M2272" s="16">
        <f ca="1">K2272*Table3[[#This Row],[QUANTITY]]*(1-Table3[[#This Row],[DISCOUNT %]])</f>
        <v>812.18849041634201</v>
      </c>
      <c r="N2272" s="3">
        <f>DAY(Table3[[#This Row],[DATE]])</f>
        <v>21</v>
      </c>
      <c r="O2272" s="3" t="str">
        <f>TEXT(Table3[[#This Row],[DATE]],"mmm")</f>
        <v>Mar</v>
      </c>
      <c r="P2272" s="3">
        <f>YEAR(Table3[[#This Row],[DATE]])</f>
        <v>2027</v>
      </c>
    </row>
    <row r="2273" spans="1:16" x14ac:dyDescent="0.3">
      <c r="A2273" s="6">
        <v>46468</v>
      </c>
      <c r="B2273" s="7" t="s">
        <v>1226</v>
      </c>
      <c r="C2273" s="9">
        <f t="shared" ca="1" si="70"/>
        <v>4</v>
      </c>
      <c r="D2273" s="9" t="s">
        <v>2116</v>
      </c>
      <c r="E2273" s="9" t="s">
        <v>2118</v>
      </c>
      <c r="F2273" s="10">
        <f t="shared" ca="1" si="71"/>
        <v>6.3345691488946851E-2</v>
      </c>
      <c r="G2273" s="3" t="str">
        <f>VLOOKUP(Table3[[#This Row],[PRODUCT ID]],Table1[[PRODUCT]:[SELLING PRICE]],1,FALSE)</f>
        <v>Product174</v>
      </c>
      <c r="H2273" s="3" t="str">
        <f>VLOOKUP(Table3[[#This Row],[PRODUCT ID]],Table1[[PRODUCT]:[SELLING PRICE]],2,FALSE)</f>
        <v>Category1</v>
      </c>
      <c r="I2273" s="3" t="str">
        <f>VLOOKUP(Table3[[#This Row],[PRODUCT ID]],Table1[[PRODUCT]:[SELLING PRICE]],3,FALSE)</f>
        <v>No</v>
      </c>
      <c r="J2273" s="16">
        <f ca="1">VLOOKUP(Table3[[#This Row],[PRODUCT ID]],Table1[[PRODUCT]:[SELLING PRICE]],4,FALSE)</f>
        <v>97</v>
      </c>
      <c r="K2273" s="16">
        <f ca="1">VLOOKUP(Table3[[#This Row],[PRODUCT ID]],Table1[[PRODUCT]:[SELLING PRICE]],5,FALSE)</f>
        <v>245.48579335218037</v>
      </c>
      <c r="L2273" s="16">
        <f ca="1">J2273*Table3[[#This Row],[QUANTITY]]</f>
        <v>388</v>
      </c>
      <c r="M2273" s="16">
        <f ca="1">K2273*Table3[[#This Row],[QUANTITY]]*(1-Table3[[#This Row],[DISCOUNT %]])</f>
        <v>919.74130408629514</v>
      </c>
      <c r="N2273" s="3">
        <f>DAY(Table3[[#This Row],[DATE]])</f>
        <v>22</v>
      </c>
      <c r="O2273" s="3" t="str">
        <f>TEXT(Table3[[#This Row],[DATE]],"mmm")</f>
        <v>Mar</v>
      </c>
      <c r="P2273" s="3">
        <f>YEAR(Table3[[#This Row],[DATE]])</f>
        <v>2027</v>
      </c>
    </row>
    <row r="2274" spans="1:16" x14ac:dyDescent="0.3">
      <c r="A2274" s="6">
        <v>46469</v>
      </c>
      <c r="B2274" s="7" t="s">
        <v>1227</v>
      </c>
      <c r="C2274" s="9">
        <f t="shared" ca="1" si="70"/>
        <v>12</v>
      </c>
      <c r="D2274" s="9" t="s">
        <v>2115</v>
      </c>
      <c r="E2274" s="9" t="s">
        <v>2116</v>
      </c>
      <c r="F2274" s="10">
        <f t="shared" ca="1" si="71"/>
        <v>5.1950031660915101E-2</v>
      </c>
      <c r="G2274" s="3" t="str">
        <f>VLOOKUP(Table3[[#This Row],[PRODUCT ID]],Table1[[PRODUCT]:[SELLING PRICE]],1,FALSE)</f>
        <v>Product175</v>
      </c>
      <c r="H2274" s="3" t="str">
        <f>VLOOKUP(Table3[[#This Row],[PRODUCT ID]],Table1[[PRODUCT]:[SELLING PRICE]],2,FALSE)</f>
        <v>Category2</v>
      </c>
      <c r="I2274" s="3" t="str">
        <f>VLOOKUP(Table3[[#This Row],[PRODUCT ID]],Table1[[PRODUCT]:[SELLING PRICE]],3,FALSE)</f>
        <v>Ft</v>
      </c>
      <c r="J2274" s="16">
        <f ca="1">VLOOKUP(Table3[[#This Row],[PRODUCT ID]],Table1[[PRODUCT]:[SELLING PRICE]],4,FALSE)</f>
        <v>17</v>
      </c>
      <c r="K2274" s="16">
        <f ca="1">VLOOKUP(Table3[[#This Row],[PRODUCT ID]],Table1[[PRODUCT]:[SELLING PRICE]],5,FALSE)</f>
        <v>89.891246705317059</v>
      </c>
      <c r="L2274" s="16">
        <f ca="1">J2274*Table3[[#This Row],[QUANTITY]]</f>
        <v>204</v>
      </c>
      <c r="M2274" s="16">
        <f ca="1">K2274*Table3[[#This Row],[QUANTITY]]*(1-Table3[[#This Row],[DISCOUNT %]])</f>
        <v>1022.6567231152407</v>
      </c>
      <c r="N2274" s="3">
        <f>DAY(Table3[[#This Row],[DATE]])</f>
        <v>23</v>
      </c>
      <c r="O2274" s="3" t="str">
        <f>TEXT(Table3[[#This Row],[DATE]],"mmm")</f>
        <v>Mar</v>
      </c>
      <c r="P2274" s="3">
        <f>YEAR(Table3[[#This Row],[DATE]])</f>
        <v>2027</v>
      </c>
    </row>
    <row r="2275" spans="1:16" x14ac:dyDescent="0.3">
      <c r="A2275" s="6">
        <v>46470</v>
      </c>
      <c r="B2275" s="7" t="s">
        <v>1228</v>
      </c>
      <c r="C2275" s="9">
        <f t="shared" ca="1" si="70"/>
        <v>3</v>
      </c>
      <c r="D2275" s="9" t="s">
        <v>2116</v>
      </c>
      <c r="E2275" s="9" t="s">
        <v>2116</v>
      </c>
      <c r="F2275" s="10">
        <f t="shared" ca="1" si="71"/>
        <v>6.5452047348392425E-2</v>
      </c>
      <c r="G2275" s="3" t="str">
        <f>VLOOKUP(Table3[[#This Row],[PRODUCT ID]],Table1[[PRODUCT]:[SELLING PRICE]],1,FALSE)</f>
        <v>Product176</v>
      </c>
      <c r="H2275" s="3" t="str">
        <f>VLOOKUP(Table3[[#This Row],[PRODUCT ID]],Table1[[PRODUCT]:[SELLING PRICE]],2,FALSE)</f>
        <v>Category3</v>
      </c>
      <c r="I2275" s="3" t="str">
        <f>VLOOKUP(Table3[[#This Row],[PRODUCT ID]],Table1[[PRODUCT]:[SELLING PRICE]],3,FALSE)</f>
        <v>No</v>
      </c>
      <c r="J2275" s="16">
        <f ca="1">VLOOKUP(Table3[[#This Row],[PRODUCT ID]],Table1[[PRODUCT]:[SELLING PRICE]],4,FALSE)</f>
        <v>154</v>
      </c>
      <c r="K2275" s="16">
        <f ca="1">VLOOKUP(Table3[[#This Row],[PRODUCT ID]],Table1[[PRODUCT]:[SELLING PRICE]],5,FALSE)</f>
        <v>257.82819577091556</v>
      </c>
      <c r="L2275" s="16">
        <f ca="1">J2275*Table3[[#This Row],[QUANTITY]]</f>
        <v>462</v>
      </c>
      <c r="M2275" s="16">
        <f ca="1">K2275*Table3[[#This Row],[QUANTITY]]*(1-Table3[[#This Row],[DISCOUNT %]])</f>
        <v>722.85843748070113</v>
      </c>
      <c r="N2275" s="3">
        <f>DAY(Table3[[#This Row],[DATE]])</f>
        <v>24</v>
      </c>
      <c r="O2275" s="3" t="str">
        <f>TEXT(Table3[[#This Row],[DATE]],"mmm")</f>
        <v>Mar</v>
      </c>
      <c r="P2275" s="3">
        <f>YEAR(Table3[[#This Row],[DATE]])</f>
        <v>2027</v>
      </c>
    </row>
    <row r="2276" spans="1:16" x14ac:dyDescent="0.3">
      <c r="A2276" s="6">
        <v>46471</v>
      </c>
      <c r="B2276" s="7" t="s">
        <v>1229</v>
      </c>
      <c r="C2276" s="9">
        <f t="shared" ca="1" si="70"/>
        <v>13</v>
      </c>
      <c r="D2276" s="9" t="s">
        <v>2117</v>
      </c>
      <c r="E2276" s="9" t="s">
        <v>2116</v>
      </c>
      <c r="F2276" s="10">
        <f t="shared" ca="1" si="71"/>
        <v>7.1199084023523998E-2</v>
      </c>
      <c r="G2276" s="3" t="str">
        <f>VLOOKUP(Table3[[#This Row],[PRODUCT ID]],Table1[[PRODUCT]:[SELLING PRICE]],1,FALSE)</f>
        <v>Product177</v>
      </c>
      <c r="H2276" s="3" t="str">
        <f>VLOOKUP(Table3[[#This Row],[PRODUCT ID]],Table1[[PRODUCT]:[SELLING PRICE]],2,FALSE)</f>
        <v>Category4</v>
      </c>
      <c r="I2276" s="3" t="str">
        <f>VLOOKUP(Table3[[#This Row],[PRODUCT ID]],Table1[[PRODUCT]:[SELLING PRICE]],3,FALSE)</f>
        <v>Kg</v>
      </c>
      <c r="J2276" s="16">
        <f ca="1">VLOOKUP(Table3[[#This Row],[PRODUCT ID]],Table1[[PRODUCT]:[SELLING PRICE]],4,FALSE)</f>
        <v>176</v>
      </c>
      <c r="K2276" s="16">
        <f ca="1">VLOOKUP(Table3[[#This Row],[PRODUCT ID]],Table1[[PRODUCT]:[SELLING PRICE]],5,FALSE)</f>
        <v>256.88842729521195</v>
      </c>
      <c r="L2276" s="16">
        <f ca="1">J2276*Table3[[#This Row],[QUANTITY]]</f>
        <v>2288</v>
      </c>
      <c r="M2276" s="16">
        <f ca="1">K2276*Table3[[#This Row],[QUANTITY]]*(1-Table3[[#This Row],[DISCOUNT %]])</f>
        <v>3101.7766854821398</v>
      </c>
      <c r="N2276" s="3">
        <f>DAY(Table3[[#This Row],[DATE]])</f>
        <v>25</v>
      </c>
      <c r="O2276" s="3" t="str">
        <f>TEXT(Table3[[#This Row],[DATE]],"mmm")</f>
        <v>Mar</v>
      </c>
      <c r="P2276" s="3">
        <f>YEAR(Table3[[#This Row],[DATE]])</f>
        <v>2027</v>
      </c>
    </row>
    <row r="2277" spans="1:16" x14ac:dyDescent="0.3">
      <c r="A2277" s="6">
        <v>46472</v>
      </c>
      <c r="B2277" s="7" t="s">
        <v>1230</v>
      </c>
      <c r="C2277" s="9">
        <f t="shared" ca="1" si="70"/>
        <v>5</v>
      </c>
      <c r="D2277" s="9" t="s">
        <v>2115</v>
      </c>
      <c r="E2277" s="9" t="s">
        <v>2116</v>
      </c>
      <c r="F2277" s="10">
        <f t="shared" ca="1" si="71"/>
        <v>6.4750305952850681E-2</v>
      </c>
      <c r="G2277" s="3" t="str">
        <f>VLOOKUP(Table3[[#This Row],[PRODUCT ID]],Table1[[PRODUCT]:[SELLING PRICE]],1,FALSE)</f>
        <v>Product178</v>
      </c>
      <c r="H2277" s="3" t="str">
        <f>VLOOKUP(Table3[[#This Row],[PRODUCT ID]],Table1[[PRODUCT]:[SELLING PRICE]],2,FALSE)</f>
        <v>Category5</v>
      </c>
      <c r="I2277" s="3" t="str">
        <f>VLOOKUP(Table3[[#This Row],[PRODUCT ID]],Table1[[PRODUCT]:[SELLING PRICE]],3,FALSE)</f>
        <v>Kg</v>
      </c>
      <c r="J2277" s="16">
        <f ca="1">VLOOKUP(Table3[[#This Row],[PRODUCT ID]],Table1[[PRODUCT]:[SELLING PRICE]],4,FALSE)</f>
        <v>228</v>
      </c>
      <c r="K2277" s="16">
        <f ca="1">VLOOKUP(Table3[[#This Row],[PRODUCT ID]],Table1[[PRODUCT]:[SELLING PRICE]],5,FALSE)</f>
        <v>299.23177214207016</v>
      </c>
      <c r="L2277" s="16">
        <f ca="1">J2277*Table3[[#This Row],[QUANTITY]]</f>
        <v>1140</v>
      </c>
      <c r="M2277" s="16">
        <f ca="1">K2277*Table3[[#This Row],[QUANTITY]]*(1-Table3[[#This Row],[DISCOUNT %]])</f>
        <v>1399.2821167252871</v>
      </c>
      <c r="N2277" s="3">
        <f>DAY(Table3[[#This Row],[DATE]])</f>
        <v>26</v>
      </c>
      <c r="O2277" s="3" t="str">
        <f>TEXT(Table3[[#This Row],[DATE]],"mmm")</f>
        <v>Mar</v>
      </c>
      <c r="P2277" s="3">
        <f>YEAR(Table3[[#This Row],[DATE]])</f>
        <v>2027</v>
      </c>
    </row>
    <row r="2278" spans="1:16" x14ac:dyDescent="0.3">
      <c r="A2278" s="6">
        <v>46473</v>
      </c>
      <c r="B2278" s="7" t="s">
        <v>1231</v>
      </c>
      <c r="C2278" s="9">
        <f t="shared" ca="1" si="70"/>
        <v>2</v>
      </c>
      <c r="D2278" s="9" t="s">
        <v>2115</v>
      </c>
      <c r="E2278" s="9" t="s">
        <v>2118</v>
      </c>
      <c r="F2278" s="10">
        <f t="shared" ca="1" si="71"/>
        <v>7.8852132042772638E-4</v>
      </c>
      <c r="G2278" s="3" t="str">
        <f>VLOOKUP(Table3[[#This Row],[PRODUCT ID]],Table1[[PRODUCT]:[SELLING PRICE]],1,FALSE)</f>
        <v>Product179</v>
      </c>
      <c r="H2278" s="3" t="str">
        <f>VLOOKUP(Table3[[#This Row],[PRODUCT ID]],Table1[[PRODUCT]:[SELLING PRICE]],2,FALSE)</f>
        <v>Category1</v>
      </c>
      <c r="I2278" s="3" t="str">
        <f>VLOOKUP(Table3[[#This Row],[PRODUCT ID]],Table1[[PRODUCT]:[SELLING PRICE]],3,FALSE)</f>
        <v>Lt</v>
      </c>
      <c r="J2278" s="16">
        <f ca="1">VLOOKUP(Table3[[#This Row],[PRODUCT ID]],Table1[[PRODUCT]:[SELLING PRICE]],4,FALSE)</f>
        <v>71</v>
      </c>
      <c r="K2278" s="16">
        <f ca="1">VLOOKUP(Table3[[#This Row],[PRODUCT ID]],Table1[[PRODUCT]:[SELLING PRICE]],5,FALSE)</f>
        <v>35.145332515530171</v>
      </c>
      <c r="L2278" s="16">
        <f ca="1">J2278*Table3[[#This Row],[QUANTITY]]</f>
        <v>142</v>
      </c>
      <c r="M2278" s="16">
        <f ca="1">K2278*Table3[[#This Row],[QUANTITY]]*(1-Table3[[#This Row],[DISCOUNT %]])</f>
        <v>70.235239343056307</v>
      </c>
      <c r="N2278" s="3">
        <f>DAY(Table3[[#This Row],[DATE]])</f>
        <v>27</v>
      </c>
      <c r="O2278" s="3" t="str">
        <f>TEXT(Table3[[#This Row],[DATE]],"mmm")</f>
        <v>Mar</v>
      </c>
      <c r="P2278" s="3">
        <f>YEAR(Table3[[#This Row],[DATE]])</f>
        <v>2027</v>
      </c>
    </row>
    <row r="2279" spans="1:16" x14ac:dyDescent="0.3">
      <c r="A2279" s="6">
        <v>46474</v>
      </c>
      <c r="B2279" s="7" t="s">
        <v>1232</v>
      </c>
      <c r="C2279" s="9">
        <f t="shared" ca="1" si="70"/>
        <v>14</v>
      </c>
      <c r="D2279" s="9" t="s">
        <v>2115</v>
      </c>
      <c r="E2279" s="9" t="s">
        <v>2116</v>
      </c>
      <c r="F2279" s="10">
        <f t="shared" ca="1" si="71"/>
        <v>4.6669156819841184E-2</v>
      </c>
      <c r="G2279" s="3" t="str">
        <f>VLOOKUP(Table3[[#This Row],[PRODUCT ID]],Table1[[PRODUCT]:[SELLING PRICE]],1,FALSE)</f>
        <v>Product180</v>
      </c>
      <c r="H2279" s="3" t="str">
        <f>VLOOKUP(Table3[[#This Row],[PRODUCT ID]],Table1[[PRODUCT]:[SELLING PRICE]],2,FALSE)</f>
        <v>Category2</v>
      </c>
      <c r="I2279" s="3" t="str">
        <f>VLOOKUP(Table3[[#This Row],[PRODUCT ID]],Table1[[PRODUCT]:[SELLING PRICE]],3,FALSE)</f>
        <v>Kg</v>
      </c>
      <c r="J2279" s="16">
        <f ca="1">VLOOKUP(Table3[[#This Row],[PRODUCT ID]],Table1[[PRODUCT]:[SELLING PRICE]],4,FALSE)</f>
        <v>24</v>
      </c>
      <c r="K2279" s="16">
        <f ca="1">VLOOKUP(Table3[[#This Row],[PRODUCT ID]],Table1[[PRODUCT]:[SELLING PRICE]],5,FALSE)</f>
        <v>145.85833158876653</v>
      </c>
      <c r="L2279" s="16">
        <f ca="1">J2279*Table3[[#This Row],[QUANTITY]]</f>
        <v>336</v>
      </c>
      <c r="M2279" s="16">
        <f ca="1">K2279*Table3[[#This Row],[QUANTITY]]*(1-Table3[[#This Row],[DISCOUNT %]])</f>
        <v>1946.7174473371799</v>
      </c>
      <c r="N2279" s="3">
        <f>DAY(Table3[[#This Row],[DATE]])</f>
        <v>28</v>
      </c>
      <c r="O2279" s="3" t="str">
        <f>TEXT(Table3[[#This Row],[DATE]],"mmm")</f>
        <v>Mar</v>
      </c>
      <c r="P2279" s="3">
        <f>YEAR(Table3[[#This Row],[DATE]])</f>
        <v>2027</v>
      </c>
    </row>
    <row r="2280" spans="1:16" x14ac:dyDescent="0.3">
      <c r="A2280" s="6">
        <v>46475</v>
      </c>
      <c r="B2280" s="7" t="s">
        <v>1233</v>
      </c>
      <c r="C2280" s="9">
        <f t="shared" ca="1" si="70"/>
        <v>13</v>
      </c>
      <c r="D2280" s="9" t="s">
        <v>2116</v>
      </c>
      <c r="E2280" s="9" t="s">
        <v>2116</v>
      </c>
      <c r="F2280" s="10">
        <f t="shared" ca="1" si="71"/>
        <v>6.9700220123578129E-3</v>
      </c>
      <c r="G2280" s="3" t="str">
        <f>VLOOKUP(Table3[[#This Row],[PRODUCT ID]],Table1[[PRODUCT]:[SELLING PRICE]],1,FALSE)</f>
        <v>Product181</v>
      </c>
      <c r="H2280" s="3" t="str">
        <f>VLOOKUP(Table3[[#This Row],[PRODUCT ID]],Table1[[PRODUCT]:[SELLING PRICE]],2,FALSE)</f>
        <v>Category3</v>
      </c>
      <c r="I2280" s="3" t="str">
        <f>VLOOKUP(Table3[[#This Row],[PRODUCT ID]],Table1[[PRODUCT]:[SELLING PRICE]],3,FALSE)</f>
        <v>Lt</v>
      </c>
      <c r="J2280" s="16">
        <f ca="1">VLOOKUP(Table3[[#This Row],[PRODUCT ID]],Table1[[PRODUCT]:[SELLING PRICE]],4,FALSE)</f>
        <v>151</v>
      </c>
      <c r="K2280" s="16">
        <f ca="1">VLOOKUP(Table3[[#This Row],[PRODUCT ID]],Table1[[PRODUCT]:[SELLING PRICE]],5,FALSE)</f>
        <v>283.1047636192576</v>
      </c>
      <c r="L2280" s="16">
        <f ca="1">J2280*Table3[[#This Row],[QUANTITY]]</f>
        <v>1963</v>
      </c>
      <c r="M2280" s="16">
        <f ca="1">K2280*Table3[[#This Row],[QUANTITY]]*(1-Table3[[#This Row],[DISCOUNT %]])</f>
        <v>3654.709723405364</v>
      </c>
      <c r="N2280" s="3">
        <f>DAY(Table3[[#This Row],[DATE]])</f>
        <v>29</v>
      </c>
      <c r="O2280" s="3" t="str">
        <f>TEXT(Table3[[#This Row],[DATE]],"mmm")</f>
        <v>Mar</v>
      </c>
      <c r="P2280" s="3">
        <f>YEAR(Table3[[#This Row],[DATE]])</f>
        <v>2027</v>
      </c>
    </row>
    <row r="2281" spans="1:16" x14ac:dyDescent="0.3">
      <c r="A2281" s="6">
        <v>46476</v>
      </c>
      <c r="B2281" s="7" t="s">
        <v>1234</v>
      </c>
      <c r="C2281" s="9">
        <f t="shared" ca="1" si="70"/>
        <v>6</v>
      </c>
      <c r="D2281" s="9" t="s">
        <v>2116</v>
      </c>
      <c r="E2281" s="9" t="s">
        <v>2116</v>
      </c>
      <c r="F2281" s="10">
        <f t="shared" ca="1" si="71"/>
        <v>6.1004606307225109E-2</v>
      </c>
      <c r="G2281" s="3" t="str">
        <f>VLOOKUP(Table3[[#This Row],[PRODUCT ID]],Table1[[PRODUCT]:[SELLING PRICE]],1,FALSE)</f>
        <v>Product182</v>
      </c>
      <c r="H2281" s="3" t="str">
        <f>VLOOKUP(Table3[[#This Row],[PRODUCT ID]],Table1[[PRODUCT]:[SELLING PRICE]],2,FALSE)</f>
        <v>Category4</v>
      </c>
      <c r="I2281" s="3" t="str">
        <f>VLOOKUP(Table3[[#This Row],[PRODUCT ID]],Table1[[PRODUCT]:[SELLING PRICE]],3,FALSE)</f>
        <v>Ft</v>
      </c>
      <c r="J2281" s="16">
        <f ca="1">VLOOKUP(Table3[[#This Row],[PRODUCT ID]],Table1[[PRODUCT]:[SELLING PRICE]],4,FALSE)</f>
        <v>177</v>
      </c>
      <c r="K2281" s="16">
        <f ca="1">VLOOKUP(Table3[[#This Row],[PRODUCT ID]],Table1[[PRODUCT]:[SELLING PRICE]],5,FALSE)</f>
        <v>43.403148475082766</v>
      </c>
      <c r="L2281" s="16">
        <f ca="1">J2281*Table3[[#This Row],[QUANTITY]]</f>
        <v>1062</v>
      </c>
      <c r="M2281" s="16">
        <f ca="1">K2281*Table3[[#This Row],[QUANTITY]]*(1-Table3[[#This Row],[DISCOUNT %]])</f>
        <v>244.53213893919784</v>
      </c>
      <c r="N2281" s="3">
        <f>DAY(Table3[[#This Row],[DATE]])</f>
        <v>30</v>
      </c>
      <c r="O2281" s="3" t="str">
        <f>TEXT(Table3[[#This Row],[DATE]],"mmm")</f>
        <v>Mar</v>
      </c>
      <c r="P2281" s="3">
        <f>YEAR(Table3[[#This Row],[DATE]])</f>
        <v>2027</v>
      </c>
    </row>
    <row r="2282" spans="1:16" x14ac:dyDescent="0.3">
      <c r="A2282" s="6">
        <v>46477</v>
      </c>
      <c r="B2282" s="7" t="s">
        <v>1235</v>
      </c>
      <c r="C2282" s="9">
        <f t="shared" ca="1" si="70"/>
        <v>2</v>
      </c>
      <c r="D2282" s="9" t="s">
        <v>2116</v>
      </c>
      <c r="E2282" s="9" t="s">
        <v>2116</v>
      </c>
      <c r="F2282" s="10">
        <f t="shared" ca="1" si="71"/>
        <v>3.4098679754634896E-2</v>
      </c>
      <c r="G2282" s="3" t="str">
        <f>VLOOKUP(Table3[[#This Row],[PRODUCT ID]],Table1[[PRODUCT]:[SELLING PRICE]],1,FALSE)</f>
        <v>Product183</v>
      </c>
      <c r="H2282" s="3" t="str">
        <f>VLOOKUP(Table3[[#This Row],[PRODUCT ID]],Table1[[PRODUCT]:[SELLING PRICE]],2,FALSE)</f>
        <v>Category5</v>
      </c>
      <c r="I2282" s="3" t="str">
        <f>VLOOKUP(Table3[[#This Row],[PRODUCT ID]],Table1[[PRODUCT]:[SELLING PRICE]],3,FALSE)</f>
        <v>Kg</v>
      </c>
      <c r="J2282" s="16">
        <f ca="1">VLOOKUP(Table3[[#This Row],[PRODUCT ID]],Table1[[PRODUCT]:[SELLING PRICE]],4,FALSE)</f>
        <v>26</v>
      </c>
      <c r="K2282" s="16">
        <f ca="1">VLOOKUP(Table3[[#This Row],[PRODUCT ID]],Table1[[PRODUCT]:[SELLING PRICE]],5,FALSE)</f>
        <v>131.12692400111672</v>
      </c>
      <c r="L2282" s="16">
        <f ca="1">J2282*Table3[[#This Row],[QUANTITY]]</f>
        <v>52</v>
      </c>
      <c r="M2282" s="16">
        <f ca="1">K2282*Table3[[#This Row],[QUANTITY]]*(1-Table3[[#This Row],[DISCOUNT %]])</f>
        <v>253.31133802478459</v>
      </c>
      <c r="N2282" s="3">
        <f>DAY(Table3[[#This Row],[DATE]])</f>
        <v>31</v>
      </c>
      <c r="O2282" s="3" t="str">
        <f>TEXT(Table3[[#This Row],[DATE]],"mmm")</f>
        <v>Mar</v>
      </c>
      <c r="P2282" s="3">
        <f>YEAR(Table3[[#This Row],[DATE]])</f>
        <v>2027</v>
      </c>
    </row>
    <row r="2283" spans="1:16" x14ac:dyDescent="0.3">
      <c r="A2283" s="6">
        <v>46478</v>
      </c>
      <c r="B2283" s="7" t="s">
        <v>1236</v>
      </c>
      <c r="C2283" s="9">
        <f t="shared" ca="1" si="70"/>
        <v>8</v>
      </c>
      <c r="D2283" s="9" t="s">
        <v>2115</v>
      </c>
      <c r="E2283" s="9" t="s">
        <v>2116</v>
      </c>
      <c r="F2283" s="10">
        <f t="shared" ca="1" si="71"/>
        <v>9.0715064222235409E-3</v>
      </c>
      <c r="G2283" s="3" t="str">
        <f>VLOOKUP(Table3[[#This Row],[PRODUCT ID]],Table1[[PRODUCT]:[SELLING PRICE]],1,FALSE)</f>
        <v>Product184</v>
      </c>
      <c r="H2283" s="3" t="str">
        <f>VLOOKUP(Table3[[#This Row],[PRODUCT ID]],Table1[[PRODUCT]:[SELLING PRICE]],2,FALSE)</f>
        <v>Category1</v>
      </c>
      <c r="I2283" s="3" t="str">
        <f>VLOOKUP(Table3[[#This Row],[PRODUCT ID]],Table1[[PRODUCT]:[SELLING PRICE]],3,FALSE)</f>
        <v>No</v>
      </c>
      <c r="J2283" s="16">
        <f ca="1">VLOOKUP(Table3[[#This Row],[PRODUCT ID]],Table1[[PRODUCT]:[SELLING PRICE]],4,FALSE)</f>
        <v>113</v>
      </c>
      <c r="K2283" s="16">
        <f ca="1">VLOOKUP(Table3[[#This Row],[PRODUCT ID]],Table1[[PRODUCT]:[SELLING PRICE]],5,FALSE)</f>
        <v>77.10426035332361</v>
      </c>
      <c r="L2283" s="16">
        <f ca="1">J2283*Table3[[#This Row],[QUANTITY]]</f>
        <v>904</v>
      </c>
      <c r="M2283" s="16">
        <f ca="1">K2283*Table3[[#This Row],[QUANTITY]]*(1-Table3[[#This Row],[DISCOUNT %]])</f>
        <v>611.23846848278106</v>
      </c>
      <c r="N2283" s="3">
        <f>DAY(Table3[[#This Row],[DATE]])</f>
        <v>1</v>
      </c>
      <c r="O2283" s="3" t="str">
        <f>TEXT(Table3[[#This Row],[DATE]],"mmm")</f>
        <v>Apr</v>
      </c>
      <c r="P2283" s="3">
        <f>YEAR(Table3[[#This Row],[DATE]])</f>
        <v>2027</v>
      </c>
    </row>
    <row r="2284" spans="1:16" x14ac:dyDescent="0.3">
      <c r="A2284" s="6">
        <v>46479</v>
      </c>
      <c r="B2284" s="7" t="s">
        <v>1237</v>
      </c>
      <c r="C2284" s="9">
        <f t="shared" ca="1" si="70"/>
        <v>7</v>
      </c>
      <c r="D2284" s="9" t="s">
        <v>2117</v>
      </c>
      <c r="E2284" s="9" t="s">
        <v>2118</v>
      </c>
      <c r="F2284" s="10">
        <f t="shared" ca="1" si="71"/>
        <v>8.5581889792395453E-4</v>
      </c>
      <c r="G2284" s="3" t="str">
        <f>VLOOKUP(Table3[[#This Row],[PRODUCT ID]],Table1[[PRODUCT]:[SELLING PRICE]],1,FALSE)</f>
        <v>Product185</v>
      </c>
      <c r="H2284" s="3" t="str">
        <f>VLOOKUP(Table3[[#This Row],[PRODUCT ID]],Table1[[PRODUCT]:[SELLING PRICE]],2,FALSE)</f>
        <v>Category2</v>
      </c>
      <c r="I2284" s="3" t="str">
        <f>VLOOKUP(Table3[[#This Row],[PRODUCT ID]],Table1[[PRODUCT]:[SELLING PRICE]],3,FALSE)</f>
        <v>No</v>
      </c>
      <c r="J2284" s="16">
        <f ca="1">VLOOKUP(Table3[[#This Row],[PRODUCT ID]],Table1[[PRODUCT]:[SELLING PRICE]],4,FALSE)</f>
        <v>21</v>
      </c>
      <c r="K2284" s="16">
        <f ca="1">VLOOKUP(Table3[[#This Row],[PRODUCT ID]],Table1[[PRODUCT]:[SELLING PRICE]],5,FALSE)</f>
        <v>36.91762214394776</v>
      </c>
      <c r="L2284" s="16">
        <f ca="1">J2284*Table3[[#This Row],[QUANTITY]]</f>
        <v>147</v>
      </c>
      <c r="M2284" s="16">
        <f ca="1">K2284*Table3[[#This Row],[QUANTITY]]*(1-Table3[[#This Row],[DISCOUNT %]])</f>
        <v>258.20219141675386</v>
      </c>
      <c r="N2284" s="3">
        <f>DAY(Table3[[#This Row],[DATE]])</f>
        <v>2</v>
      </c>
      <c r="O2284" s="3" t="str">
        <f>TEXT(Table3[[#This Row],[DATE]],"mmm")</f>
        <v>Apr</v>
      </c>
      <c r="P2284" s="3">
        <f>YEAR(Table3[[#This Row],[DATE]])</f>
        <v>2027</v>
      </c>
    </row>
    <row r="2285" spans="1:16" x14ac:dyDescent="0.3">
      <c r="A2285" s="6">
        <v>46480</v>
      </c>
      <c r="B2285" s="7" t="s">
        <v>1238</v>
      </c>
      <c r="C2285" s="9">
        <f t="shared" ca="1" si="70"/>
        <v>3</v>
      </c>
      <c r="D2285" s="9" t="s">
        <v>2117</v>
      </c>
      <c r="E2285" s="9" t="s">
        <v>2118</v>
      </c>
      <c r="F2285" s="10">
        <f t="shared" ca="1" si="71"/>
        <v>5.0927501215267734E-2</v>
      </c>
      <c r="G2285" s="3" t="str">
        <f>VLOOKUP(Table3[[#This Row],[PRODUCT ID]],Table1[[PRODUCT]:[SELLING PRICE]],1,FALSE)</f>
        <v>Product186</v>
      </c>
      <c r="H2285" s="3" t="str">
        <f>VLOOKUP(Table3[[#This Row],[PRODUCT ID]],Table1[[PRODUCT]:[SELLING PRICE]],2,FALSE)</f>
        <v>Category3</v>
      </c>
      <c r="I2285" s="3" t="str">
        <f>VLOOKUP(Table3[[#This Row],[PRODUCT ID]],Table1[[PRODUCT]:[SELLING PRICE]],3,FALSE)</f>
        <v>Ft</v>
      </c>
      <c r="J2285" s="16">
        <f ca="1">VLOOKUP(Table3[[#This Row],[PRODUCT ID]],Table1[[PRODUCT]:[SELLING PRICE]],4,FALSE)</f>
        <v>37</v>
      </c>
      <c r="K2285" s="16">
        <f ca="1">VLOOKUP(Table3[[#This Row],[PRODUCT ID]],Table1[[PRODUCT]:[SELLING PRICE]],5,FALSE)</f>
        <v>152.60567303298228</v>
      </c>
      <c r="L2285" s="16">
        <f ca="1">J2285*Table3[[#This Row],[QUANTITY]]</f>
        <v>111</v>
      </c>
      <c r="M2285" s="16">
        <f ca="1">K2285*Table3[[#This Row],[QUANTITY]]*(1-Table3[[#This Row],[DISCOUNT %]])</f>
        <v>434.50154230241498</v>
      </c>
      <c r="N2285" s="3">
        <f>DAY(Table3[[#This Row],[DATE]])</f>
        <v>3</v>
      </c>
      <c r="O2285" s="3" t="str">
        <f>TEXT(Table3[[#This Row],[DATE]],"mmm")</f>
        <v>Apr</v>
      </c>
      <c r="P2285" s="3">
        <f>YEAR(Table3[[#This Row],[DATE]])</f>
        <v>2027</v>
      </c>
    </row>
    <row r="2286" spans="1:16" x14ac:dyDescent="0.3">
      <c r="A2286" s="6">
        <v>46481</v>
      </c>
      <c r="B2286" s="7" t="s">
        <v>1239</v>
      </c>
      <c r="C2286" s="9">
        <f t="shared" ca="1" si="70"/>
        <v>14</v>
      </c>
      <c r="D2286" s="9" t="s">
        <v>2116</v>
      </c>
      <c r="E2286" s="9" t="s">
        <v>2116</v>
      </c>
      <c r="F2286" s="10">
        <f t="shared" ca="1" si="71"/>
        <v>8.1499875344401507E-2</v>
      </c>
      <c r="G2286" s="3" t="str">
        <f>VLOOKUP(Table3[[#This Row],[PRODUCT ID]],Table1[[PRODUCT]:[SELLING PRICE]],1,FALSE)</f>
        <v>Product187</v>
      </c>
      <c r="H2286" s="3" t="str">
        <f>VLOOKUP(Table3[[#This Row],[PRODUCT ID]],Table1[[PRODUCT]:[SELLING PRICE]],2,FALSE)</f>
        <v>Category4</v>
      </c>
      <c r="I2286" s="3" t="str">
        <f>VLOOKUP(Table3[[#This Row],[PRODUCT ID]],Table1[[PRODUCT]:[SELLING PRICE]],3,FALSE)</f>
        <v>No</v>
      </c>
      <c r="J2286" s="16">
        <f ca="1">VLOOKUP(Table3[[#This Row],[PRODUCT ID]],Table1[[PRODUCT]:[SELLING PRICE]],4,FALSE)</f>
        <v>160</v>
      </c>
      <c r="K2286" s="16">
        <f ca="1">VLOOKUP(Table3[[#This Row],[PRODUCT ID]],Table1[[PRODUCT]:[SELLING PRICE]],5,FALSE)</f>
        <v>171.09036856490613</v>
      </c>
      <c r="L2286" s="16">
        <f ca="1">J2286*Table3[[#This Row],[QUANTITY]]</f>
        <v>2240</v>
      </c>
      <c r="M2286" s="16">
        <f ca="1">K2286*Table3[[#This Row],[QUANTITY]]*(1-Table3[[#This Row],[DISCOUNT %]])</f>
        <v>2200.0513479593401</v>
      </c>
      <c r="N2286" s="3">
        <f>DAY(Table3[[#This Row],[DATE]])</f>
        <v>4</v>
      </c>
      <c r="O2286" s="3" t="str">
        <f>TEXT(Table3[[#This Row],[DATE]],"mmm")</f>
        <v>Apr</v>
      </c>
      <c r="P2286" s="3">
        <f>YEAR(Table3[[#This Row],[DATE]])</f>
        <v>2027</v>
      </c>
    </row>
    <row r="2287" spans="1:16" x14ac:dyDescent="0.3">
      <c r="A2287" s="6">
        <v>46482</v>
      </c>
      <c r="B2287" s="7" t="s">
        <v>1240</v>
      </c>
      <c r="C2287" s="9">
        <f t="shared" ca="1" si="70"/>
        <v>3</v>
      </c>
      <c r="D2287" s="9" t="s">
        <v>2116</v>
      </c>
      <c r="E2287" s="9" t="s">
        <v>2116</v>
      </c>
      <c r="F2287" s="10">
        <f t="shared" ca="1" si="71"/>
        <v>8.2151035095666246E-3</v>
      </c>
      <c r="G2287" s="3" t="str">
        <f>VLOOKUP(Table3[[#This Row],[PRODUCT ID]],Table1[[PRODUCT]:[SELLING PRICE]],1,FALSE)</f>
        <v>Product188</v>
      </c>
      <c r="H2287" s="3" t="str">
        <f>VLOOKUP(Table3[[#This Row],[PRODUCT ID]],Table1[[PRODUCT]:[SELLING PRICE]],2,FALSE)</f>
        <v>Category5</v>
      </c>
      <c r="I2287" s="3" t="str">
        <f>VLOOKUP(Table3[[#This Row],[PRODUCT ID]],Table1[[PRODUCT]:[SELLING PRICE]],3,FALSE)</f>
        <v>Kg</v>
      </c>
      <c r="J2287" s="16">
        <f ca="1">VLOOKUP(Table3[[#This Row],[PRODUCT ID]],Table1[[PRODUCT]:[SELLING PRICE]],4,FALSE)</f>
        <v>141</v>
      </c>
      <c r="K2287" s="16">
        <f ca="1">VLOOKUP(Table3[[#This Row],[PRODUCT ID]],Table1[[PRODUCT]:[SELLING PRICE]],5,FALSE)</f>
        <v>136.36739549947771</v>
      </c>
      <c r="L2287" s="16">
        <f ca="1">J2287*Table3[[#This Row],[QUANTITY]]</f>
        <v>423</v>
      </c>
      <c r="M2287" s="16">
        <f ca="1">K2287*Table3[[#This Row],[QUANTITY]]*(1-Table3[[#This Row],[DISCOUNT %]])</f>
        <v>405.74136969035845</v>
      </c>
      <c r="N2287" s="3">
        <f>DAY(Table3[[#This Row],[DATE]])</f>
        <v>5</v>
      </c>
      <c r="O2287" s="3" t="str">
        <f>TEXT(Table3[[#This Row],[DATE]],"mmm")</f>
        <v>Apr</v>
      </c>
      <c r="P2287" s="3">
        <f>YEAR(Table3[[#This Row],[DATE]])</f>
        <v>2027</v>
      </c>
    </row>
    <row r="2288" spans="1:16" x14ac:dyDescent="0.3">
      <c r="A2288" s="6">
        <v>46483</v>
      </c>
      <c r="B2288" s="7" t="s">
        <v>1241</v>
      </c>
      <c r="C2288" s="9">
        <f t="shared" ca="1" si="70"/>
        <v>6</v>
      </c>
      <c r="D2288" s="9" t="s">
        <v>2116</v>
      </c>
      <c r="E2288" s="9" t="s">
        <v>2116</v>
      </c>
      <c r="F2288" s="10">
        <f t="shared" ca="1" si="71"/>
        <v>8.951354745778195E-2</v>
      </c>
      <c r="G2288" s="3" t="str">
        <f>VLOOKUP(Table3[[#This Row],[PRODUCT ID]],Table1[[PRODUCT]:[SELLING PRICE]],1,FALSE)</f>
        <v>Product189</v>
      </c>
      <c r="H2288" s="3" t="str">
        <f>VLOOKUP(Table3[[#This Row],[PRODUCT ID]],Table1[[PRODUCT]:[SELLING PRICE]],2,FALSE)</f>
        <v>Category1</v>
      </c>
      <c r="I2288" s="3" t="str">
        <f>VLOOKUP(Table3[[#This Row],[PRODUCT ID]],Table1[[PRODUCT]:[SELLING PRICE]],3,FALSE)</f>
        <v>Kg</v>
      </c>
      <c r="J2288" s="16">
        <f ca="1">VLOOKUP(Table3[[#This Row],[PRODUCT ID]],Table1[[PRODUCT]:[SELLING PRICE]],4,FALSE)</f>
        <v>184</v>
      </c>
      <c r="K2288" s="16">
        <f ca="1">VLOOKUP(Table3[[#This Row],[PRODUCT ID]],Table1[[PRODUCT]:[SELLING PRICE]],5,FALSE)</f>
        <v>85.341458188415032</v>
      </c>
      <c r="L2288" s="16">
        <f ca="1">J2288*Table3[[#This Row],[QUANTITY]]</f>
        <v>1104</v>
      </c>
      <c r="M2288" s="16">
        <f ca="1">K2288*Table3[[#This Row],[QUANTITY]]*(1-Table3[[#This Row],[DISCOUNT %]])</f>
        <v>466.21344912450024</v>
      </c>
      <c r="N2288" s="3">
        <f>DAY(Table3[[#This Row],[DATE]])</f>
        <v>6</v>
      </c>
      <c r="O2288" s="3" t="str">
        <f>TEXT(Table3[[#This Row],[DATE]],"mmm")</f>
        <v>Apr</v>
      </c>
      <c r="P2288" s="3">
        <f>YEAR(Table3[[#This Row],[DATE]])</f>
        <v>2027</v>
      </c>
    </row>
    <row r="2289" spans="1:16" x14ac:dyDescent="0.3">
      <c r="A2289" s="6">
        <v>46484</v>
      </c>
      <c r="B2289" s="7" t="s">
        <v>1242</v>
      </c>
      <c r="C2289" s="9">
        <f t="shared" ca="1" si="70"/>
        <v>3</v>
      </c>
      <c r="D2289" s="9" t="s">
        <v>2116</v>
      </c>
      <c r="E2289" s="9" t="s">
        <v>2116</v>
      </c>
      <c r="F2289" s="10">
        <f t="shared" ca="1" si="71"/>
        <v>8.5895301532541282E-2</v>
      </c>
      <c r="G2289" s="3" t="str">
        <f>VLOOKUP(Table3[[#This Row],[PRODUCT ID]],Table1[[PRODUCT]:[SELLING PRICE]],1,FALSE)</f>
        <v>Product190</v>
      </c>
      <c r="H2289" s="3" t="str">
        <f>VLOOKUP(Table3[[#This Row],[PRODUCT ID]],Table1[[PRODUCT]:[SELLING PRICE]],2,FALSE)</f>
        <v>Category2</v>
      </c>
      <c r="I2289" s="3" t="str">
        <f>VLOOKUP(Table3[[#This Row],[PRODUCT ID]],Table1[[PRODUCT]:[SELLING PRICE]],3,FALSE)</f>
        <v>Lt</v>
      </c>
      <c r="J2289" s="16">
        <f ca="1">VLOOKUP(Table3[[#This Row],[PRODUCT ID]],Table1[[PRODUCT]:[SELLING PRICE]],4,FALSE)</f>
        <v>131</v>
      </c>
      <c r="K2289" s="16">
        <f ca="1">VLOOKUP(Table3[[#This Row],[PRODUCT ID]],Table1[[PRODUCT]:[SELLING PRICE]],5,FALSE)</f>
        <v>149.10146421928755</v>
      </c>
      <c r="L2289" s="16">
        <f ca="1">J2289*Table3[[#This Row],[QUANTITY]]</f>
        <v>393</v>
      </c>
      <c r="M2289" s="16">
        <f ca="1">K2289*Table3[[#This Row],[QUANTITY]]*(1-Table3[[#This Row],[DISCOUNT %]])</f>
        <v>408.88304697368528</v>
      </c>
      <c r="N2289" s="3">
        <f>DAY(Table3[[#This Row],[DATE]])</f>
        <v>7</v>
      </c>
      <c r="O2289" s="3" t="str">
        <f>TEXT(Table3[[#This Row],[DATE]],"mmm")</f>
        <v>Apr</v>
      </c>
      <c r="P2289" s="3">
        <f>YEAR(Table3[[#This Row],[DATE]])</f>
        <v>2027</v>
      </c>
    </row>
    <row r="2290" spans="1:16" x14ac:dyDescent="0.3">
      <c r="A2290" s="6">
        <v>46485</v>
      </c>
      <c r="B2290" s="7" t="s">
        <v>1243</v>
      </c>
      <c r="C2290" s="9">
        <f t="shared" ca="1" si="70"/>
        <v>14</v>
      </c>
      <c r="D2290" s="9" t="s">
        <v>2115</v>
      </c>
      <c r="E2290" s="9" t="s">
        <v>2118</v>
      </c>
      <c r="F2290" s="10">
        <f t="shared" ca="1" si="71"/>
        <v>2.9331880236194652E-2</v>
      </c>
      <c r="G2290" s="3" t="str">
        <f>VLOOKUP(Table3[[#This Row],[PRODUCT ID]],Table1[[PRODUCT]:[SELLING PRICE]],1,FALSE)</f>
        <v>Product191</v>
      </c>
      <c r="H2290" s="3" t="str">
        <f>VLOOKUP(Table3[[#This Row],[PRODUCT ID]],Table1[[PRODUCT]:[SELLING PRICE]],2,FALSE)</f>
        <v>Category3</v>
      </c>
      <c r="I2290" s="3" t="str">
        <f>VLOOKUP(Table3[[#This Row],[PRODUCT ID]],Table1[[PRODUCT]:[SELLING PRICE]],3,FALSE)</f>
        <v>Kg</v>
      </c>
      <c r="J2290" s="16">
        <f ca="1">VLOOKUP(Table3[[#This Row],[PRODUCT ID]],Table1[[PRODUCT]:[SELLING PRICE]],4,FALSE)</f>
        <v>81</v>
      </c>
      <c r="K2290" s="16">
        <f ca="1">VLOOKUP(Table3[[#This Row],[PRODUCT ID]],Table1[[PRODUCT]:[SELLING PRICE]],5,FALSE)</f>
        <v>216.26111620860712</v>
      </c>
      <c r="L2290" s="16">
        <f ca="1">J2290*Table3[[#This Row],[QUANTITY]]</f>
        <v>1134</v>
      </c>
      <c r="M2290" s="16">
        <f ca="1">K2290*Table3[[#This Row],[QUANTITY]]*(1-Table3[[#This Row],[DISCOUNT %]])</f>
        <v>2938.8487946752271</v>
      </c>
      <c r="N2290" s="3">
        <f>DAY(Table3[[#This Row],[DATE]])</f>
        <v>8</v>
      </c>
      <c r="O2290" s="3" t="str">
        <f>TEXT(Table3[[#This Row],[DATE]],"mmm")</f>
        <v>Apr</v>
      </c>
      <c r="P2290" s="3">
        <f>YEAR(Table3[[#This Row],[DATE]])</f>
        <v>2027</v>
      </c>
    </row>
    <row r="2291" spans="1:16" x14ac:dyDescent="0.3">
      <c r="A2291" s="6">
        <v>46486</v>
      </c>
      <c r="B2291" s="7" t="s">
        <v>1244</v>
      </c>
      <c r="C2291" s="9">
        <f t="shared" ca="1" si="70"/>
        <v>8</v>
      </c>
      <c r="D2291" s="9" t="s">
        <v>2116</v>
      </c>
      <c r="E2291" s="9" t="s">
        <v>2116</v>
      </c>
      <c r="F2291" s="10">
        <f t="shared" ca="1" si="71"/>
        <v>1.1097639513305991E-2</v>
      </c>
      <c r="G2291" s="3" t="str">
        <f>VLOOKUP(Table3[[#This Row],[PRODUCT ID]],Table1[[PRODUCT]:[SELLING PRICE]],1,FALSE)</f>
        <v>Product192</v>
      </c>
      <c r="H2291" s="3" t="str">
        <f>VLOOKUP(Table3[[#This Row],[PRODUCT ID]],Table1[[PRODUCT]:[SELLING PRICE]],2,FALSE)</f>
        <v>Category4</v>
      </c>
      <c r="I2291" s="3" t="str">
        <f>VLOOKUP(Table3[[#This Row],[PRODUCT ID]],Table1[[PRODUCT]:[SELLING PRICE]],3,FALSE)</f>
        <v>Lt</v>
      </c>
      <c r="J2291" s="16">
        <f ca="1">VLOOKUP(Table3[[#This Row],[PRODUCT ID]],Table1[[PRODUCT]:[SELLING PRICE]],4,FALSE)</f>
        <v>168</v>
      </c>
      <c r="K2291" s="16">
        <f ca="1">VLOOKUP(Table3[[#This Row],[PRODUCT ID]],Table1[[PRODUCT]:[SELLING PRICE]],5,FALSE)</f>
        <v>32.547785976926932</v>
      </c>
      <c r="L2291" s="16">
        <f ca="1">J2291*Table3[[#This Row],[QUANTITY]]</f>
        <v>1344</v>
      </c>
      <c r="M2291" s="16">
        <f ca="1">K2291*Table3[[#This Row],[QUANTITY]]*(1-Table3[[#This Row],[DISCOUNT %]])</f>
        <v>257.49265904959009</v>
      </c>
      <c r="N2291" s="3">
        <f>DAY(Table3[[#This Row],[DATE]])</f>
        <v>9</v>
      </c>
      <c r="O2291" s="3" t="str">
        <f>TEXT(Table3[[#This Row],[DATE]],"mmm")</f>
        <v>Apr</v>
      </c>
      <c r="P2291" s="3">
        <f>YEAR(Table3[[#This Row],[DATE]])</f>
        <v>2027</v>
      </c>
    </row>
    <row r="2292" spans="1:16" x14ac:dyDescent="0.3">
      <c r="A2292" s="6">
        <v>46487</v>
      </c>
      <c r="B2292" s="7" t="s">
        <v>1245</v>
      </c>
      <c r="C2292" s="9">
        <f t="shared" ca="1" si="70"/>
        <v>7</v>
      </c>
      <c r="D2292" s="9" t="s">
        <v>2117</v>
      </c>
      <c r="E2292" s="9" t="s">
        <v>2116</v>
      </c>
      <c r="F2292" s="10">
        <f t="shared" ca="1" si="71"/>
        <v>1.4663329043401375E-2</v>
      </c>
      <c r="G2292" s="3" t="str">
        <f>VLOOKUP(Table3[[#This Row],[PRODUCT ID]],Table1[[PRODUCT]:[SELLING PRICE]],1,FALSE)</f>
        <v>Product193</v>
      </c>
      <c r="H2292" s="3" t="str">
        <f>VLOOKUP(Table3[[#This Row],[PRODUCT ID]],Table1[[PRODUCT]:[SELLING PRICE]],2,FALSE)</f>
        <v>Category1</v>
      </c>
      <c r="I2292" s="3" t="str">
        <f>VLOOKUP(Table3[[#This Row],[PRODUCT ID]],Table1[[PRODUCT]:[SELLING PRICE]],3,FALSE)</f>
        <v>Ft</v>
      </c>
      <c r="J2292" s="16">
        <f ca="1">VLOOKUP(Table3[[#This Row],[PRODUCT ID]],Table1[[PRODUCT]:[SELLING PRICE]],4,FALSE)</f>
        <v>131</v>
      </c>
      <c r="K2292" s="16">
        <f ca="1">VLOOKUP(Table3[[#This Row],[PRODUCT ID]],Table1[[PRODUCT]:[SELLING PRICE]],5,FALSE)</f>
        <v>49.309113202394144</v>
      </c>
      <c r="L2292" s="16">
        <f ca="1">J2292*Table3[[#This Row],[QUANTITY]]</f>
        <v>917</v>
      </c>
      <c r="M2292" s="16">
        <f ca="1">K2292*Table3[[#This Row],[QUANTITY]]*(1-Table3[[#This Row],[DISCOUNT %]])</f>
        <v>340.10254215468376</v>
      </c>
      <c r="N2292" s="3">
        <f>DAY(Table3[[#This Row],[DATE]])</f>
        <v>10</v>
      </c>
      <c r="O2292" s="3" t="str">
        <f>TEXT(Table3[[#This Row],[DATE]],"mmm")</f>
        <v>Apr</v>
      </c>
      <c r="P2292" s="3">
        <f>YEAR(Table3[[#This Row],[DATE]])</f>
        <v>2027</v>
      </c>
    </row>
    <row r="2293" spans="1:16" x14ac:dyDescent="0.3">
      <c r="A2293" s="6">
        <v>46488</v>
      </c>
      <c r="B2293" s="7" t="s">
        <v>1246</v>
      </c>
      <c r="C2293" s="9">
        <f t="shared" ca="1" si="70"/>
        <v>1</v>
      </c>
      <c r="D2293" s="9" t="s">
        <v>2115</v>
      </c>
      <c r="E2293" s="9" t="s">
        <v>2116</v>
      </c>
      <c r="F2293" s="10">
        <f t="shared" ca="1" si="71"/>
        <v>6.0877166490734207E-2</v>
      </c>
      <c r="G2293" s="3" t="str">
        <f>VLOOKUP(Table3[[#This Row],[PRODUCT ID]],Table1[[PRODUCT]:[SELLING PRICE]],1,FALSE)</f>
        <v>Product194</v>
      </c>
      <c r="H2293" s="3" t="str">
        <f>VLOOKUP(Table3[[#This Row],[PRODUCT ID]],Table1[[PRODUCT]:[SELLING PRICE]],2,FALSE)</f>
        <v>Category2</v>
      </c>
      <c r="I2293" s="3" t="str">
        <f>VLOOKUP(Table3[[#This Row],[PRODUCT ID]],Table1[[PRODUCT]:[SELLING PRICE]],3,FALSE)</f>
        <v>Kg</v>
      </c>
      <c r="J2293" s="16">
        <f ca="1">VLOOKUP(Table3[[#This Row],[PRODUCT ID]],Table1[[PRODUCT]:[SELLING PRICE]],4,FALSE)</f>
        <v>167</v>
      </c>
      <c r="K2293" s="16">
        <f ca="1">VLOOKUP(Table3[[#This Row],[PRODUCT ID]],Table1[[PRODUCT]:[SELLING PRICE]],5,FALSE)</f>
        <v>24.87110848704306</v>
      </c>
      <c r="L2293" s="16">
        <f ca="1">J2293*Table3[[#This Row],[QUANTITY]]</f>
        <v>167</v>
      </c>
      <c r="M2293" s="16">
        <f ca="1">K2293*Table3[[#This Row],[QUANTITY]]*(1-Table3[[#This Row],[DISCOUNT %]])</f>
        <v>23.357025874868228</v>
      </c>
      <c r="N2293" s="3">
        <f>DAY(Table3[[#This Row],[DATE]])</f>
        <v>11</v>
      </c>
      <c r="O2293" s="3" t="str">
        <f>TEXT(Table3[[#This Row],[DATE]],"mmm")</f>
        <v>Apr</v>
      </c>
      <c r="P2293" s="3">
        <f>YEAR(Table3[[#This Row],[DATE]])</f>
        <v>2027</v>
      </c>
    </row>
    <row r="2294" spans="1:16" x14ac:dyDescent="0.3">
      <c r="A2294" s="6">
        <v>46489</v>
      </c>
      <c r="B2294" s="7" t="s">
        <v>1247</v>
      </c>
      <c r="C2294" s="9">
        <f t="shared" ca="1" si="70"/>
        <v>6</v>
      </c>
      <c r="D2294" s="9" t="s">
        <v>2115</v>
      </c>
      <c r="E2294" s="9" t="s">
        <v>2116</v>
      </c>
      <c r="F2294" s="10">
        <f t="shared" ca="1" si="71"/>
        <v>7.8270549600433587E-2</v>
      </c>
      <c r="G2294" s="3" t="str">
        <f>VLOOKUP(Table3[[#This Row],[PRODUCT ID]],Table1[[PRODUCT]:[SELLING PRICE]],1,FALSE)</f>
        <v>Product195</v>
      </c>
      <c r="H2294" s="3" t="str">
        <f>VLOOKUP(Table3[[#This Row],[PRODUCT ID]],Table1[[PRODUCT]:[SELLING PRICE]],2,FALSE)</f>
        <v>Category3</v>
      </c>
      <c r="I2294" s="3" t="str">
        <f>VLOOKUP(Table3[[#This Row],[PRODUCT ID]],Table1[[PRODUCT]:[SELLING PRICE]],3,FALSE)</f>
        <v>No</v>
      </c>
      <c r="J2294" s="16">
        <f ca="1">VLOOKUP(Table3[[#This Row],[PRODUCT ID]],Table1[[PRODUCT]:[SELLING PRICE]],4,FALSE)</f>
        <v>203</v>
      </c>
      <c r="K2294" s="16">
        <f ca="1">VLOOKUP(Table3[[#This Row],[PRODUCT ID]],Table1[[PRODUCT]:[SELLING PRICE]],5,FALSE)</f>
        <v>163.99260185830906</v>
      </c>
      <c r="L2294" s="16">
        <f ca="1">J2294*Table3[[#This Row],[QUANTITY]]</f>
        <v>1218</v>
      </c>
      <c r="M2294" s="16">
        <f ca="1">K2294*Table3[[#This Row],[QUANTITY]]*(1-Table3[[#This Row],[DISCOUNT %]])</f>
        <v>906.94086468272474</v>
      </c>
      <c r="N2294" s="3">
        <f>DAY(Table3[[#This Row],[DATE]])</f>
        <v>12</v>
      </c>
      <c r="O2294" s="3" t="str">
        <f>TEXT(Table3[[#This Row],[DATE]],"mmm")</f>
        <v>Apr</v>
      </c>
      <c r="P2294" s="3">
        <f>YEAR(Table3[[#This Row],[DATE]])</f>
        <v>2027</v>
      </c>
    </row>
    <row r="2295" spans="1:16" x14ac:dyDescent="0.3">
      <c r="A2295" s="6">
        <v>46490</v>
      </c>
      <c r="B2295" s="7" t="s">
        <v>1248</v>
      </c>
      <c r="C2295" s="9">
        <f t="shared" ca="1" si="70"/>
        <v>4</v>
      </c>
      <c r="D2295" s="9" t="s">
        <v>2115</v>
      </c>
      <c r="E2295" s="9" t="s">
        <v>2116</v>
      </c>
      <c r="F2295" s="10">
        <f t="shared" ca="1" si="71"/>
        <v>4.2121901386286846E-2</v>
      </c>
      <c r="G2295" s="3" t="str">
        <f>VLOOKUP(Table3[[#This Row],[PRODUCT ID]],Table1[[PRODUCT]:[SELLING PRICE]],1,FALSE)</f>
        <v>Product196</v>
      </c>
      <c r="H2295" s="3" t="str">
        <f>VLOOKUP(Table3[[#This Row],[PRODUCT ID]],Table1[[PRODUCT]:[SELLING PRICE]],2,FALSE)</f>
        <v>Category4</v>
      </c>
      <c r="I2295" s="3" t="str">
        <f>VLOOKUP(Table3[[#This Row],[PRODUCT ID]],Table1[[PRODUCT]:[SELLING PRICE]],3,FALSE)</f>
        <v>No</v>
      </c>
      <c r="J2295" s="16">
        <f ca="1">VLOOKUP(Table3[[#This Row],[PRODUCT ID]],Table1[[PRODUCT]:[SELLING PRICE]],4,FALSE)</f>
        <v>239</v>
      </c>
      <c r="K2295" s="16">
        <f ca="1">VLOOKUP(Table3[[#This Row],[PRODUCT ID]],Table1[[PRODUCT]:[SELLING PRICE]],5,FALSE)</f>
        <v>255.52860265010798</v>
      </c>
      <c r="L2295" s="16">
        <f ca="1">J2295*Table3[[#This Row],[QUANTITY]]</f>
        <v>956</v>
      </c>
      <c r="M2295" s="16">
        <f ca="1">K2295*Table3[[#This Row],[QUANTITY]]*(1-Table3[[#This Row],[DISCOUNT %]])</f>
        <v>979.06100819161793</v>
      </c>
      <c r="N2295" s="3">
        <f>DAY(Table3[[#This Row],[DATE]])</f>
        <v>13</v>
      </c>
      <c r="O2295" s="3" t="str">
        <f>TEXT(Table3[[#This Row],[DATE]],"mmm")</f>
        <v>Apr</v>
      </c>
      <c r="P2295" s="3">
        <f>YEAR(Table3[[#This Row],[DATE]])</f>
        <v>2027</v>
      </c>
    </row>
    <row r="2296" spans="1:16" x14ac:dyDescent="0.3">
      <c r="A2296" s="6">
        <v>46491</v>
      </c>
      <c r="B2296" s="7" t="s">
        <v>1249</v>
      </c>
      <c r="C2296" s="9">
        <f t="shared" ca="1" si="70"/>
        <v>1</v>
      </c>
      <c r="D2296" s="9" t="s">
        <v>2116</v>
      </c>
      <c r="E2296" s="9" t="s">
        <v>2118</v>
      </c>
      <c r="F2296" s="10">
        <f t="shared" ca="1" si="71"/>
        <v>6.2791032996050378E-2</v>
      </c>
      <c r="G2296" s="3" t="str">
        <f>VLOOKUP(Table3[[#This Row],[PRODUCT ID]],Table1[[PRODUCT]:[SELLING PRICE]],1,FALSE)</f>
        <v>Product197</v>
      </c>
      <c r="H2296" s="3" t="str">
        <f>VLOOKUP(Table3[[#This Row],[PRODUCT ID]],Table1[[PRODUCT]:[SELLING PRICE]],2,FALSE)</f>
        <v>Category5</v>
      </c>
      <c r="I2296" s="3" t="str">
        <f>VLOOKUP(Table3[[#This Row],[PRODUCT ID]],Table1[[PRODUCT]:[SELLING PRICE]],3,FALSE)</f>
        <v>Ft</v>
      </c>
      <c r="J2296" s="16">
        <f ca="1">VLOOKUP(Table3[[#This Row],[PRODUCT ID]],Table1[[PRODUCT]:[SELLING PRICE]],4,FALSE)</f>
        <v>110</v>
      </c>
      <c r="K2296" s="16">
        <f ca="1">VLOOKUP(Table3[[#This Row],[PRODUCT ID]],Table1[[PRODUCT]:[SELLING PRICE]],5,FALSE)</f>
        <v>93.87199994577621</v>
      </c>
      <c r="L2296" s="16">
        <f ca="1">J2296*Table3[[#This Row],[QUANTITY]]</f>
        <v>110</v>
      </c>
      <c r="M2296" s="16">
        <f ca="1">K2296*Table3[[#This Row],[QUANTITY]]*(1-Table3[[#This Row],[DISCOUNT %]])</f>
        <v>87.977680099775739</v>
      </c>
      <c r="N2296" s="3">
        <f>DAY(Table3[[#This Row],[DATE]])</f>
        <v>14</v>
      </c>
      <c r="O2296" s="3" t="str">
        <f>TEXT(Table3[[#This Row],[DATE]],"mmm")</f>
        <v>Apr</v>
      </c>
      <c r="P2296" s="3">
        <f>YEAR(Table3[[#This Row],[DATE]])</f>
        <v>2027</v>
      </c>
    </row>
    <row r="2297" spans="1:16" x14ac:dyDescent="0.3">
      <c r="A2297" s="6">
        <v>46492</v>
      </c>
      <c r="B2297" s="7" t="s">
        <v>1250</v>
      </c>
      <c r="C2297" s="9">
        <f t="shared" ca="1" si="70"/>
        <v>4</v>
      </c>
      <c r="D2297" s="9" t="s">
        <v>2116</v>
      </c>
      <c r="E2297" s="9" t="s">
        <v>2118</v>
      </c>
      <c r="F2297" s="10">
        <f t="shared" ca="1" si="71"/>
        <v>3.8328498768430724E-2</v>
      </c>
      <c r="G2297" s="3" t="str">
        <f>VLOOKUP(Table3[[#This Row],[PRODUCT ID]],Table1[[PRODUCT]:[SELLING PRICE]],1,FALSE)</f>
        <v>Product198</v>
      </c>
      <c r="H2297" s="3" t="str">
        <f>VLOOKUP(Table3[[#This Row],[PRODUCT ID]],Table1[[PRODUCT]:[SELLING PRICE]],2,FALSE)</f>
        <v>Category1</v>
      </c>
      <c r="I2297" s="3" t="str">
        <f>VLOOKUP(Table3[[#This Row],[PRODUCT ID]],Table1[[PRODUCT]:[SELLING PRICE]],3,FALSE)</f>
        <v>No</v>
      </c>
      <c r="J2297" s="16">
        <f ca="1">VLOOKUP(Table3[[#This Row],[PRODUCT ID]],Table1[[PRODUCT]:[SELLING PRICE]],4,FALSE)</f>
        <v>21</v>
      </c>
      <c r="K2297" s="16">
        <f ca="1">VLOOKUP(Table3[[#This Row],[PRODUCT ID]],Table1[[PRODUCT]:[SELLING PRICE]],5,FALSE)</f>
        <v>235.74852889326613</v>
      </c>
      <c r="L2297" s="16">
        <f ca="1">J2297*Table3[[#This Row],[QUANTITY]]</f>
        <v>84</v>
      </c>
      <c r="M2297" s="16">
        <f ca="1">K2297*Table3[[#This Row],[QUANTITY]]*(1-Table3[[#This Row],[DISCOUNT %]])</f>
        <v>906.85056677568491</v>
      </c>
      <c r="N2297" s="3">
        <f>DAY(Table3[[#This Row],[DATE]])</f>
        <v>15</v>
      </c>
      <c r="O2297" s="3" t="str">
        <f>TEXT(Table3[[#This Row],[DATE]],"mmm")</f>
        <v>Apr</v>
      </c>
      <c r="P2297" s="3">
        <f>YEAR(Table3[[#This Row],[DATE]])</f>
        <v>2027</v>
      </c>
    </row>
    <row r="2298" spans="1:16" x14ac:dyDescent="0.3">
      <c r="A2298" s="6">
        <v>46493</v>
      </c>
      <c r="B2298" s="7" t="s">
        <v>1251</v>
      </c>
      <c r="C2298" s="9">
        <f t="shared" ca="1" si="70"/>
        <v>5</v>
      </c>
      <c r="D2298" s="9" t="s">
        <v>2116</v>
      </c>
      <c r="E2298" s="9" t="s">
        <v>2116</v>
      </c>
      <c r="F2298" s="10">
        <f t="shared" ca="1" si="71"/>
        <v>8.1738283317677515E-3</v>
      </c>
      <c r="G2298" s="3" t="str">
        <f>VLOOKUP(Table3[[#This Row],[PRODUCT ID]],Table1[[PRODUCT]:[SELLING PRICE]],1,FALSE)</f>
        <v>Product199</v>
      </c>
      <c r="H2298" s="3" t="str">
        <f>VLOOKUP(Table3[[#This Row],[PRODUCT ID]],Table1[[PRODUCT]:[SELLING PRICE]],2,FALSE)</f>
        <v>Category2</v>
      </c>
      <c r="I2298" s="3" t="str">
        <f>VLOOKUP(Table3[[#This Row],[PRODUCT ID]],Table1[[PRODUCT]:[SELLING PRICE]],3,FALSE)</f>
        <v>Kg</v>
      </c>
      <c r="J2298" s="16">
        <f ca="1">VLOOKUP(Table3[[#This Row],[PRODUCT ID]],Table1[[PRODUCT]:[SELLING PRICE]],4,FALSE)</f>
        <v>85</v>
      </c>
      <c r="K2298" s="16">
        <f ca="1">VLOOKUP(Table3[[#This Row],[PRODUCT ID]],Table1[[PRODUCT]:[SELLING PRICE]],5,FALSE)</f>
        <v>177.00495141637128</v>
      </c>
      <c r="L2298" s="16">
        <f ca="1">J2298*Table3[[#This Row],[QUANTITY]]</f>
        <v>425</v>
      </c>
      <c r="M2298" s="16">
        <f ca="1">K2298*Table3[[#This Row],[QUANTITY]]*(1-Table3[[#This Row],[DISCOUNT %]])</f>
        <v>877.79071664810499</v>
      </c>
      <c r="N2298" s="3">
        <f>DAY(Table3[[#This Row],[DATE]])</f>
        <v>16</v>
      </c>
      <c r="O2298" s="3" t="str">
        <f>TEXT(Table3[[#This Row],[DATE]],"mmm")</f>
        <v>Apr</v>
      </c>
      <c r="P2298" s="3">
        <f>YEAR(Table3[[#This Row],[DATE]])</f>
        <v>2027</v>
      </c>
    </row>
    <row r="2299" spans="1:16" x14ac:dyDescent="0.3">
      <c r="A2299" s="6">
        <v>46494</v>
      </c>
      <c r="B2299" s="7" t="s">
        <v>1252</v>
      </c>
      <c r="C2299" s="9">
        <f t="shared" ca="1" si="70"/>
        <v>6</v>
      </c>
      <c r="D2299" s="9" t="s">
        <v>2115</v>
      </c>
      <c r="E2299" s="9" t="s">
        <v>2116</v>
      </c>
      <c r="F2299" s="10">
        <f t="shared" ca="1" si="71"/>
        <v>9.2500907917457756E-2</v>
      </c>
      <c r="G2299" s="3" t="str">
        <f>VLOOKUP(Table3[[#This Row],[PRODUCT ID]],Table1[[PRODUCT]:[SELLING PRICE]],1,FALSE)</f>
        <v>Product200</v>
      </c>
      <c r="H2299" s="3" t="str">
        <f>VLOOKUP(Table3[[#This Row],[PRODUCT ID]],Table1[[PRODUCT]:[SELLING PRICE]],2,FALSE)</f>
        <v>Category3</v>
      </c>
      <c r="I2299" s="3" t="str">
        <f>VLOOKUP(Table3[[#This Row],[PRODUCT ID]],Table1[[PRODUCT]:[SELLING PRICE]],3,FALSE)</f>
        <v>Kg</v>
      </c>
      <c r="J2299" s="16">
        <f ca="1">VLOOKUP(Table3[[#This Row],[PRODUCT ID]],Table1[[PRODUCT]:[SELLING PRICE]],4,FALSE)</f>
        <v>163</v>
      </c>
      <c r="K2299" s="16">
        <f ca="1">VLOOKUP(Table3[[#This Row],[PRODUCT ID]],Table1[[PRODUCT]:[SELLING PRICE]],5,FALSE)</f>
        <v>123.85053853378588</v>
      </c>
      <c r="L2299" s="16">
        <f ca="1">J2299*Table3[[#This Row],[QUANTITY]]</f>
        <v>978</v>
      </c>
      <c r="M2299" s="16">
        <f ca="1">K2299*Table3[[#This Row],[QUANTITY]]*(1-Table3[[#This Row],[DISCOUNT %]])</f>
        <v>674.36550764006756</v>
      </c>
      <c r="N2299" s="3">
        <f>DAY(Table3[[#This Row],[DATE]])</f>
        <v>17</v>
      </c>
      <c r="O2299" s="3" t="str">
        <f>TEXT(Table3[[#This Row],[DATE]],"mmm")</f>
        <v>Apr</v>
      </c>
      <c r="P2299" s="3">
        <f>YEAR(Table3[[#This Row],[DATE]])</f>
        <v>2027</v>
      </c>
    </row>
    <row r="2300" spans="1:16" x14ac:dyDescent="0.3">
      <c r="A2300" s="6">
        <v>46495</v>
      </c>
      <c r="B2300" s="7" t="s">
        <v>1253</v>
      </c>
      <c r="C2300" s="9">
        <f t="shared" ca="1" si="70"/>
        <v>9</v>
      </c>
      <c r="D2300" s="9" t="s">
        <v>2117</v>
      </c>
      <c r="E2300" s="9" t="s">
        <v>2116</v>
      </c>
      <c r="F2300" s="10">
        <f t="shared" ca="1" si="71"/>
        <v>2.6913131306068063E-2</v>
      </c>
      <c r="G2300" s="3" t="str">
        <f>VLOOKUP(Table3[[#This Row],[PRODUCT ID]],Table1[[PRODUCT]:[SELLING PRICE]],1,FALSE)</f>
        <v>Product201</v>
      </c>
      <c r="H2300" s="3" t="str">
        <f>VLOOKUP(Table3[[#This Row],[PRODUCT ID]],Table1[[PRODUCT]:[SELLING PRICE]],2,FALSE)</f>
        <v>Category4</v>
      </c>
      <c r="I2300" s="3" t="str">
        <f>VLOOKUP(Table3[[#This Row],[PRODUCT ID]],Table1[[PRODUCT]:[SELLING PRICE]],3,FALSE)</f>
        <v>Lt</v>
      </c>
      <c r="J2300" s="16">
        <f ca="1">VLOOKUP(Table3[[#This Row],[PRODUCT ID]],Table1[[PRODUCT]:[SELLING PRICE]],4,FALSE)</f>
        <v>28</v>
      </c>
      <c r="K2300" s="16">
        <f ca="1">VLOOKUP(Table3[[#This Row],[PRODUCT ID]],Table1[[PRODUCT]:[SELLING PRICE]],5,FALSE)</f>
        <v>194.01785137300485</v>
      </c>
      <c r="L2300" s="16">
        <f ca="1">J2300*Table3[[#This Row],[QUANTITY]]</f>
        <v>252</v>
      </c>
      <c r="M2300" s="16">
        <f ca="1">K2300*Table3[[#This Row],[QUANTITY]]*(1-Table3[[#This Row],[DISCOUNT %]])</f>
        <v>1699.1660111695376</v>
      </c>
      <c r="N2300" s="3">
        <f>DAY(Table3[[#This Row],[DATE]])</f>
        <v>18</v>
      </c>
      <c r="O2300" s="3" t="str">
        <f>TEXT(Table3[[#This Row],[DATE]],"mmm")</f>
        <v>Apr</v>
      </c>
      <c r="P2300" s="3">
        <f>YEAR(Table3[[#This Row],[DATE]])</f>
        <v>2027</v>
      </c>
    </row>
    <row r="2301" spans="1:16" x14ac:dyDescent="0.3">
      <c r="A2301" s="6">
        <v>46496</v>
      </c>
      <c r="B2301" s="7" t="s">
        <v>1254</v>
      </c>
      <c r="C2301" s="9">
        <f t="shared" ca="1" si="70"/>
        <v>13</v>
      </c>
      <c r="D2301" s="9" t="s">
        <v>2117</v>
      </c>
      <c r="E2301" s="9" t="s">
        <v>2116</v>
      </c>
      <c r="F2301" s="10">
        <f t="shared" ca="1" si="71"/>
        <v>4.1048166546972858E-3</v>
      </c>
      <c r="G2301" s="3" t="str">
        <f>VLOOKUP(Table3[[#This Row],[PRODUCT ID]],Table1[[PRODUCT]:[SELLING PRICE]],1,FALSE)</f>
        <v>Product202</v>
      </c>
      <c r="H2301" s="3" t="str">
        <f>VLOOKUP(Table3[[#This Row],[PRODUCT ID]],Table1[[PRODUCT]:[SELLING PRICE]],2,FALSE)</f>
        <v>Category5</v>
      </c>
      <c r="I2301" s="3" t="str">
        <f>VLOOKUP(Table3[[#This Row],[PRODUCT ID]],Table1[[PRODUCT]:[SELLING PRICE]],3,FALSE)</f>
        <v>Kg</v>
      </c>
      <c r="J2301" s="16">
        <f ca="1">VLOOKUP(Table3[[#This Row],[PRODUCT ID]],Table1[[PRODUCT]:[SELLING PRICE]],4,FALSE)</f>
        <v>181</v>
      </c>
      <c r="K2301" s="16">
        <f ca="1">VLOOKUP(Table3[[#This Row],[PRODUCT ID]],Table1[[PRODUCT]:[SELLING PRICE]],5,FALSE)</f>
        <v>35.07945359813435</v>
      </c>
      <c r="L2301" s="16">
        <f ca="1">J2301*Table3[[#This Row],[QUANTITY]]</f>
        <v>2353</v>
      </c>
      <c r="M2301" s="16">
        <f ca="1">K2301*Table3[[#This Row],[QUANTITY]]*(1-Table3[[#This Row],[DISCOUNT %]])</f>
        <v>454.16096534597165</v>
      </c>
      <c r="N2301" s="3">
        <f>DAY(Table3[[#This Row],[DATE]])</f>
        <v>19</v>
      </c>
      <c r="O2301" s="3" t="str">
        <f>TEXT(Table3[[#This Row],[DATE]],"mmm")</f>
        <v>Apr</v>
      </c>
      <c r="P2301" s="3">
        <f>YEAR(Table3[[#This Row],[DATE]])</f>
        <v>2027</v>
      </c>
    </row>
    <row r="2302" spans="1:16" x14ac:dyDescent="0.3">
      <c r="A2302" s="6">
        <v>46497</v>
      </c>
      <c r="B2302" s="7" t="s">
        <v>1255</v>
      </c>
      <c r="C2302" s="9">
        <f t="shared" ca="1" si="70"/>
        <v>9</v>
      </c>
      <c r="D2302" s="9" t="s">
        <v>2116</v>
      </c>
      <c r="E2302" s="9" t="s">
        <v>2118</v>
      </c>
      <c r="F2302" s="10">
        <f t="shared" ca="1" si="71"/>
        <v>3.5961751167166781E-2</v>
      </c>
      <c r="G2302" s="3" t="str">
        <f>VLOOKUP(Table3[[#This Row],[PRODUCT ID]],Table1[[PRODUCT]:[SELLING PRICE]],1,FALSE)</f>
        <v>Product203</v>
      </c>
      <c r="H2302" s="3" t="str">
        <f>VLOOKUP(Table3[[#This Row],[PRODUCT ID]],Table1[[PRODUCT]:[SELLING PRICE]],2,FALSE)</f>
        <v>Category1</v>
      </c>
      <c r="I2302" s="3" t="str">
        <f>VLOOKUP(Table3[[#This Row],[PRODUCT ID]],Table1[[PRODUCT]:[SELLING PRICE]],3,FALSE)</f>
        <v>Lt</v>
      </c>
      <c r="J2302" s="16">
        <f ca="1">VLOOKUP(Table3[[#This Row],[PRODUCT ID]],Table1[[PRODUCT]:[SELLING PRICE]],4,FALSE)</f>
        <v>150</v>
      </c>
      <c r="K2302" s="16">
        <f ca="1">VLOOKUP(Table3[[#This Row],[PRODUCT ID]],Table1[[PRODUCT]:[SELLING PRICE]],5,FALSE)</f>
        <v>301.86798463932945</v>
      </c>
      <c r="L2302" s="16">
        <f ca="1">J2302*Table3[[#This Row],[QUANTITY]]</f>
        <v>1350</v>
      </c>
      <c r="M2302" s="16">
        <f ca="1">K2302*Table3[[#This Row],[QUANTITY]]*(1-Table3[[#This Row],[DISCOUNT %]])</f>
        <v>2619.1105496135615</v>
      </c>
      <c r="N2302" s="3">
        <f>DAY(Table3[[#This Row],[DATE]])</f>
        <v>20</v>
      </c>
      <c r="O2302" s="3" t="str">
        <f>TEXT(Table3[[#This Row],[DATE]],"mmm")</f>
        <v>Apr</v>
      </c>
      <c r="P2302" s="3">
        <f>YEAR(Table3[[#This Row],[DATE]])</f>
        <v>2027</v>
      </c>
    </row>
    <row r="2303" spans="1:16" x14ac:dyDescent="0.3">
      <c r="A2303" s="6">
        <v>46498</v>
      </c>
      <c r="B2303" s="7" t="s">
        <v>1256</v>
      </c>
      <c r="C2303" s="9">
        <f t="shared" ca="1" si="70"/>
        <v>4</v>
      </c>
      <c r="D2303" s="9" t="s">
        <v>2116</v>
      </c>
      <c r="E2303" s="9" t="s">
        <v>2116</v>
      </c>
      <c r="F2303" s="10">
        <f t="shared" ca="1" si="71"/>
        <v>4.7100102134696953E-2</v>
      </c>
      <c r="G2303" s="3" t="str">
        <f>VLOOKUP(Table3[[#This Row],[PRODUCT ID]],Table1[[PRODUCT]:[SELLING PRICE]],1,FALSE)</f>
        <v>Product204</v>
      </c>
      <c r="H2303" s="3" t="str">
        <f>VLOOKUP(Table3[[#This Row],[PRODUCT ID]],Table1[[PRODUCT]:[SELLING PRICE]],2,FALSE)</f>
        <v>Category2</v>
      </c>
      <c r="I2303" s="3" t="str">
        <f>VLOOKUP(Table3[[#This Row],[PRODUCT ID]],Table1[[PRODUCT]:[SELLING PRICE]],3,FALSE)</f>
        <v>Ft</v>
      </c>
      <c r="J2303" s="16">
        <f ca="1">VLOOKUP(Table3[[#This Row],[PRODUCT ID]],Table1[[PRODUCT]:[SELLING PRICE]],4,FALSE)</f>
        <v>159</v>
      </c>
      <c r="K2303" s="16">
        <f ca="1">VLOOKUP(Table3[[#This Row],[PRODUCT ID]],Table1[[PRODUCT]:[SELLING PRICE]],5,FALSE)</f>
        <v>279.57975045874792</v>
      </c>
      <c r="L2303" s="16">
        <f ca="1">J2303*Table3[[#This Row],[QUANTITY]]</f>
        <v>636</v>
      </c>
      <c r="M2303" s="16">
        <f ca="1">K2303*Table3[[#This Row],[QUANTITY]]*(1-Table3[[#This Row],[DISCOUNT %]])</f>
        <v>1065.6460626293913</v>
      </c>
      <c r="N2303" s="3">
        <f>DAY(Table3[[#This Row],[DATE]])</f>
        <v>21</v>
      </c>
      <c r="O2303" s="3" t="str">
        <f>TEXT(Table3[[#This Row],[DATE]],"mmm")</f>
        <v>Apr</v>
      </c>
      <c r="P2303" s="3">
        <f>YEAR(Table3[[#This Row],[DATE]])</f>
        <v>2027</v>
      </c>
    </row>
    <row r="2304" spans="1:16" x14ac:dyDescent="0.3">
      <c r="A2304" s="6">
        <v>46499</v>
      </c>
      <c r="B2304" s="7" t="s">
        <v>1257</v>
      </c>
      <c r="C2304" s="9">
        <f t="shared" ca="1" si="70"/>
        <v>7</v>
      </c>
      <c r="D2304" s="9" t="s">
        <v>2116</v>
      </c>
      <c r="E2304" s="9" t="s">
        <v>2116</v>
      </c>
      <c r="F2304" s="10">
        <f t="shared" ca="1" si="71"/>
        <v>8.205701654306724E-2</v>
      </c>
      <c r="G2304" s="3" t="str">
        <f>VLOOKUP(Table3[[#This Row],[PRODUCT ID]],Table1[[PRODUCT]:[SELLING PRICE]],1,FALSE)</f>
        <v>Product205</v>
      </c>
      <c r="H2304" s="3" t="str">
        <f>VLOOKUP(Table3[[#This Row],[PRODUCT ID]],Table1[[PRODUCT]:[SELLING PRICE]],2,FALSE)</f>
        <v>Category3</v>
      </c>
      <c r="I2304" s="3" t="str">
        <f>VLOOKUP(Table3[[#This Row],[PRODUCT ID]],Table1[[PRODUCT]:[SELLING PRICE]],3,FALSE)</f>
        <v>Kg</v>
      </c>
      <c r="J2304" s="16">
        <f ca="1">VLOOKUP(Table3[[#This Row],[PRODUCT ID]],Table1[[PRODUCT]:[SELLING PRICE]],4,FALSE)</f>
        <v>117</v>
      </c>
      <c r="K2304" s="16">
        <f ca="1">VLOOKUP(Table3[[#This Row],[PRODUCT ID]],Table1[[PRODUCT]:[SELLING PRICE]],5,FALSE)</f>
        <v>195.98933418134115</v>
      </c>
      <c r="L2304" s="16">
        <f ca="1">J2304*Table3[[#This Row],[QUANTITY]]</f>
        <v>819</v>
      </c>
      <c r="M2304" s="16">
        <f ca="1">K2304*Table3[[#This Row],[QUANTITY]]*(1-Table3[[#This Row],[DISCOUNT %]])</f>
        <v>1259.3492390091069</v>
      </c>
      <c r="N2304" s="3">
        <f>DAY(Table3[[#This Row],[DATE]])</f>
        <v>22</v>
      </c>
      <c r="O2304" s="3" t="str">
        <f>TEXT(Table3[[#This Row],[DATE]],"mmm")</f>
        <v>Apr</v>
      </c>
      <c r="P2304" s="3">
        <f>YEAR(Table3[[#This Row],[DATE]])</f>
        <v>2027</v>
      </c>
    </row>
    <row r="2305" spans="1:16" x14ac:dyDescent="0.3">
      <c r="A2305" s="6">
        <v>46500</v>
      </c>
      <c r="B2305" s="7" t="s">
        <v>1258</v>
      </c>
      <c r="C2305" s="9">
        <f t="shared" ca="1" si="70"/>
        <v>7</v>
      </c>
      <c r="D2305" s="9" t="s">
        <v>2116</v>
      </c>
      <c r="E2305" s="9" t="s">
        <v>2116</v>
      </c>
      <c r="F2305" s="10">
        <f t="shared" ca="1" si="71"/>
        <v>6.0135207439804168E-3</v>
      </c>
      <c r="G2305" s="3" t="str">
        <f>VLOOKUP(Table3[[#This Row],[PRODUCT ID]],Table1[[PRODUCT]:[SELLING PRICE]],1,FALSE)</f>
        <v>Product206</v>
      </c>
      <c r="H2305" s="3" t="str">
        <f>VLOOKUP(Table3[[#This Row],[PRODUCT ID]],Table1[[PRODUCT]:[SELLING PRICE]],2,FALSE)</f>
        <v>Category4</v>
      </c>
      <c r="I2305" s="3" t="str">
        <f>VLOOKUP(Table3[[#This Row],[PRODUCT ID]],Table1[[PRODUCT]:[SELLING PRICE]],3,FALSE)</f>
        <v>No</v>
      </c>
      <c r="J2305" s="16">
        <f ca="1">VLOOKUP(Table3[[#This Row],[PRODUCT ID]],Table1[[PRODUCT]:[SELLING PRICE]],4,FALSE)</f>
        <v>172</v>
      </c>
      <c r="K2305" s="16">
        <f ca="1">VLOOKUP(Table3[[#This Row],[PRODUCT ID]],Table1[[PRODUCT]:[SELLING PRICE]],5,FALSE)</f>
        <v>68.039381915558792</v>
      </c>
      <c r="L2305" s="16">
        <f ca="1">J2305*Table3[[#This Row],[QUANTITY]]</f>
        <v>1204</v>
      </c>
      <c r="M2305" s="16">
        <f ca="1">K2305*Table3[[#This Row],[QUANTITY]]*(1-Table3[[#This Row],[DISCOUNT %]])</f>
        <v>473.41157976701379</v>
      </c>
      <c r="N2305" s="3">
        <f>DAY(Table3[[#This Row],[DATE]])</f>
        <v>23</v>
      </c>
      <c r="O2305" s="3" t="str">
        <f>TEXT(Table3[[#This Row],[DATE]],"mmm")</f>
        <v>Apr</v>
      </c>
      <c r="P2305" s="3">
        <f>YEAR(Table3[[#This Row],[DATE]])</f>
        <v>2027</v>
      </c>
    </row>
    <row r="2306" spans="1:16" x14ac:dyDescent="0.3">
      <c r="A2306" s="6">
        <v>46501</v>
      </c>
      <c r="B2306" s="7" t="s">
        <v>1259</v>
      </c>
      <c r="C2306" s="9">
        <f t="shared" ca="1" si="70"/>
        <v>8</v>
      </c>
      <c r="D2306" s="9" t="s">
        <v>2115</v>
      </c>
      <c r="E2306" s="9" t="s">
        <v>2116</v>
      </c>
      <c r="F2306" s="10">
        <f t="shared" ca="1" si="71"/>
        <v>6.573587168885453E-4</v>
      </c>
      <c r="G2306" s="3" t="str">
        <f>VLOOKUP(Table3[[#This Row],[PRODUCT ID]],Table1[[PRODUCT]:[SELLING PRICE]],1,FALSE)</f>
        <v>Product207</v>
      </c>
      <c r="H2306" s="3" t="str">
        <f>VLOOKUP(Table3[[#This Row],[PRODUCT ID]],Table1[[PRODUCT]:[SELLING PRICE]],2,FALSE)</f>
        <v>Category5</v>
      </c>
      <c r="I2306" s="3" t="str">
        <f>VLOOKUP(Table3[[#This Row],[PRODUCT ID]],Table1[[PRODUCT]:[SELLING PRICE]],3,FALSE)</f>
        <v>No</v>
      </c>
      <c r="J2306" s="16">
        <f ca="1">VLOOKUP(Table3[[#This Row],[PRODUCT ID]],Table1[[PRODUCT]:[SELLING PRICE]],4,FALSE)</f>
        <v>116</v>
      </c>
      <c r="K2306" s="16">
        <f ca="1">VLOOKUP(Table3[[#This Row],[PRODUCT ID]],Table1[[PRODUCT]:[SELLING PRICE]],5,FALSE)</f>
        <v>269.92092612231124</v>
      </c>
      <c r="L2306" s="16">
        <f ca="1">J2306*Table3[[#This Row],[QUANTITY]]</f>
        <v>928</v>
      </c>
      <c r="M2306" s="16">
        <f ca="1">K2306*Table3[[#This Row],[QUANTITY]]*(1-Table3[[#This Row],[DISCOUNT %]])</f>
        <v>2157.9479299892328</v>
      </c>
      <c r="N2306" s="3">
        <f>DAY(Table3[[#This Row],[DATE]])</f>
        <v>24</v>
      </c>
      <c r="O2306" s="3" t="str">
        <f>TEXT(Table3[[#This Row],[DATE]],"mmm")</f>
        <v>Apr</v>
      </c>
      <c r="P2306" s="3">
        <f>YEAR(Table3[[#This Row],[DATE]])</f>
        <v>2027</v>
      </c>
    </row>
    <row r="2307" spans="1:16" x14ac:dyDescent="0.3">
      <c r="A2307" s="6">
        <v>46502</v>
      </c>
      <c r="B2307" s="7" t="s">
        <v>1260</v>
      </c>
      <c r="C2307" s="9">
        <f t="shared" ref="C2307:C2370" ca="1" si="72">RANDBETWEEN(1,15)</f>
        <v>3</v>
      </c>
      <c r="D2307" s="9" t="s">
        <v>2116</v>
      </c>
      <c r="E2307" s="9" t="s">
        <v>2116</v>
      </c>
      <c r="F2307" s="10">
        <f t="shared" ref="F2307:F2370" ca="1" si="73">RAND()*(0.1)</f>
        <v>5.5632700507801149E-2</v>
      </c>
      <c r="G2307" s="3" t="str">
        <f>VLOOKUP(Table3[[#This Row],[PRODUCT ID]],Table1[[PRODUCT]:[SELLING PRICE]],1,FALSE)</f>
        <v>Product208</v>
      </c>
      <c r="H2307" s="3" t="str">
        <f>VLOOKUP(Table3[[#This Row],[PRODUCT ID]],Table1[[PRODUCT]:[SELLING PRICE]],2,FALSE)</f>
        <v>Category1</v>
      </c>
      <c r="I2307" s="3" t="str">
        <f>VLOOKUP(Table3[[#This Row],[PRODUCT ID]],Table1[[PRODUCT]:[SELLING PRICE]],3,FALSE)</f>
        <v>Ft</v>
      </c>
      <c r="J2307" s="16">
        <f ca="1">VLOOKUP(Table3[[#This Row],[PRODUCT ID]],Table1[[PRODUCT]:[SELLING PRICE]],4,FALSE)</f>
        <v>90</v>
      </c>
      <c r="K2307" s="16">
        <f ca="1">VLOOKUP(Table3[[#This Row],[PRODUCT ID]],Table1[[PRODUCT]:[SELLING PRICE]],5,FALSE)</f>
        <v>135.67081675290174</v>
      </c>
      <c r="L2307" s="16">
        <f ca="1">J2307*Table3[[#This Row],[QUANTITY]]</f>
        <v>270</v>
      </c>
      <c r="M2307" s="16">
        <f ca="1">K2307*Table3[[#This Row],[QUANTITY]]*(1-Table3[[#This Row],[DISCOUNT %]])</f>
        <v>384.3692485105164</v>
      </c>
      <c r="N2307" s="3">
        <f>DAY(Table3[[#This Row],[DATE]])</f>
        <v>25</v>
      </c>
      <c r="O2307" s="3" t="str">
        <f>TEXT(Table3[[#This Row],[DATE]],"mmm")</f>
        <v>Apr</v>
      </c>
      <c r="P2307" s="3">
        <f>YEAR(Table3[[#This Row],[DATE]])</f>
        <v>2027</v>
      </c>
    </row>
    <row r="2308" spans="1:16" x14ac:dyDescent="0.3">
      <c r="A2308" s="6">
        <v>46503</v>
      </c>
      <c r="B2308" s="7" t="s">
        <v>1261</v>
      </c>
      <c r="C2308" s="9">
        <f t="shared" ca="1" si="72"/>
        <v>15</v>
      </c>
      <c r="D2308" s="9" t="s">
        <v>2117</v>
      </c>
      <c r="E2308" s="9" t="s">
        <v>2118</v>
      </c>
      <c r="F2308" s="10">
        <f t="shared" ca="1" si="73"/>
        <v>9.2602861409944684E-2</v>
      </c>
      <c r="G2308" s="3" t="str">
        <f>VLOOKUP(Table3[[#This Row],[PRODUCT ID]],Table1[[PRODUCT]:[SELLING PRICE]],1,FALSE)</f>
        <v>Product209</v>
      </c>
      <c r="H2308" s="3" t="str">
        <f>VLOOKUP(Table3[[#This Row],[PRODUCT ID]],Table1[[PRODUCT]:[SELLING PRICE]],2,FALSE)</f>
        <v>Category2</v>
      </c>
      <c r="I2308" s="3" t="str">
        <f>VLOOKUP(Table3[[#This Row],[PRODUCT ID]],Table1[[PRODUCT]:[SELLING PRICE]],3,FALSE)</f>
        <v>No</v>
      </c>
      <c r="J2308" s="16">
        <f ca="1">VLOOKUP(Table3[[#This Row],[PRODUCT ID]],Table1[[PRODUCT]:[SELLING PRICE]],4,FALSE)</f>
        <v>239</v>
      </c>
      <c r="K2308" s="16">
        <f ca="1">VLOOKUP(Table3[[#This Row],[PRODUCT ID]],Table1[[PRODUCT]:[SELLING PRICE]],5,FALSE)</f>
        <v>267.52871627874873</v>
      </c>
      <c r="L2308" s="16">
        <f ca="1">J2308*Table3[[#This Row],[QUANTITY]]</f>
        <v>3585</v>
      </c>
      <c r="M2308" s="16">
        <f ca="1">K2308*Table3[[#This Row],[QUANTITY]]*(1-Table3[[#This Row],[DISCOUNT %]])</f>
        <v>3641.3218746301104</v>
      </c>
      <c r="N2308" s="3">
        <f>DAY(Table3[[#This Row],[DATE]])</f>
        <v>26</v>
      </c>
      <c r="O2308" s="3" t="str">
        <f>TEXT(Table3[[#This Row],[DATE]],"mmm")</f>
        <v>Apr</v>
      </c>
      <c r="P2308" s="3">
        <f>YEAR(Table3[[#This Row],[DATE]])</f>
        <v>2027</v>
      </c>
    </row>
    <row r="2309" spans="1:16" x14ac:dyDescent="0.3">
      <c r="A2309" s="6">
        <v>46504</v>
      </c>
      <c r="B2309" s="7" t="s">
        <v>1262</v>
      </c>
      <c r="C2309" s="9">
        <f t="shared" ca="1" si="72"/>
        <v>12</v>
      </c>
      <c r="D2309" s="9" t="s">
        <v>2115</v>
      </c>
      <c r="E2309" s="9" t="s">
        <v>2118</v>
      </c>
      <c r="F2309" s="10">
        <f t="shared" ca="1" si="73"/>
        <v>3.1274156443811853E-2</v>
      </c>
      <c r="G2309" s="3" t="str">
        <f>VLOOKUP(Table3[[#This Row],[PRODUCT ID]],Table1[[PRODUCT]:[SELLING PRICE]],1,FALSE)</f>
        <v>Product210</v>
      </c>
      <c r="H2309" s="3" t="str">
        <f>VLOOKUP(Table3[[#This Row],[PRODUCT ID]],Table1[[PRODUCT]:[SELLING PRICE]],2,FALSE)</f>
        <v>Category3</v>
      </c>
      <c r="I2309" s="3" t="str">
        <f>VLOOKUP(Table3[[#This Row],[PRODUCT ID]],Table1[[PRODUCT]:[SELLING PRICE]],3,FALSE)</f>
        <v>Kg</v>
      </c>
      <c r="J2309" s="16">
        <f ca="1">VLOOKUP(Table3[[#This Row],[PRODUCT ID]],Table1[[PRODUCT]:[SELLING PRICE]],4,FALSE)</f>
        <v>180</v>
      </c>
      <c r="K2309" s="16">
        <f ca="1">VLOOKUP(Table3[[#This Row],[PRODUCT ID]],Table1[[PRODUCT]:[SELLING PRICE]],5,FALSE)</f>
        <v>265.37581418255377</v>
      </c>
      <c r="L2309" s="16">
        <f ca="1">J2309*Table3[[#This Row],[QUANTITY]]</f>
        <v>2160</v>
      </c>
      <c r="M2309" s="16">
        <f ca="1">K2309*Table3[[#This Row],[QUANTITY]]*(1-Table3[[#This Row],[DISCOUNT %]])</f>
        <v>3084.9169134408558</v>
      </c>
      <c r="N2309" s="3">
        <f>DAY(Table3[[#This Row],[DATE]])</f>
        <v>27</v>
      </c>
      <c r="O2309" s="3" t="str">
        <f>TEXT(Table3[[#This Row],[DATE]],"mmm")</f>
        <v>Apr</v>
      </c>
      <c r="P2309" s="3">
        <f>YEAR(Table3[[#This Row],[DATE]])</f>
        <v>2027</v>
      </c>
    </row>
    <row r="2310" spans="1:16" x14ac:dyDescent="0.3">
      <c r="A2310" s="6">
        <v>46505</v>
      </c>
      <c r="B2310" s="7" t="s">
        <v>1263</v>
      </c>
      <c r="C2310" s="9">
        <f t="shared" ca="1" si="72"/>
        <v>3</v>
      </c>
      <c r="D2310" s="9" t="s">
        <v>2115</v>
      </c>
      <c r="E2310" s="9" t="s">
        <v>2116</v>
      </c>
      <c r="F2310" s="10">
        <f t="shared" ca="1" si="73"/>
        <v>7.7893756410385651E-2</v>
      </c>
      <c r="G2310" s="3" t="str">
        <f>VLOOKUP(Table3[[#This Row],[PRODUCT ID]],Table1[[PRODUCT]:[SELLING PRICE]],1,FALSE)</f>
        <v>Product211</v>
      </c>
      <c r="H2310" s="3" t="str">
        <f>VLOOKUP(Table3[[#This Row],[PRODUCT ID]],Table1[[PRODUCT]:[SELLING PRICE]],2,FALSE)</f>
        <v>Category4</v>
      </c>
      <c r="I2310" s="3" t="str">
        <f>VLOOKUP(Table3[[#This Row],[PRODUCT ID]],Table1[[PRODUCT]:[SELLING PRICE]],3,FALSE)</f>
        <v>Kg</v>
      </c>
      <c r="J2310" s="16">
        <f ca="1">VLOOKUP(Table3[[#This Row],[PRODUCT ID]],Table1[[PRODUCT]:[SELLING PRICE]],4,FALSE)</f>
        <v>157</v>
      </c>
      <c r="K2310" s="16">
        <f ca="1">VLOOKUP(Table3[[#This Row],[PRODUCT ID]],Table1[[PRODUCT]:[SELLING PRICE]],5,FALSE)</f>
        <v>143.98451442231595</v>
      </c>
      <c r="L2310" s="16">
        <f ca="1">J2310*Table3[[#This Row],[QUANTITY]]</f>
        <v>471</v>
      </c>
      <c r="M2310" s="16">
        <f ca="1">K2310*Table3[[#This Row],[QUANTITY]]*(1-Table3[[#This Row],[DISCOUNT %]])</f>
        <v>398.30705918710925</v>
      </c>
      <c r="N2310" s="3">
        <f>DAY(Table3[[#This Row],[DATE]])</f>
        <v>28</v>
      </c>
      <c r="O2310" s="3" t="str">
        <f>TEXT(Table3[[#This Row],[DATE]],"mmm")</f>
        <v>Apr</v>
      </c>
      <c r="P2310" s="3">
        <f>YEAR(Table3[[#This Row],[DATE]])</f>
        <v>2027</v>
      </c>
    </row>
    <row r="2311" spans="1:16" x14ac:dyDescent="0.3">
      <c r="A2311" s="6">
        <v>46506</v>
      </c>
      <c r="B2311" s="7" t="s">
        <v>1264</v>
      </c>
      <c r="C2311" s="9">
        <f t="shared" ca="1" si="72"/>
        <v>7</v>
      </c>
      <c r="D2311" s="9" t="s">
        <v>2115</v>
      </c>
      <c r="E2311" s="9" t="s">
        <v>2116</v>
      </c>
      <c r="F2311" s="10">
        <f t="shared" ca="1" si="73"/>
        <v>3.0994580549107767E-2</v>
      </c>
      <c r="G2311" s="3" t="str">
        <f>VLOOKUP(Table3[[#This Row],[PRODUCT ID]],Table1[[PRODUCT]:[SELLING PRICE]],1,FALSE)</f>
        <v>Product212</v>
      </c>
      <c r="H2311" s="3" t="str">
        <f>VLOOKUP(Table3[[#This Row],[PRODUCT ID]],Table1[[PRODUCT]:[SELLING PRICE]],2,FALSE)</f>
        <v>Category5</v>
      </c>
      <c r="I2311" s="3" t="str">
        <f>VLOOKUP(Table3[[#This Row],[PRODUCT ID]],Table1[[PRODUCT]:[SELLING PRICE]],3,FALSE)</f>
        <v>Lt</v>
      </c>
      <c r="J2311" s="16">
        <f ca="1">VLOOKUP(Table3[[#This Row],[PRODUCT ID]],Table1[[PRODUCT]:[SELLING PRICE]],4,FALSE)</f>
        <v>198</v>
      </c>
      <c r="K2311" s="16">
        <f ca="1">VLOOKUP(Table3[[#This Row],[PRODUCT ID]],Table1[[PRODUCT]:[SELLING PRICE]],5,FALSE)</f>
        <v>210.91999536522889</v>
      </c>
      <c r="L2311" s="16">
        <f ca="1">J2311*Table3[[#This Row],[QUANTITY]]</f>
        <v>1386</v>
      </c>
      <c r="M2311" s="16">
        <f ca="1">K2311*Table3[[#This Row],[QUANTITY]]*(1-Table3[[#This Row],[DISCOUNT %]])</f>
        <v>1430.678330056247</v>
      </c>
      <c r="N2311" s="3">
        <f>DAY(Table3[[#This Row],[DATE]])</f>
        <v>29</v>
      </c>
      <c r="O2311" s="3" t="str">
        <f>TEXT(Table3[[#This Row],[DATE]],"mmm")</f>
        <v>Apr</v>
      </c>
      <c r="P2311" s="3">
        <f>YEAR(Table3[[#This Row],[DATE]])</f>
        <v>2027</v>
      </c>
    </row>
    <row r="2312" spans="1:16" x14ac:dyDescent="0.3">
      <c r="A2312" s="6">
        <v>46507</v>
      </c>
      <c r="B2312" s="7" t="s">
        <v>1265</v>
      </c>
      <c r="C2312" s="9">
        <f t="shared" ca="1" si="72"/>
        <v>8</v>
      </c>
      <c r="D2312" s="9" t="s">
        <v>2116</v>
      </c>
      <c r="E2312" s="9" t="s">
        <v>2116</v>
      </c>
      <c r="F2312" s="10">
        <f t="shared" ca="1" si="73"/>
        <v>4.8749095803901216E-2</v>
      </c>
      <c r="G2312" s="3" t="str">
        <f>VLOOKUP(Table3[[#This Row],[PRODUCT ID]],Table1[[PRODUCT]:[SELLING PRICE]],1,FALSE)</f>
        <v>Product213</v>
      </c>
      <c r="H2312" s="3" t="str">
        <f>VLOOKUP(Table3[[#This Row],[PRODUCT ID]],Table1[[PRODUCT]:[SELLING PRICE]],2,FALSE)</f>
        <v>Category1</v>
      </c>
      <c r="I2312" s="3" t="str">
        <f>VLOOKUP(Table3[[#This Row],[PRODUCT ID]],Table1[[PRODUCT]:[SELLING PRICE]],3,FALSE)</f>
        <v>Kg</v>
      </c>
      <c r="J2312" s="16">
        <f ca="1">VLOOKUP(Table3[[#This Row],[PRODUCT ID]],Table1[[PRODUCT]:[SELLING PRICE]],4,FALSE)</f>
        <v>12</v>
      </c>
      <c r="K2312" s="16">
        <f ca="1">VLOOKUP(Table3[[#This Row],[PRODUCT ID]],Table1[[PRODUCT]:[SELLING PRICE]],5,FALSE)</f>
        <v>186.11881122382229</v>
      </c>
      <c r="L2312" s="16">
        <f ca="1">J2312*Table3[[#This Row],[QUANTITY]]</f>
        <v>96</v>
      </c>
      <c r="M2312" s="16">
        <f ca="1">K2312*Table3[[#This Row],[QUANTITY]]*(1-Table3[[#This Row],[DISCOUNT %]])</f>
        <v>1416.3654997165117</v>
      </c>
      <c r="N2312" s="3">
        <f>DAY(Table3[[#This Row],[DATE]])</f>
        <v>30</v>
      </c>
      <c r="O2312" s="3" t="str">
        <f>TEXT(Table3[[#This Row],[DATE]],"mmm")</f>
        <v>Apr</v>
      </c>
      <c r="P2312" s="3">
        <f>YEAR(Table3[[#This Row],[DATE]])</f>
        <v>2027</v>
      </c>
    </row>
    <row r="2313" spans="1:16" x14ac:dyDescent="0.3">
      <c r="A2313" s="6">
        <v>46508</v>
      </c>
      <c r="B2313" s="7" t="s">
        <v>1266</v>
      </c>
      <c r="C2313" s="9">
        <f t="shared" ca="1" si="72"/>
        <v>11</v>
      </c>
      <c r="D2313" s="9" t="s">
        <v>2116</v>
      </c>
      <c r="E2313" s="9" t="s">
        <v>2116</v>
      </c>
      <c r="F2313" s="10">
        <f t="shared" ca="1" si="73"/>
        <v>2.7624852263592604E-2</v>
      </c>
      <c r="G2313" s="3" t="str">
        <f>VLOOKUP(Table3[[#This Row],[PRODUCT ID]],Table1[[PRODUCT]:[SELLING PRICE]],1,FALSE)</f>
        <v>Product214</v>
      </c>
      <c r="H2313" s="3" t="str">
        <f>VLOOKUP(Table3[[#This Row],[PRODUCT ID]],Table1[[PRODUCT]:[SELLING PRICE]],2,FALSE)</f>
        <v>Category2</v>
      </c>
      <c r="I2313" s="3" t="str">
        <f>VLOOKUP(Table3[[#This Row],[PRODUCT ID]],Table1[[PRODUCT]:[SELLING PRICE]],3,FALSE)</f>
        <v>Lt</v>
      </c>
      <c r="J2313" s="16">
        <f ca="1">VLOOKUP(Table3[[#This Row],[PRODUCT ID]],Table1[[PRODUCT]:[SELLING PRICE]],4,FALSE)</f>
        <v>71</v>
      </c>
      <c r="K2313" s="16">
        <f ca="1">VLOOKUP(Table3[[#This Row],[PRODUCT ID]],Table1[[PRODUCT]:[SELLING PRICE]],5,FALSE)</f>
        <v>45.713468138494527</v>
      </c>
      <c r="L2313" s="16">
        <f ca="1">J2313*Table3[[#This Row],[QUANTITY]]</f>
        <v>781</v>
      </c>
      <c r="M2313" s="16">
        <f ca="1">K2313*Table3[[#This Row],[QUANTITY]]*(1-Table3[[#This Row],[DISCOUNT %]])</f>
        <v>488.95704368183391</v>
      </c>
      <c r="N2313" s="3">
        <f>DAY(Table3[[#This Row],[DATE]])</f>
        <v>1</v>
      </c>
      <c r="O2313" s="3" t="str">
        <f>TEXT(Table3[[#This Row],[DATE]],"mmm")</f>
        <v>May</v>
      </c>
      <c r="P2313" s="3">
        <f>YEAR(Table3[[#This Row],[DATE]])</f>
        <v>2027</v>
      </c>
    </row>
    <row r="2314" spans="1:16" x14ac:dyDescent="0.3">
      <c r="A2314" s="6">
        <v>46509</v>
      </c>
      <c r="B2314" s="7" t="s">
        <v>1267</v>
      </c>
      <c r="C2314" s="9">
        <f t="shared" ca="1" si="72"/>
        <v>11</v>
      </c>
      <c r="D2314" s="9" t="s">
        <v>2116</v>
      </c>
      <c r="E2314" s="9" t="s">
        <v>2118</v>
      </c>
      <c r="F2314" s="10">
        <f t="shared" ca="1" si="73"/>
        <v>3.2850076978983671E-2</v>
      </c>
      <c r="G2314" s="3" t="str">
        <f>VLOOKUP(Table3[[#This Row],[PRODUCT ID]],Table1[[PRODUCT]:[SELLING PRICE]],1,FALSE)</f>
        <v>Product215</v>
      </c>
      <c r="H2314" s="3" t="str">
        <f>VLOOKUP(Table3[[#This Row],[PRODUCT ID]],Table1[[PRODUCT]:[SELLING PRICE]],2,FALSE)</f>
        <v>Category3</v>
      </c>
      <c r="I2314" s="3" t="str">
        <f>VLOOKUP(Table3[[#This Row],[PRODUCT ID]],Table1[[PRODUCT]:[SELLING PRICE]],3,FALSE)</f>
        <v>Ft</v>
      </c>
      <c r="J2314" s="16">
        <f ca="1">VLOOKUP(Table3[[#This Row],[PRODUCT ID]],Table1[[PRODUCT]:[SELLING PRICE]],4,FALSE)</f>
        <v>54</v>
      </c>
      <c r="K2314" s="16">
        <f ca="1">VLOOKUP(Table3[[#This Row],[PRODUCT ID]],Table1[[PRODUCT]:[SELLING PRICE]],5,FALSE)</f>
        <v>95.158221575081654</v>
      </c>
      <c r="L2314" s="16">
        <f ca="1">J2314*Table3[[#This Row],[QUANTITY]]</f>
        <v>594</v>
      </c>
      <c r="M2314" s="16">
        <f ca="1">K2314*Table3[[#This Row],[QUANTITY]]*(1-Table3[[#This Row],[DISCOUNT %]])</f>
        <v>1012.3549333827275</v>
      </c>
      <c r="N2314" s="3">
        <f>DAY(Table3[[#This Row],[DATE]])</f>
        <v>2</v>
      </c>
      <c r="O2314" s="3" t="str">
        <f>TEXT(Table3[[#This Row],[DATE]],"mmm")</f>
        <v>May</v>
      </c>
      <c r="P2314" s="3">
        <f>YEAR(Table3[[#This Row],[DATE]])</f>
        <v>2027</v>
      </c>
    </row>
    <row r="2315" spans="1:16" x14ac:dyDescent="0.3">
      <c r="A2315" s="6">
        <v>46510</v>
      </c>
      <c r="B2315" s="7" t="s">
        <v>1268</v>
      </c>
      <c r="C2315" s="9">
        <f t="shared" ca="1" si="72"/>
        <v>2</v>
      </c>
      <c r="D2315" s="9" t="s">
        <v>2115</v>
      </c>
      <c r="E2315" s="9" t="s">
        <v>2116</v>
      </c>
      <c r="F2315" s="10">
        <f t="shared" ca="1" si="73"/>
        <v>8.063145754397652E-2</v>
      </c>
      <c r="G2315" s="3" t="str">
        <f>VLOOKUP(Table3[[#This Row],[PRODUCT ID]],Table1[[PRODUCT]:[SELLING PRICE]],1,FALSE)</f>
        <v>Product216</v>
      </c>
      <c r="H2315" s="3" t="str">
        <f>VLOOKUP(Table3[[#This Row],[PRODUCT ID]],Table1[[PRODUCT]:[SELLING PRICE]],2,FALSE)</f>
        <v>Category4</v>
      </c>
      <c r="I2315" s="3" t="str">
        <f>VLOOKUP(Table3[[#This Row],[PRODUCT ID]],Table1[[PRODUCT]:[SELLING PRICE]],3,FALSE)</f>
        <v>Kg</v>
      </c>
      <c r="J2315" s="16">
        <f ca="1">VLOOKUP(Table3[[#This Row],[PRODUCT ID]],Table1[[PRODUCT]:[SELLING PRICE]],4,FALSE)</f>
        <v>141</v>
      </c>
      <c r="K2315" s="16">
        <f ca="1">VLOOKUP(Table3[[#This Row],[PRODUCT ID]],Table1[[PRODUCT]:[SELLING PRICE]],5,FALSE)</f>
        <v>174.56517360104871</v>
      </c>
      <c r="L2315" s="16">
        <f ca="1">J2315*Table3[[#This Row],[QUANTITY]]</f>
        <v>282</v>
      </c>
      <c r="M2315" s="16">
        <f ca="1">K2315*Table3[[#This Row],[QUANTITY]]*(1-Table3[[#This Row],[DISCOUNT %]])</f>
        <v>320.97945843435775</v>
      </c>
      <c r="N2315" s="3">
        <f>DAY(Table3[[#This Row],[DATE]])</f>
        <v>3</v>
      </c>
      <c r="O2315" s="3" t="str">
        <f>TEXT(Table3[[#This Row],[DATE]],"mmm")</f>
        <v>May</v>
      </c>
      <c r="P2315" s="3">
        <f>YEAR(Table3[[#This Row],[DATE]])</f>
        <v>2027</v>
      </c>
    </row>
    <row r="2316" spans="1:16" x14ac:dyDescent="0.3">
      <c r="A2316" s="6">
        <v>46511</v>
      </c>
      <c r="B2316" s="7" t="s">
        <v>1269</v>
      </c>
      <c r="C2316" s="9">
        <f t="shared" ca="1" si="72"/>
        <v>14</v>
      </c>
      <c r="D2316" s="9" t="s">
        <v>2117</v>
      </c>
      <c r="E2316" s="9" t="s">
        <v>2116</v>
      </c>
      <c r="F2316" s="10">
        <f t="shared" ca="1" si="73"/>
        <v>5.4660680144021367E-3</v>
      </c>
      <c r="G2316" s="3" t="str">
        <f>VLOOKUP(Table3[[#This Row],[PRODUCT ID]],Table1[[PRODUCT]:[SELLING PRICE]],1,FALSE)</f>
        <v>Product217</v>
      </c>
      <c r="H2316" s="3" t="str">
        <f>VLOOKUP(Table3[[#This Row],[PRODUCT ID]],Table1[[PRODUCT]:[SELLING PRICE]],2,FALSE)</f>
        <v>Category1</v>
      </c>
      <c r="I2316" s="3" t="str">
        <f>VLOOKUP(Table3[[#This Row],[PRODUCT ID]],Table1[[PRODUCT]:[SELLING PRICE]],3,FALSE)</f>
        <v>No</v>
      </c>
      <c r="J2316" s="16">
        <f ca="1">VLOOKUP(Table3[[#This Row],[PRODUCT ID]],Table1[[PRODUCT]:[SELLING PRICE]],4,FALSE)</f>
        <v>54</v>
      </c>
      <c r="K2316" s="16">
        <f ca="1">VLOOKUP(Table3[[#This Row],[PRODUCT ID]],Table1[[PRODUCT]:[SELLING PRICE]],5,FALSE)</f>
        <v>225.65495511867408</v>
      </c>
      <c r="L2316" s="16">
        <f ca="1">J2316*Table3[[#This Row],[QUANTITY]]</f>
        <v>756</v>
      </c>
      <c r="M2316" s="16">
        <f ca="1">K2316*Table3[[#This Row],[QUANTITY]]*(1-Table3[[#This Row],[DISCOUNT %]])</f>
        <v>3141.9011370069197</v>
      </c>
      <c r="N2316" s="3">
        <f>DAY(Table3[[#This Row],[DATE]])</f>
        <v>4</v>
      </c>
      <c r="O2316" s="3" t="str">
        <f>TEXT(Table3[[#This Row],[DATE]],"mmm")</f>
        <v>May</v>
      </c>
      <c r="P2316" s="3">
        <f>YEAR(Table3[[#This Row],[DATE]])</f>
        <v>2027</v>
      </c>
    </row>
    <row r="2317" spans="1:16" x14ac:dyDescent="0.3">
      <c r="A2317" s="6">
        <v>46512</v>
      </c>
      <c r="B2317" s="7" t="s">
        <v>1270</v>
      </c>
      <c r="C2317" s="9">
        <f t="shared" ca="1" si="72"/>
        <v>11</v>
      </c>
      <c r="D2317" s="9" t="s">
        <v>2117</v>
      </c>
      <c r="E2317" s="9" t="s">
        <v>2116</v>
      </c>
      <c r="F2317" s="10">
        <f t="shared" ca="1" si="73"/>
        <v>2.4469294802427634E-2</v>
      </c>
      <c r="G2317" s="3" t="str">
        <f>VLOOKUP(Table3[[#This Row],[PRODUCT ID]],Table1[[PRODUCT]:[SELLING PRICE]],1,FALSE)</f>
        <v>Product218</v>
      </c>
      <c r="H2317" s="3" t="str">
        <f>VLOOKUP(Table3[[#This Row],[PRODUCT ID]],Table1[[PRODUCT]:[SELLING PRICE]],2,FALSE)</f>
        <v>Category2</v>
      </c>
      <c r="I2317" s="3" t="str">
        <f>VLOOKUP(Table3[[#This Row],[PRODUCT ID]],Table1[[PRODUCT]:[SELLING PRICE]],3,FALSE)</f>
        <v>No</v>
      </c>
      <c r="J2317" s="16">
        <f ca="1">VLOOKUP(Table3[[#This Row],[PRODUCT ID]],Table1[[PRODUCT]:[SELLING PRICE]],4,FALSE)</f>
        <v>83</v>
      </c>
      <c r="K2317" s="16">
        <f ca="1">VLOOKUP(Table3[[#This Row],[PRODUCT ID]],Table1[[PRODUCT]:[SELLING PRICE]],5,FALSE)</f>
        <v>43.32200154446754</v>
      </c>
      <c r="L2317" s="16">
        <f ca="1">J2317*Table3[[#This Row],[QUANTITY]]</f>
        <v>913</v>
      </c>
      <c r="M2317" s="16">
        <f ca="1">K2317*Table3[[#This Row],[QUANTITY]]*(1-Table3[[#This Row],[DISCOUNT %]])</f>
        <v>464.88136988969211</v>
      </c>
      <c r="N2317" s="3">
        <f>DAY(Table3[[#This Row],[DATE]])</f>
        <v>5</v>
      </c>
      <c r="O2317" s="3" t="str">
        <f>TEXT(Table3[[#This Row],[DATE]],"mmm")</f>
        <v>May</v>
      </c>
      <c r="P2317" s="3">
        <f>YEAR(Table3[[#This Row],[DATE]])</f>
        <v>2027</v>
      </c>
    </row>
    <row r="2318" spans="1:16" x14ac:dyDescent="0.3">
      <c r="A2318" s="6">
        <v>46513</v>
      </c>
      <c r="B2318" s="7" t="s">
        <v>1271</v>
      </c>
      <c r="C2318" s="9">
        <f t="shared" ca="1" si="72"/>
        <v>1</v>
      </c>
      <c r="D2318" s="9" t="s">
        <v>2116</v>
      </c>
      <c r="E2318" s="9" t="s">
        <v>2116</v>
      </c>
      <c r="F2318" s="10">
        <f t="shared" ca="1" si="73"/>
        <v>8.1478691921904309E-2</v>
      </c>
      <c r="G2318" s="3" t="str">
        <f>VLOOKUP(Table3[[#This Row],[PRODUCT ID]],Table1[[PRODUCT]:[SELLING PRICE]],1,FALSE)</f>
        <v>Product219</v>
      </c>
      <c r="H2318" s="3" t="str">
        <f>VLOOKUP(Table3[[#This Row],[PRODUCT ID]],Table1[[PRODUCT]:[SELLING PRICE]],2,FALSE)</f>
        <v>Category3</v>
      </c>
      <c r="I2318" s="3" t="str">
        <f>VLOOKUP(Table3[[#This Row],[PRODUCT ID]],Table1[[PRODUCT]:[SELLING PRICE]],3,FALSE)</f>
        <v>Ft</v>
      </c>
      <c r="J2318" s="16">
        <f ca="1">VLOOKUP(Table3[[#This Row],[PRODUCT ID]],Table1[[PRODUCT]:[SELLING PRICE]],4,FALSE)</f>
        <v>140</v>
      </c>
      <c r="K2318" s="16">
        <f ca="1">VLOOKUP(Table3[[#This Row],[PRODUCT ID]],Table1[[PRODUCT]:[SELLING PRICE]],5,FALSE)</f>
        <v>126.60363688810999</v>
      </c>
      <c r="L2318" s="16">
        <f ca="1">J2318*Table3[[#This Row],[QUANTITY]]</f>
        <v>140</v>
      </c>
      <c r="M2318" s="16">
        <f ca="1">K2318*Table3[[#This Row],[QUANTITY]]*(1-Table3[[#This Row],[DISCOUNT %]])</f>
        <v>116.28813816191104</v>
      </c>
      <c r="N2318" s="3">
        <f>DAY(Table3[[#This Row],[DATE]])</f>
        <v>6</v>
      </c>
      <c r="O2318" s="3" t="str">
        <f>TEXT(Table3[[#This Row],[DATE]],"mmm")</f>
        <v>May</v>
      </c>
      <c r="P2318" s="3">
        <f>YEAR(Table3[[#This Row],[DATE]])</f>
        <v>2027</v>
      </c>
    </row>
    <row r="2319" spans="1:16" x14ac:dyDescent="0.3">
      <c r="A2319" s="6">
        <v>46514</v>
      </c>
      <c r="B2319" s="7" t="s">
        <v>1272</v>
      </c>
      <c r="C2319" s="9">
        <f t="shared" ca="1" si="72"/>
        <v>5</v>
      </c>
      <c r="D2319" s="9" t="s">
        <v>2116</v>
      </c>
      <c r="E2319" s="9" t="s">
        <v>2116</v>
      </c>
      <c r="F2319" s="10">
        <f t="shared" ca="1" si="73"/>
        <v>9.3462004316003822E-2</v>
      </c>
      <c r="G2319" s="3" t="str">
        <f>VLOOKUP(Table3[[#This Row],[PRODUCT ID]],Table1[[PRODUCT]:[SELLING PRICE]],1,FALSE)</f>
        <v>Product220</v>
      </c>
      <c r="H2319" s="3" t="str">
        <f>VLOOKUP(Table3[[#This Row],[PRODUCT ID]],Table1[[PRODUCT]:[SELLING PRICE]],2,FALSE)</f>
        <v>Category4</v>
      </c>
      <c r="I2319" s="3" t="str">
        <f>VLOOKUP(Table3[[#This Row],[PRODUCT ID]],Table1[[PRODUCT]:[SELLING PRICE]],3,FALSE)</f>
        <v>No</v>
      </c>
      <c r="J2319" s="16">
        <f ca="1">VLOOKUP(Table3[[#This Row],[PRODUCT ID]],Table1[[PRODUCT]:[SELLING PRICE]],4,FALSE)</f>
        <v>11</v>
      </c>
      <c r="K2319" s="16">
        <f ca="1">VLOOKUP(Table3[[#This Row],[PRODUCT ID]],Table1[[PRODUCT]:[SELLING PRICE]],5,FALSE)</f>
        <v>309.47549168455731</v>
      </c>
      <c r="L2319" s="16">
        <f ca="1">J2319*Table3[[#This Row],[QUANTITY]]</f>
        <v>55</v>
      </c>
      <c r="M2319" s="16">
        <f ca="1">K2319*Table3[[#This Row],[QUANTITY]]*(1-Table3[[#This Row],[DISCOUNT %]])</f>
        <v>1402.756459725189</v>
      </c>
      <c r="N2319" s="3">
        <f>DAY(Table3[[#This Row],[DATE]])</f>
        <v>7</v>
      </c>
      <c r="O2319" s="3" t="str">
        <f>TEXT(Table3[[#This Row],[DATE]],"mmm")</f>
        <v>May</v>
      </c>
      <c r="P2319" s="3">
        <f>YEAR(Table3[[#This Row],[DATE]])</f>
        <v>2027</v>
      </c>
    </row>
    <row r="2320" spans="1:16" x14ac:dyDescent="0.3">
      <c r="A2320" s="6">
        <v>46515</v>
      </c>
      <c r="B2320" s="7" t="s">
        <v>1273</v>
      </c>
      <c r="C2320" s="9">
        <f t="shared" ca="1" si="72"/>
        <v>6</v>
      </c>
      <c r="D2320" s="9" t="s">
        <v>2116</v>
      </c>
      <c r="E2320" s="9" t="s">
        <v>2118</v>
      </c>
      <c r="F2320" s="10">
        <f t="shared" ca="1" si="73"/>
        <v>5.1306550821707278E-2</v>
      </c>
      <c r="G2320" s="3" t="str">
        <f>VLOOKUP(Table3[[#This Row],[PRODUCT ID]],Table1[[PRODUCT]:[SELLING PRICE]],1,FALSE)</f>
        <v>Product221</v>
      </c>
      <c r="H2320" s="3" t="str">
        <f>VLOOKUP(Table3[[#This Row],[PRODUCT ID]],Table1[[PRODUCT]:[SELLING PRICE]],2,FALSE)</f>
        <v>Category5</v>
      </c>
      <c r="I2320" s="3" t="str">
        <f>VLOOKUP(Table3[[#This Row],[PRODUCT ID]],Table1[[PRODUCT]:[SELLING PRICE]],3,FALSE)</f>
        <v>Kg</v>
      </c>
      <c r="J2320" s="16">
        <f ca="1">VLOOKUP(Table3[[#This Row],[PRODUCT ID]],Table1[[PRODUCT]:[SELLING PRICE]],4,FALSE)</f>
        <v>141</v>
      </c>
      <c r="K2320" s="16">
        <f ca="1">VLOOKUP(Table3[[#This Row],[PRODUCT ID]],Table1[[PRODUCT]:[SELLING PRICE]],5,FALSE)</f>
        <v>266.87152023963733</v>
      </c>
      <c r="L2320" s="16">
        <f ca="1">J2320*Table3[[#This Row],[QUANTITY]]</f>
        <v>846</v>
      </c>
      <c r="M2320" s="16">
        <f ca="1">K2320*Table3[[#This Row],[QUANTITY]]*(1-Table3[[#This Row],[DISCOUNT %]])</f>
        <v>1519.0755781415764</v>
      </c>
      <c r="N2320" s="3">
        <f>DAY(Table3[[#This Row],[DATE]])</f>
        <v>8</v>
      </c>
      <c r="O2320" s="3" t="str">
        <f>TEXT(Table3[[#This Row],[DATE]],"mmm")</f>
        <v>May</v>
      </c>
      <c r="P2320" s="3">
        <f>YEAR(Table3[[#This Row],[DATE]])</f>
        <v>2027</v>
      </c>
    </row>
    <row r="2321" spans="1:16" x14ac:dyDescent="0.3">
      <c r="A2321" s="6">
        <v>46516</v>
      </c>
      <c r="B2321" s="7" t="s">
        <v>1274</v>
      </c>
      <c r="C2321" s="9">
        <f t="shared" ca="1" si="72"/>
        <v>5</v>
      </c>
      <c r="D2321" s="9" t="s">
        <v>2116</v>
      </c>
      <c r="E2321" s="9" t="s">
        <v>2118</v>
      </c>
      <c r="F2321" s="10">
        <f t="shared" ca="1" si="73"/>
        <v>2.5817313076295235E-2</v>
      </c>
      <c r="G2321" s="3" t="str">
        <f>VLOOKUP(Table3[[#This Row],[PRODUCT ID]],Table1[[PRODUCT]:[SELLING PRICE]],1,FALSE)</f>
        <v>Product222</v>
      </c>
      <c r="H2321" s="3" t="str">
        <f>VLOOKUP(Table3[[#This Row],[PRODUCT ID]],Table1[[PRODUCT]:[SELLING PRICE]],2,FALSE)</f>
        <v>Category1</v>
      </c>
      <c r="I2321" s="3" t="str">
        <f>VLOOKUP(Table3[[#This Row],[PRODUCT ID]],Table1[[PRODUCT]:[SELLING PRICE]],3,FALSE)</f>
        <v>Kg</v>
      </c>
      <c r="J2321" s="16">
        <f ca="1">VLOOKUP(Table3[[#This Row],[PRODUCT ID]],Table1[[PRODUCT]:[SELLING PRICE]],4,FALSE)</f>
        <v>74</v>
      </c>
      <c r="K2321" s="16">
        <f ca="1">VLOOKUP(Table3[[#This Row],[PRODUCT ID]],Table1[[PRODUCT]:[SELLING PRICE]],5,FALSE)</f>
        <v>310.54109898355648</v>
      </c>
      <c r="L2321" s="16">
        <f ca="1">J2321*Table3[[#This Row],[QUANTITY]]</f>
        <v>370</v>
      </c>
      <c r="M2321" s="16">
        <f ca="1">K2321*Table3[[#This Row],[QUANTITY]]*(1-Table3[[#This Row],[DISCOUNT %]])</f>
        <v>1512.6188110402061</v>
      </c>
      <c r="N2321" s="3">
        <f>DAY(Table3[[#This Row],[DATE]])</f>
        <v>9</v>
      </c>
      <c r="O2321" s="3" t="str">
        <f>TEXT(Table3[[#This Row],[DATE]],"mmm")</f>
        <v>May</v>
      </c>
      <c r="P2321" s="3">
        <f>YEAR(Table3[[#This Row],[DATE]])</f>
        <v>2027</v>
      </c>
    </row>
    <row r="2322" spans="1:16" x14ac:dyDescent="0.3">
      <c r="A2322" s="6">
        <v>46517</v>
      </c>
      <c r="B2322" s="7" t="s">
        <v>1275</v>
      </c>
      <c r="C2322" s="9">
        <f t="shared" ca="1" si="72"/>
        <v>13</v>
      </c>
      <c r="D2322" s="9" t="s">
        <v>2115</v>
      </c>
      <c r="E2322" s="9" t="s">
        <v>2116</v>
      </c>
      <c r="F2322" s="10">
        <f t="shared" ca="1" si="73"/>
        <v>1.8634442992304413E-2</v>
      </c>
      <c r="G2322" s="3" t="str">
        <f>VLOOKUP(Table3[[#This Row],[PRODUCT ID]],Table1[[PRODUCT]:[SELLING PRICE]],1,FALSE)</f>
        <v>Product223</v>
      </c>
      <c r="H2322" s="3" t="str">
        <f>VLOOKUP(Table3[[#This Row],[PRODUCT ID]],Table1[[PRODUCT]:[SELLING PRICE]],2,FALSE)</f>
        <v>Category2</v>
      </c>
      <c r="I2322" s="3" t="str">
        <f>VLOOKUP(Table3[[#This Row],[PRODUCT ID]],Table1[[PRODUCT]:[SELLING PRICE]],3,FALSE)</f>
        <v>Lt</v>
      </c>
      <c r="J2322" s="16">
        <f ca="1">VLOOKUP(Table3[[#This Row],[PRODUCT ID]],Table1[[PRODUCT]:[SELLING PRICE]],4,FALSE)</f>
        <v>30</v>
      </c>
      <c r="K2322" s="16">
        <f ca="1">VLOOKUP(Table3[[#This Row],[PRODUCT ID]],Table1[[PRODUCT]:[SELLING PRICE]],5,FALSE)</f>
        <v>291.1654338204296</v>
      </c>
      <c r="L2322" s="16">
        <f ca="1">J2322*Table3[[#This Row],[QUANTITY]]</f>
        <v>390</v>
      </c>
      <c r="M2322" s="16">
        <f ca="1">K2322*Table3[[#This Row],[QUANTITY]]*(1-Table3[[#This Row],[DISCOUNT %]])</f>
        <v>3714.6164658534522</v>
      </c>
      <c r="N2322" s="3">
        <f>DAY(Table3[[#This Row],[DATE]])</f>
        <v>10</v>
      </c>
      <c r="O2322" s="3" t="str">
        <f>TEXT(Table3[[#This Row],[DATE]],"mmm")</f>
        <v>May</v>
      </c>
      <c r="P2322" s="3">
        <f>YEAR(Table3[[#This Row],[DATE]])</f>
        <v>2027</v>
      </c>
    </row>
    <row r="2323" spans="1:16" x14ac:dyDescent="0.3">
      <c r="A2323" s="6">
        <v>46518</v>
      </c>
      <c r="B2323" s="7" t="s">
        <v>1276</v>
      </c>
      <c r="C2323" s="9">
        <f t="shared" ca="1" si="72"/>
        <v>13</v>
      </c>
      <c r="D2323" s="9" t="s">
        <v>2116</v>
      </c>
      <c r="E2323" s="9" t="s">
        <v>2116</v>
      </c>
      <c r="F2323" s="10">
        <f t="shared" ca="1" si="73"/>
        <v>2.3226438788758987E-2</v>
      </c>
      <c r="G2323" s="3" t="str">
        <f>VLOOKUP(Table3[[#This Row],[PRODUCT ID]],Table1[[PRODUCT]:[SELLING PRICE]],1,FALSE)</f>
        <v>Product224</v>
      </c>
      <c r="H2323" s="3" t="str">
        <f>VLOOKUP(Table3[[#This Row],[PRODUCT ID]],Table1[[PRODUCT]:[SELLING PRICE]],2,FALSE)</f>
        <v>Category3</v>
      </c>
      <c r="I2323" s="3" t="str">
        <f>VLOOKUP(Table3[[#This Row],[PRODUCT ID]],Table1[[PRODUCT]:[SELLING PRICE]],3,FALSE)</f>
        <v>Kg</v>
      </c>
      <c r="J2323" s="16">
        <f ca="1">VLOOKUP(Table3[[#This Row],[PRODUCT ID]],Table1[[PRODUCT]:[SELLING PRICE]],4,FALSE)</f>
        <v>158</v>
      </c>
      <c r="K2323" s="16">
        <f ca="1">VLOOKUP(Table3[[#This Row],[PRODUCT ID]],Table1[[PRODUCT]:[SELLING PRICE]],5,FALSE)</f>
        <v>127.67410613315008</v>
      </c>
      <c r="L2323" s="16">
        <f ca="1">J2323*Table3[[#This Row],[QUANTITY]]</f>
        <v>2054</v>
      </c>
      <c r="M2323" s="16">
        <f ca="1">K2323*Table3[[#This Row],[QUANTITY]]*(1-Table3[[#This Row],[DISCOUNT %]])</f>
        <v>1621.2129871878062</v>
      </c>
      <c r="N2323" s="3">
        <f>DAY(Table3[[#This Row],[DATE]])</f>
        <v>11</v>
      </c>
      <c r="O2323" s="3" t="str">
        <f>TEXT(Table3[[#This Row],[DATE]],"mmm")</f>
        <v>May</v>
      </c>
      <c r="P2323" s="3">
        <f>YEAR(Table3[[#This Row],[DATE]])</f>
        <v>2027</v>
      </c>
    </row>
    <row r="2324" spans="1:16" x14ac:dyDescent="0.3">
      <c r="A2324" s="6">
        <v>46519</v>
      </c>
      <c r="B2324" s="7" t="s">
        <v>1277</v>
      </c>
      <c r="C2324" s="9">
        <f t="shared" ca="1" si="72"/>
        <v>3</v>
      </c>
      <c r="D2324" s="9" t="s">
        <v>2117</v>
      </c>
      <c r="E2324" s="9" t="s">
        <v>2116</v>
      </c>
      <c r="F2324" s="10">
        <f t="shared" ca="1" si="73"/>
        <v>2.4455839320421557E-2</v>
      </c>
      <c r="G2324" s="3" t="str">
        <f>VLOOKUP(Table3[[#This Row],[PRODUCT ID]],Table1[[PRODUCT]:[SELLING PRICE]],1,FALSE)</f>
        <v>Product225</v>
      </c>
      <c r="H2324" s="3" t="str">
        <f>VLOOKUP(Table3[[#This Row],[PRODUCT ID]],Table1[[PRODUCT]:[SELLING PRICE]],2,FALSE)</f>
        <v>Category4</v>
      </c>
      <c r="I2324" s="3" t="str">
        <f>VLOOKUP(Table3[[#This Row],[PRODUCT ID]],Table1[[PRODUCT]:[SELLING PRICE]],3,FALSE)</f>
        <v>Lt</v>
      </c>
      <c r="J2324" s="16">
        <f ca="1">VLOOKUP(Table3[[#This Row],[PRODUCT ID]],Table1[[PRODUCT]:[SELLING PRICE]],4,FALSE)</f>
        <v>129</v>
      </c>
      <c r="K2324" s="16">
        <f ca="1">VLOOKUP(Table3[[#This Row],[PRODUCT ID]],Table1[[PRODUCT]:[SELLING PRICE]],5,FALSE)</f>
        <v>151.88719477209793</v>
      </c>
      <c r="L2324" s="16">
        <f ca="1">J2324*Table3[[#This Row],[QUANTITY]]</f>
        <v>387</v>
      </c>
      <c r="M2324" s="16">
        <f ca="1">K2324*Table3[[#This Row],[QUANTITY]]*(1-Table3[[#This Row],[DISCOUNT %]])</f>
        <v>444.5179978257658</v>
      </c>
      <c r="N2324" s="3">
        <f>DAY(Table3[[#This Row],[DATE]])</f>
        <v>12</v>
      </c>
      <c r="O2324" s="3" t="str">
        <f>TEXT(Table3[[#This Row],[DATE]],"mmm")</f>
        <v>May</v>
      </c>
      <c r="P2324" s="3">
        <f>YEAR(Table3[[#This Row],[DATE]])</f>
        <v>2027</v>
      </c>
    </row>
    <row r="2325" spans="1:16" x14ac:dyDescent="0.3">
      <c r="A2325" s="6">
        <v>46520</v>
      </c>
      <c r="B2325" s="7" t="s">
        <v>1278</v>
      </c>
      <c r="C2325" s="9">
        <f t="shared" ca="1" si="72"/>
        <v>14</v>
      </c>
      <c r="D2325" s="9" t="s">
        <v>2115</v>
      </c>
      <c r="E2325" s="9" t="s">
        <v>2116</v>
      </c>
      <c r="F2325" s="10">
        <f t="shared" ca="1" si="73"/>
        <v>2.53243660394636E-2</v>
      </c>
      <c r="G2325" s="3" t="str">
        <f>VLOOKUP(Table3[[#This Row],[PRODUCT ID]],Table1[[PRODUCT]:[SELLING PRICE]],1,FALSE)</f>
        <v>Product226</v>
      </c>
      <c r="H2325" s="3" t="str">
        <f>VLOOKUP(Table3[[#This Row],[PRODUCT ID]],Table1[[PRODUCT]:[SELLING PRICE]],2,FALSE)</f>
        <v>Category5</v>
      </c>
      <c r="I2325" s="3" t="str">
        <f>VLOOKUP(Table3[[#This Row],[PRODUCT ID]],Table1[[PRODUCT]:[SELLING PRICE]],3,FALSE)</f>
        <v>Ft</v>
      </c>
      <c r="J2325" s="16">
        <f ca="1">VLOOKUP(Table3[[#This Row],[PRODUCT ID]],Table1[[PRODUCT]:[SELLING PRICE]],4,FALSE)</f>
        <v>105</v>
      </c>
      <c r="K2325" s="16">
        <f ca="1">VLOOKUP(Table3[[#This Row],[PRODUCT ID]],Table1[[PRODUCT]:[SELLING PRICE]],5,FALSE)</f>
        <v>82.598822938490301</v>
      </c>
      <c r="L2325" s="16">
        <f ca="1">J2325*Table3[[#This Row],[QUANTITY]]</f>
        <v>1470</v>
      </c>
      <c r="M2325" s="16">
        <f ca="1">K2325*Table3[[#This Row],[QUANTITY]]*(1-Table3[[#This Row],[DISCOUNT %]])</f>
        <v>1127.0988415675397</v>
      </c>
      <c r="N2325" s="3">
        <f>DAY(Table3[[#This Row],[DATE]])</f>
        <v>13</v>
      </c>
      <c r="O2325" s="3" t="str">
        <f>TEXT(Table3[[#This Row],[DATE]],"mmm")</f>
        <v>May</v>
      </c>
      <c r="P2325" s="3">
        <f>YEAR(Table3[[#This Row],[DATE]])</f>
        <v>2027</v>
      </c>
    </row>
    <row r="2326" spans="1:16" x14ac:dyDescent="0.3">
      <c r="A2326" s="6">
        <v>46521</v>
      </c>
      <c r="B2326" s="7" t="s">
        <v>1279</v>
      </c>
      <c r="C2326" s="9">
        <f t="shared" ca="1" si="72"/>
        <v>1</v>
      </c>
      <c r="D2326" s="9" t="s">
        <v>2115</v>
      </c>
      <c r="E2326" s="9" t="s">
        <v>2118</v>
      </c>
      <c r="F2326" s="10">
        <f t="shared" ca="1" si="73"/>
        <v>5.5263015848519705E-2</v>
      </c>
      <c r="G2326" s="3" t="str">
        <f>VLOOKUP(Table3[[#This Row],[PRODUCT ID]],Table1[[PRODUCT]:[SELLING PRICE]],1,FALSE)</f>
        <v>Product227</v>
      </c>
      <c r="H2326" s="3" t="str">
        <f>VLOOKUP(Table3[[#This Row],[PRODUCT ID]],Table1[[PRODUCT]:[SELLING PRICE]],2,FALSE)</f>
        <v>Category1</v>
      </c>
      <c r="I2326" s="3" t="str">
        <f>VLOOKUP(Table3[[#This Row],[PRODUCT ID]],Table1[[PRODUCT]:[SELLING PRICE]],3,FALSE)</f>
        <v>Kg</v>
      </c>
      <c r="J2326" s="16">
        <f ca="1">VLOOKUP(Table3[[#This Row],[PRODUCT ID]],Table1[[PRODUCT]:[SELLING PRICE]],4,FALSE)</f>
        <v>54</v>
      </c>
      <c r="K2326" s="16">
        <f ca="1">VLOOKUP(Table3[[#This Row],[PRODUCT ID]],Table1[[PRODUCT]:[SELLING PRICE]],5,FALSE)</f>
        <v>286.33121352303129</v>
      </c>
      <c r="L2326" s="16">
        <f ca="1">J2326*Table3[[#This Row],[QUANTITY]]</f>
        <v>54</v>
      </c>
      <c r="M2326" s="16">
        <f ca="1">K2326*Table3[[#This Row],[QUANTITY]]*(1-Table3[[#This Row],[DISCOUNT %]])</f>
        <v>270.50768713218213</v>
      </c>
      <c r="N2326" s="3">
        <f>DAY(Table3[[#This Row],[DATE]])</f>
        <v>14</v>
      </c>
      <c r="O2326" s="3" t="str">
        <f>TEXT(Table3[[#This Row],[DATE]],"mmm")</f>
        <v>May</v>
      </c>
      <c r="P2326" s="3">
        <f>YEAR(Table3[[#This Row],[DATE]])</f>
        <v>2027</v>
      </c>
    </row>
    <row r="2327" spans="1:16" x14ac:dyDescent="0.3">
      <c r="A2327" s="6">
        <v>46522</v>
      </c>
      <c r="B2327" s="7" t="s">
        <v>1280</v>
      </c>
      <c r="C2327" s="9">
        <f t="shared" ca="1" si="72"/>
        <v>13</v>
      </c>
      <c r="D2327" s="9" t="s">
        <v>2115</v>
      </c>
      <c r="E2327" s="9" t="s">
        <v>2116</v>
      </c>
      <c r="F2327" s="10">
        <f t="shared" ca="1" si="73"/>
        <v>7.1585956072448415E-2</v>
      </c>
      <c r="G2327" s="3" t="str">
        <f>VLOOKUP(Table3[[#This Row],[PRODUCT ID]],Table1[[PRODUCT]:[SELLING PRICE]],1,FALSE)</f>
        <v>Product228</v>
      </c>
      <c r="H2327" s="3" t="str">
        <f>VLOOKUP(Table3[[#This Row],[PRODUCT ID]],Table1[[PRODUCT]:[SELLING PRICE]],2,FALSE)</f>
        <v>Category2</v>
      </c>
      <c r="I2327" s="3" t="str">
        <f>VLOOKUP(Table3[[#This Row],[PRODUCT ID]],Table1[[PRODUCT]:[SELLING PRICE]],3,FALSE)</f>
        <v>No</v>
      </c>
      <c r="J2327" s="16">
        <f ca="1">VLOOKUP(Table3[[#This Row],[PRODUCT ID]],Table1[[PRODUCT]:[SELLING PRICE]],4,FALSE)</f>
        <v>15</v>
      </c>
      <c r="K2327" s="16">
        <f ca="1">VLOOKUP(Table3[[#This Row],[PRODUCT ID]],Table1[[PRODUCT]:[SELLING PRICE]],5,FALSE)</f>
        <v>216.62693820558718</v>
      </c>
      <c r="L2327" s="16">
        <f ca="1">J2327*Table3[[#This Row],[QUANTITY]]</f>
        <v>195</v>
      </c>
      <c r="M2327" s="16">
        <f ca="1">K2327*Table3[[#This Row],[QUANTITY]]*(1-Table3[[#This Row],[DISCOUNT %]])</f>
        <v>2614.5533924002088</v>
      </c>
      <c r="N2327" s="3">
        <f>DAY(Table3[[#This Row],[DATE]])</f>
        <v>15</v>
      </c>
      <c r="O2327" s="3" t="str">
        <f>TEXT(Table3[[#This Row],[DATE]],"mmm")</f>
        <v>May</v>
      </c>
      <c r="P2327" s="3">
        <f>YEAR(Table3[[#This Row],[DATE]])</f>
        <v>2027</v>
      </c>
    </row>
    <row r="2328" spans="1:16" x14ac:dyDescent="0.3">
      <c r="A2328" s="6">
        <v>46523</v>
      </c>
      <c r="B2328" s="7" t="s">
        <v>1281</v>
      </c>
      <c r="C2328" s="9">
        <f t="shared" ca="1" si="72"/>
        <v>1</v>
      </c>
      <c r="D2328" s="9" t="s">
        <v>2116</v>
      </c>
      <c r="E2328" s="9" t="s">
        <v>2116</v>
      </c>
      <c r="F2328" s="10">
        <f t="shared" ca="1" si="73"/>
        <v>6.0544655126469941E-2</v>
      </c>
      <c r="G2328" s="3" t="str">
        <f>VLOOKUP(Table3[[#This Row],[PRODUCT ID]],Table1[[PRODUCT]:[SELLING PRICE]],1,FALSE)</f>
        <v>Product229</v>
      </c>
      <c r="H2328" s="3" t="str">
        <f>VLOOKUP(Table3[[#This Row],[PRODUCT ID]],Table1[[PRODUCT]:[SELLING PRICE]],2,FALSE)</f>
        <v>Category3</v>
      </c>
      <c r="I2328" s="3" t="str">
        <f>VLOOKUP(Table3[[#This Row],[PRODUCT ID]],Table1[[PRODUCT]:[SELLING PRICE]],3,FALSE)</f>
        <v>No</v>
      </c>
      <c r="J2328" s="16">
        <f ca="1">VLOOKUP(Table3[[#This Row],[PRODUCT ID]],Table1[[PRODUCT]:[SELLING PRICE]],4,FALSE)</f>
        <v>117</v>
      </c>
      <c r="K2328" s="16">
        <f ca="1">VLOOKUP(Table3[[#This Row],[PRODUCT ID]],Table1[[PRODUCT]:[SELLING PRICE]],5,FALSE)</f>
        <v>60.568201258610081</v>
      </c>
      <c r="L2328" s="16">
        <f ca="1">J2328*Table3[[#This Row],[QUANTITY]]</f>
        <v>117</v>
      </c>
      <c r="M2328" s="16">
        <f ca="1">K2328*Table3[[#This Row],[QUANTITY]]*(1-Table3[[#This Row],[DISCOUNT %]])</f>
        <v>56.901120401776915</v>
      </c>
      <c r="N2328" s="3">
        <f>DAY(Table3[[#This Row],[DATE]])</f>
        <v>16</v>
      </c>
      <c r="O2328" s="3" t="str">
        <f>TEXT(Table3[[#This Row],[DATE]],"mmm")</f>
        <v>May</v>
      </c>
      <c r="P2328" s="3">
        <f>YEAR(Table3[[#This Row],[DATE]])</f>
        <v>2027</v>
      </c>
    </row>
    <row r="2329" spans="1:16" x14ac:dyDescent="0.3">
      <c r="A2329" s="6">
        <v>46524</v>
      </c>
      <c r="B2329" s="7" t="s">
        <v>1282</v>
      </c>
      <c r="C2329" s="9">
        <f t="shared" ca="1" si="72"/>
        <v>11</v>
      </c>
      <c r="D2329" s="9" t="s">
        <v>2116</v>
      </c>
      <c r="E2329" s="9" t="s">
        <v>2116</v>
      </c>
      <c r="F2329" s="10">
        <f t="shared" ca="1" si="73"/>
        <v>6.5267624379510392E-2</v>
      </c>
      <c r="G2329" s="3" t="str">
        <f>VLOOKUP(Table3[[#This Row],[PRODUCT ID]],Table1[[PRODUCT]:[SELLING PRICE]],1,FALSE)</f>
        <v>Product230</v>
      </c>
      <c r="H2329" s="3" t="str">
        <f>VLOOKUP(Table3[[#This Row],[PRODUCT ID]],Table1[[PRODUCT]:[SELLING PRICE]],2,FALSE)</f>
        <v>Category4</v>
      </c>
      <c r="I2329" s="3" t="str">
        <f>VLOOKUP(Table3[[#This Row],[PRODUCT ID]],Table1[[PRODUCT]:[SELLING PRICE]],3,FALSE)</f>
        <v>Ft</v>
      </c>
      <c r="J2329" s="16">
        <f ca="1">VLOOKUP(Table3[[#This Row],[PRODUCT ID]],Table1[[PRODUCT]:[SELLING PRICE]],4,FALSE)</f>
        <v>250</v>
      </c>
      <c r="K2329" s="16">
        <f ca="1">VLOOKUP(Table3[[#This Row],[PRODUCT ID]],Table1[[PRODUCT]:[SELLING PRICE]],5,FALSE)</f>
        <v>157.80955020157347</v>
      </c>
      <c r="L2329" s="16">
        <f ca="1">J2329*Table3[[#This Row],[QUANTITY]]</f>
        <v>2750</v>
      </c>
      <c r="M2329" s="16">
        <f ca="1">K2329*Table3[[#This Row],[QUANTITY]]*(1-Table3[[#This Row],[DISCOUNT %]])</f>
        <v>1622.6066533106946</v>
      </c>
      <c r="N2329" s="3">
        <f>DAY(Table3[[#This Row],[DATE]])</f>
        <v>17</v>
      </c>
      <c r="O2329" s="3" t="str">
        <f>TEXT(Table3[[#This Row],[DATE]],"mmm")</f>
        <v>May</v>
      </c>
      <c r="P2329" s="3">
        <f>YEAR(Table3[[#This Row],[DATE]])</f>
        <v>2027</v>
      </c>
    </row>
    <row r="2330" spans="1:16" x14ac:dyDescent="0.3">
      <c r="A2330" s="6">
        <v>46525</v>
      </c>
      <c r="B2330" s="7" t="s">
        <v>1283</v>
      </c>
      <c r="C2330" s="9">
        <f t="shared" ca="1" si="72"/>
        <v>15</v>
      </c>
      <c r="D2330" s="9" t="s">
        <v>2116</v>
      </c>
      <c r="E2330" s="9" t="s">
        <v>2116</v>
      </c>
      <c r="F2330" s="10">
        <f t="shared" ca="1" si="73"/>
        <v>3.346936657223714E-2</v>
      </c>
      <c r="G2330" s="3" t="str">
        <f>VLOOKUP(Table3[[#This Row],[PRODUCT ID]],Table1[[PRODUCT]:[SELLING PRICE]],1,FALSE)</f>
        <v>Product231</v>
      </c>
      <c r="H2330" s="3" t="str">
        <f>VLOOKUP(Table3[[#This Row],[PRODUCT ID]],Table1[[PRODUCT]:[SELLING PRICE]],2,FALSE)</f>
        <v>Category5</v>
      </c>
      <c r="I2330" s="3" t="str">
        <f>VLOOKUP(Table3[[#This Row],[PRODUCT ID]],Table1[[PRODUCT]:[SELLING PRICE]],3,FALSE)</f>
        <v>No</v>
      </c>
      <c r="J2330" s="16">
        <f ca="1">VLOOKUP(Table3[[#This Row],[PRODUCT ID]],Table1[[PRODUCT]:[SELLING PRICE]],4,FALSE)</f>
        <v>28</v>
      </c>
      <c r="K2330" s="16">
        <f ca="1">VLOOKUP(Table3[[#This Row],[PRODUCT ID]],Table1[[PRODUCT]:[SELLING PRICE]],5,FALSE)</f>
        <v>110.82988026222691</v>
      </c>
      <c r="L2330" s="16">
        <f ca="1">J2330*Table3[[#This Row],[QUANTITY]]</f>
        <v>420</v>
      </c>
      <c r="M2330" s="16">
        <f ca="1">K2330*Table3[[#This Row],[QUANTITY]]*(1-Table3[[#This Row],[DISCOUNT %]])</f>
        <v>1606.8071155885993</v>
      </c>
      <c r="N2330" s="3">
        <f>DAY(Table3[[#This Row],[DATE]])</f>
        <v>18</v>
      </c>
      <c r="O2330" s="3" t="str">
        <f>TEXT(Table3[[#This Row],[DATE]],"mmm")</f>
        <v>May</v>
      </c>
      <c r="P2330" s="3">
        <f>YEAR(Table3[[#This Row],[DATE]])</f>
        <v>2027</v>
      </c>
    </row>
    <row r="2331" spans="1:16" x14ac:dyDescent="0.3">
      <c r="A2331" s="6">
        <v>46526</v>
      </c>
      <c r="B2331" s="7" t="s">
        <v>1284</v>
      </c>
      <c r="C2331" s="9">
        <f t="shared" ca="1" si="72"/>
        <v>4</v>
      </c>
      <c r="D2331" s="9" t="s">
        <v>2115</v>
      </c>
      <c r="E2331" s="9" t="s">
        <v>2116</v>
      </c>
      <c r="F2331" s="10">
        <f t="shared" ca="1" si="73"/>
        <v>9.0175823875835295E-2</v>
      </c>
      <c r="G2331" s="3" t="str">
        <f>VLOOKUP(Table3[[#This Row],[PRODUCT ID]],Table1[[PRODUCT]:[SELLING PRICE]],1,FALSE)</f>
        <v>Product232</v>
      </c>
      <c r="H2331" s="3" t="str">
        <f>VLOOKUP(Table3[[#This Row],[PRODUCT ID]],Table1[[PRODUCT]:[SELLING PRICE]],2,FALSE)</f>
        <v>Category1</v>
      </c>
      <c r="I2331" s="3" t="str">
        <f>VLOOKUP(Table3[[#This Row],[PRODUCT ID]],Table1[[PRODUCT]:[SELLING PRICE]],3,FALSE)</f>
        <v>Kg</v>
      </c>
      <c r="J2331" s="16">
        <f ca="1">VLOOKUP(Table3[[#This Row],[PRODUCT ID]],Table1[[PRODUCT]:[SELLING PRICE]],4,FALSE)</f>
        <v>96</v>
      </c>
      <c r="K2331" s="16">
        <f ca="1">VLOOKUP(Table3[[#This Row],[PRODUCT ID]],Table1[[PRODUCT]:[SELLING PRICE]],5,FALSE)</f>
        <v>115.18368446114872</v>
      </c>
      <c r="L2331" s="16">
        <f ca="1">J2331*Table3[[#This Row],[QUANTITY]]</f>
        <v>384</v>
      </c>
      <c r="M2331" s="16">
        <f ca="1">K2331*Table3[[#This Row],[QUANTITY]]*(1-Table3[[#This Row],[DISCOUNT %]])</f>
        <v>419.18760327124153</v>
      </c>
      <c r="N2331" s="3">
        <f>DAY(Table3[[#This Row],[DATE]])</f>
        <v>19</v>
      </c>
      <c r="O2331" s="3" t="str">
        <f>TEXT(Table3[[#This Row],[DATE]],"mmm")</f>
        <v>May</v>
      </c>
      <c r="P2331" s="3">
        <f>YEAR(Table3[[#This Row],[DATE]])</f>
        <v>2027</v>
      </c>
    </row>
    <row r="2332" spans="1:16" x14ac:dyDescent="0.3">
      <c r="A2332" s="6">
        <v>46527</v>
      </c>
      <c r="B2332" s="7" t="s">
        <v>1285</v>
      </c>
      <c r="C2332" s="9">
        <f t="shared" ca="1" si="72"/>
        <v>15</v>
      </c>
      <c r="D2332" s="9" t="s">
        <v>2117</v>
      </c>
      <c r="E2332" s="9" t="s">
        <v>2118</v>
      </c>
      <c r="F2332" s="10">
        <f t="shared" ca="1" si="73"/>
        <v>2.1399328336145641E-2</v>
      </c>
      <c r="G2332" s="3" t="str">
        <f>VLOOKUP(Table3[[#This Row],[PRODUCT ID]],Table1[[PRODUCT]:[SELLING PRICE]],1,FALSE)</f>
        <v>Product233</v>
      </c>
      <c r="H2332" s="3" t="str">
        <f>VLOOKUP(Table3[[#This Row],[PRODUCT ID]],Table1[[PRODUCT]:[SELLING PRICE]],2,FALSE)</f>
        <v>Category2</v>
      </c>
      <c r="I2332" s="3" t="str">
        <f>VLOOKUP(Table3[[#This Row],[PRODUCT ID]],Table1[[PRODUCT]:[SELLING PRICE]],3,FALSE)</f>
        <v>Kg</v>
      </c>
      <c r="J2332" s="16">
        <f ca="1">VLOOKUP(Table3[[#This Row],[PRODUCT ID]],Table1[[PRODUCT]:[SELLING PRICE]],4,FALSE)</f>
        <v>214</v>
      </c>
      <c r="K2332" s="16">
        <f ca="1">VLOOKUP(Table3[[#This Row],[PRODUCT ID]],Table1[[PRODUCT]:[SELLING PRICE]],5,FALSE)</f>
        <v>235.04004624603459</v>
      </c>
      <c r="L2332" s="16">
        <f ca="1">J2332*Table3[[#This Row],[QUANTITY]]</f>
        <v>3210</v>
      </c>
      <c r="M2332" s="16">
        <f ca="1">K2332*Table3[[#This Row],[QUANTITY]]*(1-Table3[[#This Row],[DISCOUNT %]])</f>
        <v>3450.1552068640922</v>
      </c>
      <c r="N2332" s="3">
        <f>DAY(Table3[[#This Row],[DATE]])</f>
        <v>20</v>
      </c>
      <c r="O2332" s="3" t="str">
        <f>TEXT(Table3[[#This Row],[DATE]],"mmm")</f>
        <v>May</v>
      </c>
      <c r="P2332" s="3">
        <f>YEAR(Table3[[#This Row],[DATE]])</f>
        <v>2027</v>
      </c>
    </row>
    <row r="2333" spans="1:16" x14ac:dyDescent="0.3">
      <c r="A2333" s="6">
        <v>46528</v>
      </c>
      <c r="B2333" s="7" t="s">
        <v>1286</v>
      </c>
      <c r="C2333" s="9">
        <f t="shared" ca="1" si="72"/>
        <v>1</v>
      </c>
      <c r="D2333" s="9" t="s">
        <v>2117</v>
      </c>
      <c r="E2333" s="9" t="s">
        <v>2118</v>
      </c>
      <c r="F2333" s="10">
        <f t="shared" ca="1" si="73"/>
        <v>4.6626113600696656E-2</v>
      </c>
      <c r="G2333" s="3" t="str">
        <f>VLOOKUP(Table3[[#This Row],[PRODUCT ID]],Table1[[PRODUCT]:[SELLING PRICE]],1,FALSE)</f>
        <v>Product234</v>
      </c>
      <c r="H2333" s="3" t="str">
        <f>VLOOKUP(Table3[[#This Row],[PRODUCT ID]],Table1[[PRODUCT]:[SELLING PRICE]],2,FALSE)</f>
        <v>Category3</v>
      </c>
      <c r="I2333" s="3" t="str">
        <f>VLOOKUP(Table3[[#This Row],[PRODUCT ID]],Table1[[PRODUCT]:[SELLING PRICE]],3,FALSE)</f>
        <v>Lt</v>
      </c>
      <c r="J2333" s="16">
        <f ca="1">VLOOKUP(Table3[[#This Row],[PRODUCT ID]],Table1[[PRODUCT]:[SELLING PRICE]],4,FALSE)</f>
        <v>89</v>
      </c>
      <c r="K2333" s="16">
        <f ca="1">VLOOKUP(Table3[[#This Row],[PRODUCT ID]],Table1[[PRODUCT]:[SELLING PRICE]],5,FALSE)</f>
        <v>73.985111590129861</v>
      </c>
      <c r="L2333" s="16">
        <f ca="1">J2333*Table3[[#This Row],[QUANTITY]]</f>
        <v>89</v>
      </c>
      <c r="M2333" s="16">
        <f ca="1">K2333*Table3[[#This Row],[QUANTITY]]*(1-Table3[[#This Row],[DISCOUNT %]])</f>
        <v>70.535473372368244</v>
      </c>
      <c r="N2333" s="3">
        <f>DAY(Table3[[#This Row],[DATE]])</f>
        <v>21</v>
      </c>
      <c r="O2333" s="3" t="str">
        <f>TEXT(Table3[[#This Row],[DATE]],"mmm")</f>
        <v>May</v>
      </c>
      <c r="P2333" s="3">
        <f>YEAR(Table3[[#This Row],[DATE]])</f>
        <v>2027</v>
      </c>
    </row>
    <row r="2334" spans="1:16" x14ac:dyDescent="0.3">
      <c r="A2334" s="6">
        <v>46529</v>
      </c>
      <c r="B2334" s="7" t="s">
        <v>1287</v>
      </c>
      <c r="C2334" s="9">
        <f t="shared" ca="1" si="72"/>
        <v>11</v>
      </c>
      <c r="D2334" s="9" t="s">
        <v>2116</v>
      </c>
      <c r="E2334" s="9" t="s">
        <v>2116</v>
      </c>
      <c r="F2334" s="10">
        <f t="shared" ca="1" si="73"/>
        <v>5.9901786908364986E-2</v>
      </c>
      <c r="G2334" s="3" t="str">
        <f>VLOOKUP(Table3[[#This Row],[PRODUCT ID]],Table1[[PRODUCT]:[SELLING PRICE]],1,FALSE)</f>
        <v>Product235</v>
      </c>
      <c r="H2334" s="3" t="str">
        <f>VLOOKUP(Table3[[#This Row],[PRODUCT ID]],Table1[[PRODUCT]:[SELLING PRICE]],2,FALSE)</f>
        <v>Category4</v>
      </c>
      <c r="I2334" s="3" t="str">
        <f>VLOOKUP(Table3[[#This Row],[PRODUCT ID]],Table1[[PRODUCT]:[SELLING PRICE]],3,FALSE)</f>
        <v>Kg</v>
      </c>
      <c r="J2334" s="16">
        <f ca="1">VLOOKUP(Table3[[#This Row],[PRODUCT ID]],Table1[[PRODUCT]:[SELLING PRICE]],4,FALSE)</f>
        <v>93</v>
      </c>
      <c r="K2334" s="16">
        <f ca="1">VLOOKUP(Table3[[#This Row],[PRODUCT ID]],Table1[[PRODUCT]:[SELLING PRICE]],5,FALSE)</f>
        <v>26.841050390844405</v>
      </c>
      <c r="L2334" s="16">
        <f ca="1">J2334*Table3[[#This Row],[QUANTITY]]</f>
        <v>1023</v>
      </c>
      <c r="M2334" s="16">
        <f ca="1">K2334*Table3[[#This Row],[QUANTITY]]*(1-Table3[[#This Row],[DISCOUNT %]])</f>
        <v>277.5654586092889</v>
      </c>
      <c r="N2334" s="3">
        <f>DAY(Table3[[#This Row],[DATE]])</f>
        <v>22</v>
      </c>
      <c r="O2334" s="3" t="str">
        <f>TEXT(Table3[[#This Row],[DATE]],"mmm")</f>
        <v>May</v>
      </c>
      <c r="P2334" s="3">
        <f>YEAR(Table3[[#This Row],[DATE]])</f>
        <v>2027</v>
      </c>
    </row>
    <row r="2335" spans="1:16" x14ac:dyDescent="0.3">
      <c r="A2335" s="6">
        <v>46530</v>
      </c>
      <c r="B2335" s="7" t="s">
        <v>1288</v>
      </c>
      <c r="C2335" s="9">
        <f t="shared" ca="1" si="72"/>
        <v>5</v>
      </c>
      <c r="D2335" s="9" t="s">
        <v>2116</v>
      </c>
      <c r="E2335" s="9" t="s">
        <v>2116</v>
      </c>
      <c r="F2335" s="10">
        <f t="shared" ca="1" si="73"/>
        <v>6.2716734824007012E-2</v>
      </c>
      <c r="G2335" s="3" t="str">
        <f>VLOOKUP(Table3[[#This Row],[PRODUCT ID]],Table1[[PRODUCT]:[SELLING PRICE]],1,FALSE)</f>
        <v>Product236</v>
      </c>
      <c r="H2335" s="3" t="str">
        <f>VLOOKUP(Table3[[#This Row],[PRODUCT ID]],Table1[[PRODUCT]:[SELLING PRICE]],2,FALSE)</f>
        <v>Category5</v>
      </c>
      <c r="I2335" s="3" t="str">
        <f>VLOOKUP(Table3[[#This Row],[PRODUCT ID]],Table1[[PRODUCT]:[SELLING PRICE]],3,FALSE)</f>
        <v>Lt</v>
      </c>
      <c r="J2335" s="16">
        <f ca="1">VLOOKUP(Table3[[#This Row],[PRODUCT ID]],Table1[[PRODUCT]:[SELLING PRICE]],4,FALSE)</f>
        <v>224</v>
      </c>
      <c r="K2335" s="16">
        <f ca="1">VLOOKUP(Table3[[#This Row],[PRODUCT ID]],Table1[[PRODUCT]:[SELLING PRICE]],5,FALSE)</f>
        <v>48.967723016722942</v>
      </c>
      <c r="L2335" s="16">
        <f ca="1">J2335*Table3[[#This Row],[QUANTITY]]</f>
        <v>1120</v>
      </c>
      <c r="M2335" s="16">
        <f ca="1">K2335*Table3[[#This Row],[QUANTITY]]*(1-Table3[[#This Row],[DISCOUNT %]])</f>
        <v>229.48313658673854</v>
      </c>
      <c r="N2335" s="3">
        <f>DAY(Table3[[#This Row],[DATE]])</f>
        <v>23</v>
      </c>
      <c r="O2335" s="3" t="str">
        <f>TEXT(Table3[[#This Row],[DATE]],"mmm")</f>
        <v>May</v>
      </c>
      <c r="P2335" s="3">
        <f>YEAR(Table3[[#This Row],[DATE]])</f>
        <v>2027</v>
      </c>
    </row>
    <row r="2336" spans="1:16" x14ac:dyDescent="0.3">
      <c r="A2336" s="6">
        <v>46531</v>
      </c>
      <c r="B2336" s="7" t="s">
        <v>1289</v>
      </c>
      <c r="C2336" s="9">
        <f t="shared" ca="1" si="72"/>
        <v>3</v>
      </c>
      <c r="D2336" s="9" t="s">
        <v>2116</v>
      </c>
      <c r="E2336" s="9" t="s">
        <v>2116</v>
      </c>
      <c r="F2336" s="10">
        <f t="shared" ca="1" si="73"/>
        <v>2.0501873235970358E-2</v>
      </c>
      <c r="G2336" s="3" t="str">
        <f>VLOOKUP(Table3[[#This Row],[PRODUCT ID]],Table1[[PRODUCT]:[SELLING PRICE]],1,FALSE)</f>
        <v>Product237</v>
      </c>
      <c r="H2336" s="3" t="str">
        <f>VLOOKUP(Table3[[#This Row],[PRODUCT ID]],Table1[[PRODUCT]:[SELLING PRICE]],2,FALSE)</f>
        <v>Category1</v>
      </c>
      <c r="I2336" s="3" t="str">
        <f>VLOOKUP(Table3[[#This Row],[PRODUCT ID]],Table1[[PRODUCT]:[SELLING PRICE]],3,FALSE)</f>
        <v>Ft</v>
      </c>
      <c r="J2336" s="16">
        <f ca="1">VLOOKUP(Table3[[#This Row],[PRODUCT ID]],Table1[[PRODUCT]:[SELLING PRICE]],4,FALSE)</f>
        <v>5</v>
      </c>
      <c r="K2336" s="16">
        <f ca="1">VLOOKUP(Table3[[#This Row],[PRODUCT ID]],Table1[[PRODUCT]:[SELLING PRICE]],5,FALSE)</f>
        <v>27.359819223576306</v>
      </c>
      <c r="L2336" s="16">
        <f ca="1">J2336*Table3[[#This Row],[QUANTITY]]</f>
        <v>15</v>
      </c>
      <c r="M2336" s="16">
        <f ca="1">K2336*Table3[[#This Row],[QUANTITY]]*(1-Table3[[#This Row],[DISCOUNT %]])</f>
        <v>80.396675034286446</v>
      </c>
      <c r="N2336" s="3">
        <f>DAY(Table3[[#This Row],[DATE]])</f>
        <v>24</v>
      </c>
      <c r="O2336" s="3" t="str">
        <f>TEXT(Table3[[#This Row],[DATE]],"mmm")</f>
        <v>May</v>
      </c>
      <c r="P2336" s="3">
        <f>YEAR(Table3[[#This Row],[DATE]])</f>
        <v>2027</v>
      </c>
    </row>
    <row r="2337" spans="1:16" x14ac:dyDescent="0.3">
      <c r="A2337" s="6">
        <v>46532</v>
      </c>
      <c r="B2337" s="7" t="s">
        <v>1290</v>
      </c>
      <c r="C2337" s="9">
        <f t="shared" ca="1" si="72"/>
        <v>15</v>
      </c>
      <c r="D2337" s="9" t="s">
        <v>2116</v>
      </c>
      <c r="E2337" s="9" t="s">
        <v>2116</v>
      </c>
      <c r="F2337" s="10">
        <f t="shared" ca="1" si="73"/>
        <v>3.3674164817561858E-2</v>
      </c>
      <c r="G2337" s="3" t="str">
        <f>VLOOKUP(Table3[[#This Row],[PRODUCT ID]],Table1[[PRODUCT]:[SELLING PRICE]],1,FALSE)</f>
        <v>Product238</v>
      </c>
      <c r="H2337" s="3" t="str">
        <f>VLOOKUP(Table3[[#This Row],[PRODUCT ID]],Table1[[PRODUCT]:[SELLING PRICE]],2,FALSE)</f>
        <v>Category2</v>
      </c>
      <c r="I2337" s="3" t="str">
        <f>VLOOKUP(Table3[[#This Row],[PRODUCT ID]],Table1[[PRODUCT]:[SELLING PRICE]],3,FALSE)</f>
        <v>Kg</v>
      </c>
      <c r="J2337" s="16">
        <f ca="1">VLOOKUP(Table3[[#This Row],[PRODUCT ID]],Table1[[PRODUCT]:[SELLING PRICE]],4,FALSE)</f>
        <v>49</v>
      </c>
      <c r="K2337" s="16">
        <f ca="1">VLOOKUP(Table3[[#This Row],[PRODUCT ID]],Table1[[PRODUCT]:[SELLING PRICE]],5,FALSE)</f>
        <v>90.007431994296837</v>
      </c>
      <c r="L2337" s="16">
        <f ca="1">J2337*Table3[[#This Row],[QUANTITY]]</f>
        <v>735</v>
      </c>
      <c r="M2337" s="16">
        <f ca="1">K2337*Table3[[#This Row],[QUANTITY]]*(1-Table3[[#This Row],[DISCOUNT %]])</f>
        <v>1304.647603417731</v>
      </c>
      <c r="N2337" s="3">
        <f>DAY(Table3[[#This Row],[DATE]])</f>
        <v>25</v>
      </c>
      <c r="O2337" s="3" t="str">
        <f>TEXT(Table3[[#This Row],[DATE]],"mmm")</f>
        <v>May</v>
      </c>
      <c r="P2337" s="3">
        <f>YEAR(Table3[[#This Row],[DATE]])</f>
        <v>2027</v>
      </c>
    </row>
    <row r="2338" spans="1:16" x14ac:dyDescent="0.3">
      <c r="A2338" s="6">
        <v>46533</v>
      </c>
      <c r="B2338" s="7" t="s">
        <v>1291</v>
      </c>
      <c r="C2338" s="9">
        <f t="shared" ca="1" si="72"/>
        <v>3</v>
      </c>
      <c r="D2338" s="9" t="s">
        <v>2115</v>
      </c>
      <c r="E2338" s="9" t="s">
        <v>2118</v>
      </c>
      <c r="F2338" s="10">
        <f t="shared" ca="1" si="73"/>
        <v>8.8804171734460091E-2</v>
      </c>
      <c r="G2338" s="3" t="str">
        <f>VLOOKUP(Table3[[#This Row],[PRODUCT ID]],Table1[[PRODUCT]:[SELLING PRICE]],1,FALSE)</f>
        <v>Product239</v>
      </c>
      <c r="H2338" s="3" t="str">
        <f>VLOOKUP(Table3[[#This Row],[PRODUCT ID]],Table1[[PRODUCT]:[SELLING PRICE]],2,FALSE)</f>
        <v>Category3</v>
      </c>
      <c r="I2338" s="3" t="str">
        <f>VLOOKUP(Table3[[#This Row],[PRODUCT ID]],Table1[[PRODUCT]:[SELLING PRICE]],3,FALSE)</f>
        <v>No</v>
      </c>
      <c r="J2338" s="16">
        <f ca="1">VLOOKUP(Table3[[#This Row],[PRODUCT ID]],Table1[[PRODUCT]:[SELLING PRICE]],4,FALSE)</f>
        <v>120</v>
      </c>
      <c r="K2338" s="16">
        <f ca="1">VLOOKUP(Table3[[#This Row],[PRODUCT ID]],Table1[[PRODUCT]:[SELLING PRICE]],5,FALSE)</f>
        <v>236.22128110743947</v>
      </c>
      <c r="L2338" s="16">
        <f ca="1">J2338*Table3[[#This Row],[QUANTITY]]</f>
        <v>360</v>
      </c>
      <c r="M2338" s="16">
        <f ca="1">K2338*Table3[[#This Row],[QUANTITY]]*(1-Table3[[#This Row],[DISCOUNT %]])</f>
        <v>645.73153767792064</v>
      </c>
      <c r="N2338" s="3">
        <f>DAY(Table3[[#This Row],[DATE]])</f>
        <v>26</v>
      </c>
      <c r="O2338" s="3" t="str">
        <f>TEXT(Table3[[#This Row],[DATE]],"mmm")</f>
        <v>May</v>
      </c>
      <c r="P2338" s="3">
        <f>YEAR(Table3[[#This Row],[DATE]])</f>
        <v>2027</v>
      </c>
    </row>
    <row r="2339" spans="1:16" x14ac:dyDescent="0.3">
      <c r="A2339" s="6">
        <v>46534</v>
      </c>
      <c r="B2339" s="7" t="s">
        <v>1292</v>
      </c>
      <c r="C2339" s="9">
        <f t="shared" ca="1" si="72"/>
        <v>13</v>
      </c>
      <c r="D2339" s="9" t="s">
        <v>2116</v>
      </c>
      <c r="E2339" s="9" t="s">
        <v>2116</v>
      </c>
      <c r="F2339" s="10">
        <f t="shared" ca="1" si="73"/>
        <v>8.5187719067861822E-2</v>
      </c>
      <c r="G2339" s="3" t="str">
        <f>VLOOKUP(Table3[[#This Row],[PRODUCT ID]],Table1[[PRODUCT]:[SELLING PRICE]],1,FALSE)</f>
        <v>Product240</v>
      </c>
      <c r="H2339" s="3" t="str">
        <f>VLOOKUP(Table3[[#This Row],[PRODUCT ID]],Table1[[PRODUCT]:[SELLING PRICE]],2,FALSE)</f>
        <v>Category4</v>
      </c>
      <c r="I2339" s="3" t="str">
        <f>VLOOKUP(Table3[[#This Row],[PRODUCT ID]],Table1[[PRODUCT]:[SELLING PRICE]],3,FALSE)</f>
        <v>No</v>
      </c>
      <c r="J2339" s="16">
        <f ca="1">VLOOKUP(Table3[[#This Row],[PRODUCT ID]],Table1[[PRODUCT]:[SELLING PRICE]],4,FALSE)</f>
        <v>89</v>
      </c>
      <c r="K2339" s="16">
        <f ca="1">VLOOKUP(Table3[[#This Row],[PRODUCT ID]],Table1[[PRODUCT]:[SELLING PRICE]],5,FALSE)</f>
        <v>190.58845642520004</v>
      </c>
      <c r="L2339" s="16">
        <f ca="1">J2339*Table3[[#This Row],[QUANTITY]]</f>
        <v>1157</v>
      </c>
      <c r="M2339" s="16">
        <f ca="1">K2339*Table3[[#This Row],[QUANTITY]]*(1-Table3[[#This Row],[DISCOUNT %]])</f>
        <v>2266.5845870417447</v>
      </c>
      <c r="N2339" s="3">
        <f>DAY(Table3[[#This Row],[DATE]])</f>
        <v>27</v>
      </c>
      <c r="O2339" s="3" t="str">
        <f>TEXT(Table3[[#This Row],[DATE]],"mmm")</f>
        <v>May</v>
      </c>
      <c r="P2339" s="3">
        <f>YEAR(Table3[[#This Row],[DATE]])</f>
        <v>2027</v>
      </c>
    </row>
    <row r="2340" spans="1:16" x14ac:dyDescent="0.3">
      <c r="A2340" s="6">
        <v>46535</v>
      </c>
      <c r="B2340" s="7" t="s">
        <v>1293</v>
      </c>
      <c r="C2340" s="9">
        <f t="shared" ca="1" si="72"/>
        <v>5</v>
      </c>
      <c r="D2340" s="9" t="s">
        <v>2117</v>
      </c>
      <c r="E2340" s="9" t="s">
        <v>2116</v>
      </c>
      <c r="F2340" s="10">
        <f t="shared" ca="1" si="73"/>
        <v>2.8371710762631466E-2</v>
      </c>
      <c r="G2340" s="3" t="str">
        <f>VLOOKUP(Table3[[#This Row],[PRODUCT ID]],Table1[[PRODUCT]:[SELLING PRICE]],1,FALSE)</f>
        <v>Product241</v>
      </c>
      <c r="H2340" s="3" t="str">
        <f>VLOOKUP(Table3[[#This Row],[PRODUCT ID]],Table1[[PRODUCT]:[SELLING PRICE]],2,FALSE)</f>
        <v>Category1</v>
      </c>
      <c r="I2340" s="3" t="str">
        <f>VLOOKUP(Table3[[#This Row],[PRODUCT ID]],Table1[[PRODUCT]:[SELLING PRICE]],3,FALSE)</f>
        <v>Ft</v>
      </c>
      <c r="J2340" s="16">
        <f ca="1">VLOOKUP(Table3[[#This Row],[PRODUCT ID]],Table1[[PRODUCT]:[SELLING PRICE]],4,FALSE)</f>
        <v>87</v>
      </c>
      <c r="K2340" s="16">
        <f ca="1">VLOOKUP(Table3[[#This Row],[PRODUCT ID]],Table1[[PRODUCT]:[SELLING PRICE]],5,FALSE)</f>
        <v>182.38837968738898</v>
      </c>
      <c r="L2340" s="16">
        <f ca="1">J2340*Table3[[#This Row],[QUANTITY]]</f>
        <v>435</v>
      </c>
      <c r="M2340" s="16">
        <f ca="1">K2340*Table3[[#This Row],[QUANTITY]]*(1-Table3[[#This Row],[DISCOUNT %]])</f>
        <v>886.06854666216691</v>
      </c>
      <c r="N2340" s="3">
        <f>DAY(Table3[[#This Row],[DATE]])</f>
        <v>28</v>
      </c>
      <c r="O2340" s="3" t="str">
        <f>TEXT(Table3[[#This Row],[DATE]],"mmm")</f>
        <v>May</v>
      </c>
      <c r="P2340" s="3">
        <f>YEAR(Table3[[#This Row],[DATE]])</f>
        <v>2027</v>
      </c>
    </row>
    <row r="2341" spans="1:16" x14ac:dyDescent="0.3">
      <c r="A2341" s="6">
        <v>46536</v>
      </c>
      <c r="B2341" s="7" t="s">
        <v>1294</v>
      </c>
      <c r="C2341" s="9">
        <f t="shared" ca="1" si="72"/>
        <v>2</v>
      </c>
      <c r="D2341" s="9" t="s">
        <v>2115</v>
      </c>
      <c r="E2341" s="9" t="s">
        <v>2116</v>
      </c>
      <c r="F2341" s="10">
        <f t="shared" ca="1" si="73"/>
        <v>2.1806211370558416E-2</v>
      </c>
      <c r="G2341" s="3" t="str">
        <f>VLOOKUP(Table3[[#This Row],[PRODUCT ID]],Table1[[PRODUCT]:[SELLING PRICE]],1,FALSE)</f>
        <v>Product242</v>
      </c>
      <c r="H2341" s="3" t="str">
        <f>VLOOKUP(Table3[[#This Row],[PRODUCT ID]],Table1[[PRODUCT]:[SELLING PRICE]],2,FALSE)</f>
        <v>Category2</v>
      </c>
      <c r="I2341" s="3" t="str">
        <f>VLOOKUP(Table3[[#This Row],[PRODUCT ID]],Table1[[PRODUCT]:[SELLING PRICE]],3,FALSE)</f>
        <v>No</v>
      </c>
      <c r="J2341" s="16">
        <f ca="1">VLOOKUP(Table3[[#This Row],[PRODUCT ID]],Table1[[PRODUCT]:[SELLING PRICE]],4,FALSE)</f>
        <v>149</v>
      </c>
      <c r="K2341" s="16">
        <f ca="1">VLOOKUP(Table3[[#This Row],[PRODUCT ID]],Table1[[PRODUCT]:[SELLING PRICE]],5,FALSE)</f>
        <v>154.86858462055704</v>
      </c>
      <c r="L2341" s="16">
        <f ca="1">J2341*Table3[[#This Row],[QUANTITY]]</f>
        <v>298</v>
      </c>
      <c r="M2341" s="16">
        <f ca="1">K2341*Table3[[#This Row],[QUANTITY]]*(1-Table3[[#This Row],[DISCOUNT %]])</f>
        <v>302.98297505932396</v>
      </c>
      <c r="N2341" s="3">
        <f>DAY(Table3[[#This Row],[DATE]])</f>
        <v>29</v>
      </c>
      <c r="O2341" s="3" t="str">
        <f>TEXT(Table3[[#This Row],[DATE]],"mmm")</f>
        <v>May</v>
      </c>
      <c r="P2341" s="3">
        <f>YEAR(Table3[[#This Row],[DATE]])</f>
        <v>2027</v>
      </c>
    </row>
    <row r="2342" spans="1:16" x14ac:dyDescent="0.3">
      <c r="A2342" s="6">
        <v>46537</v>
      </c>
      <c r="B2342" s="7" t="s">
        <v>1295</v>
      </c>
      <c r="C2342" s="9">
        <f t="shared" ca="1" si="72"/>
        <v>13</v>
      </c>
      <c r="D2342" s="9" t="s">
        <v>2115</v>
      </c>
      <c r="E2342" s="9" t="s">
        <v>2116</v>
      </c>
      <c r="F2342" s="10">
        <f t="shared" ca="1" si="73"/>
        <v>9.3030165587354524E-2</v>
      </c>
      <c r="G2342" s="3" t="str">
        <f>VLOOKUP(Table3[[#This Row],[PRODUCT ID]],Table1[[PRODUCT]:[SELLING PRICE]],1,FALSE)</f>
        <v>Product243</v>
      </c>
      <c r="H2342" s="3" t="str">
        <f>VLOOKUP(Table3[[#This Row],[PRODUCT ID]],Table1[[PRODUCT]:[SELLING PRICE]],2,FALSE)</f>
        <v>Category3</v>
      </c>
      <c r="I2342" s="3" t="str">
        <f>VLOOKUP(Table3[[#This Row],[PRODUCT ID]],Table1[[PRODUCT]:[SELLING PRICE]],3,FALSE)</f>
        <v>Kg</v>
      </c>
      <c r="J2342" s="16">
        <f ca="1">VLOOKUP(Table3[[#This Row],[PRODUCT ID]],Table1[[PRODUCT]:[SELLING PRICE]],4,FALSE)</f>
        <v>14</v>
      </c>
      <c r="K2342" s="16">
        <f ca="1">VLOOKUP(Table3[[#This Row],[PRODUCT ID]],Table1[[PRODUCT]:[SELLING PRICE]],5,FALSE)</f>
        <v>95.932662895707338</v>
      </c>
      <c r="L2342" s="16">
        <f ca="1">J2342*Table3[[#This Row],[QUANTITY]]</f>
        <v>182</v>
      </c>
      <c r="M2342" s="16">
        <f ca="1">K2342*Table3[[#This Row],[QUANTITY]]*(1-Table3[[#This Row],[DISCOUNT %]])</f>
        <v>1131.1044079566898</v>
      </c>
      <c r="N2342" s="3">
        <f>DAY(Table3[[#This Row],[DATE]])</f>
        <v>30</v>
      </c>
      <c r="O2342" s="3" t="str">
        <f>TEXT(Table3[[#This Row],[DATE]],"mmm")</f>
        <v>May</v>
      </c>
      <c r="P2342" s="3">
        <f>YEAR(Table3[[#This Row],[DATE]])</f>
        <v>2027</v>
      </c>
    </row>
    <row r="2343" spans="1:16" x14ac:dyDescent="0.3">
      <c r="A2343" s="6">
        <v>46538</v>
      </c>
      <c r="B2343" s="7" t="s">
        <v>1296</v>
      </c>
      <c r="C2343" s="9">
        <f t="shared" ca="1" si="72"/>
        <v>8</v>
      </c>
      <c r="D2343" s="9" t="s">
        <v>2115</v>
      </c>
      <c r="E2343" s="9" t="s">
        <v>2116</v>
      </c>
      <c r="F2343" s="10">
        <f t="shared" ca="1" si="73"/>
        <v>2.9452249477614292E-2</v>
      </c>
      <c r="G2343" s="3" t="str">
        <f>VLOOKUP(Table3[[#This Row],[PRODUCT ID]],Table1[[PRODUCT]:[SELLING PRICE]],1,FALSE)</f>
        <v>Product244</v>
      </c>
      <c r="H2343" s="3" t="str">
        <f>VLOOKUP(Table3[[#This Row],[PRODUCT ID]],Table1[[PRODUCT]:[SELLING PRICE]],2,FALSE)</f>
        <v>Category4</v>
      </c>
      <c r="I2343" s="3" t="str">
        <f>VLOOKUP(Table3[[#This Row],[PRODUCT ID]],Table1[[PRODUCT]:[SELLING PRICE]],3,FALSE)</f>
        <v>Kg</v>
      </c>
      <c r="J2343" s="16">
        <f ca="1">VLOOKUP(Table3[[#This Row],[PRODUCT ID]],Table1[[PRODUCT]:[SELLING PRICE]],4,FALSE)</f>
        <v>133</v>
      </c>
      <c r="K2343" s="16">
        <f ca="1">VLOOKUP(Table3[[#This Row],[PRODUCT ID]],Table1[[PRODUCT]:[SELLING PRICE]],5,FALSE)</f>
        <v>69.135084027288542</v>
      </c>
      <c r="L2343" s="16">
        <f ca="1">J2343*Table3[[#This Row],[QUANTITY]]</f>
        <v>1064</v>
      </c>
      <c r="M2343" s="16">
        <f ca="1">K2343*Table3[[#This Row],[QUANTITY]]*(1-Table3[[#This Row],[DISCOUNT %]])</f>
        <v>536.79120227888814</v>
      </c>
      <c r="N2343" s="3">
        <f>DAY(Table3[[#This Row],[DATE]])</f>
        <v>31</v>
      </c>
      <c r="O2343" s="3" t="str">
        <f>TEXT(Table3[[#This Row],[DATE]],"mmm")</f>
        <v>May</v>
      </c>
      <c r="P2343" s="3">
        <f>YEAR(Table3[[#This Row],[DATE]])</f>
        <v>2027</v>
      </c>
    </row>
    <row r="2344" spans="1:16" x14ac:dyDescent="0.3">
      <c r="A2344" s="6">
        <v>46539</v>
      </c>
      <c r="B2344" s="7" t="s">
        <v>1297</v>
      </c>
      <c r="C2344" s="9">
        <f t="shared" ca="1" si="72"/>
        <v>9</v>
      </c>
      <c r="D2344" s="9" t="s">
        <v>2116</v>
      </c>
      <c r="E2344" s="9" t="s">
        <v>2118</v>
      </c>
      <c r="F2344" s="10">
        <f t="shared" ca="1" si="73"/>
        <v>3.4296073321267141E-2</v>
      </c>
      <c r="G2344" s="3" t="str">
        <f>VLOOKUP(Table3[[#This Row],[PRODUCT ID]],Table1[[PRODUCT]:[SELLING PRICE]],1,FALSE)</f>
        <v>Product245</v>
      </c>
      <c r="H2344" s="3" t="str">
        <f>VLOOKUP(Table3[[#This Row],[PRODUCT ID]],Table1[[PRODUCT]:[SELLING PRICE]],2,FALSE)</f>
        <v>Category5</v>
      </c>
      <c r="I2344" s="3" t="str">
        <f>VLOOKUP(Table3[[#This Row],[PRODUCT ID]],Table1[[PRODUCT]:[SELLING PRICE]],3,FALSE)</f>
        <v>Lt</v>
      </c>
      <c r="J2344" s="16">
        <f ca="1">VLOOKUP(Table3[[#This Row],[PRODUCT ID]],Table1[[PRODUCT]:[SELLING PRICE]],4,FALSE)</f>
        <v>11</v>
      </c>
      <c r="K2344" s="16">
        <f ca="1">VLOOKUP(Table3[[#This Row],[PRODUCT ID]],Table1[[PRODUCT]:[SELLING PRICE]],5,FALSE)</f>
        <v>248.60363626688635</v>
      </c>
      <c r="L2344" s="16">
        <f ca="1">J2344*Table3[[#This Row],[QUANTITY]]</f>
        <v>99</v>
      </c>
      <c r="M2344" s="16">
        <f ca="1">K2344*Table3[[#This Row],[QUANTITY]]*(1-Table3[[#This Row],[DISCOUNT %]])</f>
        <v>2160.6975695658921</v>
      </c>
      <c r="N2344" s="3">
        <f>DAY(Table3[[#This Row],[DATE]])</f>
        <v>1</v>
      </c>
      <c r="O2344" s="3" t="str">
        <f>TEXT(Table3[[#This Row],[DATE]],"mmm")</f>
        <v>Jun</v>
      </c>
      <c r="P2344" s="3">
        <f>YEAR(Table3[[#This Row],[DATE]])</f>
        <v>2027</v>
      </c>
    </row>
    <row r="2345" spans="1:16" x14ac:dyDescent="0.3">
      <c r="A2345" s="6">
        <v>46540</v>
      </c>
      <c r="B2345" s="7" t="s">
        <v>1298</v>
      </c>
      <c r="C2345" s="9">
        <f t="shared" ca="1" si="72"/>
        <v>9</v>
      </c>
      <c r="D2345" s="9" t="s">
        <v>2116</v>
      </c>
      <c r="E2345" s="9" t="s">
        <v>2118</v>
      </c>
      <c r="F2345" s="10">
        <f t="shared" ca="1" si="73"/>
        <v>7.4429769483815413E-3</v>
      </c>
      <c r="G2345" s="3" t="str">
        <f>VLOOKUP(Table3[[#This Row],[PRODUCT ID]],Table1[[PRODUCT]:[SELLING PRICE]],1,FALSE)</f>
        <v>Product246</v>
      </c>
      <c r="H2345" s="3" t="str">
        <f>VLOOKUP(Table3[[#This Row],[PRODUCT ID]],Table1[[PRODUCT]:[SELLING PRICE]],2,FALSE)</f>
        <v>Category1</v>
      </c>
      <c r="I2345" s="3" t="str">
        <f>VLOOKUP(Table3[[#This Row],[PRODUCT ID]],Table1[[PRODUCT]:[SELLING PRICE]],3,FALSE)</f>
        <v>Kg</v>
      </c>
      <c r="J2345" s="16">
        <f ca="1">VLOOKUP(Table3[[#This Row],[PRODUCT ID]],Table1[[PRODUCT]:[SELLING PRICE]],4,FALSE)</f>
        <v>235</v>
      </c>
      <c r="K2345" s="16">
        <f ca="1">VLOOKUP(Table3[[#This Row],[PRODUCT ID]],Table1[[PRODUCT]:[SELLING PRICE]],5,FALSE)</f>
        <v>222.40822942200907</v>
      </c>
      <c r="L2345" s="16">
        <f ca="1">J2345*Table3[[#This Row],[QUANTITY]]</f>
        <v>2115</v>
      </c>
      <c r="M2345" s="16">
        <f ca="1">K2345*Table3[[#This Row],[QUANTITY]]*(1-Table3[[#This Row],[DISCOUNT %]])</f>
        <v>1986.7756508756163</v>
      </c>
      <c r="N2345" s="3">
        <f>DAY(Table3[[#This Row],[DATE]])</f>
        <v>2</v>
      </c>
      <c r="O2345" s="3" t="str">
        <f>TEXT(Table3[[#This Row],[DATE]],"mmm")</f>
        <v>Jun</v>
      </c>
      <c r="P2345" s="3">
        <f>YEAR(Table3[[#This Row],[DATE]])</f>
        <v>2027</v>
      </c>
    </row>
    <row r="2346" spans="1:16" x14ac:dyDescent="0.3">
      <c r="A2346" s="6">
        <v>46541</v>
      </c>
      <c r="B2346" s="7" t="s">
        <v>1299</v>
      </c>
      <c r="C2346" s="9">
        <f t="shared" ca="1" si="72"/>
        <v>2</v>
      </c>
      <c r="D2346" s="9" t="s">
        <v>2116</v>
      </c>
      <c r="E2346" s="9" t="s">
        <v>2116</v>
      </c>
      <c r="F2346" s="10">
        <f t="shared" ca="1" si="73"/>
        <v>2.5541688375792182E-2</v>
      </c>
      <c r="G2346" s="3" t="str">
        <f>VLOOKUP(Table3[[#This Row],[PRODUCT ID]],Table1[[PRODUCT]:[SELLING PRICE]],1,FALSE)</f>
        <v>Product247</v>
      </c>
      <c r="H2346" s="3" t="str">
        <f>VLOOKUP(Table3[[#This Row],[PRODUCT ID]],Table1[[PRODUCT]:[SELLING PRICE]],2,FALSE)</f>
        <v>Category2</v>
      </c>
      <c r="I2346" s="3" t="str">
        <f>VLOOKUP(Table3[[#This Row],[PRODUCT ID]],Table1[[PRODUCT]:[SELLING PRICE]],3,FALSE)</f>
        <v>Lt</v>
      </c>
      <c r="J2346" s="16">
        <f ca="1">VLOOKUP(Table3[[#This Row],[PRODUCT ID]],Table1[[PRODUCT]:[SELLING PRICE]],4,FALSE)</f>
        <v>114</v>
      </c>
      <c r="K2346" s="16">
        <f ca="1">VLOOKUP(Table3[[#This Row],[PRODUCT ID]],Table1[[PRODUCT]:[SELLING PRICE]],5,FALSE)</f>
        <v>175.72461935831001</v>
      </c>
      <c r="L2346" s="16">
        <f ca="1">J2346*Table3[[#This Row],[QUANTITY]]</f>
        <v>228</v>
      </c>
      <c r="M2346" s="16">
        <f ca="1">K2346*Table3[[#This Row],[QUANTITY]]*(1-Table3[[#This Row],[DISCOUNT %]])</f>
        <v>342.47263178141071</v>
      </c>
      <c r="N2346" s="3">
        <f>DAY(Table3[[#This Row],[DATE]])</f>
        <v>3</v>
      </c>
      <c r="O2346" s="3" t="str">
        <f>TEXT(Table3[[#This Row],[DATE]],"mmm")</f>
        <v>Jun</v>
      </c>
      <c r="P2346" s="3">
        <f>YEAR(Table3[[#This Row],[DATE]])</f>
        <v>2027</v>
      </c>
    </row>
    <row r="2347" spans="1:16" x14ac:dyDescent="0.3">
      <c r="A2347" s="6">
        <v>46542</v>
      </c>
      <c r="B2347" s="7" t="s">
        <v>1300</v>
      </c>
      <c r="C2347" s="9">
        <f t="shared" ca="1" si="72"/>
        <v>11</v>
      </c>
      <c r="D2347" s="9" t="s">
        <v>2115</v>
      </c>
      <c r="E2347" s="9" t="s">
        <v>2116</v>
      </c>
      <c r="F2347" s="10">
        <f t="shared" ca="1" si="73"/>
        <v>1.1242196196867216E-2</v>
      </c>
      <c r="G2347" s="3" t="str">
        <f>VLOOKUP(Table3[[#This Row],[PRODUCT ID]],Table1[[PRODUCT]:[SELLING PRICE]],1,FALSE)</f>
        <v>Product248</v>
      </c>
      <c r="H2347" s="3" t="str">
        <f>VLOOKUP(Table3[[#This Row],[PRODUCT ID]],Table1[[PRODUCT]:[SELLING PRICE]],2,FALSE)</f>
        <v>Category3</v>
      </c>
      <c r="I2347" s="3" t="str">
        <f>VLOOKUP(Table3[[#This Row],[PRODUCT ID]],Table1[[PRODUCT]:[SELLING PRICE]],3,FALSE)</f>
        <v>Ft</v>
      </c>
      <c r="J2347" s="16">
        <f ca="1">VLOOKUP(Table3[[#This Row],[PRODUCT ID]],Table1[[PRODUCT]:[SELLING PRICE]],4,FALSE)</f>
        <v>169</v>
      </c>
      <c r="K2347" s="16">
        <f ca="1">VLOOKUP(Table3[[#This Row],[PRODUCT ID]],Table1[[PRODUCT]:[SELLING PRICE]],5,FALSE)</f>
        <v>261.31957504359821</v>
      </c>
      <c r="L2347" s="16">
        <f ca="1">J2347*Table3[[#This Row],[QUANTITY]]</f>
        <v>1859</v>
      </c>
      <c r="M2347" s="16">
        <f ca="1">K2347*Table3[[#This Row],[QUANTITY]]*(1-Table3[[#This Row],[DISCOUNT %]])</f>
        <v>2842.1994602196373</v>
      </c>
      <c r="N2347" s="3">
        <f>DAY(Table3[[#This Row],[DATE]])</f>
        <v>4</v>
      </c>
      <c r="O2347" s="3" t="str">
        <f>TEXT(Table3[[#This Row],[DATE]],"mmm")</f>
        <v>Jun</v>
      </c>
      <c r="P2347" s="3">
        <f>YEAR(Table3[[#This Row],[DATE]])</f>
        <v>2027</v>
      </c>
    </row>
    <row r="2348" spans="1:16" x14ac:dyDescent="0.3">
      <c r="A2348" s="6">
        <v>46543</v>
      </c>
      <c r="B2348" s="7" t="s">
        <v>1301</v>
      </c>
      <c r="C2348" s="9">
        <f t="shared" ca="1" si="72"/>
        <v>15</v>
      </c>
      <c r="D2348" s="9" t="s">
        <v>2117</v>
      </c>
      <c r="E2348" s="9" t="s">
        <v>2116</v>
      </c>
      <c r="F2348" s="10">
        <f t="shared" ca="1" si="73"/>
        <v>3.9653433778372597E-2</v>
      </c>
      <c r="G2348" s="3" t="str">
        <f>VLOOKUP(Table3[[#This Row],[PRODUCT ID]],Table1[[PRODUCT]:[SELLING PRICE]],1,FALSE)</f>
        <v>Product249</v>
      </c>
      <c r="H2348" s="3" t="str">
        <f>VLOOKUP(Table3[[#This Row],[PRODUCT ID]],Table1[[PRODUCT]:[SELLING PRICE]],2,FALSE)</f>
        <v>Category4</v>
      </c>
      <c r="I2348" s="3" t="str">
        <f>VLOOKUP(Table3[[#This Row],[PRODUCT ID]],Table1[[PRODUCT]:[SELLING PRICE]],3,FALSE)</f>
        <v>Kg</v>
      </c>
      <c r="J2348" s="16">
        <f ca="1">VLOOKUP(Table3[[#This Row],[PRODUCT ID]],Table1[[PRODUCT]:[SELLING PRICE]],4,FALSE)</f>
        <v>37</v>
      </c>
      <c r="K2348" s="16">
        <f ca="1">VLOOKUP(Table3[[#This Row],[PRODUCT ID]],Table1[[PRODUCT]:[SELLING PRICE]],5,FALSE)</f>
        <v>161.61886757776756</v>
      </c>
      <c r="L2348" s="16">
        <f ca="1">J2348*Table3[[#This Row],[QUANTITY]]</f>
        <v>555</v>
      </c>
      <c r="M2348" s="16">
        <f ca="1">K2348*Table3[[#This Row],[QUANTITY]]*(1-Table3[[#This Row],[DISCOUNT %]])</f>
        <v>2328.1518677240547</v>
      </c>
      <c r="N2348" s="3">
        <f>DAY(Table3[[#This Row],[DATE]])</f>
        <v>5</v>
      </c>
      <c r="O2348" s="3" t="str">
        <f>TEXT(Table3[[#This Row],[DATE]],"mmm")</f>
        <v>Jun</v>
      </c>
      <c r="P2348" s="3">
        <f>YEAR(Table3[[#This Row],[DATE]])</f>
        <v>2027</v>
      </c>
    </row>
    <row r="2349" spans="1:16" x14ac:dyDescent="0.3">
      <c r="A2349" s="6">
        <v>46544</v>
      </c>
      <c r="B2349" s="7" t="s">
        <v>1302</v>
      </c>
      <c r="C2349" s="9">
        <f t="shared" ca="1" si="72"/>
        <v>9</v>
      </c>
      <c r="D2349" s="9" t="s">
        <v>2117</v>
      </c>
      <c r="E2349" s="9" t="s">
        <v>2116</v>
      </c>
      <c r="F2349" s="10">
        <f t="shared" ca="1" si="73"/>
        <v>6.3151783053392668E-2</v>
      </c>
      <c r="G2349" s="3" t="str">
        <f>VLOOKUP(Table3[[#This Row],[PRODUCT ID]],Table1[[PRODUCT]:[SELLING PRICE]],1,FALSE)</f>
        <v>Product250</v>
      </c>
      <c r="H2349" s="3" t="str">
        <f>VLOOKUP(Table3[[#This Row],[PRODUCT ID]],Table1[[PRODUCT]:[SELLING PRICE]],2,FALSE)</f>
        <v>Category5</v>
      </c>
      <c r="I2349" s="3" t="str">
        <f>VLOOKUP(Table3[[#This Row],[PRODUCT ID]],Table1[[PRODUCT]:[SELLING PRICE]],3,FALSE)</f>
        <v>No</v>
      </c>
      <c r="J2349" s="16">
        <f ca="1">VLOOKUP(Table3[[#This Row],[PRODUCT ID]],Table1[[PRODUCT]:[SELLING PRICE]],4,FALSE)</f>
        <v>51</v>
      </c>
      <c r="K2349" s="16">
        <f ca="1">VLOOKUP(Table3[[#This Row],[PRODUCT ID]],Table1[[PRODUCT]:[SELLING PRICE]],5,FALSE)</f>
        <v>183.62971531865406</v>
      </c>
      <c r="L2349" s="16">
        <f ca="1">J2349*Table3[[#This Row],[QUANTITY]]</f>
        <v>459</v>
      </c>
      <c r="M2349" s="16">
        <f ca="1">K2349*Table3[[#This Row],[QUANTITY]]*(1-Table3[[#This Row],[DISCOUNT %]])</f>
        <v>1548.2985423722475</v>
      </c>
      <c r="N2349" s="3">
        <f>DAY(Table3[[#This Row],[DATE]])</f>
        <v>6</v>
      </c>
      <c r="O2349" s="3" t="str">
        <f>TEXT(Table3[[#This Row],[DATE]],"mmm")</f>
        <v>Jun</v>
      </c>
      <c r="P2349" s="3">
        <f>YEAR(Table3[[#This Row],[DATE]])</f>
        <v>2027</v>
      </c>
    </row>
    <row r="2350" spans="1:16" x14ac:dyDescent="0.3">
      <c r="A2350" s="6">
        <v>46545</v>
      </c>
      <c r="B2350" s="7" t="s">
        <v>1303</v>
      </c>
      <c r="C2350" s="9">
        <f t="shared" ca="1" si="72"/>
        <v>9</v>
      </c>
      <c r="D2350" s="9" t="s">
        <v>2116</v>
      </c>
      <c r="E2350" s="9" t="s">
        <v>2118</v>
      </c>
      <c r="F2350" s="10">
        <f t="shared" ca="1" si="73"/>
        <v>8.7590645255086433E-2</v>
      </c>
      <c r="G2350" s="3" t="str">
        <f>VLOOKUP(Table3[[#This Row],[PRODUCT ID]],Table1[[PRODUCT]:[SELLING PRICE]],1,FALSE)</f>
        <v>Product251</v>
      </c>
      <c r="H2350" s="3" t="str">
        <f>VLOOKUP(Table3[[#This Row],[PRODUCT ID]],Table1[[PRODUCT]:[SELLING PRICE]],2,FALSE)</f>
        <v>Category1</v>
      </c>
      <c r="I2350" s="3" t="str">
        <f>VLOOKUP(Table3[[#This Row],[PRODUCT ID]],Table1[[PRODUCT]:[SELLING PRICE]],3,FALSE)</f>
        <v>No</v>
      </c>
      <c r="J2350" s="16">
        <f ca="1">VLOOKUP(Table3[[#This Row],[PRODUCT ID]],Table1[[PRODUCT]:[SELLING PRICE]],4,FALSE)</f>
        <v>231</v>
      </c>
      <c r="K2350" s="16">
        <f ca="1">VLOOKUP(Table3[[#This Row],[PRODUCT ID]],Table1[[PRODUCT]:[SELLING PRICE]],5,FALSE)</f>
        <v>181.46019162089118</v>
      </c>
      <c r="L2350" s="16">
        <f ca="1">J2350*Table3[[#This Row],[QUANTITY]]</f>
        <v>2079</v>
      </c>
      <c r="M2350" s="16">
        <f ca="1">K2350*Table3[[#This Row],[QUANTITY]]*(1-Table3[[#This Row],[DISCOUNT %]])</f>
        <v>1490.0937871383512</v>
      </c>
      <c r="N2350" s="3">
        <f>DAY(Table3[[#This Row],[DATE]])</f>
        <v>7</v>
      </c>
      <c r="O2350" s="3" t="str">
        <f>TEXT(Table3[[#This Row],[DATE]],"mmm")</f>
        <v>Jun</v>
      </c>
      <c r="P2350" s="3">
        <f>YEAR(Table3[[#This Row],[DATE]])</f>
        <v>2027</v>
      </c>
    </row>
    <row r="2351" spans="1:16" x14ac:dyDescent="0.3">
      <c r="A2351" s="6">
        <v>46546</v>
      </c>
      <c r="B2351" s="7" t="s">
        <v>1304</v>
      </c>
      <c r="C2351" s="9">
        <f t="shared" ca="1" si="72"/>
        <v>13</v>
      </c>
      <c r="D2351" s="9" t="s">
        <v>2116</v>
      </c>
      <c r="E2351" s="9" t="s">
        <v>2116</v>
      </c>
      <c r="F2351" s="10">
        <f t="shared" ca="1" si="73"/>
        <v>6.3777398942571936E-2</v>
      </c>
      <c r="G2351" s="3" t="str">
        <f>VLOOKUP(Table3[[#This Row],[PRODUCT ID]],Table1[[PRODUCT]:[SELLING PRICE]],1,FALSE)</f>
        <v>Product252</v>
      </c>
      <c r="H2351" s="3" t="str">
        <f>VLOOKUP(Table3[[#This Row],[PRODUCT ID]],Table1[[PRODUCT]:[SELLING PRICE]],2,FALSE)</f>
        <v>Category2</v>
      </c>
      <c r="I2351" s="3" t="str">
        <f>VLOOKUP(Table3[[#This Row],[PRODUCT ID]],Table1[[PRODUCT]:[SELLING PRICE]],3,FALSE)</f>
        <v>Ft</v>
      </c>
      <c r="J2351" s="16">
        <f ca="1">VLOOKUP(Table3[[#This Row],[PRODUCT ID]],Table1[[PRODUCT]:[SELLING PRICE]],4,FALSE)</f>
        <v>197</v>
      </c>
      <c r="K2351" s="16">
        <f ca="1">VLOOKUP(Table3[[#This Row],[PRODUCT ID]],Table1[[PRODUCT]:[SELLING PRICE]],5,FALSE)</f>
        <v>171.56882582345526</v>
      </c>
      <c r="L2351" s="16">
        <f ca="1">J2351*Table3[[#This Row],[QUANTITY]]</f>
        <v>2561</v>
      </c>
      <c r="M2351" s="16">
        <f ca="1">K2351*Table3[[#This Row],[QUANTITY]]*(1-Table3[[#This Row],[DISCOUNT %]])</f>
        <v>2088.1459608464534</v>
      </c>
      <c r="N2351" s="3">
        <f>DAY(Table3[[#This Row],[DATE]])</f>
        <v>8</v>
      </c>
      <c r="O2351" s="3" t="str">
        <f>TEXT(Table3[[#This Row],[DATE]],"mmm")</f>
        <v>Jun</v>
      </c>
      <c r="P2351" s="3">
        <f>YEAR(Table3[[#This Row],[DATE]])</f>
        <v>2027</v>
      </c>
    </row>
    <row r="2352" spans="1:16" x14ac:dyDescent="0.3">
      <c r="A2352" s="6">
        <v>46547</v>
      </c>
      <c r="B2352" s="7" t="s">
        <v>1305</v>
      </c>
      <c r="C2352" s="9">
        <f t="shared" ca="1" si="72"/>
        <v>11</v>
      </c>
      <c r="D2352" s="9" t="s">
        <v>2116</v>
      </c>
      <c r="E2352" s="9" t="s">
        <v>2116</v>
      </c>
      <c r="F2352" s="10">
        <f t="shared" ca="1" si="73"/>
        <v>2.7442381614173818E-2</v>
      </c>
      <c r="G2352" s="3" t="str">
        <f>VLOOKUP(Table3[[#This Row],[PRODUCT ID]],Table1[[PRODUCT]:[SELLING PRICE]],1,FALSE)</f>
        <v>Product253</v>
      </c>
      <c r="H2352" s="3" t="str">
        <f>VLOOKUP(Table3[[#This Row],[PRODUCT ID]],Table1[[PRODUCT]:[SELLING PRICE]],2,FALSE)</f>
        <v>Category3</v>
      </c>
      <c r="I2352" s="3" t="str">
        <f>VLOOKUP(Table3[[#This Row],[PRODUCT ID]],Table1[[PRODUCT]:[SELLING PRICE]],3,FALSE)</f>
        <v>No</v>
      </c>
      <c r="J2352" s="16">
        <f ca="1">VLOOKUP(Table3[[#This Row],[PRODUCT ID]],Table1[[PRODUCT]:[SELLING PRICE]],4,FALSE)</f>
        <v>212</v>
      </c>
      <c r="K2352" s="16">
        <f ca="1">VLOOKUP(Table3[[#This Row],[PRODUCT ID]],Table1[[PRODUCT]:[SELLING PRICE]],5,FALSE)</f>
        <v>65.498976667965962</v>
      </c>
      <c r="L2352" s="16">
        <f ca="1">J2352*Table3[[#This Row],[QUANTITY]]</f>
        <v>2332</v>
      </c>
      <c r="M2352" s="16">
        <f ca="1">K2352*Table3[[#This Row],[QUANTITY]]*(1-Table3[[#This Row],[DISCOUNT %]])</f>
        <v>700.71681630396358</v>
      </c>
      <c r="N2352" s="3">
        <f>DAY(Table3[[#This Row],[DATE]])</f>
        <v>9</v>
      </c>
      <c r="O2352" s="3" t="str">
        <f>TEXT(Table3[[#This Row],[DATE]],"mmm")</f>
        <v>Jun</v>
      </c>
      <c r="P2352" s="3">
        <f>YEAR(Table3[[#This Row],[DATE]])</f>
        <v>2027</v>
      </c>
    </row>
    <row r="2353" spans="1:16" x14ac:dyDescent="0.3">
      <c r="A2353" s="6">
        <v>46548</v>
      </c>
      <c r="B2353" s="7" t="s">
        <v>1306</v>
      </c>
      <c r="C2353" s="9">
        <f t="shared" ca="1" si="72"/>
        <v>12</v>
      </c>
      <c r="D2353" s="9" t="s">
        <v>2116</v>
      </c>
      <c r="E2353" s="9" t="s">
        <v>2116</v>
      </c>
      <c r="F2353" s="10">
        <f t="shared" ca="1" si="73"/>
        <v>3.6513840164468916E-2</v>
      </c>
      <c r="G2353" s="3" t="str">
        <f>VLOOKUP(Table3[[#This Row],[PRODUCT ID]],Table1[[PRODUCT]:[SELLING PRICE]],1,FALSE)</f>
        <v>Product254</v>
      </c>
      <c r="H2353" s="3" t="str">
        <f>VLOOKUP(Table3[[#This Row],[PRODUCT ID]],Table1[[PRODUCT]:[SELLING PRICE]],2,FALSE)</f>
        <v>Category4</v>
      </c>
      <c r="I2353" s="3" t="str">
        <f>VLOOKUP(Table3[[#This Row],[PRODUCT ID]],Table1[[PRODUCT]:[SELLING PRICE]],3,FALSE)</f>
        <v>Kg</v>
      </c>
      <c r="J2353" s="16">
        <f ca="1">VLOOKUP(Table3[[#This Row],[PRODUCT ID]],Table1[[PRODUCT]:[SELLING PRICE]],4,FALSE)</f>
        <v>67</v>
      </c>
      <c r="K2353" s="16">
        <f ca="1">VLOOKUP(Table3[[#This Row],[PRODUCT ID]],Table1[[PRODUCT]:[SELLING PRICE]],5,FALSE)</f>
        <v>216.27230504332732</v>
      </c>
      <c r="L2353" s="16">
        <f ca="1">J2353*Table3[[#This Row],[QUANTITY]]</f>
        <v>804</v>
      </c>
      <c r="M2353" s="16">
        <f ca="1">K2353*Table3[[#This Row],[QUANTITY]]*(1-Table3[[#This Row],[DISCOUNT %]])</f>
        <v>2500.5044719796879</v>
      </c>
      <c r="N2353" s="3">
        <f>DAY(Table3[[#This Row],[DATE]])</f>
        <v>10</v>
      </c>
      <c r="O2353" s="3" t="str">
        <f>TEXT(Table3[[#This Row],[DATE]],"mmm")</f>
        <v>Jun</v>
      </c>
      <c r="P2353" s="3">
        <f>YEAR(Table3[[#This Row],[DATE]])</f>
        <v>2027</v>
      </c>
    </row>
    <row r="2354" spans="1:16" x14ac:dyDescent="0.3">
      <c r="A2354" s="6">
        <v>46549</v>
      </c>
      <c r="B2354" s="7" t="s">
        <v>1307</v>
      </c>
      <c r="C2354" s="9">
        <f t="shared" ca="1" si="72"/>
        <v>10</v>
      </c>
      <c r="D2354" s="9" t="s">
        <v>2115</v>
      </c>
      <c r="E2354" s="9" t="s">
        <v>2116</v>
      </c>
      <c r="F2354" s="10">
        <f t="shared" ca="1" si="73"/>
        <v>1.9264272838683774E-2</v>
      </c>
      <c r="G2354" s="3" t="str">
        <f>VLOOKUP(Table3[[#This Row],[PRODUCT ID]],Table1[[PRODUCT]:[SELLING PRICE]],1,FALSE)</f>
        <v>Product255</v>
      </c>
      <c r="H2354" s="3" t="str">
        <f>VLOOKUP(Table3[[#This Row],[PRODUCT ID]],Table1[[PRODUCT]:[SELLING PRICE]],2,FALSE)</f>
        <v>Category5</v>
      </c>
      <c r="I2354" s="3" t="str">
        <f>VLOOKUP(Table3[[#This Row],[PRODUCT ID]],Table1[[PRODUCT]:[SELLING PRICE]],3,FALSE)</f>
        <v>Kg</v>
      </c>
      <c r="J2354" s="16">
        <f ca="1">VLOOKUP(Table3[[#This Row],[PRODUCT ID]],Table1[[PRODUCT]:[SELLING PRICE]],4,FALSE)</f>
        <v>156</v>
      </c>
      <c r="K2354" s="16">
        <f ca="1">VLOOKUP(Table3[[#This Row],[PRODUCT ID]],Table1[[PRODUCT]:[SELLING PRICE]],5,FALSE)</f>
        <v>212.93984405714289</v>
      </c>
      <c r="L2354" s="16">
        <f ca="1">J2354*Table3[[#This Row],[QUANTITY]]</f>
        <v>1560</v>
      </c>
      <c r="M2354" s="16">
        <f ca="1">K2354*Table3[[#This Row],[QUANTITY]]*(1-Table3[[#This Row],[DISCOUNT %]])</f>
        <v>2088.3771280299934</v>
      </c>
      <c r="N2354" s="3">
        <f>DAY(Table3[[#This Row],[DATE]])</f>
        <v>11</v>
      </c>
      <c r="O2354" s="3" t="str">
        <f>TEXT(Table3[[#This Row],[DATE]],"mmm")</f>
        <v>Jun</v>
      </c>
      <c r="P2354" s="3">
        <f>YEAR(Table3[[#This Row],[DATE]])</f>
        <v>2027</v>
      </c>
    </row>
    <row r="2355" spans="1:16" x14ac:dyDescent="0.3">
      <c r="A2355" s="6">
        <v>46550</v>
      </c>
      <c r="B2355" s="7" t="s">
        <v>1308</v>
      </c>
      <c r="C2355" s="9">
        <f t="shared" ca="1" si="72"/>
        <v>12</v>
      </c>
      <c r="D2355" s="9" t="s">
        <v>2116</v>
      </c>
      <c r="E2355" s="9" t="s">
        <v>2116</v>
      </c>
      <c r="F2355" s="10">
        <f t="shared" ca="1" si="73"/>
        <v>4.3352670096898194E-2</v>
      </c>
      <c r="G2355" s="3" t="str">
        <f>VLOOKUP(Table3[[#This Row],[PRODUCT ID]],Table1[[PRODUCT]:[SELLING PRICE]],1,FALSE)</f>
        <v>Product256</v>
      </c>
      <c r="H2355" s="3" t="str">
        <f>VLOOKUP(Table3[[#This Row],[PRODUCT ID]],Table1[[PRODUCT]:[SELLING PRICE]],2,FALSE)</f>
        <v>Category1</v>
      </c>
      <c r="I2355" s="3" t="str">
        <f>VLOOKUP(Table3[[#This Row],[PRODUCT ID]],Table1[[PRODUCT]:[SELLING PRICE]],3,FALSE)</f>
        <v>Lt</v>
      </c>
      <c r="J2355" s="16">
        <f ca="1">VLOOKUP(Table3[[#This Row],[PRODUCT ID]],Table1[[PRODUCT]:[SELLING PRICE]],4,FALSE)</f>
        <v>128</v>
      </c>
      <c r="K2355" s="16">
        <f ca="1">VLOOKUP(Table3[[#This Row],[PRODUCT ID]],Table1[[PRODUCT]:[SELLING PRICE]],5,FALSE)</f>
        <v>238.97682899123933</v>
      </c>
      <c r="L2355" s="16">
        <f ca="1">J2355*Table3[[#This Row],[QUANTITY]]</f>
        <v>1536</v>
      </c>
      <c r="M2355" s="16">
        <f ca="1">K2355*Table3[[#This Row],[QUANTITY]]*(1-Table3[[#This Row],[DISCOUNT %]])</f>
        <v>2743.398544358151</v>
      </c>
      <c r="N2355" s="3">
        <f>DAY(Table3[[#This Row],[DATE]])</f>
        <v>12</v>
      </c>
      <c r="O2355" s="3" t="str">
        <f>TEXT(Table3[[#This Row],[DATE]],"mmm")</f>
        <v>Jun</v>
      </c>
      <c r="P2355" s="3">
        <f>YEAR(Table3[[#This Row],[DATE]])</f>
        <v>2027</v>
      </c>
    </row>
    <row r="2356" spans="1:16" x14ac:dyDescent="0.3">
      <c r="A2356" s="6">
        <v>46551</v>
      </c>
      <c r="B2356" s="7" t="s">
        <v>1309</v>
      </c>
      <c r="C2356" s="9">
        <f t="shared" ca="1" si="72"/>
        <v>11</v>
      </c>
      <c r="D2356" s="9" t="s">
        <v>2117</v>
      </c>
      <c r="E2356" s="9" t="s">
        <v>2118</v>
      </c>
      <c r="F2356" s="10">
        <f t="shared" ca="1" si="73"/>
        <v>6.7478035972875591E-2</v>
      </c>
      <c r="G2356" s="3" t="str">
        <f>VLOOKUP(Table3[[#This Row],[PRODUCT ID]],Table1[[PRODUCT]:[SELLING PRICE]],1,FALSE)</f>
        <v>Product257</v>
      </c>
      <c r="H2356" s="3" t="str">
        <f>VLOOKUP(Table3[[#This Row],[PRODUCT ID]],Table1[[PRODUCT]:[SELLING PRICE]],2,FALSE)</f>
        <v>Category2</v>
      </c>
      <c r="I2356" s="3" t="str">
        <f>VLOOKUP(Table3[[#This Row],[PRODUCT ID]],Table1[[PRODUCT]:[SELLING PRICE]],3,FALSE)</f>
        <v>Kg</v>
      </c>
      <c r="J2356" s="16">
        <f ca="1">VLOOKUP(Table3[[#This Row],[PRODUCT ID]],Table1[[PRODUCT]:[SELLING PRICE]],4,FALSE)</f>
        <v>87</v>
      </c>
      <c r="K2356" s="16">
        <f ca="1">VLOOKUP(Table3[[#This Row],[PRODUCT ID]],Table1[[PRODUCT]:[SELLING PRICE]],5,FALSE)</f>
        <v>303.72301492407809</v>
      </c>
      <c r="L2356" s="16">
        <f ca="1">J2356*Table3[[#This Row],[QUANTITY]]</f>
        <v>957</v>
      </c>
      <c r="M2356" s="16">
        <f ca="1">K2356*Table3[[#This Row],[QUANTITY]]*(1-Table3[[#This Row],[DISCOUNT %]])</f>
        <v>3115.5122063696504</v>
      </c>
      <c r="N2356" s="3">
        <f>DAY(Table3[[#This Row],[DATE]])</f>
        <v>13</v>
      </c>
      <c r="O2356" s="3" t="str">
        <f>TEXT(Table3[[#This Row],[DATE]],"mmm")</f>
        <v>Jun</v>
      </c>
      <c r="P2356" s="3">
        <f>YEAR(Table3[[#This Row],[DATE]])</f>
        <v>2027</v>
      </c>
    </row>
    <row r="2357" spans="1:16" x14ac:dyDescent="0.3">
      <c r="A2357" s="6">
        <v>46552</v>
      </c>
      <c r="B2357" s="7" t="s">
        <v>1310</v>
      </c>
      <c r="C2357" s="9">
        <f t="shared" ca="1" si="72"/>
        <v>11</v>
      </c>
      <c r="D2357" s="9" t="s">
        <v>2115</v>
      </c>
      <c r="E2357" s="9" t="s">
        <v>2118</v>
      </c>
      <c r="F2357" s="10">
        <f t="shared" ca="1" si="73"/>
        <v>6.2307319074672386E-2</v>
      </c>
      <c r="G2357" s="3" t="str">
        <f>VLOOKUP(Table3[[#This Row],[PRODUCT ID]],Table1[[PRODUCT]:[SELLING PRICE]],1,FALSE)</f>
        <v>Product258</v>
      </c>
      <c r="H2357" s="3" t="str">
        <f>VLOOKUP(Table3[[#This Row],[PRODUCT ID]],Table1[[PRODUCT]:[SELLING PRICE]],2,FALSE)</f>
        <v>Category3</v>
      </c>
      <c r="I2357" s="3" t="str">
        <f>VLOOKUP(Table3[[#This Row],[PRODUCT ID]],Table1[[PRODUCT]:[SELLING PRICE]],3,FALSE)</f>
        <v>Lt</v>
      </c>
      <c r="J2357" s="16">
        <f ca="1">VLOOKUP(Table3[[#This Row],[PRODUCT ID]],Table1[[PRODUCT]:[SELLING PRICE]],4,FALSE)</f>
        <v>10</v>
      </c>
      <c r="K2357" s="16">
        <f ca="1">VLOOKUP(Table3[[#This Row],[PRODUCT ID]],Table1[[PRODUCT]:[SELLING PRICE]],5,FALSE)</f>
        <v>309.43160131993926</v>
      </c>
      <c r="L2357" s="16">
        <f ca="1">J2357*Table3[[#This Row],[QUANTITY]]</f>
        <v>110</v>
      </c>
      <c r="M2357" s="16">
        <f ca="1">K2357*Table3[[#This Row],[QUANTITY]]*(1-Table3[[#This Row],[DISCOUNT %]])</f>
        <v>3191.669225851821</v>
      </c>
      <c r="N2357" s="3">
        <f>DAY(Table3[[#This Row],[DATE]])</f>
        <v>14</v>
      </c>
      <c r="O2357" s="3" t="str">
        <f>TEXT(Table3[[#This Row],[DATE]],"mmm")</f>
        <v>Jun</v>
      </c>
      <c r="P2357" s="3">
        <f>YEAR(Table3[[#This Row],[DATE]])</f>
        <v>2027</v>
      </c>
    </row>
    <row r="2358" spans="1:16" x14ac:dyDescent="0.3">
      <c r="A2358" s="6">
        <v>46553</v>
      </c>
      <c r="B2358" s="7" t="s">
        <v>1311</v>
      </c>
      <c r="C2358" s="9">
        <f t="shared" ca="1" si="72"/>
        <v>15</v>
      </c>
      <c r="D2358" s="9" t="s">
        <v>2115</v>
      </c>
      <c r="E2358" s="9" t="s">
        <v>2116</v>
      </c>
      <c r="F2358" s="10">
        <f t="shared" ca="1" si="73"/>
        <v>1.754569945824529E-2</v>
      </c>
      <c r="G2358" s="3" t="str">
        <f>VLOOKUP(Table3[[#This Row],[PRODUCT ID]],Table1[[PRODUCT]:[SELLING PRICE]],1,FALSE)</f>
        <v>Product259</v>
      </c>
      <c r="H2358" s="3" t="str">
        <f>VLOOKUP(Table3[[#This Row],[PRODUCT ID]],Table1[[PRODUCT]:[SELLING PRICE]],2,FALSE)</f>
        <v>Category4</v>
      </c>
      <c r="I2358" s="3" t="str">
        <f>VLOOKUP(Table3[[#This Row],[PRODUCT ID]],Table1[[PRODUCT]:[SELLING PRICE]],3,FALSE)</f>
        <v>Ft</v>
      </c>
      <c r="J2358" s="16">
        <f ca="1">VLOOKUP(Table3[[#This Row],[PRODUCT ID]],Table1[[PRODUCT]:[SELLING PRICE]],4,FALSE)</f>
        <v>72</v>
      </c>
      <c r="K2358" s="16">
        <f ca="1">VLOOKUP(Table3[[#This Row],[PRODUCT ID]],Table1[[PRODUCT]:[SELLING PRICE]],5,FALSE)</f>
        <v>218.05638082973894</v>
      </c>
      <c r="L2358" s="16">
        <f ca="1">J2358*Table3[[#This Row],[QUANTITY]]</f>
        <v>1080</v>
      </c>
      <c r="M2358" s="16">
        <f ca="1">K2358*Table3[[#This Row],[QUANTITY]]*(1-Table3[[#This Row],[DISCOUNT %]])</f>
        <v>3213.456436601215</v>
      </c>
      <c r="N2358" s="3">
        <f>DAY(Table3[[#This Row],[DATE]])</f>
        <v>15</v>
      </c>
      <c r="O2358" s="3" t="str">
        <f>TEXT(Table3[[#This Row],[DATE]],"mmm")</f>
        <v>Jun</v>
      </c>
      <c r="P2358" s="3">
        <f>YEAR(Table3[[#This Row],[DATE]])</f>
        <v>2027</v>
      </c>
    </row>
    <row r="2359" spans="1:16" x14ac:dyDescent="0.3">
      <c r="A2359" s="6">
        <v>46554</v>
      </c>
      <c r="B2359" s="7" t="s">
        <v>1312</v>
      </c>
      <c r="C2359" s="9">
        <f t="shared" ca="1" si="72"/>
        <v>9</v>
      </c>
      <c r="D2359" s="9" t="s">
        <v>2115</v>
      </c>
      <c r="E2359" s="9" t="s">
        <v>2116</v>
      </c>
      <c r="F2359" s="10">
        <f t="shared" ca="1" si="73"/>
        <v>7.3272488984823844E-2</v>
      </c>
      <c r="G2359" s="3" t="str">
        <f>VLOOKUP(Table3[[#This Row],[PRODUCT ID]],Table1[[PRODUCT]:[SELLING PRICE]],1,FALSE)</f>
        <v>Product260</v>
      </c>
      <c r="H2359" s="3" t="str">
        <f>VLOOKUP(Table3[[#This Row],[PRODUCT ID]],Table1[[PRODUCT]:[SELLING PRICE]],2,FALSE)</f>
        <v>Category5</v>
      </c>
      <c r="I2359" s="3" t="str">
        <f>VLOOKUP(Table3[[#This Row],[PRODUCT ID]],Table1[[PRODUCT]:[SELLING PRICE]],3,FALSE)</f>
        <v>Kg</v>
      </c>
      <c r="J2359" s="16">
        <f ca="1">VLOOKUP(Table3[[#This Row],[PRODUCT ID]],Table1[[PRODUCT]:[SELLING PRICE]],4,FALSE)</f>
        <v>84</v>
      </c>
      <c r="K2359" s="16">
        <f ca="1">VLOOKUP(Table3[[#This Row],[PRODUCT ID]],Table1[[PRODUCT]:[SELLING PRICE]],5,FALSE)</f>
        <v>101.82164316327967</v>
      </c>
      <c r="L2359" s="16">
        <f ca="1">J2359*Table3[[#This Row],[QUANTITY]]</f>
        <v>756</v>
      </c>
      <c r="M2359" s="16">
        <f ca="1">K2359*Table3[[#This Row],[QUANTITY]]*(1-Table3[[#This Row],[DISCOUNT %]])</f>
        <v>849.24826142563438</v>
      </c>
      <c r="N2359" s="3">
        <f>DAY(Table3[[#This Row],[DATE]])</f>
        <v>16</v>
      </c>
      <c r="O2359" s="3" t="str">
        <f>TEXT(Table3[[#This Row],[DATE]],"mmm")</f>
        <v>Jun</v>
      </c>
      <c r="P2359" s="3">
        <f>YEAR(Table3[[#This Row],[DATE]])</f>
        <v>2027</v>
      </c>
    </row>
    <row r="2360" spans="1:16" x14ac:dyDescent="0.3">
      <c r="A2360" s="6">
        <v>46555</v>
      </c>
      <c r="B2360" s="7" t="s">
        <v>1313</v>
      </c>
      <c r="C2360" s="9">
        <f t="shared" ca="1" si="72"/>
        <v>13</v>
      </c>
      <c r="D2360" s="9" t="s">
        <v>2116</v>
      </c>
      <c r="E2360" s="9" t="s">
        <v>2116</v>
      </c>
      <c r="F2360" s="10">
        <f t="shared" ca="1" si="73"/>
        <v>5.7390072213299427E-2</v>
      </c>
      <c r="G2360" s="3" t="str">
        <f>VLOOKUP(Table3[[#This Row],[PRODUCT ID]],Table1[[PRODUCT]:[SELLING PRICE]],1,FALSE)</f>
        <v>Product261</v>
      </c>
      <c r="H2360" s="3" t="str">
        <f>VLOOKUP(Table3[[#This Row],[PRODUCT ID]],Table1[[PRODUCT]:[SELLING PRICE]],2,FALSE)</f>
        <v>Category1</v>
      </c>
      <c r="I2360" s="3" t="str">
        <f>VLOOKUP(Table3[[#This Row],[PRODUCT ID]],Table1[[PRODUCT]:[SELLING PRICE]],3,FALSE)</f>
        <v>No</v>
      </c>
      <c r="J2360" s="16">
        <f ca="1">VLOOKUP(Table3[[#This Row],[PRODUCT ID]],Table1[[PRODUCT]:[SELLING PRICE]],4,FALSE)</f>
        <v>223</v>
      </c>
      <c r="K2360" s="16">
        <f ca="1">VLOOKUP(Table3[[#This Row],[PRODUCT ID]],Table1[[PRODUCT]:[SELLING PRICE]],5,FALSE)</f>
        <v>238.33596615306959</v>
      </c>
      <c r="L2360" s="16">
        <f ca="1">J2360*Table3[[#This Row],[QUANTITY]]</f>
        <v>2899</v>
      </c>
      <c r="M2360" s="16">
        <f ca="1">K2360*Table3[[#This Row],[QUANTITY]]*(1-Table3[[#This Row],[DISCOUNT %]])</f>
        <v>2920.55202197874</v>
      </c>
      <c r="N2360" s="3">
        <f>DAY(Table3[[#This Row],[DATE]])</f>
        <v>17</v>
      </c>
      <c r="O2360" s="3" t="str">
        <f>TEXT(Table3[[#This Row],[DATE]],"mmm")</f>
        <v>Jun</v>
      </c>
      <c r="P2360" s="3">
        <f>YEAR(Table3[[#This Row],[DATE]])</f>
        <v>2027</v>
      </c>
    </row>
    <row r="2361" spans="1:16" x14ac:dyDescent="0.3">
      <c r="A2361" s="6">
        <v>46556</v>
      </c>
      <c r="B2361" s="7" t="s">
        <v>1314</v>
      </c>
      <c r="C2361" s="9">
        <f t="shared" ca="1" si="72"/>
        <v>4</v>
      </c>
      <c r="D2361" s="9" t="s">
        <v>2116</v>
      </c>
      <c r="E2361" s="9" t="s">
        <v>2116</v>
      </c>
      <c r="F2361" s="10">
        <f t="shared" ca="1" si="73"/>
        <v>4.987743867510637E-2</v>
      </c>
      <c r="G2361" s="3" t="str">
        <f>VLOOKUP(Table3[[#This Row],[PRODUCT ID]],Table1[[PRODUCT]:[SELLING PRICE]],1,FALSE)</f>
        <v>Product262</v>
      </c>
      <c r="H2361" s="3" t="str">
        <f>VLOOKUP(Table3[[#This Row],[PRODUCT ID]],Table1[[PRODUCT]:[SELLING PRICE]],2,FALSE)</f>
        <v>Category2</v>
      </c>
      <c r="I2361" s="3" t="str">
        <f>VLOOKUP(Table3[[#This Row],[PRODUCT ID]],Table1[[PRODUCT]:[SELLING PRICE]],3,FALSE)</f>
        <v>No</v>
      </c>
      <c r="J2361" s="16">
        <f ca="1">VLOOKUP(Table3[[#This Row],[PRODUCT ID]],Table1[[PRODUCT]:[SELLING PRICE]],4,FALSE)</f>
        <v>68</v>
      </c>
      <c r="K2361" s="16">
        <f ca="1">VLOOKUP(Table3[[#This Row],[PRODUCT ID]],Table1[[PRODUCT]:[SELLING PRICE]],5,FALSE)</f>
        <v>153.29643052105271</v>
      </c>
      <c r="L2361" s="16">
        <f ca="1">J2361*Table3[[#This Row],[QUANTITY]]</f>
        <v>272</v>
      </c>
      <c r="M2361" s="16">
        <f ca="1">K2361*Table3[[#This Row],[QUANTITY]]*(1-Table3[[#This Row],[DISCOUNT %]])</f>
        <v>582.60158883450481</v>
      </c>
      <c r="N2361" s="3">
        <f>DAY(Table3[[#This Row],[DATE]])</f>
        <v>18</v>
      </c>
      <c r="O2361" s="3" t="str">
        <f>TEXT(Table3[[#This Row],[DATE]],"mmm")</f>
        <v>Jun</v>
      </c>
      <c r="P2361" s="3">
        <f>YEAR(Table3[[#This Row],[DATE]])</f>
        <v>2027</v>
      </c>
    </row>
    <row r="2362" spans="1:16" x14ac:dyDescent="0.3">
      <c r="A2362" s="6">
        <v>46557</v>
      </c>
      <c r="B2362" s="7" t="s">
        <v>1315</v>
      </c>
      <c r="C2362" s="9">
        <f t="shared" ca="1" si="72"/>
        <v>14</v>
      </c>
      <c r="D2362" s="9" t="s">
        <v>2116</v>
      </c>
      <c r="E2362" s="9" t="s">
        <v>2118</v>
      </c>
      <c r="F2362" s="10">
        <f t="shared" ca="1" si="73"/>
        <v>9.1531675515514249E-2</v>
      </c>
      <c r="G2362" s="3" t="str">
        <f>VLOOKUP(Table3[[#This Row],[PRODUCT ID]],Table1[[PRODUCT]:[SELLING PRICE]],1,FALSE)</f>
        <v>Product263</v>
      </c>
      <c r="H2362" s="3" t="str">
        <f>VLOOKUP(Table3[[#This Row],[PRODUCT ID]],Table1[[PRODUCT]:[SELLING PRICE]],2,FALSE)</f>
        <v>Category3</v>
      </c>
      <c r="I2362" s="3" t="str">
        <f>VLOOKUP(Table3[[#This Row],[PRODUCT ID]],Table1[[PRODUCT]:[SELLING PRICE]],3,FALSE)</f>
        <v>Ft</v>
      </c>
      <c r="J2362" s="16">
        <f ca="1">VLOOKUP(Table3[[#This Row],[PRODUCT ID]],Table1[[PRODUCT]:[SELLING PRICE]],4,FALSE)</f>
        <v>15</v>
      </c>
      <c r="K2362" s="16">
        <f ca="1">VLOOKUP(Table3[[#This Row],[PRODUCT ID]],Table1[[PRODUCT]:[SELLING PRICE]],5,FALSE)</f>
        <v>298.15348656605079</v>
      </c>
      <c r="L2362" s="16">
        <f ca="1">J2362*Table3[[#This Row],[QUANTITY]]</f>
        <v>210</v>
      </c>
      <c r="M2362" s="16">
        <f ca="1">K2362*Table3[[#This Row],[QUANTITY]]*(1-Table3[[#This Row],[DISCOUNT %]])</f>
        <v>3792.0819773181497</v>
      </c>
      <c r="N2362" s="3">
        <f>DAY(Table3[[#This Row],[DATE]])</f>
        <v>19</v>
      </c>
      <c r="O2362" s="3" t="str">
        <f>TEXT(Table3[[#This Row],[DATE]],"mmm")</f>
        <v>Jun</v>
      </c>
      <c r="P2362" s="3">
        <f>YEAR(Table3[[#This Row],[DATE]])</f>
        <v>2027</v>
      </c>
    </row>
    <row r="2363" spans="1:16" x14ac:dyDescent="0.3">
      <c r="A2363" s="6">
        <v>46558</v>
      </c>
      <c r="B2363" s="7" t="s">
        <v>1316</v>
      </c>
      <c r="C2363" s="9">
        <f t="shared" ca="1" si="72"/>
        <v>15</v>
      </c>
      <c r="D2363" s="9" t="s">
        <v>2115</v>
      </c>
      <c r="E2363" s="9" t="s">
        <v>2116</v>
      </c>
      <c r="F2363" s="10">
        <f t="shared" ca="1" si="73"/>
        <v>2.7697184797043861E-2</v>
      </c>
      <c r="G2363" s="3" t="str">
        <f>VLOOKUP(Table3[[#This Row],[PRODUCT ID]],Table1[[PRODUCT]:[SELLING PRICE]],1,FALSE)</f>
        <v>Product264</v>
      </c>
      <c r="H2363" s="3" t="str">
        <f>VLOOKUP(Table3[[#This Row],[PRODUCT ID]],Table1[[PRODUCT]:[SELLING PRICE]],2,FALSE)</f>
        <v>Category4</v>
      </c>
      <c r="I2363" s="3" t="str">
        <f>VLOOKUP(Table3[[#This Row],[PRODUCT ID]],Table1[[PRODUCT]:[SELLING PRICE]],3,FALSE)</f>
        <v>No</v>
      </c>
      <c r="J2363" s="16">
        <f ca="1">VLOOKUP(Table3[[#This Row],[PRODUCT ID]],Table1[[PRODUCT]:[SELLING PRICE]],4,FALSE)</f>
        <v>130</v>
      </c>
      <c r="K2363" s="16">
        <f ca="1">VLOOKUP(Table3[[#This Row],[PRODUCT ID]],Table1[[PRODUCT]:[SELLING PRICE]],5,FALSE)</f>
        <v>129.93608370510088</v>
      </c>
      <c r="L2363" s="16">
        <f ca="1">J2363*Table3[[#This Row],[QUANTITY]]</f>
        <v>1950</v>
      </c>
      <c r="M2363" s="16">
        <f ca="1">K2363*Table3[[#This Row],[QUANTITY]]*(1-Table3[[#This Row],[DISCOUNT %]])</f>
        <v>1895.0582997437482</v>
      </c>
      <c r="N2363" s="3">
        <f>DAY(Table3[[#This Row],[DATE]])</f>
        <v>20</v>
      </c>
      <c r="O2363" s="3" t="str">
        <f>TEXT(Table3[[#This Row],[DATE]],"mmm")</f>
        <v>Jun</v>
      </c>
      <c r="P2363" s="3">
        <f>YEAR(Table3[[#This Row],[DATE]])</f>
        <v>2027</v>
      </c>
    </row>
    <row r="2364" spans="1:16" x14ac:dyDescent="0.3">
      <c r="A2364" s="6">
        <v>46559</v>
      </c>
      <c r="B2364" s="7" t="s">
        <v>1317</v>
      </c>
      <c r="C2364" s="9">
        <f t="shared" ca="1" si="72"/>
        <v>5</v>
      </c>
      <c r="D2364" s="9" t="s">
        <v>2117</v>
      </c>
      <c r="E2364" s="9" t="s">
        <v>2116</v>
      </c>
      <c r="F2364" s="10">
        <f t="shared" ca="1" si="73"/>
        <v>4.8421956992790373E-2</v>
      </c>
      <c r="G2364" s="3" t="str">
        <f>VLOOKUP(Table3[[#This Row],[PRODUCT ID]],Table1[[PRODUCT]:[SELLING PRICE]],1,FALSE)</f>
        <v>Product265</v>
      </c>
      <c r="H2364" s="3" t="str">
        <f>VLOOKUP(Table3[[#This Row],[PRODUCT ID]],Table1[[PRODUCT]:[SELLING PRICE]],2,FALSE)</f>
        <v>Category1</v>
      </c>
      <c r="I2364" s="3" t="str">
        <f>VLOOKUP(Table3[[#This Row],[PRODUCT ID]],Table1[[PRODUCT]:[SELLING PRICE]],3,FALSE)</f>
        <v>Kg</v>
      </c>
      <c r="J2364" s="16">
        <f ca="1">VLOOKUP(Table3[[#This Row],[PRODUCT ID]],Table1[[PRODUCT]:[SELLING PRICE]],4,FALSE)</f>
        <v>172</v>
      </c>
      <c r="K2364" s="16">
        <f ca="1">VLOOKUP(Table3[[#This Row],[PRODUCT ID]],Table1[[PRODUCT]:[SELLING PRICE]],5,FALSE)</f>
        <v>103.72562912344593</v>
      </c>
      <c r="L2364" s="16">
        <f ca="1">J2364*Table3[[#This Row],[QUANTITY]]</f>
        <v>860</v>
      </c>
      <c r="M2364" s="16">
        <f ca="1">K2364*Table3[[#This Row],[QUANTITY]]*(1-Table3[[#This Row],[DISCOUNT %]])</f>
        <v>493.51515585490148</v>
      </c>
      <c r="N2364" s="3">
        <f>DAY(Table3[[#This Row],[DATE]])</f>
        <v>21</v>
      </c>
      <c r="O2364" s="3" t="str">
        <f>TEXT(Table3[[#This Row],[DATE]],"mmm")</f>
        <v>Jun</v>
      </c>
      <c r="P2364" s="3">
        <f>YEAR(Table3[[#This Row],[DATE]])</f>
        <v>2027</v>
      </c>
    </row>
    <row r="2365" spans="1:16" x14ac:dyDescent="0.3">
      <c r="A2365" s="6">
        <v>46560</v>
      </c>
      <c r="B2365" s="7" t="s">
        <v>1318</v>
      </c>
      <c r="C2365" s="9">
        <f t="shared" ca="1" si="72"/>
        <v>7</v>
      </c>
      <c r="D2365" s="9" t="s">
        <v>2117</v>
      </c>
      <c r="E2365" s="9" t="s">
        <v>2116</v>
      </c>
      <c r="F2365" s="10">
        <f t="shared" ca="1" si="73"/>
        <v>4.1218453462251628E-2</v>
      </c>
      <c r="G2365" s="3" t="str">
        <f>VLOOKUP(Table3[[#This Row],[PRODUCT ID]],Table1[[PRODUCT]:[SELLING PRICE]],1,FALSE)</f>
        <v>Product266</v>
      </c>
      <c r="H2365" s="3" t="str">
        <f>VLOOKUP(Table3[[#This Row],[PRODUCT ID]],Table1[[PRODUCT]:[SELLING PRICE]],2,FALSE)</f>
        <v>Category2</v>
      </c>
      <c r="I2365" s="3" t="str">
        <f>VLOOKUP(Table3[[#This Row],[PRODUCT ID]],Table1[[PRODUCT]:[SELLING PRICE]],3,FALSE)</f>
        <v>Kg</v>
      </c>
      <c r="J2365" s="16">
        <f ca="1">VLOOKUP(Table3[[#This Row],[PRODUCT ID]],Table1[[PRODUCT]:[SELLING PRICE]],4,FALSE)</f>
        <v>79</v>
      </c>
      <c r="K2365" s="16">
        <f ca="1">VLOOKUP(Table3[[#This Row],[PRODUCT ID]],Table1[[PRODUCT]:[SELLING PRICE]],5,FALSE)</f>
        <v>313.10634072937842</v>
      </c>
      <c r="L2365" s="16">
        <f ca="1">J2365*Table3[[#This Row],[QUANTITY]]</f>
        <v>553</v>
      </c>
      <c r="M2365" s="16">
        <f ca="1">K2365*Table3[[#This Row],[QUANTITY]]*(1-Table3[[#This Row],[DISCOUNT %]])</f>
        <v>2101.4040711670204</v>
      </c>
      <c r="N2365" s="3">
        <f>DAY(Table3[[#This Row],[DATE]])</f>
        <v>22</v>
      </c>
      <c r="O2365" s="3" t="str">
        <f>TEXT(Table3[[#This Row],[DATE]],"mmm")</f>
        <v>Jun</v>
      </c>
      <c r="P2365" s="3">
        <f>YEAR(Table3[[#This Row],[DATE]])</f>
        <v>2027</v>
      </c>
    </row>
    <row r="2366" spans="1:16" x14ac:dyDescent="0.3">
      <c r="A2366" s="6">
        <v>46561</v>
      </c>
      <c r="B2366" s="7" t="s">
        <v>1319</v>
      </c>
      <c r="C2366" s="9">
        <f t="shared" ca="1" si="72"/>
        <v>7</v>
      </c>
      <c r="D2366" s="9" t="s">
        <v>2116</v>
      </c>
      <c r="E2366" s="9" t="s">
        <v>2116</v>
      </c>
      <c r="F2366" s="10">
        <f t="shared" ca="1" si="73"/>
        <v>7.4741789816175047E-2</v>
      </c>
      <c r="G2366" s="3" t="str">
        <f>VLOOKUP(Table3[[#This Row],[PRODUCT ID]],Table1[[PRODUCT]:[SELLING PRICE]],1,FALSE)</f>
        <v>Product267</v>
      </c>
      <c r="H2366" s="3" t="str">
        <f>VLOOKUP(Table3[[#This Row],[PRODUCT ID]],Table1[[PRODUCT]:[SELLING PRICE]],2,FALSE)</f>
        <v>Category3</v>
      </c>
      <c r="I2366" s="3" t="str">
        <f>VLOOKUP(Table3[[#This Row],[PRODUCT ID]],Table1[[PRODUCT]:[SELLING PRICE]],3,FALSE)</f>
        <v>Lt</v>
      </c>
      <c r="J2366" s="16">
        <f ca="1">VLOOKUP(Table3[[#This Row],[PRODUCT ID]],Table1[[PRODUCT]:[SELLING PRICE]],4,FALSE)</f>
        <v>184</v>
      </c>
      <c r="K2366" s="16">
        <f ca="1">VLOOKUP(Table3[[#This Row],[PRODUCT ID]],Table1[[PRODUCT]:[SELLING PRICE]],5,FALSE)</f>
        <v>283.69984120452182</v>
      </c>
      <c r="L2366" s="16">
        <f ca="1">J2366*Table3[[#This Row],[QUANTITY]]</f>
        <v>1288</v>
      </c>
      <c r="M2366" s="16">
        <f ca="1">K2366*Table3[[#This Row],[QUANTITY]]*(1-Table3[[#This Row],[DISCOUNT %]])</f>
        <v>1837.4692511163184</v>
      </c>
      <c r="N2366" s="3">
        <f>DAY(Table3[[#This Row],[DATE]])</f>
        <v>23</v>
      </c>
      <c r="O2366" s="3" t="str">
        <f>TEXT(Table3[[#This Row],[DATE]],"mmm")</f>
        <v>Jun</v>
      </c>
      <c r="P2366" s="3">
        <f>YEAR(Table3[[#This Row],[DATE]])</f>
        <v>2027</v>
      </c>
    </row>
    <row r="2367" spans="1:16" x14ac:dyDescent="0.3">
      <c r="A2367" s="6">
        <v>46562</v>
      </c>
      <c r="B2367" s="7" t="s">
        <v>1320</v>
      </c>
      <c r="C2367" s="9">
        <f t="shared" ca="1" si="72"/>
        <v>11</v>
      </c>
      <c r="D2367" s="9" t="s">
        <v>2116</v>
      </c>
      <c r="E2367" s="9" t="s">
        <v>2116</v>
      </c>
      <c r="F2367" s="10">
        <f t="shared" ca="1" si="73"/>
        <v>4.5247597761169038E-2</v>
      </c>
      <c r="G2367" s="3" t="str">
        <f>VLOOKUP(Table3[[#This Row],[PRODUCT ID]],Table1[[PRODUCT]:[SELLING PRICE]],1,FALSE)</f>
        <v>Product268</v>
      </c>
      <c r="H2367" s="3" t="str">
        <f>VLOOKUP(Table3[[#This Row],[PRODUCT ID]],Table1[[PRODUCT]:[SELLING PRICE]],2,FALSE)</f>
        <v>Category4</v>
      </c>
      <c r="I2367" s="3" t="str">
        <f>VLOOKUP(Table3[[#This Row],[PRODUCT ID]],Table1[[PRODUCT]:[SELLING PRICE]],3,FALSE)</f>
        <v>Kg</v>
      </c>
      <c r="J2367" s="16">
        <f ca="1">VLOOKUP(Table3[[#This Row],[PRODUCT ID]],Table1[[PRODUCT]:[SELLING PRICE]],4,FALSE)</f>
        <v>29</v>
      </c>
      <c r="K2367" s="16">
        <f ca="1">VLOOKUP(Table3[[#This Row],[PRODUCT ID]],Table1[[PRODUCT]:[SELLING PRICE]],5,FALSE)</f>
        <v>27.355739523665399</v>
      </c>
      <c r="L2367" s="16">
        <f ca="1">J2367*Table3[[#This Row],[QUANTITY]]</f>
        <v>319</v>
      </c>
      <c r="M2367" s="16">
        <f ca="1">K2367*Table3[[#This Row],[QUANTITY]]*(1-Table3[[#This Row],[DISCOUNT %]])</f>
        <v>287.29753827763199</v>
      </c>
      <c r="N2367" s="3">
        <f>DAY(Table3[[#This Row],[DATE]])</f>
        <v>24</v>
      </c>
      <c r="O2367" s="3" t="str">
        <f>TEXT(Table3[[#This Row],[DATE]],"mmm")</f>
        <v>Jun</v>
      </c>
      <c r="P2367" s="3">
        <f>YEAR(Table3[[#This Row],[DATE]])</f>
        <v>2027</v>
      </c>
    </row>
    <row r="2368" spans="1:16" x14ac:dyDescent="0.3">
      <c r="A2368" s="6">
        <v>46563</v>
      </c>
      <c r="B2368" s="7" t="s">
        <v>1321</v>
      </c>
      <c r="C2368" s="9">
        <f t="shared" ca="1" si="72"/>
        <v>13</v>
      </c>
      <c r="D2368" s="9" t="s">
        <v>2116</v>
      </c>
      <c r="E2368" s="9" t="s">
        <v>2118</v>
      </c>
      <c r="F2368" s="10">
        <f t="shared" ca="1" si="73"/>
        <v>1.3874327926660525E-2</v>
      </c>
      <c r="G2368" s="3" t="str">
        <f>VLOOKUP(Table3[[#This Row],[PRODUCT ID]],Table1[[PRODUCT]:[SELLING PRICE]],1,FALSE)</f>
        <v>Product269</v>
      </c>
      <c r="H2368" s="3" t="str">
        <f>VLOOKUP(Table3[[#This Row],[PRODUCT ID]],Table1[[PRODUCT]:[SELLING PRICE]],2,FALSE)</f>
        <v>Category5</v>
      </c>
      <c r="I2368" s="3" t="str">
        <f>VLOOKUP(Table3[[#This Row],[PRODUCT ID]],Table1[[PRODUCT]:[SELLING PRICE]],3,FALSE)</f>
        <v>Lt</v>
      </c>
      <c r="J2368" s="16">
        <f ca="1">VLOOKUP(Table3[[#This Row],[PRODUCT ID]],Table1[[PRODUCT]:[SELLING PRICE]],4,FALSE)</f>
        <v>92</v>
      </c>
      <c r="K2368" s="16">
        <f ca="1">VLOOKUP(Table3[[#This Row],[PRODUCT ID]],Table1[[PRODUCT]:[SELLING PRICE]],5,FALSE)</f>
        <v>143.59721461589697</v>
      </c>
      <c r="L2368" s="16">
        <f ca="1">J2368*Table3[[#This Row],[QUANTITY]]</f>
        <v>1196</v>
      </c>
      <c r="M2368" s="16">
        <f ca="1">K2368*Table3[[#This Row],[QUANTITY]]*(1-Table3[[#This Row],[DISCOUNT %]])</f>
        <v>1840.8636970224925</v>
      </c>
      <c r="N2368" s="3">
        <f>DAY(Table3[[#This Row],[DATE]])</f>
        <v>25</v>
      </c>
      <c r="O2368" s="3" t="str">
        <f>TEXT(Table3[[#This Row],[DATE]],"mmm")</f>
        <v>Jun</v>
      </c>
      <c r="P2368" s="3">
        <f>YEAR(Table3[[#This Row],[DATE]])</f>
        <v>2027</v>
      </c>
    </row>
    <row r="2369" spans="1:16" x14ac:dyDescent="0.3">
      <c r="A2369" s="6">
        <v>46564</v>
      </c>
      <c r="B2369" s="7" t="s">
        <v>1322</v>
      </c>
      <c r="C2369" s="9">
        <f t="shared" ca="1" si="72"/>
        <v>8</v>
      </c>
      <c r="D2369" s="9" t="s">
        <v>2116</v>
      </c>
      <c r="E2369" s="9" t="s">
        <v>2118</v>
      </c>
      <c r="F2369" s="10">
        <f t="shared" ca="1" si="73"/>
        <v>9.1398954280412004E-2</v>
      </c>
      <c r="G2369" s="3" t="str">
        <f>VLOOKUP(Table3[[#This Row],[PRODUCT ID]],Table1[[PRODUCT]:[SELLING PRICE]],1,FALSE)</f>
        <v>Product270</v>
      </c>
      <c r="H2369" s="3" t="str">
        <f>VLOOKUP(Table3[[#This Row],[PRODUCT ID]],Table1[[PRODUCT]:[SELLING PRICE]],2,FALSE)</f>
        <v>Category1</v>
      </c>
      <c r="I2369" s="3" t="str">
        <f>VLOOKUP(Table3[[#This Row],[PRODUCT ID]],Table1[[PRODUCT]:[SELLING PRICE]],3,FALSE)</f>
        <v>Ft</v>
      </c>
      <c r="J2369" s="16">
        <f ca="1">VLOOKUP(Table3[[#This Row],[PRODUCT ID]],Table1[[PRODUCT]:[SELLING PRICE]],4,FALSE)</f>
        <v>79</v>
      </c>
      <c r="K2369" s="16">
        <f ca="1">VLOOKUP(Table3[[#This Row],[PRODUCT ID]],Table1[[PRODUCT]:[SELLING PRICE]],5,FALSE)</f>
        <v>273.17968332421242</v>
      </c>
      <c r="L2369" s="16">
        <f ca="1">J2369*Table3[[#This Row],[QUANTITY]]</f>
        <v>632</v>
      </c>
      <c r="M2369" s="16">
        <f ca="1">K2369*Table3[[#This Row],[QUANTITY]]*(1-Table3[[#This Row],[DISCOUNT %]])</f>
        <v>1985.6907675018024</v>
      </c>
      <c r="N2369" s="3">
        <f>DAY(Table3[[#This Row],[DATE]])</f>
        <v>26</v>
      </c>
      <c r="O2369" s="3" t="str">
        <f>TEXT(Table3[[#This Row],[DATE]],"mmm")</f>
        <v>Jun</v>
      </c>
      <c r="P2369" s="3">
        <f>YEAR(Table3[[#This Row],[DATE]])</f>
        <v>2027</v>
      </c>
    </row>
    <row r="2370" spans="1:16" x14ac:dyDescent="0.3">
      <c r="A2370" s="6">
        <v>46565</v>
      </c>
      <c r="B2370" s="7" t="s">
        <v>1323</v>
      </c>
      <c r="C2370" s="9">
        <f t="shared" ca="1" si="72"/>
        <v>15</v>
      </c>
      <c r="D2370" s="9" t="s">
        <v>2115</v>
      </c>
      <c r="E2370" s="9" t="s">
        <v>2116</v>
      </c>
      <c r="F2370" s="10">
        <f t="shared" ca="1" si="73"/>
        <v>8.3704749753097427E-2</v>
      </c>
      <c r="G2370" s="3" t="str">
        <f>VLOOKUP(Table3[[#This Row],[PRODUCT ID]],Table1[[PRODUCT]:[SELLING PRICE]],1,FALSE)</f>
        <v>Product271</v>
      </c>
      <c r="H2370" s="3" t="str">
        <f>VLOOKUP(Table3[[#This Row],[PRODUCT ID]],Table1[[PRODUCT]:[SELLING PRICE]],2,FALSE)</f>
        <v>Category2</v>
      </c>
      <c r="I2370" s="3" t="str">
        <f>VLOOKUP(Table3[[#This Row],[PRODUCT ID]],Table1[[PRODUCT]:[SELLING PRICE]],3,FALSE)</f>
        <v>Kg</v>
      </c>
      <c r="J2370" s="16">
        <f ca="1">VLOOKUP(Table3[[#This Row],[PRODUCT ID]],Table1[[PRODUCT]:[SELLING PRICE]],4,FALSE)</f>
        <v>127</v>
      </c>
      <c r="K2370" s="16">
        <f ca="1">VLOOKUP(Table3[[#This Row],[PRODUCT ID]],Table1[[PRODUCT]:[SELLING PRICE]],5,FALSE)</f>
        <v>102.41317186341811</v>
      </c>
      <c r="L2370" s="16">
        <f ca="1">J2370*Table3[[#This Row],[QUANTITY]]</f>
        <v>1905</v>
      </c>
      <c r="M2370" s="16">
        <f ca="1">K2370*Table3[[#This Row],[QUANTITY]]*(1-Table3[[#This Row],[DISCOUNT %]])</f>
        <v>1407.6105441175462</v>
      </c>
      <c r="N2370" s="3">
        <f>DAY(Table3[[#This Row],[DATE]])</f>
        <v>27</v>
      </c>
      <c r="O2370" s="3" t="str">
        <f>TEXT(Table3[[#This Row],[DATE]],"mmm")</f>
        <v>Jun</v>
      </c>
      <c r="P2370" s="3">
        <f>YEAR(Table3[[#This Row],[DATE]])</f>
        <v>2027</v>
      </c>
    </row>
    <row r="2371" spans="1:16" x14ac:dyDescent="0.3">
      <c r="A2371" s="6">
        <v>46566</v>
      </c>
      <c r="B2371" s="7" t="s">
        <v>1324</v>
      </c>
      <c r="C2371" s="9">
        <f t="shared" ref="C2371:C2434" ca="1" si="74">RANDBETWEEN(1,15)</f>
        <v>3</v>
      </c>
      <c r="D2371" s="9" t="s">
        <v>2116</v>
      </c>
      <c r="E2371" s="9" t="s">
        <v>2116</v>
      </c>
      <c r="F2371" s="10">
        <f t="shared" ref="F2371:F2434" ca="1" si="75">RAND()*(0.1)</f>
        <v>3.419297093109025E-2</v>
      </c>
      <c r="G2371" s="3" t="str">
        <f>VLOOKUP(Table3[[#This Row],[PRODUCT ID]],Table1[[PRODUCT]:[SELLING PRICE]],1,FALSE)</f>
        <v>Product272</v>
      </c>
      <c r="H2371" s="3" t="str">
        <f>VLOOKUP(Table3[[#This Row],[PRODUCT ID]],Table1[[PRODUCT]:[SELLING PRICE]],2,FALSE)</f>
        <v>Category3</v>
      </c>
      <c r="I2371" s="3" t="str">
        <f>VLOOKUP(Table3[[#This Row],[PRODUCT ID]],Table1[[PRODUCT]:[SELLING PRICE]],3,FALSE)</f>
        <v>No</v>
      </c>
      <c r="J2371" s="16">
        <f ca="1">VLOOKUP(Table3[[#This Row],[PRODUCT ID]],Table1[[PRODUCT]:[SELLING PRICE]],4,FALSE)</f>
        <v>66</v>
      </c>
      <c r="K2371" s="16">
        <f ca="1">VLOOKUP(Table3[[#This Row],[PRODUCT ID]],Table1[[PRODUCT]:[SELLING PRICE]],5,FALSE)</f>
        <v>275.23095317484353</v>
      </c>
      <c r="L2371" s="16">
        <f ca="1">J2371*Table3[[#This Row],[QUANTITY]]</f>
        <v>198</v>
      </c>
      <c r="M2371" s="16">
        <f ca="1">K2371*Table3[[#This Row],[QUANTITY]]*(1-Table3[[#This Row],[DISCOUNT %]])</f>
        <v>797.45996758079957</v>
      </c>
      <c r="N2371" s="3">
        <f>DAY(Table3[[#This Row],[DATE]])</f>
        <v>28</v>
      </c>
      <c r="O2371" s="3" t="str">
        <f>TEXT(Table3[[#This Row],[DATE]],"mmm")</f>
        <v>Jun</v>
      </c>
      <c r="P2371" s="3">
        <f>YEAR(Table3[[#This Row],[DATE]])</f>
        <v>2027</v>
      </c>
    </row>
    <row r="2372" spans="1:16" x14ac:dyDescent="0.3">
      <c r="A2372" s="6">
        <v>46567</v>
      </c>
      <c r="B2372" s="7" t="s">
        <v>1325</v>
      </c>
      <c r="C2372" s="9">
        <f t="shared" ca="1" si="74"/>
        <v>5</v>
      </c>
      <c r="D2372" s="9" t="s">
        <v>2117</v>
      </c>
      <c r="E2372" s="9" t="s">
        <v>2116</v>
      </c>
      <c r="F2372" s="10">
        <f t="shared" ca="1" si="75"/>
        <v>2.3852338440477829E-2</v>
      </c>
      <c r="G2372" s="3" t="str">
        <f>VLOOKUP(Table3[[#This Row],[PRODUCT ID]],Table1[[PRODUCT]:[SELLING PRICE]],1,FALSE)</f>
        <v>Product273</v>
      </c>
      <c r="H2372" s="3" t="str">
        <f>VLOOKUP(Table3[[#This Row],[PRODUCT ID]],Table1[[PRODUCT]:[SELLING PRICE]],2,FALSE)</f>
        <v>Category4</v>
      </c>
      <c r="I2372" s="3" t="str">
        <f>VLOOKUP(Table3[[#This Row],[PRODUCT ID]],Table1[[PRODUCT]:[SELLING PRICE]],3,FALSE)</f>
        <v>No</v>
      </c>
      <c r="J2372" s="16">
        <f ca="1">VLOOKUP(Table3[[#This Row],[PRODUCT ID]],Table1[[PRODUCT]:[SELLING PRICE]],4,FALSE)</f>
        <v>234</v>
      </c>
      <c r="K2372" s="16">
        <f ca="1">VLOOKUP(Table3[[#This Row],[PRODUCT ID]],Table1[[PRODUCT]:[SELLING PRICE]],5,FALSE)</f>
        <v>166.4460760260076</v>
      </c>
      <c r="L2372" s="16">
        <f ca="1">J2372*Table3[[#This Row],[QUANTITY]]</f>
        <v>1170</v>
      </c>
      <c r="M2372" s="16">
        <f ca="1">K2372*Table3[[#This Row],[QUANTITY]]*(1-Table3[[#This Row],[DISCOUNT %]])</f>
        <v>812.37973944272881</v>
      </c>
      <c r="N2372" s="3">
        <f>DAY(Table3[[#This Row],[DATE]])</f>
        <v>29</v>
      </c>
      <c r="O2372" s="3" t="str">
        <f>TEXT(Table3[[#This Row],[DATE]],"mmm")</f>
        <v>Jun</v>
      </c>
      <c r="P2372" s="3">
        <f>YEAR(Table3[[#This Row],[DATE]])</f>
        <v>2027</v>
      </c>
    </row>
    <row r="2373" spans="1:16" x14ac:dyDescent="0.3">
      <c r="A2373" s="6">
        <v>46568</v>
      </c>
      <c r="B2373" s="7" t="s">
        <v>1326</v>
      </c>
      <c r="C2373" s="9">
        <f t="shared" ca="1" si="74"/>
        <v>7</v>
      </c>
      <c r="D2373" s="9" t="s">
        <v>2115</v>
      </c>
      <c r="E2373" s="9" t="s">
        <v>2116</v>
      </c>
      <c r="F2373" s="10">
        <f t="shared" ca="1" si="75"/>
        <v>6.6909032308192784E-3</v>
      </c>
      <c r="G2373" s="3" t="str">
        <f>VLOOKUP(Table3[[#This Row],[PRODUCT ID]],Table1[[PRODUCT]:[SELLING PRICE]],1,FALSE)</f>
        <v>Product274</v>
      </c>
      <c r="H2373" s="3" t="str">
        <f>VLOOKUP(Table3[[#This Row],[PRODUCT ID]],Table1[[PRODUCT]:[SELLING PRICE]],2,FALSE)</f>
        <v>Category5</v>
      </c>
      <c r="I2373" s="3" t="str">
        <f>VLOOKUP(Table3[[#This Row],[PRODUCT ID]],Table1[[PRODUCT]:[SELLING PRICE]],3,FALSE)</f>
        <v>Ft</v>
      </c>
      <c r="J2373" s="16">
        <f ca="1">VLOOKUP(Table3[[#This Row],[PRODUCT ID]],Table1[[PRODUCT]:[SELLING PRICE]],4,FALSE)</f>
        <v>138</v>
      </c>
      <c r="K2373" s="16">
        <f ca="1">VLOOKUP(Table3[[#This Row],[PRODUCT ID]],Table1[[PRODUCT]:[SELLING PRICE]],5,FALSE)</f>
        <v>159.06424091502711</v>
      </c>
      <c r="L2373" s="16">
        <f ca="1">J2373*Table3[[#This Row],[QUANTITY]]</f>
        <v>966</v>
      </c>
      <c r="M2373" s="16">
        <f ca="1">K2373*Table3[[#This Row],[QUANTITY]]*(1-Table3[[#This Row],[DISCOUNT %]])</f>
        <v>1105.9997023010665</v>
      </c>
      <c r="N2373" s="3">
        <f>DAY(Table3[[#This Row],[DATE]])</f>
        <v>30</v>
      </c>
      <c r="O2373" s="3" t="str">
        <f>TEXT(Table3[[#This Row],[DATE]],"mmm")</f>
        <v>Jun</v>
      </c>
      <c r="P2373" s="3">
        <f>YEAR(Table3[[#This Row],[DATE]])</f>
        <v>2027</v>
      </c>
    </row>
    <row r="2374" spans="1:16" x14ac:dyDescent="0.3">
      <c r="A2374" s="6">
        <v>46569</v>
      </c>
      <c r="B2374" s="7" t="s">
        <v>1327</v>
      </c>
      <c r="C2374" s="9">
        <f t="shared" ca="1" si="74"/>
        <v>4</v>
      </c>
      <c r="D2374" s="9" t="s">
        <v>2115</v>
      </c>
      <c r="E2374" s="9" t="s">
        <v>2118</v>
      </c>
      <c r="F2374" s="10">
        <f t="shared" ca="1" si="75"/>
        <v>3.0820673505665044E-2</v>
      </c>
      <c r="G2374" s="3" t="str">
        <f>VLOOKUP(Table3[[#This Row],[PRODUCT ID]],Table1[[PRODUCT]:[SELLING PRICE]],1,FALSE)</f>
        <v>Product275</v>
      </c>
      <c r="H2374" s="3" t="str">
        <f>VLOOKUP(Table3[[#This Row],[PRODUCT ID]],Table1[[PRODUCT]:[SELLING PRICE]],2,FALSE)</f>
        <v>Category1</v>
      </c>
      <c r="I2374" s="3" t="str">
        <f>VLOOKUP(Table3[[#This Row],[PRODUCT ID]],Table1[[PRODUCT]:[SELLING PRICE]],3,FALSE)</f>
        <v>No</v>
      </c>
      <c r="J2374" s="16">
        <f ca="1">VLOOKUP(Table3[[#This Row],[PRODUCT ID]],Table1[[PRODUCT]:[SELLING PRICE]],4,FALSE)</f>
        <v>31</v>
      </c>
      <c r="K2374" s="16">
        <f ca="1">VLOOKUP(Table3[[#This Row],[PRODUCT ID]],Table1[[PRODUCT]:[SELLING PRICE]],5,FALSE)</f>
        <v>106.91730123467748</v>
      </c>
      <c r="L2374" s="16">
        <f ca="1">J2374*Table3[[#This Row],[QUANTITY]]</f>
        <v>124</v>
      </c>
      <c r="M2374" s="16">
        <f ca="1">K2374*Table3[[#This Row],[QUANTITY]]*(1-Table3[[#This Row],[DISCOUNT %]])</f>
        <v>414.48815200486655</v>
      </c>
      <c r="N2374" s="3">
        <f>DAY(Table3[[#This Row],[DATE]])</f>
        <v>1</v>
      </c>
      <c r="O2374" s="3" t="str">
        <f>TEXT(Table3[[#This Row],[DATE]],"mmm")</f>
        <v>Jul</v>
      </c>
      <c r="P2374" s="3">
        <f>YEAR(Table3[[#This Row],[DATE]])</f>
        <v>2027</v>
      </c>
    </row>
    <row r="2375" spans="1:16" x14ac:dyDescent="0.3">
      <c r="A2375" s="6">
        <v>46570</v>
      </c>
      <c r="B2375" s="7" t="s">
        <v>1328</v>
      </c>
      <c r="C2375" s="9">
        <f t="shared" ca="1" si="74"/>
        <v>8</v>
      </c>
      <c r="D2375" s="9" t="s">
        <v>2115</v>
      </c>
      <c r="E2375" s="9" t="s">
        <v>2116</v>
      </c>
      <c r="F2375" s="10">
        <f t="shared" ca="1" si="75"/>
        <v>8.7221507271023402E-2</v>
      </c>
      <c r="G2375" s="3" t="str">
        <f>VLOOKUP(Table3[[#This Row],[PRODUCT ID]],Table1[[PRODUCT]:[SELLING PRICE]],1,FALSE)</f>
        <v>Product276</v>
      </c>
      <c r="H2375" s="3" t="str">
        <f>VLOOKUP(Table3[[#This Row],[PRODUCT ID]],Table1[[PRODUCT]:[SELLING PRICE]],2,FALSE)</f>
        <v>Category2</v>
      </c>
      <c r="I2375" s="3" t="str">
        <f>VLOOKUP(Table3[[#This Row],[PRODUCT ID]],Table1[[PRODUCT]:[SELLING PRICE]],3,FALSE)</f>
        <v>Kg</v>
      </c>
      <c r="J2375" s="16">
        <f ca="1">VLOOKUP(Table3[[#This Row],[PRODUCT ID]],Table1[[PRODUCT]:[SELLING PRICE]],4,FALSE)</f>
        <v>131</v>
      </c>
      <c r="K2375" s="16">
        <f ca="1">VLOOKUP(Table3[[#This Row],[PRODUCT ID]],Table1[[PRODUCT]:[SELLING PRICE]],5,FALSE)</f>
        <v>131.56037752787248</v>
      </c>
      <c r="L2375" s="16">
        <f ca="1">J2375*Table3[[#This Row],[QUANTITY]]</f>
        <v>1048</v>
      </c>
      <c r="M2375" s="16">
        <f ca="1">K2375*Table3[[#This Row],[QUANTITY]]*(1-Table3[[#This Row],[DISCOUNT %]])</f>
        <v>960.68386482197252</v>
      </c>
      <c r="N2375" s="3">
        <f>DAY(Table3[[#This Row],[DATE]])</f>
        <v>2</v>
      </c>
      <c r="O2375" s="3" t="str">
        <f>TEXT(Table3[[#This Row],[DATE]],"mmm")</f>
        <v>Jul</v>
      </c>
      <c r="P2375" s="3">
        <f>YEAR(Table3[[#This Row],[DATE]])</f>
        <v>2027</v>
      </c>
    </row>
    <row r="2376" spans="1:16" x14ac:dyDescent="0.3">
      <c r="A2376" s="6">
        <v>46571</v>
      </c>
      <c r="B2376" s="7" t="s">
        <v>1329</v>
      </c>
      <c r="C2376" s="9">
        <f t="shared" ca="1" si="74"/>
        <v>8</v>
      </c>
      <c r="D2376" s="9" t="s">
        <v>2116</v>
      </c>
      <c r="E2376" s="9" t="s">
        <v>2116</v>
      </c>
      <c r="F2376" s="10">
        <f t="shared" ca="1" si="75"/>
        <v>3.4046014088807176E-2</v>
      </c>
      <c r="G2376" s="3" t="str">
        <f>VLOOKUP(Table3[[#This Row],[PRODUCT ID]],Table1[[PRODUCT]:[SELLING PRICE]],1,FALSE)</f>
        <v>Product277</v>
      </c>
      <c r="H2376" s="3" t="str">
        <f>VLOOKUP(Table3[[#This Row],[PRODUCT ID]],Table1[[PRODUCT]:[SELLING PRICE]],2,FALSE)</f>
        <v>Category3</v>
      </c>
      <c r="I2376" s="3" t="str">
        <f>VLOOKUP(Table3[[#This Row],[PRODUCT ID]],Table1[[PRODUCT]:[SELLING PRICE]],3,FALSE)</f>
        <v>Kg</v>
      </c>
      <c r="J2376" s="16">
        <f ca="1">VLOOKUP(Table3[[#This Row],[PRODUCT ID]],Table1[[PRODUCT]:[SELLING PRICE]],4,FALSE)</f>
        <v>60</v>
      </c>
      <c r="K2376" s="16">
        <f ca="1">VLOOKUP(Table3[[#This Row],[PRODUCT ID]],Table1[[PRODUCT]:[SELLING PRICE]],5,FALSE)</f>
        <v>303.62390968866492</v>
      </c>
      <c r="L2376" s="16">
        <f ca="1">J2376*Table3[[#This Row],[QUANTITY]]</f>
        <v>480</v>
      </c>
      <c r="M2376" s="16">
        <f ca="1">K2376*Table3[[#This Row],[QUANTITY]]*(1-Table3[[#This Row],[DISCOUNT %]])</f>
        <v>2346.2938062536473</v>
      </c>
      <c r="N2376" s="3">
        <f>DAY(Table3[[#This Row],[DATE]])</f>
        <v>3</v>
      </c>
      <c r="O2376" s="3" t="str">
        <f>TEXT(Table3[[#This Row],[DATE]],"mmm")</f>
        <v>Jul</v>
      </c>
      <c r="P2376" s="3">
        <f>YEAR(Table3[[#This Row],[DATE]])</f>
        <v>2027</v>
      </c>
    </row>
    <row r="2377" spans="1:16" x14ac:dyDescent="0.3">
      <c r="A2377" s="6">
        <v>46572</v>
      </c>
      <c r="B2377" s="7" t="s">
        <v>1330</v>
      </c>
      <c r="C2377" s="9">
        <f t="shared" ca="1" si="74"/>
        <v>4</v>
      </c>
      <c r="D2377" s="9" t="s">
        <v>2116</v>
      </c>
      <c r="E2377" s="9" t="s">
        <v>2116</v>
      </c>
      <c r="F2377" s="10">
        <f t="shared" ca="1" si="75"/>
        <v>2.8878128095834177E-2</v>
      </c>
      <c r="G2377" s="3" t="str">
        <f>VLOOKUP(Table3[[#This Row],[PRODUCT ID]],Table1[[PRODUCT]:[SELLING PRICE]],1,FALSE)</f>
        <v>Product278</v>
      </c>
      <c r="H2377" s="3" t="str">
        <f>VLOOKUP(Table3[[#This Row],[PRODUCT ID]],Table1[[PRODUCT]:[SELLING PRICE]],2,FALSE)</f>
        <v>Category4</v>
      </c>
      <c r="I2377" s="3" t="str">
        <f>VLOOKUP(Table3[[#This Row],[PRODUCT ID]],Table1[[PRODUCT]:[SELLING PRICE]],3,FALSE)</f>
        <v>Lt</v>
      </c>
      <c r="J2377" s="16">
        <f ca="1">VLOOKUP(Table3[[#This Row],[PRODUCT ID]],Table1[[PRODUCT]:[SELLING PRICE]],4,FALSE)</f>
        <v>232</v>
      </c>
      <c r="K2377" s="16">
        <f ca="1">VLOOKUP(Table3[[#This Row],[PRODUCT ID]],Table1[[PRODUCT]:[SELLING PRICE]],5,FALSE)</f>
        <v>51.732092995137336</v>
      </c>
      <c r="L2377" s="16">
        <f ca="1">J2377*Table3[[#This Row],[QUANTITY]]</f>
        <v>928</v>
      </c>
      <c r="M2377" s="16">
        <f ca="1">K2377*Table3[[#This Row],[QUANTITY]]*(1-Table3[[#This Row],[DISCOUNT %]])</f>
        <v>200.95266794783262</v>
      </c>
      <c r="N2377" s="3">
        <f>DAY(Table3[[#This Row],[DATE]])</f>
        <v>4</v>
      </c>
      <c r="O2377" s="3" t="str">
        <f>TEXT(Table3[[#This Row],[DATE]],"mmm")</f>
        <v>Jul</v>
      </c>
      <c r="P2377" s="3">
        <f>YEAR(Table3[[#This Row],[DATE]])</f>
        <v>2027</v>
      </c>
    </row>
    <row r="2378" spans="1:16" x14ac:dyDescent="0.3">
      <c r="A2378" s="6">
        <v>46573</v>
      </c>
      <c r="B2378" s="7" t="s">
        <v>1331</v>
      </c>
      <c r="C2378" s="9">
        <f t="shared" ca="1" si="74"/>
        <v>8</v>
      </c>
      <c r="D2378" s="9" t="s">
        <v>2116</v>
      </c>
      <c r="E2378" s="9" t="s">
        <v>2116</v>
      </c>
      <c r="F2378" s="10">
        <f t="shared" ca="1" si="75"/>
        <v>1.5245873605129745E-3</v>
      </c>
      <c r="G2378" s="3" t="str">
        <f>VLOOKUP(Table3[[#This Row],[PRODUCT ID]],Table1[[PRODUCT]:[SELLING PRICE]],1,FALSE)</f>
        <v>Product279</v>
      </c>
      <c r="H2378" s="3" t="str">
        <f>VLOOKUP(Table3[[#This Row],[PRODUCT ID]],Table1[[PRODUCT]:[SELLING PRICE]],2,FALSE)</f>
        <v>Category5</v>
      </c>
      <c r="I2378" s="3" t="str">
        <f>VLOOKUP(Table3[[#This Row],[PRODUCT ID]],Table1[[PRODUCT]:[SELLING PRICE]],3,FALSE)</f>
        <v>Kg</v>
      </c>
      <c r="J2378" s="16">
        <f ca="1">VLOOKUP(Table3[[#This Row],[PRODUCT ID]],Table1[[PRODUCT]:[SELLING PRICE]],4,FALSE)</f>
        <v>13</v>
      </c>
      <c r="K2378" s="16">
        <f ca="1">VLOOKUP(Table3[[#This Row],[PRODUCT ID]],Table1[[PRODUCT]:[SELLING PRICE]],5,FALSE)</f>
        <v>291.43325760468235</v>
      </c>
      <c r="L2378" s="16">
        <f ca="1">J2378*Table3[[#This Row],[QUANTITY]]</f>
        <v>104</v>
      </c>
      <c r="M2378" s="16">
        <f ca="1">K2378*Table3[[#This Row],[QUANTITY]]*(1-Table3[[#This Row],[DISCOUNT %]])</f>
        <v>2327.9115371496409</v>
      </c>
      <c r="N2378" s="3">
        <f>DAY(Table3[[#This Row],[DATE]])</f>
        <v>5</v>
      </c>
      <c r="O2378" s="3" t="str">
        <f>TEXT(Table3[[#This Row],[DATE]],"mmm")</f>
        <v>Jul</v>
      </c>
      <c r="P2378" s="3">
        <f>YEAR(Table3[[#This Row],[DATE]])</f>
        <v>2027</v>
      </c>
    </row>
    <row r="2379" spans="1:16" x14ac:dyDescent="0.3">
      <c r="A2379" s="6">
        <v>46574</v>
      </c>
      <c r="B2379" s="7" t="s">
        <v>1332</v>
      </c>
      <c r="C2379" s="9">
        <f t="shared" ca="1" si="74"/>
        <v>4</v>
      </c>
      <c r="D2379" s="9" t="s">
        <v>2115</v>
      </c>
      <c r="E2379" s="9" t="s">
        <v>2116</v>
      </c>
      <c r="F2379" s="10">
        <f t="shared" ca="1" si="75"/>
        <v>3.9594596641952709E-2</v>
      </c>
      <c r="G2379" s="3" t="str">
        <f>VLOOKUP(Table3[[#This Row],[PRODUCT ID]],Table1[[PRODUCT]:[SELLING PRICE]],1,FALSE)</f>
        <v>Product280</v>
      </c>
      <c r="H2379" s="3" t="str">
        <f>VLOOKUP(Table3[[#This Row],[PRODUCT ID]],Table1[[PRODUCT]:[SELLING PRICE]],2,FALSE)</f>
        <v>Category1</v>
      </c>
      <c r="I2379" s="3" t="str">
        <f>VLOOKUP(Table3[[#This Row],[PRODUCT ID]],Table1[[PRODUCT]:[SELLING PRICE]],3,FALSE)</f>
        <v>Lt</v>
      </c>
      <c r="J2379" s="16">
        <f ca="1">VLOOKUP(Table3[[#This Row],[PRODUCT ID]],Table1[[PRODUCT]:[SELLING PRICE]],4,FALSE)</f>
        <v>50</v>
      </c>
      <c r="K2379" s="16">
        <f ca="1">VLOOKUP(Table3[[#This Row],[PRODUCT ID]],Table1[[PRODUCT]:[SELLING PRICE]],5,FALSE)</f>
        <v>300.21350762598053</v>
      </c>
      <c r="L2379" s="16">
        <f ca="1">J2379*Table3[[#This Row],[QUANTITY]]</f>
        <v>200</v>
      </c>
      <c r="M2379" s="16">
        <f ca="1">K2379*Table3[[#This Row],[QUANTITY]]*(1-Table3[[#This Row],[DISCOUNT %]])</f>
        <v>1153.306699540256</v>
      </c>
      <c r="N2379" s="3">
        <f>DAY(Table3[[#This Row],[DATE]])</f>
        <v>6</v>
      </c>
      <c r="O2379" s="3" t="str">
        <f>TEXT(Table3[[#This Row],[DATE]],"mmm")</f>
        <v>Jul</v>
      </c>
      <c r="P2379" s="3">
        <f>YEAR(Table3[[#This Row],[DATE]])</f>
        <v>2027</v>
      </c>
    </row>
    <row r="2380" spans="1:16" x14ac:dyDescent="0.3">
      <c r="A2380" s="6">
        <v>46575</v>
      </c>
      <c r="B2380" s="7" t="s">
        <v>1333</v>
      </c>
      <c r="C2380" s="9">
        <f t="shared" ca="1" si="74"/>
        <v>3</v>
      </c>
      <c r="D2380" s="9" t="s">
        <v>2117</v>
      </c>
      <c r="E2380" s="9" t="s">
        <v>2118</v>
      </c>
      <c r="F2380" s="10">
        <f t="shared" ca="1" si="75"/>
        <v>4.7888340760408522E-2</v>
      </c>
      <c r="G2380" s="3" t="str">
        <f>VLOOKUP(Table3[[#This Row],[PRODUCT ID]],Table1[[PRODUCT]:[SELLING PRICE]],1,FALSE)</f>
        <v>Product281</v>
      </c>
      <c r="H2380" s="3" t="str">
        <f>VLOOKUP(Table3[[#This Row],[PRODUCT ID]],Table1[[PRODUCT]:[SELLING PRICE]],2,FALSE)</f>
        <v>Category2</v>
      </c>
      <c r="I2380" s="3" t="str">
        <f>VLOOKUP(Table3[[#This Row],[PRODUCT ID]],Table1[[PRODUCT]:[SELLING PRICE]],3,FALSE)</f>
        <v>Ft</v>
      </c>
      <c r="J2380" s="16">
        <f ca="1">VLOOKUP(Table3[[#This Row],[PRODUCT ID]],Table1[[PRODUCT]:[SELLING PRICE]],4,FALSE)</f>
        <v>98</v>
      </c>
      <c r="K2380" s="16">
        <f ca="1">VLOOKUP(Table3[[#This Row],[PRODUCT ID]],Table1[[PRODUCT]:[SELLING PRICE]],5,FALSE)</f>
        <v>192.31615779053274</v>
      </c>
      <c r="L2380" s="16">
        <f ca="1">J2380*Table3[[#This Row],[QUANTITY]]</f>
        <v>294</v>
      </c>
      <c r="M2380" s="16">
        <f ca="1">K2380*Table3[[#This Row],[QUANTITY]]*(1-Table3[[#This Row],[DISCOUNT %]])</f>
        <v>549.31936827758159</v>
      </c>
      <c r="N2380" s="3">
        <f>DAY(Table3[[#This Row],[DATE]])</f>
        <v>7</v>
      </c>
      <c r="O2380" s="3" t="str">
        <f>TEXT(Table3[[#This Row],[DATE]],"mmm")</f>
        <v>Jul</v>
      </c>
      <c r="P2380" s="3">
        <f>YEAR(Table3[[#This Row],[DATE]])</f>
        <v>2027</v>
      </c>
    </row>
    <row r="2381" spans="1:16" x14ac:dyDescent="0.3">
      <c r="A2381" s="6">
        <v>46576</v>
      </c>
      <c r="B2381" s="7" t="s">
        <v>1334</v>
      </c>
      <c r="C2381" s="9">
        <f t="shared" ca="1" si="74"/>
        <v>10</v>
      </c>
      <c r="D2381" s="9" t="s">
        <v>2117</v>
      </c>
      <c r="E2381" s="9" t="s">
        <v>2118</v>
      </c>
      <c r="F2381" s="10">
        <f t="shared" ca="1" si="75"/>
        <v>6.189314033406438E-2</v>
      </c>
      <c r="G2381" s="3" t="str">
        <f>VLOOKUP(Table3[[#This Row],[PRODUCT ID]],Table1[[PRODUCT]:[SELLING PRICE]],1,FALSE)</f>
        <v>Product282</v>
      </c>
      <c r="H2381" s="3" t="str">
        <f>VLOOKUP(Table3[[#This Row],[PRODUCT ID]],Table1[[PRODUCT]:[SELLING PRICE]],2,FALSE)</f>
        <v>Category3</v>
      </c>
      <c r="I2381" s="3" t="str">
        <f>VLOOKUP(Table3[[#This Row],[PRODUCT ID]],Table1[[PRODUCT]:[SELLING PRICE]],3,FALSE)</f>
        <v>Kg</v>
      </c>
      <c r="J2381" s="16">
        <f ca="1">VLOOKUP(Table3[[#This Row],[PRODUCT ID]],Table1[[PRODUCT]:[SELLING PRICE]],4,FALSE)</f>
        <v>58</v>
      </c>
      <c r="K2381" s="16">
        <f ca="1">VLOOKUP(Table3[[#This Row],[PRODUCT ID]],Table1[[PRODUCT]:[SELLING PRICE]],5,FALSE)</f>
        <v>144.84846710084543</v>
      </c>
      <c r="L2381" s="16">
        <f ca="1">J2381*Table3[[#This Row],[QUANTITY]]</f>
        <v>580</v>
      </c>
      <c r="M2381" s="16">
        <f ca="1">K2381*Table3[[#This Row],[QUANTITY]]*(1-Table3[[#This Row],[DISCOUNT %]])</f>
        <v>1358.8334059939871</v>
      </c>
      <c r="N2381" s="3">
        <f>DAY(Table3[[#This Row],[DATE]])</f>
        <v>8</v>
      </c>
      <c r="O2381" s="3" t="str">
        <f>TEXT(Table3[[#This Row],[DATE]],"mmm")</f>
        <v>Jul</v>
      </c>
      <c r="P2381" s="3">
        <f>YEAR(Table3[[#This Row],[DATE]])</f>
        <v>2027</v>
      </c>
    </row>
    <row r="2382" spans="1:16" x14ac:dyDescent="0.3">
      <c r="A2382" s="6">
        <v>46577</v>
      </c>
      <c r="B2382" s="7" t="s">
        <v>1335</v>
      </c>
      <c r="C2382" s="9">
        <f t="shared" ca="1" si="74"/>
        <v>4</v>
      </c>
      <c r="D2382" s="9" t="s">
        <v>2116</v>
      </c>
      <c r="E2382" s="9" t="s">
        <v>2116</v>
      </c>
      <c r="F2382" s="10">
        <f t="shared" ca="1" si="75"/>
        <v>4.8101295121366853E-3</v>
      </c>
      <c r="G2382" s="3" t="str">
        <f>VLOOKUP(Table3[[#This Row],[PRODUCT ID]],Table1[[PRODUCT]:[SELLING PRICE]],1,FALSE)</f>
        <v>Product283</v>
      </c>
      <c r="H2382" s="3" t="str">
        <f>VLOOKUP(Table3[[#This Row],[PRODUCT ID]],Table1[[PRODUCT]:[SELLING PRICE]],2,FALSE)</f>
        <v>Category4</v>
      </c>
      <c r="I2382" s="3" t="str">
        <f>VLOOKUP(Table3[[#This Row],[PRODUCT ID]],Table1[[PRODUCT]:[SELLING PRICE]],3,FALSE)</f>
        <v>No</v>
      </c>
      <c r="J2382" s="16">
        <f ca="1">VLOOKUP(Table3[[#This Row],[PRODUCT ID]],Table1[[PRODUCT]:[SELLING PRICE]],4,FALSE)</f>
        <v>207</v>
      </c>
      <c r="K2382" s="16">
        <f ca="1">VLOOKUP(Table3[[#This Row],[PRODUCT ID]],Table1[[PRODUCT]:[SELLING PRICE]],5,FALSE)</f>
        <v>49.486091139580964</v>
      </c>
      <c r="L2382" s="16">
        <f ca="1">J2382*Table3[[#This Row],[QUANTITY]]</f>
        <v>828</v>
      </c>
      <c r="M2382" s="16">
        <f ca="1">K2382*Table3[[#This Row],[QUANTITY]]*(1-Table3[[#This Row],[DISCOUNT %]])</f>
        <v>196.99222652860072</v>
      </c>
      <c r="N2382" s="3">
        <f>DAY(Table3[[#This Row],[DATE]])</f>
        <v>9</v>
      </c>
      <c r="O2382" s="3" t="str">
        <f>TEXT(Table3[[#This Row],[DATE]],"mmm")</f>
        <v>Jul</v>
      </c>
      <c r="P2382" s="3">
        <f>YEAR(Table3[[#This Row],[DATE]])</f>
        <v>2027</v>
      </c>
    </row>
    <row r="2383" spans="1:16" x14ac:dyDescent="0.3">
      <c r="A2383" s="6">
        <v>46578</v>
      </c>
      <c r="B2383" s="7" t="s">
        <v>1336</v>
      </c>
      <c r="C2383" s="9">
        <f t="shared" ca="1" si="74"/>
        <v>12</v>
      </c>
      <c r="D2383" s="9" t="s">
        <v>2116</v>
      </c>
      <c r="E2383" s="9" t="s">
        <v>2116</v>
      </c>
      <c r="F2383" s="10">
        <f t="shared" ca="1" si="75"/>
        <v>4.2544655435754669E-2</v>
      </c>
      <c r="G2383" s="3" t="str">
        <f>VLOOKUP(Table3[[#This Row],[PRODUCT ID]],Table1[[PRODUCT]:[SELLING PRICE]],1,FALSE)</f>
        <v>Product284</v>
      </c>
      <c r="H2383" s="3" t="str">
        <f>VLOOKUP(Table3[[#This Row],[PRODUCT ID]],Table1[[PRODUCT]:[SELLING PRICE]],2,FALSE)</f>
        <v>Category5</v>
      </c>
      <c r="I2383" s="3" t="str">
        <f>VLOOKUP(Table3[[#This Row],[PRODUCT ID]],Table1[[PRODUCT]:[SELLING PRICE]],3,FALSE)</f>
        <v>No</v>
      </c>
      <c r="J2383" s="16">
        <f ca="1">VLOOKUP(Table3[[#This Row],[PRODUCT ID]],Table1[[PRODUCT]:[SELLING PRICE]],4,FALSE)</f>
        <v>247</v>
      </c>
      <c r="K2383" s="16">
        <f ca="1">VLOOKUP(Table3[[#This Row],[PRODUCT ID]],Table1[[PRODUCT]:[SELLING PRICE]],5,FALSE)</f>
        <v>200.30433779433952</v>
      </c>
      <c r="L2383" s="16">
        <f ca="1">J2383*Table3[[#This Row],[QUANTITY]]</f>
        <v>2964</v>
      </c>
      <c r="M2383" s="16">
        <f ca="1">K2383*Table3[[#This Row],[QUANTITY]]*(1-Table3[[#This Row],[DISCOUNT %]])</f>
        <v>2301.3895051271079</v>
      </c>
      <c r="N2383" s="3">
        <f>DAY(Table3[[#This Row],[DATE]])</f>
        <v>10</v>
      </c>
      <c r="O2383" s="3" t="str">
        <f>TEXT(Table3[[#This Row],[DATE]],"mmm")</f>
        <v>Jul</v>
      </c>
      <c r="P2383" s="3">
        <f>YEAR(Table3[[#This Row],[DATE]])</f>
        <v>2027</v>
      </c>
    </row>
    <row r="2384" spans="1:16" x14ac:dyDescent="0.3">
      <c r="A2384" s="6">
        <v>46579</v>
      </c>
      <c r="B2384" s="7" t="s">
        <v>1337</v>
      </c>
      <c r="C2384" s="9">
        <f t="shared" ca="1" si="74"/>
        <v>12</v>
      </c>
      <c r="D2384" s="9" t="s">
        <v>2116</v>
      </c>
      <c r="E2384" s="9" t="s">
        <v>2116</v>
      </c>
      <c r="F2384" s="10">
        <f t="shared" ca="1" si="75"/>
        <v>1.8118706506998983E-2</v>
      </c>
      <c r="G2384" s="3" t="str">
        <f>VLOOKUP(Table3[[#This Row],[PRODUCT ID]],Table1[[PRODUCT]:[SELLING PRICE]],1,FALSE)</f>
        <v>Product285</v>
      </c>
      <c r="H2384" s="3" t="str">
        <f>VLOOKUP(Table3[[#This Row],[PRODUCT ID]],Table1[[PRODUCT]:[SELLING PRICE]],2,FALSE)</f>
        <v>Category1</v>
      </c>
      <c r="I2384" s="3" t="str">
        <f>VLOOKUP(Table3[[#This Row],[PRODUCT ID]],Table1[[PRODUCT]:[SELLING PRICE]],3,FALSE)</f>
        <v>Ft</v>
      </c>
      <c r="J2384" s="16">
        <f ca="1">VLOOKUP(Table3[[#This Row],[PRODUCT ID]],Table1[[PRODUCT]:[SELLING PRICE]],4,FALSE)</f>
        <v>23</v>
      </c>
      <c r="K2384" s="16">
        <f ca="1">VLOOKUP(Table3[[#This Row],[PRODUCT ID]],Table1[[PRODUCT]:[SELLING PRICE]],5,FALSE)</f>
        <v>89.731043222429165</v>
      </c>
      <c r="L2384" s="16">
        <f ca="1">J2384*Table3[[#This Row],[QUANTITY]]</f>
        <v>276</v>
      </c>
      <c r="M2384" s="16">
        <f ca="1">K2384*Table3[[#This Row],[QUANTITY]]*(1-Table3[[#This Row],[DISCOUNT %]])</f>
        <v>1057.2627934285815</v>
      </c>
      <c r="N2384" s="3">
        <f>DAY(Table3[[#This Row],[DATE]])</f>
        <v>11</v>
      </c>
      <c r="O2384" s="3" t="str">
        <f>TEXT(Table3[[#This Row],[DATE]],"mmm")</f>
        <v>Jul</v>
      </c>
      <c r="P2384" s="3">
        <f>YEAR(Table3[[#This Row],[DATE]])</f>
        <v>2027</v>
      </c>
    </row>
    <row r="2385" spans="1:16" x14ac:dyDescent="0.3">
      <c r="A2385" s="6">
        <v>46580</v>
      </c>
      <c r="B2385" s="7" t="s">
        <v>1338</v>
      </c>
      <c r="C2385" s="9">
        <f t="shared" ca="1" si="74"/>
        <v>10</v>
      </c>
      <c r="D2385" s="9" t="s">
        <v>2116</v>
      </c>
      <c r="E2385" s="9" t="s">
        <v>2116</v>
      </c>
      <c r="F2385" s="10">
        <f t="shared" ca="1" si="75"/>
        <v>6.6267171720898757E-2</v>
      </c>
      <c r="G2385" s="3" t="str">
        <f>VLOOKUP(Table3[[#This Row],[PRODUCT ID]],Table1[[PRODUCT]:[SELLING PRICE]],1,FALSE)</f>
        <v>Product286</v>
      </c>
      <c r="H2385" s="3" t="str">
        <f>VLOOKUP(Table3[[#This Row],[PRODUCT ID]],Table1[[PRODUCT]:[SELLING PRICE]],2,FALSE)</f>
        <v>Category2</v>
      </c>
      <c r="I2385" s="3" t="str">
        <f>VLOOKUP(Table3[[#This Row],[PRODUCT ID]],Table1[[PRODUCT]:[SELLING PRICE]],3,FALSE)</f>
        <v>No</v>
      </c>
      <c r="J2385" s="16">
        <f ca="1">VLOOKUP(Table3[[#This Row],[PRODUCT ID]],Table1[[PRODUCT]:[SELLING PRICE]],4,FALSE)</f>
        <v>212</v>
      </c>
      <c r="K2385" s="16">
        <f ca="1">VLOOKUP(Table3[[#This Row],[PRODUCT ID]],Table1[[PRODUCT]:[SELLING PRICE]],5,FALSE)</f>
        <v>122.43738959458243</v>
      </c>
      <c r="L2385" s="16">
        <f ca="1">J2385*Table3[[#This Row],[QUANTITY]]</f>
        <v>2120</v>
      </c>
      <c r="M2385" s="16">
        <f ca="1">K2385*Table3[[#This Row],[QUANTITY]]*(1-Table3[[#This Row],[DISCOUNT %]])</f>
        <v>1143.2381007325964</v>
      </c>
      <c r="N2385" s="3">
        <f>DAY(Table3[[#This Row],[DATE]])</f>
        <v>12</v>
      </c>
      <c r="O2385" s="3" t="str">
        <f>TEXT(Table3[[#This Row],[DATE]],"mmm")</f>
        <v>Jul</v>
      </c>
      <c r="P2385" s="3">
        <f>YEAR(Table3[[#This Row],[DATE]])</f>
        <v>2027</v>
      </c>
    </row>
    <row r="2386" spans="1:16" x14ac:dyDescent="0.3">
      <c r="A2386" s="6">
        <v>46581</v>
      </c>
      <c r="B2386" s="7" t="s">
        <v>1339</v>
      </c>
      <c r="C2386" s="9">
        <f t="shared" ca="1" si="74"/>
        <v>11</v>
      </c>
      <c r="D2386" s="9" t="s">
        <v>2115</v>
      </c>
      <c r="E2386" s="9" t="s">
        <v>2118</v>
      </c>
      <c r="F2386" s="10">
        <f t="shared" ca="1" si="75"/>
        <v>5.813260356439074E-2</v>
      </c>
      <c r="G2386" s="3" t="str">
        <f>VLOOKUP(Table3[[#This Row],[PRODUCT ID]],Table1[[PRODUCT]:[SELLING PRICE]],1,FALSE)</f>
        <v>Product287</v>
      </c>
      <c r="H2386" s="3" t="str">
        <f>VLOOKUP(Table3[[#This Row],[PRODUCT ID]],Table1[[PRODUCT]:[SELLING PRICE]],2,FALSE)</f>
        <v>Category3</v>
      </c>
      <c r="I2386" s="3" t="str">
        <f>VLOOKUP(Table3[[#This Row],[PRODUCT ID]],Table1[[PRODUCT]:[SELLING PRICE]],3,FALSE)</f>
        <v>Kg</v>
      </c>
      <c r="J2386" s="16">
        <f ca="1">VLOOKUP(Table3[[#This Row],[PRODUCT ID]],Table1[[PRODUCT]:[SELLING PRICE]],4,FALSE)</f>
        <v>141</v>
      </c>
      <c r="K2386" s="16">
        <f ca="1">VLOOKUP(Table3[[#This Row],[PRODUCT ID]],Table1[[PRODUCT]:[SELLING PRICE]],5,FALSE)</f>
        <v>195.90889886958979</v>
      </c>
      <c r="L2386" s="16">
        <f ca="1">J2386*Table3[[#This Row],[QUANTITY]]</f>
        <v>1551</v>
      </c>
      <c r="M2386" s="16">
        <f ca="1">K2386*Table3[[#This Row],[QUANTITY]]*(1-Table3[[#This Row],[DISCOUNT %]])</f>
        <v>2029.7222496855438</v>
      </c>
      <c r="N2386" s="3">
        <f>DAY(Table3[[#This Row],[DATE]])</f>
        <v>13</v>
      </c>
      <c r="O2386" s="3" t="str">
        <f>TEXT(Table3[[#This Row],[DATE]],"mmm")</f>
        <v>Jul</v>
      </c>
      <c r="P2386" s="3">
        <f>YEAR(Table3[[#This Row],[DATE]])</f>
        <v>2027</v>
      </c>
    </row>
    <row r="2387" spans="1:16" x14ac:dyDescent="0.3">
      <c r="A2387" s="6">
        <v>46582</v>
      </c>
      <c r="B2387" s="7" t="s">
        <v>1340</v>
      </c>
      <c r="C2387" s="9">
        <f t="shared" ca="1" si="74"/>
        <v>5</v>
      </c>
      <c r="D2387" s="9" t="s">
        <v>2116</v>
      </c>
      <c r="E2387" s="9" t="s">
        <v>2116</v>
      </c>
      <c r="F2387" s="10">
        <f t="shared" ca="1" si="75"/>
        <v>5.5994939570811288E-2</v>
      </c>
      <c r="G2387" s="3" t="str">
        <f>VLOOKUP(Table3[[#This Row],[PRODUCT ID]],Table1[[PRODUCT]:[SELLING PRICE]],1,FALSE)</f>
        <v>Product288</v>
      </c>
      <c r="H2387" s="3" t="str">
        <f>VLOOKUP(Table3[[#This Row],[PRODUCT ID]],Table1[[PRODUCT]:[SELLING PRICE]],2,FALSE)</f>
        <v>Category4</v>
      </c>
      <c r="I2387" s="3" t="str">
        <f>VLOOKUP(Table3[[#This Row],[PRODUCT ID]],Table1[[PRODUCT]:[SELLING PRICE]],3,FALSE)</f>
        <v>Kg</v>
      </c>
      <c r="J2387" s="16">
        <f ca="1">VLOOKUP(Table3[[#This Row],[PRODUCT ID]],Table1[[PRODUCT]:[SELLING PRICE]],4,FALSE)</f>
        <v>102</v>
      </c>
      <c r="K2387" s="16">
        <f ca="1">VLOOKUP(Table3[[#This Row],[PRODUCT ID]],Table1[[PRODUCT]:[SELLING PRICE]],5,FALSE)</f>
        <v>214.63476113733665</v>
      </c>
      <c r="L2387" s="16">
        <f ca="1">J2387*Table3[[#This Row],[QUANTITY]]</f>
        <v>510</v>
      </c>
      <c r="M2387" s="16">
        <f ca="1">K2387*Table3[[#This Row],[QUANTITY]]*(1-Table3[[#This Row],[DISCOUNT %]])</f>
        <v>1013.0815032882798</v>
      </c>
      <c r="N2387" s="3">
        <f>DAY(Table3[[#This Row],[DATE]])</f>
        <v>14</v>
      </c>
      <c r="O2387" s="3" t="str">
        <f>TEXT(Table3[[#This Row],[DATE]],"mmm")</f>
        <v>Jul</v>
      </c>
      <c r="P2387" s="3">
        <f>YEAR(Table3[[#This Row],[DATE]])</f>
        <v>2027</v>
      </c>
    </row>
    <row r="2388" spans="1:16" x14ac:dyDescent="0.3">
      <c r="A2388" s="6">
        <v>46583</v>
      </c>
      <c r="B2388" s="7" t="s">
        <v>1341</v>
      </c>
      <c r="C2388" s="9">
        <f t="shared" ca="1" si="74"/>
        <v>10</v>
      </c>
      <c r="D2388" s="9" t="s">
        <v>2117</v>
      </c>
      <c r="E2388" s="9" t="s">
        <v>2116</v>
      </c>
      <c r="F2388" s="10">
        <f t="shared" ca="1" si="75"/>
        <v>7.0720542143083293E-2</v>
      </c>
      <c r="G2388" s="3" t="str">
        <f>VLOOKUP(Table3[[#This Row],[PRODUCT ID]],Table1[[PRODUCT]:[SELLING PRICE]],1,FALSE)</f>
        <v>Product289</v>
      </c>
      <c r="H2388" s="3" t="str">
        <f>VLOOKUP(Table3[[#This Row],[PRODUCT ID]],Table1[[PRODUCT]:[SELLING PRICE]],2,FALSE)</f>
        <v>Category1</v>
      </c>
      <c r="I2388" s="3" t="str">
        <f>VLOOKUP(Table3[[#This Row],[PRODUCT ID]],Table1[[PRODUCT]:[SELLING PRICE]],3,FALSE)</f>
        <v>Lt</v>
      </c>
      <c r="J2388" s="16">
        <f ca="1">VLOOKUP(Table3[[#This Row],[PRODUCT ID]],Table1[[PRODUCT]:[SELLING PRICE]],4,FALSE)</f>
        <v>163</v>
      </c>
      <c r="K2388" s="16">
        <f ca="1">VLOOKUP(Table3[[#This Row],[PRODUCT ID]],Table1[[PRODUCT]:[SELLING PRICE]],5,FALSE)</f>
        <v>267.9867701017472</v>
      </c>
      <c r="L2388" s="16">
        <f ca="1">J2388*Table3[[#This Row],[QUANTITY]]</f>
        <v>1630</v>
      </c>
      <c r="M2388" s="16">
        <f ca="1">K2388*Table3[[#This Row],[QUANTITY]]*(1-Table3[[#This Row],[DISCOUNT %]])</f>
        <v>2490.3460043297782</v>
      </c>
      <c r="N2388" s="3">
        <f>DAY(Table3[[#This Row],[DATE]])</f>
        <v>15</v>
      </c>
      <c r="O2388" s="3" t="str">
        <f>TEXT(Table3[[#This Row],[DATE]],"mmm")</f>
        <v>Jul</v>
      </c>
      <c r="P2388" s="3">
        <f>YEAR(Table3[[#This Row],[DATE]])</f>
        <v>2027</v>
      </c>
    </row>
    <row r="2389" spans="1:16" x14ac:dyDescent="0.3">
      <c r="A2389" s="6">
        <v>46584</v>
      </c>
      <c r="B2389" s="7" t="s">
        <v>1342</v>
      </c>
      <c r="C2389" s="9">
        <f t="shared" ca="1" si="74"/>
        <v>12</v>
      </c>
      <c r="D2389" s="9" t="s">
        <v>2115</v>
      </c>
      <c r="E2389" s="9" t="s">
        <v>2116</v>
      </c>
      <c r="F2389" s="10">
        <f t="shared" ca="1" si="75"/>
        <v>9.4821735935458007E-2</v>
      </c>
      <c r="G2389" s="3" t="str">
        <f>VLOOKUP(Table3[[#This Row],[PRODUCT ID]],Table1[[PRODUCT]:[SELLING PRICE]],1,FALSE)</f>
        <v>Product290</v>
      </c>
      <c r="H2389" s="3" t="str">
        <f>VLOOKUP(Table3[[#This Row],[PRODUCT ID]],Table1[[PRODUCT]:[SELLING PRICE]],2,FALSE)</f>
        <v>Category2</v>
      </c>
      <c r="I2389" s="3" t="str">
        <f>VLOOKUP(Table3[[#This Row],[PRODUCT ID]],Table1[[PRODUCT]:[SELLING PRICE]],3,FALSE)</f>
        <v>Kg</v>
      </c>
      <c r="J2389" s="16">
        <f ca="1">VLOOKUP(Table3[[#This Row],[PRODUCT ID]],Table1[[PRODUCT]:[SELLING PRICE]],4,FALSE)</f>
        <v>55</v>
      </c>
      <c r="K2389" s="16">
        <f ca="1">VLOOKUP(Table3[[#This Row],[PRODUCT ID]],Table1[[PRODUCT]:[SELLING PRICE]],5,FALSE)</f>
        <v>308.01553049553809</v>
      </c>
      <c r="L2389" s="16">
        <f ca="1">J2389*Table3[[#This Row],[QUANTITY]]</f>
        <v>660</v>
      </c>
      <c r="M2389" s="16">
        <f ca="1">K2389*Table3[[#This Row],[QUANTITY]]*(1-Table3[[#This Row],[DISCOUNT %]])</f>
        <v>3345.7075583864421</v>
      </c>
      <c r="N2389" s="3">
        <f>DAY(Table3[[#This Row],[DATE]])</f>
        <v>16</v>
      </c>
      <c r="O2389" s="3" t="str">
        <f>TEXT(Table3[[#This Row],[DATE]],"mmm")</f>
        <v>Jul</v>
      </c>
      <c r="P2389" s="3">
        <f>YEAR(Table3[[#This Row],[DATE]])</f>
        <v>2027</v>
      </c>
    </row>
    <row r="2390" spans="1:16" x14ac:dyDescent="0.3">
      <c r="A2390" s="6">
        <v>46585</v>
      </c>
      <c r="B2390" s="7" t="s">
        <v>1343</v>
      </c>
      <c r="C2390" s="9">
        <f t="shared" ca="1" si="74"/>
        <v>8</v>
      </c>
      <c r="D2390" s="9" t="s">
        <v>2115</v>
      </c>
      <c r="E2390" s="9" t="s">
        <v>2116</v>
      </c>
      <c r="F2390" s="10">
        <f t="shared" ca="1" si="75"/>
        <v>5.9143660358633249E-2</v>
      </c>
      <c r="G2390" s="3" t="str">
        <f>VLOOKUP(Table3[[#This Row],[PRODUCT ID]],Table1[[PRODUCT]:[SELLING PRICE]],1,FALSE)</f>
        <v>Product291</v>
      </c>
      <c r="H2390" s="3" t="str">
        <f>VLOOKUP(Table3[[#This Row],[PRODUCT ID]],Table1[[PRODUCT]:[SELLING PRICE]],2,FALSE)</f>
        <v>Category3</v>
      </c>
      <c r="I2390" s="3" t="str">
        <f>VLOOKUP(Table3[[#This Row],[PRODUCT ID]],Table1[[PRODUCT]:[SELLING PRICE]],3,FALSE)</f>
        <v>Lt</v>
      </c>
      <c r="J2390" s="16">
        <f ca="1">VLOOKUP(Table3[[#This Row],[PRODUCT ID]],Table1[[PRODUCT]:[SELLING PRICE]],4,FALSE)</f>
        <v>57</v>
      </c>
      <c r="K2390" s="16">
        <f ca="1">VLOOKUP(Table3[[#This Row],[PRODUCT ID]],Table1[[PRODUCT]:[SELLING PRICE]],5,FALSE)</f>
        <v>160.76107279266179</v>
      </c>
      <c r="L2390" s="16">
        <f ca="1">J2390*Table3[[#This Row],[QUANTITY]]</f>
        <v>456</v>
      </c>
      <c r="M2390" s="16">
        <f ca="1">K2390*Table3[[#This Row],[QUANTITY]]*(1-Table3[[#This Row],[DISCOUNT %]])</f>
        <v>1210.0245960361847</v>
      </c>
      <c r="N2390" s="3">
        <f>DAY(Table3[[#This Row],[DATE]])</f>
        <v>17</v>
      </c>
      <c r="O2390" s="3" t="str">
        <f>TEXT(Table3[[#This Row],[DATE]],"mmm")</f>
        <v>Jul</v>
      </c>
      <c r="P2390" s="3">
        <f>YEAR(Table3[[#This Row],[DATE]])</f>
        <v>2027</v>
      </c>
    </row>
    <row r="2391" spans="1:16" x14ac:dyDescent="0.3">
      <c r="A2391" s="6">
        <v>46586</v>
      </c>
      <c r="B2391" s="7" t="s">
        <v>1344</v>
      </c>
      <c r="C2391" s="9">
        <f t="shared" ca="1" si="74"/>
        <v>6</v>
      </c>
      <c r="D2391" s="9" t="s">
        <v>2115</v>
      </c>
      <c r="E2391" s="9" t="s">
        <v>2116</v>
      </c>
      <c r="F2391" s="10">
        <f t="shared" ca="1" si="75"/>
        <v>3.6899448244380538E-2</v>
      </c>
      <c r="G2391" s="3" t="str">
        <f>VLOOKUP(Table3[[#This Row],[PRODUCT ID]],Table1[[PRODUCT]:[SELLING PRICE]],1,FALSE)</f>
        <v>Product292</v>
      </c>
      <c r="H2391" s="3" t="str">
        <f>VLOOKUP(Table3[[#This Row],[PRODUCT ID]],Table1[[PRODUCT]:[SELLING PRICE]],2,FALSE)</f>
        <v>Category4</v>
      </c>
      <c r="I2391" s="3" t="str">
        <f>VLOOKUP(Table3[[#This Row],[PRODUCT ID]],Table1[[PRODUCT]:[SELLING PRICE]],3,FALSE)</f>
        <v>Ft</v>
      </c>
      <c r="J2391" s="16">
        <f ca="1">VLOOKUP(Table3[[#This Row],[PRODUCT ID]],Table1[[PRODUCT]:[SELLING PRICE]],4,FALSE)</f>
        <v>157</v>
      </c>
      <c r="K2391" s="16">
        <f ca="1">VLOOKUP(Table3[[#This Row],[PRODUCT ID]],Table1[[PRODUCT]:[SELLING PRICE]],5,FALSE)</f>
        <v>69.169995893164739</v>
      </c>
      <c r="L2391" s="16">
        <f ca="1">J2391*Table3[[#This Row],[QUANTITY]]</f>
        <v>942</v>
      </c>
      <c r="M2391" s="16">
        <f ca="1">K2391*Table3[[#This Row],[QUANTITY]]*(1-Table3[[#This Row],[DISCOUNT %]])</f>
        <v>399.70596725784532</v>
      </c>
      <c r="N2391" s="3">
        <f>DAY(Table3[[#This Row],[DATE]])</f>
        <v>18</v>
      </c>
      <c r="O2391" s="3" t="str">
        <f>TEXT(Table3[[#This Row],[DATE]],"mmm")</f>
        <v>Jul</v>
      </c>
      <c r="P2391" s="3">
        <f>YEAR(Table3[[#This Row],[DATE]])</f>
        <v>2027</v>
      </c>
    </row>
    <row r="2392" spans="1:16" x14ac:dyDescent="0.3">
      <c r="A2392" s="6">
        <v>46587</v>
      </c>
      <c r="B2392" s="7" t="s">
        <v>1345</v>
      </c>
      <c r="C2392" s="9">
        <f t="shared" ca="1" si="74"/>
        <v>8</v>
      </c>
      <c r="D2392" s="9" t="s">
        <v>2116</v>
      </c>
      <c r="E2392" s="9" t="s">
        <v>2118</v>
      </c>
      <c r="F2392" s="10">
        <f t="shared" ca="1" si="75"/>
        <v>3.1888085210174826E-2</v>
      </c>
      <c r="G2392" s="3" t="str">
        <f>VLOOKUP(Table3[[#This Row],[PRODUCT ID]],Table1[[PRODUCT]:[SELLING PRICE]],1,FALSE)</f>
        <v>Product293</v>
      </c>
      <c r="H2392" s="3" t="str">
        <f>VLOOKUP(Table3[[#This Row],[PRODUCT ID]],Table1[[PRODUCT]:[SELLING PRICE]],2,FALSE)</f>
        <v>Category5</v>
      </c>
      <c r="I2392" s="3" t="str">
        <f>VLOOKUP(Table3[[#This Row],[PRODUCT ID]],Table1[[PRODUCT]:[SELLING PRICE]],3,FALSE)</f>
        <v>Kg</v>
      </c>
      <c r="J2392" s="16">
        <f ca="1">VLOOKUP(Table3[[#This Row],[PRODUCT ID]],Table1[[PRODUCT]:[SELLING PRICE]],4,FALSE)</f>
        <v>154</v>
      </c>
      <c r="K2392" s="16">
        <f ca="1">VLOOKUP(Table3[[#This Row],[PRODUCT ID]],Table1[[PRODUCT]:[SELLING PRICE]],5,FALSE)</f>
        <v>254.70296095990525</v>
      </c>
      <c r="L2392" s="16">
        <f ca="1">J2392*Table3[[#This Row],[QUANTITY]]</f>
        <v>1232</v>
      </c>
      <c r="M2392" s="16">
        <f ca="1">K2392*Table3[[#This Row],[QUANTITY]]*(1-Table3[[#This Row],[DISCOUNT %]])</f>
        <v>1972.6477699002558</v>
      </c>
      <c r="N2392" s="3">
        <f>DAY(Table3[[#This Row],[DATE]])</f>
        <v>19</v>
      </c>
      <c r="O2392" s="3" t="str">
        <f>TEXT(Table3[[#This Row],[DATE]],"mmm")</f>
        <v>Jul</v>
      </c>
      <c r="P2392" s="3">
        <f>YEAR(Table3[[#This Row],[DATE]])</f>
        <v>2027</v>
      </c>
    </row>
    <row r="2393" spans="1:16" x14ac:dyDescent="0.3">
      <c r="A2393" s="6">
        <v>46588</v>
      </c>
      <c r="B2393" s="7" t="s">
        <v>1346</v>
      </c>
      <c r="C2393" s="9">
        <f t="shared" ca="1" si="74"/>
        <v>2</v>
      </c>
      <c r="D2393" s="9" t="s">
        <v>2116</v>
      </c>
      <c r="E2393" s="9" t="s">
        <v>2118</v>
      </c>
      <c r="F2393" s="10">
        <f t="shared" ca="1" si="75"/>
        <v>3.5551972369096539E-2</v>
      </c>
      <c r="G2393" s="3" t="str">
        <f>VLOOKUP(Table3[[#This Row],[PRODUCT ID]],Table1[[PRODUCT]:[SELLING PRICE]],1,FALSE)</f>
        <v>Product294</v>
      </c>
      <c r="H2393" s="3" t="str">
        <f>VLOOKUP(Table3[[#This Row],[PRODUCT ID]],Table1[[PRODUCT]:[SELLING PRICE]],2,FALSE)</f>
        <v>Category1</v>
      </c>
      <c r="I2393" s="3" t="str">
        <f>VLOOKUP(Table3[[#This Row],[PRODUCT ID]],Table1[[PRODUCT]:[SELLING PRICE]],3,FALSE)</f>
        <v>No</v>
      </c>
      <c r="J2393" s="16">
        <f ca="1">VLOOKUP(Table3[[#This Row],[PRODUCT ID]],Table1[[PRODUCT]:[SELLING PRICE]],4,FALSE)</f>
        <v>242</v>
      </c>
      <c r="K2393" s="16">
        <f ca="1">VLOOKUP(Table3[[#This Row],[PRODUCT ID]],Table1[[PRODUCT]:[SELLING PRICE]],5,FALSE)</f>
        <v>68.235740328435014</v>
      </c>
      <c r="L2393" s="16">
        <f ca="1">J2393*Table3[[#This Row],[QUANTITY]]</f>
        <v>484</v>
      </c>
      <c r="M2393" s="16">
        <f ca="1">K2393*Table3[[#This Row],[QUANTITY]]*(1-Table3[[#This Row],[DISCOUNT %]])</f>
        <v>131.61965034738728</v>
      </c>
      <c r="N2393" s="3">
        <f>DAY(Table3[[#This Row],[DATE]])</f>
        <v>20</v>
      </c>
      <c r="O2393" s="3" t="str">
        <f>TEXT(Table3[[#This Row],[DATE]],"mmm")</f>
        <v>Jul</v>
      </c>
      <c r="P2393" s="3">
        <f>YEAR(Table3[[#This Row],[DATE]])</f>
        <v>2027</v>
      </c>
    </row>
    <row r="2394" spans="1:16" x14ac:dyDescent="0.3">
      <c r="A2394" s="6">
        <v>46589</v>
      </c>
      <c r="B2394" s="7" t="s">
        <v>1347</v>
      </c>
      <c r="C2394" s="9">
        <f t="shared" ca="1" si="74"/>
        <v>13</v>
      </c>
      <c r="D2394" s="9" t="s">
        <v>2116</v>
      </c>
      <c r="E2394" s="9" t="s">
        <v>2116</v>
      </c>
      <c r="F2394" s="10">
        <f t="shared" ca="1" si="75"/>
        <v>4.9948297077707648E-3</v>
      </c>
      <c r="G2394" s="3" t="str">
        <f>VLOOKUP(Table3[[#This Row],[PRODUCT ID]],Table1[[PRODUCT]:[SELLING PRICE]],1,FALSE)</f>
        <v>Product295</v>
      </c>
      <c r="H2394" s="3" t="str">
        <f>VLOOKUP(Table3[[#This Row],[PRODUCT ID]],Table1[[PRODUCT]:[SELLING PRICE]],2,FALSE)</f>
        <v>Category2</v>
      </c>
      <c r="I2394" s="3" t="str">
        <f>VLOOKUP(Table3[[#This Row],[PRODUCT ID]],Table1[[PRODUCT]:[SELLING PRICE]],3,FALSE)</f>
        <v>No</v>
      </c>
      <c r="J2394" s="16">
        <f ca="1">VLOOKUP(Table3[[#This Row],[PRODUCT ID]],Table1[[PRODUCT]:[SELLING PRICE]],4,FALSE)</f>
        <v>36</v>
      </c>
      <c r="K2394" s="16">
        <f ca="1">VLOOKUP(Table3[[#This Row],[PRODUCT ID]],Table1[[PRODUCT]:[SELLING PRICE]],5,FALSE)</f>
        <v>125.64644108565078</v>
      </c>
      <c r="L2394" s="16">
        <f ca="1">J2394*Table3[[#This Row],[QUANTITY]]</f>
        <v>468</v>
      </c>
      <c r="M2394" s="16">
        <f ca="1">K2394*Table3[[#This Row],[QUANTITY]]*(1-Table3[[#This Row],[DISCOUNT %]])</f>
        <v>1625.2451606175266</v>
      </c>
      <c r="N2394" s="3">
        <f>DAY(Table3[[#This Row],[DATE]])</f>
        <v>21</v>
      </c>
      <c r="O2394" s="3" t="str">
        <f>TEXT(Table3[[#This Row],[DATE]],"mmm")</f>
        <v>Jul</v>
      </c>
      <c r="P2394" s="3">
        <f>YEAR(Table3[[#This Row],[DATE]])</f>
        <v>2027</v>
      </c>
    </row>
    <row r="2395" spans="1:16" x14ac:dyDescent="0.3">
      <c r="A2395" s="6">
        <v>46590</v>
      </c>
      <c r="B2395" s="7" t="s">
        <v>1348</v>
      </c>
      <c r="C2395" s="9">
        <f t="shared" ca="1" si="74"/>
        <v>6</v>
      </c>
      <c r="D2395" s="9" t="s">
        <v>2115</v>
      </c>
      <c r="E2395" s="9" t="s">
        <v>2116</v>
      </c>
      <c r="F2395" s="10">
        <f t="shared" ca="1" si="75"/>
        <v>4.7957508502959503E-2</v>
      </c>
      <c r="G2395" s="3" t="str">
        <f>VLOOKUP(Table3[[#This Row],[PRODUCT ID]],Table1[[PRODUCT]:[SELLING PRICE]],1,FALSE)</f>
        <v>Product296</v>
      </c>
      <c r="H2395" s="3" t="str">
        <f>VLOOKUP(Table3[[#This Row],[PRODUCT ID]],Table1[[PRODUCT]:[SELLING PRICE]],2,FALSE)</f>
        <v>Category3</v>
      </c>
      <c r="I2395" s="3" t="str">
        <f>VLOOKUP(Table3[[#This Row],[PRODUCT ID]],Table1[[PRODUCT]:[SELLING PRICE]],3,FALSE)</f>
        <v>Ft</v>
      </c>
      <c r="J2395" s="16">
        <f ca="1">VLOOKUP(Table3[[#This Row],[PRODUCT ID]],Table1[[PRODUCT]:[SELLING PRICE]],4,FALSE)</f>
        <v>29</v>
      </c>
      <c r="K2395" s="16">
        <f ca="1">VLOOKUP(Table3[[#This Row],[PRODUCT ID]],Table1[[PRODUCT]:[SELLING PRICE]],5,FALSE)</f>
        <v>307.08370406391714</v>
      </c>
      <c r="L2395" s="16">
        <f ca="1">J2395*Table3[[#This Row],[QUANTITY]]</f>
        <v>174</v>
      </c>
      <c r="M2395" s="16">
        <f ca="1">K2395*Table3[[#This Row],[QUANTITY]]*(1-Table3[[#This Row],[DISCOUNT %]])</f>
        <v>1754.1404082909091</v>
      </c>
      <c r="N2395" s="3">
        <f>DAY(Table3[[#This Row],[DATE]])</f>
        <v>22</v>
      </c>
      <c r="O2395" s="3" t="str">
        <f>TEXT(Table3[[#This Row],[DATE]],"mmm")</f>
        <v>Jul</v>
      </c>
      <c r="P2395" s="3">
        <f>YEAR(Table3[[#This Row],[DATE]])</f>
        <v>2027</v>
      </c>
    </row>
    <row r="2396" spans="1:16" x14ac:dyDescent="0.3">
      <c r="A2396" s="6">
        <v>46591</v>
      </c>
      <c r="B2396" s="7" t="s">
        <v>1349</v>
      </c>
      <c r="C2396" s="9">
        <f t="shared" ca="1" si="74"/>
        <v>5</v>
      </c>
      <c r="D2396" s="9" t="s">
        <v>2117</v>
      </c>
      <c r="E2396" s="9" t="s">
        <v>2116</v>
      </c>
      <c r="F2396" s="10">
        <f t="shared" ca="1" si="75"/>
        <v>6.1678195366701487E-2</v>
      </c>
      <c r="G2396" s="3" t="str">
        <f>VLOOKUP(Table3[[#This Row],[PRODUCT ID]],Table1[[PRODUCT]:[SELLING PRICE]],1,FALSE)</f>
        <v>Product297</v>
      </c>
      <c r="H2396" s="3" t="str">
        <f>VLOOKUP(Table3[[#This Row],[PRODUCT ID]],Table1[[PRODUCT]:[SELLING PRICE]],2,FALSE)</f>
        <v>Category4</v>
      </c>
      <c r="I2396" s="3" t="str">
        <f>VLOOKUP(Table3[[#This Row],[PRODUCT ID]],Table1[[PRODUCT]:[SELLING PRICE]],3,FALSE)</f>
        <v>No</v>
      </c>
      <c r="J2396" s="16">
        <f ca="1">VLOOKUP(Table3[[#This Row],[PRODUCT ID]],Table1[[PRODUCT]:[SELLING PRICE]],4,FALSE)</f>
        <v>77</v>
      </c>
      <c r="K2396" s="16">
        <f ca="1">VLOOKUP(Table3[[#This Row],[PRODUCT ID]],Table1[[PRODUCT]:[SELLING PRICE]],5,FALSE)</f>
        <v>74.673762245883864</v>
      </c>
      <c r="L2396" s="16">
        <f ca="1">J2396*Table3[[#This Row],[QUANTITY]]</f>
        <v>385</v>
      </c>
      <c r="M2396" s="16">
        <f ca="1">K2396*Table3[[#This Row],[QUANTITY]]*(1-Table3[[#This Row],[DISCOUNT %]])</f>
        <v>350.34009674657807</v>
      </c>
      <c r="N2396" s="3">
        <f>DAY(Table3[[#This Row],[DATE]])</f>
        <v>23</v>
      </c>
      <c r="O2396" s="3" t="str">
        <f>TEXT(Table3[[#This Row],[DATE]],"mmm")</f>
        <v>Jul</v>
      </c>
      <c r="P2396" s="3">
        <f>YEAR(Table3[[#This Row],[DATE]])</f>
        <v>2027</v>
      </c>
    </row>
    <row r="2397" spans="1:16" x14ac:dyDescent="0.3">
      <c r="A2397" s="6">
        <v>46592</v>
      </c>
      <c r="B2397" s="7" t="s">
        <v>1350</v>
      </c>
      <c r="C2397" s="9">
        <f t="shared" ca="1" si="74"/>
        <v>10</v>
      </c>
      <c r="D2397" s="9" t="s">
        <v>2117</v>
      </c>
      <c r="E2397" s="9" t="s">
        <v>2116</v>
      </c>
      <c r="F2397" s="10">
        <f t="shared" ca="1" si="75"/>
        <v>3.728966361478514E-3</v>
      </c>
      <c r="G2397" s="3" t="str">
        <f>VLOOKUP(Table3[[#This Row],[PRODUCT ID]],Table1[[PRODUCT]:[SELLING PRICE]],1,FALSE)</f>
        <v>Product298</v>
      </c>
      <c r="H2397" s="3" t="str">
        <f>VLOOKUP(Table3[[#This Row],[PRODUCT ID]],Table1[[PRODUCT]:[SELLING PRICE]],2,FALSE)</f>
        <v>Category5</v>
      </c>
      <c r="I2397" s="3" t="str">
        <f>VLOOKUP(Table3[[#This Row],[PRODUCT ID]],Table1[[PRODUCT]:[SELLING PRICE]],3,FALSE)</f>
        <v>Kg</v>
      </c>
      <c r="J2397" s="16">
        <f ca="1">VLOOKUP(Table3[[#This Row],[PRODUCT ID]],Table1[[PRODUCT]:[SELLING PRICE]],4,FALSE)</f>
        <v>198</v>
      </c>
      <c r="K2397" s="16">
        <f ca="1">VLOOKUP(Table3[[#This Row],[PRODUCT ID]],Table1[[PRODUCT]:[SELLING PRICE]],5,FALSE)</f>
        <v>67.879310668282471</v>
      </c>
      <c r="L2397" s="16">
        <f ca="1">J2397*Table3[[#This Row],[QUANTITY]]</f>
        <v>1980</v>
      </c>
      <c r="M2397" s="16">
        <f ca="1">K2397*Table3[[#This Row],[QUANTITY]]*(1-Table3[[#This Row],[DISCOUNT %]])</f>
        <v>676.2619100216009</v>
      </c>
      <c r="N2397" s="3">
        <f>DAY(Table3[[#This Row],[DATE]])</f>
        <v>24</v>
      </c>
      <c r="O2397" s="3" t="str">
        <f>TEXT(Table3[[#This Row],[DATE]],"mmm")</f>
        <v>Jul</v>
      </c>
      <c r="P2397" s="3">
        <f>YEAR(Table3[[#This Row],[DATE]])</f>
        <v>2027</v>
      </c>
    </row>
    <row r="2398" spans="1:16" x14ac:dyDescent="0.3">
      <c r="A2398" s="6">
        <v>46593</v>
      </c>
      <c r="B2398" s="7" t="s">
        <v>1351</v>
      </c>
      <c r="C2398" s="9">
        <f t="shared" ca="1" si="74"/>
        <v>15</v>
      </c>
      <c r="D2398" s="9" t="s">
        <v>2116</v>
      </c>
      <c r="E2398" s="9" t="s">
        <v>2118</v>
      </c>
      <c r="F2398" s="10">
        <f t="shared" ca="1" si="75"/>
        <v>7.1334575548985243E-2</v>
      </c>
      <c r="G2398" s="3" t="str">
        <f>VLOOKUP(Table3[[#This Row],[PRODUCT ID]],Table1[[PRODUCT]:[SELLING PRICE]],1,FALSE)</f>
        <v>Product299</v>
      </c>
      <c r="H2398" s="3" t="str">
        <f>VLOOKUP(Table3[[#This Row],[PRODUCT ID]],Table1[[PRODUCT]:[SELLING PRICE]],2,FALSE)</f>
        <v>Category1</v>
      </c>
      <c r="I2398" s="3" t="str">
        <f>VLOOKUP(Table3[[#This Row],[PRODUCT ID]],Table1[[PRODUCT]:[SELLING PRICE]],3,FALSE)</f>
        <v>Kg</v>
      </c>
      <c r="J2398" s="16">
        <f ca="1">VLOOKUP(Table3[[#This Row],[PRODUCT ID]],Table1[[PRODUCT]:[SELLING PRICE]],4,FALSE)</f>
        <v>15</v>
      </c>
      <c r="K2398" s="16">
        <f ca="1">VLOOKUP(Table3[[#This Row],[PRODUCT ID]],Table1[[PRODUCT]:[SELLING PRICE]],5,FALSE)</f>
        <v>43.335675005788879</v>
      </c>
      <c r="L2398" s="16">
        <f ca="1">J2398*Table3[[#This Row],[QUANTITY]]</f>
        <v>225</v>
      </c>
      <c r="M2398" s="16">
        <f ca="1">K2398*Table3[[#This Row],[QUANTITY]]*(1-Table3[[#This Row],[DISCOUNT %]])</f>
        <v>603.66514534683245</v>
      </c>
      <c r="N2398" s="3">
        <f>DAY(Table3[[#This Row],[DATE]])</f>
        <v>25</v>
      </c>
      <c r="O2398" s="3" t="str">
        <f>TEXT(Table3[[#This Row],[DATE]],"mmm")</f>
        <v>Jul</v>
      </c>
      <c r="P2398" s="3">
        <f>YEAR(Table3[[#This Row],[DATE]])</f>
        <v>2027</v>
      </c>
    </row>
    <row r="2399" spans="1:16" x14ac:dyDescent="0.3">
      <c r="A2399" s="6">
        <v>46594</v>
      </c>
      <c r="B2399" s="7" t="s">
        <v>1352</v>
      </c>
      <c r="C2399" s="9">
        <f t="shared" ca="1" si="74"/>
        <v>9</v>
      </c>
      <c r="D2399" s="9" t="s">
        <v>2116</v>
      </c>
      <c r="E2399" s="9" t="s">
        <v>2116</v>
      </c>
      <c r="F2399" s="10">
        <f t="shared" ca="1" si="75"/>
        <v>6.5251068950716307E-3</v>
      </c>
      <c r="G2399" s="3" t="str">
        <f>VLOOKUP(Table3[[#This Row],[PRODUCT ID]],Table1[[PRODUCT]:[SELLING PRICE]],1,FALSE)</f>
        <v>Product300</v>
      </c>
      <c r="H2399" s="3" t="str">
        <f>VLOOKUP(Table3[[#This Row],[PRODUCT ID]],Table1[[PRODUCT]:[SELLING PRICE]],2,FALSE)</f>
        <v>Category2</v>
      </c>
      <c r="I2399" s="3" t="str">
        <f>VLOOKUP(Table3[[#This Row],[PRODUCT ID]],Table1[[PRODUCT]:[SELLING PRICE]],3,FALSE)</f>
        <v>Lt</v>
      </c>
      <c r="J2399" s="16">
        <f ca="1">VLOOKUP(Table3[[#This Row],[PRODUCT ID]],Table1[[PRODUCT]:[SELLING PRICE]],4,FALSE)</f>
        <v>28</v>
      </c>
      <c r="K2399" s="16">
        <f ca="1">VLOOKUP(Table3[[#This Row],[PRODUCT ID]],Table1[[PRODUCT]:[SELLING PRICE]],5,FALSE)</f>
        <v>106.79262470069787</v>
      </c>
      <c r="L2399" s="16">
        <f ca="1">J2399*Table3[[#This Row],[QUANTITY]]</f>
        <v>252</v>
      </c>
      <c r="M2399" s="16">
        <f ca="1">K2399*Table3[[#This Row],[QUANTITY]]*(1-Table3[[#This Row],[DISCOUNT %]])</f>
        <v>954.86212268028498</v>
      </c>
      <c r="N2399" s="3">
        <f>DAY(Table3[[#This Row],[DATE]])</f>
        <v>26</v>
      </c>
      <c r="O2399" s="3" t="str">
        <f>TEXT(Table3[[#This Row],[DATE]],"mmm")</f>
        <v>Jul</v>
      </c>
      <c r="P2399" s="3">
        <f>YEAR(Table3[[#This Row],[DATE]])</f>
        <v>2027</v>
      </c>
    </row>
    <row r="2400" spans="1:16" x14ac:dyDescent="0.3">
      <c r="A2400" s="6">
        <v>46595</v>
      </c>
      <c r="B2400" s="7" t="s">
        <v>1353</v>
      </c>
      <c r="C2400" s="9">
        <f t="shared" ca="1" si="74"/>
        <v>8</v>
      </c>
      <c r="D2400" s="9" t="s">
        <v>2116</v>
      </c>
      <c r="E2400" s="9" t="s">
        <v>2116</v>
      </c>
      <c r="F2400" s="10">
        <f t="shared" ca="1" si="75"/>
        <v>3.7910032227639959E-2</v>
      </c>
      <c r="G2400" s="3" t="str">
        <f>VLOOKUP(Table3[[#This Row],[PRODUCT ID]],Table1[[PRODUCT]:[SELLING PRICE]],1,FALSE)</f>
        <v>Product301</v>
      </c>
      <c r="H2400" s="3" t="str">
        <f>VLOOKUP(Table3[[#This Row],[PRODUCT ID]],Table1[[PRODUCT]:[SELLING PRICE]],2,FALSE)</f>
        <v>Category3</v>
      </c>
      <c r="I2400" s="3" t="str">
        <f>VLOOKUP(Table3[[#This Row],[PRODUCT ID]],Table1[[PRODUCT]:[SELLING PRICE]],3,FALSE)</f>
        <v>Kg</v>
      </c>
      <c r="J2400" s="16">
        <f ca="1">VLOOKUP(Table3[[#This Row],[PRODUCT ID]],Table1[[PRODUCT]:[SELLING PRICE]],4,FALSE)</f>
        <v>247</v>
      </c>
      <c r="K2400" s="16">
        <f ca="1">VLOOKUP(Table3[[#This Row],[PRODUCT ID]],Table1[[PRODUCT]:[SELLING PRICE]],5,FALSE)</f>
        <v>87.750979976690644</v>
      </c>
      <c r="L2400" s="16">
        <f ca="1">J2400*Table3[[#This Row],[QUANTITY]]</f>
        <v>1976</v>
      </c>
      <c r="M2400" s="16">
        <f ca="1">K2400*Table3[[#This Row],[QUANTITY]]*(1-Table3[[#This Row],[DISCOUNT %]])</f>
        <v>675.39469998213849</v>
      </c>
      <c r="N2400" s="3">
        <f>DAY(Table3[[#This Row],[DATE]])</f>
        <v>27</v>
      </c>
      <c r="O2400" s="3" t="str">
        <f>TEXT(Table3[[#This Row],[DATE]],"mmm")</f>
        <v>Jul</v>
      </c>
      <c r="P2400" s="3">
        <f>YEAR(Table3[[#This Row],[DATE]])</f>
        <v>2027</v>
      </c>
    </row>
    <row r="2401" spans="1:16" x14ac:dyDescent="0.3">
      <c r="A2401" s="6">
        <v>46596</v>
      </c>
      <c r="B2401" s="7" t="s">
        <v>1354</v>
      </c>
      <c r="C2401" s="9">
        <f t="shared" ca="1" si="74"/>
        <v>9</v>
      </c>
      <c r="D2401" s="9" t="s">
        <v>2116</v>
      </c>
      <c r="E2401" s="9" t="s">
        <v>2116</v>
      </c>
      <c r="F2401" s="10">
        <f t="shared" ca="1" si="75"/>
        <v>4.7611361093444597E-2</v>
      </c>
      <c r="G2401" s="3" t="str">
        <f>VLOOKUP(Table3[[#This Row],[PRODUCT ID]],Table1[[PRODUCT]:[SELLING PRICE]],1,FALSE)</f>
        <v>Product302</v>
      </c>
      <c r="H2401" s="3" t="str">
        <f>VLOOKUP(Table3[[#This Row],[PRODUCT ID]],Table1[[PRODUCT]:[SELLING PRICE]],2,FALSE)</f>
        <v>Category4</v>
      </c>
      <c r="I2401" s="3" t="str">
        <f>VLOOKUP(Table3[[#This Row],[PRODUCT ID]],Table1[[PRODUCT]:[SELLING PRICE]],3,FALSE)</f>
        <v>Lt</v>
      </c>
      <c r="J2401" s="16">
        <f ca="1">VLOOKUP(Table3[[#This Row],[PRODUCT ID]],Table1[[PRODUCT]:[SELLING PRICE]],4,FALSE)</f>
        <v>24</v>
      </c>
      <c r="K2401" s="16">
        <f ca="1">VLOOKUP(Table3[[#This Row],[PRODUCT ID]],Table1[[PRODUCT]:[SELLING PRICE]],5,FALSE)</f>
        <v>49.389533626981333</v>
      </c>
      <c r="L2401" s="16">
        <f ca="1">J2401*Table3[[#This Row],[QUANTITY]]</f>
        <v>216</v>
      </c>
      <c r="M2401" s="16">
        <f ca="1">K2401*Table3[[#This Row],[QUANTITY]]*(1-Table3[[#This Row],[DISCOUNT %]])</f>
        <v>423.34227636507273</v>
      </c>
      <c r="N2401" s="3">
        <f>DAY(Table3[[#This Row],[DATE]])</f>
        <v>28</v>
      </c>
      <c r="O2401" s="3" t="str">
        <f>TEXT(Table3[[#This Row],[DATE]],"mmm")</f>
        <v>Jul</v>
      </c>
      <c r="P2401" s="3">
        <f>YEAR(Table3[[#This Row],[DATE]])</f>
        <v>2027</v>
      </c>
    </row>
    <row r="2402" spans="1:16" x14ac:dyDescent="0.3">
      <c r="A2402" s="6">
        <v>46597</v>
      </c>
      <c r="B2402" s="7" t="s">
        <v>1355</v>
      </c>
      <c r="C2402" s="9">
        <f t="shared" ca="1" si="74"/>
        <v>1</v>
      </c>
      <c r="D2402" s="9" t="s">
        <v>2115</v>
      </c>
      <c r="E2402" s="9" t="s">
        <v>2116</v>
      </c>
      <c r="F2402" s="10">
        <f t="shared" ca="1" si="75"/>
        <v>3.7992015099997281E-3</v>
      </c>
      <c r="G2402" s="3" t="str">
        <f>VLOOKUP(Table3[[#This Row],[PRODUCT ID]],Table1[[PRODUCT]:[SELLING PRICE]],1,FALSE)</f>
        <v>Product303</v>
      </c>
      <c r="H2402" s="3" t="str">
        <f>VLOOKUP(Table3[[#This Row],[PRODUCT ID]],Table1[[PRODUCT]:[SELLING PRICE]],2,FALSE)</f>
        <v>Category5</v>
      </c>
      <c r="I2402" s="3" t="str">
        <f>VLOOKUP(Table3[[#This Row],[PRODUCT ID]],Table1[[PRODUCT]:[SELLING PRICE]],3,FALSE)</f>
        <v>Ft</v>
      </c>
      <c r="J2402" s="16">
        <f ca="1">VLOOKUP(Table3[[#This Row],[PRODUCT ID]],Table1[[PRODUCT]:[SELLING PRICE]],4,FALSE)</f>
        <v>15</v>
      </c>
      <c r="K2402" s="16">
        <f ca="1">VLOOKUP(Table3[[#This Row],[PRODUCT ID]],Table1[[PRODUCT]:[SELLING PRICE]],5,FALSE)</f>
        <v>248.86566443478185</v>
      </c>
      <c r="L2402" s="16">
        <f ca="1">J2402*Table3[[#This Row],[QUANTITY]]</f>
        <v>15</v>
      </c>
      <c r="M2402" s="16">
        <f ca="1">K2402*Table3[[#This Row],[QUANTITY]]*(1-Table3[[#This Row],[DISCOUNT %]])</f>
        <v>247.92017362667414</v>
      </c>
      <c r="N2402" s="3">
        <f>DAY(Table3[[#This Row],[DATE]])</f>
        <v>29</v>
      </c>
      <c r="O2402" s="3" t="str">
        <f>TEXT(Table3[[#This Row],[DATE]],"mmm")</f>
        <v>Jul</v>
      </c>
      <c r="P2402" s="3">
        <f>YEAR(Table3[[#This Row],[DATE]])</f>
        <v>2027</v>
      </c>
    </row>
    <row r="2403" spans="1:16" x14ac:dyDescent="0.3">
      <c r="A2403" s="6">
        <v>46598</v>
      </c>
      <c r="B2403" s="7" t="s">
        <v>1356</v>
      </c>
      <c r="C2403" s="9">
        <f t="shared" ca="1" si="74"/>
        <v>5</v>
      </c>
      <c r="D2403" s="9" t="s">
        <v>2116</v>
      </c>
      <c r="E2403" s="9" t="s">
        <v>2116</v>
      </c>
      <c r="F2403" s="10">
        <f t="shared" ca="1" si="75"/>
        <v>3.8535110889492401E-2</v>
      </c>
      <c r="G2403" s="3" t="str">
        <f>VLOOKUP(Table3[[#This Row],[PRODUCT ID]],Table1[[PRODUCT]:[SELLING PRICE]],1,FALSE)</f>
        <v>Product304</v>
      </c>
      <c r="H2403" s="3" t="str">
        <f>VLOOKUP(Table3[[#This Row],[PRODUCT ID]],Table1[[PRODUCT]:[SELLING PRICE]],2,FALSE)</f>
        <v>Category1</v>
      </c>
      <c r="I2403" s="3" t="str">
        <f>VLOOKUP(Table3[[#This Row],[PRODUCT ID]],Table1[[PRODUCT]:[SELLING PRICE]],3,FALSE)</f>
        <v>Kg</v>
      </c>
      <c r="J2403" s="16">
        <f ca="1">VLOOKUP(Table3[[#This Row],[PRODUCT ID]],Table1[[PRODUCT]:[SELLING PRICE]],4,FALSE)</f>
        <v>240</v>
      </c>
      <c r="K2403" s="16">
        <f ca="1">VLOOKUP(Table3[[#This Row],[PRODUCT ID]],Table1[[PRODUCT]:[SELLING PRICE]],5,FALSE)</f>
        <v>58.432663802580812</v>
      </c>
      <c r="L2403" s="16">
        <f ca="1">J2403*Table3[[#This Row],[QUANTITY]]</f>
        <v>1200</v>
      </c>
      <c r="M2403" s="16">
        <f ca="1">K2403*Table3[[#This Row],[QUANTITY]]*(1-Table3[[#This Row],[DISCOUNT %]])</f>
        <v>280.90477311689972</v>
      </c>
      <c r="N2403" s="3">
        <f>DAY(Table3[[#This Row],[DATE]])</f>
        <v>30</v>
      </c>
      <c r="O2403" s="3" t="str">
        <f>TEXT(Table3[[#This Row],[DATE]],"mmm")</f>
        <v>Jul</v>
      </c>
      <c r="P2403" s="3">
        <f>YEAR(Table3[[#This Row],[DATE]])</f>
        <v>2027</v>
      </c>
    </row>
    <row r="2404" spans="1:16" x14ac:dyDescent="0.3">
      <c r="A2404" s="6">
        <v>46599</v>
      </c>
      <c r="B2404" s="7" t="s">
        <v>1357</v>
      </c>
      <c r="C2404" s="9">
        <f t="shared" ca="1" si="74"/>
        <v>1</v>
      </c>
      <c r="D2404" s="9" t="s">
        <v>2117</v>
      </c>
      <c r="E2404" s="9" t="s">
        <v>2118</v>
      </c>
      <c r="F2404" s="10">
        <f t="shared" ca="1" si="75"/>
        <v>4.1886754163686792E-2</v>
      </c>
      <c r="G2404" s="3" t="str">
        <f>VLOOKUP(Table3[[#This Row],[PRODUCT ID]],Table1[[PRODUCT]:[SELLING PRICE]],1,FALSE)</f>
        <v>Product305</v>
      </c>
      <c r="H2404" s="3" t="str">
        <f>VLOOKUP(Table3[[#This Row],[PRODUCT ID]],Table1[[PRODUCT]:[SELLING PRICE]],2,FALSE)</f>
        <v>Category2</v>
      </c>
      <c r="I2404" s="3" t="str">
        <f>VLOOKUP(Table3[[#This Row],[PRODUCT ID]],Table1[[PRODUCT]:[SELLING PRICE]],3,FALSE)</f>
        <v>No</v>
      </c>
      <c r="J2404" s="16">
        <f ca="1">VLOOKUP(Table3[[#This Row],[PRODUCT ID]],Table1[[PRODUCT]:[SELLING PRICE]],4,FALSE)</f>
        <v>162</v>
      </c>
      <c r="K2404" s="16">
        <f ca="1">VLOOKUP(Table3[[#This Row],[PRODUCT ID]],Table1[[PRODUCT]:[SELLING PRICE]],5,FALSE)</f>
        <v>50.299507482008949</v>
      </c>
      <c r="L2404" s="16">
        <f ca="1">J2404*Table3[[#This Row],[QUANTITY]]</f>
        <v>162</v>
      </c>
      <c r="M2404" s="16">
        <f ca="1">K2404*Table3[[#This Row],[QUANTITY]]*(1-Table3[[#This Row],[DISCOUNT %]])</f>
        <v>48.192624377555511</v>
      </c>
      <c r="N2404" s="3">
        <f>DAY(Table3[[#This Row],[DATE]])</f>
        <v>31</v>
      </c>
      <c r="O2404" s="3" t="str">
        <f>TEXT(Table3[[#This Row],[DATE]],"mmm")</f>
        <v>Jul</v>
      </c>
      <c r="P2404" s="3">
        <f>YEAR(Table3[[#This Row],[DATE]])</f>
        <v>2027</v>
      </c>
    </row>
    <row r="2405" spans="1:16" x14ac:dyDescent="0.3">
      <c r="A2405" s="6">
        <v>46600</v>
      </c>
      <c r="B2405" s="7" t="s">
        <v>1358</v>
      </c>
      <c r="C2405" s="9">
        <f t="shared" ca="1" si="74"/>
        <v>12</v>
      </c>
      <c r="D2405" s="9" t="s">
        <v>2115</v>
      </c>
      <c r="E2405" s="9" t="s">
        <v>2118</v>
      </c>
      <c r="F2405" s="10">
        <f t="shared" ca="1" si="75"/>
        <v>9.2696319729425006E-2</v>
      </c>
      <c r="G2405" s="3" t="str">
        <f>VLOOKUP(Table3[[#This Row],[PRODUCT ID]],Table1[[PRODUCT]:[SELLING PRICE]],1,FALSE)</f>
        <v>Product306</v>
      </c>
      <c r="H2405" s="3" t="str">
        <f>VLOOKUP(Table3[[#This Row],[PRODUCT ID]],Table1[[PRODUCT]:[SELLING PRICE]],2,FALSE)</f>
        <v>Category3</v>
      </c>
      <c r="I2405" s="3" t="str">
        <f>VLOOKUP(Table3[[#This Row],[PRODUCT ID]],Table1[[PRODUCT]:[SELLING PRICE]],3,FALSE)</f>
        <v>No</v>
      </c>
      <c r="J2405" s="16">
        <f ca="1">VLOOKUP(Table3[[#This Row],[PRODUCT ID]],Table1[[PRODUCT]:[SELLING PRICE]],4,FALSE)</f>
        <v>206</v>
      </c>
      <c r="K2405" s="16">
        <f ca="1">VLOOKUP(Table3[[#This Row],[PRODUCT ID]],Table1[[PRODUCT]:[SELLING PRICE]],5,FALSE)</f>
        <v>199.02314319636599</v>
      </c>
      <c r="L2405" s="16">
        <f ca="1">J2405*Table3[[#This Row],[QUANTITY]]</f>
        <v>2472</v>
      </c>
      <c r="M2405" s="16">
        <f ca="1">K2405*Table3[[#This Row],[QUANTITY]]*(1-Table3[[#This Row],[DISCOUNT %]])</f>
        <v>2166.8931633729662</v>
      </c>
      <c r="N2405" s="3">
        <f>DAY(Table3[[#This Row],[DATE]])</f>
        <v>1</v>
      </c>
      <c r="O2405" s="3" t="str">
        <f>TEXT(Table3[[#This Row],[DATE]],"mmm")</f>
        <v>Aug</v>
      </c>
      <c r="P2405" s="3">
        <f>YEAR(Table3[[#This Row],[DATE]])</f>
        <v>2027</v>
      </c>
    </row>
    <row r="2406" spans="1:16" x14ac:dyDescent="0.3">
      <c r="A2406" s="6">
        <v>46601</v>
      </c>
      <c r="B2406" s="7" t="s">
        <v>1359</v>
      </c>
      <c r="C2406" s="9">
        <f t="shared" ca="1" si="74"/>
        <v>13</v>
      </c>
      <c r="D2406" s="9" t="s">
        <v>2115</v>
      </c>
      <c r="E2406" s="9" t="s">
        <v>2116</v>
      </c>
      <c r="F2406" s="10">
        <f t="shared" ca="1" si="75"/>
        <v>4.9131138859091053E-2</v>
      </c>
      <c r="G2406" s="3" t="str">
        <f>VLOOKUP(Table3[[#This Row],[PRODUCT ID]],Table1[[PRODUCT]:[SELLING PRICE]],1,FALSE)</f>
        <v>Product307</v>
      </c>
      <c r="H2406" s="3" t="str">
        <f>VLOOKUP(Table3[[#This Row],[PRODUCT ID]],Table1[[PRODUCT]:[SELLING PRICE]],2,FALSE)</f>
        <v>Category4</v>
      </c>
      <c r="I2406" s="3" t="str">
        <f>VLOOKUP(Table3[[#This Row],[PRODUCT ID]],Table1[[PRODUCT]:[SELLING PRICE]],3,FALSE)</f>
        <v>Ft</v>
      </c>
      <c r="J2406" s="16">
        <f ca="1">VLOOKUP(Table3[[#This Row],[PRODUCT ID]],Table1[[PRODUCT]:[SELLING PRICE]],4,FALSE)</f>
        <v>29</v>
      </c>
      <c r="K2406" s="16">
        <f ca="1">VLOOKUP(Table3[[#This Row],[PRODUCT ID]],Table1[[PRODUCT]:[SELLING PRICE]],5,FALSE)</f>
        <v>185.71672229854039</v>
      </c>
      <c r="L2406" s="16">
        <f ca="1">J2406*Table3[[#This Row],[QUANTITY]]</f>
        <v>377</v>
      </c>
      <c r="M2406" s="16">
        <f ca="1">K2406*Table3[[#This Row],[QUANTITY]]*(1-Table3[[#This Row],[DISCOUNT %]])</f>
        <v>2295.6992269488624</v>
      </c>
      <c r="N2406" s="3">
        <f>DAY(Table3[[#This Row],[DATE]])</f>
        <v>2</v>
      </c>
      <c r="O2406" s="3" t="str">
        <f>TEXT(Table3[[#This Row],[DATE]],"mmm")</f>
        <v>Aug</v>
      </c>
      <c r="P2406" s="3">
        <f>YEAR(Table3[[#This Row],[DATE]])</f>
        <v>2027</v>
      </c>
    </row>
    <row r="2407" spans="1:16" x14ac:dyDescent="0.3">
      <c r="A2407" s="6">
        <v>46602</v>
      </c>
      <c r="B2407" s="7" t="s">
        <v>1360</v>
      </c>
      <c r="C2407" s="9">
        <f t="shared" ca="1" si="74"/>
        <v>15</v>
      </c>
      <c r="D2407" s="9" t="s">
        <v>2115</v>
      </c>
      <c r="E2407" s="9" t="s">
        <v>2116</v>
      </c>
      <c r="F2407" s="10">
        <f t="shared" ca="1" si="75"/>
        <v>1.8651506161255473E-2</v>
      </c>
      <c r="G2407" s="3" t="str">
        <f>VLOOKUP(Table3[[#This Row],[PRODUCT ID]],Table1[[PRODUCT]:[SELLING PRICE]],1,FALSE)</f>
        <v>Product308</v>
      </c>
      <c r="H2407" s="3" t="str">
        <f>VLOOKUP(Table3[[#This Row],[PRODUCT ID]],Table1[[PRODUCT]:[SELLING PRICE]],2,FALSE)</f>
        <v>Category5</v>
      </c>
      <c r="I2407" s="3" t="str">
        <f>VLOOKUP(Table3[[#This Row],[PRODUCT ID]],Table1[[PRODUCT]:[SELLING PRICE]],3,FALSE)</f>
        <v>No</v>
      </c>
      <c r="J2407" s="16">
        <f ca="1">VLOOKUP(Table3[[#This Row],[PRODUCT ID]],Table1[[PRODUCT]:[SELLING PRICE]],4,FALSE)</f>
        <v>15</v>
      </c>
      <c r="K2407" s="16">
        <f ca="1">VLOOKUP(Table3[[#This Row],[PRODUCT ID]],Table1[[PRODUCT]:[SELLING PRICE]],5,FALSE)</f>
        <v>96.872214221055856</v>
      </c>
      <c r="L2407" s="16">
        <f ca="1">J2407*Table3[[#This Row],[QUANTITY]]</f>
        <v>225</v>
      </c>
      <c r="M2407" s="16">
        <f ca="1">K2407*Table3[[#This Row],[QUANTITY]]*(1-Table3[[#This Row],[DISCOUNT %]])</f>
        <v>1425.9810228098606</v>
      </c>
      <c r="N2407" s="3">
        <f>DAY(Table3[[#This Row],[DATE]])</f>
        <v>3</v>
      </c>
      <c r="O2407" s="3" t="str">
        <f>TEXT(Table3[[#This Row],[DATE]],"mmm")</f>
        <v>Aug</v>
      </c>
      <c r="P2407" s="3">
        <f>YEAR(Table3[[#This Row],[DATE]])</f>
        <v>2027</v>
      </c>
    </row>
    <row r="2408" spans="1:16" x14ac:dyDescent="0.3">
      <c r="A2408" s="6">
        <v>46603</v>
      </c>
      <c r="B2408" s="7" t="s">
        <v>1361</v>
      </c>
      <c r="C2408" s="9">
        <f t="shared" ca="1" si="74"/>
        <v>6</v>
      </c>
      <c r="D2408" s="9" t="s">
        <v>2116</v>
      </c>
      <c r="E2408" s="9" t="s">
        <v>2116</v>
      </c>
      <c r="F2408" s="10">
        <f t="shared" ca="1" si="75"/>
        <v>9.8767567372451098E-2</v>
      </c>
      <c r="G2408" s="3" t="str">
        <f>VLOOKUP(Table3[[#This Row],[PRODUCT ID]],Table1[[PRODUCT]:[SELLING PRICE]],1,FALSE)</f>
        <v>Product309</v>
      </c>
      <c r="H2408" s="3" t="str">
        <f>VLOOKUP(Table3[[#This Row],[PRODUCT ID]],Table1[[PRODUCT]:[SELLING PRICE]],2,FALSE)</f>
        <v>Category1</v>
      </c>
      <c r="I2408" s="3" t="str">
        <f>VLOOKUP(Table3[[#This Row],[PRODUCT ID]],Table1[[PRODUCT]:[SELLING PRICE]],3,FALSE)</f>
        <v>Kg</v>
      </c>
      <c r="J2408" s="16">
        <f ca="1">VLOOKUP(Table3[[#This Row],[PRODUCT ID]],Table1[[PRODUCT]:[SELLING PRICE]],4,FALSE)</f>
        <v>199</v>
      </c>
      <c r="K2408" s="16">
        <f ca="1">VLOOKUP(Table3[[#This Row],[PRODUCT ID]],Table1[[PRODUCT]:[SELLING PRICE]],5,FALSE)</f>
        <v>235.71906334814992</v>
      </c>
      <c r="L2408" s="16">
        <f ca="1">J2408*Table3[[#This Row],[QUANTITY]]</f>
        <v>1194</v>
      </c>
      <c r="M2408" s="16">
        <f ca="1">K2408*Table3[[#This Row],[QUANTITY]]*(1-Table3[[#This Row],[DISCOUNT %]])</f>
        <v>1274.6259892676428</v>
      </c>
      <c r="N2408" s="3">
        <f>DAY(Table3[[#This Row],[DATE]])</f>
        <v>4</v>
      </c>
      <c r="O2408" s="3" t="str">
        <f>TEXT(Table3[[#This Row],[DATE]],"mmm")</f>
        <v>Aug</v>
      </c>
      <c r="P2408" s="3">
        <f>YEAR(Table3[[#This Row],[DATE]])</f>
        <v>2027</v>
      </c>
    </row>
    <row r="2409" spans="1:16" x14ac:dyDescent="0.3">
      <c r="A2409" s="6">
        <v>46604</v>
      </c>
      <c r="B2409" s="7" t="s">
        <v>1362</v>
      </c>
      <c r="C2409" s="9">
        <f t="shared" ca="1" si="74"/>
        <v>5</v>
      </c>
      <c r="D2409" s="9" t="s">
        <v>2116</v>
      </c>
      <c r="E2409" s="9" t="s">
        <v>2116</v>
      </c>
      <c r="F2409" s="10">
        <f t="shared" ca="1" si="75"/>
        <v>8.4577293566471576E-2</v>
      </c>
      <c r="G2409" s="3" t="str">
        <f>VLOOKUP(Table3[[#This Row],[PRODUCT ID]],Table1[[PRODUCT]:[SELLING PRICE]],1,FALSE)</f>
        <v>Product310</v>
      </c>
      <c r="H2409" s="3" t="str">
        <f>VLOOKUP(Table3[[#This Row],[PRODUCT ID]],Table1[[PRODUCT]:[SELLING PRICE]],2,FALSE)</f>
        <v>Category2</v>
      </c>
      <c r="I2409" s="3" t="str">
        <f>VLOOKUP(Table3[[#This Row],[PRODUCT ID]],Table1[[PRODUCT]:[SELLING PRICE]],3,FALSE)</f>
        <v>Kg</v>
      </c>
      <c r="J2409" s="16">
        <f ca="1">VLOOKUP(Table3[[#This Row],[PRODUCT ID]],Table1[[PRODUCT]:[SELLING PRICE]],4,FALSE)</f>
        <v>73</v>
      </c>
      <c r="K2409" s="16">
        <f ca="1">VLOOKUP(Table3[[#This Row],[PRODUCT ID]],Table1[[PRODUCT]:[SELLING PRICE]],5,FALSE)</f>
        <v>137.38378005784344</v>
      </c>
      <c r="L2409" s="16">
        <f ca="1">J2409*Table3[[#This Row],[QUANTITY]]</f>
        <v>365</v>
      </c>
      <c r="M2409" s="16">
        <f ca="1">K2409*Table3[[#This Row],[QUANTITY]]*(1-Table3[[#This Row],[DISCOUNT %]])</f>
        <v>628.82115880309823</v>
      </c>
      <c r="N2409" s="3">
        <f>DAY(Table3[[#This Row],[DATE]])</f>
        <v>5</v>
      </c>
      <c r="O2409" s="3" t="str">
        <f>TEXT(Table3[[#This Row],[DATE]],"mmm")</f>
        <v>Aug</v>
      </c>
      <c r="P2409" s="3">
        <f>YEAR(Table3[[#This Row],[DATE]])</f>
        <v>2027</v>
      </c>
    </row>
    <row r="2410" spans="1:16" x14ac:dyDescent="0.3">
      <c r="A2410" s="6">
        <v>46605</v>
      </c>
      <c r="B2410" s="7" t="s">
        <v>1363</v>
      </c>
      <c r="C2410" s="9">
        <f t="shared" ca="1" si="74"/>
        <v>4</v>
      </c>
      <c r="D2410" s="9" t="s">
        <v>2116</v>
      </c>
      <c r="E2410" s="9" t="s">
        <v>2118</v>
      </c>
      <c r="F2410" s="10">
        <f t="shared" ca="1" si="75"/>
        <v>4.0394142248229931E-2</v>
      </c>
      <c r="G2410" s="3" t="str">
        <f>VLOOKUP(Table3[[#This Row],[PRODUCT ID]],Table1[[PRODUCT]:[SELLING PRICE]],1,FALSE)</f>
        <v>Product311</v>
      </c>
      <c r="H2410" s="3" t="str">
        <f>VLOOKUP(Table3[[#This Row],[PRODUCT ID]],Table1[[PRODUCT]:[SELLING PRICE]],2,FALSE)</f>
        <v>Category3</v>
      </c>
      <c r="I2410" s="3" t="str">
        <f>VLOOKUP(Table3[[#This Row],[PRODUCT ID]],Table1[[PRODUCT]:[SELLING PRICE]],3,FALSE)</f>
        <v>Lt</v>
      </c>
      <c r="J2410" s="16">
        <f ca="1">VLOOKUP(Table3[[#This Row],[PRODUCT ID]],Table1[[PRODUCT]:[SELLING PRICE]],4,FALSE)</f>
        <v>21</v>
      </c>
      <c r="K2410" s="16">
        <f ca="1">VLOOKUP(Table3[[#This Row],[PRODUCT ID]],Table1[[PRODUCT]:[SELLING PRICE]],5,FALSE)</f>
        <v>52.675250259203565</v>
      </c>
      <c r="L2410" s="16">
        <f ca="1">J2410*Table3[[#This Row],[QUANTITY]]</f>
        <v>84</v>
      </c>
      <c r="M2410" s="16">
        <f ca="1">K2410*Table3[[#This Row],[QUANTITY]]*(1-Table3[[#This Row],[DISCOUNT %]])</f>
        <v>202.18991482908876</v>
      </c>
      <c r="N2410" s="3">
        <f>DAY(Table3[[#This Row],[DATE]])</f>
        <v>6</v>
      </c>
      <c r="O2410" s="3" t="str">
        <f>TEXT(Table3[[#This Row],[DATE]],"mmm")</f>
        <v>Aug</v>
      </c>
      <c r="P2410" s="3">
        <f>YEAR(Table3[[#This Row],[DATE]])</f>
        <v>2027</v>
      </c>
    </row>
    <row r="2411" spans="1:16" x14ac:dyDescent="0.3">
      <c r="A2411" s="6">
        <v>46606</v>
      </c>
      <c r="B2411" s="7" t="s">
        <v>1364</v>
      </c>
      <c r="C2411" s="9">
        <f t="shared" ca="1" si="74"/>
        <v>9</v>
      </c>
      <c r="D2411" s="9" t="s">
        <v>2115</v>
      </c>
      <c r="E2411" s="9" t="s">
        <v>2116</v>
      </c>
      <c r="F2411" s="10">
        <f t="shared" ca="1" si="75"/>
        <v>6.7801466868086621E-2</v>
      </c>
      <c r="G2411" s="3" t="str">
        <f>VLOOKUP(Table3[[#This Row],[PRODUCT ID]],Table1[[PRODUCT]:[SELLING PRICE]],1,FALSE)</f>
        <v>Product312</v>
      </c>
      <c r="H2411" s="3" t="str">
        <f>VLOOKUP(Table3[[#This Row],[PRODUCT ID]],Table1[[PRODUCT]:[SELLING PRICE]],2,FALSE)</f>
        <v>Category4</v>
      </c>
      <c r="I2411" s="3" t="str">
        <f>VLOOKUP(Table3[[#This Row],[PRODUCT ID]],Table1[[PRODUCT]:[SELLING PRICE]],3,FALSE)</f>
        <v>Kg</v>
      </c>
      <c r="J2411" s="16">
        <f ca="1">VLOOKUP(Table3[[#This Row],[PRODUCT ID]],Table1[[PRODUCT]:[SELLING PRICE]],4,FALSE)</f>
        <v>114</v>
      </c>
      <c r="K2411" s="16">
        <f ca="1">VLOOKUP(Table3[[#This Row],[PRODUCT ID]],Table1[[PRODUCT]:[SELLING PRICE]],5,FALSE)</f>
        <v>67.957248157769186</v>
      </c>
      <c r="L2411" s="16">
        <f ca="1">J2411*Table3[[#This Row],[QUANTITY]]</f>
        <v>1026</v>
      </c>
      <c r="M2411" s="16">
        <f ca="1">K2411*Table3[[#This Row],[QUANTITY]]*(1-Table3[[#This Row],[DISCOUNT %]])</f>
        <v>570.14682343518473</v>
      </c>
      <c r="N2411" s="3">
        <f>DAY(Table3[[#This Row],[DATE]])</f>
        <v>7</v>
      </c>
      <c r="O2411" s="3" t="str">
        <f>TEXT(Table3[[#This Row],[DATE]],"mmm")</f>
        <v>Aug</v>
      </c>
      <c r="P2411" s="3">
        <f>YEAR(Table3[[#This Row],[DATE]])</f>
        <v>2027</v>
      </c>
    </row>
    <row r="2412" spans="1:16" x14ac:dyDescent="0.3">
      <c r="A2412" s="6">
        <v>46607</v>
      </c>
      <c r="B2412" s="7" t="s">
        <v>1365</v>
      </c>
      <c r="C2412" s="9">
        <f t="shared" ca="1" si="74"/>
        <v>14</v>
      </c>
      <c r="D2412" s="9" t="s">
        <v>2117</v>
      </c>
      <c r="E2412" s="9" t="s">
        <v>2116</v>
      </c>
      <c r="F2412" s="10">
        <f t="shared" ca="1" si="75"/>
        <v>4.296077263158863E-2</v>
      </c>
      <c r="G2412" s="3" t="str">
        <f>VLOOKUP(Table3[[#This Row],[PRODUCT ID]],Table1[[PRODUCT]:[SELLING PRICE]],1,FALSE)</f>
        <v>Product313</v>
      </c>
      <c r="H2412" s="3" t="str">
        <f>VLOOKUP(Table3[[#This Row],[PRODUCT ID]],Table1[[PRODUCT]:[SELLING PRICE]],2,FALSE)</f>
        <v>Category1</v>
      </c>
      <c r="I2412" s="3" t="str">
        <f>VLOOKUP(Table3[[#This Row],[PRODUCT ID]],Table1[[PRODUCT]:[SELLING PRICE]],3,FALSE)</f>
        <v>Lt</v>
      </c>
      <c r="J2412" s="16">
        <f ca="1">VLOOKUP(Table3[[#This Row],[PRODUCT ID]],Table1[[PRODUCT]:[SELLING PRICE]],4,FALSE)</f>
        <v>110</v>
      </c>
      <c r="K2412" s="16">
        <f ca="1">VLOOKUP(Table3[[#This Row],[PRODUCT ID]],Table1[[PRODUCT]:[SELLING PRICE]],5,FALSE)</f>
        <v>282.07144948750198</v>
      </c>
      <c r="L2412" s="16">
        <f ca="1">J2412*Table3[[#This Row],[QUANTITY]]</f>
        <v>1540</v>
      </c>
      <c r="M2412" s="16">
        <f ca="1">K2412*Table3[[#This Row],[QUANTITY]]*(1-Table3[[#This Row],[DISCOUNT %]])</f>
        <v>3779.3481891228948</v>
      </c>
      <c r="N2412" s="3">
        <f>DAY(Table3[[#This Row],[DATE]])</f>
        <v>8</v>
      </c>
      <c r="O2412" s="3" t="str">
        <f>TEXT(Table3[[#This Row],[DATE]],"mmm")</f>
        <v>Aug</v>
      </c>
      <c r="P2412" s="3">
        <f>YEAR(Table3[[#This Row],[DATE]])</f>
        <v>2027</v>
      </c>
    </row>
    <row r="2413" spans="1:16" x14ac:dyDescent="0.3">
      <c r="A2413" s="6">
        <v>46608</v>
      </c>
      <c r="B2413" s="7" t="s">
        <v>1366</v>
      </c>
      <c r="C2413" s="9">
        <f t="shared" ca="1" si="74"/>
        <v>2</v>
      </c>
      <c r="D2413" s="9" t="s">
        <v>2117</v>
      </c>
      <c r="E2413" s="9" t="s">
        <v>2116</v>
      </c>
      <c r="F2413" s="10">
        <f t="shared" ca="1" si="75"/>
        <v>9.1873544198247448E-2</v>
      </c>
      <c r="G2413" s="3" t="str">
        <f>VLOOKUP(Table3[[#This Row],[PRODUCT ID]],Table1[[PRODUCT]:[SELLING PRICE]],1,FALSE)</f>
        <v>Product314</v>
      </c>
      <c r="H2413" s="3" t="str">
        <f>VLOOKUP(Table3[[#This Row],[PRODUCT ID]],Table1[[PRODUCT]:[SELLING PRICE]],2,FALSE)</f>
        <v>Category2</v>
      </c>
      <c r="I2413" s="3" t="str">
        <f>VLOOKUP(Table3[[#This Row],[PRODUCT ID]],Table1[[PRODUCT]:[SELLING PRICE]],3,FALSE)</f>
        <v>Ft</v>
      </c>
      <c r="J2413" s="16">
        <f ca="1">VLOOKUP(Table3[[#This Row],[PRODUCT ID]],Table1[[PRODUCT]:[SELLING PRICE]],4,FALSE)</f>
        <v>203</v>
      </c>
      <c r="K2413" s="16">
        <f ca="1">VLOOKUP(Table3[[#This Row],[PRODUCT ID]],Table1[[PRODUCT]:[SELLING PRICE]],5,FALSE)</f>
        <v>41.070827392629212</v>
      </c>
      <c r="L2413" s="16">
        <f ca="1">J2413*Table3[[#This Row],[QUANTITY]]</f>
        <v>406</v>
      </c>
      <c r="M2413" s="16">
        <f ca="1">K2413*Table3[[#This Row],[QUANTITY]]*(1-Table3[[#This Row],[DISCOUNT %]])</f>
        <v>74.595009833827802</v>
      </c>
      <c r="N2413" s="3">
        <f>DAY(Table3[[#This Row],[DATE]])</f>
        <v>9</v>
      </c>
      <c r="O2413" s="3" t="str">
        <f>TEXT(Table3[[#This Row],[DATE]],"mmm")</f>
        <v>Aug</v>
      </c>
      <c r="P2413" s="3">
        <f>YEAR(Table3[[#This Row],[DATE]])</f>
        <v>2027</v>
      </c>
    </row>
    <row r="2414" spans="1:16" x14ac:dyDescent="0.3">
      <c r="A2414" s="6">
        <v>46609</v>
      </c>
      <c r="B2414" s="7" t="s">
        <v>1367</v>
      </c>
      <c r="C2414" s="9">
        <f t="shared" ca="1" si="74"/>
        <v>4</v>
      </c>
      <c r="D2414" s="9" t="s">
        <v>2116</v>
      </c>
      <c r="E2414" s="9" t="s">
        <v>2116</v>
      </c>
      <c r="F2414" s="10">
        <f t="shared" ca="1" si="75"/>
        <v>5.8799585883987343E-2</v>
      </c>
      <c r="G2414" s="3" t="str">
        <f>VLOOKUP(Table3[[#This Row],[PRODUCT ID]],Table1[[PRODUCT]:[SELLING PRICE]],1,FALSE)</f>
        <v>Product315</v>
      </c>
      <c r="H2414" s="3" t="str">
        <f>VLOOKUP(Table3[[#This Row],[PRODUCT ID]],Table1[[PRODUCT]:[SELLING PRICE]],2,FALSE)</f>
        <v>Category3</v>
      </c>
      <c r="I2414" s="3" t="str">
        <f>VLOOKUP(Table3[[#This Row],[PRODUCT ID]],Table1[[PRODUCT]:[SELLING PRICE]],3,FALSE)</f>
        <v>Kg</v>
      </c>
      <c r="J2414" s="16">
        <f ca="1">VLOOKUP(Table3[[#This Row],[PRODUCT ID]],Table1[[PRODUCT]:[SELLING PRICE]],4,FALSE)</f>
        <v>22</v>
      </c>
      <c r="K2414" s="16">
        <f ca="1">VLOOKUP(Table3[[#This Row],[PRODUCT ID]],Table1[[PRODUCT]:[SELLING PRICE]],5,FALSE)</f>
        <v>188.43548183236697</v>
      </c>
      <c r="L2414" s="16">
        <f ca="1">J2414*Table3[[#This Row],[QUANTITY]]</f>
        <v>88</v>
      </c>
      <c r="M2414" s="16">
        <f ca="1">K2414*Table3[[#This Row],[QUANTITY]]*(1-Table3[[#This Row],[DISCOUNT %]])</f>
        <v>709.4222141390967</v>
      </c>
      <c r="N2414" s="3">
        <f>DAY(Table3[[#This Row],[DATE]])</f>
        <v>10</v>
      </c>
      <c r="O2414" s="3" t="str">
        <f>TEXT(Table3[[#This Row],[DATE]],"mmm")</f>
        <v>Aug</v>
      </c>
      <c r="P2414" s="3">
        <f>YEAR(Table3[[#This Row],[DATE]])</f>
        <v>2027</v>
      </c>
    </row>
    <row r="2415" spans="1:16" x14ac:dyDescent="0.3">
      <c r="A2415" s="6">
        <v>46610</v>
      </c>
      <c r="B2415" s="7" t="s">
        <v>1368</v>
      </c>
      <c r="C2415" s="9">
        <f t="shared" ca="1" si="74"/>
        <v>1</v>
      </c>
      <c r="D2415" s="9" t="s">
        <v>2116</v>
      </c>
      <c r="E2415" s="9" t="s">
        <v>2116</v>
      </c>
      <c r="F2415" s="10">
        <f t="shared" ca="1" si="75"/>
        <v>8.4449339639999621E-2</v>
      </c>
      <c r="G2415" s="3" t="str">
        <f>VLOOKUP(Table3[[#This Row],[PRODUCT ID]],Table1[[PRODUCT]:[SELLING PRICE]],1,FALSE)</f>
        <v>Product316</v>
      </c>
      <c r="H2415" s="3" t="str">
        <f>VLOOKUP(Table3[[#This Row],[PRODUCT ID]],Table1[[PRODUCT]:[SELLING PRICE]],2,FALSE)</f>
        <v>Category4</v>
      </c>
      <c r="I2415" s="3" t="str">
        <f>VLOOKUP(Table3[[#This Row],[PRODUCT ID]],Table1[[PRODUCT]:[SELLING PRICE]],3,FALSE)</f>
        <v>No</v>
      </c>
      <c r="J2415" s="16">
        <f ca="1">VLOOKUP(Table3[[#This Row],[PRODUCT ID]],Table1[[PRODUCT]:[SELLING PRICE]],4,FALSE)</f>
        <v>172</v>
      </c>
      <c r="K2415" s="16">
        <f ca="1">VLOOKUP(Table3[[#This Row],[PRODUCT ID]],Table1[[PRODUCT]:[SELLING PRICE]],5,FALSE)</f>
        <v>27.123133495871624</v>
      </c>
      <c r="L2415" s="16">
        <f ca="1">J2415*Table3[[#This Row],[QUANTITY]]</f>
        <v>172</v>
      </c>
      <c r="M2415" s="16">
        <f ca="1">K2415*Table3[[#This Row],[QUANTITY]]*(1-Table3[[#This Row],[DISCOUNT %]])</f>
        <v>24.832602783177709</v>
      </c>
      <c r="N2415" s="3">
        <f>DAY(Table3[[#This Row],[DATE]])</f>
        <v>11</v>
      </c>
      <c r="O2415" s="3" t="str">
        <f>TEXT(Table3[[#This Row],[DATE]],"mmm")</f>
        <v>Aug</v>
      </c>
      <c r="P2415" s="3">
        <f>YEAR(Table3[[#This Row],[DATE]])</f>
        <v>2027</v>
      </c>
    </row>
    <row r="2416" spans="1:16" x14ac:dyDescent="0.3">
      <c r="A2416" s="6">
        <v>46611</v>
      </c>
      <c r="B2416" s="7" t="s">
        <v>1369</v>
      </c>
      <c r="C2416" s="9">
        <f t="shared" ca="1" si="74"/>
        <v>14</v>
      </c>
      <c r="D2416" s="9" t="s">
        <v>2116</v>
      </c>
      <c r="E2416" s="9" t="s">
        <v>2118</v>
      </c>
      <c r="F2416" s="10">
        <f t="shared" ca="1" si="75"/>
        <v>5.4655126357870211E-2</v>
      </c>
      <c r="G2416" s="3" t="str">
        <f>VLOOKUP(Table3[[#This Row],[PRODUCT ID]],Table1[[PRODUCT]:[SELLING PRICE]],1,FALSE)</f>
        <v>Product317</v>
      </c>
      <c r="H2416" s="3" t="str">
        <f>VLOOKUP(Table3[[#This Row],[PRODUCT ID]],Table1[[PRODUCT]:[SELLING PRICE]],2,FALSE)</f>
        <v>Category5</v>
      </c>
      <c r="I2416" s="3" t="str">
        <f>VLOOKUP(Table3[[#This Row],[PRODUCT ID]],Table1[[PRODUCT]:[SELLING PRICE]],3,FALSE)</f>
        <v>No</v>
      </c>
      <c r="J2416" s="16">
        <f ca="1">VLOOKUP(Table3[[#This Row],[PRODUCT ID]],Table1[[PRODUCT]:[SELLING PRICE]],4,FALSE)</f>
        <v>151</v>
      </c>
      <c r="K2416" s="16">
        <f ca="1">VLOOKUP(Table3[[#This Row],[PRODUCT ID]],Table1[[PRODUCT]:[SELLING PRICE]],5,FALSE)</f>
        <v>35.301883465414221</v>
      </c>
      <c r="L2416" s="16">
        <f ca="1">J2416*Table3[[#This Row],[QUANTITY]]</f>
        <v>2114</v>
      </c>
      <c r="M2416" s="16">
        <f ca="1">K2416*Table3[[#This Row],[QUANTITY]]*(1-Table3[[#This Row],[DISCOUNT %]])</f>
        <v>467.2143638951768</v>
      </c>
      <c r="N2416" s="3">
        <f>DAY(Table3[[#This Row],[DATE]])</f>
        <v>12</v>
      </c>
      <c r="O2416" s="3" t="str">
        <f>TEXT(Table3[[#This Row],[DATE]],"mmm")</f>
        <v>Aug</v>
      </c>
      <c r="P2416" s="3">
        <f>YEAR(Table3[[#This Row],[DATE]])</f>
        <v>2027</v>
      </c>
    </row>
    <row r="2417" spans="1:16" x14ac:dyDescent="0.3">
      <c r="A2417" s="6">
        <v>46612</v>
      </c>
      <c r="B2417" s="7" t="s">
        <v>1370</v>
      </c>
      <c r="C2417" s="9">
        <f t="shared" ca="1" si="74"/>
        <v>4</v>
      </c>
      <c r="D2417" s="9" t="s">
        <v>2116</v>
      </c>
      <c r="E2417" s="9" t="s">
        <v>2118</v>
      </c>
      <c r="F2417" s="10">
        <f t="shared" ca="1" si="75"/>
        <v>9.2448679907324027E-2</v>
      </c>
      <c r="G2417" s="3" t="str">
        <f>VLOOKUP(Table3[[#This Row],[PRODUCT ID]],Table1[[PRODUCT]:[SELLING PRICE]],1,FALSE)</f>
        <v>Product318</v>
      </c>
      <c r="H2417" s="3" t="str">
        <f>VLOOKUP(Table3[[#This Row],[PRODUCT ID]],Table1[[PRODUCT]:[SELLING PRICE]],2,FALSE)</f>
        <v>Category1</v>
      </c>
      <c r="I2417" s="3" t="str">
        <f>VLOOKUP(Table3[[#This Row],[PRODUCT ID]],Table1[[PRODUCT]:[SELLING PRICE]],3,FALSE)</f>
        <v>Ft</v>
      </c>
      <c r="J2417" s="16">
        <f ca="1">VLOOKUP(Table3[[#This Row],[PRODUCT ID]],Table1[[PRODUCT]:[SELLING PRICE]],4,FALSE)</f>
        <v>89</v>
      </c>
      <c r="K2417" s="16">
        <f ca="1">VLOOKUP(Table3[[#This Row],[PRODUCT ID]],Table1[[PRODUCT]:[SELLING PRICE]],5,FALSE)</f>
        <v>216.65822686185911</v>
      </c>
      <c r="L2417" s="16">
        <f ca="1">J2417*Table3[[#This Row],[QUANTITY]]</f>
        <v>356</v>
      </c>
      <c r="M2417" s="16">
        <f ca="1">K2417*Table3[[#This Row],[QUANTITY]]*(1-Table3[[#This Row],[DISCOUNT %]])</f>
        <v>786.51383918967474</v>
      </c>
      <c r="N2417" s="3">
        <f>DAY(Table3[[#This Row],[DATE]])</f>
        <v>13</v>
      </c>
      <c r="O2417" s="3" t="str">
        <f>TEXT(Table3[[#This Row],[DATE]],"mmm")</f>
        <v>Aug</v>
      </c>
      <c r="P2417" s="3">
        <f>YEAR(Table3[[#This Row],[DATE]])</f>
        <v>2027</v>
      </c>
    </row>
    <row r="2418" spans="1:16" x14ac:dyDescent="0.3">
      <c r="A2418" s="6">
        <v>46613</v>
      </c>
      <c r="B2418" s="7" t="s">
        <v>1371</v>
      </c>
      <c r="C2418" s="9">
        <f t="shared" ca="1" si="74"/>
        <v>15</v>
      </c>
      <c r="D2418" s="9" t="s">
        <v>2115</v>
      </c>
      <c r="E2418" s="9" t="s">
        <v>2116</v>
      </c>
      <c r="F2418" s="10">
        <f t="shared" ca="1" si="75"/>
        <v>9.5660005849903199E-3</v>
      </c>
      <c r="G2418" s="3" t="str">
        <f>VLOOKUP(Table3[[#This Row],[PRODUCT ID]],Table1[[PRODUCT]:[SELLING PRICE]],1,FALSE)</f>
        <v>Product319</v>
      </c>
      <c r="H2418" s="3" t="str">
        <f>VLOOKUP(Table3[[#This Row],[PRODUCT ID]],Table1[[PRODUCT]:[SELLING PRICE]],2,FALSE)</f>
        <v>Category2</v>
      </c>
      <c r="I2418" s="3" t="str">
        <f>VLOOKUP(Table3[[#This Row],[PRODUCT ID]],Table1[[PRODUCT]:[SELLING PRICE]],3,FALSE)</f>
        <v>No</v>
      </c>
      <c r="J2418" s="16">
        <f ca="1">VLOOKUP(Table3[[#This Row],[PRODUCT ID]],Table1[[PRODUCT]:[SELLING PRICE]],4,FALSE)</f>
        <v>20</v>
      </c>
      <c r="K2418" s="16">
        <f ca="1">VLOOKUP(Table3[[#This Row],[PRODUCT ID]],Table1[[PRODUCT]:[SELLING PRICE]],5,FALSE)</f>
        <v>232.52506986307321</v>
      </c>
      <c r="L2418" s="16">
        <f ca="1">J2418*Table3[[#This Row],[QUANTITY]]</f>
        <v>300</v>
      </c>
      <c r="M2418" s="16">
        <f ca="1">K2418*Table3[[#This Row],[QUANTITY]]*(1-Table3[[#This Row],[DISCOUNT %]])</f>
        <v>3454.5110236310716</v>
      </c>
      <c r="N2418" s="3">
        <f>DAY(Table3[[#This Row],[DATE]])</f>
        <v>14</v>
      </c>
      <c r="O2418" s="3" t="str">
        <f>TEXT(Table3[[#This Row],[DATE]],"mmm")</f>
        <v>Aug</v>
      </c>
      <c r="P2418" s="3">
        <f>YEAR(Table3[[#This Row],[DATE]])</f>
        <v>2027</v>
      </c>
    </row>
    <row r="2419" spans="1:16" x14ac:dyDescent="0.3">
      <c r="A2419" s="6">
        <v>46614</v>
      </c>
      <c r="B2419" s="7" t="s">
        <v>1372</v>
      </c>
      <c r="C2419" s="9">
        <f t="shared" ca="1" si="74"/>
        <v>11</v>
      </c>
      <c r="D2419" s="9" t="s">
        <v>2116</v>
      </c>
      <c r="E2419" s="9" t="s">
        <v>2116</v>
      </c>
      <c r="F2419" s="10">
        <f t="shared" ca="1" si="75"/>
        <v>4.0739722661489688E-2</v>
      </c>
      <c r="G2419" s="3" t="str">
        <f>VLOOKUP(Table3[[#This Row],[PRODUCT ID]],Table1[[PRODUCT]:[SELLING PRICE]],1,FALSE)</f>
        <v>Product320</v>
      </c>
      <c r="H2419" s="3" t="str">
        <f>VLOOKUP(Table3[[#This Row],[PRODUCT ID]],Table1[[PRODUCT]:[SELLING PRICE]],2,FALSE)</f>
        <v>Category3</v>
      </c>
      <c r="I2419" s="3" t="str">
        <f>VLOOKUP(Table3[[#This Row],[PRODUCT ID]],Table1[[PRODUCT]:[SELLING PRICE]],3,FALSE)</f>
        <v>Kg</v>
      </c>
      <c r="J2419" s="16">
        <f ca="1">VLOOKUP(Table3[[#This Row],[PRODUCT ID]],Table1[[PRODUCT]:[SELLING PRICE]],4,FALSE)</f>
        <v>71</v>
      </c>
      <c r="K2419" s="16">
        <f ca="1">VLOOKUP(Table3[[#This Row],[PRODUCT ID]],Table1[[PRODUCT]:[SELLING PRICE]],5,FALSE)</f>
        <v>128.16568360148443</v>
      </c>
      <c r="L2419" s="16">
        <f ca="1">J2419*Table3[[#This Row],[QUANTITY]]</f>
        <v>781</v>
      </c>
      <c r="M2419" s="16">
        <f ca="1">K2419*Table3[[#This Row],[QUANTITY]]*(1-Table3[[#This Row],[DISCOUNT %]])</f>
        <v>1352.3867411652368</v>
      </c>
      <c r="N2419" s="3">
        <f>DAY(Table3[[#This Row],[DATE]])</f>
        <v>15</v>
      </c>
      <c r="O2419" s="3" t="str">
        <f>TEXT(Table3[[#This Row],[DATE]],"mmm")</f>
        <v>Aug</v>
      </c>
      <c r="P2419" s="3">
        <f>YEAR(Table3[[#This Row],[DATE]])</f>
        <v>2027</v>
      </c>
    </row>
    <row r="2420" spans="1:16" x14ac:dyDescent="0.3">
      <c r="A2420" s="6">
        <v>46615</v>
      </c>
      <c r="B2420" s="7" t="s">
        <v>1373</v>
      </c>
      <c r="C2420" s="9">
        <f t="shared" ca="1" si="74"/>
        <v>14</v>
      </c>
      <c r="D2420" s="9" t="s">
        <v>2117</v>
      </c>
      <c r="E2420" s="9" t="s">
        <v>2116</v>
      </c>
      <c r="F2420" s="10">
        <f t="shared" ca="1" si="75"/>
        <v>2.2358671522579268E-2</v>
      </c>
      <c r="G2420" s="3" t="str">
        <f>VLOOKUP(Table3[[#This Row],[PRODUCT ID]],Table1[[PRODUCT]:[SELLING PRICE]],1,FALSE)</f>
        <v>Product321</v>
      </c>
      <c r="H2420" s="3" t="str">
        <f>VLOOKUP(Table3[[#This Row],[PRODUCT ID]],Table1[[PRODUCT]:[SELLING PRICE]],2,FALSE)</f>
        <v>Category4</v>
      </c>
      <c r="I2420" s="3" t="str">
        <f>VLOOKUP(Table3[[#This Row],[PRODUCT ID]],Table1[[PRODUCT]:[SELLING PRICE]],3,FALSE)</f>
        <v>Kg</v>
      </c>
      <c r="J2420" s="16">
        <f ca="1">VLOOKUP(Table3[[#This Row],[PRODUCT ID]],Table1[[PRODUCT]:[SELLING PRICE]],4,FALSE)</f>
        <v>138</v>
      </c>
      <c r="K2420" s="16">
        <f ca="1">VLOOKUP(Table3[[#This Row],[PRODUCT ID]],Table1[[PRODUCT]:[SELLING PRICE]],5,FALSE)</f>
        <v>288.72254229764252</v>
      </c>
      <c r="L2420" s="16">
        <f ca="1">J2420*Table3[[#This Row],[QUANTITY]]</f>
        <v>1932</v>
      </c>
      <c r="M2420" s="16">
        <f ca="1">K2420*Table3[[#This Row],[QUANTITY]]*(1-Table3[[#This Row],[DISCOUNT %]])</f>
        <v>3951.7392573854372</v>
      </c>
      <c r="N2420" s="3">
        <f>DAY(Table3[[#This Row],[DATE]])</f>
        <v>16</v>
      </c>
      <c r="O2420" s="3" t="str">
        <f>TEXT(Table3[[#This Row],[DATE]],"mmm")</f>
        <v>Aug</v>
      </c>
      <c r="P2420" s="3">
        <f>YEAR(Table3[[#This Row],[DATE]])</f>
        <v>2027</v>
      </c>
    </row>
    <row r="2421" spans="1:16" x14ac:dyDescent="0.3">
      <c r="A2421" s="6">
        <v>46616</v>
      </c>
      <c r="B2421" s="7" t="s">
        <v>1374</v>
      </c>
      <c r="C2421" s="9">
        <f t="shared" ca="1" si="74"/>
        <v>14</v>
      </c>
      <c r="D2421" s="9" t="s">
        <v>2115</v>
      </c>
      <c r="E2421" s="9" t="s">
        <v>2116</v>
      </c>
      <c r="F2421" s="10">
        <f t="shared" ca="1" si="75"/>
        <v>7.6367389283536036E-2</v>
      </c>
      <c r="G2421" s="3" t="str">
        <f>VLOOKUP(Table3[[#This Row],[PRODUCT ID]],Table1[[PRODUCT]:[SELLING PRICE]],1,FALSE)</f>
        <v>Product322</v>
      </c>
      <c r="H2421" s="3" t="str">
        <f>VLOOKUP(Table3[[#This Row],[PRODUCT ID]],Table1[[PRODUCT]:[SELLING PRICE]],2,FALSE)</f>
        <v>Category5</v>
      </c>
      <c r="I2421" s="3" t="str">
        <f>VLOOKUP(Table3[[#This Row],[PRODUCT ID]],Table1[[PRODUCT]:[SELLING PRICE]],3,FALSE)</f>
        <v>Lt</v>
      </c>
      <c r="J2421" s="16">
        <f ca="1">VLOOKUP(Table3[[#This Row],[PRODUCT ID]],Table1[[PRODUCT]:[SELLING PRICE]],4,FALSE)</f>
        <v>162</v>
      </c>
      <c r="K2421" s="16">
        <f ca="1">VLOOKUP(Table3[[#This Row],[PRODUCT ID]],Table1[[PRODUCT]:[SELLING PRICE]],5,FALSE)</f>
        <v>283.01514631136138</v>
      </c>
      <c r="L2421" s="16">
        <f ca="1">J2421*Table3[[#This Row],[QUANTITY]]</f>
        <v>2268</v>
      </c>
      <c r="M2421" s="16">
        <f ca="1">K2421*Table3[[#This Row],[QUANTITY]]*(1-Table3[[#This Row],[DISCOUNT %]])</f>
        <v>3659.6282584381065</v>
      </c>
      <c r="N2421" s="3">
        <f>DAY(Table3[[#This Row],[DATE]])</f>
        <v>17</v>
      </c>
      <c r="O2421" s="3" t="str">
        <f>TEXT(Table3[[#This Row],[DATE]],"mmm")</f>
        <v>Aug</v>
      </c>
      <c r="P2421" s="3">
        <f>YEAR(Table3[[#This Row],[DATE]])</f>
        <v>2027</v>
      </c>
    </row>
    <row r="2422" spans="1:16" x14ac:dyDescent="0.3">
      <c r="A2422" s="6">
        <v>46617</v>
      </c>
      <c r="B2422" s="7" t="s">
        <v>1375</v>
      </c>
      <c r="C2422" s="9">
        <f t="shared" ca="1" si="74"/>
        <v>3</v>
      </c>
      <c r="D2422" s="9" t="s">
        <v>2115</v>
      </c>
      <c r="E2422" s="9" t="s">
        <v>2118</v>
      </c>
      <c r="F2422" s="10">
        <f t="shared" ca="1" si="75"/>
        <v>7.9587486225644821E-2</v>
      </c>
      <c r="G2422" s="3" t="str">
        <f>VLOOKUP(Table3[[#This Row],[PRODUCT ID]],Table1[[PRODUCT]:[SELLING PRICE]],1,FALSE)</f>
        <v>Product323</v>
      </c>
      <c r="H2422" s="3" t="str">
        <f>VLOOKUP(Table3[[#This Row],[PRODUCT ID]],Table1[[PRODUCT]:[SELLING PRICE]],2,FALSE)</f>
        <v>Category1</v>
      </c>
      <c r="I2422" s="3" t="str">
        <f>VLOOKUP(Table3[[#This Row],[PRODUCT ID]],Table1[[PRODUCT]:[SELLING PRICE]],3,FALSE)</f>
        <v>Kg</v>
      </c>
      <c r="J2422" s="16">
        <f ca="1">VLOOKUP(Table3[[#This Row],[PRODUCT ID]],Table1[[PRODUCT]:[SELLING PRICE]],4,FALSE)</f>
        <v>150</v>
      </c>
      <c r="K2422" s="16">
        <f ca="1">VLOOKUP(Table3[[#This Row],[PRODUCT ID]],Table1[[PRODUCT]:[SELLING PRICE]],5,FALSE)</f>
        <v>83.93411188831513</v>
      </c>
      <c r="L2422" s="16">
        <f ca="1">J2422*Table3[[#This Row],[QUANTITY]]</f>
        <v>450</v>
      </c>
      <c r="M2422" s="16">
        <f ca="1">K2422*Table3[[#This Row],[QUANTITY]]*(1-Table3[[#This Row],[DISCOUNT %]])</f>
        <v>231.76202074362635</v>
      </c>
      <c r="N2422" s="3">
        <f>DAY(Table3[[#This Row],[DATE]])</f>
        <v>18</v>
      </c>
      <c r="O2422" s="3" t="str">
        <f>TEXT(Table3[[#This Row],[DATE]],"mmm")</f>
        <v>Aug</v>
      </c>
      <c r="P2422" s="3">
        <f>YEAR(Table3[[#This Row],[DATE]])</f>
        <v>2027</v>
      </c>
    </row>
    <row r="2423" spans="1:16" x14ac:dyDescent="0.3">
      <c r="A2423" s="6">
        <v>46618</v>
      </c>
      <c r="B2423" s="7" t="s">
        <v>1376</v>
      </c>
      <c r="C2423" s="9">
        <f t="shared" ca="1" si="74"/>
        <v>3</v>
      </c>
      <c r="D2423" s="9" t="s">
        <v>2115</v>
      </c>
      <c r="E2423" s="9" t="s">
        <v>2116</v>
      </c>
      <c r="F2423" s="10">
        <f t="shared" ca="1" si="75"/>
        <v>8.0833509593002298E-2</v>
      </c>
      <c r="G2423" s="3" t="str">
        <f>VLOOKUP(Table3[[#This Row],[PRODUCT ID]],Table1[[PRODUCT]:[SELLING PRICE]],1,FALSE)</f>
        <v>Product324</v>
      </c>
      <c r="H2423" s="3" t="str">
        <f>VLOOKUP(Table3[[#This Row],[PRODUCT ID]],Table1[[PRODUCT]:[SELLING PRICE]],2,FALSE)</f>
        <v>Category2</v>
      </c>
      <c r="I2423" s="3" t="str">
        <f>VLOOKUP(Table3[[#This Row],[PRODUCT ID]],Table1[[PRODUCT]:[SELLING PRICE]],3,FALSE)</f>
        <v>Lt</v>
      </c>
      <c r="J2423" s="16">
        <f ca="1">VLOOKUP(Table3[[#This Row],[PRODUCT ID]],Table1[[PRODUCT]:[SELLING PRICE]],4,FALSE)</f>
        <v>217</v>
      </c>
      <c r="K2423" s="16">
        <f ca="1">VLOOKUP(Table3[[#This Row],[PRODUCT ID]],Table1[[PRODUCT]:[SELLING PRICE]],5,FALSE)</f>
        <v>95.249144683585357</v>
      </c>
      <c r="L2423" s="16">
        <f ca="1">J2423*Table3[[#This Row],[QUANTITY]]</f>
        <v>651</v>
      </c>
      <c r="M2423" s="16">
        <f ca="1">K2423*Table3[[#This Row],[QUANTITY]]*(1-Table3[[#This Row],[DISCOUNT %]])</f>
        <v>262.64946609923845</v>
      </c>
      <c r="N2423" s="3">
        <f>DAY(Table3[[#This Row],[DATE]])</f>
        <v>19</v>
      </c>
      <c r="O2423" s="3" t="str">
        <f>TEXT(Table3[[#This Row],[DATE]],"mmm")</f>
        <v>Aug</v>
      </c>
      <c r="P2423" s="3">
        <f>YEAR(Table3[[#This Row],[DATE]])</f>
        <v>2027</v>
      </c>
    </row>
    <row r="2424" spans="1:16" x14ac:dyDescent="0.3">
      <c r="A2424" s="6">
        <v>46619</v>
      </c>
      <c r="B2424" s="7" t="s">
        <v>1377</v>
      </c>
      <c r="C2424" s="9">
        <f t="shared" ca="1" si="74"/>
        <v>3</v>
      </c>
      <c r="D2424" s="9" t="s">
        <v>2116</v>
      </c>
      <c r="E2424" s="9" t="s">
        <v>2116</v>
      </c>
      <c r="F2424" s="10">
        <f t="shared" ca="1" si="75"/>
        <v>1.9488038640028939E-2</v>
      </c>
      <c r="G2424" s="3" t="str">
        <f>VLOOKUP(Table3[[#This Row],[PRODUCT ID]],Table1[[PRODUCT]:[SELLING PRICE]],1,FALSE)</f>
        <v>Product325</v>
      </c>
      <c r="H2424" s="3" t="str">
        <f>VLOOKUP(Table3[[#This Row],[PRODUCT ID]],Table1[[PRODUCT]:[SELLING PRICE]],2,FALSE)</f>
        <v>Category3</v>
      </c>
      <c r="I2424" s="3" t="str">
        <f>VLOOKUP(Table3[[#This Row],[PRODUCT ID]],Table1[[PRODUCT]:[SELLING PRICE]],3,FALSE)</f>
        <v>Ft</v>
      </c>
      <c r="J2424" s="16">
        <f ca="1">VLOOKUP(Table3[[#This Row],[PRODUCT ID]],Table1[[PRODUCT]:[SELLING PRICE]],4,FALSE)</f>
        <v>160</v>
      </c>
      <c r="K2424" s="16">
        <f ca="1">VLOOKUP(Table3[[#This Row],[PRODUCT ID]],Table1[[PRODUCT]:[SELLING PRICE]],5,FALSE)</f>
        <v>264.36610118895965</v>
      </c>
      <c r="L2424" s="16">
        <f ca="1">J2424*Table3[[#This Row],[QUANTITY]]</f>
        <v>480</v>
      </c>
      <c r="M2424" s="16">
        <f ca="1">K2424*Table3[[#This Row],[QUANTITY]]*(1-Table3[[#This Row],[DISCOUNT %]])</f>
        <v>777.64237318162623</v>
      </c>
      <c r="N2424" s="3">
        <f>DAY(Table3[[#This Row],[DATE]])</f>
        <v>20</v>
      </c>
      <c r="O2424" s="3" t="str">
        <f>TEXT(Table3[[#This Row],[DATE]],"mmm")</f>
        <v>Aug</v>
      </c>
      <c r="P2424" s="3">
        <f>YEAR(Table3[[#This Row],[DATE]])</f>
        <v>2027</v>
      </c>
    </row>
    <row r="2425" spans="1:16" x14ac:dyDescent="0.3">
      <c r="A2425" s="6">
        <v>46620</v>
      </c>
      <c r="B2425" s="7" t="s">
        <v>1378</v>
      </c>
      <c r="C2425" s="9">
        <f t="shared" ca="1" si="74"/>
        <v>7</v>
      </c>
      <c r="D2425" s="9" t="s">
        <v>2116</v>
      </c>
      <c r="E2425" s="9" t="s">
        <v>2116</v>
      </c>
      <c r="F2425" s="10">
        <f t="shared" ca="1" si="75"/>
        <v>6.5192567082258845E-2</v>
      </c>
      <c r="G2425" s="3" t="str">
        <f>VLOOKUP(Table3[[#This Row],[PRODUCT ID]],Table1[[PRODUCT]:[SELLING PRICE]],1,FALSE)</f>
        <v>Product326</v>
      </c>
      <c r="H2425" s="3" t="str">
        <f>VLOOKUP(Table3[[#This Row],[PRODUCT ID]],Table1[[PRODUCT]:[SELLING PRICE]],2,FALSE)</f>
        <v>Category4</v>
      </c>
      <c r="I2425" s="3" t="str">
        <f>VLOOKUP(Table3[[#This Row],[PRODUCT ID]],Table1[[PRODUCT]:[SELLING PRICE]],3,FALSE)</f>
        <v>Kg</v>
      </c>
      <c r="J2425" s="16">
        <f ca="1">VLOOKUP(Table3[[#This Row],[PRODUCT ID]],Table1[[PRODUCT]:[SELLING PRICE]],4,FALSE)</f>
        <v>117</v>
      </c>
      <c r="K2425" s="16">
        <f ca="1">VLOOKUP(Table3[[#This Row],[PRODUCT ID]],Table1[[PRODUCT]:[SELLING PRICE]],5,FALSE)</f>
        <v>86.912407924758327</v>
      </c>
      <c r="L2425" s="16">
        <f ca="1">J2425*Table3[[#This Row],[QUANTITY]]</f>
        <v>819</v>
      </c>
      <c r="M2425" s="16">
        <f ca="1">K2425*Table3[[#This Row],[QUANTITY]]*(1-Table3[[#This Row],[DISCOUNT %]])</f>
        <v>568.72455458590014</v>
      </c>
      <c r="N2425" s="3">
        <f>DAY(Table3[[#This Row],[DATE]])</f>
        <v>21</v>
      </c>
      <c r="O2425" s="3" t="str">
        <f>TEXT(Table3[[#This Row],[DATE]],"mmm")</f>
        <v>Aug</v>
      </c>
      <c r="P2425" s="3">
        <f>YEAR(Table3[[#This Row],[DATE]])</f>
        <v>2027</v>
      </c>
    </row>
    <row r="2426" spans="1:16" x14ac:dyDescent="0.3">
      <c r="A2426" s="6">
        <v>46621</v>
      </c>
      <c r="B2426" s="7" t="s">
        <v>1379</v>
      </c>
      <c r="C2426" s="9">
        <f t="shared" ca="1" si="74"/>
        <v>7</v>
      </c>
      <c r="D2426" s="9" t="s">
        <v>2116</v>
      </c>
      <c r="E2426" s="9" t="s">
        <v>2116</v>
      </c>
      <c r="F2426" s="10">
        <f t="shared" ca="1" si="75"/>
        <v>2.4464460013943756E-2</v>
      </c>
      <c r="G2426" s="3" t="str">
        <f>VLOOKUP(Table3[[#This Row],[PRODUCT ID]],Table1[[PRODUCT]:[SELLING PRICE]],1,FALSE)</f>
        <v>Product327</v>
      </c>
      <c r="H2426" s="3" t="str">
        <f>VLOOKUP(Table3[[#This Row],[PRODUCT ID]],Table1[[PRODUCT]:[SELLING PRICE]],2,FALSE)</f>
        <v>Category5</v>
      </c>
      <c r="I2426" s="3" t="str">
        <f>VLOOKUP(Table3[[#This Row],[PRODUCT ID]],Table1[[PRODUCT]:[SELLING PRICE]],3,FALSE)</f>
        <v>No</v>
      </c>
      <c r="J2426" s="16">
        <f ca="1">VLOOKUP(Table3[[#This Row],[PRODUCT ID]],Table1[[PRODUCT]:[SELLING PRICE]],4,FALSE)</f>
        <v>10</v>
      </c>
      <c r="K2426" s="16">
        <f ca="1">VLOOKUP(Table3[[#This Row],[PRODUCT ID]],Table1[[PRODUCT]:[SELLING PRICE]],5,FALSE)</f>
        <v>124.15467144180025</v>
      </c>
      <c r="L2426" s="16">
        <f ca="1">J2426*Table3[[#This Row],[QUANTITY]]</f>
        <v>70</v>
      </c>
      <c r="M2426" s="16">
        <f ca="1">K2426*Table3[[#This Row],[QUANTITY]]*(1-Table3[[#This Row],[DISCOUNT %]])</f>
        <v>847.82106112737597</v>
      </c>
      <c r="N2426" s="3">
        <f>DAY(Table3[[#This Row],[DATE]])</f>
        <v>22</v>
      </c>
      <c r="O2426" s="3" t="str">
        <f>TEXT(Table3[[#This Row],[DATE]],"mmm")</f>
        <v>Aug</v>
      </c>
      <c r="P2426" s="3">
        <f>YEAR(Table3[[#This Row],[DATE]])</f>
        <v>2027</v>
      </c>
    </row>
    <row r="2427" spans="1:16" x14ac:dyDescent="0.3">
      <c r="A2427" s="6">
        <v>46622</v>
      </c>
      <c r="B2427" s="7" t="s">
        <v>1380</v>
      </c>
      <c r="C2427" s="9">
        <f t="shared" ca="1" si="74"/>
        <v>10</v>
      </c>
      <c r="D2427" s="9" t="s">
        <v>2115</v>
      </c>
      <c r="E2427" s="9" t="s">
        <v>2116</v>
      </c>
      <c r="F2427" s="10">
        <f t="shared" ca="1" si="75"/>
        <v>4.1640678382991958E-2</v>
      </c>
      <c r="G2427" s="3" t="str">
        <f>VLOOKUP(Table3[[#This Row],[PRODUCT ID]],Table1[[PRODUCT]:[SELLING PRICE]],1,FALSE)</f>
        <v>Product328</v>
      </c>
      <c r="H2427" s="3" t="str">
        <f>VLOOKUP(Table3[[#This Row],[PRODUCT ID]],Table1[[PRODUCT]:[SELLING PRICE]],2,FALSE)</f>
        <v>Category1</v>
      </c>
      <c r="I2427" s="3" t="str">
        <f>VLOOKUP(Table3[[#This Row],[PRODUCT ID]],Table1[[PRODUCT]:[SELLING PRICE]],3,FALSE)</f>
        <v>No</v>
      </c>
      <c r="J2427" s="16">
        <f ca="1">VLOOKUP(Table3[[#This Row],[PRODUCT ID]],Table1[[PRODUCT]:[SELLING PRICE]],4,FALSE)</f>
        <v>190</v>
      </c>
      <c r="K2427" s="16">
        <f ca="1">VLOOKUP(Table3[[#This Row],[PRODUCT ID]],Table1[[PRODUCT]:[SELLING PRICE]],5,FALSE)</f>
        <v>50.111219784723396</v>
      </c>
      <c r="L2427" s="16">
        <f ca="1">J2427*Table3[[#This Row],[QUANTITY]]</f>
        <v>1900</v>
      </c>
      <c r="M2427" s="16">
        <f ca="1">K2427*Table3[[#This Row],[QUANTITY]]*(1-Table3[[#This Row],[DISCOUNT %]])</f>
        <v>480.24554598288307</v>
      </c>
      <c r="N2427" s="3">
        <f>DAY(Table3[[#This Row],[DATE]])</f>
        <v>23</v>
      </c>
      <c r="O2427" s="3" t="str">
        <f>TEXT(Table3[[#This Row],[DATE]],"mmm")</f>
        <v>Aug</v>
      </c>
      <c r="P2427" s="3">
        <f>YEAR(Table3[[#This Row],[DATE]])</f>
        <v>2027</v>
      </c>
    </row>
    <row r="2428" spans="1:16" x14ac:dyDescent="0.3">
      <c r="A2428" s="6">
        <v>46623</v>
      </c>
      <c r="B2428" s="7" t="s">
        <v>1381</v>
      </c>
      <c r="C2428" s="9">
        <f t="shared" ca="1" si="74"/>
        <v>9</v>
      </c>
      <c r="D2428" s="9" t="s">
        <v>2117</v>
      </c>
      <c r="E2428" s="9" t="s">
        <v>2118</v>
      </c>
      <c r="F2428" s="10">
        <f t="shared" ca="1" si="75"/>
        <v>6.0922142078509073E-2</v>
      </c>
      <c r="G2428" s="3" t="str">
        <f>VLOOKUP(Table3[[#This Row],[PRODUCT ID]],Table1[[PRODUCT]:[SELLING PRICE]],1,FALSE)</f>
        <v>Product329</v>
      </c>
      <c r="H2428" s="3" t="str">
        <f>VLOOKUP(Table3[[#This Row],[PRODUCT ID]],Table1[[PRODUCT]:[SELLING PRICE]],2,FALSE)</f>
        <v>Category2</v>
      </c>
      <c r="I2428" s="3" t="str">
        <f>VLOOKUP(Table3[[#This Row],[PRODUCT ID]],Table1[[PRODUCT]:[SELLING PRICE]],3,FALSE)</f>
        <v>Ft</v>
      </c>
      <c r="J2428" s="16">
        <f ca="1">VLOOKUP(Table3[[#This Row],[PRODUCT ID]],Table1[[PRODUCT]:[SELLING PRICE]],4,FALSE)</f>
        <v>41</v>
      </c>
      <c r="K2428" s="16">
        <f ca="1">VLOOKUP(Table3[[#This Row],[PRODUCT ID]],Table1[[PRODUCT]:[SELLING PRICE]],5,FALSE)</f>
        <v>171.82088432822343</v>
      </c>
      <c r="L2428" s="16">
        <f ca="1">J2428*Table3[[#This Row],[QUANTITY]]</f>
        <v>369</v>
      </c>
      <c r="M2428" s="16">
        <f ca="1">K2428*Table3[[#This Row],[QUANTITY]]*(1-Table3[[#This Row],[DISCOUNT %]])</f>
        <v>1452.178692010119</v>
      </c>
      <c r="N2428" s="3">
        <f>DAY(Table3[[#This Row],[DATE]])</f>
        <v>24</v>
      </c>
      <c r="O2428" s="3" t="str">
        <f>TEXT(Table3[[#This Row],[DATE]],"mmm")</f>
        <v>Aug</v>
      </c>
      <c r="P2428" s="3">
        <f>YEAR(Table3[[#This Row],[DATE]])</f>
        <v>2027</v>
      </c>
    </row>
    <row r="2429" spans="1:16" x14ac:dyDescent="0.3">
      <c r="A2429" s="6">
        <v>46624</v>
      </c>
      <c r="B2429" s="7" t="s">
        <v>1382</v>
      </c>
      <c r="C2429" s="9">
        <f t="shared" ca="1" si="74"/>
        <v>14</v>
      </c>
      <c r="D2429" s="9" t="s">
        <v>2117</v>
      </c>
      <c r="E2429" s="9" t="s">
        <v>2118</v>
      </c>
      <c r="F2429" s="10">
        <f t="shared" ca="1" si="75"/>
        <v>1.9518066700048953E-2</v>
      </c>
      <c r="G2429" s="3" t="str">
        <f>VLOOKUP(Table3[[#This Row],[PRODUCT ID]],Table1[[PRODUCT]:[SELLING PRICE]],1,FALSE)</f>
        <v>Product330</v>
      </c>
      <c r="H2429" s="3" t="str">
        <f>VLOOKUP(Table3[[#This Row],[PRODUCT ID]],Table1[[PRODUCT]:[SELLING PRICE]],2,FALSE)</f>
        <v>Category3</v>
      </c>
      <c r="I2429" s="3" t="str">
        <f>VLOOKUP(Table3[[#This Row],[PRODUCT ID]],Table1[[PRODUCT]:[SELLING PRICE]],3,FALSE)</f>
        <v>No</v>
      </c>
      <c r="J2429" s="16">
        <f ca="1">VLOOKUP(Table3[[#This Row],[PRODUCT ID]],Table1[[PRODUCT]:[SELLING PRICE]],4,FALSE)</f>
        <v>61</v>
      </c>
      <c r="K2429" s="16">
        <f ca="1">VLOOKUP(Table3[[#This Row],[PRODUCT ID]],Table1[[PRODUCT]:[SELLING PRICE]],5,FALSE)</f>
        <v>102.09929914283522</v>
      </c>
      <c r="L2429" s="16">
        <f ca="1">J2429*Table3[[#This Row],[QUANTITY]]</f>
        <v>854</v>
      </c>
      <c r="M2429" s="16">
        <f ca="1">K2429*Table3[[#This Row],[QUANTITY]]*(1-Table3[[#This Row],[DISCOUNT %]])</f>
        <v>1401.4912549699195</v>
      </c>
      <c r="N2429" s="3">
        <f>DAY(Table3[[#This Row],[DATE]])</f>
        <v>25</v>
      </c>
      <c r="O2429" s="3" t="str">
        <f>TEXT(Table3[[#This Row],[DATE]],"mmm")</f>
        <v>Aug</v>
      </c>
      <c r="P2429" s="3">
        <f>YEAR(Table3[[#This Row],[DATE]])</f>
        <v>2027</v>
      </c>
    </row>
    <row r="2430" spans="1:16" x14ac:dyDescent="0.3">
      <c r="A2430" s="6">
        <v>46625</v>
      </c>
      <c r="B2430" s="7" t="s">
        <v>1383</v>
      </c>
      <c r="C2430" s="9">
        <f t="shared" ca="1" si="74"/>
        <v>15</v>
      </c>
      <c r="D2430" s="9" t="s">
        <v>2116</v>
      </c>
      <c r="E2430" s="9" t="s">
        <v>2116</v>
      </c>
      <c r="F2430" s="10">
        <f t="shared" ca="1" si="75"/>
        <v>4.8032365429890866E-3</v>
      </c>
      <c r="G2430" s="3" t="str">
        <f>VLOOKUP(Table3[[#This Row],[PRODUCT ID]],Table1[[PRODUCT]:[SELLING PRICE]],1,FALSE)</f>
        <v>Product331</v>
      </c>
      <c r="H2430" s="3" t="str">
        <f>VLOOKUP(Table3[[#This Row],[PRODUCT ID]],Table1[[PRODUCT]:[SELLING PRICE]],2,FALSE)</f>
        <v>Category4</v>
      </c>
      <c r="I2430" s="3" t="str">
        <f>VLOOKUP(Table3[[#This Row],[PRODUCT ID]],Table1[[PRODUCT]:[SELLING PRICE]],3,FALSE)</f>
        <v>Kg</v>
      </c>
      <c r="J2430" s="16">
        <f ca="1">VLOOKUP(Table3[[#This Row],[PRODUCT ID]],Table1[[PRODUCT]:[SELLING PRICE]],4,FALSE)</f>
        <v>22</v>
      </c>
      <c r="K2430" s="16">
        <f ca="1">VLOOKUP(Table3[[#This Row],[PRODUCT ID]],Table1[[PRODUCT]:[SELLING PRICE]],5,FALSE)</f>
        <v>82.007522453895561</v>
      </c>
      <c r="L2430" s="16">
        <f ca="1">J2430*Table3[[#This Row],[QUANTITY]]</f>
        <v>330</v>
      </c>
      <c r="M2430" s="16">
        <f ca="1">K2430*Table3[[#This Row],[QUANTITY]]*(1-Table3[[#This Row],[DISCOUNT %]])</f>
        <v>1224.2043138786753</v>
      </c>
      <c r="N2430" s="3">
        <f>DAY(Table3[[#This Row],[DATE]])</f>
        <v>26</v>
      </c>
      <c r="O2430" s="3" t="str">
        <f>TEXT(Table3[[#This Row],[DATE]],"mmm")</f>
        <v>Aug</v>
      </c>
      <c r="P2430" s="3">
        <f>YEAR(Table3[[#This Row],[DATE]])</f>
        <v>2027</v>
      </c>
    </row>
    <row r="2431" spans="1:16" x14ac:dyDescent="0.3">
      <c r="A2431" s="6">
        <v>46626</v>
      </c>
      <c r="B2431" s="7" t="s">
        <v>1384</v>
      </c>
      <c r="C2431" s="9">
        <f t="shared" ca="1" si="74"/>
        <v>1</v>
      </c>
      <c r="D2431" s="9" t="s">
        <v>2116</v>
      </c>
      <c r="E2431" s="9" t="s">
        <v>2116</v>
      </c>
      <c r="F2431" s="10">
        <f t="shared" ca="1" si="75"/>
        <v>7.2530967619398395E-2</v>
      </c>
      <c r="G2431" s="3" t="str">
        <f>VLOOKUP(Table3[[#This Row],[PRODUCT ID]],Table1[[PRODUCT]:[SELLING PRICE]],1,FALSE)</f>
        <v>Product332</v>
      </c>
      <c r="H2431" s="3" t="str">
        <f>VLOOKUP(Table3[[#This Row],[PRODUCT ID]],Table1[[PRODUCT]:[SELLING PRICE]],2,FALSE)</f>
        <v>Category5</v>
      </c>
      <c r="I2431" s="3" t="str">
        <f>VLOOKUP(Table3[[#This Row],[PRODUCT ID]],Table1[[PRODUCT]:[SELLING PRICE]],3,FALSE)</f>
        <v>Kg</v>
      </c>
      <c r="J2431" s="16">
        <f ca="1">VLOOKUP(Table3[[#This Row],[PRODUCT ID]],Table1[[PRODUCT]:[SELLING PRICE]],4,FALSE)</f>
        <v>68</v>
      </c>
      <c r="K2431" s="16">
        <f ca="1">VLOOKUP(Table3[[#This Row],[PRODUCT ID]],Table1[[PRODUCT]:[SELLING PRICE]],5,FALSE)</f>
        <v>292.77443059016099</v>
      </c>
      <c r="L2431" s="16">
        <f ca="1">J2431*Table3[[#This Row],[QUANTITY]]</f>
        <v>68</v>
      </c>
      <c r="M2431" s="16">
        <f ca="1">K2431*Table3[[#This Row],[QUANTITY]]*(1-Table3[[#This Row],[DISCOUNT %]])</f>
        <v>271.53921784523823</v>
      </c>
      <c r="N2431" s="3">
        <f>DAY(Table3[[#This Row],[DATE]])</f>
        <v>27</v>
      </c>
      <c r="O2431" s="3" t="str">
        <f>TEXT(Table3[[#This Row],[DATE]],"mmm")</f>
        <v>Aug</v>
      </c>
      <c r="P2431" s="3">
        <f>YEAR(Table3[[#This Row],[DATE]])</f>
        <v>2027</v>
      </c>
    </row>
    <row r="2432" spans="1:16" x14ac:dyDescent="0.3">
      <c r="A2432" s="6">
        <v>46627</v>
      </c>
      <c r="B2432" s="7" t="s">
        <v>1385</v>
      </c>
      <c r="C2432" s="9">
        <f t="shared" ca="1" si="74"/>
        <v>1</v>
      </c>
      <c r="D2432" s="9" t="s">
        <v>2116</v>
      </c>
      <c r="E2432" s="9" t="s">
        <v>2116</v>
      </c>
      <c r="F2432" s="10">
        <f t="shared" ca="1" si="75"/>
        <v>6.7129400348188137E-2</v>
      </c>
      <c r="G2432" s="3" t="str">
        <f>VLOOKUP(Table3[[#This Row],[PRODUCT ID]],Table1[[PRODUCT]:[SELLING PRICE]],1,FALSE)</f>
        <v>Product333</v>
      </c>
      <c r="H2432" s="3" t="str">
        <f>VLOOKUP(Table3[[#This Row],[PRODUCT ID]],Table1[[PRODUCT]:[SELLING PRICE]],2,FALSE)</f>
        <v>Category1</v>
      </c>
      <c r="I2432" s="3" t="str">
        <f>VLOOKUP(Table3[[#This Row],[PRODUCT ID]],Table1[[PRODUCT]:[SELLING PRICE]],3,FALSE)</f>
        <v>Lt</v>
      </c>
      <c r="J2432" s="16">
        <f ca="1">VLOOKUP(Table3[[#This Row],[PRODUCT ID]],Table1[[PRODUCT]:[SELLING PRICE]],4,FALSE)</f>
        <v>186</v>
      </c>
      <c r="K2432" s="16">
        <f ca="1">VLOOKUP(Table3[[#This Row],[PRODUCT ID]],Table1[[PRODUCT]:[SELLING PRICE]],5,FALSE)</f>
        <v>192.69073421074293</v>
      </c>
      <c r="L2432" s="16">
        <f ca="1">J2432*Table3[[#This Row],[QUANTITY]]</f>
        <v>186</v>
      </c>
      <c r="M2432" s="16">
        <f ca="1">K2432*Table3[[#This Row],[QUANTITY]]*(1-Table3[[#This Row],[DISCOUNT %]])</f>
        <v>179.75552077052365</v>
      </c>
      <c r="N2432" s="3">
        <f>DAY(Table3[[#This Row],[DATE]])</f>
        <v>28</v>
      </c>
      <c r="O2432" s="3" t="str">
        <f>TEXT(Table3[[#This Row],[DATE]],"mmm")</f>
        <v>Aug</v>
      </c>
      <c r="P2432" s="3">
        <f>YEAR(Table3[[#This Row],[DATE]])</f>
        <v>2027</v>
      </c>
    </row>
    <row r="2433" spans="1:16" x14ac:dyDescent="0.3">
      <c r="A2433" s="6">
        <v>46628</v>
      </c>
      <c r="B2433" s="7" t="s">
        <v>1386</v>
      </c>
      <c r="C2433" s="9">
        <f t="shared" ca="1" si="74"/>
        <v>8</v>
      </c>
      <c r="D2433" s="9" t="s">
        <v>2116</v>
      </c>
      <c r="E2433" s="9" t="s">
        <v>2116</v>
      </c>
      <c r="F2433" s="10">
        <f t="shared" ca="1" si="75"/>
        <v>4.641856175504612E-2</v>
      </c>
      <c r="G2433" s="3" t="str">
        <f>VLOOKUP(Table3[[#This Row],[PRODUCT ID]],Table1[[PRODUCT]:[SELLING PRICE]],1,FALSE)</f>
        <v>Product334</v>
      </c>
      <c r="H2433" s="3" t="str">
        <f>VLOOKUP(Table3[[#This Row],[PRODUCT ID]],Table1[[PRODUCT]:[SELLING PRICE]],2,FALSE)</f>
        <v>Category2</v>
      </c>
      <c r="I2433" s="3" t="str">
        <f>VLOOKUP(Table3[[#This Row],[PRODUCT ID]],Table1[[PRODUCT]:[SELLING PRICE]],3,FALSE)</f>
        <v>Kg</v>
      </c>
      <c r="J2433" s="16">
        <f ca="1">VLOOKUP(Table3[[#This Row],[PRODUCT ID]],Table1[[PRODUCT]:[SELLING PRICE]],4,FALSE)</f>
        <v>122</v>
      </c>
      <c r="K2433" s="16">
        <f ca="1">VLOOKUP(Table3[[#This Row],[PRODUCT ID]],Table1[[PRODUCT]:[SELLING PRICE]],5,FALSE)</f>
        <v>63.890084282683333</v>
      </c>
      <c r="L2433" s="16">
        <f ca="1">J2433*Table3[[#This Row],[QUANTITY]]</f>
        <v>976</v>
      </c>
      <c r="M2433" s="16">
        <f ca="1">K2433*Table3[[#This Row],[QUANTITY]]*(1-Table3[[#This Row],[DISCOUNT %]])</f>
        <v>487.39518767897999</v>
      </c>
      <c r="N2433" s="3">
        <f>DAY(Table3[[#This Row],[DATE]])</f>
        <v>29</v>
      </c>
      <c r="O2433" s="3" t="str">
        <f>TEXT(Table3[[#This Row],[DATE]],"mmm")</f>
        <v>Aug</v>
      </c>
      <c r="P2433" s="3">
        <f>YEAR(Table3[[#This Row],[DATE]])</f>
        <v>2027</v>
      </c>
    </row>
    <row r="2434" spans="1:16" x14ac:dyDescent="0.3">
      <c r="A2434" s="6">
        <v>46629</v>
      </c>
      <c r="B2434" s="7" t="s">
        <v>1387</v>
      </c>
      <c r="C2434" s="9">
        <f t="shared" ca="1" si="74"/>
        <v>15</v>
      </c>
      <c r="D2434" s="9" t="s">
        <v>2115</v>
      </c>
      <c r="E2434" s="9" t="s">
        <v>2118</v>
      </c>
      <c r="F2434" s="10">
        <f t="shared" ca="1" si="75"/>
        <v>5.3697726163155803E-2</v>
      </c>
      <c r="G2434" s="3" t="str">
        <f>VLOOKUP(Table3[[#This Row],[PRODUCT ID]],Table1[[PRODUCT]:[SELLING PRICE]],1,FALSE)</f>
        <v>Product335</v>
      </c>
      <c r="H2434" s="3" t="str">
        <f>VLOOKUP(Table3[[#This Row],[PRODUCT ID]],Table1[[PRODUCT]:[SELLING PRICE]],2,FALSE)</f>
        <v>Category3</v>
      </c>
      <c r="I2434" s="3" t="str">
        <f>VLOOKUP(Table3[[#This Row],[PRODUCT ID]],Table1[[PRODUCT]:[SELLING PRICE]],3,FALSE)</f>
        <v>Lt</v>
      </c>
      <c r="J2434" s="16">
        <f ca="1">VLOOKUP(Table3[[#This Row],[PRODUCT ID]],Table1[[PRODUCT]:[SELLING PRICE]],4,FALSE)</f>
        <v>173</v>
      </c>
      <c r="K2434" s="16">
        <f ca="1">VLOOKUP(Table3[[#This Row],[PRODUCT ID]],Table1[[PRODUCT]:[SELLING PRICE]],5,FALSE)</f>
        <v>89.209014179134854</v>
      </c>
      <c r="L2434" s="16">
        <f ca="1">J2434*Table3[[#This Row],[QUANTITY]]</f>
        <v>2595</v>
      </c>
      <c r="M2434" s="16">
        <f ca="1">K2434*Table3[[#This Row],[QUANTITY]]*(1-Table3[[#This Row],[DISCOUNT %]])</f>
        <v>1266.2803944668788</v>
      </c>
      <c r="N2434" s="3">
        <f>DAY(Table3[[#This Row],[DATE]])</f>
        <v>30</v>
      </c>
      <c r="O2434" s="3" t="str">
        <f>TEXT(Table3[[#This Row],[DATE]],"mmm")</f>
        <v>Aug</v>
      </c>
      <c r="P2434" s="3">
        <f>YEAR(Table3[[#This Row],[DATE]])</f>
        <v>2027</v>
      </c>
    </row>
    <row r="2435" spans="1:16" x14ac:dyDescent="0.3">
      <c r="A2435" s="6">
        <v>46630</v>
      </c>
      <c r="B2435" s="7" t="s">
        <v>1388</v>
      </c>
      <c r="C2435" s="9">
        <f t="shared" ref="C2435:C2498" ca="1" si="76">RANDBETWEEN(1,15)</f>
        <v>7</v>
      </c>
      <c r="D2435" s="9" t="s">
        <v>2116</v>
      </c>
      <c r="E2435" s="9" t="s">
        <v>2116</v>
      </c>
      <c r="F2435" s="10">
        <f t="shared" ref="F2435:F2498" ca="1" si="77">RAND()*(0.1)</f>
        <v>8.9777717225467235E-2</v>
      </c>
      <c r="G2435" s="3" t="str">
        <f>VLOOKUP(Table3[[#This Row],[PRODUCT ID]],Table1[[PRODUCT]:[SELLING PRICE]],1,FALSE)</f>
        <v>Product336</v>
      </c>
      <c r="H2435" s="3" t="str">
        <f>VLOOKUP(Table3[[#This Row],[PRODUCT ID]],Table1[[PRODUCT]:[SELLING PRICE]],2,FALSE)</f>
        <v>Category4</v>
      </c>
      <c r="I2435" s="3" t="str">
        <f>VLOOKUP(Table3[[#This Row],[PRODUCT ID]],Table1[[PRODUCT]:[SELLING PRICE]],3,FALSE)</f>
        <v>Ft</v>
      </c>
      <c r="J2435" s="16">
        <f ca="1">VLOOKUP(Table3[[#This Row],[PRODUCT ID]],Table1[[PRODUCT]:[SELLING PRICE]],4,FALSE)</f>
        <v>108</v>
      </c>
      <c r="K2435" s="16">
        <f ca="1">VLOOKUP(Table3[[#This Row],[PRODUCT ID]],Table1[[PRODUCT]:[SELLING PRICE]],5,FALSE)</f>
        <v>256.0019018789198</v>
      </c>
      <c r="L2435" s="16">
        <f ca="1">J2435*Table3[[#This Row],[QUANTITY]]</f>
        <v>756</v>
      </c>
      <c r="M2435" s="16">
        <f ca="1">K2435*Table3[[#This Row],[QUANTITY]]*(1-Table3[[#This Row],[DISCOUNT %]])</f>
        <v>1631.1304486599663</v>
      </c>
      <c r="N2435" s="3">
        <f>DAY(Table3[[#This Row],[DATE]])</f>
        <v>31</v>
      </c>
      <c r="O2435" s="3" t="str">
        <f>TEXT(Table3[[#This Row],[DATE]],"mmm")</f>
        <v>Aug</v>
      </c>
      <c r="P2435" s="3">
        <f>YEAR(Table3[[#This Row],[DATE]])</f>
        <v>2027</v>
      </c>
    </row>
    <row r="2436" spans="1:16" x14ac:dyDescent="0.3">
      <c r="A2436" s="6">
        <v>46631</v>
      </c>
      <c r="B2436" s="7" t="s">
        <v>1389</v>
      </c>
      <c r="C2436" s="9">
        <f t="shared" ca="1" si="76"/>
        <v>12</v>
      </c>
      <c r="D2436" s="9" t="s">
        <v>2117</v>
      </c>
      <c r="E2436" s="9" t="s">
        <v>2116</v>
      </c>
      <c r="F2436" s="10">
        <f t="shared" ca="1" si="77"/>
        <v>1.6718598405048236E-2</v>
      </c>
      <c r="G2436" s="3" t="str">
        <f>VLOOKUP(Table3[[#This Row],[PRODUCT ID]],Table1[[PRODUCT]:[SELLING PRICE]],1,FALSE)</f>
        <v>Product337</v>
      </c>
      <c r="H2436" s="3" t="str">
        <f>VLOOKUP(Table3[[#This Row],[PRODUCT ID]],Table1[[PRODUCT]:[SELLING PRICE]],2,FALSE)</f>
        <v>Category1</v>
      </c>
      <c r="I2436" s="3" t="str">
        <f>VLOOKUP(Table3[[#This Row],[PRODUCT ID]],Table1[[PRODUCT]:[SELLING PRICE]],3,FALSE)</f>
        <v>Kg</v>
      </c>
      <c r="J2436" s="16">
        <f ca="1">VLOOKUP(Table3[[#This Row],[PRODUCT ID]],Table1[[PRODUCT]:[SELLING PRICE]],4,FALSE)</f>
        <v>247</v>
      </c>
      <c r="K2436" s="16">
        <f ca="1">VLOOKUP(Table3[[#This Row],[PRODUCT ID]],Table1[[PRODUCT]:[SELLING PRICE]],5,FALSE)</f>
        <v>213.71033526426584</v>
      </c>
      <c r="L2436" s="16">
        <f ca="1">J2436*Table3[[#This Row],[QUANTITY]]</f>
        <v>2964</v>
      </c>
      <c r="M2436" s="16">
        <f ca="1">K2436*Table3[[#This Row],[QUANTITY]]*(1-Table3[[#This Row],[DISCOUNT %]])</f>
        <v>2521.6487759276924</v>
      </c>
      <c r="N2436" s="3">
        <f>DAY(Table3[[#This Row],[DATE]])</f>
        <v>1</v>
      </c>
      <c r="O2436" s="3" t="str">
        <f>TEXT(Table3[[#This Row],[DATE]],"mmm")</f>
        <v>Sep</v>
      </c>
      <c r="P2436" s="3">
        <f>YEAR(Table3[[#This Row],[DATE]])</f>
        <v>2027</v>
      </c>
    </row>
    <row r="2437" spans="1:16" x14ac:dyDescent="0.3">
      <c r="A2437" s="6">
        <v>46632</v>
      </c>
      <c r="B2437" s="7" t="s">
        <v>1390</v>
      </c>
      <c r="C2437" s="9">
        <f t="shared" ca="1" si="76"/>
        <v>1</v>
      </c>
      <c r="D2437" s="9" t="s">
        <v>2115</v>
      </c>
      <c r="E2437" s="9" t="s">
        <v>2116</v>
      </c>
      <c r="F2437" s="10">
        <f t="shared" ca="1" si="77"/>
        <v>1.0285066853708691E-2</v>
      </c>
      <c r="G2437" s="3" t="str">
        <f>VLOOKUP(Table3[[#This Row],[PRODUCT ID]],Table1[[PRODUCT]:[SELLING PRICE]],1,FALSE)</f>
        <v>Product338</v>
      </c>
      <c r="H2437" s="3" t="str">
        <f>VLOOKUP(Table3[[#This Row],[PRODUCT ID]],Table1[[PRODUCT]:[SELLING PRICE]],2,FALSE)</f>
        <v>Category2</v>
      </c>
      <c r="I2437" s="3" t="str">
        <f>VLOOKUP(Table3[[#This Row],[PRODUCT ID]],Table1[[PRODUCT]:[SELLING PRICE]],3,FALSE)</f>
        <v>No</v>
      </c>
      <c r="J2437" s="16">
        <f ca="1">VLOOKUP(Table3[[#This Row],[PRODUCT ID]],Table1[[PRODUCT]:[SELLING PRICE]],4,FALSE)</f>
        <v>77</v>
      </c>
      <c r="K2437" s="16">
        <f ca="1">VLOOKUP(Table3[[#This Row],[PRODUCT ID]],Table1[[PRODUCT]:[SELLING PRICE]],5,FALSE)</f>
        <v>237.3384238010517</v>
      </c>
      <c r="L2437" s="16">
        <f ca="1">J2437*Table3[[#This Row],[QUANTITY]]</f>
        <v>77</v>
      </c>
      <c r="M2437" s="16">
        <f ca="1">K2437*Table3[[#This Row],[QUANTITY]]*(1-Table3[[#This Row],[DISCOUNT %]])</f>
        <v>234.89738224530404</v>
      </c>
      <c r="N2437" s="3">
        <f>DAY(Table3[[#This Row],[DATE]])</f>
        <v>2</v>
      </c>
      <c r="O2437" s="3" t="str">
        <f>TEXT(Table3[[#This Row],[DATE]],"mmm")</f>
        <v>Sep</v>
      </c>
      <c r="P2437" s="3">
        <f>YEAR(Table3[[#This Row],[DATE]])</f>
        <v>2027</v>
      </c>
    </row>
    <row r="2438" spans="1:16" x14ac:dyDescent="0.3">
      <c r="A2438" s="6">
        <v>46633</v>
      </c>
      <c r="B2438" s="7" t="s">
        <v>1391</v>
      </c>
      <c r="C2438" s="9">
        <f t="shared" ca="1" si="76"/>
        <v>9</v>
      </c>
      <c r="D2438" s="9" t="s">
        <v>2115</v>
      </c>
      <c r="E2438" s="9" t="s">
        <v>2116</v>
      </c>
      <c r="F2438" s="10">
        <f t="shared" ca="1" si="77"/>
        <v>5.4085273578075702E-2</v>
      </c>
      <c r="G2438" s="3" t="str">
        <f>VLOOKUP(Table3[[#This Row],[PRODUCT ID]],Table1[[PRODUCT]:[SELLING PRICE]],1,FALSE)</f>
        <v>Product339</v>
      </c>
      <c r="H2438" s="3" t="str">
        <f>VLOOKUP(Table3[[#This Row],[PRODUCT ID]],Table1[[PRODUCT]:[SELLING PRICE]],2,FALSE)</f>
        <v>Category3</v>
      </c>
      <c r="I2438" s="3" t="str">
        <f>VLOOKUP(Table3[[#This Row],[PRODUCT ID]],Table1[[PRODUCT]:[SELLING PRICE]],3,FALSE)</f>
        <v>No</v>
      </c>
      <c r="J2438" s="16">
        <f ca="1">VLOOKUP(Table3[[#This Row],[PRODUCT ID]],Table1[[PRODUCT]:[SELLING PRICE]],4,FALSE)</f>
        <v>92</v>
      </c>
      <c r="K2438" s="16">
        <f ca="1">VLOOKUP(Table3[[#This Row],[PRODUCT ID]],Table1[[PRODUCT]:[SELLING PRICE]],5,FALSE)</f>
        <v>83.034094001668521</v>
      </c>
      <c r="L2438" s="16">
        <f ca="1">J2438*Table3[[#This Row],[QUANTITY]]</f>
        <v>828</v>
      </c>
      <c r="M2438" s="16">
        <f ca="1">K2438*Table3[[#This Row],[QUANTITY]]*(1-Table3[[#This Row],[DISCOUNT %]])</f>
        <v>706.88855080152564</v>
      </c>
      <c r="N2438" s="3">
        <f>DAY(Table3[[#This Row],[DATE]])</f>
        <v>3</v>
      </c>
      <c r="O2438" s="3" t="str">
        <f>TEXT(Table3[[#This Row],[DATE]],"mmm")</f>
        <v>Sep</v>
      </c>
      <c r="P2438" s="3">
        <f>YEAR(Table3[[#This Row],[DATE]])</f>
        <v>2027</v>
      </c>
    </row>
    <row r="2439" spans="1:16" x14ac:dyDescent="0.3">
      <c r="A2439" s="6">
        <v>46634</v>
      </c>
      <c r="B2439" s="7" t="s">
        <v>1392</v>
      </c>
      <c r="C2439" s="9">
        <f t="shared" ca="1" si="76"/>
        <v>6</v>
      </c>
      <c r="D2439" s="9" t="s">
        <v>2115</v>
      </c>
      <c r="E2439" s="9" t="s">
        <v>2116</v>
      </c>
      <c r="F2439" s="10">
        <f t="shared" ca="1" si="77"/>
        <v>4.4537039992813922E-2</v>
      </c>
      <c r="G2439" s="3" t="str">
        <f>VLOOKUP(Table3[[#This Row],[PRODUCT ID]],Table1[[PRODUCT]:[SELLING PRICE]],1,FALSE)</f>
        <v>Product340</v>
      </c>
      <c r="H2439" s="3" t="str">
        <f>VLOOKUP(Table3[[#This Row],[PRODUCT ID]],Table1[[PRODUCT]:[SELLING PRICE]],2,FALSE)</f>
        <v>Category4</v>
      </c>
      <c r="I2439" s="3" t="str">
        <f>VLOOKUP(Table3[[#This Row],[PRODUCT ID]],Table1[[PRODUCT]:[SELLING PRICE]],3,FALSE)</f>
        <v>Ft</v>
      </c>
      <c r="J2439" s="16">
        <f ca="1">VLOOKUP(Table3[[#This Row],[PRODUCT ID]],Table1[[PRODUCT]:[SELLING PRICE]],4,FALSE)</f>
        <v>11</v>
      </c>
      <c r="K2439" s="16">
        <f ca="1">VLOOKUP(Table3[[#This Row],[PRODUCT ID]],Table1[[PRODUCT]:[SELLING PRICE]],5,FALSE)</f>
        <v>232.73824399928162</v>
      </c>
      <c r="L2439" s="16">
        <f ca="1">J2439*Table3[[#This Row],[QUANTITY]]</f>
        <v>66</v>
      </c>
      <c r="M2439" s="16">
        <f ca="1">K2439*Table3[[#This Row],[QUANTITY]]*(1-Table3[[#This Row],[DISCOUNT %]])</f>
        <v>1334.23662911057</v>
      </c>
      <c r="N2439" s="3">
        <f>DAY(Table3[[#This Row],[DATE]])</f>
        <v>4</v>
      </c>
      <c r="O2439" s="3" t="str">
        <f>TEXT(Table3[[#This Row],[DATE]],"mmm")</f>
        <v>Sep</v>
      </c>
      <c r="P2439" s="3">
        <f>YEAR(Table3[[#This Row],[DATE]])</f>
        <v>2027</v>
      </c>
    </row>
    <row r="2440" spans="1:16" x14ac:dyDescent="0.3">
      <c r="A2440" s="6">
        <v>46635</v>
      </c>
      <c r="B2440" s="7" t="s">
        <v>1393</v>
      </c>
      <c r="C2440" s="9">
        <f t="shared" ca="1" si="76"/>
        <v>9</v>
      </c>
      <c r="D2440" s="9" t="s">
        <v>2116</v>
      </c>
      <c r="E2440" s="9" t="s">
        <v>2118</v>
      </c>
      <c r="F2440" s="10">
        <f t="shared" ca="1" si="77"/>
        <v>7.55375230815859E-2</v>
      </c>
      <c r="G2440" s="3" t="str">
        <f>VLOOKUP(Table3[[#This Row],[PRODUCT ID]],Table1[[PRODUCT]:[SELLING PRICE]],1,FALSE)</f>
        <v>Product341</v>
      </c>
      <c r="H2440" s="3" t="str">
        <f>VLOOKUP(Table3[[#This Row],[PRODUCT ID]],Table1[[PRODUCT]:[SELLING PRICE]],2,FALSE)</f>
        <v>Category5</v>
      </c>
      <c r="I2440" s="3" t="str">
        <f>VLOOKUP(Table3[[#This Row],[PRODUCT ID]],Table1[[PRODUCT]:[SELLING PRICE]],3,FALSE)</f>
        <v>No</v>
      </c>
      <c r="J2440" s="16">
        <f ca="1">VLOOKUP(Table3[[#This Row],[PRODUCT ID]],Table1[[PRODUCT]:[SELLING PRICE]],4,FALSE)</f>
        <v>22</v>
      </c>
      <c r="K2440" s="16">
        <f ca="1">VLOOKUP(Table3[[#This Row],[PRODUCT ID]],Table1[[PRODUCT]:[SELLING PRICE]],5,FALSE)</f>
        <v>51.009656057150352</v>
      </c>
      <c r="L2440" s="16">
        <f ca="1">J2440*Table3[[#This Row],[QUANTITY]]</f>
        <v>198</v>
      </c>
      <c r="M2440" s="16">
        <f ca="1">K2440*Table3[[#This Row],[QUANTITY]]*(1-Table3[[#This Row],[DISCOUNT %]])</f>
        <v>424.40861686814634</v>
      </c>
      <c r="N2440" s="3">
        <f>DAY(Table3[[#This Row],[DATE]])</f>
        <v>5</v>
      </c>
      <c r="O2440" s="3" t="str">
        <f>TEXT(Table3[[#This Row],[DATE]],"mmm")</f>
        <v>Sep</v>
      </c>
      <c r="P2440" s="3">
        <f>YEAR(Table3[[#This Row],[DATE]])</f>
        <v>2027</v>
      </c>
    </row>
    <row r="2441" spans="1:16" x14ac:dyDescent="0.3">
      <c r="A2441" s="6">
        <v>46636</v>
      </c>
      <c r="B2441" s="7" t="s">
        <v>1394</v>
      </c>
      <c r="C2441" s="9">
        <f t="shared" ca="1" si="76"/>
        <v>3</v>
      </c>
      <c r="D2441" s="9" t="s">
        <v>2116</v>
      </c>
      <c r="E2441" s="9" t="s">
        <v>2118</v>
      </c>
      <c r="F2441" s="10">
        <f t="shared" ca="1" si="77"/>
        <v>7.2650938894980185E-2</v>
      </c>
      <c r="G2441" s="3" t="str">
        <f>VLOOKUP(Table3[[#This Row],[PRODUCT ID]],Table1[[PRODUCT]:[SELLING PRICE]],1,FALSE)</f>
        <v>Product342</v>
      </c>
      <c r="H2441" s="3" t="str">
        <f>VLOOKUP(Table3[[#This Row],[PRODUCT ID]],Table1[[PRODUCT]:[SELLING PRICE]],2,FALSE)</f>
        <v>Category1</v>
      </c>
      <c r="I2441" s="3" t="str">
        <f>VLOOKUP(Table3[[#This Row],[PRODUCT ID]],Table1[[PRODUCT]:[SELLING PRICE]],3,FALSE)</f>
        <v>Kg</v>
      </c>
      <c r="J2441" s="16">
        <f ca="1">VLOOKUP(Table3[[#This Row],[PRODUCT ID]],Table1[[PRODUCT]:[SELLING PRICE]],4,FALSE)</f>
        <v>187</v>
      </c>
      <c r="K2441" s="16">
        <f ca="1">VLOOKUP(Table3[[#This Row],[PRODUCT ID]],Table1[[PRODUCT]:[SELLING PRICE]],5,FALSE)</f>
        <v>269.4081142143034</v>
      </c>
      <c r="L2441" s="16">
        <f ca="1">J2441*Table3[[#This Row],[QUANTITY]]</f>
        <v>561</v>
      </c>
      <c r="M2441" s="16">
        <f ca="1">K2441*Table3[[#This Row],[QUANTITY]]*(1-Table3[[#This Row],[DISCOUNT %]])</f>
        <v>749.50608531212458</v>
      </c>
      <c r="N2441" s="3">
        <f>DAY(Table3[[#This Row],[DATE]])</f>
        <v>6</v>
      </c>
      <c r="O2441" s="3" t="str">
        <f>TEXT(Table3[[#This Row],[DATE]],"mmm")</f>
        <v>Sep</v>
      </c>
      <c r="P2441" s="3">
        <f>YEAR(Table3[[#This Row],[DATE]])</f>
        <v>2027</v>
      </c>
    </row>
    <row r="2442" spans="1:16" x14ac:dyDescent="0.3">
      <c r="A2442" s="6">
        <v>46637</v>
      </c>
      <c r="B2442" s="7" t="s">
        <v>1395</v>
      </c>
      <c r="C2442" s="9">
        <f t="shared" ca="1" si="76"/>
        <v>13</v>
      </c>
      <c r="D2442" s="9" t="s">
        <v>2116</v>
      </c>
      <c r="E2442" s="9" t="s">
        <v>2116</v>
      </c>
      <c r="F2442" s="10">
        <f t="shared" ca="1" si="77"/>
        <v>9.5013034420970199E-2</v>
      </c>
      <c r="G2442" s="3" t="str">
        <f>VLOOKUP(Table3[[#This Row],[PRODUCT ID]],Table1[[PRODUCT]:[SELLING PRICE]],1,FALSE)</f>
        <v>Product343</v>
      </c>
      <c r="H2442" s="3" t="str">
        <f>VLOOKUP(Table3[[#This Row],[PRODUCT ID]],Table1[[PRODUCT]:[SELLING PRICE]],2,FALSE)</f>
        <v>Category2</v>
      </c>
      <c r="I2442" s="3" t="str">
        <f>VLOOKUP(Table3[[#This Row],[PRODUCT ID]],Table1[[PRODUCT]:[SELLING PRICE]],3,FALSE)</f>
        <v>Kg</v>
      </c>
      <c r="J2442" s="16">
        <f ca="1">VLOOKUP(Table3[[#This Row],[PRODUCT ID]],Table1[[PRODUCT]:[SELLING PRICE]],4,FALSE)</f>
        <v>111</v>
      </c>
      <c r="K2442" s="16">
        <f ca="1">VLOOKUP(Table3[[#This Row],[PRODUCT ID]],Table1[[PRODUCT]:[SELLING PRICE]],5,FALSE)</f>
        <v>279.07130300656956</v>
      </c>
      <c r="L2442" s="16">
        <f ca="1">J2442*Table3[[#This Row],[QUANTITY]]</f>
        <v>1443</v>
      </c>
      <c r="M2442" s="16">
        <f ca="1">K2442*Table3[[#This Row],[QUANTITY]]*(1-Table3[[#This Row],[DISCOUNT %]])</f>
        <v>3283.2265919453175</v>
      </c>
      <c r="N2442" s="3">
        <f>DAY(Table3[[#This Row],[DATE]])</f>
        <v>7</v>
      </c>
      <c r="O2442" s="3" t="str">
        <f>TEXT(Table3[[#This Row],[DATE]],"mmm")</f>
        <v>Sep</v>
      </c>
      <c r="P2442" s="3">
        <f>YEAR(Table3[[#This Row],[DATE]])</f>
        <v>2027</v>
      </c>
    </row>
    <row r="2443" spans="1:16" x14ac:dyDescent="0.3">
      <c r="A2443" s="6">
        <v>46638</v>
      </c>
      <c r="B2443" s="7" t="s">
        <v>1396</v>
      </c>
      <c r="C2443" s="9">
        <f t="shared" ca="1" si="76"/>
        <v>3</v>
      </c>
      <c r="D2443" s="9" t="s">
        <v>2115</v>
      </c>
      <c r="E2443" s="9" t="s">
        <v>2116</v>
      </c>
      <c r="F2443" s="10">
        <f t="shared" ca="1" si="77"/>
        <v>7.2882645740821914E-2</v>
      </c>
      <c r="G2443" s="3" t="str">
        <f>VLOOKUP(Table3[[#This Row],[PRODUCT ID]],Table1[[PRODUCT]:[SELLING PRICE]],1,FALSE)</f>
        <v>Product344</v>
      </c>
      <c r="H2443" s="3" t="str">
        <f>VLOOKUP(Table3[[#This Row],[PRODUCT ID]],Table1[[PRODUCT]:[SELLING PRICE]],2,FALSE)</f>
        <v>Category3</v>
      </c>
      <c r="I2443" s="3" t="str">
        <f>VLOOKUP(Table3[[#This Row],[PRODUCT ID]],Table1[[PRODUCT]:[SELLING PRICE]],3,FALSE)</f>
        <v>Lt</v>
      </c>
      <c r="J2443" s="16">
        <f ca="1">VLOOKUP(Table3[[#This Row],[PRODUCT ID]],Table1[[PRODUCT]:[SELLING PRICE]],4,FALSE)</f>
        <v>62</v>
      </c>
      <c r="K2443" s="16">
        <f ca="1">VLOOKUP(Table3[[#This Row],[PRODUCT ID]],Table1[[PRODUCT]:[SELLING PRICE]],5,FALSE)</f>
        <v>303.34321782687795</v>
      </c>
      <c r="L2443" s="16">
        <f ca="1">J2443*Table3[[#This Row],[QUANTITY]]</f>
        <v>186</v>
      </c>
      <c r="M2443" s="16">
        <f ca="1">K2443*Table3[[#This Row],[QUANTITY]]*(1-Table3[[#This Row],[DISCOUNT %]])</f>
        <v>843.70428463236192</v>
      </c>
      <c r="N2443" s="3">
        <f>DAY(Table3[[#This Row],[DATE]])</f>
        <v>8</v>
      </c>
      <c r="O2443" s="3" t="str">
        <f>TEXT(Table3[[#This Row],[DATE]],"mmm")</f>
        <v>Sep</v>
      </c>
      <c r="P2443" s="3">
        <f>YEAR(Table3[[#This Row],[DATE]])</f>
        <v>2027</v>
      </c>
    </row>
    <row r="2444" spans="1:16" x14ac:dyDescent="0.3">
      <c r="A2444" s="6">
        <v>46639</v>
      </c>
      <c r="B2444" s="7" t="s">
        <v>1397</v>
      </c>
      <c r="C2444" s="9">
        <f t="shared" ca="1" si="76"/>
        <v>1</v>
      </c>
      <c r="D2444" s="9" t="s">
        <v>2117</v>
      </c>
      <c r="E2444" s="9" t="s">
        <v>2116</v>
      </c>
      <c r="F2444" s="10">
        <f t="shared" ca="1" si="77"/>
        <v>5.2549268136150143E-2</v>
      </c>
      <c r="G2444" s="3" t="str">
        <f>VLOOKUP(Table3[[#This Row],[PRODUCT ID]],Table1[[PRODUCT]:[SELLING PRICE]],1,FALSE)</f>
        <v>Product345</v>
      </c>
      <c r="H2444" s="3" t="str">
        <f>VLOOKUP(Table3[[#This Row],[PRODUCT ID]],Table1[[PRODUCT]:[SELLING PRICE]],2,FALSE)</f>
        <v>Category4</v>
      </c>
      <c r="I2444" s="3" t="str">
        <f>VLOOKUP(Table3[[#This Row],[PRODUCT ID]],Table1[[PRODUCT]:[SELLING PRICE]],3,FALSE)</f>
        <v>Kg</v>
      </c>
      <c r="J2444" s="16">
        <f ca="1">VLOOKUP(Table3[[#This Row],[PRODUCT ID]],Table1[[PRODUCT]:[SELLING PRICE]],4,FALSE)</f>
        <v>41</v>
      </c>
      <c r="K2444" s="16">
        <f ca="1">VLOOKUP(Table3[[#This Row],[PRODUCT ID]],Table1[[PRODUCT]:[SELLING PRICE]],5,FALSE)</f>
        <v>228.93999531555747</v>
      </c>
      <c r="L2444" s="16">
        <f ca="1">J2444*Table3[[#This Row],[QUANTITY]]</f>
        <v>41</v>
      </c>
      <c r="M2444" s="16">
        <f ca="1">K2444*Table3[[#This Row],[QUANTITY]]*(1-Table3[[#This Row],[DISCOUNT %]])</f>
        <v>216.9093661146313</v>
      </c>
      <c r="N2444" s="3">
        <f>DAY(Table3[[#This Row],[DATE]])</f>
        <v>9</v>
      </c>
      <c r="O2444" s="3" t="str">
        <f>TEXT(Table3[[#This Row],[DATE]],"mmm")</f>
        <v>Sep</v>
      </c>
      <c r="P2444" s="3">
        <f>YEAR(Table3[[#This Row],[DATE]])</f>
        <v>2027</v>
      </c>
    </row>
    <row r="2445" spans="1:16" x14ac:dyDescent="0.3">
      <c r="A2445" s="6">
        <v>46640</v>
      </c>
      <c r="B2445" s="7" t="s">
        <v>1398</v>
      </c>
      <c r="C2445" s="9">
        <f t="shared" ca="1" si="76"/>
        <v>8</v>
      </c>
      <c r="D2445" s="9" t="s">
        <v>2117</v>
      </c>
      <c r="E2445" s="9" t="s">
        <v>2116</v>
      </c>
      <c r="F2445" s="10">
        <f t="shared" ca="1" si="77"/>
        <v>6.9757406857501203E-2</v>
      </c>
      <c r="G2445" s="3" t="str">
        <f>VLOOKUP(Table3[[#This Row],[PRODUCT ID]],Table1[[PRODUCT]:[SELLING PRICE]],1,FALSE)</f>
        <v>Product346</v>
      </c>
      <c r="H2445" s="3" t="str">
        <f>VLOOKUP(Table3[[#This Row],[PRODUCT ID]],Table1[[PRODUCT]:[SELLING PRICE]],2,FALSE)</f>
        <v>Category5</v>
      </c>
      <c r="I2445" s="3" t="str">
        <f>VLOOKUP(Table3[[#This Row],[PRODUCT ID]],Table1[[PRODUCT]:[SELLING PRICE]],3,FALSE)</f>
        <v>Lt</v>
      </c>
      <c r="J2445" s="16">
        <f ca="1">VLOOKUP(Table3[[#This Row],[PRODUCT ID]],Table1[[PRODUCT]:[SELLING PRICE]],4,FALSE)</f>
        <v>232</v>
      </c>
      <c r="K2445" s="16">
        <f ca="1">VLOOKUP(Table3[[#This Row],[PRODUCT ID]],Table1[[PRODUCT]:[SELLING PRICE]],5,FALSE)</f>
        <v>259.27214073843959</v>
      </c>
      <c r="L2445" s="16">
        <f ca="1">J2445*Table3[[#This Row],[QUANTITY]]</f>
        <v>1856</v>
      </c>
      <c r="M2445" s="16">
        <f ca="1">K2445*Table3[[#This Row],[QUANTITY]]*(1-Table3[[#This Row],[DISCOUNT %]])</f>
        <v>1929.4879082410637</v>
      </c>
      <c r="N2445" s="3">
        <f>DAY(Table3[[#This Row],[DATE]])</f>
        <v>10</v>
      </c>
      <c r="O2445" s="3" t="str">
        <f>TEXT(Table3[[#This Row],[DATE]],"mmm")</f>
        <v>Sep</v>
      </c>
      <c r="P2445" s="3">
        <f>YEAR(Table3[[#This Row],[DATE]])</f>
        <v>2027</v>
      </c>
    </row>
    <row r="2446" spans="1:16" x14ac:dyDescent="0.3">
      <c r="A2446" s="6">
        <v>46641</v>
      </c>
      <c r="B2446" s="7" t="s">
        <v>1399</v>
      </c>
      <c r="C2446" s="9">
        <f t="shared" ca="1" si="76"/>
        <v>11</v>
      </c>
      <c r="D2446" s="9" t="s">
        <v>2116</v>
      </c>
      <c r="E2446" s="9" t="s">
        <v>2118</v>
      </c>
      <c r="F2446" s="10">
        <f t="shared" ca="1" si="77"/>
        <v>1.9534300695675522E-3</v>
      </c>
      <c r="G2446" s="3" t="str">
        <f>VLOOKUP(Table3[[#This Row],[PRODUCT ID]],Table1[[PRODUCT]:[SELLING PRICE]],1,FALSE)</f>
        <v>Product347</v>
      </c>
      <c r="H2446" s="3" t="str">
        <f>VLOOKUP(Table3[[#This Row],[PRODUCT ID]],Table1[[PRODUCT]:[SELLING PRICE]],2,FALSE)</f>
        <v>Category1</v>
      </c>
      <c r="I2446" s="3" t="str">
        <f>VLOOKUP(Table3[[#This Row],[PRODUCT ID]],Table1[[PRODUCT]:[SELLING PRICE]],3,FALSE)</f>
        <v>Ft</v>
      </c>
      <c r="J2446" s="16">
        <f ca="1">VLOOKUP(Table3[[#This Row],[PRODUCT ID]],Table1[[PRODUCT]:[SELLING PRICE]],4,FALSE)</f>
        <v>134</v>
      </c>
      <c r="K2446" s="16">
        <f ca="1">VLOOKUP(Table3[[#This Row],[PRODUCT ID]],Table1[[PRODUCT]:[SELLING PRICE]],5,FALSE)</f>
        <v>58.870477881988172</v>
      </c>
      <c r="L2446" s="16">
        <f ca="1">J2446*Table3[[#This Row],[QUANTITY]]</f>
        <v>1474</v>
      </c>
      <c r="M2446" s="16">
        <f ca="1">K2446*Table3[[#This Row],[QUANTITY]]*(1-Table3[[#This Row],[DISCOUNT %]])</f>
        <v>646.31026372312044</v>
      </c>
      <c r="N2446" s="3">
        <f>DAY(Table3[[#This Row],[DATE]])</f>
        <v>11</v>
      </c>
      <c r="O2446" s="3" t="str">
        <f>TEXT(Table3[[#This Row],[DATE]],"mmm")</f>
        <v>Sep</v>
      </c>
      <c r="P2446" s="3">
        <f>YEAR(Table3[[#This Row],[DATE]])</f>
        <v>2027</v>
      </c>
    </row>
    <row r="2447" spans="1:16" x14ac:dyDescent="0.3">
      <c r="A2447" s="6">
        <v>46642</v>
      </c>
      <c r="B2447" s="7" t="s">
        <v>1400</v>
      </c>
      <c r="C2447" s="9">
        <f t="shared" ca="1" si="76"/>
        <v>12</v>
      </c>
      <c r="D2447" s="9" t="s">
        <v>2116</v>
      </c>
      <c r="E2447" s="9" t="s">
        <v>2116</v>
      </c>
      <c r="F2447" s="10">
        <f t="shared" ca="1" si="77"/>
        <v>8.3621002676899606E-2</v>
      </c>
      <c r="G2447" s="3" t="str">
        <f>VLOOKUP(Table3[[#This Row],[PRODUCT ID]],Table1[[PRODUCT]:[SELLING PRICE]],1,FALSE)</f>
        <v>Product348</v>
      </c>
      <c r="H2447" s="3" t="str">
        <f>VLOOKUP(Table3[[#This Row],[PRODUCT ID]],Table1[[PRODUCT]:[SELLING PRICE]],2,FALSE)</f>
        <v>Category2</v>
      </c>
      <c r="I2447" s="3" t="str">
        <f>VLOOKUP(Table3[[#This Row],[PRODUCT ID]],Table1[[PRODUCT]:[SELLING PRICE]],3,FALSE)</f>
        <v>Kg</v>
      </c>
      <c r="J2447" s="16">
        <f ca="1">VLOOKUP(Table3[[#This Row],[PRODUCT ID]],Table1[[PRODUCT]:[SELLING PRICE]],4,FALSE)</f>
        <v>122</v>
      </c>
      <c r="K2447" s="16">
        <f ca="1">VLOOKUP(Table3[[#This Row],[PRODUCT ID]],Table1[[PRODUCT]:[SELLING PRICE]],5,FALSE)</f>
        <v>311.60168144437705</v>
      </c>
      <c r="L2447" s="16">
        <f ca="1">J2447*Table3[[#This Row],[QUANTITY]]</f>
        <v>1464</v>
      </c>
      <c r="M2447" s="16">
        <f ca="1">K2447*Table3[[#This Row],[QUANTITY]]*(1-Table3[[#This Row],[DISCOUNT %]])</f>
        <v>3426.5428368742846</v>
      </c>
      <c r="N2447" s="3">
        <f>DAY(Table3[[#This Row],[DATE]])</f>
        <v>12</v>
      </c>
      <c r="O2447" s="3" t="str">
        <f>TEXT(Table3[[#This Row],[DATE]],"mmm")</f>
        <v>Sep</v>
      </c>
      <c r="P2447" s="3">
        <f>YEAR(Table3[[#This Row],[DATE]])</f>
        <v>2027</v>
      </c>
    </row>
    <row r="2448" spans="1:16" x14ac:dyDescent="0.3">
      <c r="A2448" s="6">
        <v>46643</v>
      </c>
      <c r="B2448" s="7" t="s">
        <v>1401</v>
      </c>
      <c r="C2448" s="9">
        <f t="shared" ca="1" si="76"/>
        <v>7</v>
      </c>
      <c r="D2448" s="9" t="s">
        <v>2116</v>
      </c>
      <c r="E2448" s="9" t="s">
        <v>2116</v>
      </c>
      <c r="F2448" s="10">
        <f t="shared" ca="1" si="77"/>
        <v>2.5759921328755209E-2</v>
      </c>
      <c r="G2448" s="3" t="str">
        <f>VLOOKUP(Table3[[#This Row],[PRODUCT ID]],Table1[[PRODUCT]:[SELLING PRICE]],1,FALSE)</f>
        <v>Product349</v>
      </c>
      <c r="H2448" s="3" t="str">
        <f>VLOOKUP(Table3[[#This Row],[PRODUCT ID]],Table1[[PRODUCT]:[SELLING PRICE]],2,FALSE)</f>
        <v>Category3</v>
      </c>
      <c r="I2448" s="3" t="str">
        <f>VLOOKUP(Table3[[#This Row],[PRODUCT ID]],Table1[[PRODUCT]:[SELLING PRICE]],3,FALSE)</f>
        <v>No</v>
      </c>
      <c r="J2448" s="16">
        <f ca="1">VLOOKUP(Table3[[#This Row],[PRODUCT ID]],Table1[[PRODUCT]:[SELLING PRICE]],4,FALSE)</f>
        <v>65</v>
      </c>
      <c r="K2448" s="16">
        <f ca="1">VLOOKUP(Table3[[#This Row],[PRODUCT ID]],Table1[[PRODUCT]:[SELLING PRICE]],5,FALSE)</f>
        <v>208.13674045214336</v>
      </c>
      <c r="L2448" s="16">
        <f ca="1">J2448*Table3[[#This Row],[QUANTITY]]</f>
        <v>455</v>
      </c>
      <c r="M2448" s="16">
        <f ca="1">K2448*Table3[[#This Row],[QUANTITY]]*(1-Table3[[#This Row],[DISCOUNT %]])</f>
        <v>1419.4260807473083</v>
      </c>
      <c r="N2448" s="3">
        <f>DAY(Table3[[#This Row],[DATE]])</f>
        <v>13</v>
      </c>
      <c r="O2448" s="3" t="str">
        <f>TEXT(Table3[[#This Row],[DATE]],"mmm")</f>
        <v>Sep</v>
      </c>
      <c r="P2448" s="3">
        <f>YEAR(Table3[[#This Row],[DATE]])</f>
        <v>2027</v>
      </c>
    </row>
    <row r="2449" spans="1:16" x14ac:dyDescent="0.3">
      <c r="A2449" s="6">
        <v>46644</v>
      </c>
      <c r="B2449" s="7" t="s">
        <v>1402</v>
      </c>
      <c r="C2449" s="9">
        <f t="shared" ca="1" si="76"/>
        <v>1</v>
      </c>
      <c r="D2449" s="9" t="s">
        <v>2116</v>
      </c>
      <c r="E2449" s="9" t="s">
        <v>2116</v>
      </c>
      <c r="F2449" s="10">
        <f t="shared" ca="1" si="77"/>
        <v>7.7732752211831652E-2</v>
      </c>
      <c r="G2449" s="3" t="str">
        <f>VLOOKUP(Table3[[#This Row],[PRODUCT ID]],Table1[[PRODUCT]:[SELLING PRICE]],1,FALSE)</f>
        <v>Product350</v>
      </c>
      <c r="H2449" s="3" t="str">
        <f>VLOOKUP(Table3[[#This Row],[PRODUCT ID]],Table1[[PRODUCT]:[SELLING PRICE]],2,FALSE)</f>
        <v>Category4</v>
      </c>
      <c r="I2449" s="3" t="str">
        <f>VLOOKUP(Table3[[#This Row],[PRODUCT ID]],Table1[[PRODUCT]:[SELLING PRICE]],3,FALSE)</f>
        <v>No</v>
      </c>
      <c r="J2449" s="16">
        <f ca="1">VLOOKUP(Table3[[#This Row],[PRODUCT ID]],Table1[[PRODUCT]:[SELLING PRICE]],4,FALSE)</f>
        <v>181</v>
      </c>
      <c r="K2449" s="16">
        <f ca="1">VLOOKUP(Table3[[#This Row],[PRODUCT ID]],Table1[[PRODUCT]:[SELLING PRICE]],5,FALSE)</f>
        <v>140.8047599719655</v>
      </c>
      <c r="L2449" s="16">
        <f ca="1">J2449*Table3[[#This Row],[QUANTITY]]</f>
        <v>181</v>
      </c>
      <c r="M2449" s="16">
        <f ca="1">K2449*Table3[[#This Row],[QUANTITY]]*(1-Table3[[#This Row],[DISCOUNT %]])</f>
        <v>129.85961845481827</v>
      </c>
      <c r="N2449" s="3">
        <f>DAY(Table3[[#This Row],[DATE]])</f>
        <v>14</v>
      </c>
      <c r="O2449" s="3" t="str">
        <f>TEXT(Table3[[#This Row],[DATE]],"mmm")</f>
        <v>Sep</v>
      </c>
      <c r="P2449" s="3">
        <f>YEAR(Table3[[#This Row],[DATE]])</f>
        <v>2027</v>
      </c>
    </row>
    <row r="2450" spans="1:16" x14ac:dyDescent="0.3">
      <c r="A2450" s="6">
        <v>46645</v>
      </c>
      <c r="B2450" s="7" t="s">
        <v>1403</v>
      </c>
      <c r="C2450" s="9">
        <f t="shared" ca="1" si="76"/>
        <v>11</v>
      </c>
      <c r="D2450" s="9" t="s">
        <v>2115</v>
      </c>
      <c r="E2450" s="9" t="s">
        <v>2116</v>
      </c>
      <c r="F2450" s="10">
        <f t="shared" ca="1" si="77"/>
        <v>4.4003638695099295E-2</v>
      </c>
      <c r="G2450" s="3" t="str">
        <f>VLOOKUP(Table3[[#This Row],[PRODUCT ID]],Table1[[PRODUCT]:[SELLING PRICE]],1,FALSE)</f>
        <v>Product351</v>
      </c>
      <c r="H2450" s="3" t="str">
        <f>VLOOKUP(Table3[[#This Row],[PRODUCT ID]],Table1[[PRODUCT]:[SELLING PRICE]],2,FALSE)</f>
        <v>Category5</v>
      </c>
      <c r="I2450" s="3" t="str">
        <f>VLOOKUP(Table3[[#This Row],[PRODUCT ID]],Table1[[PRODUCT]:[SELLING PRICE]],3,FALSE)</f>
        <v>Ft</v>
      </c>
      <c r="J2450" s="16">
        <f ca="1">VLOOKUP(Table3[[#This Row],[PRODUCT ID]],Table1[[PRODUCT]:[SELLING PRICE]],4,FALSE)</f>
        <v>140</v>
      </c>
      <c r="K2450" s="16">
        <f ca="1">VLOOKUP(Table3[[#This Row],[PRODUCT ID]],Table1[[PRODUCT]:[SELLING PRICE]],5,FALSE)</f>
        <v>272.12961936045332</v>
      </c>
      <c r="L2450" s="16">
        <f ca="1">J2450*Table3[[#This Row],[QUANTITY]]</f>
        <v>1540</v>
      </c>
      <c r="M2450" s="16">
        <f ca="1">K2450*Table3[[#This Row],[QUANTITY]]*(1-Table3[[#This Row],[DISCOUNT %]])</f>
        <v>2861.7041850306914</v>
      </c>
      <c r="N2450" s="3">
        <f>DAY(Table3[[#This Row],[DATE]])</f>
        <v>15</v>
      </c>
      <c r="O2450" s="3" t="str">
        <f>TEXT(Table3[[#This Row],[DATE]],"mmm")</f>
        <v>Sep</v>
      </c>
      <c r="P2450" s="3">
        <f>YEAR(Table3[[#This Row],[DATE]])</f>
        <v>2027</v>
      </c>
    </row>
    <row r="2451" spans="1:16" x14ac:dyDescent="0.3">
      <c r="A2451" s="6">
        <v>46646</v>
      </c>
      <c r="B2451" s="7" t="s">
        <v>1404</v>
      </c>
      <c r="C2451" s="9">
        <f t="shared" ca="1" si="76"/>
        <v>3</v>
      </c>
      <c r="D2451" s="9" t="s">
        <v>2116</v>
      </c>
      <c r="E2451" s="9" t="s">
        <v>2116</v>
      </c>
      <c r="F2451" s="10">
        <f t="shared" ca="1" si="77"/>
        <v>3.5790064814744997E-2</v>
      </c>
      <c r="G2451" s="3" t="str">
        <f>VLOOKUP(Table3[[#This Row],[PRODUCT ID]],Table1[[PRODUCT]:[SELLING PRICE]],1,FALSE)</f>
        <v>Product352</v>
      </c>
      <c r="H2451" s="3" t="str">
        <f>VLOOKUP(Table3[[#This Row],[PRODUCT ID]],Table1[[PRODUCT]:[SELLING PRICE]],2,FALSE)</f>
        <v>Category1</v>
      </c>
      <c r="I2451" s="3" t="str">
        <f>VLOOKUP(Table3[[#This Row],[PRODUCT ID]],Table1[[PRODUCT]:[SELLING PRICE]],3,FALSE)</f>
        <v>No</v>
      </c>
      <c r="J2451" s="16">
        <f ca="1">VLOOKUP(Table3[[#This Row],[PRODUCT ID]],Table1[[PRODUCT]:[SELLING PRICE]],4,FALSE)</f>
        <v>157</v>
      </c>
      <c r="K2451" s="16">
        <f ca="1">VLOOKUP(Table3[[#This Row],[PRODUCT ID]],Table1[[PRODUCT]:[SELLING PRICE]],5,FALSE)</f>
        <v>101.76162913027966</v>
      </c>
      <c r="L2451" s="16">
        <f ca="1">J2451*Table3[[#This Row],[QUANTITY]]</f>
        <v>471</v>
      </c>
      <c r="M2451" s="16">
        <f ca="1">K2451*Table3[[#This Row],[QUANTITY]]*(1-Table3[[#This Row],[DISCOUNT %]])</f>
        <v>294.35872148415876</v>
      </c>
      <c r="N2451" s="3">
        <f>DAY(Table3[[#This Row],[DATE]])</f>
        <v>16</v>
      </c>
      <c r="O2451" s="3" t="str">
        <f>TEXT(Table3[[#This Row],[DATE]],"mmm")</f>
        <v>Sep</v>
      </c>
      <c r="P2451" s="3">
        <f>YEAR(Table3[[#This Row],[DATE]])</f>
        <v>2027</v>
      </c>
    </row>
    <row r="2452" spans="1:16" x14ac:dyDescent="0.3">
      <c r="A2452" s="6">
        <v>46647</v>
      </c>
      <c r="B2452" s="7" t="s">
        <v>1405</v>
      </c>
      <c r="C2452" s="9">
        <f t="shared" ca="1" si="76"/>
        <v>10</v>
      </c>
      <c r="D2452" s="9" t="s">
        <v>2117</v>
      </c>
      <c r="E2452" s="9" t="s">
        <v>2118</v>
      </c>
      <c r="F2452" s="10">
        <f t="shared" ca="1" si="77"/>
        <v>1.9989890904990915E-2</v>
      </c>
      <c r="G2452" s="3" t="str">
        <f>VLOOKUP(Table3[[#This Row],[PRODUCT ID]],Table1[[PRODUCT]:[SELLING PRICE]],1,FALSE)</f>
        <v>Product353</v>
      </c>
      <c r="H2452" s="3" t="str">
        <f>VLOOKUP(Table3[[#This Row],[PRODUCT ID]],Table1[[PRODUCT]:[SELLING PRICE]],2,FALSE)</f>
        <v>Category2</v>
      </c>
      <c r="I2452" s="3" t="str">
        <f>VLOOKUP(Table3[[#This Row],[PRODUCT ID]],Table1[[PRODUCT]:[SELLING PRICE]],3,FALSE)</f>
        <v>Kg</v>
      </c>
      <c r="J2452" s="16">
        <f ca="1">VLOOKUP(Table3[[#This Row],[PRODUCT ID]],Table1[[PRODUCT]:[SELLING PRICE]],4,FALSE)</f>
        <v>97</v>
      </c>
      <c r="K2452" s="16">
        <f ca="1">VLOOKUP(Table3[[#This Row],[PRODUCT ID]],Table1[[PRODUCT]:[SELLING PRICE]],5,FALSE)</f>
        <v>122.76172633824724</v>
      </c>
      <c r="L2452" s="16">
        <f ca="1">J2452*Table3[[#This Row],[QUANTITY]]</f>
        <v>970</v>
      </c>
      <c r="M2452" s="16">
        <f ca="1">K2452*Table3[[#This Row],[QUANTITY]]*(1-Table3[[#This Row],[DISCOUNT %]])</f>
        <v>1203.0773282143732</v>
      </c>
      <c r="N2452" s="3">
        <f>DAY(Table3[[#This Row],[DATE]])</f>
        <v>17</v>
      </c>
      <c r="O2452" s="3" t="str">
        <f>TEXT(Table3[[#This Row],[DATE]],"mmm")</f>
        <v>Sep</v>
      </c>
      <c r="P2452" s="3">
        <f>YEAR(Table3[[#This Row],[DATE]])</f>
        <v>2027</v>
      </c>
    </row>
    <row r="2453" spans="1:16" x14ac:dyDescent="0.3">
      <c r="A2453" s="6">
        <v>46648</v>
      </c>
      <c r="B2453" s="7" t="s">
        <v>1406</v>
      </c>
      <c r="C2453" s="9">
        <f t="shared" ca="1" si="76"/>
        <v>9</v>
      </c>
      <c r="D2453" s="9" t="s">
        <v>2115</v>
      </c>
      <c r="E2453" s="9" t="s">
        <v>2118</v>
      </c>
      <c r="F2453" s="10">
        <f t="shared" ca="1" si="77"/>
        <v>8.0257830909838124E-2</v>
      </c>
      <c r="G2453" s="3" t="str">
        <f>VLOOKUP(Table3[[#This Row],[PRODUCT ID]],Table1[[PRODUCT]:[SELLING PRICE]],1,FALSE)</f>
        <v>Product354</v>
      </c>
      <c r="H2453" s="3" t="str">
        <f>VLOOKUP(Table3[[#This Row],[PRODUCT ID]],Table1[[PRODUCT]:[SELLING PRICE]],2,FALSE)</f>
        <v>Category3</v>
      </c>
      <c r="I2453" s="3" t="str">
        <f>VLOOKUP(Table3[[#This Row],[PRODUCT ID]],Table1[[PRODUCT]:[SELLING PRICE]],3,FALSE)</f>
        <v>Kg</v>
      </c>
      <c r="J2453" s="16">
        <f ca="1">VLOOKUP(Table3[[#This Row],[PRODUCT ID]],Table1[[PRODUCT]:[SELLING PRICE]],4,FALSE)</f>
        <v>245</v>
      </c>
      <c r="K2453" s="16">
        <f ca="1">VLOOKUP(Table3[[#This Row],[PRODUCT ID]],Table1[[PRODUCT]:[SELLING PRICE]],5,FALSE)</f>
        <v>291.66051374340799</v>
      </c>
      <c r="L2453" s="16">
        <f ca="1">J2453*Table3[[#This Row],[QUANTITY]]</f>
        <v>2205</v>
      </c>
      <c r="M2453" s="16">
        <f ca="1">K2453*Table3[[#This Row],[QUANTITY]]*(1-Table3[[#This Row],[DISCOUNT %]])</f>
        <v>2414.2722619348174</v>
      </c>
      <c r="N2453" s="3">
        <f>DAY(Table3[[#This Row],[DATE]])</f>
        <v>18</v>
      </c>
      <c r="O2453" s="3" t="str">
        <f>TEXT(Table3[[#This Row],[DATE]],"mmm")</f>
        <v>Sep</v>
      </c>
      <c r="P2453" s="3">
        <f>YEAR(Table3[[#This Row],[DATE]])</f>
        <v>2027</v>
      </c>
    </row>
    <row r="2454" spans="1:16" x14ac:dyDescent="0.3">
      <c r="A2454" s="6">
        <v>46649</v>
      </c>
      <c r="B2454" s="7" t="s">
        <v>1407</v>
      </c>
      <c r="C2454" s="9">
        <f t="shared" ca="1" si="76"/>
        <v>2</v>
      </c>
      <c r="D2454" s="9" t="s">
        <v>2115</v>
      </c>
      <c r="E2454" s="9" t="s">
        <v>2116</v>
      </c>
      <c r="F2454" s="10">
        <f t="shared" ca="1" si="77"/>
        <v>8.8194947022422018E-2</v>
      </c>
      <c r="G2454" s="3" t="str">
        <f>VLOOKUP(Table3[[#This Row],[PRODUCT ID]],Table1[[PRODUCT]:[SELLING PRICE]],1,FALSE)</f>
        <v>Product355</v>
      </c>
      <c r="H2454" s="3" t="str">
        <f>VLOOKUP(Table3[[#This Row],[PRODUCT ID]],Table1[[PRODUCT]:[SELLING PRICE]],2,FALSE)</f>
        <v>Category4</v>
      </c>
      <c r="I2454" s="3" t="str">
        <f>VLOOKUP(Table3[[#This Row],[PRODUCT ID]],Table1[[PRODUCT]:[SELLING PRICE]],3,FALSE)</f>
        <v>Lt</v>
      </c>
      <c r="J2454" s="16">
        <f ca="1">VLOOKUP(Table3[[#This Row],[PRODUCT ID]],Table1[[PRODUCT]:[SELLING PRICE]],4,FALSE)</f>
        <v>160</v>
      </c>
      <c r="K2454" s="16">
        <f ca="1">VLOOKUP(Table3[[#This Row],[PRODUCT ID]],Table1[[PRODUCT]:[SELLING PRICE]],5,FALSE)</f>
        <v>228.58423347966439</v>
      </c>
      <c r="L2454" s="16">
        <f ca="1">J2454*Table3[[#This Row],[QUANTITY]]</f>
        <v>320</v>
      </c>
      <c r="M2454" s="16">
        <f ca="1">K2454*Table3[[#This Row],[QUANTITY]]*(1-Table3[[#This Row],[DISCOUNT %]])</f>
        <v>416.8485182355289</v>
      </c>
      <c r="N2454" s="3">
        <f>DAY(Table3[[#This Row],[DATE]])</f>
        <v>19</v>
      </c>
      <c r="O2454" s="3" t="str">
        <f>TEXT(Table3[[#This Row],[DATE]],"mmm")</f>
        <v>Sep</v>
      </c>
      <c r="P2454" s="3">
        <f>YEAR(Table3[[#This Row],[DATE]])</f>
        <v>2027</v>
      </c>
    </row>
    <row r="2455" spans="1:16" x14ac:dyDescent="0.3">
      <c r="A2455" s="6">
        <v>46650</v>
      </c>
      <c r="B2455" s="7" t="s">
        <v>1408</v>
      </c>
      <c r="C2455" s="9">
        <f t="shared" ca="1" si="76"/>
        <v>6</v>
      </c>
      <c r="D2455" s="9" t="s">
        <v>2115</v>
      </c>
      <c r="E2455" s="9" t="s">
        <v>2116</v>
      </c>
      <c r="F2455" s="10">
        <f t="shared" ca="1" si="77"/>
        <v>1.641112295485192E-2</v>
      </c>
      <c r="G2455" s="3" t="str">
        <f>VLOOKUP(Table3[[#This Row],[PRODUCT ID]],Table1[[PRODUCT]:[SELLING PRICE]],1,FALSE)</f>
        <v>Product356</v>
      </c>
      <c r="H2455" s="3" t="str">
        <f>VLOOKUP(Table3[[#This Row],[PRODUCT ID]],Table1[[PRODUCT]:[SELLING PRICE]],2,FALSE)</f>
        <v>Category5</v>
      </c>
      <c r="I2455" s="3" t="str">
        <f>VLOOKUP(Table3[[#This Row],[PRODUCT ID]],Table1[[PRODUCT]:[SELLING PRICE]],3,FALSE)</f>
        <v>Kg</v>
      </c>
      <c r="J2455" s="16">
        <f ca="1">VLOOKUP(Table3[[#This Row],[PRODUCT ID]],Table1[[PRODUCT]:[SELLING PRICE]],4,FALSE)</f>
        <v>10</v>
      </c>
      <c r="K2455" s="16">
        <f ca="1">VLOOKUP(Table3[[#This Row],[PRODUCT ID]],Table1[[PRODUCT]:[SELLING PRICE]],5,FALSE)</f>
        <v>40.260288131442273</v>
      </c>
      <c r="L2455" s="16">
        <f ca="1">J2455*Table3[[#This Row],[QUANTITY]]</f>
        <v>60</v>
      </c>
      <c r="M2455" s="16">
        <f ca="1">K2455*Table3[[#This Row],[QUANTITY]]*(1-Table3[[#This Row],[DISCOUNT %]])</f>
        <v>237.59742955631643</v>
      </c>
      <c r="N2455" s="3">
        <f>DAY(Table3[[#This Row],[DATE]])</f>
        <v>20</v>
      </c>
      <c r="O2455" s="3" t="str">
        <f>TEXT(Table3[[#This Row],[DATE]],"mmm")</f>
        <v>Sep</v>
      </c>
      <c r="P2455" s="3">
        <f>YEAR(Table3[[#This Row],[DATE]])</f>
        <v>2027</v>
      </c>
    </row>
    <row r="2456" spans="1:16" x14ac:dyDescent="0.3">
      <c r="A2456" s="6">
        <v>46651</v>
      </c>
      <c r="B2456" s="7" t="s">
        <v>1409</v>
      </c>
      <c r="C2456" s="9">
        <f t="shared" ca="1" si="76"/>
        <v>5</v>
      </c>
      <c r="D2456" s="9" t="s">
        <v>2116</v>
      </c>
      <c r="E2456" s="9" t="s">
        <v>2116</v>
      </c>
      <c r="F2456" s="10">
        <f t="shared" ca="1" si="77"/>
        <v>2.1706802721847974E-2</v>
      </c>
      <c r="G2456" s="3" t="str">
        <f>VLOOKUP(Table3[[#This Row],[PRODUCT ID]],Table1[[PRODUCT]:[SELLING PRICE]],1,FALSE)</f>
        <v>Product357</v>
      </c>
      <c r="H2456" s="3" t="str">
        <f>VLOOKUP(Table3[[#This Row],[PRODUCT ID]],Table1[[PRODUCT]:[SELLING PRICE]],2,FALSE)</f>
        <v>Category1</v>
      </c>
      <c r="I2456" s="3" t="str">
        <f>VLOOKUP(Table3[[#This Row],[PRODUCT ID]],Table1[[PRODUCT]:[SELLING PRICE]],3,FALSE)</f>
        <v>Lt</v>
      </c>
      <c r="J2456" s="16">
        <f ca="1">VLOOKUP(Table3[[#This Row],[PRODUCT ID]],Table1[[PRODUCT]:[SELLING PRICE]],4,FALSE)</f>
        <v>215</v>
      </c>
      <c r="K2456" s="16">
        <f ca="1">VLOOKUP(Table3[[#This Row],[PRODUCT ID]],Table1[[PRODUCT]:[SELLING PRICE]],5,FALSE)</f>
        <v>139.2303778858213</v>
      </c>
      <c r="L2456" s="16">
        <f ca="1">J2456*Table3[[#This Row],[QUANTITY]]</f>
        <v>1075</v>
      </c>
      <c r="M2456" s="16">
        <f ca="1">K2456*Table3[[#This Row],[QUANTITY]]*(1-Table3[[#This Row],[DISCOUNT %]])</f>
        <v>681.04065770082718</v>
      </c>
      <c r="N2456" s="3">
        <f>DAY(Table3[[#This Row],[DATE]])</f>
        <v>21</v>
      </c>
      <c r="O2456" s="3" t="str">
        <f>TEXT(Table3[[#This Row],[DATE]],"mmm")</f>
        <v>Sep</v>
      </c>
      <c r="P2456" s="3">
        <f>YEAR(Table3[[#This Row],[DATE]])</f>
        <v>2027</v>
      </c>
    </row>
    <row r="2457" spans="1:16" x14ac:dyDescent="0.3">
      <c r="A2457" s="6">
        <v>46652</v>
      </c>
      <c r="B2457" s="7" t="s">
        <v>1410</v>
      </c>
      <c r="C2457" s="9">
        <f t="shared" ca="1" si="76"/>
        <v>11</v>
      </c>
      <c r="D2457" s="9" t="s">
        <v>2116</v>
      </c>
      <c r="E2457" s="9" t="s">
        <v>2116</v>
      </c>
      <c r="F2457" s="10">
        <f t="shared" ca="1" si="77"/>
        <v>4.6416772613198758E-2</v>
      </c>
      <c r="G2457" s="3" t="str">
        <f>VLOOKUP(Table3[[#This Row],[PRODUCT ID]],Table1[[PRODUCT]:[SELLING PRICE]],1,FALSE)</f>
        <v>Product358</v>
      </c>
      <c r="H2457" s="3" t="str">
        <f>VLOOKUP(Table3[[#This Row],[PRODUCT ID]],Table1[[PRODUCT]:[SELLING PRICE]],2,FALSE)</f>
        <v>Category2</v>
      </c>
      <c r="I2457" s="3" t="str">
        <f>VLOOKUP(Table3[[#This Row],[PRODUCT ID]],Table1[[PRODUCT]:[SELLING PRICE]],3,FALSE)</f>
        <v>Ft</v>
      </c>
      <c r="J2457" s="16">
        <f ca="1">VLOOKUP(Table3[[#This Row],[PRODUCT ID]],Table1[[PRODUCT]:[SELLING PRICE]],4,FALSE)</f>
        <v>177</v>
      </c>
      <c r="K2457" s="16">
        <f ca="1">VLOOKUP(Table3[[#This Row],[PRODUCT ID]],Table1[[PRODUCT]:[SELLING PRICE]],5,FALSE)</f>
        <v>104.0308706259853</v>
      </c>
      <c r="L2457" s="16">
        <f ca="1">J2457*Table3[[#This Row],[QUANTITY]]</f>
        <v>1947</v>
      </c>
      <c r="M2457" s="16">
        <f ca="1">K2457*Table3[[#This Row],[QUANTITY]]*(1-Table3[[#This Row],[DISCOUNT %]])</f>
        <v>1091.2230269532442</v>
      </c>
      <c r="N2457" s="3">
        <f>DAY(Table3[[#This Row],[DATE]])</f>
        <v>22</v>
      </c>
      <c r="O2457" s="3" t="str">
        <f>TEXT(Table3[[#This Row],[DATE]],"mmm")</f>
        <v>Sep</v>
      </c>
      <c r="P2457" s="3">
        <f>YEAR(Table3[[#This Row],[DATE]])</f>
        <v>2027</v>
      </c>
    </row>
    <row r="2458" spans="1:16" x14ac:dyDescent="0.3">
      <c r="A2458" s="6">
        <v>46653</v>
      </c>
      <c r="B2458" s="7" t="s">
        <v>1411</v>
      </c>
      <c r="C2458" s="9">
        <f t="shared" ca="1" si="76"/>
        <v>1</v>
      </c>
      <c r="D2458" s="9" t="s">
        <v>2116</v>
      </c>
      <c r="E2458" s="9" t="s">
        <v>2118</v>
      </c>
      <c r="F2458" s="10">
        <f t="shared" ca="1" si="77"/>
        <v>8.8232785028752356E-2</v>
      </c>
      <c r="G2458" s="3" t="str">
        <f>VLOOKUP(Table3[[#This Row],[PRODUCT ID]],Table1[[PRODUCT]:[SELLING PRICE]],1,FALSE)</f>
        <v>Product359</v>
      </c>
      <c r="H2458" s="3" t="str">
        <f>VLOOKUP(Table3[[#This Row],[PRODUCT ID]],Table1[[PRODUCT]:[SELLING PRICE]],2,FALSE)</f>
        <v>Category3</v>
      </c>
      <c r="I2458" s="3" t="str">
        <f>VLOOKUP(Table3[[#This Row],[PRODUCT ID]],Table1[[PRODUCT]:[SELLING PRICE]],3,FALSE)</f>
        <v>Kg</v>
      </c>
      <c r="J2458" s="16">
        <f ca="1">VLOOKUP(Table3[[#This Row],[PRODUCT ID]],Table1[[PRODUCT]:[SELLING PRICE]],4,FALSE)</f>
        <v>22</v>
      </c>
      <c r="K2458" s="16">
        <f ca="1">VLOOKUP(Table3[[#This Row],[PRODUCT ID]],Table1[[PRODUCT]:[SELLING PRICE]],5,FALSE)</f>
        <v>182.07241916443829</v>
      </c>
      <c r="L2458" s="16">
        <f ca="1">J2458*Table3[[#This Row],[QUANTITY]]</f>
        <v>22</v>
      </c>
      <c r="M2458" s="16">
        <f ca="1">K2458*Table3[[#This Row],[QUANTITY]]*(1-Table3[[#This Row],[DISCOUNT %]])</f>
        <v>166.00766254463753</v>
      </c>
      <c r="N2458" s="3">
        <f>DAY(Table3[[#This Row],[DATE]])</f>
        <v>23</v>
      </c>
      <c r="O2458" s="3" t="str">
        <f>TEXT(Table3[[#This Row],[DATE]],"mmm")</f>
        <v>Sep</v>
      </c>
      <c r="P2458" s="3">
        <f>YEAR(Table3[[#This Row],[DATE]])</f>
        <v>2027</v>
      </c>
    </row>
    <row r="2459" spans="1:16" x14ac:dyDescent="0.3">
      <c r="A2459" s="6">
        <v>46654</v>
      </c>
      <c r="B2459" s="7" t="s">
        <v>1412</v>
      </c>
      <c r="C2459" s="9">
        <f t="shared" ca="1" si="76"/>
        <v>6</v>
      </c>
      <c r="D2459" s="9" t="s">
        <v>2115</v>
      </c>
      <c r="E2459" s="9" t="s">
        <v>2116</v>
      </c>
      <c r="F2459" s="10">
        <f t="shared" ca="1" si="77"/>
        <v>3.565783184450614E-2</v>
      </c>
      <c r="G2459" s="3" t="str">
        <f>VLOOKUP(Table3[[#This Row],[PRODUCT ID]],Table1[[PRODUCT]:[SELLING PRICE]],1,FALSE)</f>
        <v>Product360</v>
      </c>
      <c r="H2459" s="3" t="str">
        <f>VLOOKUP(Table3[[#This Row],[PRODUCT ID]],Table1[[PRODUCT]:[SELLING PRICE]],2,FALSE)</f>
        <v>Category4</v>
      </c>
      <c r="I2459" s="3" t="str">
        <f>VLOOKUP(Table3[[#This Row],[PRODUCT ID]],Table1[[PRODUCT]:[SELLING PRICE]],3,FALSE)</f>
        <v>No</v>
      </c>
      <c r="J2459" s="16">
        <f ca="1">VLOOKUP(Table3[[#This Row],[PRODUCT ID]],Table1[[PRODUCT]:[SELLING PRICE]],4,FALSE)</f>
        <v>21</v>
      </c>
      <c r="K2459" s="16">
        <f ca="1">VLOOKUP(Table3[[#This Row],[PRODUCT ID]],Table1[[PRODUCT]:[SELLING PRICE]],5,FALSE)</f>
        <v>81.635498225282873</v>
      </c>
      <c r="L2459" s="16">
        <f ca="1">J2459*Table3[[#This Row],[QUANTITY]]</f>
        <v>126</v>
      </c>
      <c r="M2459" s="16">
        <f ca="1">K2459*Table3[[#This Row],[QUANTITY]]*(1-Table3[[#This Row],[DISCOUNT %]])</f>
        <v>472.34732014213955</v>
      </c>
      <c r="N2459" s="3">
        <f>DAY(Table3[[#This Row],[DATE]])</f>
        <v>24</v>
      </c>
      <c r="O2459" s="3" t="str">
        <f>TEXT(Table3[[#This Row],[DATE]],"mmm")</f>
        <v>Sep</v>
      </c>
      <c r="P2459" s="3">
        <f>YEAR(Table3[[#This Row],[DATE]])</f>
        <v>2027</v>
      </c>
    </row>
    <row r="2460" spans="1:16" x14ac:dyDescent="0.3">
      <c r="A2460" s="6">
        <v>46655</v>
      </c>
      <c r="B2460" s="7" t="s">
        <v>1413</v>
      </c>
      <c r="C2460" s="9">
        <f t="shared" ca="1" si="76"/>
        <v>4</v>
      </c>
      <c r="D2460" s="9" t="s">
        <v>2117</v>
      </c>
      <c r="E2460" s="9" t="s">
        <v>2116</v>
      </c>
      <c r="F2460" s="10">
        <f t="shared" ca="1" si="77"/>
        <v>6.9189431841505125E-2</v>
      </c>
      <c r="G2460" s="3" t="str">
        <f>VLOOKUP(Table3[[#This Row],[PRODUCT ID]],Table1[[PRODUCT]:[SELLING PRICE]],1,FALSE)</f>
        <v>Product361</v>
      </c>
      <c r="H2460" s="3" t="str">
        <f>VLOOKUP(Table3[[#This Row],[PRODUCT ID]],Table1[[PRODUCT]:[SELLING PRICE]],2,FALSE)</f>
        <v>Category1</v>
      </c>
      <c r="I2460" s="3" t="str">
        <f>VLOOKUP(Table3[[#This Row],[PRODUCT ID]],Table1[[PRODUCT]:[SELLING PRICE]],3,FALSE)</f>
        <v>No</v>
      </c>
      <c r="J2460" s="16">
        <f ca="1">VLOOKUP(Table3[[#This Row],[PRODUCT ID]],Table1[[PRODUCT]:[SELLING PRICE]],4,FALSE)</f>
        <v>51</v>
      </c>
      <c r="K2460" s="16">
        <f ca="1">VLOOKUP(Table3[[#This Row],[PRODUCT ID]],Table1[[PRODUCT]:[SELLING PRICE]],5,FALSE)</f>
        <v>168.89083757646108</v>
      </c>
      <c r="L2460" s="16">
        <f ca="1">J2460*Table3[[#This Row],[QUANTITY]]</f>
        <v>204</v>
      </c>
      <c r="M2460" s="16">
        <f ca="1">K2460*Table3[[#This Row],[QUANTITY]]*(1-Table3[[#This Row],[DISCOUNT %]])</f>
        <v>628.82150592523919</v>
      </c>
      <c r="N2460" s="3">
        <f>DAY(Table3[[#This Row],[DATE]])</f>
        <v>25</v>
      </c>
      <c r="O2460" s="3" t="str">
        <f>TEXT(Table3[[#This Row],[DATE]],"mmm")</f>
        <v>Sep</v>
      </c>
      <c r="P2460" s="3">
        <f>YEAR(Table3[[#This Row],[DATE]])</f>
        <v>2027</v>
      </c>
    </row>
    <row r="2461" spans="1:16" x14ac:dyDescent="0.3">
      <c r="A2461" s="6">
        <v>46656</v>
      </c>
      <c r="B2461" s="7" t="s">
        <v>1414</v>
      </c>
      <c r="C2461" s="9">
        <f t="shared" ca="1" si="76"/>
        <v>8</v>
      </c>
      <c r="D2461" s="9" t="s">
        <v>2117</v>
      </c>
      <c r="E2461" s="9" t="s">
        <v>2116</v>
      </c>
      <c r="F2461" s="10">
        <f t="shared" ca="1" si="77"/>
        <v>3.0457089416540017E-2</v>
      </c>
      <c r="G2461" s="3" t="str">
        <f>VLOOKUP(Table3[[#This Row],[PRODUCT ID]],Table1[[PRODUCT]:[SELLING PRICE]],1,FALSE)</f>
        <v>Product362</v>
      </c>
      <c r="H2461" s="3" t="str">
        <f>VLOOKUP(Table3[[#This Row],[PRODUCT ID]],Table1[[PRODUCT]:[SELLING PRICE]],2,FALSE)</f>
        <v>Category2</v>
      </c>
      <c r="I2461" s="3" t="str">
        <f>VLOOKUP(Table3[[#This Row],[PRODUCT ID]],Table1[[PRODUCT]:[SELLING PRICE]],3,FALSE)</f>
        <v>Ft</v>
      </c>
      <c r="J2461" s="16">
        <f ca="1">VLOOKUP(Table3[[#This Row],[PRODUCT ID]],Table1[[PRODUCT]:[SELLING PRICE]],4,FALSE)</f>
        <v>149</v>
      </c>
      <c r="K2461" s="16">
        <f ca="1">VLOOKUP(Table3[[#This Row],[PRODUCT ID]],Table1[[PRODUCT]:[SELLING PRICE]],5,FALSE)</f>
        <v>210.07826427228366</v>
      </c>
      <c r="L2461" s="16">
        <f ca="1">J2461*Table3[[#This Row],[QUANTITY]]</f>
        <v>1192</v>
      </c>
      <c r="M2461" s="16">
        <f ca="1">K2461*Table3[[#This Row],[QUANTITY]]*(1-Table3[[#This Row],[DISCOUNT %]])</f>
        <v>1629.4391343429695</v>
      </c>
      <c r="N2461" s="3">
        <f>DAY(Table3[[#This Row],[DATE]])</f>
        <v>26</v>
      </c>
      <c r="O2461" s="3" t="str">
        <f>TEXT(Table3[[#This Row],[DATE]],"mmm")</f>
        <v>Sep</v>
      </c>
      <c r="P2461" s="3">
        <f>YEAR(Table3[[#This Row],[DATE]])</f>
        <v>2027</v>
      </c>
    </row>
    <row r="2462" spans="1:16" x14ac:dyDescent="0.3">
      <c r="A2462" s="6">
        <v>46657</v>
      </c>
      <c r="B2462" s="7" t="s">
        <v>1415</v>
      </c>
      <c r="C2462" s="9">
        <f t="shared" ca="1" si="76"/>
        <v>8</v>
      </c>
      <c r="D2462" s="9" t="s">
        <v>2116</v>
      </c>
      <c r="E2462" s="9" t="s">
        <v>2116</v>
      </c>
      <c r="F2462" s="10">
        <f t="shared" ca="1" si="77"/>
        <v>8.8051478626268345E-2</v>
      </c>
      <c r="G2462" s="3" t="str">
        <f>VLOOKUP(Table3[[#This Row],[PRODUCT ID]],Table1[[PRODUCT]:[SELLING PRICE]],1,FALSE)</f>
        <v>Product363</v>
      </c>
      <c r="H2462" s="3" t="str">
        <f>VLOOKUP(Table3[[#This Row],[PRODUCT ID]],Table1[[PRODUCT]:[SELLING PRICE]],2,FALSE)</f>
        <v>Category3</v>
      </c>
      <c r="I2462" s="3" t="str">
        <f>VLOOKUP(Table3[[#This Row],[PRODUCT ID]],Table1[[PRODUCT]:[SELLING PRICE]],3,FALSE)</f>
        <v>No</v>
      </c>
      <c r="J2462" s="16">
        <f ca="1">VLOOKUP(Table3[[#This Row],[PRODUCT ID]],Table1[[PRODUCT]:[SELLING PRICE]],4,FALSE)</f>
        <v>245</v>
      </c>
      <c r="K2462" s="16">
        <f ca="1">VLOOKUP(Table3[[#This Row],[PRODUCT ID]],Table1[[PRODUCT]:[SELLING PRICE]],5,FALSE)</f>
        <v>195.96859892077697</v>
      </c>
      <c r="L2462" s="16">
        <f ca="1">J2462*Table3[[#This Row],[QUANTITY]]</f>
        <v>1960</v>
      </c>
      <c r="M2462" s="16">
        <f ca="1">K2462*Table3[[#This Row],[QUANTITY]]*(1-Table3[[#This Row],[DISCOUNT %]])</f>
        <v>1429.7061921718753</v>
      </c>
      <c r="N2462" s="3">
        <f>DAY(Table3[[#This Row],[DATE]])</f>
        <v>27</v>
      </c>
      <c r="O2462" s="3" t="str">
        <f>TEXT(Table3[[#This Row],[DATE]],"mmm")</f>
        <v>Sep</v>
      </c>
      <c r="P2462" s="3">
        <f>YEAR(Table3[[#This Row],[DATE]])</f>
        <v>2027</v>
      </c>
    </row>
    <row r="2463" spans="1:16" x14ac:dyDescent="0.3">
      <c r="A2463" s="6">
        <v>46658</v>
      </c>
      <c r="B2463" s="7" t="s">
        <v>1416</v>
      </c>
      <c r="C2463" s="9">
        <f t="shared" ca="1" si="76"/>
        <v>14</v>
      </c>
      <c r="D2463" s="9" t="s">
        <v>2116</v>
      </c>
      <c r="E2463" s="9" t="s">
        <v>2116</v>
      </c>
      <c r="F2463" s="10">
        <f t="shared" ca="1" si="77"/>
        <v>9.2940657251189093E-2</v>
      </c>
      <c r="G2463" s="3" t="str">
        <f>VLOOKUP(Table3[[#This Row],[PRODUCT ID]],Table1[[PRODUCT]:[SELLING PRICE]],1,FALSE)</f>
        <v>Product364</v>
      </c>
      <c r="H2463" s="3" t="str">
        <f>VLOOKUP(Table3[[#This Row],[PRODUCT ID]],Table1[[PRODUCT]:[SELLING PRICE]],2,FALSE)</f>
        <v>Category4</v>
      </c>
      <c r="I2463" s="3" t="str">
        <f>VLOOKUP(Table3[[#This Row],[PRODUCT ID]],Table1[[PRODUCT]:[SELLING PRICE]],3,FALSE)</f>
        <v>Kg</v>
      </c>
      <c r="J2463" s="16">
        <f ca="1">VLOOKUP(Table3[[#This Row],[PRODUCT ID]],Table1[[PRODUCT]:[SELLING PRICE]],4,FALSE)</f>
        <v>55</v>
      </c>
      <c r="K2463" s="16">
        <f ca="1">VLOOKUP(Table3[[#This Row],[PRODUCT ID]],Table1[[PRODUCT]:[SELLING PRICE]],5,FALSE)</f>
        <v>179.57529151684469</v>
      </c>
      <c r="L2463" s="16">
        <f ca="1">J2463*Table3[[#This Row],[QUANTITY]]</f>
        <v>770</v>
      </c>
      <c r="M2463" s="16">
        <f ca="1">K2463*Table3[[#This Row],[QUANTITY]]*(1-Table3[[#This Row],[DISCOUNT %]])</f>
        <v>2280.3962425607338</v>
      </c>
      <c r="N2463" s="3">
        <f>DAY(Table3[[#This Row],[DATE]])</f>
        <v>28</v>
      </c>
      <c r="O2463" s="3" t="str">
        <f>TEXT(Table3[[#This Row],[DATE]],"mmm")</f>
        <v>Sep</v>
      </c>
      <c r="P2463" s="3">
        <f>YEAR(Table3[[#This Row],[DATE]])</f>
        <v>2027</v>
      </c>
    </row>
    <row r="2464" spans="1:16" x14ac:dyDescent="0.3">
      <c r="A2464" s="6">
        <v>46659</v>
      </c>
      <c r="B2464" s="7" t="s">
        <v>1417</v>
      </c>
      <c r="C2464" s="9">
        <f t="shared" ca="1" si="76"/>
        <v>9</v>
      </c>
      <c r="D2464" s="9" t="s">
        <v>2116</v>
      </c>
      <c r="E2464" s="9" t="s">
        <v>2118</v>
      </c>
      <c r="F2464" s="10">
        <f t="shared" ca="1" si="77"/>
        <v>5.5208798358029948E-3</v>
      </c>
      <c r="G2464" s="3" t="str">
        <f>VLOOKUP(Table3[[#This Row],[PRODUCT ID]],Table1[[PRODUCT]:[SELLING PRICE]],1,FALSE)</f>
        <v>Product365</v>
      </c>
      <c r="H2464" s="3" t="str">
        <f>VLOOKUP(Table3[[#This Row],[PRODUCT ID]],Table1[[PRODUCT]:[SELLING PRICE]],2,FALSE)</f>
        <v>Category5</v>
      </c>
      <c r="I2464" s="3" t="str">
        <f>VLOOKUP(Table3[[#This Row],[PRODUCT ID]],Table1[[PRODUCT]:[SELLING PRICE]],3,FALSE)</f>
        <v>Kg</v>
      </c>
      <c r="J2464" s="16">
        <f ca="1">VLOOKUP(Table3[[#This Row],[PRODUCT ID]],Table1[[PRODUCT]:[SELLING PRICE]],4,FALSE)</f>
        <v>153</v>
      </c>
      <c r="K2464" s="16">
        <f ca="1">VLOOKUP(Table3[[#This Row],[PRODUCT ID]],Table1[[PRODUCT]:[SELLING PRICE]],5,FALSE)</f>
        <v>217.13015617034475</v>
      </c>
      <c r="L2464" s="16">
        <f ca="1">J2464*Table3[[#This Row],[QUANTITY]]</f>
        <v>1377</v>
      </c>
      <c r="M2464" s="16">
        <f ca="1">K2464*Table3[[#This Row],[QUANTITY]]*(1-Table3[[#This Row],[DISCOUNT %]])</f>
        <v>1943.3826600245923</v>
      </c>
      <c r="N2464" s="3">
        <f>DAY(Table3[[#This Row],[DATE]])</f>
        <v>29</v>
      </c>
      <c r="O2464" s="3" t="str">
        <f>TEXT(Table3[[#This Row],[DATE]],"mmm")</f>
        <v>Sep</v>
      </c>
      <c r="P2464" s="3">
        <f>YEAR(Table3[[#This Row],[DATE]])</f>
        <v>2027</v>
      </c>
    </row>
    <row r="2465" spans="1:16" x14ac:dyDescent="0.3">
      <c r="A2465" s="6">
        <v>46660</v>
      </c>
      <c r="B2465" s="7" t="s">
        <v>1418</v>
      </c>
      <c r="C2465" s="9">
        <f t="shared" ca="1" si="76"/>
        <v>6</v>
      </c>
      <c r="D2465" s="9" t="s">
        <v>2116</v>
      </c>
      <c r="E2465" s="9" t="s">
        <v>2118</v>
      </c>
      <c r="F2465" s="10">
        <f t="shared" ca="1" si="77"/>
        <v>7.8632588625836899E-2</v>
      </c>
      <c r="G2465" s="3" t="str">
        <f>VLOOKUP(Table3[[#This Row],[PRODUCT ID]],Table1[[PRODUCT]:[SELLING PRICE]],1,FALSE)</f>
        <v>Product366</v>
      </c>
      <c r="H2465" s="3" t="str">
        <f>VLOOKUP(Table3[[#This Row],[PRODUCT ID]],Table1[[PRODUCT]:[SELLING PRICE]],2,FALSE)</f>
        <v>Category1</v>
      </c>
      <c r="I2465" s="3" t="str">
        <f>VLOOKUP(Table3[[#This Row],[PRODUCT ID]],Table1[[PRODUCT]:[SELLING PRICE]],3,FALSE)</f>
        <v>Lt</v>
      </c>
      <c r="J2465" s="16">
        <f ca="1">VLOOKUP(Table3[[#This Row],[PRODUCT ID]],Table1[[PRODUCT]:[SELLING PRICE]],4,FALSE)</f>
        <v>32</v>
      </c>
      <c r="K2465" s="16">
        <f ca="1">VLOOKUP(Table3[[#This Row],[PRODUCT ID]],Table1[[PRODUCT]:[SELLING PRICE]],5,FALSE)</f>
        <v>228.17067359153131</v>
      </c>
      <c r="L2465" s="16">
        <f ca="1">J2465*Table3[[#This Row],[QUANTITY]]</f>
        <v>192</v>
      </c>
      <c r="M2465" s="16">
        <f ca="1">K2465*Table3[[#This Row],[QUANTITY]]*(1-Table3[[#This Row],[DISCOUNT %]])</f>
        <v>1261.37413727117</v>
      </c>
      <c r="N2465" s="3">
        <f>DAY(Table3[[#This Row],[DATE]])</f>
        <v>30</v>
      </c>
      <c r="O2465" s="3" t="str">
        <f>TEXT(Table3[[#This Row],[DATE]],"mmm")</f>
        <v>Sep</v>
      </c>
      <c r="P2465" s="3">
        <f>YEAR(Table3[[#This Row],[DATE]])</f>
        <v>2027</v>
      </c>
    </row>
    <row r="2466" spans="1:16" x14ac:dyDescent="0.3">
      <c r="A2466" s="6">
        <v>46661</v>
      </c>
      <c r="B2466" s="7" t="s">
        <v>1419</v>
      </c>
      <c r="C2466" s="9">
        <f t="shared" ca="1" si="76"/>
        <v>14</v>
      </c>
      <c r="D2466" s="9" t="s">
        <v>2115</v>
      </c>
      <c r="E2466" s="9" t="s">
        <v>2116</v>
      </c>
      <c r="F2466" s="10">
        <f t="shared" ca="1" si="77"/>
        <v>3.919986523281363E-2</v>
      </c>
      <c r="G2466" s="3" t="str">
        <f>VLOOKUP(Table3[[#This Row],[PRODUCT ID]],Table1[[PRODUCT]:[SELLING PRICE]],1,FALSE)</f>
        <v>Product367</v>
      </c>
      <c r="H2466" s="3" t="str">
        <f>VLOOKUP(Table3[[#This Row],[PRODUCT ID]],Table1[[PRODUCT]:[SELLING PRICE]],2,FALSE)</f>
        <v>Category2</v>
      </c>
      <c r="I2466" s="3" t="str">
        <f>VLOOKUP(Table3[[#This Row],[PRODUCT ID]],Table1[[PRODUCT]:[SELLING PRICE]],3,FALSE)</f>
        <v>Kg</v>
      </c>
      <c r="J2466" s="16">
        <f ca="1">VLOOKUP(Table3[[#This Row],[PRODUCT ID]],Table1[[PRODUCT]:[SELLING PRICE]],4,FALSE)</f>
        <v>88</v>
      </c>
      <c r="K2466" s="16">
        <f ca="1">VLOOKUP(Table3[[#This Row],[PRODUCT ID]],Table1[[PRODUCT]:[SELLING PRICE]],5,FALSE)</f>
        <v>293.21698658891228</v>
      </c>
      <c r="L2466" s="16">
        <f ca="1">J2466*Table3[[#This Row],[QUANTITY]]</f>
        <v>1232</v>
      </c>
      <c r="M2466" s="16">
        <f ca="1">K2466*Table3[[#This Row],[QUANTITY]]*(1-Table3[[#This Row],[DISCOUNT %]])</f>
        <v>3944.1208832291727</v>
      </c>
      <c r="N2466" s="3">
        <f>DAY(Table3[[#This Row],[DATE]])</f>
        <v>1</v>
      </c>
      <c r="O2466" s="3" t="str">
        <f>TEXT(Table3[[#This Row],[DATE]],"mmm")</f>
        <v>Oct</v>
      </c>
      <c r="P2466" s="3">
        <f>YEAR(Table3[[#This Row],[DATE]])</f>
        <v>2027</v>
      </c>
    </row>
    <row r="2467" spans="1:16" x14ac:dyDescent="0.3">
      <c r="A2467" s="6">
        <v>46662</v>
      </c>
      <c r="B2467" s="7" t="s">
        <v>1420</v>
      </c>
      <c r="C2467" s="9">
        <f t="shared" ca="1" si="76"/>
        <v>12</v>
      </c>
      <c r="D2467" s="9" t="s">
        <v>2116</v>
      </c>
      <c r="E2467" s="9" t="s">
        <v>2116</v>
      </c>
      <c r="F2467" s="10">
        <f t="shared" ca="1" si="77"/>
        <v>5.4847285031783717E-3</v>
      </c>
      <c r="G2467" s="3" t="str">
        <f>VLOOKUP(Table3[[#This Row],[PRODUCT ID]],Table1[[PRODUCT]:[SELLING PRICE]],1,FALSE)</f>
        <v>Product368</v>
      </c>
      <c r="H2467" s="3" t="str">
        <f>VLOOKUP(Table3[[#This Row],[PRODUCT ID]],Table1[[PRODUCT]:[SELLING PRICE]],2,FALSE)</f>
        <v>Category3</v>
      </c>
      <c r="I2467" s="3" t="str">
        <f>VLOOKUP(Table3[[#This Row],[PRODUCT ID]],Table1[[PRODUCT]:[SELLING PRICE]],3,FALSE)</f>
        <v>Lt</v>
      </c>
      <c r="J2467" s="16">
        <f ca="1">VLOOKUP(Table3[[#This Row],[PRODUCT ID]],Table1[[PRODUCT]:[SELLING PRICE]],4,FALSE)</f>
        <v>166</v>
      </c>
      <c r="K2467" s="16">
        <f ca="1">VLOOKUP(Table3[[#This Row],[PRODUCT ID]],Table1[[PRODUCT]:[SELLING PRICE]],5,FALSE)</f>
        <v>287.7395159425289</v>
      </c>
      <c r="L2467" s="16">
        <f ca="1">J2467*Table3[[#This Row],[QUANTITY]]</f>
        <v>1992</v>
      </c>
      <c r="M2467" s="16">
        <f ca="1">K2467*Table3[[#This Row],[QUANTITY]]*(1-Table3[[#This Row],[DISCOUNT %]])</f>
        <v>3433.9361138153781</v>
      </c>
      <c r="N2467" s="3">
        <f>DAY(Table3[[#This Row],[DATE]])</f>
        <v>2</v>
      </c>
      <c r="O2467" s="3" t="str">
        <f>TEXT(Table3[[#This Row],[DATE]],"mmm")</f>
        <v>Oct</v>
      </c>
      <c r="P2467" s="3">
        <f>YEAR(Table3[[#This Row],[DATE]])</f>
        <v>2027</v>
      </c>
    </row>
    <row r="2468" spans="1:16" x14ac:dyDescent="0.3">
      <c r="A2468" s="6">
        <v>46663</v>
      </c>
      <c r="B2468" s="7" t="s">
        <v>1421</v>
      </c>
      <c r="C2468" s="9">
        <f t="shared" ca="1" si="76"/>
        <v>1</v>
      </c>
      <c r="D2468" s="9" t="s">
        <v>2117</v>
      </c>
      <c r="E2468" s="9" t="s">
        <v>2116</v>
      </c>
      <c r="F2468" s="10">
        <f t="shared" ca="1" si="77"/>
        <v>4.9085527483900708E-2</v>
      </c>
      <c r="G2468" s="3" t="str">
        <f>VLOOKUP(Table3[[#This Row],[PRODUCT ID]],Table1[[PRODUCT]:[SELLING PRICE]],1,FALSE)</f>
        <v>Product369</v>
      </c>
      <c r="H2468" s="3" t="str">
        <f>VLOOKUP(Table3[[#This Row],[PRODUCT ID]],Table1[[PRODUCT]:[SELLING PRICE]],2,FALSE)</f>
        <v>Category4</v>
      </c>
      <c r="I2468" s="3" t="str">
        <f>VLOOKUP(Table3[[#This Row],[PRODUCT ID]],Table1[[PRODUCT]:[SELLING PRICE]],3,FALSE)</f>
        <v>Ft</v>
      </c>
      <c r="J2468" s="16">
        <f ca="1">VLOOKUP(Table3[[#This Row],[PRODUCT ID]],Table1[[PRODUCT]:[SELLING PRICE]],4,FALSE)</f>
        <v>113</v>
      </c>
      <c r="K2468" s="16">
        <f ca="1">VLOOKUP(Table3[[#This Row],[PRODUCT ID]],Table1[[PRODUCT]:[SELLING PRICE]],5,FALSE)</f>
        <v>260.57972801892981</v>
      </c>
      <c r="L2468" s="16">
        <f ca="1">J2468*Table3[[#This Row],[QUANTITY]]</f>
        <v>113</v>
      </c>
      <c r="M2468" s="16">
        <f ca="1">K2468*Table3[[#This Row],[QUANTITY]]*(1-Table3[[#This Row],[DISCOUNT %]])</f>
        <v>247.78903461750926</v>
      </c>
      <c r="N2468" s="3">
        <f>DAY(Table3[[#This Row],[DATE]])</f>
        <v>3</v>
      </c>
      <c r="O2468" s="3" t="str">
        <f>TEXT(Table3[[#This Row],[DATE]],"mmm")</f>
        <v>Oct</v>
      </c>
      <c r="P2468" s="3">
        <f>YEAR(Table3[[#This Row],[DATE]])</f>
        <v>2027</v>
      </c>
    </row>
    <row r="2469" spans="1:16" x14ac:dyDescent="0.3">
      <c r="A2469" s="6">
        <v>46664</v>
      </c>
      <c r="B2469" s="7" t="s">
        <v>1422</v>
      </c>
      <c r="C2469" s="9">
        <f t="shared" ca="1" si="76"/>
        <v>15</v>
      </c>
      <c r="D2469" s="9" t="s">
        <v>2115</v>
      </c>
      <c r="E2469" s="9" t="s">
        <v>2116</v>
      </c>
      <c r="F2469" s="10">
        <f t="shared" ca="1" si="77"/>
        <v>9.4283440087185408E-2</v>
      </c>
      <c r="G2469" s="3" t="str">
        <f>VLOOKUP(Table3[[#This Row],[PRODUCT ID]],Table1[[PRODUCT]:[SELLING PRICE]],1,FALSE)</f>
        <v>Product370</v>
      </c>
      <c r="H2469" s="3" t="str">
        <f>VLOOKUP(Table3[[#This Row],[PRODUCT ID]],Table1[[PRODUCT]:[SELLING PRICE]],2,FALSE)</f>
        <v>Category5</v>
      </c>
      <c r="I2469" s="3" t="str">
        <f>VLOOKUP(Table3[[#This Row],[PRODUCT ID]],Table1[[PRODUCT]:[SELLING PRICE]],3,FALSE)</f>
        <v>Kg</v>
      </c>
      <c r="J2469" s="16">
        <f ca="1">VLOOKUP(Table3[[#This Row],[PRODUCT ID]],Table1[[PRODUCT]:[SELLING PRICE]],4,FALSE)</f>
        <v>158</v>
      </c>
      <c r="K2469" s="16">
        <f ca="1">VLOOKUP(Table3[[#This Row],[PRODUCT ID]],Table1[[PRODUCT]:[SELLING PRICE]],5,FALSE)</f>
        <v>309.34075910013809</v>
      </c>
      <c r="L2469" s="16">
        <f ca="1">J2469*Table3[[#This Row],[QUANTITY]]</f>
        <v>2370</v>
      </c>
      <c r="M2469" s="16">
        <f ca="1">K2469*Table3[[#This Row],[QUANTITY]]*(1-Table3[[#This Row],[DISCOUNT %]])</f>
        <v>4202.6257225949366</v>
      </c>
      <c r="N2469" s="3">
        <f>DAY(Table3[[#This Row],[DATE]])</f>
        <v>4</v>
      </c>
      <c r="O2469" s="3" t="str">
        <f>TEXT(Table3[[#This Row],[DATE]],"mmm")</f>
        <v>Oct</v>
      </c>
      <c r="P2469" s="3">
        <f>YEAR(Table3[[#This Row],[DATE]])</f>
        <v>2027</v>
      </c>
    </row>
    <row r="2470" spans="1:16" x14ac:dyDescent="0.3">
      <c r="A2470" s="6">
        <v>46665</v>
      </c>
      <c r="B2470" s="7" t="s">
        <v>1423</v>
      </c>
      <c r="C2470" s="9">
        <f t="shared" ca="1" si="76"/>
        <v>10</v>
      </c>
      <c r="D2470" s="9" t="s">
        <v>2115</v>
      </c>
      <c r="E2470" s="9" t="s">
        <v>2118</v>
      </c>
      <c r="F2470" s="10">
        <f t="shared" ca="1" si="77"/>
        <v>1.1659403864782081E-2</v>
      </c>
      <c r="G2470" s="3" t="str">
        <f>VLOOKUP(Table3[[#This Row],[PRODUCT ID]],Table1[[PRODUCT]:[SELLING PRICE]],1,FALSE)</f>
        <v>Product371</v>
      </c>
      <c r="H2470" s="3" t="str">
        <f>VLOOKUP(Table3[[#This Row],[PRODUCT ID]],Table1[[PRODUCT]:[SELLING PRICE]],2,FALSE)</f>
        <v>Category1</v>
      </c>
      <c r="I2470" s="3" t="str">
        <f>VLOOKUP(Table3[[#This Row],[PRODUCT ID]],Table1[[PRODUCT]:[SELLING PRICE]],3,FALSE)</f>
        <v>No</v>
      </c>
      <c r="J2470" s="16">
        <f ca="1">VLOOKUP(Table3[[#This Row],[PRODUCT ID]],Table1[[PRODUCT]:[SELLING PRICE]],4,FALSE)</f>
        <v>211</v>
      </c>
      <c r="K2470" s="16">
        <f ca="1">VLOOKUP(Table3[[#This Row],[PRODUCT ID]],Table1[[PRODUCT]:[SELLING PRICE]],5,FALSE)</f>
        <v>238.96012638265668</v>
      </c>
      <c r="L2470" s="16">
        <f ca="1">J2470*Table3[[#This Row],[QUANTITY]]</f>
        <v>2110</v>
      </c>
      <c r="M2470" s="16">
        <f ca="1">K2470*Table3[[#This Row],[QUANTITY]]*(1-Table3[[#This Row],[DISCOUNT %]])</f>
        <v>2361.7399376158196</v>
      </c>
      <c r="N2470" s="3">
        <f>DAY(Table3[[#This Row],[DATE]])</f>
        <v>5</v>
      </c>
      <c r="O2470" s="3" t="str">
        <f>TEXT(Table3[[#This Row],[DATE]],"mmm")</f>
        <v>Oct</v>
      </c>
      <c r="P2470" s="3">
        <f>YEAR(Table3[[#This Row],[DATE]])</f>
        <v>2027</v>
      </c>
    </row>
    <row r="2471" spans="1:16" x14ac:dyDescent="0.3">
      <c r="A2471" s="6">
        <v>46666</v>
      </c>
      <c r="B2471" s="7" t="s">
        <v>1424</v>
      </c>
      <c r="C2471" s="9">
        <f t="shared" ca="1" si="76"/>
        <v>11</v>
      </c>
      <c r="D2471" s="9" t="s">
        <v>2115</v>
      </c>
      <c r="E2471" s="9" t="s">
        <v>2116</v>
      </c>
      <c r="F2471" s="10">
        <f t="shared" ca="1" si="77"/>
        <v>3.6836886107526223E-2</v>
      </c>
      <c r="G2471" s="3" t="str">
        <f>VLOOKUP(Table3[[#This Row],[PRODUCT ID]],Table1[[PRODUCT]:[SELLING PRICE]],1,FALSE)</f>
        <v>Product372</v>
      </c>
      <c r="H2471" s="3" t="str">
        <f>VLOOKUP(Table3[[#This Row],[PRODUCT ID]],Table1[[PRODUCT]:[SELLING PRICE]],2,FALSE)</f>
        <v>Category2</v>
      </c>
      <c r="I2471" s="3" t="str">
        <f>VLOOKUP(Table3[[#This Row],[PRODUCT ID]],Table1[[PRODUCT]:[SELLING PRICE]],3,FALSE)</f>
        <v>No</v>
      </c>
      <c r="J2471" s="16">
        <f ca="1">VLOOKUP(Table3[[#This Row],[PRODUCT ID]],Table1[[PRODUCT]:[SELLING PRICE]],4,FALSE)</f>
        <v>9</v>
      </c>
      <c r="K2471" s="16">
        <f ca="1">VLOOKUP(Table3[[#This Row],[PRODUCT ID]],Table1[[PRODUCT]:[SELLING PRICE]],5,FALSE)</f>
        <v>90.99672477881785</v>
      </c>
      <c r="L2471" s="16">
        <f ca="1">J2471*Table3[[#This Row],[QUANTITY]]</f>
        <v>99</v>
      </c>
      <c r="M2471" s="16">
        <f ca="1">K2471*Table3[[#This Row],[QUANTITY]]*(1-Table3[[#This Row],[DISCOUNT %]])</f>
        <v>964.0915767118089</v>
      </c>
      <c r="N2471" s="3">
        <f>DAY(Table3[[#This Row],[DATE]])</f>
        <v>6</v>
      </c>
      <c r="O2471" s="3" t="str">
        <f>TEXT(Table3[[#This Row],[DATE]],"mmm")</f>
        <v>Oct</v>
      </c>
      <c r="P2471" s="3">
        <f>YEAR(Table3[[#This Row],[DATE]])</f>
        <v>2027</v>
      </c>
    </row>
    <row r="2472" spans="1:16" x14ac:dyDescent="0.3">
      <c r="A2472" s="6">
        <v>46667</v>
      </c>
      <c r="B2472" s="7" t="s">
        <v>1425</v>
      </c>
      <c r="C2472" s="9">
        <f t="shared" ca="1" si="76"/>
        <v>15</v>
      </c>
      <c r="D2472" s="9" t="s">
        <v>2116</v>
      </c>
      <c r="E2472" s="9" t="s">
        <v>2116</v>
      </c>
      <c r="F2472" s="10">
        <f t="shared" ca="1" si="77"/>
        <v>2.0325598407608714E-2</v>
      </c>
      <c r="G2472" s="3" t="str">
        <f>VLOOKUP(Table3[[#This Row],[PRODUCT ID]],Table1[[PRODUCT]:[SELLING PRICE]],1,FALSE)</f>
        <v>Product373</v>
      </c>
      <c r="H2472" s="3" t="str">
        <f>VLOOKUP(Table3[[#This Row],[PRODUCT ID]],Table1[[PRODUCT]:[SELLING PRICE]],2,FALSE)</f>
        <v>Category3</v>
      </c>
      <c r="I2472" s="3" t="str">
        <f>VLOOKUP(Table3[[#This Row],[PRODUCT ID]],Table1[[PRODUCT]:[SELLING PRICE]],3,FALSE)</f>
        <v>Ft</v>
      </c>
      <c r="J2472" s="16">
        <f ca="1">VLOOKUP(Table3[[#This Row],[PRODUCT ID]],Table1[[PRODUCT]:[SELLING PRICE]],4,FALSE)</f>
        <v>154</v>
      </c>
      <c r="K2472" s="16">
        <f ca="1">VLOOKUP(Table3[[#This Row],[PRODUCT ID]],Table1[[PRODUCT]:[SELLING PRICE]],5,FALSE)</f>
        <v>80.287343515319776</v>
      </c>
      <c r="L2472" s="16">
        <f ca="1">J2472*Table3[[#This Row],[QUANTITY]]</f>
        <v>2310</v>
      </c>
      <c r="M2472" s="16">
        <f ca="1">K2472*Table3[[#This Row],[QUANTITY]]*(1-Table3[[#This Row],[DISCOUNT %]])</f>
        <v>1179.831828207205</v>
      </c>
      <c r="N2472" s="3">
        <f>DAY(Table3[[#This Row],[DATE]])</f>
        <v>7</v>
      </c>
      <c r="O2472" s="3" t="str">
        <f>TEXT(Table3[[#This Row],[DATE]],"mmm")</f>
        <v>Oct</v>
      </c>
      <c r="P2472" s="3">
        <f>YEAR(Table3[[#This Row],[DATE]])</f>
        <v>2027</v>
      </c>
    </row>
    <row r="2473" spans="1:16" x14ac:dyDescent="0.3">
      <c r="A2473" s="6">
        <v>46668</v>
      </c>
      <c r="B2473" s="7" t="s">
        <v>1426</v>
      </c>
      <c r="C2473" s="9">
        <f t="shared" ca="1" si="76"/>
        <v>9</v>
      </c>
      <c r="D2473" s="9" t="s">
        <v>2116</v>
      </c>
      <c r="E2473" s="9" t="s">
        <v>2116</v>
      </c>
      <c r="F2473" s="10">
        <f t="shared" ca="1" si="77"/>
        <v>6.964154264774039E-2</v>
      </c>
      <c r="G2473" s="3" t="str">
        <f>VLOOKUP(Table3[[#This Row],[PRODUCT ID]],Table1[[PRODUCT]:[SELLING PRICE]],1,FALSE)</f>
        <v>Product374</v>
      </c>
      <c r="H2473" s="3" t="str">
        <f>VLOOKUP(Table3[[#This Row],[PRODUCT ID]],Table1[[PRODUCT]:[SELLING PRICE]],2,FALSE)</f>
        <v>Category4</v>
      </c>
      <c r="I2473" s="3" t="str">
        <f>VLOOKUP(Table3[[#This Row],[PRODUCT ID]],Table1[[PRODUCT]:[SELLING PRICE]],3,FALSE)</f>
        <v>No</v>
      </c>
      <c r="J2473" s="16">
        <f ca="1">VLOOKUP(Table3[[#This Row],[PRODUCT ID]],Table1[[PRODUCT]:[SELLING PRICE]],4,FALSE)</f>
        <v>138</v>
      </c>
      <c r="K2473" s="16">
        <f ca="1">VLOOKUP(Table3[[#This Row],[PRODUCT ID]],Table1[[PRODUCT]:[SELLING PRICE]],5,FALSE)</f>
        <v>75.490487759887799</v>
      </c>
      <c r="L2473" s="16">
        <f ca="1">J2473*Table3[[#This Row],[QUANTITY]]</f>
        <v>1242</v>
      </c>
      <c r="M2473" s="16">
        <f ca="1">K2473*Table3[[#This Row],[QUANTITY]]*(1-Table3[[#This Row],[DISCOUNT %]])</f>
        <v>632.09892363352969</v>
      </c>
      <c r="N2473" s="3">
        <f>DAY(Table3[[#This Row],[DATE]])</f>
        <v>8</v>
      </c>
      <c r="O2473" s="3" t="str">
        <f>TEXT(Table3[[#This Row],[DATE]],"mmm")</f>
        <v>Oct</v>
      </c>
      <c r="P2473" s="3">
        <f>YEAR(Table3[[#This Row],[DATE]])</f>
        <v>2027</v>
      </c>
    </row>
    <row r="2474" spans="1:16" x14ac:dyDescent="0.3">
      <c r="A2474" s="6">
        <v>46669</v>
      </c>
      <c r="B2474" s="7" t="s">
        <v>1427</v>
      </c>
      <c r="C2474" s="9">
        <f t="shared" ca="1" si="76"/>
        <v>12</v>
      </c>
      <c r="D2474" s="9" t="s">
        <v>2116</v>
      </c>
      <c r="E2474" s="9" t="s">
        <v>2116</v>
      </c>
      <c r="F2474" s="10">
        <f t="shared" ca="1" si="77"/>
        <v>8.9166084723250896E-2</v>
      </c>
      <c r="G2474" s="3" t="str">
        <f>VLOOKUP(Table3[[#This Row],[PRODUCT ID]],Table1[[PRODUCT]:[SELLING PRICE]],1,FALSE)</f>
        <v>Product375</v>
      </c>
      <c r="H2474" s="3" t="str">
        <f>VLOOKUP(Table3[[#This Row],[PRODUCT ID]],Table1[[PRODUCT]:[SELLING PRICE]],2,FALSE)</f>
        <v>Category5</v>
      </c>
      <c r="I2474" s="3" t="str">
        <f>VLOOKUP(Table3[[#This Row],[PRODUCT ID]],Table1[[PRODUCT]:[SELLING PRICE]],3,FALSE)</f>
        <v>Kg</v>
      </c>
      <c r="J2474" s="16">
        <f ca="1">VLOOKUP(Table3[[#This Row],[PRODUCT ID]],Table1[[PRODUCT]:[SELLING PRICE]],4,FALSE)</f>
        <v>56</v>
      </c>
      <c r="K2474" s="16">
        <f ca="1">VLOOKUP(Table3[[#This Row],[PRODUCT ID]],Table1[[PRODUCT]:[SELLING PRICE]],5,FALSE)</f>
        <v>160.04357336956451</v>
      </c>
      <c r="L2474" s="16">
        <f ca="1">J2474*Table3[[#This Row],[QUANTITY]]</f>
        <v>672</v>
      </c>
      <c r="M2474" s="16">
        <f ca="1">K2474*Table3[[#This Row],[QUANTITY]]*(1-Table3[[#This Row],[DISCOUNT %]])</f>
        <v>1749.2773745649852</v>
      </c>
      <c r="N2474" s="3">
        <f>DAY(Table3[[#This Row],[DATE]])</f>
        <v>9</v>
      </c>
      <c r="O2474" s="3" t="str">
        <f>TEXT(Table3[[#This Row],[DATE]],"mmm")</f>
        <v>Oct</v>
      </c>
      <c r="P2474" s="3">
        <f>YEAR(Table3[[#This Row],[DATE]])</f>
        <v>2027</v>
      </c>
    </row>
    <row r="2475" spans="1:16" x14ac:dyDescent="0.3">
      <c r="A2475" s="6">
        <v>46670</v>
      </c>
      <c r="B2475" s="7" t="s">
        <v>1428</v>
      </c>
      <c r="C2475" s="9">
        <f t="shared" ca="1" si="76"/>
        <v>5</v>
      </c>
      <c r="D2475" s="9" t="s">
        <v>2115</v>
      </c>
      <c r="E2475" s="9" t="s">
        <v>2116</v>
      </c>
      <c r="F2475" s="10">
        <f t="shared" ca="1" si="77"/>
        <v>8.6057410365136644E-2</v>
      </c>
      <c r="G2475" s="3" t="str">
        <f>VLOOKUP(Table3[[#This Row],[PRODUCT ID]],Table1[[PRODUCT]:[SELLING PRICE]],1,FALSE)</f>
        <v>Product376</v>
      </c>
      <c r="H2475" s="3" t="str">
        <f>VLOOKUP(Table3[[#This Row],[PRODUCT ID]],Table1[[PRODUCT]:[SELLING PRICE]],2,FALSE)</f>
        <v>Category1</v>
      </c>
      <c r="I2475" s="3" t="str">
        <f>VLOOKUP(Table3[[#This Row],[PRODUCT ID]],Table1[[PRODUCT]:[SELLING PRICE]],3,FALSE)</f>
        <v>Kg</v>
      </c>
      <c r="J2475" s="16">
        <f ca="1">VLOOKUP(Table3[[#This Row],[PRODUCT ID]],Table1[[PRODUCT]:[SELLING PRICE]],4,FALSE)</f>
        <v>151</v>
      </c>
      <c r="K2475" s="16">
        <f ca="1">VLOOKUP(Table3[[#This Row],[PRODUCT ID]],Table1[[PRODUCT]:[SELLING PRICE]],5,FALSE)</f>
        <v>270.69505002386325</v>
      </c>
      <c r="L2475" s="16">
        <f ca="1">J2475*Table3[[#This Row],[QUANTITY]]</f>
        <v>755</v>
      </c>
      <c r="M2475" s="16">
        <f ca="1">K2475*Table3[[#This Row],[QUANTITY]]*(1-Table3[[#This Row],[DISCOUNT %]])</f>
        <v>1236.9986751007423</v>
      </c>
      <c r="N2475" s="3">
        <f>DAY(Table3[[#This Row],[DATE]])</f>
        <v>10</v>
      </c>
      <c r="O2475" s="3" t="str">
        <f>TEXT(Table3[[#This Row],[DATE]],"mmm")</f>
        <v>Oct</v>
      </c>
      <c r="P2475" s="3">
        <f>YEAR(Table3[[#This Row],[DATE]])</f>
        <v>2027</v>
      </c>
    </row>
    <row r="2476" spans="1:16" x14ac:dyDescent="0.3">
      <c r="A2476" s="6">
        <v>46671</v>
      </c>
      <c r="B2476" s="7" t="s">
        <v>1429</v>
      </c>
      <c r="C2476" s="9">
        <f t="shared" ca="1" si="76"/>
        <v>5</v>
      </c>
      <c r="D2476" s="9" t="s">
        <v>2117</v>
      </c>
      <c r="E2476" s="9" t="s">
        <v>2118</v>
      </c>
      <c r="F2476" s="10">
        <f t="shared" ca="1" si="77"/>
        <v>1.4241422153686812E-2</v>
      </c>
      <c r="G2476" s="3" t="str">
        <f>VLOOKUP(Table3[[#This Row],[PRODUCT ID]],Table1[[PRODUCT]:[SELLING PRICE]],1,FALSE)</f>
        <v>Product377</v>
      </c>
      <c r="H2476" s="3" t="str">
        <f>VLOOKUP(Table3[[#This Row],[PRODUCT ID]],Table1[[PRODUCT]:[SELLING PRICE]],2,FALSE)</f>
        <v>Category2</v>
      </c>
      <c r="I2476" s="3" t="str">
        <f>VLOOKUP(Table3[[#This Row],[PRODUCT ID]],Table1[[PRODUCT]:[SELLING PRICE]],3,FALSE)</f>
        <v>Lt</v>
      </c>
      <c r="J2476" s="16">
        <f ca="1">VLOOKUP(Table3[[#This Row],[PRODUCT ID]],Table1[[PRODUCT]:[SELLING PRICE]],4,FALSE)</f>
        <v>73</v>
      </c>
      <c r="K2476" s="16">
        <f ca="1">VLOOKUP(Table3[[#This Row],[PRODUCT ID]],Table1[[PRODUCT]:[SELLING PRICE]],5,FALSE)</f>
        <v>196.1478967776134</v>
      </c>
      <c r="L2476" s="16">
        <f ca="1">J2476*Table3[[#This Row],[QUANTITY]]</f>
        <v>365</v>
      </c>
      <c r="M2476" s="16">
        <f ca="1">K2476*Table3[[#This Row],[QUANTITY]]*(1-Table3[[#This Row],[DISCOUNT %]])</f>
        <v>966.77235887522806</v>
      </c>
      <c r="N2476" s="3">
        <f>DAY(Table3[[#This Row],[DATE]])</f>
        <v>11</v>
      </c>
      <c r="O2476" s="3" t="str">
        <f>TEXT(Table3[[#This Row],[DATE]],"mmm")</f>
        <v>Oct</v>
      </c>
      <c r="P2476" s="3">
        <f>YEAR(Table3[[#This Row],[DATE]])</f>
        <v>2027</v>
      </c>
    </row>
    <row r="2477" spans="1:16" x14ac:dyDescent="0.3">
      <c r="A2477" s="6">
        <v>46672</v>
      </c>
      <c r="B2477" s="7" t="s">
        <v>1430</v>
      </c>
      <c r="C2477" s="9">
        <f t="shared" ca="1" si="76"/>
        <v>7</v>
      </c>
      <c r="D2477" s="9" t="s">
        <v>2117</v>
      </c>
      <c r="E2477" s="9" t="s">
        <v>2118</v>
      </c>
      <c r="F2477" s="10">
        <f t="shared" ca="1" si="77"/>
        <v>8.3935938461205339E-2</v>
      </c>
      <c r="G2477" s="3" t="str">
        <f>VLOOKUP(Table3[[#This Row],[PRODUCT ID]],Table1[[PRODUCT]:[SELLING PRICE]],1,FALSE)</f>
        <v>Product378</v>
      </c>
      <c r="H2477" s="3" t="str">
        <f>VLOOKUP(Table3[[#This Row],[PRODUCT ID]],Table1[[PRODUCT]:[SELLING PRICE]],2,FALSE)</f>
        <v>Category3</v>
      </c>
      <c r="I2477" s="3" t="str">
        <f>VLOOKUP(Table3[[#This Row],[PRODUCT ID]],Table1[[PRODUCT]:[SELLING PRICE]],3,FALSE)</f>
        <v>Kg</v>
      </c>
      <c r="J2477" s="16">
        <f ca="1">VLOOKUP(Table3[[#This Row],[PRODUCT ID]],Table1[[PRODUCT]:[SELLING PRICE]],4,FALSE)</f>
        <v>112</v>
      </c>
      <c r="K2477" s="16">
        <f ca="1">VLOOKUP(Table3[[#This Row],[PRODUCT ID]],Table1[[PRODUCT]:[SELLING PRICE]],5,FALSE)</f>
        <v>131.60696707548445</v>
      </c>
      <c r="L2477" s="16">
        <f ca="1">J2477*Table3[[#This Row],[QUANTITY]]</f>
        <v>784</v>
      </c>
      <c r="M2477" s="16">
        <f ca="1">K2477*Table3[[#This Row],[QUANTITY]]*(1-Table3[[#This Row],[DISCOUNT %]])</f>
        <v>843.922889501795</v>
      </c>
      <c r="N2477" s="3">
        <f>DAY(Table3[[#This Row],[DATE]])</f>
        <v>12</v>
      </c>
      <c r="O2477" s="3" t="str">
        <f>TEXT(Table3[[#This Row],[DATE]],"mmm")</f>
        <v>Oct</v>
      </c>
      <c r="P2477" s="3">
        <f>YEAR(Table3[[#This Row],[DATE]])</f>
        <v>2027</v>
      </c>
    </row>
    <row r="2478" spans="1:16" x14ac:dyDescent="0.3">
      <c r="A2478" s="6">
        <v>46673</v>
      </c>
      <c r="B2478" s="7" t="s">
        <v>1431</v>
      </c>
      <c r="C2478" s="9">
        <f t="shared" ca="1" si="76"/>
        <v>3</v>
      </c>
      <c r="D2478" s="9" t="s">
        <v>2116</v>
      </c>
      <c r="E2478" s="9" t="s">
        <v>2116</v>
      </c>
      <c r="F2478" s="10">
        <f t="shared" ca="1" si="77"/>
        <v>3.412920634443415E-2</v>
      </c>
      <c r="G2478" s="3" t="str">
        <f>VLOOKUP(Table3[[#This Row],[PRODUCT ID]],Table1[[PRODUCT]:[SELLING PRICE]],1,FALSE)</f>
        <v>Product379</v>
      </c>
      <c r="H2478" s="3" t="str">
        <f>VLOOKUP(Table3[[#This Row],[PRODUCT ID]],Table1[[PRODUCT]:[SELLING PRICE]],2,FALSE)</f>
        <v>Category4</v>
      </c>
      <c r="I2478" s="3" t="str">
        <f>VLOOKUP(Table3[[#This Row],[PRODUCT ID]],Table1[[PRODUCT]:[SELLING PRICE]],3,FALSE)</f>
        <v>Lt</v>
      </c>
      <c r="J2478" s="16">
        <f ca="1">VLOOKUP(Table3[[#This Row],[PRODUCT ID]],Table1[[PRODUCT]:[SELLING PRICE]],4,FALSE)</f>
        <v>165</v>
      </c>
      <c r="K2478" s="16">
        <f ca="1">VLOOKUP(Table3[[#This Row],[PRODUCT ID]],Table1[[PRODUCT]:[SELLING PRICE]],5,FALSE)</f>
        <v>101.82473464309901</v>
      </c>
      <c r="L2478" s="16">
        <f ca="1">J2478*Table3[[#This Row],[QUANTITY]]</f>
        <v>495</v>
      </c>
      <c r="M2478" s="16">
        <f ca="1">K2478*Table3[[#This Row],[QUANTITY]]*(1-Table3[[#This Row],[DISCOUNT %]])</f>
        <v>295.04861179049226</v>
      </c>
      <c r="N2478" s="3">
        <f>DAY(Table3[[#This Row],[DATE]])</f>
        <v>13</v>
      </c>
      <c r="O2478" s="3" t="str">
        <f>TEXT(Table3[[#This Row],[DATE]],"mmm")</f>
        <v>Oct</v>
      </c>
      <c r="P2478" s="3">
        <f>YEAR(Table3[[#This Row],[DATE]])</f>
        <v>2027</v>
      </c>
    </row>
    <row r="2479" spans="1:16" x14ac:dyDescent="0.3">
      <c r="A2479" s="6">
        <v>46674</v>
      </c>
      <c r="B2479" s="7" t="s">
        <v>1432</v>
      </c>
      <c r="C2479" s="9">
        <f t="shared" ca="1" si="76"/>
        <v>15</v>
      </c>
      <c r="D2479" s="9" t="s">
        <v>2116</v>
      </c>
      <c r="E2479" s="9" t="s">
        <v>2116</v>
      </c>
      <c r="F2479" s="10">
        <f t="shared" ca="1" si="77"/>
        <v>3.9026829837468059E-2</v>
      </c>
      <c r="G2479" s="3" t="str">
        <f>VLOOKUP(Table3[[#This Row],[PRODUCT ID]],Table1[[PRODUCT]:[SELLING PRICE]],1,FALSE)</f>
        <v>Product380</v>
      </c>
      <c r="H2479" s="3" t="str">
        <f>VLOOKUP(Table3[[#This Row],[PRODUCT ID]],Table1[[PRODUCT]:[SELLING PRICE]],2,FALSE)</f>
        <v>Category5</v>
      </c>
      <c r="I2479" s="3" t="str">
        <f>VLOOKUP(Table3[[#This Row],[PRODUCT ID]],Table1[[PRODUCT]:[SELLING PRICE]],3,FALSE)</f>
        <v>Ft</v>
      </c>
      <c r="J2479" s="16">
        <f ca="1">VLOOKUP(Table3[[#This Row],[PRODUCT ID]],Table1[[PRODUCT]:[SELLING PRICE]],4,FALSE)</f>
        <v>212</v>
      </c>
      <c r="K2479" s="16">
        <f ca="1">VLOOKUP(Table3[[#This Row],[PRODUCT ID]],Table1[[PRODUCT]:[SELLING PRICE]],5,FALSE)</f>
        <v>46.496313398190999</v>
      </c>
      <c r="L2479" s="16">
        <f ca="1">J2479*Table3[[#This Row],[QUANTITY]]</f>
        <v>3180</v>
      </c>
      <c r="M2479" s="16">
        <f ca="1">K2479*Table3[[#This Row],[QUANTITY]]*(1-Table3[[#This Row],[DISCOUNT %]])</f>
        <v>670.2256453069532</v>
      </c>
      <c r="N2479" s="3">
        <f>DAY(Table3[[#This Row],[DATE]])</f>
        <v>14</v>
      </c>
      <c r="O2479" s="3" t="str">
        <f>TEXT(Table3[[#This Row],[DATE]],"mmm")</f>
        <v>Oct</v>
      </c>
      <c r="P2479" s="3">
        <f>YEAR(Table3[[#This Row],[DATE]])</f>
        <v>2027</v>
      </c>
    </row>
    <row r="2480" spans="1:16" x14ac:dyDescent="0.3">
      <c r="A2480" s="6">
        <v>46675</v>
      </c>
      <c r="B2480" s="7" t="s">
        <v>1433</v>
      </c>
      <c r="C2480" s="9">
        <f t="shared" ca="1" si="76"/>
        <v>2</v>
      </c>
      <c r="D2480" s="9" t="s">
        <v>2116</v>
      </c>
      <c r="E2480" s="9" t="s">
        <v>2116</v>
      </c>
      <c r="F2480" s="10">
        <f t="shared" ca="1" si="77"/>
        <v>4.7989877944790885E-2</v>
      </c>
      <c r="G2480" s="3" t="str">
        <f>VLOOKUP(Table3[[#This Row],[PRODUCT ID]],Table1[[PRODUCT]:[SELLING PRICE]],1,FALSE)</f>
        <v>Product381</v>
      </c>
      <c r="H2480" s="3" t="str">
        <f>VLOOKUP(Table3[[#This Row],[PRODUCT ID]],Table1[[PRODUCT]:[SELLING PRICE]],2,FALSE)</f>
        <v>Category1</v>
      </c>
      <c r="I2480" s="3" t="str">
        <f>VLOOKUP(Table3[[#This Row],[PRODUCT ID]],Table1[[PRODUCT]:[SELLING PRICE]],3,FALSE)</f>
        <v>Kg</v>
      </c>
      <c r="J2480" s="16">
        <f ca="1">VLOOKUP(Table3[[#This Row],[PRODUCT ID]],Table1[[PRODUCT]:[SELLING PRICE]],4,FALSE)</f>
        <v>48</v>
      </c>
      <c r="K2480" s="16">
        <f ca="1">VLOOKUP(Table3[[#This Row],[PRODUCT ID]],Table1[[PRODUCT]:[SELLING PRICE]],5,FALSE)</f>
        <v>115.29242619560492</v>
      </c>
      <c r="L2480" s="16">
        <f ca="1">J2480*Table3[[#This Row],[QUANTITY]]</f>
        <v>96</v>
      </c>
      <c r="M2480" s="16">
        <f ca="1">K2480*Table3[[#This Row],[QUANTITY]]*(1-Table3[[#This Row],[DISCOUNT %]])</f>
        <v>219.51911346903805</v>
      </c>
      <c r="N2480" s="3">
        <f>DAY(Table3[[#This Row],[DATE]])</f>
        <v>15</v>
      </c>
      <c r="O2480" s="3" t="str">
        <f>TEXT(Table3[[#This Row],[DATE]],"mmm")</f>
        <v>Oct</v>
      </c>
      <c r="P2480" s="3">
        <f>YEAR(Table3[[#This Row],[DATE]])</f>
        <v>2027</v>
      </c>
    </row>
    <row r="2481" spans="1:16" x14ac:dyDescent="0.3">
      <c r="A2481" s="6">
        <v>46676</v>
      </c>
      <c r="B2481" s="7" t="s">
        <v>1434</v>
      </c>
      <c r="C2481" s="9">
        <f t="shared" ca="1" si="76"/>
        <v>14</v>
      </c>
      <c r="D2481" s="9" t="s">
        <v>2116</v>
      </c>
      <c r="E2481" s="9" t="s">
        <v>2116</v>
      </c>
      <c r="F2481" s="10">
        <f t="shared" ca="1" si="77"/>
        <v>2.3870250957083585E-2</v>
      </c>
      <c r="G2481" s="3" t="str">
        <f>VLOOKUP(Table3[[#This Row],[PRODUCT ID]],Table1[[PRODUCT]:[SELLING PRICE]],1,FALSE)</f>
        <v>Product382</v>
      </c>
      <c r="H2481" s="3" t="str">
        <f>VLOOKUP(Table3[[#This Row],[PRODUCT ID]],Table1[[PRODUCT]:[SELLING PRICE]],2,FALSE)</f>
        <v>Category2</v>
      </c>
      <c r="I2481" s="3" t="str">
        <f>VLOOKUP(Table3[[#This Row],[PRODUCT ID]],Table1[[PRODUCT]:[SELLING PRICE]],3,FALSE)</f>
        <v>No</v>
      </c>
      <c r="J2481" s="16">
        <f ca="1">VLOOKUP(Table3[[#This Row],[PRODUCT ID]],Table1[[PRODUCT]:[SELLING PRICE]],4,FALSE)</f>
        <v>170</v>
      </c>
      <c r="K2481" s="16">
        <f ca="1">VLOOKUP(Table3[[#This Row],[PRODUCT ID]],Table1[[PRODUCT]:[SELLING PRICE]],5,FALSE)</f>
        <v>31.3020783019542</v>
      </c>
      <c r="L2481" s="16">
        <f ca="1">J2481*Table3[[#This Row],[QUANTITY]]</f>
        <v>2380</v>
      </c>
      <c r="M2481" s="16">
        <f ca="1">K2481*Table3[[#This Row],[QUANTITY]]*(1-Table3[[#This Row],[DISCOUNT %]])</f>
        <v>427.76845772371581</v>
      </c>
      <c r="N2481" s="3">
        <f>DAY(Table3[[#This Row],[DATE]])</f>
        <v>16</v>
      </c>
      <c r="O2481" s="3" t="str">
        <f>TEXT(Table3[[#This Row],[DATE]],"mmm")</f>
        <v>Oct</v>
      </c>
      <c r="P2481" s="3">
        <f>YEAR(Table3[[#This Row],[DATE]])</f>
        <v>2027</v>
      </c>
    </row>
    <row r="2482" spans="1:16" x14ac:dyDescent="0.3">
      <c r="A2482" s="6">
        <v>46677</v>
      </c>
      <c r="B2482" s="7" t="s">
        <v>1435</v>
      </c>
      <c r="C2482" s="9">
        <f t="shared" ca="1" si="76"/>
        <v>8</v>
      </c>
      <c r="D2482" s="9" t="s">
        <v>2115</v>
      </c>
      <c r="E2482" s="9" t="s">
        <v>2118</v>
      </c>
      <c r="F2482" s="10">
        <f t="shared" ca="1" si="77"/>
        <v>4.1199826838018531E-2</v>
      </c>
      <c r="G2482" s="3" t="str">
        <f>VLOOKUP(Table3[[#This Row],[PRODUCT ID]],Table1[[PRODUCT]:[SELLING PRICE]],1,FALSE)</f>
        <v>Product383</v>
      </c>
      <c r="H2482" s="3" t="str">
        <f>VLOOKUP(Table3[[#This Row],[PRODUCT ID]],Table1[[PRODUCT]:[SELLING PRICE]],2,FALSE)</f>
        <v>Category3</v>
      </c>
      <c r="I2482" s="3" t="str">
        <f>VLOOKUP(Table3[[#This Row],[PRODUCT ID]],Table1[[PRODUCT]:[SELLING PRICE]],3,FALSE)</f>
        <v>No</v>
      </c>
      <c r="J2482" s="16">
        <f ca="1">VLOOKUP(Table3[[#This Row],[PRODUCT ID]],Table1[[PRODUCT]:[SELLING PRICE]],4,FALSE)</f>
        <v>75</v>
      </c>
      <c r="K2482" s="16">
        <f ca="1">VLOOKUP(Table3[[#This Row],[PRODUCT ID]],Table1[[PRODUCT]:[SELLING PRICE]],5,FALSE)</f>
        <v>174.59407693155313</v>
      </c>
      <c r="L2482" s="16">
        <f ca="1">J2482*Table3[[#This Row],[QUANTITY]]</f>
        <v>600</v>
      </c>
      <c r="M2482" s="16">
        <f ca="1">K2482*Table3[[#This Row],[QUANTITY]]*(1-Table3[[#This Row],[DISCOUNT %]])</f>
        <v>1339.2066495602357</v>
      </c>
      <c r="N2482" s="3">
        <f>DAY(Table3[[#This Row],[DATE]])</f>
        <v>17</v>
      </c>
      <c r="O2482" s="3" t="str">
        <f>TEXT(Table3[[#This Row],[DATE]],"mmm")</f>
        <v>Oct</v>
      </c>
      <c r="P2482" s="3">
        <f>YEAR(Table3[[#This Row],[DATE]])</f>
        <v>2027</v>
      </c>
    </row>
    <row r="2483" spans="1:16" x14ac:dyDescent="0.3">
      <c r="A2483" s="6">
        <v>46678</v>
      </c>
      <c r="B2483" s="7" t="s">
        <v>1436</v>
      </c>
      <c r="C2483" s="9">
        <f t="shared" ca="1" si="76"/>
        <v>9</v>
      </c>
      <c r="D2483" s="9" t="s">
        <v>2116</v>
      </c>
      <c r="E2483" s="9" t="s">
        <v>2116</v>
      </c>
      <c r="F2483" s="10">
        <f t="shared" ca="1" si="77"/>
        <v>7.3004855799365581E-2</v>
      </c>
      <c r="G2483" s="3" t="str">
        <f>VLOOKUP(Table3[[#This Row],[PRODUCT ID]],Table1[[PRODUCT]:[SELLING PRICE]],1,FALSE)</f>
        <v>Product384</v>
      </c>
      <c r="H2483" s="3" t="str">
        <f>VLOOKUP(Table3[[#This Row],[PRODUCT ID]],Table1[[PRODUCT]:[SELLING PRICE]],2,FALSE)</f>
        <v>Category4</v>
      </c>
      <c r="I2483" s="3" t="str">
        <f>VLOOKUP(Table3[[#This Row],[PRODUCT ID]],Table1[[PRODUCT]:[SELLING PRICE]],3,FALSE)</f>
        <v>Ft</v>
      </c>
      <c r="J2483" s="16">
        <f ca="1">VLOOKUP(Table3[[#This Row],[PRODUCT ID]],Table1[[PRODUCT]:[SELLING PRICE]],4,FALSE)</f>
        <v>181</v>
      </c>
      <c r="K2483" s="16">
        <f ca="1">VLOOKUP(Table3[[#This Row],[PRODUCT ID]],Table1[[PRODUCT]:[SELLING PRICE]],5,FALSE)</f>
        <v>174.90628282158787</v>
      </c>
      <c r="L2483" s="16">
        <f ca="1">J2483*Table3[[#This Row],[QUANTITY]]</f>
        <v>1629</v>
      </c>
      <c r="M2483" s="16">
        <f ca="1">K2483*Table3[[#This Row],[QUANTITY]]*(1-Table3[[#This Row],[DISCOUNT %]])</f>
        <v>1459.2354737921532</v>
      </c>
      <c r="N2483" s="3">
        <f>DAY(Table3[[#This Row],[DATE]])</f>
        <v>18</v>
      </c>
      <c r="O2483" s="3" t="str">
        <f>TEXT(Table3[[#This Row],[DATE]],"mmm")</f>
        <v>Oct</v>
      </c>
      <c r="P2483" s="3">
        <f>YEAR(Table3[[#This Row],[DATE]])</f>
        <v>2027</v>
      </c>
    </row>
    <row r="2484" spans="1:16" x14ac:dyDescent="0.3">
      <c r="A2484" s="6">
        <v>46679</v>
      </c>
      <c r="B2484" s="7" t="s">
        <v>1437</v>
      </c>
      <c r="C2484" s="9">
        <f t="shared" ca="1" si="76"/>
        <v>4</v>
      </c>
      <c r="D2484" s="9" t="s">
        <v>2117</v>
      </c>
      <c r="E2484" s="9" t="s">
        <v>2116</v>
      </c>
      <c r="F2484" s="10">
        <f t="shared" ca="1" si="77"/>
        <v>1.5766728267408582E-2</v>
      </c>
      <c r="G2484" s="3" t="str">
        <f>VLOOKUP(Table3[[#This Row],[PRODUCT ID]],Table1[[PRODUCT]:[SELLING PRICE]],1,FALSE)</f>
        <v>Product385</v>
      </c>
      <c r="H2484" s="3" t="str">
        <f>VLOOKUP(Table3[[#This Row],[PRODUCT ID]],Table1[[PRODUCT]:[SELLING PRICE]],2,FALSE)</f>
        <v>Category1</v>
      </c>
      <c r="I2484" s="3" t="str">
        <f>VLOOKUP(Table3[[#This Row],[PRODUCT ID]],Table1[[PRODUCT]:[SELLING PRICE]],3,FALSE)</f>
        <v>No</v>
      </c>
      <c r="J2484" s="16">
        <f ca="1">VLOOKUP(Table3[[#This Row],[PRODUCT ID]],Table1[[PRODUCT]:[SELLING PRICE]],4,FALSE)</f>
        <v>23</v>
      </c>
      <c r="K2484" s="16">
        <f ca="1">VLOOKUP(Table3[[#This Row],[PRODUCT ID]],Table1[[PRODUCT]:[SELLING PRICE]],5,FALSE)</f>
        <v>25.869024158053268</v>
      </c>
      <c r="L2484" s="16">
        <f ca="1">J2484*Table3[[#This Row],[QUANTITY]]</f>
        <v>92</v>
      </c>
      <c r="M2484" s="16">
        <f ca="1">K2484*Table3[[#This Row],[QUANTITY]]*(1-Table3[[#This Row],[DISCOUNT %]])</f>
        <v>101.84461713444085</v>
      </c>
      <c r="N2484" s="3">
        <f>DAY(Table3[[#This Row],[DATE]])</f>
        <v>19</v>
      </c>
      <c r="O2484" s="3" t="str">
        <f>TEXT(Table3[[#This Row],[DATE]],"mmm")</f>
        <v>Oct</v>
      </c>
      <c r="P2484" s="3">
        <f>YEAR(Table3[[#This Row],[DATE]])</f>
        <v>2027</v>
      </c>
    </row>
    <row r="2485" spans="1:16" x14ac:dyDescent="0.3">
      <c r="A2485" s="6">
        <v>46680</v>
      </c>
      <c r="B2485" s="7" t="s">
        <v>1438</v>
      </c>
      <c r="C2485" s="9">
        <f t="shared" ca="1" si="76"/>
        <v>12</v>
      </c>
      <c r="D2485" s="9" t="s">
        <v>2115</v>
      </c>
      <c r="E2485" s="9" t="s">
        <v>2116</v>
      </c>
      <c r="F2485" s="10">
        <f t="shared" ca="1" si="77"/>
        <v>7.9154605025018462E-2</v>
      </c>
      <c r="G2485" s="3" t="str">
        <f>VLOOKUP(Table3[[#This Row],[PRODUCT ID]],Table1[[PRODUCT]:[SELLING PRICE]],1,FALSE)</f>
        <v>Product386</v>
      </c>
      <c r="H2485" s="3" t="str">
        <f>VLOOKUP(Table3[[#This Row],[PRODUCT ID]],Table1[[PRODUCT]:[SELLING PRICE]],2,FALSE)</f>
        <v>Category2</v>
      </c>
      <c r="I2485" s="3" t="str">
        <f>VLOOKUP(Table3[[#This Row],[PRODUCT ID]],Table1[[PRODUCT]:[SELLING PRICE]],3,FALSE)</f>
        <v>Kg</v>
      </c>
      <c r="J2485" s="16">
        <f ca="1">VLOOKUP(Table3[[#This Row],[PRODUCT ID]],Table1[[PRODUCT]:[SELLING PRICE]],4,FALSE)</f>
        <v>168</v>
      </c>
      <c r="K2485" s="16">
        <f ca="1">VLOOKUP(Table3[[#This Row],[PRODUCT ID]],Table1[[PRODUCT]:[SELLING PRICE]],5,FALSE)</f>
        <v>291.5047900394145</v>
      </c>
      <c r="L2485" s="16">
        <f ca="1">J2485*Table3[[#This Row],[QUANTITY]]</f>
        <v>2016</v>
      </c>
      <c r="M2485" s="16">
        <f ca="1">K2485*Table3[[#This Row],[QUANTITY]]*(1-Table3[[#This Row],[DISCOUNT %]])</f>
        <v>3221.1701222513243</v>
      </c>
      <c r="N2485" s="3">
        <f>DAY(Table3[[#This Row],[DATE]])</f>
        <v>20</v>
      </c>
      <c r="O2485" s="3" t="str">
        <f>TEXT(Table3[[#This Row],[DATE]],"mmm")</f>
        <v>Oct</v>
      </c>
      <c r="P2485" s="3">
        <f>YEAR(Table3[[#This Row],[DATE]])</f>
        <v>2027</v>
      </c>
    </row>
    <row r="2486" spans="1:16" x14ac:dyDescent="0.3">
      <c r="A2486" s="6">
        <v>46681</v>
      </c>
      <c r="B2486" s="7" t="s">
        <v>1439</v>
      </c>
      <c r="C2486" s="9">
        <f t="shared" ca="1" si="76"/>
        <v>4</v>
      </c>
      <c r="D2486" s="9" t="s">
        <v>2115</v>
      </c>
      <c r="E2486" s="9" t="s">
        <v>2116</v>
      </c>
      <c r="F2486" s="10">
        <f t="shared" ca="1" si="77"/>
        <v>9.7699975586320029E-2</v>
      </c>
      <c r="G2486" s="3" t="str">
        <f>VLOOKUP(Table3[[#This Row],[PRODUCT ID]],Table1[[PRODUCT]:[SELLING PRICE]],1,FALSE)</f>
        <v>Product387</v>
      </c>
      <c r="H2486" s="3" t="str">
        <f>VLOOKUP(Table3[[#This Row],[PRODUCT ID]],Table1[[PRODUCT]:[SELLING PRICE]],2,FALSE)</f>
        <v>Category3</v>
      </c>
      <c r="I2486" s="3" t="str">
        <f>VLOOKUP(Table3[[#This Row],[PRODUCT ID]],Table1[[PRODUCT]:[SELLING PRICE]],3,FALSE)</f>
        <v>Kg</v>
      </c>
      <c r="J2486" s="16">
        <f ca="1">VLOOKUP(Table3[[#This Row],[PRODUCT ID]],Table1[[PRODUCT]:[SELLING PRICE]],4,FALSE)</f>
        <v>193</v>
      </c>
      <c r="K2486" s="16">
        <f ca="1">VLOOKUP(Table3[[#This Row],[PRODUCT ID]],Table1[[PRODUCT]:[SELLING PRICE]],5,FALSE)</f>
        <v>153.69998447440614</v>
      </c>
      <c r="L2486" s="16">
        <f ca="1">J2486*Table3[[#This Row],[QUANTITY]]</f>
        <v>772</v>
      </c>
      <c r="M2486" s="16">
        <f ca="1">K2486*Table3[[#This Row],[QUANTITY]]*(1-Table3[[#This Row],[DISCOUNT %]])</f>
        <v>554.73399897455556</v>
      </c>
      <c r="N2486" s="3">
        <f>DAY(Table3[[#This Row],[DATE]])</f>
        <v>21</v>
      </c>
      <c r="O2486" s="3" t="str">
        <f>TEXT(Table3[[#This Row],[DATE]],"mmm")</f>
        <v>Oct</v>
      </c>
      <c r="P2486" s="3">
        <f>YEAR(Table3[[#This Row],[DATE]])</f>
        <v>2027</v>
      </c>
    </row>
    <row r="2487" spans="1:16" x14ac:dyDescent="0.3">
      <c r="A2487" s="6">
        <v>46682</v>
      </c>
      <c r="B2487" s="7" t="s">
        <v>1440</v>
      </c>
      <c r="C2487" s="9">
        <f t="shared" ca="1" si="76"/>
        <v>1</v>
      </c>
      <c r="D2487" s="9" t="s">
        <v>2115</v>
      </c>
      <c r="E2487" s="9" t="s">
        <v>2116</v>
      </c>
      <c r="F2487" s="10">
        <f t="shared" ca="1" si="77"/>
        <v>6.5385580624944234E-2</v>
      </c>
      <c r="G2487" s="3" t="str">
        <f>VLOOKUP(Table3[[#This Row],[PRODUCT ID]],Table1[[PRODUCT]:[SELLING PRICE]],1,FALSE)</f>
        <v>Product388</v>
      </c>
      <c r="H2487" s="3" t="str">
        <f>VLOOKUP(Table3[[#This Row],[PRODUCT ID]],Table1[[PRODUCT]:[SELLING PRICE]],2,FALSE)</f>
        <v>Category4</v>
      </c>
      <c r="I2487" s="3" t="str">
        <f>VLOOKUP(Table3[[#This Row],[PRODUCT ID]],Table1[[PRODUCT]:[SELLING PRICE]],3,FALSE)</f>
        <v>Lt</v>
      </c>
      <c r="J2487" s="16">
        <f ca="1">VLOOKUP(Table3[[#This Row],[PRODUCT ID]],Table1[[PRODUCT]:[SELLING PRICE]],4,FALSE)</f>
        <v>66</v>
      </c>
      <c r="K2487" s="16">
        <f ca="1">VLOOKUP(Table3[[#This Row],[PRODUCT ID]],Table1[[PRODUCT]:[SELLING PRICE]],5,FALSE)</f>
        <v>231.21041456293227</v>
      </c>
      <c r="L2487" s="16">
        <f ca="1">J2487*Table3[[#This Row],[QUANTITY]]</f>
        <v>66</v>
      </c>
      <c r="M2487" s="16">
        <f ca="1">K2487*Table3[[#This Row],[QUANTITY]]*(1-Table3[[#This Row],[DISCOUNT %]])</f>
        <v>216.09258736020087</v>
      </c>
      <c r="N2487" s="3">
        <f>DAY(Table3[[#This Row],[DATE]])</f>
        <v>22</v>
      </c>
      <c r="O2487" s="3" t="str">
        <f>TEXT(Table3[[#This Row],[DATE]],"mmm")</f>
        <v>Oct</v>
      </c>
      <c r="P2487" s="3">
        <f>YEAR(Table3[[#This Row],[DATE]])</f>
        <v>2027</v>
      </c>
    </row>
    <row r="2488" spans="1:16" x14ac:dyDescent="0.3">
      <c r="A2488" s="6">
        <v>46683</v>
      </c>
      <c r="B2488" s="7" t="s">
        <v>1441</v>
      </c>
      <c r="C2488" s="9">
        <f t="shared" ca="1" si="76"/>
        <v>8</v>
      </c>
      <c r="D2488" s="9" t="s">
        <v>2116</v>
      </c>
      <c r="E2488" s="9" t="s">
        <v>2118</v>
      </c>
      <c r="F2488" s="10">
        <f t="shared" ca="1" si="77"/>
        <v>5.1468333972009596E-2</v>
      </c>
      <c r="G2488" s="3" t="str">
        <f>VLOOKUP(Table3[[#This Row],[PRODUCT ID]],Table1[[PRODUCT]:[SELLING PRICE]],1,FALSE)</f>
        <v>Product389</v>
      </c>
      <c r="H2488" s="3" t="str">
        <f>VLOOKUP(Table3[[#This Row],[PRODUCT ID]],Table1[[PRODUCT]:[SELLING PRICE]],2,FALSE)</f>
        <v>Category5</v>
      </c>
      <c r="I2488" s="3" t="str">
        <f>VLOOKUP(Table3[[#This Row],[PRODUCT ID]],Table1[[PRODUCT]:[SELLING PRICE]],3,FALSE)</f>
        <v>Kg</v>
      </c>
      <c r="J2488" s="16">
        <f ca="1">VLOOKUP(Table3[[#This Row],[PRODUCT ID]],Table1[[PRODUCT]:[SELLING PRICE]],4,FALSE)</f>
        <v>164</v>
      </c>
      <c r="K2488" s="16">
        <f ca="1">VLOOKUP(Table3[[#This Row],[PRODUCT ID]],Table1[[PRODUCT]:[SELLING PRICE]],5,FALSE)</f>
        <v>222.73662394275712</v>
      </c>
      <c r="L2488" s="16">
        <f ca="1">J2488*Table3[[#This Row],[QUANTITY]]</f>
        <v>1312</v>
      </c>
      <c r="M2488" s="16">
        <f ca="1">K2488*Table3[[#This Row],[QUANTITY]]*(1-Table3[[#This Row],[DISCOUNT %]])</f>
        <v>1690.1819279509871</v>
      </c>
      <c r="N2488" s="3">
        <f>DAY(Table3[[#This Row],[DATE]])</f>
        <v>23</v>
      </c>
      <c r="O2488" s="3" t="str">
        <f>TEXT(Table3[[#This Row],[DATE]],"mmm")</f>
        <v>Oct</v>
      </c>
      <c r="P2488" s="3">
        <f>YEAR(Table3[[#This Row],[DATE]])</f>
        <v>2027</v>
      </c>
    </row>
    <row r="2489" spans="1:16" x14ac:dyDescent="0.3">
      <c r="A2489" s="6">
        <v>46684</v>
      </c>
      <c r="B2489" s="7" t="s">
        <v>1442</v>
      </c>
      <c r="C2489" s="9">
        <f t="shared" ca="1" si="76"/>
        <v>10</v>
      </c>
      <c r="D2489" s="9" t="s">
        <v>2116</v>
      </c>
      <c r="E2489" s="9" t="s">
        <v>2118</v>
      </c>
      <c r="F2489" s="10">
        <f t="shared" ca="1" si="77"/>
        <v>5.6880501170517295E-2</v>
      </c>
      <c r="G2489" s="3" t="str">
        <f>VLOOKUP(Table3[[#This Row],[PRODUCT ID]],Table1[[PRODUCT]:[SELLING PRICE]],1,FALSE)</f>
        <v>Product390</v>
      </c>
      <c r="H2489" s="3" t="str">
        <f>VLOOKUP(Table3[[#This Row],[PRODUCT ID]],Table1[[PRODUCT]:[SELLING PRICE]],2,FALSE)</f>
        <v>Category1</v>
      </c>
      <c r="I2489" s="3" t="str">
        <f>VLOOKUP(Table3[[#This Row],[PRODUCT ID]],Table1[[PRODUCT]:[SELLING PRICE]],3,FALSE)</f>
        <v>Lt</v>
      </c>
      <c r="J2489" s="16">
        <f ca="1">VLOOKUP(Table3[[#This Row],[PRODUCT ID]],Table1[[PRODUCT]:[SELLING PRICE]],4,FALSE)</f>
        <v>173</v>
      </c>
      <c r="K2489" s="16">
        <f ca="1">VLOOKUP(Table3[[#This Row],[PRODUCT ID]],Table1[[PRODUCT]:[SELLING PRICE]],5,FALSE)</f>
        <v>187.37686155611459</v>
      </c>
      <c r="L2489" s="16">
        <f ca="1">J2489*Table3[[#This Row],[QUANTITY]]</f>
        <v>1730</v>
      </c>
      <c r="M2489" s="16">
        <f ca="1">K2489*Table3[[#This Row],[QUANTITY]]*(1-Table3[[#This Row],[DISCOUNT %]])</f>
        <v>1767.1877176304415</v>
      </c>
      <c r="N2489" s="3">
        <f>DAY(Table3[[#This Row],[DATE]])</f>
        <v>24</v>
      </c>
      <c r="O2489" s="3" t="str">
        <f>TEXT(Table3[[#This Row],[DATE]],"mmm")</f>
        <v>Oct</v>
      </c>
      <c r="P2489" s="3">
        <f>YEAR(Table3[[#This Row],[DATE]])</f>
        <v>2027</v>
      </c>
    </row>
    <row r="2490" spans="1:16" x14ac:dyDescent="0.3">
      <c r="A2490" s="6">
        <v>46685</v>
      </c>
      <c r="B2490" s="7" t="s">
        <v>1443</v>
      </c>
      <c r="C2490" s="9">
        <f t="shared" ca="1" si="76"/>
        <v>11</v>
      </c>
      <c r="D2490" s="9" t="s">
        <v>2116</v>
      </c>
      <c r="E2490" s="9" t="s">
        <v>2116</v>
      </c>
      <c r="F2490" s="10">
        <f t="shared" ca="1" si="77"/>
        <v>5.8924698519726065E-2</v>
      </c>
      <c r="G2490" s="3" t="str">
        <f>VLOOKUP(Table3[[#This Row],[PRODUCT ID]],Table1[[PRODUCT]:[SELLING PRICE]],1,FALSE)</f>
        <v>Product391</v>
      </c>
      <c r="H2490" s="3" t="str">
        <f>VLOOKUP(Table3[[#This Row],[PRODUCT ID]],Table1[[PRODUCT]:[SELLING PRICE]],2,FALSE)</f>
        <v>Category2</v>
      </c>
      <c r="I2490" s="3" t="str">
        <f>VLOOKUP(Table3[[#This Row],[PRODUCT ID]],Table1[[PRODUCT]:[SELLING PRICE]],3,FALSE)</f>
        <v>Ft</v>
      </c>
      <c r="J2490" s="16">
        <f ca="1">VLOOKUP(Table3[[#This Row],[PRODUCT ID]],Table1[[PRODUCT]:[SELLING PRICE]],4,FALSE)</f>
        <v>101</v>
      </c>
      <c r="K2490" s="16">
        <f ca="1">VLOOKUP(Table3[[#This Row],[PRODUCT ID]],Table1[[PRODUCT]:[SELLING PRICE]],5,FALSE)</f>
        <v>253.22940549251558</v>
      </c>
      <c r="L2490" s="16">
        <f ca="1">J2490*Table3[[#This Row],[QUANTITY]]</f>
        <v>1111</v>
      </c>
      <c r="M2490" s="16">
        <f ca="1">K2490*Table3[[#This Row],[QUANTITY]]*(1-Table3[[#This Row],[DISCOUNT %]])</f>
        <v>2621.387330292936</v>
      </c>
      <c r="N2490" s="3">
        <f>DAY(Table3[[#This Row],[DATE]])</f>
        <v>25</v>
      </c>
      <c r="O2490" s="3" t="str">
        <f>TEXT(Table3[[#This Row],[DATE]],"mmm")</f>
        <v>Oct</v>
      </c>
      <c r="P2490" s="3">
        <f>YEAR(Table3[[#This Row],[DATE]])</f>
        <v>2027</v>
      </c>
    </row>
    <row r="2491" spans="1:16" x14ac:dyDescent="0.3">
      <c r="A2491" s="6">
        <v>46686</v>
      </c>
      <c r="B2491" s="7" t="s">
        <v>1444</v>
      </c>
      <c r="C2491" s="9">
        <f t="shared" ca="1" si="76"/>
        <v>3</v>
      </c>
      <c r="D2491" s="9" t="s">
        <v>2115</v>
      </c>
      <c r="E2491" s="9" t="s">
        <v>2116</v>
      </c>
      <c r="F2491" s="10">
        <f t="shared" ca="1" si="77"/>
        <v>5.1398820190891818E-3</v>
      </c>
      <c r="G2491" s="3" t="str">
        <f>VLOOKUP(Table3[[#This Row],[PRODUCT ID]],Table1[[PRODUCT]:[SELLING PRICE]],1,FALSE)</f>
        <v>Product392</v>
      </c>
      <c r="H2491" s="3" t="str">
        <f>VLOOKUP(Table3[[#This Row],[PRODUCT ID]],Table1[[PRODUCT]:[SELLING PRICE]],2,FALSE)</f>
        <v>Category3</v>
      </c>
      <c r="I2491" s="3" t="str">
        <f>VLOOKUP(Table3[[#This Row],[PRODUCT ID]],Table1[[PRODUCT]:[SELLING PRICE]],3,FALSE)</f>
        <v>Kg</v>
      </c>
      <c r="J2491" s="16">
        <f ca="1">VLOOKUP(Table3[[#This Row],[PRODUCT ID]],Table1[[PRODUCT]:[SELLING PRICE]],4,FALSE)</f>
        <v>120</v>
      </c>
      <c r="K2491" s="16">
        <f ca="1">VLOOKUP(Table3[[#This Row],[PRODUCT ID]],Table1[[PRODUCT]:[SELLING PRICE]],5,FALSE)</f>
        <v>248.74058356987129</v>
      </c>
      <c r="L2491" s="16">
        <f ca="1">J2491*Table3[[#This Row],[QUANTITY]]</f>
        <v>360</v>
      </c>
      <c r="M2491" s="16">
        <f ca="1">K2491*Table3[[#This Row],[QUANTITY]]*(1-Table3[[#This Row],[DISCOUNT %]])</f>
        <v>742.38625895088819</v>
      </c>
      <c r="N2491" s="3">
        <f>DAY(Table3[[#This Row],[DATE]])</f>
        <v>26</v>
      </c>
      <c r="O2491" s="3" t="str">
        <f>TEXT(Table3[[#This Row],[DATE]],"mmm")</f>
        <v>Oct</v>
      </c>
      <c r="P2491" s="3">
        <f>YEAR(Table3[[#This Row],[DATE]])</f>
        <v>2027</v>
      </c>
    </row>
    <row r="2492" spans="1:16" x14ac:dyDescent="0.3">
      <c r="A2492" s="6">
        <v>46687</v>
      </c>
      <c r="B2492" s="7" t="s">
        <v>1445</v>
      </c>
      <c r="C2492" s="9">
        <f t="shared" ca="1" si="76"/>
        <v>11</v>
      </c>
      <c r="D2492" s="9" t="s">
        <v>2117</v>
      </c>
      <c r="E2492" s="9" t="s">
        <v>2116</v>
      </c>
      <c r="F2492" s="10">
        <f t="shared" ca="1" si="77"/>
        <v>9.3607406117732661E-2</v>
      </c>
      <c r="G2492" s="3" t="str">
        <f>VLOOKUP(Table3[[#This Row],[PRODUCT ID]],Table1[[PRODUCT]:[SELLING PRICE]],1,FALSE)</f>
        <v>Product393</v>
      </c>
      <c r="H2492" s="3" t="str">
        <f>VLOOKUP(Table3[[#This Row],[PRODUCT ID]],Table1[[PRODUCT]:[SELLING PRICE]],2,FALSE)</f>
        <v>Category4</v>
      </c>
      <c r="I2492" s="3" t="str">
        <f>VLOOKUP(Table3[[#This Row],[PRODUCT ID]],Table1[[PRODUCT]:[SELLING PRICE]],3,FALSE)</f>
        <v>No</v>
      </c>
      <c r="J2492" s="16">
        <f ca="1">VLOOKUP(Table3[[#This Row],[PRODUCT ID]],Table1[[PRODUCT]:[SELLING PRICE]],4,FALSE)</f>
        <v>236</v>
      </c>
      <c r="K2492" s="16">
        <f ca="1">VLOOKUP(Table3[[#This Row],[PRODUCT ID]],Table1[[PRODUCT]:[SELLING PRICE]],5,FALSE)</f>
        <v>33.246795604837054</v>
      </c>
      <c r="L2492" s="16">
        <f ca="1">J2492*Table3[[#This Row],[QUANTITY]]</f>
        <v>2596</v>
      </c>
      <c r="M2492" s="16">
        <f ca="1">K2492*Table3[[#This Row],[QUANTITY]]*(1-Table3[[#This Row],[DISCOUNT %]])</f>
        <v>331.48114237196006</v>
      </c>
      <c r="N2492" s="3">
        <f>DAY(Table3[[#This Row],[DATE]])</f>
        <v>27</v>
      </c>
      <c r="O2492" s="3" t="str">
        <f>TEXT(Table3[[#This Row],[DATE]],"mmm")</f>
        <v>Oct</v>
      </c>
      <c r="P2492" s="3">
        <f>YEAR(Table3[[#This Row],[DATE]])</f>
        <v>2027</v>
      </c>
    </row>
    <row r="2493" spans="1:16" x14ac:dyDescent="0.3">
      <c r="A2493" s="6">
        <v>46688</v>
      </c>
      <c r="B2493" s="7" t="s">
        <v>1446</v>
      </c>
      <c r="C2493" s="9">
        <f t="shared" ca="1" si="76"/>
        <v>1</v>
      </c>
      <c r="D2493" s="9" t="s">
        <v>2117</v>
      </c>
      <c r="E2493" s="9" t="s">
        <v>2116</v>
      </c>
      <c r="F2493" s="10">
        <f t="shared" ca="1" si="77"/>
        <v>1.7233151436784933E-2</v>
      </c>
      <c r="G2493" s="3" t="str">
        <f>VLOOKUP(Table3[[#This Row],[PRODUCT ID]],Table1[[PRODUCT]:[SELLING PRICE]],1,FALSE)</f>
        <v>Product394</v>
      </c>
      <c r="H2493" s="3" t="str">
        <f>VLOOKUP(Table3[[#This Row],[PRODUCT ID]],Table1[[PRODUCT]:[SELLING PRICE]],2,FALSE)</f>
        <v>Category5</v>
      </c>
      <c r="I2493" s="3" t="str">
        <f>VLOOKUP(Table3[[#This Row],[PRODUCT ID]],Table1[[PRODUCT]:[SELLING PRICE]],3,FALSE)</f>
        <v>No</v>
      </c>
      <c r="J2493" s="16">
        <f ca="1">VLOOKUP(Table3[[#This Row],[PRODUCT ID]],Table1[[PRODUCT]:[SELLING PRICE]],4,FALSE)</f>
        <v>120</v>
      </c>
      <c r="K2493" s="16">
        <f ca="1">VLOOKUP(Table3[[#This Row],[PRODUCT ID]],Table1[[PRODUCT]:[SELLING PRICE]],5,FALSE)</f>
        <v>280.29881725112119</v>
      </c>
      <c r="L2493" s="16">
        <f ca="1">J2493*Table3[[#This Row],[QUANTITY]]</f>
        <v>120</v>
      </c>
      <c r="M2493" s="16">
        <f ca="1">K2493*Table3[[#This Row],[QUANTITY]]*(1-Table3[[#This Row],[DISCOUNT %]])</f>
        <v>275.46838528588091</v>
      </c>
      <c r="N2493" s="3">
        <f>DAY(Table3[[#This Row],[DATE]])</f>
        <v>28</v>
      </c>
      <c r="O2493" s="3" t="str">
        <f>TEXT(Table3[[#This Row],[DATE]],"mmm")</f>
        <v>Oct</v>
      </c>
      <c r="P2493" s="3">
        <f>YEAR(Table3[[#This Row],[DATE]])</f>
        <v>2027</v>
      </c>
    </row>
    <row r="2494" spans="1:16" x14ac:dyDescent="0.3">
      <c r="A2494" s="6">
        <v>46689</v>
      </c>
      <c r="B2494" s="7" t="s">
        <v>1447</v>
      </c>
      <c r="C2494" s="9">
        <f t="shared" ca="1" si="76"/>
        <v>11</v>
      </c>
      <c r="D2494" s="9" t="s">
        <v>2116</v>
      </c>
      <c r="E2494" s="9" t="s">
        <v>2118</v>
      </c>
      <c r="F2494" s="10">
        <f t="shared" ca="1" si="77"/>
        <v>2.8553979401261843E-2</v>
      </c>
      <c r="G2494" s="3" t="str">
        <f>VLOOKUP(Table3[[#This Row],[PRODUCT ID]],Table1[[PRODUCT]:[SELLING PRICE]],1,FALSE)</f>
        <v>Product395</v>
      </c>
      <c r="H2494" s="3" t="str">
        <f>VLOOKUP(Table3[[#This Row],[PRODUCT ID]],Table1[[PRODUCT]:[SELLING PRICE]],2,FALSE)</f>
        <v>Category1</v>
      </c>
      <c r="I2494" s="3" t="str">
        <f>VLOOKUP(Table3[[#This Row],[PRODUCT ID]],Table1[[PRODUCT]:[SELLING PRICE]],3,FALSE)</f>
        <v>Ft</v>
      </c>
      <c r="J2494" s="16">
        <f ca="1">VLOOKUP(Table3[[#This Row],[PRODUCT ID]],Table1[[PRODUCT]:[SELLING PRICE]],4,FALSE)</f>
        <v>212</v>
      </c>
      <c r="K2494" s="16">
        <f ca="1">VLOOKUP(Table3[[#This Row],[PRODUCT ID]],Table1[[PRODUCT]:[SELLING PRICE]],5,FALSE)</f>
        <v>29.639205383870031</v>
      </c>
      <c r="L2494" s="16">
        <f ca="1">J2494*Table3[[#This Row],[QUANTITY]]</f>
        <v>2332</v>
      </c>
      <c r="M2494" s="16">
        <f ca="1">K2494*Table3[[#This Row],[QUANTITY]]*(1-Table3[[#This Row],[DISCOUNT %]])</f>
        <v>316.72176936256159</v>
      </c>
      <c r="N2494" s="3">
        <f>DAY(Table3[[#This Row],[DATE]])</f>
        <v>29</v>
      </c>
      <c r="O2494" s="3" t="str">
        <f>TEXT(Table3[[#This Row],[DATE]],"mmm")</f>
        <v>Oct</v>
      </c>
      <c r="P2494" s="3">
        <f>YEAR(Table3[[#This Row],[DATE]])</f>
        <v>2027</v>
      </c>
    </row>
    <row r="2495" spans="1:16" x14ac:dyDescent="0.3">
      <c r="A2495" s="6">
        <v>46690</v>
      </c>
      <c r="B2495" s="7" t="s">
        <v>1448</v>
      </c>
      <c r="C2495" s="9">
        <f t="shared" ca="1" si="76"/>
        <v>1</v>
      </c>
      <c r="D2495" s="9" t="s">
        <v>2116</v>
      </c>
      <c r="E2495" s="9" t="s">
        <v>2116</v>
      </c>
      <c r="F2495" s="10">
        <f t="shared" ca="1" si="77"/>
        <v>8.113768489290922E-2</v>
      </c>
      <c r="G2495" s="3" t="str">
        <f>VLOOKUP(Table3[[#This Row],[PRODUCT ID]],Table1[[PRODUCT]:[SELLING PRICE]],1,FALSE)</f>
        <v>Product396</v>
      </c>
      <c r="H2495" s="3" t="str">
        <f>VLOOKUP(Table3[[#This Row],[PRODUCT ID]],Table1[[PRODUCT]:[SELLING PRICE]],2,FALSE)</f>
        <v>Category2</v>
      </c>
      <c r="I2495" s="3" t="str">
        <f>VLOOKUP(Table3[[#This Row],[PRODUCT ID]],Table1[[PRODUCT]:[SELLING PRICE]],3,FALSE)</f>
        <v>No</v>
      </c>
      <c r="J2495" s="16">
        <f ca="1">VLOOKUP(Table3[[#This Row],[PRODUCT ID]],Table1[[PRODUCT]:[SELLING PRICE]],4,FALSE)</f>
        <v>234</v>
      </c>
      <c r="K2495" s="16">
        <f ca="1">VLOOKUP(Table3[[#This Row],[PRODUCT ID]],Table1[[PRODUCT]:[SELLING PRICE]],5,FALSE)</f>
        <v>57.352160412337994</v>
      </c>
      <c r="L2495" s="16">
        <f ca="1">J2495*Table3[[#This Row],[QUANTITY]]</f>
        <v>234</v>
      </c>
      <c r="M2495" s="16">
        <f ca="1">K2495*Table3[[#This Row],[QUANTITY]]*(1-Table3[[#This Row],[DISCOUNT %]])</f>
        <v>52.698738892874132</v>
      </c>
      <c r="N2495" s="3">
        <f>DAY(Table3[[#This Row],[DATE]])</f>
        <v>30</v>
      </c>
      <c r="O2495" s="3" t="str">
        <f>TEXT(Table3[[#This Row],[DATE]],"mmm")</f>
        <v>Oct</v>
      </c>
      <c r="P2495" s="3">
        <f>YEAR(Table3[[#This Row],[DATE]])</f>
        <v>2027</v>
      </c>
    </row>
    <row r="2496" spans="1:16" x14ac:dyDescent="0.3">
      <c r="A2496" s="6">
        <v>46691</v>
      </c>
      <c r="B2496" s="7" t="s">
        <v>1449</v>
      </c>
      <c r="C2496" s="9">
        <f t="shared" ca="1" si="76"/>
        <v>13</v>
      </c>
      <c r="D2496" s="9" t="s">
        <v>2116</v>
      </c>
      <c r="E2496" s="9" t="s">
        <v>2116</v>
      </c>
      <c r="F2496" s="10">
        <f t="shared" ca="1" si="77"/>
        <v>9.940811197051902E-2</v>
      </c>
      <c r="G2496" s="3" t="str">
        <f>VLOOKUP(Table3[[#This Row],[PRODUCT ID]],Table1[[PRODUCT]:[SELLING PRICE]],1,FALSE)</f>
        <v>Product397</v>
      </c>
      <c r="H2496" s="3" t="str">
        <f>VLOOKUP(Table3[[#This Row],[PRODUCT ID]],Table1[[PRODUCT]:[SELLING PRICE]],2,FALSE)</f>
        <v>Category3</v>
      </c>
      <c r="I2496" s="3" t="str">
        <f>VLOOKUP(Table3[[#This Row],[PRODUCT ID]],Table1[[PRODUCT]:[SELLING PRICE]],3,FALSE)</f>
        <v>Kg</v>
      </c>
      <c r="J2496" s="16">
        <f ca="1">VLOOKUP(Table3[[#This Row],[PRODUCT ID]],Table1[[PRODUCT]:[SELLING PRICE]],4,FALSE)</f>
        <v>207</v>
      </c>
      <c r="K2496" s="16">
        <f ca="1">VLOOKUP(Table3[[#This Row],[PRODUCT ID]],Table1[[PRODUCT]:[SELLING PRICE]],5,FALSE)</f>
        <v>87.703851652325781</v>
      </c>
      <c r="L2496" s="16">
        <f ca="1">J2496*Table3[[#This Row],[QUANTITY]]</f>
        <v>2691</v>
      </c>
      <c r="M2496" s="16">
        <f ca="1">K2496*Table3[[#This Row],[QUANTITY]]*(1-Table3[[#This Row],[DISCOUNT %]])</f>
        <v>1026.8099055113325</v>
      </c>
      <c r="N2496" s="3">
        <f>DAY(Table3[[#This Row],[DATE]])</f>
        <v>31</v>
      </c>
      <c r="O2496" s="3" t="str">
        <f>TEXT(Table3[[#This Row],[DATE]],"mmm")</f>
        <v>Oct</v>
      </c>
      <c r="P2496" s="3">
        <f>YEAR(Table3[[#This Row],[DATE]])</f>
        <v>2027</v>
      </c>
    </row>
    <row r="2497" spans="1:16" x14ac:dyDescent="0.3">
      <c r="A2497" s="6">
        <v>46692</v>
      </c>
      <c r="B2497" s="7" t="s">
        <v>1450</v>
      </c>
      <c r="C2497" s="9">
        <f t="shared" ca="1" si="76"/>
        <v>13</v>
      </c>
      <c r="D2497" s="9" t="s">
        <v>2116</v>
      </c>
      <c r="E2497" s="9" t="s">
        <v>2116</v>
      </c>
      <c r="F2497" s="10">
        <f t="shared" ca="1" si="77"/>
        <v>1.1788127697215257E-2</v>
      </c>
      <c r="G2497" s="3" t="str">
        <f>VLOOKUP(Table3[[#This Row],[PRODUCT ID]],Table1[[PRODUCT]:[SELLING PRICE]],1,FALSE)</f>
        <v>Product398</v>
      </c>
      <c r="H2497" s="3" t="str">
        <f>VLOOKUP(Table3[[#This Row],[PRODUCT ID]],Table1[[PRODUCT]:[SELLING PRICE]],2,FALSE)</f>
        <v>Category4</v>
      </c>
      <c r="I2497" s="3" t="str">
        <f>VLOOKUP(Table3[[#This Row],[PRODUCT ID]],Table1[[PRODUCT]:[SELLING PRICE]],3,FALSE)</f>
        <v>Kg</v>
      </c>
      <c r="J2497" s="16">
        <f ca="1">VLOOKUP(Table3[[#This Row],[PRODUCT ID]],Table1[[PRODUCT]:[SELLING PRICE]],4,FALSE)</f>
        <v>243</v>
      </c>
      <c r="K2497" s="16">
        <f ca="1">VLOOKUP(Table3[[#This Row],[PRODUCT ID]],Table1[[PRODUCT]:[SELLING PRICE]],5,FALSE)</f>
        <v>246.38442339224085</v>
      </c>
      <c r="L2497" s="16">
        <f ca="1">J2497*Table3[[#This Row],[QUANTITY]]</f>
        <v>3159</v>
      </c>
      <c r="M2497" s="16">
        <f ca="1">K2497*Table3[[#This Row],[QUANTITY]]*(1-Table3[[#This Row],[DISCOUNT %]])</f>
        <v>3165.240160506949</v>
      </c>
      <c r="N2497" s="3">
        <f>DAY(Table3[[#This Row],[DATE]])</f>
        <v>1</v>
      </c>
      <c r="O2497" s="3" t="str">
        <f>TEXT(Table3[[#This Row],[DATE]],"mmm")</f>
        <v>Nov</v>
      </c>
      <c r="P2497" s="3">
        <f>YEAR(Table3[[#This Row],[DATE]])</f>
        <v>2027</v>
      </c>
    </row>
    <row r="2498" spans="1:16" x14ac:dyDescent="0.3">
      <c r="A2498" s="6">
        <v>46693</v>
      </c>
      <c r="B2498" s="7" t="s">
        <v>1451</v>
      </c>
      <c r="C2498" s="9">
        <f t="shared" ca="1" si="76"/>
        <v>11</v>
      </c>
      <c r="D2498" s="9" t="s">
        <v>2115</v>
      </c>
      <c r="E2498" s="9" t="s">
        <v>2116</v>
      </c>
      <c r="F2498" s="10">
        <f t="shared" ca="1" si="77"/>
        <v>5.2452651072837989E-2</v>
      </c>
      <c r="G2498" s="3" t="str">
        <f>VLOOKUP(Table3[[#This Row],[PRODUCT ID]],Table1[[PRODUCT]:[SELLING PRICE]],1,FALSE)</f>
        <v>Product399</v>
      </c>
      <c r="H2498" s="3" t="str">
        <f>VLOOKUP(Table3[[#This Row],[PRODUCT ID]],Table1[[PRODUCT]:[SELLING PRICE]],2,FALSE)</f>
        <v>Category5</v>
      </c>
      <c r="I2498" s="3" t="str">
        <f>VLOOKUP(Table3[[#This Row],[PRODUCT ID]],Table1[[PRODUCT]:[SELLING PRICE]],3,FALSE)</f>
        <v>Lt</v>
      </c>
      <c r="J2498" s="16">
        <f ca="1">VLOOKUP(Table3[[#This Row],[PRODUCT ID]],Table1[[PRODUCT]:[SELLING PRICE]],4,FALSE)</f>
        <v>230</v>
      </c>
      <c r="K2498" s="16">
        <f ca="1">VLOOKUP(Table3[[#This Row],[PRODUCT ID]],Table1[[PRODUCT]:[SELLING PRICE]],5,FALSE)</f>
        <v>122.8619044834503</v>
      </c>
      <c r="L2498" s="16">
        <f ca="1">J2498*Table3[[#This Row],[QUANTITY]]</f>
        <v>2530</v>
      </c>
      <c r="M2498" s="16">
        <f ca="1">K2498*Table3[[#This Row],[QUANTITY]]*(1-Table3[[#This Row],[DISCOUNT %]])</f>
        <v>1280.5921906517908</v>
      </c>
      <c r="N2498" s="3">
        <f>DAY(Table3[[#This Row],[DATE]])</f>
        <v>2</v>
      </c>
      <c r="O2498" s="3" t="str">
        <f>TEXT(Table3[[#This Row],[DATE]],"mmm")</f>
        <v>Nov</v>
      </c>
      <c r="P2498" s="3">
        <f>YEAR(Table3[[#This Row],[DATE]])</f>
        <v>2027</v>
      </c>
    </row>
    <row r="2499" spans="1:16" x14ac:dyDescent="0.3">
      <c r="A2499" s="6">
        <v>46694</v>
      </c>
      <c r="B2499" s="7" t="s">
        <v>1452</v>
      </c>
      <c r="C2499" s="9">
        <f t="shared" ref="C2499:C2562" ca="1" si="78">RANDBETWEEN(1,15)</f>
        <v>8</v>
      </c>
      <c r="D2499" s="9" t="s">
        <v>2116</v>
      </c>
      <c r="E2499" s="9" t="s">
        <v>2116</v>
      </c>
      <c r="F2499" s="10">
        <f t="shared" ref="F2499:F2562" ca="1" si="79">RAND()*(0.1)</f>
        <v>5.3515593004222685E-2</v>
      </c>
      <c r="G2499" s="3" t="str">
        <f>VLOOKUP(Table3[[#This Row],[PRODUCT ID]],Table1[[PRODUCT]:[SELLING PRICE]],1,FALSE)</f>
        <v>Product400</v>
      </c>
      <c r="H2499" s="3" t="str">
        <f>VLOOKUP(Table3[[#This Row],[PRODUCT ID]],Table1[[PRODUCT]:[SELLING PRICE]],2,FALSE)</f>
        <v>Category1</v>
      </c>
      <c r="I2499" s="3" t="str">
        <f>VLOOKUP(Table3[[#This Row],[PRODUCT ID]],Table1[[PRODUCT]:[SELLING PRICE]],3,FALSE)</f>
        <v>Kg</v>
      </c>
      <c r="J2499" s="16">
        <f ca="1">VLOOKUP(Table3[[#This Row],[PRODUCT ID]],Table1[[PRODUCT]:[SELLING PRICE]],4,FALSE)</f>
        <v>95</v>
      </c>
      <c r="K2499" s="16">
        <f ca="1">VLOOKUP(Table3[[#This Row],[PRODUCT ID]],Table1[[PRODUCT]:[SELLING PRICE]],5,FALSE)</f>
        <v>141.82301606675313</v>
      </c>
      <c r="L2499" s="16">
        <f ca="1">J2499*Table3[[#This Row],[QUANTITY]]</f>
        <v>760</v>
      </c>
      <c r="M2499" s="16">
        <f ca="1">K2499*Table3[[#This Row],[QUANTITY]]*(1-Table3[[#This Row],[DISCOUNT %]])</f>
        <v>1073.8661860823474</v>
      </c>
      <c r="N2499" s="3">
        <f>DAY(Table3[[#This Row],[DATE]])</f>
        <v>3</v>
      </c>
      <c r="O2499" s="3" t="str">
        <f>TEXT(Table3[[#This Row],[DATE]],"mmm")</f>
        <v>Nov</v>
      </c>
      <c r="P2499" s="3">
        <f>YEAR(Table3[[#This Row],[DATE]])</f>
        <v>2027</v>
      </c>
    </row>
    <row r="2500" spans="1:16" x14ac:dyDescent="0.3">
      <c r="A2500" s="6">
        <v>46695</v>
      </c>
      <c r="B2500" s="7" t="s">
        <v>1453</v>
      </c>
      <c r="C2500" s="9">
        <f t="shared" ca="1" si="78"/>
        <v>15</v>
      </c>
      <c r="D2500" s="9" t="s">
        <v>2117</v>
      </c>
      <c r="E2500" s="9" t="s">
        <v>2118</v>
      </c>
      <c r="F2500" s="10">
        <f t="shared" ca="1" si="79"/>
        <v>7.5313877831526155E-2</v>
      </c>
      <c r="G2500" s="3" t="str">
        <f>VLOOKUP(Table3[[#This Row],[PRODUCT ID]],Table1[[PRODUCT]:[SELLING PRICE]],1,FALSE)</f>
        <v>Product401</v>
      </c>
      <c r="H2500" s="3" t="str">
        <f>VLOOKUP(Table3[[#This Row],[PRODUCT ID]],Table1[[PRODUCT]:[SELLING PRICE]],2,FALSE)</f>
        <v>Category2</v>
      </c>
      <c r="I2500" s="3" t="str">
        <f>VLOOKUP(Table3[[#This Row],[PRODUCT ID]],Table1[[PRODUCT]:[SELLING PRICE]],3,FALSE)</f>
        <v>Lt</v>
      </c>
      <c r="J2500" s="16">
        <f ca="1">VLOOKUP(Table3[[#This Row],[PRODUCT ID]],Table1[[PRODUCT]:[SELLING PRICE]],4,FALSE)</f>
        <v>106</v>
      </c>
      <c r="K2500" s="16">
        <f ca="1">VLOOKUP(Table3[[#This Row],[PRODUCT ID]],Table1[[PRODUCT]:[SELLING PRICE]],5,FALSE)</f>
        <v>191.1159397953993</v>
      </c>
      <c r="L2500" s="16">
        <f ca="1">J2500*Table3[[#This Row],[QUANTITY]]</f>
        <v>1590</v>
      </c>
      <c r="M2500" s="16">
        <f ca="1">K2500*Table3[[#This Row],[QUANTITY]]*(1-Table3[[#This Row],[DISCOUNT %]])</f>
        <v>2650.8338588098695</v>
      </c>
      <c r="N2500" s="3">
        <f>DAY(Table3[[#This Row],[DATE]])</f>
        <v>4</v>
      </c>
      <c r="O2500" s="3" t="str">
        <f>TEXT(Table3[[#This Row],[DATE]],"mmm")</f>
        <v>Nov</v>
      </c>
      <c r="P2500" s="3">
        <f>YEAR(Table3[[#This Row],[DATE]])</f>
        <v>2027</v>
      </c>
    </row>
    <row r="2501" spans="1:16" x14ac:dyDescent="0.3">
      <c r="A2501" s="6">
        <v>46696</v>
      </c>
      <c r="B2501" s="7" t="s">
        <v>1454</v>
      </c>
      <c r="C2501" s="9">
        <f t="shared" ca="1" si="78"/>
        <v>2</v>
      </c>
      <c r="D2501" s="9" t="s">
        <v>2115</v>
      </c>
      <c r="E2501" s="9" t="s">
        <v>2118</v>
      </c>
      <c r="F2501" s="10">
        <f t="shared" ca="1" si="79"/>
        <v>5.6644879107882365E-2</v>
      </c>
      <c r="G2501" s="3" t="str">
        <f>VLOOKUP(Table3[[#This Row],[PRODUCT ID]],Table1[[PRODUCT]:[SELLING PRICE]],1,FALSE)</f>
        <v>Product402</v>
      </c>
      <c r="H2501" s="3" t="str">
        <f>VLOOKUP(Table3[[#This Row],[PRODUCT ID]],Table1[[PRODUCT]:[SELLING PRICE]],2,FALSE)</f>
        <v>Category3</v>
      </c>
      <c r="I2501" s="3" t="str">
        <f>VLOOKUP(Table3[[#This Row],[PRODUCT ID]],Table1[[PRODUCT]:[SELLING PRICE]],3,FALSE)</f>
        <v>Ft</v>
      </c>
      <c r="J2501" s="16">
        <f ca="1">VLOOKUP(Table3[[#This Row],[PRODUCT ID]],Table1[[PRODUCT]:[SELLING PRICE]],4,FALSE)</f>
        <v>240</v>
      </c>
      <c r="K2501" s="16">
        <f ca="1">VLOOKUP(Table3[[#This Row],[PRODUCT ID]],Table1[[PRODUCT]:[SELLING PRICE]],5,FALSE)</f>
        <v>140.44296692122089</v>
      </c>
      <c r="L2501" s="16">
        <f ca="1">J2501*Table3[[#This Row],[QUANTITY]]</f>
        <v>480</v>
      </c>
      <c r="M2501" s="16">
        <f ca="1">K2501*Table3[[#This Row],[QUANTITY]]*(1-Table3[[#This Row],[DISCOUNT %]])</f>
        <v>264.97518407683202</v>
      </c>
      <c r="N2501" s="3">
        <f>DAY(Table3[[#This Row],[DATE]])</f>
        <v>5</v>
      </c>
      <c r="O2501" s="3" t="str">
        <f>TEXT(Table3[[#This Row],[DATE]],"mmm")</f>
        <v>Nov</v>
      </c>
      <c r="P2501" s="3">
        <f>YEAR(Table3[[#This Row],[DATE]])</f>
        <v>2027</v>
      </c>
    </row>
    <row r="2502" spans="1:16" x14ac:dyDescent="0.3">
      <c r="A2502" s="6">
        <v>46697</v>
      </c>
      <c r="B2502" s="7" t="s">
        <v>1455</v>
      </c>
      <c r="C2502" s="9">
        <f t="shared" ca="1" si="78"/>
        <v>13</v>
      </c>
      <c r="D2502" s="9" t="s">
        <v>2115</v>
      </c>
      <c r="E2502" s="9" t="s">
        <v>2116</v>
      </c>
      <c r="F2502" s="10">
        <f t="shared" ca="1" si="79"/>
        <v>3.8647057020921418E-3</v>
      </c>
      <c r="G2502" s="3" t="str">
        <f>VLOOKUP(Table3[[#This Row],[PRODUCT ID]],Table1[[PRODUCT]:[SELLING PRICE]],1,FALSE)</f>
        <v>Product403</v>
      </c>
      <c r="H2502" s="3" t="str">
        <f>VLOOKUP(Table3[[#This Row],[PRODUCT ID]],Table1[[PRODUCT]:[SELLING PRICE]],2,FALSE)</f>
        <v>Category4</v>
      </c>
      <c r="I2502" s="3" t="str">
        <f>VLOOKUP(Table3[[#This Row],[PRODUCT ID]],Table1[[PRODUCT]:[SELLING PRICE]],3,FALSE)</f>
        <v>Kg</v>
      </c>
      <c r="J2502" s="16">
        <f ca="1">VLOOKUP(Table3[[#This Row],[PRODUCT ID]],Table1[[PRODUCT]:[SELLING PRICE]],4,FALSE)</f>
        <v>157</v>
      </c>
      <c r="K2502" s="16">
        <f ca="1">VLOOKUP(Table3[[#This Row],[PRODUCT ID]],Table1[[PRODUCT]:[SELLING PRICE]],5,FALSE)</f>
        <v>200.10057420479058</v>
      </c>
      <c r="L2502" s="16">
        <f ca="1">J2502*Table3[[#This Row],[QUANTITY]]</f>
        <v>2041</v>
      </c>
      <c r="M2502" s="16">
        <f ca="1">K2502*Table3[[#This Row],[QUANTITY]]*(1-Table3[[#This Row],[DISCOUNT %]])</f>
        <v>2591.2541768707024</v>
      </c>
      <c r="N2502" s="3">
        <f>DAY(Table3[[#This Row],[DATE]])</f>
        <v>6</v>
      </c>
      <c r="O2502" s="3" t="str">
        <f>TEXT(Table3[[#This Row],[DATE]],"mmm")</f>
        <v>Nov</v>
      </c>
      <c r="P2502" s="3">
        <f>YEAR(Table3[[#This Row],[DATE]])</f>
        <v>2027</v>
      </c>
    </row>
    <row r="2503" spans="1:16" x14ac:dyDescent="0.3">
      <c r="A2503" s="6">
        <v>46698</v>
      </c>
      <c r="B2503" s="7" t="s">
        <v>1456</v>
      </c>
      <c r="C2503" s="9">
        <f t="shared" ca="1" si="78"/>
        <v>10</v>
      </c>
      <c r="D2503" s="9" t="s">
        <v>2115</v>
      </c>
      <c r="E2503" s="9" t="s">
        <v>2116</v>
      </c>
      <c r="F2503" s="10">
        <f t="shared" ca="1" si="79"/>
        <v>8.2793994110538283E-2</v>
      </c>
      <c r="G2503" s="3" t="str">
        <f>VLOOKUP(Table3[[#This Row],[PRODUCT ID]],Table1[[PRODUCT]:[SELLING PRICE]],1,FALSE)</f>
        <v>Product404</v>
      </c>
      <c r="H2503" s="3" t="str">
        <f>VLOOKUP(Table3[[#This Row],[PRODUCT ID]],Table1[[PRODUCT]:[SELLING PRICE]],2,FALSE)</f>
        <v>Category5</v>
      </c>
      <c r="I2503" s="3" t="str">
        <f>VLOOKUP(Table3[[#This Row],[PRODUCT ID]],Table1[[PRODUCT]:[SELLING PRICE]],3,FALSE)</f>
        <v>No</v>
      </c>
      <c r="J2503" s="16">
        <f ca="1">VLOOKUP(Table3[[#This Row],[PRODUCT ID]],Table1[[PRODUCT]:[SELLING PRICE]],4,FALSE)</f>
        <v>246</v>
      </c>
      <c r="K2503" s="16">
        <f ca="1">VLOOKUP(Table3[[#This Row],[PRODUCT ID]],Table1[[PRODUCT]:[SELLING PRICE]],5,FALSE)</f>
        <v>217.47417836473446</v>
      </c>
      <c r="L2503" s="16">
        <f ca="1">J2503*Table3[[#This Row],[QUANTITY]]</f>
        <v>2460</v>
      </c>
      <c r="M2503" s="16">
        <f ca="1">K2503*Table3[[#This Row],[QUANTITY]]*(1-Table3[[#This Row],[DISCOUNT %]])</f>
        <v>1994.6862252201049</v>
      </c>
      <c r="N2503" s="3">
        <f>DAY(Table3[[#This Row],[DATE]])</f>
        <v>7</v>
      </c>
      <c r="O2503" s="3" t="str">
        <f>TEXT(Table3[[#This Row],[DATE]],"mmm")</f>
        <v>Nov</v>
      </c>
      <c r="P2503" s="3">
        <f>YEAR(Table3[[#This Row],[DATE]])</f>
        <v>2027</v>
      </c>
    </row>
    <row r="2504" spans="1:16" x14ac:dyDescent="0.3">
      <c r="A2504" s="6">
        <v>46699</v>
      </c>
      <c r="B2504" s="7" t="s">
        <v>1457</v>
      </c>
      <c r="C2504" s="9">
        <f t="shared" ca="1" si="78"/>
        <v>4</v>
      </c>
      <c r="D2504" s="9" t="s">
        <v>2116</v>
      </c>
      <c r="E2504" s="9" t="s">
        <v>2116</v>
      </c>
      <c r="F2504" s="10">
        <f t="shared" ca="1" si="79"/>
        <v>6.1806314834249101E-2</v>
      </c>
      <c r="G2504" s="3" t="str">
        <f>VLOOKUP(Table3[[#This Row],[PRODUCT ID]],Table1[[PRODUCT]:[SELLING PRICE]],1,FALSE)</f>
        <v>Product405</v>
      </c>
      <c r="H2504" s="3" t="str">
        <f>VLOOKUP(Table3[[#This Row],[PRODUCT ID]],Table1[[PRODUCT]:[SELLING PRICE]],2,FALSE)</f>
        <v>Category1</v>
      </c>
      <c r="I2504" s="3" t="str">
        <f>VLOOKUP(Table3[[#This Row],[PRODUCT ID]],Table1[[PRODUCT]:[SELLING PRICE]],3,FALSE)</f>
        <v>No</v>
      </c>
      <c r="J2504" s="16">
        <f ca="1">VLOOKUP(Table3[[#This Row],[PRODUCT ID]],Table1[[PRODUCT]:[SELLING PRICE]],4,FALSE)</f>
        <v>228</v>
      </c>
      <c r="K2504" s="16">
        <f ca="1">VLOOKUP(Table3[[#This Row],[PRODUCT ID]],Table1[[PRODUCT]:[SELLING PRICE]],5,FALSE)</f>
        <v>250.83106950049475</v>
      </c>
      <c r="L2504" s="16">
        <f ca="1">J2504*Table3[[#This Row],[QUANTITY]]</f>
        <v>912</v>
      </c>
      <c r="M2504" s="16">
        <f ca="1">K2504*Table3[[#This Row],[QUANTITY]]*(1-Table3[[#This Row],[DISCOUNT %]])</f>
        <v>941.31250179494293</v>
      </c>
      <c r="N2504" s="3">
        <f>DAY(Table3[[#This Row],[DATE]])</f>
        <v>8</v>
      </c>
      <c r="O2504" s="3" t="str">
        <f>TEXT(Table3[[#This Row],[DATE]],"mmm")</f>
        <v>Nov</v>
      </c>
      <c r="P2504" s="3">
        <f>YEAR(Table3[[#This Row],[DATE]])</f>
        <v>2027</v>
      </c>
    </row>
    <row r="2505" spans="1:16" x14ac:dyDescent="0.3">
      <c r="A2505" s="6">
        <v>46700</v>
      </c>
      <c r="B2505" s="7" t="s">
        <v>1458</v>
      </c>
      <c r="C2505" s="9">
        <f t="shared" ca="1" si="78"/>
        <v>3</v>
      </c>
      <c r="D2505" s="9" t="s">
        <v>2116</v>
      </c>
      <c r="E2505" s="9" t="s">
        <v>2116</v>
      </c>
      <c r="F2505" s="10">
        <f t="shared" ca="1" si="79"/>
        <v>4.3137730526896546E-2</v>
      </c>
      <c r="G2505" s="3" t="str">
        <f>VLOOKUP(Table3[[#This Row],[PRODUCT ID]],Table1[[PRODUCT]:[SELLING PRICE]],1,FALSE)</f>
        <v>Product406</v>
      </c>
      <c r="H2505" s="3" t="str">
        <f>VLOOKUP(Table3[[#This Row],[PRODUCT ID]],Table1[[PRODUCT]:[SELLING PRICE]],2,FALSE)</f>
        <v>Category2</v>
      </c>
      <c r="I2505" s="3" t="str">
        <f>VLOOKUP(Table3[[#This Row],[PRODUCT ID]],Table1[[PRODUCT]:[SELLING PRICE]],3,FALSE)</f>
        <v>Ft</v>
      </c>
      <c r="J2505" s="16">
        <f ca="1">VLOOKUP(Table3[[#This Row],[PRODUCT ID]],Table1[[PRODUCT]:[SELLING PRICE]],4,FALSE)</f>
        <v>170</v>
      </c>
      <c r="K2505" s="16">
        <f ca="1">VLOOKUP(Table3[[#This Row],[PRODUCT ID]],Table1[[PRODUCT]:[SELLING PRICE]],5,FALSE)</f>
        <v>122.79892894430616</v>
      </c>
      <c r="L2505" s="16">
        <f ca="1">J2505*Table3[[#This Row],[QUANTITY]]</f>
        <v>510</v>
      </c>
      <c r="M2505" s="16">
        <f ca="1">K2505*Table3[[#This Row],[QUANTITY]]*(1-Table3[[#This Row],[DISCOUNT %]])</f>
        <v>352.50498551554546</v>
      </c>
      <c r="N2505" s="3">
        <f>DAY(Table3[[#This Row],[DATE]])</f>
        <v>9</v>
      </c>
      <c r="O2505" s="3" t="str">
        <f>TEXT(Table3[[#This Row],[DATE]],"mmm")</f>
        <v>Nov</v>
      </c>
      <c r="P2505" s="3">
        <f>YEAR(Table3[[#This Row],[DATE]])</f>
        <v>2027</v>
      </c>
    </row>
    <row r="2506" spans="1:16" x14ac:dyDescent="0.3">
      <c r="A2506" s="6">
        <v>46701</v>
      </c>
      <c r="B2506" s="7" t="s">
        <v>1459</v>
      </c>
      <c r="C2506" s="9">
        <f t="shared" ca="1" si="78"/>
        <v>9</v>
      </c>
      <c r="D2506" s="9" t="s">
        <v>2116</v>
      </c>
      <c r="E2506" s="9" t="s">
        <v>2118</v>
      </c>
      <c r="F2506" s="10">
        <f t="shared" ca="1" si="79"/>
        <v>1.8730923162789802E-2</v>
      </c>
      <c r="G2506" s="3" t="str">
        <f>VLOOKUP(Table3[[#This Row],[PRODUCT ID]],Table1[[PRODUCT]:[SELLING PRICE]],1,FALSE)</f>
        <v>Product407</v>
      </c>
      <c r="H2506" s="3" t="str">
        <f>VLOOKUP(Table3[[#This Row],[PRODUCT ID]],Table1[[PRODUCT]:[SELLING PRICE]],2,FALSE)</f>
        <v>Category3</v>
      </c>
      <c r="I2506" s="3" t="str">
        <f>VLOOKUP(Table3[[#This Row],[PRODUCT ID]],Table1[[PRODUCT]:[SELLING PRICE]],3,FALSE)</f>
        <v>No</v>
      </c>
      <c r="J2506" s="16">
        <f ca="1">VLOOKUP(Table3[[#This Row],[PRODUCT ID]],Table1[[PRODUCT]:[SELLING PRICE]],4,FALSE)</f>
        <v>83</v>
      </c>
      <c r="K2506" s="16">
        <f ca="1">VLOOKUP(Table3[[#This Row],[PRODUCT ID]],Table1[[PRODUCT]:[SELLING PRICE]],5,FALSE)</f>
        <v>169.67231541152734</v>
      </c>
      <c r="L2506" s="16">
        <f ca="1">J2506*Table3[[#This Row],[QUANTITY]]</f>
        <v>747</v>
      </c>
      <c r="M2506" s="16">
        <f ca="1">K2506*Table3[[#This Row],[QUANTITY]]*(1-Table3[[#This Row],[DISCOUNT %]])</f>
        <v>1498.4477667783124</v>
      </c>
      <c r="N2506" s="3">
        <f>DAY(Table3[[#This Row],[DATE]])</f>
        <v>10</v>
      </c>
      <c r="O2506" s="3" t="str">
        <f>TEXT(Table3[[#This Row],[DATE]],"mmm")</f>
        <v>Nov</v>
      </c>
      <c r="P2506" s="3">
        <f>YEAR(Table3[[#This Row],[DATE]])</f>
        <v>2027</v>
      </c>
    </row>
    <row r="2507" spans="1:16" x14ac:dyDescent="0.3">
      <c r="A2507" s="6">
        <v>46702</v>
      </c>
      <c r="B2507" s="7" t="s">
        <v>1460</v>
      </c>
      <c r="C2507" s="9">
        <f t="shared" ca="1" si="78"/>
        <v>14</v>
      </c>
      <c r="D2507" s="9" t="s">
        <v>2115</v>
      </c>
      <c r="E2507" s="9" t="s">
        <v>2116</v>
      </c>
      <c r="F2507" s="10">
        <f t="shared" ca="1" si="79"/>
        <v>9.4220975202634213E-2</v>
      </c>
      <c r="G2507" s="3" t="str">
        <f>VLOOKUP(Table3[[#This Row],[PRODUCT ID]],Table1[[PRODUCT]:[SELLING PRICE]],1,FALSE)</f>
        <v>Product408</v>
      </c>
      <c r="H2507" s="3" t="str">
        <f>VLOOKUP(Table3[[#This Row],[PRODUCT ID]],Table1[[PRODUCT]:[SELLING PRICE]],2,FALSE)</f>
        <v>Category4</v>
      </c>
      <c r="I2507" s="3" t="str">
        <f>VLOOKUP(Table3[[#This Row],[PRODUCT ID]],Table1[[PRODUCT]:[SELLING PRICE]],3,FALSE)</f>
        <v>Kg</v>
      </c>
      <c r="J2507" s="16">
        <f ca="1">VLOOKUP(Table3[[#This Row],[PRODUCT ID]],Table1[[PRODUCT]:[SELLING PRICE]],4,FALSE)</f>
        <v>200</v>
      </c>
      <c r="K2507" s="16">
        <f ca="1">VLOOKUP(Table3[[#This Row],[PRODUCT ID]],Table1[[PRODUCT]:[SELLING PRICE]],5,FALSE)</f>
        <v>173.41066308413312</v>
      </c>
      <c r="L2507" s="16">
        <f ca="1">J2507*Table3[[#This Row],[QUANTITY]]</f>
        <v>2800</v>
      </c>
      <c r="M2507" s="16">
        <f ca="1">K2507*Table3[[#This Row],[QUANTITY]]*(1-Table3[[#This Row],[DISCOUNT %]])</f>
        <v>2199.0043781693494</v>
      </c>
      <c r="N2507" s="3">
        <f>DAY(Table3[[#This Row],[DATE]])</f>
        <v>11</v>
      </c>
      <c r="O2507" s="3" t="str">
        <f>TEXT(Table3[[#This Row],[DATE]],"mmm")</f>
        <v>Nov</v>
      </c>
      <c r="P2507" s="3">
        <f>YEAR(Table3[[#This Row],[DATE]])</f>
        <v>2027</v>
      </c>
    </row>
    <row r="2508" spans="1:16" x14ac:dyDescent="0.3">
      <c r="A2508" s="6">
        <v>46703</v>
      </c>
      <c r="B2508" s="7" t="s">
        <v>1461</v>
      </c>
      <c r="C2508" s="9">
        <f t="shared" ca="1" si="78"/>
        <v>11</v>
      </c>
      <c r="D2508" s="9" t="s">
        <v>2117</v>
      </c>
      <c r="E2508" s="9" t="s">
        <v>2116</v>
      </c>
      <c r="F2508" s="10">
        <f t="shared" ca="1" si="79"/>
        <v>5.5494985354200999E-2</v>
      </c>
      <c r="G2508" s="3" t="str">
        <f>VLOOKUP(Table3[[#This Row],[PRODUCT ID]],Table1[[PRODUCT]:[SELLING PRICE]],1,FALSE)</f>
        <v>Product409</v>
      </c>
      <c r="H2508" s="3" t="str">
        <f>VLOOKUP(Table3[[#This Row],[PRODUCT ID]],Table1[[PRODUCT]:[SELLING PRICE]],2,FALSE)</f>
        <v>Category1</v>
      </c>
      <c r="I2508" s="3" t="str">
        <f>VLOOKUP(Table3[[#This Row],[PRODUCT ID]],Table1[[PRODUCT]:[SELLING PRICE]],3,FALSE)</f>
        <v>Kg</v>
      </c>
      <c r="J2508" s="16">
        <f ca="1">VLOOKUP(Table3[[#This Row],[PRODUCT ID]],Table1[[PRODUCT]:[SELLING PRICE]],4,FALSE)</f>
        <v>154</v>
      </c>
      <c r="K2508" s="16">
        <f ca="1">VLOOKUP(Table3[[#This Row],[PRODUCT ID]],Table1[[PRODUCT]:[SELLING PRICE]],5,FALSE)</f>
        <v>29.890297111103628</v>
      </c>
      <c r="L2508" s="16">
        <f ca="1">J2508*Table3[[#This Row],[QUANTITY]]</f>
        <v>1694</v>
      </c>
      <c r="M2508" s="16">
        <f ca="1">K2508*Table3[[#This Row],[QUANTITY]]*(1-Table3[[#This Row],[DISCOUNT %]])</f>
        <v>310.54689061759234</v>
      </c>
      <c r="N2508" s="3">
        <f>DAY(Table3[[#This Row],[DATE]])</f>
        <v>12</v>
      </c>
      <c r="O2508" s="3" t="str">
        <f>TEXT(Table3[[#This Row],[DATE]],"mmm")</f>
        <v>Nov</v>
      </c>
      <c r="P2508" s="3">
        <f>YEAR(Table3[[#This Row],[DATE]])</f>
        <v>2027</v>
      </c>
    </row>
    <row r="2509" spans="1:16" x14ac:dyDescent="0.3">
      <c r="A2509" s="6">
        <v>46704</v>
      </c>
      <c r="B2509" s="7" t="s">
        <v>1462</v>
      </c>
      <c r="C2509" s="9">
        <f t="shared" ca="1" si="78"/>
        <v>4</v>
      </c>
      <c r="D2509" s="9" t="s">
        <v>2117</v>
      </c>
      <c r="E2509" s="9" t="s">
        <v>2116</v>
      </c>
      <c r="F2509" s="10">
        <f t="shared" ca="1" si="79"/>
        <v>8.2332982732711363E-2</v>
      </c>
      <c r="G2509" s="3" t="str">
        <f>VLOOKUP(Table3[[#This Row],[PRODUCT ID]],Table1[[PRODUCT]:[SELLING PRICE]],1,FALSE)</f>
        <v>Product410</v>
      </c>
      <c r="H2509" s="3" t="str">
        <f>VLOOKUP(Table3[[#This Row],[PRODUCT ID]],Table1[[PRODUCT]:[SELLING PRICE]],2,FALSE)</f>
        <v>Category2</v>
      </c>
      <c r="I2509" s="3" t="str">
        <f>VLOOKUP(Table3[[#This Row],[PRODUCT ID]],Table1[[PRODUCT]:[SELLING PRICE]],3,FALSE)</f>
        <v>Lt</v>
      </c>
      <c r="J2509" s="16">
        <f ca="1">VLOOKUP(Table3[[#This Row],[PRODUCT ID]],Table1[[PRODUCT]:[SELLING PRICE]],4,FALSE)</f>
        <v>216</v>
      </c>
      <c r="K2509" s="16">
        <f ca="1">VLOOKUP(Table3[[#This Row],[PRODUCT ID]],Table1[[PRODUCT]:[SELLING PRICE]],5,FALSE)</f>
        <v>196.10322018984581</v>
      </c>
      <c r="L2509" s="16">
        <f ca="1">J2509*Table3[[#This Row],[QUANTITY]]</f>
        <v>864</v>
      </c>
      <c r="M2509" s="16">
        <f ca="1">K2509*Table3[[#This Row],[QUANTITY]]*(1-Table3[[#This Row],[DISCOUNT %]])</f>
        <v>719.82982859250455</v>
      </c>
      <c r="N2509" s="3">
        <f>DAY(Table3[[#This Row],[DATE]])</f>
        <v>13</v>
      </c>
      <c r="O2509" s="3" t="str">
        <f>TEXT(Table3[[#This Row],[DATE]],"mmm")</f>
        <v>Nov</v>
      </c>
      <c r="P2509" s="3">
        <f>YEAR(Table3[[#This Row],[DATE]])</f>
        <v>2027</v>
      </c>
    </row>
    <row r="2510" spans="1:16" x14ac:dyDescent="0.3">
      <c r="A2510" s="6">
        <v>46705</v>
      </c>
      <c r="B2510" s="7" t="s">
        <v>1463</v>
      </c>
      <c r="C2510" s="9">
        <f t="shared" ca="1" si="78"/>
        <v>5</v>
      </c>
      <c r="D2510" s="9" t="s">
        <v>2116</v>
      </c>
      <c r="E2510" s="9" t="s">
        <v>2116</v>
      </c>
      <c r="F2510" s="10">
        <f t="shared" ca="1" si="79"/>
        <v>8.184177241670304E-2</v>
      </c>
      <c r="G2510" s="3" t="str">
        <f>VLOOKUP(Table3[[#This Row],[PRODUCT ID]],Table1[[PRODUCT]:[SELLING PRICE]],1,FALSE)</f>
        <v>Product411</v>
      </c>
      <c r="H2510" s="3" t="str">
        <f>VLOOKUP(Table3[[#This Row],[PRODUCT ID]],Table1[[PRODUCT]:[SELLING PRICE]],2,FALSE)</f>
        <v>Category3</v>
      </c>
      <c r="I2510" s="3" t="str">
        <f>VLOOKUP(Table3[[#This Row],[PRODUCT ID]],Table1[[PRODUCT]:[SELLING PRICE]],3,FALSE)</f>
        <v>Kg</v>
      </c>
      <c r="J2510" s="16">
        <f ca="1">VLOOKUP(Table3[[#This Row],[PRODUCT ID]],Table1[[PRODUCT]:[SELLING PRICE]],4,FALSE)</f>
        <v>138</v>
      </c>
      <c r="K2510" s="16">
        <f ca="1">VLOOKUP(Table3[[#This Row],[PRODUCT ID]],Table1[[PRODUCT]:[SELLING PRICE]],5,FALSE)</f>
        <v>104.44248645054674</v>
      </c>
      <c r="L2510" s="16">
        <f ca="1">J2510*Table3[[#This Row],[QUANTITY]]</f>
        <v>690</v>
      </c>
      <c r="M2510" s="16">
        <f ca="1">K2510*Table3[[#This Row],[QUANTITY]]*(1-Table3[[#This Row],[DISCOUNT %]])</f>
        <v>479.4736412191325</v>
      </c>
      <c r="N2510" s="3">
        <f>DAY(Table3[[#This Row],[DATE]])</f>
        <v>14</v>
      </c>
      <c r="O2510" s="3" t="str">
        <f>TEXT(Table3[[#This Row],[DATE]],"mmm")</f>
        <v>Nov</v>
      </c>
      <c r="P2510" s="3">
        <f>YEAR(Table3[[#This Row],[DATE]])</f>
        <v>2027</v>
      </c>
    </row>
    <row r="2511" spans="1:16" x14ac:dyDescent="0.3">
      <c r="A2511" s="6">
        <v>46706</v>
      </c>
      <c r="B2511" s="7" t="s">
        <v>1464</v>
      </c>
      <c r="C2511" s="9">
        <f t="shared" ca="1" si="78"/>
        <v>7</v>
      </c>
      <c r="D2511" s="9" t="s">
        <v>2116</v>
      </c>
      <c r="E2511" s="9" t="s">
        <v>2116</v>
      </c>
      <c r="F2511" s="10">
        <f t="shared" ca="1" si="79"/>
        <v>4.1011605157045765E-2</v>
      </c>
      <c r="G2511" s="3" t="str">
        <f>VLOOKUP(Table3[[#This Row],[PRODUCT ID]],Table1[[PRODUCT]:[SELLING PRICE]],1,FALSE)</f>
        <v>Product412</v>
      </c>
      <c r="H2511" s="3" t="str">
        <f>VLOOKUP(Table3[[#This Row],[PRODUCT ID]],Table1[[PRODUCT]:[SELLING PRICE]],2,FALSE)</f>
        <v>Category4</v>
      </c>
      <c r="I2511" s="3" t="str">
        <f>VLOOKUP(Table3[[#This Row],[PRODUCT ID]],Table1[[PRODUCT]:[SELLING PRICE]],3,FALSE)</f>
        <v>Lt</v>
      </c>
      <c r="J2511" s="16">
        <f ca="1">VLOOKUP(Table3[[#This Row],[PRODUCT ID]],Table1[[PRODUCT]:[SELLING PRICE]],4,FALSE)</f>
        <v>166</v>
      </c>
      <c r="K2511" s="16">
        <f ca="1">VLOOKUP(Table3[[#This Row],[PRODUCT ID]],Table1[[PRODUCT]:[SELLING PRICE]],5,FALSE)</f>
        <v>205.254123840451</v>
      </c>
      <c r="L2511" s="16">
        <f ca="1">J2511*Table3[[#This Row],[QUANTITY]]</f>
        <v>1162</v>
      </c>
      <c r="M2511" s="16">
        <f ca="1">K2511*Table3[[#This Row],[QUANTITY]]*(1-Table3[[#This Row],[DISCOUNT %]])</f>
        <v>1377.8542592965573</v>
      </c>
      <c r="N2511" s="3">
        <f>DAY(Table3[[#This Row],[DATE]])</f>
        <v>15</v>
      </c>
      <c r="O2511" s="3" t="str">
        <f>TEXT(Table3[[#This Row],[DATE]],"mmm")</f>
        <v>Nov</v>
      </c>
      <c r="P2511" s="3">
        <f>YEAR(Table3[[#This Row],[DATE]])</f>
        <v>2027</v>
      </c>
    </row>
    <row r="2512" spans="1:16" x14ac:dyDescent="0.3">
      <c r="A2512" s="6">
        <v>46707</v>
      </c>
      <c r="B2512" s="7" t="s">
        <v>1465</v>
      </c>
      <c r="C2512" s="9">
        <f t="shared" ca="1" si="78"/>
        <v>13</v>
      </c>
      <c r="D2512" s="9" t="s">
        <v>2116</v>
      </c>
      <c r="E2512" s="9" t="s">
        <v>2118</v>
      </c>
      <c r="F2512" s="10">
        <f t="shared" ca="1" si="79"/>
        <v>4.6118748525681201E-2</v>
      </c>
      <c r="G2512" s="3" t="str">
        <f>VLOOKUP(Table3[[#This Row],[PRODUCT ID]],Table1[[PRODUCT]:[SELLING PRICE]],1,FALSE)</f>
        <v>Product413</v>
      </c>
      <c r="H2512" s="3" t="str">
        <f>VLOOKUP(Table3[[#This Row],[PRODUCT ID]],Table1[[PRODUCT]:[SELLING PRICE]],2,FALSE)</f>
        <v>Category5</v>
      </c>
      <c r="I2512" s="3" t="str">
        <f>VLOOKUP(Table3[[#This Row],[PRODUCT ID]],Table1[[PRODUCT]:[SELLING PRICE]],3,FALSE)</f>
        <v>Ft</v>
      </c>
      <c r="J2512" s="16">
        <f ca="1">VLOOKUP(Table3[[#This Row],[PRODUCT ID]],Table1[[PRODUCT]:[SELLING PRICE]],4,FALSE)</f>
        <v>229</v>
      </c>
      <c r="K2512" s="16">
        <f ca="1">VLOOKUP(Table3[[#This Row],[PRODUCT ID]],Table1[[PRODUCT]:[SELLING PRICE]],5,FALSE)</f>
        <v>138.90123542340532</v>
      </c>
      <c r="L2512" s="16">
        <f ca="1">J2512*Table3[[#This Row],[QUANTITY]]</f>
        <v>2977</v>
      </c>
      <c r="M2512" s="16">
        <f ca="1">K2512*Table3[[#This Row],[QUANTITY]]*(1-Table3[[#This Row],[DISCOUNT %]])</f>
        <v>1722.4386956010892</v>
      </c>
      <c r="N2512" s="3">
        <f>DAY(Table3[[#This Row],[DATE]])</f>
        <v>16</v>
      </c>
      <c r="O2512" s="3" t="str">
        <f>TEXT(Table3[[#This Row],[DATE]],"mmm")</f>
        <v>Nov</v>
      </c>
      <c r="P2512" s="3">
        <f>YEAR(Table3[[#This Row],[DATE]])</f>
        <v>2027</v>
      </c>
    </row>
    <row r="2513" spans="1:16" x14ac:dyDescent="0.3">
      <c r="A2513" s="6">
        <v>46708</v>
      </c>
      <c r="B2513" s="7" t="s">
        <v>1466</v>
      </c>
      <c r="C2513" s="9">
        <f t="shared" ca="1" si="78"/>
        <v>10</v>
      </c>
      <c r="D2513" s="9" t="s">
        <v>2116</v>
      </c>
      <c r="E2513" s="9" t="s">
        <v>2118</v>
      </c>
      <c r="F2513" s="10">
        <f t="shared" ca="1" si="79"/>
        <v>2.6365442206344149E-2</v>
      </c>
      <c r="G2513" s="3" t="str">
        <f>VLOOKUP(Table3[[#This Row],[PRODUCT ID]],Table1[[PRODUCT]:[SELLING PRICE]],1,FALSE)</f>
        <v>Product414</v>
      </c>
      <c r="H2513" s="3" t="str">
        <f>VLOOKUP(Table3[[#This Row],[PRODUCT ID]],Table1[[PRODUCT]:[SELLING PRICE]],2,FALSE)</f>
        <v>Category1</v>
      </c>
      <c r="I2513" s="3" t="str">
        <f>VLOOKUP(Table3[[#This Row],[PRODUCT ID]],Table1[[PRODUCT]:[SELLING PRICE]],3,FALSE)</f>
        <v>Kg</v>
      </c>
      <c r="J2513" s="16">
        <f ca="1">VLOOKUP(Table3[[#This Row],[PRODUCT ID]],Table1[[PRODUCT]:[SELLING PRICE]],4,FALSE)</f>
        <v>144</v>
      </c>
      <c r="K2513" s="16">
        <f ca="1">VLOOKUP(Table3[[#This Row],[PRODUCT ID]],Table1[[PRODUCT]:[SELLING PRICE]],5,FALSE)</f>
        <v>29.695441773124283</v>
      </c>
      <c r="L2513" s="16">
        <f ca="1">J2513*Table3[[#This Row],[QUANTITY]]</f>
        <v>1440</v>
      </c>
      <c r="M2513" s="16">
        <f ca="1">K2513*Table3[[#This Row],[QUANTITY]]*(1-Table3[[#This Row],[DISCOUNT %]])</f>
        <v>289.12508319263117</v>
      </c>
      <c r="N2513" s="3">
        <f>DAY(Table3[[#This Row],[DATE]])</f>
        <v>17</v>
      </c>
      <c r="O2513" s="3" t="str">
        <f>TEXT(Table3[[#This Row],[DATE]],"mmm")</f>
        <v>Nov</v>
      </c>
      <c r="P2513" s="3">
        <f>YEAR(Table3[[#This Row],[DATE]])</f>
        <v>2027</v>
      </c>
    </row>
    <row r="2514" spans="1:16" x14ac:dyDescent="0.3">
      <c r="A2514" s="6">
        <v>46709</v>
      </c>
      <c r="B2514" s="7" t="s">
        <v>1467</v>
      </c>
      <c r="C2514" s="9">
        <f t="shared" ca="1" si="78"/>
        <v>11</v>
      </c>
      <c r="D2514" s="9" t="s">
        <v>2115</v>
      </c>
      <c r="E2514" s="9" t="s">
        <v>2116</v>
      </c>
      <c r="F2514" s="10">
        <f t="shared" ca="1" si="79"/>
        <v>8.1443813552870462E-2</v>
      </c>
      <c r="G2514" s="3" t="str">
        <f>VLOOKUP(Table3[[#This Row],[PRODUCT ID]],Table1[[PRODUCT]:[SELLING PRICE]],1,FALSE)</f>
        <v>Product415</v>
      </c>
      <c r="H2514" s="3" t="str">
        <f>VLOOKUP(Table3[[#This Row],[PRODUCT ID]],Table1[[PRODUCT]:[SELLING PRICE]],2,FALSE)</f>
        <v>Category2</v>
      </c>
      <c r="I2514" s="3" t="str">
        <f>VLOOKUP(Table3[[#This Row],[PRODUCT ID]],Table1[[PRODUCT]:[SELLING PRICE]],3,FALSE)</f>
        <v>No</v>
      </c>
      <c r="J2514" s="16">
        <f ca="1">VLOOKUP(Table3[[#This Row],[PRODUCT ID]],Table1[[PRODUCT]:[SELLING PRICE]],4,FALSE)</f>
        <v>147</v>
      </c>
      <c r="K2514" s="16">
        <f ca="1">VLOOKUP(Table3[[#This Row],[PRODUCT ID]],Table1[[PRODUCT]:[SELLING PRICE]],5,FALSE)</f>
        <v>107.4666107565656</v>
      </c>
      <c r="L2514" s="16">
        <f ca="1">J2514*Table3[[#This Row],[QUANTITY]]</f>
        <v>1617</v>
      </c>
      <c r="M2514" s="16">
        <f ca="1">K2514*Table3[[#This Row],[QUANTITY]]*(1-Table3[[#This Row],[DISCOUNT %]])</f>
        <v>1085.8553216164387</v>
      </c>
      <c r="N2514" s="3">
        <f>DAY(Table3[[#This Row],[DATE]])</f>
        <v>18</v>
      </c>
      <c r="O2514" s="3" t="str">
        <f>TEXT(Table3[[#This Row],[DATE]],"mmm")</f>
        <v>Nov</v>
      </c>
      <c r="P2514" s="3">
        <f>YEAR(Table3[[#This Row],[DATE]])</f>
        <v>2027</v>
      </c>
    </row>
    <row r="2515" spans="1:16" x14ac:dyDescent="0.3">
      <c r="A2515" s="6">
        <v>46710</v>
      </c>
      <c r="B2515" s="7" t="s">
        <v>1468</v>
      </c>
      <c r="C2515" s="9">
        <f t="shared" ca="1" si="78"/>
        <v>2</v>
      </c>
      <c r="D2515" s="9" t="s">
        <v>2116</v>
      </c>
      <c r="E2515" s="9" t="s">
        <v>2116</v>
      </c>
      <c r="F2515" s="10">
        <f t="shared" ca="1" si="79"/>
        <v>6.631240927970368E-2</v>
      </c>
      <c r="G2515" s="3" t="str">
        <f>VLOOKUP(Table3[[#This Row],[PRODUCT ID]],Table1[[PRODUCT]:[SELLING PRICE]],1,FALSE)</f>
        <v>Product416</v>
      </c>
      <c r="H2515" s="3" t="str">
        <f>VLOOKUP(Table3[[#This Row],[PRODUCT ID]],Table1[[PRODUCT]:[SELLING PRICE]],2,FALSE)</f>
        <v>Category3</v>
      </c>
      <c r="I2515" s="3" t="str">
        <f>VLOOKUP(Table3[[#This Row],[PRODUCT ID]],Table1[[PRODUCT]:[SELLING PRICE]],3,FALSE)</f>
        <v>No</v>
      </c>
      <c r="J2515" s="16">
        <f ca="1">VLOOKUP(Table3[[#This Row],[PRODUCT ID]],Table1[[PRODUCT]:[SELLING PRICE]],4,FALSE)</f>
        <v>67</v>
      </c>
      <c r="K2515" s="16">
        <f ca="1">VLOOKUP(Table3[[#This Row],[PRODUCT ID]],Table1[[PRODUCT]:[SELLING PRICE]],5,FALSE)</f>
        <v>25.886327328948482</v>
      </c>
      <c r="L2515" s="16">
        <f ca="1">J2515*Table3[[#This Row],[QUANTITY]]</f>
        <v>134</v>
      </c>
      <c r="M2515" s="16">
        <f ca="1">K2515*Table3[[#This Row],[QUANTITY]]*(1-Table3[[#This Row],[DISCOUNT %]])</f>
        <v>48.339485192725739</v>
      </c>
      <c r="N2515" s="3">
        <f>DAY(Table3[[#This Row],[DATE]])</f>
        <v>19</v>
      </c>
      <c r="O2515" s="3" t="str">
        <f>TEXT(Table3[[#This Row],[DATE]],"mmm")</f>
        <v>Nov</v>
      </c>
      <c r="P2515" s="3">
        <f>YEAR(Table3[[#This Row],[DATE]])</f>
        <v>2027</v>
      </c>
    </row>
    <row r="2516" spans="1:16" x14ac:dyDescent="0.3">
      <c r="A2516" s="6">
        <v>46711</v>
      </c>
      <c r="B2516" s="7" t="s">
        <v>1469</v>
      </c>
      <c r="C2516" s="9">
        <f t="shared" ca="1" si="78"/>
        <v>3</v>
      </c>
      <c r="D2516" s="9" t="s">
        <v>2117</v>
      </c>
      <c r="E2516" s="9" t="s">
        <v>2116</v>
      </c>
      <c r="F2516" s="10">
        <f t="shared" ca="1" si="79"/>
        <v>2.8640394298974303E-2</v>
      </c>
      <c r="G2516" s="3" t="str">
        <f>VLOOKUP(Table3[[#This Row],[PRODUCT ID]],Table1[[PRODUCT]:[SELLING PRICE]],1,FALSE)</f>
        <v>Product417</v>
      </c>
      <c r="H2516" s="3" t="str">
        <f>VLOOKUP(Table3[[#This Row],[PRODUCT ID]],Table1[[PRODUCT]:[SELLING PRICE]],2,FALSE)</f>
        <v>Category4</v>
      </c>
      <c r="I2516" s="3" t="str">
        <f>VLOOKUP(Table3[[#This Row],[PRODUCT ID]],Table1[[PRODUCT]:[SELLING PRICE]],3,FALSE)</f>
        <v>Ft</v>
      </c>
      <c r="J2516" s="16">
        <f ca="1">VLOOKUP(Table3[[#This Row],[PRODUCT ID]],Table1[[PRODUCT]:[SELLING PRICE]],4,FALSE)</f>
        <v>180</v>
      </c>
      <c r="K2516" s="16">
        <f ca="1">VLOOKUP(Table3[[#This Row],[PRODUCT ID]],Table1[[PRODUCT]:[SELLING PRICE]],5,FALSE)</f>
        <v>254.13758469906648</v>
      </c>
      <c r="L2516" s="16">
        <f ca="1">J2516*Table3[[#This Row],[QUANTITY]]</f>
        <v>540</v>
      </c>
      <c r="M2516" s="16">
        <f ca="1">K2516*Table3[[#This Row],[QUANTITY]]*(1-Table3[[#This Row],[DISCOUNT %]])</f>
        <v>740.57695220128869</v>
      </c>
      <c r="N2516" s="3">
        <f>DAY(Table3[[#This Row],[DATE]])</f>
        <v>20</v>
      </c>
      <c r="O2516" s="3" t="str">
        <f>TEXT(Table3[[#This Row],[DATE]],"mmm")</f>
        <v>Nov</v>
      </c>
      <c r="P2516" s="3">
        <f>YEAR(Table3[[#This Row],[DATE]])</f>
        <v>2027</v>
      </c>
    </row>
    <row r="2517" spans="1:16" x14ac:dyDescent="0.3">
      <c r="A2517" s="6">
        <v>46712</v>
      </c>
      <c r="B2517" s="7" t="s">
        <v>1470</v>
      </c>
      <c r="C2517" s="9">
        <f t="shared" ca="1" si="78"/>
        <v>2</v>
      </c>
      <c r="D2517" s="9" t="s">
        <v>2115</v>
      </c>
      <c r="E2517" s="9" t="s">
        <v>2116</v>
      </c>
      <c r="F2517" s="10">
        <f t="shared" ca="1" si="79"/>
        <v>4.6090878030787E-2</v>
      </c>
      <c r="G2517" s="3" t="str">
        <f>VLOOKUP(Table3[[#This Row],[PRODUCT ID]],Table1[[PRODUCT]:[SELLING PRICE]],1,FALSE)</f>
        <v>Product418</v>
      </c>
      <c r="H2517" s="3" t="str">
        <f>VLOOKUP(Table3[[#This Row],[PRODUCT ID]],Table1[[PRODUCT]:[SELLING PRICE]],2,FALSE)</f>
        <v>Category5</v>
      </c>
      <c r="I2517" s="3" t="str">
        <f>VLOOKUP(Table3[[#This Row],[PRODUCT ID]],Table1[[PRODUCT]:[SELLING PRICE]],3,FALSE)</f>
        <v>No</v>
      </c>
      <c r="J2517" s="16">
        <f ca="1">VLOOKUP(Table3[[#This Row],[PRODUCT ID]],Table1[[PRODUCT]:[SELLING PRICE]],4,FALSE)</f>
        <v>193</v>
      </c>
      <c r="K2517" s="16">
        <f ca="1">VLOOKUP(Table3[[#This Row],[PRODUCT ID]],Table1[[PRODUCT]:[SELLING PRICE]],5,FALSE)</f>
        <v>191.71325804676093</v>
      </c>
      <c r="L2517" s="16">
        <f ca="1">J2517*Table3[[#This Row],[QUANTITY]]</f>
        <v>386</v>
      </c>
      <c r="M2517" s="16">
        <f ca="1">K2517*Table3[[#This Row],[QUANTITY]]*(1-Table3[[#This Row],[DISCOUNT %]])</f>
        <v>365.75405130648574</v>
      </c>
      <c r="N2517" s="3">
        <f>DAY(Table3[[#This Row],[DATE]])</f>
        <v>21</v>
      </c>
      <c r="O2517" s="3" t="str">
        <f>TEXT(Table3[[#This Row],[DATE]],"mmm")</f>
        <v>Nov</v>
      </c>
      <c r="P2517" s="3">
        <f>YEAR(Table3[[#This Row],[DATE]])</f>
        <v>2027</v>
      </c>
    </row>
    <row r="2518" spans="1:16" x14ac:dyDescent="0.3">
      <c r="A2518" s="6">
        <v>46713</v>
      </c>
      <c r="B2518" s="7" t="s">
        <v>1471</v>
      </c>
      <c r="C2518" s="9">
        <f t="shared" ca="1" si="78"/>
        <v>9</v>
      </c>
      <c r="D2518" s="9" t="s">
        <v>2115</v>
      </c>
      <c r="E2518" s="9" t="s">
        <v>2118</v>
      </c>
      <c r="F2518" s="10">
        <f t="shared" ca="1" si="79"/>
        <v>2.7084386848888989E-2</v>
      </c>
      <c r="G2518" s="3" t="str">
        <f>VLOOKUP(Table3[[#This Row],[PRODUCT ID]],Table1[[PRODUCT]:[SELLING PRICE]],1,FALSE)</f>
        <v>Product419</v>
      </c>
      <c r="H2518" s="3" t="str">
        <f>VLOOKUP(Table3[[#This Row],[PRODUCT ID]],Table1[[PRODUCT]:[SELLING PRICE]],2,FALSE)</f>
        <v>Category1</v>
      </c>
      <c r="I2518" s="3" t="str">
        <f>VLOOKUP(Table3[[#This Row],[PRODUCT ID]],Table1[[PRODUCT]:[SELLING PRICE]],3,FALSE)</f>
        <v>Kg</v>
      </c>
      <c r="J2518" s="16">
        <f ca="1">VLOOKUP(Table3[[#This Row],[PRODUCT ID]],Table1[[PRODUCT]:[SELLING PRICE]],4,FALSE)</f>
        <v>184</v>
      </c>
      <c r="K2518" s="16">
        <f ca="1">VLOOKUP(Table3[[#This Row],[PRODUCT ID]],Table1[[PRODUCT]:[SELLING PRICE]],5,FALSE)</f>
        <v>160.37553701985917</v>
      </c>
      <c r="L2518" s="16">
        <f ca="1">J2518*Table3[[#This Row],[QUANTITY]]</f>
        <v>1656</v>
      </c>
      <c r="M2518" s="16">
        <f ca="1">K2518*Table3[[#This Row],[QUANTITY]]*(1-Table3[[#This Row],[DISCOUNT %]])</f>
        <v>1404.2867754070348</v>
      </c>
      <c r="N2518" s="3">
        <f>DAY(Table3[[#This Row],[DATE]])</f>
        <v>22</v>
      </c>
      <c r="O2518" s="3" t="str">
        <f>TEXT(Table3[[#This Row],[DATE]],"mmm")</f>
        <v>Nov</v>
      </c>
      <c r="P2518" s="3">
        <f>YEAR(Table3[[#This Row],[DATE]])</f>
        <v>2027</v>
      </c>
    </row>
    <row r="2519" spans="1:16" x14ac:dyDescent="0.3">
      <c r="A2519" s="6">
        <v>46714</v>
      </c>
      <c r="B2519" s="7" t="s">
        <v>1472</v>
      </c>
      <c r="C2519" s="9">
        <f t="shared" ca="1" si="78"/>
        <v>8</v>
      </c>
      <c r="D2519" s="9" t="s">
        <v>2115</v>
      </c>
      <c r="E2519" s="9" t="s">
        <v>2116</v>
      </c>
      <c r="F2519" s="10">
        <f t="shared" ca="1" si="79"/>
        <v>1.9674948228046718E-2</v>
      </c>
      <c r="G2519" s="3" t="str">
        <f>VLOOKUP(Table3[[#This Row],[PRODUCT ID]],Table1[[PRODUCT]:[SELLING PRICE]],1,FALSE)</f>
        <v>Product420</v>
      </c>
      <c r="H2519" s="3" t="str">
        <f>VLOOKUP(Table3[[#This Row],[PRODUCT ID]],Table1[[PRODUCT]:[SELLING PRICE]],2,FALSE)</f>
        <v>Category2</v>
      </c>
      <c r="I2519" s="3" t="str">
        <f>VLOOKUP(Table3[[#This Row],[PRODUCT ID]],Table1[[PRODUCT]:[SELLING PRICE]],3,FALSE)</f>
        <v>Kg</v>
      </c>
      <c r="J2519" s="16">
        <f ca="1">VLOOKUP(Table3[[#This Row],[PRODUCT ID]],Table1[[PRODUCT]:[SELLING PRICE]],4,FALSE)</f>
        <v>113</v>
      </c>
      <c r="K2519" s="16">
        <f ca="1">VLOOKUP(Table3[[#This Row],[PRODUCT ID]],Table1[[PRODUCT]:[SELLING PRICE]],5,FALSE)</f>
        <v>270.20693885758214</v>
      </c>
      <c r="L2519" s="16">
        <f ca="1">J2519*Table3[[#This Row],[QUANTITY]]</f>
        <v>904</v>
      </c>
      <c r="M2519" s="16">
        <f ca="1">K2519*Table3[[#This Row],[QUANTITY]]*(1-Table3[[#This Row],[DISCOUNT %]])</f>
        <v>2119.1250505976018</v>
      </c>
      <c r="N2519" s="3">
        <f>DAY(Table3[[#This Row],[DATE]])</f>
        <v>23</v>
      </c>
      <c r="O2519" s="3" t="str">
        <f>TEXT(Table3[[#This Row],[DATE]],"mmm")</f>
        <v>Nov</v>
      </c>
      <c r="P2519" s="3">
        <f>YEAR(Table3[[#This Row],[DATE]])</f>
        <v>2027</v>
      </c>
    </row>
    <row r="2520" spans="1:16" x14ac:dyDescent="0.3">
      <c r="A2520" s="6">
        <v>46715</v>
      </c>
      <c r="B2520" s="7" t="s">
        <v>1473</v>
      </c>
      <c r="C2520" s="9">
        <f t="shared" ca="1" si="78"/>
        <v>8</v>
      </c>
      <c r="D2520" s="9" t="s">
        <v>2116</v>
      </c>
      <c r="E2520" s="9" t="s">
        <v>2116</v>
      </c>
      <c r="F2520" s="10">
        <f t="shared" ca="1" si="79"/>
        <v>2.9486786101858866E-2</v>
      </c>
      <c r="G2520" s="3" t="str">
        <f>VLOOKUP(Table3[[#This Row],[PRODUCT ID]],Table1[[PRODUCT]:[SELLING PRICE]],1,FALSE)</f>
        <v>Product421</v>
      </c>
      <c r="H2520" s="3" t="str">
        <f>VLOOKUP(Table3[[#This Row],[PRODUCT ID]],Table1[[PRODUCT]:[SELLING PRICE]],2,FALSE)</f>
        <v>Category3</v>
      </c>
      <c r="I2520" s="3" t="str">
        <f>VLOOKUP(Table3[[#This Row],[PRODUCT ID]],Table1[[PRODUCT]:[SELLING PRICE]],3,FALSE)</f>
        <v>Lt</v>
      </c>
      <c r="J2520" s="16">
        <f ca="1">VLOOKUP(Table3[[#This Row],[PRODUCT ID]],Table1[[PRODUCT]:[SELLING PRICE]],4,FALSE)</f>
        <v>241</v>
      </c>
      <c r="K2520" s="16">
        <f ca="1">VLOOKUP(Table3[[#This Row],[PRODUCT ID]],Table1[[PRODUCT]:[SELLING PRICE]],5,FALSE)</f>
        <v>103.62222509175936</v>
      </c>
      <c r="L2520" s="16">
        <f ca="1">J2520*Table3[[#This Row],[QUANTITY]]</f>
        <v>1928</v>
      </c>
      <c r="M2520" s="16">
        <f ca="1">K2520*Table3[[#This Row],[QUANTITY]]*(1-Table3[[#This Row],[DISCOUNT %]])</f>
        <v>804.53390964063988</v>
      </c>
      <c r="N2520" s="3">
        <f>DAY(Table3[[#This Row],[DATE]])</f>
        <v>24</v>
      </c>
      <c r="O2520" s="3" t="str">
        <f>TEXT(Table3[[#This Row],[DATE]],"mmm")</f>
        <v>Nov</v>
      </c>
      <c r="P2520" s="3">
        <f>YEAR(Table3[[#This Row],[DATE]])</f>
        <v>2027</v>
      </c>
    </row>
    <row r="2521" spans="1:16" x14ac:dyDescent="0.3">
      <c r="A2521" s="6">
        <v>46716</v>
      </c>
      <c r="B2521" s="7" t="s">
        <v>1474</v>
      </c>
      <c r="C2521" s="9">
        <f t="shared" ca="1" si="78"/>
        <v>4</v>
      </c>
      <c r="D2521" s="9" t="s">
        <v>2116</v>
      </c>
      <c r="E2521" s="9" t="s">
        <v>2116</v>
      </c>
      <c r="F2521" s="10">
        <f t="shared" ca="1" si="79"/>
        <v>2.0578333453009481E-2</v>
      </c>
      <c r="G2521" s="3" t="str">
        <f>VLOOKUP(Table3[[#This Row],[PRODUCT ID]],Table1[[PRODUCT]:[SELLING PRICE]],1,FALSE)</f>
        <v>Product422</v>
      </c>
      <c r="H2521" s="3" t="str">
        <f>VLOOKUP(Table3[[#This Row],[PRODUCT ID]],Table1[[PRODUCT]:[SELLING PRICE]],2,FALSE)</f>
        <v>Category4</v>
      </c>
      <c r="I2521" s="3" t="str">
        <f>VLOOKUP(Table3[[#This Row],[PRODUCT ID]],Table1[[PRODUCT]:[SELLING PRICE]],3,FALSE)</f>
        <v>Kg</v>
      </c>
      <c r="J2521" s="16">
        <f ca="1">VLOOKUP(Table3[[#This Row],[PRODUCT ID]],Table1[[PRODUCT]:[SELLING PRICE]],4,FALSE)</f>
        <v>36</v>
      </c>
      <c r="K2521" s="16">
        <f ca="1">VLOOKUP(Table3[[#This Row],[PRODUCT ID]],Table1[[PRODUCT]:[SELLING PRICE]],5,FALSE)</f>
        <v>258.33116613589868</v>
      </c>
      <c r="L2521" s="16">
        <f ca="1">J2521*Table3[[#This Row],[QUANTITY]]</f>
        <v>144</v>
      </c>
      <c r="M2521" s="16">
        <f ca="1">K2521*Table3[[#This Row],[QUANTITY]]*(1-Table3[[#This Row],[DISCOUNT %]])</f>
        <v>1012.0605650313975</v>
      </c>
      <c r="N2521" s="3">
        <f>DAY(Table3[[#This Row],[DATE]])</f>
        <v>25</v>
      </c>
      <c r="O2521" s="3" t="str">
        <f>TEXT(Table3[[#This Row],[DATE]],"mmm")</f>
        <v>Nov</v>
      </c>
      <c r="P2521" s="3">
        <f>YEAR(Table3[[#This Row],[DATE]])</f>
        <v>2027</v>
      </c>
    </row>
    <row r="2522" spans="1:16" x14ac:dyDescent="0.3">
      <c r="A2522" s="6">
        <v>46717</v>
      </c>
      <c r="B2522" s="7" t="s">
        <v>1475</v>
      </c>
      <c r="C2522" s="9">
        <f t="shared" ca="1" si="78"/>
        <v>10</v>
      </c>
      <c r="D2522" s="9" t="s">
        <v>2116</v>
      </c>
      <c r="E2522" s="9" t="s">
        <v>2116</v>
      </c>
      <c r="F2522" s="10">
        <f t="shared" ca="1" si="79"/>
        <v>2.8143575821145829E-2</v>
      </c>
      <c r="G2522" s="3" t="str">
        <f>VLOOKUP(Table3[[#This Row],[PRODUCT ID]],Table1[[PRODUCT]:[SELLING PRICE]],1,FALSE)</f>
        <v>Product423</v>
      </c>
      <c r="H2522" s="3" t="str">
        <f>VLOOKUP(Table3[[#This Row],[PRODUCT ID]],Table1[[PRODUCT]:[SELLING PRICE]],2,FALSE)</f>
        <v>Category5</v>
      </c>
      <c r="I2522" s="3" t="str">
        <f>VLOOKUP(Table3[[#This Row],[PRODUCT ID]],Table1[[PRODUCT]:[SELLING PRICE]],3,FALSE)</f>
        <v>Lt</v>
      </c>
      <c r="J2522" s="16">
        <f ca="1">VLOOKUP(Table3[[#This Row],[PRODUCT ID]],Table1[[PRODUCT]:[SELLING PRICE]],4,FALSE)</f>
        <v>121</v>
      </c>
      <c r="K2522" s="16">
        <f ca="1">VLOOKUP(Table3[[#This Row],[PRODUCT ID]],Table1[[PRODUCT]:[SELLING PRICE]],5,FALSE)</f>
        <v>225.16180170341892</v>
      </c>
      <c r="L2522" s="16">
        <f ca="1">J2522*Table3[[#This Row],[QUANTITY]]</f>
        <v>1210</v>
      </c>
      <c r="M2522" s="16">
        <f ca="1">K2522*Table3[[#This Row],[QUANTITY]]*(1-Table3[[#This Row],[DISCOUNT %]])</f>
        <v>2188.2494346515296</v>
      </c>
      <c r="N2522" s="3">
        <f>DAY(Table3[[#This Row],[DATE]])</f>
        <v>26</v>
      </c>
      <c r="O2522" s="3" t="str">
        <f>TEXT(Table3[[#This Row],[DATE]],"mmm")</f>
        <v>Nov</v>
      </c>
      <c r="P2522" s="3">
        <f>YEAR(Table3[[#This Row],[DATE]])</f>
        <v>2027</v>
      </c>
    </row>
    <row r="2523" spans="1:16" x14ac:dyDescent="0.3">
      <c r="A2523" s="6">
        <v>46718</v>
      </c>
      <c r="B2523" s="7" t="s">
        <v>1476</v>
      </c>
      <c r="C2523" s="9">
        <f t="shared" ca="1" si="78"/>
        <v>6</v>
      </c>
      <c r="D2523" s="9" t="s">
        <v>2115</v>
      </c>
      <c r="E2523" s="9" t="s">
        <v>2116</v>
      </c>
      <c r="F2523" s="10">
        <f t="shared" ca="1" si="79"/>
        <v>2.1418490159648265E-2</v>
      </c>
      <c r="G2523" s="3" t="str">
        <f>VLOOKUP(Table3[[#This Row],[PRODUCT ID]],Table1[[PRODUCT]:[SELLING PRICE]],1,FALSE)</f>
        <v>Product424</v>
      </c>
      <c r="H2523" s="3" t="str">
        <f>VLOOKUP(Table3[[#This Row],[PRODUCT ID]],Table1[[PRODUCT]:[SELLING PRICE]],2,FALSE)</f>
        <v>Category1</v>
      </c>
      <c r="I2523" s="3" t="str">
        <f>VLOOKUP(Table3[[#This Row],[PRODUCT ID]],Table1[[PRODUCT]:[SELLING PRICE]],3,FALSE)</f>
        <v>Ft</v>
      </c>
      <c r="J2523" s="16">
        <f ca="1">VLOOKUP(Table3[[#This Row],[PRODUCT ID]],Table1[[PRODUCT]:[SELLING PRICE]],4,FALSE)</f>
        <v>195</v>
      </c>
      <c r="K2523" s="16">
        <f ca="1">VLOOKUP(Table3[[#This Row],[PRODUCT ID]],Table1[[PRODUCT]:[SELLING PRICE]],5,FALSE)</f>
        <v>37.85977085598217</v>
      </c>
      <c r="L2523" s="16">
        <f ca="1">J2523*Table3[[#This Row],[QUANTITY]]</f>
        <v>1170</v>
      </c>
      <c r="M2523" s="16">
        <f ca="1">K2523*Table3[[#This Row],[QUANTITY]]*(1-Table3[[#This Row],[DISCOUNT %]])</f>
        <v>222.29323035874069</v>
      </c>
      <c r="N2523" s="3">
        <f>DAY(Table3[[#This Row],[DATE]])</f>
        <v>27</v>
      </c>
      <c r="O2523" s="3" t="str">
        <f>TEXT(Table3[[#This Row],[DATE]],"mmm")</f>
        <v>Nov</v>
      </c>
      <c r="P2523" s="3">
        <f>YEAR(Table3[[#This Row],[DATE]])</f>
        <v>2027</v>
      </c>
    </row>
    <row r="2524" spans="1:16" x14ac:dyDescent="0.3">
      <c r="A2524" s="6">
        <v>46719</v>
      </c>
      <c r="B2524" s="7" t="s">
        <v>1477</v>
      </c>
      <c r="C2524" s="9">
        <f t="shared" ca="1" si="78"/>
        <v>4</v>
      </c>
      <c r="D2524" s="9" t="s">
        <v>2117</v>
      </c>
      <c r="E2524" s="9" t="s">
        <v>2118</v>
      </c>
      <c r="F2524" s="10">
        <f t="shared" ca="1" si="79"/>
        <v>6.7612207267808949E-2</v>
      </c>
      <c r="G2524" s="3" t="str">
        <f>VLOOKUP(Table3[[#This Row],[PRODUCT ID]],Table1[[PRODUCT]:[SELLING PRICE]],1,FALSE)</f>
        <v>Product425</v>
      </c>
      <c r="H2524" s="3" t="str">
        <f>VLOOKUP(Table3[[#This Row],[PRODUCT ID]],Table1[[PRODUCT]:[SELLING PRICE]],2,FALSE)</f>
        <v>Category2</v>
      </c>
      <c r="I2524" s="3" t="str">
        <f>VLOOKUP(Table3[[#This Row],[PRODUCT ID]],Table1[[PRODUCT]:[SELLING PRICE]],3,FALSE)</f>
        <v>Kg</v>
      </c>
      <c r="J2524" s="16">
        <f ca="1">VLOOKUP(Table3[[#This Row],[PRODUCT ID]],Table1[[PRODUCT]:[SELLING PRICE]],4,FALSE)</f>
        <v>6</v>
      </c>
      <c r="K2524" s="16">
        <f ca="1">VLOOKUP(Table3[[#This Row],[PRODUCT ID]],Table1[[PRODUCT]:[SELLING PRICE]],5,FALSE)</f>
        <v>169.92729909656524</v>
      </c>
      <c r="L2524" s="16">
        <f ca="1">J2524*Table3[[#This Row],[QUANTITY]]</f>
        <v>24</v>
      </c>
      <c r="M2524" s="16">
        <f ca="1">K2524*Table3[[#This Row],[QUANTITY]]*(1-Table3[[#This Row],[DISCOUNT %]])</f>
        <v>633.75255731835728</v>
      </c>
      <c r="N2524" s="3">
        <f>DAY(Table3[[#This Row],[DATE]])</f>
        <v>28</v>
      </c>
      <c r="O2524" s="3" t="str">
        <f>TEXT(Table3[[#This Row],[DATE]],"mmm")</f>
        <v>Nov</v>
      </c>
      <c r="P2524" s="3">
        <f>YEAR(Table3[[#This Row],[DATE]])</f>
        <v>2027</v>
      </c>
    </row>
    <row r="2525" spans="1:16" x14ac:dyDescent="0.3">
      <c r="A2525" s="6">
        <v>46720</v>
      </c>
      <c r="B2525" s="7" t="s">
        <v>1478</v>
      </c>
      <c r="C2525" s="9">
        <f t="shared" ca="1" si="78"/>
        <v>8</v>
      </c>
      <c r="D2525" s="9" t="s">
        <v>2117</v>
      </c>
      <c r="E2525" s="9" t="s">
        <v>2118</v>
      </c>
      <c r="F2525" s="10">
        <f t="shared" ca="1" si="79"/>
        <v>7.0721079249665419E-3</v>
      </c>
      <c r="G2525" s="3" t="str">
        <f>VLOOKUP(Table3[[#This Row],[PRODUCT ID]],Table1[[PRODUCT]:[SELLING PRICE]],1,FALSE)</f>
        <v>Product426</v>
      </c>
      <c r="H2525" s="3" t="str">
        <f>VLOOKUP(Table3[[#This Row],[PRODUCT ID]],Table1[[PRODUCT]:[SELLING PRICE]],2,FALSE)</f>
        <v>Category3</v>
      </c>
      <c r="I2525" s="3" t="str">
        <f>VLOOKUP(Table3[[#This Row],[PRODUCT ID]],Table1[[PRODUCT]:[SELLING PRICE]],3,FALSE)</f>
        <v>No</v>
      </c>
      <c r="J2525" s="16">
        <f ca="1">VLOOKUP(Table3[[#This Row],[PRODUCT ID]],Table1[[PRODUCT]:[SELLING PRICE]],4,FALSE)</f>
        <v>105</v>
      </c>
      <c r="K2525" s="16">
        <f ca="1">VLOOKUP(Table3[[#This Row],[PRODUCT ID]],Table1[[PRODUCT]:[SELLING PRICE]],5,FALSE)</f>
        <v>231.94798934194344</v>
      </c>
      <c r="L2525" s="16">
        <f ca="1">J2525*Table3[[#This Row],[QUANTITY]]</f>
        <v>840</v>
      </c>
      <c r="M2525" s="16">
        <f ca="1">K2525*Table3[[#This Row],[QUANTITY]]*(1-Table3[[#This Row],[DISCOUNT %]])</f>
        <v>1842.461025026706</v>
      </c>
      <c r="N2525" s="3">
        <f>DAY(Table3[[#This Row],[DATE]])</f>
        <v>29</v>
      </c>
      <c r="O2525" s="3" t="str">
        <f>TEXT(Table3[[#This Row],[DATE]],"mmm")</f>
        <v>Nov</v>
      </c>
      <c r="P2525" s="3">
        <f>YEAR(Table3[[#This Row],[DATE]])</f>
        <v>2027</v>
      </c>
    </row>
    <row r="2526" spans="1:16" x14ac:dyDescent="0.3">
      <c r="A2526" s="6">
        <v>46721</v>
      </c>
      <c r="B2526" s="7" t="s">
        <v>1479</v>
      </c>
      <c r="C2526" s="9">
        <f t="shared" ca="1" si="78"/>
        <v>13</v>
      </c>
      <c r="D2526" s="9" t="s">
        <v>2116</v>
      </c>
      <c r="E2526" s="9" t="s">
        <v>2116</v>
      </c>
      <c r="F2526" s="10">
        <f t="shared" ca="1" si="79"/>
        <v>2.8641223184449173E-3</v>
      </c>
      <c r="G2526" s="3" t="str">
        <f>VLOOKUP(Table3[[#This Row],[PRODUCT ID]],Table1[[PRODUCT]:[SELLING PRICE]],1,FALSE)</f>
        <v>Product427</v>
      </c>
      <c r="H2526" s="3" t="str">
        <f>VLOOKUP(Table3[[#This Row],[PRODUCT ID]],Table1[[PRODUCT]:[SELLING PRICE]],2,FALSE)</f>
        <v>Category4</v>
      </c>
      <c r="I2526" s="3" t="str">
        <f>VLOOKUP(Table3[[#This Row],[PRODUCT ID]],Table1[[PRODUCT]:[SELLING PRICE]],3,FALSE)</f>
        <v>No</v>
      </c>
      <c r="J2526" s="16">
        <f ca="1">VLOOKUP(Table3[[#This Row],[PRODUCT ID]],Table1[[PRODUCT]:[SELLING PRICE]],4,FALSE)</f>
        <v>220</v>
      </c>
      <c r="K2526" s="16">
        <f ca="1">VLOOKUP(Table3[[#This Row],[PRODUCT ID]],Table1[[PRODUCT]:[SELLING PRICE]],5,FALSE)</f>
        <v>136.35128589200588</v>
      </c>
      <c r="L2526" s="16">
        <f ca="1">J2526*Table3[[#This Row],[QUANTITY]]</f>
        <v>2860</v>
      </c>
      <c r="M2526" s="16">
        <f ca="1">K2526*Table3[[#This Row],[QUANTITY]]*(1-Table3[[#This Row],[DISCOUNT %]])</f>
        <v>1767.4898687021409</v>
      </c>
      <c r="N2526" s="3">
        <f>DAY(Table3[[#This Row],[DATE]])</f>
        <v>30</v>
      </c>
      <c r="O2526" s="3" t="str">
        <f>TEXT(Table3[[#This Row],[DATE]],"mmm")</f>
        <v>Nov</v>
      </c>
      <c r="P2526" s="3">
        <f>YEAR(Table3[[#This Row],[DATE]])</f>
        <v>2027</v>
      </c>
    </row>
    <row r="2527" spans="1:16" x14ac:dyDescent="0.3">
      <c r="A2527" s="6">
        <v>46722</v>
      </c>
      <c r="B2527" s="7" t="s">
        <v>1480</v>
      </c>
      <c r="C2527" s="9">
        <f t="shared" ca="1" si="78"/>
        <v>6</v>
      </c>
      <c r="D2527" s="9" t="s">
        <v>2116</v>
      </c>
      <c r="E2527" s="9" t="s">
        <v>2116</v>
      </c>
      <c r="F2527" s="10">
        <f t="shared" ca="1" si="79"/>
        <v>1.0153275688802678E-2</v>
      </c>
      <c r="G2527" s="3" t="str">
        <f>VLOOKUP(Table3[[#This Row],[PRODUCT ID]],Table1[[PRODUCT]:[SELLING PRICE]],1,FALSE)</f>
        <v>Product428</v>
      </c>
      <c r="H2527" s="3" t="str">
        <f>VLOOKUP(Table3[[#This Row],[PRODUCT ID]],Table1[[PRODUCT]:[SELLING PRICE]],2,FALSE)</f>
        <v>Category5</v>
      </c>
      <c r="I2527" s="3" t="str">
        <f>VLOOKUP(Table3[[#This Row],[PRODUCT ID]],Table1[[PRODUCT]:[SELLING PRICE]],3,FALSE)</f>
        <v>Ft</v>
      </c>
      <c r="J2527" s="16">
        <f ca="1">VLOOKUP(Table3[[#This Row],[PRODUCT ID]],Table1[[PRODUCT]:[SELLING PRICE]],4,FALSE)</f>
        <v>170</v>
      </c>
      <c r="K2527" s="16">
        <f ca="1">VLOOKUP(Table3[[#This Row],[PRODUCT ID]],Table1[[PRODUCT]:[SELLING PRICE]],5,FALSE)</f>
        <v>172.35266570686969</v>
      </c>
      <c r="L2527" s="16">
        <f ca="1">J2527*Table3[[#This Row],[QUANTITY]]</f>
        <v>1020</v>
      </c>
      <c r="M2527" s="16">
        <f ca="1">K2527*Table3[[#This Row],[QUANTITY]]*(1-Table3[[#This Row],[DISCOUNT %]])</f>
        <v>1023.6163294574869</v>
      </c>
      <c r="N2527" s="3">
        <f>DAY(Table3[[#This Row],[DATE]])</f>
        <v>1</v>
      </c>
      <c r="O2527" s="3" t="str">
        <f>TEXT(Table3[[#This Row],[DATE]],"mmm")</f>
        <v>Dec</v>
      </c>
      <c r="P2527" s="3">
        <f>YEAR(Table3[[#This Row],[DATE]])</f>
        <v>2027</v>
      </c>
    </row>
    <row r="2528" spans="1:16" x14ac:dyDescent="0.3">
      <c r="A2528" s="6">
        <v>46723</v>
      </c>
      <c r="B2528" s="7" t="s">
        <v>1481</v>
      </c>
      <c r="C2528" s="9">
        <f t="shared" ca="1" si="78"/>
        <v>7</v>
      </c>
      <c r="D2528" s="9" t="s">
        <v>2116</v>
      </c>
      <c r="E2528" s="9" t="s">
        <v>2116</v>
      </c>
      <c r="F2528" s="10">
        <f t="shared" ca="1" si="79"/>
        <v>3.5410776246814227E-2</v>
      </c>
      <c r="G2528" s="3" t="str">
        <f>VLOOKUP(Table3[[#This Row],[PRODUCT ID]],Table1[[PRODUCT]:[SELLING PRICE]],1,FALSE)</f>
        <v>Product429</v>
      </c>
      <c r="H2528" s="3" t="str">
        <f>VLOOKUP(Table3[[#This Row],[PRODUCT ID]],Table1[[PRODUCT]:[SELLING PRICE]],2,FALSE)</f>
        <v>Category1</v>
      </c>
      <c r="I2528" s="3" t="str">
        <f>VLOOKUP(Table3[[#This Row],[PRODUCT ID]],Table1[[PRODUCT]:[SELLING PRICE]],3,FALSE)</f>
        <v>No</v>
      </c>
      <c r="J2528" s="16">
        <f ca="1">VLOOKUP(Table3[[#This Row],[PRODUCT ID]],Table1[[PRODUCT]:[SELLING PRICE]],4,FALSE)</f>
        <v>132</v>
      </c>
      <c r="K2528" s="16">
        <f ca="1">VLOOKUP(Table3[[#This Row],[PRODUCT ID]],Table1[[PRODUCT]:[SELLING PRICE]],5,FALSE)</f>
        <v>161.90115933403715</v>
      </c>
      <c r="L2528" s="16">
        <f ca="1">J2528*Table3[[#This Row],[QUANTITY]]</f>
        <v>924</v>
      </c>
      <c r="M2528" s="16">
        <f ca="1">K2528*Table3[[#This Row],[QUANTITY]]*(1-Table3[[#This Row],[DISCOUNT %]])</f>
        <v>1093.1767952473181</v>
      </c>
      <c r="N2528" s="3">
        <f>DAY(Table3[[#This Row],[DATE]])</f>
        <v>2</v>
      </c>
      <c r="O2528" s="3" t="str">
        <f>TEXT(Table3[[#This Row],[DATE]],"mmm")</f>
        <v>Dec</v>
      </c>
      <c r="P2528" s="3">
        <f>YEAR(Table3[[#This Row],[DATE]])</f>
        <v>2027</v>
      </c>
    </row>
    <row r="2529" spans="1:16" x14ac:dyDescent="0.3">
      <c r="A2529" s="6">
        <v>46724</v>
      </c>
      <c r="B2529" s="7" t="s">
        <v>1482</v>
      </c>
      <c r="C2529" s="9">
        <f t="shared" ca="1" si="78"/>
        <v>5</v>
      </c>
      <c r="D2529" s="9" t="s">
        <v>2116</v>
      </c>
      <c r="E2529" s="9" t="s">
        <v>2116</v>
      </c>
      <c r="F2529" s="10">
        <f t="shared" ca="1" si="79"/>
        <v>1.0743640264309275E-2</v>
      </c>
      <c r="G2529" s="3" t="str">
        <f>VLOOKUP(Table3[[#This Row],[PRODUCT ID]],Table1[[PRODUCT]:[SELLING PRICE]],1,FALSE)</f>
        <v>Product430</v>
      </c>
      <c r="H2529" s="3" t="str">
        <f>VLOOKUP(Table3[[#This Row],[PRODUCT ID]],Table1[[PRODUCT]:[SELLING PRICE]],2,FALSE)</f>
        <v>Category2</v>
      </c>
      <c r="I2529" s="3" t="str">
        <f>VLOOKUP(Table3[[#This Row],[PRODUCT ID]],Table1[[PRODUCT]:[SELLING PRICE]],3,FALSE)</f>
        <v>Kg</v>
      </c>
      <c r="J2529" s="16">
        <f ca="1">VLOOKUP(Table3[[#This Row],[PRODUCT ID]],Table1[[PRODUCT]:[SELLING PRICE]],4,FALSE)</f>
        <v>132</v>
      </c>
      <c r="K2529" s="16">
        <f ca="1">VLOOKUP(Table3[[#This Row],[PRODUCT ID]],Table1[[PRODUCT]:[SELLING PRICE]],5,FALSE)</f>
        <v>289.07355089381008</v>
      </c>
      <c r="L2529" s="16">
        <f ca="1">J2529*Table3[[#This Row],[QUANTITY]]</f>
        <v>660</v>
      </c>
      <c r="M2529" s="16">
        <f ca="1">K2529*Table3[[#This Row],[QUANTITY]]*(1-Table3[[#This Row],[DISCOUNT %]])</f>
        <v>1429.8392432654025</v>
      </c>
      <c r="N2529" s="3">
        <f>DAY(Table3[[#This Row],[DATE]])</f>
        <v>3</v>
      </c>
      <c r="O2529" s="3" t="str">
        <f>TEXT(Table3[[#This Row],[DATE]],"mmm")</f>
        <v>Dec</v>
      </c>
      <c r="P2529" s="3">
        <f>YEAR(Table3[[#This Row],[DATE]])</f>
        <v>2027</v>
      </c>
    </row>
    <row r="2530" spans="1:16" x14ac:dyDescent="0.3">
      <c r="A2530" s="6">
        <v>46725</v>
      </c>
      <c r="B2530" s="7" t="s">
        <v>1483</v>
      </c>
      <c r="C2530" s="9">
        <f t="shared" ca="1" si="78"/>
        <v>13</v>
      </c>
      <c r="D2530" s="9" t="s">
        <v>2115</v>
      </c>
      <c r="E2530" s="9" t="s">
        <v>2118</v>
      </c>
      <c r="F2530" s="10">
        <f t="shared" ca="1" si="79"/>
        <v>9.6422897163483207E-2</v>
      </c>
      <c r="G2530" s="3" t="str">
        <f>VLOOKUP(Table3[[#This Row],[PRODUCT ID]],Table1[[PRODUCT]:[SELLING PRICE]],1,FALSE)</f>
        <v>Product431</v>
      </c>
      <c r="H2530" s="3" t="str">
        <f>VLOOKUP(Table3[[#This Row],[PRODUCT ID]],Table1[[PRODUCT]:[SELLING PRICE]],2,FALSE)</f>
        <v>Category3</v>
      </c>
      <c r="I2530" s="3" t="str">
        <f>VLOOKUP(Table3[[#This Row],[PRODUCT ID]],Table1[[PRODUCT]:[SELLING PRICE]],3,FALSE)</f>
        <v>Kg</v>
      </c>
      <c r="J2530" s="16">
        <f ca="1">VLOOKUP(Table3[[#This Row],[PRODUCT ID]],Table1[[PRODUCT]:[SELLING PRICE]],4,FALSE)</f>
        <v>150</v>
      </c>
      <c r="K2530" s="16">
        <f ca="1">VLOOKUP(Table3[[#This Row],[PRODUCT ID]],Table1[[PRODUCT]:[SELLING PRICE]],5,FALSE)</f>
        <v>56.438333150069951</v>
      </c>
      <c r="L2530" s="16">
        <f ca="1">J2530*Table3[[#This Row],[QUANTITY]]</f>
        <v>1950</v>
      </c>
      <c r="M2530" s="16">
        <f ca="1">K2530*Table3[[#This Row],[QUANTITY]]*(1-Table3[[#This Row],[DISCOUNT %]])</f>
        <v>662.95301223661056</v>
      </c>
      <c r="N2530" s="3">
        <f>DAY(Table3[[#This Row],[DATE]])</f>
        <v>4</v>
      </c>
      <c r="O2530" s="3" t="str">
        <f>TEXT(Table3[[#This Row],[DATE]],"mmm")</f>
        <v>Dec</v>
      </c>
      <c r="P2530" s="3">
        <f>YEAR(Table3[[#This Row],[DATE]])</f>
        <v>2027</v>
      </c>
    </row>
    <row r="2531" spans="1:16" x14ac:dyDescent="0.3">
      <c r="A2531" s="6">
        <v>46726</v>
      </c>
      <c r="B2531" s="7" t="s">
        <v>1484</v>
      </c>
      <c r="C2531" s="9">
        <f t="shared" ca="1" si="78"/>
        <v>9</v>
      </c>
      <c r="D2531" s="9" t="s">
        <v>2116</v>
      </c>
      <c r="E2531" s="9" t="s">
        <v>2116</v>
      </c>
      <c r="F2531" s="10">
        <f t="shared" ca="1" si="79"/>
        <v>4.9861606389393302E-3</v>
      </c>
      <c r="G2531" s="3" t="str">
        <f>VLOOKUP(Table3[[#This Row],[PRODUCT ID]],Table1[[PRODUCT]:[SELLING PRICE]],1,FALSE)</f>
        <v>Product432</v>
      </c>
      <c r="H2531" s="3" t="str">
        <f>VLOOKUP(Table3[[#This Row],[PRODUCT ID]],Table1[[PRODUCT]:[SELLING PRICE]],2,FALSE)</f>
        <v>Category4</v>
      </c>
      <c r="I2531" s="3" t="str">
        <f>VLOOKUP(Table3[[#This Row],[PRODUCT ID]],Table1[[PRODUCT]:[SELLING PRICE]],3,FALSE)</f>
        <v>Lt</v>
      </c>
      <c r="J2531" s="16">
        <f ca="1">VLOOKUP(Table3[[#This Row],[PRODUCT ID]],Table1[[PRODUCT]:[SELLING PRICE]],4,FALSE)</f>
        <v>208</v>
      </c>
      <c r="K2531" s="16">
        <f ca="1">VLOOKUP(Table3[[#This Row],[PRODUCT ID]],Table1[[PRODUCT]:[SELLING PRICE]],5,FALSE)</f>
        <v>42.284359649244081</v>
      </c>
      <c r="L2531" s="16">
        <f ca="1">J2531*Table3[[#This Row],[QUANTITY]]</f>
        <v>1872</v>
      </c>
      <c r="M2531" s="16">
        <f ca="1">K2531*Table3[[#This Row],[QUANTITY]]*(1-Table3[[#This Row],[DISCOUNT %]])</f>
        <v>378.66170735566442</v>
      </c>
      <c r="N2531" s="3">
        <f>DAY(Table3[[#This Row],[DATE]])</f>
        <v>5</v>
      </c>
      <c r="O2531" s="3" t="str">
        <f>TEXT(Table3[[#This Row],[DATE]],"mmm")</f>
        <v>Dec</v>
      </c>
      <c r="P2531" s="3">
        <f>YEAR(Table3[[#This Row],[DATE]])</f>
        <v>2027</v>
      </c>
    </row>
    <row r="2532" spans="1:16" x14ac:dyDescent="0.3">
      <c r="A2532" s="6">
        <v>46727</v>
      </c>
      <c r="B2532" s="7" t="s">
        <v>1485</v>
      </c>
      <c r="C2532" s="9">
        <f t="shared" ca="1" si="78"/>
        <v>11</v>
      </c>
      <c r="D2532" s="9" t="s">
        <v>2117</v>
      </c>
      <c r="E2532" s="9" t="s">
        <v>2116</v>
      </c>
      <c r="F2532" s="10">
        <f t="shared" ca="1" si="79"/>
        <v>4.2014742446272874E-2</v>
      </c>
      <c r="G2532" s="3" t="str">
        <f>VLOOKUP(Table3[[#This Row],[PRODUCT ID]],Table1[[PRODUCT]:[SELLING PRICE]],1,FALSE)</f>
        <v>Product433</v>
      </c>
      <c r="H2532" s="3" t="str">
        <f>VLOOKUP(Table3[[#This Row],[PRODUCT ID]],Table1[[PRODUCT]:[SELLING PRICE]],2,FALSE)</f>
        <v>Category1</v>
      </c>
      <c r="I2532" s="3" t="str">
        <f>VLOOKUP(Table3[[#This Row],[PRODUCT ID]],Table1[[PRODUCT]:[SELLING PRICE]],3,FALSE)</f>
        <v>Kg</v>
      </c>
      <c r="J2532" s="16">
        <f ca="1">VLOOKUP(Table3[[#This Row],[PRODUCT ID]],Table1[[PRODUCT]:[SELLING PRICE]],4,FALSE)</f>
        <v>70</v>
      </c>
      <c r="K2532" s="16">
        <f ca="1">VLOOKUP(Table3[[#This Row],[PRODUCT ID]],Table1[[PRODUCT]:[SELLING PRICE]],5,FALSE)</f>
        <v>106.72694694146617</v>
      </c>
      <c r="L2532" s="16">
        <f ca="1">J2532*Table3[[#This Row],[QUANTITY]]</f>
        <v>770</v>
      </c>
      <c r="M2532" s="16">
        <f ca="1">K2532*Table3[[#This Row],[QUANTITY]]*(1-Table3[[#This Row],[DISCOUNT %]])</f>
        <v>1124.6712592900778</v>
      </c>
      <c r="N2532" s="3">
        <f>DAY(Table3[[#This Row],[DATE]])</f>
        <v>6</v>
      </c>
      <c r="O2532" s="3" t="str">
        <f>TEXT(Table3[[#This Row],[DATE]],"mmm")</f>
        <v>Dec</v>
      </c>
      <c r="P2532" s="3">
        <f>YEAR(Table3[[#This Row],[DATE]])</f>
        <v>2027</v>
      </c>
    </row>
    <row r="2533" spans="1:16" x14ac:dyDescent="0.3">
      <c r="A2533" s="6">
        <v>46728</v>
      </c>
      <c r="B2533" s="7" t="s">
        <v>1486</v>
      </c>
      <c r="C2533" s="9">
        <f t="shared" ca="1" si="78"/>
        <v>10</v>
      </c>
      <c r="D2533" s="9" t="s">
        <v>2115</v>
      </c>
      <c r="E2533" s="9" t="s">
        <v>2116</v>
      </c>
      <c r="F2533" s="10">
        <f t="shared" ca="1" si="79"/>
        <v>2.1627668392927471E-2</v>
      </c>
      <c r="G2533" s="3" t="str">
        <f>VLOOKUP(Table3[[#This Row],[PRODUCT ID]],Table1[[PRODUCT]:[SELLING PRICE]],1,FALSE)</f>
        <v>Product434</v>
      </c>
      <c r="H2533" s="3" t="str">
        <f>VLOOKUP(Table3[[#This Row],[PRODUCT ID]],Table1[[PRODUCT]:[SELLING PRICE]],2,FALSE)</f>
        <v>Category2</v>
      </c>
      <c r="I2533" s="3" t="str">
        <f>VLOOKUP(Table3[[#This Row],[PRODUCT ID]],Table1[[PRODUCT]:[SELLING PRICE]],3,FALSE)</f>
        <v>Lt</v>
      </c>
      <c r="J2533" s="16">
        <f ca="1">VLOOKUP(Table3[[#This Row],[PRODUCT ID]],Table1[[PRODUCT]:[SELLING PRICE]],4,FALSE)</f>
        <v>9</v>
      </c>
      <c r="K2533" s="16">
        <f ca="1">VLOOKUP(Table3[[#This Row],[PRODUCT ID]],Table1[[PRODUCT]:[SELLING PRICE]],5,FALSE)</f>
        <v>107.45065848780625</v>
      </c>
      <c r="L2533" s="16">
        <f ca="1">J2533*Table3[[#This Row],[QUANTITY]]</f>
        <v>90</v>
      </c>
      <c r="M2533" s="16">
        <f ca="1">K2533*Table3[[#This Row],[QUANTITY]]*(1-Table3[[#This Row],[DISCOUNT %]])</f>
        <v>1051.2675127743028</v>
      </c>
      <c r="N2533" s="3">
        <f>DAY(Table3[[#This Row],[DATE]])</f>
        <v>7</v>
      </c>
      <c r="O2533" s="3" t="str">
        <f>TEXT(Table3[[#This Row],[DATE]],"mmm")</f>
        <v>Dec</v>
      </c>
      <c r="P2533" s="3">
        <f>YEAR(Table3[[#This Row],[DATE]])</f>
        <v>2027</v>
      </c>
    </row>
    <row r="2534" spans="1:16" x14ac:dyDescent="0.3">
      <c r="A2534" s="6">
        <v>46729</v>
      </c>
      <c r="B2534" s="7" t="s">
        <v>1487</v>
      </c>
      <c r="C2534" s="9">
        <f t="shared" ca="1" si="78"/>
        <v>9</v>
      </c>
      <c r="D2534" s="9" t="s">
        <v>2115</v>
      </c>
      <c r="E2534" s="9" t="s">
        <v>2116</v>
      </c>
      <c r="F2534" s="10">
        <f t="shared" ca="1" si="79"/>
        <v>3.0691152122551413E-2</v>
      </c>
      <c r="G2534" s="3" t="str">
        <f>VLOOKUP(Table3[[#This Row],[PRODUCT ID]],Table1[[PRODUCT]:[SELLING PRICE]],1,FALSE)</f>
        <v>Product435</v>
      </c>
      <c r="H2534" s="3" t="str">
        <f>VLOOKUP(Table3[[#This Row],[PRODUCT ID]],Table1[[PRODUCT]:[SELLING PRICE]],2,FALSE)</f>
        <v>Category3</v>
      </c>
      <c r="I2534" s="3" t="str">
        <f>VLOOKUP(Table3[[#This Row],[PRODUCT ID]],Table1[[PRODUCT]:[SELLING PRICE]],3,FALSE)</f>
        <v>Ft</v>
      </c>
      <c r="J2534" s="16">
        <f ca="1">VLOOKUP(Table3[[#This Row],[PRODUCT ID]],Table1[[PRODUCT]:[SELLING PRICE]],4,FALSE)</f>
        <v>156</v>
      </c>
      <c r="K2534" s="16">
        <f ca="1">VLOOKUP(Table3[[#This Row],[PRODUCT ID]],Table1[[PRODUCT]:[SELLING PRICE]],5,FALSE)</f>
        <v>213.84245326456008</v>
      </c>
      <c r="L2534" s="16">
        <f ca="1">J2534*Table3[[#This Row],[QUANTITY]]</f>
        <v>1404</v>
      </c>
      <c r="M2534" s="16">
        <f ca="1">K2534*Table3[[#This Row],[QUANTITY]]*(1-Table3[[#This Row],[DISCOUNT %]])</f>
        <v>1865.5144380104209</v>
      </c>
      <c r="N2534" s="3">
        <f>DAY(Table3[[#This Row],[DATE]])</f>
        <v>8</v>
      </c>
      <c r="O2534" s="3" t="str">
        <f>TEXT(Table3[[#This Row],[DATE]],"mmm")</f>
        <v>Dec</v>
      </c>
      <c r="P2534" s="3">
        <f>YEAR(Table3[[#This Row],[DATE]])</f>
        <v>2027</v>
      </c>
    </row>
    <row r="2535" spans="1:16" x14ac:dyDescent="0.3">
      <c r="A2535" s="6">
        <v>46730</v>
      </c>
      <c r="B2535" s="7" t="s">
        <v>1488</v>
      </c>
      <c r="C2535" s="9">
        <f t="shared" ca="1" si="78"/>
        <v>13</v>
      </c>
      <c r="D2535" s="9" t="s">
        <v>2115</v>
      </c>
      <c r="E2535" s="9" t="s">
        <v>2116</v>
      </c>
      <c r="F2535" s="10">
        <f t="shared" ca="1" si="79"/>
        <v>8.6220977204848559E-2</v>
      </c>
      <c r="G2535" s="3" t="str">
        <f>VLOOKUP(Table3[[#This Row],[PRODUCT ID]],Table1[[PRODUCT]:[SELLING PRICE]],1,FALSE)</f>
        <v>Product436</v>
      </c>
      <c r="H2535" s="3" t="str">
        <f>VLOOKUP(Table3[[#This Row],[PRODUCT ID]],Table1[[PRODUCT]:[SELLING PRICE]],2,FALSE)</f>
        <v>Category4</v>
      </c>
      <c r="I2535" s="3" t="str">
        <f>VLOOKUP(Table3[[#This Row],[PRODUCT ID]],Table1[[PRODUCT]:[SELLING PRICE]],3,FALSE)</f>
        <v>Kg</v>
      </c>
      <c r="J2535" s="16">
        <f ca="1">VLOOKUP(Table3[[#This Row],[PRODUCT ID]],Table1[[PRODUCT]:[SELLING PRICE]],4,FALSE)</f>
        <v>156</v>
      </c>
      <c r="K2535" s="16">
        <f ca="1">VLOOKUP(Table3[[#This Row],[PRODUCT ID]],Table1[[PRODUCT]:[SELLING PRICE]],5,FALSE)</f>
        <v>180.10860632407378</v>
      </c>
      <c r="L2535" s="16">
        <f ca="1">J2535*Table3[[#This Row],[QUANTITY]]</f>
        <v>2028</v>
      </c>
      <c r="M2535" s="16">
        <f ca="1">K2535*Table3[[#This Row],[QUANTITY]]*(1-Table3[[#This Row],[DISCOUNT %]])</f>
        <v>2139.5330616895139</v>
      </c>
      <c r="N2535" s="3">
        <f>DAY(Table3[[#This Row],[DATE]])</f>
        <v>9</v>
      </c>
      <c r="O2535" s="3" t="str">
        <f>TEXT(Table3[[#This Row],[DATE]],"mmm")</f>
        <v>Dec</v>
      </c>
      <c r="P2535" s="3">
        <f>YEAR(Table3[[#This Row],[DATE]])</f>
        <v>2027</v>
      </c>
    </row>
    <row r="2536" spans="1:16" x14ac:dyDescent="0.3">
      <c r="A2536" s="6">
        <v>46731</v>
      </c>
      <c r="B2536" s="7" t="s">
        <v>1489</v>
      </c>
      <c r="C2536" s="9">
        <f t="shared" ca="1" si="78"/>
        <v>1</v>
      </c>
      <c r="D2536" s="9" t="s">
        <v>2116</v>
      </c>
      <c r="E2536" s="9" t="s">
        <v>2118</v>
      </c>
      <c r="F2536" s="10">
        <f t="shared" ca="1" si="79"/>
        <v>1.6147901879037918E-2</v>
      </c>
      <c r="G2536" s="3" t="str">
        <f>VLOOKUP(Table3[[#This Row],[PRODUCT ID]],Table1[[PRODUCT]:[SELLING PRICE]],1,FALSE)</f>
        <v>Product437</v>
      </c>
      <c r="H2536" s="3" t="str">
        <f>VLOOKUP(Table3[[#This Row],[PRODUCT ID]],Table1[[PRODUCT]:[SELLING PRICE]],2,FALSE)</f>
        <v>Category5</v>
      </c>
      <c r="I2536" s="3" t="str">
        <f>VLOOKUP(Table3[[#This Row],[PRODUCT ID]],Table1[[PRODUCT]:[SELLING PRICE]],3,FALSE)</f>
        <v>No</v>
      </c>
      <c r="J2536" s="16">
        <f ca="1">VLOOKUP(Table3[[#This Row],[PRODUCT ID]],Table1[[PRODUCT]:[SELLING PRICE]],4,FALSE)</f>
        <v>170</v>
      </c>
      <c r="K2536" s="16">
        <f ca="1">VLOOKUP(Table3[[#This Row],[PRODUCT ID]],Table1[[PRODUCT]:[SELLING PRICE]],5,FALSE)</f>
        <v>121.64896455283406</v>
      </c>
      <c r="L2536" s="16">
        <f ca="1">J2536*Table3[[#This Row],[QUANTITY]]</f>
        <v>170</v>
      </c>
      <c r="M2536" s="16">
        <f ca="1">K2536*Table3[[#This Row],[QUANTITY]]*(1-Table3[[#This Row],[DISCOUNT %]])</f>
        <v>119.68458900954833</v>
      </c>
      <c r="N2536" s="3">
        <f>DAY(Table3[[#This Row],[DATE]])</f>
        <v>10</v>
      </c>
      <c r="O2536" s="3" t="str">
        <f>TEXT(Table3[[#This Row],[DATE]],"mmm")</f>
        <v>Dec</v>
      </c>
      <c r="P2536" s="3">
        <f>YEAR(Table3[[#This Row],[DATE]])</f>
        <v>2027</v>
      </c>
    </row>
    <row r="2537" spans="1:16" x14ac:dyDescent="0.3">
      <c r="A2537" s="6">
        <v>46732</v>
      </c>
      <c r="B2537" s="7" t="s">
        <v>1490</v>
      </c>
      <c r="C2537" s="9">
        <f t="shared" ca="1" si="78"/>
        <v>11</v>
      </c>
      <c r="D2537" s="9" t="s">
        <v>2116</v>
      </c>
      <c r="E2537" s="9" t="s">
        <v>2118</v>
      </c>
      <c r="F2537" s="10">
        <f t="shared" ca="1" si="79"/>
        <v>9.5595323989068878E-2</v>
      </c>
      <c r="G2537" s="3" t="str">
        <f>VLOOKUP(Table3[[#This Row],[PRODUCT ID]],Table1[[PRODUCT]:[SELLING PRICE]],1,FALSE)</f>
        <v>Product438</v>
      </c>
      <c r="H2537" s="3" t="str">
        <f>VLOOKUP(Table3[[#This Row],[PRODUCT ID]],Table1[[PRODUCT]:[SELLING PRICE]],2,FALSE)</f>
        <v>Category1</v>
      </c>
      <c r="I2537" s="3" t="str">
        <f>VLOOKUP(Table3[[#This Row],[PRODUCT ID]],Table1[[PRODUCT]:[SELLING PRICE]],3,FALSE)</f>
        <v>No</v>
      </c>
      <c r="J2537" s="16">
        <f ca="1">VLOOKUP(Table3[[#This Row],[PRODUCT ID]],Table1[[PRODUCT]:[SELLING PRICE]],4,FALSE)</f>
        <v>163</v>
      </c>
      <c r="K2537" s="16">
        <f ca="1">VLOOKUP(Table3[[#This Row],[PRODUCT ID]],Table1[[PRODUCT]:[SELLING PRICE]],5,FALSE)</f>
        <v>77.966140648564618</v>
      </c>
      <c r="L2537" s="16">
        <f ca="1">J2537*Table3[[#This Row],[QUANTITY]]</f>
        <v>1793</v>
      </c>
      <c r="M2537" s="16">
        <f ca="1">K2537*Table3[[#This Row],[QUANTITY]]*(1-Table3[[#This Row],[DISCOUNT %]])</f>
        <v>775.64236390396547</v>
      </c>
      <c r="N2537" s="3">
        <f>DAY(Table3[[#This Row],[DATE]])</f>
        <v>11</v>
      </c>
      <c r="O2537" s="3" t="str">
        <f>TEXT(Table3[[#This Row],[DATE]],"mmm")</f>
        <v>Dec</v>
      </c>
      <c r="P2537" s="3">
        <f>YEAR(Table3[[#This Row],[DATE]])</f>
        <v>2027</v>
      </c>
    </row>
    <row r="2538" spans="1:16" x14ac:dyDescent="0.3">
      <c r="A2538" s="6">
        <v>46733</v>
      </c>
      <c r="B2538" s="7" t="s">
        <v>1491</v>
      </c>
      <c r="C2538" s="9">
        <f t="shared" ca="1" si="78"/>
        <v>9</v>
      </c>
      <c r="D2538" s="9" t="s">
        <v>2116</v>
      </c>
      <c r="E2538" s="9" t="s">
        <v>2116</v>
      </c>
      <c r="F2538" s="10">
        <f t="shared" ca="1" si="79"/>
        <v>3.6551316149173653E-2</v>
      </c>
      <c r="G2538" s="3" t="str">
        <f>VLOOKUP(Table3[[#This Row],[PRODUCT ID]],Table1[[PRODUCT]:[SELLING PRICE]],1,FALSE)</f>
        <v>Product439</v>
      </c>
      <c r="H2538" s="3" t="str">
        <f>VLOOKUP(Table3[[#This Row],[PRODUCT ID]],Table1[[PRODUCT]:[SELLING PRICE]],2,FALSE)</f>
        <v>Category2</v>
      </c>
      <c r="I2538" s="3" t="str">
        <f>VLOOKUP(Table3[[#This Row],[PRODUCT ID]],Table1[[PRODUCT]:[SELLING PRICE]],3,FALSE)</f>
        <v>Ft</v>
      </c>
      <c r="J2538" s="16">
        <f ca="1">VLOOKUP(Table3[[#This Row],[PRODUCT ID]],Table1[[PRODUCT]:[SELLING PRICE]],4,FALSE)</f>
        <v>209</v>
      </c>
      <c r="K2538" s="16">
        <f ca="1">VLOOKUP(Table3[[#This Row],[PRODUCT ID]],Table1[[PRODUCT]:[SELLING PRICE]],5,FALSE)</f>
        <v>272.91481032132322</v>
      </c>
      <c r="L2538" s="16">
        <f ca="1">J2538*Table3[[#This Row],[QUANTITY]]</f>
        <v>1881</v>
      </c>
      <c r="M2538" s="16">
        <f ca="1">K2538*Table3[[#This Row],[QUANTITY]]*(1-Table3[[#This Row],[DISCOUNT %]])</f>
        <v>2366.454733267291</v>
      </c>
      <c r="N2538" s="3">
        <f>DAY(Table3[[#This Row],[DATE]])</f>
        <v>12</v>
      </c>
      <c r="O2538" s="3" t="str">
        <f>TEXT(Table3[[#This Row],[DATE]],"mmm")</f>
        <v>Dec</v>
      </c>
      <c r="P2538" s="3">
        <f>YEAR(Table3[[#This Row],[DATE]])</f>
        <v>2027</v>
      </c>
    </row>
    <row r="2539" spans="1:16" x14ac:dyDescent="0.3">
      <c r="A2539" s="6">
        <v>46734</v>
      </c>
      <c r="B2539" s="7" t="s">
        <v>1492</v>
      </c>
      <c r="C2539" s="9">
        <f t="shared" ca="1" si="78"/>
        <v>1</v>
      </c>
      <c r="D2539" s="9" t="s">
        <v>2115</v>
      </c>
      <c r="E2539" s="9" t="s">
        <v>2116</v>
      </c>
      <c r="F2539" s="10">
        <f t="shared" ca="1" si="79"/>
        <v>9.1747934240815187E-3</v>
      </c>
      <c r="G2539" s="3" t="str">
        <f>VLOOKUP(Table3[[#This Row],[PRODUCT ID]],Table1[[PRODUCT]:[SELLING PRICE]],1,FALSE)</f>
        <v>Product440</v>
      </c>
      <c r="H2539" s="3" t="str">
        <f>VLOOKUP(Table3[[#This Row],[PRODUCT ID]],Table1[[PRODUCT]:[SELLING PRICE]],2,FALSE)</f>
        <v>Category3</v>
      </c>
      <c r="I2539" s="3" t="str">
        <f>VLOOKUP(Table3[[#This Row],[PRODUCT ID]],Table1[[PRODUCT]:[SELLING PRICE]],3,FALSE)</f>
        <v>No</v>
      </c>
      <c r="J2539" s="16">
        <f ca="1">VLOOKUP(Table3[[#This Row],[PRODUCT ID]],Table1[[PRODUCT]:[SELLING PRICE]],4,FALSE)</f>
        <v>240</v>
      </c>
      <c r="K2539" s="16">
        <f ca="1">VLOOKUP(Table3[[#This Row],[PRODUCT ID]],Table1[[PRODUCT]:[SELLING PRICE]],5,FALSE)</f>
        <v>198.23147124085287</v>
      </c>
      <c r="L2539" s="16">
        <f ca="1">J2539*Table3[[#This Row],[QUANTITY]]</f>
        <v>240</v>
      </c>
      <c r="M2539" s="16">
        <f ca="1">K2539*Table3[[#This Row],[QUANTITY]]*(1-Table3[[#This Row],[DISCOUNT %]])</f>
        <v>196.41273844206628</v>
      </c>
      <c r="N2539" s="3">
        <f>DAY(Table3[[#This Row],[DATE]])</f>
        <v>13</v>
      </c>
      <c r="O2539" s="3" t="str">
        <f>TEXT(Table3[[#This Row],[DATE]],"mmm")</f>
        <v>Dec</v>
      </c>
      <c r="P2539" s="3">
        <f>YEAR(Table3[[#This Row],[DATE]])</f>
        <v>2027</v>
      </c>
    </row>
    <row r="2540" spans="1:16" x14ac:dyDescent="0.3">
      <c r="A2540" s="6">
        <v>46735</v>
      </c>
      <c r="B2540" s="7" t="s">
        <v>1493</v>
      </c>
      <c r="C2540" s="9">
        <f t="shared" ca="1" si="78"/>
        <v>13</v>
      </c>
      <c r="D2540" s="9" t="s">
        <v>2117</v>
      </c>
      <c r="E2540" s="9" t="s">
        <v>2116</v>
      </c>
      <c r="F2540" s="10">
        <f t="shared" ca="1" si="79"/>
        <v>4.6352382976901613E-2</v>
      </c>
      <c r="G2540" s="3" t="str">
        <f>VLOOKUP(Table3[[#This Row],[PRODUCT ID]],Table1[[PRODUCT]:[SELLING PRICE]],1,FALSE)</f>
        <v>Product441</v>
      </c>
      <c r="H2540" s="3" t="str">
        <f>VLOOKUP(Table3[[#This Row],[PRODUCT ID]],Table1[[PRODUCT]:[SELLING PRICE]],2,FALSE)</f>
        <v>Category4</v>
      </c>
      <c r="I2540" s="3" t="str">
        <f>VLOOKUP(Table3[[#This Row],[PRODUCT ID]],Table1[[PRODUCT]:[SELLING PRICE]],3,FALSE)</f>
        <v>Kg</v>
      </c>
      <c r="J2540" s="16">
        <f ca="1">VLOOKUP(Table3[[#This Row],[PRODUCT ID]],Table1[[PRODUCT]:[SELLING PRICE]],4,FALSE)</f>
        <v>171</v>
      </c>
      <c r="K2540" s="16">
        <f ca="1">VLOOKUP(Table3[[#This Row],[PRODUCT ID]],Table1[[PRODUCT]:[SELLING PRICE]],5,FALSE)</f>
        <v>76.100348028000241</v>
      </c>
      <c r="L2540" s="16">
        <f ca="1">J2540*Table3[[#This Row],[QUANTITY]]</f>
        <v>2223</v>
      </c>
      <c r="M2540" s="16">
        <f ca="1">K2540*Table3[[#This Row],[QUANTITY]]*(1-Table3[[#This Row],[DISCOUNT %]])</f>
        <v>943.44790216990134</v>
      </c>
      <c r="N2540" s="3">
        <f>DAY(Table3[[#This Row],[DATE]])</f>
        <v>14</v>
      </c>
      <c r="O2540" s="3" t="str">
        <f>TEXT(Table3[[#This Row],[DATE]],"mmm")</f>
        <v>Dec</v>
      </c>
      <c r="P2540" s="3">
        <f>YEAR(Table3[[#This Row],[DATE]])</f>
        <v>2027</v>
      </c>
    </row>
    <row r="2541" spans="1:16" x14ac:dyDescent="0.3">
      <c r="A2541" s="6">
        <v>46736</v>
      </c>
      <c r="B2541" s="7" t="s">
        <v>1494</v>
      </c>
      <c r="C2541" s="9">
        <f t="shared" ca="1" si="78"/>
        <v>7</v>
      </c>
      <c r="D2541" s="9" t="s">
        <v>2117</v>
      </c>
      <c r="E2541" s="9" t="s">
        <v>2116</v>
      </c>
      <c r="F2541" s="10">
        <f t="shared" ca="1" si="79"/>
        <v>3.9009494408588287E-2</v>
      </c>
      <c r="G2541" s="3" t="str">
        <f>VLOOKUP(Table3[[#This Row],[PRODUCT ID]],Table1[[PRODUCT]:[SELLING PRICE]],1,FALSE)</f>
        <v>Product442</v>
      </c>
      <c r="H2541" s="3" t="str">
        <f>VLOOKUP(Table3[[#This Row],[PRODUCT ID]],Table1[[PRODUCT]:[SELLING PRICE]],2,FALSE)</f>
        <v>Category5</v>
      </c>
      <c r="I2541" s="3" t="str">
        <f>VLOOKUP(Table3[[#This Row],[PRODUCT ID]],Table1[[PRODUCT]:[SELLING PRICE]],3,FALSE)</f>
        <v>Kg</v>
      </c>
      <c r="J2541" s="16">
        <f ca="1">VLOOKUP(Table3[[#This Row],[PRODUCT ID]],Table1[[PRODUCT]:[SELLING PRICE]],4,FALSE)</f>
        <v>145</v>
      </c>
      <c r="K2541" s="16">
        <f ca="1">VLOOKUP(Table3[[#This Row],[PRODUCT ID]],Table1[[PRODUCT]:[SELLING PRICE]],5,FALSE)</f>
        <v>105.35353296133017</v>
      </c>
      <c r="L2541" s="16">
        <f ca="1">J2541*Table3[[#This Row],[QUANTITY]]</f>
        <v>1015</v>
      </c>
      <c r="M2541" s="16">
        <f ca="1">K2541*Table3[[#This Row],[QUANTITY]]*(1-Table3[[#This Row],[DISCOUNT %]])</f>
        <v>708.70621434445104</v>
      </c>
      <c r="N2541" s="3">
        <f>DAY(Table3[[#This Row],[DATE]])</f>
        <v>15</v>
      </c>
      <c r="O2541" s="3" t="str">
        <f>TEXT(Table3[[#This Row],[DATE]],"mmm")</f>
        <v>Dec</v>
      </c>
      <c r="P2541" s="3">
        <f>YEAR(Table3[[#This Row],[DATE]])</f>
        <v>2027</v>
      </c>
    </row>
    <row r="2542" spans="1:16" x14ac:dyDescent="0.3">
      <c r="A2542" s="6">
        <v>46737</v>
      </c>
      <c r="B2542" s="7" t="s">
        <v>1495</v>
      </c>
      <c r="C2542" s="9">
        <f t="shared" ca="1" si="78"/>
        <v>2</v>
      </c>
      <c r="D2542" s="9" t="s">
        <v>2116</v>
      </c>
      <c r="E2542" s="9" t="s">
        <v>2118</v>
      </c>
      <c r="F2542" s="10">
        <f t="shared" ca="1" si="79"/>
        <v>2.6107306447675352E-2</v>
      </c>
      <c r="G2542" s="3" t="str">
        <f>VLOOKUP(Table3[[#This Row],[PRODUCT ID]],Table1[[PRODUCT]:[SELLING PRICE]],1,FALSE)</f>
        <v>Product443</v>
      </c>
      <c r="H2542" s="3" t="str">
        <f>VLOOKUP(Table3[[#This Row],[PRODUCT ID]],Table1[[PRODUCT]:[SELLING PRICE]],2,FALSE)</f>
        <v>Category1</v>
      </c>
      <c r="I2542" s="3" t="str">
        <f>VLOOKUP(Table3[[#This Row],[PRODUCT ID]],Table1[[PRODUCT]:[SELLING PRICE]],3,FALSE)</f>
        <v>Lt</v>
      </c>
      <c r="J2542" s="16">
        <f ca="1">VLOOKUP(Table3[[#This Row],[PRODUCT ID]],Table1[[PRODUCT]:[SELLING PRICE]],4,FALSE)</f>
        <v>62</v>
      </c>
      <c r="K2542" s="16">
        <f ca="1">VLOOKUP(Table3[[#This Row],[PRODUCT ID]],Table1[[PRODUCT]:[SELLING PRICE]],5,FALSE)</f>
        <v>204.11764890709975</v>
      </c>
      <c r="L2542" s="16">
        <f ca="1">J2542*Table3[[#This Row],[QUANTITY]]</f>
        <v>124</v>
      </c>
      <c r="M2542" s="16">
        <f ca="1">K2542*Table3[[#This Row],[QUANTITY]]*(1-Table3[[#This Row],[DISCOUNT %]])</f>
        <v>397.57737379140616</v>
      </c>
      <c r="N2542" s="3">
        <f>DAY(Table3[[#This Row],[DATE]])</f>
        <v>16</v>
      </c>
      <c r="O2542" s="3" t="str">
        <f>TEXT(Table3[[#This Row],[DATE]],"mmm")</f>
        <v>Dec</v>
      </c>
      <c r="P2542" s="3">
        <f>YEAR(Table3[[#This Row],[DATE]])</f>
        <v>2027</v>
      </c>
    </row>
    <row r="2543" spans="1:16" x14ac:dyDescent="0.3">
      <c r="A2543" s="6">
        <v>46738</v>
      </c>
      <c r="B2543" s="7" t="s">
        <v>1496</v>
      </c>
      <c r="C2543" s="9">
        <f t="shared" ca="1" si="78"/>
        <v>6</v>
      </c>
      <c r="D2543" s="9" t="s">
        <v>2116</v>
      </c>
      <c r="E2543" s="9" t="s">
        <v>2116</v>
      </c>
      <c r="F2543" s="10">
        <f t="shared" ca="1" si="79"/>
        <v>2.4192672572892916E-2</v>
      </c>
      <c r="G2543" s="3" t="str">
        <f>VLOOKUP(Table3[[#This Row],[PRODUCT ID]],Table1[[PRODUCT]:[SELLING PRICE]],1,FALSE)</f>
        <v>Product444</v>
      </c>
      <c r="H2543" s="3" t="str">
        <f>VLOOKUP(Table3[[#This Row],[PRODUCT ID]],Table1[[PRODUCT]:[SELLING PRICE]],2,FALSE)</f>
        <v>Category2</v>
      </c>
      <c r="I2543" s="3" t="str">
        <f>VLOOKUP(Table3[[#This Row],[PRODUCT ID]],Table1[[PRODUCT]:[SELLING PRICE]],3,FALSE)</f>
        <v>Kg</v>
      </c>
      <c r="J2543" s="16">
        <f ca="1">VLOOKUP(Table3[[#This Row],[PRODUCT ID]],Table1[[PRODUCT]:[SELLING PRICE]],4,FALSE)</f>
        <v>194</v>
      </c>
      <c r="K2543" s="16">
        <f ca="1">VLOOKUP(Table3[[#This Row],[PRODUCT ID]],Table1[[PRODUCT]:[SELLING PRICE]],5,FALSE)</f>
        <v>252.92871309265112</v>
      </c>
      <c r="L2543" s="16">
        <f ca="1">J2543*Table3[[#This Row],[QUANTITY]]</f>
        <v>1164</v>
      </c>
      <c r="M2543" s="16">
        <f ca="1">K2543*Table3[[#This Row],[QUANTITY]]*(1-Table3[[#This Row],[DISCOUNT %]])</f>
        <v>1480.8581493151046</v>
      </c>
      <c r="N2543" s="3">
        <f>DAY(Table3[[#This Row],[DATE]])</f>
        <v>17</v>
      </c>
      <c r="O2543" s="3" t="str">
        <f>TEXT(Table3[[#This Row],[DATE]],"mmm")</f>
        <v>Dec</v>
      </c>
      <c r="P2543" s="3">
        <f>YEAR(Table3[[#This Row],[DATE]])</f>
        <v>2027</v>
      </c>
    </row>
    <row r="2544" spans="1:16" x14ac:dyDescent="0.3">
      <c r="A2544" s="6">
        <v>46739</v>
      </c>
      <c r="B2544" s="7" t="s">
        <v>1497</v>
      </c>
      <c r="C2544" s="9">
        <f t="shared" ca="1" si="78"/>
        <v>7</v>
      </c>
      <c r="D2544" s="9" t="s">
        <v>2116</v>
      </c>
      <c r="E2544" s="9" t="s">
        <v>2116</v>
      </c>
      <c r="F2544" s="10">
        <f t="shared" ca="1" si="79"/>
        <v>4.6781423492308266E-2</v>
      </c>
      <c r="G2544" s="3" t="str">
        <f>VLOOKUP(Table3[[#This Row],[PRODUCT ID]],Table1[[PRODUCT]:[SELLING PRICE]],1,FALSE)</f>
        <v>Product445</v>
      </c>
      <c r="H2544" s="3" t="str">
        <f>VLOOKUP(Table3[[#This Row],[PRODUCT ID]],Table1[[PRODUCT]:[SELLING PRICE]],2,FALSE)</f>
        <v>Category3</v>
      </c>
      <c r="I2544" s="3" t="str">
        <f>VLOOKUP(Table3[[#This Row],[PRODUCT ID]],Table1[[PRODUCT]:[SELLING PRICE]],3,FALSE)</f>
        <v>Lt</v>
      </c>
      <c r="J2544" s="16">
        <f ca="1">VLOOKUP(Table3[[#This Row],[PRODUCT ID]],Table1[[PRODUCT]:[SELLING PRICE]],4,FALSE)</f>
        <v>148</v>
      </c>
      <c r="K2544" s="16">
        <f ca="1">VLOOKUP(Table3[[#This Row],[PRODUCT ID]],Table1[[PRODUCT]:[SELLING PRICE]],5,FALSE)</f>
        <v>171.1943694920765</v>
      </c>
      <c r="L2544" s="16">
        <f ca="1">J2544*Table3[[#This Row],[QUANTITY]]</f>
        <v>1036</v>
      </c>
      <c r="M2544" s="16">
        <f ca="1">K2544*Table3[[#This Row],[QUANTITY]]*(1-Table3[[#This Row],[DISCOUNT %]])</f>
        <v>1142.2995723535828</v>
      </c>
      <c r="N2544" s="3">
        <f>DAY(Table3[[#This Row],[DATE]])</f>
        <v>18</v>
      </c>
      <c r="O2544" s="3" t="str">
        <f>TEXT(Table3[[#This Row],[DATE]],"mmm")</f>
        <v>Dec</v>
      </c>
      <c r="P2544" s="3">
        <f>YEAR(Table3[[#This Row],[DATE]])</f>
        <v>2027</v>
      </c>
    </row>
    <row r="2545" spans="1:16" x14ac:dyDescent="0.3">
      <c r="A2545" s="6">
        <v>46740</v>
      </c>
      <c r="B2545" s="7" t="s">
        <v>1498</v>
      </c>
      <c r="C2545" s="9">
        <f t="shared" ca="1" si="78"/>
        <v>4</v>
      </c>
      <c r="D2545" s="9" t="s">
        <v>2116</v>
      </c>
      <c r="E2545" s="9" t="s">
        <v>2116</v>
      </c>
      <c r="F2545" s="10">
        <f t="shared" ca="1" si="79"/>
        <v>7.0080026954658431E-3</v>
      </c>
      <c r="G2545" s="3" t="str">
        <f>VLOOKUP(Table3[[#This Row],[PRODUCT ID]],Table1[[PRODUCT]:[SELLING PRICE]],1,FALSE)</f>
        <v>Product446</v>
      </c>
      <c r="H2545" s="3" t="str">
        <f>VLOOKUP(Table3[[#This Row],[PRODUCT ID]],Table1[[PRODUCT]:[SELLING PRICE]],2,FALSE)</f>
        <v>Category4</v>
      </c>
      <c r="I2545" s="3" t="str">
        <f>VLOOKUP(Table3[[#This Row],[PRODUCT ID]],Table1[[PRODUCT]:[SELLING PRICE]],3,FALSE)</f>
        <v>Ft</v>
      </c>
      <c r="J2545" s="16">
        <f ca="1">VLOOKUP(Table3[[#This Row],[PRODUCT ID]],Table1[[PRODUCT]:[SELLING PRICE]],4,FALSE)</f>
        <v>66</v>
      </c>
      <c r="K2545" s="16">
        <f ca="1">VLOOKUP(Table3[[#This Row],[PRODUCT ID]],Table1[[PRODUCT]:[SELLING PRICE]],5,FALSE)</f>
        <v>73.495873724864708</v>
      </c>
      <c r="L2545" s="16">
        <f ca="1">J2545*Table3[[#This Row],[QUANTITY]]</f>
        <v>264</v>
      </c>
      <c r="M2545" s="16">
        <f ca="1">K2545*Table3[[#This Row],[QUANTITY]]*(1-Table3[[#This Row],[DISCOUNT %]])</f>
        <v>291.92325777478095</v>
      </c>
      <c r="N2545" s="3">
        <f>DAY(Table3[[#This Row],[DATE]])</f>
        <v>19</v>
      </c>
      <c r="O2545" s="3" t="str">
        <f>TEXT(Table3[[#This Row],[DATE]],"mmm")</f>
        <v>Dec</v>
      </c>
      <c r="P2545" s="3">
        <f>YEAR(Table3[[#This Row],[DATE]])</f>
        <v>2027</v>
      </c>
    </row>
    <row r="2546" spans="1:16" x14ac:dyDescent="0.3">
      <c r="A2546" s="6">
        <v>46741</v>
      </c>
      <c r="B2546" s="7" t="s">
        <v>1499</v>
      </c>
      <c r="C2546" s="9">
        <f t="shared" ca="1" si="78"/>
        <v>1</v>
      </c>
      <c r="D2546" s="9" t="s">
        <v>2115</v>
      </c>
      <c r="E2546" s="9" t="s">
        <v>2116</v>
      </c>
      <c r="F2546" s="10">
        <f t="shared" ca="1" si="79"/>
        <v>9.591464857820535E-2</v>
      </c>
      <c r="G2546" s="3" t="str">
        <f>VLOOKUP(Table3[[#This Row],[PRODUCT ID]],Table1[[PRODUCT]:[SELLING PRICE]],1,FALSE)</f>
        <v>Product447</v>
      </c>
      <c r="H2546" s="3" t="str">
        <f>VLOOKUP(Table3[[#This Row],[PRODUCT ID]],Table1[[PRODUCT]:[SELLING PRICE]],2,FALSE)</f>
        <v>Category5</v>
      </c>
      <c r="I2546" s="3" t="str">
        <f>VLOOKUP(Table3[[#This Row],[PRODUCT ID]],Table1[[PRODUCT]:[SELLING PRICE]],3,FALSE)</f>
        <v>Kg</v>
      </c>
      <c r="J2546" s="16">
        <f ca="1">VLOOKUP(Table3[[#This Row],[PRODUCT ID]],Table1[[PRODUCT]:[SELLING PRICE]],4,FALSE)</f>
        <v>217</v>
      </c>
      <c r="K2546" s="16">
        <f ca="1">VLOOKUP(Table3[[#This Row],[PRODUCT ID]],Table1[[PRODUCT]:[SELLING PRICE]],5,FALSE)</f>
        <v>271.24480292043745</v>
      </c>
      <c r="L2546" s="16">
        <f ca="1">J2546*Table3[[#This Row],[QUANTITY]]</f>
        <v>217</v>
      </c>
      <c r="M2546" s="16">
        <f ca="1">K2546*Table3[[#This Row],[QUANTITY]]*(1-Table3[[#This Row],[DISCOUNT %]])</f>
        <v>245.22845296965914</v>
      </c>
      <c r="N2546" s="3">
        <f>DAY(Table3[[#This Row],[DATE]])</f>
        <v>20</v>
      </c>
      <c r="O2546" s="3" t="str">
        <f>TEXT(Table3[[#This Row],[DATE]],"mmm")</f>
        <v>Dec</v>
      </c>
      <c r="P2546" s="3">
        <f>YEAR(Table3[[#This Row],[DATE]])</f>
        <v>2027</v>
      </c>
    </row>
    <row r="2547" spans="1:16" x14ac:dyDescent="0.3">
      <c r="A2547" s="6">
        <v>46742</v>
      </c>
      <c r="B2547" s="7" t="s">
        <v>1500</v>
      </c>
      <c r="C2547" s="9">
        <f t="shared" ca="1" si="78"/>
        <v>10</v>
      </c>
      <c r="D2547" s="9" t="s">
        <v>2116</v>
      </c>
      <c r="E2547" s="9" t="s">
        <v>2116</v>
      </c>
      <c r="F2547" s="10">
        <f t="shared" ca="1" si="79"/>
        <v>5.1700849847473723E-2</v>
      </c>
      <c r="G2547" s="3" t="str">
        <f>VLOOKUP(Table3[[#This Row],[PRODUCT ID]],Table1[[PRODUCT]:[SELLING PRICE]],1,FALSE)</f>
        <v>Product448</v>
      </c>
      <c r="H2547" s="3" t="str">
        <f>VLOOKUP(Table3[[#This Row],[PRODUCT ID]],Table1[[PRODUCT]:[SELLING PRICE]],2,FALSE)</f>
        <v>Category1</v>
      </c>
      <c r="I2547" s="3" t="str">
        <f>VLOOKUP(Table3[[#This Row],[PRODUCT ID]],Table1[[PRODUCT]:[SELLING PRICE]],3,FALSE)</f>
        <v>No</v>
      </c>
      <c r="J2547" s="16">
        <f ca="1">VLOOKUP(Table3[[#This Row],[PRODUCT ID]],Table1[[PRODUCT]:[SELLING PRICE]],4,FALSE)</f>
        <v>37</v>
      </c>
      <c r="K2547" s="16">
        <f ca="1">VLOOKUP(Table3[[#This Row],[PRODUCT ID]],Table1[[PRODUCT]:[SELLING PRICE]],5,FALSE)</f>
        <v>161.07993720505132</v>
      </c>
      <c r="L2547" s="16">
        <f ca="1">J2547*Table3[[#This Row],[QUANTITY]]</f>
        <v>370</v>
      </c>
      <c r="M2547" s="16">
        <f ca="1">K2547*Table3[[#This Row],[QUANTITY]]*(1-Table3[[#This Row],[DISCOUNT %]])</f>
        <v>1527.5196755817249</v>
      </c>
      <c r="N2547" s="3">
        <f>DAY(Table3[[#This Row],[DATE]])</f>
        <v>21</v>
      </c>
      <c r="O2547" s="3" t="str">
        <f>TEXT(Table3[[#This Row],[DATE]],"mmm")</f>
        <v>Dec</v>
      </c>
      <c r="P2547" s="3">
        <f>YEAR(Table3[[#This Row],[DATE]])</f>
        <v>2027</v>
      </c>
    </row>
    <row r="2548" spans="1:16" x14ac:dyDescent="0.3">
      <c r="A2548" s="6">
        <v>46743</v>
      </c>
      <c r="B2548" s="7" t="s">
        <v>1501</v>
      </c>
      <c r="C2548" s="9">
        <f t="shared" ca="1" si="78"/>
        <v>6</v>
      </c>
      <c r="D2548" s="9" t="s">
        <v>2117</v>
      </c>
      <c r="E2548" s="9" t="s">
        <v>2118</v>
      </c>
      <c r="F2548" s="10">
        <f t="shared" ca="1" si="79"/>
        <v>8.823655368120643E-3</v>
      </c>
      <c r="G2548" s="3" t="str">
        <f>VLOOKUP(Table3[[#This Row],[PRODUCT ID]],Table1[[PRODUCT]:[SELLING PRICE]],1,FALSE)</f>
        <v>Product449</v>
      </c>
      <c r="H2548" s="3" t="str">
        <f>VLOOKUP(Table3[[#This Row],[PRODUCT ID]],Table1[[PRODUCT]:[SELLING PRICE]],2,FALSE)</f>
        <v>Category2</v>
      </c>
      <c r="I2548" s="3" t="str">
        <f>VLOOKUP(Table3[[#This Row],[PRODUCT ID]],Table1[[PRODUCT]:[SELLING PRICE]],3,FALSE)</f>
        <v>No</v>
      </c>
      <c r="J2548" s="16">
        <f ca="1">VLOOKUP(Table3[[#This Row],[PRODUCT ID]],Table1[[PRODUCT]:[SELLING PRICE]],4,FALSE)</f>
        <v>54</v>
      </c>
      <c r="K2548" s="16">
        <f ca="1">VLOOKUP(Table3[[#This Row],[PRODUCT ID]],Table1[[PRODUCT]:[SELLING PRICE]],5,FALSE)</f>
        <v>207.74626387774205</v>
      </c>
      <c r="L2548" s="16">
        <f ca="1">J2548*Table3[[#This Row],[QUANTITY]]</f>
        <v>324</v>
      </c>
      <c r="M2548" s="16">
        <f ca="1">K2548*Table3[[#This Row],[QUANTITY]]*(1-Table3[[#This Row],[DISCOUNT %]])</f>
        <v>1235.4790946476212</v>
      </c>
      <c r="N2548" s="3">
        <f>DAY(Table3[[#This Row],[DATE]])</f>
        <v>22</v>
      </c>
      <c r="O2548" s="3" t="str">
        <f>TEXT(Table3[[#This Row],[DATE]],"mmm")</f>
        <v>Dec</v>
      </c>
      <c r="P2548" s="3">
        <f>YEAR(Table3[[#This Row],[DATE]])</f>
        <v>2027</v>
      </c>
    </row>
    <row r="2549" spans="1:16" x14ac:dyDescent="0.3">
      <c r="A2549" s="6">
        <v>46744</v>
      </c>
      <c r="B2549" s="7" t="s">
        <v>1502</v>
      </c>
      <c r="C2549" s="9">
        <f t="shared" ca="1" si="78"/>
        <v>2</v>
      </c>
      <c r="D2549" s="9" t="s">
        <v>2115</v>
      </c>
      <c r="E2549" s="9" t="s">
        <v>2118</v>
      </c>
      <c r="F2549" s="10">
        <f t="shared" ca="1" si="79"/>
        <v>2.1956908451280899E-2</v>
      </c>
      <c r="G2549" s="3" t="str">
        <f>VLOOKUP(Table3[[#This Row],[PRODUCT ID]],Table1[[PRODUCT]:[SELLING PRICE]],1,FALSE)</f>
        <v>Product450</v>
      </c>
      <c r="H2549" s="3" t="str">
        <f>VLOOKUP(Table3[[#This Row],[PRODUCT ID]],Table1[[PRODUCT]:[SELLING PRICE]],2,FALSE)</f>
        <v>Category3</v>
      </c>
      <c r="I2549" s="3" t="str">
        <f>VLOOKUP(Table3[[#This Row],[PRODUCT ID]],Table1[[PRODUCT]:[SELLING PRICE]],3,FALSE)</f>
        <v>Ft</v>
      </c>
      <c r="J2549" s="16">
        <f ca="1">VLOOKUP(Table3[[#This Row],[PRODUCT ID]],Table1[[PRODUCT]:[SELLING PRICE]],4,FALSE)</f>
        <v>153</v>
      </c>
      <c r="K2549" s="16">
        <f ca="1">VLOOKUP(Table3[[#This Row],[PRODUCT ID]],Table1[[PRODUCT]:[SELLING PRICE]],5,FALSE)</f>
        <v>172.86633488663912</v>
      </c>
      <c r="L2549" s="16">
        <f ca="1">J2549*Table3[[#This Row],[QUANTITY]]</f>
        <v>306</v>
      </c>
      <c r="M2549" s="16">
        <f ca="1">K2549*Table3[[#This Row],[QUANTITY]]*(1-Table3[[#This Row],[DISCOUNT %]])</f>
        <v>338.14144919444942</v>
      </c>
      <c r="N2549" s="3">
        <f>DAY(Table3[[#This Row],[DATE]])</f>
        <v>23</v>
      </c>
      <c r="O2549" s="3" t="str">
        <f>TEXT(Table3[[#This Row],[DATE]],"mmm")</f>
        <v>Dec</v>
      </c>
      <c r="P2549" s="3">
        <f>YEAR(Table3[[#This Row],[DATE]])</f>
        <v>2027</v>
      </c>
    </row>
    <row r="2550" spans="1:16" x14ac:dyDescent="0.3">
      <c r="A2550" s="6">
        <v>46745</v>
      </c>
      <c r="B2550" s="7" t="s">
        <v>1503</v>
      </c>
      <c r="C2550" s="9">
        <f t="shared" ca="1" si="78"/>
        <v>6</v>
      </c>
      <c r="D2550" s="9" t="s">
        <v>2115</v>
      </c>
      <c r="E2550" s="9" t="s">
        <v>2116</v>
      </c>
      <c r="F2550" s="10">
        <f t="shared" ca="1" si="79"/>
        <v>3.9577707343264129E-2</v>
      </c>
      <c r="G2550" s="3" t="str">
        <f>VLOOKUP(Table3[[#This Row],[PRODUCT ID]],Table1[[PRODUCT]:[SELLING PRICE]],1,FALSE)</f>
        <v>Product451</v>
      </c>
      <c r="H2550" s="3" t="str">
        <f>VLOOKUP(Table3[[#This Row],[PRODUCT ID]],Table1[[PRODUCT]:[SELLING PRICE]],2,FALSE)</f>
        <v>Category4</v>
      </c>
      <c r="I2550" s="3" t="str">
        <f>VLOOKUP(Table3[[#This Row],[PRODUCT ID]],Table1[[PRODUCT]:[SELLING PRICE]],3,FALSE)</f>
        <v>No</v>
      </c>
      <c r="J2550" s="16">
        <f ca="1">VLOOKUP(Table3[[#This Row],[PRODUCT ID]],Table1[[PRODUCT]:[SELLING PRICE]],4,FALSE)</f>
        <v>183</v>
      </c>
      <c r="K2550" s="16">
        <f ca="1">VLOOKUP(Table3[[#This Row],[PRODUCT ID]],Table1[[PRODUCT]:[SELLING PRICE]],5,FALSE)</f>
        <v>243.08713282427101</v>
      </c>
      <c r="L2550" s="16">
        <f ca="1">J2550*Table3[[#This Row],[QUANTITY]]</f>
        <v>1098</v>
      </c>
      <c r="M2550" s="16">
        <f ca="1">K2550*Table3[[#This Row],[QUANTITY]]*(1-Table3[[#This Row],[DISCOUNT %]])</f>
        <v>1400.7978085346328</v>
      </c>
      <c r="N2550" s="3">
        <f>DAY(Table3[[#This Row],[DATE]])</f>
        <v>24</v>
      </c>
      <c r="O2550" s="3" t="str">
        <f>TEXT(Table3[[#This Row],[DATE]],"mmm")</f>
        <v>Dec</v>
      </c>
      <c r="P2550" s="3">
        <f>YEAR(Table3[[#This Row],[DATE]])</f>
        <v>2027</v>
      </c>
    </row>
    <row r="2551" spans="1:16" x14ac:dyDescent="0.3">
      <c r="A2551" s="6">
        <v>46746</v>
      </c>
      <c r="B2551" s="7" t="s">
        <v>1504</v>
      </c>
      <c r="C2551" s="9">
        <f t="shared" ca="1" si="78"/>
        <v>11</v>
      </c>
      <c r="D2551" s="9" t="s">
        <v>2115</v>
      </c>
      <c r="E2551" s="9" t="s">
        <v>2116</v>
      </c>
      <c r="F2551" s="10">
        <f t="shared" ca="1" si="79"/>
        <v>6.3940092950166935E-2</v>
      </c>
      <c r="G2551" s="3" t="str">
        <f>VLOOKUP(Table3[[#This Row],[PRODUCT ID]],Table1[[PRODUCT]:[SELLING PRICE]],1,FALSE)</f>
        <v>Product452</v>
      </c>
      <c r="H2551" s="3" t="str">
        <f>VLOOKUP(Table3[[#This Row],[PRODUCT ID]],Table1[[PRODUCT]:[SELLING PRICE]],2,FALSE)</f>
        <v>Category5</v>
      </c>
      <c r="I2551" s="3" t="str">
        <f>VLOOKUP(Table3[[#This Row],[PRODUCT ID]],Table1[[PRODUCT]:[SELLING PRICE]],3,FALSE)</f>
        <v>Kg</v>
      </c>
      <c r="J2551" s="16">
        <f ca="1">VLOOKUP(Table3[[#This Row],[PRODUCT ID]],Table1[[PRODUCT]:[SELLING PRICE]],4,FALSE)</f>
        <v>50</v>
      </c>
      <c r="K2551" s="16">
        <f ca="1">VLOOKUP(Table3[[#This Row],[PRODUCT ID]],Table1[[PRODUCT]:[SELLING PRICE]],5,FALSE)</f>
        <v>268.33137701532064</v>
      </c>
      <c r="L2551" s="16">
        <f ca="1">J2551*Table3[[#This Row],[QUANTITY]]</f>
        <v>550</v>
      </c>
      <c r="M2551" s="16">
        <f ca="1">K2551*Table3[[#This Row],[QUANTITY]]*(1-Table3[[#This Row],[DISCOUNT %]])</f>
        <v>2762.916682102662</v>
      </c>
      <c r="N2551" s="3">
        <f>DAY(Table3[[#This Row],[DATE]])</f>
        <v>25</v>
      </c>
      <c r="O2551" s="3" t="str">
        <f>TEXT(Table3[[#This Row],[DATE]],"mmm")</f>
        <v>Dec</v>
      </c>
      <c r="P2551" s="3">
        <f>YEAR(Table3[[#This Row],[DATE]])</f>
        <v>2027</v>
      </c>
    </row>
    <row r="2552" spans="1:16" x14ac:dyDescent="0.3">
      <c r="A2552" s="6">
        <v>46747</v>
      </c>
      <c r="B2552" s="7" t="s">
        <v>1505</v>
      </c>
      <c r="C2552" s="9">
        <f t="shared" ca="1" si="78"/>
        <v>13</v>
      </c>
      <c r="D2552" s="9" t="s">
        <v>2116</v>
      </c>
      <c r="E2552" s="9" t="s">
        <v>2116</v>
      </c>
      <c r="F2552" s="10">
        <f t="shared" ca="1" si="79"/>
        <v>6.8497022759936868E-2</v>
      </c>
      <c r="G2552" s="3" t="str">
        <f>VLOOKUP(Table3[[#This Row],[PRODUCT ID]],Table1[[PRODUCT]:[SELLING PRICE]],1,FALSE)</f>
        <v>Product453</v>
      </c>
      <c r="H2552" s="3" t="str">
        <f>VLOOKUP(Table3[[#This Row],[PRODUCT ID]],Table1[[PRODUCT]:[SELLING PRICE]],2,FALSE)</f>
        <v>Category1</v>
      </c>
      <c r="I2552" s="3" t="str">
        <f>VLOOKUP(Table3[[#This Row],[PRODUCT ID]],Table1[[PRODUCT]:[SELLING PRICE]],3,FALSE)</f>
        <v>Kg</v>
      </c>
      <c r="J2552" s="16">
        <f ca="1">VLOOKUP(Table3[[#This Row],[PRODUCT ID]],Table1[[PRODUCT]:[SELLING PRICE]],4,FALSE)</f>
        <v>183</v>
      </c>
      <c r="K2552" s="16">
        <f ca="1">VLOOKUP(Table3[[#This Row],[PRODUCT ID]],Table1[[PRODUCT]:[SELLING PRICE]],5,FALSE)</f>
        <v>196.04404463784016</v>
      </c>
      <c r="L2552" s="16">
        <f ca="1">J2552*Table3[[#This Row],[QUANTITY]]</f>
        <v>2379</v>
      </c>
      <c r="M2552" s="16">
        <f ca="1">K2552*Table3[[#This Row],[QUANTITY]]*(1-Table3[[#This Row],[DISCOUNT %]])</f>
        <v>2374.0029462543152</v>
      </c>
      <c r="N2552" s="3">
        <f>DAY(Table3[[#This Row],[DATE]])</f>
        <v>26</v>
      </c>
      <c r="O2552" s="3" t="str">
        <f>TEXT(Table3[[#This Row],[DATE]],"mmm")</f>
        <v>Dec</v>
      </c>
      <c r="P2552" s="3">
        <f>YEAR(Table3[[#This Row],[DATE]])</f>
        <v>2027</v>
      </c>
    </row>
    <row r="2553" spans="1:16" x14ac:dyDescent="0.3">
      <c r="A2553" s="6">
        <v>46748</v>
      </c>
      <c r="B2553" s="7" t="s">
        <v>1506</v>
      </c>
      <c r="C2553" s="9">
        <f t="shared" ca="1" si="78"/>
        <v>7</v>
      </c>
      <c r="D2553" s="9" t="s">
        <v>2116</v>
      </c>
      <c r="E2553" s="9" t="s">
        <v>2116</v>
      </c>
      <c r="F2553" s="10">
        <f t="shared" ca="1" si="79"/>
        <v>7.9200415053076595E-2</v>
      </c>
      <c r="G2553" s="3" t="str">
        <f>VLOOKUP(Table3[[#This Row],[PRODUCT ID]],Table1[[PRODUCT]:[SELLING PRICE]],1,FALSE)</f>
        <v>Product454</v>
      </c>
      <c r="H2553" s="3" t="str">
        <f>VLOOKUP(Table3[[#This Row],[PRODUCT ID]],Table1[[PRODUCT]:[SELLING PRICE]],2,FALSE)</f>
        <v>Category2</v>
      </c>
      <c r="I2553" s="3" t="str">
        <f>VLOOKUP(Table3[[#This Row],[PRODUCT ID]],Table1[[PRODUCT]:[SELLING PRICE]],3,FALSE)</f>
        <v>Lt</v>
      </c>
      <c r="J2553" s="16">
        <f ca="1">VLOOKUP(Table3[[#This Row],[PRODUCT ID]],Table1[[PRODUCT]:[SELLING PRICE]],4,FALSE)</f>
        <v>65</v>
      </c>
      <c r="K2553" s="16">
        <f ca="1">VLOOKUP(Table3[[#This Row],[PRODUCT ID]],Table1[[PRODUCT]:[SELLING PRICE]],5,FALSE)</f>
        <v>130.24392975321103</v>
      </c>
      <c r="L2553" s="16">
        <f ca="1">J2553*Table3[[#This Row],[QUANTITY]]</f>
        <v>455</v>
      </c>
      <c r="M2553" s="16">
        <f ca="1">K2553*Table3[[#This Row],[QUANTITY]]*(1-Table3[[#This Row],[DISCOUNT %]])</f>
        <v>839.49989521029079</v>
      </c>
      <c r="N2553" s="3">
        <f>DAY(Table3[[#This Row],[DATE]])</f>
        <v>27</v>
      </c>
      <c r="O2553" s="3" t="str">
        <f>TEXT(Table3[[#This Row],[DATE]],"mmm")</f>
        <v>Dec</v>
      </c>
      <c r="P2553" s="3">
        <f>YEAR(Table3[[#This Row],[DATE]])</f>
        <v>2027</v>
      </c>
    </row>
    <row r="2554" spans="1:16" x14ac:dyDescent="0.3">
      <c r="A2554" s="6">
        <v>46749</v>
      </c>
      <c r="B2554" s="7" t="s">
        <v>1507</v>
      </c>
      <c r="C2554" s="9">
        <f t="shared" ca="1" si="78"/>
        <v>4</v>
      </c>
      <c r="D2554" s="9" t="s">
        <v>2116</v>
      </c>
      <c r="E2554" s="9" t="s">
        <v>2118</v>
      </c>
      <c r="F2554" s="10">
        <f t="shared" ca="1" si="79"/>
        <v>9.4131027459244274E-2</v>
      </c>
      <c r="G2554" s="3" t="str">
        <f>VLOOKUP(Table3[[#This Row],[PRODUCT ID]],Table1[[PRODUCT]:[SELLING PRICE]],1,FALSE)</f>
        <v>Product455</v>
      </c>
      <c r="H2554" s="3" t="str">
        <f>VLOOKUP(Table3[[#This Row],[PRODUCT ID]],Table1[[PRODUCT]:[SELLING PRICE]],2,FALSE)</f>
        <v>Category3</v>
      </c>
      <c r="I2554" s="3" t="str">
        <f>VLOOKUP(Table3[[#This Row],[PRODUCT ID]],Table1[[PRODUCT]:[SELLING PRICE]],3,FALSE)</f>
        <v>Kg</v>
      </c>
      <c r="J2554" s="16">
        <f ca="1">VLOOKUP(Table3[[#This Row],[PRODUCT ID]],Table1[[PRODUCT]:[SELLING PRICE]],4,FALSE)</f>
        <v>138</v>
      </c>
      <c r="K2554" s="16">
        <f ca="1">VLOOKUP(Table3[[#This Row],[PRODUCT ID]],Table1[[PRODUCT]:[SELLING PRICE]],5,FALSE)</f>
        <v>168.4508448610674</v>
      </c>
      <c r="L2554" s="16">
        <f ca="1">J2554*Table3[[#This Row],[QUANTITY]]</f>
        <v>552</v>
      </c>
      <c r="M2554" s="16">
        <f ca="1">K2554*Table3[[#This Row],[QUANTITY]]*(1-Table3[[#This Row],[DISCOUNT %]])</f>
        <v>610.37757503166949</v>
      </c>
      <c r="N2554" s="3">
        <f>DAY(Table3[[#This Row],[DATE]])</f>
        <v>28</v>
      </c>
      <c r="O2554" s="3" t="str">
        <f>TEXT(Table3[[#This Row],[DATE]],"mmm")</f>
        <v>Dec</v>
      </c>
      <c r="P2554" s="3">
        <f>YEAR(Table3[[#This Row],[DATE]])</f>
        <v>2027</v>
      </c>
    </row>
    <row r="2555" spans="1:16" x14ac:dyDescent="0.3">
      <c r="A2555" s="6">
        <v>46750</v>
      </c>
      <c r="B2555" s="7" t="s">
        <v>1508</v>
      </c>
      <c r="C2555" s="9">
        <f t="shared" ca="1" si="78"/>
        <v>6</v>
      </c>
      <c r="D2555" s="9" t="s">
        <v>2115</v>
      </c>
      <c r="E2555" s="9" t="s">
        <v>2116</v>
      </c>
      <c r="F2555" s="10">
        <f t="shared" ca="1" si="79"/>
        <v>4.976419526131487E-2</v>
      </c>
      <c r="G2555" s="3" t="str">
        <f>VLOOKUP(Table3[[#This Row],[PRODUCT ID]],Table1[[PRODUCT]:[SELLING PRICE]],1,FALSE)</f>
        <v>Product456</v>
      </c>
      <c r="H2555" s="3" t="str">
        <f>VLOOKUP(Table3[[#This Row],[PRODUCT ID]],Table1[[PRODUCT]:[SELLING PRICE]],2,FALSE)</f>
        <v>Category4</v>
      </c>
      <c r="I2555" s="3" t="str">
        <f>VLOOKUP(Table3[[#This Row],[PRODUCT ID]],Table1[[PRODUCT]:[SELLING PRICE]],3,FALSE)</f>
        <v>Lt</v>
      </c>
      <c r="J2555" s="16">
        <f ca="1">VLOOKUP(Table3[[#This Row],[PRODUCT ID]],Table1[[PRODUCT]:[SELLING PRICE]],4,FALSE)</f>
        <v>40</v>
      </c>
      <c r="K2555" s="16">
        <f ca="1">VLOOKUP(Table3[[#This Row],[PRODUCT ID]],Table1[[PRODUCT]:[SELLING PRICE]],5,FALSE)</f>
        <v>70.338499598051584</v>
      </c>
      <c r="L2555" s="16">
        <f ca="1">J2555*Table3[[#This Row],[QUANTITY]]</f>
        <v>240</v>
      </c>
      <c r="M2555" s="16">
        <f ca="1">K2555*Table3[[#This Row],[QUANTITY]]*(1-Table3[[#This Row],[DISCOUNT %]])</f>
        <v>401.02896461799736</v>
      </c>
      <c r="N2555" s="3">
        <f>DAY(Table3[[#This Row],[DATE]])</f>
        <v>29</v>
      </c>
      <c r="O2555" s="3" t="str">
        <f>TEXT(Table3[[#This Row],[DATE]],"mmm")</f>
        <v>Dec</v>
      </c>
      <c r="P2555" s="3">
        <f>YEAR(Table3[[#This Row],[DATE]])</f>
        <v>2027</v>
      </c>
    </row>
    <row r="2556" spans="1:16" x14ac:dyDescent="0.3">
      <c r="A2556" s="6">
        <v>46751</v>
      </c>
      <c r="B2556" s="7" t="s">
        <v>1509</v>
      </c>
      <c r="C2556" s="9">
        <f t="shared" ca="1" si="78"/>
        <v>14</v>
      </c>
      <c r="D2556" s="9" t="s">
        <v>2117</v>
      </c>
      <c r="E2556" s="9" t="s">
        <v>2116</v>
      </c>
      <c r="F2556" s="10">
        <f t="shared" ca="1" si="79"/>
        <v>1.9672404486434036E-3</v>
      </c>
      <c r="G2556" s="3" t="str">
        <f>VLOOKUP(Table3[[#This Row],[PRODUCT ID]],Table1[[PRODUCT]:[SELLING PRICE]],1,FALSE)</f>
        <v>Product457</v>
      </c>
      <c r="H2556" s="3" t="str">
        <f>VLOOKUP(Table3[[#This Row],[PRODUCT ID]],Table1[[PRODUCT]:[SELLING PRICE]],2,FALSE)</f>
        <v>Category1</v>
      </c>
      <c r="I2556" s="3" t="str">
        <f>VLOOKUP(Table3[[#This Row],[PRODUCT ID]],Table1[[PRODUCT]:[SELLING PRICE]],3,FALSE)</f>
        <v>Ft</v>
      </c>
      <c r="J2556" s="16">
        <f ca="1">VLOOKUP(Table3[[#This Row],[PRODUCT ID]],Table1[[PRODUCT]:[SELLING PRICE]],4,FALSE)</f>
        <v>92</v>
      </c>
      <c r="K2556" s="16">
        <f ca="1">VLOOKUP(Table3[[#This Row],[PRODUCT ID]],Table1[[PRODUCT]:[SELLING PRICE]],5,FALSE)</f>
        <v>244.46122587165627</v>
      </c>
      <c r="L2556" s="16">
        <f ca="1">J2556*Table3[[#This Row],[QUANTITY]]</f>
        <v>1288</v>
      </c>
      <c r="M2556" s="16">
        <f ca="1">K2556*Table3[[#This Row],[QUANTITY]]*(1-Table3[[#This Row],[DISCOUNT %]])</f>
        <v>3415.7243660399522</v>
      </c>
      <c r="N2556" s="3">
        <f>DAY(Table3[[#This Row],[DATE]])</f>
        <v>30</v>
      </c>
      <c r="O2556" s="3" t="str">
        <f>TEXT(Table3[[#This Row],[DATE]],"mmm")</f>
        <v>Dec</v>
      </c>
      <c r="P2556" s="3">
        <f>YEAR(Table3[[#This Row],[DATE]])</f>
        <v>2027</v>
      </c>
    </row>
    <row r="2557" spans="1:16" x14ac:dyDescent="0.3">
      <c r="A2557" s="6">
        <v>46752</v>
      </c>
      <c r="B2557" s="7" t="s">
        <v>1510</v>
      </c>
      <c r="C2557" s="9">
        <f t="shared" ca="1" si="78"/>
        <v>8</v>
      </c>
      <c r="D2557" s="9" t="s">
        <v>2117</v>
      </c>
      <c r="E2557" s="9" t="s">
        <v>2116</v>
      </c>
      <c r="F2557" s="10">
        <f t="shared" ca="1" si="79"/>
        <v>4.9633210764599624E-2</v>
      </c>
      <c r="G2557" s="3" t="str">
        <f>VLOOKUP(Table3[[#This Row],[PRODUCT ID]],Table1[[PRODUCT]:[SELLING PRICE]],1,FALSE)</f>
        <v>Product458</v>
      </c>
      <c r="H2557" s="3" t="str">
        <f>VLOOKUP(Table3[[#This Row],[PRODUCT ID]],Table1[[PRODUCT]:[SELLING PRICE]],2,FALSE)</f>
        <v>Category2</v>
      </c>
      <c r="I2557" s="3" t="str">
        <f>VLOOKUP(Table3[[#This Row],[PRODUCT ID]],Table1[[PRODUCT]:[SELLING PRICE]],3,FALSE)</f>
        <v>Kg</v>
      </c>
      <c r="J2557" s="16">
        <f ca="1">VLOOKUP(Table3[[#This Row],[PRODUCT ID]],Table1[[PRODUCT]:[SELLING PRICE]],4,FALSE)</f>
        <v>88</v>
      </c>
      <c r="K2557" s="16">
        <f ca="1">VLOOKUP(Table3[[#This Row],[PRODUCT ID]],Table1[[PRODUCT]:[SELLING PRICE]],5,FALSE)</f>
        <v>113.28445781165411</v>
      </c>
      <c r="L2557" s="16">
        <f ca="1">J2557*Table3[[#This Row],[QUANTITY]]</f>
        <v>704</v>
      </c>
      <c r="M2557" s="16">
        <f ca="1">K2557*Table3[[#This Row],[QUANTITY]]*(1-Table3[[#This Row],[DISCOUNT %]])</f>
        <v>861.29429152587909</v>
      </c>
      <c r="N2557" s="3">
        <f>DAY(Table3[[#This Row],[DATE]])</f>
        <v>31</v>
      </c>
      <c r="O2557" s="3" t="str">
        <f>TEXT(Table3[[#This Row],[DATE]],"mmm")</f>
        <v>Dec</v>
      </c>
      <c r="P2557" s="3">
        <f>YEAR(Table3[[#This Row],[DATE]])</f>
        <v>2027</v>
      </c>
    </row>
    <row r="2558" spans="1:16" x14ac:dyDescent="0.3">
      <c r="A2558" s="6">
        <v>46753</v>
      </c>
      <c r="B2558" s="7" t="s">
        <v>1511</v>
      </c>
      <c r="C2558" s="9">
        <f t="shared" ca="1" si="78"/>
        <v>6</v>
      </c>
      <c r="D2558" s="9" t="s">
        <v>2116</v>
      </c>
      <c r="E2558" s="9" t="s">
        <v>2116</v>
      </c>
      <c r="F2558" s="10">
        <f t="shared" ca="1" si="79"/>
        <v>5.9394884840901635E-2</v>
      </c>
      <c r="G2558" s="3" t="str">
        <f>VLOOKUP(Table3[[#This Row],[PRODUCT ID]],Table1[[PRODUCT]:[SELLING PRICE]],1,FALSE)</f>
        <v>Product459</v>
      </c>
      <c r="H2558" s="3" t="str">
        <f>VLOOKUP(Table3[[#This Row],[PRODUCT ID]],Table1[[PRODUCT]:[SELLING PRICE]],2,FALSE)</f>
        <v>Category3</v>
      </c>
      <c r="I2558" s="3" t="str">
        <f>VLOOKUP(Table3[[#This Row],[PRODUCT ID]],Table1[[PRODUCT]:[SELLING PRICE]],3,FALSE)</f>
        <v>No</v>
      </c>
      <c r="J2558" s="16">
        <f ca="1">VLOOKUP(Table3[[#This Row],[PRODUCT ID]],Table1[[PRODUCT]:[SELLING PRICE]],4,FALSE)</f>
        <v>7</v>
      </c>
      <c r="K2558" s="16">
        <f ca="1">VLOOKUP(Table3[[#This Row],[PRODUCT ID]],Table1[[PRODUCT]:[SELLING PRICE]],5,FALSE)</f>
        <v>74.245262660578376</v>
      </c>
      <c r="L2558" s="16">
        <f ca="1">J2558*Table3[[#This Row],[QUANTITY]]</f>
        <v>42</v>
      </c>
      <c r="M2558" s="16">
        <f ca="1">K2558*Table3[[#This Row],[QUANTITY]]*(1-Table3[[#This Row],[DISCOUNT %]])</f>
        <v>419.01284300922504</v>
      </c>
      <c r="N2558" s="3">
        <f>DAY(Table3[[#This Row],[DATE]])</f>
        <v>1</v>
      </c>
      <c r="O2558" s="3" t="str">
        <f>TEXT(Table3[[#This Row],[DATE]],"mmm")</f>
        <v>Jan</v>
      </c>
      <c r="P2558" s="3">
        <f>YEAR(Table3[[#This Row],[DATE]])</f>
        <v>2028</v>
      </c>
    </row>
    <row r="2559" spans="1:16" x14ac:dyDescent="0.3">
      <c r="A2559" s="6">
        <v>46754</v>
      </c>
      <c r="B2559" s="7" t="s">
        <v>1512</v>
      </c>
      <c r="C2559" s="9">
        <f t="shared" ca="1" si="78"/>
        <v>9</v>
      </c>
      <c r="D2559" s="9" t="s">
        <v>2116</v>
      </c>
      <c r="E2559" s="9" t="s">
        <v>2116</v>
      </c>
      <c r="F2559" s="10">
        <f t="shared" ca="1" si="79"/>
        <v>5.621553366892526E-2</v>
      </c>
      <c r="G2559" s="3" t="str">
        <f>VLOOKUP(Table3[[#This Row],[PRODUCT ID]],Table1[[PRODUCT]:[SELLING PRICE]],1,FALSE)</f>
        <v>Product460</v>
      </c>
      <c r="H2559" s="3" t="str">
        <f>VLOOKUP(Table3[[#This Row],[PRODUCT ID]],Table1[[PRODUCT]:[SELLING PRICE]],2,FALSE)</f>
        <v>Category4</v>
      </c>
      <c r="I2559" s="3" t="str">
        <f>VLOOKUP(Table3[[#This Row],[PRODUCT ID]],Table1[[PRODUCT]:[SELLING PRICE]],3,FALSE)</f>
        <v>No</v>
      </c>
      <c r="J2559" s="16">
        <f ca="1">VLOOKUP(Table3[[#This Row],[PRODUCT ID]],Table1[[PRODUCT]:[SELLING PRICE]],4,FALSE)</f>
        <v>22</v>
      </c>
      <c r="K2559" s="16">
        <f ca="1">VLOOKUP(Table3[[#This Row],[PRODUCT ID]],Table1[[PRODUCT]:[SELLING PRICE]],5,FALSE)</f>
        <v>250.47667049876645</v>
      </c>
      <c r="L2559" s="16">
        <f ca="1">J2559*Table3[[#This Row],[QUANTITY]]</f>
        <v>198</v>
      </c>
      <c r="M2559" s="16">
        <f ca="1">K2559*Table3[[#This Row],[QUANTITY]]*(1-Table3[[#This Row],[DISCOUNT %]])</f>
        <v>2127.5639171555645</v>
      </c>
      <c r="N2559" s="3">
        <f>DAY(Table3[[#This Row],[DATE]])</f>
        <v>2</v>
      </c>
      <c r="O2559" s="3" t="str">
        <f>TEXT(Table3[[#This Row],[DATE]],"mmm")</f>
        <v>Jan</v>
      </c>
      <c r="P2559" s="3">
        <f>YEAR(Table3[[#This Row],[DATE]])</f>
        <v>2028</v>
      </c>
    </row>
    <row r="2560" spans="1:16" x14ac:dyDescent="0.3">
      <c r="A2560" s="6">
        <v>46755</v>
      </c>
      <c r="B2560" s="7" t="s">
        <v>1513</v>
      </c>
      <c r="C2560" s="9">
        <f t="shared" ca="1" si="78"/>
        <v>4</v>
      </c>
      <c r="D2560" s="9" t="s">
        <v>2116</v>
      </c>
      <c r="E2560" s="9" t="s">
        <v>2118</v>
      </c>
      <c r="F2560" s="10">
        <f t="shared" ca="1" si="79"/>
        <v>5.6591979148750142E-4</v>
      </c>
      <c r="G2560" s="3" t="str">
        <f>VLOOKUP(Table3[[#This Row],[PRODUCT ID]],Table1[[PRODUCT]:[SELLING PRICE]],1,FALSE)</f>
        <v>Product461</v>
      </c>
      <c r="H2560" s="3" t="str">
        <f>VLOOKUP(Table3[[#This Row],[PRODUCT ID]],Table1[[PRODUCT]:[SELLING PRICE]],2,FALSE)</f>
        <v>Category5</v>
      </c>
      <c r="I2560" s="3" t="str">
        <f>VLOOKUP(Table3[[#This Row],[PRODUCT ID]],Table1[[PRODUCT]:[SELLING PRICE]],3,FALSE)</f>
        <v>Ft</v>
      </c>
      <c r="J2560" s="16">
        <f ca="1">VLOOKUP(Table3[[#This Row],[PRODUCT ID]],Table1[[PRODUCT]:[SELLING PRICE]],4,FALSE)</f>
        <v>196</v>
      </c>
      <c r="K2560" s="16">
        <f ca="1">VLOOKUP(Table3[[#This Row],[PRODUCT ID]],Table1[[PRODUCT]:[SELLING PRICE]],5,FALSE)</f>
        <v>79.966211757325595</v>
      </c>
      <c r="L2560" s="16">
        <f ca="1">J2560*Table3[[#This Row],[QUANTITY]]</f>
        <v>784</v>
      </c>
      <c r="M2560" s="16">
        <f ca="1">K2560*Table3[[#This Row],[QUANTITY]]*(1-Table3[[#This Row],[DISCOUNT %]])</f>
        <v>319.68382918176741</v>
      </c>
      <c r="N2560" s="3">
        <f>DAY(Table3[[#This Row],[DATE]])</f>
        <v>3</v>
      </c>
      <c r="O2560" s="3" t="str">
        <f>TEXT(Table3[[#This Row],[DATE]],"mmm")</f>
        <v>Jan</v>
      </c>
      <c r="P2560" s="3">
        <f>YEAR(Table3[[#This Row],[DATE]])</f>
        <v>2028</v>
      </c>
    </row>
    <row r="2561" spans="1:16" x14ac:dyDescent="0.3">
      <c r="A2561" s="6">
        <v>46756</v>
      </c>
      <c r="B2561" s="7" t="s">
        <v>1514</v>
      </c>
      <c r="C2561" s="9">
        <f t="shared" ca="1" si="78"/>
        <v>11</v>
      </c>
      <c r="D2561" s="9" t="s">
        <v>2116</v>
      </c>
      <c r="E2561" s="9" t="s">
        <v>2118</v>
      </c>
      <c r="F2561" s="10">
        <f t="shared" ca="1" si="79"/>
        <v>5.1955801729080403E-2</v>
      </c>
      <c r="G2561" s="3" t="str">
        <f>VLOOKUP(Table3[[#This Row],[PRODUCT ID]],Table1[[PRODUCT]:[SELLING PRICE]],1,FALSE)</f>
        <v>Product462</v>
      </c>
      <c r="H2561" s="3" t="str">
        <f>VLOOKUP(Table3[[#This Row],[PRODUCT ID]],Table1[[PRODUCT]:[SELLING PRICE]],2,FALSE)</f>
        <v>Category1</v>
      </c>
      <c r="I2561" s="3" t="str">
        <f>VLOOKUP(Table3[[#This Row],[PRODUCT ID]],Table1[[PRODUCT]:[SELLING PRICE]],3,FALSE)</f>
        <v>No</v>
      </c>
      <c r="J2561" s="16">
        <f ca="1">VLOOKUP(Table3[[#This Row],[PRODUCT ID]],Table1[[PRODUCT]:[SELLING PRICE]],4,FALSE)</f>
        <v>150</v>
      </c>
      <c r="K2561" s="16">
        <f ca="1">VLOOKUP(Table3[[#This Row],[PRODUCT ID]],Table1[[PRODUCT]:[SELLING PRICE]],5,FALSE)</f>
        <v>173.75563879222207</v>
      </c>
      <c r="L2561" s="16">
        <f ca="1">J2561*Table3[[#This Row],[QUANTITY]]</f>
        <v>1650</v>
      </c>
      <c r="M2561" s="16">
        <f ca="1">K2561*Table3[[#This Row],[QUANTITY]]*(1-Table3[[#This Row],[DISCOUNT %]])</f>
        <v>1812.0082780120601</v>
      </c>
      <c r="N2561" s="3">
        <f>DAY(Table3[[#This Row],[DATE]])</f>
        <v>4</v>
      </c>
      <c r="O2561" s="3" t="str">
        <f>TEXT(Table3[[#This Row],[DATE]],"mmm")</f>
        <v>Jan</v>
      </c>
      <c r="P2561" s="3">
        <f>YEAR(Table3[[#This Row],[DATE]])</f>
        <v>2028</v>
      </c>
    </row>
    <row r="2562" spans="1:16" x14ac:dyDescent="0.3">
      <c r="A2562" s="6">
        <v>46757</v>
      </c>
      <c r="B2562" s="7" t="s">
        <v>1515</v>
      </c>
      <c r="C2562" s="9">
        <f t="shared" ca="1" si="78"/>
        <v>13</v>
      </c>
      <c r="D2562" s="9" t="s">
        <v>2115</v>
      </c>
      <c r="E2562" s="9" t="s">
        <v>2116</v>
      </c>
      <c r="F2562" s="10">
        <f t="shared" ca="1" si="79"/>
        <v>6.6393554128383664E-3</v>
      </c>
      <c r="G2562" s="3" t="str">
        <f>VLOOKUP(Table3[[#This Row],[PRODUCT ID]],Table1[[PRODUCT]:[SELLING PRICE]],1,FALSE)</f>
        <v>Product463</v>
      </c>
      <c r="H2562" s="3" t="str">
        <f>VLOOKUP(Table3[[#This Row],[PRODUCT ID]],Table1[[PRODUCT]:[SELLING PRICE]],2,FALSE)</f>
        <v>Category2</v>
      </c>
      <c r="I2562" s="3" t="str">
        <f>VLOOKUP(Table3[[#This Row],[PRODUCT ID]],Table1[[PRODUCT]:[SELLING PRICE]],3,FALSE)</f>
        <v>Kg</v>
      </c>
      <c r="J2562" s="16">
        <f ca="1">VLOOKUP(Table3[[#This Row],[PRODUCT ID]],Table1[[PRODUCT]:[SELLING PRICE]],4,FALSE)</f>
        <v>237</v>
      </c>
      <c r="K2562" s="16">
        <f ca="1">VLOOKUP(Table3[[#This Row],[PRODUCT ID]],Table1[[PRODUCT]:[SELLING PRICE]],5,FALSE)</f>
        <v>215.85510983838273</v>
      </c>
      <c r="L2562" s="16">
        <f ca="1">J2562*Table3[[#This Row],[QUANTITY]]</f>
        <v>3081</v>
      </c>
      <c r="M2562" s="16">
        <f ca="1">K2562*Table3[[#This Row],[QUANTITY]]*(1-Table3[[#This Row],[DISCOUNT %]])</f>
        <v>2787.4856236043497</v>
      </c>
      <c r="N2562" s="3">
        <f>DAY(Table3[[#This Row],[DATE]])</f>
        <v>5</v>
      </c>
      <c r="O2562" s="3" t="str">
        <f>TEXT(Table3[[#This Row],[DATE]],"mmm")</f>
        <v>Jan</v>
      </c>
      <c r="P2562" s="3">
        <f>YEAR(Table3[[#This Row],[DATE]])</f>
        <v>2028</v>
      </c>
    </row>
    <row r="2563" spans="1:16" x14ac:dyDescent="0.3">
      <c r="A2563" s="6">
        <v>46758</v>
      </c>
      <c r="B2563" s="7" t="s">
        <v>1516</v>
      </c>
      <c r="C2563" s="9">
        <f t="shared" ref="C2563:C2626" ca="1" si="80">RANDBETWEEN(1,15)</f>
        <v>9</v>
      </c>
      <c r="D2563" s="9" t="s">
        <v>2116</v>
      </c>
      <c r="E2563" s="9" t="s">
        <v>2116</v>
      </c>
      <c r="F2563" s="10">
        <f t="shared" ref="F2563:F2626" ca="1" si="81">RAND()*(0.1)</f>
        <v>7.335631060762815E-2</v>
      </c>
      <c r="G2563" s="3" t="str">
        <f>VLOOKUP(Table3[[#This Row],[PRODUCT ID]],Table1[[PRODUCT]:[SELLING PRICE]],1,FALSE)</f>
        <v>Product464</v>
      </c>
      <c r="H2563" s="3" t="str">
        <f>VLOOKUP(Table3[[#This Row],[PRODUCT ID]],Table1[[PRODUCT]:[SELLING PRICE]],2,FALSE)</f>
        <v>Category3</v>
      </c>
      <c r="I2563" s="3" t="str">
        <f>VLOOKUP(Table3[[#This Row],[PRODUCT ID]],Table1[[PRODUCT]:[SELLING PRICE]],3,FALSE)</f>
        <v>Kg</v>
      </c>
      <c r="J2563" s="16">
        <f ca="1">VLOOKUP(Table3[[#This Row],[PRODUCT ID]],Table1[[PRODUCT]:[SELLING PRICE]],4,FALSE)</f>
        <v>175</v>
      </c>
      <c r="K2563" s="16">
        <f ca="1">VLOOKUP(Table3[[#This Row],[PRODUCT ID]],Table1[[PRODUCT]:[SELLING PRICE]],5,FALSE)</f>
        <v>90.576989330217828</v>
      </c>
      <c r="L2563" s="16">
        <f ca="1">J2563*Table3[[#This Row],[QUANTITY]]</f>
        <v>1575</v>
      </c>
      <c r="M2563" s="16">
        <f ca="1">K2563*Table3[[#This Row],[QUANTITY]]*(1-Table3[[#This Row],[DISCOUNT %]])</f>
        <v>755.39336010305897</v>
      </c>
      <c r="N2563" s="3">
        <f>DAY(Table3[[#This Row],[DATE]])</f>
        <v>6</v>
      </c>
      <c r="O2563" s="3" t="str">
        <f>TEXT(Table3[[#This Row],[DATE]],"mmm")</f>
        <v>Jan</v>
      </c>
      <c r="P2563" s="3">
        <f>YEAR(Table3[[#This Row],[DATE]])</f>
        <v>2028</v>
      </c>
    </row>
    <row r="2564" spans="1:16" x14ac:dyDescent="0.3">
      <c r="A2564" s="6">
        <v>46759</v>
      </c>
      <c r="B2564" s="7" t="s">
        <v>1517</v>
      </c>
      <c r="C2564" s="9">
        <f t="shared" ca="1" si="80"/>
        <v>3</v>
      </c>
      <c r="D2564" s="9" t="s">
        <v>2117</v>
      </c>
      <c r="E2564" s="9" t="s">
        <v>2116</v>
      </c>
      <c r="F2564" s="10">
        <f t="shared" ca="1" si="81"/>
        <v>6.3109621854237657E-2</v>
      </c>
      <c r="G2564" s="3" t="str">
        <f>VLOOKUP(Table3[[#This Row],[PRODUCT ID]],Table1[[PRODUCT]:[SELLING PRICE]],1,FALSE)</f>
        <v>Product465</v>
      </c>
      <c r="H2564" s="3" t="str">
        <f>VLOOKUP(Table3[[#This Row],[PRODUCT ID]],Table1[[PRODUCT]:[SELLING PRICE]],2,FALSE)</f>
        <v>Category4</v>
      </c>
      <c r="I2564" s="3" t="str">
        <f>VLOOKUP(Table3[[#This Row],[PRODUCT ID]],Table1[[PRODUCT]:[SELLING PRICE]],3,FALSE)</f>
        <v>Lt</v>
      </c>
      <c r="J2564" s="16">
        <f ca="1">VLOOKUP(Table3[[#This Row],[PRODUCT ID]],Table1[[PRODUCT]:[SELLING PRICE]],4,FALSE)</f>
        <v>125</v>
      </c>
      <c r="K2564" s="16">
        <f ca="1">VLOOKUP(Table3[[#This Row],[PRODUCT ID]],Table1[[PRODUCT]:[SELLING PRICE]],5,FALSE)</f>
        <v>34.337524518324379</v>
      </c>
      <c r="L2564" s="16">
        <f ca="1">J2564*Table3[[#This Row],[QUANTITY]]</f>
        <v>375</v>
      </c>
      <c r="M2564" s="16">
        <f ca="1">K2564*Table3[[#This Row],[QUANTITY]]*(1-Table3[[#This Row],[DISCOUNT %]])</f>
        <v>96.511488991686932</v>
      </c>
      <c r="N2564" s="3">
        <f>DAY(Table3[[#This Row],[DATE]])</f>
        <v>7</v>
      </c>
      <c r="O2564" s="3" t="str">
        <f>TEXT(Table3[[#This Row],[DATE]],"mmm")</f>
        <v>Jan</v>
      </c>
      <c r="P2564" s="3">
        <f>YEAR(Table3[[#This Row],[DATE]])</f>
        <v>2028</v>
      </c>
    </row>
    <row r="2565" spans="1:16" x14ac:dyDescent="0.3">
      <c r="A2565" s="6">
        <v>46760</v>
      </c>
      <c r="B2565" s="7" t="s">
        <v>1518</v>
      </c>
      <c r="C2565" s="9">
        <f t="shared" ca="1" si="80"/>
        <v>11</v>
      </c>
      <c r="D2565" s="9" t="s">
        <v>2115</v>
      </c>
      <c r="E2565" s="9" t="s">
        <v>2116</v>
      </c>
      <c r="F2565" s="10">
        <f t="shared" ca="1" si="81"/>
        <v>7.3667293499681055E-2</v>
      </c>
      <c r="G2565" s="3" t="str">
        <f>VLOOKUP(Table3[[#This Row],[PRODUCT ID]],Table1[[PRODUCT]:[SELLING PRICE]],1,FALSE)</f>
        <v>Product466</v>
      </c>
      <c r="H2565" s="3" t="str">
        <f>VLOOKUP(Table3[[#This Row],[PRODUCT ID]],Table1[[PRODUCT]:[SELLING PRICE]],2,FALSE)</f>
        <v>Category5</v>
      </c>
      <c r="I2565" s="3" t="str">
        <f>VLOOKUP(Table3[[#This Row],[PRODUCT ID]],Table1[[PRODUCT]:[SELLING PRICE]],3,FALSE)</f>
        <v>Kg</v>
      </c>
      <c r="J2565" s="16">
        <f ca="1">VLOOKUP(Table3[[#This Row],[PRODUCT ID]],Table1[[PRODUCT]:[SELLING PRICE]],4,FALSE)</f>
        <v>65</v>
      </c>
      <c r="K2565" s="16">
        <f ca="1">VLOOKUP(Table3[[#This Row],[PRODUCT ID]],Table1[[PRODUCT]:[SELLING PRICE]],5,FALSE)</f>
        <v>239.95607945757928</v>
      </c>
      <c r="L2565" s="16">
        <f ca="1">J2565*Table3[[#This Row],[QUANTITY]]</f>
        <v>715</v>
      </c>
      <c r="M2565" s="16">
        <f ca="1">K2565*Table3[[#This Row],[QUANTITY]]*(1-Table3[[#This Row],[DISCOUNT %]])</f>
        <v>2445.0708097765951</v>
      </c>
      <c r="N2565" s="3">
        <f>DAY(Table3[[#This Row],[DATE]])</f>
        <v>8</v>
      </c>
      <c r="O2565" s="3" t="str">
        <f>TEXT(Table3[[#This Row],[DATE]],"mmm")</f>
        <v>Jan</v>
      </c>
      <c r="P2565" s="3">
        <f>YEAR(Table3[[#This Row],[DATE]])</f>
        <v>2028</v>
      </c>
    </row>
    <row r="2566" spans="1:16" x14ac:dyDescent="0.3">
      <c r="A2566" s="6">
        <v>46761</v>
      </c>
      <c r="B2566" s="7" t="s">
        <v>1519</v>
      </c>
      <c r="C2566" s="9">
        <f t="shared" ca="1" si="80"/>
        <v>10</v>
      </c>
      <c r="D2566" s="9" t="s">
        <v>2115</v>
      </c>
      <c r="E2566" s="9" t="s">
        <v>2118</v>
      </c>
      <c r="F2566" s="10">
        <f t="shared" ca="1" si="81"/>
        <v>7.4275898598351126E-2</v>
      </c>
      <c r="G2566" s="3" t="str">
        <f>VLOOKUP(Table3[[#This Row],[PRODUCT ID]],Table1[[PRODUCT]:[SELLING PRICE]],1,FALSE)</f>
        <v>Product467</v>
      </c>
      <c r="H2566" s="3" t="str">
        <f>VLOOKUP(Table3[[#This Row],[PRODUCT ID]],Table1[[PRODUCT]:[SELLING PRICE]],2,FALSE)</f>
        <v>Category1</v>
      </c>
      <c r="I2566" s="3" t="str">
        <f>VLOOKUP(Table3[[#This Row],[PRODUCT ID]],Table1[[PRODUCT]:[SELLING PRICE]],3,FALSE)</f>
        <v>Lt</v>
      </c>
      <c r="J2566" s="16">
        <f ca="1">VLOOKUP(Table3[[#This Row],[PRODUCT ID]],Table1[[PRODUCT]:[SELLING PRICE]],4,FALSE)</f>
        <v>29</v>
      </c>
      <c r="K2566" s="16">
        <f ca="1">VLOOKUP(Table3[[#This Row],[PRODUCT ID]],Table1[[PRODUCT]:[SELLING PRICE]],5,FALSE)</f>
        <v>313.00300966895855</v>
      </c>
      <c r="L2566" s="16">
        <f ca="1">J2566*Table3[[#This Row],[QUANTITY]]</f>
        <v>290</v>
      </c>
      <c r="M2566" s="16">
        <f ca="1">K2566*Table3[[#This Row],[QUANTITY]]*(1-Table3[[#This Row],[DISCOUNT %]])</f>
        <v>2897.5442986180828</v>
      </c>
      <c r="N2566" s="3">
        <f>DAY(Table3[[#This Row],[DATE]])</f>
        <v>9</v>
      </c>
      <c r="O2566" s="3" t="str">
        <f>TEXT(Table3[[#This Row],[DATE]],"mmm")</f>
        <v>Jan</v>
      </c>
      <c r="P2566" s="3">
        <f>YEAR(Table3[[#This Row],[DATE]])</f>
        <v>2028</v>
      </c>
    </row>
    <row r="2567" spans="1:16" x14ac:dyDescent="0.3">
      <c r="A2567" s="6">
        <v>46762</v>
      </c>
      <c r="B2567" s="7" t="s">
        <v>1520</v>
      </c>
      <c r="C2567" s="9">
        <f t="shared" ca="1" si="80"/>
        <v>11</v>
      </c>
      <c r="D2567" s="9" t="s">
        <v>2115</v>
      </c>
      <c r="E2567" s="9" t="s">
        <v>2116</v>
      </c>
      <c r="F2567" s="10">
        <f t="shared" ca="1" si="81"/>
        <v>6.6079800421729548E-2</v>
      </c>
      <c r="G2567" s="3" t="str">
        <f>VLOOKUP(Table3[[#This Row],[PRODUCT ID]],Table1[[PRODUCT]:[SELLING PRICE]],1,FALSE)</f>
        <v>Product468</v>
      </c>
      <c r="H2567" s="3" t="str">
        <f>VLOOKUP(Table3[[#This Row],[PRODUCT ID]],Table1[[PRODUCT]:[SELLING PRICE]],2,FALSE)</f>
        <v>Category2</v>
      </c>
      <c r="I2567" s="3" t="str">
        <f>VLOOKUP(Table3[[#This Row],[PRODUCT ID]],Table1[[PRODUCT]:[SELLING PRICE]],3,FALSE)</f>
        <v>Ft</v>
      </c>
      <c r="J2567" s="16">
        <f ca="1">VLOOKUP(Table3[[#This Row],[PRODUCT ID]],Table1[[PRODUCT]:[SELLING PRICE]],4,FALSE)</f>
        <v>240</v>
      </c>
      <c r="K2567" s="16">
        <f ca="1">VLOOKUP(Table3[[#This Row],[PRODUCT ID]],Table1[[PRODUCT]:[SELLING PRICE]],5,FALSE)</f>
        <v>27.457828291553902</v>
      </c>
      <c r="L2567" s="16">
        <f ca="1">J2567*Table3[[#This Row],[QUANTITY]]</f>
        <v>2640</v>
      </c>
      <c r="M2567" s="16">
        <f ca="1">K2567*Table3[[#This Row],[QUANTITY]]*(1-Table3[[#This Row],[DISCOUNT %]])</f>
        <v>282.0776252583729</v>
      </c>
      <c r="N2567" s="3">
        <f>DAY(Table3[[#This Row],[DATE]])</f>
        <v>10</v>
      </c>
      <c r="O2567" s="3" t="str">
        <f>TEXT(Table3[[#This Row],[DATE]],"mmm")</f>
        <v>Jan</v>
      </c>
      <c r="P2567" s="3">
        <f>YEAR(Table3[[#This Row],[DATE]])</f>
        <v>2028</v>
      </c>
    </row>
    <row r="2568" spans="1:16" x14ac:dyDescent="0.3">
      <c r="A2568" s="6">
        <v>46763</v>
      </c>
      <c r="B2568" s="7" t="s">
        <v>1521</v>
      </c>
      <c r="C2568" s="9">
        <f t="shared" ca="1" si="80"/>
        <v>13</v>
      </c>
      <c r="D2568" s="9" t="s">
        <v>2116</v>
      </c>
      <c r="E2568" s="9" t="s">
        <v>2116</v>
      </c>
      <c r="F2568" s="10">
        <f t="shared" ca="1" si="81"/>
        <v>5.2793527453581903E-3</v>
      </c>
      <c r="G2568" s="3" t="str">
        <f>VLOOKUP(Table3[[#This Row],[PRODUCT ID]],Table1[[PRODUCT]:[SELLING PRICE]],1,FALSE)</f>
        <v>Product469</v>
      </c>
      <c r="H2568" s="3" t="str">
        <f>VLOOKUP(Table3[[#This Row],[PRODUCT ID]],Table1[[PRODUCT]:[SELLING PRICE]],2,FALSE)</f>
        <v>Category3</v>
      </c>
      <c r="I2568" s="3" t="str">
        <f>VLOOKUP(Table3[[#This Row],[PRODUCT ID]],Table1[[PRODUCT]:[SELLING PRICE]],3,FALSE)</f>
        <v>Kg</v>
      </c>
      <c r="J2568" s="16">
        <f ca="1">VLOOKUP(Table3[[#This Row],[PRODUCT ID]],Table1[[PRODUCT]:[SELLING PRICE]],4,FALSE)</f>
        <v>41</v>
      </c>
      <c r="K2568" s="16">
        <f ca="1">VLOOKUP(Table3[[#This Row],[PRODUCT ID]],Table1[[PRODUCT]:[SELLING PRICE]],5,FALSE)</f>
        <v>289.53204788439183</v>
      </c>
      <c r="L2568" s="16">
        <f ca="1">J2568*Table3[[#This Row],[QUANTITY]]</f>
        <v>533</v>
      </c>
      <c r="M2568" s="16">
        <f ca="1">K2568*Table3[[#This Row],[QUANTITY]]*(1-Table3[[#This Row],[DISCOUNT %]])</f>
        <v>3744.0455789428142</v>
      </c>
      <c r="N2568" s="3">
        <f>DAY(Table3[[#This Row],[DATE]])</f>
        <v>11</v>
      </c>
      <c r="O2568" s="3" t="str">
        <f>TEXT(Table3[[#This Row],[DATE]],"mmm")</f>
        <v>Jan</v>
      </c>
      <c r="P2568" s="3">
        <f>YEAR(Table3[[#This Row],[DATE]])</f>
        <v>2028</v>
      </c>
    </row>
    <row r="2569" spans="1:16" x14ac:dyDescent="0.3">
      <c r="A2569" s="6">
        <v>46764</v>
      </c>
      <c r="B2569" s="7" t="s">
        <v>1522</v>
      </c>
      <c r="C2569" s="9">
        <f t="shared" ca="1" si="80"/>
        <v>10</v>
      </c>
      <c r="D2569" s="9" t="s">
        <v>2116</v>
      </c>
      <c r="E2569" s="9" t="s">
        <v>2116</v>
      </c>
      <c r="F2569" s="10">
        <f t="shared" ca="1" si="81"/>
        <v>5.0539734258611996E-2</v>
      </c>
      <c r="G2569" s="3" t="str">
        <f>VLOOKUP(Table3[[#This Row],[PRODUCT ID]],Table1[[PRODUCT]:[SELLING PRICE]],1,FALSE)</f>
        <v>Product470</v>
      </c>
      <c r="H2569" s="3" t="str">
        <f>VLOOKUP(Table3[[#This Row],[PRODUCT ID]],Table1[[PRODUCT]:[SELLING PRICE]],2,FALSE)</f>
        <v>Category4</v>
      </c>
      <c r="I2569" s="3" t="str">
        <f>VLOOKUP(Table3[[#This Row],[PRODUCT ID]],Table1[[PRODUCT]:[SELLING PRICE]],3,FALSE)</f>
        <v>No</v>
      </c>
      <c r="J2569" s="16">
        <f ca="1">VLOOKUP(Table3[[#This Row],[PRODUCT ID]],Table1[[PRODUCT]:[SELLING PRICE]],4,FALSE)</f>
        <v>85</v>
      </c>
      <c r="K2569" s="16">
        <f ca="1">VLOOKUP(Table3[[#This Row],[PRODUCT ID]],Table1[[PRODUCT]:[SELLING PRICE]],5,FALSE)</f>
        <v>310.21596314357777</v>
      </c>
      <c r="L2569" s="16">
        <f ca="1">J2569*Table3[[#This Row],[QUANTITY]]</f>
        <v>850</v>
      </c>
      <c r="M2569" s="16">
        <f ca="1">K2569*Table3[[#This Row],[QUANTITY]]*(1-Table3[[#This Row],[DISCOUNT %]])</f>
        <v>2945.3773080352194</v>
      </c>
      <c r="N2569" s="3">
        <f>DAY(Table3[[#This Row],[DATE]])</f>
        <v>12</v>
      </c>
      <c r="O2569" s="3" t="str">
        <f>TEXT(Table3[[#This Row],[DATE]],"mmm")</f>
        <v>Jan</v>
      </c>
      <c r="P2569" s="3">
        <f>YEAR(Table3[[#This Row],[DATE]])</f>
        <v>2028</v>
      </c>
    </row>
    <row r="2570" spans="1:16" x14ac:dyDescent="0.3">
      <c r="A2570" s="6">
        <v>46765</v>
      </c>
      <c r="B2570" s="7" t="s">
        <v>1523</v>
      </c>
      <c r="C2570" s="9">
        <f t="shared" ca="1" si="80"/>
        <v>2</v>
      </c>
      <c r="D2570" s="9" t="s">
        <v>2116</v>
      </c>
      <c r="E2570" s="9" t="s">
        <v>2116</v>
      </c>
      <c r="F2570" s="10">
        <f t="shared" ca="1" si="81"/>
        <v>6.1471885058544284E-2</v>
      </c>
      <c r="G2570" s="3" t="str">
        <f>VLOOKUP(Table3[[#This Row],[PRODUCT ID]],Table1[[PRODUCT]:[SELLING PRICE]],1,FALSE)</f>
        <v>Product471</v>
      </c>
      <c r="H2570" s="3" t="str">
        <f>VLOOKUP(Table3[[#This Row],[PRODUCT ID]],Table1[[PRODUCT]:[SELLING PRICE]],2,FALSE)</f>
        <v>Category5</v>
      </c>
      <c r="I2570" s="3" t="str">
        <f>VLOOKUP(Table3[[#This Row],[PRODUCT ID]],Table1[[PRODUCT]:[SELLING PRICE]],3,FALSE)</f>
        <v>No</v>
      </c>
      <c r="J2570" s="16">
        <f ca="1">VLOOKUP(Table3[[#This Row],[PRODUCT ID]],Table1[[PRODUCT]:[SELLING PRICE]],4,FALSE)</f>
        <v>31</v>
      </c>
      <c r="K2570" s="16">
        <f ca="1">VLOOKUP(Table3[[#This Row],[PRODUCT ID]],Table1[[PRODUCT]:[SELLING PRICE]],5,FALSE)</f>
        <v>202.17480476603251</v>
      </c>
      <c r="L2570" s="16">
        <f ca="1">J2570*Table3[[#This Row],[QUANTITY]]</f>
        <v>62</v>
      </c>
      <c r="M2570" s="16">
        <f ca="1">K2570*Table3[[#This Row],[QUANTITY]]*(1-Table3[[#This Row],[DISCOUNT %]])</f>
        <v>379.49347681144263</v>
      </c>
      <c r="N2570" s="3">
        <f>DAY(Table3[[#This Row],[DATE]])</f>
        <v>13</v>
      </c>
      <c r="O2570" s="3" t="str">
        <f>TEXT(Table3[[#This Row],[DATE]],"mmm")</f>
        <v>Jan</v>
      </c>
      <c r="P2570" s="3">
        <f>YEAR(Table3[[#This Row],[DATE]])</f>
        <v>2028</v>
      </c>
    </row>
    <row r="2571" spans="1:16" x14ac:dyDescent="0.3">
      <c r="A2571" s="6">
        <v>46766</v>
      </c>
      <c r="B2571" s="7" t="s">
        <v>1524</v>
      </c>
      <c r="C2571" s="9">
        <f t="shared" ca="1" si="80"/>
        <v>14</v>
      </c>
      <c r="D2571" s="9" t="s">
        <v>2115</v>
      </c>
      <c r="E2571" s="9" t="s">
        <v>2116</v>
      </c>
      <c r="F2571" s="10">
        <f t="shared" ca="1" si="81"/>
        <v>8.1828209986108583E-2</v>
      </c>
      <c r="G2571" s="3" t="str">
        <f>VLOOKUP(Table3[[#This Row],[PRODUCT ID]],Table1[[PRODUCT]:[SELLING PRICE]],1,FALSE)</f>
        <v>Product472</v>
      </c>
      <c r="H2571" s="3" t="str">
        <f>VLOOKUP(Table3[[#This Row],[PRODUCT ID]],Table1[[PRODUCT]:[SELLING PRICE]],2,FALSE)</f>
        <v>Category1</v>
      </c>
      <c r="I2571" s="3" t="str">
        <f>VLOOKUP(Table3[[#This Row],[PRODUCT ID]],Table1[[PRODUCT]:[SELLING PRICE]],3,FALSE)</f>
        <v>Ft</v>
      </c>
      <c r="J2571" s="16">
        <f ca="1">VLOOKUP(Table3[[#This Row],[PRODUCT ID]],Table1[[PRODUCT]:[SELLING PRICE]],4,FALSE)</f>
        <v>26</v>
      </c>
      <c r="K2571" s="16">
        <f ca="1">VLOOKUP(Table3[[#This Row],[PRODUCT ID]],Table1[[PRODUCT]:[SELLING PRICE]],5,FALSE)</f>
        <v>93.517461013329338</v>
      </c>
      <c r="L2571" s="16">
        <f ca="1">J2571*Table3[[#This Row],[QUANTITY]]</f>
        <v>364</v>
      </c>
      <c r="M2571" s="16">
        <f ca="1">K2571*Table3[[#This Row],[QUANTITY]]*(1-Table3[[#This Row],[DISCOUNT %]])</f>
        <v>1202.1113240662805</v>
      </c>
      <c r="N2571" s="3">
        <f>DAY(Table3[[#This Row],[DATE]])</f>
        <v>14</v>
      </c>
      <c r="O2571" s="3" t="str">
        <f>TEXT(Table3[[#This Row],[DATE]],"mmm")</f>
        <v>Jan</v>
      </c>
      <c r="P2571" s="3">
        <f>YEAR(Table3[[#This Row],[DATE]])</f>
        <v>2028</v>
      </c>
    </row>
    <row r="2572" spans="1:16" x14ac:dyDescent="0.3">
      <c r="A2572" s="6">
        <v>46767</v>
      </c>
      <c r="B2572" s="7" t="s">
        <v>1525</v>
      </c>
      <c r="C2572" s="9">
        <f t="shared" ca="1" si="80"/>
        <v>9</v>
      </c>
      <c r="D2572" s="9" t="s">
        <v>2117</v>
      </c>
      <c r="E2572" s="9" t="s">
        <v>2118</v>
      </c>
      <c r="F2572" s="10">
        <f t="shared" ca="1" si="81"/>
        <v>2.4694756249904207E-2</v>
      </c>
      <c r="G2572" s="3" t="str">
        <f>VLOOKUP(Table3[[#This Row],[PRODUCT ID]],Table1[[PRODUCT]:[SELLING PRICE]],1,FALSE)</f>
        <v>Product473</v>
      </c>
      <c r="H2572" s="3" t="str">
        <f>VLOOKUP(Table3[[#This Row],[PRODUCT ID]],Table1[[PRODUCT]:[SELLING PRICE]],2,FALSE)</f>
        <v>Category2</v>
      </c>
      <c r="I2572" s="3" t="str">
        <f>VLOOKUP(Table3[[#This Row],[PRODUCT ID]],Table1[[PRODUCT]:[SELLING PRICE]],3,FALSE)</f>
        <v>No</v>
      </c>
      <c r="J2572" s="16">
        <f ca="1">VLOOKUP(Table3[[#This Row],[PRODUCT ID]],Table1[[PRODUCT]:[SELLING PRICE]],4,FALSE)</f>
        <v>147</v>
      </c>
      <c r="K2572" s="16">
        <f ca="1">VLOOKUP(Table3[[#This Row],[PRODUCT ID]],Table1[[PRODUCT]:[SELLING PRICE]],5,FALSE)</f>
        <v>257.25377688515306</v>
      </c>
      <c r="L2572" s="16">
        <f ca="1">J2572*Table3[[#This Row],[QUANTITY]]</f>
        <v>1323</v>
      </c>
      <c r="M2572" s="16">
        <f ca="1">K2572*Table3[[#This Row],[QUANTITY]]*(1-Table3[[#This Row],[DISCOUNT %]])</f>
        <v>2258.1086181354626</v>
      </c>
      <c r="N2572" s="3">
        <f>DAY(Table3[[#This Row],[DATE]])</f>
        <v>15</v>
      </c>
      <c r="O2572" s="3" t="str">
        <f>TEXT(Table3[[#This Row],[DATE]],"mmm")</f>
        <v>Jan</v>
      </c>
      <c r="P2572" s="3">
        <f>YEAR(Table3[[#This Row],[DATE]])</f>
        <v>2028</v>
      </c>
    </row>
    <row r="2573" spans="1:16" x14ac:dyDescent="0.3">
      <c r="A2573" s="6">
        <v>46768</v>
      </c>
      <c r="B2573" s="7" t="s">
        <v>1526</v>
      </c>
      <c r="C2573" s="9">
        <f t="shared" ca="1" si="80"/>
        <v>3</v>
      </c>
      <c r="D2573" s="9" t="s">
        <v>2117</v>
      </c>
      <c r="E2573" s="9" t="s">
        <v>2118</v>
      </c>
      <c r="F2573" s="10">
        <f t="shared" ca="1" si="81"/>
        <v>7.6410411354762162E-2</v>
      </c>
      <c r="G2573" s="3" t="str">
        <f>VLOOKUP(Table3[[#This Row],[PRODUCT ID]],Table1[[PRODUCT]:[SELLING PRICE]],1,FALSE)</f>
        <v>Product474</v>
      </c>
      <c r="H2573" s="3" t="str">
        <f>VLOOKUP(Table3[[#This Row],[PRODUCT ID]],Table1[[PRODUCT]:[SELLING PRICE]],2,FALSE)</f>
        <v>Category3</v>
      </c>
      <c r="I2573" s="3" t="str">
        <f>VLOOKUP(Table3[[#This Row],[PRODUCT ID]],Table1[[PRODUCT]:[SELLING PRICE]],3,FALSE)</f>
        <v>Kg</v>
      </c>
      <c r="J2573" s="16">
        <f ca="1">VLOOKUP(Table3[[#This Row],[PRODUCT ID]],Table1[[PRODUCT]:[SELLING PRICE]],4,FALSE)</f>
        <v>42</v>
      </c>
      <c r="K2573" s="16">
        <f ca="1">VLOOKUP(Table3[[#This Row],[PRODUCT ID]],Table1[[PRODUCT]:[SELLING PRICE]],5,FALSE)</f>
        <v>110.0318501466551</v>
      </c>
      <c r="L2573" s="16">
        <f ca="1">J2573*Table3[[#This Row],[QUANTITY]]</f>
        <v>126</v>
      </c>
      <c r="M2573" s="16">
        <f ca="1">K2573*Table3[[#This Row],[QUANTITY]]*(1-Table3[[#This Row],[DISCOUNT %]])</f>
        <v>304.87281364447097</v>
      </c>
      <c r="N2573" s="3">
        <f>DAY(Table3[[#This Row],[DATE]])</f>
        <v>16</v>
      </c>
      <c r="O2573" s="3" t="str">
        <f>TEXT(Table3[[#This Row],[DATE]],"mmm")</f>
        <v>Jan</v>
      </c>
      <c r="P2573" s="3">
        <f>YEAR(Table3[[#This Row],[DATE]])</f>
        <v>2028</v>
      </c>
    </row>
    <row r="2574" spans="1:16" x14ac:dyDescent="0.3">
      <c r="A2574" s="6">
        <v>46769</v>
      </c>
      <c r="B2574" s="7" t="s">
        <v>1527</v>
      </c>
      <c r="C2574" s="9">
        <f t="shared" ca="1" si="80"/>
        <v>4</v>
      </c>
      <c r="D2574" s="9" t="s">
        <v>2116</v>
      </c>
      <c r="E2574" s="9" t="s">
        <v>2116</v>
      </c>
      <c r="F2574" s="10">
        <f t="shared" ca="1" si="81"/>
        <v>5.0537285773782817E-2</v>
      </c>
      <c r="G2574" s="3" t="str">
        <f>VLOOKUP(Table3[[#This Row],[PRODUCT ID]],Table1[[PRODUCT]:[SELLING PRICE]],1,FALSE)</f>
        <v>Product475</v>
      </c>
      <c r="H2574" s="3" t="str">
        <f>VLOOKUP(Table3[[#This Row],[PRODUCT ID]],Table1[[PRODUCT]:[SELLING PRICE]],2,FALSE)</f>
        <v>Category4</v>
      </c>
      <c r="I2574" s="3" t="str">
        <f>VLOOKUP(Table3[[#This Row],[PRODUCT ID]],Table1[[PRODUCT]:[SELLING PRICE]],3,FALSE)</f>
        <v>Kg</v>
      </c>
      <c r="J2574" s="16">
        <f ca="1">VLOOKUP(Table3[[#This Row],[PRODUCT ID]],Table1[[PRODUCT]:[SELLING PRICE]],4,FALSE)</f>
        <v>163</v>
      </c>
      <c r="K2574" s="16">
        <f ca="1">VLOOKUP(Table3[[#This Row],[PRODUCT ID]],Table1[[PRODUCT]:[SELLING PRICE]],5,FALSE)</f>
        <v>42.945534936466267</v>
      </c>
      <c r="L2574" s="16">
        <f ca="1">J2574*Table3[[#This Row],[QUANTITY]]</f>
        <v>652</v>
      </c>
      <c r="M2574" s="16">
        <f ca="1">K2574*Table3[[#This Row],[QUANTITY]]*(1-Table3[[#This Row],[DISCOUNT %]])</f>
        <v>163.10073665869638</v>
      </c>
      <c r="N2574" s="3">
        <f>DAY(Table3[[#This Row],[DATE]])</f>
        <v>17</v>
      </c>
      <c r="O2574" s="3" t="str">
        <f>TEXT(Table3[[#This Row],[DATE]],"mmm")</f>
        <v>Jan</v>
      </c>
      <c r="P2574" s="3">
        <f>YEAR(Table3[[#This Row],[DATE]])</f>
        <v>2028</v>
      </c>
    </row>
    <row r="2575" spans="1:16" x14ac:dyDescent="0.3">
      <c r="A2575" s="6">
        <v>46770</v>
      </c>
      <c r="B2575" s="7" t="s">
        <v>1528</v>
      </c>
      <c r="C2575" s="9">
        <f t="shared" ca="1" si="80"/>
        <v>1</v>
      </c>
      <c r="D2575" s="9" t="s">
        <v>2116</v>
      </c>
      <c r="E2575" s="9" t="s">
        <v>2116</v>
      </c>
      <c r="F2575" s="10">
        <f t="shared" ca="1" si="81"/>
        <v>8.2467242147268208E-2</v>
      </c>
      <c r="G2575" s="3" t="str">
        <f>VLOOKUP(Table3[[#This Row],[PRODUCT ID]],Table1[[PRODUCT]:[SELLING PRICE]],1,FALSE)</f>
        <v>Product476</v>
      </c>
      <c r="H2575" s="3" t="str">
        <f>VLOOKUP(Table3[[#This Row],[PRODUCT ID]],Table1[[PRODUCT]:[SELLING PRICE]],2,FALSE)</f>
        <v>Category5</v>
      </c>
      <c r="I2575" s="3" t="str">
        <f>VLOOKUP(Table3[[#This Row],[PRODUCT ID]],Table1[[PRODUCT]:[SELLING PRICE]],3,FALSE)</f>
        <v>Lt</v>
      </c>
      <c r="J2575" s="16">
        <f ca="1">VLOOKUP(Table3[[#This Row],[PRODUCT ID]],Table1[[PRODUCT]:[SELLING PRICE]],4,FALSE)</f>
        <v>123</v>
      </c>
      <c r="K2575" s="16">
        <f ca="1">VLOOKUP(Table3[[#This Row],[PRODUCT ID]],Table1[[PRODUCT]:[SELLING PRICE]],5,FALSE)</f>
        <v>200.6319080938685</v>
      </c>
      <c r="L2575" s="16">
        <f ca="1">J2575*Table3[[#This Row],[QUANTITY]]</f>
        <v>123</v>
      </c>
      <c r="M2575" s="16">
        <f ca="1">K2575*Table3[[#This Row],[QUANTITY]]*(1-Table3[[#This Row],[DISCOUNT %]])</f>
        <v>184.08634794662299</v>
      </c>
      <c r="N2575" s="3">
        <f>DAY(Table3[[#This Row],[DATE]])</f>
        <v>18</v>
      </c>
      <c r="O2575" s="3" t="str">
        <f>TEXT(Table3[[#This Row],[DATE]],"mmm")</f>
        <v>Jan</v>
      </c>
      <c r="P2575" s="3">
        <f>YEAR(Table3[[#This Row],[DATE]])</f>
        <v>2028</v>
      </c>
    </row>
    <row r="2576" spans="1:16" x14ac:dyDescent="0.3">
      <c r="A2576" s="6">
        <v>46771</v>
      </c>
      <c r="B2576" s="7" t="s">
        <v>1529</v>
      </c>
      <c r="C2576" s="9">
        <f t="shared" ca="1" si="80"/>
        <v>4</v>
      </c>
      <c r="D2576" s="9" t="s">
        <v>2116</v>
      </c>
      <c r="E2576" s="9" t="s">
        <v>2116</v>
      </c>
      <c r="F2576" s="10">
        <f t="shared" ca="1" si="81"/>
        <v>6.6093898763644701E-2</v>
      </c>
      <c r="G2576" s="3" t="str">
        <f>VLOOKUP(Table3[[#This Row],[PRODUCT ID]],Table1[[PRODUCT]:[SELLING PRICE]],1,FALSE)</f>
        <v>Product477</v>
      </c>
      <c r="H2576" s="3" t="str">
        <f>VLOOKUP(Table3[[#This Row],[PRODUCT ID]],Table1[[PRODUCT]:[SELLING PRICE]],2,FALSE)</f>
        <v>Category1</v>
      </c>
      <c r="I2576" s="3" t="str">
        <f>VLOOKUP(Table3[[#This Row],[PRODUCT ID]],Table1[[PRODUCT]:[SELLING PRICE]],3,FALSE)</f>
        <v>Kg</v>
      </c>
      <c r="J2576" s="16">
        <f ca="1">VLOOKUP(Table3[[#This Row],[PRODUCT ID]],Table1[[PRODUCT]:[SELLING PRICE]],4,FALSE)</f>
        <v>150</v>
      </c>
      <c r="K2576" s="16">
        <f ca="1">VLOOKUP(Table3[[#This Row],[PRODUCT ID]],Table1[[PRODUCT]:[SELLING PRICE]],5,FALSE)</f>
        <v>80.453442371860859</v>
      </c>
      <c r="L2576" s="16">
        <f ca="1">J2576*Table3[[#This Row],[QUANTITY]]</f>
        <v>600</v>
      </c>
      <c r="M2576" s="16">
        <f ca="1">K2576*Table3[[#This Row],[QUANTITY]]*(1-Table3[[#This Row],[DISCOUNT %]])</f>
        <v>300.54384278619347</v>
      </c>
      <c r="N2576" s="3">
        <f>DAY(Table3[[#This Row],[DATE]])</f>
        <v>19</v>
      </c>
      <c r="O2576" s="3" t="str">
        <f>TEXT(Table3[[#This Row],[DATE]],"mmm")</f>
        <v>Jan</v>
      </c>
      <c r="P2576" s="3">
        <f>YEAR(Table3[[#This Row],[DATE]])</f>
        <v>2028</v>
      </c>
    </row>
    <row r="2577" spans="1:16" x14ac:dyDescent="0.3">
      <c r="A2577" s="6">
        <v>46772</v>
      </c>
      <c r="B2577" s="7" t="s">
        <v>1530</v>
      </c>
      <c r="C2577" s="9">
        <f t="shared" ca="1" si="80"/>
        <v>11</v>
      </c>
      <c r="D2577" s="9" t="s">
        <v>2116</v>
      </c>
      <c r="E2577" s="9" t="s">
        <v>2116</v>
      </c>
      <c r="F2577" s="10">
        <f t="shared" ca="1" si="81"/>
        <v>6.0754931478967322E-2</v>
      </c>
      <c r="G2577" s="3" t="str">
        <f>VLOOKUP(Table3[[#This Row],[PRODUCT ID]],Table1[[PRODUCT]:[SELLING PRICE]],1,FALSE)</f>
        <v>Product478</v>
      </c>
      <c r="H2577" s="3" t="str">
        <f>VLOOKUP(Table3[[#This Row],[PRODUCT ID]],Table1[[PRODUCT]:[SELLING PRICE]],2,FALSE)</f>
        <v>Category2</v>
      </c>
      <c r="I2577" s="3" t="str">
        <f>VLOOKUP(Table3[[#This Row],[PRODUCT ID]],Table1[[PRODUCT]:[SELLING PRICE]],3,FALSE)</f>
        <v>Lt</v>
      </c>
      <c r="J2577" s="16">
        <f ca="1">VLOOKUP(Table3[[#This Row],[PRODUCT ID]],Table1[[PRODUCT]:[SELLING PRICE]],4,FALSE)</f>
        <v>121</v>
      </c>
      <c r="K2577" s="16">
        <f ca="1">VLOOKUP(Table3[[#This Row],[PRODUCT ID]],Table1[[PRODUCT]:[SELLING PRICE]],5,FALSE)</f>
        <v>127.37404760966747</v>
      </c>
      <c r="L2577" s="16">
        <f ca="1">J2577*Table3[[#This Row],[QUANTITY]]</f>
        <v>1331</v>
      </c>
      <c r="M2577" s="16">
        <f ca="1">K2577*Table3[[#This Row],[QUANTITY]]*(1-Table3[[#This Row],[DISCOUNT %]])</f>
        <v>1315.9899068243776</v>
      </c>
      <c r="N2577" s="3">
        <f>DAY(Table3[[#This Row],[DATE]])</f>
        <v>20</v>
      </c>
      <c r="O2577" s="3" t="str">
        <f>TEXT(Table3[[#This Row],[DATE]],"mmm")</f>
        <v>Jan</v>
      </c>
      <c r="P2577" s="3">
        <f>YEAR(Table3[[#This Row],[DATE]])</f>
        <v>2028</v>
      </c>
    </row>
    <row r="2578" spans="1:16" x14ac:dyDescent="0.3">
      <c r="A2578" s="6">
        <v>46773</v>
      </c>
      <c r="B2578" s="7" t="s">
        <v>1531</v>
      </c>
      <c r="C2578" s="9">
        <f t="shared" ca="1" si="80"/>
        <v>7</v>
      </c>
      <c r="D2578" s="9" t="s">
        <v>2115</v>
      </c>
      <c r="E2578" s="9" t="s">
        <v>2118</v>
      </c>
      <c r="F2578" s="10">
        <f t="shared" ca="1" si="81"/>
        <v>8.5890403767633183E-2</v>
      </c>
      <c r="G2578" s="3" t="str">
        <f>VLOOKUP(Table3[[#This Row],[PRODUCT ID]],Table1[[PRODUCT]:[SELLING PRICE]],1,FALSE)</f>
        <v>Product479</v>
      </c>
      <c r="H2578" s="3" t="str">
        <f>VLOOKUP(Table3[[#This Row],[PRODUCT ID]],Table1[[PRODUCT]:[SELLING PRICE]],2,FALSE)</f>
        <v>Category3</v>
      </c>
      <c r="I2578" s="3" t="str">
        <f>VLOOKUP(Table3[[#This Row],[PRODUCT ID]],Table1[[PRODUCT]:[SELLING PRICE]],3,FALSE)</f>
        <v>Ft</v>
      </c>
      <c r="J2578" s="16">
        <f ca="1">VLOOKUP(Table3[[#This Row],[PRODUCT ID]],Table1[[PRODUCT]:[SELLING PRICE]],4,FALSE)</f>
        <v>63</v>
      </c>
      <c r="K2578" s="16">
        <f ca="1">VLOOKUP(Table3[[#This Row],[PRODUCT ID]],Table1[[PRODUCT]:[SELLING PRICE]],5,FALSE)</f>
        <v>286.54195862717557</v>
      </c>
      <c r="L2578" s="16">
        <f ca="1">J2578*Table3[[#This Row],[QUANTITY]]</f>
        <v>441</v>
      </c>
      <c r="M2578" s="16">
        <f ca="1">K2578*Table3[[#This Row],[QUANTITY]]*(1-Table3[[#This Row],[DISCOUNT %]])</f>
        <v>1833.5152787302334</v>
      </c>
      <c r="N2578" s="3">
        <f>DAY(Table3[[#This Row],[DATE]])</f>
        <v>21</v>
      </c>
      <c r="O2578" s="3" t="str">
        <f>TEXT(Table3[[#This Row],[DATE]],"mmm")</f>
        <v>Jan</v>
      </c>
      <c r="P2578" s="3">
        <f>YEAR(Table3[[#This Row],[DATE]])</f>
        <v>2028</v>
      </c>
    </row>
    <row r="2579" spans="1:16" x14ac:dyDescent="0.3">
      <c r="A2579" s="6">
        <v>46774</v>
      </c>
      <c r="B2579" s="7" t="s">
        <v>1532</v>
      </c>
      <c r="C2579" s="9">
        <f t="shared" ca="1" si="80"/>
        <v>10</v>
      </c>
      <c r="D2579" s="9" t="s">
        <v>2116</v>
      </c>
      <c r="E2579" s="9" t="s">
        <v>2116</v>
      </c>
      <c r="F2579" s="10">
        <f t="shared" ca="1" si="81"/>
        <v>3.1895775623434888E-2</v>
      </c>
      <c r="G2579" s="3" t="str">
        <f>VLOOKUP(Table3[[#This Row],[PRODUCT ID]],Table1[[PRODUCT]:[SELLING PRICE]],1,FALSE)</f>
        <v>Product480</v>
      </c>
      <c r="H2579" s="3" t="str">
        <f>VLOOKUP(Table3[[#This Row],[PRODUCT ID]],Table1[[PRODUCT]:[SELLING PRICE]],2,FALSE)</f>
        <v>Category4</v>
      </c>
      <c r="I2579" s="3" t="str">
        <f>VLOOKUP(Table3[[#This Row],[PRODUCT ID]],Table1[[PRODUCT]:[SELLING PRICE]],3,FALSE)</f>
        <v>Kg</v>
      </c>
      <c r="J2579" s="16">
        <f ca="1">VLOOKUP(Table3[[#This Row],[PRODUCT ID]],Table1[[PRODUCT]:[SELLING PRICE]],4,FALSE)</f>
        <v>172</v>
      </c>
      <c r="K2579" s="16">
        <f ca="1">VLOOKUP(Table3[[#This Row],[PRODUCT ID]],Table1[[PRODUCT]:[SELLING PRICE]],5,FALSE)</f>
        <v>35.037470573572449</v>
      </c>
      <c r="L2579" s="16">
        <f ca="1">J2579*Table3[[#This Row],[QUANTITY]]</f>
        <v>1720</v>
      </c>
      <c r="M2579" s="16">
        <f ca="1">K2579*Table3[[#This Row],[QUANTITY]]*(1-Table3[[#This Row],[DISCOUNT %]])</f>
        <v>339.19923273745076</v>
      </c>
      <c r="N2579" s="3">
        <f>DAY(Table3[[#This Row],[DATE]])</f>
        <v>22</v>
      </c>
      <c r="O2579" s="3" t="str">
        <f>TEXT(Table3[[#This Row],[DATE]],"mmm")</f>
        <v>Jan</v>
      </c>
      <c r="P2579" s="3">
        <f>YEAR(Table3[[#This Row],[DATE]])</f>
        <v>2028</v>
      </c>
    </row>
    <row r="2580" spans="1:16" x14ac:dyDescent="0.3">
      <c r="A2580" s="6">
        <v>46775</v>
      </c>
      <c r="B2580" s="7" t="s">
        <v>1533</v>
      </c>
      <c r="C2580" s="9">
        <f t="shared" ca="1" si="80"/>
        <v>8</v>
      </c>
      <c r="D2580" s="9" t="s">
        <v>2117</v>
      </c>
      <c r="E2580" s="9" t="s">
        <v>2116</v>
      </c>
      <c r="F2580" s="10">
        <f t="shared" ca="1" si="81"/>
        <v>7.071045270804531E-2</v>
      </c>
      <c r="G2580" s="3" t="str">
        <f>VLOOKUP(Table3[[#This Row],[PRODUCT ID]],Table1[[PRODUCT]:[SELLING PRICE]],1,FALSE)</f>
        <v>Product481</v>
      </c>
      <c r="H2580" s="3" t="str">
        <f>VLOOKUP(Table3[[#This Row],[PRODUCT ID]],Table1[[PRODUCT]:[SELLING PRICE]],2,FALSE)</f>
        <v>Category1</v>
      </c>
      <c r="I2580" s="3" t="str">
        <f>VLOOKUP(Table3[[#This Row],[PRODUCT ID]],Table1[[PRODUCT]:[SELLING PRICE]],3,FALSE)</f>
        <v>No</v>
      </c>
      <c r="J2580" s="16">
        <f ca="1">VLOOKUP(Table3[[#This Row],[PRODUCT ID]],Table1[[PRODUCT]:[SELLING PRICE]],4,FALSE)</f>
        <v>245</v>
      </c>
      <c r="K2580" s="16">
        <f ca="1">VLOOKUP(Table3[[#This Row],[PRODUCT ID]],Table1[[PRODUCT]:[SELLING PRICE]],5,FALSE)</f>
        <v>241.35877362998423</v>
      </c>
      <c r="L2580" s="16">
        <f ca="1">J2580*Table3[[#This Row],[QUANTITY]]</f>
        <v>1960</v>
      </c>
      <c r="M2580" s="16">
        <f ca="1">K2580*Table3[[#This Row],[QUANTITY]]*(1-Table3[[#This Row],[DISCOUNT %]])</f>
        <v>1794.3374838523953</v>
      </c>
      <c r="N2580" s="3">
        <f>DAY(Table3[[#This Row],[DATE]])</f>
        <v>23</v>
      </c>
      <c r="O2580" s="3" t="str">
        <f>TEXT(Table3[[#This Row],[DATE]],"mmm")</f>
        <v>Jan</v>
      </c>
      <c r="P2580" s="3">
        <f>YEAR(Table3[[#This Row],[DATE]])</f>
        <v>2028</v>
      </c>
    </row>
    <row r="2581" spans="1:16" x14ac:dyDescent="0.3">
      <c r="A2581" s="6">
        <v>46776</v>
      </c>
      <c r="B2581" s="7" t="s">
        <v>1534</v>
      </c>
      <c r="C2581" s="9">
        <f t="shared" ca="1" si="80"/>
        <v>1</v>
      </c>
      <c r="D2581" s="9" t="s">
        <v>2115</v>
      </c>
      <c r="E2581" s="9" t="s">
        <v>2116</v>
      </c>
      <c r="F2581" s="10">
        <f t="shared" ca="1" si="81"/>
        <v>4.0885882688559451E-2</v>
      </c>
      <c r="G2581" s="3" t="str">
        <f>VLOOKUP(Table3[[#This Row],[PRODUCT ID]],Table1[[PRODUCT]:[SELLING PRICE]],1,FALSE)</f>
        <v>Product482</v>
      </c>
      <c r="H2581" s="3" t="str">
        <f>VLOOKUP(Table3[[#This Row],[PRODUCT ID]],Table1[[PRODUCT]:[SELLING PRICE]],2,FALSE)</f>
        <v>Category2</v>
      </c>
      <c r="I2581" s="3" t="str">
        <f>VLOOKUP(Table3[[#This Row],[PRODUCT ID]],Table1[[PRODUCT]:[SELLING PRICE]],3,FALSE)</f>
        <v>No</v>
      </c>
      <c r="J2581" s="16">
        <f ca="1">VLOOKUP(Table3[[#This Row],[PRODUCT ID]],Table1[[PRODUCT]:[SELLING PRICE]],4,FALSE)</f>
        <v>21</v>
      </c>
      <c r="K2581" s="16">
        <f ca="1">VLOOKUP(Table3[[#This Row],[PRODUCT ID]],Table1[[PRODUCT]:[SELLING PRICE]],5,FALSE)</f>
        <v>289.74564546103386</v>
      </c>
      <c r="L2581" s="16">
        <f ca="1">J2581*Table3[[#This Row],[QUANTITY]]</f>
        <v>21</v>
      </c>
      <c r="M2581" s="16">
        <f ca="1">K2581*Table3[[#This Row],[QUANTITY]]*(1-Table3[[#This Row],[DISCOUNT %]])</f>
        <v>277.89913899119313</v>
      </c>
      <c r="N2581" s="3">
        <f>DAY(Table3[[#This Row],[DATE]])</f>
        <v>24</v>
      </c>
      <c r="O2581" s="3" t="str">
        <f>TEXT(Table3[[#This Row],[DATE]],"mmm")</f>
        <v>Jan</v>
      </c>
      <c r="P2581" s="3">
        <f>YEAR(Table3[[#This Row],[DATE]])</f>
        <v>2028</v>
      </c>
    </row>
    <row r="2582" spans="1:16" x14ac:dyDescent="0.3">
      <c r="A2582" s="6">
        <v>46777</v>
      </c>
      <c r="B2582" s="7" t="s">
        <v>1535</v>
      </c>
      <c r="C2582" s="9">
        <f t="shared" ca="1" si="80"/>
        <v>11</v>
      </c>
      <c r="D2582" s="9" t="s">
        <v>2115</v>
      </c>
      <c r="E2582" s="9" t="s">
        <v>2116</v>
      </c>
      <c r="F2582" s="10">
        <f t="shared" ca="1" si="81"/>
        <v>6.4225361646481224E-2</v>
      </c>
      <c r="G2582" s="3" t="str">
        <f>VLOOKUP(Table3[[#This Row],[PRODUCT ID]],Table1[[PRODUCT]:[SELLING PRICE]],1,FALSE)</f>
        <v>Product483</v>
      </c>
      <c r="H2582" s="3" t="str">
        <f>VLOOKUP(Table3[[#This Row],[PRODUCT ID]],Table1[[PRODUCT]:[SELLING PRICE]],2,FALSE)</f>
        <v>Category3</v>
      </c>
      <c r="I2582" s="3" t="str">
        <f>VLOOKUP(Table3[[#This Row],[PRODUCT ID]],Table1[[PRODUCT]:[SELLING PRICE]],3,FALSE)</f>
        <v>Ft</v>
      </c>
      <c r="J2582" s="16">
        <f ca="1">VLOOKUP(Table3[[#This Row],[PRODUCT ID]],Table1[[PRODUCT]:[SELLING PRICE]],4,FALSE)</f>
        <v>27</v>
      </c>
      <c r="K2582" s="16">
        <f ca="1">VLOOKUP(Table3[[#This Row],[PRODUCT ID]],Table1[[PRODUCT]:[SELLING PRICE]],5,FALSE)</f>
        <v>42.179208549408443</v>
      </c>
      <c r="L2582" s="16">
        <f ca="1">J2582*Table3[[#This Row],[QUANTITY]]</f>
        <v>297</v>
      </c>
      <c r="M2582" s="16">
        <f ca="1">K2582*Table3[[#This Row],[QUANTITY]]*(1-Table3[[#This Row],[DISCOUNT %]])</f>
        <v>434.17256988996371</v>
      </c>
      <c r="N2582" s="3">
        <f>DAY(Table3[[#This Row],[DATE]])</f>
        <v>25</v>
      </c>
      <c r="O2582" s="3" t="str">
        <f>TEXT(Table3[[#This Row],[DATE]],"mmm")</f>
        <v>Jan</v>
      </c>
      <c r="P2582" s="3">
        <f>YEAR(Table3[[#This Row],[DATE]])</f>
        <v>2028</v>
      </c>
    </row>
    <row r="2583" spans="1:16" x14ac:dyDescent="0.3">
      <c r="A2583" s="6">
        <v>46778</v>
      </c>
      <c r="B2583" s="7" t="s">
        <v>1536</v>
      </c>
      <c r="C2583" s="9">
        <f t="shared" ca="1" si="80"/>
        <v>9</v>
      </c>
      <c r="D2583" s="9" t="s">
        <v>2115</v>
      </c>
      <c r="E2583" s="9" t="s">
        <v>2116</v>
      </c>
      <c r="F2583" s="10">
        <f t="shared" ca="1" si="81"/>
        <v>4.6637835188076994E-2</v>
      </c>
      <c r="G2583" s="3" t="str">
        <f>VLOOKUP(Table3[[#This Row],[PRODUCT ID]],Table1[[PRODUCT]:[SELLING PRICE]],1,FALSE)</f>
        <v>Product484</v>
      </c>
      <c r="H2583" s="3" t="str">
        <f>VLOOKUP(Table3[[#This Row],[PRODUCT ID]],Table1[[PRODUCT]:[SELLING PRICE]],2,FALSE)</f>
        <v>Category4</v>
      </c>
      <c r="I2583" s="3" t="str">
        <f>VLOOKUP(Table3[[#This Row],[PRODUCT ID]],Table1[[PRODUCT]:[SELLING PRICE]],3,FALSE)</f>
        <v>No</v>
      </c>
      <c r="J2583" s="16">
        <f ca="1">VLOOKUP(Table3[[#This Row],[PRODUCT ID]],Table1[[PRODUCT]:[SELLING PRICE]],4,FALSE)</f>
        <v>216</v>
      </c>
      <c r="K2583" s="16">
        <f ca="1">VLOOKUP(Table3[[#This Row],[PRODUCT ID]],Table1[[PRODUCT]:[SELLING PRICE]],5,FALSE)</f>
        <v>105.8454641288906</v>
      </c>
      <c r="L2583" s="16">
        <f ca="1">J2583*Table3[[#This Row],[QUANTITY]]</f>
        <v>1944</v>
      </c>
      <c r="M2583" s="16">
        <f ca="1">K2583*Table3[[#This Row],[QUANTITY]]*(1-Table3[[#This Row],[DISCOUNT %]])</f>
        <v>908.18154735697703</v>
      </c>
      <c r="N2583" s="3">
        <f>DAY(Table3[[#This Row],[DATE]])</f>
        <v>26</v>
      </c>
      <c r="O2583" s="3" t="str">
        <f>TEXT(Table3[[#This Row],[DATE]],"mmm")</f>
        <v>Jan</v>
      </c>
      <c r="P2583" s="3">
        <f>YEAR(Table3[[#This Row],[DATE]])</f>
        <v>2028</v>
      </c>
    </row>
    <row r="2584" spans="1:16" x14ac:dyDescent="0.3">
      <c r="A2584" s="6">
        <v>46779</v>
      </c>
      <c r="B2584" s="7" t="s">
        <v>1537</v>
      </c>
      <c r="C2584" s="9">
        <f t="shared" ca="1" si="80"/>
        <v>8</v>
      </c>
      <c r="D2584" s="9" t="s">
        <v>2116</v>
      </c>
      <c r="E2584" s="9" t="s">
        <v>2118</v>
      </c>
      <c r="F2584" s="10">
        <f t="shared" ca="1" si="81"/>
        <v>2.704438278653444E-2</v>
      </c>
      <c r="G2584" s="3" t="str">
        <f>VLOOKUP(Table3[[#This Row],[PRODUCT ID]],Table1[[PRODUCT]:[SELLING PRICE]],1,FALSE)</f>
        <v>Product485</v>
      </c>
      <c r="H2584" s="3" t="str">
        <f>VLOOKUP(Table3[[#This Row],[PRODUCT ID]],Table1[[PRODUCT]:[SELLING PRICE]],2,FALSE)</f>
        <v>Category5</v>
      </c>
      <c r="I2584" s="3" t="str">
        <f>VLOOKUP(Table3[[#This Row],[PRODUCT ID]],Table1[[PRODUCT]:[SELLING PRICE]],3,FALSE)</f>
        <v>Kg</v>
      </c>
      <c r="J2584" s="16">
        <f ca="1">VLOOKUP(Table3[[#This Row],[PRODUCT ID]],Table1[[PRODUCT]:[SELLING PRICE]],4,FALSE)</f>
        <v>215</v>
      </c>
      <c r="K2584" s="16">
        <f ca="1">VLOOKUP(Table3[[#This Row],[PRODUCT ID]],Table1[[PRODUCT]:[SELLING PRICE]],5,FALSE)</f>
        <v>130.50927080863721</v>
      </c>
      <c r="L2584" s="16">
        <f ca="1">J2584*Table3[[#This Row],[QUANTITY]]</f>
        <v>1720</v>
      </c>
      <c r="M2584" s="16">
        <f ca="1">K2584*Table3[[#This Row],[QUANTITY]]*(1-Table3[[#This Row],[DISCOUNT %]])</f>
        <v>1015.8378250535756</v>
      </c>
      <c r="N2584" s="3">
        <f>DAY(Table3[[#This Row],[DATE]])</f>
        <v>27</v>
      </c>
      <c r="O2584" s="3" t="str">
        <f>TEXT(Table3[[#This Row],[DATE]],"mmm")</f>
        <v>Jan</v>
      </c>
      <c r="P2584" s="3">
        <f>YEAR(Table3[[#This Row],[DATE]])</f>
        <v>2028</v>
      </c>
    </row>
    <row r="2585" spans="1:16" x14ac:dyDescent="0.3">
      <c r="A2585" s="6">
        <v>46780</v>
      </c>
      <c r="B2585" s="7" t="s">
        <v>1538</v>
      </c>
      <c r="C2585" s="9">
        <f t="shared" ca="1" si="80"/>
        <v>11</v>
      </c>
      <c r="D2585" s="9" t="s">
        <v>2116</v>
      </c>
      <c r="E2585" s="9" t="s">
        <v>2118</v>
      </c>
      <c r="F2585" s="10">
        <f t="shared" ca="1" si="81"/>
        <v>2.6256509581177478E-2</v>
      </c>
      <c r="G2585" s="3" t="str">
        <f>VLOOKUP(Table3[[#This Row],[PRODUCT ID]],Table1[[PRODUCT]:[SELLING PRICE]],1,FALSE)</f>
        <v>Product486</v>
      </c>
      <c r="H2585" s="3" t="str">
        <f>VLOOKUP(Table3[[#This Row],[PRODUCT ID]],Table1[[PRODUCT]:[SELLING PRICE]],2,FALSE)</f>
        <v>Category1</v>
      </c>
      <c r="I2585" s="3" t="str">
        <f>VLOOKUP(Table3[[#This Row],[PRODUCT ID]],Table1[[PRODUCT]:[SELLING PRICE]],3,FALSE)</f>
        <v>Kg</v>
      </c>
      <c r="J2585" s="16">
        <f ca="1">VLOOKUP(Table3[[#This Row],[PRODUCT ID]],Table1[[PRODUCT]:[SELLING PRICE]],4,FALSE)</f>
        <v>75</v>
      </c>
      <c r="K2585" s="16">
        <f ca="1">VLOOKUP(Table3[[#This Row],[PRODUCT ID]],Table1[[PRODUCT]:[SELLING PRICE]],5,FALSE)</f>
        <v>243.91540218941432</v>
      </c>
      <c r="L2585" s="16">
        <f ca="1">J2585*Table3[[#This Row],[QUANTITY]]</f>
        <v>825</v>
      </c>
      <c r="M2585" s="16">
        <f ca="1">K2585*Table3[[#This Row],[QUANTITY]]*(1-Table3[[#This Row],[DISCOUNT %]])</f>
        <v>2612.621386043143</v>
      </c>
      <c r="N2585" s="3">
        <f>DAY(Table3[[#This Row],[DATE]])</f>
        <v>28</v>
      </c>
      <c r="O2585" s="3" t="str">
        <f>TEXT(Table3[[#This Row],[DATE]],"mmm")</f>
        <v>Jan</v>
      </c>
      <c r="P2585" s="3">
        <f>YEAR(Table3[[#This Row],[DATE]])</f>
        <v>2028</v>
      </c>
    </row>
    <row r="2586" spans="1:16" x14ac:dyDescent="0.3">
      <c r="A2586" s="6">
        <v>46781</v>
      </c>
      <c r="B2586" s="7" t="s">
        <v>1539</v>
      </c>
      <c r="C2586" s="9">
        <f t="shared" ca="1" si="80"/>
        <v>8</v>
      </c>
      <c r="D2586" s="9" t="s">
        <v>2116</v>
      </c>
      <c r="E2586" s="9" t="s">
        <v>2116</v>
      </c>
      <c r="F2586" s="10">
        <f t="shared" ca="1" si="81"/>
        <v>8.2580684803659099E-2</v>
      </c>
      <c r="G2586" s="3" t="str">
        <f>VLOOKUP(Table3[[#This Row],[PRODUCT ID]],Table1[[PRODUCT]:[SELLING PRICE]],1,FALSE)</f>
        <v>Product487</v>
      </c>
      <c r="H2586" s="3" t="str">
        <f>VLOOKUP(Table3[[#This Row],[PRODUCT ID]],Table1[[PRODUCT]:[SELLING PRICE]],2,FALSE)</f>
        <v>Category2</v>
      </c>
      <c r="I2586" s="3" t="str">
        <f>VLOOKUP(Table3[[#This Row],[PRODUCT ID]],Table1[[PRODUCT]:[SELLING PRICE]],3,FALSE)</f>
        <v>Lt</v>
      </c>
      <c r="J2586" s="16">
        <f ca="1">VLOOKUP(Table3[[#This Row],[PRODUCT ID]],Table1[[PRODUCT]:[SELLING PRICE]],4,FALSE)</f>
        <v>10</v>
      </c>
      <c r="K2586" s="16">
        <f ca="1">VLOOKUP(Table3[[#This Row],[PRODUCT ID]],Table1[[PRODUCT]:[SELLING PRICE]],5,FALSE)</f>
        <v>64.154200667355752</v>
      </c>
      <c r="L2586" s="16">
        <f ca="1">J2586*Table3[[#This Row],[QUANTITY]]</f>
        <v>80</v>
      </c>
      <c r="M2586" s="16">
        <f ca="1">K2586*Table3[[#This Row],[QUANTITY]]*(1-Table3[[#This Row],[DISCOUNT %]])</f>
        <v>470.85042274571322</v>
      </c>
      <c r="N2586" s="3">
        <f>DAY(Table3[[#This Row],[DATE]])</f>
        <v>29</v>
      </c>
      <c r="O2586" s="3" t="str">
        <f>TEXT(Table3[[#This Row],[DATE]],"mmm")</f>
        <v>Jan</v>
      </c>
      <c r="P2586" s="3">
        <f>YEAR(Table3[[#This Row],[DATE]])</f>
        <v>2028</v>
      </c>
    </row>
    <row r="2587" spans="1:16" x14ac:dyDescent="0.3">
      <c r="A2587" s="6">
        <v>46782</v>
      </c>
      <c r="B2587" s="7" t="s">
        <v>1540</v>
      </c>
      <c r="C2587" s="9">
        <f t="shared" ca="1" si="80"/>
        <v>14</v>
      </c>
      <c r="D2587" s="9" t="s">
        <v>2115</v>
      </c>
      <c r="E2587" s="9" t="s">
        <v>2116</v>
      </c>
      <c r="F2587" s="10">
        <f t="shared" ca="1" si="81"/>
        <v>5.9336185572974459E-2</v>
      </c>
      <c r="G2587" s="3" t="str">
        <f>VLOOKUP(Table3[[#This Row],[PRODUCT ID]],Table1[[PRODUCT]:[SELLING PRICE]],1,FALSE)</f>
        <v>Product488</v>
      </c>
      <c r="H2587" s="3" t="str">
        <f>VLOOKUP(Table3[[#This Row],[PRODUCT ID]],Table1[[PRODUCT]:[SELLING PRICE]],2,FALSE)</f>
        <v>Category3</v>
      </c>
      <c r="I2587" s="3" t="str">
        <f>VLOOKUP(Table3[[#This Row],[PRODUCT ID]],Table1[[PRODUCT]:[SELLING PRICE]],3,FALSE)</f>
        <v>Kg</v>
      </c>
      <c r="J2587" s="16">
        <f ca="1">VLOOKUP(Table3[[#This Row],[PRODUCT ID]],Table1[[PRODUCT]:[SELLING PRICE]],4,FALSE)</f>
        <v>172</v>
      </c>
      <c r="K2587" s="16">
        <f ca="1">VLOOKUP(Table3[[#This Row],[PRODUCT ID]],Table1[[PRODUCT]:[SELLING PRICE]],5,FALSE)</f>
        <v>59.178953361383144</v>
      </c>
      <c r="L2587" s="16">
        <f ca="1">J2587*Table3[[#This Row],[QUANTITY]]</f>
        <v>2408</v>
      </c>
      <c r="M2587" s="16">
        <f ca="1">K2587*Table3[[#This Row],[QUANTITY]]*(1-Table3[[#This Row],[DISCOUNT %]])</f>
        <v>779.34500003804794</v>
      </c>
      <c r="N2587" s="3">
        <f>DAY(Table3[[#This Row],[DATE]])</f>
        <v>30</v>
      </c>
      <c r="O2587" s="3" t="str">
        <f>TEXT(Table3[[#This Row],[DATE]],"mmm")</f>
        <v>Jan</v>
      </c>
      <c r="P2587" s="3">
        <f>YEAR(Table3[[#This Row],[DATE]])</f>
        <v>2028</v>
      </c>
    </row>
    <row r="2588" spans="1:16" x14ac:dyDescent="0.3">
      <c r="A2588" s="6">
        <v>46783</v>
      </c>
      <c r="B2588" s="7" t="s">
        <v>1541</v>
      </c>
      <c r="C2588" s="9">
        <f t="shared" ca="1" si="80"/>
        <v>1</v>
      </c>
      <c r="D2588" s="9" t="s">
        <v>2117</v>
      </c>
      <c r="E2588" s="9" t="s">
        <v>2116</v>
      </c>
      <c r="F2588" s="10">
        <f t="shared" ca="1" si="81"/>
        <v>5.9026234488128715E-3</v>
      </c>
      <c r="G2588" s="3" t="str">
        <f>VLOOKUP(Table3[[#This Row],[PRODUCT ID]],Table1[[PRODUCT]:[SELLING PRICE]],1,FALSE)</f>
        <v>Product489</v>
      </c>
      <c r="H2588" s="3" t="str">
        <f>VLOOKUP(Table3[[#This Row],[PRODUCT ID]],Table1[[PRODUCT]:[SELLING PRICE]],2,FALSE)</f>
        <v>Category4</v>
      </c>
      <c r="I2588" s="3" t="str">
        <f>VLOOKUP(Table3[[#This Row],[PRODUCT ID]],Table1[[PRODUCT]:[SELLING PRICE]],3,FALSE)</f>
        <v>Lt</v>
      </c>
      <c r="J2588" s="16">
        <f ca="1">VLOOKUP(Table3[[#This Row],[PRODUCT ID]],Table1[[PRODUCT]:[SELLING PRICE]],4,FALSE)</f>
        <v>129</v>
      </c>
      <c r="K2588" s="16">
        <f ca="1">VLOOKUP(Table3[[#This Row],[PRODUCT ID]],Table1[[PRODUCT]:[SELLING PRICE]],5,FALSE)</f>
        <v>148.14331354266437</v>
      </c>
      <c r="L2588" s="16">
        <f ca="1">J2588*Table3[[#This Row],[QUANTITY]]</f>
        <v>129</v>
      </c>
      <c r="M2588" s="16">
        <f ca="1">K2588*Table3[[#This Row],[QUANTITY]]*(1-Table3[[#This Row],[DISCOUNT %]])</f>
        <v>147.26887934636261</v>
      </c>
      <c r="N2588" s="3">
        <f>DAY(Table3[[#This Row],[DATE]])</f>
        <v>31</v>
      </c>
      <c r="O2588" s="3" t="str">
        <f>TEXT(Table3[[#This Row],[DATE]],"mmm")</f>
        <v>Jan</v>
      </c>
      <c r="P2588" s="3">
        <f>YEAR(Table3[[#This Row],[DATE]])</f>
        <v>2028</v>
      </c>
    </row>
    <row r="2589" spans="1:16" x14ac:dyDescent="0.3">
      <c r="A2589" s="6">
        <v>46784</v>
      </c>
      <c r="B2589" s="7" t="s">
        <v>1542</v>
      </c>
      <c r="C2589" s="9">
        <f t="shared" ca="1" si="80"/>
        <v>12</v>
      </c>
      <c r="D2589" s="9" t="s">
        <v>2117</v>
      </c>
      <c r="E2589" s="9" t="s">
        <v>2116</v>
      </c>
      <c r="F2589" s="10">
        <f t="shared" ca="1" si="81"/>
        <v>7.5635434866631004E-2</v>
      </c>
      <c r="G2589" s="3" t="str">
        <f>VLOOKUP(Table3[[#This Row],[PRODUCT ID]],Table1[[PRODUCT]:[SELLING PRICE]],1,FALSE)</f>
        <v>Product490</v>
      </c>
      <c r="H2589" s="3" t="str">
        <f>VLOOKUP(Table3[[#This Row],[PRODUCT ID]],Table1[[PRODUCT]:[SELLING PRICE]],2,FALSE)</f>
        <v>Category5</v>
      </c>
      <c r="I2589" s="3" t="str">
        <f>VLOOKUP(Table3[[#This Row],[PRODUCT ID]],Table1[[PRODUCT]:[SELLING PRICE]],3,FALSE)</f>
        <v>Ft</v>
      </c>
      <c r="J2589" s="16">
        <f ca="1">VLOOKUP(Table3[[#This Row],[PRODUCT ID]],Table1[[PRODUCT]:[SELLING PRICE]],4,FALSE)</f>
        <v>170</v>
      </c>
      <c r="K2589" s="16">
        <f ca="1">VLOOKUP(Table3[[#This Row],[PRODUCT ID]],Table1[[PRODUCT]:[SELLING PRICE]],5,FALSE)</f>
        <v>274.38465430154093</v>
      </c>
      <c r="L2589" s="16">
        <f ca="1">J2589*Table3[[#This Row],[QUANTITY]]</f>
        <v>2040</v>
      </c>
      <c r="M2589" s="16">
        <f ca="1">K2589*Table3[[#This Row],[QUANTITY]]*(1-Table3[[#This Row],[DISCOUNT %]])</f>
        <v>3043.5774198325639</v>
      </c>
      <c r="N2589" s="3">
        <f>DAY(Table3[[#This Row],[DATE]])</f>
        <v>1</v>
      </c>
      <c r="O2589" s="3" t="str">
        <f>TEXT(Table3[[#This Row],[DATE]],"mmm")</f>
        <v>Feb</v>
      </c>
      <c r="P2589" s="3">
        <f>YEAR(Table3[[#This Row],[DATE]])</f>
        <v>2028</v>
      </c>
    </row>
    <row r="2590" spans="1:16" x14ac:dyDescent="0.3">
      <c r="A2590" s="6">
        <v>46785</v>
      </c>
      <c r="B2590" s="7" t="s">
        <v>1543</v>
      </c>
      <c r="C2590" s="9">
        <f t="shared" ca="1" si="80"/>
        <v>3</v>
      </c>
      <c r="D2590" s="9" t="s">
        <v>2116</v>
      </c>
      <c r="E2590" s="9" t="s">
        <v>2118</v>
      </c>
      <c r="F2590" s="10">
        <f t="shared" ca="1" si="81"/>
        <v>8.2032029940750373E-2</v>
      </c>
      <c r="G2590" s="3" t="str">
        <f>VLOOKUP(Table3[[#This Row],[PRODUCT ID]],Table1[[PRODUCT]:[SELLING PRICE]],1,FALSE)</f>
        <v>Product491</v>
      </c>
      <c r="H2590" s="3" t="str">
        <f>VLOOKUP(Table3[[#This Row],[PRODUCT ID]],Table1[[PRODUCT]:[SELLING PRICE]],2,FALSE)</f>
        <v>Category1</v>
      </c>
      <c r="I2590" s="3" t="str">
        <f>VLOOKUP(Table3[[#This Row],[PRODUCT ID]],Table1[[PRODUCT]:[SELLING PRICE]],3,FALSE)</f>
        <v>Kg</v>
      </c>
      <c r="J2590" s="16">
        <f ca="1">VLOOKUP(Table3[[#This Row],[PRODUCT ID]],Table1[[PRODUCT]:[SELLING PRICE]],4,FALSE)</f>
        <v>57</v>
      </c>
      <c r="K2590" s="16">
        <f ca="1">VLOOKUP(Table3[[#This Row],[PRODUCT ID]],Table1[[PRODUCT]:[SELLING PRICE]],5,FALSE)</f>
        <v>69.099374991289011</v>
      </c>
      <c r="L2590" s="16">
        <f ca="1">J2590*Table3[[#This Row],[QUANTITY]]</f>
        <v>171</v>
      </c>
      <c r="M2590" s="16">
        <f ca="1">K2590*Table3[[#This Row],[QUANTITY]]*(1-Table3[[#This Row],[DISCOUNT %]])</f>
        <v>190.29303897934935</v>
      </c>
      <c r="N2590" s="3">
        <f>DAY(Table3[[#This Row],[DATE]])</f>
        <v>2</v>
      </c>
      <c r="O2590" s="3" t="str">
        <f>TEXT(Table3[[#This Row],[DATE]],"mmm")</f>
        <v>Feb</v>
      </c>
      <c r="P2590" s="3">
        <f>YEAR(Table3[[#This Row],[DATE]])</f>
        <v>2028</v>
      </c>
    </row>
    <row r="2591" spans="1:16" x14ac:dyDescent="0.3">
      <c r="A2591" s="6">
        <v>46786</v>
      </c>
      <c r="B2591" s="7" t="s">
        <v>1544</v>
      </c>
      <c r="C2591" s="9">
        <f t="shared" ca="1" si="80"/>
        <v>1</v>
      </c>
      <c r="D2591" s="9" t="s">
        <v>2116</v>
      </c>
      <c r="E2591" s="9" t="s">
        <v>2116</v>
      </c>
      <c r="F2591" s="10">
        <f t="shared" ca="1" si="81"/>
        <v>8.8912650243446747E-4</v>
      </c>
      <c r="G2591" s="3" t="str">
        <f>VLOOKUP(Table3[[#This Row],[PRODUCT ID]],Table1[[PRODUCT]:[SELLING PRICE]],1,FALSE)</f>
        <v>Product492</v>
      </c>
      <c r="H2591" s="3" t="str">
        <f>VLOOKUP(Table3[[#This Row],[PRODUCT ID]],Table1[[PRODUCT]:[SELLING PRICE]],2,FALSE)</f>
        <v>Category2</v>
      </c>
      <c r="I2591" s="3" t="str">
        <f>VLOOKUP(Table3[[#This Row],[PRODUCT ID]],Table1[[PRODUCT]:[SELLING PRICE]],3,FALSE)</f>
        <v>No</v>
      </c>
      <c r="J2591" s="16">
        <f ca="1">VLOOKUP(Table3[[#This Row],[PRODUCT ID]],Table1[[PRODUCT]:[SELLING PRICE]],4,FALSE)</f>
        <v>195</v>
      </c>
      <c r="K2591" s="16">
        <f ca="1">VLOOKUP(Table3[[#This Row],[PRODUCT ID]],Table1[[PRODUCT]:[SELLING PRICE]],5,FALSE)</f>
        <v>216.16884209097634</v>
      </c>
      <c r="L2591" s="16">
        <f ca="1">J2591*Table3[[#This Row],[QUANTITY]]</f>
        <v>195</v>
      </c>
      <c r="M2591" s="16">
        <f ca="1">K2591*Table3[[#This Row],[QUANTITY]]*(1-Table3[[#This Row],[DISCOUNT %]])</f>
        <v>215.9766406444727</v>
      </c>
      <c r="N2591" s="3">
        <f>DAY(Table3[[#This Row],[DATE]])</f>
        <v>3</v>
      </c>
      <c r="O2591" s="3" t="str">
        <f>TEXT(Table3[[#This Row],[DATE]],"mmm")</f>
        <v>Feb</v>
      </c>
      <c r="P2591" s="3">
        <f>YEAR(Table3[[#This Row],[DATE]])</f>
        <v>2028</v>
      </c>
    </row>
    <row r="2592" spans="1:16" x14ac:dyDescent="0.3">
      <c r="A2592" s="6">
        <v>46787</v>
      </c>
      <c r="B2592" s="7" t="s">
        <v>1545</v>
      </c>
      <c r="C2592" s="9">
        <f t="shared" ca="1" si="80"/>
        <v>13</v>
      </c>
      <c r="D2592" s="9" t="s">
        <v>2116</v>
      </c>
      <c r="E2592" s="9" t="s">
        <v>2116</v>
      </c>
      <c r="F2592" s="10">
        <f t="shared" ca="1" si="81"/>
        <v>6.5700587229472682E-2</v>
      </c>
      <c r="G2592" s="3" t="str">
        <f>VLOOKUP(Table3[[#This Row],[PRODUCT ID]],Table1[[PRODUCT]:[SELLING PRICE]],1,FALSE)</f>
        <v>Product493</v>
      </c>
      <c r="H2592" s="3" t="str">
        <f>VLOOKUP(Table3[[#This Row],[PRODUCT ID]],Table1[[PRODUCT]:[SELLING PRICE]],2,FALSE)</f>
        <v>Category3</v>
      </c>
      <c r="I2592" s="3" t="str">
        <f>VLOOKUP(Table3[[#This Row],[PRODUCT ID]],Table1[[PRODUCT]:[SELLING PRICE]],3,FALSE)</f>
        <v>No</v>
      </c>
      <c r="J2592" s="16">
        <f ca="1">VLOOKUP(Table3[[#This Row],[PRODUCT ID]],Table1[[PRODUCT]:[SELLING PRICE]],4,FALSE)</f>
        <v>200</v>
      </c>
      <c r="K2592" s="16">
        <f ca="1">VLOOKUP(Table3[[#This Row],[PRODUCT ID]],Table1[[PRODUCT]:[SELLING PRICE]],5,FALSE)</f>
        <v>135.24342369464767</v>
      </c>
      <c r="L2592" s="16">
        <f ca="1">J2592*Table3[[#This Row],[QUANTITY]]</f>
        <v>2600</v>
      </c>
      <c r="M2592" s="16">
        <f ca="1">K2592*Table3[[#This Row],[QUANTITY]]*(1-Table3[[#This Row],[DISCOUNT %]])</f>
        <v>1642.6520674068042</v>
      </c>
      <c r="N2592" s="3">
        <f>DAY(Table3[[#This Row],[DATE]])</f>
        <v>4</v>
      </c>
      <c r="O2592" s="3" t="str">
        <f>TEXT(Table3[[#This Row],[DATE]],"mmm")</f>
        <v>Feb</v>
      </c>
      <c r="P2592" s="3">
        <f>YEAR(Table3[[#This Row],[DATE]])</f>
        <v>2028</v>
      </c>
    </row>
    <row r="2593" spans="1:16" x14ac:dyDescent="0.3">
      <c r="A2593" s="6">
        <v>46788</v>
      </c>
      <c r="B2593" s="7" t="s">
        <v>1546</v>
      </c>
      <c r="C2593" s="9">
        <f t="shared" ca="1" si="80"/>
        <v>9</v>
      </c>
      <c r="D2593" s="9" t="s">
        <v>2116</v>
      </c>
      <c r="E2593" s="9" t="s">
        <v>2116</v>
      </c>
      <c r="F2593" s="10">
        <f t="shared" ca="1" si="81"/>
        <v>4.9739118933506389E-2</v>
      </c>
      <c r="G2593" s="3" t="str">
        <f>VLOOKUP(Table3[[#This Row],[PRODUCT ID]],Table1[[PRODUCT]:[SELLING PRICE]],1,FALSE)</f>
        <v>Product494</v>
      </c>
      <c r="H2593" s="3" t="str">
        <f>VLOOKUP(Table3[[#This Row],[PRODUCT ID]],Table1[[PRODUCT]:[SELLING PRICE]],2,FALSE)</f>
        <v>Category4</v>
      </c>
      <c r="I2593" s="3" t="str">
        <f>VLOOKUP(Table3[[#This Row],[PRODUCT ID]],Table1[[PRODUCT]:[SELLING PRICE]],3,FALSE)</f>
        <v>Ft</v>
      </c>
      <c r="J2593" s="16">
        <f ca="1">VLOOKUP(Table3[[#This Row],[PRODUCT ID]],Table1[[PRODUCT]:[SELLING PRICE]],4,FALSE)</f>
        <v>93</v>
      </c>
      <c r="K2593" s="16">
        <f ca="1">VLOOKUP(Table3[[#This Row],[PRODUCT ID]],Table1[[PRODUCT]:[SELLING PRICE]],5,FALSE)</f>
        <v>167.17713954826928</v>
      </c>
      <c r="L2593" s="16">
        <f ca="1">J2593*Table3[[#This Row],[QUANTITY]]</f>
        <v>837</v>
      </c>
      <c r="M2593" s="16">
        <f ca="1">K2593*Table3[[#This Row],[QUANTITY]]*(1-Table3[[#This Row],[DISCOUNT %]])</f>
        <v>1429.7570632918307</v>
      </c>
      <c r="N2593" s="3">
        <f>DAY(Table3[[#This Row],[DATE]])</f>
        <v>5</v>
      </c>
      <c r="O2593" s="3" t="str">
        <f>TEXT(Table3[[#This Row],[DATE]],"mmm")</f>
        <v>Feb</v>
      </c>
      <c r="P2593" s="3">
        <f>YEAR(Table3[[#This Row],[DATE]])</f>
        <v>2028</v>
      </c>
    </row>
    <row r="2594" spans="1:16" x14ac:dyDescent="0.3">
      <c r="A2594" s="6">
        <v>46789</v>
      </c>
      <c r="B2594" s="7" t="s">
        <v>1547</v>
      </c>
      <c r="C2594" s="9">
        <f t="shared" ca="1" si="80"/>
        <v>5</v>
      </c>
      <c r="D2594" s="9" t="s">
        <v>2115</v>
      </c>
      <c r="E2594" s="9" t="s">
        <v>2116</v>
      </c>
      <c r="F2594" s="10">
        <f t="shared" ca="1" si="81"/>
        <v>5.8926372524210839E-2</v>
      </c>
      <c r="G2594" s="3" t="str">
        <f>VLOOKUP(Table3[[#This Row],[PRODUCT ID]],Table1[[PRODUCT]:[SELLING PRICE]],1,FALSE)</f>
        <v>Product495</v>
      </c>
      <c r="H2594" s="3" t="str">
        <f>VLOOKUP(Table3[[#This Row],[PRODUCT ID]],Table1[[PRODUCT]:[SELLING PRICE]],2,FALSE)</f>
        <v>Category5</v>
      </c>
      <c r="I2594" s="3" t="str">
        <f>VLOOKUP(Table3[[#This Row],[PRODUCT ID]],Table1[[PRODUCT]:[SELLING PRICE]],3,FALSE)</f>
        <v>No</v>
      </c>
      <c r="J2594" s="16">
        <f ca="1">VLOOKUP(Table3[[#This Row],[PRODUCT ID]],Table1[[PRODUCT]:[SELLING PRICE]],4,FALSE)</f>
        <v>121</v>
      </c>
      <c r="K2594" s="16">
        <f ca="1">VLOOKUP(Table3[[#This Row],[PRODUCT ID]],Table1[[PRODUCT]:[SELLING PRICE]],5,FALSE)</f>
        <v>195.01320535027594</v>
      </c>
      <c r="L2594" s="16">
        <f ca="1">J2594*Table3[[#This Row],[QUANTITY]]</f>
        <v>605</v>
      </c>
      <c r="M2594" s="16">
        <f ca="1">K2594*Table3[[#This Row],[QUANTITY]]*(1-Table3[[#This Row],[DISCOUNT %]])</f>
        <v>917.60892282332577</v>
      </c>
      <c r="N2594" s="3">
        <f>DAY(Table3[[#This Row],[DATE]])</f>
        <v>6</v>
      </c>
      <c r="O2594" s="3" t="str">
        <f>TEXT(Table3[[#This Row],[DATE]],"mmm")</f>
        <v>Feb</v>
      </c>
      <c r="P2594" s="3">
        <f>YEAR(Table3[[#This Row],[DATE]])</f>
        <v>2028</v>
      </c>
    </row>
    <row r="2595" spans="1:16" x14ac:dyDescent="0.3">
      <c r="A2595" s="6">
        <v>46790</v>
      </c>
      <c r="B2595" s="7" t="s">
        <v>1548</v>
      </c>
      <c r="C2595" s="9">
        <f t="shared" ca="1" si="80"/>
        <v>7</v>
      </c>
      <c r="D2595" s="9" t="s">
        <v>2116</v>
      </c>
      <c r="E2595" s="9" t="s">
        <v>2116</v>
      </c>
      <c r="F2595" s="10">
        <f t="shared" ca="1" si="81"/>
        <v>5.5149665898788815E-2</v>
      </c>
      <c r="G2595" s="3" t="str">
        <f>VLOOKUP(Table3[[#This Row],[PRODUCT ID]],Table1[[PRODUCT]:[SELLING PRICE]],1,FALSE)</f>
        <v>Product496</v>
      </c>
      <c r="H2595" s="3" t="str">
        <f>VLOOKUP(Table3[[#This Row],[PRODUCT ID]],Table1[[PRODUCT]:[SELLING PRICE]],2,FALSE)</f>
        <v>Category1</v>
      </c>
      <c r="I2595" s="3" t="str">
        <f>VLOOKUP(Table3[[#This Row],[PRODUCT ID]],Table1[[PRODUCT]:[SELLING PRICE]],3,FALSE)</f>
        <v>Kg</v>
      </c>
      <c r="J2595" s="16">
        <f ca="1">VLOOKUP(Table3[[#This Row],[PRODUCT ID]],Table1[[PRODUCT]:[SELLING PRICE]],4,FALSE)</f>
        <v>32</v>
      </c>
      <c r="K2595" s="16">
        <f ca="1">VLOOKUP(Table3[[#This Row],[PRODUCT ID]],Table1[[PRODUCT]:[SELLING PRICE]],5,FALSE)</f>
        <v>244.65239899033378</v>
      </c>
      <c r="L2595" s="16">
        <f ca="1">J2595*Table3[[#This Row],[QUANTITY]]</f>
        <v>224</v>
      </c>
      <c r="M2595" s="16">
        <f ca="1">K2595*Table3[[#This Row],[QUANTITY]]*(1-Table3[[#This Row],[DISCOUNT %]])</f>
        <v>1618.1193064727579</v>
      </c>
      <c r="N2595" s="3">
        <f>DAY(Table3[[#This Row],[DATE]])</f>
        <v>7</v>
      </c>
      <c r="O2595" s="3" t="str">
        <f>TEXT(Table3[[#This Row],[DATE]],"mmm")</f>
        <v>Feb</v>
      </c>
      <c r="P2595" s="3">
        <f>YEAR(Table3[[#This Row],[DATE]])</f>
        <v>2028</v>
      </c>
    </row>
    <row r="2596" spans="1:16" x14ac:dyDescent="0.3">
      <c r="A2596" s="6">
        <v>46791</v>
      </c>
      <c r="B2596" s="7" t="s">
        <v>1549</v>
      </c>
      <c r="C2596" s="9">
        <f t="shared" ca="1" si="80"/>
        <v>3</v>
      </c>
      <c r="D2596" s="9" t="s">
        <v>2117</v>
      </c>
      <c r="E2596" s="9" t="s">
        <v>2118</v>
      </c>
      <c r="F2596" s="10">
        <f t="shared" ca="1" si="81"/>
        <v>3.6341413510380886E-2</v>
      </c>
      <c r="G2596" s="3" t="str">
        <f>VLOOKUP(Table3[[#This Row],[PRODUCT ID]],Table1[[PRODUCT]:[SELLING PRICE]],1,FALSE)</f>
        <v>Product497</v>
      </c>
      <c r="H2596" s="3" t="str">
        <f>VLOOKUP(Table3[[#This Row],[PRODUCT ID]],Table1[[PRODUCT]:[SELLING PRICE]],2,FALSE)</f>
        <v>Category2</v>
      </c>
      <c r="I2596" s="3" t="str">
        <f>VLOOKUP(Table3[[#This Row],[PRODUCT ID]],Table1[[PRODUCT]:[SELLING PRICE]],3,FALSE)</f>
        <v>Kg</v>
      </c>
      <c r="J2596" s="16">
        <f ca="1">VLOOKUP(Table3[[#This Row],[PRODUCT ID]],Table1[[PRODUCT]:[SELLING PRICE]],4,FALSE)</f>
        <v>182</v>
      </c>
      <c r="K2596" s="16">
        <f ca="1">VLOOKUP(Table3[[#This Row],[PRODUCT ID]],Table1[[PRODUCT]:[SELLING PRICE]],5,FALSE)</f>
        <v>29.482745532353082</v>
      </c>
      <c r="L2596" s="16">
        <f ca="1">J2596*Table3[[#This Row],[QUANTITY]]</f>
        <v>546</v>
      </c>
      <c r="M2596" s="16">
        <f ca="1">K2596*Table3[[#This Row],[QUANTITY]]*(1-Table3[[#This Row],[DISCOUNT %]])</f>
        <v>85.23390265662151</v>
      </c>
      <c r="N2596" s="3">
        <f>DAY(Table3[[#This Row],[DATE]])</f>
        <v>8</v>
      </c>
      <c r="O2596" s="3" t="str">
        <f>TEXT(Table3[[#This Row],[DATE]],"mmm")</f>
        <v>Feb</v>
      </c>
      <c r="P2596" s="3">
        <f>YEAR(Table3[[#This Row],[DATE]])</f>
        <v>2028</v>
      </c>
    </row>
    <row r="2597" spans="1:16" x14ac:dyDescent="0.3">
      <c r="A2597" s="6">
        <v>46792</v>
      </c>
      <c r="B2597" s="7" t="s">
        <v>1550</v>
      </c>
      <c r="C2597" s="9">
        <f t="shared" ca="1" si="80"/>
        <v>4</v>
      </c>
      <c r="D2597" s="9" t="s">
        <v>2115</v>
      </c>
      <c r="E2597" s="9" t="s">
        <v>2118</v>
      </c>
      <c r="F2597" s="10">
        <f t="shared" ca="1" si="81"/>
        <v>6.3916848486229111E-2</v>
      </c>
      <c r="G2597" s="3" t="str">
        <f>VLOOKUP(Table3[[#This Row],[PRODUCT ID]],Table1[[PRODUCT]:[SELLING PRICE]],1,FALSE)</f>
        <v>Product498</v>
      </c>
      <c r="H2597" s="3" t="str">
        <f>VLOOKUP(Table3[[#This Row],[PRODUCT ID]],Table1[[PRODUCT]:[SELLING PRICE]],2,FALSE)</f>
        <v>Category3</v>
      </c>
      <c r="I2597" s="3" t="str">
        <f>VLOOKUP(Table3[[#This Row],[PRODUCT ID]],Table1[[PRODUCT]:[SELLING PRICE]],3,FALSE)</f>
        <v>Lt</v>
      </c>
      <c r="J2597" s="16">
        <f ca="1">VLOOKUP(Table3[[#This Row],[PRODUCT ID]],Table1[[PRODUCT]:[SELLING PRICE]],4,FALSE)</f>
        <v>122</v>
      </c>
      <c r="K2597" s="16">
        <f ca="1">VLOOKUP(Table3[[#This Row],[PRODUCT ID]],Table1[[PRODUCT]:[SELLING PRICE]],5,FALSE)</f>
        <v>191.99532177686919</v>
      </c>
      <c r="L2597" s="16">
        <f ca="1">J2597*Table3[[#This Row],[QUANTITY]]</f>
        <v>488</v>
      </c>
      <c r="M2597" s="16">
        <f ca="1">K2597*Table3[[#This Row],[QUANTITY]]*(1-Table3[[#This Row],[DISCOUNT %]])</f>
        <v>718.89434353916897</v>
      </c>
      <c r="N2597" s="3">
        <f>DAY(Table3[[#This Row],[DATE]])</f>
        <v>9</v>
      </c>
      <c r="O2597" s="3" t="str">
        <f>TEXT(Table3[[#This Row],[DATE]],"mmm")</f>
        <v>Feb</v>
      </c>
      <c r="P2597" s="3">
        <f>YEAR(Table3[[#This Row],[DATE]])</f>
        <v>2028</v>
      </c>
    </row>
    <row r="2598" spans="1:16" x14ac:dyDescent="0.3">
      <c r="A2598" s="6">
        <v>46793</v>
      </c>
      <c r="B2598" s="7" t="s">
        <v>1551</v>
      </c>
      <c r="C2598" s="9">
        <f t="shared" ca="1" si="80"/>
        <v>11</v>
      </c>
      <c r="D2598" s="9" t="s">
        <v>2115</v>
      </c>
      <c r="E2598" s="9" t="s">
        <v>2116</v>
      </c>
      <c r="F2598" s="10">
        <f t="shared" ca="1" si="81"/>
        <v>4.3982495684387973E-2</v>
      </c>
      <c r="G2598" s="3" t="str">
        <f>VLOOKUP(Table3[[#This Row],[PRODUCT ID]],Table1[[PRODUCT]:[SELLING PRICE]],1,FALSE)</f>
        <v>Product499</v>
      </c>
      <c r="H2598" s="3" t="str">
        <f>VLOOKUP(Table3[[#This Row],[PRODUCT ID]],Table1[[PRODUCT]:[SELLING PRICE]],2,FALSE)</f>
        <v>Category4</v>
      </c>
      <c r="I2598" s="3" t="str">
        <f>VLOOKUP(Table3[[#This Row],[PRODUCT ID]],Table1[[PRODUCT]:[SELLING PRICE]],3,FALSE)</f>
        <v>Kg</v>
      </c>
      <c r="J2598" s="16">
        <f ca="1">VLOOKUP(Table3[[#This Row],[PRODUCT ID]],Table1[[PRODUCT]:[SELLING PRICE]],4,FALSE)</f>
        <v>154</v>
      </c>
      <c r="K2598" s="16">
        <f ca="1">VLOOKUP(Table3[[#This Row],[PRODUCT ID]],Table1[[PRODUCT]:[SELLING PRICE]],5,FALSE)</f>
        <v>44.880895901864605</v>
      </c>
      <c r="L2598" s="16">
        <f ca="1">J2598*Table3[[#This Row],[QUANTITY]]</f>
        <v>1694</v>
      </c>
      <c r="M2598" s="16">
        <f ca="1">K2598*Table3[[#This Row],[QUANTITY]]*(1-Table3[[#This Row],[DISCOUNT %]])</f>
        <v>471.97614300704316</v>
      </c>
      <c r="N2598" s="3">
        <f>DAY(Table3[[#This Row],[DATE]])</f>
        <v>10</v>
      </c>
      <c r="O2598" s="3" t="str">
        <f>TEXT(Table3[[#This Row],[DATE]],"mmm")</f>
        <v>Feb</v>
      </c>
      <c r="P2598" s="3">
        <f>YEAR(Table3[[#This Row],[DATE]])</f>
        <v>2028</v>
      </c>
    </row>
    <row r="2599" spans="1:16" x14ac:dyDescent="0.3">
      <c r="A2599" s="6">
        <v>46794</v>
      </c>
      <c r="B2599" s="7" t="s">
        <v>1552</v>
      </c>
      <c r="C2599" s="9">
        <f t="shared" ca="1" si="80"/>
        <v>8</v>
      </c>
      <c r="D2599" s="9" t="s">
        <v>2115</v>
      </c>
      <c r="E2599" s="9" t="s">
        <v>2116</v>
      </c>
      <c r="F2599" s="10">
        <f t="shared" ca="1" si="81"/>
        <v>7.7247117068686325E-2</v>
      </c>
      <c r="G2599" s="3" t="str">
        <f>VLOOKUP(Table3[[#This Row],[PRODUCT ID]],Table1[[PRODUCT]:[SELLING PRICE]],1,FALSE)</f>
        <v>Product500</v>
      </c>
      <c r="H2599" s="3" t="str">
        <f>VLOOKUP(Table3[[#This Row],[PRODUCT ID]],Table1[[PRODUCT]:[SELLING PRICE]],2,FALSE)</f>
        <v>Category5</v>
      </c>
      <c r="I2599" s="3" t="str">
        <f>VLOOKUP(Table3[[#This Row],[PRODUCT ID]],Table1[[PRODUCT]:[SELLING PRICE]],3,FALSE)</f>
        <v>Lt</v>
      </c>
      <c r="J2599" s="16">
        <f ca="1">VLOOKUP(Table3[[#This Row],[PRODUCT ID]],Table1[[PRODUCT]:[SELLING PRICE]],4,FALSE)</f>
        <v>185</v>
      </c>
      <c r="K2599" s="16">
        <f ca="1">VLOOKUP(Table3[[#This Row],[PRODUCT ID]],Table1[[PRODUCT]:[SELLING PRICE]],5,FALSE)</f>
        <v>180.93395937236107</v>
      </c>
      <c r="L2599" s="16">
        <f ca="1">J2599*Table3[[#This Row],[QUANTITY]]</f>
        <v>1480</v>
      </c>
      <c r="M2599" s="16">
        <f ca="1">K2599*Table3[[#This Row],[QUANTITY]]*(1-Table3[[#This Row],[DISCOUNT %]])</f>
        <v>1335.6586610481868</v>
      </c>
      <c r="N2599" s="3">
        <f>DAY(Table3[[#This Row],[DATE]])</f>
        <v>11</v>
      </c>
      <c r="O2599" s="3" t="str">
        <f>TEXT(Table3[[#This Row],[DATE]],"mmm")</f>
        <v>Feb</v>
      </c>
      <c r="P2599" s="3">
        <f>YEAR(Table3[[#This Row],[DATE]])</f>
        <v>2028</v>
      </c>
    </row>
    <row r="2600" spans="1:16" x14ac:dyDescent="0.3">
      <c r="A2600" s="6">
        <v>46795</v>
      </c>
      <c r="B2600" s="7" t="s">
        <v>1553</v>
      </c>
      <c r="C2600" s="9">
        <f t="shared" ca="1" si="80"/>
        <v>3</v>
      </c>
      <c r="D2600" s="9" t="s">
        <v>2116</v>
      </c>
      <c r="E2600" s="9" t="s">
        <v>2116</v>
      </c>
      <c r="F2600" s="10">
        <f t="shared" ca="1" si="81"/>
        <v>7.3715366178373098E-2</v>
      </c>
      <c r="G2600" s="3" t="str">
        <f>VLOOKUP(Table3[[#This Row],[PRODUCT ID]],Table1[[PRODUCT]:[SELLING PRICE]],1,FALSE)</f>
        <v>Product501</v>
      </c>
      <c r="H2600" s="3" t="str">
        <f>VLOOKUP(Table3[[#This Row],[PRODUCT ID]],Table1[[PRODUCT]:[SELLING PRICE]],2,FALSE)</f>
        <v>Category1</v>
      </c>
      <c r="I2600" s="3" t="str">
        <f>VLOOKUP(Table3[[#This Row],[PRODUCT ID]],Table1[[PRODUCT]:[SELLING PRICE]],3,FALSE)</f>
        <v>Ft</v>
      </c>
      <c r="J2600" s="16">
        <f ca="1">VLOOKUP(Table3[[#This Row],[PRODUCT ID]],Table1[[PRODUCT]:[SELLING PRICE]],4,FALSE)</f>
        <v>90</v>
      </c>
      <c r="K2600" s="16">
        <f ca="1">VLOOKUP(Table3[[#This Row],[PRODUCT ID]],Table1[[PRODUCT]:[SELLING PRICE]],5,FALSE)</f>
        <v>163.79236706566442</v>
      </c>
      <c r="L2600" s="16">
        <f ca="1">J2600*Table3[[#This Row],[QUANTITY]]</f>
        <v>270</v>
      </c>
      <c r="M2600" s="16">
        <f ca="1">K2600*Table3[[#This Row],[QUANTITY]]*(1-Table3[[#This Row],[DISCOUNT %]])</f>
        <v>455.15505825058943</v>
      </c>
      <c r="N2600" s="3">
        <f>DAY(Table3[[#This Row],[DATE]])</f>
        <v>12</v>
      </c>
      <c r="O2600" s="3" t="str">
        <f>TEXT(Table3[[#This Row],[DATE]],"mmm")</f>
        <v>Feb</v>
      </c>
      <c r="P2600" s="3">
        <f>YEAR(Table3[[#This Row],[DATE]])</f>
        <v>2028</v>
      </c>
    </row>
    <row r="2601" spans="1:16" x14ac:dyDescent="0.3">
      <c r="A2601" s="6">
        <v>46796</v>
      </c>
      <c r="B2601" s="7" t="s">
        <v>1554</v>
      </c>
      <c r="C2601" s="9">
        <f t="shared" ca="1" si="80"/>
        <v>11</v>
      </c>
      <c r="D2601" s="9" t="s">
        <v>2116</v>
      </c>
      <c r="E2601" s="9" t="s">
        <v>2116</v>
      </c>
      <c r="F2601" s="10">
        <f t="shared" ca="1" si="81"/>
        <v>9.6349081932517899E-2</v>
      </c>
      <c r="G2601" s="3" t="str">
        <f>VLOOKUP(Table3[[#This Row],[PRODUCT ID]],Table1[[PRODUCT]:[SELLING PRICE]],1,FALSE)</f>
        <v>Product502</v>
      </c>
      <c r="H2601" s="3" t="str">
        <f>VLOOKUP(Table3[[#This Row],[PRODUCT ID]],Table1[[PRODUCT]:[SELLING PRICE]],2,FALSE)</f>
        <v>Category2</v>
      </c>
      <c r="I2601" s="3" t="str">
        <f>VLOOKUP(Table3[[#This Row],[PRODUCT ID]],Table1[[PRODUCT]:[SELLING PRICE]],3,FALSE)</f>
        <v>Kg</v>
      </c>
      <c r="J2601" s="16">
        <f ca="1">VLOOKUP(Table3[[#This Row],[PRODUCT ID]],Table1[[PRODUCT]:[SELLING PRICE]],4,FALSE)</f>
        <v>237</v>
      </c>
      <c r="K2601" s="16">
        <f ca="1">VLOOKUP(Table3[[#This Row],[PRODUCT ID]],Table1[[PRODUCT]:[SELLING PRICE]],5,FALSE)</f>
        <v>210.47652371229077</v>
      </c>
      <c r="L2601" s="16">
        <f ca="1">J2601*Table3[[#This Row],[QUANTITY]]</f>
        <v>2607</v>
      </c>
      <c r="M2601" s="16">
        <f ca="1">K2601*Table3[[#This Row],[QUANTITY]]*(1-Table3[[#This Row],[DISCOUNT %]])</f>
        <v>2092.1703427269008</v>
      </c>
      <c r="N2601" s="3">
        <f>DAY(Table3[[#This Row],[DATE]])</f>
        <v>13</v>
      </c>
      <c r="O2601" s="3" t="str">
        <f>TEXT(Table3[[#This Row],[DATE]],"mmm")</f>
        <v>Feb</v>
      </c>
      <c r="P2601" s="3">
        <f>YEAR(Table3[[#This Row],[DATE]])</f>
        <v>2028</v>
      </c>
    </row>
    <row r="2602" spans="1:16" x14ac:dyDescent="0.3">
      <c r="A2602" s="6">
        <v>46797</v>
      </c>
      <c r="B2602" s="7" t="s">
        <v>1555</v>
      </c>
      <c r="C2602" s="9">
        <f t="shared" ca="1" si="80"/>
        <v>1</v>
      </c>
      <c r="D2602" s="9" t="s">
        <v>2116</v>
      </c>
      <c r="E2602" s="9" t="s">
        <v>2118</v>
      </c>
      <c r="F2602" s="10">
        <f t="shared" ca="1" si="81"/>
        <v>1.1130007907467898E-2</v>
      </c>
      <c r="G2602" s="3" t="str">
        <f>VLOOKUP(Table3[[#This Row],[PRODUCT ID]],Table1[[PRODUCT]:[SELLING PRICE]],1,FALSE)</f>
        <v>Product503</v>
      </c>
      <c r="H2602" s="3" t="str">
        <f>VLOOKUP(Table3[[#This Row],[PRODUCT ID]],Table1[[PRODUCT]:[SELLING PRICE]],2,FALSE)</f>
        <v>Category3</v>
      </c>
      <c r="I2602" s="3" t="str">
        <f>VLOOKUP(Table3[[#This Row],[PRODUCT ID]],Table1[[PRODUCT]:[SELLING PRICE]],3,FALSE)</f>
        <v>No</v>
      </c>
      <c r="J2602" s="16">
        <f ca="1">VLOOKUP(Table3[[#This Row],[PRODUCT ID]],Table1[[PRODUCT]:[SELLING PRICE]],4,FALSE)</f>
        <v>166</v>
      </c>
      <c r="K2602" s="16">
        <f ca="1">VLOOKUP(Table3[[#This Row],[PRODUCT ID]],Table1[[PRODUCT]:[SELLING PRICE]],5,FALSE)</f>
        <v>288.53567315693891</v>
      </c>
      <c r="L2602" s="16">
        <f ca="1">J2602*Table3[[#This Row],[QUANTITY]]</f>
        <v>166</v>
      </c>
      <c r="M2602" s="16">
        <f ca="1">K2602*Table3[[#This Row],[QUANTITY]]*(1-Table3[[#This Row],[DISCOUNT %]])</f>
        <v>285.32426883311564</v>
      </c>
      <c r="N2602" s="3">
        <f>DAY(Table3[[#This Row],[DATE]])</f>
        <v>14</v>
      </c>
      <c r="O2602" s="3" t="str">
        <f>TEXT(Table3[[#This Row],[DATE]],"mmm")</f>
        <v>Feb</v>
      </c>
      <c r="P2602" s="3">
        <f>YEAR(Table3[[#This Row],[DATE]])</f>
        <v>2028</v>
      </c>
    </row>
    <row r="2603" spans="1:16" x14ac:dyDescent="0.3">
      <c r="A2603" s="6">
        <v>46798</v>
      </c>
      <c r="B2603" s="7" t="s">
        <v>1556</v>
      </c>
      <c r="C2603" s="9">
        <f t="shared" ca="1" si="80"/>
        <v>1</v>
      </c>
      <c r="D2603" s="9" t="s">
        <v>2115</v>
      </c>
      <c r="E2603" s="9" t="s">
        <v>2116</v>
      </c>
      <c r="F2603" s="10">
        <f t="shared" ca="1" si="81"/>
        <v>6.336704055219973E-2</v>
      </c>
      <c r="G2603" s="3" t="str">
        <f>VLOOKUP(Table3[[#This Row],[PRODUCT ID]],Table1[[PRODUCT]:[SELLING PRICE]],1,FALSE)</f>
        <v>Product504</v>
      </c>
      <c r="H2603" s="3" t="str">
        <f>VLOOKUP(Table3[[#This Row],[PRODUCT ID]],Table1[[PRODUCT]:[SELLING PRICE]],2,FALSE)</f>
        <v>Category4</v>
      </c>
      <c r="I2603" s="3" t="str">
        <f>VLOOKUP(Table3[[#This Row],[PRODUCT ID]],Table1[[PRODUCT]:[SELLING PRICE]],3,FALSE)</f>
        <v>No</v>
      </c>
      <c r="J2603" s="16">
        <f ca="1">VLOOKUP(Table3[[#This Row],[PRODUCT ID]],Table1[[PRODUCT]:[SELLING PRICE]],4,FALSE)</f>
        <v>167</v>
      </c>
      <c r="K2603" s="16">
        <f ca="1">VLOOKUP(Table3[[#This Row],[PRODUCT ID]],Table1[[PRODUCT]:[SELLING PRICE]],5,FALSE)</f>
        <v>276.5207936794535</v>
      </c>
      <c r="L2603" s="16">
        <f ca="1">J2603*Table3[[#This Row],[QUANTITY]]</f>
        <v>167</v>
      </c>
      <c r="M2603" s="16">
        <f ca="1">K2603*Table3[[#This Row],[QUANTITY]]*(1-Table3[[#This Row],[DISCOUNT %]])</f>
        <v>258.99848933284113</v>
      </c>
      <c r="N2603" s="3">
        <f>DAY(Table3[[#This Row],[DATE]])</f>
        <v>15</v>
      </c>
      <c r="O2603" s="3" t="str">
        <f>TEXT(Table3[[#This Row],[DATE]],"mmm")</f>
        <v>Feb</v>
      </c>
      <c r="P2603" s="3">
        <f>YEAR(Table3[[#This Row],[DATE]])</f>
        <v>2028</v>
      </c>
    </row>
    <row r="2604" spans="1:16" x14ac:dyDescent="0.3">
      <c r="A2604" s="6">
        <v>46799</v>
      </c>
      <c r="B2604" s="7" t="s">
        <v>1557</v>
      </c>
      <c r="C2604" s="9">
        <f t="shared" ca="1" si="80"/>
        <v>2</v>
      </c>
      <c r="D2604" s="9" t="s">
        <v>2117</v>
      </c>
      <c r="E2604" s="9" t="s">
        <v>2116</v>
      </c>
      <c r="F2604" s="10">
        <f t="shared" ca="1" si="81"/>
        <v>8.355617894111789E-3</v>
      </c>
      <c r="G2604" s="3" t="str">
        <f>VLOOKUP(Table3[[#This Row],[PRODUCT ID]],Table1[[PRODUCT]:[SELLING PRICE]],1,FALSE)</f>
        <v>Product505</v>
      </c>
      <c r="H2604" s="3" t="str">
        <f>VLOOKUP(Table3[[#This Row],[PRODUCT ID]],Table1[[PRODUCT]:[SELLING PRICE]],2,FALSE)</f>
        <v>Category1</v>
      </c>
      <c r="I2604" s="3" t="str">
        <f>VLOOKUP(Table3[[#This Row],[PRODUCT ID]],Table1[[PRODUCT]:[SELLING PRICE]],3,FALSE)</f>
        <v>Ft</v>
      </c>
      <c r="J2604" s="16">
        <f ca="1">VLOOKUP(Table3[[#This Row],[PRODUCT ID]],Table1[[PRODUCT]:[SELLING PRICE]],4,FALSE)</f>
        <v>135</v>
      </c>
      <c r="K2604" s="16">
        <f ca="1">VLOOKUP(Table3[[#This Row],[PRODUCT ID]],Table1[[PRODUCT]:[SELLING PRICE]],5,FALSE)</f>
        <v>61.360755273581155</v>
      </c>
      <c r="L2604" s="16">
        <f ca="1">J2604*Table3[[#This Row],[QUANTITY]]</f>
        <v>270</v>
      </c>
      <c r="M2604" s="16">
        <f ca="1">K2604*Table3[[#This Row],[QUANTITY]]*(1-Table3[[#This Row],[DISCOUNT %]])</f>
        <v>121.69609649764202</v>
      </c>
      <c r="N2604" s="3">
        <f>DAY(Table3[[#This Row],[DATE]])</f>
        <v>16</v>
      </c>
      <c r="O2604" s="3" t="str">
        <f>TEXT(Table3[[#This Row],[DATE]],"mmm")</f>
        <v>Feb</v>
      </c>
      <c r="P2604" s="3">
        <f>YEAR(Table3[[#This Row],[DATE]])</f>
        <v>2028</v>
      </c>
    </row>
    <row r="2605" spans="1:16" x14ac:dyDescent="0.3">
      <c r="A2605" s="6">
        <v>46800</v>
      </c>
      <c r="B2605" s="7" t="s">
        <v>1558</v>
      </c>
      <c r="C2605" s="9">
        <f t="shared" ca="1" si="80"/>
        <v>2</v>
      </c>
      <c r="D2605" s="9" t="s">
        <v>2117</v>
      </c>
      <c r="E2605" s="9" t="s">
        <v>2116</v>
      </c>
      <c r="F2605" s="10">
        <f t="shared" ca="1" si="81"/>
        <v>6.8705761691943649E-3</v>
      </c>
      <c r="G2605" s="3" t="str">
        <f>VLOOKUP(Table3[[#This Row],[PRODUCT ID]],Table1[[PRODUCT]:[SELLING PRICE]],1,FALSE)</f>
        <v>Product506</v>
      </c>
      <c r="H2605" s="3" t="str">
        <f>VLOOKUP(Table3[[#This Row],[PRODUCT ID]],Table1[[PRODUCT]:[SELLING PRICE]],2,FALSE)</f>
        <v>Category2</v>
      </c>
      <c r="I2605" s="3" t="str">
        <f>VLOOKUP(Table3[[#This Row],[PRODUCT ID]],Table1[[PRODUCT]:[SELLING PRICE]],3,FALSE)</f>
        <v>No</v>
      </c>
      <c r="J2605" s="16">
        <f ca="1">VLOOKUP(Table3[[#This Row],[PRODUCT ID]],Table1[[PRODUCT]:[SELLING PRICE]],4,FALSE)</f>
        <v>52</v>
      </c>
      <c r="K2605" s="16">
        <f ca="1">VLOOKUP(Table3[[#This Row],[PRODUCT ID]],Table1[[PRODUCT]:[SELLING PRICE]],5,FALSE)</f>
        <v>202.57298261883747</v>
      </c>
      <c r="L2605" s="16">
        <f ca="1">J2605*Table3[[#This Row],[QUANTITY]]</f>
        <v>104</v>
      </c>
      <c r="M2605" s="16">
        <f ca="1">K2605*Table3[[#This Row],[QUANTITY]]*(1-Table3[[#This Row],[DISCOUNT %]])</f>
        <v>402.36237902386773</v>
      </c>
      <c r="N2605" s="3">
        <f>DAY(Table3[[#This Row],[DATE]])</f>
        <v>17</v>
      </c>
      <c r="O2605" s="3" t="str">
        <f>TEXT(Table3[[#This Row],[DATE]],"mmm")</f>
        <v>Feb</v>
      </c>
      <c r="P2605" s="3">
        <f>YEAR(Table3[[#This Row],[DATE]])</f>
        <v>2028</v>
      </c>
    </row>
    <row r="2606" spans="1:16" x14ac:dyDescent="0.3">
      <c r="A2606" s="6">
        <v>46801</v>
      </c>
      <c r="B2606" s="7" t="s">
        <v>1559</v>
      </c>
      <c r="C2606" s="9">
        <f t="shared" ca="1" si="80"/>
        <v>12</v>
      </c>
      <c r="D2606" s="9" t="s">
        <v>2116</v>
      </c>
      <c r="E2606" s="9" t="s">
        <v>2116</v>
      </c>
      <c r="F2606" s="10">
        <f t="shared" ca="1" si="81"/>
        <v>1.6109830606601972E-2</v>
      </c>
      <c r="G2606" s="3" t="str">
        <f>VLOOKUP(Table3[[#This Row],[PRODUCT ID]],Table1[[PRODUCT]:[SELLING PRICE]],1,FALSE)</f>
        <v>Product507</v>
      </c>
      <c r="H2606" s="3" t="str">
        <f>VLOOKUP(Table3[[#This Row],[PRODUCT ID]],Table1[[PRODUCT]:[SELLING PRICE]],2,FALSE)</f>
        <v>Category3</v>
      </c>
      <c r="I2606" s="3" t="str">
        <f>VLOOKUP(Table3[[#This Row],[PRODUCT ID]],Table1[[PRODUCT]:[SELLING PRICE]],3,FALSE)</f>
        <v>Kg</v>
      </c>
      <c r="J2606" s="16">
        <f ca="1">VLOOKUP(Table3[[#This Row],[PRODUCT ID]],Table1[[PRODUCT]:[SELLING PRICE]],4,FALSE)</f>
        <v>87</v>
      </c>
      <c r="K2606" s="16">
        <f ca="1">VLOOKUP(Table3[[#This Row],[PRODUCT ID]],Table1[[PRODUCT]:[SELLING PRICE]],5,FALSE)</f>
        <v>256.76864835075924</v>
      </c>
      <c r="L2606" s="16">
        <f ca="1">J2606*Table3[[#This Row],[QUANTITY]]</f>
        <v>1044</v>
      </c>
      <c r="M2606" s="16">
        <f ca="1">K2606*Table3[[#This Row],[QUANTITY]]*(1-Table3[[#This Row],[DISCOUNT %]])</f>
        <v>3031.5857870489081</v>
      </c>
      <c r="N2606" s="3">
        <f>DAY(Table3[[#This Row],[DATE]])</f>
        <v>18</v>
      </c>
      <c r="O2606" s="3" t="str">
        <f>TEXT(Table3[[#This Row],[DATE]],"mmm")</f>
        <v>Feb</v>
      </c>
      <c r="P2606" s="3">
        <f>YEAR(Table3[[#This Row],[DATE]])</f>
        <v>2028</v>
      </c>
    </row>
    <row r="2607" spans="1:16" x14ac:dyDescent="0.3">
      <c r="A2607" s="6">
        <v>46802</v>
      </c>
      <c r="B2607" s="7" t="s">
        <v>1560</v>
      </c>
      <c r="C2607" s="9">
        <f t="shared" ca="1" si="80"/>
        <v>1</v>
      </c>
      <c r="D2607" s="9" t="s">
        <v>2116</v>
      </c>
      <c r="E2607" s="9" t="s">
        <v>2116</v>
      </c>
      <c r="F2607" s="10">
        <f t="shared" ca="1" si="81"/>
        <v>7.4425013835036177E-2</v>
      </c>
      <c r="G2607" s="3" t="str">
        <f>VLOOKUP(Table3[[#This Row],[PRODUCT ID]],Table1[[PRODUCT]:[SELLING PRICE]],1,FALSE)</f>
        <v>Product508</v>
      </c>
      <c r="H2607" s="3" t="str">
        <f>VLOOKUP(Table3[[#This Row],[PRODUCT ID]],Table1[[PRODUCT]:[SELLING PRICE]],2,FALSE)</f>
        <v>Category4</v>
      </c>
      <c r="I2607" s="3" t="str">
        <f>VLOOKUP(Table3[[#This Row],[PRODUCT ID]],Table1[[PRODUCT]:[SELLING PRICE]],3,FALSE)</f>
        <v>Kg</v>
      </c>
      <c r="J2607" s="16">
        <f ca="1">VLOOKUP(Table3[[#This Row],[PRODUCT ID]],Table1[[PRODUCT]:[SELLING PRICE]],4,FALSE)</f>
        <v>138</v>
      </c>
      <c r="K2607" s="16">
        <f ca="1">VLOOKUP(Table3[[#This Row],[PRODUCT ID]],Table1[[PRODUCT]:[SELLING PRICE]],5,FALSE)</f>
        <v>238.80369743545202</v>
      </c>
      <c r="L2607" s="16">
        <f ca="1">J2607*Table3[[#This Row],[QUANTITY]]</f>
        <v>138</v>
      </c>
      <c r="M2607" s="16">
        <f ca="1">K2607*Table3[[#This Row],[QUANTITY]]*(1-Table3[[#This Row],[DISCOUNT %]])</f>
        <v>221.03072894996072</v>
      </c>
      <c r="N2607" s="3">
        <f>DAY(Table3[[#This Row],[DATE]])</f>
        <v>19</v>
      </c>
      <c r="O2607" s="3" t="str">
        <f>TEXT(Table3[[#This Row],[DATE]],"mmm")</f>
        <v>Feb</v>
      </c>
      <c r="P2607" s="3">
        <f>YEAR(Table3[[#This Row],[DATE]])</f>
        <v>2028</v>
      </c>
    </row>
    <row r="2608" spans="1:16" x14ac:dyDescent="0.3">
      <c r="A2608" s="6">
        <v>46803</v>
      </c>
      <c r="B2608" s="7" t="s">
        <v>1561</v>
      </c>
      <c r="C2608" s="9">
        <f t="shared" ca="1" si="80"/>
        <v>14</v>
      </c>
      <c r="D2608" s="9" t="s">
        <v>2116</v>
      </c>
      <c r="E2608" s="9" t="s">
        <v>2118</v>
      </c>
      <c r="F2608" s="10">
        <f t="shared" ca="1" si="81"/>
        <v>8.1535202003032992E-2</v>
      </c>
      <c r="G2608" s="3" t="str">
        <f>VLOOKUP(Table3[[#This Row],[PRODUCT ID]],Table1[[PRODUCT]:[SELLING PRICE]],1,FALSE)</f>
        <v>Product509</v>
      </c>
      <c r="H2608" s="3" t="str">
        <f>VLOOKUP(Table3[[#This Row],[PRODUCT ID]],Table1[[PRODUCT]:[SELLING PRICE]],2,FALSE)</f>
        <v>Category5</v>
      </c>
      <c r="I2608" s="3" t="str">
        <f>VLOOKUP(Table3[[#This Row],[PRODUCT ID]],Table1[[PRODUCT]:[SELLING PRICE]],3,FALSE)</f>
        <v>Lt</v>
      </c>
      <c r="J2608" s="16">
        <f ca="1">VLOOKUP(Table3[[#This Row],[PRODUCT ID]],Table1[[PRODUCT]:[SELLING PRICE]],4,FALSE)</f>
        <v>249</v>
      </c>
      <c r="K2608" s="16">
        <f ca="1">VLOOKUP(Table3[[#This Row],[PRODUCT ID]],Table1[[PRODUCT]:[SELLING PRICE]],5,FALSE)</f>
        <v>264.80667294539796</v>
      </c>
      <c r="L2608" s="16">
        <f ca="1">J2608*Table3[[#This Row],[QUANTITY]]</f>
        <v>3486</v>
      </c>
      <c r="M2608" s="16">
        <f ca="1">K2608*Table3[[#This Row],[QUANTITY]]*(1-Table3[[#This Row],[DISCOUNT %]])</f>
        <v>3405.0185032506138</v>
      </c>
      <c r="N2608" s="3">
        <f>DAY(Table3[[#This Row],[DATE]])</f>
        <v>20</v>
      </c>
      <c r="O2608" s="3" t="str">
        <f>TEXT(Table3[[#This Row],[DATE]],"mmm")</f>
        <v>Feb</v>
      </c>
      <c r="P2608" s="3">
        <f>YEAR(Table3[[#This Row],[DATE]])</f>
        <v>2028</v>
      </c>
    </row>
    <row r="2609" spans="1:16" x14ac:dyDescent="0.3">
      <c r="A2609" s="6">
        <v>46804</v>
      </c>
      <c r="B2609" s="7" t="s">
        <v>1562</v>
      </c>
      <c r="C2609" s="9">
        <f t="shared" ca="1" si="80"/>
        <v>10</v>
      </c>
      <c r="D2609" s="9" t="s">
        <v>2116</v>
      </c>
      <c r="E2609" s="9" t="s">
        <v>2118</v>
      </c>
      <c r="F2609" s="10">
        <f t="shared" ca="1" si="81"/>
        <v>8.4667897224971478E-4</v>
      </c>
      <c r="G2609" s="3" t="str">
        <f>VLOOKUP(Table3[[#This Row],[PRODUCT ID]],Table1[[PRODUCT]:[SELLING PRICE]],1,FALSE)</f>
        <v>Product510</v>
      </c>
      <c r="H2609" s="3" t="str">
        <f>VLOOKUP(Table3[[#This Row],[PRODUCT ID]],Table1[[PRODUCT]:[SELLING PRICE]],2,FALSE)</f>
        <v>Category1</v>
      </c>
      <c r="I2609" s="3" t="str">
        <f>VLOOKUP(Table3[[#This Row],[PRODUCT ID]],Table1[[PRODUCT]:[SELLING PRICE]],3,FALSE)</f>
        <v>Kg</v>
      </c>
      <c r="J2609" s="16">
        <f ca="1">VLOOKUP(Table3[[#This Row],[PRODUCT ID]],Table1[[PRODUCT]:[SELLING PRICE]],4,FALSE)</f>
        <v>228</v>
      </c>
      <c r="K2609" s="16">
        <f ca="1">VLOOKUP(Table3[[#This Row],[PRODUCT ID]],Table1[[PRODUCT]:[SELLING PRICE]],5,FALSE)</f>
        <v>189.61595061534365</v>
      </c>
      <c r="L2609" s="16">
        <f ca="1">J2609*Table3[[#This Row],[QUANTITY]]</f>
        <v>2280</v>
      </c>
      <c r="M2609" s="16">
        <f ca="1">K2609*Table3[[#This Row],[QUANTITY]]*(1-Table3[[#This Row],[DISCOUNT %]])</f>
        <v>1894.5540677715451</v>
      </c>
      <c r="N2609" s="3">
        <f>DAY(Table3[[#This Row],[DATE]])</f>
        <v>21</v>
      </c>
      <c r="O2609" s="3" t="str">
        <f>TEXT(Table3[[#This Row],[DATE]],"mmm")</f>
        <v>Feb</v>
      </c>
      <c r="P2609" s="3">
        <f>YEAR(Table3[[#This Row],[DATE]])</f>
        <v>2028</v>
      </c>
    </row>
    <row r="2610" spans="1:16" x14ac:dyDescent="0.3">
      <c r="A2610" s="6">
        <v>46805</v>
      </c>
      <c r="B2610" s="7" t="s">
        <v>1563</v>
      </c>
      <c r="C2610" s="9">
        <f t="shared" ca="1" si="80"/>
        <v>11</v>
      </c>
      <c r="D2610" s="9" t="s">
        <v>2115</v>
      </c>
      <c r="E2610" s="9" t="s">
        <v>2116</v>
      </c>
      <c r="F2610" s="10">
        <f t="shared" ca="1" si="81"/>
        <v>7.5057117481011668E-2</v>
      </c>
      <c r="G2610" s="3" t="str">
        <f>VLOOKUP(Table3[[#This Row],[PRODUCT ID]],Table1[[PRODUCT]:[SELLING PRICE]],1,FALSE)</f>
        <v>Product511</v>
      </c>
      <c r="H2610" s="3" t="str">
        <f>VLOOKUP(Table3[[#This Row],[PRODUCT ID]],Table1[[PRODUCT]:[SELLING PRICE]],2,FALSE)</f>
        <v>Category2</v>
      </c>
      <c r="I2610" s="3" t="str">
        <f>VLOOKUP(Table3[[#This Row],[PRODUCT ID]],Table1[[PRODUCT]:[SELLING PRICE]],3,FALSE)</f>
        <v>Lt</v>
      </c>
      <c r="J2610" s="16">
        <f ca="1">VLOOKUP(Table3[[#This Row],[PRODUCT ID]],Table1[[PRODUCT]:[SELLING PRICE]],4,FALSE)</f>
        <v>174</v>
      </c>
      <c r="K2610" s="16">
        <f ca="1">VLOOKUP(Table3[[#This Row],[PRODUCT ID]],Table1[[PRODUCT]:[SELLING PRICE]],5,FALSE)</f>
        <v>290.88934994911898</v>
      </c>
      <c r="L2610" s="16">
        <f ca="1">J2610*Table3[[#This Row],[QUANTITY]]</f>
        <v>1914</v>
      </c>
      <c r="M2610" s="16">
        <f ca="1">K2610*Table3[[#This Row],[QUANTITY]]*(1-Table3[[#This Row],[DISCOUNT %]])</f>
        <v>2959.6163721961416</v>
      </c>
      <c r="N2610" s="3">
        <f>DAY(Table3[[#This Row],[DATE]])</f>
        <v>22</v>
      </c>
      <c r="O2610" s="3" t="str">
        <f>TEXT(Table3[[#This Row],[DATE]],"mmm")</f>
        <v>Feb</v>
      </c>
      <c r="P2610" s="3">
        <f>YEAR(Table3[[#This Row],[DATE]])</f>
        <v>2028</v>
      </c>
    </row>
    <row r="2611" spans="1:16" x14ac:dyDescent="0.3">
      <c r="A2611" s="6">
        <v>46806</v>
      </c>
      <c r="B2611" s="7" t="s">
        <v>1564</v>
      </c>
      <c r="C2611" s="9">
        <f t="shared" ca="1" si="80"/>
        <v>10</v>
      </c>
      <c r="D2611" s="9" t="s">
        <v>2116</v>
      </c>
      <c r="E2611" s="9" t="s">
        <v>2116</v>
      </c>
      <c r="F2611" s="10">
        <f t="shared" ca="1" si="81"/>
        <v>2.9584757546946307E-2</v>
      </c>
      <c r="G2611" s="3" t="str">
        <f>VLOOKUP(Table3[[#This Row],[PRODUCT ID]],Table1[[PRODUCT]:[SELLING PRICE]],1,FALSE)</f>
        <v>Product512</v>
      </c>
      <c r="H2611" s="3" t="str">
        <f>VLOOKUP(Table3[[#This Row],[PRODUCT ID]],Table1[[PRODUCT]:[SELLING PRICE]],2,FALSE)</f>
        <v>Category3</v>
      </c>
      <c r="I2611" s="3" t="str">
        <f>VLOOKUP(Table3[[#This Row],[PRODUCT ID]],Table1[[PRODUCT]:[SELLING PRICE]],3,FALSE)</f>
        <v>Ft</v>
      </c>
      <c r="J2611" s="16">
        <f ca="1">VLOOKUP(Table3[[#This Row],[PRODUCT ID]],Table1[[PRODUCT]:[SELLING PRICE]],4,FALSE)</f>
        <v>48</v>
      </c>
      <c r="K2611" s="16">
        <f ca="1">VLOOKUP(Table3[[#This Row],[PRODUCT ID]],Table1[[PRODUCT]:[SELLING PRICE]],5,FALSE)</f>
        <v>238.10357956005112</v>
      </c>
      <c r="L2611" s="16">
        <f ca="1">J2611*Table3[[#This Row],[QUANTITY]]</f>
        <v>480</v>
      </c>
      <c r="M2611" s="16">
        <f ca="1">K2611*Table3[[#This Row],[QUANTITY]]*(1-Table3[[#This Row],[DISCOUNT %]])</f>
        <v>2310.5934288770695</v>
      </c>
      <c r="N2611" s="3">
        <f>DAY(Table3[[#This Row],[DATE]])</f>
        <v>23</v>
      </c>
      <c r="O2611" s="3" t="str">
        <f>TEXT(Table3[[#This Row],[DATE]],"mmm")</f>
        <v>Feb</v>
      </c>
      <c r="P2611" s="3">
        <f>YEAR(Table3[[#This Row],[DATE]])</f>
        <v>2028</v>
      </c>
    </row>
    <row r="2612" spans="1:16" x14ac:dyDescent="0.3">
      <c r="A2612" s="6">
        <v>46807</v>
      </c>
      <c r="B2612" s="7" t="s">
        <v>1565</v>
      </c>
      <c r="C2612" s="9">
        <f t="shared" ca="1" si="80"/>
        <v>5</v>
      </c>
      <c r="D2612" s="9" t="s">
        <v>2117</v>
      </c>
      <c r="E2612" s="9" t="s">
        <v>2116</v>
      </c>
      <c r="F2612" s="10">
        <f t="shared" ca="1" si="81"/>
        <v>2.4659584466805953E-2</v>
      </c>
      <c r="G2612" s="3" t="str">
        <f>VLOOKUP(Table3[[#This Row],[PRODUCT ID]],Table1[[PRODUCT]:[SELLING PRICE]],1,FALSE)</f>
        <v>Product513</v>
      </c>
      <c r="H2612" s="3" t="str">
        <f>VLOOKUP(Table3[[#This Row],[PRODUCT ID]],Table1[[PRODUCT]:[SELLING PRICE]],2,FALSE)</f>
        <v>Category4</v>
      </c>
      <c r="I2612" s="3" t="str">
        <f>VLOOKUP(Table3[[#This Row],[PRODUCT ID]],Table1[[PRODUCT]:[SELLING PRICE]],3,FALSE)</f>
        <v>Kg</v>
      </c>
      <c r="J2612" s="16">
        <f ca="1">VLOOKUP(Table3[[#This Row],[PRODUCT ID]],Table1[[PRODUCT]:[SELLING PRICE]],4,FALSE)</f>
        <v>130</v>
      </c>
      <c r="K2612" s="16">
        <f ca="1">VLOOKUP(Table3[[#This Row],[PRODUCT ID]],Table1[[PRODUCT]:[SELLING PRICE]],5,FALSE)</f>
        <v>129.12109370792137</v>
      </c>
      <c r="L2612" s="16">
        <f ca="1">J2612*Table3[[#This Row],[QUANTITY]]</f>
        <v>650</v>
      </c>
      <c r="M2612" s="16">
        <f ca="1">K2612*Table3[[#This Row],[QUANTITY]]*(1-Table3[[#This Row],[DISCOUNT %]])</f>
        <v>629.68510595592261</v>
      </c>
      <c r="N2612" s="3">
        <f>DAY(Table3[[#This Row],[DATE]])</f>
        <v>24</v>
      </c>
      <c r="O2612" s="3" t="str">
        <f>TEXT(Table3[[#This Row],[DATE]],"mmm")</f>
        <v>Feb</v>
      </c>
      <c r="P2612" s="3">
        <f>YEAR(Table3[[#This Row],[DATE]])</f>
        <v>2028</v>
      </c>
    </row>
    <row r="2613" spans="1:16" x14ac:dyDescent="0.3">
      <c r="A2613" s="6">
        <v>46808</v>
      </c>
      <c r="B2613" s="7" t="s">
        <v>1566</v>
      </c>
      <c r="C2613" s="9">
        <f t="shared" ca="1" si="80"/>
        <v>10</v>
      </c>
      <c r="D2613" s="9" t="s">
        <v>2115</v>
      </c>
      <c r="E2613" s="9" t="s">
        <v>2116</v>
      </c>
      <c r="F2613" s="10">
        <f t="shared" ca="1" si="81"/>
        <v>9.9400453795921773E-2</v>
      </c>
      <c r="G2613" s="3" t="str">
        <f>VLOOKUP(Table3[[#This Row],[PRODUCT ID]],Table1[[PRODUCT]:[SELLING PRICE]],1,FALSE)</f>
        <v>Product514</v>
      </c>
      <c r="H2613" s="3" t="str">
        <f>VLOOKUP(Table3[[#This Row],[PRODUCT ID]],Table1[[PRODUCT]:[SELLING PRICE]],2,FALSE)</f>
        <v>Category5</v>
      </c>
      <c r="I2613" s="3" t="str">
        <f>VLOOKUP(Table3[[#This Row],[PRODUCT ID]],Table1[[PRODUCT]:[SELLING PRICE]],3,FALSE)</f>
        <v>No</v>
      </c>
      <c r="J2613" s="16">
        <f ca="1">VLOOKUP(Table3[[#This Row],[PRODUCT ID]],Table1[[PRODUCT]:[SELLING PRICE]],4,FALSE)</f>
        <v>44</v>
      </c>
      <c r="K2613" s="16">
        <f ca="1">VLOOKUP(Table3[[#This Row],[PRODUCT ID]],Table1[[PRODUCT]:[SELLING PRICE]],5,FALSE)</f>
        <v>283.68033324478637</v>
      </c>
      <c r="L2613" s="16">
        <f ca="1">J2613*Table3[[#This Row],[QUANTITY]]</f>
        <v>440</v>
      </c>
      <c r="M2613" s="16">
        <f ca="1">K2613*Table3[[#This Row],[QUANTITY]]*(1-Table3[[#This Row],[DISCOUNT %]])</f>
        <v>2554.823793872763</v>
      </c>
      <c r="N2613" s="3">
        <f>DAY(Table3[[#This Row],[DATE]])</f>
        <v>25</v>
      </c>
      <c r="O2613" s="3" t="str">
        <f>TEXT(Table3[[#This Row],[DATE]],"mmm")</f>
        <v>Feb</v>
      </c>
      <c r="P2613" s="3">
        <f>YEAR(Table3[[#This Row],[DATE]])</f>
        <v>2028</v>
      </c>
    </row>
    <row r="2614" spans="1:16" x14ac:dyDescent="0.3">
      <c r="A2614" s="6">
        <v>46809</v>
      </c>
      <c r="B2614" s="7" t="s">
        <v>1567</v>
      </c>
      <c r="C2614" s="9">
        <f t="shared" ca="1" si="80"/>
        <v>13</v>
      </c>
      <c r="D2614" s="9" t="s">
        <v>2115</v>
      </c>
      <c r="E2614" s="9" t="s">
        <v>2118</v>
      </c>
      <c r="F2614" s="10">
        <f t="shared" ca="1" si="81"/>
        <v>5.7129956215451139E-2</v>
      </c>
      <c r="G2614" s="3" t="str">
        <f>VLOOKUP(Table3[[#This Row],[PRODUCT ID]],Table1[[PRODUCT]:[SELLING PRICE]],1,FALSE)</f>
        <v>Product515</v>
      </c>
      <c r="H2614" s="3" t="str">
        <f>VLOOKUP(Table3[[#This Row],[PRODUCT ID]],Table1[[PRODUCT]:[SELLING PRICE]],2,FALSE)</f>
        <v>Category1</v>
      </c>
      <c r="I2614" s="3" t="str">
        <f>VLOOKUP(Table3[[#This Row],[PRODUCT ID]],Table1[[PRODUCT]:[SELLING PRICE]],3,FALSE)</f>
        <v>No</v>
      </c>
      <c r="J2614" s="16">
        <f ca="1">VLOOKUP(Table3[[#This Row],[PRODUCT ID]],Table1[[PRODUCT]:[SELLING PRICE]],4,FALSE)</f>
        <v>111</v>
      </c>
      <c r="K2614" s="16">
        <f ca="1">VLOOKUP(Table3[[#This Row],[PRODUCT ID]],Table1[[PRODUCT]:[SELLING PRICE]],5,FALSE)</f>
        <v>305.24438335503652</v>
      </c>
      <c r="L2614" s="16">
        <f ca="1">J2614*Table3[[#This Row],[QUANTITY]]</f>
        <v>1443</v>
      </c>
      <c r="M2614" s="16">
        <f ca="1">K2614*Table3[[#This Row],[QUANTITY]]*(1-Table3[[#This Row],[DISCOUNT %]])</f>
        <v>3741.4752062863618</v>
      </c>
      <c r="N2614" s="3">
        <f>DAY(Table3[[#This Row],[DATE]])</f>
        <v>26</v>
      </c>
      <c r="O2614" s="3" t="str">
        <f>TEXT(Table3[[#This Row],[DATE]],"mmm")</f>
        <v>Feb</v>
      </c>
      <c r="P2614" s="3">
        <f>YEAR(Table3[[#This Row],[DATE]])</f>
        <v>2028</v>
      </c>
    </row>
    <row r="2615" spans="1:16" x14ac:dyDescent="0.3">
      <c r="A2615" s="6">
        <v>46810</v>
      </c>
      <c r="B2615" s="7" t="s">
        <v>1568</v>
      </c>
      <c r="C2615" s="9">
        <f t="shared" ca="1" si="80"/>
        <v>15</v>
      </c>
      <c r="D2615" s="9" t="s">
        <v>2115</v>
      </c>
      <c r="E2615" s="9" t="s">
        <v>2116</v>
      </c>
      <c r="F2615" s="10">
        <f t="shared" ca="1" si="81"/>
        <v>8.9557578627113457E-2</v>
      </c>
      <c r="G2615" s="3" t="str">
        <f>VLOOKUP(Table3[[#This Row],[PRODUCT ID]],Table1[[PRODUCT]:[SELLING PRICE]],1,FALSE)</f>
        <v>Product516</v>
      </c>
      <c r="H2615" s="3" t="str">
        <f>VLOOKUP(Table3[[#This Row],[PRODUCT ID]],Table1[[PRODUCT]:[SELLING PRICE]],2,FALSE)</f>
        <v>Category2</v>
      </c>
      <c r="I2615" s="3" t="str">
        <f>VLOOKUP(Table3[[#This Row],[PRODUCT ID]],Table1[[PRODUCT]:[SELLING PRICE]],3,FALSE)</f>
        <v>Ft</v>
      </c>
      <c r="J2615" s="16">
        <f ca="1">VLOOKUP(Table3[[#This Row],[PRODUCT ID]],Table1[[PRODUCT]:[SELLING PRICE]],4,FALSE)</f>
        <v>137</v>
      </c>
      <c r="K2615" s="16">
        <f ca="1">VLOOKUP(Table3[[#This Row],[PRODUCT ID]],Table1[[PRODUCT]:[SELLING PRICE]],5,FALSE)</f>
        <v>250.98949183669777</v>
      </c>
      <c r="L2615" s="16">
        <f ca="1">J2615*Table3[[#This Row],[QUANTITY]]</f>
        <v>2055</v>
      </c>
      <c r="M2615" s="16">
        <f ca="1">K2615*Table3[[#This Row],[QUANTITY]]*(1-Table3[[#This Row],[DISCOUNT %]])</f>
        <v>3427.6722103043021</v>
      </c>
      <c r="N2615" s="3">
        <f>DAY(Table3[[#This Row],[DATE]])</f>
        <v>27</v>
      </c>
      <c r="O2615" s="3" t="str">
        <f>TEXT(Table3[[#This Row],[DATE]],"mmm")</f>
        <v>Feb</v>
      </c>
      <c r="P2615" s="3">
        <f>YEAR(Table3[[#This Row],[DATE]])</f>
        <v>2028</v>
      </c>
    </row>
    <row r="2616" spans="1:16" x14ac:dyDescent="0.3">
      <c r="A2616" s="6">
        <v>46811</v>
      </c>
      <c r="B2616" s="7" t="s">
        <v>1569</v>
      </c>
      <c r="C2616" s="9">
        <f t="shared" ca="1" si="80"/>
        <v>6</v>
      </c>
      <c r="D2616" s="9" t="s">
        <v>2116</v>
      </c>
      <c r="E2616" s="9" t="s">
        <v>2116</v>
      </c>
      <c r="F2616" s="10">
        <f t="shared" ca="1" si="81"/>
        <v>5.3632519687805039E-2</v>
      </c>
      <c r="G2616" s="3" t="str">
        <f>VLOOKUP(Table3[[#This Row],[PRODUCT ID]],Table1[[PRODUCT]:[SELLING PRICE]],1,FALSE)</f>
        <v>Product517</v>
      </c>
      <c r="H2616" s="3" t="str">
        <f>VLOOKUP(Table3[[#This Row],[PRODUCT ID]],Table1[[PRODUCT]:[SELLING PRICE]],2,FALSE)</f>
        <v>Category3</v>
      </c>
      <c r="I2616" s="3" t="str">
        <f>VLOOKUP(Table3[[#This Row],[PRODUCT ID]],Table1[[PRODUCT]:[SELLING PRICE]],3,FALSE)</f>
        <v>No</v>
      </c>
      <c r="J2616" s="16">
        <f ca="1">VLOOKUP(Table3[[#This Row],[PRODUCT ID]],Table1[[PRODUCT]:[SELLING PRICE]],4,FALSE)</f>
        <v>111</v>
      </c>
      <c r="K2616" s="16">
        <f ca="1">VLOOKUP(Table3[[#This Row],[PRODUCT ID]],Table1[[PRODUCT]:[SELLING PRICE]],5,FALSE)</f>
        <v>297.62887083203651</v>
      </c>
      <c r="L2616" s="16">
        <f ca="1">J2616*Table3[[#This Row],[QUANTITY]]</f>
        <v>666</v>
      </c>
      <c r="M2616" s="16">
        <f ca="1">K2616*Table3[[#This Row],[QUANTITY]]*(1-Table3[[#This Row],[DISCOUNT %]])</f>
        <v>1689.997707344869</v>
      </c>
      <c r="N2616" s="3">
        <f>DAY(Table3[[#This Row],[DATE]])</f>
        <v>28</v>
      </c>
      <c r="O2616" s="3" t="str">
        <f>TEXT(Table3[[#This Row],[DATE]],"mmm")</f>
        <v>Feb</v>
      </c>
      <c r="P2616" s="3">
        <f>YEAR(Table3[[#This Row],[DATE]])</f>
        <v>2028</v>
      </c>
    </row>
    <row r="2617" spans="1:16" x14ac:dyDescent="0.3">
      <c r="A2617" s="6">
        <v>46812</v>
      </c>
      <c r="B2617" s="7" t="s">
        <v>1570</v>
      </c>
      <c r="C2617" s="9">
        <f t="shared" ca="1" si="80"/>
        <v>10</v>
      </c>
      <c r="D2617" s="9" t="s">
        <v>2116</v>
      </c>
      <c r="E2617" s="9" t="s">
        <v>2116</v>
      </c>
      <c r="F2617" s="10">
        <f t="shared" ca="1" si="81"/>
        <v>4.3813057668192747E-2</v>
      </c>
      <c r="G2617" s="3" t="str">
        <f>VLOOKUP(Table3[[#This Row],[PRODUCT ID]],Table1[[PRODUCT]:[SELLING PRICE]],1,FALSE)</f>
        <v>Product518</v>
      </c>
      <c r="H2617" s="3" t="str">
        <f>VLOOKUP(Table3[[#This Row],[PRODUCT ID]],Table1[[PRODUCT]:[SELLING PRICE]],2,FALSE)</f>
        <v>Category4</v>
      </c>
      <c r="I2617" s="3" t="str">
        <f>VLOOKUP(Table3[[#This Row],[PRODUCT ID]],Table1[[PRODUCT]:[SELLING PRICE]],3,FALSE)</f>
        <v>Kg</v>
      </c>
      <c r="J2617" s="16">
        <f ca="1">VLOOKUP(Table3[[#This Row],[PRODUCT ID]],Table1[[PRODUCT]:[SELLING PRICE]],4,FALSE)</f>
        <v>72</v>
      </c>
      <c r="K2617" s="16">
        <f ca="1">VLOOKUP(Table3[[#This Row],[PRODUCT ID]],Table1[[PRODUCT]:[SELLING PRICE]],5,FALSE)</f>
        <v>28.582019469781443</v>
      </c>
      <c r="L2617" s="16">
        <f ca="1">J2617*Table3[[#This Row],[QUANTITY]]</f>
        <v>720</v>
      </c>
      <c r="M2617" s="16">
        <f ca="1">K2617*Table3[[#This Row],[QUANTITY]]*(1-Table3[[#This Row],[DISCOUNT %]])</f>
        <v>273.29753802478501</v>
      </c>
      <c r="N2617" s="3">
        <f>DAY(Table3[[#This Row],[DATE]])</f>
        <v>29</v>
      </c>
      <c r="O2617" s="3" t="str">
        <f>TEXT(Table3[[#This Row],[DATE]],"mmm")</f>
        <v>Feb</v>
      </c>
      <c r="P2617" s="3">
        <f>YEAR(Table3[[#This Row],[DATE]])</f>
        <v>2028</v>
      </c>
    </row>
    <row r="2618" spans="1:16" x14ac:dyDescent="0.3">
      <c r="A2618" s="6">
        <v>46813</v>
      </c>
      <c r="B2618" s="7" t="s">
        <v>1571</v>
      </c>
      <c r="C2618" s="9">
        <f t="shared" ca="1" si="80"/>
        <v>6</v>
      </c>
      <c r="D2618" s="9" t="s">
        <v>2116</v>
      </c>
      <c r="E2618" s="9" t="s">
        <v>2116</v>
      </c>
      <c r="F2618" s="10">
        <f t="shared" ca="1" si="81"/>
        <v>4.1436508414218115E-2</v>
      </c>
      <c r="G2618" s="3" t="str">
        <f>VLOOKUP(Table3[[#This Row],[PRODUCT ID]],Table1[[PRODUCT]:[SELLING PRICE]],1,FALSE)</f>
        <v>Product519</v>
      </c>
      <c r="H2618" s="3" t="str">
        <f>VLOOKUP(Table3[[#This Row],[PRODUCT ID]],Table1[[PRODUCT]:[SELLING PRICE]],2,FALSE)</f>
        <v>Category5</v>
      </c>
      <c r="I2618" s="3" t="str">
        <f>VLOOKUP(Table3[[#This Row],[PRODUCT ID]],Table1[[PRODUCT]:[SELLING PRICE]],3,FALSE)</f>
        <v>Kg</v>
      </c>
      <c r="J2618" s="16">
        <f ca="1">VLOOKUP(Table3[[#This Row],[PRODUCT ID]],Table1[[PRODUCT]:[SELLING PRICE]],4,FALSE)</f>
        <v>231</v>
      </c>
      <c r="K2618" s="16">
        <f ca="1">VLOOKUP(Table3[[#This Row],[PRODUCT ID]],Table1[[PRODUCT]:[SELLING PRICE]],5,FALSE)</f>
        <v>299.68225068929024</v>
      </c>
      <c r="L2618" s="16">
        <f ca="1">J2618*Table3[[#This Row],[QUANTITY]]</f>
        <v>1386</v>
      </c>
      <c r="M2618" s="16">
        <f ca="1">K2618*Table3[[#This Row],[QUANTITY]]*(1-Table3[[#This Row],[DISCOUNT %]])</f>
        <v>1723.5867875220699</v>
      </c>
      <c r="N2618" s="3">
        <f>DAY(Table3[[#This Row],[DATE]])</f>
        <v>1</v>
      </c>
      <c r="O2618" s="3" t="str">
        <f>TEXT(Table3[[#This Row],[DATE]],"mmm")</f>
        <v>Mar</v>
      </c>
      <c r="P2618" s="3">
        <f>YEAR(Table3[[#This Row],[DATE]])</f>
        <v>2028</v>
      </c>
    </row>
    <row r="2619" spans="1:16" x14ac:dyDescent="0.3">
      <c r="A2619" s="6">
        <v>46814</v>
      </c>
      <c r="B2619" s="7" t="s">
        <v>1572</v>
      </c>
      <c r="C2619" s="9">
        <f t="shared" ca="1" si="80"/>
        <v>4</v>
      </c>
      <c r="D2619" s="9" t="s">
        <v>2115</v>
      </c>
      <c r="E2619" s="9" t="s">
        <v>2116</v>
      </c>
      <c r="F2619" s="10">
        <f t="shared" ca="1" si="81"/>
        <v>4.2791350161885768E-2</v>
      </c>
      <c r="G2619" s="3" t="str">
        <f>VLOOKUP(Table3[[#This Row],[PRODUCT ID]],Table1[[PRODUCT]:[SELLING PRICE]],1,FALSE)</f>
        <v>Product520</v>
      </c>
      <c r="H2619" s="3" t="str">
        <f>VLOOKUP(Table3[[#This Row],[PRODUCT ID]],Table1[[PRODUCT]:[SELLING PRICE]],2,FALSE)</f>
        <v>Category1</v>
      </c>
      <c r="I2619" s="3" t="str">
        <f>VLOOKUP(Table3[[#This Row],[PRODUCT ID]],Table1[[PRODUCT]:[SELLING PRICE]],3,FALSE)</f>
        <v>Lt</v>
      </c>
      <c r="J2619" s="16">
        <f ca="1">VLOOKUP(Table3[[#This Row],[PRODUCT ID]],Table1[[PRODUCT]:[SELLING PRICE]],4,FALSE)</f>
        <v>116</v>
      </c>
      <c r="K2619" s="16">
        <f ca="1">VLOOKUP(Table3[[#This Row],[PRODUCT ID]],Table1[[PRODUCT]:[SELLING PRICE]],5,FALSE)</f>
        <v>192.63722244860242</v>
      </c>
      <c r="L2619" s="16">
        <f ca="1">J2619*Table3[[#This Row],[QUANTITY]]</f>
        <v>464</v>
      </c>
      <c r="M2619" s="16">
        <f ca="1">K2619*Table3[[#This Row],[QUANTITY]]*(1-Table3[[#This Row],[DISCOUNT %]])</f>
        <v>737.57606243436476</v>
      </c>
      <c r="N2619" s="3">
        <f>DAY(Table3[[#This Row],[DATE]])</f>
        <v>2</v>
      </c>
      <c r="O2619" s="3" t="str">
        <f>TEXT(Table3[[#This Row],[DATE]],"mmm")</f>
        <v>Mar</v>
      </c>
      <c r="P2619" s="3">
        <f>YEAR(Table3[[#This Row],[DATE]])</f>
        <v>2028</v>
      </c>
    </row>
    <row r="2620" spans="1:16" x14ac:dyDescent="0.3">
      <c r="A2620" s="6">
        <v>46815</v>
      </c>
      <c r="B2620" s="7" t="s">
        <v>1573</v>
      </c>
      <c r="C2620" s="9">
        <f t="shared" ca="1" si="80"/>
        <v>9</v>
      </c>
      <c r="D2620" s="9" t="s">
        <v>2117</v>
      </c>
      <c r="E2620" s="9" t="s">
        <v>2118</v>
      </c>
      <c r="F2620" s="10">
        <f t="shared" ca="1" si="81"/>
        <v>8.3187057772037429E-2</v>
      </c>
      <c r="G2620" s="3" t="str">
        <f>VLOOKUP(Table3[[#This Row],[PRODUCT ID]],Table1[[PRODUCT]:[SELLING PRICE]],1,FALSE)</f>
        <v>Product521</v>
      </c>
      <c r="H2620" s="3" t="str">
        <f>VLOOKUP(Table3[[#This Row],[PRODUCT ID]],Table1[[PRODUCT]:[SELLING PRICE]],2,FALSE)</f>
        <v>Category2</v>
      </c>
      <c r="I2620" s="3" t="str">
        <f>VLOOKUP(Table3[[#This Row],[PRODUCT ID]],Table1[[PRODUCT]:[SELLING PRICE]],3,FALSE)</f>
        <v>Kg</v>
      </c>
      <c r="J2620" s="16">
        <f ca="1">VLOOKUP(Table3[[#This Row],[PRODUCT ID]],Table1[[PRODUCT]:[SELLING PRICE]],4,FALSE)</f>
        <v>157</v>
      </c>
      <c r="K2620" s="16">
        <f ca="1">VLOOKUP(Table3[[#This Row],[PRODUCT ID]],Table1[[PRODUCT]:[SELLING PRICE]],5,FALSE)</f>
        <v>271.4050876631643</v>
      </c>
      <c r="L2620" s="16">
        <f ca="1">J2620*Table3[[#This Row],[QUANTITY]]</f>
        <v>1413</v>
      </c>
      <c r="M2620" s="16">
        <f ca="1">K2620*Table3[[#This Row],[QUANTITY]]*(1-Table3[[#This Row],[DISCOUNT %]])</f>
        <v>2239.4492726049343</v>
      </c>
      <c r="N2620" s="3">
        <f>DAY(Table3[[#This Row],[DATE]])</f>
        <v>3</v>
      </c>
      <c r="O2620" s="3" t="str">
        <f>TEXT(Table3[[#This Row],[DATE]],"mmm")</f>
        <v>Mar</v>
      </c>
      <c r="P2620" s="3">
        <f>YEAR(Table3[[#This Row],[DATE]])</f>
        <v>2028</v>
      </c>
    </row>
    <row r="2621" spans="1:16" x14ac:dyDescent="0.3">
      <c r="A2621" s="6">
        <v>46816</v>
      </c>
      <c r="B2621" s="7" t="s">
        <v>1574</v>
      </c>
      <c r="C2621" s="9">
        <f t="shared" ca="1" si="80"/>
        <v>4</v>
      </c>
      <c r="D2621" s="9" t="s">
        <v>2117</v>
      </c>
      <c r="E2621" s="9" t="s">
        <v>2118</v>
      </c>
      <c r="F2621" s="10">
        <f t="shared" ca="1" si="81"/>
        <v>2.1675389463537378E-2</v>
      </c>
      <c r="G2621" s="3" t="str">
        <f>VLOOKUP(Table3[[#This Row],[PRODUCT ID]],Table1[[PRODUCT]:[SELLING PRICE]],1,FALSE)</f>
        <v>Product522</v>
      </c>
      <c r="H2621" s="3" t="str">
        <f>VLOOKUP(Table3[[#This Row],[PRODUCT ID]],Table1[[PRODUCT]:[SELLING PRICE]],2,FALSE)</f>
        <v>Category3</v>
      </c>
      <c r="I2621" s="3" t="str">
        <f>VLOOKUP(Table3[[#This Row],[PRODUCT ID]],Table1[[PRODUCT]:[SELLING PRICE]],3,FALSE)</f>
        <v>Lt</v>
      </c>
      <c r="J2621" s="16">
        <f ca="1">VLOOKUP(Table3[[#This Row],[PRODUCT ID]],Table1[[PRODUCT]:[SELLING PRICE]],4,FALSE)</f>
        <v>76</v>
      </c>
      <c r="K2621" s="16">
        <f ca="1">VLOOKUP(Table3[[#This Row],[PRODUCT ID]],Table1[[PRODUCT]:[SELLING PRICE]],5,FALSE)</f>
        <v>167.00843005256041</v>
      </c>
      <c r="L2621" s="16">
        <f ca="1">J2621*Table3[[#This Row],[QUANTITY]]</f>
        <v>304</v>
      </c>
      <c r="M2621" s="16">
        <f ca="1">K2621*Table3[[#This Row],[QUANTITY]]*(1-Table3[[#This Row],[DISCOUNT %]])</f>
        <v>653.55382914990889</v>
      </c>
      <c r="N2621" s="3">
        <f>DAY(Table3[[#This Row],[DATE]])</f>
        <v>4</v>
      </c>
      <c r="O2621" s="3" t="str">
        <f>TEXT(Table3[[#This Row],[DATE]],"mmm")</f>
        <v>Mar</v>
      </c>
      <c r="P2621" s="3">
        <f>YEAR(Table3[[#This Row],[DATE]])</f>
        <v>2028</v>
      </c>
    </row>
    <row r="2622" spans="1:16" x14ac:dyDescent="0.3">
      <c r="A2622" s="6">
        <v>46817</v>
      </c>
      <c r="B2622" s="7" t="s">
        <v>1575</v>
      </c>
      <c r="C2622" s="9">
        <f t="shared" ca="1" si="80"/>
        <v>5</v>
      </c>
      <c r="D2622" s="9" t="s">
        <v>2116</v>
      </c>
      <c r="E2622" s="9" t="s">
        <v>2116</v>
      </c>
      <c r="F2622" s="10">
        <f t="shared" ca="1" si="81"/>
        <v>8.6637523424254084E-2</v>
      </c>
      <c r="G2622" s="3" t="str">
        <f>VLOOKUP(Table3[[#This Row],[PRODUCT ID]],Table1[[PRODUCT]:[SELLING PRICE]],1,FALSE)</f>
        <v>Product523</v>
      </c>
      <c r="H2622" s="3" t="str">
        <f>VLOOKUP(Table3[[#This Row],[PRODUCT ID]],Table1[[PRODUCT]:[SELLING PRICE]],2,FALSE)</f>
        <v>Category4</v>
      </c>
      <c r="I2622" s="3" t="str">
        <f>VLOOKUP(Table3[[#This Row],[PRODUCT ID]],Table1[[PRODUCT]:[SELLING PRICE]],3,FALSE)</f>
        <v>Ft</v>
      </c>
      <c r="J2622" s="16">
        <f ca="1">VLOOKUP(Table3[[#This Row],[PRODUCT ID]],Table1[[PRODUCT]:[SELLING PRICE]],4,FALSE)</f>
        <v>77</v>
      </c>
      <c r="K2622" s="16">
        <f ca="1">VLOOKUP(Table3[[#This Row],[PRODUCT ID]],Table1[[PRODUCT]:[SELLING PRICE]],5,FALSE)</f>
        <v>142.11155433063271</v>
      </c>
      <c r="L2622" s="16">
        <f ca="1">J2622*Table3[[#This Row],[QUANTITY]]</f>
        <v>385</v>
      </c>
      <c r="M2622" s="16">
        <f ca="1">K2622*Table3[[#This Row],[QUANTITY]]*(1-Table3[[#This Row],[DISCOUNT %]])</f>
        <v>648.99680606727679</v>
      </c>
      <c r="N2622" s="3">
        <f>DAY(Table3[[#This Row],[DATE]])</f>
        <v>5</v>
      </c>
      <c r="O2622" s="3" t="str">
        <f>TEXT(Table3[[#This Row],[DATE]],"mmm")</f>
        <v>Mar</v>
      </c>
      <c r="P2622" s="3">
        <f>YEAR(Table3[[#This Row],[DATE]])</f>
        <v>2028</v>
      </c>
    </row>
    <row r="2623" spans="1:16" x14ac:dyDescent="0.3">
      <c r="A2623" s="6">
        <v>46818</v>
      </c>
      <c r="B2623" s="7" t="s">
        <v>1576</v>
      </c>
      <c r="C2623" s="9">
        <f t="shared" ca="1" si="80"/>
        <v>10</v>
      </c>
      <c r="D2623" s="9" t="s">
        <v>2116</v>
      </c>
      <c r="E2623" s="9" t="s">
        <v>2116</v>
      </c>
      <c r="F2623" s="10">
        <f t="shared" ca="1" si="81"/>
        <v>7.5465417509217356E-2</v>
      </c>
      <c r="G2623" s="3" t="str">
        <f>VLOOKUP(Table3[[#This Row],[PRODUCT ID]],Table1[[PRODUCT]:[SELLING PRICE]],1,FALSE)</f>
        <v>Product524</v>
      </c>
      <c r="H2623" s="3" t="str">
        <f>VLOOKUP(Table3[[#This Row],[PRODUCT ID]],Table1[[PRODUCT]:[SELLING PRICE]],2,FALSE)</f>
        <v>Category5</v>
      </c>
      <c r="I2623" s="3" t="str">
        <f>VLOOKUP(Table3[[#This Row],[PRODUCT ID]],Table1[[PRODUCT]:[SELLING PRICE]],3,FALSE)</f>
        <v>Kg</v>
      </c>
      <c r="J2623" s="16">
        <f ca="1">VLOOKUP(Table3[[#This Row],[PRODUCT ID]],Table1[[PRODUCT]:[SELLING PRICE]],4,FALSE)</f>
        <v>30</v>
      </c>
      <c r="K2623" s="16">
        <f ca="1">VLOOKUP(Table3[[#This Row],[PRODUCT ID]],Table1[[PRODUCT]:[SELLING PRICE]],5,FALSE)</f>
        <v>121.62004101598362</v>
      </c>
      <c r="L2623" s="16">
        <f ca="1">J2623*Table3[[#This Row],[QUANTITY]]</f>
        <v>300</v>
      </c>
      <c r="M2623" s="16">
        <f ca="1">K2623*Table3[[#This Row],[QUANTITY]]*(1-Table3[[#This Row],[DISCOUNT %]])</f>
        <v>1124.4193384322427</v>
      </c>
      <c r="N2623" s="3">
        <f>DAY(Table3[[#This Row],[DATE]])</f>
        <v>6</v>
      </c>
      <c r="O2623" s="3" t="str">
        <f>TEXT(Table3[[#This Row],[DATE]],"mmm")</f>
        <v>Mar</v>
      </c>
      <c r="P2623" s="3">
        <f>YEAR(Table3[[#This Row],[DATE]])</f>
        <v>2028</v>
      </c>
    </row>
    <row r="2624" spans="1:16" x14ac:dyDescent="0.3">
      <c r="A2624" s="6">
        <v>46819</v>
      </c>
      <c r="B2624" s="7" t="s">
        <v>1577</v>
      </c>
      <c r="C2624" s="9">
        <f t="shared" ca="1" si="80"/>
        <v>12</v>
      </c>
      <c r="D2624" s="9" t="s">
        <v>2116</v>
      </c>
      <c r="E2624" s="9" t="s">
        <v>2116</v>
      </c>
      <c r="F2624" s="10">
        <f t="shared" ca="1" si="81"/>
        <v>7.1009283041186963E-2</v>
      </c>
      <c r="G2624" s="3" t="str">
        <f>VLOOKUP(Table3[[#This Row],[PRODUCT ID]],Table1[[PRODUCT]:[SELLING PRICE]],1,FALSE)</f>
        <v>Product525</v>
      </c>
      <c r="H2624" s="3" t="str">
        <f>VLOOKUP(Table3[[#This Row],[PRODUCT ID]],Table1[[PRODUCT]:[SELLING PRICE]],2,FALSE)</f>
        <v>Category1</v>
      </c>
      <c r="I2624" s="3" t="str">
        <f>VLOOKUP(Table3[[#This Row],[PRODUCT ID]],Table1[[PRODUCT]:[SELLING PRICE]],3,FALSE)</f>
        <v>No</v>
      </c>
      <c r="J2624" s="16">
        <f ca="1">VLOOKUP(Table3[[#This Row],[PRODUCT ID]],Table1[[PRODUCT]:[SELLING PRICE]],4,FALSE)</f>
        <v>142</v>
      </c>
      <c r="K2624" s="16">
        <f ca="1">VLOOKUP(Table3[[#This Row],[PRODUCT ID]],Table1[[PRODUCT]:[SELLING PRICE]],5,FALSE)</f>
        <v>82.753587535134926</v>
      </c>
      <c r="L2624" s="16">
        <f ca="1">J2624*Table3[[#This Row],[QUANTITY]]</f>
        <v>1704</v>
      </c>
      <c r="M2624" s="16">
        <f ca="1">K2624*Table3[[#This Row],[QUANTITY]]*(1-Table3[[#This Row],[DISCOUNT %]])</f>
        <v>922.52777538214673</v>
      </c>
      <c r="N2624" s="3">
        <f>DAY(Table3[[#This Row],[DATE]])</f>
        <v>7</v>
      </c>
      <c r="O2624" s="3" t="str">
        <f>TEXT(Table3[[#This Row],[DATE]],"mmm")</f>
        <v>Mar</v>
      </c>
      <c r="P2624" s="3">
        <f>YEAR(Table3[[#This Row],[DATE]])</f>
        <v>2028</v>
      </c>
    </row>
    <row r="2625" spans="1:16" x14ac:dyDescent="0.3">
      <c r="A2625" s="6">
        <v>46820</v>
      </c>
      <c r="B2625" s="7" t="s">
        <v>1578</v>
      </c>
      <c r="C2625" s="9">
        <f t="shared" ca="1" si="80"/>
        <v>2</v>
      </c>
      <c r="D2625" s="9" t="s">
        <v>2116</v>
      </c>
      <c r="E2625" s="9" t="s">
        <v>2116</v>
      </c>
      <c r="F2625" s="10">
        <f t="shared" ca="1" si="81"/>
        <v>7.3023058295907467E-2</v>
      </c>
      <c r="G2625" s="3" t="str">
        <f>VLOOKUP(Table3[[#This Row],[PRODUCT ID]],Table1[[PRODUCT]:[SELLING PRICE]],1,FALSE)</f>
        <v>Product526</v>
      </c>
      <c r="H2625" s="3" t="str">
        <f>VLOOKUP(Table3[[#This Row],[PRODUCT ID]],Table1[[PRODUCT]:[SELLING PRICE]],2,FALSE)</f>
        <v>Category2</v>
      </c>
      <c r="I2625" s="3" t="str">
        <f>VLOOKUP(Table3[[#This Row],[PRODUCT ID]],Table1[[PRODUCT]:[SELLING PRICE]],3,FALSE)</f>
        <v>No</v>
      </c>
      <c r="J2625" s="16">
        <f ca="1">VLOOKUP(Table3[[#This Row],[PRODUCT ID]],Table1[[PRODUCT]:[SELLING PRICE]],4,FALSE)</f>
        <v>51</v>
      </c>
      <c r="K2625" s="16">
        <f ca="1">VLOOKUP(Table3[[#This Row],[PRODUCT ID]],Table1[[PRODUCT]:[SELLING PRICE]],5,FALSE)</f>
        <v>265.90427019651742</v>
      </c>
      <c r="L2625" s="16">
        <f ca="1">J2625*Table3[[#This Row],[QUANTITY]]</f>
        <v>102</v>
      </c>
      <c r="M2625" s="16">
        <f ca="1">K2625*Table3[[#This Row],[QUANTITY]]*(1-Table3[[#This Row],[DISCOUNT %]])</f>
        <v>492.97425434565275</v>
      </c>
      <c r="N2625" s="3">
        <f>DAY(Table3[[#This Row],[DATE]])</f>
        <v>8</v>
      </c>
      <c r="O2625" s="3" t="str">
        <f>TEXT(Table3[[#This Row],[DATE]],"mmm")</f>
        <v>Mar</v>
      </c>
      <c r="P2625" s="3">
        <f>YEAR(Table3[[#This Row],[DATE]])</f>
        <v>2028</v>
      </c>
    </row>
    <row r="2626" spans="1:16" x14ac:dyDescent="0.3">
      <c r="A2626" s="6">
        <v>46821</v>
      </c>
      <c r="B2626" s="7" t="s">
        <v>1579</v>
      </c>
      <c r="C2626" s="9">
        <f t="shared" ca="1" si="80"/>
        <v>9</v>
      </c>
      <c r="D2626" s="9" t="s">
        <v>2115</v>
      </c>
      <c r="E2626" s="9" t="s">
        <v>2118</v>
      </c>
      <c r="F2626" s="10">
        <f t="shared" ca="1" si="81"/>
        <v>2.8901291694697628E-2</v>
      </c>
      <c r="G2626" s="3" t="str">
        <f>VLOOKUP(Table3[[#This Row],[PRODUCT ID]],Table1[[PRODUCT]:[SELLING PRICE]],1,FALSE)</f>
        <v>Product527</v>
      </c>
      <c r="H2626" s="3" t="str">
        <f>VLOOKUP(Table3[[#This Row],[PRODUCT ID]],Table1[[PRODUCT]:[SELLING PRICE]],2,FALSE)</f>
        <v>Category3</v>
      </c>
      <c r="I2626" s="3" t="str">
        <f>VLOOKUP(Table3[[#This Row],[PRODUCT ID]],Table1[[PRODUCT]:[SELLING PRICE]],3,FALSE)</f>
        <v>Ft</v>
      </c>
      <c r="J2626" s="16">
        <f ca="1">VLOOKUP(Table3[[#This Row],[PRODUCT ID]],Table1[[PRODUCT]:[SELLING PRICE]],4,FALSE)</f>
        <v>48</v>
      </c>
      <c r="K2626" s="16">
        <f ca="1">VLOOKUP(Table3[[#This Row],[PRODUCT ID]],Table1[[PRODUCT]:[SELLING PRICE]],5,FALSE)</f>
        <v>135.53168472549788</v>
      </c>
      <c r="L2626" s="16">
        <f ca="1">J2626*Table3[[#This Row],[QUANTITY]]</f>
        <v>432</v>
      </c>
      <c r="M2626" s="16">
        <f ca="1">K2626*Table3[[#This Row],[QUANTITY]]*(1-Table3[[#This Row],[DISCOUNT %]])</f>
        <v>1184.5317957423522</v>
      </c>
      <c r="N2626" s="3">
        <f>DAY(Table3[[#This Row],[DATE]])</f>
        <v>9</v>
      </c>
      <c r="O2626" s="3" t="str">
        <f>TEXT(Table3[[#This Row],[DATE]],"mmm")</f>
        <v>Mar</v>
      </c>
      <c r="P2626" s="3">
        <f>YEAR(Table3[[#This Row],[DATE]])</f>
        <v>2028</v>
      </c>
    </row>
    <row r="2627" spans="1:16" x14ac:dyDescent="0.3">
      <c r="A2627" s="6">
        <v>46822</v>
      </c>
      <c r="B2627" s="7" t="s">
        <v>1580</v>
      </c>
      <c r="C2627" s="9">
        <f t="shared" ref="C2627:C2690" ca="1" si="82">RANDBETWEEN(1,15)</f>
        <v>15</v>
      </c>
      <c r="D2627" s="9" t="s">
        <v>2116</v>
      </c>
      <c r="E2627" s="9" t="s">
        <v>2116</v>
      </c>
      <c r="F2627" s="10">
        <f t="shared" ref="F2627:F2690" ca="1" si="83">RAND()*(0.1)</f>
        <v>9.0359260714711953E-2</v>
      </c>
      <c r="G2627" s="3" t="str">
        <f>VLOOKUP(Table3[[#This Row],[PRODUCT ID]],Table1[[PRODUCT]:[SELLING PRICE]],1,FALSE)</f>
        <v>Product528</v>
      </c>
      <c r="H2627" s="3" t="str">
        <f>VLOOKUP(Table3[[#This Row],[PRODUCT ID]],Table1[[PRODUCT]:[SELLING PRICE]],2,FALSE)</f>
        <v>Category4</v>
      </c>
      <c r="I2627" s="3" t="str">
        <f>VLOOKUP(Table3[[#This Row],[PRODUCT ID]],Table1[[PRODUCT]:[SELLING PRICE]],3,FALSE)</f>
        <v>No</v>
      </c>
      <c r="J2627" s="16">
        <f ca="1">VLOOKUP(Table3[[#This Row],[PRODUCT ID]],Table1[[PRODUCT]:[SELLING PRICE]],4,FALSE)</f>
        <v>54</v>
      </c>
      <c r="K2627" s="16">
        <f ca="1">VLOOKUP(Table3[[#This Row],[PRODUCT ID]],Table1[[PRODUCT]:[SELLING PRICE]],5,FALSE)</f>
        <v>110.51148920540966</v>
      </c>
      <c r="L2627" s="16">
        <f ca="1">J2627*Table3[[#This Row],[QUANTITY]]</f>
        <v>810</v>
      </c>
      <c r="M2627" s="16">
        <f ca="1">K2627*Table3[[#This Row],[QUANTITY]]*(1-Table3[[#This Row],[DISCOUNT %]])</f>
        <v>1507.8862911049048</v>
      </c>
      <c r="N2627" s="3">
        <f>DAY(Table3[[#This Row],[DATE]])</f>
        <v>10</v>
      </c>
      <c r="O2627" s="3" t="str">
        <f>TEXT(Table3[[#This Row],[DATE]],"mmm")</f>
        <v>Mar</v>
      </c>
      <c r="P2627" s="3">
        <f>YEAR(Table3[[#This Row],[DATE]])</f>
        <v>2028</v>
      </c>
    </row>
    <row r="2628" spans="1:16" x14ac:dyDescent="0.3">
      <c r="A2628" s="6">
        <v>46823</v>
      </c>
      <c r="B2628" s="7" t="s">
        <v>1581</v>
      </c>
      <c r="C2628" s="9">
        <f t="shared" ca="1" si="82"/>
        <v>12</v>
      </c>
      <c r="D2628" s="9" t="s">
        <v>2117</v>
      </c>
      <c r="E2628" s="9" t="s">
        <v>2116</v>
      </c>
      <c r="F2628" s="10">
        <f t="shared" ca="1" si="83"/>
        <v>8.4597595080010912E-2</v>
      </c>
      <c r="G2628" s="3" t="str">
        <f>VLOOKUP(Table3[[#This Row],[PRODUCT ID]],Table1[[PRODUCT]:[SELLING PRICE]],1,FALSE)</f>
        <v>Product529</v>
      </c>
      <c r="H2628" s="3" t="str">
        <f>VLOOKUP(Table3[[#This Row],[PRODUCT ID]],Table1[[PRODUCT]:[SELLING PRICE]],2,FALSE)</f>
        <v>Category1</v>
      </c>
      <c r="I2628" s="3" t="str">
        <f>VLOOKUP(Table3[[#This Row],[PRODUCT ID]],Table1[[PRODUCT]:[SELLING PRICE]],3,FALSE)</f>
        <v>Kg</v>
      </c>
      <c r="J2628" s="16">
        <f ca="1">VLOOKUP(Table3[[#This Row],[PRODUCT ID]],Table1[[PRODUCT]:[SELLING PRICE]],4,FALSE)</f>
        <v>229</v>
      </c>
      <c r="K2628" s="16">
        <f ca="1">VLOOKUP(Table3[[#This Row],[PRODUCT ID]],Table1[[PRODUCT]:[SELLING PRICE]],5,FALSE)</f>
        <v>197.90483582549146</v>
      </c>
      <c r="L2628" s="16">
        <f ca="1">J2628*Table3[[#This Row],[QUANTITY]]</f>
        <v>2748</v>
      </c>
      <c r="M2628" s="16">
        <f ca="1">K2628*Table3[[#This Row],[QUANTITY]]*(1-Table3[[#This Row],[DISCOUNT %]])</f>
        <v>2173.9507519194062</v>
      </c>
      <c r="N2628" s="3">
        <f>DAY(Table3[[#This Row],[DATE]])</f>
        <v>11</v>
      </c>
      <c r="O2628" s="3" t="str">
        <f>TEXT(Table3[[#This Row],[DATE]],"mmm")</f>
        <v>Mar</v>
      </c>
      <c r="P2628" s="3">
        <f>YEAR(Table3[[#This Row],[DATE]])</f>
        <v>2028</v>
      </c>
    </row>
    <row r="2629" spans="1:16" x14ac:dyDescent="0.3">
      <c r="A2629" s="6">
        <v>46824</v>
      </c>
      <c r="B2629" s="7" t="s">
        <v>1582</v>
      </c>
      <c r="C2629" s="9">
        <f t="shared" ca="1" si="82"/>
        <v>5</v>
      </c>
      <c r="D2629" s="9" t="s">
        <v>2115</v>
      </c>
      <c r="E2629" s="9" t="s">
        <v>2116</v>
      </c>
      <c r="F2629" s="10">
        <f t="shared" ca="1" si="83"/>
        <v>3.0356168282325569E-2</v>
      </c>
      <c r="G2629" s="3" t="str">
        <f>VLOOKUP(Table3[[#This Row],[PRODUCT ID]],Table1[[PRODUCT]:[SELLING PRICE]],1,FALSE)</f>
        <v>Product530</v>
      </c>
      <c r="H2629" s="3" t="str">
        <f>VLOOKUP(Table3[[#This Row],[PRODUCT ID]],Table1[[PRODUCT]:[SELLING PRICE]],2,FALSE)</f>
        <v>Category2</v>
      </c>
      <c r="I2629" s="3" t="str">
        <f>VLOOKUP(Table3[[#This Row],[PRODUCT ID]],Table1[[PRODUCT]:[SELLING PRICE]],3,FALSE)</f>
        <v>Kg</v>
      </c>
      <c r="J2629" s="16">
        <f ca="1">VLOOKUP(Table3[[#This Row],[PRODUCT ID]],Table1[[PRODUCT]:[SELLING PRICE]],4,FALSE)</f>
        <v>125</v>
      </c>
      <c r="K2629" s="16">
        <f ca="1">VLOOKUP(Table3[[#This Row],[PRODUCT ID]],Table1[[PRODUCT]:[SELLING PRICE]],5,FALSE)</f>
        <v>307.87034591743276</v>
      </c>
      <c r="L2629" s="16">
        <f ca="1">J2629*Table3[[#This Row],[QUANTITY]]</f>
        <v>625</v>
      </c>
      <c r="M2629" s="16">
        <f ca="1">K2629*Table3[[#This Row],[QUANTITY]]*(1-Table3[[#This Row],[DISCOUNT %]])</f>
        <v>1492.622909438127</v>
      </c>
      <c r="N2629" s="3">
        <f>DAY(Table3[[#This Row],[DATE]])</f>
        <v>12</v>
      </c>
      <c r="O2629" s="3" t="str">
        <f>TEXT(Table3[[#This Row],[DATE]],"mmm")</f>
        <v>Mar</v>
      </c>
      <c r="P2629" s="3">
        <f>YEAR(Table3[[#This Row],[DATE]])</f>
        <v>2028</v>
      </c>
    </row>
    <row r="2630" spans="1:16" x14ac:dyDescent="0.3">
      <c r="A2630" s="6">
        <v>46825</v>
      </c>
      <c r="B2630" s="7" t="s">
        <v>1583</v>
      </c>
      <c r="C2630" s="9">
        <f t="shared" ca="1" si="82"/>
        <v>7</v>
      </c>
      <c r="D2630" s="9" t="s">
        <v>2115</v>
      </c>
      <c r="E2630" s="9" t="s">
        <v>2116</v>
      </c>
      <c r="F2630" s="10">
        <f t="shared" ca="1" si="83"/>
        <v>2.9959700289442781E-2</v>
      </c>
      <c r="G2630" s="3" t="str">
        <f>VLOOKUP(Table3[[#This Row],[PRODUCT ID]],Table1[[PRODUCT]:[SELLING PRICE]],1,FALSE)</f>
        <v>Product531</v>
      </c>
      <c r="H2630" s="3" t="str">
        <f>VLOOKUP(Table3[[#This Row],[PRODUCT ID]],Table1[[PRODUCT]:[SELLING PRICE]],2,FALSE)</f>
        <v>Category3</v>
      </c>
      <c r="I2630" s="3" t="str">
        <f>VLOOKUP(Table3[[#This Row],[PRODUCT ID]],Table1[[PRODUCT]:[SELLING PRICE]],3,FALSE)</f>
        <v>Lt</v>
      </c>
      <c r="J2630" s="16">
        <f ca="1">VLOOKUP(Table3[[#This Row],[PRODUCT ID]],Table1[[PRODUCT]:[SELLING PRICE]],4,FALSE)</f>
        <v>106</v>
      </c>
      <c r="K2630" s="16">
        <f ca="1">VLOOKUP(Table3[[#This Row],[PRODUCT ID]],Table1[[PRODUCT]:[SELLING PRICE]],5,FALSE)</f>
        <v>189.00551752472248</v>
      </c>
      <c r="L2630" s="16">
        <f ca="1">J2630*Table3[[#This Row],[QUANTITY]]</f>
        <v>742</v>
      </c>
      <c r="M2630" s="16">
        <f ca="1">K2630*Table3[[#This Row],[QUANTITY]]*(1-Table3[[#This Row],[DISCOUNT %]])</f>
        <v>1283.4007820664153</v>
      </c>
      <c r="N2630" s="3">
        <f>DAY(Table3[[#This Row],[DATE]])</f>
        <v>13</v>
      </c>
      <c r="O2630" s="3" t="str">
        <f>TEXT(Table3[[#This Row],[DATE]],"mmm")</f>
        <v>Mar</v>
      </c>
      <c r="P2630" s="3">
        <f>YEAR(Table3[[#This Row],[DATE]])</f>
        <v>2028</v>
      </c>
    </row>
    <row r="2631" spans="1:16" x14ac:dyDescent="0.3">
      <c r="A2631" s="6">
        <v>46826</v>
      </c>
      <c r="B2631" s="7" t="s">
        <v>1584</v>
      </c>
      <c r="C2631" s="9">
        <f t="shared" ca="1" si="82"/>
        <v>12</v>
      </c>
      <c r="D2631" s="9" t="s">
        <v>2115</v>
      </c>
      <c r="E2631" s="9" t="s">
        <v>2116</v>
      </c>
      <c r="F2631" s="10">
        <f t="shared" ca="1" si="83"/>
        <v>4.3469239046686758E-2</v>
      </c>
      <c r="G2631" s="3" t="str">
        <f>VLOOKUP(Table3[[#This Row],[PRODUCT ID]],Table1[[PRODUCT]:[SELLING PRICE]],1,FALSE)</f>
        <v>Product532</v>
      </c>
      <c r="H2631" s="3" t="str">
        <f>VLOOKUP(Table3[[#This Row],[PRODUCT ID]],Table1[[PRODUCT]:[SELLING PRICE]],2,FALSE)</f>
        <v>Category4</v>
      </c>
      <c r="I2631" s="3" t="str">
        <f>VLOOKUP(Table3[[#This Row],[PRODUCT ID]],Table1[[PRODUCT]:[SELLING PRICE]],3,FALSE)</f>
        <v>Kg</v>
      </c>
      <c r="J2631" s="16">
        <f ca="1">VLOOKUP(Table3[[#This Row],[PRODUCT ID]],Table1[[PRODUCT]:[SELLING PRICE]],4,FALSE)</f>
        <v>61</v>
      </c>
      <c r="K2631" s="16">
        <f ca="1">VLOOKUP(Table3[[#This Row],[PRODUCT ID]],Table1[[PRODUCT]:[SELLING PRICE]],5,FALSE)</f>
        <v>312.32326713393212</v>
      </c>
      <c r="L2631" s="16">
        <f ca="1">J2631*Table3[[#This Row],[QUANTITY]]</f>
        <v>732</v>
      </c>
      <c r="M2631" s="16">
        <f ca="1">K2631*Table3[[#This Row],[QUANTITY]]*(1-Table3[[#This Row],[DISCOUNT %]])</f>
        <v>3584.9617485005401</v>
      </c>
      <c r="N2631" s="3">
        <f>DAY(Table3[[#This Row],[DATE]])</f>
        <v>14</v>
      </c>
      <c r="O2631" s="3" t="str">
        <f>TEXT(Table3[[#This Row],[DATE]],"mmm")</f>
        <v>Mar</v>
      </c>
      <c r="P2631" s="3">
        <f>YEAR(Table3[[#This Row],[DATE]])</f>
        <v>2028</v>
      </c>
    </row>
    <row r="2632" spans="1:16" x14ac:dyDescent="0.3">
      <c r="A2632" s="6">
        <v>46827</v>
      </c>
      <c r="B2632" s="7" t="s">
        <v>1585</v>
      </c>
      <c r="C2632" s="9">
        <f t="shared" ca="1" si="82"/>
        <v>1</v>
      </c>
      <c r="D2632" s="9" t="s">
        <v>2116</v>
      </c>
      <c r="E2632" s="9" t="s">
        <v>2118</v>
      </c>
      <c r="F2632" s="10">
        <f t="shared" ca="1" si="83"/>
        <v>3.6222066805131507E-2</v>
      </c>
      <c r="G2632" s="3" t="str">
        <f>VLOOKUP(Table3[[#This Row],[PRODUCT ID]],Table1[[PRODUCT]:[SELLING PRICE]],1,FALSE)</f>
        <v>Product533</v>
      </c>
      <c r="H2632" s="3" t="str">
        <f>VLOOKUP(Table3[[#This Row],[PRODUCT ID]],Table1[[PRODUCT]:[SELLING PRICE]],2,FALSE)</f>
        <v>Category5</v>
      </c>
      <c r="I2632" s="3" t="str">
        <f>VLOOKUP(Table3[[#This Row],[PRODUCT ID]],Table1[[PRODUCT]:[SELLING PRICE]],3,FALSE)</f>
        <v>Lt</v>
      </c>
      <c r="J2632" s="16">
        <f ca="1">VLOOKUP(Table3[[#This Row],[PRODUCT ID]],Table1[[PRODUCT]:[SELLING PRICE]],4,FALSE)</f>
        <v>39</v>
      </c>
      <c r="K2632" s="16">
        <f ca="1">VLOOKUP(Table3[[#This Row],[PRODUCT ID]],Table1[[PRODUCT]:[SELLING PRICE]],5,FALSE)</f>
        <v>227.17991491095728</v>
      </c>
      <c r="L2632" s="16">
        <f ca="1">J2632*Table3[[#This Row],[QUANTITY]]</f>
        <v>39</v>
      </c>
      <c r="M2632" s="16">
        <f ca="1">K2632*Table3[[#This Row],[QUANTITY]]*(1-Table3[[#This Row],[DISCOUNT %]])</f>
        <v>218.95098885626848</v>
      </c>
      <c r="N2632" s="3">
        <f>DAY(Table3[[#This Row],[DATE]])</f>
        <v>15</v>
      </c>
      <c r="O2632" s="3" t="str">
        <f>TEXT(Table3[[#This Row],[DATE]],"mmm")</f>
        <v>Mar</v>
      </c>
      <c r="P2632" s="3">
        <f>YEAR(Table3[[#This Row],[DATE]])</f>
        <v>2028</v>
      </c>
    </row>
    <row r="2633" spans="1:16" x14ac:dyDescent="0.3">
      <c r="A2633" s="6">
        <v>46828</v>
      </c>
      <c r="B2633" s="7" t="s">
        <v>1586</v>
      </c>
      <c r="C2633" s="9">
        <f t="shared" ca="1" si="82"/>
        <v>11</v>
      </c>
      <c r="D2633" s="9" t="s">
        <v>2116</v>
      </c>
      <c r="E2633" s="9" t="s">
        <v>2118</v>
      </c>
      <c r="F2633" s="10">
        <f t="shared" ca="1" si="83"/>
        <v>8.6352492907477818E-2</v>
      </c>
      <c r="G2633" s="3" t="str">
        <f>VLOOKUP(Table3[[#This Row],[PRODUCT ID]],Table1[[PRODUCT]:[SELLING PRICE]],1,FALSE)</f>
        <v>Product534</v>
      </c>
      <c r="H2633" s="3" t="str">
        <f>VLOOKUP(Table3[[#This Row],[PRODUCT ID]],Table1[[PRODUCT]:[SELLING PRICE]],2,FALSE)</f>
        <v>Category1</v>
      </c>
      <c r="I2633" s="3" t="str">
        <f>VLOOKUP(Table3[[#This Row],[PRODUCT ID]],Table1[[PRODUCT]:[SELLING PRICE]],3,FALSE)</f>
        <v>Ft</v>
      </c>
      <c r="J2633" s="16">
        <f ca="1">VLOOKUP(Table3[[#This Row],[PRODUCT ID]],Table1[[PRODUCT]:[SELLING PRICE]],4,FALSE)</f>
        <v>58</v>
      </c>
      <c r="K2633" s="16">
        <f ca="1">VLOOKUP(Table3[[#This Row],[PRODUCT ID]],Table1[[PRODUCT]:[SELLING PRICE]],5,FALSE)</f>
        <v>24.978580159953921</v>
      </c>
      <c r="L2633" s="16">
        <f ca="1">J2633*Table3[[#This Row],[QUANTITY]]</f>
        <v>638</v>
      </c>
      <c r="M2633" s="16">
        <f ca="1">K2633*Table3[[#This Row],[QUANTITY]]*(1-Table3[[#This Row],[DISCOUNT %]])</f>
        <v>251.03779243237895</v>
      </c>
      <c r="N2633" s="3">
        <f>DAY(Table3[[#This Row],[DATE]])</f>
        <v>16</v>
      </c>
      <c r="O2633" s="3" t="str">
        <f>TEXT(Table3[[#This Row],[DATE]],"mmm")</f>
        <v>Mar</v>
      </c>
      <c r="P2633" s="3">
        <f>YEAR(Table3[[#This Row],[DATE]])</f>
        <v>2028</v>
      </c>
    </row>
    <row r="2634" spans="1:16" x14ac:dyDescent="0.3">
      <c r="A2634" s="6">
        <v>46829</v>
      </c>
      <c r="B2634" s="7" t="s">
        <v>1587</v>
      </c>
      <c r="C2634" s="9">
        <f t="shared" ca="1" si="82"/>
        <v>6</v>
      </c>
      <c r="D2634" s="9" t="s">
        <v>2116</v>
      </c>
      <c r="E2634" s="9" t="s">
        <v>2116</v>
      </c>
      <c r="F2634" s="10">
        <f t="shared" ca="1" si="83"/>
        <v>1.3518908610333946E-2</v>
      </c>
      <c r="G2634" s="3" t="str">
        <f>VLOOKUP(Table3[[#This Row],[PRODUCT ID]],Table1[[PRODUCT]:[SELLING PRICE]],1,FALSE)</f>
        <v>Product535</v>
      </c>
      <c r="H2634" s="3" t="str">
        <f>VLOOKUP(Table3[[#This Row],[PRODUCT ID]],Table1[[PRODUCT]:[SELLING PRICE]],2,FALSE)</f>
        <v>Category2</v>
      </c>
      <c r="I2634" s="3" t="str">
        <f>VLOOKUP(Table3[[#This Row],[PRODUCT ID]],Table1[[PRODUCT]:[SELLING PRICE]],3,FALSE)</f>
        <v>Kg</v>
      </c>
      <c r="J2634" s="16">
        <f ca="1">VLOOKUP(Table3[[#This Row],[PRODUCT ID]],Table1[[PRODUCT]:[SELLING PRICE]],4,FALSE)</f>
        <v>49</v>
      </c>
      <c r="K2634" s="16">
        <f ca="1">VLOOKUP(Table3[[#This Row],[PRODUCT ID]],Table1[[PRODUCT]:[SELLING PRICE]],5,FALSE)</f>
        <v>29.453573056436444</v>
      </c>
      <c r="L2634" s="16">
        <f ca="1">J2634*Table3[[#This Row],[QUANTITY]]</f>
        <v>294</v>
      </c>
      <c r="M2634" s="16">
        <f ca="1">K2634*Table3[[#This Row],[QUANTITY]]*(1-Table3[[#This Row],[DISCOUNT %]])</f>
        <v>174.33235736423211</v>
      </c>
      <c r="N2634" s="3">
        <f>DAY(Table3[[#This Row],[DATE]])</f>
        <v>17</v>
      </c>
      <c r="O2634" s="3" t="str">
        <f>TEXT(Table3[[#This Row],[DATE]],"mmm")</f>
        <v>Mar</v>
      </c>
      <c r="P2634" s="3">
        <f>YEAR(Table3[[#This Row],[DATE]])</f>
        <v>2028</v>
      </c>
    </row>
    <row r="2635" spans="1:16" x14ac:dyDescent="0.3">
      <c r="A2635" s="6">
        <v>46830</v>
      </c>
      <c r="B2635" s="7" t="s">
        <v>1588</v>
      </c>
      <c r="C2635" s="9">
        <f t="shared" ca="1" si="82"/>
        <v>8</v>
      </c>
      <c r="D2635" s="9" t="s">
        <v>2115</v>
      </c>
      <c r="E2635" s="9" t="s">
        <v>2116</v>
      </c>
      <c r="F2635" s="10">
        <f t="shared" ca="1" si="83"/>
        <v>8.9714686428201934E-2</v>
      </c>
      <c r="G2635" s="3" t="str">
        <f>VLOOKUP(Table3[[#This Row],[PRODUCT ID]],Table1[[PRODUCT]:[SELLING PRICE]],1,FALSE)</f>
        <v>Product536</v>
      </c>
      <c r="H2635" s="3" t="str">
        <f>VLOOKUP(Table3[[#This Row],[PRODUCT ID]],Table1[[PRODUCT]:[SELLING PRICE]],2,FALSE)</f>
        <v>Category3</v>
      </c>
      <c r="I2635" s="3" t="str">
        <f>VLOOKUP(Table3[[#This Row],[PRODUCT ID]],Table1[[PRODUCT]:[SELLING PRICE]],3,FALSE)</f>
        <v>No</v>
      </c>
      <c r="J2635" s="16">
        <f ca="1">VLOOKUP(Table3[[#This Row],[PRODUCT ID]],Table1[[PRODUCT]:[SELLING PRICE]],4,FALSE)</f>
        <v>125</v>
      </c>
      <c r="K2635" s="16">
        <f ca="1">VLOOKUP(Table3[[#This Row],[PRODUCT ID]],Table1[[PRODUCT]:[SELLING PRICE]],5,FALSE)</f>
        <v>239.61406290653863</v>
      </c>
      <c r="L2635" s="16">
        <f ca="1">J2635*Table3[[#This Row],[QUANTITY]]</f>
        <v>1000</v>
      </c>
      <c r="M2635" s="16">
        <f ca="1">K2635*Table3[[#This Row],[QUANTITY]]*(1-Table3[[#This Row],[DISCOUNT %]])</f>
        <v>1744.9372991127286</v>
      </c>
      <c r="N2635" s="3">
        <f>DAY(Table3[[#This Row],[DATE]])</f>
        <v>18</v>
      </c>
      <c r="O2635" s="3" t="str">
        <f>TEXT(Table3[[#This Row],[DATE]],"mmm")</f>
        <v>Mar</v>
      </c>
      <c r="P2635" s="3">
        <f>YEAR(Table3[[#This Row],[DATE]])</f>
        <v>2028</v>
      </c>
    </row>
    <row r="2636" spans="1:16" x14ac:dyDescent="0.3">
      <c r="A2636" s="6">
        <v>46831</v>
      </c>
      <c r="B2636" s="7" t="s">
        <v>1589</v>
      </c>
      <c r="C2636" s="9">
        <f t="shared" ca="1" si="82"/>
        <v>4</v>
      </c>
      <c r="D2636" s="9" t="s">
        <v>2117</v>
      </c>
      <c r="E2636" s="9" t="s">
        <v>2116</v>
      </c>
      <c r="F2636" s="10">
        <f t="shared" ca="1" si="83"/>
        <v>6.5445694745051866E-2</v>
      </c>
      <c r="G2636" s="3" t="str">
        <f>VLOOKUP(Table3[[#This Row],[PRODUCT ID]],Table1[[PRODUCT]:[SELLING PRICE]],1,FALSE)</f>
        <v>Product537</v>
      </c>
      <c r="H2636" s="3" t="str">
        <f>VLOOKUP(Table3[[#This Row],[PRODUCT ID]],Table1[[PRODUCT]:[SELLING PRICE]],2,FALSE)</f>
        <v>Category4</v>
      </c>
      <c r="I2636" s="3" t="str">
        <f>VLOOKUP(Table3[[#This Row],[PRODUCT ID]],Table1[[PRODUCT]:[SELLING PRICE]],3,FALSE)</f>
        <v>No</v>
      </c>
      <c r="J2636" s="16">
        <f ca="1">VLOOKUP(Table3[[#This Row],[PRODUCT ID]],Table1[[PRODUCT]:[SELLING PRICE]],4,FALSE)</f>
        <v>92</v>
      </c>
      <c r="K2636" s="16">
        <f ca="1">VLOOKUP(Table3[[#This Row],[PRODUCT ID]],Table1[[PRODUCT]:[SELLING PRICE]],5,FALSE)</f>
        <v>182.07958934181903</v>
      </c>
      <c r="L2636" s="16">
        <f ca="1">J2636*Table3[[#This Row],[QUANTITY]]</f>
        <v>368</v>
      </c>
      <c r="M2636" s="16">
        <f ca="1">K2636*Table3[[#This Row],[QUANTITY]]*(1-Table3[[#This Row],[DISCOUNT %]])</f>
        <v>680.65305647379978</v>
      </c>
      <c r="N2636" s="3">
        <f>DAY(Table3[[#This Row],[DATE]])</f>
        <v>19</v>
      </c>
      <c r="O2636" s="3" t="str">
        <f>TEXT(Table3[[#This Row],[DATE]],"mmm")</f>
        <v>Mar</v>
      </c>
      <c r="P2636" s="3">
        <f>YEAR(Table3[[#This Row],[DATE]])</f>
        <v>2028</v>
      </c>
    </row>
    <row r="2637" spans="1:16" x14ac:dyDescent="0.3">
      <c r="A2637" s="6">
        <v>46832</v>
      </c>
      <c r="B2637" s="7" t="s">
        <v>1590</v>
      </c>
      <c r="C2637" s="9">
        <f t="shared" ca="1" si="82"/>
        <v>2</v>
      </c>
      <c r="D2637" s="9" t="s">
        <v>2117</v>
      </c>
      <c r="E2637" s="9" t="s">
        <v>2116</v>
      </c>
      <c r="F2637" s="10">
        <f t="shared" ca="1" si="83"/>
        <v>1.0357961098079228E-2</v>
      </c>
      <c r="G2637" s="3" t="str">
        <f>VLOOKUP(Table3[[#This Row],[PRODUCT ID]],Table1[[PRODUCT]:[SELLING PRICE]],1,FALSE)</f>
        <v>Product538</v>
      </c>
      <c r="H2637" s="3" t="str">
        <f>VLOOKUP(Table3[[#This Row],[PRODUCT ID]],Table1[[PRODUCT]:[SELLING PRICE]],2,FALSE)</f>
        <v>Category5</v>
      </c>
      <c r="I2637" s="3" t="str">
        <f>VLOOKUP(Table3[[#This Row],[PRODUCT ID]],Table1[[PRODUCT]:[SELLING PRICE]],3,FALSE)</f>
        <v>Ft</v>
      </c>
      <c r="J2637" s="16">
        <f ca="1">VLOOKUP(Table3[[#This Row],[PRODUCT ID]],Table1[[PRODUCT]:[SELLING PRICE]],4,FALSE)</f>
        <v>187</v>
      </c>
      <c r="K2637" s="16">
        <f ca="1">VLOOKUP(Table3[[#This Row],[PRODUCT ID]],Table1[[PRODUCT]:[SELLING PRICE]],5,FALSE)</f>
        <v>286.60544780833396</v>
      </c>
      <c r="L2637" s="16">
        <f ca="1">J2637*Table3[[#This Row],[QUANTITY]]</f>
        <v>374</v>
      </c>
      <c r="M2637" s="16">
        <f ca="1">K2637*Table3[[#This Row],[QUANTITY]]*(1-Table3[[#This Row],[DISCOUNT %]])</f>
        <v>567.27359945887531</v>
      </c>
      <c r="N2637" s="3">
        <f>DAY(Table3[[#This Row],[DATE]])</f>
        <v>20</v>
      </c>
      <c r="O2637" s="3" t="str">
        <f>TEXT(Table3[[#This Row],[DATE]],"mmm")</f>
        <v>Mar</v>
      </c>
      <c r="P2637" s="3">
        <f>YEAR(Table3[[#This Row],[DATE]])</f>
        <v>2028</v>
      </c>
    </row>
    <row r="2638" spans="1:16" x14ac:dyDescent="0.3">
      <c r="A2638" s="6">
        <v>46833</v>
      </c>
      <c r="B2638" s="7" t="s">
        <v>1591</v>
      </c>
      <c r="C2638" s="9">
        <f t="shared" ca="1" si="82"/>
        <v>15</v>
      </c>
      <c r="D2638" s="9" t="s">
        <v>2116</v>
      </c>
      <c r="E2638" s="9" t="s">
        <v>2118</v>
      </c>
      <c r="F2638" s="10">
        <f t="shared" ca="1" si="83"/>
        <v>1.4254183325807968E-3</v>
      </c>
      <c r="G2638" s="3" t="str">
        <f>VLOOKUP(Table3[[#This Row],[PRODUCT ID]],Table1[[PRODUCT]:[SELLING PRICE]],1,FALSE)</f>
        <v>Product539</v>
      </c>
      <c r="H2638" s="3" t="str">
        <f>VLOOKUP(Table3[[#This Row],[PRODUCT ID]],Table1[[PRODUCT]:[SELLING PRICE]],2,FALSE)</f>
        <v>Category1</v>
      </c>
      <c r="I2638" s="3" t="str">
        <f>VLOOKUP(Table3[[#This Row],[PRODUCT ID]],Table1[[PRODUCT]:[SELLING PRICE]],3,FALSE)</f>
        <v>No</v>
      </c>
      <c r="J2638" s="16">
        <f ca="1">VLOOKUP(Table3[[#This Row],[PRODUCT ID]],Table1[[PRODUCT]:[SELLING PRICE]],4,FALSE)</f>
        <v>38</v>
      </c>
      <c r="K2638" s="16">
        <f ca="1">VLOOKUP(Table3[[#This Row],[PRODUCT ID]],Table1[[PRODUCT]:[SELLING PRICE]],5,FALSE)</f>
        <v>256.66006624356902</v>
      </c>
      <c r="L2638" s="16">
        <f ca="1">J2638*Table3[[#This Row],[QUANTITY]]</f>
        <v>570</v>
      </c>
      <c r="M2638" s="16">
        <f ca="1">K2638*Table3[[#This Row],[QUANTITY]]*(1-Table3[[#This Row],[DISCOUNT %]])</f>
        <v>3844.4132741985604</v>
      </c>
      <c r="N2638" s="3">
        <f>DAY(Table3[[#This Row],[DATE]])</f>
        <v>21</v>
      </c>
      <c r="O2638" s="3" t="str">
        <f>TEXT(Table3[[#This Row],[DATE]],"mmm")</f>
        <v>Mar</v>
      </c>
      <c r="P2638" s="3">
        <f>YEAR(Table3[[#This Row],[DATE]])</f>
        <v>2028</v>
      </c>
    </row>
    <row r="2639" spans="1:16" x14ac:dyDescent="0.3">
      <c r="A2639" s="6">
        <v>46834</v>
      </c>
      <c r="B2639" s="7" t="s">
        <v>1592</v>
      </c>
      <c r="C2639" s="9">
        <f t="shared" ca="1" si="82"/>
        <v>3</v>
      </c>
      <c r="D2639" s="9" t="s">
        <v>2116</v>
      </c>
      <c r="E2639" s="9" t="s">
        <v>2116</v>
      </c>
      <c r="F2639" s="10">
        <f t="shared" ca="1" si="83"/>
        <v>5.8675779984416421E-2</v>
      </c>
      <c r="G2639" s="3" t="str">
        <f>VLOOKUP(Table3[[#This Row],[PRODUCT ID]],Table1[[PRODUCT]:[SELLING PRICE]],1,FALSE)</f>
        <v>Product540</v>
      </c>
      <c r="H2639" s="3" t="str">
        <f>VLOOKUP(Table3[[#This Row],[PRODUCT ID]],Table1[[PRODUCT]:[SELLING PRICE]],2,FALSE)</f>
        <v>Category2</v>
      </c>
      <c r="I2639" s="3" t="str">
        <f>VLOOKUP(Table3[[#This Row],[PRODUCT ID]],Table1[[PRODUCT]:[SELLING PRICE]],3,FALSE)</f>
        <v>Kg</v>
      </c>
      <c r="J2639" s="16">
        <f ca="1">VLOOKUP(Table3[[#This Row],[PRODUCT ID]],Table1[[PRODUCT]:[SELLING PRICE]],4,FALSE)</f>
        <v>35</v>
      </c>
      <c r="K2639" s="16">
        <f ca="1">VLOOKUP(Table3[[#This Row],[PRODUCT ID]],Table1[[PRODUCT]:[SELLING PRICE]],5,FALSE)</f>
        <v>122.31402862448959</v>
      </c>
      <c r="L2639" s="16">
        <f ca="1">J2639*Table3[[#This Row],[QUANTITY]]</f>
        <v>105</v>
      </c>
      <c r="M2639" s="16">
        <f ca="1">K2639*Table3[[#This Row],[QUANTITY]]*(1-Table3[[#This Row],[DISCOUNT %]])</f>
        <v>345.4114727757343</v>
      </c>
      <c r="N2639" s="3">
        <f>DAY(Table3[[#This Row],[DATE]])</f>
        <v>22</v>
      </c>
      <c r="O2639" s="3" t="str">
        <f>TEXT(Table3[[#This Row],[DATE]],"mmm")</f>
        <v>Mar</v>
      </c>
      <c r="P2639" s="3">
        <f>YEAR(Table3[[#This Row],[DATE]])</f>
        <v>2028</v>
      </c>
    </row>
    <row r="2640" spans="1:16" x14ac:dyDescent="0.3">
      <c r="A2640" s="6">
        <v>46835</v>
      </c>
      <c r="B2640" s="7" t="s">
        <v>1593</v>
      </c>
      <c r="C2640" s="9">
        <f t="shared" ca="1" si="82"/>
        <v>12</v>
      </c>
      <c r="D2640" s="9" t="s">
        <v>2116</v>
      </c>
      <c r="E2640" s="9" t="s">
        <v>2116</v>
      </c>
      <c r="F2640" s="10">
        <f t="shared" ca="1" si="83"/>
        <v>1.0102868031908975E-2</v>
      </c>
      <c r="G2640" s="3" t="str">
        <f>VLOOKUP(Table3[[#This Row],[PRODUCT ID]],Table1[[PRODUCT]:[SELLING PRICE]],1,FALSE)</f>
        <v>Product541</v>
      </c>
      <c r="H2640" s="3" t="str">
        <f>VLOOKUP(Table3[[#This Row],[PRODUCT ID]],Table1[[PRODUCT]:[SELLING PRICE]],2,FALSE)</f>
        <v>Category3</v>
      </c>
      <c r="I2640" s="3" t="str">
        <f>VLOOKUP(Table3[[#This Row],[PRODUCT ID]],Table1[[PRODUCT]:[SELLING PRICE]],3,FALSE)</f>
        <v>Kg</v>
      </c>
      <c r="J2640" s="16">
        <f ca="1">VLOOKUP(Table3[[#This Row],[PRODUCT ID]],Table1[[PRODUCT]:[SELLING PRICE]],4,FALSE)</f>
        <v>184</v>
      </c>
      <c r="K2640" s="16">
        <f ca="1">VLOOKUP(Table3[[#This Row],[PRODUCT ID]],Table1[[PRODUCT]:[SELLING PRICE]],5,FALSE)</f>
        <v>187.5954611966099</v>
      </c>
      <c r="L2640" s="16">
        <f ca="1">J2640*Table3[[#This Row],[QUANTITY]]</f>
        <v>2208</v>
      </c>
      <c r="M2640" s="16">
        <f ca="1">K2640*Table3[[#This Row],[QUANTITY]]*(1-Table3[[#This Row],[DISCOUNT %]])</f>
        <v>2228.4025081050654</v>
      </c>
      <c r="N2640" s="3">
        <f>DAY(Table3[[#This Row],[DATE]])</f>
        <v>23</v>
      </c>
      <c r="O2640" s="3" t="str">
        <f>TEXT(Table3[[#This Row],[DATE]],"mmm")</f>
        <v>Mar</v>
      </c>
      <c r="P2640" s="3">
        <f>YEAR(Table3[[#This Row],[DATE]])</f>
        <v>2028</v>
      </c>
    </row>
    <row r="2641" spans="1:16" x14ac:dyDescent="0.3">
      <c r="A2641" s="6">
        <v>46836</v>
      </c>
      <c r="B2641" s="7" t="s">
        <v>1594</v>
      </c>
      <c r="C2641" s="9">
        <f t="shared" ca="1" si="82"/>
        <v>8</v>
      </c>
      <c r="D2641" s="9" t="s">
        <v>2116</v>
      </c>
      <c r="E2641" s="9" t="s">
        <v>2116</v>
      </c>
      <c r="F2641" s="10">
        <f t="shared" ca="1" si="83"/>
        <v>1.6456403085089666E-2</v>
      </c>
      <c r="G2641" s="3" t="str">
        <f>VLOOKUP(Table3[[#This Row],[PRODUCT ID]],Table1[[PRODUCT]:[SELLING PRICE]],1,FALSE)</f>
        <v>Product542</v>
      </c>
      <c r="H2641" s="3" t="str">
        <f>VLOOKUP(Table3[[#This Row],[PRODUCT ID]],Table1[[PRODUCT]:[SELLING PRICE]],2,FALSE)</f>
        <v>Category4</v>
      </c>
      <c r="I2641" s="3" t="str">
        <f>VLOOKUP(Table3[[#This Row],[PRODUCT ID]],Table1[[PRODUCT]:[SELLING PRICE]],3,FALSE)</f>
        <v>Lt</v>
      </c>
      <c r="J2641" s="16">
        <f ca="1">VLOOKUP(Table3[[#This Row],[PRODUCT ID]],Table1[[PRODUCT]:[SELLING PRICE]],4,FALSE)</f>
        <v>205</v>
      </c>
      <c r="K2641" s="16">
        <f ca="1">VLOOKUP(Table3[[#This Row],[PRODUCT ID]],Table1[[PRODUCT]:[SELLING PRICE]],5,FALSE)</f>
        <v>111.39532022807037</v>
      </c>
      <c r="L2641" s="16">
        <f ca="1">J2641*Table3[[#This Row],[QUANTITY]]</f>
        <v>1640</v>
      </c>
      <c r="M2641" s="16">
        <f ca="1">K2641*Table3[[#This Row],[QUANTITY]]*(1-Table3[[#This Row],[DISCOUNT %]])</f>
        <v>876.49723149283682</v>
      </c>
      <c r="N2641" s="3">
        <f>DAY(Table3[[#This Row],[DATE]])</f>
        <v>24</v>
      </c>
      <c r="O2641" s="3" t="str">
        <f>TEXT(Table3[[#This Row],[DATE]],"mmm")</f>
        <v>Mar</v>
      </c>
      <c r="P2641" s="3">
        <f>YEAR(Table3[[#This Row],[DATE]])</f>
        <v>2028</v>
      </c>
    </row>
    <row r="2642" spans="1:16" x14ac:dyDescent="0.3">
      <c r="A2642" s="6">
        <v>46837</v>
      </c>
      <c r="B2642" s="7" t="s">
        <v>1595</v>
      </c>
      <c r="C2642" s="9">
        <f t="shared" ca="1" si="82"/>
        <v>13</v>
      </c>
      <c r="D2642" s="9" t="s">
        <v>2115</v>
      </c>
      <c r="E2642" s="9" t="s">
        <v>2116</v>
      </c>
      <c r="F2642" s="10">
        <f t="shared" ca="1" si="83"/>
        <v>4.9914728464398775E-2</v>
      </c>
      <c r="G2642" s="3" t="str">
        <f>VLOOKUP(Table3[[#This Row],[PRODUCT ID]],Table1[[PRODUCT]:[SELLING PRICE]],1,FALSE)</f>
        <v>Product543</v>
      </c>
      <c r="H2642" s="3" t="str">
        <f>VLOOKUP(Table3[[#This Row],[PRODUCT ID]],Table1[[PRODUCT]:[SELLING PRICE]],2,FALSE)</f>
        <v>Category5</v>
      </c>
      <c r="I2642" s="3" t="str">
        <f>VLOOKUP(Table3[[#This Row],[PRODUCT ID]],Table1[[PRODUCT]:[SELLING PRICE]],3,FALSE)</f>
        <v>Kg</v>
      </c>
      <c r="J2642" s="16">
        <f ca="1">VLOOKUP(Table3[[#This Row],[PRODUCT ID]],Table1[[PRODUCT]:[SELLING PRICE]],4,FALSE)</f>
        <v>92</v>
      </c>
      <c r="K2642" s="16">
        <f ca="1">VLOOKUP(Table3[[#This Row],[PRODUCT ID]],Table1[[PRODUCT]:[SELLING PRICE]],5,FALSE)</f>
        <v>164.17795719988192</v>
      </c>
      <c r="L2642" s="16">
        <f ca="1">J2642*Table3[[#This Row],[QUANTITY]]</f>
        <v>1196</v>
      </c>
      <c r="M2642" s="16">
        <f ca="1">K2642*Table3[[#This Row],[QUANTITY]]*(1-Table3[[#This Row],[DISCOUNT %]])</f>
        <v>2027.7797676033315</v>
      </c>
      <c r="N2642" s="3">
        <f>DAY(Table3[[#This Row],[DATE]])</f>
        <v>25</v>
      </c>
      <c r="O2642" s="3" t="str">
        <f>TEXT(Table3[[#This Row],[DATE]],"mmm")</f>
        <v>Mar</v>
      </c>
      <c r="P2642" s="3">
        <f>YEAR(Table3[[#This Row],[DATE]])</f>
        <v>2028</v>
      </c>
    </row>
    <row r="2643" spans="1:16" x14ac:dyDescent="0.3">
      <c r="A2643" s="6">
        <v>46838</v>
      </c>
      <c r="B2643" s="7" t="s">
        <v>1596</v>
      </c>
      <c r="C2643" s="9">
        <f t="shared" ca="1" si="82"/>
        <v>9</v>
      </c>
      <c r="D2643" s="9" t="s">
        <v>2116</v>
      </c>
      <c r="E2643" s="9" t="s">
        <v>2116</v>
      </c>
      <c r="F2643" s="10">
        <f t="shared" ca="1" si="83"/>
        <v>8.0468918779927054E-2</v>
      </c>
      <c r="G2643" s="3" t="str">
        <f>VLOOKUP(Table3[[#This Row],[PRODUCT ID]],Table1[[PRODUCT]:[SELLING PRICE]],1,FALSE)</f>
        <v>Product544</v>
      </c>
      <c r="H2643" s="3" t="str">
        <f>VLOOKUP(Table3[[#This Row],[PRODUCT ID]],Table1[[PRODUCT]:[SELLING PRICE]],2,FALSE)</f>
        <v>Category1</v>
      </c>
      <c r="I2643" s="3" t="str">
        <f>VLOOKUP(Table3[[#This Row],[PRODUCT ID]],Table1[[PRODUCT]:[SELLING PRICE]],3,FALSE)</f>
        <v>Lt</v>
      </c>
      <c r="J2643" s="16">
        <f ca="1">VLOOKUP(Table3[[#This Row],[PRODUCT ID]],Table1[[PRODUCT]:[SELLING PRICE]],4,FALSE)</f>
        <v>159</v>
      </c>
      <c r="K2643" s="16">
        <f ca="1">VLOOKUP(Table3[[#This Row],[PRODUCT ID]],Table1[[PRODUCT]:[SELLING PRICE]],5,FALSE)</f>
        <v>116.95168070770521</v>
      </c>
      <c r="L2643" s="16">
        <f ca="1">J2643*Table3[[#This Row],[QUANTITY]]</f>
        <v>1431</v>
      </c>
      <c r="M2643" s="16">
        <f ca="1">K2643*Table3[[#This Row],[QUANTITY]]*(1-Table3[[#This Row],[DISCOUNT %]])</f>
        <v>967.86634870494834</v>
      </c>
      <c r="N2643" s="3">
        <f>DAY(Table3[[#This Row],[DATE]])</f>
        <v>26</v>
      </c>
      <c r="O2643" s="3" t="str">
        <f>TEXT(Table3[[#This Row],[DATE]],"mmm")</f>
        <v>Mar</v>
      </c>
      <c r="P2643" s="3">
        <f>YEAR(Table3[[#This Row],[DATE]])</f>
        <v>2028</v>
      </c>
    </row>
    <row r="2644" spans="1:16" x14ac:dyDescent="0.3">
      <c r="A2644" s="6">
        <v>46839</v>
      </c>
      <c r="B2644" s="7" t="s">
        <v>1597</v>
      </c>
      <c r="C2644" s="9">
        <f t="shared" ca="1" si="82"/>
        <v>5</v>
      </c>
      <c r="D2644" s="9" t="s">
        <v>2117</v>
      </c>
      <c r="E2644" s="9" t="s">
        <v>2118</v>
      </c>
      <c r="F2644" s="10">
        <f t="shared" ca="1" si="83"/>
        <v>4.6422950992500024E-2</v>
      </c>
      <c r="G2644" s="3" t="str">
        <f>VLOOKUP(Table3[[#This Row],[PRODUCT ID]],Table1[[PRODUCT]:[SELLING PRICE]],1,FALSE)</f>
        <v>Product545</v>
      </c>
      <c r="H2644" s="3" t="str">
        <f>VLOOKUP(Table3[[#This Row],[PRODUCT ID]],Table1[[PRODUCT]:[SELLING PRICE]],2,FALSE)</f>
        <v>Category2</v>
      </c>
      <c r="I2644" s="3" t="str">
        <f>VLOOKUP(Table3[[#This Row],[PRODUCT ID]],Table1[[PRODUCT]:[SELLING PRICE]],3,FALSE)</f>
        <v>Ft</v>
      </c>
      <c r="J2644" s="16">
        <f ca="1">VLOOKUP(Table3[[#This Row],[PRODUCT ID]],Table1[[PRODUCT]:[SELLING PRICE]],4,FALSE)</f>
        <v>92</v>
      </c>
      <c r="K2644" s="16">
        <f ca="1">VLOOKUP(Table3[[#This Row],[PRODUCT ID]],Table1[[PRODUCT]:[SELLING PRICE]],5,FALSE)</f>
        <v>124.63873349821395</v>
      </c>
      <c r="L2644" s="16">
        <f ca="1">J2644*Table3[[#This Row],[QUANTITY]]</f>
        <v>460</v>
      </c>
      <c r="M2644" s="16">
        <f ca="1">K2644*Table3[[#This Row],[QUANTITY]]*(1-Table3[[#This Row],[DISCOUNT %]])</f>
        <v>594.26317840629542</v>
      </c>
      <c r="N2644" s="3">
        <f>DAY(Table3[[#This Row],[DATE]])</f>
        <v>27</v>
      </c>
      <c r="O2644" s="3" t="str">
        <f>TEXT(Table3[[#This Row],[DATE]],"mmm")</f>
        <v>Mar</v>
      </c>
      <c r="P2644" s="3">
        <f>YEAR(Table3[[#This Row],[DATE]])</f>
        <v>2028</v>
      </c>
    </row>
    <row r="2645" spans="1:16" x14ac:dyDescent="0.3">
      <c r="A2645" s="6">
        <v>46840</v>
      </c>
      <c r="B2645" s="7" t="s">
        <v>1598</v>
      </c>
      <c r="C2645" s="9">
        <f t="shared" ca="1" si="82"/>
        <v>8</v>
      </c>
      <c r="D2645" s="9" t="s">
        <v>2115</v>
      </c>
      <c r="E2645" s="9" t="s">
        <v>2118</v>
      </c>
      <c r="F2645" s="10">
        <f t="shared" ca="1" si="83"/>
        <v>1.0401543407239278E-2</v>
      </c>
      <c r="G2645" s="3" t="str">
        <f>VLOOKUP(Table3[[#This Row],[PRODUCT ID]],Table1[[PRODUCT]:[SELLING PRICE]],1,FALSE)</f>
        <v>Product546</v>
      </c>
      <c r="H2645" s="3" t="str">
        <f>VLOOKUP(Table3[[#This Row],[PRODUCT ID]],Table1[[PRODUCT]:[SELLING PRICE]],2,FALSE)</f>
        <v>Category3</v>
      </c>
      <c r="I2645" s="3" t="str">
        <f>VLOOKUP(Table3[[#This Row],[PRODUCT ID]],Table1[[PRODUCT]:[SELLING PRICE]],3,FALSE)</f>
        <v>Kg</v>
      </c>
      <c r="J2645" s="16">
        <f ca="1">VLOOKUP(Table3[[#This Row],[PRODUCT ID]],Table1[[PRODUCT]:[SELLING PRICE]],4,FALSE)</f>
        <v>178</v>
      </c>
      <c r="K2645" s="16">
        <f ca="1">VLOOKUP(Table3[[#This Row],[PRODUCT ID]],Table1[[PRODUCT]:[SELLING PRICE]],5,FALSE)</f>
        <v>284.35186459057371</v>
      </c>
      <c r="L2645" s="16">
        <f ca="1">J2645*Table3[[#This Row],[QUANTITY]]</f>
        <v>1424</v>
      </c>
      <c r="M2645" s="16">
        <f ca="1">K2645*Table3[[#This Row],[QUANTITY]]*(1-Table3[[#This Row],[DISCOUNT %]])</f>
        <v>2251.1533306248434</v>
      </c>
      <c r="N2645" s="3">
        <f>DAY(Table3[[#This Row],[DATE]])</f>
        <v>28</v>
      </c>
      <c r="O2645" s="3" t="str">
        <f>TEXT(Table3[[#This Row],[DATE]],"mmm")</f>
        <v>Mar</v>
      </c>
      <c r="P2645" s="3">
        <f>YEAR(Table3[[#This Row],[DATE]])</f>
        <v>2028</v>
      </c>
    </row>
    <row r="2646" spans="1:16" x14ac:dyDescent="0.3">
      <c r="A2646" s="6">
        <v>46841</v>
      </c>
      <c r="B2646" s="7" t="s">
        <v>1599</v>
      </c>
      <c r="C2646" s="9">
        <f t="shared" ca="1" si="82"/>
        <v>10</v>
      </c>
      <c r="D2646" s="9" t="s">
        <v>2115</v>
      </c>
      <c r="E2646" s="9" t="s">
        <v>2116</v>
      </c>
      <c r="F2646" s="10">
        <f t="shared" ca="1" si="83"/>
        <v>9.1031330595123305E-2</v>
      </c>
      <c r="G2646" s="3" t="str">
        <f>VLOOKUP(Table3[[#This Row],[PRODUCT ID]],Table1[[PRODUCT]:[SELLING PRICE]],1,FALSE)</f>
        <v>Product547</v>
      </c>
      <c r="H2646" s="3" t="str">
        <f>VLOOKUP(Table3[[#This Row],[PRODUCT ID]],Table1[[PRODUCT]:[SELLING PRICE]],2,FALSE)</f>
        <v>Category4</v>
      </c>
      <c r="I2646" s="3" t="str">
        <f>VLOOKUP(Table3[[#This Row],[PRODUCT ID]],Table1[[PRODUCT]:[SELLING PRICE]],3,FALSE)</f>
        <v>No</v>
      </c>
      <c r="J2646" s="16">
        <f ca="1">VLOOKUP(Table3[[#This Row],[PRODUCT ID]],Table1[[PRODUCT]:[SELLING PRICE]],4,FALSE)</f>
        <v>234</v>
      </c>
      <c r="K2646" s="16">
        <f ca="1">VLOOKUP(Table3[[#This Row],[PRODUCT ID]],Table1[[PRODUCT]:[SELLING PRICE]],5,FALSE)</f>
        <v>113.77779857598524</v>
      </c>
      <c r="L2646" s="16">
        <f ca="1">J2646*Table3[[#This Row],[QUANTITY]]</f>
        <v>2340</v>
      </c>
      <c r="M2646" s="16">
        <f ca="1">K2646*Table3[[#This Row],[QUANTITY]]*(1-Table3[[#This Row],[DISCOUNT %]])</f>
        <v>1034.2045417942938</v>
      </c>
      <c r="N2646" s="3">
        <f>DAY(Table3[[#This Row],[DATE]])</f>
        <v>29</v>
      </c>
      <c r="O2646" s="3" t="str">
        <f>TEXT(Table3[[#This Row],[DATE]],"mmm")</f>
        <v>Mar</v>
      </c>
      <c r="P2646" s="3">
        <f>YEAR(Table3[[#This Row],[DATE]])</f>
        <v>2028</v>
      </c>
    </row>
    <row r="2647" spans="1:16" x14ac:dyDescent="0.3">
      <c r="A2647" s="6">
        <v>46842</v>
      </c>
      <c r="B2647" s="7" t="s">
        <v>1600</v>
      </c>
      <c r="C2647" s="9">
        <f t="shared" ca="1" si="82"/>
        <v>11</v>
      </c>
      <c r="D2647" s="9" t="s">
        <v>2115</v>
      </c>
      <c r="E2647" s="9" t="s">
        <v>2116</v>
      </c>
      <c r="F2647" s="10">
        <f t="shared" ca="1" si="83"/>
        <v>9.9389669296577166E-2</v>
      </c>
      <c r="G2647" s="3" t="str">
        <f>VLOOKUP(Table3[[#This Row],[PRODUCT ID]],Table1[[PRODUCT]:[SELLING PRICE]],1,FALSE)</f>
        <v>Product548</v>
      </c>
      <c r="H2647" s="3" t="str">
        <f>VLOOKUP(Table3[[#This Row],[PRODUCT ID]],Table1[[PRODUCT]:[SELLING PRICE]],2,FALSE)</f>
        <v>Category5</v>
      </c>
      <c r="I2647" s="3" t="str">
        <f>VLOOKUP(Table3[[#This Row],[PRODUCT ID]],Table1[[PRODUCT]:[SELLING PRICE]],3,FALSE)</f>
        <v>No</v>
      </c>
      <c r="J2647" s="16">
        <f ca="1">VLOOKUP(Table3[[#This Row],[PRODUCT ID]],Table1[[PRODUCT]:[SELLING PRICE]],4,FALSE)</f>
        <v>223</v>
      </c>
      <c r="K2647" s="16">
        <f ca="1">VLOOKUP(Table3[[#This Row],[PRODUCT ID]],Table1[[PRODUCT]:[SELLING PRICE]],5,FALSE)</f>
        <v>281.88325471456432</v>
      </c>
      <c r="L2647" s="16">
        <f ca="1">J2647*Table3[[#This Row],[QUANTITY]]</f>
        <v>2453</v>
      </c>
      <c r="M2647" s="16">
        <f ca="1">K2647*Table3[[#This Row],[QUANTITY]]*(1-Table3[[#This Row],[DISCOUNT %]])</f>
        <v>2792.5366837306506</v>
      </c>
      <c r="N2647" s="3">
        <f>DAY(Table3[[#This Row],[DATE]])</f>
        <v>30</v>
      </c>
      <c r="O2647" s="3" t="str">
        <f>TEXT(Table3[[#This Row],[DATE]],"mmm")</f>
        <v>Mar</v>
      </c>
      <c r="P2647" s="3">
        <f>YEAR(Table3[[#This Row],[DATE]])</f>
        <v>2028</v>
      </c>
    </row>
    <row r="2648" spans="1:16" x14ac:dyDescent="0.3">
      <c r="A2648" s="6">
        <v>46843</v>
      </c>
      <c r="B2648" s="7" t="s">
        <v>1601</v>
      </c>
      <c r="C2648" s="9">
        <f t="shared" ca="1" si="82"/>
        <v>13</v>
      </c>
      <c r="D2648" s="9" t="s">
        <v>2116</v>
      </c>
      <c r="E2648" s="9" t="s">
        <v>2116</v>
      </c>
      <c r="F2648" s="10">
        <f t="shared" ca="1" si="83"/>
        <v>5.2546523566638609E-2</v>
      </c>
      <c r="G2648" s="3" t="str">
        <f>VLOOKUP(Table3[[#This Row],[PRODUCT ID]],Table1[[PRODUCT]:[SELLING PRICE]],1,FALSE)</f>
        <v>Product549</v>
      </c>
      <c r="H2648" s="3" t="str">
        <f>VLOOKUP(Table3[[#This Row],[PRODUCT ID]],Table1[[PRODUCT]:[SELLING PRICE]],2,FALSE)</f>
        <v>Category1</v>
      </c>
      <c r="I2648" s="3" t="str">
        <f>VLOOKUP(Table3[[#This Row],[PRODUCT ID]],Table1[[PRODUCT]:[SELLING PRICE]],3,FALSE)</f>
        <v>Ft</v>
      </c>
      <c r="J2648" s="16">
        <f ca="1">VLOOKUP(Table3[[#This Row],[PRODUCT ID]],Table1[[PRODUCT]:[SELLING PRICE]],4,FALSE)</f>
        <v>243</v>
      </c>
      <c r="K2648" s="16">
        <f ca="1">VLOOKUP(Table3[[#This Row],[PRODUCT ID]],Table1[[PRODUCT]:[SELLING PRICE]],5,FALSE)</f>
        <v>40.090277637183362</v>
      </c>
      <c r="L2648" s="16">
        <f ca="1">J2648*Table3[[#This Row],[QUANTITY]]</f>
        <v>3159</v>
      </c>
      <c r="M2648" s="16">
        <f ca="1">K2648*Table3[[#This Row],[QUANTITY]]*(1-Table3[[#This Row],[DISCOUNT %]])</f>
        <v>493.78774794086428</v>
      </c>
      <c r="N2648" s="3">
        <f>DAY(Table3[[#This Row],[DATE]])</f>
        <v>31</v>
      </c>
      <c r="O2648" s="3" t="str">
        <f>TEXT(Table3[[#This Row],[DATE]],"mmm")</f>
        <v>Mar</v>
      </c>
      <c r="P2648" s="3">
        <f>YEAR(Table3[[#This Row],[DATE]])</f>
        <v>2028</v>
      </c>
    </row>
    <row r="2649" spans="1:16" x14ac:dyDescent="0.3">
      <c r="A2649" s="6">
        <v>46844</v>
      </c>
      <c r="B2649" s="7" t="s">
        <v>1602</v>
      </c>
      <c r="C2649" s="9">
        <f t="shared" ca="1" si="82"/>
        <v>7</v>
      </c>
      <c r="D2649" s="9" t="s">
        <v>2116</v>
      </c>
      <c r="E2649" s="9" t="s">
        <v>2116</v>
      </c>
      <c r="F2649" s="10">
        <f t="shared" ca="1" si="83"/>
        <v>2.3453830115496455E-2</v>
      </c>
      <c r="G2649" s="3" t="str">
        <f>VLOOKUP(Table3[[#This Row],[PRODUCT ID]],Table1[[PRODUCT]:[SELLING PRICE]],1,FALSE)</f>
        <v>Product550</v>
      </c>
      <c r="H2649" s="3" t="str">
        <f>VLOOKUP(Table3[[#This Row],[PRODUCT ID]],Table1[[PRODUCT]:[SELLING PRICE]],2,FALSE)</f>
        <v>Category2</v>
      </c>
      <c r="I2649" s="3" t="str">
        <f>VLOOKUP(Table3[[#This Row],[PRODUCT ID]],Table1[[PRODUCT]:[SELLING PRICE]],3,FALSE)</f>
        <v>No</v>
      </c>
      <c r="J2649" s="16">
        <f ca="1">VLOOKUP(Table3[[#This Row],[PRODUCT ID]],Table1[[PRODUCT]:[SELLING PRICE]],4,FALSE)</f>
        <v>106</v>
      </c>
      <c r="K2649" s="16">
        <f ca="1">VLOOKUP(Table3[[#This Row],[PRODUCT ID]],Table1[[PRODUCT]:[SELLING PRICE]],5,FALSE)</f>
        <v>230.25819273893191</v>
      </c>
      <c r="L2649" s="16">
        <f ca="1">J2649*Table3[[#This Row],[QUANTITY]]</f>
        <v>742</v>
      </c>
      <c r="M2649" s="16">
        <f ca="1">K2649*Table3[[#This Row],[QUANTITY]]*(1-Table3[[#This Row],[DISCOUNT %]])</f>
        <v>1574.0042934261223</v>
      </c>
      <c r="N2649" s="3">
        <f>DAY(Table3[[#This Row],[DATE]])</f>
        <v>1</v>
      </c>
      <c r="O2649" s="3" t="str">
        <f>TEXT(Table3[[#This Row],[DATE]],"mmm")</f>
        <v>Apr</v>
      </c>
      <c r="P2649" s="3">
        <f>YEAR(Table3[[#This Row],[DATE]])</f>
        <v>2028</v>
      </c>
    </row>
    <row r="2650" spans="1:16" x14ac:dyDescent="0.3">
      <c r="A2650" s="6">
        <v>46845</v>
      </c>
      <c r="B2650" s="7" t="s">
        <v>1603</v>
      </c>
      <c r="C2650" s="9">
        <f t="shared" ca="1" si="82"/>
        <v>5</v>
      </c>
      <c r="D2650" s="9" t="s">
        <v>2116</v>
      </c>
      <c r="E2650" s="9" t="s">
        <v>2118</v>
      </c>
      <c r="F2650" s="10">
        <f t="shared" ca="1" si="83"/>
        <v>8.3262016425669313E-2</v>
      </c>
      <c r="G2650" s="3" t="str">
        <f>VLOOKUP(Table3[[#This Row],[PRODUCT ID]],Table1[[PRODUCT]:[SELLING PRICE]],1,FALSE)</f>
        <v>Product551</v>
      </c>
      <c r="H2650" s="3" t="str">
        <f>VLOOKUP(Table3[[#This Row],[PRODUCT ID]],Table1[[PRODUCT]:[SELLING PRICE]],2,FALSE)</f>
        <v>Category3</v>
      </c>
      <c r="I2650" s="3" t="str">
        <f>VLOOKUP(Table3[[#This Row],[PRODUCT ID]],Table1[[PRODUCT]:[SELLING PRICE]],3,FALSE)</f>
        <v>Kg</v>
      </c>
      <c r="J2650" s="16">
        <f ca="1">VLOOKUP(Table3[[#This Row],[PRODUCT ID]],Table1[[PRODUCT]:[SELLING PRICE]],4,FALSE)</f>
        <v>151</v>
      </c>
      <c r="K2650" s="16">
        <f ca="1">VLOOKUP(Table3[[#This Row],[PRODUCT ID]],Table1[[PRODUCT]:[SELLING PRICE]],5,FALSE)</f>
        <v>66.479727061662842</v>
      </c>
      <c r="L2650" s="16">
        <f ca="1">J2650*Table3[[#This Row],[QUANTITY]]</f>
        <v>755</v>
      </c>
      <c r="M2650" s="16">
        <f ca="1">K2650*Table3[[#This Row],[QUANTITY]]*(1-Table3[[#This Row],[DISCOUNT %]])</f>
        <v>304.7224546754033</v>
      </c>
      <c r="N2650" s="3">
        <f>DAY(Table3[[#This Row],[DATE]])</f>
        <v>2</v>
      </c>
      <c r="O2650" s="3" t="str">
        <f>TEXT(Table3[[#This Row],[DATE]],"mmm")</f>
        <v>Apr</v>
      </c>
      <c r="P2650" s="3">
        <f>YEAR(Table3[[#This Row],[DATE]])</f>
        <v>2028</v>
      </c>
    </row>
    <row r="2651" spans="1:16" x14ac:dyDescent="0.3">
      <c r="A2651" s="6">
        <v>46846</v>
      </c>
      <c r="B2651" s="7" t="s">
        <v>1604</v>
      </c>
      <c r="C2651" s="9">
        <f t="shared" ca="1" si="82"/>
        <v>1</v>
      </c>
      <c r="D2651" s="9" t="s">
        <v>2115</v>
      </c>
      <c r="E2651" s="9" t="s">
        <v>2116</v>
      </c>
      <c r="F2651" s="10">
        <f t="shared" ca="1" si="83"/>
        <v>1.1889183531110481E-2</v>
      </c>
      <c r="G2651" s="3" t="str">
        <f>VLOOKUP(Table3[[#This Row],[PRODUCT ID]],Table1[[PRODUCT]:[SELLING PRICE]],1,FALSE)</f>
        <v>Product552</v>
      </c>
      <c r="H2651" s="3" t="str">
        <f>VLOOKUP(Table3[[#This Row],[PRODUCT ID]],Table1[[PRODUCT]:[SELLING PRICE]],2,FALSE)</f>
        <v>Category4</v>
      </c>
      <c r="I2651" s="3" t="str">
        <f>VLOOKUP(Table3[[#This Row],[PRODUCT ID]],Table1[[PRODUCT]:[SELLING PRICE]],3,FALSE)</f>
        <v>Kg</v>
      </c>
      <c r="J2651" s="16">
        <f ca="1">VLOOKUP(Table3[[#This Row],[PRODUCT ID]],Table1[[PRODUCT]:[SELLING PRICE]],4,FALSE)</f>
        <v>55</v>
      </c>
      <c r="K2651" s="16">
        <f ca="1">VLOOKUP(Table3[[#This Row],[PRODUCT ID]],Table1[[PRODUCT]:[SELLING PRICE]],5,FALSE)</f>
        <v>57.317983668080608</v>
      </c>
      <c r="L2651" s="16">
        <f ca="1">J2651*Table3[[#This Row],[QUANTITY]]</f>
        <v>55</v>
      </c>
      <c r="M2651" s="16">
        <f ca="1">K2651*Table3[[#This Row],[QUANTITY]]*(1-Table3[[#This Row],[DISCOUNT %]])</f>
        <v>56.636519640617607</v>
      </c>
      <c r="N2651" s="3">
        <f>DAY(Table3[[#This Row],[DATE]])</f>
        <v>3</v>
      </c>
      <c r="O2651" s="3" t="str">
        <f>TEXT(Table3[[#This Row],[DATE]],"mmm")</f>
        <v>Apr</v>
      </c>
      <c r="P2651" s="3">
        <f>YEAR(Table3[[#This Row],[DATE]])</f>
        <v>2028</v>
      </c>
    </row>
    <row r="2652" spans="1:16" x14ac:dyDescent="0.3">
      <c r="A2652" s="6">
        <v>46847</v>
      </c>
      <c r="B2652" s="7" t="s">
        <v>1605</v>
      </c>
      <c r="C2652" s="9">
        <f t="shared" ca="1" si="82"/>
        <v>15</v>
      </c>
      <c r="D2652" s="9" t="s">
        <v>2117</v>
      </c>
      <c r="E2652" s="9" t="s">
        <v>2116</v>
      </c>
      <c r="F2652" s="10">
        <f t="shared" ca="1" si="83"/>
        <v>2.153859260477986E-2</v>
      </c>
      <c r="G2652" s="3" t="str">
        <f>VLOOKUP(Table3[[#This Row],[PRODUCT ID]],Table1[[PRODUCT]:[SELLING PRICE]],1,FALSE)</f>
        <v>Product553</v>
      </c>
      <c r="H2652" s="3" t="str">
        <f>VLOOKUP(Table3[[#This Row],[PRODUCT ID]],Table1[[PRODUCT]:[SELLING PRICE]],2,FALSE)</f>
        <v>Category1</v>
      </c>
      <c r="I2652" s="3" t="str">
        <f>VLOOKUP(Table3[[#This Row],[PRODUCT ID]],Table1[[PRODUCT]:[SELLING PRICE]],3,FALSE)</f>
        <v>Lt</v>
      </c>
      <c r="J2652" s="16">
        <f ca="1">VLOOKUP(Table3[[#This Row],[PRODUCT ID]],Table1[[PRODUCT]:[SELLING PRICE]],4,FALSE)</f>
        <v>250</v>
      </c>
      <c r="K2652" s="16">
        <f ca="1">VLOOKUP(Table3[[#This Row],[PRODUCT ID]],Table1[[PRODUCT]:[SELLING PRICE]],5,FALSE)</f>
        <v>153.39361694805748</v>
      </c>
      <c r="L2652" s="16">
        <f ca="1">J2652*Table3[[#This Row],[QUANTITY]]</f>
        <v>3750</v>
      </c>
      <c r="M2652" s="16">
        <f ca="1">K2652*Table3[[#This Row],[QUANTITY]]*(1-Table3[[#This Row],[DISCOUNT %]])</f>
        <v>2251.346014866594</v>
      </c>
      <c r="N2652" s="3">
        <f>DAY(Table3[[#This Row],[DATE]])</f>
        <v>4</v>
      </c>
      <c r="O2652" s="3" t="str">
        <f>TEXT(Table3[[#This Row],[DATE]],"mmm")</f>
        <v>Apr</v>
      </c>
      <c r="P2652" s="3">
        <f>YEAR(Table3[[#This Row],[DATE]])</f>
        <v>2028</v>
      </c>
    </row>
    <row r="2653" spans="1:16" x14ac:dyDescent="0.3">
      <c r="A2653" s="6">
        <v>46848</v>
      </c>
      <c r="B2653" s="7" t="s">
        <v>1606</v>
      </c>
      <c r="C2653" s="9">
        <f t="shared" ca="1" si="82"/>
        <v>1</v>
      </c>
      <c r="D2653" s="9" t="s">
        <v>2117</v>
      </c>
      <c r="E2653" s="9" t="s">
        <v>2116</v>
      </c>
      <c r="F2653" s="10">
        <f t="shared" ca="1" si="83"/>
        <v>3.7576519985546455E-3</v>
      </c>
      <c r="G2653" s="3" t="str">
        <f>VLOOKUP(Table3[[#This Row],[PRODUCT ID]],Table1[[PRODUCT]:[SELLING PRICE]],1,FALSE)</f>
        <v>Product554</v>
      </c>
      <c r="H2653" s="3" t="str">
        <f>VLOOKUP(Table3[[#This Row],[PRODUCT ID]],Table1[[PRODUCT]:[SELLING PRICE]],2,FALSE)</f>
        <v>Category2</v>
      </c>
      <c r="I2653" s="3" t="str">
        <f>VLOOKUP(Table3[[#This Row],[PRODUCT ID]],Table1[[PRODUCT]:[SELLING PRICE]],3,FALSE)</f>
        <v>Kg</v>
      </c>
      <c r="J2653" s="16">
        <f ca="1">VLOOKUP(Table3[[#This Row],[PRODUCT ID]],Table1[[PRODUCT]:[SELLING PRICE]],4,FALSE)</f>
        <v>248</v>
      </c>
      <c r="K2653" s="16">
        <f ca="1">VLOOKUP(Table3[[#This Row],[PRODUCT ID]],Table1[[PRODUCT]:[SELLING PRICE]],5,FALSE)</f>
        <v>101.62232760983736</v>
      </c>
      <c r="L2653" s="16">
        <f ca="1">J2653*Table3[[#This Row],[QUANTITY]]</f>
        <v>248</v>
      </c>
      <c r="M2653" s="16">
        <f ca="1">K2653*Table3[[#This Row],[QUANTITY]]*(1-Table3[[#This Row],[DISCOUNT %]])</f>
        <v>101.24046626739649</v>
      </c>
      <c r="N2653" s="3">
        <f>DAY(Table3[[#This Row],[DATE]])</f>
        <v>5</v>
      </c>
      <c r="O2653" s="3" t="str">
        <f>TEXT(Table3[[#This Row],[DATE]],"mmm")</f>
        <v>Apr</v>
      </c>
      <c r="P2653" s="3">
        <f>YEAR(Table3[[#This Row],[DATE]])</f>
        <v>2028</v>
      </c>
    </row>
    <row r="2654" spans="1:16" x14ac:dyDescent="0.3">
      <c r="A2654" s="6">
        <v>46849</v>
      </c>
      <c r="B2654" s="7" t="s">
        <v>1607</v>
      </c>
      <c r="C2654" s="9">
        <f t="shared" ca="1" si="82"/>
        <v>9</v>
      </c>
      <c r="D2654" s="9" t="s">
        <v>2116</v>
      </c>
      <c r="E2654" s="9" t="s">
        <v>2116</v>
      </c>
      <c r="F2654" s="10">
        <f t="shared" ca="1" si="83"/>
        <v>5.4063622478700418E-2</v>
      </c>
      <c r="G2654" s="3" t="str">
        <f>VLOOKUP(Table3[[#This Row],[PRODUCT ID]],Table1[[PRODUCT]:[SELLING PRICE]],1,FALSE)</f>
        <v>Product555</v>
      </c>
      <c r="H2654" s="3" t="str">
        <f>VLOOKUP(Table3[[#This Row],[PRODUCT ID]],Table1[[PRODUCT]:[SELLING PRICE]],2,FALSE)</f>
        <v>Category3</v>
      </c>
      <c r="I2654" s="3" t="str">
        <f>VLOOKUP(Table3[[#This Row],[PRODUCT ID]],Table1[[PRODUCT]:[SELLING PRICE]],3,FALSE)</f>
        <v>Lt</v>
      </c>
      <c r="J2654" s="16">
        <f ca="1">VLOOKUP(Table3[[#This Row],[PRODUCT ID]],Table1[[PRODUCT]:[SELLING PRICE]],4,FALSE)</f>
        <v>125</v>
      </c>
      <c r="K2654" s="16">
        <f ca="1">VLOOKUP(Table3[[#This Row],[PRODUCT ID]],Table1[[PRODUCT]:[SELLING PRICE]],5,FALSE)</f>
        <v>239.86721806225134</v>
      </c>
      <c r="L2654" s="16">
        <f ca="1">J2654*Table3[[#This Row],[QUANTITY]]</f>
        <v>1125</v>
      </c>
      <c r="M2654" s="16">
        <f ca="1">K2654*Table3[[#This Row],[QUANTITY]]*(1-Table3[[#This Row],[DISCOUNT %]])</f>
        <v>2042.092146059259</v>
      </c>
      <c r="N2654" s="3">
        <f>DAY(Table3[[#This Row],[DATE]])</f>
        <v>6</v>
      </c>
      <c r="O2654" s="3" t="str">
        <f>TEXT(Table3[[#This Row],[DATE]],"mmm")</f>
        <v>Apr</v>
      </c>
      <c r="P2654" s="3">
        <f>YEAR(Table3[[#This Row],[DATE]])</f>
        <v>2028</v>
      </c>
    </row>
    <row r="2655" spans="1:16" x14ac:dyDescent="0.3">
      <c r="A2655" s="6">
        <v>46850</v>
      </c>
      <c r="B2655" s="7" t="s">
        <v>1608</v>
      </c>
      <c r="C2655" s="9">
        <f t="shared" ca="1" si="82"/>
        <v>6</v>
      </c>
      <c r="D2655" s="9" t="s">
        <v>2116</v>
      </c>
      <c r="E2655" s="9" t="s">
        <v>2116</v>
      </c>
      <c r="F2655" s="10">
        <f t="shared" ca="1" si="83"/>
        <v>2.2532699384621491E-2</v>
      </c>
      <c r="G2655" s="3" t="str">
        <f>VLOOKUP(Table3[[#This Row],[PRODUCT ID]],Table1[[PRODUCT]:[SELLING PRICE]],1,FALSE)</f>
        <v>Product556</v>
      </c>
      <c r="H2655" s="3" t="str">
        <f>VLOOKUP(Table3[[#This Row],[PRODUCT ID]],Table1[[PRODUCT]:[SELLING PRICE]],2,FALSE)</f>
        <v>Category4</v>
      </c>
      <c r="I2655" s="3" t="str">
        <f>VLOOKUP(Table3[[#This Row],[PRODUCT ID]],Table1[[PRODUCT]:[SELLING PRICE]],3,FALSE)</f>
        <v>Ft</v>
      </c>
      <c r="J2655" s="16">
        <f ca="1">VLOOKUP(Table3[[#This Row],[PRODUCT ID]],Table1[[PRODUCT]:[SELLING PRICE]],4,FALSE)</f>
        <v>197</v>
      </c>
      <c r="K2655" s="16">
        <f ca="1">VLOOKUP(Table3[[#This Row],[PRODUCT ID]],Table1[[PRODUCT]:[SELLING PRICE]],5,FALSE)</f>
        <v>109.06509102348842</v>
      </c>
      <c r="L2655" s="16">
        <f ca="1">J2655*Table3[[#This Row],[QUANTITY]]</f>
        <v>1182</v>
      </c>
      <c r="M2655" s="16">
        <f ca="1">K2655*Table3[[#This Row],[QUANTITY]]*(1-Table3[[#This Row],[DISCOUNT %]])</f>
        <v>639.64536068459859</v>
      </c>
      <c r="N2655" s="3">
        <f>DAY(Table3[[#This Row],[DATE]])</f>
        <v>7</v>
      </c>
      <c r="O2655" s="3" t="str">
        <f>TEXT(Table3[[#This Row],[DATE]],"mmm")</f>
        <v>Apr</v>
      </c>
      <c r="P2655" s="3">
        <f>YEAR(Table3[[#This Row],[DATE]])</f>
        <v>2028</v>
      </c>
    </row>
    <row r="2656" spans="1:16" x14ac:dyDescent="0.3">
      <c r="A2656" s="6">
        <v>46851</v>
      </c>
      <c r="B2656" s="7" t="s">
        <v>1609</v>
      </c>
      <c r="C2656" s="9">
        <f t="shared" ca="1" si="82"/>
        <v>1</v>
      </c>
      <c r="D2656" s="9" t="s">
        <v>2116</v>
      </c>
      <c r="E2656" s="9" t="s">
        <v>2118</v>
      </c>
      <c r="F2656" s="10">
        <f t="shared" ca="1" si="83"/>
        <v>7.1078479065126501E-2</v>
      </c>
      <c r="G2656" s="3" t="str">
        <f>VLOOKUP(Table3[[#This Row],[PRODUCT ID]],Table1[[PRODUCT]:[SELLING PRICE]],1,FALSE)</f>
        <v>Product557</v>
      </c>
      <c r="H2656" s="3" t="str">
        <f>VLOOKUP(Table3[[#This Row],[PRODUCT ID]],Table1[[PRODUCT]:[SELLING PRICE]],2,FALSE)</f>
        <v>Category5</v>
      </c>
      <c r="I2656" s="3" t="str">
        <f>VLOOKUP(Table3[[#This Row],[PRODUCT ID]],Table1[[PRODUCT]:[SELLING PRICE]],3,FALSE)</f>
        <v>Kg</v>
      </c>
      <c r="J2656" s="16">
        <f ca="1">VLOOKUP(Table3[[#This Row],[PRODUCT ID]],Table1[[PRODUCT]:[SELLING PRICE]],4,FALSE)</f>
        <v>81</v>
      </c>
      <c r="K2656" s="16">
        <f ca="1">VLOOKUP(Table3[[#This Row],[PRODUCT ID]],Table1[[PRODUCT]:[SELLING PRICE]],5,FALSE)</f>
        <v>185.05755968526179</v>
      </c>
      <c r="L2656" s="16">
        <f ca="1">J2656*Table3[[#This Row],[QUANTITY]]</f>
        <v>81</v>
      </c>
      <c r="M2656" s="16">
        <f ca="1">K2656*Table3[[#This Row],[QUANTITY]]*(1-Table3[[#This Row],[DISCOUNT %]])</f>
        <v>171.90394980332951</v>
      </c>
      <c r="N2656" s="3">
        <f>DAY(Table3[[#This Row],[DATE]])</f>
        <v>8</v>
      </c>
      <c r="O2656" s="3" t="str">
        <f>TEXT(Table3[[#This Row],[DATE]],"mmm")</f>
        <v>Apr</v>
      </c>
      <c r="P2656" s="3">
        <f>YEAR(Table3[[#This Row],[DATE]])</f>
        <v>2028</v>
      </c>
    </row>
    <row r="2657" spans="1:16" x14ac:dyDescent="0.3">
      <c r="A2657" s="6">
        <v>46852</v>
      </c>
      <c r="B2657" s="7" t="s">
        <v>1610</v>
      </c>
      <c r="C2657" s="9">
        <f t="shared" ca="1" si="82"/>
        <v>4</v>
      </c>
      <c r="D2657" s="9" t="s">
        <v>2116</v>
      </c>
      <c r="E2657" s="9" t="s">
        <v>2118</v>
      </c>
      <c r="F2657" s="10">
        <f t="shared" ca="1" si="83"/>
        <v>8.024259520395538E-3</v>
      </c>
      <c r="G2657" s="3" t="str">
        <f>VLOOKUP(Table3[[#This Row],[PRODUCT ID]],Table1[[PRODUCT]:[SELLING PRICE]],1,FALSE)</f>
        <v>Product558</v>
      </c>
      <c r="H2657" s="3" t="str">
        <f>VLOOKUP(Table3[[#This Row],[PRODUCT ID]],Table1[[PRODUCT]:[SELLING PRICE]],2,FALSE)</f>
        <v>Category1</v>
      </c>
      <c r="I2657" s="3" t="str">
        <f>VLOOKUP(Table3[[#This Row],[PRODUCT ID]],Table1[[PRODUCT]:[SELLING PRICE]],3,FALSE)</f>
        <v>No</v>
      </c>
      <c r="J2657" s="16">
        <f ca="1">VLOOKUP(Table3[[#This Row],[PRODUCT ID]],Table1[[PRODUCT]:[SELLING PRICE]],4,FALSE)</f>
        <v>51</v>
      </c>
      <c r="K2657" s="16">
        <f ca="1">VLOOKUP(Table3[[#This Row],[PRODUCT ID]],Table1[[PRODUCT]:[SELLING PRICE]],5,FALSE)</f>
        <v>39.884388317212739</v>
      </c>
      <c r="L2657" s="16">
        <f ca="1">J2657*Table3[[#This Row],[QUANTITY]]</f>
        <v>204</v>
      </c>
      <c r="M2657" s="16">
        <f ca="1">K2657*Table3[[#This Row],[QUANTITY]]*(1-Table3[[#This Row],[DISCOUNT %]])</f>
        <v>158.25738253817278</v>
      </c>
      <c r="N2657" s="3">
        <f>DAY(Table3[[#This Row],[DATE]])</f>
        <v>9</v>
      </c>
      <c r="O2657" s="3" t="str">
        <f>TEXT(Table3[[#This Row],[DATE]],"mmm")</f>
        <v>Apr</v>
      </c>
      <c r="P2657" s="3">
        <f>YEAR(Table3[[#This Row],[DATE]])</f>
        <v>2028</v>
      </c>
    </row>
    <row r="2658" spans="1:16" x14ac:dyDescent="0.3">
      <c r="A2658" s="6">
        <v>46853</v>
      </c>
      <c r="B2658" s="7" t="s">
        <v>1611</v>
      </c>
      <c r="C2658" s="9">
        <f t="shared" ca="1" si="82"/>
        <v>15</v>
      </c>
      <c r="D2658" s="9" t="s">
        <v>2115</v>
      </c>
      <c r="E2658" s="9" t="s">
        <v>2116</v>
      </c>
      <c r="F2658" s="10">
        <f t="shared" ca="1" si="83"/>
        <v>7.5801798997596592E-2</v>
      </c>
      <c r="G2658" s="3" t="str">
        <f>VLOOKUP(Table3[[#This Row],[PRODUCT ID]],Table1[[PRODUCT]:[SELLING PRICE]],1,FALSE)</f>
        <v>Product559</v>
      </c>
      <c r="H2658" s="3" t="str">
        <f>VLOOKUP(Table3[[#This Row],[PRODUCT ID]],Table1[[PRODUCT]:[SELLING PRICE]],2,FALSE)</f>
        <v>Category2</v>
      </c>
      <c r="I2658" s="3" t="str">
        <f>VLOOKUP(Table3[[#This Row],[PRODUCT ID]],Table1[[PRODUCT]:[SELLING PRICE]],3,FALSE)</f>
        <v>No</v>
      </c>
      <c r="J2658" s="16">
        <f ca="1">VLOOKUP(Table3[[#This Row],[PRODUCT ID]],Table1[[PRODUCT]:[SELLING PRICE]],4,FALSE)</f>
        <v>16</v>
      </c>
      <c r="K2658" s="16">
        <f ca="1">VLOOKUP(Table3[[#This Row],[PRODUCT ID]],Table1[[PRODUCT]:[SELLING PRICE]],5,FALSE)</f>
        <v>127.541430288657</v>
      </c>
      <c r="L2658" s="16">
        <f ca="1">J2658*Table3[[#This Row],[QUANTITY]]</f>
        <v>240</v>
      </c>
      <c r="M2658" s="16">
        <f ca="1">K2658*Table3[[#This Row],[QUANTITY]]*(1-Table3[[#This Row],[DISCOUNT %]])</f>
        <v>1768.1034063907537</v>
      </c>
      <c r="N2658" s="3">
        <f>DAY(Table3[[#This Row],[DATE]])</f>
        <v>10</v>
      </c>
      <c r="O2658" s="3" t="str">
        <f>TEXT(Table3[[#This Row],[DATE]],"mmm")</f>
        <v>Apr</v>
      </c>
      <c r="P2658" s="3">
        <f>YEAR(Table3[[#This Row],[DATE]])</f>
        <v>2028</v>
      </c>
    </row>
    <row r="2659" spans="1:16" x14ac:dyDescent="0.3">
      <c r="A2659" s="6">
        <v>46854</v>
      </c>
      <c r="B2659" s="7" t="s">
        <v>1612</v>
      </c>
      <c r="C2659" s="9">
        <f t="shared" ca="1" si="82"/>
        <v>3</v>
      </c>
      <c r="D2659" s="9" t="s">
        <v>2116</v>
      </c>
      <c r="E2659" s="9" t="s">
        <v>2116</v>
      </c>
      <c r="F2659" s="10">
        <f t="shared" ca="1" si="83"/>
        <v>8.2977231580674049E-2</v>
      </c>
      <c r="G2659" s="3" t="str">
        <f>VLOOKUP(Table3[[#This Row],[PRODUCT ID]],Table1[[PRODUCT]:[SELLING PRICE]],1,FALSE)</f>
        <v>Product560</v>
      </c>
      <c r="H2659" s="3" t="str">
        <f>VLOOKUP(Table3[[#This Row],[PRODUCT ID]],Table1[[PRODUCT]:[SELLING PRICE]],2,FALSE)</f>
        <v>Category3</v>
      </c>
      <c r="I2659" s="3" t="str">
        <f>VLOOKUP(Table3[[#This Row],[PRODUCT ID]],Table1[[PRODUCT]:[SELLING PRICE]],3,FALSE)</f>
        <v>Ft</v>
      </c>
      <c r="J2659" s="16">
        <f ca="1">VLOOKUP(Table3[[#This Row],[PRODUCT ID]],Table1[[PRODUCT]:[SELLING PRICE]],4,FALSE)</f>
        <v>117</v>
      </c>
      <c r="K2659" s="16">
        <f ca="1">VLOOKUP(Table3[[#This Row],[PRODUCT ID]],Table1[[PRODUCT]:[SELLING PRICE]],5,FALSE)</f>
        <v>139.49332758643612</v>
      </c>
      <c r="L2659" s="16">
        <f ca="1">J2659*Table3[[#This Row],[QUANTITY]]</f>
        <v>351</v>
      </c>
      <c r="M2659" s="16">
        <f ca="1">K2659*Table3[[#This Row],[QUANTITY]]*(1-Table3[[#This Row],[DISCOUNT %]])</f>
        <v>383.75567231801278</v>
      </c>
      <c r="N2659" s="3">
        <f>DAY(Table3[[#This Row],[DATE]])</f>
        <v>11</v>
      </c>
      <c r="O2659" s="3" t="str">
        <f>TEXT(Table3[[#This Row],[DATE]],"mmm")</f>
        <v>Apr</v>
      </c>
      <c r="P2659" s="3">
        <f>YEAR(Table3[[#This Row],[DATE]])</f>
        <v>2028</v>
      </c>
    </row>
    <row r="2660" spans="1:16" x14ac:dyDescent="0.3">
      <c r="A2660" s="6">
        <v>46855</v>
      </c>
      <c r="B2660" s="7" t="s">
        <v>1613</v>
      </c>
      <c r="C2660" s="9">
        <f t="shared" ca="1" si="82"/>
        <v>1</v>
      </c>
      <c r="D2660" s="9" t="s">
        <v>2117</v>
      </c>
      <c r="E2660" s="9" t="s">
        <v>2116</v>
      </c>
      <c r="F2660" s="10">
        <f t="shared" ca="1" si="83"/>
        <v>5.9416464635136293E-2</v>
      </c>
      <c r="G2660" s="3" t="str">
        <f>VLOOKUP(Table3[[#This Row],[PRODUCT ID]],Table1[[PRODUCT]:[SELLING PRICE]],1,FALSE)</f>
        <v>Product561</v>
      </c>
      <c r="H2660" s="3" t="str">
        <f>VLOOKUP(Table3[[#This Row],[PRODUCT ID]],Table1[[PRODUCT]:[SELLING PRICE]],2,FALSE)</f>
        <v>Category4</v>
      </c>
      <c r="I2660" s="3" t="str">
        <f>VLOOKUP(Table3[[#This Row],[PRODUCT ID]],Table1[[PRODUCT]:[SELLING PRICE]],3,FALSE)</f>
        <v>No</v>
      </c>
      <c r="J2660" s="16">
        <f ca="1">VLOOKUP(Table3[[#This Row],[PRODUCT ID]],Table1[[PRODUCT]:[SELLING PRICE]],4,FALSE)</f>
        <v>135</v>
      </c>
      <c r="K2660" s="16">
        <f ca="1">VLOOKUP(Table3[[#This Row],[PRODUCT ID]],Table1[[PRODUCT]:[SELLING PRICE]],5,FALSE)</f>
        <v>297.82454485848604</v>
      </c>
      <c r="L2660" s="16">
        <f ca="1">J2660*Table3[[#This Row],[QUANTITY]]</f>
        <v>135</v>
      </c>
      <c r="M2660" s="16">
        <f ca="1">K2660*Table3[[#This Row],[QUANTITY]]*(1-Table3[[#This Row],[DISCOUNT %]])</f>
        <v>280.12886332142625</v>
      </c>
      <c r="N2660" s="3">
        <f>DAY(Table3[[#This Row],[DATE]])</f>
        <v>12</v>
      </c>
      <c r="O2660" s="3" t="str">
        <f>TEXT(Table3[[#This Row],[DATE]],"mmm")</f>
        <v>Apr</v>
      </c>
      <c r="P2660" s="3">
        <f>YEAR(Table3[[#This Row],[DATE]])</f>
        <v>2028</v>
      </c>
    </row>
    <row r="2661" spans="1:16" x14ac:dyDescent="0.3">
      <c r="A2661" s="6">
        <v>46856</v>
      </c>
      <c r="B2661" s="7" t="s">
        <v>1614</v>
      </c>
      <c r="C2661" s="9">
        <f t="shared" ca="1" si="82"/>
        <v>11</v>
      </c>
      <c r="D2661" s="9" t="s">
        <v>2115</v>
      </c>
      <c r="E2661" s="9" t="s">
        <v>2116</v>
      </c>
      <c r="F2661" s="10">
        <f t="shared" ca="1" si="83"/>
        <v>4.773994033766156E-2</v>
      </c>
      <c r="G2661" s="3" t="str">
        <f>VLOOKUP(Table3[[#This Row],[PRODUCT ID]],Table1[[PRODUCT]:[SELLING PRICE]],1,FALSE)</f>
        <v>Product562</v>
      </c>
      <c r="H2661" s="3" t="str">
        <f>VLOOKUP(Table3[[#This Row],[PRODUCT ID]],Table1[[PRODUCT]:[SELLING PRICE]],2,FALSE)</f>
        <v>Category5</v>
      </c>
      <c r="I2661" s="3" t="str">
        <f>VLOOKUP(Table3[[#This Row],[PRODUCT ID]],Table1[[PRODUCT]:[SELLING PRICE]],3,FALSE)</f>
        <v>Kg</v>
      </c>
      <c r="J2661" s="16">
        <f ca="1">VLOOKUP(Table3[[#This Row],[PRODUCT ID]],Table1[[PRODUCT]:[SELLING PRICE]],4,FALSE)</f>
        <v>82</v>
      </c>
      <c r="K2661" s="16">
        <f ca="1">VLOOKUP(Table3[[#This Row],[PRODUCT ID]],Table1[[PRODUCT]:[SELLING PRICE]],5,FALSE)</f>
        <v>144.32354891023192</v>
      </c>
      <c r="L2661" s="16">
        <f ca="1">J2661*Table3[[#This Row],[QUANTITY]]</f>
        <v>902</v>
      </c>
      <c r="M2661" s="16">
        <f ca="1">K2661*Table3[[#This Row],[QUANTITY]]*(1-Table3[[#This Row],[DISCOUNT %]])</f>
        <v>1511.7690642553164</v>
      </c>
      <c r="N2661" s="3">
        <f>DAY(Table3[[#This Row],[DATE]])</f>
        <v>13</v>
      </c>
      <c r="O2661" s="3" t="str">
        <f>TEXT(Table3[[#This Row],[DATE]],"mmm")</f>
        <v>Apr</v>
      </c>
      <c r="P2661" s="3">
        <f>YEAR(Table3[[#This Row],[DATE]])</f>
        <v>2028</v>
      </c>
    </row>
    <row r="2662" spans="1:16" x14ac:dyDescent="0.3">
      <c r="A2662" s="6">
        <v>46857</v>
      </c>
      <c r="B2662" s="7" t="s">
        <v>1615</v>
      </c>
      <c r="C2662" s="9">
        <f t="shared" ca="1" si="82"/>
        <v>7</v>
      </c>
      <c r="D2662" s="9" t="s">
        <v>2115</v>
      </c>
      <c r="E2662" s="9" t="s">
        <v>2118</v>
      </c>
      <c r="F2662" s="10">
        <f t="shared" ca="1" si="83"/>
        <v>5.072607214087245E-2</v>
      </c>
      <c r="G2662" s="3" t="str">
        <f>VLOOKUP(Table3[[#This Row],[PRODUCT ID]],Table1[[PRODUCT]:[SELLING PRICE]],1,FALSE)</f>
        <v>Product563</v>
      </c>
      <c r="H2662" s="3" t="str">
        <f>VLOOKUP(Table3[[#This Row],[PRODUCT ID]],Table1[[PRODUCT]:[SELLING PRICE]],2,FALSE)</f>
        <v>Category1</v>
      </c>
      <c r="I2662" s="3" t="str">
        <f>VLOOKUP(Table3[[#This Row],[PRODUCT ID]],Table1[[PRODUCT]:[SELLING PRICE]],3,FALSE)</f>
        <v>Kg</v>
      </c>
      <c r="J2662" s="16">
        <f ca="1">VLOOKUP(Table3[[#This Row],[PRODUCT ID]],Table1[[PRODUCT]:[SELLING PRICE]],4,FALSE)</f>
        <v>229</v>
      </c>
      <c r="K2662" s="16">
        <f ca="1">VLOOKUP(Table3[[#This Row],[PRODUCT ID]],Table1[[PRODUCT]:[SELLING PRICE]],5,FALSE)</f>
        <v>57.054695548244538</v>
      </c>
      <c r="L2662" s="16">
        <f ca="1">J2662*Table3[[#This Row],[QUANTITY]]</f>
        <v>1603</v>
      </c>
      <c r="M2662" s="16">
        <f ca="1">K2662*Table3[[#This Row],[QUANTITY]]*(1-Table3[[#This Row],[DISCOUNT %]])</f>
        <v>379.12374462122142</v>
      </c>
      <c r="N2662" s="3">
        <f>DAY(Table3[[#This Row],[DATE]])</f>
        <v>14</v>
      </c>
      <c r="O2662" s="3" t="str">
        <f>TEXT(Table3[[#This Row],[DATE]],"mmm")</f>
        <v>Apr</v>
      </c>
      <c r="P2662" s="3">
        <f>YEAR(Table3[[#This Row],[DATE]])</f>
        <v>2028</v>
      </c>
    </row>
    <row r="2663" spans="1:16" x14ac:dyDescent="0.3">
      <c r="A2663" s="6">
        <v>46858</v>
      </c>
      <c r="B2663" s="7" t="s">
        <v>1616</v>
      </c>
      <c r="C2663" s="9">
        <f t="shared" ca="1" si="82"/>
        <v>5</v>
      </c>
      <c r="D2663" s="9" t="s">
        <v>2115</v>
      </c>
      <c r="E2663" s="9" t="s">
        <v>2116</v>
      </c>
      <c r="F2663" s="10">
        <f t="shared" ca="1" si="83"/>
        <v>4.8708291819179919E-2</v>
      </c>
      <c r="G2663" s="3" t="str">
        <f>VLOOKUP(Table3[[#This Row],[PRODUCT ID]],Table1[[PRODUCT]:[SELLING PRICE]],1,FALSE)</f>
        <v>Product564</v>
      </c>
      <c r="H2663" s="3" t="str">
        <f>VLOOKUP(Table3[[#This Row],[PRODUCT ID]],Table1[[PRODUCT]:[SELLING PRICE]],2,FALSE)</f>
        <v>Category2</v>
      </c>
      <c r="I2663" s="3" t="str">
        <f>VLOOKUP(Table3[[#This Row],[PRODUCT ID]],Table1[[PRODUCT]:[SELLING PRICE]],3,FALSE)</f>
        <v>Lt</v>
      </c>
      <c r="J2663" s="16">
        <f ca="1">VLOOKUP(Table3[[#This Row],[PRODUCT ID]],Table1[[PRODUCT]:[SELLING PRICE]],4,FALSE)</f>
        <v>208</v>
      </c>
      <c r="K2663" s="16">
        <f ca="1">VLOOKUP(Table3[[#This Row],[PRODUCT ID]],Table1[[PRODUCT]:[SELLING PRICE]],5,FALSE)</f>
        <v>279.58765779931457</v>
      </c>
      <c r="L2663" s="16">
        <f ca="1">J2663*Table3[[#This Row],[QUANTITY]]</f>
        <v>1040</v>
      </c>
      <c r="M2663" s="16">
        <f ca="1">K2663*Table3[[#This Row],[QUANTITY]]*(1-Table3[[#This Row],[DISCOUNT %]])</f>
        <v>1329.8471028709225</v>
      </c>
      <c r="N2663" s="3">
        <f>DAY(Table3[[#This Row],[DATE]])</f>
        <v>15</v>
      </c>
      <c r="O2663" s="3" t="str">
        <f>TEXT(Table3[[#This Row],[DATE]],"mmm")</f>
        <v>Apr</v>
      </c>
      <c r="P2663" s="3">
        <f>YEAR(Table3[[#This Row],[DATE]])</f>
        <v>2028</v>
      </c>
    </row>
    <row r="2664" spans="1:16" x14ac:dyDescent="0.3">
      <c r="A2664" s="6">
        <v>46859</v>
      </c>
      <c r="B2664" s="7" t="s">
        <v>1617</v>
      </c>
      <c r="C2664" s="9">
        <f t="shared" ca="1" si="82"/>
        <v>5</v>
      </c>
      <c r="D2664" s="9" t="s">
        <v>2116</v>
      </c>
      <c r="E2664" s="9" t="s">
        <v>2116</v>
      </c>
      <c r="F2664" s="10">
        <f t="shared" ca="1" si="83"/>
        <v>5.3891356566943965E-2</v>
      </c>
      <c r="G2664" s="3" t="str">
        <f>VLOOKUP(Table3[[#This Row],[PRODUCT ID]],Table1[[PRODUCT]:[SELLING PRICE]],1,FALSE)</f>
        <v>Product565</v>
      </c>
      <c r="H2664" s="3" t="str">
        <f>VLOOKUP(Table3[[#This Row],[PRODUCT ID]],Table1[[PRODUCT]:[SELLING PRICE]],2,FALSE)</f>
        <v>Category3</v>
      </c>
      <c r="I2664" s="3" t="str">
        <f>VLOOKUP(Table3[[#This Row],[PRODUCT ID]],Table1[[PRODUCT]:[SELLING PRICE]],3,FALSE)</f>
        <v>Kg</v>
      </c>
      <c r="J2664" s="16">
        <f ca="1">VLOOKUP(Table3[[#This Row],[PRODUCT ID]],Table1[[PRODUCT]:[SELLING PRICE]],4,FALSE)</f>
        <v>240</v>
      </c>
      <c r="K2664" s="16">
        <f ca="1">VLOOKUP(Table3[[#This Row],[PRODUCT ID]],Table1[[PRODUCT]:[SELLING PRICE]],5,FALSE)</f>
        <v>77.91960841802296</v>
      </c>
      <c r="L2664" s="16">
        <f ca="1">J2664*Table3[[#This Row],[QUANTITY]]</f>
        <v>1200</v>
      </c>
      <c r="M2664" s="16">
        <f ca="1">K2664*Table3[[#This Row],[QUANTITY]]*(1-Table3[[#This Row],[DISCOUNT %]])</f>
        <v>368.60207508605316</v>
      </c>
      <c r="N2664" s="3">
        <f>DAY(Table3[[#This Row],[DATE]])</f>
        <v>16</v>
      </c>
      <c r="O2664" s="3" t="str">
        <f>TEXT(Table3[[#This Row],[DATE]],"mmm")</f>
        <v>Apr</v>
      </c>
      <c r="P2664" s="3">
        <f>YEAR(Table3[[#This Row],[DATE]])</f>
        <v>2028</v>
      </c>
    </row>
    <row r="2665" spans="1:16" x14ac:dyDescent="0.3">
      <c r="A2665" s="6">
        <v>46860</v>
      </c>
      <c r="B2665" s="7" t="s">
        <v>1618</v>
      </c>
      <c r="C2665" s="9">
        <f t="shared" ca="1" si="82"/>
        <v>14</v>
      </c>
      <c r="D2665" s="9" t="s">
        <v>2116</v>
      </c>
      <c r="E2665" s="9" t="s">
        <v>2116</v>
      </c>
      <c r="F2665" s="10">
        <f t="shared" ca="1" si="83"/>
        <v>9.6025992328575338E-2</v>
      </c>
      <c r="G2665" s="3" t="str">
        <f>VLOOKUP(Table3[[#This Row],[PRODUCT ID]],Table1[[PRODUCT]:[SELLING PRICE]],1,FALSE)</f>
        <v>Product566</v>
      </c>
      <c r="H2665" s="3" t="str">
        <f>VLOOKUP(Table3[[#This Row],[PRODUCT ID]],Table1[[PRODUCT]:[SELLING PRICE]],2,FALSE)</f>
        <v>Category4</v>
      </c>
      <c r="I2665" s="3" t="str">
        <f>VLOOKUP(Table3[[#This Row],[PRODUCT ID]],Table1[[PRODUCT]:[SELLING PRICE]],3,FALSE)</f>
        <v>Lt</v>
      </c>
      <c r="J2665" s="16">
        <f ca="1">VLOOKUP(Table3[[#This Row],[PRODUCT ID]],Table1[[PRODUCT]:[SELLING PRICE]],4,FALSE)</f>
        <v>186</v>
      </c>
      <c r="K2665" s="16">
        <f ca="1">VLOOKUP(Table3[[#This Row],[PRODUCT ID]],Table1[[PRODUCT]:[SELLING PRICE]],5,FALSE)</f>
        <v>41.4569338529571</v>
      </c>
      <c r="L2665" s="16">
        <f ca="1">J2665*Table3[[#This Row],[QUANTITY]]</f>
        <v>2604</v>
      </c>
      <c r="M2665" s="16">
        <f ca="1">K2665*Table3[[#This Row],[QUANTITY]]*(1-Table3[[#This Row],[DISCOUNT %]])</f>
        <v>524.66386897157497</v>
      </c>
      <c r="N2665" s="3">
        <f>DAY(Table3[[#This Row],[DATE]])</f>
        <v>17</v>
      </c>
      <c r="O2665" s="3" t="str">
        <f>TEXT(Table3[[#This Row],[DATE]],"mmm")</f>
        <v>Apr</v>
      </c>
      <c r="P2665" s="3">
        <f>YEAR(Table3[[#This Row],[DATE]])</f>
        <v>2028</v>
      </c>
    </row>
    <row r="2666" spans="1:16" x14ac:dyDescent="0.3">
      <c r="A2666" s="6">
        <v>46861</v>
      </c>
      <c r="B2666" s="7" t="s">
        <v>1619</v>
      </c>
      <c r="C2666" s="9">
        <f t="shared" ca="1" si="82"/>
        <v>4</v>
      </c>
      <c r="D2666" s="9" t="s">
        <v>2116</v>
      </c>
      <c r="E2666" s="9" t="s">
        <v>2116</v>
      </c>
      <c r="F2666" s="10">
        <f t="shared" ca="1" si="83"/>
        <v>8.971217719426107E-2</v>
      </c>
      <c r="G2666" s="3" t="str">
        <f>VLOOKUP(Table3[[#This Row],[PRODUCT ID]],Table1[[PRODUCT]:[SELLING PRICE]],1,FALSE)</f>
        <v>Product567</v>
      </c>
      <c r="H2666" s="3" t="str">
        <f>VLOOKUP(Table3[[#This Row],[PRODUCT ID]],Table1[[PRODUCT]:[SELLING PRICE]],2,FALSE)</f>
        <v>Category5</v>
      </c>
      <c r="I2666" s="3" t="str">
        <f>VLOOKUP(Table3[[#This Row],[PRODUCT ID]],Table1[[PRODUCT]:[SELLING PRICE]],3,FALSE)</f>
        <v>Ft</v>
      </c>
      <c r="J2666" s="16">
        <f ca="1">VLOOKUP(Table3[[#This Row],[PRODUCT ID]],Table1[[PRODUCT]:[SELLING PRICE]],4,FALSE)</f>
        <v>236</v>
      </c>
      <c r="K2666" s="16">
        <f ca="1">VLOOKUP(Table3[[#This Row],[PRODUCT ID]],Table1[[PRODUCT]:[SELLING PRICE]],5,FALSE)</f>
        <v>74.343859377619594</v>
      </c>
      <c r="L2666" s="16">
        <f ca="1">J2666*Table3[[#This Row],[QUANTITY]]</f>
        <v>944</v>
      </c>
      <c r="M2666" s="16">
        <f ca="1">K2666*Table3[[#This Row],[QUANTITY]]*(1-Table3[[#This Row],[DISCOUNT %]])</f>
        <v>270.69723956731741</v>
      </c>
      <c r="N2666" s="3">
        <f>DAY(Table3[[#This Row],[DATE]])</f>
        <v>18</v>
      </c>
      <c r="O2666" s="3" t="str">
        <f>TEXT(Table3[[#This Row],[DATE]],"mmm")</f>
        <v>Apr</v>
      </c>
      <c r="P2666" s="3">
        <f>YEAR(Table3[[#This Row],[DATE]])</f>
        <v>2028</v>
      </c>
    </row>
    <row r="2667" spans="1:16" x14ac:dyDescent="0.3">
      <c r="A2667" s="6">
        <v>46862</v>
      </c>
      <c r="B2667" s="7" t="s">
        <v>1620</v>
      </c>
      <c r="C2667" s="9">
        <f t="shared" ca="1" si="82"/>
        <v>7</v>
      </c>
      <c r="D2667" s="9" t="s">
        <v>2115</v>
      </c>
      <c r="E2667" s="9" t="s">
        <v>2116</v>
      </c>
      <c r="F2667" s="10">
        <f t="shared" ca="1" si="83"/>
        <v>6.2225848993997194E-3</v>
      </c>
      <c r="G2667" s="3" t="str">
        <f>VLOOKUP(Table3[[#This Row],[PRODUCT ID]],Table1[[PRODUCT]:[SELLING PRICE]],1,FALSE)</f>
        <v>Product568</v>
      </c>
      <c r="H2667" s="3" t="str">
        <f>VLOOKUP(Table3[[#This Row],[PRODUCT ID]],Table1[[PRODUCT]:[SELLING PRICE]],2,FALSE)</f>
        <v>Category1</v>
      </c>
      <c r="I2667" s="3" t="str">
        <f>VLOOKUP(Table3[[#This Row],[PRODUCT ID]],Table1[[PRODUCT]:[SELLING PRICE]],3,FALSE)</f>
        <v>Kg</v>
      </c>
      <c r="J2667" s="16">
        <f ca="1">VLOOKUP(Table3[[#This Row],[PRODUCT ID]],Table1[[PRODUCT]:[SELLING PRICE]],4,FALSE)</f>
        <v>245</v>
      </c>
      <c r="K2667" s="16">
        <f ca="1">VLOOKUP(Table3[[#This Row],[PRODUCT ID]],Table1[[PRODUCT]:[SELLING PRICE]],5,FALSE)</f>
        <v>253.69412271952058</v>
      </c>
      <c r="L2667" s="16">
        <f ca="1">J2667*Table3[[#This Row],[QUANTITY]]</f>
        <v>1715</v>
      </c>
      <c r="M2667" s="16">
        <f ca="1">K2667*Table3[[#This Row],[QUANTITY]]*(1-Table3[[#This Row],[DISCOUNT %]])</f>
        <v>1764.8084265169373</v>
      </c>
      <c r="N2667" s="3">
        <f>DAY(Table3[[#This Row],[DATE]])</f>
        <v>19</v>
      </c>
      <c r="O2667" s="3" t="str">
        <f>TEXT(Table3[[#This Row],[DATE]],"mmm")</f>
        <v>Apr</v>
      </c>
      <c r="P2667" s="3">
        <f>YEAR(Table3[[#This Row],[DATE]])</f>
        <v>2028</v>
      </c>
    </row>
    <row r="2668" spans="1:16" x14ac:dyDescent="0.3">
      <c r="A2668" s="6">
        <v>46863</v>
      </c>
      <c r="B2668" s="7" t="s">
        <v>1621</v>
      </c>
      <c r="C2668" s="9">
        <f t="shared" ca="1" si="82"/>
        <v>10</v>
      </c>
      <c r="D2668" s="9" t="s">
        <v>2117</v>
      </c>
      <c r="E2668" s="9" t="s">
        <v>2118</v>
      </c>
      <c r="F2668" s="10">
        <f t="shared" ca="1" si="83"/>
        <v>3.233291494768871E-2</v>
      </c>
      <c r="G2668" s="3" t="str">
        <f>VLOOKUP(Table3[[#This Row],[PRODUCT ID]],Table1[[PRODUCT]:[SELLING PRICE]],1,FALSE)</f>
        <v>Product569</v>
      </c>
      <c r="H2668" s="3" t="str">
        <f>VLOOKUP(Table3[[#This Row],[PRODUCT ID]],Table1[[PRODUCT]:[SELLING PRICE]],2,FALSE)</f>
        <v>Category2</v>
      </c>
      <c r="I2668" s="3" t="str">
        <f>VLOOKUP(Table3[[#This Row],[PRODUCT ID]],Table1[[PRODUCT]:[SELLING PRICE]],3,FALSE)</f>
        <v>No</v>
      </c>
      <c r="J2668" s="16">
        <f ca="1">VLOOKUP(Table3[[#This Row],[PRODUCT ID]],Table1[[PRODUCT]:[SELLING PRICE]],4,FALSE)</f>
        <v>72</v>
      </c>
      <c r="K2668" s="16">
        <f ca="1">VLOOKUP(Table3[[#This Row],[PRODUCT ID]],Table1[[PRODUCT]:[SELLING PRICE]],5,FALSE)</f>
        <v>248.26452841236798</v>
      </c>
      <c r="L2668" s="16">
        <f ca="1">J2668*Table3[[#This Row],[QUANTITY]]</f>
        <v>720</v>
      </c>
      <c r="M2668" s="16">
        <f ca="1">K2668*Table3[[#This Row],[QUANTITY]]*(1-Table3[[#This Row],[DISCOUNT %]])</f>
        <v>2402.3741253068283</v>
      </c>
      <c r="N2668" s="3">
        <f>DAY(Table3[[#This Row],[DATE]])</f>
        <v>20</v>
      </c>
      <c r="O2668" s="3" t="str">
        <f>TEXT(Table3[[#This Row],[DATE]],"mmm")</f>
        <v>Apr</v>
      </c>
      <c r="P2668" s="3">
        <f>YEAR(Table3[[#This Row],[DATE]])</f>
        <v>2028</v>
      </c>
    </row>
    <row r="2669" spans="1:16" x14ac:dyDescent="0.3">
      <c r="A2669" s="6">
        <v>46864</v>
      </c>
      <c r="B2669" s="7" t="s">
        <v>1622</v>
      </c>
      <c r="C2669" s="9">
        <f t="shared" ca="1" si="82"/>
        <v>5</v>
      </c>
      <c r="D2669" s="9" t="s">
        <v>2117</v>
      </c>
      <c r="E2669" s="9" t="s">
        <v>2118</v>
      </c>
      <c r="F2669" s="10">
        <f t="shared" ca="1" si="83"/>
        <v>2.3239426223056771E-2</v>
      </c>
      <c r="G2669" s="3" t="str">
        <f>VLOOKUP(Table3[[#This Row],[PRODUCT ID]],Table1[[PRODUCT]:[SELLING PRICE]],1,FALSE)</f>
        <v>Product570</v>
      </c>
      <c r="H2669" s="3" t="str">
        <f>VLOOKUP(Table3[[#This Row],[PRODUCT ID]],Table1[[PRODUCT]:[SELLING PRICE]],2,FALSE)</f>
        <v>Category3</v>
      </c>
      <c r="I2669" s="3" t="str">
        <f>VLOOKUP(Table3[[#This Row],[PRODUCT ID]],Table1[[PRODUCT]:[SELLING PRICE]],3,FALSE)</f>
        <v>No</v>
      </c>
      <c r="J2669" s="16">
        <f ca="1">VLOOKUP(Table3[[#This Row],[PRODUCT ID]],Table1[[PRODUCT]:[SELLING PRICE]],4,FALSE)</f>
        <v>154</v>
      </c>
      <c r="K2669" s="16">
        <f ca="1">VLOOKUP(Table3[[#This Row],[PRODUCT ID]],Table1[[PRODUCT]:[SELLING PRICE]],5,FALSE)</f>
        <v>48.015107823249188</v>
      </c>
      <c r="L2669" s="16">
        <f ca="1">J2669*Table3[[#This Row],[QUANTITY]]</f>
        <v>770</v>
      </c>
      <c r="M2669" s="16">
        <f ca="1">K2669*Table3[[#This Row],[QUANTITY]]*(1-Table3[[#This Row],[DISCOUNT %]])</f>
        <v>234.49632133699339</v>
      </c>
      <c r="N2669" s="3">
        <f>DAY(Table3[[#This Row],[DATE]])</f>
        <v>21</v>
      </c>
      <c r="O2669" s="3" t="str">
        <f>TEXT(Table3[[#This Row],[DATE]],"mmm")</f>
        <v>Apr</v>
      </c>
      <c r="P2669" s="3">
        <f>YEAR(Table3[[#This Row],[DATE]])</f>
        <v>2028</v>
      </c>
    </row>
    <row r="2670" spans="1:16" x14ac:dyDescent="0.3">
      <c r="A2670" s="6">
        <v>46865</v>
      </c>
      <c r="B2670" s="7" t="s">
        <v>1623</v>
      </c>
      <c r="C2670" s="9">
        <f t="shared" ca="1" si="82"/>
        <v>8</v>
      </c>
      <c r="D2670" s="9" t="s">
        <v>2116</v>
      </c>
      <c r="E2670" s="9" t="s">
        <v>2116</v>
      </c>
      <c r="F2670" s="10">
        <f t="shared" ca="1" si="83"/>
        <v>5.8588096031936293E-2</v>
      </c>
      <c r="G2670" s="3" t="str">
        <f>VLOOKUP(Table3[[#This Row],[PRODUCT ID]],Table1[[PRODUCT]:[SELLING PRICE]],1,FALSE)</f>
        <v>Product571</v>
      </c>
      <c r="H2670" s="3" t="str">
        <f>VLOOKUP(Table3[[#This Row],[PRODUCT ID]],Table1[[PRODUCT]:[SELLING PRICE]],2,FALSE)</f>
        <v>Category4</v>
      </c>
      <c r="I2670" s="3" t="str">
        <f>VLOOKUP(Table3[[#This Row],[PRODUCT ID]],Table1[[PRODUCT]:[SELLING PRICE]],3,FALSE)</f>
        <v>Ft</v>
      </c>
      <c r="J2670" s="16">
        <f ca="1">VLOOKUP(Table3[[#This Row],[PRODUCT ID]],Table1[[PRODUCT]:[SELLING PRICE]],4,FALSE)</f>
        <v>57</v>
      </c>
      <c r="K2670" s="16">
        <f ca="1">VLOOKUP(Table3[[#This Row],[PRODUCT ID]],Table1[[PRODUCT]:[SELLING PRICE]],5,FALSE)</f>
        <v>86.264239625151305</v>
      </c>
      <c r="L2670" s="16">
        <f ca="1">J2670*Table3[[#This Row],[QUANTITY]]</f>
        <v>456</v>
      </c>
      <c r="M2670" s="16">
        <f ca="1">K2670*Table3[[#This Row],[QUANTITY]]*(1-Table3[[#This Row],[DISCOUNT %]])</f>
        <v>649.68145655896785</v>
      </c>
      <c r="N2670" s="3">
        <f>DAY(Table3[[#This Row],[DATE]])</f>
        <v>22</v>
      </c>
      <c r="O2670" s="3" t="str">
        <f>TEXT(Table3[[#This Row],[DATE]],"mmm")</f>
        <v>Apr</v>
      </c>
      <c r="P2670" s="3">
        <f>YEAR(Table3[[#This Row],[DATE]])</f>
        <v>2028</v>
      </c>
    </row>
    <row r="2671" spans="1:16" x14ac:dyDescent="0.3">
      <c r="A2671" s="6">
        <v>46866</v>
      </c>
      <c r="B2671" s="7" t="s">
        <v>1624</v>
      </c>
      <c r="C2671" s="9">
        <f t="shared" ca="1" si="82"/>
        <v>13</v>
      </c>
      <c r="D2671" s="9" t="s">
        <v>2116</v>
      </c>
      <c r="E2671" s="9" t="s">
        <v>2116</v>
      </c>
      <c r="F2671" s="10">
        <f t="shared" ca="1" si="83"/>
        <v>4.1885992142050826E-2</v>
      </c>
      <c r="G2671" s="3" t="str">
        <f>VLOOKUP(Table3[[#This Row],[PRODUCT ID]],Table1[[PRODUCT]:[SELLING PRICE]],1,FALSE)</f>
        <v>Product572</v>
      </c>
      <c r="H2671" s="3" t="str">
        <f>VLOOKUP(Table3[[#This Row],[PRODUCT ID]],Table1[[PRODUCT]:[SELLING PRICE]],2,FALSE)</f>
        <v>Category5</v>
      </c>
      <c r="I2671" s="3" t="str">
        <f>VLOOKUP(Table3[[#This Row],[PRODUCT ID]],Table1[[PRODUCT]:[SELLING PRICE]],3,FALSE)</f>
        <v>No</v>
      </c>
      <c r="J2671" s="16">
        <f ca="1">VLOOKUP(Table3[[#This Row],[PRODUCT ID]],Table1[[PRODUCT]:[SELLING PRICE]],4,FALSE)</f>
        <v>133</v>
      </c>
      <c r="K2671" s="16">
        <f ca="1">VLOOKUP(Table3[[#This Row],[PRODUCT ID]],Table1[[PRODUCT]:[SELLING PRICE]],5,FALSE)</f>
        <v>31.463418303085749</v>
      </c>
      <c r="L2671" s="16">
        <f ca="1">J2671*Table3[[#This Row],[QUANTITY]]</f>
        <v>1729</v>
      </c>
      <c r="M2671" s="16">
        <f ca="1">K2671*Table3[[#This Row],[QUANTITY]]*(1-Table3[[#This Row],[DISCOUNT %]])</f>
        <v>391.89204354664838</v>
      </c>
      <c r="N2671" s="3">
        <f>DAY(Table3[[#This Row],[DATE]])</f>
        <v>23</v>
      </c>
      <c r="O2671" s="3" t="str">
        <f>TEXT(Table3[[#This Row],[DATE]],"mmm")</f>
        <v>Apr</v>
      </c>
      <c r="P2671" s="3">
        <f>YEAR(Table3[[#This Row],[DATE]])</f>
        <v>2028</v>
      </c>
    </row>
    <row r="2672" spans="1:16" x14ac:dyDescent="0.3">
      <c r="A2672" s="6">
        <v>46867</v>
      </c>
      <c r="B2672" s="7" t="s">
        <v>1625</v>
      </c>
      <c r="C2672" s="9">
        <f t="shared" ca="1" si="82"/>
        <v>3</v>
      </c>
      <c r="D2672" s="9" t="s">
        <v>2116</v>
      </c>
      <c r="E2672" s="9" t="s">
        <v>2116</v>
      </c>
      <c r="F2672" s="10">
        <f t="shared" ca="1" si="83"/>
        <v>7.9994938482421118E-2</v>
      </c>
      <c r="G2672" s="3" t="str">
        <f>VLOOKUP(Table3[[#This Row],[PRODUCT ID]],Table1[[PRODUCT]:[SELLING PRICE]],1,FALSE)</f>
        <v>Product573</v>
      </c>
      <c r="H2672" s="3" t="str">
        <f>VLOOKUP(Table3[[#This Row],[PRODUCT ID]],Table1[[PRODUCT]:[SELLING PRICE]],2,FALSE)</f>
        <v>Category1</v>
      </c>
      <c r="I2672" s="3" t="str">
        <f>VLOOKUP(Table3[[#This Row],[PRODUCT ID]],Table1[[PRODUCT]:[SELLING PRICE]],3,FALSE)</f>
        <v>Kg</v>
      </c>
      <c r="J2672" s="16">
        <f ca="1">VLOOKUP(Table3[[#This Row],[PRODUCT ID]],Table1[[PRODUCT]:[SELLING PRICE]],4,FALSE)</f>
        <v>12</v>
      </c>
      <c r="K2672" s="16">
        <f ca="1">VLOOKUP(Table3[[#This Row],[PRODUCT ID]],Table1[[PRODUCT]:[SELLING PRICE]],5,FALSE)</f>
        <v>300.03332508934074</v>
      </c>
      <c r="L2672" s="16">
        <f ca="1">J2672*Table3[[#This Row],[QUANTITY]]</f>
        <v>36</v>
      </c>
      <c r="M2672" s="16">
        <f ca="1">K2672*Table3[[#This Row],[QUANTITY]]*(1-Table3[[#This Row],[DISCOUNT %]])</f>
        <v>828.09653311842806</v>
      </c>
      <c r="N2672" s="3">
        <f>DAY(Table3[[#This Row],[DATE]])</f>
        <v>24</v>
      </c>
      <c r="O2672" s="3" t="str">
        <f>TEXT(Table3[[#This Row],[DATE]],"mmm")</f>
        <v>Apr</v>
      </c>
      <c r="P2672" s="3">
        <f>YEAR(Table3[[#This Row],[DATE]])</f>
        <v>2028</v>
      </c>
    </row>
    <row r="2673" spans="1:16" x14ac:dyDescent="0.3">
      <c r="A2673" s="6">
        <v>46868</v>
      </c>
      <c r="B2673" s="7" t="s">
        <v>1626</v>
      </c>
      <c r="C2673" s="9">
        <f t="shared" ca="1" si="82"/>
        <v>11</v>
      </c>
      <c r="D2673" s="9" t="s">
        <v>2116</v>
      </c>
      <c r="E2673" s="9" t="s">
        <v>2116</v>
      </c>
      <c r="F2673" s="10">
        <f t="shared" ca="1" si="83"/>
        <v>2.2239011429797118E-3</v>
      </c>
      <c r="G2673" s="3" t="str">
        <f>VLOOKUP(Table3[[#This Row],[PRODUCT ID]],Table1[[PRODUCT]:[SELLING PRICE]],1,FALSE)</f>
        <v>Product574</v>
      </c>
      <c r="H2673" s="3" t="str">
        <f>VLOOKUP(Table3[[#This Row],[PRODUCT ID]],Table1[[PRODUCT]:[SELLING PRICE]],2,FALSE)</f>
        <v>Category2</v>
      </c>
      <c r="I2673" s="3" t="str">
        <f>VLOOKUP(Table3[[#This Row],[PRODUCT ID]],Table1[[PRODUCT]:[SELLING PRICE]],3,FALSE)</f>
        <v>Kg</v>
      </c>
      <c r="J2673" s="16">
        <f ca="1">VLOOKUP(Table3[[#This Row],[PRODUCT ID]],Table1[[PRODUCT]:[SELLING PRICE]],4,FALSE)</f>
        <v>94</v>
      </c>
      <c r="K2673" s="16">
        <f ca="1">VLOOKUP(Table3[[#This Row],[PRODUCT ID]],Table1[[PRODUCT]:[SELLING PRICE]],5,FALSE)</f>
        <v>91.566820877897115</v>
      </c>
      <c r="L2673" s="16">
        <f ca="1">J2673*Table3[[#This Row],[QUANTITY]]</f>
        <v>1034</v>
      </c>
      <c r="M2673" s="16">
        <f ca="1">K2673*Table3[[#This Row],[QUANTITY]]*(1-Table3[[#This Row],[DISCOUNT %]])</f>
        <v>1004.9950385231652</v>
      </c>
      <c r="N2673" s="3">
        <f>DAY(Table3[[#This Row],[DATE]])</f>
        <v>25</v>
      </c>
      <c r="O2673" s="3" t="str">
        <f>TEXT(Table3[[#This Row],[DATE]],"mmm")</f>
        <v>Apr</v>
      </c>
      <c r="P2673" s="3">
        <f>YEAR(Table3[[#This Row],[DATE]])</f>
        <v>2028</v>
      </c>
    </row>
    <row r="2674" spans="1:16" x14ac:dyDescent="0.3">
      <c r="A2674" s="6">
        <v>46869</v>
      </c>
      <c r="B2674" s="7" t="s">
        <v>1627</v>
      </c>
      <c r="C2674" s="9">
        <f t="shared" ca="1" si="82"/>
        <v>14</v>
      </c>
      <c r="D2674" s="9" t="s">
        <v>2115</v>
      </c>
      <c r="E2674" s="9" t="s">
        <v>2118</v>
      </c>
      <c r="F2674" s="10">
        <f t="shared" ca="1" si="83"/>
        <v>9.9411565498973647E-2</v>
      </c>
      <c r="G2674" s="3" t="str">
        <f>VLOOKUP(Table3[[#This Row],[PRODUCT ID]],Table1[[PRODUCT]:[SELLING PRICE]],1,FALSE)</f>
        <v>Product575</v>
      </c>
      <c r="H2674" s="3" t="str">
        <f>VLOOKUP(Table3[[#This Row],[PRODUCT ID]],Table1[[PRODUCT]:[SELLING PRICE]],2,FALSE)</f>
        <v>Category3</v>
      </c>
      <c r="I2674" s="3" t="str">
        <f>VLOOKUP(Table3[[#This Row],[PRODUCT ID]],Table1[[PRODUCT]:[SELLING PRICE]],3,FALSE)</f>
        <v>Lt</v>
      </c>
      <c r="J2674" s="16">
        <f ca="1">VLOOKUP(Table3[[#This Row],[PRODUCT ID]],Table1[[PRODUCT]:[SELLING PRICE]],4,FALSE)</f>
        <v>189</v>
      </c>
      <c r="K2674" s="16">
        <f ca="1">VLOOKUP(Table3[[#This Row],[PRODUCT ID]],Table1[[PRODUCT]:[SELLING PRICE]],5,FALSE)</f>
        <v>299.26030535422581</v>
      </c>
      <c r="L2674" s="16">
        <f ca="1">J2674*Table3[[#This Row],[QUANTITY]]</f>
        <v>2646</v>
      </c>
      <c r="M2674" s="16">
        <f ca="1">K2674*Table3[[#This Row],[QUANTITY]]*(1-Table3[[#This Row],[DISCOUNT %]])</f>
        <v>3773.1451787016586</v>
      </c>
      <c r="N2674" s="3">
        <f>DAY(Table3[[#This Row],[DATE]])</f>
        <v>26</v>
      </c>
      <c r="O2674" s="3" t="str">
        <f>TEXT(Table3[[#This Row],[DATE]],"mmm")</f>
        <v>Apr</v>
      </c>
      <c r="P2674" s="3">
        <f>YEAR(Table3[[#This Row],[DATE]])</f>
        <v>2028</v>
      </c>
    </row>
    <row r="2675" spans="1:16" x14ac:dyDescent="0.3">
      <c r="A2675" s="6">
        <v>46870</v>
      </c>
      <c r="B2675" s="7" t="s">
        <v>1628</v>
      </c>
      <c r="C2675" s="9">
        <f t="shared" ca="1" si="82"/>
        <v>3</v>
      </c>
      <c r="D2675" s="9" t="s">
        <v>2116</v>
      </c>
      <c r="E2675" s="9" t="s">
        <v>2116</v>
      </c>
      <c r="F2675" s="10">
        <f t="shared" ca="1" si="83"/>
        <v>4.779684456909955E-2</v>
      </c>
      <c r="G2675" s="3" t="str">
        <f>VLOOKUP(Table3[[#This Row],[PRODUCT ID]],Table1[[PRODUCT]:[SELLING PRICE]],1,FALSE)</f>
        <v>Product576</v>
      </c>
      <c r="H2675" s="3" t="str">
        <f>VLOOKUP(Table3[[#This Row],[PRODUCT ID]],Table1[[PRODUCT]:[SELLING PRICE]],2,FALSE)</f>
        <v>Category4</v>
      </c>
      <c r="I2675" s="3" t="str">
        <f>VLOOKUP(Table3[[#This Row],[PRODUCT ID]],Table1[[PRODUCT]:[SELLING PRICE]],3,FALSE)</f>
        <v>Kg</v>
      </c>
      <c r="J2675" s="16">
        <f ca="1">VLOOKUP(Table3[[#This Row],[PRODUCT ID]],Table1[[PRODUCT]:[SELLING PRICE]],4,FALSE)</f>
        <v>19</v>
      </c>
      <c r="K2675" s="16">
        <f ca="1">VLOOKUP(Table3[[#This Row],[PRODUCT ID]],Table1[[PRODUCT]:[SELLING PRICE]],5,FALSE)</f>
        <v>50.911387860606553</v>
      </c>
      <c r="L2675" s="16">
        <f ca="1">J2675*Table3[[#This Row],[QUANTITY]]</f>
        <v>57</v>
      </c>
      <c r="M2675" s="16">
        <f ca="1">K2675*Table3[[#This Row],[QUANTITY]]*(1-Table3[[#This Row],[DISCOUNT %]])</f>
        <v>145.433952504708</v>
      </c>
      <c r="N2675" s="3">
        <f>DAY(Table3[[#This Row],[DATE]])</f>
        <v>27</v>
      </c>
      <c r="O2675" s="3" t="str">
        <f>TEXT(Table3[[#This Row],[DATE]],"mmm")</f>
        <v>Apr</v>
      </c>
      <c r="P2675" s="3">
        <f>YEAR(Table3[[#This Row],[DATE]])</f>
        <v>2028</v>
      </c>
    </row>
    <row r="2676" spans="1:16" x14ac:dyDescent="0.3">
      <c r="A2676" s="6">
        <v>46871</v>
      </c>
      <c r="B2676" s="7" t="s">
        <v>1629</v>
      </c>
      <c r="C2676" s="9">
        <f t="shared" ca="1" si="82"/>
        <v>6</v>
      </c>
      <c r="D2676" s="9" t="s">
        <v>2117</v>
      </c>
      <c r="E2676" s="9" t="s">
        <v>2116</v>
      </c>
      <c r="F2676" s="10">
        <f t="shared" ca="1" si="83"/>
        <v>1.7197002135245321E-2</v>
      </c>
      <c r="G2676" s="3" t="str">
        <f>VLOOKUP(Table3[[#This Row],[PRODUCT ID]],Table1[[PRODUCT]:[SELLING PRICE]],1,FALSE)</f>
        <v>Product577</v>
      </c>
      <c r="H2676" s="3" t="str">
        <f>VLOOKUP(Table3[[#This Row],[PRODUCT ID]],Table1[[PRODUCT]:[SELLING PRICE]],2,FALSE)</f>
        <v>Category1</v>
      </c>
      <c r="I2676" s="3" t="str">
        <f>VLOOKUP(Table3[[#This Row],[PRODUCT ID]],Table1[[PRODUCT]:[SELLING PRICE]],3,FALSE)</f>
        <v>Lt</v>
      </c>
      <c r="J2676" s="16">
        <f ca="1">VLOOKUP(Table3[[#This Row],[PRODUCT ID]],Table1[[PRODUCT]:[SELLING PRICE]],4,FALSE)</f>
        <v>246</v>
      </c>
      <c r="K2676" s="16">
        <f ca="1">VLOOKUP(Table3[[#This Row],[PRODUCT ID]],Table1[[PRODUCT]:[SELLING PRICE]],5,FALSE)</f>
        <v>306.72622775120527</v>
      </c>
      <c r="L2676" s="16">
        <f ca="1">J2676*Table3[[#This Row],[QUANTITY]]</f>
        <v>1476</v>
      </c>
      <c r="M2676" s="16">
        <f ca="1">K2676*Table3[[#This Row],[QUANTITY]]*(1-Table3[[#This Row],[DISCOUNT %]])</f>
        <v>1808.7087369457925</v>
      </c>
      <c r="N2676" s="3">
        <f>DAY(Table3[[#This Row],[DATE]])</f>
        <v>28</v>
      </c>
      <c r="O2676" s="3" t="str">
        <f>TEXT(Table3[[#This Row],[DATE]],"mmm")</f>
        <v>Apr</v>
      </c>
      <c r="P2676" s="3">
        <f>YEAR(Table3[[#This Row],[DATE]])</f>
        <v>2028</v>
      </c>
    </row>
    <row r="2677" spans="1:16" x14ac:dyDescent="0.3">
      <c r="A2677" s="6">
        <v>46872</v>
      </c>
      <c r="B2677" s="7" t="s">
        <v>1630</v>
      </c>
      <c r="C2677" s="9">
        <f t="shared" ca="1" si="82"/>
        <v>8</v>
      </c>
      <c r="D2677" s="9" t="s">
        <v>2115</v>
      </c>
      <c r="E2677" s="9" t="s">
        <v>2116</v>
      </c>
      <c r="F2677" s="10">
        <f t="shared" ca="1" si="83"/>
        <v>8.3895835313748932E-2</v>
      </c>
      <c r="G2677" s="3" t="str">
        <f>VLOOKUP(Table3[[#This Row],[PRODUCT ID]],Table1[[PRODUCT]:[SELLING PRICE]],1,FALSE)</f>
        <v>Product578</v>
      </c>
      <c r="H2677" s="3" t="str">
        <f>VLOOKUP(Table3[[#This Row],[PRODUCT ID]],Table1[[PRODUCT]:[SELLING PRICE]],2,FALSE)</f>
        <v>Category2</v>
      </c>
      <c r="I2677" s="3" t="str">
        <f>VLOOKUP(Table3[[#This Row],[PRODUCT ID]],Table1[[PRODUCT]:[SELLING PRICE]],3,FALSE)</f>
        <v>Ft</v>
      </c>
      <c r="J2677" s="16">
        <f ca="1">VLOOKUP(Table3[[#This Row],[PRODUCT ID]],Table1[[PRODUCT]:[SELLING PRICE]],4,FALSE)</f>
        <v>129</v>
      </c>
      <c r="K2677" s="16">
        <f ca="1">VLOOKUP(Table3[[#This Row],[PRODUCT ID]],Table1[[PRODUCT]:[SELLING PRICE]],5,FALSE)</f>
        <v>80.324767546205578</v>
      </c>
      <c r="L2677" s="16">
        <f ca="1">J2677*Table3[[#This Row],[QUANTITY]]</f>
        <v>1032</v>
      </c>
      <c r="M2677" s="16">
        <f ca="1">K2677*Table3[[#This Row],[QUANTITY]]*(1-Table3[[#This Row],[DISCOUNT %]])</f>
        <v>588.68683261227159</v>
      </c>
      <c r="N2677" s="3">
        <f>DAY(Table3[[#This Row],[DATE]])</f>
        <v>29</v>
      </c>
      <c r="O2677" s="3" t="str">
        <f>TEXT(Table3[[#This Row],[DATE]],"mmm")</f>
        <v>Apr</v>
      </c>
      <c r="P2677" s="3">
        <f>YEAR(Table3[[#This Row],[DATE]])</f>
        <v>2028</v>
      </c>
    </row>
    <row r="2678" spans="1:16" x14ac:dyDescent="0.3">
      <c r="A2678" s="6">
        <v>46873</v>
      </c>
      <c r="B2678" s="7" t="s">
        <v>1631</v>
      </c>
      <c r="C2678" s="9">
        <f t="shared" ca="1" si="82"/>
        <v>9</v>
      </c>
      <c r="D2678" s="9" t="s">
        <v>2115</v>
      </c>
      <c r="E2678" s="9" t="s">
        <v>2116</v>
      </c>
      <c r="F2678" s="10">
        <f t="shared" ca="1" si="83"/>
        <v>8.1710872176206095E-2</v>
      </c>
      <c r="G2678" s="3" t="str">
        <f>VLOOKUP(Table3[[#This Row],[PRODUCT ID]],Table1[[PRODUCT]:[SELLING PRICE]],1,FALSE)</f>
        <v>Product579</v>
      </c>
      <c r="H2678" s="3" t="str">
        <f>VLOOKUP(Table3[[#This Row],[PRODUCT ID]],Table1[[PRODUCT]:[SELLING PRICE]],2,FALSE)</f>
        <v>Category3</v>
      </c>
      <c r="I2678" s="3" t="str">
        <f>VLOOKUP(Table3[[#This Row],[PRODUCT ID]],Table1[[PRODUCT]:[SELLING PRICE]],3,FALSE)</f>
        <v>Kg</v>
      </c>
      <c r="J2678" s="16">
        <f ca="1">VLOOKUP(Table3[[#This Row],[PRODUCT ID]],Table1[[PRODUCT]:[SELLING PRICE]],4,FALSE)</f>
        <v>154</v>
      </c>
      <c r="K2678" s="16">
        <f ca="1">VLOOKUP(Table3[[#This Row],[PRODUCT ID]],Table1[[PRODUCT]:[SELLING PRICE]],5,FALSE)</f>
        <v>274.00469095798485</v>
      </c>
      <c r="L2678" s="16">
        <f ca="1">J2678*Table3[[#This Row],[QUANTITY]]</f>
        <v>1386</v>
      </c>
      <c r="M2678" s="16">
        <f ca="1">K2678*Table3[[#This Row],[QUANTITY]]*(1-Table3[[#This Row],[DISCOUNT %]])</f>
        <v>2264.539758114925</v>
      </c>
      <c r="N2678" s="3">
        <f>DAY(Table3[[#This Row],[DATE]])</f>
        <v>30</v>
      </c>
      <c r="O2678" s="3" t="str">
        <f>TEXT(Table3[[#This Row],[DATE]],"mmm")</f>
        <v>Apr</v>
      </c>
      <c r="P2678" s="3">
        <f>YEAR(Table3[[#This Row],[DATE]])</f>
        <v>2028</v>
      </c>
    </row>
    <row r="2679" spans="1:16" x14ac:dyDescent="0.3">
      <c r="A2679" s="6">
        <v>46874</v>
      </c>
      <c r="B2679" s="7" t="s">
        <v>1632</v>
      </c>
      <c r="C2679" s="9">
        <f t="shared" ca="1" si="82"/>
        <v>15</v>
      </c>
      <c r="D2679" s="9" t="s">
        <v>2115</v>
      </c>
      <c r="E2679" s="9" t="s">
        <v>2116</v>
      </c>
      <c r="F2679" s="10">
        <f t="shared" ca="1" si="83"/>
        <v>1.2733505836177984E-2</v>
      </c>
      <c r="G2679" s="3" t="str">
        <f>VLOOKUP(Table3[[#This Row],[PRODUCT ID]],Table1[[PRODUCT]:[SELLING PRICE]],1,FALSE)</f>
        <v>Product580</v>
      </c>
      <c r="H2679" s="3" t="str">
        <f>VLOOKUP(Table3[[#This Row],[PRODUCT ID]],Table1[[PRODUCT]:[SELLING PRICE]],2,FALSE)</f>
        <v>Category4</v>
      </c>
      <c r="I2679" s="3" t="str">
        <f>VLOOKUP(Table3[[#This Row],[PRODUCT ID]],Table1[[PRODUCT]:[SELLING PRICE]],3,FALSE)</f>
        <v>No</v>
      </c>
      <c r="J2679" s="16">
        <f ca="1">VLOOKUP(Table3[[#This Row],[PRODUCT ID]],Table1[[PRODUCT]:[SELLING PRICE]],4,FALSE)</f>
        <v>192</v>
      </c>
      <c r="K2679" s="16">
        <f ca="1">VLOOKUP(Table3[[#This Row],[PRODUCT ID]],Table1[[PRODUCT]:[SELLING PRICE]],5,FALSE)</f>
        <v>284.11956467362364</v>
      </c>
      <c r="L2679" s="16">
        <f ca="1">J2679*Table3[[#This Row],[QUANTITY]]</f>
        <v>2880</v>
      </c>
      <c r="M2679" s="16">
        <f ca="1">K2679*Table3[[#This Row],[QUANTITY]]*(1-Table3[[#This Row],[DISCOUNT %]])</f>
        <v>4207.5258980801964</v>
      </c>
      <c r="N2679" s="3">
        <f>DAY(Table3[[#This Row],[DATE]])</f>
        <v>1</v>
      </c>
      <c r="O2679" s="3" t="str">
        <f>TEXT(Table3[[#This Row],[DATE]],"mmm")</f>
        <v>May</v>
      </c>
      <c r="P2679" s="3">
        <f>YEAR(Table3[[#This Row],[DATE]])</f>
        <v>2028</v>
      </c>
    </row>
    <row r="2680" spans="1:16" x14ac:dyDescent="0.3">
      <c r="A2680" s="6">
        <v>46875</v>
      </c>
      <c r="B2680" s="7" t="s">
        <v>1633</v>
      </c>
      <c r="C2680" s="9">
        <f t="shared" ca="1" si="82"/>
        <v>5</v>
      </c>
      <c r="D2680" s="9" t="s">
        <v>2116</v>
      </c>
      <c r="E2680" s="9" t="s">
        <v>2118</v>
      </c>
      <c r="F2680" s="10">
        <f t="shared" ca="1" si="83"/>
        <v>3.3081393137544123E-2</v>
      </c>
      <c r="G2680" s="3" t="str">
        <f>VLOOKUP(Table3[[#This Row],[PRODUCT ID]],Table1[[PRODUCT]:[SELLING PRICE]],1,FALSE)</f>
        <v>Product581</v>
      </c>
      <c r="H2680" s="3" t="str">
        <f>VLOOKUP(Table3[[#This Row],[PRODUCT ID]],Table1[[PRODUCT]:[SELLING PRICE]],2,FALSE)</f>
        <v>Category5</v>
      </c>
      <c r="I2680" s="3" t="str">
        <f>VLOOKUP(Table3[[#This Row],[PRODUCT ID]],Table1[[PRODUCT]:[SELLING PRICE]],3,FALSE)</f>
        <v>No</v>
      </c>
      <c r="J2680" s="16">
        <f ca="1">VLOOKUP(Table3[[#This Row],[PRODUCT ID]],Table1[[PRODUCT]:[SELLING PRICE]],4,FALSE)</f>
        <v>65</v>
      </c>
      <c r="K2680" s="16">
        <f ca="1">VLOOKUP(Table3[[#This Row],[PRODUCT ID]],Table1[[PRODUCT]:[SELLING PRICE]],5,FALSE)</f>
        <v>176.02540400916061</v>
      </c>
      <c r="L2680" s="16">
        <f ca="1">J2680*Table3[[#This Row],[QUANTITY]]</f>
        <v>325</v>
      </c>
      <c r="M2680" s="16">
        <f ca="1">K2680*Table3[[#This Row],[QUANTITY]]*(1-Table3[[#This Row],[DISCOUNT %]])</f>
        <v>851.01119208469265</v>
      </c>
      <c r="N2680" s="3">
        <f>DAY(Table3[[#This Row],[DATE]])</f>
        <v>2</v>
      </c>
      <c r="O2680" s="3" t="str">
        <f>TEXT(Table3[[#This Row],[DATE]],"mmm")</f>
        <v>May</v>
      </c>
      <c r="P2680" s="3">
        <f>YEAR(Table3[[#This Row],[DATE]])</f>
        <v>2028</v>
      </c>
    </row>
    <row r="2681" spans="1:16" x14ac:dyDescent="0.3">
      <c r="A2681" s="6">
        <v>46876</v>
      </c>
      <c r="B2681" s="7" t="s">
        <v>1634</v>
      </c>
      <c r="C2681" s="9">
        <f t="shared" ca="1" si="82"/>
        <v>6</v>
      </c>
      <c r="D2681" s="9" t="s">
        <v>2116</v>
      </c>
      <c r="E2681" s="9" t="s">
        <v>2118</v>
      </c>
      <c r="F2681" s="10">
        <f t="shared" ca="1" si="83"/>
        <v>8.2698647317021964E-2</v>
      </c>
      <c r="G2681" s="3" t="str">
        <f>VLOOKUP(Table3[[#This Row],[PRODUCT ID]],Table1[[PRODUCT]:[SELLING PRICE]],1,FALSE)</f>
        <v>Product582</v>
      </c>
      <c r="H2681" s="3" t="str">
        <f>VLOOKUP(Table3[[#This Row],[PRODUCT ID]],Table1[[PRODUCT]:[SELLING PRICE]],2,FALSE)</f>
        <v>Category1</v>
      </c>
      <c r="I2681" s="3" t="str">
        <f>VLOOKUP(Table3[[#This Row],[PRODUCT ID]],Table1[[PRODUCT]:[SELLING PRICE]],3,FALSE)</f>
        <v>Ft</v>
      </c>
      <c r="J2681" s="16">
        <f ca="1">VLOOKUP(Table3[[#This Row],[PRODUCT ID]],Table1[[PRODUCT]:[SELLING PRICE]],4,FALSE)</f>
        <v>85</v>
      </c>
      <c r="K2681" s="16">
        <f ca="1">VLOOKUP(Table3[[#This Row],[PRODUCT ID]],Table1[[PRODUCT]:[SELLING PRICE]],5,FALSE)</f>
        <v>263.55893004690915</v>
      </c>
      <c r="L2681" s="16">
        <f ca="1">J2681*Table3[[#This Row],[QUANTITY]]</f>
        <v>510</v>
      </c>
      <c r="M2681" s="16">
        <f ca="1">K2681*Table3[[#This Row],[QUANTITY]]*(1-Table3[[#This Row],[DISCOUNT %]])</f>
        <v>1450.577778262249</v>
      </c>
      <c r="N2681" s="3">
        <f>DAY(Table3[[#This Row],[DATE]])</f>
        <v>3</v>
      </c>
      <c r="O2681" s="3" t="str">
        <f>TEXT(Table3[[#This Row],[DATE]],"mmm")</f>
        <v>May</v>
      </c>
      <c r="P2681" s="3">
        <f>YEAR(Table3[[#This Row],[DATE]])</f>
        <v>2028</v>
      </c>
    </row>
    <row r="2682" spans="1:16" x14ac:dyDescent="0.3">
      <c r="A2682" s="6">
        <v>46877</v>
      </c>
      <c r="B2682" s="7" t="s">
        <v>1635</v>
      </c>
      <c r="C2682" s="9">
        <f t="shared" ca="1" si="82"/>
        <v>11</v>
      </c>
      <c r="D2682" s="9" t="s">
        <v>2116</v>
      </c>
      <c r="E2682" s="9" t="s">
        <v>2116</v>
      </c>
      <c r="F2682" s="10">
        <f t="shared" ca="1" si="83"/>
        <v>3.8237358358721454E-2</v>
      </c>
      <c r="G2682" s="3" t="str">
        <f>VLOOKUP(Table3[[#This Row],[PRODUCT ID]],Table1[[PRODUCT]:[SELLING PRICE]],1,FALSE)</f>
        <v>Product583</v>
      </c>
      <c r="H2682" s="3" t="str">
        <f>VLOOKUP(Table3[[#This Row],[PRODUCT ID]],Table1[[PRODUCT]:[SELLING PRICE]],2,FALSE)</f>
        <v>Category2</v>
      </c>
      <c r="I2682" s="3" t="str">
        <f>VLOOKUP(Table3[[#This Row],[PRODUCT ID]],Table1[[PRODUCT]:[SELLING PRICE]],3,FALSE)</f>
        <v>No</v>
      </c>
      <c r="J2682" s="16">
        <f ca="1">VLOOKUP(Table3[[#This Row],[PRODUCT ID]],Table1[[PRODUCT]:[SELLING PRICE]],4,FALSE)</f>
        <v>145</v>
      </c>
      <c r="K2682" s="16">
        <f ca="1">VLOOKUP(Table3[[#This Row],[PRODUCT ID]],Table1[[PRODUCT]:[SELLING PRICE]],5,FALSE)</f>
        <v>140.78883203689716</v>
      </c>
      <c r="L2682" s="16">
        <f ca="1">J2682*Table3[[#This Row],[QUANTITY]]</f>
        <v>1595</v>
      </c>
      <c r="M2682" s="16">
        <f ca="1">K2682*Table3[[#This Row],[QUANTITY]]*(1-Table3[[#This Row],[DISCOUNT %]])</f>
        <v>1489.4598291473612</v>
      </c>
      <c r="N2682" s="3">
        <f>DAY(Table3[[#This Row],[DATE]])</f>
        <v>4</v>
      </c>
      <c r="O2682" s="3" t="str">
        <f>TEXT(Table3[[#This Row],[DATE]],"mmm")</f>
        <v>May</v>
      </c>
      <c r="P2682" s="3">
        <f>YEAR(Table3[[#This Row],[DATE]])</f>
        <v>2028</v>
      </c>
    </row>
    <row r="2683" spans="1:16" x14ac:dyDescent="0.3">
      <c r="A2683" s="6">
        <v>46878</v>
      </c>
      <c r="B2683" s="7" t="s">
        <v>1636</v>
      </c>
      <c r="C2683" s="9">
        <f t="shared" ca="1" si="82"/>
        <v>14</v>
      </c>
      <c r="D2683" s="9" t="s">
        <v>2115</v>
      </c>
      <c r="E2683" s="9" t="s">
        <v>2116</v>
      </c>
      <c r="F2683" s="10">
        <f t="shared" ca="1" si="83"/>
        <v>1.1723445959524736E-2</v>
      </c>
      <c r="G2683" s="3" t="str">
        <f>VLOOKUP(Table3[[#This Row],[PRODUCT ID]],Table1[[PRODUCT]:[SELLING PRICE]],1,FALSE)</f>
        <v>Product584</v>
      </c>
      <c r="H2683" s="3" t="str">
        <f>VLOOKUP(Table3[[#This Row],[PRODUCT ID]],Table1[[PRODUCT]:[SELLING PRICE]],2,FALSE)</f>
        <v>Category3</v>
      </c>
      <c r="I2683" s="3" t="str">
        <f>VLOOKUP(Table3[[#This Row],[PRODUCT ID]],Table1[[PRODUCT]:[SELLING PRICE]],3,FALSE)</f>
        <v>Kg</v>
      </c>
      <c r="J2683" s="16">
        <f ca="1">VLOOKUP(Table3[[#This Row],[PRODUCT ID]],Table1[[PRODUCT]:[SELLING PRICE]],4,FALSE)</f>
        <v>169</v>
      </c>
      <c r="K2683" s="16">
        <f ca="1">VLOOKUP(Table3[[#This Row],[PRODUCT ID]],Table1[[PRODUCT]:[SELLING PRICE]],5,FALSE)</f>
        <v>231.06349783304682</v>
      </c>
      <c r="L2683" s="16">
        <f ca="1">J2683*Table3[[#This Row],[QUANTITY]]</f>
        <v>2366</v>
      </c>
      <c r="M2683" s="16">
        <f ca="1">K2683*Table3[[#This Row],[QUANTITY]]*(1-Table3[[#This Row],[DISCOUNT %]])</f>
        <v>3196.9649236417526</v>
      </c>
      <c r="N2683" s="3">
        <f>DAY(Table3[[#This Row],[DATE]])</f>
        <v>5</v>
      </c>
      <c r="O2683" s="3" t="str">
        <f>TEXT(Table3[[#This Row],[DATE]],"mmm")</f>
        <v>May</v>
      </c>
      <c r="P2683" s="3">
        <f>YEAR(Table3[[#This Row],[DATE]])</f>
        <v>2028</v>
      </c>
    </row>
    <row r="2684" spans="1:16" x14ac:dyDescent="0.3">
      <c r="A2684" s="6">
        <v>46879</v>
      </c>
      <c r="B2684" s="7" t="s">
        <v>1637</v>
      </c>
      <c r="C2684" s="9">
        <f t="shared" ca="1" si="82"/>
        <v>10</v>
      </c>
      <c r="D2684" s="9" t="s">
        <v>2117</v>
      </c>
      <c r="E2684" s="9" t="s">
        <v>2116</v>
      </c>
      <c r="F2684" s="10">
        <f t="shared" ca="1" si="83"/>
        <v>3.4410266191521547E-3</v>
      </c>
      <c r="G2684" s="3" t="str">
        <f>VLOOKUP(Table3[[#This Row],[PRODUCT ID]],Table1[[PRODUCT]:[SELLING PRICE]],1,FALSE)</f>
        <v>Product585</v>
      </c>
      <c r="H2684" s="3" t="str">
        <f>VLOOKUP(Table3[[#This Row],[PRODUCT ID]],Table1[[PRODUCT]:[SELLING PRICE]],2,FALSE)</f>
        <v>Category4</v>
      </c>
      <c r="I2684" s="3" t="str">
        <f>VLOOKUP(Table3[[#This Row],[PRODUCT ID]],Table1[[PRODUCT]:[SELLING PRICE]],3,FALSE)</f>
        <v>Kg</v>
      </c>
      <c r="J2684" s="16">
        <f ca="1">VLOOKUP(Table3[[#This Row],[PRODUCT ID]],Table1[[PRODUCT]:[SELLING PRICE]],4,FALSE)</f>
        <v>97</v>
      </c>
      <c r="K2684" s="16">
        <f ca="1">VLOOKUP(Table3[[#This Row],[PRODUCT ID]],Table1[[PRODUCT]:[SELLING PRICE]],5,FALSE)</f>
        <v>221.66062208834313</v>
      </c>
      <c r="L2684" s="16">
        <f ca="1">J2684*Table3[[#This Row],[QUANTITY]]</f>
        <v>970</v>
      </c>
      <c r="M2684" s="16">
        <f ca="1">K2684*Table3[[#This Row],[QUANTITY]]*(1-Table3[[#This Row],[DISCOUNT %]])</f>
        <v>2208.9788198731935</v>
      </c>
      <c r="N2684" s="3">
        <f>DAY(Table3[[#This Row],[DATE]])</f>
        <v>6</v>
      </c>
      <c r="O2684" s="3" t="str">
        <f>TEXT(Table3[[#This Row],[DATE]],"mmm")</f>
        <v>May</v>
      </c>
      <c r="P2684" s="3">
        <f>YEAR(Table3[[#This Row],[DATE]])</f>
        <v>2028</v>
      </c>
    </row>
    <row r="2685" spans="1:16" x14ac:dyDescent="0.3">
      <c r="A2685" s="6">
        <v>46880</v>
      </c>
      <c r="B2685" s="7" t="s">
        <v>1638</v>
      </c>
      <c r="C2685" s="9">
        <f t="shared" ca="1" si="82"/>
        <v>11</v>
      </c>
      <c r="D2685" s="9" t="s">
        <v>2117</v>
      </c>
      <c r="E2685" s="9" t="s">
        <v>2116</v>
      </c>
      <c r="F2685" s="10">
        <f t="shared" ca="1" si="83"/>
        <v>4.0695353112061773E-2</v>
      </c>
      <c r="G2685" s="3" t="str">
        <f>VLOOKUP(Table3[[#This Row],[PRODUCT ID]],Table1[[PRODUCT]:[SELLING PRICE]],1,FALSE)</f>
        <v>Product586</v>
      </c>
      <c r="H2685" s="3" t="str">
        <f>VLOOKUP(Table3[[#This Row],[PRODUCT ID]],Table1[[PRODUCT]:[SELLING PRICE]],2,FALSE)</f>
        <v>Category5</v>
      </c>
      <c r="I2685" s="3" t="str">
        <f>VLOOKUP(Table3[[#This Row],[PRODUCT ID]],Table1[[PRODUCT]:[SELLING PRICE]],3,FALSE)</f>
        <v>Lt</v>
      </c>
      <c r="J2685" s="16">
        <f ca="1">VLOOKUP(Table3[[#This Row],[PRODUCT ID]],Table1[[PRODUCT]:[SELLING PRICE]],4,FALSE)</f>
        <v>61</v>
      </c>
      <c r="K2685" s="16">
        <f ca="1">VLOOKUP(Table3[[#This Row],[PRODUCT ID]],Table1[[PRODUCT]:[SELLING PRICE]],5,FALSE)</f>
        <v>157.91661498301946</v>
      </c>
      <c r="L2685" s="16">
        <f ca="1">J2685*Table3[[#This Row],[QUANTITY]]</f>
        <v>671</v>
      </c>
      <c r="M2685" s="16">
        <f ca="1">K2685*Table3[[#This Row],[QUANTITY]]*(1-Table3[[#This Row],[DISCOUNT %]])</f>
        <v>1666.3915683142638</v>
      </c>
      <c r="N2685" s="3">
        <f>DAY(Table3[[#This Row],[DATE]])</f>
        <v>7</v>
      </c>
      <c r="O2685" s="3" t="str">
        <f>TEXT(Table3[[#This Row],[DATE]],"mmm")</f>
        <v>May</v>
      </c>
      <c r="P2685" s="3">
        <f>YEAR(Table3[[#This Row],[DATE]])</f>
        <v>2028</v>
      </c>
    </row>
    <row r="2686" spans="1:16" x14ac:dyDescent="0.3">
      <c r="A2686" s="6">
        <v>46881</v>
      </c>
      <c r="B2686" s="7" t="s">
        <v>1639</v>
      </c>
      <c r="C2686" s="9">
        <f t="shared" ca="1" si="82"/>
        <v>12</v>
      </c>
      <c r="D2686" s="9" t="s">
        <v>2116</v>
      </c>
      <c r="E2686" s="9" t="s">
        <v>2118</v>
      </c>
      <c r="F2686" s="10">
        <f t="shared" ca="1" si="83"/>
        <v>7.2976509037318199E-2</v>
      </c>
      <c r="G2686" s="3" t="str">
        <f>VLOOKUP(Table3[[#This Row],[PRODUCT ID]],Table1[[PRODUCT]:[SELLING PRICE]],1,FALSE)</f>
        <v>Product587</v>
      </c>
      <c r="H2686" s="3" t="str">
        <f>VLOOKUP(Table3[[#This Row],[PRODUCT ID]],Table1[[PRODUCT]:[SELLING PRICE]],2,FALSE)</f>
        <v>Category1</v>
      </c>
      <c r="I2686" s="3" t="str">
        <f>VLOOKUP(Table3[[#This Row],[PRODUCT ID]],Table1[[PRODUCT]:[SELLING PRICE]],3,FALSE)</f>
        <v>Kg</v>
      </c>
      <c r="J2686" s="16">
        <f ca="1">VLOOKUP(Table3[[#This Row],[PRODUCT ID]],Table1[[PRODUCT]:[SELLING PRICE]],4,FALSE)</f>
        <v>68</v>
      </c>
      <c r="K2686" s="16">
        <f ca="1">VLOOKUP(Table3[[#This Row],[PRODUCT ID]],Table1[[PRODUCT]:[SELLING PRICE]],5,FALSE)</f>
        <v>255.56851788882915</v>
      </c>
      <c r="L2686" s="16">
        <f ca="1">J2686*Table3[[#This Row],[QUANTITY]]</f>
        <v>816</v>
      </c>
      <c r="M2686" s="16">
        <f ca="1">K2686*Table3[[#This Row],[QUANTITY]]*(1-Table3[[#This Row],[DISCOUNT %]])</f>
        <v>2843.0162356015321</v>
      </c>
      <c r="N2686" s="3">
        <f>DAY(Table3[[#This Row],[DATE]])</f>
        <v>8</v>
      </c>
      <c r="O2686" s="3" t="str">
        <f>TEXT(Table3[[#This Row],[DATE]],"mmm")</f>
        <v>May</v>
      </c>
      <c r="P2686" s="3">
        <f>YEAR(Table3[[#This Row],[DATE]])</f>
        <v>2028</v>
      </c>
    </row>
    <row r="2687" spans="1:16" x14ac:dyDescent="0.3">
      <c r="A2687" s="6">
        <v>46882</v>
      </c>
      <c r="B2687" s="7" t="s">
        <v>1640</v>
      </c>
      <c r="C2687" s="9">
        <f t="shared" ca="1" si="82"/>
        <v>1</v>
      </c>
      <c r="D2687" s="9" t="s">
        <v>2116</v>
      </c>
      <c r="E2687" s="9" t="s">
        <v>2116</v>
      </c>
      <c r="F2687" s="10">
        <f t="shared" ca="1" si="83"/>
        <v>4.4742255669522314E-2</v>
      </c>
      <c r="G2687" s="3" t="str">
        <f>VLOOKUP(Table3[[#This Row],[PRODUCT ID]],Table1[[PRODUCT]:[SELLING PRICE]],1,FALSE)</f>
        <v>Product588</v>
      </c>
      <c r="H2687" s="3" t="str">
        <f>VLOOKUP(Table3[[#This Row],[PRODUCT ID]],Table1[[PRODUCT]:[SELLING PRICE]],2,FALSE)</f>
        <v>Category2</v>
      </c>
      <c r="I2687" s="3" t="str">
        <f>VLOOKUP(Table3[[#This Row],[PRODUCT ID]],Table1[[PRODUCT]:[SELLING PRICE]],3,FALSE)</f>
        <v>Lt</v>
      </c>
      <c r="J2687" s="16">
        <f ca="1">VLOOKUP(Table3[[#This Row],[PRODUCT ID]],Table1[[PRODUCT]:[SELLING PRICE]],4,FALSE)</f>
        <v>196</v>
      </c>
      <c r="K2687" s="16">
        <f ca="1">VLOOKUP(Table3[[#This Row],[PRODUCT ID]],Table1[[PRODUCT]:[SELLING PRICE]],5,FALSE)</f>
        <v>260.89821908990632</v>
      </c>
      <c r="L2687" s="16">
        <f ca="1">J2687*Table3[[#This Row],[QUANTITY]]</f>
        <v>196</v>
      </c>
      <c r="M2687" s="16">
        <f ca="1">K2687*Table3[[#This Row],[QUANTITY]]*(1-Table3[[#This Row],[DISCOUNT %]])</f>
        <v>249.2250442676627</v>
      </c>
      <c r="N2687" s="3">
        <f>DAY(Table3[[#This Row],[DATE]])</f>
        <v>9</v>
      </c>
      <c r="O2687" s="3" t="str">
        <f>TEXT(Table3[[#This Row],[DATE]],"mmm")</f>
        <v>May</v>
      </c>
      <c r="P2687" s="3">
        <f>YEAR(Table3[[#This Row],[DATE]])</f>
        <v>2028</v>
      </c>
    </row>
    <row r="2688" spans="1:16" x14ac:dyDescent="0.3">
      <c r="A2688" s="6">
        <v>46883</v>
      </c>
      <c r="B2688" s="7" t="s">
        <v>1641</v>
      </c>
      <c r="C2688" s="9">
        <f t="shared" ca="1" si="82"/>
        <v>15</v>
      </c>
      <c r="D2688" s="9" t="s">
        <v>2116</v>
      </c>
      <c r="E2688" s="9" t="s">
        <v>2116</v>
      </c>
      <c r="F2688" s="10">
        <f t="shared" ca="1" si="83"/>
        <v>4.6186162343994808E-2</v>
      </c>
      <c r="G2688" s="3" t="str">
        <f>VLOOKUP(Table3[[#This Row],[PRODUCT ID]],Table1[[PRODUCT]:[SELLING PRICE]],1,FALSE)</f>
        <v>Product589</v>
      </c>
      <c r="H2688" s="3" t="str">
        <f>VLOOKUP(Table3[[#This Row],[PRODUCT ID]],Table1[[PRODUCT]:[SELLING PRICE]],2,FALSE)</f>
        <v>Category3</v>
      </c>
      <c r="I2688" s="3" t="str">
        <f>VLOOKUP(Table3[[#This Row],[PRODUCT ID]],Table1[[PRODUCT]:[SELLING PRICE]],3,FALSE)</f>
        <v>Ft</v>
      </c>
      <c r="J2688" s="16">
        <f ca="1">VLOOKUP(Table3[[#This Row],[PRODUCT ID]],Table1[[PRODUCT]:[SELLING PRICE]],4,FALSE)</f>
        <v>114</v>
      </c>
      <c r="K2688" s="16">
        <f ca="1">VLOOKUP(Table3[[#This Row],[PRODUCT ID]],Table1[[PRODUCT]:[SELLING PRICE]],5,FALSE)</f>
        <v>308.24021749096835</v>
      </c>
      <c r="L2688" s="16">
        <f ca="1">J2688*Table3[[#This Row],[QUANTITY]]</f>
        <v>1710</v>
      </c>
      <c r="M2688" s="16">
        <f ca="1">K2688*Table3[[#This Row],[QUANTITY]]*(1-Table3[[#This Row],[DISCOUNT %]])</f>
        <v>4410.0567714747331</v>
      </c>
      <c r="N2688" s="3">
        <f>DAY(Table3[[#This Row],[DATE]])</f>
        <v>10</v>
      </c>
      <c r="O2688" s="3" t="str">
        <f>TEXT(Table3[[#This Row],[DATE]],"mmm")</f>
        <v>May</v>
      </c>
      <c r="P2688" s="3">
        <f>YEAR(Table3[[#This Row],[DATE]])</f>
        <v>2028</v>
      </c>
    </row>
    <row r="2689" spans="1:16" x14ac:dyDescent="0.3">
      <c r="A2689" s="6">
        <v>46884</v>
      </c>
      <c r="B2689" s="7" t="s">
        <v>1642</v>
      </c>
      <c r="C2689" s="9">
        <f t="shared" ca="1" si="82"/>
        <v>13</v>
      </c>
      <c r="D2689" s="9" t="s">
        <v>2116</v>
      </c>
      <c r="E2689" s="9" t="s">
        <v>2116</v>
      </c>
      <c r="F2689" s="10">
        <f t="shared" ca="1" si="83"/>
        <v>4.6458563158863764E-2</v>
      </c>
      <c r="G2689" s="3" t="str">
        <f>VLOOKUP(Table3[[#This Row],[PRODUCT ID]],Table1[[PRODUCT]:[SELLING PRICE]],1,FALSE)</f>
        <v>Product590</v>
      </c>
      <c r="H2689" s="3" t="str">
        <f>VLOOKUP(Table3[[#This Row],[PRODUCT ID]],Table1[[PRODUCT]:[SELLING PRICE]],2,FALSE)</f>
        <v>Category4</v>
      </c>
      <c r="I2689" s="3" t="str">
        <f>VLOOKUP(Table3[[#This Row],[PRODUCT ID]],Table1[[PRODUCT]:[SELLING PRICE]],3,FALSE)</f>
        <v>Kg</v>
      </c>
      <c r="J2689" s="16">
        <f ca="1">VLOOKUP(Table3[[#This Row],[PRODUCT ID]],Table1[[PRODUCT]:[SELLING PRICE]],4,FALSE)</f>
        <v>33</v>
      </c>
      <c r="K2689" s="16">
        <f ca="1">VLOOKUP(Table3[[#This Row],[PRODUCT ID]],Table1[[PRODUCT]:[SELLING PRICE]],5,FALSE)</f>
        <v>247.19198828534576</v>
      </c>
      <c r="L2689" s="16">
        <f ca="1">J2689*Table3[[#This Row],[QUANTITY]]</f>
        <v>429</v>
      </c>
      <c r="M2689" s="16">
        <f ca="1">K2689*Table3[[#This Row],[QUANTITY]]*(1-Table3[[#This Row],[DISCOUNT %]])</f>
        <v>3064.2014479079367</v>
      </c>
      <c r="N2689" s="3">
        <f>DAY(Table3[[#This Row],[DATE]])</f>
        <v>11</v>
      </c>
      <c r="O2689" s="3" t="str">
        <f>TEXT(Table3[[#This Row],[DATE]],"mmm")</f>
        <v>May</v>
      </c>
      <c r="P2689" s="3">
        <f>YEAR(Table3[[#This Row],[DATE]])</f>
        <v>2028</v>
      </c>
    </row>
    <row r="2690" spans="1:16" x14ac:dyDescent="0.3">
      <c r="A2690" s="6">
        <v>46885</v>
      </c>
      <c r="B2690" s="7" t="s">
        <v>1643</v>
      </c>
      <c r="C2690" s="9">
        <f t="shared" ca="1" si="82"/>
        <v>10</v>
      </c>
      <c r="D2690" s="9" t="s">
        <v>2115</v>
      </c>
      <c r="E2690" s="9" t="s">
        <v>2116</v>
      </c>
      <c r="F2690" s="10">
        <f t="shared" ca="1" si="83"/>
        <v>8.0073008580270624E-2</v>
      </c>
      <c r="G2690" s="3" t="str">
        <f>VLOOKUP(Table3[[#This Row],[PRODUCT ID]],Table1[[PRODUCT]:[SELLING PRICE]],1,FALSE)</f>
        <v>Product591</v>
      </c>
      <c r="H2690" s="3" t="str">
        <f>VLOOKUP(Table3[[#This Row],[PRODUCT ID]],Table1[[PRODUCT]:[SELLING PRICE]],2,FALSE)</f>
        <v>Category5</v>
      </c>
      <c r="I2690" s="3" t="str">
        <f>VLOOKUP(Table3[[#This Row],[PRODUCT ID]],Table1[[PRODUCT]:[SELLING PRICE]],3,FALSE)</f>
        <v>No</v>
      </c>
      <c r="J2690" s="16">
        <f ca="1">VLOOKUP(Table3[[#This Row],[PRODUCT ID]],Table1[[PRODUCT]:[SELLING PRICE]],4,FALSE)</f>
        <v>46</v>
      </c>
      <c r="K2690" s="16">
        <f ca="1">VLOOKUP(Table3[[#This Row],[PRODUCT ID]],Table1[[PRODUCT]:[SELLING PRICE]],5,FALSE)</f>
        <v>316.1134611109714</v>
      </c>
      <c r="L2690" s="16">
        <f ca="1">J2690*Table3[[#This Row],[QUANTITY]]</f>
        <v>460</v>
      </c>
      <c r="M2690" s="16">
        <f ca="1">K2690*Table3[[#This Row],[QUANTITY]]*(1-Table3[[#This Row],[DISCOUNT %]])</f>
        <v>2908.0130522709355</v>
      </c>
      <c r="N2690" s="3">
        <f>DAY(Table3[[#This Row],[DATE]])</f>
        <v>12</v>
      </c>
      <c r="O2690" s="3" t="str">
        <f>TEXT(Table3[[#This Row],[DATE]],"mmm")</f>
        <v>May</v>
      </c>
      <c r="P2690" s="3">
        <f>YEAR(Table3[[#This Row],[DATE]])</f>
        <v>2028</v>
      </c>
    </row>
    <row r="2691" spans="1:16" x14ac:dyDescent="0.3">
      <c r="A2691" s="6">
        <v>46886</v>
      </c>
      <c r="B2691" s="7" t="s">
        <v>1644</v>
      </c>
      <c r="C2691" s="9">
        <f t="shared" ref="C2691:C2754" ca="1" si="84">RANDBETWEEN(1,15)</f>
        <v>3</v>
      </c>
      <c r="D2691" s="9" t="s">
        <v>2116</v>
      </c>
      <c r="E2691" s="9" t="s">
        <v>2116</v>
      </c>
      <c r="F2691" s="10">
        <f t="shared" ref="F2691:F2754" ca="1" si="85">RAND()*(0.1)</f>
        <v>2.374051553273512E-2</v>
      </c>
      <c r="G2691" s="3" t="str">
        <f>VLOOKUP(Table3[[#This Row],[PRODUCT ID]],Table1[[PRODUCT]:[SELLING PRICE]],1,FALSE)</f>
        <v>Product592</v>
      </c>
      <c r="H2691" s="3" t="str">
        <f>VLOOKUP(Table3[[#This Row],[PRODUCT ID]],Table1[[PRODUCT]:[SELLING PRICE]],2,FALSE)</f>
        <v>Category1</v>
      </c>
      <c r="I2691" s="3" t="str">
        <f>VLOOKUP(Table3[[#This Row],[PRODUCT ID]],Table1[[PRODUCT]:[SELLING PRICE]],3,FALSE)</f>
        <v>No</v>
      </c>
      <c r="J2691" s="16">
        <f ca="1">VLOOKUP(Table3[[#This Row],[PRODUCT ID]],Table1[[PRODUCT]:[SELLING PRICE]],4,FALSE)</f>
        <v>170</v>
      </c>
      <c r="K2691" s="16">
        <f ca="1">VLOOKUP(Table3[[#This Row],[PRODUCT ID]],Table1[[PRODUCT]:[SELLING PRICE]],5,FALSE)</f>
        <v>313.51053148459403</v>
      </c>
      <c r="L2691" s="16">
        <f ca="1">J2691*Table3[[#This Row],[QUANTITY]]</f>
        <v>510</v>
      </c>
      <c r="M2691" s="16">
        <f ca="1">K2691*Table3[[#This Row],[QUANTITY]]*(1-Table3[[#This Row],[DISCOUNT %]])</f>
        <v>918.20288952662395</v>
      </c>
      <c r="N2691" s="3">
        <f>DAY(Table3[[#This Row],[DATE]])</f>
        <v>13</v>
      </c>
      <c r="O2691" s="3" t="str">
        <f>TEXT(Table3[[#This Row],[DATE]],"mmm")</f>
        <v>May</v>
      </c>
      <c r="P2691" s="3">
        <f>YEAR(Table3[[#This Row],[DATE]])</f>
        <v>2028</v>
      </c>
    </row>
    <row r="2692" spans="1:16" x14ac:dyDescent="0.3">
      <c r="A2692" s="6">
        <v>46887</v>
      </c>
      <c r="B2692" s="7" t="s">
        <v>1645</v>
      </c>
      <c r="C2692" s="9">
        <f t="shared" ca="1" si="84"/>
        <v>12</v>
      </c>
      <c r="D2692" s="9" t="s">
        <v>2117</v>
      </c>
      <c r="E2692" s="9" t="s">
        <v>2118</v>
      </c>
      <c r="F2692" s="10">
        <f t="shared" ca="1" si="85"/>
        <v>7.0792670086763945E-2</v>
      </c>
      <c r="G2692" s="3" t="str">
        <f>VLOOKUP(Table3[[#This Row],[PRODUCT ID]],Table1[[PRODUCT]:[SELLING PRICE]],1,FALSE)</f>
        <v>Product593</v>
      </c>
      <c r="H2692" s="3" t="str">
        <f>VLOOKUP(Table3[[#This Row],[PRODUCT ID]],Table1[[PRODUCT]:[SELLING PRICE]],2,FALSE)</f>
        <v>Category2</v>
      </c>
      <c r="I2692" s="3" t="str">
        <f>VLOOKUP(Table3[[#This Row],[PRODUCT ID]],Table1[[PRODUCT]:[SELLING PRICE]],3,FALSE)</f>
        <v>Ft</v>
      </c>
      <c r="J2692" s="16">
        <f ca="1">VLOOKUP(Table3[[#This Row],[PRODUCT ID]],Table1[[PRODUCT]:[SELLING PRICE]],4,FALSE)</f>
        <v>152</v>
      </c>
      <c r="K2692" s="16">
        <f ca="1">VLOOKUP(Table3[[#This Row],[PRODUCT ID]],Table1[[PRODUCT]:[SELLING PRICE]],5,FALSE)</f>
        <v>270.63325012124164</v>
      </c>
      <c r="L2692" s="16">
        <f ca="1">J2692*Table3[[#This Row],[QUANTITY]]</f>
        <v>1824</v>
      </c>
      <c r="M2692" s="16">
        <f ca="1">K2692*Table3[[#This Row],[QUANTITY]]*(1-Table3[[#This Row],[DISCOUNT %]])</f>
        <v>3017.6927967707989</v>
      </c>
      <c r="N2692" s="3">
        <f>DAY(Table3[[#This Row],[DATE]])</f>
        <v>14</v>
      </c>
      <c r="O2692" s="3" t="str">
        <f>TEXT(Table3[[#This Row],[DATE]],"mmm")</f>
        <v>May</v>
      </c>
      <c r="P2692" s="3">
        <f>YEAR(Table3[[#This Row],[DATE]])</f>
        <v>2028</v>
      </c>
    </row>
    <row r="2693" spans="1:16" x14ac:dyDescent="0.3">
      <c r="A2693" s="6">
        <v>46888</v>
      </c>
      <c r="B2693" s="7" t="s">
        <v>1646</v>
      </c>
      <c r="C2693" s="9">
        <f t="shared" ca="1" si="84"/>
        <v>7</v>
      </c>
      <c r="D2693" s="9" t="s">
        <v>2115</v>
      </c>
      <c r="E2693" s="9" t="s">
        <v>2118</v>
      </c>
      <c r="F2693" s="10">
        <f t="shared" ca="1" si="85"/>
        <v>9.8057545173077368E-2</v>
      </c>
      <c r="G2693" s="3" t="str">
        <f>VLOOKUP(Table3[[#This Row],[PRODUCT ID]],Table1[[PRODUCT]:[SELLING PRICE]],1,FALSE)</f>
        <v>Product594</v>
      </c>
      <c r="H2693" s="3" t="str">
        <f>VLOOKUP(Table3[[#This Row],[PRODUCT ID]],Table1[[PRODUCT]:[SELLING PRICE]],2,FALSE)</f>
        <v>Category3</v>
      </c>
      <c r="I2693" s="3" t="str">
        <f>VLOOKUP(Table3[[#This Row],[PRODUCT ID]],Table1[[PRODUCT]:[SELLING PRICE]],3,FALSE)</f>
        <v>No</v>
      </c>
      <c r="J2693" s="16">
        <f ca="1">VLOOKUP(Table3[[#This Row],[PRODUCT ID]],Table1[[PRODUCT]:[SELLING PRICE]],4,FALSE)</f>
        <v>103</v>
      </c>
      <c r="K2693" s="16">
        <f ca="1">VLOOKUP(Table3[[#This Row],[PRODUCT ID]],Table1[[PRODUCT]:[SELLING PRICE]],5,FALSE)</f>
        <v>194.26523221621534</v>
      </c>
      <c r="L2693" s="16">
        <f ca="1">J2693*Table3[[#This Row],[QUANTITY]]</f>
        <v>721</v>
      </c>
      <c r="M2693" s="16">
        <f ca="1">K2693*Table3[[#This Row],[QUANTITY]]*(1-Table3[[#This Row],[DISCOUNT %]])</f>
        <v>1226.5124230283081</v>
      </c>
      <c r="N2693" s="3">
        <f>DAY(Table3[[#This Row],[DATE]])</f>
        <v>15</v>
      </c>
      <c r="O2693" s="3" t="str">
        <f>TEXT(Table3[[#This Row],[DATE]],"mmm")</f>
        <v>May</v>
      </c>
      <c r="P2693" s="3">
        <f>YEAR(Table3[[#This Row],[DATE]])</f>
        <v>2028</v>
      </c>
    </row>
    <row r="2694" spans="1:16" x14ac:dyDescent="0.3">
      <c r="A2694" s="6">
        <v>46889</v>
      </c>
      <c r="B2694" s="7" t="s">
        <v>1647</v>
      </c>
      <c r="C2694" s="9">
        <f t="shared" ca="1" si="84"/>
        <v>5</v>
      </c>
      <c r="D2694" s="9" t="s">
        <v>2115</v>
      </c>
      <c r="E2694" s="9" t="s">
        <v>2116</v>
      </c>
      <c r="F2694" s="10">
        <f t="shared" ca="1" si="85"/>
        <v>4.4625240424901194E-2</v>
      </c>
      <c r="G2694" s="3" t="str">
        <f>VLOOKUP(Table3[[#This Row],[PRODUCT ID]],Table1[[PRODUCT]:[SELLING PRICE]],1,FALSE)</f>
        <v>Product595</v>
      </c>
      <c r="H2694" s="3" t="str">
        <f>VLOOKUP(Table3[[#This Row],[PRODUCT ID]],Table1[[PRODUCT]:[SELLING PRICE]],2,FALSE)</f>
        <v>Category4</v>
      </c>
      <c r="I2694" s="3" t="str">
        <f>VLOOKUP(Table3[[#This Row],[PRODUCT ID]],Table1[[PRODUCT]:[SELLING PRICE]],3,FALSE)</f>
        <v>Kg</v>
      </c>
      <c r="J2694" s="16">
        <f ca="1">VLOOKUP(Table3[[#This Row],[PRODUCT ID]],Table1[[PRODUCT]:[SELLING PRICE]],4,FALSE)</f>
        <v>199</v>
      </c>
      <c r="K2694" s="16">
        <f ca="1">VLOOKUP(Table3[[#This Row],[PRODUCT ID]],Table1[[PRODUCT]:[SELLING PRICE]],5,FALSE)</f>
        <v>83.244844460719904</v>
      </c>
      <c r="L2694" s="16">
        <f ca="1">J2694*Table3[[#This Row],[QUANTITY]]</f>
        <v>995</v>
      </c>
      <c r="M2694" s="16">
        <f ca="1">K2694*Table3[[#This Row],[QUANTITY]]*(1-Table3[[#This Row],[DISCOUNT %]])</f>
        <v>397.65011631263383</v>
      </c>
      <c r="N2694" s="3">
        <f>DAY(Table3[[#This Row],[DATE]])</f>
        <v>16</v>
      </c>
      <c r="O2694" s="3" t="str">
        <f>TEXT(Table3[[#This Row],[DATE]],"mmm")</f>
        <v>May</v>
      </c>
      <c r="P2694" s="3">
        <f>YEAR(Table3[[#This Row],[DATE]])</f>
        <v>2028</v>
      </c>
    </row>
    <row r="2695" spans="1:16" x14ac:dyDescent="0.3">
      <c r="A2695" s="6">
        <v>46890</v>
      </c>
      <c r="B2695" s="7" t="s">
        <v>1648</v>
      </c>
      <c r="C2695" s="9">
        <f t="shared" ca="1" si="84"/>
        <v>6</v>
      </c>
      <c r="D2695" s="9" t="s">
        <v>2115</v>
      </c>
      <c r="E2695" s="9" t="s">
        <v>2116</v>
      </c>
      <c r="F2695" s="10">
        <f t="shared" ca="1" si="85"/>
        <v>4.1539088659907568E-2</v>
      </c>
      <c r="G2695" s="3" t="str">
        <f>VLOOKUP(Table3[[#This Row],[PRODUCT ID]],Table1[[PRODUCT]:[SELLING PRICE]],1,FALSE)</f>
        <v>Product596</v>
      </c>
      <c r="H2695" s="3" t="str">
        <f>VLOOKUP(Table3[[#This Row],[PRODUCT ID]],Table1[[PRODUCT]:[SELLING PRICE]],2,FALSE)</f>
        <v>Category5</v>
      </c>
      <c r="I2695" s="3" t="str">
        <f>VLOOKUP(Table3[[#This Row],[PRODUCT ID]],Table1[[PRODUCT]:[SELLING PRICE]],3,FALSE)</f>
        <v>Kg</v>
      </c>
      <c r="J2695" s="16">
        <f ca="1">VLOOKUP(Table3[[#This Row],[PRODUCT ID]],Table1[[PRODUCT]:[SELLING PRICE]],4,FALSE)</f>
        <v>212</v>
      </c>
      <c r="K2695" s="16">
        <f ca="1">VLOOKUP(Table3[[#This Row],[PRODUCT ID]],Table1[[PRODUCT]:[SELLING PRICE]],5,FALSE)</f>
        <v>107.30438217171675</v>
      </c>
      <c r="L2695" s="16">
        <f ca="1">J2695*Table3[[#This Row],[QUANTITY]]</f>
        <v>1272</v>
      </c>
      <c r="M2695" s="16">
        <f ca="1">K2695*Table3[[#This Row],[QUANTITY]]*(1-Table3[[#This Row],[DISCOUNT %]])</f>
        <v>617.08233556253538</v>
      </c>
      <c r="N2695" s="3">
        <f>DAY(Table3[[#This Row],[DATE]])</f>
        <v>17</v>
      </c>
      <c r="O2695" s="3" t="str">
        <f>TEXT(Table3[[#This Row],[DATE]],"mmm")</f>
        <v>May</v>
      </c>
      <c r="P2695" s="3">
        <f>YEAR(Table3[[#This Row],[DATE]])</f>
        <v>2028</v>
      </c>
    </row>
    <row r="2696" spans="1:16" x14ac:dyDescent="0.3">
      <c r="A2696" s="6">
        <v>46891</v>
      </c>
      <c r="B2696" s="7" t="s">
        <v>1649</v>
      </c>
      <c r="C2696" s="9">
        <f t="shared" ca="1" si="84"/>
        <v>10</v>
      </c>
      <c r="D2696" s="9" t="s">
        <v>2116</v>
      </c>
      <c r="E2696" s="9" t="s">
        <v>2116</v>
      </c>
      <c r="F2696" s="10">
        <f t="shared" ca="1" si="85"/>
        <v>4.8869121039253761E-2</v>
      </c>
      <c r="G2696" s="3" t="str">
        <f>VLOOKUP(Table3[[#This Row],[PRODUCT ID]],Table1[[PRODUCT]:[SELLING PRICE]],1,FALSE)</f>
        <v>Product597</v>
      </c>
      <c r="H2696" s="3" t="str">
        <f>VLOOKUP(Table3[[#This Row],[PRODUCT ID]],Table1[[PRODUCT]:[SELLING PRICE]],2,FALSE)</f>
        <v>Category1</v>
      </c>
      <c r="I2696" s="3" t="str">
        <f>VLOOKUP(Table3[[#This Row],[PRODUCT ID]],Table1[[PRODUCT]:[SELLING PRICE]],3,FALSE)</f>
        <v>Lt</v>
      </c>
      <c r="J2696" s="16">
        <f ca="1">VLOOKUP(Table3[[#This Row],[PRODUCT ID]],Table1[[PRODUCT]:[SELLING PRICE]],4,FALSE)</f>
        <v>55</v>
      </c>
      <c r="K2696" s="16">
        <f ca="1">VLOOKUP(Table3[[#This Row],[PRODUCT ID]],Table1[[PRODUCT]:[SELLING PRICE]],5,FALSE)</f>
        <v>294.90228470703693</v>
      </c>
      <c r="L2696" s="16">
        <f ca="1">J2696*Table3[[#This Row],[QUANTITY]]</f>
        <v>550</v>
      </c>
      <c r="M2696" s="16">
        <f ca="1">K2696*Table3[[#This Row],[QUANTITY]]*(1-Table3[[#This Row],[DISCOUNT %]])</f>
        <v>2804.9066926093624</v>
      </c>
      <c r="N2696" s="3">
        <f>DAY(Table3[[#This Row],[DATE]])</f>
        <v>18</v>
      </c>
      <c r="O2696" s="3" t="str">
        <f>TEXT(Table3[[#This Row],[DATE]],"mmm")</f>
        <v>May</v>
      </c>
      <c r="P2696" s="3">
        <f>YEAR(Table3[[#This Row],[DATE]])</f>
        <v>2028</v>
      </c>
    </row>
    <row r="2697" spans="1:16" x14ac:dyDescent="0.3">
      <c r="A2697" s="6">
        <v>46892</v>
      </c>
      <c r="B2697" s="7" t="s">
        <v>1650</v>
      </c>
      <c r="C2697" s="9">
        <f t="shared" ca="1" si="84"/>
        <v>5</v>
      </c>
      <c r="D2697" s="9" t="s">
        <v>2116</v>
      </c>
      <c r="E2697" s="9" t="s">
        <v>2116</v>
      </c>
      <c r="F2697" s="10">
        <f t="shared" ca="1" si="85"/>
        <v>8.589672080118238E-2</v>
      </c>
      <c r="G2697" s="3" t="str">
        <f>VLOOKUP(Table3[[#This Row],[PRODUCT ID]],Table1[[PRODUCT]:[SELLING PRICE]],1,FALSE)</f>
        <v>Product598</v>
      </c>
      <c r="H2697" s="3" t="str">
        <f>VLOOKUP(Table3[[#This Row],[PRODUCT ID]],Table1[[PRODUCT]:[SELLING PRICE]],2,FALSE)</f>
        <v>Category2</v>
      </c>
      <c r="I2697" s="3" t="str">
        <f>VLOOKUP(Table3[[#This Row],[PRODUCT ID]],Table1[[PRODUCT]:[SELLING PRICE]],3,FALSE)</f>
        <v>Kg</v>
      </c>
      <c r="J2697" s="16">
        <f ca="1">VLOOKUP(Table3[[#This Row],[PRODUCT ID]],Table1[[PRODUCT]:[SELLING PRICE]],4,FALSE)</f>
        <v>202</v>
      </c>
      <c r="K2697" s="16">
        <f ca="1">VLOOKUP(Table3[[#This Row],[PRODUCT ID]],Table1[[PRODUCT]:[SELLING PRICE]],5,FALSE)</f>
        <v>128.35824658120035</v>
      </c>
      <c r="L2697" s="16">
        <f ca="1">J2697*Table3[[#This Row],[QUANTITY]]</f>
        <v>1010</v>
      </c>
      <c r="M2697" s="16">
        <f ca="1">K2697*Table3[[#This Row],[QUANTITY]]*(1-Table3[[#This Row],[DISCOUNT %]])</f>
        <v>586.66347056042832</v>
      </c>
      <c r="N2697" s="3">
        <f>DAY(Table3[[#This Row],[DATE]])</f>
        <v>19</v>
      </c>
      <c r="O2697" s="3" t="str">
        <f>TEXT(Table3[[#This Row],[DATE]],"mmm")</f>
        <v>May</v>
      </c>
      <c r="P2697" s="3">
        <f>YEAR(Table3[[#This Row],[DATE]])</f>
        <v>2028</v>
      </c>
    </row>
    <row r="2698" spans="1:16" x14ac:dyDescent="0.3">
      <c r="A2698" s="6">
        <v>46893</v>
      </c>
      <c r="B2698" s="7" t="s">
        <v>1651</v>
      </c>
      <c r="C2698" s="9">
        <f t="shared" ca="1" si="84"/>
        <v>7</v>
      </c>
      <c r="D2698" s="9" t="s">
        <v>2116</v>
      </c>
      <c r="E2698" s="9" t="s">
        <v>2118</v>
      </c>
      <c r="F2698" s="10">
        <f t="shared" ca="1" si="85"/>
        <v>5.6720187076692886E-2</v>
      </c>
      <c r="G2698" s="3" t="str">
        <f>VLOOKUP(Table3[[#This Row],[PRODUCT ID]],Table1[[PRODUCT]:[SELLING PRICE]],1,FALSE)</f>
        <v>Product599</v>
      </c>
      <c r="H2698" s="3" t="str">
        <f>VLOOKUP(Table3[[#This Row],[PRODUCT ID]],Table1[[PRODUCT]:[SELLING PRICE]],2,FALSE)</f>
        <v>Category3</v>
      </c>
      <c r="I2698" s="3" t="str">
        <f>VLOOKUP(Table3[[#This Row],[PRODUCT ID]],Table1[[PRODUCT]:[SELLING PRICE]],3,FALSE)</f>
        <v>Lt</v>
      </c>
      <c r="J2698" s="16">
        <f ca="1">VLOOKUP(Table3[[#This Row],[PRODUCT ID]],Table1[[PRODUCT]:[SELLING PRICE]],4,FALSE)</f>
        <v>64</v>
      </c>
      <c r="K2698" s="16">
        <f ca="1">VLOOKUP(Table3[[#This Row],[PRODUCT ID]],Table1[[PRODUCT]:[SELLING PRICE]],5,FALSE)</f>
        <v>267.25797660513751</v>
      </c>
      <c r="L2698" s="16">
        <f ca="1">J2698*Table3[[#This Row],[QUANTITY]]</f>
        <v>448</v>
      </c>
      <c r="M2698" s="16">
        <f ca="1">K2698*Table3[[#This Row],[QUANTITY]]*(1-Table3[[#This Row],[DISCOUNT %]])</f>
        <v>1764.6933792204898</v>
      </c>
      <c r="N2698" s="3">
        <f>DAY(Table3[[#This Row],[DATE]])</f>
        <v>20</v>
      </c>
      <c r="O2698" s="3" t="str">
        <f>TEXT(Table3[[#This Row],[DATE]],"mmm")</f>
        <v>May</v>
      </c>
      <c r="P2698" s="3">
        <f>YEAR(Table3[[#This Row],[DATE]])</f>
        <v>2028</v>
      </c>
    </row>
    <row r="2699" spans="1:16" x14ac:dyDescent="0.3">
      <c r="A2699" s="6">
        <v>46894</v>
      </c>
      <c r="B2699" s="7" t="s">
        <v>1652</v>
      </c>
      <c r="C2699" s="9">
        <f t="shared" ca="1" si="84"/>
        <v>4</v>
      </c>
      <c r="D2699" s="9" t="s">
        <v>2115</v>
      </c>
      <c r="E2699" s="9" t="s">
        <v>2116</v>
      </c>
      <c r="F2699" s="10">
        <f t="shared" ca="1" si="85"/>
        <v>1.5620435763058872E-2</v>
      </c>
      <c r="G2699" s="3" t="str">
        <f>VLOOKUP(Table3[[#This Row],[PRODUCT ID]],Table1[[PRODUCT]:[SELLING PRICE]],1,FALSE)</f>
        <v>Product600</v>
      </c>
      <c r="H2699" s="3" t="str">
        <f>VLOOKUP(Table3[[#This Row],[PRODUCT ID]],Table1[[PRODUCT]:[SELLING PRICE]],2,FALSE)</f>
        <v>Category4</v>
      </c>
      <c r="I2699" s="3" t="str">
        <f>VLOOKUP(Table3[[#This Row],[PRODUCT ID]],Table1[[PRODUCT]:[SELLING PRICE]],3,FALSE)</f>
        <v>Ft</v>
      </c>
      <c r="J2699" s="16">
        <f ca="1">VLOOKUP(Table3[[#This Row],[PRODUCT ID]],Table1[[PRODUCT]:[SELLING PRICE]],4,FALSE)</f>
        <v>28</v>
      </c>
      <c r="K2699" s="16">
        <f ca="1">VLOOKUP(Table3[[#This Row],[PRODUCT ID]],Table1[[PRODUCT]:[SELLING PRICE]],5,FALSE)</f>
        <v>195.71290833249435</v>
      </c>
      <c r="L2699" s="16">
        <f ca="1">J2699*Table3[[#This Row],[QUANTITY]]</f>
        <v>112</v>
      </c>
      <c r="M2699" s="16">
        <f ca="1">K2699*Table3[[#This Row],[QUANTITY]]*(1-Table3[[#This Row],[DISCOUNT %]])</f>
        <v>770.6231496795408</v>
      </c>
      <c r="N2699" s="3">
        <f>DAY(Table3[[#This Row],[DATE]])</f>
        <v>21</v>
      </c>
      <c r="O2699" s="3" t="str">
        <f>TEXT(Table3[[#This Row],[DATE]],"mmm")</f>
        <v>May</v>
      </c>
      <c r="P2699" s="3">
        <f>YEAR(Table3[[#This Row],[DATE]])</f>
        <v>2028</v>
      </c>
    </row>
    <row r="2700" spans="1:16" x14ac:dyDescent="0.3">
      <c r="A2700" s="6">
        <v>46895</v>
      </c>
      <c r="B2700" s="7" t="s">
        <v>1653</v>
      </c>
      <c r="C2700" s="9">
        <f t="shared" ca="1" si="84"/>
        <v>7</v>
      </c>
      <c r="D2700" s="9" t="s">
        <v>2117</v>
      </c>
      <c r="E2700" s="9" t="s">
        <v>2116</v>
      </c>
      <c r="F2700" s="10">
        <f t="shared" ca="1" si="85"/>
        <v>6.5392161092615369E-3</v>
      </c>
      <c r="G2700" s="3" t="str">
        <f>VLOOKUP(Table3[[#This Row],[PRODUCT ID]],Table1[[PRODUCT]:[SELLING PRICE]],1,FALSE)</f>
        <v>Product601</v>
      </c>
      <c r="H2700" s="3" t="str">
        <f>VLOOKUP(Table3[[#This Row],[PRODUCT ID]],Table1[[PRODUCT]:[SELLING PRICE]],2,FALSE)</f>
        <v>Category1</v>
      </c>
      <c r="I2700" s="3" t="str">
        <f>VLOOKUP(Table3[[#This Row],[PRODUCT ID]],Table1[[PRODUCT]:[SELLING PRICE]],3,FALSE)</f>
        <v>Kg</v>
      </c>
      <c r="J2700" s="16">
        <f ca="1">VLOOKUP(Table3[[#This Row],[PRODUCT ID]],Table1[[PRODUCT]:[SELLING PRICE]],4,FALSE)</f>
        <v>43</v>
      </c>
      <c r="K2700" s="16">
        <f ca="1">VLOOKUP(Table3[[#This Row],[PRODUCT ID]],Table1[[PRODUCT]:[SELLING PRICE]],5,FALSE)</f>
        <v>188.55413070750183</v>
      </c>
      <c r="L2700" s="16">
        <f ca="1">J2700*Table3[[#This Row],[QUANTITY]]</f>
        <v>301</v>
      </c>
      <c r="M2700" s="16">
        <f ca="1">K2700*Table3[[#This Row],[QUANTITY]]*(1-Table3[[#This Row],[DISCOUNT %]])</f>
        <v>1311.2479414895806</v>
      </c>
      <c r="N2700" s="3">
        <f>DAY(Table3[[#This Row],[DATE]])</f>
        <v>22</v>
      </c>
      <c r="O2700" s="3" t="str">
        <f>TEXT(Table3[[#This Row],[DATE]],"mmm")</f>
        <v>May</v>
      </c>
      <c r="P2700" s="3">
        <f>YEAR(Table3[[#This Row],[DATE]])</f>
        <v>2028</v>
      </c>
    </row>
    <row r="2701" spans="1:16" x14ac:dyDescent="0.3">
      <c r="A2701" s="6">
        <v>46896</v>
      </c>
      <c r="B2701" s="7" t="s">
        <v>1654</v>
      </c>
      <c r="C2701" s="9">
        <f t="shared" ca="1" si="84"/>
        <v>9</v>
      </c>
      <c r="D2701" s="9" t="s">
        <v>2117</v>
      </c>
      <c r="E2701" s="9" t="s">
        <v>2116</v>
      </c>
      <c r="F2701" s="10">
        <f t="shared" ca="1" si="85"/>
        <v>4.2913431788398574E-3</v>
      </c>
      <c r="G2701" s="3" t="str">
        <f>VLOOKUP(Table3[[#This Row],[PRODUCT ID]],Table1[[PRODUCT]:[SELLING PRICE]],1,FALSE)</f>
        <v>Product602</v>
      </c>
      <c r="H2701" s="3" t="str">
        <f>VLOOKUP(Table3[[#This Row],[PRODUCT ID]],Table1[[PRODUCT]:[SELLING PRICE]],2,FALSE)</f>
        <v>Category2</v>
      </c>
      <c r="I2701" s="3" t="str">
        <f>VLOOKUP(Table3[[#This Row],[PRODUCT ID]],Table1[[PRODUCT]:[SELLING PRICE]],3,FALSE)</f>
        <v>No</v>
      </c>
      <c r="J2701" s="16">
        <f ca="1">VLOOKUP(Table3[[#This Row],[PRODUCT ID]],Table1[[PRODUCT]:[SELLING PRICE]],4,FALSE)</f>
        <v>46</v>
      </c>
      <c r="K2701" s="16">
        <f ca="1">VLOOKUP(Table3[[#This Row],[PRODUCT ID]],Table1[[PRODUCT]:[SELLING PRICE]],5,FALSE)</f>
        <v>144.77288285733954</v>
      </c>
      <c r="L2701" s="16">
        <f ca="1">J2701*Table3[[#This Row],[QUANTITY]]</f>
        <v>414</v>
      </c>
      <c r="M2701" s="16">
        <f ca="1">K2701*Table3[[#This Row],[QUANTITY]]*(1-Table3[[#This Row],[DISCOUNT %]])</f>
        <v>1297.3645146060785</v>
      </c>
      <c r="N2701" s="3">
        <f>DAY(Table3[[#This Row],[DATE]])</f>
        <v>23</v>
      </c>
      <c r="O2701" s="3" t="str">
        <f>TEXT(Table3[[#This Row],[DATE]],"mmm")</f>
        <v>May</v>
      </c>
      <c r="P2701" s="3">
        <f>YEAR(Table3[[#This Row],[DATE]])</f>
        <v>2028</v>
      </c>
    </row>
    <row r="2702" spans="1:16" x14ac:dyDescent="0.3">
      <c r="A2702" s="6">
        <v>46897</v>
      </c>
      <c r="B2702" s="7" t="s">
        <v>1655</v>
      </c>
      <c r="C2702" s="9">
        <f t="shared" ca="1" si="84"/>
        <v>6</v>
      </c>
      <c r="D2702" s="9" t="s">
        <v>2116</v>
      </c>
      <c r="E2702" s="9" t="s">
        <v>2116</v>
      </c>
      <c r="F2702" s="10">
        <f t="shared" ca="1" si="85"/>
        <v>6.8640855735236081E-2</v>
      </c>
      <c r="G2702" s="3" t="str">
        <f>VLOOKUP(Table3[[#This Row],[PRODUCT ID]],Table1[[PRODUCT]:[SELLING PRICE]],1,FALSE)</f>
        <v>Product603</v>
      </c>
      <c r="H2702" s="3" t="str">
        <f>VLOOKUP(Table3[[#This Row],[PRODUCT ID]],Table1[[PRODUCT]:[SELLING PRICE]],2,FALSE)</f>
        <v>Category3</v>
      </c>
      <c r="I2702" s="3" t="str">
        <f>VLOOKUP(Table3[[#This Row],[PRODUCT ID]],Table1[[PRODUCT]:[SELLING PRICE]],3,FALSE)</f>
        <v>No</v>
      </c>
      <c r="J2702" s="16">
        <f ca="1">VLOOKUP(Table3[[#This Row],[PRODUCT ID]],Table1[[PRODUCT]:[SELLING PRICE]],4,FALSE)</f>
        <v>229</v>
      </c>
      <c r="K2702" s="16">
        <f ca="1">VLOOKUP(Table3[[#This Row],[PRODUCT ID]],Table1[[PRODUCT]:[SELLING PRICE]],5,FALSE)</f>
        <v>293.91099332879907</v>
      </c>
      <c r="L2702" s="16">
        <f ca="1">J2702*Table3[[#This Row],[QUANTITY]]</f>
        <v>1374</v>
      </c>
      <c r="M2702" s="16">
        <f ca="1">K2702*Table3[[#This Row],[QUANTITY]]*(1-Table3[[#This Row],[DISCOUNT %]])</f>
        <v>1642.4201474203021</v>
      </c>
      <c r="N2702" s="3">
        <f>DAY(Table3[[#This Row],[DATE]])</f>
        <v>24</v>
      </c>
      <c r="O2702" s="3" t="str">
        <f>TEXT(Table3[[#This Row],[DATE]],"mmm")</f>
        <v>May</v>
      </c>
      <c r="P2702" s="3">
        <f>YEAR(Table3[[#This Row],[DATE]])</f>
        <v>2028</v>
      </c>
    </row>
    <row r="2703" spans="1:16" x14ac:dyDescent="0.3">
      <c r="A2703" s="6">
        <v>46898</v>
      </c>
      <c r="B2703" s="7" t="s">
        <v>1656</v>
      </c>
      <c r="C2703" s="9">
        <f t="shared" ca="1" si="84"/>
        <v>5</v>
      </c>
      <c r="D2703" s="9" t="s">
        <v>2116</v>
      </c>
      <c r="E2703" s="9" t="s">
        <v>2116</v>
      </c>
      <c r="F2703" s="10">
        <f t="shared" ca="1" si="85"/>
        <v>6.4472491989036942E-2</v>
      </c>
      <c r="G2703" s="3" t="str">
        <f>VLOOKUP(Table3[[#This Row],[PRODUCT ID]],Table1[[PRODUCT]:[SELLING PRICE]],1,FALSE)</f>
        <v>Product604</v>
      </c>
      <c r="H2703" s="3" t="str">
        <f>VLOOKUP(Table3[[#This Row],[PRODUCT ID]],Table1[[PRODUCT]:[SELLING PRICE]],2,FALSE)</f>
        <v>Category4</v>
      </c>
      <c r="I2703" s="3" t="str">
        <f>VLOOKUP(Table3[[#This Row],[PRODUCT ID]],Table1[[PRODUCT]:[SELLING PRICE]],3,FALSE)</f>
        <v>Ft</v>
      </c>
      <c r="J2703" s="16">
        <f ca="1">VLOOKUP(Table3[[#This Row],[PRODUCT ID]],Table1[[PRODUCT]:[SELLING PRICE]],4,FALSE)</f>
        <v>135</v>
      </c>
      <c r="K2703" s="16">
        <f ca="1">VLOOKUP(Table3[[#This Row],[PRODUCT ID]],Table1[[PRODUCT]:[SELLING PRICE]],5,FALSE)</f>
        <v>299.45069375343712</v>
      </c>
      <c r="L2703" s="16">
        <f ca="1">J2703*Table3[[#This Row],[QUANTITY]]</f>
        <v>675</v>
      </c>
      <c r="M2703" s="16">
        <f ca="1">K2703*Table3[[#This Row],[QUANTITY]]*(1-Table3[[#This Row],[DISCOUNT %]])</f>
        <v>1400.7218064965355</v>
      </c>
      <c r="N2703" s="3">
        <f>DAY(Table3[[#This Row],[DATE]])</f>
        <v>25</v>
      </c>
      <c r="O2703" s="3" t="str">
        <f>TEXT(Table3[[#This Row],[DATE]],"mmm")</f>
        <v>May</v>
      </c>
      <c r="P2703" s="3">
        <f>YEAR(Table3[[#This Row],[DATE]])</f>
        <v>2028</v>
      </c>
    </row>
    <row r="2704" spans="1:16" x14ac:dyDescent="0.3">
      <c r="A2704" s="6">
        <v>46899</v>
      </c>
      <c r="B2704" s="7" t="s">
        <v>1657</v>
      </c>
      <c r="C2704" s="9">
        <f t="shared" ca="1" si="84"/>
        <v>13</v>
      </c>
      <c r="D2704" s="9" t="s">
        <v>2116</v>
      </c>
      <c r="E2704" s="9" t="s">
        <v>2118</v>
      </c>
      <c r="F2704" s="10">
        <f t="shared" ca="1" si="85"/>
        <v>6.2748091204440387E-2</v>
      </c>
      <c r="G2704" s="3" t="str">
        <f>VLOOKUP(Table3[[#This Row],[PRODUCT ID]],Table1[[PRODUCT]:[SELLING PRICE]],1,FALSE)</f>
        <v>Product605</v>
      </c>
      <c r="H2704" s="3" t="str">
        <f>VLOOKUP(Table3[[#This Row],[PRODUCT ID]],Table1[[PRODUCT]:[SELLING PRICE]],2,FALSE)</f>
        <v>Category5</v>
      </c>
      <c r="I2704" s="3" t="str">
        <f>VLOOKUP(Table3[[#This Row],[PRODUCT ID]],Table1[[PRODUCT]:[SELLING PRICE]],3,FALSE)</f>
        <v>No</v>
      </c>
      <c r="J2704" s="16">
        <f ca="1">VLOOKUP(Table3[[#This Row],[PRODUCT ID]],Table1[[PRODUCT]:[SELLING PRICE]],4,FALSE)</f>
        <v>30</v>
      </c>
      <c r="K2704" s="16">
        <f ca="1">VLOOKUP(Table3[[#This Row],[PRODUCT ID]],Table1[[PRODUCT]:[SELLING PRICE]],5,FALSE)</f>
        <v>43.393673046861885</v>
      </c>
      <c r="L2704" s="16">
        <f ca="1">J2704*Table3[[#This Row],[QUANTITY]]</f>
        <v>390</v>
      </c>
      <c r="M2704" s="16">
        <f ca="1">K2704*Table3[[#This Row],[QUANTITY]]*(1-Table3[[#This Row],[DISCOUNT %]])</f>
        <v>528.72043760668248</v>
      </c>
      <c r="N2704" s="3">
        <f>DAY(Table3[[#This Row],[DATE]])</f>
        <v>26</v>
      </c>
      <c r="O2704" s="3" t="str">
        <f>TEXT(Table3[[#This Row],[DATE]],"mmm")</f>
        <v>May</v>
      </c>
      <c r="P2704" s="3">
        <f>YEAR(Table3[[#This Row],[DATE]])</f>
        <v>2028</v>
      </c>
    </row>
    <row r="2705" spans="1:16" x14ac:dyDescent="0.3">
      <c r="A2705" s="6">
        <v>46900</v>
      </c>
      <c r="B2705" s="7" t="s">
        <v>1658</v>
      </c>
      <c r="C2705" s="9">
        <f t="shared" ca="1" si="84"/>
        <v>9</v>
      </c>
      <c r="D2705" s="9" t="s">
        <v>2116</v>
      </c>
      <c r="E2705" s="9" t="s">
        <v>2118</v>
      </c>
      <c r="F2705" s="10">
        <f t="shared" ca="1" si="85"/>
        <v>3.3076969307252791E-3</v>
      </c>
      <c r="G2705" s="3" t="str">
        <f>VLOOKUP(Table3[[#This Row],[PRODUCT ID]],Table1[[PRODUCT]:[SELLING PRICE]],1,FALSE)</f>
        <v>Product606</v>
      </c>
      <c r="H2705" s="3" t="str">
        <f>VLOOKUP(Table3[[#This Row],[PRODUCT ID]],Table1[[PRODUCT]:[SELLING PRICE]],2,FALSE)</f>
        <v>Category1</v>
      </c>
      <c r="I2705" s="3" t="str">
        <f>VLOOKUP(Table3[[#This Row],[PRODUCT ID]],Table1[[PRODUCT]:[SELLING PRICE]],3,FALSE)</f>
        <v>Kg</v>
      </c>
      <c r="J2705" s="16">
        <f ca="1">VLOOKUP(Table3[[#This Row],[PRODUCT ID]],Table1[[PRODUCT]:[SELLING PRICE]],4,FALSE)</f>
        <v>231</v>
      </c>
      <c r="K2705" s="16">
        <f ca="1">VLOOKUP(Table3[[#This Row],[PRODUCT ID]],Table1[[PRODUCT]:[SELLING PRICE]],5,FALSE)</f>
        <v>33.75919223521494</v>
      </c>
      <c r="L2705" s="16">
        <f ca="1">J2705*Table3[[#This Row],[QUANTITY]]</f>
        <v>2079</v>
      </c>
      <c r="M2705" s="16">
        <f ca="1">K2705*Table3[[#This Row],[QUANTITY]]*(1-Table3[[#This Row],[DISCOUNT %]])</f>
        <v>302.82774352807274</v>
      </c>
      <c r="N2705" s="3">
        <f>DAY(Table3[[#This Row],[DATE]])</f>
        <v>27</v>
      </c>
      <c r="O2705" s="3" t="str">
        <f>TEXT(Table3[[#This Row],[DATE]],"mmm")</f>
        <v>May</v>
      </c>
      <c r="P2705" s="3">
        <f>YEAR(Table3[[#This Row],[DATE]])</f>
        <v>2028</v>
      </c>
    </row>
    <row r="2706" spans="1:16" x14ac:dyDescent="0.3">
      <c r="A2706" s="6">
        <v>46901</v>
      </c>
      <c r="B2706" s="7" t="s">
        <v>1659</v>
      </c>
      <c r="C2706" s="9">
        <f t="shared" ca="1" si="84"/>
        <v>4</v>
      </c>
      <c r="D2706" s="9" t="s">
        <v>2115</v>
      </c>
      <c r="E2706" s="9" t="s">
        <v>2116</v>
      </c>
      <c r="F2706" s="10">
        <f t="shared" ca="1" si="85"/>
        <v>4.7864623152108633E-2</v>
      </c>
      <c r="G2706" s="3" t="str">
        <f>VLOOKUP(Table3[[#This Row],[PRODUCT ID]],Table1[[PRODUCT]:[SELLING PRICE]],1,FALSE)</f>
        <v>Product607</v>
      </c>
      <c r="H2706" s="3" t="str">
        <f>VLOOKUP(Table3[[#This Row],[PRODUCT ID]],Table1[[PRODUCT]:[SELLING PRICE]],2,FALSE)</f>
        <v>Category2</v>
      </c>
      <c r="I2706" s="3" t="str">
        <f>VLOOKUP(Table3[[#This Row],[PRODUCT ID]],Table1[[PRODUCT]:[SELLING PRICE]],3,FALSE)</f>
        <v>Kg</v>
      </c>
      <c r="J2706" s="16">
        <f ca="1">VLOOKUP(Table3[[#This Row],[PRODUCT ID]],Table1[[PRODUCT]:[SELLING PRICE]],4,FALSE)</f>
        <v>213</v>
      </c>
      <c r="K2706" s="16">
        <f ca="1">VLOOKUP(Table3[[#This Row],[PRODUCT ID]],Table1[[PRODUCT]:[SELLING PRICE]],5,FALSE)</f>
        <v>174.85588895436882</v>
      </c>
      <c r="L2706" s="16">
        <f ca="1">J2706*Table3[[#This Row],[QUANTITY]]</f>
        <v>852</v>
      </c>
      <c r="M2706" s="16">
        <f ca="1">K2706*Table3[[#This Row],[QUANTITY]]*(1-Table3[[#This Row],[DISCOUNT %]])</f>
        <v>665.94591089456401</v>
      </c>
      <c r="N2706" s="3">
        <f>DAY(Table3[[#This Row],[DATE]])</f>
        <v>28</v>
      </c>
      <c r="O2706" s="3" t="str">
        <f>TEXT(Table3[[#This Row],[DATE]],"mmm")</f>
        <v>May</v>
      </c>
      <c r="P2706" s="3">
        <f>YEAR(Table3[[#This Row],[DATE]])</f>
        <v>2028</v>
      </c>
    </row>
    <row r="2707" spans="1:16" x14ac:dyDescent="0.3">
      <c r="A2707" s="6">
        <v>46902</v>
      </c>
      <c r="B2707" s="7" t="s">
        <v>1660</v>
      </c>
      <c r="C2707" s="9">
        <f t="shared" ca="1" si="84"/>
        <v>14</v>
      </c>
      <c r="D2707" s="9" t="s">
        <v>2116</v>
      </c>
      <c r="E2707" s="9" t="s">
        <v>2116</v>
      </c>
      <c r="F2707" s="10">
        <f t="shared" ca="1" si="85"/>
        <v>7.2686520037522032E-2</v>
      </c>
      <c r="G2707" s="3" t="str">
        <f>VLOOKUP(Table3[[#This Row],[PRODUCT ID]],Table1[[PRODUCT]:[SELLING PRICE]],1,FALSE)</f>
        <v>Product608</v>
      </c>
      <c r="H2707" s="3" t="str">
        <f>VLOOKUP(Table3[[#This Row],[PRODUCT ID]],Table1[[PRODUCT]:[SELLING PRICE]],2,FALSE)</f>
        <v>Category3</v>
      </c>
      <c r="I2707" s="3" t="str">
        <f>VLOOKUP(Table3[[#This Row],[PRODUCT ID]],Table1[[PRODUCT]:[SELLING PRICE]],3,FALSE)</f>
        <v>Lt</v>
      </c>
      <c r="J2707" s="16">
        <f ca="1">VLOOKUP(Table3[[#This Row],[PRODUCT ID]],Table1[[PRODUCT]:[SELLING PRICE]],4,FALSE)</f>
        <v>12</v>
      </c>
      <c r="K2707" s="16">
        <f ca="1">VLOOKUP(Table3[[#This Row],[PRODUCT ID]],Table1[[PRODUCT]:[SELLING PRICE]],5,FALSE)</f>
        <v>58.795872948983309</v>
      </c>
      <c r="L2707" s="16">
        <f ca="1">J2707*Table3[[#This Row],[QUANTITY]]</f>
        <v>168</v>
      </c>
      <c r="M2707" s="16">
        <f ca="1">K2707*Table3[[#This Row],[QUANTITY]]*(1-Table3[[#This Row],[DISCOUNT %]])</f>
        <v>763.31087772454805</v>
      </c>
      <c r="N2707" s="3">
        <f>DAY(Table3[[#This Row],[DATE]])</f>
        <v>29</v>
      </c>
      <c r="O2707" s="3" t="str">
        <f>TEXT(Table3[[#This Row],[DATE]],"mmm")</f>
        <v>May</v>
      </c>
      <c r="P2707" s="3">
        <f>YEAR(Table3[[#This Row],[DATE]])</f>
        <v>2028</v>
      </c>
    </row>
    <row r="2708" spans="1:16" x14ac:dyDescent="0.3">
      <c r="A2708" s="6">
        <v>46903</v>
      </c>
      <c r="B2708" s="7" t="s">
        <v>1661</v>
      </c>
      <c r="C2708" s="9">
        <f t="shared" ca="1" si="84"/>
        <v>5</v>
      </c>
      <c r="D2708" s="9" t="s">
        <v>2117</v>
      </c>
      <c r="E2708" s="9" t="s">
        <v>2116</v>
      </c>
      <c r="F2708" s="10">
        <f t="shared" ca="1" si="85"/>
        <v>8.7195111962605539E-3</v>
      </c>
      <c r="G2708" s="3" t="str">
        <f>VLOOKUP(Table3[[#This Row],[PRODUCT ID]],Table1[[PRODUCT]:[SELLING PRICE]],1,FALSE)</f>
        <v>Product609</v>
      </c>
      <c r="H2708" s="3" t="str">
        <f>VLOOKUP(Table3[[#This Row],[PRODUCT ID]],Table1[[PRODUCT]:[SELLING PRICE]],2,FALSE)</f>
        <v>Category4</v>
      </c>
      <c r="I2708" s="3" t="str">
        <f>VLOOKUP(Table3[[#This Row],[PRODUCT ID]],Table1[[PRODUCT]:[SELLING PRICE]],3,FALSE)</f>
        <v>Kg</v>
      </c>
      <c r="J2708" s="16">
        <f ca="1">VLOOKUP(Table3[[#This Row],[PRODUCT ID]],Table1[[PRODUCT]:[SELLING PRICE]],4,FALSE)</f>
        <v>38</v>
      </c>
      <c r="K2708" s="16">
        <f ca="1">VLOOKUP(Table3[[#This Row],[PRODUCT ID]],Table1[[PRODUCT]:[SELLING PRICE]],5,FALSE)</f>
        <v>186.42962799042508</v>
      </c>
      <c r="L2708" s="16">
        <f ca="1">J2708*Table3[[#This Row],[QUANTITY]]</f>
        <v>190</v>
      </c>
      <c r="M2708" s="16">
        <f ca="1">K2708*Table3[[#This Row],[QUANTITY]]*(1-Table3[[#This Row],[DISCOUNT %]])</f>
        <v>924.02026380923928</v>
      </c>
      <c r="N2708" s="3">
        <f>DAY(Table3[[#This Row],[DATE]])</f>
        <v>30</v>
      </c>
      <c r="O2708" s="3" t="str">
        <f>TEXT(Table3[[#This Row],[DATE]],"mmm")</f>
        <v>May</v>
      </c>
      <c r="P2708" s="3">
        <f>YEAR(Table3[[#This Row],[DATE]])</f>
        <v>2028</v>
      </c>
    </row>
    <row r="2709" spans="1:16" x14ac:dyDescent="0.3">
      <c r="A2709" s="6">
        <v>46904</v>
      </c>
      <c r="B2709" s="7" t="s">
        <v>1662</v>
      </c>
      <c r="C2709" s="9">
        <f t="shared" ca="1" si="84"/>
        <v>5</v>
      </c>
      <c r="D2709" s="9" t="s">
        <v>2115</v>
      </c>
      <c r="E2709" s="9" t="s">
        <v>2116</v>
      </c>
      <c r="F2709" s="10">
        <f t="shared" ca="1" si="85"/>
        <v>5.4864555002498129E-2</v>
      </c>
      <c r="G2709" s="3" t="str">
        <f>VLOOKUP(Table3[[#This Row],[PRODUCT ID]],Table1[[PRODUCT]:[SELLING PRICE]],1,FALSE)</f>
        <v>Product610</v>
      </c>
      <c r="H2709" s="3" t="str">
        <f>VLOOKUP(Table3[[#This Row],[PRODUCT ID]],Table1[[PRODUCT]:[SELLING PRICE]],2,FALSE)</f>
        <v>Category5</v>
      </c>
      <c r="I2709" s="3" t="str">
        <f>VLOOKUP(Table3[[#This Row],[PRODUCT ID]],Table1[[PRODUCT]:[SELLING PRICE]],3,FALSE)</f>
        <v>Lt</v>
      </c>
      <c r="J2709" s="16">
        <f ca="1">VLOOKUP(Table3[[#This Row],[PRODUCT ID]],Table1[[PRODUCT]:[SELLING PRICE]],4,FALSE)</f>
        <v>55</v>
      </c>
      <c r="K2709" s="16">
        <f ca="1">VLOOKUP(Table3[[#This Row],[PRODUCT ID]],Table1[[PRODUCT]:[SELLING PRICE]],5,FALSE)</f>
        <v>187.23099747686294</v>
      </c>
      <c r="L2709" s="16">
        <f ca="1">J2709*Table3[[#This Row],[QUANTITY]]</f>
        <v>275</v>
      </c>
      <c r="M2709" s="16">
        <f ca="1">K2709*Table3[[#This Row],[QUANTITY]]*(1-Table3[[#This Row],[DISCOUNT %]])</f>
        <v>884.79326058810511</v>
      </c>
      <c r="N2709" s="3">
        <f>DAY(Table3[[#This Row],[DATE]])</f>
        <v>31</v>
      </c>
      <c r="O2709" s="3" t="str">
        <f>TEXT(Table3[[#This Row],[DATE]],"mmm")</f>
        <v>May</v>
      </c>
      <c r="P2709" s="3">
        <f>YEAR(Table3[[#This Row],[DATE]])</f>
        <v>2028</v>
      </c>
    </row>
    <row r="2710" spans="1:16" x14ac:dyDescent="0.3">
      <c r="A2710" s="6">
        <v>46905</v>
      </c>
      <c r="B2710" s="7" t="s">
        <v>1663</v>
      </c>
      <c r="C2710" s="9">
        <f t="shared" ca="1" si="84"/>
        <v>6</v>
      </c>
      <c r="D2710" s="9" t="s">
        <v>2115</v>
      </c>
      <c r="E2710" s="9" t="s">
        <v>2118</v>
      </c>
      <c r="F2710" s="10">
        <f t="shared" ca="1" si="85"/>
        <v>3.227177174922552E-2</v>
      </c>
      <c r="G2710" s="3" t="str">
        <f>VLOOKUP(Table3[[#This Row],[PRODUCT ID]],Table1[[PRODUCT]:[SELLING PRICE]],1,FALSE)</f>
        <v>Product611</v>
      </c>
      <c r="H2710" s="3" t="str">
        <f>VLOOKUP(Table3[[#This Row],[PRODUCT ID]],Table1[[PRODUCT]:[SELLING PRICE]],2,FALSE)</f>
        <v>Category1</v>
      </c>
      <c r="I2710" s="3" t="str">
        <f>VLOOKUP(Table3[[#This Row],[PRODUCT ID]],Table1[[PRODUCT]:[SELLING PRICE]],3,FALSE)</f>
        <v>Ft</v>
      </c>
      <c r="J2710" s="16">
        <f ca="1">VLOOKUP(Table3[[#This Row],[PRODUCT ID]],Table1[[PRODUCT]:[SELLING PRICE]],4,FALSE)</f>
        <v>131</v>
      </c>
      <c r="K2710" s="16">
        <f ca="1">VLOOKUP(Table3[[#This Row],[PRODUCT ID]],Table1[[PRODUCT]:[SELLING PRICE]],5,FALSE)</f>
        <v>187.22192705909015</v>
      </c>
      <c r="L2710" s="16">
        <f ca="1">J2710*Table3[[#This Row],[QUANTITY]]</f>
        <v>786</v>
      </c>
      <c r="M2710" s="16">
        <f ca="1">K2710*Table3[[#This Row],[QUANTITY]]*(1-Table3[[#This Row],[DISCOUNT %]])</f>
        <v>1087.0796625755343</v>
      </c>
      <c r="N2710" s="3">
        <f>DAY(Table3[[#This Row],[DATE]])</f>
        <v>1</v>
      </c>
      <c r="O2710" s="3" t="str">
        <f>TEXT(Table3[[#This Row],[DATE]],"mmm")</f>
        <v>Jun</v>
      </c>
      <c r="P2710" s="3">
        <f>YEAR(Table3[[#This Row],[DATE]])</f>
        <v>2028</v>
      </c>
    </row>
    <row r="2711" spans="1:16" x14ac:dyDescent="0.3">
      <c r="A2711" s="6">
        <v>46906</v>
      </c>
      <c r="B2711" s="7" t="s">
        <v>1664</v>
      </c>
      <c r="C2711" s="9">
        <f t="shared" ca="1" si="84"/>
        <v>6</v>
      </c>
      <c r="D2711" s="9" t="s">
        <v>2115</v>
      </c>
      <c r="E2711" s="9" t="s">
        <v>2116</v>
      </c>
      <c r="F2711" s="10">
        <f t="shared" ca="1" si="85"/>
        <v>8.0071709491317977E-2</v>
      </c>
      <c r="G2711" s="3" t="str">
        <f>VLOOKUP(Table3[[#This Row],[PRODUCT ID]],Table1[[PRODUCT]:[SELLING PRICE]],1,FALSE)</f>
        <v>Product612</v>
      </c>
      <c r="H2711" s="3" t="str">
        <f>VLOOKUP(Table3[[#This Row],[PRODUCT ID]],Table1[[PRODUCT]:[SELLING PRICE]],2,FALSE)</f>
        <v>Category2</v>
      </c>
      <c r="I2711" s="3" t="str">
        <f>VLOOKUP(Table3[[#This Row],[PRODUCT ID]],Table1[[PRODUCT]:[SELLING PRICE]],3,FALSE)</f>
        <v>Kg</v>
      </c>
      <c r="J2711" s="16">
        <f ca="1">VLOOKUP(Table3[[#This Row],[PRODUCT ID]],Table1[[PRODUCT]:[SELLING PRICE]],4,FALSE)</f>
        <v>223</v>
      </c>
      <c r="K2711" s="16">
        <f ca="1">VLOOKUP(Table3[[#This Row],[PRODUCT ID]],Table1[[PRODUCT]:[SELLING PRICE]],5,FALSE)</f>
        <v>95.877778206996197</v>
      </c>
      <c r="L2711" s="16">
        <f ca="1">J2711*Table3[[#This Row],[QUANTITY]]</f>
        <v>1338</v>
      </c>
      <c r="M2711" s="16">
        <f ca="1">K2711*Table3[[#This Row],[QUANTITY]]*(1-Table3[[#This Row],[DISCOUNT %]])</f>
        <v>529.2040836223955</v>
      </c>
      <c r="N2711" s="3">
        <f>DAY(Table3[[#This Row],[DATE]])</f>
        <v>2</v>
      </c>
      <c r="O2711" s="3" t="str">
        <f>TEXT(Table3[[#This Row],[DATE]],"mmm")</f>
        <v>Jun</v>
      </c>
      <c r="P2711" s="3">
        <f>YEAR(Table3[[#This Row],[DATE]])</f>
        <v>2028</v>
      </c>
    </row>
    <row r="2712" spans="1:16" x14ac:dyDescent="0.3">
      <c r="A2712" s="6">
        <v>46907</v>
      </c>
      <c r="B2712" s="7" t="s">
        <v>1665</v>
      </c>
      <c r="C2712" s="9">
        <f t="shared" ca="1" si="84"/>
        <v>6</v>
      </c>
      <c r="D2712" s="9" t="s">
        <v>2116</v>
      </c>
      <c r="E2712" s="9" t="s">
        <v>2116</v>
      </c>
      <c r="F2712" s="10">
        <f t="shared" ca="1" si="85"/>
        <v>5.5915468999416601E-2</v>
      </c>
      <c r="G2712" s="3" t="str">
        <f>VLOOKUP(Table3[[#This Row],[PRODUCT ID]],Table1[[PRODUCT]:[SELLING PRICE]],1,FALSE)</f>
        <v>Product613</v>
      </c>
      <c r="H2712" s="3" t="str">
        <f>VLOOKUP(Table3[[#This Row],[PRODUCT ID]],Table1[[PRODUCT]:[SELLING PRICE]],2,FALSE)</f>
        <v>Category3</v>
      </c>
      <c r="I2712" s="3" t="str">
        <f>VLOOKUP(Table3[[#This Row],[PRODUCT ID]],Table1[[PRODUCT]:[SELLING PRICE]],3,FALSE)</f>
        <v>No</v>
      </c>
      <c r="J2712" s="16">
        <f ca="1">VLOOKUP(Table3[[#This Row],[PRODUCT ID]],Table1[[PRODUCT]:[SELLING PRICE]],4,FALSE)</f>
        <v>17</v>
      </c>
      <c r="K2712" s="16">
        <f ca="1">VLOOKUP(Table3[[#This Row],[PRODUCT ID]],Table1[[PRODUCT]:[SELLING PRICE]],5,FALSE)</f>
        <v>82.507905205798181</v>
      </c>
      <c r="L2712" s="16">
        <f ca="1">J2712*Table3[[#This Row],[QUANTITY]]</f>
        <v>102</v>
      </c>
      <c r="M2712" s="16">
        <f ca="1">K2712*Table3[[#This Row],[QUANTITY]]*(1-Table3[[#This Row],[DISCOUNT %]])</f>
        <v>467.36662194033943</v>
      </c>
      <c r="N2712" s="3">
        <f>DAY(Table3[[#This Row],[DATE]])</f>
        <v>3</v>
      </c>
      <c r="O2712" s="3" t="str">
        <f>TEXT(Table3[[#This Row],[DATE]],"mmm")</f>
        <v>Jun</v>
      </c>
      <c r="P2712" s="3">
        <f>YEAR(Table3[[#This Row],[DATE]])</f>
        <v>2028</v>
      </c>
    </row>
    <row r="2713" spans="1:16" x14ac:dyDescent="0.3">
      <c r="A2713" s="6">
        <v>46908</v>
      </c>
      <c r="B2713" s="7" t="s">
        <v>1666</v>
      </c>
      <c r="C2713" s="9">
        <f t="shared" ca="1" si="84"/>
        <v>6</v>
      </c>
      <c r="D2713" s="9" t="s">
        <v>2116</v>
      </c>
      <c r="E2713" s="9" t="s">
        <v>2116</v>
      </c>
      <c r="F2713" s="10">
        <f t="shared" ca="1" si="85"/>
        <v>1.8744729838818665E-2</v>
      </c>
      <c r="G2713" s="3" t="str">
        <f>VLOOKUP(Table3[[#This Row],[PRODUCT ID]],Table1[[PRODUCT]:[SELLING PRICE]],1,FALSE)</f>
        <v>Product614</v>
      </c>
      <c r="H2713" s="3" t="str">
        <f>VLOOKUP(Table3[[#This Row],[PRODUCT ID]],Table1[[PRODUCT]:[SELLING PRICE]],2,FALSE)</f>
        <v>Category4</v>
      </c>
      <c r="I2713" s="3" t="str">
        <f>VLOOKUP(Table3[[#This Row],[PRODUCT ID]],Table1[[PRODUCT]:[SELLING PRICE]],3,FALSE)</f>
        <v>No</v>
      </c>
      <c r="J2713" s="16">
        <f ca="1">VLOOKUP(Table3[[#This Row],[PRODUCT ID]],Table1[[PRODUCT]:[SELLING PRICE]],4,FALSE)</f>
        <v>153</v>
      </c>
      <c r="K2713" s="16">
        <f ca="1">VLOOKUP(Table3[[#This Row],[PRODUCT ID]],Table1[[PRODUCT]:[SELLING PRICE]],5,FALSE)</f>
        <v>169.92565302164709</v>
      </c>
      <c r="L2713" s="16">
        <f ca="1">J2713*Table3[[#This Row],[QUANTITY]]</f>
        <v>918</v>
      </c>
      <c r="M2713" s="16">
        <f ca="1">K2713*Table3[[#This Row],[QUANTITY]]*(1-Table3[[#This Row],[DISCOUNT %]])</f>
        <v>1000.4426553784288</v>
      </c>
      <c r="N2713" s="3">
        <f>DAY(Table3[[#This Row],[DATE]])</f>
        <v>4</v>
      </c>
      <c r="O2713" s="3" t="str">
        <f>TEXT(Table3[[#This Row],[DATE]],"mmm")</f>
        <v>Jun</v>
      </c>
      <c r="P2713" s="3">
        <f>YEAR(Table3[[#This Row],[DATE]])</f>
        <v>2028</v>
      </c>
    </row>
    <row r="2714" spans="1:16" x14ac:dyDescent="0.3">
      <c r="A2714" s="6">
        <v>46909</v>
      </c>
      <c r="B2714" s="7" t="s">
        <v>1667</v>
      </c>
      <c r="C2714" s="9">
        <f t="shared" ca="1" si="84"/>
        <v>12</v>
      </c>
      <c r="D2714" s="9" t="s">
        <v>2116</v>
      </c>
      <c r="E2714" s="9" t="s">
        <v>2116</v>
      </c>
      <c r="F2714" s="10">
        <f t="shared" ca="1" si="85"/>
        <v>1.3134197020228222E-2</v>
      </c>
      <c r="G2714" s="3" t="str">
        <f>VLOOKUP(Table3[[#This Row],[PRODUCT ID]],Table1[[PRODUCT]:[SELLING PRICE]],1,FALSE)</f>
        <v>Product615</v>
      </c>
      <c r="H2714" s="3" t="str">
        <f>VLOOKUP(Table3[[#This Row],[PRODUCT ID]],Table1[[PRODUCT]:[SELLING PRICE]],2,FALSE)</f>
        <v>Category5</v>
      </c>
      <c r="I2714" s="3" t="str">
        <f>VLOOKUP(Table3[[#This Row],[PRODUCT ID]],Table1[[PRODUCT]:[SELLING PRICE]],3,FALSE)</f>
        <v>Ft</v>
      </c>
      <c r="J2714" s="16">
        <f ca="1">VLOOKUP(Table3[[#This Row],[PRODUCT ID]],Table1[[PRODUCT]:[SELLING PRICE]],4,FALSE)</f>
        <v>124</v>
      </c>
      <c r="K2714" s="16">
        <f ca="1">VLOOKUP(Table3[[#This Row],[PRODUCT ID]],Table1[[PRODUCT]:[SELLING PRICE]],5,FALSE)</f>
        <v>146.14377256362681</v>
      </c>
      <c r="L2714" s="16">
        <f ca="1">J2714*Table3[[#This Row],[QUANTITY]]</f>
        <v>1488</v>
      </c>
      <c r="M2714" s="16">
        <f ca="1">K2714*Table3[[#This Row],[QUANTITY]]*(1-Table3[[#This Row],[DISCOUNT %]])</f>
        <v>1730.6914975379605</v>
      </c>
      <c r="N2714" s="3">
        <f>DAY(Table3[[#This Row],[DATE]])</f>
        <v>5</v>
      </c>
      <c r="O2714" s="3" t="str">
        <f>TEXT(Table3[[#This Row],[DATE]],"mmm")</f>
        <v>Jun</v>
      </c>
      <c r="P2714" s="3">
        <f>YEAR(Table3[[#This Row],[DATE]])</f>
        <v>2028</v>
      </c>
    </row>
    <row r="2715" spans="1:16" x14ac:dyDescent="0.3">
      <c r="A2715" s="6">
        <v>46910</v>
      </c>
      <c r="B2715" s="7" t="s">
        <v>1668</v>
      </c>
      <c r="C2715" s="9">
        <f t="shared" ca="1" si="84"/>
        <v>8</v>
      </c>
      <c r="D2715" s="9" t="s">
        <v>2115</v>
      </c>
      <c r="E2715" s="9" t="s">
        <v>2116</v>
      </c>
      <c r="F2715" s="10">
        <f t="shared" ca="1" si="85"/>
        <v>9.6264227841651395E-2</v>
      </c>
      <c r="G2715" s="3" t="str">
        <f>VLOOKUP(Table3[[#This Row],[PRODUCT ID]],Table1[[PRODUCT]:[SELLING PRICE]],1,FALSE)</f>
        <v>Product616</v>
      </c>
      <c r="H2715" s="3" t="str">
        <f>VLOOKUP(Table3[[#This Row],[PRODUCT ID]],Table1[[PRODUCT]:[SELLING PRICE]],2,FALSE)</f>
        <v>Category1</v>
      </c>
      <c r="I2715" s="3" t="str">
        <f>VLOOKUP(Table3[[#This Row],[PRODUCT ID]],Table1[[PRODUCT]:[SELLING PRICE]],3,FALSE)</f>
        <v>No</v>
      </c>
      <c r="J2715" s="16">
        <f ca="1">VLOOKUP(Table3[[#This Row],[PRODUCT ID]],Table1[[PRODUCT]:[SELLING PRICE]],4,FALSE)</f>
        <v>100</v>
      </c>
      <c r="K2715" s="16">
        <f ca="1">VLOOKUP(Table3[[#This Row],[PRODUCT ID]],Table1[[PRODUCT]:[SELLING PRICE]],5,FALSE)</f>
        <v>117.45221366907111</v>
      </c>
      <c r="L2715" s="16">
        <f ca="1">J2715*Table3[[#This Row],[QUANTITY]]</f>
        <v>800</v>
      </c>
      <c r="M2715" s="16">
        <f ca="1">K2715*Table3[[#This Row],[QUANTITY]]*(1-Table3[[#This Row],[DISCOUNT %]])</f>
        <v>849.16613609540263</v>
      </c>
      <c r="N2715" s="3">
        <f>DAY(Table3[[#This Row],[DATE]])</f>
        <v>6</v>
      </c>
      <c r="O2715" s="3" t="str">
        <f>TEXT(Table3[[#This Row],[DATE]],"mmm")</f>
        <v>Jun</v>
      </c>
      <c r="P2715" s="3">
        <f>YEAR(Table3[[#This Row],[DATE]])</f>
        <v>2028</v>
      </c>
    </row>
    <row r="2716" spans="1:16" x14ac:dyDescent="0.3">
      <c r="A2716" s="6">
        <v>46911</v>
      </c>
      <c r="B2716" s="7" t="s">
        <v>1669</v>
      </c>
      <c r="C2716" s="9">
        <f t="shared" ca="1" si="84"/>
        <v>13</v>
      </c>
      <c r="D2716" s="9" t="s">
        <v>2117</v>
      </c>
      <c r="E2716" s="9" t="s">
        <v>2118</v>
      </c>
      <c r="F2716" s="10">
        <f t="shared" ca="1" si="85"/>
        <v>2.1335776028902621E-2</v>
      </c>
      <c r="G2716" s="3" t="str">
        <f>VLOOKUP(Table3[[#This Row],[PRODUCT ID]],Table1[[PRODUCT]:[SELLING PRICE]],1,FALSE)</f>
        <v>Product617</v>
      </c>
      <c r="H2716" s="3" t="str">
        <f>VLOOKUP(Table3[[#This Row],[PRODUCT ID]],Table1[[PRODUCT]:[SELLING PRICE]],2,FALSE)</f>
        <v>Category2</v>
      </c>
      <c r="I2716" s="3" t="str">
        <f>VLOOKUP(Table3[[#This Row],[PRODUCT ID]],Table1[[PRODUCT]:[SELLING PRICE]],3,FALSE)</f>
        <v>Kg</v>
      </c>
      <c r="J2716" s="16">
        <f ca="1">VLOOKUP(Table3[[#This Row],[PRODUCT ID]],Table1[[PRODUCT]:[SELLING PRICE]],4,FALSE)</f>
        <v>82</v>
      </c>
      <c r="K2716" s="16">
        <f ca="1">VLOOKUP(Table3[[#This Row],[PRODUCT ID]],Table1[[PRODUCT]:[SELLING PRICE]],5,FALSE)</f>
        <v>156.56601318887695</v>
      </c>
      <c r="L2716" s="16">
        <f ca="1">J2716*Table3[[#This Row],[QUANTITY]]</f>
        <v>1066</v>
      </c>
      <c r="M2716" s="16">
        <f ca="1">K2716*Table3[[#This Row],[QUANTITY]]*(1-Table3[[#This Row],[DISCOUNT %]])</f>
        <v>1991.9322253706314</v>
      </c>
      <c r="N2716" s="3">
        <f>DAY(Table3[[#This Row],[DATE]])</f>
        <v>7</v>
      </c>
      <c r="O2716" s="3" t="str">
        <f>TEXT(Table3[[#This Row],[DATE]],"mmm")</f>
        <v>Jun</v>
      </c>
      <c r="P2716" s="3">
        <f>YEAR(Table3[[#This Row],[DATE]])</f>
        <v>2028</v>
      </c>
    </row>
    <row r="2717" spans="1:16" x14ac:dyDescent="0.3">
      <c r="A2717" s="6">
        <v>46912</v>
      </c>
      <c r="B2717" s="7" t="s">
        <v>1670</v>
      </c>
      <c r="C2717" s="9">
        <f t="shared" ca="1" si="84"/>
        <v>12</v>
      </c>
      <c r="D2717" s="9" t="s">
        <v>2117</v>
      </c>
      <c r="E2717" s="9" t="s">
        <v>2118</v>
      </c>
      <c r="F2717" s="10">
        <f t="shared" ca="1" si="85"/>
        <v>7.4509567737025745E-2</v>
      </c>
      <c r="G2717" s="3" t="str">
        <f>VLOOKUP(Table3[[#This Row],[PRODUCT ID]],Table1[[PRODUCT]:[SELLING PRICE]],1,FALSE)</f>
        <v>Product618</v>
      </c>
      <c r="H2717" s="3" t="str">
        <f>VLOOKUP(Table3[[#This Row],[PRODUCT ID]],Table1[[PRODUCT]:[SELLING PRICE]],2,FALSE)</f>
        <v>Category3</v>
      </c>
      <c r="I2717" s="3" t="str">
        <f>VLOOKUP(Table3[[#This Row],[PRODUCT ID]],Table1[[PRODUCT]:[SELLING PRICE]],3,FALSE)</f>
        <v>Kg</v>
      </c>
      <c r="J2717" s="16">
        <f ca="1">VLOOKUP(Table3[[#This Row],[PRODUCT ID]],Table1[[PRODUCT]:[SELLING PRICE]],4,FALSE)</f>
        <v>155</v>
      </c>
      <c r="K2717" s="16">
        <f ca="1">VLOOKUP(Table3[[#This Row],[PRODUCT ID]],Table1[[PRODUCT]:[SELLING PRICE]],5,FALSE)</f>
        <v>228.00615206617681</v>
      </c>
      <c r="L2717" s="16">
        <f ca="1">J2717*Table3[[#This Row],[QUANTITY]]</f>
        <v>1860</v>
      </c>
      <c r="M2717" s="16">
        <f ca="1">K2717*Table3[[#This Row],[QUANTITY]]*(1-Table3[[#This Row],[DISCOUNT %]])</f>
        <v>2532.2101468121209</v>
      </c>
      <c r="N2717" s="3">
        <f>DAY(Table3[[#This Row],[DATE]])</f>
        <v>8</v>
      </c>
      <c r="O2717" s="3" t="str">
        <f>TEXT(Table3[[#This Row],[DATE]],"mmm")</f>
        <v>Jun</v>
      </c>
      <c r="P2717" s="3">
        <f>YEAR(Table3[[#This Row],[DATE]])</f>
        <v>2028</v>
      </c>
    </row>
    <row r="2718" spans="1:16" x14ac:dyDescent="0.3">
      <c r="A2718" s="6">
        <v>46913</v>
      </c>
      <c r="B2718" s="7" t="s">
        <v>1671</v>
      </c>
      <c r="C2718" s="9">
        <f t="shared" ca="1" si="84"/>
        <v>14</v>
      </c>
      <c r="D2718" s="9" t="s">
        <v>2116</v>
      </c>
      <c r="E2718" s="9" t="s">
        <v>2116</v>
      </c>
      <c r="F2718" s="10">
        <f t="shared" ca="1" si="85"/>
        <v>5.5431330543870734E-3</v>
      </c>
      <c r="G2718" s="3" t="str">
        <f>VLOOKUP(Table3[[#This Row],[PRODUCT ID]],Table1[[PRODUCT]:[SELLING PRICE]],1,FALSE)</f>
        <v>Product619</v>
      </c>
      <c r="H2718" s="3" t="str">
        <f>VLOOKUP(Table3[[#This Row],[PRODUCT ID]],Table1[[PRODUCT]:[SELLING PRICE]],2,FALSE)</f>
        <v>Category4</v>
      </c>
      <c r="I2718" s="3" t="str">
        <f>VLOOKUP(Table3[[#This Row],[PRODUCT ID]],Table1[[PRODUCT]:[SELLING PRICE]],3,FALSE)</f>
        <v>Lt</v>
      </c>
      <c r="J2718" s="16">
        <f ca="1">VLOOKUP(Table3[[#This Row],[PRODUCT ID]],Table1[[PRODUCT]:[SELLING PRICE]],4,FALSE)</f>
        <v>229</v>
      </c>
      <c r="K2718" s="16">
        <f ca="1">VLOOKUP(Table3[[#This Row],[PRODUCT ID]],Table1[[PRODUCT]:[SELLING PRICE]],5,FALSE)</f>
        <v>189.95528921588345</v>
      </c>
      <c r="L2718" s="16">
        <f ca="1">J2718*Table3[[#This Row],[QUANTITY]]</f>
        <v>3206</v>
      </c>
      <c r="M2718" s="16">
        <f ca="1">K2718*Table3[[#This Row],[QUANTITY]]*(1-Table3[[#This Row],[DISCOUNT %]])</f>
        <v>2644.6327848272531</v>
      </c>
      <c r="N2718" s="3">
        <f>DAY(Table3[[#This Row],[DATE]])</f>
        <v>9</v>
      </c>
      <c r="O2718" s="3" t="str">
        <f>TEXT(Table3[[#This Row],[DATE]],"mmm")</f>
        <v>Jun</v>
      </c>
      <c r="P2718" s="3">
        <f>YEAR(Table3[[#This Row],[DATE]])</f>
        <v>2028</v>
      </c>
    </row>
    <row r="2719" spans="1:16" x14ac:dyDescent="0.3">
      <c r="A2719" s="6">
        <v>46914</v>
      </c>
      <c r="B2719" s="7" t="s">
        <v>1672</v>
      </c>
      <c r="C2719" s="9">
        <f t="shared" ca="1" si="84"/>
        <v>9</v>
      </c>
      <c r="D2719" s="9" t="s">
        <v>2116</v>
      </c>
      <c r="E2719" s="9" t="s">
        <v>2116</v>
      </c>
      <c r="F2719" s="10">
        <f t="shared" ca="1" si="85"/>
        <v>9.8228760624032421E-2</v>
      </c>
      <c r="G2719" s="3" t="str">
        <f>VLOOKUP(Table3[[#This Row],[PRODUCT ID]],Table1[[PRODUCT]:[SELLING PRICE]],1,FALSE)</f>
        <v>Product620</v>
      </c>
      <c r="H2719" s="3" t="str">
        <f>VLOOKUP(Table3[[#This Row],[PRODUCT ID]],Table1[[PRODUCT]:[SELLING PRICE]],2,FALSE)</f>
        <v>Category5</v>
      </c>
      <c r="I2719" s="3" t="str">
        <f>VLOOKUP(Table3[[#This Row],[PRODUCT ID]],Table1[[PRODUCT]:[SELLING PRICE]],3,FALSE)</f>
        <v>Kg</v>
      </c>
      <c r="J2719" s="16">
        <f ca="1">VLOOKUP(Table3[[#This Row],[PRODUCT ID]],Table1[[PRODUCT]:[SELLING PRICE]],4,FALSE)</f>
        <v>214</v>
      </c>
      <c r="K2719" s="16">
        <f ca="1">VLOOKUP(Table3[[#This Row],[PRODUCT ID]],Table1[[PRODUCT]:[SELLING PRICE]],5,FALSE)</f>
        <v>133.5742621043685</v>
      </c>
      <c r="L2719" s="16">
        <f ca="1">J2719*Table3[[#This Row],[QUANTITY]]</f>
        <v>1926</v>
      </c>
      <c r="M2719" s="16">
        <f ca="1">K2719*Table3[[#This Row],[QUANTITY]]*(1-Table3[[#This Row],[DISCOUNT %]])</f>
        <v>1084.0808509792805</v>
      </c>
      <c r="N2719" s="3">
        <f>DAY(Table3[[#This Row],[DATE]])</f>
        <v>10</v>
      </c>
      <c r="O2719" s="3" t="str">
        <f>TEXT(Table3[[#This Row],[DATE]],"mmm")</f>
        <v>Jun</v>
      </c>
      <c r="P2719" s="3">
        <f>YEAR(Table3[[#This Row],[DATE]])</f>
        <v>2028</v>
      </c>
    </row>
    <row r="2720" spans="1:16" x14ac:dyDescent="0.3">
      <c r="A2720" s="6">
        <v>46915</v>
      </c>
      <c r="B2720" s="7" t="s">
        <v>1673</v>
      </c>
      <c r="C2720" s="9">
        <f t="shared" ca="1" si="84"/>
        <v>5</v>
      </c>
      <c r="D2720" s="9" t="s">
        <v>2116</v>
      </c>
      <c r="E2720" s="9" t="s">
        <v>2116</v>
      </c>
      <c r="F2720" s="10">
        <f t="shared" ca="1" si="85"/>
        <v>3.6436243943526951E-2</v>
      </c>
      <c r="G2720" s="3" t="str">
        <f>VLOOKUP(Table3[[#This Row],[PRODUCT ID]],Table1[[PRODUCT]:[SELLING PRICE]],1,FALSE)</f>
        <v>Product621</v>
      </c>
      <c r="H2720" s="3" t="str">
        <f>VLOOKUP(Table3[[#This Row],[PRODUCT ID]],Table1[[PRODUCT]:[SELLING PRICE]],2,FALSE)</f>
        <v>Category1</v>
      </c>
      <c r="I2720" s="3" t="str">
        <f>VLOOKUP(Table3[[#This Row],[PRODUCT ID]],Table1[[PRODUCT]:[SELLING PRICE]],3,FALSE)</f>
        <v>Lt</v>
      </c>
      <c r="J2720" s="16">
        <f ca="1">VLOOKUP(Table3[[#This Row],[PRODUCT ID]],Table1[[PRODUCT]:[SELLING PRICE]],4,FALSE)</f>
        <v>26</v>
      </c>
      <c r="K2720" s="16">
        <f ca="1">VLOOKUP(Table3[[#This Row],[PRODUCT ID]],Table1[[PRODUCT]:[SELLING PRICE]],5,FALSE)</f>
        <v>223.40291552703781</v>
      </c>
      <c r="L2720" s="16">
        <f ca="1">J2720*Table3[[#This Row],[QUANTITY]]</f>
        <v>130</v>
      </c>
      <c r="M2720" s="16">
        <f ca="1">K2720*Table3[[#This Row],[QUANTITY]]*(1-Table3[[#This Row],[DISCOUNT %]])</f>
        <v>1076.3147619959975</v>
      </c>
      <c r="N2720" s="3">
        <f>DAY(Table3[[#This Row],[DATE]])</f>
        <v>11</v>
      </c>
      <c r="O2720" s="3" t="str">
        <f>TEXT(Table3[[#This Row],[DATE]],"mmm")</f>
        <v>Jun</v>
      </c>
      <c r="P2720" s="3">
        <f>YEAR(Table3[[#This Row],[DATE]])</f>
        <v>2028</v>
      </c>
    </row>
    <row r="2721" spans="1:16" x14ac:dyDescent="0.3">
      <c r="A2721" s="6">
        <v>46916</v>
      </c>
      <c r="B2721" s="7" t="s">
        <v>1674</v>
      </c>
      <c r="C2721" s="9">
        <f t="shared" ca="1" si="84"/>
        <v>10</v>
      </c>
      <c r="D2721" s="9" t="s">
        <v>2116</v>
      </c>
      <c r="E2721" s="9" t="s">
        <v>2116</v>
      </c>
      <c r="F2721" s="10">
        <f t="shared" ca="1" si="85"/>
        <v>6.1744687329277487E-2</v>
      </c>
      <c r="G2721" s="3" t="str">
        <f>VLOOKUP(Table3[[#This Row],[PRODUCT ID]],Table1[[PRODUCT]:[SELLING PRICE]],1,FALSE)</f>
        <v>Product622</v>
      </c>
      <c r="H2721" s="3" t="str">
        <f>VLOOKUP(Table3[[#This Row],[PRODUCT ID]],Table1[[PRODUCT]:[SELLING PRICE]],2,FALSE)</f>
        <v>Category2</v>
      </c>
      <c r="I2721" s="3" t="str">
        <f>VLOOKUP(Table3[[#This Row],[PRODUCT ID]],Table1[[PRODUCT]:[SELLING PRICE]],3,FALSE)</f>
        <v>Ft</v>
      </c>
      <c r="J2721" s="16">
        <f ca="1">VLOOKUP(Table3[[#This Row],[PRODUCT ID]],Table1[[PRODUCT]:[SELLING PRICE]],4,FALSE)</f>
        <v>21</v>
      </c>
      <c r="K2721" s="16">
        <f ca="1">VLOOKUP(Table3[[#This Row],[PRODUCT ID]],Table1[[PRODUCT]:[SELLING PRICE]],5,FALSE)</f>
        <v>87.9738081105004</v>
      </c>
      <c r="L2721" s="16">
        <f ca="1">J2721*Table3[[#This Row],[QUANTITY]]</f>
        <v>210</v>
      </c>
      <c r="M2721" s="16">
        <f ca="1">K2721*Table3[[#This Row],[QUANTITY]]*(1-Table3[[#This Row],[DISCOUNT %]])</f>
        <v>825.41892835551687</v>
      </c>
      <c r="N2721" s="3">
        <f>DAY(Table3[[#This Row],[DATE]])</f>
        <v>12</v>
      </c>
      <c r="O2721" s="3" t="str">
        <f>TEXT(Table3[[#This Row],[DATE]],"mmm")</f>
        <v>Jun</v>
      </c>
      <c r="P2721" s="3">
        <f>YEAR(Table3[[#This Row],[DATE]])</f>
        <v>2028</v>
      </c>
    </row>
    <row r="2722" spans="1:16" x14ac:dyDescent="0.3">
      <c r="A2722" s="6">
        <v>46917</v>
      </c>
      <c r="B2722" s="7" t="s">
        <v>1675</v>
      </c>
      <c r="C2722" s="9">
        <f t="shared" ca="1" si="84"/>
        <v>6</v>
      </c>
      <c r="D2722" s="9" t="s">
        <v>2115</v>
      </c>
      <c r="E2722" s="9" t="s">
        <v>2118</v>
      </c>
      <c r="F2722" s="10">
        <f t="shared" ca="1" si="85"/>
        <v>1.4821114938469604E-3</v>
      </c>
      <c r="G2722" s="3" t="str">
        <f>VLOOKUP(Table3[[#This Row],[PRODUCT ID]],Table1[[PRODUCT]:[SELLING PRICE]],1,FALSE)</f>
        <v>Product623</v>
      </c>
      <c r="H2722" s="3" t="str">
        <f>VLOOKUP(Table3[[#This Row],[PRODUCT ID]],Table1[[PRODUCT]:[SELLING PRICE]],2,FALSE)</f>
        <v>Category3</v>
      </c>
      <c r="I2722" s="3" t="str">
        <f>VLOOKUP(Table3[[#This Row],[PRODUCT ID]],Table1[[PRODUCT]:[SELLING PRICE]],3,FALSE)</f>
        <v>Kg</v>
      </c>
      <c r="J2722" s="16">
        <f ca="1">VLOOKUP(Table3[[#This Row],[PRODUCT ID]],Table1[[PRODUCT]:[SELLING PRICE]],4,FALSE)</f>
        <v>73</v>
      </c>
      <c r="K2722" s="16">
        <f ca="1">VLOOKUP(Table3[[#This Row],[PRODUCT ID]],Table1[[PRODUCT]:[SELLING PRICE]],5,FALSE)</f>
        <v>189.75035478466353</v>
      </c>
      <c r="L2722" s="16">
        <f ca="1">J2722*Table3[[#This Row],[QUANTITY]]</f>
        <v>438</v>
      </c>
      <c r="M2722" s="16">
        <f ca="1">K2722*Table3[[#This Row],[QUANTITY]]*(1-Table3[[#This Row],[DISCOUNT %]])</f>
        <v>1136.814741617254</v>
      </c>
      <c r="N2722" s="3">
        <f>DAY(Table3[[#This Row],[DATE]])</f>
        <v>13</v>
      </c>
      <c r="O2722" s="3" t="str">
        <f>TEXT(Table3[[#This Row],[DATE]],"mmm")</f>
        <v>Jun</v>
      </c>
      <c r="P2722" s="3">
        <f>YEAR(Table3[[#This Row],[DATE]])</f>
        <v>2028</v>
      </c>
    </row>
    <row r="2723" spans="1:16" x14ac:dyDescent="0.3">
      <c r="A2723" s="6">
        <v>46918</v>
      </c>
      <c r="B2723" s="7" t="s">
        <v>1676</v>
      </c>
      <c r="C2723" s="9">
        <f t="shared" ca="1" si="84"/>
        <v>11</v>
      </c>
      <c r="D2723" s="9" t="s">
        <v>2116</v>
      </c>
      <c r="E2723" s="9" t="s">
        <v>2116</v>
      </c>
      <c r="F2723" s="10">
        <f t="shared" ca="1" si="85"/>
        <v>1.8648069717356441E-2</v>
      </c>
      <c r="G2723" s="3" t="str">
        <f>VLOOKUP(Table3[[#This Row],[PRODUCT ID]],Table1[[PRODUCT]:[SELLING PRICE]],1,FALSE)</f>
        <v>Product624</v>
      </c>
      <c r="H2723" s="3" t="str">
        <f>VLOOKUP(Table3[[#This Row],[PRODUCT ID]],Table1[[PRODUCT]:[SELLING PRICE]],2,FALSE)</f>
        <v>Category4</v>
      </c>
      <c r="I2723" s="3" t="str">
        <f>VLOOKUP(Table3[[#This Row],[PRODUCT ID]],Table1[[PRODUCT]:[SELLING PRICE]],3,FALSE)</f>
        <v>No</v>
      </c>
      <c r="J2723" s="16">
        <f ca="1">VLOOKUP(Table3[[#This Row],[PRODUCT ID]],Table1[[PRODUCT]:[SELLING PRICE]],4,FALSE)</f>
        <v>46</v>
      </c>
      <c r="K2723" s="16">
        <f ca="1">VLOOKUP(Table3[[#This Row],[PRODUCT ID]],Table1[[PRODUCT]:[SELLING PRICE]],5,FALSE)</f>
        <v>187.342929626276</v>
      </c>
      <c r="L2723" s="16">
        <f ca="1">J2723*Table3[[#This Row],[QUANTITY]]</f>
        <v>506</v>
      </c>
      <c r="M2723" s="16">
        <f ca="1">K2723*Table3[[#This Row],[QUANTITY]]*(1-Table3[[#This Row],[DISCOUNT %]])</f>
        <v>2022.3428017490658</v>
      </c>
      <c r="N2723" s="3">
        <f>DAY(Table3[[#This Row],[DATE]])</f>
        <v>14</v>
      </c>
      <c r="O2723" s="3" t="str">
        <f>TEXT(Table3[[#This Row],[DATE]],"mmm")</f>
        <v>Jun</v>
      </c>
      <c r="P2723" s="3">
        <f>YEAR(Table3[[#This Row],[DATE]])</f>
        <v>2028</v>
      </c>
    </row>
    <row r="2724" spans="1:16" x14ac:dyDescent="0.3">
      <c r="A2724" s="6">
        <v>46919</v>
      </c>
      <c r="B2724" s="7" t="s">
        <v>1677</v>
      </c>
      <c r="C2724" s="9">
        <f t="shared" ca="1" si="84"/>
        <v>14</v>
      </c>
      <c r="D2724" s="9" t="s">
        <v>2117</v>
      </c>
      <c r="E2724" s="9" t="s">
        <v>2116</v>
      </c>
      <c r="F2724" s="10">
        <f t="shared" ca="1" si="85"/>
        <v>7.461954449763368E-2</v>
      </c>
      <c r="G2724" s="3" t="str">
        <f>VLOOKUP(Table3[[#This Row],[PRODUCT ID]],Table1[[PRODUCT]:[SELLING PRICE]],1,FALSE)</f>
        <v>Product625</v>
      </c>
      <c r="H2724" s="3" t="str">
        <f>VLOOKUP(Table3[[#This Row],[PRODUCT ID]],Table1[[PRODUCT]:[SELLING PRICE]],2,FALSE)</f>
        <v>Category1</v>
      </c>
      <c r="I2724" s="3" t="str">
        <f>VLOOKUP(Table3[[#This Row],[PRODUCT ID]],Table1[[PRODUCT]:[SELLING PRICE]],3,FALSE)</f>
        <v>No</v>
      </c>
      <c r="J2724" s="16">
        <f ca="1">VLOOKUP(Table3[[#This Row],[PRODUCT ID]],Table1[[PRODUCT]:[SELLING PRICE]],4,FALSE)</f>
        <v>160</v>
      </c>
      <c r="K2724" s="16">
        <f ca="1">VLOOKUP(Table3[[#This Row],[PRODUCT ID]],Table1[[PRODUCT]:[SELLING PRICE]],5,FALSE)</f>
        <v>31.282424929913837</v>
      </c>
      <c r="L2724" s="16">
        <f ca="1">J2724*Table3[[#This Row],[QUANTITY]]</f>
        <v>2240</v>
      </c>
      <c r="M2724" s="16">
        <f ca="1">K2724*Table3[[#This Row],[QUANTITY]]*(1-Table3[[#This Row],[DISCOUNT %]])</f>
        <v>405.27402483207146</v>
      </c>
      <c r="N2724" s="3">
        <f>DAY(Table3[[#This Row],[DATE]])</f>
        <v>15</v>
      </c>
      <c r="O2724" s="3" t="str">
        <f>TEXT(Table3[[#This Row],[DATE]],"mmm")</f>
        <v>Jun</v>
      </c>
      <c r="P2724" s="3">
        <f>YEAR(Table3[[#This Row],[DATE]])</f>
        <v>2028</v>
      </c>
    </row>
    <row r="2725" spans="1:16" x14ac:dyDescent="0.3">
      <c r="A2725" s="6">
        <v>46920</v>
      </c>
      <c r="B2725" s="7" t="s">
        <v>1678</v>
      </c>
      <c r="C2725" s="9">
        <f t="shared" ca="1" si="84"/>
        <v>11</v>
      </c>
      <c r="D2725" s="9" t="s">
        <v>2115</v>
      </c>
      <c r="E2725" s="9" t="s">
        <v>2116</v>
      </c>
      <c r="F2725" s="10">
        <f t="shared" ca="1" si="85"/>
        <v>4.4779147188294358E-2</v>
      </c>
      <c r="G2725" s="3" t="str">
        <f>VLOOKUP(Table3[[#This Row],[PRODUCT ID]],Table1[[PRODUCT]:[SELLING PRICE]],1,FALSE)</f>
        <v>Product626</v>
      </c>
      <c r="H2725" s="3" t="str">
        <f>VLOOKUP(Table3[[#This Row],[PRODUCT ID]],Table1[[PRODUCT]:[SELLING PRICE]],2,FALSE)</f>
        <v>Category2</v>
      </c>
      <c r="I2725" s="3" t="str">
        <f>VLOOKUP(Table3[[#This Row],[PRODUCT ID]],Table1[[PRODUCT]:[SELLING PRICE]],3,FALSE)</f>
        <v>Ft</v>
      </c>
      <c r="J2725" s="16">
        <f ca="1">VLOOKUP(Table3[[#This Row],[PRODUCT ID]],Table1[[PRODUCT]:[SELLING PRICE]],4,FALSE)</f>
        <v>235</v>
      </c>
      <c r="K2725" s="16">
        <f ca="1">VLOOKUP(Table3[[#This Row],[PRODUCT ID]],Table1[[PRODUCT]:[SELLING PRICE]],5,FALSE)</f>
        <v>292.14332189685257</v>
      </c>
      <c r="L2725" s="16">
        <f ca="1">J2725*Table3[[#This Row],[QUANTITY]]</f>
        <v>2585</v>
      </c>
      <c r="M2725" s="16">
        <f ca="1">K2725*Table3[[#This Row],[QUANTITY]]*(1-Table3[[#This Row],[DISCOUNT %]])</f>
        <v>3069.6753239411178</v>
      </c>
      <c r="N2725" s="3">
        <f>DAY(Table3[[#This Row],[DATE]])</f>
        <v>16</v>
      </c>
      <c r="O2725" s="3" t="str">
        <f>TEXT(Table3[[#This Row],[DATE]],"mmm")</f>
        <v>Jun</v>
      </c>
      <c r="P2725" s="3">
        <f>YEAR(Table3[[#This Row],[DATE]])</f>
        <v>2028</v>
      </c>
    </row>
    <row r="2726" spans="1:16" x14ac:dyDescent="0.3">
      <c r="A2726" s="6">
        <v>46921</v>
      </c>
      <c r="B2726" s="7" t="s">
        <v>1679</v>
      </c>
      <c r="C2726" s="9">
        <f t="shared" ca="1" si="84"/>
        <v>3</v>
      </c>
      <c r="D2726" s="9" t="s">
        <v>2115</v>
      </c>
      <c r="E2726" s="9" t="s">
        <v>2116</v>
      </c>
      <c r="F2726" s="10">
        <f t="shared" ca="1" si="85"/>
        <v>9.3820057734673279E-2</v>
      </c>
      <c r="G2726" s="3" t="str">
        <f>VLOOKUP(Table3[[#This Row],[PRODUCT ID]],Table1[[PRODUCT]:[SELLING PRICE]],1,FALSE)</f>
        <v>Product627</v>
      </c>
      <c r="H2726" s="3" t="str">
        <f>VLOOKUP(Table3[[#This Row],[PRODUCT ID]],Table1[[PRODUCT]:[SELLING PRICE]],2,FALSE)</f>
        <v>Category3</v>
      </c>
      <c r="I2726" s="3" t="str">
        <f>VLOOKUP(Table3[[#This Row],[PRODUCT ID]],Table1[[PRODUCT]:[SELLING PRICE]],3,FALSE)</f>
        <v>No</v>
      </c>
      <c r="J2726" s="16">
        <f ca="1">VLOOKUP(Table3[[#This Row],[PRODUCT ID]],Table1[[PRODUCT]:[SELLING PRICE]],4,FALSE)</f>
        <v>91</v>
      </c>
      <c r="K2726" s="16">
        <f ca="1">VLOOKUP(Table3[[#This Row],[PRODUCT ID]],Table1[[PRODUCT]:[SELLING PRICE]],5,FALSE)</f>
        <v>71.649142414734001</v>
      </c>
      <c r="L2726" s="16">
        <f ca="1">J2726*Table3[[#This Row],[QUANTITY]]</f>
        <v>273</v>
      </c>
      <c r="M2726" s="16">
        <f ca="1">K2726*Table3[[#This Row],[QUANTITY]]*(1-Table3[[#This Row],[DISCOUNT %]])</f>
        <v>194.78104721023149</v>
      </c>
      <c r="N2726" s="3">
        <f>DAY(Table3[[#This Row],[DATE]])</f>
        <v>17</v>
      </c>
      <c r="O2726" s="3" t="str">
        <f>TEXT(Table3[[#This Row],[DATE]],"mmm")</f>
        <v>Jun</v>
      </c>
      <c r="P2726" s="3">
        <f>YEAR(Table3[[#This Row],[DATE]])</f>
        <v>2028</v>
      </c>
    </row>
    <row r="2727" spans="1:16" x14ac:dyDescent="0.3">
      <c r="A2727" s="6">
        <v>46922</v>
      </c>
      <c r="B2727" s="7" t="s">
        <v>1680</v>
      </c>
      <c r="C2727" s="9">
        <f t="shared" ca="1" si="84"/>
        <v>14</v>
      </c>
      <c r="D2727" s="9" t="s">
        <v>2115</v>
      </c>
      <c r="E2727" s="9" t="s">
        <v>2116</v>
      </c>
      <c r="F2727" s="10">
        <f t="shared" ca="1" si="85"/>
        <v>6.2761591869633732E-2</v>
      </c>
      <c r="G2727" s="3" t="str">
        <f>VLOOKUP(Table3[[#This Row],[PRODUCT ID]],Table1[[PRODUCT]:[SELLING PRICE]],1,FALSE)</f>
        <v>Product628</v>
      </c>
      <c r="H2727" s="3" t="str">
        <f>VLOOKUP(Table3[[#This Row],[PRODUCT ID]],Table1[[PRODUCT]:[SELLING PRICE]],2,FALSE)</f>
        <v>Category4</v>
      </c>
      <c r="I2727" s="3" t="str">
        <f>VLOOKUP(Table3[[#This Row],[PRODUCT ID]],Table1[[PRODUCT]:[SELLING PRICE]],3,FALSE)</f>
        <v>Kg</v>
      </c>
      <c r="J2727" s="16">
        <f ca="1">VLOOKUP(Table3[[#This Row],[PRODUCT ID]],Table1[[PRODUCT]:[SELLING PRICE]],4,FALSE)</f>
        <v>236</v>
      </c>
      <c r="K2727" s="16">
        <f ca="1">VLOOKUP(Table3[[#This Row],[PRODUCT ID]],Table1[[PRODUCT]:[SELLING PRICE]],5,FALSE)</f>
        <v>105.78399584171953</v>
      </c>
      <c r="L2727" s="16">
        <f ca="1">J2727*Table3[[#This Row],[QUANTITY]]</f>
        <v>3304</v>
      </c>
      <c r="M2727" s="16">
        <f ca="1">K2727*Table3[[#This Row],[QUANTITY]]*(1-Table3[[#This Row],[DISCOUNT %]])</f>
        <v>1388.027534157075</v>
      </c>
      <c r="N2727" s="3">
        <f>DAY(Table3[[#This Row],[DATE]])</f>
        <v>18</v>
      </c>
      <c r="O2727" s="3" t="str">
        <f>TEXT(Table3[[#This Row],[DATE]],"mmm")</f>
        <v>Jun</v>
      </c>
      <c r="P2727" s="3">
        <f>YEAR(Table3[[#This Row],[DATE]])</f>
        <v>2028</v>
      </c>
    </row>
    <row r="2728" spans="1:16" x14ac:dyDescent="0.3">
      <c r="A2728" s="6">
        <v>46923</v>
      </c>
      <c r="B2728" s="7" t="s">
        <v>1681</v>
      </c>
      <c r="C2728" s="9">
        <f t="shared" ca="1" si="84"/>
        <v>7</v>
      </c>
      <c r="D2728" s="9" t="s">
        <v>2116</v>
      </c>
      <c r="E2728" s="9" t="s">
        <v>2118</v>
      </c>
      <c r="F2728" s="10">
        <f t="shared" ca="1" si="85"/>
        <v>8.9660390313435701E-2</v>
      </c>
      <c r="G2728" s="3" t="str">
        <f>VLOOKUP(Table3[[#This Row],[PRODUCT ID]],Table1[[PRODUCT]:[SELLING PRICE]],1,FALSE)</f>
        <v>Product629</v>
      </c>
      <c r="H2728" s="3" t="str">
        <f>VLOOKUP(Table3[[#This Row],[PRODUCT ID]],Table1[[PRODUCT]:[SELLING PRICE]],2,FALSE)</f>
        <v>Category5</v>
      </c>
      <c r="I2728" s="3" t="str">
        <f>VLOOKUP(Table3[[#This Row],[PRODUCT ID]],Table1[[PRODUCT]:[SELLING PRICE]],3,FALSE)</f>
        <v>Kg</v>
      </c>
      <c r="J2728" s="16">
        <f ca="1">VLOOKUP(Table3[[#This Row],[PRODUCT ID]],Table1[[PRODUCT]:[SELLING PRICE]],4,FALSE)</f>
        <v>178</v>
      </c>
      <c r="K2728" s="16">
        <f ca="1">VLOOKUP(Table3[[#This Row],[PRODUCT ID]],Table1[[PRODUCT]:[SELLING PRICE]],5,FALSE)</f>
        <v>168.45244781921608</v>
      </c>
      <c r="L2728" s="16">
        <f ca="1">J2728*Table3[[#This Row],[QUANTITY]]</f>
        <v>1246</v>
      </c>
      <c r="M2728" s="16">
        <f ca="1">K2728*Table3[[#This Row],[QUANTITY]]*(1-Table3[[#This Row],[DISCOUNT %]])</f>
        <v>1073.4425491894406</v>
      </c>
      <c r="N2728" s="3">
        <f>DAY(Table3[[#This Row],[DATE]])</f>
        <v>19</v>
      </c>
      <c r="O2728" s="3" t="str">
        <f>TEXT(Table3[[#This Row],[DATE]],"mmm")</f>
        <v>Jun</v>
      </c>
      <c r="P2728" s="3">
        <f>YEAR(Table3[[#This Row],[DATE]])</f>
        <v>2028</v>
      </c>
    </row>
    <row r="2729" spans="1:16" x14ac:dyDescent="0.3">
      <c r="A2729" s="6">
        <v>46924</v>
      </c>
      <c r="B2729" s="7" t="s">
        <v>1682</v>
      </c>
      <c r="C2729" s="9">
        <f t="shared" ca="1" si="84"/>
        <v>2</v>
      </c>
      <c r="D2729" s="9" t="s">
        <v>2116</v>
      </c>
      <c r="E2729" s="9" t="s">
        <v>2118</v>
      </c>
      <c r="F2729" s="10">
        <f t="shared" ca="1" si="85"/>
        <v>1.5857346558939368E-2</v>
      </c>
      <c r="G2729" s="3" t="str">
        <f>VLOOKUP(Table3[[#This Row],[PRODUCT ID]],Table1[[PRODUCT]:[SELLING PRICE]],1,FALSE)</f>
        <v>Product630</v>
      </c>
      <c r="H2729" s="3" t="str">
        <f>VLOOKUP(Table3[[#This Row],[PRODUCT ID]],Table1[[PRODUCT]:[SELLING PRICE]],2,FALSE)</f>
        <v>Category1</v>
      </c>
      <c r="I2729" s="3" t="str">
        <f>VLOOKUP(Table3[[#This Row],[PRODUCT ID]],Table1[[PRODUCT]:[SELLING PRICE]],3,FALSE)</f>
        <v>Lt</v>
      </c>
      <c r="J2729" s="16">
        <f ca="1">VLOOKUP(Table3[[#This Row],[PRODUCT ID]],Table1[[PRODUCT]:[SELLING PRICE]],4,FALSE)</f>
        <v>191</v>
      </c>
      <c r="K2729" s="16">
        <f ca="1">VLOOKUP(Table3[[#This Row],[PRODUCT ID]],Table1[[PRODUCT]:[SELLING PRICE]],5,FALSE)</f>
        <v>225.46902280867408</v>
      </c>
      <c r="L2729" s="16">
        <f ca="1">J2729*Table3[[#This Row],[QUANTITY]]</f>
        <v>382</v>
      </c>
      <c r="M2729" s="16">
        <f ca="1">K2729*Table3[[#This Row],[QUANTITY]]*(1-Table3[[#This Row],[DISCOUNT %]])</f>
        <v>443.78736475138311</v>
      </c>
      <c r="N2729" s="3">
        <f>DAY(Table3[[#This Row],[DATE]])</f>
        <v>20</v>
      </c>
      <c r="O2729" s="3" t="str">
        <f>TEXT(Table3[[#This Row],[DATE]],"mmm")</f>
        <v>Jun</v>
      </c>
      <c r="P2729" s="3">
        <f>YEAR(Table3[[#This Row],[DATE]])</f>
        <v>2028</v>
      </c>
    </row>
    <row r="2730" spans="1:16" x14ac:dyDescent="0.3">
      <c r="A2730" s="6">
        <v>46925</v>
      </c>
      <c r="B2730" s="7" t="s">
        <v>1683</v>
      </c>
      <c r="C2730" s="9">
        <f t="shared" ca="1" si="84"/>
        <v>12</v>
      </c>
      <c r="D2730" s="9" t="s">
        <v>2116</v>
      </c>
      <c r="E2730" s="9" t="s">
        <v>2116</v>
      </c>
      <c r="F2730" s="10">
        <f t="shared" ca="1" si="85"/>
        <v>6.4889658023904457E-4</v>
      </c>
      <c r="G2730" s="3" t="str">
        <f>VLOOKUP(Table3[[#This Row],[PRODUCT ID]],Table1[[PRODUCT]:[SELLING PRICE]],1,FALSE)</f>
        <v>Product631</v>
      </c>
      <c r="H2730" s="3" t="str">
        <f>VLOOKUP(Table3[[#This Row],[PRODUCT ID]],Table1[[PRODUCT]:[SELLING PRICE]],2,FALSE)</f>
        <v>Category2</v>
      </c>
      <c r="I2730" s="3" t="str">
        <f>VLOOKUP(Table3[[#This Row],[PRODUCT ID]],Table1[[PRODUCT]:[SELLING PRICE]],3,FALSE)</f>
        <v>Kg</v>
      </c>
      <c r="J2730" s="16">
        <f ca="1">VLOOKUP(Table3[[#This Row],[PRODUCT ID]],Table1[[PRODUCT]:[SELLING PRICE]],4,FALSE)</f>
        <v>66</v>
      </c>
      <c r="K2730" s="16">
        <f ca="1">VLOOKUP(Table3[[#This Row],[PRODUCT ID]],Table1[[PRODUCT]:[SELLING PRICE]],5,FALSE)</f>
        <v>56.119769865695446</v>
      </c>
      <c r="L2730" s="16">
        <f ca="1">J2730*Table3[[#This Row],[QUANTITY]]</f>
        <v>792</v>
      </c>
      <c r="M2730" s="16">
        <f ca="1">K2730*Table3[[#This Row],[QUANTITY]]*(1-Table3[[#This Row],[DISCOUNT %]])</f>
        <v>673.00024726734955</v>
      </c>
      <c r="N2730" s="3">
        <f>DAY(Table3[[#This Row],[DATE]])</f>
        <v>21</v>
      </c>
      <c r="O2730" s="3" t="str">
        <f>TEXT(Table3[[#This Row],[DATE]],"mmm")</f>
        <v>Jun</v>
      </c>
      <c r="P2730" s="3">
        <f>YEAR(Table3[[#This Row],[DATE]])</f>
        <v>2028</v>
      </c>
    </row>
    <row r="2731" spans="1:16" x14ac:dyDescent="0.3">
      <c r="A2731" s="6">
        <v>46926</v>
      </c>
      <c r="B2731" s="7" t="s">
        <v>1684</v>
      </c>
      <c r="C2731" s="9">
        <f t="shared" ca="1" si="84"/>
        <v>4</v>
      </c>
      <c r="D2731" s="9" t="s">
        <v>2115</v>
      </c>
      <c r="E2731" s="9" t="s">
        <v>2116</v>
      </c>
      <c r="F2731" s="10">
        <f t="shared" ca="1" si="85"/>
        <v>9.9445108394243906E-2</v>
      </c>
      <c r="G2731" s="3" t="str">
        <f>VLOOKUP(Table3[[#This Row],[PRODUCT ID]],Table1[[PRODUCT]:[SELLING PRICE]],1,FALSE)</f>
        <v>Product632</v>
      </c>
      <c r="H2731" s="3" t="str">
        <f>VLOOKUP(Table3[[#This Row],[PRODUCT ID]],Table1[[PRODUCT]:[SELLING PRICE]],2,FALSE)</f>
        <v>Category3</v>
      </c>
      <c r="I2731" s="3" t="str">
        <f>VLOOKUP(Table3[[#This Row],[PRODUCT ID]],Table1[[PRODUCT]:[SELLING PRICE]],3,FALSE)</f>
        <v>Lt</v>
      </c>
      <c r="J2731" s="16">
        <f ca="1">VLOOKUP(Table3[[#This Row],[PRODUCT ID]],Table1[[PRODUCT]:[SELLING PRICE]],4,FALSE)</f>
        <v>246</v>
      </c>
      <c r="K2731" s="16">
        <f ca="1">VLOOKUP(Table3[[#This Row],[PRODUCT ID]],Table1[[PRODUCT]:[SELLING PRICE]],5,FALSE)</f>
        <v>111.98218250108195</v>
      </c>
      <c r="L2731" s="16">
        <f ca="1">J2731*Table3[[#This Row],[QUANTITY]]</f>
        <v>984</v>
      </c>
      <c r="M2731" s="16">
        <f ca="1">K2731*Table3[[#This Row],[QUANTITY]]*(1-Table3[[#This Row],[DISCOUNT %]])</f>
        <v>403.3844088961514</v>
      </c>
      <c r="N2731" s="3">
        <f>DAY(Table3[[#This Row],[DATE]])</f>
        <v>22</v>
      </c>
      <c r="O2731" s="3" t="str">
        <f>TEXT(Table3[[#This Row],[DATE]],"mmm")</f>
        <v>Jun</v>
      </c>
      <c r="P2731" s="3">
        <f>YEAR(Table3[[#This Row],[DATE]])</f>
        <v>2028</v>
      </c>
    </row>
    <row r="2732" spans="1:16" x14ac:dyDescent="0.3">
      <c r="A2732" s="6">
        <v>46927</v>
      </c>
      <c r="B2732" s="7" t="s">
        <v>1685</v>
      </c>
      <c r="C2732" s="9">
        <f t="shared" ca="1" si="84"/>
        <v>8</v>
      </c>
      <c r="D2732" s="9" t="s">
        <v>2117</v>
      </c>
      <c r="E2732" s="9" t="s">
        <v>2116</v>
      </c>
      <c r="F2732" s="10">
        <f t="shared" ca="1" si="85"/>
        <v>9.2028359556197731E-2</v>
      </c>
      <c r="G2732" s="3" t="str">
        <f>VLOOKUP(Table3[[#This Row],[PRODUCT ID]],Table1[[PRODUCT]:[SELLING PRICE]],1,FALSE)</f>
        <v>Product633</v>
      </c>
      <c r="H2732" s="3" t="str">
        <f>VLOOKUP(Table3[[#This Row],[PRODUCT ID]],Table1[[PRODUCT]:[SELLING PRICE]],2,FALSE)</f>
        <v>Category4</v>
      </c>
      <c r="I2732" s="3" t="str">
        <f>VLOOKUP(Table3[[#This Row],[PRODUCT ID]],Table1[[PRODUCT]:[SELLING PRICE]],3,FALSE)</f>
        <v>Ft</v>
      </c>
      <c r="J2732" s="16">
        <f ca="1">VLOOKUP(Table3[[#This Row],[PRODUCT ID]],Table1[[PRODUCT]:[SELLING PRICE]],4,FALSE)</f>
        <v>138</v>
      </c>
      <c r="K2732" s="16">
        <f ca="1">VLOOKUP(Table3[[#This Row],[PRODUCT ID]],Table1[[PRODUCT]:[SELLING PRICE]],5,FALSE)</f>
        <v>70.497406036931935</v>
      </c>
      <c r="L2732" s="16">
        <f ca="1">J2732*Table3[[#This Row],[QUANTITY]]</f>
        <v>1104</v>
      </c>
      <c r="M2732" s="16">
        <f ca="1">K2732*Table3[[#This Row],[QUANTITY]]*(1-Table3[[#This Row],[DISCOUNT %]])</f>
        <v>512.0771632510872</v>
      </c>
      <c r="N2732" s="3">
        <f>DAY(Table3[[#This Row],[DATE]])</f>
        <v>23</v>
      </c>
      <c r="O2732" s="3" t="str">
        <f>TEXT(Table3[[#This Row],[DATE]],"mmm")</f>
        <v>Jun</v>
      </c>
      <c r="P2732" s="3">
        <f>YEAR(Table3[[#This Row],[DATE]])</f>
        <v>2028</v>
      </c>
    </row>
    <row r="2733" spans="1:16" x14ac:dyDescent="0.3">
      <c r="A2733" s="6">
        <v>46928</v>
      </c>
      <c r="B2733" s="7" t="s">
        <v>1686</v>
      </c>
      <c r="C2733" s="9">
        <f t="shared" ca="1" si="84"/>
        <v>10</v>
      </c>
      <c r="D2733" s="9" t="s">
        <v>2117</v>
      </c>
      <c r="E2733" s="9" t="s">
        <v>2116</v>
      </c>
      <c r="F2733" s="10">
        <f t="shared" ca="1" si="85"/>
        <v>7.1533159955588649E-2</v>
      </c>
      <c r="G2733" s="3" t="str">
        <f>VLOOKUP(Table3[[#This Row],[PRODUCT ID]],Table1[[PRODUCT]:[SELLING PRICE]],1,FALSE)</f>
        <v>Product634</v>
      </c>
      <c r="H2733" s="3" t="str">
        <f>VLOOKUP(Table3[[#This Row],[PRODUCT ID]],Table1[[PRODUCT]:[SELLING PRICE]],2,FALSE)</f>
        <v>Category5</v>
      </c>
      <c r="I2733" s="3" t="str">
        <f>VLOOKUP(Table3[[#This Row],[PRODUCT ID]],Table1[[PRODUCT]:[SELLING PRICE]],3,FALSE)</f>
        <v>Kg</v>
      </c>
      <c r="J2733" s="16">
        <f ca="1">VLOOKUP(Table3[[#This Row],[PRODUCT ID]],Table1[[PRODUCT]:[SELLING PRICE]],4,FALSE)</f>
        <v>40</v>
      </c>
      <c r="K2733" s="16">
        <f ca="1">VLOOKUP(Table3[[#This Row],[PRODUCT ID]],Table1[[PRODUCT]:[SELLING PRICE]],5,FALSE)</f>
        <v>245.17418857635263</v>
      </c>
      <c r="L2733" s="16">
        <f ca="1">J2733*Table3[[#This Row],[QUANTITY]]</f>
        <v>400</v>
      </c>
      <c r="M2733" s="16">
        <f ca="1">K2733*Table3[[#This Row],[QUANTITY]]*(1-Table3[[#This Row],[DISCOUNT %]])</f>
        <v>2276.3610412793873</v>
      </c>
      <c r="N2733" s="3">
        <f>DAY(Table3[[#This Row],[DATE]])</f>
        <v>24</v>
      </c>
      <c r="O2733" s="3" t="str">
        <f>TEXT(Table3[[#This Row],[DATE]],"mmm")</f>
        <v>Jun</v>
      </c>
      <c r="P2733" s="3">
        <f>YEAR(Table3[[#This Row],[DATE]])</f>
        <v>2028</v>
      </c>
    </row>
    <row r="2734" spans="1:16" x14ac:dyDescent="0.3">
      <c r="A2734" s="6">
        <v>46929</v>
      </c>
      <c r="B2734" s="7" t="s">
        <v>1687</v>
      </c>
      <c r="C2734" s="9">
        <f t="shared" ca="1" si="84"/>
        <v>12</v>
      </c>
      <c r="D2734" s="9" t="s">
        <v>2116</v>
      </c>
      <c r="E2734" s="9" t="s">
        <v>2118</v>
      </c>
      <c r="F2734" s="10">
        <f t="shared" ca="1" si="85"/>
        <v>3.4766543417834993E-2</v>
      </c>
      <c r="G2734" s="3" t="str">
        <f>VLOOKUP(Table3[[#This Row],[PRODUCT ID]],Table1[[PRODUCT]:[SELLING PRICE]],1,FALSE)</f>
        <v>Product635</v>
      </c>
      <c r="H2734" s="3" t="str">
        <f>VLOOKUP(Table3[[#This Row],[PRODUCT ID]],Table1[[PRODUCT]:[SELLING PRICE]],2,FALSE)</f>
        <v>Category1</v>
      </c>
      <c r="I2734" s="3" t="str">
        <f>VLOOKUP(Table3[[#This Row],[PRODUCT ID]],Table1[[PRODUCT]:[SELLING PRICE]],3,FALSE)</f>
        <v>No</v>
      </c>
      <c r="J2734" s="16">
        <f ca="1">VLOOKUP(Table3[[#This Row],[PRODUCT ID]],Table1[[PRODUCT]:[SELLING PRICE]],4,FALSE)</f>
        <v>15</v>
      </c>
      <c r="K2734" s="16">
        <f ca="1">VLOOKUP(Table3[[#This Row],[PRODUCT ID]],Table1[[PRODUCT]:[SELLING PRICE]],5,FALSE)</f>
        <v>71.977733081778297</v>
      </c>
      <c r="L2734" s="16">
        <f ca="1">J2734*Table3[[#This Row],[QUANTITY]]</f>
        <v>180</v>
      </c>
      <c r="M2734" s="16">
        <f ca="1">K2734*Table3[[#This Row],[QUANTITY]]*(1-Table3[[#This Row],[DISCOUNT %]])</f>
        <v>833.70379319367976</v>
      </c>
      <c r="N2734" s="3">
        <f>DAY(Table3[[#This Row],[DATE]])</f>
        <v>25</v>
      </c>
      <c r="O2734" s="3" t="str">
        <f>TEXT(Table3[[#This Row],[DATE]],"mmm")</f>
        <v>Jun</v>
      </c>
      <c r="P2734" s="3">
        <f>YEAR(Table3[[#This Row],[DATE]])</f>
        <v>2028</v>
      </c>
    </row>
    <row r="2735" spans="1:16" x14ac:dyDescent="0.3">
      <c r="A2735" s="6">
        <v>46930</v>
      </c>
      <c r="B2735" s="7" t="s">
        <v>1688</v>
      </c>
      <c r="C2735" s="9">
        <f t="shared" ca="1" si="84"/>
        <v>12</v>
      </c>
      <c r="D2735" s="9" t="s">
        <v>2116</v>
      </c>
      <c r="E2735" s="9" t="s">
        <v>2116</v>
      </c>
      <c r="F2735" s="10">
        <f t="shared" ca="1" si="85"/>
        <v>4.7014721339479142E-2</v>
      </c>
      <c r="G2735" s="3" t="str">
        <f>VLOOKUP(Table3[[#This Row],[PRODUCT ID]],Table1[[PRODUCT]:[SELLING PRICE]],1,FALSE)</f>
        <v>Product636</v>
      </c>
      <c r="H2735" s="3" t="str">
        <f>VLOOKUP(Table3[[#This Row],[PRODUCT ID]],Table1[[PRODUCT]:[SELLING PRICE]],2,FALSE)</f>
        <v>Category2</v>
      </c>
      <c r="I2735" s="3" t="str">
        <f>VLOOKUP(Table3[[#This Row],[PRODUCT ID]],Table1[[PRODUCT]:[SELLING PRICE]],3,FALSE)</f>
        <v>No</v>
      </c>
      <c r="J2735" s="16">
        <f ca="1">VLOOKUP(Table3[[#This Row],[PRODUCT ID]],Table1[[PRODUCT]:[SELLING PRICE]],4,FALSE)</f>
        <v>25</v>
      </c>
      <c r="K2735" s="16">
        <f ca="1">VLOOKUP(Table3[[#This Row],[PRODUCT ID]],Table1[[PRODUCT]:[SELLING PRICE]],5,FALSE)</f>
        <v>99.229407325666386</v>
      </c>
      <c r="L2735" s="16">
        <f ca="1">J2735*Table3[[#This Row],[QUANTITY]]</f>
        <v>300</v>
      </c>
      <c r="M2735" s="16">
        <f ca="1">K2735*Table3[[#This Row],[QUANTITY]]*(1-Table3[[#This Row],[DISCOUNT %]])</f>
        <v>1134.7699726988221</v>
      </c>
      <c r="N2735" s="3">
        <f>DAY(Table3[[#This Row],[DATE]])</f>
        <v>26</v>
      </c>
      <c r="O2735" s="3" t="str">
        <f>TEXT(Table3[[#This Row],[DATE]],"mmm")</f>
        <v>Jun</v>
      </c>
      <c r="P2735" s="3">
        <f>YEAR(Table3[[#This Row],[DATE]])</f>
        <v>2028</v>
      </c>
    </row>
    <row r="2736" spans="1:16" x14ac:dyDescent="0.3">
      <c r="A2736" s="6">
        <v>46931</v>
      </c>
      <c r="B2736" s="7" t="s">
        <v>1689</v>
      </c>
      <c r="C2736" s="9">
        <f t="shared" ca="1" si="84"/>
        <v>4</v>
      </c>
      <c r="D2736" s="9" t="s">
        <v>2116</v>
      </c>
      <c r="E2736" s="9" t="s">
        <v>2116</v>
      </c>
      <c r="F2736" s="10">
        <f t="shared" ca="1" si="85"/>
        <v>1.9021666904182812E-2</v>
      </c>
      <c r="G2736" s="3" t="str">
        <f>VLOOKUP(Table3[[#This Row],[PRODUCT ID]],Table1[[PRODUCT]:[SELLING PRICE]],1,FALSE)</f>
        <v>Product637</v>
      </c>
      <c r="H2736" s="3" t="str">
        <f>VLOOKUP(Table3[[#This Row],[PRODUCT ID]],Table1[[PRODUCT]:[SELLING PRICE]],2,FALSE)</f>
        <v>Category3</v>
      </c>
      <c r="I2736" s="3" t="str">
        <f>VLOOKUP(Table3[[#This Row],[PRODUCT ID]],Table1[[PRODUCT]:[SELLING PRICE]],3,FALSE)</f>
        <v>Ft</v>
      </c>
      <c r="J2736" s="16">
        <f ca="1">VLOOKUP(Table3[[#This Row],[PRODUCT ID]],Table1[[PRODUCT]:[SELLING PRICE]],4,FALSE)</f>
        <v>151</v>
      </c>
      <c r="K2736" s="16">
        <f ca="1">VLOOKUP(Table3[[#This Row],[PRODUCT ID]],Table1[[PRODUCT]:[SELLING PRICE]],5,FALSE)</f>
        <v>313.00968919290392</v>
      </c>
      <c r="L2736" s="16">
        <f ca="1">J2736*Table3[[#This Row],[QUANTITY]]</f>
        <v>604</v>
      </c>
      <c r="M2736" s="16">
        <f ca="1">K2736*Table3[[#This Row],[QUANTITY]]*(1-Table3[[#This Row],[DISCOUNT %]])</f>
        <v>1228.2228925891789</v>
      </c>
      <c r="N2736" s="3">
        <f>DAY(Table3[[#This Row],[DATE]])</f>
        <v>27</v>
      </c>
      <c r="O2736" s="3" t="str">
        <f>TEXT(Table3[[#This Row],[DATE]],"mmm")</f>
        <v>Jun</v>
      </c>
      <c r="P2736" s="3">
        <f>YEAR(Table3[[#This Row],[DATE]])</f>
        <v>2028</v>
      </c>
    </row>
    <row r="2737" spans="1:16" x14ac:dyDescent="0.3">
      <c r="A2737" s="6">
        <v>46932</v>
      </c>
      <c r="B2737" s="7" t="s">
        <v>1690</v>
      </c>
      <c r="C2737" s="9">
        <f t="shared" ca="1" si="84"/>
        <v>2</v>
      </c>
      <c r="D2737" s="9" t="s">
        <v>2116</v>
      </c>
      <c r="E2737" s="9" t="s">
        <v>2116</v>
      </c>
      <c r="F2737" s="10">
        <f t="shared" ca="1" si="85"/>
        <v>2.2976794252047506E-2</v>
      </c>
      <c r="G2737" s="3" t="str">
        <f>VLOOKUP(Table3[[#This Row],[PRODUCT ID]],Table1[[PRODUCT]:[SELLING PRICE]],1,FALSE)</f>
        <v>Product638</v>
      </c>
      <c r="H2737" s="3" t="str">
        <f>VLOOKUP(Table3[[#This Row],[PRODUCT ID]],Table1[[PRODUCT]:[SELLING PRICE]],2,FALSE)</f>
        <v>Category4</v>
      </c>
      <c r="I2737" s="3" t="str">
        <f>VLOOKUP(Table3[[#This Row],[PRODUCT ID]],Table1[[PRODUCT]:[SELLING PRICE]],3,FALSE)</f>
        <v>No</v>
      </c>
      <c r="J2737" s="16">
        <f ca="1">VLOOKUP(Table3[[#This Row],[PRODUCT ID]],Table1[[PRODUCT]:[SELLING PRICE]],4,FALSE)</f>
        <v>234</v>
      </c>
      <c r="K2737" s="16">
        <f ca="1">VLOOKUP(Table3[[#This Row],[PRODUCT ID]],Table1[[PRODUCT]:[SELLING PRICE]],5,FALSE)</f>
        <v>103.85307802610563</v>
      </c>
      <c r="L2737" s="16">
        <f ca="1">J2737*Table3[[#This Row],[QUANTITY]]</f>
        <v>468</v>
      </c>
      <c r="M2737" s="16">
        <f ca="1">K2737*Table3[[#This Row],[QUANTITY]]*(1-Table3[[#This Row],[DISCOUNT %]])</f>
        <v>202.93373443971595</v>
      </c>
      <c r="N2737" s="3">
        <f>DAY(Table3[[#This Row],[DATE]])</f>
        <v>28</v>
      </c>
      <c r="O2737" s="3" t="str">
        <f>TEXT(Table3[[#This Row],[DATE]],"mmm")</f>
        <v>Jun</v>
      </c>
      <c r="P2737" s="3">
        <f>YEAR(Table3[[#This Row],[DATE]])</f>
        <v>2028</v>
      </c>
    </row>
    <row r="2738" spans="1:16" x14ac:dyDescent="0.3">
      <c r="A2738" s="6">
        <v>46933</v>
      </c>
      <c r="B2738" s="7" t="s">
        <v>1691</v>
      </c>
      <c r="C2738" s="9">
        <f t="shared" ca="1" si="84"/>
        <v>9</v>
      </c>
      <c r="D2738" s="9" t="s">
        <v>2115</v>
      </c>
      <c r="E2738" s="9" t="s">
        <v>2116</v>
      </c>
      <c r="F2738" s="10">
        <f t="shared" ca="1" si="85"/>
        <v>8.8470511159573269E-3</v>
      </c>
      <c r="G2738" s="3" t="str">
        <f>VLOOKUP(Table3[[#This Row],[PRODUCT ID]],Table1[[PRODUCT]:[SELLING PRICE]],1,FALSE)</f>
        <v>Product639</v>
      </c>
      <c r="H2738" s="3" t="str">
        <f>VLOOKUP(Table3[[#This Row],[PRODUCT ID]],Table1[[PRODUCT]:[SELLING PRICE]],2,FALSE)</f>
        <v>Category5</v>
      </c>
      <c r="I2738" s="3" t="str">
        <f>VLOOKUP(Table3[[#This Row],[PRODUCT ID]],Table1[[PRODUCT]:[SELLING PRICE]],3,FALSE)</f>
        <v>Kg</v>
      </c>
      <c r="J2738" s="16">
        <f ca="1">VLOOKUP(Table3[[#This Row],[PRODUCT ID]],Table1[[PRODUCT]:[SELLING PRICE]],4,FALSE)</f>
        <v>47</v>
      </c>
      <c r="K2738" s="16">
        <f ca="1">VLOOKUP(Table3[[#This Row],[PRODUCT ID]],Table1[[PRODUCT]:[SELLING PRICE]],5,FALSE)</f>
        <v>82.456366853797135</v>
      </c>
      <c r="L2738" s="16">
        <f ca="1">J2738*Table3[[#This Row],[QUANTITY]]</f>
        <v>423</v>
      </c>
      <c r="M2738" s="16">
        <f ca="1">K2738*Table3[[#This Row],[QUANTITY]]*(1-Table3[[#This Row],[DISCOUNT %]])</f>
        <v>735.54184045264924</v>
      </c>
      <c r="N2738" s="3">
        <f>DAY(Table3[[#This Row],[DATE]])</f>
        <v>29</v>
      </c>
      <c r="O2738" s="3" t="str">
        <f>TEXT(Table3[[#This Row],[DATE]],"mmm")</f>
        <v>Jun</v>
      </c>
      <c r="P2738" s="3">
        <f>YEAR(Table3[[#This Row],[DATE]])</f>
        <v>2028</v>
      </c>
    </row>
    <row r="2739" spans="1:16" x14ac:dyDescent="0.3">
      <c r="A2739" s="6">
        <v>46934</v>
      </c>
      <c r="B2739" s="7" t="s">
        <v>1692</v>
      </c>
      <c r="C2739" s="9">
        <f t="shared" ca="1" si="84"/>
        <v>1</v>
      </c>
      <c r="D2739" s="9" t="s">
        <v>2116</v>
      </c>
      <c r="E2739" s="9" t="s">
        <v>2116</v>
      </c>
      <c r="F2739" s="10">
        <f t="shared" ca="1" si="85"/>
        <v>6.0130510488431134E-2</v>
      </c>
      <c r="G2739" s="3" t="str">
        <f>VLOOKUP(Table3[[#This Row],[PRODUCT ID]],Table1[[PRODUCT]:[SELLING PRICE]],1,FALSE)</f>
        <v>Product640</v>
      </c>
      <c r="H2739" s="3" t="str">
        <f>VLOOKUP(Table3[[#This Row],[PRODUCT ID]],Table1[[PRODUCT]:[SELLING PRICE]],2,FALSE)</f>
        <v>Category1</v>
      </c>
      <c r="I2739" s="3" t="str">
        <f>VLOOKUP(Table3[[#This Row],[PRODUCT ID]],Table1[[PRODUCT]:[SELLING PRICE]],3,FALSE)</f>
        <v>Kg</v>
      </c>
      <c r="J2739" s="16">
        <f ca="1">VLOOKUP(Table3[[#This Row],[PRODUCT ID]],Table1[[PRODUCT]:[SELLING PRICE]],4,FALSE)</f>
        <v>19</v>
      </c>
      <c r="K2739" s="16">
        <f ca="1">VLOOKUP(Table3[[#This Row],[PRODUCT ID]],Table1[[PRODUCT]:[SELLING PRICE]],5,FALSE)</f>
        <v>316.13919013694408</v>
      </c>
      <c r="L2739" s="16">
        <f ca="1">J2739*Table3[[#This Row],[QUANTITY]]</f>
        <v>19</v>
      </c>
      <c r="M2739" s="16">
        <f ca="1">K2739*Table3[[#This Row],[QUANTITY]]*(1-Table3[[#This Row],[DISCOUNT %]])</f>
        <v>297.12957924861047</v>
      </c>
      <c r="N2739" s="3">
        <f>DAY(Table3[[#This Row],[DATE]])</f>
        <v>30</v>
      </c>
      <c r="O2739" s="3" t="str">
        <f>TEXT(Table3[[#This Row],[DATE]],"mmm")</f>
        <v>Jun</v>
      </c>
      <c r="P2739" s="3">
        <f>YEAR(Table3[[#This Row],[DATE]])</f>
        <v>2028</v>
      </c>
    </row>
    <row r="2740" spans="1:16" x14ac:dyDescent="0.3">
      <c r="A2740" s="6">
        <v>46935</v>
      </c>
      <c r="B2740" s="7" t="s">
        <v>1693</v>
      </c>
      <c r="C2740" s="9">
        <f t="shared" ca="1" si="84"/>
        <v>7</v>
      </c>
      <c r="D2740" s="9" t="s">
        <v>2117</v>
      </c>
      <c r="E2740" s="9" t="s">
        <v>2118</v>
      </c>
      <c r="F2740" s="10">
        <f t="shared" ca="1" si="85"/>
        <v>6.6811327026936693E-2</v>
      </c>
      <c r="G2740" s="3" t="str">
        <f>VLOOKUP(Table3[[#This Row],[PRODUCT ID]],Table1[[PRODUCT]:[SELLING PRICE]],1,FALSE)</f>
        <v>Product641</v>
      </c>
      <c r="H2740" s="3" t="str">
        <f>VLOOKUP(Table3[[#This Row],[PRODUCT ID]],Table1[[PRODUCT]:[SELLING PRICE]],2,FALSE)</f>
        <v>Category2</v>
      </c>
      <c r="I2740" s="3" t="str">
        <f>VLOOKUP(Table3[[#This Row],[PRODUCT ID]],Table1[[PRODUCT]:[SELLING PRICE]],3,FALSE)</f>
        <v>Lt</v>
      </c>
      <c r="J2740" s="16">
        <f ca="1">VLOOKUP(Table3[[#This Row],[PRODUCT ID]],Table1[[PRODUCT]:[SELLING PRICE]],4,FALSE)</f>
        <v>120</v>
      </c>
      <c r="K2740" s="16">
        <f ca="1">VLOOKUP(Table3[[#This Row],[PRODUCT ID]],Table1[[PRODUCT]:[SELLING PRICE]],5,FALSE)</f>
        <v>234.59544660425729</v>
      </c>
      <c r="L2740" s="16">
        <f ca="1">J2740*Table3[[#This Row],[QUANTITY]]</f>
        <v>840</v>
      </c>
      <c r="M2740" s="16">
        <f ca="1">K2740*Table3[[#This Row],[QUANTITY]]*(1-Table3[[#This Row],[DISCOUNT %]])</f>
        <v>1532.4526945150501</v>
      </c>
      <c r="N2740" s="3">
        <f>DAY(Table3[[#This Row],[DATE]])</f>
        <v>1</v>
      </c>
      <c r="O2740" s="3" t="str">
        <f>TEXT(Table3[[#This Row],[DATE]],"mmm")</f>
        <v>Jul</v>
      </c>
      <c r="P2740" s="3">
        <f>YEAR(Table3[[#This Row],[DATE]])</f>
        <v>2028</v>
      </c>
    </row>
    <row r="2741" spans="1:16" x14ac:dyDescent="0.3">
      <c r="A2741" s="6">
        <v>46936</v>
      </c>
      <c r="B2741" s="7" t="s">
        <v>1694</v>
      </c>
      <c r="C2741" s="9">
        <f t="shared" ca="1" si="84"/>
        <v>14</v>
      </c>
      <c r="D2741" s="9" t="s">
        <v>2115</v>
      </c>
      <c r="E2741" s="9" t="s">
        <v>2118</v>
      </c>
      <c r="F2741" s="10">
        <f t="shared" ca="1" si="85"/>
        <v>2.4172633286526236E-2</v>
      </c>
      <c r="G2741" s="3" t="str">
        <f>VLOOKUP(Table3[[#This Row],[PRODUCT ID]],Table1[[PRODUCT]:[SELLING PRICE]],1,FALSE)</f>
        <v>Product642</v>
      </c>
      <c r="H2741" s="3" t="str">
        <f>VLOOKUP(Table3[[#This Row],[PRODUCT ID]],Table1[[PRODUCT]:[SELLING PRICE]],2,FALSE)</f>
        <v>Category3</v>
      </c>
      <c r="I2741" s="3" t="str">
        <f>VLOOKUP(Table3[[#This Row],[PRODUCT ID]],Table1[[PRODUCT]:[SELLING PRICE]],3,FALSE)</f>
        <v>Kg</v>
      </c>
      <c r="J2741" s="16">
        <f ca="1">VLOOKUP(Table3[[#This Row],[PRODUCT ID]],Table1[[PRODUCT]:[SELLING PRICE]],4,FALSE)</f>
        <v>194</v>
      </c>
      <c r="K2741" s="16">
        <f ca="1">VLOOKUP(Table3[[#This Row],[PRODUCT ID]],Table1[[PRODUCT]:[SELLING PRICE]],5,FALSE)</f>
        <v>311.41611476257157</v>
      </c>
      <c r="L2741" s="16">
        <f ca="1">J2741*Table3[[#This Row],[QUANTITY]]</f>
        <v>2716</v>
      </c>
      <c r="M2741" s="16">
        <f ca="1">K2741*Table3[[#This Row],[QUANTITY]]*(1-Table3[[#This Row],[DISCOUNT %]])</f>
        <v>4254.4371410926169</v>
      </c>
      <c r="N2741" s="3">
        <f>DAY(Table3[[#This Row],[DATE]])</f>
        <v>2</v>
      </c>
      <c r="O2741" s="3" t="str">
        <f>TEXT(Table3[[#This Row],[DATE]],"mmm")</f>
        <v>Jul</v>
      </c>
      <c r="P2741" s="3">
        <f>YEAR(Table3[[#This Row],[DATE]])</f>
        <v>2028</v>
      </c>
    </row>
    <row r="2742" spans="1:16" x14ac:dyDescent="0.3">
      <c r="A2742" s="6">
        <v>46937</v>
      </c>
      <c r="B2742" s="7" t="s">
        <v>1695</v>
      </c>
      <c r="C2742" s="9">
        <f t="shared" ca="1" si="84"/>
        <v>13</v>
      </c>
      <c r="D2742" s="9" t="s">
        <v>2115</v>
      </c>
      <c r="E2742" s="9" t="s">
        <v>2116</v>
      </c>
      <c r="F2742" s="10">
        <f t="shared" ca="1" si="85"/>
        <v>5.3771720602212303E-2</v>
      </c>
      <c r="G2742" s="3" t="str">
        <f>VLOOKUP(Table3[[#This Row],[PRODUCT ID]],Table1[[PRODUCT]:[SELLING PRICE]],1,FALSE)</f>
        <v>Product643</v>
      </c>
      <c r="H2742" s="3" t="str">
        <f>VLOOKUP(Table3[[#This Row],[PRODUCT ID]],Table1[[PRODUCT]:[SELLING PRICE]],2,FALSE)</f>
        <v>Category4</v>
      </c>
      <c r="I2742" s="3" t="str">
        <f>VLOOKUP(Table3[[#This Row],[PRODUCT ID]],Table1[[PRODUCT]:[SELLING PRICE]],3,FALSE)</f>
        <v>Lt</v>
      </c>
      <c r="J2742" s="16">
        <f ca="1">VLOOKUP(Table3[[#This Row],[PRODUCT ID]],Table1[[PRODUCT]:[SELLING PRICE]],4,FALSE)</f>
        <v>221</v>
      </c>
      <c r="K2742" s="16">
        <f ca="1">VLOOKUP(Table3[[#This Row],[PRODUCT ID]],Table1[[PRODUCT]:[SELLING PRICE]],5,FALSE)</f>
        <v>234.28209649375125</v>
      </c>
      <c r="L2742" s="16">
        <f ca="1">J2742*Table3[[#This Row],[QUANTITY]]</f>
        <v>2873</v>
      </c>
      <c r="M2742" s="16">
        <f ca="1">K2742*Table3[[#This Row],[QUANTITY]]*(1-Table3[[#This Row],[DISCOUNT %]])</f>
        <v>2881.8964857668534</v>
      </c>
      <c r="N2742" s="3">
        <f>DAY(Table3[[#This Row],[DATE]])</f>
        <v>3</v>
      </c>
      <c r="O2742" s="3" t="str">
        <f>TEXT(Table3[[#This Row],[DATE]],"mmm")</f>
        <v>Jul</v>
      </c>
      <c r="P2742" s="3">
        <f>YEAR(Table3[[#This Row],[DATE]])</f>
        <v>2028</v>
      </c>
    </row>
    <row r="2743" spans="1:16" x14ac:dyDescent="0.3">
      <c r="A2743" s="6">
        <v>46938</v>
      </c>
      <c r="B2743" s="7" t="s">
        <v>1696</v>
      </c>
      <c r="C2743" s="9">
        <f t="shared" ca="1" si="84"/>
        <v>2</v>
      </c>
      <c r="D2743" s="9" t="s">
        <v>2115</v>
      </c>
      <c r="E2743" s="9" t="s">
        <v>2116</v>
      </c>
      <c r="F2743" s="10">
        <f t="shared" ca="1" si="85"/>
        <v>2.5435642585900919E-2</v>
      </c>
      <c r="G2743" s="3" t="str">
        <f>VLOOKUP(Table3[[#This Row],[PRODUCT ID]],Table1[[PRODUCT]:[SELLING PRICE]],1,FALSE)</f>
        <v>Product644</v>
      </c>
      <c r="H2743" s="3" t="str">
        <f>VLOOKUP(Table3[[#This Row],[PRODUCT ID]],Table1[[PRODUCT]:[SELLING PRICE]],2,FALSE)</f>
        <v>Category5</v>
      </c>
      <c r="I2743" s="3" t="str">
        <f>VLOOKUP(Table3[[#This Row],[PRODUCT ID]],Table1[[PRODUCT]:[SELLING PRICE]],3,FALSE)</f>
        <v>Ft</v>
      </c>
      <c r="J2743" s="16">
        <f ca="1">VLOOKUP(Table3[[#This Row],[PRODUCT ID]],Table1[[PRODUCT]:[SELLING PRICE]],4,FALSE)</f>
        <v>169</v>
      </c>
      <c r="K2743" s="16">
        <f ca="1">VLOOKUP(Table3[[#This Row],[PRODUCT ID]],Table1[[PRODUCT]:[SELLING PRICE]],5,FALSE)</f>
        <v>57.760172835006024</v>
      </c>
      <c r="L2743" s="16">
        <f ca="1">J2743*Table3[[#This Row],[QUANTITY]]</f>
        <v>338</v>
      </c>
      <c r="M2743" s="16">
        <f ca="1">K2743*Table3[[#This Row],[QUANTITY]]*(1-Table3[[#This Row],[DISCOUNT %]])</f>
        <v>112.58201144614989</v>
      </c>
      <c r="N2743" s="3">
        <f>DAY(Table3[[#This Row],[DATE]])</f>
        <v>4</v>
      </c>
      <c r="O2743" s="3" t="str">
        <f>TEXT(Table3[[#This Row],[DATE]],"mmm")</f>
        <v>Jul</v>
      </c>
      <c r="P2743" s="3">
        <f>YEAR(Table3[[#This Row],[DATE]])</f>
        <v>2028</v>
      </c>
    </row>
    <row r="2744" spans="1:16" x14ac:dyDescent="0.3">
      <c r="A2744" s="6">
        <v>46939</v>
      </c>
      <c r="B2744" s="7" t="s">
        <v>1697</v>
      </c>
      <c r="C2744" s="9">
        <f t="shared" ca="1" si="84"/>
        <v>3</v>
      </c>
      <c r="D2744" s="9" t="s">
        <v>2116</v>
      </c>
      <c r="E2744" s="9" t="s">
        <v>2116</v>
      </c>
      <c r="F2744" s="10">
        <f t="shared" ca="1" si="85"/>
        <v>4.7313925016352489E-2</v>
      </c>
      <c r="G2744" s="3" t="str">
        <f>VLOOKUP(Table3[[#This Row],[PRODUCT ID]],Table1[[PRODUCT]:[SELLING PRICE]],1,FALSE)</f>
        <v>Product645</v>
      </c>
      <c r="H2744" s="3" t="str">
        <f>VLOOKUP(Table3[[#This Row],[PRODUCT ID]],Table1[[PRODUCT]:[SELLING PRICE]],2,FALSE)</f>
        <v>Category1</v>
      </c>
      <c r="I2744" s="3" t="str">
        <f>VLOOKUP(Table3[[#This Row],[PRODUCT ID]],Table1[[PRODUCT]:[SELLING PRICE]],3,FALSE)</f>
        <v>Kg</v>
      </c>
      <c r="J2744" s="16">
        <f ca="1">VLOOKUP(Table3[[#This Row],[PRODUCT ID]],Table1[[PRODUCT]:[SELLING PRICE]],4,FALSE)</f>
        <v>241</v>
      </c>
      <c r="K2744" s="16">
        <f ca="1">VLOOKUP(Table3[[#This Row],[PRODUCT ID]],Table1[[PRODUCT]:[SELLING PRICE]],5,FALSE)</f>
        <v>247.82399729787528</v>
      </c>
      <c r="L2744" s="16">
        <f ca="1">J2744*Table3[[#This Row],[QUANTITY]]</f>
        <v>723</v>
      </c>
      <c r="M2744" s="16">
        <f ca="1">K2744*Table3[[#This Row],[QUANTITY]]*(1-Table3[[#This Row],[DISCOUNT %]])</f>
        <v>708.29541381741262</v>
      </c>
      <c r="N2744" s="3">
        <f>DAY(Table3[[#This Row],[DATE]])</f>
        <v>5</v>
      </c>
      <c r="O2744" s="3" t="str">
        <f>TEXT(Table3[[#This Row],[DATE]],"mmm")</f>
        <v>Jul</v>
      </c>
      <c r="P2744" s="3">
        <f>YEAR(Table3[[#This Row],[DATE]])</f>
        <v>2028</v>
      </c>
    </row>
    <row r="2745" spans="1:16" x14ac:dyDescent="0.3">
      <c r="A2745" s="6">
        <v>46940</v>
      </c>
      <c r="B2745" s="7" t="s">
        <v>1698</v>
      </c>
      <c r="C2745" s="9">
        <f t="shared" ca="1" si="84"/>
        <v>10</v>
      </c>
      <c r="D2745" s="9" t="s">
        <v>2116</v>
      </c>
      <c r="E2745" s="9" t="s">
        <v>2116</v>
      </c>
      <c r="F2745" s="10">
        <f t="shared" ca="1" si="85"/>
        <v>8.1740758384218931E-2</v>
      </c>
      <c r="G2745" s="3" t="str">
        <f>VLOOKUP(Table3[[#This Row],[PRODUCT ID]],Table1[[PRODUCT]:[SELLING PRICE]],1,FALSE)</f>
        <v>Product646</v>
      </c>
      <c r="H2745" s="3" t="str">
        <f>VLOOKUP(Table3[[#This Row],[PRODUCT ID]],Table1[[PRODUCT]:[SELLING PRICE]],2,FALSE)</f>
        <v>Category2</v>
      </c>
      <c r="I2745" s="3" t="str">
        <f>VLOOKUP(Table3[[#This Row],[PRODUCT ID]],Table1[[PRODUCT]:[SELLING PRICE]],3,FALSE)</f>
        <v>No</v>
      </c>
      <c r="J2745" s="16">
        <f ca="1">VLOOKUP(Table3[[#This Row],[PRODUCT ID]],Table1[[PRODUCT]:[SELLING PRICE]],4,FALSE)</f>
        <v>25</v>
      </c>
      <c r="K2745" s="16">
        <f ca="1">VLOOKUP(Table3[[#This Row],[PRODUCT ID]],Table1[[PRODUCT]:[SELLING PRICE]],5,FALSE)</f>
        <v>216.94738844075454</v>
      </c>
      <c r="L2745" s="16">
        <f ca="1">J2745*Table3[[#This Row],[QUANTITY]]</f>
        <v>250</v>
      </c>
      <c r="M2745" s="16">
        <f ca="1">K2745*Table3[[#This Row],[QUANTITY]]*(1-Table3[[#This Row],[DISCOUNT %]])</f>
        <v>1992.1394438013156</v>
      </c>
      <c r="N2745" s="3">
        <f>DAY(Table3[[#This Row],[DATE]])</f>
        <v>6</v>
      </c>
      <c r="O2745" s="3" t="str">
        <f>TEXT(Table3[[#This Row],[DATE]],"mmm")</f>
        <v>Jul</v>
      </c>
      <c r="P2745" s="3">
        <f>YEAR(Table3[[#This Row],[DATE]])</f>
        <v>2028</v>
      </c>
    </row>
    <row r="2746" spans="1:16" x14ac:dyDescent="0.3">
      <c r="A2746" s="6">
        <v>46941</v>
      </c>
      <c r="B2746" s="7" t="s">
        <v>1699</v>
      </c>
      <c r="C2746" s="9">
        <f t="shared" ca="1" si="84"/>
        <v>3</v>
      </c>
      <c r="D2746" s="9" t="s">
        <v>2116</v>
      </c>
      <c r="E2746" s="9" t="s">
        <v>2118</v>
      </c>
      <c r="F2746" s="10">
        <f t="shared" ca="1" si="85"/>
        <v>4.5777165504184807E-2</v>
      </c>
      <c r="G2746" s="3" t="str">
        <f>VLOOKUP(Table3[[#This Row],[PRODUCT ID]],Table1[[PRODUCT]:[SELLING PRICE]],1,FALSE)</f>
        <v>Product647</v>
      </c>
      <c r="H2746" s="3" t="str">
        <f>VLOOKUP(Table3[[#This Row],[PRODUCT ID]],Table1[[PRODUCT]:[SELLING PRICE]],2,FALSE)</f>
        <v>Category3</v>
      </c>
      <c r="I2746" s="3" t="str">
        <f>VLOOKUP(Table3[[#This Row],[PRODUCT ID]],Table1[[PRODUCT]:[SELLING PRICE]],3,FALSE)</f>
        <v>No</v>
      </c>
      <c r="J2746" s="16">
        <f ca="1">VLOOKUP(Table3[[#This Row],[PRODUCT ID]],Table1[[PRODUCT]:[SELLING PRICE]],4,FALSE)</f>
        <v>69</v>
      </c>
      <c r="K2746" s="16">
        <f ca="1">VLOOKUP(Table3[[#This Row],[PRODUCT ID]],Table1[[PRODUCT]:[SELLING PRICE]],5,FALSE)</f>
        <v>230.79288726494124</v>
      </c>
      <c r="L2746" s="16">
        <f ca="1">J2746*Table3[[#This Row],[QUANTITY]]</f>
        <v>207</v>
      </c>
      <c r="M2746" s="16">
        <f ca="1">K2746*Table3[[#This Row],[QUANTITY]]*(1-Table3[[#This Row],[DISCOUNT %]])</f>
        <v>660.68352920227619</v>
      </c>
      <c r="N2746" s="3">
        <f>DAY(Table3[[#This Row],[DATE]])</f>
        <v>7</v>
      </c>
      <c r="O2746" s="3" t="str">
        <f>TEXT(Table3[[#This Row],[DATE]],"mmm")</f>
        <v>Jul</v>
      </c>
      <c r="P2746" s="3">
        <f>YEAR(Table3[[#This Row],[DATE]])</f>
        <v>2028</v>
      </c>
    </row>
    <row r="2747" spans="1:16" x14ac:dyDescent="0.3">
      <c r="A2747" s="6">
        <v>46942</v>
      </c>
      <c r="B2747" s="7" t="s">
        <v>1700</v>
      </c>
      <c r="C2747" s="9">
        <f t="shared" ca="1" si="84"/>
        <v>14</v>
      </c>
      <c r="D2747" s="9" t="s">
        <v>2115</v>
      </c>
      <c r="E2747" s="9" t="s">
        <v>2116</v>
      </c>
      <c r="F2747" s="10">
        <f t="shared" ca="1" si="85"/>
        <v>8.3576587625219523E-2</v>
      </c>
      <c r="G2747" s="3" t="str">
        <f>VLOOKUP(Table3[[#This Row],[PRODUCT ID]],Table1[[PRODUCT]:[SELLING PRICE]],1,FALSE)</f>
        <v>Product648</v>
      </c>
      <c r="H2747" s="3" t="str">
        <f>VLOOKUP(Table3[[#This Row],[PRODUCT ID]],Table1[[PRODUCT]:[SELLING PRICE]],2,FALSE)</f>
        <v>Category4</v>
      </c>
      <c r="I2747" s="3" t="str">
        <f>VLOOKUP(Table3[[#This Row],[PRODUCT ID]],Table1[[PRODUCT]:[SELLING PRICE]],3,FALSE)</f>
        <v>Ft</v>
      </c>
      <c r="J2747" s="16">
        <f ca="1">VLOOKUP(Table3[[#This Row],[PRODUCT ID]],Table1[[PRODUCT]:[SELLING PRICE]],4,FALSE)</f>
        <v>46</v>
      </c>
      <c r="K2747" s="16">
        <f ca="1">VLOOKUP(Table3[[#This Row],[PRODUCT ID]],Table1[[PRODUCT]:[SELLING PRICE]],5,FALSE)</f>
        <v>43.709967313333578</v>
      </c>
      <c r="L2747" s="16">
        <f ca="1">J2747*Table3[[#This Row],[QUANTITY]]</f>
        <v>644</v>
      </c>
      <c r="M2747" s="16">
        <f ca="1">K2747*Table3[[#This Row],[QUANTITY]]*(1-Table3[[#This Row],[DISCOUNT %]])</f>
        <v>560.79572360105396</v>
      </c>
      <c r="N2747" s="3">
        <f>DAY(Table3[[#This Row],[DATE]])</f>
        <v>8</v>
      </c>
      <c r="O2747" s="3" t="str">
        <f>TEXT(Table3[[#This Row],[DATE]],"mmm")</f>
        <v>Jul</v>
      </c>
      <c r="P2747" s="3">
        <f>YEAR(Table3[[#This Row],[DATE]])</f>
        <v>2028</v>
      </c>
    </row>
    <row r="2748" spans="1:16" x14ac:dyDescent="0.3">
      <c r="A2748" s="6">
        <v>46943</v>
      </c>
      <c r="B2748" s="7" t="s">
        <v>1701</v>
      </c>
      <c r="C2748" s="9">
        <f t="shared" ca="1" si="84"/>
        <v>11</v>
      </c>
      <c r="D2748" s="9" t="s">
        <v>2117</v>
      </c>
      <c r="E2748" s="9" t="s">
        <v>2116</v>
      </c>
      <c r="F2748" s="10">
        <f t="shared" ca="1" si="85"/>
        <v>4.6101099778280856E-2</v>
      </c>
      <c r="G2748" s="3" t="str">
        <f>VLOOKUP(Table3[[#This Row],[PRODUCT ID]],Table1[[PRODUCT]:[SELLING PRICE]],1,FALSE)</f>
        <v>Product649</v>
      </c>
      <c r="H2748" s="3" t="str">
        <f>VLOOKUP(Table3[[#This Row],[PRODUCT ID]],Table1[[PRODUCT]:[SELLING PRICE]],2,FALSE)</f>
        <v>Category1</v>
      </c>
      <c r="I2748" s="3" t="str">
        <f>VLOOKUP(Table3[[#This Row],[PRODUCT ID]],Table1[[PRODUCT]:[SELLING PRICE]],3,FALSE)</f>
        <v>No</v>
      </c>
      <c r="J2748" s="16">
        <f ca="1">VLOOKUP(Table3[[#This Row],[PRODUCT ID]],Table1[[PRODUCT]:[SELLING PRICE]],4,FALSE)</f>
        <v>200</v>
      </c>
      <c r="K2748" s="16">
        <f ca="1">VLOOKUP(Table3[[#This Row],[PRODUCT ID]],Table1[[PRODUCT]:[SELLING PRICE]],5,FALSE)</f>
        <v>220.70133765440596</v>
      </c>
      <c r="L2748" s="16">
        <f ca="1">J2748*Table3[[#This Row],[QUANTITY]]</f>
        <v>2200</v>
      </c>
      <c r="M2748" s="16">
        <f ca="1">K2748*Table3[[#This Row],[QUANTITY]]*(1-Table3[[#This Row],[DISCOUNT %]])</f>
        <v>2315.7943959260015</v>
      </c>
      <c r="N2748" s="3">
        <f>DAY(Table3[[#This Row],[DATE]])</f>
        <v>9</v>
      </c>
      <c r="O2748" s="3" t="str">
        <f>TEXT(Table3[[#This Row],[DATE]],"mmm")</f>
        <v>Jul</v>
      </c>
      <c r="P2748" s="3">
        <f>YEAR(Table3[[#This Row],[DATE]])</f>
        <v>2028</v>
      </c>
    </row>
    <row r="2749" spans="1:16" x14ac:dyDescent="0.3">
      <c r="A2749" s="6">
        <v>46944</v>
      </c>
      <c r="B2749" s="7" t="s">
        <v>1702</v>
      </c>
      <c r="C2749" s="9">
        <f t="shared" ca="1" si="84"/>
        <v>11</v>
      </c>
      <c r="D2749" s="9" t="s">
        <v>2117</v>
      </c>
      <c r="E2749" s="9" t="s">
        <v>2116</v>
      </c>
      <c r="F2749" s="10">
        <f t="shared" ca="1" si="85"/>
        <v>9.3047693039860754E-2</v>
      </c>
      <c r="G2749" s="3" t="str">
        <f>VLOOKUP(Table3[[#This Row],[PRODUCT ID]],Table1[[PRODUCT]:[SELLING PRICE]],1,FALSE)</f>
        <v>Product650</v>
      </c>
      <c r="H2749" s="3" t="str">
        <f>VLOOKUP(Table3[[#This Row],[PRODUCT ID]],Table1[[PRODUCT]:[SELLING PRICE]],2,FALSE)</f>
        <v>Category2</v>
      </c>
      <c r="I2749" s="3" t="str">
        <f>VLOOKUP(Table3[[#This Row],[PRODUCT ID]],Table1[[PRODUCT]:[SELLING PRICE]],3,FALSE)</f>
        <v>Kg</v>
      </c>
      <c r="J2749" s="16">
        <f ca="1">VLOOKUP(Table3[[#This Row],[PRODUCT ID]],Table1[[PRODUCT]:[SELLING PRICE]],4,FALSE)</f>
        <v>32</v>
      </c>
      <c r="K2749" s="16">
        <f ca="1">VLOOKUP(Table3[[#This Row],[PRODUCT ID]],Table1[[PRODUCT]:[SELLING PRICE]],5,FALSE)</f>
        <v>226.87538032493828</v>
      </c>
      <c r="L2749" s="16">
        <f ca="1">J2749*Table3[[#This Row],[QUANTITY]]</f>
        <v>352</v>
      </c>
      <c r="M2749" s="16">
        <f ca="1">K2749*Table3[[#This Row],[QUANTITY]]*(1-Table3[[#This Row],[DISCOUNT %]])</f>
        <v>2263.4166453597791</v>
      </c>
      <c r="N2749" s="3">
        <f>DAY(Table3[[#This Row],[DATE]])</f>
        <v>10</v>
      </c>
      <c r="O2749" s="3" t="str">
        <f>TEXT(Table3[[#This Row],[DATE]],"mmm")</f>
        <v>Jul</v>
      </c>
      <c r="P2749" s="3">
        <f>YEAR(Table3[[#This Row],[DATE]])</f>
        <v>2028</v>
      </c>
    </row>
    <row r="2750" spans="1:16" x14ac:dyDescent="0.3">
      <c r="A2750" s="6">
        <v>46945</v>
      </c>
      <c r="B2750" s="7" t="s">
        <v>1703</v>
      </c>
      <c r="C2750" s="9">
        <f t="shared" ca="1" si="84"/>
        <v>8</v>
      </c>
      <c r="D2750" s="9" t="s">
        <v>2116</v>
      </c>
      <c r="E2750" s="9" t="s">
        <v>2116</v>
      </c>
      <c r="F2750" s="10">
        <f t="shared" ca="1" si="85"/>
        <v>3.9838324455242574E-2</v>
      </c>
      <c r="G2750" s="3" t="str">
        <f>VLOOKUP(Table3[[#This Row],[PRODUCT ID]],Table1[[PRODUCT]:[SELLING PRICE]],1,FALSE)</f>
        <v>Product651</v>
      </c>
      <c r="H2750" s="3" t="str">
        <f>VLOOKUP(Table3[[#This Row],[PRODUCT ID]],Table1[[PRODUCT]:[SELLING PRICE]],2,FALSE)</f>
        <v>Category3</v>
      </c>
      <c r="I2750" s="3" t="str">
        <f>VLOOKUP(Table3[[#This Row],[PRODUCT ID]],Table1[[PRODUCT]:[SELLING PRICE]],3,FALSE)</f>
        <v>Kg</v>
      </c>
      <c r="J2750" s="16">
        <f ca="1">VLOOKUP(Table3[[#This Row],[PRODUCT ID]],Table1[[PRODUCT]:[SELLING PRICE]],4,FALSE)</f>
        <v>214</v>
      </c>
      <c r="K2750" s="16">
        <f ca="1">VLOOKUP(Table3[[#This Row],[PRODUCT ID]],Table1[[PRODUCT]:[SELLING PRICE]],5,FALSE)</f>
        <v>300.2540496125402</v>
      </c>
      <c r="L2750" s="16">
        <f ca="1">J2750*Table3[[#This Row],[QUANTITY]]</f>
        <v>1712</v>
      </c>
      <c r="M2750" s="16">
        <f ca="1">K2750*Table3[[#This Row],[QUANTITY]]*(1-Table3[[#This Row],[DISCOUNT %]])</f>
        <v>2306.3394509206023</v>
      </c>
      <c r="N2750" s="3">
        <f>DAY(Table3[[#This Row],[DATE]])</f>
        <v>11</v>
      </c>
      <c r="O2750" s="3" t="str">
        <f>TEXT(Table3[[#This Row],[DATE]],"mmm")</f>
        <v>Jul</v>
      </c>
      <c r="P2750" s="3">
        <f>YEAR(Table3[[#This Row],[DATE]])</f>
        <v>2028</v>
      </c>
    </row>
    <row r="2751" spans="1:16" x14ac:dyDescent="0.3">
      <c r="A2751" s="6">
        <v>46946</v>
      </c>
      <c r="B2751" s="7" t="s">
        <v>1704</v>
      </c>
      <c r="C2751" s="9">
        <f t="shared" ca="1" si="84"/>
        <v>10</v>
      </c>
      <c r="D2751" s="9" t="s">
        <v>2116</v>
      </c>
      <c r="E2751" s="9" t="s">
        <v>2116</v>
      </c>
      <c r="F2751" s="10">
        <f t="shared" ca="1" si="85"/>
        <v>8.849277011203445E-2</v>
      </c>
      <c r="G2751" s="3" t="str">
        <f>VLOOKUP(Table3[[#This Row],[PRODUCT ID]],Table1[[PRODUCT]:[SELLING PRICE]],1,FALSE)</f>
        <v>Product652</v>
      </c>
      <c r="H2751" s="3" t="str">
        <f>VLOOKUP(Table3[[#This Row],[PRODUCT ID]],Table1[[PRODUCT]:[SELLING PRICE]],2,FALSE)</f>
        <v>Category4</v>
      </c>
      <c r="I2751" s="3" t="str">
        <f>VLOOKUP(Table3[[#This Row],[PRODUCT ID]],Table1[[PRODUCT]:[SELLING PRICE]],3,FALSE)</f>
        <v>Lt</v>
      </c>
      <c r="J2751" s="16">
        <f ca="1">VLOOKUP(Table3[[#This Row],[PRODUCT ID]],Table1[[PRODUCT]:[SELLING PRICE]],4,FALSE)</f>
        <v>103</v>
      </c>
      <c r="K2751" s="16">
        <f ca="1">VLOOKUP(Table3[[#This Row],[PRODUCT ID]],Table1[[PRODUCT]:[SELLING PRICE]],5,FALSE)</f>
        <v>117.1411806056699</v>
      </c>
      <c r="L2751" s="16">
        <f ca="1">J2751*Table3[[#This Row],[QUANTITY]]</f>
        <v>1030</v>
      </c>
      <c r="M2751" s="16">
        <f ca="1">K2751*Table3[[#This Row],[QUANTITY]]*(1-Table3[[#This Row],[DISCOUNT %]])</f>
        <v>1067.7503303968006</v>
      </c>
      <c r="N2751" s="3">
        <f>DAY(Table3[[#This Row],[DATE]])</f>
        <v>12</v>
      </c>
      <c r="O2751" s="3" t="str">
        <f>TEXT(Table3[[#This Row],[DATE]],"mmm")</f>
        <v>Jul</v>
      </c>
      <c r="P2751" s="3">
        <f>YEAR(Table3[[#This Row],[DATE]])</f>
        <v>2028</v>
      </c>
    </row>
    <row r="2752" spans="1:16" x14ac:dyDescent="0.3">
      <c r="A2752" s="6">
        <v>46947</v>
      </c>
      <c r="B2752" s="7" t="s">
        <v>1705</v>
      </c>
      <c r="C2752" s="9">
        <f t="shared" ca="1" si="84"/>
        <v>12</v>
      </c>
      <c r="D2752" s="9" t="s">
        <v>2116</v>
      </c>
      <c r="E2752" s="9" t="s">
        <v>2118</v>
      </c>
      <c r="F2752" s="10">
        <f t="shared" ca="1" si="85"/>
        <v>3.8705542964529105E-2</v>
      </c>
      <c r="G2752" s="3" t="str">
        <f>VLOOKUP(Table3[[#This Row],[PRODUCT ID]],Table1[[PRODUCT]:[SELLING PRICE]],1,FALSE)</f>
        <v>Product653</v>
      </c>
      <c r="H2752" s="3" t="str">
        <f>VLOOKUP(Table3[[#This Row],[PRODUCT ID]],Table1[[PRODUCT]:[SELLING PRICE]],2,FALSE)</f>
        <v>Category5</v>
      </c>
      <c r="I2752" s="3" t="str">
        <f>VLOOKUP(Table3[[#This Row],[PRODUCT ID]],Table1[[PRODUCT]:[SELLING PRICE]],3,FALSE)</f>
        <v>Kg</v>
      </c>
      <c r="J2752" s="16">
        <f ca="1">VLOOKUP(Table3[[#This Row],[PRODUCT ID]],Table1[[PRODUCT]:[SELLING PRICE]],4,FALSE)</f>
        <v>146</v>
      </c>
      <c r="K2752" s="16">
        <f ca="1">VLOOKUP(Table3[[#This Row],[PRODUCT ID]],Table1[[PRODUCT]:[SELLING PRICE]],5,FALSE)</f>
        <v>48.777524352360103</v>
      </c>
      <c r="L2752" s="16">
        <f ca="1">J2752*Table3[[#This Row],[QUANTITY]]</f>
        <v>1752</v>
      </c>
      <c r="M2752" s="16">
        <f ca="1">K2752*Table3[[#This Row],[QUANTITY]]*(1-Table3[[#This Row],[DISCOUNT %]])</f>
        <v>562.67476545403758</v>
      </c>
      <c r="N2752" s="3">
        <f>DAY(Table3[[#This Row],[DATE]])</f>
        <v>13</v>
      </c>
      <c r="O2752" s="3" t="str">
        <f>TEXT(Table3[[#This Row],[DATE]],"mmm")</f>
        <v>Jul</v>
      </c>
      <c r="P2752" s="3">
        <f>YEAR(Table3[[#This Row],[DATE]])</f>
        <v>2028</v>
      </c>
    </row>
    <row r="2753" spans="1:16" x14ac:dyDescent="0.3">
      <c r="A2753" s="6">
        <v>46948</v>
      </c>
      <c r="B2753" s="7" t="s">
        <v>1706</v>
      </c>
      <c r="C2753" s="9">
        <f t="shared" ca="1" si="84"/>
        <v>13</v>
      </c>
      <c r="D2753" s="9" t="s">
        <v>2116</v>
      </c>
      <c r="E2753" s="9" t="s">
        <v>2118</v>
      </c>
      <c r="F2753" s="10">
        <f t="shared" ca="1" si="85"/>
        <v>3.7451322001986607E-2</v>
      </c>
      <c r="G2753" s="3" t="str">
        <f>VLOOKUP(Table3[[#This Row],[PRODUCT ID]],Table1[[PRODUCT]:[SELLING PRICE]],1,FALSE)</f>
        <v>Product654</v>
      </c>
      <c r="H2753" s="3" t="str">
        <f>VLOOKUP(Table3[[#This Row],[PRODUCT ID]],Table1[[PRODUCT]:[SELLING PRICE]],2,FALSE)</f>
        <v>Category1</v>
      </c>
      <c r="I2753" s="3" t="str">
        <f>VLOOKUP(Table3[[#This Row],[PRODUCT ID]],Table1[[PRODUCT]:[SELLING PRICE]],3,FALSE)</f>
        <v>Lt</v>
      </c>
      <c r="J2753" s="16">
        <f ca="1">VLOOKUP(Table3[[#This Row],[PRODUCT ID]],Table1[[PRODUCT]:[SELLING PRICE]],4,FALSE)</f>
        <v>18</v>
      </c>
      <c r="K2753" s="16">
        <f ca="1">VLOOKUP(Table3[[#This Row],[PRODUCT ID]],Table1[[PRODUCT]:[SELLING PRICE]],5,FALSE)</f>
        <v>111.12457902082349</v>
      </c>
      <c r="L2753" s="16">
        <f ca="1">J2753*Table3[[#This Row],[QUANTITY]]</f>
        <v>234</v>
      </c>
      <c r="M2753" s="16">
        <f ca="1">K2753*Table3[[#This Row],[QUANTITY]]*(1-Table3[[#This Row],[DISCOUNT %]])</f>
        <v>1390.5166161845325</v>
      </c>
      <c r="N2753" s="3">
        <f>DAY(Table3[[#This Row],[DATE]])</f>
        <v>14</v>
      </c>
      <c r="O2753" s="3" t="str">
        <f>TEXT(Table3[[#This Row],[DATE]],"mmm")</f>
        <v>Jul</v>
      </c>
      <c r="P2753" s="3">
        <f>YEAR(Table3[[#This Row],[DATE]])</f>
        <v>2028</v>
      </c>
    </row>
    <row r="2754" spans="1:16" x14ac:dyDescent="0.3">
      <c r="A2754" s="6">
        <v>46949</v>
      </c>
      <c r="B2754" s="7" t="s">
        <v>1707</v>
      </c>
      <c r="C2754" s="9">
        <f t="shared" ca="1" si="84"/>
        <v>8</v>
      </c>
      <c r="D2754" s="9" t="s">
        <v>2115</v>
      </c>
      <c r="E2754" s="9" t="s">
        <v>2116</v>
      </c>
      <c r="F2754" s="10">
        <f t="shared" ca="1" si="85"/>
        <v>1.05397989140249E-3</v>
      </c>
      <c r="G2754" s="3" t="str">
        <f>VLOOKUP(Table3[[#This Row],[PRODUCT ID]],Table1[[PRODUCT]:[SELLING PRICE]],1,FALSE)</f>
        <v>Product655</v>
      </c>
      <c r="H2754" s="3" t="str">
        <f>VLOOKUP(Table3[[#This Row],[PRODUCT ID]],Table1[[PRODUCT]:[SELLING PRICE]],2,FALSE)</f>
        <v>Category2</v>
      </c>
      <c r="I2754" s="3" t="str">
        <f>VLOOKUP(Table3[[#This Row],[PRODUCT ID]],Table1[[PRODUCT]:[SELLING PRICE]],3,FALSE)</f>
        <v>Ft</v>
      </c>
      <c r="J2754" s="16">
        <f ca="1">VLOOKUP(Table3[[#This Row],[PRODUCT ID]],Table1[[PRODUCT]:[SELLING PRICE]],4,FALSE)</f>
        <v>95</v>
      </c>
      <c r="K2754" s="16">
        <f ca="1">VLOOKUP(Table3[[#This Row],[PRODUCT ID]],Table1[[PRODUCT]:[SELLING PRICE]],5,FALSE)</f>
        <v>65.441803234396289</v>
      </c>
      <c r="L2754" s="16">
        <f ca="1">J2754*Table3[[#This Row],[QUANTITY]]</f>
        <v>760</v>
      </c>
      <c r="M2754" s="16">
        <f ca="1">K2754*Table3[[#This Row],[QUANTITY]]*(1-Table3[[#This Row],[DISCOUNT %]])</f>
        <v>522.98263111784092</v>
      </c>
      <c r="N2754" s="3">
        <f>DAY(Table3[[#This Row],[DATE]])</f>
        <v>15</v>
      </c>
      <c r="O2754" s="3" t="str">
        <f>TEXT(Table3[[#This Row],[DATE]],"mmm")</f>
        <v>Jul</v>
      </c>
      <c r="P2754" s="3">
        <f>YEAR(Table3[[#This Row],[DATE]])</f>
        <v>2028</v>
      </c>
    </row>
    <row r="2755" spans="1:16" x14ac:dyDescent="0.3">
      <c r="A2755" s="6">
        <v>46950</v>
      </c>
      <c r="B2755" s="7" t="s">
        <v>1708</v>
      </c>
      <c r="C2755" s="9">
        <f t="shared" ref="C2755:C2818" ca="1" si="86">RANDBETWEEN(1,15)</f>
        <v>12</v>
      </c>
      <c r="D2755" s="9" t="s">
        <v>2116</v>
      </c>
      <c r="E2755" s="9" t="s">
        <v>2116</v>
      </c>
      <c r="F2755" s="10">
        <f t="shared" ref="F2755:F2818" ca="1" si="87">RAND()*(0.1)</f>
        <v>4.3797866271828079E-2</v>
      </c>
      <c r="G2755" s="3" t="str">
        <f>VLOOKUP(Table3[[#This Row],[PRODUCT ID]],Table1[[PRODUCT]:[SELLING PRICE]],1,FALSE)</f>
        <v>Product656</v>
      </c>
      <c r="H2755" s="3" t="str">
        <f>VLOOKUP(Table3[[#This Row],[PRODUCT ID]],Table1[[PRODUCT]:[SELLING PRICE]],2,FALSE)</f>
        <v>Category3</v>
      </c>
      <c r="I2755" s="3" t="str">
        <f>VLOOKUP(Table3[[#This Row],[PRODUCT ID]],Table1[[PRODUCT]:[SELLING PRICE]],3,FALSE)</f>
        <v>Kg</v>
      </c>
      <c r="J2755" s="16">
        <f ca="1">VLOOKUP(Table3[[#This Row],[PRODUCT ID]],Table1[[PRODUCT]:[SELLING PRICE]],4,FALSE)</f>
        <v>183</v>
      </c>
      <c r="K2755" s="16">
        <f ca="1">VLOOKUP(Table3[[#This Row],[PRODUCT ID]],Table1[[PRODUCT]:[SELLING PRICE]],5,FALSE)</f>
        <v>145.22573395111144</v>
      </c>
      <c r="L2755" s="16">
        <f ca="1">J2755*Table3[[#This Row],[QUANTITY]]</f>
        <v>2196</v>
      </c>
      <c r="M2755" s="16">
        <f ca="1">K2755*Table3[[#This Row],[QUANTITY]]*(1-Table3[[#This Row],[DISCOUNT %]])</f>
        <v>1666.3818801155107</v>
      </c>
      <c r="N2755" s="3">
        <f>DAY(Table3[[#This Row],[DATE]])</f>
        <v>16</v>
      </c>
      <c r="O2755" s="3" t="str">
        <f>TEXT(Table3[[#This Row],[DATE]],"mmm")</f>
        <v>Jul</v>
      </c>
      <c r="P2755" s="3">
        <f>YEAR(Table3[[#This Row],[DATE]])</f>
        <v>2028</v>
      </c>
    </row>
    <row r="2756" spans="1:16" x14ac:dyDescent="0.3">
      <c r="A2756" s="6">
        <v>46951</v>
      </c>
      <c r="B2756" s="7" t="s">
        <v>1709</v>
      </c>
      <c r="C2756" s="9">
        <f t="shared" ca="1" si="86"/>
        <v>13</v>
      </c>
      <c r="D2756" s="9" t="s">
        <v>2117</v>
      </c>
      <c r="E2756" s="9" t="s">
        <v>2116</v>
      </c>
      <c r="F2756" s="10">
        <f t="shared" ca="1" si="87"/>
        <v>1.4537752190533016E-2</v>
      </c>
      <c r="G2756" s="3" t="str">
        <f>VLOOKUP(Table3[[#This Row],[PRODUCT ID]],Table1[[PRODUCT]:[SELLING PRICE]],1,FALSE)</f>
        <v>Product657</v>
      </c>
      <c r="H2756" s="3" t="str">
        <f>VLOOKUP(Table3[[#This Row],[PRODUCT ID]],Table1[[PRODUCT]:[SELLING PRICE]],2,FALSE)</f>
        <v>Category4</v>
      </c>
      <c r="I2756" s="3" t="str">
        <f>VLOOKUP(Table3[[#This Row],[PRODUCT ID]],Table1[[PRODUCT]:[SELLING PRICE]],3,FALSE)</f>
        <v>No</v>
      </c>
      <c r="J2756" s="16">
        <f ca="1">VLOOKUP(Table3[[#This Row],[PRODUCT ID]],Table1[[PRODUCT]:[SELLING PRICE]],4,FALSE)</f>
        <v>108</v>
      </c>
      <c r="K2756" s="16">
        <f ca="1">VLOOKUP(Table3[[#This Row],[PRODUCT ID]],Table1[[PRODUCT]:[SELLING PRICE]],5,FALSE)</f>
        <v>262.07241558142709</v>
      </c>
      <c r="L2756" s="16">
        <f ca="1">J2756*Table3[[#This Row],[QUANTITY]]</f>
        <v>1404</v>
      </c>
      <c r="M2756" s="16">
        <f ca="1">K2756*Table3[[#This Row],[QUANTITY]]*(1-Table3[[#This Row],[DISCOUNT %]])</f>
        <v>3357.4121327204889</v>
      </c>
      <c r="N2756" s="3">
        <f>DAY(Table3[[#This Row],[DATE]])</f>
        <v>17</v>
      </c>
      <c r="O2756" s="3" t="str">
        <f>TEXT(Table3[[#This Row],[DATE]],"mmm")</f>
        <v>Jul</v>
      </c>
      <c r="P2756" s="3">
        <f>YEAR(Table3[[#This Row],[DATE]])</f>
        <v>2028</v>
      </c>
    </row>
    <row r="2757" spans="1:16" x14ac:dyDescent="0.3">
      <c r="A2757" s="6">
        <v>46952</v>
      </c>
      <c r="B2757" s="7" t="s">
        <v>1710</v>
      </c>
      <c r="C2757" s="9">
        <f t="shared" ca="1" si="86"/>
        <v>9</v>
      </c>
      <c r="D2757" s="9" t="s">
        <v>2115</v>
      </c>
      <c r="E2757" s="9" t="s">
        <v>2116</v>
      </c>
      <c r="F2757" s="10">
        <f t="shared" ca="1" si="87"/>
        <v>8.5877504745072608E-2</v>
      </c>
      <c r="G2757" s="3" t="str">
        <f>VLOOKUP(Table3[[#This Row],[PRODUCT ID]],Table1[[PRODUCT]:[SELLING PRICE]],1,FALSE)</f>
        <v>Product658</v>
      </c>
      <c r="H2757" s="3" t="str">
        <f>VLOOKUP(Table3[[#This Row],[PRODUCT ID]],Table1[[PRODUCT]:[SELLING PRICE]],2,FALSE)</f>
        <v>Category5</v>
      </c>
      <c r="I2757" s="3" t="str">
        <f>VLOOKUP(Table3[[#This Row],[PRODUCT ID]],Table1[[PRODUCT]:[SELLING PRICE]],3,FALSE)</f>
        <v>No</v>
      </c>
      <c r="J2757" s="16">
        <f ca="1">VLOOKUP(Table3[[#This Row],[PRODUCT ID]],Table1[[PRODUCT]:[SELLING PRICE]],4,FALSE)</f>
        <v>24</v>
      </c>
      <c r="K2757" s="16">
        <f ca="1">VLOOKUP(Table3[[#This Row],[PRODUCT ID]],Table1[[PRODUCT]:[SELLING PRICE]],5,FALSE)</f>
        <v>203.42968704937832</v>
      </c>
      <c r="L2757" s="16">
        <f ca="1">J2757*Table3[[#This Row],[QUANTITY]]</f>
        <v>216</v>
      </c>
      <c r="M2757" s="16">
        <f ca="1">K2757*Table3[[#This Row],[QUANTITY]]*(1-Table3[[#This Row],[DISCOUNT %]])</f>
        <v>1673.6368782105603</v>
      </c>
      <c r="N2757" s="3">
        <f>DAY(Table3[[#This Row],[DATE]])</f>
        <v>18</v>
      </c>
      <c r="O2757" s="3" t="str">
        <f>TEXT(Table3[[#This Row],[DATE]],"mmm")</f>
        <v>Jul</v>
      </c>
      <c r="P2757" s="3">
        <f>YEAR(Table3[[#This Row],[DATE]])</f>
        <v>2028</v>
      </c>
    </row>
    <row r="2758" spans="1:16" x14ac:dyDescent="0.3">
      <c r="A2758" s="6">
        <v>46953</v>
      </c>
      <c r="B2758" s="7" t="s">
        <v>1711</v>
      </c>
      <c r="C2758" s="9">
        <f t="shared" ca="1" si="86"/>
        <v>1</v>
      </c>
      <c r="D2758" s="9" t="s">
        <v>2115</v>
      </c>
      <c r="E2758" s="9" t="s">
        <v>2118</v>
      </c>
      <c r="F2758" s="10">
        <f t="shared" ca="1" si="87"/>
        <v>9.4694927138637974E-2</v>
      </c>
      <c r="G2758" s="3" t="str">
        <f>VLOOKUP(Table3[[#This Row],[PRODUCT ID]],Table1[[PRODUCT]:[SELLING PRICE]],1,FALSE)</f>
        <v>Product659</v>
      </c>
      <c r="H2758" s="3" t="str">
        <f>VLOOKUP(Table3[[#This Row],[PRODUCT ID]],Table1[[PRODUCT]:[SELLING PRICE]],2,FALSE)</f>
        <v>Category1</v>
      </c>
      <c r="I2758" s="3" t="str">
        <f>VLOOKUP(Table3[[#This Row],[PRODUCT ID]],Table1[[PRODUCT]:[SELLING PRICE]],3,FALSE)</f>
        <v>Ft</v>
      </c>
      <c r="J2758" s="16">
        <f ca="1">VLOOKUP(Table3[[#This Row],[PRODUCT ID]],Table1[[PRODUCT]:[SELLING PRICE]],4,FALSE)</f>
        <v>92</v>
      </c>
      <c r="K2758" s="16">
        <f ca="1">VLOOKUP(Table3[[#This Row],[PRODUCT ID]],Table1[[PRODUCT]:[SELLING PRICE]],5,FALSE)</f>
        <v>193.8941458912727</v>
      </c>
      <c r="L2758" s="16">
        <f ca="1">J2758*Table3[[#This Row],[QUANTITY]]</f>
        <v>92</v>
      </c>
      <c r="M2758" s="16">
        <f ca="1">K2758*Table3[[#This Row],[QUANTITY]]*(1-Table3[[#This Row],[DISCOUNT %]])</f>
        <v>175.5333538734902</v>
      </c>
      <c r="N2758" s="3">
        <f>DAY(Table3[[#This Row],[DATE]])</f>
        <v>19</v>
      </c>
      <c r="O2758" s="3" t="str">
        <f>TEXT(Table3[[#This Row],[DATE]],"mmm")</f>
        <v>Jul</v>
      </c>
      <c r="P2758" s="3">
        <f>YEAR(Table3[[#This Row],[DATE]])</f>
        <v>2028</v>
      </c>
    </row>
    <row r="2759" spans="1:16" x14ac:dyDescent="0.3">
      <c r="A2759" s="6">
        <v>46954</v>
      </c>
      <c r="B2759" s="7" t="s">
        <v>1712</v>
      </c>
      <c r="C2759" s="9">
        <f t="shared" ca="1" si="86"/>
        <v>10</v>
      </c>
      <c r="D2759" s="9" t="s">
        <v>2115</v>
      </c>
      <c r="E2759" s="9" t="s">
        <v>2116</v>
      </c>
      <c r="F2759" s="10">
        <f t="shared" ca="1" si="87"/>
        <v>5.919975265352451E-3</v>
      </c>
      <c r="G2759" s="3" t="str">
        <f>VLOOKUP(Table3[[#This Row],[PRODUCT ID]],Table1[[PRODUCT]:[SELLING PRICE]],1,FALSE)</f>
        <v>Product660</v>
      </c>
      <c r="H2759" s="3" t="str">
        <f>VLOOKUP(Table3[[#This Row],[PRODUCT ID]],Table1[[PRODUCT]:[SELLING PRICE]],2,FALSE)</f>
        <v>Category2</v>
      </c>
      <c r="I2759" s="3" t="str">
        <f>VLOOKUP(Table3[[#This Row],[PRODUCT ID]],Table1[[PRODUCT]:[SELLING PRICE]],3,FALSE)</f>
        <v>No</v>
      </c>
      <c r="J2759" s="16">
        <f ca="1">VLOOKUP(Table3[[#This Row],[PRODUCT ID]],Table1[[PRODUCT]:[SELLING PRICE]],4,FALSE)</f>
        <v>213</v>
      </c>
      <c r="K2759" s="16">
        <f ca="1">VLOOKUP(Table3[[#This Row],[PRODUCT ID]],Table1[[PRODUCT]:[SELLING PRICE]],5,FALSE)</f>
        <v>182.46036713322928</v>
      </c>
      <c r="L2759" s="16">
        <f ca="1">J2759*Table3[[#This Row],[QUANTITY]]</f>
        <v>2130</v>
      </c>
      <c r="M2759" s="16">
        <f ca="1">K2759*Table3[[#This Row],[QUANTITY]]*(1-Table3[[#This Row],[DISCOUNT %]])</f>
        <v>1813.8020627289343</v>
      </c>
      <c r="N2759" s="3">
        <f>DAY(Table3[[#This Row],[DATE]])</f>
        <v>20</v>
      </c>
      <c r="O2759" s="3" t="str">
        <f>TEXT(Table3[[#This Row],[DATE]],"mmm")</f>
        <v>Jul</v>
      </c>
      <c r="P2759" s="3">
        <f>YEAR(Table3[[#This Row],[DATE]])</f>
        <v>2028</v>
      </c>
    </row>
    <row r="2760" spans="1:16" x14ac:dyDescent="0.3">
      <c r="A2760" s="6">
        <v>46955</v>
      </c>
      <c r="B2760" s="7" t="s">
        <v>1713</v>
      </c>
      <c r="C2760" s="9">
        <f t="shared" ca="1" si="86"/>
        <v>6</v>
      </c>
      <c r="D2760" s="9" t="s">
        <v>2116</v>
      </c>
      <c r="E2760" s="9" t="s">
        <v>2116</v>
      </c>
      <c r="F2760" s="10">
        <f t="shared" ca="1" si="87"/>
        <v>6.7267360059596534E-2</v>
      </c>
      <c r="G2760" s="3" t="str">
        <f>VLOOKUP(Table3[[#This Row],[PRODUCT ID]],Table1[[PRODUCT]:[SELLING PRICE]],1,FALSE)</f>
        <v>Product661</v>
      </c>
      <c r="H2760" s="3" t="str">
        <f>VLOOKUP(Table3[[#This Row],[PRODUCT ID]],Table1[[PRODUCT]:[SELLING PRICE]],2,FALSE)</f>
        <v>Category3</v>
      </c>
      <c r="I2760" s="3" t="str">
        <f>VLOOKUP(Table3[[#This Row],[PRODUCT ID]],Table1[[PRODUCT]:[SELLING PRICE]],3,FALSE)</f>
        <v>Kg</v>
      </c>
      <c r="J2760" s="16">
        <f ca="1">VLOOKUP(Table3[[#This Row],[PRODUCT ID]],Table1[[PRODUCT]:[SELLING PRICE]],4,FALSE)</f>
        <v>157</v>
      </c>
      <c r="K2760" s="16">
        <f ca="1">VLOOKUP(Table3[[#This Row],[PRODUCT ID]],Table1[[PRODUCT]:[SELLING PRICE]],5,FALSE)</f>
        <v>27.492579642136519</v>
      </c>
      <c r="L2760" s="16">
        <f ca="1">J2760*Table3[[#This Row],[QUANTITY]]</f>
        <v>942</v>
      </c>
      <c r="M2760" s="16">
        <f ca="1">K2760*Table3[[#This Row],[QUANTITY]]*(1-Table3[[#This Row],[DISCOUNT %]])</f>
        <v>153.85935833029072</v>
      </c>
      <c r="N2760" s="3">
        <f>DAY(Table3[[#This Row],[DATE]])</f>
        <v>21</v>
      </c>
      <c r="O2760" s="3" t="str">
        <f>TEXT(Table3[[#This Row],[DATE]],"mmm")</f>
        <v>Jul</v>
      </c>
      <c r="P2760" s="3">
        <f>YEAR(Table3[[#This Row],[DATE]])</f>
        <v>2028</v>
      </c>
    </row>
    <row r="2761" spans="1:16" x14ac:dyDescent="0.3">
      <c r="A2761" s="6">
        <v>46956</v>
      </c>
      <c r="B2761" s="7" t="s">
        <v>1714</v>
      </c>
      <c r="C2761" s="9">
        <f t="shared" ca="1" si="86"/>
        <v>12</v>
      </c>
      <c r="D2761" s="9" t="s">
        <v>2116</v>
      </c>
      <c r="E2761" s="9" t="s">
        <v>2116</v>
      </c>
      <c r="F2761" s="10">
        <f t="shared" ca="1" si="87"/>
        <v>7.6568279750333354E-2</v>
      </c>
      <c r="G2761" s="3" t="str">
        <f>VLOOKUP(Table3[[#This Row],[PRODUCT ID]],Table1[[PRODUCT]:[SELLING PRICE]],1,FALSE)</f>
        <v>Product662</v>
      </c>
      <c r="H2761" s="3" t="str">
        <f>VLOOKUP(Table3[[#This Row],[PRODUCT ID]],Table1[[PRODUCT]:[SELLING PRICE]],2,FALSE)</f>
        <v>Category4</v>
      </c>
      <c r="I2761" s="3" t="str">
        <f>VLOOKUP(Table3[[#This Row],[PRODUCT ID]],Table1[[PRODUCT]:[SELLING PRICE]],3,FALSE)</f>
        <v>Kg</v>
      </c>
      <c r="J2761" s="16">
        <f ca="1">VLOOKUP(Table3[[#This Row],[PRODUCT ID]],Table1[[PRODUCT]:[SELLING PRICE]],4,FALSE)</f>
        <v>229</v>
      </c>
      <c r="K2761" s="16">
        <f ca="1">VLOOKUP(Table3[[#This Row],[PRODUCT ID]],Table1[[PRODUCT]:[SELLING PRICE]],5,FALSE)</f>
        <v>43.564189610241279</v>
      </c>
      <c r="L2761" s="16">
        <f ca="1">J2761*Table3[[#This Row],[QUANTITY]]</f>
        <v>2748</v>
      </c>
      <c r="M2761" s="16">
        <f ca="1">K2761*Table3[[#This Row],[QUANTITY]]*(1-Table3[[#This Row],[DISCOUNT %]])</f>
        <v>482.74265463681314</v>
      </c>
      <c r="N2761" s="3">
        <f>DAY(Table3[[#This Row],[DATE]])</f>
        <v>22</v>
      </c>
      <c r="O2761" s="3" t="str">
        <f>TEXT(Table3[[#This Row],[DATE]],"mmm")</f>
        <v>Jul</v>
      </c>
      <c r="P2761" s="3">
        <f>YEAR(Table3[[#This Row],[DATE]])</f>
        <v>2028</v>
      </c>
    </row>
    <row r="2762" spans="1:16" x14ac:dyDescent="0.3">
      <c r="A2762" s="6">
        <v>46957</v>
      </c>
      <c r="B2762" s="7" t="s">
        <v>1715</v>
      </c>
      <c r="C2762" s="9">
        <f t="shared" ca="1" si="86"/>
        <v>5</v>
      </c>
      <c r="D2762" s="9" t="s">
        <v>2116</v>
      </c>
      <c r="E2762" s="9" t="s">
        <v>2116</v>
      </c>
      <c r="F2762" s="10">
        <f t="shared" ca="1" si="87"/>
        <v>3.7512228693031127E-2</v>
      </c>
      <c r="G2762" s="3" t="str">
        <f>VLOOKUP(Table3[[#This Row],[PRODUCT ID]],Table1[[PRODUCT]:[SELLING PRICE]],1,FALSE)</f>
        <v>Product663</v>
      </c>
      <c r="H2762" s="3" t="str">
        <f>VLOOKUP(Table3[[#This Row],[PRODUCT ID]],Table1[[PRODUCT]:[SELLING PRICE]],2,FALSE)</f>
        <v>Category5</v>
      </c>
      <c r="I2762" s="3" t="str">
        <f>VLOOKUP(Table3[[#This Row],[PRODUCT ID]],Table1[[PRODUCT]:[SELLING PRICE]],3,FALSE)</f>
        <v>Lt</v>
      </c>
      <c r="J2762" s="16">
        <f ca="1">VLOOKUP(Table3[[#This Row],[PRODUCT ID]],Table1[[PRODUCT]:[SELLING PRICE]],4,FALSE)</f>
        <v>84</v>
      </c>
      <c r="K2762" s="16">
        <f ca="1">VLOOKUP(Table3[[#This Row],[PRODUCT ID]],Table1[[PRODUCT]:[SELLING PRICE]],5,FALSE)</f>
        <v>145.92174776684115</v>
      </c>
      <c r="L2762" s="16">
        <f ca="1">J2762*Table3[[#This Row],[QUANTITY]]</f>
        <v>420</v>
      </c>
      <c r="M2762" s="16">
        <f ca="1">K2762*Table3[[#This Row],[QUANTITY]]*(1-Table3[[#This Row],[DISCOUNT %]])</f>
        <v>702.23948896662296</v>
      </c>
      <c r="N2762" s="3">
        <f>DAY(Table3[[#This Row],[DATE]])</f>
        <v>23</v>
      </c>
      <c r="O2762" s="3" t="str">
        <f>TEXT(Table3[[#This Row],[DATE]],"mmm")</f>
        <v>Jul</v>
      </c>
      <c r="P2762" s="3">
        <f>YEAR(Table3[[#This Row],[DATE]])</f>
        <v>2028</v>
      </c>
    </row>
    <row r="2763" spans="1:16" x14ac:dyDescent="0.3">
      <c r="A2763" s="6">
        <v>46958</v>
      </c>
      <c r="B2763" s="7" t="s">
        <v>1716</v>
      </c>
      <c r="C2763" s="9">
        <f t="shared" ca="1" si="86"/>
        <v>13</v>
      </c>
      <c r="D2763" s="9" t="s">
        <v>2115</v>
      </c>
      <c r="E2763" s="9" t="s">
        <v>2116</v>
      </c>
      <c r="F2763" s="10">
        <f t="shared" ca="1" si="87"/>
        <v>9.0390344609192569E-2</v>
      </c>
      <c r="G2763" s="3" t="str">
        <f>VLOOKUP(Table3[[#This Row],[PRODUCT ID]],Table1[[PRODUCT]:[SELLING PRICE]],1,FALSE)</f>
        <v>Product664</v>
      </c>
      <c r="H2763" s="3" t="str">
        <f>VLOOKUP(Table3[[#This Row],[PRODUCT ID]],Table1[[PRODUCT]:[SELLING PRICE]],2,FALSE)</f>
        <v>Category1</v>
      </c>
      <c r="I2763" s="3" t="str">
        <f>VLOOKUP(Table3[[#This Row],[PRODUCT ID]],Table1[[PRODUCT]:[SELLING PRICE]],3,FALSE)</f>
        <v>Kg</v>
      </c>
      <c r="J2763" s="16">
        <f ca="1">VLOOKUP(Table3[[#This Row],[PRODUCT ID]],Table1[[PRODUCT]:[SELLING PRICE]],4,FALSE)</f>
        <v>192</v>
      </c>
      <c r="K2763" s="16">
        <f ca="1">VLOOKUP(Table3[[#This Row],[PRODUCT ID]],Table1[[PRODUCT]:[SELLING PRICE]],5,FALSE)</f>
        <v>271.03130597854903</v>
      </c>
      <c r="L2763" s="16">
        <f ca="1">J2763*Table3[[#This Row],[QUANTITY]]</f>
        <v>2496</v>
      </c>
      <c r="M2763" s="16">
        <f ca="1">K2763*Table3[[#This Row],[QUANTITY]]*(1-Table3[[#This Row],[DISCOUNT %]])</f>
        <v>3204.9250068064903</v>
      </c>
      <c r="N2763" s="3">
        <f>DAY(Table3[[#This Row],[DATE]])</f>
        <v>24</v>
      </c>
      <c r="O2763" s="3" t="str">
        <f>TEXT(Table3[[#This Row],[DATE]],"mmm")</f>
        <v>Jul</v>
      </c>
      <c r="P2763" s="3">
        <f>YEAR(Table3[[#This Row],[DATE]])</f>
        <v>2028</v>
      </c>
    </row>
    <row r="2764" spans="1:16" x14ac:dyDescent="0.3">
      <c r="A2764" s="6">
        <v>46959</v>
      </c>
      <c r="B2764" s="7" t="s">
        <v>1717</v>
      </c>
      <c r="C2764" s="9">
        <f t="shared" ca="1" si="86"/>
        <v>4</v>
      </c>
      <c r="D2764" s="9" t="s">
        <v>2117</v>
      </c>
      <c r="E2764" s="9" t="s">
        <v>2118</v>
      </c>
      <c r="F2764" s="10">
        <f t="shared" ca="1" si="87"/>
        <v>6.7443949121550231E-2</v>
      </c>
      <c r="G2764" s="3" t="str">
        <f>VLOOKUP(Table3[[#This Row],[PRODUCT ID]],Table1[[PRODUCT]:[SELLING PRICE]],1,FALSE)</f>
        <v>Product665</v>
      </c>
      <c r="H2764" s="3" t="str">
        <f>VLOOKUP(Table3[[#This Row],[PRODUCT ID]],Table1[[PRODUCT]:[SELLING PRICE]],2,FALSE)</f>
        <v>Category2</v>
      </c>
      <c r="I2764" s="3" t="str">
        <f>VLOOKUP(Table3[[#This Row],[PRODUCT ID]],Table1[[PRODUCT]:[SELLING PRICE]],3,FALSE)</f>
        <v>Lt</v>
      </c>
      <c r="J2764" s="16">
        <f ca="1">VLOOKUP(Table3[[#This Row],[PRODUCT ID]],Table1[[PRODUCT]:[SELLING PRICE]],4,FALSE)</f>
        <v>96</v>
      </c>
      <c r="K2764" s="16">
        <f ca="1">VLOOKUP(Table3[[#This Row],[PRODUCT ID]],Table1[[PRODUCT]:[SELLING PRICE]],5,FALSE)</f>
        <v>232.08029198288054</v>
      </c>
      <c r="L2764" s="16">
        <f ca="1">J2764*Table3[[#This Row],[QUANTITY]]</f>
        <v>384</v>
      </c>
      <c r="M2764" s="16">
        <f ca="1">K2764*Table3[[#This Row],[QUANTITY]]*(1-Table3[[#This Row],[DISCOUNT %]])</f>
        <v>865.71152231309043</v>
      </c>
      <c r="N2764" s="3">
        <f>DAY(Table3[[#This Row],[DATE]])</f>
        <v>25</v>
      </c>
      <c r="O2764" s="3" t="str">
        <f>TEXT(Table3[[#This Row],[DATE]],"mmm")</f>
        <v>Jul</v>
      </c>
      <c r="P2764" s="3">
        <f>YEAR(Table3[[#This Row],[DATE]])</f>
        <v>2028</v>
      </c>
    </row>
    <row r="2765" spans="1:16" x14ac:dyDescent="0.3">
      <c r="A2765" s="6">
        <v>46960</v>
      </c>
      <c r="B2765" s="7" t="s">
        <v>1718</v>
      </c>
      <c r="C2765" s="9">
        <f t="shared" ca="1" si="86"/>
        <v>4</v>
      </c>
      <c r="D2765" s="9" t="s">
        <v>2117</v>
      </c>
      <c r="E2765" s="9" t="s">
        <v>2118</v>
      </c>
      <c r="F2765" s="10">
        <f t="shared" ca="1" si="87"/>
        <v>4.2491596117640532E-3</v>
      </c>
      <c r="G2765" s="3" t="str">
        <f>VLOOKUP(Table3[[#This Row],[PRODUCT ID]],Table1[[PRODUCT]:[SELLING PRICE]],1,FALSE)</f>
        <v>Product666</v>
      </c>
      <c r="H2765" s="3" t="str">
        <f>VLOOKUP(Table3[[#This Row],[PRODUCT ID]],Table1[[PRODUCT]:[SELLING PRICE]],2,FALSE)</f>
        <v>Category3</v>
      </c>
      <c r="I2765" s="3" t="str">
        <f>VLOOKUP(Table3[[#This Row],[PRODUCT ID]],Table1[[PRODUCT]:[SELLING PRICE]],3,FALSE)</f>
        <v>Ft</v>
      </c>
      <c r="J2765" s="16">
        <f ca="1">VLOOKUP(Table3[[#This Row],[PRODUCT ID]],Table1[[PRODUCT]:[SELLING PRICE]],4,FALSE)</f>
        <v>192</v>
      </c>
      <c r="K2765" s="16">
        <f ca="1">VLOOKUP(Table3[[#This Row],[PRODUCT ID]],Table1[[PRODUCT]:[SELLING PRICE]],5,FALSE)</f>
        <v>130.41703190200008</v>
      </c>
      <c r="L2765" s="16">
        <f ca="1">J2765*Table3[[#This Row],[QUANTITY]]</f>
        <v>768</v>
      </c>
      <c r="M2765" s="16">
        <f ca="1">K2765*Table3[[#This Row],[QUANTITY]]*(1-Table3[[#This Row],[DISCOUNT %]])</f>
        <v>519.45147646942382</v>
      </c>
      <c r="N2765" s="3">
        <f>DAY(Table3[[#This Row],[DATE]])</f>
        <v>26</v>
      </c>
      <c r="O2765" s="3" t="str">
        <f>TEXT(Table3[[#This Row],[DATE]],"mmm")</f>
        <v>Jul</v>
      </c>
      <c r="P2765" s="3">
        <f>YEAR(Table3[[#This Row],[DATE]])</f>
        <v>2028</v>
      </c>
    </row>
    <row r="2766" spans="1:16" x14ac:dyDescent="0.3">
      <c r="A2766" s="6">
        <v>46961</v>
      </c>
      <c r="B2766" s="7" t="s">
        <v>1719</v>
      </c>
      <c r="C2766" s="9">
        <f t="shared" ca="1" si="86"/>
        <v>2</v>
      </c>
      <c r="D2766" s="9" t="s">
        <v>2116</v>
      </c>
      <c r="E2766" s="9" t="s">
        <v>2116</v>
      </c>
      <c r="F2766" s="10">
        <f t="shared" ca="1" si="87"/>
        <v>4.7661957793607934E-2</v>
      </c>
      <c r="G2766" s="3" t="str">
        <f>VLOOKUP(Table3[[#This Row],[PRODUCT ID]],Table1[[PRODUCT]:[SELLING PRICE]],1,FALSE)</f>
        <v>Product667</v>
      </c>
      <c r="H2766" s="3" t="str">
        <f>VLOOKUP(Table3[[#This Row],[PRODUCT ID]],Table1[[PRODUCT]:[SELLING PRICE]],2,FALSE)</f>
        <v>Category4</v>
      </c>
      <c r="I2766" s="3" t="str">
        <f>VLOOKUP(Table3[[#This Row],[PRODUCT ID]],Table1[[PRODUCT]:[SELLING PRICE]],3,FALSE)</f>
        <v>Kg</v>
      </c>
      <c r="J2766" s="16">
        <f ca="1">VLOOKUP(Table3[[#This Row],[PRODUCT ID]],Table1[[PRODUCT]:[SELLING PRICE]],4,FALSE)</f>
        <v>56</v>
      </c>
      <c r="K2766" s="16">
        <f ca="1">VLOOKUP(Table3[[#This Row],[PRODUCT ID]],Table1[[PRODUCT]:[SELLING PRICE]],5,FALSE)</f>
        <v>195.54746774092459</v>
      </c>
      <c r="L2766" s="16">
        <f ca="1">J2766*Table3[[#This Row],[QUANTITY]]</f>
        <v>112</v>
      </c>
      <c r="M2766" s="16">
        <f ca="1">K2766*Table3[[#This Row],[QUANTITY]]*(1-Table3[[#This Row],[DISCOUNT %]])</f>
        <v>372.45458517361948</v>
      </c>
      <c r="N2766" s="3">
        <f>DAY(Table3[[#This Row],[DATE]])</f>
        <v>27</v>
      </c>
      <c r="O2766" s="3" t="str">
        <f>TEXT(Table3[[#This Row],[DATE]],"mmm")</f>
        <v>Jul</v>
      </c>
      <c r="P2766" s="3">
        <f>YEAR(Table3[[#This Row],[DATE]])</f>
        <v>2028</v>
      </c>
    </row>
    <row r="2767" spans="1:16" x14ac:dyDescent="0.3">
      <c r="A2767" s="6">
        <v>46962</v>
      </c>
      <c r="B2767" s="7" t="s">
        <v>1720</v>
      </c>
      <c r="C2767" s="9">
        <f t="shared" ca="1" si="86"/>
        <v>14</v>
      </c>
      <c r="D2767" s="9" t="s">
        <v>2116</v>
      </c>
      <c r="E2767" s="9" t="s">
        <v>2116</v>
      </c>
      <c r="F2767" s="10">
        <f t="shared" ca="1" si="87"/>
        <v>3.1705217147976993E-2</v>
      </c>
      <c r="G2767" s="3" t="str">
        <f>VLOOKUP(Table3[[#This Row],[PRODUCT ID]],Table1[[PRODUCT]:[SELLING PRICE]],1,FALSE)</f>
        <v>Product668</v>
      </c>
      <c r="H2767" s="3" t="str">
        <f>VLOOKUP(Table3[[#This Row],[PRODUCT ID]],Table1[[PRODUCT]:[SELLING PRICE]],2,FALSE)</f>
        <v>Category5</v>
      </c>
      <c r="I2767" s="3" t="str">
        <f>VLOOKUP(Table3[[#This Row],[PRODUCT ID]],Table1[[PRODUCT]:[SELLING PRICE]],3,FALSE)</f>
        <v>No</v>
      </c>
      <c r="J2767" s="16">
        <f ca="1">VLOOKUP(Table3[[#This Row],[PRODUCT ID]],Table1[[PRODUCT]:[SELLING PRICE]],4,FALSE)</f>
        <v>161</v>
      </c>
      <c r="K2767" s="16">
        <f ca="1">VLOOKUP(Table3[[#This Row],[PRODUCT ID]],Table1[[PRODUCT]:[SELLING PRICE]],5,FALSE)</f>
        <v>126.42655540951547</v>
      </c>
      <c r="L2767" s="16">
        <f ca="1">J2767*Table3[[#This Row],[QUANTITY]]</f>
        <v>2254</v>
      </c>
      <c r="M2767" s="16">
        <f ca="1">K2767*Table3[[#This Row],[QUANTITY]]*(1-Table3[[#This Row],[DISCOUNT %]])</f>
        <v>1713.8544362378045</v>
      </c>
      <c r="N2767" s="3">
        <f>DAY(Table3[[#This Row],[DATE]])</f>
        <v>28</v>
      </c>
      <c r="O2767" s="3" t="str">
        <f>TEXT(Table3[[#This Row],[DATE]],"mmm")</f>
        <v>Jul</v>
      </c>
      <c r="P2767" s="3">
        <f>YEAR(Table3[[#This Row],[DATE]])</f>
        <v>2028</v>
      </c>
    </row>
    <row r="2768" spans="1:16" x14ac:dyDescent="0.3">
      <c r="A2768" s="6">
        <v>46963</v>
      </c>
      <c r="B2768" s="7" t="s">
        <v>1721</v>
      </c>
      <c r="C2768" s="9">
        <f t="shared" ca="1" si="86"/>
        <v>8</v>
      </c>
      <c r="D2768" s="9" t="s">
        <v>2116</v>
      </c>
      <c r="E2768" s="9" t="s">
        <v>2116</v>
      </c>
      <c r="F2768" s="10">
        <f t="shared" ca="1" si="87"/>
        <v>1.8396874931857234E-2</v>
      </c>
      <c r="G2768" s="3" t="str">
        <f>VLOOKUP(Table3[[#This Row],[PRODUCT ID]],Table1[[PRODUCT]:[SELLING PRICE]],1,FALSE)</f>
        <v>Product669</v>
      </c>
      <c r="H2768" s="3" t="str">
        <f>VLOOKUP(Table3[[#This Row],[PRODUCT ID]],Table1[[PRODUCT]:[SELLING PRICE]],2,FALSE)</f>
        <v>Category1</v>
      </c>
      <c r="I2768" s="3" t="str">
        <f>VLOOKUP(Table3[[#This Row],[PRODUCT ID]],Table1[[PRODUCT]:[SELLING PRICE]],3,FALSE)</f>
        <v>No</v>
      </c>
      <c r="J2768" s="16">
        <f ca="1">VLOOKUP(Table3[[#This Row],[PRODUCT ID]],Table1[[PRODUCT]:[SELLING PRICE]],4,FALSE)</f>
        <v>222</v>
      </c>
      <c r="K2768" s="16">
        <f ca="1">VLOOKUP(Table3[[#This Row],[PRODUCT ID]],Table1[[PRODUCT]:[SELLING PRICE]],5,FALSE)</f>
        <v>259.81276891717835</v>
      </c>
      <c r="L2768" s="16">
        <f ca="1">J2768*Table3[[#This Row],[QUANTITY]]</f>
        <v>1776</v>
      </c>
      <c r="M2768" s="16">
        <f ca="1">K2768*Table3[[#This Row],[QUANTITY]]*(1-Table3[[#This Row],[DISCOUNT %]])</f>
        <v>2040.2642072136759</v>
      </c>
      <c r="N2768" s="3">
        <f>DAY(Table3[[#This Row],[DATE]])</f>
        <v>29</v>
      </c>
      <c r="O2768" s="3" t="str">
        <f>TEXT(Table3[[#This Row],[DATE]],"mmm")</f>
        <v>Jul</v>
      </c>
      <c r="P2768" s="3">
        <f>YEAR(Table3[[#This Row],[DATE]])</f>
        <v>2028</v>
      </c>
    </row>
    <row r="2769" spans="1:16" x14ac:dyDescent="0.3">
      <c r="A2769" s="6">
        <v>46964</v>
      </c>
      <c r="B2769" s="7" t="s">
        <v>1722</v>
      </c>
      <c r="C2769" s="9">
        <f t="shared" ca="1" si="86"/>
        <v>5</v>
      </c>
      <c r="D2769" s="9" t="s">
        <v>2116</v>
      </c>
      <c r="E2769" s="9" t="s">
        <v>2116</v>
      </c>
      <c r="F2769" s="10">
        <f t="shared" ca="1" si="87"/>
        <v>1.6606618510445516E-2</v>
      </c>
      <c r="G2769" s="3" t="str">
        <f>VLOOKUP(Table3[[#This Row],[PRODUCT ID]],Table1[[PRODUCT]:[SELLING PRICE]],1,FALSE)</f>
        <v>Product670</v>
      </c>
      <c r="H2769" s="3" t="str">
        <f>VLOOKUP(Table3[[#This Row],[PRODUCT ID]],Table1[[PRODUCT]:[SELLING PRICE]],2,FALSE)</f>
        <v>Category2</v>
      </c>
      <c r="I2769" s="3" t="str">
        <f>VLOOKUP(Table3[[#This Row],[PRODUCT ID]],Table1[[PRODUCT]:[SELLING PRICE]],3,FALSE)</f>
        <v>Ft</v>
      </c>
      <c r="J2769" s="16">
        <f ca="1">VLOOKUP(Table3[[#This Row],[PRODUCT ID]],Table1[[PRODUCT]:[SELLING PRICE]],4,FALSE)</f>
        <v>233</v>
      </c>
      <c r="K2769" s="16">
        <f ca="1">VLOOKUP(Table3[[#This Row],[PRODUCT ID]],Table1[[PRODUCT]:[SELLING PRICE]],5,FALSE)</f>
        <v>196.05893209697206</v>
      </c>
      <c r="L2769" s="16">
        <f ca="1">J2769*Table3[[#This Row],[QUANTITY]]</f>
        <v>1165</v>
      </c>
      <c r="M2769" s="16">
        <f ca="1">K2769*Table3[[#This Row],[QUANTITY]]*(1-Table3[[#This Row],[DISCOUNT %]])</f>
        <v>964.01528103036151</v>
      </c>
      <c r="N2769" s="3">
        <f>DAY(Table3[[#This Row],[DATE]])</f>
        <v>30</v>
      </c>
      <c r="O2769" s="3" t="str">
        <f>TEXT(Table3[[#This Row],[DATE]],"mmm")</f>
        <v>Jul</v>
      </c>
      <c r="P2769" s="3">
        <f>YEAR(Table3[[#This Row],[DATE]])</f>
        <v>2028</v>
      </c>
    </row>
    <row r="2770" spans="1:16" x14ac:dyDescent="0.3">
      <c r="A2770" s="6">
        <v>46965</v>
      </c>
      <c r="B2770" s="7" t="s">
        <v>1723</v>
      </c>
      <c r="C2770" s="9">
        <f t="shared" ca="1" si="86"/>
        <v>13</v>
      </c>
      <c r="D2770" s="9" t="s">
        <v>2115</v>
      </c>
      <c r="E2770" s="9" t="s">
        <v>2118</v>
      </c>
      <c r="F2770" s="10">
        <f t="shared" ca="1" si="87"/>
        <v>1.1966366856212052E-2</v>
      </c>
      <c r="G2770" s="3" t="str">
        <f>VLOOKUP(Table3[[#This Row],[PRODUCT ID]],Table1[[PRODUCT]:[SELLING PRICE]],1,FALSE)</f>
        <v>Product671</v>
      </c>
      <c r="H2770" s="3" t="str">
        <f>VLOOKUP(Table3[[#This Row],[PRODUCT ID]],Table1[[PRODUCT]:[SELLING PRICE]],2,FALSE)</f>
        <v>Category3</v>
      </c>
      <c r="I2770" s="3" t="str">
        <f>VLOOKUP(Table3[[#This Row],[PRODUCT ID]],Table1[[PRODUCT]:[SELLING PRICE]],3,FALSE)</f>
        <v>No</v>
      </c>
      <c r="J2770" s="16">
        <f ca="1">VLOOKUP(Table3[[#This Row],[PRODUCT ID]],Table1[[PRODUCT]:[SELLING PRICE]],4,FALSE)</f>
        <v>50</v>
      </c>
      <c r="K2770" s="16">
        <f ca="1">VLOOKUP(Table3[[#This Row],[PRODUCT ID]],Table1[[PRODUCT]:[SELLING PRICE]],5,FALSE)</f>
        <v>148.81270594633216</v>
      </c>
      <c r="L2770" s="16">
        <f ca="1">J2770*Table3[[#This Row],[QUANTITY]]</f>
        <v>650</v>
      </c>
      <c r="M2770" s="16">
        <f ca="1">K2770*Table3[[#This Row],[QUANTITY]]*(1-Table3[[#This Row],[DISCOUNT %]])</f>
        <v>1911.4154606834657</v>
      </c>
      <c r="N2770" s="3">
        <f>DAY(Table3[[#This Row],[DATE]])</f>
        <v>31</v>
      </c>
      <c r="O2770" s="3" t="str">
        <f>TEXT(Table3[[#This Row],[DATE]],"mmm")</f>
        <v>Jul</v>
      </c>
      <c r="P2770" s="3">
        <f>YEAR(Table3[[#This Row],[DATE]])</f>
        <v>2028</v>
      </c>
    </row>
    <row r="2771" spans="1:16" x14ac:dyDescent="0.3">
      <c r="A2771" s="6">
        <v>46966</v>
      </c>
      <c r="B2771" s="7" t="s">
        <v>1724</v>
      </c>
      <c r="C2771" s="9">
        <f t="shared" ca="1" si="86"/>
        <v>3</v>
      </c>
      <c r="D2771" s="9" t="s">
        <v>2116</v>
      </c>
      <c r="E2771" s="9" t="s">
        <v>2116</v>
      </c>
      <c r="F2771" s="10">
        <f t="shared" ca="1" si="87"/>
        <v>4.705989648138699E-2</v>
      </c>
      <c r="G2771" s="3" t="str">
        <f>VLOOKUP(Table3[[#This Row],[PRODUCT ID]],Table1[[PRODUCT]:[SELLING PRICE]],1,FALSE)</f>
        <v>Product672</v>
      </c>
      <c r="H2771" s="3" t="str">
        <f>VLOOKUP(Table3[[#This Row],[PRODUCT ID]],Table1[[PRODUCT]:[SELLING PRICE]],2,FALSE)</f>
        <v>Category4</v>
      </c>
      <c r="I2771" s="3" t="str">
        <f>VLOOKUP(Table3[[#This Row],[PRODUCT ID]],Table1[[PRODUCT]:[SELLING PRICE]],3,FALSE)</f>
        <v>Kg</v>
      </c>
      <c r="J2771" s="16">
        <f ca="1">VLOOKUP(Table3[[#This Row],[PRODUCT ID]],Table1[[PRODUCT]:[SELLING PRICE]],4,FALSE)</f>
        <v>195</v>
      </c>
      <c r="K2771" s="16">
        <f ca="1">VLOOKUP(Table3[[#This Row],[PRODUCT ID]],Table1[[PRODUCT]:[SELLING PRICE]],5,FALSE)</f>
        <v>96.882555852240216</v>
      </c>
      <c r="L2771" s="16">
        <f ca="1">J2771*Table3[[#This Row],[QUANTITY]]</f>
        <v>585</v>
      </c>
      <c r="M2771" s="16">
        <f ca="1">K2771*Table3[[#This Row],[QUANTITY]]*(1-Table3[[#This Row],[DISCOUNT %]])</f>
        <v>276.96981840894478</v>
      </c>
      <c r="N2771" s="3">
        <f>DAY(Table3[[#This Row],[DATE]])</f>
        <v>1</v>
      </c>
      <c r="O2771" s="3" t="str">
        <f>TEXT(Table3[[#This Row],[DATE]],"mmm")</f>
        <v>Aug</v>
      </c>
      <c r="P2771" s="3">
        <f>YEAR(Table3[[#This Row],[DATE]])</f>
        <v>2028</v>
      </c>
    </row>
    <row r="2772" spans="1:16" x14ac:dyDescent="0.3">
      <c r="A2772" s="6">
        <v>46967</v>
      </c>
      <c r="B2772" s="7" t="s">
        <v>1725</v>
      </c>
      <c r="C2772" s="9">
        <f t="shared" ca="1" si="86"/>
        <v>10</v>
      </c>
      <c r="D2772" s="9" t="s">
        <v>2117</v>
      </c>
      <c r="E2772" s="9" t="s">
        <v>2116</v>
      </c>
      <c r="F2772" s="10">
        <f t="shared" ca="1" si="87"/>
        <v>6.9977674946329789E-3</v>
      </c>
      <c r="G2772" s="3" t="str">
        <f>VLOOKUP(Table3[[#This Row],[PRODUCT ID]],Table1[[PRODUCT]:[SELLING PRICE]],1,FALSE)</f>
        <v>Product673</v>
      </c>
      <c r="H2772" s="3" t="str">
        <f>VLOOKUP(Table3[[#This Row],[PRODUCT ID]],Table1[[PRODUCT]:[SELLING PRICE]],2,FALSE)</f>
        <v>Category1</v>
      </c>
      <c r="I2772" s="3" t="str">
        <f>VLOOKUP(Table3[[#This Row],[PRODUCT ID]],Table1[[PRODUCT]:[SELLING PRICE]],3,FALSE)</f>
        <v>Kg</v>
      </c>
      <c r="J2772" s="16">
        <f ca="1">VLOOKUP(Table3[[#This Row],[PRODUCT ID]],Table1[[PRODUCT]:[SELLING PRICE]],4,FALSE)</f>
        <v>209</v>
      </c>
      <c r="K2772" s="16">
        <f ca="1">VLOOKUP(Table3[[#This Row],[PRODUCT ID]],Table1[[PRODUCT]:[SELLING PRICE]],5,FALSE)</f>
        <v>250.92860097881939</v>
      </c>
      <c r="L2772" s="16">
        <f ca="1">J2772*Table3[[#This Row],[QUANTITY]]</f>
        <v>2090</v>
      </c>
      <c r="M2772" s="16">
        <f ca="1">K2772*Table3[[#This Row],[QUANTITY]]*(1-Table3[[#This Row],[DISCOUNT %]])</f>
        <v>2491.726609714161</v>
      </c>
      <c r="N2772" s="3">
        <f>DAY(Table3[[#This Row],[DATE]])</f>
        <v>2</v>
      </c>
      <c r="O2772" s="3" t="str">
        <f>TEXT(Table3[[#This Row],[DATE]],"mmm")</f>
        <v>Aug</v>
      </c>
      <c r="P2772" s="3">
        <f>YEAR(Table3[[#This Row],[DATE]])</f>
        <v>2028</v>
      </c>
    </row>
    <row r="2773" spans="1:16" x14ac:dyDescent="0.3">
      <c r="A2773" s="6">
        <v>46968</v>
      </c>
      <c r="B2773" s="7" t="s">
        <v>1726</v>
      </c>
      <c r="C2773" s="9">
        <f t="shared" ca="1" si="86"/>
        <v>3</v>
      </c>
      <c r="D2773" s="9" t="s">
        <v>2115</v>
      </c>
      <c r="E2773" s="9" t="s">
        <v>2116</v>
      </c>
      <c r="F2773" s="10">
        <f t="shared" ca="1" si="87"/>
        <v>2.9265343450422678E-2</v>
      </c>
      <c r="G2773" s="3" t="str">
        <f>VLOOKUP(Table3[[#This Row],[PRODUCT ID]],Table1[[PRODUCT]:[SELLING PRICE]],1,FALSE)</f>
        <v>Product674</v>
      </c>
      <c r="H2773" s="3" t="str">
        <f>VLOOKUP(Table3[[#This Row],[PRODUCT ID]],Table1[[PRODUCT]:[SELLING PRICE]],2,FALSE)</f>
        <v>Category2</v>
      </c>
      <c r="I2773" s="3" t="str">
        <f>VLOOKUP(Table3[[#This Row],[PRODUCT ID]],Table1[[PRODUCT]:[SELLING PRICE]],3,FALSE)</f>
        <v>Lt</v>
      </c>
      <c r="J2773" s="16">
        <f ca="1">VLOOKUP(Table3[[#This Row],[PRODUCT ID]],Table1[[PRODUCT]:[SELLING PRICE]],4,FALSE)</f>
        <v>164</v>
      </c>
      <c r="K2773" s="16">
        <f ca="1">VLOOKUP(Table3[[#This Row],[PRODUCT ID]],Table1[[PRODUCT]:[SELLING PRICE]],5,FALSE)</f>
        <v>233.33843904736571</v>
      </c>
      <c r="L2773" s="16">
        <f ca="1">J2773*Table3[[#This Row],[QUANTITY]]</f>
        <v>492</v>
      </c>
      <c r="M2773" s="16">
        <f ca="1">K2773*Table3[[#This Row],[QUANTITY]]*(1-Table3[[#This Row],[DISCOUNT %]])</f>
        <v>679.5291284653772</v>
      </c>
      <c r="N2773" s="3">
        <f>DAY(Table3[[#This Row],[DATE]])</f>
        <v>3</v>
      </c>
      <c r="O2773" s="3" t="str">
        <f>TEXT(Table3[[#This Row],[DATE]],"mmm")</f>
        <v>Aug</v>
      </c>
      <c r="P2773" s="3">
        <f>YEAR(Table3[[#This Row],[DATE]])</f>
        <v>2028</v>
      </c>
    </row>
    <row r="2774" spans="1:16" x14ac:dyDescent="0.3">
      <c r="A2774" s="6">
        <v>46969</v>
      </c>
      <c r="B2774" s="7" t="s">
        <v>1727</v>
      </c>
      <c r="C2774" s="9">
        <f t="shared" ca="1" si="86"/>
        <v>6</v>
      </c>
      <c r="D2774" s="9" t="s">
        <v>2115</v>
      </c>
      <c r="E2774" s="9" t="s">
        <v>2116</v>
      </c>
      <c r="F2774" s="10">
        <f t="shared" ca="1" si="87"/>
        <v>8.3130806189045892E-2</v>
      </c>
      <c r="G2774" s="3" t="str">
        <f>VLOOKUP(Table3[[#This Row],[PRODUCT ID]],Table1[[PRODUCT]:[SELLING PRICE]],1,FALSE)</f>
        <v>Product675</v>
      </c>
      <c r="H2774" s="3" t="str">
        <f>VLOOKUP(Table3[[#This Row],[PRODUCT ID]],Table1[[PRODUCT]:[SELLING PRICE]],2,FALSE)</f>
        <v>Category3</v>
      </c>
      <c r="I2774" s="3" t="str">
        <f>VLOOKUP(Table3[[#This Row],[PRODUCT ID]],Table1[[PRODUCT]:[SELLING PRICE]],3,FALSE)</f>
        <v>Kg</v>
      </c>
      <c r="J2774" s="16">
        <f ca="1">VLOOKUP(Table3[[#This Row],[PRODUCT ID]],Table1[[PRODUCT]:[SELLING PRICE]],4,FALSE)</f>
        <v>104</v>
      </c>
      <c r="K2774" s="16">
        <f ca="1">VLOOKUP(Table3[[#This Row],[PRODUCT ID]],Table1[[PRODUCT]:[SELLING PRICE]],5,FALSE)</f>
        <v>174.8076145395317</v>
      </c>
      <c r="L2774" s="16">
        <f ca="1">J2774*Table3[[#This Row],[QUANTITY]]</f>
        <v>624</v>
      </c>
      <c r="M2774" s="16">
        <f ca="1">K2774*Table3[[#This Row],[QUANTITY]]*(1-Table3[[#This Row],[DISCOUNT %]])</f>
        <v>961.65429968925878</v>
      </c>
      <c r="N2774" s="3">
        <f>DAY(Table3[[#This Row],[DATE]])</f>
        <v>4</v>
      </c>
      <c r="O2774" s="3" t="str">
        <f>TEXT(Table3[[#This Row],[DATE]],"mmm")</f>
        <v>Aug</v>
      </c>
      <c r="P2774" s="3">
        <f>YEAR(Table3[[#This Row],[DATE]])</f>
        <v>2028</v>
      </c>
    </row>
    <row r="2775" spans="1:16" x14ac:dyDescent="0.3">
      <c r="A2775" s="6">
        <v>46970</v>
      </c>
      <c r="B2775" s="7" t="s">
        <v>1728</v>
      </c>
      <c r="C2775" s="9">
        <f t="shared" ca="1" si="86"/>
        <v>11</v>
      </c>
      <c r="D2775" s="9" t="s">
        <v>2115</v>
      </c>
      <c r="E2775" s="9" t="s">
        <v>2116</v>
      </c>
      <c r="F2775" s="10">
        <f t="shared" ca="1" si="87"/>
        <v>4.0688652780691642E-2</v>
      </c>
      <c r="G2775" s="3" t="str">
        <f>VLOOKUP(Table3[[#This Row],[PRODUCT ID]],Table1[[PRODUCT]:[SELLING PRICE]],1,FALSE)</f>
        <v>Product676</v>
      </c>
      <c r="H2775" s="3" t="str">
        <f>VLOOKUP(Table3[[#This Row],[PRODUCT ID]],Table1[[PRODUCT]:[SELLING PRICE]],2,FALSE)</f>
        <v>Category4</v>
      </c>
      <c r="I2775" s="3" t="str">
        <f>VLOOKUP(Table3[[#This Row],[PRODUCT ID]],Table1[[PRODUCT]:[SELLING PRICE]],3,FALSE)</f>
        <v>Lt</v>
      </c>
      <c r="J2775" s="16">
        <f ca="1">VLOOKUP(Table3[[#This Row],[PRODUCT ID]],Table1[[PRODUCT]:[SELLING PRICE]],4,FALSE)</f>
        <v>232</v>
      </c>
      <c r="K2775" s="16">
        <f ca="1">VLOOKUP(Table3[[#This Row],[PRODUCT ID]],Table1[[PRODUCT]:[SELLING PRICE]],5,FALSE)</f>
        <v>270.54913643683983</v>
      </c>
      <c r="L2775" s="16">
        <f ca="1">J2775*Table3[[#This Row],[QUANTITY]]</f>
        <v>2552</v>
      </c>
      <c r="M2775" s="16">
        <f ca="1">K2775*Table3[[#This Row],[QUANTITY]]*(1-Table3[[#This Row],[DISCOUNT %]])</f>
        <v>2854.9494222066978</v>
      </c>
      <c r="N2775" s="3">
        <f>DAY(Table3[[#This Row],[DATE]])</f>
        <v>5</v>
      </c>
      <c r="O2775" s="3" t="str">
        <f>TEXT(Table3[[#This Row],[DATE]],"mmm")</f>
        <v>Aug</v>
      </c>
      <c r="P2775" s="3">
        <f>YEAR(Table3[[#This Row],[DATE]])</f>
        <v>2028</v>
      </c>
    </row>
    <row r="2776" spans="1:16" x14ac:dyDescent="0.3">
      <c r="A2776" s="6">
        <v>46971</v>
      </c>
      <c r="B2776" s="7" t="s">
        <v>1729</v>
      </c>
      <c r="C2776" s="9">
        <f t="shared" ca="1" si="86"/>
        <v>14</v>
      </c>
      <c r="D2776" s="9" t="s">
        <v>2116</v>
      </c>
      <c r="E2776" s="9" t="s">
        <v>2118</v>
      </c>
      <c r="F2776" s="10">
        <f t="shared" ca="1" si="87"/>
        <v>8.6302259759862873E-2</v>
      </c>
      <c r="G2776" s="3" t="str">
        <f>VLOOKUP(Table3[[#This Row],[PRODUCT ID]],Table1[[PRODUCT]:[SELLING PRICE]],1,FALSE)</f>
        <v>Product677</v>
      </c>
      <c r="H2776" s="3" t="str">
        <f>VLOOKUP(Table3[[#This Row],[PRODUCT ID]],Table1[[PRODUCT]:[SELLING PRICE]],2,FALSE)</f>
        <v>Category5</v>
      </c>
      <c r="I2776" s="3" t="str">
        <f>VLOOKUP(Table3[[#This Row],[PRODUCT ID]],Table1[[PRODUCT]:[SELLING PRICE]],3,FALSE)</f>
        <v>Ft</v>
      </c>
      <c r="J2776" s="16">
        <f ca="1">VLOOKUP(Table3[[#This Row],[PRODUCT ID]],Table1[[PRODUCT]:[SELLING PRICE]],4,FALSE)</f>
        <v>227</v>
      </c>
      <c r="K2776" s="16">
        <f ca="1">VLOOKUP(Table3[[#This Row],[PRODUCT ID]],Table1[[PRODUCT]:[SELLING PRICE]],5,FALSE)</f>
        <v>198.05196468001611</v>
      </c>
      <c r="L2776" s="16">
        <f ca="1">J2776*Table3[[#This Row],[QUANTITY]]</f>
        <v>3178</v>
      </c>
      <c r="M2776" s="16">
        <f ca="1">K2776*Table3[[#This Row],[QUANTITY]]*(1-Table3[[#This Row],[DISCOUNT %]])</f>
        <v>2533.4348560955023</v>
      </c>
      <c r="N2776" s="3">
        <f>DAY(Table3[[#This Row],[DATE]])</f>
        <v>6</v>
      </c>
      <c r="O2776" s="3" t="str">
        <f>TEXT(Table3[[#This Row],[DATE]],"mmm")</f>
        <v>Aug</v>
      </c>
      <c r="P2776" s="3">
        <f>YEAR(Table3[[#This Row],[DATE]])</f>
        <v>2028</v>
      </c>
    </row>
    <row r="2777" spans="1:16" x14ac:dyDescent="0.3">
      <c r="A2777" s="6">
        <v>46972</v>
      </c>
      <c r="B2777" s="7" t="s">
        <v>1730</v>
      </c>
      <c r="C2777" s="9">
        <f t="shared" ca="1" si="86"/>
        <v>11</v>
      </c>
      <c r="D2777" s="9" t="s">
        <v>2116</v>
      </c>
      <c r="E2777" s="9" t="s">
        <v>2118</v>
      </c>
      <c r="F2777" s="10">
        <f t="shared" ca="1" si="87"/>
        <v>4.1649244497446003E-2</v>
      </c>
      <c r="G2777" s="3" t="str">
        <f>VLOOKUP(Table3[[#This Row],[PRODUCT ID]],Table1[[PRODUCT]:[SELLING PRICE]],1,FALSE)</f>
        <v>Product678</v>
      </c>
      <c r="H2777" s="3" t="str">
        <f>VLOOKUP(Table3[[#This Row],[PRODUCT ID]],Table1[[PRODUCT]:[SELLING PRICE]],2,FALSE)</f>
        <v>Category1</v>
      </c>
      <c r="I2777" s="3" t="str">
        <f>VLOOKUP(Table3[[#This Row],[PRODUCT ID]],Table1[[PRODUCT]:[SELLING PRICE]],3,FALSE)</f>
        <v>Kg</v>
      </c>
      <c r="J2777" s="16">
        <f ca="1">VLOOKUP(Table3[[#This Row],[PRODUCT ID]],Table1[[PRODUCT]:[SELLING PRICE]],4,FALSE)</f>
        <v>35</v>
      </c>
      <c r="K2777" s="16">
        <f ca="1">VLOOKUP(Table3[[#This Row],[PRODUCT ID]],Table1[[PRODUCT]:[SELLING PRICE]],5,FALSE)</f>
        <v>181.77228531029502</v>
      </c>
      <c r="L2777" s="16">
        <f ca="1">J2777*Table3[[#This Row],[QUANTITY]]</f>
        <v>385</v>
      </c>
      <c r="M2777" s="16">
        <f ca="1">K2777*Table3[[#This Row],[QUANTITY]]*(1-Table3[[#This Row],[DISCOUNT %]])</f>
        <v>1916.2176765220174</v>
      </c>
      <c r="N2777" s="3">
        <f>DAY(Table3[[#This Row],[DATE]])</f>
        <v>7</v>
      </c>
      <c r="O2777" s="3" t="str">
        <f>TEXT(Table3[[#This Row],[DATE]],"mmm")</f>
        <v>Aug</v>
      </c>
      <c r="P2777" s="3">
        <f>YEAR(Table3[[#This Row],[DATE]])</f>
        <v>2028</v>
      </c>
    </row>
    <row r="2778" spans="1:16" x14ac:dyDescent="0.3">
      <c r="A2778" s="6">
        <v>46973</v>
      </c>
      <c r="B2778" s="7" t="s">
        <v>1731</v>
      </c>
      <c r="C2778" s="9">
        <f t="shared" ca="1" si="86"/>
        <v>15</v>
      </c>
      <c r="D2778" s="9" t="s">
        <v>2116</v>
      </c>
      <c r="E2778" s="9" t="s">
        <v>2116</v>
      </c>
      <c r="F2778" s="10">
        <f t="shared" ca="1" si="87"/>
        <v>9.2243204808497899E-3</v>
      </c>
      <c r="G2778" s="3" t="str">
        <f>VLOOKUP(Table3[[#This Row],[PRODUCT ID]],Table1[[PRODUCT]:[SELLING PRICE]],1,FALSE)</f>
        <v>Product679</v>
      </c>
      <c r="H2778" s="3" t="str">
        <f>VLOOKUP(Table3[[#This Row],[PRODUCT ID]],Table1[[PRODUCT]:[SELLING PRICE]],2,FALSE)</f>
        <v>Category2</v>
      </c>
      <c r="I2778" s="3" t="str">
        <f>VLOOKUP(Table3[[#This Row],[PRODUCT ID]],Table1[[PRODUCT]:[SELLING PRICE]],3,FALSE)</f>
        <v>No</v>
      </c>
      <c r="J2778" s="16">
        <f ca="1">VLOOKUP(Table3[[#This Row],[PRODUCT ID]],Table1[[PRODUCT]:[SELLING PRICE]],4,FALSE)</f>
        <v>208</v>
      </c>
      <c r="K2778" s="16">
        <f ca="1">VLOOKUP(Table3[[#This Row],[PRODUCT ID]],Table1[[PRODUCT]:[SELLING PRICE]],5,FALSE)</f>
        <v>267.48485050339553</v>
      </c>
      <c r="L2778" s="16">
        <f ca="1">J2778*Table3[[#This Row],[QUANTITY]]</f>
        <v>3120</v>
      </c>
      <c r="M2778" s="16">
        <f ca="1">K2778*Table3[[#This Row],[QUANTITY]]*(1-Table3[[#This Row],[DISCOUNT %]])</f>
        <v>3975.2622677787003</v>
      </c>
      <c r="N2778" s="3">
        <f>DAY(Table3[[#This Row],[DATE]])</f>
        <v>8</v>
      </c>
      <c r="O2778" s="3" t="str">
        <f>TEXT(Table3[[#This Row],[DATE]],"mmm")</f>
        <v>Aug</v>
      </c>
      <c r="P2778" s="3">
        <f>YEAR(Table3[[#This Row],[DATE]])</f>
        <v>2028</v>
      </c>
    </row>
    <row r="2779" spans="1:16" x14ac:dyDescent="0.3">
      <c r="A2779" s="6">
        <v>46974</v>
      </c>
      <c r="B2779" s="7" t="s">
        <v>1732</v>
      </c>
      <c r="C2779" s="9">
        <f t="shared" ca="1" si="86"/>
        <v>7</v>
      </c>
      <c r="D2779" s="9" t="s">
        <v>2115</v>
      </c>
      <c r="E2779" s="9" t="s">
        <v>2116</v>
      </c>
      <c r="F2779" s="10">
        <f t="shared" ca="1" si="87"/>
        <v>9.3982275817529326E-2</v>
      </c>
      <c r="G2779" s="3" t="str">
        <f>VLOOKUP(Table3[[#This Row],[PRODUCT ID]],Table1[[PRODUCT]:[SELLING PRICE]],1,FALSE)</f>
        <v>Product680</v>
      </c>
      <c r="H2779" s="3" t="str">
        <f>VLOOKUP(Table3[[#This Row],[PRODUCT ID]],Table1[[PRODUCT]:[SELLING PRICE]],2,FALSE)</f>
        <v>Category3</v>
      </c>
      <c r="I2779" s="3" t="str">
        <f>VLOOKUP(Table3[[#This Row],[PRODUCT ID]],Table1[[PRODUCT]:[SELLING PRICE]],3,FALSE)</f>
        <v>No</v>
      </c>
      <c r="J2779" s="16">
        <f ca="1">VLOOKUP(Table3[[#This Row],[PRODUCT ID]],Table1[[PRODUCT]:[SELLING PRICE]],4,FALSE)</f>
        <v>120</v>
      </c>
      <c r="K2779" s="16">
        <f ca="1">VLOOKUP(Table3[[#This Row],[PRODUCT ID]],Table1[[PRODUCT]:[SELLING PRICE]],5,FALSE)</f>
        <v>295.5177719871387</v>
      </c>
      <c r="L2779" s="16">
        <f ca="1">J2779*Table3[[#This Row],[QUANTITY]]</f>
        <v>840</v>
      </c>
      <c r="M2779" s="16">
        <f ca="1">K2779*Table3[[#This Row],[QUANTITY]]*(1-Table3[[#This Row],[DISCOUNT %]])</f>
        <v>1874.210374618832</v>
      </c>
      <c r="N2779" s="3">
        <f>DAY(Table3[[#This Row],[DATE]])</f>
        <v>9</v>
      </c>
      <c r="O2779" s="3" t="str">
        <f>TEXT(Table3[[#This Row],[DATE]],"mmm")</f>
        <v>Aug</v>
      </c>
      <c r="P2779" s="3">
        <f>YEAR(Table3[[#This Row],[DATE]])</f>
        <v>2028</v>
      </c>
    </row>
    <row r="2780" spans="1:16" x14ac:dyDescent="0.3">
      <c r="A2780" s="6">
        <v>46975</v>
      </c>
      <c r="B2780" s="7" t="s">
        <v>1733</v>
      </c>
      <c r="C2780" s="9">
        <f t="shared" ca="1" si="86"/>
        <v>8</v>
      </c>
      <c r="D2780" s="9" t="s">
        <v>2117</v>
      </c>
      <c r="E2780" s="9" t="s">
        <v>2116</v>
      </c>
      <c r="F2780" s="10">
        <f t="shared" ca="1" si="87"/>
        <v>8.3518968406056104E-3</v>
      </c>
      <c r="G2780" s="3" t="str">
        <f>VLOOKUP(Table3[[#This Row],[PRODUCT ID]],Table1[[PRODUCT]:[SELLING PRICE]],1,FALSE)</f>
        <v>Product681</v>
      </c>
      <c r="H2780" s="3" t="str">
        <f>VLOOKUP(Table3[[#This Row],[PRODUCT ID]],Table1[[PRODUCT]:[SELLING PRICE]],2,FALSE)</f>
        <v>Category4</v>
      </c>
      <c r="I2780" s="3" t="str">
        <f>VLOOKUP(Table3[[#This Row],[PRODUCT ID]],Table1[[PRODUCT]:[SELLING PRICE]],3,FALSE)</f>
        <v>Ft</v>
      </c>
      <c r="J2780" s="16">
        <f ca="1">VLOOKUP(Table3[[#This Row],[PRODUCT ID]],Table1[[PRODUCT]:[SELLING PRICE]],4,FALSE)</f>
        <v>228</v>
      </c>
      <c r="K2780" s="16">
        <f ca="1">VLOOKUP(Table3[[#This Row],[PRODUCT ID]],Table1[[PRODUCT]:[SELLING PRICE]],5,FALSE)</f>
        <v>309.80696118576145</v>
      </c>
      <c r="L2780" s="16">
        <f ca="1">J2780*Table3[[#This Row],[QUANTITY]]</f>
        <v>1824</v>
      </c>
      <c r="M2780" s="16">
        <f ca="1">K2780*Table3[[#This Row],[QUANTITY]]*(1-Table3[[#This Row],[DISCOUNT %]])</f>
        <v>2457.755883243492</v>
      </c>
      <c r="N2780" s="3">
        <f>DAY(Table3[[#This Row],[DATE]])</f>
        <v>10</v>
      </c>
      <c r="O2780" s="3" t="str">
        <f>TEXT(Table3[[#This Row],[DATE]],"mmm")</f>
        <v>Aug</v>
      </c>
      <c r="P2780" s="3">
        <f>YEAR(Table3[[#This Row],[DATE]])</f>
        <v>2028</v>
      </c>
    </row>
    <row r="2781" spans="1:16" x14ac:dyDescent="0.3">
      <c r="A2781" s="6">
        <v>46976</v>
      </c>
      <c r="B2781" s="7" t="s">
        <v>1734</v>
      </c>
      <c r="C2781" s="9">
        <f t="shared" ca="1" si="86"/>
        <v>4</v>
      </c>
      <c r="D2781" s="9" t="s">
        <v>2117</v>
      </c>
      <c r="E2781" s="9" t="s">
        <v>2116</v>
      </c>
      <c r="F2781" s="10">
        <f t="shared" ca="1" si="87"/>
        <v>8.8541721057637912E-2</v>
      </c>
      <c r="G2781" s="3" t="str">
        <f>VLOOKUP(Table3[[#This Row],[PRODUCT ID]],Table1[[PRODUCT]:[SELLING PRICE]],1,FALSE)</f>
        <v>Product682</v>
      </c>
      <c r="H2781" s="3" t="str">
        <f>VLOOKUP(Table3[[#This Row],[PRODUCT ID]],Table1[[PRODUCT]:[SELLING PRICE]],2,FALSE)</f>
        <v>Category5</v>
      </c>
      <c r="I2781" s="3" t="str">
        <f>VLOOKUP(Table3[[#This Row],[PRODUCT ID]],Table1[[PRODUCT]:[SELLING PRICE]],3,FALSE)</f>
        <v>No</v>
      </c>
      <c r="J2781" s="16">
        <f ca="1">VLOOKUP(Table3[[#This Row],[PRODUCT ID]],Table1[[PRODUCT]:[SELLING PRICE]],4,FALSE)</f>
        <v>136</v>
      </c>
      <c r="K2781" s="16">
        <f ca="1">VLOOKUP(Table3[[#This Row],[PRODUCT ID]],Table1[[PRODUCT]:[SELLING PRICE]],5,FALSE)</f>
        <v>42.441817846367101</v>
      </c>
      <c r="L2781" s="16">
        <f ca="1">J2781*Table3[[#This Row],[QUANTITY]]</f>
        <v>544</v>
      </c>
      <c r="M2781" s="16">
        <f ca="1">K2781*Table3[[#This Row],[QUANTITY]]*(1-Table3[[#This Row],[DISCOUNT %]])</f>
        <v>154.73578499773996</v>
      </c>
      <c r="N2781" s="3">
        <f>DAY(Table3[[#This Row],[DATE]])</f>
        <v>11</v>
      </c>
      <c r="O2781" s="3" t="str">
        <f>TEXT(Table3[[#This Row],[DATE]],"mmm")</f>
        <v>Aug</v>
      </c>
      <c r="P2781" s="3">
        <f>YEAR(Table3[[#This Row],[DATE]])</f>
        <v>2028</v>
      </c>
    </row>
    <row r="2782" spans="1:16" x14ac:dyDescent="0.3">
      <c r="A2782" s="6">
        <v>46977</v>
      </c>
      <c r="B2782" s="7" t="s">
        <v>1735</v>
      </c>
      <c r="C2782" s="9">
        <f t="shared" ca="1" si="86"/>
        <v>14</v>
      </c>
      <c r="D2782" s="9" t="s">
        <v>2116</v>
      </c>
      <c r="E2782" s="9" t="s">
        <v>2118</v>
      </c>
      <c r="F2782" s="10">
        <f t="shared" ca="1" si="87"/>
        <v>6.4294676682429525E-2</v>
      </c>
      <c r="G2782" s="3" t="str">
        <f>VLOOKUP(Table3[[#This Row],[PRODUCT ID]],Table1[[PRODUCT]:[SELLING PRICE]],1,FALSE)</f>
        <v>Product683</v>
      </c>
      <c r="H2782" s="3" t="str">
        <f>VLOOKUP(Table3[[#This Row],[PRODUCT ID]],Table1[[PRODUCT]:[SELLING PRICE]],2,FALSE)</f>
        <v>Category1</v>
      </c>
      <c r="I2782" s="3" t="str">
        <f>VLOOKUP(Table3[[#This Row],[PRODUCT ID]],Table1[[PRODUCT]:[SELLING PRICE]],3,FALSE)</f>
        <v>Kg</v>
      </c>
      <c r="J2782" s="16">
        <f ca="1">VLOOKUP(Table3[[#This Row],[PRODUCT ID]],Table1[[PRODUCT]:[SELLING PRICE]],4,FALSE)</f>
        <v>158</v>
      </c>
      <c r="K2782" s="16">
        <f ca="1">VLOOKUP(Table3[[#This Row],[PRODUCT ID]],Table1[[PRODUCT]:[SELLING PRICE]],5,FALSE)</f>
        <v>126.53590362735801</v>
      </c>
      <c r="L2782" s="16">
        <f ca="1">J2782*Table3[[#This Row],[QUANTITY]]</f>
        <v>2212</v>
      </c>
      <c r="M2782" s="16">
        <f ca="1">K2782*Table3[[#This Row],[QUANTITY]]*(1-Table3[[#This Row],[DISCOUNT %]])</f>
        <v>1657.6044606088515</v>
      </c>
      <c r="N2782" s="3">
        <f>DAY(Table3[[#This Row],[DATE]])</f>
        <v>12</v>
      </c>
      <c r="O2782" s="3" t="str">
        <f>TEXT(Table3[[#This Row],[DATE]],"mmm")</f>
        <v>Aug</v>
      </c>
      <c r="P2782" s="3">
        <f>YEAR(Table3[[#This Row],[DATE]])</f>
        <v>2028</v>
      </c>
    </row>
    <row r="2783" spans="1:16" x14ac:dyDescent="0.3">
      <c r="A2783" s="6">
        <v>46978</v>
      </c>
      <c r="B2783" s="7" t="s">
        <v>1736</v>
      </c>
      <c r="C2783" s="9">
        <f t="shared" ca="1" si="86"/>
        <v>13</v>
      </c>
      <c r="D2783" s="9" t="s">
        <v>2116</v>
      </c>
      <c r="E2783" s="9" t="s">
        <v>2116</v>
      </c>
      <c r="F2783" s="10">
        <f t="shared" ca="1" si="87"/>
        <v>2.1603770957010972E-2</v>
      </c>
      <c r="G2783" s="3" t="str">
        <f>VLOOKUP(Table3[[#This Row],[PRODUCT ID]],Table1[[PRODUCT]:[SELLING PRICE]],1,FALSE)</f>
        <v>Product684</v>
      </c>
      <c r="H2783" s="3" t="str">
        <f>VLOOKUP(Table3[[#This Row],[PRODUCT ID]],Table1[[PRODUCT]:[SELLING PRICE]],2,FALSE)</f>
        <v>Category2</v>
      </c>
      <c r="I2783" s="3" t="str">
        <f>VLOOKUP(Table3[[#This Row],[PRODUCT ID]],Table1[[PRODUCT]:[SELLING PRICE]],3,FALSE)</f>
        <v>Kg</v>
      </c>
      <c r="J2783" s="16">
        <f ca="1">VLOOKUP(Table3[[#This Row],[PRODUCT ID]],Table1[[PRODUCT]:[SELLING PRICE]],4,FALSE)</f>
        <v>173</v>
      </c>
      <c r="K2783" s="16">
        <f ca="1">VLOOKUP(Table3[[#This Row],[PRODUCT ID]],Table1[[PRODUCT]:[SELLING PRICE]],5,FALSE)</f>
        <v>209.26139417040511</v>
      </c>
      <c r="L2783" s="16">
        <f ca="1">J2783*Table3[[#This Row],[QUANTITY]]</f>
        <v>2249</v>
      </c>
      <c r="M2783" s="16">
        <f ca="1">K2783*Table3[[#This Row],[QUANTITY]]*(1-Table3[[#This Row],[DISCOUNT %]])</f>
        <v>2661.6272662278375</v>
      </c>
      <c r="N2783" s="3">
        <f>DAY(Table3[[#This Row],[DATE]])</f>
        <v>13</v>
      </c>
      <c r="O2783" s="3" t="str">
        <f>TEXT(Table3[[#This Row],[DATE]],"mmm")</f>
        <v>Aug</v>
      </c>
      <c r="P2783" s="3">
        <f>YEAR(Table3[[#This Row],[DATE]])</f>
        <v>2028</v>
      </c>
    </row>
    <row r="2784" spans="1:16" x14ac:dyDescent="0.3">
      <c r="A2784" s="6">
        <v>46979</v>
      </c>
      <c r="B2784" s="7" t="s">
        <v>1737</v>
      </c>
      <c r="C2784" s="9">
        <f t="shared" ca="1" si="86"/>
        <v>5</v>
      </c>
      <c r="D2784" s="9" t="s">
        <v>2116</v>
      </c>
      <c r="E2784" s="9" t="s">
        <v>2116</v>
      </c>
      <c r="F2784" s="10">
        <f t="shared" ca="1" si="87"/>
        <v>1.3483268900242429E-2</v>
      </c>
      <c r="G2784" s="3" t="str">
        <f>VLOOKUP(Table3[[#This Row],[PRODUCT ID]],Table1[[PRODUCT]:[SELLING PRICE]],1,FALSE)</f>
        <v>Product685</v>
      </c>
      <c r="H2784" s="3" t="str">
        <f>VLOOKUP(Table3[[#This Row],[PRODUCT ID]],Table1[[PRODUCT]:[SELLING PRICE]],2,FALSE)</f>
        <v>Category3</v>
      </c>
      <c r="I2784" s="3" t="str">
        <f>VLOOKUP(Table3[[#This Row],[PRODUCT ID]],Table1[[PRODUCT]:[SELLING PRICE]],3,FALSE)</f>
        <v>Lt</v>
      </c>
      <c r="J2784" s="16">
        <f ca="1">VLOOKUP(Table3[[#This Row],[PRODUCT ID]],Table1[[PRODUCT]:[SELLING PRICE]],4,FALSE)</f>
        <v>79</v>
      </c>
      <c r="K2784" s="16">
        <f ca="1">VLOOKUP(Table3[[#This Row],[PRODUCT ID]],Table1[[PRODUCT]:[SELLING PRICE]],5,FALSE)</f>
        <v>229.43881179534776</v>
      </c>
      <c r="L2784" s="16">
        <f ca="1">J2784*Table3[[#This Row],[QUANTITY]]</f>
        <v>395</v>
      </c>
      <c r="M2784" s="16">
        <f ca="1">K2784*Table3[[#This Row],[QUANTITY]]*(1-Table3[[#This Row],[DISCOUNT %]])</f>
        <v>1131.7261329987948</v>
      </c>
      <c r="N2784" s="3">
        <f>DAY(Table3[[#This Row],[DATE]])</f>
        <v>14</v>
      </c>
      <c r="O2784" s="3" t="str">
        <f>TEXT(Table3[[#This Row],[DATE]],"mmm")</f>
        <v>Aug</v>
      </c>
      <c r="P2784" s="3">
        <f>YEAR(Table3[[#This Row],[DATE]])</f>
        <v>2028</v>
      </c>
    </row>
    <row r="2785" spans="1:16" x14ac:dyDescent="0.3">
      <c r="A2785" s="6">
        <v>46980</v>
      </c>
      <c r="B2785" s="7" t="s">
        <v>1738</v>
      </c>
      <c r="C2785" s="9">
        <f t="shared" ca="1" si="86"/>
        <v>5</v>
      </c>
      <c r="D2785" s="9" t="s">
        <v>2116</v>
      </c>
      <c r="E2785" s="9" t="s">
        <v>2116</v>
      </c>
      <c r="F2785" s="10">
        <f t="shared" ca="1" si="87"/>
        <v>9.5371919841167219E-2</v>
      </c>
      <c r="G2785" s="3" t="str">
        <f>VLOOKUP(Table3[[#This Row],[PRODUCT ID]],Table1[[PRODUCT]:[SELLING PRICE]],1,FALSE)</f>
        <v>Product686</v>
      </c>
      <c r="H2785" s="3" t="str">
        <f>VLOOKUP(Table3[[#This Row],[PRODUCT ID]],Table1[[PRODUCT]:[SELLING PRICE]],2,FALSE)</f>
        <v>Category4</v>
      </c>
      <c r="I2785" s="3" t="str">
        <f>VLOOKUP(Table3[[#This Row],[PRODUCT ID]],Table1[[PRODUCT]:[SELLING PRICE]],3,FALSE)</f>
        <v>Kg</v>
      </c>
      <c r="J2785" s="16">
        <f ca="1">VLOOKUP(Table3[[#This Row],[PRODUCT ID]],Table1[[PRODUCT]:[SELLING PRICE]],4,FALSE)</f>
        <v>150</v>
      </c>
      <c r="K2785" s="16">
        <f ca="1">VLOOKUP(Table3[[#This Row],[PRODUCT ID]],Table1[[PRODUCT]:[SELLING PRICE]],5,FALSE)</f>
        <v>78.083532463758729</v>
      </c>
      <c r="L2785" s="16">
        <f ca="1">J2785*Table3[[#This Row],[QUANTITY]]</f>
        <v>750</v>
      </c>
      <c r="M2785" s="16">
        <f ca="1">K2785*Table3[[#This Row],[QUANTITY]]*(1-Table3[[#This Row],[DISCOUNT %]])</f>
        <v>353.18278032354976</v>
      </c>
      <c r="N2785" s="3">
        <f>DAY(Table3[[#This Row],[DATE]])</f>
        <v>15</v>
      </c>
      <c r="O2785" s="3" t="str">
        <f>TEXT(Table3[[#This Row],[DATE]],"mmm")</f>
        <v>Aug</v>
      </c>
      <c r="P2785" s="3">
        <f>YEAR(Table3[[#This Row],[DATE]])</f>
        <v>2028</v>
      </c>
    </row>
    <row r="2786" spans="1:16" x14ac:dyDescent="0.3">
      <c r="A2786" s="6">
        <v>46981</v>
      </c>
      <c r="B2786" s="7" t="s">
        <v>1739</v>
      </c>
      <c r="C2786" s="9">
        <f t="shared" ca="1" si="86"/>
        <v>9</v>
      </c>
      <c r="D2786" s="9" t="s">
        <v>2115</v>
      </c>
      <c r="E2786" s="9" t="s">
        <v>2116</v>
      </c>
      <c r="F2786" s="10">
        <f t="shared" ca="1" si="87"/>
        <v>4.3759902650156536E-2</v>
      </c>
      <c r="G2786" s="3" t="str">
        <f>VLOOKUP(Table3[[#This Row],[PRODUCT ID]],Table1[[PRODUCT]:[SELLING PRICE]],1,FALSE)</f>
        <v>Product687</v>
      </c>
      <c r="H2786" s="3" t="str">
        <f>VLOOKUP(Table3[[#This Row],[PRODUCT ID]],Table1[[PRODUCT]:[SELLING PRICE]],2,FALSE)</f>
        <v>Category5</v>
      </c>
      <c r="I2786" s="3" t="str">
        <f>VLOOKUP(Table3[[#This Row],[PRODUCT ID]],Table1[[PRODUCT]:[SELLING PRICE]],3,FALSE)</f>
        <v>Lt</v>
      </c>
      <c r="J2786" s="16">
        <f ca="1">VLOOKUP(Table3[[#This Row],[PRODUCT ID]],Table1[[PRODUCT]:[SELLING PRICE]],4,FALSE)</f>
        <v>239</v>
      </c>
      <c r="K2786" s="16">
        <f ca="1">VLOOKUP(Table3[[#This Row],[PRODUCT ID]],Table1[[PRODUCT]:[SELLING PRICE]],5,FALSE)</f>
        <v>232.13415925654888</v>
      </c>
      <c r="L2786" s="16">
        <f ca="1">J2786*Table3[[#This Row],[QUANTITY]]</f>
        <v>2151</v>
      </c>
      <c r="M2786" s="16">
        <f ca="1">K2786*Table3[[#This Row],[QUANTITY]]*(1-Table3[[#This Row],[DISCOUNT %]])</f>
        <v>1997.7839194113574</v>
      </c>
      <c r="N2786" s="3">
        <f>DAY(Table3[[#This Row],[DATE]])</f>
        <v>16</v>
      </c>
      <c r="O2786" s="3" t="str">
        <f>TEXT(Table3[[#This Row],[DATE]],"mmm")</f>
        <v>Aug</v>
      </c>
      <c r="P2786" s="3">
        <f>YEAR(Table3[[#This Row],[DATE]])</f>
        <v>2028</v>
      </c>
    </row>
    <row r="2787" spans="1:16" x14ac:dyDescent="0.3">
      <c r="A2787" s="6">
        <v>46982</v>
      </c>
      <c r="B2787" s="7" t="s">
        <v>1740</v>
      </c>
      <c r="C2787" s="9">
        <f t="shared" ca="1" si="86"/>
        <v>4</v>
      </c>
      <c r="D2787" s="9" t="s">
        <v>2116</v>
      </c>
      <c r="E2787" s="9" t="s">
        <v>2116</v>
      </c>
      <c r="F2787" s="10">
        <f t="shared" ca="1" si="87"/>
        <v>3.6154213819631513E-2</v>
      </c>
      <c r="G2787" s="3" t="str">
        <f>VLOOKUP(Table3[[#This Row],[PRODUCT ID]],Table1[[PRODUCT]:[SELLING PRICE]],1,FALSE)</f>
        <v>Product688</v>
      </c>
      <c r="H2787" s="3" t="str">
        <f>VLOOKUP(Table3[[#This Row],[PRODUCT ID]],Table1[[PRODUCT]:[SELLING PRICE]],2,FALSE)</f>
        <v>Category1</v>
      </c>
      <c r="I2787" s="3" t="str">
        <f>VLOOKUP(Table3[[#This Row],[PRODUCT ID]],Table1[[PRODUCT]:[SELLING PRICE]],3,FALSE)</f>
        <v>Ft</v>
      </c>
      <c r="J2787" s="16">
        <f ca="1">VLOOKUP(Table3[[#This Row],[PRODUCT ID]],Table1[[PRODUCT]:[SELLING PRICE]],4,FALSE)</f>
        <v>151</v>
      </c>
      <c r="K2787" s="16">
        <f ca="1">VLOOKUP(Table3[[#This Row],[PRODUCT ID]],Table1[[PRODUCT]:[SELLING PRICE]],5,FALSE)</f>
        <v>273.31554097390836</v>
      </c>
      <c r="L2787" s="16">
        <f ca="1">J2787*Table3[[#This Row],[QUANTITY]]</f>
        <v>604</v>
      </c>
      <c r="M2787" s="16">
        <f ca="1">K2787*Table3[[#This Row],[QUANTITY]]*(1-Table3[[#This Row],[DISCOUNT %]])</f>
        <v>1053.7361298612377</v>
      </c>
      <c r="N2787" s="3">
        <f>DAY(Table3[[#This Row],[DATE]])</f>
        <v>17</v>
      </c>
      <c r="O2787" s="3" t="str">
        <f>TEXT(Table3[[#This Row],[DATE]],"mmm")</f>
        <v>Aug</v>
      </c>
      <c r="P2787" s="3">
        <f>YEAR(Table3[[#This Row],[DATE]])</f>
        <v>2028</v>
      </c>
    </row>
    <row r="2788" spans="1:16" x14ac:dyDescent="0.3">
      <c r="A2788" s="6">
        <v>46983</v>
      </c>
      <c r="B2788" s="7" t="s">
        <v>1741</v>
      </c>
      <c r="C2788" s="9">
        <f t="shared" ca="1" si="86"/>
        <v>14</v>
      </c>
      <c r="D2788" s="9" t="s">
        <v>2117</v>
      </c>
      <c r="E2788" s="9" t="s">
        <v>2118</v>
      </c>
      <c r="F2788" s="10">
        <f t="shared" ca="1" si="87"/>
        <v>4.555202685883878E-2</v>
      </c>
      <c r="G2788" s="3" t="str">
        <f>VLOOKUP(Table3[[#This Row],[PRODUCT ID]],Table1[[PRODUCT]:[SELLING PRICE]],1,FALSE)</f>
        <v>Product689</v>
      </c>
      <c r="H2788" s="3" t="str">
        <f>VLOOKUP(Table3[[#This Row],[PRODUCT ID]],Table1[[PRODUCT]:[SELLING PRICE]],2,FALSE)</f>
        <v>Category2</v>
      </c>
      <c r="I2788" s="3" t="str">
        <f>VLOOKUP(Table3[[#This Row],[PRODUCT ID]],Table1[[PRODUCT]:[SELLING PRICE]],3,FALSE)</f>
        <v>Kg</v>
      </c>
      <c r="J2788" s="16">
        <f ca="1">VLOOKUP(Table3[[#This Row],[PRODUCT ID]],Table1[[PRODUCT]:[SELLING PRICE]],4,FALSE)</f>
        <v>226</v>
      </c>
      <c r="K2788" s="16">
        <f ca="1">VLOOKUP(Table3[[#This Row],[PRODUCT ID]],Table1[[PRODUCT]:[SELLING PRICE]],5,FALSE)</f>
        <v>73.671177953034203</v>
      </c>
      <c r="L2788" s="16">
        <f ca="1">J2788*Table3[[#This Row],[QUANTITY]]</f>
        <v>3164</v>
      </c>
      <c r="M2788" s="16">
        <f ca="1">K2788*Table3[[#This Row],[QUANTITY]]*(1-Table3[[#This Row],[DISCOUNT %]])</f>
        <v>984.41429066673425</v>
      </c>
      <c r="N2788" s="3">
        <f>DAY(Table3[[#This Row],[DATE]])</f>
        <v>18</v>
      </c>
      <c r="O2788" s="3" t="str">
        <f>TEXT(Table3[[#This Row],[DATE]],"mmm")</f>
        <v>Aug</v>
      </c>
      <c r="P2788" s="3">
        <f>YEAR(Table3[[#This Row],[DATE]])</f>
        <v>2028</v>
      </c>
    </row>
    <row r="2789" spans="1:16" x14ac:dyDescent="0.3">
      <c r="A2789" s="6">
        <v>46984</v>
      </c>
      <c r="B2789" s="7" t="s">
        <v>1742</v>
      </c>
      <c r="C2789" s="9">
        <f t="shared" ca="1" si="86"/>
        <v>2</v>
      </c>
      <c r="D2789" s="9" t="s">
        <v>2115</v>
      </c>
      <c r="E2789" s="9" t="s">
        <v>2118</v>
      </c>
      <c r="F2789" s="10">
        <f t="shared" ca="1" si="87"/>
        <v>7.5855009464721235E-2</v>
      </c>
      <c r="G2789" s="3" t="str">
        <f>VLOOKUP(Table3[[#This Row],[PRODUCT ID]],Table1[[PRODUCT]:[SELLING PRICE]],1,FALSE)</f>
        <v>Product690</v>
      </c>
      <c r="H2789" s="3" t="str">
        <f>VLOOKUP(Table3[[#This Row],[PRODUCT ID]],Table1[[PRODUCT]:[SELLING PRICE]],2,FALSE)</f>
        <v>Category3</v>
      </c>
      <c r="I2789" s="3" t="str">
        <f>VLOOKUP(Table3[[#This Row],[PRODUCT ID]],Table1[[PRODUCT]:[SELLING PRICE]],3,FALSE)</f>
        <v>No</v>
      </c>
      <c r="J2789" s="16">
        <f ca="1">VLOOKUP(Table3[[#This Row],[PRODUCT ID]],Table1[[PRODUCT]:[SELLING PRICE]],4,FALSE)</f>
        <v>113</v>
      </c>
      <c r="K2789" s="16">
        <f ca="1">VLOOKUP(Table3[[#This Row],[PRODUCT ID]],Table1[[PRODUCT]:[SELLING PRICE]],5,FALSE)</f>
        <v>33.209458002311784</v>
      </c>
      <c r="L2789" s="16">
        <f ca="1">J2789*Table3[[#This Row],[QUANTITY]]</f>
        <v>226</v>
      </c>
      <c r="M2789" s="16">
        <f ca="1">K2789*Table3[[#This Row],[QUANTITY]]*(1-Table3[[#This Row],[DISCOUNT %]])</f>
        <v>61.380708502456322</v>
      </c>
      <c r="N2789" s="3">
        <f>DAY(Table3[[#This Row],[DATE]])</f>
        <v>19</v>
      </c>
      <c r="O2789" s="3" t="str">
        <f>TEXT(Table3[[#This Row],[DATE]],"mmm")</f>
        <v>Aug</v>
      </c>
      <c r="P2789" s="3">
        <f>YEAR(Table3[[#This Row],[DATE]])</f>
        <v>2028</v>
      </c>
    </row>
    <row r="2790" spans="1:16" x14ac:dyDescent="0.3">
      <c r="A2790" s="6">
        <v>46985</v>
      </c>
      <c r="B2790" s="7" t="s">
        <v>1743</v>
      </c>
      <c r="C2790" s="9">
        <f t="shared" ca="1" si="86"/>
        <v>13</v>
      </c>
      <c r="D2790" s="9" t="s">
        <v>2115</v>
      </c>
      <c r="E2790" s="9" t="s">
        <v>2116</v>
      </c>
      <c r="F2790" s="10">
        <f t="shared" ca="1" si="87"/>
        <v>8.4828874515329972E-2</v>
      </c>
      <c r="G2790" s="3" t="str">
        <f>VLOOKUP(Table3[[#This Row],[PRODUCT ID]],Table1[[PRODUCT]:[SELLING PRICE]],1,FALSE)</f>
        <v>Product691</v>
      </c>
      <c r="H2790" s="3" t="str">
        <f>VLOOKUP(Table3[[#This Row],[PRODUCT ID]],Table1[[PRODUCT]:[SELLING PRICE]],2,FALSE)</f>
        <v>Category4</v>
      </c>
      <c r="I2790" s="3" t="str">
        <f>VLOOKUP(Table3[[#This Row],[PRODUCT ID]],Table1[[PRODUCT]:[SELLING PRICE]],3,FALSE)</f>
        <v>No</v>
      </c>
      <c r="J2790" s="16">
        <f ca="1">VLOOKUP(Table3[[#This Row],[PRODUCT ID]],Table1[[PRODUCT]:[SELLING PRICE]],4,FALSE)</f>
        <v>74</v>
      </c>
      <c r="K2790" s="16">
        <f ca="1">VLOOKUP(Table3[[#This Row],[PRODUCT ID]],Table1[[PRODUCT]:[SELLING PRICE]],5,FALSE)</f>
        <v>154.58359620526358</v>
      </c>
      <c r="L2790" s="16">
        <f ca="1">J2790*Table3[[#This Row],[QUANTITY]]</f>
        <v>962</v>
      </c>
      <c r="M2790" s="16">
        <f ca="1">K2790*Table3[[#This Row],[QUANTITY]]*(1-Table3[[#This Row],[DISCOUNT %]])</f>
        <v>1839.1157683683048</v>
      </c>
      <c r="N2790" s="3">
        <f>DAY(Table3[[#This Row],[DATE]])</f>
        <v>20</v>
      </c>
      <c r="O2790" s="3" t="str">
        <f>TEXT(Table3[[#This Row],[DATE]],"mmm")</f>
        <v>Aug</v>
      </c>
      <c r="P2790" s="3">
        <f>YEAR(Table3[[#This Row],[DATE]])</f>
        <v>2028</v>
      </c>
    </row>
    <row r="2791" spans="1:16" x14ac:dyDescent="0.3">
      <c r="A2791" s="6">
        <v>46986</v>
      </c>
      <c r="B2791" s="7" t="s">
        <v>1744</v>
      </c>
      <c r="C2791" s="9">
        <f t="shared" ca="1" si="86"/>
        <v>1</v>
      </c>
      <c r="D2791" s="9" t="s">
        <v>2115</v>
      </c>
      <c r="E2791" s="9" t="s">
        <v>2116</v>
      </c>
      <c r="F2791" s="10">
        <f t="shared" ca="1" si="87"/>
        <v>1.1443434709423862E-2</v>
      </c>
      <c r="G2791" s="3" t="str">
        <f>VLOOKUP(Table3[[#This Row],[PRODUCT ID]],Table1[[PRODUCT]:[SELLING PRICE]],1,FALSE)</f>
        <v>Product692</v>
      </c>
      <c r="H2791" s="3" t="str">
        <f>VLOOKUP(Table3[[#This Row],[PRODUCT ID]],Table1[[PRODUCT]:[SELLING PRICE]],2,FALSE)</f>
        <v>Category5</v>
      </c>
      <c r="I2791" s="3" t="str">
        <f>VLOOKUP(Table3[[#This Row],[PRODUCT ID]],Table1[[PRODUCT]:[SELLING PRICE]],3,FALSE)</f>
        <v>Ft</v>
      </c>
      <c r="J2791" s="16">
        <f ca="1">VLOOKUP(Table3[[#This Row],[PRODUCT ID]],Table1[[PRODUCT]:[SELLING PRICE]],4,FALSE)</f>
        <v>22</v>
      </c>
      <c r="K2791" s="16">
        <f ca="1">VLOOKUP(Table3[[#This Row],[PRODUCT ID]],Table1[[PRODUCT]:[SELLING PRICE]],5,FALSE)</f>
        <v>96.769685619268586</v>
      </c>
      <c r="L2791" s="16">
        <f ca="1">J2791*Table3[[#This Row],[QUANTITY]]</f>
        <v>22</v>
      </c>
      <c r="M2791" s="16">
        <f ca="1">K2791*Table3[[#This Row],[QUANTITY]]*(1-Table3[[#This Row],[DISCOUNT %]])</f>
        <v>95.662308040033011</v>
      </c>
      <c r="N2791" s="3">
        <f>DAY(Table3[[#This Row],[DATE]])</f>
        <v>21</v>
      </c>
      <c r="O2791" s="3" t="str">
        <f>TEXT(Table3[[#This Row],[DATE]],"mmm")</f>
        <v>Aug</v>
      </c>
      <c r="P2791" s="3">
        <f>YEAR(Table3[[#This Row],[DATE]])</f>
        <v>2028</v>
      </c>
    </row>
    <row r="2792" spans="1:16" x14ac:dyDescent="0.3">
      <c r="A2792" s="6">
        <v>46987</v>
      </c>
      <c r="B2792" s="7" t="s">
        <v>1745</v>
      </c>
      <c r="C2792" s="9">
        <f t="shared" ca="1" si="86"/>
        <v>11</v>
      </c>
      <c r="D2792" s="9" t="s">
        <v>2116</v>
      </c>
      <c r="E2792" s="9" t="s">
        <v>2116</v>
      </c>
      <c r="F2792" s="10">
        <f t="shared" ca="1" si="87"/>
        <v>4.1992616438976003E-3</v>
      </c>
      <c r="G2792" s="3" t="str">
        <f>VLOOKUP(Table3[[#This Row],[PRODUCT ID]],Table1[[PRODUCT]:[SELLING PRICE]],1,FALSE)</f>
        <v>Product693</v>
      </c>
      <c r="H2792" s="3" t="str">
        <f>VLOOKUP(Table3[[#This Row],[PRODUCT ID]],Table1[[PRODUCT]:[SELLING PRICE]],2,FALSE)</f>
        <v>Category1</v>
      </c>
      <c r="I2792" s="3" t="str">
        <f>VLOOKUP(Table3[[#This Row],[PRODUCT ID]],Table1[[PRODUCT]:[SELLING PRICE]],3,FALSE)</f>
        <v>No</v>
      </c>
      <c r="J2792" s="16">
        <f ca="1">VLOOKUP(Table3[[#This Row],[PRODUCT ID]],Table1[[PRODUCT]:[SELLING PRICE]],4,FALSE)</f>
        <v>19</v>
      </c>
      <c r="K2792" s="16">
        <f ca="1">VLOOKUP(Table3[[#This Row],[PRODUCT ID]],Table1[[PRODUCT]:[SELLING PRICE]],5,FALSE)</f>
        <v>296.85146870496203</v>
      </c>
      <c r="L2792" s="16">
        <f ca="1">J2792*Table3[[#This Row],[QUANTITY]]</f>
        <v>209</v>
      </c>
      <c r="M2792" s="16">
        <f ca="1">K2792*Table3[[#This Row],[QUANTITY]]*(1-Table3[[#This Row],[DISCOUNT %]])</f>
        <v>3251.654028903441</v>
      </c>
      <c r="N2792" s="3">
        <f>DAY(Table3[[#This Row],[DATE]])</f>
        <v>22</v>
      </c>
      <c r="O2792" s="3" t="str">
        <f>TEXT(Table3[[#This Row],[DATE]],"mmm")</f>
        <v>Aug</v>
      </c>
      <c r="P2792" s="3">
        <f>YEAR(Table3[[#This Row],[DATE]])</f>
        <v>2028</v>
      </c>
    </row>
    <row r="2793" spans="1:16" x14ac:dyDescent="0.3">
      <c r="A2793" s="6">
        <v>46988</v>
      </c>
      <c r="B2793" s="7" t="s">
        <v>1746</v>
      </c>
      <c r="C2793" s="9">
        <f t="shared" ca="1" si="86"/>
        <v>4</v>
      </c>
      <c r="D2793" s="9" t="s">
        <v>2116</v>
      </c>
      <c r="E2793" s="9" t="s">
        <v>2116</v>
      </c>
      <c r="F2793" s="10">
        <f t="shared" ca="1" si="87"/>
        <v>3.7334270067556366E-2</v>
      </c>
      <c r="G2793" s="3" t="str">
        <f>VLOOKUP(Table3[[#This Row],[PRODUCT ID]],Table1[[PRODUCT]:[SELLING PRICE]],1,FALSE)</f>
        <v>Product694</v>
      </c>
      <c r="H2793" s="3" t="str">
        <f>VLOOKUP(Table3[[#This Row],[PRODUCT ID]],Table1[[PRODUCT]:[SELLING PRICE]],2,FALSE)</f>
        <v>Category2</v>
      </c>
      <c r="I2793" s="3" t="str">
        <f>VLOOKUP(Table3[[#This Row],[PRODUCT ID]],Table1[[PRODUCT]:[SELLING PRICE]],3,FALSE)</f>
        <v>Kg</v>
      </c>
      <c r="J2793" s="16">
        <f ca="1">VLOOKUP(Table3[[#This Row],[PRODUCT ID]],Table1[[PRODUCT]:[SELLING PRICE]],4,FALSE)</f>
        <v>243</v>
      </c>
      <c r="K2793" s="16">
        <f ca="1">VLOOKUP(Table3[[#This Row],[PRODUCT ID]],Table1[[PRODUCT]:[SELLING PRICE]],5,FALSE)</f>
        <v>144.55141273692669</v>
      </c>
      <c r="L2793" s="16">
        <f ca="1">J2793*Table3[[#This Row],[QUANTITY]]</f>
        <v>972</v>
      </c>
      <c r="M2793" s="16">
        <f ca="1">K2793*Table3[[#This Row],[QUANTITY]]*(1-Table3[[#This Row],[DISCOUNT %]])</f>
        <v>556.61876502063785</v>
      </c>
      <c r="N2793" s="3">
        <f>DAY(Table3[[#This Row],[DATE]])</f>
        <v>23</v>
      </c>
      <c r="O2793" s="3" t="str">
        <f>TEXT(Table3[[#This Row],[DATE]],"mmm")</f>
        <v>Aug</v>
      </c>
      <c r="P2793" s="3">
        <f>YEAR(Table3[[#This Row],[DATE]])</f>
        <v>2028</v>
      </c>
    </row>
    <row r="2794" spans="1:16" x14ac:dyDescent="0.3">
      <c r="A2794" s="6">
        <v>46989</v>
      </c>
      <c r="B2794" s="7" t="s">
        <v>1747</v>
      </c>
      <c r="C2794" s="9">
        <f t="shared" ca="1" si="86"/>
        <v>9</v>
      </c>
      <c r="D2794" s="9" t="s">
        <v>2116</v>
      </c>
      <c r="E2794" s="9" t="s">
        <v>2118</v>
      </c>
      <c r="F2794" s="10">
        <f t="shared" ca="1" si="87"/>
        <v>9.4308451005876537E-2</v>
      </c>
      <c r="G2794" s="3" t="str">
        <f>VLOOKUP(Table3[[#This Row],[PRODUCT ID]],Table1[[PRODUCT]:[SELLING PRICE]],1,FALSE)</f>
        <v>Product695</v>
      </c>
      <c r="H2794" s="3" t="str">
        <f>VLOOKUP(Table3[[#This Row],[PRODUCT ID]],Table1[[PRODUCT]:[SELLING PRICE]],2,FALSE)</f>
        <v>Category3</v>
      </c>
      <c r="I2794" s="3" t="str">
        <f>VLOOKUP(Table3[[#This Row],[PRODUCT ID]],Table1[[PRODUCT]:[SELLING PRICE]],3,FALSE)</f>
        <v>Kg</v>
      </c>
      <c r="J2794" s="16">
        <f ca="1">VLOOKUP(Table3[[#This Row],[PRODUCT ID]],Table1[[PRODUCT]:[SELLING PRICE]],4,FALSE)</f>
        <v>127</v>
      </c>
      <c r="K2794" s="16">
        <f ca="1">VLOOKUP(Table3[[#This Row],[PRODUCT ID]],Table1[[PRODUCT]:[SELLING PRICE]],5,FALSE)</f>
        <v>24.43678346778059</v>
      </c>
      <c r="L2794" s="16">
        <f ca="1">J2794*Table3[[#This Row],[QUANTITY]]</f>
        <v>1143</v>
      </c>
      <c r="M2794" s="16">
        <f ca="1">K2794*Table3[[#This Row],[QUANTITY]]*(1-Table3[[#This Row],[DISCOUNT %]])</f>
        <v>199.18969444231374</v>
      </c>
      <c r="N2794" s="3">
        <f>DAY(Table3[[#This Row],[DATE]])</f>
        <v>24</v>
      </c>
      <c r="O2794" s="3" t="str">
        <f>TEXT(Table3[[#This Row],[DATE]],"mmm")</f>
        <v>Aug</v>
      </c>
      <c r="P2794" s="3">
        <f>YEAR(Table3[[#This Row],[DATE]])</f>
        <v>2028</v>
      </c>
    </row>
    <row r="2795" spans="1:16" x14ac:dyDescent="0.3">
      <c r="A2795" s="6">
        <v>46990</v>
      </c>
      <c r="B2795" s="7" t="s">
        <v>1748</v>
      </c>
      <c r="C2795" s="9">
        <f t="shared" ca="1" si="86"/>
        <v>11</v>
      </c>
      <c r="D2795" s="9" t="s">
        <v>2115</v>
      </c>
      <c r="E2795" s="9" t="s">
        <v>2116</v>
      </c>
      <c r="F2795" s="10">
        <f t="shared" ca="1" si="87"/>
        <v>6.791861973301086E-2</v>
      </c>
      <c r="G2795" s="3" t="str">
        <f>VLOOKUP(Table3[[#This Row],[PRODUCT ID]],Table1[[PRODUCT]:[SELLING PRICE]],1,FALSE)</f>
        <v>Product696</v>
      </c>
      <c r="H2795" s="3" t="str">
        <f>VLOOKUP(Table3[[#This Row],[PRODUCT ID]],Table1[[PRODUCT]:[SELLING PRICE]],2,FALSE)</f>
        <v>Category4</v>
      </c>
      <c r="I2795" s="3" t="str">
        <f>VLOOKUP(Table3[[#This Row],[PRODUCT ID]],Table1[[PRODUCT]:[SELLING PRICE]],3,FALSE)</f>
        <v>Lt</v>
      </c>
      <c r="J2795" s="16">
        <f ca="1">VLOOKUP(Table3[[#This Row],[PRODUCT ID]],Table1[[PRODUCT]:[SELLING PRICE]],4,FALSE)</f>
        <v>217</v>
      </c>
      <c r="K2795" s="16">
        <f ca="1">VLOOKUP(Table3[[#This Row],[PRODUCT ID]],Table1[[PRODUCT]:[SELLING PRICE]],5,FALSE)</f>
        <v>234.09160127255751</v>
      </c>
      <c r="L2795" s="16">
        <f ca="1">J2795*Table3[[#This Row],[QUANTITY]]</f>
        <v>2387</v>
      </c>
      <c r="M2795" s="16">
        <f ca="1">K2795*Table3[[#This Row],[QUANTITY]]*(1-Table3[[#This Row],[DISCOUNT %]])</f>
        <v>2400.1166510533858</v>
      </c>
      <c r="N2795" s="3">
        <f>DAY(Table3[[#This Row],[DATE]])</f>
        <v>25</v>
      </c>
      <c r="O2795" s="3" t="str">
        <f>TEXT(Table3[[#This Row],[DATE]],"mmm")</f>
        <v>Aug</v>
      </c>
      <c r="P2795" s="3">
        <f>YEAR(Table3[[#This Row],[DATE]])</f>
        <v>2028</v>
      </c>
    </row>
    <row r="2796" spans="1:16" x14ac:dyDescent="0.3">
      <c r="A2796" s="6">
        <v>46991</v>
      </c>
      <c r="B2796" s="7" t="s">
        <v>1749</v>
      </c>
      <c r="C2796" s="9">
        <f t="shared" ca="1" si="86"/>
        <v>2</v>
      </c>
      <c r="D2796" s="9" t="s">
        <v>2117</v>
      </c>
      <c r="E2796" s="9" t="s">
        <v>2116</v>
      </c>
      <c r="F2796" s="10">
        <f t="shared" ca="1" si="87"/>
        <v>1.7345566467758835E-2</v>
      </c>
      <c r="G2796" s="3" t="str">
        <f>VLOOKUP(Table3[[#This Row],[PRODUCT ID]],Table1[[PRODUCT]:[SELLING PRICE]],1,FALSE)</f>
        <v>Product697</v>
      </c>
      <c r="H2796" s="3" t="str">
        <f>VLOOKUP(Table3[[#This Row],[PRODUCT ID]],Table1[[PRODUCT]:[SELLING PRICE]],2,FALSE)</f>
        <v>Category1</v>
      </c>
      <c r="I2796" s="3" t="str">
        <f>VLOOKUP(Table3[[#This Row],[PRODUCT ID]],Table1[[PRODUCT]:[SELLING PRICE]],3,FALSE)</f>
        <v>Kg</v>
      </c>
      <c r="J2796" s="16">
        <f ca="1">VLOOKUP(Table3[[#This Row],[PRODUCT ID]],Table1[[PRODUCT]:[SELLING PRICE]],4,FALSE)</f>
        <v>152</v>
      </c>
      <c r="K2796" s="16">
        <f ca="1">VLOOKUP(Table3[[#This Row],[PRODUCT ID]],Table1[[PRODUCT]:[SELLING PRICE]],5,FALSE)</f>
        <v>172.62835048899461</v>
      </c>
      <c r="L2796" s="16">
        <f ca="1">J2796*Table3[[#This Row],[QUANTITY]]</f>
        <v>304</v>
      </c>
      <c r="M2796" s="16">
        <f ca="1">K2796*Table3[[#This Row],[QUANTITY]]*(1-Table3[[#This Row],[DISCOUNT %]])</f>
        <v>339.26802792273639</v>
      </c>
      <c r="N2796" s="3">
        <f>DAY(Table3[[#This Row],[DATE]])</f>
        <v>26</v>
      </c>
      <c r="O2796" s="3" t="str">
        <f>TEXT(Table3[[#This Row],[DATE]],"mmm")</f>
        <v>Aug</v>
      </c>
      <c r="P2796" s="3">
        <f>YEAR(Table3[[#This Row],[DATE]])</f>
        <v>2028</v>
      </c>
    </row>
    <row r="2797" spans="1:16" x14ac:dyDescent="0.3">
      <c r="A2797" s="6">
        <v>46992</v>
      </c>
      <c r="B2797" s="7" t="s">
        <v>1750</v>
      </c>
      <c r="C2797" s="9">
        <f t="shared" ca="1" si="86"/>
        <v>7</v>
      </c>
      <c r="D2797" s="9" t="s">
        <v>2117</v>
      </c>
      <c r="E2797" s="9" t="s">
        <v>2116</v>
      </c>
      <c r="F2797" s="10">
        <f t="shared" ca="1" si="87"/>
        <v>2.7921780270221742E-3</v>
      </c>
      <c r="G2797" s="3" t="str">
        <f>VLOOKUP(Table3[[#This Row],[PRODUCT ID]],Table1[[PRODUCT]:[SELLING PRICE]],1,FALSE)</f>
        <v>Product698</v>
      </c>
      <c r="H2797" s="3" t="str">
        <f>VLOOKUP(Table3[[#This Row],[PRODUCT ID]],Table1[[PRODUCT]:[SELLING PRICE]],2,FALSE)</f>
        <v>Category2</v>
      </c>
      <c r="I2797" s="3" t="str">
        <f>VLOOKUP(Table3[[#This Row],[PRODUCT ID]],Table1[[PRODUCT]:[SELLING PRICE]],3,FALSE)</f>
        <v>Lt</v>
      </c>
      <c r="J2797" s="16">
        <f ca="1">VLOOKUP(Table3[[#This Row],[PRODUCT ID]],Table1[[PRODUCT]:[SELLING PRICE]],4,FALSE)</f>
        <v>241</v>
      </c>
      <c r="K2797" s="16">
        <f ca="1">VLOOKUP(Table3[[#This Row],[PRODUCT ID]],Table1[[PRODUCT]:[SELLING PRICE]],5,FALSE)</f>
        <v>270.57215741198377</v>
      </c>
      <c r="L2797" s="16">
        <f ca="1">J2797*Table3[[#This Row],[QUANTITY]]</f>
        <v>1687</v>
      </c>
      <c r="M2797" s="16">
        <f ca="1">K2797*Table3[[#This Row],[QUANTITY]]*(1-Table3[[#This Row],[DISCOUNT %]])</f>
        <v>1888.7167024553382</v>
      </c>
      <c r="N2797" s="3">
        <f>DAY(Table3[[#This Row],[DATE]])</f>
        <v>27</v>
      </c>
      <c r="O2797" s="3" t="str">
        <f>TEXT(Table3[[#This Row],[DATE]],"mmm")</f>
        <v>Aug</v>
      </c>
      <c r="P2797" s="3">
        <f>YEAR(Table3[[#This Row],[DATE]])</f>
        <v>2028</v>
      </c>
    </row>
    <row r="2798" spans="1:16" x14ac:dyDescent="0.3">
      <c r="A2798" s="6">
        <v>46993</v>
      </c>
      <c r="B2798" s="7" t="s">
        <v>1751</v>
      </c>
      <c r="C2798" s="9">
        <f t="shared" ca="1" si="86"/>
        <v>6</v>
      </c>
      <c r="D2798" s="9" t="s">
        <v>2116</v>
      </c>
      <c r="E2798" s="9" t="s">
        <v>2116</v>
      </c>
      <c r="F2798" s="10">
        <f t="shared" ca="1" si="87"/>
        <v>7.5860970579338965E-2</v>
      </c>
      <c r="G2798" s="3" t="str">
        <f>VLOOKUP(Table3[[#This Row],[PRODUCT ID]],Table1[[PRODUCT]:[SELLING PRICE]],1,FALSE)</f>
        <v>Product699</v>
      </c>
      <c r="H2798" s="3" t="str">
        <f>VLOOKUP(Table3[[#This Row],[PRODUCT ID]],Table1[[PRODUCT]:[SELLING PRICE]],2,FALSE)</f>
        <v>Category3</v>
      </c>
      <c r="I2798" s="3" t="str">
        <f>VLOOKUP(Table3[[#This Row],[PRODUCT ID]],Table1[[PRODUCT]:[SELLING PRICE]],3,FALSE)</f>
        <v>Ft</v>
      </c>
      <c r="J2798" s="16">
        <f ca="1">VLOOKUP(Table3[[#This Row],[PRODUCT ID]],Table1[[PRODUCT]:[SELLING PRICE]],4,FALSE)</f>
        <v>229</v>
      </c>
      <c r="K2798" s="16">
        <f ca="1">VLOOKUP(Table3[[#This Row],[PRODUCT ID]],Table1[[PRODUCT]:[SELLING PRICE]],5,FALSE)</f>
        <v>88.252004504637497</v>
      </c>
      <c r="L2798" s="16">
        <f ca="1">J2798*Table3[[#This Row],[QUANTITY]]</f>
        <v>1374</v>
      </c>
      <c r="M2798" s="16">
        <f ca="1">K2798*Table3[[#This Row],[QUANTITY]]*(1-Table3[[#This Row],[DISCOUNT %]])</f>
        <v>489.34273072406103</v>
      </c>
      <c r="N2798" s="3">
        <f>DAY(Table3[[#This Row],[DATE]])</f>
        <v>28</v>
      </c>
      <c r="O2798" s="3" t="str">
        <f>TEXT(Table3[[#This Row],[DATE]],"mmm")</f>
        <v>Aug</v>
      </c>
      <c r="P2798" s="3">
        <f>YEAR(Table3[[#This Row],[DATE]])</f>
        <v>2028</v>
      </c>
    </row>
    <row r="2799" spans="1:16" x14ac:dyDescent="0.3">
      <c r="A2799" s="6">
        <v>46994</v>
      </c>
      <c r="B2799" s="7" t="s">
        <v>1752</v>
      </c>
      <c r="C2799" s="9">
        <f t="shared" ca="1" si="86"/>
        <v>9</v>
      </c>
      <c r="D2799" s="9" t="s">
        <v>2116</v>
      </c>
      <c r="E2799" s="9" t="s">
        <v>2116</v>
      </c>
      <c r="F2799" s="10">
        <f t="shared" ca="1" si="87"/>
        <v>2.604014951503103E-2</v>
      </c>
      <c r="G2799" s="3" t="str">
        <f>VLOOKUP(Table3[[#This Row],[PRODUCT ID]],Table1[[PRODUCT]:[SELLING PRICE]],1,FALSE)</f>
        <v>Product700</v>
      </c>
      <c r="H2799" s="3" t="str">
        <f>VLOOKUP(Table3[[#This Row],[PRODUCT ID]],Table1[[PRODUCT]:[SELLING PRICE]],2,FALSE)</f>
        <v>Category4</v>
      </c>
      <c r="I2799" s="3" t="str">
        <f>VLOOKUP(Table3[[#This Row],[PRODUCT ID]],Table1[[PRODUCT]:[SELLING PRICE]],3,FALSE)</f>
        <v>Kg</v>
      </c>
      <c r="J2799" s="16">
        <f ca="1">VLOOKUP(Table3[[#This Row],[PRODUCT ID]],Table1[[PRODUCT]:[SELLING PRICE]],4,FALSE)</f>
        <v>163</v>
      </c>
      <c r="K2799" s="16">
        <f ca="1">VLOOKUP(Table3[[#This Row],[PRODUCT ID]],Table1[[PRODUCT]:[SELLING PRICE]],5,FALSE)</f>
        <v>241.77557574353969</v>
      </c>
      <c r="L2799" s="16">
        <f ca="1">J2799*Table3[[#This Row],[QUANTITY]]</f>
        <v>1467</v>
      </c>
      <c r="M2799" s="16">
        <f ca="1">K2799*Table3[[#This Row],[QUANTITY]]*(1-Table3[[#This Row],[DISCOUNT %]])</f>
        <v>2119.3173324188565</v>
      </c>
      <c r="N2799" s="3">
        <f>DAY(Table3[[#This Row],[DATE]])</f>
        <v>29</v>
      </c>
      <c r="O2799" s="3" t="str">
        <f>TEXT(Table3[[#This Row],[DATE]],"mmm")</f>
        <v>Aug</v>
      </c>
      <c r="P2799" s="3">
        <f>YEAR(Table3[[#This Row],[DATE]])</f>
        <v>2028</v>
      </c>
    </row>
    <row r="2800" spans="1:16" x14ac:dyDescent="0.3">
      <c r="A2800" s="6">
        <v>46995</v>
      </c>
      <c r="B2800" s="7" t="s">
        <v>1753</v>
      </c>
      <c r="C2800" s="9">
        <f t="shared" ca="1" si="86"/>
        <v>6</v>
      </c>
      <c r="D2800" s="9" t="s">
        <v>2116</v>
      </c>
      <c r="E2800" s="9" t="s">
        <v>2118</v>
      </c>
      <c r="F2800" s="10">
        <f t="shared" ca="1" si="87"/>
        <v>9.4174843652134563E-2</v>
      </c>
      <c r="G2800" s="3" t="str">
        <f>VLOOKUP(Table3[[#This Row],[PRODUCT ID]],Table1[[PRODUCT]:[SELLING PRICE]],1,FALSE)</f>
        <v>Product701</v>
      </c>
      <c r="H2800" s="3" t="str">
        <f>VLOOKUP(Table3[[#This Row],[PRODUCT ID]],Table1[[PRODUCT]:[SELLING PRICE]],2,FALSE)</f>
        <v>Category5</v>
      </c>
      <c r="I2800" s="3" t="str">
        <f>VLOOKUP(Table3[[#This Row],[PRODUCT ID]],Table1[[PRODUCT]:[SELLING PRICE]],3,FALSE)</f>
        <v>No</v>
      </c>
      <c r="J2800" s="16">
        <f ca="1">VLOOKUP(Table3[[#This Row],[PRODUCT ID]],Table1[[PRODUCT]:[SELLING PRICE]],4,FALSE)</f>
        <v>106</v>
      </c>
      <c r="K2800" s="16">
        <f ca="1">VLOOKUP(Table3[[#This Row],[PRODUCT ID]],Table1[[PRODUCT]:[SELLING PRICE]],5,FALSE)</f>
        <v>295.56872667353639</v>
      </c>
      <c r="L2800" s="16">
        <f ca="1">J2800*Table3[[#This Row],[QUANTITY]]</f>
        <v>636</v>
      </c>
      <c r="M2800" s="16">
        <f ca="1">K2800*Table3[[#This Row],[QUANTITY]]*(1-Table3[[#This Row],[DISCOUNT %]])</f>
        <v>1606.4015283035735</v>
      </c>
      <c r="N2800" s="3">
        <f>DAY(Table3[[#This Row],[DATE]])</f>
        <v>30</v>
      </c>
      <c r="O2800" s="3" t="str">
        <f>TEXT(Table3[[#This Row],[DATE]],"mmm")</f>
        <v>Aug</v>
      </c>
      <c r="P2800" s="3">
        <f>YEAR(Table3[[#This Row],[DATE]])</f>
        <v>2028</v>
      </c>
    </row>
    <row r="2801" spans="1:16" x14ac:dyDescent="0.3">
      <c r="A2801" s="6">
        <v>46996</v>
      </c>
      <c r="B2801" s="7" t="s">
        <v>1754</v>
      </c>
      <c r="C2801" s="9">
        <f t="shared" ca="1" si="86"/>
        <v>12</v>
      </c>
      <c r="D2801" s="9" t="s">
        <v>2116</v>
      </c>
      <c r="E2801" s="9" t="s">
        <v>2118</v>
      </c>
      <c r="F2801" s="10">
        <f t="shared" ca="1" si="87"/>
        <v>2.7187282108796496E-2</v>
      </c>
      <c r="G2801" s="3" t="str">
        <f>VLOOKUP(Table3[[#This Row],[PRODUCT ID]],Table1[[PRODUCT]:[SELLING PRICE]],1,FALSE)</f>
        <v>Product702</v>
      </c>
      <c r="H2801" s="3" t="str">
        <f>VLOOKUP(Table3[[#This Row],[PRODUCT ID]],Table1[[PRODUCT]:[SELLING PRICE]],2,FALSE)</f>
        <v>Category1</v>
      </c>
      <c r="I2801" s="3" t="str">
        <f>VLOOKUP(Table3[[#This Row],[PRODUCT ID]],Table1[[PRODUCT]:[SELLING PRICE]],3,FALSE)</f>
        <v>No</v>
      </c>
      <c r="J2801" s="16">
        <f ca="1">VLOOKUP(Table3[[#This Row],[PRODUCT ID]],Table1[[PRODUCT]:[SELLING PRICE]],4,FALSE)</f>
        <v>19</v>
      </c>
      <c r="K2801" s="16">
        <f ca="1">VLOOKUP(Table3[[#This Row],[PRODUCT ID]],Table1[[PRODUCT]:[SELLING PRICE]],5,FALSE)</f>
        <v>164.34769497707549</v>
      </c>
      <c r="L2801" s="16">
        <f ca="1">J2801*Table3[[#This Row],[QUANTITY]]</f>
        <v>228</v>
      </c>
      <c r="M2801" s="16">
        <f ca="1">K2801*Table3[[#This Row],[QUANTITY]]*(1-Table3[[#This Row],[DISCOUNT %]])</f>
        <v>1918.5543339576395</v>
      </c>
      <c r="N2801" s="3">
        <f>DAY(Table3[[#This Row],[DATE]])</f>
        <v>31</v>
      </c>
      <c r="O2801" s="3" t="str">
        <f>TEXT(Table3[[#This Row],[DATE]],"mmm")</f>
        <v>Aug</v>
      </c>
      <c r="P2801" s="3">
        <f>YEAR(Table3[[#This Row],[DATE]])</f>
        <v>2028</v>
      </c>
    </row>
    <row r="2802" spans="1:16" x14ac:dyDescent="0.3">
      <c r="A2802" s="6">
        <v>46997</v>
      </c>
      <c r="B2802" s="7" t="s">
        <v>1755</v>
      </c>
      <c r="C2802" s="9">
        <f t="shared" ca="1" si="86"/>
        <v>13</v>
      </c>
      <c r="D2802" s="9" t="s">
        <v>2115</v>
      </c>
      <c r="E2802" s="9" t="s">
        <v>2116</v>
      </c>
      <c r="F2802" s="10">
        <f t="shared" ca="1" si="87"/>
        <v>9.2635843586555307E-3</v>
      </c>
      <c r="G2802" s="3" t="str">
        <f>VLOOKUP(Table3[[#This Row],[PRODUCT ID]],Table1[[PRODUCT]:[SELLING PRICE]],1,FALSE)</f>
        <v>Product703</v>
      </c>
      <c r="H2802" s="3" t="str">
        <f>VLOOKUP(Table3[[#This Row],[PRODUCT ID]],Table1[[PRODUCT]:[SELLING PRICE]],2,FALSE)</f>
        <v>Category2</v>
      </c>
      <c r="I2802" s="3" t="str">
        <f>VLOOKUP(Table3[[#This Row],[PRODUCT ID]],Table1[[PRODUCT]:[SELLING PRICE]],3,FALSE)</f>
        <v>Ft</v>
      </c>
      <c r="J2802" s="16">
        <f ca="1">VLOOKUP(Table3[[#This Row],[PRODUCT ID]],Table1[[PRODUCT]:[SELLING PRICE]],4,FALSE)</f>
        <v>115</v>
      </c>
      <c r="K2802" s="16">
        <f ca="1">VLOOKUP(Table3[[#This Row],[PRODUCT ID]],Table1[[PRODUCT]:[SELLING PRICE]],5,FALSE)</f>
        <v>86.556525681560743</v>
      </c>
      <c r="L2802" s="16">
        <f ca="1">J2802*Table3[[#This Row],[QUANTITY]]</f>
        <v>1495</v>
      </c>
      <c r="M2802" s="16">
        <f ca="1">K2802*Table3[[#This Row],[QUANTITY]]*(1-Table3[[#This Row],[DISCOUNT %]])</f>
        <v>1114.8111260535272</v>
      </c>
      <c r="N2802" s="3">
        <f>DAY(Table3[[#This Row],[DATE]])</f>
        <v>1</v>
      </c>
      <c r="O2802" s="3" t="str">
        <f>TEXT(Table3[[#This Row],[DATE]],"mmm")</f>
        <v>Sep</v>
      </c>
      <c r="P2802" s="3">
        <f>YEAR(Table3[[#This Row],[DATE]])</f>
        <v>2028</v>
      </c>
    </row>
    <row r="2803" spans="1:16" x14ac:dyDescent="0.3">
      <c r="A2803" s="6">
        <v>46998</v>
      </c>
      <c r="B2803" s="7" t="s">
        <v>1756</v>
      </c>
      <c r="C2803" s="9">
        <f t="shared" ca="1" si="86"/>
        <v>12</v>
      </c>
      <c r="D2803" s="9" t="s">
        <v>2116</v>
      </c>
      <c r="E2803" s="9" t="s">
        <v>2116</v>
      </c>
      <c r="F2803" s="10">
        <f t="shared" ca="1" si="87"/>
        <v>9.8429060273299784E-2</v>
      </c>
      <c r="G2803" s="3" t="str">
        <f>VLOOKUP(Table3[[#This Row],[PRODUCT ID]],Table1[[PRODUCT]:[SELLING PRICE]],1,FALSE)</f>
        <v>Product704</v>
      </c>
      <c r="H2803" s="3" t="str">
        <f>VLOOKUP(Table3[[#This Row],[PRODUCT ID]],Table1[[PRODUCT]:[SELLING PRICE]],2,FALSE)</f>
        <v>Category3</v>
      </c>
      <c r="I2803" s="3" t="str">
        <f>VLOOKUP(Table3[[#This Row],[PRODUCT ID]],Table1[[PRODUCT]:[SELLING PRICE]],3,FALSE)</f>
        <v>No</v>
      </c>
      <c r="J2803" s="16">
        <f ca="1">VLOOKUP(Table3[[#This Row],[PRODUCT ID]],Table1[[PRODUCT]:[SELLING PRICE]],4,FALSE)</f>
        <v>144</v>
      </c>
      <c r="K2803" s="16">
        <f ca="1">VLOOKUP(Table3[[#This Row],[PRODUCT ID]],Table1[[PRODUCT]:[SELLING PRICE]],5,FALSE)</f>
        <v>185.91039832751025</v>
      </c>
      <c r="L2803" s="16">
        <f ca="1">J2803*Table3[[#This Row],[QUANTITY]]</f>
        <v>1728</v>
      </c>
      <c r="M2803" s="16">
        <f ca="1">K2803*Table3[[#This Row],[QUANTITY]]*(1-Table3[[#This Row],[DISCOUNT %]])</f>
        <v>2011.3369503011827</v>
      </c>
      <c r="N2803" s="3">
        <f>DAY(Table3[[#This Row],[DATE]])</f>
        <v>2</v>
      </c>
      <c r="O2803" s="3" t="str">
        <f>TEXT(Table3[[#This Row],[DATE]],"mmm")</f>
        <v>Sep</v>
      </c>
      <c r="P2803" s="3">
        <f>YEAR(Table3[[#This Row],[DATE]])</f>
        <v>2028</v>
      </c>
    </row>
    <row r="2804" spans="1:16" x14ac:dyDescent="0.3">
      <c r="A2804" s="6">
        <v>46999</v>
      </c>
      <c r="B2804" s="7" t="s">
        <v>1757</v>
      </c>
      <c r="C2804" s="9">
        <f t="shared" ca="1" si="86"/>
        <v>10</v>
      </c>
      <c r="D2804" s="9" t="s">
        <v>2117</v>
      </c>
      <c r="E2804" s="9" t="s">
        <v>2116</v>
      </c>
      <c r="F2804" s="10">
        <f t="shared" ca="1" si="87"/>
        <v>6.5767966212204237E-2</v>
      </c>
      <c r="G2804" s="3" t="str">
        <f>VLOOKUP(Table3[[#This Row],[PRODUCT ID]],Table1[[PRODUCT]:[SELLING PRICE]],1,FALSE)</f>
        <v>Product705</v>
      </c>
      <c r="H2804" s="3" t="str">
        <f>VLOOKUP(Table3[[#This Row],[PRODUCT ID]],Table1[[PRODUCT]:[SELLING PRICE]],2,FALSE)</f>
        <v>Category4</v>
      </c>
      <c r="I2804" s="3" t="str">
        <f>VLOOKUP(Table3[[#This Row],[PRODUCT ID]],Table1[[PRODUCT]:[SELLING PRICE]],3,FALSE)</f>
        <v>Kg</v>
      </c>
      <c r="J2804" s="16">
        <f ca="1">VLOOKUP(Table3[[#This Row],[PRODUCT ID]],Table1[[PRODUCT]:[SELLING PRICE]],4,FALSE)</f>
        <v>82</v>
      </c>
      <c r="K2804" s="16">
        <f ca="1">VLOOKUP(Table3[[#This Row],[PRODUCT ID]],Table1[[PRODUCT]:[SELLING PRICE]],5,FALSE)</f>
        <v>205.44336595555919</v>
      </c>
      <c r="L2804" s="16">
        <f ca="1">J2804*Table3[[#This Row],[QUANTITY]]</f>
        <v>820</v>
      </c>
      <c r="M2804" s="16">
        <f ca="1">K2804*Table3[[#This Row],[QUANTITY]]*(1-Table3[[#This Row],[DISCOUNT %]])</f>
        <v>1919.3177360487246</v>
      </c>
      <c r="N2804" s="3">
        <f>DAY(Table3[[#This Row],[DATE]])</f>
        <v>3</v>
      </c>
      <c r="O2804" s="3" t="str">
        <f>TEXT(Table3[[#This Row],[DATE]],"mmm")</f>
        <v>Sep</v>
      </c>
      <c r="P2804" s="3">
        <f>YEAR(Table3[[#This Row],[DATE]])</f>
        <v>2028</v>
      </c>
    </row>
    <row r="2805" spans="1:16" x14ac:dyDescent="0.3">
      <c r="A2805" s="6">
        <v>47000</v>
      </c>
      <c r="B2805" s="7" t="s">
        <v>1758</v>
      </c>
      <c r="C2805" s="9">
        <f t="shared" ca="1" si="86"/>
        <v>4</v>
      </c>
      <c r="D2805" s="9" t="s">
        <v>2115</v>
      </c>
      <c r="E2805" s="9" t="s">
        <v>2116</v>
      </c>
      <c r="F2805" s="10">
        <f t="shared" ca="1" si="87"/>
        <v>8.6223724078689043E-2</v>
      </c>
      <c r="G2805" s="3" t="str">
        <f>VLOOKUP(Table3[[#This Row],[PRODUCT ID]],Table1[[PRODUCT]:[SELLING PRICE]],1,FALSE)</f>
        <v>Product706</v>
      </c>
      <c r="H2805" s="3" t="str">
        <f>VLOOKUP(Table3[[#This Row],[PRODUCT ID]],Table1[[PRODUCT]:[SELLING PRICE]],2,FALSE)</f>
        <v>Category5</v>
      </c>
      <c r="I2805" s="3" t="str">
        <f>VLOOKUP(Table3[[#This Row],[PRODUCT ID]],Table1[[PRODUCT]:[SELLING PRICE]],3,FALSE)</f>
        <v>Kg</v>
      </c>
      <c r="J2805" s="16">
        <f ca="1">VLOOKUP(Table3[[#This Row],[PRODUCT ID]],Table1[[PRODUCT]:[SELLING PRICE]],4,FALSE)</f>
        <v>142</v>
      </c>
      <c r="K2805" s="16">
        <f ca="1">VLOOKUP(Table3[[#This Row],[PRODUCT ID]],Table1[[PRODUCT]:[SELLING PRICE]],5,FALSE)</f>
        <v>165.78700336103822</v>
      </c>
      <c r="L2805" s="16">
        <f ca="1">J2805*Table3[[#This Row],[QUANTITY]]</f>
        <v>568</v>
      </c>
      <c r="M2805" s="16">
        <f ca="1">K2805*Table3[[#This Row],[QUANTITY]]*(1-Table3[[#This Row],[DISCOUNT %]])</f>
        <v>605.96892210961346</v>
      </c>
      <c r="N2805" s="3">
        <f>DAY(Table3[[#This Row],[DATE]])</f>
        <v>4</v>
      </c>
      <c r="O2805" s="3" t="str">
        <f>TEXT(Table3[[#This Row],[DATE]],"mmm")</f>
        <v>Sep</v>
      </c>
      <c r="P2805" s="3">
        <f>YEAR(Table3[[#This Row],[DATE]])</f>
        <v>2028</v>
      </c>
    </row>
    <row r="2806" spans="1:16" x14ac:dyDescent="0.3">
      <c r="A2806" s="6">
        <v>47001</v>
      </c>
      <c r="B2806" s="7" t="s">
        <v>1759</v>
      </c>
      <c r="C2806" s="9">
        <f t="shared" ca="1" si="86"/>
        <v>9</v>
      </c>
      <c r="D2806" s="9" t="s">
        <v>2115</v>
      </c>
      <c r="E2806" s="9" t="s">
        <v>2118</v>
      </c>
      <c r="F2806" s="10">
        <f t="shared" ca="1" si="87"/>
        <v>3.841355957683508E-2</v>
      </c>
      <c r="G2806" s="3" t="str">
        <f>VLOOKUP(Table3[[#This Row],[PRODUCT ID]],Table1[[PRODUCT]:[SELLING PRICE]],1,FALSE)</f>
        <v>Product707</v>
      </c>
      <c r="H2806" s="3" t="str">
        <f>VLOOKUP(Table3[[#This Row],[PRODUCT ID]],Table1[[PRODUCT]:[SELLING PRICE]],2,FALSE)</f>
        <v>Category1</v>
      </c>
      <c r="I2806" s="3" t="str">
        <f>VLOOKUP(Table3[[#This Row],[PRODUCT ID]],Table1[[PRODUCT]:[SELLING PRICE]],3,FALSE)</f>
        <v>Lt</v>
      </c>
      <c r="J2806" s="16">
        <f ca="1">VLOOKUP(Table3[[#This Row],[PRODUCT ID]],Table1[[PRODUCT]:[SELLING PRICE]],4,FALSE)</f>
        <v>148</v>
      </c>
      <c r="K2806" s="16">
        <f ca="1">VLOOKUP(Table3[[#This Row],[PRODUCT ID]],Table1[[PRODUCT]:[SELLING PRICE]],5,FALSE)</f>
        <v>97.984217050433529</v>
      </c>
      <c r="L2806" s="16">
        <f ca="1">J2806*Table3[[#This Row],[QUANTITY]]</f>
        <v>1332</v>
      </c>
      <c r="M2806" s="16">
        <f ca="1">K2806*Table3[[#This Row],[QUANTITY]]*(1-Table3[[#This Row],[DISCOUNT %]])</f>
        <v>847.98265042059438</v>
      </c>
      <c r="N2806" s="3">
        <f>DAY(Table3[[#This Row],[DATE]])</f>
        <v>5</v>
      </c>
      <c r="O2806" s="3" t="str">
        <f>TEXT(Table3[[#This Row],[DATE]],"mmm")</f>
        <v>Sep</v>
      </c>
      <c r="P2806" s="3">
        <f>YEAR(Table3[[#This Row],[DATE]])</f>
        <v>2028</v>
      </c>
    </row>
    <row r="2807" spans="1:16" x14ac:dyDescent="0.3">
      <c r="A2807" s="6">
        <v>47002</v>
      </c>
      <c r="B2807" s="7" t="s">
        <v>1760</v>
      </c>
      <c r="C2807" s="9">
        <f t="shared" ca="1" si="86"/>
        <v>8</v>
      </c>
      <c r="D2807" s="9" t="s">
        <v>2115</v>
      </c>
      <c r="E2807" s="9" t="s">
        <v>2116</v>
      </c>
      <c r="F2807" s="10">
        <f t="shared" ca="1" si="87"/>
        <v>9.048703225237878E-2</v>
      </c>
      <c r="G2807" s="3" t="str">
        <f>VLOOKUP(Table3[[#This Row],[PRODUCT ID]],Table1[[PRODUCT]:[SELLING PRICE]],1,FALSE)</f>
        <v>Product708</v>
      </c>
      <c r="H2807" s="3" t="str">
        <f>VLOOKUP(Table3[[#This Row],[PRODUCT ID]],Table1[[PRODUCT]:[SELLING PRICE]],2,FALSE)</f>
        <v>Category2</v>
      </c>
      <c r="I2807" s="3" t="str">
        <f>VLOOKUP(Table3[[#This Row],[PRODUCT ID]],Table1[[PRODUCT]:[SELLING PRICE]],3,FALSE)</f>
        <v>Kg</v>
      </c>
      <c r="J2807" s="16">
        <f ca="1">VLOOKUP(Table3[[#This Row],[PRODUCT ID]],Table1[[PRODUCT]:[SELLING PRICE]],4,FALSE)</f>
        <v>42</v>
      </c>
      <c r="K2807" s="16">
        <f ca="1">VLOOKUP(Table3[[#This Row],[PRODUCT ID]],Table1[[PRODUCT]:[SELLING PRICE]],5,FALSE)</f>
        <v>294.57371480769541</v>
      </c>
      <c r="L2807" s="16">
        <f ca="1">J2807*Table3[[#This Row],[QUANTITY]]</f>
        <v>336</v>
      </c>
      <c r="M2807" s="16">
        <f ca="1">K2807*Table3[[#This Row],[QUANTITY]]*(1-Table3[[#This Row],[DISCOUNT %]])</f>
        <v>2143.3489086015074</v>
      </c>
      <c r="N2807" s="3">
        <f>DAY(Table3[[#This Row],[DATE]])</f>
        <v>6</v>
      </c>
      <c r="O2807" s="3" t="str">
        <f>TEXT(Table3[[#This Row],[DATE]],"mmm")</f>
        <v>Sep</v>
      </c>
      <c r="P2807" s="3">
        <f>YEAR(Table3[[#This Row],[DATE]])</f>
        <v>2028</v>
      </c>
    </row>
    <row r="2808" spans="1:16" x14ac:dyDescent="0.3">
      <c r="A2808" s="6">
        <v>47003</v>
      </c>
      <c r="B2808" s="7" t="s">
        <v>1761</v>
      </c>
      <c r="C2808" s="9">
        <f t="shared" ca="1" si="86"/>
        <v>15</v>
      </c>
      <c r="D2808" s="9" t="s">
        <v>2116</v>
      </c>
      <c r="E2808" s="9" t="s">
        <v>2116</v>
      </c>
      <c r="F2808" s="10">
        <f t="shared" ca="1" si="87"/>
        <v>5.3190225401244365E-2</v>
      </c>
      <c r="G2808" s="3" t="str">
        <f>VLOOKUP(Table3[[#This Row],[PRODUCT ID]],Table1[[PRODUCT]:[SELLING PRICE]],1,FALSE)</f>
        <v>Product709</v>
      </c>
      <c r="H2808" s="3" t="str">
        <f>VLOOKUP(Table3[[#This Row],[PRODUCT ID]],Table1[[PRODUCT]:[SELLING PRICE]],2,FALSE)</f>
        <v>Category3</v>
      </c>
      <c r="I2808" s="3" t="str">
        <f>VLOOKUP(Table3[[#This Row],[PRODUCT ID]],Table1[[PRODUCT]:[SELLING PRICE]],3,FALSE)</f>
        <v>Lt</v>
      </c>
      <c r="J2808" s="16">
        <f ca="1">VLOOKUP(Table3[[#This Row],[PRODUCT ID]],Table1[[PRODUCT]:[SELLING PRICE]],4,FALSE)</f>
        <v>172</v>
      </c>
      <c r="K2808" s="16">
        <f ca="1">VLOOKUP(Table3[[#This Row],[PRODUCT ID]],Table1[[PRODUCT]:[SELLING PRICE]],5,FALSE)</f>
        <v>57.557560196430508</v>
      </c>
      <c r="L2808" s="16">
        <f ca="1">J2808*Table3[[#This Row],[QUANTITY]]</f>
        <v>2580</v>
      </c>
      <c r="M2808" s="16">
        <f ca="1">K2808*Table3[[#This Row],[QUANTITY]]*(1-Table3[[#This Row],[DISCOUNT %]])</f>
        <v>817.44090894055012</v>
      </c>
      <c r="N2808" s="3">
        <f>DAY(Table3[[#This Row],[DATE]])</f>
        <v>7</v>
      </c>
      <c r="O2808" s="3" t="str">
        <f>TEXT(Table3[[#This Row],[DATE]],"mmm")</f>
        <v>Sep</v>
      </c>
      <c r="P2808" s="3">
        <f>YEAR(Table3[[#This Row],[DATE]])</f>
        <v>2028</v>
      </c>
    </row>
    <row r="2809" spans="1:16" x14ac:dyDescent="0.3">
      <c r="A2809" s="6">
        <v>47004</v>
      </c>
      <c r="B2809" s="7" t="s">
        <v>1762</v>
      </c>
      <c r="C2809" s="9">
        <f t="shared" ca="1" si="86"/>
        <v>14</v>
      </c>
      <c r="D2809" s="9" t="s">
        <v>2116</v>
      </c>
      <c r="E2809" s="9" t="s">
        <v>2116</v>
      </c>
      <c r="F2809" s="10">
        <f t="shared" ca="1" si="87"/>
        <v>1.2092600255348418E-3</v>
      </c>
      <c r="G2809" s="3" t="str">
        <f>VLOOKUP(Table3[[#This Row],[PRODUCT ID]],Table1[[PRODUCT]:[SELLING PRICE]],1,FALSE)</f>
        <v>Product710</v>
      </c>
      <c r="H2809" s="3" t="str">
        <f>VLOOKUP(Table3[[#This Row],[PRODUCT ID]],Table1[[PRODUCT]:[SELLING PRICE]],2,FALSE)</f>
        <v>Category4</v>
      </c>
      <c r="I2809" s="3" t="str">
        <f>VLOOKUP(Table3[[#This Row],[PRODUCT ID]],Table1[[PRODUCT]:[SELLING PRICE]],3,FALSE)</f>
        <v>Ft</v>
      </c>
      <c r="J2809" s="16">
        <f ca="1">VLOOKUP(Table3[[#This Row],[PRODUCT ID]],Table1[[PRODUCT]:[SELLING PRICE]],4,FALSE)</f>
        <v>94</v>
      </c>
      <c r="K2809" s="16">
        <f ca="1">VLOOKUP(Table3[[#This Row],[PRODUCT ID]],Table1[[PRODUCT]:[SELLING PRICE]],5,FALSE)</f>
        <v>296.10526506122932</v>
      </c>
      <c r="L2809" s="16">
        <f ca="1">J2809*Table3[[#This Row],[QUANTITY]]</f>
        <v>1316</v>
      </c>
      <c r="M2809" s="16">
        <f ca="1">K2809*Table3[[#This Row],[QUANTITY]]*(1-Table3[[#This Row],[DISCOUNT %]])</f>
        <v>4140.460755211765</v>
      </c>
      <c r="N2809" s="3">
        <f>DAY(Table3[[#This Row],[DATE]])</f>
        <v>8</v>
      </c>
      <c r="O2809" s="3" t="str">
        <f>TEXT(Table3[[#This Row],[DATE]],"mmm")</f>
        <v>Sep</v>
      </c>
      <c r="P2809" s="3">
        <f>YEAR(Table3[[#This Row],[DATE]])</f>
        <v>2028</v>
      </c>
    </row>
    <row r="2810" spans="1:16" x14ac:dyDescent="0.3">
      <c r="A2810" s="6">
        <v>47005</v>
      </c>
      <c r="B2810" s="7" t="s">
        <v>1763</v>
      </c>
      <c r="C2810" s="9">
        <f t="shared" ca="1" si="86"/>
        <v>4</v>
      </c>
      <c r="D2810" s="9" t="s">
        <v>2116</v>
      </c>
      <c r="E2810" s="9" t="s">
        <v>2116</v>
      </c>
      <c r="F2810" s="10">
        <f t="shared" ca="1" si="87"/>
        <v>9.8801443438710126E-2</v>
      </c>
      <c r="G2810" s="3" t="str">
        <f>VLOOKUP(Table3[[#This Row],[PRODUCT ID]],Table1[[PRODUCT]:[SELLING PRICE]],1,FALSE)</f>
        <v>Product711</v>
      </c>
      <c r="H2810" s="3" t="str">
        <f>VLOOKUP(Table3[[#This Row],[PRODUCT ID]],Table1[[PRODUCT]:[SELLING PRICE]],2,FALSE)</f>
        <v>Category5</v>
      </c>
      <c r="I2810" s="3" t="str">
        <f>VLOOKUP(Table3[[#This Row],[PRODUCT ID]],Table1[[PRODUCT]:[SELLING PRICE]],3,FALSE)</f>
        <v>Kg</v>
      </c>
      <c r="J2810" s="16">
        <f ca="1">VLOOKUP(Table3[[#This Row],[PRODUCT ID]],Table1[[PRODUCT]:[SELLING PRICE]],4,FALSE)</f>
        <v>96</v>
      </c>
      <c r="K2810" s="16">
        <f ca="1">VLOOKUP(Table3[[#This Row],[PRODUCT ID]],Table1[[PRODUCT]:[SELLING PRICE]],5,FALSE)</f>
        <v>194.03854732905509</v>
      </c>
      <c r="L2810" s="16">
        <f ca="1">J2810*Table3[[#This Row],[QUANTITY]]</f>
        <v>384</v>
      </c>
      <c r="M2810" s="16">
        <f ca="1">K2810*Table3[[#This Row],[QUANTITY]]*(1-Table3[[#This Row],[DISCOUNT %]])</f>
        <v>699.46903508077594</v>
      </c>
      <c r="N2810" s="3">
        <f>DAY(Table3[[#This Row],[DATE]])</f>
        <v>9</v>
      </c>
      <c r="O2810" s="3" t="str">
        <f>TEXT(Table3[[#This Row],[DATE]],"mmm")</f>
        <v>Sep</v>
      </c>
      <c r="P2810" s="3">
        <f>YEAR(Table3[[#This Row],[DATE]])</f>
        <v>2028</v>
      </c>
    </row>
    <row r="2811" spans="1:16" x14ac:dyDescent="0.3">
      <c r="A2811" s="6">
        <v>47006</v>
      </c>
      <c r="B2811" s="7" t="s">
        <v>1764</v>
      </c>
      <c r="C2811" s="9">
        <f t="shared" ca="1" si="86"/>
        <v>9</v>
      </c>
      <c r="D2811" s="9" t="s">
        <v>2115</v>
      </c>
      <c r="E2811" s="9" t="s">
        <v>2116</v>
      </c>
      <c r="F2811" s="10">
        <f t="shared" ca="1" si="87"/>
        <v>6.250847043672858E-2</v>
      </c>
      <c r="G2811" s="3" t="str">
        <f>VLOOKUP(Table3[[#This Row],[PRODUCT ID]],Table1[[PRODUCT]:[SELLING PRICE]],1,FALSE)</f>
        <v>Product712</v>
      </c>
      <c r="H2811" s="3" t="str">
        <f>VLOOKUP(Table3[[#This Row],[PRODUCT ID]],Table1[[PRODUCT]:[SELLING PRICE]],2,FALSE)</f>
        <v>Category1</v>
      </c>
      <c r="I2811" s="3" t="str">
        <f>VLOOKUP(Table3[[#This Row],[PRODUCT ID]],Table1[[PRODUCT]:[SELLING PRICE]],3,FALSE)</f>
        <v>No</v>
      </c>
      <c r="J2811" s="16">
        <f ca="1">VLOOKUP(Table3[[#This Row],[PRODUCT ID]],Table1[[PRODUCT]:[SELLING PRICE]],4,FALSE)</f>
        <v>233</v>
      </c>
      <c r="K2811" s="16">
        <f ca="1">VLOOKUP(Table3[[#This Row],[PRODUCT ID]],Table1[[PRODUCT]:[SELLING PRICE]],5,FALSE)</f>
        <v>73.285636260582493</v>
      </c>
      <c r="L2811" s="16">
        <f ca="1">J2811*Table3[[#This Row],[QUANTITY]]</f>
        <v>2097</v>
      </c>
      <c r="M2811" s="16">
        <f ca="1">K2811*Table3[[#This Row],[QUANTITY]]*(1-Table3[[#This Row],[DISCOUNT %]])</f>
        <v>618.34196909655918</v>
      </c>
      <c r="N2811" s="3">
        <f>DAY(Table3[[#This Row],[DATE]])</f>
        <v>10</v>
      </c>
      <c r="O2811" s="3" t="str">
        <f>TEXT(Table3[[#This Row],[DATE]],"mmm")</f>
        <v>Sep</v>
      </c>
      <c r="P2811" s="3">
        <f>YEAR(Table3[[#This Row],[DATE]])</f>
        <v>2028</v>
      </c>
    </row>
    <row r="2812" spans="1:16" x14ac:dyDescent="0.3">
      <c r="A2812" s="6">
        <v>47007</v>
      </c>
      <c r="B2812" s="7" t="s">
        <v>1765</v>
      </c>
      <c r="C2812" s="9">
        <f t="shared" ca="1" si="86"/>
        <v>4</v>
      </c>
      <c r="D2812" s="9" t="s">
        <v>2117</v>
      </c>
      <c r="E2812" s="9" t="s">
        <v>2118</v>
      </c>
      <c r="F2812" s="10">
        <f t="shared" ca="1" si="87"/>
        <v>1.5556081720935601E-2</v>
      </c>
      <c r="G2812" s="3" t="str">
        <f>VLOOKUP(Table3[[#This Row],[PRODUCT ID]],Table1[[PRODUCT]:[SELLING PRICE]],1,FALSE)</f>
        <v>Product713</v>
      </c>
      <c r="H2812" s="3" t="str">
        <f>VLOOKUP(Table3[[#This Row],[PRODUCT ID]],Table1[[PRODUCT]:[SELLING PRICE]],2,FALSE)</f>
        <v>Category2</v>
      </c>
      <c r="I2812" s="3" t="str">
        <f>VLOOKUP(Table3[[#This Row],[PRODUCT ID]],Table1[[PRODUCT]:[SELLING PRICE]],3,FALSE)</f>
        <v>No</v>
      </c>
      <c r="J2812" s="16">
        <f ca="1">VLOOKUP(Table3[[#This Row],[PRODUCT ID]],Table1[[PRODUCT]:[SELLING PRICE]],4,FALSE)</f>
        <v>104</v>
      </c>
      <c r="K2812" s="16">
        <f ca="1">VLOOKUP(Table3[[#This Row],[PRODUCT ID]],Table1[[PRODUCT]:[SELLING PRICE]],5,FALSE)</f>
        <v>213.40761313164433</v>
      </c>
      <c r="L2812" s="16">
        <f ca="1">J2812*Table3[[#This Row],[QUANTITY]]</f>
        <v>416</v>
      </c>
      <c r="M2812" s="16">
        <f ca="1">K2812*Table3[[#This Row],[QUANTITY]]*(1-Table3[[#This Row],[DISCOUNT %]])</f>
        <v>840.35130744759465</v>
      </c>
      <c r="N2812" s="3">
        <f>DAY(Table3[[#This Row],[DATE]])</f>
        <v>11</v>
      </c>
      <c r="O2812" s="3" t="str">
        <f>TEXT(Table3[[#This Row],[DATE]],"mmm")</f>
        <v>Sep</v>
      </c>
      <c r="P2812" s="3">
        <f>YEAR(Table3[[#This Row],[DATE]])</f>
        <v>2028</v>
      </c>
    </row>
    <row r="2813" spans="1:16" x14ac:dyDescent="0.3">
      <c r="A2813" s="6">
        <v>47008</v>
      </c>
      <c r="B2813" s="7" t="s">
        <v>1766</v>
      </c>
      <c r="C2813" s="9">
        <f t="shared" ca="1" si="86"/>
        <v>7</v>
      </c>
      <c r="D2813" s="9" t="s">
        <v>2117</v>
      </c>
      <c r="E2813" s="9" t="s">
        <v>2118</v>
      </c>
      <c r="F2813" s="10">
        <f t="shared" ca="1" si="87"/>
        <v>1.3260738668552697E-2</v>
      </c>
      <c r="G2813" s="3" t="str">
        <f>VLOOKUP(Table3[[#This Row],[PRODUCT ID]],Table1[[PRODUCT]:[SELLING PRICE]],1,FALSE)</f>
        <v>Product714</v>
      </c>
      <c r="H2813" s="3" t="str">
        <f>VLOOKUP(Table3[[#This Row],[PRODUCT ID]],Table1[[PRODUCT]:[SELLING PRICE]],2,FALSE)</f>
        <v>Category3</v>
      </c>
      <c r="I2813" s="3" t="str">
        <f>VLOOKUP(Table3[[#This Row],[PRODUCT ID]],Table1[[PRODUCT]:[SELLING PRICE]],3,FALSE)</f>
        <v>Ft</v>
      </c>
      <c r="J2813" s="16">
        <f ca="1">VLOOKUP(Table3[[#This Row],[PRODUCT ID]],Table1[[PRODUCT]:[SELLING PRICE]],4,FALSE)</f>
        <v>176</v>
      </c>
      <c r="K2813" s="16">
        <f ca="1">VLOOKUP(Table3[[#This Row],[PRODUCT ID]],Table1[[PRODUCT]:[SELLING PRICE]],5,FALSE)</f>
        <v>171.31429924995061</v>
      </c>
      <c r="L2813" s="16">
        <f ca="1">J2813*Table3[[#This Row],[QUANTITY]]</f>
        <v>1232</v>
      </c>
      <c r="M2813" s="16">
        <f ca="1">K2813*Table3[[#This Row],[QUANTITY]]*(1-Table3[[#This Row],[DISCOUNT %]])</f>
        <v>1183.2978156818754</v>
      </c>
      <c r="N2813" s="3">
        <f>DAY(Table3[[#This Row],[DATE]])</f>
        <v>12</v>
      </c>
      <c r="O2813" s="3" t="str">
        <f>TEXT(Table3[[#This Row],[DATE]],"mmm")</f>
        <v>Sep</v>
      </c>
      <c r="P2813" s="3">
        <f>YEAR(Table3[[#This Row],[DATE]])</f>
        <v>2028</v>
      </c>
    </row>
    <row r="2814" spans="1:16" x14ac:dyDescent="0.3">
      <c r="A2814" s="6">
        <v>47009</v>
      </c>
      <c r="B2814" s="7" t="s">
        <v>1767</v>
      </c>
      <c r="C2814" s="9">
        <f t="shared" ca="1" si="86"/>
        <v>8</v>
      </c>
      <c r="D2814" s="9" t="s">
        <v>2116</v>
      </c>
      <c r="E2814" s="9" t="s">
        <v>2116</v>
      </c>
      <c r="F2814" s="10">
        <f t="shared" ca="1" si="87"/>
        <v>1.102423045811728E-2</v>
      </c>
      <c r="G2814" s="3" t="str">
        <f>VLOOKUP(Table3[[#This Row],[PRODUCT ID]],Table1[[PRODUCT]:[SELLING PRICE]],1,FALSE)</f>
        <v>Product715</v>
      </c>
      <c r="H2814" s="3" t="str">
        <f>VLOOKUP(Table3[[#This Row],[PRODUCT ID]],Table1[[PRODUCT]:[SELLING PRICE]],2,FALSE)</f>
        <v>Category4</v>
      </c>
      <c r="I2814" s="3" t="str">
        <f>VLOOKUP(Table3[[#This Row],[PRODUCT ID]],Table1[[PRODUCT]:[SELLING PRICE]],3,FALSE)</f>
        <v>No</v>
      </c>
      <c r="J2814" s="16">
        <f ca="1">VLOOKUP(Table3[[#This Row],[PRODUCT ID]],Table1[[PRODUCT]:[SELLING PRICE]],4,FALSE)</f>
        <v>159</v>
      </c>
      <c r="K2814" s="16">
        <f ca="1">VLOOKUP(Table3[[#This Row],[PRODUCT ID]],Table1[[PRODUCT]:[SELLING PRICE]],5,FALSE)</f>
        <v>187.18273790257862</v>
      </c>
      <c r="L2814" s="16">
        <f ca="1">J2814*Table3[[#This Row],[QUANTITY]]</f>
        <v>1272</v>
      </c>
      <c r="M2814" s="16">
        <f ca="1">K2814*Table3[[#This Row],[QUANTITY]]*(1-Table3[[#This Row],[DISCOUNT %]])</f>
        <v>1480.9535380972738</v>
      </c>
      <c r="N2814" s="3">
        <f>DAY(Table3[[#This Row],[DATE]])</f>
        <v>13</v>
      </c>
      <c r="O2814" s="3" t="str">
        <f>TEXT(Table3[[#This Row],[DATE]],"mmm")</f>
        <v>Sep</v>
      </c>
      <c r="P2814" s="3">
        <f>YEAR(Table3[[#This Row],[DATE]])</f>
        <v>2028</v>
      </c>
    </row>
    <row r="2815" spans="1:16" x14ac:dyDescent="0.3">
      <c r="A2815" s="6">
        <v>47010</v>
      </c>
      <c r="B2815" s="7" t="s">
        <v>1768</v>
      </c>
      <c r="C2815" s="9">
        <f t="shared" ca="1" si="86"/>
        <v>2</v>
      </c>
      <c r="D2815" s="9" t="s">
        <v>2116</v>
      </c>
      <c r="E2815" s="9" t="s">
        <v>2116</v>
      </c>
      <c r="F2815" s="10">
        <f t="shared" ca="1" si="87"/>
        <v>3.5255896332587857E-3</v>
      </c>
      <c r="G2815" s="3" t="str">
        <f>VLOOKUP(Table3[[#This Row],[PRODUCT ID]],Table1[[PRODUCT]:[SELLING PRICE]],1,FALSE)</f>
        <v>Product716</v>
      </c>
      <c r="H2815" s="3" t="str">
        <f>VLOOKUP(Table3[[#This Row],[PRODUCT ID]],Table1[[PRODUCT]:[SELLING PRICE]],2,FALSE)</f>
        <v>Category5</v>
      </c>
      <c r="I2815" s="3" t="str">
        <f>VLOOKUP(Table3[[#This Row],[PRODUCT ID]],Table1[[PRODUCT]:[SELLING PRICE]],3,FALSE)</f>
        <v>Kg</v>
      </c>
      <c r="J2815" s="16">
        <f ca="1">VLOOKUP(Table3[[#This Row],[PRODUCT ID]],Table1[[PRODUCT]:[SELLING PRICE]],4,FALSE)</f>
        <v>124</v>
      </c>
      <c r="K2815" s="16">
        <f ca="1">VLOOKUP(Table3[[#This Row],[PRODUCT ID]],Table1[[PRODUCT]:[SELLING PRICE]],5,FALSE)</f>
        <v>295.82198082970342</v>
      </c>
      <c r="L2815" s="16">
        <f ca="1">J2815*Table3[[#This Row],[QUANTITY]]</f>
        <v>248</v>
      </c>
      <c r="M2815" s="16">
        <f ca="1">K2815*Table3[[#This Row],[QUANTITY]]*(1-Table3[[#This Row],[DISCOUNT %]])</f>
        <v>589.55806784160029</v>
      </c>
      <c r="N2815" s="3">
        <f>DAY(Table3[[#This Row],[DATE]])</f>
        <v>14</v>
      </c>
      <c r="O2815" s="3" t="str">
        <f>TEXT(Table3[[#This Row],[DATE]],"mmm")</f>
        <v>Sep</v>
      </c>
      <c r="P2815" s="3">
        <f>YEAR(Table3[[#This Row],[DATE]])</f>
        <v>2028</v>
      </c>
    </row>
    <row r="2816" spans="1:16" x14ac:dyDescent="0.3">
      <c r="A2816" s="6">
        <v>47011</v>
      </c>
      <c r="B2816" s="7" t="s">
        <v>1769</v>
      </c>
      <c r="C2816" s="9">
        <f t="shared" ca="1" si="86"/>
        <v>6</v>
      </c>
      <c r="D2816" s="9" t="s">
        <v>2116</v>
      </c>
      <c r="E2816" s="9" t="s">
        <v>2116</v>
      </c>
      <c r="F2816" s="10">
        <f t="shared" ca="1" si="87"/>
        <v>9.4232305392600978E-3</v>
      </c>
      <c r="G2816" s="3" t="str">
        <f>VLOOKUP(Table3[[#This Row],[PRODUCT ID]],Table1[[PRODUCT]:[SELLING PRICE]],1,FALSE)</f>
        <v>Product717</v>
      </c>
      <c r="H2816" s="3" t="str">
        <f>VLOOKUP(Table3[[#This Row],[PRODUCT ID]],Table1[[PRODUCT]:[SELLING PRICE]],2,FALSE)</f>
        <v>Category1</v>
      </c>
      <c r="I2816" s="3" t="str">
        <f>VLOOKUP(Table3[[#This Row],[PRODUCT ID]],Table1[[PRODUCT]:[SELLING PRICE]],3,FALSE)</f>
        <v>Kg</v>
      </c>
      <c r="J2816" s="16">
        <f ca="1">VLOOKUP(Table3[[#This Row],[PRODUCT ID]],Table1[[PRODUCT]:[SELLING PRICE]],4,FALSE)</f>
        <v>166</v>
      </c>
      <c r="K2816" s="16">
        <f ca="1">VLOOKUP(Table3[[#This Row],[PRODUCT ID]],Table1[[PRODUCT]:[SELLING PRICE]],5,FALSE)</f>
        <v>266.9135434964582</v>
      </c>
      <c r="L2816" s="16">
        <f ca="1">J2816*Table3[[#This Row],[QUANTITY]]</f>
        <v>996</v>
      </c>
      <c r="M2816" s="16">
        <f ca="1">K2816*Table3[[#This Row],[QUANTITY]]*(1-Table3[[#This Row],[DISCOUNT %]])</f>
        <v>1586.3901338522414</v>
      </c>
      <c r="N2816" s="3">
        <f>DAY(Table3[[#This Row],[DATE]])</f>
        <v>15</v>
      </c>
      <c r="O2816" s="3" t="str">
        <f>TEXT(Table3[[#This Row],[DATE]],"mmm")</f>
        <v>Sep</v>
      </c>
      <c r="P2816" s="3">
        <f>YEAR(Table3[[#This Row],[DATE]])</f>
        <v>2028</v>
      </c>
    </row>
    <row r="2817" spans="1:16" x14ac:dyDescent="0.3">
      <c r="A2817" s="6">
        <v>47012</v>
      </c>
      <c r="B2817" s="7" t="s">
        <v>1770</v>
      </c>
      <c r="C2817" s="9">
        <f t="shared" ca="1" si="86"/>
        <v>14</v>
      </c>
      <c r="D2817" s="9" t="s">
        <v>2116</v>
      </c>
      <c r="E2817" s="9" t="s">
        <v>2116</v>
      </c>
      <c r="F2817" s="10">
        <f t="shared" ca="1" si="87"/>
        <v>7.1140727951876592E-2</v>
      </c>
      <c r="G2817" s="3" t="str">
        <f>VLOOKUP(Table3[[#This Row],[PRODUCT ID]],Table1[[PRODUCT]:[SELLING PRICE]],1,FALSE)</f>
        <v>Product718</v>
      </c>
      <c r="H2817" s="3" t="str">
        <f>VLOOKUP(Table3[[#This Row],[PRODUCT ID]],Table1[[PRODUCT]:[SELLING PRICE]],2,FALSE)</f>
        <v>Category2</v>
      </c>
      <c r="I2817" s="3" t="str">
        <f>VLOOKUP(Table3[[#This Row],[PRODUCT ID]],Table1[[PRODUCT]:[SELLING PRICE]],3,FALSE)</f>
        <v>Lt</v>
      </c>
      <c r="J2817" s="16">
        <f ca="1">VLOOKUP(Table3[[#This Row],[PRODUCT ID]],Table1[[PRODUCT]:[SELLING PRICE]],4,FALSE)</f>
        <v>27</v>
      </c>
      <c r="K2817" s="16">
        <f ca="1">VLOOKUP(Table3[[#This Row],[PRODUCT ID]],Table1[[PRODUCT]:[SELLING PRICE]],5,FALSE)</f>
        <v>88.724677326105393</v>
      </c>
      <c r="L2817" s="16">
        <f ca="1">J2817*Table3[[#This Row],[QUANTITY]]</f>
        <v>378</v>
      </c>
      <c r="M2817" s="16">
        <f ca="1">K2817*Table3[[#This Row],[QUANTITY]]*(1-Table3[[#This Row],[DISCOUNT %]])</f>
        <v>1153.7783487136326</v>
      </c>
      <c r="N2817" s="3">
        <f>DAY(Table3[[#This Row],[DATE]])</f>
        <v>16</v>
      </c>
      <c r="O2817" s="3" t="str">
        <f>TEXT(Table3[[#This Row],[DATE]],"mmm")</f>
        <v>Sep</v>
      </c>
      <c r="P2817" s="3">
        <f>YEAR(Table3[[#This Row],[DATE]])</f>
        <v>2028</v>
      </c>
    </row>
    <row r="2818" spans="1:16" x14ac:dyDescent="0.3">
      <c r="A2818" s="6">
        <v>47013</v>
      </c>
      <c r="B2818" s="7" t="s">
        <v>1771</v>
      </c>
      <c r="C2818" s="9">
        <f t="shared" ca="1" si="86"/>
        <v>2</v>
      </c>
      <c r="D2818" s="9" t="s">
        <v>2115</v>
      </c>
      <c r="E2818" s="9" t="s">
        <v>2118</v>
      </c>
      <c r="F2818" s="10">
        <f t="shared" ca="1" si="87"/>
        <v>4.4683604331270492E-2</v>
      </c>
      <c r="G2818" s="3" t="str">
        <f>VLOOKUP(Table3[[#This Row],[PRODUCT ID]],Table1[[PRODUCT]:[SELLING PRICE]],1,FALSE)</f>
        <v>Product719</v>
      </c>
      <c r="H2818" s="3" t="str">
        <f>VLOOKUP(Table3[[#This Row],[PRODUCT ID]],Table1[[PRODUCT]:[SELLING PRICE]],2,FALSE)</f>
        <v>Category3</v>
      </c>
      <c r="I2818" s="3" t="str">
        <f>VLOOKUP(Table3[[#This Row],[PRODUCT ID]],Table1[[PRODUCT]:[SELLING PRICE]],3,FALSE)</f>
        <v>Kg</v>
      </c>
      <c r="J2818" s="16">
        <f ca="1">VLOOKUP(Table3[[#This Row],[PRODUCT ID]],Table1[[PRODUCT]:[SELLING PRICE]],4,FALSE)</f>
        <v>138</v>
      </c>
      <c r="K2818" s="16">
        <f ca="1">VLOOKUP(Table3[[#This Row],[PRODUCT ID]],Table1[[PRODUCT]:[SELLING PRICE]],5,FALSE)</f>
        <v>259.32162322068609</v>
      </c>
      <c r="L2818" s="16">
        <f ca="1">J2818*Table3[[#This Row],[QUANTITY]]</f>
        <v>276</v>
      </c>
      <c r="M2818" s="16">
        <f ca="1">K2818*Table3[[#This Row],[QUANTITY]]*(1-Table3[[#This Row],[DISCOUNT %]])</f>
        <v>495.46839682830029</v>
      </c>
      <c r="N2818" s="3">
        <f>DAY(Table3[[#This Row],[DATE]])</f>
        <v>17</v>
      </c>
      <c r="O2818" s="3" t="str">
        <f>TEXT(Table3[[#This Row],[DATE]],"mmm")</f>
        <v>Sep</v>
      </c>
      <c r="P2818" s="3">
        <f>YEAR(Table3[[#This Row],[DATE]])</f>
        <v>2028</v>
      </c>
    </row>
    <row r="2819" spans="1:16" x14ac:dyDescent="0.3">
      <c r="A2819" s="6">
        <v>47014</v>
      </c>
      <c r="B2819" s="7" t="s">
        <v>1772</v>
      </c>
      <c r="C2819" s="9">
        <f t="shared" ref="C2819:C2882" ca="1" si="88">RANDBETWEEN(1,15)</f>
        <v>13</v>
      </c>
      <c r="D2819" s="9" t="s">
        <v>2116</v>
      </c>
      <c r="E2819" s="9" t="s">
        <v>2116</v>
      </c>
      <c r="F2819" s="10">
        <f t="shared" ref="F2819:F2882" ca="1" si="89">RAND()*(0.1)</f>
        <v>8.3686221409140005E-2</v>
      </c>
      <c r="G2819" s="3" t="str">
        <f>VLOOKUP(Table3[[#This Row],[PRODUCT ID]],Table1[[PRODUCT]:[SELLING PRICE]],1,FALSE)</f>
        <v>Product720</v>
      </c>
      <c r="H2819" s="3" t="str">
        <f>VLOOKUP(Table3[[#This Row],[PRODUCT ID]],Table1[[PRODUCT]:[SELLING PRICE]],2,FALSE)</f>
        <v>Category4</v>
      </c>
      <c r="I2819" s="3" t="str">
        <f>VLOOKUP(Table3[[#This Row],[PRODUCT ID]],Table1[[PRODUCT]:[SELLING PRICE]],3,FALSE)</f>
        <v>Lt</v>
      </c>
      <c r="J2819" s="16">
        <f ca="1">VLOOKUP(Table3[[#This Row],[PRODUCT ID]],Table1[[PRODUCT]:[SELLING PRICE]],4,FALSE)</f>
        <v>230</v>
      </c>
      <c r="K2819" s="16">
        <f ca="1">VLOOKUP(Table3[[#This Row],[PRODUCT ID]],Table1[[PRODUCT]:[SELLING PRICE]],5,FALSE)</f>
        <v>26.877835030387043</v>
      </c>
      <c r="L2819" s="16">
        <f ca="1">J2819*Table3[[#This Row],[QUANTITY]]</f>
        <v>2990</v>
      </c>
      <c r="M2819" s="16">
        <f ca="1">K2819*Table3[[#This Row],[QUANTITY]]*(1-Table3[[#This Row],[DISCOUNT %]])</f>
        <v>320.17089750146454</v>
      </c>
      <c r="N2819" s="3">
        <f>DAY(Table3[[#This Row],[DATE]])</f>
        <v>18</v>
      </c>
      <c r="O2819" s="3" t="str">
        <f>TEXT(Table3[[#This Row],[DATE]],"mmm")</f>
        <v>Sep</v>
      </c>
      <c r="P2819" s="3">
        <f>YEAR(Table3[[#This Row],[DATE]])</f>
        <v>2028</v>
      </c>
    </row>
    <row r="2820" spans="1:16" x14ac:dyDescent="0.3">
      <c r="A2820" s="6">
        <v>47015</v>
      </c>
      <c r="B2820" s="7" t="s">
        <v>1773</v>
      </c>
      <c r="C2820" s="9">
        <f t="shared" ca="1" si="88"/>
        <v>4</v>
      </c>
      <c r="D2820" s="9" t="s">
        <v>2117</v>
      </c>
      <c r="E2820" s="9" t="s">
        <v>2116</v>
      </c>
      <c r="F2820" s="10">
        <f t="shared" ca="1" si="89"/>
        <v>8.2099325423458935E-2</v>
      </c>
      <c r="G2820" s="3" t="str">
        <f>VLOOKUP(Table3[[#This Row],[PRODUCT ID]],Table1[[PRODUCT]:[SELLING PRICE]],1,FALSE)</f>
        <v>Product721</v>
      </c>
      <c r="H2820" s="3" t="str">
        <f>VLOOKUP(Table3[[#This Row],[PRODUCT ID]],Table1[[PRODUCT]:[SELLING PRICE]],2,FALSE)</f>
        <v>Category1</v>
      </c>
      <c r="I2820" s="3" t="str">
        <f>VLOOKUP(Table3[[#This Row],[PRODUCT ID]],Table1[[PRODUCT]:[SELLING PRICE]],3,FALSE)</f>
        <v>Ft</v>
      </c>
      <c r="J2820" s="16">
        <f ca="1">VLOOKUP(Table3[[#This Row],[PRODUCT ID]],Table1[[PRODUCT]:[SELLING PRICE]],4,FALSE)</f>
        <v>190</v>
      </c>
      <c r="K2820" s="16">
        <f ca="1">VLOOKUP(Table3[[#This Row],[PRODUCT ID]],Table1[[PRODUCT]:[SELLING PRICE]],5,FALSE)</f>
        <v>185.73545245836215</v>
      </c>
      <c r="L2820" s="16">
        <f ca="1">J2820*Table3[[#This Row],[QUANTITY]]</f>
        <v>760</v>
      </c>
      <c r="M2820" s="16">
        <f ca="1">K2820*Table3[[#This Row],[QUANTITY]]*(1-Table3[[#This Row],[DISCOUNT %]])</f>
        <v>681.94678841723874</v>
      </c>
      <c r="N2820" s="3">
        <f>DAY(Table3[[#This Row],[DATE]])</f>
        <v>19</v>
      </c>
      <c r="O2820" s="3" t="str">
        <f>TEXT(Table3[[#This Row],[DATE]],"mmm")</f>
        <v>Sep</v>
      </c>
      <c r="P2820" s="3">
        <f>YEAR(Table3[[#This Row],[DATE]])</f>
        <v>2028</v>
      </c>
    </row>
    <row r="2821" spans="1:16" x14ac:dyDescent="0.3">
      <c r="A2821" s="6">
        <v>47016</v>
      </c>
      <c r="B2821" s="7" t="s">
        <v>1774</v>
      </c>
      <c r="C2821" s="9">
        <f t="shared" ca="1" si="88"/>
        <v>5</v>
      </c>
      <c r="D2821" s="9" t="s">
        <v>2115</v>
      </c>
      <c r="E2821" s="9" t="s">
        <v>2116</v>
      </c>
      <c r="F2821" s="10">
        <f t="shared" ca="1" si="89"/>
        <v>1.0163392004448213E-2</v>
      </c>
      <c r="G2821" s="3" t="str">
        <f>VLOOKUP(Table3[[#This Row],[PRODUCT ID]],Table1[[PRODUCT]:[SELLING PRICE]],1,FALSE)</f>
        <v>Product722</v>
      </c>
      <c r="H2821" s="3" t="str">
        <f>VLOOKUP(Table3[[#This Row],[PRODUCT ID]],Table1[[PRODUCT]:[SELLING PRICE]],2,FALSE)</f>
        <v>Category2</v>
      </c>
      <c r="I2821" s="3" t="str">
        <f>VLOOKUP(Table3[[#This Row],[PRODUCT ID]],Table1[[PRODUCT]:[SELLING PRICE]],3,FALSE)</f>
        <v>Kg</v>
      </c>
      <c r="J2821" s="16">
        <f ca="1">VLOOKUP(Table3[[#This Row],[PRODUCT ID]],Table1[[PRODUCT]:[SELLING PRICE]],4,FALSE)</f>
        <v>68</v>
      </c>
      <c r="K2821" s="16">
        <f ca="1">VLOOKUP(Table3[[#This Row],[PRODUCT ID]],Table1[[PRODUCT]:[SELLING PRICE]],5,FALSE)</f>
        <v>53.711634953907932</v>
      </c>
      <c r="L2821" s="16">
        <f ca="1">J2821*Table3[[#This Row],[QUANTITY]]</f>
        <v>340</v>
      </c>
      <c r="M2821" s="16">
        <f ca="1">K2821*Table3[[#This Row],[QUANTITY]]*(1-Table3[[#This Row],[DISCOUNT %]])</f>
        <v>265.82871276335777</v>
      </c>
      <c r="N2821" s="3">
        <f>DAY(Table3[[#This Row],[DATE]])</f>
        <v>20</v>
      </c>
      <c r="O2821" s="3" t="str">
        <f>TEXT(Table3[[#This Row],[DATE]],"mmm")</f>
        <v>Sep</v>
      </c>
      <c r="P2821" s="3">
        <f>YEAR(Table3[[#This Row],[DATE]])</f>
        <v>2028</v>
      </c>
    </row>
    <row r="2822" spans="1:16" x14ac:dyDescent="0.3">
      <c r="A2822" s="6">
        <v>47017</v>
      </c>
      <c r="B2822" s="7" t="s">
        <v>1775</v>
      </c>
      <c r="C2822" s="9">
        <f t="shared" ca="1" si="88"/>
        <v>6</v>
      </c>
      <c r="D2822" s="9" t="s">
        <v>2115</v>
      </c>
      <c r="E2822" s="9" t="s">
        <v>2116</v>
      </c>
      <c r="F2822" s="10">
        <f t="shared" ca="1" si="89"/>
        <v>4.3608750446105841E-2</v>
      </c>
      <c r="G2822" s="3" t="str">
        <f>VLOOKUP(Table3[[#This Row],[PRODUCT ID]],Table1[[PRODUCT]:[SELLING PRICE]],1,FALSE)</f>
        <v>Product723</v>
      </c>
      <c r="H2822" s="3" t="str">
        <f>VLOOKUP(Table3[[#This Row],[PRODUCT ID]],Table1[[PRODUCT]:[SELLING PRICE]],2,FALSE)</f>
        <v>Category3</v>
      </c>
      <c r="I2822" s="3" t="str">
        <f>VLOOKUP(Table3[[#This Row],[PRODUCT ID]],Table1[[PRODUCT]:[SELLING PRICE]],3,FALSE)</f>
        <v>No</v>
      </c>
      <c r="J2822" s="16">
        <f ca="1">VLOOKUP(Table3[[#This Row],[PRODUCT ID]],Table1[[PRODUCT]:[SELLING PRICE]],4,FALSE)</f>
        <v>81</v>
      </c>
      <c r="K2822" s="16">
        <f ca="1">VLOOKUP(Table3[[#This Row],[PRODUCT ID]],Table1[[PRODUCT]:[SELLING PRICE]],5,FALSE)</f>
        <v>198.47219125776294</v>
      </c>
      <c r="L2822" s="16">
        <f ca="1">J2822*Table3[[#This Row],[QUANTITY]]</f>
        <v>486</v>
      </c>
      <c r="M2822" s="16">
        <f ca="1">K2822*Table3[[#This Row],[QUANTITY]]*(1-Table3[[#This Row],[DISCOUNT %]])</f>
        <v>1138.9024019922683</v>
      </c>
      <c r="N2822" s="3">
        <f>DAY(Table3[[#This Row],[DATE]])</f>
        <v>21</v>
      </c>
      <c r="O2822" s="3" t="str">
        <f>TEXT(Table3[[#This Row],[DATE]],"mmm")</f>
        <v>Sep</v>
      </c>
      <c r="P2822" s="3">
        <f>YEAR(Table3[[#This Row],[DATE]])</f>
        <v>2028</v>
      </c>
    </row>
    <row r="2823" spans="1:16" x14ac:dyDescent="0.3">
      <c r="A2823" s="6">
        <v>47018</v>
      </c>
      <c r="B2823" s="7" t="s">
        <v>1776</v>
      </c>
      <c r="C2823" s="9">
        <f t="shared" ca="1" si="88"/>
        <v>4</v>
      </c>
      <c r="D2823" s="9" t="s">
        <v>2115</v>
      </c>
      <c r="E2823" s="9" t="s">
        <v>2116</v>
      </c>
      <c r="F2823" s="10">
        <f t="shared" ca="1" si="89"/>
        <v>3.885097341186439E-3</v>
      </c>
      <c r="G2823" s="3" t="str">
        <f>VLOOKUP(Table3[[#This Row],[PRODUCT ID]],Table1[[PRODUCT]:[SELLING PRICE]],1,FALSE)</f>
        <v>Product724</v>
      </c>
      <c r="H2823" s="3" t="str">
        <f>VLOOKUP(Table3[[#This Row],[PRODUCT ID]],Table1[[PRODUCT]:[SELLING PRICE]],2,FALSE)</f>
        <v>Category4</v>
      </c>
      <c r="I2823" s="3" t="str">
        <f>VLOOKUP(Table3[[#This Row],[PRODUCT ID]],Table1[[PRODUCT]:[SELLING PRICE]],3,FALSE)</f>
        <v>No</v>
      </c>
      <c r="J2823" s="16">
        <f ca="1">VLOOKUP(Table3[[#This Row],[PRODUCT ID]],Table1[[PRODUCT]:[SELLING PRICE]],4,FALSE)</f>
        <v>157</v>
      </c>
      <c r="K2823" s="16">
        <f ca="1">VLOOKUP(Table3[[#This Row],[PRODUCT ID]],Table1[[PRODUCT]:[SELLING PRICE]],5,FALSE)</f>
        <v>95.514346165573158</v>
      </c>
      <c r="L2823" s="16">
        <f ca="1">J2823*Table3[[#This Row],[QUANTITY]]</f>
        <v>628</v>
      </c>
      <c r="M2823" s="16">
        <f ca="1">K2823*Table3[[#This Row],[QUANTITY]]*(1-Table3[[#This Row],[DISCOUNT %]])</f>
        <v>380.5730545329605</v>
      </c>
      <c r="N2823" s="3">
        <f>DAY(Table3[[#This Row],[DATE]])</f>
        <v>22</v>
      </c>
      <c r="O2823" s="3" t="str">
        <f>TEXT(Table3[[#This Row],[DATE]],"mmm")</f>
        <v>Sep</v>
      </c>
      <c r="P2823" s="3">
        <f>YEAR(Table3[[#This Row],[DATE]])</f>
        <v>2028</v>
      </c>
    </row>
    <row r="2824" spans="1:16" x14ac:dyDescent="0.3">
      <c r="A2824" s="6">
        <v>47019</v>
      </c>
      <c r="B2824" s="7" t="s">
        <v>1777</v>
      </c>
      <c r="C2824" s="9">
        <f t="shared" ca="1" si="88"/>
        <v>1</v>
      </c>
      <c r="D2824" s="9" t="s">
        <v>2116</v>
      </c>
      <c r="E2824" s="9" t="s">
        <v>2118</v>
      </c>
      <c r="F2824" s="10">
        <f t="shared" ca="1" si="89"/>
        <v>6.9263719916860964E-2</v>
      </c>
      <c r="G2824" s="3" t="str">
        <f>VLOOKUP(Table3[[#This Row],[PRODUCT ID]],Table1[[PRODUCT]:[SELLING PRICE]],1,FALSE)</f>
        <v>Product725</v>
      </c>
      <c r="H2824" s="3" t="str">
        <f>VLOOKUP(Table3[[#This Row],[PRODUCT ID]],Table1[[PRODUCT]:[SELLING PRICE]],2,FALSE)</f>
        <v>Category5</v>
      </c>
      <c r="I2824" s="3" t="str">
        <f>VLOOKUP(Table3[[#This Row],[PRODUCT ID]],Table1[[PRODUCT]:[SELLING PRICE]],3,FALSE)</f>
        <v>Ft</v>
      </c>
      <c r="J2824" s="16">
        <f ca="1">VLOOKUP(Table3[[#This Row],[PRODUCT ID]],Table1[[PRODUCT]:[SELLING PRICE]],4,FALSE)</f>
        <v>157</v>
      </c>
      <c r="K2824" s="16">
        <f ca="1">VLOOKUP(Table3[[#This Row],[PRODUCT ID]],Table1[[PRODUCT]:[SELLING PRICE]],5,FALSE)</f>
        <v>286.81832291832291</v>
      </c>
      <c r="L2824" s="16">
        <f ca="1">J2824*Table3[[#This Row],[QUANTITY]]</f>
        <v>157</v>
      </c>
      <c r="M2824" s="16">
        <f ca="1">K2824*Table3[[#This Row],[QUANTITY]]*(1-Table3[[#This Row],[DISCOUNT %]])</f>
        <v>266.95221893268439</v>
      </c>
      <c r="N2824" s="3">
        <f>DAY(Table3[[#This Row],[DATE]])</f>
        <v>23</v>
      </c>
      <c r="O2824" s="3" t="str">
        <f>TEXT(Table3[[#This Row],[DATE]],"mmm")</f>
        <v>Sep</v>
      </c>
      <c r="P2824" s="3">
        <f>YEAR(Table3[[#This Row],[DATE]])</f>
        <v>2028</v>
      </c>
    </row>
    <row r="2825" spans="1:16" x14ac:dyDescent="0.3">
      <c r="A2825" s="6">
        <v>47020</v>
      </c>
      <c r="B2825" s="7" t="s">
        <v>1778</v>
      </c>
      <c r="C2825" s="9">
        <f t="shared" ca="1" si="88"/>
        <v>2</v>
      </c>
      <c r="D2825" s="9" t="s">
        <v>2116</v>
      </c>
      <c r="E2825" s="9" t="s">
        <v>2118</v>
      </c>
      <c r="F2825" s="10">
        <f t="shared" ca="1" si="89"/>
        <v>4.6359648446960569E-2</v>
      </c>
      <c r="G2825" s="3" t="str">
        <f>VLOOKUP(Table3[[#This Row],[PRODUCT ID]],Table1[[PRODUCT]:[SELLING PRICE]],1,FALSE)</f>
        <v>Product726</v>
      </c>
      <c r="H2825" s="3" t="str">
        <f>VLOOKUP(Table3[[#This Row],[PRODUCT ID]],Table1[[PRODUCT]:[SELLING PRICE]],2,FALSE)</f>
        <v>Category1</v>
      </c>
      <c r="I2825" s="3" t="str">
        <f>VLOOKUP(Table3[[#This Row],[PRODUCT ID]],Table1[[PRODUCT]:[SELLING PRICE]],3,FALSE)</f>
        <v>No</v>
      </c>
      <c r="J2825" s="16">
        <f ca="1">VLOOKUP(Table3[[#This Row],[PRODUCT ID]],Table1[[PRODUCT]:[SELLING PRICE]],4,FALSE)</f>
        <v>73</v>
      </c>
      <c r="K2825" s="16">
        <f ca="1">VLOOKUP(Table3[[#This Row],[PRODUCT ID]],Table1[[PRODUCT]:[SELLING PRICE]],5,FALSE)</f>
        <v>100.29232704753052</v>
      </c>
      <c r="L2825" s="16">
        <f ca="1">J2825*Table3[[#This Row],[QUANTITY]]</f>
        <v>146</v>
      </c>
      <c r="M2825" s="16">
        <f ca="1">K2825*Table3[[#This Row],[QUANTITY]]*(1-Table3[[#This Row],[DISCOUNT %]])</f>
        <v>191.2856200473588</v>
      </c>
      <c r="N2825" s="3">
        <f>DAY(Table3[[#This Row],[DATE]])</f>
        <v>24</v>
      </c>
      <c r="O2825" s="3" t="str">
        <f>TEXT(Table3[[#This Row],[DATE]],"mmm")</f>
        <v>Sep</v>
      </c>
      <c r="P2825" s="3">
        <f>YEAR(Table3[[#This Row],[DATE]])</f>
        <v>2028</v>
      </c>
    </row>
    <row r="2826" spans="1:16" x14ac:dyDescent="0.3">
      <c r="A2826" s="6">
        <v>47021</v>
      </c>
      <c r="B2826" s="7" t="s">
        <v>1779</v>
      </c>
      <c r="C2826" s="9">
        <f t="shared" ca="1" si="88"/>
        <v>4</v>
      </c>
      <c r="D2826" s="9" t="s">
        <v>2116</v>
      </c>
      <c r="E2826" s="9" t="s">
        <v>2116</v>
      </c>
      <c r="F2826" s="10">
        <f t="shared" ca="1" si="89"/>
        <v>9.9988535634360165E-2</v>
      </c>
      <c r="G2826" s="3" t="str">
        <f>VLOOKUP(Table3[[#This Row],[PRODUCT ID]],Table1[[PRODUCT]:[SELLING PRICE]],1,FALSE)</f>
        <v>Product727</v>
      </c>
      <c r="H2826" s="3" t="str">
        <f>VLOOKUP(Table3[[#This Row],[PRODUCT ID]],Table1[[PRODUCT]:[SELLING PRICE]],2,FALSE)</f>
        <v>Category2</v>
      </c>
      <c r="I2826" s="3" t="str">
        <f>VLOOKUP(Table3[[#This Row],[PRODUCT ID]],Table1[[PRODUCT]:[SELLING PRICE]],3,FALSE)</f>
        <v>Kg</v>
      </c>
      <c r="J2826" s="16">
        <f ca="1">VLOOKUP(Table3[[#This Row],[PRODUCT ID]],Table1[[PRODUCT]:[SELLING PRICE]],4,FALSE)</f>
        <v>231</v>
      </c>
      <c r="K2826" s="16">
        <f ca="1">VLOOKUP(Table3[[#This Row],[PRODUCT ID]],Table1[[PRODUCT]:[SELLING PRICE]],5,FALSE)</f>
        <v>264.03950063171976</v>
      </c>
      <c r="L2826" s="16">
        <f ca="1">J2826*Table3[[#This Row],[QUANTITY]]</f>
        <v>924</v>
      </c>
      <c r="M2826" s="16">
        <f ca="1">K2826*Table3[[#This Row],[QUANTITY]]*(1-Table3[[#This Row],[DISCOUNT %]])</f>
        <v>950.55431045570549</v>
      </c>
      <c r="N2826" s="3">
        <f>DAY(Table3[[#This Row],[DATE]])</f>
        <v>25</v>
      </c>
      <c r="O2826" s="3" t="str">
        <f>TEXT(Table3[[#This Row],[DATE]],"mmm")</f>
        <v>Sep</v>
      </c>
      <c r="P2826" s="3">
        <f>YEAR(Table3[[#This Row],[DATE]])</f>
        <v>2028</v>
      </c>
    </row>
    <row r="2827" spans="1:16" x14ac:dyDescent="0.3">
      <c r="A2827" s="6">
        <v>47022</v>
      </c>
      <c r="B2827" s="7" t="s">
        <v>1780</v>
      </c>
      <c r="C2827" s="9">
        <f t="shared" ca="1" si="88"/>
        <v>9</v>
      </c>
      <c r="D2827" s="9" t="s">
        <v>2115</v>
      </c>
      <c r="E2827" s="9" t="s">
        <v>2116</v>
      </c>
      <c r="F2827" s="10">
        <f t="shared" ca="1" si="89"/>
        <v>5.0532627012674691E-2</v>
      </c>
      <c r="G2827" s="3" t="str">
        <f>VLOOKUP(Table3[[#This Row],[PRODUCT ID]],Table1[[PRODUCT]:[SELLING PRICE]],1,FALSE)</f>
        <v>Product728</v>
      </c>
      <c r="H2827" s="3" t="str">
        <f>VLOOKUP(Table3[[#This Row],[PRODUCT ID]],Table1[[PRODUCT]:[SELLING PRICE]],2,FALSE)</f>
        <v>Category3</v>
      </c>
      <c r="I2827" s="3" t="str">
        <f>VLOOKUP(Table3[[#This Row],[PRODUCT ID]],Table1[[PRODUCT]:[SELLING PRICE]],3,FALSE)</f>
        <v>Kg</v>
      </c>
      <c r="J2827" s="16">
        <f ca="1">VLOOKUP(Table3[[#This Row],[PRODUCT ID]],Table1[[PRODUCT]:[SELLING PRICE]],4,FALSE)</f>
        <v>28</v>
      </c>
      <c r="K2827" s="16">
        <f ca="1">VLOOKUP(Table3[[#This Row],[PRODUCT ID]],Table1[[PRODUCT]:[SELLING PRICE]],5,FALSE)</f>
        <v>235.99795543332823</v>
      </c>
      <c r="L2827" s="16">
        <f ca="1">J2827*Table3[[#This Row],[QUANTITY]]</f>
        <v>252</v>
      </c>
      <c r="M2827" s="16">
        <f ca="1">K2827*Table3[[#This Row],[QUANTITY]]*(1-Table3[[#This Row],[DISCOUNT %]])</f>
        <v>2016.6512289809582</v>
      </c>
      <c r="N2827" s="3">
        <f>DAY(Table3[[#This Row],[DATE]])</f>
        <v>26</v>
      </c>
      <c r="O2827" s="3" t="str">
        <f>TEXT(Table3[[#This Row],[DATE]],"mmm")</f>
        <v>Sep</v>
      </c>
      <c r="P2827" s="3">
        <f>YEAR(Table3[[#This Row],[DATE]])</f>
        <v>2028</v>
      </c>
    </row>
    <row r="2828" spans="1:16" x14ac:dyDescent="0.3">
      <c r="A2828" s="6">
        <v>47023</v>
      </c>
      <c r="B2828" s="7" t="s">
        <v>1781</v>
      </c>
      <c r="C2828" s="9">
        <f t="shared" ca="1" si="88"/>
        <v>9</v>
      </c>
      <c r="D2828" s="9" t="s">
        <v>2117</v>
      </c>
      <c r="E2828" s="9" t="s">
        <v>2116</v>
      </c>
      <c r="F2828" s="10">
        <f t="shared" ca="1" si="89"/>
        <v>4.8112412683299757E-2</v>
      </c>
      <c r="G2828" s="3" t="str">
        <f>VLOOKUP(Table3[[#This Row],[PRODUCT ID]],Table1[[PRODUCT]:[SELLING PRICE]],1,FALSE)</f>
        <v>Product729</v>
      </c>
      <c r="H2828" s="3" t="str">
        <f>VLOOKUP(Table3[[#This Row],[PRODUCT ID]],Table1[[PRODUCT]:[SELLING PRICE]],2,FALSE)</f>
        <v>Category4</v>
      </c>
      <c r="I2828" s="3" t="str">
        <f>VLOOKUP(Table3[[#This Row],[PRODUCT ID]],Table1[[PRODUCT]:[SELLING PRICE]],3,FALSE)</f>
        <v>Lt</v>
      </c>
      <c r="J2828" s="16">
        <f ca="1">VLOOKUP(Table3[[#This Row],[PRODUCT ID]],Table1[[PRODUCT]:[SELLING PRICE]],4,FALSE)</f>
        <v>26</v>
      </c>
      <c r="K2828" s="16">
        <f ca="1">VLOOKUP(Table3[[#This Row],[PRODUCT ID]],Table1[[PRODUCT]:[SELLING PRICE]],5,FALSE)</f>
        <v>243.60873401897607</v>
      </c>
      <c r="L2828" s="16">
        <f ca="1">J2828*Table3[[#This Row],[QUANTITY]]</f>
        <v>234</v>
      </c>
      <c r="M2828" s="16">
        <f ca="1">K2828*Table3[[#This Row],[QUANTITY]]*(1-Table3[[#This Row],[DISCOUNT %]])</f>
        <v>2086.9931706713901</v>
      </c>
      <c r="N2828" s="3">
        <f>DAY(Table3[[#This Row],[DATE]])</f>
        <v>27</v>
      </c>
      <c r="O2828" s="3" t="str">
        <f>TEXT(Table3[[#This Row],[DATE]],"mmm")</f>
        <v>Sep</v>
      </c>
      <c r="P2828" s="3">
        <f>YEAR(Table3[[#This Row],[DATE]])</f>
        <v>2028</v>
      </c>
    </row>
    <row r="2829" spans="1:16" x14ac:dyDescent="0.3">
      <c r="A2829" s="6">
        <v>47024</v>
      </c>
      <c r="B2829" s="7" t="s">
        <v>1782</v>
      </c>
      <c r="C2829" s="9">
        <f t="shared" ca="1" si="88"/>
        <v>1</v>
      </c>
      <c r="D2829" s="9" t="s">
        <v>2117</v>
      </c>
      <c r="E2829" s="9" t="s">
        <v>2116</v>
      </c>
      <c r="F2829" s="10">
        <f t="shared" ca="1" si="89"/>
        <v>6.7270356497815986E-2</v>
      </c>
      <c r="G2829" s="3" t="str">
        <f>VLOOKUP(Table3[[#This Row],[PRODUCT ID]],Table1[[PRODUCT]:[SELLING PRICE]],1,FALSE)</f>
        <v>Product730</v>
      </c>
      <c r="H2829" s="3" t="str">
        <f>VLOOKUP(Table3[[#This Row],[PRODUCT ID]],Table1[[PRODUCT]:[SELLING PRICE]],2,FALSE)</f>
        <v>Category5</v>
      </c>
      <c r="I2829" s="3" t="str">
        <f>VLOOKUP(Table3[[#This Row],[PRODUCT ID]],Table1[[PRODUCT]:[SELLING PRICE]],3,FALSE)</f>
        <v>Kg</v>
      </c>
      <c r="J2829" s="16">
        <f ca="1">VLOOKUP(Table3[[#This Row],[PRODUCT ID]],Table1[[PRODUCT]:[SELLING PRICE]],4,FALSE)</f>
        <v>60</v>
      </c>
      <c r="K2829" s="16">
        <f ca="1">VLOOKUP(Table3[[#This Row],[PRODUCT ID]],Table1[[PRODUCT]:[SELLING PRICE]],5,FALSE)</f>
        <v>220.94841570064551</v>
      </c>
      <c r="L2829" s="16">
        <f ca="1">J2829*Table3[[#This Row],[QUANTITY]]</f>
        <v>60</v>
      </c>
      <c r="M2829" s="16">
        <f ca="1">K2829*Table3[[#This Row],[QUANTITY]]*(1-Table3[[#This Row],[DISCOUNT %]])</f>
        <v>206.08513700883543</v>
      </c>
      <c r="N2829" s="3">
        <f>DAY(Table3[[#This Row],[DATE]])</f>
        <v>28</v>
      </c>
      <c r="O2829" s="3" t="str">
        <f>TEXT(Table3[[#This Row],[DATE]],"mmm")</f>
        <v>Sep</v>
      </c>
      <c r="P2829" s="3">
        <f>YEAR(Table3[[#This Row],[DATE]])</f>
        <v>2028</v>
      </c>
    </row>
    <row r="2830" spans="1:16" x14ac:dyDescent="0.3">
      <c r="A2830" s="6">
        <v>47025</v>
      </c>
      <c r="B2830" s="7" t="s">
        <v>1783</v>
      </c>
      <c r="C2830" s="9">
        <f t="shared" ca="1" si="88"/>
        <v>11</v>
      </c>
      <c r="D2830" s="9" t="s">
        <v>2116</v>
      </c>
      <c r="E2830" s="9" t="s">
        <v>2118</v>
      </c>
      <c r="F2830" s="10">
        <f t="shared" ca="1" si="89"/>
        <v>2.0110566537886145E-2</v>
      </c>
      <c r="G2830" s="3" t="str">
        <f>VLOOKUP(Table3[[#This Row],[PRODUCT ID]],Table1[[PRODUCT]:[SELLING PRICE]],1,FALSE)</f>
        <v>Product731</v>
      </c>
      <c r="H2830" s="3" t="str">
        <f>VLOOKUP(Table3[[#This Row],[PRODUCT ID]],Table1[[PRODUCT]:[SELLING PRICE]],2,FALSE)</f>
        <v>Category1</v>
      </c>
      <c r="I2830" s="3" t="str">
        <f>VLOOKUP(Table3[[#This Row],[PRODUCT ID]],Table1[[PRODUCT]:[SELLING PRICE]],3,FALSE)</f>
        <v>Lt</v>
      </c>
      <c r="J2830" s="16">
        <f ca="1">VLOOKUP(Table3[[#This Row],[PRODUCT ID]],Table1[[PRODUCT]:[SELLING PRICE]],4,FALSE)</f>
        <v>144</v>
      </c>
      <c r="K2830" s="16">
        <f ca="1">VLOOKUP(Table3[[#This Row],[PRODUCT ID]],Table1[[PRODUCT]:[SELLING PRICE]],5,FALSE)</f>
        <v>49.535815251049996</v>
      </c>
      <c r="L2830" s="16">
        <f ca="1">J2830*Table3[[#This Row],[QUANTITY]]</f>
        <v>1584</v>
      </c>
      <c r="M2830" s="16">
        <f ca="1">K2830*Table3[[#This Row],[QUANTITY]]*(1-Table3[[#This Row],[DISCOUNT %]])</f>
        <v>533.93584136678851</v>
      </c>
      <c r="N2830" s="3">
        <f>DAY(Table3[[#This Row],[DATE]])</f>
        <v>29</v>
      </c>
      <c r="O2830" s="3" t="str">
        <f>TEXT(Table3[[#This Row],[DATE]],"mmm")</f>
        <v>Sep</v>
      </c>
      <c r="P2830" s="3">
        <f>YEAR(Table3[[#This Row],[DATE]])</f>
        <v>2028</v>
      </c>
    </row>
    <row r="2831" spans="1:16" x14ac:dyDescent="0.3">
      <c r="A2831" s="6">
        <v>47026</v>
      </c>
      <c r="B2831" s="7" t="s">
        <v>1784</v>
      </c>
      <c r="C2831" s="9">
        <f t="shared" ca="1" si="88"/>
        <v>4</v>
      </c>
      <c r="D2831" s="9" t="s">
        <v>2116</v>
      </c>
      <c r="E2831" s="9" t="s">
        <v>2116</v>
      </c>
      <c r="F2831" s="10">
        <f t="shared" ca="1" si="89"/>
        <v>2.0112573523466404E-3</v>
      </c>
      <c r="G2831" s="3" t="str">
        <f>VLOOKUP(Table3[[#This Row],[PRODUCT ID]],Table1[[PRODUCT]:[SELLING PRICE]],1,FALSE)</f>
        <v>Product732</v>
      </c>
      <c r="H2831" s="3" t="str">
        <f>VLOOKUP(Table3[[#This Row],[PRODUCT ID]],Table1[[PRODUCT]:[SELLING PRICE]],2,FALSE)</f>
        <v>Category2</v>
      </c>
      <c r="I2831" s="3" t="str">
        <f>VLOOKUP(Table3[[#This Row],[PRODUCT ID]],Table1[[PRODUCT]:[SELLING PRICE]],3,FALSE)</f>
        <v>Ft</v>
      </c>
      <c r="J2831" s="16">
        <f ca="1">VLOOKUP(Table3[[#This Row],[PRODUCT ID]],Table1[[PRODUCT]:[SELLING PRICE]],4,FALSE)</f>
        <v>130</v>
      </c>
      <c r="K2831" s="16">
        <f ca="1">VLOOKUP(Table3[[#This Row],[PRODUCT ID]],Table1[[PRODUCT]:[SELLING PRICE]],5,FALSE)</f>
        <v>233.43901586511393</v>
      </c>
      <c r="L2831" s="16">
        <f ca="1">J2831*Table3[[#This Row],[QUANTITY]]</f>
        <v>520</v>
      </c>
      <c r="M2831" s="16">
        <f ca="1">K2831*Table3[[#This Row],[QUANTITY]]*(1-Table3[[#This Row],[DISCOUNT %]])</f>
        <v>931.87803971252265</v>
      </c>
      <c r="N2831" s="3">
        <f>DAY(Table3[[#This Row],[DATE]])</f>
        <v>30</v>
      </c>
      <c r="O2831" s="3" t="str">
        <f>TEXT(Table3[[#This Row],[DATE]],"mmm")</f>
        <v>Sep</v>
      </c>
      <c r="P2831" s="3">
        <f>YEAR(Table3[[#This Row],[DATE]])</f>
        <v>2028</v>
      </c>
    </row>
    <row r="2832" spans="1:16" x14ac:dyDescent="0.3">
      <c r="A2832" s="6">
        <v>47027</v>
      </c>
      <c r="B2832" s="7" t="s">
        <v>1785</v>
      </c>
      <c r="C2832" s="9">
        <f t="shared" ca="1" si="88"/>
        <v>1</v>
      </c>
      <c r="D2832" s="9" t="s">
        <v>2116</v>
      </c>
      <c r="E2832" s="9" t="s">
        <v>2116</v>
      </c>
      <c r="F2832" s="10">
        <f t="shared" ca="1" si="89"/>
        <v>1.8586026879696151E-2</v>
      </c>
      <c r="G2832" s="3" t="str">
        <f>VLOOKUP(Table3[[#This Row],[PRODUCT ID]],Table1[[PRODUCT]:[SELLING PRICE]],1,FALSE)</f>
        <v>Product733</v>
      </c>
      <c r="H2832" s="3" t="str">
        <f>VLOOKUP(Table3[[#This Row],[PRODUCT ID]],Table1[[PRODUCT]:[SELLING PRICE]],2,FALSE)</f>
        <v>Category3</v>
      </c>
      <c r="I2832" s="3" t="str">
        <f>VLOOKUP(Table3[[#This Row],[PRODUCT ID]],Table1[[PRODUCT]:[SELLING PRICE]],3,FALSE)</f>
        <v>Kg</v>
      </c>
      <c r="J2832" s="16">
        <f ca="1">VLOOKUP(Table3[[#This Row],[PRODUCT ID]],Table1[[PRODUCT]:[SELLING PRICE]],4,FALSE)</f>
        <v>154</v>
      </c>
      <c r="K2832" s="16">
        <f ca="1">VLOOKUP(Table3[[#This Row],[PRODUCT ID]],Table1[[PRODUCT]:[SELLING PRICE]],5,FALSE)</f>
        <v>117.20226459063348</v>
      </c>
      <c r="L2832" s="16">
        <f ca="1">J2832*Table3[[#This Row],[QUANTITY]]</f>
        <v>154</v>
      </c>
      <c r="M2832" s="16">
        <f ca="1">K2832*Table3[[#This Row],[QUANTITY]]*(1-Table3[[#This Row],[DISCOUNT %]])</f>
        <v>115.0239401505907</v>
      </c>
      <c r="N2832" s="3">
        <f>DAY(Table3[[#This Row],[DATE]])</f>
        <v>1</v>
      </c>
      <c r="O2832" s="3" t="str">
        <f>TEXT(Table3[[#This Row],[DATE]],"mmm")</f>
        <v>Oct</v>
      </c>
      <c r="P2832" s="3">
        <f>YEAR(Table3[[#This Row],[DATE]])</f>
        <v>2028</v>
      </c>
    </row>
    <row r="2833" spans="1:16" x14ac:dyDescent="0.3">
      <c r="A2833" s="6">
        <v>47028</v>
      </c>
      <c r="B2833" s="7" t="s">
        <v>1786</v>
      </c>
      <c r="C2833" s="9">
        <f t="shared" ca="1" si="88"/>
        <v>9</v>
      </c>
      <c r="D2833" s="9" t="s">
        <v>2116</v>
      </c>
      <c r="E2833" s="9" t="s">
        <v>2116</v>
      </c>
      <c r="F2833" s="10">
        <f t="shared" ca="1" si="89"/>
        <v>7.2032906238482589E-2</v>
      </c>
      <c r="G2833" s="3" t="str">
        <f>VLOOKUP(Table3[[#This Row],[PRODUCT ID]],Table1[[PRODUCT]:[SELLING PRICE]],1,FALSE)</f>
        <v>Product734</v>
      </c>
      <c r="H2833" s="3" t="str">
        <f>VLOOKUP(Table3[[#This Row],[PRODUCT ID]],Table1[[PRODUCT]:[SELLING PRICE]],2,FALSE)</f>
        <v>Category4</v>
      </c>
      <c r="I2833" s="3" t="str">
        <f>VLOOKUP(Table3[[#This Row],[PRODUCT ID]],Table1[[PRODUCT]:[SELLING PRICE]],3,FALSE)</f>
        <v>No</v>
      </c>
      <c r="J2833" s="16">
        <f ca="1">VLOOKUP(Table3[[#This Row],[PRODUCT ID]],Table1[[PRODUCT]:[SELLING PRICE]],4,FALSE)</f>
        <v>180</v>
      </c>
      <c r="K2833" s="16">
        <f ca="1">VLOOKUP(Table3[[#This Row],[PRODUCT ID]],Table1[[PRODUCT]:[SELLING PRICE]],5,FALSE)</f>
        <v>305.29138548332213</v>
      </c>
      <c r="L2833" s="16">
        <f ca="1">J2833*Table3[[#This Row],[QUANTITY]]</f>
        <v>1620</v>
      </c>
      <c r="M2833" s="16">
        <f ca="1">K2833*Table3[[#This Row],[QUANTITY]]*(1-Table3[[#This Row],[DISCOUNT %]])</f>
        <v>2549.70323763647</v>
      </c>
      <c r="N2833" s="3">
        <f>DAY(Table3[[#This Row],[DATE]])</f>
        <v>2</v>
      </c>
      <c r="O2833" s="3" t="str">
        <f>TEXT(Table3[[#This Row],[DATE]],"mmm")</f>
        <v>Oct</v>
      </c>
      <c r="P2833" s="3">
        <f>YEAR(Table3[[#This Row],[DATE]])</f>
        <v>2028</v>
      </c>
    </row>
    <row r="2834" spans="1:16" x14ac:dyDescent="0.3">
      <c r="A2834" s="6">
        <v>47029</v>
      </c>
      <c r="B2834" s="7" t="s">
        <v>1787</v>
      </c>
      <c r="C2834" s="9">
        <f t="shared" ca="1" si="88"/>
        <v>11</v>
      </c>
      <c r="D2834" s="9" t="s">
        <v>2115</v>
      </c>
      <c r="E2834" s="9" t="s">
        <v>2116</v>
      </c>
      <c r="F2834" s="10">
        <f t="shared" ca="1" si="89"/>
        <v>2.0907774967196591E-2</v>
      </c>
      <c r="G2834" s="3" t="str">
        <f>VLOOKUP(Table3[[#This Row],[PRODUCT ID]],Table1[[PRODUCT]:[SELLING PRICE]],1,FALSE)</f>
        <v>Product735</v>
      </c>
      <c r="H2834" s="3" t="str">
        <f>VLOOKUP(Table3[[#This Row],[PRODUCT ID]],Table1[[PRODUCT]:[SELLING PRICE]],2,FALSE)</f>
        <v>Category5</v>
      </c>
      <c r="I2834" s="3" t="str">
        <f>VLOOKUP(Table3[[#This Row],[PRODUCT ID]],Table1[[PRODUCT]:[SELLING PRICE]],3,FALSE)</f>
        <v>No</v>
      </c>
      <c r="J2834" s="16">
        <f ca="1">VLOOKUP(Table3[[#This Row],[PRODUCT ID]],Table1[[PRODUCT]:[SELLING PRICE]],4,FALSE)</f>
        <v>186</v>
      </c>
      <c r="K2834" s="16">
        <f ca="1">VLOOKUP(Table3[[#This Row],[PRODUCT ID]],Table1[[PRODUCT]:[SELLING PRICE]],5,FALSE)</f>
        <v>305.95102303561646</v>
      </c>
      <c r="L2834" s="16">
        <f ca="1">J2834*Table3[[#This Row],[QUANTITY]]</f>
        <v>2046</v>
      </c>
      <c r="M2834" s="16">
        <f ca="1">K2834*Table3[[#This Row],[QUANTITY]]*(1-Table3[[#This Row],[DISCOUNT %]])</f>
        <v>3295.0969468450462</v>
      </c>
      <c r="N2834" s="3">
        <f>DAY(Table3[[#This Row],[DATE]])</f>
        <v>3</v>
      </c>
      <c r="O2834" s="3" t="str">
        <f>TEXT(Table3[[#This Row],[DATE]],"mmm")</f>
        <v>Oct</v>
      </c>
      <c r="P2834" s="3">
        <f>YEAR(Table3[[#This Row],[DATE]])</f>
        <v>2028</v>
      </c>
    </row>
    <row r="2835" spans="1:16" x14ac:dyDescent="0.3">
      <c r="A2835" s="6">
        <v>47030</v>
      </c>
      <c r="B2835" s="7" t="s">
        <v>1788</v>
      </c>
      <c r="C2835" s="9">
        <f t="shared" ca="1" si="88"/>
        <v>8</v>
      </c>
      <c r="D2835" s="9" t="s">
        <v>2116</v>
      </c>
      <c r="E2835" s="9" t="s">
        <v>2116</v>
      </c>
      <c r="F2835" s="10">
        <f t="shared" ca="1" si="89"/>
        <v>7.5897435600967525E-2</v>
      </c>
      <c r="G2835" s="3" t="str">
        <f>VLOOKUP(Table3[[#This Row],[PRODUCT ID]],Table1[[PRODUCT]:[SELLING PRICE]],1,FALSE)</f>
        <v>Product736</v>
      </c>
      <c r="H2835" s="3" t="str">
        <f>VLOOKUP(Table3[[#This Row],[PRODUCT ID]],Table1[[PRODUCT]:[SELLING PRICE]],2,FALSE)</f>
        <v>Category1</v>
      </c>
      <c r="I2835" s="3" t="str">
        <f>VLOOKUP(Table3[[#This Row],[PRODUCT ID]],Table1[[PRODUCT]:[SELLING PRICE]],3,FALSE)</f>
        <v>Ft</v>
      </c>
      <c r="J2835" s="16">
        <f ca="1">VLOOKUP(Table3[[#This Row],[PRODUCT ID]],Table1[[PRODUCT]:[SELLING PRICE]],4,FALSE)</f>
        <v>9</v>
      </c>
      <c r="K2835" s="16">
        <f ca="1">VLOOKUP(Table3[[#This Row],[PRODUCT ID]],Table1[[PRODUCT]:[SELLING PRICE]],5,FALSE)</f>
        <v>195.73054965622023</v>
      </c>
      <c r="L2835" s="16">
        <f ca="1">J2835*Table3[[#This Row],[QUANTITY]]</f>
        <v>72</v>
      </c>
      <c r="M2835" s="16">
        <f ca="1">K2835*Table3[[#This Row],[QUANTITY]]*(1-Table3[[#This Row],[DISCOUNT %]])</f>
        <v>1447.0008229483624</v>
      </c>
      <c r="N2835" s="3">
        <f>DAY(Table3[[#This Row],[DATE]])</f>
        <v>4</v>
      </c>
      <c r="O2835" s="3" t="str">
        <f>TEXT(Table3[[#This Row],[DATE]],"mmm")</f>
        <v>Oct</v>
      </c>
      <c r="P2835" s="3">
        <f>YEAR(Table3[[#This Row],[DATE]])</f>
        <v>2028</v>
      </c>
    </row>
    <row r="2836" spans="1:16" x14ac:dyDescent="0.3">
      <c r="A2836" s="6">
        <v>47031</v>
      </c>
      <c r="B2836" s="7" t="s">
        <v>1789</v>
      </c>
      <c r="C2836" s="9">
        <f t="shared" ca="1" si="88"/>
        <v>9</v>
      </c>
      <c r="D2836" s="9" t="s">
        <v>2117</v>
      </c>
      <c r="E2836" s="9" t="s">
        <v>2118</v>
      </c>
      <c r="F2836" s="10">
        <f t="shared" ca="1" si="89"/>
        <v>6.9591580449126375E-2</v>
      </c>
      <c r="G2836" s="3" t="str">
        <f>VLOOKUP(Table3[[#This Row],[PRODUCT ID]],Table1[[PRODUCT]:[SELLING PRICE]],1,FALSE)</f>
        <v>Product737</v>
      </c>
      <c r="H2836" s="3" t="str">
        <f>VLOOKUP(Table3[[#This Row],[PRODUCT ID]],Table1[[PRODUCT]:[SELLING PRICE]],2,FALSE)</f>
        <v>Category2</v>
      </c>
      <c r="I2836" s="3" t="str">
        <f>VLOOKUP(Table3[[#This Row],[PRODUCT ID]],Table1[[PRODUCT]:[SELLING PRICE]],3,FALSE)</f>
        <v>No</v>
      </c>
      <c r="J2836" s="16">
        <f ca="1">VLOOKUP(Table3[[#This Row],[PRODUCT ID]],Table1[[PRODUCT]:[SELLING PRICE]],4,FALSE)</f>
        <v>76</v>
      </c>
      <c r="K2836" s="16">
        <f ca="1">VLOOKUP(Table3[[#This Row],[PRODUCT ID]],Table1[[PRODUCT]:[SELLING PRICE]],5,FALSE)</f>
        <v>230.46902977406558</v>
      </c>
      <c r="L2836" s="16">
        <f ca="1">J2836*Table3[[#This Row],[QUANTITY]]</f>
        <v>684</v>
      </c>
      <c r="M2836" s="16">
        <f ca="1">K2836*Table3[[#This Row],[QUANTITY]]*(1-Table3[[#This Row],[DISCOUNT %]])</f>
        <v>1929.8729317276041</v>
      </c>
      <c r="N2836" s="3">
        <f>DAY(Table3[[#This Row],[DATE]])</f>
        <v>5</v>
      </c>
      <c r="O2836" s="3" t="str">
        <f>TEXT(Table3[[#This Row],[DATE]],"mmm")</f>
        <v>Oct</v>
      </c>
      <c r="P2836" s="3">
        <f>YEAR(Table3[[#This Row],[DATE]])</f>
        <v>2028</v>
      </c>
    </row>
    <row r="2837" spans="1:16" x14ac:dyDescent="0.3">
      <c r="A2837" s="6">
        <v>47032</v>
      </c>
      <c r="B2837" s="7" t="s">
        <v>1790</v>
      </c>
      <c r="C2837" s="9">
        <f t="shared" ca="1" si="88"/>
        <v>2</v>
      </c>
      <c r="D2837" s="9" t="s">
        <v>2115</v>
      </c>
      <c r="E2837" s="9" t="s">
        <v>2118</v>
      </c>
      <c r="F2837" s="10">
        <f t="shared" ca="1" si="89"/>
        <v>3.4090716273202817E-3</v>
      </c>
      <c r="G2837" s="3" t="str">
        <f>VLOOKUP(Table3[[#This Row],[PRODUCT ID]],Table1[[PRODUCT]:[SELLING PRICE]],1,FALSE)</f>
        <v>Product738</v>
      </c>
      <c r="H2837" s="3" t="str">
        <f>VLOOKUP(Table3[[#This Row],[PRODUCT ID]],Table1[[PRODUCT]:[SELLING PRICE]],2,FALSE)</f>
        <v>Category3</v>
      </c>
      <c r="I2837" s="3" t="str">
        <f>VLOOKUP(Table3[[#This Row],[PRODUCT ID]],Table1[[PRODUCT]:[SELLING PRICE]],3,FALSE)</f>
        <v>Kg</v>
      </c>
      <c r="J2837" s="16">
        <f ca="1">VLOOKUP(Table3[[#This Row],[PRODUCT ID]],Table1[[PRODUCT]:[SELLING PRICE]],4,FALSE)</f>
        <v>224</v>
      </c>
      <c r="K2837" s="16">
        <f ca="1">VLOOKUP(Table3[[#This Row],[PRODUCT ID]],Table1[[PRODUCT]:[SELLING PRICE]],5,FALSE)</f>
        <v>90.052283864590478</v>
      </c>
      <c r="L2837" s="16">
        <f ca="1">J2837*Table3[[#This Row],[QUANTITY]]</f>
        <v>448</v>
      </c>
      <c r="M2837" s="16">
        <f ca="1">K2837*Table3[[#This Row],[QUANTITY]]*(1-Table3[[#This Row],[DISCOUNT %]])</f>
        <v>179.49057835738461</v>
      </c>
      <c r="N2837" s="3">
        <f>DAY(Table3[[#This Row],[DATE]])</f>
        <v>6</v>
      </c>
      <c r="O2837" s="3" t="str">
        <f>TEXT(Table3[[#This Row],[DATE]],"mmm")</f>
        <v>Oct</v>
      </c>
      <c r="P2837" s="3">
        <f>YEAR(Table3[[#This Row],[DATE]])</f>
        <v>2028</v>
      </c>
    </row>
    <row r="2838" spans="1:16" x14ac:dyDescent="0.3">
      <c r="A2838" s="6">
        <v>47033</v>
      </c>
      <c r="B2838" s="7" t="s">
        <v>1791</v>
      </c>
      <c r="C2838" s="9">
        <f t="shared" ca="1" si="88"/>
        <v>11</v>
      </c>
      <c r="D2838" s="9" t="s">
        <v>2115</v>
      </c>
      <c r="E2838" s="9" t="s">
        <v>2116</v>
      </c>
      <c r="F2838" s="10">
        <f t="shared" ca="1" si="89"/>
        <v>4.8330415902697987E-2</v>
      </c>
      <c r="G2838" s="3" t="str">
        <f>VLOOKUP(Table3[[#This Row],[PRODUCT ID]],Table1[[PRODUCT]:[SELLING PRICE]],1,FALSE)</f>
        <v>Product739</v>
      </c>
      <c r="H2838" s="3" t="str">
        <f>VLOOKUP(Table3[[#This Row],[PRODUCT ID]],Table1[[PRODUCT]:[SELLING PRICE]],2,FALSE)</f>
        <v>Category4</v>
      </c>
      <c r="I2838" s="3" t="str">
        <f>VLOOKUP(Table3[[#This Row],[PRODUCT ID]],Table1[[PRODUCT]:[SELLING PRICE]],3,FALSE)</f>
        <v>Kg</v>
      </c>
      <c r="J2838" s="16">
        <f ca="1">VLOOKUP(Table3[[#This Row],[PRODUCT ID]],Table1[[PRODUCT]:[SELLING PRICE]],4,FALSE)</f>
        <v>29</v>
      </c>
      <c r="K2838" s="16">
        <f ca="1">VLOOKUP(Table3[[#This Row],[PRODUCT ID]],Table1[[PRODUCT]:[SELLING PRICE]],5,FALSE)</f>
        <v>23.557381187137537</v>
      </c>
      <c r="L2838" s="16">
        <f ca="1">J2838*Table3[[#This Row],[QUANTITY]]</f>
        <v>319</v>
      </c>
      <c r="M2838" s="16">
        <f ca="1">K2838*Table3[[#This Row],[QUANTITY]]*(1-Table3[[#This Row],[DISCOUNT %]])</f>
        <v>246.60727472463265</v>
      </c>
      <c r="N2838" s="3">
        <f>DAY(Table3[[#This Row],[DATE]])</f>
        <v>7</v>
      </c>
      <c r="O2838" s="3" t="str">
        <f>TEXT(Table3[[#This Row],[DATE]],"mmm")</f>
        <v>Oct</v>
      </c>
      <c r="P2838" s="3">
        <f>YEAR(Table3[[#This Row],[DATE]])</f>
        <v>2028</v>
      </c>
    </row>
    <row r="2839" spans="1:16" x14ac:dyDescent="0.3">
      <c r="A2839" s="6">
        <v>47034</v>
      </c>
      <c r="B2839" s="7" t="s">
        <v>1792</v>
      </c>
      <c r="C2839" s="9">
        <f t="shared" ca="1" si="88"/>
        <v>9</v>
      </c>
      <c r="D2839" s="9" t="s">
        <v>2115</v>
      </c>
      <c r="E2839" s="9" t="s">
        <v>2116</v>
      </c>
      <c r="F2839" s="10">
        <f t="shared" ca="1" si="89"/>
        <v>3.3912215153566017E-2</v>
      </c>
      <c r="G2839" s="3" t="str">
        <f>VLOOKUP(Table3[[#This Row],[PRODUCT ID]],Table1[[PRODUCT]:[SELLING PRICE]],1,FALSE)</f>
        <v>Product740</v>
      </c>
      <c r="H2839" s="3" t="str">
        <f>VLOOKUP(Table3[[#This Row],[PRODUCT ID]],Table1[[PRODUCT]:[SELLING PRICE]],2,FALSE)</f>
        <v>Category5</v>
      </c>
      <c r="I2839" s="3" t="str">
        <f>VLOOKUP(Table3[[#This Row],[PRODUCT ID]],Table1[[PRODUCT]:[SELLING PRICE]],3,FALSE)</f>
        <v>Lt</v>
      </c>
      <c r="J2839" s="16">
        <f ca="1">VLOOKUP(Table3[[#This Row],[PRODUCT ID]],Table1[[PRODUCT]:[SELLING PRICE]],4,FALSE)</f>
        <v>33</v>
      </c>
      <c r="K2839" s="16">
        <f ca="1">VLOOKUP(Table3[[#This Row],[PRODUCT ID]],Table1[[PRODUCT]:[SELLING PRICE]],5,FALSE)</f>
        <v>120.36446564565458</v>
      </c>
      <c r="L2839" s="16">
        <f ca="1">J2839*Table3[[#This Row],[QUANTITY]]</f>
        <v>297</v>
      </c>
      <c r="M2839" s="16">
        <f ca="1">K2839*Table3[[#This Row],[QUANTITY]]*(1-Table3[[#This Row],[DISCOUNT %]])</f>
        <v>1046.5437599085162</v>
      </c>
      <c r="N2839" s="3">
        <f>DAY(Table3[[#This Row],[DATE]])</f>
        <v>8</v>
      </c>
      <c r="O2839" s="3" t="str">
        <f>TEXT(Table3[[#This Row],[DATE]],"mmm")</f>
        <v>Oct</v>
      </c>
      <c r="P2839" s="3">
        <f>YEAR(Table3[[#This Row],[DATE]])</f>
        <v>2028</v>
      </c>
    </row>
    <row r="2840" spans="1:16" x14ac:dyDescent="0.3">
      <c r="A2840" s="6">
        <v>47035</v>
      </c>
      <c r="B2840" s="7" t="s">
        <v>1793</v>
      </c>
      <c r="C2840" s="9">
        <f t="shared" ca="1" si="88"/>
        <v>5</v>
      </c>
      <c r="D2840" s="9" t="s">
        <v>2116</v>
      </c>
      <c r="E2840" s="9" t="s">
        <v>2116</v>
      </c>
      <c r="F2840" s="10">
        <f t="shared" ca="1" si="89"/>
        <v>6.9517400275808813E-2</v>
      </c>
      <c r="G2840" s="3" t="str">
        <f>VLOOKUP(Table3[[#This Row],[PRODUCT ID]],Table1[[PRODUCT]:[SELLING PRICE]],1,FALSE)</f>
        <v>Product741</v>
      </c>
      <c r="H2840" s="3" t="str">
        <f>VLOOKUP(Table3[[#This Row],[PRODUCT ID]],Table1[[PRODUCT]:[SELLING PRICE]],2,FALSE)</f>
        <v>Category1</v>
      </c>
      <c r="I2840" s="3" t="str">
        <f>VLOOKUP(Table3[[#This Row],[PRODUCT ID]],Table1[[PRODUCT]:[SELLING PRICE]],3,FALSE)</f>
        <v>Kg</v>
      </c>
      <c r="J2840" s="16">
        <f ca="1">VLOOKUP(Table3[[#This Row],[PRODUCT ID]],Table1[[PRODUCT]:[SELLING PRICE]],4,FALSE)</f>
        <v>201</v>
      </c>
      <c r="K2840" s="16">
        <f ca="1">VLOOKUP(Table3[[#This Row],[PRODUCT ID]],Table1[[PRODUCT]:[SELLING PRICE]],5,FALSE)</f>
        <v>250.06310638402093</v>
      </c>
      <c r="L2840" s="16">
        <f ca="1">J2840*Table3[[#This Row],[QUANTITY]]</f>
        <v>1005</v>
      </c>
      <c r="M2840" s="16">
        <f ca="1">K2840*Table3[[#This Row],[QUANTITY]]*(1-Table3[[#This Row],[DISCOUNT %]])</f>
        <v>1163.3968466165538</v>
      </c>
      <c r="N2840" s="3">
        <f>DAY(Table3[[#This Row],[DATE]])</f>
        <v>9</v>
      </c>
      <c r="O2840" s="3" t="str">
        <f>TEXT(Table3[[#This Row],[DATE]],"mmm")</f>
        <v>Oct</v>
      </c>
      <c r="P2840" s="3">
        <f>YEAR(Table3[[#This Row],[DATE]])</f>
        <v>2028</v>
      </c>
    </row>
    <row r="2841" spans="1:16" x14ac:dyDescent="0.3">
      <c r="A2841" s="6">
        <v>47036</v>
      </c>
      <c r="B2841" s="7" t="s">
        <v>1794</v>
      </c>
      <c r="C2841" s="9">
        <f t="shared" ca="1" si="88"/>
        <v>14</v>
      </c>
      <c r="D2841" s="9" t="s">
        <v>2116</v>
      </c>
      <c r="E2841" s="9" t="s">
        <v>2116</v>
      </c>
      <c r="F2841" s="10">
        <f t="shared" ca="1" si="89"/>
        <v>7.8303429704494554E-2</v>
      </c>
      <c r="G2841" s="3" t="str">
        <f>VLOOKUP(Table3[[#This Row],[PRODUCT ID]],Table1[[PRODUCT]:[SELLING PRICE]],1,FALSE)</f>
        <v>Product742</v>
      </c>
      <c r="H2841" s="3" t="str">
        <f>VLOOKUP(Table3[[#This Row],[PRODUCT ID]],Table1[[PRODUCT]:[SELLING PRICE]],2,FALSE)</f>
        <v>Category2</v>
      </c>
      <c r="I2841" s="3" t="str">
        <f>VLOOKUP(Table3[[#This Row],[PRODUCT ID]],Table1[[PRODUCT]:[SELLING PRICE]],3,FALSE)</f>
        <v>Lt</v>
      </c>
      <c r="J2841" s="16">
        <f ca="1">VLOOKUP(Table3[[#This Row],[PRODUCT ID]],Table1[[PRODUCT]:[SELLING PRICE]],4,FALSE)</f>
        <v>136</v>
      </c>
      <c r="K2841" s="16">
        <f ca="1">VLOOKUP(Table3[[#This Row],[PRODUCT ID]],Table1[[PRODUCT]:[SELLING PRICE]],5,FALSE)</f>
        <v>90.26523679784006</v>
      </c>
      <c r="L2841" s="16">
        <f ca="1">J2841*Table3[[#This Row],[QUANTITY]]</f>
        <v>1904</v>
      </c>
      <c r="M2841" s="16">
        <f ca="1">K2841*Table3[[#This Row],[QUANTITY]]*(1-Table3[[#This Row],[DISCOUNT %]])</f>
        <v>1164.7602284287316</v>
      </c>
      <c r="N2841" s="3">
        <f>DAY(Table3[[#This Row],[DATE]])</f>
        <v>10</v>
      </c>
      <c r="O2841" s="3" t="str">
        <f>TEXT(Table3[[#This Row],[DATE]],"mmm")</f>
        <v>Oct</v>
      </c>
      <c r="P2841" s="3">
        <f>YEAR(Table3[[#This Row],[DATE]])</f>
        <v>2028</v>
      </c>
    </row>
    <row r="2842" spans="1:16" x14ac:dyDescent="0.3">
      <c r="A2842" s="6">
        <v>47037</v>
      </c>
      <c r="B2842" s="7" t="s">
        <v>1795</v>
      </c>
      <c r="C2842" s="9">
        <f t="shared" ca="1" si="88"/>
        <v>1</v>
      </c>
      <c r="D2842" s="9" t="s">
        <v>2116</v>
      </c>
      <c r="E2842" s="9" t="s">
        <v>2118</v>
      </c>
      <c r="F2842" s="10">
        <f t="shared" ca="1" si="89"/>
        <v>7.6488656609527902E-2</v>
      </c>
      <c r="G2842" s="3" t="str">
        <f>VLOOKUP(Table3[[#This Row],[PRODUCT ID]],Table1[[PRODUCT]:[SELLING PRICE]],1,FALSE)</f>
        <v>Product743</v>
      </c>
      <c r="H2842" s="3" t="str">
        <f>VLOOKUP(Table3[[#This Row],[PRODUCT ID]],Table1[[PRODUCT]:[SELLING PRICE]],2,FALSE)</f>
        <v>Category3</v>
      </c>
      <c r="I2842" s="3" t="str">
        <f>VLOOKUP(Table3[[#This Row],[PRODUCT ID]],Table1[[PRODUCT]:[SELLING PRICE]],3,FALSE)</f>
        <v>Ft</v>
      </c>
      <c r="J2842" s="16">
        <f ca="1">VLOOKUP(Table3[[#This Row],[PRODUCT ID]],Table1[[PRODUCT]:[SELLING PRICE]],4,FALSE)</f>
        <v>138</v>
      </c>
      <c r="K2842" s="16">
        <f ca="1">VLOOKUP(Table3[[#This Row],[PRODUCT ID]],Table1[[PRODUCT]:[SELLING PRICE]],5,FALSE)</f>
        <v>219.22269995743451</v>
      </c>
      <c r="L2842" s="16">
        <f ca="1">J2842*Table3[[#This Row],[QUANTITY]]</f>
        <v>138</v>
      </c>
      <c r="M2842" s="16">
        <f ca="1">K2842*Table3[[#This Row],[QUANTITY]]*(1-Table3[[#This Row],[DISCOUNT %]])</f>
        <v>202.45465013937675</v>
      </c>
      <c r="N2842" s="3">
        <f>DAY(Table3[[#This Row],[DATE]])</f>
        <v>11</v>
      </c>
      <c r="O2842" s="3" t="str">
        <f>TEXT(Table3[[#This Row],[DATE]],"mmm")</f>
        <v>Oct</v>
      </c>
      <c r="P2842" s="3">
        <f>YEAR(Table3[[#This Row],[DATE]])</f>
        <v>2028</v>
      </c>
    </row>
    <row r="2843" spans="1:16" x14ac:dyDescent="0.3">
      <c r="A2843" s="6">
        <v>47038</v>
      </c>
      <c r="B2843" s="7" t="s">
        <v>1796</v>
      </c>
      <c r="C2843" s="9">
        <f t="shared" ca="1" si="88"/>
        <v>1</v>
      </c>
      <c r="D2843" s="9" t="s">
        <v>2115</v>
      </c>
      <c r="E2843" s="9" t="s">
        <v>2116</v>
      </c>
      <c r="F2843" s="10">
        <f t="shared" ca="1" si="89"/>
        <v>2.8407449348862947E-2</v>
      </c>
      <c r="G2843" s="3" t="str">
        <f>VLOOKUP(Table3[[#This Row],[PRODUCT ID]],Table1[[PRODUCT]:[SELLING PRICE]],1,FALSE)</f>
        <v>Product744</v>
      </c>
      <c r="H2843" s="3" t="str">
        <f>VLOOKUP(Table3[[#This Row],[PRODUCT ID]],Table1[[PRODUCT]:[SELLING PRICE]],2,FALSE)</f>
        <v>Category4</v>
      </c>
      <c r="I2843" s="3" t="str">
        <f>VLOOKUP(Table3[[#This Row],[PRODUCT ID]],Table1[[PRODUCT]:[SELLING PRICE]],3,FALSE)</f>
        <v>Kg</v>
      </c>
      <c r="J2843" s="16">
        <f ca="1">VLOOKUP(Table3[[#This Row],[PRODUCT ID]],Table1[[PRODUCT]:[SELLING PRICE]],4,FALSE)</f>
        <v>176</v>
      </c>
      <c r="K2843" s="16">
        <f ca="1">VLOOKUP(Table3[[#This Row],[PRODUCT ID]],Table1[[PRODUCT]:[SELLING PRICE]],5,FALSE)</f>
        <v>233.69969889724786</v>
      </c>
      <c r="L2843" s="16">
        <f ca="1">J2843*Table3[[#This Row],[QUANTITY]]</f>
        <v>176</v>
      </c>
      <c r="M2843" s="16">
        <f ca="1">K2843*Table3[[#This Row],[QUANTITY]]*(1-Table3[[#This Row],[DISCOUNT %]])</f>
        <v>227.06088653797977</v>
      </c>
      <c r="N2843" s="3">
        <f>DAY(Table3[[#This Row],[DATE]])</f>
        <v>12</v>
      </c>
      <c r="O2843" s="3" t="str">
        <f>TEXT(Table3[[#This Row],[DATE]],"mmm")</f>
        <v>Oct</v>
      </c>
      <c r="P2843" s="3">
        <f>YEAR(Table3[[#This Row],[DATE]])</f>
        <v>2028</v>
      </c>
    </row>
    <row r="2844" spans="1:16" x14ac:dyDescent="0.3">
      <c r="A2844" s="6">
        <v>47039</v>
      </c>
      <c r="B2844" s="7" t="s">
        <v>1797</v>
      </c>
      <c r="C2844" s="9">
        <f t="shared" ca="1" si="88"/>
        <v>14</v>
      </c>
      <c r="D2844" s="9" t="s">
        <v>2117</v>
      </c>
      <c r="E2844" s="9" t="s">
        <v>2116</v>
      </c>
      <c r="F2844" s="10">
        <f t="shared" ca="1" si="89"/>
        <v>8.5040015756582474E-2</v>
      </c>
      <c r="G2844" s="3" t="str">
        <f>VLOOKUP(Table3[[#This Row],[PRODUCT ID]],Table1[[PRODUCT]:[SELLING PRICE]],1,FALSE)</f>
        <v>Product745</v>
      </c>
      <c r="H2844" s="3" t="str">
        <f>VLOOKUP(Table3[[#This Row],[PRODUCT ID]],Table1[[PRODUCT]:[SELLING PRICE]],2,FALSE)</f>
        <v>Category1</v>
      </c>
      <c r="I2844" s="3" t="str">
        <f>VLOOKUP(Table3[[#This Row],[PRODUCT ID]],Table1[[PRODUCT]:[SELLING PRICE]],3,FALSE)</f>
        <v>No</v>
      </c>
      <c r="J2844" s="16">
        <f ca="1">VLOOKUP(Table3[[#This Row],[PRODUCT ID]],Table1[[PRODUCT]:[SELLING PRICE]],4,FALSE)</f>
        <v>34</v>
      </c>
      <c r="K2844" s="16">
        <f ca="1">VLOOKUP(Table3[[#This Row],[PRODUCT ID]],Table1[[PRODUCT]:[SELLING PRICE]],5,FALSE)</f>
        <v>202.13408761073663</v>
      </c>
      <c r="L2844" s="16">
        <f ca="1">J2844*Table3[[#This Row],[QUANTITY]]</f>
        <v>476</v>
      </c>
      <c r="M2844" s="16">
        <f ca="1">K2844*Table3[[#This Row],[QUANTITY]]*(1-Table3[[#This Row],[DISCOUNT %]])</f>
        <v>2589.2244226152807</v>
      </c>
      <c r="N2844" s="3">
        <f>DAY(Table3[[#This Row],[DATE]])</f>
        <v>13</v>
      </c>
      <c r="O2844" s="3" t="str">
        <f>TEXT(Table3[[#This Row],[DATE]],"mmm")</f>
        <v>Oct</v>
      </c>
      <c r="P2844" s="3">
        <f>YEAR(Table3[[#This Row],[DATE]])</f>
        <v>2028</v>
      </c>
    </row>
    <row r="2845" spans="1:16" x14ac:dyDescent="0.3">
      <c r="A2845" s="6">
        <v>47040</v>
      </c>
      <c r="B2845" s="7" t="s">
        <v>1798</v>
      </c>
      <c r="C2845" s="9">
        <f t="shared" ca="1" si="88"/>
        <v>3</v>
      </c>
      <c r="D2845" s="9" t="s">
        <v>2117</v>
      </c>
      <c r="E2845" s="9" t="s">
        <v>2116</v>
      </c>
      <c r="F2845" s="10">
        <f t="shared" ca="1" si="89"/>
        <v>2.8099288464604522E-3</v>
      </c>
      <c r="G2845" s="3" t="str">
        <f>VLOOKUP(Table3[[#This Row],[PRODUCT ID]],Table1[[PRODUCT]:[SELLING PRICE]],1,FALSE)</f>
        <v>Product746</v>
      </c>
      <c r="H2845" s="3" t="str">
        <f>VLOOKUP(Table3[[#This Row],[PRODUCT ID]],Table1[[PRODUCT]:[SELLING PRICE]],2,FALSE)</f>
        <v>Category2</v>
      </c>
      <c r="I2845" s="3" t="str">
        <f>VLOOKUP(Table3[[#This Row],[PRODUCT ID]],Table1[[PRODUCT]:[SELLING PRICE]],3,FALSE)</f>
        <v>No</v>
      </c>
      <c r="J2845" s="16">
        <f ca="1">VLOOKUP(Table3[[#This Row],[PRODUCT ID]],Table1[[PRODUCT]:[SELLING PRICE]],4,FALSE)</f>
        <v>88</v>
      </c>
      <c r="K2845" s="16">
        <f ca="1">VLOOKUP(Table3[[#This Row],[PRODUCT ID]],Table1[[PRODUCT]:[SELLING PRICE]],5,FALSE)</f>
        <v>65.901611227179131</v>
      </c>
      <c r="L2845" s="16">
        <f ca="1">J2845*Table3[[#This Row],[QUANTITY]]</f>
        <v>264</v>
      </c>
      <c r="M2845" s="16">
        <f ca="1">K2845*Table3[[#This Row],[QUANTITY]]*(1-Table3[[#This Row],[DISCOUNT %]])</f>
        <v>197.14929716629098</v>
      </c>
      <c r="N2845" s="3">
        <f>DAY(Table3[[#This Row],[DATE]])</f>
        <v>14</v>
      </c>
      <c r="O2845" s="3" t="str">
        <f>TEXT(Table3[[#This Row],[DATE]],"mmm")</f>
        <v>Oct</v>
      </c>
      <c r="P2845" s="3">
        <f>YEAR(Table3[[#This Row],[DATE]])</f>
        <v>2028</v>
      </c>
    </row>
    <row r="2846" spans="1:16" x14ac:dyDescent="0.3">
      <c r="A2846" s="6">
        <v>47041</v>
      </c>
      <c r="B2846" s="7" t="s">
        <v>1799</v>
      </c>
      <c r="C2846" s="9">
        <f t="shared" ca="1" si="88"/>
        <v>15</v>
      </c>
      <c r="D2846" s="9" t="s">
        <v>2116</v>
      </c>
      <c r="E2846" s="9" t="s">
        <v>2116</v>
      </c>
      <c r="F2846" s="10">
        <f t="shared" ca="1" si="89"/>
        <v>6.8058861350074315E-2</v>
      </c>
      <c r="G2846" s="3" t="str">
        <f>VLOOKUP(Table3[[#This Row],[PRODUCT ID]],Table1[[PRODUCT]:[SELLING PRICE]],1,FALSE)</f>
        <v>Product747</v>
      </c>
      <c r="H2846" s="3" t="str">
        <f>VLOOKUP(Table3[[#This Row],[PRODUCT ID]],Table1[[PRODUCT]:[SELLING PRICE]],2,FALSE)</f>
        <v>Category3</v>
      </c>
      <c r="I2846" s="3" t="str">
        <f>VLOOKUP(Table3[[#This Row],[PRODUCT ID]],Table1[[PRODUCT]:[SELLING PRICE]],3,FALSE)</f>
        <v>Ft</v>
      </c>
      <c r="J2846" s="16">
        <f ca="1">VLOOKUP(Table3[[#This Row],[PRODUCT ID]],Table1[[PRODUCT]:[SELLING PRICE]],4,FALSE)</f>
        <v>205</v>
      </c>
      <c r="K2846" s="16">
        <f ca="1">VLOOKUP(Table3[[#This Row],[PRODUCT ID]],Table1[[PRODUCT]:[SELLING PRICE]],5,FALSE)</f>
        <v>71.124651817024642</v>
      </c>
      <c r="L2846" s="16">
        <f ca="1">J2846*Table3[[#This Row],[QUANTITY]]</f>
        <v>3075</v>
      </c>
      <c r="M2846" s="16">
        <f ca="1">K2846*Table3[[#This Row],[QUANTITY]]*(1-Table3[[#This Row],[DISCOUNT %]])</f>
        <v>994.25983500656173</v>
      </c>
      <c r="N2846" s="3">
        <f>DAY(Table3[[#This Row],[DATE]])</f>
        <v>15</v>
      </c>
      <c r="O2846" s="3" t="str">
        <f>TEXT(Table3[[#This Row],[DATE]],"mmm")</f>
        <v>Oct</v>
      </c>
      <c r="P2846" s="3">
        <f>YEAR(Table3[[#This Row],[DATE]])</f>
        <v>2028</v>
      </c>
    </row>
    <row r="2847" spans="1:16" x14ac:dyDescent="0.3">
      <c r="A2847" s="6">
        <v>47042</v>
      </c>
      <c r="B2847" s="7" t="s">
        <v>1800</v>
      </c>
      <c r="C2847" s="9">
        <f t="shared" ca="1" si="88"/>
        <v>4</v>
      </c>
      <c r="D2847" s="9" t="s">
        <v>2116</v>
      </c>
      <c r="E2847" s="9" t="s">
        <v>2116</v>
      </c>
      <c r="F2847" s="10">
        <f t="shared" ca="1" si="89"/>
        <v>8.1741066771246179E-2</v>
      </c>
      <c r="G2847" s="3" t="str">
        <f>VLOOKUP(Table3[[#This Row],[PRODUCT ID]],Table1[[PRODUCT]:[SELLING PRICE]],1,FALSE)</f>
        <v>Product748</v>
      </c>
      <c r="H2847" s="3" t="str">
        <f>VLOOKUP(Table3[[#This Row],[PRODUCT ID]],Table1[[PRODUCT]:[SELLING PRICE]],2,FALSE)</f>
        <v>Category4</v>
      </c>
      <c r="I2847" s="3" t="str">
        <f>VLOOKUP(Table3[[#This Row],[PRODUCT ID]],Table1[[PRODUCT]:[SELLING PRICE]],3,FALSE)</f>
        <v>No</v>
      </c>
      <c r="J2847" s="16">
        <f ca="1">VLOOKUP(Table3[[#This Row],[PRODUCT ID]],Table1[[PRODUCT]:[SELLING PRICE]],4,FALSE)</f>
        <v>107</v>
      </c>
      <c r="K2847" s="16">
        <f ca="1">VLOOKUP(Table3[[#This Row],[PRODUCT ID]],Table1[[PRODUCT]:[SELLING PRICE]],5,FALSE)</f>
        <v>92.280624021302657</v>
      </c>
      <c r="L2847" s="16">
        <f ca="1">J2847*Table3[[#This Row],[QUANTITY]]</f>
        <v>428</v>
      </c>
      <c r="M2847" s="16">
        <f ca="1">K2847*Table3[[#This Row],[QUANTITY]]*(1-Table3[[#This Row],[DISCOUNT %]])</f>
        <v>338.95002948594038</v>
      </c>
      <c r="N2847" s="3">
        <f>DAY(Table3[[#This Row],[DATE]])</f>
        <v>16</v>
      </c>
      <c r="O2847" s="3" t="str">
        <f>TEXT(Table3[[#This Row],[DATE]],"mmm")</f>
        <v>Oct</v>
      </c>
      <c r="P2847" s="3">
        <f>YEAR(Table3[[#This Row],[DATE]])</f>
        <v>2028</v>
      </c>
    </row>
    <row r="2848" spans="1:16" x14ac:dyDescent="0.3">
      <c r="A2848" s="6">
        <v>47043</v>
      </c>
      <c r="B2848" s="7" t="s">
        <v>1801</v>
      </c>
      <c r="C2848" s="9">
        <f t="shared" ca="1" si="88"/>
        <v>12</v>
      </c>
      <c r="D2848" s="9" t="s">
        <v>2116</v>
      </c>
      <c r="E2848" s="9" t="s">
        <v>2118</v>
      </c>
      <c r="F2848" s="10">
        <f t="shared" ca="1" si="89"/>
        <v>3.0462408350654349E-2</v>
      </c>
      <c r="G2848" s="3" t="str">
        <f>VLOOKUP(Table3[[#This Row],[PRODUCT ID]],Table1[[PRODUCT]:[SELLING PRICE]],1,FALSE)</f>
        <v>Product749</v>
      </c>
      <c r="H2848" s="3" t="str">
        <f>VLOOKUP(Table3[[#This Row],[PRODUCT ID]],Table1[[PRODUCT]:[SELLING PRICE]],2,FALSE)</f>
        <v>Category5</v>
      </c>
      <c r="I2848" s="3" t="str">
        <f>VLOOKUP(Table3[[#This Row],[PRODUCT ID]],Table1[[PRODUCT]:[SELLING PRICE]],3,FALSE)</f>
        <v>Kg</v>
      </c>
      <c r="J2848" s="16">
        <f ca="1">VLOOKUP(Table3[[#This Row],[PRODUCT ID]],Table1[[PRODUCT]:[SELLING PRICE]],4,FALSE)</f>
        <v>210</v>
      </c>
      <c r="K2848" s="16">
        <f ca="1">VLOOKUP(Table3[[#This Row],[PRODUCT ID]],Table1[[PRODUCT]:[SELLING PRICE]],5,FALSE)</f>
        <v>169.65382586918275</v>
      </c>
      <c r="L2848" s="16">
        <f ca="1">J2848*Table3[[#This Row],[QUANTITY]]</f>
        <v>2520</v>
      </c>
      <c r="M2848" s="16">
        <f ca="1">K2848*Table3[[#This Row],[QUANTITY]]*(1-Table3[[#This Row],[DISCOUNT %]])</f>
        <v>1973.8291409676588</v>
      </c>
      <c r="N2848" s="3">
        <f>DAY(Table3[[#This Row],[DATE]])</f>
        <v>17</v>
      </c>
      <c r="O2848" s="3" t="str">
        <f>TEXT(Table3[[#This Row],[DATE]],"mmm")</f>
        <v>Oct</v>
      </c>
      <c r="P2848" s="3">
        <f>YEAR(Table3[[#This Row],[DATE]])</f>
        <v>2028</v>
      </c>
    </row>
    <row r="2849" spans="1:16" x14ac:dyDescent="0.3">
      <c r="A2849" s="6">
        <v>47044</v>
      </c>
      <c r="B2849" s="7" t="s">
        <v>1802</v>
      </c>
      <c r="C2849" s="9">
        <f t="shared" ca="1" si="88"/>
        <v>15</v>
      </c>
      <c r="D2849" s="9" t="s">
        <v>2116</v>
      </c>
      <c r="E2849" s="9" t="s">
        <v>2118</v>
      </c>
      <c r="F2849" s="10">
        <f t="shared" ca="1" si="89"/>
        <v>4.3758426375713783E-2</v>
      </c>
      <c r="G2849" s="3" t="str">
        <f>VLOOKUP(Table3[[#This Row],[PRODUCT ID]],Table1[[PRODUCT]:[SELLING PRICE]],1,FALSE)</f>
        <v>Product750</v>
      </c>
      <c r="H2849" s="3" t="str">
        <f>VLOOKUP(Table3[[#This Row],[PRODUCT ID]],Table1[[PRODUCT]:[SELLING PRICE]],2,FALSE)</f>
        <v>Category1</v>
      </c>
      <c r="I2849" s="3" t="str">
        <f>VLOOKUP(Table3[[#This Row],[PRODUCT ID]],Table1[[PRODUCT]:[SELLING PRICE]],3,FALSE)</f>
        <v>Kg</v>
      </c>
      <c r="J2849" s="16">
        <f ca="1">VLOOKUP(Table3[[#This Row],[PRODUCT ID]],Table1[[PRODUCT]:[SELLING PRICE]],4,FALSE)</f>
        <v>68</v>
      </c>
      <c r="K2849" s="16">
        <f ca="1">VLOOKUP(Table3[[#This Row],[PRODUCT ID]],Table1[[PRODUCT]:[SELLING PRICE]],5,FALSE)</f>
        <v>302.77170675213745</v>
      </c>
      <c r="L2849" s="16">
        <f ca="1">J2849*Table3[[#This Row],[QUANTITY]]</f>
        <v>1020</v>
      </c>
      <c r="M2849" s="16">
        <f ca="1">K2849*Table3[[#This Row],[QUANTITY]]*(1-Table3[[#This Row],[DISCOUNT %]])</f>
        <v>4342.8433997036227</v>
      </c>
      <c r="N2849" s="3">
        <f>DAY(Table3[[#This Row],[DATE]])</f>
        <v>18</v>
      </c>
      <c r="O2849" s="3" t="str">
        <f>TEXT(Table3[[#This Row],[DATE]],"mmm")</f>
        <v>Oct</v>
      </c>
      <c r="P2849" s="3">
        <f>YEAR(Table3[[#This Row],[DATE]])</f>
        <v>2028</v>
      </c>
    </row>
    <row r="2850" spans="1:16" x14ac:dyDescent="0.3">
      <c r="A2850" s="6">
        <v>47045</v>
      </c>
      <c r="B2850" s="7" t="s">
        <v>1803</v>
      </c>
      <c r="C2850" s="9">
        <f t="shared" ca="1" si="88"/>
        <v>7</v>
      </c>
      <c r="D2850" s="9" t="s">
        <v>2115</v>
      </c>
      <c r="E2850" s="9" t="s">
        <v>2116</v>
      </c>
      <c r="F2850" s="10">
        <f t="shared" ca="1" si="89"/>
        <v>1.6585770761304075E-2</v>
      </c>
      <c r="G2850" s="3" t="str">
        <f>VLOOKUP(Table3[[#This Row],[PRODUCT ID]],Table1[[PRODUCT]:[SELLING PRICE]],1,FALSE)</f>
        <v>Product751</v>
      </c>
      <c r="H2850" s="3" t="str">
        <f>VLOOKUP(Table3[[#This Row],[PRODUCT ID]],Table1[[PRODUCT]:[SELLING PRICE]],2,FALSE)</f>
        <v>Category2</v>
      </c>
      <c r="I2850" s="3" t="str">
        <f>VLOOKUP(Table3[[#This Row],[PRODUCT ID]],Table1[[PRODUCT]:[SELLING PRICE]],3,FALSE)</f>
        <v>Lt</v>
      </c>
      <c r="J2850" s="16">
        <f ca="1">VLOOKUP(Table3[[#This Row],[PRODUCT ID]],Table1[[PRODUCT]:[SELLING PRICE]],4,FALSE)</f>
        <v>32</v>
      </c>
      <c r="K2850" s="16">
        <f ca="1">VLOOKUP(Table3[[#This Row],[PRODUCT ID]],Table1[[PRODUCT]:[SELLING PRICE]],5,FALSE)</f>
        <v>161.47287608030433</v>
      </c>
      <c r="L2850" s="16">
        <f ca="1">J2850*Table3[[#This Row],[QUANTITY]]</f>
        <v>224</v>
      </c>
      <c r="M2850" s="16">
        <f ca="1">K2850*Table3[[#This Row],[QUANTITY]]*(1-Table3[[#This Row],[DISCOUNT %]])</f>
        <v>1111.5630678142757</v>
      </c>
      <c r="N2850" s="3">
        <f>DAY(Table3[[#This Row],[DATE]])</f>
        <v>19</v>
      </c>
      <c r="O2850" s="3" t="str">
        <f>TEXT(Table3[[#This Row],[DATE]],"mmm")</f>
        <v>Oct</v>
      </c>
      <c r="P2850" s="3">
        <f>YEAR(Table3[[#This Row],[DATE]])</f>
        <v>2028</v>
      </c>
    </row>
    <row r="2851" spans="1:16" x14ac:dyDescent="0.3">
      <c r="A2851" s="6">
        <v>47046</v>
      </c>
      <c r="B2851" s="7" t="s">
        <v>1804</v>
      </c>
      <c r="C2851" s="9">
        <f t="shared" ca="1" si="88"/>
        <v>1</v>
      </c>
      <c r="D2851" s="9" t="s">
        <v>2116</v>
      </c>
      <c r="E2851" s="9" t="s">
        <v>2116</v>
      </c>
      <c r="F2851" s="10">
        <f t="shared" ca="1" si="89"/>
        <v>3.9294402812837519E-2</v>
      </c>
      <c r="G2851" s="3" t="str">
        <f>VLOOKUP(Table3[[#This Row],[PRODUCT ID]],Table1[[PRODUCT]:[SELLING PRICE]],1,FALSE)</f>
        <v>Product752</v>
      </c>
      <c r="H2851" s="3" t="str">
        <f>VLOOKUP(Table3[[#This Row],[PRODUCT ID]],Table1[[PRODUCT]:[SELLING PRICE]],2,FALSE)</f>
        <v>Category3</v>
      </c>
      <c r="I2851" s="3" t="str">
        <f>VLOOKUP(Table3[[#This Row],[PRODUCT ID]],Table1[[PRODUCT]:[SELLING PRICE]],3,FALSE)</f>
        <v>Kg</v>
      </c>
      <c r="J2851" s="16">
        <f ca="1">VLOOKUP(Table3[[#This Row],[PRODUCT ID]],Table1[[PRODUCT]:[SELLING PRICE]],4,FALSE)</f>
        <v>30</v>
      </c>
      <c r="K2851" s="16">
        <f ca="1">VLOOKUP(Table3[[#This Row],[PRODUCT ID]],Table1[[PRODUCT]:[SELLING PRICE]],5,FALSE)</f>
        <v>41.000287275889683</v>
      </c>
      <c r="L2851" s="16">
        <f ca="1">J2851*Table3[[#This Row],[QUANTITY]]</f>
        <v>30</v>
      </c>
      <c r="M2851" s="16">
        <f ca="1">K2851*Table3[[#This Row],[QUANTITY]]*(1-Table3[[#This Row],[DISCOUNT %]])</f>
        <v>39.389205472228817</v>
      </c>
      <c r="N2851" s="3">
        <f>DAY(Table3[[#This Row],[DATE]])</f>
        <v>20</v>
      </c>
      <c r="O2851" s="3" t="str">
        <f>TEXT(Table3[[#This Row],[DATE]],"mmm")</f>
        <v>Oct</v>
      </c>
      <c r="P2851" s="3">
        <f>YEAR(Table3[[#This Row],[DATE]])</f>
        <v>2028</v>
      </c>
    </row>
    <row r="2852" spans="1:16" x14ac:dyDescent="0.3">
      <c r="A2852" s="6">
        <v>47047</v>
      </c>
      <c r="B2852" s="7" t="s">
        <v>1805</v>
      </c>
      <c r="C2852" s="9">
        <f t="shared" ca="1" si="88"/>
        <v>3</v>
      </c>
      <c r="D2852" s="9" t="s">
        <v>2117</v>
      </c>
      <c r="E2852" s="9" t="s">
        <v>2116</v>
      </c>
      <c r="F2852" s="10">
        <f t="shared" ca="1" si="89"/>
        <v>8.3477500389465328E-3</v>
      </c>
      <c r="G2852" s="3" t="str">
        <f>VLOOKUP(Table3[[#This Row],[PRODUCT ID]],Table1[[PRODUCT]:[SELLING PRICE]],1,FALSE)</f>
        <v>Product753</v>
      </c>
      <c r="H2852" s="3" t="str">
        <f>VLOOKUP(Table3[[#This Row],[PRODUCT ID]],Table1[[PRODUCT]:[SELLING PRICE]],2,FALSE)</f>
        <v>Category4</v>
      </c>
      <c r="I2852" s="3" t="str">
        <f>VLOOKUP(Table3[[#This Row],[PRODUCT ID]],Table1[[PRODUCT]:[SELLING PRICE]],3,FALSE)</f>
        <v>Lt</v>
      </c>
      <c r="J2852" s="16">
        <f ca="1">VLOOKUP(Table3[[#This Row],[PRODUCT ID]],Table1[[PRODUCT]:[SELLING PRICE]],4,FALSE)</f>
        <v>123</v>
      </c>
      <c r="K2852" s="16">
        <f ca="1">VLOOKUP(Table3[[#This Row],[PRODUCT ID]],Table1[[PRODUCT]:[SELLING PRICE]],5,FALSE)</f>
        <v>262.34332343602239</v>
      </c>
      <c r="L2852" s="16">
        <f ca="1">J2852*Table3[[#This Row],[QUANTITY]]</f>
        <v>369</v>
      </c>
      <c r="M2852" s="16">
        <f ca="1">K2852*Table3[[#This Row],[QUANTITY]]*(1-Table3[[#This Row],[DISCOUNT %]])</f>
        <v>780.46004084277592</v>
      </c>
      <c r="N2852" s="3">
        <f>DAY(Table3[[#This Row],[DATE]])</f>
        <v>21</v>
      </c>
      <c r="O2852" s="3" t="str">
        <f>TEXT(Table3[[#This Row],[DATE]],"mmm")</f>
        <v>Oct</v>
      </c>
      <c r="P2852" s="3">
        <f>YEAR(Table3[[#This Row],[DATE]])</f>
        <v>2028</v>
      </c>
    </row>
    <row r="2853" spans="1:16" x14ac:dyDescent="0.3">
      <c r="A2853" s="6">
        <v>47048</v>
      </c>
      <c r="B2853" s="7" t="s">
        <v>1806</v>
      </c>
      <c r="C2853" s="9">
        <f t="shared" ca="1" si="88"/>
        <v>15</v>
      </c>
      <c r="D2853" s="9" t="s">
        <v>2115</v>
      </c>
      <c r="E2853" s="9" t="s">
        <v>2116</v>
      </c>
      <c r="F2853" s="10">
        <f t="shared" ca="1" si="89"/>
        <v>2.1007274297302994E-2</v>
      </c>
      <c r="G2853" s="3" t="str">
        <f>VLOOKUP(Table3[[#This Row],[PRODUCT ID]],Table1[[PRODUCT]:[SELLING PRICE]],1,FALSE)</f>
        <v>Product754</v>
      </c>
      <c r="H2853" s="3" t="str">
        <f>VLOOKUP(Table3[[#This Row],[PRODUCT ID]],Table1[[PRODUCT]:[SELLING PRICE]],2,FALSE)</f>
        <v>Category5</v>
      </c>
      <c r="I2853" s="3" t="str">
        <f>VLOOKUP(Table3[[#This Row],[PRODUCT ID]],Table1[[PRODUCT]:[SELLING PRICE]],3,FALSE)</f>
        <v>Ft</v>
      </c>
      <c r="J2853" s="16">
        <f ca="1">VLOOKUP(Table3[[#This Row],[PRODUCT ID]],Table1[[PRODUCT]:[SELLING PRICE]],4,FALSE)</f>
        <v>52</v>
      </c>
      <c r="K2853" s="16">
        <f ca="1">VLOOKUP(Table3[[#This Row],[PRODUCT ID]],Table1[[PRODUCT]:[SELLING PRICE]],5,FALSE)</f>
        <v>190.97236790073669</v>
      </c>
      <c r="L2853" s="16">
        <f ca="1">J2853*Table3[[#This Row],[QUANTITY]]</f>
        <v>780</v>
      </c>
      <c r="M2853" s="16">
        <f ca="1">K2853*Table3[[#This Row],[QUANTITY]]*(1-Table3[[#This Row],[DISCOUNT %]])</f>
        <v>2804.4083847756069</v>
      </c>
      <c r="N2853" s="3">
        <f>DAY(Table3[[#This Row],[DATE]])</f>
        <v>22</v>
      </c>
      <c r="O2853" s="3" t="str">
        <f>TEXT(Table3[[#This Row],[DATE]],"mmm")</f>
        <v>Oct</v>
      </c>
      <c r="P2853" s="3">
        <f>YEAR(Table3[[#This Row],[DATE]])</f>
        <v>2028</v>
      </c>
    </row>
    <row r="2854" spans="1:16" x14ac:dyDescent="0.3">
      <c r="A2854" s="6">
        <v>47049</v>
      </c>
      <c r="B2854" s="7" t="s">
        <v>1807</v>
      </c>
      <c r="C2854" s="9">
        <f t="shared" ca="1" si="88"/>
        <v>10</v>
      </c>
      <c r="D2854" s="9" t="s">
        <v>2115</v>
      </c>
      <c r="E2854" s="9" t="s">
        <v>2118</v>
      </c>
      <c r="F2854" s="10">
        <f t="shared" ca="1" si="89"/>
        <v>1.1430863355890065E-2</v>
      </c>
      <c r="G2854" s="3" t="str">
        <f>VLOOKUP(Table3[[#This Row],[PRODUCT ID]],Table1[[PRODUCT]:[SELLING PRICE]],1,FALSE)</f>
        <v>Product755</v>
      </c>
      <c r="H2854" s="3" t="str">
        <f>VLOOKUP(Table3[[#This Row],[PRODUCT ID]],Table1[[PRODUCT]:[SELLING PRICE]],2,FALSE)</f>
        <v>Category1</v>
      </c>
      <c r="I2854" s="3" t="str">
        <f>VLOOKUP(Table3[[#This Row],[PRODUCT ID]],Table1[[PRODUCT]:[SELLING PRICE]],3,FALSE)</f>
        <v>Kg</v>
      </c>
      <c r="J2854" s="16">
        <f ca="1">VLOOKUP(Table3[[#This Row],[PRODUCT ID]],Table1[[PRODUCT]:[SELLING PRICE]],4,FALSE)</f>
        <v>189</v>
      </c>
      <c r="K2854" s="16">
        <f ca="1">VLOOKUP(Table3[[#This Row],[PRODUCT ID]],Table1[[PRODUCT]:[SELLING PRICE]],5,FALSE)</f>
        <v>146.1998228048906</v>
      </c>
      <c r="L2854" s="16">
        <f ca="1">J2854*Table3[[#This Row],[QUANTITY]]</f>
        <v>1890</v>
      </c>
      <c r="M2854" s="16">
        <f ca="1">K2854*Table3[[#This Row],[QUANTITY]]*(1-Table3[[#This Row],[DISCOUNT %]])</f>
        <v>1445.2863260775255</v>
      </c>
      <c r="N2854" s="3">
        <f>DAY(Table3[[#This Row],[DATE]])</f>
        <v>23</v>
      </c>
      <c r="O2854" s="3" t="str">
        <f>TEXT(Table3[[#This Row],[DATE]],"mmm")</f>
        <v>Oct</v>
      </c>
      <c r="P2854" s="3">
        <f>YEAR(Table3[[#This Row],[DATE]])</f>
        <v>2028</v>
      </c>
    </row>
    <row r="2855" spans="1:16" x14ac:dyDescent="0.3">
      <c r="A2855" s="6">
        <v>47050</v>
      </c>
      <c r="B2855" s="7" t="s">
        <v>1808</v>
      </c>
      <c r="C2855" s="9">
        <f t="shared" ca="1" si="88"/>
        <v>15</v>
      </c>
      <c r="D2855" s="9" t="s">
        <v>2115</v>
      </c>
      <c r="E2855" s="9" t="s">
        <v>2116</v>
      </c>
      <c r="F2855" s="10">
        <f t="shared" ca="1" si="89"/>
        <v>3.5093167667536021E-2</v>
      </c>
      <c r="G2855" s="3" t="str">
        <f>VLOOKUP(Table3[[#This Row],[PRODUCT ID]],Table1[[PRODUCT]:[SELLING PRICE]],1,FALSE)</f>
        <v>Product756</v>
      </c>
      <c r="H2855" s="3" t="str">
        <f>VLOOKUP(Table3[[#This Row],[PRODUCT ID]],Table1[[PRODUCT]:[SELLING PRICE]],2,FALSE)</f>
        <v>Category2</v>
      </c>
      <c r="I2855" s="3" t="str">
        <f>VLOOKUP(Table3[[#This Row],[PRODUCT ID]],Table1[[PRODUCT]:[SELLING PRICE]],3,FALSE)</f>
        <v>No</v>
      </c>
      <c r="J2855" s="16">
        <f ca="1">VLOOKUP(Table3[[#This Row],[PRODUCT ID]],Table1[[PRODUCT]:[SELLING PRICE]],4,FALSE)</f>
        <v>147</v>
      </c>
      <c r="K2855" s="16">
        <f ca="1">VLOOKUP(Table3[[#This Row],[PRODUCT ID]],Table1[[PRODUCT]:[SELLING PRICE]],5,FALSE)</f>
        <v>239.00582580744091</v>
      </c>
      <c r="L2855" s="16">
        <f ca="1">J2855*Table3[[#This Row],[QUANTITY]]</f>
        <v>2205</v>
      </c>
      <c r="M2855" s="16">
        <f ca="1">K2855*Table3[[#This Row],[QUANTITY]]*(1-Table3[[#This Row],[DISCOUNT %]])</f>
        <v>3459.2753143329373</v>
      </c>
      <c r="N2855" s="3">
        <f>DAY(Table3[[#This Row],[DATE]])</f>
        <v>24</v>
      </c>
      <c r="O2855" s="3" t="str">
        <f>TEXT(Table3[[#This Row],[DATE]],"mmm")</f>
        <v>Oct</v>
      </c>
      <c r="P2855" s="3">
        <f>YEAR(Table3[[#This Row],[DATE]])</f>
        <v>2028</v>
      </c>
    </row>
    <row r="2856" spans="1:16" x14ac:dyDescent="0.3">
      <c r="A2856" s="6">
        <v>47051</v>
      </c>
      <c r="B2856" s="7" t="s">
        <v>1809</v>
      </c>
      <c r="C2856" s="9">
        <f t="shared" ca="1" si="88"/>
        <v>13</v>
      </c>
      <c r="D2856" s="9" t="s">
        <v>2116</v>
      </c>
      <c r="E2856" s="9" t="s">
        <v>2116</v>
      </c>
      <c r="F2856" s="10">
        <f t="shared" ca="1" si="89"/>
        <v>9.3520243370266376E-2</v>
      </c>
      <c r="G2856" s="3" t="str">
        <f>VLOOKUP(Table3[[#This Row],[PRODUCT ID]],Table1[[PRODUCT]:[SELLING PRICE]],1,FALSE)</f>
        <v>Product757</v>
      </c>
      <c r="H2856" s="3" t="str">
        <f>VLOOKUP(Table3[[#This Row],[PRODUCT ID]],Table1[[PRODUCT]:[SELLING PRICE]],2,FALSE)</f>
        <v>Category3</v>
      </c>
      <c r="I2856" s="3" t="str">
        <f>VLOOKUP(Table3[[#This Row],[PRODUCT ID]],Table1[[PRODUCT]:[SELLING PRICE]],3,FALSE)</f>
        <v>No</v>
      </c>
      <c r="J2856" s="16">
        <f ca="1">VLOOKUP(Table3[[#This Row],[PRODUCT ID]],Table1[[PRODUCT]:[SELLING PRICE]],4,FALSE)</f>
        <v>118</v>
      </c>
      <c r="K2856" s="16">
        <f ca="1">VLOOKUP(Table3[[#This Row],[PRODUCT ID]],Table1[[PRODUCT]:[SELLING PRICE]],5,FALSE)</f>
        <v>136.86883360983109</v>
      </c>
      <c r="L2856" s="16">
        <f ca="1">J2856*Table3[[#This Row],[QUANTITY]]</f>
        <v>1534</v>
      </c>
      <c r="M2856" s="16">
        <f ca="1">K2856*Table3[[#This Row],[QUANTITY]]*(1-Table3[[#This Row],[DISCOUNT %]])</f>
        <v>1612.8947507508574</v>
      </c>
      <c r="N2856" s="3">
        <f>DAY(Table3[[#This Row],[DATE]])</f>
        <v>25</v>
      </c>
      <c r="O2856" s="3" t="str">
        <f>TEXT(Table3[[#This Row],[DATE]],"mmm")</f>
        <v>Oct</v>
      </c>
      <c r="P2856" s="3">
        <f>YEAR(Table3[[#This Row],[DATE]])</f>
        <v>2028</v>
      </c>
    </row>
    <row r="2857" spans="1:16" x14ac:dyDescent="0.3">
      <c r="A2857" s="6">
        <v>47052</v>
      </c>
      <c r="B2857" s="7" t="s">
        <v>1810</v>
      </c>
      <c r="C2857" s="9">
        <f t="shared" ca="1" si="88"/>
        <v>7</v>
      </c>
      <c r="D2857" s="9" t="s">
        <v>2116</v>
      </c>
      <c r="E2857" s="9" t="s">
        <v>2116</v>
      </c>
      <c r="F2857" s="10">
        <f t="shared" ca="1" si="89"/>
        <v>9.6176875767559303E-2</v>
      </c>
      <c r="G2857" s="3" t="str">
        <f>VLOOKUP(Table3[[#This Row],[PRODUCT ID]],Table1[[PRODUCT]:[SELLING PRICE]],1,FALSE)</f>
        <v>Product758</v>
      </c>
      <c r="H2857" s="3" t="str">
        <f>VLOOKUP(Table3[[#This Row],[PRODUCT ID]],Table1[[PRODUCT]:[SELLING PRICE]],2,FALSE)</f>
        <v>Category4</v>
      </c>
      <c r="I2857" s="3" t="str">
        <f>VLOOKUP(Table3[[#This Row],[PRODUCT ID]],Table1[[PRODUCT]:[SELLING PRICE]],3,FALSE)</f>
        <v>Ft</v>
      </c>
      <c r="J2857" s="16">
        <f ca="1">VLOOKUP(Table3[[#This Row],[PRODUCT ID]],Table1[[PRODUCT]:[SELLING PRICE]],4,FALSE)</f>
        <v>151</v>
      </c>
      <c r="K2857" s="16">
        <f ca="1">VLOOKUP(Table3[[#This Row],[PRODUCT ID]],Table1[[PRODUCT]:[SELLING PRICE]],5,FALSE)</f>
        <v>220.5801606451343</v>
      </c>
      <c r="L2857" s="16">
        <f ca="1">J2857*Table3[[#This Row],[QUANTITY]]</f>
        <v>1057</v>
      </c>
      <c r="M2857" s="16">
        <f ca="1">K2857*Table3[[#This Row],[QUANTITY]]*(1-Table3[[#This Row],[DISCOUNT %]])</f>
        <v>1395.5581495658525</v>
      </c>
      <c r="N2857" s="3">
        <f>DAY(Table3[[#This Row],[DATE]])</f>
        <v>26</v>
      </c>
      <c r="O2857" s="3" t="str">
        <f>TEXT(Table3[[#This Row],[DATE]],"mmm")</f>
        <v>Oct</v>
      </c>
      <c r="P2857" s="3">
        <f>YEAR(Table3[[#This Row],[DATE]])</f>
        <v>2028</v>
      </c>
    </row>
    <row r="2858" spans="1:16" x14ac:dyDescent="0.3">
      <c r="A2858" s="6">
        <v>47053</v>
      </c>
      <c r="B2858" s="7" t="s">
        <v>1811</v>
      </c>
      <c r="C2858" s="9">
        <f t="shared" ca="1" si="88"/>
        <v>6</v>
      </c>
      <c r="D2858" s="9" t="s">
        <v>2116</v>
      </c>
      <c r="E2858" s="9" t="s">
        <v>2116</v>
      </c>
      <c r="F2858" s="10">
        <f t="shared" ca="1" si="89"/>
        <v>8.9165337139652828E-2</v>
      </c>
      <c r="G2858" s="3" t="str">
        <f>VLOOKUP(Table3[[#This Row],[PRODUCT ID]],Table1[[PRODUCT]:[SELLING PRICE]],1,FALSE)</f>
        <v>Product759</v>
      </c>
      <c r="H2858" s="3" t="str">
        <f>VLOOKUP(Table3[[#This Row],[PRODUCT ID]],Table1[[PRODUCT]:[SELLING PRICE]],2,FALSE)</f>
        <v>Category5</v>
      </c>
      <c r="I2858" s="3" t="str">
        <f>VLOOKUP(Table3[[#This Row],[PRODUCT ID]],Table1[[PRODUCT]:[SELLING PRICE]],3,FALSE)</f>
        <v>No</v>
      </c>
      <c r="J2858" s="16">
        <f ca="1">VLOOKUP(Table3[[#This Row],[PRODUCT ID]],Table1[[PRODUCT]:[SELLING PRICE]],4,FALSE)</f>
        <v>78</v>
      </c>
      <c r="K2858" s="16">
        <f ca="1">VLOOKUP(Table3[[#This Row],[PRODUCT ID]],Table1[[PRODUCT]:[SELLING PRICE]],5,FALSE)</f>
        <v>91.040539731556066</v>
      </c>
      <c r="L2858" s="16">
        <f ca="1">J2858*Table3[[#This Row],[QUANTITY]]</f>
        <v>468</v>
      </c>
      <c r="M2858" s="16">
        <f ca="1">K2858*Table3[[#This Row],[QUANTITY]]*(1-Table3[[#This Row],[DISCOUNT %]])</f>
        <v>497.5372758780955</v>
      </c>
      <c r="N2858" s="3">
        <f>DAY(Table3[[#This Row],[DATE]])</f>
        <v>27</v>
      </c>
      <c r="O2858" s="3" t="str">
        <f>TEXT(Table3[[#This Row],[DATE]],"mmm")</f>
        <v>Oct</v>
      </c>
      <c r="P2858" s="3">
        <f>YEAR(Table3[[#This Row],[DATE]])</f>
        <v>2028</v>
      </c>
    </row>
    <row r="2859" spans="1:16" x14ac:dyDescent="0.3">
      <c r="A2859" s="6">
        <v>47054</v>
      </c>
      <c r="B2859" s="7" t="s">
        <v>1812</v>
      </c>
      <c r="C2859" s="9">
        <f t="shared" ca="1" si="88"/>
        <v>2</v>
      </c>
      <c r="D2859" s="9" t="s">
        <v>2115</v>
      </c>
      <c r="E2859" s="9" t="s">
        <v>2116</v>
      </c>
      <c r="F2859" s="10">
        <f t="shared" ca="1" si="89"/>
        <v>2.0532237122161179E-2</v>
      </c>
      <c r="G2859" s="3" t="str">
        <f>VLOOKUP(Table3[[#This Row],[PRODUCT ID]],Table1[[PRODUCT]:[SELLING PRICE]],1,FALSE)</f>
        <v>Product760</v>
      </c>
      <c r="H2859" s="3" t="str">
        <f>VLOOKUP(Table3[[#This Row],[PRODUCT ID]],Table1[[PRODUCT]:[SELLING PRICE]],2,FALSE)</f>
        <v>Category1</v>
      </c>
      <c r="I2859" s="3" t="str">
        <f>VLOOKUP(Table3[[#This Row],[PRODUCT ID]],Table1[[PRODUCT]:[SELLING PRICE]],3,FALSE)</f>
        <v>Kg</v>
      </c>
      <c r="J2859" s="16">
        <f ca="1">VLOOKUP(Table3[[#This Row],[PRODUCT ID]],Table1[[PRODUCT]:[SELLING PRICE]],4,FALSE)</f>
        <v>165</v>
      </c>
      <c r="K2859" s="16">
        <f ca="1">VLOOKUP(Table3[[#This Row],[PRODUCT ID]],Table1[[PRODUCT]:[SELLING PRICE]],5,FALSE)</f>
        <v>208.70073483425983</v>
      </c>
      <c r="L2859" s="16">
        <f ca="1">J2859*Table3[[#This Row],[QUANTITY]]</f>
        <v>330</v>
      </c>
      <c r="M2859" s="16">
        <f ca="1">K2859*Table3[[#This Row],[QUANTITY]]*(1-Table3[[#This Row],[DISCOUNT %]])</f>
        <v>408.83128371814701</v>
      </c>
      <c r="N2859" s="3">
        <f>DAY(Table3[[#This Row],[DATE]])</f>
        <v>28</v>
      </c>
      <c r="O2859" s="3" t="str">
        <f>TEXT(Table3[[#This Row],[DATE]],"mmm")</f>
        <v>Oct</v>
      </c>
      <c r="P2859" s="3">
        <f>YEAR(Table3[[#This Row],[DATE]])</f>
        <v>2028</v>
      </c>
    </row>
    <row r="2860" spans="1:16" x14ac:dyDescent="0.3">
      <c r="A2860" s="6">
        <v>47055</v>
      </c>
      <c r="B2860" s="7" t="s">
        <v>1813</v>
      </c>
      <c r="C2860" s="9">
        <f t="shared" ca="1" si="88"/>
        <v>1</v>
      </c>
      <c r="D2860" s="9" t="s">
        <v>2117</v>
      </c>
      <c r="E2860" s="9" t="s">
        <v>2118</v>
      </c>
      <c r="F2860" s="10">
        <f t="shared" ca="1" si="89"/>
        <v>4.5400767669533805E-2</v>
      </c>
      <c r="G2860" s="3" t="str">
        <f>VLOOKUP(Table3[[#This Row],[PRODUCT ID]],Table1[[PRODUCT]:[SELLING PRICE]],1,FALSE)</f>
        <v>Product761</v>
      </c>
      <c r="H2860" s="3" t="str">
        <f>VLOOKUP(Table3[[#This Row],[PRODUCT ID]],Table1[[PRODUCT]:[SELLING PRICE]],2,FALSE)</f>
        <v>Category2</v>
      </c>
      <c r="I2860" s="3" t="str">
        <f>VLOOKUP(Table3[[#This Row],[PRODUCT ID]],Table1[[PRODUCT]:[SELLING PRICE]],3,FALSE)</f>
        <v>Kg</v>
      </c>
      <c r="J2860" s="16">
        <f ca="1">VLOOKUP(Table3[[#This Row],[PRODUCT ID]],Table1[[PRODUCT]:[SELLING PRICE]],4,FALSE)</f>
        <v>244</v>
      </c>
      <c r="K2860" s="16">
        <f ca="1">VLOOKUP(Table3[[#This Row],[PRODUCT ID]],Table1[[PRODUCT]:[SELLING PRICE]],5,FALSE)</f>
        <v>257.93396309033</v>
      </c>
      <c r="L2860" s="16">
        <f ca="1">J2860*Table3[[#This Row],[QUANTITY]]</f>
        <v>244</v>
      </c>
      <c r="M2860" s="16">
        <f ca="1">K2860*Table3[[#This Row],[QUANTITY]]*(1-Table3[[#This Row],[DISCOUNT %]])</f>
        <v>246.22356315798382</v>
      </c>
      <c r="N2860" s="3">
        <f>DAY(Table3[[#This Row],[DATE]])</f>
        <v>29</v>
      </c>
      <c r="O2860" s="3" t="str">
        <f>TEXT(Table3[[#This Row],[DATE]],"mmm")</f>
        <v>Oct</v>
      </c>
      <c r="P2860" s="3">
        <f>YEAR(Table3[[#This Row],[DATE]])</f>
        <v>2028</v>
      </c>
    </row>
    <row r="2861" spans="1:16" x14ac:dyDescent="0.3">
      <c r="A2861" s="6">
        <v>47056</v>
      </c>
      <c r="B2861" s="7" t="s">
        <v>1814</v>
      </c>
      <c r="C2861" s="9">
        <f t="shared" ca="1" si="88"/>
        <v>13</v>
      </c>
      <c r="D2861" s="9" t="s">
        <v>2117</v>
      </c>
      <c r="E2861" s="9" t="s">
        <v>2118</v>
      </c>
      <c r="F2861" s="10">
        <f t="shared" ca="1" si="89"/>
        <v>5.5078159806274812E-2</v>
      </c>
      <c r="G2861" s="3" t="str">
        <f>VLOOKUP(Table3[[#This Row],[PRODUCT ID]],Table1[[PRODUCT]:[SELLING PRICE]],1,FALSE)</f>
        <v>Product762</v>
      </c>
      <c r="H2861" s="3" t="str">
        <f>VLOOKUP(Table3[[#This Row],[PRODUCT ID]],Table1[[PRODUCT]:[SELLING PRICE]],2,FALSE)</f>
        <v>Category3</v>
      </c>
      <c r="I2861" s="3" t="str">
        <f>VLOOKUP(Table3[[#This Row],[PRODUCT ID]],Table1[[PRODUCT]:[SELLING PRICE]],3,FALSE)</f>
        <v>Lt</v>
      </c>
      <c r="J2861" s="16">
        <f ca="1">VLOOKUP(Table3[[#This Row],[PRODUCT ID]],Table1[[PRODUCT]:[SELLING PRICE]],4,FALSE)</f>
        <v>145</v>
      </c>
      <c r="K2861" s="16">
        <f ca="1">VLOOKUP(Table3[[#This Row],[PRODUCT ID]],Table1[[PRODUCT]:[SELLING PRICE]],5,FALSE)</f>
        <v>222.61661439991499</v>
      </c>
      <c r="L2861" s="16">
        <f ca="1">J2861*Table3[[#This Row],[QUANTITY]]</f>
        <v>1885</v>
      </c>
      <c r="M2861" s="16">
        <f ca="1">K2861*Table3[[#This Row],[QUANTITY]]*(1-Table3[[#This Row],[DISCOUNT %]])</f>
        <v>2734.6189121740399</v>
      </c>
      <c r="N2861" s="3">
        <f>DAY(Table3[[#This Row],[DATE]])</f>
        <v>30</v>
      </c>
      <c r="O2861" s="3" t="str">
        <f>TEXT(Table3[[#This Row],[DATE]],"mmm")</f>
        <v>Oct</v>
      </c>
      <c r="P2861" s="3">
        <f>YEAR(Table3[[#This Row],[DATE]])</f>
        <v>2028</v>
      </c>
    </row>
    <row r="2862" spans="1:16" x14ac:dyDescent="0.3">
      <c r="A2862" s="6">
        <v>47057</v>
      </c>
      <c r="B2862" s="7" t="s">
        <v>1815</v>
      </c>
      <c r="C2862" s="9">
        <f t="shared" ca="1" si="88"/>
        <v>2</v>
      </c>
      <c r="D2862" s="9" t="s">
        <v>2116</v>
      </c>
      <c r="E2862" s="9" t="s">
        <v>2116</v>
      </c>
      <c r="F2862" s="10">
        <f t="shared" ca="1" si="89"/>
        <v>9.5987398155980549E-2</v>
      </c>
      <c r="G2862" s="3" t="str">
        <f>VLOOKUP(Table3[[#This Row],[PRODUCT ID]],Table1[[PRODUCT]:[SELLING PRICE]],1,FALSE)</f>
        <v>Product763</v>
      </c>
      <c r="H2862" s="3" t="str">
        <f>VLOOKUP(Table3[[#This Row],[PRODUCT ID]],Table1[[PRODUCT]:[SELLING PRICE]],2,FALSE)</f>
        <v>Category4</v>
      </c>
      <c r="I2862" s="3" t="str">
        <f>VLOOKUP(Table3[[#This Row],[PRODUCT ID]],Table1[[PRODUCT]:[SELLING PRICE]],3,FALSE)</f>
        <v>Kg</v>
      </c>
      <c r="J2862" s="16">
        <f ca="1">VLOOKUP(Table3[[#This Row],[PRODUCT ID]],Table1[[PRODUCT]:[SELLING PRICE]],4,FALSE)</f>
        <v>23</v>
      </c>
      <c r="K2862" s="16">
        <f ca="1">VLOOKUP(Table3[[#This Row],[PRODUCT ID]],Table1[[PRODUCT]:[SELLING PRICE]],5,FALSE)</f>
        <v>276.18781846878926</v>
      </c>
      <c r="L2862" s="16">
        <f ca="1">J2862*Table3[[#This Row],[QUANTITY]]</f>
        <v>46</v>
      </c>
      <c r="M2862" s="16">
        <f ca="1">K2862*Table3[[#This Row],[QUANTITY]]*(1-Table3[[#This Row],[DISCOUNT %]])</f>
        <v>499.35453674318779</v>
      </c>
      <c r="N2862" s="3">
        <f>DAY(Table3[[#This Row],[DATE]])</f>
        <v>31</v>
      </c>
      <c r="O2862" s="3" t="str">
        <f>TEXT(Table3[[#This Row],[DATE]],"mmm")</f>
        <v>Oct</v>
      </c>
      <c r="P2862" s="3">
        <f>YEAR(Table3[[#This Row],[DATE]])</f>
        <v>2028</v>
      </c>
    </row>
    <row r="2863" spans="1:16" x14ac:dyDescent="0.3">
      <c r="A2863" s="6">
        <v>47058</v>
      </c>
      <c r="B2863" s="7" t="s">
        <v>1816</v>
      </c>
      <c r="C2863" s="9">
        <f t="shared" ca="1" si="88"/>
        <v>10</v>
      </c>
      <c r="D2863" s="9" t="s">
        <v>2116</v>
      </c>
      <c r="E2863" s="9" t="s">
        <v>2116</v>
      </c>
      <c r="F2863" s="10">
        <f t="shared" ca="1" si="89"/>
        <v>3.8207901334260254E-2</v>
      </c>
      <c r="G2863" s="3" t="str">
        <f>VLOOKUP(Table3[[#This Row],[PRODUCT ID]],Table1[[PRODUCT]:[SELLING PRICE]],1,FALSE)</f>
        <v>Product764</v>
      </c>
      <c r="H2863" s="3" t="str">
        <f>VLOOKUP(Table3[[#This Row],[PRODUCT ID]],Table1[[PRODUCT]:[SELLING PRICE]],2,FALSE)</f>
        <v>Category5</v>
      </c>
      <c r="I2863" s="3" t="str">
        <f>VLOOKUP(Table3[[#This Row],[PRODUCT ID]],Table1[[PRODUCT]:[SELLING PRICE]],3,FALSE)</f>
        <v>Lt</v>
      </c>
      <c r="J2863" s="16">
        <f ca="1">VLOOKUP(Table3[[#This Row],[PRODUCT ID]],Table1[[PRODUCT]:[SELLING PRICE]],4,FALSE)</f>
        <v>17</v>
      </c>
      <c r="K2863" s="16">
        <f ca="1">VLOOKUP(Table3[[#This Row],[PRODUCT ID]],Table1[[PRODUCT]:[SELLING PRICE]],5,FALSE)</f>
        <v>306.7576246089302</v>
      </c>
      <c r="L2863" s="16">
        <f ca="1">J2863*Table3[[#This Row],[QUANTITY]]</f>
        <v>170</v>
      </c>
      <c r="M2863" s="16">
        <f ca="1">K2863*Table3[[#This Row],[QUANTITY]]*(1-Table3[[#This Row],[DISCOUNT %]])</f>
        <v>2950.3705955434016</v>
      </c>
      <c r="N2863" s="3">
        <f>DAY(Table3[[#This Row],[DATE]])</f>
        <v>1</v>
      </c>
      <c r="O2863" s="3" t="str">
        <f>TEXT(Table3[[#This Row],[DATE]],"mmm")</f>
        <v>Nov</v>
      </c>
      <c r="P2863" s="3">
        <f>YEAR(Table3[[#This Row],[DATE]])</f>
        <v>2028</v>
      </c>
    </row>
    <row r="2864" spans="1:16" x14ac:dyDescent="0.3">
      <c r="A2864" s="6">
        <v>47059</v>
      </c>
      <c r="B2864" s="7" t="s">
        <v>1817</v>
      </c>
      <c r="C2864" s="9">
        <f t="shared" ca="1" si="88"/>
        <v>3</v>
      </c>
      <c r="D2864" s="9" t="s">
        <v>2116</v>
      </c>
      <c r="E2864" s="9" t="s">
        <v>2116</v>
      </c>
      <c r="F2864" s="10">
        <f t="shared" ca="1" si="89"/>
        <v>3.28735722494653E-3</v>
      </c>
      <c r="G2864" s="3" t="str">
        <f>VLOOKUP(Table3[[#This Row],[PRODUCT ID]],Table1[[PRODUCT]:[SELLING PRICE]],1,FALSE)</f>
        <v>Product765</v>
      </c>
      <c r="H2864" s="3" t="str">
        <f>VLOOKUP(Table3[[#This Row],[PRODUCT ID]],Table1[[PRODUCT]:[SELLING PRICE]],2,FALSE)</f>
        <v>Category1</v>
      </c>
      <c r="I2864" s="3" t="str">
        <f>VLOOKUP(Table3[[#This Row],[PRODUCT ID]],Table1[[PRODUCT]:[SELLING PRICE]],3,FALSE)</f>
        <v>Ft</v>
      </c>
      <c r="J2864" s="16">
        <f ca="1">VLOOKUP(Table3[[#This Row],[PRODUCT ID]],Table1[[PRODUCT]:[SELLING PRICE]],4,FALSE)</f>
        <v>28</v>
      </c>
      <c r="K2864" s="16">
        <f ca="1">VLOOKUP(Table3[[#This Row],[PRODUCT ID]],Table1[[PRODUCT]:[SELLING PRICE]],5,FALSE)</f>
        <v>62.76588107094706</v>
      </c>
      <c r="L2864" s="16">
        <f ca="1">J2864*Table3[[#This Row],[QUANTITY]]</f>
        <v>84</v>
      </c>
      <c r="M2864" s="16">
        <f ca="1">K2864*Table3[[#This Row],[QUANTITY]]*(1-Table3[[#This Row],[DISCOUNT %]])</f>
        <v>187.67864159498507</v>
      </c>
      <c r="N2864" s="3">
        <f>DAY(Table3[[#This Row],[DATE]])</f>
        <v>2</v>
      </c>
      <c r="O2864" s="3" t="str">
        <f>TEXT(Table3[[#This Row],[DATE]],"mmm")</f>
        <v>Nov</v>
      </c>
      <c r="P2864" s="3">
        <f>YEAR(Table3[[#This Row],[DATE]])</f>
        <v>2028</v>
      </c>
    </row>
    <row r="2865" spans="1:16" x14ac:dyDescent="0.3">
      <c r="A2865" s="6">
        <v>47060</v>
      </c>
      <c r="B2865" s="7" t="s">
        <v>1818</v>
      </c>
      <c r="C2865" s="9">
        <f t="shared" ca="1" si="88"/>
        <v>4</v>
      </c>
      <c r="D2865" s="9" t="s">
        <v>2116</v>
      </c>
      <c r="E2865" s="9" t="s">
        <v>2116</v>
      </c>
      <c r="F2865" s="10">
        <f t="shared" ca="1" si="89"/>
        <v>4.5167484197157992E-2</v>
      </c>
      <c r="G2865" s="3" t="str">
        <f>VLOOKUP(Table3[[#This Row],[PRODUCT ID]],Table1[[PRODUCT]:[SELLING PRICE]],1,FALSE)</f>
        <v>Product766</v>
      </c>
      <c r="H2865" s="3" t="str">
        <f>VLOOKUP(Table3[[#This Row],[PRODUCT ID]],Table1[[PRODUCT]:[SELLING PRICE]],2,FALSE)</f>
        <v>Category2</v>
      </c>
      <c r="I2865" s="3" t="str">
        <f>VLOOKUP(Table3[[#This Row],[PRODUCT ID]],Table1[[PRODUCT]:[SELLING PRICE]],3,FALSE)</f>
        <v>Kg</v>
      </c>
      <c r="J2865" s="16">
        <f ca="1">VLOOKUP(Table3[[#This Row],[PRODUCT ID]],Table1[[PRODUCT]:[SELLING PRICE]],4,FALSE)</f>
        <v>25</v>
      </c>
      <c r="K2865" s="16">
        <f ca="1">VLOOKUP(Table3[[#This Row],[PRODUCT ID]],Table1[[PRODUCT]:[SELLING PRICE]],5,FALSE)</f>
        <v>111.56759516807857</v>
      </c>
      <c r="L2865" s="16">
        <f ca="1">J2865*Table3[[#This Row],[QUANTITY]]</f>
        <v>100</v>
      </c>
      <c r="M2865" s="16">
        <f ca="1">K2865*Table3[[#This Row],[QUANTITY]]*(1-Table3[[#This Row],[DISCOUNT %]])</f>
        <v>426.11347030563786</v>
      </c>
      <c r="N2865" s="3">
        <f>DAY(Table3[[#This Row],[DATE]])</f>
        <v>3</v>
      </c>
      <c r="O2865" s="3" t="str">
        <f>TEXT(Table3[[#This Row],[DATE]],"mmm")</f>
        <v>Nov</v>
      </c>
      <c r="P2865" s="3">
        <f>YEAR(Table3[[#This Row],[DATE]])</f>
        <v>2028</v>
      </c>
    </row>
    <row r="2866" spans="1:16" x14ac:dyDescent="0.3">
      <c r="A2866" s="6">
        <v>47061</v>
      </c>
      <c r="B2866" s="7" t="s">
        <v>1819</v>
      </c>
      <c r="C2866" s="9">
        <f t="shared" ca="1" si="88"/>
        <v>10</v>
      </c>
      <c r="D2866" s="9" t="s">
        <v>2115</v>
      </c>
      <c r="E2866" s="9" t="s">
        <v>2118</v>
      </c>
      <c r="F2866" s="10">
        <f t="shared" ca="1" si="89"/>
        <v>2.6497508465830478E-2</v>
      </c>
      <c r="G2866" s="3" t="str">
        <f>VLOOKUP(Table3[[#This Row],[PRODUCT ID]],Table1[[PRODUCT]:[SELLING PRICE]],1,FALSE)</f>
        <v>Product767</v>
      </c>
      <c r="H2866" s="3" t="str">
        <f>VLOOKUP(Table3[[#This Row],[PRODUCT ID]],Table1[[PRODUCT]:[SELLING PRICE]],2,FALSE)</f>
        <v>Category3</v>
      </c>
      <c r="I2866" s="3" t="str">
        <f>VLOOKUP(Table3[[#This Row],[PRODUCT ID]],Table1[[PRODUCT]:[SELLING PRICE]],3,FALSE)</f>
        <v>No</v>
      </c>
      <c r="J2866" s="16">
        <f ca="1">VLOOKUP(Table3[[#This Row],[PRODUCT ID]],Table1[[PRODUCT]:[SELLING PRICE]],4,FALSE)</f>
        <v>221</v>
      </c>
      <c r="K2866" s="16">
        <f ca="1">VLOOKUP(Table3[[#This Row],[PRODUCT ID]],Table1[[PRODUCT]:[SELLING PRICE]],5,FALSE)</f>
        <v>126.68339656331017</v>
      </c>
      <c r="L2866" s="16">
        <f ca="1">J2866*Table3[[#This Row],[QUANTITY]]</f>
        <v>2210</v>
      </c>
      <c r="M2866" s="16">
        <f ca="1">K2866*Table3[[#This Row],[QUANTITY]]*(1-Table3[[#This Row],[DISCOUNT %]])</f>
        <v>1233.2660219039371</v>
      </c>
      <c r="N2866" s="3">
        <f>DAY(Table3[[#This Row],[DATE]])</f>
        <v>4</v>
      </c>
      <c r="O2866" s="3" t="str">
        <f>TEXT(Table3[[#This Row],[DATE]],"mmm")</f>
        <v>Nov</v>
      </c>
      <c r="P2866" s="3">
        <f>YEAR(Table3[[#This Row],[DATE]])</f>
        <v>2028</v>
      </c>
    </row>
    <row r="2867" spans="1:16" x14ac:dyDescent="0.3">
      <c r="A2867" s="6">
        <v>47062</v>
      </c>
      <c r="B2867" s="7" t="s">
        <v>1820</v>
      </c>
      <c r="C2867" s="9">
        <f t="shared" ca="1" si="88"/>
        <v>2</v>
      </c>
      <c r="D2867" s="9" t="s">
        <v>2116</v>
      </c>
      <c r="E2867" s="9" t="s">
        <v>2116</v>
      </c>
      <c r="F2867" s="10">
        <f t="shared" ca="1" si="89"/>
        <v>8.0861073885256998E-2</v>
      </c>
      <c r="G2867" s="3" t="str">
        <f>VLOOKUP(Table3[[#This Row],[PRODUCT ID]],Table1[[PRODUCT]:[SELLING PRICE]],1,FALSE)</f>
        <v>Product768</v>
      </c>
      <c r="H2867" s="3" t="str">
        <f>VLOOKUP(Table3[[#This Row],[PRODUCT ID]],Table1[[PRODUCT]:[SELLING PRICE]],2,FALSE)</f>
        <v>Category4</v>
      </c>
      <c r="I2867" s="3" t="str">
        <f>VLOOKUP(Table3[[#This Row],[PRODUCT ID]],Table1[[PRODUCT]:[SELLING PRICE]],3,FALSE)</f>
        <v>No</v>
      </c>
      <c r="J2867" s="16">
        <f ca="1">VLOOKUP(Table3[[#This Row],[PRODUCT ID]],Table1[[PRODUCT]:[SELLING PRICE]],4,FALSE)</f>
        <v>194</v>
      </c>
      <c r="K2867" s="16">
        <f ca="1">VLOOKUP(Table3[[#This Row],[PRODUCT ID]],Table1[[PRODUCT]:[SELLING PRICE]],5,FALSE)</f>
        <v>91.682979381595558</v>
      </c>
      <c r="L2867" s="16">
        <f ca="1">J2867*Table3[[#This Row],[QUANTITY]]</f>
        <v>388</v>
      </c>
      <c r="M2867" s="16">
        <f ca="1">K2867*Table3[[#This Row],[QUANTITY]]*(1-Table3[[#This Row],[DISCOUNT %]])</f>
        <v>168.53879042359972</v>
      </c>
      <c r="N2867" s="3">
        <f>DAY(Table3[[#This Row],[DATE]])</f>
        <v>5</v>
      </c>
      <c r="O2867" s="3" t="str">
        <f>TEXT(Table3[[#This Row],[DATE]],"mmm")</f>
        <v>Nov</v>
      </c>
      <c r="P2867" s="3">
        <f>YEAR(Table3[[#This Row],[DATE]])</f>
        <v>2028</v>
      </c>
    </row>
    <row r="2868" spans="1:16" x14ac:dyDescent="0.3">
      <c r="A2868" s="6">
        <v>47063</v>
      </c>
      <c r="B2868" s="7" t="s">
        <v>1821</v>
      </c>
      <c r="C2868" s="9">
        <f t="shared" ca="1" si="88"/>
        <v>8</v>
      </c>
      <c r="D2868" s="9" t="s">
        <v>2117</v>
      </c>
      <c r="E2868" s="9" t="s">
        <v>2116</v>
      </c>
      <c r="F2868" s="10">
        <f t="shared" ca="1" si="89"/>
        <v>7.4976384369715821E-2</v>
      </c>
      <c r="G2868" s="3" t="str">
        <f>VLOOKUP(Table3[[#This Row],[PRODUCT ID]],Table1[[PRODUCT]:[SELLING PRICE]],1,FALSE)</f>
        <v>Product769</v>
      </c>
      <c r="H2868" s="3" t="str">
        <f>VLOOKUP(Table3[[#This Row],[PRODUCT ID]],Table1[[PRODUCT]:[SELLING PRICE]],2,FALSE)</f>
        <v>Category1</v>
      </c>
      <c r="I2868" s="3" t="str">
        <f>VLOOKUP(Table3[[#This Row],[PRODUCT ID]],Table1[[PRODUCT]:[SELLING PRICE]],3,FALSE)</f>
        <v>Ft</v>
      </c>
      <c r="J2868" s="16">
        <f ca="1">VLOOKUP(Table3[[#This Row],[PRODUCT ID]],Table1[[PRODUCT]:[SELLING PRICE]],4,FALSE)</f>
        <v>165</v>
      </c>
      <c r="K2868" s="16">
        <f ca="1">VLOOKUP(Table3[[#This Row],[PRODUCT ID]],Table1[[PRODUCT]:[SELLING PRICE]],5,FALSE)</f>
        <v>281.08111779280364</v>
      </c>
      <c r="L2868" s="16">
        <f ca="1">J2868*Table3[[#This Row],[QUANTITY]]</f>
        <v>1320</v>
      </c>
      <c r="M2868" s="16">
        <f ca="1">K2868*Table3[[#This Row],[QUANTITY]]*(1-Table3[[#This Row],[DISCOUNT %]])</f>
        <v>2080.0533749288084</v>
      </c>
      <c r="N2868" s="3">
        <f>DAY(Table3[[#This Row],[DATE]])</f>
        <v>6</v>
      </c>
      <c r="O2868" s="3" t="str">
        <f>TEXT(Table3[[#This Row],[DATE]],"mmm")</f>
        <v>Nov</v>
      </c>
      <c r="P2868" s="3">
        <f>YEAR(Table3[[#This Row],[DATE]])</f>
        <v>2028</v>
      </c>
    </row>
    <row r="2869" spans="1:16" x14ac:dyDescent="0.3">
      <c r="A2869" s="6">
        <v>47064</v>
      </c>
      <c r="B2869" s="7" t="s">
        <v>1822</v>
      </c>
      <c r="C2869" s="9">
        <f t="shared" ca="1" si="88"/>
        <v>14</v>
      </c>
      <c r="D2869" s="9" t="s">
        <v>2115</v>
      </c>
      <c r="E2869" s="9" t="s">
        <v>2116</v>
      </c>
      <c r="F2869" s="10">
        <f t="shared" ca="1" si="89"/>
        <v>5.318797196573867E-2</v>
      </c>
      <c r="G2869" s="3" t="str">
        <f>VLOOKUP(Table3[[#This Row],[PRODUCT ID]],Table1[[PRODUCT]:[SELLING PRICE]],1,FALSE)</f>
        <v>Product770</v>
      </c>
      <c r="H2869" s="3" t="str">
        <f>VLOOKUP(Table3[[#This Row],[PRODUCT ID]],Table1[[PRODUCT]:[SELLING PRICE]],2,FALSE)</f>
        <v>Category2</v>
      </c>
      <c r="I2869" s="3" t="str">
        <f>VLOOKUP(Table3[[#This Row],[PRODUCT ID]],Table1[[PRODUCT]:[SELLING PRICE]],3,FALSE)</f>
        <v>No</v>
      </c>
      <c r="J2869" s="16">
        <f ca="1">VLOOKUP(Table3[[#This Row],[PRODUCT ID]],Table1[[PRODUCT]:[SELLING PRICE]],4,FALSE)</f>
        <v>26</v>
      </c>
      <c r="K2869" s="16">
        <f ca="1">VLOOKUP(Table3[[#This Row],[PRODUCT ID]],Table1[[PRODUCT]:[SELLING PRICE]],5,FALSE)</f>
        <v>307.74405203070279</v>
      </c>
      <c r="L2869" s="16">
        <f ca="1">J2869*Table3[[#This Row],[QUANTITY]]</f>
        <v>364</v>
      </c>
      <c r="M2869" s="16">
        <f ca="1">K2869*Table3[[#This Row],[QUANTITY]]*(1-Table3[[#This Row],[DISCOUNT %]])</f>
        <v>4079.2607802613934</v>
      </c>
      <c r="N2869" s="3">
        <f>DAY(Table3[[#This Row],[DATE]])</f>
        <v>7</v>
      </c>
      <c r="O2869" s="3" t="str">
        <f>TEXT(Table3[[#This Row],[DATE]],"mmm")</f>
        <v>Nov</v>
      </c>
      <c r="P2869" s="3">
        <f>YEAR(Table3[[#This Row],[DATE]])</f>
        <v>2028</v>
      </c>
    </row>
    <row r="2870" spans="1:16" x14ac:dyDescent="0.3">
      <c r="A2870" s="6">
        <v>47065</v>
      </c>
      <c r="B2870" s="7" t="s">
        <v>1823</v>
      </c>
      <c r="C2870" s="9">
        <f t="shared" ca="1" si="88"/>
        <v>14</v>
      </c>
      <c r="D2870" s="9" t="s">
        <v>2115</v>
      </c>
      <c r="E2870" s="9" t="s">
        <v>2116</v>
      </c>
      <c r="F2870" s="10">
        <f t="shared" ca="1" si="89"/>
        <v>2.7374955857123996E-2</v>
      </c>
      <c r="G2870" s="3" t="str">
        <f>VLOOKUP(Table3[[#This Row],[PRODUCT ID]],Table1[[PRODUCT]:[SELLING PRICE]],1,FALSE)</f>
        <v>Product771</v>
      </c>
      <c r="H2870" s="3" t="str">
        <f>VLOOKUP(Table3[[#This Row],[PRODUCT ID]],Table1[[PRODUCT]:[SELLING PRICE]],2,FALSE)</f>
        <v>Category3</v>
      </c>
      <c r="I2870" s="3" t="str">
        <f>VLOOKUP(Table3[[#This Row],[PRODUCT ID]],Table1[[PRODUCT]:[SELLING PRICE]],3,FALSE)</f>
        <v>Kg</v>
      </c>
      <c r="J2870" s="16">
        <f ca="1">VLOOKUP(Table3[[#This Row],[PRODUCT ID]],Table1[[PRODUCT]:[SELLING PRICE]],4,FALSE)</f>
        <v>102</v>
      </c>
      <c r="K2870" s="16">
        <f ca="1">VLOOKUP(Table3[[#This Row],[PRODUCT ID]],Table1[[PRODUCT]:[SELLING PRICE]],5,FALSE)</f>
        <v>119.48414506172951</v>
      </c>
      <c r="L2870" s="16">
        <f ca="1">J2870*Table3[[#This Row],[QUANTITY]]</f>
        <v>1428</v>
      </c>
      <c r="M2870" s="16">
        <f ca="1">K2870*Table3[[#This Row],[QUANTITY]]*(1-Table3[[#This Row],[DISCOUNT %]])</f>
        <v>1626.9858061105385</v>
      </c>
      <c r="N2870" s="3">
        <f>DAY(Table3[[#This Row],[DATE]])</f>
        <v>8</v>
      </c>
      <c r="O2870" s="3" t="str">
        <f>TEXT(Table3[[#This Row],[DATE]],"mmm")</f>
        <v>Nov</v>
      </c>
      <c r="P2870" s="3">
        <f>YEAR(Table3[[#This Row],[DATE]])</f>
        <v>2028</v>
      </c>
    </row>
    <row r="2871" spans="1:16" x14ac:dyDescent="0.3">
      <c r="A2871" s="6">
        <v>47066</v>
      </c>
      <c r="B2871" s="7" t="s">
        <v>1824</v>
      </c>
      <c r="C2871" s="9">
        <f t="shared" ca="1" si="88"/>
        <v>1</v>
      </c>
      <c r="D2871" s="9" t="s">
        <v>2115</v>
      </c>
      <c r="E2871" s="9" t="s">
        <v>2116</v>
      </c>
      <c r="F2871" s="10">
        <f t="shared" ca="1" si="89"/>
        <v>1.6596365454872176E-2</v>
      </c>
      <c r="G2871" s="3" t="str">
        <f>VLOOKUP(Table3[[#This Row],[PRODUCT ID]],Table1[[PRODUCT]:[SELLING PRICE]],1,FALSE)</f>
        <v>Product772</v>
      </c>
      <c r="H2871" s="3" t="str">
        <f>VLOOKUP(Table3[[#This Row],[PRODUCT ID]],Table1[[PRODUCT]:[SELLING PRICE]],2,FALSE)</f>
        <v>Category4</v>
      </c>
      <c r="I2871" s="3" t="str">
        <f>VLOOKUP(Table3[[#This Row],[PRODUCT ID]],Table1[[PRODUCT]:[SELLING PRICE]],3,FALSE)</f>
        <v>Kg</v>
      </c>
      <c r="J2871" s="16">
        <f ca="1">VLOOKUP(Table3[[#This Row],[PRODUCT ID]],Table1[[PRODUCT]:[SELLING PRICE]],4,FALSE)</f>
        <v>20</v>
      </c>
      <c r="K2871" s="16">
        <f ca="1">VLOOKUP(Table3[[#This Row],[PRODUCT ID]],Table1[[PRODUCT]:[SELLING PRICE]],5,FALSE)</f>
        <v>284.49051781950675</v>
      </c>
      <c r="L2871" s="16">
        <f ca="1">J2871*Table3[[#This Row],[QUANTITY]]</f>
        <v>20</v>
      </c>
      <c r="M2871" s="16">
        <f ca="1">K2871*Table3[[#This Row],[QUANTITY]]*(1-Table3[[#This Row],[DISCOUNT %]])</f>
        <v>279.7690092173284</v>
      </c>
      <c r="N2871" s="3">
        <f>DAY(Table3[[#This Row],[DATE]])</f>
        <v>9</v>
      </c>
      <c r="O2871" s="3" t="str">
        <f>TEXT(Table3[[#This Row],[DATE]],"mmm")</f>
        <v>Nov</v>
      </c>
      <c r="P2871" s="3">
        <f>YEAR(Table3[[#This Row],[DATE]])</f>
        <v>2028</v>
      </c>
    </row>
    <row r="2872" spans="1:16" x14ac:dyDescent="0.3">
      <c r="A2872" s="6">
        <v>47067</v>
      </c>
      <c r="B2872" s="7" t="s">
        <v>1825</v>
      </c>
      <c r="C2872" s="9">
        <f t="shared" ca="1" si="88"/>
        <v>8</v>
      </c>
      <c r="D2872" s="9" t="s">
        <v>2116</v>
      </c>
      <c r="E2872" s="9" t="s">
        <v>2118</v>
      </c>
      <c r="F2872" s="10">
        <f t="shared" ca="1" si="89"/>
        <v>4.3675581826740667E-2</v>
      </c>
      <c r="G2872" s="3" t="str">
        <f>VLOOKUP(Table3[[#This Row],[PRODUCT ID]],Table1[[PRODUCT]:[SELLING PRICE]],1,FALSE)</f>
        <v>Product773</v>
      </c>
      <c r="H2872" s="3" t="str">
        <f>VLOOKUP(Table3[[#This Row],[PRODUCT ID]],Table1[[PRODUCT]:[SELLING PRICE]],2,FALSE)</f>
        <v>Category5</v>
      </c>
      <c r="I2872" s="3" t="str">
        <f>VLOOKUP(Table3[[#This Row],[PRODUCT ID]],Table1[[PRODUCT]:[SELLING PRICE]],3,FALSE)</f>
        <v>Lt</v>
      </c>
      <c r="J2872" s="16">
        <f ca="1">VLOOKUP(Table3[[#This Row],[PRODUCT ID]],Table1[[PRODUCT]:[SELLING PRICE]],4,FALSE)</f>
        <v>140</v>
      </c>
      <c r="K2872" s="16">
        <f ca="1">VLOOKUP(Table3[[#This Row],[PRODUCT ID]],Table1[[PRODUCT]:[SELLING PRICE]],5,FALSE)</f>
        <v>188.72077643132155</v>
      </c>
      <c r="L2872" s="16">
        <f ca="1">J2872*Table3[[#This Row],[QUANTITY]]</f>
        <v>1120</v>
      </c>
      <c r="M2872" s="16">
        <f ca="1">K2872*Table3[[#This Row],[QUANTITY]]*(1-Table3[[#This Row],[DISCOUNT %]])</f>
        <v>1443.8262937431145</v>
      </c>
      <c r="N2872" s="3">
        <f>DAY(Table3[[#This Row],[DATE]])</f>
        <v>10</v>
      </c>
      <c r="O2872" s="3" t="str">
        <f>TEXT(Table3[[#This Row],[DATE]],"mmm")</f>
        <v>Nov</v>
      </c>
      <c r="P2872" s="3">
        <f>YEAR(Table3[[#This Row],[DATE]])</f>
        <v>2028</v>
      </c>
    </row>
    <row r="2873" spans="1:16" x14ac:dyDescent="0.3">
      <c r="A2873" s="6">
        <v>47068</v>
      </c>
      <c r="B2873" s="7" t="s">
        <v>1826</v>
      </c>
      <c r="C2873" s="9">
        <f t="shared" ca="1" si="88"/>
        <v>8</v>
      </c>
      <c r="D2873" s="9" t="s">
        <v>2116</v>
      </c>
      <c r="E2873" s="9" t="s">
        <v>2118</v>
      </c>
      <c r="F2873" s="10">
        <f t="shared" ca="1" si="89"/>
        <v>6.2852287011924537E-2</v>
      </c>
      <c r="G2873" s="3" t="str">
        <f>VLOOKUP(Table3[[#This Row],[PRODUCT ID]],Table1[[PRODUCT]:[SELLING PRICE]],1,FALSE)</f>
        <v>Product774</v>
      </c>
      <c r="H2873" s="3" t="str">
        <f>VLOOKUP(Table3[[#This Row],[PRODUCT ID]],Table1[[PRODUCT]:[SELLING PRICE]],2,FALSE)</f>
        <v>Category1</v>
      </c>
      <c r="I2873" s="3" t="str">
        <f>VLOOKUP(Table3[[#This Row],[PRODUCT ID]],Table1[[PRODUCT]:[SELLING PRICE]],3,FALSE)</f>
        <v>Kg</v>
      </c>
      <c r="J2873" s="16">
        <f ca="1">VLOOKUP(Table3[[#This Row],[PRODUCT ID]],Table1[[PRODUCT]:[SELLING PRICE]],4,FALSE)</f>
        <v>186</v>
      </c>
      <c r="K2873" s="16">
        <f ca="1">VLOOKUP(Table3[[#This Row],[PRODUCT ID]],Table1[[PRODUCT]:[SELLING PRICE]],5,FALSE)</f>
        <v>40.141217423641905</v>
      </c>
      <c r="L2873" s="16">
        <f ca="1">J2873*Table3[[#This Row],[QUANTITY]]</f>
        <v>1488</v>
      </c>
      <c r="M2873" s="16">
        <f ca="1">K2873*Table3[[#This Row],[QUANTITY]]*(1-Table3[[#This Row],[DISCOUNT %]])</f>
        <v>300.94600084098477</v>
      </c>
      <c r="N2873" s="3">
        <f>DAY(Table3[[#This Row],[DATE]])</f>
        <v>11</v>
      </c>
      <c r="O2873" s="3" t="str">
        <f>TEXT(Table3[[#This Row],[DATE]],"mmm")</f>
        <v>Nov</v>
      </c>
      <c r="P2873" s="3">
        <f>YEAR(Table3[[#This Row],[DATE]])</f>
        <v>2028</v>
      </c>
    </row>
    <row r="2874" spans="1:16" x14ac:dyDescent="0.3">
      <c r="A2874" s="6">
        <v>47069</v>
      </c>
      <c r="B2874" s="7" t="s">
        <v>1827</v>
      </c>
      <c r="C2874" s="9">
        <f t="shared" ca="1" si="88"/>
        <v>7</v>
      </c>
      <c r="D2874" s="9" t="s">
        <v>2116</v>
      </c>
      <c r="E2874" s="9" t="s">
        <v>2116</v>
      </c>
      <c r="F2874" s="10">
        <f t="shared" ca="1" si="89"/>
        <v>2.4214130162137172E-2</v>
      </c>
      <c r="G2874" s="3" t="str">
        <f>VLOOKUP(Table3[[#This Row],[PRODUCT ID]],Table1[[PRODUCT]:[SELLING PRICE]],1,FALSE)</f>
        <v>Product775</v>
      </c>
      <c r="H2874" s="3" t="str">
        <f>VLOOKUP(Table3[[#This Row],[PRODUCT ID]],Table1[[PRODUCT]:[SELLING PRICE]],2,FALSE)</f>
        <v>Category2</v>
      </c>
      <c r="I2874" s="3" t="str">
        <f>VLOOKUP(Table3[[#This Row],[PRODUCT ID]],Table1[[PRODUCT]:[SELLING PRICE]],3,FALSE)</f>
        <v>Lt</v>
      </c>
      <c r="J2874" s="16">
        <f ca="1">VLOOKUP(Table3[[#This Row],[PRODUCT ID]],Table1[[PRODUCT]:[SELLING PRICE]],4,FALSE)</f>
        <v>130</v>
      </c>
      <c r="K2874" s="16">
        <f ca="1">VLOOKUP(Table3[[#This Row],[PRODUCT ID]],Table1[[PRODUCT]:[SELLING PRICE]],5,FALSE)</f>
        <v>144.35704405300436</v>
      </c>
      <c r="L2874" s="16">
        <f ca="1">J2874*Table3[[#This Row],[QUANTITY]]</f>
        <v>910</v>
      </c>
      <c r="M2874" s="16">
        <f ca="1">K2874*Table3[[#This Row],[QUANTITY]]*(1-Table3[[#This Row],[DISCOUNT %]])</f>
        <v>986.03094658938483</v>
      </c>
      <c r="N2874" s="3">
        <f>DAY(Table3[[#This Row],[DATE]])</f>
        <v>12</v>
      </c>
      <c r="O2874" s="3" t="str">
        <f>TEXT(Table3[[#This Row],[DATE]],"mmm")</f>
        <v>Nov</v>
      </c>
      <c r="P2874" s="3">
        <f>YEAR(Table3[[#This Row],[DATE]])</f>
        <v>2028</v>
      </c>
    </row>
    <row r="2875" spans="1:16" x14ac:dyDescent="0.3">
      <c r="A2875" s="6">
        <v>47070</v>
      </c>
      <c r="B2875" s="7" t="s">
        <v>1828</v>
      </c>
      <c r="C2875" s="9">
        <f t="shared" ca="1" si="88"/>
        <v>9</v>
      </c>
      <c r="D2875" s="9" t="s">
        <v>2115</v>
      </c>
      <c r="E2875" s="9" t="s">
        <v>2116</v>
      </c>
      <c r="F2875" s="10">
        <f t="shared" ca="1" si="89"/>
        <v>1.1814567575687119E-2</v>
      </c>
      <c r="G2875" s="3" t="str">
        <f>VLOOKUP(Table3[[#This Row],[PRODUCT ID]],Table1[[PRODUCT]:[SELLING PRICE]],1,FALSE)</f>
        <v>Product776</v>
      </c>
      <c r="H2875" s="3" t="str">
        <f>VLOOKUP(Table3[[#This Row],[PRODUCT ID]],Table1[[PRODUCT]:[SELLING PRICE]],2,FALSE)</f>
        <v>Category3</v>
      </c>
      <c r="I2875" s="3" t="str">
        <f>VLOOKUP(Table3[[#This Row],[PRODUCT ID]],Table1[[PRODUCT]:[SELLING PRICE]],3,FALSE)</f>
        <v>Ft</v>
      </c>
      <c r="J2875" s="16">
        <f ca="1">VLOOKUP(Table3[[#This Row],[PRODUCT ID]],Table1[[PRODUCT]:[SELLING PRICE]],4,FALSE)</f>
        <v>135</v>
      </c>
      <c r="K2875" s="16">
        <f ca="1">VLOOKUP(Table3[[#This Row],[PRODUCT ID]],Table1[[PRODUCT]:[SELLING PRICE]],5,FALSE)</f>
        <v>262.15347862789372</v>
      </c>
      <c r="L2875" s="16">
        <f ca="1">J2875*Table3[[#This Row],[QUANTITY]]</f>
        <v>1215</v>
      </c>
      <c r="M2875" s="16">
        <f ca="1">K2875*Table3[[#This Row],[QUANTITY]]*(1-Table3[[#This Row],[DISCOUNT %]])</f>
        <v>2331.5062377549871</v>
      </c>
      <c r="N2875" s="3">
        <f>DAY(Table3[[#This Row],[DATE]])</f>
        <v>13</v>
      </c>
      <c r="O2875" s="3" t="str">
        <f>TEXT(Table3[[#This Row],[DATE]],"mmm")</f>
        <v>Nov</v>
      </c>
      <c r="P2875" s="3">
        <f>YEAR(Table3[[#This Row],[DATE]])</f>
        <v>2028</v>
      </c>
    </row>
    <row r="2876" spans="1:16" x14ac:dyDescent="0.3">
      <c r="A2876" s="6">
        <v>47071</v>
      </c>
      <c r="B2876" s="7" t="s">
        <v>1829</v>
      </c>
      <c r="C2876" s="9">
        <f t="shared" ca="1" si="88"/>
        <v>15</v>
      </c>
      <c r="D2876" s="9" t="s">
        <v>2117</v>
      </c>
      <c r="E2876" s="9" t="s">
        <v>2116</v>
      </c>
      <c r="F2876" s="10">
        <f t="shared" ca="1" si="89"/>
        <v>6.8038747748701001E-3</v>
      </c>
      <c r="G2876" s="3" t="str">
        <f>VLOOKUP(Table3[[#This Row],[PRODUCT ID]],Table1[[PRODUCT]:[SELLING PRICE]],1,FALSE)</f>
        <v>Product777</v>
      </c>
      <c r="H2876" s="3" t="str">
        <f>VLOOKUP(Table3[[#This Row],[PRODUCT ID]],Table1[[PRODUCT]:[SELLING PRICE]],2,FALSE)</f>
        <v>Category4</v>
      </c>
      <c r="I2876" s="3" t="str">
        <f>VLOOKUP(Table3[[#This Row],[PRODUCT ID]],Table1[[PRODUCT]:[SELLING PRICE]],3,FALSE)</f>
        <v>Kg</v>
      </c>
      <c r="J2876" s="16">
        <f ca="1">VLOOKUP(Table3[[#This Row],[PRODUCT ID]],Table1[[PRODUCT]:[SELLING PRICE]],4,FALSE)</f>
        <v>165</v>
      </c>
      <c r="K2876" s="16">
        <f ca="1">VLOOKUP(Table3[[#This Row],[PRODUCT ID]],Table1[[PRODUCT]:[SELLING PRICE]],5,FALSE)</f>
        <v>81.268341091433086</v>
      </c>
      <c r="L2876" s="16">
        <f ca="1">J2876*Table3[[#This Row],[QUANTITY]]</f>
        <v>2475</v>
      </c>
      <c r="M2876" s="16">
        <f ca="1">K2876*Table3[[#This Row],[QUANTITY]]*(1-Table3[[#This Row],[DISCOUNT %]])</f>
        <v>1210.7310221322832</v>
      </c>
      <c r="N2876" s="3">
        <f>DAY(Table3[[#This Row],[DATE]])</f>
        <v>14</v>
      </c>
      <c r="O2876" s="3" t="str">
        <f>TEXT(Table3[[#This Row],[DATE]],"mmm")</f>
        <v>Nov</v>
      </c>
      <c r="P2876" s="3">
        <f>YEAR(Table3[[#This Row],[DATE]])</f>
        <v>2028</v>
      </c>
    </row>
    <row r="2877" spans="1:16" x14ac:dyDescent="0.3">
      <c r="A2877" s="6">
        <v>47072</v>
      </c>
      <c r="B2877" s="7" t="s">
        <v>1830</v>
      </c>
      <c r="C2877" s="9">
        <f t="shared" ca="1" si="88"/>
        <v>10</v>
      </c>
      <c r="D2877" s="9" t="s">
        <v>2117</v>
      </c>
      <c r="E2877" s="9" t="s">
        <v>2116</v>
      </c>
      <c r="F2877" s="10">
        <f t="shared" ca="1" si="89"/>
        <v>6.6651331494217328E-2</v>
      </c>
      <c r="G2877" s="3" t="str">
        <f>VLOOKUP(Table3[[#This Row],[PRODUCT ID]],Table1[[PRODUCT]:[SELLING PRICE]],1,FALSE)</f>
        <v>Product778</v>
      </c>
      <c r="H2877" s="3" t="str">
        <f>VLOOKUP(Table3[[#This Row],[PRODUCT ID]],Table1[[PRODUCT]:[SELLING PRICE]],2,FALSE)</f>
        <v>Category5</v>
      </c>
      <c r="I2877" s="3" t="str">
        <f>VLOOKUP(Table3[[#This Row],[PRODUCT ID]],Table1[[PRODUCT]:[SELLING PRICE]],3,FALSE)</f>
        <v>No</v>
      </c>
      <c r="J2877" s="16">
        <f ca="1">VLOOKUP(Table3[[#This Row],[PRODUCT ID]],Table1[[PRODUCT]:[SELLING PRICE]],4,FALSE)</f>
        <v>147</v>
      </c>
      <c r="K2877" s="16">
        <f ca="1">VLOOKUP(Table3[[#This Row],[PRODUCT ID]],Table1[[PRODUCT]:[SELLING PRICE]],5,FALSE)</f>
        <v>227.18560104882957</v>
      </c>
      <c r="L2877" s="16">
        <f ca="1">J2877*Table3[[#This Row],[QUANTITY]]</f>
        <v>1470</v>
      </c>
      <c r="M2877" s="16">
        <f ca="1">K2877*Table3[[#This Row],[QUANTITY]]*(1-Table3[[#This Row],[DISCOUNT %]])</f>
        <v>2120.4337824261106</v>
      </c>
      <c r="N2877" s="3">
        <f>DAY(Table3[[#This Row],[DATE]])</f>
        <v>15</v>
      </c>
      <c r="O2877" s="3" t="str">
        <f>TEXT(Table3[[#This Row],[DATE]],"mmm")</f>
        <v>Nov</v>
      </c>
      <c r="P2877" s="3">
        <f>YEAR(Table3[[#This Row],[DATE]])</f>
        <v>2028</v>
      </c>
    </row>
    <row r="2878" spans="1:16" x14ac:dyDescent="0.3">
      <c r="A2878" s="6">
        <v>47073</v>
      </c>
      <c r="B2878" s="7" t="s">
        <v>1831</v>
      </c>
      <c r="C2878" s="9">
        <f t="shared" ca="1" si="88"/>
        <v>10</v>
      </c>
      <c r="D2878" s="9" t="s">
        <v>2116</v>
      </c>
      <c r="E2878" s="9" t="s">
        <v>2118</v>
      </c>
      <c r="F2878" s="10">
        <f t="shared" ca="1" si="89"/>
        <v>4.7932638772624207E-2</v>
      </c>
      <c r="G2878" s="3" t="str">
        <f>VLOOKUP(Table3[[#This Row],[PRODUCT ID]],Table1[[PRODUCT]:[SELLING PRICE]],1,FALSE)</f>
        <v>Product779</v>
      </c>
      <c r="H2878" s="3" t="str">
        <f>VLOOKUP(Table3[[#This Row],[PRODUCT ID]],Table1[[PRODUCT]:[SELLING PRICE]],2,FALSE)</f>
        <v>Category1</v>
      </c>
      <c r="I2878" s="3" t="str">
        <f>VLOOKUP(Table3[[#This Row],[PRODUCT ID]],Table1[[PRODUCT]:[SELLING PRICE]],3,FALSE)</f>
        <v>No</v>
      </c>
      <c r="J2878" s="16">
        <f ca="1">VLOOKUP(Table3[[#This Row],[PRODUCT ID]],Table1[[PRODUCT]:[SELLING PRICE]],4,FALSE)</f>
        <v>84</v>
      </c>
      <c r="K2878" s="16">
        <f ca="1">VLOOKUP(Table3[[#This Row],[PRODUCT ID]],Table1[[PRODUCT]:[SELLING PRICE]],5,FALSE)</f>
        <v>69.72226463586928</v>
      </c>
      <c r="L2878" s="16">
        <f ca="1">J2878*Table3[[#This Row],[QUANTITY]]</f>
        <v>840</v>
      </c>
      <c r="M2878" s="16">
        <f ca="1">K2878*Table3[[#This Row],[QUANTITY]]*(1-Table3[[#This Row],[DISCOUNT %]])</f>
        <v>663.80292510668846</v>
      </c>
      <c r="N2878" s="3">
        <f>DAY(Table3[[#This Row],[DATE]])</f>
        <v>16</v>
      </c>
      <c r="O2878" s="3" t="str">
        <f>TEXT(Table3[[#This Row],[DATE]],"mmm")</f>
        <v>Nov</v>
      </c>
      <c r="P2878" s="3">
        <f>YEAR(Table3[[#This Row],[DATE]])</f>
        <v>2028</v>
      </c>
    </row>
    <row r="2879" spans="1:16" x14ac:dyDescent="0.3">
      <c r="A2879" s="6">
        <v>47074</v>
      </c>
      <c r="B2879" s="7" t="s">
        <v>1832</v>
      </c>
      <c r="C2879" s="9">
        <f t="shared" ca="1" si="88"/>
        <v>11</v>
      </c>
      <c r="D2879" s="9" t="s">
        <v>2116</v>
      </c>
      <c r="E2879" s="9" t="s">
        <v>2116</v>
      </c>
      <c r="F2879" s="10">
        <f t="shared" ca="1" si="89"/>
        <v>4.9370648384057594E-2</v>
      </c>
      <c r="G2879" s="3" t="str">
        <f>VLOOKUP(Table3[[#This Row],[PRODUCT ID]],Table1[[PRODUCT]:[SELLING PRICE]],1,FALSE)</f>
        <v>Product780</v>
      </c>
      <c r="H2879" s="3" t="str">
        <f>VLOOKUP(Table3[[#This Row],[PRODUCT ID]],Table1[[PRODUCT]:[SELLING PRICE]],2,FALSE)</f>
        <v>Category2</v>
      </c>
      <c r="I2879" s="3" t="str">
        <f>VLOOKUP(Table3[[#This Row],[PRODUCT ID]],Table1[[PRODUCT]:[SELLING PRICE]],3,FALSE)</f>
        <v>Ft</v>
      </c>
      <c r="J2879" s="16">
        <f ca="1">VLOOKUP(Table3[[#This Row],[PRODUCT ID]],Table1[[PRODUCT]:[SELLING PRICE]],4,FALSE)</f>
        <v>221</v>
      </c>
      <c r="K2879" s="16">
        <f ca="1">VLOOKUP(Table3[[#This Row],[PRODUCT ID]],Table1[[PRODUCT]:[SELLING PRICE]],5,FALSE)</f>
        <v>262.75487247541389</v>
      </c>
      <c r="L2879" s="16">
        <f ca="1">J2879*Table3[[#This Row],[QUANTITY]]</f>
        <v>2431</v>
      </c>
      <c r="M2879" s="16">
        <f ca="1">K2879*Table3[[#This Row],[QUANTITY]]*(1-Table3[[#This Row],[DISCOUNT %]])</f>
        <v>2747.6074346075557</v>
      </c>
      <c r="N2879" s="3">
        <f>DAY(Table3[[#This Row],[DATE]])</f>
        <v>17</v>
      </c>
      <c r="O2879" s="3" t="str">
        <f>TEXT(Table3[[#This Row],[DATE]],"mmm")</f>
        <v>Nov</v>
      </c>
      <c r="P2879" s="3">
        <f>YEAR(Table3[[#This Row],[DATE]])</f>
        <v>2028</v>
      </c>
    </row>
    <row r="2880" spans="1:16" x14ac:dyDescent="0.3">
      <c r="A2880" s="6">
        <v>47075</v>
      </c>
      <c r="B2880" s="7" t="s">
        <v>1833</v>
      </c>
      <c r="C2880" s="9">
        <f t="shared" ca="1" si="88"/>
        <v>13</v>
      </c>
      <c r="D2880" s="9" t="s">
        <v>2116</v>
      </c>
      <c r="E2880" s="9" t="s">
        <v>2116</v>
      </c>
      <c r="F2880" s="10">
        <f t="shared" ca="1" si="89"/>
        <v>5.3251978554196312E-2</v>
      </c>
      <c r="G2880" s="3" t="str">
        <f>VLOOKUP(Table3[[#This Row],[PRODUCT ID]],Table1[[PRODUCT]:[SELLING PRICE]],1,FALSE)</f>
        <v>Product781</v>
      </c>
      <c r="H2880" s="3" t="str">
        <f>VLOOKUP(Table3[[#This Row],[PRODUCT ID]],Table1[[PRODUCT]:[SELLING PRICE]],2,FALSE)</f>
        <v>Category3</v>
      </c>
      <c r="I2880" s="3" t="str">
        <f>VLOOKUP(Table3[[#This Row],[PRODUCT ID]],Table1[[PRODUCT]:[SELLING PRICE]],3,FALSE)</f>
        <v>No</v>
      </c>
      <c r="J2880" s="16">
        <f ca="1">VLOOKUP(Table3[[#This Row],[PRODUCT ID]],Table1[[PRODUCT]:[SELLING PRICE]],4,FALSE)</f>
        <v>173</v>
      </c>
      <c r="K2880" s="16">
        <f ca="1">VLOOKUP(Table3[[#This Row],[PRODUCT ID]],Table1[[PRODUCT]:[SELLING PRICE]],5,FALSE)</f>
        <v>53.994644994293523</v>
      </c>
      <c r="L2880" s="16">
        <f ca="1">J2880*Table3[[#This Row],[QUANTITY]]</f>
        <v>2249</v>
      </c>
      <c r="M2880" s="16">
        <f ca="1">K2880*Table3[[#This Row],[QUANTITY]]*(1-Table3[[#This Row],[DISCOUNT %]])</f>
        <v>664.55120312120755</v>
      </c>
      <c r="N2880" s="3">
        <f>DAY(Table3[[#This Row],[DATE]])</f>
        <v>18</v>
      </c>
      <c r="O2880" s="3" t="str">
        <f>TEXT(Table3[[#This Row],[DATE]],"mmm")</f>
        <v>Nov</v>
      </c>
      <c r="P2880" s="3">
        <f>YEAR(Table3[[#This Row],[DATE]])</f>
        <v>2028</v>
      </c>
    </row>
    <row r="2881" spans="1:16" x14ac:dyDescent="0.3">
      <c r="A2881" s="6">
        <v>47076</v>
      </c>
      <c r="B2881" s="7" t="s">
        <v>1834</v>
      </c>
      <c r="C2881" s="9">
        <f t="shared" ca="1" si="88"/>
        <v>13</v>
      </c>
      <c r="D2881" s="9" t="s">
        <v>2116</v>
      </c>
      <c r="E2881" s="9" t="s">
        <v>2116</v>
      </c>
      <c r="F2881" s="10">
        <f t="shared" ca="1" si="89"/>
        <v>5.5614057029354229E-2</v>
      </c>
      <c r="G2881" s="3" t="str">
        <f>VLOOKUP(Table3[[#This Row],[PRODUCT ID]],Table1[[PRODUCT]:[SELLING PRICE]],1,FALSE)</f>
        <v>Product782</v>
      </c>
      <c r="H2881" s="3" t="str">
        <f>VLOOKUP(Table3[[#This Row],[PRODUCT ID]],Table1[[PRODUCT]:[SELLING PRICE]],2,FALSE)</f>
        <v>Category4</v>
      </c>
      <c r="I2881" s="3" t="str">
        <f>VLOOKUP(Table3[[#This Row],[PRODUCT ID]],Table1[[PRODUCT]:[SELLING PRICE]],3,FALSE)</f>
        <v>Kg</v>
      </c>
      <c r="J2881" s="16">
        <f ca="1">VLOOKUP(Table3[[#This Row],[PRODUCT ID]],Table1[[PRODUCT]:[SELLING PRICE]],4,FALSE)</f>
        <v>229</v>
      </c>
      <c r="K2881" s="16">
        <f ca="1">VLOOKUP(Table3[[#This Row],[PRODUCT ID]],Table1[[PRODUCT]:[SELLING PRICE]],5,FALSE)</f>
        <v>97.479026665198788</v>
      </c>
      <c r="L2881" s="16">
        <f ca="1">J2881*Table3[[#This Row],[QUANTITY]]</f>
        <v>2977</v>
      </c>
      <c r="M2881" s="16">
        <f ca="1">K2881*Table3[[#This Row],[QUANTITY]]*(1-Table3[[#This Row],[DISCOUNT %]])</f>
        <v>1196.7516927219683</v>
      </c>
      <c r="N2881" s="3">
        <f>DAY(Table3[[#This Row],[DATE]])</f>
        <v>19</v>
      </c>
      <c r="O2881" s="3" t="str">
        <f>TEXT(Table3[[#This Row],[DATE]],"mmm")</f>
        <v>Nov</v>
      </c>
      <c r="P2881" s="3">
        <f>YEAR(Table3[[#This Row],[DATE]])</f>
        <v>2028</v>
      </c>
    </row>
    <row r="2882" spans="1:16" x14ac:dyDescent="0.3">
      <c r="A2882" s="6">
        <v>47077</v>
      </c>
      <c r="B2882" s="7" t="s">
        <v>1835</v>
      </c>
      <c r="C2882" s="9">
        <f t="shared" ca="1" si="88"/>
        <v>7</v>
      </c>
      <c r="D2882" s="9" t="s">
        <v>2115</v>
      </c>
      <c r="E2882" s="9" t="s">
        <v>2116</v>
      </c>
      <c r="F2882" s="10">
        <f t="shared" ca="1" si="89"/>
        <v>1.1777460529864048E-2</v>
      </c>
      <c r="G2882" s="3" t="str">
        <f>VLOOKUP(Table3[[#This Row],[PRODUCT ID]],Table1[[PRODUCT]:[SELLING PRICE]],1,FALSE)</f>
        <v>Product783</v>
      </c>
      <c r="H2882" s="3" t="str">
        <f>VLOOKUP(Table3[[#This Row],[PRODUCT ID]],Table1[[PRODUCT]:[SELLING PRICE]],2,FALSE)</f>
        <v>Category5</v>
      </c>
      <c r="I2882" s="3" t="str">
        <f>VLOOKUP(Table3[[#This Row],[PRODUCT ID]],Table1[[PRODUCT]:[SELLING PRICE]],3,FALSE)</f>
        <v>Kg</v>
      </c>
      <c r="J2882" s="16">
        <f ca="1">VLOOKUP(Table3[[#This Row],[PRODUCT ID]],Table1[[PRODUCT]:[SELLING PRICE]],4,FALSE)</f>
        <v>141</v>
      </c>
      <c r="K2882" s="16">
        <f ca="1">VLOOKUP(Table3[[#This Row],[PRODUCT ID]],Table1[[PRODUCT]:[SELLING PRICE]],5,FALSE)</f>
        <v>234.90257326311573</v>
      </c>
      <c r="L2882" s="16">
        <f ca="1">J2882*Table3[[#This Row],[QUANTITY]]</f>
        <v>987</v>
      </c>
      <c r="M2882" s="16">
        <f ca="1">K2882*Table3[[#This Row],[QUANTITY]]*(1-Table3[[#This Row],[DISCOUNT %]])</f>
        <v>1624.952122347021</v>
      </c>
      <c r="N2882" s="3">
        <f>DAY(Table3[[#This Row],[DATE]])</f>
        <v>20</v>
      </c>
      <c r="O2882" s="3" t="str">
        <f>TEXT(Table3[[#This Row],[DATE]],"mmm")</f>
        <v>Nov</v>
      </c>
      <c r="P2882" s="3">
        <f>YEAR(Table3[[#This Row],[DATE]])</f>
        <v>2028</v>
      </c>
    </row>
    <row r="2883" spans="1:16" x14ac:dyDescent="0.3">
      <c r="A2883" s="6">
        <v>47078</v>
      </c>
      <c r="B2883" s="7" t="s">
        <v>1836</v>
      </c>
      <c r="C2883" s="9">
        <f t="shared" ref="C2883:C2946" ca="1" si="90">RANDBETWEEN(1,15)</f>
        <v>5</v>
      </c>
      <c r="D2883" s="9" t="s">
        <v>2116</v>
      </c>
      <c r="E2883" s="9" t="s">
        <v>2116</v>
      </c>
      <c r="F2883" s="10">
        <f t="shared" ref="F2883:F2946" ca="1" si="91">RAND()*(0.1)</f>
        <v>3.1144829066394011E-2</v>
      </c>
      <c r="G2883" s="3" t="str">
        <f>VLOOKUP(Table3[[#This Row],[PRODUCT ID]],Table1[[PRODUCT]:[SELLING PRICE]],1,FALSE)</f>
        <v>Product784</v>
      </c>
      <c r="H2883" s="3" t="str">
        <f>VLOOKUP(Table3[[#This Row],[PRODUCT ID]],Table1[[PRODUCT]:[SELLING PRICE]],2,FALSE)</f>
        <v>Category1</v>
      </c>
      <c r="I2883" s="3" t="str">
        <f>VLOOKUP(Table3[[#This Row],[PRODUCT ID]],Table1[[PRODUCT]:[SELLING PRICE]],3,FALSE)</f>
        <v>Lt</v>
      </c>
      <c r="J2883" s="16">
        <f ca="1">VLOOKUP(Table3[[#This Row],[PRODUCT ID]],Table1[[PRODUCT]:[SELLING PRICE]],4,FALSE)</f>
        <v>248</v>
      </c>
      <c r="K2883" s="16">
        <f ca="1">VLOOKUP(Table3[[#This Row],[PRODUCT ID]],Table1[[PRODUCT]:[SELLING PRICE]],5,FALSE)</f>
        <v>40.790338047785028</v>
      </c>
      <c r="L2883" s="16">
        <f ca="1">J2883*Table3[[#This Row],[QUANTITY]]</f>
        <v>1240</v>
      </c>
      <c r="M2883" s="16">
        <f ca="1">K2883*Table3[[#This Row],[QUANTITY]]*(1-Table3[[#This Row],[DISCOUNT %]])</f>
        <v>197.59964970863169</v>
      </c>
      <c r="N2883" s="3">
        <f>DAY(Table3[[#This Row],[DATE]])</f>
        <v>21</v>
      </c>
      <c r="O2883" s="3" t="str">
        <f>TEXT(Table3[[#This Row],[DATE]],"mmm")</f>
        <v>Nov</v>
      </c>
      <c r="P2883" s="3">
        <f>YEAR(Table3[[#This Row],[DATE]])</f>
        <v>2028</v>
      </c>
    </row>
    <row r="2884" spans="1:16" x14ac:dyDescent="0.3">
      <c r="A2884" s="6">
        <v>47079</v>
      </c>
      <c r="B2884" s="7" t="s">
        <v>1837</v>
      </c>
      <c r="C2884" s="9">
        <f t="shared" ca="1" si="90"/>
        <v>4</v>
      </c>
      <c r="D2884" s="9" t="s">
        <v>2117</v>
      </c>
      <c r="E2884" s="9" t="s">
        <v>2118</v>
      </c>
      <c r="F2884" s="10">
        <f t="shared" ca="1" si="91"/>
        <v>9.1166702666775012E-2</v>
      </c>
      <c r="G2884" s="3" t="str">
        <f>VLOOKUP(Table3[[#This Row],[PRODUCT ID]],Table1[[PRODUCT]:[SELLING PRICE]],1,FALSE)</f>
        <v>Product785</v>
      </c>
      <c r="H2884" s="3" t="str">
        <f>VLOOKUP(Table3[[#This Row],[PRODUCT ID]],Table1[[PRODUCT]:[SELLING PRICE]],2,FALSE)</f>
        <v>Category2</v>
      </c>
      <c r="I2884" s="3" t="str">
        <f>VLOOKUP(Table3[[#This Row],[PRODUCT ID]],Table1[[PRODUCT]:[SELLING PRICE]],3,FALSE)</f>
        <v>Kg</v>
      </c>
      <c r="J2884" s="16">
        <f ca="1">VLOOKUP(Table3[[#This Row],[PRODUCT ID]],Table1[[PRODUCT]:[SELLING PRICE]],4,FALSE)</f>
        <v>161</v>
      </c>
      <c r="K2884" s="16">
        <f ca="1">VLOOKUP(Table3[[#This Row],[PRODUCT ID]],Table1[[PRODUCT]:[SELLING PRICE]],5,FALSE)</f>
        <v>84.222594384039013</v>
      </c>
      <c r="L2884" s="16">
        <f ca="1">J2884*Table3[[#This Row],[QUANTITY]]</f>
        <v>644</v>
      </c>
      <c r="M2884" s="16">
        <f ca="1">K2884*Table3[[#This Row],[QUANTITY]]*(1-Table3[[#This Row],[DISCOUNT %]])</f>
        <v>306.17719265601971</v>
      </c>
      <c r="N2884" s="3">
        <f>DAY(Table3[[#This Row],[DATE]])</f>
        <v>22</v>
      </c>
      <c r="O2884" s="3" t="str">
        <f>TEXT(Table3[[#This Row],[DATE]],"mmm")</f>
        <v>Nov</v>
      </c>
      <c r="P2884" s="3">
        <f>YEAR(Table3[[#This Row],[DATE]])</f>
        <v>2028</v>
      </c>
    </row>
    <row r="2885" spans="1:16" x14ac:dyDescent="0.3">
      <c r="A2885" s="6">
        <v>47080</v>
      </c>
      <c r="B2885" s="7" t="s">
        <v>1838</v>
      </c>
      <c r="C2885" s="9">
        <f t="shared" ca="1" si="90"/>
        <v>12</v>
      </c>
      <c r="D2885" s="9" t="s">
        <v>2115</v>
      </c>
      <c r="E2885" s="9" t="s">
        <v>2118</v>
      </c>
      <c r="F2885" s="10">
        <f t="shared" ca="1" si="91"/>
        <v>3.0512754924571086E-2</v>
      </c>
      <c r="G2885" s="3" t="str">
        <f>VLOOKUP(Table3[[#This Row],[PRODUCT ID]],Table1[[PRODUCT]:[SELLING PRICE]],1,FALSE)</f>
        <v>Product786</v>
      </c>
      <c r="H2885" s="3" t="str">
        <f>VLOOKUP(Table3[[#This Row],[PRODUCT ID]],Table1[[PRODUCT]:[SELLING PRICE]],2,FALSE)</f>
        <v>Category3</v>
      </c>
      <c r="I2885" s="3" t="str">
        <f>VLOOKUP(Table3[[#This Row],[PRODUCT ID]],Table1[[PRODUCT]:[SELLING PRICE]],3,FALSE)</f>
        <v>Lt</v>
      </c>
      <c r="J2885" s="16">
        <f ca="1">VLOOKUP(Table3[[#This Row],[PRODUCT ID]],Table1[[PRODUCT]:[SELLING PRICE]],4,FALSE)</f>
        <v>69</v>
      </c>
      <c r="K2885" s="16">
        <f ca="1">VLOOKUP(Table3[[#This Row],[PRODUCT ID]],Table1[[PRODUCT]:[SELLING PRICE]],5,FALSE)</f>
        <v>266.15699557290611</v>
      </c>
      <c r="L2885" s="16">
        <f ca="1">J2885*Table3[[#This Row],[QUANTITY]]</f>
        <v>828</v>
      </c>
      <c r="M2885" s="16">
        <f ca="1">K2885*Table3[[#This Row],[QUANTITY]]*(1-Table3[[#This Row],[DISCOUNT %]])</f>
        <v>3096.4297487463587</v>
      </c>
      <c r="N2885" s="3">
        <f>DAY(Table3[[#This Row],[DATE]])</f>
        <v>23</v>
      </c>
      <c r="O2885" s="3" t="str">
        <f>TEXT(Table3[[#This Row],[DATE]],"mmm")</f>
        <v>Nov</v>
      </c>
      <c r="P2885" s="3">
        <f>YEAR(Table3[[#This Row],[DATE]])</f>
        <v>2028</v>
      </c>
    </row>
    <row r="2886" spans="1:16" x14ac:dyDescent="0.3">
      <c r="A2886" s="6">
        <v>47081</v>
      </c>
      <c r="B2886" s="7" t="s">
        <v>1839</v>
      </c>
      <c r="C2886" s="9">
        <f t="shared" ca="1" si="90"/>
        <v>3</v>
      </c>
      <c r="D2886" s="9" t="s">
        <v>2115</v>
      </c>
      <c r="E2886" s="9" t="s">
        <v>2116</v>
      </c>
      <c r="F2886" s="10">
        <f t="shared" ca="1" si="91"/>
        <v>3.8450460386100851E-2</v>
      </c>
      <c r="G2886" s="3" t="str">
        <f>VLOOKUP(Table3[[#This Row],[PRODUCT ID]],Table1[[PRODUCT]:[SELLING PRICE]],1,FALSE)</f>
        <v>Product787</v>
      </c>
      <c r="H2886" s="3" t="str">
        <f>VLOOKUP(Table3[[#This Row],[PRODUCT ID]],Table1[[PRODUCT]:[SELLING PRICE]],2,FALSE)</f>
        <v>Category4</v>
      </c>
      <c r="I2886" s="3" t="str">
        <f>VLOOKUP(Table3[[#This Row],[PRODUCT ID]],Table1[[PRODUCT]:[SELLING PRICE]],3,FALSE)</f>
        <v>Ft</v>
      </c>
      <c r="J2886" s="16">
        <f ca="1">VLOOKUP(Table3[[#This Row],[PRODUCT ID]],Table1[[PRODUCT]:[SELLING PRICE]],4,FALSE)</f>
        <v>7</v>
      </c>
      <c r="K2886" s="16">
        <f ca="1">VLOOKUP(Table3[[#This Row],[PRODUCT ID]],Table1[[PRODUCT]:[SELLING PRICE]],5,FALSE)</f>
        <v>182.68316812436925</v>
      </c>
      <c r="L2886" s="16">
        <f ca="1">J2886*Table3[[#This Row],[QUANTITY]]</f>
        <v>21</v>
      </c>
      <c r="M2886" s="16">
        <f ca="1">K2886*Table3[[#This Row],[QUANTITY]]*(1-Table3[[#This Row],[DISCOUNT %]])</f>
        <v>526.97674861558733</v>
      </c>
      <c r="N2886" s="3">
        <f>DAY(Table3[[#This Row],[DATE]])</f>
        <v>24</v>
      </c>
      <c r="O2886" s="3" t="str">
        <f>TEXT(Table3[[#This Row],[DATE]],"mmm")</f>
        <v>Nov</v>
      </c>
      <c r="P2886" s="3">
        <f>YEAR(Table3[[#This Row],[DATE]])</f>
        <v>2028</v>
      </c>
    </row>
    <row r="2887" spans="1:16" x14ac:dyDescent="0.3">
      <c r="A2887" s="6">
        <v>47082</v>
      </c>
      <c r="B2887" s="7" t="s">
        <v>1840</v>
      </c>
      <c r="C2887" s="9">
        <f t="shared" ca="1" si="90"/>
        <v>4</v>
      </c>
      <c r="D2887" s="9" t="s">
        <v>2115</v>
      </c>
      <c r="E2887" s="9" t="s">
        <v>2116</v>
      </c>
      <c r="F2887" s="10">
        <f t="shared" ca="1" si="91"/>
        <v>9.889879750221256E-2</v>
      </c>
      <c r="G2887" s="3" t="str">
        <f>VLOOKUP(Table3[[#This Row],[PRODUCT ID]],Table1[[PRODUCT]:[SELLING PRICE]],1,FALSE)</f>
        <v>Product788</v>
      </c>
      <c r="H2887" s="3" t="str">
        <f>VLOOKUP(Table3[[#This Row],[PRODUCT ID]],Table1[[PRODUCT]:[SELLING PRICE]],2,FALSE)</f>
        <v>Category5</v>
      </c>
      <c r="I2887" s="3" t="str">
        <f>VLOOKUP(Table3[[#This Row],[PRODUCT ID]],Table1[[PRODUCT]:[SELLING PRICE]],3,FALSE)</f>
        <v>Kg</v>
      </c>
      <c r="J2887" s="16">
        <f ca="1">VLOOKUP(Table3[[#This Row],[PRODUCT ID]],Table1[[PRODUCT]:[SELLING PRICE]],4,FALSE)</f>
        <v>80</v>
      </c>
      <c r="K2887" s="16">
        <f ca="1">VLOOKUP(Table3[[#This Row],[PRODUCT ID]],Table1[[PRODUCT]:[SELLING PRICE]],5,FALSE)</f>
        <v>310.04391283369631</v>
      </c>
      <c r="L2887" s="16">
        <f ca="1">J2887*Table3[[#This Row],[QUANTITY]]</f>
        <v>320</v>
      </c>
      <c r="M2887" s="16">
        <f ca="1">K2887*Table3[[#This Row],[QUANTITY]]*(1-Table3[[#This Row],[DISCOUNT %]])</f>
        <v>1117.5237707262518</v>
      </c>
      <c r="N2887" s="3">
        <f>DAY(Table3[[#This Row],[DATE]])</f>
        <v>25</v>
      </c>
      <c r="O2887" s="3" t="str">
        <f>TEXT(Table3[[#This Row],[DATE]],"mmm")</f>
        <v>Nov</v>
      </c>
      <c r="P2887" s="3">
        <f>YEAR(Table3[[#This Row],[DATE]])</f>
        <v>2028</v>
      </c>
    </row>
    <row r="2888" spans="1:16" x14ac:dyDescent="0.3">
      <c r="A2888" s="6">
        <v>47083</v>
      </c>
      <c r="B2888" s="7" t="s">
        <v>1841</v>
      </c>
      <c r="C2888" s="9">
        <f t="shared" ca="1" si="90"/>
        <v>11</v>
      </c>
      <c r="D2888" s="9" t="s">
        <v>2116</v>
      </c>
      <c r="E2888" s="9" t="s">
        <v>2116</v>
      </c>
      <c r="F2888" s="10">
        <f t="shared" ca="1" si="91"/>
        <v>1.3158928306625907E-3</v>
      </c>
      <c r="G2888" s="3" t="str">
        <f>VLOOKUP(Table3[[#This Row],[PRODUCT ID]],Table1[[PRODUCT]:[SELLING PRICE]],1,FALSE)</f>
        <v>Product789</v>
      </c>
      <c r="H2888" s="3" t="str">
        <f>VLOOKUP(Table3[[#This Row],[PRODUCT ID]],Table1[[PRODUCT]:[SELLING PRICE]],2,FALSE)</f>
        <v>Category1</v>
      </c>
      <c r="I2888" s="3" t="str">
        <f>VLOOKUP(Table3[[#This Row],[PRODUCT ID]],Table1[[PRODUCT]:[SELLING PRICE]],3,FALSE)</f>
        <v>No</v>
      </c>
      <c r="J2888" s="16">
        <f ca="1">VLOOKUP(Table3[[#This Row],[PRODUCT ID]],Table1[[PRODUCT]:[SELLING PRICE]],4,FALSE)</f>
        <v>223</v>
      </c>
      <c r="K2888" s="16">
        <f ca="1">VLOOKUP(Table3[[#This Row],[PRODUCT ID]],Table1[[PRODUCT]:[SELLING PRICE]],5,FALSE)</f>
        <v>25.31682701837261</v>
      </c>
      <c r="L2888" s="16">
        <f ca="1">J2888*Table3[[#This Row],[QUANTITY]]</f>
        <v>2453</v>
      </c>
      <c r="M2888" s="16">
        <f ca="1">K2888*Table3[[#This Row],[QUANTITY]]*(1-Table3[[#This Row],[DISCOUNT %]])</f>
        <v>278.11864065924408</v>
      </c>
      <c r="N2888" s="3">
        <f>DAY(Table3[[#This Row],[DATE]])</f>
        <v>26</v>
      </c>
      <c r="O2888" s="3" t="str">
        <f>TEXT(Table3[[#This Row],[DATE]],"mmm")</f>
        <v>Nov</v>
      </c>
      <c r="P2888" s="3">
        <f>YEAR(Table3[[#This Row],[DATE]])</f>
        <v>2028</v>
      </c>
    </row>
    <row r="2889" spans="1:16" x14ac:dyDescent="0.3">
      <c r="A2889" s="6">
        <v>47084</v>
      </c>
      <c r="B2889" s="7" t="s">
        <v>1842</v>
      </c>
      <c r="C2889" s="9">
        <f t="shared" ca="1" si="90"/>
        <v>14</v>
      </c>
      <c r="D2889" s="9" t="s">
        <v>2116</v>
      </c>
      <c r="E2889" s="9" t="s">
        <v>2116</v>
      </c>
      <c r="F2889" s="10">
        <f t="shared" ca="1" si="91"/>
        <v>5.5494412755955985E-2</v>
      </c>
      <c r="G2889" s="3" t="str">
        <f>VLOOKUP(Table3[[#This Row],[PRODUCT ID]],Table1[[PRODUCT]:[SELLING PRICE]],1,FALSE)</f>
        <v>Product790</v>
      </c>
      <c r="H2889" s="3" t="str">
        <f>VLOOKUP(Table3[[#This Row],[PRODUCT ID]],Table1[[PRODUCT]:[SELLING PRICE]],2,FALSE)</f>
        <v>Category2</v>
      </c>
      <c r="I2889" s="3" t="str">
        <f>VLOOKUP(Table3[[#This Row],[PRODUCT ID]],Table1[[PRODUCT]:[SELLING PRICE]],3,FALSE)</f>
        <v>No</v>
      </c>
      <c r="J2889" s="16">
        <f ca="1">VLOOKUP(Table3[[#This Row],[PRODUCT ID]],Table1[[PRODUCT]:[SELLING PRICE]],4,FALSE)</f>
        <v>29</v>
      </c>
      <c r="K2889" s="16">
        <f ca="1">VLOOKUP(Table3[[#This Row],[PRODUCT ID]],Table1[[PRODUCT]:[SELLING PRICE]],5,FALSE)</f>
        <v>65.314952055012924</v>
      </c>
      <c r="L2889" s="16">
        <f ca="1">J2889*Table3[[#This Row],[QUANTITY]]</f>
        <v>406</v>
      </c>
      <c r="M2889" s="16">
        <f ca="1">K2889*Table3[[#This Row],[QUANTITY]]*(1-Table3[[#This Row],[DISCOUNT %]])</f>
        <v>863.66472005151184</v>
      </c>
      <c r="N2889" s="3">
        <f>DAY(Table3[[#This Row],[DATE]])</f>
        <v>27</v>
      </c>
      <c r="O2889" s="3" t="str">
        <f>TEXT(Table3[[#This Row],[DATE]],"mmm")</f>
        <v>Nov</v>
      </c>
      <c r="P2889" s="3">
        <f>YEAR(Table3[[#This Row],[DATE]])</f>
        <v>2028</v>
      </c>
    </row>
    <row r="2890" spans="1:16" x14ac:dyDescent="0.3">
      <c r="A2890" s="6">
        <v>47085</v>
      </c>
      <c r="B2890" s="7" t="s">
        <v>1843</v>
      </c>
      <c r="C2890" s="9">
        <f t="shared" ca="1" si="90"/>
        <v>10</v>
      </c>
      <c r="D2890" s="9" t="s">
        <v>2116</v>
      </c>
      <c r="E2890" s="9" t="s">
        <v>2118</v>
      </c>
      <c r="F2890" s="10">
        <f t="shared" ca="1" si="91"/>
        <v>3.6826385330869564E-2</v>
      </c>
      <c r="G2890" s="3" t="str">
        <f>VLOOKUP(Table3[[#This Row],[PRODUCT ID]],Table1[[PRODUCT]:[SELLING PRICE]],1,FALSE)</f>
        <v>Product791</v>
      </c>
      <c r="H2890" s="3" t="str">
        <f>VLOOKUP(Table3[[#This Row],[PRODUCT ID]],Table1[[PRODUCT]:[SELLING PRICE]],2,FALSE)</f>
        <v>Category3</v>
      </c>
      <c r="I2890" s="3" t="str">
        <f>VLOOKUP(Table3[[#This Row],[PRODUCT ID]],Table1[[PRODUCT]:[SELLING PRICE]],3,FALSE)</f>
        <v>Ft</v>
      </c>
      <c r="J2890" s="16">
        <f ca="1">VLOOKUP(Table3[[#This Row],[PRODUCT ID]],Table1[[PRODUCT]:[SELLING PRICE]],4,FALSE)</f>
        <v>34</v>
      </c>
      <c r="K2890" s="16">
        <f ca="1">VLOOKUP(Table3[[#This Row],[PRODUCT ID]],Table1[[PRODUCT]:[SELLING PRICE]],5,FALSE)</f>
        <v>273.34164892288879</v>
      </c>
      <c r="L2890" s="16">
        <f ca="1">J2890*Table3[[#This Row],[QUANTITY]]</f>
        <v>340</v>
      </c>
      <c r="M2890" s="16">
        <f ca="1">K2890*Table3[[#This Row],[QUANTITY]]*(1-Table3[[#This Row],[DISCOUNT %]])</f>
        <v>2632.7546403267925</v>
      </c>
      <c r="N2890" s="3">
        <f>DAY(Table3[[#This Row],[DATE]])</f>
        <v>28</v>
      </c>
      <c r="O2890" s="3" t="str">
        <f>TEXT(Table3[[#This Row],[DATE]],"mmm")</f>
        <v>Nov</v>
      </c>
      <c r="P2890" s="3">
        <f>YEAR(Table3[[#This Row],[DATE]])</f>
        <v>2028</v>
      </c>
    </row>
    <row r="2891" spans="1:16" x14ac:dyDescent="0.3">
      <c r="A2891" s="6">
        <v>47086</v>
      </c>
      <c r="B2891" s="7" t="s">
        <v>1844</v>
      </c>
      <c r="C2891" s="9">
        <f t="shared" ca="1" si="90"/>
        <v>2</v>
      </c>
      <c r="D2891" s="9" t="s">
        <v>2115</v>
      </c>
      <c r="E2891" s="9" t="s">
        <v>2116</v>
      </c>
      <c r="F2891" s="10">
        <f t="shared" ca="1" si="91"/>
        <v>7.9113096476073508E-2</v>
      </c>
      <c r="G2891" s="3" t="str">
        <f>VLOOKUP(Table3[[#This Row],[PRODUCT ID]],Table1[[PRODUCT]:[SELLING PRICE]],1,FALSE)</f>
        <v>Product792</v>
      </c>
      <c r="H2891" s="3" t="str">
        <f>VLOOKUP(Table3[[#This Row],[PRODUCT ID]],Table1[[PRODUCT]:[SELLING PRICE]],2,FALSE)</f>
        <v>Category4</v>
      </c>
      <c r="I2891" s="3" t="str">
        <f>VLOOKUP(Table3[[#This Row],[PRODUCT ID]],Table1[[PRODUCT]:[SELLING PRICE]],3,FALSE)</f>
        <v>No</v>
      </c>
      <c r="J2891" s="16">
        <f ca="1">VLOOKUP(Table3[[#This Row],[PRODUCT ID]],Table1[[PRODUCT]:[SELLING PRICE]],4,FALSE)</f>
        <v>127</v>
      </c>
      <c r="K2891" s="16">
        <f ca="1">VLOOKUP(Table3[[#This Row],[PRODUCT ID]],Table1[[PRODUCT]:[SELLING PRICE]],5,FALSE)</f>
        <v>316.60594913780449</v>
      </c>
      <c r="L2891" s="16">
        <f ca="1">J2891*Table3[[#This Row],[QUANTITY]]</f>
        <v>254</v>
      </c>
      <c r="M2891" s="16">
        <f ca="1">K2891*Table3[[#This Row],[QUANTITY]]*(1-Table3[[#This Row],[DISCOUNT %]])</f>
        <v>583.11654427753308</v>
      </c>
      <c r="N2891" s="3">
        <f>DAY(Table3[[#This Row],[DATE]])</f>
        <v>29</v>
      </c>
      <c r="O2891" s="3" t="str">
        <f>TEXT(Table3[[#This Row],[DATE]],"mmm")</f>
        <v>Nov</v>
      </c>
      <c r="P2891" s="3">
        <f>YEAR(Table3[[#This Row],[DATE]])</f>
        <v>2028</v>
      </c>
    </row>
    <row r="2892" spans="1:16" x14ac:dyDescent="0.3">
      <c r="A2892" s="6">
        <v>47087</v>
      </c>
      <c r="B2892" s="7" t="s">
        <v>1845</v>
      </c>
      <c r="C2892" s="9">
        <f t="shared" ca="1" si="90"/>
        <v>5</v>
      </c>
      <c r="D2892" s="9" t="s">
        <v>2117</v>
      </c>
      <c r="E2892" s="9" t="s">
        <v>2116</v>
      </c>
      <c r="F2892" s="10">
        <f t="shared" ca="1" si="91"/>
        <v>5.7961188736311536E-2</v>
      </c>
      <c r="G2892" s="3" t="str">
        <f>VLOOKUP(Table3[[#This Row],[PRODUCT ID]],Table1[[PRODUCT]:[SELLING PRICE]],1,FALSE)</f>
        <v>Product793</v>
      </c>
      <c r="H2892" s="3" t="str">
        <f>VLOOKUP(Table3[[#This Row],[PRODUCT ID]],Table1[[PRODUCT]:[SELLING PRICE]],2,FALSE)</f>
        <v>Category1</v>
      </c>
      <c r="I2892" s="3" t="str">
        <f>VLOOKUP(Table3[[#This Row],[PRODUCT ID]],Table1[[PRODUCT]:[SELLING PRICE]],3,FALSE)</f>
        <v>Kg</v>
      </c>
      <c r="J2892" s="16">
        <f ca="1">VLOOKUP(Table3[[#This Row],[PRODUCT ID]],Table1[[PRODUCT]:[SELLING PRICE]],4,FALSE)</f>
        <v>165</v>
      </c>
      <c r="K2892" s="16">
        <f ca="1">VLOOKUP(Table3[[#This Row],[PRODUCT ID]],Table1[[PRODUCT]:[SELLING PRICE]],5,FALSE)</f>
        <v>264.80533608960945</v>
      </c>
      <c r="L2892" s="16">
        <f ca="1">J2892*Table3[[#This Row],[QUANTITY]]</f>
        <v>825</v>
      </c>
      <c r="M2892" s="16">
        <f ca="1">K2892*Table3[[#This Row],[QUANTITY]]*(1-Table3[[#This Row],[DISCOUNT %]])</f>
        <v>1247.2845201306859</v>
      </c>
      <c r="N2892" s="3">
        <f>DAY(Table3[[#This Row],[DATE]])</f>
        <v>30</v>
      </c>
      <c r="O2892" s="3" t="str">
        <f>TEXT(Table3[[#This Row],[DATE]],"mmm")</f>
        <v>Nov</v>
      </c>
      <c r="P2892" s="3">
        <f>YEAR(Table3[[#This Row],[DATE]])</f>
        <v>2028</v>
      </c>
    </row>
    <row r="2893" spans="1:16" x14ac:dyDescent="0.3">
      <c r="A2893" s="6">
        <v>47088</v>
      </c>
      <c r="B2893" s="7" t="s">
        <v>1846</v>
      </c>
      <c r="C2893" s="9">
        <f t="shared" ca="1" si="90"/>
        <v>11</v>
      </c>
      <c r="D2893" s="9" t="s">
        <v>2117</v>
      </c>
      <c r="E2893" s="9" t="s">
        <v>2116</v>
      </c>
      <c r="F2893" s="10">
        <f t="shared" ca="1" si="91"/>
        <v>3.6877820383320561E-2</v>
      </c>
      <c r="G2893" s="3" t="str">
        <f>VLOOKUP(Table3[[#This Row],[PRODUCT ID]],Table1[[PRODUCT]:[SELLING PRICE]],1,FALSE)</f>
        <v>Product794</v>
      </c>
      <c r="H2893" s="3" t="str">
        <f>VLOOKUP(Table3[[#This Row],[PRODUCT ID]],Table1[[PRODUCT]:[SELLING PRICE]],2,FALSE)</f>
        <v>Category2</v>
      </c>
      <c r="I2893" s="3" t="str">
        <f>VLOOKUP(Table3[[#This Row],[PRODUCT ID]],Table1[[PRODUCT]:[SELLING PRICE]],3,FALSE)</f>
        <v>Kg</v>
      </c>
      <c r="J2893" s="16">
        <f ca="1">VLOOKUP(Table3[[#This Row],[PRODUCT ID]],Table1[[PRODUCT]:[SELLING PRICE]],4,FALSE)</f>
        <v>147</v>
      </c>
      <c r="K2893" s="16">
        <f ca="1">VLOOKUP(Table3[[#This Row],[PRODUCT ID]],Table1[[PRODUCT]:[SELLING PRICE]],5,FALSE)</f>
        <v>112.81149726064248</v>
      </c>
      <c r="L2893" s="16">
        <f ca="1">J2893*Table3[[#This Row],[QUANTITY]]</f>
        <v>1617</v>
      </c>
      <c r="M2893" s="16">
        <f ca="1">K2893*Table3[[#This Row],[QUANTITY]]*(1-Table3[[#This Row],[DISCOUNT %]])</f>
        <v>1195.1638064024014</v>
      </c>
      <c r="N2893" s="3">
        <f>DAY(Table3[[#This Row],[DATE]])</f>
        <v>1</v>
      </c>
      <c r="O2893" s="3" t="str">
        <f>TEXT(Table3[[#This Row],[DATE]],"mmm")</f>
        <v>Dec</v>
      </c>
      <c r="P2893" s="3">
        <f>YEAR(Table3[[#This Row],[DATE]])</f>
        <v>2028</v>
      </c>
    </row>
    <row r="2894" spans="1:16" x14ac:dyDescent="0.3">
      <c r="A2894" s="6">
        <v>47089</v>
      </c>
      <c r="B2894" s="7" t="s">
        <v>1847</v>
      </c>
      <c r="C2894" s="9">
        <f t="shared" ca="1" si="90"/>
        <v>8</v>
      </c>
      <c r="D2894" s="9" t="s">
        <v>2116</v>
      </c>
      <c r="E2894" s="9" t="s">
        <v>2116</v>
      </c>
      <c r="F2894" s="10">
        <f t="shared" ca="1" si="91"/>
        <v>8.8541670124756749E-2</v>
      </c>
      <c r="G2894" s="3" t="str">
        <f>VLOOKUP(Table3[[#This Row],[PRODUCT ID]],Table1[[PRODUCT]:[SELLING PRICE]],1,FALSE)</f>
        <v>Product795</v>
      </c>
      <c r="H2894" s="3" t="str">
        <f>VLOOKUP(Table3[[#This Row],[PRODUCT ID]],Table1[[PRODUCT]:[SELLING PRICE]],2,FALSE)</f>
        <v>Category3</v>
      </c>
      <c r="I2894" s="3" t="str">
        <f>VLOOKUP(Table3[[#This Row],[PRODUCT ID]],Table1[[PRODUCT]:[SELLING PRICE]],3,FALSE)</f>
        <v>Lt</v>
      </c>
      <c r="J2894" s="16">
        <f ca="1">VLOOKUP(Table3[[#This Row],[PRODUCT ID]],Table1[[PRODUCT]:[SELLING PRICE]],4,FALSE)</f>
        <v>213</v>
      </c>
      <c r="K2894" s="16">
        <f ca="1">VLOOKUP(Table3[[#This Row],[PRODUCT ID]],Table1[[PRODUCT]:[SELLING PRICE]],5,FALSE)</f>
        <v>284.10623503644314</v>
      </c>
      <c r="L2894" s="16">
        <f ca="1">J2894*Table3[[#This Row],[QUANTITY]]</f>
        <v>1704</v>
      </c>
      <c r="M2894" s="16">
        <f ca="1">K2894*Table3[[#This Row],[QUANTITY]]*(1-Table3[[#This Row],[DISCOUNT %]])</f>
        <v>2071.607955947678</v>
      </c>
      <c r="N2894" s="3">
        <f>DAY(Table3[[#This Row],[DATE]])</f>
        <v>2</v>
      </c>
      <c r="O2894" s="3" t="str">
        <f>TEXT(Table3[[#This Row],[DATE]],"mmm")</f>
        <v>Dec</v>
      </c>
      <c r="P2894" s="3">
        <f>YEAR(Table3[[#This Row],[DATE]])</f>
        <v>2028</v>
      </c>
    </row>
    <row r="2895" spans="1:16" x14ac:dyDescent="0.3">
      <c r="A2895" s="6">
        <v>47090</v>
      </c>
      <c r="B2895" s="7" t="s">
        <v>1848</v>
      </c>
      <c r="C2895" s="9">
        <f t="shared" ca="1" si="90"/>
        <v>5</v>
      </c>
      <c r="D2895" s="9" t="s">
        <v>2116</v>
      </c>
      <c r="E2895" s="9" t="s">
        <v>2116</v>
      </c>
      <c r="F2895" s="10">
        <f t="shared" ca="1" si="91"/>
        <v>6.0906882457855693E-3</v>
      </c>
      <c r="G2895" s="3" t="str">
        <f>VLOOKUP(Table3[[#This Row],[PRODUCT ID]],Table1[[PRODUCT]:[SELLING PRICE]],1,FALSE)</f>
        <v>Product796</v>
      </c>
      <c r="H2895" s="3" t="str">
        <f>VLOOKUP(Table3[[#This Row],[PRODUCT ID]],Table1[[PRODUCT]:[SELLING PRICE]],2,FALSE)</f>
        <v>Category4</v>
      </c>
      <c r="I2895" s="3" t="str">
        <f>VLOOKUP(Table3[[#This Row],[PRODUCT ID]],Table1[[PRODUCT]:[SELLING PRICE]],3,FALSE)</f>
        <v>Kg</v>
      </c>
      <c r="J2895" s="16">
        <f ca="1">VLOOKUP(Table3[[#This Row],[PRODUCT ID]],Table1[[PRODUCT]:[SELLING PRICE]],4,FALSE)</f>
        <v>246</v>
      </c>
      <c r="K2895" s="16">
        <f ca="1">VLOOKUP(Table3[[#This Row],[PRODUCT ID]],Table1[[PRODUCT]:[SELLING PRICE]],5,FALSE)</f>
        <v>294.3831983594082</v>
      </c>
      <c r="L2895" s="16">
        <f ca="1">J2895*Table3[[#This Row],[QUANTITY]]</f>
        <v>1230</v>
      </c>
      <c r="M2895" s="16">
        <f ca="1">K2895*Table3[[#This Row],[QUANTITY]]*(1-Table3[[#This Row],[DISCOUNT %]])</f>
        <v>1462.9510103670189</v>
      </c>
      <c r="N2895" s="3">
        <f>DAY(Table3[[#This Row],[DATE]])</f>
        <v>3</v>
      </c>
      <c r="O2895" s="3" t="str">
        <f>TEXT(Table3[[#This Row],[DATE]],"mmm")</f>
        <v>Dec</v>
      </c>
      <c r="P2895" s="3">
        <f>YEAR(Table3[[#This Row],[DATE]])</f>
        <v>2028</v>
      </c>
    </row>
    <row r="2896" spans="1:16" x14ac:dyDescent="0.3">
      <c r="A2896" s="6">
        <v>47091</v>
      </c>
      <c r="B2896" s="7" t="s">
        <v>1849</v>
      </c>
      <c r="C2896" s="9">
        <f t="shared" ca="1" si="90"/>
        <v>14</v>
      </c>
      <c r="D2896" s="9" t="s">
        <v>2116</v>
      </c>
      <c r="E2896" s="9" t="s">
        <v>2118</v>
      </c>
      <c r="F2896" s="10">
        <f t="shared" ca="1" si="91"/>
        <v>1.4797732514183971E-2</v>
      </c>
      <c r="G2896" s="3" t="str">
        <f>VLOOKUP(Table3[[#This Row],[PRODUCT ID]],Table1[[PRODUCT]:[SELLING PRICE]],1,FALSE)</f>
        <v>Product797</v>
      </c>
      <c r="H2896" s="3" t="str">
        <f>VLOOKUP(Table3[[#This Row],[PRODUCT ID]],Table1[[PRODUCT]:[SELLING PRICE]],2,FALSE)</f>
        <v>Category5</v>
      </c>
      <c r="I2896" s="3" t="str">
        <f>VLOOKUP(Table3[[#This Row],[PRODUCT ID]],Table1[[PRODUCT]:[SELLING PRICE]],3,FALSE)</f>
        <v>Lt</v>
      </c>
      <c r="J2896" s="16">
        <f ca="1">VLOOKUP(Table3[[#This Row],[PRODUCT ID]],Table1[[PRODUCT]:[SELLING PRICE]],4,FALSE)</f>
        <v>11</v>
      </c>
      <c r="K2896" s="16">
        <f ca="1">VLOOKUP(Table3[[#This Row],[PRODUCT ID]],Table1[[PRODUCT]:[SELLING PRICE]],5,FALSE)</f>
        <v>73.748763609531721</v>
      </c>
      <c r="L2896" s="16">
        <f ca="1">J2896*Table3[[#This Row],[QUANTITY]]</f>
        <v>154</v>
      </c>
      <c r="M2896" s="16">
        <f ca="1">K2896*Table3[[#This Row],[QUANTITY]]*(1-Table3[[#This Row],[DISCOUNT %]])</f>
        <v>1017.2042878534053</v>
      </c>
      <c r="N2896" s="3">
        <f>DAY(Table3[[#This Row],[DATE]])</f>
        <v>4</v>
      </c>
      <c r="O2896" s="3" t="str">
        <f>TEXT(Table3[[#This Row],[DATE]],"mmm")</f>
        <v>Dec</v>
      </c>
      <c r="P2896" s="3">
        <f>YEAR(Table3[[#This Row],[DATE]])</f>
        <v>2028</v>
      </c>
    </row>
    <row r="2897" spans="1:16" x14ac:dyDescent="0.3">
      <c r="A2897" s="6">
        <v>47092</v>
      </c>
      <c r="B2897" s="7" t="s">
        <v>1850</v>
      </c>
      <c r="C2897" s="9">
        <f t="shared" ca="1" si="90"/>
        <v>6</v>
      </c>
      <c r="D2897" s="9" t="s">
        <v>2116</v>
      </c>
      <c r="E2897" s="9" t="s">
        <v>2118</v>
      </c>
      <c r="F2897" s="10">
        <f t="shared" ca="1" si="91"/>
        <v>9.2406094552846107E-3</v>
      </c>
      <c r="G2897" s="3" t="str">
        <f>VLOOKUP(Table3[[#This Row],[PRODUCT ID]],Table1[[PRODUCT]:[SELLING PRICE]],1,FALSE)</f>
        <v>Product798</v>
      </c>
      <c r="H2897" s="3" t="str">
        <f>VLOOKUP(Table3[[#This Row],[PRODUCT ID]],Table1[[PRODUCT]:[SELLING PRICE]],2,FALSE)</f>
        <v>Category1</v>
      </c>
      <c r="I2897" s="3" t="str">
        <f>VLOOKUP(Table3[[#This Row],[PRODUCT ID]],Table1[[PRODUCT]:[SELLING PRICE]],3,FALSE)</f>
        <v>Ft</v>
      </c>
      <c r="J2897" s="16">
        <f ca="1">VLOOKUP(Table3[[#This Row],[PRODUCT ID]],Table1[[PRODUCT]:[SELLING PRICE]],4,FALSE)</f>
        <v>82</v>
      </c>
      <c r="K2897" s="16">
        <f ca="1">VLOOKUP(Table3[[#This Row],[PRODUCT ID]],Table1[[PRODUCT]:[SELLING PRICE]],5,FALSE)</f>
        <v>140.5114351328794</v>
      </c>
      <c r="L2897" s="16">
        <f ca="1">J2897*Table3[[#This Row],[QUANTITY]]</f>
        <v>492</v>
      </c>
      <c r="M2897" s="16">
        <f ca="1">K2897*Table3[[#This Row],[QUANTITY]]*(1-Table3[[#This Row],[DISCOUNT %]])</f>
        <v>835.27814302088939</v>
      </c>
      <c r="N2897" s="3">
        <f>DAY(Table3[[#This Row],[DATE]])</f>
        <v>5</v>
      </c>
      <c r="O2897" s="3" t="str">
        <f>TEXT(Table3[[#This Row],[DATE]],"mmm")</f>
        <v>Dec</v>
      </c>
      <c r="P2897" s="3">
        <f>YEAR(Table3[[#This Row],[DATE]])</f>
        <v>2028</v>
      </c>
    </row>
    <row r="2898" spans="1:16" x14ac:dyDescent="0.3">
      <c r="A2898" s="6">
        <v>47093</v>
      </c>
      <c r="B2898" s="7" t="s">
        <v>1851</v>
      </c>
      <c r="C2898" s="9">
        <f t="shared" ca="1" si="90"/>
        <v>8</v>
      </c>
      <c r="D2898" s="9" t="s">
        <v>2115</v>
      </c>
      <c r="E2898" s="9" t="s">
        <v>2116</v>
      </c>
      <c r="F2898" s="10">
        <f t="shared" ca="1" si="91"/>
        <v>7.6832995155675335E-2</v>
      </c>
      <c r="G2898" s="3" t="str">
        <f>VLOOKUP(Table3[[#This Row],[PRODUCT ID]],Table1[[PRODUCT]:[SELLING PRICE]],1,FALSE)</f>
        <v>Product799</v>
      </c>
      <c r="H2898" s="3" t="str">
        <f>VLOOKUP(Table3[[#This Row],[PRODUCT ID]],Table1[[PRODUCT]:[SELLING PRICE]],2,FALSE)</f>
        <v>Category2</v>
      </c>
      <c r="I2898" s="3" t="str">
        <f>VLOOKUP(Table3[[#This Row],[PRODUCT ID]],Table1[[PRODUCT]:[SELLING PRICE]],3,FALSE)</f>
        <v>Kg</v>
      </c>
      <c r="J2898" s="16">
        <f ca="1">VLOOKUP(Table3[[#This Row],[PRODUCT ID]],Table1[[PRODUCT]:[SELLING PRICE]],4,FALSE)</f>
        <v>200</v>
      </c>
      <c r="K2898" s="16">
        <f ca="1">VLOOKUP(Table3[[#This Row],[PRODUCT ID]],Table1[[PRODUCT]:[SELLING PRICE]],5,FALSE)</f>
        <v>312.82134606979497</v>
      </c>
      <c r="L2898" s="16">
        <f ca="1">J2898*Table3[[#This Row],[QUANTITY]]</f>
        <v>1600</v>
      </c>
      <c r="M2898" s="16">
        <f ca="1">K2898*Table3[[#This Row],[QUANTITY]]*(1-Table3[[#This Row],[DISCOUNT %]])</f>
        <v>2310.2907608209807</v>
      </c>
      <c r="N2898" s="3">
        <f>DAY(Table3[[#This Row],[DATE]])</f>
        <v>6</v>
      </c>
      <c r="O2898" s="3" t="str">
        <f>TEXT(Table3[[#This Row],[DATE]],"mmm")</f>
        <v>Dec</v>
      </c>
      <c r="P2898" s="3">
        <f>YEAR(Table3[[#This Row],[DATE]])</f>
        <v>2028</v>
      </c>
    </row>
    <row r="2899" spans="1:16" x14ac:dyDescent="0.3">
      <c r="A2899" s="6">
        <v>47094</v>
      </c>
      <c r="B2899" s="7" t="s">
        <v>1852</v>
      </c>
      <c r="C2899" s="9">
        <f t="shared" ca="1" si="90"/>
        <v>3</v>
      </c>
      <c r="D2899" s="9" t="s">
        <v>2116</v>
      </c>
      <c r="E2899" s="9" t="s">
        <v>2116</v>
      </c>
      <c r="F2899" s="10">
        <f t="shared" ca="1" si="91"/>
        <v>1.5485076125531084E-2</v>
      </c>
      <c r="G2899" s="3" t="str">
        <f>VLOOKUP(Table3[[#This Row],[PRODUCT ID]],Table1[[PRODUCT]:[SELLING PRICE]],1,FALSE)</f>
        <v>Product800</v>
      </c>
      <c r="H2899" s="3" t="str">
        <f>VLOOKUP(Table3[[#This Row],[PRODUCT ID]],Table1[[PRODUCT]:[SELLING PRICE]],2,FALSE)</f>
        <v>Category3</v>
      </c>
      <c r="I2899" s="3" t="str">
        <f>VLOOKUP(Table3[[#This Row],[PRODUCT ID]],Table1[[PRODUCT]:[SELLING PRICE]],3,FALSE)</f>
        <v>No</v>
      </c>
      <c r="J2899" s="16">
        <f ca="1">VLOOKUP(Table3[[#This Row],[PRODUCT ID]],Table1[[PRODUCT]:[SELLING PRICE]],4,FALSE)</f>
        <v>59</v>
      </c>
      <c r="K2899" s="16">
        <f ca="1">VLOOKUP(Table3[[#This Row],[PRODUCT ID]],Table1[[PRODUCT]:[SELLING PRICE]],5,FALSE)</f>
        <v>153.17677726971439</v>
      </c>
      <c r="L2899" s="16">
        <f ca="1">J2899*Table3[[#This Row],[QUANTITY]]</f>
        <v>177</v>
      </c>
      <c r="M2899" s="16">
        <f ca="1">K2899*Table3[[#This Row],[QUANTITY]]*(1-Table3[[#This Row],[DISCOUNT %]])</f>
        <v>452.414469639088</v>
      </c>
      <c r="N2899" s="3">
        <f>DAY(Table3[[#This Row],[DATE]])</f>
        <v>7</v>
      </c>
      <c r="O2899" s="3" t="str">
        <f>TEXT(Table3[[#This Row],[DATE]],"mmm")</f>
        <v>Dec</v>
      </c>
      <c r="P2899" s="3">
        <f>YEAR(Table3[[#This Row],[DATE]])</f>
        <v>2028</v>
      </c>
    </row>
    <row r="2900" spans="1:16" x14ac:dyDescent="0.3">
      <c r="A2900" s="6">
        <v>47095</v>
      </c>
      <c r="B2900" s="7" t="s">
        <v>1853</v>
      </c>
      <c r="C2900" s="9">
        <f t="shared" ca="1" si="90"/>
        <v>15</v>
      </c>
      <c r="D2900" s="9" t="s">
        <v>2117</v>
      </c>
      <c r="E2900" s="9" t="s">
        <v>2116</v>
      </c>
      <c r="F2900" s="10">
        <f t="shared" ca="1" si="91"/>
        <v>3.2642004464456968E-2</v>
      </c>
      <c r="G2900" s="3" t="str">
        <f>VLOOKUP(Table3[[#This Row],[PRODUCT ID]],Table1[[PRODUCT]:[SELLING PRICE]],1,FALSE)</f>
        <v>Product801</v>
      </c>
      <c r="H2900" s="3" t="str">
        <f>VLOOKUP(Table3[[#This Row],[PRODUCT ID]],Table1[[PRODUCT]:[SELLING PRICE]],2,FALSE)</f>
        <v>Category4</v>
      </c>
      <c r="I2900" s="3" t="str">
        <f>VLOOKUP(Table3[[#This Row],[PRODUCT ID]],Table1[[PRODUCT]:[SELLING PRICE]],3,FALSE)</f>
        <v>No</v>
      </c>
      <c r="J2900" s="16">
        <f ca="1">VLOOKUP(Table3[[#This Row],[PRODUCT ID]],Table1[[PRODUCT]:[SELLING PRICE]],4,FALSE)</f>
        <v>159</v>
      </c>
      <c r="K2900" s="16">
        <f ca="1">VLOOKUP(Table3[[#This Row],[PRODUCT ID]],Table1[[PRODUCT]:[SELLING PRICE]],5,FALSE)</f>
        <v>206.29095579819722</v>
      </c>
      <c r="L2900" s="16">
        <f ca="1">J2900*Table3[[#This Row],[QUANTITY]]</f>
        <v>2385</v>
      </c>
      <c r="M2900" s="16">
        <f ca="1">K2900*Table3[[#This Row],[QUANTITY]]*(1-Table3[[#This Row],[DISCOUNT %]])</f>
        <v>2993.3580824708306</v>
      </c>
      <c r="N2900" s="3">
        <f>DAY(Table3[[#This Row],[DATE]])</f>
        <v>8</v>
      </c>
      <c r="O2900" s="3" t="str">
        <f>TEXT(Table3[[#This Row],[DATE]],"mmm")</f>
        <v>Dec</v>
      </c>
      <c r="P2900" s="3">
        <f>YEAR(Table3[[#This Row],[DATE]])</f>
        <v>2028</v>
      </c>
    </row>
    <row r="2901" spans="1:16" x14ac:dyDescent="0.3">
      <c r="A2901" s="6">
        <v>47096</v>
      </c>
      <c r="B2901" s="7" t="s">
        <v>1854</v>
      </c>
      <c r="C2901" s="9">
        <f t="shared" ca="1" si="90"/>
        <v>11</v>
      </c>
      <c r="D2901" s="9" t="s">
        <v>2115</v>
      </c>
      <c r="E2901" s="9" t="s">
        <v>2116</v>
      </c>
      <c r="F2901" s="10">
        <f t="shared" ca="1" si="91"/>
        <v>2.598397739105579E-2</v>
      </c>
      <c r="G2901" s="3" t="str">
        <f>VLOOKUP(Table3[[#This Row],[PRODUCT ID]],Table1[[PRODUCT]:[SELLING PRICE]],1,FALSE)</f>
        <v>Product802</v>
      </c>
      <c r="H2901" s="3" t="str">
        <f>VLOOKUP(Table3[[#This Row],[PRODUCT ID]],Table1[[PRODUCT]:[SELLING PRICE]],2,FALSE)</f>
        <v>Category5</v>
      </c>
      <c r="I2901" s="3" t="str">
        <f>VLOOKUP(Table3[[#This Row],[PRODUCT ID]],Table1[[PRODUCT]:[SELLING PRICE]],3,FALSE)</f>
        <v>Ft</v>
      </c>
      <c r="J2901" s="16">
        <f ca="1">VLOOKUP(Table3[[#This Row],[PRODUCT ID]],Table1[[PRODUCT]:[SELLING PRICE]],4,FALSE)</f>
        <v>139</v>
      </c>
      <c r="K2901" s="16">
        <f ca="1">VLOOKUP(Table3[[#This Row],[PRODUCT ID]],Table1[[PRODUCT]:[SELLING PRICE]],5,FALSE)</f>
        <v>315.62548435604242</v>
      </c>
      <c r="L2901" s="16">
        <f ca="1">J2901*Table3[[#This Row],[QUANTITY]]</f>
        <v>1529</v>
      </c>
      <c r="M2901" s="16">
        <f ca="1">K2901*Table3[[#This Row],[QUANTITY]]*(1-Table3[[#This Row],[DISCOUNT %]])</f>
        <v>3381.6670679714339</v>
      </c>
      <c r="N2901" s="3">
        <f>DAY(Table3[[#This Row],[DATE]])</f>
        <v>9</v>
      </c>
      <c r="O2901" s="3" t="str">
        <f>TEXT(Table3[[#This Row],[DATE]],"mmm")</f>
        <v>Dec</v>
      </c>
      <c r="P2901" s="3">
        <f>YEAR(Table3[[#This Row],[DATE]])</f>
        <v>2028</v>
      </c>
    </row>
    <row r="2902" spans="1:16" x14ac:dyDescent="0.3">
      <c r="A2902" s="6">
        <v>47097</v>
      </c>
      <c r="B2902" s="7" t="s">
        <v>1855</v>
      </c>
      <c r="C2902" s="9">
        <f t="shared" ca="1" si="90"/>
        <v>6</v>
      </c>
      <c r="D2902" s="9" t="s">
        <v>2115</v>
      </c>
      <c r="E2902" s="9" t="s">
        <v>2118</v>
      </c>
      <c r="F2902" s="10">
        <f t="shared" ca="1" si="91"/>
        <v>3.0736890656170336E-2</v>
      </c>
      <c r="G2902" s="3" t="str">
        <f>VLOOKUP(Table3[[#This Row],[PRODUCT ID]],Table1[[PRODUCT]:[SELLING PRICE]],1,FALSE)</f>
        <v>Product803</v>
      </c>
      <c r="H2902" s="3" t="str">
        <f>VLOOKUP(Table3[[#This Row],[PRODUCT ID]],Table1[[PRODUCT]:[SELLING PRICE]],2,FALSE)</f>
        <v>Category1</v>
      </c>
      <c r="I2902" s="3" t="str">
        <f>VLOOKUP(Table3[[#This Row],[PRODUCT ID]],Table1[[PRODUCT]:[SELLING PRICE]],3,FALSE)</f>
        <v>No</v>
      </c>
      <c r="J2902" s="16">
        <f ca="1">VLOOKUP(Table3[[#This Row],[PRODUCT ID]],Table1[[PRODUCT]:[SELLING PRICE]],4,FALSE)</f>
        <v>57</v>
      </c>
      <c r="K2902" s="16">
        <f ca="1">VLOOKUP(Table3[[#This Row],[PRODUCT ID]],Table1[[PRODUCT]:[SELLING PRICE]],5,FALSE)</f>
        <v>41.24882026497373</v>
      </c>
      <c r="L2902" s="16">
        <f ca="1">J2902*Table3[[#This Row],[QUANTITY]]</f>
        <v>342</v>
      </c>
      <c r="M2902" s="16">
        <f ca="1">K2902*Table3[[#This Row],[QUANTITY]]*(1-Table3[[#This Row],[DISCOUNT %]])</f>
        <v>239.88575872075924</v>
      </c>
      <c r="N2902" s="3">
        <f>DAY(Table3[[#This Row],[DATE]])</f>
        <v>10</v>
      </c>
      <c r="O2902" s="3" t="str">
        <f>TEXT(Table3[[#This Row],[DATE]],"mmm")</f>
        <v>Dec</v>
      </c>
      <c r="P2902" s="3">
        <f>YEAR(Table3[[#This Row],[DATE]])</f>
        <v>2028</v>
      </c>
    </row>
    <row r="2903" spans="1:16" x14ac:dyDescent="0.3">
      <c r="A2903" s="6">
        <v>47098</v>
      </c>
      <c r="B2903" s="7" t="s">
        <v>1856</v>
      </c>
      <c r="C2903" s="9">
        <f t="shared" ca="1" si="90"/>
        <v>7</v>
      </c>
      <c r="D2903" s="9" t="s">
        <v>2115</v>
      </c>
      <c r="E2903" s="9" t="s">
        <v>2116</v>
      </c>
      <c r="F2903" s="10">
        <f t="shared" ca="1" si="91"/>
        <v>6.9212764866515189E-2</v>
      </c>
      <c r="G2903" s="3" t="str">
        <f>VLOOKUP(Table3[[#This Row],[PRODUCT ID]],Table1[[PRODUCT]:[SELLING PRICE]],1,FALSE)</f>
        <v>Product804</v>
      </c>
      <c r="H2903" s="3" t="str">
        <f>VLOOKUP(Table3[[#This Row],[PRODUCT ID]],Table1[[PRODUCT]:[SELLING PRICE]],2,FALSE)</f>
        <v>Category2</v>
      </c>
      <c r="I2903" s="3" t="str">
        <f>VLOOKUP(Table3[[#This Row],[PRODUCT ID]],Table1[[PRODUCT]:[SELLING PRICE]],3,FALSE)</f>
        <v>Kg</v>
      </c>
      <c r="J2903" s="16">
        <f ca="1">VLOOKUP(Table3[[#This Row],[PRODUCT ID]],Table1[[PRODUCT]:[SELLING PRICE]],4,FALSE)</f>
        <v>155</v>
      </c>
      <c r="K2903" s="16">
        <f ca="1">VLOOKUP(Table3[[#This Row],[PRODUCT ID]],Table1[[PRODUCT]:[SELLING PRICE]],5,FALSE)</f>
        <v>127.84220608473535</v>
      </c>
      <c r="L2903" s="16">
        <f ca="1">J2903*Table3[[#This Row],[QUANTITY]]</f>
        <v>1085</v>
      </c>
      <c r="M2903" s="16">
        <f ca="1">K2903*Table3[[#This Row],[QUANTITY]]*(1-Table3[[#This Row],[DISCOUNT %]])</f>
        <v>832.95725474483186</v>
      </c>
      <c r="N2903" s="3">
        <f>DAY(Table3[[#This Row],[DATE]])</f>
        <v>11</v>
      </c>
      <c r="O2903" s="3" t="str">
        <f>TEXT(Table3[[#This Row],[DATE]],"mmm")</f>
        <v>Dec</v>
      </c>
      <c r="P2903" s="3">
        <f>YEAR(Table3[[#This Row],[DATE]])</f>
        <v>2028</v>
      </c>
    </row>
    <row r="2904" spans="1:16" x14ac:dyDescent="0.3">
      <c r="A2904" s="6">
        <v>47099</v>
      </c>
      <c r="B2904" s="7" t="s">
        <v>1857</v>
      </c>
      <c r="C2904" s="9">
        <f t="shared" ca="1" si="90"/>
        <v>10</v>
      </c>
      <c r="D2904" s="9" t="s">
        <v>2116</v>
      </c>
      <c r="E2904" s="9" t="s">
        <v>2116</v>
      </c>
      <c r="F2904" s="10">
        <f t="shared" ca="1" si="91"/>
        <v>2.3960067138813101E-2</v>
      </c>
      <c r="G2904" s="3" t="str">
        <f>VLOOKUP(Table3[[#This Row],[PRODUCT ID]],Table1[[PRODUCT]:[SELLING PRICE]],1,FALSE)</f>
        <v>Product805</v>
      </c>
      <c r="H2904" s="3" t="str">
        <f>VLOOKUP(Table3[[#This Row],[PRODUCT ID]],Table1[[PRODUCT]:[SELLING PRICE]],2,FALSE)</f>
        <v>Category3</v>
      </c>
      <c r="I2904" s="3" t="str">
        <f>VLOOKUP(Table3[[#This Row],[PRODUCT ID]],Table1[[PRODUCT]:[SELLING PRICE]],3,FALSE)</f>
        <v>Kg</v>
      </c>
      <c r="J2904" s="16">
        <f ca="1">VLOOKUP(Table3[[#This Row],[PRODUCT ID]],Table1[[PRODUCT]:[SELLING PRICE]],4,FALSE)</f>
        <v>28</v>
      </c>
      <c r="K2904" s="16">
        <f ca="1">VLOOKUP(Table3[[#This Row],[PRODUCT ID]],Table1[[PRODUCT]:[SELLING PRICE]],5,FALSE)</f>
        <v>224.04155743236953</v>
      </c>
      <c r="L2904" s="16">
        <f ca="1">J2904*Table3[[#This Row],[QUANTITY]]</f>
        <v>280</v>
      </c>
      <c r="M2904" s="16">
        <f ca="1">K2904*Table3[[#This Row],[QUANTITY]]*(1-Table3[[#This Row],[DISCOUNT %]])</f>
        <v>2186.7350667440569</v>
      </c>
      <c r="N2904" s="3">
        <f>DAY(Table3[[#This Row],[DATE]])</f>
        <v>12</v>
      </c>
      <c r="O2904" s="3" t="str">
        <f>TEXT(Table3[[#This Row],[DATE]],"mmm")</f>
        <v>Dec</v>
      </c>
      <c r="P2904" s="3">
        <f>YEAR(Table3[[#This Row],[DATE]])</f>
        <v>2028</v>
      </c>
    </row>
    <row r="2905" spans="1:16" x14ac:dyDescent="0.3">
      <c r="A2905" s="6">
        <v>47100</v>
      </c>
      <c r="B2905" s="7" t="s">
        <v>1858</v>
      </c>
      <c r="C2905" s="9">
        <f t="shared" ca="1" si="90"/>
        <v>6</v>
      </c>
      <c r="D2905" s="9" t="s">
        <v>2116</v>
      </c>
      <c r="E2905" s="9" t="s">
        <v>2116</v>
      </c>
      <c r="F2905" s="10">
        <f t="shared" ca="1" si="91"/>
        <v>6.1365432900541819E-2</v>
      </c>
      <c r="G2905" s="3" t="str">
        <f>VLOOKUP(Table3[[#This Row],[PRODUCT ID]],Table1[[PRODUCT]:[SELLING PRICE]],1,FALSE)</f>
        <v>Product806</v>
      </c>
      <c r="H2905" s="3" t="str">
        <f>VLOOKUP(Table3[[#This Row],[PRODUCT ID]],Table1[[PRODUCT]:[SELLING PRICE]],2,FALSE)</f>
        <v>Category4</v>
      </c>
      <c r="I2905" s="3" t="str">
        <f>VLOOKUP(Table3[[#This Row],[PRODUCT ID]],Table1[[PRODUCT]:[SELLING PRICE]],3,FALSE)</f>
        <v>Lt</v>
      </c>
      <c r="J2905" s="16">
        <f ca="1">VLOOKUP(Table3[[#This Row],[PRODUCT ID]],Table1[[PRODUCT]:[SELLING PRICE]],4,FALSE)</f>
        <v>135</v>
      </c>
      <c r="K2905" s="16">
        <f ca="1">VLOOKUP(Table3[[#This Row],[PRODUCT ID]],Table1[[PRODUCT]:[SELLING PRICE]],5,FALSE)</f>
        <v>275.91164288743664</v>
      </c>
      <c r="L2905" s="16">
        <f ca="1">J2905*Table3[[#This Row],[QUANTITY]]</f>
        <v>810</v>
      </c>
      <c r="M2905" s="16">
        <f ca="1">K2905*Table3[[#This Row],[QUANTITY]]*(1-Table3[[#This Row],[DISCOUNT %]])</f>
        <v>1553.8812328760962</v>
      </c>
      <c r="N2905" s="3">
        <f>DAY(Table3[[#This Row],[DATE]])</f>
        <v>13</v>
      </c>
      <c r="O2905" s="3" t="str">
        <f>TEXT(Table3[[#This Row],[DATE]],"mmm")</f>
        <v>Dec</v>
      </c>
      <c r="P2905" s="3">
        <f>YEAR(Table3[[#This Row],[DATE]])</f>
        <v>2028</v>
      </c>
    </row>
    <row r="2906" spans="1:16" x14ac:dyDescent="0.3">
      <c r="A2906" s="6">
        <v>47101</v>
      </c>
      <c r="B2906" s="7" t="s">
        <v>1859</v>
      </c>
      <c r="C2906" s="9">
        <f t="shared" ca="1" si="90"/>
        <v>1</v>
      </c>
      <c r="D2906" s="9" t="s">
        <v>2116</v>
      </c>
      <c r="E2906" s="9" t="s">
        <v>2116</v>
      </c>
      <c r="F2906" s="10">
        <f t="shared" ca="1" si="91"/>
        <v>4.3271938885810324E-2</v>
      </c>
      <c r="G2906" s="3" t="str">
        <f>VLOOKUP(Table3[[#This Row],[PRODUCT ID]],Table1[[PRODUCT]:[SELLING PRICE]],1,FALSE)</f>
        <v>Product807</v>
      </c>
      <c r="H2906" s="3" t="str">
        <f>VLOOKUP(Table3[[#This Row],[PRODUCT ID]],Table1[[PRODUCT]:[SELLING PRICE]],2,FALSE)</f>
        <v>Category5</v>
      </c>
      <c r="I2906" s="3" t="str">
        <f>VLOOKUP(Table3[[#This Row],[PRODUCT ID]],Table1[[PRODUCT]:[SELLING PRICE]],3,FALSE)</f>
        <v>Kg</v>
      </c>
      <c r="J2906" s="16">
        <f ca="1">VLOOKUP(Table3[[#This Row],[PRODUCT ID]],Table1[[PRODUCT]:[SELLING PRICE]],4,FALSE)</f>
        <v>139</v>
      </c>
      <c r="K2906" s="16">
        <f ca="1">VLOOKUP(Table3[[#This Row],[PRODUCT ID]],Table1[[PRODUCT]:[SELLING PRICE]],5,FALSE)</f>
        <v>173.01197671022726</v>
      </c>
      <c r="L2906" s="16">
        <f ca="1">J2906*Table3[[#This Row],[QUANTITY]]</f>
        <v>139</v>
      </c>
      <c r="M2906" s="16">
        <f ca="1">K2906*Table3[[#This Row],[QUANTITY]]*(1-Table3[[#This Row],[DISCOUNT %]])</f>
        <v>165.52541302750907</v>
      </c>
      <c r="N2906" s="3">
        <f>DAY(Table3[[#This Row],[DATE]])</f>
        <v>14</v>
      </c>
      <c r="O2906" s="3" t="str">
        <f>TEXT(Table3[[#This Row],[DATE]],"mmm")</f>
        <v>Dec</v>
      </c>
      <c r="P2906" s="3">
        <f>YEAR(Table3[[#This Row],[DATE]])</f>
        <v>2028</v>
      </c>
    </row>
    <row r="2907" spans="1:16" x14ac:dyDescent="0.3">
      <c r="A2907" s="6">
        <v>47102</v>
      </c>
      <c r="B2907" s="7" t="s">
        <v>1860</v>
      </c>
      <c r="C2907" s="9">
        <f t="shared" ca="1" si="90"/>
        <v>8</v>
      </c>
      <c r="D2907" s="9" t="s">
        <v>2115</v>
      </c>
      <c r="E2907" s="9" t="s">
        <v>2116</v>
      </c>
      <c r="F2907" s="10">
        <f t="shared" ca="1" si="91"/>
        <v>2.9295760133890781E-2</v>
      </c>
      <c r="G2907" s="3" t="str">
        <f>VLOOKUP(Table3[[#This Row],[PRODUCT ID]],Table1[[PRODUCT]:[SELLING PRICE]],1,FALSE)</f>
        <v>Product808</v>
      </c>
      <c r="H2907" s="3" t="str">
        <f>VLOOKUP(Table3[[#This Row],[PRODUCT ID]],Table1[[PRODUCT]:[SELLING PRICE]],2,FALSE)</f>
        <v>Category1</v>
      </c>
      <c r="I2907" s="3" t="str">
        <f>VLOOKUP(Table3[[#This Row],[PRODUCT ID]],Table1[[PRODUCT]:[SELLING PRICE]],3,FALSE)</f>
        <v>Lt</v>
      </c>
      <c r="J2907" s="16">
        <f ca="1">VLOOKUP(Table3[[#This Row],[PRODUCT ID]],Table1[[PRODUCT]:[SELLING PRICE]],4,FALSE)</f>
        <v>40</v>
      </c>
      <c r="K2907" s="16">
        <f ca="1">VLOOKUP(Table3[[#This Row],[PRODUCT ID]],Table1[[PRODUCT]:[SELLING PRICE]],5,FALSE)</f>
        <v>33.538184390885817</v>
      </c>
      <c r="L2907" s="16">
        <f ca="1">J2907*Table3[[#This Row],[QUANTITY]]</f>
        <v>320</v>
      </c>
      <c r="M2907" s="16">
        <f ca="1">K2907*Table3[[#This Row],[QUANTITY]]*(1-Table3[[#This Row],[DISCOUNT %]])</f>
        <v>260.44526228515383</v>
      </c>
      <c r="N2907" s="3">
        <f>DAY(Table3[[#This Row],[DATE]])</f>
        <v>15</v>
      </c>
      <c r="O2907" s="3" t="str">
        <f>TEXT(Table3[[#This Row],[DATE]],"mmm")</f>
        <v>Dec</v>
      </c>
      <c r="P2907" s="3">
        <f>YEAR(Table3[[#This Row],[DATE]])</f>
        <v>2028</v>
      </c>
    </row>
    <row r="2908" spans="1:16" x14ac:dyDescent="0.3">
      <c r="A2908" s="6">
        <v>47103</v>
      </c>
      <c r="B2908" s="7" t="s">
        <v>1861</v>
      </c>
      <c r="C2908" s="9">
        <f t="shared" ca="1" si="90"/>
        <v>3</v>
      </c>
      <c r="D2908" s="9" t="s">
        <v>2117</v>
      </c>
      <c r="E2908" s="9" t="s">
        <v>2118</v>
      </c>
      <c r="F2908" s="10">
        <f t="shared" ca="1" si="91"/>
        <v>7.4606209493595643E-3</v>
      </c>
      <c r="G2908" s="3" t="str">
        <f>VLOOKUP(Table3[[#This Row],[PRODUCT ID]],Table1[[PRODUCT]:[SELLING PRICE]],1,FALSE)</f>
        <v>Product809</v>
      </c>
      <c r="H2908" s="3" t="str">
        <f>VLOOKUP(Table3[[#This Row],[PRODUCT ID]],Table1[[PRODUCT]:[SELLING PRICE]],2,FALSE)</f>
        <v>Category2</v>
      </c>
      <c r="I2908" s="3" t="str">
        <f>VLOOKUP(Table3[[#This Row],[PRODUCT ID]],Table1[[PRODUCT]:[SELLING PRICE]],3,FALSE)</f>
        <v>Ft</v>
      </c>
      <c r="J2908" s="16">
        <f ca="1">VLOOKUP(Table3[[#This Row],[PRODUCT ID]],Table1[[PRODUCT]:[SELLING PRICE]],4,FALSE)</f>
        <v>74</v>
      </c>
      <c r="K2908" s="16">
        <f ca="1">VLOOKUP(Table3[[#This Row],[PRODUCT ID]],Table1[[PRODUCT]:[SELLING PRICE]],5,FALSE)</f>
        <v>125.2352175256481</v>
      </c>
      <c r="L2908" s="16">
        <f ca="1">J2908*Table3[[#This Row],[QUANTITY]]</f>
        <v>222</v>
      </c>
      <c r="M2908" s="16">
        <f ca="1">K2908*Table3[[#This Row],[QUANTITY]]*(1-Table3[[#This Row],[DISCOUNT %]])</f>
        <v>372.902655114536</v>
      </c>
      <c r="N2908" s="3">
        <f>DAY(Table3[[#This Row],[DATE]])</f>
        <v>16</v>
      </c>
      <c r="O2908" s="3" t="str">
        <f>TEXT(Table3[[#This Row],[DATE]],"mmm")</f>
        <v>Dec</v>
      </c>
      <c r="P2908" s="3">
        <f>YEAR(Table3[[#This Row],[DATE]])</f>
        <v>2028</v>
      </c>
    </row>
    <row r="2909" spans="1:16" x14ac:dyDescent="0.3">
      <c r="A2909" s="6">
        <v>47104</v>
      </c>
      <c r="B2909" s="7" t="s">
        <v>1862</v>
      </c>
      <c r="C2909" s="9">
        <f t="shared" ca="1" si="90"/>
        <v>6</v>
      </c>
      <c r="D2909" s="9" t="s">
        <v>2117</v>
      </c>
      <c r="E2909" s="9" t="s">
        <v>2118</v>
      </c>
      <c r="F2909" s="10">
        <f t="shared" ca="1" si="91"/>
        <v>4.3398339774206512E-2</v>
      </c>
      <c r="G2909" s="3" t="str">
        <f>VLOOKUP(Table3[[#This Row],[PRODUCT ID]],Table1[[PRODUCT]:[SELLING PRICE]],1,FALSE)</f>
        <v>Product810</v>
      </c>
      <c r="H2909" s="3" t="str">
        <f>VLOOKUP(Table3[[#This Row],[PRODUCT ID]],Table1[[PRODUCT]:[SELLING PRICE]],2,FALSE)</f>
        <v>Category3</v>
      </c>
      <c r="I2909" s="3" t="str">
        <f>VLOOKUP(Table3[[#This Row],[PRODUCT ID]],Table1[[PRODUCT]:[SELLING PRICE]],3,FALSE)</f>
        <v>Kg</v>
      </c>
      <c r="J2909" s="16">
        <f ca="1">VLOOKUP(Table3[[#This Row],[PRODUCT ID]],Table1[[PRODUCT]:[SELLING PRICE]],4,FALSE)</f>
        <v>42</v>
      </c>
      <c r="K2909" s="16">
        <f ca="1">VLOOKUP(Table3[[#This Row],[PRODUCT ID]],Table1[[PRODUCT]:[SELLING PRICE]],5,FALSE)</f>
        <v>280.94809473023059</v>
      </c>
      <c r="L2909" s="16">
        <f ca="1">J2909*Table3[[#This Row],[QUANTITY]]</f>
        <v>252</v>
      </c>
      <c r="M2909" s="16">
        <f ca="1">K2909*Table3[[#This Row],[QUANTITY]]*(1-Table3[[#This Row],[DISCOUNT %]])</f>
        <v>1612.5324831372725</v>
      </c>
      <c r="N2909" s="3">
        <f>DAY(Table3[[#This Row],[DATE]])</f>
        <v>17</v>
      </c>
      <c r="O2909" s="3" t="str">
        <f>TEXT(Table3[[#This Row],[DATE]],"mmm")</f>
        <v>Dec</v>
      </c>
      <c r="P2909" s="3">
        <f>YEAR(Table3[[#This Row],[DATE]])</f>
        <v>2028</v>
      </c>
    </row>
    <row r="2910" spans="1:16" x14ac:dyDescent="0.3">
      <c r="A2910" s="6">
        <v>47105</v>
      </c>
      <c r="B2910" s="7" t="s">
        <v>1863</v>
      </c>
      <c r="C2910" s="9">
        <f t="shared" ca="1" si="90"/>
        <v>11</v>
      </c>
      <c r="D2910" s="9" t="s">
        <v>2116</v>
      </c>
      <c r="E2910" s="9" t="s">
        <v>2116</v>
      </c>
      <c r="F2910" s="10">
        <f t="shared" ca="1" si="91"/>
        <v>1.9786500170298083E-2</v>
      </c>
      <c r="G2910" s="3" t="str">
        <f>VLOOKUP(Table3[[#This Row],[PRODUCT ID]],Table1[[PRODUCT]:[SELLING PRICE]],1,FALSE)</f>
        <v>Product811</v>
      </c>
      <c r="H2910" s="3" t="str">
        <f>VLOOKUP(Table3[[#This Row],[PRODUCT ID]],Table1[[PRODUCT]:[SELLING PRICE]],2,FALSE)</f>
        <v>Category4</v>
      </c>
      <c r="I2910" s="3" t="str">
        <f>VLOOKUP(Table3[[#This Row],[PRODUCT ID]],Table1[[PRODUCT]:[SELLING PRICE]],3,FALSE)</f>
        <v>No</v>
      </c>
      <c r="J2910" s="16">
        <f ca="1">VLOOKUP(Table3[[#This Row],[PRODUCT ID]],Table1[[PRODUCT]:[SELLING PRICE]],4,FALSE)</f>
        <v>113</v>
      </c>
      <c r="K2910" s="16">
        <f ca="1">VLOOKUP(Table3[[#This Row],[PRODUCT ID]],Table1[[PRODUCT]:[SELLING PRICE]],5,FALSE)</f>
        <v>75.254920797721383</v>
      </c>
      <c r="L2910" s="16">
        <f ca="1">J2910*Table3[[#This Row],[QUANTITY]]</f>
        <v>1243</v>
      </c>
      <c r="M2910" s="16">
        <f ca="1">K2910*Table3[[#This Row],[QUANTITY]]*(1-Table3[[#This Row],[DISCOUNT %]])</f>
        <v>811.42478223995647</v>
      </c>
      <c r="N2910" s="3">
        <f>DAY(Table3[[#This Row],[DATE]])</f>
        <v>18</v>
      </c>
      <c r="O2910" s="3" t="str">
        <f>TEXT(Table3[[#This Row],[DATE]],"mmm")</f>
        <v>Dec</v>
      </c>
      <c r="P2910" s="3">
        <f>YEAR(Table3[[#This Row],[DATE]])</f>
        <v>2028</v>
      </c>
    </row>
    <row r="2911" spans="1:16" x14ac:dyDescent="0.3">
      <c r="A2911" s="6">
        <v>47106</v>
      </c>
      <c r="B2911" s="7" t="s">
        <v>1864</v>
      </c>
      <c r="C2911" s="9">
        <f t="shared" ca="1" si="90"/>
        <v>2</v>
      </c>
      <c r="D2911" s="9" t="s">
        <v>2116</v>
      </c>
      <c r="E2911" s="9" t="s">
        <v>2116</v>
      </c>
      <c r="F2911" s="10">
        <f t="shared" ca="1" si="91"/>
        <v>9.9274046416051587E-2</v>
      </c>
      <c r="G2911" s="3" t="str">
        <f>VLOOKUP(Table3[[#This Row],[PRODUCT ID]],Table1[[PRODUCT]:[SELLING PRICE]],1,FALSE)</f>
        <v>Product812</v>
      </c>
      <c r="H2911" s="3" t="str">
        <f>VLOOKUP(Table3[[#This Row],[PRODUCT ID]],Table1[[PRODUCT]:[SELLING PRICE]],2,FALSE)</f>
        <v>Category5</v>
      </c>
      <c r="I2911" s="3" t="str">
        <f>VLOOKUP(Table3[[#This Row],[PRODUCT ID]],Table1[[PRODUCT]:[SELLING PRICE]],3,FALSE)</f>
        <v>No</v>
      </c>
      <c r="J2911" s="16">
        <f ca="1">VLOOKUP(Table3[[#This Row],[PRODUCT ID]],Table1[[PRODUCT]:[SELLING PRICE]],4,FALSE)</f>
        <v>19</v>
      </c>
      <c r="K2911" s="16">
        <f ca="1">VLOOKUP(Table3[[#This Row],[PRODUCT ID]],Table1[[PRODUCT]:[SELLING PRICE]],5,FALSE)</f>
        <v>53.099605005967312</v>
      </c>
      <c r="L2911" s="16">
        <f ca="1">J2911*Table3[[#This Row],[QUANTITY]]</f>
        <v>38</v>
      </c>
      <c r="M2911" s="16">
        <f ca="1">K2911*Table3[[#This Row],[QUANTITY]]*(1-Table3[[#This Row],[DISCOUNT %]])</f>
        <v>95.656384707861818</v>
      </c>
      <c r="N2911" s="3">
        <f>DAY(Table3[[#This Row],[DATE]])</f>
        <v>19</v>
      </c>
      <c r="O2911" s="3" t="str">
        <f>TEXT(Table3[[#This Row],[DATE]],"mmm")</f>
        <v>Dec</v>
      </c>
      <c r="P2911" s="3">
        <f>YEAR(Table3[[#This Row],[DATE]])</f>
        <v>2028</v>
      </c>
    </row>
    <row r="2912" spans="1:16" x14ac:dyDescent="0.3">
      <c r="A2912" s="6">
        <v>47107</v>
      </c>
      <c r="B2912" s="7" t="s">
        <v>1865</v>
      </c>
      <c r="C2912" s="9">
        <f t="shared" ca="1" si="90"/>
        <v>8</v>
      </c>
      <c r="D2912" s="9" t="s">
        <v>2116</v>
      </c>
      <c r="E2912" s="9" t="s">
        <v>2116</v>
      </c>
      <c r="F2912" s="10">
        <f t="shared" ca="1" si="91"/>
        <v>4.0981448281082071E-2</v>
      </c>
      <c r="G2912" s="3" t="str">
        <f>VLOOKUP(Table3[[#This Row],[PRODUCT ID]],Table1[[PRODUCT]:[SELLING PRICE]],1,FALSE)</f>
        <v>Product813</v>
      </c>
      <c r="H2912" s="3" t="str">
        <f>VLOOKUP(Table3[[#This Row],[PRODUCT ID]],Table1[[PRODUCT]:[SELLING PRICE]],2,FALSE)</f>
        <v>Category1</v>
      </c>
      <c r="I2912" s="3" t="str">
        <f>VLOOKUP(Table3[[#This Row],[PRODUCT ID]],Table1[[PRODUCT]:[SELLING PRICE]],3,FALSE)</f>
        <v>Ft</v>
      </c>
      <c r="J2912" s="16">
        <f ca="1">VLOOKUP(Table3[[#This Row],[PRODUCT ID]],Table1[[PRODUCT]:[SELLING PRICE]],4,FALSE)</f>
        <v>221</v>
      </c>
      <c r="K2912" s="16">
        <f ca="1">VLOOKUP(Table3[[#This Row],[PRODUCT ID]],Table1[[PRODUCT]:[SELLING PRICE]],5,FALSE)</f>
        <v>131.2268121894742</v>
      </c>
      <c r="L2912" s="16">
        <f ca="1">J2912*Table3[[#This Row],[QUANTITY]]</f>
        <v>1768</v>
      </c>
      <c r="M2912" s="16">
        <f ca="1">K2912*Table3[[#This Row],[QUANTITY]]*(1-Table3[[#This Row],[DISCOUNT %]])</f>
        <v>1006.79157898112</v>
      </c>
      <c r="N2912" s="3">
        <f>DAY(Table3[[#This Row],[DATE]])</f>
        <v>20</v>
      </c>
      <c r="O2912" s="3" t="str">
        <f>TEXT(Table3[[#This Row],[DATE]],"mmm")</f>
        <v>Dec</v>
      </c>
      <c r="P2912" s="3">
        <f>YEAR(Table3[[#This Row],[DATE]])</f>
        <v>2028</v>
      </c>
    </row>
    <row r="2913" spans="1:16" x14ac:dyDescent="0.3">
      <c r="A2913" s="6">
        <v>47108</v>
      </c>
      <c r="B2913" s="7" t="s">
        <v>1866</v>
      </c>
      <c r="C2913" s="9">
        <f t="shared" ca="1" si="90"/>
        <v>13</v>
      </c>
      <c r="D2913" s="9" t="s">
        <v>2116</v>
      </c>
      <c r="E2913" s="9" t="s">
        <v>2116</v>
      </c>
      <c r="F2913" s="10">
        <f t="shared" ca="1" si="91"/>
        <v>6.4246487774294411E-2</v>
      </c>
      <c r="G2913" s="3" t="str">
        <f>VLOOKUP(Table3[[#This Row],[PRODUCT ID]],Table1[[PRODUCT]:[SELLING PRICE]],1,FALSE)</f>
        <v>Product814</v>
      </c>
      <c r="H2913" s="3" t="str">
        <f>VLOOKUP(Table3[[#This Row],[PRODUCT ID]],Table1[[PRODUCT]:[SELLING PRICE]],2,FALSE)</f>
        <v>Category2</v>
      </c>
      <c r="I2913" s="3" t="str">
        <f>VLOOKUP(Table3[[#This Row],[PRODUCT ID]],Table1[[PRODUCT]:[SELLING PRICE]],3,FALSE)</f>
        <v>No</v>
      </c>
      <c r="J2913" s="16">
        <f ca="1">VLOOKUP(Table3[[#This Row],[PRODUCT ID]],Table1[[PRODUCT]:[SELLING PRICE]],4,FALSE)</f>
        <v>157</v>
      </c>
      <c r="K2913" s="16">
        <f ca="1">VLOOKUP(Table3[[#This Row],[PRODUCT ID]],Table1[[PRODUCT]:[SELLING PRICE]],5,FALSE)</f>
        <v>37.048519681318865</v>
      </c>
      <c r="L2913" s="16">
        <f ca="1">J2913*Table3[[#This Row],[QUANTITY]]</f>
        <v>2041</v>
      </c>
      <c r="M2913" s="16">
        <f ca="1">K2913*Table3[[#This Row],[QUANTITY]]*(1-Table3[[#This Row],[DISCOUNT %]])</f>
        <v>450.68767138924494</v>
      </c>
      <c r="N2913" s="3">
        <f>DAY(Table3[[#This Row],[DATE]])</f>
        <v>21</v>
      </c>
      <c r="O2913" s="3" t="str">
        <f>TEXT(Table3[[#This Row],[DATE]],"mmm")</f>
        <v>Dec</v>
      </c>
      <c r="P2913" s="3">
        <f>YEAR(Table3[[#This Row],[DATE]])</f>
        <v>2028</v>
      </c>
    </row>
    <row r="2914" spans="1:16" x14ac:dyDescent="0.3">
      <c r="A2914" s="6">
        <v>47109</v>
      </c>
      <c r="B2914" s="7" t="s">
        <v>1867</v>
      </c>
      <c r="C2914" s="9">
        <f t="shared" ca="1" si="90"/>
        <v>11</v>
      </c>
      <c r="D2914" s="9" t="s">
        <v>2115</v>
      </c>
      <c r="E2914" s="9" t="s">
        <v>2118</v>
      </c>
      <c r="F2914" s="10">
        <f t="shared" ca="1" si="91"/>
        <v>5.9481190092704167E-2</v>
      </c>
      <c r="G2914" s="3" t="str">
        <f>VLOOKUP(Table3[[#This Row],[PRODUCT ID]],Table1[[PRODUCT]:[SELLING PRICE]],1,FALSE)</f>
        <v>Product815</v>
      </c>
      <c r="H2914" s="3" t="str">
        <f>VLOOKUP(Table3[[#This Row],[PRODUCT ID]],Table1[[PRODUCT]:[SELLING PRICE]],2,FALSE)</f>
        <v>Category3</v>
      </c>
      <c r="I2914" s="3" t="str">
        <f>VLOOKUP(Table3[[#This Row],[PRODUCT ID]],Table1[[PRODUCT]:[SELLING PRICE]],3,FALSE)</f>
        <v>Kg</v>
      </c>
      <c r="J2914" s="16">
        <f ca="1">VLOOKUP(Table3[[#This Row],[PRODUCT ID]],Table1[[PRODUCT]:[SELLING PRICE]],4,FALSE)</f>
        <v>235</v>
      </c>
      <c r="K2914" s="16">
        <f ca="1">VLOOKUP(Table3[[#This Row],[PRODUCT ID]],Table1[[PRODUCT]:[SELLING PRICE]],5,FALSE)</f>
        <v>194.60933486908351</v>
      </c>
      <c r="L2914" s="16">
        <f ca="1">J2914*Table3[[#This Row],[QUANTITY]]</f>
        <v>2585</v>
      </c>
      <c r="M2914" s="16">
        <f ca="1">K2914*Table3[[#This Row],[QUANTITY]]*(1-Table3[[#This Row],[DISCOUNT %]])</f>
        <v>2013.3711403071293</v>
      </c>
      <c r="N2914" s="3">
        <f>DAY(Table3[[#This Row],[DATE]])</f>
        <v>22</v>
      </c>
      <c r="O2914" s="3" t="str">
        <f>TEXT(Table3[[#This Row],[DATE]],"mmm")</f>
        <v>Dec</v>
      </c>
      <c r="P2914" s="3">
        <f>YEAR(Table3[[#This Row],[DATE]])</f>
        <v>2028</v>
      </c>
    </row>
    <row r="2915" spans="1:16" x14ac:dyDescent="0.3">
      <c r="A2915" s="6">
        <v>47110</v>
      </c>
      <c r="B2915" s="7" t="s">
        <v>1868</v>
      </c>
      <c r="C2915" s="9">
        <f t="shared" ca="1" si="90"/>
        <v>14</v>
      </c>
      <c r="D2915" s="9" t="s">
        <v>2116</v>
      </c>
      <c r="E2915" s="9" t="s">
        <v>2116</v>
      </c>
      <c r="F2915" s="10">
        <f t="shared" ca="1" si="91"/>
        <v>6.5639387574846445E-3</v>
      </c>
      <c r="G2915" s="3" t="str">
        <f>VLOOKUP(Table3[[#This Row],[PRODUCT ID]],Table1[[PRODUCT]:[SELLING PRICE]],1,FALSE)</f>
        <v>Product816</v>
      </c>
      <c r="H2915" s="3" t="str">
        <f>VLOOKUP(Table3[[#This Row],[PRODUCT ID]],Table1[[PRODUCT]:[SELLING PRICE]],2,FALSE)</f>
        <v>Category4</v>
      </c>
      <c r="I2915" s="3" t="str">
        <f>VLOOKUP(Table3[[#This Row],[PRODUCT ID]],Table1[[PRODUCT]:[SELLING PRICE]],3,FALSE)</f>
        <v>Kg</v>
      </c>
      <c r="J2915" s="16">
        <f ca="1">VLOOKUP(Table3[[#This Row],[PRODUCT ID]],Table1[[PRODUCT]:[SELLING PRICE]],4,FALSE)</f>
        <v>67</v>
      </c>
      <c r="K2915" s="16">
        <f ca="1">VLOOKUP(Table3[[#This Row],[PRODUCT ID]],Table1[[PRODUCT]:[SELLING PRICE]],5,FALSE)</f>
        <v>97.045524331944137</v>
      </c>
      <c r="L2915" s="16">
        <f ca="1">J2915*Table3[[#This Row],[QUANTITY]]</f>
        <v>938</v>
      </c>
      <c r="M2915" s="16">
        <f ca="1">K2915*Table3[[#This Row],[QUANTITY]]*(1-Table3[[#This Row],[DISCOUNT %]])</f>
        <v>1349.7193283495778</v>
      </c>
      <c r="N2915" s="3">
        <f>DAY(Table3[[#This Row],[DATE]])</f>
        <v>23</v>
      </c>
      <c r="O2915" s="3" t="str">
        <f>TEXT(Table3[[#This Row],[DATE]],"mmm")</f>
        <v>Dec</v>
      </c>
      <c r="P2915" s="3">
        <f>YEAR(Table3[[#This Row],[DATE]])</f>
        <v>2028</v>
      </c>
    </row>
    <row r="2916" spans="1:16" x14ac:dyDescent="0.3">
      <c r="A2916" s="6">
        <v>47111</v>
      </c>
      <c r="B2916" s="7" t="s">
        <v>1869</v>
      </c>
      <c r="C2916" s="9">
        <f t="shared" ca="1" si="90"/>
        <v>15</v>
      </c>
      <c r="D2916" s="9" t="s">
        <v>2117</v>
      </c>
      <c r="E2916" s="9" t="s">
        <v>2116</v>
      </c>
      <c r="F2916" s="10">
        <f t="shared" ca="1" si="91"/>
        <v>1.3717060375747825E-2</v>
      </c>
      <c r="G2916" s="3" t="str">
        <f>VLOOKUP(Table3[[#This Row],[PRODUCT ID]],Table1[[PRODUCT]:[SELLING PRICE]],1,FALSE)</f>
        <v>Product817</v>
      </c>
      <c r="H2916" s="3" t="str">
        <f>VLOOKUP(Table3[[#This Row],[PRODUCT ID]],Table1[[PRODUCT]:[SELLING PRICE]],2,FALSE)</f>
        <v>Category1</v>
      </c>
      <c r="I2916" s="3" t="str">
        <f>VLOOKUP(Table3[[#This Row],[PRODUCT ID]],Table1[[PRODUCT]:[SELLING PRICE]],3,FALSE)</f>
        <v>Lt</v>
      </c>
      <c r="J2916" s="16">
        <f ca="1">VLOOKUP(Table3[[#This Row],[PRODUCT ID]],Table1[[PRODUCT]:[SELLING PRICE]],4,FALSE)</f>
        <v>206</v>
      </c>
      <c r="K2916" s="16">
        <f ca="1">VLOOKUP(Table3[[#This Row],[PRODUCT ID]],Table1[[PRODUCT]:[SELLING PRICE]],5,FALSE)</f>
        <v>254.0792348726313</v>
      </c>
      <c r="L2916" s="16">
        <f ca="1">J2916*Table3[[#This Row],[QUANTITY]]</f>
        <v>3090</v>
      </c>
      <c r="M2916" s="16">
        <f ca="1">K2916*Table3[[#This Row],[QUANTITY]]*(1-Table3[[#This Row],[DISCOUNT %]])</f>
        <v>3758.9102200148941</v>
      </c>
      <c r="N2916" s="3">
        <f>DAY(Table3[[#This Row],[DATE]])</f>
        <v>24</v>
      </c>
      <c r="O2916" s="3" t="str">
        <f>TEXT(Table3[[#This Row],[DATE]],"mmm")</f>
        <v>Dec</v>
      </c>
      <c r="P2916" s="3">
        <f>YEAR(Table3[[#This Row],[DATE]])</f>
        <v>2028</v>
      </c>
    </row>
    <row r="2917" spans="1:16" x14ac:dyDescent="0.3">
      <c r="A2917" s="6">
        <v>47112</v>
      </c>
      <c r="B2917" s="7" t="s">
        <v>1870</v>
      </c>
      <c r="C2917" s="9">
        <f t="shared" ca="1" si="90"/>
        <v>7</v>
      </c>
      <c r="D2917" s="9" t="s">
        <v>2115</v>
      </c>
      <c r="E2917" s="9" t="s">
        <v>2116</v>
      </c>
      <c r="F2917" s="10">
        <f t="shared" ca="1" si="91"/>
        <v>1.0093948842248414E-2</v>
      </c>
      <c r="G2917" s="3" t="str">
        <f>VLOOKUP(Table3[[#This Row],[PRODUCT ID]],Table1[[PRODUCT]:[SELLING PRICE]],1,FALSE)</f>
        <v>Product818</v>
      </c>
      <c r="H2917" s="3" t="str">
        <f>VLOOKUP(Table3[[#This Row],[PRODUCT ID]],Table1[[PRODUCT]:[SELLING PRICE]],2,FALSE)</f>
        <v>Category2</v>
      </c>
      <c r="I2917" s="3" t="str">
        <f>VLOOKUP(Table3[[#This Row],[PRODUCT ID]],Table1[[PRODUCT]:[SELLING PRICE]],3,FALSE)</f>
        <v>Kg</v>
      </c>
      <c r="J2917" s="16">
        <f ca="1">VLOOKUP(Table3[[#This Row],[PRODUCT ID]],Table1[[PRODUCT]:[SELLING PRICE]],4,FALSE)</f>
        <v>159</v>
      </c>
      <c r="K2917" s="16">
        <f ca="1">VLOOKUP(Table3[[#This Row],[PRODUCT ID]],Table1[[PRODUCT]:[SELLING PRICE]],5,FALSE)</f>
        <v>28.303475223515985</v>
      </c>
      <c r="L2917" s="16">
        <f ca="1">J2917*Table3[[#This Row],[QUANTITY]]</f>
        <v>1113</v>
      </c>
      <c r="M2917" s="16">
        <f ca="1">K2917*Table3[[#This Row],[QUANTITY]]*(1-Table3[[#This Row],[DISCOUNT %]])</f>
        <v>196.12446974786377</v>
      </c>
      <c r="N2917" s="3">
        <f>DAY(Table3[[#This Row],[DATE]])</f>
        <v>25</v>
      </c>
      <c r="O2917" s="3" t="str">
        <f>TEXT(Table3[[#This Row],[DATE]],"mmm")</f>
        <v>Dec</v>
      </c>
      <c r="P2917" s="3">
        <f>YEAR(Table3[[#This Row],[DATE]])</f>
        <v>2028</v>
      </c>
    </row>
    <row r="2918" spans="1:16" x14ac:dyDescent="0.3">
      <c r="A2918" s="6">
        <v>47113</v>
      </c>
      <c r="B2918" s="7" t="s">
        <v>1871</v>
      </c>
      <c r="C2918" s="9">
        <f t="shared" ca="1" si="90"/>
        <v>12</v>
      </c>
      <c r="D2918" s="9" t="s">
        <v>2115</v>
      </c>
      <c r="E2918" s="9" t="s">
        <v>2116</v>
      </c>
      <c r="F2918" s="10">
        <f t="shared" ca="1" si="91"/>
        <v>4.6525446472202983E-2</v>
      </c>
      <c r="G2918" s="3" t="str">
        <f>VLOOKUP(Table3[[#This Row],[PRODUCT ID]],Table1[[PRODUCT]:[SELLING PRICE]],1,FALSE)</f>
        <v>Product819</v>
      </c>
      <c r="H2918" s="3" t="str">
        <f>VLOOKUP(Table3[[#This Row],[PRODUCT ID]],Table1[[PRODUCT]:[SELLING PRICE]],2,FALSE)</f>
        <v>Category3</v>
      </c>
      <c r="I2918" s="3" t="str">
        <f>VLOOKUP(Table3[[#This Row],[PRODUCT ID]],Table1[[PRODUCT]:[SELLING PRICE]],3,FALSE)</f>
        <v>Lt</v>
      </c>
      <c r="J2918" s="16">
        <f ca="1">VLOOKUP(Table3[[#This Row],[PRODUCT ID]],Table1[[PRODUCT]:[SELLING PRICE]],4,FALSE)</f>
        <v>27</v>
      </c>
      <c r="K2918" s="16">
        <f ca="1">VLOOKUP(Table3[[#This Row],[PRODUCT ID]],Table1[[PRODUCT]:[SELLING PRICE]],5,FALSE)</f>
        <v>162.94320500092644</v>
      </c>
      <c r="L2918" s="16">
        <f ca="1">J2918*Table3[[#This Row],[QUANTITY]]</f>
        <v>324</v>
      </c>
      <c r="M2918" s="16">
        <f ca="1">K2918*Table3[[#This Row],[QUANTITY]]*(1-Table3[[#This Row],[DISCOUNT %]])</f>
        <v>1864.3463956637595</v>
      </c>
      <c r="N2918" s="3">
        <f>DAY(Table3[[#This Row],[DATE]])</f>
        <v>26</v>
      </c>
      <c r="O2918" s="3" t="str">
        <f>TEXT(Table3[[#This Row],[DATE]],"mmm")</f>
        <v>Dec</v>
      </c>
      <c r="P2918" s="3">
        <f>YEAR(Table3[[#This Row],[DATE]])</f>
        <v>2028</v>
      </c>
    </row>
    <row r="2919" spans="1:16" x14ac:dyDescent="0.3">
      <c r="A2919" s="6">
        <v>47114</v>
      </c>
      <c r="B2919" s="7" t="s">
        <v>1872</v>
      </c>
      <c r="C2919" s="9">
        <f t="shared" ca="1" si="90"/>
        <v>3</v>
      </c>
      <c r="D2919" s="9" t="s">
        <v>2115</v>
      </c>
      <c r="E2919" s="9" t="s">
        <v>2116</v>
      </c>
      <c r="F2919" s="10">
        <f t="shared" ca="1" si="91"/>
        <v>3.9154300437172655E-2</v>
      </c>
      <c r="G2919" s="3" t="str">
        <f>VLOOKUP(Table3[[#This Row],[PRODUCT ID]],Table1[[PRODUCT]:[SELLING PRICE]],1,FALSE)</f>
        <v>Product820</v>
      </c>
      <c r="H2919" s="3" t="str">
        <f>VLOOKUP(Table3[[#This Row],[PRODUCT ID]],Table1[[PRODUCT]:[SELLING PRICE]],2,FALSE)</f>
        <v>Category4</v>
      </c>
      <c r="I2919" s="3" t="str">
        <f>VLOOKUP(Table3[[#This Row],[PRODUCT ID]],Table1[[PRODUCT]:[SELLING PRICE]],3,FALSE)</f>
        <v>Ft</v>
      </c>
      <c r="J2919" s="16">
        <f ca="1">VLOOKUP(Table3[[#This Row],[PRODUCT ID]],Table1[[PRODUCT]:[SELLING PRICE]],4,FALSE)</f>
        <v>32</v>
      </c>
      <c r="K2919" s="16">
        <f ca="1">VLOOKUP(Table3[[#This Row],[PRODUCT ID]],Table1[[PRODUCT]:[SELLING PRICE]],5,FALSE)</f>
        <v>287.69084038864253</v>
      </c>
      <c r="L2919" s="16">
        <f ca="1">J2919*Table3[[#This Row],[QUANTITY]]</f>
        <v>96</v>
      </c>
      <c r="M2919" s="16">
        <f ca="1">K2919*Table3[[#This Row],[QUANTITY]]*(1-Table3[[#This Row],[DISCOUNT %]])</f>
        <v>829.27952037312889</v>
      </c>
      <c r="N2919" s="3">
        <f>DAY(Table3[[#This Row],[DATE]])</f>
        <v>27</v>
      </c>
      <c r="O2919" s="3" t="str">
        <f>TEXT(Table3[[#This Row],[DATE]],"mmm")</f>
        <v>Dec</v>
      </c>
      <c r="P2919" s="3">
        <f>YEAR(Table3[[#This Row],[DATE]])</f>
        <v>2028</v>
      </c>
    </row>
    <row r="2920" spans="1:16" x14ac:dyDescent="0.3">
      <c r="A2920" s="6">
        <v>47115</v>
      </c>
      <c r="B2920" s="7" t="s">
        <v>1873</v>
      </c>
      <c r="C2920" s="9">
        <f t="shared" ca="1" si="90"/>
        <v>2</v>
      </c>
      <c r="D2920" s="9" t="s">
        <v>2116</v>
      </c>
      <c r="E2920" s="9" t="s">
        <v>2118</v>
      </c>
      <c r="F2920" s="10">
        <f t="shared" ca="1" si="91"/>
        <v>6.354324139141472E-2</v>
      </c>
      <c r="G2920" s="3" t="str">
        <f>VLOOKUP(Table3[[#This Row],[PRODUCT ID]],Table1[[PRODUCT]:[SELLING PRICE]],1,FALSE)</f>
        <v>Product821</v>
      </c>
      <c r="H2920" s="3" t="str">
        <f>VLOOKUP(Table3[[#This Row],[PRODUCT ID]],Table1[[PRODUCT]:[SELLING PRICE]],2,FALSE)</f>
        <v>Category5</v>
      </c>
      <c r="I2920" s="3" t="str">
        <f>VLOOKUP(Table3[[#This Row],[PRODUCT ID]],Table1[[PRODUCT]:[SELLING PRICE]],3,FALSE)</f>
        <v>Kg</v>
      </c>
      <c r="J2920" s="16">
        <f ca="1">VLOOKUP(Table3[[#This Row],[PRODUCT ID]],Table1[[PRODUCT]:[SELLING PRICE]],4,FALSE)</f>
        <v>58</v>
      </c>
      <c r="K2920" s="16">
        <f ca="1">VLOOKUP(Table3[[#This Row],[PRODUCT ID]],Table1[[PRODUCT]:[SELLING PRICE]],5,FALSE)</f>
        <v>234.63969726254209</v>
      </c>
      <c r="L2920" s="16">
        <f ca="1">J2920*Table3[[#This Row],[QUANTITY]]</f>
        <v>116</v>
      </c>
      <c r="M2920" s="16">
        <f ca="1">K2920*Table3[[#This Row],[QUANTITY]]*(1-Table3[[#This Row],[DISCOUNT %]])</f>
        <v>439.45986067875981</v>
      </c>
      <c r="N2920" s="3">
        <f>DAY(Table3[[#This Row],[DATE]])</f>
        <v>28</v>
      </c>
      <c r="O2920" s="3" t="str">
        <f>TEXT(Table3[[#This Row],[DATE]],"mmm")</f>
        <v>Dec</v>
      </c>
      <c r="P2920" s="3">
        <f>YEAR(Table3[[#This Row],[DATE]])</f>
        <v>2028</v>
      </c>
    </row>
    <row r="2921" spans="1:16" x14ac:dyDescent="0.3">
      <c r="A2921" s="6">
        <v>47116</v>
      </c>
      <c r="B2921" s="7" t="s">
        <v>1874</v>
      </c>
      <c r="C2921" s="9">
        <f t="shared" ca="1" si="90"/>
        <v>14</v>
      </c>
      <c r="D2921" s="9" t="s">
        <v>2116</v>
      </c>
      <c r="E2921" s="9" t="s">
        <v>2118</v>
      </c>
      <c r="F2921" s="10">
        <f t="shared" ca="1" si="91"/>
        <v>4.0871073168190379E-2</v>
      </c>
      <c r="G2921" s="3" t="str">
        <f>VLOOKUP(Table3[[#This Row],[PRODUCT ID]],Table1[[PRODUCT]:[SELLING PRICE]],1,FALSE)</f>
        <v>Product822</v>
      </c>
      <c r="H2921" s="3" t="str">
        <f>VLOOKUP(Table3[[#This Row],[PRODUCT ID]],Table1[[PRODUCT]:[SELLING PRICE]],2,FALSE)</f>
        <v>Category1</v>
      </c>
      <c r="I2921" s="3" t="str">
        <f>VLOOKUP(Table3[[#This Row],[PRODUCT ID]],Table1[[PRODUCT]:[SELLING PRICE]],3,FALSE)</f>
        <v>No</v>
      </c>
      <c r="J2921" s="16">
        <f ca="1">VLOOKUP(Table3[[#This Row],[PRODUCT ID]],Table1[[PRODUCT]:[SELLING PRICE]],4,FALSE)</f>
        <v>10</v>
      </c>
      <c r="K2921" s="16">
        <f ca="1">VLOOKUP(Table3[[#This Row],[PRODUCT ID]],Table1[[PRODUCT]:[SELLING PRICE]],5,FALSE)</f>
        <v>218.70141092493981</v>
      </c>
      <c r="L2921" s="16">
        <f ca="1">J2921*Table3[[#This Row],[QUANTITY]]</f>
        <v>140</v>
      </c>
      <c r="M2921" s="16">
        <f ca="1">K2921*Table3[[#This Row],[QUANTITY]]*(1-Table3[[#This Row],[DISCOUNT %]])</f>
        <v>2936.6798937985614</v>
      </c>
      <c r="N2921" s="3">
        <f>DAY(Table3[[#This Row],[DATE]])</f>
        <v>29</v>
      </c>
      <c r="O2921" s="3" t="str">
        <f>TEXT(Table3[[#This Row],[DATE]],"mmm")</f>
        <v>Dec</v>
      </c>
      <c r="P2921" s="3">
        <f>YEAR(Table3[[#This Row],[DATE]])</f>
        <v>2028</v>
      </c>
    </row>
    <row r="2922" spans="1:16" x14ac:dyDescent="0.3">
      <c r="A2922" s="6">
        <v>47117</v>
      </c>
      <c r="B2922" s="7" t="s">
        <v>1875</v>
      </c>
      <c r="C2922" s="9">
        <f t="shared" ca="1" si="90"/>
        <v>4</v>
      </c>
      <c r="D2922" s="9" t="s">
        <v>2116</v>
      </c>
      <c r="E2922" s="9" t="s">
        <v>2116</v>
      </c>
      <c r="F2922" s="10">
        <f t="shared" ca="1" si="91"/>
        <v>9.1751935054724093E-2</v>
      </c>
      <c r="G2922" s="3" t="str">
        <f>VLOOKUP(Table3[[#This Row],[PRODUCT ID]],Table1[[PRODUCT]:[SELLING PRICE]],1,FALSE)</f>
        <v>Product823</v>
      </c>
      <c r="H2922" s="3" t="str">
        <f>VLOOKUP(Table3[[#This Row],[PRODUCT ID]],Table1[[PRODUCT]:[SELLING PRICE]],2,FALSE)</f>
        <v>Category2</v>
      </c>
      <c r="I2922" s="3" t="str">
        <f>VLOOKUP(Table3[[#This Row],[PRODUCT ID]],Table1[[PRODUCT]:[SELLING PRICE]],3,FALSE)</f>
        <v>No</v>
      </c>
      <c r="J2922" s="16">
        <f ca="1">VLOOKUP(Table3[[#This Row],[PRODUCT ID]],Table1[[PRODUCT]:[SELLING PRICE]],4,FALSE)</f>
        <v>244</v>
      </c>
      <c r="K2922" s="16">
        <f ca="1">VLOOKUP(Table3[[#This Row],[PRODUCT ID]],Table1[[PRODUCT]:[SELLING PRICE]],5,FALSE)</f>
        <v>115.18187349631161</v>
      </c>
      <c r="L2922" s="16">
        <f ca="1">J2922*Table3[[#This Row],[QUANTITY]]</f>
        <v>976</v>
      </c>
      <c r="M2922" s="16">
        <f ca="1">K2922*Table3[[#This Row],[QUANTITY]]*(1-Table3[[#This Row],[DISCOUNT %]])</f>
        <v>418.45485487918631</v>
      </c>
      <c r="N2922" s="3">
        <f>DAY(Table3[[#This Row],[DATE]])</f>
        <v>30</v>
      </c>
      <c r="O2922" s="3" t="str">
        <f>TEXT(Table3[[#This Row],[DATE]],"mmm")</f>
        <v>Dec</v>
      </c>
      <c r="P2922" s="3">
        <f>YEAR(Table3[[#This Row],[DATE]])</f>
        <v>2028</v>
      </c>
    </row>
    <row r="2923" spans="1:16" x14ac:dyDescent="0.3">
      <c r="A2923" s="6">
        <v>47118</v>
      </c>
      <c r="B2923" s="7" t="s">
        <v>1876</v>
      </c>
      <c r="C2923" s="9">
        <f t="shared" ca="1" si="90"/>
        <v>8</v>
      </c>
      <c r="D2923" s="9" t="s">
        <v>2115</v>
      </c>
      <c r="E2923" s="9" t="s">
        <v>2116</v>
      </c>
      <c r="F2923" s="10">
        <f t="shared" ca="1" si="91"/>
        <v>9.5627867188534915E-2</v>
      </c>
      <c r="G2923" s="3" t="str">
        <f>VLOOKUP(Table3[[#This Row],[PRODUCT ID]],Table1[[PRODUCT]:[SELLING PRICE]],1,FALSE)</f>
        <v>Product824</v>
      </c>
      <c r="H2923" s="3" t="str">
        <f>VLOOKUP(Table3[[#This Row],[PRODUCT ID]],Table1[[PRODUCT]:[SELLING PRICE]],2,FALSE)</f>
        <v>Category3</v>
      </c>
      <c r="I2923" s="3" t="str">
        <f>VLOOKUP(Table3[[#This Row],[PRODUCT ID]],Table1[[PRODUCT]:[SELLING PRICE]],3,FALSE)</f>
        <v>Ft</v>
      </c>
      <c r="J2923" s="16">
        <f ca="1">VLOOKUP(Table3[[#This Row],[PRODUCT ID]],Table1[[PRODUCT]:[SELLING PRICE]],4,FALSE)</f>
        <v>113</v>
      </c>
      <c r="K2923" s="16">
        <f ca="1">VLOOKUP(Table3[[#This Row],[PRODUCT ID]],Table1[[PRODUCT]:[SELLING PRICE]],5,FALSE)</f>
        <v>231.11089799977114</v>
      </c>
      <c r="L2923" s="16">
        <f ca="1">J2923*Table3[[#This Row],[QUANTITY]]</f>
        <v>904</v>
      </c>
      <c r="M2923" s="16">
        <f ca="1">K2923*Table3[[#This Row],[QUANTITY]]*(1-Table3[[#This Row],[DISCOUNT %]])</f>
        <v>1672.082045920208</v>
      </c>
      <c r="N2923" s="3">
        <f>DAY(Table3[[#This Row],[DATE]])</f>
        <v>31</v>
      </c>
      <c r="O2923" s="3" t="str">
        <f>TEXT(Table3[[#This Row],[DATE]],"mmm")</f>
        <v>Dec</v>
      </c>
      <c r="P2923" s="3">
        <f>YEAR(Table3[[#This Row],[DATE]])</f>
        <v>2028</v>
      </c>
    </row>
    <row r="2924" spans="1:16" x14ac:dyDescent="0.3">
      <c r="A2924" s="6">
        <v>47119</v>
      </c>
      <c r="B2924" s="7" t="s">
        <v>1877</v>
      </c>
      <c r="C2924" s="9">
        <f t="shared" ca="1" si="90"/>
        <v>8</v>
      </c>
      <c r="D2924" s="9" t="s">
        <v>2117</v>
      </c>
      <c r="E2924" s="9" t="s">
        <v>2116</v>
      </c>
      <c r="F2924" s="10">
        <f t="shared" ca="1" si="91"/>
        <v>7.5563928277326275E-2</v>
      </c>
      <c r="G2924" s="3" t="str">
        <f>VLOOKUP(Table3[[#This Row],[PRODUCT ID]],Table1[[PRODUCT]:[SELLING PRICE]],1,FALSE)</f>
        <v>Product825</v>
      </c>
      <c r="H2924" s="3" t="str">
        <f>VLOOKUP(Table3[[#This Row],[PRODUCT ID]],Table1[[PRODUCT]:[SELLING PRICE]],2,FALSE)</f>
        <v>Category4</v>
      </c>
      <c r="I2924" s="3" t="str">
        <f>VLOOKUP(Table3[[#This Row],[PRODUCT ID]],Table1[[PRODUCT]:[SELLING PRICE]],3,FALSE)</f>
        <v>No</v>
      </c>
      <c r="J2924" s="16">
        <f ca="1">VLOOKUP(Table3[[#This Row],[PRODUCT ID]],Table1[[PRODUCT]:[SELLING PRICE]],4,FALSE)</f>
        <v>235</v>
      </c>
      <c r="K2924" s="16">
        <f ca="1">VLOOKUP(Table3[[#This Row],[PRODUCT ID]],Table1[[PRODUCT]:[SELLING PRICE]],5,FALSE)</f>
        <v>257.00817743186963</v>
      </c>
      <c r="L2924" s="16">
        <f ca="1">J2924*Table3[[#This Row],[QUANTITY]]</f>
        <v>1880</v>
      </c>
      <c r="M2924" s="16">
        <f ca="1">K2924*Table3[[#This Row],[QUANTITY]]*(1-Table3[[#This Row],[DISCOUNT %]])</f>
        <v>1900.7010395657719</v>
      </c>
      <c r="N2924" s="3">
        <f>DAY(Table3[[#This Row],[DATE]])</f>
        <v>1</v>
      </c>
      <c r="O2924" s="3" t="str">
        <f>TEXT(Table3[[#This Row],[DATE]],"mmm")</f>
        <v>Jan</v>
      </c>
      <c r="P2924" s="3">
        <f>YEAR(Table3[[#This Row],[DATE]])</f>
        <v>2029</v>
      </c>
    </row>
    <row r="2925" spans="1:16" x14ac:dyDescent="0.3">
      <c r="A2925" s="6">
        <v>47120</v>
      </c>
      <c r="B2925" s="7" t="s">
        <v>1878</v>
      </c>
      <c r="C2925" s="9">
        <f t="shared" ca="1" si="90"/>
        <v>11</v>
      </c>
      <c r="D2925" s="9" t="s">
        <v>2117</v>
      </c>
      <c r="E2925" s="9" t="s">
        <v>2116</v>
      </c>
      <c r="F2925" s="10">
        <f t="shared" ca="1" si="91"/>
        <v>4.1408269420999955E-2</v>
      </c>
      <c r="G2925" s="3" t="str">
        <f>VLOOKUP(Table3[[#This Row],[PRODUCT ID]],Table1[[PRODUCT]:[SELLING PRICE]],1,FALSE)</f>
        <v>Product826</v>
      </c>
      <c r="H2925" s="3" t="str">
        <f>VLOOKUP(Table3[[#This Row],[PRODUCT ID]],Table1[[PRODUCT]:[SELLING PRICE]],2,FALSE)</f>
        <v>Category5</v>
      </c>
      <c r="I2925" s="3" t="str">
        <f>VLOOKUP(Table3[[#This Row],[PRODUCT ID]],Table1[[PRODUCT]:[SELLING PRICE]],3,FALSE)</f>
        <v>Kg</v>
      </c>
      <c r="J2925" s="16">
        <f ca="1">VLOOKUP(Table3[[#This Row],[PRODUCT ID]],Table1[[PRODUCT]:[SELLING PRICE]],4,FALSE)</f>
        <v>240</v>
      </c>
      <c r="K2925" s="16">
        <f ca="1">VLOOKUP(Table3[[#This Row],[PRODUCT ID]],Table1[[PRODUCT]:[SELLING PRICE]],5,FALSE)</f>
        <v>98.188449781964053</v>
      </c>
      <c r="L2925" s="16">
        <f ca="1">J2925*Table3[[#This Row],[QUANTITY]]</f>
        <v>2640</v>
      </c>
      <c r="M2925" s="16">
        <f ca="1">K2925*Table3[[#This Row],[QUANTITY]]*(1-Table3[[#This Row],[DISCOUNT %]])</f>
        <v>1035.3489959929836</v>
      </c>
      <c r="N2925" s="3">
        <f>DAY(Table3[[#This Row],[DATE]])</f>
        <v>2</v>
      </c>
      <c r="O2925" s="3" t="str">
        <f>TEXT(Table3[[#This Row],[DATE]],"mmm")</f>
        <v>Jan</v>
      </c>
      <c r="P2925" s="3">
        <f>YEAR(Table3[[#This Row],[DATE]])</f>
        <v>2029</v>
      </c>
    </row>
    <row r="2926" spans="1:16" x14ac:dyDescent="0.3">
      <c r="A2926" s="6">
        <v>47121</v>
      </c>
      <c r="B2926" s="7" t="s">
        <v>1879</v>
      </c>
      <c r="C2926" s="9">
        <f t="shared" ca="1" si="90"/>
        <v>13</v>
      </c>
      <c r="D2926" s="9" t="s">
        <v>2116</v>
      </c>
      <c r="E2926" s="9" t="s">
        <v>2118</v>
      </c>
      <c r="F2926" s="10">
        <f t="shared" ca="1" si="91"/>
        <v>8.5810259295409905E-2</v>
      </c>
      <c r="G2926" s="3" t="str">
        <f>VLOOKUP(Table3[[#This Row],[PRODUCT ID]],Table1[[PRODUCT]:[SELLING PRICE]],1,FALSE)</f>
        <v>Product827</v>
      </c>
      <c r="H2926" s="3" t="str">
        <f>VLOOKUP(Table3[[#This Row],[PRODUCT ID]],Table1[[PRODUCT]:[SELLING PRICE]],2,FALSE)</f>
        <v>Category1</v>
      </c>
      <c r="I2926" s="3" t="str">
        <f>VLOOKUP(Table3[[#This Row],[PRODUCT ID]],Table1[[PRODUCT]:[SELLING PRICE]],3,FALSE)</f>
        <v>Kg</v>
      </c>
      <c r="J2926" s="16">
        <f ca="1">VLOOKUP(Table3[[#This Row],[PRODUCT ID]],Table1[[PRODUCT]:[SELLING PRICE]],4,FALSE)</f>
        <v>219</v>
      </c>
      <c r="K2926" s="16">
        <f ca="1">VLOOKUP(Table3[[#This Row],[PRODUCT ID]],Table1[[PRODUCT]:[SELLING PRICE]],5,FALSE)</f>
        <v>299.65107294498569</v>
      </c>
      <c r="L2926" s="16">
        <f ca="1">J2926*Table3[[#This Row],[QUANTITY]]</f>
        <v>2847</v>
      </c>
      <c r="M2926" s="16">
        <f ca="1">K2926*Table3[[#This Row],[QUANTITY]]*(1-Table3[[#This Row],[DISCOUNT %]])</f>
        <v>3561.1931768065729</v>
      </c>
      <c r="N2926" s="3">
        <f>DAY(Table3[[#This Row],[DATE]])</f>
        <v>3</v>
      </c>
      <c r="O2926" s="3" t="str">
        <f>TEXT(Table3[[#This Row],[DATE]],"mmm")</f>
        <v>Jan</v>
      </c>
      <c r="P2926" s="3">
        <f>YEAR(Table3[[#This Row],[DATE]])</f>
        <v>2029</v>
      </c>
    </row>
    <row r="2927" spans="1:16" x14ac:dyDescent="0.3">
      <c r="A2927" s="6">
        <v>47122</v>
      </c>
      <c r="B2927" s="7" t="s">
        <v>1880</v>
      </c>
      <c r="C2927" s="9">
        <f t="shared" ca="1" si="90"/>
        <v>8</v>
      </c>
      <c r="D2927" s="9" t="s">
        <v>2116</v>
      </c>
      <c r="E2927" s="9" t="s">
        <v>2116</v>
      </c>
      <c r="F2927" s="10">
        <f t="shared" ca="1" si="91"/>
        <v>5.8555009105393178E-2</v>
      </c>
      <c r="G2927" s="3" t="str">
        <f>VLOOKUP(Table3[[#This Row],[PRODUCT ID]],Table1[[PRODUCT]:[SELLING PRICE]],1,FALSE)</f>
        <v>Product828</v>
      </c>
      <c r="H2927" s="3" t="str">
        <f>VLOOKUP(Table3[[#This Row],[PRODUCT ID]],Table1[[PRODUCT]:[SELLING PRICE]],2,FALSE)</f>
        <v>Category2</v>
      </c>
      <c r="I2927" s="3" t="str">
        <f>VLOOKUP(Table3[[#This Row],[PRODUCT ID]],Table1[[PRODUCT]:[SELLING PRICE]],3,FALSE)</f>
        <v>Lt</v>
      </c>
      <c r="J2927" s="16">
        <f ca="1">VLOOKUP(Table3[[#This Row],[PRODUCT ID]],Table1[[PRODUCT]:[SELLING PRICE]],4,FALSE)</f>
        <v>43</v>
      </c>
      <c r="K2927" s="16">
        <f ca="1">VLOOKUP(Table3[[#This Row],[PRODUCT ID]],Table1[[PRODUCT]:[SELLING PRICE]],5,FALSE)</f>
        <v>149.83866231598631</v>
      </c>
      <c r="L2927" s="16">
        <f ca="1">J2927*Table3[[#This Row],[QUANTITY]]</f>
        <v>344</v>
      </c>
      <c r="M2927" s="16">
        <f ca="1">K2927*Table3[[#This Row],[QUANTITY]]*(1-Table3[[#This Row],[DISCOUNT %]])</f>
        <v>1128.5188646378704</v>
      </c>
      <c r="N2927" s="3">
        <f>DAY(Table3[[#This Row],[DATE]])</f>
        <v>4</v>
      </c>
      <c r="O2927" s="3" t="str">
        <f>TEXT(Table3[[#This Row],[DATE]],"mmm")</f>
        <v>Jan</v>
      </c>
      <c r="P2927" s="3">
        <f>YEAR(Table3[[#This Row],[DATE]])</f>
        <v>2029</v>
      </c>
    </row>
    <row r="2928" spans="1:16" x14ac:dyDescent="0.3">
      <c r="A2928" s="6">
        <v>47123</v>
      </c>
      <c r="B2928" s="7" t="s">
        <v>1881</v>
      </c>
      <c r="C2928" s="9">
        <f t="shared" ca="1" si="90"/>
        <v>1</v>
      </c>
      <c r="D2928" s="9" t="s">
        <v>2116</v>
      </c>
      <c r="E2928" s="9" t="s">
        <v>2116</v>
      </c>
      <c r="F2928" s="10">
        <f t="shared" ca="1" si="91"/>
        <v>2.8276759769514416E-2</v>
      </c>
      <c r="G2928" s="3" t="str">
        <f>VLOOKUP(Table3[[#This Row],[PRODUCT ID]],Table1[[PRODUCT]:[SELLING PRICE]],1,FALSE)</f>
        <v>Product829</v>
      </c>
      <c r="H2928" s="3" t="str">
        <f>VLOOKUP(Table3[[#This Row],[PRODUCT ID]],Table1[[PRODUCT]:[SELLING PRICE]],2,FALSE)</f>
        <v>Category3</v>
      </c>
      <c r="I2928" s="3" t="str">
        <f>VLOOKUP(Table3[[#This Row],[PRODUCT ID]],Table1[[PRODUCT]:[SELLING PRICE]],3,FALSE)</f>
        <v>Kg</v>
      </c>
      <c r="J2928" s="16">
        <f ca="1">VLOOKUP(Table3[[#This Row],[PRODUCT ID]],Table1[[PRODUCT]:[SELLING PRICE]],4,FALSE)</f>
        <v>159</v>
      </c>
      <c r="K2928" s="16">
        <f ca="1">VLOOKUP(Table3[[#This Row],[PRODUCT ID]],Table1[[PRODUCT]:[SELLING PRICE]],5,FALSE)</f>
        <v>93.300647054459176</v>
      </c>
      <c r="L2928" s="16">
        <f ca="1">J2928*Table3[[#This Row],[QUANTITY]]</f>
        <v>159</v>
      </c>
      <c r="M2928" s="16">
        <f ca="1">K2928*Table3[[#This Row],[QUANTITY]]*(1-Table3[[#This Row],[DISCOUNT %]])</f>
        <v>90.662407071359979</v>
      </c>
      <c r="N2928" s="3">
        <f>DAY(Table3[[#This Row],[DATE]])</f>
        <v>5</v>
      </c>
      <c r="O2928" s="3" t="str">
        <f>TEXT(Table3[[#This Row],[DATE]],"mmm")</f>
        <v>Jan</v>
      </c>
      <c r="P2928" s="3">
        <f>YEAR(Table3[[#This Row],[DATE]])</f>
        <v>2029</v>
      </c>
    </row>
    <row r="2929" spans="1:16" x14ac:dyDescent="0.3">
      <c r="A2929" s="6">
        <v>47124</v>
      </c>
      <c r="B2929" s="7" t="s">
        <v>1882</v>
      </c>
      <c r="C2929" s="9">
        <f t="shared" ca="1" si="90"/>
        <v>12</v>
      </c>
      <c r="D2929" s="9" t="s">
        <v>2116</v>
      </c>
      <c r="E2929" s="9" t="s">
        <v>2116</v>
      </c>
      <c r="F2929" s="10">
        <f t="shared" ca="1" si="91"/>
        <v>3.1928599401791748E-2</v>
      </c>
      <c r="G2929" s="3" t="str">
        <f>VLOOKUP(Table3[[#This Row],[PRODUCT ID]],Table1[[PRODUCT]:[SELLING PRICE]],1,FALSE)</f>
        <v>Product830</v>
      </c>
      <c r="H2929" s="3" t="str">
        <f>VLOOKUP(Table3[[#This Row],[PRODUCT ID]],Table1[[PRODUCT]:[SELLING PRICE]],2,FALSE)</f>
        <v>Category4</v>
      </c>
      <c r="I2929" s="3" t="str">
        <f>VLOOKUP(Table3[[#This Row],[PRODUCT ID]],Table1[[PRODUCT]:[SELLING PRICE]],3,FALSE)</f>
        <v>Lt</v>
      </c>
      <c r="J2929" s="16">
        <f ca="1">VLOOKUP(Table3[[#This Row],[PRODUCT ID]],Table1[[PRODUCT]:[SELLING PRICE]],4,FALSE)</f>
        <v>140</v>
      </c>
      <c r="K2929" s="16">
        <f ca="1">VLOOKUP(Table3[[#This Row],[PRODUCT ID]],Table1[[PRODUCT]:[SELLING PRICE]],5,FALSE)</f>
        <v>188.95670408577519</v>
      </c>
      <c r="L2929" s="16">
        <f ca="1">J2929*Table3[[#This Row],[QUANTITY]]</f>
        <v>1680</v>
      </c>
      <c r="M2929" s="16">
        <f ca="1">K2929*Table3[[#This Row],[QUANTITY]]*(1-Table3[[#This Row],[DISCOUNT %]])</f>
        <v>2195.0829741208508</v>
      </c>
      <c r="N2929" s="3">
        <f>DAY(Table3[[#This Row],[DATE]])</f>
        <v>6</v>
      </c>
      <c r="O2929" s="3" t="str">
        <f>TEXT(Table3[[#This Row],[DATE]],"mmm")</f>
        <v>Jan</v>
      </c>
      <c r="P2929" s="3">
        <f>YEAR(Table3[[#This Row],[DATE]])</f>
        <v>2029</v>
      </c>
    </row>
    <row r="2930" spans="1:16" x14ac:dyDescent="0.3">
      <c r="A2930" s="6">
        <v>47125</v>
      </c>
      <c r="B2930" s="7" t="s">
        <v>1883</v>
      </c>
      <c r="C2930" s="9">
        <f t="shared" ca="1" si="90"/>
        <v>6</v>
      </c>
      <c r="D2930" s="9" t="s">
        <v>2115</v>
      </c>
      <c r="E2930" s="9" t="s">
        <v>2116</v>
      </c>
      <c r="F2930" s="10">
        <f t="shared" ca="1" si="91"/>
        <v>4.9241002392086744E-2</v>
      </c>
      <c r="G2930" s="3" t="str">
        <f>VLOOKUP(Table3[[#This Row],[PRODUCT ID]],Table1[[PRODUCT]:[SELLING PRICE]],1,FALSE)</f>
        <v>Product831</v>
      </c>
      <c r="H2930" s="3" t="str">
        <f>VLOOKUP(Table3[[#This Row],[PRODUCT ID]],Table1[[PRODUCT]:[SELLING PRICE]],2,FALSE)</f>
        <v>Category5</v>
      </c>
      <c r="I2930" s="3" t="str">
        <f>VLOOKUP(Table3[[#This Row],[PRODUCT ID]],Table1[[PRODUCT]:[SELLING PRICE]],3,FALSE)</f>
        <v>Ft</v>
      </c>
      <c r="J2930" s="16">
        <f ca="1">VLOOKUP(Table3[[#This Row],[PRODUCT ID]],Table1[[PRODUCT]:[SELLING PRICE]],4,FALSE)</f>
        <v>239</v>
      </c>
      <c r="K2930" s="16">
        <f ca="1">VLOOKUP(Table3[[#This Row],[PRODUCT ID]],Table1[[PRODUCT]:[SELLING PRICE]],5,FALSE)</f>
        <v>125.53034220859932</v>
      </c>
      <c r="L2930" s="16">
        <f ca="1">J2930*Table3[[#This Row],[QUANTITY]]</f>
        <v>1434</v>
      </c>
      <c r="M2930" s="16">
        <f ca="1">K2930*Table3[[#This Row],[QUANTITY]]*(1-Table3[[#This Row],[DISCOUNT %]])</f>
        <v>716.09461396575728</v>
      </c>
      <c r="N2930" s="3">
        <f>DAY(Table3[[#This Row],[DATE]])</f>
        <v>7</v>
      </c>
      <c r="O2930" s="3" t="str">
        <f>TEXT(Table3[[#This Row],[DATE]],"mmm")</f>
        <v>Jan</v>
      </c>
      <c r="P2930" s="3">
        <f>YEAR(Table3[[#This Row],[DATE]])</f>
        <v>2029</v>
      </c>
    </row>
    <row r="2931" spans="1:16" x14ac:dyDescent="0.3">
      <c r="A2931" s="6">
        <v>47126</v>
      </c>
      <c r="B2931" s="7" t="s">
        <v>1884</v>
      </c>
      <c r="C2931" s="9">
        <f t="shared" ca="1" si="90"/>
        <v>2</v>
      </c>
      <c r="D2931" s="9" t="s">
        <v>2116</v>
      </c>
      <c r="E2931" s="9" t="s">
        <v>2116</v>
      </c>
      <c r="F2931" s="10">
        <f t="shared" ca="1" si="91"/>
        <v>2.2123677745286952E-2</v>
      </c>
      <c r="G2931" s="3" t="str">
        <f>VLOOKUP(Table3[[#This Row],[PRODUCT ID]],Table1[[PRODUCT]:[SELLING PRICE]],1,FALSE)</f>
        <v>Product832</v>
      </c>
      <c r="H2931" s="3" t="str">
        <f>VLOOKUP(Table3[[#This Row],[PRODUCT ID]],Table1[[PRODUCT]:[SELLING PRICE]],2,FALSE)</f>
        <v>Category1</v>
      </c>
      <c r="I2931" s="3" t="str">
        <f>VLOOKUP(Table3[[#This Row],[PRODUCT ID]],Table1[[PRODUCT]:[SELLING PRICE]],3,FALSE)</f>
        <v>Kg</v>
      </c>
      <c r="J2931" s="16">
        <f ca="1">VLOOKUP(Table3[[#This Row],[PRODUCT ID]],Table1[[PRODUCT]:[SELLING PRICE]],4,FALSE)</f>
        <v>70</v>
      </c>
      <c r="K2931" s="16">
        <f ca="1">VLOOKUP(Table3[[#This Row],[PRODUCT ID]],Table1[[PRODUCT]:[SELLING PRICE]],5,FALSE)</f>
        <v>59.330366252861943</v>
      </c>
      <c r="L2931" s="16">
        <f ca="1">J2931*Table3[[#This Row],[QUANTITY]]</f>
        <v>140</v>
      </c>
      <c r="M2931" s="16">
        <f ca="1">K2931*Table3[[#This Row],[QUANTITY]]*(1-Table3[[#This Row],[DISCOUNT %]])</f>
        <v>116.03552069874756</v>
      </c>
      <c r="N2931" s="3">
        <f>DAY(Table3[[#This Row],[DATE]])</f>
        <v>8</v>
      </c>
      <c r="O2931" s="3" t="str">
        <f>TEXT(Table3[[#This Row],[DATE]],"mmm")</f>
        <v>Jan</v>
      </c>
      <c r="P2931" s="3">
        <f>YEAR(Table3[[#This Row],[DATE]])</f>
        <v>2029</v>
      </c>
    </row>
    <row r="2932" spans="1:16" x14ac:dyDescent="0.3">
      <c r="A2932" s="6">
        <v>47127</v>
      </c>
      <c r="B2932" s="7" t="s">
        <v>1885</v>
      </c>
      <c r="C2932" s="9">
        <f t="shared" ca="1" si="90"/>
        <v>11</v>
      </c>
      <c r="D2932" s="9" t="s">
        <v>2117</v>
      </c>
      <c r="E2932" s="9" t="s">
        <v>2118</v>
      </c>
      <c r="F2932" s="10">
        <f t="shared" ca="1" si="91"/>
        <v>5.8814199114125033E-2</v>
      </c>
      <c r="G2932" s="3" t="str">
        <f>VLOOKUP(Table3[[#This Row],[PRODUCT ID]],Table1[[PRODUCT]:[SELLING PRICE]],1,FALSE)</f>
        <v>Product833</v>
      </c>
      <c r="H2932" s="3" t="str">
        <f>VLOOKUP(Table3[[#This Row],[PRODUCT ID]],Table1[[PRODUCT]:[SELLING PRICE]],2,FALSE)</f>
        <v>Category2</v>
      </c>
      <c r="I2932" s="3" t="str">
        <f>VLOOKUP(Table3[[#This Row],[PRODUCT ID]],Table1[[PRODUCT]:[SELLING PRICE]],3,FALSE)</f>
        <v>No</v>
      </c>
      <c r="J2932" s="16">
        <f ca="1">VLOOKUP(Table3[[#This Row],[PRODUCT ID]],Table1[[PRODUCT]:[SELLING PRICE]],4,FALSE)</f>
        <v>29</v>
      </c>
      <c r="K2932" s="16">
        <f ca="1">VLOOKUP(Table3[[#This Row],[PRODUCT ID]],Table1[[PRODUCT]:[SELLING PRICE]],5,FALSE)</f>
        <v>208.4977155913169</v>
      </c>
      <c r="L2932" s="16">
        <f ca="1">J2932*Table3[[#This Row],[QUANTITY]]</f>
        <v>319</v>
      </c>
      <c r="M2932" s="16">
        <f ca="1">K2932*Table3[[#This Row],[QUANTITY]]*(1-Table3[[#This Row],[DISCOUNT %]])</f>
        <v>2158.5859837485791</v>
      </c>
      <c r="N2932" s="3">
        <f>DAY(Table3[[#This Row],[DATE]])</f>
        <v>9</v>
      </c>
      <c r="O2932" s="3" t="str">
        <f>TEXT(Table3[[#This Row],[DATE]],"mmm")</f>
        <v>Jan</v>
      </c>
      <c r="P2932" s="3">
        <f>YEAR(Table3[[#This Row],[DATE]])</f>
        <v>2029</v>
      </c>
    </row>
    <row r="2933" spans="1:16" x14ac:dyDescent="0.3">
      <c r="A2933" s="6">
        <v>47128</v>
      </c>
      <c r="B2933" s="7" t="s">
        <v>1886</v>
      </c>
      <c r="C2933" s="9">
        <f t="shared" ca="1" si="90"/>
        <v>8</v>
      </c>
      <c r="D2933" s="9" t="s">
        <v>2115</v>
      </c>
      <c r="E2933" s="9" t="s">
        <v>2118</v>
      </c>
      <c r="F2933" s="10">
        <f t="shared" ca="1" si="91"/>
        <v>4.8528585324050438E-2</v>
      </c>
      <c r="G2933" s="3" t="str">
        <f>VLOOKUP(Table3[[#This Row],[PRODUCT ID]],Table1[[PRODUCT]:[SELLING PRICE]],1,FALSE)</f>
        <v>Product834</v>
      </c>
      <c r="H2933" s="3" t="str">
        <f>VLOOKUP(Table3[[#This Row],[PRODUCT ID]],Table1[[PRODUCT]:[SELLING PRICE]],2,FALSE)</f>
        <v>Category3</v>
      </c>
      <c r="I2933" s="3" t="str">
        <f>VLOOKUP(Table3[[#This Row],[PRODUCT ID]],Table1[[PRODUCT]:[SELLING PRICE]],3,FALSE)</f>
        <v>No</v>
      </c>
      <c r="J2933" s="16">
        <f ca="1">VLOOKUP(Table3[[#This Row],[PRODUCT ID]],Table1[[PRODUCT]:[SELLING PRICE]],4,FALSE)</f>
        <v>234</v>
      </c>
      <c r="K2933" s="16">
        <f ca="1">VLOOKUP(Table3[[#This Row],[PRODUCT ID]],Table1[[PRODUCT]:[SELLING PRICE]],5,FALSE)</f>
        <v>255.66469641867428</v>
      </c>
      <c r="L2933" s="16">
        <f ca="1">J2933*Table3[[#This Row],[QUANTITY]]</f>
        <v>1872</v>
      </c>
      <c r="M2933" s="16">
        <f ca="1">K2933*Table3[[#This Row],[QUANTITY]]*(1-Table3[[#This Row],[DISCOUNT %]])</f>
        <v>1946.0612030733855</v>
      </c>
      <c r="N2933" s="3">
        <f>DAY(Table3[[#This Row],[DATE]])</f>
        <v>10</v>
      </c>
      <c r="O2933" s="3" t="str">
        <f>TEXT(Table3[[#This Row],[DATE]],"mmm")</f>
        <v>Jan</v>
      </c>
      <c r="P2933" s="3">
        <f>YEAR(Table3[[#This Row],[DATE]])</f>
        <v>2029</v>
      </c>
    </row>
    <row r="2934" spans="1:16" x14ac:dyDescent="0.3">
      <c r="A2934" s="6">
        <v>47129</v>
      </c>
      <c r="B2934" s="7" t="s">
        <v>1887</v>
      </c>
      <c r="C2934" s="9">
        <f t="shared" ca="1" si="90"/>
        <v>4</v>
      </c>
      <c r="D2934" s="9" t="s">
        <v>2115</v>
      </c>
      <c r="E2934" s="9" t="s">
        <v>2116</v>
      </c>
      <c r="F2934" s="10">
        <f t="shared" ca="1" si="91"/>
        <v>9.3009434704791158E-2</v>
      </c>
      <c r="G2934" s="3" t="str">
        <f>VLOOKUP(Table3[[#This Row],[PRODUCT ID]],Table1[[PRODUCT]:[SELLING PRICE]],1,FALSE)</f>
        <v>Product835</v>
      </c>
      <c r="H2934" s="3" t="str">
        <f>VLOOKUP(Table3[[#This Row],[PRODUCT ID]],Table1[[PRODUCT]:[SELLING PRICE]],2,FALSE)</f>
        <v>Category4</v>
      </c>
      <c r="I2934" s="3" t="str">
        <f>VLOOKUP(Table3[[#This Row],[PRODUCT ID]],Table1[[PRODUCT]:[SELLING PRICE]],3,FALSE)</f>
        <v>Ft</v>
      </c>
      <c r="J2934" s="16">
        <f ca="1">VLOOKUP(Table3[[#This Row],[PRODUCT ID]],Table1[[PRODUCT]:[SELLING PRICE]],4,FALSE)</f>
        <v>44</v>
      </c>
      <c r="K2934" s="16">
        <f ca="1">VLOOKUP(Table3[[#This Row],[PRODUCT ID]],Table1[[PRODUCT]:[SELLING PRICE]],5,FALSE)</f>
        <v>92.520851566630029</v>
      </c>
      <c r="L2934" s="16">
        <f ca="1">J2934*Table3[[#This Row],[QUANTITY]]</f>
        <v>176</v>
      </c>
      <c r="M2934" s="16">
        <f ca="1">K2934*Table3[[#This Row],[QUANTITY]]*(1-Table3[[#This Row],[DISCOUNT %]])</f>
        <v>335.66215785604749</v>
      </c>
      <c r="N2934" s="3">
        <f>DAY(Table3[[#This Row],[DATE]])</f>
        <v>11</v>
      </c>
      <c r="O2934" s="3" t="str">
        <f>TEXT(Table3[[#This Row],[DATE]],"mmm")</f>
        <v>Jan</v>
      </c>
      <c r="P2934" s="3">
        <f>YEAR(Table3[[#This Row],[DATE]])</f>
        <v>2029</v>
      </c>
    </row>
    <row r="2935" spans="1:16" x14ac:dyDescent="0.3">
      <c r="A2935" s="6">
        <v>47130</v>
      </c>
      <c r="B2935" s="7" t="s">
        <v>1888</v>
      </c>
      <c r="C2935" s="9">
        <f t="shared" ca="1" si="90"/>
        <v>12</v>
      </c>
      <c r="D2935" s="9" t="s">
        <v>2115</v>
      </c>
      <c r="E2935" s="9" t="s">
        <v>2116</v>
      </c>
      <c r="F2935" s="10">
        <f t="shared" ca="1" si="91"/>
        <v>3.701961063148379E-2</v>
      </c>
      <c r="G2935" s="3" t="str">
        <f>VLOOKUP(Table3[[#This Row],[PRODUCT ID]],Table1[[PRODUCT]:[SELLING PRICE]],1,FALSE)</f>
        <v>Product836</v>
      </c>
      <c r="H2935" s="3" t="str">
        <f>VLOOKUP(Table3[[#This Row],[PRODUCT ID]],Table1[[PRODUCT]:[SELLING PRICE]],2,FALSE)</f>
        <v>Category5</v>
      </c>
      <c r="I2935" s="3" t="str">
        <f>VLOOKUP(Table3[[#This Row],[PRODUCT ID]],Table1[[PRODUCT]:[SELLING PRICE]],3,FALSE)</f>
        <v>No</v>
      </c>
      <c r="J2935" s="16">
        <f ca="1">VLOOKUP(Table3[[#This Row],[PRODUCT ID]],Table1[[PRODUCT]:[SELLING PRICE]],4,FALSE)</f>
        <v>33</v>
      </c>
      <c r="K2935" s="16">
        <f ca="1">VLOOKUP(Table3[[#This Row],[PRODUCT ID]],Table1[[PRODUCT]:[SELLING PRICE]],5,FALSE)</f>
        <v>63.204550134276261</v>
      </c>
      <c r="L2935" s="16">
        <f ca="1">J2935*Table3[[#This Row],[QUANTITY]]</f>
        <v>396</v>
      </c>
      <c r="M2935" s="16">
        <f ca="1">K2935*Table3[[#This Row],[QUANTITY]]*(1-Table3[[#This Row],[DISCOUNT %]])</f>
        <v>730.37690757800715</v>
      </c>
      <c r="N2935" s="3">
        <f>DAY(Table3[[#This Row],[DATE]])</f>
        <v>12</v>
      </c>
      <c r="O2935" s="3" t="str">
        <f>TEXT(Table3[[#This Row],[DATE]],"mmm")</f>
        <v>Jan</v>
      </c>
      <c r="P2935" s="3">
        <f>YEAR(Table3[[#This Row],[DATE]])</f>
        <v>2029</v>
      </c>
    </row>
    <row r="2936" spans="1:16" x14ac:dyDescent="0.3">
      <c r="A2936" s="6">
        <v>47131</v>
      </c>
      <c r="B2936" s="7" t="s">
        <v>1889</v>
      </c>
      <c r="C2936" s="9">
        <f t="shared" ca="1" si="90"/>
        <v>8</v>
      </c>
      <c r="D2936" s="9" t="s">
        <v>2116</v>
      </c>
      <c r="E2936" s="9" t="s">
        <v>2116</v>
      </c>
      <c r="F2936" s="10">
        <f t="shared" ca="1" si="91"/>
        <v>2.7629614824075922E-2</v>
      </c>
      <c r="G2936" s="3" t="str">
        <f>VLOOKUP(Table3[[#This Row],[PRODUCT ID]],Table1[[PRODUCT]:[SELLING PRICE]],1,FALSE)</f>
        <v>Product837</v>
      </c>
      <c r="H2936" s="3" t="str">
        <f>VLOOKUP(Table3[[#This Row],[PRODUCT ID]],Table1[[PRODUCT]:[SELLING PRICE]],2,FALSE)</f>
        <v>Category1</v>
      </c>
      <c r="I2936" s="3" t="str">
        <f>VLOOKUP(Table3[[#This Row],[PRODUCT ID]],Table1[[PRODUCT]:[SELLING PRICE]],3,FALSE)</f>
        <v>Kg</v>
      </c>
      <c r="J2936" s="16">
        <f ca="1">VLOOKUP(Table3[[#This Row],[PRODUCT ID]],Table1[[PRODUCT]:[SELLING PRICE]],4,FALSE)</f>
        <v>175</v>
      </c>
      <c r="K2936" s="16">
        <f ca="1">VLOOKUP(Table3[[#This Row],[PRODUCT ID]],Table1[[PRODUCT]:[SELLING PRICE]],5,FALSE)</f>
        <v>36.258523856717517</v>
      </c>
      <c r="L2936" s="16">
        <f ca="1">J2936*Table3[[#This Row],[QUANTITY]]</f>
        <v>1400</v>
      </c>
      <c r="M2936" s="16">
        <f ca="1">K2936*Table3[[#This Row],[QUANTITY]]*(1-Table3[[#This Row],[DISCOUNT %]])</f>
        <v>282.05371846773477</v>
      </c>
      <c r="N2936" s="3">
        <f>DAY(Table3[[#This Row],[DATE]])</f>
        <v>13</v>
      </c>
      <c r="O2936" s="3" t="str">
        <f>TEXT(Table3[[#This Row],[DATE]],"mmm")</f>
        <v>Jan</v>
      </c>
      <c r="P2936" s="3">
        <f>YEAR(Table3[[#This Row],[DATE]])</f>
        <v>2029</v>
      </c>
    </row>
    <row r="2937" spans="1:16" x14ac:dyDescent="0.3">
      <c r="A2937" s="6">
        <v>47132</v>
      </c>
      <c r="B2937" s="7" t="s">
        <v>1890</v>
      </c>
      <c r="C2937" s="9">
        <f t="shared" ca="1" si="90"/>
        <v>3</v>
      </c>
      <c r="D2937" s="9" t="s">
        <v>2116</v>
      </c>
      <c r="E2937" s="9" t="s">
        <v>2116</v>
      </c>
      <c r="F2937" s="10">
        <f t="shared" ca="1" si="91"/>
        <v>9.1045321899895906E-2</v>
      </c>
      <c r="G2937" s="3" t="str">
        <f>VLOOKUP(Table3[[#This Row],[PRODUCT ID]],Table1[[PRODUCT]:[SELLING PRICE]],1,FALSE)</f>
        <v>Product838</v>
      </c>
      <c r="H2937" s="3" t="str">
        <f>VLOOKUP(Table3[[#This Row],[PRODUCT ID]],Table1[[PRODUCT]:[SELLING PRICE]],2,FALSE)</f>
        <v>Category2</v>
      </c>
      <c r="I2937" s="3" t="str">
        <f>VLOOKUP(Table3[[#This Row],[PRODUCT ID]],Table1[[PRODUCT]:[SELLING PRICE]],3,FALSE)</f>
        <v>Kg</v>
      </c>
      <c r="J2937" s="16">
        <f ca="1">VLOOKUP(Table3[[#This Row],[PRODUCT ID]],Table1[[PRODUCT]:[SELLING PRICE]],4,FALSE)</f>
        <v>219</v>
      </c>
      <c r="K2937" s="16">
        <f ca="1">VLOOKUP(Table3[[#This Row],[PRODUCT ID]],Table1[[PRODUCT]:[SELLING PRICE]],5,FALSE)</f>
        <v>242.34981982574902</v>
      </c>
      <c r="L2937" s="16">
        <f ca="1">J2937*Table3[[#This Row],[QUANTITY]]</f>
        <v>657</v>
      </c>
      <c r="M2937" s="16">
        <f ca="1">K2937*Table3[[#This Row],[QUANTITY]]*(1-Table3[[#This Row],[DISCOUNT %]])</f>
        <v>660.85500740199575</v>
      </c>
      <c r="N2937" s="3">
        <f>DAY(Table3[[#This Row],[DATE]])</f>
        <v>14</v>
      </c>
      <c r="O2937" s="3" t="str">
        <f>TEXT(Table3[[#This Row],[DATE]],"mmm")</f>
        <v>Jan</v>
      </c>
      <c r="P2937" s="3">
        <f>YEAR(Table3[[#This Row],[DATE]])</f>
        <v>2029</v>
      </c>
    </row>
    <row r="2938" spans="1:16" x14ac:dyDescent="0.3">
      <c r="A2938" s="6">
        <v>47133</v>
      </c>
      <c r="B2938" s="7" t="s">
        <v>1891</v>
      </c>
      <c r="C2938" s="9">
        <f t="shared" ca="1" si="90"/>
        <v>10</v>
      </c>
      <c r="D2938" s="9" t="s">
        <v>2116</v>
      </c>
      <c r="E2938" s="9" t="s">
        <v>2118</v>
      </c>
      <c r="F2938" s="10">
        <f t="shared" ca="1" si="91"/>
        <v>5.0434011650598347E-2</v>
      </c>
      <c r="G2938" s="3" t="str">
        <f>VLOOKUP(Table3[[#This Row],[PRODUCT ID]],Table1[[PRODUCT]:[SELLING PRICE]],1,FALSE)</f>
        <v>Product839</v>
      </c>
      <c r="H2938" s="3" t="str">
        <f>VLOOKUP(Table3[[#This Row],[PRODUCT ID]],Table1[[PRODUCT]:[SELLING PRICE]],2,FALSE)</f>
        <v>Category3</v>
      </c>
      <c r="I2938" s="3" t="str">
        <f>VLOOKUP(Table3[[#This Row],[PRODUCT ID]],Table1[[PRODUCT]:[SELLING PRICE]],3,FALSE)</f>
        <v>Lt</v>
      </c>
      <c r="J2938" s="16">
        <f ca="1">VLOOKUP(Table3[[#This Row],[PRODUCT ID]],Table1[[PRODUCT]:[SELLING PRICE]],4,FALSE)</f>
        <v>206</v>
      </c>
      <c r="K2938" s="16">
        <f ca="1">VLOOKUP(Table3[[#This Row],[PRODUCT ID]],Table1[[PRODUCT]:[SELLING PRICE]],5,FALSE)</f>
        <v>58.26115280216581</v>
      </c>
      <c r="L2938" s="16">
        <f ca="1">J2938*Table3[[#This Row],[QUANTITY]]</f>
        <v>2060</v>
      </c>
      <c r="M2938" s="16">
        <f ca="1">K2938*Table3[[#This Row],[QUANTITY]]*(1-Table3[[#This Row],[DISCOUNT %]])</f>
        <v>553.22809142964093</v>
      </c>
      <c r="N2938" s="3">
        <f>DAY(Table3[[#This Row],[DATE]])</f>
        <v>15</v>
      </c>
      <c r="O2938" s="3" t="str">
        <f>TEXT(Table3[[#This Row],[DATE]],"mmm")</f>
        <v>Jan</v>
      </c>
      <c r="P2938" s="3">
        <f>YEAR(Table3[[#This Row],[DATE]])</f>
        <v>2029</v>
      </c>
    </row>
    <row r="2939" spans="1:16" x14ac:dyDescent="0.3">
      <c r="A2939" s="6">
        <v>47134</v>
      </c>
      <c r="B2939" s="7" t="s">
        <v>1892</v>
      </c>
      <c r="C2939" s="9">
        <f t="shared" ca="1" si="90"/>
        <v>3</v>
      </c>
      <c r="D2939" s="9" t="s">
        <v>2115</v>
      </c>
      <c r="E2939" s="9" t="s">
        <v>2116</v>
      </c>
      <c r="F2939" s="10">
        <f t="shared" ca="1" si="91"/>
        <v>6.9037503480572013E-2</v>
      </c>
      <c r="G2939" s="3" t="str">
        <f>VLOOKUP(Table3[[#This Row],[PRODUCT ID]],Table1[[PRODUCT]:[SELLING PRICE]],1,FALSE)</f>
        <v>Product840</v>
      </c>
      <c r="H2939" s="3" t="str">
        <f>VLOOKUP(Table3[[#This Row],[PRODUCT ID]],Table1[[PRODUCT]:[SELLING PRICE]],2,FALSE)</f>
        <v>Category4</v>
      </c>
      <c r="I2939" s="3" t="str">
        <f>VLOOKUP(Table3[[#This Row],[PRODUCT ID]],Table1[[PRODUCT]:[SELLING PRICE]],3,FALSE)</f>
        <v>Kg</v>
      </c>
      <c r="J2939" s="16">
        <f ca="1">VLOOKUP(Table3[[#This Row],[PRODUCT ID]],Table1[[PRODUCT]:[SELLING PRICE]],4,FALSE)</f>
        <v>39</v>
      </c>
      <c r="K2939" s="16">
        <f ca="1">VLOOKUP(Table3[[#This Row],[PRODUCT ID]],Table1[[PRODUCT]:[SELLING PRICE]],5,FALSE)</f>
        <v>159.28569141317783</v>
      </c>
      <c r="L2939" s="16">
        <f ca="1">J2939*Table3[[#This Row],[QUANTITY]]</f>
        <v>117</v>
      </c>
      <c r="M2939" s="16">
        <f ca="1">K2939*Table3[[#This Row],[QUANTITY]]*(1-Table3[[#This Row],[DISCOUNT %]])</f>
        <v>444.86701481350576</v>
      </c>
      <c r="N2939" s="3">
        <f>DAY(Table3[[#This Row],[DATE]])</f>
        <v>16</v>
      </c>
      <c r="O2939" s="3" t="str">
        <f>TEXT(Table3[[#This Row],[DATE]],"mmm")</f>
        <v>Jan</v>
      </c>
      <c r="P2939" s="3">
        <f>YEAR(Table3[[#This Row],[DATE]])</f>
        <v>2029</v>
      </c>
    </row>
    <row r="2940" spans="1:16" x14ac:dyDescent="0.3">
      <c r="A2940" s="6">
        <v>47135</v>
      </c>
      <c r="B2940" s="7" t="s">
        <v>1893</v>
      </c>
      <c r="C2940" s="9">
        <f t="shared" ca="1" si="90"/>
        <v>7</v>
      </c>
      <c r="D2940" s="9" t="s">
        <v>2117</v>
      </c>
      <c r="E2940" s="9" t="s">
        <v>2116</v>
      </c>
      <c r="F2940" s="10">
        <f t="shared" ca="1" si="91"/>
        <v>8.2541822334919981E-2</v>
      </c>
      <c r="G2940" s="3" t="str">
        <f>VLOOKUP(Table3[[#This Row],[PRODUCT ID]],Table1[[PRODUCT]:[SELLING PRICE]],1,FALSE)</f>
        <v>Product841</v>
      </c>
      <c r="H2940" s="3" t="str">
        <f>VLOOKUP(Table3[[#This Row],[PRODUCT ID]],Table1[[PRODUCT]:[SELLING PRICE]],2,FALSE)</f>
        <v>Category1</v>
      </c>
      <c r="I2940" s="3" t="str">
        <f>VLOOKUP(Table3[[#This Row],[PRODUCT ID]],Table1[[PRODUCT]:[SELLING PRICE]],3,FALSE)</f>
        <v>Lt</v>
      </c>
      <c r="J2940" s="16">
        <f ca="1">VLOOKUP(Table3[[#This Row],[PRODUCT ID]],Table1[[PRODUCT]:[SELLING PRICE]],4,FALSE)</f>
        <v>130</v>
      </c>
      <c r="K2940" s="16">
        <f ca="1">VLOOKUP(Table3[[#This Row],[PRODUCT ID]],Table1[[PRODUCT]:[SELLING PRICE]],5,FALSE)</f>
        <v>263.94236912025298</v>
      </c>
      <c r="L2940" s="16">
        <f ca="1">J2940*Table3[[#This Row],[QUANTITY]]</f>
        <v>910</v>
      </c>
      <c r="M2940" s="16">
        <f ca="1">K2940*Table3[[#This Row],[QUANTITY]]*(1-Table3[[#This Row],[DISCOUNT %]])</f>
        <v>1695.0925948716981</v>
      </c>
      <c r="N2940" s="3">
        <f>DAY(Table3[[#This Row],[DATE]])</f>
        <v>17</v>
      </c>
      <c r="O2940" s="3" t="str">
        <f>TEXT(Table3[[#This Row],[DATE]],"mmm")</f>
        <v>Jan</v>
      </c>
      <c r="P2940" s="3">
        <f>YEAR(Table3[[#This Row],[DATE]])</f>
        <v>2029</v>
      </c>
    </row>
    <row r="2941" spans="1:16" x14ac:dyDescent="0.3">
      <c r="A2941" s="6">
        <v>47136</v>
      </c>
      <c r="B2941" s="7" t="s">
        <v>1894</v>
      </c>
      <c r="C2941" s="9">
        <f t="shared" ca="1" si="90"/>
        <v>7</v>
      </c>
      <c r="D2941" s="9" t="s">
        <v>2117</v>
      </c>
      <c r="E2941" s="9" t="s">
        <v>2116</v>
      </c>
      <c r="F2941" s="10">
        <f t="shared" ca="1" si="91"/>
        <v>7.7521361634706465E-3</v>
      </c>
      <c r="G2941" s="3" t="str">
        <f>VLOOKUP(Table3[[#This Row],[PRODUCT ID]],Table1[[PRODUCT]:[SELLING PRICE]],1,FALSE)</f>
        <v>Product842</v>
      </c>
      <c r="H2941" s="3" t="str">
        <f>VLOOKUP(Table3[[#This Row],[PRODUCT ID]],Table1[[PRODUCT]:[SELLING PRICE]],2,FALSE)</f>
        <v>Category2</v>
      </c>
      <c r="I2941" s="3" t="str">
        <f>VLOOKUP(Table3[[#This Row],[PRODUCT ID]],Table1[[PRODUCT]:[SELLING PRICE]],3,FALSE)</f>
        <v>Ft</v>
      </c>
      <c r="J2941" s="16">
        <f ca="1">VLOOKUP(Table3[[#This Row],[PRODUCT ID]],Table1[[PRODUCT]:[SELLING PRICE]],4,FALSE)</f>
        <v>217</v>
      </c>
      <c r="K2941" s="16">
        <f ca="1">VLOOKUP(Table3[[#This Row],[PRODUCT ID]],Table1[[PRODUCT]:[SELLING PRICE]],5,FALSE)</f>
        <v>78.592589744256344</v>
      </c>
      <c r="L2941" s="16">
        <f ca="1">J2941*Table3[[#This Row],[QUANTITY]]</f>
        <v>1519</v>
      </c>
      <c r="M2941" s="16">
        <f ca="1">K2941*Table3[[#This Row],[QUANTITY]]*(1-Table3[[#This Row],[DISCOUNT %]])</f>
        <v>545.88330500983352</v>
      </c>
      <c r="N2941" s="3">
        <f>DAY(Table3[[#This Row],[DATE]])</f>
        <v>18</v>
      </c>
      <c r="O2941" s="3" t="str">
        <f>TEXT(Table3[[#This Row],[DATE]],"mmm")</f>
        <v>Jan</v>
      </c>
      <c r="P2941" s="3">
        <f>YEAR(Table3[[#This Row],[DATE]])</f>
        <v>2029</v>
      </c>
    </row>
    <row r="2942" spans="1:16" x14ac:dyDescent="0.3">
      <c r="A2942" s="6">
        <v>47137</v>
      </c>
      <c r="B2942" s="7" t="s">
        <v>1895</v>
      </c>
      <c r="C2942" s="9">
        <f t="shared" ca="1" si="90"/>
        <v>11</v>
      </c>
      <c r="D2942" s="9" t="s">
        <v>2116</v>
      </c>
      <c r="E2942" s="9" t="s">
        <v>2116</v>
      </c>
      <c r="F2942" s="10">
        <f t="shared" ca="1" si="91"/>
        <v>7.4344262880568113E-2</v>
      </c>
      <c r="G2942" s="3" t="str">
        <f>VLOOKUP(Table3[[#This Row],[PRODUCT ID]],Table1[[PRODUCT]:[SELLING PRICE]],1,FALSE)</f>
        <v>Product843</v>
      </c>
      <c r="H2942" s="3" t="str">
        <f>VLOOKUP(Table3[[#This Row],[PRODUCT ID]],Table1[[PRODUCT]:[SELLING PRICE]],2,FALSE)</f>
        <v>Category3</v>
      </c>
      <c r="I2942" s="3" t="str">
        <f>VLOOKUP(Table3[[#This Row],[PRODUCT ID]],Table1[[PRODUCT]:[SELLING PRICE]],3,FALSE)</f>
        <v>Kg</v>
      </c>
      <c r="J2942" s="16">
        <f ca="1">VLOOKUP(Table3[[#This Row],[PRODUCT ID]],Table1[[PRODUCT]:[SELLING PRICE]],4,FALSE)</f>
        <v>199</v>
      </c>
      <c r="K2942" s="16">
        <f ca="1">VLOOKUP(Table3[[#This Row],[PRODUCT ID]],Table1[[PRODUCT]:[SELLING PRICE]],5,FALSE)</f>
        <v>225.57384390072815</v>
      </c>
      <c r="L2942" s="16">
        <f ca="1">J2942*Table3[[#This Row],[QUANTITY]]</f>
        <v>2189</v>
      </c>
      <c r="M2942" s="16">
        <f ca="1">K2942*Table3[[#This Row],[QUANTITY]]*(1-Table3[[#This Row],[DISCOUNT %]])</f>
        <v>2296.8409502587142</v>
      </c>
      <c r="N2942" s="3">
        <f>DAY(Table3[[#This Row],[DATE]])</f>
        <v>19</v>
      </c>
      <c r="O2942" s="3" t="str">
        <f>TEXT(Table3[[#This Row],[DATE]],"mmm")</f>
        <v>Jan</v>
      </c>
      <c r="P2942" s="3">
        <f>YEAR(Table3[[#This Row],[DATE]])</f>
        <v>2029</v>
      </c>
    </row>
    <row r="2943" spans="1:16" x14ac:dyDescent="0.3">
      <c r="A2943" s="6">
        <v>47138</v>
      </c>
      <c r="B2943" s="7" t="s">
        <v>1896</v>
      </c>
      <c r="C2943" s="9">
        <f t="shared" ca="1" si="90"/>
        <v>9</v>
      </c>
      <c r="D2943" s="9" t="s">
        <v>2116</v>
      </c>
      <c r="E2943" s="9" t="s">
        <v>2116</v>
      </c>
      <c r="F2943" s="10">
        <f t="shared" ca="1" si="91"/>
        <v>8.5334084210419422E-2</v>
      </c>
      <c r="G2943" s="3" t="str">
        <f>VLOOKUP(Table3[[#This Row],[PRODUCT ID]],Table1[[PRODUCT]:[SELLING PRICE]],1,FALSE)</f>
        <v>Product844</v>
      </c>
      <c r="H2943" s="3" t="str">
        <f>VLOOKUP(Table3[[#This Row],[PRODUCT ID]],Table1[[PRODUCT]:[SELLING PRICE]],2,FALSE)</f>
        <v>Category4</v>
      </c>
      <c r="I2943" s="3" t="str">
        <f>VLOOKUP(Table3[[#This Row],[PRODUCT ID]],Table1[[PRODUCT]:[SELLING PRICE]],3,FALSE)</f>
        <v>No</v>
      </c>
      <c r="J2943" s="16">
        <f ca="1">VLOOKUP(Table3[[#This Row],[PRODUCT ID]],Table1[[PRODUCT]:[SELLING PRICE]],4,FALSE)</f>
        <v>143</v>
      </c>
      <c r="K2943" s="16">
        <f ca="1">VLOOKUP(Table3[[#This Row],[PRODUCT ID]],Table1[[PRODUCT]:[SELLING PRICE]],5,FALSE)</f>
        <v>226.95970847285241</v>
      </c>
      <c r="L2943" s="16">
        <f ca="1">J2943*Table3[[#This Row],[QUANTITY]]</f>
        <v>1287</v>
      </c>
      <c r="M2943" s="16">
        <f ca="1">K2943*Table3[[#This Row],[QUANTITY]]*(1-Table3[[#This Row],[DISCOUNT %]])</f>
        <v>1868.33078637892</v>
      </c>
      <c r="N2943" s="3">
        <f>DAY(Table3[[#This Row],[DATE]])</f>
        <v>20</v>
      </c>
      <c r="O2943" s="3" t="str">
        <f>TEXT(Table3[[#This Row],[DATE]],"mmm")</f>
        <v>Jan</v>
      </c>
      <c r="P2943" s="3">
        <f>YEAR(Table3[[#This Row],[DATE]])</f>
        <v>2029</v>
      </c>
    </row>
    <row r="2944" spans="1:16" x14ac:dyDescent="0.3">
      <c r="A2944" s="6">
        <v>47139</v>
      </c>
      <c r="B2944" s="7" t="s">
        <v>1897</v>
      </c>
      <c r="C2944" s="9">
        <f t="shared" ca="1" si="90"/>
        <v>14</v>
      </c>
      <c r="D2944" s="9" t="s">
        <v>2116</v>
      </c>
      <c r="E2944" s="9" t="s">
        <v>2118</v>
      </c>
      <c r="F2944" s="10">
        <f t="shared" ca="1" si="91"/>
        <v>3.3404568913536214E-2</v>
      </c>
      <c r="G2944" s="3" t="str">
        <f>VLOOKUP(Table3[[#This Row],[PRODUCT ID]],Table1[[PRODUCT]:[SELLING PRICE]],1,FALSE)</f>
        <v>Product845</v>
      </c>
      <c r="H2944" s="3" t="str">
        <f>VLOOKUP(Table3[[#This Row],[PRODUCT ID]],Table1[[PRODUCT]:[SELLING PRICE]],2,FALSE)</f>
        <v>Category5</v>
      </c>
      <c r="I2944" s="3" t="str">
        <f>VLOOKUP(Table3[[#This Row],[PRODUCT ID]],Table1[[PRODUCT]:[SELLING PRICE]],3,FALSE)</f>
        <v>No</v>
      </c>
      <c r="J2944" s="16">
        <f ca="1">VLOOKUP(Table3[[#This Row],[PRODUCT ID]],Table1[[PRODUCT]:[SELLING PRICE]],4,FALSE)</f>
        <v>69</v>
      </c>
      <c r="K2944" s="16">
        <f ca="1">VLOOKUP(Table3[[#This Row],[PRODUCT ID]],Table1[[PRODUCT]:[SELLING PRICE]],5,FALSE)</f>
        <v>222.15752519119732</v>
      </c>
      <c r="L2944" s="16">
        <f ca="1">J2944*Table3[[#This Row],[QUANTITY]]</f>
        <v>966</v>
      </c>
      <c r="M2944" s="16">
        <f ca="1">K2944*Table3[[#This Row],[QUANTITY]]*(1-Table3[[#This Row],[DISCOUNT %]])</f>
        <v>3006.3102836380226</v>
      </c>
      <c r="N2944" s="3">
        <f>DAY(Table3[[#This Row],[DATE]])</f>
        <v>21</v>
      </c>
      <c r="O2944" s="3" t="str">
        <f>TEXT(Table3[[#This Row],[DATE]],"mmm")</f>
        <v>Jan</v>
      </c>
      <c r="P2944" s="3">
        <f>YEAR(Table3[[#This Row],[DATE]])</f>
        <v>2029</v>
      </c>
    </row>
    <row r="2945" spans="1:16" x14ac:dyDescent="0.3">
      <c r="A2945" s="6">
        <v>47140</v>
      </c>
      <c r="B2945" s="7" t="s">
        <v>1898</v>
      </c>
      <c r="C2945" s="9">
        <f t="shared" ca="1" si="90"/>
        <v>6</v>
      </c>
      <c r="D2945" s="9" t="s">
        <v>2116</v>
      </c>
      <c r="E2945" s="9" t="s">
        <v>2118</v>
      </c>
      <c r="F2945" s="10">
        <f t="shared" ca="1" si="91"/>
        <v>4.1056377215411589E-2</v>
      </c>
      <c r="G2945" s="3" t="str">
        <f>VLOOKUP(Table3[[#This Row],[PRODUCT ID]],Table1[[PRODUCT]:[SELLING PRICE]],1,FALSE)</f>
        <v>Product846</v>
      </c>
      <c r="H2945" s="3" t="str">
        <f>VLOOKUP(Table3[[#This Row],[PRODUCT ID]],Table1[[PRODUCT]:[SELLING PRICE]],2,FALSE)</f>
        <v>Category1</v>
      </c>
      <c r="I2945" s="3" t="str">
        <f>VLOOKUP(Table3[[#This Row],[PRODUCT ID]],Table1[[PRODUCT]:[SELLING PRICE]],3,FALSE)</f>
        <v>Ft</v>
      </c>
      <c r="J2945" s="16">
        <f ca="1">VLOOKUP(Table3[[#This Row],[PRODUCT ID]],Table1[[PRODUCT]:[SELLING PRICE]],4,FALSE)</f>
        <v>247</v>
      </c>
      <c r="K2945" s="16">
        <f ca="1">VLOOKUP(Table3[[#This Row],[PRODUCT ID]],Table1[[PRODUCT]:[SELLING PRICE]],5,FALSE)</f>
        <v>76.654757247562344</v>
      </c>
      <c r="L2945" s="16">
        <f ca="1">J2945*Table3[[#This Row],[QUANTITY]]</f>
        <v>1482</v>
      </c>
      <c r="M2945" s="16">
        <f ca="1">K2945*Table3[[#This Row],[QUANTITY]]*(1-Table3[[#This Row],[DISCOUNT %]])</f>
        <v>441.04554371190375</v>
      </c>
      <c r="N2945" s="3">
        <f>DAY(Table3[[#This Row],[DATE]])</f>
        <v>22</v>
      </c>
      <c r="O2945" s="3" t="str">
        <f>TEXT(Table3[[#This Row],[DATE]],"mmm")</f>
        <v>Jan</v>
      </c>
      <c r="P2945" s="3">
        <f>YEAR(Table3[[#This Row],[DATE]])</f>
        <v>2029</v>
      </c>
    </row>
    <row r="2946" spans="1:16" x14ac:dyDescent="0.3">
      <c r="A2946" s="6">
        <v>47141</v>
      </c>
      <c r="B2946" s="7" t="s">
        <v>1899</v>
      </c>
      <c r="C2946" s="9">
        <f t="shared" ca="1" si="90"/>
        <v>3</v>
      </c>
      <c r="D2946" s="9" t="s">
        <v>2115</v>
      </c>
      <c r="E2946" s="9" t="s">
        <v>2116</v>
      </c>
      <c r="F2946" s="10">
        <f t="shared" ca="1" si="91"/>
        <v>2.8895649989162032E-2</v>
      </c>
      <c r="G2946" s="3" t="str">
        <f>VLOOKUP(Table3[[#This Row],[PRODUCT ID]],Table1[[PRODUCT]:[SELLING PRICE]],1,FALSE)</f>
        <v>Product847</v>
      </c>
      <c r="H2946" s="3" t="str">
        <f>VLOOKUP(Table3[[#This Row],[PRODUCT ID]],Table1[[PRODUCT]:[SELLING PRICE]],2,FALSE)</f>
        <v>Category2</v>
      </c>
      <c r="I2946" s="3" t="str">
        <f>VLOOKUP(Table3[[#This Row],[PRODUCT ID]],Table1[[PRODUCT]:[SELLING PRICE]],3,FALSE)</f>
        <v>No</v>
      </c>
      <c r="J2946" s="16">
        <f ca="1">VLOOKUP(Table3[[#This Row],[PRODUCT ID]],Table1[[PRODUCT]:[SELLING PRICE]],4,FALSE)</f>
        <v>90</v>
      </c>
      <c r="K2946" s="16">
        <f ca="1">VLOOKUP(Table3[[#This Row],[PRODUCT ID]],Table1[[PRODUCT]:[SELLING PRICE]],5,FALSE)</f>
        <v>83.273841336209514</v>
      </c>
      <c r="L2946" s="16">
        <f ca="1">J2946*Table3[[#This Row],[QUANTITY]]</f>
        <v>270</v>
      </c>
      <c r="M2946" s="16">
        <f ca="1">K2946*Table3[[#This Row],[QUANTITY]]*(1-Table3[[#This Row],[DISCOUNT %]])</f>
        <v>242.60276869111618</v>
      </c>
      <c r="N2946" s="3">
        <f>DAY(Table3[[#This Row],[DATE]])</f>
        <v>23</v>
      </c>
      <c r="O2946" s="3" t="str">
        <f>TEXT(Table3[[#This Row],[DATE]],"mmm")</f>
        <v>Jan</v>
      </c>
      <c r="P2946" s="3">
        <f>YEAR(Table3[[#This Row],[DATE]])</f>
        <v>2029</v>
      </c>
    </row>
    <row r="2947" spans="1:16" x14ac:dyDescent="0.3">
      <c r="A2947" s="6">
        <v>47142</v>
      </c>
      <c r="B2947" s="7" t="s">
        <v>1900</v>
      </c>
      <c r="C2947" s="9">
        <f t="shared" ref="C2947:C3010" ca="1" si="92">RANDBETWEEN(1,15)</f>
        <v>12</v>
      </c>
      <c r="D2947" s="9" t="s">
        <v>2116</v>
      </c>
      <c r="E2947" s="9" t="s">
        <v>2116</v>
      </c>
      <c r="F2947" s="10">
        <f t="shared" ref="F2947:F3010" ca="1" si="93">RAND()*(0.1)</f>
        <v>7.405542743094734E-2</v>
      </c>
      <c r="G2947" s="3" t="str">
        <f>VLOOKUP(Table3[[#This Row],[PRODUCT ID]],Table1[[PRODUCT]:[SELLING PRICE]],1,FALSE)</f>
        <v>Product848</v>
      </c>
      <c r="H2947" s="3" t="str">
        <f>VLOOKUP(Table3[[#This Row],[PRODUCT ID]],Table1[[PRODUCT]:[SELLING PRICE]],2,FALSE)</f>
        <v>Category3</v>
      </c>
      <c r="I2947" s="3" t="str">
        <f>VLOOKUP(Table3[[#This Row],[PRODUCT ID]],Table1[[PRODUCT]:[SELLING PRICE]],3,FALSE)</f>
        <v>Kg</v>
      </c>
      <c r="J2947" s="16">
        <f ca="1">VLOOKUP(Table3[[#This Row],[PRODUCT ID]],Table1[[PRODUCT]:[SELLING PRICE]],4,FALSE)</f>
        <v>72</v>
      </c>
      <c r="K2947" s="16">
        <f ca="1">VLOOKUP(Table3[[#This Row],[PRODUCT ID]],Table1[[PRODUCT]:[SELLING PRICE]],5,FALSE)</f>
        <v>87.206143861273318</v>
      </c>
      <c r="L2947" s="16">
        <f ca="1">J2947*Table3[[#This Row],[QUANTITY]]</f>
        <v>864</v>
      </c>
      <c r="M2947" s="16">
        <f ca="1">K2947*Table3[[#This Row],[QUANTITY]]*(1-Table3[[#This Row],[DISCOUNT %]])</f>
        <v>968.97666723626457</v>
      </c>
      <c r="N2947" s="3">
        <f>DAY(Table3[[#This Row],[DATE]])</f>
        <v>24</v>
      </c>
      <c r="O2947" s="3" t="str">
        <f>TEXT(Table3[[#This Row],[DATE]],"mmm")</f>
        <v>Jan</v>
      </c>
      <c r="P2947" s="3">
        <f>YEAR(Table3[[#This Row],[DATE]])</f>
        <v>2029</v>
      </c>
    </row>
    <row r="2948" spans="1:16" x14ac:dyDescent="0.3">
      <c r="A2948" s="6">
        <v>47143</v>
      </c>
      <c r="B2948" s="7" t="s">
        <v>1901</v>
      </c>
      <c r="C2948" s="9">
        <f t="shared" ca="1" si="92"/>
        <v>10</v>
      </c>
      <c r="D2948" s="9" t="s">
        <v>2117</v>
      </c>
      <c r="E2948" s="9" t="s">
        <v>2116</v>
      </c>
      <c r="F2948" s="10">
        <f t="shared" ca="1" si="93"/>
        <v>8.0248846715666067E-2</v>
      </c>
      <c r="G2948" s="3" t="str">
        <f>VLOOKUP(Table3[[#This Row],[PRODUCT ID]],Table1[[PRODUCT]:[SELLING PRICE]],1,FALSE)</f>
        <v>Product849</v>
      </c>
      <c r="H2948" s="3" t="str">
        <f>VLOOKUP(Table3[[#This Row],[PRODUCT ID]],Table1[[PRODUCT]:[SELLING PRICE]],2,FALSE)</f>
        <v>Category4</v>
      </c>
      <c r="I2948" s="3" t="str">
        <f>VLOOKUP(Table3[[#This Row],[PRODUCT ID]],Table1[[PRODUCT]:[SELLING PRICE]],3,FALSE)</f>
        <v>Kg</v>
      </c>
      <c r="J2948" s="16">
        <f ca="1">VLOOKUP(Table3[[#This Row],[PRODUCT ID]],Table1[[PRODUCT]:[SELLING PRICE]],4,FALSE)</f>
        <v>229</v>
      </c>
      <c r="K2948" s="16">
        <f ca="1">VLOOKUP(Table3[[#This Row],[PRODUCT ID]],Table1[[PRODUCT]:[SELLING PRICE]],5,FALSE)</f>
        <v>209.33617635807627</v>
      </c>
      <c r="L2948" s="16">
        <f ca="1">J2948*Table3[[#This Row],[QUANTITY]]</f>
        <v>2290</v>
      </c>
      <c r="M2948" s="16">
        <f ca="1">K2948*Table3[[#This Row],[QUANTITY]]*(1-Table3[[#This Row],[DISCOUNT %]])</f>
        <v>1925.3718962947337</v>
      </c>
      <c r="N2948" s="3">
        <f>DAY(Table3[[#This Row],[DATE]])</f>
        <v>25</v>
      </c>
      <c r="O2948" s="3" t="str">
        <f>TEXT(Table3[[#This Row],[DATE]],"mmm")</f>
        <v>Jan</v>
      </c>
      <c r="P2948" s="3">
        <f>YEAR(Table3[[#This Row],[DATE]])</f>
        <v>2029</v>
      </c>
    </row>
    <row r="2949" spans="1:16" x14ac:dyDescent="0.3">
      <c r="A2949" s="6">
        <v>47144</v>
      </c>
      <c r="B2949" s="7" t="s">
        <v>1902</v>
      </c>
      <c r="C2949" s="9">
        <f t="shared" ca="1" si="92"/>
        <v>11</v>
      </c>
      <c r="D2949" s="9" t="s">
        <v>2115</v>
      </c>
      <c r="E2949" s="9" t="s">
        <v>2116</v>
      </c>
      <c r="F2949" s="10">
        <f t="shared" ca="1" si="93"/>
        <v>6.6397376981309209E-3</v>
      </c>
      <c r="G2949" s="3" t="str">
        <f>VLOOKUP(Table3[[#This Row],[PRODUCT ID]],Table1[[PRODUCT]:[SELLING PRICE]],1,FALSE)</f>
        <v>Product850</v>
      </c>
      <c r="H2949" s="3" t="str">
        <f>VLOOKUP(Table3[[#This Row],[PRODUCT ID]],Table1[[PRODUCT]:[SELLING PRICE]],2,FALSE)</f>
        <v>Category5</v>
      </c>
      <c r="I2949" s="3" t="str">
        <f>VLOOKUP(Table3[[#This Row],[PRODUCT ID]],Table1[[PRODUCT]:[SELLING PRICE]],3,FALSE)</f>
        <v>Lt</v>
      </c>
      <c r="J2949" s="16">
        <f ca="1">VLOOKUP(Table3[[#This Row],[PRODUCT ID]],Table1[[PRODUCT]:[SELLING PRICE]],4,FALSE)</f>
        <v>86</v>
      </c>
      <c r="K2949" s="16">
        <f ca="1">VLOOKUP(Table3[[#This Row],[PRODUCT ID]],Table1[[PRODUCT]:[SELLING PRICE]],5,FALSE)</f>
        <v>164.70448060862248</v>
      </c>
      <c r="L2949" s="16">
        <f ca="1">J2949*Table3[[#This Row],[QUANTITY]]</f>
        <v>946</v>
      </c>
      <c r="M2949" s="16">
        <f ca="1">K2949*Table3[[#This Row],[QUANTITY]]*(1-Table3[[#This Row],[DISCOUNT %]])</f>
        <v>1799.7197466564178</v>
      </c>
      <c r="N2949" s="3">
        <f>DAY(Table3[[#This Row],[DATE]])</f>
        <v>26</v>
      </c>
      <c r="O2949" s="3" t="str">
        <f>TEXT(Table3[[#This Row],[DATE]],"mmm")</f>
        <v>Jan</v>
      </c>
      <c r="P2949" s="3">
        <f>YEAR(Table3[[#This Row],[DATE]])</f>
        <v>2029</v>
      </c>
    </row>
    <row r="2950" spans="1:16" x14ac:dyDescent="0.3">
      <c r="A2950" s="6">
        <v>47145</v>
      </c>
      <c r="B2950" s="7" t="s">
        <v>1903</v>
      </c>
      <c r="C2950" s="9">
        <f t="shared" ca="1" si="92"/>
        <v>11</v>
      </c>
      <c r="D2950" s="9" t="s">
        <v>2115</v>
      </c>
      <c r="E2950" s="9" t="s">
        <v>2118</v>
      </c>
      <c r="F2950" s="10">
        <f t="shared" ca="1" si="93"/>
        <v>5.1542883938801742E-2</v>
      </c>
      <c r="G2950" s="3" t="str">
        <f>VLOOKUP(Table3[[#This Row],[PRODUCT ID]],Table1[[PRODUCT]:[SELLING PRICE]],1,FALSE)</f>
        <v>Product851</v>
      </c>
      <c r="H2950" s="3" t="str">
        <f>VLOOKUP(Table3[[#This Row],[PRODUCT ID]],Table1[[PRODUCT]:[SELLING PRICE]],2,FALSE)</f>
        <v>Category1</v>
      </c>
      <c r="I2950" s="3" t="str">
        <f>VLOOKUP(Table3[[#This Row],[PRODUCT ID]],Table1[[PRODUCT]:[SELLING PRICE]],3,FALSE)</f>
        <v>Kg</v>
      </c>
      <c r="J2950" s="16">
        <f ca="1">VLOOKUP(Table3[[#This Row],[PRODUCT ID]],Table1[[PRODUCT]:[SELLING PRICE]],4,FALSE)</f>
        <v>213</v>
      </c>
      <c r="K2950" s="16">
        <f ca="1">VLOOKUP(Table3[[#This Row],[PRODUCT ID]],Table1[[PRODUCT]:[SELLING PRICE]],5,FALSE)</f>
        <v>214.30962525704993</v>
      </c>
      <c r="L2950" s="16">
        <f ca="1">J2950*Table3[[#This Row],[QUANTITY]]</f>
        <v>2343</v>
      </c>
      <c r="M2950" s="16">
        <f ca="1">K2950*Table3[[#This Row],[QUANTITY]]*(1-Table3[[#This Row],[DISCOUNT %]])</f>
        <v>2235.898380270035</v>
      </c>
      <c r="N2950" s="3">
        <f>DAY(Table3[[#This Row],[DATE]])</f>
        <v>27</v>
      </c>
      <c r="O2950" s="3" t="str">
        <f>TEXT(Table3[[#This Row],[DATE]],"mmm")</f>
        <v>Jan</v>
      </c>
      <c r="P2950" s="3">
        <f>YEAR(Table3[[#This Row],[DATE]])</f>
        <v>2029</v>
      </c>
    </row>
    <row r="2951" spans="1:16" x14ac:dyDescent="0.3">
      <c r="A2951" s="6">
        <v>47146</v>
      </c>
      <c r="B2951" s="7" t="s">
        <v>1904</v>
      </c>
      <c r="C2951" s="9">
        <f t="shared" ca="1" si="92"/>
        <v>3</v>
      </c>
      <c r="D2951" s="9" t="s">
        <v>2115</v>
      </c>
      <c r="E2951" s="9" t="s">
        <v>2116</v>
      </c>
      <c r="F2951" s="10">
        <f t="shared" ca="1" si="93"/>
        <v>7.7098441076277363E-2</v>
      </c>
      <c r="G2951" s="3" t="str">
        <f>VLOOKUP(Table3[[#This Row],[PRODUCT ID]],Table1[[PRODUCT]:[SELLING PRICE]],1,FALSE)</f>
        <v>Product852</v>
      </c>
      <c r="H2951" s="3" t="str">
        <f>VLOOKUP(Table3[[#This Row],[PRODUCT ID]],Table1[[PRODUCT]:[SELLING PRICE]],2,FALSE)</f>
        <v>Category2</v>
      </c>
      <c r="I2951" s="3" t="str">
        <f>VLOOKUP(Table3[[#This Row],[PRODUCT ID]],Table1[[PRODUCT]:[SELLING PRICE]],3,FALSE)</f>
        <v>Lt</v>
      </c>
      <c r="J2951" s="16">
        <f ca="1">VLOOKUP(Table3[[#This Row],[PRODUCT ID]],Table1[[PRODUCT]:[SELLING PRICE]],4,FALSE)</f>
        <v>74</v>
      </c>
      <c r="K2951" s="16">
        <f ca="1">VLOOKUP(Table3[[#This Row],[PRODUCT ID]],Table1[[PRODUCT]:[SELLING PRICE]],5,FALSE)</f>
        <v>317.94938978215117</v>
      </c>
      <c r="L2951" s="16">
        <f ca="1">J2951*Table3[[#This Row],[QUANTITY]]</f>
        <v>222</v>
      </c>
      <c r="M2951" s="16">
        <f ca="1">K2951*Table3[[#This Row],[QUANTITY]]*(1-Table3[[#This Row],[DISCOUNT %]])</f>
        <v>880.3079624663809</v>
      </c>
      <c r="N2951" s="3">
        <f>DAY(Table3[[#This Row],[DATE]])</f>
        <v>28</v>
      </c>
      <c r="O2951" s="3" t="str">
        <f>TEXT(Table3[[#This Row],[DATE]],"mmm")</f>
        <v>Jan</v>
      </c>
      <c r="P2951" s="3">
        <f>YEAR(Table3[[#This Row],[DATE]])</f>
        <v>2029</v>
      </c>
    </row>
    <row r="2952" spans="1:16" x14ac:dyDescent="0.3">
      <c r="A2952" s="6">
        <v>47147</v>
      </c>
      <c r="B2952" s="7" t="s">
        <v>1905</v>
      </c>
      <c r="C2952" s="9">
        <f t="shared" ca="1" si="92"/>
        <v>9</v>
      </c>
      <c r="D2952" s="9" t="s">
        <v>2116</v>
      </c>
      <c r="E2952" s="9" t="s">
        <v>2116</v>
      </c>
      <c r="F2952" s="10">
        <f t="shared" ca="1" si="93"/>
        <v>1.0117178551393359E-2</v>
      </c>
      <c r="G2952" s="3" t="str">
        <f>VLOOKUP(Table3[[#This Row],[PRODUCT ID]],Table1[[PRODUCT]:[SELLING PRICE]],1,FALSE)</f>
        <v>Product853</v>
      </c>
      <c r="H2952" s="3" t="str">
        <f>VLOOKUP(Table3[[#This Row],[PRODUCT ID]],Table1[[PRODUCT]:[SELLING PRICE]],2,FALSE)</f>
        <v>Category3</v>
      </c>
      <c r="I2952" s="3" t="str">
        <f>VLOOKUP(Table3[[#This Row],[PRODUCT ID]],Table1[[PRODUCT]:[SELLING PRICE]],3,FALSE)</f>
        <v>Ft</v>
      </c>
      <c r="J2952" s="16">
        <f ca="1">VLOOKUP(Table3[[#This Row],[PRODUCT ID]],Table1[[PRODUCT]:[SELLING PRICE]],4,FALSE)</f>
        <v>84</v>
      </c>
      <c r="K2952" s="16">
        <f ca="1">VLOOKUP(Table3[[#This Row],[PRODUCT ID]],Table1[[PRODUCT]:[SELLING PRICE]],5,FALSE)</f>
        <v>300.90120528659963</v>
      </c>
      <c r="L2952" s="16">
        <f ca="1">J2952*Table3[[#This Row],[QUANTITY]]</f>
        <v>756</v>
      </c>
      <c r="M2952" s="16">
        <f ca="1">K2952*Table3[[#This Row],[QUANTITY]]*(1-Table3[[#This Row],[DISCOUNT %]])</f>
        <v>2680.7124065974708</v>
      </c>
      <c r="N2952" s="3">
        <f>DAY(Table3[[#This Row],[DATE]])</f>
        <v>29</v>
      </c>
      <c r="O2952" s="3" t="str">
        <f>TEXT(Table3[[#This Row],[DATE]],"mmm")</f>
        <v>Jan</v>
      </c>
      <c r="P2952" s="3">
        <f>YEAR(Table3[[#This Row],[DATE]])</f>
        <v>2029</v>
      </c>
    </row>
    <row r="2953" spans="1:16" x14ac:dyDescent="0.3">
      <c r="A2953" s="6">
        <v>47148</v>
      </c>
      <c r="B2953" s="7" t="s">
        <v>1906</v>
      </c>
      <c r="C2953" s="9">
        <f t="shared" ca="1" si="92"/>
        <v>2</v>
      </c>
      <c r="D2953" s="9" t="s">
        <v>2116</v>
      </c>
      <c r="E2953" s="9" t="s">
        <v>2116</v>
      </c>
      <c r="F2953" s="10">
        <f t="shared" ca="1" si="93"/>
        <v>4.8155928544884145E-2</v>
      </c>
      <c r="G2953" s="3" t="str">
        <f>VLOOKUP(Table3[[#This Row],[PRODUCT ID]],Table1[[PRODUCT]:[SELLING PRICE]],1,FALSE)</f>
        <v>Product854</v>
      </c>
      <c r="H2953" s="3" t="str">
        <f>VLOOKUP(Table3[[#This Row],[PRODUCT ID]],Table1[[PRODUCT]:[SELLING PRICE]],2,FALSE)</f>
        <v>Category4</v>
      </c>
      <c r="I2953" s="3" t="str">
        <f>VLOOKUP(Table3[[#This Row],[PRODUCT ID]],Table1[[PRODUCT]:[SELLING PRICE]],3,FALSE)</f>
        <v>Kg</v>
      </c>
      <c r="J2953" s="16">
        <f ca="1">VLOOKUP(Table3[[#This Row],[PRODUCT ID]],Table1[[PRODUCT]:[SELLING PRICE]],4,FALSE)</f>
        <v>132</v>
      </c>
      <c r="K2953" s="16">
        <f ca="1">VLOOKUP(Table3[[#This Row],[PRODUCT ID]],Table1[[PRODUCT]:[SELLING PRICE]],5,FALSE)</f>
        <v>191.58457702694196</v>
      </c>
      <c r="L2953" s="16">
        <f ca="1">J2953*Table3[[#This Row],[QUANTITY]]</f>
        <v>264</v>
      </c>
      <c r="M2953" s="16">
        <f ca="1">K2953*Table3[[#This Row],[QUANTITY]]*(1-Table3[[#This Row],[DISCOUNT %]])</f>
        <v>364.71728765066138</v>
      </c>
      <c r="N2953" s="3">
        <f>DAY(Table3[[#This Row],[DATE]])</f>
        <v>30</v>
      </c>
      <c r="O2953" s="3" t="str">
        <f>TEXT(Table3[[#This Row],[DATE]],"mmm")</f>
        <v>Jan</v>
      </c>
      <c r="P2953" s="3">
        <f>YEAR(Table3[[#This Row],[DATE]])</f>
        <v>2029</v>
      </c>
    </row>
    <row r="2954" spans="1:16" x14ac:dyDescent="0.3">
      <c r="A2954" s="6">
        <v>47149</v>
      </c>
      <c r="B2954" s="7" t="s">
        <v>1907</v>
      </c>
      <c r="C2954" s="9">
        <f t="shared" ca="1" si="92"/>
        <v>7</v>
      </c>
      <c r="D2954" s="9" t="s">
        <v>2116</v>
      </c>
      <c r="E2954" s="9" t="s">
        <v>2116</v>
      </c>
      <c r="F2954" s="10">
        <f t="shared" ca="1" si="93"/>
        <v>2.7573041893331731E-2</v>
      </c>
      <c r="G2954" s="3" t="str">
        <f>VLOOKUP(Table3[[#This Row],[PRODUCT ID]],Table1[[PRODUCT]:[SELLING PRICE]],1,FALSE)</f>
        <v>Product855</v>
      </c>
      <c r="H2954" s="3" t="str">
        <f>VLOOKUP(Table3[[#This Row],[PRODUCT ID]],Table1[[PRODUCT]:[SELLING PRICE]],2,FALSE)</f>
        <v>Category5</v>
      </c>
      <c r="I2954" s="3" t="str">
        <f>VLOOKUP(Table3[[#This Row],[PRODUCT ID]],Table1[[PRODUCT]:[SELLING PRICE]],3,FALSE)</f>
        <v>No</v>
      </c>
      <c r="J2954" s="16">
        <f ca="1">VLOOKUP(Table3[[#This Row],[PRODUCT ID]],Table1[[PRODUCT]:[SELLING PRICE]],4,FALSE)</f>
        <v>102</v>
      </c>
      <c r="K2954" s="16">
        <f ca="1">VLOOKUP(Table3[[#This Row],[PRODUCT ID]],Table1[[PRODUCT]:[SELLING PRICE]],5,FALSE)</f>
        <v>46.60788471052409</v>
      </c>
      <c r="L2954" s="16">
        <f ca="1">J2954*Table3[[#This Row],[QUANTITY]]</f>
        <v>714</v>
      </c>
      <c r="M2954" s="16">
        <f ca="1">K2954*Table3[[#This Row],[QUANTITY]]*(1-Table3[[#This Row],[DISCOUNT %]])</f>
        <v>317.25934486988859</v>
      </c>
      <c r="N2954" s="3">
        <f>DAY(Table3[[#This Row],[DATE]])</f>
        <v>31</v>
      </c>
      <c r="O2954" s="3" t="str">
        <f>TEXT(Table3[[#This Row],[DATE]],"mmm")</f>
        <v>Jan</v>
      </c>
      <c r="P2954" s="3">
        <f>YEAR(Table3[[#This Row],[DATE]])</f>
        <v>2029</v>
      </c>
    </row>
    <row r="2955" spans="1:16" x14ac:dyDescent="0.3">
      <c r="A2955" s="6">
        <v>47150</v>
      </c>
      <c r="B2955" s="7" t="s">
        <v>1908</v>
      </c>
      <c r="C2955" s="9">
        <f t="shared" ca="1" si="92"/>
        <v>4</v>
      </c>
      <c r="D2955" s="9" t="s">
        <v>2115</v>
      </c>
      <c r="E2955" s="9" t="s">
        <v>2116</v>
      </c>
      <c r="F2955" s="10">
        <f t="shared" ca="1" si="93"/>
        <v>4.9257715324185283E-2</v>
      </c>
      <c r="G2955" s="3" t="str">
        <f>VLOOKUP(Table3[[#This Row],[PRODUCT ID]],Table1[[PRODUCT]:[SELLING PRICE]],1,FALSE)</f>
        <v>Product856</v>
      </c>
      <c r="H2955" s="3" t="str">
        <f>VLOOKUP(Table3[[#This Row],[PRODUCT ID]],Table1[[PRODUCT]:[SELLING PRICE]],2,FALSE)</f>
        <v>Category1</v>
      </c>
      <c r="I2955" s="3" t="str">
        <f>VLOOKUP(Table3[[#This Row],[PRODUCT ID]],Table1[[PRODUCT]:[SELLING PRICE]],3,FALSE)</f>
        <v>No</v>
      </c>
      <c r="J2955" s="16">
        <f ca="1">VLOOKUP(Table3[[#This Row],[PRODUCT ID]],Table1[[PRODUCT]:[SELLING PRICE]],4,FALSE)</f>
        <v>89</v>
      </c>
      <c r="K2955" s="16">
        <f ca="1">VLOOKUP(Table3[[#This Row],[PRODUCT ID]],Table1[[PRODUCT]:[SELLING PRICE]],5,FALSE)</f>
        <v>104.68251315773742</v>
      </c>
      <c r="L2955" s="16">
        <f ca="1">J2955*Table3[[#This Row],[QUANTITY]]</f>
        <v>356</v>
      </c>
      <c r="M2955" s="16">
        <f ca="1">K2955*Table3[[#This Row],[QUANTITY]]*(1-Table3[[#This Row],[DISCOUNT %]])</f>
        <v>398.10436690077319</v>
      </c>
      <c r="N2955" s="3">
        <f>DAY(Table3[[#This Row],[DATE]])</f>
        <v>1</v>
      </c>
      <c r="O2955" s="3" t="str">
        <f>TEXT(Table3[[#This Row],[DATE]],"mmm")</f>
        <v>Feb</v>
      </c>
      <c r="P2955" s="3">
        <f>YEAR(Table3[[#This Row],[DATE]])</f>
        <v>2029</v>
      </c>
    </row>
    <row r="2956" spans="1:16" x14ac:dyDescent="0.3">
      <c r="A2956" s="6">
        <v>47151</v>
      </c>
      <c r="B2956" s="7" t="s">
        <v>1909</v>
      </c>
      <c r="C2956" s="9">
        <f t="shared" ca="1" si="92"/>
        <v>3</v>
      </c>
      <c r="D2956" s="9" t="s">
        <v>2117</v>
      </c>
      <c r="E2956" s="9" t="s">
        <v>2118</v>
      </c>
      <c r="F2956" s="10">
        <f t="shared" ca="1" si="93"/>
        <v>9.3611056158906469E-2</v>
      </c>
      <c r="G2956" s="3" t="str">
        <f>VLOOKUP(Table3[[#This Row],[PRODUCT ID]],Table1[[PRODUCT]:[SELLING PRICE]],1,FALSE)</f>
        <v>Product857</v>
      </c>
      <c r="H2956" s="3" t="str">
        <f>VLOOKUP(Table3[[#This Row],[PRODUCT ID]],Table1[[PRODUCT]:[SELLING PRICE]],2,FALSE)</f>
        <v>Category2</v>
      </c>
      <c r="I2956" s="3" t="str">
        <f>VLOOKUP(Table3[[#This Row],[PRODUCT ID]],Table1[[PRODUCT]:[SELLING PRICE]],3,FALSE)</f>
        <v>Ft</v>
      </c>
      <c r="J2956" s="16">
        <f ca="1">VLOOKUP(Table3[[#This Row],[PRODUCT ID]],Table1[[PRODUCT]:[SELLING PRICE]],4,FALSE)</f>
        <v>221</v>
      </c>
      <c r="K2956" s="16">
        <f ca="1">VLOOKUP(Table3[[#This Row],[PRODUCT ID]],Table1[[PRODUCT]:[SELLING PRICE]],5,FALSE)</f>
        <v>173.71542958273844</v>
      </c>
      <c r="L2956" s="16">
        <f ca="1">J2956*Table3[[#This Row],[QUANTITY]]</f>
        <v>663</v>
      </c>
      <c r="M2956" s="16">
        <f ca="1">K2956*Table3[[#This Row],[QUANTITY]]*(1-Table3[[#This Row],[DISCOUNT %]])</f>
        <v>472.36123424520036</v>
      </c>
      <c r="N2956" s="3">
        <f>DAY(Table3[[#This Row],[DATE]])</f>
        <v>2</v>
      </c>
      <c r="O2956" s="3" t="str">
        <f>TEXT(Table3[[#This Row],[DATE]],"mmm")</f>
        <v>Feb</v>
      </c>
      <c r="P2956" s="3">
        <f>YEAR(Table3[[#This Row],[DATE]])</f>
        <v>2029</v>
      </c>
    </row>
    <row r="2957" spans="1:16" x14ac:dyDescent="0.3">
      <c r="A2957" s="6">
        <v>47152</v>
      </c>
      <c r="B2957" s="7" t="s">
        <v>1910</v>
      </c>
      <c r="C2957" s="9">
        <f t="shared" ca="1" si="92"/>
        <v>1</v>
      </c>
      <c r="D2957" s="9" t="s">
        <v>2117</v>
      </c>
      <c r="E2957" s="9" t="s">
        <v>2118</v>
      </c>
      <c r="F2957" s="10">
        <f t="shared" ca="1" si="93"/>
        <v>3.9408395019334699E-2</v>
      </c>
      <c r="G2957" s="3" t="str">
        <f>VLOOKUP(Table3[[#This Row],[PRODUCT ID]],Table1[[PRODUCT]:[SELLING PRICE]],1,FALSE)</f>
        <v>Product858</v>
      </c>
      <c r="H2957" s="3" t="str">
        <f>VLOOKUP(Table3[[#This Row],[PRODUCT ID]],Table1[[PRODUCT]:[SELLING PRICE]],2,FALSE)</f>
        <v>Category3</v>
      </c>
      <c r="I2957" s="3" t="str">
        <f>VLOOKUP(Table3[[#This Row],[PRODUCT ID]],Table1[[PRODUCT]:[SELLING PRICE]],3,FALSE)</f>
        <v>No</v>
      </c>
      <c r="J2957" s="16">
        <f ca="1">VLOOKUP(Table3[[#This Row],[PRODUCT ID]],Table1[[PRODUCT]:[SELLING PRICE]],4,FALSE)</f>
        <v>166</v>
      </c>
      <c r="K2957" s="16">
        <f ca="1">VLOOKUP(Table3[[#This Row],[PRODUCT ID]],Table1[[PRODUCT]:[SELLING PRICE]],5,FALSE)</f>
        <v>261.85588044272311</v>
      </c>
      <c r="L2957" s="16">
        <f ca="1">J2957*Table3[[#This Row],[QUANTITY]]</f>
        <v>166</v>
      </c>
      <c r="M2957" s="16">
        <f ca="1">K2957*Table3[[#This Row],[QUANTITY]]*(1-Table3[[#This Row],[DISCOUNT %]])</f>
        <v>251.53656046810059</v>
      </c>
      <c r="N2957" s="3">
        <f>DAY(Table3[[#This Row],[DATE]])</f>
        <v>3</v>
      </c>
      <c r="O2957" s="3" t="str">
        <f>TEXT(Table3[[#This Row],[DATE]],"mmm")</f>
        <v>Feb</v>
      </c>
      <c r="P2957" s="3">
        <f>YEAR(Table3[[#This Row],[DATE]])</f>
        <v>2029</v>
      </c>
    </row>
    <row r="2958" spans="1:16" x14ac:dyDescent="0.3">
      <c r="A2958" s="6">
        <v>47153</v>
      </c>
      <c r="B2958" s="7" t="s">
        <v>1911</v>
      </c>
      <c r="C2958" s="9">
        <f t="shared" ca="1" si="92"/>
        <v>11</v>
      </c>
      <c r="D2958" s="9" t="s">
        <v>2116</v>
      </c>
      <c r="E2958" s="9" t="s">
        <v>2116</v>
      </c>
      <c r="F2958" s="10">
        <f t="shared" ca="1" si="93"/>
        <v>5.2252238069118585E-2</v>
      </c>
      <c r="G2958" s="3" t="str">
        <f>VLOOKUP(Table3[[#This Row],[PRODUCT ID]],Table1[[PRODUCT]:[SELLING PRICE]],1,FALSE)</f>
        <v>Product859</v>
      </c>
      <c r="H2958" s="3" t="str">
        <f>VLOOKUP(Table3[[#This Row],[PRODUCT ID]],Table1[[PRODUCT]:[SELLING PRICE]],2,FALSE)</f>
        <v>Category4</v>
      </c>
      <c r="I2958" s="3" t="str">
        <f>VLOOKUP(Table3[[#This Row],[PRODUCT ID]],Table1[[PRODUCT]:[SELLING PRICE]],3,FALSE)</f>
        <v>Kg</v>
      </c>
      <c r="J2958" s="16">
        <f ca="1">VLOOKUP(Table3[[#This Row],[PRODUCT ID]],Table1[[PRODUCT]:[SELLING PRICE]],4,FALSE)</f>
        <v>237</v>
      </c>
      <c r="K2958" s="16">
        <f ca="1">VLOOKUP(Table3[[#This Row],[PRODUCT ID]],Table1[[PRODUCT]:[SELLING PRICE]],5,FALSE)</f>
        <v>252.44562399662345</v>
      </c>
      <c r="L2958" s="16">
        <f ca="1">J2958*Table3[[#This Row],[QUANTITY]]</f>
        <v>2607</v>
      </c>
      <c r="M2958" s="16">
        <f ca="1">K2958*Table3[[#This Row],[QUANTITY]]*(1-Table3[[#This Row],[DISCOUNT %]])</f>
        <v>2631.8025266724917</v>
      </c>
      <c r="N2958" s="3">
        <f>DAY(Table3[[#This Row],[DATE]])</f>
        <v>4</v>
      </c>
      <c r="O2958" s="3" t="str">
        <f>TEXT(Table3[[#This Row],[DATE]],"mmm")</f>
        <v>Feb</v>
      </c>
      <c r="P2958" s="3">
        <f>YEAR(Table3[[#This Row],[DATE]])</f>
        <v>2029</v>
      </c>
    </row>
    <row r="2959" spans="1:16" x14ac:dyDescent="0.3">
      <c r="A2959" s="6">
        <v>47154</v>
      </c>
      <c r="B2959" s="7" t="s">
        <v>1912</v>
      </c>
      <c r="C2959" s="9">
        <f t="shared" ca="1" si="92"/>
        <v>11</v>
      </c>
      <c r="D2959" s="9" t="s">
        <v>2116</v>
      </c>
      <c r="E2959" s="9" t="s">
        <v>2116</v>
      </c>
      <c r="F2959" s="10">
        <f t="shared" ca="1" si="93"/>
        <v>8.9002694639092994E-2</v>
      </c>
      <c r="G2959" s="3" t="str">
        <f>VLOOKUP(Table3[[#This Row],[PRODUCT ID]],Table1[[PRODUCT]:[SELLING PRICE]],1,FALSE)</f>
        <v>Product860</v>
      </c>
      <c r="H2959" s="3" t="str">
        <f>VLOOKUP(Table3[[#This Row],[PRODUCT ID]],Table1[[PRODUCT]:[SELLING PRICE]],2,FALSE)</f>
        <v>Category5</v>
      </c>
      <c r="I2959" s="3" t="str">
        <f>VLOOKUP(Table3[[#This Row],[PRODUCT ID]],Table1[[PRODUCT]:[SELLING PRICE]],3,FALSE)</f>
        <v>Kg</v>
      </c>
      <c r="J2959" s="16">
        <f ca="1">VLOOKUP(Table3[[#This Row],[PRODUCT ID]],Table1[[PRODUCT]:[SELLING PRICE]],4,FALSE)</f>
        <v>234</v>
      </c>
      <c r="K2959" s="16">
        <f ca="1">VLOOKUP(Table3[[#This Row],[PRODUCT ID]],Table1[[PRODUCT]:[SELLING PRICE]],5,FALSE)</f>
        <v>200.66916695882284</v>
      </c>
      <c r="L2959" s="16">
        <f ca="1">J2959*Table3[[#This Row],[QUANTITY]]</f>
        <v>2574</v>
      </c>
      <c r="M2959" s="16">
        <f ca="1">K2959*Table3[[#This Row],[QUANTITY]]*(1-Table3[[#This Row],[DISCOUNT %]])</f>
        <v>2010.8997740535615</v>
      </c>
      <c r="N2959" s="3">
        <f>DAY(Table3[[#This Row],[DATE]])</f>
        <v>5</v>
      </c>
      <c r="O2959" s="3" t="str">
        <f>TEXT(Table3[[#This Row],[DATE]],"mmm")</f>
        <v>Feb</v>
      </c>
      <c r="P2959" s="3">
        <f>YEAR(Table3[[#This Row],[DATE]])</f>
        <v>2029</v>
      </c>
    </row>
    <row r="2960" spans="1:16" x14ac:dyDescent="0.3">
      <c r="A2960" s="6">
        <v>47155</v>
      </c>
      <c r="B2960" s="7" t="s">
        <v>1913</v>
      </c>
      <c r="C2960" s="9">
        <f t="shared" ca="1" si="92"/>
        <v>12</v>
      </c>
      <c r="D2960" s="9" t="s">
        <v>2116</v>
      </c>
      <c r="E2960" s="9" t="s">
        <v>2116</v>
      </c>
      <c r="F2960" s="10">
        <f t="shared" ca="1" si="93"/>
        <v>1.0690703598554631E-2</v>
      </c>
      <c r="G2960" s="3" t="str">
        <f>VLOOKUP(Table3[[#This Row],[PRODUCT ID]],Table1[[PRODUCT]:[SELLING PRICE]],1,FALSE)</f>
        <v>Product861</v>
      </c>
      <c r="H2960" s="3" t="str">
        <f>VLOOKUP(Table3[[#This Row],[PRODUCT ID]],Table1[[PRODUCT]:[SELLING PRICE]],2,FALSE)</f>
        <v>Category1</v>
      </c>
      <c r="I2960" s="3" t="str">
        <f>VLOOKUP(Table3[[#This Row],[PRODUCT ID]],Table1[[PRODUCT]:[SELLING PRICE]],3,FALSE)</f>
        <v>Lt</v>
      </c>
      <c r="J2960" s="16">
        <f ca="1">VLOOKUP(Table3[[#This Row],[PRODUCT ID]],Table1[[PRODUCT]:[SELLING PRICE]],4,FALSE)</f>
        <v>42</v>
      </c>
      <c r="K2960" s="16">
        <f ca="1">VLOOKUP(Table3[[#This Row],[PRODUCT ID]],Table1[[PRODUCT]:[SELLING PRICE]],5,FALSE)</f>
        <v>60.78808479305269</v>
      </c>
      <c r="L2960" s="16">
        <f ca="1">J2960*Table3[[#This Row],[QUANTITY]]</f>
        <v>504</v>
      </c>
      <c r="M2960" s="16">
        <f ca="1">K2960*Table3[[#This Row],[QUANTITY]]*(1-Table3[[#This Row],[DISCOUNT %]])</f>
        <v>721.65860875447629</v>
      </c>
      <c r="N2960" s="3">
        <f>DAY(Table3[[#This Row],[DATE]])</f>
        <v>6</v>
      </c>
      <c r="O2960" s="3" t="str">
        <f>TEXT(Table3[[#This Row],[DATE]],"mmm")</f>
        <v>Feb</v>
      </c>
      <c r="P2960" s="3">
        <f>YEAR(Table3[[#This Row],[DATE]])</f>
        <v>2029</v>
      </c>
    </row>
    <row r="2961" spans="1:16" x14ac:dyDescent="0.3">
      <c r="A2961" s="6">
        <v>47156</v>
      </c>
      <c r="B2961" s="7" t="s">
        <v>1914</v>
      </c>
      <c r="C2961" s="9">
        <f t="shared" ca="1" si="92"/>
        <v>8</v>
      </c>
      <c r="D2961" s="9" t="s">
        <v>2116</v>
      </c>
      <c r="E2961" s="9" t="s">
        <v>2116</v>
      </c>
      <c r="F2961" s="10">
        <f t="shared" ca="1" si="93"/>
        <v>9.1404336849034817E-2</v>
      </c>
      <c r="G2961" s="3" t="str">
        <f>VLOOKUP(Table3[[#This Row],[PRODUCT ID]],Table1[[PRODUCT]:[SELLING PRICE]],1,FALSE)</f>
        <v>Product862</v>
      </c>
      <c r="H2961" s="3" t="str">
        <f>VLOOKUP(Table3[[#This Row],[PRODUCT ID]],Table1[[PRODUCT]:[SELLING PRICE]],2,FALSE)</f>
        <v>Category2</v>
      </c>
      <c r="I2961" s="3" t="str">
        <f>VLOOKUP(Table3[[#This Row],[PRODUCT ID]],Table1[[PRODUCT]:[SELLING PRICE]],3,FALSE)</f>
        <v>Kg</v>
      </c>
      <c r="J2961" s="16">
        <f ca="1">VLOOKUP(Table3[[#This Row],[PRODUCT ID]],Table1[[PRODUCT]:[SELLING PRICE]],4,FALSE)</f>
        <v>199</v>
      </c>
      <c r="K2961" s="16">
        <f ca="1">VLOOKUP(Table3[[#This Row],[PRODUCT ID]],Table1[[PRODUCT]:[SELLING PRICE]],5,FALSE)</f>
        <v>167.65979628813102</v>
      </c>
      <c r="L2961" s="16">
        <f ca="1">J2961*Table3[[#This Row],[QUANTITY]]</f>
        <v>1592</v>
      </c>
      <c r="M2961" s="16">
        <f ca="1">K2961*Table3[[#This Row],[QUANTITY]]*(1-Table3[[#This Row],[DISCOUNT %]])</f>
        <v>1218.679710337361</v>
      </c>
      <c r="N2961" s="3">
        <f>DAY(Table3[[#This Row],[DATE]])</f>
        <v>7</v>
      </c>
      <c r="O2961" s="3" t="str">
        <f>TEXT(Table3[[#This Row],[DATE]],"mmm")</f>
        <v>Feb</v>
      </c>
      <c r="P2961" s="3">
        <f>YEAR(Table3[[#This Row],[DATE]])</f>
        <v>2029</v>
      </c>
    </row>
    <row r="2962" spans="1:16" x14ac:dyDescent="0.3">
      <c r="A2962" s="6">
        <v>47157</v>
      </c>
      <c r="B2962" s="7" t="s">
        <v>1915</v>
      </c>
      <c r="C2962" s="9">
        <f t="shared" ca="1" si="92"/>
        <v>4</v>
      </c>
      <c r="D2962" s="9" t="s">
        <v>2115</v>
      </c>
      <c r="E2962" s="9" t="s">
        <v>2118</v>
      </c>
      <c r="F2962" s="10">
        <f t="shared" ca="1" si="93"/>
        <v>9.8293026758681096E-2</v>
      </c>
      <c r="G2962" s="3" t="str">
        <f>VLOOKUP(Table3[[#This Row],[PRODUCT ID]],Table1[[PRODUCT]:[SELLING PRICE]],1,FALSE)</f>
        <v>Product863</v>
      </c>
      <c r="H2962" s="3" t="str">
        <f>VLOOKUP(Table3[[#This Row],[PRODUCT ID]],Table1[[PRODUCT]:[SELLING PRICE]],2,FALSE)</f>
        <v>Category3</v>
      </c>
      <c r="I2962" s="3" t="str">
        <f>VLOOKUP(Table3[[#This Row],[PRODUCT ID]],Table1[[PRODUCT]:[SELLING PRICE]],3,FALSE)</f>
        <v>Lt</v>
      </c>
      <c r="J2962" s="16">
        <f ca="1">VLOOKUP(Table3[[#This Row],[PRODUCT ID]],Table1[[PRODUCT]:[SELLING PRICE]],4,FALSE)</f>
        <v>138</v>
      </c>
      <c r="K2962" s="16">
        <f ca="1">VLOOKUP(Table3[[#This Row],[PRODUCT ID]],Table1[[PRODUCT]:[SELLING PRICE]],5,FALSE)</f>
        <v>296.54172087405726</v>
      </c>
      <c r="L2962" s="16">
        <f ca="1">J2962*Table3[[#This Row],[QUANTITY]]</f>
        <v>552</v>
      </c>
      <c r="M2962" s="16">
        <f ca="1">K2962*Table3[[#This Row],[QUANTITY]]*(1-Table3[[#This Row],[DISCOUNT %]])</f>
        <v>1069.5749502764729</v>
      </c>
      <c r="N2962" s="3">
        <f>DAY(Table3[[#This Row],[DATE]])</f>
        <v>8</v>
      </c>
      <c r="O2962" s="3" t="str">
        <f>TEXT(Table3[[#This Row],[DATE]],"mmm")</f>
        <v>Feb</v>
      </c>
      <c r="P2962" s="3">
        <f>YEAR(Table3[[#This Row],[DATE]])</f>
        <v>2029</v>
      </c>
    </row>
    <row r="2963" spans="1:16" x14ac:dyDescent="0.3">
      <c r="A2963" s="6">
        <v>47158</v>
      </c>
      <c r="B2963" s="7" t="s">
        <v>1916</v>
      </c>
      <c r="C2963" s="9">
        <f t="shared" ca="1" si="92"/>
        <v>6</v>
      </c>
      <c r="D2963" s="9" t="s">
        <v>2116</v>
      </c>
      <c r="E2963" s="9" t="s">
        <v>2116</v>
      </c>
      <c r="F2963" s="10">
        <f t="shared" ca="1" si="93"/>
        <v>4.1195855412610151E-2</v>
      </c>
      <c r="G2963" s="3" t="str">
        <f>VLOOKUP(Table3[[#This Row],[PRODUCT ID]],Table1[[PRODUCT]:[SELLING PRICE]],1,FALSE)</f>
        <v>Product864</v>
      </c>
      <c r="H2963" s="3" t="str">
        <f>VLOOKUP(Table3[[#This Row],[PRODUCT ID]],Table1[[PRODUCT]:[SELLING PRICE]],2,FALSE)</f>
        <v>Category4</v>
      </c>
      <c r="I2963" s="3" t="str">
        <f>VLOOKUP(Table3[[#This Row],[PRODUCT ID]],Table1[[PRODUCT]:[SELLING PRICE]],3,FALSE)</f>
        <v>Ft</v>
      </c>
      <c r="J2963" s="16">
        <f ca="1">VLOOKUP(Table3[[#This Row],[PRODUCT ID]],Table1[[PRODUCT]:[SELLING PRICE]],4,FALSE)</f>
        <v>106</v>
      </c>
      <c r="K2963" s="16">
        <f ca="1">VLOOKUP(Table3[[#This Row],[PRODUCT ID]],Table1[[PRODUCT]:[SELLING PRICE]],5,FALSE)</f>
        <v>254.68830093315484</v>
      </c>
      <c r="L2963" s="16">
        <f ca="1">J2963*Table3[[#This Row],[QUANTITY]]</f>
        <v>636</v>
      </c>
      <c r="M2963" s="16">
        <f ca="1">K2963*Table3[[#This Row],[QUANTITY]]*(1-Table3[[#This Row],[DISCOUNT %]])</f>
        <v>1465.1771910757755</v>
      </c>
      <c r="N2963" s="3">
        <f>DAY(Table3[[#This Row],[DATE]])</f>
        <v>9</v>
      </c>
      <c r="O2963" s="3" t="str">
        <f>TEXT(Table3[[#This Row],[DATE]],"mmm")</f>
        <v>Feb</v>
      </c>
      <c r="P2963" s="3">
        <f>YEAR(Table3[[#This Row],[DATE]])</f>
        <v>2029</v>
      </c>
    </row>
    <row r="2964" spans="1:16" x14ac:dyDescent="0.3">
      <c r="A2964" s="6">
        <v>47159</v>
      </c>
      <c r="B2964" s="7" t="s">
        <v>1917</v>
      </c>
      <c r="C2964" s="9">
        <f t="shared" ca="1" si="92"/>
        <v>2</v>
      </c>
      <c r="D2964" s="9" t="s">
        <v>2117</v>
      </c>
      <c r="E2964" s="9" t="s">
        <v>2116</v>
      </c>
      <c r="F2964" s="10">
        <f t="shared" ca="1" si="93"/>
        <v>2.6633172703472752E-2</v>
      </c>
      <c r="G2964" s="3" t="str">
        <f>VLOOKUP(Table3[[#This Row],[PRODUCT ID]],Table1[[PRODUCT]:[SELLING PRICE]],1,FALSE)</f>
        <v>Product865</v>
      </c>
      <c r="H2964" s="3" t="str">
        <f>VLOOKUP(Table3[[#This Row],[PRODUCT ID]],Table1[[PRODUCT]:[SELLING PRICE]],2,FALSE)</f>
        <v>Category1</v>
      </c>
      <c r="I2964" s="3" t="str">
        <f>VLOOKUP(Table3[[#This Row],[PRODUCT ID]],Table1[[PRODUCT]:[SELLING PRICE]],3,FALSE)</f>
        <v>Kg</v>
      </c>
      <c r="J2964" s="16">
        <f ca="1">VLOOKUP(Table3[[#This Row],[PRODUCT ID]],Table1[[PRODUCT]:[SELLING PRICE]],4,FALSE)</f>
        <v>123</v>
      </c>
      <c r="K2964" s="16">
        <f ca="1">VLOOKUP(Table3[[#This Row],[PRODUCT ID]],Table1[[PRODUCT]:[SELLING PRICE]],5,FALSE)</f>
        <v>52.10431410590239</v>
      </c>
      <c r="L2964" s="16">
        <f ca="1">J2964*Table3[[#This Row],[QUANTITY]]</f>
        <v>246</v>
      </c>
      <c r="M2964" s="16">
        <f ca="1">K2964*Table3[[#This Row],[QUANTITY]]*(1-Table3[[#This Row],[DISCOUNT %]])</f>
        <v>101.43322181944779</v>
      </c>
      <c r="N2964" s="3">
        <f>DAY(Table3[[#This Row],[DATE]])</f>
        <v>10</v>
      </c>
      <c r="O2964" s="3" t="str">
        <f>TEXT(Table3[[#This Row],[DATE]],"mmm")</f>
        <v>Feb</v>
      </c>
      <c r="P2964" s="3">
        <f>YEAR(Table3[[#This Row],[DATE]])</f>
        <v>2029</v>
      </c>
    </row>
    <row r="2965" spans="1:16" x14ac:dyDescent="0.3">
      <c r="A2965" s="6">
        <v>47160</v>
      </c>
      <c r="B2965" s="7" t="s">
        <v>1918</v>
      </c>
      <c r="C2965" s="9">
        <f t="shared" ca="1" si="92"/>
        <v>3</v>
      </c>
      <c r="D2965" s="9" t="s">
        <v>2115</v>
      </c>
      <c r="E2965" s="9" t="s">
        <v>2116</v>
      </c>
      <c r="F2965" s="10">
        <f t="shared" ca="1" si="93"/>
        <v>9.936181877123652E-3</v>
      </c>
      <c r="G2965" s="3" t="str">
        <f>VLOOKUP(Table3[[#This Row],[PRODUCT ID]],Table1[[PRODUCT]:[SELLING PRICE]],1,FALSE)</f>
        <v>Product866</v>
      </c>
      <c r="H2965" s="3" t="str">
        <f>VLOOKUP(Table3[[#This Row],[PRODUCT ID]],Table1[[PRODUCT]:[SELLING PRICE]],2,FALSE)</f>
        <v>Category2</v>
      </c>
      <c r="I2965" s="3" t="str">
        <f>VLOOKUP(Table3[[#This Row],[PRODUCT ID]],Table1[[PRODUCT]:[SELLING PRICE]],3,FALSE)</f>
        <v>No</v>
      </c>
      <c r="J2965" s="16">
        <f ca="1">VLOOKUP(Table3[[#This Row],[PRODUCT ID]],Table1[[PRODUCT]:[SELLING PRICE]],4,FALSE)</f>
        <v>184</v>
      </c>
      <c r="K2965" s="16">
        <f ca="1">VLOOKUP(Table3[[#This Row],[PRODUCT ID]],Table1[[PRODUCT]:[SELLING PRICE]],5,FALSE)</f>
        <v>187.02078775035812</v>
      </c>
      <c r="L2965" s="16">
        <f ca="1">J2965*Table3[[#This Row],[QUANTITY]]</f>
        <v>552</v>
      </c>
      <c r="M2965" s="16">
        <f ca="1">K2965*Table3[[#This Row],[QUANTITY]]*(1-Table3[[#This Row],[DISCOUNT %]])</f>
        <v>555.48754556540291</v>
      </c>
      <c r="N2965" s="3">
        <f>DAY(Table3[[#This Row],[DATE]])</f>
        <v>11</v>
      </c>
      <c r="O2965" s="3" t="str">
        <f>TEXT(Table3[[#This Row],[DATE]],"mmm")</f>
        <v>Feb</v>
      </c>
      <c r="P2965" s="3">
        <f>YEAR(Table3[[#This Row],[DATE]])</f>
        <v>2029</v>
      </c>
    </row>
    <row r="2966" spans="1:16" x14ac:dyDescent="0.3">
      <c r="A2966" s="6">
        <v>47161</v>
      </c>
      <c r="B2966" s="7" t="s">
        <v>1919</v>
      </c>
      <c r="C2966" s="9">
        <f t="shared" ca="1" si="92"/>
        <v>10</v>
      </c>
      <c r="D2966" s="9" t="s">
        <v>2115</v>
      </c>
      <c r="E2966" s="9" t="s">
        <v>2116</v>
      </c>
      <c r="F2966" s="10">
        <f t="shared" ca="1" si="93"/>
        <v>4.5354381050582038E-2</v>
      </c>
      <c r="G2966" s="3" t="str">
        <f>VLOOKUP(Table3[[#This Row],[PRODUCT ID]],Table1[[PRODUCT]:[SELLING PRICE]],1,FALSE)</f>
        <v>Product867</v>
      </c>
      <c r="H2966" s="3" t="str">
        <f>VLOOKUP(Table3[[#This Row],[PRODUCT ID]],Table1[[PRODUCT]:[SELLING PRICE]],2,FALSE)</f>
        <v>Category3</v>
      </c>
      <c r="I2966" s="3" t="str">
        <f>VLOOKUP(Table3[[#This Row],[PRODUCT ID]],Table1[[PRODUCT]:[SELLING PRICE]],3,FALSE)</f>
        <v>No</v>
      </c>
      <c r="J2966" s="16">
        <f ca="1">VLOOKUP(Table3[[#This Row],[PRODUCT ID]],Table1[[PRODUCT]:[SELLING PRICE]],4,FALSE)</f>
        <v>133</v>
      </c>
      <c r="K2966" s="16">
        <f ca="1">VLOOKUP(Table3[[#This Row],[PRODUCT ID]],Table1[[PRODUCT]:[SELLING PRICE]],5,FALSE)</f>
        <v>49.202977262150078</v>
      </c>
      <c r="L2966" s="16">
        <f ca="1">J2966*Table3[[#This Row],[QUANTITY]]</f>
        <v>1330</v>
      </c>
      <c r="M2966" s="16">
        <f ca="1">K2966*Table3[[#This Row],[QUANTITY]]*(1-Table3[[#This Row],[DISCOUNT %]])</f>
        <v>469.71406682579396</v>
      </c>
      <c r="N2966" s="3">
        <f>DAY(Table3[[#This Row],[DATE]])</f>
        <v>12</v>
      </c>
      <c r="O2966" s="3" t="str">
        <f>TEXT(Table3[[#This Row],[DATE]],"mmm")</f>
        <v>Feb</v>
      </c>
      <c r="P2966" s="3">
        <f>YEAR(Table3[[#This Row],[DATE]])</f>
        <v>2029</v>
      </c>
    </row>
    <row r="2967" spans="1:16" x14ac:dyDescent="0.3">
      <c r="A2967" s="6">
        <v>47162</v>
      </c>
      <c r="B2967" s="7" t="s">
        <v>1920</v>
      </c>
      <c r="C2967" s="9">
        <f t="shared" ca="1" si="92"/>
        <v>15</v>
      </c>
      <c r="D2967" s="9" t="s">
        <v>2115</v>
      </c>
      <c r="E2967" s="9" t="s">
        <v>2116</v>
      </c>
      <c r="F2967" s="10">
        <f t="shared" ca="1" si="93"/>
        <v>4.5942259873482286E-2</v>
      </c>
      <c r="G2967" s="3" t="str">
        <f>VLOOKUP(Table3[[#This Row],[PRODUCT ID]],Table1[[PRODUCT]:[SELLING PRICE]],1,FALSE)</f>
        <v>Product868</v>
      </c>
      <c r="H2967" s="3" t="str">
        <f>VLOOKUP(Table3[[#This Row],[PRODUCT ID]],Table1[[PRODUCT]:[SELLING PRICE]],2,FALSE)</f>
        <v>Category4</v>
      </c>
      <c r="I2967" s="3" t="str">
        <f>VLOOKUP(Table3[[#This Row],[PRODUCT ID]],Table1[[PRODUCT]:[SELLING PRICE]],3,FALSE)</f>
        <v>Ft</v>
      </c>
      <c r="J2967" s="16">
        <f ca="1">VLOOKUP(Table3[[#This Row],[PRODUCT ID]],Table1[[PRODUCT]:[SELLING PRICE]],4,FALSE)</f>
        <v>78</v>
      </c>
      <c r="K2967" s="16">
        <f ca="1">VLOOKUP(Table3[[#This Row],[PRODUCT ID]],Table1[[PRODUCT]:[SELLING PRICE]],5,FALSE)</f>
        <v>178.34971239348999</v>
      </c>
      <c r="L2967" s="16">
        <f ca="1">J2967*Table3[[#This Row],[QUANTITY]]</f>
        <v>1170</v>
      </c>
      <c r="M2967" s="16">
        <f ca="1">K2967*Table3[[#This Row],[QUANTITY]]*(1-Table3[[#This Row],[DISCOUNT %]])</f>
        <v>2552.3388533752118</v>
      </c>
      <c r="N2967" s="3">
        <f>DAY(Table3[[#This Row],[DATE]])</f>
        <v>13</v>
      </c>
      <c r="O2967" s="3" t="str">
        <f>TEXT(Table3[[#This Row],[DATE]],"mmm")</f>
        <v>Feb</v>
      </c>
      <c r="P2967" s="3">
        <f>YEAR(Table3[[#This Row],[DATE]])</f>
        <v>2029</v>
      </c>
    </row>
    <row r="2968" spans="1:16" x14ac:dyDescent="0.3">
      <c r="A2968" s="6">
        <v>47163</v>
      </c>
      <c r="B2968" s="7" t="s">
        <v>1921</v>
      </c>
      <c r="C2968" s="9">
        <f t="shared" ca="1" si="92"/>
        <v>9</v>
      </c>
      <c r="D2968" s="9" t="s">
        <v>2116</v>
      </c>
      <c r="E2968" s="9" t="s">
        <v>2118</v>
      </c>
      <c r="F2968" s="10">
        <f t="shared" ca="1" si="93"/>
        <v>2.2224586543300451E-2</v>
      </c>
      <c r="G2968" s="3" t="str">
        <f>VLOOKUP(Table3[[#This Row],[PRODUCT ID]],Table1[[PRODUCT]:[SELLING PRICE]],1,FALSE)</f>
        <v>Product869</v>
      </c>
      <c r="H2968" s="3" t="str">
        <f>VLOOKUP(Table3[[#This Row],[PRODUCT ID]],Table1[[PRODUCT]:[SELLING PRICE]],2,FALSE)</f>
        <v>Category5</v>
      </c>
      <c r="I2968" s="3" t="str">
        <f>VLOOKUP(Table3[[#This Row],[PRODUCT ID]],Table1[[PRODUCT]:[SELLING PRICE]],3,FALSE)</f>
        <v>No</v>
      </c>
      <c r="J2968" s="16">
        <f ca="1">VLOOKUP(Table3[[#This Row],[PRODUCT ID]],Table1[[PRODUCT]:[SELLING PRICE]],4,FALSE)</f>
        <v>199</v>
      </c>
      <c r="K2968" s="16">
        <f ca="1">VLOOKUP(Table3[[#This Row],[PRODUCT ID]],Table1[[PRODUCT]:[SELLING PRICE]],5,FALSE)</f>
        <v>65.475893454545954</v>
      </c>
      <c r="L2968" s="16">
        <f ca="1">J2968*Table3[[#This Row],[QUANTITY]]</f>
        <v>1791</v>
      </c>
      <c r="M2968" s="16">
        <f ca="1">K2968*Table3[[#This Row],[QUANTITY]]*(1-Table3[[#This Row],[DISCOUNT %]])</f>
        <v>576.18646914568933</v>
      </c>
      <c r="N2968" s="3">
        <f>DAY(Table3[[#This Row],[DATE]])</f>
        <v>14</v>
      </c>
      <c r="O2968" s="3" t="str">
        <f>TEXT(Table3[[#This Row],[DATE]],"mmm")</f>
        <v>Feb</v>
      </c>
      <c r="P2968" s="3">
        <f>YEAR(Table3[[#This Row],[DATE]])</f>
        <v>2029</v>
      </c>
    </row>
    <row r="2969" spans="1:16" x14ac:dyDescent="0.3">
      <c r="A2969" s="6">
        <v>47164</v>
      </c>
      <c r="B2969" s="7" t="s">
        <v>1922</v>
      </c>
      <c r="C2969" s="9">
        <f t="shared" ca="1" si="92"/>
        <v>1</v>
      </c>
      <c r="D2969" s="9" t="s">
        <v>2116</v>
      </c>
      <c r="E2969" s="9" t="s">
        <v>2118</v>
      </c>
      <c r="F2969" s="10">
        <f t="shared" ca="1" si="93"/>
        <v>2.3808139024803512E-2</v>
      </c>
      <c r="G2969" s="3" t="str">
        <f>VLOOKUP(Table3[[#This Row],[PRODUCT ID]],Table1[[PRODUCT]:[SELLING PRICE]],1,FALSE)</f>
        <v>Product870</v>
      </c>
      <c r="H2969" s="3" t="str">
        <f>VLOOKUP(Table3[[#This Row],[PRODUCT ID]],Table1[[PRODUCT]:[SELLING PRICE]],2,FALSE)</f>
        <v>Category1</v>
      </c>
      <c r="I2969" s="3" t="str">
        <f>VLOOKUP(Table3[[#This Row],[PRODUCT ID]],Table1[[PRODUCT]:[SELLING PRICE]],3,FALSE)</f>
        <v>Kg</v>
      </c>
      <c r="J2969" s="16">
        <f ca="1">VLOOKUP(Table3[[#This Row],[PRODUCT ID]],Table1[[PRODUCT]:[SELLING PRICE]],4,FALSE)</f>
        <v>241</v>
      </c>
      <c r="K2969" s="16">
        <f ca="1">VLOOKUP(Table3[[#This Row],[PRODUCT ID]],Table1[[PRODUCT]:[SELLING PRICE]],5,FALSE)</f>
        <v>302.51583421211802</v>
      </c>
      <c r="L2969" s="16">
        <f ca="1">J2969*Table3[[#This Row],[QUANTITY]]</f>
        <v>241</v>
      </c>
      <c r="M2969" s="16">
        <f ca="1">K2969*Table3[[#This Row],[QUANTITY]]*(1-Table3[[#This Row],[DISCOUNT %]])</f>
        <v>295.3134951739915</v>
      </c>
      <c r="N2969" s="3">
        <f>DAY(Table3[[#This Row],[DATE]])</f>
        <v>15</v>
      </c>
      <c r="O2969" s="3" t="str">
        <f>TEXT(Table3[[#This Row],[DATE]],"mmm")</f>
        <v>Feb</v>
      </c>
      <c r="P2969" s="3">
        <f>YEAR(Table3[[#This Row],[DATE]])</f>
        <v>2029</v>
      </c>
    </row>
    <row r="2970" spans="1:16" x14ac:dyDescent="0.3">
      <c r="A2970" s="6">
        <v>47165</v>
      </c>
      <c r="B2970" s="7" t="s">
        <v>1923</v>
      </c>
      <c r="C2970" s="9">
        <f t="shared" ca="1" si="92"/>
        <v>13</v>
      </c>
      <c r="D2970" s="9" t="s">
        <v>2116</v>
      </c>
      <c r="E2970" s="9" t="s">
        <v>2116</v>
      </c>
      <c r="F2970" s="10">
        <f t="shared" ca="1" si="93"/>
        <v>8.5312255552769362E-2</v>
      </c>
      <c r="G2970" s="3" t="str">
        <f>VLOOKUP(Table3[[#This Row],[PRODUCT ID]],Table1[[PRODUCT]:[SELLING PRICE]],1,FALSE)</f>
        <v>Product871</v>
      </c>
      <c r="H2970" s="3" t="str">
        <f>VLOOKUP(Table3[[#This Row],[PRODUCT ID]],Table1[[PRODUCT]:[SELLING PRICE]],2,FALSE)</f>
        <v>Category2</v>
      </c>
      <c r="I2970" s="3" t="str">
        <f>VLOOKUP(Table3[[#This Row],[PRODUCT ID]],Table1[[PRODUCT]:[SELLING PRICE]],3,FALSE)</f>
        <v>Kg</v>
      </c>
      <c r="J2970" s="16">
        <f ca="1">VLOOKUP(Table3[[#This Row],[PRODUCT ID]],Table1[[PRODUCT]:[SELLING PRICE]],4,FALSE)</f>
        <v>95</v>
      </c>
      <c r="K2970" s="16">
        <f ca="1">VLOOKUP(Table3[[#This Row],[PRODUCT ID]],Table1[[PRODUCT]:[SELLING PRICE]],5,FALSE)</f>
        <v>184.85925069258258</v>
      </c>
      <c r="L2970" s="16">
        <f ca="1">J2970*Table3[[#This Row],[QUANTITY]]</f>
        <v>1235</v>
      </c>
      <c r="M2970" s="16">
        <f ca="1">K2970*Table3[[#This Row],[QUANTITY]]*(1-Table3[[#This Row],[DISCOUNT %]])</f>
        <v>2198.1503837306454</v>
      </c>
      <c r="N2970" s="3">
        <f>DAY(Table3[[#This Row],[DATE]])</f>
        <v>16</v>
      </c>
      <c r="O2970" s="3" t="str">
        <f>TEXT(Table3[[#This Row],[DATE]],"mmm")</f>
        <v>Feb</v>
      </c>
      <c r="P2970" s="3">
        <f>YEAR(Table3[[#This Row],[DATE]])</f>
        <v>2029</v>
      </c>
    </row>
    <row r="2971" spans="1:16" x14ac:dyDescent="0.3">
      <c r="A2971" s="6">
        <v>47166</v>
      </c>
      <c r="B2971" s="7" t="s">
        <v>1924</v>
      </c>
      <c r="C2971" s="9">
        <f t="shared" ca="1" si="92"/>
        <v>12</v>
      </c>
      <c r="D2971" s="9" t="s">
        <v>2115</v>
      </c>
      <c r="E2971" s="9" t="s">
        <v>2116</v>
      </c>
      <c r="F2971" s="10">
        <f t="shared" ca="1" si="93"/>
        <v>7.1343900349023881E-2</v>
      </c>
      <c r="G2971" s="3" t="str">
        <f>VLOOKUP(Table3[[#This Row],[PRODUCT ID]],Table1[[PRODUCT]:[SELLING PRICE]],1,FALSE)</f>
        <v>Product872</v>
      </c>
      <c r="H2971" s="3" t="str">
        <f>VLOOKUP(Table3[[#This Row],[PRODUCT ID]],Table1[[PRODUCT]:[SELLING PRICE]],2,FALSE)</f>
        <v>Category3</v>
      </c>
      <c r="I2971" s="3" t="str">
        <f>VLOOKUP(Table3[[#This Row],[PRODUCT ID]],Table1[[PRODUCT]:[SELLING PRICE]],3,FALSE)</f>
        <v>Lt</v>
      </c>
      <c r="J2971" s="16">
        <f ca="1">VLOOKUP(Table3[[#This Row],[PRODUCT ID]],Table1[[PRODUCT]:[SELLING PRICE]],4,FALSE)</f>
        <v>117</v>
      </c>
      <c r="K2971" s="16">
        <f ca="1">VLOOKUP(Table3[[#This Row],[PRODUCT ID]],Table1[[PRODUCT]:[SELLING PRICE]],5,FALSE)</f>
        <v>50.651315447785137</v>
      </c>
      <c r="L2971" s="16">
        <f ca="1">J2971*Table3[[#This Row],[QUANTITY]]</f>
        <v>1404</v>
      </c>
      <c r="M2971" s="16">
        <f ca="1">K2971*Table3[[#This Row],[QUANTITY]]*(1-Table3[[#This Row],[DISCOUNT %]])</f>
        <v>564.4518365511766</v>
      </c>
      <c r="N2971" s="3">
        <f>DAY(Table3[[#This Row],[DATE]])</f>
        <v>17</v>
      </c>
      <c r="O2971" s="3" t="str">
        <f>TEXT(Table3[[#This Row],[DATE]],"mmm")</f>
        <v>Feb</v>
      </c>
      <c r="P2971" s="3">
        <f>YEAR(Table3[[#This Row],[DATE]])</f>
        <v>2029</v>
      </c>
    </row>
    <row r="2972" spans="1:16" x14ac:dyDescent="0.3">
      <c r="A2972" s="6">
        <v>47167</v>
      </c>
      <c r="B2972" s="7" t="s">
        <v>1925</v>
      </c>
      <c r="C2972" s="9">
        <f t="shared" ca="1" si="92"/>
        <v>11</v>
      </c>
      <c r="D2972" s="9" t="s">
        <v>2117</v>
      </c>
      <c r="E2972" s="9" t="s">
        <v>2116</v>
      </c>
      <c r="F2972" s="10">
        <f t="shared" ca="1" si="93"/>
        <v>8.0587991463445974E-2</v>
      </c>
      <c r="G2972" s="3" t="str">
        <f>VLOOKUP(Table3[[#This Row],[PRODUCT ID]],Table1[[PRODUCT]:[SELLING PRICE]],1,FALSE)</f>
        <v>Product873</v>
      </c>
      <c r="H2972" s="3" t="str">
        <f>VLOOKUP(Table3[[#This Row],[PRODUCT ID]],Table1[[PRODUCT]:[SELLING PRICE]],2,FALSE)</f>
        <v>Category4</v>
      </c>
      <c r="I2972" s="3" t="str">
        <f>VLOOKUP(Table3[[#This Row],[PRODUCT ID]],Table1[[PRODUCT]:[SELLING PRICE]],3,FALSE)</f>
        <v>Kg</v>
      </c>
      <c r="J2972" s="16">
        <f ca="1">VLOOKUP(Table3[[#This Row],[PRODUCT ID]],Table1[[PRODUCT]:[SELLING PRICE]],4,FALSE)</f>
        <v>212</v>
      </c>
      <c r="K2972" s="16">
        <f ca="1">VLOOKUP(Table3[[#This Row],[PRODUCT ID]],Table1[[PRODUCT]:[SELLING PRICE]],5,FALSE)</f>
        <v>102.26199695811971</v>
      </c>
      <c r="L2972" s="16">
        <f ca="1">J2972*Table3[[#This Row],[QUANTITY]]</f>
        <v>2332</v>
      </c>
      <c r="M2972" s="16">
        <f ca="1">K2972*Table3[[#This Row],[QUANTITY]]*(1-Table3[[#This Row],[DISCOUNT %]])</f>
        <v>1034.229988222462</v>
      </c>
      <c r="N2972" s="3">
        <f>DAY(Table3[[#This Row],[DATE]])</f>
        <v>18</v>
      </c>
      <c r="O2972" s="3" t="str">
        <f>TEXT(Table3[[#This Row],[DATE]],"mmm")</f>
        <v>Feb</v>
      </c>
      <c r="P2972" s="3">
        <f>YEAR(Table3[[#This Row],[DATE]])</f>
        <v>2029</v>
      </c>
    </row>
    <row r="2973" spans="1:16" x14ac:dyDescent="0.3">
      <c r="A2973" s="6">
        <v>47168</v>
      </c>
      <c r="B2973" s="7" t="s">
        <v>1926</v>
      </c>
      <c r="C2973" s="9">
        <f t="shared" ca="1" si="92"/>
        <v>4</v>
      </c>
      <c r="D2973" s="9" t="s">
        <v>2117</v>
      </c>
      <c r="E2973" s="9" t="s">
        <v>2116</v>
      </c>
      <c r="F2973" s="10">
        <f t="shared" ca="1" si="93"/>
        <v>4.9865592261485514E-2</v>
      </c>
      <c r="G2973" s="3" t="str">
        <f>VLOOKUP(Table3[[#This Row],[PRODUCT ID]],Table1[[PRODUCT]:[SELLING PRICE]],1,FALSE)</f>
        <v>Product874</v>
      </c>
      <c r="H2973" s="3" t="str">
        <f>VLOOKUP(Table3[[#This Row],[PRODUCT ID]],Table1[[PRODUCT]:[SELLING PRICE]],2,FALSE)</f>
        <v>Category5</v>
      </c>
      <c r="I2973" s="3" t="str">
        <f>VLOOKUP(Table3[[#This Row],[PRODUCT ID]],Table1[[PRODUCT]:[SELLING PRICE]],3,FALSE)</f>
        <v>Lt</v>
      </c>
      <c r="J2973" s="16">
        <f ca="1">VLOOKUP(Table3[[#This Row],[PRODUCT ID]],Table1[[PRODUCT]:[SELLING PRICE]],4,FALSE)</f>
        <v>117</v>
      </c>
      <c r="K2973" s="16">
        <f ca="1">VLOOKUP(Table3[[#This Row],[PRODUCT ID]],Table1[[PRODUCT]:[SELLING PRICE]],5,FALSE)</f>
        <v>50.469158853092118</v>
      </c>
      <c r="L2973" s="16">
        <f ca="1">J2973*Table3[[#This Row],[QUANTITY]]</f>
        <v>468</v>
      </c>
      <c r="M2973" s="16">
        <f ca="1">K2973*Table3[[#This Row],[QUANTITY]]*(1-Table3[[#This Row],[DISCOUNT %]])</f>
        <v>191.80993742377476</v>
      </c>
      <c r="N2973" s="3">
        <f>DAY(Table3[[#This Row],[DATE]])</f>
        <v>19</v>
      </c>
      <c r="O2973" s="3" t="str">
        <f>TEXT(Table3[[#This Row],[DATE]],"mmm")</f>
        <v>Feb</v>
      </c>
      <c r="P2973" s="3">
        <f>YEAR(Table3[[#This Row],[DATE]])</f>
        <v>2029</v>
      </c>
    </row>
    <row r="2974" spans="1:16" x14ac:dyDescent="0.3">
      <c r="A2974" s="6">
        <v>47169</v>
      </c>
      <c r="B2974" s="7" t="s">
        <v>1927</v>
      </c>
      <c r="C2974" s="9">
        <f t="shared" ca="1" si="92"/>
        <v>2</v>
      </c>
      <c r="D2974" s="9" t="s">
        <v>2116</v>
      </c>
      <c r="E2974" s="9" t="s">
        <v>2118</v>
      </c>
      <c r="F2974" s="10">
        <f t="shared" ca="1" si="93"/>
        <v>5.6885139859301652E-2</v>
      </c>
      <c r="G2974" s="3" t="str">
        <f>VLOOKUP(Table3[[#This Row],[PRODUCT ID]],Table1[[PRODUCT]:[SELLING PRICE]],1,FALSE)</f>
        <v>Product875</v>
      </c>
      <c r="H2974" s="3" t="str">
        <f>VLOOKUP(Table3[[#This Row],[PRODUCT ID]],Table1[[PRODUCT]:[SELLING PRICE]],2,FALSE)</f>
        <v>Category1</v>
      </c>
      <c r="I2974" s="3" t="str">
        <f>VLOOKUP(Table3[[#This Row],[PRODUCT ID]],Table1[[PRODUCT]:[SELLING PRICE]],3,FALSE)</f>
        <v>Ft</v>
      </c>
      <c r="J2974" s="16">
        <f ca="1">VLOOKUP(Table3[[#This Row],[PRODUCT ID]],Table1[[PRODUCT]:[SELLING PRICE]],4,FALSE)</f>
        <v>101</v>
      </c>
      <c r="K2974" s="16">
        <f ca="1">VLOOKUP(Table3[[#This Row],[PRODUCT ID]],Table1[[PRODUCT]:[SELLING PRICE]],5,FALSE)</f>
        <v>266.33049205434145</v>
      </c>
      <c r="L2974" s="16">
        <f ca="1">J2974*Table3[[#This Row],[QUANTITY]]</f>
        <v>202</v>
      </c>
      <c r="M2974" s="16">
        <f ca="1">K2974*Table3[[#This Row],[QUANTITY]]*(1-Table3[[#This Row],[DISCOUNT %]])</f>
        <v>502.36048953006718</v>
      </c>
      <c r="N2974" s="3">
        <f>DAY(Table3[[#This Row],[DATE]])</f>
        <v>20</v>
      </c>
      <c r="O2974" s="3" t="str">
        <f>TEXT(Table3[[#This Row],[DATE]],"mmm")</f>
        <v>Feb</v>
      </c>
      <c r="P2974" s="3">
        <f>YEAR(Table3[[#This Row],[DATE]])</f>
        <v>2029</v>
      </c>
    </row>
    <row r="2975" spans="1:16" x14ac:dyDescent="0.3">
      <c r="A2975" s="6">
        <v>47170</v>
      </c>
      <c r="B2975" s="7" t="s">
        <v>1928</v>
      </c>
      <c r="C2975" s="9">
        <f t="shared" ca="1" si="92"/>
        <v>9</v>
      </c>
      <c r="D2975" s="9" t="s">
        <v>2116</v>
      </c>
      <c r="E2975" s="9" t="s">
        <v>2116</v>
      </c>
      <c r="F2975" s="10">
        <f t="shared" ca="1" si="93"/>
        <v>7.0275347093065904E-2</v>
      </c>
      <c r="G2975" s="3" t="str">
        <f>VLOOKUP(Table3[[#This Row],[PRODUCT ID]],Table1[[PRODUCT]:[SELLING PRICE]],1,FALSE)</f>
        <v>Product876</v>
      </c>
      <c r="H2975" s="3" t="str">
        <f>VLOOKUP(Table3[[#This Row],[PRODUCT ID]],Table1[[PRODUCT]:[SELLING PRICE]],2,FALSE)</f>
        <v>Category2</v>
      </c>
      <c r="I2975" s="3" t="str">
        <f>VLOOKUP(Table3[[#This Row],[PRODUCT ID]],Table1[[PRODUCT]:[SELLING PRICE]],3,FALSE)</f>
        <v>Kg</v>
      </c>
      <c r="J2975" s="16">
        <f ca="1">VLOOKUP(Table3[[#This Row],[PRODUCT ID]],Table1[[PRODUCT]:[SELLING PRICE]],4,FALSE)</f>
        <v>196</v>
      </c>
      <c r="K2975" s="16">
        <f ca="1">VLOOKUP(Table3[[#This Row],[PRODUCT ID]],Table1[[PRODUCT]:[SELLING PRICE]],5,FALSE)</f>
        <v>219.29436891399769</v>
      </c>
      <c r="L2975" s="16">
        <f ca="1">J2975*Table3[[#This Row],[QUANTITY]]</f>
        <v>1764</v>
      </c>
      <c r="M2975" s="16">
        <f ca="1">K2975*Table3[[#This Row],[QUANTITY]]*(1-Table3[[#This Row],[DISCOUNT %]])</f>
        <v>1834.9504292071049</v>
      </c>
      <c r="N2975" s="3">
        <f>DAY(Table3[[#This Row],[DATE]])</f>
        <v>21</v>
      </c>
      <c r="O2975" s="3" t="str">
        <f>TEXT(Table3[[#This Row],[DATE]],"mmm")</f>
        <v>Feb</v>
      </c>
      <c r="P2975" s="3">
        <f>YEAR(Table3[[#This Row],[DATE]])</f>
        <v>2029</v>
      </c>
    </row>
    <row r="2976" spans="1:16" x14ac:dyDescent="0.3">
      <c r="A2976" s="6">
        <v>47171</v>
      </c>
      <c r="B2976" s="7" t="s">
        <v>1929</v>
      </c>
      <c r="C2976" s="9">
        <f t="shared" ca="1" si="92"/>
        <v>12</v>
      </c>
      <c r="D2976" s="9" t="s">
        <v>2116</v>
      </c>
      <c r="E2976" s="9" t="s">
        <v>2116</v>
      </c>
      <c r="F2976" s="10">
        <f t="shared" ca="1" si="93"/>
        <v>4.2339807449700763E-2</v>
      </c>
      <c r="G2976" s="3" t="str">
        <f>VLOOKUP(Table3[[#This Row],[PRODUCT ID]],Table1[[PRODUCT]:[SELLING PRICE]],1,FALSE)</f>
        <v>Product877</v>
      </c>
      <c r="H2976" s="3" t="str">
        <f>VLOOKUP(Table3[[#This Row],[PRODUCT ID]],Table1[[PRODUCT]:[SELLING PRICE]],2,FALSE)</f>
        <v>Category3</v>
      </c>
      <c r="I2976" s="3" t="str">
        <f>VLOOKUP(Table3[[#This Row],[PRODUCT ID]],Table1[[PRODUCT]:[SELLING PRICE]],3,FALSE)</f>
        <v>No</v>
      </c>
      <c r="J2976" s="16">
        <f ca="1">VLOOKUP(Table3[[#This Row],[PRODUCT ID]],Table1[[PRODUCT]:[SELLING PRICE]],4,FALSE)</f>
        <v>8</v>
      </c>
      <c r="K2976" s="16">
        <f ca="1">VLOOKUP(Table3[[#This Row],[PRODUCT ID]],Table1[[PRODUCT]:[SELLING PRICE]],5,FALSE)</f>
        <v>61.086242948810394</v>
      </c>
      <c r="L2976" s="16">
        <f ca="1">J2976*Table3[[#This Row],[QUANTITY]]</f>
        <v>96</v>
      </c>
      <c r="M2976" s="16">
        <f ca="1">K2976*Table3[[#This Row],[QUANTITY]]*(1-Table3[[#This Row],[DISCOUNT %]])</f>
        <v>701.99835821438546</v>
      </c>
      <c r="N2976" s="3">
        <f>DAY(Table3[[#This Row],[DATE]])</f>
        <v>22</v>
      </c>
      <c r="O2976" s="3" t="str">
        <f>TEXT(Table3[[#This Row],[DATE]],"mmm")</f>
        <v>Feb</v>
      </c>
      <c r="P2976" s="3">
        <f>YEAR(Table3[[#This Row],[DATE]])</f>
        <v>2029</v>
      </c>
    </row>
    <row r="2977" spans="1:16" x14ac:dyDescent="0.3">
      <c r="A2977" s="6">
        <v>47172</v>
      </c>
      <c r="B2977" s="7" t="s">
        <v>1930</v>
      </c>
      <c r="C2977" s="9">
        <f t="shared" ca="1" si="92"/>
        <v>8</v>
      </c>
      <c r="D2977" s="9" t="s">
        <v>2116</v>
      </c>
      <c r="E2977" s="9" t="s">
        <v>2116</v>
      </c>
      <c r="F2977" s="10">
        <f t="shared" ca="1" si="93"/>
        <v>6.0732246463579942E-2</v>
      </c>
      <c r="G2977" s="3" t="str">
        <f>VLOOKUP(Table3[[#This Row],[PRODUCT ID]],Table1[[PRODUCT]:[SELLING PRICE]],1,FALSE)</f>
        <v>Product878</v>
      </c>
      <c r="H2977" s="3" t="str">
        <f>VLOOKUP(Table3[[#This Row],[PRODUCT ID]],Table1[[PRODUCT]:[SELLING PRICE]],2,FALSE)</f>
        <v>Category4</v>
      </c>
      <c r="I2977" s="3" t="str">
        <f>VLOOKUP(Table3[[#This Row],[PRODUCT ID]],Table1[[PRODUCT]:[SELLING PRICE]],3,FALSE)</f>
        <v>No</v>
      </c>
      <c r="J2977" s="16">
        <f ca="1">VLOOKUP(Table3[[#This Row],[PRODUCT ID]],Table1[[PRODUCT]:[SELLING PRICE]],4,FALSE)</f>
        <v>130</v>
      </c>
      <c r="K2977" s="16">
        <f ca="1">VLOOKUP(Table3[[#This Row],[PRODUCT ID]],Table1[[PRODUCT]:[SELLING PRICE]],5,FALSE)</f>
        <v>209.68644674488712</v>
      </c>
      <c r="L2977" s="16">
        <f ca="1">J2977*Table3[[#This Row],[QUANTITY]]</f>
        <v>1040</v>
      </c>
      <c r="M2977" s="16">
        <f ca="1">K2977*Table3[[#This Row],[QUANTITY]]*(1-Table3[[#This Row],[DISCOUNT %]])</f>
        <v>1575.6137422488343</v>
      </c>
      <c r="N2977" s="3">
        <f>DAY(Table3[[#This Row],[DATE]])</f>
        <v>23</v>
      </c>
      <c r="O2977" s="3" t="str">
        <f>TEXT(Table3[[#This Row],[DATE]],"mmm")</f>
        <v>Feb</v>
      </c>
      <c r="P2977" s="3">
        <f>YEAR(Table3[[#This Row],[DATE]])</f>
        <v>2029</v>
      </c>
    </row>
    <row r="2978" spans="1:16" x14ac:dyDescent="0.3">
      <c r="A2978" s="6">
        <v>47173</v>
      </c>
      <c r="B2978" s="7" t="s">
        <v>1931</v>
      </c>
      <c r="C2978" s="9">
        <f t="shared" ca="1" si="92"/>
        <v>5</v>
      </c>
      <c r="D2978" s="9" t="s">
        <v>2115</v>
      </c>
      <c r="E2978" s="9" t="s">
        <v>2116</v>
      </c>
      <c r="F2978" s="10">
        <f t="shared" ca="1" si="93"/>
        <v>4.2025211486009829E-2</v>
      </c>
      <c r="G2978" s="3" t="str">
        <f>VLOOKUP(Table3[[#This Row],[PRODUCT ID]],Table1[[PRODUCT]:[SELLING PRICE]],1,FALSE)</f>
        <v>Product879</v>
      </c>
      <c r="H2978" s="3" t="str">
        <f>VLOOKUP(Table3[[#This Row],[PRODUCT ID]],Table1[[PRODUCT]:[SELLING PRICE]],2,FALSE)</f>
        <v>Category5</v>
      </c>
      <c r="I2978" s="3" t="str">
        <f>VLOOKUP(Table3[[#This Row],[PRODUCT ID]],Table1[[PRODUCT]:[SELLING PRICE]],3,FALSE)</f>
        <v>Ft</v>
      </c>
      <c r="J2978" s="16">
        <f ca="1">VLOOKUP(Table3[[#This Row],[PRODUCT ID]],Table1[[PRODUCT]:[SELLING PRICE]],4,FALSE)</f>
        <v>125</v>
      </c>
      <c r="K2978" s="16">
        <f ca="1">VLOOKUP(Table3[[#This Row],[PRODUCT ID]],Table1[[PRODUCT]:[SELLING PRICE]],5,FALSE)</f>
        <v>181.84199923379626</v>
      </c>
      <c r="L2978" s="16">
        <f ca="1">J2978*Table3[[#This Row],[QUANTITY]]</f>
        <v>625</v>
      </c>
      <c r="M2978" s="16">
        <f ca="1">K2978*Table3[[#This Row],[QUANTITY]]*(1-Table3[[#This Row],[DISCOUNT %]])</f>
        <v>871.00025379478575</v>
      </c>
      <c r="N2978" s="3">
        <f>DAY(Table3[[#This Row],[DATE]])</f>
        <v>24</v>
      </c>
      <c r="O2978" s="3" t="str">
        <f>TEXT(Table3[[#This Row],[DATE]],"mmm")</f>
        <v>Feb</v>
      </c>
      <c r="P2978" s="3">
        <f>YEAR(Table3[[#This Row],[DATE]])</f>
        <v>2029</v>
      </c>
    </row>
    <row r="2979" spans="1:16" x14ac:dyDescent="0.3">
      <c r="A2979" s="6">
        <v>47174</v>
      </c>
      <c r="B2979" s="7" t="s">
        <v>1932</v>
      </c>
      <c r="C2979" s="9">
        <f t="shared" ca="1" si="92"/>
        <v>11</v>
      </c>
      <c r="D2979" s="9" t="s">
        <v>2116</v>
      </c>
      <c r="E2979" s="9" t="s">
        <v>2116</v>
      </c>
      <c r="F2979" s="10">
        <f t="shared" ca="1" si="93"/>
        <v>5.6852270553365128E-2</v>
      </c>
      <c r="G2979" s="3" t="str">
        <f>VLOOKUP(Table3[[#This Row],[PRODUCT ID]],Table1[[PRODUCT]:[SELLING PRICE]],1,FALSE)</f>
        <v>Product880</v>
      </c>
      <c r="H2979" s="3" t="str">
        <f>VLOOKUP(Table3[[#This Row],[PRODUCT ID]],Table1[[PRODUCT]:[SELLING PRICE]],2,FALSE)</f>
        <v>Category1</v>
      </c>
      <c r="I2979" s="3" t="str">
        <f>VLOOKUP(Table3[[#This Row],[PRODUCT ID]],Table1[[PRODUCT]:[SELLING PRICE]],3,FALSE)</f>
        <v>No</v>
      </c>
      <c r="J2979" s="16">
        <f ca="1">VLOOKUP(Table3[[#This Row],[PRODUCT ID]],Table1[[PRODUCT]:[SELLING PRICE]],4,FALSE)</f>
        <v>156</v>
      </c>
      <c r="K2979" s="16">
        <f ca="1">VLOOKUP(Table3[[#This Row],[PRODUCT ID]],Table1[[PRODUCT]:[SELLING PRICE]],5,FALSE)</f>
        <v>314.07229917301839</v>
      </c>
      <c r="L2979" s="16">
        <f ca="1">J2979*Table3[[#This Row],[QUANTITY]]</f>
        <v>1716</v>
      </c>
      <c r="M2979" s="16">
        <f ca="1">K2979*Table3[[#This Row],[QUANTITY]]*(1-Table3[[#This Row],[DISCOUNT %]])</f>
        <v>3258.3823343182817</v>
      </c>
      <c r="N2979" s="3">
        <f>DAY(Table3[[#This Row],[DATE]])</f>
        <v>25</v>
      </c>
      <c r="O2979" s="3" t="str">
        <f>TEXT(Table3[[#This Row],[DATE]],"mmm")</f>
        <v>Feb</v>
      </c>
      <c r="P2979" s="3">
        <f>YEAR(Table3[[#This Row],[DATE]])</f>
        <v>2029</v>
      </c>
    </row>
    <row r="2980" spans="1:16" x14ac:dyDescent="0.3">
      <c r="A2980" s="6">
        <v>47175</v>
      </c>
      <c r="B2980" s="7" t="s">
        <v>1933</v>
      </c>
      <c r="C2980" s="9">
        <f t="shared" ca="1" si="92"/>
        <v>9</v>
      </c>
      <c r="D2980" s="9" t="s">
        <v>2117</v>
      </c>
      <c r="E2980" s="9" t="s">
        <v>2118</v>
      </c>
      <c r="F2980" s="10">
        <f t="shared" ca="1" si="93"/>
        <v>8.4668469653299869E-2</v>
      </c>
      <c r="G2980" s="3" t="str">
        <f>VLOOKUP(Table3[[#This Row],[PRODUCT ID]],Table1[[PRODUCT]:[SELLING PRICE]],1,FALSE)</f>
        <v>Product881</v>
      </c>
      <c r="H2980" s="3" t="str">
        <f>VLOOKUP(Table3[[#This Row],[PRODUCT ID]],Table1[[PRODUCT]:[SELLING PRICE]],2,FALSE)</f>
        <v>Category2</v>
      </c>
      <c r="I2980" s="3" t="str">
        <f>VLOOKUP(Table3[[#This Row],[PRODUCT ID]],Table1[[PRODUCT]:[SELLING PRICE]],3,FALSE)</f>
        <v>Kg</v>
      </c>
      <c r="J2980" s="16">
        <f ca="1">VLOOKUP(Table3[[#This Row],[PRODUCT ID]],Table1[[PRODUCT]:[SELLING PRICE]],4,FALSE)</f>
        <v>125</v>
      </c>
      <c r="K2980" s="16">
        <f ca="1">VLOOKUP(Table3[[#This Row],[PRODUCT ID]],Table1[[PRODUCT]:[SELLING PRICE]],5,FALSE)</f>
        <v>307.82263163719716</v>
      </c>
      <c r="L2980" s="16">
        <f ca="1">J2980*Table3[[#This Row],[QUANTITY]]</f>
        <v>1125</v>
      </c>
      <c r="M2980" s="16">
        <f ca="1">K2980*Table3[[#This Row],[QUANTITY]]*(1-Table3[[#This Row],[DISCOUNT %]])</f>
        <v>2535.8378444264181</v>
      </c>
      <c r="N2980" s="3">
        <f>DAY(Table3[[#This Row],[DATE]])</f>
        <v>26</v>
      </c>
      <c r="O2980" s="3" t="str">
        <f>TEXT(Table3[[#This Row],[DATE]],"mmm")</f>
        <v>Feb</v>
      </c>
      <c r="P2980" s="3">
        <f>YEAR(Table3[[#This Row],[DATE]])</f>
        <v>2029</v>
      </c>
    </row>
    <row r="2981" spans="1:16" x14ac:dyDescent="0.3">
      <c r="A2981" s="6">
        <v>47176</v>
      </c>
      <c r="B2981" s="7" t="s">
        <v>1934</v>
      </c>
      <c r="C2981" s="9">
        <f t="shared" ca="1" si="92"/>
        <v>2</v>
      </c>
      <c r="D2981" s="9" t="s">
        <v>2115</v>
      </c>
      <c r="E2981" s="9" t="s">
        <v>2118</v>
      </c>
      <c r="F2981" s="10">
        <f t="shared" ca="1" si="93"/>
        <v>4.8676016230260938E-2</v>
      </c>
      <c r="G2981" s="3" t="str">
        <f>VLOOKUP(Table3[[#This Row],[PRODUCT ID]],Table1[[PRODUCT]:[SELLING PRICE]],1,FALSE)</f>
        <v>Product882</v>
      </c>
      <c r="H2981" s="3" t="str">
        <f>VLOOKUP(Table3[[#This Row],[PRODUCT ID]],Table1[[PRODUCT]:[SELLING PRICE]],2,FALSE)</f>
        <v>Category3</v>
      </c>
      <c r="I2981" s="3" t="str">
        <f>VLOOKUP(Table3[[#This Row],[PRODUCT ID]],Table1[[PRODUCT]:[SELLING PRICE]],3,FALSE)</f>
        <v>Kg</v>
      </c>
      <c r="J2981" s="16">
        <f ca="1">VLOOKUP(Table3[[#This Row],[PRODUCT ID]],Table1[[PRODUCT]:[SELLING PRICE]],4,FALSE)</f>
        <v>200</v>
      </c>
      <c r="K2981" s="16">
        <f ca="1">VLOOKUP(Table3[[#This Row],[PRODUCT ID]],Table1[[PRODUCT]:[SELLING PRICE]],5,FALSE)</f>
        <v>211.97866553443012</v>
      </c>
      <c r="L2981" s="16">
        <f ca="1">J2981*Table3[[#This Row],[QUANTITY]]</f>
        <v>400</v>
      </c>
      <c r="M2981" s="16">
        <f ca="1">K2981*Table3[[#This Row],[QUANTITY]]*(1-Table3[[#This Row],[DISCOUNT %]])</f>
        <v>403.3207771408143</v>
      </c>
      <c r="N2981" s="3">
        <f>DAY(Table3[[#This Row],[DATE]])</f>
        <v>27</v>
      </c>
      <c r="O2981" s="3" t="str">
        <f>TEXT(Table3[[#This Row],[DATE]],"mmm")</f>
        <v>Feb</v>
      </c>
      <c r="P2981" s="3">
        <f>YEAR(Table3[[#This Row],[DATE]])</f>
        <v>2029</v>
      </c>
    </row>
    <row r="2982" spans="1:16" x14ac:dyDescent="0.3">
      <c r="A2982" s="6">
        <v>47177</v>
      </c>
      <c r="B2982" s="7" t="s">
        <v>1935</v>
      </c>
      <c r="C2982" s="9">
        <f t="shared" ca="1" si="92"/>
        <v>12</v>
      </c>
      <c r="D2982" s="9" t="s">
        <v>2115</v>
      </c>
      <c r="E2982" s="9" t="s">
        <v>2116</v>
      </c>
      <c r="F2982" s="10">
        <f t="shared" ca="1" si="93"/>
        <v>9.7613635119725095E-2</v>
      </c>
      <c r="G2982" s="3" t="str">
        <f>VLOOKUP(Table3[[#This Row],[PRODUCT ID]],Table1[[PRODUCT]:[SELLING PRICE]],1,FALSE)</f>
        <v>Product883</v>
      </c>
      <c r="H2982" s="3" t="str">
        <f>VLOOKUP(Table3[[#This Row],[PRODUCT ID]],Table1[[PRODUCT]:[SELLING PRICE]],2,FALSE)</f>
        <v>Category4</v>
      </c>
      <c r="I2982" s="3" t="str">
        <f>VLOOKUP(Table3[[#This Row],[PRODUCT ID]],Table1[[PRODUCT]:[SELLING PRICE]],3,FALSE)</f>
        <v>Lt</v>
      </c>
      <c r="J2982" s="16">
        <f ca="1">VLOOKUP(Table3[[#This Row],[PRODUCT ID]],Table1[[PRODUCT]:[SELLING PRICE]],4,FALSE)</f>
        <v>119</v>
      </c>
      <c r="K2982" s="16">
        <f ca="1">VLOOKUP(Table3[[#This Row],[PRODUCT ID]],Table1[[PRODUCT]:[SELLING PRICE]],5,FALSE)</f>
        <v>142.87453832101667</v>
      </c>
      <c r="L2982" s="16">
        <f ca="1">J2982*Table3[[#This Row],[QUANTITY]]</f>
        <v>1428</v>
      </c>
      <c r="M2982" s="16">
        <f ca="1">K2982*Table3[[#This Row],[QUANTITY]]*(1-Table3[[#This Row],[DISCOUNT %]])</f>
        <v>1547.1364232333974</v>
      </c>
      <c r="N2982" s="3">
        <f>DAY(Table3[[#This Row],[DATE]])</f>
        <v>28</v>
      </c>
      <c r="O2982" s="3" t="str">
        <f>TEXT(Table3[[#This Row],[DATE]],"mmm")</f>
        <v>Feb</v>
      </c>
      <c r="P2982" s="3">
        <f>YEAR(Table3[[#This Row],[DATE]])</f>
        <v>2029</v>
      </c>
    </row>
    <row r="2983" spans="1:16" x14ac:dyDescent="0.3">
      <c r="A2983" s="6">
        <v>47178</v>
      </c>
      <c r="B2983" s="7" t="s">
        <v>1936</v>
      </c>
      <c r="C2983" s="9">
        <f t="shared" ca="1" si="92"/>
        <v>14</v>
      </c>
      <c r="D2983" s="9" t="s">
        <v>2115</v>
      </c>
      <c r="E2983" s="9" t="s">
        <v>2116</v>
      </c>
      <c r="F2983" s="10">
        <f t="shared" ca="1" si="93"/>
        <v>6.1378526752097665E-2</v>
      </c>
      <c r="G2983" s="3" t="str">
        <f>VLOOKUP(Table3[[#This Row],[PRODUCT ID]],Table1[[PRODUCT]:[SELLING PRICE]],1,FALSE)</f>
        <v>Product884</v>
      </c>
      <c r="H2983" s="3" t="str">
        <f>VLOOKUP(Table3[[#This Row],[PRODUCT ID]],Table1[[PRODUCT]:[SELLING PRICE]],2,FALSE)</f>
        <v>Category5</v>
      </c>
      <c r="I2983" s="3" t="str">
        <f>VLOOKUP(Table3[[#This Row],[PRODUCT ID]],Table1[[PRODUCT]:[SELLING PRICE]],3,FALSE)</f>
        <v>Kg</v>
      </c>
      <c r="J2983" s="16">
        <f ca="1">VLOOKUP(Table3[[#This Row],[PRODUCT ID]],Table1[[PRODUCT]:[SELLING PRICE]],4,FALSE)</f>
        <v>27</v>
      </c>
      <c r="K2983" s="16">
        <f ca="1">VLOOKUP(Table3[[#This Row],[PRODUCT ID]],Table1[[PRODUCT]:[SELLING PRICE]],5,FALSE)</f>
        <v>68.290262017695355</v>
      </c>
      <c r="L2983" s="16">
        <f ca="1">J2983*Table3[[#This Row],[QUANTITY]]</f>
        <v>378</v>
      </c>
      <c r="M2983" s="16">
        <f ca="1">K2983*Table3[[#This Row],[QUANTITY]]*(1-Table3[[#This Row],[DISCOUNT %]])</f>
        <v>897.3818888094828</v>
      </c>
      <c r="N2983" s="3">
        <f>DAY(Table3[[#This Row],[DATE]])</f>
        <v>1</v>
      </c>
      <c r="O2983" s="3" t="str">
        <f>TEXT(Table3[[#This Row],[DATE]],"mmm")</f>
        <v>Mar</v>
      </c>
      <c r="P2983" s="3">
        <f>YEAR(Table3[[#This Row],[DATE]])</f>
        <v>2029</v>
      </c>
    </row>
    <row r="2984" spans="1:16" x14ac:dyDescent="0.3">
      <c r="A2984" s="6">
        <v>47179</v>
      </c>
      <c r="B2984" s="7" t="s">
        <v>1937</v>
      </c>
      <c r="C2984" s="9">
        <f t="shared" ca="1" si="92"/>
        <v>3</v>
      </c>
      <c r="D2984" s="9" t="s">
        <v>2116</v>
      </c>
      <c r="E2984" s="9" t="s">
        <v>2116</v>
      </c>
      <c r="F2984" s="10">
        <f t="shared" ca="1" si="93"/>
        <v>1.3091196434541508E-2</v>
      </c>
      <c r="G2984" s="3" t="str">
        <f>VLOOKUP(Table3[[#This Row],[PRODUCT ID]],Table1[[PRODUCT]:[SELLING PRICE]],1,FALSE)</f>
        <v>Product885</v>
      </c>
      <c r="H2984" s="3" t="str">
        <f>VLOOKUP(Table3[[#This Row],[PRODUCT ID]],Table1[[PRODUCT]:[SELLING PRICE]],2,FALSE)</f>
        <v>Category1</v>
      </c>
      <c r="I2984" s="3" t="str">
        <f>VLOOKUP(Table3[[#This Row],[PRODUCT ID]],Table1[[PRODUCT]:[SELLING PRICE]],3,FALSE)</f>
        <v>Lt</v>
      </c>
      <c r="J2984" s="16">
        <f ca="1">VLOOKUP(Table3[[#This Row],[PRODUCT ID]],Table1[[PRODUCT]:[SELLING PRICE]],4,FALSE)</f>
        <v>110</v>
      </c>
      <c r="K2984" s="16">
        <f ca="1">VLOOKUP(Table3[[#This Row],[PRODUCT ID]],Table1[[PRODUCT]:[SELLING PRICE]],5,FALSE)</f>
        <v>50.036074379718045</v>
      </c>
      <c r="L2984" s="16">
        <f ca="1">J2984*Table3[[#This Row],[QUANTITY]]</f>
        <v>330</v>
      </c>
      <c r="M2984" s="16">
        <f ca="1">K2984*Table3[[#This Row],[QUANTITY]]*(1-Table3[[#This Row],[DISCOUNT %]])</f>
        <v>148.14312690359947</v>
      </c>
      <c r="N2984" s="3">
        <f>DAY(Table3[[#This Row],[DATE]])</f>
        <v>2</v>
      </c>
      <c r="O2984" s="3" t="str">
        <f>TEXT(Table3[[#This Row],[DATE]],"mmm")</f>
        <v>Mar</v>
      </c>
      <c r="P2984" s="3">
        <f>YEAR(Table3[[#This Row],[DATE]])</f>
        <v>2029</v>
      </c>
    </row>
    <row r="2985" spans="1:16" x14ac:dyDescent="0.3">
      <c r="A2985" s="6">
        <v>47180</v>
      </c>
      <c r="B2985" s="7" t="s">
        <v>1938</v>
      </c>
      <c r="C2985" s="9">
        <f t="shared" ca="1" si="92"/>
        <v>2</v>
      </c>
      <c r="D2985" s="9" t="s">
        <v>2116</v>
      </c>
      <c r="E2985" s="9" t="s">
        <v>2116</v>
      </c>
      <c r="F2985" s="10">
        <f t="shared" ca="1" si="93"/>
        <v>6.654884472923249E-2</v>
      </c>
      <c r="G2985" s="3" t="str">
        <f>VLOOKUP(Table3[[#This Row],[PRODUCT ID]],Table1[[PRODUCT]:[SELLING PRICE]],1,FALSE)</f>
        <v>Product886</v>
      </c>
      <c r="H2985" s="3" t="str">
        <f>VLOOKUP(Table3[[#This Row],[PRODUCT ID]],Table1[[PRODUCT]:[SELLING PRICE]],2,FALSE)</f>
        <v>Category2</v>
      </c>
      <c r="I2985" s="3" t="str">
        <f>VLOOKUP(Table3[[#This Row],[PRODUCT ID]],Table1[[PRODUCT]:[SELLING PRICE]],3,FALSE)</f>
        <v>Ft</v>
      </c>
      <c r="J2985" s="16">
        <f ca="1">VLOOKUP(Table3[[#This Row],[PRODUCT ID]],Table1[[PRODUCT]:[SELLING PRICE]],4,FALSE)</f>
        <v>81</v>
      </c>
      <c r="K2985" s="16">
        <f ca="1">VLOOKUP(Table3[[#This Row],[PRODUCT ID]],Table1[[PRODUCT]:[SELLING PRICE]],5,FALSE)</f>
        <v>260.12171460678269</v>
      </c>
      <c r="L2985" s="16">
        <f ca="1">J2985*Table3[[#This Row],[QUANTITY]]</f>
        <v>162</v>
      </c>
      <c r="M2985" s="16">
        <f ca="1">K2985*Table3[[#This Row],[QUANTITY]]*(1-Table3[[#This Row],[DISCOUNT %]])</f>
        <v>485.62183002142837</v>
      </c>
      <c r="N2985" s="3">
        <f>DAY(Table3[[#This Row],[DATE]])</f>
        <v>3</v>
      </c>
      <c r="O2985" s="3" t="str">
        <f>TEXT(Table3[[#This Row],[DATE]],"mmm")</f>
        <v>Mar</v>
      </c>
      <c r="P2985" s="3">
        <f>YEAR(Table3[[#This Row],[DATE]])</f>
        <v>2029</v>
      </c>
    </row>
    <row r="2986" spans="1:16" x14ac:dyDescent="0.3">
      <c r="A2986" s="6">
        <v>47181</v>
      </c>
      <c r="B2986" s="7" t="s">
        <v>1939</v>
      </c>
      <c r="C2986" s="9">
        <f t="shared" ca="1" si="92"/>
        <v>8</v>
      </c>
      <c r="D2986" s="9" t="s">
        <v>2116</v>
      </c>
      <c r="E2986" s="9" t="s">
        <v>2118</v>
      </c>
      <c r="F2986" s="10">
        <f t="shared" ca="1" si="93"/>
        <v>1.1732717660788906E-2</v>
      </c>
      <c r="G2986" s="3" t="str">
        <f>VLOOKUP(Table3[[#This Row],[PRODUCT ID]],Table1[[PRODUCT]:[SELLING PRICE]],1,FALSE)</f>
        <v>Product887</v>
      </c>
      <c r="H2986" s="3" t="str">
        <f>VLOOKUP(Table3[[#This Row],[PRODUCT ID]],Table1[[PRODUCT]:[SELLING PRICE]],2,FALSE)</f>
        <v>Category3</v>
      </c>
      <c r="I2986" s="3" t="str">
        <f>VLOOKUP(Table3[[#This Row],[PRODUCT ID]],Table1[[PRODUCT]:[SELLING PRICE]],3,FALSE)</f>
        <v>Kg</v>
      </c>
      <c r="J2986" s="16">
        <f ca="1">VLOOKUP(Table3[[#This Row],[PRODUCT ID]],Table1[[PRODUCT]:[SELLING PRICE]],4,FALSE)</f>
        <v>85</v>
      </c>
      <c r="K2986" s="16">
        <f ca="1">VLOOKUP(Table3[[#This Row],[PRODUCT ID]],Table1[[PRODUCT]:[SELLING PRICE]],5,FALSE)</f>
        <v>248.22979551092621</v>
      </c>
      <c r="L2986" s="16">
        <f ca="1">J2986*Table3[[#This Row],[QUANTITY]]</f>
        <v>680</v>
      </c>
      <c r="M2986" s="16">
        <f ca="1">K2986*Table3[[#This Row],[QUANTITY]]*(1-Table3[[#This Row],[DISCOUNT %]])</f>
        <v>1962.5390832416092</v>
      </c>
      <c r="N2986" s="3">
        <f>DAY(Table3[[#This Row],[DATE]])</f>
        <v>4</v>
      </c>
      <c r="O2986" s="3" t="str">
        <f>TEXT(Table3[[#This Row],[DATE]],"mmm")</f>
        <v>Mar</v>
      </c>
      <c r="P2986" s="3">
        <f>YEAR(Table3[[#This Row],[DATE]])</f>
        <v>2029</v>
      </c>
    </row>
    <row r="2987" spans="1:16" x14ac:dyDescent="0.3">
      <c r="A2987" s="6">
        <v>47182</v>
      </c>
      <c r="B2987" s="7" t="s">
        <v>1940</v>
      </c>
      <c r="C2987" s="9">
        <f t="shared" ca="1" si="92"/>
        <v>8</v>
      </c>
      <c r="D2987" s="9" t="s">
        <v>2115</v>
      </c>
      <c r="E2987" s="9" t="s">
        <v>2116</v>
      </c>
      <c r="F2987" s="10">
        <f t="shared" ca="1" si="93"/>
        <v>9.910851141650906E-2</v>
      </c>
      <c r="G2987" s="3" t="str">
        <f>VLOOKUP(Table3[[#This Row],[PRODUCT ID]],Table1[[PRODUCT]:[SELLING PRICE]],1,FALSE)</f>
        <v>Product888</v>
      </c>
      <c r="H2987" s="3" t="str">
        <f>VLOOKUP(Table3[[#This Row],[PRODUCT ID]],Table1[[PRODUCT]:[SELLING PRICE]],2,FALSE)</f>
        <v>Category4</v>
      </c>
      <c r="I2987" s="3" t="str">
        <f>VLOOKUP(Table3[[#This Row],[PRODUCT ID]],Table1[[PRODUCT]:[SELLING PRICE]],3,FALSE)</f>
        <v>No</v>
      </c>
      <c r="J2987" s="16">
        <f ca="1">VLOOKUP(Table3[[#This Row],[PRODUCT ID]],Table1[[PRODUCT]:[SELLING PRICE]],4,FALSE)</f>
        <v>95</v>
      </c>
      <c r="K2987" s="16">
        <f ca="1">VLOOKUP(Table3[[#This Row],[PRODUCT ID]],Table1[[PRODUCT]:[SELLING PRICE]],5,FALSE)</f>
        <v>151.69018828782922</v>
      </c>
      <c r="L2987" s="16">
        <f ca="1">J2987*Table3[[#This Row],[QUANTITY]]</f>
        <v>760</v>
      </c>
      <c r="M2987" s="16">
        <f ca="1">K2987*Table3[[#This Row],[QUANTITY]]*(1-Table3[[#This Row],[DISCOUNT %]])</f>
        <v>1093.2511962410599</v>
      </c>
      <c r="N2987" s="3">
        <f>DAY(Table3[[#This Row],[DATE]])</f>
        <v>5</v>
      </c>
      <c r="O2987" s="3" t="str">
        <f>TEXT(Table3[[#This Row],[DATE]],"mmm")</f>
        <v>Mar</v>
      </c>
      <c r="P2987" s="3">
        <f>YEAR(Table3[[#This Row],[DATE]])</f>
        <v>2029</v>
      </c>
    </row>
    <row r="2988" spans="1:16" x14ac:dyDescent="0.3">
      <c r="A2988" s="6">
        <v>47183</v>
      </c>
      <c r="B2988" s="7" t="s">
        <v>1941</v>
      </c>
      <c r="C2988" s="9">
        <f t="shared" ca="1" si="92"/>
        <v>7</v>
      </c>
      <c r="D2988" s="9" t="s">
        <v>2117</v>
      </c>
      <c r="E2988" s="9" t="s">
        <v>2116</v>
      </c>
      <c r="F2988" s="10">
        <f t="shared" ca="1" si="93"/>
        <v>2.9965366988647314E-2</v>
      </c>
      <c r="G2988" s="3" t="str">
        <f>VLOOKUP(Table3[[#This Row],[PRODUCT ID]],Table1[[PRODUCT]:[SELLING PRICE]],1,FALSE)</f>
        <v>Product889</v>
      </c>
      <c r="H2988" s="3" t="str">
        <f>VLOOKUP(Table3[[#This Row],[PRODUCT ID]],Table1[[PRODUCT]:[SELLING PRICE]],2,FALSE)</f>
        <v>Category1</v>
      </c>
      <c r="I2988" s="3" t="str">
        <f>VLOOKUP(Table3[[#This Row],[PRODUCT ID]],Table1[[PRODUCT]:[SELLING PRICE]],3,FALSE)</f>
        <v>No</v>
      </c>
      <c r="J2988" s="16">
        <f ca="1">VLOOKUP(Table3[[#This Row],[PRODUCT ID]],Table1[[PRODUCT]:[SELLING PRICE]],4,FALSE)</f>
        <v>141</v>
      </c>
      <c r="K2988" s="16">
        <f ca="1">VLOOKUP(Table3[[#This Row],[PRODUCT ID]],Table1[[PRODUCT]:[SELLING PRICE]],5,FALSE)</f>
        <v>267.86564440687141</v>
      </c>
      <c r="L2988" s="16">
        <f ca="1">J2988*Table3[[#This Row],[QUANTITY]]</f>
        <v>987</v>
      </c>
      <c r="M2988" s="16">
        <f ca="1">K2988*Table3[[#This Row],[QUANTITY]]*(1-Table3[[#This Row],[DISCOUNT %]])</f>
        <v>1818.8726644799831</v>
      </c>
      <c r="N2988" s="3">
        <f>DAY(Table3[[#This Row],[DATE]])</f>
        <v>6</v>
      </c>
      <c r="O2988" s="3" t="str">
        <f>TEXT(Table3[[#This Row],[DATE]],"mmm")</f>
        <v>Mar</v>
      </c>
      <c r="P2988" s="3">
        <f>YEAR(Table3[[#This Row],[DATE]])</f>
        <v>2029</v>
      </c>
    </row>
    <row r="2989" spans="1:16" x14ac:dyDescent="0.3">
      <c r="A2989" s="6">
        <v>47184</v>
      </c>
      <c r="B2989" s="7" t="s">
        <v>1942</v>
      </c>
      <c r="C2989" s="9">
        <f t="shared" ca="1" si="92"/>
        <v>13</v>
      </c>
      <c r="D2989" s="9" t="s">
        <v>2117</v>
      </c>
      <c r="E2989" s="9" t="s">
        <v>2116</v>
      </c>
      <c r="F2989" s="10">
        <f t="shared" ca="1" si="93"/>
        <v>3.1248107875645959E-2</v>
      </c>
      <c r="G2989" s="3" t="str">
        <f>VLOOKUP(Table3[[#This Row],[PRODUCT ID]],Table1[[PRODUCT]:[SELLING PRICE]],1,FALSE)</f>
        <v>Product890</v>
      </c>
      <c r="H2989" s="3" t="str">
        <f>VLOOKUP(Table3[[#This Row],[PRODUCT ID]],Table1[[PRODUCT]:[SELLING PRICE]],2,FALSE)</f>
        <v>Category2</v>
      </c>
      <c r="I2989" s="3" t="str">
        <f>VLOOKUP(Table3[[#This Row],[PRODUCT ID]],Table1[[PRODUCT]:[SELLING PRICE]],3,FALSE)</f>
        <v>Ft</v>
      </c>
      <c r="J2989" s="16">
        <f ca="1">VLOOKUP(Table3[[#This Row],[PRODUCT ID]],Table1[[PRODUCT]:[SELLING PRICE]],4,FALSE)</f>
        <v>59</v>
      </c>
      <c r="K2989" s="16">
        <f ca="1">VLOOKUP(Table3[[#This Row],[PRODUCT ID]],Table1[[PRODUCT]:[SELLING PRICE]],5,FALSE)</f>
        <v>147.38540631633612</v>
      </c>
      <c r="L2989" s="16">
        <f ca="1">J2989*Table3[[#This Row],[QUANTITY]]</f>
        <v>767</v>
      </c>
      <c r="M2989" s="16">
        <f ca="1">K2989*Table3[[#This Row],[QUANTITY]]*(1-Table3[[#This Row],[DISCOUNT %]])</f>
        <v>1856.1385861260756</v>
      </c>
      <c r="N2989" s="3">
        <f>DAY(Table3[[#This Row],[DATE]])</f>
        <v>7</v>
      </c>
      <c r="O2989" s="3" t="str">
        <f>TEXT(Table3[[#This Row],[DATE]],"mmm")</f>
        <v>Mar</v>
      </c>
      <c r="P2989" s="3">
        <f>YEAR(Table3[[#This Row],[DATE]])</f>
        <v>2029</v>
      </c>
    </row>
    <row r="2990" spans="1:16" x14ac:dyDescent="0.3">
      <c r="A2990" s="6">
        <v>47185</v>
      </c>
      <c r="B2990" s="7" t="s">
        <v>1943</v>
      </c>
      <c r="C2990" s="9">
        <f t="shared" ca="1" si="92"/>
        <v>7</v>
      </c>
      <c r="D2990" s="9" t="s">
        <v>2116</v>
      </c>
      <c r="E2990" s="9" t="s">
        <v>2116</v>
      </c>
      <c r="F2990" s="10">
        <f t="shared" ca="1" si="93"/>
        <v>9.0362689688915782E-2</v>
      </c>
      <c r="G2990" s="3" t="str">
        <f>VLOOKUP(Table3[[#This Row],[PRODUCT ID]],Table1[[PRODUCT]:[SELLING PRICE]],1,FALSE)</f>
        <v>Product891</v>
      </c>
      <c r="H2990" s="3" t="str">
        <f>VLOOKUP(Table3[[#This Row],[PRODUCT ID]],Table1[[PRODUCT]:[SELLING PRICE]],2,FALSE)</f>
        <v>Category3</v>
      </c>
      <c r="I2990" s="3" t="str">
        <f>VLOOKUP(Table3[[#This Row],[PRODUCT ID]],Table1[[PRODUCT]:[SELLING PRICE]],3,FALSE)</f>
        <v>No</v>
      </c>
      <c r="J2990" s="16">
        <f ca="1">VLOOKUP(Table3[[#This Row],[PRODUCT ID]],Table1[[PRODUCT]:[SELLING PRICE]],4,FALSE)</f>
        <v>82</v>
      </c>
      <c r="K2990" s="16">
        <f ca="1">VLOOKUP(Table3[[#This Row],[PRODUCT ID]],Table1[[PRODUCT]:[SELLING PRICE]],5,FALSE)</f>
        <v>54.971409143375361</v>
      </c>
      <c r="L2990" s="16">
        <f ca="1">J2990*Table3[[#This Row],[QUANTITY]]</f>
        <v>574</v>
      </c>
      <c r="M2990" s="16">
        <f ca="1">K2990*Table3[[#This Row],[QUANTITY]]*(1-Table3[[#This Row],[DISCOUNT %]])</f>
        <v>350.02831330033075</v>
      </c>
      <c r="N2990" s="3">
        <f>DAY(Table3[[#This Row],[DATE]])</f>
        <v>8</v>
      </c>
      <c r="O2990" s="3" t="str">
        <f>TEXT(Table3[[#This Row],[DATE]],"mmm")</f>
        <v>Mar</v>
      </c>
      <c r="P2990" s="3">
        <f>YEAR(Table3[[#This Row],[DATE]])</f>
        <v>2029</v>
      </c>
    </row>
    <row r="2991" spans="1:16" x14ac:dyDescent="0.3">
      <c r="A2991" s="6">
        <v>47186</v>
      </c>
      <c r="B2991" s="7" t="s">
        <v>1944</v>
      </c>
      <c r="C2991" s="9">
        <f t="shared" ca="1" si="92"/>
        <v>4</v>
      </c>
      <c r="D2991" s="9" t="s">
        <v>2116</v>
      </c>
      <c r="E2991" s="9" t="s">
        <v>2116</v>
      </c>
      <c r="F2991" s="10">
        <f t="shared" ca="1" si="93"/>
        <v>6.5218811146493777E-2</v>
      </c>
      <c r="G2991" s="3" t="str">
        <f>VLOOKUP(Table3[[#This Row],[PRODUCT ID]],Table1[[PRODUCT]:[SELLING PRICE]],1,FALSE)</f>
        <v>Product892</v>
      </c>
      <c r="H2991" s="3" t="str">
        <f>VLOOKUP(Table3[[#This Row],[PRODUCT ID]],Table1[[PRODUCT]:[SELLING PRICE]],2,FALSE)</f>
        <v>Category4</v>
      </c>
      <c r="I2991" s="3" t="str">
        <f>VLOOKUP(Table3[[#This Row],[PRODUCT ID]],Table1[[PRODUCT]:[SELLING PRICE]],3,FALSE)</f>
        <v>Kg</v>
      </c>
      <c r="J2991" s="16">
        <f ca="1">VLOOKUP(Table3[[#This Row],[PRODUCT ID]],Table1[[PRODUCT]:[SELLING PRICE]],4,FALSE)</f>
        <v>84</v>
      </c>
      <c r="K2991" s="16">
        <f ca="1">VLOOKUP(Table3[[#This Row],[PRODUCT ID]],Table1[[PRODUCT]:[SELLING PRICE]],5,FALSE)</f>
        <v>316.19850162344153</v>
      </c>
      <c r="L2991" s="16">
        <f ca="1">J2991*Table3[[#This Row],[QUANTITY]]</f>
        <v>336</v>
      </c>
      <c r="M2991" s="16">
        <f ca="1">K2991*Table3[[#This Row],[QUANTITY]]*(1-Table3[[#This Row],[DISCOUNT %]])</f>
        <v>1182.305645045032</v>
      </c>
      <c r="N2991" s="3">
        <f>DAY(Table3[[#This Row],[DATE]])</f>
        <v>9</v>
      </c>
      <c r="O2991" s="3" t="str">
        <f>TEXT(Table3[[#This Row],[DATE]],"mmm")</f>
        <v>Mar</v>
      </c>
      <c r="P2991" s="3">
        <f>YEAR(Table3[[#This Row],[DATE]])</f>
        <v>2029</v>
      </c>
    </row>
    <row r="2992" spans="1:16" x14ac:dyDescent="0.3">
      <c r="A2992" s="6">
        <v>47187</v>
      </c>
      <c r="B2992" s="7" t="s">
        <v>1945</v>
      </c>
      <c r="C2992" s="9">
        <f t="shared" ca="1" si="92"/>
        <v>9</v>
      </c>
      <c r="D2992" s="9" t="s">
        <v>2116</v>
      </c>
      <c r="E2992" s="9" t="s">
        <v>2118</v>
      </c>
      <c r="F2992" s="10">
        <f t="shared" ca="1" si="93"/>
        <v>3.5020148131950861E-2</v>
      </c>
      <c r="G2992" s="3" t="str">
        <f>VLOOKUP(Table3[[#This Row],[PRODUCT ID]],Table1[[PRODUCT]:[SELLING PRICE]],1,FALSE)</f>
        <v>Product893</v>
      </c>
      <c r="H2992" s="3" t="str">
        <f>VLOOKUP(Table3[[#This Row],[PRODUCT ID]],Table1[[PRODUCT]:[SELLING PRICE]],2,FALSE)</f>
        <v>Category5</v>
      </c>
      <c r="I2992" s="3" t="str">
        <f>VLOOKUP(Table3[[#This Row],[PRODUCT ID]],Table1[[PRODUCT]:[SELLING PRICE]],3,FALSE)</f>
        <v>Kg</v>
      </c>
      <c r="J2992" s="16">
        <f ca="1">VLOOKUP(Table3[[#This Row],[PRODUCT ID]],Table1[[PRODUCT]:[SELLING PRICE]],4,FALSE)</f>
        <v>136</v>
      </c>
      <c r="K2992" s="16">
        <f ca="1">VLOOKUP(Table3[[#This Row],[PRODUCT ID]],Table1[[PRODUCT]:[SELLING PRICE]],5,FALSE)</f>
        <v>140.87151806039725</v>
      </c>
      <c r="L2992" s="16">
        <f ca="1">J2992*Table3[[#This Row],[QUANTITY]]</f>
        <v>1224</v>
      </c>
      <c r="M2992" s="16">
        <f ca="1">K2992*Table3[[#This Row],[QUANTITY]]*(1-Table3[[#This Row],[DISCOUNT %]])</f>
        <v>1223.4435896731441</v>
      </c>
      <c r="N2992" s="3">
        <f>DAY(Table3[[#This Row],[DATE]])</f>
        <v>10</v>
      </c>
      <c r="O2992" s="3" t="str">
        <f>TEXT(Table3[[#This Row],[DATE]],"mmm")</f>
        <v>Mar</v>
      </c>
      <c r="P2992" s="3">
        <f>YEAR(Table3[[#This Row],[DATE]])</f>
        <v>2029</v>
      </c>
    </row>
    <row r="2993" spans="1:16" x14ac:dyDescent="0.3">
      <c r="A2993" s="6">
        <v>47188</v>
      </c>
      <c r="B2993" s="7" t="s">
        <v>1946</v>
      </c>
      <c r="C2993" s="9">
        <f t="shared" ca="1" si="92"/>
        <v>12</v>
      </c>
      <c r="D2993" s="9" t="s">
        <v>2116</v>
      </c>
      <c r="E2993" s="9" t="s">
        <v>2118</v>
      </c>
      <c r="F2993" s="10">
        <f t="shared" ca="1" si="93"/>
        <v>6.5923682076397677E-2</v>
      </c>
      <c r="G2993" s="3" t="str">
        <f>VLOOKUP(Table3[[#This Row],[PRODUCT ID]],Table1[[PRODUCT]:[SELLING PRICE]],1,FALSE)</f>
        <v>Product894</v>
      </c>
      <c r="H2993" s="3" t="str">
        <f>VLOOKUP(Table3[[#This Row],[PRODUCT ID]],Table1[[PRODUCT]:[SELLING PRICE]],2,FALSE)</f>
        <v>Category1</v>
      </c>
      <c r="I2993" s="3" t="str">
        <f>VLOOKUP(Table3[[#This Row],[PRODUCT ID]],Table1[[PRODUCT]:[SELLING PRICE]],3,FALSE)</f>
        <v>Lt</v>
      </c>
      <c r="J2993" s="16">
        <f ca="1">VLOOKUP(Table3[[#This Row],[PRODUCT ID]],Table1[[PRODUCT]:[SELLING PRICE]],4,FALSE)</f>
        <v>15</v>
      </c>
      <c r="K2993" s="16">
        <f ca="1">VLOOKUP(Table3[[#This Row],[PRODUCT ID]],Table1[[PRODUCT]:[SELLING PRICE]],5,FALSE)</f>
        <v>174.98799096865579</v>
      </c>
      <c r="L2993" s="16">
        <f ca="1">J2993*Table3[[#This Row],[QUANTITY]]</f>
        <v>180</v>
      </c>
      <c r="M2993" s="16">
        <f ca="1">K2993*Table3[[#This Row],[QUANTITY]]*(1-Table3[[#This Row],[DISCOUNT %]])</f>
        <v>1961.425659418207</v>
      </c>
      <c r="N2993" s="3">
        <f>DAY(Table3[[#This Row],[DATE]])</f>
        <v>11</v>
      </c>
      <c r="O2993" s="3" t="str">
        <f>TEXT(Table3[[#This Row],[DATE]],"mmm")</f>
        <v>Mar</v>
      </c>
      <c r="P2993" s="3">
        <f>YEAR(Table3[[#This Row],[DATE]])</f>
        <v>2029</v>
      </c>
    </row>
    <row r="2994" spans="1:16" x14ac:dyDescent="0.3">
      <c r="A2994" s="6">
        <v>47189</v>
      </c>
      <c r="B2994" s="7" t="s">
        <v>1947</v>
      </c>
      <c r="C2994" s="9">
        <f t="shared" ca="1" si="92"/>
        <v>6</v>
      </c>
      <c r="D2994" s="9" t="s">
        <v>2115</v>
      </c>
      <c r="E2994" s="9" t="s">
        <v>2116</v>
      </c>
      <c r="F2994" s="10">
        <f t="shared" ca="1" si="93"/>
        <v>7.5931215458933554E-2</v>
      </c>
      <c r="G2994" s="3" t="str">
        <f>VLOOKUP(Table3[[#This Row],[PRODUCT ID]],Table1[[PRODUCT]:[SELLING PRICE]],1,FALSE)</f>
        <v>Product895</v>
      </c>
      <c r="H2994" s="3" t="str">
        <f>VLOOKUP(Table3[[#This Row],[PRODUCT ID]],Table1[[PRODUCT]:[SELLING PRICE]],2,FALSE)</f>
        <v>Category2</v>
      </c>
      <c r="I2994" s="3" t="str">
        <f>VLOOKUP(Table3[[#This Row],[PRODUCT ID]],Table1[[PRODUCT]:[SELLING PRICE]],3,FALSE)</f>
        <v>Kg</v>
      </c>
      <c r="J2994" s="16">
        <f ca="1">VLOOKUP(Table3[[#This Row],[PRODUCT ID]],Table1[[PRODUCT]:[SELLING PRICE]],4,FALSE)</f>
        <v>184</v>
      </c>
      <c r="K2994" s="16">
        <f ca="1">VLOOKUP(Table3[[#This Row],[PRODUCT ID]],Table1[[PRODUCT]:[SELLING PRICE]],5,FALSE)</f>
        <v>48.011919559748151</v>
      </c>
      <c r="L2994" s="16">
        <f ca="1">J2994*Table3[[#This Row],[QUANTITY]]</f>
        <v>1104</v>
      </c>
      <c r="M2994" s="16">
        <f ca="1">K2994*Table3[[#This Row],[QUANTITY]]*(1-Table3[[#This Row],[DISCOUNT %]])</f>
        <v>266.19789690635957</v>
      </c>
      <c r="N2994" s="3">
        <f>DAY(Table3[[#This Row],[DATE]])</f>
        <v>12</v>
      </c>
      <c r="O2994" s="3" t="str">
        <f>TEXT(Table3[[#This Row],[DATE]],"mmm")</f>
        <v>Mar</v>
      </c>
      <c r="P2994" s="3">
        <f>YEAR(Table3[[#This Row],[DATE]])</f>
        <v>2029</v>
      </c>
    </row>
    <row r="2995" spans="1:16" x14ac:dyDescent="0.3">
      <c r="A2995" s="6">
        <v>47190</v>
      </c>
      <c r="B2995" s="7" t="s">
        <v>1948</v>
      </c>
      <c r="C2995" s="9">
        <f t="shared" ca="1" si="92"/>
        <v>4</v>
      </c>
      <c r="D2995" s="9" t="s">
        <v>2116</v>
      </c>
      <c r="E2995" s="9" t="s">
        <v>2116</v>
      </c>
      <c r="F2995" s="10">
        <f t="shared" ca="1" si="93"/>
        <v>6.1954773482483266E-2</v>
      </c>
      <c r="G2995" s="3" t="str">
        <f>VLOOKUP(Table3[[#This Row],[PRODUCT ID]],Table1[[PRODUCT]:[SELLING PRICE]],1,FALSE)</f>
        <v>Product896</v>
      </c>
      <c r="H2995" s="3" t="str">
        <f>VLOOKUP(Table3[[#This Row],[PRODUCT ID]],Table1[[PRODUCT]:[SELLING PRICE]],2,FALSE)</f>
        <v>Category3</v>
      </c>
      <c r="I2995" s="3" t="str">
        <f>VLOOKUP(Table3[[#This Row],[PRODUCT ID]],Table1[[PRODUCT]:[SELLING PRICE]],3,FALSE)</f>
        <v>Lt</v>
      </c>
      <c r="J2995" s="16">
        <f ca="1">VLOOKUP(Table3[[#This Row],[PRODUCT ID]],Table1[[PRODUCT]:[SELLING PRICE]],4,FALSE)</f>
        <v>135</v>
      </c>
      <c r="K2995" s="16">
        <f ca="1">VLOOKUP(Table3[[#This Row],[PRODUCT ID]],Table1[[PRODUCT]:[SELLING PRICE]],5,FALSE)</f>
        <v>220.35334839836878</v>
      </c>
      <c r="L2995" s="16">
        <f ca="1">J2995*Table3[[#This Row],[QUANTITY]]</f>
        <v>540</v>
      </c>
      <c r="M2995" s="16">
        <f ca="1">K2995*Table3[[#This Row],[QUANTITY]]*(1-Table3[[#This Row],[DISCOUNT %]])</f>
        <v>826.80562644896452</v>
      </c>
      <c r="N2995" s="3">
        <f>DAY(Table3[[#This Row],[DATE]])</f>
        <v>13</v>
      </c>
      <c r="O2995" s="3" t="str">
        <f>TEXT(Table3[[#This Row],[DATE]],"mmm")</f>
        <v>Mar</v>
      </c>
      <c r="P2995" s="3">
        <f>YEAR(Table3[[#This Row],[DATE]])</f>
        <v>2029</v>
      </c>
    </row>
    <row r="2996" spans="1:16" x14ac:dyDescent="0.3">
      <c r="A2996" s="6">
        <v>47191</v>
      </c>
      <c r="B2996" s="7" t="s">
        <v>1949</v>
      </c>
      <c r="C2996" s="9">
        <f t="shared" ca="1" si="92"/>
        <v>15</v>
      </c>
      <c r="D2996" s="9" t="s">
        <v>2117</v>
      </c>
      <c r="E2996" s="9" t="s">
        <v>2116</v>
      </c>
      <c r="F2996" s="10">
        <f t="shared" ca="1" si="93"/>
        <v>8.1790221397304311E-2</v>
      </c>
      <c r="G2996" s="3" t="str">
        <f>VLOOKUP(Table3[[#This Row],[PRODUCT ID]],Table1[[PRODUCT]:[SELLING PRICE]],1,FALSE)</f>
        <v>Product897</v>
      </c>
      <c r="H2996" s="3" t="str">
        <f>VLOOKUP(Table3[[#This Row],[PRODUCT ID]],Table1[[PRODUCT]:[SELLING PRICE]],2,FALSE)</f>
        <v>Category4</v>
      </c>
      <c r="I2996" s="3" t="str">
        <f>VLOOKUP(Table3[[#This Row],[PRODUCT ID]],Table1[[PRODUCT]:[SELLING PRICE]],3,FALSE)</f>
        <v>Ft</v>
      </c>
      <c r="J2996" s="16">
        <f ca="1">VLOOKUP(Table3[[#This Row],[PRODUCT ID]],Table1[[PRODUCT]:[SELLING PRICE]],4,FALSE)</f>
        <v>250</v>
      </c>
      <c r="K2996" s="16">
        <f ca="1">VLOOKUP(Table3[[#This Row],[PRODUCT ID]],Table1[[PRODUCT]:[SELLING PRICE]],5,FALSE)</f>
        <v>134.98359528040481</v>
      </c>
      <c r="L2996" s="16">
        <f ca="1">J2996*Table3[[#This Row],[QUANTITY]]</f>
        <v>3750</v>
      </c>
      <c r="M2996" s="16">
        <f ca="1">K2996*Table3[[#This Row],[QUANTITY]]*(1-Table3[[#This Row],[DISCOUNT %]])</f>
        <v>1859.1488570612457</v>
      </c>
      <c r="N2996" s="3">
        <f>DAY(Table3[[#This Row],[DATE]])</f>
        <v>14</v>
      </c>
      <c r="O2996" s="3" t="str">
        <f>TEXT(Table3[[#This Row],[DATE]],"mmm")</f>
        <v>Mar</v>
      </c>
      <c r="P2996" s="3">
        <f>YEAR(Table3[[#This Row],[DATE]])</f>
        <v>2029</v>
      </c>
    </row>
    <row r="2997" spans="1:16" x14ac:dyDescent="0.3">
      <c r="A2997" s="6">
        <v>47192</v>
      </c>
      <c r="B2997" s="7" t="s">
        <v>1950</v>
      </c>
      <c r="C2997" s="9">
        <f t="shared" ca="1" si="92"/>
        <v>5</v>
      </c>
      <c r="D2997" s="9" t="s">
        <v>2115</v>
      </c>
      <c r="E2997" s="9" t="s">
        <v>2116</v>
      </c>
      <c r="F2997" s="10">
        <f t="shared" ca="1" si="93"/>
        <v>5.6693613278950963E-2</v>
      </c>
      <c r="G2997" s="3" t="str">
        <f>VLOOKUP(Table3[[#This Row],[PRODUCT ID]],Table1[[PRODUCT]:[SELLING PRICE]],1,FALSE)</f>
        <v>Product898</v>
      </c>
      <c r="H2997" s="3" t="str">
        <f>VLOOKUP(Table3[[#This Row],[PRODUCT ID]],Table1[[PRODUCT]:[SELLING PRICE]],2,FALSE)</f>
        <v>Category5</v>
      </c>
      <c r="I2997" s="3" t="str">
        <f>VLOOKUP(Table3[[#This Row],[PRODUCT ID]],Table1[[PRODUCT]:[SELLING PRICE]],3,FALSE)</f>
        <v>Kg</v>
      </c>
      <c r="J2997" s="16">
        <f ca="1">VLOOKUP(Table3[[#This Row],[PRODUCT ID]],Table1[[PRODUCT]:[SELLING PRICE]],4,FALSE)</f>
        <v>218</v>
      </c>
      <c r="K2997" s="16">
        <f ca="1">VLOOKUP(Table3[[#This Row],[PRODUCT ID]],Table1[[PRODUCT]:[SELLING PRICE]],5,FALSE)</f>
        <v>137.72656835229111</v>
      </c>
      <c r="L2997" s="16">
        <f ca="1">J2997*Table3[[#This Row],[QUANTITY]]</f>
        <v>1090</v>
      </c>
      <c r="M2997" s="16">
        <f ca="1">K2997*Table3[[#This Row],[QUANTITY]]*(1-Table3[[#This Row],[DISCOUNT %]])</f>
        <v>649.59175773944662</v>
      </c>
      <c r="N2997" s="3">
        <f>DAY(Table3[[#This Row],[DATE]])</f>
        <v>15</v>
      </c>
      <c r="O2997" s="3" t="str">
        <f>TEXT(Table3[[#This Row],[DATE]],"mmm")</f>
        <v>Mar</v>
      </c>
      <c r="P2997" s="3">
        <f>YEAR(Table3[[#This Row],[DATE]])</f>
        <v>2029</v>
      </c>
    </row>
    <row r="2998" spans="1:16" x14ac:dyDescent="0.3">
      <c r="A2998" s="6">
        <v>47193</v>
      </c>
      <c r="B2998" s="7" t="s">
        <v>1951</v>
      </c>
      <c r="C2998" s="9">
        <f t="shared" ca="1" si="92"/>
        <v>15</v>
      </c>
      <c r="D2998" s="9" t="s">
        <v>2115</v>
      </c>
      <c r="E2998" s="9" t="s">
        <v>2118</v>
      </c>
      <c r="F2998" s="10">
        <f t="shared" ca="1" si="93"/>
        <v>4.0625883468697445E-3</v>
      </c>
      <c r="G2998" s="3" t="str">
        <f>VLOOKUP(Table3[[#This Row],[PRODUCT ID]],Table1[[PRODUCT]:[SELLING PRICE]],1,FALSE)</f>
        <v>Product899</v>
      </c>
      <c r="H2998" s="3" t="str">
        <f>VLOOKUP(Table3[[#This Row],[PRODUCT ID]],Table1[[PRODUCT]:[SELLING PRICE]],2,FALSE)</f>
        <v>Category1</v>
      </c>
      <c r="I2998" s="3" t="str">
        <f>VLOOKUP(Table3[[#This Row],[PRODUCT ID]],Table1[[PRODUCT]:[SELLING PRICE]],3,FALSE)</f>
        <v>No</v>
      </c>
      <c r="J2998" s="16">
        <f ca="1">VLOOKUP(Table3[[#This Row],[PRODUCT ID]],Table1[[PRODUCT]:[SELLING PRICE]],4,FALSE)</f>
        <v>33</v>
      </c>
      <c r="K2998" s="16">
        <f ca="1">VLOOKUP(Table3[[#This Row],[PRODUCT ID]],Table1[[PRODUCT]:[SELLING PRICE]],5,FALSE)</f>
        <v>142.34245249272487</v>
      </c>
      <c r="L2998" s="16">
        <f ca="1">J2998*Table3[[#This Row],[QUANTITY]]</f>
        <v>495</v>
      </c>
      <c r="M2998" s="16">
        <f ca="1">K2998*Table3[[#This Row],[QUANTITY]]*(1-Table3[[#This Row],[DISCOUNT %]])</f>
        <v>2126.4626055594458</v>
      </c>
      <c r="N2998" s="3">
        <f>DAY(Table3[[#This Row],[DATE]])</f>
        <v>16</v>
      </c>
      <c r="O2998" s="3" t="str">
        <f>TEXT(Table3[[#This Row],[DATE]],"mmm")</f>
        <v>Mar</v>
      </c>
      <c r="P2998" s="3">
        <f>YEAR(Table3[[#This Row],[DATE]])</f>
        <v>2029</v>
      </c>
    </row>
    <row r="2999" spans="1:16" x14ac:dyDescent="0.3">
      <c r="A2999" s="6">
        <v>47194</v>
      </c>
      <c r="B2999" s="7" t="s">
        <v>1952</v>
      </c>
      <c r="C2999" s="9">
        <f t="shared" ca="1" si="92"/>
        <v>14</v>
      </c>
      <c r="D2999" s="9" t="s">
        <v>2115</v>
      </c>
      <c r="E2999" s="9" t="s">
        <v>2116</v>
      </c>
      <c r="F2999" s="10">
        <f t="shared" ca="1" si="93"/>
        <v>9.7680479480810337E-2</v>
      </c>
      <c r="G2999" s="3" t="str">
        <f>VLOOKUP(Table3[[#This Row],[PRODUCT ID]],Table1[[PRODUCT]:[SELLING PRICE]],1,FALSE)</f>
        <v>Product900</v>
      </c>
      <c r="H2999" s="3" t="str">
        <f>VLOOKUP(Table3[[#This Row],[PRODUCT ID]],Table1[[PRODUCT]:[SELLING PRICE]],2,FALSE)</f>
        <v>Category2</v>
      </c>
      <c r="I2999" s="3" t="str">
        <f>VLOOKUP(Table3[[#This Row],[PRODUCT ID]],Table1[[PRODUCT]:[SELLING PRICE]],3,FALSE)</f>
        <v>No</v>
      </c>
      <c r="J2999" s="16">
        <f ca="1">VLOOKUP(Table3[[#This Row],[PRODUCT ID]],Table1[[PRODUCT]:[SELLING PRICE]],4,FALSE)</f>
        <v>116</v>
      </c>
      <c r="K2999" s="16">
        <f ca="1">VLOOKUP(Table3[[#This Row],[PRODUCT ID]],Table1[[PRODUCT]:[SELLING PRICE]],5,FALSE)</f>
        <v>230.52423346640063</v>
      </c>
      <c r="L2999" s="16">
        <f ca="1">J2999*Table3[[#This Row],[QUANTITY]]</f>
        <v>1624</v>
      </c>
      <c r="M2999" s="16">
        <f ca="1">K2999*Table3[[#This Row],[QUANTITY]]*(1-Table3[[#This Row],[DISCOUNT %]])</f>
        <v>2912.0912213323891</v>
      </c>
      <c r="N2999" s="3">
        <f>DAY(Table3[[#This Row],[DATE]])</f>
        <v>17</v>
      </c>
      <c r="O2999" s="3" t="str">
        <f>TEXT(Table3[[#This Row],[DATE]],"mmm")</f>
        <v>Mar</v>
      </c>
      <c r="P2999" s="3">
        <f>YEAR(Table3[[#This Row],[DATE]])</f>
        <v>2029</v>
      </c>
    </row>
    <row r="3000" spans="1:16" x14ac:dyDescent="0.3">
      <c r="A3000" s="6">
        <v>47195</v>
      </c>
      <c r="B3000" s="7" t="s">
        <v>1953</v>
      </c>
      <c r="C3000" s="9">
        <f t="shared" ca="1" si="92"/>
        <v>10</v>
      </c>
      <c r="D3000" s="9" t="s">
        <v>2116</v>
      </c>
      <c r="E3000" s="9" t="s">
        <v>2116</v>
      </c>
      <c r="F3000" s="10">
        <f t="shared" ca="1" si="93"/>
        <v>8.1251715815580328E-2</v>
      </c>
      <c r="G3000" s="3" t="str">
        <f>VLOOKUP(Table3[[#This Row],[PRODUCT ID]],Table1[[PRODUCT]:[SELLING PRICE]],1,FALSE)</f>
        <v>Product901</v>
      </c>
      <c r="H3000" s="3" t="str">
        <f>VLOOKUP(Table3[[#This Row],[PRODUCT ID]],Table1[[PRODUCT]:[SELLING PRICE]],2,FALSE)</f>
        <v>Category3</v>
      </c>
      <c r="I3000" s="3" t="str">
        <f>VLOOKUP(Table3[[#This Row],[PRODUCT ID]],Table1[[PRODUCT]:[SELLING PRICE]],3,FALSE)</f>
        <v>Ft</v>
      </c>
      <c r="J3000" s="16">
        <f ca="1">VLOOKUP(Table3[[#This Row],[PRODUCT ID]],Table1[[PRODUCT]:[SELLING PRICE]],4,FALSE)</f>
        <v>153</v>
      </c>
      <c r="K3000" s="16">
        <f ca="1">VLOOKUP(Table3[[#This Row],[PRODUCT ID]],Table1[[PRODUCT]:[SELLING PRICE]],5,FALSE)</f>
        <v>127.29230868687671</v>
      </c>
      <c r="L3000" s="16">
        <f ca="1">J3000*Table3[[#This Row],[QUANTITY]]</f>
        <v>1530</v>
      </c>
      <c r="M3000" s="16">
        <f ca="1">K3000*Table3[[#This Row],[QUANTITY]]*(1-Table3[[#This Row],[DISCOUNT %]])</f>
        <v>1169.4959019594148</v>
      </c>
      <c r="N3000" s="3">
        <f>DAY(Table3[[#This Row],[DATE]])</f>
        <v>18</v>
      </c>
      <c r="O3000" s="3" t="str">
        <f>TEXT(Table3[[#This Row],[DATE]],"mmm")</f>
        <v>Mar</v>
      </c>
      <c r="P3000" s="3">
        <f>YEAR(Table3[[#This Row],[DATE]])</f>
        <v>2029</v>
      </c>
    </row>
    <row r="3001" spans="1:16" x14ac:dyDescent="0.3">
      <c r="A3001" s="6">
        <v>47196</v>
      </c>
      <c r="B3001" s="7" t="s">
        <v>1954</v>
      </c>
      <c r="C3001" s="9">
        <f t="shared" ca="1" si="92"/>
        <v>6</v>
      </c>
      <c r="D3001" s="9" t="s">
        <v>2116</v>
      </c>
      <c r="E3001" s="9" t="s">
        <v>2116</v>
      </c>
      <c r="F3001" s="10">
        <f t="shared" ca="1" si="93"/>
        <v>7.2424675479784956E-2</v>
      </c>
      <c r="G3001" s="3" t="str">
        <f>VLOOKUP(Table3[[#This Row],[PRODUCT ID]],Table1[[PRODUCT]:[SELLING PRICE]],1,FALSE)</f>
        <v>Product902</v>
      </c>
      <c r="H3001" s="3" t="str">
        <f>VLOOKUP(Table3[[#This Row],[PRODUCT ID]],Table1[[PRODUCT]:[SELLING PRICE]],2,FALSE)</f>
        <v>Category4</v>
      </c>
      <c r="I3001" s="3" t="str">
        <f>VLOOKUP(Table3[[#This Row],[PRODUCT ID]],Table1[[PRODUCT]:[SELLING PRICE]],3,FALSE)</f>
        <v>No</v>
      </c>
      <c r="J3001" s="16">
        <f ca="1">VLOOKUP(Table3[[#This Row],[PRODUCT ID]],Table1[[PRODUCT]:[SELLING PRICE]],4,FALSE)</f>
        <v>184</v>
      </c>
      <c r="K3001" s="16">
        <f ca="1">VLOOKUP(Table3[[#This Row],[PRODUCT ID]],Table1[[PRODUCT]:[SELLING PRICE]],5,FALSE)</f>
        <v>263.28930443426066</v>
      </c>
      <c r="L3001" s="16">
        <f ca="1">J3001*Table3[[#This Row],[QUANTITY]]</f>
        <v>1104</v>
      </c>
      <c r="M3001" s="16">
        <f ca="1">K3001*Table3[[#This Row],[QUANTITY]]*(1-Table3[[#This Row],[DISCOUNT %]])</f>
        <v>1465.3239720198662</v>
      </c>
      <c r="N3001" s="3">
        <f>DAY(Table3[[#This Row],[DATE]])</f>
        <v>19</v>
      </c>
      <c r="O3001" s="3" t="str">
        <f>TEXT(Table3[[#This Row],[DATE]],"mmm")</f>
        <v>Mar</v>
      </c>
      <c r="P3001" s="3">
        <f>YEAR(Table3[[#This Row],[DATE]])</f>
        <v>2029</v>
      </c>
    </row>
    <row r="3002" spans="1:16" x14ac:dyDescent="0.3">
      <c r="A3002" s="6">
        <v>47197</v>
      </c>
      <c r="B3002" s="7" t="s">
        <v>1955</v>
      </c>
      <c r="C3002" s="9">
        <f t="shared" ca="1" si="92"/>
        <v>4</v>
      </c>
      <c r="D3002" s="9" t="s">
        <v>2116</v>
      </c>
      <c r="E3002" s="9" t="s">
        <v>2116</v>
      </c>
      <c r="F3002" s="10">
        <f t="shared" ca="1" si="93"/>
        <v>6.9866934512389817E-2</v>
      </c>
      <c r="G3002" s="3" t="str">
        <f>VLOOKUP(Table3[[#This Row],[PRODUCT ID]],Table1[[PRODUCT]:[SELLING PRICE]],1,FALSE)</f>
        <v>Product903</v>
      </c>
      <c r="H3002" s="3" t="str">
        <f>VLOOKUP(Table3[[#This Row],[PRODUCT ID]],Table1[[PRODUCT]:[SELLING PRICE]],2,FALSE)</f>
        <v>Category5</v>
      </c>
      <c r="I3002" s="3" t="str">
        <f>VLOOKUP(Table3[[#This Row],[PRODUCT ID]],Table1[[PRODUCT]:[SELLING PRICE]],3,FALSE)</f>
        <v>Kg</v>
      </c>
      <c r="J3002" s="16">
        <f ca="1">VLOOKUP(Table3[[#This Row],[PRODUCT ID]],Table1[[PRODUCT]:[SELLING PRICE]],4,FALSE)</f>
        <v>29</v>
      </c>
      <c r="K3002" s="16">
        <f ca="1">VLOOKUP(Table3[[#This Row],[PRODUCT ID]],Table1[[PRODUCT]:[SELLING PRICE]],5,FALSE)</f>
        <v>100.68140775743967</v>
      </c>
      <c r="L3002" s="16">
        <f ca="1">J3002*Table3[[#This Row],[QUANTITY]]</f>
        <v>116</v>
      </c>
      <c r="M3002" s="16">
        <f ca="1">K3002*Table3[[#This Row],[QUANTITY]]*(1-Table3[[#This Row],[DISCOUNT %]])</f>
        <v>374.5884257401417</v>
      </c>
      <c r="N3002" s="3">
        <f>DAY(Table3[[#This Row],[DATE]])</f>
        <v>20</v>
      </c>
      <c r="O3002" s="3" t="str">
        <f>TEXT(Table3[[#This Row],[DATE]],"mmm")</f>
        <v>Mar</v>
      </c>
      <c r="P3002" s="3">
        <f>YEAR(Table3[[#This Row],[DATE]])</f>
        <v>2029</v>
      </c>
    </row>
    <row r="3003" spans="1:16" x14ac:dyDescent="0.3">
      <c r="A3003" s="6">
        <v>47198</v>
      </c>
      <c r="B3003" s="7" t="s">
        <v>1956</v>
      </c>
      <c r="C3003" s="9">
        <f t="shared" ca="1" si="92"/>
        <v>2</v>
      </c>
      <c r="D3003" s="9" t="s">
        <v>2115</v>
      </c>
      <c r="E3003" s="9" t="s">
        <v>2116</v>
      </c>
      <c r="F3003" s="10">
        <f t="shared" ca="1" si="93"/>
        <v>2.0506653052360303E-2</v>
      </c>
      <c r="G3003" s="3" t="str">
        <f>VLOOKUP(Table3[[#This Row],[PRODUCT ID]],Table1[[PRODUCT]:[SELLING PRICE]],1,FALSE)</f>
        <v>Product904</v>
      </c>
      <c r="H3003" s="3" t="str">
        <f>VLOOKUP(Table3[[#This Row],[PRODUCT ID]],Table1[[PRODUCT]:[SELLING PRICE]],2,FALSE)</f>
        <v>Category1</v>
      </c>
      <c r="I3003" s="3" t="str">
        <f>VLOOKUP(Table3[[#This Row],[PRODUCT ID]],Table1[[PRODUCT]:[SELLING PRICE]],3,FALSE)</f>
        <v>Kg</v>
      </c>
      <c r="J3003" s="16">
        <f ca="1">VLOOKUP(Table3[[#This Row],[PRODUCT ID]],Table1[[PRODUCT]:[SELLING PRICE]],4,FALSE)</f>
        <v>93</v>
      </c>
      <c r="K3003" s="16">
        <f ca="1">VLOOKUP(Table3[[#This Row],[PRODUCT ID]],Table1[[PRODUCT]:[SELLING PRICE]],5,FALSE)</f>
        <v>131.78312377771204</v>
      </c>
      <c r="L3003" s="16">
        <f ca="1">J3003*Table3[[#This Row],[QUANTITY]]</f>
        <v>186</v>
      </c>
      <c r="M3003" s="16">
        <f ca="1">K3003*Table3[[#This Row],[QUANTITY]]*(1-Table3[[#This Row],[DISCOUNT %]])</f>
        <v>258.16138596049245</v>
      </c>
      <c r="N3003" s="3">
        <f>DAY(Table3[[#This Row],[DATE]])</f>
        <v>21</v>
      </c>
      <c r="O3003" s="3" t="str">
        <f>TEXT(Table3[[#This Row],[DATE]],"mmm")</f>
        <v>Mar</v>
      </c>
      <c r="P3003" s="3">
        <f>YEAR(Table3[[#This Row],[DATE]])</f>
        <v>2029</v>
      </c>
    </row>
    <row r="3004" spans="1:16" x14ac:dyDescent="0.3">
      <c r="A3004" s="6">
        <v>47199</v>
      </c>
      <c r="B3004" s="7" t="s">
        <v>1957</v>
      </c>
      <c r="C3004" s="9">
        <f t="shared" ca="1" si="92"/>
        <v>14</v>
      </c>
      <c r="D3004" s="9" t="s">
        <v>2117</v>
      </c>
      <c r="E3004" s="9" t="s">
        <v>2118</v>
      </c>
      <c r="F3004" s="10">
        <f t="shared" ca="1" si="93"/>
        <v>3.8054916931123686E-2</v>
      </c>
      <c r="G3004" s="3" t="str">
        <f>VLOOKUP(Table3[[#This Row],[PRODUCT ID]],Table1[[PRODUCT]:[SELLING PRICE]],1,FALSE)</f>
        <v>Product905</v>
      </c>
      <c r="H3004" s="3" t="str">
        <f>VLOOKUP(Table3[[#This Row],[PRODUCT ID]],Table1[[PRODUCT]:[SELLING PRICE]],2,FALSE)</f>
        <v>Category2</v>
      </c>
      <c r="I3004" s="3" t="str">
        <f>VLOOKUP(Table3[[#This Row],[PRODUCT ID]],Table1[[PRODUCT]:[SELLING PRICE]],3,FALSE)</f>
        <v>Lt</v>
      </c>
      <c r="J3004" s="16">
        <f ca="1">VLOOKUP(Table3[[#This Row],[PRODUCT ID]],Table1[[PRODUCT]:[SELLING PRICE]],4,FALSE)</f>
        <v>182</v>
      </c>
      <c r="K3004" s="16">
        <f ca="1">VLOOKUP(Table3[[#This Row],[PRODUCT ID]],Table1[[PRODUCT]:[SELLING PRICE]],5,FALSE)</f>
        <v>312.82742216548286</v>
      </c>
      <c r="L3004" s="16">
        <f ca="1">J3004*Table3[[#This Row],[QUANTITY]]</f>
        <v>2548</v>
      </c>
      <c r="M3004" s="16">
        <f ca="1">K3004*Table3[[#This Row],[QUANTITY]]*(1-Table3[[#This Row],[DISCOUNT %]])</f>
        <v>4212.9192084167698</v>
      </c>
      <c r="N3004" s="3">
        <f>DAY(Table3[[#This Row],[DATE]])</f>
        <v>22</v>
      </c>
      <c r="O3004" s="3" t="str">
        <f>TEXT(Table3[[#This Row],[DATE]],"mmm")</f>
        <v>Mar</v>
      </c>
      <c r="P3004" s="3">
        <f>YEAR(Table3[[#This Row],[DATE]])</f>
        <v>2029</v>
      </c>
    </row>
    <row r="3005" spans="1:16" x14ac:dyDescent="0.3">
      <c r="A3005" s="6">
        <v>47200</v>
      </c>
      <c r="B3005" s="7" t="s">
        <v>1958</v>
      </c>
      <c r="C3005" s="9">
        <f t="shared" ca="1" si="92"/>
        <v>1</v>
      </c>
      <c r="D3005" s="9" t="s">
        <v>2117</v>
      </c>
      <c r="E3005" s="9" t="s">
        <v>2118</v>
      </c>
      <c r="F3005" s="10">
        <f t="shared" ca="1" si="93"/>
        <v>2.187455087367092E-2</v>
      </c>
      <c r="G3005" s="3" t="str">
        <f>VLOOKUP(Table3[[#This Row],[PRODUCT ID]],Table1[[PRODUCT]:[SELLING PRICE]],1,FALSE)</f>
        <v>Product906</v>
      </c>
      <c r="H3005" s="3" t="str">
        <f>VLOOKUP(Table3[[#This Row],[PRODUCT ID]],Table1[[PRODUCT]:[SELLING PRICE]],2,FALSE)</f>
        <v>Category3</v>
      </c>
      <c r="I3005" s="3" t="str">
        <f>VLOOKUP(Table3[[#This Row],[PRODUCT ID]],Table1[[PRODUCT]:[SELLING PRICE]],3,FALSE)</f>
        <v>Kg</v>
      </c>
      <c r="J3005" s="16">
        <f ca="1">VLOOKUP(Table3[[#This Row],[PRODUCT ID]],Table1[[PRODUCT]:[SELLING PRICE]],4,FALSE)</f>
        <v>116</v>
      </c>
      <c r="K3005" s="16">
        <f ca="1">VLOOKUP(Table3[[#This Row],[PRODUCT ID]],Table1[[PRODUCT]:[SELLING PRICE]],5,FALSE)</f>
        <v>246.975541550944</v>
      </c>
      <c r="L3005" s="16">
        <f ca="1">J3005*Table3[[#This Row],[QUANTITY]]</f>
        <v>116</v>
      </c>
      <c r="M3005" s="16">
        <f ca="1">K3005*Table3[[#This Row],[QUANTITY]]*(1-Table3[[#This Row],[DISCOUNT %]])</f>
        <v>241.57306250273544</v>
      </c>
      <c r="N3005" s="3">
        <f>DAY(Table3[[#This Row],[DATE]])</f>
        <v>23</v>
      </c>
      <c r="O3005" s="3" t="str">
        <f>TEXT(Table3[[#This Row],[DATE]],"mmm")</f>
        <v>Mar</v>
      </c>
      <c r="P3005" s="3">
        <f>YEAR(Table3[[#This Row],[DATE]])</f>
        <v>2029</v>
      </c>
    </row>
    <row r="3006" spans="1:16" x14ac:dyDescent="0.3">
      <c r="A3006" s="6">
        <v>47201</v>
      </c>
      <c r="B3006" s="7" t="s">
        <v>1959</v>
      </c>
      <c r="C3006" s="9">
        <f t="shared" ca="1" si="92"/>
        <v>14</v>
      </c>
      <c r="D3006" s="9" t="s">
        <v>2116</v>
      </c>
      <c r="E3006" s="9" t="s">
        <v>2116</v>
      </c>
      <c r="F3006" s="10">
        <f t="shared" ca="1" si="93"/>
        <v>6.7453285679677235E-4</v>
      </c>
      <c r="G3006" s="3" t="str">
        <f>VLOOKUP(Table3[[#This Row],[PRODUCT ID]],Table1[[PRODUCT]:[SELLING PRICE]],1,FALSE)</f>
        <v>Product907</v>
      </c>
      <c r="H3006" s="3" t="str">
        <f>VLOOKUP(Table3[[#This Row],[PRODUCT ID]],Table1[[PRODUCT]:[SELLING PRICE]],2,FALSE)</f>
        <v>Category4</v>
      </c>
      <c r="I3006" s="3" t="str">
        <f>VLOOKUP(Table3[[#This Row],[PRODUCT ID]],Table1[[PRODUCT]:[SELLING PRICE]],3,FALSE)</f>
        <v>Lt</v>
      </c>
      <c r="J3006" s="16">
        <f ca="1">VLOOKUP(Table3[[#This Row],[PRODUCT ID]],Table1[[PRODUCT]:[SELLING PRICE]],4,FALSE)</f>
        <v>203</v>
      </c>
      <c r="K3006" s="16">
        <f ca="1">VLOOKUP(Table3[[#This Row],[PRODUCT ID]],Table1[[PRODUCT]:[SELLING PRICE]],5,FALSE)</f>
        <v>69.744783606334906</v>
      </c>
      <c r="L3006" s="16">
        <f ca="1">J3006*Table3[[#This Row],[QUANTITY]]</f>
        <v>2842</v>
      </c>
      <c r="M3006" s="16">
        <f ca="1">K3006*Table3[[#This Row],[QUANTITY]]*(1-Table3[[#This Row],[DISCOUNT %]])</f>
        <v>975.76833841483153</v>
      </c>
      <c r="N3006" s="3">
        <f>DAY(Table3[[#This Row],[DATE]])</f>
        <v>24</v>
      </c>
      <c r="O3006" s="3" t="str">
        <f>TEXT(Table3[[#This Row],[DATE]],"mmm")</f>
        <v>Mar</v>
      </c>
      <c r="P3006" s="3">
        <f>YEAR(Table3[[#This Row],[DATE]])</f>
        <v>2029</v>
      </c>
    </row>
    <row r="3007" spans="1:16" x14ac:dyDescent="0.3">
      <c r="A3007" s="6">
        <v>47202</v>
      </c>
      <c r="B3007" s="7" t="s">
        <v>1960</v>
      </c>
      <c r="C3007" s="9">
        <f t="shared" ca="1" si="92"/>
        <v>14</v>
      </c>
      <c r="D3007" s="9" t="s">
        <v>2116</v>
      </c>
      <c r="E3007" s="9" t="s">
        <v>2116</v>
      </c>
      <c r="F3007" s="10">
        <f t="shared" ca="1" si="93"/>
        <v>5.602530541307327E-4</v>
      </c>
      <c r="G3007" s="3" t="str">
        <f>VLOOKUP(Table3[[#This Row],[PRODUCT ID]],Table1[[PRODUCT]:[SELLING PRICE]],1,FALSE)</f>
        <v>Product908</v>
      </c>
      <c r="H3007" s="3" t="str">
        <f>VLOOKUP(Table3[[#This Row],[PRODUCT ID]],Table1[[PRODUCT]:[SELLING PRICE]],2,FALSE)</f>
        <v>Category5</v>
      </c>
      <c r="I3007" s="3" t="str">
        <f>VLOOKUP(Table3[[#This Row],[PRODUCT ID]],Table1[[PRODUCT]:[SELLING PRICE]],3,FALSE)</f>
        <v>Ft</v>
      </c>
      <c r="J3007" s="16">
        <f ca="1">VLOOKUP(Table3[[#This Row],[PRODUCT ID]],Table1[[PRODUCT]:[SELLING PRICE]],4,FALSE)</f>
        <v>128</v>
      </c>
      <c r="K3007" s="16">
        <f ca="1">VLOOKUP(Table3[[#This Row],[PRODUCT ID]],Table1[[PRODUCT]:[SELLING PRICE]],5,FALSE)</f>
        <v>284.99769670136567</v>
      </c>
      <c r="L3007" s="16">
        <f ca="1">J3007*Table3[[#This Row],[QUANTITY]]</f>
        <v>1792</v>
      </c>
      <c r="M3007" s="16">
        <f ca="1">K3007*Table3[[#This Row],[QUANTITY]]*(1-Table3[[#This Row],[DISCOUNT %]])</f>
        <v>3987.7323621991591</v>
      </c>
      <c r="N3007" s="3">
        <f>DAY(Table3[[#This Row],[DATE]])</f>
        <v>25</v>
      </c>
      <c r="O3007" s="3" t="str">
        <f>TEXT(Table3[[#This Row],[DATE]],"mmm")</f>
        <v>Mar</v>
      </c>
      <c r="P3007" s="3">
        <f>YEAR(Table3[[#This Row],[DATE]])</f>
        <v>2029</v>
      </c>
    </row>
    <row r="3008" spans="1:16" x14ac:dyDescent="0.3">
      <c r="A3008" s="6">
        <v>47203</v>
      </c>
      <c r="B3008" s="7" t="s">
        <v>1961</v>
      </c>
      <c r="C3008" s="9">
        <f t="shared" ca="1" si="92"/>
        <v>12</v>
      </c>
      <c r="D3008" s="9" t="s">
        <v>2116</v>
      </c>
      <c r="E3008" s="9" t="s">
        <v>2116</v>
      </c>
      <c r="F3008" s="10">
        <f t="shared" ca="1" si="93"/>
        <v>5.8040265279010454E-2</v>
      </c>
      <c r="G3008" s="3" t="str">
        <f>VLOOKUP(Table3[[#This Row],[PRODUCT ID]],Table1[[PRODUCT]:[SELLING PRICE]],1,FALSE)</f>
        <v>Product909</v>
      </c>
      <c r="H3008" s="3" t="str">
        <f>VLOOKUP(Table3[[#This Row],[PRODUCT ID]],Table1[[PRODUCT]:[SELLING PRICE]],2,FALSE)</f>
        <v>Category1</v>
      </c>
      <c r="I3008" s="3" t="str">
        <f>VLOOKUP(Table3[[#This Row],[PRODUCT ID]],Table1[[PRODUCT]:[SELLING PRICE]],3,FALSE)</f>
        <v>Kg</v>
      </c>
      <c r="J3008" s="16">
        <f ca="1">VLOOKUP(Table3[[#This Row],[PRODUCT ID]],Table1[[PRODUCT]:[SELLING PRICE]],4,FALSE)</f>
        <v>138</v>
      </c>
      <c r="K3008" s="16">
        <f ca="1">VLOOKUP(Table3[[#This Row],[PRODUCT ID]],Table1[[PRODUCT]:[SELLING PRICE]],5,FALSE)</f>
        <v>42.881177761106628</v>
      </c>
      <c r="L3008" s="16">
        <f ca="1">J3008*Table3[[#This Row],[QUANTITY]]</f>
        <v>1656</v>
      </c>
      <c r="M3008" s="16">
        <f ca="1">K3008*Table3[[#This Row],[QUANTITY]]*(1-Table3[[#This Row],[DISCOUNT %]])</f>
        <v>484.70811394050713</v>
      </c>
      <c r="N3008" s="3">
        <f>DAY(Table3[[#This Row],[DATE]])</f>
        <v>26</v>
      </c>
      <c r="O3008" s="3" t="str">
        <f>TEXT(Table3[[#This Row],[DATE]],"mmm")</f>
        <v>Mar</v>
      </c>
      <c r="P3008" s="3">
        <f>YEAR(Table3[[#This Row],[DATE]])</f>
        <v>2029</v>
      </c>
    </row>
    <row r="3009" spans="1:16" x14ac:dyDescent="0.3">
      <c r="A3009" s="6">
        <v>47204</v>
      </c>
      <c r="B3009" s="7" t="s">
        <v>1962</v>
      </c>
      <c r="C3009" s="9">
        <f t="shared" ca="1" si="92"/>
        <v>6</v>
      </c>
      <c r="D3009" s="9" t="s">
        <v>2116</v>
      </c>
      <c r="E3009" s="9" t="s">
        <v>2116</v>
      </c>
      <c r="F3009" s="10">
        <f t="shared" ca="1" si="93"/>
        <v>1.9242808924301715E-2</v>
      </c>
      <c r="G3009" s="3" t="str">
        <f>VLOOKUP(Table3[[#This Row],[PRODUCT ID]],Table1[[PRODUCT]:[SELLING PRICE]],1,FALSE)</f>
        <v>Product910</v>
      </c>
      <c r="H3009" s="3" t="str">
        <f>VLOOKUP(Table3[[#This Row],[PRODUCT ID]],Table1[[PRODUCT]:[SELLING PRICE]],2,FALSE)</f>
        <v>Category2</v>
      </c>
      <c r="I3009" s="3" t="str">
        <f>VLOOKUP(Table3[[#This Row],[PRODUCT ID]],Table1[[PRODUCT]:[SELLING PRICE]],3,FALSE)</f>
        <v>No</v>
      </c>
      <c r="J3009" s="16">
        <f ca="1">VLOOKUP(Table3[[#This Row],[PRODUCT ID]],Table1[[PRODUCT]:[SELLING PRICE]],4,FALSE)</f>
        <v>99</v>
      </c>
      <c r="K3009" s="16">
        <f ca="1">VLOOKUP(Table3[[#This Row],[PRODUCT ID]],Table1[[PRODUCT]:[SELLING PRICE]],5,FALSE)</f>
        <v>208.15967475571708</v>
      </c>
      <c r="L3009" s="16">
        <f ca="1">J3009*Table3[[#This Row],[QUANTITY]]</f>
        <v>594</v>
      </c>
      <c r="M3009" s="16">
        <f ca="1">K3009*Table3[[#This Row],[QUANTITY]]*(1-Table3[[#This Row],[DISCOUNT %]])</f>
        <v>1224.9245874518881</v>
      </c>
      <c r="N3009" s="3">
        <f>DAY(Table3[[#This Row],[DATE]])</f>
        <v>27</v>
      </c>
      <c r="O3009" s="3" t="str">
        <f>TEXT(Table3[[#This Row],[DATE]],"mmm")</f>
        <v>Mar</v>
      </c>
      <c r="P3009" s="3">
        <f>YEAR(Table3[[#This Row],[DATE]])</f>
        <v>2029</v>
      </c>
    </row>
    <row r="3010" spans="1:16" x14ac:dyDescent="0.3">
      <c r="A3010" s="6">
        <v>47205</v>
      </c>
      <c r="B3010" s="7" t="s">
        <v>1963</v>
      </c>
      <c r="C3010" s="9">
        <f t="shared" ca="1" si="92"/>
        <v>14</v>
      </c>
      <c r="D3010" s="9" t="s">
        <v>2115</v>
      </c>
      <c r="E3010" s="9" t="s">
        <v>2118</v>
      </c>
      <c r="F3010" s="10">
        <f t="shared" ca="1" si="93"/>
        <v>3.087197631436437E-2</v>
      </c>
      <c r="G3010" s="3" t="str">
        <f>VLOOKUP(Table3[[#This Row],[PRODUCT ID]],Table1[[PRODUCT]:[SELLING PRICE]],1,FALSE)</f>
        <v>Product911</v>
      </c>
      <c r="H3010" s="3" t="str">
        <f>VLOOKUP(Table3[[#This Row],[PRODUCT ID]],Table1[[PRODUCT]:[SELLING PRICE]],2,FALSE)</f>
        <v>Category3</v>
      </c>
      <c r="I3010" s="3" t="str">
        <f>VLOOKUP(Table3[[#This Row],[PRODUCT ID]],Table1[[PRODUCT]:[SELLING PRICE]],3,FALSE)</f>
        <v>No</v>
      </c>
      <c r="J3010" s="16">
        <f ca="1">VLOOKUP(Table3[[#This Row],[PRODUCT ID]],Table1[[PRODUCT]:[SELLING PRICE]],4,FALSE)</f>
        <v>137</v>
      </c>
      <c r="K3010" s="16">
        <f ca="1">VLOOKUP(Table3[[#This Row],[PRODUCT ID]],Table1[[PRODUCT]:[SELLING PRICE]],5,FALSE)</f>
        <v>255.38320954191337</v>
      </c>
      <c r="L3010" s="16">
        <f ca="1">J3010*Table3[[#This Row],[QUANTITY]]</f>
        <v>1918</v>
      </c>
      <c r="M3010" s="16">
        <f ca="1">K3010*Table3[[#This Row],[QUANTITY]]*(1-Table3[[#This Row],[DISCOUNT %]])</f>
        <v>3464.9863520418871</v>
      </c>
      <c r="N3010" s="3">
        <f>DAY(Table3[[#This Row],[DATE]])</f>
        <v>28</v>
      </c>
      <c r="O3010" s="3" t="str">
        <f>TEXT(Table3[[#This Row],[DATE]],"mmm")</f>
        <v>Mar</v>
      </c>
      <c r="P3010" s="3">
        <f>YEAR(Table3[[#This Row],[DATE]])</f>
        <v>2029</v>
      </c>
    </row>
    <row r="3011" spans="1:16" x14ac:dyDescent="0.3">
      <c r="A3011" s="6">
        <v>47206</v>
      </c>
      <c r="B3011" s="7" t="s">
        <v>1964</v>
      </c>
      <c r="C3011" s="9">
        <f t="shared" ref="C3011:C3074" ca="1" si="94">RANDBETWEEN(1,15)</f>
        <v>9</v>
      </c>
      <c r="D3011" s="9" t="s">
        <v>2116</v>
      </c>
      <c r="E3011" s="9" t="s">
        <v>2116</v>
      </c>
      <c r="F3011" s="10">
        <f t="shared" ref="F3011:F3074" ca="1" si="95">RAND()*(0.1)</f>
        <v>5.2321482213622372E-2</v>
      </c>
      <c r="G3011" s="3" t="str">
        <f>VLOOKUP(Table3[[#This Row],[PRODUCT ID]],Table1[[PRODUCT]:[SELLING PRICE]],1,FALSE)</f>
        <v>Product912</v>
      </c>
      <c r="H3011" s="3" t="str">
        <f>VLOOKUP(Table3[[#This Row],[PRODUCT ID]],Table1[[PRODUCT]:[SELLING PRICE]],2,FALSE)</f>
        <v>Category4</v>
      </c>
      <c r="I3011" s="3" t="str">
        <f>VLOOKUP(Table3[[#This Row],[PRODUCT ID]],Table1[[PRODUCT]:[SELLING PRICE]],3,FALSE)</f>
        <v>Ft</v>
      </c>
      <c r="J3011" s="16">
        <f ca="1">VLOOKUP(Table3[[#This Row],[PRODUCT ID]],Table1[[PRODUCT]:[SELLING PRICE]],4,FALSE)</f>
        <v>26</v>
      </c>
      <c r="K3011" s="16">
        <f ca="1">VLOOKUP(Table3[[#This Row],[PRODUCT ID]],Table1[[PRODUCT]:[SELLING PRICE]],5,FALSE)</f>
        <v>285.45690606964723</v>
      </c>
      <c r="L3011" s="16">
        <f ca="1">J3011*Table3[[#This Row],[QUANTITY]]</f>
        <v>234</v>
      </c>
      <c r="M3011" s="16">
        <f ca="1">K3011*Table3[[#This Row],[QUANTITY]]*(1-Table3[[#This Row],[DISCOUNT %]])</f>
        <v>2434.6923987237165</v>
      </c>
      <c r="N3011" s="3">
        <f>DAY(Table3[[#This Row],[DATE]])</f>
        <v>29</v>
      </c>
      <c r="O3011" s="3" t="str">
        <f>TEXT(Table3[[#This Row],[DATE]],"mmm")</f>
        <v>Mar</v>
      </c>
      <c r="P3011" s="3">
        <f>YEAR(Table3[[#This Row],[DATE]])</f>
        <v>2029</v>
      </c>
    </row>
    <row r="3012" spans="1:16" x14ac:dyDescent="0.3">
      <c r="A3012" s="6">
        <v>47207</v>
      </c>
      <c r="B3012" s="7" t="s">
        <v>1965</v>
      </c>
      <c r="C3012" s="9">
        <f t="shared" ca="1" si="94"/>
        <v>5</v>
      </c>
      <c r="D3012" s="9" t="s">
        <v>2117</v>
      </c>
      <c r="E3012" s="9" t="s">
        <v>2116</v>
      </c>
      <c r="F3012" s="10">
        <f t="shared" ca="1" si="95"/>
        <v>7.0415518096967347E-2</v>
      </c>
      <c r="G3012" s="3" t="str">
        <f>VLOOKUP(Table3[[#This Row],[PRODUCT ID]],Table1[[PRODUCT]:[SELLING PRICE]],1,FALSE)</f>
        <v>Product913</v>
      </c>
      <c r="H3012" s="3" t="str">
        <f>VLOOKUP(Table3[[#This Row],[PRODUCT ID]],Table1[[PRODUCT]:[SELLING PRICE]],2,FALSE)</f>
        <v>Category1</v>
      </c>
      <c r="I3012" s="3" t="str">
        <f>VLOOKUP(Table3[[#This Row],[PRODUCT ID]],Table1[[PRODUCT]:[SELLING PRICE]],3,FALSE)</f>
        <v>No</v>
      </c>
      <c r="J3012" s="16">
        <f ca="1">VLOOKUP(Table3[[#This Row],[PRODUCT ID]],Table1[[PRODUCT]:[SELLING PRICE]],4,FALSE)</f>
        <v>19</v>
      </c>
      <c r="K3012" s="16">
        <f ca="1">VLOOKUP(Table3[[#This Row],[PRODUCT ID]],Table1[[PRODUCT]:[SELLING PRICE]],5,FALSE)</f>
        <v>282.53623524463438</v>
      </c>
      <c r="L3012" s="16">
        <f ca="1">J3012*Table3[[#This Row],[QUANTITY]]</f>
        <v>95</v>
      </c>
      <c r="M3012" s="16">
        <f ca="1">K3012*Table3[[#This Row],[QUANTITY]]*(1-Table3[[#This Row],[DISCOUNT %]])</f>
        <v>1313.2064992935841</v>
      </c>
      <c r="N3012" s="3">
        <f>DAY(Table3[[#This Row],[DATE]])</f>
        <v>30</v>
      </c>
      <c r="O3012" s="3" t="str">
        <f>TEXT(Table3[[#This Row],[DATE]],"mmm")</f>
        <v>Mar</v>
      </c>
      <c r="P3012" s="3">
        <f>YEAR(Table3[[#This Row],[DATE]])</f>
        <v>2029</v>
      </c>
    </row>
    <row r="3013" spans="1:16" x14ac:dyDescent="0.3">
      <c r="A3013" s="6">
        <v>47208</v>
      </c>
      <c r="B3013" s="7" t="s">
        <v>1966</v>
      </c>
      <c r="C3013" s="9">
        <f t="shared" ca="1" si="94"/>
        <v>3</v>
      </c>
      <c r="D3013" s="9" t="s">
        <v>2115</v>
      </c>
      <c r="E3013" s="9" t="s">
        <v>2116</v>
      </c>
      <c r="F3013" s="10">
        <f t="shared" ca="1" si="95"/>
        <v>6.7337354291584633E-2</v>
      </c>
      <c r="G3013" s="3" t="str">
        <f>VLOOKUP(Table3[[#This Row],[PRODUCT ID]],Table1[[PRODUCT]:[SELLING PRICE]],1,FALSE)</f>
        <v>Product914</v>
      </c>
      <c r="H3013" s="3" t="str">
        <f>VLOOKUP(Table3[[#This Row],[PRODUCT ID]],Table1[[PRODUCT]:[SELLING PRICE]],2,FALSE)</f>
        <v>Category2</v>
      </c>
      <c r="I3013" s="3" t="str">
        <f>VLOOKUP(Table3[[#This Row],[PRODUCT ID]],Table1[[PRODUCT]:[SELLING PRICE]],3,FALSE)</f>
        <v>Kg</v>
      </c>
      <c r="J3013" s="16">
        <f ca="1">VLOOKUP(Table3[[#This Row],[PRODUCT ID]],Table1[[PRODUCT]:[SELLING PRICE]],4,FALSE)</f>
        <v>136</v>
      </c>
      <c r="K3013" s="16">
        <f ca="1">VLOOKUP(Table3[[#This Row],[PRODUCT ID]],Table1[[PRODUCT]:[SELLING PRICE]],5,FALSE)</f>
        <v>199.9648708155386</v>
      </c>
      <c r="L3013" s="16">
        <f ca="1">J3013*Table3[[#This Row],[QUANTITY]]</f>
        <v>408</v>
      </c>
      <c r="M3013" s="16">
        <f ca="1">K3013*Table3[[#This Row],[QUANTITY]]*(1-Table3[[#This Row],[DISCOUNT %]])</f>
        <v>559.49929639068523</v>
      </c>
      <c r="N3013" s="3">
        <f>DAY(Table3[[#This Row],[DATE]])</f>
        <v>31</v>
      </c>
      <c r="O3013" s="3" t="str">
        <f>TEXT(Table3[[#This Row],[DATE]],"mmm")</f>
        <v>Mar</v>
      </c>
      <c r="P3013" s="3">
        <f>YEAR(Table3[[#This Row],[DATE]])</f>
        <v>2029</v>
      </c>
    </row>
    <row r="3014" spans="1:16" x14ac:dyDescent="0.3">
      <c r="A3014" s="6">
        <v>47209</v>
      </c>
      <c r="B3014" s="7" t="s">
        <v>1967</v>
      </c>
      <c r="C3014" s="9">
        <f t="shared" ca="1" si="94"/>
        <v>10</v>
      </c>
      <c r="D3014" s="9" t="s">
        <v>2115</v>
      </c>
      <c r="E3014" s="9" t="s">
        <v>2116</v>
      </c>
      <c r="F3014" s="10">
        <f t="shared" ca="1" si="95"/>
        <v>8.8758336366342297E-2</v>
      </c>
      <c r="G3014" s="3" t="str">
        <f>VLOOKUP(Table3[[#This Row],[PRODUCT ID]],Table1[[PRODUCT]:[SELLING PRICE]],1,FALSE)</f>
        <v>Product915</v>
      </c>
      <c r="H3014" s="3" t="str">
        <f>VLOOKUP(Table3[[#This Row],[PRODUCT ID]],Table1[[PRODUCT]:[SELLING PRICE]],2,FALSE)</f>
        <v>Category3</v>
      </c>
      <c r="I3014" s="3" t="str">
        <f>VLOOKUP(Table3[[#This Row],[PRODUCT ID]],Table1[[PRODUCT]:[SELLING PRICE]],3,FALSE)</f>
        <v>Kg</v>
      </c>
      <c r="J3014" s="16">
        <f ca="1">VLOOKUP(Table3[[#This Row],[PRODUCT ID]],Table1[[PRODUCT]:[SELLING PRICE]],4,FALSE)</f>
        <v>13</v>
      </c>
      <c r="K3014" s="16">
        <f ca="1">VLOOKUP(Table3[[#This Row],[PRODUCT ID]],Table1[[PRODUCT]:[SELLING PRICE]],5,FALSE)</f>
        <v>228.27124719640116</v>
      </c>
      <c r="L3014" s="16">
        <f ca="1">J3014*Table3[[#This Row],[QUANTITY]]</f>
        <v>130</v>
      </c>
      <c r="M3014" s="16">
        <f ca="1">K3014*Table3[[#This Row],[QUANTITY]]*(1-Table3[[#This Row],[DISCOUNT %]])</f>
        <v>2080.1027105497851</v>
      </c>
      <c r="N3014" s="3">
        <f>DAY(Table3[[#This Row],[DATE]])</f>
        <v>1</v>
      </c>
      <c r="O3014" s="3" t="str">
        <f>TEXT(Table3[[#This Row],[DATE]],"mmm")</f>
        <v>Apr</v>
      </c>
      <c r="P3014" s="3">
        <f>YEAR(Table3[[#This Row],[DATE]])</f>
        <v>2029</v>
      </c>
    </row>
    <row r="3015" spans="1:16" x14ac:dyDescent="0.3">
      <c r="A3015" s="6">
        <v>47210</v>
      </c>
      <c r="B3015" s="7" t="s">
        <v>1968</v>
      </c>
      <c r="C3015" s="9">
        <f t="shared" ca="1" si="94"/>
        <v>4</v>
      </c>
      <c r="D3015" s="9" t="s">
        <v>2115</v>
      </c>
      <c r="E3015" s="9" t="s">
        <v>2116</v>
      </c>
      <c r="F3015" s="10">
        <f t="shared" ca="1" si="95"/>
        <v>1.6788177957261088E-2</v>
      </c>
      <c r="G3015" s="3" t="str">
        <f>VLOOKUP(Table3[[#This Row],[PRODUCT ID]],Table1[[PRODUCT]:[SELLING PRICE]],1,FALSE)</f>
        <v>Product916</v>
      </c>
      <c r="H3015" s="3" t="str">
        <f>VLOOKUP(Table3[[#This Row],[PRODUCT ID]],Table1[[PRODUCT]:[SELLING PRICE]],2,FALSE)</f>
        <v>Category4</v>
      </c>
      <c r="I3015" s="3" t="str">
        <f>VLOOKUP(Table3[[#This Row],[PRODUCT ID]],Table1[[PRODUCT]:[SELLING PRICE]],3,FALSE)</f>
        <v>Lt</v>
      </c>
      <c r="J3015" s="16">
        <f ca="1">VLOOKUP(Table3[[#This Row],[PRODUCT ID]],Table1[[PRODUCT]:[SELLING PRICE]],4,FALSE)</f>
        <v>126</v>
      </c>
      <c r="K3015" s="16">
        <f ca="1">VLOOKUP(Table3[[#This Row],[PRODUCT ID]],Table1[[PRODUCT]:[SELLING PRICE]],5,FALSE)</f>
        <v>89.197050579596436</v>
      </c>
      <c r="L3015" s="16">
        <f ca="1">J3015*Table3[[#This Row],[QUANTITY]]</f>
        <v>504</v>
      </c>
      <c r="M3015" s="16">
        <f ca="1">K3015*Table3[[#This Row],[QUANTITY]]*(1-Table3[[#This Row],[DISCOUNT %]])</f>
        <v>350.79837848481344</v>
      </c>
      <c r="N3015" s="3">
        <f>DAY(Table3[[#This Row],[DATE]])</f>
        <v>2</v>
      </c>
      <c r="O3015" s="3" t="str">
        <f>TEXT(Table3[[#This Row],[DATE]],"mmm")</f>
        <v>Apr</v>
      </c>
      <c r="P3015" s="3">
        <f>YEAR(Table3[[#This Row],[DATE]])</f>
        <v>2029</v>
      </c>
    </row>
    <row r="3016" spans="1:16" x14ac:dyDescent="0.3">
      <c r="A3016" s="6">
        <v>47211</v>
      </c>
      <c r="B3016" s="7" t="s">
        <v>1969</v>
      </c>
      <c r="C3016" s="9">
        <f t="shared" ca="1" si="94"/>
        <v>4</v>
      </c>
      <c r="D3016" s="9" t="s">
        <v>2116</v>
      </c>
      <c r="E3016" s="9" t="s">
        <v>2118</v>
      </c>
      <c r="F3016" s="10">
        <f t="shared" ca="1" si="95"/>
        <v>7.4100304213745971E-2</v>
      </c>
      <c r="G3016" s="3" t="str">
        <f>VLOOKUP(Table3[[#This Row],[PRODUCT ID]],Table1[[PRODUCT]:[SELLING PRICE]],1,FALSE)</f>
        <v>Product917</v>
      </c>
      <c r="H3016" s="3" t="str">
        <f>VLOOKUP(Table3[[#This Row],[PRODUCT ID]],Table1[[PRODUCT]:[SELLING PRICE]],2,FALSE)</f>
        <v>Category5</v>
      </c>
      <c r="I3016" s="3" t="str">
        <f>VLOOKUP(Table3[[#This Row],[PRODUCT ID]],Table1[[PRODUCT]:[SELLING PRICE]],3,FALSE)</f>
        <v>Kg</v>
      </c>
      <c r="J3016" s="16">
        <f ca="1">VLOOKUP(Table3[[#This Row],[PRODUCT ID]],Table1[[PRODUCT]:[SELLING PRICE]],4,FALSE)</f>
        <v>168</v>
      </c>
      <c r="K3016" s="16">
        <f ca="1">VLOOKUP(Table3[[#This Row],[PRODUCT ID]],Table1[[PRODUCT]:[SELLING PRICE]],5,FALSE)</f>
        <v>299.24150837548223</v>
      </c>
      <c r="L3016" s="16">
        <f ca="1">J3016*Table3[[#This Row],[QUANTITY]]</f>
        <v>672</v>
      </c>
      <c r="M3016" s="16">
        <f ca="1">K3016*Table3[[#This Row],[QUANTITY]]*(1-Table3[[#This Row],[DISCOUNT %]])</f>
        <v>1108.270486285915</v>
      </c>
      <c r="N3016" s="3">
        <f>DAY(Table3[[#This Row],[DATE]])</f>
        <v>3</v>
      </c>
      <c r="O3016" s="3" t="str">
        <f>TEXT(Table3[[#This Row],[DATE]],"mmm")</f>
        <v>Apr</v>
      </c>
      <c r="P3016" s="3">
        <f>YEAR(Table3[[#This Row],[DATE]])</f>
        <v>2029</v>
      </c>
    </row>
    <row r="3017" spans="1:16" x14ac:dyDescent="0.3">
      <c r="A3017" s="6">
        <v>47212</v>
      </c>
      <c r="B3017" s="7" t="s">
        <v>1970</v>
      </c>
      <c r="C3017" s="9">
        <f t="shared" ca="1" si="94"/>
        <v>2</v>
      </c>
      <c r="D3017" s="9" t="s">
        <v>2116</v>
      </c>
      <c r="E3017" s="9" t="s">
        <v>2118</v>
      </c>
      <c r="F3017" s="10">
        <f t="shared" ca="1" si="95"/>
        <v>3.632531605694226E-2</v>
      </c>
      <c r="G3017" s="3" t="str">
        <f>VLOOKUP(Table3[[#This Row],[PRODUCT ID]],Table1[[PRODUCT]:[SELLING PRICE]],1,FALSE)</f>
        <v>Product918</v>
      </c>
      <c r="H3017" s="3" t="str">
        <f>VLOOKUP(Table3[[#This Row],[PRODUCT ID]],Table1[[PRODUCT]:[SELLING PRICE]],2,FALSE)</f>
        <v>Category1</v>
      </c>
      <c r="I3017" s="3" t="str">
        <f>VLOOKUP(Table3[[#This Row],[PRODUCT ID]],Table1[[PRODUCT]:[SELLING PRICE]],3,FALSE)</f>
        <v>Lt</v>
      </c>
      <c r="J3017" s="16">
        <f ca="1">VLOOKUP(Table3[[#This Row],[PRODUCT ID]],Table1[[PRODUCT]:[SELLING PRICE]],4,FALSE)</f>
        <v>248</v>
      </c>
      <c r="K3017" s="16">
        <f ca="1">VLOOKUP(Table3[[#This Row],[PRODUCT ID]],Table1[[PRODUCT]:[SELLING PRICE]],5,FALSE)</f>
        <v>184.07392476325782</v>
      </c>
      <c r="L3017" s="16">
        <f ca="1">J3017*Table3[[#This Row],[QUANTITY]]</f>
        <v>496</v>
      </c>
      <c r="M3017" s="16">
        <f ca="1">K3017*Table3[[#This Row],[QUANTITY]]*(1-Table3[[#This Row],[DISCOUNT %]])</f>
        <v>354.77476253678134</v>
      </c>
      <c r="N3017" s="3">
        <f>DAY(Table3[[#This Row],[DATE]])</f>
        <v>4</v>
      </c>
      <c r="O3017" s="3" t="str">
        <f>TEXT(Table3[[#This Row],[DATE]],"mmm")</f>
        <v>Apr</v>
      </c>
      <c r="P3017" s="3">
        <f>YEAR(Table3[[#This Row],[DATE]])</f>
        <v>2029</v>
      </c>
    </row>
    <row r="3018" spans="1:16" x14ac:dyDescent="0.3">
      <c r="A3018" s="6">
        <v>47213</v>
      </c>
      <c r="B3018" s="7" t="s">
        <v>1971</v>
      </c>
      <c r="C3018" s="9">
        <f t="shared" ca="1" si="94"/>
        <v>1</v>
      </c>
      <c r="D3018" s="9" t="s">
        <v>2116</v>
      </c>
      <c r="E3018" s="9" t="s">
        <v>2116</v>
      </c>
      <c r="F3018" s="10">
        <f t="shared" ca="1" si="95"/>
        <v>8.4590502718647126E-2</v>
      </c>
      <c r="G3018" s="3" t="str">
        <f>VLOOKUP(Table3[[#This Row],[PRODUCT ID]],Table1[[PRODUCT]:[SELLING PRICE]],1,FALSE)</f>
        <v>Product919</v>
      </c>
      <c r="H3018" s="3" t="str">
        <f>VLOOKUP(Table3[[#This Row],[PRODUCT ID]],Table1[[PRODUCT]:[SELLING PRICE]],2,FALSE)</f>
        <v>Category2</v>
      </c>
      <c r="I3018" s="3" t="str">
        <f>VLOOKUP(Table3[[#This Row],[PRODUCT ID]],Table1[[PRODUCT]:[SELLING PRICE]],3,FALSE)</f>
        <v>Ft</v>
      </c>
      <c r="J3018" s="16">
        <f ca="1">VLOOKUP(Table3[[#This Row],[PRODUCT ID]],Table1[[PRODUCT]:[SELLING PRICE]],4,FALSE)</f>
        <v>128</v>
      </c>
      <c r="K3018" s="16">
        <f ca="1">VLOOKUP(Table3[[#This Row],[PRODUCT ID]],Table1[[PRODUCT]:[SELLING PRICE]],5,FALSE)</f>
        <v>80.016640633855189</v>
      </c>
      <c r="L3018" s="16">
        <f ca="1">J3018*Table3[[#This Row],[QUANTITY]]</f>
        <v>128</v>
      </c>
      <c r="M3018" s="16">
        <f ca="1">K3018*Table3[[#This Row],[QUANTITY]]*(1-Table3[[#This Row],[DISCOUNT %]])</f>
        <v>73.247992776780052</v>
      </c>
      <c r="N3018" s="3">
        <f>DAY(Table3[[#This Row],[DATE]])</f>
        <v>5</v>
      </c>
      <c r="O3018" s="3" t="str">
        <f>TEXT(Table3[[#This Row],[DATE]],"mmm")</f>
        <v>Apr</v>
      </c>
      <c r="P3018" s="3">
        <f>YEAR(Table3[[#This Row],[DATE]])</f>
        <v>2029</v>
      </c>
    </row>
    <row r="3019" spans="1:16" x14ac:dyDescent="0.3">
      <c r="A3019" s="6">
        <v>47214</v>
      </c>
      <c r="B3019" s="7" t="s">
        <v>1972</v>
      </c>
      <c r="C3019" s="9">
        <f t="shared" ca="1" si="94"/>
        <v>13</v>
      </c>
      <c r="D3019" s="9" t="s">
        <v>2115</v>
      </c>
      <c r="E3019" s="9" t="s">
        <v>2116</v>
      </c>
      <c r="F3019" s="10">
        <f t="shared" ca="1" si="95"/>
        <v>8.2842662640726268E-3</v>
      </c>
      <c r="G3019" s="3" t="str">
        <f>VLOOKUP(Table3[[#This Row],[PRODUCT ID]],Table1[[PRODUCT]:[SELLING PRICE]],1,FALSE)</f>
        <v>Product920</v>
      </c>
      <c r="H3019" s="3" t="str">
        <f>VLOOKUP(Table3[[#This Row],[PRODUCT ID]],Table1[[PRODUCT]:[SELLING PRICE]],2,FALSE)</f>
        <v>Category3</v>
      </c>
      <c r="I3019" s="3" t="str">
        <f>VLOOKUP(Table3[[#This Row],[PRODUCT ID]],Table1[[PRODUCT]:[SELLING PRICE]],3,FALSE)</f>
        <v>Kg</v>
      </c>
      <c r="J3019" s="16">
        <f ca="1">VLOOKUP(Table3[[#This Row],[PRODUCT ID]],Table1[[PRODUCT]:[SELLING PRICE]],4,FALSE)</f>
        <v>191</v>
      </c>
      <c r="K3019" s="16">
        <f ca="1">VLOOKUP(Table3[[#This Row],[PRODUCT ID]],Table1[[PRODUCT]:[SELLING PRICE]],5,FALSE)</f>
        <v>122.94912497008576</v>
      </c>
      <c r="L3019" s="16">
        <f ca="1">J3019*Table3[[#This Row],[QUANTITY]]</f>
        <v>2483</v>
      </c>
      <c r="M3019" s="16">
        <f ca="1">K3019*Table3[[#This Row],[QUANTITY]]*(1-Table3[[#This Row],[DISCOUNT %]])</f>
        <v>1585.0975618646848</v>
      </c>
      <c r="N3019" s="3">
        <f>DAY(Table3[[#This Row],[DATE]])</f>
        <v>6</v>
      </c>
      <c r="O3019" s="3" t="str">
        <f>TEXT(Table3[[#This Row],[DATE]],"mmm")</f>
        <v>Apr</v>
      </c>
      <c r="P3019" s="3">
        <f>YEAR(Table3[[#This Row],[DATE]])</f>
        <v>2029</v>
      </c>
    </row>
    <row r="3020" spans="1:16" x14ac:dyDescent="0.3">
      <c r="A3020" s="6">
        <v>47215</v>
      </c>
      <c r="B3020" s="7" t="s">
        <v>1973</v>
      </c>
      <c r="C3020" s="9">
        <f t="shared" ca="1" si="94"/>
        <v>8</v>
      </c>
      <c r="D3020" s="9" t="s">
        <v>2117</v>
      </c>
      <c r="E3020" s="9" t="s">
        <v>2116</v>
      </c>
      <c r="F3020" s="10">
        <f t="shared" ca="1" si="95"/>
        <v>1.4715581788987476E-2</v>
      </c>
      <c r="G3020" s="3" t="str">
        <f>VLOOKUP(Table3[[#This Row],[PRODUCT ID]],Table1[[PRODUCT]:[SELLING PRICE]],1,FALSE)</f>
        <v>Product921</v>
      </c>
      <c r="H3020" s="3" t="str">
        <f>VLOOKUP(Table3[[#This Row],[PRODUCT ID]],Table1[[PRODUCT]:[SELLING PRICE]],2,FALSE)</f>
        <v>Category4</v>
      </c>
      <c r="I3020" s="3" t="str">
        <f>VLOOKUP(Table3[[#This Row],[PRODUCT ID]],Table1[[PRODUCT]:[SELLING PRICE]],3,FALSE)</f>
        <v>No</v>
      </c>
      <c r="J3020" s="16">
        <f ca="1">VLOOKUP(Table3[[#This Row],[PRODUCT ID]],Table1[[PRODUCT]:[SELLING PRICE]],4,FALSE)</f>
        <v>57</v>
      </c>
      <c r="K3020" s="16">
        <f ca="1">VLOOKUP(Table3[[#This Row],[PRODUCT ID]],Table1[[PRODUCT]:[SELLING PRICE]],5,FALSE)</f>
        <v>230.41738090018362</v>
      </c>
      <c r="L3020" s="16">
        <f ca="1">J3020*Table3[[#This Row],[QUANTITY]]</f>
        <v>456</v>
      </c>
      <c r="M3020" s="16">
        <f ca="1">K3020*Table3[[#This Row],[QUANTITY]]*(1-Table3[[#This Row],[DISCOUNT %]])</f>
        <v>1816.2132406875414</v>
      </c>
      <c r="N3020" s="3">
        <f>DAY(Table3[[#This Row],[DATE]])</f>
        <v>7</v>
      </c>
      <c r="O3020" s="3" t="str">
        <f>TEXT(Table3[[#This Row],[DATE]],"mmm")</f>
        <v>Apr</v>
      </c>
      <c r="P3020" s="3">
        <f>YEAR(Table3[[#This Row],[DATE]])</f>
        <v>2029</v>
      </c>
    </row>
    <row r="3021" spans="1:16" x14ac:dyDescent="0.3">
      <c r="A3021" s="6">
        <v>47216</v>
      </c>
      <c r="B3021" s="7" t="s">
        <v>1974</v>
      </c>
      <c r="C3021" s="9">
        <f t="shared" ca="1" si="94"/>
        <v>1</v>
      </c>
      <c r="D3021" s="9" t="s">
        <v>2117</v>
      </c>
      <c r="E3021" s="9" t="s">
        <v>2116</v>
      </c>
      <c r="F3021" s="10">
        <f t="shared" ca="1" si="95"/>
        <v>5.5427537372397001E-2</v>
      </c>
      <c r="G3021" s="3" t="str">
        <f>VLOOKUP(Table3[[#This Row],[PRODUCT ID]],Table1[[PRODUCT]:[SELLING PRICE]],1,FALSE)</f>
        <v>Product922</v>
      </c>
      <c r="H3021" s="3" t="str">
        <f>VLOOKUP(Table3[[#This Row],[PRODUCT ID]],Table1[[PRODUCT]:[SELLING PRICE]],2,FALSE)</f>
        <v>Category5</v>
      </c>
      <c r="I3021" s="3" t="str">
        <f>VLOOKUP(Table3[[#This Row],[PRODUCT ID]],Table1[[PRODUCT]:[SELLING PRICE]],3,FALSE)</f>
        <v>No</v>
      </c>
      <c r="J3021" s="16">
        <f ca="1">VLOOKUP(Table3[[#This Row],[PRODUCT ID]],Table1[[PRODUCT]:[SELLING PRICE]],4,FALSE)</f>
        <v>247</v>
      </c>
      <c r="K3021" s="16">
        <f ca="1">VLOOKUP(Table3[[#This Row],[PRODUCT ID]],Table1[[PRODUCT]:[SELLING PRICE]],5,FALSE)</f>
        <v>148.0840884049434</v>
      </c>
      <c r="L3021" s="16">
        <f ca="1">J3021*Table3[[#This Row],[QUANTITY]]</f>
        <v>247</v>
      </c>
      <c r="M3021" s="16">
        <f ca="1">K3021*Table3[[#This Row],[QUANTITY]]*(1-Table3[[#This Row],[DISCOUNT %]])</f>
        <v>139.87615206062105</v>
      </c>
      <c r="N3021" s="3">
        <f>DAY(Table3[[#This Row],[DATE]])</f>
        <v>8</v>
      </c>
      <c r="O3021" s="3" t="str">
        <f>TEXT(Table3[[#This Row],[DATE]],"mmm")</f>
        <v>Apr</v>
      </c>
      <c r="P3021" s="3">
        <f>YEAR(Table3[[#This Row],[DATE]])</f>
        <v>2029</v>
      </c>
    </row>
    <row r="3022" spans="1:16" x14ac:dyDescent="0.3">
      <c r="A3022" s="6">
        <v>47217</v>
      </c>
      <c r="B3022" s="7" t="s">
        <v>1975</v>
      </c>
      <c r="C3022" s="9">
        <f t="shared" ca="1" si="94"/>
        <v>15</v>
      </c>
      <c r="D3022" s="9" t="s">
        <v>2116</v>
      </c>
      <c r="E3022" s="9" t="s">
        <v>2118</v>
      </c>
      <c r="F3022" s="10">
        <f t="shared" ca="1" si="95"/>
        <v>6.3652730375556896E-2</v>
      </c>
      <c r="G3022" s="3" t="str">
        <f>VLOOKUP(Table3[[#This Row],[PRODUCT ID]],Table1[[PRODUCT]:[SELLING PRICE]],1,FALSE)</f>
        <v>Product923</v>
      </c>
      <c r="H3022" s="3" t="str">
        <f>VLOOKUP(Table3[[#This Row],[PRODUCT ID]],Table1[[PRODUCT]:[SELLING PRICE]],2,FALSE)</f>
        <v>Category1</v>
      </c>
      <c r="I3022" s="3" t="str">
        <f>VLOOKUP(Table3[[#This Row],[PRODUCT ID]],Table1[[PRODUCT]:[SELLING PRICE]],3,FALSE)</f>
        <v>Ft</v>
      </c>
      <c r="J3022" s="16">
        <f ca="1">VLOOKUP(Table3[[#This Row],[PRODUCT ID]],Table1[[PRODUCT]:[SELLING PRICE]],4,FALSE)</f>
        <v>126</v>
      </c>
      <c r="K3022" s="16">
        <f ca="1">VLOOKUP(Table3[[#This Row],[PRODUCT ID]],Table1[[PRODUCT]:[SELLING PRICE]],5,FALSE)</f>
        <v>132.3613868898843</v>
      </c>
      <c r="L3022" s="16">
        <f ca="1">J3022*Table3[[#This Row],[QUANTITY]]</f>
        <v>1890</v>
      </c>
      <c r="M3022" s="16">
        <f ca="1">K3022*Table3[[#This Row],[QUANTITY]]*(1-Table3[[#This Row],[DISCOUNT %]])</f>
        <v>1859.043348270716</v>
      </c>
      <c r="N3022" s="3">
        <f>DAY(Table3[[#This Row],[DATE]])</f>
        <v>9</v>
      </c>
      <c r="O3022" s="3" t="str">
        <f>TEXT(Table3[[#This Row],[DATE]],"mmm")</f>
        <v>Apr</v>
      </c>
      <c r="P3022" s="3">
        <f>YEAR(Table3[[#This Row],[DATE]])</f>
        <v>2029</v>
      </c>
    </row>
    <row r="3023" spans="1:16" x14ac:dyDescent="0.3">
      <c r="A3023" s="6">
        <v>47218</v>
      </c>
      <c r="B3023" s="7" t="s">
        <v>1976</v>
      </c>
      <c r="C3023" s="9">
        <f t="shared" ca="1" si="94"/>
        <v>9</v>
      </c>
      <c r="D3023" s="9" t="s">
        <v>2116</v>
      </c>
      <c r="E3023" s="9" t="s">
        <v>2116</v>
      </c>
      <c r="F3023" s="10">
        <f t="shared" ca="1" si="95"/>
        <v>2.8654242834133505E-2</v>
      </c>
      <c r="G3023" s="3" t="str">
        <f>VLOOKUP(Table3[[#This Row],[PRODUCT ID]],Table1[[PRODUCT]:[SELLING PRICE]],1,FALSE)</f>
        <v>Product924</v>
      </c>
      <c r="H3023" s="3" t="str">
        <f>VLOOKUP(Table3[[#This Row],[PRODUCT ID]],Table1[[PRODUCT]:[SELLING PRICE]],2,FALSE)</f>
        <v>Category2</v>
      </c>
      <c r="I3023" s="3" t="str">
        <f>VLOOKUP(Table3[[#This Row],[PRODUCT ID]],Table1[[PRODUCT]:[SELLING PRICE]],3,FALSE)</f>
        <v>No</v>
      </c>
      <c r="J3023" s="16">
        <f ca="1">VLOOKUP(Table3[[#This Row],[PRODUCT ID]],Table1[[PRODUCT]:[SELLING PRICE]],4,FALSE)</f>
        <v>246</v>
      </c>
      <c r="K3023" s="16">
        <f ca="1">VLOOKUP(Table3[[#This Row],[PRODUCT ID]],Table1[[PRODUCT]:[SELLING PRICE]],5,FALSE)</f>
        <v>310.32879560916336</v>
      </c>
      <c r="L3023" s="16">
        <f ca="1">J3023*Table3[[#This Row],[QUANTITY]]</f>
        <v>2214</v>
      </c>
      <c r="M3023" s="16">
        <f ca="1">K3023*Table3[[#This Row],[QUANTITY]]*(1-Table3[[#This Row],[DISCOUNT %]])</f>
        <v>2712.9290304721881</v>
      </c>
      <c r="N3023" s="3">
        <f>DAY(Table3[[#This Row],[DATE]])</f>
        <v>10</v>
      </c>
      <c r="O3023" s="3" t="str">
        <f>TEXT(Table3[[#This Row],[DATE]],"mmm")</f>
        <v>Apr</v>
      </c>
      <c r="P3023" s="3">
        <f>YEAR(Table3[[#This Row],[DATE]])</f>
        <v>2029</v>
      </c>
    </row>
    <row r="3024" spans="1:16" x14ac:dyDescent="0.3">
      <c r="A3024" s="6">
        <v>47219</v>
      </c>
      <c r="B3024" s="7" t="s">
        <v>1977</v>
      </c>
      <c r="C3024" s="9">
        <f t="shared" ca="1" si="94"/>
        <v>1</v>
      </c>
      <c r="D3024" s="9" t="s">
        <v>2116</v>
      </c>
      <c r="E3024" s="9" t="s">
        <v>2116</v>
      </c>
      <c r="F3024" s="10">
        <f t="shared" ca="1" si="95"/>
        <v>9.2463385796937581E-2</v>
      </c>
      <c r="G3024" s="3" t="str">
        <f>VLOOKUP(Table3[[#This Row],[PRODUCT ID]],Table1[[PRODUCT]:[SELLING PRICE]],1,FALSE)</f>
        <v>Product925</v>
      </c>
      <c r="H3024" s="3" t="str">
        <f>VLOOKUP(Table3[[#This Row],[PRODUCT ID]],Table1[[PRODUCT]:[SELLING PRICE]],2,FALSE)</f>
        <v>Category3</v>
      </c>
      <c r="I3024" s="3" t="str">
        <f>VLOOKUP(Table3[[#This Row],[PRODUCT ID]],Table1[[PRODUCT]:[SELLING PRICE]],3,FALSE)</f>
        <v>Kg</v>
      </c>
      <c r="J3024" s="16">
        <f ca="1">VLOOKUP(Table3[[#This Row],[PRODUCT ID]],Table1[[PRODUCT]:[SELLING PRICE]],4,FALSE)</f>
        <v>167</v>
      </c>
      <c r="K3024" s="16">
        <f ca="1">VLOOKUP(Table3[[#This Row],[PRODUCT ID]],Table1[[PRODUCT]:[SELLING PRICE]],5,FALSE)</f>
        <v>117.33465402881974</v>
      </c>
      <c r="L3024" s="16">
        <f ca="1">J3024*Table3[[#This Row],[QUANTITY]]</f>
        <v>167</v>
      </c>
      <c r="M3024" s="16">
        <f ca="1">K3024*Table3[[#This Row],[QUANTITY]]*(1-Table3[[#This Row],[DISCOUNT %]])</f>
        <v>106.48549464600279</v>
      </c>
      <c r="N3024" s="3">
        <f>DAY(Table3[[#This Row],[DATE]])</f>
        <v>11</v>
      </c>
      <c r="O3024" s="3" t="str">
        <f>TEXT(Table3[[#This Row],[DATE]],"mmm")</f>
        <v>Apr</v>
      </c>
      <c r="P3024" s="3">
        <f>YEAR(Table3[[#This Row],[DATE]])</f>
        <v>2029</v>
      </c>
    </row>
    <row r="3025" spans="1:16" x14ac:dyDescent="0.3">
      <c r="A3025" s="6">
        <v>47220</v>
      </c>
      <c r="B3025" s="7" t="s">
        <v>1978</v>
      </c>
      <c r="C3025" s="9">
        <f t="shared" ca="1" si="94"/>
        <v>3</v>
      </c>
      <c r="D3025" s="9" t="s">
        <v>2116</v>
      </c>
      <c r="E3025" s="9" t="s">
        <v>2116</v>
      </c>
      <c r="F3025" s="10">
        <f t="shared" ca="1" si="95"/>
        <v>2.0278148888528039E-2</v>
      </c>
      <c r="G3025" s="3" t="str">
        <f>VLOOKUP(Table3[[#This Row],[PRODUCT ID]],Table1[[PRODUCT]:[SELLING PRICE]],1,FALSE)</f>
        <v>Product926</v>
      </c>
      <c r="H3025" s="3" t="str">
        <f>VLOOKUP(Table3[[#This Row],[PRODUCT ID]],Table1[[PRODUCT]:[SELLING PRICE]],2,FALSE)</f>
        <v>Category4</v>
      </c>
      <c r="I3025" s="3" t="str">
        <f>VLOOKUP(Table3[[#This Row],[PRODUCT ID]],Table1[[PRODUCT]:[SELLING PRICE]],3,FALSE)</f>
        <v>Kg</v>
      </c>
      <c r="J3025" s="16">
        <f ca="1">VLOOKUP(Table3[[#This Row],[PRODUCT ID]],Table1[[PRODUCT]:[SELLING PRICE]],4,FALSE)</f>
        <v>166</v>
      </c>
      <c r="K3025" s="16">
        <f ca="1">VLOOKUP(Table3[[#This Row],[PRODUCT ID]],Table1[[PRODUCT]:[SELLING PRICE]],5,FALSE)</f>
        <v>288.86477126112965</v>
      </c>
      <c r="L3025" s="16">
        <f ca="1">J3025*Table3[[#This Row],[QUANTITY]]</f>
        <v>498</v>
      </c>
      <c r="M3025" s="16">
        <f ca="1">K3025*Table3[[#This Row],[QUANTITY]]*(1-Table3[[#This Row],[DISCOUNT %]])</f>
        <v>849.02138526253759</v>
      </c>
      <c r="N3025" s="3">
        <f>DAY(Table3[[#This Row],[DATE]])</f>
        <v>12</v>
      </c>
      <c r="O3025" s="3" t="str">
        <f>TEXT(Table3[[#This Row],[DATE]],"mmm")</f>
        <v>Apr</v>
      </c>
      <c r="P3025" s="3">
        <f>YEAR(Table3[[#This Row],[DATE]])</f>
        <v>2029</v>
      </c>
    </row>
    <row r="3026" spans="1:16" x14ac:dyDescent="0.3">
      <c r="A3026" s="6">
        <v>47221</v>
      </c>
      <c r="B3026" s="7" t="s">
        <v>1979</v>
      </c>
      <c r="C3026" s="9">
        <f t="shared" ca="1" si="94"/>
        <v>6</v>
      </c>
      <c r="D3026" s="9" t="s">
        <v>2115</v>
      </c>
      <c r="E3026" s="9" t="s">
        <v>2116</v>
      </c>
      <c r="F3026" s="10">
        <f t="shared" ca="1" si="95"/>
        <v>8.1857582548778396E-2</v>
      </c>
      <c r="G3026" s="3" t="str">
        <f>VLOOKUP(Table3[[#This Row],[PRODUCT ID]],Table1[[PRODUCT]:[SELLING PRICE]],1,FALSE)</f>
        <v>Product927</v>
      </c>
      <c r="H3026" s="3" t="str">
        <f>VLOOKUP(Table3[[#This Row],[PRODUCT ID]],Table1[[PRODUCT]:[SELLING PRICE]],2,FALSE)</f>
        <v>Category5</v>
      </c>
      <c r="I3026" s="3" t="str">
        <f>VLOOKUP(Table3[[#This Row],[PRODUCT ID]],Table1[[PRODUCT]:[SELLING PRICE]],3,FALSE)</f>
        <v>Lt</v>
      </c>
      <c r="J3026" s="16">
        <f ca="1">VLOOKUP(Table3[[#This Row],[PRODUCT ID]],Table1[[PRODUCT]:[SELLING PRICE]],4,FALSE)</f>
        <v>69</v>
      </c>
      <c r="K3026" s="16">
        <f ca="1">VLOOKUP(Table3[[#This Row],[PRODUCT ID]],Table1[[PRODUCT]:[SELLING PRICE]],5,FALSE)</f>
        <v>25.525463429233547</v>
      </c>
      <c r="L3026" s="16">
        <f ca="1">J3026*Table3[[#This Row],[QUANTITY]]</f>
        <v>414</v>
      </c>
      <c r="M3026" s="16">
        <f ca="1">K3026*Table3[[#This Row],[QUANTITY]]*(1-Table3[[#This Row],[DISCOUNT %]])</f>
        <v>140.61606419687541</v>
      </c>
      <c r="N3026" s="3">
        <f>DAY(Table3[[#This Row],[DATE]])</f>
        <v>13</v>
      </c>
      <c r="O3026" s="3" t="str">
        <f>TEXT(Table3[[#This Row],[DATE]],"mmm")</f>
        <v>Apr</v>
      </c>
      <c r="P3026" s="3">
        <f>YEAR(Table3[[#This Row],[DATE]])</f>
        <v>2029</v>
      </c>
    </row>
    <row r="3027" spans="1:16" x14ac:dyDescent="0.3">
      <c r="A3027" s="6">
        <v>47222</v>
      </c>
      <c r="B3027" s="7" t="s">
        <v>1980</v>
      </c>
      <c r="C3027" s="9">
        <f t="shared" ca="1" si="94"/>
        <v>4</v>
      </c>
      <c r="D3027" s="9" t="s">
        <v>2116</v>
      </c>
      <c r="E3027" s="9" t="s">
        <v>2116</v>
      </c>
      <c r="F3027" s="10">
        <f t="shared" ca="1" si="95"/>
        <v>6.5857997774937713E-2</v>
      </c>
      <c r="G3027" s="3" t="str">
        <f>VLOOKUP(Table3[[#This Row],[PRODUCT ID]],Table1[[PRODUCT]:[SELLING PRICE]],1,FALSE)</f>
        <v>Product928</v>
      </c>
      <c r="H3027" s="3" t="str">
        <f>VLOOKUP(Table3[[#This Row],[PRODUCT ID]],Table1[[PRODUCT]:[SELLING PRICE]],2,FALSE)</f>
        <v>Category1</v>
      </c>
      <c r="I3027" s="3" t="str">
        <f>VLOOKUP(Table3[[#This Row],[PRODUCT ID]],Table1[[PRODUCT]:[SELLING PRICE]],3,FALSE)</f>
        <v>Kg</v>
      </c>
      <c r="J3027" s="16">
        <f ca="1">VLOOKUP(Table3[[#This Row],[PRODUCT ID]],Table1[[PRODUCT]:[SELLING PRICE]],4,FALSE)</f>
        <v>88</v>
      </c>
      <c r="K3027" s="16">
        <f ca="1">VLOOKUP(Table3[[#This Row],[PRODUCT ID]],Table1[[PRODUCT]:[SELLING PRICE]],5,FALSE)</f>
        <v>297.28190961314436</v>
      </c>
      <c r="L3027" s="16">
        <f ca="1">J3027*Table3[[#This Row],[QUANTITY]]</f>
        <v>352</v>
      </c>
      <c r="M3027" s="16">
        <f ca="1">K3027*Table3[[#This Row],[QUANTITY]]*(1-Table3[[#This Row],[DISCOUNT %]])</f>
        <v>1110.8140730852506</v>
      </c>
      <c r="N3027" s="3">
        <f>DAY(Table3[[#This Row],[DATE]])</f>
        <v>14</v>
      </c>
      <c r="O3027" s="3" t="str">
        <f>TEXT(Table3[[#This Row],[DATE]],"mmm")</f>
        <v>Apr</v>
      </c>
      <c r="P3027" s="3">
        <f>YEAR(Table3[[#This Row],[DATE]])</f>
        <v>2029</v>
      </c>
    </row>
    <row r="3028" spans="1:16" x14ac:dyDescent="0.3">
      <c r="A3028" s="6">
        <v>47223</v>
      </c>
      <c r="B3028" s="7" t="s">
        <v>1981</v>
      </c>
      <c r="C3028" s="9">
        <f t="shared" ca="1" si="94"/>
        <v>10</v>
      </c>
      <c r="D3028" s="9" t="s">
        <v>2117</v>
      </c>
      <c r="E3028" s="9" t="s">
        <v>2118</v>
      </c>
      <c r="F3028" s="10">
        <f t="shared" ca="1" si="95"/>
        <v>8.937958180672044E-2</v>
      </c>
      <c r="G3028" s="3" t="str">
        <f>VLOOKUP(Table3[[#This Row],[PRODUCT ID]],Table1[[PRODUCT]:[SELLING PRICE]],1,FALSE)</f>
        <v>Product929</v>
      </c>
      <c r="H3028" s="3" t="str">
        <f>VLOOKUP(Table3[[#This Row],[PRODUCT ID]],Table1[[PRODUCT]:[SELLING PRICE]],2,FALSE)</f>
        <v>Category2</v>
      </c>
      <c r="I3028" s="3" t="str">
        <f>VLOOKUP(Table3[[#This Row],[PRODUCT ID]],Table1[[PRODUCT]:[SELLING PRICE]],3,FALSE)</f>
        <v>Lt</v>
      </c>
      <c r="J3028" s="16">
        <f ca="1">VLOOKUP(Table3[[#This Row],[PRODUCT ID]],Table1[[PRODUCT]:[SELLING PRICE]],4,FALSE)</f>
        <v>30</v>
      </c>
      <c r="K3028" s="16">
        <f ca="1">VLOOKUP(Table3[[#This Row],[PRODUCT ID]],Table1[[PRODUCT]:[SELLING PRICE]],5,FALSE)</f>
        <v>215.68678765543297</v>
      </c>
      <c r="L3028" s="16">
        <f ca="1">J3028*Table3[[#This Row],[QUANTITY]]</f>
        <v>300</v>
      </c>
      <c r="M3028" s="16">
        <f ca="1">K3028*Table3[[#This Row],[QUANTITY]]*(1-Table3[[#This Row],[DISCOUNT %]])</f>
        <v>1964.0879277355543</v>
      </c>
      <c r="N3028" s="3">
        <f>DAY(Table3[[#This Row],[DATE]])</f>
        <v>15</v>
      </c>
      <c r="O3028" s="3" t="str">
        <f>TEXT(Table3[[#This Row],[DATE]],"mmm")</f>
        <v>Apr</v>
      </c>
      <c r="P3028" s="3">
        <f>YEAR(Table3[[#This Row],[DATE]])</f>
        <v>2029</v>
      </c>
    </row>
    <row r="3029" spans="1:16" x14ac:dyDescent="0.3">
      <c r="A3029" s="6">
        <v>47224</v>
      </c>
      <c r="B3029" s="7" t="s">
        <v>1982</v>
      </c>
      <c r="C3029" s="9">
        <f t="shared" ca="1" si="94"/>
        <v>7</v>
      </c>
      <c r="D3029" s="9" t="s">
        <v>2115</v>
      </c>
      <c r="E3029" s="9" t="s">
        <v>2118</v>
      </c>
      <c r="F3029" s="10">
        <f t="shared" ca="1" si="95"/>
        <v>7.1229078007433947E-3</v>
      </c>
      <c r="G3029" s="3" t="str">
        <f>VLOOKUP(Table3[[#This Row],[PRODUCT ID]],Table1[[PRODUCT]:[SELLING PRICE]],1,FALSE)</f>
        <v>Product930</v>
      </c>
      <c r="H3029" s="3" t="str">
        <f>VLOOKUP(Table3[[#This Row],[PRODUCT ID]],Table1[[PRODUCT]:[SELLING PRICE]],2,FALSE)</f>
        <v>Category3</v>
      </c>
      <c r="I3029" s="3" t="str">
        <f>VLOOKUP(Table3[[#This Row],[PRODUCT ID]],Table1[[PRODUCT]:[SELLING PRICE]],3,FALSE)</f>
        <v>Ft</v>
      </c>
      <c r="J3029" s="16">
        <f ca="1">VLOOKUP(Table3[[#This Row],[PRODUCT ID]],Table1[[PRODUCT]:[SELLING PRICE]],4,FALSE)</f>
        <v>73</v>
      </c>
      <c r="K3029" s="16">
        <f ca="1">VLOOKUP(Table3[[#This Row],[PRODUCT ID]],Table1[[PRODUCT]:[SELLING PRICE]],5,FALSE)</f>
        <v>100.15779757836013</v>
      </c>
      <c r="L3029" s="16">
        <f ca="1">J3029*Table3[[#This Row],[QUANTITY]]</f>
        <v>511</v>
      </c>
      <c r="M3029" s="16">
        <f ca="1">K3029*Table3[[#This Row],[QUANTITY]]*(1-Table3[[#This Row],[DISCOUNT %]])</f>
        <v>696.1106797447876</v>
      </c>
      <c r="N3029" s="3">
        <f>DAY(Table3[[#This Row],[DATE]])</f>
        <v>16</v>
      </c>
      <c r="O3029" s="3" t="str">
        <f>TEXT(Table3[[#This Row],[DATE]],"mmm")</f>
        <v>Apr</v>
      </c>
      <c r="P3029" s="3">
        <f>YEAR(Table3[[#This Row],[DATE]])</f>
        <v>2029</v>
      </c>
    </row>
    <row r="3030" spans="1:16" x14ac:dyDescent="0.3">
      <c r="A3030" s="6">
        <v>47225</v>
      </c>
      <c r="B3030" s="7" t="s">
        <v>1983</v>
      </c>
      <c r="C3030" s="9">
        <f t="shared" ca="1" si="94"/>
        <v>6</v>
      </c>
      <c r="D3030" s="9" t="s">
        <v>2115</v>
      </c>
      <c r="E3030" s="9" t="s">
        <v>2116</v>
      </c>
      <c r="F3030" s="10">
        <f t="shared" ca="1" si="95"/>
        <v>9.0119634182485482E-3</v>
      </c>
      <c r="G3030" s="3" t="str">
        <f>VLOOKUP(Table3[[#This Row],[PRODUCT ID]],Table1[[PRODUCT]:[SELLING PRICE]],1,FALSE)</f>
        <v>Product931</v>
      </c>
      <c r="H3030" s="3" t="str">
        <f>VLOOKUP(Table3[[#This Row],[PRODUCT ID]],Table1[[PRODUCT]:[SELLING PRICE]],2,FALSE)</f>
        <v>Category4</v>
      </c>
      <c r="I3030" s="3" t="str">
        <f>VLOOKUP(Table3[[#This Row],[PRODUCT ID]],Table1[[PRODUCT]:[SELLING PRICE]],3,FALSE)</f>
        <v>Kg</v>
      </c>
      <c r="J3030" s="16">
        <f ca="1">VLOOKUP(Table3[[#This Row],[PRODUCT ID]],Table1[[PRODUCT]:[SELLING PRICE]],4,FALSE)</f>
        <v>55</v>
      </c>
      <c r="K3030" s="16">
        <f ca="1">VLOOKUP(Table3[[#This Row],[PRODUCT ID]],Table1[[PRODUCT]:[SELLING PRICE]],5,FALSE)</f>
        <v>310.88934867740011</v>
      </c>
      <c r="L3030" s="16">
        <f ca="1">J3030*Table3[[#This Row],[QUANTITY]]</f>
        <v>330</v>
      </c>
      <c r="M3030" s="16">
        <f ca="1">K3030*Table3[[#This Row],[QUANTITY]]*(1-Table3[[#This Row],[DISCOUNT %]])</f>
        <v>1848.5257514399777</v>
      </c>
      <c r="N3030" s="3">
        <f>DAY(Table3[[#This Row],[DATE]])</f>
        <v>17</v>
      </c>
      <c r="O3030" s="3" t="str">
        <f>TEXT(Table3[[#This Row],[DATE]],"mmm")</f>
        <v>Apr</v>
      </c>
      <c r="P3030" s="3">
        <f>YEAR(Table3[[#This Row],[DATE]])</f>
        <v>2029</v>
      </c>
    </row>
    <row r="3031" spans="1:16" x14ac:dyDescent="0.3">
      <c r="A3031" s="6">
        <v>47226</v>
      </c>
      <c r="B3031" s="7" t="s">
        <v>1984</v>
      </c>
      <c r="C3031" s="9">
        <f t="shared" ca="1" si="94"/>
        <v>5</v>
      </c>
      <c r="D3031" s="9" t="s">
        <v>2115</v>
      </c>
      <c r="E3031" s="9" t="s">
        <v>2116</v>
      </c>
      <c r="F3031" s="10">
        <f t="shared" ca="1" si="95"/>
        <v>2.9158084303371391E-2</v>
      </c>
      <c r="G3031" s="3" t="str">
        <f>VLOOKUP(Table3[[#This Row],[PRODUCT ID]],Table1[[PRODUCT]:[SELLING PRICE]],1,FALSE)</f>
        <v>Product932</v>
      </c>
      <c r="H3031" s="3" t="str">
        <f>VLOOKUP(Table3[[#This Row],[PRODUCT ID]],Table1[[PRODUCT]:[SELLING PRICE]],2,FALSE)</f>
        <v>Category5</v>
      </c>
      <c r="I3031" s="3" t="str">
        <f>VLOOKUP(Table3[[#This Row],[PRODUCT ID]],Table1[[PRODUCT]:[SELLING PRICE]],3,FALSE)</f>
        <v>No</v>
      </c>
      <c r="J3031" s="16">
        <f ca="1">VLOOKUP(Table3[[#This Row],[PRODUCT ID]],Table1[[PRODUCT]:[SELLING PRICE]],4,FALSE)</f>
        <v>226</v>
      </c>
      <c r="K3031" s="16">
        <f ca="1">VLOOKUP(Table3[[#This Row],[PRODUCT ID]],Table1[[PRODUCT]:[SELLING PRICE]],5,FALSE)</f>
        <v>160.33812271328756</v>
      </c>
      <c r="L3031" s="16">
        <f ca="1">J3031*Table3[[#This Row],[QUANTITY]]</f>
        <v>1130</v>
      </c>
      <c r="M3031" s="16">
        <f ca="1">K3031*Table3[[#This Row],[QUANTITY]]*(1-Table3[[#This Row],[DISCOUNT %]])</f>
        <v>778.31485107084609</v>
      </c>
      <c r="N3031" s="3">
        <f>DAY(Table3[[#This Row],[DATE]])</f>
        <v>18</v>
      </c>
      <c r="O3031" s="3" t="str">
        <f>TEXT(Table3[[#This Row],[DATE]],"mmm")</f>
        <v>Apr</v>
      </c>
      <c r="P3031" s="3">
        <f>YEAR(Table3[[#This Row],[DATE]])</f>
        <v>2029</v>
      </c>
    </row>
    <row r="3032" spans="1:16" x14ac:dyDescent="0.3">
      <c r="A3032" s="6">
        <v>47227</v>
      </c>
      <c r="B3032" s="7" t="s">
        <v>1985</v>
      </c>
      <c r="C3032" s="9">
        <f t="shared" ca="1" si="94"/>
        <v>3</v>
      </c>
      <c r="D3032" s="9" t="s">
        <v>2116</v>
      </c>
      <c r="E3032" s="9" t="s">
        <v>2116</v>
      </c>
      <c r="F3032" s="10">
        <f t="shared" ca="1" si="95"/>
        <v>6.4115271607853574E-3</v>
      </c>
      <c r="G3032" s="3" t="str">
        <f>VLOOKUP(Table3[[#This Row],[PRODUCT ID]],Table1[[PRODUCT]:[SELLING PRICE]],1,FALSE)</f>
        <v>Product933</v>
      </c>
      <c r="H3032" s="3" t="str">
        <f>VLOOKUP(Table3[[#This Row],[PRODUCT ID]],Table1[[PRODUCT]:[SELLING PRICE]],2,FALSE)</f>
        <v>Category1</v>
      </c>
      <c r="I3032" s="3" t="str">
        <f>VLOOKUP(Table3[[#This Row],[PRODUCT ID]],Table1[[PRODUCT]:[SELLING PRICE]],3,FALSE)</f>
        <v>No</v>
      </c>
      <c r="J3032" s="16">
        <f ca="1">VLOOKUP(Table3[[#This Row],[PRODUCT ID]],Table1[[PRODUCT]:[SELLING PRICE]],4,FALSE)</f>
        <v>177</v>
      </c>
      <c r="K3032" s="16">
        <f ca="1">VLOOKUP(Table3[[#This Row],[PRODUCT ID]],Table1[[PRODUCT]:[SELLING PRICE]],5,FALSE)</f>
        <v>37.462767588058753</v>
      </c>
      <c r="L3032" s="16">
        <f ca="1">J3032*Table3[[#This Row],[QUANTITY]]</f>
        <v>531</v>
      </c>
      <c r="M3032" s="16">
        <f ca="1">K3032*Table3[[#This Row],[QUANTITY]]*(1-Table3[[#This Row],[DISCOUNT %]])</f>
        <v>111.66772210844917</v>
      </c>
      <c r="N3032" s="3">
        <f>DAY(Table3[[#This Row],[DATE]])</f>
        <v>19</v>
      </c>
      <c r="O3032" s="3" t="str">
        <f>TEXT(Table3[[#This Row],[DATE]],"mmm")</f>
        <v>Apr</v>
      </c>
      <c r="P3032" s="3">
        <f>YEAR(Table3[[#This Row],[DATE]])</f>
        <v>2029</v>
      </c>
    </row>
    <row r="3033" spans="1:16" x14ac:dyDescent="0.3">
      <c r="A3033" s="6">
        <v>47228</v>
      </c>
      <c r="B3033" s="7" t="s">
        <v>1986</v>
      </c>
      <c r="C3033" s="9">
        <f t="shared" ca="1" si="94"/>
        <v>4</v>
      </c>
      <c r="D3033" s="9" t="s">
        <v>2116</v>
      </c>
      <c r="E3033" s="9" t="s">
        <v>2116</v>
      </c>
      <c r="F3033" s="10">
        <f t="shared" ca="1" si="95"/>
        <v>8.1000295226625274E-2</v>
      </c>
      <c r="G3033" s="3" t="str">
        <f>VLOOKUP(Table3[[#This Row],[PRODUCT ID]],Table1[[PRODUCT]:[SELLING PRICE]],1,FALSE)</f>
        <v>Product934</v>
      </c>
      <c r="H3033" s="3" t="str">
        <f>VLOOKUP(Table3[[#This Row],[PRODUCT ID]],Table1[[PRODUCT]:[SELLING PRICE]],2,FALSE)</f>
        <v>Category2</v>
      </c>
      <c r="I3033" s="3" t="str">
        <f>VLOOKUP(Table3[[#This Row],[PRODUCT ID]],Table1[[PRODUCT]:[SELLING PRICE]],3,FALSE)</f>
        <v>Ft</v>
      </c>
      <c r="J3033" s="16">
        <f ca="1">VLOOKUP(Table3[[#This Row],[PRODUCT ID]],Table1[[PRODUCT]:[SELLING PRICE]],4,FALSE)</f>
        <v>210</v>
      </c>
      <c r="K3033" s="16">
        <f ca="1">VLOOKUP(Table3[[#This Row],[PRODUCT ID]],Table1[[PRODUCT]:[SELLING PRICE]],5,FALSE)</f>
        <v>297.03327107441368</v>
      </c>
      <c r="L3033" s="16">
        <f ca="1">J3033*Table3[[#This Row],[QUANTITY]]</f>
        <v>840</v>
      </c>
      <c r="M3033" s="16">
        <f ca="1">K3033*Table3[[#This Row],[QUANTITY]]*(1-Table3[[#This Row],[DISCOUNT %]])</f>
        <v>1091.8939537010237</v>
      </c>
      <c r="N3033" s="3">
        <f>DAY(Table3[[#This Row],[DATE]])</f>
        <v>20</v>
      </c>
      <c r="O3033" s="3" t="str">
        <f>TEXT(Table3[[#This Row],[DATE]],"mmm")</f>
        <v>Apr</v>
      </c>
      <c r="P3033" s="3">
        <f>YEAR(Table3[[#This Row],[DATE]])</f>
        <v>2029</v>
      </c>
    </row>
    <row r="3034" spans="1:16" x14ac:dyDescent="0.3">
      <c r="A3034" s="6">
        <v>47229</v>
      </c>
      <c r="B3034" s="7" t="s">
        <v>1987</v>
      </c>
      <c r="C3034" s="9">
        <f t="shared" ca="1" si="94"/>
        <v>11</v>
      </c>
      <c r="D3034" s="9" t="s">
        <v>2116</v>
      </c>
      <c r="E3034" s="9" t="s">
        <v>2118</v>
      </c>
      <c r="F3034" s="10">
        <f t="shared" ca="1" si="95"/>
        <v>4.0920532051727777E-2</v>
      </c>
      <c r="G3034" s="3" t="str">
        <f>VLOOKUP(Table3[[#This Row],[PRODUCT ID]],Table1[[PRODUCT]:[SELLING PRICE]],1,FALSE)</f>
        <v>Product935</v>
      </c>
      <c r="H3034" s="3" t="str">
        <f>VLOOKUP(Table3[[#This Row],[PRODUCT ID]],Table1[[PRODUCT]:[SELLING PRICE]],2,FALSE)</f>
        <v>Category3</v>
      </c>
      <c r="I3034" s="3" t="str">
        <f>VLOOKUP(Table3[[#This Row],[PRODUCT ID]],Table1[[PRODUCT]:[SELLING PRICE]],3,FALSE)</f>
        <v>No</v>
      </c>
      <c r="J3034" s="16">
        <f ca="1">VLOOKUP(Table3[[#This Row],[PRODUCT ID]],Table1[[PRODUCT]:[SELLING PRICE]],4,FALSE)</f>
        <v>38</v>
      </c>
      <c r="K3034" s="16">
        <f ca="1">VLOOKUP(Table3[[#This Row],[PRODUCT ID]],Table1[[PRODUCT]:[SELLING PRICE]],5,FALSE)</f>
        <v>187.14284666681942</v>
      </c>
      <c r="L3034" s="16">
        <f ca="1">J3034*Table3[[#This Row],[QUANTITY]]</f>
        <v>418</v>
      </c>
      <c r="M3034" s="16">
        <f ca="1">K3034*Table3[[#This Row],[QUANTITY]]*(1-Table3[[#This Row],[DISCOUNT %]])</f>
        <v>1974.333479926921</v>
      </c>
      <c r="N3034" s="3">
        <f>DAY(Table3[[#This Row],[DATE]])</f>
        <v>21</v>
      </c>
      <c r="O3034" s="3" t="str">
        <f>TEXT(Table3[[#This Row],[DATE]],"mmm")</f>
        <v>Apr</v>
      </c>
      <c r="P3034" s="3">
        <f>YEAR(Table3[[#This Row],[DATE]])</f>
        <v>2029</v>
      </c>
    </row>
    <row r="3035" spans="1:16" x14ac:dyDescent="0.3">
      <c r="A3035" s="6">
        <v>47230</v>
      </c>
      <c r="B3035" s="7" t="s">
        <v>1988</v>
      </c>
      <c r="C3035" s="9">
        <f t="shared" ca="1" si="94"/>
        <v>9</v>
      </c>
      <c r="D3035" s="9" t="s">
        <v>2115</v>
      </c>
      <c r="E3035" s="9" t="s">
        <v>2116</v>
      </c>
      <c r="F3035" s="10">
        <f t="shared" ca="1" si="95"/>
        <v>5.4060780536209843E-2</v>
      </c>
      <c r="G3035" s="3" t="str">
        <f>VLOOKUP(Table3[[#This Row],[PRODUCT ID]],Table1[[PRODUCT]:[SELLING PRICE]],1,FALSE)</f>
        <v>Product936</v>
      </c>
      <c r="H3035" s="3" t="str">
        <f>VLOOKUP(Table3[[#This Row],[PRODUCT ID]],Table1[[PRODUCT]:[SELLING PRICE]],2,FALSE)</f>
        <v>Category4</v>
      </c>
      <c r="I3035" s="3" t="str">
        <f>VLOOKUP(Table3[[#This Row],[PRODUCT ID]],Table1[[PRODUCT]:[SELLING PRICE]],3,FALSE)</f>
        <v>Kg</v>
      </c>
      <c r="J3035" s="16">
        <f ca="1">VLOOKUP(Table3[[#This Row],[PRODUCT ID]],Table1[[PRODUCT]:[SELLING PRICE]],4,FALSE)</f>
        <v>161</v>
      </c>
      <c r="K3035" s="16">
        <f ca="1">VLOOKUP(Table3[[#This Row],[PRODUCT ID]],Table1[[PRODUCT]:[SELLING PRICE]],5,FALSE)</f>
        <v>245.7305315170866</v>
      </c>
      <c r="L3035" s="16">
        <f ca="1">J3035*Table3[[#This Row],[QUANTITY]]</f>
        <v>1449</v>
      </c>
      <c r="M3035" s="16">
        <f ca="1">K3035*Table3[[#This Row],[QUANTITY]]*(1-Table3[[#This Row],[DISCOUNT %]])</f>
        <v>2092.0153246352565</v>
      </c>
      <c r="N3035" s="3">
        <f>DAY(Table3[[#This Row],[DATE]])</f>
        <v>22</v>
      </c>
      <c r="O3035" s="3" t="str">
        <f>TEXT(Table3[[#This Row],[DATE]],"mmm")</f>
        <v>Apr</v>
      </c>
      <c r="P3035" s="3">
        <f>YEAR(Table3[[#This Row],[DATE]])</f>
        <v>2029</v>
      </c>
    </row>
    <row r="3036" spans="1:16" x14ac:dyDescent="0.3">
      <c r="A3036" s="6">
        <v>47231</v>
      </c>
      <c r="B3036" s="7" t="s">
        <v>1989</v>
      </c>
      <c r="C3036" s="9">
        <f t="shared" ca="1" si="94"/>
        <v>3</v>
      </c>
      <c r="D3036" s="9" t="s">
        <v>2117</v>
      </c>
      <c r="E3036" s="9" t="s">
        <v>2116</v>
      </c>
      <c r="F3036" s="10">
        <f t="shared" ca="1" si="95"/>
        <v>6.7184083735019093E-2</v>
      </c>
      <c r="G3036" s="3" t="str">
        <f>VLOOKUP(Table3[[#This Row],[PRODUCT ID]],Table1[[PRODUCT]:[SELLING PRICE]],1,FALSE)</f>
        <v>Product937</v>
      </c>
      <c r="H3036" s="3" t="str">
        <f>VLOOKUP(Table3[[#This Row],[PRODUCT ID]],Table1[[PRODUCT]:[SELLING PRICE]],2,FALSE)</f>
        <v>Category1</v>
      </c>
      <c r="I3036" s="3" t="str">
        <f>VLOOKUP(Table3[[#This Row],[PRODUCT ID]],Table1[[PRODUCT]:[SELLING PRICE]],3,FALSE)</f>
        <v>Kg</v>
      </c>
      <c r="J3036" s="16">
        <f ca="1">VLOOKUP(Table3[[#This Row],[PRODUCT ID]],Table1[[PRODUCT]:[SELLING PRICE]],4,FALSE)</f>
        <v>141</v>
      </c>
      <c r="K3036" s="16">
        <f ca="1">VLOOKUP(Table3[[#This Row],[PRODUCT ID]],Table1[[PRODUCT]:[SELLING PRICE]],5,FALSE)</f>
        <v>236.04131230802238</v>
      </c>
      <c r="L3036" s="16">
        <f ca="1">J3036*Table3[[#This Row],[QUANTITY]]</f>
        <v>423</v>
      </c>
      <c r="M3036" s="16">
        <f ca="1">K3036*Table3[[#This Row],[QUANTITY]]*(1-Table3[[#This Row],[DISCOUNT %]])</f>
        <v>660.5492790509893</v>
      </c>
      <c r="N3036" s="3">
        <f>DAY(Table3[[#This Row],[DATE]])</f>
        <v>23</v>
      </c>
      <c r="O3036" s="3" t="str">
        <f>TEXT(Table3[[#This Row],[DATE]],"mmm")</f>
        <v>Apr</v>
      </c>
      <c r="P3036" s="3">
        <f>YEAR(Table3[[#This Row],[DATE]])</f>
        <v>2029</v>
      </c>
    </row>
    <row r="3037" spans="1:16" x14ac:dyDescent="0.3">
      <c r="A3037" s="6">
        <v>47232</v>
      </c>
      <c r="B3037" s="7" t="s">
        <v>1990</v>
      </c>
      <c r="C3037" s="9">
        <f t="shared" ca="1" si="94"/>
        <v>11</v>
      </c>
      <c r="D3037" s="9" t="s">
        <v>2117</v>
      </c>
      <c r="E3037" s="9" t="s">
        <v>2116</v>
      </c>
      <c r="F3037" s="10">
        <f t="shared" ca="1" si="95"/>
        <v>2.4410654666945378E-2</v>
      </c>
      <c r="G3037" s="3" t="str">
        <f>VLOOKUP(Table3[[#This Row],[PRODUCT ID]],Table1[[PRODUCT]:[SELLING PRICE]],1,FALSE)</f>
        <v>Product938</v>
      </c>
      <c r="H3037" s="3" t="str">
        <f>VLOOKUP(Table3[[#This Row],[PRODUCT ID]],Table1[[PRODUCT]:[SELLING PRICE]],2,FALSE)</f>
        <v>Category2</v>
      </c>
      <c r="I3037" s="3" t="str">
        <f>VLOOKUP(Table3[[#This Row],[PRODUCT ID]],Table1[[PRODUCT]:[SELLING PRICE]],3,FALSE)</f>
        <v>Lt</v>
      </c>
      <c r="J3037" s="16">
        <f ca="1">VLOOKUP(Table3[[#This Row],[PRODUCT ID]],Table1[[PRODUCT]:[SELLING PRICE]],4,FALSE)</f>
        <v>162</v>
      </c>
      <c r="K3037" s="16">
        <f ca="1">VLOOKUP(Table3[[#This Row],[PRODUCT ID]],Table1[[PRODUCT]:[SELLING PRICE]],5,FALSE)</f>
        <v>200.8294577389635</v>
      </c>
      <c r="L3037" s="16">
        <f ca="1">J3037*Table3[[#This Row],[QUANTITY]]</f>
        <v>1782</v>
      </c>
      <c r="M3037" s="16">
        <f ca="1">K3037*Table3[[#This Row],[QUANTITY]]*(1-Table3[[#This Row],[DISCOUNT %]])</f>
        <v>2155.1978711906254</v>
      </c>
      <c r="N3037" s="3">
        <f>DAY(Table3[[#This Row],[DATE]])</f>
        <v>24</v>
      </c>
      <c r="O3037" s="3" t="str">
        <f>TEXT(Table3[[#This Row],[DATE]],"mmm")</f>
        <v>Apr</v>
      </c>
      <c r="P3037" s="3">
        <f>YEAR(Table3[[#This Row],[DATE]])</f>
        <v>2029</v>
      </c>
    </row>
    <row r="3038" spans="1:16" x14ac:dyDescent="0.3">
      <c r="A3038" s="6">
        <v>47233</v>
      </c>
      <c r="B3038" s="7" t="s">
        <v>1991</v>
      </c>
      <c r="C3038" s="9">
        <f t="shared" ca="1" si="94"/>
        <v>4</v>
      </c>
      <c r="D3038" s="9" t="s">
        <v>2116</v>
      </c>
      <c r="E3038" s="9" t="s">
        <v>2116</v>
      </c>
      <c r="F3038" s="10">
        <f t="shared" ca="1" si="95"/>
        <v>9.6313056386092874E-2</v>
      </c>
      <c r="G3038" s="3" t="str">
        <f>VLOOKUP(Table3[[#This Row],[PRODUCT ID]],Table1[[PRODUCT]:[SELLING PRICE]],1,FALSE)</f>
        <v>Product939</v>
      </c>
      <c r="H3038" s="3" t="str">
        <f>VLOOKUP(Table3[[#This Row],[PRODUCT ID]],Table1[[PRODUCT]:[SELLING PRICE]],2,FALSE)</f>
        <v>Category3</v>
      </c>
      <c r="I3038" s="3" t="str">
        <f>VLOOKUP(Table3[[#This Row],[PRODUCT ID]],Table1[[PRODUCT]:[SELLING PRICE]],3,FALSE)</f>
        <v>Kg</v>
      </c>
      <c r="J3038" s="16">
        <f ca="1">VLOOKUP(Table3[[#This Row],[PRODUCT ID]],Table1[[PRODUCT]:[SELLING PRICE]],4,FALSE)</f>
        <v>231</v>
      </c>
      <c r="K3038" s="16">
        <f ca="1">VLOOKUP(Table3[[#This Row],[PRODUCT ID]],Table1[[PRODUCT]:[SELLING PRICE]],5,FALSE)</f>
        <v>81.045074896194933</v>
      </c>
      <c r="L3038" s="16">
        <f ca="1">J3038*Table3[[#This Row],[QUANTITY]]</f>
        <v>924</v>
      </c>
      <c r="M3038" s="16">
        <f ca="1">K3038*Table3[[#This Row],[QUANTITY]]*(1-Table3[[#This Row],[DISCOUNT %]])</f>
        <v>292.95750411161038</v>
      </c>
      <c r="N3038" s="3">
        <f>DAY(Table3[[#This Row],[DATE]])</f>
        <v>25</v>
      </c>
      <c r="O3038" s="3" t="str">
        <f>TEXT(Table3[[#This Row],[DATE]],"mmm")</f>
        <v>Apr</v>
      </c>
      <c r="P3038" s="3">
        <f>YEAR(Table3[[#This Row],[DATE]])</f>
        <v>2029</v>
      </c>
    </row>
    <row r="3039" spans="1:16" x14ac:dyDescent="0.3">
      <c r="A3039" s="6">
        <v>47234</v>
      </c>
      <c r="B3039" s="7" t="s">
        <v>1992</v>
      </c>
      <c r="C3039" s="9">
        <f t="shared" ca="1" si="94"/>
        <v>1</v>
      </c>
      <c r="D3039" s="9" t="s">
        <v>2116</v>
      </c>
      <c r="E3039" s="9" t="s">
        <v>2116</v>
      </c>
      <c r="F3039" s="10">
        <f t="shared" ca="1" si="95"/>
        <v>5.4090650671832809E-2</v>
      </c>
      <c r="G3039" s="3" t="str">
        <f>VLOOKUP(Table3[[#This Row],[PRODUCT ID]],Table1[[PRODUCT]:[SELLING PRICE]],1,FALSE)</f>
        <v>Product940</v>
      </c>
      <c r="H3039" s="3" t="str">
        <f>VLOOKUP(Table3[[#This Row],[PRODUCT ID]],Table1[[PRODUCT]:[SELLING PRICE]],2,FALSE)</f>
        <v>Category4</v>
      </c>
      <c r="I3039" s="3" t="str">
        <f>VLOOKUP(Table3[[#This Row],[PRODUCT ID]],Table1[[PRODUCT]:[SELLING PRICE]],3,FALSE)</f>
        <v>Lt</v>
      </c>
      <c r="J3039" s="16">
        <f ca="1">VLOOKUP(Table3[[#This Row],[PRODUCT ID]],Table1[[PRODUCT]:[SELLING PRICE]],4,FALSE)</f>
        <v>21</v>
      </c>
      <c r="K3039" s="16">
        <f ca="1">VLOOKUP(Table3[[#This Row],[PRODUCT ID]],Table1[[PRODUCT]:[SELLING PRICE]],5,FALSE)</f>
        <v>240.22104260457979</v>
      </c>
      <c r="L3039" s="16">
        <f ca="1">J3039*Table3[[#This Row],[QUANTITY]]</f>
        <v>21</v>
      </c>
      <c r="M3039" s="16">
        <f ca="1">K3039*Table3[[#This Row],[QUANTITY]]*(1-Table3[[#This Row],[DISCOUNT %]])</f>
        <v>227.227330105032</v>
      </c>
      <c r="N3039" s="3">
        <f>DAY(Table3[[#This Row],[DATE]])</f>
        <v>26</v>
      </c>
      <c r="O3039" s="3" t="str">
        <f>TEXT(Table3[[#This Row],[DATE]],"mmm")</f>
        <v>Apr</v>
      </c>
      <c r="P3039" s="3">
        <f>YEAR(Table3[[#This Row],[DATE]])</f>
        <v>2029</v>
      </c>
    </row>
    <row r="3040" spans="1:16" x14ac:dyDescent="0.3">
      <c r="A3040" s="6">
        <v>47235</v>
      </c>
      <c r="B3040" s="7" t="s">
        <v>1993</v>
      </c>
      <c r="C3040" s="9">
        <f t="shared" ca="1" si="94"/>
        <v>14</v>
      </c>
      <c r="D3040" s="9" t="s">
        <v>2116</v>
      </c>
      <c r="E3040" s="9" t="s">
        <v>2118</v>
      </c>
      <c r="F3040" s="10">
        <f t="shared" ca="1" si="95"/>
        <v>2.166192653325312E-2</v>
      </c>
      <c r="G3040" s="3" t="str">
        <f>VLOOKUP(Table3[[#This Row],[PRODUCT ID]],Table1[[PRODUCT]:[SELLING PRICE]],1,FALSE)</f>
        <v>Product941</v>
      </c>
      <c r="H3040" s="3" t="str">
        <f>VLOOKUP(Table3[[#This Row],[PRODUCT ID]],Table1[[PRODUCT]:[SELLING PRICE]],2,FALSE)</f>
        <v>Category5</v>
      </c>
      <c r="I3040" s="3" t="str">
        <f>VLOOKUP(Table3[[#This Row],[PRODUCT ID]],Table1[[PRODUCT]:[SELLING PRICE]],3,FALSE)</f>
        <v>Ft</v>
      </c>
      <c r="J3040" s="16">
        <f ca="1">VLOOKUP(Table3[[#This Row],[PRODUCT ID]],Table1[[PRODUCT]:[SELLING PRICE]],4,FALSE)</f>
        <v>149</v>
      </c>
      <c r="K3040" s="16">
        <f ca="1">VLOOKUP(Table3[[#This Row],[PRODUCT ID]],Table1[[PRODUCT]:[SELLING PRICE]],5,FALSE)</f>
        <v>240.9283684158691</v>
      </c>
      <c r="L3040" s="16">
        <f ca="1">J3040*Table3[[#This Row],[QUANTITY]]</f>
        <v>2086</v>
      </c>
      <c r="M3040" s="16">
        <f ca="1">K3040*Table3[[#This Row],[QUANTITY]]*(1-Table3[[#This Row],[DISCOUNT %]])</f>
        <v>3299.9315411925522</v>
      </c>
      <c r="N3040" s="3">
        <f>DAY(Table3[[#This Row],[DATE]])</f>
        <v>27</v>
      </c>
      <c r="O3040" s="3" t="str">
        <f>TEXT(Table3[[#This Row],[DATE]],"mmm")</f>
        <v>Apr</v>
      </c>
      <c r="P3040" s="3">
        <f>YEAR(Table3[[#This Row],[DATE]])</f>
        <v>2029</v>
      </c>
    </row>
    <row r="3041" spans="1:16" x14ac:dyDescent="0.3">
      <c r="A3041" s="6">
        <v>47236</v>
      </c>
      <c r="B3041" s="7" t="s">
        <v>1994</v>
      </c>
      <c r="C3041" s="9">
        <f t="shared" ca="1" si="94"/>
        <v>5</v>
      </c>
      <c r="D3041" s="9" t="s">
        <v>2116</v>
      </c>
      <c r="E3041" s="9" t="s">
        <v>2118</v>
      </c>
      <c r="F3041" s="10">
        <f t="shared" ca="1" si="95"/>
        <v>5.5961300768258282E-2</v>
      </c>
      <c r="G3041" s="3" t="str">
        <f>VLOOKUP(Table3[[#This Row],[PRODUCT ID]],Table1[[PRODUCT]:[SELLING PRICE]],1,FALSE)</f>
        <v>Product942</v>
      </c>
      <c r="H3041" s="3" t="str">
        <f>VLOOKUP(Table3[[#This Row],[PRODUCT ID]],Table1[[PRODUCT]:[SELLING PRICE]],2,FALSE)</f>
        <v>Category1</v>
      </c>
      <c r="I3041" s="3" t="str">
        <f>VLOOKUP(Table3[[#This Row],[PRODUCT ID]],Table1[[PRODUCT]:[SELLING PRICE]],3,FALSE)</f>
        <v>Kg</v>
      </c>
      <c r="J3041" s="16">
        <f ca="1">VLOOKUP(Table3[[#This Row],[PRODUCT ID]],Table1[[PRODUCT]:[SELLING PRICE]],4,FALSE)</f>
        <v>227</v>
      </c>
      <c r="K3041" s="16">
        <f ca="1">VLOOKUP(Table3[[#This Row],[PRODUCT ID]],Table1[[PRODUCT]:[SELLING PRICE]],5,FALSE)</f>
        <v>291.91006552119393</v>
      </c>
      <c r="L3041" s="16">
        <f ca="1">J3041*Table3[[#This Row],[QUANTITY]]</f>
        <v>1135</v>
      </c>
      <c r="M3041" s="16">
        <f ca="1">K3041*Table3[[#This Row],[QUANTITY]]*(1-Table3[[#This Row],[DISCOUNT %]])</f>
        <v>1377.871992736402</v>
      </c>
      <c r="N3041" s="3">
        <f>DAY(Table3[[#This Row],[DATE]])</f>
        <v>28</v>
      </c>
      <c r="O3041" s="3" t="str">
        <f>TEXT(Table3[[#This Row],[DATE]],"mmm")</f>
        <v>Apr</v>
      </c>
      <c r="P3041" s="3">
        <f>YEAR(Table3[[#This Row],[DATE]])</f>
        <v>2029</v>
      </c>
    </row>
    <row r="3042" spans="1:16" x14ac:dyDescent="0.3">
      <c r="A3042" s="6">
        <v>47237</v>
      </c>
      <c r="B3042" s="7" t="s">
        <v>1995</v>
      </c>
      <c r="C3042" s="9">
        <f t="shared" ca="1" si="94"/>
        <v>9</v>
      </c>
      <c r="D3042" s="9" t="s">
        <v>2115</v>
      </c>
      <c r="E3042" s="9" t="s">
        <v>2116</v>
      </c>
      <c r="F3042" s="10">
        <f t="shared" ca="1" si="95"/>
        <v>9.204748590462053E-2</v>
      </c>
      <c r="G3042" s="3" t="str">
        <f>VLOOKUP(Table3[[#This Row],[PRODUCT ID]],Table1[[PRODUCT]:[SELLING PRICE]],1,FALSE)</f>
        <v>Product943</v>
      </c>
      <c r="H3042" s="3" t="str">
        <f>VLOOKUP(Table3[[#This Row],[PRODUCT ID]],Table1[[PRODUCT]:[SELLING PRICE]],2,FALSE)</f>
        <v>Category2</v>
      </c>
      <c r="I3042" s="3" t="str">
        <f>VLOOKUP(Table3[[#This Row],[PRODUCT ID]],Table1[[PRODUCT]:[SELLING PRICE]],3,FALSE)</f>
        <v>No</v>
      </c>
      <c r="J3042" s="16">
        <f ca="1">VLOOKUP(Table3[[#This Row],[PRODUCT ID]],Table1[[PRODUCT]:[SELLING PRICE]],4,FALSE)</f>
        <v>105</v>
      </c>
      <c r="K3042" s="16">
        <f ca="1">VLOOKUP(Table3[[#This Row],[PRODUCT ID]],Table1[[PRODUCT]:[SELLING PRICE]],5,FALSE)</f>
        <v>220.12176748206468</v>
      </c>
      <c r="L3042" s="16">
        <f ca="1">J3042*Table3[[#This Row],[QUANTITY]]</f>
        <v>945</v>
      </c>
      <c r="M3042" s="16">
        <f ca="1">K3042*Table3[[#This Row],[QUANTITY]]*(1-Table3[[#This Row],[DISCOUNT %]])</f>
        <v>1798.7410097321324</v>
      </c>
      <c r="N3042" s="3">
        <f>DAY(Table3[[#This Row],[DATE]])</f>
        <v>29</v>
      </c>
      <c r="O3042" s="3" t="str">
        <f>TEXT(Table3[[#This Row],[DATE]],"mmm")</f>
        <v>Apr</v>
      </c>
      <c r="P3042" s="3">
        <f>YEAR(Table3[[#This Row],[DATE]])</f>
        <v>2029</v>
      </c>
    </row>
    <row r="3043" spans="1:16" x14ac:dyDescent="0.3">
      <c r="A3043" s="6">
        <v>47238</v>
      </c>
      <c r="B3043" s="7" t="s">
        <v>1996</v>
      </c>
      <c r="C3043" s="9">
        <f t="shared" ca="1" si="94"/>
        <v>9</v>
      </c>
      <c r="D3043" s="9" t="s">
        <v>2116</v>
      </c>
      <c r="E3043" s="9" t="s">
        <v>2116</v>
      </c>
      <c r="F3043" s="10">
        <f t="shared" ca="1" si="95"/>
        <v>4.5533155946600845E-2</v>
      </c>
      <c r="G3043" s="3" t="str">
        <f>VLOOKUP(Table3[[#This Row],[PRODUCT ID]],Table1[[PRODUCT]:[SELLING PRICE]],1,FALSE)</f>
        <v>Product944</v>
      </c>
      <c r="H3043" s="3" t="str">
        <f>VLOOKUP(Table3[[#This Row],[PRODUCT ID]],Table1[[PRODUCT]:[SELLING PRICE]],2,FALSE)</f>
        <v>Category3</v>
      </c>
      <c r="I3043" s="3" t="str">
        <f>VLOOKUP(Table3[[#This Row],[PRODUCT ID]],Table1[[PRODUCT]:[SELLING PRICE]],3,FALSE)</f>
        <v>No</v>
      </c>
      <c r="J3043" s="16">
        <f ca="1">VLOOKUP(Table3[[#This Row],[PRODUCT ID]],Table1[[PRODUCT]:[SELLING PRICE]],4,FALSE)</f>
        <v>83</v>
      </c>
      <c r="K3043" s="16">
        <f ca="1">VLOOKUP(Table3[[#This Row],[PRODUCT ID]],Table1[[PRODUCT]:[SELLING PRICE]],5,FALSE)</f>
        <v>123.23919104398621</v>
      </c>
      <c r="L3043" s="16">
        <f ca="1">J3043*Table3[[#This Row],[QUANTITY]]</f>
        <v>747</v>
      </c>
      <c r="M3043" s="16">
        <f ca="1">K3043*Table3[[#This Row],[QUANTITY]]*(1-Table3[[#This Row],[DISCOUNT %]])</f>
        <v>1058.6494956550271</v>
      </c>
      <c r="N3043" s="3">
        <f>DAY(Table3[[#This Row],[DATE]])</f>
        <v>30</v>
      </c>
      <c r="O3043" s="3" t="str">
        <f>TEXT(Table3[[#This Row],[DATE]],"mmm")</f>
        <v>Apr</v>
      </c>
      <c r="P3043" s="3">
        <f>YEAR(Table3[[#This Row],[DATE]])</f>
        <v>2029</v>
      </c>
    </row>
    <row r="3044" spans="1:16" x14ac:dyDescent="0.3">
      <c r="A3044" s="6">
        <v>47239</v>
      </c>
      <c r="B3044" s="7" t="s">
        <v>1997</v>
      </c>
      <c r="C3044" s="9">
        <f t="shared" ca="1" si="94"/>
        <v>10</v>
      </c>
      <c r="D3044" s="9" t="s">
        <v>2117</v>
      </c>
      <c r="E3044" s="9" t="s">
        <v>2116</v>
      </c>
      <c r="F3044" s="10">
        <f t="shared" ca="1" si="95"/>
        <v>8.371600460161846E-2</v>
      </c>
      <c r="G3044" s="3" t="str">
        <f>VLOOKUP(Table3[[#This Row],[PRODUCT ID]],Table1[[PRODUCT]:[SELLING PRICE]],1,FALSE)</f>
        <v>Product945</v>
      </c>
      <c r="H3044" s="3" t="str">
        <f>VLOOKUP(Table3[[#This Row],[PRODUCT ID]],Table1[[PRODUCT]:[SELLING PRICE]],2,FALSE)</f>
        <v>Category4</v>
      </c>
      <c r="I3044" s="3" t="str">
        <f>VLOOKUP(Table3[[#This Row],[PRODUCT ID]],Table1[[PRODUCT]:[SELLING PRICE]],3,FALSE)</f>
        <v>Ft</v>
      </c>
      <c r="J3044" s="16">
        <f ca="1">VLOOKUP(Table3[[#This Row],[PRODUCT ID]],Table1[[PRODUCT]:[SELLING PRICE]],4,FALSE)</f>
        <v>246</v>
      </c>
      <c r="K3044" s="16">
        <f ca="1">VLOOKUP(Table3[[#This Row],[PRODUCT ID]],Table1[[PRODUCT]:[SELLING PRICE]],5,FALSE)</f>
        <v>211.99966069382114</v>
      </c>
      <c r="L3044" s="16">
        <f ca="1">J3044*Table3[[#This Row],[QUANTITY]]</f>
        <v>2460</v>
      </c>
      <c r="M3044" s="16">
        <f ca="1">K3044*Table3[[#This Row],[QUANTITY]]*(1-Table3[[#This Row],[DISCOUNT %]])</f>
        <v>1942.5189612363565</v>
      </c>
      <c r="N3044" s="3">
        <f>DAY(Table3[[#This Row],[DATE]])</f>
        <v>1</v>
      </c>
      <c r="O3044" s="3" t="str">
        <f>TEXT(Table3[[#This Row],[DATE]],"mmm")</f>
        <v>May</v>
      </c>
      <c r="P3044" s="3">
        <f>YEAR(Table3[[#This Row],[DATE]])</f>
        <v>2029</v>
      </c>
    </row>
    <row r="3045" spans="1:16" x14ac:dyDescent="0.3">
      <c r="A3045" s="6">
        <v>47240</v>
      </c>
      <c r="B3045" s="7" t="s">
        <v>1998</v>
      </c>
      <c r="C3045" s="9">
        <f t="shared" ca="1" si="94"/>
        <v>3</v>
      </c>
      <c r="D3045" s="9" t="s">
        <v>2115</v>
      </c>
      <c r="E3045" s="9" t="s">
        <v>2116</v>
      </c>
      <c r="F3045" s="10">
        <f t="shared" ca="1" si="95"/>
        <v>2.5862017473165824E-2</v>
      </c>
      <c r="G3045" s="3" t="str">
        <f>VLOOKUP(Table3[[#This Row],[PRODUCT ID]],Table1[[PRODUCT]:[SELLING PRICE]],1,FALSE)</f>
        <v>Product946</v>
      </c>
      <c r="H3045" s="3" t="str">
        <f>VLOOKUP(Table3[[#This Row],[PRODUCT ID]],Table1[[PRODUCT]:[SELLING PRICE]],2,FALSE)</f>
        <v>Category5</v>
      </c>
      <c r="I3045" s="3" t="str">
        <f>VLOOKUP(Table3[[#This Row],[PRODUCT ID]],Table1[[PRODUCT]:[SELLING PRICE]],3,FALSE)</f>
        <v>No</v>
      </c>
      <c r="J3045" s="16">
        <f ca="1">VLOOKUP(Table3[[#This Row],[PRODUCT ID]],Table1[[PRODUCT]:[SELLING PRICE]],4,FALSE)</f>
        <v>6</v>
      </c>
      <c r="K3045" s="16">
        <f ca="1">VLOOKUP(Table3[[#This Row],[PRODUCT ID]],Table1[[PRODUCT]:[SELLING PRICE]],5,FALSE)</f>
        <v>267.99674202505224</v>
      </c>
      <c r="L3045" s="16">
        <f ca="1">J3045*Table3[[#This Row],[QUANTITY]]</f>
        <v>18</v>
      </c>
      <c r="M3045" s="16">
        <f ca="1">K3045*Table3[[#This Row],[QUANTITY]]*(1-Table3[[#This Row],[DISCOUNT %]])</f>
        <v>783.19741680014636</v>
      </c>
      <c r="N3045" s="3">
        <f>DAY(Table3[[#This Row],[DATE]])</f>
        <v>2</v>
      </c>
      <c r="O3045" s="3" t="str">
        <f>TEXT(Table3[[#This Row],[DATE]],"mmm")</f>
        <v>May</v>
      </c>
      <c r="P3045" s="3">
        <f>YEAR(Table3[[#This Row],[DATE]])</f>
        <v>2029</v>
      </c>
    </row>
    <row r="3046" spans="1:16" x14ac:dyDescent="0.3">
      <c r="A3046" s="6">
        <v>47241</v>
      </c>
      <c r="B3046" s="7" t="s">
        <v>1999</v>
      </c>
      <c r="C3046" s="9">
        <f t="shared" ca="1" si="94"/>
        <v>13</v>
      </c>
      <c r="D3046" s="9" t="s">
        <v>2115</v>
      </c>
      <c r="E3046" s="9" t="s">
        <v>2118</v>
      </c>
      <c r="F3046" s="10">
        <f t="shared" ca="1" si="95"/>
        <v>2.9161786103675327E-2</v>
      </c>
      <c r="G3046" s="3" t="str">
        <f>VLOOKUP(Table3[[#This Row],[PRODUCT ID]],Table1[[PRODUCT]:[SELLING PRICE]],1,FALSE)</f>
        <v>Product947</v>
      </c>
      <c r="H3046" s="3" t="str">
        <f>VLOOKUP(Table3[[#This Row],[PRODUCT ID]],Table1[[PRODUCT]:[SELLING PRICE]],2,FALSE)</f>
        <v>Category1</v>
      </c>
      <c r="I3046" s="3" t="str">
        <f>VLOOKUP(Table3[[#This Row],[PRODUCT ID]],Table1[[PRODUCT]:[SELLING PRICE]],3,FALSE)</f>
        <v>Kg</v>
      </c>
      <c r="J3046" s="16">
        <f ca="1">VLOOKUP(Table3[[#This Row],[PRODUCT ID]],Table1[[PRODUCT]:[SELLING PRICE]],4,FALSE)</f>
        <v>20</v>
      </c>
      <c r="K3046" s="16">
        <f ca="1">VLOOKUP(Table3[[#This Row],[PRODUCT ID]],Table1[[PRODUCT]:[SELLING PRICE]],5,FALSE)</f>
        <v>121.01931846084695</v>
      </c>
      <c r="L3046" s="16">
        <f ca="1">J3046*Table3[[#This Row],[QUANTITY]]</f>
        <v>260</v>
      </c>
      <c r="M3046" s="16">
        <f ca="1">K3046*Table3[[#This Row],[QUANTITY]]*(1-Table3[[#This Row],[DISCOUNT %]])</f>
        <v>1527.3723267592291</v>
      </c>
      <c r="N3046" s="3">
        <f>DAY(Table3[[#This Row],[DATE]])</f>
        <v>3</v>
      </c>
      <c r="O3046" s="3" t="str">
        <f>TEXT(Table3[[#This Row],[DATE]],"mmm")</f>
        <v>May</v>
      </c>
      <c r="P3046" s="3">
        <f>YEAR(Table3[[#This Row],[DATE]])</f>
        <v>2029</v>
      </c>
    </row>
    <row r="3047" spans="1:16" x14ac:dyDescent="0.3">
      <c r="A3047" s="6">
        <v>47242</v>
      </c>
      <c r="B3047" s="7" t="s">
        <v>2000</v>
      </c>
      <c r="C3047" s="9">
        <f t="shared" ca="1" si="94"/>
        <v>5</v>
      </c>
      <c r="D3047" s="9" t="s">
        <v>2115</v>
      </c>
      <c r="E3047" s="9" t="s">
        <v>2116</v>
      </c>
      <c r="F3047" s="10">
        <f t="shared" ca="1" si="95"/>
        <v>2.5101282264843906E-2</v>
      </c>
      <c r="G3047" s="3" t="str">
        <f>VLOOKUP(Table3[[#This Row],[PRODUCT ID]],Table1[[PRODUCT]:[SELLING PRICE]],1,FALSE)</f>
        <v>Product948</v>
      </c>
      <c r="H3047" s="3" t="str">
        <f>VLOOKUP(Table3[[#This Row],[PRODUCT ID]],Table1[[PRODUCT]:[SELLING PRICE]],2,FALSE)</f>
        <v>Category2</v>
      </c>
      <c r="I3047" s="3" t="str">
        <f>VLOOKUP(Table3[[#This Row],[PRODUCT ID]],Table1[[PRODUCT]:[SELLING PRICE]],3,FALSE)</f>
        <v>Kg</v>
      </c>
      <c r="J3047" s="16">
        <f ca="1">VLOOKUP(Table3[[#This Row],[PRODUCT ID]],Table1[[PRODUCT]:[SELLING PRICE]],4,FALSE)</f>
        <v>207</v>
      </c>
      <c r="K3047" s="16">
        <f ca="1">VLOOKUP(Table3[[#This Row],[PRODUCT ID]],Table1[[PRODUCT]:[SELLING PRICE]],5,FALSE)</f>
        <v>159.89931022729982</v>
      </c>
      <c r="L3047" s="16">
        <f ca="1">J3047*Table3[[#This Row],[QUANTITY]]</f>
        <v>1035</v>
      </c>
      <c r="M3047" s="16">
        <f ca="1">K3047*Table3[[#This Row],[QUANTITY]]*(1-Table3[[#This Row],[DISCOUNT %]])</f>
        <v>779.42816253665262</v>
      </c>
      <c r="N3047" s="3">
        <f>DAY(Table3[[#This Row],[DATE]])</f>
        <v>4</v>
      </c>
      <c r="O3047" s="3" t="str">
        <f>TEXT(Table3[[#This Row],[DATE]],"mmm")</f>
        <v>May</v>
      </c>
      <c r="P3047" s="3">
        <f>YEAR(Table3[[#This Row],[DATE]])</f>
        <v>2029</v>
      </c>
    </row>
    <row r="3048" spans="1:16" x14ac:dyDescent="0.3">
      <c r="A3048" s="6">
        <v>47243</v>
      </c>
      <c r="B3048" s="7" t="s">
        <v>2001</v>
      </c>
      <c r="C3048" s="9">
        <f t="shared" ca="1" si="94"/>
        <v>1</v>
      </c>
      <c r="D3048" s="9" t="s">
        <v>2116</v>
      </c>
      <c r="E3048" s="9" t="s">
        <v>2116</v>
      </c>
      <c r="F3048" s="10">
        <f t="shared" ca="1" si="95"/>
        <v>3.2137345214755364E-2</v>
      </c>
      <c r="G3048" s="3" t="str">
        <f>VLOOKUP(Table3[[#This Row],[PRODUCT ID]],Table1[[PRODUCT]:[SELLING PRICE]],1,FALSE)</f>
        <v>Product949</v>
      </c>
      <c r="H3048" s="3" t="str">
        <f>VLOOKUP(Table3[[#This Row],[PRODUCT ID]],Table1[[PRODUCT]:[SELLING PRICE]],2,FALSE)</f>
        <v>Category3</v>
      </c>
      <c r="I3048" s="3" t="str">
        <f>VLOOKUP(Table3[[#This Row],[PRODUCT ID]],Table1[[PRODUCT]:[SELLING PRICE]],3,FALSE)</f>
        <v>Lt</v>
      </c>
      <c r="J3048" s="16">
        <f ca="1">VLOOKUP(Table3[[#This Row],[PRODUCT ID]],Table1[[PRODUCT]:[SELLING PRICE]],4,FALSE)</f>
        <v>130</v>
      </c>
      <c r="K3048" s="16">
        <f ca="1">VLOOKUP(Table3[[#This Row],[PRODUCT ID]],Table1[[PRODUCT]:[SELLING PRICE]],5,FALSE)</f>
        <v>30.370460841169738</v>
      </c>
      <c r="L3048" s="16">
        <f ca="1">J3048*Table3[[#This Row],[QUANTITY]]</f>
        <v>130</v>
      </c>
      <c r="M3048" s="16">
        <f ca="1">K3048*Table3[[#This Row],[QUANTITY]]*(1-Table3[[#This Row],[DISCOUNT %]])</f>
        <v>29.394434856785857</v>
      </c>
      <c r="N3048" s="3">
        <f>DAY(Table3[[#This Row],[DATE]])</f>
        <v>5</v>
      </c>
      <c r="O3048" s="3" t="str">
        <f>TEXT(Table3[[#This Row],[DATE]],"mmm")</f>
        <v>May</v>
      </c>
      <c r="P3048" s="3">
        <f>YEAR(Table3[[#This Row],[DATE]])</f>
        <v>2029</v>
      </c>
    </row>
    <row r="3049" spans="1:16" x14ac:dyDescent="0.3">
      <c r="A3049" s="6">
        <v>47244</v>
      </c>
      <c r="B3049" s="7" t="s">
        <v>2002</v>
      </c>
      <c r="C3049" s="9">
        <f t="shared" ca="1" si="94"/>
        <v>2</v>
      </c>
      <c r="D3049" s="9" t="s">
        <v>2116</v>
      </c>
      <c r="E3049" s="9" t="s">
        <v>2116</v>
      </c>
      <c r="F3049" s="10">
        <f t="shared" ca="1" si="95"/>
        <v>7.717075807158523E-2</v>
      </c>
      <c r="G3049" s="3" t="str">
        <f>VLOOKUP(Table3[[#This Row],[PRODUCT ID]],Table1[[PRODUCT]:[SELLING PRICE]],1,FALSE)</f>
        <v>Product950</v>
      </c>
      <c r="H3049" s="3" t="str">
        <f>VLOOKUP(Table3[[#This Row],[PRODUCT ID]],Table1[[PRODUCT]:[SELLING PRICE]],2,FALSE)</f>
        <v>Category4</v>
      </c>
      <c r="I3049" s="3" t="str">
        <f>VLOOKUP(Table3[[#This Row],[PRODUCT ID]],Table1[[PRODUCT]:[SELLING PRICE]],3,FALSE)</f>
        <v>Kg</v>
      </c>
      <c r="J3049" s="16">
        <f ca="1">VLOOKUP(Table3[[#This Row],[PRODUCT ID]],Table1[[PRODUCT]:[SELLING PRICE]],4,FALSE)</f>
        <v>242</v>
      </c>
      <c r="K3049" s="16">
        <f ca="1">VLOOKUP(Table3[[#This Row],[PRODUCT ID]],Table1[[PRODUCT]:[SELLING PRICE]],5,FALSE)</f>
        <v>177.04764255722975</v>
      </c>
      <c r="L3049" s="16">
        <f ca="1">J3049*Table3[[#This Row],[QUANTITY]]</f>
        <v>484</v>
      </c>
      <c r="M3049" s="16">
        <f ca="1">K3049*Table3[[#This Row],[QUANTITY]]*(1-Table3[[#This Row],[DISCOUNT %]])</f>
        <v>326.76948353260252</v>
      </c>
      <c r="N3049" s="3">
        <f>DAY(Table3[[#This Row],[DATE]])</f>
        <v>6</v>
      </c>
      <c r="O3049" s="3" t="str">
        <f>TEXT(Table3[[#This Row],[DATE]],"mmm")</f>
        <v>May</v>
      </c>
      <c r="P3049" s="3">
        <f>YEAR(Table3[[#This Row],[DATE]])</f>
        <v>2029</v>
      </c>
    </row>
    <row r="3050" spans="1:16" x14ac:dyDescent="0.3">
      <c r="A3050" s="6">
        <v>47245</v>
      </c>
      <c r="B3050" s="7" t="s">
        <v>2003</v>
      </c>
      <c r="C3050" s="9">
        <f t="shared" ca="1" si="94"/>
        <v>11</v>
      </c>
      <c r="D3050" s="9" t="s">
        <v>2116</v>
      </c>
      <c r="E3050" s="9" t="s">
        <v>2116</v>
      </c>
      <c r="F3050" s="10">
        <f t="shared" ca="1" si="95"/>
        <v>5.4605053276753274E-2</v>
      </c>
      <c r="G3050" s="3" t="str">
        <f>VLOOKUP(Table3[[#This Row],[PRODUCT ID]],Table1[[PRODUCT]:[SELLING PRICE]],1,FALSE)</f>
        <v>Product951</v>
      </c>
      <c r="H3050" s="3" t="str">
        <f>VLOOKUP(Table3[[#This Row],[PRODUCT ID]],Table1[[PRODUCT]:[SELLING PRICE]],2,FALSE)</f>
        <v>Category5</v>
      </c>
      <c r="I3050" s="3" t="str">
        <f>VLOOKUP(Table3[[#This Row],[PRODUCT ID]],Table1[[PRODUCT]:[SELLING PRICE]],3,FALSE)</f>
        <v>Lt</v>
      </c>
      <c r="J3050" s="16">
        <f ca="1">VLOOKUP(Table3[[#This Row],[PRODUCT ID]],Table1[[PRODUCT]:[SELLING PRICE]],4,FALSE)</f>
        <v>164</v>
      </c>
      <c r="K3050" s="16">
        <f ca="1">VLOOKUP(Table3[[#This Row],[PRODUCT ID]],Table1[[PRODUCT]:[SELLING PRICE]],5,FALSE)</f>
        <v>28.063061352423674</v>
      </c>
      <c r="L3050" s="16">
        <f ca="1">J3050*Table3[[#This Row],[QUANTITY]]</f>
        <v>1804</v>
      </c>
      <c r="M3050" s="16">
        <f ca="1">K3050*Table3[[#This Row],[QUANTITY]]*(1-Table3[[#This Row],[DISCOUNT %]])</f>
        <v>291.83744031382361</v>
      </c>
      <c r="N3050" s="3">
        <f>DAY(Table3[[#This Row],[DATE]])</f>
        <v>7</v>
      </c>
      <c r="O3050" s="3" t="str">
        <f>TEXT(Table3[[#This Row],[DATE]],"mmm")</f>
        <v>May</v>
      </c>
      <c r="P3050" s="3">
        <f>YEAR(Table3[[#This Row],[DATE]])</f>
        <v>2029</v>
      </c>
    </row>
    <row r="3051" spans="1:16" x14ac:dyDescent="0.3">
      <c r="A3051" s="6">
        <v>47246</v>
      </c>
      <c r="B3051" s="7" t="s">
        <v>2004</v>
      </c>
      <c r="C3051" s="9">
        <f t="shared" ca="1" si="94"/>
        <v>7</v>
      </c>
      <c r="D3051" s="9" t="s">
        <v>2115</v>
      </c>
      <c r="E3051" s="9" t="s">
        <v>2116</v>
      </c>
      <c r="F3051" s="10">
        <f t="shared" ca="1" si="95"/>
        <v>5.5400982828221902E-2</v>
      </c>
      <c r="G3051" s="3" t="str">
        <f>VLOOKUP(Table3[[#This Row],[PRODUCT ID]],Table1[[PRODUCT]:[SELLING PRICE]],1,FALSE)</f>
        <v>Product952</v>
      </c>
      <c r="H3051" s="3" t="str">
        <f>VLOOKUP(Table3[[#This Row],[PRODUCT ID]],Table1[[PRODUCT]:[SELLING PRICE]],2,FALSE)</f>
        <v>Category1</v>
      </c>
      <c r="I3051" s="3" t="str">
        <f>VLOOKUP(Table3[[#This Row],[PRODUCT ID]],Table1[[PRODUCT]:[SELLING PRICE]],3,FALSE)</f>
        <v>Ft</v>
      </c>
      <c r="J3051" s="16">
        <f ca="1">VLOOKUP(Table3[[#This Row],[PRODUCT ID]],Table1[[PRODUCT]:[SELLING PRICE]],4,FALSE)</f>
        <v>110</v>
      </c>
      <c r="K3051" s="16">
        <f ca="1">VLOOKUP(Table3[[#This Row],[PRODUCT ID]],Table1[[PRODUCT]:[SELLING PRICE]],5,FALSE)</f>
        <v>198.08233490698532</v>
      </c>
      <c r="L3051" s="16">
        <f ca="1">J3051*Table3[[#This Row],[QUANTITY]]</f>
        <v>770</v>
      </c>
      <c r="M3051" s="16">
        <f ca="1">K3051*Table3[[#This Row],[QUANTITY]]*(1-Table3[[#This Row],[DISCOUNT %]])</f>
        <v>1309.7586521056053</v>
      </c>
      <c r="N3051" s="3">
        <f>DAY(Table3[[#This Row],[DATE]])</f>
        <v>8</v>
      </c>
      <c r="O3051" s="3" t="str">
        <f>TEXT(Table3[[#This Row],[DATE]],"mmm")</f>
        <v>May</v>
      </c>
      <c r="P3051" s="3">
        <f>YEAR(Table3[[#This Row],[DATE]])</f>
        <v>2029</v>
      </c>
    </row>
    <row r="3052" spans="1:16" x14ac:dyDescent="0.3">
      <c r="A3052" s="6">
        <v>47247</v>
      </c>
      <c r="B3052" s="7" t="s">
        <v>2005</v>
      </c>
      <c r="C3052" s="9">
        <f t="shared" ca="1" si="94"/>
        <v>14</v>
      </c>
      <c r="D3052" s="9" t="s">
        <v>2117</v>
      </c>
      <c r="E3052" s="9" t="s">
        <v>2118</v>
      </c>
      <c r="F3052" s="10">
        <f t="shared" ca="1" si="95"/>
        <v>2.1754790824652148E-2</v>
      </c>
      <c r="G3052" s="3" t="str">
        <f>VLOOKUP(Table3[[#This Row],[PRODUCT ID]],Table1[[PRODUCT]:[SELLING PRICE]],1,FALSE)</f>
        <v>Product953</v>
      </c>
      <c r="H3052" s="3" t="str">
        <f>VLOOKUP(Table3[[#This Row],[PRODUCT ID]],Table1[[PRODUCT]:[SELLING PRICE]],2,FALSE)</f>
        <v>Category2</v>
      </c>
      <c r="I3052" s="3" t="str">
        <f>VLOOKUP(Table3[[#This Row],[PRODUCT ID]],Table1[[PRODUCT]:[SELLING PRICE]],3,FALSE)</f>
        <v>Kg</v>
      </c>
      <c r="J3052" s="16">
        <f ca="1">VLOOKUP(Table3[[#This Row],[PRODUCT ID]],Table1[[PRODUCT]:[SELLING PRICE]],4,FALSE)</f>
        <v>173</v>
      </c>
      <c r="K3052" s="16">
        <f ca="1">VLOOKUP(Table3[[#This Row],[PRODUCT ID]],Table1[[PRODUCT]:[SELLING PRICE]],5,FALSE)</f>
        <v>124.68329584089643</v>
      </c>
      <c r="L3052" s="16">
        <f ca="1">J3052*Table3[[#This Row],[QUANTITY]]</f>
        <v>2422</v>
      </c>
      <c r="M3052" s="16">
        <f ca="1">K3052*Table3[[#This Row],[QUANTITY]]*(1-Table3[[#This Row],[DISCOUNT %]])</f>
        <v>1707.5917154876931</v>
      </c>
      <c r="N3052" s="3">
        <f>DAY(Table3[[#This Row],[DATE]])</f>
        <v>9</v>
      </c>
      <c r="O3052" s="3" t="str">
        <f>TEXT(Table3[[#This Row],[DATE]],"mmm")</f>
        <v>May</v>
      </c>
      <c r="P3052" s="3">
        <f>YEAR(Table3[[#This Row],[DATE]])</f>
        <v>2029</v>
      </c>
    </row>
    <row r="3053" spans="1:16" x14ac:dyDescent="0.3">
      <c r="A3053" s="6">
        <v>47248</v>
      </c>
      <c r="B3053" s="7" t="s">
        <v>2006</v>
      </c>
      <c r="C3053" s="9">
        <f t="shared" ca="1" si="94"/>
        <v>9</v>
      </c>
      <c r="D3053" s="9" t="s">
        <v>2117</v>
      </c>
      <c r="E3053" s="9" t="s">
        <v>2118</v>
      </c>
      <c r="F3053" s="10">
        <f t="shared" ca="1" si="95"/>
        <v>7.743491939210323E-2</v>
      </c>
      <c r="G3053" s="3" t="str">
        <f>VLOOKUP(Table3[[#This Row],[PRODUCT ID]],Table1[[PRODUCT]:[SELLING PRICE]],1,FALSE)</f>
        <v>Product954</v>
      </c>
      <c r="H3053" s="3" t="str">
        <f>VLOOKUP(Table3[[#This Row],[PRODUCT ID]],Table1[[PRODUCT]:[SELLING PRICE]],2,FALSE)</f>
        <v>Category3</v>
      </c>
      <c r="I3053" s="3" t="str">
        <f>VLOOKUP(Table3[[#This Row],[PRODUCT ID]],Table1[[PRODUCT]:[SELLING PRICE]],3,FALSE)</f>
        <v>No</v>
      </c>
      <c r="J3053" s="16">
        <f ca="1">VLOOKUP(Table3[[#This Row],[PRODUCT ID]],Table1[[PRODUCT]:[SELLING PRICE]],4,FALSE)</f>
        <v>102</v>
      </c>
      <c r="K3053" s="16">
        <f ca="1">VLOOKUP(Table3[[#This Row],[PRODUCT ID]],Table1[[PRODUCT]:[SELLING PRICE]],5,FALSE)</f>
        <v>40.360043918388811</v>
      </c>
      <c r="L3053" s="16">
        <f ca="1">J3053*Table3[[#This Row],[QUANTITY]]</f>
        <v>918</v>
      </c>
      <c r="M3053" s="16">
        <f ca="1">K3053*Table3[[#This Row],[QUANTITY]]*(1-Table3[[#This Row],[DISCOUNT %]])</f>
        <v>335.11290453815963</v>
      </c>
      <c r="N3053" s="3">
        <f>DAY(Table3[[#This Row],[DATE]])</f>
        <v>10</v>
      </c>
      <c r="O3053" s="3" t="str">
        <f>TEXT(Table3[[#This Row],[DATE]],"mmm")</f>
        <v>May</v>
      </c>
      <c r="P3053" s="3">
        <f>YEAR(Table3[[#This Row],[DATE]])</f>
        <v>2029</v>
      </c>
    </row>
    <row r="3054" spans="1:16" x14ac:dyDescent="0.3">
      <c r="A3054" s="6">
        <v>47249</v>
      </c>
      <c r="B3054" s="7" t="s">
        <v>2007</v>
      </c>
      <c r="C3054" s="9">
        <f t="shared" ca="1" si="94"/>
        <v>6</v>
      </c>
      <c r="D3054" s="9" t="s">
        <v>2116</v>
      </c>
      <c r="E3054" s="9" t="s">
        <v>2116</v>
      </c>
      <c r="F3054" s="10">
        <f t="shared" ca="1" si="95"/>
        <v>2.0821616973506641E-2</v>
      </c>
      <c r="G3054" s="3" t="str">
        <f>VLOOKUP(Table3[[#This Row],[PRODUCT ID]],Table1[[PRODUCT]:[SELLING PRICE]],1,FALSE)</f>
        <v>Product955</v>
      </c>
      <c r="H3054" s="3" t="str">
        <f>VLOOKUP(Table3[[#This Row],[PRODUCT ID]],Table1[[PRODUCT]:[SELLING PRICE]],2,FALSE)</f>
        <v>Category4</v>
      </c>
      <c r="I3054" s="3" t="str">
        <f>VLOOKUP(Table3[[#This Row],[PRODUCT ID]],Table1[[PRODUCT]:[SELLING PRICE]],3,FALSE)</f>
        <v>No</v>
      </c>
      <c r="J3054" s="16">
        <f ca="1">VLOOKUP(Table3[[#This Row],[PRODUCT ID]],Table1[[PRODUCT]:[SELLING PRICE]],4,FALSE)</f>
        <v>123</v>
      </c>
      <c r="K3054" s="16">
        <f ca="1">VLOOKUP(Table3[[#This Row],[PRODUCT ID]],Table1[[PRODUCT]:[SELLING PRICE]],5,FALSE)</f>
        <v>178.95928241010262</v>
      </c>
      <c r="L3054" s="16">
        <f ca="1">J3054*Table3[[#This Row],[QUANTITY]]</f>
        <v>738</v>
      </c>
      <c r="M3054" s="16">
        <f ca="1">K3054*Table3[[#This Row],[QUANTITY]]*(1-Table3[[#This Row],[DISCOUNT %]])</f>
        <v>1051.3983646674353</v>
      </c>
      <c r="N3054" s="3">
        <f>DAY(Table3[[#This Row],[DATE]])</f>
        <v>11</v>
      </c>
      <c r="O3054" s="3" t="str">
        <f>TEXT(Table3[[#This Row],[DATE]],"mmm")</f>
        <v>May</v>
      </c>
      <c r="P3054" s="3">
        <f>YEAR(Table3[[#This Row],[DATE]])</f>
        <v>2029</v>
      </c>
    </row>
    <row r="3055" spans="1:16" x14ac:dyDescent="0.3">
      <c r="A3055" s="6">
        <v>47250</v>
      </c>
      <c r="B3055" s="7" t="s">
        <v>2008</v>
      </c>
      <c r="C3055" s="9">
        <f t="shared" ca="1" si="94"/>
        <v>5</v>
      </c>
      <c r="D3055" s="9" t="s">
        <v>2116</v>
      </c>
      <c r="E3055" s="9" t="s">
        <v>2116</v>
      </c>
      <c r="F3055" s="10">
        <f t="shared" ca="1" si="95"/>
        <v>7.5217103405562424E-2</v>
      </c>
      <c r="G3055" s="3" t="str">
        <f>VLOOKUP(Table3[[#This Row],[PRODUCT ID]],Table1[[PRODUCT]:[SELLING PRICE]],1,FALSE)</f>
        <v>Product956</v>
      </c>
      <c r="H3055" s="3" t="str">
        <f>VLOOKUP(Table3[[#This Row],[PRODUCT ID]],Table1[[PRODUCT]:[SELLING PRICE]],2,FALSE)</f>
        <v>Category5</v>
      </c>
      <c r="I3055" s="3" t="str">
        <f>VLOOKUP(Table3[[#This Row],[PRODUCT ID]],Table1[[PRODUCT]:[SELLING PRICE]],3,FALSE)</f>
        <v>Ft</v>
      </c>
      <c r="J3055" s="16">
        <f ca="1">VLOOKUP(Table3[[#This Row],[PRODUCT ID]],Table1[[PRODUCT]:[SELLING PRICE]],4,FALSE)</f>
        <v>126</v>
      </c>
      <c r="K3055" s="16">
        <f ca="1">VLOOKUP(Table3[[#This Row],[PRODUCT ID]],Table1[[PRODUCT]:[SELLING PRICE]],5,FALSE)</f>
        <v>77.950696691693068</v>
      </c>
      <c r="L3055" s="16">
        <f ca="1">J3055*Table3[[#This Row],[QUANTITY]]</f>
        <v>630</v>
      </c>
      <c r="M3055" s="16">
        <f ca="1">K3055*Table3[[#This Row],[QUANTITY]]*(1-Table3[[#This Row],[DISCOUNT %]])</f>
        <v>360.4373553904918</v>
      </c>
      <c r="N3055" s="3">
        <f>DAY(Table3[[#This Row],[DATE]])</f>
        <v>12</v>
      </c>
      <c r="O3055" s="3" t="str">
        <f>TEXT(Table3[[#This Row],[DATE]],"mmm")</f>
        <v>May</v>
      </c>
      <c r="P3055" s="3">
        <f>YEAR(Table3[[#This Row],[DATE]])</f>
        <v>2029</v>
      </c>
    </row>
    <row r="3056" spans="1:16" x14ac:dyDescent="0.3">
      <c r="A3056" s="6">
        <v>47251</v>
      </c>
      <c r="B3056" s="7" t="s">
        <v>2009</v>
      </c>
      <c r="C3056" s="9">
        <f t="shared" ca="1" si="94"/>
        <v>5</v>
      </c>
      <c r="D3056" s="9" t="s">
        <v>2116</v>
      </c>
      <c r="E3056" s="9" t="s">
        <v>2116</v>
      </c>
      <c r="F3056" s="10">
        <f t="shared" ca="1" si="95"/>
        <v>3.0265813338887781E-3</v>
      </c>
      <c r="G3056" s="3" t="str">
        <f>VLOOKUP(Table3[[#This Row],[PRODUCT ID]],Table1[[PRODUCT]:[SELLING PRICE]],1,FALSE)</f>
        <v>Product957</v>
      </c>
      <c r="H3056" s="3" t="str">
        <f>VLOOKUP(Table3[[#This Row],[PRODUCT ID]],Table1[[PRODUCT]:[SELLING PRICE]],2,FALSE)</f>
        <v>Category1</v>
      </c>
      <c r="I3056" s="3" t="str">
        <f>VLOOKUP(Table3[[#This Row],[PRODUCT ID]],Table1[[PRODUCT]:[SELLING PRICE]],3,FALSE)</f>
        <v>No</v>
      </c>
      <c r="J3056" s="16">
        <f ca="1">VLOOKUP(Table3[[#This Row],[PRODUCT ID]],Table1[[PRODUCT]:[SELLING PRICE]],4,FALSE)</f>
        <v>16</v>
      </c>
      <c r="K3056" s="16">
        <f ca="1">VLOOKUP(Table3[[#This Row],[PRODUCT ID]],Table1[[PRODUCT]:[SELLING PRICE]],5,FALSE)</f>
        <v>283.0279274912038</v>
      </c>
      <c r="L3056" s="16">
        <f ca="1">J3056*Table3[[#This Row],[QUANTITY]]</f>
        <v>80</v>
      </c>
      <c r="M3056" s="16">
        <f ca="1">K3056*Table3[[#This Row],[QUANTITY]]*(1-Table3[[#This Row],[DISCOUNT %]])</f>
        <v>1410.8566022444486</v>
      </c>
      <c r="N3056" s="3">
        <f>DAY(Table3[[#This Row],[DATE]])</f>
        <v>13</v>
      </c>
      <c r="O3056" s="3" t="str">
        <f>TEXT(Table3[[#This Row],[DATE]],"mmm")</f>
        <v>May</v>
      </c>
      <c r="P3056" s="3">
        <f>YEAR(Table3[[#This Row],[DATE]])</f>
        <v>2029</v>
      </c>
    </row>
    <row r="3057" spans="1:16" x14ac:dyDescent="0.3">
      <c r="A3057" s="6">
        <v>47252</v>
      </c>
      <c r="B3057" s="7" t="s">
        <v>2010</v>
      </c>
      <c r="C3057" s="9">
        <f t="shared" ca="1" si="94"/>
        <v>10</v>
      </c>
      <c r="D3057" s="9" t="s">
        <v>2116</v>
      </c>
      <c r="E3057" s="9" t="s">
        <v>2116</v>
      </c>
      <c r="F3057" s="10">
        <f t="shared" ca="1" si="95"/>
        <v>3.3909877956114109E-2</v>
      </c>
      <c r="G3057" s="3" t="str">
        <f>VLOOKUP(Table3[[#This Row],[PRODUCT ID]],Table1[[PRODUCT]:[SELLING PRICE]],1,FALSE)</f>
        <v>Product958</v>
      </c>
      <c r="H3057" s="3" t="str">
        <f>VLOOKUP(Table3[[#This Row],[PRODUCT ID]],Table1[[PRODUCT]:[SELLING PRICE]],2,FALSE)</f>
        <v>Category2</v>
      </c>
      <c r="I3057" s="3" t="str">
        <f>VLOOKUP(Table3[[#This Row],[PRODUCT ID]],Table1[[PRODUCT]:[SELLING PRICE]],3,FALSE)</f>
        <v>Kg</v>
      </c>
      <c r="J3057" s="16">
        <f ca="1">VLOOKUP(Table3[[#This Row],[PRODUCT ID]],Table1[[PRODUCT]:[SELLING PRICE]],4,FALSE)</f>
        <v>143</v>
      </c>
      <c r="K3057" s="16">
        <f ca="1">VLOOKUP(Table3[[#This Row],[PRODUCT ID]],Table1[[PRODUCT]:[SELLING PRICE]],5,FALSE)</f>
        <v>186.80103075759834</v>
      </c>
      <c r="L3057" s="16">
        <f ca="1">J3057*Table3[[#This Row],[QUANTITY]]</f>
        <v>1430</v>
      </c>
      <c r="M3057" s="16">
        <f ca="1">K3057*Table3[[#This Row],[QUANTITY]]*(1-Table3[[#This Row],[DISCOUNT %]])</f>
        <v>1804.6663060253186</v>
      </c>
      <c r="N3057" s="3">
        <f>DAY(Table3[[#This Row],[DATE]])</f>
        <v>14</v>
      </c>
      <c r="O3057" s="3" t="str">
        <f>TEXT(Table3[[#This Row],[DATE]],"mmm")</f>
        <v>May</v>
      </c>
      <c r="P3057" s="3">
        <f>YEAR(Table3[[#This Row],[DATE]])</f>
        <v>2029</v>
      </c>
    </row>
    <row r="3058" spans="1:16" x14ac:dyDescent="0.3">
      <c r="A3058" s="6">
        <v>47253</v>
      </c>
      <c r="B3058" s="7" t="s">
        <v>2011</v>
      </c>
      <c r="C3058" s="9">
        <f t="shared" ca="1" si="94"/>
        <v>9</v>
      </c>
      <c r="D3058" s="9" t="s">
        <v>2115</v>
      </c>
      <c r="E3058" s="9" t="s">
        <v>2118</v>
      </c>
      <c r="F3058" s="10">
        <f t="shared" ca="1" si="95"/>
        <v>5.5985710293922936E-2</v>
      </c>
      <c r="G3058" s="3" t="str">
        <f>VLOOKUP(Table3[[#This Row],[PRODUCT ID]],Table1[[PRODUCT]:[SELLING PRICE]],1,FALSE)</f>
        <v>Product959</v>
      </c>
      <c r="H3058" s="3" t="str">
        <f>VLOOKUP(Table3[[#This Row],[PRODUCT ID]],Table1[[PRODUCT]:[SELLING PRICE]],2,FALSE)</f>
        <v>Category3</v>
      </c>
      <c r="I3058" s="3" t="str">
        <f>VLOOKUP(Table3[[#This Row],[PRODUCT ID]],Table1[[PRODUCT]:[SELLING PRICE]],3,FALSE)</f>
        <v>Kg</v>
      </c>
      <c r="J3058" s="16">
        <f ca="1">VLOOKUP(Table3[[#This Row],[PRODUCT ID]],Table1[[PRODUCT]:[SELLING PRICE]],4,FALSE)</f>
        <v>41</v>
      </c>
      <c r="K3058" s="16">
        <f ca="1">VLOOKUP(Table3[[#This Row],[PRODUCT ID]],Table1[[PRODUCT]:[SELLING PRICE]],5,FALSE)</f>
        <v>228.98362314960153</v>
      </c>
      <c r="L3058" s="16">
        <f ca="1">J3058*Table3[[#This Row],[QUANTITY]]</f>
        <v>369</v>
      </c>
      <c r="M3058" s="16">
        <f ca="1">K3058*Table3[[#This Row],[QUANTITY]]*(1-Table3[[#This Row],[DISCOUNT %]])</f>
        <v>1945.4743112570561</v>
      </c>
      <c r="N3058" s="3">
        <f>DAY(Table3[[#This Row],[DATE]])</f>
        <v>15</v>
      </c>
      <c r="O3058" s="3" t="str">
        <f>TEXT(Table3[[#This Row],[DATE]],"mmm")</f>
        <v>May</v>
      </c>
      <c r="P3058" s="3">
        <f>YEAR(Table3[[#This Row],[DATE]])</f>
        <v>2029</v>
      </c>
    </row>
    <row r="3059" spans="1:16" x14ac:dyDescent="0.3">
      <c r="A3059" s="6">
        <v>47254</v>
      </c>
      <c r="B3059" s="7" t="s">
        <v>2012</v>
      </c>
      <c r="C3059" s="9">
        <f t="shared" ca="1" si="94"/>
        <v>8</v>
      </c>
      <c r="D3059" s="9" t="s">
        <v>2116</v>
      </c>
      <c r="E3059" s="9" t="s">
        <v>2116</v>
      </c>
      <c r="F3059" s="10">
        <f t="shared" ca="1" si="95"/>
        <v>4.9313785507458354E-3</v>
      </c>
      <c r="G3059" s="3" t="str">
        <f>VLOOKUP(Table3[[#This Row],[PRODUCT ID]],Table1[[PRODUCT]:[SELLING PRICE]],1,FALSE)</f>
        <v>Product960</v>
      </c>
      <c r="H3059" s="3" t="str">
        <f>VLOOKUP(Table3[[#This Row],[PRODUCT ID]],Table1[[PRODUCT]:[SELLING PRICE]],2,FALSE)</f>
        <v>Category4</v>
      </c>
      <c r="I3059" s="3" t="str">
        <f>VLOOKUP(Table3[[#This Row],[PRODUCT ID]],Table1[[PRODUCT]:[SELLING PRICE]],3,FALSE)</f>
        <v>Lt</v>
      </c>
      <c r="J3059" s="16">
        <f ca="1">VLOOKUP(Table3[[#This Row],[PRODUCT ID]],Table1[[PRODUCT]:[SELLING PRICE]],4,FALSE)</f>
        <v>198</v>
      </c>
      <c r="K3059" s="16">
        <f ca="1">VLOOKUP(Table3[[#This Row],[PRODUCT ID]],Table1[[PRODUCT]:[SELLING PRICE]],5,FALSE)</f>
        <v>125.79543113578576</v>
      </c>
      <c r="L3059" s="16">
        <f ca="1">J3059*Table3[[#This Row],[QUANTITY]]</f>
        <v>1584</v>
      </c>
      <c r="M3059" s="16">
        <f ca="1">K3059*Table3[[#This Row],[QUANTITY]]*(1-Table3[[#This Row],[DISCOUNT %]])</f>
        <v>1001.4006899592074</v>
      </c>
      <c r="N3059" s="3">
        <f>DAY(Table3[[#This Row],[DATE]])</f>
        <v>16</v>
      </c>
      <c r="O3059" s="3" t="str">
        <f>TEXT(Table3[[#This Row],[DATE]],"mmm")</f>
        <v>May</v>
      </c>
      <c r="P3059" s="3">
        <f>YEAR(Table3[[#This Row],[DATE]])</f>
        <v>2029</v>
      </c>
    </row>
    <row r="3060" spans="1:16" x14ac:dyDescent="0.3">
      <c r="A3060" s="6">
        <v>47255</v>
      </c>
      <c r="B3060" s="7" t="s">
        <v>2013</v>
      </c>
      <c r="C3060" s="9">
        <f t="shared" ca="1" si="94"/>
        <v>8</v>
      </c>
      <c r="D3060" s="9" t="s">
        <v>2117</v>
      </c>
      <c r="E3060" s="9" t="s">
        <v>2116</v>
      </c>
      <c r="F3060" s="10">
        <f t="shared" ca="1" si="95"/>
        <v>3.9234858277324564E-2</v>
      </c>
      <c r="G3060" s="3" t="str">
        <f>VLOOKUP(Table3[[#This Row],[PRODUCT ID]],Table1[[PRODUCT]:[SELLING PRICE]],1,FALSE)</f>
        <v>Product961</v>
      </c>
      <c r="H3060" s="3" t="str">
        <f>VLOOKUP(Table3[[#This Row],[PRODUCT ID]],Table1[[PRODUCT]:[SELLING PRICE]],2,FALSE)</f>
        <v>Category1</v>
      </c>
      <c r="I3060" s="3" t="str">
        <f>VLOOKUP(Table3[[#This Row],[PRODUCT ID]],Table1[[PRODUCT]:[SELLING PRICE]],3,FALSE)</f>
        <v>Kg</v>
      </c>
      <c r="J3060" s="16">
        <f ca="1">VLOOKUP(Table3[[#This Row],[PRODUCT ID]],Table1[[PRODUCT]:[SELLING PRICE]],4,FALSE)</f>
        <v>189</v>
      </c>
      <c r="K3060" s="16">
        <f ca="1">VLOOKUP(Table3[[#This Row],[PRODUCT ID]],Table1[[PRODUCT]:[SELLING PRICE]],5,FALSE)</f>
        <v>215.2281525142613</v>
      </c>
      <c r="L3060" s="16">
        <f ca="1">J3060*Table3[[#This Row],[QUANTITY]]</f>
        <v>1512</v>
      </c>
      <c r="M3060" s="16">
        <f ca="1">K3060*Table3[[#This Row],[QUANTITY]]*(1-Table3[[#This Row],[DISCOUNT %]])</f>
        <v>1654.269651624591</v>
      </c>
      <c r="N3060" s="3">
        <f>DAY(Table3[[#This Row],[DATE]])</f>
        <v>17</v>
      </c>
      <c r="O3060" s="3" t="str">
        <f>TEXT(Table3[[#This Row],[DATE]],"mmm")</f>
        <v>May</v>
      </c>
      <c r="P3060" s="3">
        <f>YEAR(Table3[[#This Row],[DATE]])</f>
        <v>2029</v>
      </c>
    </row>
    <row r="3061" spans="1:16" x14ac:dyDescent="0.3">
      <c r="A3061" s="6">
        <v>47256</v>
      </c>
      <c r="B3061" s="7" t="s">
        <v>2014</v>
      </c>
      <c r="C3061" s="9">
        <f t="shared" ca="1" si="94"/>
        <v>13</v>
      </c>
      <c r="D3061" s="9" t="s">
        <v>2115</v>
      </c>
      <c r="E3061" s="9" t="s">
        <v>2116</v>
      </c>
      <c r="F3061" s="10">
        <f t="shared" ca="1" si="95"/>
        <v>2.1066612079908023E-2</v>
      </c>
      <c r="G3061" s="3" t="str">
        <f>VLOOKUP(Table3[[#This Row],[PRODUCT ID]],Table1[[PRODUCT]:[SELLING PRICE]],1,FALSE)</f>
        <v>Product962</v>
      </c>
      <c r="H3061" s="3" t="str">
        <f>VLOOKUP(Table3[[#This Row],[PRODUCT ID]],Table1[[PRODUCT]:[SELLING PRICE]],2,FALSE)</f>
        <v>Category2</v>
      </c>
      <c r="I3061" s="3" t="str">
        <f>VLOOKUP(Table3[[#This Row],[PRODUCT ID]],Table1[[PRODUCT]:[SELLING PRICE]],3,FALSE)</f>
        <v>Lt</v>
      </c>
      <c r="J3061" s="16">
        <f ca="1">VLOOKUP(Table3[[#This Row],[PRODUCT ID]],Table1[[PRODUCT]:[SELLING PRICE]],4,FALSE)</f>
        <v>211</v>
      </c>
      <c r="K3061" s="16">
        <f ca="1">VLOOKUP(Table3[[#This Row],[PRODUCT ID]],Table1[[PRODUCT]:[SELLING PRICE]],5,FALSE)</f>
        <v>32.957390134173814</v>
      </c>
      <c r="L3061" s="16">
        <f ca="1">J3061*Table3[[#This Row],[QUANTITY]]</f>
        <v>2743</v>
      </c>
      <c r="M3061" s="16">
        <f ca="1">K3061*Table3[[#This Row],[QUANTITY]]*(1-Table3[[#This Row],[DISCOUNT %]])</f>
        <v>419.42016455366286</v>
      </c>
      <c r="N3061" s="3">
        <f>DAY(Table3[[#This Row],[DATE]])</f>
        <v>18</v>
      </c>
      <c r="O3061" s="3" t="str">
        <f>TEXT(Table3[[#This Row],[DATE]],"mmm")</f>
        <v>May</v>
      </c>
      <c r="P3061" s="3">
        <f>YEAR(Table3[[#This Row],[DATE]])</f>
        <v>2029</v>
      </c>
    </row>
    <row r="3062" spans="1:16" x14ac:dyDescent="0.3">
      <c r="A3062" s="6">
        <v>47257</v>
      </c>
      <c r="B3062" s="7" t="s">
        <v>2015</v>
      </c>
      <c r="C3062" s="9">
        <f t="shared" ca="1" si="94"/>
        <v>7</v>
      </c>
      <c r="D3062" s="9" t="s">
        <v>2115</v>
      </c>
      <c r="E3062" s="9" t="s">
        <v>2116</v>
      </c>
      <c r="F3062" s="10">
        <f t="shared" ca="1" si="95"/>
        <v>3.2211680482156217E-2</v>
      </c>
      <c r="G3062" s="3" t="str">
        <f>VLOOKUP(Table3[[#This Row],[PRODUCT ID]],Table1[[PRODUCT]:[SELLING PRICE]],1,FALSE)</f>
        <v>Product963</v>
      </c>
      <c r="H3062" s="3" t="str">
        <f>VLOOKUP(Table3[[#This Row],[PRODUCT ID]],Table1[[PRODUCT]:[SELLING PRICE]],2,FALSE)</f>
        <v>Category3</v>
      </c>
      <c r="I3062" s="3" t="str">
        <f>VLOOKUP(Table3[[#This Row],[PRODUCT ID]],Table1[[PRODUCT]:[SELLING PRICE]],3,FALSE)</f>
        <v>Ft</v>
      </c>
      <c r="J3062" s="16">
        <f ca="1">VLOOKUP(Table3[[#This Row],[PRODUCT ID]],Table1[[PRODUCT]:[SELLING PRICE]],4,FALSE)</f>
        <v>205</v>
      </c>
      <c r="K3062" s="16">
        <f ca="1">VLOOKUP(Table3[[#This Row],[PRODUCT ID]],Table1[[PRODUCT]:[SELLING PRICE]],5,FALSE)</f>
        <v>270.04096059493247</v>
      </c>
      <c r="L3062" s="16">
        <f ca="1">J3062*Table3[[#This Row],[QUANTITY]]</f>
        <v>1435</v>
      </c>
      <c r="M3062" s="16">
        <f ca="1">K3062*Table3[[#This Row],[QUANTITY]]*(1-Table3[[#This Row],[DISCOUNT %]])</f>
        <v>1829.3974121860779</v>
      </c>
      <c r="N3062" s="3">
        <f>DAY(Table3[[#This Row],[DATE]])</f>
        <v>19</v>
      </c>
      <c r="O3062" s="3" t="str">
        <f>TEXT(Table3[[#This Row],[DATE]],"mmm")</f>
        <v>May</v>
      </c>
      <c r="P3062" s="3">
        <f>YEAR(Table3[[#This Row],[DATE]])</f>
        <v>2029</v>
      </c>
    </row>
    <row r="3063" spans="1:16" x14ac:dyDescent="0.3">
      <c r="A3063" s="6">
        <v>47258</v>
      </c>
      <c r="B3063" s="7" t="s">
        <v>2016</v>
      </c>
      <c r="C3063" s="9">
        <f t="shared" ca="1" si="94"/>
        <v>15</v>
      </c>
      <c r="D3063" s="9" t="s">
        <v>2115</v>
      </c>
      <c r="E3063" s="9" t="s">
        <v>2116</v>
      </c>
      <c r="F3063" s="10">
        <f t="shared" ca="1" si="95"/>
        <v>6.7510687964463842E-2</v>
      </c>
      <c r="G3063" s="3" t="str">
        <f>VLOOKUP(Table3[[#This Row],[PRODUCT ID]],Table1[[PRODUCT]:[SELLING PRICE]],1,FALSE)</f>
        <v>Product964</v>
      </c>
      <c r="H3063" s="3" t="str">
        <f>VLOOKUP(Table3[[#This Row],[PRODUCT ID]],Table1[[PRODUCT]:[SELLING PRICE]],2,FALSE)</f>
        <v>Category4</v>
      </c>
      <c r="I3063" s="3" t="str">
        <f>VLOOKUP(Table3[[#This Row],[PRODUCT ID]],Table1[[PRODUCT]:[SELLING PRICE]],3,FALSE)</f>
        <v>Kg</v>
      </c>
      <c r="J3063" s="16">
        <f ca="1">VLOOKUP(Table3[[#This Row],[PRODUCT ID]],Table1[[PRODUCT]:[SELLING PRICE]],4,FALSE)</f>
        <v>118</v>
      </c>
      <c r="K3063" s="16">
        <f ca="1">VLOOKUP(Table3[[#This Row],[PRODUCT ID]],Table1[[PRODUCT]:[SELLING PRICE]],5,FALSE)</f>
        <v>299.40529721557357</v>
      </c>
      <c r="L3063" s="16">
        <f ca="1">J3063*Table3[[#This Row],[QUANTITY]]</f>
        <v>1770</v>
      </c>
      <c r="M3063" s="16">
        <f ca="1">K3063*Table3[[#This Row],[QUANTITY]]*(1-Table3[[#This Row],[DISCOUNT %]])</f>
        <v>4187.8835943051818</v>
      </c>
      <c r="N3063" s="3">
        <f>DAY(Table3[[#This Row],[DATE]])</f>
        <v>20</v>
      </c>
      <c r="O3063" s="3" t="str">
        <f>TEXT(Table3[[#This Row],[DATE]],"mmm")</f>
        <v>May</v>
      </c>
      <c r="P3063" s="3">
        <f>YEAR(Table3[[#This Row],[DATE]])</f>
        <v>2029</v>
      </c>
    </row>
    <row r="3064" spans="1:16" x14ac:dyDescent="0.3">
      <c r="A3064" s="6">
        <v>47259</v>
      </c>
      <c r="B3064" s="7" t="s">
        <v>2017</v>
      </c>
      <c r="C3064" s="9">
        <f t="shared" ca="1" si="94"/>
        <v>5</v>
      </c>
      <c r="D3064" s="9" t="s">
        <v>2116</v>
      </c>
      <c r="E3064" s="9" t="s">
        <v>2118</v>
      </c>
      <c r="F3064" s="10">
        <f t="shared" ca="1" si="95"/>
        <v>9.220282842818453E-2</v>
      </c>
      <c r="G3064" s="3" t="str">
        <f>VLOOKUP(Table3[[#This Row],[PRODUCT ID]],Table1[[PRODUCT]:[SELLING PRICE]],1,FALSE)</f>
        <v>Product965</v>
      </c>
      <c r="H3064" s="3" t="str">
        <f>VLOOKUP(Table3[[#This Row],[PRODUCT ID]],Table1[[PRODUCT]:[SELLING PRICE]],2,FALSE)</f>
        <v>Category5</v>
      </c>
      <c r="I3064" s="3" t="str">
        <f>VLOOKUP(Table3[[#This Row],[PRODUCT ID]],Table1[[PRODUCT]:[SELLING PRICE]],3,FALSE)</f>
        <v>No</v>
      </c>
      <c r="J3064" s="16">
        <f ca="1">VLOOKUP(Table3[[#This Row],[PRODUCT ID]],Table1[[PRODUCT]:[SELLING PRICE]],4,FALSE)</f>
        <v>168</v>
      </c>
      <c r="K3064" s="16">
        <f ca="1">VLOOKUP(Table3[[#This Row],[PRODUCT ID]],Table1[[PRODUCT]:[SELLING PRICE]],5,FALSE)</f>
        <v>211.54682747939432</v>
      </c>
      <c r="L3064" s="16">
        <f ca="1">J3064*Table3[[#This Row],[QUANTITY]]</f>
        <v>840</v>
      </c>
      <c r="M3064" s="16">
        <f ca="1">K3064*Table3[[#This Row],[QUANTITY]]*(1-Table3[[#This Row],[DISCOUNT %]])</f>
        <v>960.20805820392491</v>
      </c>
      <c r="N3064" s="3">
        <f>DAY(Table3[[#This Row],[DATE]])</f>
        <v>21</v>
      </c>
      <c r="O3064" s="3" t="str">
        <f>TEXT(Table3[[#This Row],[DATE]],"mmm")</f>
        <v>May</v>
      </c>
      <c r="P3064" s="3">
        <f>YEAR(Table3[[#This Row],[DATE]])</f>
        <v>2029</v>
      </c>
    </row>
    <row r="3065" spans="1:16" x14ac:dyDescent="0.3">
      <c r="A3065" s="6">
        <v>47260</v>
      </c>
      <c r="B3065" s="7" t="s">
        <v>2018</v>
      </c>
      <c r="C3065" s="9">
        <f t="shared" ca="1" si="94"/>
        <v>4</v>
      </c>
      <c r="D3065" s="9" t="s">
        <v>2116</v>
      </c>
      <c r="E3065" s="9" t="s">
        <v>2118</v>
      </c>
      <c r="F3065" s="10">
        <f t="shared" ca="1" si="95"/>
        <v>7.4907156062495026E-2</v>
      </c>
      <c r="G3065" s="3" t="str">
        <f>VLOOKUP(Table3[[#This Row],[PRODUCT ID]],Table1[[PRODUCT]:[SELLING PRICE]],1,FALSE)</f>
        <v>Product966</v>
      </c>
      <c r="H3065" s="3" t="str">
        <f>VLOOKUP(Table3[[#This Row],[PRODUCT ID]],Table1[[PRODUCT]:[SELLING PRICE]],2,FALSE)</f>
        <v>Category1</v>
      </c>
      <c r="I3065" s="3" t="str">
        <f>VLOOKUP(Table3[[#This Row],[PRODUCT ID]],Table1[[PRODUCT]:[SELLING PRICE]],3,FALSE)</f>
        <v>No</v>
      </c>
      <c r="J3065" s="16">
        <f ca="1">VLOOKUP(Table3[[#This Row],[PRODUCT ID]],Table1[[PRODUCT]:[SELLING PRICE]],4,FALSE)</f>
        <v>191</v>
      </c>
      <c r="K3065" s="16">
        <f ca="1">VLOOKUP(Table3[[#This Row],[PRODUCT ID]],Table1[[PRODUCT]:[SELLING PRICE]],5,FALSE)</f>
        <v>313.48251704716955</v>
      </c>
      <c r="L3065" s="16">
        <f ca="1">J3065*Table3[[#This Row],[QUANTITY]]</f>
        <v>764</v>
      </c>
      <c r="M3065" s="16">
        <f ca="1">K3065*Table3[[#This Row],[QUANTITY]]*(1-Table3[[#This Row],[DISCOUNT %]])</f>
        <v>1160.001732879414</v>
      </c>
      <c r="N3065" s="3">
        <f>DAY(Table3[[#This Row],[DATE]])</f>
        <v>22</v>
      </c>
      <c r="O3065" s="3" t="str">
        <f>TEXT(Table3[[#This Row],[DATE]],"mmm")</f>
        <v>May</v>
      </c>
      <c r="P3065" s="3">
        <f>YEAR(Table3[[#This Row],[DATE]])</f>
        <v>2029</v>
      </c>
    </row>
    <row r="3066" spans="1:16" x14ac:dyDescent="0.3">
      <c r="A3066" s="6">
        <v>47261</v>
      </c>
      <c r="B3066" s="7" t="s">
        <v>2019</v>
      </c>
      <c r="C3066" s="9">
        <f t="shared" ca="1" si="94"/>
        <v>1</v>
      </c>
      <c r="D3066" s="9" t="s">
        <v>2116</v>
      </c>
      <c r="E3066" s="9" t="s">
        <v>2116</v>
      </c>
      <c r="F3066" s="10">
        <f t="shared" ca="1" si="95"/>
        <v>4.0972518414450147E-2</v>
      </c>
      <c r="G3066" s="3" t="str">
        <f>VLOOKUP(Table3[[#This Row],[PRODUCT ID]],Table1[[PRODUCT]:[SELLING PRICE]],1,FALSE)</f>
        <v>Product967</v>
      </c>
      <c r="H3066" s="3" t="str">
        <f>VLOOKUP(Table3[[#This Row],[PRODUCT ID]],Table1[[PRODUCT]:[SELLING PRICE]],2,FALSE)</f>
        <v>Category2</v>
      </c>
      <c r="I3066" s="3" t="str">
        <f>VLOOKUP(Table3[[#This Row],[PRODUCT ID]],Table1[[PRODUCT]:[SELLING PRICE]],3,FALSE)</f>
        <v>Ft</v>
      </c>
      <c r="J3066" s="16">
        <f ca="1">VLOOKUP(Table3[[#This Row],[PRODUCT ID]],Table1[[PRODUCT]:[SELLING PRICE]],4,FALSE)</f>
        <v>56</v>
      </c>
      <c r="K3066" s="16">
        <f ca="1">VLOOKUP(Table3[[#This Row],[PRODUCT ID]],Table1[[PRODUCT]:[SELLING PRICE]],5,FALSE)</f>
        <v>216.41254502695841</v>
      </c>
      <c r="L3066" s="16">
        <f ca="1">J3066*Table3[[#This Row],[QUANTITY]]</f>
        <v>56</v>
      </c>
      <c r="M3066" s="16">
        <f ca="1">K3066*Table3[[#This Row],[QUANTITY]]*(1-Table3[[#This Row],[DISCOUNT %]])</f>
        <v>207.54557804072334</v>
      </c>
      <c r="N3066" s="3">
        <f>DAY(Table3[[#This Row],[DATE]])</f>
        <v>23</v>
      </c>
      <c r="O3066" s="3" t="str">
        <f>TEXT(Table3[[#This Row],[DATE]],"mmm")</f>
        <v>May</v>
      </c>
      <c r="P3066" s="3">
        <f>YEAR(Table3[[#This Row],[DATE]])</f>
        <v>2029</v>
      </c>
    </row>
    <row r="3067" spans="1:16" x14ac:dyDescent="0.3">
      <c r="A3067" s="6">
        <v>47262</v>
      </c>
      <c r="B3067" s="7" t="s">
        <v>2020</v>
      </c>
      <c r="C3067" s="9">
        <f t="shared" ca="1" si="94"/>
        <v>14</v>
      </c>
      <c r="D3067" s="9" t="s">
        <v>2115</v>
      </c>
      <c r="E3067" s="9" t="s">
        <v>2116</v>
      </c>
      <c r="F3067" s="10">
        <f t="shared" ca="1" si="95"/>
        <v>4.638470301196021E-2</v>
      </c>
      <c r="G3067" s="3" t="str">
        <f>VLOOKUP(Table3[[#This Row],[PRODUCT ID]],Table1[[PRODUCT]:[SELLING PRICE]],1,FALSE)</f>
        <v>Product968</v>
      </c>
      <c r="H3067" s="3" t="str">
        <f>VLOOKUP(Table3[[#This Row],[PRODUCT ID]],Table1[[PRODUCT]:[SELLING PRICE]],2,FALSE)</f>
        <v>Category3</v>
      </c>
      <c r="I3067" s="3" t="str">
        <f>VLOOKUP(Table3[[#This Row],[PRODUCT ID]],Table1[[PRODUCT]:[SELLING PRICE]],3,FALSE)</f>
        <v>No</v>
      </c>
      <c r="J3067" s="16">
        <f ca="1">VLOOKUP(Table3[[#This Row],[PRODUCT ID]],Table1[[PRODUCT]:[SELLING PRICE]],4,FALSE)</f>
        <v>161</v>
      </c>
      <c r="K3067" s="16">
        <f ca="1">VLOOKUP(Table3[[#This Row],[PRODUCT ID]],Table1[[PRODUCT]:[SELLING PRICE]],5,FALSE)</f>
        <v>264.80655390210205</v>
      </c>
      <c r="L3067" s="16">
        <f ca="1">J3067*Table3[[#This Row],[QUANTITY]]</f>
        <v>2254</v>
      </c>
      <c r="M3067" s="16">
        <f ca="1">K3067*Table3[[#This Row],[QUANTITY]]*(1-Table3[[#This Row],[DISCOUNT %]])</f>
        <v>3535.3301276122538</v>
      </c>
      <c r="N3067" s="3">
        <f>DAY(Table3[[#This Row],[DATE]])</f>
        <v>24</v>
      </c>
      <c r="O3067" s="3" t="str">
        <f>TEXT(Table3[[#This Row],[DATE]],"mmm")</f>
        <v>May</v>
      </c>
      <c r="P3067" s="3">
        <f>YEAR(Table3[[#This Row],[DATE]])</f>
        <v>2029</v>
      </c>
    </row>
    <row r="3068" spans="1:16" x14ac:dyDescent="0.3">
      <c r="A3068" s="6">
        <v>47263</v>
      </c>
      <c r="B3068" s="7" t="s">
        <v>2021</v>
      </c>
      <c r="C3068" s="9">
        <f t="shared" ca="1" si="94"/>
        <v>1</v>
      </c>
      <c r="D3068" s="9" t="s">
        <v>2117</v>
      </c>
      <c r="E3068" s="9" t="s">
        <v>2116</v>
      </c>
      <c r="F3068" s="10">
        <f t="shared" ca="1" si="95"/>
        <v>3.6783127667961414E-2</v>
      </c>
      <c r="G3068" s="3" t="str">
        <f>VLOOKUP(Table3[[#This Row],[PRODUCT ID]],Table1[[PRODUCT]:[SELLING PRICE]],1,FALSE)</f>
        <v>Product969</v>
      </c>
      <c r="H3068" s="3" t="str">
        <f>VLOOKUP(Table3[[#This Row],[PRODUCT ID]],Table1[[PRODUCT]:[SELLING PRICE]],2,FALSE)</f>
        <v>Category4</v>
      </c>
      <c r="I3068" s="3" t="str">
        <f>VLOOKUP(Table3[[#This Row],[PRODUCT ID]],Table1[[PRODUCT]:[SELLING PRICE]],3,FALSE)</f>
        <v>Kg</v>
      </c>
      <c r="J3068" s="16">
        <f ca="1">VLOOKUP(Table3[[#This Row],[PRODUCT ID]],Table1[[PRODUCT]:[SELLING PRICE]],4,FALSE)</f>
        <v>247</v>
      </c>
      <c r="K3068" s="16">
        <f ca="1">VLOOKUP(Table3[[#This Row],[PRODUCT ID]],Table1[[PRODUCT]:[SELLING PRICE]],5,FALSE)</f>
        <v>187.725454658583</v>
      </c>
      <c r="L3068" s="16">
        <f ca="1">J3068*Table3[[#This Row],[QUANTITY]]</f>
        <v>247</v>
      </c>
      <c r="M3068" s="16">
        <f ca="1">K3068*Table3[[#This Row],[QUANTITY]]*(1-Table3[[#This Row],[DISCOUNT %]])</f>
        <v>180.82032529335024</v>
      </c>
      <c r="N3068" s="3">
        <f>DAY(Table3[[#This Row],[DATE]])</f>
        <v>25</v>
      </c>
      <c r="O3068" s="3" t="str">
        <f>TEXT(Table3[[#This Row],[DATE]],"mmm")</f>
        <v>May</v>
      </c>
      <c r="P3068" s="3">
        <f>YEAR(Table3[[#This Row],[DATE]])</f>
        <v>2029</v>
      </c>
    </row>
    <row r="3069" spans="1:16" x14ac:dyDescent="0.3">
      <c r="A3069" s="6">
        <v>47264</v>
      </c>
      <c r="B3069" s="7" t="s">
        <v>2022</v>
      </c>
      <c r="C3069" s="9">
        <f t="shared" ca="1" si="94"/>
        <v>13</v>
      </c>
      <c r="D3069" s="9" t="s">
        <v>2117</v>
      </c>
      <c r="E3069" s="9" t="s">
        <v>2116</v>
      </c>
      <c r="F3069" s="10">
        <f t="shared" ca="1" si="95"/>
        <v>7.4691995591489729E-2</v>
      </c>
      <c r="G3069" s="3" t="str">
        <f>VLOOKUP(Table3[[#This Row],[PRODUCT ID]],Table1[[PRODUCT]:[SELLING PRICE]],1,FALSE)</f>
        <v>Product970</v>
      </c>
      <c r="H3069" s="3" t="str">
        <f>VLOOKUP(Table3[[#This Row],[PRODUCT ID]],Table1[[PRODUCT]:[SELLING PRICE]],2,FALSE)</f>
        <v>Category5</v>
      </c>
      <c r="I3069" s="3" t="str">
        <f>VLOOKUP(Table3[[#This Row],[PRODUCT ID]],Table1[[PRODUCT]:[SELLING PRICE]],3,FALSE)</f>
        <v>Kg</v>
      </c>
      <c r="J3069" s="16">
        <f ca="1">VLOOKUP(Table3[[#This Row],[PRODUCT ID]],Table1[[PRODUCT]:[SELLING PRICE]],4,FALSE)</f>
        <v>214</v>
      </c>
      <c r="K3069" s="16">
        <f ca="1">VLOOKUP(Table3[[#This Row],[PRODUCT ID]],Table1[[PRODUCT]:[SELLING PRICE]],5,FALSE)</f>
        <v>261.11380098204319</v>
      </c>
      <c r="L3069" s="16">
        <f ca="1">J3069*Table3[[#This Row],[QUANTITY]]</f>
        <v>2782</v>
      </c>
      <c r="M3069" s="16">
        <f ca="1">K3069*Table3[[#This Row],[QUANTITY]]*(1-Table3[[#This Row],[DISCOUNT %]])</f>
        <v>3140.9389714327986</v>
      </c>
      <c r="N3069" s="3">
        <f>DAY(Table3[[#This Row],[DATE]])</f>
        <v>26</v>
      </c>
      <c r="O3069" s="3" t="str">
        <f>TEXT(Table3[[#This Row],[DATE]],"mmm")</f>
        <v>May</v>
      </c>
      <c r="P3069" s="3">
        <f>YEAR(Table3[[#This Row],[DATE]])</f>
        <v>2029</v>
      </c>
    </row>
    <row r="3070" spans="1:16" x14ac:dyDescent="0.3">
      <c r="A3070" s="6">
        <v>47265</v>
      </c>
      <c r="B3070" s="7" t="s">
        <v>2023</v>
      </c>
      <c r="C3070" s="9">
        <f t="shared" ca="1" si="94"/>
        <v>8</v>
      </c>
      <c r="D3070" s="9" t="s">
        <v>2116</v>
      </c>
      <c r="E3070" s="9" t="s">
        <v>2118</v>
      </c>
      <c r="F3070" s="10">
        <f t="shared" ca="1" si="95"/>
        <v>7.6653130894336549E-2</v>
      </c>
      <c r="G3070" s="3" t="str">
        <f>VLOOKUP(Table3[[#This Row],[PRODUCT ID]],Table1[[PRODUCT]:[SELLING PRICE]],1,FALSE)</f>
        <v>Product971</v>
      </c>
      <c r="H3070" s="3" t="str">
        <f>VLOOKUP(Table3[[#This Row],[PRODUCT ID]],Table1[[PRODUCT]:[SELLING PRICE]],2,FALSE)</f>
        <v>Category1</v>
      </c>
      <c r="I3070" s="3" t="str">
        <f>VLOOKUP(Table3[[#This Row],[PRODUCT ID]],Table1[[PRODUCT]:[SELLING PRICE]],3,FALSE)</f>
        <v>Lt</v>
      </c>
      <c r="J3070" s="16">
        <f ca="1">VLOOKUP(Table3[[#This Row],[PRODUCT ID]],Table1[[PRODUCT]:[SELLING PRICE]],4,FALSE)</f>
        <v>141</v>
      </c>
      <c r="K3070" s="16">
        <f ca="1">VLOOKUP(Table3[[#This Row],[PRODUCT ID]],Table1[[PRODUCT]:[SELLING PRICE]],5,FALSE)</f>
        <v>77.477024235740245</v>
      </c>
      <c r="L3070" s="16">
        <f ca="1">J3070*Table3[[#This Row],[QUANTITY]]</f>
        <v>1128</v>
      </c>
      <c r="M3070" s="16">
        <f ca="1">K3070*Table3[[#This Row],[QUANTITY]]*(1-Table3[[#This Row],[DISCOUNT %]])</f>
        <v>572.30534204555488</v>
      </c>
      <c r="N3070" s="3">
        <f>DAY(Table3[[#This Row],[DATE]])</f>
        <v>27</v>
      </c>
      <c r="O3070" s="3" t="str">
        <f>TEXT(Table3[[#This Row],[DATE]],"mmm")</f>
        <v>May</v>
      </c>
      <c r="P3070" s="3">
        <f>YEAR(Table3[[#This Row],[DATE]])</f>
        <v>2029</v>
      </c>
    </row>
    <row r="3071" spans="1:16" x14ac:dyDescent="0.3">
      <c r="A3071" s="6">
        <v>47266</v>
      </c>
      <c r="B3071" s="7" t="s">
        <v>2024</v>
      </c>
      <c r="C3071" s="9">
        <f t="shared" ca="1" si="94"/>
        <v>3</v>
      </c>
      <c r="D3071" s="9" t="s">
        <v>2116</v>
      </c>
      <c r="E3071" s="9" t="s">
        <v>2116</v>
      </c>
      <c r="F3071" s="10">
        <f t="shared" ca="1" si="95"/>
        <v>4.8531054087694982E-3</v>
      </c>
      <c r="G3071" s="3" t="str">
        <f>VLOOKUP(Table3[[#This Row],[PRODUCT ID]],Table1[[PRODUCT]:[SELLING PRICE]],1,FALSE)</f>
        <v>Product972</v>
      </c>
      <c r="H3071" s="3" t="str">
        <f>VLOOKUP(Table3[[#This Row],[PRODUCT ID]],Table1[[PRODUCT]:[SELLING PRICE]],2,FALSE)</f>
        <v>Category2</v>
      </c>
      <c r="I3071" s="3" t="str">
        <f>VLOOKUP(Table3[[#This Row],[PRODUCT ID]],Table1[[PRODUCT]:[SELLING PRICE]],3,FALSE)</f>
        <v>Kg</v>
      </c>
      <c r="J3071" s="16">
        <f ca="1">VLOOKUP(Table3[[#This Row],[PRODUCT ID]],Table1[[PRODUCT]:[SELLING PRICE]],4,FALSE)</f>
        <v>70</v>
      </c>
      <c r="K3071" s="16">
        <f ca="1">VLOOKUP(Table3[[#This Row],[PRODUCT ID]],Table1[[PRODUCT]:[SELLING PRICE]],5,FALSE)</f>
        <v>233.64503392752269</v>
      </c>
      <c r="L3071" s="16">
        <f ca="1">J3071*Table3[[#This Row],[QUANTITY]]</f>
        <v>210</v>
      </c>
      <c r="M3071" s="16">
        <f ca="1">K3071*Table3[[#This Row],[QUANTITY]]*(1-Table3[[#This Row],[DISCOUNT %]])</f>
        <v>697.5333898489107</v>
      </c>
      <c r="N3071" s="3">
        <f>DAY(Table3[[#This Row],[DATE]])</f>
        <v>28</v>
      </c>
      <c r="O3071" s="3" t="str">
        <f>TEXT(Table3[[#This Row],[DATE]],"mmm")</f>
        <v>May</v>
      </c>
      <c r="P3071" s="3">
        <f>YEAR(Table3[[#This Row],[DATE]])</f>
        <v>2029</v>
      </c>
    </row>
    <row r="3072" spans="1:16" x14ac:dyDescent="0.3">
      <c r="A3072" s="6">
        <v>47267</v>
      </c>
      <c r="B3072" s="7" t="s">
        <v>2025</v>
      </c>
      <c r="C3072" s="9">
        <f t="shared" ca="1" si="94"/>
        <v>8</v>
      </c>
      <c r="D3072" s="9" t="s">
        <v>2116</v>
      </c>
      <c r="E3072" s="9" t="s">
        <v>2116</v>
      </c>
      <c r="F3072" s="10">
        <f t="shared" ca="1" si="95"/>
        <v>1.7124349571802446E-2</v>
      </c>
      <c r="G3072" s="3" t="str">
        <f>VLOOKUP(Table3[[#This Row],[PRODUCT ID]],Table1[[PRODUCT]:[SELLING PRICE]],1,FALSE)</f>
        <v>Product973</v>
      </c>
      <c r="H3072" s="3" t="str">
        <f>VLOOKUP(Table3[[#This Row],[PRODUCT ID]],Table1[[PRODUCT]:[SELLING PRICE]],2,FALSE)</f>
        <v>Category3</v>
      </c>
      <c r="I3072" s="3" t="str">
        <f>VLOOKUP(Table3[[#This Row],[PRODUCT ID]],Table1[[PRODUCT]:[SELLING PRICE]],3,FALSE)</f>
        <v>Lt</v>
      </c>
      <c r="J3072" s="16">
        <f ca="1">VLOOKUP(Table3[[#This Row],[PRODUCT ID]],Table1[[PRODUCT]:[SELLING PRICE]],4,FALSE)</f>
        <v>93</v>
      </c>
      <c r="K3072" s="16">
        <f ca="1">VLOOKUP(Table3[[#This Row],[PRODUCT ID]],Table1[[PRODUCT]:[SELLING PRICE]],5,FALSE)</f>
        <v>153.64931978999539</v>
      </c>
      <c r="L3072" s="16">
        <f ca="1">J3072*Table3[[#This Row],[QUANTITY]]</f>
        <v>744</v>
      </c>
      <c r="M3072" s="16">
        <f ca="1">K3072*Table3[[#This Row],[QUANTITY]]*(1-Table3[[#This Row],[DISCOUNT %]])</f>
        <v>1208.1454010115349</v>
      </c>
      <c r="N3072" s="3">
        <f>DAY(Table3[[#This Row],[DATE]])</f>
        <v>29</v>
      </c>
      <c r="O3072" s="3" t="str">
        <f>TEXT(Table3[[#This Row],[DATE]],"mmm")</f>
        <v>May</v>
      </c>
      <c r="P3072" s="3">
        <f>YEAR(Table3[[#This Row],[DATE]])</f>
        <v>2029</v>
      </c>
    </row>
    <row r="3073" spans="1:16" x14ac:dyDescent="0.3">
      <c r="A3073" s="6">
        <v>47268</v>
      </c>
      <c r="B3073" s="7" t="s">
        <v>2026</v>
      </c>
      <c r="C3073" s="9">
        <f t="shared" ca="1" si="94"/>
        <v>11</v>
      </c>
      <c r="D3073" s="9" t="s">
        <v>2116</v>
      </c>
      <c r="E3073" s="9" t="s">
        <v>2116</v>
      </c>
      <c r="F3073" s="10">
        <f t="shared" ca="1" si="95"/>
        <v>1.3027144143073611E-2</v>
      </c>
      <c r="G3073" s="3" t="str">
        <f>VLOOKUP(Table3[[#This Row],[PRODUCT ID]],Table1[[PRODUCT]:[SELLING PRICE]],1,FALSE)</f>
        <v>Product974</v>
      </c>
      <c r="H3073" s="3" t="str">
        <f>VLOOKUP(Table3[[#This Row],[PRODUCT ID]],Table1[[PRODUCT]:[SELLING PRICE]],2,FALSE)</f>
        <v>Category4</v>
      </c>
      <c r="I3073" s="3" t="str">
        <f>VLOOKUP(Table3[[#This Row],[PRODUCT ID]],Table1[[PRODUCT]:[SELLING PRICE]],3,FALSE)</f>
        <v>Ft</v>
      </c>
      <c r="J3073" s="16">
        <f ca="1">VLOOKUP(Table3[[#This Row],[PRODUCT ID]],Table1[[PRODUCT]:[SELLING PRICE]],4,FALSE)</f>
        <v>133</v>
      </c>
      <c r="K3073" s="16">
        <f ca="1">VLOOKUP(Table3[[#This Row],[PRODUCT ID]],Table1[[PRODUCT]:[SELLING PRICE]],5,FALSE)</f>
        <v>176.23249842237516</v>
      </c>
      <c r="L3073" s="16">
        <f ca="1">J3073*Table3[[#This Row],[QUANTITY]]</f>
        <v>1463</v>
      </c>
      <c r="M3073" s="16">
        <f ca="1">K3073*Table3[[#This Row],[QUANTITY]]*(1-Table3[[#This Row],[DISCOUNT %]])</f>
        <v>1913.3036148900619</v>
      </c>
      <c r="N3073" s="3">
        <f>DAY(Table3[[#This Row],[DATE]])</f>
        <v>30</v>
      </c>
      <c r="O3073" s="3" t="str">
        <f>TEXT(Table3[[#This Row],[DATE]],"mmm")</f>
        <v>May</v>
      </c>
      <c r="P3073" s="3">
        <f>YEAR(Table3[[#This Row],[DATE]])</f>
        <v>2029</v>
      </c>
    </row>
    <row r="3074" spans="1:16" x14ac:dyDescent="0.3">
      <c r="A3074" s="6">
        <v>47269</v>
      </c>
      <c r="B3074" s="7" t="s">
        <v>2027</v>
      </c>
      <c r="C3074" s="9">
        <f t="shared" ca="1" si="94"/>
        <v>7</v>
      </c>
      <c r="D3074" s="9" t="s">
        <v>2115</v>
      </c>
      <c r="E3074" s="9" t="s">
        <v>2116</v>
      </c>
      <c r="F3074" s="10">
        <f t="shared" ca="1" si="95"/>
        <v>9.0464290476933912E-2</v>
      </c>
      <c r="G3074" s="3" t="str">
        <f>VLOOKUP(Table3[[#This Row],[PRODUCT ID]],Table1[[PRODUCT]:[SELLING PRICE]],1,FALSE)</f>
        <v>Product975</v>
      </c>
      <c r="H3074" s="3" t="str">
        <f>VLOOKUP(Table3[[#This Row],[PRODUCT ID]],Table1[[PRODUCT]:[SELLING PRICE]],2,FALSE)</f>
        <v>Category5</v>
      </c>
      <c r="I3074" s="3" t="str">
        <f>VLOOKUP(Table3[[#This Row],[PRODUCT ID]],Table1[[PRODUCT]:[SELLING PRICE]],3,FALSE)</f>
        <v>Kg</v>
      </c>
      <c r="J3074" s="16">
        <f ca="1">VLOOKUP(Table3[[#This Row],[PRODUCT ID]],Table1[[PRODUCT]:[SELLING PRICE]],4,FALSE)</f>
        <v>158</v>
      </c>
      <c r="K3074" s="16">
        <f ca="1">VLOOKUP(Table3[[#This Row],[PRODUCT ID]],Table1[[PRODUCT]:[SELLING PRICE]],5,FALSE)</f>
        <v>293.12434081934754</v>
      </c>
      <c r="L3074" s="16">
        <f ca="1">J3074*Table3[[#This Row],[QUANTITY]]</f>
        <v>1106</v>
      </c>
      <c r="M3074" s="16">
        <f ca="1">K3074*Table3[[#This Row],[QUANTITY]]*(1-Table3[[#This Row],[DISCOUNT %]])</f>
        <v>1866.2493871392439</v>
      </c>
      <c r="N3074" s="3">
        <f>DAY(Table3[[#This Row],[DATE]])</f>
        <v>31</v>
      </c>
      <c r="O3074" s="3" t="str">
        <f>TEXT(Table3[[#This Row],[DATE]],"mmm")</f>
        <v>May</v>
      </c>
      <c r="P3074" s="3">
        <f>YEAR(Table3[[#This Row],[DATE]])</f>
        <v>2029</v>
      </c>
    </row>
    <row r="3075" spans="1:16" x14ac:dyDescent="0.3">
      <c r="A3075" s="6">
        <v>47270</v>
      </c>
      <c r="B3075" s="7" t="s">
        <v>2028</v>
      </c>
      <c r="C3075" s="9">
        <f t="shared" ref="C3075:C3138" ca="1" si="96">RANDBETWEEN(1,15)</f>
        <v>8</v>
      </c>
      <c r="D3075" s="9" t="s">
        <v>2116</v>
      </c>
      <c r="E3075" s="9" t="s">
        <v>2116</v>
      </c>
      <c r="F3075" s="10">
        <f t="shared" ref="F3075:F3138" ca="1" si="97">RAND()*(0.1)</f>
        <v>2.3445076208238713E-2</v>
      </c>
      <c r="G3075" s="3" t="str">
        <f>VLOOKUP(Table3[[#This Row],[PRODUCT ID]],Table1[[PRODUCT]:[SELLING PRICE]],1,FALSE)</f>
        <v>Product976</v>
      </c>
      <c r="H3075" s="3" t="str">
        <f>VLOOKUP(Table3[[#This Row],[PRODUCT ID]],Table1[[PRODUCT]:[SELLING PRICE]],2,FALSE)</f>
        <v>Category1</v>
      </c>
      <c r="I3075" s="3" t="str">
        <f>VLOOKUP(Table3[[#This Row],[PRODUCT ID]],Table1[[PRODUCT]:[SELLING PRICE]],3,FALSE)</f>
        <v>No</v>
      </c>
      <c r="J3075" s="16">
        <f ca="1">VLOOKUP(Table3[[#This Row],[PRODUCT ID]],Table1[[PRODUCT]:[SELLING PRICE]],4,FALSE)</f>
        <v>62</v>
      </c>
      <c r="K3075" s="16">
        <f ca="1">VLOOKUP(Table3[[#This Row],[PRODUCT ID]],Table1[[PRODUCT]:[SELLING PRICE]],5,FALSE)</f>
        <v>303.50415718132683</v>
      </c>
      <c r="L3075" s="16">
        <f ca="1">J3075*Table3[[#This Row],[QUANTITY]]</f>
        <v>496</v>
      </c>
      <c r="M3075" s="16">
        <f ca="1">K3075*Table3[[#This Row],[QUANTITY]]*(1-Table3[[#This Row],[DISCOUNT %]])</f>
        <v>2371.1078326935467</v>
      </c>
      <c r="N3075" s="3">
        <f>DAY(Table3[[#This Row],[DATE]])</f>
        <v>1</v>
      </c>
      <c r="O3075" s="3" t="str">
        <f>TEXT(Table3[[#This Row],[DATE]],"mmm")</f>
        <v>Jun</v>
      </c>
      <c r="P3075" s="3">
        <f>YEAR(Table3[[#This Row],[DATE]])</f>
        <v>2029</v>
      </c>
    </row>
    <row r="3076" spans="1:16" x14ac:dyDescent="0.3">
      <c r="A3076" s="6">
        <v>47271</v>
      </c>
      <c r="B3076" s="7" t="s">
        <v>2029</v>
      </c>
      <c r="C3076" s="9">
        <f t="shared" ca="1" si="96"/>
        <v>4</v>
      </c>
      <c r="D3076" s="9" t="s">
        <v>2117</v>
      </c>
      <c r="E3076" s="9" t="s">
        <v>2118</v>
      </c>
      <c r="F3076" s="10">
        <f t="shared" ca="1" si="97"/>
        <v>7.1616065286837324E-2</v>
      </c>
      <c r="G3076" s="3" t="str">
        <f>VLOOKUP(Table3[[#This Row],[PRODUCT ID]],Table1[[PRODUCT]:[SELLING PRICE]],1,FALSE)</f>
        <v>Product977</v>
      </c>
      <c r="H3076" s="3" t="str">
        <f>VLOOKUP(Table3[[#This Row],[PRODUCT ID]],Table1[[PRODUCT]:[SELLING PRICE]],2,FALSE)</f>
        <v>Category2</v>
      </c>
      <c r="I3076" s="3" t="str">
        <f>VLOOKUP(Table3[[#This Row],[PRODUCT ID]],Table1[[PRODUCT]:[SELLING PRICE]],3,FALSE)</f>
        <v>No</v>
      </c>
      <c r="J3076" s="16">
        <f ca="1">VLOOKUP(Table3[[#This Row],[PRODUCT ID]],Table1[[PRODUCT]:[SELLING PRICE]],4,FALSE)</f>
        <v>146</v>
      </c>
      <c r="K3076" s="16">
        <f ca="1">VLOOKUP(Table3[[#This Row],[PRODUCT ID]],Table1[[PRODUCT]:[SELLING PRICE]],5,FALSE)</f>
        <v>66.452082704942995</v>
      </c>
      <c r="L3076" s="16">
        <f ca="1">J3076*Table3[[#This Row],[QUANTITY]]</f>
        <v>584</v>
      </c>
      <c r="M3076" s="16">
        <f ca="1">K3076*Table3[[#This Row],[QUANTITY]]*(1-Table3[[#This Row],[DISCOUNT %]])</f>
        <v>246.77218404599796</v>
      </c>
      <c r="N3076" s="3">
        <f>DAY(Table3[[#This Row],[DATE]])</f>
        <v>2</v>
      </c>
      <c r="O3076" s="3" t="str">
        <f>TEXT(Table3[[#This Row],[DATE]],"mmm")</f>
        <v>Jun</v>
      </c>
      <c r="P3076" s="3">
        <f>YEAR(Table3[[#This Row],[DATE]])</f>
        <v>2029</v>
      </c>
    </row>
    <row r="3077" spans="1:16" x14ac:dyDescent="0.3">
      <c r="A3077" s="6">
        <v>47272</v>
      </c>
      <c r="B3077" s="7" t="s">
        <v>2030</v>
      </c>
      <c r="C3077" s="9">
        <f t="shared" ca="1" si="96"/>
        <v>6</v>
      </c>
      <c r="D3077" s="9" t="s">
        <v>2115</v>
      </c>
      <c r="E3077" s="9" t="s">
        <v>2118</v>
      </c>
      <c r="F3077" s="10">
        <f t="shared" ca="1" si="97"/>
        <v>2.8089014624931422E-2</v>
      </c>
      <c r="G3077" s="3" t="str">
        <f>VLOOKUP(Table3[[#This Row],[PRODUCT ID]],Table1[[PRODUCT]:[SELLING PRICE]],1,FALSE)</f>
        <v>Product978</v>
      </c>
      <c r="H3077" s="3" t="str">
        <f>VLOOKUP(Table3[[#This Row],[PRODUCT ID]],Table1[[PRODUCT]:[SELLING PRICE]],2,FALSE)</f>
        <v>Category3</v>
      </c>
      <c r="I3077" s="3" t="str">
        <f>VLOOKUP(Table3[[#This Row],[PRODUCT ID]],Table1[[PRODUCT]:[SELLING PRICE]],3,FALSE)</f>
        <v>Ft</v>
      </c>
      <c r="J3077" s="16">
        <f ca="1">VLOOKUP(Table3[[#This Row],[PRODUCT ID]],Table1[[PRODUCT]:[SELLING PRICE]],4,FALSE)</f>
        <v>111</v>
      </c>
      <c r="K3077" s="16">
        <f ca="1">VLOOKUP(Table3[[#This Row],[PRODUCT ID]],Table1[[PRODUCT]:[SELLING PRICE]],5,FALSE)</f>
        <v>260.62657011358061</v>
      </c>
      <c r="L3077" s="16">
        <f ca="1">J3077*Table3[[#This Row],[QUANTITY]]</f>
        <v>666</v>
      </c>
      <c r="M3077" s="16">
        <f ca="1">K3077*Table3[[#This Row],[QUANTITY]]*(1-Table3[[#This Row],[DISCOUNT %]])</f>
        <v>1519.8349594440874</v>
      </c>
      <c r="N3077" s="3">
        <f>DAY(Table3[[#This Row],[DATE]])</f>
        <v>3</v>
      </c>
      <c r="O3077" s="3" t="str">
        <f>TEXT(Table3[[#This Row],[DATE]],"mmm")</f>
        <v>Jun</v>
      </c>
      <c r="P3077" s="3">
        <f>YEAR(Table3[[#This Row],[DATE]])</f>
        <v>2029</v>
      </c>
    </row>
    <row r="3078" spans="1:16" x14ac:dyDescent="0.3">
      <c r="A3078" s="6">
        <v>47273</v>
      </c>
      <c r="B3078" s="7" t="s">
        <v>2031</v>
      </c>
      <c r="C3078" s="9">
        <f t="shared" ca="1" si="96"/>
        <v>3</v>
      </c>
      <c r="D3078" s="9" t="s">
        <v>2115</v>
      </c>
      <c r="E3078" s="9" t="s">
        <v>2116</v>
      </c>
      <c r="F3078" s="10">
        <f t="shared" ca="1" si="97"/>
        <v>9.8597091968534722E-2</v>
      </c>
      <c r="G3078" s="3" t="str">
        <f>VLOOKUP(Table3[[#This Row],[PRODUCT ID]],Table1[[PRODUCT]:[SELLING PRICE]],1,FALSE)</f>
        <v>Product979</v>
      </c>
      <c r="H3078" s="3" t="str">
        <f>VLOOKUP(Table3[[#This Row],[PRODUCT ID]],Table1[[PRODUCT]:[SELLING PRICE]],2,FALSE)</f>
        <v>Category4</v>
      </c>
      <c r="I3078" s="3" t="str">
        <f>VLOOKUP(Table3[[#This Row],[PRODUCT ID]],Table1[[PRODUCT]:[SELLING PRICE]],3,FALSE)</f>
        <v>No</v>
      </c>
      <c r="J3078" s="16">
        <f ca="1">VLOOKUP(Table3[[#This Row],[PRODUCT ID]],Table1[[PRODUCT]:[SELLING PRICE]],4,FALSE)</f>
        <v>89</v>
      </c>
      <c r="K3078" s="16">
        <f ca="1">VLOOKUP(Table3[[#This Row],[PRODUCT ID]],Table1[[PRODUCT]:[SELLING PRICE]],5,FALSE)</f>
        <v>54.604199474244247</v>
      </c>
      <c r="L3078" s="16">
        <f ca="1">J3078*Table3[[#This Row],[QUANTITY]]</f>
        <v>267</v>
      </c>
      <c r="M3078" s="16">
        <f ca="1">K3078*Table3[[#This Row],[QUANTITY]]*(1-Table3[[#This Row],[DISCOUNT %]])</f>
        <v>147.66115259044193</v>
      </c>
      <c r="N3078" s="3">
        <f>DAY(Table3[[#This Row],[DATE]])</f>
        <v>4</v>
      </c>
      <c r="O3078" s="3" t="str">
        <f>TEXT(Table3[[#This Row],[DATE]],"mmm")</f>
        <v>Jun</v>
      </c>
      <c r="P3078" s="3">
        <f>YEAR(Table3[[#This Row],[DATE]])</f>
        <v>2029</v>
      </c>
    </row>
    <row r="3079" spans="1:16" x14ac:dyDescent="0.3">
      <c r="A3079" s="6">
        <v>47274</v>
      </c>
      <c r="B3079" s="7" t="s">
        <v>2032</v>
      </c>
      <c r="C3079" s="9">
        <f t="shared" ca="1" si="96"/>
        <v>7</v>
      </c>
      <c r="D3079" s="9" t="s">
        <v>2115</v>
      </c>
      <c r="E3079" s="9" t="s">
        <v>2116</v>
      </c>
      <c r="F3079" s="10">
        <f t="shared" ca="1" si="97"/>
        <v>8.8069752282094779E-2</v>
      </c>
      <c r="G3079" s="3" t="str">
        <f>VLOOKUP(Table3[[#This Row],[PRODUCT ID]],Table1[[PRODUCT]:[SELLING PRICE]],1,FALSE)</f>
        <v>Product980</v>
      </c>
      <c r="H3079" s="3" t="str">
        <f>VLOOKUP(Table3[[#This Row],[PRODUCT ID]],Table1[[PRODUCT]:[SELLING PRICE]],2,FALSE)</f>
        <v>Category5</v>
      </c>
      <c r="I3079" s="3" t="str">
        <f>VLOOKUP(Table3[[#This Row],[PRODUCT ID]],Table1[[PRODUCT]:[SELLING PRICE]],3,FALSE)</f>
        <v>Kg</v>
      </c>
      <c r="J3079" s="16">
        <f ca="1">VLOOKUP(Table3[[#This Row],[PRODUCT ID]],Table1[[PRODUCT]:[SELLING PRICE]],4,FALSE)</f>
        <v>240</v>
      </c>
      <c r="K3079" s="16">
        <f ca="1">VLOOKUP(Table3[[#This Row],[PRODUCT ID]],Table1[[PRODUCT]:[SELLING PRICE]],5,FALSE)</f>
        <v>275.83347724875819</v>
      </c>
      <c r="L3079" s="16">
        <f ca="1">J3079*Table3[[#This Row],[QUANTITY]]</f>
        <v>1680</v>
      </c>
      <c r="M3079" s="16">
        <f ca="1">K3079*Table3[[#This Row],[QUANTITY]]*(1-Table3[[#This Row],[DISCOUNT %]])</f>
        <v>1760.7862386544584</v>
      </c>
      <c r="N3079" s="3">
        <f>DAY(Table3[[#This Row],[DATE]])</f>
        <v>5</v>
      </c>
      <c r="O3079" s="3" t="str">
        <f>TEXT(Table3[[#This Row],[DATE]],"mmm")</f>
        <v>Jun</v>
      </c>
      <c r="P3079" s="3">
        <f>YEAR(Table3[[#This Row],[DATE]])</f>
        <v>2029</v>
      </c>
    </row>
    <row r="3080" spans="1:16" x14ac:dyDescent="0.3">
      <c r="A3080" s="6">
        <v>47275</v>
      </c>
      <c r="B3080" s="7" t="s">
        <v>2033</v>
      </c>
      <c r="C3080" s="9">
        <f t="shared" ca="1" si="96"/>
        <v>3</v>
      </c>
      <c r="D3080" s="9" t="s">
        <v>2116</v>
      </c>
      <c r="E3080" s="9" t="s">
        <v>2116</v>
      </c>
      <c r="F3080" s="10">
        <f t="shared" ca="1" si="97"/>
        <v>1.5361535847540908E-2</v>
      </c>
      <c r="G3080" s="3" t="str">
        <f>VLOOKUP(Table3[[#This Row],[PRODUCT ID]],Table1[[PRODUCT]:[SELLING PRICE]],1,FALSE)</f>
        <v>Product981</v>
      </c>
      <c r="H3080" s="3" t="str">
        <f>VLOOKUP(Table3[[#This Row],[PRODUCT ID]],Table1[[PRODUCT]:[SELLING PRICE]],2,FALSE)</f>
        <v>Category1</v>
      </c>
      <c r="I3080" s="3" t="str">
        <f>VLOOKUP(Table3[[#This Row],[PRODUCT ID]],Table1[[PRODUCT]:[SELLING PRICE]],3,FALSE)</f>
        <v>Kg</v>
      </c>
      <c r="J3080" s="16">
        <f ca="1">VLOOKUP(Table3[[#This Row],[PRODUCT ID]],Table1[[PRODUCT]:[SELLING PRICE]],4,FALSE)</f>
        <v>158</v>
      </c>
      <c r="K3080" s="16">
        <f ca="1">VLOOKUP(Table3[[#This Row],[PRODUCT ID]],Table1[[PRODUCT]:[SELLING PRICE]],5,FALSE)</f>
        <v>113.20766691588598</v>
      </c>
      <c r="L3080" s="16">
        <f ca="1">J3080*Table3[[#This Row],[QUANTITY]]</f>
        <v>474</v>
      </c>
      <c r="M3080" s="16">
        <f ca="1">K3080*Table3[[#This Row],[QUANTITY]]*(1-Table3[[#This Row],[DISCOUNT %]])</f>
        <v>334.40586984702338</v>
      </c>
      <c r="N3080" s="3">
        <f>DAY(Table3[[#This Row],[DATE]])</f>
        <v>6</v>
      </c>
      <c r="O3080" s="3" t="str">
        <f>TEXT(Table3[[#This Row],[DATE]],"mmm")</f>
        <v>Jun</v>
      </c>
      <c r="P3080" s="3">
        <f>YEAR(Table3[[#This Row],[DATE]])</f>
        <v>2029</v>
      </c>
    </row>
    <row r="3081" spans="1:16" x14ac:dyDescent="0.3">
      <c r="A3081" s="6">
        <v>47276</v>
      </c>
      <c r="B3081" s="7" t="s">
        <v>2034</v>
      </c>
      <c r="C3081" s="9">
        <f t="shared" ca="1" si="96"/>
        <v>8</v>
      </c>
      <c r="D3081" s="9" t="s">
        <v>2116</v>
      </c>
      <c r="E3081" s="9" t="s">
        <v>2116</v>
      </c>
      <c r="F3081" s="10">
        <f t="shared" ca="1" si="97"/>
        <v>2.6678118065223334E-2</v>
      </c>
      <c r="G3081" s="3" t="str">
        <f>VLOOKUP(Table3[[#This Row],[PRODUCT ID]],Table1[[PRODUCT]:[SELLING PRICE]],1,FALSE)</f>
        <v>Product982</v>
      </c>
      <c r="H3081" s="3" t="str">
        <f>VLOOKUP(Table3[[#This Row],[PRODUCT ID]],Table1[[PRODUCT]:[SELLING PRICE]],2,FALSE)</f>
        <v>Category2</v>
      </c>
      <c r="I3081" s="3" t="str">
        <f>VLOOKUP(Table3[[#This Row],[PRODUCT ID]],Table1[[PRODUCT]:[SELLING PRICE]],3,FALSE)</f>
        <v>Lt</v>
      </c>
      <c r="J3081" s="16">
        <f ca="1">VLOOKUP(Table3[[#This Row],[PRODUCT ID]],Table1[[PRODUCT]:[SELLING PRICE]],4,FALSE)</f>
        <v>22</v>
      </c>
      <c r="K3081" s="16">
        <f ca="1">VLOOKUP(Table3[[#This Row],[PRODUCT ID]],Table1[[PRODUCT]:[SELLING PRICE]],5,FALSE)</f>
        <v>168.78344322595376</v>
      </c>
      <c r="L3081" s="16">
        <f ca="1">J3081*Table3[[#This Row],[QUANTITY]]</f>
        <v>176</v>
      </c>
      <c r="M3081" s="16">
        <f ca="1">K3081*Table3[[#This Row],[QUANTITY]]*(1-Table3[[#This Row],[DISCOUNT %]])</f>
        <v>1314.2449488009347</v>
      </c>
      <c r="N3081" s="3">
        <f>DAY(Table3[[#This Row],[DATE]])</f>
        <v>7</v>
      </c>
      <c r="O3081" s="3" t="str">
        <f>TEXT(Table3[[#This Row],[DATE]],"mmm")</f>
        <v>Jun</v>
      </c>
      <c r="P3081" s="3">
        <f>YEAR(Table3[[#This Row],[DATE]])</f>
        <v>2029</v>
      </c>
    </row>
    <row r="3082" spans="1:16" x14ac:dyDescent="0.3">
      <c r="A3082" s="6">
        <v>47277</v>
      </c>
      <c r="B3082" s="7" t="s">
        <v>2035</v>
      </c>
      <c r="C3082" s="9">
        <f t="shared" ca="1" si="96"/>
        <v>6</v>
      </c>
      <c r="D3082" s="9" t="s">
        <v>2116</v>
      </c>
      <c r="E3082" s="9" t="s">
        <v>2118</v>
      </c>
      <c r="F3082" s="10">
        <f t="shared" ca="1" si="97"/>
        <v>8.5043884697320646E-2</v>
      </c>
      <c r="G3082" s="3" t="str">
        <f>VLOOKUP(Table3[[#This Row],[PRODUCT ID]],Table1[[PRODUCT]:[SELLING PRICE]],1,FALSE)</f>
        <v>Product983</v>
      </c>
      <c r="H3082" s="3" t="str">
        <f>VLOOKUP(Table3[[#This Row],[PRODUCT ID]],Table1[[PRODUCT]:[SELLING PRICE]],2,FALSE)</f>
        <v>Category3</v>
      </c>
      <c r="I3082" s="3" t="str">
        <f>VLOOKUP(Table3[[#This Row],[PRODUCT ID]],Table1[[PRODUCT]:[SELLING PRICE]],3,FALSE)</f>
        <v>Kg</v>
      </c>
      <c r="J3082" s="16">
        <f ca="1">VLOOKUP(Table3[[#This Row],[PRODUCT ID]],Table1[[PRODUCT]:[SELLING PRICE]],4,FALSE)</f>
        <v>178</v>
      </c>
      <c r="K3082" s="16">
        <f ca="1">VLOOKUP(Table3[[#This Row],[PRODUCT ID]],Table1[[PRODUCT]:[SELLING PRICE]],5,FALSE)</f>
        <v>299.91857062901818</v>
      </c>
      <c r="L3082" s="16">
        <f ca="1">J3082*Table3[[#This Row],[QUANTITY]]</f>
        <v>1068</v>
      </c>
      <c r="M3082" s="16">
        <f ca="1">K3082*Table3[[#This Row],[QUANTITY]]*(1-Table3[[#This Row],[DISCOUNT %]])</f>
        <v>1646.4739817391526</v>
      </c>
      <c r="N3082" s="3">
        <f>DAY(Table3[[#This Row],[DATE]])</f>
        <v>8</v>
      </c>
      <c r="O3082" s="3" t="str">
        <f>TEXT(Table3[[#This Row],[DATE]],"mmm")</f>
        <v>Jun</v>
      </c>
      <c r="P3082" s="3">
        <f>YEAR(Table3[[#This Row],[DATE]])</f>
        <v>2029</v>
      </c>
    </row>
    <row r="3083" spans="1:16" x14ac:dyDescent="0.3">
      <c r="A3083" s="6">
        <v>47278</v>
      </c>
      <c r="B3083" s="7" t="s">
        <v>2036</v>
      </c>
      <c r="C3083" s="9">
        <f t="shared" ca="1" si="96"/>
        <v>6</v>
      </c>
      <c r="D3083" s="9" t="s">
        <v>2115</v>
      </c>
      <c r="E3083" s="9" t="s">
        <v>2116</v>
      </c>
      <c r="F3083" s="10">
        <f t="shared" ca="1" si="97"/>
        <v>6.406069781512963E-2</v>
      </c>
      <c r="G3083" s="3" t="str">
        <f>VLOOKUP(Table3[[#This Row],[PRODUCT ID]],Table1[[PRODUCT]:[SELLING PRICE]],1,FALSE)</f>
        <v>Product984</v>
      </c>
      <c r="H3083" s="3" t="str">
        <f>VLOOKUP(Table3[[#This Row],[PRODUCT ID]],Table1[[PRODUCT]:[SELLING PRICE]],2,FALSE)</f>
        <v>Category4</v>
      </c>
      <c r="I3083" s="3" t="str">
        <f>VLOOKUP(Table3[[#This Row],[PRODUCT ID]],Table1[[PRODUCT]:[SELLING PRICE]],3,FALSE)</f>
        <v>Lt</v>
      </c>
      <c r="J3083" s="16">
        <f ca="1">VLOOKUP(Table3[[#This Row],[PRODUCT ID]],Table1[[PRODUCT]:[SELLING PRICE]],4,FALSE)</f>
        <v>141</v>
      </c>
      <c r="K3083" s="16">
        <f ca="1">VLOOKUP(Table3[[#This Row],[PRODUCT ID]],Table1[[PRODUCT]:[SELLING PRICE]],5,FALSE)</f>
        <v>95.977958789638308</v>
      </c>
      <c r="L3083" s="16">
        <f ca="1">J3083*Table3[[#This Row],[QUANTITY]]</f>
        <v>846</v>
      </c>
      <c r="M3083" s="16">
        <f ca="1">K3083*Table3[[#This Row],[QUANTITY]]*(1-Table3[[#This Row],[DISCOUNT %]])</f>
        <v>538.97726264821392</v>
      </c>
      <c r="N3083" s="3">
        <f>DAY(Table3[[#This Row],[DATE]])</f>
        <v>9</v>
      </c>
      <c r="O3083" s="3" t="str">
        <f>TEXT(Table3[[#This Row],[DATE]],"mmm")</f>
        <v>Jun</v>
      </c>
      <c r="P3083" s="3">
        <f>YEAR(Table3[[#This Row],[DATE]])</f>
        <v>2029</v>
      </c>
    </row>
    <row r="3084" spans="1:16" x14ac:dyDescent="0.3">
      <c r="A3084" s="6">
        <v>47279</v>
      </c>
      <c r="B3084" s="7" t="s">
        <v>2037</v>
      </c>
      <c r="C3084" s="9">
        <f t="shared" ca="1" si="96"/>
        <v>14</v>
      </c>
      <c r="D3084" s="9" t="s">
        <v>2117</v>
      </c>
      <c r="E3084" s="9" t="s">
        <v>2116</v>
      </c>
      <c r="F3084" s="10">
        <f t="shared" ca="1" si="97"/>
        <v>9.299616333349664E-2</v>
      </c>
      <c r="G3084" s="3" t="str">
        <f>VLOOKUP(Table3[[#This Row],[PRODUCT ID]],Table1[[PRODUCT]:[SELLING PRICE]],1,FALSE)</f>
        <v>Product985</v>
      </c>
      <c r="H3084" s="3" t="str">
        <f>VLOOKUP(Table3[[#This Row],[PRODUCT ID]],Table1[[PRODUCT]:[SELLING PRICE]],2,FALSE)</f>
        <v>Category1</v>
      </c>
      <c r="I3084" s="3" t="str">
        <f>VLOOKUP(Table3[[#This Row],[PRODUCT ID]],Table1[[PRODUCT]:[SELLING PRICE]],3,FALSE)</f>
        <v>Ft</v>
      </c>
      <c r="J3084" s="16">
        <f ca="1">VLOOKUP(Table3[[#This Row],[PRODUCT ID]],Table1[[PRODUCT]:[SELLING PRICE]],4,FALSE)</f>
        <v>189</v>
      </c>
      <c r="K3084" s="16">
        <f ca="1">VLOOKUP(Table3[[#This Row],[PRODUCT ID]],Table1[[PRODUCT]:[SELLING PRICE]],5,FALSE)</f>
        <v>110.81349266801979</v>
      </c>
      <c r="L3084" s="16">
        <f ca="1">J3084*Table3[[#This Row],[QUANTITY]]</f>
        <v>2646</v>
      </c>
      <c r="M3084" s="16">
        <f ca="1">K3084*Table3[[#This Row],[QUANTITY]]*(1-Table3[[#This Row],[DISCOUNT %]])</f>
        <v>1407.1156820603317</v>
      </c>
      <c r="N3084" s="3">
        <f>DAY(Table3[[#This Row],[DATE]])</f>
        <v>10</v>
      </c>
      <c r="O3084" s="3" t="str">
        <f>TEXT(Table3[[#This Row],[DATE]],"mmm")</f>
        <v>Jun</v>
      </c>
      <c r="P3084" s="3">
        <f>YEAR(Table3[[#This Row],[DATE]])</f>
        <v>2029</v>
      </c>
    </row>
    <row r="3085" spans="1:16" x14ac:dyDescent="0.3">
      <c r="A3085" s="6">
        <v>47280</v>
      </c>
      <c r="B3085" s="7" t="s">
        <v>2038</v>
      </c>
      <c r="C3085" s="9">
        <f t="shared" ca="1" si="96"/>
        <v>7</v>
      </c>
      <c r="D3085" s="9" t="s">
        <v>2117</v>
      </c>
      <c r="E3085" s="9" t="s">
        <v>2116</v>
      </c>
      <c r="F3085" s="10">
        <f t="shared" ca="1" si="97"/>
        <v>4.4206011928445844E-2</v>
      </c>
      <c r="G3085" s="3" t="str">
        <f>VLOOKUP(Table3[[#This Row],[PRODUCT ID]],Table1[[PRODUCT]:[SELLING PRICE]],1,FALSE)</f>
        <v>Product986</v>
      </c>
      <c r="H3085" s="3" t="str">
        <f>VLOOKUP(Table3[[#This Row],[PRODUCT ID]],Table1[[PRODUCT]:[SELLING PRICE]],2,FALSE)</f>
        <v>Category2</v>
      </c>
      <c r="I3085" s="3" t="str">
        <f>VLOOKUP(Table3[[#This Row],[PRODUCT ID]],Table1[[PRODUCT]:[SELLING PRICE]],3,FALSE)</f>
        <v>Kg</v>
      </c>
      <c r="J3085" s="16">
        <f ca="1">VLOOKUP(Table3[[#This Row],[PRODUCT ID]],Table1[[PRODUCT]:[SELLING PRICE]],4,FALSE)</f>
        <v>14</v>
      </c>
      <c r="K3085" s="16">
        <f ca="1">VLOOKUP(Table3[[#This Row],[PRODUCT ID]],Table1[[PRODUCT]:[SELLING PRICE]],5,FALSE)</f>
        <v>243.41828696953752</v>
      </c>
      <c r="L3085" s="16">
        <f ca="1">J3085*Table3[[#This Row],[QUANTITY]]</f>
        <v>98</v>
      </c>
      <c r="M3085" s="16">
        <f ca="1">K3085*Table3[[#This Row],[QUANTITY]]*(1-Table3[[#This Row],[DISCOUNT %]])</f>
        <v>1628.604146905122</v>
      </c>
      <c r="N3085" s="3">
        <f>DAY(Table3[[#This Row],[DATE]])</f>
        <v>11</v>
      </c>
      <c r="O3085" s="3" t="str">
        <f>TEXT(Table3[[#This Row],[DATE]],"mmm")</f>
        <v>Jun</v>
      </c>
      <c r="P3085" s="3">
        <f>YEAR(Table3[[#This Row],[DATE]])</f>
        <v>2029</v>
      </c>
    </row>
    <row r="3086" spans="1:16" x14ac:dyDescent="0.3">
      <c r="A3086" s="6">
        <v>47281</v>
      </c>
      <c r="B3086" s="7" t="s">
        <v>2039</v>
      </c>
      <c r="C3086" s="9">
        <f t="shared" ca="1" si="96"/>
        <v>15</v>
      </c>
      <c r="D3086" s="9" t="s">
        <v>2116</v>
      </c>
      <c r="E3086" s="9" t="s">
        <v>2116</v>
      </c>
      <c r="F3086" s="10">
        <f t="shared" ca="1" si="97"/>
        <v>3.6191900670921255E-2</v>
      </c>
      <c r="G3086" s="3" t="str">
        <f>VLOOKUP(Table3[[#This Row],[PRODUCT ID]],Table1[[PRODUCT]:[SELLING PRICE]],1,FALSE)</f>
        <v>Product987</v>
      </c>
      <c r="H3086" s="3" t="str">
        <f>VLOOKUP(Table3[[#This Row],[PRODUCT ID]],Table1[[PRODUCT]:[SELLING PRICE]],2,FALSE)</f>
        <v>Category3</v>
      </c>
      <c r="I3086" s="3" t="str">
        <f>VLOOKUP(Table3[[#This Row],[PRODUCT ID]],Table1[[PRODUCT]:[SELLING PRICE]],3,FALSE)</f>
        <v>No</v>
      </c>
      <c r="J3086" s="16">
        <f ca="1">VLOOKUP(Table3[[#This Row],[PRODUCT ID]],Table1[[PRODUCT]:[SELLING PRICE]],4,FALSE)</f>
        <v>248</v>
      </c>
      <c r="K3086" s="16">
        <f ca="1">VLOOKUP(Table3[[#This Row],[PRODUCT ID]],Table1[[PRODUCT]:[SELLING PRICE]],5,FALSE)</f>
        <v>215.89995491508893</v>
      </c>
      <c r="L3086" s="16">
        <f ca="1">J3086*Table3[[#This Row],[QUANTITY]]</f>
        <v>3720</v>
      </c>
      <c r="M3086" s="16">
        <f ca="1">K3086*Table3[[#This Row],[QUANTITY]]*(1-Table3[[#This Row],[DISCOUNT %]])</f>
        <v>3121.2918778791845</v>
      </c>
      <c r="N3086" s="3">
        <f>DAY(Table3[[#This Row],[DATE]])</f>
        <v>12</v>
      </c>
      <c r="O3086" s="3" t="str">
        <f>TEXT(Table3[[#This Row],[DATE]],"mmm")</f>
        <v>Jun</v>
      </c>
      <c r="P3086" s="3">
        <f>YEAR(Table3[[#This Row],[DATE]])</f>
        <v>2029</v>
      </c>
    </row>
    <row r="3087" spans="1:16" x14ac:dyDescent="0.3">
      <c r="A3087" s="6">
        <v>47282</v>
      </c>
      <c r="B3087" s="7" t="s">
        <v>2040</v>
      </c>
      <c r="C3087" s="9">
        <f t="shared" ca="1" si="96"/>
        <v>9</v>
      </c>
      <c r="D3087" s="9" t="s">
        <v>2116</v>
      </c>
      <c r="E3087" s="9" t="s">
        <v>2116</v>
      </c>
      <c r="F3087" s="10">
        <f t="shared" ca="1" si="97"/>
        <v>9.0532054871496501E-2</v>
      </c>
      <c r="G3087" s="3" t="str">
        <f>VLOOKUP(Table3[[#This Row],[PRODUCT ID]],Table1[[PRODUCT]:[SELLING PRICE]],1,FALSE)</f>
        <v>Product988</v>
      </c>
      <c r="H3087" s="3" t="str">
        <f>VLOOKUP(Table3[[#This Row],[PRODUCT ID]],Table1[[PRODUCT]:[SELLING PRICE]],2,FALSE)</f>
        <v>Category4</v>
      </c>
      <c r="I3087" s="3" t="str">
        <f>VLOOKUP(Table3[[#This Row],[PRODUCT ID]],Table1[[PRODUCT]:[SELLING PRICE]],3,FALSE)</f>
        <v>No</v>
      </c>
      <c r="J3087" s="16">
        <f ca="1">VLOOKUP(Table3[[#This Row],[PRODUCT ID]],Table1[[PRODUCT]:[SELLING PRICE]],4,FALSE)</f>
        <v>55</v>
      </c>
      <c r="K3087" s="16">
        <f ca="1">VLOOKUP(Table3[[#This Row],[PRODUCT ID]],Table1[[PRODUCT]:[SELLING PRICE]],5,FALSE)</f>
        <v>230.98405999760533</v>
      </c>
      <c r="L3087" s="16">
        <f ca="1">J3087*Table3[[#This Row],[QUANTITY]]</f>
        <v>495</v>
      </c>
      <c r="M3087" s="16">
        <f ca="1">K3087*Table3[[#This Row],[QUANTITY]]*(1-Table3[[#This Row],[DISCOUNT %]])</f>
        <v>1890.6533856311496</v>
      </c>
      <c r="N3087" s="3">
        <f>DAY(Table3[[#This Row],[DATE]])</f>
        <v>13</v>
      </c>
      <c r="O3087" s="3" t="str">
        <f>TEXT(Table3[[#This Row],[DATE]],"mmm")</f>
        <v>Jun</v>
      </c>
      <c r="P3087" s="3">
        <f>YEAR(Table3[[#This Row],[DATE]])</f>
        <v>2029</v>
      </c>
    </row>
    <row r="3088" spans="1:16" x14ac:dyDescent="0.3">
      <c r="A3088" s="6">
        <v>47283</v>
      </c>
      <c r="B3088" s="7" t="s">
        <v>2041</v>
      </c>
      <c r="C3088" s="9">
        <f t="shared" ca="1" si="96"/>
        <v>14</v>
      </c>
      <c r="D3088" s="9" t="s">
        <v>2116</v>
      </c>
      <c r="E3088" s="9" t="s">
        <v>2118</v>
      </c>
      <c r="F3088" s="10">
        <f t="shared" ca="1" si="97"/>
        <v>7.2436693252685785E-2</v>
      </c>
      <c r="G3088" s="3" t="str">
        <f>VLOOKUP(Table3[[#This Row],[PRODUCT ID]],Table1[[PRODUCT]:[SELLING PRICE]],1,FALSE)</f>
        <v>Product989</v>
      </c>
      <c r="H3088" s="3" t="str">
        <f>VLOOKUP(Table3[[#This Row],[PRODUCT ID]],Table1[[PRODUCT]:[SELLING PRICE]],2,FALSE)</f>
        <v>Category5</v>
      </c>
      <c r="I3088" s="3" t="str">
        <f>VLOOKUP(Table3[[#This Row],[PRODUCT ID]],Table1[[PRODUCT]:[SELLING PRICE]],3,FALSE)</f>
        <v>Ft</v>
      </c>
      <c r="J3088" s="16">
        <f ca="1">VLOOKUP(Table3[[#This Row],[PRODUCT ID]],Table1[[PRODUCT]:[SELLING PRICE]],4,FALSE)</f>
        <v>236</v>
      </c>
      <c r="K3088" s="16">
        <f ca="1">VLOOKUP(Table3[[#This Row],[PRODUCT ID]],Table1[[PRODUCT]:[SELLING PRICE]],5,FALSE)</f>
        <v>148.08904589294815</v>
      </c>
      <c r="L3088" s="16">
        <f ca="1">J3088*Table3[[#This Row],[QUANTITY]]</f>
        <v>3304</v>
      </c>
      <c r="M3088" s="16">
        <f ca="1">K3088*Table3[[#This Row],[QUANTITY]]*(1-Table3[[#This Row],[DISCOUNT %]])</f>
        <v>1923.0675114212486</v>
      </c>
      <c r="N3088" s="3">
        <f>DAY(Table3[[#This Row],[DATE]])</f>
        <v>14</v>
      </c>
      <c r="O3088" s="3" t="str">
        <f>TEXT(Table3[[#This Row],[DATE]],"mmm")</f>
        <v>Jun</v>
      </c>
      <c r="P3088" s="3">
        <f>YEAR(Table3[[#This Row],[DATE]])</f>
        <v>2029</v>
      </c>
    </row>
    <row r="3089" spans="1:16" x14ac:dyDescent="0.3">
      <c r="A3089" s="6">
        <v>47284</v>
      </c>
      <c r="B3089" s="7" t="s">
        <v>2042</v>
      </c>
      <c r="C3089" s="9">
        <f t="shared" ca="1" si="96"/>
        <v>10</v>
      </c>
      <c r="D3089" s="9" t="s">
        <v>2116</v>
      </c>
      <c r="E3089" s="9" t="s">
        <v>2118</v>
      </c>
      <c r="F3089" s="10">
        <f t="shared" ca="1" si="97"/>
        <v>2.3577185575639981E-2</v>
      </c>
      <c r="G3089" s="3" t="str">
        <f>VLOOKUP(Table3[[#This Row],[PRODUCT ID]],Table1[[PRODUCT]:[SELLING PRICE]],1,FALSE)</f>
        <v>Product990</v>
      </c>
      <c r="H3089" s="3" t="str">
        <f>VLOOKUP(Table3[[#This Row],[PRODUCT ID]],Table1[[PRODUCT]:[SELLING PRICE]],2,FALSE)</f>
        <v>Category1</v>
      </c>
      <c r="I3089" s="3" t="str">
        <f>VLOOKUP(Table3[[#This Row],[PRODUCT ID]],Table1[[PRODUCT]:[SELLING PRICE]],3,FALSE)</f>
        <v>No</v>
      </c>
      <c r="J3089" s="16">
        <f ca="1">VLOOKUP(Table3[[#This Row],[PRODUCT ID]],Table1[[PRODUCT]:[SELLING PRICE]],4,FALSE)</f>
        <v>9</v>
      </c>
      <c r="K3089" s="16">
        <f ca="1">VLOOKUP(Table3[[#This Row],[PRODUCT ID]],Table1[[PRODUCT]:[SELLING PRICE]],5,FALSE)</f>
        <v>124.91376449834836</v>
      </c>
      <c r="L3089" s="16">
        <f ca="1">J3089*Table3[[#This Row],[QUANTITY]]</f>
        <v>90</v>
      </c>
      <c r="M3089" s="16">
        <f ca="1">K3089*Table3[[#This Row],[QUANTITY]]*(1-Table3[[#This Row],[DISCOUNT %]])</f>
        <v>1219.6864949181902</v>
      </c>
      <c r="N3089" s="3">
        <f>DAY(Table3[[#This Row],[DATE]])</f>
        <v>15</v>
      </c>
      <c r="O3089" s="3" t="str">
        <f>TEXT(Table3[[#This Row],[DATE]],"mmm")</f>
        <v>Jun</v>
      </c>
      <c r="P3089" s="3">
        <f>YEAR(Table3[[#This Row],[DATE]])</f>
        <v>2029</v>
      </c>
    </row>
    <row r="3090" spans="1:16" x14ac:dyDescent="0.3">
      <c r="A3090" s="6">
        <v>47285</v>
      </c>
      <c r="B3090" s="7" t="s">
        <v>2043</v>
      </c>
      <c r="C3090" s="9">
        <f t="shared" ca="1" si="96"/>
        <v>14</v>
      </c>
      <c r="D3090" s="9" t="s">
        <v>2115</v>
      </c>
      <c r="E3090" s="9" t="s">
        <v>2116</v>
      </c>
      <c r="F3090" s="10">
        <f t="shared" ca="1" si="97"/>
        <v>2.3048306640389305E-2</v>
      </c>
      <c r="G3090" s="3" t="str">
        <f>VLOOKUP(Table3[[#This Row],[PRODUCT ID]],Table1[[PRODUCT]:[SELLING PRICE]],1,FALSE)</f>
        <v>Product991</v>
      </c>
      <c r="H3090" s="3" t="str">
        <f>VLOOKUP(Table3[[#This Row],[PRODUCT ID]],Table1[[PRODUCT]:[SELLING PRICE]],2,FALSE)</f>
        <v>Category2</v>
      </c>
      <c r="I3090" s="3" t="str">
        <f>VLOOKUP(Table3[[#This Row],[PRODUCT ID]],Table1[[PRODUCT]:[SELLING PRICE]],3,FALSE)</f>
        <v>Kg</v>
      </c>
      <c r="J3090" s="16">
        <f ca="1">VLOOKUP(Table3[[#This Row],[PRODUCT ID]],Table1[[PRODUCT]:[SELLING PRICE]],4,FALSE)</f>
        <v>105</v>
      </c>
      <c r="K3090" s="16">
        <f ca="1">VLOOKUP(Table3[[#This Row],[PRODUCT ID]],Table1[[PRODUCT]:[SELLING PRICE]],5,FALSE)</f>
        <v>275.61372776760021</v>
      </c>
      <c r="L3090" s="16">
        <f ca="1">J3090*Table3[[#This Row],[QUANTITY]]</f>
        <v>1470</v>
      </c>
      <c r="M3090" s="16">
        <f ca="1">K3090*Table3[[#This Row],[QUANTITY]]*(1-Table3[[#This Row],[DISCOUNT %]])</f>
        <v>3769.6581727799648</v>
      </c>
      <c r="N3090" s="3">
        <f>DAY(Table3[[#This Row],[DATE]])</f>
        <v>16</v>
      </c>
      <c r="O3090" s="3" t="str">
        <f>TEXT(Table3[[#This Row],[DATE]],"mmm")</f>
        <v>Jun</v>
      </c>
      <c r="P3090" s="3">
        <f>YEAR(Table3[[#This Row],[DATE]])</f>
        <v>2029</v>
      </c>
    </row>
    <row r="3091" spans="1:16" x14ac:dyDescent="0.3">
      <c r="A3091" s="6">
        <v>47286</v>
      </c>
      <c r="B3091" s="7" t="s">
        <v>2044</v>
      </c>
      <c r="C3091" s="9">
        <f t="shared" ca="1" si="96"/>
        <v>6</v>
      </c>
      <c r="D3091" s="9" t="s">
        <v>2116</v>
      </c>
      <c r="E3091" s="9" t="s">
        <v>2116</v>
      </c>
      <c r="F3091" s="10">
        <f t="shared" ca="1" si="97"/>
        <v>8.180138802236897E-2</v>
      </c>
      <c r="G3091" s="3" t="str">
        <f>VLOOKUP(Table3[[#This Row],[PRODUCT ID]],Table1[[PRODUCT]:[SELLING PRICE]],1,FALSE)</f>
        <v>Product992</v>
      </c>
      <c r="H3091" s="3" t="str">
        <f>VLOOKUP(Table3[[#This Row],[PRODUCT ID]],Table1[[PRODUCT]:[SELLING PRICE]],2,FALSE)</f>
        <v>Category3</v>
      </c>
      <c r="I3091" s="3" t="str">
        <f>VLOOKUP(Table3[[#This Row],[PRODUCT ID]],Table1[[PRODUCT]:[SELLING PRICE]],3,FALSE)</f>
        <v>Kg</v>
      </c>
      <c r="J3091" s="16">
        <f ca="1">VLOOKUP(Table3[[#This Row],[PRODUCT ID]],Table1[[PRODUCT]:[SELLING PRICE]],4,FALSE)</f>
        <v>204</v>
      </c>
      <c r="K3091" s="16">
        <f ca="1">VLOOKUP(Table3[[#This Row],[PRODUCT ID]],Table1[[PRODUCT]:[SELLING PRICE]],5,FALSE)</f>
        <v>245.36023893416669</v>
      </c>
      <c r="L3091" s="16">
        <f ca="1">J3091*Table3[[#This Row],[QUANTITY]]</f>
        <v>1224</v>
      </c>
      <c r="M3091" s="16">
        <f ca="1">K3091*Table3[[#This Row],[QUANTITY]]*(1-Table3[[#This Row],[DISCOUNT %]])</f>
        <v>1351.7365849431108</v>
      </c>
      <c r="N3091" s="3">
        <f>DAY(Table3[[#This Row],[DATE]])</f>
        <v>17</v>
      </c>
      <c r="O3091" s="3" t="str">
        <f>TEXT(Table3[[#This Row],[DATE]],"mmm")</f>
        <v>Jun</v>
      </c>
      <c r="P3091" s="3">
        <f>YEAR(Table3[[#This Row],[DATE]])</f>
        <v>2029</v>
      </c>
    </row>
    <row r="3092" spans="1:16" x14ac:dyDescent="0.3">
      <c r="A3092" s="6">
        <v>47287</v>
      </c>
      <c r="B3092" s="7" t="s">
        <v>2045</v>
      </c>
      <c r="C3092" s="9">
        <f t="shared" ca="1" si="96"/>
        <v>14</v>
      </c>
      <c r="D3092" s="9" t="s">
        <v>2117</v>
      </c>
      <c r="E3092" s="9" t="s">
        <v>2116</v>
      </c>
      <c r="F3092" s="10">
        <f t="shared" ca="1" si="97"/>
        <v>2.6797039121440273E-3</v>
      </c>
      <c r="G3092" s="3" t="str">
        <f>VLOOKUP(Table3[[#This Row],[PRODUCT ID]],Table1[[PRODUCT]:[SELLING PRICE]],1,FALSE)</f>
        <v>Product993</v>
      </c>
      <c r="H3092" s="3" t="str">
        <f>VLOOKUP(Table3[[#This Row],[PRODUCT ID]],Table1[[PRODUCT]:[SELLING PRICE]],2,FALSE)</f>
        <v>Category4</v>
      </c>
      <c r="I3092" s="3" t="str">
        <f>VLOOKUP(Table3[[#This Row],[PRODUCT ID]],Table1[[PRODUCT]:[SELLING PRICE]],3,FALSE)</f>
        <v>Lt</v>
      </c>
      <c r="J3092" s="16">
        <f ca="1">VLOOKUP(Table3[[#This Row],[PRODUCT ID]],Table1[[PRODUCT]:[SELLING PRICE]],4,FALSE)</f>
        <v>22</v>
      </c>
      <c r="K3092" s="16">
        <f ca="1">VLOOKUP(Table3[[#This Row],[PRODUCT ID]],Table1[[PRODUCT]:[SELLING PRICE]],5,FALSE)</f>
        <v>233.97923514112097</v>
      </c>
      <c r="L3092" s="16">
        <f ca="1">J3092*Table3[[#This Row],[QUANTITY]]</f>
        <v>308</v>
      </c>
      <c r="M3092" s="16">
        <f ca="1">K3092*Table3[[#This Row],[QUANTITY]]*(1-Table3[[#This Row],[DISCOUNT %]])</f>
        <v>3266.9313609709397</v>
      </c>
      <c r="N3092" s="3">
        <f>DAY(Table3[[#This Row],[DATE]])</f>
        <v>18</v>
      </c>
      <c r="O3092" s="3" t="str">
        <f>TEXT(Table3[[#This Row],[DATE]],"mmm")</f>
        <v>Jun</v>
      </c>
      <c r="P3092" s="3">
        <f>YEAR(Table3[[#This Row],[DATE]])</f>
        <v>2029</v>
      </c>
    </row>
    <row r="3093" spans="1:16" x14ac:dyDescent="0.3">
      <c r="A3093" s="6">
        <v>47288</v>
      </c>
      <c r="B3093" s="7" t="s">
        <v>2046</v>
      </c>
      <c r="C3093" s="9">
        <f t="shared" ca="1" si="96"/>
        <v>3</v>
      </c>
      <c r="D3093" s="9" t="s">
        <v>2115</v>
      </c>
      <c r="E3093" s="9" t="s">
        <v>2116</v>
      </c>
      <c r="F3093" s="10">
        <f t="shared" ca="1" si="97"/>
        <v>2.9555475669487175E-2</v>
      </c>
      <c r="G3093" s="3" t="str">
        <f>VLOOKUP(Table3[[#This Row],[PRODUCT ID]],Table1[[PRODUCT]:[SELLING PRICE]],1,FALSE)</f>
        <v>Product994</v>
      </c>
      <c r="H3093" s="3" t="str">
        <f>VLOOKUP(Table3[[#This Row],[PRODUCT ID]],Table1[[PRODUCT]:[SELLING PRICE]],2,FALSE)</f>
        <v>Category5</v>
      </c>
      <c r="I3093" s="3" t="str">
        <f>VLOOKUP(Table3[[#This Row],[PRODUCT ID]],Table1[[PRODUCT]:[SELLING PRICE]],3,FALSE)</f>
        <v>Kg</v>
      </c>
      <c r="J3093" s="16">
        <f ca="1">VLOOKUP(Table3[[#This Row],[PRODUCT ID]],Table1[[PRODUCT]:[SELLING PRICE]],4,FALSE)</f>
        <v>166</v>
      </c>
      <c r="K3093" s="16">
        <f ca="1">VLOOKUP(Table3[[#This Row],[PRODUCT ID]],Table1[[PRODUCT]:[SELLING PRICE]],5,FALSE)</f>
        <v>150.01339808342732</v>
      </c>
      <c r="L3093" s="16">
        <f ca="1">J3093*Table3[[#This Row],[QUANTITY]]</f>
        <v>498</v>
      </c>
      <c r="M3093" s="16">
        <f ca="1">K3093*Table3[[#This Row],[QUANTITY]]*(1-Table3[[#This Row],[DISCOUNT %]])</f>
        <v>436.73904223882647</v>
      </c>
      <c r="N3093" s="3">
        <f>DAY(Table3[[#This Row],[DATE]])</f>
        <v>19</v>
      </c>
      <c r="O3093" s="3" t="str">
        <f>TEXT(Table3[[#This Row],[DATE]],"mmm")</f>
        <v>Jun</v>
      </c>
      <c r="P3093" s="3">
        <f>YEAR(Table3[[#This Row],[DATE]])</f>
        <v>2029</v>
      </c>
    </row>
    <row r="3094" spans="1:16" x14ac:dyDescent="0.3">
      <c r="A3094" s="6">
        <v>47289</v>
      </c>
      <c r="B3094" s="7" t="s">
        <v>2047</v>
      </c>
      <c r="C3094" s="9">
        <f t="shared" ca="1" si="96"/>
        <v>13</v>
      </c>
      <c r="D3094" s="9" t="s">
        <v>2115</v>
      </c>
      <c r="E3094" s="9" t="s">
        <v>2118</v>
      </c>
      <c r="F3094" s="10">
        <f t="shared" ca="1" si="97"/>
        <v>9.1214207073161566E-2</v>
      </c>
      <c r="G3094" s="3" t="str">
        <f>VLOOKUP(Table3[[#This Row],[PRODUCT ID]],Table1[[PRODUCT]:[SELLING PRICE]],1,FALSE)</f>
        <v>Product995</v>
      </c>
      <c r="H3094" s="3" t="str">
        <f>VLOOKUP(Table3[[#This Row],[PRODUCT ID]],Table1[[PRODUCT]:[SELLING PRICE]],2,FALSE)</f>
        <v>Category1</v>
      </c>
      <c r="I3094" s="3" t="str">
        <f>VLOOKUP(Table3[[#This Row],[PRODUCT ID]],Table1[[PRODUCT]:[SELLING PRICE]],3,FALSE)</f>
        <v>Lt</v>
      </c>
      <c r="J3094" s="16">
        <f ca="1">VLOOKUP(Table3[[#This Row],[PRODUCT ID]],Table1[[PRODUCT]:[SELLING PRICE]],4,FALSE)</f>
        <v>240</v>
      </c>
      <c r="K3094" s="16">
        <f ca="1">VLOOKUP(Table3[[#This Row],[PRODUCT ID]],Table1[[PRODUCT]:[SELLING PRICE]],5,FALSE)</f>
        <v>131.67497851856552</v>
      </c>
      <c r="L3094" s="16">
        <f ca="1">J3094*Table3[[#This Row],[QUANTITY]]</f>
        <v>3120</v>
      </c>
      <c r="M3094" s="16">
        <f ca="1">K3094*Table3[[#This Row],[QUANTITY]]*(1-Table3[[#This Row],[DISCOUNT %]])</f>
        <v>1555.6365469010468</v>
      </c>
      <c r="N3094" s="3">
        <f>DAY(Table3[[#This Row],[DATE]])</f>
        <v>20</v>
      </c>
      <c r="O3094" s="3" t="str">
        <f>TEXT(Table3[[#This Row],[DATE]],"mmm")</f>
        <v>Jun</v>
      </c>
      <c r="P3094" s="3">
        <f>YEAR(Table3[[#This Row],[DATE]])</f>
        <v>2029</v>
      </c>
    </row>
    <row r="3095" spans="1:16" x14ac:dyDescent="0.3">
      <c r="A3095" s="6">
        <v>47290</v>
      </c>
      <c r="B3095" s="7" t="s">
        <v>2048</v>
      </c>
      <c r="C3095" s="9">
        <f t="shared" ca="1" si="96"/>
        <v>8</v>
      </c>
      <c r="D3095" s="9" t="s">
        <v>2115</v>
      </c>
      <c r="E3095" s="9" t="s">
        <v>2116</v>
      </c>
      <c r="F3095" s="10">
        <f t="shared" ca="1" si="97"/>
        <v>3.7790494982791925E-2</v>
      </c>
      <c r="G3095" s="3" t="str">
        <f>VLOOKUP(Table3[[#This Row],[PRODUCT ID]],Table1[[PRODUCT]:[SELLING PRICE]],1,FALSE)</f>
        <v>Product996</v>
      </c>
      <c r="H3095" s="3" t="str">
        <f>VLOOKUP(Table3[[#This Row],[PRODUCT ID]],Table1[[PRODUCT]:[SELLING PRICE]],2,FALSE)</f>
        <v>Category2</v>
      </c>
      <c r="I3095" s="3" t="str">
        <f>VLOOKUP(Table3[[#This Row],[PRODUCT ID]],Table1[[PRODUCT]:[SELLING PRICE]],3,FALSE)</f>
        <v>Ft</v>
      </c>
      <c r="J3095" s="16">
        <f ca="1">VLOOKUP(Table3[[#This Row],[PRODUCT ID]],Table1[[PRODUCT]:[SELLING PRICE]],4,FALSE)</f>
        <v>242</v>
      </c>
      <c r="K3095" s="16">
        <f ca="1">VLOOKUP(Table3[[#This Row],[PRODUCT ID]],Table1[[PRODUCT]:[SELLING PRICE]],5,FALSE)</f>
        <v>144.56300177401218</v>
      </c>
      <c r="L3095" s="16">
        <f ca="1">J3095*Table3[[#This Row],[QUANTITY]]</f>
        <v>1936</v>
      </c>
      <c r="M3095" s="16">
        <f ca="1">K3095*Table3[[#This Row],[QUANTITY]]*(1-Table3[[#This Row],[DISCOUNT %]])</f>
        <v>1112.7991550461923</v>
      </c>
      <c r="N3095" s="3">
        <f>DAY(Table3[[#This Row],[DATE]])</f>
        <v>21</v>
      </c>
      <c r="O3095" s="3" t="str">
        <f>TEXT(Table3[[#This Row],[DATE]],"mmm")</f>
        <v>Jun</v>
      </c>
      <c r="P3095" s="3">
        <f>YEAR(Table3[[#This Row],[DATE]])</f>
        <v>2029</v>
      </c>
    </row>
    <row r="3096" spans="1:16" x14ac:dyDescent="0.3">
      <c r="A3096" s="6">
        <v>47291</v>
      </c>
      <c r="B3096" s="7" t="s">
        <v>2049</v>
      </c>
      <c r="C3096" s="9">
        <f t="shared" ca="1" si="96"/>
        <v>14</v>
      </c>
      <c r="D3096" s="9" t="s">
        <v>2116</v>
      </c>
      <c r="E3096" s="9" t="s">
        <v>2116</v>
      </c>
      <c r="F3096" s="10">
        <f t="shared" ca="1" si="97"/>
        <v>6.5932490314253717E-2</v>
      </c>
      <c r="G3096" s="3" t="str">
        <f>VLOOKUP(Table3[[#This Row],[PRODUCT ID]],Table1[[PRODUCT]:[SELLING PRICE]],1,FALSE)</f>
        <v>Product997</v>
      </c>
      <c r="H3096" s="3" t="str">
        <f>VLOOKUP(Table3[[#This Row],[PRODUCT ID]],Table1[[PRODUCT]:[SELLING PRICE]],2,FALSE)</f>
        <v>Category3</v>
      </c>
      <c r="I3096" s="3" t="str">
        <f>VLOOKUP(Table3[[#This Row],[PRODUCT ID]],Table1[[PRODUCT]:[SELLING PRICE]],3,FALSE)</f>
        <v>Kg</v>
      </c>
      <c r="J3096" s="16">
        <f ca="1">VLOOKUP(Table3[[#This Row],[PRODUCT ID]],Table1[[PRODUCT]:[SELLING PRICE]],4,FALSE)</f>
        <v>49</v>
      </c>
      <c r="K3096" s="16">
        <f ca="1">VLOOKUP(Table3[[#This Row],[PRODUCT ID]],Table1[[PRODUCT]:[SELLING PRICE]],5,FALSE)</f>
        <v>235.43899053959058</v>
      </c>
      <c r="L3096" s="16">
        <f ca="1">J3096*Table3[[#This Row],[QUANTITY]]</f>
        <v>686</v>
      </c>
      <c r="M3096" s="16">
        <f ca="1">K3096*Table3[[#This Row],[QUANTITY]]*(1-Table3[[#This Row],[DISCOUNT %]])</f>
        <v>3078.8227620673788</v>
      </c>
      <c r="N3096" s="3">
        <f>DAY(Table3[[#This Row],[DATE]])</f>
        <v>22</v>
      </c>
      <c r="O3096" s="3" t="str">
        <f>TEXT(Table3[[#This Row],[DATE]],"mmm")</f>
        <v>Jun</v>
      </c>
      <c r="P3096" s="3">
        <f>YEAR(Table3[[#This Row],[DATE]])</f>
        <v>2029</v>
      </c>
    </row>
    <row r="3097" spans="1:16" x14ac:dyDescent="0.3">
      <c r="A3097" s="6">
        <v>47292</v>
      </c>
      <c r="B3097" s="7" t="s">
        <v>2050</v>
      </c>
      <c r="C3097" s="9">
        <f t="shared" ca="1" si="96"/>
        <v>5</v>
      </c>
      <c r="D3097" s="9" t="s">
        <v>2116</v>
      </c>
      <c r="E3097" s="9" t="s">
        <v>2116</v>
      </c>
      <c r="F3097" s="10">
        <f t="shared" ca="1" si="97"/>
        <v>1.1612562762460033E-3</v>
      </c>
      <c r="G3097" s="3" t="str">
        <f>VLOOKUP(Table3[[#This Row],[PRODUCT ID]],Table1[[PRODUCT]:[SELLING PRICE]],1,FALSE)</f>
        <v>Product998</v>
      </c>
      <c r="H3097" s="3" t="str">
        <f>VLOOKUP(Table3[[#This Row],[PRODUCT ID]],Table1[[PRODUCT]:[SELLING PRICE]],2,FALSE)</f>
        <v>Category4</v>
      </c>
      <c r="I3097" s="3" t="str">
        <f>VLOOKUP(Table3[[#This Row],[PRODUCT ID]],Table1[[PRODUCT]:[SELLING PRICE]],3,FALSE)</f>
        <v>No</v>
      </c>
      <c r="J3097" s="16">
        <f ca="1">VLOOKUP(Table3[[#This Row],[PRODUCT ID]],Table1[[PRODUCT]:[SELLING PRICE]],4,FALSE)</f>
        <v>240</v>
      </c>
      <c r="K3097" s="16">
        <f ca="1">VLOOKUP(Table3[[#This Row],[PRODUCT ID]],Table1[[PRODUCT]:[SELLING PRICE]],5,FALSE)</f>
        <v>142.11979104408664</v>
      </c>
      <c r="L3097" s="16">
        <f ca="1">J3097*Table3[[#This Row],[QUANTITY]]</f>
        <v>1200</v>
      </c>
      <c r="M3097" s="16">
        <f ca="1">K3097*Table3[[#This Row],[QUANTITY]]*(1-Table3[[#This Row],[DISCOUNT %]])</f>
        <v>709.77376772378966</v>
      </c>
      <c r="N3097" s="3">
        <f>DAY(Table3[[#This Row],[DATE]])</f>
        <v>23</v>
      </c>
      <c r="O3097" s="3" t="str">
        <f>TEXT(Table3[[#This Row],[DATE]],"mmm")</f>
        <v>Jun</v>
      </c>
      <c r="P3097" s="3">
        <f>YEAR(Table3[[#This Row],[DATE]])</f>
        <v>2029</v>
      </c>
    </row>
    <row r="3098" spans="1:16" x14ac:dyDescent="0.3">
      <c r="A3098" s="6">
        <v>47293</v>
      </c>
      <c r="B3098" s="7" t="s">
        <v>2051</v>
      </c>
      <c r="C3098" s="9">
        <f t="shared" ca="1" si="96"/>
        <v>11</v>
      </c>
      <c r="D3098" s="9" t="s">
        <v>2116</v>
      </c>
      <c r="E3098" s="9" t="s">
        <v>2116</v>
      </c>
      <c r="F3098" s="10">
        <f t="shared" ca="1" si="97"/>
        <v>7.2556866177051552E-2</v>
      </c>
      <c r="G3098" s="3" t="str">
        <f>VLOOKUP(Table3[[#This Row],[PRODUCT ID]],Table1[[PRODUCT]:[SELLING PRICE]],1,FALSE)</f>
        <v>Product999</v>
      </c>
      <c r="H3098" s="3" t="str">
        <f>VLOOKUP(Table3[[#This Row],[PRODUCT ID]],Table1[[PRODUCT]:[SELLING PRICE]],2,FALSE)</f>
        <v>Category5</v>
      </c>
      <c r="I3098" s="3" t="str">
        <f>VLOOKUP(Table3[[#This Row],[PRODUCT ID]],Table1[[PRODUCT]:[SELLING PRICE]],3,FALSE)</f>
        <v>No</v>
      </c>
      <c r="J3098" s="16">
        <f ca="1">VLOOKUP(Table3[[#This Row],[PRODUCT ID]],Table1[[PRODUCT]:[SELLING PRICE]],4,FALSE)</f>
        <v>14</v>
      </c>
      <c r="K3098" s="16">
        <f ca="1">VLOOKUP(Table3[[#This Row],[PRODUCT ID]],Table1[[PRODUCT]:[SELLING PRICE]],5,FALSE)</f>
        <v>112.79936426501622</v>
      </c>
      <c r="L3098" s="16">
        <f ca="1">J3098*Table3[[#This Row],[QUANTITY]]</f>
        <v>154</v>
      </c>
      <c r="M3098" s="16">
        <f ca="1">K3098*Table3[[#This Row],[QUANTITY]]*(1-Table3[[#This Row],[DISCOUNT %]])</f>
        <v>1150.7649547590124</v>
      </c>
      <c r="N3098" s="3">
        <f>DAY(Table3[[#This Row],[DATE]])</f>
        <v>24</v>
      </c>
      <c r="O3098" s="3" t="str">
        <f>TEXT(Table3[[#This Row],[DATE]],"mmm")</f>
        <v>Jun</v>
      </c>
      <c r="P3098" s="3">
        <f>YEAR(Table3[[#This Row],[DATE]])</f>
        <v>2029</v>
      </c>
    </row>
    <row r="3099" spans="1:16" x14ac:dyDescent="0.3">
      <c r="A3099" s="6">
        <v>47294</v>
      </c>
      <c r="B3099" s="7" t="s">
        <v>2052</v>
      </c>
      <c r="C3099" s="9">
        <f t="shared" ca="1" si="96"/>
        <v>13</v>
      </c>
      <c r="D3099" s="9" t="s">
        <v>2115</v>
      </c>
      <c r="E3099" s="9" t="s">
        <v>2116</v>
      </c>
      <c r="F3099" s="10">
        <f t="shared" ca="1" si="97"/>
        <v>1.4836972150898143E-2</v>
      </c>
      <c r="G3099" s="3" t="str">
        <f>VLOOKUP(Table3[[#This Row],[PRODUCT ID]],Table1[[PRODUCT]:[SELLING PRICE]],1,FALSE)</f>
        <v>Product1000</v>
      </c>
      <c r="H3099" s="3" t="str">
        <f>VLOOKUP(Table3[[#This Row],[PRODUCT ID]],Table1[[PRODUCT]:[SELLING PRICE]],2,FALSE)</f>
        <v>Category1</v>
      </c>
      <c r="I3099" s="3" t="str">
        <f>VLOOKUP(Table3[[#This Row],[PRODUCT ID]],Table1[[PRODUCT]:[SELLING PRICE]],3,FALSE)</f>
        <v>Ft</v>
      </c>
      <c r="J3099" s="16">
        <f ca="1">VLOOKUP(Table3[[#This Row],[PRODUCT ID]],Table1[[PRODUCT]:[SELLING PRICE]],4,FALSE)</f>
        <v>74</v>
      </c>
      <c r="K3099" s="16">
        <f ca="1">VLOOKUP(Table3[[#This Row],[PRODUCT ID]],Table1[[PRODUCT]:[SELLING PRICE]],5,FALSE)</f>
        <v>302.21076406855661</v>
      </c>
      <c r="L3099" s="16">
        <f ca="1">J3099*Table3[[#This Row],[QUANTITY]]</f>
        <v>962</v>
      </c>
      <c r="M3099" s="16">
        <f ca="1">K3099*Table3[[#This Row],[QUANTITY]]*(1-Table3[[#This Row],[DISCOUNT %]])</f>
        <v>3870.4493279188073</v>
      </c>
      <c r="N3099" s="3">
        <f>DAY(Table3[[#This Row],[DATE]])</f>
        <v>25</v>
      </c>
      <c r="O3099" s="3" t="str">
        <f>TEXT(Table3[[#This Row],[DATE]],"mmm")</f>
        <v>Jun</v>
      </c>
      <c r="P3099" s="3">
        <f>YEAR(Table3[[#This Row],[DATE]])</f>
        <v>2029</v>
      </c>
    </row>
    <row r="3100" spans="1:16" x14ac:dyDescent="0.3">
      <c r="A3100" s="6">
        <v>47295</v>
      </c>
      <c r="B3100" s="7" t="s">
        <v>2053</v>
      </c>
      <c r="C3100" s="9">
        <f t="shared" ca="1" si="96"/>
        <v>10</v>
      </c>
      <c r="D3100" s="9" t="s">
        <v>2117</v>
      </c>
      <c r="E3100" s="9" t="s">
        <v>2118</v>
      </c>
      <c r="F3100" s="10">
        <f t="shared" ca="1" si="97"/>
        <v>6.7632230879425423E-2</v>
      </c>
      <c r="G3100" s="3" t="str">
        <f>VLOOKUP(Table3[[#This Row],[PRODUCT ID]],Table1[[PRODUCT]:[SELLING PRICE]],1,FALSE)</f>
        <v>Product1001</v>
      </c>
      <c r="H3100" s="3" t="str">
        <f>VLOOKUP(Table3[[#This Row],[PRODUCT ID]],Table1[[PRODUCT]:[SELLING PRICE]],2,FALSE)</f>
        <v>Category2</v>
      </c>
      <c r="I3100" s="3" t="str">
        <f>VLOOKUP(Table3[[#This Row],[PRODUCT ID]],Table1[[PRODUCT]:[SELLING PRICE]],3,FALSE)</f>
        <v>No</v>
      </c>
      <c r="J3100" s="16">
        <f ca="1">VLOOKUP(Table3[[#This Row],[PRODUCT ID]],Table1[[PRODUCT]:[SELLING PRICE]],4,FALSE)</f>
        <v>27</v>
      </c>
      <c r="K3100" s="16">
        <f ca="1">VLOOKUP(Table3[[#This Row],[PRODUCT ID]],Table1[[PRODUCT]:[SELLING PRICE]],5,FALSE)</f>
        <v>217.26907705336407</v>
      </c>
      <c r="L3100" s="16">
        <f ca="1">J3100*Table3[[#This Row],[QUANTITY]]</f>
        <v>270</v>
      </c>
      <c r="M3100" s="16">
        <f ca="1">K3100*Table3[[#This Row],[QUANTITY]]*(1-Table3[[#This Row],[DISCOUNT %]])</f>
        <v>2025.7468467113129</v>
      </c>
      <c r="N3100" s="3">
        <f>DAY(Table3[[#This Row],[DATE]])</f>
        <v>26</v>
      </c>
      <c r="O3100" s="3" t="str">
        <f>TEXT(Table3[[#This Row],[DATE]],"mmm")</f>
        <v>Jun</v>
      </c>
      <c r="P3100" s="3">
        <f>YEAR(Table3[[#This Row],[DATE]])</f>
        <v>2029</v>
      </c>
    </row>
    <row r="3101" spans="1:16" x14ac:dyDescent="0.3">
      <c r="A3101" s="6">
        <v>47296</v>
      </c>
      <c r="B3101" s="7" t="s">
        <v>2054</v>
      </c>
      <c r="C3101" s="9">
        <f t="shared" ca="1" si="96"/>
        <v>1</v>
      </c>
      <c r="D3101" s="9" t="s">
        <v>2117</v>
      </c>
      <c r="E3101" s="9" t="s">
        <v>2118</v>
      </c>
      <c r="F3101" s="10">
        <f t="shared" ca="1" si="97"/>
        <v>5.2952543181193572E-2</v>
      </c>
      <c r="G3101" s="3" t="str">
        <f>VLOOKUP(Table3[[#This Row],[PRODUCT ID]],Table1[[PRODUCT]:[SELLING PRICE]],1,FALSE)</f>
        <v>Product1002</v>
      </c>
      <c r="H3101" s="3" t="str">
        <f>VLOOKUP(Table3[[#This Row],[PRODUCT ID]],Table1[[PRODUCT]:[SELLING PRICE]],2,FALSE)</f>
        <v>Category3</v>
      </c>
      <c r="I3101" s="3" t="str">
        <f>VLOOKUP(Table3[[#This Row],[PRODUCT ID]],Table1[[PRODUCT]:[SELLING PRICE]],3,FALSE)</f>
        <v>Kg</v>
      </c>
      <c r="J3101" s="16">
        <f ca="1">VLOOKUP(Table3[[#This Row],[PRODUCT ID]],Table1[[PRODUCT]:[SELLING PRICE]],4,FALSE)</f>
        <v>147</v>
      </c>
      <c r="K3101" s="16">
        <f ca="1">VLOOKUP(Table3[[#This Row],[PRODUCT ID]],Table1[[PRODUCT]:[SELLING PRICE]],5,FALSE)</f>
        <v>144.96804369296592</v>
      </c>
      <c r="L3101" s="16">
        <f ca="1">J3101*Table3[[#This Row],[QUANTITY]]</f>
        <v>147</v>
      </c>
      <c r="M3101" s="16">
        <f ca="1">K3101*Table3[[#This Row],[QUANTITY]]*(1-Table3[[#This Row],[DISCOUNT %]])</f>
        <v>137.29161709942099</v>
      </c>
      <c r="N3101" s="3">
        <f>DAY(Table3[[#This Row],[DATE]])</f>
        <v>27</v>
      </c>
      <c r="O3101" s="3" t="str">
        <f>TEXT(Table3[[#This Row],[DATE]],"mmm")</f>
        <v>Jun</v>
      </c>
      <c r="P3101" s="3">
        <f>YEAR(Table3[[#This Row],[DATE]])</f>
        <v>2029</v>
      </c>
    </row>
    <row r="3102" spans="1:16" x14ac:dyDescent="0.3">
      <c r="A3102" s="6">
        <v>47297</v>
      </c>
      <c r="B3102" s="7" t="s">
        <v>2055</v>
      </c>
      <c r="C3102" s="9">
        <f t="shared" ca="1" si="96"/>
        <v>14</v>
      </c>
      <c r="D3102" s="9" t="s">
        <v>2116</v>
      </c>
      <c r="E3102" s="9" t="s">
        <v>2116</v>
      </c>
      <c r="F3102" s="10">
        <f t="shared" ca="1" si="97"/>
        <v>1.6580993586795545E-2</v>
      </c>
      <c r="G3102" s="3" t="str">
        <f>VLOOKUP(Table3[[#This Row],[PRODUCT ID]],Table1[[PRODUCT]:[SELLING PRICE]],1,FALSE)</f>
        <v>Product1003</v>
      </c>
      <c r="H3102" s="3" t="str">
        <f>VLOOKUP(Table3[[#This Row],[PRODUCT ID]],Table1[[PRODUCT]:[SELLING PRICE]],2,FALSE)</f>
        <v>Category4</v>
      </c>
      <c r="I3102" s="3" t="str">
        <f>VLOOKUP(Table3[[#This Row],[PRODUCT ID]],Table1[[PRODUCT]:[SELLING PRICE]],3,FALSE)</f>
        <v>Kg</v>
      </c>
      <c r="J3102" s="16">
        <f ca="1">VLOOKUP(Table3[[#This Row],[PRODUCT ID]],Table1[[PRODUCT]:[SELLING PRICE]],4,FALSE)</f>
        <v>192</v>
      </c>
      <c r="K3102" s="16">
        <f ca="1">VLOOKUP(Table3[[#This Row],[PRODUCT ID]],Table1[[PRODUCT]:[SELLING PRICE]],5,FALSE)</f>
        <v>180.19957907473369</v>
      </c>
      <c r="L3102" s="16">
        <f ca="1">J3102*Table3[[#This Row],[QUANTITY]]</f>
        <v>2688</v>
      </c>
      <c r="M3102" s="16">
        <f ca="1">K3102*Table3[[#This Row],[QUANTITY]]*(1-Table3[[#This Row],[DISCOUNT %]])</f>
        <v>2480.9636741365316</v>
      </c>
      <c r="N3102" s="3">
        <f>DAY(Table3[[#This Row],[DATE]])</f>
        <v>28</v>
      </c>
      <c r="O3102" s="3" t="str">
        <f>TEXT(Table3[[#This Row],[DATE]],"mmm")</f>
        <v>Jun</v>
      </c>
      <c r="P3102" s="3">
        <f>YEAR(Table3[[#This Row],[DATE]])</f>
        <v>2029</v>
      </c>
    </row>
    <row r="3103" spans="1:16" x14ac:dyDescent="0.3">
      <c r="A3103" s="6">
        <v>47298</v>
      </c>
      <c r="B3103" s="7" t="s">
        <v>2056</v>
      </c>
      <c r="C3103" s="9">
        <f t="shared" ca="1" si="96"/>
        <v>7</v>
      </c>
      <c r="D3103" s="9" t="s">
        <v>2116</v>
      </c>
      <c r="E3103" s="9" t="s">
        <v>2116</v>
      </c>
      <c r="F3103" s="10">
        <f t="shared" ca="1" si="97"/>
        <v>2.8984145878789992E-2</v>
      </c>
      <c r="G3103" s="3" t="str">
        <f>VLOOKUP(Table3[[#This Row],[PRODUCT ID]],Table1[[PRODUCT]:[SELLING PRICE]],1,FALSE)</f>
        <v>Product1004</v>
      </c>
      <c r="H3103" s="3" t="str">
        <f>VLOOKUP(Table3[[#This Row],[PRODUCT ID]],Table1[[PRODUCT]:[SELLING PRICE]],2,FALSE)</f>
        <v>Category5</v>
      </c>
      <c r="I3103" s="3" t="str">
        <f>VLOOKUP(Table3[[#This Row],[PRODUCT ID]],Table1[[PRODUCT]:[SELLING PRICE]],3,FALSE)</f>
        <v>Lt</v>
      </c>
      <c r="J3103" s="16">
        <f ca="1">VLOOKUP(Table3[[#This Row],[PRODUCT ID]],Table1[[PRODUCT]:[SELLING PRICE]],4,FALSE)</f>
        <v>86</v>
      </c>
      <c r="K3103" s="16">
        <f ca="1">VLOOKUP(Table3[[#This Row],[PRODUCT ID]],Table1[[PRODUCT]:[SELLING PRICE]],5,FALSE)</f>
        <v>165.8753281236674</v>
      </c>
      <c r="L3103" s="16">
        <f ca="1">J3103*Table3[[#This Row],[QUANTITY]]</f>
        <v>602</v>
      </c>
      <c r="M3103" s="16">
        <f ca="1">K3103*Table3[[#This Row],[QUANTITY]]*(1-Table3[[#This Row],[DISCOUNT %]])</f>
        <v>1127.473013909472</v>
      </c>
      <c r="N3103" s="3">
        <f>DAY(Table3[[#This Row],[DATE]])</f>
        <v>29</v>
      </c>
      <c r="O3103" s="3" t="str">
        <f>TEXT(Table3[[#This Row],[DATE]],"mmm")</f>
        <v>Jun</v>
      </c>
      <c r="P3103" s="3">
        <f>YEAR(Table3[[#This Row],[DATE]])</f>
        <v>2029</v>
      </c>
    </row>
    <row r="3104" spans="1:16" x14ac:dyDescent="0.3">
      <c r="A3104" s="6">
        <v>47299</v>
      </c>
      <c r="B3104" s="7" t="s">
        <v>2057</v>
      </c>
      <c r="C3104" s="9">
        <f t="shared" ca="1" si="96"/>
        <v>5</v>
      </c>
      <c r="D3104" s="9" t="s">
        <v>2116</v>
      </c>
      <c r="E3104" s="9" t="s">
        <v>2116</v>
      </c>
      <c r="F3104" s="10">
        <f t="shared" ca="1" si="97"/>
        <v>9.9719292399357562E-2</v>
      </c>
      <c r="G3104" s="3" t="str">
        <f>VLOOKUP(Table3[[#This Row],[PRODUCT ID]],Table1[[PRODUCT]:[SELLING PRICE]],1,FALSE)</f>
        <v>Product1005</v>
      </c>
      <c r="H3104" s="3" t="str">
        <f>VLOOKUP(Table3[[#This Row],[PRODUCT ID]],Table1[[PRODUCT]:[SELLING PRICE]],2,FALSE)</f>
        <v>Category1</v>
      </c>
      <c r="I3104" s="3" t="str">
        <f>VLOOKUP(Table3[[#This Row],[PRODUCT ID]],Table1[[PRODUCT]:[SELLING PRICE]],3,FALSE)</f>
        <v>Kg</v>
      </c>
      <c r="J3104" s="16">
        <f ca="1">VLOOKUP(Table3[[#This Row],[PRODUCT ID]],Table1[[PRODUCT]:[SELLING PRICE]],4,FALSE)</f>
        <v>96</v>
      </c>
      <c r="K3104" s="16">
        <f ca="1">VLOOKUP(Table3[[#This Row],[PRODUCT ID]],Table1[[PRODUCT]:[SELLING PRICE]],5,FALSE)</f>
        <v>290.57923442660802</v>
      </c>
      <c r="L3104" s="16">
        <f ca="1">J3104*Table3[[#This Row],[QUANTITY]]</f>
        <v>480</v>
      </c>
      <c r="M3104" s="16">
        <f ca="1">K3104*Table3[[#This Row],[QUANTITY]]*(1-Table3[[#This Row],[DISCOUNT %]])</f>
        <v>1308.0143939181983</v>
      </c>
      <c r="N3104" s="3">
        <f>DAY(Table3[[#This Row],[DATE]])</f>
        <v>30</v>
      </c>
      <c r="O3104" s="3" t="str">
        <f>TEXT(Table3[[#This Row],[DATE]],"mmm")</f>
        <v>Jun</v>
      </c>
      <c r="P3104" s="3">
        <f>YEAR(Table3[[#This Row],[DATE]])</f>
        <v>2029</v>
      </c>
    </row>
    <row r="3105" spans="1:16" x14ac:dyDescent="0.3">
      <c r="A3105" s="6">
        <v>47300</v>
      </c>
      <c r="B3105" s="7" t="s">
        <v>2058</v>
      </c>
      <c r="C3105" s="9">
        <f t="shared" ca="1" si="96"/>
        <v>15</v>
      </c>
      <c r="D3105" s="9" t="s">
        <v>2116</v>
      </c>
      <c r="E3105" s="9" t="s">
        <v>2116</v>
      </c>
      <c r="F3105" s="10">
        <f t="shared" ca="1" si="97"/>
        <v>9.4666341859042102E-2</v>
      </c>
      <c r="G3105" s="3" t="str">
        <f>VLOOKUP(Table3[[#This Row],[PRODUCT ID]],Table1[[PRODUCT]:[SELLING PRICE]],1,FALSE)</f>
        <v>Product1006</v>
      </c>
      <c r="H3105" s="3" t="str">
        <f>VLOOKUP(Table3[[#This Row],[PRODUCT ID]],Table1[[PRODUCT]:[SELLING PRICE]],2,FALSE)</f>
        <v>Category2</v>
      </c>
      <c r="I3105" s="3" t="str">
        <f>VLOOKUP(Table3[[#This Row],[PRODUCT ID]],Table1[[PRODUCT]:[SELLING PRICE]],3,FALSE)</f>
        <v>Lt</v>
      </c>
      <c r="J3105" s="16">
        <f ca="1">VLOOKUP(Table3[[#This Row],[PRODUCT ID]],Table1[[PRODUCT]:[SELLING PRICE]],4,FALSE)</f>
        <v>57</v>
      </c>
      <c r="K3105" s="16">
        <f ca="1">VLOOKUP(Table3[[#This Row],[PRODUCT ID]],Table1[[PRODUCT]:[SELLING PRICE]],5,FALSE)</f>
        <v>284.31452924893523</v>
      </c>
      <c r="L3105" s="16">
        <f ca="1">J3105*Table3[[#This Row],[QUANTITY]]</f>
        <v>855</v>
      </c>
      <c r="M3105" s="16">
        <f ca="1">K3105*Table3[[#This Row],[QUANTITY]]*(1-Table3[[#This Row],[DISCOUNT %]])</f>
        <v>3860.9926924134434</v>
      </c>
      <c r="N3105" s="3">
        <f>DAY(Table3[[#This Row],[DATE]])</f>
        <v>1</v>
      </c>
      <c r="O3105" s="3" t="str">
        <f>TEXT(Table3[[#This Row],[DATE]],"mmm")</f>
        <v>Jul</v>
      </c>
      <c r="P3105" s="3">
        <f>YEAR(Table3[[#This Row],[DATE]])</f>
        <v>2029</v>
      </c>
    </row>
    <row r="3106" spans="1:16" x14ac:dyDescent="0.3">
      <c r="A3106" s="6">
        <v>47301</v>
      </c>
      <c r="B3106" s="7" t="s">
        <v>2059</v>
      </c>
      <c r="C3106" s="9">
        <f t="shared" ca="1" si="96"/>
        <v>3</v>
      </c>
      <c r="D3106" s="9" t="s">
        <v>2115</v>
      </c>
      <c r="E3106" s="9" t="s">
        <v>2118</v>
      </c>
      <c r="F3106" s="10">
        <f t="shared" ca="1" si="97"/>
        <v>5.0845450637698845E-2</v>
      </c>
      <c r="G3106" s="3" t="str">
        <f>VLOOKUP(Table3[[#This Row],[PRODUCT ID]],Table1[[PRODUCT]:[SELLING PRICE]],1,FALSE)</f>
        <v>Product1007</v>
      </c>
      <c r="H3106" s="3" t="str">
        <f>VLOOKUP(Table3[[#This Row],[PRODUCT ID]],Table1[[PRODUCT]:[SELLING PRICE]],2,FALSE)</f>
        <v>Category3</v>
      </c>
      <c r="I3106" s="3" t="str">
        <f>VLOOKUP(Table3[[#This Row],[PRODUCT ID]],Table1[[PRODUCT]:[SELLING PRICE]],3,FALSE)</f>
        <v>Ft</v>
      </c>
      <c r="J3106" s="16">
        <f ca="1">VLOOKUP(Table3[[#This Row],[PRODUCT ID]],Table1[[PRODUCT]:[SELLING PRICE]],4,FALSE)</f>
        <v>238</v>
      </c>
      <c r="K3106" s="16">
        <f ca="1">VLOOKUP(Table3[[#This Row],[PRODUCT ID]],Table1[[PRODUCT]:[SELLING PRICE]],5,FALSE)</f>
        <v>58.558699966141866</v>
      </c>
      <c r="L3106" s="16">
        <f ca="1">J3106*Table3[[#This Row],[QUANTITY]]</f>
        <v>714</v>
      </c>
      <c r="M3106" s="16">
        <f ca="1">K3106*Table3[[#This Row],[QUANTITY]]*(1-Table3[[#This Row],[DISCOUNT %]])</f>
        <v>166.74376943281675</v>
      </c>
      <c r="N3106" s="3">
        <f>DAY(Table3[[#This Row],[DATE]])</f>
        <v>2</v>
      </c>
      <c r="O3106" s="3" t="str">
        <f>TEXT(Table3[[#This Row],[DATE]],"mmm")</f>
        <v>Jul</v>
      </c>
      <c r="P3106" s="3">
        <f>YEAR(Table3[[#This Row],[DATE]])</f>
        <v>2029</v>
      </c>
    </row>
    <row r="3107" spans="1:16" x14ac:dyDescent="0.3">
      <c r="A3107" s="6">
        <v>47302</v>
      </c>
      <c r="B3107" s="7" t="s">
        <v>2060</v>
      </c>
      <c r="C3107" s="9">
        <f t="shared" ca="1" si="96"/>
        <v>2</v>
      </c>
      <c r="D3107" s="9" t="s">
        <v>2116</v>
      </c>
      <c r="E3107" s="9" t="s">
        <v>2116</v>
      </c>
      <c r="F3107" s="10">
        <f t="shared" ca="1" si="97"/>
        <v>7.6579923499028313E-3</v>
      </c>
      <c r="G3107" s="3" t="str">
        <f>VLOOKUP(Table3[[#This Row],[PRODUCT ID]],Table1[[PRODUCT]:[SELLING PRICE]],1,FALSE)</f>
        <v>Product1008</v>
      </c>
      <c r="H3107" s="3" t="str">
        <f>VLOOKUP(Table3[[#This Row],[PRODUCT ID]],Table1[[PRODUCT]:[SELLING PRICE]],2,FALSE)</f>
        <v>Category4</v>
      </c>
      <c r="I3107" s="3" t="str">
        <f>VLOOKUP(Table3[[#This Row],[PRODUCT ID]],Table1[[PRODUCT]:[SELLING PRICE]],3,FALSE)</f>
        <v>Kg</v>
      </c>
      <c r="J3107" s="16">
        <f ca="1">VLOOKUP(Table3[[#This Row],[PRODUCT ID]],Table1[[PRODUCT]:[SELLING PRICE]],4,FALSE)</f>
        <v>123</v>
      </c>
      <c r="K3107" s="16">
        <f ca="1">VLOOKUP(Table3[[#This Row],[PRODUCT ID]],Table1[[PRODUCT]:[SELLING PRICE]],5,FALSE)</f>
        <v>161.0088804608672</v>
      </c>
      <c r="L3107" s="16">
        <f ca="1">J3107*Table3[[#This Row],[QUANTITY]]</f>
        <v>246</v>
      </c>
      <c r="M3107" s="16">
        <f ca="1">K3107*Table3[[#This Row],[QUANTITY]]*(1-Table3[[#This Row],[DISCOUNT %]])</f>
        <v>319.55175137206294</v>
      </c>
      <c r="N3107" s="3">
        <f>DAY(Table3[[#This Row],[DATE]])</f>
        <v>3</v>
      </c>
      <c r="O3107" s="3" t="str">
        <f>TEXT(Table3[[#This Row],[DATE]],"mmm")</f>
        <v>Jul</v>
      </c>
      <c r="P3107" s="3">
        <f>YEAR(Table3[[#This Row],[DATE]])</f>
        <v>2029</v>
      </c>
    </row>
    <row r="3108" spans="1:16" x14ac:dyDescent="0.3">
      <c r="A3108" s="6">
        <v>47303</v>
      </c>
      <c r="B3108" s="7" t="s">
        <v>2061</v>
      </c>
      <c r="C3108" s="9">
        <f t="shared" ca="1" si="96"/>
        <v>15</v>
      </c>
      <c r="D3108" s="9" t="s">
        <v>2117</v>
      </c>
      <c r="E3108" s="9" t="s">
        <v>2116</v>
      </c>
      <c r="F3108" s="10">
        <f t="shared" ca="1" si="97"/>
        <v>5.2378993410763165E-2</v>
      </c>
      <c r="G3108" s="3" t="str">
        <f>VLOOKUP(Table3[[#This Row],[PRODUCT ID]],Table1[[PRODUCT]:[SELLING PRICE]],1,FALSE)</f>
        <v>Product1009</v>
      </c>
      <c r="H3108" s="3" t="str">
        <f>VLOOKUP(Table3[[#This Row],[PRODUCT ID]],Table1[[PRODUCT]:[SELLING PRICE]],2,FALSE)</f>
        <v>Category1</v>
      </c>
      <c r="I3108" s="3" t="str">
        <f>VLOOKUP(Table3[[#This Row],[PRODUCT ID]],Table1[[PRODUCT]:[SELLING PRICE]],3,FALSE)</f>
        <v>No</v>
      </c>
      <c r="J3108" s="16">
        <f ca="1">VLOOKUP(Table3[[#This Row],[PRODUCT ID]],Table1[[PRODUCT]:[SELLING PRICE]],4,FALSE)</f>
        <v>246</v>
      </c>
      <c r="K3108" s="16">
        <f ca="1">VLOOKUP(Table3[[#This Row],[PRODUCT ID]],Table1[[PRODUCT]:[SELLING PRICE]],5,FALSE)</f>
        <v>133.15892526853565</v>
      </c>
      <c r="L3108" s="16">
        <f ca="1">J3108*Table3[[#This Row],[QUANTITY]]</f>
        <v>3690</v>
      </c>
      <c r="M3108" s="16">
        <f ca="1">K3108*Table3[[#This Row],[QUANTITY]]*(1-Table3[[#This Row],[DISCOUNT %]])</f>
        <v>1892.7629219896608</v>
      </c>
      <c r="N3108" s="3">
        <f>DAY(Table3[[#This Row],[DATE]])</f>
        <v>4</v>
      </c>
      <c r="O3108" s="3" t="str">
        <f>TEXT(Table3[[#This Row],[DATE]],"mmm")</f>
        <v>Jul</v>
      </c>
      <c r="P3108" s="3">
        <f>YEAR(Table3[[#This Row],[DATE]])</f>
        <v>2029</v>
      </c>
    </row>
    <row r="3109" spans="1:16" x14ac:dyDescent="0.3">
      <c r="A3109" s="6">
        <v>47304</v>
      </c>
      <c r="B3109" s="7" t="s">
        <v>2062</v>
      </c>
      <c r="C3109" s="9">
        <f t="shared" ca="1" si="96"/>
        <v>5</v>
      </c>
      <c r="D3109" s="9" t="s">
        <v>2115</v>
      </c>
      <c r="E3109" s="9" t="s">
        <v>2116</v>
      </c>
      <c r="F3109" s="10">
        <f t="shared" ca="1" si="97"/>
        <v>3.1502713481008783E-2</v>
      </c>
      <c r="G3109" s="3" t="str">
        <f>VLOOKUP(Table3[[#This Row],[PRODUCT ID]],Table1[[PRODUCT]:[SELLING PRICE]],1,FALSE)</f>
        <v>Product1010</v>
      </c>
      <c r="H3109" s="3" t="str">
        <f>VLOOKUP(Table3[[#This Row],[PRODUCT ID]],Table1[[PRODUCT]:[SELLING PRICE]],2,FALSE)</f>
        <v>Category2</v>
      </c>
      <c r="I3109" s="3" t="str">
        <f>VLOOKUP(Table3[[#This Row],[PRODUCT ID]],Table1[[PRODUCT]:[SELLING PRICE]],3,FALSE)</f>
        <v>No</v>
      </c>
      <c r="J3109" s="16">
        <f ca="1">VLOOKUP(Table3[[#This Row],[PRODUCT ID]],Table1[[PRODUCT]:[SELLING PRICE]],4,FALSE)</f>
        <v>234</v>
      </c>
      <c r="K3109" s="16">
        <f ca="1">VLOOKUP(Table3[[#This Row],[PRODUCT ID]],Table1[[PRODUCT]:[SELLING PRICE]],5,FALSE)</f>
        <v>186.31224333974507</v>
      </c>
      <c r="L3109" s="16">
        <f ca="1">J3109*Table3[[#This Row],[QUANTITY]]</f>
        <v>1170</v>
      </c>
      <c r="M3109" s="16">
        <f ca="1">K3109*Table3[[#This Row],[QUANTITY]]*(1-Table3[[#This Row],[DISCOUNT %]])</f>
        <v>902.21451059904541</v>
      </c>
      <c r="N3109" s="3">
        <f>DAY(Table3[[#This Row],[DATE]])</f>
        <v>5</v>
      </c>
      <c r="O3109" s="3" t="str">
        <f>TEXT(Table3[[#This Row],[DATE]],"mmm")</f>
        <v>Jul</v>
      </c>
      <c r="P3109" s="3">
        <f>YEAR(Table3[[#This Row],[DATE]])</f>
        <v>2029</v>
      </c>
    </row>
    <row r="3110" spans="1:16" x14ac:dyDescent="0.3">
      <c r="A3110" s="6">
        <v>47305</v>
      </c>
      <c r="B3110" s="7" t="s">
        <v>2063</v>
      </c>
      <c r="C3110" s="9">
        <f t="shared" ca="1" si="96"/>
        <v>5</v>
      </c>
      <c r="D3110" s="9" t="s">
        <v>2115</v>
      </c>
      <c r="E3110" s="9" t="s">
        <v>2116</v>
      </c>
      <c r="F3110" s="10">
        <f t="shared" ca="1" si="97"/>
        <v>6.7906328414271605E-2</v>
      </c>
      <c r="G3110" s="3" t="str">
        <f>VLOOKUP(Table3[[#This Row],[PRODUCT ID]],Table1[[PRODUCT]:[SELLING PRICE]],1,FALSE)</f>
        <v>Product1011</v>
      </c>
      <c r="H3110" s="3" t="str">
        <f>VLOOKUP(Table3[[#This Row],[PRODUCT ID]],Table1[[PRODUCT]:[SELLING PRICE]],2,FALSE)</f>
        <v>Category3</v>
      </c>
      <c r="I3110" s="3" t="str">
        <f>VLOOKUP(Table3[[#This Row],[PRODUCT ID]],Table1[[PRODUCT]:[SELLING PRICE]],3,FALSE)</f>
        <v>Ft</v>
      </c>
      <c r="J3110" s="16">
        <f ca="1">VLOOKUP(Table3[[#This Row],[PRODUCT ID]],Table1[[PRODUCT]:[SELLING PRICE]],4,FALSE)</f>
        <v>158</v>
      </c>
      <c r="K3110" s="16">
        <f ca="1">VLOOKUP(Table3[[#This Row],[PRODUCT ID]],Table1[[PRODUCT]:[SELLING PRICE]],5,FALSE)</f>
        <v>220.97045794220091</v>
      </c>
      <c r="L3110" s="16">
        <f ca="1">J3110*Table3[[#This Row],[QUANTITY]]</f>
        <v>790</v>
      </c>
      <c r="M3110" s="16">
        <f ca="1">K3110*Table3[[#This Row],[QUANTITY]]*(1-Table3[[#This Row],[DISCOUNT %]])</f>
        <v>1029.8258272766291</v>
      </c>
      <c r="N3110" s="3">
        <f>DAY(Table3[[#This Row],[DATE]])</f>
        <v>6</v>
      </c>
      <c r="O3110" s="3" t="str">
        <f>TEXT(Table3[[#This Row],[DATE]],"mmm")</f>
        <v>Jul</v>
      </c>
      <c r="P3110" s="3">
        <f>YEAR(Table3[[#This Row],[DATE]])</f>
        <v>2029</v>
      </c>
    </row>
    <row r="3111" spans="1:16" x14ac:dyDescent="0.3">
      <c r="A3111" s="6">
        <v>47306</v>
      </c>
      <c r="B3111" s="7" t="s">
        <v>2064</v>
      </c>
      <c r="C3111" s="9">
        <f t="shared" ca="1" si="96"/>
        <v>12</v>
      </c>
      <c r="D3111" s="9" t="s">
        <v>2115</v>
      </c>
      <c r="E3111" s="9" t="s">
        <v>2116</v>
      </c>
      <c r="F3111" s="10">
        <f t="shared" ca="1" si="97"/>
        <v>1.3477953790997655E-2</v>
      </c>
      <c r="G3111" s="3" t="str">
        <f>VLOOKUP(Table3[[#This Row],[PRODUCT ID]],Table1[[PRODUCT]:[SELLING PRICE]],1,FALSE)</f>
        <v>Product1012</v>
      </c>
      <c r="H3111" s="3" t="str">
        <f>VLOOKUP(Table3[[#This Row],[PRODUCT ID]],Table1[[PRODUCT]:[SELLING PRICE]],2,FALSE)</f>
        <v>Category4</v>
      </c>
      <c r="I3111" s="3" t="str">
        <f>VLOOKUP(Table3[[#This Row],[PRODUCT ID]],Table1[[PRODUCT]:[SELLING PRICE]],3,FALSE)</f>
        <v>No</v>
      </c>
      <c r="J3111" s="16">
        <f ca="1">VLOOKUP(Table3[[#This Row],[PRODUCT ID]],Table1[[PRODUCT]:[SELLING PRICE]],4,FALSE)</f>
        <v>238</v>
      </c>
      <c r="K3111" s="16">
        <f ca="1">VLOOKUP(Table3[[#This Row],[PRODUCT ID]],Table1[[PRODUCT]:[SELLING PRICE]],5,FALSE)</f>
        <v>174.87808726295859</v>
      </c>
      <c r="L3111" s="16">
        <f ca="1">J3111*Table3[[#This Row],[QUANTITY]]</f>
        <v>2856</v>
      </c>
      <c r="M3111" s="16">
        <f ca="1">K3111*Table3[[#This Row],[QUANTITY]]*(1-Table3[[#This Row],[DISCOUNT %]])</f>
        <v>2070.2530618052442</v>
      </c>
      <c r="N3111" s="3">
        <f>DAY(Table3[[#This Row],[DATE]])</f>
        <v>7</v>
      </c>
      <c r="O3111" s="3" t="str">
        <f>TEXT(Table3[[#This Row],[DATE]],"mmm")</f>
        <v>Jul</v>
      </c>
      <c r="P3111" s="3">
        <f>YEAR(Table3[[#This Row],[DATE]])</f>
        <v>2029</v>
      </c>
    </row>
    <row r="3112" spans="1:16" x14ac:dyDescent="0.3">
      <c r="A3112" s="6">
        <v>47307</v>
      </c>
      <c r="B3112" s="7" t="s">
        <v>2065</v>
      </c>
      <c r="C3112" s="9">
        <f t="shared" ca="1" si="96"/>
        <v>2</v>
      </c>
      <c r="D3112" s="9" t="s">
        <v>2116</v>
      </c>
      <c r="E3112" s="9" t="s">
        <v>2118</v>
      </c>
      <c r="F3112" s="10">
        <f t="shared" ca="1" si="97"/>
        <v>5.17015459125372E-2</v>
      </c>
      <c r="G3112" s="3" t="str">
        <f>VLOOKUP(Table3[[#This Row],[PRODUCT ID]],Table1[[PRODUCT]:[SELLING PRICE]],1,FALSE)</f>
        <v>Product1013</v>
      </c>
      <c r="H3112" s="3" t="str">
        <f>VLOOKUP(Table3[[#This Row],[PRODUCT ID]],Table1[[PRODUCT]:[SELLING PRICE]],2,FALSE)</f>
        <v>Category5</v>
      </c>
      <c r="I3112" s="3" t="str">
        <f>VLOOKUP(Table3[[#This Row],[PRODUCT ID]],Table1[[PRODUCT]:[SELLING PRICE]],3,FALSE)</f>
        <v>Kg</v>
      </c>
      <c r="J3112" s="16">
        <f ca="1">VLOOKUP(Table3[[#This Row],[PRODUCT ID]],Table1[[PRODUCT]:[SELLING PRICE]],4,FALSE)</f>
        <v>222</v>
      </c>
      <c r="K3112" s="16">
        <f ca="1">VLOOKUP(Table3[[#This Row],[PRODUCT ID]],Table1[[PRODUCT]:[SELLING PRICE]],5,FALSE)</f>
        <v>100.48980751224767</v>
      </c>
      <c r="L3112" s="16">
        <f ca="1">J3112*Table3[[#This Row],[QUANTITY]]</f>
        <v>444</v>
      </c>
      <c r="M3112" s="16">
        <f ca="1">K3112*Table3[[#This Row],[QUANTITY]]*(1-Table3[[#This Row],[DISCOUNT %]])</f>
        <v>190.58865823082235</v>
      </c>
      <c r="N3112" s="3">
        <f>DAY(Table3[[#This Row],[DATE]])</f>
        <v>8</v>
      </c>
      <c r="O3112" s="3" t="str">
        <f>TEXT(Table3[[#This Row],[DATE]],"mmm")</f>
        <v>Jul</v>
      </c>
      <c r="P3112" s="3">
        <f>YEAR(Table3[[#This Row],[DATE]])</f>
        <v>2029</v>
      </c>
    </row>
    <row r="3113" spans="1:16" x14ac:dyDescent="0.3">
      <c r="A3113" s="6">
        <v>47308</v>
      </c>
      <c r="B3113" s="7" t="s">
        <v>2066</v>
      </c>
      <c r="C3113" s="9">
        <f t="shared" ca="1" si="96"/>
        <v>15</v>
      </c>
      <c r="D3113" s="9" t="s">
        <v>2116</v>
      </c>
      <c r="E3113" s="9" t="s">
        <v>2118</v>
      </c>
      <c r="F3113" s="10">
        <f t="shared" ca="1" si="97"/>
        <v>5.4523540055438663E-2</v>
      </c>
      <c r="G3113" s="3" t="str">
        <f>VLOOKUP(Table3[[#This Row],[PRODUCT ID]],Table1[[PRODUCT]:[SELLING PRICE]],1,FALSE)</f>
        <v>Product1014</v>
      </c>
      <c r="H3113" s="3" t="str">
        <f>VLOOKUP(Table3[[#This Row],[PRODUCT ID]],Table1[[PRODUCT]:[SELLING PRICE]],2,FALSE)</f>
        <v>Category1</v>
      </c>
      <c r="I3113" s="3" t="str">
        <f>VLOOKUP(Table3[[#This Row],[PRODUCT ID]],Table1[[PRODUCT]:[SELLING PRICE]],3,FALSE)</f>
        <v>Kg</v>
      </c>
      <c r="J3113" s="16">
        <f ca="1">VLOOKUP(Table3[[#This Row],[PRODUCT ID]],Table1[[PRODUCT]:[SELLING PRICE]],4,FALSE)</f>
        <v>17</v>
      </c>
      <c r="K3113" s="16">
        <f ca="1">VLOOKUP(Table3[[#This Row],[PRODUCT ID]],Table1[[PRODUCT]:[SELLING PRICE]],5,FALSE)</f>
        <v>247.66475539529958</v>
      </c>
      <c r="L3113" s="16">
        <f ca="1">J3113*Table3[[#This Row],[QUANTITY]]</f>
        <v>255</v>
      </c>
      <c r="M3113" s="16">
        <f ca="1">K3113*Table3[[#This Row],[QUANTITY]]*(1-Table3[[#This Row],[DISCOUNT %]])</f>
        <v>3512.4179427627532</v>
      </c>
      <c r="N3113" s="3">
        <f>DAY(Table3[[#This Row],[DATE]])</f>
        <v>9</v>
      </c>
      <c r="O3113" s="3" t="str">
        <f>TEXT(Table3[[#This Row],[DATE]],"mmm")</f>
        <v>Jul</v>
      </c>
      <c r="P3113" s="3">
        <f>YEAR(Table3[[#This Row],[DATE]])</f>
        <v>2029</v>
      </c>
    </row>
    <row r="3114" spans="1:16" x14ac:dyDescent="0.3">
      <c r="A3114" s="6">
        <v>47309</v>
      </c>
      <c r="B3114" s="7" t="s">
        <v>2067</v>
      </c>
      <c r="C3114" s="9">
        <f t="shared" ca="1" si="96"/>
        <v>14</v>
      </c>
      <c r="D3114" s="9" t="s">
        <v>2116</v>
      </c>
      <c r="E3114" s="9" t="s">
        <v>2116</v>
      </c>
      <c r="F3114" s="10">
        <f t="shared" ca="1" si="97"/>
        <v>5.352993999781952E-2</v>
      </c>
      <c r="G3114" s="3" t="str">
        <f>VLOOKUP(Table3[[#This Row],[PRODUCT ID]],Table1[[PRODUCT]:[SELLING PRICE]],1,FALSE)</f>
        <v>Product1015</v>
      </c>
      <c r="H3114" s="3" t="str">
        <f>VLOOKUP(Table3[[#This Row],[PRODUCT ID]],Table1[[PRODUCT]:[SELLING PRICE]],2,FALSE)</f>
        <v>Category2</v>
      </c>
      <c r="I3114" s="3" t="str">
        <f>VLOOKUP(Table3[[#This Row],[PRODUCT ID]],Table1[[PRODUCT]:[SELLING PRICE]],3,FALSE)</f>
        <v>Lt</v>
      </c>
      <c r="J3114" s="16">
        <f ca="1">VLOOKUP(Table3[[#This Row],[PRODUCT ID]],Table1[[PRODUCT]:[SELLING PRICE]],4,FALSE)</f>
        <v>115</v>
      </c>
      <c r="K3114" s="16">
        <f ca="1">VLOOKUP(Table3[[#This Row],[PRODUCT ID]],Table1[[PRODUCT]:[SELLING PRICE]],5,FALSE)</f>
        <v>242.18181595845778</v>
      </c>
      <c r="L3114" s="16">
        <f ca="1">J3114*Table3[[#This Row],[QUANTITY]]</f>
        <v>1610</v>
      </c>
      <c r="M3114" s="16">
        <f ca="1">K3114*Table3[[#This Row],[QUANTITY]]*(1-Table3[[#This Row],[DISCOUNT %]])</f>
        <v>3209.0497303429402</v>
      </c>
      <c r="N3114" s="3">
        <f>DAY(Table3[[#This Row],[DATE]])</f>
        <v>10</v>
      </c>
      <c r="O3114" s="3" t="str">
        <f>TEXT(Table3[[#This Row],[DATE]],"mmm")</f>
        <v>Jul</v>
      </c>
      <c r="P3114" s="3">
        <f>YEAR(Table3[[#This Row],[DATE]])</f>
        <v>2029</v>
      </c>
    </row>
    <row r="3115" spans="1:16" x14ac:dyDescent="0.3">
      <c r="A3115" s="6">
        <v>47310</v>
      </c>
      <c r="B3115" s="7" t="s">
        <v>2068</v>
      </c>
      <c r="C3115" s="9">
        <f t="shared" ca="1" si="96"/>
        <v>1</v>
      </c>
      <c r="D3115" s="9" t="s">
        <v>2115</v>
      </c>
      <c r="E3115" s="9" t="s">
        <v>2116</v>
      </c>
      <c r="F3115" s="10">
        <f t="shared" ca="1" si="97"/>
        <v>2.2323603656669411E-2</v>
      </c>
      <c r="G3115" s="3" t="str">
        <f>VLOOKUP(Table3[[#This Row],[PRODUCT ID]],Table1[[PRODUCT]:[SELLING PRICE]],1,FALSE)</f>
        <v>Product1016</v>
      </c>
      <c r="H3115" s="3" t="str">
        <f>VLOOKUP(Table3[[#This Row],[PRODUCT ID]],Table1[[PRODUCT]:[SELLING PRICE]],2,FALSE)</f>
        <v>Category3</v>
      </c>
      <c r="I3115" s="3" t="str">
        <f>VLOOKUP(Table3[[#This Row],[PRODUCT ID]],Table1[[PRODUCT]:[SELLING PRICE]],3,FALSE)</f>
        <v>Kg</v>
      </c>
      <c r="J3115" s="16">
        <f ca="1">VLOOKUP(Table3[[#This Row],[PRODUCT ID]],Table1[[PRODUCT]:[SELLING PRICE]],4,FALSE)</f>
        <v>242</v>
      </c>
      <c r="K3115" s="16">
        <f ca="1">VLOOKUP(Table3[[#This Row],[PRODUCT ID]],Table1[[PRODUCT]:[SELLING PRICE]],5,FALSE)</f>
        <v>177.33628202396218</v>
      </c>
      <c r="L3115" s="16">
        <f ca="1">J3115*Table3[[#This Row],[QUANTITY]]</f>
        <v>242</v>
      </c>
      <c r="M3115" s="16">
        <f ca="1">K3115*Table3[[#This Row],[QUANTITY]]*(1-Table3[[#This Row],[DISCOUNT %]])</f>
        <v>173.37749715011191</v>
      </c>
      <c r="N3115" s="3">
        <f>DAY(Table3[[#This Row],[DATE]])</f>
        <v>11</v>
      </c>
      <c r="O3115" s="3" t="str">
        <f>TEXT(Table3[[#This Row],[DATE]],"mmm")</f>
        <v>Jul</v>
      </c>
      <c r="P3115" s="3">
        <f>YEAR(Table3[[#This Row],[DATE]])</f>
        <v>2029</v>
      </c>
    </row>
    <row r="3116" spans="1:16" x14ac:dyDescent="0.3">
      <c r="A3116" s="6">
        <v>47311</v>
      </c>
      <c r="B3116" s="7" t="s">
        <v>2069</v>
      </c>
      <c r="C3116" s="9">
        <f t="shared" ca="1" si="96"/>
        <v>5</v>
      </c>
      <c r="D3116" s="9" t="s">
        <v>2117</v>
      </c>
      <c r="E3116" s="9" t="s">
        <v>2116</v>
      </c>
      <c r="F3116" s="10">
        <f t="shared" ca="1" si="97"/>
        <v>5.1826589862208818E-2</v>
      </c>
      <c r="G3116" s="3" t="str">
        <f>VLOOKUP(Table3[[#This Row],[PRODUCT ID]],Table1[[PRODUCT]:[SELLING PRICE]],1,FALSE)</f>
        <v>Product1017</v>
      </c>
      <c r="H3116" s="3" t="str">
        <f>VLOOKUP(Table3[[#This Row],[PRODUCT ID]],Table1[[PRODUCT]:[SELLING PRICE]],2,FALSE)</f>
        <v>Category4</v>
      </c>
      <c r="I3116" s="3" t="str">
        <f>VLOOKUP(Table3[[#This Row],[PRODUCT ID]],Table1[[PRODUCT]:[SELLING PRICE]],3,FALSE)</f>
        <v>Lt</v>
      </c>
      <c r="J3116" s="16">
        <f ca="1">VLOOKUP(Table3[[#This Row],[PRODUCT ID]],Table1[[PRODUCT]:[SELLING PRICE]],4,FALSE)</f>
        <v>187</v>
      </c>
      <c r="K3116" s="16">
        <f ca="1">VLOOKUP(Table3[[#This Row],[PRODUCT ID]],Table1[[PRODUCT]:[SELLING PRICE]],5,FALSE)</f>
        <v>28.785323622482103</v>
      </c>
      <c r="L3116" s="16">
        <f ca="1">J3116*Table3[[#This Row],[QUANTITY]]</f>
        <v>935</v>
      </c>
      <c r="M3116" s="16">
        <f ca="1">K3116*Table3[[#This Row],[QUANTITY]]*(1-Table3[[#This Row],[DISCOUNT %]])</f>
        <v>136.46739230524386</v>
      </c>
      <c r="N3116" s="3">
        <f>DAY(Table3[[#This Row],[DATE]])</f>
        <v>12</v>
      </c>
      <c r="O3116" s="3" t="str">
        <f>TEXT(Table3[[#This Row],[DATE]],"mmm")</f>
        <v>Jul</v>
      </c>
      <c r="P3116" s="3">
        <f>YEAR(Table3[[#This Row],[DATE]])</f>
        <v>2029</v>
      </c>
    </row>
    <row r="3117" spans="1:16" x14ac:dyDescent="0.3">
      <c r="A3117" s="6">
        <v>47312</v>
      </c>
      <c r="B3117" s="7" t="s">
        <v>2070</v>
      </c>
      <c r="C3117" s="9">
        <f t="shared" ca="1" si="96"/>
        <v>3</v>
      </c>
      <c r="D3117" s="9" t="s">
        <v>2117</v>
      </c>
      <c r="E3117" s="9" t="s">
        <v>2116</v>
      </c>
      <c r="F3117" s="10">
        <f t="shared" ca="1" si="97"/>
        <v>6.222827700400653E-2</v>
      </c>
      <c r="G3117" s="3" t="str">
        <f>VLOOKUP(Table3[[#This Row],[PRODUCT ID]],Table1[[PRODUCT]:[SELLING PRICE]],1,FALSE)</f>
        <v>Product1018</v>
      </c>
      <c r="H3117" s="3" t="str">
        <f>VLOOKUP(Table3[[#This Row],[PRODUCT ID]],Table1[[PRODUCT]:[SELLING PRICE]],2,FALSE)</f>
        <v>Category5</v>
      </c>
      <c r="I3117" s="3" t="str">
        <f>VLOOKUP(Table3[[#This Row],[PRODUCT ID]],Table1[[PRODUCT]:[SELLING PRICE]],3,FALSE)</f>
        <v>Ft</v>
      </c>
      <c r="J3117" s="16">
        <f ca="1">VLOOKUP(Table3[[#This Row],[PRODUCT ID]],Table1[[PRODUCT]:[SELLING PRICE]],4,FALSE)</f>
        <v>14</v>
      </c>
      <c r="K3117" s="16">
        <f ca="1">VLOOKUP(Table3[[#This Row],[PRODUCT ID]],Table1[[PRODUCT]:[SELLING PRICE]],5,FALSE)</f>
        <v>84.532771979590706</v>
      </c>
      <c r="L3117" s="16">
        <f ca="1">J3117*Table3[[#This Row],[QUANTITY]]</f>
        <v>42</v>
      </c>
      <c r="M3117" s="16">
        <f ca="1">K3117*Table3[[#This Row],[QUANTITY]]*(1-Table3[[#This Row],[DISCOUNT %]])</f>
        <v>237.81732968678463</v>
      </c>
      <c r="N3117" s="3">
        <f>DAY(Table3[[#This Row],[DATE]])</f>
        <v>13</v>
      </c>
      <c r="O3117" s="3" t="str">
        <f>TEXT(Table3[[#This Row],[DATE]],"mmm")</f>
        <v>Jul</v>
      </c>
      <c r="P3117" s="3">
        <f>YEAR(Table3[[#This Row],[DATE]])</f>
        <v>2029</v>
      </c>
    </row>
    <row r="3118" spans="1:16" x14ac:dyDescent="0.3">
      <c r="A3118" s="6">
        <v>47313</v>
      </c>
      <c r="B3118" s="7" t="s">
        <v>2071</v>
      </c>
      <c r="C3118" s="9">
        <f t="shared" ca="1" si="96"/>
        <v>6</v>
      </c>
      <c r="D3118" s="9" t="s">
        <v>2116</v>
      </c>
      <c r="E3118" s="9" t="s">
        <v>2118</v>
      </c>
      <c r="F3118" s="10">
        <f t="shared" ca="1" si="97"/>
        <v>6.9037054764409397E-2</v>
      </c>
      <c r="G3118" s="3" t="str">
        <f>VLOOKUP(Table3[[#This Row],[PRODUCT ID]],Table1[[PRODUCT]:[SELLING PRICE]],1,FALSE)</f>
        <v>Product1019</v>
      </c>
      <c r="H3118" s="3" t="str">
        <f>VLOOKUP(Table3[[#This Row],[PRODUCT ID]],Table1[[PRODUCT]:[SELLING PRICE]],2,FALSE)</f>
        <v>Category1</v>
      </c>
      <c r="I3118" s="3" t="str">
        <f>VLOOKUP(Table3[[#This Row],[PRODUCT ID]],Table1[[PRODUCT]:[SELLING PRICE]],3,FALSE)</f>
        <v>Kg</v>
      </c>
      <c r="J3118" s="16">
        <f ca="1">VLOOKUP(Table3[[#This Row],[PRODUCT ID]],Table1[[PRODUCT]:[SELLING PRICE]],4,FALSE)</f>
        <v>100</v>
      </c>
      <c r="K3118" s="16">
        <f ca="1">VLOOKUP(Table3[[#This Row],[PRODUCT ID]],Table1[[PRODUCT]:[SELLING PRICE]],5,FALSE)</f>
        <v>84.275324612486799</v>
      </c>
      <c r="L3118" s="16">
        <f ca="1">J3118*Table3[[#This Row],[QUANTITY]]</f>
        <v>600</v>
      </c>
      <c r="M3118" s="16">
        <f ca="1">K3118*Table3[[#This Row],[QUANTITY]]*(1-Table3[[#This Row],[DISCOUNT %]])</f>
        <v>470.74322647155702</v>
      </c>
      <c r="N3118" s="3">
        <f>DAY(Table3[[#This Row],[DATE]])</f>
        <v>14</v>
      </c>
      <c r="O3118" s="3" t="str">
        <f>TEXT(Table3[[#This Row],[DATE]],"mmm")</f>
        <v>Jul</v>
      </c>
      <c r="P3118" s="3">
        <f>YEAR(Table3[[#This Row],[DATE]])</f>
        <v>2029</v>
      </c>
    </row>
    <row r="3119" spans="1:16" x14ac:dyDescent="0.3">
      <c r="A3119" s="6">
        <v>47314</v>
      </c>
      <c r="B3119" s="7" t="s">
        <v>2072</v>
      </c>
      <c r="C3119" s="9">
        <f t="shared" ca="1" si="96"/>
        <v>4</v>
      </c>
      <c r="D3119" s="9" t="s">
        <v>2116</v>
      </c>
      <c r="E3119" s="9" t="s">
        <v>2116</v>
      </c>
      <c r="F3119" s="10">
        <f t="shared" ca="1" si="97"/>
        <v>1.9816794031069975E-2</v>
      </c>
      <c r="G3119" s="3" t="str">
        <f>VLOOKUP(Table3[[#This Row],[PRODUCT ID]],Table1[[PRODUCT]:[SELLING PRICE]],1,FALSE)</f>
        <v>Product1020</v>
      </c>
      <c r="H3119" s="3" t="str">
        <f>VLOOKUP(Table3[[#This Row],[PRODUCT ID]],Table1[[PRODUCT]:[SELLING PRICE]],2,FALSE)</f>
        <v>Category2</v>
      </c>
      <c r="I3119" s="3" t="str">
        <f>VLOOKUP(Table3[[#This Row],[PRODUCT ID]],Table1[[PRODUCT]:[SELLING PRICE]],3,FALSE)</f>
        <v>No</v>
      </c>
      <c r="J3119" s="16">
        <f ca="1">VLOOKUP(Table3[[#This Row],[PRODUCT ID]],Table1[[PRODUCT]:[SELLING PRICE]],4,FALSE)</f>
        <v>204</v>
      </c>
      <c r="K3119" s="16">
        <f ca="1">VLOOKUP(Table3[[#This Row],[PRODUCT ID]],Table1[[PRODUCT]:[SELLING PRICE]],5,FALSE)</f>
        <v>173.30374923449389</v>
      </c>
      <c r="L3119" s="16">
        <f ca="1">J3119*Table3[[#This Row],[QUANTITY]]</f>
        <v>816</v>
      </c>
      <c r="M3119" s="16">
        <f ca="1">K3119*Table3[[#This Row],[QUANTITY]]*(1-Table3[[#This Row],[DISCOUNT %]])</f>
        <v>679.47769812440697</v>
      </c>
      <c r="N3119" s="3">
        <f>DAY(Table3[[#This Row],[DATE]])</f>
        <v>15</v>
      </c>
      <c r="O3119" s="3" t="str">
        <f>TEXT(Table3[[#This Row],[DATE]],"mmm")</f>
        <v>Jul</v>
      </c>
      <c r="P3119" s="3">
        <f>YEAR(Table3[[#This Row],[DATE]])</f>
        <v>2029</v>
      </c>
    </row>
    <row r="3120" spans="1:16" x14ac:dyDescent="0.3">
      <c r="A3120" s="6">
        <v>47315</v>
      </c>
      <c r="B3120" s="7" t="s">
        <v>2073</v>
      </c>
      <c r="C3120" s="9">
        <f t="shared" ca="1" si="96"/>
        <v>3</v>
      </c>
      <c r="D3120" s="9" t="s">
        <v>2116</v>
      </c>
      <c r="E3120" s="9" t="s">
        <v>2116</v>
      </c>
      <c r="F3120" s="10">
        <f t="shared" ca="1" si="97"/>
        <v>6.3795520055190041E-2</v>
      </c>
      <c r="G3120" s="3" t="str">
        <f>VLOOKUP(Table3[[#This Row],[PRODUCT ID]],Table1[[PRODUCT]:[SELLING PRICE]],1,FALSE)</f>
        <v>Product1021</v>
      </c>
      <c r="H3120" s="3" t="str">
        <f>VLOOKUP(Table3[[#This Row],[PRODUCT ID]],Table1[[PRODUCT]:[SELLING PRICE]],2,FALSE)</f>
        <v>Category3</v>
      </c>
      <c r="I3120" s="3" t="str">
        <f>VLOOKUP(Table3[[#This Row],[PRODUCT ID]],Table1[[PRODUCT]:[SELLING PRICE]],3,FALSE)</f>
        <v>No</v>
      </c>
      <c r="J3120" s="16">
        <f ca="1">VLOOKUP(Table3[[#This Row],[PRODUCT ID]],Table1[[PRODUCT]:[SELLING PRICE]],4,FALSE)</f>
        <v>216</v>
      </c>
      <c r="K3120" s="16">
        <f ca="1">VLOOKUP(Table3[[#This Row],[PRODUCT ID]],Table1[[PRODUCT]:[SELLING PRICE]],5,FALSE)</f>
        <v>306.2134606461259</v>
      </c>
      <c r="L3120" s="16">
        <f ca="1">J3120*Table3[[#This Row],[QUANTITY]]</f>
        <v>648</v>
      </c>
      <c r="M3120" s="16">
        <f ca="1">K3120*Table3[[#This Row],[QUANTITY]]*(1-Table3[[#This Row],[DISCOUNT %]])</f>
        <v>860.0352410289205</v>
      </c>
      <c r="N3120" s="3">
        <f>DAY(Table3[[#This Row],[DATE]])</f>
        <v>16</v>
      </c>
      <c r="O3120" s="3" t="str">
        <f>TEXT(Table3[[#This Row],[DATE]],"mmm")</f>
        <v>Jul</v>
      </c>
      <c r="P3120" s="3">
        <f>YEAR(Table3[[#This Row],[DATE]])</f>
        <v>2029</v>
      </c>
    </row>
    <row r="3121" spans="1:16" x14ac:dyDescent="0.3">
      <c r="A3121" s="6">
        <v>47316</v>
      </c>
      <c r="B3121" s="7" t="s">
        <v>2074</v>
      </c>
      <c r="C3121" s="9">
        <f t="shared" ca="1" si="96"/>
        <v>10</v>
      </c>
      <c r="D3121" s="9" t="s">
        <v>2116</v>
      </c>
      <c r="E3121" s="9" t="s">
        <v>2116</v>
      </c>
      <c r="F3121" s="10">
        <f t="shared" ca="1" si="97"/>
        <v>9.762173986896891E-2</v>
      </c>
      <c r="G3121" s="3" t="str">
        <f>VLOOKUP(Table3[[#This Row],[PRODUCT ID]],Table1[[PRODUCT]:[SELLING PRICE]],1,FALSE)</f>
        <v>Product1022</v>
      </c>
      <c r="H3121" s="3" t="str">
        <f>VLOOKUP(Table3[[#This Row],[PRODUCT ID]],Table1[[PRODUCT]:[SELLING PRICE]],2,FALSE)</f>
        <v>Category4</v>
      </c>
      <c r="I3121" s="3" t="str">
        <f>VLOOKUP(Table3[[#This Row],[PRODUCT ID]],Table1[[PRODUCT]:[SELLING PRICE]],3,FALSE)</f>
        <v>Ft</v>
      </c>
      <c r="J3121" s="16">
        <f ca="1">VLOOKUP(Table3[[#This Row],[PRODUCT ID]],Table1[[PRODUCT]:[SELLING PRICE]],4,FALSE)</f>
        <v>106</v>
      </c>
      <c r="K3121" s="16">
        <f ca="1">VLOOKUP(Table3[[#This Row],[PRODUCT ID]],Table1[[PRODUCT]:[SELLING PRICE]],5,FALSE)</f>
        <v>127.90883881860336</v>
      </c>
      <c r="L3121" s="16">
        <f ca="1">J3121*Table3[[#This Row],[QUANTITY]]</f>
        <v>1060</v>
      </c>
      <c r="M3121" s="16">
        <f ca="1">K3121*Table3[[#This Row],[QUANTITY]]*(1-Table3[[#This Row],[DISCOUNT %]])</f>
        <v>1154.2215542851179</v>
      </c>
      <c r="N3121" s="3">
        <f>DAY(Table3[[#This Row],[DATE]])</f>
        <v>17</v>
      </c>
      <c r="O3121" s="3" t="str">
        <f>TEXT(Table3[[#This Row],[DATE]],"mmm")</f>
        <v>Jul</v>
      </c>
      <c r="P3121" s="3">
        <f>YEAR(Table3[[#This Row],[DATE]])</f>
        <v>2029</v>
      </c>
    </row>
    <row r="3122" spans="1:16" x14ac:dyDescent="0.3">
      <c r="A3122" s="6">
        <v>47317</v>
      </c>
      <c r="B3122" s="7" t="s">
        <v>2075</v>
      </c>
      <c r="C3122" s="9">
        <f t="shared" ca="1" si="96"/>
        <v>6</v>
      </c>
      <c r="D3122" s="9" t="s">
        <v>2115</v>
      </c>
      <c r="E3122" s="9" t="s">
        <v>2116</v>
      </c>
      <c r="F3122" s="10">
        <f t="shared" ca="1" si="97"/>
        <v>3.1770985348648785E-2</v>
      </c>
      <c r="G3122" s="3" t="str">
        <f>VLOOKUP(Table3[[#This Row],[PRODUCT ID]],Table1[[PRODUCT]:[SELLING PRICE]],1,FALSE)</f>
        <v>Product1023</v>
      </c>
      <c r="H3122" s="3" t="str">
        <f>VLOOKUP(Table3[[#This Row],[PRODUCT ID]],Table1[[PRODUCT]:[SELLING PRICE]],2,FALSE)</f>
        <v>Category5</v>
      </c>
      <c r="I3122" s="3" t="str">
        <f>VLOOKUP(Table3[[#This Row],[PRODUCT ID]],Table1[[PRODUCT]:[SELLING PRICE]],3,FALSE)</f>
        <v>No</v>
      </c>
      <c r="J3122" s="16">
        <f ca="1">VLOOKUP(Table3[[#This Row],[PRODUCT ID]],Table1[[PRODUCT]:[SELLING PRICE]],4,FALSE)</f>
        <v>54</v>
      </c>
      <c r="K3122" s="16">
        <f ca="1">VLOOKUP(Table3[[#This Row],[PRODUCT ID]],Table1[[PRODUCT]:[SELLING PRICE]],5,FALSE)</f>
        <v>192.39842367779775</v>
      </c>
      <c r="L3122" s="16">
        <f ca="1">J3122*Table3[[#This Row],[QUANTITY]]</f>
        <v>324</v>
      </c>
      <c r="M3122" s="16">
        <f ca="1">K3122*Table3[[#This Row],[QUANTITY]]*(1-Table3[[#This Row],[DISCOUNT %]])</f>
        <v>1117.714417068164</v>
      </c>
      <c r="N3122" s="3">
        <f>DAY(Table3[[#This Row],[DATE]])</f>
        <v>18</v>
      </c>
      <c r="O3122" s="3" t="str">
        <f>TEXT(Table3[[#This Row],[DATE]],"mmm")</f>
        <v>Jul</v>
      </c>
      <c r="P3122" s="3">
        <f>YEAR(Table3[[#This Row],[DATE]])</f>
        <v>2029</v>
      </c>
    </row>
    <row r="3123" spans="1:16" x14ac:dyDescent="0.3">
      <c r="A3123" s="6">
        <v>47318</v>
      </c>
      <c r="B3123" s="7" t="s">
        <v>2076</v>
      </c>
      <c r="C3123" s="9">
        <f t="shared" ca="1" si="96"/>
        <v>5</v>
      </c>
      <c r="D3123" s="9" t="s">
        <v>2116</v>
      </c>
      <c r="E3123" s="9" t="s">
        <v>2116</v>
      </c>
      <c r="F3123" s="10">
        <f t="shared" ca="1" si="97"/>
        <v>7.7201006992833665E-2</v>
      </c>
      <c r="G3123" s="3" t="str">
        <f>VLOOKUP(Table3[[#This Row],[PRODUCT ID]],Table1[[PRODUCT]:[SELLING PRICE]],1,FALSE)</f>
        <v>Product1024</v>
      </c>
      <c r="H3123" s="3" t="str">
        <f>VLOOKUP(Table3[[#This Row],[PRODUCT ID]],Table1[[PRODUCT]:[SELLING PRICE]],2,FALSE)</f>
        <v>Category1</v>
      </c>
      <c r="I3123" s="3" t="str">
        <f>VLOOKUP(Table3[[#This Row],[PRODUCT ID]],Table1[[PRODUCT]:[SELLING PRICE]],3,FALSE)</f>
        <v>Kg</v>
      </c>
      <c r="J3123" s="16">
        <f ca="1">VLOOKUP(Table3[[#This Row],[PRODUCT ID]],Table1[[PRODUCT]:[SELLING PRICE]],4,FALSE)</f>
        <v>204</v>
      </c>
      <c r="K3123" s="16">
        <f ca="1">VLOOKUP(Table3[[#This Row],[PRODUCT ID]],Table1[[PRODUCT]:[SELLING PRICE]],5,FALSE)</f>
        <v>119.29821392491924</v>
      </c>
      <c r="L3123" s="16">
        <f ca="1">J3123*Table3[[#This Row],[QUANTITY]]</f>
        <v>1020</v>
      </c>
      <c r="M3123" s="16">
        <f ca="1">K3123*Table3[[#This Row],[QUANTITY]]*(1-Table3[[#This Row],[DISCOUNT %]])</f>
        <v>550.44135838734485</v>
      </c>
      <c r="N3123" s="3">
        <f>DAY(Table3[[#This Row],[DATE]])</f>
        <v>19</v>
      </c>
      <c r="O3123" s="3" t="str">
        <f>TEXT(Table3[[#This Row],[DATE]],"mmm")</f>
        <v>Jul</v>
      </c>
      <c r="P3123" s="3">
        <f>YEAR(Table3[[#This Row],[DATE]])</f>
        <v>2029</v>
      </c>
    </row>
    <row r="3124" spans="1:16" x14ac:dyDescent="0.3">
      <c r="A3124" s="6">
        <v>47319</v>
      </c>
      <c r="B3124" s="7" t="s">
        <v>2077</v>
      </c>
      <c r="C3124" s="9">
        <f t="shared" ca="1" si="96"/>
        <v>4</v>
      </c>
      <c r="D3124" s="9" t="s">
        <v>2117</v>
      </c>
      <c r="E3124" s="9" t="s">
        <v>2118</v>
      </c>
      <c r="F3124" s="10">
        <f t="shared" ca="1" si="97"/>
        <v>5.4654848313908183E-2</v>
      </c>
      <c r="G3124" s="3" t="str">
        <f>VLOOKUP(Table3[[#This Row],[PRODUCT ID]],Table1[[PRODUCT]:[SELLING PRICE]],1,FALSE)</f>
        <v>Product1025</v>
      </c>
      <c r="H3124" s="3" t="str">
        <f>VLOOKUP(Table3[[#This Row],[PRODUCT ID]],Table1[[PRODUCT]:[SELLING PRICE]],2,FALSE)</f>
        <v>Category2</v>
      </c>
      <c r="I3124" s="3" t="str">
        <f>VLOOKUP(Table3[[#This Row],[PRODUCT ID]],Table1[[PRODUCT]:[SELLING PRICE]],3,FALSE)</f>
        <v>Kg</v>
      </c>
      <c r="J3124" s="16">
        <f ca="1">VLOOKUP(Table3[[#This Row],[PRODUCT ID]],Table1[[PRODUCT]:[SELLING PRICE]],4,FALSE)</f>
        <v>9</v>
      </c>
      <c r="K3124" s="16">
        <f ca="1">VLOOKUP(Table3[[#This Row],[PRODUCT ID]],Table1[[PRODUCT]:[SELLING PRICE]],5,FALSE)</f>
        <v>42.145150888060769</v>
      </c>
      <c r="L3124" s="16">
        <f ca="1">J3124*Table3[[#This Row],[QUANTITY]]</f>
        <v>36</v>
      </c>
      <c r="M3124" s="16">
        <f ca="1">K3124*Table3[[#This Row],[QUANTITY]]*(1-Table3[[#This Row],[DISCOUNT %]])</f>
        <v>159.36685623642813</v>
      </c>
      <c r="N3124" s="3">
        <f>DAY(Table3[[#This Row],[DATE]])</f>
        <v>20</v>
      </c>
      <c r="O3124" s="3" t="str">
        <f>TEXT(Table3[[#This Row],[DATE]],"mmm")</f>
        <v>Jul</v>
      </c>
      <c r="P3124" s="3">
        <f>YEAR(Table3[[#This Row],[DATE]])</f>
        <v>2029</v>
      </c>
    </row>
    <row r="3125" spans="1:16" x14ac:dyDescent="0.3">
      <c r="A3125" s="6">
        <v>47320</v>
      </c>
      <c r="B3125" s="7" t="s">
        <v>2078</v>
      </c>
      <c r="C3125" s="9">
        <f t="shared" ca="1" si="96"/>
        <v>12</v>
      </c>
      <c r="D3125" s="9" t="s">
        <v>2115</v>
      </c>
      <c r="E3125" s="9" t="s">
        <v>2118</v>
      </c>
      <c r="F3125" s="10">
        <f t="shared" ca="1" si="97"/>
        <v>5.5548250220754131E-2</v>
      </c>
      <c r="G3125" s="3" t="str">
        <f>VLOOKUP(Table3[[#This Row],[PRODUCT ID]],Table1[[PRODUCT]:[SELLING PRICE]],1,FALSE)</f>
        <v>Product1026</v>
      </c>
      <c r="H3125" s="3" t="str">
        <f>VLOOKUP(Table3[[#This Row],[PRODUCT ID]],Table1[[PRODUCT]:[SELLING PRICE]],2,FALSE)</f>
        <v>Category3</v>
      </c>
      <c r="I3125" s="3" t="str">
        <f>VLOOKUP(Table3[[#This Row],[PRODUCT ID]],Table1[[PRODUCT]:[SELLING PRICE]],3,FALSE)</f>
        <v>Lt</v>
      </c>
      <c r="J3125" s="16">
        <f ca="1">VLOOKUP(Table3[[#This Row],[PRODUCT ID]],Table1[[PRODUCT]:[SELLING PRICE]],4,FALSE)</f>
        <v>246</v>
      </c>
      <c r="K3125" s="16">
        <f ca="1">VLOOKUP(Table3[[#This Row],[PRODUCT ID]],Table1[[PRODUCT]:[SELLING PRICE]],5,FALSE)</f>
        <v>176.51426837121275</v>
      </c>
      <c r="L3125" s="16">
        <f ca="1">J3125*Table3[[#This Row],[QUANTITY]]</f>
        <v>2952</v>
      </c>
      <c r="M3125" s="16">
        <f ca="1">K3125*Table3[[#This Row],[QUANTITY]]*(1-Table3[[#This Row],[DISCOUNT %]])</f>
        <v>2000.5105154903431</v>
      </c>
      <c r="N3125" s="3">
        <f>DAY(Table3[[#This Row],[DATE]])</f>
        <v>21</v>
      </c>
      <c r="O3125" s="3" t="str">
        <f>TEXT(Table3[[#This Row],[DATE]],"mmm")</f>
        <v>Jul</v>
      </c>
      <c r="P3125" s="3">
        <f>YEAR(Table3[[#This Row],[DATE]])</f>
        <v>2029</v>
      </c>
    </row>
    <row r="3126" spans="1:16" x14ac:dyDescent="0.3">
      <c r="A3126" s="6">
        <v>47321</v>
      </c>
      <c r="B3126" s="7" t="s">
        <v>2079</v>
      </c>
      <c r="C3126" s="9">
        <f t="shared" ca="1" si="96"/>
        <v>13</v>
      </c>
      <c r="D3126" s="9" t="s">
        <v>2115</v>
      </c>
      <c r="E3126" s="9" t="s">
        <v>2116</v>
      </c>
      <c r="F3126" s="10">
        <f t="shared" ca="1" si="97"/>
        <v>6.9894797190281979E-2</v>
      </c>
      <c r="G3126" s="3" t="str">
        <f>VLOOKUP(Table3[[#This Row],[PRODUCT ID]],Table1[[PRODUCT]:[SELLING PRICE]],1,FALSE)</f>
        <v>Product1027</v>
      </c>
      <c r="H3126" s="3" t="str">
        <f>VLOOKUP(Table3[[#This Row],[PRODUCT ID]],Table1[[PRODUCT]:[SELLING PRICE]],2,FALSE)</f>
        <v>Category4</v>
      </c>
      <c r="I3126" s="3" t="str">
        <f>VLOOKUP(Table3[[#This Row],[PRODUCT ID]],Table1[[PRODUCT]:[SELLING PRICE]],3,FALSE)</f>
        <v>Kg</v>
      </c>
      <c r="J3126" s="16">
        <f ca="1">VLOOKUP(Table3[[#This Row],[PRODUCT ID]],Table1[[PRODUCT]:[SELLING PRICE]],4,FALSE)</f>
        <v>102</v>
      </c>
      <c r="K3126" s="16">
        <f ca="1">VLOOKUP(Table3[[#This Row],[PRODUCT ID]],Table1[[PRODUCT]:[SELLING PRICE]],5,FALSE)</f>
        <v>250.09498013559585</v>
      </c>
      <c r="L3126" s="16">
        <f ca="1">J3126*Table3[[#This Row],[QUANTITY]]</f>
        <v>1326</v>
      </c>
      <c r="M3126" s="16">
        <f ca="1">K3126*Table3[[#This Row],[QUANTITY]]*(1-Table3[[#This Row],[DISCOUNT %]])</f>
        <v>3023.9903488692398</v>
      </c>
      <c r="N3126" s="3">
        <f>DAY(Table3[[#This Row],[DATE]])</f>
        <v>22</v>
      </c>
      <c r="O3126" s="3" t="str">
        <f>TEXT(Table3[[#This Row],[DATE]],"mmm")</f>
        <v>Jul</v>
      </c>
      <c r="P3126" s="3">
        <f>YEAR(Table3[[#This Row],[DATE]])</f>
        <v>2029</v>
      </c>
    </row>
    <row r="3127" spans="1:16" x14ac:dyDescent="0.3">
      <c r="A3127" s="6">
        <v>47322</v>
      </c>
      <c r="B3127" s="7" t="s">
        <v>2080</v>
      </c>
      <c r="C3127" s="9">
        <f t="shared" ca="1" si="96"/>
        <v>5</v>
      </c>
      <c r="D3127" s="9" t="s">
        <v>2115</v>
      </c>
      <c r="E3127" s="9" t="s">
        <v>2116</v>
      </c>
      <c r="F3127" s="10">
        <f t="shared" ca="1" si="97"/>
        <v>4.4990835920034888E-2</v>
      </c>
      <c r="G3127" s="3" t="str">
        <f>VLOOKUP(Table3[[#This Row],[PRODUCT ID]],Table1[[PRODUCT]:[SELLING PRICE]],1,FALSE)</f>
        <v>Product1028</v>
      </c>
      <c r="H3127" s="3" t="str">
        <f>VLOOKUP(Table3[[#This Row],[PRODUCT ID]],Table1[[PRODUCT]:[SELLING PRICE]],2,FALSE)</f>
        <v>Category5</v>
      </c>
      <c r="I3127" s="3" t="str">
        <f>VLOOKUP(Table3[[#This Row],[PRODUCT ID]],Table1[[PRODUCT]:[SELLING PRICE]],3,FALSE)</f>
        <v>Lt</v>
      </c>
      <c r="J3127" s="16">
        <f ca="1">VLOOKUP(Table3[[#This Row],[PRODUCT ID]],Table1[[PRODUCT]:[SELLING PRICE]],4,FALSE)</f>
        <v>20</v>
      </c>
      <c r="K3127" s="16">
        <f ca="1">VLOOKUP(Table3[[#This Row],[PRODUCT ID]],Table1[[PRODUCT]:[SELLING PRICE]],5,FALSE)</f>
        <v>92.941222057542305</v>
      </c>
      <c r="L3127" s="16">
        <f ca="1">J3127*Table3[[#This Row],[QUANTITY]]</f>
        <v>100</v>
      </c>
      <c r="M3127" s="16">
        <f ca="1">K3127*Table3[[#This Row],[QUANTITY]]*(1-Table3[[#This Row],[DISCOUNT %]])</f>
        <v>443.79859392871947</v>
      </c>
      <c r="N3127" s="3">
        <f>DAY(Table3[[#This Row],[DATE]])</f>
        <v>23</v>
      </c>
      <c r="O3127" s="3" t="str">
        <f>TEXT(Table3[[#This Row],[DATE]],"mmm")</f>
        <v>Jul</v>
      </c>
      <c r="P3127" s="3">
        <f>YEAR(Table3[[#This Row],[DATE]])</f>
        <v>2029</v>
      </c>
    </row>
    <row r="3128" spans="1:16" x14ac:dyDescent="0.3">
      <c r="A3128" s="6">
        <v>47323</v>
      </c>
      <c r="B3128" s="7" t="s">
        <v>2081</v>
      </c>
      <c r="C3128" s="9">
        <f t="shared" ca="1" si="96"/>
        <v>11</v>
      </c>
      <c r="D3128" s="9" t="s">
        <v>2116</v>
      </c>
      <c r="E3128" s="9" t="s">
        <v>2116</v>
      </c>
      <c r="F3128" s="10">
        <f t="shared" ca="1" si="97"/>
        <v>1.8672965424772082E-2</v>
      </c>
      <c r="G3128" s="3" t="str">
        <f>VLOOKUP(Table3[[#This Row],[PRODUCT ID]],Table1[[PRODUCT]:[SELLING PRICE]],1,FALSE)</f>
        <v>Product1029</v>
      </c>
      <c r="H3128" s="3" t="str">
        <f>VLOOKUP(Table3[[#This Row],[PRODUCT ID]],Table1[[PRODUCT]:[SELLING PRICE]],2,FALSE)</f>
        <v>Category1</v>
      </c>
      <c r="I3128" s="3" t="str">
        <f>VLOOKUP(Table3[[#This Row],[PRODUCT ID]],Table1[[PRODUCT]:[SELLING PRICE]],3,FALSE)</f>
        <v>Ft</v>
      </c>
      <c r="J3128" s="16">
        <f ca="1">VLOOKUP(Table3[[#This Row],[PRODUCT ID]],Table1[[PRODUCT]:[SELLING PRICE]],4,FALSE)</f>
        <v>149</v>
      </c>
      <c r="K3128" s="16">
        <f ca="1">VLOOKUP(Table3[[#This Row],[PRODUCT ID]],Table1[[PRODUCT]:[SELLING PRICE]],5,FALSE)</f>
        <v>261.91681286593428</v>
      </c>
      <c r="L3128" s="16">
        <f ca="1">J3128*Table3[[#This Row],[QUANTITY]]</f>
        <v>1639</v>
      </c>
      <c r="M3128" s="16">
        <f ca="1">K3128*Table3[[#This Row],[QUANTITY]]*(1-Table3[[#This Row],[DISCOUNT %]])</f>
        <v>2827.2865420263443</v>
      </c>
      <c r="N3128" s="3">
        <f>DAY(Table3[[#This Row],[DATE]])</f>
        <v>24</v>
      </c>
      <c r="O3128" s="3" t="str">
        <f>TEXT(Table3[[#This Row],[DATE]],"mmm")</f>
        <v>Jul</v>
      </c>
      <c r="P3128" s="3">
        <f>YEAR(Table3[[#This Row],[DATE]])</f>
        <v>2029</v>
      </c>
    </row>
    <row r="3129" spans="1:16" x14ac:dyDescent="0.3">
      <c r="A3129" s="6">
        <v>47324</v>
      </c>
      <c r="B3129" s="7" t="s">
        <v>2082</v>
      </c>
      <c r="C3129" s="9">
        <f t="shared" ca="1" si="96"/>
        <v>12</v>
      </c>
      <c r="D3129" s="9" t="s">
        <v>2116</v>
      </c>
      <c r="E3129" s="9" t="s">
        <v>2116</v>
      </c>
      <c r="F3129" s="10">
        <f t="shared" ca="1" si="97"/>
        <v>2.9898645665124426E-2</v>
      </c>
      <c r="G3129" s="3" t="str">
        <f>VLOOKUP(Table3[[#This Row],[PRODUCT ID]],Table1[[PRODUCT]:[SELLING PRICE]],1,FALSE)</f>
        <v>Product1030</v>
      </c>
      <c r="H3129" s="3" t="str">
        <f>VLOOKUP(Table3[[#This Row],[PRODUCT ID]],Table1[[PRODUCT]:[SELLING PRICE]],2,FALSE)</f>
        <v>Category2</v>
      </c>
      <c r="I3129" s="3" t="str">
        <f>VLOOKUP(Table3[[#This Row],[PRODUCT ID]],Table1[[PRODUCT]:[SELLING PRICE]],3,FALSE)</f>
        <v>Kg</v>
      </c>
      <c r="J3129" s="16">
        <f ca="1">VLOOKUP(Table3[[#This Row],[PRODUCT ID]],Table1[[PRODUCT]:[SELLING PRICE]],4,FALSE)</f>
        <v>248</v>
      </c>
      <c r="K3129" s="16">
        <f ca="1">VLOOKUP(Table3[[#This Row],[PRODUCT ID]],Table1[[PRODUCT]:[SELLING PRICE]],5,FALSE)</f>
        <v>221.16587214857773</v>
      </c>
      <c r="L3129" s="16">
        <f ca="1">J3129*Table3[[#This Row],[QUANTITY]]</f>
        <v>2976</v>
      </c>
      <c r="M3129" s="16">
        <f ca="1">K3129*Table3[[#This Row],[QUANTITY]]*(1-Table3[[#This Row],[DISCOUNT %]])</f>
        <v>2574.6397452478705</v>
      </c>
      <c r="N3129" s="3">
        <f>DAY(Table3[[#This Row],[DATE]])</f>
        <v>25</v>
      </c>
      <c r="O3129" s="3" t="str">
        <f>TEXT(Table3[[#This Row],[DATE]],"mmm")</f>
        <v>Jul</v>
      </c>
      <c r="P3129" s="3">
        <f>YEAR(Table3[[#This Row],[DATE]])</f>
        <v>2029</v>
      </c>
    </row>
    <row r="3130" spans="1:16" x14ac:dyDescent="0.3">
      <c r="A3130" s="6">
        <v>47325</v>
      </c>
      <c r="B3130" s="7" t="s">
        <v>2083</v>
      </c>
      <c r="C3130" s="9">
        <f t="shared" ca="1" si="96"/>
        <v>5</v>
      </c>
      <c r="D3130" s="9" t="s">
        <v>2116</v>
      </c>
      <c r="E3130" s="9" t="s">
        <v>2118</v>
      </c>
      <c r="F3130" s="10">
        <f t="shared" ca="1" si="97"/>
        <v>7.9534116151210671E-2</v>
      </c>
      <c r="G3130" s="3" t="str">
        <f>VLOOKUP(Table3[[#This Row],[PRODUCT ID]],Table1[[PRODUCT]:[SELLING PRICE]],1,FALSE)</f>
        <v>Product1031</v>
      </c>
      <c r="H3130" s="3" t="str">
        <f>VLOOKUP(Table3[[#This Row],[PRODUCT ID]],Table1[[PRODUCT]:[SELLING PRICE]],2,FALSE)</f>
        <v>Category3</v>
      </c>
      <c r="I3130" s="3" t="str">
        <f>VLOOKUP(Table3[[#This Row],[PRODUCT ID]],Table1[[PRODUCT]:[SELLING PRICE]],3,FALSE)</f>
        <v>No</v>
      </c>
      <c r="J3130" s="16">
        <f ca="1">VLOOKUP(Table3[[#This Row],[PRODUCT ID]],Table1[[PRODUCT]:[SELLING PRICE]],4,FALSE)</f>
        <v>220</v>
      </c>
      <c r="K3130" s="16">
        <f ca="1">VLOOKUP(Table3[[#This Row],[PRODUCT ID]],Table1[[PRODUCT]:[SELLING PRICE]],5,FALSE)</f>
        <v>148.67460080064939</v>
      </c>
      <c r="L3130" s="16">
        <f ca="1">J3130*Table3[[#This Row],[QUANTITY]]</f>
        <v>1100</v>
      </c>
      <c r="M3130" s="16">
        <f ca="1">K3130*Table3[[#This Row],[QUANTITY]]*(1-Table3[[#This Row],[DISCOUNT %]])</f>
        <v>684.24948915917832</v>
      </c>
      <c r="N3130" s="3">
        <f>DAY(Table3[[#This Row],[DATE]])</f>
        <v>26</v>
      </c>
      <c r="O3130" s="3" t="str">
        <f>TEXT(Table3[[#This Row],[DATE]],"mmm")</f>
        <v>Jul</v>
      </c>
      <c r="P3130" s="3">
        <f>YEAR(Table3[[#This Row],[DATE]])</f>
        <v>2029</v>
      </c>
    </row>
    <row r="3131" spans="1:16" x14ac:dyDescent="0.3">
      <c r="A3131" s="6">
        <v>47326</v>
      </c>
      <c r="B3131" s="7" t="s">
        <v>2084</v>
      </c>
      <c r="C3131" s="9">
        <f t="shared" ca="1" si="96"/>
        <v>12</v>
      </c>
      <c r="D3131" s="9" t="s">
        <v>2115</v>
      </c>
      <c r="E3131" s="9" t="s">
        <v>2116</v>
      </c>
      <c r="F3131" s="10">
        <f t="shared" ca="1" si="97"/>
        <v>7.4813022421415479E-2</v>
      </c>
      <c r="G3131" s="3" t="str">
        <f>VLOOKUP(Table3[[#This Row],[PRODUCT ID]],Table1[[PRODUCT]:[SELLING PRICE]],1,FALSE)</f>
        <v>Product1032</v>
      </c>
      <c r="H3131" s="3" t="str">
        <f>VLOOKUP(Table3[[#This Row],[PRODUCT ID]],Table1[[PRODUCT]:[SELLING PRICE]],2,FALSE)</f>
        <v>Category4</v>
      </c>
      <c r="I3131" s="3" t="str">
        <f>VLOOKUP(Table3[[#This Row],[PRODUCT ID]],Table1[[PRODUCT]:[SELLING PRICE]],3,FALSE)</f>
        <v>No</v>
      </c>
      <c r="J3131" s="16">
        <f ca="1">VLOOKUP(Table3[[#This Row],[PRODUCT ID]],Table1[[PRODUCT]:[SELLING PRICE]],4,FALSE)</f>
        <v>109</v>
      </c>
      <c r="K3131" s="16">
        <f ca="1">VLOOKUP(Table3[[#This Row],[PRODUCT ID]],Table1[[PRODUCT]:[SELLING PRICE]],5,FALSE)</f>
        <v>101.84715644123206</v>
      </c>
      <c r="L3131" s="16">
        <f ca="1">J3131*Table3[[#This Row],[QUANTITY]]</f>
        <v>1308</v>
      </c>
      <c r="M3131" s="16">
        <f ca="1">K3131*Table3[[#This Row],[QUANTITY]]*(1-Table3[[#This Row],[DISCOUNT %]])</f>
        <v>1130.7319541140409</v>
      </c>
      <c r="N3131" s="3">
        <f>DAY(Table3[[#This Row],[DATE]])</f>
        <v>27</v>
      </c>
      <c r="O3131" s="3" t="str">
        <f>TEXT(Table3[[#This Row],[DATE]],"mmm")</f>
        <v>Jul</v>
      </c>
      <c r="P3131" s="3">
        <f>YEAR(Table3[[#This Row],[DATE]])</f>
        <v>2029</v>
      </c>
    </row>
    <row r="3132" spans="1:16" x14ac:dyDescent="0.3">
      <c r="A3132" s="6">
        <v>47327</v>
      </c>
      <c r="B3132" s="7" t="s">
        <v>2085</v>
      </c>
      <c r="C3132" s="9">
        <f t="shared" ca="1" si="96"/>
        <v>12</v>
      </c>
      <c r="D3132" s="9" t="s">
        <v>2117</v>
      </c>
      <c r="E3132" s="9" t="s">
        <v>2116</v>
      </c>
      <c r="F3132" s="10">
        <f t="shared" ca="1" si="97"/>
        <v>5.5209754629776044E-2</v>
      </c>
      <c r="G3132" s="3" t="str">
        <f>VLOOKUP(Table3[[#This Row],[PRODUCT ID]],Table1[[PRODUCT]:[SELLING PRICE]],1,FALSE)</f>
        <v>Product1033</v>
      </c>
      <c r="H3132" s="3" t="str">
        <f>VLOOKUP(Table3[[#This Row],[PRODUCT ID]],Table1[[PRODUCT]:[SELLING PRICE]],2,FALSE)</f>
        <v>Category1</v>
      </c>
      <c r="I3132" s="3" t="str">
        <f>VLOOKUP(Table3[[#This Row],[PRODUCT ID]],Table1[[PRODUCT]:[SELLING PRICE]],3,FALSE)</f>
        <v>Ft</v>
      </c>
      <c r="J3132" s="16">
        <f ca="1">VLOOKUP(Table3[[#This Row],[PRODUCT ID]],Table1[[PRODUCT]:[SELLING PRICE]],4,FALSE)</f>
        <v>73</v>
      </c>
      <c r="K3132" s="16">
        <f ca="1">VLOOKUP(Table3[[#This Row],[PRODUCT ID]],Table1[[PRODUCT]:[SELLING PRICE]],5,FALSE)</f>
        <v>290.27804815391801</v>
      </c>
      <c r="L3132" s="16">
        <f ca="1">J3132*Table3[[#This Row],[QUANTITY]]</f>
        <v>876</v>
      </c>
      <c r="M3132" s="16">
        <f ca="1">K3132*Table3[[#This Row],[QUANTITY]]*(1-Table3[[#This Row],[DISCOUNT %]])</f>
        <v>3291.0224200911584</v>
      </c>
      <c r="N3132" s="3">
        <f>DAY(Table3[[#This Row],[DATE]])</f>
        <v>28</v>
      </c>
      <c r="O3132" s="3" t="str">
        <f>TEXT(Table3[[#This Row],[DATE]],"mmm")</f>
        <v>Jul</v>
      </c>
      <c r="P3132" s="3">
        <f>YEAR(Table3[[#This Row],[DATE]])</f>
        <v>2029</v>
      </c>
    </row>
    <row r="3133" spans="1:16" x14ac:dyDescent="0.3">
      <c r="A3133" s="6">
        <v>47328</v>
      </c>
      <c r="B3133" s="7" t="s">
        <v>2086</v>
      </c>
      <c r="C3133" s="9">
        <f t="shared" ca="1" si="96"/>
        <v>8</v>
      </c>
      <c r="D3133" s="9" t="s">
        <v>2117</v>
      </c>
      <c r="E3133" s="9" t="s">
        <v>2116</v>
      </c>
      <c r="F3133" s="10">
        <f t="shared" ca="1" si="97"/>
        <v>6.3589766237941547E-2</v>
      </c>
      <c r="G3133" s="3" t="str">
        <f>VLOOKUP(Table3[[#This Row],[PRODUCT ID]],Table1[[PRODUCT]:[SELLING PRICE]],1,FALSE)</f>
        <v>Product1034</v>
      </c>
      <c r="H3133" s="3" t="str">
        <f>VLOOKUP(Table3[[#This Row],[PRODUCT ID]],Table1[[PRODUCT]:[SELLING PRICE]],2,FALSE)</f>
        <v>Category2</v>
      </c>
      <c r="I3133" s="3" t="str">
        <f>VLOOKUP(Table3[[#This Row],[PRODUCT ID]],Table1[[PRODUCT]:[SELLING PRICE]],3,FALSE)</f>
        <v>No</v>
      </c>
      <c r="J3133" s="16">
        <f ca="1">VLOOKUP(Table3[[#This Row],[PRODUCT ID]],Table1[[PRODUCT]:[SELLING PRICE]],4,FALSE)</f>
        <v>132</v>
      </c>
      <c r="K3133" s="16">
        <f ca="1">VLOOKUP(Table3[[#This Row],[PRODUCT ID]],Table1[[PRODUCT]:[SELLING PRICE]],5,FALSE)</f>
        <v>282.30551172861698</v>
      </c>
      <c r="L3133" s="16">
        <f ca="1">J3133*Table3[[#This Row],[QUANTITY]]</f>
        <v>1056</v>
      </c>
      <c r="M3133" s="16">
        <f ca="1">K3133*Table3[[#This Row],[QUANTITY]]*(1-Table3[[#This Row],[DISCOUNT %]])</f>
        <v>2114.8301618408941</v>
      </c>
      <c r="N3133" s="3">
        <f>DAY(Table3[[#This Row],[DATE]])</f>
        <v>29</v>
      </c>
      <c r="O3133" s="3" t="str">
        <f>TEXT(Table3[[#This Row],[DATE]],"mmm")</f>
        <v>Jul</v>
      </c>
      <c r="P3133" s="3">
        <f>YEAR(Table3[[#This Row],[DATE]])</f>
        <v>2029</v>
      </c>
    </row>
    <row r="3134" spans="1:16" x14ac:dyDescent="0.3">
      <c r="A3134" s="6">
        <v>47329</v>
      </c>
      <c r="B3134" s="7" t="s">
        <v>2087</v>
      </c>
      <c r="C3134" s="9">
        <f t="shared" ca="1" si="96"/>
        <v>14</v>
      </c>
      <c r="D3134" s="9" t="s">
        <v>2116</v>
      </c>
      <c r="E3134" s="9" t="s">
        <v>2116</v>
      </c>
      <c r="F3134" s="10">
        <f t="shared" ca="1" si="97"/>
        <v>2.0192220723185873E-2</v>
      </c>
      <c r="G3134" s="3" t="str">
        <f>VLOOKUP(Table3[[#This Row],[PRODUCT ID]],Table1[[PRODUCT]:[SELLING PRICE]],1,FALSE)</f>
        <v>Product1035</v>
      </c>
      <c r="H3134" s="3" t="str">
        <f>VLOOKUP(Table3[[#This Row],[PRODUCT ID]],Table1[[PRODUCT]:[SELLING PRICE]],2,FALSE)</f>
        <v>Category3</v>
      </c>
      <c r="I3134" s="3" t="str">
        <f>VLOOKUP(Table3[[#This Row],[PRODUCT ID]],Table1[[PRODUCT]:[SELLING PRICE]],3,FALSE)</f>
        <v>Kg</v>
      </c>
      <c r="J3134" s="16">
        <f ca="1">VLOOKUP(Table3[[#This Row],[PRODUCT ID]],Table1[[PRODUCT]:[SELLING PRICE]],4,FALSE)</f>
        <v>103</v>
      </c>
      <c r="K3134" s="16">
        <f ca="1">VLOOKUP(Table3[[#This Row],[PRODUCT ID]],Table1[[PRODUCT]:[SELLING PRICE]],5,FALSE)</f>
        <v>102.30224416629972</v>
      </c>
      <c r="L3134" s="16">
        <f ca="1">J3134*Table3[[#This Row],[QUANTITY]]</f>
        <v>1442</v>
      </c>
      <c r="M3134" s="16">
        <f ca="1">K3134*Table3[[#This Row],[QUANTITY]]*(1-Table3[[#This Row],[DISCOUNT %]])</f>
        <v>1403.3114854026317</v>
      </c>
      <c r="N3134" s="3">
        <f>DAY(Table3[[#This Row],[DATE]])</f>
        <v>30</v>
      </c>
      <c r="O3134" s="3" t="str">
        <f>TEXT(Table3[[#This Row],[DATE]],"mmm")</f>
        <v>Jul</v>
      </c>
      <c r="P3134" s="3">
        <f>YEAR(Table3[[#This Row],[DATE]])</f>
        <v>2029</v>
      </c>
    </row>
    <row r="3135" spans="1:16" x14ac:dyDescent="0.3">
      <c r="A3135" s="6">
        <v>47330</v>
      </c>
      <c r="B3135" s="7" t="s">
        <v>2088</v>
      </c>
      <c r="C3135" s="9">
        <f t="shared" ca="1" si="96"/>
        <v>12</v>
      </c>
      <c r="D3135" s="9" t="s">
        <v>2116</v>
      </c>
      <c r="E3135" s="9" t="s">
        <v>2116</v>
      </c>
      <c r="F3135" s="10">
        <f t="shared" ca="1" si="97"/>
        <v>5.5237483624313979E-2</v>
      </c>
      <c r="G3135" s="3" t="str">
        <f>VLOOKUP(Table3[[#This Row],[PRODUCT ID]],Table1[[PRODUCT]:[SELLING PRICE]],1,FALSE)</f>
        <v>Product1036</v>
      </c>
      <c r="H3135" s="3" t="str">
        <f>VLOOKUP(Table3[[#This Row],[PRODUCT ID]],Table1[[PRODUCT]:[SELLING PRICE]],2,FALSE)</f>
        <v>Category4</v>
      </c>
      <c r="I3135" s="3" t="str">
        <f>VLOOKUP(Table3[[#This Row],[PRODUCT ID]],Table1[[PRODUCT]:[SELLING PRICE]],3,FALSE)</f>
        <v>Kg</v>
      </c>
      <c r="J3135" s="16">
        <f ca="1">VLOOKUP(Table3[[#This Row],[PRODUCT ID]],Table1[[PRODUCT]:[SELLING PRICE]],4,FALSE)</f>
        <v>40</v>
      </c>
      <c r="K3135" s="16">
        <f ca="1">VLOOKUP(Table3[[#This Row],[PRODUCT ID]],Table1[[PRODUCT]:[SELLING PRICE]],5,FALSE)</f>
        <v>169.62601216108337</v>
      </c>
      <c r="L3135" s="16">
        <f ca="1">J3135*Table3[[#This Row],[QUANTITY]]</f>
        <v>480</v>
      </c>
      <c r="M3135" s="16">
        <f ca="1">K3135*Table3[[#This Row],[QUANTITY]]*(1-Table3[[#This Row],[DISCOUNT %]])</f>
        <v>1923.0755771049339</v>
      </c>
      <c r="N3135" s="3">
        <f>DAY(Table3[[#This Row],[DATE]])</f>
        <v>31</v>
      </c>
      <c r="O3135" s="3" t="str">
        <f>TEXT(Table3[[#This Row],[DATE]],"mmm")</f>
        <v>Jul</v>
      </c>
      <c r="P3135" s="3">
        <f>YEAR(Table3[[#This Row],[DATE]])</f>
        <v>2029</v>
      </c>
    </row>
    <row r="3136" spans="1:16" x14ac:dyDescent="0.3">
      <c r="A3136" s="6">
        <v>47331</v>
      </c>
      <c r="B3136" s="7" t="s">
        <v>2089</v>
      </c>
      <c r="C3136" s="9">
        <f t="shared" ca="1" si="96"/>
        <v>6</v>
      </c>
      <c r="D3136" s="9" t="s">
        <v>2116</v>
      </c>
      <c r="E3136" s="9" t="s">
        <v>2118</v>
      </c>
      <c r="F3136" s="10">
        <f t="shared" ca="1" si="97"/>
        <v>1.4375890283004457E-3</v>
      </c>
      <c r="G3136" s="3" t="str">
        <f>VLOOKUP(Table3[[#This Row],[PRODUCT ID]],Table1[[PRODUCT]:[SELLING PRICE]],1,FALSE)</f>
        <v>Product1037</v>
      </c>
      <c r="H3136" s="3" t="str">
        <f>VLOOKUP(Table3[[#This Row],[PRODUCT ID]],Table1[[PRODUCT]:[SELLING PRICE]],2,FALSE)</f>
        <v>Category5</v>
      </c>
      <c r="I3136" s="3" t="str">
        <f>VLOOKUP(Table3[[#This Row],[PRODUCT ID]],Table1[[PRODUCT]:[SELLING PRICE]],3,FALSE)</f>
        <v>Lt</v>
      </c>
      <c r="J3136" s="16">
        <f ca="1">VLOOKUP(Table3[[#This Row],[PRODUCT ID]],Table1[[PRODUCT]:[SELLING PRICE]],4,FALSE)</f>
        <v>118</v>
      </c>
      <c r="K3136" s="16">
        <f ca="1">VLOOKUP(Table3[[#This Row],[PRODUCT ID]],Table1[[PRODUCT]:[SELLING PRICE]],5,FALSE)</f>
        <v>51.585956341429764</v>
      </c>
      <c r="L3136" s="16">
        <f ca="1">J3136*Table3[[#This Row],[QUANTITY]]</f>
        <v>708</v>
      </c>
      <c r="M3136" s="16">
        <f ca="1">K3136*Table3[[#This Row],[QUANTITY]]*(1-Table3[[#This Row],[DISCOUNT %]])</f>
        <v>309.07078161947356</v>
      </c>
      <c r="N3136" s="3">
        <f>DAY(Table3[[#This Row],[DATE]])</f>
        <v>1</v>
      </c>
      <c r="O3136" s="3" t="str">
        <f>TEXT(Table3[[#This Row],[DATE]],"mmm")</f>
        <v>Aug</v>
      </c>
      <c r="P3136" s="3">
        <f>YEAR(Table3[[#This Row],[DATE]])</f>
        <v>2029</v>
      </c>
    </row>
    <row r="3137" spans="1:16" x14ac:dyDescent="0.3">
      <c r="A3137" s="6">
        <v>47332</v>
      </c>
      <c r="B3137" s="7" t="s">
        <v>2090</v>
      </c>
      <c r="C3137" s="9">
        <f t="shared" ca="1" si="96"/>
        <v>7</v>
      </c>
      <c r="D3137" s="9" t="s">
        <v>2116</v>
      </c>
      <c r="E3137" s="9" t="s">
        <v>2118</v>
      </c>
      <c r="F3137" s="10">
        <f t="shared" ca="1" si="97"/>
        <v>2.5342186316598625E-2</v>
      </c>
      <c r="G3137" s="3" t="str">
        <f>VLOOKUP(Table3[[#This Row],[PRODUCT ID]],Table1[[PRODUCT]:[SELLING PRICE]],1,FALSE)</f>
        <v>Product1038</v>
      </c>
      <c r="H3137" s="3" t="str">
        <f>VLOOKUP(Table3[[#This Row],[PRODUCT ID]],Table1[[PRODUCT]:[SELLING PRICE]],2,FALSE)</f>
        <v>Category1</v>
      </c>
      <c r="I3137" s="3" t="str">
        <f>VLOOKUP(Table3[[#This Row],[PRODUCT ID]],Table1[[PRODUCT]:[SELLING PRICE]],3,FALSE)</f>
        <v>Kg</v>
      </c>
      <c r="J3137" s="16">
        <f ca="1">VLOOKUP(Table3[[#This Row],[PRODUCT ID]],Table1[[PRODUCT]:[SELLING PRICE]],4,FALSE)</f>
        <v>207</v>
      </c>
      <c r="K3137" s="16">
        <f ca="1">VLOOKUP(Table3[[#This Row],[PRODUCT ID]],Table1[[PRODUCT]:[SELLING PRICE]],5,FALSE)</f>
        <v>137.42797099971241</v>
      </c>
      <c r="L3137" s="16">
        <f ca="1">J3137*Table3[[#This Row],[QUANTITY]]</f>
        <v>1449</v>
      </c>
      <c r="M3137" s="16">
        <f ca="1">K3137*Table3[[#This Row],[QUANTITY]]*(1-Table3[[#This Row],[DISCOUNT %]])</f>
        <v>937.61672027467921</v>
      </c>
      <c r="N3137" s="3">
        <f>DAY(Table3[[#This Row],[DATE]])</f>
        <v>2</v>
      </c>
      <c r="O3137" s="3" t="str">
        <f>TEXT(Table3[[#This Row],[DATE]],"mmm")</f>
        <v>Aug</v>
      </c>
      <c r="P3137" s="3">
        <f>YEAR(Table3[[#This Row],[DATE]])</f>
        <v>2029</v>
      </c>
    </row>
    <row r="3138" spans="1:16" x14ac:dyDescent="0.3">
      <c r="A3138" s="6">
        <v>47333</v>
      </c>
      <c r="B3138" s="7" t="s">
        <v>2091</v>
      </c>
      <c r="C3138" s="9">
        <f t="shared" ca="1" si="96"/>
        <v>13</v>
      </c>
      <c r="D3138" s="9" t="s">
        <v>2115</v>
      </c>
      <c r="E3138" s="9" t="s">
        <v>2116</v>
      </c>
      <c r="F3138" s="10">
        <f t="shared" ca="1" si="97"/>
        <v>3.6627400725469487E-2</v>
      </c>
      <c r="G3138" s="3" t="str">
        <f>VLOOKUP(Table3[[#This Row],[PRODUCT ID]],Table1[[PRODUCT]:[SELLING PRICE]],1,FALSE)</f>
        <v>Product1039</v>
      </c>
      <c r="H3138" s="3" t="str">
        <f>VLOOKUP(Table3[[#This Row],[PRODUCT ID]],Table1[[PRODUCT]:[SELLING PRICE]],2,FALSE)</f>
        <v>Category2</v>
      </c>
      <c r="I3138" s="3" t="str">
        <f>VLOOKUP(Table3[[#This Row],[PRODUCT ID]],Table1[[PRODUCT]:[SELLING PRICE]],3,FALSE)</f>
        <v>Lt</v>
      </c>
      <c r="J3138" s="16">
        <f ca="1">VLOOKUP(Table3[[#This Row],[PRODUCT ID]],Table1[[PRODUCT]:[SELLING PRICE]],4,FALSE)</f>
        <v>128</v>
      </c>
      <c r="K3138" s="16">
        <f ca="1">VLOOKUP(Table3[[#This Row],[PRODUCT ID]],Table1[[PRODUCT]:[SELLING PRICE]],5,FALSE)</f>
        <v>204.7348425566741</v>
      </c>
      <c r="L3138" s="16">
        <f ca="1">J3138*Table3[[#This Row],[QUANTITY]]</f>
        <v>1664</v>
      </c>
      <c r="M3138" s="16">
        <f ca="1">K3138*Table3[[#This Row],[QUANTITY]]*(1-Table3[[#This Row],[DISCOUNT %]])</f>
        <v>2564.0671866665039</v>
      </c>
      <c r="N3138" s="3">
        <f>DAY(Table3[[#This Row],[DATE]])</f>
        <v>3</v>
      </c>
      <c r="O3138" s="3" t="str">
        <f>TEXT(Table3[[#This Row],[DATE]],"mmm")</f>
        <v>Aug</v>
      </c>
      <c r="P3138" s="3">
        <f>YEAR(Table3[[#This Row],[DATE]])</f>
        <v>2029</v>
      </c>
    </row>
    <row r="3139" spans="1:16" x14ac:dyDescent="0.3">
      <c r="A3139" s="6">
        <v>47334</v>
      </c>
      <c r="B3139" s="7" t="s">
        <v>2092</v>
      </c>
      <c r="C3139" s="9">
        <f t="shared" ref="C3139:C3202" ca="1" si="98">RANDBETWEEN(1,15)</f>
        <v>15</v>
      </c>
      <c r="D3139" s="9" t="s">
        <v>2116</v>
      </c>
      <c r="E3139" s="9" t="s">
        <v>2116</v>
      </c>
      <c r="F3139" s="10">
        <f t="shared" ref="F3139:F3202" ca="1" si="99">RAND()*(0.1)</f>
        <v>5.5051177233558903E-3</v>
      </c>
      <c r="G3139" s="3" t="str">
        <f>VLOOKUP(Table3[[#This Row],[PRODUCT ID]],Table1[[PRODUCT]:[SELLING PRICE]],1,FALSE)</f>
        <v>Product1040</v>
      </c>
      <c r="H3139" s="3" t="str">
        <f>VLOOKUP(Table3[[#This Row],[PRODUCT ID]],Table1[[PRODUCT]:[SELLING PRICE]],2,FALSE)</f>
        <v>Category3</v>
      </c>
      <c r="I3139" s="3" t="str">
        <f>VLOOKUP(Table3[[#This Row],[PRODUCT ID]],Table1[[PRODUCT]:[SELLING PRICE]],3,FALSE)</f>
        <v>Ft</v>
      </c>
      <c r="J3139" s="16">
        <f ca="1">VLOOKUP(Table3[[#This Row],[PRODUCT ID]],Table1[[PRODUCT]:[SELLING PRICE]],4,FALSE)</f>
        <v>45</v>
      </c>
      <c r="K3139" s="16">
        <f ca="1">VLOOKUP(Table3[[#This Row],[PRODUCT ID]],Table1[[PRODUCT]:[SELLING PRICE]],5,FALSE)</f>
        <v>150.86594883122973</v>
      </c>
      <c r="L3139" s="16">
        <f ca="1">J3139*Table3[[#This Row],[QUANTITY]]</f>
        <v>675</v>
      </c>
      <c r="M3139" s="16">
        <f ca="1">K3139*Table3[[#This Row],[QUANTITY]]*(1-Table3[[#This Row],[DISCOUNT %]])</f>
        <v>2250.5312103370202</v>
      </c>
      <c r="N3139" s="3">
        <f>DAY(Table3[[#This Row],[DATE]])</f>
        <v>4</v>
      </c>
      <c r="O3139" s="3" t="str">
        <f>TEXT(Table3[[#This Row],[DATE]],"mmm")</f>
        <v>Aug</v>
      </c>
      <c r="P3139" s="3">
        <f>YEAR(Table3[[#This Row],[DATE]])</f>
        <v>2029</v>
      </c>
    </row>
    <row r="3140" spans="1:16" x14ac:dyDescent="0.3">
      <c r="A3140" s="6">
        <v>47335</v>
      </c>
      <c r="B3140" s="7" t="s">
        <v>2093</v>
      </c>
      <c r="C3140" s="9">
        <f t="shared" ca="1" si="98"/>
        <v>8</v>
      </c>
      <c r="D3140" s="9" t="s">
        <v>2117</v>
      </c>
      <c r="E3140" s="9" t="s">
        <v>2116</v>
      </c>
      <c r="F3140" s="10">
        <f t="shared" ca="1" si="99"/>
        <v>9.518648236298638E-2</v>
      </c>
      <c r="G3140" s="3" t="str">
        <f>VLOOKUP(Table3[[#This Row],[PRODUCT ID]],Table1[[PRODUCT]:[SELLING PRICE]],1,FALSE)</f>
        <v>Product1041</v>
      </c>
      <c r="H3140" s="3" t="str">
        <f>VLOOKUP(Table3[[#This Row],[PRODUCT ID]],Table1[[PRODUCT]:[SELLING PRICE]],2,FALSE)</f>
        <v>Category4</v>
      </c>
      <c r="I3140" s="3" t="str">
        <f>VLOOKUP(Table3[[#This Row],[PRODUCT ID]],Table1[[PRODUCT]:[SELLING PRICE]],3,FALSE)</f>
        <v>Kg</v>
      </c>
      <c r="J3140" s="16">
        <f ca="1">VLOOKUP(Table3[[#This Row],[PRODUCT ID]],Table1[[PRODUCT]:[SELLING PRICE]],4,FALSE)</f>
        <v>111</v>
      </c>
      <c r="K3140" s="16">
        <f ca="1">VLOOKUP(Table3[[#This Row],[PRODUCT ID]],Table1[[PRODUCT]:[SELLING PRICE]],5,FALSE)</f>
        <v>88.197700732707318</v>
      </c>
      <c r="L3140" s="16">
        <f ca="1">J3140*Table3[[#This Row],[QUANTITY]]</f>
        <v>888</v>
      </c>
      <c r="M3140" s="16">
        <f ca="1">K3140*Table3[[#This Row],[QUANTITY]]*(1-Table3[[#This Row],[DISCOUNT %]])</f>
        <v>638.41977477966009</v>
      </c>
      <c r="N3140" s="3">
        <f>DAY(Table3[[#This Row],[DATE]])</f>
        <v>5</v>
      </c>
      <c r="O3140" s="3" t="str">
        <f>TEXT(Table3[[#This Row],[DATE]],"mmm")</f>
        <v>Aug</v>
      </c>
      <c r="P3140" s="3">
        <f>YEAR(Table3[[#This Row],[DATE]])</f>
        <v>2029</v>
      </c>
    </row>
    <row r="3141" spans="1:16" x14ac:dyDescent="0.3">
      <c r="A3141" s="6">
        <v>47336</v>
      </c>
      <c r="B3141" s="7" t="s">
        <v>2094</v>
      </c>
      <c r="C3141" s="9">
        <f t="shared" ca="1" si="98"/>
        <v>15</v>
      </c>
      <c r="D3141" s="9" t="s">
        <v>2115</v>
      </c>
      <c r="E3141" s="9" t="s">
        <v>2116</v>
      </c>
      <c r="F3141" s="10">
        <f t="shared" ca="1" si="99"/>
        <v>7.6277826310991337E-2</v>
      </c>
      <c r="G3141" s="3" t="str">
        <f>VLOOKUP(Table3[[#This Row],[PRODUCT ID]],Table1[[PRODUCT]:[SELLING PRICE]],1,FALSE)</f>
        <v>Product1042</v>
      </c>
      <c r="H3141" s="3" t="str">
        <f>VLOOKUP(Table3[[#This Row],[PRODUCT ID]],Table1[[PRODUCT]:[SELLING PRICE]],2,FALSE)</f>
        <v>Category5</v>
      </c>
      <c r="I3141" s="3" t="str">
        <f>VLOOKUP(Table3[[#This Row],[PRODUCT ID]],Table1[[PRODUCT]:[SELLING PRICE]],3,FALSE)</f>
        <v>No</v>
      </c>
      <c r="J3141" s="16">
        <f ca="1">VLOOKUP(Table3[[#This Row],[PRODUCT ID]],Table1[[PRODUCT]:[SELLING PRICE]],4,FALSE)</f>
        <v>45</v>
      </c>
      <c r="K3141" s="16">
        <f ca="1">VLOOKUP(Table3[[#This Row],[PRODUCT ID]],Table1[[PRODUCT]:[SELLING PRICE]],5,FALSE)</f>
        <v>102.06895322831582</v>
      </c>
      <c r="L3141" s="16">
        <f ca="1">J3141*Table3[[#This Row],[QUANTITY]]</f>
        <v>675</v>
      </c>
      <c r="M3141" s="16">
        <f ca="1">K3141*Table3[[#This Row],[QUANTITY]]*(1-Table3[[#This Row],[DISCOUNT %]])</f>
        <v>1414.2503301333247</v>
      </c>
      <c r="N3141" s="3">
        <f>DAY(Table3[[#This Row],[DATE]])</f>
        <v>6</v>
      </c>
      <c r="O3141" s="3" t="str">
        <f>TEXT(Table3[[#This Row],[DATE]],"mmm")</f>
        <v>Aug</v>
      </c>
      <c r="P3141" s="3">
        <f>YEAR(Table3[[#This Row],[DATE]])</f>
        <v>2029</v>
      </c>
    </row>
    <row r="3142" spans="1:16" x14ac:dyDescent="0.3">
      <c r="A3142" s="6">
        <v>47337</v>
      </c>
      <c r="B3142" s="7" t="s">
        <v>2095</v>
      </c>
      <c r="C3142" s="9">
        <f t="shared" ca="1" si="98"/>
        <v>5</v>
      </c>
      <c r="D3142" s="9" t="s">
        <v>2115</v>
      </c>
      <c r="E3142" s="9" t="s">
        <v>2118</v>
      </c>
      <c r="F3142" s="10">
        <f t="shared" ca="1" si="99"/>
        <v>1.1510365830828252E-2</v>
      </c>
      <c r="G3142" s="3" t="str">
        <f>VLOOKUP(Table3[[#This Row],[PRODUCT ID]],Table1[[PRODUCT]:[SELLING PRICE]],1,FALSE)</f>
        <v>Product1043</v>
      </c>
      <c r="H3142" s="3" t="str">
        <f>VLOOKUP(Table3[[#This Row],[PRODUCT ID]],Table1[[PRODUCT]:[SELLING PRICE]],2,FALSE)</f>
        <v>Category1</v>
      </c>
      <c r="I3142" s="3" t="str">
        <f>VLOOKUP(Table3[[#This Row],[PRODUCT ID]],Table1[[PRODUCT]:[SELLING PRICE]],3,FALSE)</f>
        <v>No</v>
      </c>
      <c r="J3142" s="16">
        <f ca="1">VLOOKUP(Table3[[#This Row],[PRODUCT ID]],Table1[[PRODUCT]:[SELLING PRICE]],4,FALSE)</f>
        <v>121</v>
      </c>
      <c r="K3142" s="16">
        <f ca="1">VLOOKUP(Table3[[#This Row],[PRODUCT ID]],Table1[[PRODUCT]:[SELLING PRICE]],5,FALSE)</f>
        <v>290.97250702719094</v>
      </c>
      <c r="L3142" s="16">
        <f ca="1">J3142*Table3[[#This Row],[QUANTITY]]</f>
        <v>605</v>
      </c>
      <c r="M3142" s="16">
        <f ca="1">K3142*Table3[[#This Row],[QUANTITY]]*(1-Table3[[#This Row],[DISCOUNT %]])</f>
        <v>1438.1165351229736</v>
      </c>
      <c r="N3142" s="3">
        <f>DAY(Table3[[#This Row],[DATE]])</f>
        <v>7</v>
      </c>
      <c r="O3142" s="3" t="str">
        <f>TEXT(Table3[[#This Row],[DATE]],"mmm")</f>
        <v>Aug</v>
      </c>
      <c r="P3142" s="3">
        <f>YEAR(Table3[[#This Row],[DATE]])</f>
        <v>2029</v>
      </c>
    </row>
    <row r="3143" spans="1:16" x14ac:dyDescent="0.3">
      <c r="A3143" s="6">
        <v>47338</v>
      </c>
      <c r="B3143" s="7" t="s">
        <v>2096</v>
      </c>
      <c r="C3143" s="9">
        <f t="shared" ca="1" si="98"/>
        <v>2</v>
      </c>
      <c r="D3143" s="9" t="s">
        <v>2115</v>
      </c>
      <c r="E3143" s="9" t="s">
        <v>2116</v>
      </c>
      <c r="F3143" s="10">
        <f t="shared" ca="1" si="99"/>
        <v>2.8818142062765909E-2</v>
      </c>
      <c r="G3143" s="3" t="str">
        <f>VLOOKUP(Table3[[#This Row],[PRODUCT ID]],Table1[[PRODUCT]:[SELLING PRICE]],1,FALSE)</f>
        <v>Product1044</v>
      </c>
      <c r="H3143" s="3" t="str">
        <f>VLOOKUP(Table3[[#This Row],[PRODUCT ID]],Table1[[PRODUCT]:[SELLING PRICE]],2,FALSE)</f>
        <v>Category2</v>
      </c>
      <c r="I3143" s="3" t="str">
        <f>VLOOKUP(Table3[[#This Row],[PRODUCT ID]],Table1[[PRODUCT]:[SELLING PRICE]],3,FALSE)</f>
        <v>Ft</v>
      </c>
      <c r="J3143" s="16">
        <f ca="1">VLOOKUP(Table3[[#This Row],[PRODUCT ID]],Table1[[PRODUCT]:[SELLING PRICE]],4,FALSE)</f>
        <v>222</v>
      </c>
      <c r="K3143" s="16">
        <f ca="1">VLOOKUP(Table3[[#This Row],[PRODUCT ID]],Table1[[PRODUCT]:[SELLING PRICE]],5,FALSE)</f>
        <v>126.0021220673046</v>
      </c>
      <c r="L3143" s="16">
        <f ca="1">J3143*Table3[[#This Row],[QUANTITY]]</f>
        <v>444</v>
      </c>
      <c r="M3143" s="16">
        <f ca="1">K3143*Table3[[#This Row],[QUANTITY]]*(1-Table3[[#This Row],[DISCOUNT %]])</f>
        <v>244.74195002671809</v>
      </c>
      <c r="N3143" s="3">
        <f>DAY(Table3[[#This Row],[DATE]])</f>
        <v>8</v>
      </c>
      <c r="O3143" s="3" t="str">
        <f>TEXT(Table3[[#This Row],[DATE]],"mmm")</f>
        <v>Aug</v>
      </c>
      <c r="P3143" s="3">
        <f>YEAR(Table3[[#This Row],[DATE]])</f>
        <v>2029</v>
      </c>
    </row>
    <row r="3144" spans="1:16" x14ac:dyDescent="0.3">
      <c r="A3144" s="6">
        <v>47339</v>
      </c>
      <c r="B3144" s="7" t="s">
        <v>2097</v>
      </c>
      <c r="C3144" s="9">
        <f t="shared" ca="1" si="98"/>
        <v>9</v>
      </c>
      <c r="D3144" s="9" t="s">
        <v>2116</v>
      </c>
      <c r="E3144" s="9" t="s">
        <v>2116</v>
      </c>
      <c r="F3144" s="10">
        <f t="shared" ca="1" si="99"/>
        <v>6.8765382927153021E-2</v>
      </c>
      <c r="G3144" s="3" t="str">
        <f>VLOOKUP(Table3[[#This Row],[PRODUCT ID]],Table1[[PRODUCT]:[SELLING PRICE]],1,FALSE)</f>
        <v>Product1045</v>
      </c>
      <c r="H3144" s="3" t="str">
        <f>VLOOKUP(Table3[[#This Row],[PRODUCT ID]],Table1[[PRODUCT]:[SELLING PRICE]],2,FALSE)</f>
        <v>Category3</v>
      </c>
      <c r="I3144" s="3" t="str">
        <f>VLOOKUP(Table3[[#This Row],[PRODUCT ID]],Table1[[PRODUCT]:[SELLING PRICE]],3,FALSE)</f>
        <v>No</v>
      </c>
      <c r="J3144" s="16">
        <f ca="1">VLOOKUP(Table3[[#This Row],[PRODUCT ID]],Table1[[PRODUCT]:[SELLING PRICE]],4,FALSE)</f>
        <v>119</v>
      </c>
      <c r="K3144" s="16">
        <f ca="1">VLOOKUP(Table3[[#This Row],[PRODUCT ID]],Table1[[PRODUCT]:[SELLING PRICE]],5,FALSE)</f>
        <v>223.48781789655234</v>
      </c>
      <c r="L3144" s="16">
        <f ca="1">J3144*Table3[[#This Row],[QUANTITY]]</f>
        <v>1071</v>
      </c>
      <c r="M3144" s="16">
        <f ca="1">K3144*Table3[[#This Row],[QUANTITY]]*(1-Table3[[#This Row],[DISCOUNT %]])</f>
        <v>1873.0763326740787</v>
      </c>
      <c r="N3144" s="3">
        <f>DAY(Table3[[#This Row],[DATE]])</f>
        <v>9</v>
      </c>
      <c r="O3144" s="3" t="str">
        <f>TEXT(Table3[[#This Row],[DATE]],"mmm")</f>
        <v>Aug</v>
      </c>
      <c r="P3144" s="3">
        <f>YEAR(Table3[[#This Row],[DATE]])</f>
        <v>2029</v>
      </c>
    </row>
    <row r="3145" spans="1:16" x14ac:dyDescent="0.3">
      <c r="A3145" s="6">
        <v>47340</v>
      </c>
      <c r="B3145" s="7" t="s">
        <v>2098</v>
      </c>
      <c r="C3145" s="9">
        <f t="shared" ca="1" si="98"/>
        <v>14</v>
      </c>
      <c r="D3145" s="9" t="s">
        <v>2116</v>
      </c>
      <c r="E3145" s="9" t="s">
        <v>2116</v>
      </c>
      <c r="F3145" s="10">
        <f t="shared" ca="1" si="99"/>
        <v>2.880245356912833E-2</v>
      </c>
      <c r="G3145" s="3" t="str">
        <f>VLOOKUP(Table3[[#This Row],[PRODUCT ID]],Table1[[PRODUCT]:[SELLING PRICE]],1,FALSE)</f>
        <v>Product1046</v>
      </c>
      <c r="H3145" s="3" t="str">
        <f>VLOOKUP(Table3[[#This Row],[PRODUCT ID]],Table1[[PRODUCT]:[SELLING PRICE]],2,FALSE)</f>
        <v>Category4</v>
      </c>
      <c r="I3145" s="3" t="str">
        <f>VLOOKUP(Table3[[#This Row],[PRODUCT ID]],Table1[[PRODUCT]:[SELLING PRICE]],3,FALSE)</f>
        <v>Kg</v>
      </c>
      <c r="J3145" s="16">
        <f ca="1">VLOOKUP(Table3[[#This Row],[PRODUCT ID]],Table1[[PRODUCT]:[SELLING PRICE]],4,FALSE)</f>
        <v>125</v>
      </c>
      <c r="K3145" s="16">
        <f ca="1">VLOOKUP(Table3[[#This Row],[PRODUCT ID]],Table1[[PRODUCT]:[SELLING PRICE]],5,FALSE)</f>
        <v>107.64950851312561</v>
      </c>
      <c r="L3145" s="16">
        <f ca="1">J3145*Table3[[#This Row],[QUANTITY]]</f>
        <v>1750</v>
      </c>
      <c r="M3145" s="16">
        <f ca="1">K3145*Table3[[#This Row],[QUANTITY]]*(1-Table3[[#This Row],[DISCOUNT %]])</f>
        <v>1463.6851395941155</v>
      </c>
      <c r="N3145" s="3">
        <f>DAY(Table3[[#This Row],[DATE]])</f>
        <v>10</v>
      </c>
      <c r="O3145" s="3" t="str">
        <f>TEXT(Table3[[#This Row],[DATE]],"mmm")</f>
        <v>Aug</v>
      </c>
      <c r="P3145" s="3">
        <f>YEAR(Table3[[#This Row],[DATE]])</f>
        <v>2029</v>
      </c>
    </row>
    <row r="3146" spans="1:16" x14ac:dyDescent="0.3">
      <c r="A3146" s="6">
        <v>47341</v>
      </c>
      <c r="B3146" s="7" t="s">
        <v>2099</v>
      </c>
      <c r="C3146" s="9">
        <f t="shared" ca="1" si="98"/>
        <v>6</v>
      </c>
      <c r="D3146" s="9" t="s">
        <v>2116</v>
      </c>
      <c r="E3146" s="9" t="s">
        <v>2116</v>
      </c>
      <c r="F3146" s="10">
        <f t="shared" ca="1" si="99"/>
        <v>6.7077596715618974E-4</v>
      </c>
      <c r="G3146" s="3" t="str">
        <f>VLOOKUP(Table3[[#This Row],[PRODUCT ID]],Table1[[PRODUCT]:[SELLING PRICE]],1,FALSE)</f>
        <v>Product1047</v>
      </c>
      <c r="H3146" s="3" t="str">
        <f>VLOOKUP(Table3[[#This Row],[PRODUCT ID]],Table1[[PRODUCT]:[SELLING PRICE]],2,FALSE)</f>
        <v>Category5</v>
      </c>
      <c r="I3146" s="3" t="str">
        <f>VLOOKUP(Table3[[#This Row],[PRODUCT ID]],Table1[[PRODUCT]:[SELLING PRICE]],3,FALSE)</f>
        <v>Kg</v>
      </c>
      <c r="J3146" s="16">
        <f ca="1">VLOOKUP(Table3[[#This Row],[PRODUCT ID]],Table1[[PRODUCT]:[SELLING PRICE]],4,FALSE)</f>
        <v>235</v>
      </c>
      <c r="K3146" s="16">
        <f ca="1">VLOOKUP(Table3[[#This Row],[PRODUCT ID]],Table1[[PRODUCT]:[SELLING PRICE]],5,FALSE)</f>
        <v>60.504322319681627</v>
      </c>
      <c r="L3146" s="16">
        <f ca="1">J3146*Table3[[#This Row],[QUANTITY]]</f>
        <v>1410</v>
      </c>
      <c r="M3146" s="16">
        <f ca="1">K3146*Table3[[#This Row],[QUANTITY]]*(1-Table3[[#This Row],[DISCOUNT %]])</f>
        <v>362.78242484616311</v>
      </c>
      <c r="N3146" s="3">
        <f>DAY(Table3[[#This Row],[DATE]])</f>
        <v>11</v>
      </c>
      <c r="O3146" s="3" t="str">
        <f>TEXT(Table3[[#This Row],[DATE]],"mmm")</f>
        <v>Aug</v>
      </c>
      <c r="P3146" s="3">
        <f>YEAR(Table3[[#This Row],[DATE]])</f>
        <v>2029</v>
      </c>
    </row>
    <row r="3147" spans="1:16" x14ac:dyDescent="0.3">
      <c r="A3147" s="6">
        <v>47342</v>
      </c>
      <c r="B3147" s="7" t="s">
        <v>2100</v>
      </c>
      <c r="C3147" s="9">
        <f t="shared" ca="1" si="98"/>
        <v>11</v>
      </c>
      <c r="D3147" s="9" t="s">
        <v>2115</v>
      </c>
      <c r="E3147" s="9" t="s">
        <v>2116</v>
      </c>
      <c r="F3147" s="10">
        <f t="shared" ca="1" si="99"/>
        <v>5.3666532439857653E-2</v>
      </c>
      <c r="G3147" s="3" t="str">
        <f>VLOOKUP(Table3[[#This Row],[PRODUCT ID]],Table1[[PRODUCT]:[SELLING PRICE]],1,FALSE)</f>
        <v>Product1048</v>
      </c>
      <c r="H3147" s="3" t="str">
        <f>VLOOKUP(Table3[[#This Row],[PRODUCT ID]],Table1[[PRODUCT]:[SELLING PRICE]],2,FALSE)</f>
        <v>Category1</v>
      </c>
      <c r="I3147" s="3" t="str">
        <f>VLOOKUP(Table3[[#This Row],[PRODUCT ID]],Table1[[PRODUCT]:[SELLING PRICE]],3,FALSE)</f>
        <v>Lt</v>
      </c>
      <c r="J3147" s="16">
        <f ca="1">VLOOKUP(Table3[[#This Row],[PRODUCT ID]],Table1[[PRODUCT]:[SELLING PRICE]],4,FALSE)</f>
        <v>187</v>
      </c>
      <c r="K3147" s="16">
        <f ca="1">VLOOKUP(Table3[[#This Row],[PRODUCT ID]],Table1[[PRODUCT]:[SELLING PRICE]],5,FALSE)</f>
        <v>217.45866328193193</v>
      </c>
      <c r="L3147" s="16">
        <f ca="1">J3147*Table3[[#This Row],[QUANTITY]]</f>
        <v>2057</v>
      </c>
      <c r="M3147" s="16">
        <f ca="1">K3147*Table3[[#This Row],[QUANTITY]]*(1-Table3[[#This Row],[DISCOUNT %]])</f>
        <v>2263.6725196204243</v>
      </c>
      <c r="N3147" s="3">
        <f>DAY(Table3[[#This Row],[DATE]])</f>
        <v>12</v>
      </c>
      <c r="O3147" s="3" t="str">
        <f>TEXT(Table3[[#This Row],[DATE]],"mmm")</f>
        <v>Aug</v>
      </c>
      <c r="P3147" s="3">
        <f>YEAR(Table3[[#This Row],[DATE]])</f>
        <v>2029</v>
      </c>
    </row>
    <row r="3148" spans="1:16" x14ac:dyDescent="0.3">
      <c r="A3148" s="6">
        <v>47343</v>
      </c>
      <c r="B3148" s="8" t="s">
        <v>2101</v>
      </c>
      <c r="C3148" s="9">
        <f t="shared" ca="1" si="98"/>
        <v>15</v>
      </c>
      <c r="D3148" s="9" t="s">
        <v>2117</v>
      </c>
      <c r="E3148" s="9" t="s">
        <v>2118</v>
      </c>
      <c r="F3148" s="10">
        <f t="shared" ca="1" si="99"/>
        <v>8.1641889532664495E-3</v>
      </c>
      <c r="G3148" s="3" t="str">
        <f>VLOOKUP(Table3[[#This Row],[PRODUCT ID]],Table1[[PRODUCT]:[SELLING PRICE]],1,FALSE)</f>
        <v>Product1049</v>
      </c>
      <c r="H3148" s="3" t="str">
        <f>VLOOKUP(Table3[[#This Row],[PRODUCT ID]],Table1[[PRODUCT]:[SELLING PRICE]],2,FALSE)</f>
        <v>Category2</v>
      </c>
      <c r="I3148" s="3" t="str">
        <f>VLOOKUP(Table3[[#This Row],[PRODUCT ID]],Table1[[PRODUCT]:[SELLING PRICE]],3,FALSE)</f>
        <v>Kg</v>
      </c>
      <c r="J3148" s="16">
        <f ca="1">VLOOKUP(Table3[[#This Row],[PRODUCT ID]],Table1[[PRODUCT]:[SELLING PRICE]],4,FALSE)</f>
        <v>44</v>
      </c>
      <c r="K3148" s="16">
        <f ca="1">VLOOKUP(Table3[[#This Row],[PRODUCT ID]],Table1[[PRODUCT]:[SELLING PRICE]],5,FALSE)</f>
        <v>187.92492400038654</v>
      </c>
      <c r="L3148" s="16">
        <f ca="1">J3148*Table3[[#This Row],[QUANTITY]]</f>
        <v>660</v>
      </c>
      <c r="M3148" s="16">
        <f ca="1">K3148*Table3[[#This Row],[QUANTITY]]*(1-Table3[[#This Row],[DISCOUNT %]])</f>
        <v>2795.8600411772873</v>
      </c>
      <c r="N3148" s="3">
        <f>DAY(Table3[[#This Row],[DATE]])</f>
        <v>13</v>
      </c>
      <c r="O3148" s="3" t="str">
        <f>TEXT(Table3[[#This Row],[DATE]],"mmm")</f>
        <v>Aug</v>
      </c>
      <c r="P3148" s="3">
        <f>YEAR(Table3[[#This Row],[DATE]])</f>
        <v>2029</v>
      </c>
    </row>
    <row r="3149" spans="1:16" x14ac:dyDescent="0.3">
      <c r="A3149" s="6">
        <v>47344</v>
      </c>
      <c r="B3149" s="7" t="s">
        <v>1053</v>
      </c>
      <c r="C3149" s="9">
        <f t="shared" ca="1" si="98"/>
        <v>1</v>
      </c>
      <c r="D3149" s="9" t="s">
        <v>2117</v>
      </c>
      <c r="E3149" s="9" t="s">
        <v>2118</v>
      </c>
      <c r="F3149" s="10">
        <f t="shared" ca="1" si="99"/>
        <v>6.5063115600777641E-2</v>
      </c>
      <c r="G3149" s="3" t="str">
        <f>VLOOKUP(Table3[[#This Row],[PRODUCT ID]],Table1[[PRODUCT]:[SELLING PRICE]],1,FALSE)</f>
        <v>Product1</v>
      </c>
      <c r="H3149" s="3" t="str">
        <f>VLOOKUP(Table3[[#This Row],[PRODUCT ID]],Table1[[PRODUCT]:[SELLING PRICE]],2,FALSE)</f>
        <v>Category1</v>
      </c>
      <c r="I3149" s="3" t="str">
        <f>VLOOKUP(Table3[[#This Row],[PRODUCT ID]],Table1[[PRODUCT]:[SELLING PRICE]],3,FALSE)</f>
        <v>Kg</v>
      </c>
      <c r="J3149" s="16">
        <f ca="1">VLOOKUP(Table3[[#This Row],[PRODUCT ID]],Table1[[PRODUCT]:[SELLING PRICE]],4,FALSE)</f>
        <v>26</v>
      </c>
      <c r="K3149" s="16">
        <f ca="1">VLOOKUP(Table3[[#This Row],[PRODUCT ID]],Table1[[PRODUCT]:[SELLING PRICE]],5,FALSE)</f>
        <v>143.96069654888763</v>
      </c>
      <c r="L3149" s="16">
        <f ca="1">J3149*Table3[[#This Row],[QUANTITY]]</f>
        <v>26</v>
      </c>
      <c r="M3149" s="16">
        <f ca="1">K3149*Table3[[#This Row],[QUANTITY]]*(1-Table3[[#This Row],[DISCOUNT %]])</f>
        <v>134.59416510735889</v>
      </c>
      <c r="N3149" s="3">
        <f>DAY(Table3[[#This Row],[DATE]])</f>
        <v>14</v>
      </c>
      <c r="O3149" s="3" t="str">
        <f>TEXT(Table3[[#This Row],[DATE]],"mmm")</f>
        <v>Aug</v>
      </c>
      <c r="P3149" s="3">
        <f>YEAR(Table3[[#This Row],[DATE]])</f>
        <v>2029</v>
      </c>
    </row>
    <row r="3150" spans="1:16" x14ac:dyDescent="0.3">
      <c r="A3150" s="6">
        <v>47345</v>
      </c>
      <c r="B3150" s="7" t="s">
        <v>1054</v>
      </c>
      <c r="C3150" s="9">
        <f t="shared" ca="1" si="98"/>
        <v>8</v>
      </c>
      <c r="D3150" s="9" t="s">
        <v>2116</v>
      </c>
      <c r="E3150" s="9" t="s">
        <v>2116</v>
      </c>
      <c r="F3150" s="10">
        <f t="shared" ca="1" si="99"/>
        <v>1.962152369980117E-2</v>
      </c>
      <c r="G3150" s="3" t="str">
        <f>VLOOKUP(Table3[[#This Row],[PRODUCT ID]],Table1[[PRODUCT]:[SELLING PRICE]],1,FALSE)</f>
        <v>Product2</v>
      </c>
      <c r="H3150" s="3" t="str">
        <f>VLOOKUP(Table3[[#This Row],[PRODUCT ID]],Table1[[PRODUCT]:[SELLING PRICE]],2,FALSE)</f>
        <v>Category2</v>
      </c>
      <c r="I3150" s="3" t="str">
        <f>VLOOKUP(Table3[[#This Row],[PRODUCT ID]],Table1[[PRODUCT]:[SELLING PRICE]],3,FALSE)</f>
        <v>Kg</v>
      </c>
      <c r="J3150" s="16">
        <f ca="1">VLOOKUP(Table3[[#This Row],[PRODUCT ID]],Table1[[PRODUCT]:[SELLING PRICE]],4,FALSE)</f>
        <v>88</v>
      </c>
      <c r="K3150" s="16">
        <f ca="1">VLOOKUP(Table3[[#This Row],[PRODUCT ID]],Table1[[PRODUCT]:[SELLING PRICE]],5,FALSE)</f>
        <v>231.44910332675929</v>
      </c>
      <c r="L3150" s="16">
        <f ca="1">J3150*Table3[[#This Row],[QUANTITY]]</f>
        <v>704</v>
      </c>
      <c r="M3150" s="16">
        <f ca="1">K3150*Table3[[#This Row],[QUANTITY]]*(1-Table3[[#This Row],[DISCOUNT %]])</f>
        <v>1815.2617540842843</v>
      </c>
      <c r="N3150" s="3">
        <f>DAY(Table3[[#This Row],[DATE]])</f>
        <v>15</v>
      </c>
      <c r="O3150" s="3" t="str">
        <f>TEXT(Table3[[#This Row],[DATE]],"mmm")</f>
        <v>Aug</v>
      </c>
      <c r="P3150" s="3">
        <f>YEAR(Table3[[#This Row],[DATE]])</f>
        <v>2029</v>
      </c>
    </row>
    <row r="3151" spans="1:16" x14ac:dyDescent="0.3">
      <c r="A3151" s="6">
        <v>47346</v>
      </c>
      <c r="B3151" s="7" t="s">
        <v>1055</v>
      </c>
      <c r="C3151" s="9">
        <f t="shared" ca="1" si="98"/>
        <v>3</v>
      </c>
      <c r="D3151" s="9" t="s">
        <v>2116</v>
      </c>
      <c r="E3151" s="9" t="s">
        <v>2116</v>
      </c>
      <c r="F3151" s="10">
        <f t="shared" ca="1" si="99"/>
        <v>5.0701478887786755E-2</v>
      </c>
      <c r="G3151" s="3" t="str">
        <f>VLOOKUP(Table3[[#This Row],[PRODUCT ID]],Table1[[PRODUCT]:[SELLING PRICE]],1,FALSE)</f>
        <v>Product3</v>
      </c>
      <c r="H3151" s="3" t="str">
        <f>VLOOKUP(Table3[[#This Row],[PRODUCT ID]],Table1[[PRODUCT]:[SELLING PRICE]],2,FALSE)</f>
        <v>Category3</v>
      </c>
      <c r="I3151" s="3" t="str">
        <f>VLOOKUP(Table3[[#This Row],[PRODUCT ID]],Table1[[PRODUCT]:[SELLING PRICE]],3,FALSE)</f>
        <v>Lt</v>
      </c>
      <c r="J3151" s="16">
        <f ca="1">VLOOKUP(Table3[[#This Row],[PRODUCT ID]],Table1[[PRODUCT]:[SELLING PRICE]],4,FALSE)</f>
        <v>150</v>
      </c>
      <c r="K3151" s="16">
        <f ca="1">VLOOKUP(Table3[[#This Row],[PRODUCT ID]],Table1[[PRODUCT]:[SELLING PRICE]],5,FALSE)</f>
        <v>23.853807427812875</v>
      </c>
      <c r="L3151" s="16">
        <f ca="1">J3151*Table3[[#This Row],[QUANTITY]]</f>
        <v>450</v>
      </c>
      <c r="M3151" s="16">
        <f ca="1">K3151*Table3[[#This Row],[QUANTITY]]*(1-Table3[[#This Row],[DISCOUNT %]])</f>
        <v>67.933152342354859</v>
      </c>
      <c r="N3151" s="3">
        <f>DAY(Table3[[#This Row],[DATE]])</f>
        <v>16</v>
      </c>
      <c r="O3151" s="3" t="str">
        <f>TEXT(Table3[[#This Row],[DATE]],"mmm")</f>
        <v>Aug</v>
      </c>
      <c r="P3151" s="3">
        <f>YEAR(Table3[[#This Row],[DATE]])</f>
        <v>2029</v>
      </c>
    </row>
    <row r="3152" spans="1:16" x14ac:dyDescent="0.3">
      <c r="A3152" s="6">
        <v>47347</v>
      </c>
      <c r="B3152" s="7" t="s">
        <v>1056</v>
      </c>
      <c r="C3152" s="9">
        <f t="shared" ca="1" si="98"/>
        <v>6</v>
      </c>
      <c r="D3152" s="9" t="s">
        <v>2116</v>
      </c>
      <c r="E3152" s="9" t="s">
        <v>2116</v>
      </c>
      <c r="F3152" s="10">
        <f t="shared" ca="1" si="99"/>
        <v>8.1958432001930759E-2</v>
      </c>
      <c r="G3152" s="3" t="str">
        <f>VLOOKUP(Table3[[#This Row],[PRODUCT ID]],Table1[[PRODUCT]:[SELLING PRICE]],1,FALSE)</f>
        <v>Product4</v>
      </c>
      <c r="H3152" s="3" t="str">
        <f>VLOOKUP(Table3[[#This Row],[PRODUCT ID]],Table1[[PRODUCT]:[SELLING PRICE]],2,FALSE)</f>
        <v>Category4</v>
      </c>
      <c r="I3152" s="3" t="str">
        <f>VLOOKUP(Table3[[#This Row],[PRODUCT ID]],Table1[[PRODUCT]:[SELLING PRICE]],3,FALSE)</f>
        <v>Kg</v>
      </c>
      <c r="J3152" s="16">
        <f ca="1">VLOOKUP(Table3[[#This Row],[PRODUCT ID]],Table1[[PRODUCT]:[SELLING PRICE]],4,FALSE)</f>
        <v>108</v>
      </c>
      <c r="K3152" s="16">
        <f ca="1">VLOOKUP(Table3[[#This Row],[PRODUCT ID]],Table1[[PRODUCT]:[SELLING PRICE]],5,FALSE)</f>
        <v>262.91050886369794</v>
      </c>
      <c r="L3152" s="16">
        <f ca="1">J3152*Table3[[#This Row],[QUANTITY]]</f>
        <v>648</v>
      </c>
      <c r="M3152" s="16">
        <f ca="1">K3152*Table3[[#This Row],[QUANTITY]]*(1-Table3[[#This Row],[DISCOUNT %]])</f>
        <v>1448.1766548023973</v>
      </c>
      <c r="N3152" s="3">
        <f>DAY(Table3[[#This Row],[DATE]])</f>
        <v>17</v>
      </c>
      <c r="O3152" s="3" t="str">
        <f>TEXT(Table3[[#This Row],[DATE]],"mmm")</f>
        <v>Aug</v>
      </c>
      <c r="P3152" s="3">
        <f>YEAR(Table3[[#This Row],[DATE]])</f>
        <v>2029</v>
      </c>
    </row>
    <row r="3153" spans="1:16" x14ac:dyDescent="0.3">
      <c r="A3153" s="6">
        <v>47348</v>
      </c>
      <c r="B3153" s="7" t="s">
        <v>1057</v>
      </c>
      <c r="C3153" s="9">
        <f t="shared" ca="1" si="98"/>
        <v>10</v>
      </c>
      <c r="D3153" s="9" t="s">
        <v>2116</v>
      </c>
      <c r="E3153" s="9" t="s">
        <v>2116</v>
      </c>
      <c r="F3153" s="10">
        <f t="shared" ca="1" si="99"/>
        <v>8.6626173619440042E-2</v>
      </c>
      <c r="G3153" s="3" t="str">
        <f>VLOOKUP(Table3[[#This Row],[PRODUCT ID]],Table1[[PRODUCT]:[SELLING PRICE]],1,FALSE)</f>
        <v>Product5</v>
      </c>
      <c r="H3153" s="3" t="str">
        <f>VLOOKUP(Table3[[#This Row],[PRODUCT ID]],Table1[[PRODUCT]:[SELLING PRICE]],2,FALSE)</f>
        <v>Category5</v>
      </c>
      <c r="I3153" s="3" t="str">
        <f>VLOOKUP(Table3[[#This Row],[PRODUCT ID]],Table1[[PRODUCT]:[SELLING PRICE]],3,FALSE)</f>
        <v>Lt</v>
      </c>
      <c r="J3153" s="16">
        <f ca="1">VLOOKUP(Table3[[#This Row],[PRODUCT ID]],Table1[[PRODUCT]:[SELLING PRICE]],4,FALSE)</f>
        <v>135</v>
      </c>
      <c r="K3153" s="16">
        <f ca="1">VLOOKUP(Table3[[#This Row],[PRODUCT ID]],Table1[[PRODUCT]:[SELLING PRICE]],5,FALSE)</f>
        <v>178.61044405516915</v>
      </c>
      <c r="L3153" s="16">
        <f ca="1">J3153*Table3[[#This Row],[QUANTITY]]</f>
        <v>1350</v>
      </c>
      <c r="M3153" s="16">
        <f ca="1">K3153*Table3[[#This Row],[QUANTITY]]*(1-Table3[[#This Row],[DISCOUNT %]])</f>
        <v>1631.3810471820079</v>
      </c>
      <c r="N3153" s="3">
        <f>DAY(Table3[[#This Row],[DATE]])</f>
        <v>18</v>
      </c>
      <c r="O3153" s="3" t="str">
        <f>TEXT(Table3[[#This Row],[DATE]],"mmm")</f>
        <v>Aug</v>
      </c>
      <c r="P3153" s="3">
        <f>YEAR(Table3[[#This Row],[DATE]])</f>
        <v>2029</v>
      </c>
    </row>
    <row r="3154" spans="1:16" x14ac:dyDescent="0.3">
      <c r="A3154" s="6">
        <v>47349</v>
      </c>
      <c r="B3154" s="7" t="s">
        <v>1058</v>
      </c>
      <c r="C3154" s="9">
        <f t="shared" ca="1" si="98"/>
        <v>12</v>
      </c>
      <c r="D3154" s="9" t="s">
        <v>2115</v>
      </c>
      <c r="E3154" s="9" t="s">
        <v>2118</v>
      </c>
      <c r="F3154" s="10">
        <f t="shared" ca="1" si="99"/>
        <v>9.9941140887584226E-2</v>
      </c>
      <c r="G3154" s="3" t="str">
        <f>VLOOKUP(Table3[[#This Row],[PRODUCT ID]],Table1[[PRODUCT]:[SELLING PRICE]],1,FALSE)</f>
        <v>Product6</v>
      </c>
      <c r="H3154" s="3" t="str">
        <f>VLOOKUP(Table3[[#This Row],[PRODUCT ID]],Table1[[PRODUCT]:[SELLING PRICE]],2,FALSE)</f>
        <v>Category1</v>
      </c>
      <c r="I3154" s="3" t="str">
        <f>VLOOKUP(Table3[[#This Row],[PRODUCT ID]],Table1[[PRODUCT]:[SELLING PRICE]],3,FALSE)</f>
        <v>Ft</v>
      </c>
      <c r="J3154" s="16">
        <f ca="1">VLOOKUP(Table3[[#This Row],[PRODUCT ID]],Table1[[PRODUCT]:[SELLING PRICE]],4,FALSE)</f>
        <v>24</v>
      </c>
      <c r="K3154" s="16">
        <f ca="1">VLOOKUP(Table3[[#This Row],[PRODUCT ID]],Table1[[PRODUCT]:[SELLING PRICE]],5,FALSE)</f>
        <v>314.30065147914587</v>
      </c>
      <c r="L3154" s="16">
        <f ca="1">J3154*Table3[[#This Row],[QUANTITY]]</f>
        <v>288</v>
      </c>
      <c r="M3154" s="16">
        <f ca="1">K3154*Table3[[#This Row],[QUANTITY]]*(1-Table3[[#This Row],[DISCOUNT %]])</f>
        <v>3394.6690294633086</v>
      </c>
      <c r="N3154" s="3">
        <f>DAY(Table3[[#This Row],[DATE]])</f>
        <v>19</v>
      </c>
      <c r="O3154" s="3" t="str">
        <f>TEXT(Table3[[#This Row],[DATE]],"mmm")</f>
        <v>Aug</v>
      </c>
      <c r="P3154" s="3">
        <f>YEAR(Table3[[#This Row],[DATE]])</f>
        <v>2029</v>
      </c>
    </row>
    <row r="3155" spans="1:16" x14ac:dyDescent="0.3">
      <c r="A3155" s="6">
        <v>47350</v>
      </c>
      <c r="B3155" s="7" t="s">
        <v>1059</v>
      </c>
      <c r="C3155" s="9">
        <f t="shared" ca="1" si="98"/>
        <v>12</v>
      </c>
      <c r="D3155" s="9" t="s">
        <v>2116</v>
      </c>
      <c r="E3155" s="9" t="s">
        <v>2116</v>
      </c>
      <c r="F3155" s="10">
        <f t="shared" ca="1" si="99"/>
        <v>2.0345433823330528E-2</v>
      </c>
      <c r="G3155" s="3" t="str">
        <f>VLOOKUP(Table3[[#This Row],[PRODUCT ID]],Table1[[PRODUCT]:[SELLING PRICE]],1,FALSE)</f>
        <v>Product7</v>
      </c>
      <c r="H3155" s="3" t="str">
        <f>VLOOKUP(Table3[[#This Row],[PRODUCT ID]],Table1[[PRODUCT]:[SELLING PRICE]],2,FALSE)</f>
        <v>Category2</v>
      </c>
      <c r="I3155" s="3" t="str">
        <f>VLOOKUP(Table3[[#This Row],[PRODUCT ID]],Table1[[PRODUCT]:[SELLING PRICE]],3,FALSE)</f>
        <v>Kg</v>
      </c>
      <c r="J3155" s="16">
        <f ca="1">VLOOKUP(Table3[[#This Row],[PRODUCT ID]],Table1[[PRODUCT]:[SELLING PRICE]],4,FALSE)</f>
        <v>116</v>
      </c>
      <c r="K3155" s="16">
        <f ca="1">VLOOKUP(Table3[[#This Row],[PRODUCT ID]],Table1[[PRODUCT]:[SELLING PRICE]],5,FALSE)</f>
        <v>75.374365149541063</v>
      </c>
      <c r="L3155" s="16">
        <f ca="1">J3155*Table3[[#This Row],[QUANTITY]]</f>
        <v>1392</v>
      </c>
      <c r="M3155" s="16">
        <f ca="1">K3155*Table3[[#This Row],[QUANTITY]]*(1-Table3[[#This Row],[DISCOUNT %]])</f>
        <v>886.09009189698634</v>
      </c>
      <c r="N3155" s="3">
        <f>DAY(Table3[[#This Row],[DATE]])</f>
        <v>20</v>
      </c>
      <c r="O3155" s="3" t="str">
        <f>TEXT(Table3[[#This Row],[DATE]],"mmm")</f>
        <v>Aug</v>
      </c>
      <c r="P3155" s="3">
        <f>YEAR(Table3[[#This Row],[DATE]])</f>
        <v>2029</v>
      </c>
    </row>
    <row r="3156" spans="1:16" x14ac:dyDescent="0.3">
      <c r="A3156" s="6">
        <v>47351</v>
      </c>
      <c r="B3156" s="7" t="s">
        <v>1060</v>
      </c>
      <c r="C3156" s="9">
        <f t="shared" ca="1" si="98"/>
        <v>15</v>
      </c>
      <c r="D3156" s="9" t="s">
        <v>2117</v>
      </c>
      <c r="E3156" s="9" t="s">
        <v>2116</v>
      </c>
      <c r="F3156" s="10">
        <f t="shared" ca="1" si="99"/>
        <v>3.6900651976372205E-2</v>
      </c>
      <c r="G3156" s="3" t="str">
        <f>VLOOKUP(Table3[[#This Row],[PRODUCT ID]],Table1[[PRODUCT]:[SELLING PRICE]],1,FALSE)</f>
        <v>Product8</v>
      </c>
      <c r="H3156" s="3" t="str">
        <f>VLOOKUP(Table3[[#This Row],[PRODUCT ID]],Table1[[PRODUCT]:[SELLING PRICE]],2,FALSE)</f>
        <v>Category3</v>
      </c>
      <c r="I3156" s="3" t="str">
        <f>VLOOKUP(Table3[[#This Row],[PRODUCT ID]],Table1[[PRODUCT]:[SELLING PRICE]],3,FALSE)</f>
        <v>No</v>
      </c>
      <c r="J3156" s="16">
        <f ca="1">VLOOKUP(Table3[[#This Row],[PRODUCT ID]],Table1[[PRODUCT]:[SELLING PRICE]],4,FALSE)</f>
        <v>240</v>
      </c>
      <c r="K3156" s="16">
        <f ca="1">VLOOKUP(Table3[[#This Row],[PRODUCT ID]],Table1[[PRODUCT]:[SELLING PRICE]],5,FALSE)</f>
        <v>129.77114950175388</v>
      </c>
      <c r="L3156" s="16">
        <f ca="1">J3156*Table3[[#This Row],[QUANTITY]]</f>
        <v>3600</v>
      </c>
      <c r="M3156" s="16">
        <f ca="1">K3156*Table3[[#This Row],[QUANTITY]]*(1-Table3[[#This Row],[DISCOUNT %]])</f>
        <v>1874.7376421612387</v>
      </c>
      <c r="N3156" s="3">
        <f>DAY(Table3[[#This Row],[DATE]])</f>
        <v>21</v>
      </c>
      <c r="O3156" s="3" t="str">
        <f>TEXT(Table3[[#This Row],[DATE]],"mmm")</f>
        <v>Aug</v>
      </c>
      <c r="P3156" s="3">
        <f>YEAR(Table3[[#This Row],[DATE]])</f>
        <v>2029</v>
      </c>
    </row>
    <row r="3157" spans="1:16" x14ac:dyDescent="0.3">
      <c r="A3157" s="6">
        <v>47352</v>
      </c>
      <c r="B3157" s="7" t="s">
        <v>1061</v>
      </c>
      <c r="C3157" s="9">
        <f t="shared" ca="1" si="98"/>
        <v>8</v>
      </c>
      <c r="D3157" s="9" t="s">
        <v>2115</v>
      </c>
      <c r="E3157" s="9" t="s">
        <v>2116</v>
      </c>
      <c r="F3157" s="10">
        <f t="shared" ca="1" si="99"/>
        <v>5.9563561406354826E-2</v>
      </c>
      <c r="G3157" s="3" t="str">
        <f>VLOOKUP(Table3[[#This Row],[PRODUCT ID]],Table1[[PRODUCT]:[SELLING PRICE]],1,FALSE)</f>
        <v>Product9</v>
      </c>
      <c r="H3157" s="3" t="str">
        <f>VLOOKUP(Table3[[#This Row],[PRODUCT ID]],Table1[[PRODUCT]:[SELLING PRICE]],2,FALSE)</f>
        <v>Category4</v>
      </c>
      <c r="I3157" s="3" t="str">
        <f>VLOOKUP(Table3[[#This Row],[PRODUCT ID]],Table1[[PRODUCT]:[SELLING PRICE]],3,FALSE)</f>
        <v>No</v>
      </c>
      <c r="J3157" s="16">
        <f ca="1">VLOOKUP(Table3[[#This Row],[PRODUCT ID]],Table1[[PRODUCT]:[SELLING PRICE]],4,FALSE)</f>
        <v>240</v>
      </c>
      <c r="K3157" s="16">
        <f ca="1">VLOOKUP(Table3[[#This Row],[PRODUCT ID]],Table1[[PRODUCT]:[SELLING PRICE]],5,FALSE)</f>
        <v>266.34513729896543</v>
      </c>
      <c r="L3157" s="16">
        <f ca="1">J3157*Table3[[#This Row],[QUANTITY]]</f>
        <v>1920</v>
      </c>
      <c r="M3157" s="16">
        <f ca="1">K3157*Table3[[#This Row],[QUANTITY]]*(1-Table3[[#This Row],[DISCOUNT %]])</f>
        <v>2003.845378865396</v>
      </c>
      <c r="N3157" s="3">
        <f>DAY(Table3[[#This Row],[DATE]])</f>
        <v>22</v>
      </c>
      <c r="O3157" s="3" t="str">
        <f>TEXT(Table3[[#This Row],[DATE]],"mmm")</f>
        <v>Aug</v>
      </c>
      <c r="P3157" s="3">
        <f>YEAR(Table3[[#This Row],[DATE]])</f>
        <v>2029</v>
      </c>
    </row>
    <row r="3158" spans="1:16" x14ac:dyDescent="0.3">
      <c r="A3158" s="6">
        <v>47353</v>
      </c>
      <c r="B3158" s="7" t="s">
        <v>1062</v>
      </c>
      <c r="C3158" s="9">
        <f t="shared" ca="1" si="98"/>
        <v>14</v>
      </c>
      <c r="D3158" s="9" t="s">
        <v>2115</v>
      </c>
      <c r="E3158" s="9" t="s">
        <v>2116</v>
      </c>
      <c r="F3158" s="10">
        <f t="shared" ca="1" si="99"/>
        <v>4.9485139565316819E-2</v>
      </c>
      <c r="G3158" s="3" t="str">
        <f>VLOOKUP(Table3[[#This Row],[PRODUCT ID]],Table1[[PRODUCT]:[SELLING PRICE]],1,FALSE)</f>
        <v>Product10</v>
      </c>
      <c r="H3158" s="3" t="str">
        <f>VLOOKUP(Table3[[#This Row],[PRODUCT ID]],Table1[[PRODUCT]:[SELLING PRICE]],2,FALSE)</f>
        <v>Category5</v>
      </c>
      <c r="I3158" s="3" t="str">
        <f>VLOOKUP(Table3[[#This Row],[PRODUCT ID]],Table1[[PRODUCT]:[SELLING PRICE]],3,FALSE)</f>
        <v>Ft</v>
      </c>
      <c r="J3158" s="16">
        <f ca="1">VLOOKUP(Table3[[#This Row],[PRODUCT ID]],Table1[[PRODUCT]:[SELLING PRICE]],4,FALSE)</f>
        <v>21</v>
      </c>
      <c r="K3158" s="16">
        <f ca="1">VLOOKUP(Table3[[#This Row],[PRODUCT ID]],Table1[[PRODUCT]:[SELLING PRICE]],5,FALSE)</f>
        <v>156.00056587947853</v>
      </c>
      <c r="L3158" s="16">
        <f ca="1">J3158*Table3[[#This Row],[QUANTITY]]</f>
        <v>294</v>
      </c>
      <c r="M3158" s="16">
        <f ca="1">K3158*Table3[[#This Row],[QUANTITY]]*(1-Table3[[#This Row],[DISCOUNT %]])</f>
        <v>2075.9319854652977</v>
      </c>
      <c r="N3158" s="3">
        <f>DAY(Table3[[#This Row],[DATE]])</f>
        <v>23</v>
      </c>
      <c r="O3158" s="3" t="str">
        <f>TEXT(Table3[[#This Row],[DATE]],"mmm")</f>
        <v>Aug</v>
      </c>
      <c r="P3158" s="3">
        <f>YEAR(Table3[[#This Row],[DATE]])</f>
        <v>2029</v>
      </c>
    </row>
    <row r="3159" spans="1:16" x14ac:dyDescent="0.3">
      <c r="A3159" s="6">
        <v>47354</v>
      </c>
      <c r="B3159" s="7" t="s">
        <v>1063</v>
      </c>
      <c r="C3159" s="9">
        <f t="shared" ca="1" si="98"/>
        <v>15</v>
      </c>
      <c r="D3159" s="9" t="s">
        <v>2115</v>
      </c>
      <c r="E3159" s="9" t="s">
        <v>2116</v>
      </c>
      <c r="F3159" s="10">
        <f t="shared" ca="1" si="99"/>
        <v>3.7095855178912944E-2</v>
      </c>
      <c r="G3159" s="3" t="str">
        <f>VLOOKUP(Table3[[#This Row],[PRODUCT ID]],Table1[[PRODUCT]:[SELLING PRICE]],1,FALSE)</f>
        <v>Product11</v>
      </c>
      <c r="H3159" s="3" t="str">
        <f>VLOOKUP(Table3[[#This Row],[PRODUCT ID]],Table1[[PRODUCT]:[SELLING PRICE]],2,FALSE)</f>
        <v>Category1</v>
      </c>
      <c r="I3159" s="3" t="str">
        <f>VLOOKUP(Table3[[#This Row],[PRODUCT ID]],Table1[[PRODUCT]:[SELLING PRICE]],3,FALSE)</f>
        <v>No</v>
      </c>
      <c r="J3159" s="16">
        <f ca="1">VLOOKUP(Table3[[#This Row],[PRODUCT ID]],Table1[[PRODUCT]:[SELLING PRICE]],4,FALSE)</f>
        <v>24</v>
      </c>
      <c r="K3159" s="16">
        <f ca="1">VLOOKUP(Table3[[#This Row],[PRODUCT ID]],Table1[[PRODUCT]:[SELLING PRICE]],5,FALSE)</f>
        <v>25.769088182129277</v>
      </c>
      <c r="L3159" s="16">
        <f ca="1">J3159*Table3[[#This Row],[QUANTITY]]</f>
        <v>360</v>
      </c>
      <c r="M3159" s="16">
        <f ca="1">K3159*Table3[[#This Row],[QUANTITY]]*(1-Table3[[#This Row],[DISCOUNT %]])</f>
        <v>372.19742728248559</v>
      </c>
      <c r="N3159" s="3">
        <f>DAY(Table3[[#This Row],[DATE]])</f>
        <v>24</v>
      </c>
      <c r="O3159" s="3" t="str">
        <f>TEXT(Table3[[#This Row],[DATE]],"mmm")</f>
        <v>Aug</v>
      </c>
      <c r="P3159" s="3">
        <f>YEAR(Table3[[#This Row],[DATE]])</f>
        <v>2029</v>
      </c>
    </row>
    <row r="3160" spans="1:16" x14ac:dyDescent="0.3">
      <c r="A3160" s="6">
        <v>47355</v>
      </c>
      <c r="B3160" s="7" t="s">
        <v>1064</v>
      </c>
      <c r="C3160" s="9">
        <f t="shared" ca="1" si="98"/>
        <v>5</v>
      </c>
      <c r="D3160" s="9" t="s">
        <v>2116</v>
      </c>
      <c r="E3160" s="9" t="s">
        <v>2118</v>
      </c>
      <c r="F3160" s="10">
        <f t="shared" ca="1" si="99"/>
        <v>4.4292953520182823E-2</v>
      </c>
      <c r="G3160" s="3" t="str">
        <f>VLOOKUP(Table3[[#This Row],[PRODUCT ID]],Table1[[PRODUCT]:[SELLING PRICE]],1,FALSE)</f>
        <v>Product12</v>
      </c>
      <c r="H3160" s="3" t="str">
        <f>VLOOKUP(Table3[[#This Row],[PRODUCT ID]],Table1[[PRODUCT]:[SELLING PRICE]],2,FALSE)</f>
        <v>Category2</v>
      </c>
      <c r="I3160" s="3" t="str">
        <f>VLOOKUP(Table3[[#This Row],[PRODUCT ID]],Table1[[PRODUCT]:[SELLING PRICE]],3,FALSE)</f>
        <v>Kg</v>
      </c>
      <c r="J3160" s="16">
        <f ca="1">VLOOKUP(Table3[[#This Row],[PRODUCT ID]],Table1[[PRODUCT]:[SELLING PRICE]],4,FALSE)</f>
        <v>66</v>
      </c>
      <c r="K3160" s="16">
        <f ca="1">VLOOKUP(Table3[[#This Row],[PRODUCT ID]],Table1[[PRODUCT]:[SELLING PRICE]],5,FALSE)</f>
        <v>222.07923466287838</v>
      </c>
      <c r="L3160" s="16">
        <f ca="1">J3160*Table3[[#This Row],[QUANTITY]]</f>
        <v>330</v>
      </c>
      <c r="M3160" s="16">
        <f ca="1">K3160*Table3[[#This Row],[QUANTITY]]*(1-Table3[[#This Row],[DISCOUNT %]])</f>
        <v>1061.2134472207888</v>
      </c>
      <c r="N3160" s="3">
        <f>DAY(Table3[[#This Row],[DATE]])</f>
        <v>25</v>
      </c>
      <c r="O3160" s="3" t="str">
        <f>TEXT(Table3[[#This Row],[DATE]],"mmm")</f>
        <v>Aug</v>
      </c>
      <c r="P3160" s="3">
        <f>YEAR(Table3[[#This Row],[DATE]])</f>
        <v>2029</v>
      </c>
    </row>
    <row r="3161" spans="1:16" x14ac:dyDescent="0.3">
      <c r="A3161" s="6">
        <v>47356</v>
      </c>
      <c r="B3161" s="7" t="s">
        <v>1065</v>
      </c>
      <c r="C3161" s="9">
        <f t="shared" ca="1" si="98"/>
        <v>3</v>
      </c>
      <c r="D3161" s="9" t="s">
        <v>2116</v>
      </c>
      <c r="E3161" s="9" t="s">
        <v>2118</v>
      </c>
      <c r="F3161" s="10">
        <f t="shared" ca="1" si="99"/>
        <v>2.5807503420364742E-2</v>
      </c>
      <c r="G3161" s="3" t="str">
        <f>VLOOKUP(Table3[[#This Row],[PRODUCT ID]],Table1[[PRODUCT]:[SELLING PRICE]],1,FALSE)</f>
        <v>Product13</v>
      </c>
      <c r="H3161" s="3" t="str">
        <f>VLOOKUP(Table3[[#This Row],[PRODUCT ID]],Table1[[PRODUCT]:[SELLING PRICE]],2,FALSE)</f>
        <v>Category3</v>
      </c>
      <c r="I3161" s="3" t="str">
        <f>VLOOKUP(Table3[[#This Row],[PRODUCT ID]],Table1[[PRODUCT]:[SELLING PRICE]],3,FALSE)</f>
        <v>Kg</v>
      </c>
      <c r="J3161" s="16">
        <f ca="1">VLOOKUP(Table3[[#This Row],[PRODUCT ID]],Table1[[PRODUCT]:[SELLING PRICE]],4,FALSE)</f>
        <v>158</v>
      </c>
      <c r="K3161" s="16">
        <f ca="1">VLOOKUP(Table3[[#This Row],[PRODUCT ID]],Table1[[PRODUCT]:[SELLING PRICE]],5,FALSE)</f>
        <v>200.4647852548045</v>
      </c>
      <c r="L3161" s="16">
        <f ca="1">J3161*Table3[[#This Row],[QUANTITY]]</f>
        <v>474</v>
      </c>
      <c r="M3161" s="16">
        <f ca="1">K3161*Table3[[#This Row],[QUANTITY]]*(1-Table3[[#This Row],[DISCOUNT %]])</f>
        <v>585.87386887103537</v>
      </c>
      <c r="N3161" s="3">
        <f>DAY(Table3[[#This Row],[DATE]])</f>
        <v>26</v>
      </c>
      <c r="O3161" s="3" t="str">
        <f>TEXT(Table3[[#This Row],[DATE]],"mmm")</f>
        <v>Aug</v>
      </c>
      <c r="P3161" s="3">
        <f>YEAR(Table3[[#This Row],[DATE]])</f>
        <v>2029</v>
      </c>
    </row>
    <row r="3162" spans="1:16" x14ac:dyDescent="0.3">
      <c r="A3162" s="6">
        <v>47357</v>
      </c>
      <c r="B3162" s="7" t="s">
        <v>1066</v>
      </c>
      <c r="C3162" s="9">
        <f t="shared" ca="1" si="98"/>
        <v>11</v>
      </c>
      <c r="D3162" s="9" t="s">
        <v>2116</v>
      </c>
      <c r="E3162" s="9" t="s">
        <v>2116</v>
      </c>
      <c r="F3162" s="10">
        <f t="shared" ca="1" si="99"/>
        <v>4.7092833915332692E-2</v>
      </c>
      <c r="G3162" s="3" t="str">
        <f>VLOOKUP(Table3[[#This Row],[PRODUCT ID]],Table1[[PRODUCT]:[SELLING PRICE]],1,FALSE)</f>
        <v>Product14</v>
      </c>
      <c r="H3162" s="3" t="str">
        <f>VLOOKUP(Table3[[#This Row],[PRODUCT ID]],Table1[[PRODUCT]:[SELLING PRICE]],2,FALSE)</f>
        <v>Category4</v>
      </c>
      <c r="I3162" s="3" t="str">
        <f>VLOOKUP(Table3[[#This Row],[PRODUCT ID]],Table1[[PRODUCT]:[SELLING PRICE]],3,FALSE)</f>
        <v>Lt</v>
      </c>
      <c r="J3162" s="16">
        <f ca="1">VLOOKUP(Table3[[#This Row],[PRODUCT ID]],Table1[[PRODUCT]:[SELLING PRICE]],4,FALSE)</f>
        <v>221</v>
      </c>
      <c r="K3162" s="16">
        <f ca="1">VLOOKUP(Table3[[#This Row],[PRODUCT ID]],Table1[[PRODUCT]:[SELLING PRICE]],5,FALSE)</f>
        <v>283.73476637718295</v>
      </c>
      <c r="L3162" s="16">
        <f ca="1">J3162*Table3[[#This Row],[QUANTITY]]</f>
        <v>2431</v>
      </c>
      <c r="M3162" s="16">
        <f ca="1">K3162*Table3[[#This Row],[QUANTITY]]*(1-Table3[[#This Row],[DISCOUNT %]])</f>
        <v>2974.1018136299422</v>
      </c>
      <c r="N3162" s="3">
        <f>DAY(Table3[[#This Row],[DATE]])</f>
        <v>27</v>
      </c>
      <c r="O3162" s="3" t="str">
        <f>TEXT(Table3[[#This Row],[DATE]],"mmm")</f>
        <v>Aug</v>
      </c>
      <c r="P3162" s="3">
        <f>YEAR(Table3[[#This Row],[DATE]])</f>
        <v>2029</v>
      </c>
    </row>
    <row r="3163" spans="1:16" x14ac:dyDescent="0.3">
      <c r="A3163" s="6">
        <v>47358</v>
      </c>
      <c r="B3163" s="7" t="s">
        <v>1067</v>
      </c>
      <c r="C3163" s="9">
        <f t="shared" ca="1" si="98"/>
        <v>6</v>
      </c>
      <c r="D3163" s="9" t="s">
        <v>2115</v>
      </c>
      <c r="E3163" s="9" t="s">
        <v>2116</v>
      </c>
      <c r="F3163" s="10">
        <f t="shared" ca="1" si="99"/>
        <v>6.1323526714833022E-2</v>
      </c>
      <c r="G3163" s="3" t="str">
        <f>VLOOKUP(Table3[[#This Row],[PRODUCT ID]],Table1[[PRODUCT]:[SELLING PRICE]],1,FALSE)</f>
        <v>Product15</v>
      </c>
      <c r="H3163" s="3" t="str">
        <f>VLOOKUP(Table3[[#This Row],[PRODUCT ID]],Table1[[PRODUCT]:[SELLING PRICE]],2,FALSE)</f>
        <v>Category5</v>
      </c>
      <c r="I3163" s="3" t="str">
        <f>VLOOKUP(Table3[[#This Row],[PRODUCT ID]],Table1[[PRODUCT]:[SELLING PRICE]],3,FALSE)</f>
        <v>Kg</v>
      </c>
      <c r="J3163" s="16">
        <f ca="1">VLOOKUP(Table3[[#This Row],[PRODUCT ID]],Table1[[PRODUCT]:[SELLING PRICE]],4,FALSE)</f>
        <v>104</v>
      </c>
      <c r="K3163" s="16">
        <f ca="1">VLOOKUP(Table3[[#This Row],[PRODUCT ID]],Table1[[PRODUCT]:[SELLING PRICE]],5,FALSE)</f>
        <v>58.980935548331935</v>
      </c>
      <c r="L3163" s="16">
        <f ca="1">J3163*Table3[[#This Row],[QUANTITY]]</f>
        <v>624</v>
      </c>
      <c r="M3163" s="16">
        <f ca="1">K3163*Table3[[#This Row],[QUANTITY]]*(1-Table3[[#This Row],[DISCOUNT %]])</f>
        <v>332.18409942940775</v>
      </c>
      <c r="N3163" s="3">
        <f>DAY(Table3[[#This Row],[DATE]])</f>
        <v>28</v>
      </c>
      <c r="O3163" s="3" t="str">
        <f>TEXT(Table3[[#This Row],[DATE]],"mmm")</f>
        <v>Aug</v>
      </c>
      <c r="P3163" s="3">
        <f>YEAR(Table3[[#This Row],[DATE]])</f>
        <v>2029</v>
      </c>
    </row>
    <row r="3164" spans="1:16" x14ac:dyDescent="0.3">
      <c r="A3164" s="6">
        <v>47359</v>
      </c>
      <c r="B3164" s="7" t="s">
        <v>1068</v>
      </c>
      <c r="C3164" s="9">
        <f t="shared" ca="1" si="98"/>
        <v>12</v>
      </c>
      <c r="D3164" s="9" t="s">
        <v>2117</v>
      </c>
      <c r="E3164" s="9" t="s">
        <v>2116</v>
      </c>
      <c r="F3164" s="10">
        <f t="shared" ca="1" si="99"/>
        <v>8.2273316710015337E-2</v>
      </c>
      <c r="G3164" s="3" t="str">
        <f>VLOOKUP(Table3[[#This Row],[PRODUCT ID]],Table1[[PRODUCT]:[SELLING PRICE]],1,FALSE)</f>
        <v>Product16</v>
      </c>
      <c r="H3164" s="3" t="str">
        <f>VLOOKUP(Table3[[#This Row],[PRODUCT ID]],Table1[[PRODUCT]:[SELLING PRICE]],2,FALSE)</f>
        <v>Category1</v>
      </c>
      <c r="I3164" s="3" t="str">
        <f>VLOOKUP(Table3[[#This Row],[PRODUCT ID]],Table1[[PRODUCT]:[SELLING PRICE]],3,FALSE)</f>
        <v>Lt</v>
      </c>
      <c r="J3164" s="16">
        <f ca="1">VLOOKUP(Table3[[#This Row],[PRODUCT ID]],Table1[[PRODUCT]:[SELLING PRICE]],4,FALSE)</f>
        <v>32</v>
      </c>
      <c r="K3164" s="16">
        <f ca="1">VLOOKUP(Table3[[#This Row],[PRODUCT ID]],Table1[[PRODUCT]:[SELLING PRICE]],5,FALSE)</f>
        <v>303.95545437054182</v>
      </c>
      <c r="L3164" s="16">
        <f ca="1">J3164*Table3[[#This Row],[QUANTITY]]</f>
        <v>384</v>
      </c>
      <c r="M3164" s="16">
        <f ca="1">K3164*Table3[[#This Row],[QUANTITY]]*(1-Table3[[#This Row],[DISCOUNT %]])</f>
        <v>3347.3763720885313</v>
      </c>
      <c r="N3164" s="3">
        <f>DAY(Table3[[#This Row],[DATE]])</f>
        <v>29</v>
      </c>
      <c r="O3164" s="3" t="str">
        <f>TEXT(Table3[[#This Row],[DATE]],"mmm")</f>
        <v>Aug</v>
      </c>
      <c r="P3164" s="3">
        <f>YEAR(Table3[[#This Row],[DATE]])</f>
        <v>2029</v>
      </c>
    </row>
    <row r="3165" spans="1:16" x14ac:dyDescent="0.3">
      <c r="A3165" s="6">
        <v>47360</v>
      </c>
      <c r="B3165" s="7" t="s">
        <v>1069</v>
      </c>
      <c r="C3165" s="9">
        <f t="shared" ca="1" si="98"/>
        <v>3</v>
      </c>
      <c r="D3165" s="9" t="s">
        <v>2117</v>
      </c>
      <c r="E3165" s="9" t="s">
        <v>2116</v>
      </c>
      <c r="F3165" s="10">
        <f t="shared" ca="1" si="99"/>
        <v>3.3077419340387069E-2</v>
      </c>
      <c r="G3165" s="3" t="str">
        <f>VLOOKUP(Table3[[#This Row],[PRODUCT ID]],Table1[[PRODUCT]:[SELLING PRICE]],1,FALSE)</f>
        <v>Product17</v>
      </c>
      <c r="H3165" s="3" t="str">
        <f>VLOOKUP(Table3[[#This Row],[PRODUCT ID]],Table1[[PRODUCT]:[SELLING PRICE]],2,FALSE)</f>
        <v>Category2</v>
      </c>
      <c r="I3165" s="3" t="str">
        <f>VLOOKUP(Table3[[#This Row],[PRODUCT ID]],Table1[[PRODUCT]:[SELLING PRICE]],3,FALSE)</f>
        <v>Ft</v>
      </c>
      <c r="J3165" s="16">
        <f ca="1">VLOOKUP(Table3[[#This Row],[PRODUCT ID]],Table1[[PRODUCT]:[SELLING PRICE]],4,FALSE)</f>
        <v>157</v>
      </c>
      <c r="K3165" s="16">
        <f ca="1">VLOOKUP(Table3[[#This Row],[PRODUCT ID]],Table1[[PRODUCT]:[SELLING PRICE]],5,FALSE)</f>
        <v>125.37005631311519</v>
      </c>
      <c r="L3165" s="16">
        <f ca="1">J3165*Table3[[#This Row],[QUANTITY]]</f>
        <v>471</v>
      </c>
      <c r="M3165" s="16">
        <f ca="1">K3165*Table3[[#This Row],[QUANTITY]]*(1-Table3[[#This Row],[DISCOUNT %]])</f>
        <v>363.66941516315501</v>
      </c>
      <c r="N3165" s="3">
        <f>DAY(Table3[[#This Row],[DATE]])</f>
        <v>30</v>
      </c>
      <c r="O3165" s="3" t="str">
        <f>TEXT(Table3[[#This Row],[DATE]],"mmm")</f>
        <v>Aug</v>
      </c>
      <c r="P3165" s="3">
        <f>YEAR(Table3[[#This Row],[DATE]])</f>
        <v>2029</v>
      </c>
    </row>
    <row r="3166" spans="1:16" x14ac:dyDescent="0.3">
      <c r="A3166" s="6">
        <v>47361</v>
      </c>
      <c r="B3166" s="7" t="s">
        <v>1070</v>
      </c>
      <c r="C3166" s="9">
        <f t="shared" ca="1" si="98"/>
        <v>4</v>
      </c>
      <c r="D3166" s="9" t="s">
        <v>2116</v>
      </c>
      <c r="E3166" s="9" t="s">
        <v>2118</v>
      </c>
      <c r="F3166" s="10">
        <f t="shared" ca="1" si="99"/>
        <v>7.8166549584828826E-2</v>
      </c>
      <c r="G3166" s="3" t="str">
        <f>VLOOKUP(Table3[[#This Row],[PRODUCT ID]],Table1[[PRODUCT]:[SELLING PRICE]],1,FALSE)</f>
        <v>Product18</v>
      </c>
      <c r="H3166" s="3" t="str">
        <f>VLOOKUP(Table3[[#This Row],[PRODUCT ID]],Table1[[PRODUCT]:[SELLING PRICE]],2,FALSE)</f>
        <v>Category3</v>
      </c>
      <c r="I3166" s="3" t="str">
        <f>VLOOKUP(Table3[[#This Row],[PRODUCT ID]],Table1[[PRODUCT]:[SELLING PRICE]],3,FALSE)</f>
        <v>Kg</v>
      </c>
      <c r="J3166" s="16">
        <f ca="1">VLOOKUP(Table3[[#This Row],[PRODUCT ID]],Table1[[PRODUCT]:[SELLING PRICE]],4,FALSE)</f>
        <v>196</v>
      </c>
      <c r="K3166" s="16">
        <f ca="1">VLOOKUP(Table3[[#This Row],[PRODUCT ID]],Table1[[PRODUCT]:[SELLING PRICE]],5,FALSE)</f>
        <v>299.94607549904163</v>
      </c>
      <c r="L3166" s="16">
        <f ca="1">J3166*Table3[[#This Row],[QUANTITY]]</f>
        <v>784</v>
      </c>
      <c r="M3166" s="16">
        <f ca="1">K3166*Table3[[#This Row],[QUANTITY]]*(1-Table3[[#This Row],[DISCOUNT %]])</f>
        <v>1106.001302863084</v>
      </c>
      <c r="N3166" s="3">
        <f>DAY(Table3[[#This Row],[DATE]])</f>
        <v>31</v>
      </c>
      <c r="O3166" s="3" t="str">
        <f>TEXT(Table3[[#This Row],[DATE]],"mmm")</f>
        <v>Aug</v>
      </c>
      <c r="P3166" s="3">
        <f>YEAR(Table3[[#This Row],[DATE]])</f>
        <v>2029</v>
      </c>
    </row>
    <row r="3167" spans="1:16" x14ac:dyDescent="0.3">
      <c r="A3167" s="6">
        <v>47362</v>
      </c>
      <c r="B3167" s="7" t="s">
        <v>1071</v>
      </c>
      <c r="C3167" s="9">
        <f t="shared" ca="1" si="98"/>
        <v>4</v>
      </c>
      <c r="D3167" s="9" t="s">
        <v>2116</v>
      </c>
      <c r="E3167" s="9" t="s">
        <v>2116</v>
      </c>
      <c r="F3167" s="10">
        <f t="shared" ca="1" si="99"/>
        <v>7.9192021563823101E-3</v>
      </c>
      <c r="G3167" s="3" t="str">
        <f>VLOOKUP(Table3[[#This Row],[PRODUCT ID]],Table1[[PRODUCT]:[SELLING PRICE]],1,FALSE)</f>
        <v>Product19</v>
      </c>
      <c r="H3167" s="3" t="str">
        <f>VLOOKUP(Table3[[#This Row],[PRODUCT ID]],Table1[[PRODUCT]:[SELLING PRICE]],2,FALSE)</f>
        <v>Category4</v>
      </c>
      <c r="I3167" s="3" t="str">
        <f>VLOOKUP(Table3[[#This Row],[PRODUCT ID]],Table1[[PRODUCT]:[SELLING PRICE]],3,FALSE)</f>
        <v>No</v>
      </c>
      <c r="J3167" s="16">
        <f ca="1">VLOOKUP(Table3[[#This Row],[PRODUCT ID]],Table1[[PRODUCT]:[SELLING PRICE]],4,FALSE)</f>
        <v>142</v>
      </c>
      <c r="K3167" s="16">
        <f ca="1">VLOOKUP(Table3[[#This Row],[PRODUCT ID]],Table1[[PRODUCT]:[SELLING PRICE]],5,FALSE)</f>
        <v>125.75196199545395</v>
      </c>
      <c r="L3167" s="16">
        <f ca="1">J3167*Table3[[#This Row],[QUANTITY]]</f>
        <v>568</v>
      </c>
      <c r="M3167" s="16">
        <f ca="1">K3167*Table3[[#This Row],[QUANTITY]]*(1-Table3[[#This Row],[DISCOUNT %]])</f>
        <v>499.02442714740101</v>
      </c>
      <c r="N3167" s="3">
        <f>DAY(Table3[[#This Row],[DATE]])</f>
        <v>1</v>
      </c>
      <c r="O3167" s="3" t="str">
        <f>TEXT(Table3[[#This Row],[DATE]],"mmm")</f>
        <v>Sep</v>
      </c>
      <c r="P3167" s="3">
        <f>YEAR(Table3[[#This Row],[DATE]])</f>
        <v>2029</v>
      </c>
    </row>
    <row r="3168" spans="1:16" x14ac:dyDescent="0.3">
      <c r="A3168" s="6">
        <v>47363</v>
      </c>
      <c r="B3168" s="7" t="s">
        <v>1072</v>
      </c>
      <c r="C3168" s="9">
        <f t="shared" ca="1" si="98"/>
        <v>14</v>
      </c>
      <c r="D3168" s="9" t="s">
        <v>2116</v>
      </c>
      <c r="E3168" s="9" t="s">
        <v>2116</v>
      </c>
      <c r="F3168" s="10">
        <f t="shared" ca="1" si="99"/>
        <v>8.374280974059134E-2</v>
      </c>
      <c r="G3168" s="3" t="str">
        <f>VLOOKUP(Table3[[#This Row],[PRODUCT ID]],Table1[[PRODUCT]:[SELLING PRICE]],1,FALSE)</f>
        <v>Product20</v>
      </c>
      <c r="H3168" s="3" t="str">
        <f>VLOOKUP(Table3[[#This Row],[PRODUCT ID]],Table1[[PRODUCT]:[SELLING PRICE]],2,FALSE)</f>
        <v>Category5</v>
      </c>
      <c r="I3168" s="3" t="str">
        <f>VLOOKUP(Table3[[#This Row],[PRODUCT ID]],Table1[[PRODUCT]:[SELLING PRICE]],3,FALSE)</f>
        <v>No</v>
      </c>
      <c r="J3168" s="16">
        <f ca="1">VLOOKUP(Table3[[#This Row],[PRODUCT ID]],Table1[[PRODUCT]:[SELLING PRICE]],4,FALSE)</f>
        <v>102</v>
      </c>
      <c r="K3168" s="16">
        <f ca="1">VLOOKUP(Table3[[#This Row],[PRODUCT ID]],Table1[[PRODUCT]:[SELLING PRICE]],5,FALSE)</f>
        <v>147.68548043905469</v>
      </c>
      <c r="L3168" s="16">
        <f ca="1">J3168*Table3[[#This Row],[QUANTITY]]</f>
        <v>1428</v>
      </c>
      <c r="M3168" s="16">
        <f ca="1">K3168*Table3[[#This Row],[QUANTITY]]*(1-Table3[[#This Row],[DISCOUNT %]])</f>
        <v>1894.4503668887876</v>
      </c>
      <c r="N3168" s="3">
        <f>DAY(Table3[[#This Row],[DATE]])</f>
        <v>2</v>
      </c>
      <c r="O3168" s="3" t="str">
        <f>TEXT(Table3[[#This Row],[DATE]],"mmm")</f>
        <v>Sep</v>
      </c>
      <c r="P3168" s="3">
        <f>YEAR(Table3[[#This Row],[DATE]])</f>
        <v>2029</v>
      </c>
    </row>
    <row r="3169" spans="1:16" x14ac:dyDescent="0.3">
      <c r="A3169" s="6">
        <v>47364</v>
      </c>
      <c r="B3169" s="7" t="s">
        <v>1073</v>
      </c>
      <c r="C3169" s="9">
        <f t="shared" ca="1" si="98"/>
        <v>10</v>
      </c>
      <c r="D3169" s="9" t="s">
        <v>2116</v>
      </c>
      <c r="E3169" s="9" t="s">
        <v>2116</v>
      </c>
      <c r="F3169" s="10">
        <f t="shared" ca="1" si="99"/>
        <v>9.0150120203085882E-2</v>
      </c>
      <c r="G3169" s="3" t="str">
        <f>VLOOKUP(Table3[[#This Row],[PRODUCT ID]],Table1[[PRODUCT]:[SELLING PRICE]],1,FALSE)</f>
        <v>Product21</v>
      </c>
      <c r="H3169" s="3" t="str">
        <f>VLOOKUP(Table3[[#This Row],[PRODUCT ID]],Table1[[PRODUCT]:[SELLING PRICE]],2,FALSE)</f>
        <v>Category1</v>
      </c>
      <c r="I3169" s="3" t="str">
        <f>VLOOKUP(Table3[[#This Row],[PRODUCT ID]],Table1[[PRODUCT]:[SELLING PRICE]],3,FALSE)</f>
        <v>Ft</v>
      </c>
      <c r="J3169" s="16">
        <f ca="1">VLOOKUP(Table3[[#This Row],[PRODUCT ID]],Table1[[PRODUCT]:[SELLING PRICE]],4,FALSE)</f>
        <v>247</v>
      </c>
      <c r="K3169" s="16">
        <f ca="1">VLOOKUP(Table3[[#This Row],[PRODUCT ID]],Table1[[PRODUCT]:[SELLING PRICE]],5,FALSE)</f>
        <v>238.23776148463389</v>
      </c>
      <c r="L3169" s="16">
        <f ca="1">J3169*Table3[[#This Row],[QUANTITY]]</f>
        <v>2470</v>
      </c>
      <c r="M3169" s="16">
        <f ca="1">K3169*Table3[[#This Row],[QUANTITY]]*(1-Table3[[#This Row],[DISCOUNT %]])</f>
        <v>2167.6059864988006</v>
      </c>
      <c r="N3169" s="3">
        <f>DAY(Table3[[#This Row],[DATE]])</f>
        <v>3</v>
      </c>
      <c r="O3169" s="3" t="str">
        <f>TEXT(Table3[[#This Row],[DATE]],"mmm")</f>
        <v>Sep</v>
      </c>
      <c r="P3169" s="3">
        <f>YEAR(Table3[[#This Row],[DATE]])</f>
        <v>2029</v>
      </c>
    </row>
    <row r="3170" spans="1:16" x14ac:dyDescent="0.3">
      <c r="A3170" s="6">
        <v>47365</v>
      </c>
      <c r="B3170" s="7" t="s">
        <v>1074</v>
      </c>
      <c r="C3170" s="9">
        <f t="shared" ca="1" si="98"/>
        <v>15</v>
      </c>
      <c r="D3170" s="9" t="s">
        <v>2115</v>
      </c>
      <c r="E3170" s="9" t="s">
        <v>2116</v>
      </c>
      <c r="F3170" s="10">
        <f t="shared" ca="1" si="99"/>
        <v>3.0770878505142752E-2</v>
      </c>
      <c r="G3170" s="3" t="str">
        <f>VLOOKUP(Table3[[#This Row],[PRODUCT ID]],Table1[[PRODUCT]:[SELLING PRICE]],1,FALSE)</f>
        <v>Product22</v>
      </c>
      <c r="H3170" s="3" t="str">
        <f>VLOOKUP(Table3[[#This Row],[PRODUCT ID]],Table1[[PRODUCT]:[SELLING PRICE]],2,FALSE)</f>
        <v>Category2</v>
      </c>
      <c r="I3170" s="3" t="str">
        <f>VLOOKUP(Table3[[#This Row],[PRODUCT ID]],Table1[[PRODUCT]:[SELLING PRICE]],3,FALSE)</f>
        <v>No</v>
      </c>
      <c r="J3170" s="16">
        <f ca="1">VLOOKUP(Table3[[#This Row],[PRODUCT ID]],Table1[[PRODUCT]:[SELLING PRICE]],4,FALSE)</f>
        <v>90</v>
      </c>
      <c r="K3170" s="16">
        <f ca="1">VLOOKUP(Table3[[#This Row],[PRODUCT ID]],Table1[[PRODUCT]:[SELLING PRICE]],5,FALSE)</f>
        <v>184.53523440042002</v>
      </c>
      <c r="L3170" s="16">
        <f ca="1">J3170*Table3[[#This Row],[QUANTITY]]</f>
        <v>1350</v>
      </c>
      <c r="M3170" s="16">
        <f ca="1">K3170*Table3[[#This Row],[QUANTITY]]*(1-Table3[[#This Row],[DISCOUNT %]])</f>
        <v>2682.8538468414999</v>
      </c>
      <c r="N3170" s="3">
        <f>DAY(Table3[[#This Row],[DATE]])</f>
        <v>4</v>
      </c>
      <c r="O3170" s="3" t="str">
        <f>TEXT(Table3[[#This Row],[DATE]],"mmm")</f>
        <v>Sep</v>
      </c>
      <c r="P3170" s="3">
        <f>YEAR(Table3[[#This Row],[DATE]])</f>
        <v>2029</v>
      </c>
    </row>
    <row r="3171" spans="1:16" x14ac:dyDescent="0.3">
      <c r="A3171" s="6">
        <v>47366</v>
      </c>
      <c r="B3171" s="7" t="s">
        <v>1075</v>
      </c>
      <c r="C3171" s="9">
        <f t="shared" ca="1" si="98"/>
        <v>9</v>
      </c>
      <c r="D3171" s="9" t="s">
        <v>2116</v>
      </c>
      <c r="E3171" s="9" t="s">
        <v>2116</v>
      </c>
      <c r="F3171" s="10">
        <f t="shared" ca="1" si="99"/>
        <v>9.4671060237306759E-2</v>
      </c>
      <c r="G3171" s="3" t="str">
        <f>VLOOKUP(Table3[[#This Row],[PRODUCT ID]],Table1[[PRODUCT]:[SELLING PRICE]],1,FALSE)</f>
        <v>Product23</v>
      </c>
      <c r="H3171" s="3" t="str">
        <f>VLOOKUP(Table3[[#This Row],[PRODUCT ID]],Table1[[PRODUCT]:[SELLING PRICE]],2,FALSE)</f>
        <v>Category3</v>
      </c>
      <c r="I3171" s="3" t="str">
        <f>VLOOKUP(Table3[[#This Row],[PRODUCT ID]],Table1[[PRODUCT]:[SELLING PRICE]],3,FALSE)</f>
        <v>Kg</v>
      </c>
      <c r="J3171" s="16">
        <f ca="1">VLOOKUP(Table3[[#This Row],[PRODUCT ID]],Table1[[PRODUCT]:[SELLING PRICE]],4,FALSE)</f>
        <v>143</v>
      </c>
      <c r="K3171" s="16">
        <f ca="1">VLOOKUP(Table3[[#This Row],[PRODUCT ID]],Table1[[PRODUCT]:[SELLING PRICE]],5,FALSE)</f>
        <v>150.54302276834994</v>
      </c>
      <c r="L3171" s="16">
        <f ca="1">J3171*Table3[[#This Row],[QUANTITY]]</f>
        <v>1287</v>
      </c>
      <c r="M3171" s="16">
        <f ca="1">K3171*Table3[[#This Row],[QUANTITY]]*(1-Table3[[#This Row],[DISCOUNT %]])</f>
        <v>1226.6185967238712</v>
      </c>
      <c r="N3171" s="3">
        <f>DAY(Table3[[#This Row],[DATE]])</f>
        <v>5</v>
      </c>
      <c r="O3171" s="3" t="str">
        <f>TEXT(Table3[[#This Row],[DATE]],"mmm")</f>
        <v>Sep</v>
      </c>
      <c r="P3171" s="3">
        <f>YEAR(Table3[[#This Row],[DATE]])</f>
        <v>2029</v>
      </c>
    </row>
    <row r="3172" spans="1:16" x14ac:dyDescent="0.3">
      <c r="A3172" s="6">
        <v>47367</v>
      </c>
      <c r="B3172" s="7" t="s">
        <v>1076</v>
      </c>
      <c r="C3172" s="9">
        <f t="shared" ca="1" si="98"/>
        <v>8</v>
      </c>
      <c r="D3172" s="9" t="s">
        <v>2117</v>
      </c>
      <c r="E3172" s="9" t="s">
        <v>2118</v>
      </c>
      <c r="F3172" s="10">
        <f t="shared" ca="1" si="99"/>
        <v>7.3309652285267354E-2</v>
      </c>
      <c r="G3172" s="3" t="str">
        <f>VLOOKUP(Table3[[#This Row],[PRODUCT ID]],Table1[[PRODUCT]:[SELLING PRICE]],1,FALSE)</f>
        <v>Product24</v>
      </c>
      <c r="H3172" s="3" t="str">
        <f>VLOOKUP(Table3[[#This Row],[PRODUCT ID]],Table1[[PRODUCT]:[SELLING PRICE]],2,FALSE)</f>
        <v>Category4</v>
      </c>
      <c r="I3172" s="3" t="str">
        <f>VLOOKUP(Table3[[#This Row],[PRODUCT ID]],Table1[[PRODUCT]:[SELLING PRICE]],3,FALSE)</f>
        <v>Kg</v>
      </c>
      <c r="J3172" s="16">
        <f ca="1">VLOOKUP(Table3[[#This Row],[PRODUCT ID]],Table1[[PRODUCT]:[SELLING PRICE]],4,FALSE)</f>
        <v>196</v>
      </c>
      <c r="K3172" s="16">
        <f ca="1">VLOOKUP(Table3[[#This Row],[PRODUCT ID]],Table1[[PRODUCT]:[SELLING PRICE]],5,FALSE)</f>
        <v>166.65959987121352</v>
      </c>
      <c r="L3172" s="16">
        <f ca="1">J3172*Table3[[#This Row],[QUANTITY]]</f>
        <v>1568</v>
      </c>
      <c r="M3172" s="16">
        <f ca="1">K3172*Table3[[#This Row],[QUANTITY]]*(1-Table3[[#This Row],[DISCOUNT %]])</f>
        <v>1235.5347404372246</v>
      </c>
      <c r="N3172" s="3">
        <f>DAY(Table3[[#This Row],[DATE]])</f>
        <v>6</v>
      </c>
      <c r="O3172" s="3" t="str">
        <f>TEXT(Table3[[#This Row],[DATE]],"mmm")</f>
        <v>Sep</v>
      </c>
      <c r="P3172" s="3">
        <f>YEAR(Table3[[#This Row],[DATE]])</f>
        <v>2029</v>
      </c>
    </row>
    <row r="3173" spans="1:16" x14ac:dyDescent="0.3">
      <c r="A3173" s="6">
        <v>47368</v>
      </c>
      <c r="B3173" s="7" t="s">
        <v>1077</v>
      </c>
      <c r="C3173" s="9">
        <f t="shared" ca="1" si="98"/>
        <v>1</v>
      </c>
      <c r="D3173" s="9" t="s">
        <v>2115</v>
      </c>
      <c r="E3173" s="9" t="s">
        <v>2118</v>
      </c>
      <c r="F3173" s="10">
        <f t="shared" ca="1" si="99"/>
        <v>8.0324200554730316E-2</v>
      </c>
      <c r="G3173" s="3" t="str">
        <f>VLOOKUP(Table3[[#This Row],[PRODUCT ID]],Table1[[PRODUCT]:[SELLING PRICE]],1,FALSE)</f>
        <v>Product25</v>
      </c>
      <c r="H3173" s="3" t="str">
        <f>VLOOKUP(Table3[[#This Row],[PRODUCT ID]],Table1[[PRODUCT]:[SELLING PRICE]],2,FALSE)</f>
        <v>Category1</v>
      </c>
      <c r="I3173" s="3" t="str">
        <f>VLOOKUP(Table3[[#This Row],[PRODUCT ID]],Table1[[PRODUCT]:[SELLING PRICE]],3,FALSE)</f>
        <v>Lt</v>
      </c>
      <c r="J3173" s="16">
        <f ca="1">VLOOKUP(Table3[[#This Row],[PRODUCT ID]],Table1[[PRODUCT]:[SELLING PRICE]],4,FALSE)</f>
        <v>149</v>
      </c>
      <c r="K3173" s="16">
        <f ca="1">VLOOKUP(Table3[[#This Row],[PRODUCT ID]],Table1[[PRODUCT]:[SELLING PRICE]],5,FALSE)</f>
        <v>26.697053128833058</v>
      </c>
      <c r="L3173" s="16">
        <f ca="1">J3173*Table3[[#This Row],[QUANTITY]]</f>
        <v>149</v>
      </c>
      <c r="M3173" s="16">
        <f ca="1">K3173*Table3[[#This Row],[QUANTITY]]*(1-Table3[[#This Row],[DISCOUNT %]])</f>
        <v>24.552633679092381</v>
      </c>
      <c r="N3173" s="3">
        <f>DAY(Table3[[#This Row],[DATE]])</f>
        <v>7</v>
      </c>
      <c r="O3173" s="3" t="str">
        <f>TEXT(Table3[[#This Row],[DATE]],"mmm")</f>
        <v>Sep</v>
      </c>
      <c r="P3173" s="3">
        <f>YEAR(Table3[[#This Row],[DATE]])</f>
        <v>2029</v>
      </c>
    </row>
    <row r="3174" spans="1:16" x14ac:dyDescent="0.3">
      <c r="A3174" s="6">
        <v>47369</v>
      </c>
      <c r="B3174" s="7" t="s">
        <v>1078</v>
      </c>
      <c r="C3174" s="9">
        <f t="shared" ca="1" si="98"/>
        <v>11</v>
      </c>
      <c r="D3174" s="9" t="s">
        <v>2115</v>
      </c>
      <c r="E3174" s="9" t="s">
        <v>2116</v>
      </c>
      <c r="F3174" s="10">
        <f t="shared" ca="1" si="99"/>
        <v>4.0202949012844262E-2</v>
      </c>
      <c r="G3174" s="3" t="str">
        <f>VLOOKUP(Table3[[#This Row],[PRODUCT ID]],Table1[[PRODUCT]:[SELLING PRICE]],1,FALSE)</f>
        <v>Product26</v>
      </c>
      <c r="H3174" s="3" t="str">
        <f>VLOOKUP(Table3[[#This Row],[PRODUCT ID]],Table1[[PRODUCT]:[SELLING PRICE]],2,FALSE)</f>
        <v>Category2</v>
      </c>
      <c r="I3174" s="3" t="str">
        <f>VLOOKUP(Table3[[#This Row],[PRODUCT ID]],Table1[[PRODUCT]:[SELLING PRICE]],3,FALSE)</f>
        <v>Kg</v>
      </c>
      <c r="J3174" s="16">
        <f ca="1">VLOOKUP(Table3[[#This Row],[PRODUCT ID]],Table1[[PRODUCT]:[SELLING PRICE]],4,FALSE)</f>
        <v>95</v>
      </c>
      <c r="K3174" s="16">
        <f ca="1">VLOOKUP(Table3[[#This Row],[PRODUCT ID]],Table1[[PRODUCT]:[SELLING PRICE]],5,FALSE)</f>
        <v>109.75977780908619</v>
      </c>
      <c r="L3174" s="16">
        <f ca="1">J3174*Table3[[#This Row],[QUANTITY]]</f>
        <v>1045</v>
      </c>
      <c r="M3174" s="16">
        <f ca="1">K3174*Table3[[#This Row],[QUANTITY]]*(1-Table3[[#This Row],[DISCOUNT %]])</f>
        <v>1158.8182216398302</v>
      </c>
      <c r="N3174" s="3">
        <f>DAY(Table3[[#This Row],[DATE]])</f>
        <v>8</v>
      </c>
      <c r="O3174" s="3" t="str">
        <f>TEXT(Table3[[#This Row],[DATE]],"mmm")</f>
        <v>Sep</v>
      </c>
      <c r="P3174" s="3">
        <f>YEAR(Table3[[#This Row],[DATE]])</f>
        <v>2029</v>
      </c>
    </row>
    <row r="3175" spans="1:16" x14ac:dyDescent="0.3">
      <c r="A3175" s="6">
        <v>47370</v>
      </c>
      <c r="B3175" s="7" t="s">
        <v>1079</v>
      </c>
      <c r="C3175" s="9">
        <f t="shared" ca="1" si="98"/>
        <v>13</v>
      </c>
      <c r="D3175" s="9" t="s">
        <v>2115</v>
      </c>
      <c r="E3175" s="9" t="s">
        <v>2116</v>
      </c>
      <c r="F3175" s="10">
        <f t="shared" ca="1" si="99"/>
        <v>6.4251193306144996E-2</v>
      </c>
      <c r="G3175" s="3" t="str">
        <f>VLOOKUP(Table3[[#This Row],[PRODUCT ID]],Table1[[PRODUCT]:[SELLING PRICE]],1,FALSE)</f>
        <v>Product27</v>
      </c>
      <c r="H3175" s="3" t="str">
        <f>VLOOKUP(Table3[[#This Row],[PRODUCT ID]],Table1[[PRODUCT]:[SELLING PRICE]],2,FALSE)</f>
        <v>Category3</v>
      </c>
      <c r="I3175" s="3" t="str">
        <f>VLOOKUP(Table3[[#This Row],[PRODUCT ID]],Table1[[PRODUCT]:[SELLING PRICE]],3,FALSE)</f>
        <v>Lt</v>
      </c>
      <c r="J3175" s="16">
        <f ca="1">VLOOKUP(Table3[[#This Row],[PRODUCT ID]],Table1[[PRODUCT]:[SELLING PRICE]],4,FALSE)</f>
        <v>63</v>
      </c>
      <c r="K3175" s="16">
        <f ca="1">VLOOKUP(Table3[[#This Row],[PRODUCT ID]],Table1[[PRODUCT]:[SELLING PRICE]],5,FALSE)</f>
        <v>154.66982372674411</v>
      </c>
      <c r="L3175" s="16">
        <f ca="1">J3175*Table3[[#This Row],[QUANTITY]]</f>
        <v>819</v>
      </c>
      <c r="M3175" s="16">
        <f ca="1">K3175*Table3[[#This Row],[QUANTITY]]*(1-Table3[[#This Row],[DISCOUNT %]])</f>
        <v>1881.5173387900461</v>
      </c>
      <c r="N3175" s="3">
        <f>DAY(Table3[[#This Row],[DATE]])</f>
        <v>9</v>
      </c>
      <c r="O3175" s="3" t="str">
        <f>TEXT(Table3[[#This Row],[DATE]],"mmm")</f>
        <v>Sep</v>
      </c>
      <c r="P3175" s="3">
        <f>YEAR(Table3[[#This Row],[DATE]])</f>
        <v>2029</v>
      </c>
    </row>
    <row r="3176" spans="1:16" x14ac:dyDescent="0.3">
      <c r="A3176" s="6">
        <v>47371</v>
      </c>
      <c r="B3176" s="7" t="s">
        <v>1080</v>
      </c>
      <c r="C3176" s="9">
        <f t="shared" ca="1" si="98"/>
        <v>3</v>
      </c>
      <c r="D3176" s="9" t="s">
        <v>2116</v>
      </c>
      <c r="E3176" s="9" t="s">
        <v>2116</v>
      </c>
      <c r="F3176" s="10">
        <f t="shared" ca="1" si="99"/>
        <v>5.1374863217690893E-2</v>
      </c>
      <c r="G3176" s="3" t="str">
        <f>VLOOKUP(Table3[[#This Row],[PRODUCT ID]],Table1[[PRODUCT]:[SELLING PRICE]],1,FALSE)</f>
        <v>Product28</v>
      </c>
      <c r="H3176" s="3" t="str">
        <f>VLOOKUP(Table3[[#This Row],[PRODUCT ID]],Table1[[PRODUCT]:[SELLING PRICE]],2,FALSE)</f>
        <v>Category4</v>
      </c>
      <c r="I3176" s="3" t="str">
        <f>VLOOKUP(Table3[[#This Row],[PRODUCT ID]],Table1[[PRODUCT]:[SELLING PRICE]],3,FALSE)</f>
        <v>Ft</v>
      </c>
      <c r="J3176" s="16">
        <f ca="1">VLOOKUP(Table3[[#This Row],[PRODUCT ID]],Table1[[PRODUCT]:[SELLING PRICE]],4,FALSE)</f>
        <v>247</v>
      </c>
      <c r="K3176" s="16">
        <f ca="1">VLOOKUP(Table3[[#This Row],[PRODUCT ID]],Table1[[PRODUCT]:[SELLING PRICE]],5,FALSE)</f>
        <v>158.43892981970592</v>
      </c>
      <c r="L3176" s="16">
        <f ca="1">J3176*Table3[[#This Row],[QUANTITY]]</f>
        <v>741</v>
      </c>
      <c r="M3176" s="16">
        <f ca="1">K3176*Table3[[#This Row],[QUANTITY]]*(1-Table3[[#This Row],[DISCOUNT %]])</f>
        <v>450.89745441558364</v>
      </c>
      <c r="N3176" s="3">
        <f>DAY(Table3[[#This Row],[DATE]])</f>
        <v>10</v>
      </c>
      <c r="O3176" s="3" t="str">
        <f>TEXT(Table3[[#This Row],[DATE]],"mmm")</f>
        <v>Sep</v>
      </c>
      <c r="P3176" s="3">
        <f>YEAR(Table3[[#This Row],[DATE]])</f>
        <v>2029</v>
      </c>
    </row>
    <row r="3177" spans="1:16" x14ac:dyDescent="0.3">
      <c r="A3177" s="6">
        <v>47372</v>
      </c>
      <c r="B3177" s="7" t="s">
        <v>1081</v>
      </c>
      <c r="C3177" s="9">
        <f t="shared" ca="1" si="98"/>
        <v>12</v>
      </c>
      <c r="D3177" s="9" t="s">
        <v>2116</v>
      </c>
      <c r="E3177" s="9" t="s">
        <v>2116</v>
      </c>
      <c r="F3177" s="10">
        <f t="shared" ca="1" si="99"/>
        <v>4.0699467359606827E-2</v>
      </c>
      <c r="G3177" s="3" t="str">
        <f>VLOOKUP(Table3[[#This Row],[PRODUCT ID]],Table1[[PRODUCT]:[SELLING PRICE]],1,FALSE)</f>
        <v>Product29</v>
      </c>
      <c r="H3177" s="3" t="str">
        <f>VLOOKUP(Table3[[#This Row],[PRODUCT ID]],Table1[[PRODUCT]:[SELLING PRICE]],2,FALSE)</f>
        <v>Category5</v>
      </c>
      <c r="I3177" s="3" t="str">
        <f>VLOOKUP(Table3[[#This Row],[PRODUCT ID]],Table1[[PRODUCT]:[SELLING PRICE]],3,FALSE)</f>
        <v>Kg</v>
      </c>
      <c r="J3177" s="16">
        <f ca="1">VLOOKUP(Table3[[#This Row],[PRODUCT ID]],Table1[[PRODUCT]:[SELLING PRICE]],4,FALSE)</f>
        <v>126</v>
      </c>
      <c r="K3177" s="16">
        <f ca="1">VLOOKUP(Table3[[#This Row],[PRODUCT ID]],Table1[[PRODUCT]:[SELLING PRICE]],5,FALSE)</f>
        <v>292.85180397155403</v>
      </c>
      <c r="L3177" s="16">
        <f ca="1">J3177*Table3[[#This Row],[QUANTITY]]</f>
        <v>1512</v>
      </c>
      <c r="M3177" s="16">
        <f ca="1">K3177*Table3[[#This Row],[QUANTITY]]*(1-Table3[[#This Row],[DISCOUNT %]])</f>
        <v>3371.1946984153415</v>
      </c>
      <c r="N3177" s="3">
        <f>DAY(Table3[[#This Row],[DATE]])</f>
        <v>11</v>
      </c>
      <c r="O3177" s="3" t="str">
        <f>TEXT(Table3[[#This Row],[DATE]],"mmm")</f>
        <v>Sep</v>
      </c>
      <c r="P3177" s="3">
        <f>YEAR(Table3[[#This Row],[DATE]])</f>
        <v>2029</v>
      </c>
    </row>
    <row r="3178" spans="1:16" x14ac:dyDescent="0.3">
      <c r="A3178" s="6">
        <v>47373</v>
      </c>
      <c r="B3178" s="7" t="s">
        <v>1082</v>
      </c>
      <c r="C3178" s="9">
        <f t="shared" ca="1" si="98"/>
        <v>14</v>
      </c>
      <c r="D3178" s="9" t="s">
        <v>2116</v>
      </c>
      <c r="E3178" s="9" t="s">
        <v>2118</v>
      </c>
      <c r="F3178" s="10">
        <f t="shared" ca="1" si="99"/>
        <v>8.12234642776275E-2</v>
      </c>
      <c r="G3178" s="3" t="str">
        <f>VLOOKUP(Table3[[#This Row],[PRODUCT ID]],Table1[[PRODUCT]:[SELLING PRICE]],1,FALSE)</f>
        <v>Product30</v>
      </c>
      <c r="H3178" s="3" t="str">
        <f>VLOOKUP(Table3[[#This Row],[PRODUCT ID]],Table1[[PRODUCT]:[SELLING PRICE]],2,FALSE)</f>
        <v>Category1</v>
      </c>
      <c r="I3178" s="3" t="str">
        <f>VLOOKUP(Table3[[#This Row],[PRODUCT ID]],Table1[[PRODUCT]:[SELLING PRICE]],3,FALSE)</f>
        <v>No</v>
      </c>
      <c r="J3178" s="16">
        <f ca="1">VLOOKUP(Table3[[#This Row],[PRODUCT ID]],Table1[[PRODUCT]:[SELLING PRICE]],4,FALSE)</f>
        <v>116</v>
      </c>
      <c r="K3178" s="16">
        <f ca="1">VLOOKUP(Table3[[#This Row],[PRODUCT ID]],Table1[[PRODUCT]:[SELLING PRICE]],5,FALSE)</f>
        <v>201.78359742601424</v>
      </c>
      <c r="L3178" s="16">
        <f ca="1">J3178*Table3[[#This Row],[QUANTITY]]</f>
        <v>1624</v>
      </c>
      <c r="M3178" s="16">
        <f ca="1">K3178*Table3[[#This Row],[QUANTITY]]*(1-Table3[[#This Row],[DISCOUNT %]])</f>
        <v>2595.5164845213967</v>
      </c>
      <c r="N3178" s="3">
        <f>DAY(Table3[[#This Row],[DATE]])</f>
        <v>12</v>
      </c>
      <c r="O3178" s="3" t="str">
        <f>TEXT(Table3[[#This Row],[DATE]],"mmm")</f>
        <v>Sep</v>
      </c>
      <c r="P3178" s="3">
        <f>YEAR(Table3[[#This Row],[DATE]])</f>
        <v>2029</v>
      </c>
    </row>
    <row r="3179" spans="1:16" x14ac:dyDescent="0.3">
      <c r="A3179" s="6">
        <v>47374</v>
      </c>
      <c r="B3179" s="7" t="s">
        <v>1083</v>
      </c>
      <c r="C3179" s="9">
        <f t="shared" ca="1" si="98"/>
        <v>2</v>
      </c>
      <c r="D3179" s="9" t="s">
        <v>2115</v>
      </c>
      <c r="E3179" s="9" t="s">
        <v>2116</v>
      </c>
      <c r="F3179" s="10">
        <f t="shared" ca="1" si="99"/>
        <v>2.6046005286478047E-3</v>
      </c>
      <c r="G3179" s="3" t="str">
        <f>VLOOKUP(Table3[[#This Row],[PRODUCT ID]],Table1[[PRODUCT]:[SELLING PRICE]],1,FALSE)</f>
        <v>Product31</v>
      </c>
      <c r="H3179" s="3" t="str">
        <f>VLOOKUP(Table3[[#This Row],[PRODUCT ID]],Table1[[PRODUCT]:[SELLING PRICE]],2,FALSE)</f>
        <v>Category2</v>
      </c>
      <c r="I3179" s="3" t="str">
        <f>VLOOKUP(Table3[[#This Row],[PRODUCT ID]],Table1[[PRODUCT]:[SELLING PRICE]],3,FALSE)</f>
        <v>No</v>
      </c>
      <c r="J3179" s="16">
        <f ca="1">VLOOKUP(Table3[[#This Row],[PRODUCT ID]],Table1[[PRODUCT]:[SELLING PRICE]],4,FALSE)</f>
        <v>143</v>
      </c>
      <c r="K3179" s="16">
        <f ca="1">VLOOKUP(Table3[[#This Row],[PRODUCT ID]],Table1[[PRODUCT]:[SELLING PRICE]],5,FALSE)</f>
        <v>141.98327286229295</v>
      </c>
      <c r="L3179" s="16">
        <f ca="1">J3179*Table3[[#This Row],[QUANTITY]]</f>
        <v>286</v>
      </c>
      <c r="M3179" s="16">
        <f ca="1">K3179*Table3[[#This Row],[QUANTITY]]*(1-Table3[[#This Row],[DISCOUNT %]])</f>
        <v>283.22692630947336</v>
      </c>
      <c r="N3179" s="3">
        <f>DAY(Table3[[#This Row],[DATE]])</f>
        <v>13</v>
      </c>
      <c r="O3179" s="3" t="str">
        <f>TEXT(Table3[[#This Row],[DATE]],"mmm")</f>
        <v>Sep</v>
      </c>
      <c r="P3179" s="3">
        <f>YEAR(Table3[[#This Row],[DATE]])</f>
        <v>2029</v>
      </c>
    </row>
    <row r="3180" spans="1:16" x14ac:dyDescent="0.3">
      <c r="A3180" s="6">
        <v>47375</v>
      </c>
      <c r="B3180" s="7" t="s">
        <v>1084</v>
      </c>
      <c r="C3180" s="9">
        <f t="shared" ca="1" si="98"/>
        <v>12</v>
      </c>
      <c r="D3180" s="9" t="s">
        <v>2117</v>
      </c>
      <c r="E3180" s="9" t="s">
        <v>2116</v>
      </c>
      <c r="F3180" s="10">
        <f t="shared" ca="1" si="99"/>
        <v>9.9042048132116922E-2</v>
      </c>
      <c r="G3180" s="3" t="str">
        <f>VLOOKUP(Table3[[#This Row],[PRODUCT ID]],Table1[[PRODUCT]:[SELLING PRICE]],1,FALSE)</f>
        <v>Product32</v>
      </c>
      <c r="H3180" s="3" t="str">
        <f>VLOOKUP(Table3[[#This Row],[PRODUCT ID]],Table1[[PRODUCT]:[SELLING PRICE]],2,FALSE)</f>
        <v>Category3</v>
      </c>
      <c r="I3180" s="3" t="str">
        <f>VLOOKUP(Table3[[#This Row],[PRODUCT ID]],Table1[[PRODUCT]:[SELLING PRICE]],3,FALSE)</f>
        <v>Ft</v>
      </c>
      <c r="J3180" s="16">
        <f ca="1">VLOOKUP(Table3[[#This Row],[PRODUCT ID]],Table1[[PRODUCT]:[SELLING PRICE]],4,FALSE)</f>
        <v>151</v>
      </c>
      <c r="K3180" s="16">
        <f ca="1">VLOOKUP(Table3[[#This Row],[PRODUCT ID]],Table1[[PRODUCT]:[SELLING PRICE]],5,FALSE)</f>
        <v>316.336045134448</v>
      </c>
      <c r="L3180" s="16">
        <f ca="1">J3180*Table3[[#This Row],[QUANTITY]]</f>
        <v>1812</v>
      </c>
      <c r="M3180" s="16">
        <f ca="1">K3180*Table3[[#This Row],[QUANTITY]]*(1-Table3[[#This Row],[DISCOUNT %]])</f>
        <v>3420.0657039158218</v>
      </c>
      <c r="N3180" s="3">
        <f>DAY(Table3[[#This Row],[DATE]])</f>
        <v>14</v>
      </c>
      <c r="O3180" s="3" t="str">
        <f>TEXT(Table3[[#This Row],[DATE]],"mmm")</f>
        <v>Sep</v>
      </c>
      <c r="P3180" s="3">
        <f>YEAR(Table3[[#This Row],[DATE]])</f>
        <v>2029</v>
      </c>
    </row>
    <row r="3181" spans="1:16" x14ac:dyDescent="0.3">
      <c r="A3181" s="6">
        <v>47376</v>
      </c>
      <c r="B3181" s="7" t="s">
        <v>1085</v>
      </c>
      <c r="C3181" s="9">
        <f t="shared" ca="1" si="98"/>
        <v>3</v>
      </c>
      <c r="D3181" s="9" t="s">
        <v>2117</v>
      </c>
      <c r="E3181" s="9" t="s">
        <v>2116</v>
      </c>
      <c r="F3181" s="10">
        <f t="shared" ca="1" si="99"/>
        <v>7.5097518543889685E-2</v>
      </c>
      <c r="G3181" s="3" t="str">
        <f>VLOOKUP(Table3[[#This Row],[PRODUCT ID]],Table1[[PRODUCT]:[SELLING PRICE]],1,FALSE)</f>
        <v>Product33</v>
      </c>
      <c r="H3181" s="3" t="str">
        <f>VLOOKUP(Table3[[#This Row],[PRODUCT ID]],Table1[[PRODUCT]:[SELLING PRICE]],2,FALSE)</f>
        <v>Category4</v>
      </c>
      <c r="I3181" s="3" t="str">
        <f>VLOOKUP(Table3[[#This Row],[PRODUCT ID]],Table1[[PRODUCT]:[SELLING PRICE]],3,FALSE)</f>
        <v>No</v>
      </c>
      <c r="J3181" s="16">
        <f ca="1">VLOOKUP(Table3[[#This Row],[PRODUCT ID]],Table1[[PRODUCT]:[SELLING PRICE]],4,FALSE)</f>
        <v>138</v>
      </c>
      <c r="K3181" s="16">
        <f ca="1">VLOOKUP(Table3[[#This Row],[PRODUCT ID]],Table1[[PRODUCT]:[SELLING PRICE]],5,FALSE)</f>
        <v>31.378137421923505</v>
      </c>
      <c r="L3181" s="16">
        <f ca="1">J3181*Table3[[#This Row],[QUANTITY]]</f>
        <v>414</v>
      </c>
      <c r="M3181" s="16">
        <f ca="1">K3181*Table3[[#This Row],[QUANTITY]]*(1-Table3[[#This Row],[DISCOUNT %]])</f>
        <v>87.065151495023656</v>
      </c>
      <c r="N3181" s="3">
        <f>DAY(Table3[[#This Row],[DATE]])</f>
        <v>15</v>
      </c>
      <c r="O3181" s="3" t="str">
        <f>TEXT(Table3[[#This Row],[DATE]],"mmm")</f>
        <v>Sep</v>
      </c>
      <c r="P3181" s="3">
        <f>YEAR(Table3[[#This Row],[DATE]])</f>
        <v>2029</v>
      </c>
    </row>
    <row r="3182" spans="1:16" x14ac:dyDescent="0.3">
      <c r="A3182" s="6">
        <v>47377</v>
      </c>
      <c r="B3182" s="7" t="s">
        <v>1086</v>
      </c>
      <c r="C3182" s="9">
        <f t="shared" ca="1" si="98"/>
        <v>12</v>
      </c>
      <c r="D3182" s="9" t="s">
        <v>2116</v>
      </c>
      <c r="E3182" s="9" t="s">
        <v>2116</v>
      </c>
      <c r="F3182" s="10">
        <f t="shared" ca="1" si="99"/>
        <v>2.2270024523428525E-3</v>
      </c>
      <c r="G3182" s="3" t="str">
        <f>VLOOKUP(Table3[[#This Row],[PRODUCT ID]],Table1[[PRODUCT]:[SELLING PRICE]],1,FALSE)</f>
        <v>Product34</v>
      </c>
      <c r="H3182" s="3" t="str">
        <f>VLOOKUP(Table3[[#This Row],[PRODUCT ID]],Table1[[PRODUCT]:[SELLING PRICE]],2,FALSE)</f>
        <v>Category5</v>
      </c>
      <c r="I3182" s="3" t="str">
        <f>VLOOKUP(Table3[[#This Row],[PRODUCT ID]],Table1[[PRODUCT]:[SELLING PRICE]],3,FALSE)</f>
        <v>Kg</v>
      </c>
      <c r="J3182" s="16">
        <f ca="1">VLOOKUP(Table3[[#This Row],[PRODUCT ID]],Table1[[PRODUCT]:[SELLING PRICE]],4,FALSE)</f>
        <v>8</v>
      </c>
      <c r="K3182" s="16">
        <f ca="1">VLOOKUP(Table3[[#This Row],[PRODUCT ID]],Table1[[PRODUCT]:[SELLING PRICE]],5,FALSE)</f>
        <v>316.86033394238319</v>
      </c>
      <c r="L3182" s="16">
        <f ca="1">J3182*Table3[[#This Row],[QUANTITY]]</f>
        <v>96</v>
      </c>
      <c r="M3182" s="16">
        <f ca="1">K3182*Table3[[#This Row],[QUANTITY]]*(1-Table3[[#This Row],[DISCOUNT %]])</f>
        <v>3793.8562224197199</v>
      </c>
      <c r="N3182" s="3">
        <f>DAY(Table3[[#This Row],[DATE]])</f>
        <v>16</v>
      </c>
      <c r="O3182" s="3" t="str">
        <f>TEXT(Table3[[#This Row],[DATE]],"mmm")</f>
        <v>Sep</v>
      </c>
      <c r="P3182" s="3">
        <f>YEAR(Table3[[#This Row],[DATE]])</f>
        <v>2029</v>
      </c>
    </row>
    <row r="3183" spans="1:16" x14ac:dyDescent="0.3">
      <c r="A3183" s="6">
        <v>47378</v>
      </c>
      <c r="B3183" s="7" t="s">
        <v>1087</v>
      </c>
      <c r="C3183" s="9">
        <f t="shared" ca="1" si="98"/>
        <v>13</v>
      </c>
      <c r="D3183" s="9" t="s">
        <v>2116</v>
      </c>
      <c r="E3183" s="9" t="s">
        <v>2116</v>
      </c>
      <c r="F3183" s="10">
        <f t="shared" ca="1" si="99"/>
        <v>2.7683882475301069E-2</v>
      </c>
      <c r="G3183" s="3" t="str">
        <f>VLOOKUP(Table3[[#This Row],[PRODUCT ID]],Table1[[PRODUCT]:[SELLING PRICE]],1,FALSE)</f>
        <v>Product35</v>
      </c>
      <c r="H3183" s="3" t="str">
        <f>VLOOKUP(Table3[[#This Row],[PRODUCT ID]],Table1[[PRODUCT]:[SELLING PRICE]],2,FALSE)</f>
        <v>Category1</v>
      </c>
      <c r="I3183" s="3" t="str">
        <f>VLOOKUP(Table3[[#This Row],[PRODUCT ID]],Table1[[PRODUCT]:[SELLING PRICE]],3,FALSE)</f>
        <v>Kg</v>
      </c>
      <c r="J3183" s="16">
        <f ca="1">VLOOKUP(Table3[[#This Row],[PRODUCT ID]],Table1[[PRODUCT]:[SELLING PRICE]],4,FALSE)</f>
        <v>18</v>
      </c>
      <c r="K3183" s="16">
        <f ca="1">VLOOKUP(Table3[[#This Row],[PRODUCT ID]],Table1[[PRODUCT]:[SELLING PRICE]],5,FALSE)</f>
        <v>67.952061415789714</v>
      </c>
      <c r="L3183" s="16">
        <f ca="1">J3183*Table3[[#This Row],[QUANTITY]]</f>
        <v>234</v>
      </c>
      <c r="M3183" s="16">
        <f ca="1">K3183*Table3[[#This Row],[QUANTITY]]*(1-Table3[[#This Row],[DISCOUNT %]])</f>
        <v>858.92149893680721</v>
      </c>
      <c r="N3183" s="3">
        <f>DAY(Table3[[#This Row],[DATE]])</f>
        <v>17</v>
      </c>
      <c r="O3183" s="3" t="str">
        <f>TEXT(Table3[[#This Row],[DATE]],"mmm")</f>
        <v>Sep</v>
      </c>
      <c r="P3183" s="3">
        <f>YEAR(Table3[[#This Row],[DATE]])</f>
        <v>2029</v>
      </c>
    </row>
    <row r="3184" spans="1:16" x14ac:dyDescent="0.3">
      <c r="A3184" s="6">
        <v>47379</v>
      </c>
      <c r="B3184" s="7" t="s">
        <v>1088</v>
      </c>
      <c r="C3184" s="9">
        <f t="shared" ca="1" si="98"/>
        <v>9</v>
      </c>
      <c r="D3184" s="9" t="s">
        <v>2116</v>
      </c>
      <c r="E3184" s="9" t="s">
        <v>2118</v>
      </c>
      <c r="F3184" s="10">
        <f t="shared" ca="1" si="99"/>
        <v>4.6533152793802469E-2</v>
      </c>
      <c r="G3184" s="3" t="str">
        <f>VLOOKUP(Table3[[#This Row],[PRODUCT ID]],Table1[[PRODUCT]:[SELLING PRICE]],1,FALSE)</f>
        <v>Product36</v>
      </c>
      <c r="H3184" s="3" t="str">
        <f>VLOOKUP(Table3[[#This Row],[PRODUCT ID]],Table1[[PRODUCT]:[SELLING PRICE]],2,FALSE)</f>
        <v>Category2</v>
      </c>
      <c r="I3184" s="3" t="str">
        <f>VLOOKUP(Table3[[#This Row],[PRODUCT ID]],Table1[[PRODUCT]:[SELLING PRICE]],3,FALSE)</f>
        <v>Lt</v>
      </c>
      <c r="J3184" s="16">
        <f ca="1">VLOOKUP(Table3[[#This Row],[PRODUCT ID]],Table1[[PRODUCT]:[SELLING PRICE]],4,FALSE)</f>
        <v>78</v>
      </c>
      <c r="K3184" s="16">
        <f ca="1">VLOOKUP(Table3[[#This Row],[PRODUCT ID]],Table1[[PRODUCT]:[SELLING PRICE]],5,FALSE)</f>
        <v>38.077511302286901</v>
      </c>
      <c r="L3184" s="16">
        <f ca="1">J3184*Table3[[#This Row],[QUANTITY]]</f>
        <v>702</v>
      </c>
      <c r="M3184" s="16">
        <f ca="1">K3184*Table3[[#This Row],[QUANTITY]]*(1-Table3[[#This Row],[DISCOUNT %]])</f>
        <v>326.75080185764858</v>
      </c>
      <c r="N3184" s="3">
        <f>DAY(Table3[[#This Row],[DATE]])</f>
        <v>18</v>
      </c>
      <c r="O3184" s="3" t="str">
        <f>TEXT(Table3[[#This Row],[DATE]],"mmm")</f>
        <v>Sep</v>
      </c>
      <c r="P3184" s="3">
        <f>YEAR(Table3[[#This Row],[DATE]])</f>
        <v>2029</v>
      </c>
    </row>
    <row r="3185" spans="1:16" x14ac:dyDescent="0.3">
      <c r="A3185" s="6">
        <v>47380</v>
      </c>
      <c r="B3185" s="7" t="s">
        <v>1089</v>
      </c>
      <c r="C3185" s="9">
        <f t="shared" ca="1" si="98"/>
        <v>4</v>
      </c>
      <c r="D3185" s="9" t="s">
        <v>2116</v>
      </c>
      <c r="E3185" s="9" t="s">
        <v>2118</v>
      </c>
      <c r="F3185" s="10">
        <f t="shared" ca="1" si="99"/>
        <v>5.1183487598658033E-2</v>
      </c>
      <c r="G3185" s="3" t="str">
        <f>VLOOKUP(Table3[[#This Row],[PRODUCT ID]],Table1[[PRODUCT]:[SELLING PRICE]],1,FALSE)</f>
        <v>Product37</v>
      </c>
      <c r="H3185" s="3" t="str">
        <f>VLOOKUP(Table3[[#This Row],[PRODUCT ID]],Table1[[PRODUCT]:[SELLING PRICE]],2,FALSE)</f>
        <v>Category3</v>
      </c>
      <c r="I3185" s="3" t="str">
        <f>VLOOKUP(Table3[[#This Row],[PRODUCT ID]],Table1[[PRODUCT]:[SELLING PRICE]],3,FALSE)</f>
        <v>Kg</v>
      </c>
      <c r="J3185" s="16">
        <f ca="1">VLOOKUP(Table3[[#This Row],[PRODUCT ID]],Table1[[PRODUCT]:[SELLING PRICE]],4,FALSE)</f>
        <v>28</v>
      </c>
      <c r="K3185" s="16">
        <f ca="1">VLOOKUP(Table3[[#This Row],[PRODUCT ID]],Table1[[PRODUCT]:[SELLING PRICE]],5,FALSE)</f>
        <v>82.859415667732179</v>
      </c>
      <c r="L3185" s="16">
        <f ca="1">J3185*Table3[[#This Row],[QUANTITY]]</f>
        <v>112</v>
      </c>
      <c r="M3185" s="16">
        <f ca="1">K3185*Table3[[#This Row],[QUANTITY]]*(1-Table3[[#This Row],[DISCOUNT %]])</f>
        <v>314.47352717388304</v>
      </c>
      <c r="N3185" s="3">
        <f>DAY(Table3[[#This Row],[DATE]])</f>
        <v>19</v>
      </c>
      <c r="O3185" s="3" t="str">
        <f>TEXT(Table3[[#This Row],[DATE]],"mmm")</f>
        <v>Sep</v>
      </c>
      <c r="P3185" s="3">
        <f>YEAR(Table3[[#This Row],[DATE]])</f>
        <v>2029</v>
      </c>
    </row>
    <row r="3186" spans="1:16" x14ac:dyDescent="0.3">
      <c r="A3186" s="6">
        <v>47381</v>
      </c>
      <c r="B3186" s="7" t="s">
        <v>1090</v>
      </c>
      <c r="C3186" s="9">
        <f t="shared" ca="1" si="98"/>
        <v>2</v>
      </c>
      <c r="D3186" s="9" t="s">
        <v>2115</v>
      </c>
      <c r="E3186" s="9" t="s">
        <v>2116</v>
      </c>
      <c r="F3186" s="10">
        <f t="shared" ca="1" si="99"/>
        <v>1.3641345829460983E-2</v>
      </c>
      <c r="G3186" s="3" t="str">
        <f>VLOOKUP(Table3[[#This Row],[PRODUCT ID]],Table1[[PRODUCT]:[SELLING PRICE]],1,FALSE)</f>
        <v>Product38</v>
      </c>
      <c r="H3186" s="3" t="str">
        <f>VLOOKUP(Table3[[#This Row],[PRODUCT ID]],Table1[[PRODUCT]:[SELLING PRICE]],2,FALSE)</f>
        <v>Category4</v>
      </c>
      <c r="I3186" s="3" t="str">
        <f>VLOOKUP(Table3[[#This Row],[PRODUCT ID]],Table1[[PRODUCT]:[SELLING PRICE]],3,FALSE)</f>
        <v>Lt</v>
      </c>
      <c r="J3186" s="16">
        <f ca="1">VLOOKUP(Table3[[#This Row],[PRODUCT ID]],Table1[[PRODUCT]:[SELLING PRICE]],4,FALSE)</f>
        <v>69</v>
      </c>
      <c r="K3186" s="16">
        <f ca="1">VLOOKUP(Table3[[#This Row],[PRODUCT ID]],Table1[[PRODUCT]:[SELLING PRICE]],5,FALSE)</f>
        <v>122.90793740136128</v>
      </c>
      <c r="L3186" s="16">
        <f ca="1">J3186*Table3[[#This Row],[QUANTITY]]</f>
        <v>138</v>
      </c>
      <c r="M3186" s="16">
        <f ca="1">K3186*Table3[[#This Row],[QUANTITY]]*(1-Table3[[#This Row],[DISCOUNT %]])</f>
        <v>242.46261544416714</v>
      </c>
      <c r="N3186" s="3">
        <f>DAY(Table3[[#This Row],[DATE]])</f>
        <v>20</v>
      </c>
      <c r="O3186" s="3" t="str">
        <f>TEXT(Table3[[#This Row],[DATE]],"mmm")</f>
        <v>Sep</v>
      </c>
      <c r="P3186" s="3">
        <f>YEAR(Table3[[#This Row],[DATE]])</f>
        <v>2029</v>
      </c>
    </row>
    <row r="3187" spans="1:16" x14ac:dyDescent="0.3">
      <c r="A3187" s="6">
        <v>47382</v>
      </c>
      <c r="B3187" s="7" t="s">
        <v>1091</v>
      </c>
      <c r="C3187" s="9">
        <f t="shared" ca="1" si="98"/>
        <v>15</v>
      </c>
      <c r="D3187" s="9" t="s">
        <v>2116</v>
      </c>
      <c r="E3187" s="9" t="s">
        <v>2116</v>
      </c>
      <c r="F3187" s="10">
        <f t="shared" ca="1" si="99"/>
        <v>7.8645011766852787E-3</v>
      </c>
      <c r="G3187" s="3" t="str">
        <f>VLOOKUP(Table3[[#This Row],[PRODUCT ID]],Table1[[PRODUCT]:[SELLING PRICE]],1,FALSE)</f>
        <v>Product39</v>
      </c>
      <c r="H3187" s="3" t="str">
        <f>VLOOKUP(Table3[[#This Row],[PRODUCT ID]],Table1[[PRODUCT]:[SELLING PRICE]],2,FALSE)</f>
        <v>Category5</v>
      </c>
      <c r="I3187" s="3" t="str">
        <f>VLOOKUP(Table3[[#This Row],[PRODUCT ID]],Table1[[PRODUCT]:[SELLING PRICE]],3,FALSE)</f>
        <v>Ft</v>
      </c>
      <c r="J3187" s="16">
        <f ca="1">VLOOKUP(Table3[[#This Row],[PRODUCT ID]],Table1[[PRODUCT]:[SELLING PRICE]],4,FALSE)</f>
        <v>174</v>
      </c>
      <c r="K3187" s="16">
        <f ca="1">VLOOKUP(Table3[[#This Row],[PRODUCT ID]],Table1[[PRODUCT]:[SELLING PRICE]],5,FALSE)</f>
        <v>249.3767555462739</v>
      </c>
      <c r="L3187" s="16">
        <f ca="1">J3187*Table3[[#This Row],[QUANTITY]]</f>
        <v>2610</v>
      </c>
      <c r="M3187" s="16">
        <f ca="1">K3187*Table3[[#This Row],[QUANTITY]]*(1-Table3[[#This Row],[DISCOUNT %]])</f>
        <v>3711.2329763826342</v>
      </c>
      <c r="N3187" s="3">
        <f>DAY(Table3[[#This Row],[DATE]])</f>
        <v>21</v>
      </c>
      <c r="O3187" s="3" t="str">
        <f>TEXT(Table3[[#This Row],[DATE]],"mmm")</f>
        <v>Sep</v>
      </c>
      <c r="P3187" s="3">
        <f>YEAR(Table3[[#This Row],[DATE]])</f>
        <v>2029</v>
      </c>
    </row>
    <row r="3188" spans="1:16" x14ac:dyDescent="0.3">
      <c r="A3188" s="6">
        <v>47383</v>
      </c>
      <c r="B3188" s="7" t="s">
        <v>1092</v>
      </c>
      <c r="C3188" s="9">
        <f t="shared" ca="1" si="98"/>
        <v>13</v>
      </c>
      <c r="D3188" s="9" t="s">
        <v>2117</v>
      </c>
      <c r="E3188" s="9" t="s">
        <v>2116</v>
      </c>
      <c r="F3188" s="10">
        <f t="shared" ca="1" si="99"/>
        <v>1.8529354560742319E-2</v>
      </c>
      <c r="G3188" s="3" t="str">
        <f>VLOOKUP(Table3[[#This Row],[PRODUCT ID]],Table1[[PRODUCT]:[SELLING PRICE]],1,FALSE)</f>
        <v>Product40</v>
      </c>
      <c r="H3188" s="3" t="str">
        <f>VLOOKUP(Table3[[#This Row],[PRODUCT ID]],Table1[[PRODUCT]:[SELLING PRICE]],2,FALSE)</f>
        <v>Category1</v>
      </c>
      <c r="I3188" s="3" t="str">
        <f>VLOOKUP(Table3[[#This Row],[PRODUCT ID]],Table1[[PRODUCT]:[SELLING PRICE]],3,FALSE)</f>
        <v>Kg</v>
      </c>
      <c r="J3188" s="16">
        <f ca="1">VLOOKUP(Table3[[#This Row],[PRODUCT ID]],Table1[[PRODUCT]:[SELLING PRICE]],4,FALSE)</f>
        <v>81</v>
      </c>
      <c r="K3188" s="16">
        <f ca="1">VLOOKUP(Table3[[#This Row],[PRODUCT ID]],Table1[[PRODUCT]:[SELLING PRICE]],5,FALSE)</f>
        <v>74.100005148027847</v>
      </c>
      <c r="L3188" s="16">
        <f ca="1">J3188*Table3[[#This Row],[QUANTITY]]</f>
        <v>1053</v>
      </c>
      <c r="M3188" s="16">
        <f ca="1">K3188*Table3[[#This Row],[QUANTITY]]*(1-Table3[[#This Row],[DISCOUNT %]])</f>
        <v>945.45073843593366</v>
      </c>
      <c r="N3188" s="3">
        <f>DAY(Table3[[#This Row],[DATE]])</f>
        <v>22</v>
      </c>
      <c r="O3188" s="3" t="str">
        <f>TEXT(Table3[[#This Row],[DATE]],"mmm")</f>
        <v>Sep</v>
      </c>
      <c r="P3188" s="3">
        <f>YEAR(Table3[[#This Row],[DATE]])</f>
        <v>2029</v>
      </c>
    </row>
    <row r="3189" spans="1:16" x14ac:dyDescent="0.3">
      <c r="A3189" s="6">
        <v>47384</v>
      </c>
      <c r="B3189" s="7" t="s">
        <v>1093</v>
      </c>
      <c r="C3189" s="9">
        <f t="shared" ca="1" si="98"/>
        <v>14</v>
      </c>
      <c r="D3189" s="9" t="s">
        <v>2115</v>
      </c>
      <c r="E3189" s="9" t="s">
        <v>2116</v>
      </c>
      <c r="F3189" s="10">
        <f t="shared" ca="1" si="99"/>
        <v>6.025972839160481E-2</v>
      </c>
      <c r="G3189" s="3" t="str">
        <f>VLOOKUP(Table3[[#This Row],[PRODUCT ID]],Table1[[PRODUCT]:[SELLING PRICE]],1,FALSE)</f>
        <v>Product41</v>
      </c>
      <c r="H3189" s="3" t="str">
        <f>VLOOKUP(Table3[[#This Row],[PRODUCT ID]],Table1[[PRODUCT]:[SELLING PRICE]],2,FALSE)</f>
        <v>Category2</v>
      </c>
      <c r="I3189" s="3" t="str">
        <f>VLOOKUP(Table3[[#This Row],[PRODUCT ID]],Table1[[PRODUCT]:[SELLING PRICE]],3,FALSE)</f>
        <v>No</v>
      </c>
      <c r="J3189" s="16">
        <f ca="1">VLOOKUP(Table3[[#This Row],[PRODUCT ID]],Table1[[PRODUCT]:[SELLING PRICE]],4,FALSE)</f>
        <v>100</v>
      </c>
      <c r="K3189" s="16">
        <f ca="1">VLOOKUP(Table3[[#This Row],[PRODUCT ID]],Table1[[PRODUCT]:[SELLING PRICE]],5,FALSE)</f>
        <v>280.00943860432801</v>
      </c>
      <c r="L3189" s="16">
        <f ca="1">J3189*Table3[[#This Row],[QUANTITY]]</f>
        <v>1400</v>
      </c>
      <c r="M3189" s="16">
        <f ca="1">K3189*Table3[[#This Row],[QUANTITY]]*(1-Table3[[#This Row],[DISCOUNT %]])</f>
        <v>3683.9060424172367</v>
      </c>
      <c r="N3189" s="3">
        <f>DAY(Table3[[#This Row],[DATE]])</f>
        <v>23</v>
      </c>
      <c r="O3189" s="3" t="str">
        <f>TEXT(Table3[[#This Row],[DATE]],"mmm")</f>
        <v>Sep</v>
      </c>
      <c r="P3189" s="3">
        <f>YEAR(Table3[[#This Row],[DATE]])</f>
        <v>2029</v>
      </c>
    </row>
    <row r="3190" spans="1:16" x14ac:dyDescent="0.3">
      <c r="A3190" s="6">
        <v>47385</v>
      </c>
      <c r="B3190" s="7" t="s">
        <v>1094</v>
      </c>
      <c r="C3190" s="9">
        <f t="shared" ca="1" si="98"/>
        <v>15</v>
      </c>
      <c r="D3190" s="9" t="s">
        <v>2115</v>
      </c>
      <c r="E3190" s="9" t="s">
        <v>2118</v>
      </c>
      <c r="F3190" s="10">
        <f t="shared" ca="1" si="99"/>
        <v>6.5704733630890674E-2</v>
      </c>
      <c r="G3190" s="3" t="str">
        <f>VLOOKUP(Table3[[#This Row],[PRODUCT ID]],Table1[[PRODUCT]:[SELLING PRICE]],1,FALSE)</f>
        <v>Product42</v>
      </c>
      <c r="H3190" s="3" t="str">
        <f>VLOOKUP(Table3[[#This Row],[PRODUCT ID]],Table1[[PRODUCT]:[SELLING PRICE]],2,FALSE)</f>
        <v>Category3</v>
      </c>
      <c r="I3190" s="3" t="str">
        <f>VLOOKUP(Table3[[#This Row],[PRODUCT ID]],Table1[[PRODUCT]:[SELLING PRICE]],3,FALSE)</f>
        <v>No</v>
      </c>
      <c r="J3190" s="16">
        <f ca="1">VLOOKUP(Table3[[#This Row],[PRODUCT ID]],Table1[[PRODUCT]:[SELLING PRICE]],4,FALSE)</f>
        <v>165</v>
      </c>
      <c r="K3190" s="16">
        <f ca="1">VLOOKUP(Table3[[#This Row],[PRODUCT ID]],Table1[[PRODUCT]:[SELLING PRICE]],5,FALSE)</f>
        <v>236.13195156418752</v>
      </c>
      <c r="L3190" s="16">
        <f ca="1">J3190*Table3[[#This Row],[QUANTITY]]</f>
        <v>2475</v>
      </c>
      <c r="M3190" s="16">
        <f ca="1">K3190*Table3[[#This Row],[QUANTITY]]*(1-Table3[[#This Row],[DISCOUNT %]])</f>
        <v>3309.2544687738027</v>
      </c>
      <c r="N3190" s="3">
        <f>DAY(Table3[[#This Row],[DATE]])</f>
        <v>24</v>
      </c>
      <c r="O3190" s="3" t="str">
        <f>TEXT(Table3[[#This Row],[DATE]],"mmm")</f>
        <v>Sep</v>
      </c>
      <c r="P3190" s="3">
        <f>YEAR(Table3[[#This Row],[DATE]])</f>
        <v>2029</v>
      </c>
    </row>
    <row r="3191" spans="1:16" x14ac:dyDescent="0.3">
      <c r="A3191" s="6">
        <v>47386</v>
      </c>
      <c r="B3191" s="7" t="s">
        <v>1095</v>
      </c>
      <c r="C3191" s="9">
        <f t="shared" ca="1" si="98"/>
        <v>13</v>
      </c>
      <c r="D3191" s="9" t="s">
        <v>2115</v>
      </c>
      <c r="E3191" s="9" t="s">
        <v>2116</v>
      </c>
      <c r="F3191" s="10">
        <f t="shared" ca="1" si="99"/>
        <v>8.2362344863370351E-2</v>
      </c>
      <c r="G3191" s="3" t="str">
        <f>VLOOKUP(Table3[[#This Row],[PRODUCT ID]],Table1[[PRODUCT]:[SELLING PRICE]],1,FALSE)</f>
        <v>Product43</v>
      </c>
      <c r="H3191" s="3" t="str">
        <f>VLOOKUP(Table3[[#This Row],[PRODUCT ID]],Table1[[PRODUCT]:[SELLING PRICE]],2,FALSE)</f>
        <v>Category4</v>
      </c>
      <c r="I3191" s="3" t="str">
        <f>VLOOKUP(Table3[[#This Row],[PRODUCT ID]],Table1[[PRODUCT]:[SELLING PRICE]],3,FALSE)</f>
        <v>Ft</v>
      </c>
      <c r="J3191" s="16">
        <f ca="1">VLOOKUP(Table3[[#This Row],[PRODUCT ID]],Table1[[PRODUCT]:[SELLING PRICE]],4,FALSE)</f>
        <v>235</v>
      </c>
      <c r="K3191" s="16">
        <f ca="1">VLOOKUP(Table3[[#This Row],[PRODUCT ID]],Table1[[PRODUCT]:[SELLING PRICE]],5,FALSE)</f>
        <v>54.405885280571169</v>
      </c>
      <c r="L3191" s="16">
        <f ca="1">J3191*Table3[[#This Row],[QUANTITY]]</f>
        <v>3055</v>
      </c>
      <c r="M3191" s="16">
        <f ca="1">K3191*Table3[[#This Row],[QUANTITY]]*(1-Table3[[#This Row],[DISCOUNT %]])</f>
        <v>649.02355692844537</v>
      </c>
      <c r="N3191" s="3">
        <f>DAY(Table3[[#This Row],[DATE]])</f>
        <v>25</v>
      </c>
      <c r="O3191" s="3" t="str">
        <f>TEXT(Table3[[#This Row],[DATE]],"mmm")</f>
        <v>Sep</v>
      </c>
      <c r="P3191" s="3">
        <f>YEAR(Table3[[#This Row],[DATE]])</f>
        <v>2029</v>
      </c>
    </row>
    <row r="3192" spans="1:16" x14ac:dyDescent="0.3">
      <c r="A3192" s="6">
        <v>47387</v>
      </c>
      <c r="B3192" s="7" t="s">
        <v>1096</v>
      </c>
      <c r="C3192" s="9">
        <f t="shared" ca="1" si="98"/>
        <v>2</v>
      </c>
      <c r="D3192" s="9" t="s">
        <v>2116</v>
      </c>
      <c r="E3192" s="9" t="s">
        <v>2116</v>
      </c>
      <c r="F3192" s="10">
        <f t="shared" ca="1" si="99"/>
        <v>5.9493783576495346E-2</v>
      </c>
      <c r="G3192" s="3" t="str">
        <f>VLOOKUP(Table3[[#This Row],[PRODUCT ID]],Table1[[PRODUCT]:[SELLING PRICE]],1,FALSE)</f>
        <v>Product44</v>
      </c>
      <c r="H3192" s="3" t="str">
        <f>VLOOKUP(Table3[[#This Row],[PRODUCT ID]],Table1[[PRODUCT]:[SELLING PRICE]],2,FALSE)</f>
        <v>Category5</v>
      </c>
      <c r="I3192" s="3" t="str">
        <f>VLOOKUP(Table3[[#This Row],[PRODUCT ID]],Table1[[PRODUCT]:[SELLING PRICE]],3,FALSE)</f>
        <v>No</v>
      </c>
      <c r="J3192" s="16">
        <f ca="1">VLOOKUP(Table3[[#This Row],[PRODUCT ID]],Table1[[PRODUCT]:[SELLING PRICE]],4,FALSE)</f>
        <v>65</v>
      </c>
      <c r="K3192" s="16">
        <f ca="1">VLOOKUP(Table3[[#This Row],[PRODUCT ID]],Table1[[PRODUCT]:[SELLING PRICE]],5,FALSE)</f>
        <v>237.67652147178299</v>
      </c>
      <c r="L3192" s="16">
        <f ca="1">J3192*Table3[[#This Row],[QUANTITY]]</f>
        <v>130</v>
      </c>
      <c r="M3192" s="16">
        <f ca="1">K3192*Table3[[#This Row],[QUANTITY]]*(1-Table3[[#This Row],[DISCOUNT %]])</f>
        <v>447.07249188425294</v>
      </c>
      <c r="N3192" s="3">
        <f>DAY(Table3[[#This Row],[DATE]])</f>
        <v>26</v>
      </c>
      <c r="O3192" s="3" t="str">
        <f>TEXT(Table3[[#This Row],[DATE]],"mmm")</f>
        <v>Sep</v>
      </c>
      <c r="P3192" s="3">
        <f>YEAR(Table3[[#This Row],[DATE]])</f>
        <v>2029</v>
      </c>
    </row>
    <row r="3193" spans="1:16" x14ac:dyDescent="0.3">
      <c r="A3193" s="6">
        <v>47388</v>
      </c>
      <c r="B3193" s="7" t="s">
        <v>1097</v>
      </c>
      <c r="C3193" s="9">
        <f t="shared" ca="1" si="98"/>
        <v>8</v>
      </c>
      <c r="D3193" s="9" t="s">
        <v>2116</v>
      </c>
      <c r="E3193" s="9" t="s">
        <v>2116</v>
      </c>
      <c r="F3193" s="10">
        <f t="shared" ca="1" si="99"/>
        <v>4.2767467754692062E-2</v>
      </c>
      <c r="G3193" s="3" t="str">
        <f>VLOOKUP(Table3[[#This Row],[PRODUCT ID]],Table1[[PRODUCT]:[SELLING PRICE]],1,FALSE)</f>
        <v>Product45</v>
      </c>
      <c r="H3193" s="3" t="str">
        <f>VLOOKUP(Table3[[#This Row],[PRODUCT ID]],Table1[[PRODUCT]:[SELLING PRICE]],2,FALSE)</f>
        <v>Category1</v>
      </c>
      <c r="I3193" s="3" t="str">
        <f>VLOOKUP(Table3[[#This Row],[PRODUCT ID]],Table1[[PRODUCT]:[SELLING PRICE]],3,FALSE)</f>
        <v>Kg</v>
      </c>
      <c r="J3193" s="16">
        <f ca="1">VLOOKUP(Table3[[#This Row],[PRODUCT ID]],Table1[[PRODUCT]:[SELLING PRICE]],4,FALSE)</f>
        <v>28</v>
      </c>
      <c r="K3193" s="16">
        <f ca="1">VLOOKUP(Table3[[#This Row],[PRODUCT ID]],Table1[[PRODUCT]:[SELLING PRICE]],5,FALSE)</f>
        <v>202.85401285198745</v>
      </c>
      <c r="L3193" s="16">
        <f ca="1">J3193*Table3[[#This Row],[QUANTITY]]</f>
        <v>224</v>
      </c>
      <c r="M3193" s="16">
        <f ca="1">K3193*Table3[[#This Row],[QUANTITY]]*(1-Table3[[#This Row],[DISCOUNT %]])</f>
        <v>1553.4276831874415</v>
      </c>
      <c r="N3193" s="3">
        <f>DAY(Table3[[#This Row],[DATE]])</f>
        <v>27</v>
      </c>
      <c r="O3193" s="3" t="str">
        <f>TEXT(Table3[[#This Row],[DATE]],"mmm")</f>
        <v>Sep</v>
      </c>
      <c r="P3193" s="3">
        <f>YEAR(Table3[[#This Row],[DATE]])</f>
        <v>2029</v>
      </c>
    </row>
    <row r="3194" spans="1:16" x14ac:dyDescent="0.3">
      <c r="A3194" s="6">
        <v>47389</v>
      </c>
      <c r="B3194" s="7" t="s">
        <v>1098</v>
      </c>
      <c r="C3194" s="9">
        <f t="shared" ca="1" si="98"/>
        <v>10</v>
      </c>
      <c r="D3194" s="9" t="s">
        <v>2116</v>
      </c>
      <c r="E3194" s="9" t="s">
        <v>2116</v>
      </c>
      <c r="F3194" s="10">
        <f t="shared" ca="1" si="99"/>
        <v>8.6688175136159784E-2</v>
      </c>
      <c r="G3194" s="3" t="str">
        <f>VLOOKUP(Table3[[#This Row],[PRODUCT ID]],Table1[[PRODUCT]:[SELLING PRICE]],1,FALSE)</f>
        <v>Product46</v>
      </c>
      <c r="H3194" s="3" t="str">
        <f>VLOOKUP(Table3[[#This Row],[PRODUCT ID]],Table1[[PRODUCT]:[SELLING PRICE]],2,FALSE)</f>
        <v>Category2</v>
      </c>
      <c r="I3194" s="3" t="str">
        <f>VLOOKUP(Table3[[#This Row],[PRODUCT ID]],Table1[[PRODUCT]:[SELLING PRICE]],3,FALSE)</f>
        <v>Kg</v>
      </c>
      <c r="J3194" s="16">
        <f ca="1">VLOOKUP(Table3[[#This Row],[PRODUCT ID]],Table1[[PRODUCT]:[SELLING PRICE]],4,FALSE)</f>
        <v>95</v>
      </c>
      <c r="K3194" s="16">
        <f ca="1">VLOOKUP(Table3[[#This Row],[PRODUCT ID]],Table1[[PRODUCT]:[SELLING PRICE]],5,FALSE)</f>
        <v>80.749998389385993</v>
      </c>
      <c r="L3194" s="16">
        <f ca="1">J3194*Table3[[#This Row],[QUANTITY]]</f>
        <v>950</v>
      </c>
      <c r="M3194" s="16">
        <f ca="1">K3194*Table3[[#This Row],[QUANTITY]]*(1-Table3[[#This Row],[DISCOUNT %]])</f>
        <v>737.49928386762281</v>
      </c>
      <c r="N3194" s="3">
        <f>DAY(Table3[[#This Row],[DATE]])</f>
        <v>28</v>
      </c>
      <c r="O3194" s="3" t="str">
        <f>TEXT(Table3[[#This Row],[DATE]],"mmm")</f>
        <v>Sep</v>
      </c>
      <c r="P3194" s="3">
        <f>YEAR(Table3[[#This Row],[DATE]])</f>
        <v>2029</v>
      </c>
    </row>
    <row r="3195" spans="1:16" x14ac:dyDescent="0.3">
      <c r="A3195" s="6">
        <v>47390</v>
      </c>
      <c r="B3195" s="7" t="s">
        <v>1099</v>
      </c>
      <c r="C3195" s="9">
        <f t="shared" ca="1" si="98"/>
        <v>12</v>
      </c>
      <c r="D3195" s="9" t="s">
        <v>2115</v>
      </c>
      <c r="E3195" s="9" t="s">
        <v>2116</v>
      </c>
      <c r="F3195" s="10">
        <f t="shared" ca="1" si="99"/>
        <v>6.3548107460845424E-2</v>
      </c>
      <c r="G3195" s="3" t="str">
        <f>VLOOKUP(Table3[[#This Row],[PRODUCT ID]],Table1[[PRODUCT]:[SELLING PRICE]],1,FALSE)</f>
        <v>Product47</v>
      </c>
      <c r="H3195" s="3" t="str">
        <f>VLOOKUP(Table3[[#This Row],[PRODUCT ID]],Table1[[PRODUCT]:[SELLING PRICE]],2,FALSE)</f>
        <v>Category3</v>
      </c>
      <c r="I3195" s="3" t="str">
        <f>VLOOKUP(Table3[[#This Row],[PRODUCT ID]],Table1[[PRODUCT]:[SELLING PRICE]],3,FALSE)</f>
        <v>Lt</v>
      </c>
      <c r="J3195" s="16">
        <f ca="1">VLOOKUP(Table3[[#This Row],[PRODUCT ID]],Table1[[PRODUCT]:[SELLING PRICE]],4,FALSE)</f>
        <v>193</v>
      </c>
      <c r="K3195" s="16">
        <f ca="1">VLOOKUP(Table3[[#This Row],[PRODUCT ID]],Table1[[PRODUCT]:[SELLING PRICE]],5,FALSE)</f>
        <v>229.10222400083353</v>
      </c>
      <c r="L3195" s="16">
        <f ca="1">J3195*Table3[[#This Row],[QUANTITY]]</f>
        <v>2316</v>
      </c>
      <c r="M3195" s="16">
        <f ca="1">K3195*Table3[[#This Row],[QUANTITY]]*(1-Table3[[#This Row],[DISCOUNT %]])</f>
        <v>2574.5185350061188</v>
      </c>
      <c r="N3195" s="3">
        <f>DAY(Table3[[#This Row],[DATE]])</f>
        <v>29</v>
      </c>
      <c r="O3195" s="3" t="str">
        <f>TEXT(Table3[[#This Row],[DATE]],"mmm")</f>
        <v>Sep</v>
      </c>
      <c r="P3195" s="3">
        <f>YEAR(Table3[[#This Row],[DATE]])</f>
        <v>2029</v>
      </c>
    </row>
    <row r="3196" spans="1:16" x14ac:dyDescent="0.3">
      <c r="A3196" s="6">
        <v>47391</v>
      </c>
      <c r="B3196" s="7" t="s">
        <v>1100</v>
      </c>
      <c r="C3196" s="9">
        <f t="shared" ca="1" si="98"/>
        <v>14</v>
      </c>
      <c r="D3196" s="9" t="s">
        <v>2117</v>
      </c>
      <c r="E3196" s="9" t="s">
        <v>2118</v>
      </c>
      <c r="F3196" s="10">
        <f t="shared" ca="1" si="99"/>
        <v>6.8460250540319165E-2</v>
      </c>
      <c r="G3196" s="3" t="str">
        <f>VLOOKUP(Table3[[#This Row],[PRODUCT ID]],Table1[[PRODUCT]:[SELLING PRICE]],1,FALSE)</f>
        <v>Product48</v>
      </c>
      <c r="H3196" s="3" t="str">
        <f>VLOOKUP(Table3[[#This Row],[PRODUCT ID]],Table1[[PRODUCT]:[SELLING PRICE]],2,FALSE)</f>
        <v>Category4</v>
      </c>
      <c r="I3196" s="3" t="str">
        <f>VLOOKUP(Table3[[#This Row],[PRODUCT ID]],Table1[[PRODUCT]:[SELLING PRICE]],3,FALSE)</f>
        <v>Kg</v>
      </c>
      <c r="J3196" s="16">
        <f ca="1">VLOOKUP(Table3[[#This Row],[PRODUCT ID]],Table1[[PRODUCT]:[SELLING PRICE]],4,FALSE)</f>
        <v>202</v>
      </c>
      <c r="K3196" s="16">
        <f ca="1">VLOOKUP(Table3[[#This Row],[PRODUCT ID]],Table1[[PRODUCT]:[SELLING PRICE]],5,FALSE)</f>
        <v>259.36061403077179</v>
      </c>
      <c r="L3196" s="16">
        <f ca="1">J3196*Table3[[#This Row],[QUANTITY]]</f>
        <v>2828</v>
      </c>
      <c r="M3196" s="16">
        <f ca="1">K3196*Table3[[#This Row],[QUANTITY]]*(1-Table3[[#This Row],[DISCOUNT %]])</f>
        <v>3382.4660997950782</v>
      </c>
      <c r="N3196" s="3">
        <f>DAY(Table3[[#This Row],[DATE]])</f>
        <v>30</v>
      </c>
      <c r="O3196" s="3" t="str">
        <f>TEXT(Table3[[#This Row],[DATE]],"mmm")</f>
        <v>Sep</v>
      </c>
      <c r="P3196" s="3">
        <f>YEAR(Table3[[#This Row],[DATE]])</f>
        <v>2029</v>
      </c>
    </row>
    <row r="3197" spans="1:16" x14ac:dyDescent="0.3">
      <c r="A3197" s="6">
        <v>47392</v>
      </c>
      <c r="B3197" s="7" t="s">
        <v>1101</v>
      </c>
      <c r="C3197" s="9">
        <f t="shared" ca="1" si="98"/>
        <v>13</v>
      </c>
      <c r="D3197" s="9" t="s">
        <v>2117</v>
      </c>
      <c r="E3197" s="9" t="s">
        <v>2118</v>
      </c>
      <c r="F3197" s="10">
        <f t="shared" ca="1" si="99"/>
        <v>2.9471724424617873E-4</v>
      </c>
      <c r="G3197" s="3" t="str">
        <f>VLOOKUP(Table3[[#This Row],[PRODUCT ID]],Table1[[PRODUCT]:[SELLING PRICE]],1,FALSE)</f>
        <v>Product49</v>
      </c>
      <c r="H3197" s="3" t="str">
        <f>VLOOKUP(Table3[[#This Row],[PRODUCT ID]],Table1[[PRODUCT]:[SELLING PRICE]],2,FALSE)</f>
        <v>Category1</v>
      </c>
      <c r="I3197" s="3" t="str">
        <f>VLOOKUP(Table3[[#This Row],[PRODUCT ID]],Table1[[PRODUCT]:[SELLING PRICE]],3,FALSE)</f>
        <v>Lt</v>
      </c>
      <c r="J3197" s="16">
        <f ca="1">VLOOKUP(Table3[[#This Row],[PRODUCT ID]],Table1[[PRODUCT]:[SELLING PRICE]],4,FALSE)</f>
        <v>181</v>
      </c>
      <c r="K3197" s="16">
        <f ca="1">VLOOKUP(Table3[[#This Row],[PRODUCT ID]],Table1[[PRODUCT]:[SELLING PRICE]],5,FALSE)</f>
        <v>247.82943673999284</v>
      </c>
      <c r="L3197" s="16">
        <f ca="1">J3197*Table3[[#This Row],[QUANTITY]]</f>
        <v>2353</v>
      </c>
      <c r="M3197" s="16">
        <f ca="1">K3197*Table3[[#This Row],[QUANTITY]]*(1-Table3[[#This Row],[DISCOUNT %]])</f>
        <v>3220.8331627075986</v>
      </c>
      <c r="N3197" s="3">
        <f>DAY(Table3[[#This Row],[DATE]])</f>
        <v>1</v>
      </c>
      <c r="O3197" s="3" t="str">
        <f>TEXT(Table3[[#This Row],[DATE]],"mmm")</f>
        <v>Oct</v>
      </c>
      <c r="P3197" s="3">
        <f>YEAR(Table3[[#This Row],[DATE]])</f>
        <v>2029</v>
      </c>
    </row>
    <row r="3198" spans="1:16" x14ac:dyDescent="0.3">
      <c r="A3198" s="6">
        <v>47393</v>
      </c>
      <c r="B3198" s="7" t="s">
        <v>1102</v>
      </c>
      <c r="C3198" s="9">
        <f t="shared" ca="1" si="98"/>
        <v>15</v>
      </c>
      <c r="D3198" s="9" t="s">
        <v>2116</v>
      </c>
      <c r="E3198" s="9" t="s">
        <v>2116</v>
      </c>
      <c r="F3198" s="10">
        <f t="shared" ca="1" si="99"/>
        <v>2.2380661654939751E-2</v>
      </c>
      <c r="G3198" s="3" t="str">
        <f>VLOOKUP(Table3[[#This Row],[PRODUCT ID]],Table1[[PRODUCT]:[SELLING PRICE]],1,FALSE)</f>
        <v>Product50</v>
      </c>
      <c r="H3198" s="3" t="str">
        <f>VLOOKUP(Table3[[#This Row],[PRODUCT ID]],Table1[[PRODUCT]:[SELLING PRICE]],2,FALSE)</f>
        <v>Category2</v>
      </c>
      <c r="I3198" s="3" t="str">
        <f>VLOOKUP(Table3[[#This Row],[PRODUCT ID]],Table1[[PRODUCT]:[SELLING PRICE]],3,FALSE)</f>
        <v>Ft</v>
      </c>
      <c r="J3198" s="16">
        <f ca="1">VLOOKUP(Table3[[#This Row],[PRODUCT ID]],Table1[[PRODUCT]:[SELLING PRICE]],4,FALSE)</f>
        <v>147</v>
      </c>
      <c r="K3198" s="16">
        <f ca="1">VLOOKUP(Table3[[#This Row],[PRODUCT ID]],Table1[[PRODUCT]:[SELLING PRICE]],5,FALSE)</f>
        <v>33.423461830483042</v>
      </c>
      <c r="L3198" s="16">
        <f ca="1">J3198*Table3[[#This Row],[QUANTITY]]</f>
        <v>2205</v>
      </c>
      <c r="M3198" s="16">
        <f ca="1">K3198*Table3[[#This Row],[QUANTITY]]*(1-Table3[[#This Row],[DISCOUNT %]])</f>
        <v>490.13133959877308</v>
      </c>
      <c r="N3198" s="3">
        <f>DAY(Table3[[#This Row],[DATE]])</f>
        <v>2</v>
      </c>
      <c r="O3198" s="3" t="str">
        <f>TEXT(Table3[[#This Row],[DATE]],"mmm")</f>
        <v>Oct</v>
      </c>
      <c r="P3198" s="3">
        <f>YEAR(Table3[[#This Row],[DATE]])</f>
        <v>2029</v>
      </c>
    </row>
    <row r="3199" spans="1:16" x14ac:dyDescent="0.3">
      <c r="A3199" s="6">
        <v>47394</v>
      </c>
      <c r="B3199" s="7" t="s">
        <v>1103</v>
      </c>
      <c r="C3199" s="9">
        <f t="shared" ca="1" si="98"/>
        <v>2</v>
      </c>
      <c r="D3199" s="9" t="s">
        <v>2116</v>
      </c>
      <c r="E3199" s="9" t="s">
        <v>2116</v>
      </c>
      <c r="F3199" s="10">
        <f t="shared" ca="1" si="99"/>
        <v>7.213489719478143E-2</v>
      </c>
      <c r="G3199" s="3" t="str">
        <f>VLOOKUP(Table3[[#This Row],[PRODUCT ID]],Table1[[PRODUCT]:[SELLING PRICE]],1,FALSE)</f>
        <v>Product51</v>
      </c>
      <c r="H3199" s="3" t="str">
        <f>VLOOKUP(Table3[[#This Row],[PRODUCT ID]],Table1[[PRODUCT]:[SELLING PRICE]],2,FALSE)</f>
        <v>Category3</v>
      </c>
      <c r="I3199" s="3" t="str">
        <f>VLOOKUP(Table3[[#This Row],[PRODUCT ID]],Table1[[PRODUCT]:[SELLING PRICE]],3,FALSE)</f>
        <v>Kg</v>
      </c>
      <c r="J3199" s="16">
        <f ca="1">VLOOKUP(Table3[[#This Row],[PRODUCT ID]],Table1[[PRODUCT]:[SELLING PRICE]],4,FALSE)</f>
        <v>178</v>
      </c>
      <c r="K3199" s="16">
        <f ca="1">VLOOKUP(Table3[[#This Row],[PRODUCT ID]],Table1[[PRODUCT]:[SELLING PRICE]],5,FALSE)</f>
        <v>79.53213906016525</v>
      </c>
      <c r="L3199" s="16">
        <f ca="1">J3199*Table3[[#This Row],[QUANTITY]]</f>
        <v>356</v>
      </c>
      <c r="M3199" s="16">
        <f ca="1">K3199*Table3[[#This Row],[QUANTITY]]*(1-Table3[[#This Row],[DISCOUNT %]])</f>
        <v>147.59019277075834</v>
      </c>
      <c r="N3199" s="3">
        <f>DAY(Table3[[#This Row],[DATE]])</f>
        <v>3</v>
      </c>
      <c r="O3199" s="3" t="str">
        <f>TEXT(Table3[[#This Row],[DATE]],"mmm")</f>
        <v>Oct</v>
      </c>
      <c r="P3199" s="3">
        <f>YEAR(Table3[[#This Row],[DATE]])</f>
        <v>2029</v>
      </c>
    </row>
    <row r="3200" spans="1:16" x14ac:dyDescent="0.3">
      <c r="A3200" s="6">
        <v>47395</v>
      </c>
      <c r="B3200" s="7" t="s">
        <v>1104</v>
      </c>
      <c r="C3200" s="9">
        <f t="shared" ca="1" si="98"/>
        <v>7</v>
      </c>
      <c r="D3200" s="9" t="s">
        <v>2116</v>
      </c>
      <c r="E3200" s="9" t="s">
        <v>2116</v>
      </c>
      <c r="F3200" s="10">
        <f t="shared" ca="1" si="99"/>
        <v>7.3396143336746975E-2</v>
      </c>
      <c r="G3200" s="3" t="str">
        <f>VLOOKUP(Table3[[#This Row],[PRODUCT ID]],Table1[[PRODUCT]:[SELLING PRICE]],1,FALSE)</f>
        <v>Product52</v>
      </c>
      <c r="H3200" s="3" t="str">
        <f>VLOOKUP(Table3[[#This Row],[PRODUCT ID]],Table1[[PRODUCT]:[SELLING PRICE]],2,FALSE)</f>
        <v>Category4</v>
      </c>
      <c r="I3200" s="3" t="str">
        <f>VLOOKUP(Table3[[#This Row],[PRODUCT ID]],Table1[[PRODUCT]:[SELLING PRICE]],3,FALSE)</f>
        <v>No</v>
      </c>
      <c r="J3200" s="16">
        <f ca="1">VLOOKUP(Table3[[#This Row],[PRODUCT ID]],Table1[[PRODUCT]:[SELLING PRICE]],4,FALSE)</f>
        <v>225</v>
      </c>
      <c r="K3200" s="16">
        <f ca="1">VLOOKUP(Table3[[#This Row],[PRODUCT ID]],Table1[[PRODUCT]:[SELLING PRICE]],5,FALSE)</f>
        <v>24.177150010451665</v>
      </c>
      <c r="L3200" s="16">
        <f ca="1">J3200*Table3[[#This Row],[QUANTITY]]</f>
        <v>1575</v>
      </c>
      <c r="M3200" s="16">
        <f ca="1">K3200*Table3[[#This Row],[QUANTITY]]*(1-Table3[[#This Row],[DISCOUNT %]])</f>
        <v>156.81848309967364</v>
      </c>
      <c r="N3200" s="3">
        <f>DAY(Table3[[#This Row],[DATE]])</f>
        <v>4</v>
      </c>
      <c r="O3200" s="3" t="str">
        <f>TEXT(Table3[[#This Row],[DATE]],"mmm")</f>
        <v>Oct</v>
      </c>
      <c r="P3200" s="3">
        <f>YEAR(Table3[[#This Row],[DATE]])</f>
        <v>2029</v>
      </c>
    </row>
    <row r="3201" spans="1:16" x14ac:dyDescent="0.3">
      <c r="A3201" s="6">
        <v>47396</v>
      </c>
      <c r="B3201" s="7" t="s">
        <v>1105</v>
      </c>
      <c r="C3201" s="9">
        <f t="shared" ca="1" si="98"/>
        <v>10</v>
      </c>
      <c r="D3201" s="9" t="s">
        <v>2116</v>
      </c>
      <c r="E3201" s="9" t="s">
        <v>2116</v>
      </c>
      <c r="F3201" s="10">
        <f t="shared" ca="1" si="99"/>
        <v>4.4894031532796922E-3</v>
      </c>
      <c r="G3201" s="3" t="str">
        <f>VLOOKUP(Table3[[#This Row],[PRODUCT ID]],Table1[[PRODUCT]:[SELLING PRICE]],1,FALSE)</f>
        <v>Product53</v>
      </c>
      <c r="H3201" s="3" t="str">
        <f>VLOOKUP(Table3[[#This Row],[PRODUCT ID]],Table1[[PRODUCT]:[SELLING PRICE]],2,FALSE)</f>
        <v>Category5</v>
      </c>
      <c r="I3201" s="3" t="str">
        <f>VLOOKUP(Table3[[#This Row],[PRODUCT ID]],Table1[[PRODUCT]:[SELLING PRICE]],3,FALSE)</f>
        <v>No</v>
      </c>
      <c r="J3201" s="16">
        <f ca="1">VLOOKUP(Table3[[#This Row],[PRODUCT ID]],Table1[[PRODUCT]:[SELLING PRICE]],4,FALSE)</f>
        <v>188</v>
      </c>
      <c r="K3201" s="16">
        <f ca="1">VLOOKUP(Table3[[#This Row],[PRODUCT ID]],Table1[[PRODUCT]:[SELLING PRICE]],5,FALSE)</f>
        <v>314.69234918383364</v>
      </c>
      <c r="L3201" s="16">
        <f ca="1">J3201*Table3[[#This Row],[QUANTITY]]</f>
        <v>1880</v>
      </c>
      <c r="M3201" s="16">
        <f ca="1">K3201*Table3[[#This Row],[QUANTITY]]*(1-Table3[[#This Row],[DISCOUNT %]])</f>
        <v>3132.7956835909472</v>
      </c>
      <c r="N3201" s="3">
        <f>DAY(Table3[[#This Row],[DATE]])</f>
        <v>5</v>
      </c>
      <c r="O3201" s="3" t="str">
        <f>TEXT(Table3[[#This Row],[DATE]],"mmm")</f>
        <v>Oct</v>
      </c>
      <c r="P3201" s="3">
        <f>YEAR(Table3[[#This Row],[DATE]])</f>
        <v>2029</v>
      </c>
    </row>
    <row r="3202" spans="1:16" x14ac:dyDescent="0.3">
      <c r="A3202" s="6">
        <v>47397</v>
      </c>
      <c r="B3202" s="7" t="s">
        <v>1106</v>
      </c>
      <c r="C3202" s="9">
        <f t="shared" ca="1" si="98"/>
        <v>4</v>
      </c>
      <c r="D3202" s="9" t="s">
        <v>2115</v>
      </c>
      <c r="E3202" s="9" t="s">
        <v>2118</v>
      </c>
      <c r="F3202" s="10">
        <f t="shared" ca="1" si="99"/>
        <v>9.073764997075362E-2</v>
      </c>
      <c r="G3202" s="3" t="str">
        <f>VLOOKUP(Table3[[#This Row],[PRODUCT ID]],Table1[[PRODUCT]:[SELLING PRICE]],1,FALSE)</f>
        <v>Product54</v>
      </c>
      <c r="H3202" s="3" t="str">
        <f>VLOOKUP(Table3[[#This Row],[PRODUCT ID]],Table1[[PRODUCT]:[SELLING PRICE]],2,FALSE)</f>
        <v>Category1</v>
      </c>
      <c r="I3202" s="3" t="str">
        <f>VLOOKUP(Table3[[#This Row],[PRODUCT ID]],Table1[[PRODUCT]:[SELLING PRICE]],3,FALSE)</f>
        <v>Ft</v>
      </c>
      <c r="J3202" s="16">
        <f ca="1">VLOOKUP(Table3[[#This Row],[PRODUCT ID]],Table1[[PRODUCT]:[SELLING PRICE]],4,FALSE)</f>
        <v>127</v>
      </c>
      <c r="K3202" s="16">
        <f ca="1">VLOOKUP(Table3[[#This Row],[PRODUCT ID]],Table1[[PRODUCT]:[SELLING PRICE]],5,FALSE)</f>
        <v>126.96135693843038</v>
      </c>
      <c r="L3202" s="16">
        <f ca="1">J3202*Table3[[#This Row],[QUANTITY]]</f>
        <v>508</v>
      </c>
      <c r="M3202" s="16">
        <f ca="1">K3202*Table3[[#This Row],[QUANTITY]]*(1-Table3[[#This Row],[DISCOUNT %]])</f>
        <v>461.76472709095668</v>
      </c>
      <c r="N3202" s="3">
        <f>DAY(Table3[[#This Row],[DATE]])</f>
        <v>6</v>
      </c>
      <c r="O3202" s="3" t="str">
        <f>TEXT(Table3[[#This Row],[DATE]],"mmm")</f>
        <v>Oct</v>
      </c>
      <c r="P3202" s="3">
        <f>YEAR(Table3[[#This Row],[DATE]])</f>
        <v>2029</v>
      </c>
    </row>
    <row r="3203" spans="1:16" x14ac:dyDescent="0.3">
      <c r="A3203" s="6">
        <v>47398</v>
      </c>
      <c r="B3203" s="7" t="s">
        <v>1107</v>
      </c>
      <c r="C3203" s="9">
        <f t="shared" ref="C3203:C3266" ca="1" si="100">RANDBETWEEN(1,15)</f>
        <v>6</v>
      </c>
      <c r="D3203" s="9" t="s">
        <v>2116</v>
      </c>
      <c r="E3203" s="9" t="s">
        <v>2116</v>
      </c>
      <c r="F3203" s="10">
        <f t="shared" ref="F3203:F3266" ca="1" si="101">RAND()*(0.1)</f>
        <v>3.7105951881201436E-2</v>
      </c>
      <c r="G3203" s="3" t="str">
        <f>VLOOKUP(Table3[[#This Row],[PRODUCT ID]],Table1[[PRODUCT]:[SELLING PRICE]],1,FALSE)</f>
        <v>Product55</v>
      </c>
      <c r="H3203" s="3" t="str">
        <f>VLOOKUP(Table3[[#This Row],[PRODUCT ID]],Table1[[PRODUCT]:[SELLING PRICE]],2,FALSE)</f>
        <v>Category2</v>
      </c>
      <c r="I3203" s="3" t="str">
        <f>VLOOKUP(Table3[[#This Row],[PRODUCT ID]],Table1[[PRODUCT]:[SELLING PRICE]],3,FALSE)</f>
        <v>No</v>
      </c>
      <c r="J3203" s="16">
        <f ca="1">VLOOKUP(Table3[[#This Row],[PRODUCT ID]],Table1[[PRODUCT]:[SELLING PRICE]],4,FALSE)</f>
        <v>135</v>
      </c>
      <c r="K3203" s="16">
        <f ca="1">VLOOKUP(Table3[[#This Row],[PRODUCT ID]],Table1[[PRODUCT]:[SELLING PRICE]],5,FALSE)</f>
        <v>118.96395281134306</v>
      </c>
      <c r="L3203" s="16">
        <f ca="1">J3203*Table3[[#This Row],[QUANTITY]]</f>
        <v>810</v>
      </c>
      <c r="M3203" s="16">
        <f ca="1">K3203*Table3[[#This Row],[QUANTITY]]*(1-Table3[[#This Row],[DISCOUNT %]])</f>
        <v>687.29809261636706</v>
      </c>
      <c r="N3203" s="3">
        <f>DAY(Table3[[#This Row],[DATE]])</f>
        <v>7</v>
      </c>
      <c r="O3203" s="3" t="str">
        <f>TEXT(Table3[[#This Row],[DATE]],"mmm")</f>
        <v>Oct</v>
      </c>
      <c r="P3203" s="3">
        <f>YEAR(Table3[[#This Row],[DATE]])</f>
        <v>2029</v>
      </c>
    </row>
    <row r="3204" spans="1:16" x14ac:dyDescent="0.3">
      <c r="A3204" s="6">
        <v>47399</v>
      </c>
      <c r="B3204" s="7" t="s">
        <v>1108</v>
      </c>
      <c r="C3204" s="9">
        <f t="shared" ca="1" si="100"/>
        <v>2</v>
      </c>
      <c r="D3204" s="9" t="s">
        <v>2117</v>
      </c>
      <c r="E3204" s="9" t="s">
        <v>2116</v>
      </c>
      <c r="F3204" s="10">
        <f t="shared" ca="1" si="101"/>
        <v>4.3824005167591454E-2</v>
      </c>
      <c r="G3204" s="3" t="str">
        <f>VLOOKUP(Table3[[#This Row],[PRODUCT ID]],Table1[[PRODUCT]:[SELLING PRICE]],1,FALSE)</f>
        <v>Product56</v>
      </c>
      <c r="H3204" s="3" t="str">
        <f>VLOOKUP(Table3[[#This Row],[PRODUCT ID]],Table1[[PRODUCT]:[SELLING PRICE]],2,FALSE)</f>
        <v>Category3</v>
      </c>
      <c r="I3204" s="3" t="str">
        <f>VLOOKUP(Table3[[#This Row],[PRODUCT ID]],Table1[[PRODUCT]:[SELLING PRICE]],3,FALSE)</f>
        <v>Kg</v>
      </c>
      <c r="J3204" s="16">
        <f ca="1">VLOOKUP(Table3[[#This Row],[PRODUCT ID]],Table1[[PRODUCT]:[SELLING PRICE]],4,FALSE)</f>
        <v>66</v>
      </c>
      <c r="K3204" s="16">
        <f ca="1">VLOOKUP(Table3[[#This Row],[PRODUCT ID]],Table1[[PRODUCT]:[SELLING PRICE]],5,FALSE)</f>
        <v>234.79335540044229</v>
      </c>
      <c r="L3204" s="16">
        <f ca="1">J3204*Table3[[#This Row],[QUANTITY]]</f>
        <v>132</v>
      </c>
      <c r="M3204" s="16">
        <f ca="1">K3204*Table3[[#This Row],[QUANTITY]]*(1-Table3[[#This Row],[DISCOUNT %]])</f>
        <v>449.00754036011438</v>
      </c>
      <c r="N3204" s="3">
        <f>DAY(Table3[[#This Row],[DATE]])</f>
        <v>8</v>
      </c>
      <c r="O3204" s="3" t="str">
        <f>TEXT(Table3[[#This Row],[DATE]],"mmm")</f>
        <v>Oct</v>
      </c>
      <c r="P3204" s="3">
        <f>YEAR(Table3[[#This Row],[DATE]])</f>
        <v>2029</v>
      </c>
    </row>
    <row r="3205" spans="1:16" x14ac:dyDescent="0.3">
      <c r="A3205" s="6">
        <v>47400</v>
      </c>
      <c r="B3205" s="7" t="s">
        <v>1109</v>
      </c>
      <c r="C3205" s="9">
        <f t="shared" ca="1" si="100"/>
        <v>8</v>
      </c>
      <c r="D3205" s="9" t="s">
        <v>2115</v>
      </c>
      <c r="E3205" s="9" t="s">
        <v>2116</v>
      </c>
      <c r="F3205" s="10">
        <f t="shared" ca="1" si="101"/>
        <v>2.5967653131178759E-2</v>
      </c>
      <c r="G3205" s="3" t="str">
        <f>VLOOKUP(Table3[[#This Row],[PRODUCT ID]],Table1[[PRODUCT]:[SELLING PRICE]],1,FALSE)</f>
        <v>Product57</v>
      </c>
      <c r="H3205" s="3" t="str">
        <f>VLOOKUP(Table3[[#This Row],[PRODUCT ID]],Table1[[PRODUCT]:[SELLING PRICE]],2,FALSE)</f>
        <v>Category4</v>
      </c>
      <c r="I3205" s="3" t="str">
        <f>VLOOKUP(Table3[[#This Row],[PRODUCT ID]],Table1[[PRODUCT]:[SELLING PRICE]],3,FALSE)</f>
        <v>Kg</v>
      </c>
      <c r="J3205" s="16">
        <f ca="1">VLOOKUP(Table3[[#This Row],[PRODUCT ID]],Table1[[PRODUCT]:[SELLING PRICE]],4,FALSE)</f>
        <v>53</v>
      </c>
      <c r="K3205" s="16">
        <f ca="1">VLOOKUP(Table3[[#This Row],[PRODUCT ID]],Table1[[PRODUCT]:[SELLING PRICE]],5,FALSE)</f>
        <v>162.83510802190668</v>
      </c>
      <c r="L3205" s="16">
        <f ca="1">J3205*Table3[[#This Row],[QUANTITY]]</f>
        <v>424</v>
      </c>
      <c r="M3205" s="16">
        <f ca="1">K3205*Table3[[#This Row],[QUANTITY]]*(1-Table3[[#This Row],[DISCOUNT %]])</f>
        <v>1268.8532993537262</v>
      </c>
      <c r="N3205" s="3">
        <f>DAY(Table3[[#This Row],[DATE]])</f>
        <v>9</v>
      </c>
      <c r="O3205" s="3" t="str">
        <f>TEXT(Table3[[#This Row],[DATE]],"mmm")</f>
        <v>Oct</v>
      </c>
      <c r="P3205" s="3">
        <f>YEAR(Table3[[#This Row],[DATE]])</f>
        <v>2029</v>
      </c>
    </row>
    <row r="3206" spans="1:16" x14ac:dyDescent="0.3">
      <c r="A3206" s="6">
        <v>47401</v>
      </c>
      <c r="B3206" s="7" t="s">
        <v>1110</v>
      </c>
      <c r="C3206" s="9">
        <f t="shared" ca="1" si="100"/>
        <v>11</v>
      </c>
      <c r="D3206" s="9" t="s">
        <v>2115</v>
      </c>
      <c r="E3206" s="9" t="s">
        <v>2116</v>
      </c>
      <c r="F3206" s="10">
        <f t="shared" ca="1" si="101"/>
        <v>9.0130970864139251E-2</v>
      </c>
      <c r="G3206" s="3" t="str">
        <f>VLOOKUP(Table3[[#This Row],[PRODUCT ID]],Table1[[PRODUCT]:[SELLING PRICE]],1,FALSE)</f>
        <v>Product58</v>
      </c>
      <c r="H3206" s="3" t="str">
        <f>VLOOKUP(Table3[[#This Row],[PRODUCT ID]],Table1[[PRODUCT]:[SELLING PRICE]],2,FALSE)</f>
        <v>Category5</v>
      </c>
      <c r="I3206" s="3" t="str">
        <f>VLOOKUP(Table3[[#This Row],[PRODUCT ID]],Table1[[PRODUCT]:[SELLING PRICE]],3,FALSE)</f>
        <v>Lt</v>
      </c>
      <c r="J3206" s="16">
        <f ca="1">VLOOKUP(Table3[[#This Row],[PRODUCT ID]],Table1[[PRODUCT]:[SELLING PRICE]],4,FALSE)</f>
        <v>22</v>
      </c>
      <c r="K3206" s="16">
        <f ca="1">VLOOKUP(Table3[[#This Row],[PRODUCT ID]],Table1[[PRODUCT]:[SELLING PRICE]],5,FALSE)</f>
        <v>120.56214127358976</v>
      </c>
      <c r="L3206" s="16">
        <f ca="1">J3206*Table3[[#This Row],[QUANTITY]]</f>
        <v>242</v>
      </c>
      <c r="M3206" s="16">
        <f ca="1">K3206*Table3[[#This Row],[QUANTITY]]*(1-Table3[[#This Row],[DISCOUNT %]])</f>
        <v>1206.6533427425577</v>
      </c>
      <c r="N3206" s="3">
        <f>DAY(Table3[[#This Row],[DATE]])</f>
        <v>10</v>
      </c>
      <c r="O3206" s="3" t="str">
        <f>TEXT(Table3[[#This Row],[DATE]],"mmm")</f>
        <v>Oct</v>
      </c>
      <c r="P3206" s="3">
        <f>YEAR(Table3[[#This Row],[DATE]])</f>
        <v>2029</v>
      </c>
    </row>
    <row r="3207" spans="1:16" x14ac:dyDescent="0.3">
      <c r="A3207" s="6">
        <v>47402</v>
      </c>
      <c r="B3207" s="7" t="s">
        <v>1111</v>
      </c>
      <c r="C3207" s="9">
        <f t="shared" ca="1" si="100"/>
        <v>6</v>
      </c>
      <c r="D3207" s="9" t="s">
        <v>2115</v>
      </c>
      <c r="E3207" s="9" t="s">
        <v>2116</v>
      </c>
      <c r="F3207" s="10">
        <f t="shared" ca="1" si="101"/>
        <v>6.6795684537150485E-2</v>
      </c>
      <c r="G3207" s="3" t="str">
        <f>VLOOKUP(Table3[[#This Row],[PRODUCT ID]],Table1[[PRODUCT]:[SELLING PRICE]],1,FALSE)</f>
        <v>Product59</v>
      </c>
      <c r="H3207" s="3" t="str">
        <f>VLOOKUP(Table3[[#This Row],[PRODUCT ID]],Table1[[PRODUCT]:[SELLING PRICE]],2,FALSE)</f>
        <v>Category1</v>
      </c>
      <c r="I3207" s="3" t="str">
        <f>VLOOKUP(Table3[[#This Row],[PRODUCT ID]],Table1[[PRODUCT]:[SELLING PRICE]],3,FALSE)</f>
        <v>Kg</v>
      </c>
      <c r="J3207" s="16">
        <f ca="1">VLOOKUP(Table3[[#This Row],[PRODUCT ID]],Table1[[PRODUCT]:[SELLING PRICE]],4,FALSE)</f>
        <v>82</v>
      </c>
      <c r="K3207" s="16">
        <f ca="1">VLOOKUP(Table3[[#This Row],[PRODUCT ID]],Table1[[PRODUCT]:[SELLING PRICE]],5,FALSE)</f>
        <v>50.885841834603298</v>
      </c>
      <c r="L3207" s="16">
        <f ca="1">J3207*Table3[[#This Row],[QUANTITY]]</f>
        <v>492</v>
      </c>
      <c r="M3207" s="16">
        <f ca="1">K3207*Table3[[#This Row],[QUANTITY]]*(1-Table3[[#This Row],[DISCOUNT %]])</f>
        <v>284.92132317607081</v>
      </c>
      <c r="N3207" s="3">
        <f>DAY(Table3[[#This Row],[DATE]])</f>
        <v>11</v>
      </c>
      <c r="O3207" s="3" t="str">
        <f>TEXT(Table3[[#This Row],[DATE]],"mmm")</f>
        <v>Oct</v>
      </c>
      <c r="P3207" s="3">
        <f>YEAR(Table3[[#This Row],[DATE]])</f>
        <v>2029</v>
      </c>
    </row>
    <row r="3208" spans="1:16" x14ac:dyDescent="0.3">
      <c r="A3208" s="6">
        <v>47403</v>
      </c>
      <c r="B3208" s="7" t="s">
        <v>1112</v>
      </c>
      <c r="C3208" s="9">
        <f t="shared" ca="1" si="100"/>
        <v>4</v>
      </c>
      <c r="D3208" s="9" t="s">
        <v>2116</v>
      </c>
      <c r="E3208" s="9" t="s">
        <v>2118</v>
      </c>
      <c r="F3208" s="10">
        <f t="shared" ca="1" si="101"/>
        <v>8.2678888892851136E-3</v>
      </c>
      <c r="G3208" s="3" t="str">
        <f>VLOOKUP(Table3[[#This Row],[PRODUCT ID]],Table1[[PRODUCT]:[SELLING PRICE]],1,FALSE)</f>
        <v>Product60</v>
      </c>
      <c r="H3208" s="3" t="str">
        <f>VLOOKUP(Table3[[#This Row],[PRODUCT ID]],Table1[[PRODUCT]:[SELLING PRICE]],2,FALSE)</f>
        <v>Category2</v>
      </c>
      <c r="I3208" s="3" t="str">
        <f>VLOOKUP(Table3[[#This Row],[PRODUCT ID]],Table1[[PRODUCT]:[SELLING PRICE]],3,FALSE)</f>
        <v>Lt</v>
      </c>
      <c r="J3208" s="16">
        <f ca="1">VLOOKUP(Table3[[#This Row],[PRODUCT ID]],Table1[[PRODUCT]:[SELLING PRICE]],4,FALSE)</f>
        <v>166</v>
      </c>
      <c r="K3208" s="16">
        <f ca="1">VLOOKUP(Table3[[#This Row],[PRODUCT ID]],Table1[[PRODUCT]:[SELLING PRICE]],5,FALSE)</f>
        <v>140.20081416030109</v>
      </c>
      <c r="L3208" s="16">
        <f ca="1">J3208*Table3[[#This Row],[QUANTITY]]</f>
        <v>664</v>
      </c>
      <c r="M3208" s="16">
        <f ca="1">K3208*Table3[[#This Row],[QUANTITY]]*(1-Table3[[#This Row],[DISCOUNT %]])</f>
        <v>556.16659762654569</v>
      </c>
      <c r="N3208" s="3">
        <f>DAY(Table3[[#This Row],[DATE]])</f>
        <v>12</v>
      </c>
      <c r="O3208" s="3" t="str">
        <f>TEXT(Table3[[#This Row],[DATE]],"mmm")</f>
        <v>Oct</v>
      </c>
      <c r="P3208" s="3">
        <f>YEAR(Table3[[#This Row],[DATE]])</f>
        <v>2029</v>
      </c>
    </row>
    <row r="3209" spans="1:16" x14ac:dyDescent="0.3">
      <c r="A3209" s="6">
        <v>47404</v>
      </c>
      <c r="B3209" s="7" t="s">
        <v>1113</v>
      </c>
      <c r="C3209" s="9">
        <f t="shared" ca="1" si="100"/>
        <v>7</v>
      </c>
      <c r="D3209" s="9" t="s">
        <v>2116</v>
      </c>
      <c r="E3209" s="9" t="s">
        <v>2118</v>
      </c>
      <c r="F3209" s="10">
        <f t="shared" ca="1" si="101"/>
        <v>9.6190468338172089E-2</v>
      </c>
      <c r="G3209" s="3" t="str">
        <f>VLOOKUP(Table3[[#This Row],[PRODUCT ID]],Table1[[PRODUCT]:[SELLING PRICE]],1,FALSE)</f>
        <v>Product61</v>
      </c>
      <c r="H3209" s="3" t="str">
        <f>VLOOKUP(Table3[[#This Row],[PRODUCT ID]],Table1[[PRODUCT]:[SELLING PRICE]],2,FALSE)</f>
        <v>Category3</v>
      </c>
      <c r="I3209" s="3" t="str">
        <f>VLOOKUP(Table3[[#This Row],[PRODUCT ID]],Table1[[PRODUCT]:[SELLING PRICE]],3,FALSE)</f>
        <v>Ft</v>
      </c>
      <c r="J3209" s="16">
        <f ca="1">VLOOKUP(Table3[[#This Row],[PRODUCT ID]],Table1[[PRODUCT]:[SELLING PRICE]],4,FALSE)</f>
        <v>74</v>
      </c>
      <c r="K3209" s="16">
        <f ca="1">VLOOKUP(Table3[[#This Row],[PRODUCT ID]],Table1[[PRODUCT]:[SELLING PRICE]],5,FALSE)</f>
        <v>152.21381922155325</v>
      </c>
      <c r="L3209" s="16">
        <f ca="1">J3209*Table3[[#This Row],[QUANTITY]]</f>
        <v>518</v>
      </c>
      <c r="M3209" s="16">
        <f ca="1">K3209*Table3[[#This Row],[QUANTITY]]*(1-Table3[[#This Row],[DISCOUNT %]])</f>
        <v>963.00610464163128</v>
      </c>
      <c r="N3209" s="3">
        <f>DAY(Table3[[#This Row],[DATE]])</f>
        <v>13</v>
      </c>
      <c r="O3209" s="3" t="str">
        <f>TEXT(Table3[[#This Row],[DATE]],"mmm")</f>
        <v>Oct</v>
      </c>
      <c r="P3209" s="3">
        <f>YEAR(Table3[[#This Row],[DATE]])</f>
        <v>2029</v>
      </c>
    </row>
    <row r="3210" spans="1:16" x14ac:dyDescent="0.3">
      <c r="A3210" s="6">
        <v>47405</v>
      </c>
      <c r="B3210" s="7" t="s">
        <v>1114</v>
      </c>
      <c r="C3210" s="9">
        <f t="shared" ca="1" si="100"/>
        <v>10</v>
      </c>
      <c r="D3210" s="9" t="s">
        <v>2116</v>
      </c>
      <c r="E3210" s="9" t="s">
        <v>2116</v>
      </c>
      <c r="F3210" s="10">
        <f t="shared" ca="1" si="101"/>
        <v>4.2255706975455623E-2</v>
      </c>
      <c r="G3210" s="3" t="str">
        <f>VLOOKUP(Table3[[#This Row],[PRODUCT ID]],Table1[[PRODUCT]:[SELLING PRICE]],1,FALSE)</f>
        <v>Product62</v>
      </c>
      <c r="H3210" s="3" t="str">
        <f>VLOOKUP(Table3[[#This Row],[PRODUCT ID]],Table1[[PRODUCT]:[SELLING PRICE]],2,FALSE)</f>
        <v>Category4</v>
      </c>
      <c r="I3210" s="3" t="str">
        <f>VLOOKUP(Table3[[#This Row],[PRODUCT ID]],Table1[[PRODUCT]:[SELLING PRICE]],3,FALSE)</f>
        <v>Kg</v>
      </c>
      <c r="J3210" s="16">
        <f ca="1">VLOOKUP(Table3[[#This Row],[PRODUCT ID]],Table1[[PRODUCT]:[SELLING PRICE]],4,FALSE)</f>
        <v>192</v>
      </c>
      <c r="K3210" s="16">
        <f ca="1">VLOOKUP(Table3[[#This Row],[PRODUCT ID]],Table1[[PRODUCT]:[SELLING PRICE]],5,FALSE)</f>
        <v>206.45616725152516</v>
      </c>
      <c r="L3210" s="16">
        <f ca="1">J3210*Table3[[#This Row],[QUANTITY]]</f>
        <v>1920</v>
      </c>
      <c r="M3210" s="16">
        <f ca="1">K3210*Table3[[#This Row],[QUANTITY]]*(1-Table3[[#This Row],[DISCOUNT %]])</f>
        <v>1977.3221594486906</v>
      </c>
      <c r="N3210" s="3">
        <f>DAY(Table3[[#This Row],[DATE]])</f>
        <v>14</v>
      </c>
      <c r="O3210" s="3" t="str">
        <f>TEXT(Table3[[#This Row],[DATE]],"mmm")</f>
        <v>Oct</v>
      </c>
      <c r="P3210" s="3">
        <f>YEAR(Table3[[#This Row],[DATE]])</f>
        <v>2029</v>
      </c>
    </row>
    <row r="3211" spans="1:16" x14ac:dyDescent="0.3">
      <c r="A3211" s="6">
        <v>47406</v>
      </c>
      <c r="B3211" s="7" t="s">
        <v>1115</v>
      </c>
      <c r="C3211" s="9">
        <f t="shared" ca="1" si="100"/>
        <v>10</v>
      </c>
      <c r="D3211" s="9" t="s">
        <v>2115</v>
      </c>
      <c r="E3211" s="9" t="s">
        <v>2116</v>
      </c>
      <c r="F3211" s="10">
        <f t="shared" ca="1" si="101"/>
        <v>6.1994122508511273E-2</v>
      </c>
      <c r="G3211" s="3" t="str">
        <f>VLOOKUP(Table3[[#This Row],[PRODUCT ID]],Table1[[PRODUCT]:[SELLING PRICE]],1,FALSE)</f>
        <v>Product63</v>
      </c>
      <c r="H3211" s="3" t="str">
        <f>VLOOKUP(Table3[[#This Row],[PRODUCT ID]],Table1[[PRODUCT]:[SELLING PRICE]],2,FALSE)</f>
        <v>Category5</v>
      </c>
      <c r="I3211" s="3" t="str">
        <f>VLOOKUP(Table3[[#This Row],[PRODUCT ID]],Table1[[PRODUCT]:[SELLING PRICE]],3,FALSE)</f>
        <v>No</v>
      </c>
      <c r="J3211" s="16">
        <f ca="1">VLOOKUP(Table3[[#This Row],[PRODUCT ID]],Table1[[PRODUCT]:[SELLING PRICE]],4,FALSE)</f>
        <v>63</v>
      </c>
      <c r="K3211" s="16">
        <f ca="1">VLOOKUP(Table3[[#This Row],[PRODUCT ID]],Table1[[PRODUCT]:[SELLING PRICE]],5,FALSE)</f>
        <v>255.86606982296391</v>
      </c>
      <c r="L3211" s="16">
        <f ca="1">J3211*Table3[[#This Row],[QUANTITY]]</f>
        <v>630</v>
      </c>
      <c r="M3211" s="16">
        <f ca="1">K3211*Table3[[#This Row],[QUANTITY]]*(1-Table3[[#This Row],[DISCOUNT %]])</f>
        <v>2400.0387734458777</v>
      </c>
      <c r="N3211" s="3">
        <f>DAY(Table3[[#This Row],[DATE]])</f>
        <v>15</v>
      </c>
      <c r="O3211" s="3" t="str">
        <f>TEXT(Table3[[#This Row],[DATE]],"mmm")</f>
        <v>Oct</v>
      </c>
      <c r="P3211" s="3">
        <f>YEAR(Table3[[#This Row],[DATE]])</f>
        <v>2029</v>
      </c>
    </row>
    <row r="3212" spans="1:16" x14ac:dyDescent="0.3">
      <c r="A3212" s="6">
        <v>47407</v>
      </c>
      <c r="B3212" s="7" t="s">
        <v>1116</v>
      </c>
      <c r="C3212" s="9">
        <f t="shared" ca="1" si="100"/>
        <v>5</v>
      </c>
      <c r="D3212" s="9" t="s">
        <v>2117</v>
      </c>
      <c r="E3212" s="9" t="s">
        <v>2116</v>
      </c>
      <c r="F3212" s="10">
        <f t="shared" ca="1" si="101"/>
        <v>9.7402601790422372E-2</v>
      </c>
      <c r="G3212" s="3" t="str">
        <f>VLOOKUP(Table3[[#This Row],[PRODUCT ID]],Table1[[PRODUCT]:[SELLING PRICE]],1,FALSE)</f>
        <v>Product64</v>
      </c>
      <c r="H3212" s="3" t="str">
        <f>VLOOKUP(Table3[[#This Row],[PRODUCT ID]],Table1[[PRODUCT]:[SELLING PRICE]],2,FALSE)</f>
        <v>Category1</v>
      </c>
      <c r="I3212" s="3" t="str">
        <f>VLOOKUP(Table3[[#This Row],[PRODUCT ID]],Table1[[PRODUCT]:[SELLING PRICE]],3,FALSE)</f>
        <v>No</v>
      </c>
      <c r="J3212" s="16">
        <f ca="1">VLOOKUP(Table3[[#This Row],[PRODUCT ID]],Table1[[PRODUCT]:[SELLING PRICE]],4,FALSE)</f>
        <v>142</v>
      </c>
      <c r="K3212" s="16">
        <f ca="1">VLOOKUP(Table3[[#This Row],[PRODUCT ID]],Table1[[PRODUCT]:[SELLING PRICE]],5,FALSE)</f>
        <v>96.811327062984375</v>
      </c>
      <c r="L3212" s="16">
        <f ca="1">J3212*Table3[[#This Row],[QUANTITY]]</f>
        <v>710</v>
      </c>
      <c r="M3212" s="16">
        <f ca="1">K3212*Table3[[#This Row],[QUANTITY]]*(1-Table3[[#This Row],[DISCOUNT %]])</f>
        <v>436.90825962133084</v>
      </c>
      <c r="N3212" s="3">
        <f>DAY(Table3[[#This Row],[DATE]])</f>
        <v>16</v>
      </c>
      <c r="O3212" s="3" t="str">
        <f>TEXT(Table3[[#This Row],[DATE]],"mmm")</f>
        <v>Oct</v>
      </c>
      <c r="P3212" s="3">
        <f>YEAR(Table3[[#This Row],[DATE]])</f>
        <v>2029</v>
      </c>
    </row>
    <row r="3213" spans="1:16" x14ac:dyDescent="0.3">
      <c r="A3213" s="6">
        <v>47408</v>
      </c>
      <c r="B3213" s="7" t="s">
        <v>1117</v>
      </c>
      <c r="C3213" s="9">
        <f t="shared" ca="1" si="100"/>
        <v>14</v>
      </c>
      <c r="D3213" s="9" t="s">
        <v>2117</v>
      </c>
      <c r="E3213" s="9" t="s">
        <v>2116</v>
      </c>
      <c r="F3213" s="10">
        <f t="shared" ca="1" si="101"/>
        <v>6.2354921821404244E-2</v>
      </c>
      <c r="G3213" s="3" t="str">
        <f>VLOOKUP(Table3[[#This Row],[PRODUCT ID]],Table1[[PRODUCT]:[SELLING PRICE]],1,FALSE)</f>
        <v>Product65</v>
      </c>
      <c r="H3213" s="3" t="str">
        <f>VLOOKUP(Table3[[#This Row],[PRODUCT ID]],Table1[[PRODUCT]:[SELLING PRICE]],2,FALSE)</f>
        <v>Category2</v>
      </c>
      <c r="I3213" s="3" t="str">
        <f>VLOOKUP(Table3[[#This Row],[PRODUCT ID]],Table1[[PRODUCT]:[SELLING PRICE]],3,FALSE)</f>
        <v>Ft</v>
      </c>
      <c r="J3213" s="16">
        <f ca="1">VLOOKUP(Table3[[#This Row],[PRODUCT ID]],Table1[[PRODUCT]:[SELLING PRICE]],4,FALSE)</f>
        <v>171</v>
      </c>
      <c r="K3213" s="16">
        <f ca="1">VLOOKUP(Table3[[#This Row],[PRODUCT ID]],Table1[[PRODUCT]:[SELLING PRICE]],5,FALSE)</f>
        <v>260.26787491045974</v>
      </c>
      <c r="L3213" s="16">
        <f ca="1">J3213*Table3[[#This Row],[QUANTITY]]</f>
        <v>2394</v>
      </c>
      <c r="M3213" s="16">
        <f ca="1">K3213*Table3[[#This Row],[QUANTITY]]*(1-Table3[[#This Row],[DISCOUNT %]])</f>
        <v>3416.54448684913</v>
      </c>
      <c r="N3213" s="3">
        <f>DAY(Table3[[#This Row],[DATE]])</f>
        <v>17</v>
      </c>
      <c r="O3213" s="3" t="str">
        <f>TEXT(Table3[[#This Row],[DATE]],"mmm")</f>
        <v>Oct</v>
      </c>
      <c r="P3213" s="3">
        <f>YEAR(Table3[[#This Row],[DATE]])</f>
        <v>2029</v>
      </c>
    </row>
    <row r="3214" spans="1:16" x14ac:dyDescent="0.3">
      <c r="A3214" s="6">
        <v>47409</v>
      </c>
      <c r="B3214" s="7" t="s">
        <v>1118</v>
      </c>
      <c r="C3214" s="9">
        <f t="shared" ca="1" si="100"/>
        <v>8</v>
      </c>
      <c r="D3214" s="9" t="s">
        <v>2116</v>
      </c>
      <c r="E3214" s="9" t="s">
        <v>2118</v>
      </c>
      <c r="F3214" s="10">
        <f t="shared" ca="1" si="101"/>
        <v>4.9158078336860735E-2</v>
      </c>
      <c r="G3214" s="3" t="str">
        <f>VLOOKUP(Table3[[#This Row],[PRODUCT ID]],Table1[[PRODUCT]:[SELLING PRICE]],1,FALSE)</f>
        <v>Product66</v>
      </c>
      <c r="H3214" s="3" t="str">
        <f>VLOOKUP(Table3[[#This Row],[PRODUCT ID]],Table1[[PRODUCT]:[SELLING PRICE]],2,FALSE)</f>
        <v>Category3</v>
      </c>
      <c r="I3214" s="3" t="str">
        <f>VLOOKUP(Table3[[#This Row],[PRODUCT ID]],Table1[[PRODUCT]:[SELLING PRICE]],3,FALSE)</f>
        <v>No</v>
      </c>
      <c r="J3214" s="16">
        <f ca="1">VLOOKUP(Table3[[#This Row],[PRODUCT ID]],Table1[[PRODUCT]:[SELLING PRICE]],4,FALSE)</f>
        <v>110</v>
      </c>
      <c r="K3214" s="16">
        <f ca="1">VLOOKUP(Table3[[#This Row],[PRODUCT ID]],Table1[[PRODUCT]:[SELLING PRICE]],5,FALSE)</f>
        <v>187.42703762411585</v>
      </c>
      <c r="L3214" s="16">
        <f ca="1">J3214*Table3[[#This Row],[QUANTITY]]</f>
        <v>880</v>
      </c>
      <c r="M3214" s="16">
        <f ca="1">K3214*Table3[[#This Row],[QUANTITY]]*(1-Table3[[#This Row],[DISCOUNT %]])</f>
        <v>1425.7078770091507</v>
      </c>
      <c r="N3214" s="3">
        <f>DAY(Table3[[#This Row],[DATE]])</f>
        <v>18</v>
      </c>
      <c r="O3214" s="3" t="str">
        <f>TEXT(Table3[[#This Row],[DATE]],"mmm")</f>
        <v>Oct</v>
      </c>
      <c r="P3214" s="3">
        <f>YEAR(Table3[[#This Row],[DATE]])</f>
        <v>2029</v>
      </c>
    </row>
    <row r="3215" spans="1:16" x14ac:dyDescent="0.3">
      <c r="A3215" s="6">
        <v>47410</v>
      </c>
      <c r="B3215" s="7" t="s">
        <v>1119</v>
      </c>
      <c r="C3215" s="9">
        <f t="shared" ca="1" si="100"/>
        <v>15</v>
      </c>
      <c r="D3215" s="9" t="s">
        <v>2116</v>
      </c>
      <c r="E3215" s="9" t="s">
        <v>2116</v>
      </c>
      <c r="F3215" s="10">
        <f t="shared" ca="1" si="101"/>
        <v>1.0558465644034843E-3</v>
      </c>
      <c r="G3215" s="3" t="str">
        <f>VLOOKUP(Table3[[#This Row],[PRODUCT ID]],Table1[[PRODUCT]:[SELLING PRICE]],1,FALSE)</f>
        <v>Product67</v>
      </c>
      <c r="H3215" s="3" t="str">
        <f>VLOOKUP(Table3[[#This Row],[PRODUCT ID]],Table1[[PRODUCT]:[SELLING PRICE]],2,FALSE)</f>
        <v>Category4</v>
      </c>
      <c r="I3215" s="3" t="str">
        <f>VLOOKUP(Table3[[#This Row],[PRODUCT ID]],Table1[[PRODUCT]:[SELLING PRICE]],3,FALSE)</f>
        <v>Kg</v>
      </c>
      <c r="J3215" s="16">
        <f ca="1">VLOOKUP(Table3[[#This Row],[PRODUCT ID]],Table1[[PRODUCT]:[SELLING PRICE]],4,FALSE)</f>
        <v>133</v>
      </c>
      <c r="K3215" s="16">
        <f ca="1">VLOOKUP(Table3[[#This Row],[PRODUCT ID]],Table1[[PRODUCT]:[SELLING PRICE]],5,FALSE)</f>
        <v>198.58991227940237</v>
      </c>
      <c r="L3215" s="16">
        <f ca="1">J3215*Table3[[#This Row],[QUANTITY]]</f>
        <v>1995</v>
      </c>
      <c r="M3215" s="16">
        <f ca="1">K3215*Table3[[#This Row],[QUANTITY]]*(1-Table3[[#This Row],[DISCOUNT %]])</f>
        <v>2975.7034770419546</v>
      </c>
      <c r="N3215" s="3">
        <f>DAY(Table3[[#This Row],[DATE]])</f>
        <v>19</v>
      </c>
      <c r="O3215" s="3" t="str">
        <f>TEXT(Table3[[#This Row],[DATE]],"mmm")</f>
        <v>Oct</v>
      </c>
      <c r="P3215" s="3">
        <f>YEAR(Table3[[#This Row],[DATE]])</f>
        <v>2029</v>
      </c>
    </row>
    <row r="3216" spans="1:16" x14ac:dyDescent="0.3">
      <c r="A3216" s="6">
        <v>47411</v>
      </c>
      <c r="B3216" s="7" t="s">
        <v>1120</v>
      </c>
      <c r="C3216" s="9">
        <f t="shared" ca="1" si="100"/>
        <v>4</v>
      </c>
      <c r="D3216" s="9" t="s">
        <v>2116</v>
      </c>
      <c r="E3216" s="9" t="s">
        <v>2116</v>
      </c>
      <c r="F3216" s="10">
        <f t="shared" ca="1" si="101"/>
        <v>6.857064663845365E-2</v>
      </c>
      <c r="G3216" s="3" t="str">
        <f>VLOOKUP(Table3[[#This Row],[PRODUCT ID]],Table1[[PRODUCT]:[SELLING PRICE]],1,FALSE)</f>
        <v>Product68</v>
      </c>
      <c r="H3216" s="3" t="str">
        <f>VLOOKUP(Table3[[#This Row],[PRODUCT ID]],Table1[[PRODUCT]:[SELLING PRICE]],2,FALSE)</f>
        <v>Category5</v>
      </c>
      <c r="I3216" s="3" t="str">
        <f>VLOOKUP(Table3[[#This Row],[PRODUCT ID]],Table1[[PRODUCT]:[SELLING PRICE]],3,FALSE)</f>
        <v>Kg</v>
      </c>
      <c r="J3216" s="16">
        <f ca="1">VLOOKUP(Table3[[#This Row],[PRODUCT ID]],Table1[[PRODUCT]:[SELLING PRICE]],4,FALSE)</f>
        <v>77</v>
      </c>
      <c r="K3216" s="16">
        <f ca="1">VLOOKUP(Table3[[#This Row],[PRODUCT ID]],Table1[[PRODUCT]:[SELLING PRICE]],5,FALSE)</f>
        <v>238.61722274898486</v>
      </c>
      <c r="L3216" s="16">
        <f ca="1">J3216*Table3[[#This Row],[QUANTITY]]</f>
        <v>308</v>
      </c>
      <c r="M3216" s="16">
        <f ca="1">K3216*Table3[[#This Row],[QUANTITY]]*(1-Table3[[#This Row],[DISCOUNT %]])</f>
        <v>889.02034194406008</v>
      </c>
      <c r="N3216" s="3">
        <f>DAY(Table3[[#This Row],[DATE]])</f>
        <v>20</v>
      </c>
      <c r="O3216" s="3" t="str">
        <f>TEXT(Table3[[#This Row],[DATE]],"mmm")</f>
        <v>Oct</v>
      </c>
      <c r="P3216" s="3">
        <f>YEAR(Table3[[#This Row],[DATE]])</f>
        <v>2029</v>
      </c>
    </row>
    <row r="3217" spans="1:16" x14ac:dyDescent="0.3">
      <c r="A3217" s="6">
        <v>47412</v>
      </c>
      <c r="B3217" s="7" t="s">
        <v>1121</v>
      </c>
      <c r="C3217" s="9">
        <f t="shared" ca="1" si="100"/>
        <v>7</v>
      </c>
      <c r="D3217" s="9" t="s">
        <v>2116</v>
      </c>
      <c r="E3217" s="9" t="s">
        <v>2116</v>
      </c>
      <c r="F3217" s="10">
        <f t="shared" ca="1" si="101"/>
        <v>3.5077306187995039E-2</v>
      </c>
      <c r="G3217" s="3" t="str">
        <f>VLOOKUP(Table3[[#This Row],[PRODUCT ID]],Table1[[PRODUCT]:[SELLING PRICE]],1,FALSE)</f>
        <v>Product69</v>
      </c>
      <c r="H3217" s="3" t="str">
        <f>VLOOKUP(Table3[[#This Row],[PRODUCT ID]],Table1[[PRODUCT]:[SELLING PRICE]],2,FALSE)</f>
        <v>Category1</v>
      </c>
      <c r="I3217" s="3" t="str">
        <f>VLOOKUP(Table3[[#This Row],[PRODUCT ID]],Table1[[PRODUCT]:[SELLING PRICE]],3,FALSE)</f>
        <v>Lt</v>
      </c>
      <c r="J3217" s="16">
        <f ca="1">VLOOKUP(Table3[[#This Row],[PRODUCT ID]],Table1[[PRODUCT]:[SELLING PRICE]],4,FALSE)</f>
        <v>186</v>
      </c>
      <c r="K3217" s="16">
        <f ca="1">VLOOKUP(Table3[[#This Row],[PRODUCT ID]],Table1[[PRODUCT]:[SELLING PRICE]],5,FALSE)</f>
        <v>268.25669805174437</v>
      </c>
      <c r="L3217" s="16">
        <f ca="1">J3217*Table3[[#This Row],[QUANTITY]]</f>
        <v>1302</v>
      </c>
      <c r="M3217" s="16">
        <f ca="1">K3217*Table3[[#This Row],[QUANTITY]]*(1-Table3[[#This Row],[DISCOUNT %]])</f>
        <v>1811.9288300204196</v>
      </c>
      <c r="N3217" s="3">
        <f>DAY(Table3[[#This Row],[DATE]])</f>
        <v>21</v>
      </c>
      <c r="O3217" s="3" t="str">
        <f>TEXT(Table3[[#This Row],[DATE]],"mmm")</f>
        <v>Oct</v>
      </c>
      <c r="P3217" s="3">
        <f>YEAR(Table3[[#This Row],[DATE]])</f>
        <v>2029</v>
      </c>
    </row>
    <row r="3218" spans="1:16" x14ac:dyDescent="0.3">
      <c r="A3218" s="6">
        <v>47413</v>
      </c>
      <c r="B3218" s="7" t="s">
        <v>1122</v>
      </c>
      <c r="C3218" s="9">
        <f t="shared" ca="1" si="100"/>
        <v>7</v>
      </c>
      <c r="D3218" s="9" t="s">
        <v>2115</v>
      </c>
      <c r="E3218" s="9" t="s">
        <v>2116</v>
      </c>
      <c r="F3218" s="10">
        <f t="shared" ca="1" si="101"/>
        <v>5.6682011633494837E-2</v>
      </c>
      <c r="G3218" s="3" t="str">
        <f>VLOOKUP(Table3[[#This Row],[PRODUCT ID]],Table1[[PRODUCT]:[SELLING PRICE]],1,FALSE)</f>
        <v>Product70</v>
      </c>
      <c r="H3218" s="3" t="str">
        <f>VLOOKUP(Table3[[#This Row],[PRODUCT ID]],Table1[[PRODUCT]:[SELLING PRICE]],2,FALSE)</f>
        <v>Category2</v>
      </c>
      <c r="I3218" s="3" t="str">
        <f>VLOOKUP(Table3[[#This Row],[PRODUCT ID]],Table1[[PRODUCT]:[SELLING PRICE]],3,FALSE)</f>
        <v>Kg</v>
      </c>
      <c r="J3218" s="16">
        <f ca="1">VLOOKUP(Table3[[#This Row],[PRODUCT ID]],Table1[[PRODUCT]:[SELLING PRICE]],4,FALSE)</f>
        <v>90</v>
      </c>
      <c r="K3218" s="16">
        <f ca="1">VLOOKUP(Table3[[#This Row],[PRODUCT ID]],Table1[[PRODUCT]:[SELLING PRICE]],5,FALSE)</f>
        <v>72.876573276256124</v>
      </c>
      <c r="L3218" s="16">
        <f ca="1">J3218*Table3[[#This Row],[QUANTITY]]</f>
        <v>630</v>
      </c>
      <c r="M3218" s="16">
        <f ca="1">K3218*Table3[[#This Row],[QUANTITY]]*(1-Table3[[#This Row],[DISCOUNT %]])</f>
        <v>481.22047751401493</v>
      </c>
      <c r="N3218" s="3">
        <f>DAY(Table3[[#This Row],[DATE]])</f>
        <v>22</v>
      </c>
      <c r="O3218" s="3" t="str">
        <f>TEXT(Table3[[#This Row],[DATE]],"mmm")</f>
        <v>Oct</v>
      </c>
      <c r="P3218" s="3">
        <f>YEAR(Table3[[#This Row],[DATE]])</f>
        <v>2029</v>
      </c>
    </row>
    <row r="3219" spans="1:16" x14ac:dyDescent="0.3">
      <c r="A3219" s="6">
        <v>47414</v>
      </c>
      <c r="B3219" s="7" t="s">
        <v>1123</v>
      </c>
      <c r="C3219" s="9">
        <f t="shared" ca="1" si="100"/>
        <v>1</v>
      </c>
      <c r="D3219" s="9" t="s">
        <v>2116</v>
      </c>
      <c r="E3219" s="9" t="s">
        <v>2116</v>
      </c>
      <c r="F3219" s="10">
        <f t="shared" ca="1" si="101"/>
        <v>9.3246405407133304E-2</v>
      </c>
      <c r="G3219" s="3" t="str">
        <f>VLOOKUP(Table3[[#This Row],[PRODUCT ID]],Table1[[PRODUCT]:[SELLING PRICE]],1,FALSE)</f>
        <v>Product71</v>
      </c>
      <c r="H3219" s="3" t="str">
        <f>VLOOKUP(Table3[[#This Row],[PRODUCT ID]],Table1[[PRODUCT]:[SELLING PRICE]],2,FALSE)</f>
        <v>Category3</v>
      </c>
      <c r="I3219" s="3" t="str">
        <f>VLOOKUP(Table3[[#This Row],[PRODUCT ID]],Table1[[PRODUCT]:[SELLING PRICE]],3,FALSE)</f>
        <v>Lt</v>
      </c>
      <c r="J3219" s="16">
        <f ca="1">VLOOKUP(Table3[[#This Row],[PRODUCT ID]],Table1[[PRODUCT]:[SELLING PRICE]],4,FALSE)</f>
        <v>24</v>
      </c>
      <c r="K3219" s="16">
        <f ca="1">VLOOKUP(Table3[[#This Row],[PRODUCT ID]],Table1[[PRODUCT]:[SELLING PRICE]],5,FALSE)</f>
        <v>42.205180471575424</v>
      </c>
      <c r="L3219" s="16">
        <f ca="1">J3219*Table3[[#This Row],[QUANTITY]]</f>
        <v>24</v>
      </c>
      <c r="M3219" s="16">
        <f ca="1">K3219*Table3[[#This Row],[QUANTITY]]*(1-Table3[[#This Row],[DISCOUNT %]])</f>
        <v>38.269699103041674</v>
      </c>
      <c r="N3219" s="3">
        <f>DAY(Table3[[#This Row],[DATE]])</f>
        <v>23</v>
      </c>
      <c r="O3219" s="3" t="str">
        <f>TEXT(Table3[[#This Row],[DATE]],"mmm")</f>
        <v>Oct</v>
      </c>
      <c r="P3219" s="3">
        <f>YEAR(Table3[[#This Row],[DATE]])</f>
        <v>2029</v>
      </c>
    </row>
    <row r="3220" spans="1:16" x14ac:dyDescent="0.3">
      <c r="A3220" s="6">
        <v>47415</v>
      </c>
      <c r="B3220" s="7" t="s">
        <v>1124</v>
      </c>
      <c r="C3220" s="9">
        <f t="shared" ca="1" si="100"/>
        <v>3</v>
      </c>
      <c r="D3220" s="9" t="s">
        <v>2117</v>
      </c>
      <c r="E3220" s="9" t="s">
        <v>2118</v>
      </c>
      <c r="F3220" s="10">
        <f t="shared" ca="1" si="101"/>
        <v>6.316815106249056E-2</v>
      </c>
      <c r="G3220" s="3" t="str">
        <f>VLOOKUP(Table3[[#This Row],[PRODUCT ID]],Table1[[PRODUCT]:[SELLING PRICE]],1,FALSE)</f>
        <v>Product72</v>
      </c>
      <c r="H3220" s="3" t="str">
        <f>VLOOKUP(Table3[[#This Row],[PRODUCT ID]],Table1[[PRODUCT]:[SELLING PRICE]],2,FALSE)</f>
        <v>Category4</v>
      </c>
      <c r="I3220" s="3" t="str">
        <f>VLOOKUP(Table3[[#This Row],[PRODUCT ID]],Table1[[PRODUCT]:[SELLING PRICE]],3,FALSE)</f>
        <v>Ft</v>
      </c>
      <c r="J3220" s="16">
        <f ca="1">VLOOKUP(Table3[[#This Row],[PRODUCT ID]],Table1[[PRODUCT]:[SELLING PRICE]],4,FALSE)</f>
        <v>94</v>
      </c>
      <c r="K3220" s="16">
        <f ca="1">VLOOKUP(Table3[[#This Row],[PRODUCT ID]],Table1[[PRODUCT]:[SELLING PRICE]],5,FALSE)</f>
        <v>182.24268637045375</v>
      </c>
      <c r="L3220" s="16">
        <f ca="1">J3220*Table3[[#This Row],[QUANTITY]]</f>
        <v>282</v>
      </c>
      <c r="M3220" s="16">
        <f ca="1">K3220*Table3[[#This Row],[QUANTITY]]*(1-Table3[[#This Row],[DISCOUNT %]])</f>
        <v>512.19225848331257</v>
      </c>
      <c r="N3220" s="3">
        <f>DAY(Table3[[#This Row],[DATE]])</f>
        <v>24</v>
      </c>
      <c r="O3220" s="3" t="str">
        <f>TEXT(Table3[[#This Row],[DATE]],"mmm")</f>
        <v>Oct</v>
      </c>
      <c r="P3220" s="3">
        <f>YEAR(Table3[[#This Row],[DATE]])</f>
        <v>2029</v>
      </c>
    </row>
    <row r="3221" spans="1:16" x14ac:dyDescent="0.3">
      <c r="A3221" s="6">
        <v>47416</v>
      </c>
      <c r="B3221" s="7" t="s">
        <v>1125</v>
      </c>
      <c r="C3221" s="9">
        <f t="shared" ca="1" si="100"/>
        <v>11</v>
      </c>
      <c r="D3221" s="9" t="s">
        <v>2115</v>
      </c>
      <c r="E3221" s="9" t="s">
        <v>2118</v>
      </c>
      <c r="F3221" s="10">
        <f t="shared" ca="1" si="101"/>
        <v>4.4744175853160045E-3</v>
      </c>
      <c r="G3221" s="3" t="str">
        <f>VLOOKUP(Table3[[#This Row],[PRODUCT ID]],Table1[[PRODUCT]:[SELLING PRICE]],1,FALSE)</f>
        <v>Product73</v>
      </c>
      <c r="H3221" s="3" t="str">
        <f>VLOOKUP(Table3[[#This Row],[PRODUCT ID]],Table1[[PRODUCT]:[SELLING PRICE]],2,FALSE)</f>
        <v>Category1</v>
      </c>
      <c r="I3221" s="3" t="str">
        <f>VLOOKUP(Table3[[#This Row],[PRODUCT ID]],Table1[[PRODUCT]:[SELLING PRICE]],3,FALSE)</f>
        <v>Kg</v>
      </c>
      <c r="J3221" s="16">
        <f ca="1">VLOOKUP(Table3[[#This Row],[PRODUCT ID]],Table1[[PRODUCT]:[SELLING PRICE]],4,FALSE)</f>
        <v>30</v>
      </c>
      <c r="K3221" s="16">
        <f ca="1">VLOOKUP(Table3[[#This Row],[PRODUCT ID]],Table1[[PRODUCT]:[SELLING PRICE]],5,FALSE)</f>
        <v>246.76087166333031</v>
      </c>
      <c r="L3221" s="16">
        <f ca="1">J3221*Table3[[#This Row],[QUANTITY]]</f>
        <v>330</v>
      </c>
      <c r="M3221" s="16">
        <f ca="1">K3221*Table3[[#This Row],[QUANTITY]]*(1-Table3[[#This Row],[DISCOUNT %]])</f>
        <v>2702.2243652777124</v>
      </c>
      <c r="N3221" s="3">
        <f>DAY(Table3[[#This Row],[DATE]])</f>
        <v>25</v>
      </c>
      <c r="O3221" s="3" t="str">
        <f>TEXT(Table3[[#This Row],[DATE]],"mmm")</f>
        <v>Oct</v>
      </c>
      <c r="P3221" s="3">
        <f>YEAR(Table3[[#This Row],[DATE]])</f>
        <v>2029</v>
      </c>
    </row>
    <row r="3222" spans="1:16" x14ac:dyDescent="0.3">
      <c r="A3222" s="6">
        <v>47417</v>
      </c>
      <c r="B3222" s="7" t="s">
        <v>1126</v>
      </c>
      <c r="C3222" s="9">
        <f t="shared" ca="1" si="100"/>
        <v>10</v>
      </c>
      <c r="D3222" s="9" t="s">
        <v>2115</v>
      </c>
      <c r="E3222" s="9" t="s">
        <v>2116</v>
      </c>
      <c r="F3222" s="10">
        <f t="shared" ca="1" si="101"/>
        <v>3.994939228548227E-2</v>
      </c>
      <c r="G3222" s="3" t="str">
        <f>VLOOKUP(Table3[[#This Row],[PRODUCT ID]],Table1[[PRODUCT]:[SELLING PRICE]],1,FALSE)</f>
        <v>Product74</v>
      </c>
      <c r="H3222" s="3" t="str">
        <f>VLOOKUP(Table3[[#This Row],[PRODUCT ID]],Table1[[PRODUCT]:[SELLING PRICE]],2,FALSE)</f>
        <v>Category2</v>
      </c>
      <c r="I3222" s="3" t="str">
        <f>VLOOKUP(Table3[[#This Row],[PRODUCT ID]],Table1[[PRODUCT]:[SELLING PRICE]],3,FALSE)</f>
        <v>No</v>
      </c>
      <c r="J3222" s="16">
        <f ca="1">VLOOKUP(Table3[[#This Row],[PRODUCT ID]],Table1[[PRODUCT]:[SELLING PRICE]],4,FALSE)</f>
        <v>42</v>
      </c>
      <c r="K3222" s="16">
        <f ca="1">VLOOKUP(Table3[[#This Row],[PRODUCT ID]],Table1[[PRODUCT]:[SELLING PRICE]],5,FALSE)</f>
        <v>81.134336947537506</v>
      </c>
      <c r="L3222" s="16">
        <f ca="1">J3222*Table3[[#This Row],[QUANTITY]]</f>
        <v>420</v>
      </c>
      <c r="M3222" s="16">
        <f ca="1">K3222*Table3[[#This Row],[QUANTITY]]*(1-Table3[[#This Row],[DISCOUNT %]])</f>
        <v>778.93069492997836</v>
      </c>
      <c r="N3222" s="3">
        <f>DAY(Table3[[#This Row],[DATE]])</f>
        <v>26</v>
      </c>
      <c r="O3222" s="3" t="str">
        <f>TEXT(Table3[[#This Row],[DATE]],"mmm")</f>
        <v>Oct</v>
      </c>
      <c r="P3222" s="3">
        <f>YEAR(Table3[[#This Row],[DATE]])</f>
        <v>2029</v>
      </c>
    </row>
    <row r="3223" spans="1:16" x14ac:dyDescent="0.3">
      <c r="A3223" s="6">
        <v>47418</v>
      </c>
      <c r="B3223" s="7" t="s">
        <v>1127</v>
      </c>
      <c r="C3223" s="9">
        <f t="shared" ca="1" si="100"/>
        <v>11</v>
      </c>
      <c r="D3223" s="9" t="s">
        <v>2115</v>
      </c>
      <c r="E3223" s="9" t="s">
        <v>2116</v>
      </c>
      <c r="F3223" s="10">
        <f t="shared" ca="1" si="101"/>
        <v>4.8614540430831937E-2</v>
      </c>
      <c r="G3223" s="3" t="str">
        <f>VLOOKUP(Table3[[#This Row],[PRODUCT ID]],Table1[[PRODUCT]:[SELLING PRICE]],1,FALSE)</f>
        <v>Product75</v>
      </c>
      <c r="H3223" s="3" t="str">
        <f>VLOOKUP(Table3[[#This Row],[PRODUCT ID]],Table1[[PRODUCT]:[SELLING PRICE]],2,FALSE)</f>
        <v>Category3</v>
      </c>
      <c r="I3223" s="3" t="str">
        <f>VLOOKUP(Table3[[#This Row],[PRODUCT ID]],Table1[[PRODUCT]:[SELLING PRICE]],3,FALSE)</f>
        <v>No</v>
      </c>
      <c r="J3223" s="16">
        <f ca="1">VLOOKUP(Table3[[#This Row],[PRODUCT ID]],Table1[[PRODUCT]:[SELLING PRICE]],4,FALSE)</f>
        <v>150</v>
      </c>
      <c r="K3223" s="16">
        <f ca="1">VLOOKUP(Table3[[#This Row],[PRODUCT ID]],Table1[[PRODUCT]:[SELLING PRICE]],5,FALSE)</f>
        <v>243.06515696321995</v>
      </c>
      <c r="L3223" s="16">
        <f ca="1">J3223*Table3[[#This Row],[QUANTITY]]</f>
        <v>1650</v>
      </c>
      <c r="M3223" s="16">
        <f ca="1">K3223*Table3[[#This Row],[QUANTITY]]*(1-Table3[[#This Row],[DISCOUNT %]])</f>
        <v>2543.7352166897549</v>
      </c>
      <c r="N3223" s="3">
        <f>DAY(Table3[[#This Row],[DATE]])</f>
        <v>27</v>
      </c>
      <c r="O3223" s="3" t="str">
        <f>TEXT(Table3[[#This Row],[DATE]],"mmm")</f>
        <v>Oct</v>
      </c>
      <c r="P3223" s="3">
        <f>YEAR(Table3[[#This Row],[DATE]])</f>
        <v>2029</v>
      </c>
    </row>
    <row r="3224" spans="1:16" x14ac:dyDescent="0.3">
      <c r="A3224" s="6">
        <v>47419</v>
      </c>
      <c r="B3224" s="7" t="s">
        <v>1128</v>
      </c>
      <c r="C3224" s="9">
        <f t="shared" ca="1" si="100"/>
        <v>1</v>
      </c>
      <c r="D3224" s="9" t="s">
        <v>2116</v>
      </c>
      <c r="E3224" s="9" t="s">
        <v>2116</v>
      </c>
      <c r="F3224" s="10">
        <f t="shared" ca="1" si="101"/>
        <v>5.069881885826083E-2</v>
      </c>
      <c r="G3224" s="3" t="str">
        <f>VLOOKUP(Table3[[#This Row],[PRODUCT ID]],Table1[[PRODUCT]:[SELLING PRICE]],1,FALSE)</f>
        <v>Product76</v>
      </c>
      <c r="H3224" s="3" t="str">
        <f>VLOOKUP(Table3[[#This Row],[PRODUCT ID]],Table1[[PRODUCT]:[SELLING PRICE]],2,FALSE)</f>
        <v>Category4</v>
      </c>
      <c r="I3224" s="3" t="str">
        <f>VLOOKUP(Table3[[#This Row],[PRODUCT ID]],Table1[[PRODUCT]:[SELLING PRICE]],3,FALSE)</f>
        <v>Ft</v>
      </c>
      <c r="J3224" s="16">
        <f ca="1">VLOOKUP(Table3[[#This Row],[PRODUCT ID]],Table1[[PRODUCT]:[SELLING PRICE]],4,FALSE)</f>
        <v>73</v>
      </c>
      <c r="K3224" s="16">
        <f ca="1">VLOOKUP(Table3[[#This Row],[PRODUCT ID]],Table1[[PRODUCT]:[SELLING PRICE]],5,FALSE)</f>
        <v>271.65736482163516</v>
      </c>
      <c r="L3224" s="16">
        <f ca="1">J3224*Table3[[#This Row],[QUANTITY]]</f>
        <v>73</v>
      </c>
      <c r="M3224" s="16">
        <f ca="1">K3224*Table3[[#This Row],[QUANTITY]]*(1-Table3[[#This Row],[DISCOUNT %]])</f>
        <v>257.88465729103058</v>
      </c>
      <c r="N3224" s="3">
        <f>DAY(Table3[[#This Row],[DATE]])</f>
        <v>28</v>
      </c>
      <c r="O3224" s="3" t="str">
        <f>TEXT(Table3[[#This Row],[DATE]],"mmm")</f>
        <v>Oct</v>
      </c>
      <c r="P3224" s="3">
        <f>YEAR(Table3[[#This Row],[DATE]])</f>
        <v>2029</v>
      </c>
    </row>
    <row r="3225" spans="1:16" x14ac:dyDescent="0.3">
      <c r="A3225" s="6">
        <v>47420</v>
      </c>
      <c r="B3225" s="7" t="s">
        <v>1129</v>
      </c>
      <c r="C3225" s="9">
        <f t="shared" ca="1" si="100"/>
        <v>10</v>
      </c>
      <c r="D3225" s="9" t="s">
        <v>2116</v>
      </c>
      <c r="E3225" s="9" t="s">
        <v>2116</v>
      </c>
      <c r="F3225" s="10">
        <f t="shared" ca="1" si="101"/>
        <v>2.7065126689269827E-2</v>
      </c>
      <c r="G3225" s="3" t="str">
        <f>VLOOKUP(Table3[[#This Row],[PRODUCT ID]],Table1[[PRODUCT]:[SELLING PRICE]],1,FALSE)</f>
        <v>Product77</v>
      </c>
      <c r="H3225" s="3" t="str">
        <f>VLOOKUP(Table3[[#This Row],[PRODUCT ID]],Table1[[PRODUCT]:[SELLING PRICE]],2,FALSE)</f>
        <v>Category5</v>
      </c>
      <c r="I3225" s="3" t="str">
        <f>VLOOKUP(Table3[[#This Row],[PRODUCT ID]],Table1[[PRODUCT]:[SELLING PRICE]],3,FALSE)</f>
        <v>No</v>
      </c>
      <c r="J3225" s="16">
        <f ca="1">VLOOKUP(Table3[[#This Row],[PRODUCT ID]],Table1[[PRODUCT]:[SELLING PRICE]],4,FALSE)</f>
        <v>180</v>
      </c>
      <c r="K3225" s="16">
        <f ca="1">VLOOKUP(Table3[[#This Row],[PRODUCT ID]],Table1[[PRODUCT]:[SELLING PRICE]],5,FALSE)</f>
        <v>242.17695418445851</v>
      </c>
      <c r="L3225" s="16">
        <f ca="1">J3225*Table3[[#This Row],[QUANTITY]]</f>
        <v>1800</v>
      </c>
      <c r="M3225" s="16">
        <f ca="1">K3225*Table3[[#This Row],[QUANTITY]]*(1-Table3[[#This Row],[DISCOUNT %]])</f>
        <v>2356.2240423823464</v>
      </c>
      <c r="N3225" s="3">
        <f>DAY(Table3[[#This Row],[DATE]])</f>
        <v>29</v>
      </c>
      <c r="O3225" s="3" t="str">
        <f>TEXT(Table3[[#This Row],[DATE]],"mmm")</f>
        <v>Oct</v>
      </c>
      <c r="P3225" s="3">
        <f>YEAR(Table3[[#This Row],[DATE]])</f>
        <v>2029</v>
      </c>
    </row>
    <row r="3226" spans="1:16" x14ac:dyDescent="0.3">
      <c r="A3226" s="6">
        <v>47421</v>
      </c>
      <c r="B3226" s="7" t="s">
        <v>1130</v>
      </c>
      <c r="C3226" s="9">
        <f t="shared" ca="1" si="100"/>
        <v>3</v>
      </c>
      <c r="D3226" s="9" t="s">
        <v>2116</v>
      </c>
      <c r="E3226" s="9" t="s">
        <v>2118</v>
      </c>
      <c r="F3226" s="10">
        <f t="shared" ca="1" si="101"/>
        <v>8.233769692311782E-2</v>
      </c>
      <c r="G3226" s="3" t="str">
        <f>VLOOKUP(Table3[[#This Row],[PRODUCT ID]],Table1[[PRODUCT]:[SELLING PRICE]],1,FALSE)</f>
        <v>Product78</v>
      </c>
      <c r="H3226" s="3" t="str">
        <f>VLOOKUP(Table3[[#This Row],[PRODUCT ID]],Table1[[PRODUCT]:[SELLING PRICE]],2,FALSE)</f>
        <v>Category1</v>
      </c>
      <c r="I3226" s="3" t="str">
        <f>VLOOKUP(Table3[[#This Row],[PRODUCT ID]],Table1[[PRODUCT]:[SELLING PRICE]],3,FALSE)</f>
        <v>Kg</v>
      </c>
      <c r="J3226" s="16">
        <f ca="1">VLOOKUP(Table3[[#This Row],[PRODUCT ID]],Table1[[PRODUCT]:[SELLING PRICE]],4,FALSE)</f>
        <v>112</v>
      </c>
      <c r="K3226" s="16">
        <f ca="1">VLOOKUP(Table3[[#This Row],[PRODUCT ID]],Table1[[PRODUCT]:[SELLING PRICE]],5,FALSE)</f>
        <v>100.73199746506216</v>
      </c>
      <c r="L3226" s="16">
        <f ca="1">J3226*Table3[[#This Row],[QUANTITY]]</f>
        <v>336</v>
      </c>
      <c r="M3226" s="16">
        <f ca="1">K3226*Table3[[#This Row],[QUANTITY]]*(1-Table3[[#This Row],[DISCOUNT %]])</f>
        <v>277.31387036197083</v>
      </c>
      <c r="N3226" s="3">
        <f>DAY(Table3[[#This Row],[DATE]])</f>
        <v>30</v>
      </c>
      <c r="O3226" s="3" t="str">
        <f>TEXT(Table3[[#This Row],[DATE]],"mmm")</f>
        <v>Oct</v>
      </c>
      <c r="P3226" s="3">
        <f>YEAR(Table3[[#This Row],[DATE]])</f>
        <v>2029</v>
      </c>
    </row>
    <row r="3227" spans="1:16" x14ac:dyDescent="0.3">
      <c r="A3227" s="6">
        <v>47422</v>
      </c>
      <c r="B3227" s="7" t="s">
        <v>1131</v>
      </c>
      <c r="C3227" s="9">
        <f t="shared" ca="1" si="100"/>
        <v>3</v>
      </c>
      <c r="D3227" s="9" t="s">
        <v>2115</v>
      </c>
      <c r="E3227" s="9" t="s">
        <v>2116</v>
      </c>
      <c r="F3227" s="10">
        <f t="shared" ca="1" si="101"/>
        <v>8.7963531313657473E-2</v>
      </c>
      <c r="G3227" s="3" t="str">
        <f>VLOOKUP(Table3[[#This Row],[PRODUCT ID]],Table1[[PRODUCT]:[SELLING PRICE]],1,FALSE)</f>
        <v>Product79</v>
      </c>
      <c r="H3227" s="3" t="str">
        <f>VLOOKUP(Table3[[#This Row],[PRODUCT ID]],Table1[[PRODUCT]:[SELLING PRICE]],2,FALSE)</f>
        <v>Category2</v>
      </c>
      <c r="I3227" s="3" t="str">
        <f>VLOOKUP(Table3[[#This Row],[PRODUCT ID]],Table1[[PRODUCT]:[SELLING PRICE]],3,FALSE)</f>
        <v>Kg</v>
      </c>
      <c r="J3227" s="16">
        <f ca="1">VLOOKUP(Table3[[#This Row],[PRODUCT ID]],Table1[[PRODUCT]:[SELLING PRICE]],4,FALSE)</f>
        <v>60</v>
      </c>
      <c r="K3227" s="16">
        <f ca="1">VLOOKUP(Table3[[#This Row],[PRODUCT ID]],Table1[[PRODUCT]:[SELLING PRICE]],5,FALSE)</f>
        <v>214.08333815971477</v>
      </c>
      <c r="L3227" s="16">
        <f ca="1">J3227*Table3[[#This Row],[QUANTITY]]</f>
        <v>180</v>
      </c>
      <c r="M3227" s="16">
        <f ca="1">K3227*Table3[[#This Row],[QUANTITY]]*(1-Table3[[#This Row],[DISCOUNT %]])</f>
        <v>585.75543521931104</v>
      </c>
      <c r="N3227" s="3">
        <f>DAY(Table3[[#This Row],[DATE]])</f>
        <v>31</v>
      </c>
      <c r="O3227" s="3" t="str">
        <f>TEXT(Table3[[#This Row],[DATE]],"mmm")</f>
        <v>Oct</v>
      </c>
      <c r="P3227" s="3">
        <f>YEAR(Table3[[#This Row],[DATE]])</f>
        <v>2029</v>
      </c>
    </row>
    <row r="3228" spans="1:16" x14ac:dyDescent="0.3">
      <c r="A3228" s="6">
        <v>47423</v>
      </c>
      <c r="B3228" s="7" t="s">
        <v>1132</v>
      </c>
      <c r="C3228" s="9">
        <f t="shared" ca="1" si="100"/>
        <v>3</v>
      </c>
      <c r="D3228" s="9" t="s">
        <v>2117</v>
      </c>
      <c r="E3228" s="9" t="s">
        <v>2116</v>
      </c>
      <c r="F3228" s="10">
        <f t="shared" ca="1" si="101"/>
        <v>7.7551978460840928E-2</v>
      </c>
      <c r="G3228" s="3" t="str">
        <f>VLOOKUP(Table3[[#This Row],[PRODUCT ID]],Table1[[PRODUCT]:[SELLING PRICE]],1,FALSE)</f>
        <v>Product80</v>
      </c>
      <c r="H3228" s="3" t="str">
        <f>VLOOKUP(Table3[[#This Row],[PRODUCT ID]],Table1[[PRODUCT]:[SELLING PRICE]],2,FALSE)</f>
        <v>Category3</v>
      </c>
      <c r="I3228" s="3" t="str">
        <f>VLOOKUP(Table3[[#This Row],[PRODUCT ID]],Table1[[PRODUCT]:[SELLING PRICE]],3,FALSE)</f>
        <v>Lt</v>
      </c>
      <c r="J3228" s="16">
        <f ca="1">VLOOKUP(Table3[[#This Row],[PRODUCT ID]],Table1[[PRODUCT]:[SELLING PRICE]],4,FALSE)</f>
        <v>124</v>
      </c>
      <c r="K3228" s="16">
        <f ca="1">VLOOKUP(Table3[[#This Row],[PRODUCT ID]],Table1[[PRODUCT]:[SELLING PRICE]],5,FALSE)</f>
        <v>97.576887056122303</v>
      </c>
      <c r="L3228" s="16">
        <f ca="1">J3228*Table3[[#This Row],[QUANTITY]]</f>
        <v>372</v>
      </c>
      <c r="M3228" s="16">
        <f ca="1">K3228*Table3[[#This Row],[QUANTITY]]*(1-Table3[[#This Row],[DISCOUNT %]])</f>
        <v>270.02881923860997</v>
      </c>
      <c r="N3228" s="3">
        <f>DAY(Table3[[#This Row],[DATE]])</f>
        <v>1</v>
      </c>
      <c r="O3228" s="3" t="str">
        <f>TEXT(Table3[[#This Row],[DATE]],"mmm")</f>
        <v>Nov</v>
      </c>
      <c r="P3228" s="3">
        <f>YEAR(Table3[[#This Row],[DATE]])</f>
        <v>2029</v>
      </c>
    </row>
    <row r="3229" spans="1:16" x14ac:dyDescent="0.3">
      <c r="A3229" s="6">
        <v>47424</v>
      </c>
      <c r="B3229" s="7" t="s">
        <v>1133</v>
      </c>
      <c r="C3229" s="9">
        <f t="shared" ca="1" si="100"/>
        <v>2</v>
      </c>
      <c r="D3229" s="9" t="s">
        <v>2117</v>
      </c>
      <c r="E3229" s="9" t="s">
        <v>2116</v>
      </c>
      <c r="F3229" s="10">
        <f t="shared" ca="1" si="101"/>
        <v>5.181787250258918E-3</v>
      </c>
      <c r="G3229" s="3" t="str">
        <f>VLOOKUP(Table3[[#This Row],[PRODUCT ID]],Table1[[PRODUCT]:[SELLING PRICE]],1,FALSE)</f>
        <v>Product81</v>
      </c>
      <c r="H3229" s="3" t="str">
        <f>VLOOKUP(Table3[[#This Row],[PRODUCT ID]],Table1[[PRODUCT]:[SELLING PRICE]],2,FALSE)</f>
        <v>Category4</v>
      </c>
      <c r="I3229" s="3" t="str">
        <f>VLOOKUP(Table3[[#This Row],[PRODUCT ID]],Table1[[PRODUCT]:[SELLING PRICE]],3,FALSE)</f>
        <v>Kg</v>
      </c>
      <c r="J3229" s="16">
        <f ca="1">VLOOKUP(Table3[[#This Row],[PRODUCT ID]],Table1[[PRODUCT]:[SELLING PRICE]],4,FALSE)</f>
        <v>221</v>
      </c>
      <c r="K3229" s="16">
        <f ca="1">VLOOKUP(Table3[[#This Row],[PRODUCT ID]],Table1[[PRODUCT]:[SELLING PRICE]],5,FALSE)</f>
        <v>104.44119135880096</v>
      </c>
      <c r="L3229" s="16">
        <f ca="1">J3229*Table3[[#This Row],[QUANTITY]]</f>
        <v>442</v>
      </c>
      <c r="M3229" s="16">
        <f ca="1">K3229*Table3[[#This Row],[QUANTITY]]*(1-Table3[[#This Row],[DISCOUNT %]])</f>
        <v>207.79999865003217</v>
      </c>
      <c r="N3229" s="3">
        <f>DAY(Table3[[#This Row],[DATE]])</f>
        <v>2</v>
      </c>
      <c r="O3229" s="3" t="str">
        <f>TEXT(Table3[[#This Row],[DATE]],"mmm")</f>
        <v>Nov</v>
      </c>
      <c r="P3229" s="3">
        <f>YEAR(Table3[[#This Row],[DATE]])</f>
        <v>2029</v>
      </c>
    </row>
    <row r="3230" spans="1:16" x14ac:dyDescent="0.3">
      <c r="A3230" s="6">
        <v>47425</v>
      </c>
      <c r="B3230" s="7" t="s">
        <v>1134</v>
      </c>
      <c r="C3230" s="9">
        <f t="shared" ca="1" si="100"/>
        <v>2</v>
      </c>
      <c r="D3230" s="9" t="s">
        <v>2116</v>
      </c>
      <c r="E3230" s="9" t="s">
        <v>2116</v>
      </c>
      <c r="F3230" s="10">
        <f t="shared" ca="1" si="101"/>
        <v>6.4461288477716374E-3</v>
      </c>
      <c r="G3230" s="3" t="str">
        <f>VLOOKUP(Table3[[#This Row],[PRODUCT ID]],Table1[[PRODUCT]:[SELLING PRICE]],1,FALSE)</f>
        <v>Product82</v>
      </c>
      <c r="H3230" s="3" t="str">
        <f>VLOOKUP(Table3[[#This Row],[PRODUCT ID]],Table1[[PRODUCT]:[SELLING PRICE]],2,FALSE)</f>
        <v>Category5</v>
      </c>
      <c r="I3230" s="3" t="str">
        <f>VLOOKUP(Table3[[#This Row],[PRODUCT ID]],Table1[[PRODUCT]:[SELLING PRICE]],3,FALSE)</f>
        <v>Lt</v>
      </c>
      <c r="J3230" s="16">
        <f ca="1">VLOOKUP(Table3[[#This Row],[PRODUCT ID]],Table1[[PRODUCT]:[SELLING PRICE]],4,FALSE)</f>
        <v>218</v>
      </c>
      <c r="K3230" s="16">
        <f ca="1">VLOOKUP(Table3[[#This Row],[PRODUCT ID]],Table1[[PRODUCT]:[SELLING PRICE]],5,FALSE)</f>
        <v>147.5972668918221</v>
      </c>
      <c r="L3230" s="16">
        <f ca="1">J3230*Table3[[#This Row],[QUANTITY]]</f>
        <v>436</v>
      </c>
      <c r="M3230" s="16">
        <f ca="1">K3230*Table3[[#This Row],[QUANTITY]]*(1-Table3[[#This Row],[DISCOUNT %]])</f>
        <v>293.29167178371694</v>
      </c>
      <c r="N3230" s="3">
        <f>DAY(Table3[[#This Row],[DATE]])</f>
        <v>3</v>
      </c>
      <c r="O3230" s="3" t="str">
        <f>TEXT(Table3[[#This Row],[DATE]],"mmm")</f>
        <v>Nov</v>
      </c>
      <c r="P3230" s="3">
        <f>YEAR(Table3[[#This Row],[DATE]])</f>
        <v>2029</v>
      </c>
    </row>
    <row r="3231" spans="1:16" x14ac:dyDescent="0.3">
      <c r="A3231" s="6">
        <v>47426</v>
      </c>
      <c r="B3231" s="7" t="s">
        <v>1135</v>
      </c>
      <c r="C3231" s="9">
        <f t="shared" ca="1" si="100"/>
        <v>1</v>
      </c>
      <c r="D3231" s="9" t="s">
        <v>2116</v>
      </c>
      <c r="E3231" s="9" t="s">
        <v>2116</v>
      </c>
      <c r="F3231" s="10">
        <f t="shared" ca="1" si="101"/>
        <v>7.4245382329005002E-2</v>
      </c>
      <c r="G3231" s="3" t="str">
        <f>VLOOKUP(Table3[[#This Row],[PRODUCT ID]],Table1[[PRODUCT]:[SELLING PRICE]],1,FALSE)</f>
        <v>Product83</v>
      </c>
      <c r="H3231" s="3" t="str">
        <f>VLOOKUP(Table3[[#This Row],[PRODUCT ID]],Table1[[PRODUCT]:[SELLING PRICE]],2,FALSE)</f>
        <v>Category1</v>
      </c>
      <c r="I3231" s="3" t="str">
        <f>VLOOKUP(Table3[[#This Row],[PRODUCT ID]],Table1[[PRODUCT]:[SELLING PRICE]],3,FALSE)</f>
        <v>Ft</v>
      </c>
      <c r="J3231" s="16">
        <f ca="1">VLOOKUP(Table3[[#This Row],[PRODUCT ID]],Table1[[PRODUCT]:[SELLING PRICE]],4,FALSE)</f>
        <v>12</v>
      </c>
      <c r="K3231" s="16">
        <f ca="1">VLOOKUP(Table3[[#This Row],[PRODUCT ID]],Table1[[PRODUCT]:[SELLING PRICE]],5,FALSE)</f>
        <v>222.25555577402881</v>
      </c>
      <c r="L3231" s="16">
        <f ca="1">J3231*Table3[[#This Row],[QUANTITY]]</f>
        <v>12</v>
      </c>
      <c r="M3231" s="16">
        <f ca="1">K3231*Table3[[#This Row],[QUANTITY]]*(1-Table3[[#This Row],[DISCOUNT %]])</f>
        <v>205.75410706084054</v>
      </c>
      <c r="N3231" s="3">
        <f>DAY(Table3[[#This Row],[DATE]])</f>
        <v>4</v>
      </c>
      <c r="O3231" s="3" t="str">
        <f>TEXT(Table3[[#This Row],[DATE]],"mmm")</f>
        <v>Nov</v>
      </c>
      <c r="P3231" s="3">
        <f>YEAR(Table3[[#This Row],[DATE]])</f>
        <v>2029</v>
      </c>
    </row>
    <row r="3232" spans="1:16" x14ac:dyDescent="0.3">
      <c r="A3232" s="6">
        <v>47427</v>
      </c>
      <c r="B3232" s="7" t="s">
        <v>1136</v>
      </c>
      <c r="C3232" s="9">
        <f t="shared" ca="1" si="100"/>
        <v>13</v>
      </c>
      <c r="D3232" s="9" t="s">
        <v>2116</v>
      </c>
      <c r="E3232" s="9" t="s">
        <v>2118</v>
      </c>
      <c r="F3232" s="10">
        <f t="shared" ca="1" si="101"/>
        <v>5.3126682420311468E-2</v>
      </c>
      <c r="G3232" s="3" t="str">
        <f>VLOOKUP(Table3[[#This Row],[PRODUCT ID]],Table1[[PRODUCT]:[SELLING PRICE]],1,FALSE)</f>
        <v>Product84</v>
      </c>
      <c r="H3232" s="3" t="str">
        <f>VLOOKUP(Table3[[#This Row],[PRODUCT ID]],Table1[[PRODUCT]:[SELLING PRICE]],2,FALSE)</f>
        <v>Category2</v>
      </c>
      <c r="I3232" s="3" t="str">
        <f>VLOOKUP(Table3[[#This Row],[PRODUCT ID]],Table1[[PRODUCT]:[SELLING PRICE]],3,FALSE)</f>
        <v>Kg</v>
      </c>
      <c r="J3232" s="16">
        <f ca="1">VLOOKUP(Table3[[#This Row],[PRODUCT ID]],Table1[[PRODUCT]:[SELLING PRICE]],4,FALSE)</f>
        <v>130</v>
      </c>
      <c r="K3232" s="16">
        <f ca="1">VLOOKUP(Table3[[#This Row],[PRODUCT ID]],Table1[[PRODUCT]:[SELLING PRICE]],5,FALSE)</f>
        <v>114.69796433270436</v>
      </c>
      <c r="L3232" s="16">
        <f ca="1">J3232*Table3[[#This Row],[QUANTITY]]</f>
        <v>1690</v>
      </c>
      <c r="M3232" s="16">
        <f ca="1">K3232*Table3[[#This Row],[QUANTITY]]*(1-Table3[[#This Row],[DISCOUNT %]])</f>
        <v>1411.8577460954793</v>
      </c>
      <c r="N3232" s="3">
        <f>DAY(Table3[[#This Row],[DATE]])</f>
        <v>5</v>
      </c>
      <c r="O3232" s="3" t="str">
        <f>TEXT(Table3[[#This Row],[DATE]],"mmm")</f>
        <v>Nov</v>
      </c>
      <c r="P3232" s="3">
        <f>YEAR(Table3[[#This Row],[DATE]])</f>
        <v>2029</v>
      </c>
    </row>
    <row r="3233" spans="1:16" x14ac:dyDescent="0.3">
      <c r="A3233" s="6">
        <v>47428</v>
      </c>
      <c r="B3233" s="7" t="s">
        <v>1137</v>
      </c>
      <c r="C3233" s="9">
        <f t="shared" ca="1" si="100"/>
        <v>8</v>
      </c>
      <c r="D3233" s="9" t="s">
        <v>2116</v>
      </c>
      <c r="E3233" s="9" t="s">
        <v>2118</v>
      </c>
      <c r="F3233" s="10">
        <f t="shared" ca="1" si="101"/>
        <v>7.0499441336975013E-2</v>
      </c>
      <c r="G3233" s="3" t="str">
        <f>VLOOKUP(Table3[[#This Row],[PRODUCT ID]],Table1[[PRODUCT]:[SELLING PRICE]],1,FALSE)</f>
        <v>Product85</v>
      </c>
      <c r="H3233" s="3" t="str">
        <f>VLOOKUP(Table3[[#This Row],[PRODUCT ID]],Table1[[PRODUCT]:[SELLING PRICE]],2,FALSE)</f>
        <v>Category3</v>
      </c>
      <c r="I3233" s="3" t="str">
        <f>VLOOKUP(Table3[[#This Row],[PRODUCT ID]],Table1[[PRODUCT]:[SELLING PRICE]],3,FALSE)</f>
        <v>No</v>
      </c>
      <c r="J3233" s="16">
        <f ca="1">VLOOKUP(Table3[[#This Row],[PRODUCT ID]],Table1[[PRODUCT]:[SELLING PRICE]],4,FALSE)</f>
        <v>127</v>
      </c>
      <c r="K3233" s="16">
        <f ca="1">VLOOKUP(Table3[[#This Row],[PRODUCT ID]],Table1[[PRODUCT]:[SELLING PRICE]],5,FALSE)</f>
        <v>165.69376786271391</v>
      </c>
      <c r="L3233" s="16">
        <f ca="1">J3233*Table3[[#This Row],[QUANTITY]]</f>
        <v>1016</v>
      </c>
      <c r="M3233" s="16">
        <f ca="1">K3233*Table3[[#This Row],[QUANTITY]]*(1-Table3[[#This Row],[DISCOUNT %]])</f>
        <v>1232.0995983629932</v>
      </c>
      <c r="N3233" s="3">
        <f>DAY(Table3[[#This Row],[DATE]])</f>
        <v>6</v>
      </c>
      <c r="O3233" s="3" t="str">
        <f>TEXT(Table3[[#This Row],[DATE]],"mmm")</f>
        <v>Nov</v>
      </c>
      <c r="P3233" s="3">
        <f>YEAR(Table3[[#This Row],[DATE]])</f>
        <v>2029</v>
      </c>
    </row>
    <row r="3234" spans="1:16" x14ac:dyDescent="0.3">
      <c r="A3234" s="6">
        <v>47429</v>
      </c>
      <c r="B3234" s="7" t="s">
        <v>1138</v>
      </c>
      <c r="C3234" s="9">
        <f t="shared" ca="1" si="100"/>
        <v>10</v>
      </c>
      <c r="D3234" s="9" t="s">
        <v>2115</v>
      </c>
      <c r="E3234" s="9" t="s">
        <v>2116</v>
      </c>
      <c r="F3234" s="10">
        <f t="shared" ca="1" si="101"/>
        <v>3.0138081800297367E-2</v>
      </c>
      <c r="G3234" s="3" t="str">
        <f>VLOOKUP(Table3[[#This Row],[PRODUCT ID]],Table1[[PRODUCT]:[SELLING PRICE]],1,FALSE)</f>
        <v>Product86</v>
      </c>
      <c r="H3234" s="3" t="str">
        <f>VLOOKUP(Table3[[#This Row],[PRODUCT ID]],Table1[[PRODUCT]:[SELLING PRICE]],2,FALSE)</f>
        <v>Category4</v>
      </c>
      <c r="I3234" s="3" t="str">
        <f>VLOOKUP(Table3[[#This Row],[PRODUCT ID]],Table1[[PRODUCT]:[SELLING PRICE]],3,FALSE)</f>
        <v>No</v>
      </c>
      <c r="J3234" s="16">
        <f ca="1">VLOOKUP(Table3[[#This Row],[PRODUCT ID]],Table1[[PRODUCT]:[SELLING PRICE]],4,FALSE)</f>
        <v>92</v>
      </c>
      <c r="K3234" s="16">
        <f ca="1">VLOOKUP(Table3[[#This Row],[PRODUCT ID]],Table1[[PRODUCT]:[SELLING PRICE]],5,FALSE)</f>
        <v>311.30017315763172</v>
      </c>
      <c r="L3234" s="16">
        <f ca="1">J3234*Table3[[#This Row],[QUANTITY]]</f>
        <v>920</v>
      </c>
      <c r="M3234" s="16">
        <f ca="1">K3234*Table3[[#This Row],[QUANTITY]]*(1-Table3[[#This Row],[DISCOUNT %]])</f>
        <v>3019.1818307456024</v>
      </c>
      <c r="N3234" s="3">
        <f>DAY(Table3[[#This Row],[DATE]])</f>
        <v>7</v>
      </c>
      <c r="O3234" s="3" t="str">
        <f>TEXT(Table3[[#This Row],[DATE]],"mmm")</f>
        <v>Nov</v>
      </c>
      <c r="P3234" s="3">
        <f>YEAR(Table3[[#This Row],[DATE]])</f>
        <v>2029</v>
      </c>
    </row>
    <row r="3235" spans="1:16" x14ac:dyDescent="0.3">
      <c r="A3235" s="6">
        <v>47430</v>
      </c>
      <c r="B3235" s="7" t="s">
        <v>1139</v>
      </c>
      <c r="C3235" s="9">
        <f t="shared" ca="1" si="100"/>
        <v>10</v>
      </c>
      <c r="D3235" s="9" t="s">
        <v>2116</v>
      </c>
      <c r="E3235" s="9" t="s">
        <v>2116</v>
      </c>
      <c r="F3235" s="10">
        <f t="shared" ca="1" si="101"/>
        <v>9.0072478596075936E-2</v>
      </c>
      <c r="G3235" s="3" t="str">
        <f>VLOOKUP(Table3[[#This Row],[PRODUCT ID]],Table1[[PRODUCT]:[SELLING PRICE]],1,FALSE)</f>
        <v>Product87</v>
      </c>
      <c r="H3235" s="3" t="str">
        <f>VLOOKUP(Table3[[#This Row],[PRODUCT ID]],Table1[[PRODUCT]:[SELLING PRICE]],2,FALSE)</f>
        <v>Category5</v>
      </c>
      <c r="I3235" s="3" t="str">
        <f>VLOOKUP(Table3[[#This Row],[PRODUCT ID]],Table1[[PRODUCT]:[SELLING PRICE]],3,FALSE)</f>
        <v>Ft</v>
      </c>
      <c r="J3235" s="16">
        <f ca="1">VLOOKUP(Table3[[#This Row],[PRODUCT ID]],Table1[[PRODUCT]:[SELLING PRICE]],4,FALSE)</f>
        <v>138</v>
      </c>
      <c r="K3235" s="16">
        <f ca="1">VLOOKUP(Table3[[#This Row],[PRODUCT ID]],Table1[[PRODUCT]:[SELLING PRICE]],5,FALSE)</f>
        <v>37.801449875201385</v>
      </c>
      <c r="L3235" s="16">
        <f ca="1">J3235*Table3[[#This Row],[QUANTITY]]</f>
        <v>1380</v>
      </c>
      <c r="M3235" s="16">
        <f ca="1">K3235*Table3[[#This Row],[QUANTITY]]*(1-Table3[[#This Row],[DISCOUNT %]])</f>
        <v>343.96579590416673</v>
      </c>
      <c r="N3235" s="3">
        <f>DAY(Table3[[#This Row],[DATE]])</f>
        <v>8</v>
      </c>
      <c r="O3235" s="3" t="str">
        <f>TEXT(Table3[[#This Row],[DATE]],"mmm")</f>
        <v>Nov</v>
      </c>
      <c r="P3235" s="3">
        <f>YEAR(Table3[[#This Row],[DATE]])</f>
        <v>2029</v>
      </c>
    </row>
    <row r="3236" spans="1:16" x14ac:dyDescent="0.3">
      <c r="A3236" s="6">
        <v>47431</v>
      </c>
      <c r="B3236" s="7" t="s">
        <v>1140</v>
      </c>
      <c r="C3236" s="9">
        <f t="shared" ca="1" si="100"/>
        <v>14</v>
      </c>
      <c r="D3236" s="9" t="s">
        <v>2117</v>
      </c>
      <c r="E3236" s="9" t="s">
        <v>2116</v>
      </c>
      <c r="F3236" s="10">
        <f t="shared" ca="1" si="101"/>
        <v>3.3371696762735006E-2</v>
      </c>
      <c r="G3236" s="3" t="str">
        <f>VLOOKUP(Table3[[#This Row],[PRODUCT ID]],Table1[[PRODUCT]:[SELLING PRICE]],1,FALSE)</f>
        <v>Product88</v>
      </c>
      <c r="H3236" s="3" t="str">
        <f>VLOOKUP(Table3[[#This Row],[PRODUCT ID]],Table1[[PRODUCT]:[SELLING PRICE]],2,FALSE)</f>
        <v>Category1</v>
      </c>
      <c r="I3236" s="3" t="str">
        <f>VLOOKUP(Table3[[#This Row],[PRODUCT ID]],Table1[[PRODUCT]:[SELLING PRICE]],3,FALSE)</f>
        <v>No</v>
      </c>
      <c r="J3236" s="16">
        <f ca="1">VLOOKUP(Table3[[#This Row],[PRODUCT ID]],Table1[[PRODUCT]:[SELLING PRICE]],4,FALSE)</f>
        <v>124</v>
      </c>
      <c r="K3236" s="16">
        <f ca="1">VLOOKUP(Table3[[#This Row],[PRODUCT ID]],Table1[[PRODUCT]:[SELLING PRICE]],5,FALSE)</f>
        <v>172.11629054996411</v>
      </c>
      <c r="L3236" s="16">
        <f ca="1">J3236*Table3[[#This Row],[QUANTITY]]</f>
        <v>1736</v>
      </c>
      <c r="M3236" s="16">
        <f ca="1">K3236*Table3[[#This Row],[QUANTITY]]*(1-Table3[[#This Row],[DISCOUNT %]])</f>
        <v>2329.2146905132549</v>
      </c>
      <c r="N3236" s="3">
        <f>DAY(Table3[[#This Row],[DATE]])</f>
        <v>9</v>
      </c>
      <c r="O3236" s="3" t="str">
        <f>TEXT(Table3[[#This Row],[DATE]],"mmm")</f>
        <v>Nov</v>
      </c>
      <c r="P3236" s="3">
        <f>YEAR(Table3[[#This Row],[DATE]])</f>
        <v>2029</v>
      </c>
    </row>
    <row r="3237" spans="1:16" x14ac:dyDescent="0.3">
      <c r="A3237" s="6">
        <v>47432</v>
      </c>
      <c r="B3237" s="7" t="s">
        <v>1141</v>
      </c>
      <c r="C3237" s="9">
        <f t="shared" ca="1" si="100"/>
        <v>6</v>
      </c>
      <c r="D3237" s="9" t="s">
        <v>2115</v>
      </c>
      <c r="E3237" s="9" t="s">
        <v>2116</v>
      </c>
      <c r="F3237" s="10">
        <f t="shared" ca="1" si="101"/>
        <v>6.770919331132029E-2</v>
      </c>
      <c r="G3237" s="3" t="str">
        <f>VLOOKUP(Table3[[#This Row],[PRODUCT ID]],Table1[[PRODUCT]:[SELLING PRICE]],1,FALSE)</f>
        <v>Product89</v>
      </c>
      <c r="H3237" s="3" t="str">
        <f>VLOOKUP(Table3[[#This Row],[PRODUCT ID]],Table1[[PRODUCT]:[SELLING PRICE]],2,FALSE)</f>
        <v>Category2</v>
      </c>
      <c r="I3237" s="3" t="str">
        <f>VLOOKUP(Table3[[#This Row],[PRODUCT ID]],Table1[[PRODUCT]:[SELLING PRICE]],3,FALSE)</f>
        <v>Kg</v>
      </c>
      <c r="J3237" s="16">
        <f ca="1">VLOOKUP(Table3[[#This Row],[PRODUCT ID]],Table1[[PRODUCT]:[SELLING PRICE]],4,FALSE)</f>
        <v>210</v>
      </c>
      <c r="K3237" s="16">
        <f ca="1">VLOOKUP(Table3[[#This Row],[PRODUCT ID]],Table1[[PRODUCT]:[SELLING PRICE]],5,FALSE)</f>
        <v>163.40617119395372</v>
      </c>
      <c r="L3237" s="16">
        <f ca="1">J3237*Table3[[#This Row],[QUANTITY]]</f>
        <v>1260</v>
      </c>
      <c r="M3237" s="16">
        <f ca="1">K3237*Table3[[#This Row],[QUANTITY]]*(1-Table3[[#This Row],[DISCOUNT %]])</f>
        <v>914.05242696191772</v>
      </c>
      <c r="N3237" s="3">
        <f>DAY(Table3[[#This Row],[DATE]])</f>
        <v>10</v>
      </c>
      <c r="O3237" s="3" t="str">
        <f>TEXT(Table3[[#This Row],[DATE]],"mmm")</f>
        <v>Nov</v>
      </c>
      <c r="P3237" s="3">
        <f>YEAR(Table3[[#This Row],[DATE]])</f>
        <v>2029</v>
      </c>
    </row>
    <row r="3238" spans="1:16" x14ac:dyDescent="0.3">
      <c r="A3238" s="6">
        <v>47433</v>
      </c>
      <c r="B3238" s="7" t="s">
        <v>1142</v>
      </c>
      <c r="C3238" s="9">
        <f t="shared" ca="1" si="100"/>
        <v>4</v>
      </c>
      <c r="D3238" s="9" t="s">
        <v>2115</v>
      </c>
      <c r="E3238" s="9" t="s">
        <v>2118</v>
      </c>
      <c r="F3238" s="10">
        <f t="shared" ca="1" si="101"/>
        <v>9.8795884070086604E-2</v>
      </c>
      <c r="G3238" s="3" t="str">
        <f>VLOOKUP(Table3[[#This Row],[PRODUCT ID]],Table1[[PRODUCT]:[SELLING PRICE]],1,FALSE)</f>
        <v>Product90</v>
      </c>
      <c r="H3238" s="3" t="str">
        <f>VLOOKUP(Table3[[#This Row],[PRODUCT ID]],Table1[[PRODUCT]:[SELLING PRICE]],2,FALSE)</f>
        <v>Category3</v>
      </c>
      <c r="I3238" s="3" t="str">
        <f>VLOOKUP(Table3[[#This Row],[PRODUCT ID]],Table1[[PRODUCT]:[SELLING PRICE]],3,FALSE)</f>
        <v>Kg</v>
      </c>
      <c r="J3238" s="16">
        <f ca="1">VLOOKUP(Table3[[#This Row],[PRODUCT ID]],Table1[[PRODUCT]:[SELLING PRICE]],4,FALSE)</f>
        <v>239</v>
      </c>
      <c r="K3238" s="16">
        <f ca="1">VLOOKUP(Table3[[#This Row],[PRODUCT ID]],Table1[[PRODUCT]:[SELLING PRICE]],5,FALSE)</f>
        <v>172.86019765356158</v>
      </c>
      <c r="L3238" s="16">
        <f ca="1">J3238*Table3[[#This Row],[QUANTITY]]</f>
        <v>956</v>
      </c>
      <c r="M3238" s="16">
        <f ca="1">K3238*Table3[[#This Row],[QUANTITY]]*(1-Table3[[#This Row],[DISCOUNT %]])</f>
        <v>623.12928642339216</v>
      </c>
      <c r="N3238" s="3">
        <f>DAY(Table3[[#This Row],[DATE]])</f>
        <v>11</v>
      </c>
      <c r="O3238" s="3" t="str">
        <f>TEXT(Table3[[#This Row],[DATE]],"mmm")</f>
        <v>Nov</v>
      </c>
      <c r="P3238" s="3">
        <f>YEAR(Table3[[#This Row],[DATE]])</f>
        <v>2029</v>
      </c>
    </row>
    <row r="3239" spans="1:16" x14ac:dyDescent="0.3">
      <c r="A3239" s="6">
        <v>47434</v>
      </c>
      <c r="B3239" s="7" t="s">
        <v>1143</v>
      </c>
      <c r="C3239" s="9">
        <f t="shared" ca="1" si="100"/>
        <v>10</v>
      </c>
      <c r="D3239" s="9" t="s">
        <v>2115</v>
      </c>
      <c r="E3239" s="9" t="s">
        <v>2116</v>
      </c>
      <c r="F3239" s="10">
        <f t="shared" ca="1" si="101"/>
        <v>9.5698613069415961E-3</v>
      </c>
      <c r="G3239" s="3" t="str">
        <f>VLOOKUP(Table3[[#This Row],[PRODUCT ID]],Table1[[PRODUCT]:[SELLING PRICE]],1,FALSE)</f>
        <v>Product91</v>
      </c>
      <c r="H3239" s="3" t="str">
        <f>VLOOKUP(Table3[[#This Row],[PRODUCT ID]],Table1[[PRODUCT]:[SELLING PRICE]],2,FALSE)</f>
        <v>Category4</v>
      </c>
      <c r="I3239" s="3" t="str">
        <f>VLOOKUP(Table3[[#This Row],[PRODUCT ID]],Table1[[PRODUCT]:[SELLING PRICE]],3,FALSE)</f>
        <v>Lt</v>
      </c>
      <c r="J3239" s="16">
        <f ca="1">VLOOKUP(Table3[[#This Row],[PRODUCT ID]],Table1[[PRODUCT]:[SELLING PRICE]],4,FALSE)</f>
        <v>18</v>
      </c>
      <c r="K3239" s="16">
        <f ca="1">VLOOKUP(Table3[[#This Row],[PRODUCT ID]],Table1[[PRODUCT]:[SELLING PRICE]],5,FALSE)</f>
        <v>203.72681014690039</v>
      </c>
      <c r="L3239" s="16">
        <f ca="1">J3239*Table3[[#This Row],[QUANTITY]]</f>
        <v>180</v>
      </c>
      <c r="M3239" s="16">
        <f ca="1">K3239*Table3[[#This Row],[QUANTITY]]*(1-Table3[[#This Row],[DISCOUNT %]])</f>
        <v>2017.7717282928893</v>
      </c>
      <c r="N3239" s="3">
        <f>DAY(Table3[[#This Row],[DATE]])</f>
        <v>12</v>
      </c>
      <c r="O3239" s="3" t="str">
        <f>TEXT(Table3[[#This Row],[DATE]],"mmm")</f>
        <v>Nov</v>
      </c>
      <c r="P3239" s="3">
        <f>YEAR(Table3[[#This Row],[DATE]])</f>
        <v>2029</v>
      </c>
    </row>
    <row r="3240" spans="1:16" x14ac:dyDescent="0.3">
      <c r="A3240" s="6">
        <v>47435</v>
      </c>
      <c r="B3240" s="7" t="s">
        <v>1144</v>
      </c>
      <c r="C3240" s="9">
        <f t="shared" ca="1" si="100"/>
        <v>12</v>
      </c>
      <c r="D3240" s="9" t="s">
        <v>2116</v>
      </c>
      <c r="E3240" s="9" t="s">
        <v>2116</v>
      </c>
      <c r="F3240" s="10">
        <f t="shared" ca="1" si="101"/>
        <v>7.5884310876985231E-2</v>
      </c>
      <c r="G3240" s="3" t="str">
        <f>VLOOKUP(Table3[[#This Row],[PRODUCT ID]],Table1[[PRODUCT]:[SELLING PRICE]],1,FALSE)</f>
        <v>Product92</v>
      </c>
      <c r="H3240" s="3" t="str">
        <f>VLOOKUP(Table3[[#This Row],[PRODUCT ID]],Table1[[PRODUCT]:[SELLING PRICE]],2,FALSE)</f>
        <v>Category5</v>
      </c>
      <c r="I3240" s="3" t="str">
        <f>VLOOKUP(Table3[[#This Row],[PRODUCT ID]],Table1[[PRODUCT]:[SELLING PRICE]],3,FALSE)</f>
        <v>Kg</v>
      </c>
      <c r="J3240" s="16">
        <f ca="1">VLOOKUP(Table3[[#This Row],[PRODUCT ID]],Table1[[PRODUCT]:[SELLING PRICE]],4,FALSE)</f>
        <v>177</v>
      </c>
      <c r="K3240" s="16">
        <f ca="1">VLOOKUP(Table3[[#This Row],[PRODUCT ID]],Table1[[PRODUCT]:[SELLING PRICE]],5,FALSE)</f>
        <v>196.42116323062825</v>
      </c>
      <c r="L3240" s="16">
        <f ca="1">J3240*Table3[[#This Row],[QUANTITY]]</f>
        <v>2124</v>
      </c>
      <c r="M3240" s="16">
        <f ca="1">K3240*Table3[[#This Row],[QUANTITY]]*(1-Table3[[#This Row],[DISCOUNT %]])</f>
        <v>2178.1905434065943</v>
      </c>
      <c r="N3240" s="3">
        <f>DAY(Table3[[#This Row],[DATE]])</f>
        <v>13</v>
      </c>
      <c r="O3240" s="3" t="str">
        <f>TEXT(Table3[[#This Row],[DATE]],"mmm")</f>
        <v>Nov</v>
      </c>
      <c r="P3240" s="3">
        <f>YEAR(Table3[[#This Row],[DATE]])</f>
        <v>2029</v>
      </c>
    </row>
    <row r="3241" spans="1:16" x14ac:dyDescent="0.3">
      <c r="A3241" s="6">
        <v>47436</v>
      </c>
      <c r="B3241" s="7" t="s">
        <v>1145</v>
      </c>
      <c r="C3241" s="9">
        <f t="shared" ca="1" si="100"/>
        <v>7</v>
      </c>
      <c r="D3241" s="9" t="s">
        <v>2116</v>
      </c>
      <c r="E3241" s="9" t="s">
        <v>2116</v>
      </c>
      <c r="F3241" s="10">
        <f t="shared" ca="1" si="101"/>
        <v>7.2319129034605731E-2</v>
      </c>
      <c r="G3241" s="3" t="str">
        <f>VLOOKUP(Table3[[#This Row],[PRODUCT ID]],Table1[[PRODUCT]:[SELLING PRICE]],1,FALSE)</f>
        <v>Product93</v>
      </c>
      <c r="H3241" s="3" t="str">
        <f>VLOOKUP(Table3[[#This Row],[PRODUCT ID]],Table1[[PRODUCT]:[SELLING PRICE]],2,FALSE)</f>
        <v>Category1</v>
      </c>
      <c r="I3241" s="3" t="str">
        <f>VLOOKUP(Table3[[#This Row],[PRODUCT ID]],Table1[[PRODUCT]:[SELLING PRICE]],3,FALSE)</f>
        <v>Lt</v>
      </c>
      <c r="J3241" s="16">
        <f ca="1">VLOOKUP(Table3[[#This Row],[PRODUCT ID]],Table1[[PRODUCT]:[SELLING PRICE]],4,FALSE)</f>
        <v>179</v>
      </c>
      <c r="K3241" s="16">
        <f ca="1">VLOOKUP(Table3[[#This Row],[PRODUCT ID]],Table1[[PRODUCT]:[SELLING PRICE]],5,FALSE)</f>
        <v>218.08970688576284</v>
      </c>
      <c r="L3241" s="16">
        <f ca="1">J3241*Table3[[#This Row],[QUANTITY]]</f>
        <v>1253</v>
      </c>
      <c r="M3241" s="16">
        <f ca="1">K3241*Table3[[#This Row],[QUANTITY]]*(1-Table3[[#This Row],[DISCOUNT %]])</f>
        <v>1416.2235446266043</v>
      </c>
      <c r="N3241" s="3">
        <f>DAY(Table3[[#This Row],[DATE]])</f>
        <v>14</v>
      </c>
      <c r="O3241" s="3" t="str">
        <f>TEXT(Table3[[#This Row],[DATE]],"mmm")</f>
        <v>Nov</v>
      </c>
      <c r="P3241" s="3">
        <f>YEAR(Table3[[#This Row],[DATE]])</f>
        <v>2029</v>
      </c>
    </row>
    <row r="3242" spans="1:16" x14ac:dyDescent="0.3">
      <c r="A3242" s="6">
        <v>47437</v>
      </c>
      <c r="B3242" s="7" t="s">
        <v>1146</v>
      </c>
      <c r="C3242" s="9">
        <f t="shared" ca="1" si="100"/>
        <v>2</v>
      </c>
      <c r="D3242" s="9" t="s">
        <v>2116</v>
      </c>
      <c r="E3242" s="9" t="s">
        <v>2116</v>
      </c>
      <c r="F3242" s="10">
        <f t="shared" ca="1" si="101"/>
        <v>4.737521537811569E-2</v>
      </c>
      <c r="G3242" s="3" t="str">
        <f>VLOOKUP(Table3[[#This Row],[PRODUCT ID]],Table1[[PRODUCT]:[SELLING PRICE]],1,FALSE)</f>
        <v>Product94</v>
      </c>
      <c r="H3242" s="3" t="str">
        <f>VLOOKUP(Table3[[#This Row],[PRODUCT ID]],Table1[[PRODUCT]:[SELLING PRICE]],2,FALSE)</f>
        <v>Category2</v>
      </c>
      <c r="I3242" s="3" t="str">
        <f>VLOOKUP(Table3[[#This Row],[PRODUCT ID]],Table1[[PRODUCT]:[SELLING PRICE]],3,FALSE)</f>
        <v>Ft</v>
      </c>
      <c r="J3242" s="16">
        <f ca="1">VLOOKUP(Table3[[#This Row],[PRODUCT ID]],Table1[[PRODUCT]:[SELLING PRICE]],4,FALSE)</f>
        <v>216</v>
      </c>
      <c r="K3242" s="16">
        <f ca="1">VLOOKUP(Table3[[#This Row],[PRODUCT ID]],Table1[[PRODUCT]:[SELLING PRICE]],5,FALSE)</f>
        <v>255.46595337947855</v>
      </c>
      <c r="L3242" s="16">
        <f ca="1">J3242*Table3[[#This Row],[QUANTITY]]</f>
        <v>432</v>
      </c>
      <c r="M3242" s="16">
        <f ca="1">K3242*Table3[[#This Row],[QUANTITY]]*(1-Table3[[#This Row],[DISCOUNT %]])</f>
        <v>486.72639763270018</v>
      </c>
      <c r="N3242" s="3">
        <f>DAY(Table3[[#This Row],[DATE]])</f>
        <v>15</v>
      </c>
      <c r="O3242" s="3" t="str">
        <f>TEXT(Table3[[#This Row],[DATE]],"mmm")</f>
        <v>Nov</v>
      </c>
      <c r="P3242" s="3">
        <f>YEAR(Table3[[#This Row],[DATE]])</f>
        <v>2029</v>
      </c>
    </row>
    <row r="3243" spans="1:16" x14ac:dyDescent="0.3">
      <c r="A3243" s="6">
        <v>47438</v>
      </c>
      <c r="B3243" s="7" t="s">
        <v>1147</v>
      </c>
      <c r="C3243" s="9">
        <f t="shared" ca="1" si="100"/>
        <v>3</v>
      </c>
      <c r="D3243" s="9" t="s">
        <v>2115</v>
      </c>
      <c r="E3243" s="9" t="s">
        <v>2116</v>
      </c>
      <c r="F3243" s="10">
        <f t="shared" ca="1" si="101"/>
        <v>2.4430728733081553E-2</v>
      </c>
      <c r="G3243" s="3" t="str">
        <f>VLOOKUP(Table3[[#This Row],[PRODUCT ID]],Table1[[PRODUCT]:[SELLING PRICE]],1,FALSE)</f>
        <v>Product95</v>
      </c>
      <c r="H3243" s="3" t="str">
        <f>VLOOKUP(Table3[[#This Row],[PRODUCT ID]],Table1[[PRODUCT]:[SELLING PRICE]],2,FALSE)</f>
        <v>Category3</v>
      </c>
      <c r="I3243" s="3" t="str">
        <f>VLOOKUP(Table3[[#This Row],[PRODUCT ID]],Table1[[PRODUCT]:[SELLING PRICE]],3,FALSE)</f>
        <v>Kg</v>
      </c>
      <c r="J3243" s="16">
        <f ca="1">VLOOKUP(Table3[[#This Row],[PRODUCT ID]],Table1[[PRODUCT]:[SELLING PRICE]],4,FALSE)</f>
        <v>167</v>
      </c>
      <c r="K3243" s="16">
        <f ca="1">VLOOKUP(Table3[[#This Row],[PRODUCT ID]],Table1[[PRODUCT]:[SELLING PRICE]],5,FALSE)</f>
        <v>316.95318787757191</v>
      </c>
      <c r="L3243" s="16">
        <f ca="1">J3243*Table3[[#This Row],[QUANTITY]]</f>
        <v>501</v>
      </c>
      <c r="M3243" s="16">
        <f ca="1">K3243*Table3[[#This Row],[QUANTITY]]*(1-Table3[[#This Row],[DISCOUNT %]])</f>
        <v>927.62937157034844</v>
      </c>
      <c r="N3243" s="3">
        <f>DAY(Table3[[#This Row],[DATE]])</f>
        <v>16</v>
      </c>
      <c r="O3243" s="3" t="str">
        <f>TEXT(Table3[[#This Row],[DATE]],"mmm")</f>
        <v>Nov</v>
      </c>
      <c r="P3243" s="3">
        <f>YEAR(Table3[[#This Row],[DATE]])</f>
        <v>2029</v>
      </c>
    </row>
    <row r="3244" spans="1:16" x14ac:dyDescent="0.3">
      <c r="A3244" s="6">
        <v>47439</v>
      </c>
      <c r="B3244" s="7" t="s">
        <v>1148</v>
      </c>
      <c r="C3244" s="9">
        <f t="shared" ca="1" si="100"/>
        <v>14</v>
      </c>
      <c r="D3244" s="9" t="s">
        <v>2117</v>
      </c>
      <c r="E3244" s="9" t="s">
        <v>2118</v>
      </c>
      <c r="F3244" s="10">
        <f t="shared" ca="1" si="101"/>
        <v>6.265543368795215E-2</v>
      </c>
      <c r="G3244" s="3" t="str">
        <f>VLOOKUP(Table3[[#This Row],[PRODUCT ID]],Table1[[PRODUCT]:[SELLING PRICE]],1,FALSE)</f>
        <v>Product96</v>
      </c>
      <c r="H3244" s="3" t="str">
        <f>VLOOKUP(Table3[[#This Row],[PRODUCT ID]],Table1[[PRODUCT]:[SELLING PRICE]],2,FALSE)</f>
        <v>Category4</v>
      </c>
      <c r="I3244" s="3" t="str">
        <f>VLOOKUP(Table3[[#This Row],[PRODUCT ID]],Table1[[PRODUCT]:[SELLING PRICE]],3,FALSE)</f>
        <v>No</v>
      </c>
      <c r="J3244" s="16">
        <f ca="1">VLOOKUP(Table3[[#This Row],[PRODUCT ID]],Table1[[PRODUCT]:[SELLING PRICE]],4,FALSE)</f>
        <v>137</v>
      </c>
      <c r="K3244" s="16">
        <f ca="1">VLOOKUP(Table3[[#This Row],[PRODUCT ID]],Table1[[PRODUCT]:[SELLING PRICE]],5,FALSE)</f>
        <v>89.849883032528624</v>
      </c>
      <c r="L3244" s="16">
        <f ca="1">J3244*Table3[[#This Row],[QUANTITY]]</f>
        <v>1918</v>
      </c>
      <c r="M3244" s="16">
        <f ca="1">K3244*Table3[[#This Row],[QUANTITY]]*(1-Table3[[#This Row],[DISCOUNT %]])</f>
        <v>1179.0841950203928</v>
      </c>
      <c r="N3244" s="3">
        <f>DAY(Table3[[#This Row],[DATE]])</f>
        <v>17</v>
      </c>
      <c r="O3244" s="3" t="str">
        <f>TEXT(Table3[[#This Row],[DATE]],"mmm")</f>
        <v>Nov</v>
      </c>
      <c r="P3244" s="3">
        <f>YEAR(Table3[[#This Row],[DATE]])</f>
        <v>2029</v>
      </c>
    </row>
    <row r="3245" spans="1:16" x14ac:dyDescent="0.3">
      <c r="A3245" s="6">
        <v>47440</v>
      </c>
      <c r="B3245" s="7" t="s">
        <v>1149</v>
      </c>
      <c r="C3245" s="9">
        <f t="shared" ca="1" si="100"/>
        <v>6</v>
      </c>
      <c r="D3245" s="9" t="s">
        <v>2117</v>
      </c>
      <c r="E3245" s="9" t="s">
        <v>2118</v>
      </c>
      <c r="F3245" s="10">
        <f t="shared" ca="1" si="101"/>
        <v>3.7751160466663686E-2</v>
      </c>
      <c r="G3245" s="3" t="str">
        <f>VLOOKUP(Table3[[#This Row],[PRODUCT ID]],Table1[[PRODUCT]:[SELLING PRICE]],1,FALSE)</f>
        <v>Product97</v>
      </c>
      <c r="H3245" s="3" t="str">
        <f>VLOOKUP(Table3[[#This Row],[PRODUCT ID]],Table1[[PRODUCT]:[SELLING PRICE]],2,FALSE)</f>
        <v>Category1</v>
      </c>
      <c r="I3245" s="3" t="str">
        <f>VLOOKUP(Table3[[#This Row],[PRODUCT ID]],Table1[[PRODUCT]:[SELLING PRICE]],3,FALSE)</f>
        <v>No</v>
      </c>
      <c r="J3245" s="16">
        <f ca="1">VLOOKUP(Table3[[#This Row],[PRODUCT ID]],Table1[[PRODUCT]:[SELLING PRICE]],4,FALSE)</f>
        <v>155</v>
      </c>
      <c r="K3245" s="16">
        <f ca="1">VLOOKUP(Table3[[#This Row],[PRODUCT ID]],Table1[[PRODUCT]:[SELLING PRICE]],5,FALSE)</f>
        <v>276.35965799698073</v>
      </c>
      <c r="L3245" s="16">
        <f ca="1">J3245*Table3[[#This Row],[QUANTITY]]</f>
        <v>930</v>
      </c>
      <c r="M3245" s="16">
        <f ca="1">K3245*Table3[[#This Row],[QUANTITY]]*(1-Table3[[#This Row],[DISCOUNT %]])</f>
        <v>1595.5605612085462</v>
      </c>
      <c r="N3245" s="3">
        <f>DAY(Table3[[#This Row],[DATE]])</f>
        <v>18</v>
      </c>
      <c r="O3245" s="3" t="str">
        <f>TEXT(Table3[[#This Row],[DATE]],"mmm")</f>
        <v>Nov</v>
      </c>
      <c r="P3245" s="3">
        <f>YEAR(Table3[[#This Row],[DATE]])</f>
        <v>2029</v>
      </c>
    </row>
    <row r="3246" spans="1:16" x14ac:dyDescent="0.3">
      <c r="A3246" s="6">
        <v>47441</v>
      </c>
      <c r="B3246" s="7" t="s">
        <v>1150</v>
      </c>
      <c r="C3246" s="9">
        <f t="shared" ca="1" si="100"/>
        <v>14</v>
      </c>
      <c r="D3246" s="9" t="s">
        <v>2116</v>
      </c>
      <c r="E3246" s="9" t="s">
        <v>2116</v>
      </c>
      <c r="F3246" s="10">
        <f t="shared" ca="1" si="101"/>
        <v>2.959180559696625E-2</v>
      </c>
      <c r="G3246" s="3" t="str">
        <f>VLOOKUP(Table3[[#This Row],[PRODUCT ID]],Table1[[PRODUCT]:[SELLING PRICE]],1,FALSE)</f>
        <v>Product98</v>
      </c>
      <c r="H3246" s="3" t="str">
        <f>VLOOKUP(Table3[[#This Row],[PRODUCT ID]],Table1[[PRODUCT]:[SELLING PRICE]],2,FALSE)</f>
        <v>Category2</v>
      </c>
      <c r="I3246" s="3" t="str">
        <f>VLOOKUP(Table3[[#This Row],[PRODUCT ID]],Table1[[PRODUCT]:[SELLING PRICE]],3,FALSE)</f>
        <v>Ft</v>
      </c>
      <c r="J3246" s="16">
        <f ca="1">VLOOKUP(Table3[[#This Row],[PRODUCT ID]],Table1[[PRODUCT]:[SELLING PRICE]],4,FALSE)</f>
        <v>75</v>
      </c>
      <c r="K3246" s="16">
        <f ca="1">VLOOKUP(Table3[[#This Row],[PRODUCT ID]],Table1[[PRODUCT]:[SELLING PRICE]],5,FALSE)</f>
        <v>272.096627827205</v>
      </c>
      <c r="L3246" s="16">
        <f ca="1">J3246*Table3[[#This Row],[QUANTITY]]</f>
        <v>1050</v>
      </c>
      <c r="M3246" s="16">
        <f ca="1">K3246*Table3[[#This Row],[QUANTITY]]*(1-Table3[[#This Row],[DISCOUNT %]])</f>
        <v>3696.6271623813318</v>
      </c>
      <c r="N3246" s="3">
        <f>DAY(Table3[[#This Row],[DATE]])</f>
        <v>19</v>
      </c>
      <c r="O3246" s="3" t="str">
        <f>TEXT(Table3[[#This Row],[DATE]],"mmm")</f>
        <v>Nov</v>
      </c>
      <c r="P3246" s="3">
        <f>YEAR(Table3[[#This Row],[DATE]])</f>
        <v>2029</v>
      </c>
    </row>
    <row r="3247" spans="1:16" x14ac:dyDescent="0.3">
      <c r="A3247" s="6">
        <v>47442</v>
      </c>
      <c r="B3247" s="7" t="s">
        <v>1151</v>
      </c>
      <c r="C3247" s="9">
        <f t="shared" ca="1" si="100"/>
        <v>2</v>
      </c>
      <c r="D3247" s="9" t="s">
        <v>2116</v>
      </c>
      <c r="E3247" s="9" t="s">
        <v>2116</v>
      </c>
      <c r="F3247" s="10">
        <f t="shared" ca="1" si="101"/>
        <v>9.3462149593991975E-2</v>
      </c>
      <c r="G3247" s="3" t="str">
        <f>VLOOKUP(Table3[[#This Row],[PRODUCT ID]],Table1[[PRODUCT]:[SELLING PRICE]],1,FALSE)</f>
        <v>Product99</v>
      </c>
      <c r="H3247" s="3" t="str">
        <f>VLOOKUP(Table3[[#This Row],[PRODUCT ID]],Table1[[PRODUCT]:[SELLING PRICE]],2,FALSE)</f>
        <v>Category3</v>
      </c>
      <c r="I3247" s="3" t="str">
        <f>VLOOKUP(Table3[[#This Row],[PRODUCT ID]],Table1[[PRODUCT]:[SELLING PRICE]],3,FALSE)</f>
        <v>No</v>
      </c>
      <c r="J3247" s="16">
        <f ca="1">VLOOKUP(Table3[[#This Row],[PRODUCT ID]],Table1[[PRODUCT]:[SELLING PRICE]],4,FALSE)</f>
        <v>37</v>
      </c>
      <c r="K3247" s="16">
        <f ca="1">VLOOKUP(Table3[[#This Row],[PRODUCT ID]],Table1[[PRODUCT]:[SELLING PRICE]],5,FALSE)</f>
        <v>283.98260274067536</v>
      </c>
      <c r="L3247" s="16">
        <f ca="1">J3247*Table3[[#This Row],[QUANTITY]]</f>
        <v>74</v>
      </c>
      <c r="M3247" s="16">
        <f ca="1">K3247*Table3[[#This Row],[QUANTITY]]*(1-Table3[[#This Row],[DISCOUNT %]])</f>
        <v>514.88195648247029</v>
      </c>
      <c r="N3247" s="3">
        <f>DAY(Table3[[#This Row],[DATE]])</f>
        <v>20</v>
      </c>
      <c r="O3247" s="3" t="str">
        <f>TEXT(Table3[[#This Row],[DATE]],"mmm")</f>
        <v>Nov</v>
      </c>
      <c r="P3247" s="3">
        <f>YEAR(Table3[[#This Row],[DATE]])</f>
        <v>2029</v>
      </c>
    </row>
    <row r="3248" spans="1:16" x14ac:dyDescent="0.3">
      <c r="A3248" s="6">
        <v>47443</v>
      </c>
      <c r="B3248" s="7" t="s">
        <v>1152</v>
      </c>
      <c r="C3248" s="9">
        <f t="shared" ca="1" si="100"/>
        <v>8</v>
      </c>
      <c r="D3248" s="9" t="s">
        <v>2116</v>
      </c>
      <c r="E3248" s="9" t="s">
        <v>2116</v>
      </c>
      <c r="F3248" s="10">
        <f t="shared" ca="1" si="101"/>
        <v>8.2047597272042597E-2</v>
      </c>
      <c r="G3248" s="3" t="str">
        <f>VLOOKUP(Table3[[#This Row],[PRODUCT ID]],Table1[[PRODUCT]:[SELLING PRICE]],1,FALSE)</f>
        <v>Product100</v>
      </c>
      <c r="H3248" s="3" t="str">
        <f>VLOOKUP(Table3[[#This Row],[PRODUCT ID]],Table1[[PRODUCT]:[SELLING PRICE]],2,FALSE)</f>
        <v>Category4</v>
      </c>
      <c r="I3248" s="3" t="str">
        <f>VLOOKUP(Table3[[#This Row],[PRODUCT ID]],Table1[[PRODUCT]:[SELLING PRICE]],3,FALSE)</f>
        <v>Kg</v>
      </c>
      <c r="J3248" s="16">
        <f ca="1">VLOOKUP(Table3[[#This Row],[PRODUCT ID]],Table1[[PRODUCT]:[SELLING PRICE]],4,FALSE)</f>
        <v>15</v>
      </c>
      <c r="K3248" s="16">
        <f ca="1">VLOOKUP(Table3[[#This Row],[PRODUCT ID]],Table1[[PRODUCT]:[SELLING PRICE]],5,FALSE)</f>
        <v>243.17373557422837</v>
      </c>
      <c r="L3248" s="16">
        <f ca="1">J3248*Table3[[#This Row],[QUANTITY]]</f>
        <v>120</v>
      </c>
      <c r="M3248" s="16">
        <f ca="1">K3248*Table3[[#This Row],[QUANTITY]]*(1-Table3[[#This Row],[DISCOUNT %]])</f>
        <v>1785.7753188055672</v>
      </c>
      <c r="N3248" s="3">
        <f>DAY(Table3[[#This Row],[DATE]])</f>
        <v>21</v>
      </c>
      <c r="O3248" s="3" t="str">
        <f>TEXT(Table3[[#This Row],[DATE]],"mmm")</f>
        <v>Nov</v>
      </c>
      <c r="P3248" s="3">
        <f>YEAR(Table3[[#This Row],[DATE]])</f>
        <v>2029</v>
      </c>
    </row>
    <row r="3249" spans="1:16" x14ac:dyDescent="0.3">
      <c r="A3249" s="6">
        <v>47444</v>
      </c>
      <c r="B3249" s="7" t="s">
        <v>1153</v>
      </c>
      <c r="C3249" s="9">
        <f t="shared" ca="1" si="100"/>
        <v>9</v>
      </c>
      <c r="D3249" s="9" t="s">
        <v>2116</v>
      </c>
      <c r="E3249" s="9" t="s">
        <v>2116</v>
      </c>
      <c r="F3249" s="10">
        <f t="shared" ca="1" si="101"/>
        <v>1.2055957064421308E-3</v>
      </c>
      <c r="G3249" s="3" t="str">
        <f>VLOOKUP(Table3[[#This Row],[PRODUCT ID]],Table1[[PRODUCT]:[SELLING PRICE]],1,FALSE)</f>
        <v>Product101</v>
      </c>
      <c r="H3249" s="3" t="str">
        <f>VLOOKUP(Table3[[#This Row],[PRODUCT ID]],Table1[[PRODUCT]:[SELLING PRICE]],2,FALSE)</f>
        <v>Category5</v>
      </c>
      <c r="I3249" s="3" t="str">
        <f>VLOOKUP(Table3[[#This Row],[PRODUCT ID]],Table1[[PRODUCT]:[SELLING PRICE]],3,FALSE)</f>
        <v>Kg</v>
      </c>
      <c r="J3249" s="16">
        <f ca="1">VLOOKUP(Table3[[#This Row],[PRODUCT ID]],Table1[[PRODUCT]:[SELLING PRICE]],4,FALSE)</f>
        <v>172</v>
      </c>
      <c r="K3249" s="16">
        <f ca="1">VLOOKUP(Table3[[#This Row],[PRODUCT ID]],Table1[[PRODUCT]:[SELLING PRICE]],5,FALSE)</f>
        <v>258.15144502873102</v>
      </c>
      <c r="L3249" s="16">
        <f ca="1">J3249*Table3[[#This Row],[QUANTITY]]</f>
        <v>1548</v>
      </c>
      <c r="M3249" s="16">
        <f ca="1">K3249*Table3[[#This Row],[QUANTITY]]*(1-Table3[[#This Row],[DISCOUNT %]])</f>
        <v>2320.5619687949329</v>
      </c>
      <c r="N3249" s="3">
        <f>DAY(Table3[[#This Row],[DATE]])</f>
        <v>22</v>
      </c>
      <c r="O3249" s="3" t="str">
        <f>TEXT(Table3[[#This Row],[DATE]],"mmm")</f>
        <v>Nov</v>
      </c>
      <c r="P3249" s="3">
        <f>YEAR(Table3[[#This Row],[DATE]])</f>
        <v>2029</v>
      </c>
    </row>
    <row r="3250" spans="1:16" x14ac:dyDescent="0.3">
      <c r="A3250" s="6">
        <v>47445</v>
      </c>
      <c r="B3250" s="7" t="s">
        <v>1154</v>
      </c>
      <c r="C3250" s="9">
        <f t="shared" ca="1" si="100"/>
        <v>12</v>
      </c>
      <c r="D3250" s="9" t="s">
        <v>2115</v>
      </c>
      <c r="E3250" s="9" t="s">
        <v>2118</v>
      </c>
      <c r="F3250" s="10">
        <f t="shared" ca="1" si="101"/>
        <v>2.1667282240356037E-2</v>
      </c>
      <c r="G3250" s="3" t="str">
        <f>VLOOKUP(Table3[[#This Row],[PRODUCT ID]],Table1[[PRODUCT]:[SELLING PRICE]],1,FALSE)</f>
        <v>Product102</v>
      </c>
      <c r="H3250" s="3" t="str">
        <f>VLOOKUP(Table3[[#This Row],[PRODUCT ID]],Table1[[PRODUCT]:[SELLING PRICE]],2,FALSE)</f>
        <v>Category1</v>
      </c>
      <c r="I3250" s="3" t="str">
        <f>VLOOKUP(Table3[[#This Row],[PRODUCT ID]],Table1[[PRODUCT]:[SELLING PRICE]],3,FALSE)</f>
        <v>Lt</v>
      </c>
      <c r="J3250" s="16">
        <f ca="1">VLOOKUP(Table3[[#This Row],[PRODUCT ID]],Table1[[PRODUCT]:[SELLING PRICE]],4,FALSE)</f>
        <v>243</v>
      </c>
      <c r="K3250" s="16">
        <f ca="1">VLOOKUP(Table3[[#This Row],[PRODUCT ID]],Table1[[PRODUCT]:[SELLING PRICE]],5,FALSE)</f>
        <v>235.81708264678304</v>
      </c>
      <c r="L3250" s="16">
        <f ca="1">J3250*Table3[[#This Row],[QUANTITY]]</f>
        <v>2916</v>
      </c>
      <c r="M3250" s="16">
        <f ca="1">K3250*Table3[[#This Row],[QUANTITY]]*(1-Table3[[#This Row],[DISCOUNT %]])</f>
        <v>2768.4908083197333</v>
      </c>
      <c r="N3250" s="3">
        <f>DAY(Table3[[#This Row],[DATE]])</f>
        <v>23</v>
      </c>
      <c r="O3250" s="3" t="str">
        <f>TEXT(Table3[[#This Row],[DATE]],"mmm")</f>
        <v>Nov</v>
      </c>
      <c r="P3250" s="3">
        <f>YEAR(Table3[[#This Row],[DATE]])</f>
        <v>2029</v>
      </c>
    </row>
    <row r="3251" spans="1:16" x14ac:dyDescent="0.3">
      <c r="A3251" s="6">
        <v>47446</v>
      </c>
      <c r="B3251" s="7" t="s">
        <v>1155</v>
      </c>
      <c r="C3251" s="9">
        <f t="shared" ca="1" si="100"/>
        <v>9</v>
      </c>
      <c r="D3251" s="9" t="s">
        <v>2116</v>
      </c>
      <c r="E3251" s="9" t="s">
        <v>2116</v>
      </c>
      <c r="F3251" s="10">
        <f t="shared" ca="1" si="101"/>
        <v>7.4532994859015739E-2</v>
      </c>
      <c r="G3251" s="3" t="str">
        <f>VLOOKUP(Table3[[#This Row],[PRODUCT ID]],Table1[[PRODUCT]:[SELLING PRICE]],1,FALSE)</f>
        <v>Product103</v>
      </c>
      <c r="H3251" s="3" t="str">
        <f>VLOOKUP(Table3[[#This Row],[PRODUCT ID]],Table1[[PRODUCT]:[SELLING PRICE]],2,FALSE)</f>
        <v>Category2</v>
      </c>
      <c r="I3251" s="3" t="str">
        <f>VLOOKUP(Table3[[#This Row],[PRODUCT ID]],Table1[[PRODUCT]:[SELLING PRICE]],3,FALSE)</f>
        <v>Kg</v>
      </c>
      <c r="J3251" s="16">
        <f ca="1">VLOOKUP(Table3[[#This Row],[PRODUCT ID]],Table1[[PRODUCT]:[SELLING PRICE]],4,FALSE)</f>
        <v>218</v>
      </c>
      <c r="K3251" s="16">
        <f ca="1">VLOOKUP(Table3[[#This Row],[PRODUCT ID]],Table1[[PRODUCT]:[SELLING PRICE]],5,FALSE)</f>
        <v>307.79652171837739</v>
      </c>
      <c r="L3251" s="16">
        <f ca="1">J3251*Table3[[#This Row],[QUANTITY]]</f>
        <v>1962</v>
      </c>
      <c r="M3251" s="16">
        <f ca="1">K3251*Table3[[#This Row],[QUANTITY]]*(1-Table3[[#This Row],[DISCOUNT %]])</f>
        <v>2563.6997263276676</v>
      </c>
      <c r="N3251" s="3">
        <f>DAY(Table3[[#This Row],[DATE]])</f>
        <v>24</v>
      </c>
      <c r="O3251" s="3" t="str">
        <f>TEXT(Table3[[#This Row],[DATE]],"mmm")</f>
        <v>Nov</v>
      </c>
      <c r="P3251" s="3">
        <f>YEAR(Table3[[#This Row],[DATE]])</f>
        <v>2029</v>
      </c>
    </row>
    <row r="3252" spans="1:16" x14ac:dyDescent="0.3">
      <c r="A3252" s="6">
        <v>47447</v>
      </c>
      <c r="B3252" s="7" t="s">
        <v>1156</v>
      </c>
      <c r="C3252" s="9">
        <f t="shared" ca="1" si="100"/>
        <v>6</v>
      </c>
      <c r="D3252" s="9" t="s">
        <v>2117</v>
      </c>
      <c r="E3252" s="9" t="s">
        <v>2116</v>
      </c>
      <c r="F3252" s="10">
        <f t="shared" ca="1" si="101"/>
        <v>5.3833649502791264E-2</v>
      </c>
      <c r="G3252" s="3" t="str">
        <f>VLOOKUP(Table3[[#This Row],[PRODUCT ID]],Table1[[PRODUCT]:[SELLING PRICE]],1,FALSE)</f>
        <v>Product104</v>
      </c>
      <c r="H3252" s="3" t="str">
        <f>VLOOKUP(Table3[[#This Row],[PRODUCT ID]],Table1[[PRODUCT]:[SELLING PRICE]],2,FALSE)</f>
        <v>Category3</v>
      </c>
      <c r="I3252" s="3" t="str">
        <f>VLOOKUP(Table3[[#This Row],[PRODUCT ID]],Table1[[PRODUCT]:[SELLING PRICE]],3,FALSE)</f>
        <v>Lt</v>
      </c>
      <c r="J3252" s="16">
        <f ca="1">VLOOKUP(Table3[[#This Row],[PRODUCT ID]],Table1[[PRODUCT]:[SELLING PRICE]],4,FALSE)</f>
        <v>146</v>
      </c>
      <c r="K3252" s="16">
        <f ca="1">VLOOKUP(Table3[[#This Row],[PRODUCT ID]],Table1[[PRODUCT]:[SELLING PRICE]],5,FALSE)</f>
        <v>223.63337418801876</v>
      </c>
      <c r="L3252" s="16">
        <f ca="1">J3252*Table3[[#This Row],[QUANTITY]]</f>
        <v>876</v>
      </c>
      <c r="M3252" s="16">
        <f ca="1">K3252*Table3[[#This Row],[QUANTITY]]*(1-Table3[[#This Row],[DISCOUNT %]])</f>
        <v>1269.5662410291266</v>
      </c>
      <c r="N3252" s="3">
        <f>DAY(Table3[[#This Row],[DATE]])</f>
        <v>25</v>
      </c>
      <c r="O3252" s="3" t="str">
        <f>TEXT(Table3[[#This Row],[DATE]],"mmm")</f>
        <v>Nov</v>
      </c>
      <c r="P3252" s="3">
        <f>YEAR(Table3[[#This Row],[DATE]])</f>
        <v>2029</v>
      </c>
    </row>
    <row r="3253" spans="1:16" x14ac:dyDescent="0.3">
      <c r="A3253" s="6">
        <v>47448</v>
      </c>
      <c r="B3253" s="7" t="s">
        <v>1157</v>
      </c>
      <c r="C3253" s="9">
        <f t="shared" ca="1" si="100"/>
        <v>8</v>
      </c>
      <c r="D3253" s="9" t="s">
        <v>2115</v>
      </c>
      <c r="E3253" s="9" t="s">
        <v>2116</v>
      </c>
      <c r="F3253" s="10">
        <f t="shared" ca="1" si="101"/>
        <v>1.1869293463651254E-2</v>
      </c>
      <c r="G3253" s="3" t="str">
        <f>VLOOKUP(Table3[[#This Row],[PRODUCT ID]],Table1[[PRODUCT]:[SELLING PRICE]],1,FALSE)</f>
        <v>Product105</v>
      </c>
      <c r="H3253" s="3" t="str">
        <f>VLOOKUP(Table3[[#This Row],[PRODUCT ID]],Table1[[PRODUCT]:[SELLING PRICE]],2,FALSE)</f>
        <v>Category4</v>
      </c>
      <c r="I3253" s="3" t="str">
        <f>VLOOKUP(Table3[[#This Row],[PRODUCT ID]],Table1[[PRODUCT]:[SELLING PRICE]],3,FALSE)</f>
        <v>Ft</v>
      </c>
      <c r="J3253" s="16">
        <f ca="1">VLOOKUP(Table3[[#This Row],[PRODUCT ID]],Table1[[PRODUCT]:[SELLING PRICE]],4,FALSE)</f>
        <v>190</v>
      </c>
      <c r="K3253" s="16">
        <f ca="1">VLOOKUP(Table3[[#This Row],[PRODUCT ID]],Table1[[PRODUCT]:[SELLING PRICE]],5,FALSE)</f>
        <v>199.46724973635085</v>
      </c>
      <c r="L3253" s="16">
        <f ca="1">J3253*Table3[[#This Row],[QUANTITY]]</f>
        <v>1520</v>
      </c>
      <c r="M3253" s="16">
        <f ca="1">K3253*Table3[[#This Row],[QUANTITY]]*(1-Table3[[#This Row],[DISCOUNT %]])</f>
        <v>1576.7977153027414</v>
      </c>
      <c r="N3253" s="3">
        <f>DAY(Table3[[#This Row],[DATE]])</f>
        <v>26</v>
      </c>
      <c r="O3253" s="3" t="str">
        <f>TEXT(Table3[[#This Row],[DATE]],"mmm")</f>
        <v>Nov</v>
      </c>
      <c r="P3253" s="3">
        <f>YEAR(Table3[[#This Row],[DATE]])</f>
        <v>2029</v>
      </c>
    </row>
    <row r="3254" spans="1:16" x14ac:dyDescent="0.3">
      <c r="A3254" s="6">
        <v>47449</v>
      </c>
      <c r="B3254" s="7" t="s">
        <v>1158</v>
      </c>
      <c r="C3254" s="9">
        <f t="shared" ca="1" si="100"/>
        <v>15</v>
      </c>
      <c r="D3254" s="9" t="s">
        <v>2115</v>
      </c>
      <c r="E3254" s="9" t="s">
        <v>2116</v>
      </c>
      <c r="F3254" s="10">
        <f t="shared" ca="1" si="101"/>
        <v>2.5765958944797163E-2</v>
      </c>
      <c r="G3254" s="3" t="str">
        <f>VLOOKUP(Table3[[#This Row],[PRODUCT ID]],Table1[[PRODUCT]:[SELLING PRICE]],1,FALSE)</f>
        <v>Product106</v>
      </c>
      <c r="H3254" s="3" t="str">
        <f>VLOOKUP(Table3[[#This Row],[PRODUCT ID]],Table1[[PRODUCT]:[SELLING PRICE]],2,FALSE)</f>
        <v>Category5</v>
      </c>
      <c r="I3254" s="3" t="str">
        <f>VLOOKUP(Table3[[#This Row],[PRODUCT ID]],Table1[[PRODUCT]:[SELLING PRICE]],3,FALSE)</f>
        <v>Kg</v>
      </c>
      <c r="J3254" s="16">
        <f ca="1">VLOOKUP(Table3[[#This Row],[PRODUCT ID]],Table1[[PRODUCT]:[SELLING PRICE]],4,FALSE)</f>
        <v>164</v>
      </c>
      <c r="K3254" s="16">
        <f ca="1">VLOOKUP(Table3[[#This Row],[PRODUCT ID]],Table1[[PRODUCT]:[SELLING PRICE]],5,FALSE)</f>
        <v>229.21030765727068</v>
      </c>
      <c r="L3254" s="16">
        <f ca="1">J3254*Table3[[#This Row],[QUANTITY]]</f>
        <v>2460</v>
      </c>
      <c r="M3254" s="16">
        <f ca="1">K3254*Table3[[#This Row],[QUANTITY]]*(1-Table3[[#This Row],[DISCOUNT %]])</f>
        <v>3349.5672642067366</v>
      </c>
      <c r="N3254" s="3">
        <f>DAY(Table3[[#This Row],[DATE]])</f>
        <v>27</v>
      </c>
      <c r="O3254" s="3" t="str">
        <f>TEXT(Table3[[#This Row],[DATE]],"mmm")</f>
        <v>Nov</v>
      </c>
      <c r="P3254" s="3">
        <f>YEAR(Table3[[#This Row],[DATE]])</f>
        <v>2029</v>
      </c>
    </row>
    <row r="3255" spans="1:16" x14ac:dyDescent="0.3">
      <c r="A3255" s="6">
        <v>47450</v>
      </c>
      <c r="B3255" s="7" t="s">
        <v>1159</v>
      </c>
      <c r="C3255" s="9">
        <f t="shared" ca="1" si="100"/>
        <v>6</v>
      </c>
      <c r="D3255" s="9" t="s">
        <v>2115</v>
      </c>
      <c r="E3255" s="9" t="s">
        <v>2116</v>
      </c>
      <c r="F3255" s="10">
        <f t="shared" ca="1" si="101"/>
        <v>3.1434758433327707E-2</v>
      </c>
      <c r="G3255" s="3" t="str">
        <f>VLOOKUP(Table3[[#This Row],[PRODUCT ID]],Table1[[PRODUCT]:[SELLING PRICE]],1,FALSE)</f>
        <v>Product107</v>
      </c>
      <c r="H3255" s="3" t="str">
        <f>VLOOKUP(Table3[[#This Row],[PRODUCT ID]],Table1[[PRODUCT]:[SELLING PRICE]],2,FALSE)</f>
        <v>Category1</v>
      </c>
      <c r="I3255" s="3" t="str">
        <f>VLOOKUP(Table3[[#This Row],[PRODUCT ID]],Table1[[PRODUCT]:[SELLING PRICE]],3,FALSE)</f>
        <v>No</v>
      </c>
      <c r="J3255" s="16">
        <f ca="1">VLOOKUP(Table3[[#This Row],[PRODUCT ID]],Table1[[PRODUCT]:[SELLING PRICE]],4,FALSE)</f>
        <v>155</v>
      </c>
      <c r="K3255" s="16">
        <f ca="1">VLOOKUP(Table3[[#This Row],[PRODUCT ID]],Table1[[PRODUCT]:[SELLING PRICE]],5,FALSE)</f>
        <v>211.49039678624223</v>
      </c>
      <c r="L3255" s="16">
        <f ca="1">J3255*Table3[[#This Row],[QUANTITY]]</f>
        <v>930</v>
      </c>
      <c r="M3255" s="16">
        <f ca="1">K3255*Table3[[#This Row],[QUANTITY]]*(1-Table3[[#This Row],[DISCOUNT %]])</f>
        <v>1229.0534835137887</v>
      </c>
      <c r="N3255" s="3">
        <f>DAY(Table3[[#This Row],[DATE]])</f>
        <v>28</v>
      </c>
      <c r="O3255" s="3" t="str">
        <f>TEXT(Table3[[#This Row],[DATE]],"mmm")</f>
        <v>Nov</v>
      </c>
      <c r="P3255" s="3">
        <f>YEAR(Table3[[#This Row],[DATE]])</f>
        <v>2029</v>
      </c>
    </row>
    <row r="3256" spans="1:16" x14ac:dyDescent="0.3">
      <c r="A3256" s="6">
        <v>47451</v>
      </c>
      <c r="B3256" s="7" t="s">
        <v>1160</v>
      </c>
      <c r="C3256" s="9">
        <f t="shared" ca="1" si="100"/>
        <v>13</v>
      </c>
      <c r="D3256" s="9" t="s">
        <v>2116</v>
      </c>
      <c r="E3256" s="9" t="s">
        <v>2118</v>
      </c>
      <c r="F3256" s="10">
        <f t="shared" ca="1" si="101"/>
        <v>1.5288246786345329E-3</v>
      </c>
      <c r="G3256" s="3" t="str">
        <f>VLOOKUP(Table3[[#This Row],[PRODUCT ID]],Table1[[PRODUCT]:[SELLING PRICE]],1,FALSE)</f>
        <v>Product108</v>
      </c>
      <c r="H3256" s="3" t="str">
        <f>VLOOKUP(Table3[[#This Row],[PRODUCT ID]],Table1[[PRODUCT]:[SELLING PRICE]],2,FALSE)</f>
        <v>Category2</v>
      </c>
      <c r="I3256" s="3" t="str">
        <f>VLOOKUP(Table3[[#This Row],[PRODUCT ID]],Table1[[PRODUCT]:[SELLING PRICE]],3,FALSE)</f>
        <v>No</v>
      </c>
      <c r="J3256" s="16">
        <f ca="1">VLOOKUP(Table3[[#This Row],[PRODUCT ID]],Table1[[PRODUCT]:[SELLING PRICE]],4,FALSE)</f>
        <v>87</v>
      </c>
      <c r="K3256" s="16">
        <f ca="1">VLOOKUP(Table3[[#This Row],[PRODUCT ID]],Table1[[PRODUCT]:[SELLING PRICE]],5,FALSE)</f>
        <v>236.4144456658027</v>
      </c>
      <c r="L3256" s="16">
        <f ca="1">J3256*Table3[[#This Row],[QUANTITY]]</f>
        <v>1131</v>
      </c>
      <c r="M3256" s="16">
        <f ca="1">K3256*Table3[[#This Row],[QUANTITY]]*(1-Table3[[#This Row],[DISCOUNT %]])</f>
        <v>3068.6891225494801</v>
      </c>
      <c r="N3256" s="3">
        <f>DAY(Table3[[#This Row],[DATE]])</f>
        <v>29</v>
      </c>
      <c r="O3256" s="3" t="str">
        <f>TEXT(Table3[[#This Row],[DATE]],"mmm")</f>
        <v>Nov</v>
      </c>
      <c r="P3256" s="3">
        <f>YEAR(Table3[[#This Row],[DATE]])</f>
        <v>2029</v>
      </c>
    </row>
    <row r="3257" spans="1:16" x14ac:dyDescent="0.3">
      <c r="A3257" s="6">
        <v>47452</v>
      </c>
      <c r="B3257" s="7" t="s">
        <v>1161</v>
      </c>
      <c r="C3257" s="9">
        <f t="shared" ca="1" si="100"/>
        <v>6</v>
      </c>
      <c r="D3257" s="9" t="s">
        <v>2116</v>
      </c>
      <c r="E3257" s="9" t="s">
        <v>2118</v>
      </c>
      <c r="F3257" s="10">
        <f t="shared" ca="1" si="101"/>
        <v>6.2326749925757013E-2</v>
      </c>
      <c r="G3257" s="3" t="str">
        <f>VLOOKUP(Table3[[#This Row],[PRODUCT ID]],Table1[[PRODUCT]:[SELLING PRICE]],1,FALSE)</f>
        <v>Product109</v>
      </c>
      <c r="H3257" s="3" t="str">
        <f>VLOOKUP(Table3[[#This Row],[PRODUCT ID]],Table1[[PRODUCT]:[SELLING PRICE]],2,FALSE)</f>
        <v>Category3</v>
      </c>
      <c r="I3257" s="3" t="str">
        <f>VLOOKUP(Table3[[#This Row],[PRODUCT ID]],Table1[[PRODUCT]:[SELLING PRICE]],3,FALSE)</f>
        <v>Ft</v>
      </c>
      <c r="J3257" s="16">
        <f ca="1">VLOOKUP(Table3[[#This Row],[PRODUCT ID]],Table1[[PRODUCT]:[SELLING PRICE]],4,FALSE)</f>
        <v>129</v>
      </c>
      <c r="K3257" s="16">
        <f ca="1">VLOOKUP(Table3[[#This Row],[PRODUCT ID]],Table1[[PRODUCT]:[SELLING PRICE]],5,FALSE)</f>
        <v>246.32694639898656</v>
      </c>
      <c r="L3257" s="16">
        <f ca="1">J3257*Table3[[#This Row],[QUANTITY]]</f>
        <v>774</v>
      </c>
      <c r="M3257" s="16">
        <f ca="1">K3257*Table3[[#This Row],[QUANTITY]]*(1-Table3[[#This Row],[DISCOUNT %]])</f>
        <v>1385.8451304648095</v>
      </c>
      <c r="N3257" s="3">
        <f>DAY(Table3[[#This Row],[DATE]])</f>
        <v>30</v>
      </c>
      <c r="O3257" s="3" t="str">
        <f>TEXT(Table3[[#This Row],[DATE]],"mmm")</f>
        <v>Nov</v>
      </c>
      <c r="P3257" s="3">
        <f>YEAR(Table3[[#This Row],[DATE]])</f>
        <v>2029</v>
      </c>
    </row>
    <row r="3258" spans="1:16" x14ac:dyDescent="0.3">
      <c r="A3258" s="6">
        <v>47453</v>
      </c>
      <c r="B3258" s="7" t="s">
        <v>1162</v>
      </c>
      <c r="C3258" s="9">
        <f t="shared" ca="1" si="100"/>
        <v>1</v>
      </c>
      <c r="D3258" s="9" t="s">
        <v>2116</v>
      </c>
      <c r="E3258" s="9" t="s">
        <v>2116</v>
      </c>
      <c r="F3258" s="10">
        <f t="shared" ca="1" si="101"/>
        <v>8.1656044620410498E-2</v>
      </c>
      <c r="G3258" s="3" t="str">
        <f>VLOOKUP(Table3[[#This Row],[PRODUCT ID]],Table1[[PRODUCT]:[SELLING PRICE]],1,FALSE)</f>
        <v>Product110</v>
      </c>
      <c r="H3258" s="3" t="str">
        <f>VLOOKUP(Table3[[#This Row],[PRODUCT ID]],Table1[[PRODUCT]:[SELLING PRICE]],2,FALSE)</f>
        <v>Category4</v>
      </c>
      <c r="I3258" s="3" t="str">
        <f>VLOOKUP(Table3[[#This Row],[PRODUCT ID]],Table1[[PRODUCT]:[SELLING PRICE]],3,FALSE)</f>
        <v>No</v>
      </c>
      <c r="J3258" s="16">
        <f ca="1">VLOOKUP(Table3[[#This Row],[PRODUCT ID]],Table1[[PRODUCT]:[SELLING PRICE]],4,FALSE)</f>
        <v>193</v>
      </c>
      <c r="K3258" s="16">
        <f ca="1">VLOOKUP(Table3[[#This Row],[PRODUCT ID]],Table1[[PRODUCT]:[SELLING PRICE]],5,FALSE)</f>
        <v>56.766759977687421</v>
      </c>
      <c r="L3258" s="16">
        <f ca="1">J3258*Table3[[#This Row],[QUANTITY]]</f>
        <v>193</v>
      </c>
      <c r="M3258" s="16">
        <f ca="1">K3258*Table3[[#This Row],[QUANTITY]]*(1-Table3[[#This Row],[DISCOUNT %]])</f>
        <v>52.131410891993241</v>
      </c>
      <c r="N3258" s="3">
        <f>DAY(Table3[[#This Row],[DATE]])</f>
        <v>1</v>
      </c>
      <c r="O3258" s="3" t="str">
        <f>TEXT(Table3[[#This Row],[DATE]],"mmm")</f>
        <v>Dec</v>
      </c>
      <c r="P3258" s="3">
        <f>YEAR(Table3[[#This Row],[DATE]])</f>
        <v>2029</v>
      </c>
    </row>
    <row r="3259" spans="1:16" x14ac:dyDescent="0.3">
      <c r="A3259" s="6">
        <v>47454</v>
      </c>
      <c r="B3259" s="7" t="s">
        <v>1163</v>
      </c>
      <c r="C3259" s="9">
        <f t="shared" ca="1" si="100"/>
        <v>11</v>
      </c>
      <c r="D3259" s="9" t="s">
        <v>2115</v>
      </c>
      <c r="E3259" s="9" t="s">
        <v>2116</v>
      </c>
      <c r="F3259" s="10">
        <f t="shared" ca="1" si="101"/>
        <v>7.4329660818841695E-2</v>
      </c>
      <c r="G3259" s="3" t="str">
        <f>VLOOKUP(Table3[[#This Row],[PRODUCT ID]],Table1[[PRODUCT]:[SELLING PRICE]],1,FALSE)</f>
        <v>Product111</v>
      </c>
      <c r="H3259" s="3" t="str">
        <f>VLOOKUP(Table3[[#This Row],[PRODUCT ID]],Table1[[PRODUCT]:[SELLING PRICE]],2,FALSE)</f>
        <v>Category5</v>
      </c>
      <c r="I3259" s="3" t="str">
        <f>VLOOKUP(Table3[[#This Row],[PRODUCT ID]],Table1[[PRODUCT]:[SELLING PRICE]],3,FALSE)</f>
        <v>Kg</v>
      </c>
      <c r="J3259" s="16">
        <f ca="1">VLOOKUP(Table3[[#This Row],[PRODUCT ID]],Table1[[PRODUCT]:[SELLING PRICE]],4,FALSE)</f>
        <v>22</v>
      </c>
      <c r="K3259" s="16">
        <f ca="1">VLOOKUP(Table3[[#This Row],[PRODUCT ID]],Table1[[PRODUCT]:[SELLING PRICE]],5,FALSE)</f>
        <v>29.778998231436994</v>
      </c>
      <c r="L3259" s="16">
        <f ca="1">J3259*Table3[[#This Row],[QUANTITY]]</f>
        <v>242</v>
      </c>
      <c r="M3259" s="16">
        <f ca="1">K3259*Table3[[#This Row],[QUANTITY]]*(1-Table3[[#This Row],[DISCOUNT %]])</f>
        <v>303.22088932706333</v>
      </c>
      <c r="N3259" s="3">
        <f>DAY(Table3[[#This Row],[DATE]])</f>
        <v>2</v>
      </c>
      <c r="O3259" s="3" t="str">
        <f>TEXT(Table3[[#This Row],[DATE]],"mmm")</f>
        <v>Dec</v>
      </c>
      <c r="P3259" s="3">
        <f>YEAR(Table3[[#This Row],[DATE]])</f>
        <v>2029</v>
      </c>
    </row>
    <row r="3260" spans="1:16" x14ac:dyDescent="0.3">
      <c r="A3260" s="6">
        <v>47455</v>
      </c>
      <c r="B3260" s="7" t="s">
        <v>1164</v>
      </c>
      <c r="C3260" s="9">
        <f t="shared" ca="1" si="100"/>
        <v>9</v>
      </c>
      <c r="D3260" s="9" t="s">
        <v>2117</v>
      </c>
      <c r="E3260" s="9" t="s">
        <v>2116</v>
      </c>
      <c r="F3260" s="10">
        <f t="shared" ca="1" si="101"/>
        <v>9.3062844276362473E-3</v>
      </c>
      <c r="G3260" s="3" t="str">
        <f>VLOOKUP(Table3[[#This Row],[PRODUCT ID]],Table1[[PRODUCT]:[SELLING PRICE]],1,FALSE)</f>
        <v>Product112</v>
      </c>
      <c r="H3260" s="3" t="str">
        <f>VLOOKUP(Table3[[#This Row],[PRODUCT ID]],Table1[[PRODUCT]:[SELLING PRICE]],2,FALSE)</f>
        <v>Category1</v>
      </c>
      <c r="I3260" s="3" t="str">
        <f>VLOOKUP(Table3[[#This Row],[PRODUCT ID]],Table1[[PRODUCT]:[SELLING PRICE]],3,FALSE)</f>
        <v>Kg</v>
      </c>
      <c r="J3260" s="16">
        <f ca="1">VLOOKUP(Table3[[#This Row],[PRODUCT ID]],Table1[[PRODUCT]:[SELLING PRICE]],4,FALSE)</f>
        <v>154</v>
      </c>
      <c r="K3260" s="16">
        <f ca="1">VLOOKUP(Table3[[#This Row],[PRODUCT ID]],Table1[[PRODUCT]:[SELLING PRICE]],5,FALSE)</f>
        <v>156.69239636884029</v>
      </c>
      <c r="L3260" s="16">
        <f ca="1">J3260*Table3[[#This Row],[QUANTITY]]</f>
        <v>1386</v>
      </c>
      <c r="M3260" s="16">
        <f ca="1">K3260*Table3[[#This Row],[QUANTITY]]*(1-Table3[[#This Row],[DISCOUNT %]])</f>
        <v>1397.1075512452555</v>
      </c>
      <c r="N3260" s="3">
        <f>DAY(Table3[[#This Row],[DATE]])</f>
        <v>3</v>
      </c>
      <c r="O3260" s="3" t="str">
        <f>TEXT(Table3[[#This Row],[DATE]],"mmm")</f>
        <v>Dec</v>
      </c>
      <c r="P3260" s="3">
        <f>YEAR(Table3[[#This Row],[DATE]])</f>
        <v>2029</v>
      </c>
    </row>
    <row r="3261" spans="1:16" x14ac:dyDescent="0.3">
      <c r="A3261" s="6">
        <v>47456</v>
      </c>
      <c r="B3261" s="7" t="s">
        <v>1165</v>
      </c>
      <c r="C3261" s="9">
        <f t="shared" ca="1" si="100"/>
        <v>12</v>
      </c>
      <c r="D3261" s="9" t="s">
        <v>2117</v>
      </c>
      <c r="E3261" s="9" t="s">
        <v>2116</v>
      </c>
      <c r="F3261" s="10">
        <f t="shared" ca="1" si="101"/>
        <v>1.3634720971248815E-2</v>
      </c>
      <c r="G3261" s="3" t="str">
        <f>VLOOKUP(Table3[[#This Row],[PRODUCT ID]],Table1[[PRODUCT]:[SELLING PRICE]],1,FALSE)</f>
        <v>Product113</v>
      </c>
      <c r="H3261" s="3" t="str">
        <f>VLOOKUP(Table3[[#This Row],[PRODUCT ID]],Table1[[PRODUCT]:[SELLING PRICE]],2,FALSE)</f>
        <v>Category2</v>
      </c>
      <c r="I3261" s="3" t="str">
        <f>VLOOKUP(Table3[[#This Row],[PRODUCT ID]],Table1[[PRODUCT]:[SELLING PRICE]],3,FALSE)</f>
        <v>Lt</v>
      </c>
      <c r="J3261" s="16">
        <f ca="1">VLOOKUP(Table3[[#This Row],[PRODUCT ID]],Table1[[PRODUCT]:[SELLING PRICE]],4,FALSE)</f>
        <v>36</v>
      </c>
      <c r="K3261" s="16">
        <f ca="1">VLOOKUP(Table3[[#This Row],[PRODUCT ID]],Table1[[PRODUCT]:[SELLING PRICE]],5,FALSE)</f>
        <v>28.908862219054448</v>
      </c>
      <c r="L3261" s="16">
        <f ca="1">J3261*Table3[[#This Row],[QUANTITY]]</f>
        <v>432</v>
      </c>
      <c r="M3261" s="16">
        <f ca="1">K3261*Table3[[#This Row],[QUANTITY]]*(1-Table3[[#This Row],[DISCOUNT %]])</f>
        <v>342.17637538921639</v>
      </c>
      <c r="N3261" s="3">
        <f>DAY(Table3[[#This Row],[DATE]])</f>
        <v>4</v>
      </c>
      <c r="O3261" s="3" t="str">
        <f>TEXT(Table3[[#This Row],[DATE]],"mmm")</f>
        <v>Dec</v>
      </c>
      <c r="P3261" s="3">
        <f>YEAR(Table3[[#This Row],[DATE]])</f>
        <v>2029</v>
      </c>
    </row>
    <row r="3262" spans="1:16" x14ac:dyDescent="0.3">
      <c r="A3262" s="6">
        <v>47457</v>
      </c>
      <c r="B3262" s="7" t="s">
        <v>1166</v>
      </c>
      <c r="C3262" s="9">
        <f t="shared" ca="1" si="100"/>
        <v>6</v>
      </c>
      <c r="D3262" s="9" t="s">
        <v>2116</v>
      </c>
      <c r="E3262" s="9" t="s">
        <v>2118</v>
      </c>
      <c r="F3262" s="10">
        <f t="shared" ca="1" si="101"/>
        <v>2.9194979482031924E-2</v>
      </c>
      <c r="G3262" s="3" t="str">
        <f>VLOOKUP(Table3[[#This Row],[PRODUCT ID]],Table1[[PRODUCT]:[SELLING PRICE]],1,FALSE)</f>
        <v>Product114</v>
      </c>
      <c r="H3262" s="3" t="str">
        <f>VLOOKUP(Table3[[#This Row],[PRODUCT ID]],Table1[[PRODUCT]:[SELLING PRICE]],2,FALSE)</f>
        <v>Category3</v>
      </c>
      <c r="I3262" s="3" t="str">
        <f>VLOOKUP(Table3[[#This Row],[PRODUCT ID]],Table1[[PRODUCT]:[SELLING PRICE]],3,FALSE)</f>
        <v>Kg</v>
      </c>
      <c r="J3262" s="16">
        <f ca="1">VLOOKUP(Table3[[#This Row],[PRODUCT ID]],Table1[[PRODUCT]:[SELLING PRICE]],4,FALSE)</f>
        <v>23</v>
      </c>
      <c r="K3262" s="16">
        <f ca="1">VLOOKUP(Table3[[#This Row],[PRODUCT ID]],Table1[[PRODUCT]:[SELLING PRICE]],5,FALSE)</f>
        <v>143.47786067109089</v>
      </c>
      <c r="L3262" s="16">
        <f ca="1">J3262*Table3[[#This Row],[QUANTITY]]</f>
        <v>138</v>
      </c>
      <c r="M3262" s="16">
        <f ca="1">K3262*Table3[[#This Row],[QUANTITY]]*(1-Table3[[#This Row],[DISCOUNT %]])</f>
        <v>835.73416483603546</v>
      </c>
      <c r="N3262" s="3">
        <f>DAY(Table3[[#This Row],[DATE]])</f>
        <v>5</v>
      </c>
      <c r="O3262" s="3" t="str">
        <f>TEXT(Table3[[#This Row],[DATE]],"mmm")</f>
        <v>Dec</v>
      </c>
      <c r="P3262" s="3">
        <f>YEAR(Table3[[#This Row],[DATE]])</f>
        <v>2029</v>
      </c>
    </row>
    <row r="3263" spans="1:16" x14ac:dyDescent="0.3">
      <c r="A3263" s="6">
        <v>47458</v>
      </c>
      <c r="B3263" s="7" t="s">
        <v>1167</v>
      </c>
      <c r="C3263" s="9">
        <f t="shared" ca="1" si="100"/>
        <v>12</v>
      </c>
      <c r="D3263" s="9" t="s">
        <v>2116</v>
      </c>
      <c r="E3263" s="9" t="s">
        <v>2116</v>
      </c>
      <c r="F3263" s="10">
        <f t="shared" ca="1" si="101"/>
        <v>4.4563631235552292E-2</v>
      </c>
      <c r="G3263" s="3" t="str">
        <f>VLOOKUP(Table3[[#This Row],[PRODUCT ID]],Table1[[PRODUCT]:[SELLING PRICE]],1,FALSE)</f>
        <v>Product115</v>
      </c>
      <c r="H3263" s="3" t="str">
        <f>VLOOKUP(Table3[[#This Row],[PRODUCT ID]],Table1[[PRODUCT]:[SELLING PRICE]],2,FALSE)</f>
        <v>Category4</v>
      </c>
      <c r="I3263" s="3" t="str">
        <f>VLOOKUP(Table3[[#This Row],[PRODUCT ID]],Table1[[PRODUCT]:[SELLING PRICE]],3,FALSE)</f>
        <v>Lt</v>
      </c>
      <c r="J3263" s="16">
        <f ca="1">VLOOKUP(Table3[[#This Row],[PRODUCT ID]],Table1[[PRODUCT]:[SELLING PRICE]],4,FALSE)</f>
        <v>92</v>
      </c>
      <c r="K3263" s="16">
        <f ca="1">VLOOKUP(Table3[[#This Row],[PRODUCT ID]],Table1[[PRODUCT]:[SELLING PRICE]],5,FALSE)</f>
        <v>137.43107158405039</v>
      </c>
      <c r="L3263" s="16">
        <f ca="1">J3263*Table3[[#This Row],[QUANTITY]]</f>
        <v>1104</v>
      </c>
      <c r="M3263" s="16">
        <f ca="1">K3263*Table3[[#This Row],[QUANTITY]]*(1-Table3[[#This Row],[DISCOUNT %]])</f>
        <v>1575.6797278760637</v>
      </c>
      <c r="N3263" s="3">
        <f>DAY(Table3[[#This Row],[DATE]])</f>
        <v>6</v>
      </c>
      <c r="O3263" s="3" t="str">
        <f>TEXT(Table3[[#This Row],[DATE]],"mmm")</f>
        <v>Dec</v>
      </c>
      <c r="P3263" s="3">
        <f>YEAR(Table3[[#This Row],[DATE]])</f>
        <v>2029</v>
      </c>
    </row>
    <row r="3264" spans="1:16" x14ac:dyDescent="0.3">
      <c r="A3264" s="6">
        <v>47459</v>
      </c>
      <c r="B3264" s="7" t="s">
        <v>1168</v>
      </c>
      <c r="C3264" s="9">
        <f t="shared" ca="1" si="100"/>
        <v>1</v>
      </c>
      <c r="D3264" s="9" t="s">
        <v>2116</v>
      </c>
      <c r="E3264" s="9" t="s">
        <v>2116</v>
      </c>
      <c r="F3264" s="10">
        <f t="shared" ca="1" si="101"/>
        <v>8.4944315333932596E-2</v>
      </c>
      <c r="G3264" s="3" t="str">
        <f>VLOOKUP(Table3[[#This Row],[PRODUCT ID]],Table1[[PRODUCT]:[SELLING PRICE]],1,FALSE)</f>
        <v>Product116</v>
      </c>
      <c r="H3264" s="3" t="str">
        <f>VLOOKUP(Table3[[#This Row],[PRODUCT ID]],Table1[[PRODUCT]:[SELLING PRICE]],2,FALSE)</f>
        <v>Category5</v>
      </c>
      <c r="I3264" s="3" t="str">
        <f>VLOOKUP(Table3[[#This Row],[PRODUCT ID]],Table1[[PRODUCT]:[SELLING PRICE]],3,FALSE)</f>
        <v>Ft</v>
      </c>
      <c r="J3264" s="16">
        <f ca="1">VLOOKUP(Table3[[#This Row],[PRODUCT ID]],Table1[[PRODUCT]:[SELLING PRICE]],4,FALSE)</f>
        <v>165</v>
      </c>
      <c r="K3264" s="16">
        <f ca="1">VLOOKUP(Table3[[#This Row],[PRODUCT ID]],Table1[[PRODUCT]:[SELLING PRICE]],5,FALSE)</f>
        <v>51.172587320268526</v>
      </c>
      <c r="L3264" s="16">
        <f ca="1">J3264*Table3[[#This Row],[QUANTITY]]</f>
        <v>165</v>
      </c>
      <c r="M3264" s="16">
        <f ca="1">K3264*Table3[[#This Row],[QUANTITY]]*(1-Table3[[#This Row],[DISCOUNT %]])</f>
        <v>46.82576692648243</v>
      </c>
      <c r="N3264" s="3">
        <f>DAY(Table3[[#This Row],[DATE]])</f>
        <v>7</v>
      </c>
      <c r="O3264" s="3" t="str">
        <f>TEXT(Table3[[#This Row],[DATE]],"mmm")</f>
        <v>Dec</v>
      </c>
      <c r="P3264" s="3">
        <f>YEAR(Table3[[#This Row],[DATE]])</f>
        <v>2029</v>
      </c>
    </row>
    <row r="3265" spans="1:16" x14ac:dyDescent="0.3">
      <c r="A3265" s="6">
        <v>47460</v>
      </c>
      <c r="B3265" s="7" t="s">
        <v>1169</v>
      </c>
      <c r="C3265" s="9">
        <f t="shared" ca="1" si="100"/>
        <v>14</v>
      </c>
      <c r="D3265" s="9" t="s">
        <v>2116</v>
      </c>
      <c r="E3265" s="9" t="s">
        <v>2116</v>
      </c>
      <c r="F3265" s="10">
        <f t="shared" ca="1" si="101"/>
        <v>5.1406787384434497E-3</v>
      </c>
      <c r="G3265" s="3" t="str">
        <f>VLOOKUP(Table3[[#This Row],[PRODUCT ID]],Table1[[PRODUCT]:[SELLING PRICE]],1,FALSE)</f>
        <v>Product117</v>
      </c>
      <c r="H3265" s="3" t="str">
        <f>VLOOKUP(Table3[[#This Row],[PRODUCT ID]],Table1[[PRODUCT]:[SELLING PRICE]],2,FALSE)</f>
        <v>Category1</v>
      </c>
      <c r="I3265" s="3" t="str">
        <f>VLOOKUP(Table3[[#This Row],[PRODUCT ID]],Table1[[PRODUCT]:[SELLING PRICE]],3,FALSE)</f>
        <v>Kg</v>
      </c>
      <c r="J3265" s="16">
        <f ca="1">VLOOKUP(Table3[[#This Row],[PRODUCT ID]],Table1[[PRODUCT]:[SELLING PRICE]],4,FALSE)</f>
        <v>40</v>
      </c>
      <c r="K3265" s="16">
        <f ca="1">VLOOKUP(Table3[[#This Row],[PRODUCT ID]],Table1[[PRODUCT]:[SELLING PRICE]],5,FALSE)</f>
        <v>232.72786030532117</v>
      </c>
      <c r="L3265" s="16">
        <f ca="1">J3265*Table3[[#This Row],[QUANTITY]]</f>
        <v>560</v>
      </c>
      <c r="M3265" s="16">
        <f ca="1">K3265*Table3[[#This Row],[QUANTITY]]*(1-Table3[[#This Row],[DISCOUNT %]])</f>
        <v>3241.4407359880861</v>
      </c>
      <c r="N3265" s="3">
        <f>DAY(Table3[[#This Row],[DATE]])</f>
        <v>8</v>
      </c>
      <c r="O3265" s="3" t="str">
        <f>TEXT(Table3[[#This Row],[DATE]],"mmm")</f>
        <v>Dec</v>
      </c>
      <c r="P3265" s="3">
        <f>YEAR(Table3[[#This Row],[DATE]])</f>
        <v>2029</v>
      </c>
    </row>
    <row r="3266" spans="1:16" x14ac:dyDescent="0.3">
      <c r="A3266" s="6">
        <v>47461</v>
      </c>
      <c r="B3266" s="7" t="s">
        <v>1170</v>
      </c>
      <c r="C3266" s="9">
        <f t="shared" ca="1" si="100"/>
        <v>14</v>
      </c>
      <c r="D3266" s="9" t="s">
        <v>2115</v>
      </c>
      <c r="E3266" s="9" t="s">
        <v>2116</v>
      </c>
      <c r="F3266" s="10">
        <f t="shared" ca="1" si="101"/>
        <v>5.0941148614746738E-2</v>
      </c>
      <c r="G3266" s="3" t="str">
        <f>VLOOKUP(Table3[[#This Row],[PRODUCT ID]],Table1[[PRODUCT]:[SELLING PRICE]],1,FALSE)</f>
        <v>Product118</v>
      </c>
      <c r="H3266" s="3" t="str">
        <f>VLOOKUP(Table3[[#This Row],[PRODUCT ID]],Table1[[PRODUCT]:[SELLING PRICE]],2,FALSE)</f>
        <v>Category2</v>
      </c>
      <c r="I3266" s="3" t="str">
        <f>VLOOKUP(Table3[[#This Row],[PRODUCT ID]],Table1[[PRODUCT]:[SELLING PRICE]],3,FALSE)</f>
        <v>No</v>
      </c>
      <c r="J3266" s="16">
        <f ca="1">VLOOKUP(Table3[[#This Row],[PRODUCT ID]],Table1[[PRODUCT]:[SELLING PRICE]],4,FALSE)</f>
        <v>207</v>
      </c>
      <c r="K3266" s="16">
        <f ca="1">VLOOKUP(Table3[[#This Row],[PRODUCT ID]],Table1[[PRODUCT]:[SELLING PRICE]],5,FALSE)</f>
        <v>250.84357627536087</v>
      </c>
      <c r="L3266" s="16">
        <f ca="1">J3266*Table3[[#This Row],[QUANTITY]]</f>
        <v>2898</v>
      </c>
      <c r="M3266" s="16">
        <f ca="1">K3266*Table3[[#This Row],[QUANTITY]]*(1-Table3[[#This Row],[DISCOUNT %]])</f>
        <v>3332.9144292816841</v>
      </c>
      <c r="N3266" s="3">
        <f>DAY(Table3[[#This Row],[DATE]])</f>
        <v>9</v>
      </c>
      <c r="O3266" s="3" t="str">
        <f>TEXT(Table3[[#This Row],[DATE]],"mmm")</f>
        <v>Dec</v>
      </c>
      <c r="P3266" s="3">
        <f>YEAR(Table3[[#This Row],[DATE]])</f>
        <v>2029</v>
      </c>
    </row>
    <row r="3267" spans="1:16" x14ac:dyDescent="0.3">
      <c r="A3267" s="6">
        <v>47462</v>
      </c>
      <c r="B3267" s="7" t="s">
        <v>1171</v>
      </c>
      <c r="C3267" s="9">
        <f t="shared" ref="C3267:C3330" ca="1" si="102">RANDBETWEEN(1,15)</f>
        <v>8</v>
      </c>
      <c r="D3267" s="9" t="s">
        <v>2116</v>
      </c>
      <c r="E3267" s="9" t="s">
        <v>2116</v>
      </c>
      <c r="F3267" s="10">
        <f t="shared" ref="F3267:F3330" ca="1" si="103">RAND()*(0.1)</f>
        <v>2.459827575315876E-3</v>
      </c>
      <c r="G3267" s="3" t="str">
        <f>VLOOKUP(Table3[[#This Row],[PRODUCT ID]],Table1[[PRODUCT]:[SELLING PRICE]],1,FALSE)</f>
        <v>Product119</v>
      </c>
      <c r="H3267" s="3" t="str">
        <f>VLOOKUP(Table3[[#This Row],[PRODUCT ID]],Table1[[PRODUCT]:[SELLING PRICE]],2,FALSE)</f>
        <v>Category3</v>
      </c>
      <c r="I3267" s="3" t="str">
        <f>VLOOKUP(Table3[[#This Row],[PRODUCT ID]],Table1[[PRODUCT]:[SELLING PRICE]],3,FALSE)</f>
        <v>No</v>
      </c>
      <c r="J3267" s="16">
        <f ca="1">VLOOKUP(Table3[[#This Row],[PRODUCT ID]],Table1[[PRODUCT]:[SELLING PRICE]],4,FALSE)</f>
        <v>11</v>
      </c>
      <c r="K3267" s="16">
        <f ca="1">VLOOKUP(Table3[[#This Row],[PRODUCT ID]],Table1[[PRODUCT]:[SELLING PRICE]],5,FALSE)</f>
        <v>311.91415568965073</v>
      </c>
      <c r="L3267" s="16">
        <f ca="1">J3267*Table3[[#This Row],[QUANTITY]]</f>
        <v>88</v>
      </c>
      <c r="M3267" s="16">
        <f ca="1">K3267*Table3[[#This Row],[QUANTITY]]*(1-Table3[[#This Row],[DISCOUNT %]])</f>
        <v>2489.1752051868316</v>
      </c>
      <c r="N3267" s="3">
        <f>DAY(Table3[[#This Row],[DATE]])</f>
        <v>10</v>
      </c>
      <c r="O3267" s="3" t="str">
        <f>TEXT(Table3[[#This Row],[DATE]],"mmm")</f>
        <v>Dec</v>
      </c>
      <c r="P3267" s="3">
        <f>YEAR(Table3[[#This Row],[DATE]])</f>
        <v>2029</v>
      </c>
    </row>
    <row r="3268" spans="1:16" x14ac:dyDescent="0.3">
      <c r="A3268" s="6">
        <v>47463</v>
      </c>
      <c r="B3268" s="7" t="s">
        <v>1172</v>
      </c>
      <c r="C3268" s="9">
        <f t="shared" ca="1" si="102"/>
        <v>5</v>
      </c>
      <c r="D3268" s="9" t="s">
        <v>2117</v>
      </c>
      <c r="E3268" s="9" t="s">
        <v>2118</v>
      </c>
      <c r="F3268" s="10">
        <f t="shared" ca="1" si="103"/>
        <v>7.6162451538616921E-2</v>
      </c>
      <c r="G3268" s="3" t="str">
        <f>VLOOKUP(Table3[[#This Row],[PRODUCT ID]],Table1[[PRODUCT]:[SELLING PRICE]],1,FALSE)</f>
        <v>Product120</v>
      </c>
      <c r="H3268" s="3" t="str">
        <f>VLOOKUP(Table3[[#This Row],[PRODUCT ID]],Table1[[PRODUCT]:[SELLING PRICE]],2,FALSE)</f>
        <v>Category4</v>
      </c>
      <c r="I3268" s="3" t="str">
        <f>VLOOKUP(Table3[[#This Row],[PRODUCT ID]],Table1[[PRODUCT]:[SELLING PRICE]],3,FALSE)</f>
        <v>Ft</v>
      </c>
      <c r="J3268" s="16">
        <f ca="1">VLOOKUP(Table3[[#This Row],[PRODUCT ID]],Table1[[PRODUCT]:[SELLING PRICE]],4,FALSE)</f>
        <v>231</v>
      </c>
      <c r="K3268" s="16">
        <f ca="1">VLOOKUP(Table3[[#This Row],[PRODUCT ID]],Table1[[PRODUCT]:[SELLING PRICE]],5,FALSE)</f>
        <v>136.92635536249409</v>
      </c>
      <c r="L3268" s="16">
        <f ca="1">J3268*Table3[[#This Row],[QUANTITY]]</f>
        <v>1155</v>
      </c>
      <c r="M3268" s="16">
        <f ca="1">K3268*Table3[[#This Row],[QUANTITY]]*(1-Table3[[#This Row],[DISCOUNT %]])</f>
        <v>632.48854228919345</v>
      </c>
      <c r="N3268" s="3">
        <f>DAY(Table3[[#This Row],[DATE]])</f>
        <v>11</v>
      </c>
      <c r="O3268" s="3" t="str">
        <f>TEXT(Table3[[#This Row],[DATE]],"mmm")</f>
        <v>Dec</v>
      </c>
      <c r="P3268" s="3">
        <f>YEAR(Table3[[#This Row],[DATE]])</f>
        <v>2029</v>
      </c>
    </row>
    <row r="3269" spans="1:16" x14ac:dyDescent="0.3">
      <c r="A3269" s="6">
        <v>47464</v>
      </c>
      <c r="B3269" s="7" t="s">
        <v>1173</v>
      </c>
      <c r="C3269" s="9">
        <f t="shared" ca="1" si="102"/>
        <v>2</v>
      </c>
      <c r="D3269" s="9" t="s">
        <v>2115</v>
      </c>
      <c r="E3269" s="9" t="s">
        <v>2118</v>
      </c>
      <c r="F3269" s="10">
        <f t="shared" ca="1" si="103"/>
        <v>4.489491189444117E-2</v>
      </c>
      <c r="G3269" s="3" t="str">
        <f>VLOOKUP(Table3[[#This Row],[PRODUCT ID]],Table1[[PRODUCT]:[SELLING PRICE]],1,FALSE)</f>
        <v>Product121</v>
      </c>
      <c r="H3269" s="3" t="str">
        <f>VLOOKUP(Table3[[#This Row],[PRODUCT ID]],Table1[[PRODUCT]:[SELLING PRICE]],2,FALSE)</f>
        <v>Category1</v>
      </c>
      <c r="I3269" s="3" t="str">
        <f>VLOOKUP(Table3[[#This Row],[PRODUCT ID]],Table1[[PRODUCT]:[SELLING PRICE]],3,FALSE)</f>
        <v>No</v>
      </c>
      <c r="J3269" s="16">
        <f ca="1">VLOOKUP(Table3[[#This Row],[PRODUCT ID]],Table1[[PRODUCT]:[SELLING PRICE]],4,FALSE)</f>
        <v>179</v>
      </c>
      <c r="K3269" s="16">
        <f ca="1">VLOOKUP(Table3[[#This Row],[PRODUCT ID]],Table1[[PRODUCT]:[SELLING PRICE]],5,FALSE)</f>
        <v>50.278978874354678</v>
      </c>
      <c r="L3269" s="16">
        <f ca="1">J3269*Table3[[#This Row],[QUANTITY]]</f>
        <v>358</v>
      </c>
      <c r="M3269" s="16">
        <f ca="1">K3269*Table3[[#This Row],[QUANTITY]]*(1-Table3[[#This Row],[DISCOUNT %]])</f>
        <v>96.043417095296107</v>
      </c>
      <c r="N3269" s="3">
        <f>DAY(Table3[[#This Row],[DATE]])</f>
        <v>12</v>
      </c>
      <c r="O3269" s="3" t="str">
        <f>TEXT(Table3[[#This Row],[DATE]],"mmm")</f>
        <v>Dec</v>
      </c>
      <c r="P3269" s="3">
        <f>YEAR(Table3[[#This Row],[DATE]])</f>
        <v>2029</v>
      </c>
    </row>
    <row r="3270" spans="1:16" x14ac:dyDescent="0.3">
      <c r="A3270" s="6">
        <v>47465</v>
      </c>
      <c r="B3270" s="7" t="s">
        <v>1174</v>
      </c>
      <c r="C3270" s="9">
        <f t="shared" ca="1" si="102"/>
        <v>14</v>
      </c>
      <c r="D3270" s="9" t="s">
        <v>2115</v>
      </c>
      <c r="E3270" s="9" t="s">
        <v>2116</v>
      </c>
      <c r="F3270" s="10">
        <f t="shared" ca="1" si="103"/>
        <v>3.814438236849297E-2</v>
      </c>
      <c r="G3270" s="3" t="str">
        <f>VLOOKUP(Table3[[#This Row],[PRODUCT ID]],Table1[[PRODUCT]:[SELLING PRICE]],1,FALSE)</f>
        <v>Product122</v>
      </c>
      <c r="H3270" s="3" t="str">
        <f>VLOOKUP(Table3[[#This Row],[PRODUCT ID]],Table1[[PRODUCT]:[SELLING PRICE]],2,FALSE)</f>
        <v>Category2</v>
      </c>
      <c r="I3270" s="3" t="str">
        <f>VLOOKUP(Table3[[#This Row],[PRODUCT ID]],Table1[[PRODUCT]:[SELLING PRICE]],3,FALSE)</f>
        <v>Kg</v>
      </c>
      <c r="J3270" s="16">
        <f ca="1">VLOOKUP(Table3[[#This Row],[PRODUCT ID]],Table1[[PRODUCT]:[SELLING PRICE]],4,FALSE)</f>
        <v>87</v>
      </c>
      <c r="K3270" s="16">
        <f ca="1">VLOOKUP(Table3[[#This Row],[PRODUCT ID]],Table1[[PRODUCT]:[SELLING PRICE]],5,FALSE)</f>
        <v>245.09413887995944</v>
      </c>
      <c r="L3270" s="16">
        <f ca="1">J3270*Table3[[#This Row],[QUANTITY]]</f>
        <v>1218</v>
      </c>
      <c r="M3270" s="16">
        <f ca="1">K3270*Table3[[#This Row],[QUANTITY]]*(1-Table3[[#This Row],[DISCOUNT %]])</f>
        <v>3300.4324406234405</v>
      </c>
      <c r="N3270" s="3">
        <f>DAY(Table3[[#This Row],[DATE]])</f>
        <v>13</v>
      </c>
      <c r="O3270" s="3" t="str">
        <f>TEXT(Table3[[#This Row],[DATE]],"mmm")</f>
        <v>Dec</v>
      </c>
      <c r="P3270" s="3">
        <f>YEAR(Table3[[#This Row],[DATE]])</f>
        <v>2029</v>
      </c>
    </row>
    <row r="3271" spans="1:16" x14ac:dyDescent="0.3">
      <c r="A3271" s="6">
        <v>47466</v>
      </c>
      <c r="B3271" s="7" t="s">
        <v>1175</v>
      </c>
      <c r="C3271" s="9">
        <f t="shared" ca="1" si="102"/>
        <v>11</v>
      </c>
      <c r="D3271" s="9" t="s">
        <v>2115</v>
      </c>
      <c r="E3271" s="9" t="s">
        <v>2116</v>
      </c>
      <c r="F3271" s="10">
        <f t="shared" ca="1" si="103"/>
        <v>7.2221097225266487E-3</v>
      </c>
      <c r="G3271" s="3" t="str">
        <f>VLOOKUP(Table3[[#This Row],[PRODUCT ID]],Table1[[PRODUCT]:[SELLING PRICE]],1,FALSE)</f>
        <v>Product123</v>
      </c>
      <c r="H3271" s="3" t="str">
        <f>VLOOKUP(Table3[[#This Row],[PRODUCT ID]],Table1[[PRODUCT]:[SELLING PRICE]],2,FALSE)</f>
        <v>Category3</v>
      </c>
      <c r="I3271" s="3" t="str">
        <f>VLOOKUP(Table3[[#This Row],[PRODUCT ID]],Table1[[PRODUCT]:[SELLING PRICE]],3,FALSE)</f>
        <v>Kg</v>
      </c>
      <c r="J3271" s="16">
        <f ca="1">VLOOKUP(Table3[[#This Row],[PRODUCT ID]],Table1[[PRODUCT]:[SELLING PRICE]],4,FALSE)</f>
        <v>37</v>
      </c>
      <c r="K3271" s="16">
        <f ca="1">VLOOKUP(Table3[[#This Row],[PRODUCT ID]],Table1[[PRODUCT]:[SELLING PRICE]],5,FALSE)</f>
        <v>59.497794840112057</v>
      </c>
      <c r="L3271" s="16">
        <f ca="1">J3271*Table3[[#This Row],[QUANTITY]]</f>
        <v>407</v>
      </c>
      <c r="M3271" s="16">
        <f ca="1">K3271*Table3[[#This Row],[QUANTITY]]*(1-Table3[[#This Row],[DISCOUNT %]])</f>
        <v>649.74904761281221</v>
      </c>
      <c r="N3271" s="3">
        <f>DAY(Table3[[#This Row],[DATE]])</f>
        <v>14</v>
      </c>
      <c r="O3271" s="3" t="str">
        <f>TEXT(Table3[[#This Row],[DATE]],"mmm")</f>
        <v>Dec</v>
      </c>
      <c r="P3271" s="3">
        <f>YEAR(Table3[[#This Row],[DATE]])</f>
        <v>2029</v>
      </c>
    </row>
    <row r="3272" spans="1:16" x14ac:dyDescent="0.3">
      <c r="A3272" s="6">
        <v>47467</v>
      </c>
      <c r="B3272" s="7" t="s">
        <v>1176</v>
      </c>
      <c r="C3272" s="9">
        <f t="shared" ca="1" si="102"/>
        <v>12</v>
      </c>
      <c r="D3272" s="9" t="s">
        <v>2116</v>
      </c>
      <c r="E3272" s="9" t="s">
        <v>2116</v>
      </c>
      <c r="F3272" s="10">
        <f t="shared" ca="1" si="103"/>
        <v>8.9870741515136517E-3</v>
      </c>
      <c r="G3272" s="3" t="str">
        <f>VLOOKUP(Table3[[#This Row],[PRODUCT ID]],Table1[[PRODUCT]:[SELLING PRICE]],1,FALSE)</f>
        <v>Product124</v>
      </c>
      <c r="H3272" s="3" t="str">
        <f>VLOOKUP(Table3[[#This Row],[PRODUCT ID]],Table1[[PRODUCT]:[SELLING PRICE]],2,FALSE)</f>
        <v>Category4</v>
      </c>
      <c r="I3272" s="3" t="str">
        <f>VLOOKUP(Table3[[#This Row],[PRODUCT ID]],Table1[[PRODUCT]:[SELLING PRICE]],3,FALSE)</f>
        <v>Lt</v>
      </c>
      <c r="J3272" s="16">
        <f ca="1">VLOOKUP(Table3[[#This Row],[PRODUCT ID]],Table1[[PRODUCT]:[SELLING PRICE]],4,FALSE)</f>
        <v>190</v>
      </c>
      <c r="K3272" s="16">
        <f ca="1">VLOOKUP(Table3[[#This Row],[PRODUCT ID]],Table1[[PRODUCT]:[SELLING PRICE]],5,FALSE)</f>
        <v>219.1449320029497</v>
      </c>
      <c r="L3272" s="16">
        <f ca="1">J3272*Table3[[#This Row],[QUANTITY]]</f>
        <v>2280</v>
      </c>
      <c r="M3272" s="16">
        <f ca="1">K3272*Table3[[#This Row],[QUANTITY]]*(1-Table3[[#This Row],[DISCOUNT %]])</f>
        <v>2606.1055229893295</v>
      </c>
      <c r="N3272" s="3">
        <f>DAY(Table3[[#This Row],[DATE]])</f>
        <v>15</v>
      </c>
      <c r="O3272" s="3" t="str">
        <f>TEXT(Table3[[#This Row],[DATE]],"mmm")</f>
        <v>Dec</v>
      </c>
      <c r="P3272" s="3">
        <f>YEAR(Table3[[#This Row],[DATE]])</f>
        <v>2029</v>
      </c>
    </row>
    <row r="3273" spans="1:16" x14ac:dyDescent="0.3">
      <c r="A3273" s="6">
        <v>47468</v>
      </c>
      <c r="B3273" s="7" t="s">
        <v>1177</v>
      </c>
      <c r="C3273" s="9">
        <f t="shared" ca="1" si="102"/>
        <v>15</v>
      </c>
      <c r="D3273" s="9" t="s">
        <v>2116</v>
      </c>
      <c r="E3273" s="9" t="s">
        <v>2116</v>
      </c>
      <c r="F3273" s="10">
        <f t="shared" ca="1" si="103"/>
        <v>1.0065474554119547E-3</v>
      </c>
      <c r="G3273" s="3" t="str">
        <f>VLOOKUP(Table3[[#This Row],[PRODUCT ID]],Table1[[PRODUCT]:[SELLING PRICE]],1,FALSE)</f>
        <v>Product125</v>
      </c>
      <c r="H3273" s="3" t="str">
        <f>VLOOKUP(Table3[[#This Row],[PRODUCT ID]],Table1[[PRODUCT]:[SELLING PRICE]],2,FALSE)</f>
        <v>Category5</v>
      </c>
      <c r="I3273" s="3" t="str">
        <f>VLOOKUP(Table3[[#This Row],[PRODUCT ID]],Table1[[PRODUCT]:[SELLING PRICE]],3,FALSE)</f>
        <v>Kg</v>
      </c>
      <c r="J3273" s="16">
        <f ca="1">VLOOKUP(Table3[[#This Row],[PRODUCT ID]],Table1[[PRODUCT]:[SELLING PRICE]],4,FALSE)</f>
        <v>119</v>
      </c>
      <c r="K3273" s="16">
        <f ca="1">VLOOKUP(Table3[[#This Row],[PRODUCT ID]],Table1[[PRODUCT]:[SELLING PRICE]],5,FALSE)</f>
        <v>265.79913890013245</v>
      </c>
      <c r="L3273" s="16">
        <f ca="1">J3273*Table3[[#This Row],[QUANTITY]]</f>
        <v>1785</v>
      </c>
      <c r="M3273" s="16">
        <f ca="1">K3273*Table3[[#This Row],[QUANTITY]]*(1-Table3[[#This Row],[DISCOUNT %]])</f>
        <v>3982.9739917983275</v>
      </c>
      <c r="N3273" s="3">
        <f>DAY(Table3[[#This Row],[DATE]])</f>
        <v>16</v>
      </c>
      <c r="O3273" s="3" t="str">
        <f>TEXT(Table3[[#This Row],[DATE]],"mmm")</f>
        <v>Dec</v>
      </c>
      <c r="P3273" s="3">
        <f>YEAR(Table3[[#This Row],[DATE]])</f>
        <v>2029</v>
      </c>
    </row>
    <row r="3274" spans="1:16" x14ac:dyDescent="0.3">
      <c r="A3274" s="6">
        <v>47469</v>
      </c>
      <c r="B3274" s="7" t="s">
        <v>1178</v>
      </c>
      <c r="C3274" s="9">
        <f t="shared" ca="1" si="102"/>
        <v>10</v>
      </c>
      <c r="D3274" s="9" t="s">
        <v>2116</v>
      </c>
      <c r="E3274" s="9" t="s">
        <v>2118</v>
      </c>
      <c r="F3274" s="10">
        <f t="shared" ca="1" si="103"/>
        <v>8.359558736849082E-2</v>
      </c>
      <c r="G3274" s="3" t="str">
        <f>VLOOKUP(Table3[[#This Row],[PRODUCT ID]],Table1[[PRODUCT]:[SELLING PRICE]],1,FALSE)</f>
        <v>Product126</v>
      </c>
      <c r="H3274" s="3" t="str">
        <f>VLOOKUP(Table3[[#This Row],[PRODUCT ID]],Table1[[PRODUCT]:[SELLING PRICE]],2,FALSE)</f>
        <v>Category1</v>
      </c>
      <c r="I3274" s="3" t="str">
        <f>VLOOKUP(Table3[[#This Row],[PRODUCT ID]],Table1[[PRODUCT]:[SELLING PRICE]],3,FALSE)</f>
        <v>Lt</v>
      </c>
      <c r="J3274" s="16">
        <f ca="1">VLOOKUP(Table3[[#This Row],[PRODUCT ID]],Table1[[PRODUCT]:[SELLING PRICE]],4,FALSE)</f>
        <v>219</v>
      </c>
      <c r="K3274" s="16">
        <f ca="1">VLOOKUP(Table3[[#This Row],[PRODUCT ID]],Table1[[PRODUCT]:[SELLING PRICE]],5,FALSE)</f>
        <v>220.79836682949241</v>
      </c>
      <c r="L3274" s="16">
        <f ca="1">J3274*Table3[[#This Row],[QUANTITY]]</f>
        <v>2190</v>
      </c>
      <c r="M3274" s="16">
        <f ca="1">K3274*Table3[[#This Row],[QUANTITY]]*(1-Table3[[#This Row],[DISCOUNT %]])</f>
        <v>2023.4059766437747</v>
      </c>
      <c r="N3274" s="3">
        <f>DAY(Table3[[#This Row],[DATE]])</f>
        <v>17</v>
      </c>
      <c r="O3274" s="3" t="str">
        <f>TEXT(Table3[[#This Row],[DATE]],"mmm")</f>
        <v>Dec</v>
      </c>
      <c r="P3274" s="3">
        <f>YEAR(Table3[[#This Row],[DATE]])</f>
        <v>2029</v>
      </c>
    </row>
    <row r="3275" spans="1:16" x14ac:dyDescent="0.3">
      <c r="A3275" s="6">
        <v>47470</v>
      </c>
      <c r="B3275" s="7" t="s">
        <v>1179</v>
      </c>
      <c r="C3275" s="9">
        <f t="shared" ca="1" si="102"/>
        <v>11</v>
      </c>
      <c r="D3275" s="9" t="s">
        <v>2115</v>
      </c>
      <c r="E3275" s="9" t="s">
        <v>2116</v>
      </c>
      <c r="F3275" s="10">
        <f t="shared" ca="1" si="103"/>
        <v>1.0060923776386533E-2</v>
      </c>
      <c r="G3275" s="3" t="str">
        <f>VLOOKUP(Table3[[#This Row],[PRODUCT ID]],Table1[[PRODUCT]:[SELLING PRICE]],1,FALSE)</f>
        <v>Product127</v>
      </c>
      <c r="H3275" s="3" t="str">
        <f>VLOOKUP(Table3[[#This Row],[PRODUCT ID]],Table1[[PRODUCT]:[SELLING PRICE]],2,FALSE)</f>
        <v>Category2</v>
      </c>
      <c r="I3275" s="3" t="str">
        <f>VLOOKUP(Table3[[#This Row],[PRODUCT ID]],Table1[[PRODUCT]:[SELLING PRICE]],3,FALSE)</f>
        <v>Ft</v>
      </c>
      <c r="J3275" s="16">
        <f ca="1">VLOOKUP(Table3[[#This Row],[PRODUCT ID]],Table1[[PRODUCT]:[SELLING PRICE]],4,FALSE)</f>
        <v>168</v>
      </c>
      <c r="K3275" s="16">
        <f ca="1">VLOOKUP(Table3[[#This Row],[PRODUCT ID]],Table1[[PRODUCT]:[SELLING PRICE]],5,FALSE)</f>
        <v>308.77805217920661</v>
      </c>
      <c r="L3275" s="16">
        <f ca="1">J3275*Table3[[#This Row],[QUANTITY]]</f>
        <v>1848</v>
      </c>
      <c r="M3275" s="16">
        <f ca="1">K3275*Table3[[#This Row],[QUANTITY]]*(1-Table3[[#This Row],[DISCOUNT %]])</f>
        <v>3362.3860570565157</v>
      </c>
      <c r="N3275" s="3">
        <f>DAY(Table3[[#This Row],[DATE]])</f>
        <v>18</v>
      </c>
      <c r="O3275" s="3" t="str">
        <f>TEXT(Table3[[#This Row],[DATE]],"mmm")</f>
        <v>Dec</v>
      </c>
      <c r="P3275" s="3">
        <f>YEAR(Table3[[#This Row],[DATE]])</f>
        <v>2029</v>
      </c>
    </row>
    <row r="3276" spans="1:16" x14ac:dyDescent="0.3">
      <c r="A3276" s="6">
        <v>47471</v>
      </c>
      <c r="B3276" s="7" t="s">
        <v>1180</v>
      </c>
      <c r="C3276" s="9">
        <f t="shared" ca="1" si="102"/>
        <v>2</v>
      </c>
      <c r="D3276" s="9" t="s">
        <v>2117</v>
      </c>
      <c r="E3276" s="9" t="s">
        <v>2116</v>
      </c>
      <c r="F3276" s="10">
        <f t="shared" ca="1" si="103"/>
        <v>7.4407902044269211E-2</v>
      </c>
      <c r="G3276" s="3" t="str">
        <f>VLOOKUP(Table3[[#This Row],[PRODUCT ID]],Table1[[PRODUCT]:[SELLING PRICE]],1,FALSE)</f>
        <v>Product128</v>
      </c>
      <c r="H3276" s="3" t="str">
        <f>VLOOKUP(Table3[[#This Row],[PRODUCT ID]],Table1[[PRODUCT]:[SELLING PRICE]],2,FALSE)</f>
        <v>Category3</v>
      </c>
      <c r="I3276" s="3" t="str">
        <f>VLOOKUP(Table3[[#This Row],[PRODUCT ID]],Table1[[PRODUCT]:[SELLING PRICE]],3,FALSE)</f>
        <v>Kg</v>
      </c>
      <c r="J3276" s="16">
        <f ca="1">VLOOKUP(Table3[[#This Row],[PRODUCT ID]],Table1[[PRODUCT]:[SELLING PRICE]],4,FALSE)</f>
        <v>23</v>
      </c>
      <c r="K3276" s="16">
        <f ca="1">VLOOKUP(Table3[[#This Row],[PRODUCT ID]],Table1[[PRODUCT]:[SELLING PRICE]],5,FALSE)</f>
        <v>131.07081205390443</v>
      </c>
      <c r="L3276" s="16">
        <f ca="1">J3276*Table3[[#This Row],[QUANTITY]]</f>
        <v>46</v>
      </c>
      <c r="M3276" s="16">
        <f ca="1">K3276*Table3[[#This Row],[QUANTITY]]*(1-Table3[[#This Row],[DISCOUNT %]])</f>
        <v>242.63621581946938</v>
      </c>
      <c r="N3276" s="3">
        <f>DAY(Table3[[#This Row],[DATE]])</f>
        <v>19</v>
      </c>
      <c r="O3276" s="3" t="str">
        <f>TEXT(Table3[[#This Row],[DATE]],"mmm")</f>
        <v>Dec</v>
      </c>
      <c r="P3276" s="3">
        <f>YEAR(Table3[[#This Row],[DATE]])</f>
        <v>2029</v>
      </c>
    </row>
    <row r="3277" spans="1:16" x14ac:dyDescent="0.3">
      <c r="A3277" s="6">
        <v>47472</v>
      </c>
      <c r="B3277" s="7" t="s">
        <v>1181</v>
      </c>
      <c r="C3277" s="9">
        <f t="shared" ca="1" si="102"/>
        <v>4</v>
      </c>
      <c r="D3277" s="9" t="s">
        <v>2117</v>
      </c>
      <c r="E3277" s="9" t="s">
        <v>2116</v>
      </c>
      <c r="F3277" s="10">
        <f t="shared" ca="1" si="103"/>
        <v>5.651817244031499E-3</v>
      </c>
      <c r="G3277" s="3" t="str">
        <f>VLOOKUP(Table3[[#This Row],[PRODUCT ID]],Table1[[PRODUCT]:[SELLING PRICE]],1,FALSE)</f>
        <v>Product129</v>
      </c>
      <c r="H3277" s="3" t="str">
        <f>VLOOKUP(Table3[[#This Row],[PRODUCT ID]],Table1[[PRODUCT]:[SELLING PRICE]],2,FALSE)</f>
        <v>Category4</v>
      </c>
      <c r="I3277" s="3" t="str">
        <f>VLOOKUP(Table3[[#This Row],[PRODUCT ID]],Table1[[PRODUCT]:[SELLING PRICE]],3,FALSE)</f>
        <v>No</v>
      </c>
      <c r="J3277" s="16">
        <f ca="1">VLOOKUP(Table3[[#This Row],[PRODUCT ID]],Table1[[PRODUCT]:[SELLING PRICE]],4,FALSE)</f>
        <v>160</v>
      </c>
      <c r="K3277" s="16">
        <f ca="1">VLOOKUP(Table3[[#This Row],[PRODUCT ID]],Table1[[PRODUCT]:[SELLING PRICE]],5,FALSE)</f>
        <v>93.540589626261919</v>
      </c>
      <c r="L3277" s="16">
        <f ca="1">J3277*Table3[[#This Row],[QUANTITY]]</f>
        <v>640</v>
      </c>
      <c r="M3277" s="16">
        <f ca="1">K3277*Table3[[#This Row],[QUANTITY]]*(1-Table3[[#This Row],[DISCOUNT %]])</f>
        <v>372.04766123518135</v>
      </c>
      <c r="N3277" s="3">
        <f>DAY(Table3[[#This Row],[DATE]])</f>
        <v>20</v>
      </c>
      <c r="O3277" s="3" t="str">
        <f>TEXT(Table3[[#This Row],[DATE]],"mmm")</f>
        <v>Dec</v>
      </c>
      <c r="P3277" s="3">
        <f>YEAR(Table3[[#This Row],[DATE]])</f>
        <v>2029</v>
      </c>
    </row>
    <row r="3278" spans="1:16" x14ac:dyDescent="0.3">
      <c r="A3278" s="6">
        <v>47473</v>
      </c>
      <c r="B3278" s="7" t="s">
        <v>1182</v>
      </c>
      <c r="C3278" s="9">
        <f t="shared" ca="1" si="102"/>
        <v>9</v>
      </c>
      <c r="D3278" s="9" t="s">
        <v>2116</v>
      </c>
      <c r="E3278" s="9" t="s">
        <v>2116</v>
      </c>
      <c r="F3278" s="10">
        <f t="shared" ca="1" si="103"/>
        <v>7.3372173734045754E-2</v>
      </c>
      <c r="G3278" s="3" t="str">
        <f>VLOOKUP(Table3[[#This Row],[PRODUCT ID]],Table1[[PRODUCT]:[SELLING PRICE]],1,FALSE)</f>
        <v>Product130</v>
      </c>
      <c r="H3278" s="3" t="str">
        <f>VLOOKUP(Table3[[#This Row],[PRODUCT ID]],Table1[[PRODUCT]:[SELLING PRICE]],2,FALSE)</f>
        <v>Category5</v>
      </c>
      <c r="I3278" s="3" t="str">
        <f>VLOOKUP(Table3[[#This Row],[PRODUCT ID]],Table1[[PRODUCT]:[SELLING PRICE]],3,FALSE)</f>
        <v>No</v>
      </c>
      <c r="J3278" s="16">
        <f ca="1">VLOOKUP(Table3[[#This Row],[PRODUCT ID]],Table1[[PRODUCT]:[SELLING PRICE]],4,FALSE)</f>
        <v>28</v>
      </c>
      <c r="K3278" s="16">
        <f ca="1">VLOOKUP(Table3[[#This Row],[PRODUCT ID]],Table1[[PRODUCT]:[SELLING PRICE]],5,FALSE)</f>
        <v>176.08075841364374</v>
      </c>
      <c r="L3278" s="16">
        <f ca="1">J3278*Table3[[#This Row],[QUANTITY]]</f>
        <v>252</v>
      </c>
      <c r="M3278" s="16">
        <f ca="1">K3278*Table3[[#This Row],[QUANTITY]]*(1-Table3[[#This Row],[DISCOUNT %]])</f>
        <v>1468.4519737448579</v>
      </c>
      <c r="N3278" s="3">
        <f>DAY(Table3[[#This Row],[DATE]])</f>
        <v>21</v>
      </c>
      <c r="O3278" s="3" t="str">
        <f>TEXT(Table3[[#This Row],[DATE]],"mmm")</f>
        <v>Dec</v>
      </c>
      <c r="P3278" s="3">
        <f>YEAR(Table3[[#This Row],[DATE]])</f>
        <v>2029</v>
      </c>
    </row>
    <row r="3279" spans="1:16" x14ac:dyDescent="0.3">
      <c r="A3279" s="6">
        <v>47474</v>
      </c>
      <c r="B3279" s="7" t="s">
        <v>1183</v>
      </c>
      <c r="C3279" s="9">
        <f t="shared" ca="1" si="102"/>
        <v>14</v>
      </c>
      <c r="D3279" s="9" t="s">
        <v>2116</v>
      </c>
      <c r="E3279" s="9" t="s">
        <v>2116</v>
      </c>
      <c r="F3279" s="10">
        <f t="shared" ca="1" si="103"/>
        <v>8.7863988539318233E-2</v>
      </c>
      <c r="G3279" s="3" t="str">
        <f>VLOOKUP(Table3[[#This Row],[PRODUCT ID]],Table1[[PRODUCT]:[SELLING PRICE]],1,FALSE)</f>
        <v>Product131</v>
      </c>
      <c r="H3279" s="3" t="str">
        <f>VLOOKUP(Table3[[#This Row],[PRODUCT ID]],Table1[[PRODUCT]:[SELLING PRICE]],2,FALSE)</f>
        <v>Category1</v>
      </c>
      <c r="I3279" s="3" t="str">
        <f>VLOOKUP(Table3[[#This Row],[PRODUCT ID]],Table1[[PRODUCT]:[SELLING PRICE]],3,FALSE)</f>
        <v>Ft</v>
      </c>
      <c r="J3279" s="16">
        <f ca="1">VLOOKUP(Table3[[#This Row],[PRODUCT ID]],Table1[[PRODUCT]:[SELLING PRICE]],4,FALSE)</f>
        <v>182</v>
      </c>
      <c r="K3279" s="16">
        <f ca="1">VLOOKUP(Table3[[#This Row],[PRODUCT ID]],Table1[[PRODUCT]:[SELLING PRICE]],5,FALSE)</f>
        <v>74.252124688824267</v>
      </c>
      <c r="L3279" s="16">
        <f ca="1">J3279*Table3[[#This Row],[QUANTITY]]</f>
        <v>2548</v>
      </c>
      <c r="M3279" s="16">
        <f ca="1">K3279*Table3[[#This Row],[QUANTITY]]*(1-Table3[[#This Row],[DISCOUNT %]])</f>
        <v>948.19251598603535</v>
      </c>
      <c r="N3279" s="3">
        <f>DAY(Table3[[#This Row],[DATE]])</f>
        <v>22</v>
      </c>
      <c r="O3279" s="3" t="str">
        <f>TEXT(Table3[[#This Row],[DATE]],"mmm")</f>
        <v>Dec</v>
      </c>
      <c r="P3279" s="3">
        <f>YEAR(Table3[[#This Row],[DATE]])</f>
        <v>2029</v>
      </c>
    </row>
    <row r="3280" spans="1:16" x14ac:dyDescent="0.3">
      <c r="A3280" s="6">
        <v>47475</v>
      </c>
      <c r="B3280" s="7" t="s">
        <v>1184</v>
      </c>
      <c r="C3280" s="9">
        <f t="shared" ca="1" si="102"/>
        <v>4</v>
      </c>
      <c r="D3280" s="9" t="s">
        <v>2116</v>
      </c>
      <c r="E3280" s="9" t="s">
        <v>2118</v>
      </c>
      <c r="F3280" s="10">
        <f t="shared" ca="1" si="103"/>
        <v>3.962424391772932E-2</v>
      </c>
      <c r="G3280" s="3" t="str">
        <f>VLOOKUP(Table3[[#This Row],[PRODUCT ID]],Table1[[PRODUCT]:[SELLING PRICE]],1,FALSE)</f>
        <v>Product132</v>
      </c>
      <c r="H3280" s="3" t="str">
        <f>VLOOKUP(Table3[[#This Row],[PRODUCT ID]],Table1[[PRODUCT]:[SELLING PRICE]],2,FALSE)</f>
        <v>Category2</v>
      </c>
      <c r="I3280" s="3" t="str">
        <f>VLOOKUP(Table3[[#This Row],[PRODUCT ID]],Table1[[PRODUCT]:[SELLING PRICE]],3,FALSE)</f>
        <v>No</v>
      </c>
      <c r="J3280" s="16">
        <f ca="1">VLOOKUP(Table3[[#This Row],[PRODUCT ID]],Table1[[PRODUCT]:[SELLING PRICE]],4,FALSE)</f>
        <v>190</v>
      </c>
      <c r="K3280" s="16">
        <f ca="1">VLOOKUP(Table3[[#This Row],[PRODUCT ID]],Table1[[PRODUCT]:[SELLING PRICE]],5,FALSE)</f>
        <v>233.84629961139345</v>
      </c>
      <c r="L3280" s="16">
        <f ca="1">J3280*Table3[[#This Row],[QUANTITY]]</f>
        <v>760</v>
      </c>
      <c r="M3280" s="16">
        <f ca="1">K3280*Table3[[#This Row],[QUANTITY]]*(1-Table3[[#This Row],[DISCOUNT %]])</f>
        <v>898.32126718533266</v>
      </c>
      <c r="N3280" s="3">
        <f>DAY(Table3[[#This Row],[DATE]])</f>
        <v>23</v>
      </c>
      <c r="O3280" s="3" t="str">
        <f>TEXT(Table3[[#This Row],[DATE]],"mmm")</f>
        <v>Dec</v>
      </c>
      <c r="P3280" s="3">
        <f>YEAR(Table3[[#This Row],[DATE]])</f>
        <v>2029</v>
      </c>
    </row>
    <row r="3281" spans="1:16" x14ac:dyDescent="0.3">
      <c r="A3281" s="6">
        <v>47476</v>
      </c>
      <c r="B3281" s="7" t="s">
        <v>1185</v>
      </c>
      <c r="C3281" s="9">
        <f t="shared" ca="1" si="102"/>
        <v>12</v>
      </c>
      <c r="D3281" s="9" t="s">
        <v>2116</v>
      </c>
      <c r="E3281" s="9" t="s">
        <v>2118</v>
      </c>
      <c r="F3281" s="10">
        <f t="shared" ca="1" si="103"/>
        <v>4.4017587657758537E-3</v>
      </c>
      <c r="G3281" s="3" t="str">
        <f>VLOOKUP(Table3[[#This Row],[PRODUCT ID]],Table1[[PRODUCT]:[SELLING PRICE]],1,FALSE)</f>
        <v>Product133</v>
      </c>
      <c r="H3281" s="3" t="str">
        <f>VLOOKUP(Table3[[#This Row],[PRODUCT ID]],Table1[[PRODUCT]:[SELLING PRICE]],2,FALSE)</f>
        <v>Category3</v>
      </c>
      <c r="I3281" s="3" t="str">
        <f>VLOOKUP(Table3[[#This Row],[PRODUCT ID]],Table1[[PRODUCT]:[SELLING PRICE]],3,FALSE)</f>
        <v>Kg</v>
      </c>
      <c r="J3281" s="16">
        <f ca="1">VLOOKUP(Table3[[#This Row],[PRODUCT ID]],Table1[[PRODUCT]:[SELLING PRICE]],4,FALSE)</f>
        <v>152</v>
      </c>
      <c r="K3281" s="16">
        <f ca="1">VLOOKUP(Table3[[#This Row],[PRODUCT ID]],Table1[[PRODUCT]:[SELLING PRICE]],5,FALSE)</f>
        <v>279.61675222606192</v>
      </c>
      <c r="L3281" s="16">
        <f ca="1">J3281*Table3[[#This Row],[QUANTITY]]</f>
        <v>1824</v>
      </c>
      <c r="M3281" s="16">
        <f ca="1">K3281*Table3[[#This Row],[QUANTITY]]*(1-Table3[[#This Row],[DISCOUNT %]])</f>
        <v>3340.6313608307173</v>
      </c>
      <c r="N3281" s="3">
        <f>DAY(Table3[[#This Row],[DATE]])</f>
        <v>24</v>
      </c>
      <c r="O3281" s="3" t="str">
        <f>TEXT(Table3[[#This Row],[DATE]],"mmm")</f>
        <v>Dec</v>
      </c>
      <c r="P3281" s="3">
        <f>YEAR(Table3[[#This Row],[DATE]])</f>
        <v>2029</v>
      </c>
    </row>
    <row r="3282" spans="1:16" x14ac:dyDescent="0.3">
      <c r="A3282" s="6">
        <v>47477</v>
      </c>
      <c r="B3282" s="7" t="s">
        <v>1186</v>
      </c>
      <c r="C3282" s="9">
        <f t="shared" ca="1" si="102"/>
        <v>14</v>
      </c>
      <c r="D3282" s="9" t="s">
        <v>2115</v>
      </c>
      <c r="E3282" s="9" t="s">
        <v>2116</v>
      </c>
      <c r="F3282" s="10">
        <f t="shared" ca="1" si="103"/>
        <v>5.3322316626856006E-2</v>
      </c>
      <c r="G3282" s="3" t="str">
        <f>VLOOKUP(Table3[[#This Row],[PRODUCT ID]],Table1[[PRODUCT]:[SELLING PRICE]],1,FALSE)</f>
        <v>Product134</v>
      </c>
      <c r="H3282" s="3" t="str">
        <f>VLOOKUP(Table3[[#This Row],[PRODUCT ID]],Table1[[PRODUCT]:[SELLING PRICE]],2,FALSE)</f>
        <v>Category4</v>
      </c>
      <c r="I3282" s="3" t="str">
        <f>VLOOKUP(Table3[[#This Row],[PRODUCT ID]],Table1[[PRODUCT]:[SELLING PRICE]],3,FALSE)</f>
        <v>Kg</v>
      </c>
      <c r="J3282" s="16">
        <f ca="1">VLOOKUP(Table3[[#This Row],[PRODUCT ID]],Table1[[PRODUCT]:[SELLING PRICE]],4,FALSE)</f>
        <v>34</v>
      </c>
      <c r="K3282" s="16">
        <f ca="1">VLOOKUP(Table3[[#This Row],[PRODUCT ID]],Table1[[PRODUCT]:[SELLING PRICE]],5,FALSE)</f>
        <v>167.08002000215529</v>
      </c>
      <c r="L3282" s="16">
        <f ca="1">J3282*Table3[[#This Row],[QUANTITY]]</f>
        <v>476</v>
      </c>
      <c r="M3282" s="16">
        <f ca="1">K3282*Table3[[#This Row],[QUANTITY]]*(1-Table3[[#This Row],[DISCOUNT %]])</f>
        <v>2214.3929678301047</v>
      </c>
      <c r="N3282" s="3">
        <f>DAY(Table3[[#This Row],[DATE]])</f>
        <v>25</v>
      </c>
      <c r="O3282" s="3" t="str">
        <f>TEXT(Table3[[#This Row],[DATE]],"mmm")</f>
        <v>Dec</v>
      </c>
      <c r="P3282" s="3">
        <f>YEAR(Table3[[#This Row],[DATE]])</f>
        <v>2029</v>
      </c>
    </row>
    <row r="3283" spans="1:16" x14ac:dyDescent="0.3">
      <c r="A3283" s="6">
        <v>47478</v>
      </c>
      <c r="B3283" s="7" t="s">
        <v>1187</v>
      </c>
      <c r="C3283" s="9">
        <f t="shared" ca="1" si="102"/>
        <v>13</v>
      </c>
      <c r="D3283" s="9" t="s">
        <v>2116</v>
      </c>
      <c r="E3283" s="9" t="s">
        <v>2116</v>
      </c>
      <c r="F3283" s="10">
        <f t="shared" ca="1" si="103"/>
        <v>3.0780981546730181E-2</v>
      </c>
      <c r="G3283" s="3" t="str">
        <f>VLOOKUP(Table3[[#This Row],[PRODUCT ID]],Table1[[PRODUCT]:[SELLING PRICE]],1,FALSE)</f>
        <v>Product135</v>
      </c>
      <c r="H3283" s="3" t="str">
        <f>VLOOKUP(Table3[[#This Row],[PRODUCT ID]],Table1[[PRODUCT]:[SELLING PRICE]],2,FALSE)</f>
        <v>Category5</v>
      </c>
      <c r="I3283" s="3" t="str">
        <f>VLOOKUP(Table3[[#This Row],[PRODUCT ID]],Table1[[PRODUCT]:[SELLING PRICE]],3,FALSE)</f>
        <v>Lt</v>
      </c>
      <c r="J3283" s="16">
        <f ca="1">VLOOKUP(Table3[[#This Row],[PRODUCT ID]],Table1[[PRODUCT]:[SELLING PRICE]],4,FALSE)</f>
        <v>81</v>
      </c>
      <c r="K3283" s="16">
        <f ca="1">VLOOKUP(Table3[[#This Row],[PRODUCT ID]],Table1[[PRODUCT]:[SELLING PRICE]],5,FALSE)</f>
        <v>82.298887539272499</v>
      </c>
      <c r="L3283" s="16">
        <f ca="1">J3283*Table3[[#This Row],[QUANTITY]]</f>
        <v>1053</v>
      </c>
      <c r="M3283" s="16">
        <f ca="1">K3283*Table3[[#This Row],[QUANTITY]]*(1-Table3[[#This Row],[DISCOUNT %]])</f>
        <v>1036.9534110079264</v>
      </c>
      <c r="N3283" s="3">
        <f>DAY(Table3[[#This Row],[DATE]])</f>
        <v>26</v>
      </c>
      <c r="O3283" s="3" t="str">
        <f>TEXT(Table3[[#This Row],[DATE]],"mmm")</f>
        <v>Dec</v>
      </c>
      <c r="P3283" s="3">
        <f>YEAR(Table3[[#This Row],[DATE]])</f>
        <v>2029</v>
      </c>
    </row>
    <row r="3284" spans="1:16" x14ac:dyDescent="0.3">
      <c r="A3284" s="6">
        <v>47479</v>
      </c>
      <c r="B3284" s="7" t="s">
        <v>1188</v>
      </c>
      <c r="C3284" s="9">
        <f t="shared" ca="1" si="102"/>
        <v>4</v>
      </c>
      <c r="D3284" s="9" t="s">
        <v>2117</v>
      </c>
      <c r="E3284" s="9" t="s">
        <v>2116</v>
      </c>
      <c r="F3284" s="10">
        <f t="shared" ca="1" si="103"/>
        <v>3.8168342513134057E-4</v>
      </c>
      <c r="G3284" s="3" t="str">
        <f>VLOOKUP(Table3[[#This Row],[PRODUCT ID]],Table1[[PRODUCT]:[SELLING PRICE]],1,FALSE)</f>
        <v>Product136</v>
      </c>
      <c r="H3284" s="3" t="str">
        <f>VLOOKUP(Table3[[#This Row],[PRODUCT ID]],Table1[[PRODUCT]:[SELLING PRICE]],2,FALSE)</f>
        <v>Category1</v>
      </c>
      <c r="I3284" s="3" t="str">
        <f>VLOOKUP(Table3[[#This Row],[PRODUCT ID]],Table1[[PRODUCT]:[SELLING PRICE]],3,FALSE)</f>
        <v>Kg</v>
      </c>
      <c r="J3284" s="16">
        <f ca="1">VLOOKUP(Table3[[#This Row],[PRODUCT ID]],Table1[[PRODUCT]:[SELLING PRICE]],4,FALSE)</f>
        <v>45</v>
      </c>
      <c r="K3284" s="16">
        <f ca="1">VLOOKUP(Table3[[#This Row],[PRODUCT ID]],Table1[[PRODUCT]:[SELLING PRICE]],5,FALSE)</f>
        <v>69.417313051563497</v>
      </c>
      <c r="L3284" s="16">
        <f ca="1">J3284*Table3[[#This Row],[QUANTITY]]</f>
        <v>180</v>
      </c>
      <c r="M3284" s="16">
        <f ca="1">K3284*Table3[[#This Row],[QUANTITY]]*(1-Table3[[#This Row],[DISCOUNT %]])</f>
        <v>277.56327045501826</v>
      </c>
      <c r="N3284" s="3">
        <f>DAY(Table3[[#This Row],[DATE]])</f>
        <v>27</v>
      </c>
      <c r="O3284" s="3" t="str">
        <f>TEXT(Table3[[#This Row],[DATE]],"mmm")</f>
        <v>Dec</v>
      </c>
      <c r="P3284" s="3">
        <f>YEAR(Table3[[#This Row],[DATE]])</f>
        <v>2029</v>
      </c>
    </row>
    <row r="3285" spans="1:16" x14ac:dyDescent="0.3">
      <c r="A3285" s="6">
        <v>47480</v>
      </c>
      <c r="B3285" s="7" t="s">
        <v>1189</v>
      </c>
      <c r="C3285" s="9">
        <f t="shared" ca="1" si="102"/>
        <v>5</v>
      </c>
      <c r="D3285" s="9" t="s">
        <v>2115</v>
      </c>
      <c r="E3285" s="9" t="s">
        <v>2116</v>
      </c>
      <c r="F3285" s="10">
        <f t="shared" ca="1" si="103"/>
        <v>8.3097085732121642E-2</v>
      </c>
      <c r="G3285" s="3" t="str">
        <f>VLOOKUP(Table3[[#This Row],[PRODUCT ID]],Table1[[PRODUCT]:[SELLING PRICE]],1,FALSE)</f>
        <v>Product137</v>
      </c>
      <c r="H3285" s="3" t="str">
        <f>VLOOKUP(Table3[[#This Row],[PRODUCT ID]],Table1[[PRODUCT]:[SELLING PRICE]],2,FALSE)</f>
        <v>Category2</v>
      </c>
      <c r="I3285" s="3" t="str">
        <f>VLOOKUP(Table3[[#This Row],[PRODUCT ID]],Table1[[PRODUCT]:[SELLING PRICE]],3,FALSE)</f>
        <v>Lt</v>
      </c>
      <c r="J3285" s="16">
        <f ca="1">VLOOKUP(Table3[[#This Row],[PRODUCT ID]],Table1[[PRODUCT]:[SELLING PRICE]],4,FALSE)</f>
        <v>194</v>
      </c>
      <c r="K3285" s="16">
        <f ca="1">VLOOKUP(Table3[[#This Row],[PRODUCT ID]],Table1[[PRODUCT]:[SELLING PRICE]],5,FALSE)</f>
        <v>65.463163133049676</v>
      </c>
      <c r="L3285" s="16">
        <f ca="1">J3285*Table3[[#This Row],[QUANTITY]]</f>
        <v>970</v>
      </c>
      <c r="M3285" s="16">
        <f ca="1">K3285*Table3[[#This Row],[QUANTITY]]*(1-Table3[[#This Row],[DISCOUNT %]])</f>
        <v>300.11682526943389</v>
      </c>
      <c r="N3285" s="3">
        <f>DAY(Table3[[#This Row],[DATE]])</f>
        <v>28</v>
      </c>
      <c r="O3285" s="3" t="str">
        <f>TEXT(Table3[[#This Row],[DATE]],"mmm")</f>
        <v>Dec</v>
      </c>
      <c r="P3285" s="3">
        <f>YEAR(Table3[[#This Row],[DATE]])</f>
        <v>2029</v>
      </c>
    </row>
    <row r="3286" spans="1:16" x14ac:dyDescent="0.3">
      <c r="A3286" s="6">
        <v>47481</v>
      </c>
      <c r="B3286" s="7" t="s">
        <v>1190</v>
      </c>
      <c r="C3286" s="9">
        <f t="shared" ca="1" si="102"/>
        <v>15</v>
      </c>
      <c r="D3286" s="9" t="s">
        <v>2115</v>
      </c>
      <c r="E3286" s="9" t="s">
        <v>2118</v>
      </c>
      <c r="F3286" s="10">
        <f t="shared" ca="1" si="103"/>
        <v>1.9153164643521084E-2</v>
      </c>
      <c r="G3286" s="3" t="str">
        <f>VLOOKUP(Table3[[#This Row],[PRODUCT ID]],Table1[[PRODUCT]:[SELLING PRICE]],1,FALSE)</f>
        <v>Product138</v>
      </c>
      <c r="H3286" s="3" t="str">
        <f>VLOOKUP(Table3[[#This Row],[PRODUCT ID]],Table1[[PRODUCT]:[SELLING PRICE]],2,FALSE)</f>
        <v>Category3</v>
      </c>
      <c r="I3286" s="3" t="str">
        <f>VLOOKUP(Table3[[#This Row],[PRODUCT ID]],Table1[[PRODUCT]:[SELLING PRICE]],3,FALSE)</f>
        <v>Ft</v>
      </c>
      <c r="J3286" s="16">
        <f ca="1">VLOOKUP(Table3[[#This Row],[PRODUCT ID]],Table1[[PRODUCT]:[SELLING PRICE]],4,FALSE)</f>
        <v>123</v>
      </c>
      <c r="K3286" s="16">
        <f ca="1">VLOOKUP(Table3[[#This Row],[PRODUCT ID]],Table1[[PRODUCT]:[SELLING PRICE]],5,FALSE)</f>
        <v>234.27560866009441</v>
      </c>
      <c r="L3286" s="16">
        <f ca="1">J3286*Table3[[#This Row],[QUANTITY]]</f>
        <v>1845</v>
      </c>
      <c r="M3286" s="16">
        <f ca="1">K3286*Table3[[#This Row],[QUANTITY]]*(1-Table3[[#This Row],[DISCOUNT %]])</f>
        <v>3446.8273403319977</v>
      </c>
      <c r="N3286" s="3">
        <f>DAY(Table3[[#This Row],[DATE]])</f>
        <v>29</v>
      </c>
      <c r="O3286" s="3" t="str">
        <f>TEXT(Table3[[#This Row],[DATE]],"mmm")</f>
        <v>Dec</v>
      </c>
      <c r="P3286" s="3">
        <f>YEAR(Table3[[#This Row],[DATE]])</f>
        <v>2029</v>
      </c>
    </row>
    <row r="3287" spans="1:16" x14ac:dyDescent="0.3">
      <c r="A3287" s="6">
        <v>47482</v>
      </c>
      <c r="B3287" s="7" t="s">
        <v>1191</v>
      </c>
      <c r="C3287" s="9">
        <f t="shared" ca="1" si="102"/>
        <v>7</v>
      </c>
      <c r="D3287" s="9" t="s">
        <v>2115</v>
      </c>
      <c r="E3287" s="9" t="s">
        <v>2116</v>
      </c>
      <c r="F3287" s="10">
        <f t="shared" ca="1" si="103"/>
        <v>8.5050333044637281E-4</v>
      </c>
      <c r="G3287" s="3" t="str">
        <f>VLOOKUP(Table3[[#This Row],[PRODUCT ID]],Table1[[PRODUCT]:[SELLING PRICE]],1,FALSE)</f>
        <v>Product139</v>
      </c>
      <c r="H3287" s="3" t="str">
        <f>VLOOKUP(Table3[[#This Row],[PRODUCT ID]],Table1[[PRODUCT]:[SELLING PRICE]],2,FALSE)</f>
        <v>Category4</v>
      </c>
      <c r="I3287" s="3" t="str">
        <f>VLOOKUP(Table3[[#This Row],[PRODUCT ID]],Table1[[PRODUCT]:[SELLING PRICE]],3,FALSE)</f>
        <v>Kg</v>
      </c>
      <c r="J3287" s="16">
        <f ca="1">VLOOKUP(Table3[[#This Row],[PRODUCT ID]],Table1[[PRODUCT]:[SELLING PRICE]],4,FALSE)</f>
        <v>38</v>
      </c>
      <c r="K3287" s="16">
        <f ca="1">VLOOKUP(Table3[[#This Row],[PRODUCT ID]],Table1[[PRODUCT]:[SELLING PRICE]],5,FALSE)</f>
        <v>68.602220747739821</v>
      </c>
      <c r="L3287" s="16">
        <f ca="1">J3287*Table3[[#This Row],[QUANTITY]]</f>
        <v>266</v>
      </c>
      <c r="M3287" s="16">
        <f ca="1">K3287*Table3[[#This Row],[QUANTITY]]*(1-Table3[[#This Row],[DISCOUNT %]])</f>
        <v>479.80712031362498</v>
      </c>
      <c r="N3287" s="3">
        <f>DAY(Table3[[#This Row],[DATE]])</f>
        <v>30</v>
      </c>
      <c r="O3287" s="3" t="str">
        <f>TEXT(Table3[[#This Row],[DATE]],"mmm")</f>
        <v>Dec</v>
      </c>
      <c r="P3287" s="3">
        <f>YEAR(Table3[[#This Row],[DATE]])</f>
        <v>2029</v>
      </c>
    </row>
    <row r="3288" spans="1:16" x14ac:dyDescent="0.3">
      <c r="A3288" s="6">
        <v>47483</v>
      </c>
      <c r="B3288" s="7" t="s">
        <v>1192</v>
      </c>
      <c r="C3288" s="9">
        <f t="shared" ca="1" si="102"/>
        <v>4</v>
      </c>
      <c r="D3288" s="9" t="s">
        <v>2116</v>
      </c>
      <c r="E3288" s="9" t="s">
        <v>2116</v>
      </c>
      <c r="F3288" s="10">
        <f t="shared" ca="1" si="103"/>
        <v>4.5104750374660309E-2</v>
      </c>
      <c r="G3288" s="3" t="str">
        <f>VLOOKUP(Table3[[#This Row],[PRODUCT ID]],Table1[[PRODUCT]:[SELLING PRICE]],1,FALSE)</f>
        <v>Product140</v>
      </c>
      <c r="H3288" s="3" t="str">
        <f>VLOOKUP(Table3[[#This Row],[PRODUCT ID]],Table1[[PRODUCT]:[SELLING PRICE]],2,FALSE)</f>
        <v>Category5</v>
      </c>
      <c r="I3288" s="3" t="str">
        <f>VLOOKUP(Table3[[#This Row],[PRODUCT ID]],Table1[[PRODUCT]:[SELLING PRICE]],3,FALSE)</f>
        <v>No</v>
      </c>
      <c r="J3288" s="16">
        <f ca="1">VLOOKUP(Table3[[#This Row],[PRODUCT ID]],Table1[[PRODUCT]:[SELLING PRICE]],4,FALSE)</f>
        <v>157</v>
      </c>
      <c r="K3288" s="16">
        <f ca="1">VLOOKUP(Table3[[#This Row],[PRODUCT ID]],Table1[[PRODUCT]:[SELLING PRICE]],5,FALSE)</f>
        <v>129.07993799781326</v>
      </c>
      <c r="L3288" s="16">
        <f ca="1">J3288*Table3[[#This Row],[QUANTITY]]</f>
        <v>628</v>
      </c>
      <c r="M3288" s="16">
        <f ca="1">K3288*Table3[[#This Row],[QUANTITY]]*(1-Table3[[#This Row],[DISCOUNT %]])</f>
        <v>493.03127846418107</v>
      </c>
      <c r="N3288" s="3">
        <f>DAY(Table3[[#This Row],[DATE]])</f>
        <v>31</v>
      </c>
      <c r="O3288" s="3" t="str">
        <f>TEXT(Table3[[#This Row],[DATE]],"mmm")</f>
        <v>Dec</v>
      </c>
      <c r="P3288" s="3">
        <f>YEAR(Table3[[#This Row],[DATE]])</f>
        <v>2029</v>
      </c>
    </row>
    <row r="3289" spans="1:16" x14ac:dyDescent="0.3">
      <c r="A3289" s="6">
        <v>47484</v>
      </c>
      <c r="B3289" s="7" t="s">
        <v>1193</v>
      </c>
      <c r="C3289" s="9">
        <f t="shared" ca="1" si="102"/>
        <v>12</v>
      </c>
      <c r="D3289" s="9" t="s">
        <v>2116</v>
      </c>
      <c r="E3289" s="9" t="s">
        <v>2116</v>
      </c>
      <c r="F3289" s="10">
        <f t="shared" ca="1" si="103"/>
        <v>5.5002462724902418E-2</v>
      </c>
      <c r="G3289" s="3" t="str">
        <f>VLOOKUP(Table3[[#This Row],[PRODUCT ID]],Table1[[PRODUCT]:[SELLING PRICE]],1,FALSE)</f>
        <v>Product141</v>
      </c>
      <c r="H3289" s="3" t="str">
        <f>VLOOKUP(Table3[[#This Row],[PRODUCT ID]],Table1[[PRODUCT]:[SELLING PRICE]],2,FALSE)</f>
        <v>Category1</v>
      </c>
      <c r="I3289" s="3" t="str">
        <f>VLOOKUP(Table3[[#This Row],[PRODUCT ID]],Table1[[PRODUCT]:[SELLING PRICE]],3,FALSE)</f>
        <v>No</v>
      </c>
      <c r="J3289" s="16">
        <f ca="1">VLOOKUP(Table3[[#This Row],[PRODUCT ID]],Table1[[PRODUCT]:[SELLING PRICE]],4,FALSE)</f>
        <v>190</v>
      </c>
      <c r="K3289" s="16">
        <f ca="1">VLOOKUP(Table3[[#This Row],[PRODUCT ID]],Table1[[PRODUCT]:[SELLING PRICE]],5,FALSE)</f>
        <v>110.43961054691424</v>
      </c>
      <c r="L3289" s="16">
        <f ca="1">J3289*Table3[[#This Row],[QUANTITY]]</f>
        <v>2280</v>
      </c>
      <c r="M3289" s="16">
        <f ca="1">K3289*Table3[[#This Row],[QUANTITY]]*(1-Table3[[#This Row],[DISCOUNT %]])</f>
        <v>1252.3819198134581</v>
      </c>
      <c r="N3289" s="3">
        <f>DAY(Table3[[#This Row],[DATE]])</f>
        <v>1</v>
      </c>
      <c r="O3289" s="3" t="str">
        <f>TEXT(Table3[[#This Row],[DATE]],"mmm")</f>
        <v>Jan</v>
      </c>
      <c r="P3289" s="3">
        <f>YEAR(Table3[[#This Row],[DATE]])</f>
        <v>2030</v>
      </c>
    </row>
    <row r="3290" spans="1:16" x14ac:dyDescent="0.3">
      <c r="A3290" s="6">
        <v>47485</v>
      </c>
      <c r="B3290" s="7" t="s">
        <v>1194</v>
      </c>
      <c r="C3290" s="9">
        <f t="shared" ca="1" si="102"/>
        <v>6</v>
      </c>
      <c r="D3290" s="9" t="s">
        <v>2116</v>
      </c>
      <c r="E3290" s="9" t="s">
        <v>2116</v>
      </c>
      <c r="F3290" s="10">
        <f t="shared" ca="1" si="103"/>
        <v>3.1505384834737207E-2</v>
      </c>
      <c r="G3290" s="3" t="str">
        <f>VLOOKUP(Table3[[#This Row],[PRODUCT ID]],Table1[[PRODUCT]:[SELLING PRICE]],1,FALSE)</f>
        <v>Product142</v>
      </c>
      <c r="H3290" s="3" t="str">
        <f>VLOOKUP(Table3[[#This Row],[PRODUCT ID]],Table1[[PRODUCT]:[SELLING PRICE]],2,FALSE)</f>
        <v>Category2</v>
      </c>
      <c r="I3290" s="3" t="str">
        <f>VLOOKUP(Table3[[#This Row],[PRODUCT ID]],Table1[[PRODUCT]:[SELLING PRICE]],3,FALSE)</f>
        <v>Ft</v>
      </c>
      <c r="J3290" s="16">
        <f ca="1">VLOOKUP(Table3[[#This Row],[PRODUCT ID]],Table1[[PRODUCT]:[SELLING PRICE]],4,FALSE)</f>
        <v>128</v>
      </c>
      <c r="K3290" s="16">
        <f ca="1">VLOOKUP(Table3[[#This Row],[PRODUCT ID]],Table1[[PRODUCT]:[SELLING PRICE]],5,FALSE)</f>
        <v>113.18603136474559</v>
      </c>
      <c r="L3290" s="16">
        <f ca="1">J3290*Table3[[#This Row],[QUANTITY]]</f>
        <v>768</v>
      </c>
      <c r="M3290" s="16">
        <f ca="1">K3290*Table3[[#This Row],[QUANTITY]]*(1-Table3[[#This Row],[DISCOUNT %]])</f>
        <v>657.72037133209585</v>
      </c>
      <c r="N3290" s="3">
        <f>DAY(Table3[[#This Row],[DATE]])</f>
        <v>2</v>
      </c>
      <c r="O3290" s="3" t="str">
        <f>TEXT(Table3[[#This Row],[DATE]],"mmm")</f>
        <v>Jan</v>
      </c>
      <c r="P3290" s="3">
        <f>YEAR(Table3[[#This Row],[DATE]])</f>
        <v>2030</v>
      </c>
    </row>
    <row r="3291" spans="1:16" x14ac:dyDescent="0.3">
      <c r="A3291" s="6">
        <v>47486</v>
      </c>
      <c r="B3291" s="7" t="s">
        <v>1195</v>
      </c>
      <c r="C3291" s="9">
        <f t="shared" ca="1" si="102"/>
        <v>15</v>
      </c>
      <c r="D3291" s="9" t="s">
        <v>2115</v>
      </c>
      <c r="E3291" s="9" t="s">
        <v>2116</v>
      </c>
      <c r="F3291" s="10">
        <f t="shared" ca="1" si="103"/>
        <v>2.7643476009183467E-2</v>
      </c>
      <c r="G3291" s="3" t="str">
        <f>VLOOKUP(Table3[[#This Row],[PRODUCT ID]],Table1[[PRODUCT]:[SELLING PRICE]],1,FALSE)</f>
        <v>Product143</v>
      </c>
      <c r="H3291" s="3" t="str">
        <f>VLOOKUP(Table3[[#This Row],[PRODUCT ID]],Table1[[PRODUCT]:[SELLING PRICE]],2,FALSE)</f>
        <v>Category3</v>
      </c>
      <c r="I3291" s="3" t="str">
        <f>VLOOKUP(Table3[[#This Row],[PRODUCT ID]],Table1[[PRODUCT]:[SELLING PRICE]],3,FALSE)</f>
        <v>No</v>
      </c>
      <c r="J3291" s="16">
        <f ca="1">VLOOKUP(Table3[[#This Row],[PRODUCT ID]],Table1[[PRODUCT]:[SELLING PRICE]],4,FALSE)</f>
        <v>246</v>
      </c>
      <c r="K3291" s="16">
        <f ca="1">VLOOKUP(Table3[[#This Row],[PRODUCT ID]],Table1[[PRODUCT]:[SELLING PRICE]],5,FALSE)</f>
        <v>205.92883923101397</v>
      </c>
      <c r="L3291" s="16">
        <f ca="1">J3291*Table3[[#This Row],[QUANTITY]]</f>
        <v>3690</v>
      </c>
      <c r="M3291" s="16">
        <f ca="1">K3291*Table3[[#This Row],[QUANTITY]]*(1-Table3[[#This Row],[DISCOUNT %]])</f>
        <v>3003.5437545619861</v>
      </c>
      <c r="N3291" s="3">
        <f>DAY(Table3[[#This Row],[DATE]])</f>
        <v>3</v>
      </c>
      <c r="O3291" s="3" t="str">
        <f>TEXT(Table3[[#This Row],[DATE]],"mmm")</f>
        <v>Jan</v>
      </c>
      <c r="P3291" s="3">
        <f>YEAR(Table3[[#This Row],[DATE]])</f>
        <v>2030</v>
      </c>
    </row>
    <row r="3292" spans="1:16" x14ac:dyDescent="0.3">
      <c r="A3292" s="6">
        <v>47487</v>
      </c>
      <c r="B3292" s="7" t="s">
        <v>1196</v>
      </c>
      <c r="C3292" s="9">
        <f t="shared" ca="1" si="102"/>
        <v>6</v>
      </c>
      <c r="D3292" s="9" t="s">
        <v>2117</v>
      </c>
      <c r="E3292" s="9" t="s">
        <v>2118</v>
      </c>
      <c r="F3292" s="10">
        <f t="shared" ca="1" si="103"/>
        <v>5.1671386619712628E-2</v>
      </c>
      <c r="G3292" s="3" t="str">
        <f>VLOOKUP(Table3[[#This Row],[PRODUCT ID]],Table1[[PRODUCT]:[SELLING PRICE]],1,FALSE)</f>
        <v>Product144</v>
      </c>
      <c r="H3292" s="3" t="str">
        <f>VLOOKUP(Table3[[#This Row],[PRODUCT ID]],Table1[[PRODUCT]:[SELLING PRICE]],2,FALSE)</f>
        <v>Category4</v>
      </c>
      <c r="I3292" s="3" t="str">
        <f>VLOOKUP(Table3[[#This Row],[PRODUCT ID]],Table1[[PRODUCT]:[SELLING PRICE]],3,FALSE)</f>
        <v>Kg</v>
      </c>
      <c r="J3292" s="16">
        <f ca="1">VLOOKUP(Table3[[#This Row],[PRODUCT ID]],Table1[[PRODUCT]:[SELLING PRICE]],4,FALSE)</f>
        <v>76</v>
      </c>
      <c r="K3292" s="16">
        <f ca="1">VLOOKUP(Table3[[#This Row],[PRODUCT ID]],Table1[[PRODUCT]:[SELLING PRICE]],5,FALSE)</f>
        <v>127.34902887366559</v>
      </c>
      <c r="L3292" s="16">
        <f ca="1">J3292*Table3[[#This Row],[QUANTITY]]</f>
        <v>456</v>
      </c>
      <c r="M3292" s="16">
        <f ca="1">K3292*Table3[[#This Row],[QUANTITY]]*(1-Table3[[#This Row],[DISCOUNT %]])</f>
        <v>724.61236780253682</v>
      </c>
      <c r="N3292" s="3">
        <f>DAY(Table3[[#This Row],[DATE]])</f>
        <v>4</v>
      </c>
      <c r="O3292" s="3" t="str">
        <f>TEXT(Table3[[#This Row],[DATE]],"mmm")</f>
        <v>Jan</v>
      </c>
      <c r="P3292" s="3">
        <f>YEAR(Table3[[#This Row],[DATE]])</f>
        <v>2030</v>
      </c>
    </row>
    <row r="3293" spans="1:16" x14ac:dyDescent="0.3">
      <c r="A3293" s="6">
        <v>47488</v>
      </c>
      <c r="B3293" s="7" t="s">
        <v>1197</v>
      </c>
      <c r="C3293" s="9">
        <f t="shared" ca="1" si="102"/>
        <v>12</v>
      </c>
      <c r="D3293" s="9" t="s">
        <v>2117</v>
      </c>
      <c r="E3293" s="9" t="s">
        <v>2118</v>
      </c>
      <c r="F3293" s="10">
        <f t="shared" ca="1" si="103"/>
        <v>3.8408473110261312E-2</v>
      </c>
      <c r="G3293" s="3" t="str">
        <f>VLOOKUP(Table3[[#This Row],[PRODUCT ID]],Table1[[PRODUCT]:[SELLING PRICE]],1,FALSE)</f>
        <v>Product145</v>
      </c>
      <c r="H3293" s="3" t="str">
        <f>VLOOKUP(Table3[[#This Row],[PRODUCT ID]],Table1[[PRODUCT]:[SELLING PRICE]],2,FALSE)</f>
        <v>Category1</v>
      </c>
      <c r="I3293" s="3" t="str">
        <f>VLOOKUP(Table3[[#This Row],[PRODUCT ID]],Table1[[PRODUCT]:[SELLING PRICE]],3,FALSE)</f>
        <v>Kg</v>
      </c>
      <c r="J3293" s="16">
        <f ca="1">VLOOKUP(Table3[[#This Row],[PRODUCT ID]],Table1[[PRODUCT]:[SELLING PRICE]],4,FALSE)</f>
        <v>95</v>
      </c>
      <c r="K3293" s="16">
        <f ca="1">VLOOKUP(Table3[[#This Row],[PRODUCT ID]],Table1[[PRODUCT]:[SELLING PRICE]],5,FALSE)</f>
        <v>279.39583837237137</v>
      </c>
      <c r="L3293" s="16">
        <f ca="1">J3293*Table3[[#This Row],[QUANTITY]]</f>
        <v>1140</v>
      </c>
      <c r="M3293" s="16">
        <f ca="1">K3293*Table3[[#This Row],[QUANTITY]]*(1-Table3[[#This Row],[DISCOUNT %]])</f>
        <v>3223.9760499255267</v>
      </c>
      <c r="N3293" s="3">
        <f>DAY(Table3[[#This Row],[DATE]])</f>
        <v>5</v>
      </c>
      <c r="O3293" s="3" t="str">
        <f>TEXT(Table3[[#This Row],[DATE]],"mmm")</f>
        <v>Jan</v>
      </c>
      <c r="P3293" s="3">
        <f>YEAR(Table3[[#This Row],[DATE]])</f>
        <v>2030</v>
      </c>
    </row>
    <row r="3294" spans="1:16" x14ac:dyDescent="0.3">
      <c r="A3294" s="6">
        <v>47489</v>
      </c>
      <c r="B3294" s="7" t="s">
        <v>1198</v>
      </c>
      <c r="C3294" s="9">
        <f t="shared" ca="1" si="102"/>
        <v>3</v>
      </c>
      <c r="D3294" s="9" t="s">
        <v>2116</v>
      </c>
      <c r="E3294" s="9" t="s">
        <v>2116</v>
      </c>
      <c r="F3294" s="10">
        <f t="shared" ca="1" si="103"/>
        <v>9.41543673424028E-5</v>
      </c>
      <c r="G3294" s="3" t="str">
        <f>VLOOKUP(Table3[[#This Row],[PRODUCT ID]],Table1[[PRODUCT]:[SELLING PRICE]],1,FALSE)</f>
        <v>Product146</v>
      </c>
      <c r="H3294" s="3" t="str">
        <f>VLOOKUP(Table3[[#This Row],[PRODUCT ID]],Table1[[PRODUCT]:[SELLING PRICE]],2,FALSE)</f>
        <v>Category2</v>
      </c>
      <c r="I3294" s="3" t="str">
        <f>VLOOKUP(Table3[[#This Row],[PRODUCT ID]],Table1[[PRODUCT]:[SELLING PRICE]],3,FALSE)</f>
        <v>Lt</v>
      </c>
      <c r="J3294" s="16">
        <f ca="1">VLOOKUP(Table3[[#This Row],[PRODUCT ID]],Table1[[PRODUCT]:[SELLING PRICE]],4,FALSE)</f>
        <v>229</v>
      </c>
      <c r="K3294" s="16">
        <f ca="1">VLOOKUP(Table3[[#This Row],[PRODUCT ID]],Table1[[PRODUCT]:[SELLING PRICE]],5,FALSE)</f>
        <v>182.10176848629297</v>
      </c>
      <c r="L3294" s="16">
        <f ca="1">J3294*Table3[[#This Row],[QUANTITY]]</f>
        <v>687</v>
      </c>
      <c r="M3294" s="16">
        <f ca="1">K3294*Table3[[#This Row],[QUANTITY]]*(1-Table3[[#This Row],[DISCOUNT %]])</f>
        <v>546.25386842846763</v>
      </c>
      <c r="N3294" s="3">
        <f>DAY(Table3[[#This Row],[DATE]])</f>
        <v>6</v>
      </c>
      <c r="O3294" s="3" t="str">
        <f>TEXT(Table3[[#This Row],[DATE]],"mmm")</f>
        <v>Jan</v>
      </c>
      <c r="P3294" s="3">
        <f>YEAR(Table3[[#This Row],[DATE]])</f>
        <v>2030</v>
      </c>
    </row>
    <row r="3295" spans="1:16" x14ac:dyDescent="0.3">
      <c r="A3295" s="6">
        <v>47490</v>
      </c>
      <c r="B3295" s="7" t="s">
        <v>1199</v>
      </c>
      <c r="C3295" s="9">
        <f t="shared" ca="1" si="102"/>
        <v>1</v>
      </c>
      <c r="D3295" s="9" t="s">
        <v>2116</v>
      </c>
      <c r="E3295" s="9" t="s">
        <v>2116</v>
      </c>
      <c r="F3295" s="10">
        <f t="shared" ca="1" si="103"/>
        <v>9.5576511604931524E-2</v>
      </c>
      <c r="G3295" s="3" t="str">
        <f>VLOOKUP(Table3[[#This Row],[PRODUCT ID]],Table1[[PRODUCT]:[SELLING PRICE]],1,FALSE)</f>
        <v>Product147</v>
      </c>
      <c r="H3295" s="3" t="str">
        <f>VLOOKUP(Table3[[#This Row],[PRODUCT ID]],Table1[[PRODUCT]:[SELLING PRICE]],2,FALSE)</f>
        <v>Category3</v>
      </c>
      <c r="I3295" s="3" t="str">
        <f>VLOOKUP(Table3[[#This Row],[PRODUCT ID]],Table1[[PRODUCT]:[SELLING PRICE]],3,FALSE)</f>
        <v>Kg</v>
      </c>
      <c r="J3295" s="16">
        <f ca="1">VLOOKUP(Table3[[#This Row],[PRODUCT ID]],Table1[[PRODUCT]:[SELLING PRICE]],4,FALSE)</f>
        <v>137</v>
      </c>
      <c r="K3295" s="16">
        <f ca="1">VLOOKUP(Table3[[#This Row],[PRODUCT ID]],Table1[[PRODUCT]:[SELLING PRICE]],5,FALSE)</f>
        <v>251.90479071411522</v>
      </c>
      <c r="L3295" s="16">
        <f ca="1">J3295*Table3[[#This Row],[QUANTITY]]</f>
        <v>137</v>
      </c>
      <c r="M3295" s="16">
        <f ca="1">K3295*Table3[[#This Row],[QUANTITY]]*(1-Table3[[#This Row],[DISCOUNT %]])</f>
        <v>227.82860956108973</v>
      </c>
      <c r="N3295" s="3">
        <f>DAY(Table3[[#This Row],[DATE]])</f>
        <v>7</v>
      </c>
      <c r="O3295" s="3" t="str">
        <f>TEXT(Table3[[#This Row],[DATE]],"mmm")</f>
        <v>Jan</v>
      </c>
      <c r="P3295" s="3">
        <f>YEAR(Table3[[#This Row],[DATE]])</f>
        <v>2030</v>
      </c>
    </row>
    <row r="3296" spans="1:16" x14ac:dyDescent="0.3">
      <c r="A3296" s="6">
        <v>47491</v>
      </c>
      <c r="B3296" s="7" t="s">
        <v>1200</v>
      </c>
      <c r="C3296" s="9">
        <f t="shared" ca="1" si="102"/>
        <v>8</v>
      </c>
      <c r="D3296" s="9" t="s">
        <v>2116</v>
      </c>
      <c r="E3296" s="9" t="s">
        <v>2116</v>
      </c>
      <c r="F3296" s="10">
        <f t="shared" ca="1" si="103"/>
        <v>5.8558112733769763E-2</v>
      </c>
      <c r="G3296" s="3" t="str">
        <f>VLOOKUP(Table3[[#This Row],[PRODUCT ID]],Table1[[PRODUCT]:[SELLING PRICE]],1,FALSE)</f>
        <v>Product148</v>
      </c>
      <c r="H3296" s="3" t="str">
        <f>VLOOKUP(Table3[[#This Row],[PRODUCT ID]],Table1[[PRODUCT]:[SELLING PRICE]],2,FALSE)</f>
        <v>Category4</v>
      </c>
      <c r="I3296" s="3" t="str">
        <f>VLOOKUP(Table3[[#This Row],[PRODUCT ID]],Table1[[PRODUCT]:[SELLING PRICE]],3,FALSE)</f>
        <v>Lt</v>
      </c>
      <c r="J3296" s="16">
        <f ca="1">VLOOKUP(Table3[[#This Row],[PRODUCT ID]],Table1[[PRODUCT]:[SELLING PRICE]],4,FALSE)</f>
        <v>71</v>
      </c>
      <c r="K3296" s="16">
        <f ca="1">VLOOKUP(Table3[[#This Row],[PRODUCT ID]],Table1[[PRODUCT]:[SELLING PRICE]],5,FALSE)</f>
        <v>230.79212879190624</v>
      </c>
      <c r="L3296" s="16">
        <f ca="1">J3296*Table3[[#This Row],[QUANTITY]]</f>
        <v>568</v>
      </c>
      <c r="M3296" s="16">
        <f ca="1">K3296*Table3[[#This Row],[QUANTITY]]*(1-Table3[[#This Row],[DISCOUNT %]])</f>
        <v>1738.2190183683447</v>
      </c>
      <c r="N3296" s="3">
        <f>DAY(Table3[[#This Row],[DATE]])</f>
        <v>8</v>
      </c>
      <c r="O3296" s="3" t="str">
        <f>TEXT(Table3[[#This Row],[DATE]],"mmm")</f>
        <v>Jan</v>
      </c>
      <c r="P3296" s="3">
        <f>YEAR(Table3[[#This Row],[DATE]])</f>
        <v>2030</v>
      </c>
    </row>
    <row r="3297" spans="1:16" x14ac:dyDescent="0.3">
      <c r="A3297" s="6">
        <v>47492</v>
      </c>
      <c r="B3297" s="7" t="s">
        <v>1201</v>
      </c>
      <c r="C3297" s="9">
        <f t="shared" ca="1" si="102"/>
        <v>11</v>
      </c>
      <c r="D3297" s="9" t="s">
        <v>2116</v>
      </c>
      <c r="E3297" s="9" t="s">
        <v>2116</v>
      </c>
      <c r="F3297" s="10">
        <f t="shared" ca="1" si="103"/>
        <v>6.6211026066493872E-3</v>
      </c>
      <c r="G3297" s="3" t="str">
        <f>VLOOKUP(Table3[[#This Row],[PRODUCT ID]],Table1[[PRODUCT]:[SELLING PRICE]],1,FALSE)</f>
        <v>Product149</v>
      </c>
      <c r="H3297" s="3" t="str">
        <f>VLOOKUP(Table3[[#This Row],[PRODUCT ID]],Table1[[PRODUCT]:[SELLING PRICE]],2,FALSE)</f>
        <v>Category5</v>
      </c>
      <c r="I3297" s="3" t="str">
        <f>VLOOKUP(Table3[[#This Row],[PRODUCT ID]],Table1[[PRODUCT]:[SELLING PRICE]],3,FALSE)</f>
        <v>Ft</v>
      </c>
      <c r="J3297" s="16">
        <f ca="1">VLOOKUP(Table3[[#This Row],[PRODUCT ID]],Table1[[PRODUCT]:[SELLING PRICE]],4,FALSE)</f>
        <v>11</v>
      </c>
      <c r="K3297" s="16">
        <f ca="1">VLOOKUP(Table3[[#This Row],[PRODUCT ID]],Table1[[PRODUCT]:[SELLING PRICE]],5,FALSE)</f>
        <v>224.58559051606932</v>
      </c>
      <c r="L3297" s="16">
        <f ca="1">J3297*Table3[[#This Row],[QUANTITY]]</f>
        <v>121</v>
      </c>
      <c r="M3297" s="16">
        <f ca="1">K3297*Table3[[#This Row],[QUANTITY]]*(1-Table3[[#This Row],[DISCOUNT %]])</f>
        <v>2454.0844490501622</v>
      </c>
      <c r="N3297" s="3">
        <f>DAY(Table3[[#This Row],[DATE]])</f>
        <v>9</v>
      </c>
      <c r="O3297" s="3" t="str">
        <f>TEXT(Table3[[#This Row],[DATE]],"mmm")</f>
        <v>Jan</v>
      </c>
      <c r="P3297" s="3">
        <f>YEAR(Table3[[#This Row],[DATE]])</f>
        <v>2030</v>
      </c>
    </row>
    <row r="3298" spans="1:16" x14ac:dyDescent="0.3">
      <c r="A3298" s="6">
        <v>47493</v>
      </c>
      <c r="B3298" s="7" t="s">
        <v>1202</v>
      </c>
      <c r="C3298" s="9">
        <f t="shared" ca="1" si="102"/>
        <v>10</v>
      </c>
      <c r="D3298" s="9" t="s">
        <v>2115</v>
      </c>
      <c r="E3298" s="9" t="s">
        <v>2118</v>
      </c>
      <c r="F3298" s="10">
        <f t="shared" ca="1" si="103"/>
        <v>3.9283348152966704E-2</v>
      </c>
      <c r="G3298" s="3" t="str">
        <f>VLOOKUP(Table3[[#This Row],[PRODUCT ID]],Table1[[PRODUCT]:[SELLING PRICE]],1,FALSE)</f>
        <v>Product150</v>
      </c>
      <c r="H3298" s="3" t="str">
        <f>VLOOKUP(Table3[[#This Row],[PRODUCT ID]],Table1[[PRODUCT]:[SELLING PRICE]],2,FALSE)</f>
        <v>Category1</v>
      </c>
      <c r="I3298" s="3" t="str">
        <f>VLOOKUP(Table3[[#This Row],[PRODUCT ID]],Table1[[PRODUCT]:[SELLING PRICE]],3,FALSE)</f>
        <v>Kg</v>
      </c>
      <c r="J3298" s="16">
        <f ca="1">VLOOKUP(Table3[[#This Row],[PRODUCT ID]],Table1[[PRODUCT]:[SELLING PRICE]],4,FALSE)</f>
        <v>166</v>
      </c>
      <c r="K3298" s="16">
        <f ca="1">VLOOKUP(Table3[[#This Row],[PRODUCT ID]],Table1[[PRODUCT]:[SELLING PRICE]],5,FALSE)</f>
        <v>118.13711122608287</v>
      </c>
      <c r="L3298" s="16">
        <f ca="1">J3298*Table3[[#This Row],[QUANTITY]]</f>
        <v>1660</v>
      </c>
      <c r="M3298" s="16">
        <f ca="1">K3298*Table3[[#This Row],[QUANTITY]]*(1-Table3[[#This Row],[DISCOUNT %]])</f>
        <v>1134.962899560029</v>
      </c>
      <c r="N3298" s="3">
        <f>DAY(Table3[[#This Row],[DATE]])</f>
        <v>10</v>
      </c>
      <c r="O3298" s="3" t="str">
        <f>TEXT(Table3[[#This Row],[DATE]],"mmm")</f>
        <v>Jan</v>
      </c>
      <c r="P3298" s="3">
        <f>YEAR(Table3[[#This Row],[DATE]])</f>
        <v>2030</v>
      </c>
    </row>
    <row r="3299" spans="1:16" x14ac:dyDescent="0.3">
      <c r="A3299" s="6">
        <v>47494</v>
      </c>
      <c r="B3299" s="7" t="s">
        <v>1203</v>
      </c>
      <c r="C3299" s="9">
        <f t="shared" ca="1" si="102"/>
        <v>5</v>
      </c>
      <c r="D3299" s="9" t="s">
        <v>2116</v>
      </c>
      <c r="E3299" s="9" t="s">
        <v>2116</v>
      </c>
      <c r="F3299" s="10">
        <f t="shared" ca="1" si="103"/>
        <v>1.4820091906574406E-3</v>
      </c>
      <c r="G3299" s="3" t="str">
        <f>VLOOKUP(Table3[[#This Row],[PRODUCT ID]],Table1[[PRODUCT]:[SELLING PRICE]],1,FALSE)</f>
        <v>Product151</v>
      </c>
      <c r="H3299" s="3" t="str">
        <f>VLOOKUP(Table3[[#This Row],[PRODUCT ID]],Table1[[PRODUCT]:[SELLING PRICE]],2,FALSE)</f>
        <v>Category2</v>
      </c>
      <c r="I3299" s="3" t="str">
        <f>VLOOKUP(Table3[[#This Row],[PRODUCT ID]],Table1[[PRODUCT]:[SELLING PRICE]],3,FALSE)</f>
        <v>No</v>
      </c>
      <c r="J3299" s="16">
        <f ca="1">VLOOKUP(Table3[[#This Row],[PRODUCT ID]],Table1[[PRODUCT]:[SELLING PRICE]],4,FALSE)</f>
        <v>223</v>
      </c>
      <c r="K3299" s="16">
        <f ca="1">VLOOKUP(Table3[[#This Row],[PRODUCT ID]],Table1[[PRODUCT]:[SELLING PRICE]],5,FALSE)</f>
        <v>119.89989618465519</v>
      </c>
      <c r="L3299" s="16">
        <f ca="1">J3299*Table3[[#This Row],[QUANTITY]]</f>
        <v>1115</v>
      </c>
      <c r="M3299" s="16">
        <f ca="1">K3299*Table3[[#This Row],[QUANTITY]]*(1-Table3[[#This Row],[DISCOUNT %]])</f>
        <v>598.61101718275336</v>
      </c>
      <c r="N3299" s="3">
        <f>DAY(Table3[[#This Row],[DATE]])</f>
        <v>11</v>
      </c>
      <c r="O3299" s="3" t="str">
        <f>TEXT(Table3[[#This Row],[DATE]],"mmm")</f>
        <v>Jan</v>
      </c>
      <c r="P3299" s="3">
        <f>YEAR(Table3[[#This Row],[DATE]])</f>
        <v>2030</v>
      </c>
    </row>
    <row r="3300" spans="1:16" x14ac:dyDescent="0.3">
      <c r="A3300" s="6">
        <v>47495</v>
      </c>
      <c r="B3300" s="7" t="s">
        <v>1204</v>
      </c>
      <c r="C3300" s="9">
        <f t="shared" ca="1" si="102"/>
        <v>6</v>
      </c>
      <c r="D3300" s="9" t="s">
        <v>2117</v>
      </c>
      <c r="E3300" s="9" t="s">
        <v>2116</v>
      </c>
      <c r="F3300" s="10">
        <f t="shared" ca="1" si="103"/>
        <v>1.6940723745329435E-2</v>
      </c>
      <c r="G3300" s="3" t="str">
        <f>VLOOKUP(Table3[[#This Row],[PRODUCT ID]],Table1[[PRODUCT]:[SELLING PRICE]],1,FALSE)</f>
        <v>Product152</v>
      </c>
      <c r="H3300" s="3" t="str">
        <f>VLOOKUP(Table3[[#This Row],[PRODUCT ID]],Table1[[PRODUCT]:[SELLING PRICE]],2,FALSE)</f>
        <v>Category3</v>
      </c>
      <c r="I3300" s="3" t="str">
        <f>VLOOKUP(Table3[[#This Row],[PRODUCT ID]],Table1[[PRODUCT]:[SELLING PRICE]],3,FALSE)</f>
        <v>No</v>
      </c>
      <c r="J3300" s="16">
        <f ca="1">VLOOKUP(Table3[[#This Row],[PRODUCT ID]],Table1[[PRODUCT]:[SELLING PRICE]],4,FALSE)</f>
        <v>198</v>
      </c>
      <c r="K3300" s="16">
        <f ca="1">VLOOKUP(Table3[[#This Row],[PRODUCT ID]],Table1[[PRODUCT]:[SELLING PRICE]],5,FALSE)</f>
        <v>316.0691467716025</v>
      </c>
      <c r="L3300" s="16">
        <f ca="1">J3300*Table3[[#This Row],[QUANTITY]]</f>
        <v>1188</v>
      </c>
      <c r="M3300" s="16">
        <f ca="1">K3300*Table3[[#This Row],[QUANTITY]]*(1-Table3[[#This Row],[DISCOUNT %]])</f>
        <v>1864.288240030337</v>
      </c>
      <c r="N3300" s="3">
        <f>DAY(Table3[[#This Row],[DATE]])</f>
        <v>12</v>
      </c>
      <c r="O3300" s="3" t="str">
        <f>TEXT(Table3[[#This Row],[DATE]],"mmm")</f>
        <v>Jan</v>
      </c>
      <c r="P3300" s="3">
        <f>YEAR(Table3[[#This Row],[DATE]])</f>
        <v>2030</v>
      </c>
    </row>
    <row r="3301" spans="1:16" x14ac:dyDescent="0.3">
      <c r="A3301" s="6">
        <v>47496</v>
      </c>
      <c r="B3301" s="7" t="s">
        <v>1205</v>
      </c>
      <c r="C3301" s="9">
        <f t="shared" ca="1" si="102"/>
        <v>9</v>
      </c>
      <c r="D3301" s="9" t="s">
        <v>2115</v>
      </c>
      <c r="E3301" s="9" t="s">
        <v>2116</v>
      </c>
      <c r="F3301" s="10">
        <f t="shared" ca="1" si="103"/>
        <v>7.8341099365943342E-2</v>
      </c>
      <c r="G3301" s="3" t="str">
        <f>VLOOKUP(Table3[[#This Row],[PRODUCT ID]],Table1[[PRODUCT]:[SELLING PRICE]],1,FALSE)</f>
        <v>Product153</v>
      </c>
      <c r="H3301" s="3" t="str">
        <f>VLOOKUP(Table3[[#This Row],[PRODUCT ID]],Table1[[PRODUCT]:[SELLING PRICE]],2,FALSE)</f>
        <v>Category4</v>
      </c>
      <c r="I3301" s="3" t="str">
        <f>VLOOKUP(Table3[[#This Row],[PRODUCT ID]],Table1[[PRODUCT]:[SELLING PRICE]],3,FALSE)</f>
        <v>Ft</v>
      </c>
      <c r="J3301" s="16">
        <f ca="1">VLOOKUP(Table3[[#This Row],[PRODUCT ID]],Table1[[PRODUCT]:[SELLING PRICE]],4,FALSE)</f>
        <v>46</v>
      </c>
      <c r="K3301" s="16">
        <f ca="1">VLOOKUP(Table3[[#This Row],[PRODUCT ID]],Table1[[PRODUCT]:[SELLING PRICE]],5,FALSE)</f>
        <v>69.35037419325738</v>
      </c>
      <c r="L3301" s="16">
        <f ca="1">J3301*Table3[[#This Row],[QUANTITY]]</f>
        <v>414</v>
      </c>
      <c r="M3301" s="16">
        <f ca="1">K3301*Table3[[#This Row],[QUANTITY]]*(1-Table3[[#This Row],[DISCOUNT %]])</f>
        <v>575.25650673766245</v>
      </c>
      <c r="N3301" s="3">
        <f>DAY(Table3[[#This Row],[DATE]])</f>
        <v>13</v>
      </c>
      <c r="O3301" s="3" t="str">
        <f>TEXT(Table3[[#This Row],[DATE]],"mmm")</f>
        <v>Jan</v>
      </c>
      <c r="P3301" s="3">
        <f>YEAR(Table3[[#This Row],[DATE]])</f>
        <v>2030</v>
      </c>
    </row>
    <row r="3302" spans="1:16" x14ac:dyDescent="0.3">
      <c r="A3302" s="6">
        <v>47497</v>
      </c>
      <c r="B3302" s="7" t="s">
        <v>1206</v>
      </c>
      <c r="C3302" s="9">
        <f t="shared" ca="1" si="102"/>
        <v>11</v>
      </c>
      <c r="D3302" s="9" t="s">
        <v>2115</v>
      </c>
      <c r="E3302" s="9" t="s">
        <v>2116</v>
      </c>
      <c r="F3302" s="10">
        <f t="shared" ca="1" si="103"/>
        <v>5.0457749457193682E-2</v>
      </c>
      <c r="G3302" s="3" t="str">
        <f>VLOOKUP(Table3[[#This Row],[PRODUCT ID]],Table1[[PRODUCT]:[SELLING PRICE]],1,FALSE)</f>
        <v>Product154</v>
      </c>
      <c r="H3302" s="3" t="str">
        <f>VLOOKUP(Table3[[#This Row],[PRODUCT ID]],Table1[[PRODUCT]:[SELLING PRICE]],2,FALSE)</f>
        <v>Category5</v>
      </c>
      <c r="I3302" s="3" t="str">
        <f>VLOOKUP(Table3[[#This Row],[PRODUCT ID]],Table1[[PRODUCT]:[SELLING PRICE]],3,FALSE)</f>
        <v>No</v>
      </c>
      <c r="J3302" s="16">
        <f ca="1">VLOOKUP(Table3[[#This Row],[PRODUCT ID]],Table1[[PRODUCT]:[SELLING PRICE]],4,FALSE)</f>
        <v>243</v>
      </c>
      <c r="K3302" s="16">
        <f ca="1">VLOOKUP(Table3[[#This Row],[PRODUCT ID]],Table1[[PRODUCT]:[SELLING PRICE]],5,FALSE)</f>
        <v>111.4328336664578</v>
      </c>
      <c r="L3302" s="16">
        <f ca="1">J3302*Table3[[#This Row],[QUANTITY]]</f>
        <v>2673</v>
      </c>
      <c r="M3302" s="16">
        <f ca="1">K3302*Table3[[#This Row],[QUANTITY]]*(1-Table3[[#This Row],[DISCOUNT %]])</f>
        <v>1163.9120203041159</v>
      </c>
      <c r="N3302" s="3">
        <f>DAY(Table3[[#This Row],[DATE]])</f>
        <v>14</v>
      </c>
      <c r="O3302" s="3" t="str">
        <f>TEXT(Table3[[#This Row],[DATE]],"mmm")</f>
        <v>Jan</v>
      </c>
      <c r="P3302" s="3">
        <f>YEAR(Table3[[#This Row],[DATE]])</f>
        <v>2030</v>
      </c>
    </row>
    <row r="3303" spans="1:16" x14ac:dyDescent="0.3">
      <c r="A3303" s="6">
        <v>47498</v>
      </c>
      <c r="B3303" s="7" t="s">
        <v>1207</v>
      </c>
      <c r="C3303" s="9">
        <f t="shared" ca="1" si="102"/>
        <v>15</v>
      </c>
      <c r="D3303" s="9" t="s">
        <v>2115</v>
      </c>
      <c r="E3303" s="9" t="s">
        <v>2116</v>
      </c>
      <c r="F3303" s="10">
        <f t="shared" ca="1" si="103"/>
        <v>8.1115241731935891E-2</v>
      </c>
      <c r="G3303" s="3" t="str">
        <f>VLOOKUP(Table3[[#This Row],[PRODUCT ID]],Table1[[PRODUCT]:[SELLING PRICE]],1,FALSE)</f>
        <v>Product155</v>
      </c>
      <c r="H3303" s="3" t="str">
        <f>VLOOKUP(Table3[[#This Row],[PRODUCT ID]],Table1[[PRODUCT]:[SELLING PRICE]],2,FALSE)</f>
        <v>Category1</v>
      </c>
      <c r="I3303" s="3" t="str">
        <f>VLOOKUP(Table3[[#This Row],[PRODUCT ID]],Table1[[PRODUCT]:[SELLING PRICE]],3,FALSE)</f>
        <v>Kg</v>
      </c>
      <c r="J3303" s="16">
        <f ca="1">VLOOKUP(Table3[[#This Row],[PRODUCT ID]],Table1[[PRODUCT]:[SELLING PRICE]],4,FALSE)</f>
        <v>122</v>
      </c>
      <c r="K3303" s="16">
        <f ca="1">VLOOKUP(Table3[[#This Row],[PRODUCT ID]],Table1[[PRODUCT]:[SELLING PRICE]],5,FALSE)</f>
        <v>102.35599143253226</v>
      </c>
      <c r="L3303" s="16">
        <f ca="1">J3303*Table3[[#This Row],[QUANTITY]]</f>
        <v>1830</v>
      </c>
      <c r="M3303" s="16">
        <f ca="1">K3303*Table3[[#This Row],[QUANTITY]]*(1-Table3[[#This Row],[DISCOUNT %]])</f>
        <v>1410.8004066715569</v>
      </c>
      <c r="N3303" s="3">
        <f>DAY(Table3[[#This Row],[DATE]])</f>
        <v>15</v>
      </c>
      <c r="O3303" s="3" t="str">
        <f>TEXT(Table3[[#This Row],[DATE]],"mmm")</f>
        <v>Jan</v>
      </c>
      <c r="P3303" s="3">
        <f>YEAR(Table3[[#This Row],[DATE]])</f>
        <v>2030</v>
      </c>
    </row>
    <row r="3304" spans="1:16" x14ac:dyDescent="0.3">
      <c r="A3304" s="6">
        <v>47499</v>
      </c>
      <c r="B3304" s="7" t="s">
        <v>1208</v>
      </c>
      <c r="C3304" s="9">
        <f t="shared" ca="1" si="102"/>
        <v>8</v>
      </c>
      <c r="D3304" s="9" t="s">
        <v>2116</v>
      </c>
      <c r="E3304" s="9" t="s">
        <v>2118</v>
      </c>
      <c r="F3304" s="10">
        <f t="shared" ca="1" si="103"/>
        <v>4.8329536832025136E-2</v>
      </c>
      <c r="G3304" s="3" t="str">
        <f>VLOOKUP(Table3[[#This Row],[PRODUCT ID]],Table1[[PRODUCT]:[SELLING PRICE]],1,FALSE)</f>
        <v>Product156</v>
      </c>
      <c r="H3304" s="3" t="str">
        <f>VLOOKUP(Table3[[#This Row],[PRODUCT ID]],Table1[[PRODUCT]:[SELLING PRICE]],2,FALSE)</f>
        <v>Category2</v>
      </c>
      <c r="I3304" s="3" t="str">
        <f>VLOOKUP(Table3[[#This Row],[PRODUCT ID]],Table1[[PRODUCT]:[SELLING PRICE]],3,FALSE)</f>
        <v>Kg</v>
      </c>
      <c r="J3304" s="16">
        <f ca="1">VLOOKUP(Table3[[#This Row],[PRODUCT ID]],Table1[[PRODUCT]:[SELLING PRICE]],4,FALSE)</f>
        <v>172</v>
      </c>
      <c r="K3304" s="16">
        <f ca="1">VLOOKUP(Table3[[#This Row],[PRODUCT ID]],Table1[[PRODUCT]:[SELLING PRICE]],5,FALSE)</f>
        <v>181.18595923251249</v>
      </c>
      <c r="L3304" s="16">
        <f ca="1">J3304*Table3[[#This Row],[QUANTITY]]</f>
        <v>1376</v>
      </c>
      <c r="M3304" s="16">
        <f ca="1">K3304*Table3[[#This Row],[QUANTITY]]*(1-Table3[[#This Row],[DISCOUNT %]])</f>
        <v>1379.4346059387117</v>
      </c>
      <c r="N3304" s="3">
        <f>DAY(Table3[[#This Row],[DATE]])</f>
        <v>16</v>
      </c>
      <c r="O3304" s="3" t="str">
        <f>TEXT(Table3[[#This Row],[DATE]],"mmm")</f>
        <v>Jan</v>
      </c>
      <c r="P3304" s="3">
        <f>YEAR(Table3[[#This Row],[DATE]])</f>
        <v>2030</v>
      </c>
    </row>
    <row r="3305" spans="1:16" x14ac:dyDescent="0.3">
      <c r="A3305" s="6">
        <v>47500</v>
      </c>
      <c r="B3305" s="7" t="s">
        <v>1209</v>
      </c>
      <c r="C3305" s="9">
        <f t="shared" ca="1" si="102"/>
        <v>6</v>
      </c>
      <c r="D3305" s="9" t="s">
        <v>2116</v>
      </c>
      <c r="E3305" s="9" t="s">
        <v>2118</v>
      </c>
      <c r="F3305" s="10">
        <f t="shared" ca="1" si="103"/>
        <v>1.9593351091898525E-3</v>
      </c>
      <c r="G3305" s="3" t="str">
        <f>VLOOKUP(Table3[[#This Row],[PRODUCT ID]],Table1[[PRODUCT]:[SELLING PRICE]],1,FALSE)</f>
        <v>Product157</v>
      </c>
      <c r="H3305" s="3" t="str">
        <f>VLOOKUP(Table3[[#This Row],[PRODUCT ID]],Table1[[PRODUCT]:[SELLING PRICE]],2,FALSE)</f>
        <v>Category3</v>
      </c>
      <c r="I3305" s="3" t="str">
        <f>VLOOKUP(Table3[[#This Row],[PRODUCT ID]],Table1[[PRODUCT]:[SELLING PRICE]],3,FALSE)</f>
        <v>Lt</v>
      </c>
      <c r="J3305" s="16">
        <f ca="1">VLOOKUP(Table3[[#This Row],[PRODUCT ID]],Table1[[PRODUCT]:[SELLING PRICE]],4,FALSE)</f>
        <v>169</v>
      </c>
      <c r="K3305" s="16">
        <f ca="1">VLOOKUP(Table3[[#This Row],[PRODUCT ID]],Table1[[PRODUCT]:[SELLING PRICE]],5,FALSE)</f>
        <v>228.27838564983429</v>
      </c>
      <c r="L3305" s="16">
        <f ca="1">J3305*Table3[[#This Row],[QUANTITY]]</f>
        <v>1014</v>
      </c>
      <c r="M3305" s="16">
        <f ca="1">K3305*Table3[[#This Row],[QUANTITY]]*(1-Table3[[#This Row],[DISCOUNT %]])</f>
        <v>1366.9866707649683</v>
      </c>
      <c r="N3305" s="3">
        <f>DAY(Table3[[#This Row],[DATE]])</f>
        <v>17</v>
      </c>
      <c r="O3305" s="3" t="str">
        <f>TEXT(Table3[[#This Row],[DATE]],"mmm")</f>
        <v>Jan</v>
      </c>
      <c r="P3305" s="3">
        <f>YEAR(Table3[[#This Row],[DATE]])</f>
        <v>2030</v>
      </c>
    </row>
    <row r="3306" spans="1:16" x14ac:dyDescent="0.3">
      <c r="A3306" s="6">
        <v>47501</v>
      </c>
      <c r="B3306" s="7" t="s">
        <v>1210</v>
      </c>
      <c r="C3306" s="9">
        <f t="shared" ca="1" si="102"/>
        <v>10</v>
      </c>
      <c r="D3306" s="9" t="s">
        <v>2116</v>
      </c>
      <c r="E3306" s="9" t="s">
        <v>2116</v>
      </c>
      <c r="F3306" s="10">
        <f t="shared" ca="1" si="103"/>
        <v>8.3451780466488504E-2</v>
      </c>
      <c r="G3306" s="3" t="str">
        <f>VLOOKUP(Table3[[#This Row],[PRODUCT ID]],Table1[[PRODUCT]:[SELLING PRICE]],1,FALSE)</f>
        <v>Product158</v>
      </c>
      <c r="H3306" s="3" t="str">
        <f>VLOOKUP(Table3[[#This Row],[PRODUCT ID]],Table1[[PRODUCT]:[SELLING PRICE]],2,FALSE)</f>
        <v>Category4</v>
      </c>
      <c r="I3306" s="3" t="str">
        <f>VLOOKUP(Table3[[#This Row],[PRODUCT ID]],Table1[[PRODUCT]:[SELLING PRICE]],3,FALSE)</f>
        <v>Kg</v>
      </c>
      <c r="J3306" s="16">
        <f ca="1">VLOOKUP(Table3[[#This Row],[PRODUCT ID]],Table1[[PRODUCT]:[SELLING PRICE]],4,FALSE)</f>
        <v>122</v>
      </c>
      <c r="K3306" s="16">
        <f ca="1">VLOOKUP(Table3[[#This Row],[PRODUCT ID]],Table1[[PRODUCT]:[SELLING PRICE]],5,FALSE)</f>
        <v>120.63071173025752</v>
      </c>
      <c r="L3306" s="16">
        <f ca="1">J3306*Table3[[#This Row],[QUANTITY]]</f>
        <v>1220</v>
      </c>
      <c r="M3306" s="16">
        <f ca="1">K3306*Table3[[#This Row],[QUANTITY]]*(1-Table3[[#This Row],[DISCOUNT %]])</f>
        <v>1105.638640574278</v>
      </c>
      <c r="N3306" s="3">
        <f>DAY(Table3[[#This Row],[DATE]])</f>
        <v>18</v>
      </c>
      <c r="O3306" s="3" t="str">
        <f>TEXT(Table3[[#This Row],[DATE]],"mmm")</f>
        <v>Jan</v>
      </c>
      <c r="P3306" s="3">
        <f>YEAR(Table3[[#This Row],[DATE]])</f>
        <v>2030</v>
      </c>
    </row>
    <row r="3307" spans="1:16" x14ac:dyDescent="0.3">
      <c r="A3307" s="6">
        <v>47502</v>
      </c>
      <c r="B3307" s="7" t="s">
        <v>1211</v>
      </c>
      <c r="C3307" s="9">
        <f t="shared" ca="1" si="102"/>
        <v>10</v>
      </c>
      <c r="D3307" s="9" t="s">
        <v>2115</v>
      </c>
      <c r="E3307" s="9" t="s">
        <v>2116</v>
      </c>
      <c r="F3307" s="10">
        <f t="shared" ca="1" si="103"/>
        <v>5.3683034685347603E-2</v>
      </c>
      <c r="G3307" s="3" t="str">
        <f>VLOOKUP(Table3[[#This Row],[PRODUCT ID]],Table1[[PRODUCT]:[SELLING PRICE]],1,FALSE)</f>
        <v>Product159</v>
      </c>
      <c r="H3307" s="3" t="str">
        <f>VLOOKUP(Table3[[#This Row],[PRODUCT ID]],Table1[[PRODUCT]:[SELLING PRICE]],2,FALSE)</f>
        <v>Category5</v>
      </c>
      <c r="I3307" s="3" t="str">
        <f>VLOOKUP(Table3[[#This Row],[PRODUCT ID]],Table1[[PRODUCT]:[SELLING PRICE]],3,FALSE)</f>
        <v>Lt</v>
      </c>
      <c r="J3307" s="16">
        <f ca="1">VLOOKUP(Table3[[#This Row],[PRODUCT ID]],Table1[[PRODUCT]:[SELLING PRICE]],4,FALSE)</f>
        <v>181</v>
      </c>
      <c r="K3307" s="16">
        <f ca="1">VLOOKUP(Table3[[#This Row],[PRODUCT ID]],Table1[[PRODUCT]:[SELLING PRICE]],5,FALSE)</f>
        <v>224.85202397913551</v>
      </c>
      <c r="L3307" s="16">
        <f ca="1">J3307*Table3[[#This Row],[QUANTITY]]</f>
        <v>1810</v>
      </c>
      <c r="M3307" s="16">
        <f ca="1">K3307*Table3[[#This Row],[QUANTITY]]*(1-Table3[[#This Row],[DISCOUNT %]])</f>
        <v>2127.8128497679295</v>
      </c>
      <c r="N3307" s="3">
        <f>DAY(Table3[[#This Row],[DATE]])</f>
        <v>19</v>
      </c>
      <c r="O3307" s="3" t="str">
        <f>TEXT(Table3[[#This Row],[DATE]],"mmm")</f>
        <v>Jan</v>
      </c>
      <c r="P3307" s="3">
        <f>YEAR(Table3[[#This Row],[DATE]])</f>
        <v>2030</v>
      </c>
    </row>
    <row r="3308" spans="1:16" x14ac:dyDescent="0.3">
      <c r="A3308" s="6">
        <v>47503</v>
      </c>
      <c r="B3308" s="7" t="s">
        <v>1212</v>
      </c>
      <c r="C3308" s="9">
        <f t="shared" ca="1" si="102"/>
        <v>13</v>
      </c>
      <c r="D3308" s="9" t="s">
        <v>2117</v>
      </c>
      <c r="E3308" s="9" t="s">
        <v>2116</v>
      </c>
      <c r="F3308" s="10">
        <f t="shared" ca="1" si="103"/>
        <v>9.4149585866504237E-2</v>
      </c>
      <c r="G3308" s="3" t="str">
        <f>VLOOKUP(Table3[[#This Row],[PRODUCT ID]],Table1[[PRODUCT]:[SELLING PRICE]],1,FALSE)</f>
        <v>Product160</v>
      </c>
      <c r="H3308" s="3" t="str">
        <f>VLOOKUP(Table3[[#This Row],[PRODUCT ID]],Table1[[PRODUCT]:[SELLING PRICE]],2,FALSE)</f>
        <v>Category1</v>
      </c>
      <c r="I3308" s="3" t="str">
        <f>VLOOKUP(Table3[[#This Row],[PRODUCT ID]],Table1[[PRODUCT]:[SELLING PRICE]],3,FALSE)</f>
        <v>Ft</v>
      </c>
      <c r="J3308" s="16">
        <f ca="1">VLOOKUP(Table3[[#This Row],[PRODUCT ID]],Table1[[PRODUCT]:[SELLING PRICE]],4,FALSE)</f>
        <v>46</v>
      </c>
      <c r="K3308" s="16">
        <f ca="1">VLOOKUP(Table3[[#This Row],[PRODUCT ID]],Table1[[PRODUCT]:[SELLING PRICE]],5,FALSE)</f>
        <v>305.96848936140185</v>
      </c>
      <c r="L3308" s="16">
        <f ca="1">J3308*Table3[[#This Row],[QUANTITY]]</f>
        <v>598</v>
      </c>
      <c r="M3308" s="16">
        <f ca="1">K3308*Table3[[#This Row],[QUANTITY]]*(1-Table3[[#This Row],[DISCOUNT %]])</f>
        <v>3603.1018763977377</v>
      </c>
      <c r="N3308" s="3">
        <f>DAY(Table3[[#This Row],[DATE]])</f>
        <v>20</v>
      </c>
      <c r="O3308" s="3" t="str">
        <f>TEXT(Table3[[#This Row],[DATE]],"mmm")</f>
        <v>Jan</v>
      </c>
      <c r="P3308" s="3">
        <f>YEAR(Table3[[#This Row],[DATE]])</f>
        <v>2030</v>
      </c>
    </row>
    <row r="3309" spans="1:16" x14ac:dyDescent="0.3">
      <c r="A3309" s="6">
        <v>47504</v>
      </c>
      <c r="B3309" s="7" t="s">
        <v>1213</v>
      </c>
      <c r="C3309" s="9">
        <f t="shared" ca="1" si="102"/>
        <v>13</v>
      </c>
      <c r="D3309" s="9" t="s">
        <v>2117</v>
      </c>
      <c r="E3309" s="9" t="s">
        <v>2116</v>
      </c>
      <c r="F3309" s="10">
        <f t="shared" ca="1" si="103"/>
        <v>5.8791506429565821E-2</v>
      </c>
      <c r="G3309" s="3" t="str">
        <f>VLOOKUP(Table3[[#This Row],[PRODUCT ID]],Table1[[PRODUCT]:[SELLING PRICE]],1,FALSE)</f>
        <v>Product161</v>
      </c>
      <c r="H3309" s="3" t="str">
        <f>VLOOKUP(Table3[[#This Row],[PRODUCT ID]],Table1[[PRODUCT]:[SELLING PRICE]],2,FALSE)</f>
        <v>Category2</v>
      </c>
      <c r="I3309" s="3" t="str">
        <f>VLOOKUP(Table3[[#This Row],[PRODUCT ID]],Table1[[PRODUCT]:[SELLING PRICE]],3,FALSE)</f>
        <v>Kg</v>
      </c>
      <c r="J3309" s="16">
        <f ca="1">VLOOKUP(Table3[[#This Row],[PRODUCT ID]],Table1[[PRODUCT]:[SELLING PRICE]],4,FALSE)</f>
        <v>14</v>
      </c>
      <c r="K3309" s="16">
        <f ca="1">VLOOKUP(Table3[[#This Row],[PRODUCT ID]],Table1[[PRODUCT]:[SELLING PRICE]],5,FALSE)</f>
        <v>23.372483923627669</v>
      </c>
      <c r="L3309" s="16">
        <f ca="1">J3309*Table3[[#This Row],[QUANTITY]]</f>
        <v>182</v>
      </c>
      <c r="M3309" s="16">
        <f ca="1">K3309*Table3[[#This Row],[QUANTITY]]*(1-Table3[[#This Row],[DISCOUNT %]])</f>
        <v>285.97894500183827</v>
      </c>
      <c r="N3309" s="3">
        <f>DAY(Table3[[#This Row],[DATE]])</f>
        <v>21</v>
      </c>
      <c r="O3309" s="3" t="str">
        <f>TEXT(Table3[[#This Row],[DATE]],"mmm")</f>
        <v>Jan</v>
      </c>
      <c r="P3309" s="3">
        <f>YEAR(Table3[[#This Row],[DATE]])</f>
        <v>2030</v>
      </c>
    </row>
    <row r="3310" spans="1:16" x14ac:dyDescent="0.3">
      <c r="A3310" s="6">
        <v>47505</v>
      </c>
      <c r="B3310" s="7" t="s">
        <v>1214</v>
      </c>
      <c r="C3310" s="9">
        <f t="shared" ca="1" si="102"/>
        <v>11</v>
      </c>
      <c r="D3310" s="9" t="s">
        <v>2116</v>
      </c>
      <c r="E3310" s="9" t="s">
        <v>2118</v>
      </c>
      <c r="F3310" s="10">
        <f t="shared" ca="1" si="103"/>
        <v>6.5827452770973419E-2</v>
      </c>
      <c r="G3310" s="3" t="str">
        <f>VLOOKUP(Table3[[#This Row],[PRODUCT ID]],Table1[[PRODUCT]:[SELLING PRICE]],1,FALSE)</f>
        <v>Product162</v>
      </c>
      <c r="H3310" s="3" t="str">
        <f>VLOOKUP(Table3[[#This Row],[PRODUCT ID]],Table1[[PRODUCT]:[SELLING PRICE]],2,FALSE)</f>
        <v>Category3</v>
      </c>
      <c r="I3310" s="3" t="str">
        <f>VLOOKUP(Table3[[#This Row],[PRODUCT ID]],Table1[[PRODUCT]:[SELLING PRICE]],3,FALSE)</f>
        <v>No</v>
      </c>
      <c r="J3310" s="16">
        <f ca="1">VLOOKUP(Table3[[#This Row],[PRODUCT ID]],Table1[[PRODUCT]:[SELLING PRICE]],4,FALSE)</f>
        <v>243</v>
      </c>
      <c r="K3310" s="16">
        <f ca="1">VLOOKUP(Table3[[#This Row],[PRODUCT ID]],Table1[[PRODUCT]:[SELLING PRICE]],5,FALSE)</f>
        <v>132.86963826107706</v>
      </c>
      <c r="L3310" s="16">
        <f ca="1">J3310*Table3[[#This Row],[QUANTITY]]</f>
        <v>2673</v>
      </c>
      <c r="M3310" s="16">
        <f ca="1">K3310*Table3[[#This Row],[QUANTITY]]*(1-Table3[[#This Row],[DISCOUNT %]])</f>
        <v>1365.3548526612465</v>
      </c>
      <c r="N3310" s="3">
        <f>DAY(Table3[[#This Row],[DATE]])</f>
        <v>22</v>
      </c>
      <c r="O3310" s="3" t="str">
        <f>TEXT(Table3[[#This Row],[DATE]],"mmm")</f>
        <v>Jan</v>
      </c>
      <c r="P3310" s="3">
        <f>YEAR(Table3[[#This Row],[DATE]])</f>
        <v>2030</v>
      </c>
    </row>
    <row r="3311" spans="1:16" x14ac:dyDescent="0.3">
      <c r="A3311" s="6">
        <v>47506</v>
      </c>
      <c r="B3311" s="7" t="s">
        <v>1215</v>
      </c>
      <c r="C3311" s="9">
        <f t="shared" ca="1" si="102"/>
        <v>1</v>
      </c>
      <c r="D3311" s="9" t="s">
        <v>2116</v>
      </c>
      <c r="E3311" s="9" t="s">
        <v>2116</v>
      </c>
      <c r="F3311" s="10">
        <f t="shared" ca="1" si="103"/>
        <v>2.1336408380912442E-2</v>
      </c>
      <c r="G3311" s="3" t="str">
        <f>VLOOKUP(Table3[[#This Row],[PRODUCT ID]],Table1[[PRODUCT]:[SELLING PRICE]],1,FALSE)</f>
        <v>Product163</v>
      </c>
      <c r="H3311" s="3" t="str">
        <f>VLOOKUP(Table3[[#This Row],[PRODUCT ID]],Table1[[PRODUCT]:[SELLING PRICE]],2,FALSE)</f>
        <v>Category4</v>
      </c>
      <c r="I3311" s="3" t="str">
        <f>VLOOKUP(Table3[[#This Row],[PRODUCT ID]],Table1[[PRODUCT]:[SELLING PRICE]],3,FALSE)</f>
        <v>No</v>
      </c>
      <c r="J3311" s="16">
        <f ca="1">VLOOKUP(Table3[[#This Row],[PRODUCT ID]],Table1[[PRODUCT]:[SELLING PRICE]],4,FALSE)</f>
        <v>12</v>
      </c>
      <c r="K3311" s="16">
        <f ca="1">VLOOKUP(Table3[[#This Row],[PRODUCT ID]],Table1[[PRODUCT]:[SELLING PRICE]],5,FALSE)</f>
        <v>74.148384000621022</v>
      </c>
      <c r="L3311" s="16">
        <f ca="1">J3311*Table3[[#This Row],[QUANTITY]]</f>
        <v>12</v>
      </c>
      <c r="M3311" s="16">
        <f ca="1">K3311*Table3[[#This Row],[QUANTITY]]*(1-Table3[[#This Row],[DISCOUNT %]])</f>
        <v>72.566323798799061</v>
      </c>
      <c r="N3311" s="3">
        <f>DAY(Table3[[#This Row],[DATE]])</f>
        <v>23</v>
      </c>
      <c r="O3311" s="3" t="str">
        <f>TEXT(Table3[[#This Row],[DATE]],"mmm")</f>
        <v>Jan</v>
      </c>
      <c r="P3311" s="3">
        <f>YEAR(Table3[[#This Row],[DATE]])</f>
        <v>2030</v>
      </c>
    </row>
    <row r="3312" spans="1:16" x14ac:dyDescent="0.3">
      <c r="A3312" s="6">
        <v>47507</v>
      </c>
      <c r="B3312" s="7" t="s">
        <v>1216</v>
      </c>
      <c r="C3312" s="9">
        <f t="shared" ca="1" si="102"/>
        <v>12</v>
      </c>
      <c r="D3312" s="9" t="s">
        <v>2116</v>
      </c>
      <c r="E3312" s="9" t="s">
        <v>2116</v>
      </c>
      <c r="F3312" s="10">
        <f t="shared" ca="1" si="103"/>
        <v>6.2840876510246627E-2</v>
      </c>
      <c r="G3312" s="3" t="str">
        <f>VLOOKUP(Table3[[#This Row],[PRODUCT ID]],Table1[[PRODUCT]:[SELLING PRICE]],1,FALSE)</f>
        <v>Product164</v>
      </c>
      <c r="H3312" s="3" t="str">
        <f>VLOOKUP(Table3[[#This Row],[PRODUCT ID]],Table1[[PRODUCT]:[SELLING PRICE]],2,FALSE)</f>
        <v>Category5</v>
      </c>
      <c r="I3312" s="3" t="str">
        <f>VLOOKUP(Table3[[#This Row],[PRODUCT ID]],Table1[[PRODUCT]:[SELLING PRICE]],3,FALSE)</f>
        <v>Ft</v>
      </c>
      <c r="J3312" s="16">
        <f ca="1">VLOOKUP(Table3[[#This Row],[PRODUCT ID]],Table1[[PRODUCT]:[SELLING PRICE]],4,FALSE)</f>
        <v>184</v>
      </c>
      <c r="K3312" s="16">
        <f ca="1">VLOOKUP(Table3[[#This Row],[PRODUCT ID]],Table1[[PRODUCT]:[SELLING PRICE]],5,FALSE)</f>
        <v>37.965781444854478</v>
      </c>
      <c r="L3312" s="16">
        <f ca="1">J3312*Table3[[#This Row],[QUANTITY]]</f>
        <v>2208</v>
      </c>
      <c r="M3312" s="16">
        <f ca="1">K3312*Table3[[#This Row],[QUANTITY]]*(1-Table3[[#This Row],[DISCOUNT %]])</f>
        <v>426.95974153756038</v>
      </c>
      <c r="N3312" s="3">
        <f>DAY(Table3[[#This Row],[DATE]])</f>
        <v>24</v>
      </c>
      <c r="O3312" s="3" t="str">
        <f>TEXT(Table3[[#This Row],[DATE]],"mmm")</f>
        <v>Jan</v>
      </c>
      <c r="P3312" s="3">
        <f>YEAR(Table3[[#This Row],[DATE]])</f>
        <v>2030</v>
      </c>
    </row>
    <row r="3313" spans="1:16" x14ac:dyDescent="0.3">
      <c r="A3313" s="6">
        <v>47508</v>
      </c>
      <c r="B3313" s="7" t="s">
        <v>1217</v>
      </c>
      <c r="C3313" s="9">
        <f t="shared" ca="1" si="102"/>
        <v>7</v>
      </c>
      <c r="D3313" s="9" t="s">
        <v>2116</v>
      </c>
      <c r="E3313" s="9" t="s">
        <v>2116</v>
      </c>
      <c r="F3313" s="10">
        <f t="shared" ca="1" si="103"/>
        <v>7.2340056607391998E-2</v>
      </c>
      <c r="G3313" s="3" t="str">
        <f>VLOOKUP(Table3[[#This Row],[PRODUCT ID]],Table1[[PRODUCT]:[SELLING PRICE]],1,FALSE)</f>
        <v>Product165</v>
      </c>
      <c r="H3313" s="3" t="str">
        <f>VLOOKUP(Table3[[#This Row],[PRODUCT ID]],Table1[[PRODUCT]:[SELLING PRICE]],2,FALSE)</f>
        <v>Category1</v>
      </c>
      <c r="I3313" s="3" t="str">
        <f>VLOOKUP(Table3[[#This Row],[PRODUCT ID]],Table1[[PRODUCT]:[SELLING PRICE]],3,FALSE)</f>
        <v>No</v>
      </c>
      <c r="J3313" s="16">
        <f ca="1">VLOOKUP(Table3[[#This Row],[PRODUCT ID]],Table1[[PRODUCT]:[SELLING PRICE]],4,FALSE)</f>
        <v>165</v>
      </c>
      <c r="K3313" s="16">
        <f ca="1">VLOOKUP(Table3[[#This Row],[PRODUCT ID]],Table1[[PRODUCT]:[SELLING PRICE]],5,FALSE)</f>
        <v>121.35542976752832</v>
      </c>
      <c r="L3313" s="16">
        <f ca="1">J3313*Table3[[#This Row],[QUANTITY]]</f>
        <v>1155</v>
      </c>
      <c r="M3313" s="16">
        <f ca="1">K3313*Table3[[#This Row],[QUANTITY]]*(1-Table3[[#This Row],[DISCOUNT %]])</f>
        <v>788.03599775971657</v>
      </c>
      <c r="N3313" s="3">
        <f>DAY(Table3[[#This Row],[DATE]])</f>
        <v>25</v>
      </c>
      <c r="O3313" s="3" t="str">
        <f>TEXT(Table3[[#This Row],[DATE]],"mmm")</f>
        <v>Jan</v>
      </c>
      <c r="P3313" s="3">
        <f>YEAR(Table3[[#This Row],[DATE]])</f>
        <v>2030</v>
      </c>
    </row>
    <row r="3314" spans="1:16" x14ac:dyDescent="0.3">
      <c r="A3314" s="6">
        <v>47509</v>
      </c>
      <c r="B3314" s="7" t="s">
        <v>1218</v>
      </c>
      <c r="C3314" s="9">
        <f t="shared" ca="1" si="102"/>
        <v>2</v>
      </c>
      <c r="D3314" s="9" t="s">
        <v>2115</v>
      </c>
      <c r="E3314" s="9" t="s">
        <v>2116</v>
      </c>
      <c r="F3314" s="10">
        <f t="shared" ca="1" si="103"/>
        <v>4.9564751375727495E-2</v>
      </c>
      <c r="G3314" s="3" t="str">
        <f>VLOOKUP(Table3[[#This Row],[PRODUCT ID]],Table1[[PRODUCT]:[SELLING PRICE]],1,FALSE)</f>
        <v>Product166</v>
      </c>
      <c r="H3314" s="3" t="str">
        <f>VLOOKUP(Table3[[#This Row],[PRODUCT ID]],Table1[[PRODUCT]:[SELLING PRICE]],2,FALSE)</f>
        <v>Category2</v>
      </c>
      <c r="I3314" s="3" t="str">
        <f>VLOOKUP(Table3[[#This Row],[PRODUCT ID]],Table1[[PRODUCT]:[SELLING PRICE]],3,FALSE)</f>
        <v>Kg</v>
      </c>
      <c r="J3314" s="16">
        <f ca="1">VLOOKUP(Table3[[#This Row],[PRODUCT ID]],Table1[[PRODUCT]:[SELLING PRICE]],4,FALSE)</f>
        <v>37</v>
      </c>
      <c r="K3314" s="16">
        <f ca="1">VLOOKUP(Table3[[#This Row],[PRODUCT ID]],Table1[[PRODUCT]:[SELLING PRICE]],5,FALSE)</f>
        <v>136.08380075049763</v>
      </c>
      <c r="L3314" s="16">
        <f ca="1">J3314*Table3[[#This Row],[QUANTITY]]</f>
        <v>74</v>
      </c>
      <c r="M3314" s="16">
        <f ca="1">K3314*Table3[[#This Row],[QUANTITY]]*(1-Table3[[#This Row],[DISCOUNT %]])</f>
        <v>258.67768200007038</v>
      </c>
      <c r="N3314" s="3">
        <f>DAY(Table3[[#This Row],[DATE]])</f>
        <v>26</v>
      </c>
      <c r="O3314" s="3" t="str">
        <f>TEXT(Table3[[#This Row],[DATE]],"mmm")</f>
        <v>Jan</v>
      </c>
      <c r="P3314" s="3">
        <f>YEAR(Table3[[#This Row],[DATE]])</f>
        <v>2030</v>
      </c>
    </row>
    <row r="3315" spans="1:16" x14ac:dyDescent="0.3">
      <c r="A3315" s="6">
        <v>47510</v>
      </c>
      <c r="B3315" s="7" t="s">
        <v>1219</v>
      </c>
      <c r="C3315" s="9">
        <f t="shared" ca="1" si="102"/>
        <v>4</v>
      </c>
      <c r="D3315" s="9" t="s">
        <v>2116</v>
      </c>
      <c r="E3315" s="9" t="s">
        <v>2116</v>
      </c>
      <c r="F3315" s="10">
        <f t="shared" ca="1" si="103"/>
        <v>6.8527486693807302E-2</v>
      </c>
      <c r="G3315" s="3" t="str">
        <f>VLOOKUP(Table3[[#This Row],[PRODUCT ID]],Table1[[PRODUCT]:[SELLING PRICE]],1,FALSE)</f>
        <v>Product167</v>
      </c>
      <c r="H3315" s="3" t="str">
        <f>VLOOKUP(Table3[[#This Row],[PRODUCT ID]],Table1[[PRODUCT]:[SELLING PRICE]],2,FALSE)</f>
        <v>Category3</v>
      </c>
      <c r="I3315" s="3" t="str">
        <f>VLOOKUP(Table3[[#This Row],[PRODUCT ID]],Table1[[PRODUCT]:[SELLING PRICE]],3,FALSE)</f>
        <v>Kg</v>
      </c>
      <c r="J3315" s="16">
        <f ca="1">VLOOKUP(Table3[[#This Row],[PRODUCT ID]],Table1[[PRODUCT]:[SELLING PRICE]],4,FALSE)</f>
        <v>88</v>
      </c>
      <c r="K3315" s="16">
        <f ca="1">VLOOKUP(Table3[[#This Row],[PRODUCT ID]],Table1[[PRODUCT]:[SELLING PRICE]],5,FALSE)</f>
        <v>136.35389357783384</v>
      </c>
      <c r="L3315" s="16">
        <f ca="1">J3315*Table3[[#This Row],[QUANTITY]]</f>
        <v>352</v>
      </c>
      <c r="M3315" s="16">
        <f ca="1">K3315*Table3[[#This Row],[QUANTITY]]*(1-Table3[[#This Row],[DISCOUNT %]])</f>
        <v>508.03961580012009</v>
      </c>
      <c r="N3315" s="3">
        <f>DAY(Table3[[#This Row],[DATE]])</f>
        <v>27</v>
      </c>
      <c r="O3315" s="3" t="str">
        <f>TEXT(Table3[[#This Row],[DATE]],"mmm")</f>
        <v>Jan</v>
      </c>
      <c r="P3315" s="3">
        <f>YEAR(Table3[[#This Row],[DATE]])</f>
        <v>2030</v>
      </c>
    </row>
    <row r="3316" spans="1:16" x14ac:dyDescent="0.3">
      <c r="A3316" s="6">
        <v>47511</v>
      </c>
      <c r="B3316" s="7" t="s">
        <v>1220</v>
      </c>
      <c r="C3316" s="9">
        <f t="shared" ca="1" si="102"/>
        <v>4</v>
      </c>
      <c r="D3316" s="9" t="s">
        <v>2117</v>
      </c>
      <c r="E3316" s="9" t="s">
        <v>2118</v>
      </c>
      <c r="F3316" s="10">
        <f t="shared" ca="1" si="103"/>
        <v>7.9006412212110688E-2</v>
      </c>
      <c r="G3316" s="3" t="str">
        <f>VLOOKUP(Table3[[#This Row],[PRODUCT ID]],Table1[[PRODUCT]:[SELLING PRICE]],1,FALSE)</f>
        <v>Product168</v>
      </c>
      <c r="H3316" s="3" t="str">
        <f>VLOOKUP(Table3[[#This Row],[PRODUCT ID]],Table1[[PRODUCT]:[SELLING PRICE]],2,FALSE)</f>
        <v>Category4</v>
      </c>
      <c r="I3316" s="3" t="str">
        <f>VLOOKUP(Table3[[#This Row],[PRODUCT ID]],Table1[[PRODUCT]:[SELLING PRICE]],3,FALSE)</f>
        <v>Lt</v>
      </c>
      <c r="J3316" s="16">
        <f ca="1">VLOOKUP(Table3[[#This Row],[PRODUCT ID]],Table1[[PRODUCT]:[SELLING PRICE]],4,FALSE)</f>
        <v>168</v>
      </c>
      <c r="K3316" s="16">
        <f ca="1">VLOOKUP(Table3[[#This Row],[PRODUCT ID]],Table1[[PRODUCT]:[SELLING PRICE]],5,FALSE)</f>
        <v>279.78716847020212</v>
      </c>
      <c r="L3316" s="16">
        <f ca="1">J3316*Table3[[#This Row],[QUANTITY]]</f>
        <v>672</v>
      </c>
      <c r="M3316" s="16">
        <f ca="1">K3316*Table3[[#This Row],[QUANTITY]]*(1-Table3[[#This Row],[DISCOUNT %]])</f>
        <v>1030.7287524255444</v>
      </c>
      <c r="N3316" s="3">
        <f>DAY(Table3[[#This Row],[DATE]])</f>
        <v>28</v>
      </c>
      <c r="O3316" s="3" t="str">
        <f>TEXT(Table3[[#This Row],[DATE]],"mmm")</f>
        <v>Jan</v>
      </c>
      <c r="P3316" s="3">
        <f>YEAR(Table3[[#This Row],[DATE]])</f>
        <v>2030</v>
      </c>
    </row>
    <row r="3317" spans="1:16" x14ac:dyDescent="0.3">
      <c r="A3317" s="6">
        <v>47512</v>
      </c>
      <c r="B3317" s="7" t="s">
        <v>1221</v>
      </c>
      <c r="C3317" s="9">
        <f t="shared" ca="1" si="102"/>
        <v>7</v>
      </c>
      <c r="D3317" s="9" t="s">
        <v>2115</v>
      </c>
      <c r="E3317" s="9" t="s">
        <v>2118</v>
      </c>
      <c r="F3317" s="10">
        <f t="shared" ca="1" si="103"/>
        <v>2.2235756606595582E-2</v>
      </c>
      <c r="G3317" s="3" t="str">
        <f>VLOOKUP(Table3[[#This Row],[PRODUCT ID]],Table1[[PRODUCT]:[SELLING PRICE]],1,FALSE)</f>
        <v>Product169</v>
      </c>
      <c r="H3317" s="3" t="str">
        <f>VLOOKUP(Table3[[#This Row],[PRODUCT ID]],Table1[[PRODUCT]:[SELLING PRICE]],2,FALSE)</f>
        <v>Category1</v>
      </c>
      <c r="I3317" s="3" t="str">
        <f>VLOOKUP(Table3[[#This Row],[PRODUCT ID]],Table1[[PRODUCT]:[SELLING PRICE]],3,FALSE)</f>
        <v>Kg</v>
      </c>
      <c r="J3317" s="16">
        <f ca="1">VLOOKUP(Table3[[#This Row],[PRODUCT ID]],Table1[[PRODUCT]:[SELLING PRICE]],4,FALSE)</f>
        <v>217</v>
      </c>
      <c r="K3317" s="16">
        <f ca="1">VLOOKUP(Table3[[#This Row],[PRODUCT ID]],Table1[[PRODUCT]:[SELLING PRICE]],5,FALSE)</f>
        <v>171.64934079951803</v>
      </c>
      <c r="L3317" s="16">
        <f ca="1">J3317*Table3[[#This Row],[QUANTITY]]</f>
        <v>1519</v>
      </c>
      <c r="M3317" s="16">
        <f ca="1">K3317*Table3[[#This Row],[QUANTITY]]*(1-Table3[[#This Row],[DISCOUNT %]])</f>
        <v>1174.8281148507215</v>
      </c>
      <c r="N3317" s="3">
        <f>DAY(Table3[[#This Row],[DATE]])</f>
        <v>29</v>
      </c>
      <c r="O3317" s="3" t="str">
        <f>TEXT(Table3[[#This Row],[DATE]],"mmm")</f>
        <v>Jan</v>
      </c>
      <c r="P3317" s="3">
        <f>YEAR(Table3[[#This Row],[DATE]])</f>
        <v>2030</v>
      </c>
    </row>
    <row r="3318" spans="1:16" x14ac:dyDescent="0.3">
      <c r="A3318" s="6">
        <v>47513</v>
      </c>
      <c r="B3318" s="7" t="s">
        <v>1222</v>
      </c>
      <c r="C3318" s="9">
        <f t="shared" ca="1" si="102"/>
        <v>10</v>
      </c>
      <c r="D3318" s="9" t="s">
        <v>2115</v>
      </c>
      <c r="E3318" s="9" t="s">
        <v>2116</v>
      </c>
      <c r="F3318" s="10">
        <f t="shared" ca="1" si="103"/>
        <v>7.3482108659772241E-2</v>
      </c>
      <c r="G3318" s="3" t="str">
        <f>VLOOKUP(Table3[[#This Row],[PRODUCT ID]],Table1[[PRODUCT]:[SELLING PRICE]],1,FALSE)</f>
        <v>Product170</v>
      </c>
      <c r="H3318" s="3" t="str">
        <f>VLOOKUP(Table3[[#This Row],[PRODUCT ID]],Table1[[PRODUCT]:[SELLING PRICE]],2,FALSE)</f>
        <v>Category2</v>
      </c>
      <c r="I3318" s="3" t="str">
        <f>VLOOKUP(Table3[[#This Row],[PRODUCT ID]],Table1[[PRODUCT]:[SELLING PRICE]],3,FALSE)</f>
        <v>Lt</v>
      </c>
      <c r="J3318" s="16">
        <f ca="1">VLOOKUP(Table3[[#This Row],[PRODUCT ID]],Table1[[PRODUCT]:[SELLING PRICE]],4,FALSE)</f>
        <v>32</v>
      </c>
      <c r="K3318" s="16">
        <f ca="1">VLOOKUP(Table3[[#This Row],[PRODUCT ID]],Table1[[PRODUCT]:[SELLING PRICE]],5,FALSE)</f>
        <v>110.15620313510418</v>
      </c>
      <c r="L3318" s="16">
        <f ca="1">J3318*Table3[[#This Row],[QUANTITY]]</f>
        <v>320</v>
      </c>
      <c r="M3318" s="16">
        <f ca="1">K3318*Table3[[#This Row],[QUANTITY]]*(1-Table3[[#This Row],[DISCOUNT %]])</f>
        <v>1020.616930467825</v>
      </c>
      <c r="N3318" s="3">
        <f>DAY(Table3[[#This Row],[DATE]])</f>
        <v>30</v>
      </c>
      <c r="O3318" s="3" t="str">
        <f>TEXT(Table3[[#This Row],[DATE]],"mmm")</f>
        <v>Jan</v>
      </c>
      <c r="P3318" s="3">
        <f>YEAR(Table3[[#This Row],[DATE]])</f>
        <v>2030</v>
      </c>
    </row>
    <row r="3319" spans="1:16" x14ac:dyDescent="0.3">
      <c r="A3319" s="6">
        <v>47514</v>
      </c>
      <c r="B3319" s="7" t="s">
        <v>1223</v>
      </c>
      <c r="C3319" s="9">
        <f t="shared" ca="1" si="102"/>
        <v>10</v>
      </c>
      <c r="D3319" s="9" t="s">
        <v>2115</v>
      </c>
      <c r="E3319" s="9" t="s">
        <v>2116</v>
      </c>
      <c r="F3319" s="10">
        <f t="shared" ca="1" si="103"/>
        <v>1.7287509538859824E-2</v>
      </c>
      <c r="G3319" s="3" t="str">
        <f>VLOOKUP(Table3[[#This Row],[PRODUCT ID]],Table1[[PRODUCT]:[SELLING PRICE]],1,FALSE)</f>
        <v>Product171</v>
      </c>
      <c r="H3319" s="3" t="str">
        <f>VLOOKUP(Table3[[#This Row],[PRODUCT ID]],Table1[[PRODUCT]:[SELLING PRICE]],2,FALSE)</f>
        <v>Category3</v>
      </c>
      <c r="I3319" s="3" t="str">
        <f>VLOOKUP(Table3[[#This Row],[PRODUCT ID]],Table1[[PRODUCT]:[SELLING PRICE]],3,FALSE)</f>
        <v>Ft</v>
      </c>
      <c r="J3319" s="16">
        <f ca="1">VLOOKUP(Table3[[#This Row],[PRODUCT ID]],Table1[[PRODUCT]:[SELLING PRICE]],4,FALSE)</f>
        <v>118</v>
      </c>
      <c r="K3319" s="16">
        <f ca="1">VLOOKUP(Table3[[#This Row],[PRODUCT ID]],Table1[[PRODUCT]:[SELLING PRICE]],5,FALSE)</f>
        <v>73.097675210316552</v>
      </c>
      <c r="L3319" s="16">
        <f ca="1">J3319*Table3[[#This Row],[QUANTITY]]</f>
        <v>1180</v>
      </c>
      <c r="M3319" s="16">
        <f ca="1">K3319*Table3[[#This Row],[QUANTITY]]*(1-Table3[[#This Row],[DISCOUNT %]])</f>
        <v>718.33998452849721</v>
      </c>
      <c r="N3319" s="3">
        <f>DAY(Table3[[#This Row],[DATE]])</f>
        <v>31</v>
      </c>
      <c r="O3319" s="3" t="str">
        <f>TEXT(Table3[[#This Row],[DATE]],"mmm")</f>
        <v>Jan</v>
      </c>
      <c r="P3319" s="3">
        <f>YEAR(Table3[[#This Row],[DATE]])</f>
        <v>2030</v>
      </c>
    </row>
    <row r="3320" spans="1:16" x14ac:dyDescent="0.3">
      <c r="A3320" s="6">
        <v>47515</v>
      </c>
      <c r="B3320" s="7" t="s">
        <v>1224</v>
      </c>
      <c r="C3320" s="9">
        <f t="shared" ca="1" si="102"/>
        <v>6</v>
      </c>
      <c r="D3320" s="9" t="s">
        <v>2116</v>
      </c>
      <c r="E3320" s="9" t="s">
        <v>2116</v>
      </c>
      <c r="F3320" s="10">
        <f t="shared" ca="1" si="103"/>
        <v>8.4759785205152274E-2</v>
      </c>
      <c r="G3320" s="3" t="str">
        <f>VLOOKUP(Table3[[#This Row],[PRODUCT ID]],Table1[[PRODUCT]:[SELLING PRICE]],1,FALSE)</f>
        <v>Product172</v>
      </c>
      <c r="H3320" s="3" t="str">
        <f>VLOOKUP(Table3[[#This Row],[PRODUCT ID]],Table1[[PRODUCT]:[SELLING PRICE]],2,FALSE)</f>
        <v>Category4</v>
      </c>
      <c r="I3320" s="3" t="str">
        <f>VLOOKUP(Table3[[#This Row],[PRODUCT ID]],Table1[[PRODUCT]:[SELLING PRICE]],3,FALSE)</f>
        <v>Kg</v>
      </c>
      <c r="J3320" s="16">
        <f ca="1">VLOOKUP(Table3[[#This Row],[PRODUCT ID]],Table1[[PRODUCT]:[SELLING PRICE]],4,FALSE)</f>
        <v>82</v>
      </c>
      <c r="K3320" s="16">
        <f ca="1">VLOOKUP(Table3[[#This Row],[PRODUCT ID]],Table1[[PRODUCT]:[SELLING PRICE]],5,FALSE)</f>
        <v>221.2507186574982</v>
      </c>
      <c r="L3320" s="16">
        <f ca="1">J3320*Table3[[#This Row],[QUANTITY]]</f>
        <v>492</v>
      </c>
      <c r="M3320" s="16">
        <f ca="1">K3320*Table3[[#This Row],[QUANTITY]]*(1-Table3[[#This Row],[DISCOUNT %]])</f>
        <v>1214.9853316056185</v>
      </c>
      <c r="N3320" s="3">
        <f>DAY(Table3[[#This Row],[DATE]])</f>
        <v>1</v>
      </c>
      <c r="O3320" s="3" t="str">
        <f>TEXT(Table3[[#This Row],[DATE]],"mmm")</f>
        <v>Feb</v>
      </c>
      <c r="P3320" s="3">
        <f>YEAR(Table3[[#This Row],[DATE]])</f>
        <v>2030</v>
      </c>
    </row>
    <row r="3321" spans="1:16" x14ac:dyDescent="0.3">
      <c r="A3321" s="6">
        <v>47516</v>
      </c>
      <c r="B3321" s="7" t="s">
        <v>1225</v>
      </c>
      <c r="C3321" s="9">
        <f t="shared" ca="1" si="102"/>
        <v>14</v>
      </c>
      <c r="D3321" s="9" t="s">
        <v>2116</v>
      </c>
      <c r="E3321" s="9" t="s">
        <v>2116</v>
      </c>
      <c r="F3321" s="10">
        <f t="shared" ca="1" si="103"/>
        <v>6.5836879296179762E-2</v>
      </c>
      <c r="G3321" s="3" t="str">
        <f>VLOOKUP(Table3[[#This Row],[PRODUCT ID]],Table1[[PRODUCT]:[SELLING PRICE]],1,FALSE)</f>
        <v>Product173</v>
      </c>
      <c r="H3321" s="3" t="str">
        <f>VLOOKUP(Table3[[#This Row],[PRODUCT ID]],Table1[[PRODUCT]:[SELLING PRICE]],2,FALSE)</f>
        <v>Category5</v>
      </c>
      <c r="I3321" s="3" t="str">
        <f>VLOOKUP(Table3[[#This Row],[PRODUCT ID]],Table1[[PRODUCT]:[SELLING PRICE]],3,FALSE)</f>
        <v>No</v>
      </c>
      <c r="J3321" s="16">
        <f ca="1">VLOOKUP(Table3[[#This Row],[PRODUCT ID]],Table1[[PRODUCT]:[SELLING PRICE]],4,FALSE)</f>
        <v>5</v>
      </c>
      <c r="K3321" s="16">
        <f ca="1">VLOOKUP(Table3[[#This Row],[PRODUCT ID]],Table1[[PRODUCT]:[SELLING PRICE]],5,FALSE)</f>
        <v>116.2095330301651</v>
      </c>
      <c r="L3321" s="16">
        <f ca="1">J3321*Table3[[#This Row],[QUANTITY]]</f>
        <v>70</v>
      </c>
      <c r="M3321" s="16">
        <f ca="1">K3321*Table3[[#This Row],[QUANTITY]]*(1-Table3[[#This Row],[DISCOUNT %]])</f>
        <v>1519.8212404338981</v>
      </c>
      <c r="N3321" s="3">
        <f>DAY(Table3[[#This Row],[DATE]])</f>
        <v>2</v>
      </c>
      <c r="O3321" s="3" t="str">
        <f>TEXT(Table3[[#This Row],[DATE]],"mmm")</f>
        <v>Feb</v>
      </c>
      <c r="P3321" s="3">
        <f>YEAR(Table3[[#This Row],[DATE]])</f>
        <v>2030</v>
      </c>
    </row>
    <row r="3322" spans="1:16" x14ac:dyDescent="0.3">
      <c r="A3322" s="6">
        <v>47517</v>
      </c>
      <c r="B3322" s="7" t="s">
        <v>1226</v>
      </c>
      <c r="C3322" s="9">
        <f t="shared" ca="1" si="102"/>
        <v>4</v>
      </c>
      <c r="D3322" s="9" t="s">
        <v>2116</v>
      </c>
      <c r="E3322" s="9" t="s">
        <v>2118</v>
      </c>
      <c r="F3322" s="10">
        <f t="shared" ca="1" si="103"/>
        <v>9.4866945086848536E-2</v>
      </c>
      <c r="G3322" s="3" t="str">
        <f>VLOOKUP(Table3[[#This Row],[PRODUCT ID]],Table1[[PRODUCT]:[SELLING PRICE]],1,FALSE)</f>
        <v>Product174</v>
      </c>
      <c r="H3322" s="3" t="str">
        <f>VLOOKUP(Table3[[#This Row],[PRODUCT ID]],Table1[[PRODUCT]:[SELLING PRICE]],2,FALSE)</f>
        <v>Category1</v>
      </c>
      <c r="I3322" s="3" t="str">
        <f>VLOOKUP(Table3[[#This Row],[PRODUCT ID]],Table1[[PRODUCT]:[SELLING PRICE]],3,FALSE)</f>
        <v>No</v>
      </c>
      <c r="J3322" s="16">
        <f ca="1">VLOOKUP(Table3[[#This Row],[PRODUCT ID]],Table1[[PRODUCT]:[SELLING PRICE]],4,FALSE)</f>
        <v>97</v>
      </c>
      <c r="K3322" s="16">
        <f ca="1">VLOOKUP(Table3[[#This Row],[PRODUCT ID]],Table1[[PRODUCT]:[SELLING PRICE]],5,FALSE)</f>
        <v>245.48579335218037</v>
      </c>
      <c r="L3322" s="16">
        <f ca="1">J3322*Table3[[#This Row],[QUANTITY]]</f>
        <v>388</v>
      </c>
      <c r="M3322" s="16">
        <f ca="1">K3322*Table3[[#This Row],[QUANTITY]]*(1-Table3[[#This Row],[DISCOUNT %]])</f>
        <v>888.78922429855049</v>
      </c>
      <c r="N3322" s="3">
        <f>DAY(Table3[[#This Row],[DATE]])</f>
        <v>3</v>
      </c>
      <c r="O3322" s="3" t="str">
        <f>TEXT(Table3[[#This Row],[DATE]],"mmm")</f>
        <v>Feb</v>
      </c>
      <c r="P3322" s="3">
        <f>YEAR(Table3[[#This Row],[DATE]])</f>
        <v>2030</v>
      </c>
    </row>
    <row r="3323" spans="1:16" x14ac:dyDescent="0.3">
      <c r="A3323" s="6">
        <v>47518</v>
      </c>
      <c r="B3323" s="7" t="s">
        <v>1227</v>
      </c>
      <c r="C3323" s="9">
        <f t="shared" ca="1" si="102"/>
        <v>13</v>
      </c>
      <c r="D3323" s="9" t="s">
        <v>2115</v>
      </c>
      <c r="E3323" s="9" t="s">
        <v>2116</v>
      </c>
      <c r="F3323" s="10">
        <f t="shared" ca="1" si="103"/>
        <v>5.6216601678509337E-2</v>
      </c>
      <c r="G3323" s="3" t="str">
        <f>VLOOKUP(Table3[[#This Row],[PRODUCT ID]],Table1[[PRODUCT]:[SELLING PRICE]],1,FALSE)</f>
        <v>Product175</v>
      </c>
      <c r="H3323" s="3" t="str">
        <f>VLOOKUP(Table3[[#This Row],[PRODUCT ID]],Table1[[PRODUCT]:[SELLING PRICE]],2,FALSE)</f>
        <v>Category2</v>
      </c>
      <c r="I3323" s="3" t="str">
        <f>VLOOKUP(Table3[[#This Row],[PRODUCT ID]],Table1[[PRODUCT]:[SELLING PRICE]],3,FALSE)</f>
        <v>Ft</v>
      </c>
      <c r="J3323" s="16">
        <f ca="1">VLOOKUP(Table3[[#This Row],[PRODUCT ID]],Table1[[PRODUCT]:[SELLING PRICE]],4,FALSE)</f>
        <v>17</v>
      </c>
      <c r="K3323" s="16">
        <f ca="1">VLOOKUP(Table3[[#This Row],[PRODUCT ID]],Table1[[PRODUCT]:[SELLING PRICE]],5,FALSE)</f>
        <v>89.891246705317059</v>
      </c>
      <c r="L3323" s="16">
        <f ca="1">J3323*Table3[[#This Row],[QUANTITY]]</f>
        <v>221</v>
      </c>
      <c r="M3323" s="16">
        <f ca="1">K3323*Table3[[#This Row],[QUANTITY]]*(1-Table3[[#This Row],[DISCOUNT %]])</f>
        <v>1102.8922618336953</v>
      </c>
      <c r="N3323" s="3">
        <f>DAY(Table3[[#This Row],[DATE]])</f>
        <v>4</v>
      </c>
      <c r="O3323" s="3" t="str">
        <f>TEXT(Table3[[#This Row],[DATE]],"mmm")</f>
        <v>Feb</v>
      </c>
      <c r="P3323" s="3">
        <f>YEAR(Table3[[#This Row],[DATE]])</f>
        <v>2030</v>
      </c>
    </row>
    <row r="3324" spans="1:16" x14ac:dyDescent="0.3">
      <c r="A3324" s="6">
        <v>47519</v>
      </c>
      <c r="B3324" s="7" t="s">
        <v>1228</v>
      </c>
      <c r="C3324" s="9">
        <f t="shared" ca="1" si="102"/>
        <v>2</v>
      </c>
      <c r="D3324" s="9" t="s">
        <v>2117</v>
      </c>
      <c r="E3324" s="9" t="s">
        <v>2116</v>
      </c>
      <c r="F3324" s="10">
        <f t="shared" ca="1" si="103"/>
        <v>8.7966503830811546E-2</v>
      </c>
      <c r="G3324" s="3" t="str">
        <f>VLOOKUP(Table3[[#This Row],[PRODUCT ID]],Table1[[PRODUCT]:[SELLING PRICE]],1,FALSE)</f>
        <v>Product176</v>
      </c>
      <c r="H3324" s="3" t="str">
        <f>VLOOKUP(Table3[[#This Row],[PRODUCT ID]],Table1[[PRODUCT]:[SELLING PRICE]],2,FALSE)</f>
        <v>Category3</v>
      </c>
      <c r="I3324" s="3" t="str">
        <f>VLOOKUP(Table3[[#This Row],[PRODUCT ID]],Table1[[PRODUCT]:[SELLING PRICE]],3,FALSE)</f>
        <v>No</v>
      </c>
      <c r="J3324" s="16">
        <f ca="1">VLOOKUP(Table3[[#This Row],[PRODUCT ID]],Table1[[PRODUCT]:[SELLING PRICE]],4,FALSE)</f>
        <v>154</v>
      </c>
      <c r="K3324" s="16">
        <f ca="1">VLOOKUP(Table3[[#This Row],[PRODUCT ID]],Table1[[PRODUCT]:[SELLING PRICE]],5,FALSE)</f>
        <v>257.82819577091556</v>
      </c>
      <c r="L3324" s="16">
        <f ca="1">J3324*Table3[[#This Row],[QUANTITY]]</f>
        <v>308</v>
      </c>
      <c r="M3324" s="16">
        <f ca="1">K3324*Table3[[#This Row],[QUANTITY]]*(1-Table3[[#This Row],[DISCOUNT %]])</f>
        <v>470.29590159988419</v>
      </c>
      <c r="N3324" s="3">
        <f>DAY(Table3[[#This Row],[DATE]])</f>
        <v>5</v>
      </c>
      <c r="O3324" s="3" t="str">
        <f>TEXT(Table3[[#This Row],[DATE]],"mmm")</f>
        <v>Feb</v>
      </c>
      <c r="P3324" s="3">
        <f>YEAR(Table3[[#This Row],[DATE]])</f>
        <v>2030</v>
      </c>
    </row>
    <row r="3325" spans="1:16" x14ac:dyDescent="0.3">
      <c r="A3325" s="6">
        <v>47520</v>
      </c>
      <c r="B3325" s="7" t="s">
        <v>1229</v>
      </c>
      <c r="C3325" s="9">
        <f t="shared" ca="1" si="102"/>
        <v>14</v>
      </c>
      <c r="D3325" s="9" t="s">
        <v>2117</v>
      </c>
      <c r="E3325" s="9" t="s">
        <v>2116</v>
      </c>
      <c r="F3325" s="10">
        <f t="shared" ca="1" si="103"/>
        <v>5.1618151466893004E-2</v>
      </c>
      <c r="G3325" s="3" t="str">
        <f>VLOOKUP(Table3[[#This Row],[PRODUCT ID]],Table1[[PRODUCT]:[SELLING PRICE]],1,FALSE)</f>
        <v>Product177</v>
      </c>
      <c r="H3325" s="3" t="str">
        <f>VLOOKUP(Table3[[#This Row],[PRODUCT ID]],Table1[[PRODUCT]:[SELLING PRICE]],2,FALSE)</f>
        <v>Category4</v>
      </c>
      <c r="I3325" s="3" t="str">
        <f>VLOOKUP(Table3[[#This Row],[PRODUCT ID]],Table1[[PRODUCT]:[SELLING PRICE]],3,FALSE)</f>
        <v>Kg</v>
      </c>
      <c r="J3325" s="16">
        <f ca="1">VLOOKUP(Table3[[#This Row],[PRODUCT ID]],Table1[[PRODUCT]:[SELLING PRICE]],4,FALSE)</f>
        <v>176</v>
      </c>
      <c r="K3325" s="16">
        <f ca="1">VLOOKUP(Table3[[#This Row],[PRODUCT ID]],Table1[[PRODUCT]:[SELLING PRICE]],5,FALSE)</f>
        <v>256.88842729521195</v>
      </c>
      <c r="L3325" s="16">
        <f ca="1">J3325*Table3[[#This Row],[QUANTITY]]</f>
        <v>2464</v>
      </c>
      <c r="M3325" s="16">
        <f ca="1">K3325*Table3[[#This Row],[QUANTITY]]*(1-Table3[[#This Row],[DISCOUNT %]])</f>
        <v>3410.7965016299413</v>
      </c>
      <c r="N3325" s="3">
        <f>DAY(Table3[[#This Row],[DATE]])</f>
        <v>6</v>
      </c>
      <c r="O3325" s="3" t="str">
        <f>TEXT(Table3[[#This Row],[DATE]],"mmm")</f>
        <v>Feb</v>
      </c>
      <c r="P3325" s="3">
        <f>YEAR(Table3[[#This Row],[DATE]])</f>
        <v>2030</v>
      </c>
    </row>
    <row r="3326" spans="1:16" x14ac:dyDescent="0.3">
      <c r="A3326" s="6">
        <v>47521</v>
      </c>
      <c r="B3326" s="7" t="s">
        <v>1230</v>
      </c>
      <c r="C3326" s="9">
        <f t="shared" ca="1" si="102"/>
        <v>2</v>
      </c>
      <c r="D3326" s="9" t="s">
        <v>2116</v>
      </c>
      <c r="E3326" s="9" t="s">
        <v>2116</v>
      </c>
      <c r="F3326" s="10">
        <f t="shared" ca="1" si="103"/>
        <v>6.8250256812559154E-2</v>
      </c>
      <c r="G3326" s="3" t="str">
        <f>VLOOKUP(Table3[[#This Row],[PRODUCT ID]],Table1[[PRODUCT]:[SELLING PRICE]],1,FALSE)</f>
        <v>Product178</v>
      </c>
      <c r="H3326" s="3" t="str">
        <f>VLOOKUP(Table3[[#This Row],[PRODUCT ID]],Table1[[PRODUCT]:[SELLING PRICE]],2,FALSE)</f>
        <v>Category5</v>
      </c>
      <c r="I3326" s="3" t="str">
        <f>VLOOKUP(Table3[[#This Row],[PRODUCT ID]],Table1[[PRODUCT]:[SELLING PRICE]],3,FALSE)</f>
        <v>Kg</v>
      </c>
      <c r="J3326" s="16">
        <f ca="1">VLOOKUP(Table3[[#This Row],[PRODUCT ID]],Table1[[PRODUCT]:[SELLING PRICE]],4,FALSE)</f>
        <v>228</v>
      </c>
      <c r="K3326" s="16">
        <f ca="1">VLOOKUP(Table3[[#This Row],[PRODUCT ID]],Table1[[PRODUCT]:[SELLING PRICE]],5,FALSE)</f>
        <v>299.23177214207016</v>
      </c>
      <c r="L3326" s="16">
        <f ca="1">J3326*Table3[[#This Row],[QUANTITY]]</f>
        <v>456</v>
      </c>
      <c r="M3326" s="16">
        <f ca="1">K3326*Table3[[#This Row],[QUANTITY]]*(1-Table3[[#This Row],[DISCOUNT %]])</f>
        <v>557.61825369379335</v>
      </c>
      <c r="N3326" s="3">
        <f>DAY(Table3[[#This Row],[DATE]])</f>
        <v>7</v>
      </c>
      <c r="O3326" s="3" t="str">
        <f>TEXT(Table3[[#This Row],[DATE]],"mmm")</f>
        <v>Feb</v>
      </c>
      <c r="P3326" s="3">
        <f>YEAR(Table3[[#This Row],[DATE]])</f>
        <v>2030</v>
      </c>
    </row>
    <row r="3327" spans="1:16" x14ac:dyDescent="0.3">
      <c r="A3327" s="6">
        <v>47522</v>
      </c>
      <c r="B3327" s="7" t="s">
        <v>1231</v>
      </c>
      <c r="C3327" s="9">
        <f t="shared" ca="1" si="102"/>
        <v>11</v>
      </c>
      <c r="D3327" s="9" t="s">
        <v>2116</v>
      </c>
      <c r="E3327" s="9" t="s">
        <v>2116</v>
      </c>
      <c r="F3327" s="10">
        <f t="shared" ca="1" si="103"/>
        <v>6.3178924316230067E-3</v>
      </c>
      <c r="G3327" s="3" t="str">
        <f>VLOOKUP(Table3[[#This Row],[PRODUCT ID]],Table1[[PRODUCT]:[SELLING PRICE]],1,FALSE)</f>
        <v>Product179</v>
      </c>
      <c r="H3327" s="3" t="str">
        <f>VLOOKUP(Table3[[#This Row],[PRODUCT ID]],Table1[[PRODUCT]:[SELLING PRICE]],2,FALSE)</f>
        <v>Category1</v>
      </c>
      <c r="I3327" s="3" t="str">
        <f>VLOOKUP(Table3[[#This Row],[PRODUCT ID]],Table1[[PRODUCT]:[SELLING PRICE]],3,FALSE)</f>
        <v>Lt</v>
      </c>
      <c r="J3327" s="16">
        <f ca="1">VLOOKUP(Table3[[#This Row],[PRODUCT ID]],Table1[[PRODUCT]:[SELLING PRICE]],4,FALSE)</f>
        <v>71</v>
      </c>
      <c r="K3327" s="16">
        <f ca="1">VLOOKUP(Table3[[#This Row],[PRODUCT ID]],Table1[[PRODUCT]:[SELLING PRICE]],5,FALSE)</f>
        <v>35.145332515530171</v>
      </c>
      <c r="L3327" s="16">
        <f ca="1">J3327*Table3[[#This Row],[QUANTITY]]</f>
        <v>781</v>
      </c>
      <c r="M3327" s="16">
        <f ca="1">K3327*Table3[[#This Row],[QUANTITY]]*(1-Table3[[#This Row],[DISCOUNT %]])</f>
        <v>384.15616893745772</v>
      </c>
      <c r="N3327" s="3">
        <f>DAY(Table3[[#This Row],[DATE]])</f>
        <v>8</v>
      </c>
      <c r="O3327" s="3" t="str">
        <f>TEXT(Table3[[#This Row],[DATE]],"mmm")</f>
        <v>Feb</v>
      </c>
      <c r="P3327" s="3">
        <f>YEAR(Table3[[#This Row],[DATE]])</f>
        <v>2030</v>
      </c>
    </row>
    <row r="3328" spans="1:16" x14ac:dyDescent="0.3">
      <c r="A3328" s="6">
        <v>47523</v>
      </c>
      <c r="B3328" s="7" t="s">
        <v>1232</v>
      </c>
      <c r="C3328" s="9">
        <f t="shared" ca="1" si="102"/>
        <v>4</v>
      </c>
      <c r="D3328" s="9" t="s">
        <v>2116</v>
      </c>
      <c r="E3328" s="9" t="s">
        <v>2118</v>
      </c>
      <c r="F3328" s="10">
        <f t="shared" ca="1" si="103"/>
        <v>2.3610198579962428E-2</v>
      </c>
      <c r="G3328" s="3" t="str">
        <f>VLOOKUP(Table3[[#This Row],[PRODUCT ID]],Table1[[PRODUCT]:[SELLING PRICE]],1,FALSE)</f>
        <v>Product180</v>
      </c>
      <c r="H3328" s="3" t="str">
        <f>VLOOKUP(Table3[[#This Row],[PRODUCT ID]],Table1[[PRODUCT]:[SELLING PRICE]],2,FALSE)</f>
        <v>Category2</v>
      </c>
      <c r="I3328" s="3" t="str">
        <f>VLOOKUP(Table3[[#This Row],[PRODUCT ID]],Table1[[PRODUCT]:[SELLING PRICE]],3,FALSE)</f>
        <v>Kg</v>
      </c>
      <c r="J3328" s="16">
        <f ca="1">VLOOKUP(Table3[[#This Row],[PRODUCT ID]],Table1[[PRODUCT]:[SELLING PRICE]],4,FALSE)</f>
        <v>24</v>
      </c>
      <c r="K3328" s="16">
        <f ca="1">VLOOKUP(Table3[[#This Row],[PRODUCT ID]],Table1[[PRODUCT]:[SELLING PRICE]],5,FALSE)</f>
        <v>145.85833158876653</v>
      </c>
      <c r="L3328" s="16">
        <f ca="1">J3328*Table3[[#This Row],[QUANTITY]]</f>
        <v>96</v>
      </c>
      <c r="M3328" s="16">
        <f ca="1">K3328*Table3[[#This Row],[QUANTITY]]*(1-Table3[[#This Row],[DISCOUNT %]])</f>
        <v>569.65834966165505</v>
      </c>
      <c r="N3328" s="3">
        <f>DAY(Table3[[#This Row],[DATE]])</f>
        <v>9</v>
      </c>
      <c r="O3328" s="3" t="str">
        <f>TEXT(Table3[[#This Row],[DATE]],"mmm")</f>
        <v>Feb</v>
      </c>
      <c r="P3328" s="3">
        <f>YEAR(Table3[[#This Row],[DATE]])</f>
        <v>2030</v>
      </c>
    </row>
    <row r="3329" spans="1:16" x14ac:dyDescent="0.3">
      <c r="A3329" s="6">
        <v>47524</v>
      </c>
      <c r="B3329" s="7" t="s">
        <v>1233</v>
      </c>
      <c r="C3329" s="9">
        <f t="shared" ca="1" si="102"/>
        <v>9</v>
      </c>
      <c r="D3329" s="9" t="s">
        <v>2116</v>
      </c>
      <c r="E3329" s="9" t="s">
        <v>2118</v>
      </c>
      <c r="F3329" s="10">
        <f t="shared" ca="1" si="103"/>
        <v>1.6954472352252038E-2</v>
      </c>
      <c r="G3329" s="3" t="str">
        <f>VLOOKUP(Table3[[#This Row],[PRODUCT ID]],Table1[[PRODUCT]:[SELLING PRICE]],1,FALSE)</f>
        <v>Product181</v>
      </c>
      <c r="H3329" s="3" t="str">
        <f>VLOOKUP(Table3[[#This Row],[PRODUCT ID]],Table1[[PRODUCT]:[SELLING PRICE]],2,FALSE)</f>
        <v>Category3</v>
      </c>
      <c r="I3329" s="3" t="str">
        <f>VLOOKUP(Table3[[#This Row],[PRODUCT ID]],Table1[[PRODUCT]:[SELLING PRICE]],3,FALSE)</f>
        <v>Lt</v>
      </c>
      <c r="J3329" s="16">
        <f ca="1">VLOOKUP(Table3[[#This Row],[PRODUCT ID]],Table1[[PRODUCT]:[SELLING PRICE]],4,FALSE)</f>
        <v>151</v>
      </c>
      <c r="K3329" s="16">
        <f ca="1">VLOOKUP(Table3[[#This Row],[PRODUCT ID]],Table1[[PRODUCT]:[SELLING PRICE]],5,FALSE)</f>
        <v>283.1047636192576</v>
      </c>
      <c r="L3329" s="16">
        <f ca="1">J3329*Table3[[#This Row],[QUANTITY]]</f>
        <v>1359</v>
      </c>
      <c r="M3329" s="16">
        <f ca="1">K3329*Table3[[#This Row],[QUANTITY]]*(1-Table3[[#This Row],[DISCOUNT %]])</f>
        <v>2504.7438455851566</v>
      </c>
      <c r="N3329" s="3">
        <f>DAY(Table3[[#This Row],[DATE]])</f>
        <v>10</v>
      </c>
      <c r="O3329" s="3" t="str">
        <f>TEXT(Table3[[#This Row],[DATE]],"mmm")</f>
        <v>Feb</v>
      </c>
      <c r="P3329" s="3">
        <f>YEAR(Table3[[#This Row],[DATE]])</f>
        <v>2030</v>
      </c>
    </row>
    <row r="3330" spans="1:16" x14ac:dyDescent="0.3">
      <c r="A3330" s="6">
        <v>47525</v>
      </c>
      <c r="B3330" s="7" t="s">
        <v>1234</v>
      </c>
      <c r="C3330" s="9">
        <f t="shared" ca="1" si="102"/>
        <v>4</v>
      </c>
      <c r="D3330" s="9" t="s">
        <v>2115</v>
      </c>
      <c r="E3330" s="9" t="s">
        <v>2116</v>
      </c>
      <c r="F3330" s="10">
        <f t="shared" ca="1" si="103"/>
        <v>3.9040143308411046E-2</v>
      </c>
      <c r="G3330" s="3" t="str">
        <f>VLOOKUP(Table3[[#This Row],[PRODUCT ID]],Table1[[PRODUCT]:[SELLING PRICE]],1,FALSE)</f>
        <v>Product182</v>
      </c>
      <c r="H3330" s="3" t="str">
        <f>VLOOKUP(Table3[[#This Row],[PRODUCT ID]],Table1[[PRODUCT]:[SELLING PRICE]],2,FALSE)</f>
        <v>Category4</v>
      </c>
      <c r="I3330" s="3" t="str">
        <f>VLOOKUP(Table3[[#This Row],[PRODUCT ID]],Table1[[PRODUCT]:[SELLING PRICE]],3,FALSE)</f>
        <v>Ft</v>
      </c>
      <c r="J3330" s="16">
        <f ca="1">VLOOKUP(Table3[[#This Row],[PRODUCT ID]],Table1[[PRODUCT]:[SELLING PRICE]],4,FALSE)</f>
        <v>177</v>
      </c>
      <c r="K3330" s="16">
        <f ca="1">VLOOKUP(Table3[[#This Row],[PRODUCT ID]],Table1[[PRODUCT]:[SELLING PRICE]],5,FALSE)</f>
        <v>43.403148475082766</v>
      </c>
      <c r="L3330" s="16">
        <f ca="1">J3330*Table3[[#This Row],[QUANTITY]]</f>
        <v>708</v>
      </c>
      <c r="M3330" s="16">
        <f ca="1">K3330*Table3[[#This Row],[QUANTITY]]*(1-Table3[[#This Row],[DISCOUNT %]])</f>
        <v>166.83473335431717</v>
      </c>
      <c r="N3330" s="3">
        <f>DAY(Table3[[#This Row],[DATE]])</f>
        <v>11</v>
      </c>
      <c r="O3330" s="3" t="str">
        <f>TEXT(Table3[[#This Row],[DATE]],"mmm")</f>
        <v>Feb</v>
      </c>
      <c r="P3330" s="3">
        <f>YEAR(Table3[[#This Row],[DATE]])</f>
        <v>2030</v>
      </c>
    </row>
    <row r="3331" spans="1:16" x14ac:dyDescent="0.3">
      <c r="A3331" s="6">
        <v>47526</v>
      </c>
      <c r="B3331" s="7" t="s">
        <v>1235</v>
      </c>
      <c r="C3331" s="9">
        <f t="shared" ref="C3331:C3394" ca="1" si="104">RANDBETWEEN(1,15)</f>
        <v>5</v>
      </c>
      <c r="D3331" s="9" t="s">
        <v>2116</v>
      </c>
      <c r="E3331" s="9" t="s">
        <v>2116</v>
      </c>
      <c r="F3331" s="10">
        <f t="shared" ref="F3331:F3394" ca="1" si="105">RAND()*(0.1)</f>
        <v>4.1231958343405373E-2</v>
      </c>
      <c r="G3331" s="3" t="str">
        <f>VLOOKUP(Table3[[#This Row],[PRODUCT ID]],Table1[[PRODUCT]:[SELLING PRICE]],1,FALSE)</f>
        <v>Product183</v>
      </c>
      <c r="H3331" s="3" t="str">
        <f>VLOOKUP(Table3[[#This Row],[PRODUCT ID]],Table1[[PRODUCT]:[SELLING PRICE]],2,FALSE)</f>
        <v>Category5</v>
      </c>
      <c r="I3331" s="3" t="str">
        <f>VLOOKUP(Table3[[#This Row],[PRODUCT ID]],Table1[[PRODUCT]:[SELLING PRICE]],3,FALSE)</f>
        <v>Kg</v>
      </c>
      <c r="J3331" s="16">
        <f ca="1">VLOOKUP(Table3[[#This Row],[PRODUCT ID]],Table1[[PRODUCT]:[SELLING PRICE]],4,FALSE)</f>
        <v>26</v>
      </c>
      <c r="K3331" s="16">
        <f ca="1">VLOOKUP(Table3[[#This Row],[PRODUCT ID]],Table1[[PRODUCT]:[SELLING PRICE]],5,FALSE)</f>
        <v>131.12692400111672</v>
      </c>
      <c r="L3331" s="16">
        <f ca="1">J3331*Table3[[#This Row],[QUANTITY]]</f>
        <v>130</v>
      </c>
      <c r="M3331" s="16">
        <f ca="1">K3331*Table3[[#This Row],[QUANTITY]]*(1-Table3[[#This Row],[DISCOUNT %]])</f>
        <v>628.60152066501905</v>
      </c>
      <c r="N3331" s="3">
        <f>DAY(Table3[[#This Row],[DATE]])</f>
        <v>12</v>
      </c>
      <c r="O3331" s="3" t="str">
        <f>TEXT(Table3[[#This Row],[DATE]],"mmm")</f>
        <v>Feb</v>
      </c>
      <c r="P3331" s="3">
        <f>YEAR(Table3[[#This Row],[DATE]])</f>
        <v>2030</v>
      </c>
    </row>
    <row r="3332" spans="1:16" x14ac:dyDescent="0.3">
      <c r="A3332" s="6">
        <v>47527</v>
      </c>
      <c r="B3332" s="7" t="s">
        <v>1236</v>
      </c>
      <c r="C3332" s="9">
        <f t="shared" ca="1" si="104"/>
        <v>7</v>
      </c>
      <c r="D3332" s="9" t="s">
        <v>2117</v>
      </c>
      <c r="E3332" s="9" t="s">
        <v>2116</v>
      </c>
      <c r="F3332" s="10">
        <f t="shared" ca="1" si="105"/>
        <v>5.0336080046736224E-2</v>
      </c>
      <c r="G3332" s="3" t="str">
        <f>VLOOKUP(Table3[[#This Row],[PRODUCT ID]],Table1[[PRODUCT]:[SELLING PRICE]],1,FALSE)</f>
        <v>Product184</v>
      </c>
      <c r="H3332" s="3" t="str">
        <f>VLOOKUP(Table3[[#This Row],[PRODUCT ID]],Table1[[PRODUCT]:[SELLING PRICE]],2,FALSE)</f>
        <v>Category1</v>
      </c>
      <c r="I3332" s="3" t="str">
        <f>VLOOKUP(Table3[[#This Row],[PRODUCT ID]],Table1[[PRODUCT]:[SELLING PRICE]],3,FALSE)</f>
        <v>No</v>
      </c>
      <c r="J3332" s="16">
        <f ca="1">VLOOKUP(Table3[[#This Row],[PRODUCT ID]],Table1[[PRODUCT]:[SELLING PRICE]],4,FALSE)</f>
        <v>113</v>
      </c>
      <c r="K3332" s="16">
        <f ca="1">VLOOKUP(Table3[[#This Row],[PRODUCT ID]],Table1[[PRODUCT]:[SELLING PRICE]],5,FALSE)</f>
        <v>77.10426035332361</v>
      </c>
      <c r="L3332" s="16">
        <f ca="1">J3332*Table3[[#This Row],[QUANTITY]]</f>
        <v>791</v>
      </c>
      <c r="M3332" s="16">
        <f ca="1">K3332*Table3[[#This Row],[QUANTITY]]*(1-Table3[[#This Row],[DISCOUNT %]])</f>
        <v>512.56193892564022</v>
      </c>
      <c r="N3332" s="3">
        <f>DAY(Table3[[#This Row],[DATE]])</f>
        <v>13</v>
      </c>
      <c r="O3332" s="3" t="str">
        <f>TEXT(Table3[[#This Row],[DATE]],"mmm")</f>
        <v>Feb</v>
      </c>
      <c r="P3332" s="3">
        <f>YEAR(Table3[[#This Row],[DATE]])</f>
        <v>2030</v>
      </c>
    </row>
    <row r="3333" spans="1:16" x14ac:dyDescent="0.3">
      <c r="A3333" s="6">
        <v>47528</v>
      </c>
      <c r="B3333" s="7" t="s">
        <v>1237</v>
      </c>
      <c r="C3333" s="9">
        <f t="shared" ca="1" si="104"/>
        <v>13</v>
      </c>
      <c r="D3333" s="9" t="s">
        <v>2115</v>
      </c>
      <c r="E3333" s="9" t="s">
        <v>2116</v>
      </c>
      <c r="F3333" s="10">
        <f t="shared" ca="1" si="105"/>
        <v>5.222823249160146E-2</v>
      </c>
      <c r="G3333" s="3" t="str">
        <f>VLOOKUP(Table3[[#This Row],[PRODUCT ID]],Table1[[PRODUCT]:[SELLING PRICE]],1,FALSE)</f>
        <v>Product185</v>
      </c>
      <c r="H3333" s="3" t="str">
        <f>VLOOKUP(Table3[[#This Row],[PRODUCT ID]],Table1[[PRODUCT]:[SELLING PRICE]],2,FALSE)</f>
        <v>Category2</v>
      </c>
      <c r="I3333" s="3" t="str">
        <f>VLOOKUP(Table3[[#This Row],[PRODUCT ID]],Table1[[PRODUCT]:[SELLING PRICE]],3,FALSE)</f>
        <v>No</v>
      </c>
      <c r="J3333" s="16">
        <f ca="1">VLOOKUP(Table3[[#This Row],[PRODUCT ID]],Table1[[PRODUCT]:[SELLING PRICE]],4,FALSE)</f>
        <v>21</v>
      </c>
      <c r="K3333" s="16">
        <f ca="1">VLOOKUP(Table3[[#This Row],[PRODUCT ID]],Table1[[PRODUCT]:[SELLING PRICE]],5,FALSE)</f>
        <v>36.91762214394776</v>
      </c>
      <c r="L3333" s="16">
        <f ca="1">J3333*Table3[[#This Row],[QUANTITY]]</f>
        <v>273</v>
      </c>
      <c r="M3333" s="16">
        <f ca="1">K3333*Table3[[#This Row],[QUANTITY]]*(1-Table3[[#This Row],[DISCOUNT %]])</f>
        <v>454.86323989049527</v>
      </c>
      <c r="N3333" s="3">
        <f>DAY(Table3[[#This Row],[DATE]])</f>
        <v>14</v>
      </c>
      <c r="O3333" s="3" t="str">
        <f>TEXT(Table3[[#This Row],[DATE]],"mmm")</f>
        <v>Feb</v>
      </c>
      <c r="P3333" s="3">
        <f>YEAR(Table3[[#This Row],[DATE]])</f>
        <v>2030</v>
      </c>
    </row>
    <row r="3334" spans="1:16" x14ac:dyDescent="0.3">
      <c r="A3334" s="6">
        <v>47529</v>
      </c>
      <c r="B3334" s="7" t="s">
        <v>1238</v>
      </c>
      <c r="C3334" s="9">
        <f t="shared" ca="1" si="104"/>
        <v>15</v>
      </c>
      <c r="D3334" s="9" t="s">
        <v>2115</v>
      </c>
      <c r="E3334" s="9" t="s">
        <v>2118</v>
      </c>
      <c r="F3334" s="10">
        <f t="shared" ca="1" si="105"/>
        <v>5.1201047053220872E-2</v>
      </c>
      <c r="G3334" s="3" t="str">
        <f>VLOOKUP(Table3[[#This Row],[PRODUCT ID]],Table1[[PRODUCT]:[SELLING PRICE]],1,FALSE)</f>
        <v>Product186</v>
      </c>
      <c r="H3334" s="3" t="str">
        <f>VLOOKUP(Table3[[#This Row],[PRODUCT ID]],Table1[[PRODUCT]:[SELLING PRICE]],2,FALSE)</f>
        <v>Category3</v>
      </c>
      <c r="I3334" s="3" t="str">
        <f>VLOOKUP(Table3[[#This Row],[PRODUCT ID]],Table1[[PRODUCT]:[SELLING PRICE]],3,FALSE)</f>
        <v>Ft</v>
      </c>
      <c r="J3334" s="16">
        <f ca="1">VLOOKUP(Table3[[#This Row],[PRODUCT ID]],Table1[[PRODUCT]:[SELLING PRICE]],4,FALSE)</f>
        <v>37</v>
      </c>
      <c r="K3334" s="16">
        <f ca="1">VLOOKUP(Table3[[#This Row],[PRODUCT ID]],Table1[[PRODUCT]:[SELLING PRICE]],5,FALSE)</f>
        <v>152.60567303298228</v>
      </c>
      <c r="L3334" s="16">
        <f ca="1">J3334*Table3[[#This Row],[QUANTITY]]</f>
        <v>555</v>
      </c>
      <c r="M3334" s="16">
        <f ca="1">K3334*Table3[[#This Row],[QUANTITY]]*(1-Table3[[#This Row],[DISCOUNT %]])</f>
        <v>2171.8815418114814</v>
      </c>
      <c r="N3334" s="3">
        <f>DAY(Table3[[#This Row],[DATE]])</f>
        <v>15</v>
      </c>
      <c r="O3334" s="3" t="str">
        <f>TEXT(Table3[[#This Row],[DATE]],"mmm")</f>
        <v>Feb</v>
      </c>
      <c r="P3334" s="3">
        <f>YEAR(Table3[[#This Row],[DATE]])</f>
        <v>2030</v>
      </c>
    </row>
    <row r="3335" spans="1:16" x14ac:dyDescent="0.3">
      <c r="A3335" s="6">
        <v>47530</v>
      </c>
      <c r="B3335" s="7" t="s">
        <v>1239</v>
      </c>
      <c r="C3335" s="9">
        <f t="shared" ca="1" si="104"/>
        <v>8</v>
      </c>
      <c r="D3335" s="9" t="s">
        <v>2115</v>
      </c>
      <c r="E3335" s="9" t="s">
        <v>2116</v>
      </c>
      <c r="F3335" s="10">
        <f t="shared" ca="1" si="105"/>
        <v>3.8447024704967026E-2</v>
      </c>
      <c r="G3335" s="3" t="str">
        <f>VLOOKUP(Table3[[#This Row],[PRODUCT ID]],Table1[[PRODUCT]:[SELLING PRICE]],1,FALSE)</f>
        <v>Product187</v>
      </c>
      <c r="H3335" s="3" t="str">
        <f>VLOOKUP(Table3[[#This Row],[PRODUCT ID]],Table1[[PRODUCT]:[SELLING PRICE]],2,FALSE)</f>
        <v>Category4</v>
      </c>
      <c r="I3335" s="3" t="str">
        <f>VLOOKUP(Table3[[#This Row],[PRODUCT ID]],Table1[[PRODUCT]:[SELLING PRICE]],3,FALSE)</f>
        <v>No</v>
      </c>
      <c r="J3335" s="16">
        <f ca="1">VLOOKUP(Table3[[#This Row],[PRODUCT ID]],Table1[[PRODUCT]:[SELLING PRICE]],4,FALSE)</f>
        <v>160</v>
      </c>
      <c r="K3335" s="16">
        <f ca="1">VLOOKUP(Table3[[#This Row],[PRODUCT ID]],Table1[[PRODUCT]:[SELLING PRICE]],5,FALSE)</f>
        <v>171.09036856490613</v>
      </c>
      <c r="L3335" s="16">
        <f ca="1">J3335*Table3[[#This Row],[QUANTITY]]</f>
        <v>1280</v>
      </c>
      <c r="M3335" s="16">
        <f ca="1">K3335*Table3[[#This Row],[QUANTITY]]*(1-Table3[[#This Row],[DISCOUNT %]])</f>
        <v>1316.0996235032742</v>
      </c>
      <c r="N3335" s="3">
        <f>DAY(Table3[[#This Row],[DATE]])</f>
        <v>16</v>
      </c>
      <c r="O3335" s="3" t="str">
        <f>TEXT(Table3[[#This Row],[DATE]],"mmm")</f>
        <v>Feb</v>
      </c>
      <c r="P3335" s="3">
        <f>YEAR(Table3[[#This Row],[DATE]])</f>
        <v>2030</v>
      </c>
    </row>
    <row r="3336" spans="1:16" x14ac:dyDescent="0.3">
      <c r="A3336" s="6">
        <v>47531</v>
      </c>
      <c r="B3336" s="7" t="s">
        <v>1240</v>
      </c>
      <c r="C3336" s="9">
        <f t="shared" ca="1" si="104"/>
        <v>10</v>
      </c>
      <c r="D3336" s="9" t="s">
        <v>2116</v>
      </c>
      <c r="E3336" s="9" t="s">
        <v>2116</v>
      </c>
      <c r="F3336" s="10">
        <f t="shared" ca="1" si="105"/>
        <v>6.8968319157688196E-2</v>
      </c>
      <c r="G3336" s="3" t="str">
        <f>VLOOKUP(Table3[[#This Row],[PRODUCT ID]],Table1[[PRODUCT]:[SELLING PRICE]],1,FALSE)</f>
        <v>Product188</v>
      </c>
      <c r="H3336" s="3" t="str">
        <f>VLOOKUP(Table3[[#This Row],[PRODUCT ID]],Table1[[PRODUCT]:[SELLING PRICE]],2,FALSE)</f>
        <v>Category5</v>
      </c>
      <c r="I3336" s="3" t="str">
        <f>VLOOKUP(Table3[[#This Row],[PRODUCT ID]],Table1[[PRODUCT]:[SELLING PRICE]],3,FALSE)</f>
        <v>Kg</v>
      </c>
      <c r="J3336" s="16">
        <f ca="1">VLOOKUP(Table3[[#This Row],[PRODUCT ID]],Table1[[PRODUCT]:[SELLING PRICE]],4,FALSE)</f>
        <v>141</v>
      </c>
      <c r="K3336" s="16">
        <f ca="1">VLOOKUP(Table3[[#This Row],[PRODUCT ID]],Table1[[PRODUCT]:[SELLING PRICE]],5,FALSE)</f>
        <v>136.36739549947771</v>
      </c>
      <c r="L3336" s="16">
        <f ca="1">J3336*Table3[[#This Row],[QUANTITY]]</f>
        <v>1410</v>
      </c>
      <c r="M3336" s="16">
        <f ca="1">K3336*Table3[[#This Row],[QUANTITY]]*(1-Table3[[#This Row],[DISCOUNT %]])</f>
        <v>1269.6236544396702</v>
      </c>
      <c r="N3336" s="3">
        <f>DAY(Table3[[#This Row],[DATE]])</f>
        <v>17</v>
      </c>
      <c r="O3336" s="3" t="str">
        <f>TEXT(Table3[[#This Row],[DATE]],"mmm")</f>
        <v>Feb</v>
      </c>
      <c r="P3336" s="3">
        <f>YEAR(Table3[[#This Row],[DATE]])</f>
        <v>2030</v>
      </c>
    </row>
    <row r="3337" spans="1:16" x14ac:dyDescent="0.3">
      <c r="A3337" s="6">
        <v>47532</v>
      </c>
      <c r="B3337" s="7" t="s">
        <v>1241</v>
      </c>
      <c r="C3337" s="9">
        <f t="shared" ca="1" si="104"/>
        <v>8</v>
      </c>
      <c r="D3337" s="9" t="s">
        <v>2116</v>
      </c>
      <c r="E3337" s="9" t="s">
        <v>2116</v>
      </c>
      <c r="F3337" s="10">
        <f t="shared" ca="1" si="105"/>
        <v>4.6067436687440844E-3</v>
      </c>
      <c r="G3337" s="3" t="str">
        <f>VLOOKUP(Table3[[#This Row],[PRODUCT ID]],Table1[[PRODUCT]:[SELLING PRICE]],1,FALSE)</f>
        <v>Product189</v>
      </c>
      <c r="H3337" s="3" t="str">
        <f>VLOOKUP(Table3[[#This Row],[PRODUCT ID]],Table1[[PRODUCT]:[SELLING PRICE]],2,FALSE)</f>
        <v>Category1</v>
      </c>
      <c r="I3337" s="3" t="str">
        <f>VLOOKUP(Table3[[#This Row],[PRODUCT ID]],Table1[[PRODUCT]:[SELLING PRICE]],3,FALSE)</f>
        <v>Kg</v>
      </c>
      <c r="J3337" s="16">
        <f ca="1">VLOOKUP(Table3[[#This Row],[PRODUCT ID]],Table1[[PRODUCT]:[SELLING PRICE]],4,FALSE)</f>
        <v>184</v>
      </c>
      <c r="K3337" s="16">
        <f ca="1">VLOOKUP(Table3[[#This Row],[PRODUCT ID]],Table1[[PRODUCT]:[SELLING PRICE]],5,FALSE)</f>
        <v>85.341458188415032</v>
      </c>
      <c r="L3337" s="16">
        <f ca="1">J3337*Table3[[#This Row],[QUANTITY]]</f>
        <v>1472</v>
      </c>
      <c r="M3337" s="16">
        <f ca="1">K3337*Table3[[#This Row],[QUANTITY]]*(1-Table3[[#This Row],[DISCOUNT %]])</f>
        <v>679.58649572979334</v>
      </c>
      <c r="N3337" s="3">
        <f>DAY(Table3[[#This Row],[DATE]])</f>
        <v>18</v>
      </c>
      <c r="O3337" s="3" t="str">
        <f>TEXT(Table3[[#This Row],[DATE]],"mmm")</f>
        <v>Feb</v>
      </c>
      <c r="P3337" s="3">
        <f>YEAR(Table3[[#This Row],[DATE]])</f>
        <v>2030</v>
      </c>
    </row>
    <row r="3338" spans="1:16" x14ac:dyDescent="0.3">
      <c r="A3338" s="6">
        <v>47533</v>
      </c>
      <c r="B3338" s="7" t="s">
        <v>1242</v>
      </c>
      <c r="C3338" s="9">
        <f t="shared" ca="1" si="104"/>
        <v>12</v>
      </c>
      <c r="D3338" s="9" t="s">
        <v>2116</v>
      </c>
      <c r="E3338" s="9" t="s">
        <v>2116</v>
      </c>
      <c r="F3338" s="10">
        <f t="shared" ca="1" si="105"/>
        <v>7.6985533258635427E-2</v>
      </c>
      <c r="G3338" s="3" t="str">
        <f>VLOOKUP(Table3[[#This Row],[PRODUCT ID]],Table1[[PRODUCT]:[SELLING PRICE]],1,FALSE)</f>
        <v>Product190</v>
      </c>
      <c r="H3338" s="3" t="str">
        <f>VLOOKUP(Table3[[#This Row],[PRODUCT ID]],Table1[[PRODUCT]:[SELLING PRICE]],2,FALSE)</f>
        <v>Category2</v>
      </c>
      <c r="I3338" s="3" t="str">
        <f>VLOOKUP(Table3[[#This Row],[PRODUCT ID]],Table1[[PRODUCT]:[SELLING PRICE]],3,FALSE)</f>
        <v>Lt</v>
      </c>
      <c r="J3338" s="16">
        <f ca="1">VLOOKUP(Table3[[#This Row],[PRODUCT ID]],Table1[[PRODUCT]:[SELLING PRICE]],4,FALSE)</f>
        <v>131</v>
      </c>
      <c r="K3338" s="16">
        <f ca="1">VLOOKUP(Table3[[#This Row],[PRODUCT ID]],Table1[[PRODUCT]:[SELLING PRICE]],5,FALSE)</f>
        <v>149.10146421928755</v>
      </c>
      <c r="L3338" s="16">
        <f ca="1">J3338*Table3[[#This Row],[QUANTITY]]</f>
        <v>1572</v>
      </c>
      <c r="M3338" s="16">
        <f ca="1">K3338*Table3[[#This Row],[QUANTITY]]*(1-Table3[[#This Row],[DISCOUNT %]])</f>
        <v>1651.4737018406681</v>
      </c>
      <c r="N3338" s="3">
        <f>DAY(Table3[[#This Row],[DATE]])</f>
        <v>19</v>
      </c>
      <c r="O3338" s="3" t="str">
        <f>TEXT(Table3[[#This Row],[DATE]],"mmm")</f>
        <v>Feb</v>
      </c>
      <c r="P3338" s="3">
        <f>YEAR(Table3[[#This Row],[DATE]])</f>
        <v>2030</v>
      </c>
    </row>
    <row r="3339" spans="1:16" x14ac:dyDescent="0.3">
      <c r="A3339" s="6">
        <v>47534</v>
      </c>
      <c r="B3339" s="7" t="s">
        <v>1243</v>
      </c>
      <c r="C3339" s="9">
        <f t="shared" ca="1" si="104"/>
        <v>13</v>
      </c>
      <c r="D3339" s="9" t="s">
        <v>2115</v>
      </c>
      <c r="E3339" s="9" t="s">
        <v>2116</v>
      </c>
      <c r="F3339" s="10">
        <f t="shared" ca="1" si="105"/>
        <v>6.3756693866159148E-2</v>
      </c>
      <c r="G3339" s="3" t="str">
        <f>VLOOKUP(Table3[[#This Row],[PRODUCT ID]],Table1[[PRODUCT]:[SELLING PRICE]],1,FALSE)</f>
        <v>Product191</v>
      </c>
      <c r="H3339" s="3" t="str">
        <f>VLOOKUP(Table3[[#This Row],[PRODUCT ID]],Table1[[PRODUCT]:[SELLING PRICE]],2,FALSE)</f>
        <v>Category3</v>
      </c>
      <c r="I3339" s="3" t="str">
        <f>VLOOKUP(Table3[[#This Row],[PRODUCT ID]],Table1[[PRODUCT]:[SELLING PRICE]],3,FALSE)</f>
        <v>Kg</v>
      </c>
      <c r="J3339" s="16">
        <f ca="1">VLOOKUP(Table3[[#This Row],[PRODUCT ID]],Table1[[PRODUCT]:[SELLING PRICE]],4,FALSE)</f>
        <v>81</v>
      </c>
      <c r="K3339" s="16">
        <f ca="1">VLOOKUP(Table3[[#This Row],[PRODUCT ID]],Table1[[PRODUCT]:[SELLING PRICE]],5,FALSE)</f>
        <v>216.26111620860712</v>
      </c>
      <c r="L3339" s="16">
        <f ca="1">J3339*Table3[[#This Row],[QUANTITY]]</f>
        <v>1053</v>
      </c>
      <c r="M3339" s="16">
        <f ca="1">K3339*Table3[[#This Row],[QUANTITY]]*(1-Table3[[#This Row],[DISCOUNT %]])</f>
        <v>2632.149291555434</v>
      </c>
      <c r="N3339" s="3">
        <f>DAY(Table3[[#This Row],[DATE]])</f>
        <v>20</v>
      </c>
      <c r="O3339" s="3" t="str">
        <f>TEXT(Table3[[#This Row],[DATE]],"mmm")</f>
        <v>Feb</v>
      </c>
      <c r="P3339" s="3">
        <f>YEAR(Table3[[#This Row],[DATE]])</f>
        <v>2030</v>
      </c>
    </row>
    <row r="3340" spans="1:16" x14ac:dyDescent="0.3">
      <c r="A3340" s="6">
        <v>47535</v>
      </c>
      <c r="B3340" s="7" t="s">
        <v>1244</v>
      </c>
      <c r="C3340" s="9">
        <f t="shared" ca="1" si="104"/>
        <v>12</v>
      </c>
      <c r="D3340" s="9" t="s">
        <v>2117</v>
      </c>
      <c r="E3340" s="9" t="s">
        <v>2118</v>
      </c>
      <c r="F3340" s="10">
        <f t="shared" ca="1" si="105"/>
        <v>9.6742474313382759E-2</v>
      </c>
      <c r="G3340" s="3" t="str">
        <f>VLOOKUP(Table3[[#This Row],[PRODUCT ID]],Table1[[PRODUCT]:[SELLING PRICE]],1,FALSE)</f>
        <v>Product192</v>
      </c>
      <c r="H3340" s="3" t="str">
        <f>VLOOKUP(Table3[[#This Row],[PRODUCT ID]],Table1[[PRODUCT]:[SELLING PRICE]],2,FALSE)</f>
        <v>Category4</v>
      </c>
      <c r="I3340" s="3" t="str">
        <f>VLOOKUP(Table3[[#This Row],[PRODUCT ID]],Table1[[PRODUCT]:[SELLING PRICE]],3,FALSE)</f>
        <v>Lt</v>
      </c>
      <c r="J3340" s="16">
        <f ca="1">VLOOKUP(Table3[[#This Row],[PRODUCT ID]],Table1[[PRODUCT]:[SELLING PRICE]],4,FALSE)</f>
        <v>168</v>
      </c>
      <c r="K3340" s="16">
        <f ca="1">VLOOKUP(Table3[[#This Row],[PRODUCT ID]],Table1[[PRODUCT]:[SELLING PRICE]],5,FALSE)</f>
        <v>32.547785976926932</v>
      </c>
      <c r="L3340" s="16">
        <f ca="1">J3340*Table3[[#This Row],[QUANTITY]]</f>
        <v>2016</v>
      </c>
      <c r="M3340" s="16">
        <f ca="1">K3340*Table3[[#This Row],[QUANTITY]]*(1-Table3[[#This Row],[DISCOUNT %]])</f>
        <v>352.78839153715916</v>
      </c>
      <c r="N3340" s="3">
        <f>DAY(Table3[[#This Row],[DATE]])</f>
        <v>21</v>
      </c>
      <c r="O3340" s="3" t="str">
        <f>TEXT(Table3[[#This Row],[DATE]],"mmm")</f>
        <v>Feb</v>
      </c>
      <c r="P3340" s="3">
        <f>YEAR(Table3[[#This Row],[DATE]])</f>
        <v>2030</v>
      </c>
    </row>
    <row r="3341" spans="1:16" x14ac:dyDescent="0.3">
      <c r="A3341" s="6">
        <v>47536</v>
      </c>
      <c r="B3341" s="7" t="s">
        <v>1245</v>
      </c>
      <c r="C3341" s="9">
        <f t="shared" ca="1" si="104"/>
        <v>4</v>
      </c>
      <c r="D3341" s="9" t="s">
        <v>2117</v>
      </c>
      <c r="E3341" s="9" t="s">
        <v>2118</v>
      </c>
      <c r="F3341" s="10">
        <f t="shared" ca="1" si="105"/>
        <v>5.9211019722072038E-2</v>
      </c>
      <c r="G3341" s="3" t="str">
        <f>VLOOKUP(Table3[[#This Row],[PRODUCT ID]],Table1[[PRODUCT]:[SELLING PRICE]],1,FALSE)</f>
        <v>Product193</v>
      </c>
      <c r="H3341" s="3" t="str">
        <f>VLOOKUP(Table3[[#This Row],[PRODUCT ID]],Table1[[PRODUCT]:[SELLING PRICE]],2,FALSE)</f>
        <v>Category1</v>
      </c>
      <c r="I3341" s="3" t="str">
        <f>VLOOKUP(Table3[[#This Row],[PRODUCT ID]],Table1[[PRODUCT]:[SELLING PRICE]],3,FALSE)</f>
        <v>Ft</v>
      </c>
      <c r="J3341" s="16">
        <f ca="1">VLOOKUP(Table3[[#This Row],[PRODUCT ID]],Table1[[PRODUCT]:[SELLING PRICE]],4,FALSE)</f>
        <v>131</v>
      </c>
      <c r="K3341" s="16">
        <f ca="1">VLOOKUP(Table3[[#This Row],[PRODUCT ID]],Table1[[PRODUCT]:[SELLING PRICE]],5,FALSE)</f>
        <v>49.309113202394144</v>
      </c>
      <c r="L3341" s="16">
        <f ca="1">J3341*Table3[[#This Row],[QUANTITY]]</f>
        <v>524</v>
      </c>
      <c r="M3341" s="16">
        <f ca="1">K3341*Table3[[#This Row],[QUANTITY]]*(1-Table3[[#This Row],[DISCOUNT %]])</f>
        <v>185.55788131235721</v>
      </c>
      <c r="N3341" s="3">
        <f>DAY(Table3[[#This Row],[DATE]])</f>
        <v>22</v>
      </c>
      <c r="O3341" s="3" t="str">
        <f>TEXT(Table3[[#This Row],[DATE]],"mmm")</f>
        <v>Feb</v>
      </c>
      <c r="P3341" s="3">
        <f>YEAR(Table3[[#This Row],[DATE]])</f>
        <v>2030</v>
      </c>
    </row>
    <row r="3342" spans="1:16" x14ac:dyDescent="0.3">
      <c r="A3342" s="6">
        <v>47537</v>
      </c>
      <c r="B3342" s="7" t="s">
        <v>1246</v>
      </c>
      <c r="C3342" s="9">
        <f t="shared" ca="1" si="104"/>
        <v>15</v>
      </c>
      <c r="D3342" s="9" t="s">
        <v>2116</v>
      </c>
      <c r="E3342" s="9" t="s">
        <v>2116</v>
      </c>
      <c r="F3342" s="10">
        <f t="shared" ca="1" si="105"/>
        <v>5.5712978319172726E-2</v>
      </c>
      <c r="G3342" s="3" t="str">
        <f>VLOOKUP(Table3[[#This Row],[PRODUCT ID]],Table1[[PRODUCT]:[SELLING PRICE]],1,FALSE)</f>
        <v>Product194</v>
      </c>
      <c r="H3342" s="3" t="str">
        <f>VLOOKUP(Table3[[#This Row],[PRODUCT ID]],Table1[[PRODUCT]:[SELLING PRICE]],2,FALSE)</f>
        <v>Category2</v>
      </c>
      <c r="I3342" s="3" t="str">
        <f>VLOOKUP(Table3[[#This Row],[PRODUCT ID]],Table1[[PRODUCT]:[SELLING PRICE]],3,FALSE)</f>
        <v>Kg</v>
      </c>
      <c r="J3342" s="16">
        <f ca="1">VLOOKUP(Table3[[#This Row],[PRODUCT ID]],Table1[[PRODUCT]:[SELLING PRICE]],4,FALSE)</f>
        <v>167</v>
      </c>
      <c r="K3342" s="16">
        <f ca="1">VLOOKUP(Table3[[#This Row],[PRODUCT ID]],Table1[[PRODUCT]:[SELLING PRICE]],5,FALSE)</f>
        <v>24.87110848704306</v>
      </c>
      <c r="L3342" s="16">
        <f ca="1">J3342*Table3[[#This Row],[QUANTITY]]</f>
        <v>2505</v>
      </c>
      <c r="M3342" s="16">
        <f ca="1">K3342*Table3[[#This Row],[QUANTITY]]*(1-Table3[[#This Row],[DISCOUNT %]])</f>
        <v>352.28197438695958</v>
      </c>
      <c r="N3342" s="3">
        <f>DAY(Table3[[#This Row],[DATE]])</f>
        <v>23</v>
      </c>
      <c r="O3342" s="3" t="str">
        <f>TEXT(Table3[[#This Row],[DATE]],"mmm")</f>
        <v>Feb</v>
      </c>
      <c r="P3342" s="3">
        <f>YEAR(Table3[[#This Row],[DATE]])</f>
        <v>2030</v>
      </c>
    </row>
    <row r="3343" spans="1:16" x14ac:dyDescent="0.3">
      <c r="A3343" s="6">
        <v>47538</v>
      </c>
      <c r="B3343" s="7" t="s">
        <v>1247</v>
      </c>
      <c r="C3343" s="9">
        <f t="shared" ca="1" si="104"/>
        <v>3</v>
      </c>
      <c r="D3343" s="9" t="s">
        <v>2116</v>
      </c>
      <c r="E3343" s="9" t="s">
        <v>2116</v>
      </c>
      <c r="F3343" s="10">
        <f t="shared" ca="1" si="105"/>
        <v>5.1492773492945114E-2</v>
      </c>
      <c r="G3343" s="3" t="str">
        <f>VLOOKUP(Table3[[#This Row],[PRODUCT ID]],Table1[[PRODUCT]:[SELLING PRICE]],1,FALSE)</f>
        <v>Product195</v>
      </c>
      <c r="H3343" s="3" t="str">
        <f>VLOOKUP(Table3[[#This Row],[PRODUCT ID]],Table1[[PRODUCT]:[SELLING PRICE]],2,FALSE)</f>
        <v>Category3</v>
      </c>
      <c r="I3343" s="3" t="str">
        <f>VLOOKUP(Table3[[#This Row],[PRODUCT ID]],Table1[[PRODUCT]:[SELLING PRICE]],3,FALSE)</f>
        <v>No</v>
      </c>
      <c r="J3343" s="16">
        <f ca="1">VLOOKUP(Table3[[#This Row],[PRODUCT ID]],Table1[[PRODUCT]:[SELLING PRICE]],4,FALSE)</f>
        <v>203</v>
      </c>
      <c r="K3343" s="16">
        <f ca="1">VLOOKUP(Table3[[#This Row],[PRODUCT ID]],Table1[[PRODUCT]:[SELLING PRICE]],5,FALSE)</f>
        <v>163.99260185830906</v>
      </c>
      <c r="L3343" s="16">
        <f ca="1">J3343*Table3[[#This Row],[QUANTITY]]</f>
        <v>609</v>
      </c>
      <c r="M3343" s="16">
        <f ca="1">K3343*Table3[[#This Row],[QUANTITY]]*(1-Table3[[#This Row],[DISCOUNT %]])</f>
        <v>466.64450386890127</v>
      </c>
      <c r="N3343" s="3">
        <f>DAY(Table3[[#This Row],[DATE]])</f>
        <v>24</v>
      </c>
      <c r="O3343" s="3" t="str">
        <f>TEXT(Table3[[#This Row],[DATE]],"mmm")</f>
        <v>Feb</v>
      </c>
      <c r="P3343" s="3">
        <f>YEAR(Table3[[#This Row],[DATE]])</f>
        <v>2030</v>
      </c>
    </row>
    <row r="3344" spans="1:16" x14ac:dyDescent="0.3">
      <c r="A3344" s="6">
        <v>47539</v>
      </c>
      <c r="B3344" s="7" t="s">
        <v>1248</v>
      </c>
      <c r="C3344" s="9">
        <f t="shared" ca="1" si="104"/>
        <v>10</v>
      </c>
      <c r="D3344" s="9" t="s">
        <v>2116</v>
      </c>
      <c r="E3344" s="9" t="s">
        <v>2116</v>
      </c>
      <c r="F3344" s="10">
        <f t="shared" ca="1" si="105"/>
        <v>2.3524867838772324E-2</v>
      </c>
      <c r="G3344" s="3" t="str">
        <f>VLOOKUP(Table3[[#This Row],[PRODUCT ID]],Table1[[PRODUCT]:[SELLING PRICE]],1,FALSE)</f>
        <v>Product196</v>
      </c>
      <c r="H3344" s="3" t="str">
        <f>VLOOKUP(Table3[[#This Row],[PRODUCT ID]],Table1[[PRODUCT]:[SELLING PRICE]],2,FALSE)</f>
        <v>Category4</v>
      </c>
      <c r="I3344" s="3" t="str">
        <f>VLOOKUP(Table3[[#This Row],[PRODUCT ID]],Table1[[PRODUCT]:[SELLING PRICE]],3,FALSE)</f>
        <v>No</v>
      </c>
      <c r="J3344" s="16">
        <f ca="1">VLOOKUP(Table3[[#This Row],[PRODUCT ID]],Table1[[PRODUCT]:[SELLING PRICE]],4,FALSE)</f>
        <v>239</v>
      </c>
      <c r="K3344" s="16">
        <f ca="1">VLOOKUP(Table3[[#This Row],[PRODUCT ID]],Table1[[PRODUCT]:[SELLING PRICE]],5,FALSE)</f>
        <v>255.52860265010798</v>
      </c>
      <c r="L3344" s="16">
        <f ca="1">J3344*Table3[[#This Row],[QUANTITY]]</f>
        <v>2390</v>
      </c>
      <c r="M3344" s="16">
        <f ca="1">K3344*Table3[[#This Row],[QUANTITY]]*(1-Table3[[#This Row],[DISCOUNT %]])</f>
        <v>2495.1732604373806</v>
      </c>
      <c r="N3344" s="3">
        <f>DAY(Table3[[#This Row],[DATE]])</f>
        <v>25</v>
      </c>
      <c r="O3344" s="3" t="str">
        <f>TEXT(Table3[[#This Row],[DATE]],"mmm")</f>
        <v>Feb</v>
      </c>
      <c r="P3344" s="3">
        <f>YEAR(Table3[[#This Row],[DATE]])</f>
        <v>2030</v>
      </c>
    </row>
    <row r="3345" spans="1:16" x14ac:dyDescent="0.3">
      <c r="A3345" s="6">
        <v>47540</v>
      </c>
      <c r="B3345" s="7" t="s">
        <v>1249</v>
      </c>
      <c r="C3345" s="9">
        <f t="shared" ca="1" si="104"/>
        <v>11</v>
      </c>
      <c r="D3345" s="9" t="s">
        <v>2116</v>
      </c>
      <c r="E3345" s="9" t="s">
        <v>2116</v>
      </c>
      <c r="F3345" s="10">
        <f t="shared" ca="1" si="105"/>
        <v>8.4385989445344062E-2</v>
      </c>
      <c r="G3345" s="3" t="str">
        <f>VLOOKUP(Table3[[#This Row],[PRODUCT ID]],Table1[[PRODUCT]:[SELLING PRICE]],1,FALSE)</f>
        <v>Product197</v>
      </c>
      <c r="H3345" s="3" t="str">
        <f>VLOOKUP(Table3[[#This Row],[PRODUCT ID]],Table1[[PRODUCT]:[SELLING PRICE]],2,FALSE)</f>
        <v>Category5</v>
      </c>
      <c r="I3345" s="3" t="str">
        <f>VLOOKUP(Table3[[#This Row],[PRODUCT ID]],Table1[[PRODUCT]:[SELLING PRICE]],3,FALSE)</f>
        <v>Ft</v>
      </c>
      <c r="J3345" s="16">
        <f ca="1">VLOOKUP(Table3[[#This Row],[PRODUCT ID]],Table1[[PRODUCT]:[SELLING PRICE]],4,FALSE)</f>
        <v>110</v>
      </c>
      <c r="K3345" s="16">
        <f ca="1">VLOOKUP(Table3[[#This Row],[PRODUCT ID]],Table1[[PRODUCT]:[SELLING PRICE]],5,FALSE)</f>
        <v>93.87199994577621</v>
      </c>
      <c r="L3345" s="16">
        <f ca="1">J3345*Table3[[#This Row],[QUANTITY]]</f>
        <v>1210</v>
      </c>
      <c r="M3345" s="16">
        <f ca="1">K3345*Table3[[#This Row],[QUANTITY]]*(1-Table3[[#This Row],[DISCOUNT %]])</f>
        <v>945.45570184052451</v>
      </c>
      <c r="N3345" s="3">
        <f>DAY(Table3[[#This Row],[DATE]])</f>
        <v>26</v>
      </c>
      <c r="O3345" s="3" t="str">
        <f>TEXT(Table3[[#This Row],[DATE]],"mmm")</f>
        <v>Feb</v>
      </c>
      <c r="P3345" s="3">
        <f>YEAR(Table3[[#This Row],[DATE]])</f>
        <v>2030</v>
      </c>
    </row>
    <row r="3346" spans="1:16" x14ac:dyDescent="0.3">
      <c r="A3346" s="6">
        <v>47541</v>
      </c>
      <c r="B3346" s="7" t="s">
        <v>1250</v>
      </c>
      <c r="C3346" s="9">
        <f t="shared" ca="1" si="104"/>
        <v>8</v>
      </c>
      <c r="D3346" s="9" t="s">
        <v>2115</v>
      </c>
      <c r="E3346" s="9" t="s">
        <v>2118</v>
      </c>
      <c r="F3346" s="10">
        <f t="shared" ca="1" si="105"/>
        <v>3.6048913516740326E-2</v>
      </c>
      <c r="G3346" s="3" t="str">
        <f>VLOOKUP(Table3[[#This Row],[PRODUCT ID]],Table1[[PRODUCT]:[SELLING PRICE]],1,FALSE)</f>
        <v>Product198</v>
      </c>
      <c r="H3346" s="3" t="str">
        <f>VLOOKUP(Table3[[#This Row],[PRODUCT ID]],Table1[[PRODUCT]:[SELLING PRICE]],2,FALSE)</f>
        <v>Category1</v>
      </c>
      <c r="I3346" s="3" t="str">
        <f>VLOOKUP(Table3[[#This Row],[PRODUCT ID]],Table1[[PRODUCT]:[SELLING PRICE]],3,FALSE)</f>
        <v>No</v>
      </c>
      <c r="J3346" s="16">
        <f ca="1">VLOOKUP(Table3[[#This Row],[PRODUCT ID]],Table1[[PRODUCT]:[SELLING PRICE]],4,FALSE)</f>
        <v>21</v>
      </c>
      <c r="K3346" s="16">
        <f ca="1">VLOOKUP(Table3[[#This Row],[PRODUCT ID]],Table1[[PRODUCT]:[SELLING PRICE]],5,FALSE)</f>
        <v>235.74852889326613</v>
      </c>
      <c r="L3346" s="16">
        <f ca="1">J3346*Table3[[#This Row],[QUANTITY]]</f>
        <v>168</v>
      </c>
      <c r="M3346" s="16">
        <f ca="1">K3346*Table3[[#This Row],[QUANTITY]]*(1-Table3[[#This Row],[DISCOUNT %]])</f>
        <v>1818.0004045079522</v>
      </c>
      <c r="N3346" s="3">
        <f>DAY(Table3[[#This Row],[DATE]])</f>
        <v>27</v>
      </c>
      <c r="O3346" s="3" t="str">
        <f>TEXT(Table3[[#This Row],[DATE]],"mmm")</f>
        <v>Feb</v>
      </c>
      <c r="P3346" s="3">
        <f>YEAR(Table3[[#This Row],[DATE]])</f>
        <v>2030</v>
      </c>
    </row>
    <row r="3347" spans="1:16" x14ac:dyDescent="0.3">
      <c r="A3347" s="6">
        <v>47542</v>
      </c>
      <c r="B3347" s="7" t="s">
        <v>1251</v>
      </c>
      <c r="C3347" s="9">
        <f t="shared" ca="1" si="104"/>
        <v>1</v>
      </c>
      <c r="D3347" s="9" t="s">
        <v>2116</v>
      </c>
      <c r="E3347" s="9" t="s">
        <v>2116</v>
      </c>
      <c r="F3347" s="10">
        <f t="shared" ca="1" si="105"/>
        <v>2.7820669646215435E-2</v>
      </c>
      <c r="G3347" s="3" t="str">
        <f>VLOOKUP(Table3[[#This Row],[PRODUCT ID]],Table1[[PRODUCT]:[SELLING PRICE]],1,FALSE)</f>
        <v>Product199</v>
      </c>
      <c r="H3347" s="3" t="str">
        <f>VLOOKUP(Table3[[#This Row],[PRODUCT ID]],Table1[[PRODUCT]:[SELLING PRICE]],2,FALSE)</f>
        <v>Category2</v>
      </c>
      <c r="I3347" s="3" t="str">
        <f>VLOOKUP(Table3[[#This Row],[PRODUCT ID]],Table1[[PRODUCT]:[SELLING PRICE]],3,FALSE)</f>
        <v>Kg</v>
      </c>
      <c r="J3347" s="16">
        <f ca="1">VLOOKUP(Table3[[#This Row],[PRODUCT ID]],Table1[[PRODUCT]:[SELLING PRICE]],4,FALSE)</f>
        <v>85</v>
      </c>
      <c r="K3347" s="16">
        <f ca="1">VLOOKUP(Table3[[#This Row],[PRODUCT ID]],Table1[[PRODUCT]:[SELLING PRICE]],5,FALSE)</f>
        <v>177.00495141637128</v>
      </c>
      <c r="L3347" s="16">
        <f ca="1">J3347*Table3[[#This Row],[QUANTITY]]</f>
        <v>85</v>
      </c>
      <c r="M3347" s="16">
        <f ca="1">K3347*Table3[[#This Row],[QUANTITY]]*(1-Table3[[#This Row],[DISCOUNT %]])</f>
        <v>172.080555137272</v>
      </c>
      <c r="N3347" s="3">
        <f>DAY(Table3[[#This Row],[DATE]])</f>
        <v>28</v>
      </c>
      <c r="O3347" s="3" t="str">
        <f>TEXT(Table3[[#This Row],[DATE]],"mmm")</f>
        <v>Feb</v>
      </c>
      <c r="P3347" s="3">
        <f>YEAR(Table3[[#This Row],[DATE]])</f>
        <v>2030</v>
      </c>
    </row>
    <row r="3348" spans="1:16" x14ac:dyDescent="0.3">
      <c r="A3348" s="6">
        <v>47543</v>
      </c>
      <c r="B3348" s="7" t="s">
        <v>1252</v>
      </c>
      <c r="C3348" s="9">
        <f t="shared" ca="1" si="104"/>
        <v>7</v>
      </c>
      <c r="D3348" s="9" t="s">
        <v>2117</v>
      </c>
      <c r="E3348" s="9" t="s">
        <v>2116</v>
      </c>
      <c r="F3348" s="10">
        <f t="shared" ca="1" si="105"/>
        <v>1.3066932772567808E-2</v>
      </c>
      <c r="G3348" s="3" t="str">
        <f>VLOOKUP(Table3[[#This Row],[PRODUCT ID]],Table1[[PRODUCT]:[SELLING PRICE]],1,FALSE)</f>
        <v>Product200</v>
      </c>
      <c r="H3348" s="3" t="str">
        <f>VLOOKUP(Table3[[#This Row],[PRODUCT ID]],Table1[[PRODUCT]:[SELLING PRICE]],2,FALSE)</f>
        <v>Category3</v>
      </c>
      <c r="I3348" s="3" t="str">
        <f>VLOOKUP(Table3[[#This Row],[PRODUCT ID]],Table1[[PRODUCT]:[SELLING PRICE]],3,FALSE)</f>
        <v>Kg</v>
      </c>
      <c r="J3348" s="16">
        <f ca="1">VLOOKUP(Table3[[#This Row],[PRODUCT ID]],Table1[[PRODUCT]:[SELLING PRICE]],4,FALSE)</f>
        <v>163</v>
      </c>
      <c r="K3348" s="16">
        <f ca="1">VLOOKUP(Table3[[#This Row],[PRODUCT ID]],Table1[[PRODUCT]:[SELLING PRICE]],5,FALSE)</f>
        <v>123.85053853378588</v>
      </c>
      <c r="L3348" s="16">
        <f ca="1">J3348*Table3[[#This Row],[QUANTITY]]</f>
        <v>1141</v>
      </c>
      <c r="M3348" s="16">
        <f ca="1">K3348*Table3[[#This Row],[QUANTITY]]*(1-Table3[[#This Row],[DISCOUNT %]])</f>
        <v>855.62534311043009</v>
      </c>
      <c r="N3348" s="3">
        <f>DAY(Table3[[#This Row],[DATE]])</f>
        <v>1</v>
      </c>
      <c r="O3348" s="3" t="str">
        <f>TEXT(Table3[[#This Row],[DATE]],"mmm")</f>
        <v>Mar</v>
      </c>
      <c r="P3348" s="3">
        <f>YEAR(Table3[[#This Row],[DATE]])</f>
        <v>2030</v>
      </c>
    </row>
    <row r="3349" spans="1:16" x14ac:dyDescent="0.3">
      <c r="A3349" s="6">
        <v>47544</v>
      </c>
      <c r="B3349" s="7" t="s">
        <v>1253</v>
      </c>
      <c r="C3349" s="9">
        <f t="shared" ca="1" si="104"/>
        <v>6</v>
      </c>
      <c r="D3349" s="9" t="s">
        <v>2115</v>
      </c>
      <c r="E3349" s="9" t="s">
        <v>2116</v>
      </c>
      <c r="F3349" s="10">
        <f t="shared" ca="1" si="105"/>
        <v>8.6552373586874815E-2</v>
      </c>
      <c r="G3349" s="3" t="str">
        <f>VLOOKUP(Table3[[#This Row],[PRODUCT ID]],Table1[[PRODUCT]:[SELLING PRICE]],1,FALSE)</f>
        <v>Product201</v>
      </c>
      <c r="H3349" s="3" t="str">
        <f>VLOOKUP(Table3[[#This Row],[PRODUCT ID]],Table1[[PRODUCT]:[SELLING PRICE]],2,FALSE)</f>
        <v>Category4</v>
      </c>
      <c r="I3349" s="3" t="str">
        <f>VLOOKUP(Table3[[#This Row],[PRODUCT ID]],Table1[[PRODUCT]:[SELLING PRICE]],3,FALSE)</f>
        <v>Lt</v>
      </c>
      <c r="J3349" s="16">
        <f ca="1">VLOOKUP(Table3[[#This Row],[PRODUCT ID]],Table1[[PRODUCT]:[SELLING PRICE]],4,FALSE)</f>
        <v>28</v>
      </c>
      <c r="K3349" s="16">
        <f ca="1">VLOOKUP(Table3[[#This Row],[PRODUCT ID]],Table1[[PRODUCT]:[SELLING PRICE]],5,FALSE)</f>
        <v>194.01785137300485</v>
      </c>
      <c r="L3349" s="16">
        <f ca="1">J3349*Table3[[#This Row],[QUANTITY]]</f>
        <v>168</v>
      </c>
      <c r="M3349" s="16">
        <f ca="1">K3349*Table3[[#This Row],[QUANTITY]]*(1-Table3[[#This Row],[DISCOUNT %]])</f>
        <v>1063.3508749106745</v>
      </c>
      <c r="N3349" s="3">
        <f>DAY(Table3[[#This Row],[DATE]])</f>
        <v>2</v>
      </c>
      <c r="O3349" s="3" t="str">
        <f>TEXT(Table3[[#This Row],[DATE]],"mmm")</f>
        <v>Mar</v>
      </c>
      <c r="P3349" s="3">
        <f>YEAR(Table3[[#This Row],[DATE]])</f>
        <v>2030</v>
      </c>
    </row>
    <row r="3350" spans="1:16" x14ac:dyDescent="0.3">
      <c r="A3350" s="6">
        <v>47545</v>
      </c>
      <c r="B3350" s="7" t="s">
        <v>1254</v>
      </c>
      <c r="C3350" s="9">
        <f t="shared" ca="1" si="104"/>
        <v>6</v>
      </c>
      <c r="D3350" s="9" t="s">
        <v>2115</v>
      </c>
      <c r="E3350" s="9" t="s">
        <v>2116</v>
      </c>
      <c r="F3350" s="10">
        <f t="shared" ca="1" si="105"/>
        <v>2.7736819169535288E-2</v>
      </c>
      <c r="G3350" s="3" t="str">
        <f>VLOOKUP(Table3[[#This Row],[PRODUCT ID]],Table1[[PRODUCT]:[SELLING PRICE]],1,FALSE)</f>
        <v>Product202</v>
      </c>
      <c r="H3350" s="3" t="str">
        <f>VLOOKUP(Table3[[#This Row],[PRODUCT ID]],Table1[[PRODUCT]:[SELLING PRICE]],2,FALSE)</f>
        <v>Category5</v>
      </c>
      <c r="I3350" s="3" t="str">
        <f>VLOOKUP(Table3[[#This Row],[PRODUCT ID]],Table1[[PRODUCT]:[SELLING PRICE]],3,FALSE)</f>
        <v>Kg</v>
      </c>
      <c r="J3350" s="16">
        <f ca="1">VLOOKUP(Table3[[#This Row],[PRODUCT ID]],Table1[[PRODUCT]:[SELLING PRICE]],4,FALSE)</f>
        <v>181</v>
      </c>
      <c r="K3350" s="16">
        <f ca="1">VLOOKUP(Table3[[#This Row],[PRODUCT ID]],Table1[[PRODUCT]:[SELLING PRICE]],5,FALSE)</f>
        <v>35.07945359813435</v>
      </c>
      <c r="L3350" s="16">
        <f ca="1">J3350*Table3[[#This Row],[QUANTITY]]</f>
        <v>1086</v>
      </c>
      <c r="M3350" s="16">
        <f ca="1">K3350*Table3[[#This Row],[QUANTITY]]*(1-Table3[[#This Row],[DISCOUNT %]])</f>
        <v>204.63876682270075</v>
      </c>
      <c r="N3350" s="3">
        <f>DAY(Table3[[#This Row],[DATE]])</f>
        <v>3</v>
      </c>
      <c r="O3350" s="3" t="str">
        <f>TEXT(Table3[[#This Row],[DATE]],"mmm")</f>
        <v>Mar</v>
      </c>
      <c r="P3350" s="3">
        <f>YEAR(Table3[[#This Row],[DATE]])</f>
        <v>2030</v>
      </c>
    </row>
    <row r="3351" spans="1:16" x14ac:dyDescent="0.3">
      <c r="A3351" s="6">
        <v>47546</v>
      </c>
      <c r="B3351" s="7" t="s">
        <v>1255</v>
      </c>
      <c r="C3351" s="9">
        <f t="shared" ca="1" si="104"/>
        <v>12</v>
      </c>
      <c r="D3351" s="9" t="s">
        <v>2115</v>
      </c>
      <c r="E3351" s="9" t="s">
        <v>2116</v>
      </c>
      <c r="F3351" s="10">
        <f t="shared" ca="1" si="105"/>
        <v>5.2737096850515646E-3</v>
      </c>
      <c r="G3351" s="3" t="str">
        <f>VLOOKUP(Table3[[#This Row],[PRODUCT ID]],Table1[[PRODUCT]:[SELLING PRICE]],1,FALSE)</f>
        <v>Product203</v>
      </c>
      <c r="H3351" s="3" t="str">
        <f>VLOOKUP(Table3[[#This Row],[PRODUCT ID]],Table1[[PRODUCT]:[SELLING PRICE]],2,FALSE)</f>
        <v>Category1</v>
      </c>
      <c r="I3351" s="3" t="str">
        <f>VLOOKUP(Table3[[#This Row],[PRODUCT ID]],Table1[[PRODUCT]:[SELLING PRICE]],3,FALSE)</f>
        <v>Lt</v>
      </c>
      <c r="J3351" s="16">
        <f ca="1">VLOOKUP(Table3[[#This Row],[PRODUCT ID]],Table1[[PRODUCT]:[SELLING PRICE]],4,FALSE)</f>
        <v>150</v>
      </c>
      <c r="K3351" s="16">
        <f ca="1">VLOOKUP(Table3[[#This Row],[PRODUCT ID]],Table1[[PRODUCT]:[SELLING PRICE]],5,FALSE)</f>
        <v>301.86798463932945</v>
      </c>
      <c r="L3351" s="16">
        <f ca="1">J3351*Table3[[#This Row],[QUANTITY]]</f>
        <v>1800</v>
      </c>
      <c r="M3351" s="16">
        <f ca="1">K3351*Table3[[#This Row],[QUANTITY]]*(1-Table3[[#This Row],[DISCOUNT %]])</f>
        <v>3603.3122463015598</v>
      </c>
      <c r="N3351" s="3">
        <f>DAY(Table3[[#This Row],[DATE]])</f>
        <v>4</v>
      </c>
      <c r="O3351" s="3" t="str">
        <f>TEXT(Table3[[#This Row],[DATE]],"mmm")</f>
        <v>Mar</v>
      </c>
      <c r="P3351" s="3">
        <f>YEAR(Table3[[#This Row],[DATE]])</f>
        <v>2030</v>
      </c>
    </row>
    <row r="3352" spans="1:16" x14ac:dyDescent="0.3">
      <c r="A3352" s="6">
        <v>47547</v>
      </c>
      <c r="B3352" s="7" t="s">
        <v>1256</v>
      </c>
      <c r="C3352" s="9">
        <f t="shared" ca="1" si="104"/>
        <v>8</v>
      </c>
      <c r="D3352" s="9" t="s">
        <v>2116</v>
      </c>
      <c r="E3352" s="9" t="s">
        <v>2118</v>
      </c>
      <c r="F3352" s="10">
        <f t="shared" ca="1" si="105"/>
        <v>7.1094223232658599E-2</v>
      </c>
      <c r="G3352" s="3" t="str">
        <f>VLOOKUP(Table3[[#This Row],[PRODUCT ID]],Table1[[PRODUCT]:[SELLING PRICE]],1,FALSE)</f>
        <v>Product204</v>
      </c>
      <c r="H3352" s="3" t="str">
        <f>VLOOKUP(Table3[[#This Row],[PRODUCT ID]],Table1[[PRODUCT]:[SELLING PRICE]],2,FALSE)</f>
        <v>Category2</v>
      </c>
      <c r="I3352" s="3" t="str">
        <f>VLOOKUP(Table3[[#This Row],[PRODUCT ID]],Table1[[PRODUCT]:[SELLING PRICE]],3,FALSE)</f>
        <v>Ft</v>
      </c>
      <c r="J3352" s="16">
        <f ca="1">VLOOKUP(Table3[[#This Row],[PRODUCT ID]],Table1[[PRODUCT]:[SELLING PRICE]],4,FALSE)</f>
        <v>159</v>
      </c>
      <c r="K3352" s="16">
        <f ca="1">VLOOKUP(Table3[[#This Row],[PRODUCT ID]],Table1[[PRODUCT]:[SELLING PRICE]],5,FALSE)</f>
        <v>279.57975045874792</v>
      </c>
      <c r="L3352" s="16">
        <f ca="1">J3352*Table3[[#This Row],[QUANTITY]]</f>
        <v>1272</v>
      </c>
      <c r="M3352" s="16">
        <f ca="1">K3352*Table3[[#This Row],[QUANTITY]]*(1-Table3[[#This Row],[DISCOUNT %]])</f>
        <v>2077.6259621464219</v>
      </c>
      <c r="N3352" s="3">
        <f>DAY(Table3[[#This Row],[DATE]])</f>
        <v>5</v>
      </c>
      <c r="O3352" s="3" t="str">
        <f>TEXT(Table3[[#This Row],[DATE]],"mmm")</f>
        <v>Mar</v>
      </c>
      <c r="P3352" s="3">
        <f>YEAR(Table3[[#This Row],[DATE]])</f>
        <v>2030</v>
      </c>
    </row>
    <row r="3353" spans="1:16" x14ac:dyDescent="0.3">
      <c r="A3353" s="6">
        <v>47548</v>
      </c>
      <c r="B3353" s="7" t="s">
        <v>1257</v>
      </c>
      <c r="C3353" s="9">
        <f t="shared" ca="1" si="104"/>
        <v>12</v>
      </c>
      <c r="D3353" s="9" t="s">
        <v>2116</v>
      </c>
      <c r="E3353" s="9" t="s">
        <v>2118</v>
      </c>
      <c r="F3353" s="10">
        <f t="shared" ca="1" si="105"/>
        <v>8.3916521792870555E-2</v>
      </c>
      <c r="G3353" s="3" t="str">
        <f>VLOOKUP(Table3[[#This Row],[PRODUCT ID]],Table1[[PRODUCT]:[SELLING PRICE]],1,FALSE)</f>
        <v>Product205</v>
      </c>
      <c r="H3353" s="3" t="str">
        <f>VLOOKUP(Table3[[#This Row],[PRODUCT ID]],Table1[[PRODUCT]:[SELLING PRICE]],2,FALSE)</f>
        <v>Category3</v>
      </c>
      <c r="I3353" s="3" t="str">
        <f>VLOOKUP(Table3[[#This Row],[PRODUCT ID]],Table1[[PRODUCT]:[SELLING PRICE]],3,FALSE)</f>
        <v>Kg</v>
      </c>
      <c r="J3353" s="16">
        <f ca="1">VLOOKUP(Table3[[#This Row],[PRODUCT ID]],Table1[[PRODUCT]:[SELLING PRICE]],4,FALSE)</f>
        <v>117</v>
      </c>
      <c r="K3353" s="16">
        <f ca="1">VLOOKUP(Table3[[#This Row],[PRODUCT ID]],Table1[[PRODUCT]:[SELLING PRICE]],5,FALSE)</f>
        <v>195.98933418134115</v>
      </c>
      <c r="L3353" s="16">
        <f ca="1">J3353*Table3[[#This Row],[QUANTITY]]</f>
        <v>1404</v>
      </c>
      <c r="M3353" s="16">
        <f ca="1">K3353*Table3[[#This Row],[QUANTITY]]*(1-Table3[[#This Row],[DISCOUNT %]])</f>
        <v>2154.5110913801091</v>
      </c>
      <c r="N3353" s="3">
        <f>DAY(Table3[[#This Row],[DATE]])</f>
        <v>6</v>
      </c>
      <c r="O3353" s="3" t="str">
        <f>TEXT(Table3[[#This Row],[DATE]],"mmm")</f>
        <v>Mar</v>
      </c>
      <c r="P3353" s="3">
        <f>YEAR(Table3[[#This Row],[DATE]])</f>
        <v>2030</v>
      </c>
    </row>
    <row r="3354" spans="1:16" x14ac:dyDescent="0.3">
      <c r="A3354" s="6">
        <v>47549</v>
      </c>
      <c r="B3354" s="7" t="s">
        <v>1258</v>
      </c>
      <c r="C3354" s="9">
        <f t="shared" ca="1" si="104"/>
        <v>5</v>
      </c>
      <c r="D3354" s="9" t="s">
        <v>2116</v>
      </c>
      <c r="E3354" s="9" t="s">
        <v>2116</v>
      </c>
      <c r="F3354" s="10">
        <f t="shared" ca="1" si="105"/>
        <v>1.8394490461380864E-3</v>
      </c>
      <c r="G3354" s="3" t="str">
        <f>VLOOKUP(Table3[[#This Row],[PRODUCT ID]],Table1[[PRODUCT]:[SELLING PRICE]],1,FALSE)</f>
        <v>Product206</v>
      </c>
      <c r="H3354" s="3" t="str">
        <f>VLOOKUP(Table3[[#This Row],[PRODUCT ID]],Table1[[PRODUCT]:[SELLING PRICE]],2,FALSE)</f>
        <v>Category4</v>
      </c>
      <c r="I3354" s="3" t="str">
        <f>VLOOKUP(Table3[[#This Row],[PRODUCT ID]],Table1[[PRODUCT]:[SELLING PRICE]],3,FALSE)</f>
        <v>No</v>
      </c>
      <c r="J3354" s="16">
        <f ca="1">VLOOKUP(Table3[[#This Row],[PRODUCT ID]],Table1[[PRODUCT]:[SELLING PRICE]],4,FALSE)</f>
        <v>172</v>
      </c>
      <c r="K3354" s="16">
        <f ca="1">VLOOKUP(Table3[[#This Row],[PRODUCT ID]],Table1[[PRODUCT]:[SELLING PRICE]],5,FALSE)</f>
        <v>68.039381915558792</v>
      </c>
      <c r="L3354" s="16">
        <f ca="1">J3354*Table3[[#This Row],[QUANTITY]]</f>
        <v>860</v>
      </c>
      <c r="M3354" s="16">
        <f ca="1">K3354*Table3[[#This Row],[QUANTITY]]*(1-Table3[[#This Row],[DISCOUNT %]])</f>
        <v>339.57113469697197</v>
      </c>
      <c r="N3354" s="3">
        <f>DAY(Table3[[#This Row],[DATE]])</f>
        <v>7</v>
      </c>
      <c r="O3354" s="3" t="str">
        <f>TEXT(Table3[[#This Row],[DATE]],"mmm")</f>
        <v>Mar</v>
      </c>
      <c r="P3354" s="3">
        <f>YEAR(Table3[[#This Row],[DATE]])</f>
        <v>2030</v>
      </c>
    </row>
    <row r="3355" spans="1:16" x14ac:dyDescent="0.3">
      <c r="A3355" s="6">
        <v>47550</v>
      </c>
      <c r="B3355" s="7" t="s">
        <v>1259</v>
      </c>
      <c r="C3355" s="9">
        <f t="shared" ca="1" si="104"/>
        <v>12</v>
      </c>
      <c r="D3355" s="9" t="s">
        <v>2115</v>
      </c>
      <c r="E3355" s="9" t="s">
        <v>2116</v>
      </c>
      <c r="F3355" s="10">
        <f t="shared" ca="1" si="105"/>
        <v>9.7676804396787179E-2</v>
      </c>
      <c r="G3355" s="3" t="str">
        <f>VLOOKUP(Table3[[#This Row],[PRODUCT ID]],Table1[[PRODUCT]:[SELLING PRICE]],1,FALSE)</f>
        <v>Product207</v>
      </c>
      <c r="H3355" s="3" t="str">
        <f>VLOOKUP(Table3[[#This Row],[PRODUCT ID]],Table1[[PRODUCT]:[SELLING PRICE]],2,FALSE)</f>
        <v>Category5</v>
      </c>
      <c r="I3355" s="3" t="str">
        <f>VLOOKUP(Table3[[#This Row],[PRODUCT ID]],Table1[[PRODUCT]:[SELLING PRICE]],3,FALSE)</f>
        <v>No</v>
      </c>
      <c r="J3355" s="16">
        <f ca="1">VLOOKUP(Table3[[#This Row],[PRODUCT ID]],Table1[[PRODUCT]:[SELLING PRICE]],4,FALSE)</f>
        <v>116</v>
      </c>
      <c r="K3355" s="16">
        <f ca="1">VLOOKUP(Table3[[#This Row],[PRODUCT ID]],Table1[[PRODUCT]:[SELLING PRICE]],5,FALSE)</f>
        <v>269.92092612231124</v>
      </c>
      <c r="L3355" s="16">
        <f ca="1">J3355*Table3[[#This Row],[QUANTITY]]</f>
        <v>1392</v>
      </c>
      <c r="M3355" s="16">
        <f ca="1">K3355*Table3[[#This Row],[QUANTITY]]*(1-Table3[[#This Row],[DISCOUNT %]])</f>
        <v>2922.6709514263512</v>
      </c>
      <c r="N3355" s="3">
        <f>DAY(Table3[[#This Row],[DATE]])</f>
        <v>8</v>
      </c>
      <c r="O3355" s="3" t="str">
        <f>TEXT(Table3[[#This Row],[DATE]],"mmm")</f>
        <v>Mar</v>
      </c>
      <c r="P3355" s="3">
        <f>YEAR(Table3[[#This Row],[DATE]])</f>
        <v>2030</v>
      </c>
    </row>
    <row r="3356" spans="1:16" x14ac:dyDescent="0.3">
      <c r="A3356" s="6">
        <v>47551</v>
      </c>
      <c r="B3356" s="7" t="s">
        <v>1260</v>
      </c>
      <c r="C3356" s="9">
        <f t="shared" ca="1" si="104"/>
        <v>15</v>
      </c>
      <c r="D3356" s="9" t="s">
        <v>2117</v>
      </c>
      <c r="E3356" s="9" t="s">
        <v>2116</v>
      </c>
      <c r="F3356" s="10">
        <f t="shared" ca="1" si="105"/>
        <v>5.5008125475212555E-2</v>
      </c>
      <c r="G3356" s="3" t="str">
        <f>VLOOKUP(Table3[[#This Row],[PRODUCT ID]],Table1[[PRODUCT]:[SELLING PRICE]],1,FALSE)</f>
        <v>Product208</v>
      </c>
      <c r="H3356" s="3" t="str">
        <f>VLOOKUP(Table3[[#This Row],[PRODUCT ID]],Table1[[PRODUCT]:[SELLING PRICE]],2,FALSE)</f>
        <v>Category1</v>
      </c>
      <c r="I3356" s="3" t="str">
        <f>VLOOKUP(Table3[[#This Row],[PRODUCT ID]],Table1[[PRODUCT]:[SELLING PRICE]],3,FALSE)</f>
        <v>Ft</v>
      </c>
      <c r="J3356" s="16">
        <f ca="1">VLOOKUP(Table3[[#This Row],[PRODUCT ID]],Table1[[PRODUCT]:[SELLING PRICE]],4,FALSE)</f>
        <v>90</v>
      </c>
      <c r="K3356" s="16">
        <f ca="1">VLOOKUP(Table3[[#This Row],[PRODUCT ID]],Table1[[PRODUCT]:[SELLING PRICE]],5,FALSE)</f>
        <v>135.67081675290174</v>
      </c>
      <c r="L3356" s="16">
        <f ca="1">J3356*Table3[[#This Row],[QUANTITY]]</f>
        <v>1350</v>
      </c>
      <c r="M3356" s="16">
        <f ca="1">K3356*Table3[[#This Row],[QUANTITY]]*(1-Table3[[#This Row],[DISCOUNT %]])</f>
        <v>1923.1172916245032</v>
      </c>
      <c r="N3356" s="3">
        <f>DAY(Table3[[#This Row],[DATE]])</f>
        <v>9</v>
      </c>
      <c r="O3356" s="3" t="str">
        <f>TEXT(Table3[[#This Row],[DATE]],"mmm")</f>
        <v>Mar</v>
      </c>
      <c r="P3356" s="3">
        <f>YEAR(Table3[[#This Row],[DATE]])</f>
        <v>2030</v>
      </c>
    </row>
    <row r="3357" spans="1:16" x14ac:dyDescent="0.3">
      <c r="A3357" s="6">
        <v>47552</v>
      </c>
      <c r="B3357" s="7" t="s">
        <v>1261</v>
      </c>
      <c r="C3357" s="9">
        <f t="shared" ca="1" si="104"/>
        <v>10</v>
      </c>
      <c r="D3357" s="9" t="s">
        <v>2117</v>
      </c>
      <c r="E3357" s="9" t="s">
        <v>2116</v>
      </c>
      <c r="F3357" s="10">
        <f t="shared" ca="1" si="105"/>
        <v>6.3148030570432848E-2</v>
      </c>
      <c r="G3357" s="3" t="str">
        <f>VLOOKUP(Table3[[#This Row],[PRODUCT ID]],Table1[[PRODUCT]:[SELLING PRICE]],1,FALSE)</f>
        <v>Product209</v>
      </c>
      <c r="H3357" s="3" t="str">
        <f>VLOOKUP(Table3[[#This Row],[PRODUCT ID]],Table1[[PRODUCT]:[SELLING PRICE]],2,FALSE)</f>
        <v>Category2</v>
      </c>
      <c r="I3357" s="3" t="str">
        <f>VLOOKUP(Table3[[#This Row],[PRODUCT ID]],Table1[[PRODUCT]:[SELLING PRICE]],3,FALSE)</f>
        <v>No</v>
      </c>
      <c r="J3357" s="16">
        <f ca="1">VLOOKUP(Table3[[#This Row],[PRODUCT ID]],Table1[[PRODUCT]:[SELLING PRICE]],4,FALSE)</f>
        <v>239</v>
      </c>
      <c r="K3357" s="16">
        <f ca="1">VLOOKUP(Table3[[#This Row],[PRODUCT ID]],Table1[[PRODUCT]:[SELLING PRICE]],5,FALSE)</f>
        <v>267.52871627874873</v>
      </c>
      <c r="L3357" s="16">
        <f ca="1">J3357*Table3[[#This Row],[QUANTITY]]</f>
        <v>2390</v>
      </c>
      <c r="M3357" s="16">
        <f ca="1">K3357*Table3[[#This Row],[QUANTITY]]*(1-Table3[[#This Row],[DISCOUNT %]])</f>
        <v>2506.3480472470965</v>
      </c>
      <c r="N3357" s="3">
        <f>DAY(Table3[[#This Row],[DATE]])</f>
        <v>10</v>
      </c>
      <c r="O3357" s="3" t="str">
        <f>TEXT(Table3[[#This Row],[DATE]],"mmm")</f>
        <v>Mar</v>
      </c>
      <c r="P3357" s="3">
        <f>YEAR(Table3[[#This Row],[DATE]])</f>
        <v>2030</v>
      </c>
    </row>
    <row r="3358" spans="1:16" x14ac:dyDescent="0.3">
      <c r="A3358" s="6">
        <v>47553</v>
      </c>
      <c r="B3358" s="7" t="s">
        <v>1262</v>
      </c>
      <c r="C3358" s="9">
        <f t="shared" ca="1" si="104"/>
        <v>13</v>
      </c>
      <c r="D3358" s="9" t="s">
        <v>2116</v>
      </c>
      <c r="E3358" s="9" t="s">
        <v>2118</v>
      </c>
      <c r="F3358" s="10">
        <f t="shared" ca="1" si="105"/>
        <v>7.6117837454967143E-3</v>
      </c>
      <c r="G3358" s="3" t="str">
        <f>VLOOKUP(Table3[[#This Row],[PRODUCT ID]],Table1[[PRODUCT]:[SELLING PRICE]],1,FALSE)</f>
        <v>Product210</v>
      </c>
      <c r="H3358" s="3" t="str">
        <f>VLOOKUP(Table3[[#This Row],[PRODUCT ID]],Table1[[PRODUCT]:[SELLING PRICE]],2,FALSE)</f>
        <v>Category3</v>
      </c>
      <c r="I3358" s="3" t="str">
        <f>VLOOKUP(Table3[[#This Row],[PRODUCT ID]],Table1[[PRODUCT]:[SELLING PRICE]],3,FALSE)</f>
        <v>Kg</v>
      </c>
      <c r="J3358" s="16">
        <f ca="1">VLOOKUP(Table3[[#This Row],[PRODUCT ID]],Table1[[PRODUCT]:[SELLING PRICE]],4,FALSE)</f>
        <v>180</v>
      </c>
      <c r="K3358" s="16">
        <f ca="1">VLOOKUP(Table3[[#This Row],[PRODUCT ID]],Table1[[PRODUCT]:[SELLING PRICE]],5,FALSE)</f>
        <v>265.37581418255377</v>
      </c>
      <c r="L3358" s="16">
        <f ca="1">J3358*Table3[[#This Row],[QUANTITY]]</f>
        <v>2340</v>
      </c>
      <c r="M3358" s="16">
        <f ca="1">K3358*Table3[[#This Row],[QUANTITY]]*(1-Table3[[#This Row],[DISCOUNT %]])</f>
        <v>3423.6258013582433</v>
      </c>
      <c r="N3358" s="3">
        <f>DAY(Table3[[#This Row],[DATE]])</f>
        <v>11</v>
      </c>
      <c r="O3358" s="3" t="str">
        <f>TEXT(Table3[[#This Row],[DATE]],"mmm")</f>
        <v>Mar</v>
      </c>
      <c r="P3358" s="3">
        <f>YEAR(Table3[[#This Row],[DATE]])</f>
        <v>2030</v>
      </c>
    </row>
    <row r="3359" spans="1:16" x14ac:dyDescent="0.3">
      <c r="A3359" s="6">
        <v>47554</v>
      </c>
      <c r="B3359" s="7" t="s">
        <v>1263</v>
      </c>
      <c r="C3359" s="9">
        <f t="shared" ca="1" si="104"/>
        <v>9</v>
      </c>
      <c r="D3359" s="9" t="s">
        <v>2116</v>
      </c>
      <c r="E3359" s="9" t="s">
        <v>2116</v>
      </c>
      <c r="F3359" s="10">
        <f t="shared" ca="1" si="105"/>
        <v>6.2079201677190221E-2</v>
      </c>
      <c r="G3359" s="3" t="str">
        <f>VLOOKUP(Table3[[#This Row],[PRODUCT ID]],Table1[[PRODUCT]:[SELLING PRICE]],1,FALSE)</f>
        <v>Product211</v>
      </c>
      <c r="H3359" s="3" t="str">
        <f>VLOOKUP(Table3[[#This Row],[PRODUCT ID]],Table1[[PRODUCT]:[SELLING PRICE]],2,FALSE)</f>
        <v>Category4</v>
      </c>
      <c r="I3359" s="3" t="str">
        <f>VLOOKUP(Table3[[#This Row],[PRODUCT ID]],Table1[[PRODUCT]:[SELLING PRICE]],3,FALSE)</f>
        <v>Kg</v>
      </c>
      <c r="J3359" s="16">
        <f ca="1">VLOOKUP(Table3[[#This Row],[PRODUCT ID]],Table1[[PRODUCT]:[SELLING PRICE]],4,FALSE)</f>
        <v>157</v>
      </c>
      <c r="K3359" s="16">
        <f ca="1">VLOOKUP(Table3[[#This Row],[PRODUCT ID]],Table1[[PRODUCT]:[SELLING PRICE]],5,FALSE)</f>
        <v>143.98451442231595</v>
      </c>
      <c r="L3359" s="16">
        <f ca="1">J3359*Table3[[#This Row],[QUANTITY]]</f>
        <v>1413</v>
      </c>
      <c r="M3359" s="16">
        <f ca="1">K3359*Table3[[#This Row],[QUANTITY]]*(1-Table3[[#This Row],[DISCOUNT %]])</f>
        <v>1215.4146364179062</v>
      </c>
      <c r="N3359" s="3">
        <f>DAY(Table3[[#This Row],[DATE]])</f>
        <v>12</v>
      </c>
      <c r="O3359" s="3" t="str">
        <f>TEXT(Table3[[#This Row],[DATE]],"mmm")</f>
        <v>Mar</v>
      </c>
      <c r="P3359" s="3">
        <f>YEAR(Table3[[#This Row],[DATE]])</f>
        <v>2030</v>
      </c>
    </row>
    <row r="3360" spans="1:16" x14ac:dyDescent="0.3">
      <c r="A3360" s="6">
        <v>47555</v>
      </c>
      <c r="B3360" s="7" t="s">
        <v>1264</v>
      </c>
      <c r="C3360" s="9">
        <f t="shared" ca="1" si="104"/>
        <v>8</v>
      </c>
      <c r="D3360" s="9" t="s">
        <v>2116</v>
      </c>
      <c r="E3360" s="9" t="s">
        <v>2116</v>
      </c>
      <c r="F3360" s="10">
        <f t="shared" ca="1" si="105"/>
        <v>1.4182554375730372E-2</v>
      </c>
      <c r="G3360" s="3" t="str">
        <f>VLOOKUP(Table3[[#This Row],[PRODUCT ID]],Table1[[PRODUCT]:[SELLING PRICE]],1,FALSE)</f>
        <v>Product212</v>
      </c>
      <c r="H3360" s="3" t="str">
        <f>VLOOKUP(Table3[[#This Row],[PRODUCT ID]],Table1[[PRODUCT]:[SELLING PRICE]],2,FALSE)</f>
        <v>Category5</v>
      </c>
      <c r="I3360" s="3" t="str">
        <f>VLOOKUP(Table3[[#This Row],[PRODUCT ID]],Table1[[PRODUCT]:[SELLING PRICE]],3,FALSE)</f>
        <v>Lt</v>
      </c>
      <c r="J3360" s="16">
        <f ca="1">VLOOKUP(Table3[[#This Row],[PRODUCT ID]],Table1[[PRODUCT]:[SELLING PRICE]],4,FALSE)</f>
        <v>198</v>
      </c>
      <c r="K3360" s="16">
        <f ca="1">VLOOKUP(Table3[[#This Row],[PRODUCT ID]],Table1[[PRODUCT]:[SELLING PRICE]],5,FALSE)</f>
        <v>210.91999536522889</v>
      </c>
      <c r="L3360" s="16">
        <f ca="1">J3360*Table3[[#This Row],[QUANTITY]]</f>
        <v>1584</v>
      </c>
      <c r="M3360" s="16">
        <f ca="1">K3360*Table3[[#This Row],[QUANTITY]]*(1-Table3[[#This Row],[DISCOUNT %]])</f>
        <v>1663.4288884962618</v>
      </c>
      <c r="N3360" s="3">
        <f>DAY(Table3[[#This Row],[DATE]])</f>
        <v>13</v>
      </c>
      <c r="O3360" s="3" t="str">
        <f>TEXT(Table3[[#This Row],[DATE]],"mmm")</f>
        <v>Mar</v>
      </c>
      <c r="P3360" s="3">
        <f>YEAR(Table3[[#This Row],[DATE]])</f>
        <v>2030</v>
      </c>
    </row>
    <row r="3361" spans="1:16" x14ac:dyDescent="0.3">
      <c r="A3361" s="6">
        <v>47556</v>
      </c>
      <c r="B3361" s="7" t="s">
        <v>1265</v>
      </c>
      <c r="C3361" s="9">
        <f t="shared" ca="1" si="104"/>
        <v>12</v>
      </c>
      <c r="D3361" s="9" t="s">
        <v>2116</v>
      </c>
      <c r="E3361" s="9" t="s">
        <v>2116</v>
      </c>
      <c r="F3361" s="10">
        <f t="shared" ca="1" si="105"/>
        <v>6.3597188212766026E-2</v>
      </c>
      <c r="G3361" s="3" t="str">
        <f>VLOOKUP(Table3[[#This Row],[PRODUCT ID]],Table1[[PRODUCT]:[SELLING PRICE]],1,FALSE)</f>
        <v>Product213</v>
      </c>
      <c r="H3361" s="3" t="str">
        <f>VLOOKUP(Table3[[#This Row],[PRODUCT ID]],Table1[[PRODUCT]:[SELLING PRICE]],2,FALSE)</f>
        <v>Category1</v>
      </c>
      <c r="I3361" s="3" t="str">
        <f>VLOOKUP(Table3[[#This Row],[PRODUCT ID]],Table1[[PRODUCT]:[SELLING PRICE]],3,FALSE)</f>
        <v>Kg</v>
      </c>
      <c r="J3361" s="16">
        <f ca="1">VLOOKUP(Table3[[#This Row],[PRODUCT ID]],Table1[[PRODUCT]:[SELLING PRICE]],4,FALSE)</f>
        <v>12</v>
      </c>
      <c r="K3361" s="16">
        <f ca="1">VLOOKUP(Table3[[#This Row],[PRODUCT ID]],Table1[[PRODUCT]:[SELLING PRICE]],5,FALSE)</f>
        <v>186.11881122382229</v>
      </c>
      <c r="L3361" s="16">
        <f ca="1">J3361*Table3[[#This Row],[QUANTITY]]</f>
        <v>144</v>
      </c>
      <c r="M3361" s="16">
        <f ca="1">K3361*Table3[[#This Row],[QUANTITY]]*(1-Table3[[#This Row],[DISCOUNT %]])</f>
        <v>2091.3861378778151</v>
      </c>
      <c r="N3361" s="3">
        <f>DAY(Table3[[#This Row],[DATE]])</f>
        <v>14</v>
      </c>
      <c r="O3361" s="3" t="str">
        <f>TEXT(Table3[[#This Row],[DATE]],"mmm")</f>
        <v>Mar</v>
      </c>
      <c r="P3361" s="3">
        <f>YEAR(Table3[[#This Row],[DATE]])</f>
        <v>2030</v>
      </c>
    </row>
    <row r="3362" spans="1:16" x14ac:dyDescent="0.3">
      <c r="A3362" s="6">
        <v>47557</v>
      </c>
      <c r="B3362" s="7" t="s">
        <v>1266</v>
      </c>
      <c r="C3362" s="9">
        <f t="shared" ca="1" si="104"/>
        <v>10</v>
      </c>
      <c r="D3362" s="9" t="s">
        <v>2115</v>
      </c>
      <c r="E3362" s="9" t="s">
        <v>2116</v>
      </c>
      <c r="F3362" s="10">
        <f t="shared" ca="1" si="105"/>
        <v>7.8220899836660307E-2</v>
      </c>
      <c r="G3362" s="3" t="str">
        <f>VLOOKUP(Table3[[#This Row],[PRODUCT ID]],Table1[[PRODUCT]:[SELLING PRICE]],1,FALSE)</f>
        <v>Product214</v>
      </c>
      <c r="H3362" s="3" t="str">
        <f>VLOOKUP(Table3[[#This Row],[PRODUCT ID]],Table1[[PRODUCT]:[SELLING PRICE]],2,FALSE)</f>
        <v>Category2</v>
      </c>
      <c r="I3362" s="3" t="str">
        <f>VLOOKUP(Table3[[#This Row],[PRODUCT ID]],Table1[[PRODUCT]:[SELLING PRICE]],3,FALSE)</f>
        <v>Lt</v>
      </c>
      <c r="J3362" s="16">
        <f ca="1">VLOOKUP(Table3[[#This Row],[PRODUCT ID]],Table1[[PRODUCT]:[SELLING PRICE]],4,FALSE)</f>
        <v>71</v>
      </c>
      <c r="K3362" s="16">
        <f ca="1">VLOOKUP(Table3[[#This Row],[PRODUCT ID]],Table1[[PRODUCT]:[SELLING PRICE]],5,FALSE)</f>
        <v>45.713468138494527</v>
      </c>
      <c r="L3362" s="16">
        <f ca="1">J3362*Table3[[#This Row],[QUANTITY]]</f>
        <v>710</v>
      </c>
      <c r="M3362" s="16">
        <f ca="1">K3362*Table3[[#This Row],[QUANTITY]]*(1-Table3[[#This Row],[DISCOUNT %]])</f>
        <v>421.37719526046988</v>
      </c>
      <c r="N3362" s="3">
        <f>DAY(Table3[[#This Row],[DATE]])</f>
        <v>15</v>
      </c>
      <c r="O3362" s="3" t="str">
        <f>TEXT(Table3[[#This Row],[DATE]],"mmm")</f>
        <v>Mar</v>
      </c>
      <c r="P3362" s="3">
        <f>YEAR(Table3[[#This Row],[DATE]])</f>
        <v>2030</v>
      </c>
    </row>
    <row r="3363" spans="1:16" x14ac:dyDescent="0.3">
      <c r="A3363" s="6">
        <v>47558</v>
      </c>
      <c r="B3363" s="7" t="s">
        <v>1267</v>
      </c>
      <c r="C3363" s="9">
        <f t="shared" ca="1" si="104"/>
        <v>3</v>
      </c>
      <c r="D3363" s="9" t="s">
        <v>2116</v>
      </c>
      <c r="E3363" s="9" t="s">
        <v>2116</v>
      </c>
      <c r="F3363" s="10">
        <f t="shared" ca="1" si="105"/>
        <v>1.1716200589766669E-2</v>
      </c>
      <c r="G3363" s="3" t="str">
        <f>VLOOKUP(Table3[[#This Row],[PRODUCT ID]],Table1[[PRODUCT]:[SELLING PRICE]],1,FALSE)</f>
        <v>Product215</v>
      </c>
      <c r="H3363" s="3" t="str">
        <f>VLOOKUP(Table3[[#This Row],[PRODUCT ID]],Table1[[PRODUCT]:[SELLING PRICE]],2,FALSE)</f>
        <v>Category3</v>
      </c>
      <c r="I3363" s="3" t="str">
        <f>VLOOKUP(Table3[[#This Row],[PRODUCT ID]],Table1[[PRODUCT]:[SELLING PRICE]],3,FALSE)</f>
        <v>Ft</v>
      </c>
      <c r="J3363" s="16">
        <f ca="1">VLOOKUP(Table3[[#This Row],[PRODUCT ID]],Table1[[PRODUCT]:[SELLING PRICE]],4,FALSE)</f>
        <v>54</v>
      </c>
      <c r="K3363" s="16">
        <f ca="1">VLOOKUP(Table3[[#This Row],[PRODUCT ID]],Table1[[PRODUCT]:[SELLING PRICE]],5,FALSE)</f>
        <v>95.158221575081654</v>
      </c>
      <c r="L3363" s="16">
        <f ca="1">J3363*Table3[[#This Row],[QUANTITY]]</f>
        <v>162</v>
      </c>
      <c r="M3363" s="16">
        <f ca="1">K3363*Table3[[#This Row],[QUANTITY]]*(1-Table3[[#This Row],[DISCOUNT %]])</f>
        <v>282.1299862900276</v>
      </c>
      <c r="N3363" s="3">
        <f>DAY(Table3[[#This Row],[DATE]])</f>
        <v>16</v>
      </c>
      <c r="O3363" s="3" t="str">
        <f>TEXT(Table3[[#This Row],[DATE]],"mmm")</f>
        <v>Mar</v>
      </c>
      <c r="P3363" s="3">
        <f>YEAR(Table3[[#This Row],[DATE]])</f>
        <v>2030</v>
      </c>
    </row>
    <row r="3364" spans="1:16" x14ac:dyDescent="0.3">
      <c r="A3364" s="6">
        <v>47559</v>
      </c>
      <c r="B3364" s="7" t="s">
        <v>1268</v>
      </c>
      <c r="C3364" s="9">
        <f t="shared" ca="1" si="104"/>
        <v>1</v>
      </c>
      <c r="D3364" s="9" t="s">
        <v>2117</v>
      </c>
      <c r="E3364" s="9" t="s">
        <v>2118</v>
      </c>
      <c r="F3364" s="10">
        <f t="shared" ca="1" si="105"/>
        <v>6.0947677378493319E-2</v>
      </c>
      <c r="G3364" s="3" t="str">
        <f>VLOOKUP(Table3[[#This Row],[PRODUCT ID]],Table1[[PRODUCT]:[SELLING PRICE]],1,FALSE)</f>
        <v>Product216</v>
      </c>
      <c r="H3364" s="3" t="str">
        <f>VLOOKUP(Table3[[#This Row],[PRODUCT ID]],Table1[[PRODUCT]:[SELLING PRICE]],2,FALSE)</f>
        <v>Category4</v>
      </c>
      <c r="I3364" s="3" t="str">
        <f>VLOOKUP(Table3[[#This Row],[PRODUCT ID]],Table1[[PRODUCT]:[SELLING PRICE]],3,FALSE)</f>
        <v>Kg</v>
      </c>
      <c r="J3364" s="16">
        <f ca="1">VLOOKUP(Table3[[#This Row],[PRODUCT ID]],Table1[[PRODUCT]:[SELLING PRICE]],4,FALSE)</f>
        <v>141</v>
      </c>
      <c r="K3364" s="16">
        <f ca="1">VLOOKUP(Table3[[#This Row],[PRODUCT ID]],Table1[[PRODUCT]:[SELLING PRICE]],5,FALSE)</f>
        <v>174.56517360104871</v>
      </c>
      <c r="L3364" s="16">
        <f ca="1">J3364*Table3[[#This Row],[QUANTITY]]</f>
        <v>141</v>
      </c>
      <c r="M3364" s="16">
        <f ca="1">K3364*Table3[[#This Row],[QUANTITY]]*(1-Table3[[#This Row],[DISCOUNT %]])</f>
        <v>163.92583171889132</v>
      </c>
      <c r="N3364" s="3">
        <f>DAY(Table3[[#This Row],[DATE]])</f>
        <v>17</v>
      </c>
      <c r="O3364" s="3" t="str">
        <f>TEXT(Table3[[#This Row],[DATE]],"mmm")</f>
        <v>Mar</v>
      </c>
      <c r="P3364" s="3">
        <f>YEAR(Table3[[#This Row],[DATE]])</f>
        <v>2030</v>
      </c>
    </row>
    <row r="3365" spans="1:16" x14ac:dyDescent="0.3">
      <c r="A3365" s="6">
        <v>47560</v>
      </c>
      <c r="B3365" s="7" t="s">
        <v>1269</v>
      </c>
      <c r="C3365" s="9">
        <f t="shared" ca="1" si="104"/>
        <v>12</v>
      </c>
      <c r="D3365" s="9" t="s">
        <v>2115</v>
      </c>
      <c r="E3365" s="9" t="s">
        <v>2118</v>
      </c>
      <c r="F3365" s="10">
        <f t="shared" ca="1" si="105"/>
        <v>2.858748763444682E-2</v>
      </c>
      <c r="G3365" s="3" t="str">
        <f>VLOOKUP(Table3[[#This Row],[PRODUCT ID]],Table1[[PRODUCT]:[SELLING PRICE]],1,FALSE)</f>
        <v>Product217</v>
      </c>
      <c r="H3365" s="3" t="str">
        <f>VLOOKUP(Table3[[#This Row],[PRODUCT ID]],Table1[[PRODUCT]:[SELLING PRICE]],2,FALSE)</f>
        <v>Category1</v>
      </c>
      <c r="I3365" s="3" t="str">
        <f>VLOOKUP(Table3[[#This Row],[PRODUCT ID]],Table1[[PRODUCT]:[SELLING PRICE]],3,FALSE)</f>
        <v>No</v>
      </c>
      <c r="J3365" s="16">
        <f ca="1">VLOOKUP(Table3[[#This Row],[PRODUCT ID]],Table1[[PRODUCT]:[SELLING PRICE]],4,FALSE)</f>
        <v>54</v>
      </c>
      <c r="K3365" s="16">
        <f ca="1">VLOOKUP(Table3[[#This Row],[PRODUCT ID]],Table1[[PRODUCT]:[SELLING PRICE]],5,FALSE)</f>
        <v>225.65495511867408</v>
      </c>
      <c r="L3365" s="16">
        <f ca="1">J3365*Table3[[#This Row],[QUANTITY]]</f>
        <v>648</v>
      </c>
      <c r="M3365" s="16">
        <f ca="1">K3365*Table3[[#This Row],[QUANTITY]]*(1-Table3[[#This Row],[DISCOUNT %]])</f>
        <v>2630.4485625548082</v>
      </c>
      <c r="N3365" s="3">
        <f>DAY(Table3[[#This Row],[DATE]])</f>
        <v>18</v>
      </c>
      <c r="O3365" s="3" t="str">
        <f>TEXT(Table3[[#This Row],[DATE]],"mmm")</f>
        <v>Mar</v>
      </c>
      <c r="P3365" s="3">
        <f>YEAR(Table3[[#This Row],[DATE]])</f>
        <v>2030</v>
      </c>
    </row>
    <row r="3366" spans="1:16" x14ac:dyDescent="0.3">
      <c r="A3366" s="6">
        <v>47561</v>
      </c>
      <c r="B3366" s="7" t="s">
        <v>1270</v>
      </c>
      <c r="C3366" s="9">
        <f t="shared" ca="1" si="104"/>
        <v>8</v>
      </c>
      <c r="D3366" s="9" t="s">
        <v>2115</v>
      </c>
      <c r="E3366" s="9" t="s">
        <v>2116</v>
      </c>
      <c r="F3366" s="10">
        <f t="shared" ca="1" si="105"/>
        <v>2.228963576352231E-2</v>
      </c>
      <c r="G3366" s="3" t="str">
        <f>VLOOKUP(Table3[[#This Row],[PRODUCT ID]],Table1[[PRODUCT]:[SELLING PRICE]],1,FALSE)</f>
        <v>Product218</v>
      </c>
      <c r="H3366" s="3" t="str">
        <f>VLOOKUP(Table3[[#This Row],[PRODUCT ID]],Table1[[PRODUCT]:[SELLING PRICE]],2,FALSE)</f>
        <v>Category2</v>
      </c>
      <c r="I3366" s="3" t="str">
        <f>VLOOKUP(Table3[[#This Row],[PRODUCT ID]],Table1[[PRODUCT]:[SELLING PRICE]],3,FALSE)</f>
        <v>No</v>
      </c>
      <c r="J3366" s="16">
        <f ca="1">VLOOKUP(Table3[[#This Row],[PRODUCT ID]],Table1[[PRODUCT]:[SELLING PRICE]],4,FALSE)</f>
        <v>83</v>
      </c>
      <c r="K3366" s="16">
        <f ca="1">VLOOKUP(Table3[[#This Row],[PRODUCT ID]],Table1[[PRODUCT]:[SELLING PRICE]],5,FALSE)</f>
        <v>43.32200154446754</v>
      </c>
      <c r="L3366" s="16">
        <f ca="1">J3366*Table3[[#This Row],[QUANTITY]]</f>
        <v>664</v>
      </c>
      <c r="M3366" s="16">
        <f ca="1">K3366*Table3[[#This Row],[QUANTITY]]*(1-Table3[[#This Row],[DISCOUNT %]])</f>
        <v>338.85095927595688</v>
      </c>
      <c r="N3366" s="3">
        <f>DAY(Table3[[#This Row],[DATE]])</f>
        <v>19</v>
      </c>
      <c r="O3366" s="3" t="str">
        <f>TEXT(Table3[[#This Row],[DATE]],"mmm")</f>
        <v>Mar</v>
      </c>
      <c r="P3366" s="3">
        <f>YEAR(Table3[[#This Row],[DATE]])</f>
        <v>2030</v>
      </c>
    </row>
    <row r="3367" spans="1:16" x14ac:dyDescent="0.3">
      <c r="A3367" s="6">
        <v>47562</v>
      </c>
      <c r="B3367" s="7" t="s">
        <v>1271</v>
      </c>
      <c r="C3367" s="9">
        <f t="shared" ca="1" si="104"/>
        <v>13</v>
      </c>
      <c r="D3367" s="9" t="s">
        <v>2115</v>
      </c>
      <c r="E3367" s="9" t="s">
        <v>2116</v>
      </c>
      <c r="F3367" s="10">
        <f t="shared" ca="1" si="105"/>
        <v>6.8093616923221231E-2</v>
      </c>
      <c r="G3367" s="3" t="str">
        <f>VLOOKUP(Table3[[#This Row],[PRODUCT ID]],Table1[[PRODUCT]:[SELLING PRICE]],1,FALSE)</f>
        <v>Product219</v>
      </c>
      <c r="H3367" s="3" t="str">
        <f>VLOOKUP(Table3[[#This Row],[PRODUCT ID]],Table1[[PRODUCT]:[SELLING PRICE]],2,FALSE)</f>
        <v>Category3</v>
      </c>
      <c r="I3367" s="3" t="str">
        <f>VLOOKUP(Table3[[#This Row],[PRODUCT ID]],Table1[[PRODUCT]:[SELLING PRICE]],3,FALSE)</f>
        <v>Ft</v>
      </c>
      <c r="J3367" s="16">
        <f ca="1">VLOOKUP(Table3[[#This Row],[PRODUCT ID]],Table1[[PRODUCT]:[SELLING PRICE]],4,FALSE)</f>
        <v>140</v>
      </c>
      <c r="K3367" s="16">
        <f ca="1">VLOOKUP(Table3[[#This Row],[PRODUCT ID]],Table1[[PRODUCT]:[SELLING PRICE]],5,FALSE)</f>
        <v>126.60363688810999</v>
      </c>
      <c r="L3367" s="16">
        <f ca="1">J3367*Table3[[#This Row],[QUANTITY]]</f>
        <v>1820</v>
      </c>
      <c r="M3367" s="16">
        <f ca="1">K3367*Table3[[#This Row],[QUANTITY]]*(1-Table3[[#This Row],[DISCOUNT %]])</f>
        <v>1533.7755853779377</v>
      </c>
      <c r="N3367" s="3">
        <f>DAY(Table3[[#This Row],[DATE]])</f>
        <v>20</v>
      </c>
      <c r="O3367" s="3" t="str">
        <f>TEXT(Table3[[#This Row],[DATE]],"mmm")</f>
        <v>Mar</v>
      </c>
      <c r="P3367" s="3">
        <f>YEAR(Table3[[#This Row],[DATE]])</f>
        <v>2030</v>
      </c>
    </row>
    <row r="3368" spans="1:16" x14ac:dyDescent="0.3">
      <c r="A3368" s="6">
        <v>47563</v>
      </c>
      <c r="B3368" s="7" t="s">
        <v>1272</v>
      </c>
      <c r="C3368" s="9">
        <f t="shared" ca="1" si="104"/>
        <v>1</v>
      </c>
      <c r="D3368" s="9" t="s">
        <v>2116</v>
      </c>
      <c r="E3368" s="9" t="s">
        <v>2116</v>
      </c>
      <c r="F3368" s="10">
        <f t="shared" ca="1" si="105"/>
        <v>4.7068453321338535E-2</v>
      </c>
      <c r="G3368" s="3" t="str">
        <f>VLOOKUP(Table3[[#This Row],[PRODUCT ID]],Table1[[PRODUCT]:[SELLING PRICE]],1,FALSE)</f>
        <v>Product220</v>
      </c>
      <c r="H3368" s="3" t="str">
        <f>VLOOKUP(Table3[[#This Row],[PRODUCT ID]],Table1[[PRODUCT]:[SELLING PRICE]],2,FALSE)</f>
        <v>Category4</v>
      </c>
      <c r="I3368" s="3" t="str">
        <f>VLOOKUP(Table3[[#This Row],[PRODUCT ID]],Table1[[PRODUCT]:[SELLING PRICE]],3,FALSE)</f>
        <v>No</v>
      </c>
      <c r="J3368" s="16">
        <f ca="1">VLOOKUP(Table3[[#This Row],[PRODUCT ID]],Table1[[PRODUCT]:[SELLING PRICE]],4,FALSE)</f>
        <v>11</v>
      </c>
      <c r="K3368" s="16">
        <f ca="1">VLOOKUP(Table3[[#This Row],[PRODUCT ID]],Table1[[PRODUCT]:[SELLING PRICE]],5,FALSE)</f>
        <v>309.47549168455731</v>
      </c>
      <c r="L3368" s="16">
        <f ca="1">J3368*Table3[[#This Row],[QUANTITY]]</f>
        <v>11</v>
      </c>
      <c r="M3368" s="16">
        <f ca="1">K3368*Table3[[#This Row],[QUANTITY]]*(1-Table3[[#This Row],[DISCOUNT %]])</f>
        <v>294.90895895010442</v>
      </c>
      <c r="N3368" s="3">
        <f>DAY(Table3[[#This Row],[DATE]])</f>
        <v>21</v>
      </c>
      <c r="O3368" s="3" t="str">
        <f>TEXT(Table3[[#This Row],[DATE]],"mmm")</f>
        <v>Mar</v>
      </c>
      <c r="P3368" s="3">
        <f>YEAR(Table3[[#This Row],[DATE]])</f>
        <v>2030</v>
      </c>
    </row>
    <row r="3369" spans="1:16" x14ac:dyDescent="0.3">
      <c r="A3369" s="6">
        <v>47564</v>
      </c>
      <c r="B3369" s="7" t="s">
        <v>1273</v>
      </c>
      <c r="C3369" s="9">
        <f t="shared" ca="1" si="104"/>
        <v>3</v>
      </c>
      <c r="D3369" s="9" t="s">
        <v>2116</v>
      </c>
      <c r="E3369" s="9" t="s">
        <v>2116</v>
      </c>
      <c r="F3369" s="10">
        <f t="shared" ca="1" si="105"/>
        <v>4.7212605546655934E-2</v>
      </c>
      <c r="G3369" s="3" t="str">
        <f>VLOOKUP(Table3[[#This Row],[PRODUCT ID]],Table1[[PRODUCT]:[SELLING PRICE]],1,FALSE)</f>
        <v>Product221</v>
      </c>
      <c r="H3369" s="3" t="str">
        <f>VLOOKUP(Table3[[#This Row],[PRODUCT ID]],Table1[[PRODUCT]:[SELLING PRICE]],2,FALSE)</f>
        <v>Category5</v>
      </c>
      <c r="I3369" s="3" t="str">
        <f>VLOOKUP(Table3[[#This Row],[PRODUCT ID]],Table1[[PRODUCT]:[SELLING PRICE]],3,FALSE)</f>
        <v>Kg</v>
      </c>
      <c r="J3369" s="16">
        <f ca="1">VLOOKUP(Table3[[#This Row],[PRODUCT ID]],Table1[[PRODUCT]:[SELLING PRICE]],4,FALSE)</f>
        <v>141</v>
      </c>
      <c r="K3369" s="16">
        <f ca="1">VLOOKUP(Table3[[#This Row],[PRODUCT ID]],Table1[[PRODUCT]:[SELLING PRICE]],5,FALSE)</f>
        <v>266.87152023963733</v>
      </c>
      <c r="L3369" s="16">
        <f ca="1">J3369*Table3[[#This Row],[QUANTITY]]</f>
        <v>423</v>
      </c>
      <c r="M3369" s="16">
        <f ca="1">K3369*Table3[[#This Row],[QUANTITY]]*(1-Table3[[#This Row],[DISCOUNT %]])</f>
        <v>762.81546126878072</v>
      </c>
      <c r="N3369" s="3">
        <f>DAY(Table3[[#This Row],[DATE]])</f>
        <v>22</v>
      </c>
      <c r="O3369" s="3" t="str">
        <f>TEXT(Table3[[#This Row],[DATE]],"mmm")</f>
        <v>Mar</v>
      </c>
      <c r="P3369" s="3">
        <f>YEAR(Table3[[#This Row],[DATE]])</f>
        <v>2030</v>
      </c>
    </row>
    <row r="3370" spans="1:16" x14ac:dyDescent="0.3">
      <c r="A3370" s="6">
        <v>47565</v>
      </c>
      <c r="B3370" s="7" t="s">
        <v>1274</v>
      </c>
      <c r="C3370" s="9">
        <f t="shared" ca="1" si="104"/>
        <v>13</v>
      </c>
      <c r="D3370" s="9" t="s">
        <v>2116</v>
      </c>
      <c r="E3370" s="9" t="s">
        <v>2118</v>
      </c>
      <c r="F3370" s="10">
        <f t="shared" ca="1" si="105"/>
        <v>5.0085130902709718E-2</v>
      </c>
      <c r="G3370" s="3" t="str">
        <f>VLOOKUP(Table3[[#This Row],[PRODUCT ID]],Table1[[PRODUCT]:[SELLING PRICE]],1,FALSE)</f>
        <v>Product222</v>
      </c>
      <c r="H3370" s="3" t="str">
        <f>VLOOKUP(Table3[[#This Row],[PRODUCT ID]],Table1[[PRODUCT]:[SELLING PRICE]],2,FALSE)</f>
        <v>Category1</v>
      </c>
      <c r="I3370" s="3" t="str">
        <f>VLOOKUP(Table3[[#This Row],[PRODUCT ID]],Table1[[PRODUCT]:[SELLING PRICE]],3,FALSE)</f>
        <v>Kg</v>
      </c>
      <c r="J3370" s="16">
        <f ca="1">VLOOKUP(Table3[[#This Row],[PRODUCT ID]],Table1[[PRODUCT]:[SELLING PRICE]],4,FALSE)</f>
        <v>74</v>
      </c>
      <c r="K3370" s="16">
        <f ca="1">VLOOKUP(Table3[[#This Row],[PRODUCT ID]],Table1[[PRODUCT]:[SELLING PRICE]],5,FALSE)</f>
        <v>310.54109898355648</v>
      </c>
      <c r="L3370" s="16">
        <f ca="1">J3370*Table3[[#This Row],[QUANTITY]]</f>
        <v>962</v>
      </c>
      <c r="M3370" s="16">
        <f ca="1">K3370*Table3[[#This Row],[QUANTITY]]*(1-Table3[[#This Row],[DISCOUNT %]])</f>
        <v>3834.8388960738184</v>
      </c>
      <c r="N3370" s="3">
        <f>DAY(Table3[[#This Row],[DATE]])</f>
        <v>23</v>
      </c>
      <c r="O3370" s="3" t="str">
        <f>TEXT(Table3[[#This Row],[DATE]],"mmm")</f>
        <v>Mar</v>
      </c>
      <c r="P3370" s="3">
        <f>YEAR(Table3[[#This Row],[DATE]])</f>
        <v>2030</v>
      </c>
    </row>
    <row r="3371" spans="1:16" x14ac:dyDescent="0.3">
      <c r="A3371" s="6">
        <v>47566</v>
      </c>
      <c r="B3371" s="7" t="s">
        <v>1275</v>
      </c>
      <c r="C3371" s="9">
        <f t="shared" ca="1" si="104"/>
        <v>6</v>
      </c>
      <c r="D3371" s="9" t="s">
        <v>2115</v>
      </c>
      <c r="E3371" s="9" t="s">
        <v>2116</v>
      </c>
      <c r="F3371" s="10">
        <f t="shared" ca="1" si="105"/>
        <v>3.6733860278493603E-2</v>
      </c>
      <c r="G3371" s="3" t="str">
        <f>VLOOKUP(Table3[[#This Row],[PRODUCT ID]],Table1[[PRODUCT]:[SELLING PRICE]],1,FALSE)</f>
        <v>Product223</v>
      </c>
      <c r="H3371" s="3" t="str">
        <f>VLOOKUP(Table3[[#This Row],[PRODUCT ID]],Table1[[PRODUCT]:[SELLING PRICE]],2,FALSE)</f>
        <v>Category2</v>
      </c>
      <c r="I3371" s="3" t="str">
        <f>VLOOKUP(Table3[[#This Row],[PRODUCT ID]],Table1[[PRODUCT]:[SELLING PRICE]],3,FALSE)</f>
        <v>Lt</v>
      </c>
      <c r="J3371" s="16">
        <f ca="1">VLOOKUP(Table3[[#This Row],[PRODUCT ID]],Table1[[PRODUCT]:[SELLING PRICE]],4,FALSE)</f>
        <v>30</v>
      </c>
      <c r="K3371" s="16">
        <f ca="1">VLOOKUP(Table3[[#This Row],[PRODUCT ID]],Table1[[PRODUCT]:[SELLING PRICE]],5,FALSE)</f>
        <v>291.1654338204296</v>
      </c>
      <c r="L3371" s="16">
        <f ca="1">J3371*Table3[[#This Row],[QUANTITY]]</f>
        <v>180</v>
      </c>
      <c r="M3371" s="16">
        <f ca="1">K3371*Table3[[#This Row],[QUANTITY]]*(1-Table3[[#This Row],[DISCOUNT %]])</f>
        <v>1682.8188207392577</v>
      </c>
      <c r="N3371" s="3">
        <f>DAY(Table3[[#This Row],[DATE]])</f>
        <v>24</v>
      </c>
      <c r="O3371" s="3" t="str">
        <f>TEXT(Table3[[#This Row],[DATE]],"mmm")</f>
        <v>Mar</v>
      </c>
      <c r="P3371" s="3">
        <f>YEAR(Table3[[#This Row],[DATE]])</f>
        <v>2030</v>
      </c>
    </row>
    <row r="3372" spans="1:16" x14ac:dyDescent="0.3">
      <c r="A3372" s="6">
        <v>47567</v>
      </c>
      <c r="B3372" s="7" t="s">
        <v>1276</v>
      </c>
      <c r="C3372" s="9">
        <f t="shared" ca="1" si="104"/>
        <v>14</v>
      </c>
      <c r="D3372" s="9" t="s">
        <v>2117</v>
      </c>
      <c r="E3372" s="9" t="s">
        <v>2116</v>
      </c>
      <c r="F3372" s="10">
        <f t="shared" ca="1" si="105"/>
        <v>8.2268413008537503E-2</v>
      </c>
      <c r="G3372" s="3" t="str">
        <f>VLOOKUP(Table3[[#This Row],[PRODUCT ID]],Table1[[PRODUCT]:[SELLING PRICE]],1,FALSE)</f>
        <v>Product224</v>
      </c>
      <c r="H3372" s="3" t="str">
        <f>VLOOKUP(Table3[[#This Row],[PRODUCT ID]],Table1[[PRODUCT]:[SELLING PRICE]],2,FALSE)</f>
        <v>Category3</v>
      </c>
      <c r="I3372" s="3" t="str">
        <f>VLOOKUP(Table3[[#This Row],[PRODUCT ID]],Table1[[PRODUCT]:[SELLING PRICE]],3,FALSE)</f>
        <v>Kg</v>
      </c>
      <c r="J3372" s="16">
        <f ca="1">VLOOKUP(Table3[[#This Row],[PRODUCT ID]],Table1[[PRODUCT]:[SELLING PRICE]],4,FALSE)</f>
        <v>158</v>
      </c>
      <c r="K3372" s="16">
        <f ca="1">VLOOKUP(Table3[[#This Row],[PRODUCT ID]],Table1[[PRODUCT]:[SELLING PRICE]],5,FALSE)</f>
        <v>127.67410613315008</v>
      </c>
      <c r="L3372" s="16">
        <f ca="1">J3372*Table3[[#This Row],[QUANTITY]]</f>
        <v>2212</v>
      </c>
      <c r="M3372" s="16">
        <f ca="1">K3372*Table3[[#This Row],[QUANTITY]]*(1-Table3[[#This Row],[DISCOUNT %]])</f>
        <v>1640.3878405500914</v>
      </c>
      <c r="N3372" s="3">
        <f>DAY(Table3[[#This Row],[DATE]])</f>
        <v>25</v>
      </c>
      <c r="O3372" s="3" t="str">
        <f>TEXT(Table3[[#This Row],[DATE]],"mmm")</f>
        <v>Mar</v>
      </c>
      <c r="P3372" s="3">
        <f>YEAR(Table3[[#This Row],[DATE]])</f>
        <v>2030</v>
      </c>
    </row>
    <row r="3373" spans="1:16" x14ac:dyDescent="0.3">
      <c r="A3373" s="6">
        <v>47568</v>
      </c>
      <c r="B3373" s="7" t="s">
        <v>1277</v>
      </c>
      <c r="C3373" s="9">
        <f t="shared" ca="1" si="104"/>
        <v>10</v>
      </c>
      <c r="D3373" s="9" t="s">
        <v>2117</v>
      </c>
      <c r="E3373" s="9" t="s">
        <v>2116</v>
      </c>
      <c r="F3373" s="10">
        <f t="shared" ca="1" si="105"/>
        <v>8.5886781358580855E-2</v>
      </c>
      <c r="G3373" s="3" t="str">
        <f>VLOOKUP(Table3[[#This Row],[PRODUCT ID]],Table1[[PRODUCT]:[SELLING PRICE]],1,FALSE)</f>
        <v>Product225</v>
      </c>
      <c r="H3373" s="3" t="str">
        <f>VLOOKUP(Table3[[#This Row],[PRODUCT ID]],Table1[[PRODUCT]:[SELLING PRICE]],2,FALSE)</f>
        <v>Category4</v>
      </c>
      <c r="I3373" s="3" t="str">
        <f>VLOOKUP(Table3[[#This Row],[PRODUCT ID]],Table1[[PRODUCT]:[SELLING PRICE]],3,FALSE)</f>
        <v>Lt</v>
      </c>
      <c r="J3373" s="16">
        <f ca="1">VLOOKUP(Table3[[#This Row],[PRODUCT ID]],Table1[[PRODUCT]:[SELLING PRICE]],4,FALSE)</f>
        <v>129</v>
      </c>
      <c r="K3373" s="16">
        <f ca="1">VLOOKUP(Table3[[#This Row],[PRODUCT ID]],Table1[[PRODUCT]:[SELLING PRICE]],5,FALSE)</f>
        <v>151.88719477209793</v>
      </c>
      <c r="L3373" s="16">
        <f ca="1">J3373*Table3[[#This Row],[QUANTITY]]</f>
        <v>1290</v>
      </c>
      <c r="M3373" s="16">
        <f ca="1">K3373*Table3[[#This Row],[QUANTITY]]*(1-Table3[[#This Row],[DISCOUNT %]])</f>
        <v>1388.4209248353857</v>
      </c>
      <c r="N3373" s="3">
        <f>DAY(Table3[[#This Row],[DATE]])</f>
        <v>26</v>
      </c>
      <c r="O3373" s="3" t="str">
        <f>TEXT(Table3[[#This Row],[DATE]],"mmm")</f>
        <v>Mar</v>
      </c>
      <c r="P3373" s="3">
        <f>YEAR(Table3[[#This Row],[DATE]])</f>
        <v>2030</v>
      </c>
    </row>
    <row r="3374" spans="1:16" x14ac:dyDescent="0.3">
      <c r="A3374" s="6">
        <v>47569</v>
      </c>
      <c r="B3374" s="7" t="s">
        <v>1278</v>
      </c>
      <c r="C3374" s="9">
        <f t="shared" ca="1" si="104"/>
        <v>5</v>
      </c>
      <c r="D3374" s="9" t="s">
        <v>2116</v>
      </c>
      <c r="E3374" s="9" t="s">
        <v>2116</v>
      </c>
      <c r="F3374" s="10">
        <f t="shared" ca="1" si="105"/>
        <v>2.0636055725578795E-2</v>
      </c>
      <c r="G3374" s="3" t="str">
        <f>VLOOKUP(Table3[[#This Row],[PRODUCT ID]],Table1[[PRODUCT]:[SELLING PRICE]],1,FALSE)</f>
        <v>Product226</v>
      </c>
      <c r="H3374" s="3" t="str">
        <f>VLOOKUP(Table3[[#This Row],[PRODUCT ID]],Table1[[PRODUCT]:[SELLING PRICE]],2,FALSE)</f>
        <v>Category5</v>
      </c>
      <c r="I3374" s="3" t="str">
        <f>VLOOKUP(Table3[[#This Row],[PRODUCT ID]],Table1[[PRODUCT]:[SELLING PRICE]],3,FALSE)</f>
        <v>Ft</v>
      </c>
      <c r="J3374" s="16">
        <f ca="1">VLOOKUP(Table3[[#This Row],[PRODUCT ID]],Table1[[PRODUCT]:[SELLING PRICE]],4,FALSE)</f>
        <v>105</v>
      </c>
      <c r="K3374" s="16">
        <f ca="1">VLOOKUP(Table3[[#This Row],[PRODUCT ID]],Table1[[PRODUCT]:[SELLING PRICE]],5,FALSE)</f>
        <v>82.598822938490301</v>
      </c>
      <c r="L3374" s="16">
        <f ca="1">J3374*Table3[[#This Row],[QUANTITY]]</f>
        <v>525</v>
      </c>
      <c r="M3374" s="16">
        <f ca="1">K3374*Table3[[#This Row],[QUANTITY]]*(1-Table3[[#This Row],[DISCOUNT %]])</f>
        <v>404.47154512732197</v>
      </c>
      <c r="N3374" s="3">
        <f>DAY(Table3[[#This Row],[DATE]])</f>
        <v>27</v>
      </c>
      <c r="O3374" s="3" t="str">
        <f>TEXT(Table3[[#This Row],[DATE]],"mmm")</f>
        <v>Mar</v>
      </c>
      <c r="P3374" s="3">
        <f>YEAR(Table3[[#This Row],[DATE]])</f>
        <v>2030</v>
      </c>
    </row>
    <row r="3375" spans="1:16" x14ac:dyDescent="0.3">
      <c r="A3375" s="6">
        <v>47570</v>
      </c>
      <c r="B3375" s="7" t="s">
        <v>1279</v>
      </c>
      <c r="C3375" s="9">
        <f t="shared" ca="1" si="104"/>
        <v>6</v>
      </c>
      <c r="D3375" s="9" t="s">
        <v>2116</v>
      </c>
      <c r="E3375" s="9" t="s">
        <v>2116</v>
      </c>
      <c r="F3375" s="10">
        <f t="shared" ca="1" si="105"/>
        <v>5.0925111567308314E-2</v>
      </c>
      <c r="G3375" s="3" t="str">
        <f>VLOOKUP(Table3[[#This Row],[PRODUCT ID]],Table1[[PRODUCT]:[SELLING PRICE]],1,FALSE)</f>
        <v>Product227</v>
      </c>
      <c r="H3375" s="3" t="str">
        <f>VLOOKUP(Table3[[#This Row],[PRODUCT ID]],Table1[[PRODUCT]:[SELLING PRICE]],2,FALSE)</f>
        <v>Category1</v>
      </c>
      <c r="I3375" s="3" t="str">
        <f>VLOOKUP(Table3[[#This Row],[PRODUCT ID]],Table1[[PRODUCT]:[SELLING PRICE]],3,FALSE)</f>
        <v>Kg</v>
      </c>
      <c r="J3375" s="16">
        <f ca="1">VLOOKUP(Table3[[#This Row],[PRODUCT ID]],Table1[[PRODUCT]:[SELLING PRICE]],4,FALSE)</f>
        <v>54</v>
      </c>
      <c r="K3375" s="16">
        <f ca="1">VLOOKUP(Table3[[#This Row],[PRODUCT ID]],Table1[[PRODUCT]:[SELLING PRICE]],5,FALSE)</f>
        <v>286.33121352303129</v>
      </c>
      <c r="L3375" s="16">
        <f ca="1">J3375*Table3[[#This Row],[QUANTITY]]</f>
        <v>324</v>
      </c>
      <c r="M3375" s="16">
        <f ca="1">K3375*Table3[[#This Row],[QUANTITY]]*(1-Table3[[#This Row],[DISCOUNT %]])</f>
        <v>1630.4985871750091</v>
      </c>
      <c r="N3375" s="3">
        <f>DAY(Table3[[#This Row],[DATE]])</f>
        <v>28</v>
      </c>
      <c r="O3375" s="3" t="str">
        <f>TEXT(Table3[[#This Row],[DATE]],"mmm")</f>
        <v>Mar</v>
      </c>
      <c r="P3375" s="3">
        <f>YEAR(Table3[[#This Row],[DATE]])</f>
        <v>2030</v>
      </c>
    </row>
    <row r="3376" spans="1:16" x14ac:dyDescent="0.3">
      <c r="A3376" s="6">
        <v>47571</v>
      </c>
      <c r="B3376" s="7" t="s">
        <v>1280</v>
      </c>
      <c r="C3376" s="9">
        <f t="shared" ca="1" si="104"/>
        <v>1</v>
      </c>
      <c r="D3376" s="9" t="s">
        <v>2116</v>
      </c>
      <c r="E3376" s="9" t="s">
        <v>2118</v>
      </c>
      <c r="F3376" s="10">
        <f t="shared" ca="1" si="105"/>
        <v>3.8881204150485918E-2</v>
      </c>
      <c r="G3376" s="3" t="str">
        <f>VLOOKUP(Table3[[#This Row],[PRODUCT ID]],Table1[[PRODUCT]:[SELLING PRICE]],1,FALSE)</f>
        <v>Product228</v>
      </c>
      <c r="H3376" s="3" t="str">
        <f>VLOOKUP(Table3[[#This Row],[PRODUCT ID]],Table1[[PRODUCT]:[SELLING PRICE]],2,FALSE)</f>
        <v>Category2</v>
      </c>
      <c r="I3376" s="3" t="str">
        <f>VLOOKUP(Table3[[#This Row],[PRODUCT ID]],Table1[[PRODUCT]:[SELLING PRICE]],3,FALSE)</f>
        <v>No</v>
      </c>
      <c r="J3376" s="16">
        <f ca="1">VLOOKUP(Table3[[#This Row],[PRODUCT ID]],Table1[[PRODUCT]:[SELLING PRICE]],4,FALSE)</f>
        <v>15</v>
      </c>
      <c r="K3376" s="16">
        <f ca="1">VLOOKUP(Table3[[#This Row],[PRODUCT ID]],Table1[[PRODUCT]:[SELLING PRICE]],5,FALSE)</f>
        <v>216.62693820558718</v>
      </c>
      <c r="L3376" s="16">
        <f ca="1">J3376*Table3[[#This Row],[QUANTITY]]</f>
        <v>15</v>
      </c>
      <c r="M3376" s="16">
        <f ca="1">K3376*Table3[[#This Row],[QUANTITY]]*(1-Table3[[#This Row],[DISCOUNT %]])</f>
        <v>208.20422199672106</v>
      </c>
      <c r="N3376" s="3">
        <f>DAY(Table3[[#This Row],[DATE]])</f>
        <v>29</v>
      </c>
      <c r="O3376" s="3" t="str">
        <f>TEXT(Table3[[#This Row],[DATE]],"mmm")</f>
        <v>Mar</v>
      </c>
      <c r="P3376" s="3">
        <f>YEAR(Table3[[#This Row],[DATE]])</f>
        <v>2030</v>
      </c>
    </row>
    <row r="3377" spans="1:16" x14ac:dyDescent="0.3">
      <c r="A3377" s="6">
        <v>47572</v>
      </c>
      <c r="B3377" s="7" t="s">
        <v>1281</v>
      </c>
      <c r="C3377" s="9">
        <f t="shared" ca="1" si="104"/>
        <v>1</v>
      </c>
      <c r="D3377" s="9" t="s">
        <v>2116</v>
      </c>
      <c r="E3377" s="9" t="s">
        <v>2118</v>
      </c>
      <c r="F3377" s="10">
        <f t="shared" ca="1" si="105"/>
        <v>1.2533546800140218E-2</v>
      </c>
      <c r="G3377" s="3" t="str">
        <f>VLOOKUP(Table3[[#This Row],[PRODUCT ID]],Table1[[PRODUCT]:[SELLING PRICE]],1,FALSE)</f>
        <v>Product229</v>
      </c>
      <c r="H3377" s="3" t="str">
        <f>VLOOKUP(Table3[[#This Row],[PRODUCT ID]],Table1[[PRODUCT]:[SELLING PRICE]],2,FALSE)</f>
        <v>Category3</v>
      </c>
      <c r="I3377" s="3" t="str">
        <f>VLOOKUP(Table3[[#This Row],[PRODUCT ID]],Table1[[PRODUCT]:[SELLING PRICE]],3,FALSE)</f>
        <v>No</v>
      </c>
      <c r="J3377" s="16">
        <f ca="1">VLOOKUP(Table3[[#This Row],[PRODUCT ID]],Table1[[PRODUCT]:[SELLING PRICE]],4,FALSE)</f>
        <v>117</v>
      </c>
      <c r="K3377" s="16">
        <f ca="1">VLOOKUP(Table3[[#This Row],[PRODUCT ID]],Table1[[PRODUCT]:[SELLING PRICE]],5,FALSE)</f>
        <v>60.568201258610081</v>
      </c>
      <c r="L3377" s="16">
        <f ca="1">J3377*Table3[[#This Row],[QUANTITY]]</f>
        <v>117</v>
      </c>
      <c r="M3377" s="16">
        <f ca="1">K3377*Table3[[#This Row],[QUANTITY]]*(1-Table3[[#This Row],[DISCOUNT %]])</f>
        <v>59.809066873534981</v>
      </c>
      <c r="N3377" s="3">
        <f>DAY(Table3[[#This Row],[DATE]])</f>
        <v>30</v>
      </c>
      <c r="O3377" s="3" t="str">
        <f>TEXT(Table3[[#This Row],[DATE]],"mmm")</f>
        <v>Mar</v>
      </c>
      <c r="P3377" s="3">
        <f>YEAR(Table3[[#This Row],[DATE]])</f>
        <v>2030</v>
      </c>
    </row>
    <row r="3378" spans="1:16" x14ac:dyDescent="0.3">
      <c r="A3378" s="6">
        <v>47573</v>
      </c>
      <c r="B3378" s="7" t="s">
        <v>1282</v>
      </c>
      <c r="C3378" s="9">
        <f t="shared" ca="1" si="104"/>
        <v>6</v>
      </c>
      <c r="D3378" s="9" t="s">
        <v>2115</v>
      </c>
      <c r="E3378" s="9" t="s">
        <v>2116</v>
      </c>
      <c r="F3378" s="10">
        <f t="shared" ca="1" si="105"/>
        <v>3.0425074043389278E-2</v>
      </c>
      <c r="G3378" s="3" t="str">
        <f>VLOOKUP(Table3[[#This Row],[PRODUCT ID]],Table1[[PRODUCT]:[SELLING PRICE]],1,FALSE)</f>
        <v>Product230</v>
      </c>
      <c r="H3378" s="3" t="str">
        <f>VLOOKUP(Table3[[#This Row],[PRODUCT ID]],Table1[[PRODUCT]:[SELLING PRICE]],2,FALSE)</f>
        <v>Category4</v>
      </c>
      <c r="I3378" s="3" t="str">
        <f>VLOOKUP(Table3[[#This Row],[PRODUCT ID]],Table1[[PRODUCT]:[SELLING PRICE]],3,FALSE)</f>
        <v>Ft</v>
      </c>
      <c r="J3378" s="16">
        <f ca="1">VLOOKUP(Table3[[#This Row],[PRODUCT ID]],Table1[[PRODUCT]:[SELLING PRICE]],4,FALSE)</f>
        <v>250</v>
      </c>
      <c r="K3378" s="16">
        <f ca="1">VLOOKUP(Table3[[#This Row],[PRODUCT ID]],Table1[[PRODUCT]:[SELLING PRICE]],5,FALSE)</f>
        <v>157.80955020157347</v>
      </c>
      <c r="L3378" s="16">
        <f ca="1">J3378*Table3[[#This Row],[QUANTITY]]</f>
        <v>1500</v>
      </c>
      <c r="M3378" s="16">
        <f ca="1">K3378*Table3[[#This Row],[QUANTITY]]*(1-Table3[[#This Row],[DISCOUNT %]])</f>
        <v>918.04909771161988</v>
      </c>
      <c r="N3378" s="3">
        <f>DAY(Table3[[#This Row],[DATE]])</f>
        <v>31</v>
      </c>
      <c r="O3378" s="3" t="str">
        <f>TEXT(Table3[[#This Row],[DATE]],"mmm")</f>
        <v>Mar</v>
      </c>
      <c r="P3378" s="3">
        <f>YEAR(Table3[[#This Row],[DATE]])</f>
        <v>2030</v>
      </c>
    </row>
    <row r="3379" spans="1:16" x14ac:dyDescent="0.3">
      <c r="A3379" s="6">
        <v>47574</v>
      </c>
      <c r="B3379" s="7" t="s">
        <v>1283</v>
      </c>
      <c r="C3379" s="9">
        <f t="shared" ca="1" si="104"/>
        <v>1</v>
      </c>
      <c r="D3379" s="9" t="s">
        <v>2116</v>
      </c>
      <c r="E3379" s="9" t="s">
        <v>2116</v>
      </c>
      <c r="F3379" s="10">
        <f t="shared" ca="1" si="105"/>
        <v>1.7318010490153669E-2</v>
      </c>
      <c r="G3379" s="3" t="str">
        <f>VLOOKUP(Table3[[#This Row],[PRODUCT ID]],Table1[[PRODUCT]:[SELLING PRICE]],1,FALSE)</f>
        <v>Product231</v>
      </c>
      <c r="H3379" s="3" t="str">
        <f>VLOOKUP(Table3[[#This Row],[PRODUCT ID]],Table1[[PRODUCT]:[SELLING PRICE]],2,FALSE)</f>
        <v>Category5</v>
      </c>
      <c r="I3379" s="3" t="str">
        <f>VLOOKUP(Table3[[#This Row],[PRODUCT ID]],Table1[[PRODUCT]:[SELLING PRICE]],3,FALSE)</f>
        <v>No</v>
      </c>
      <c r="J3379" s="16">
        <f ca="1">VLOOKUP(Table3[[#This Row],[PRODUCT ID]],Table1[[PRODUCT]:[SELLING PRICE]],4,FALSE)</f>
        <v>28</v>
      </c>
      <c r="K3379" s="16">
        <f ca="1">VLOOKUP(Table3[[#This Row],[PRODUCT ID]],Table1[[PRODUCT]:[SELLING PRICE]],5,FALSE)</f>
        <v>110.82988026222691</v>
      </c>
      <c r="L3379" s="16">
        <f ca="1">J3379*Table3[[#This Row],[QUANTITY]]</f>
        <v>28</v>
      </c>
      <c r="M3379" s="16">
        <f ca="1">K3379*Table3[[#This Row],[QUANTITY]]*(1-Table3[[#This Row],[DISCOUNT %]])</f>
        <v>108.91052723322319</v>
      </c>
      <c r="N3379" s="3">
        <f>DAY(Table3[[#This Row],[DATE]])</f>
        <v>1</v>
      </c>
      <c r="O3379" s="3" t="str">
        <f>TEXT(Table3[[#This Row],[DATE]],"mmm")</f>
        <v>Apr</v>
      </c>
      <c r="P3379" s="3">
        <f>YEAR(Table3[[#This Row],[DATE]])</f>
        <v>2030</v>
      </c>
    </row>
    <row r="3380" spans="1:16" x14ac:dyDescent="0.3">
      <c r="A3380" s="6">
        <v>47575</v>
      </c>
      <c r="B3380" s="7" t="s">
        <v>1284</v>
      </c>
      <c r="C3380" s="9">
        <f t="shared" ca="1" si="104"/>
        <v>10</v>
      </c>
      <c r="D3380" s="9" t="s">
        <v>2117</v>
      </c>
      <c r="E3380" s="9" t="s">
        <v>2116</v>
      </c>
      <c r="F3380" s="10">
        <f t="shared" ca="1" si="105"/>
        <v>7.8593891301974708E-2</v>
      </c>
      <c r="G3380" s="3" t="str">
        <f>VLOOKUP(Table3[[#This Row],[PRODUCT ID]],Table1[[PRODUCT]:[SELLING PRICE]],1,FALSE)</f>
        <v>Product232</v>
      </c>
      <c r="H3380" s="3" t="str">
        <f>VLOOKUP(Table3[[#This Row],[PRODUCT ID]],Table1[[PRODUCT]:[SELLING PRICE]],2,FALSE)</f>
        <v>Category1</v>
      </c>
      <c r="I3380" s="3" t="str">
        <f>VLOOKUP(Table3[[#This Row],[PRODUCT ID]],Table1[[PRODUCT]:[SELLING PRICE]],3,FALSE)</f>
        <v>Kg</v>
      </c>
      <c r="J3380" s="16">
        <f ca="1">VLOOKUP(Table3[[#This Row],[PRODUCT ID]],Table1[[PRODUCT]:[SELLING PRICE]],4,FALSE)</f>
        <v>96</v>
      </c>
      <c r="K3380" s="16">
        <f ca="1">VLOOKUP(Table3[[#This Row],[PRODUCT ID]],Table1[[PRODUCT]:[SELLING PRICE]],5,FALSE)</f>
        <v>115.18368446114872</v>
      </c>
      <c r="L3380" s="16">
        <f ca="1">J3380*Table3[[#This Row],[QUANTITY]]</f>
        <v>960</v>
      </c>
      <c r="M3380" s="16">
        <f ca="1">K3380*Table3[[#This Row],[QUANTITY]]*(1-Table3[[#This Row],[DISCOUNT %]])</f>
        <v>1061.3095048484824</v>
      </c>
      <c r="N3380" s="3">
        <f>DAY(Table3[[#This Row],[DATE]])</f>
        <v>2</v>
      </c>
      <c r="O3380" s="3" t="str">
        <f>TEXT(Table3[[#This Row],[DATE]],"mmm")</f>
        <v>Apr</v>
      </c>
      <c r="P3380" s="3">
        <f>YEAR(Table3[[#This Row],[DATE]])</f>
        <v>2030</v>
      </c>
    </row>
    <row r="3381" spans="1:16" x14ac:dyDescent="0.3">
      <c r="A3381" s="6">
        <v>47576</v>
      </c>
      <c r="B3381" s="7" t="s">
        <v>1285</v>
      </c>
      <c r="C3381" s="9">
        <f t="shared" ca="1" si="104"/>
        <v>11</v>
      </c>
      <c r="D3381" s="9" t="s">
        <v>2115</v>
      </c>
      <c r="E3381" s="9" t="s">
        <v>2116</v>
      </c>
      <c r="F3381" s="10">
        <f t="shared" ca="1" si="105"/>
        <v>9.6861246393114261E-2</v>
      </c>
      <c r="G3381" s="3" t="str">
        <f>VLOOKUP(Table3[[#This Row],[PRODUCT ID]],Table1[[PRODUCT]:[SELLING PRICE]],1,FALSE)</f>
        <v>Product233</v>
      </c>
      <c r="H3381" s="3" t="str">
        <f>VLOOKUP(Table3[[#This Row],[PRODUCT ID]],Table1[[PRODUCT]:[SELLING PRICE]],2,FALSE)</f>
        <v>Category2</v>
      </c>
      <c r="I3381" s="3" t="str">
        <f>VLOOKUP(Table3[[#This Row],[PRODUCT ID]],Table1[[PRODUCT]:[SELLING PRICE]],3,FALSE)</f>
        <v>Kg</v>
      </c>
      <c r="J3381" s="16">
        <f ca="1">VLOOKUP(Table3[[#This Row],[PRODUCT ID]],Table1[[PRODUCT]:[SELLING PRICE]],4,FALSE)</f>
        <v>214</v>
      </c>
      <c r="K3381" s="16">
        <f ca="1">VLOOKUP(Table3[[#This Row],[PRODUCT ID]],Table1[[PRODUCT]:[SELLING PRICE]],5,FALSE)</f>
        <v>235.04004624603459</v>
      </c>
      <c r="L3381" s="16">
        <f ca="1">J3381*Table3[[#This Row],[QUANTITY]]</f>
        <v>2354</v>
      </c>
      <c r="M3381" s="16">
        <f ca="1">K3381*Table3[[#This Row],[QUANTITY]]*(1-Table3[[#This Row],[DISCOUNT %]])</f>
        <v>2335.0115185578334</v>
      </c>
      <c r="N3381" s="3">
        <f>DAY(Table3[[#This Row],[DATE]])</f>
        <v>3</v>
      </c>
      <c r="O3381" s="3" t="str">
        <f>TEXT(Table3[[#This Row],[DATE]],"mmm")</f>
        <v>Apr</v>
      </c>
      <c r="P3381" s="3">
        <f>YEAR(Table3[[#This Row],[DATE]])</f>
        <v>2030</v>
      </c>
    </row>
    <row r="3382" spans="1:16" x14ac:dyDescent="0.3">
      <c r="A3382" s="6">
        <v>47577</v>
      </c>
      <c r="B3382" s="7" t="s">
        <v>1286</v>
      </c>
      <c r="C3382" s="9">
        <f t="shared" ca="1" si="104"/>
        <v>3</v>
      </c>
      <c r="D3382" s="9" t="s">
        <v>2115</v>
      </c>
      <c r="E3382" s="9" t="s">
        <v>2118</v>
      </c>
      <c r="F3382" s="10">
        <f t="shared" ca="1" si="105"/>
        <v>3.4676223057047095E-2</v>
      </c>
      <c r="G3382" s="3" t="str">
        <f>VLOOKUP(Table3[[#This Row],[PRODUCT ID]],Table1[[PRODUCT]:[SELLING PRICE]],1,FALSE)</f>
        <v>Product234</v>
      </c>
      <c r="H3382" s="3" t="str">
        <f>VLOOKUP(Table3[[#This Row],[PRODUCT ID]],Table1[[PRODUCT]:[SELLING PRICE]],2,FALSE)</f>
        <v>Category3</v>
      </c>
      <c r="I3382" s="3" t="str">
        <f>VLOOKUP(Table3[[#This Row],[PRODUCT ID]],Table1[[PRODUCT]:[SELLING PRICE]],3,FALSE)</f>
        <v>Lt</v>
      </c>
      <c r="J3382" s="16">
        <f ca="1">VLOOKUP(Table3[[#This Row],[PRODUCT ID]],Table1[[PRODUCT]:[SELLING PRICE]],4,FALSE)</f>
        <v>89</v>
      </c>
      <c r="K3382" s="16">
        <f ca="1">VLOOKUP(Table3[[#This Row],[PRODUCT ID]],Table1[[PRODUCT]:[SELLING PRICE]],5,FALSE)</f>
        <v>73.985111590129861</v>
      </c>
      <c r="L3382" s="16">
        <f ca="1">J3382*Table3[[#This Row],[QUANTITY]]</f>
        <v>267</v>
      </c>
      <c r="M3382" s="16">
        <f ca="1">K3382*Table3[[#This Row],[QUANTITY]]*(1-Table3[[#This Row],[DISCOUNT %]])</f>
        <v>214.25876207318998</v>
      </c>
      <c r="N3382" s="3">
        <f>DAY(Table3[[#This Row],[DATE]])</f>
        <v>4</v>
      </c>
      <c r="O3382" s="3" t="str">
        <f>TEXT(Table3[[#This Row],[DATE]],"mmm")</f>
        <v>Apr</v>
      </c>
      <c r="P3382" s="3">
        <f>YEAR(Table3[[#This Row],[DATE]])</f>
        <v>2030</v>
      </c>
    </row>
    <row r="3383" spans="1:16" x14ac:dyDescent="0.3">
      <c r="A3383" s="6">
        <v>47578</v>
      </c>
      <c r="B3383" s="7" t="s">
        <v>1287</v>
      </c>
      <c r="C3383" s="9">
        <f t="shared" ca="1" si="104"/>
        <v>2</v>
      </c>
      <c r="D3383" s="9" t="s">
        <v>2115</v>
      </c>
      <c r="E3383" s="9" t="s">
        <v>2116</v>
      </c>
      <c r="F3383" s="10">
        <f t="shared" ca="1" si="105"/>
        <v>8.9703270016513334E-2</v>
      </c>
      <c r="G3383" s="3" t="str">
        <f>VLOOKUP(Table3[[#This Row],[PRODUCT ID]],Table1[[PRODUCT]:[SELLING PRICE]],1,FALSE)</f>
        <v>Product235</v>
      </c>
      <c r="H3383" s="3" t="str">
        <f>VLOOKUP(Table3[[#This Row],[PRODUCT ID]],Table1[[PRODUCT]:[SELLING PRICE]],2,FALSE)</f>
        <v>Category4</v>
      </c>
      <c r="I3383" s="3" t="str">
        <f>VLOOKUP(Table3[[#This Row],[PRODUCT ID]],Table1[[PRODUCT]:[SELLING PRICE]],3,FALSE)</f>
        <v>Kg</v>
      </c>
      <c r="J3383" s="16">
        <f ca="1">VLOOKUP(Table3[[#This Row],[PRODUCT ID]],Table1[[PRODUCT]:[SELLING PRICE]],4,FALSE)</f>
        <v>93</v>
      </c>
      <c r="K3383" s="16">
        <f ca="1">VLOOKUP(Table3[[#This Row],[PRODUCT ID]],Table1[[PRODUCT]:[SELLING PRICE]],5,FALSE)</f>
        <v>26.841050390844405</v>
      </c>
      <c r="L3383" s="16">
        <f ca="1">J3383*Table3[[#This Row],[QUANTITY]]</f>
        <v>186</v>
      </c>
      <c r="M3383" s="16">
        <f ca="1">K3383*Table3[[#This Row],[QUANTITY]]*(1-Table3[[#This Row],[DISCOUNT %]])</f>
        <v>48.866640800215293</v>
      </c>
      <c r="N3383" s="3">
        <f>DAY(Table3[[#This Row],[DATE]])</f>
        <v>5</v>
      </c>
      <c r="O3383" s="3" t="str">
        <f>TEXT(Table3[[#This Row],[DATE]],"mmm")</f>
        <v>Apr</v>
      </c>
      <c r="P3383" s="3">
        <f>YEAR(Table3[[#This Row],[DATE]])</f>
        <v>2030</v>
      </c>
    </row>
    <row r="3384" spans="1:16" x14ac:dyDescent="0.3">
      <c r="A3384" s="6">
        <v>47579</v>
      </c>
      <c r="B3384" s="7" t="s">
        <v>1288</v>
      </c>
      <c r="C3384" s="9">
        <f t="shared" ca="1" si="104"/>
        <v>2</v>
      </c>
      <c r="D3384" s="9" t="s">
        <v>2116</v>
      </c>
      <c r="E3384" s="9" t="s">
        <v>2116</v>
      </c>
      <c r="F3384" s="10">
        <f t="shared" ca="1" si="105"/>
        <v>1.8737140741917901E-2</v>
      </c>
      <c r="G3384" s="3" t="str">
        <f>VLOOKUP(Table3[[#This Row],[PRODUCT ID]],Table1[[PRODUCT]:[SELLING PRICE]],1,FALSE)</f>
        <v>Product236</v>
      </c>
      <c r="H3384" s="3" t="str">
        <f>VLOOKUP(Table3[[#This Row],[PRODUCT ID]],Table1[[PRODUCT]:[SELLING PRICE]],2,FALSE)</f>
        <v>Category5</v>
      </c>
      <c r="I3384" s="3" t="str">
        <f>VLOOKUP(Table3[[#This Row],[PRODUCT ID]],Table1[[PRODUCT]:[SELLING PRICE]],3,FALSE)</f>
        <v>Lt</v>
      </c>
      <c r="J3384" s="16">
        <f ca="1">VLOOKUP(Table3[[#This Row],[PRODUCT ID]],Table1[[PRODUCT]:[SELLING PRICE]],4,FALSE)</f>
        <v>224</v>
      </c>
      <c r="K3384" s="16">
        <f ca="1">VLOOKUP(Table3[[#This Row],[PRODUCT ID]],Table1[[PRODUCT]:[SELLING PRICE]],5,FALSE)</f>
        <v>48.967723016722942</v>
      </c>
      <c r="L3384" s="16">
        <f ca="1">J3384*Table3[[#This Row],[QUANTITY]]</f>
        <v>448</v>
      </c>
      <c r="M3384" s="16">
        <f ca="1">K3384*Table3[[#This Row],[QUANTITY]]*(1-Table3[[#This Row],[DISCOUNT %]])</f>
        <v>96.100415797494705</v>
      </c>
      <c r="N3384" s="3">
        <f>DAY(Table3[[#This Row],[DATE]])</f>
        <v>6</v>
      </c>
      <c r="O3384" s="3" t="str">
        <f>TEXT(Table3[[#This Row],[DATE]],"mmm")</f>
        <v>Apr</v>
      </c>
      <c r="P3384" s="3">
        <f>YEAR(Table3[[#This Row],[DATE]])</f>
        <v>2030</v>
      </c>
    </row>
    <row r="3385" spans="1:16" x14ac:dyDescent="0.3">
      <c r="A3385" s="6">
        <v>47580</v>
      </c>
      <c r="B3385" s="7" t="s">
        <v>1289</v>
      </c>
      <c r="C3385" s="9">
        <f t="shared" ca="1" si="104"/>
        <v>6</v>
      </c>
      <c r="D3385" s="9" t="s">
        <v>2116</v>
      </c>
      <c r="E3385" s="9" t="s">
        <v>2116</v>
      </c>
      <c r="F3385" s="10">
        <f t="shared" ca="1" si="105"/>
        <v>4.9710305131281191E-2</v>
      </c>
      <c r="G3385" s="3" t="str">
        <f>VLOOKUP(Table3[[#This Row],[PRODUCT ID]],Table1[[PRODUCT]:[SELLING PRICE]],1,FALSE)</f>
        <v>Product237</v>
      </c>
      <c r="H3385" s="3" t="str">
        <f>VLOOKUP(Table3[[#This Row],[PRODUCT ID]],Table1[[PRODUCT]:[SELLING PRICE]],2,FALSE)</f>
        <v>Category1</v>
      </c>
      <c r="I3385" s="3" t="str">
        <f>VLOOKUP(Table3[[#This Row],[PRODUCT ID]],Table1[[PRODUCT]:[SELLING PRICE]],3,FALSE)</f>
        <v>Ft</v>
      </c>
      <c r="J3385" s="16">
        <f ca="1">VLOOKUP(Table3[[#This Row],[PRODUCT ID]],Table1[[PRODUCT]:[SELLING PRICE]],4,FALSE)</f>
        <v>5</v>
      </c>
      <c r="K3385" s="16">
        <f ca="1">VLOOKUP(Table3[[#This Row],[PRODUCT ID]],Table1[[PRODUCT]:[SELLING PRICE]],5,FALSE)</f>
        <v>27.359819223576306</v>
      </c>
      <c r="L3385" s="16">
        <f ca="1">J3385*Table3[[#This Row],[QUANTITY]]</f>
        <v>30</v>
      </c>
      <c r="M3385" s="16">
        <f ca="1">K3385*Table3[[#This Row],[QUANTITY]]*(1-Table3[[#This Row],[DISCOUNT %]])</f>
        <v>155.99852556981381</v>
      </c>
      <c r="N3385" s="3">
        <f>DAY(Table3[[#This Row],[DATE]])</f>
        <v>7</v>
      </c>
      <c r="O3385" s="3" t="str">
        <f>TEXT(Table3[[#This Row],[DATE]],"mmm")</f>
        <v>Apr</v>
      </c>
      <c r="P3385" s="3">
        <f>YEAR(Table3[[#This Row],[DATE]])</f>
        <v>2030</v>
      </c>
    </row>
    <row r="3386" spans="1:16" x14ac:dyDescent="0.3">
      <c r="A3386" s="6">
        <v>47581</v>
      </c>
      <c r="B3386" s="7" t="s">
        <v>1290</v>
      </c>
      <c r="C3386" s="9">
        <f t="shared" ca="1" si="104"/>
        <v>4</v>
      </c>
      <c r="D3386" s="9" t="s">
        <v>2116</v>
      </c>
      <c r="E3386" s="9" t="s">
        <v>2116</v>
      </c>
      <c r="F3386" s="10">
        <f t="shared" ca="1" si="105"/>
        <v>1.7744218004035927E-2</v>
      </c>
      <c r="G3386" s="3" t="str">
        <f>VLOOKUP(Table3[[#This Row],[PRODUCT ID]],Table1[[PRODUCT]:[SELLING PRICE]],1,FALSE)</f>
        <v>Product238</v>
      </c>
      <c r="H3386" s="3" t="str">
        <f>VLOOKUP(Table3[[#This Row],[PRODUCT ID]],Table1[[PRODUCT]:[SELLING PRICE]],2,FALSE)</f>
        <v>Category2</v>
      </c>
      <c r="I3386" s="3" t="str">
        <f>VLOOKUP(Table3[[#This Row],[PRODUCT ID]],Table1[[PRODUCT]:[SELLING PRICE]],3,FALSE)</f>
        <v>Kg</v>
      </c>
      <c r="J3386" s="16">
        <f ca="1">VLOOKUP(Table3[[#This Row],[PRODUCT ID]],Table1[[PRODUCT]:[SELLING PRICE]],4,FALSE)</f>
        <v>49</v>
      </c>
      <c r="K3386" s="16">
        <f ca="1">VLOOKUP(Table3[[#This Row],[PRODUCT ID]],Table1[[PRODUCT]:[SELLING PRICE]],5,FALSE)</f>
        <v>90.007431994296837</v>
      </c>
      <c r="L3386" s="16">
        <f ca="1">J3386*Table3[[#This Row],[QUANTITY]]</f>
        <v>196</v>
      </c>
      <c r="M3386" s="16">
        <f ca="1">K3386*Table3[[#This Row],[QUANTITY]]*(1-Table3[[#This Row],[DISCOUNT %]])</f>
        <v>353.64128199602641</v>
      </c>
      <c r="N3386" s="3">
        <f>DAY(Table3[[#This Row],[DATE]])</f>
        <v>8</v>
      </c>
      <c r="O3386" s="3" t="str">
        <f>TEXT(Table3[[#This Row],[DATE]],"mmm")</f>
        <v>Apr</v>
      </c>
      <c r="P3386" s="3">
        <f>YEAR(Table3[[#This Row],[DATE]])</f>
        <v>2030</v>
      </c>
    </row>
    <row r="3387" spans="1:16" x14ac:dyDescent="0.3">
      <c r="A3387" s="6">
        <v>47582</v>
      </c>
      <c r="B3387" s="7" t="s">
        <v>1291</v>
      </c>
      <c r="C3387" s="9">
        <f t="shared" ca="1" si="104"/>
        <v>15</v>
      </c>
      <c r="D3387" s="9" t="s">
        <v>2115</v>
      </c>
      <c r="E3387" s="9" t="s">
        <v>2116</v>
      </c>
      <c r="F3387" s="10">
        <f t="shared" ca="1" si="105"/>
        <v>7.1176841191256099E-2</v>
      </c>
      <c r="G3387" s="3" t="str">
        <f>VLOOKUP(Table3[[#This Row],[PRODUCT ID]],Table1[[PRODUCT]:[SELLING PRICE]],1,FALSE)</f>
        <v>Product239</v>
      </c>
      <c r="H3387" s="3" t="str">
        <f>VLOOKUP(Table3[[#This Row],[PRODUCT ID]],Table1[[PRODUCT]:[SELLING PRICE]],2,FALSE)</f>
        <v>Category3</v>
      </c>
      <c r="I3387" s="3" t="str">
        <f>VLOOKUP(Table3[[#This Row],[PRODUCT ID]],Table1[[PRODUCT]:[SELLING PRICE]],3,FALSE)</f>
        <v>No</v>
      </c>
      <c r="J3387" s="16">
        <f ca="1">VLOOKUP(Table3[[#This Row],[PRODUCT ID]],Table1[[PRODUCT]:[SELLING PRICE]],4,FALSE)</f>
        <v>120</v>
      </c>
      <c r="K3387" s="16">
        <f ca="1">VLOOKUP(Table3[[#This Row],[PRODUCT ID]],Table1[[PRODUCT]:[SELLING PRICE]],5,FALSE)</f>
        <v>236.22128110743947</v>
      </c>
      <c r="L3387" s="16">
        <f ca="1">J3387*Table3[[#This Row],[QUANTITY]]</f>
        <v>1800</v>
      </c>
      <c r="M3387" s="16">
        <f ca="1">K3387*Table3[[#This Row],[QUANTITY]]*(1-Table3[[#This Row],[DISCOUNT %]])</f>
        <v>3291.1169474409025</v>
      </c>
      <c r="N3387" s="3">
        <f>DAY(Table3[[#This Row],[DATE]])</f>
        <v>9</v>
      </c>
      <c r="O3387" s="3" t="str">
        <f>TEXT(Table3[[#This Row],[DATE]],"mmm")</f>
        <v>Apr</v>
      </c>
      <c r="P3387" s="3">
        <f>YEAR(Table3[[#This Row],[DATE]])</f>
        <v>2030</v>
      </c>
    </row>
    <row r="3388" spans="1:16" x14ac:dyDescent="0.3">
      <c r="A3388" s="6">
        <v>47583</v>
      </c>
      <c r="B3388" s="7" t="s">
        <v>1292</v>
      </c>
      <c r="C3388" s="9">
        <f t="shared" ca="1" si="104"/>
        <v>15</v>
      </c>
      <c r="D3388" s="9" t="s">
        <v>2117</v>
      </c>
      <c r="E3388" s="9" t="s">
        <v>2118</v>
      </c>
      <c r="F3388" s="10">
        <f t="shared" ca="1" si="105"/>
        <v>1.4755046829242681E-2</v>
      </c>
      <c r="G3388" s="3" t="str">
        <f>VLOOKUP(Table3[[#This Row],[PRODUCT ID]],Table1[[PRODUCT]:[SELLING PRICE]],1,FALSE)</f>
        <v>Product240</v>
      </c>
      <c r="H3388" s="3" t="str">
        <f>VLOOKUP(Table3[[#This Row],[PRODUCT ID]],Table1[[PRODUCT]:[SELLING PRICE]],2,FALSE)</f>
        <v>Category4</v>
      </c>
      <c r="I3388" s="3" t="str">
        <f>VLOOKUP(Table3[[#This Row],[PRODUCT ID]],Table1[[PRODUCT]:[SELLING PRICE]],3,FALSE)</f>
        <v>No</v>
      </c>
      <c r="J3388" s="16">
        <f ca="1">VLOOKUP(Table3[[#This Row],[PRODUCT ID]],Table1[[PRODUCT]:[SELLING PRICE]],4,FALSE)</f>
        <v>89</v>
      </c>
      <c r="K3388" s="16">
        <f ca="1">VLOOKUP(Table3[[#This Row],[PRODUCT ID]],Table1[[PRODUCT]:[SELLING PRICE]],5,FALSE)</f>
        <v>190.58845642520004</v>
      </c>
      <c r="L3388" s="16">
        <f ca="1">J3388*Table3[[#This Row],[QUANTITY]]</f>
        <v>1335</v>
      </c>
      <c r="M3388" s="16">
        <f ca="1">K3388*Table3[[#This Row],[QUANTITY]]*(1-Table3[[#This Row],[DISCOUNT %]])</f>
        <v>2816.6447223829969</v>
      </c>
      <c r="N3388" s="3">
        <f>DAY(Table3[[#This Row],[DATE]])</f>
        <v>10</v>
      </c>
      <c r="O3388" s="3" t="str">
        <f>TEXT(Table3[[#This Row],[DATE]],"mmm")</f>
        <v>Apr</v>
      </c>
      <c r="P3388" s="3">
        <f>YEAR(Table3[[#This Row],[DATE]])</f>
        <v>2030</v>
      </c>
    </row>
    <row r="3389" spans="1:16" x14ac:dyDescent="0.3">
      <c r="A3389" s="6">
        <v>47584</v>
      </c>
      <c r="B3389" s="7" t="s">
        <v>1293</v>
      </c>
      <c r="C3389" s="9">
        <f t="shared" ca="1" si="104"/>
        <v>4</v>
      </c>
      <c r="D3389" s="9" t="s">
        <v>2117</v>
      </c>
      <c r="E3389" s="9" t="s">
        <v>2118</v>
      </c>
      <c r="F3389" s="10">
        <f t="shared" ca="1" si="105"/>
        <v>4.6670431040306604E-2</v>
      </c>
      <c r="G3389" s="3" t="str">
        <f>VLOOKUP(Table3[[#This Row],[PRODUCT ID]],Table1[[PRODUCT]:[SELLING PRICE]],1,FALSE)</f>
        <v>Product241</v>
      </c>
      <c r="H3389" s="3" t="str">
        <f>VLOOKUP(Table3[[#This Row],[PRODUCT ID]],Table1[[PRODUCT]:[SELLING PRICE]],2,FALSE)</f>
        <v>Category1</v>
      </c>
      <c r="I3389" s="3" t="str">
        <f>VLOOKUP(Table3[[#This Row],[PRODUCT ID]],Table1[[PRODUCT]:[SELLING PRICE]],3,FALSE)</f>
        <v>Ft</v>
      </c>
      <c r="J3389" s="16">
        <f ca="1">VLOOKUP(Table3[[#This Row],[PRODUCT ID]],Table1[[PRODUCT]:[SELLING PRICE]],4,FALSE)</f>
        <v>87</v>
      </c>
      <c r="K3389" s="16">
        <f ca="1">VLOOKUP(Table3[[#This Row],[PRODUCT ID]],Table1[[PRODUCT]:[SELLING PRICE]],5,FALSE)</f>
        <v>182.38837968738898</v>
      </c>
      <c r="L3389" s="16">
        <f ca="1">J3389*Table3[[#This Row],[QUANTITY]]</f>
        <v>348</v>
      </c>
      <c r="M3389" s="16">
        <f ca="1">K3389*Table3[[#This Row],[QUANTITY]]*(1-Table3[[#This Row],[DISCOUNT %]])</f>
        <v>695.50494156254172</v>
      </c>
      <c r="N3389" s="3">
        <f>DAY(Table3[[#This Row],[DATE]])</f>
        <v>11</v>
      </c>
      <c r="O3389" s="3" t="str">
        <f>TEXT(Table3[[#This Row],[DATE]],"mmm")</f>
        <v>Apr</v>
      </c>
      <c r="P3389" s="3">
        <f>YEAR(Table3[[#This Row],[DATE]])</f>
        <v>2030</v>
      </c>
    </row>
    <row r="3390" spans="1:16" x14ac:dyDescent="0.3">
      <c r="A3390" s="6">
        <v>47585</v>
      </c>
      <c r="B3390" s="7" t="s">
        <v>1294</v>
      </c>
      <c r="C3390" s="9">
        <f t="shared" ca="1" si="104"/>
        <v>10</v>
      </c>
      <c r="D3390" s="9" t="s">
        <v>2116</v>
      </c>
      <c r="E3390" s="9" t="s">
        <v>2116</v>
      </c>
      <c r="F3390" s="10">
        <f t="shared" ca="1" si="105"/>
        <v>3.5466793270708376E-2</v>
      </c>
      <c r="G3390" s="3" t="str">
        <f>VLOOKUP(Table3[[#This Row],[PRODUCT ID]],Table1[[PRODUCT]:[SELLING PRICE]],1,FALSE)</f>
        <v>Product242</v>
      </c>
      <c r="H3390" s="3" t="str">
        <f>VLOOKUP(Table3[[#This Row],[PRODUCT ID]],Table1[[PRODUCT]:[SELLING PRICE]],2,FALSE)</f>
        <v>Category2</v>
      </c>
      <c r="I3390" s="3" t="str">
        <f>VLOOKUP(Table3[[#This Row],[PRODUCT ID]],Table1[[PRODUCT]:[SELLING PRICE]],3,FALSE)</f>
        <v>No</v>
      </c>
      <c r="J3390" s="16">
        <f ca="1">VLOOKUP(Table3[[#This Row],[PRODUCT ID]],Table1[[PRODUCT]:[SELLING PRICE]],4,FALSE)</f>
        <v>149</v>
      </c>
      <c r="K3390" s="16">
        <f ca="1">VLOOKUP(Table3[[#This Row],[PRODUCT ID]],Table1[[PRODUCT]:[SELLING PRICE]],5,FALSE)</f>
        <v>154.86858462055704</v>
      </c>
      <c r="L3390" s="16">
        <f ca="1">J3390*Table3[[#This Row],[QUANTITY]]</f>
        <v>1490</v>
      </c>
      <c r="M3390" s="16">
        <f ca="1">K3390*Table3[[#This Row],[QUANTITY]]*(1-Table3[[#This Row],[DISCOUNT %]])</f>
        <v>1493.7589254569255</v>
      </c>
      <c r="N3390" s="3">
        <f>DAY(Table3[[#This Row],[DATE]])</f>
        <v>12</v>
      </c>
      <c r="O3390" s="3" t="str">
        <f>TEXT(Table3[[#This Row],[DATE]],"mmm")</f>
        <v>Apr</v>
      </c>
      <c r="P3390" s="3">
        <f>YEAR(Table3[[#This Row],[DATE]])</f>
        <v>2030</v>
      </c>
    </row>
    <row r="3391" spans="1:16" x14ac:dyDescent="0.3">
      <c r="A3391" s="6">
        <v>47586</v>
      </c>
      <c r="B3391" s="7" t="s">
        <v>1295</v>
      </c>
      <c r="C3391" s="9">
        <f t="shared" ca="1" si="104"/>
        <v>14</v>
      </c>
      <c r="D3391" s="9" t="s">
        <v>2116</v>
      </c>
      <c r="E3391" s="9" t="s">
        <v>2116</v>
      </c>
      <c r="F3391" s="10">
        <f t="shared" ca="1" si="105"/>
        <v>3.0853947069719202E-2</v>
      </c>
      <c r="G3391" s="3" t="str">
        <f>VLOOKUP(Table3[[#This Row],[PRODUCT ID]],Table1[[PRODUCT]:[SELLING PRICE]],1,FALSE)</f>
        <v>Product243</v>
      </c>
      <c r="H3391" s="3" t="str">
        <f>VLOOKUP(Table3[[#This Row],[PRODUCT ID]],Table1[[PRODUCT]:[SELLING PRICE]],2,FALSE)</f>
        <v>Category3</v>
      </c>
      <c r="I3391" s="3" t="str">
        <f>VLOOKUP(Table3[[#This Row],[PRODUCT ID]],Table1[[PRODUCT]:[SELLING PRICE]],3,FALSE)</f>
        <v>Kg</v>
      </c>
      <c r="J3391" s="16">
        <f ca="1">VLOOKUP(Table3[[#This Row],[PRODUCT ID]],Table1[[PRODUCT]:[SELLING PRICE]],4,FALSE)</f>
        <v>14</v>
      </c>
      <c r="K3391" s="16">
        <f ca="1">VLOOKUP(Table3[[#This Row],[PRODUCT ID]],Table1[[PRODUCT]:[SELLING PRICE]],5,FALSE)</f>
        <v>95.932662895707338</v>
      </c>
      <c r="L3391" s="16">
        <f ca="1">J3391*Table3[[#This Row],[QUANTITY]]</f>
        <v>196</v>
      </c>
      <c r="M3391" s="16">
        <f ca="1">K3391*Table3[[#This Row],[QUANTITY]]*(1-Table3[[#This Row],[DISCOUNT %]])</f>
        <v>1301.6186622945233</v>
      </c>
      <c r="N3391" s="3">
        <f>DAY(Table3[[#This Row],[DATE]])</f>
        <v>13</v>
      </c>
      <c r="O3391" s="3" t="str">
        <f>TEXT(Table3[[#This Row],[DATE]],"mmm")</f>
        <v>Apr</v>
      </c>
      <c r="P3391" s="3">
        <f>YEAR(Table3[[#This Row],[DATE]])</f>
        <v>2030</v>
      </c>
    </row>
    <row r="3392" spans="1:16" x14ac:dyDescent="0.3">
      <c r="A3392" s="6">
        <v>47587</v>
      </c>
      <c r="B3392" s="7" t="s">
        <v>1296</v>
      </c>
      <c r="C3392" s="9">
        <f t="shared" ca="1" si="104"/>
        <v>1</v>
      </c>
      <c r="D3392" s="9" t="s">
        <v>2116</v>
      </c>
      <c r="E3392" s="9" t="s">
        <v>2116</v>
      </c>
      <c r="F3392" s="10">
        <f t="shared" ca="1" si="105"/>
        <v>8.4265569054627926E-2</v>
      </c>
      <c r="G3392" s="3" t="str">
        <f>VLOOKUP(Table3[[#This Row],[PRODUCT ID]],Table1[[PRODUCT]:[SELLING PRICE]],1,FALSE)</f>
        <v>Product244</v>
      </c>
      <c r="H3392" s="3" t="str">
        <f>VLOOKUP(Table3[[#This Row],[PRODUCT ID]],Table1[[PRODUCT]:[SELLING PRICE]],2,FALSE)</f>
        <v>Category4</v>
      </c>
      <c r="I3392" s="3" t="str">
        <f>VLOOKUP(Table3[[#This Row],[PRODUCT ID]],Table1[[PRODUCT]:[SELLING PRICE]],3,FALSE)</f>
        <v>Kg</v>
      </c>
      <c r="J3392" s="16">
        <f ca="1">VLOOKUP(Table3[[#This Row],[PRODUCT ID]],Table1[[PRODUCT]:[SELLING PRICE]],4,FALSE)</f>
        <v>133</v>
      </c>
      <c r="K3392" s="16">
        <f ca="1">VLOOKUP(Table3[[#This Row],[PRODUCT ID]],Table1[[PRODUCT]:[SELLING PRICE]],5,FALSE)</f>
        <v>69.135084027288542</v>
      </c>
      <c r="L3392" s="16">
        <f ca="1">J3392*Table3[[#This Row],[QUANTITY]]</f>
        <v>133</v>
      </c>
      <c r="M3392" s="16">
        <f ca="1">K3392*Table3[[#This Row],[QUANTITY]]*(1-Table3[[#This Row],[DISCOUNT %]])</f>
        <v>63.309376830089555</v>
      </c>
      <c r="N3392" s="3">
        <f>DAY(Table3[[#This Row],[DATE]])</f>
        <v>14</v>
      </c>
      <c r="O3392" s="3" t="str">
        <f>TEXT(Table3[[#This Row],[DATE]],"mmm")</f>
        <v>Apr</v>
      </c>
      <c r="P3392" s="3">
        <f>YEAR(Table3[[#This Row],[DATE]])</f>
        <v>2030</v>
      </c>
    </row>
    <row r="3393" spans="1:16" x14ac:dyDescent="0.3">
      <c r="A3393" s="6">
        <v>47588</v>
      </c>
      <c r="B3393" s="7" t="s">
        <v>1297</v>
      </c>
      <c r="C3393" s="9">
        <f t="shared" ca="1" si="104"/>
        <v>9</v>
      </c>
      <c r="D3393" s="9" t="s">
        <v>2116</v>
      </c>
      <c r="E3393" s="9" t="s">
        <v>2116</v>
      </c>
      <c r="F3393" s="10">
        <f t="shared" ca="1" si="105"/>
        <v>8.8777402240733605E-2</v>
      </c>
      <c r="G3393" s="3" t="str">
        <f>VLOOKUP(Table3[[#This Row],[PRODUCT ID]],Table1[[PRODUCT]:[SELLING PRICE]],1,FALSE)</f>
        <v>Product245</v>
      </c>
      <c r="H3393" s="3" t="str">
        <f>VLOOKUP(Table3[[#This Row],[PRODUCT ID]],Table1[[PRODUCT]:[SELLING PRICE]],2,FALSE)</f>
        <v>Category5</v>
      </c>
      <c r="I3393" s="3" t="str">
        <f>VLOOKUP(Table3[[#This Row],[PRODUCT ID]],Table1[[PRODUCT]:[SELLING PRICE]],3,FALSE)</f>
        <v>Lt</v>
      </c>
      <c r="J3393" s="16">
        <f ca="1">VLOOKUP(Table3[[#This Row],[PRODUCT ID]],Table1[[PRODUCT]:[SELLING PRICE]],4,FALSE)</f>
        <v>11</v>
      </c>
      <c r="K3393" s="16">
        <f ca="1">VLOOKUP(Table3[[#This Row],[PRODUCT ID]],Table1[[PRODUCT]:[SELLING PRICE]],5,FALSE)</f>
        <v>248.60363626688635</v>
      </c>
      <c r="L3393" s="16">
        <f ca="1">J3393*Table3[[#This Row],[QUANTITY]]</f>
        <v>99</v>
      </c>
      <c r="M3393" s="16">
        <f ca="1">K3393*Table3[[#This Row],[QUANTITY]]*(1-Table3[[#This Row],[DISCOUNT %]])</f>
        <v>2038.7992612636076</v>
      </c>
      <c r="N3393" s="3">
        <f>DAY(Table3[[#This Row],[DATE]])</f>
        <v>15</v>
      </c>
      <c r="O3393" s="3" t="str">
        <f>TEXT(Table3[[#This Row],[DATE]],"mmm")</f>
        <v>Apr</v>
      </c>
      <c r="P3393" s="3">
        <f>YEAR(Table3[[#This Row],[DATE]])</f>
        <v>2030</v>
      </c>
    </row>
    <row r="3394" spans="1:16" x14ac:dyDescent="0.3">
      <c r="A3394" s="6">
        <v>47589</v>
      </c>
      <c r="B3394" s="7" t="s">
        <v>1298</v>
      </c>
      <c r="C3394" s="9">
        <f t="shared" ca="1" si="104"/>
        <v>2</v>
      </c>
      <c r="D3394" s="9" t="s">
        <v>2115</v>
      </c>
      <c r="E3394" s="9" t="s">
        <v>2118</v>
      </c>
      <c r="F3394" s="10">
        <f t="shared" ca="1" si="105"/>
        <v>2.0746764240847027E-2</v>
      </c>
      <c r="G3394" s="3" t="str">
        <f>VLOOKUP(Table3[[#This Row],[PRODUCT ID]],Table1[[PRODUCT]:[SELLING PRICE]],1,FALSE)</f>
        <v>Product246</v>
      </c>
      <c r="H3394" s="3" t="str">
        <f>VLOOKUP(Table3[[#This Row],[PRODUCT ID]],Table1[[PRODUCT]:[SELLING PRICE]],2,FALSE)</f>
        <v>Category1</v>
      </c>
      <c r="I3394" s="3" t="str">
        <f>VLOOKUP(Table3[[#This Row],[PRODUCT ID]],Table1[[PRODUCT]:[SELLING PRICE]],3,FALSE)</f>
        <v>Kg</v>
      </c>
      <c r="J3394" s="16">
        <f ca="1">VLOOKUP(Table3[[#This Row],[PRODUCT ID]],Table1[[PRODUCT]:[SELLING PRICE]],4,FALSE)</f>
        <v>235</v>
      </c>
      <c r="K3394" s="16">
        <f ca="1">VLOOKUP(Table3[[#This Row],[PRODUCT ID]],Table1[[PRODUCT]:[SELLING PRICE]],5,FALSE)</f>
        <v>222.40822942200907</v>
      </c>
      <c r="L3394" s="16">
        <f ca="1">J3394*Table3[[#This Row],[QUANTITY]]</f>
        <v>470</v>
      </c>
      <c r="M3394" s="16">
        <f ca="1">K3394*Table3[[#This Row],[QUANTITY]]*(1-Table3[[#This Row],[DISCOUNT %]])</f>
        <v>435.58795664193286</v>
      </c>
      <c r="N3394" s="3">
        <f>DAY(Table3[[#This Row],[DATE]])</f>
        <v>16</v>
      </c>
      <c r="O3394" s="3" t="str">
        <f>TEXT(Table3[[#This Row],[DATE]],"mmm")</f>
        <v>Apr</v>
      </c>
      <c r="P3394" s="3">
        <f>YEAR(Table3[[#This Row],[DATE]])</f>
        <v>2030</v>
      </c>
    </row>
    <row r="3395" spans="1:16" x14ac:dyDescent="0.3">
      <c r="A3395" s="6">
        <v>47590</v>
      </c>
      <c r="B3395" s="7" t="s">
        <v>1299</v>
      </c>
      <c r="C3395" s="9">
        <f t="shared" ref="C3395:C3458" ca="1" si="106">RANDBETWEEN(1,15)</f>
        <v>14</v>
      </c>
      <c r="D3395" s="9" t="s">
        <v>2116</v>
      </c>
      <c r="E3395" s="9" t="s">
        <v>2116</v>
      </c>
      <c r="F3395" s="10">
        <f t="shared" ref="F3395:F3458" ca="1" si="107">RAND()*(0.1)</f>
        <v>5.1865604238207276E-2</v>
      </c>
      <c r="G3395" s="3" t="str">
        <f>VLOOKUP(Table3[[#This Row],[PRODUCT ID]],Table1[[PRODUCT]:[SELLING PRICE]],1,FALSE)</f>
        <v>Product247</v>
      </c>
      <c r="H3395" s="3" t="str">
        <f>VLOOKUP(Table3[[#This Row],[PRODUCT ID]],Table1[[PRODUCT]:[SELLING PRICE]],2,FALSE)</f>
        <v>Category2</v>
      </c>
      <c r="I3395" s="3" t="str">
        <f>VLOOKUP(Table3[[#This Row],[PRODUCT ID]],Table1[[PRODUCT]:[SELLING PRICE]],3,FALSE)</f>
        <v>Lt</v>
      </c>
      <c r="J3395" s="16">
        <f ca="1">VLOOKUP(Table3[[#This Row],[PRODUCT ID]],Table1[[PRODUCT]:[SELLING PRICE]],4,FALSE)</f>
        <v>114</v>
      </c>
      <c r="K3395" s="16">
        <f ca="1">VLOOKUP(Table3[[#This Row],[PRODUCT ID]],Table1[[PRODUCT]:[SELLING PRICE]],5,FALSE)</f>
        <v>175.72461935831001</v>
      </c>
      <c r="L3395" s="16">
        <f ca="1">J3395*Table3[[#This Row],[QUANTITY]]</f>
        <v>1596</v>
      </c>
      <c r="M3395" s="16">
        <f ca="1">K3395*Table3[[#This Row],[QUANTITY]]*(1-Table3[[#This Row],[DISCOUNT %]])</f>
        <v>2332.5477811406718</v>
      </c>
      <c r="N3395" s="3">
        <f>DAY(Table3[[#This Row],[DATE]])</f>
        <v>17</v>
      </c>
      <c r="O3395" s="3" t="str">
        <f>TEXT(Table3[[#This Row],[DATE]],"mmm")</f>
        <v>Apr</v>
      </c>
      <c r="P3395" s="3">
        <f>YEAR(Table3[[#This Row],[DATE]])</f>
        <v>2030</v>
      </c>
    </row>
    <row r="3396" spans="1:16" x14ac:dyDescent="0.3">
      <c r="A3396" s="6">
        <v>47591</v>
      </c>
      <c r="B3396" s="7" t="s">
        <v>1300</v>
      </c>
      <c r="C3396" s="9">
        <f t="shared" ca="1" si="106"/>
        <v>5</v>
      </c>
      <c r="D3396" s="9" t="s">
        <v>2117</v>
      </c>
      <c r="E3396" s="9" t="s">
        <v>2116</v>
      </c>
      <c r="F3396" s="10">
        <f t="shared" ca="1" si="107"/>
        <v>2.180097858281186E-2</v>
      </c>
      <c r="G3396" s="3" t="str">
        <f>VLOOKUP(Table3[[#This Row],[PRODUCT ID]],Table1[[PRODUCT]:[SELLING PRICE]],1,FALSE)</f>
        <v>Product248</v>
      </c>
      <c r="H3396" s="3" t="str">
        <f>VLOOKUP(Table3[[#This Row],[PRODUCT ID]],Table1[[PRODUCT]:[SELLING PRICE]],2,FALSE)</f>
        <v>Category3</v>
      </c>
      <c r="I3396" s="3" t="str">
        <f>VLOOKUP(Table3[[#This Row],[PRODUCT ID]],Table1[[PRODUCT]:[SELLING PRICE]],3,FALSE)</f>
        <v>Ft</v>
      </c>
      <c r="J3396" s="16">
        <f ca="1">VLOOKUP(Table3[[#This Row],[PRODUCT ID]],Table1[[PRODUCT]:[SELLING PRICE]],4,FALSE)</f>
        <v>169</v>
      </c>
      <c r="K3396" s="16">
        <f ca="1">VLOOKUP(Table3[[#This Row],[PRODUCT ID]],Table1[[PRODUCT]:[SELLING PRICE]],5,FALSE)</f>
        <v>261.31957504359821</v>
      </c>
      <c r="L3396" s="16">
        <f ca="1">J3396*Table3[[#This Row],[QUANTITY]]</f>
        <v>845</v>
      </c>
      <c r="M3396" s="16">
        <f ca="1">K3396*Table3[[#This Row],[QUANTITY]]*(1-Table3[[#This Row],[DISCOUNT %]])</f>
        <v>1278.1127629240161</v>
      </c>
      <c r="N3396" s="3">
        <f>DAY(Table3[[#This Row],[DATE]])</f>
        <v>18</v>
      </c>
      <c r="O3396" s="3" t="str">
        <f>TEXT(Table3[[#This Row],[DATE]],"mmm")</f>
        <v>Apr</v>
      </c>
      <c r="P3396" s="3">
        <f>YEAR(Table3[[#This Row],[DATE]])</f>
        <v>2030</v>
      </c>
    </row>
    <row r="3397" spans="1:16" x14ac:dyDescent="0.3">
      <c r="A3397" s="6">
        <v>47592</v>
      </c>
      <c r="B3397" s="7" t="s">
        <v>1301</v>
      </c>
      <c r="C3397" s="9">
        <f t="shared" ca="1" si="106"/>
        <v>10</v>
      </c>
      <c r="D3397" s="9" t="s">
        <v>2115</v>
      </c>
      <c r="E3397" s="9" t="s">
        <v>2116</v>
      </c>
      <c r="F3397" s="10">
        <f t="shared" ca="1" si="107"/>
        <v>4.208968888937395E-2</v>
      </c>
      <c r="G3397" s="3" t="str">
        <f>VLOOKUP(Table3[[#This Row],[PRODUCT ID]],Table1[[PRODUCT]:[SELLING PRICE]],1,FALSE)</f>
        <v>Product249</v>
      </c>
      <c r="H3397" s="3" t="str">
        <f>VLOOKUP(Table3[[#This Row],[PRODUCT ID]],Table1[[PRODUCT]:[SELLING PRICE]],2,FALSE)</f>
        <v>Category4</v>
      </c>
      <c r="I3397" s="3" t="str">
        <f>VLOOKUP(Table3[[#This Row],[PRODUCT ID]],Table1[[PRODUCT]:[SELLING PRICE]],3,FALSE)</f>
        <v>Kg</v>
      </c>
      <c r="J3397" s="16">
        <f ca="1">VLOOKUP(Table3[[#This Row],[PRODUCT ID]],Table1[[PRODUCT]:[SELLING PRICE]],4,FALSE)</f>
        <v>37</v>
      </c>
      <c r="K3397" s="16">
        <f ca="1">VLOOKUP(Table3[[#This Row],[PRODUCT ID]],Table1[[PRODUCT]:[SELLING PRICE]],5,FALSE)</f>
        <v>161.61886757776756</v>
      </c>
      <c r="L3397" s="16">
        <f ca="1">J3397*Table3[[#This Row],[QUANTITY]]</f>
        <v>370</v>
      </c>
      <c r="M3397" s="16">
        <f ca="1">K3397*Table3[[#This Row],[QUANTITY]]*(1-Table3[[#This Row],[DISCOUNT %]])</f>
        <v>1548.163797227664</v>
      </c>
      <c r="N3397" s="3">
        <f>DAY(Table3[[#This Row],[DATE]])</f>
        <v>19</v>
      </c>
      <c r="O3397" s="3" t="str">
        <f>TEXT(Table3[[#This Row],[DATE]],"mmm")</f>
        <v>Apr</v>
      </c>
      <c r="P3397" s="3">
        <f>YEAR(Table3[[#This Row],[DATE]])</f>
        <v>2030</v>
      </c>
    </row>
    <row r="3398" spans="1:16" x14ac:dyDescent="0.3">
      <c r="A3398" s="6">
        <v>47593</v>
      </c>
      <c r="B3398" s="7" t="s">
        <v>1302</v>
      </c>
      <c r="C3398" s="9">
        <f t="shared" ca="1" si="106"/>
        <v>6</v>
      </c>
      <c r="D3398" s="9" t="s">
        <v>2115</v>
      </c>
      <c r="E3398" s="9" t="s">
        <v>2116</v>
      </c>
      <c r="F3398" s="10">
        <f t="shared" ca="1" si="107"/>
        <v>7.6219443567346057E-2</v>
      </c>
      <c r="G3398" s="3" t="str">
        <f>VLOOKUP(Table3[[#This Row],[PRODUCT ID]],Table1[[PRODUCT]:[SELLING PRICE]],1,FALSE)</f>
        <v>Product250</v>
      </c>
      <c r="H3398" s="3" t="str">
        <f>VLOOKUP(Table3[[#This Row],[PRODUCT ID]],Table1[[PRODUCT]:[SELLING PRICE]],2,FALSE)</f>
        <v>Category5</v>
      </c>
      <c r="I3398" s="3" t="str">
        <f>VLOOKUP(Table3[[#This Row],[PRODUCT ID]],Table1[[PRODUCT]:[SELLING PRICE]],3,FALSE)</f>
        <v>No</v>
      </c>
      <c r="J3398" s="16">
        <f ca="1">VLOOKUP(Table3[[#This Row],[PRODUCT ID]],Table1[[PRODUCT]:[SELLING PRICE]],4,FALSE)</f>
        <v>51</v>
      </c>
      <c r="K3398" s="16">
        <f ca="1">VLOOKUP(Table3[[#This Row],[PRODUCT ID]],Table1[[PRODUCT]:[SELLING PRICE]],5,FALSE)</f>
        <v>183.62971531865406</v>
      </c>
      <c r="L3398" s="16">
        <f ca="1">J3398*Table3[[#This Row],[QUANTITY]]</f>
        <v>306</v>
      </c>
      <c r="M3398" s="16">
        <f ca="1">K3398*Table3[[#This Row],[QUANTITY]]*(1-Table3[[#This Row],[DISCOUNT %]])</f>
        <v>1017.8013635678167</v>
      </c>
      <c r="N3398" s="3">
        <f>DAY(Table3[[#This Row],[DATE]])</f>
        <v>20</v>
      </c>
      <c r="O3398" s="3" t="str">
        <f>TEXT(Table3[[#This Row],[DATE]],"mmm")</f>
        <v>Apr</v>
      </c>
      <c r="P3398" s="3">
        <f>YEAR(Table3[[#This Row],[DATE]])</f>
        <v>2030</v>
      </c>
    </row>
    <row r="3399" spans="1:16" x14ac:dyDescent="0.3">
      <c r="A3399" s="6">
        <v>47594</v>
      </c>
      <c r="B3399" s="7" t="s">
        <v>1303</v>
      </c>
      <c r="C3399" s="9">
        <f t="shared" ca="1" si="106"/>
        <v>8</v>
      </c>
      <c r="D3399" s="9" t="s">
        <v>2115</v>
      </c>
      <c r="E3399" s="9" t="s">
        <v>2116</v>
      </c>
      <c r="F3399" s="10">
        <f t="shared" ca="1" si="107"/>
        <v>9.2007967433680365E-2</v>
      </c>
      <c r="G3399" s="3" t="str">
        <f>VLOOKUP(Table3[[#This Row],[PRODUCT ID]],Table1[[PRODUCT]:[SELLING PRICE]],1,FALSE)</f>
        <v>Product251</v>
      </c>
      <c r="H3399" s="3" t="str">
        <f>VLOOKUP(Table3[[#This Row],[PRODUCT ID]],Table1[[PRODUCT]:[SELLING PRICE]],2,FALSE)</f>
        <v>Category1</v>
      </c>
      <c r="I3399" s="3" t="str">
        <f>VLOOKUP(Table3[[#This Row],[PRODUCT ID]],Table1[[PRODUCT]:[SELLING PRICE]],3,FALSE)</f>
        <v>No</v>
      </c>
      <c r="J3399" s="16">
        <f ca="1">VLOOKUP(Table3[[#This Row],[PRODUCT ID]],Table1[[PRODUCT]:[SELLING PRICE]],4,FALSE)</f>
        <v>231</v>
      </c>
      <c r="K3399" s="16">
        <f ca="1">VLOOKUP(Table3[[#This Row],[PRODUCT ID]],Table1[[PRODUCT]:[SELLING PRICE]],5,FALSE)</f>
        <v>181.46019162089118</v>
      </c>
      <c r="L3399" s="16">
        <f ca="1">J3399*Table3[[#This Row],[QUANTITY]]</f>
        <v>1848</v>
      </c>
      <c r="M3399" s="16">
        <f ca="1">K3399*Table3[[#This Row],[QUANTITY]]*(1-Table3[[#This Row],[DISCOUNT %]])</f>
        <v>1318.1152657578145</v>
      </c>
      <c r="N3399" s="3">
        <f>DAY(Table3[[#This Row],[DATE]])</f>
        <v>21</v>
      </c>
      <c r="O3399" s="3" t="str">
        <f>TEXT(Table3[[#This Row],[DATE]],"mmm")</f>
        <v>Apr</v>
      </c>
      <c r="P3399" s="3">
        <f>YEAR(Table3[[#This Row],[DATE]])</f>
        <v>2030</v>
      </c>
    </row>
    <row r="3400" spans="1:16" x14ac:dyDescent="0.3">
      <c r="A3400" s="6">
        <v>47595</v>
      </c>
      <c r="B3400" s="7" t="s">
        <v>1304</v>
      </c>
      <c r="C3400" s="9">
        <f t="shared" ca="1" si="106"/>
        <v>9</v>
      </c>
      <c r="D3400" s="9" t="s">
        <v>2116</v>
      </c>
      <c r="E3400" s="9" t="s">
        <v>2118</v>
      </c>
      <c r="F3400" s="10">
        <f t="shared" ca="1" si="107"/>
        <v>8.6852493533581491E-3</v>
      </c>
      <c r="G3400" s="3" t="str">
        <f>VLOOKUP(Table3[[#This Row],[PRODUCT ID]],Table1[[PRODUCT]:[SELLING PRICE]],1,FALSE)</f>
        <v>Product252</v>
      </c>
      <c r="H3400" s="3" t="str">
        <f>VLOOKUP(Table3[[#This Row],[PRODUCT ID]],Table1[[PRODUCT]:[SELLING PRICE]],2,FALSE)</f>
        <v>Category2</v>
      </c>
      <c r="I3400" s="3" t="str">
        <f>VLOOKUP(Table3[[#This Row],[PRODUCT ID]],Table1[[PRODUCT]:[SELLING PRICE]],3,FALSE)</f>
        <v>Ft</v>
      </c>
      <c r="J3400" s="16">
        <f ca="1">VLOOKUP(Table3[[#This Row],[PRODUCT ID]],Table1[[PRODUCT]:[SELLING PRICE]],4,FALSE)</f>
        <v>197</v>
      </c>
      <c r="K3400" s="16">
        <f ca="1">VLOOKUP(Table3[[#This Row],[PRODUCT ID]],Table1[[PRODUCT]:[SELLING PRICE]],5,FALSE)</f>
        <v>171.56882582345526</v>
      </c>
      <c r="L3400" s="16">
        <f ca="1">J3400*Table3[[#This Row],[QUANTITY]]</f>
        <v>1773</v>
      </c>
      <c r="M3400" s="16">
        <f ca="1">K3400*Table3[[#This Row],[QUANTITY]]*(1-Table3[[#This Row],[DISCOUNT %]])</f>
        <v>1530.7083701092411</v>
      </c>
      <c r="N3400" s="3">
        <f>DAY(Table3[[#This Row],[DATE]])</f>
        <v>22</v>
      </c>
      <c r="O3400" s="3" t="str">
        <f>TEXT(Table3[[#This Row],[DATE]],"mmm")</f>
        <v>Apr</v>
      </c>
      <c r="P3400" s="3">
        <f>YEAR(Table3[[#This Row],[DATE]])</f>
        <v>2030</v>
      </c>
    </row>
    <row r="3401" spans="1:16" x14ac:dyDescent="0.3">
      <c r="A3401" s="6">
        <v>47596</v>
      </c>
      <c r="B3401" s="7" t="s">
        <v>1305</v>
      </c>
      <c r="C3401" s="9">
        <f t="shared" ca="1" si="106"/>
        <v>6</v>
      </c>
      <c r="D3401" s="9" t="s">
        <v>2116</v>
      </c>
      <c r="E3401" s="9" t="s">
        <v>2118</v>
      </c>
      <c r="F3401" s="10">
        <f t="shared" ca="1" si="107"/>
        <v>2.3962949179554195E-2</v>
      </c>
      <c r="G3401" s="3" t="str">
        <f>VLOOKUP(Table3[[#This Row],[PRODUCT ID]],Table1[[PRODUCT]:[SELLING PRICE]],1,FALSE)</f>
        <v>Product253</v>
      </c>
      <c r="H3401" s="3" t="str">
        <f>VLOOKUP(Table3[[#This Row],[PRODUCT ID]],Table1[[PRODUCT]:[SELLING PRICE]],2,FALSE)</f>
        <v>Category3</v>
      </c>
      <c r="I3401" s="3" t="str">
        <f>VLOOKUP(Table3[[#This Row],[PRODUCT ID]],Table1[[PRODUCT]:[SELLING PRICE]],3,FALSE)</f>
        <v>No</v>
      </c>
      <c r="J3401" s="16">
        <f ca="1">VLOOKUP(Table3[[#This Row],[PRODUCT ID]],Table1[[PRODUCT]:[SELLING PRICE]],4,FALSE)</f>
        <v>212</v>
      </c>
      <c r="K3401" s="16">
        <f ca="1">VLOOKUP(Table3[[#This Row],[PRODUCT ID]],Table1[[PRODUCT]:[SELLING PRICE]],5,FALSE)</f>
        <v>65.498976667965962</v>
      </c>
      <c r="L3401" s="16">
        <f ca="1">J3401*Table3[[#This Row],[QUANTITY]]</f>
        <v>1272</v>
      </c>
      <c r="M3401" s="16">
        <f ca="1">K3401*Table3[[#This Row],[QUANTITY]]*(1-Table3[[#This Row],[DISCOUNT %]])</f>
        <v>383.57656811255214</v>
      </c>
      <c r="N3401" s="3">
        <f>DAY(Table3[[#This Row],[DATE]])</f>
        <v>23</v>
      </c>
      <c r="O3401" s="3" t="str">
        <f>TEXT(Table3[[#This Row],[DATE]],"mmm")</f>
        <v>Apr</v>
      </c>
      <c r="P3401" s="3">
        <f>YEAR(Table3[[#This Row],[DATE]])</f>
        <v>2030</v>
      </c>
    </row>
    <row r="3402" spans="1:16" x14ac:dyDescent="0.3">
      <c r="A3402" s="6">
        <v>47597</v>
      </c>
      <c r="B3402" s="7" t="s">
        <v>1306</v>
      </c>
      <c r="C3402" s="9">
        <f t="shared" ca="1" si="106"/>
        <v>2</v>
      </c>
      <c r="D3402" s="9" t="s">
        <v>2116</v>
      </c>
      <c r="E3402" s="9" t="s">
        <v>2116</v>
      </c>
      <c r="F3402" s="10">
        <f t="shared" ca="1" si="107"/>
        <v>9.6873810357982829E-2</v>
      </c>
      <c r="G3402" s="3" t="str">
        <f>VLOOKUP(Table3[[#This Row],[PRODUCT ID]],Table1[[PRODUCT]:[SELLING PRICE]],1,FALSE)</f>
        <v>Product254</v>
      </c>
      <c r="H3402" s="3" t="str">
        <f>VLOOKUP(Table3[[#This Row],[PRODUCT ID]],Table1[[PRODUCT]:[SELLING PRICE]],2,FALSE)</f>
        <v>Category4</v>
      </c>
      <c r="I3402" s="3" t="str">
        <f>VLOOKUP(Table3[[#This Row],[PRODUCT ID]],Table1[[PRODUCT]:[SELLING PRICE]],3,FALSE)</f>
        <v>Kg</v>
      </c>
      <c r="J3402" s="16">
        <f ca="1">VLOOKUP(Table3[[#This Row],[PRODUCT ID]],Table1[[PRODUCT]:[SELLING PRICE]],4,FALSE)</f>
        <v>67</v>
      </c>
      <c r="K3402" s="16">
        <f ca="1">VLOOKUP(Table3[[#This Row],[PRODUCT ID]],Table1[[PRODUCT]:[SELLING PRICE]],5,FALSE)</f>
        <v>216.27230504332732</v>
      </c>
      <c r="L3402" s="16">
        <f ca="1">J3402*Table3[[#This Row],[QUANTITY]]</f>
        <v>134</v>
      </c>
      <c r="M3402" s="16">
        <f ca="1">K3402*Table3[[#This Row],[QUANTITY]]*(1-Table3[[#This Row],[DISCOUNT %]])</f>
        <v>390.64236555775244</v>
      </c>
      <c r="N3402" s="3">
        <f>DAY(Table3[[#This Row],[DATE]])</f>
        <v>24</v>
      </c>
      <c r="O3402" s="3" t="str">
        <f>TEXT(Table3[[#This Row],[DATE]],"mmm")</f>
        <v>Apr</v>
      </c>
      <c r="P3402" s="3">
        <f>YEAR(Table3[[#This Row],[DATE]])</f>
        <v>2030</v>
      </c>
    </row>
    <row r="3403" spans="1:16" x14ac:dyDescent="0.3">
      <c r="A3403" s="6">
        <v>47598</v>
      </c>
      <c r="B3403" s="7" t="s">
        <v>1307</v>
      </c>
      <c r="C3403" s="9">
        <f t="shared" ca="1" si="106"/>
        <v>13</v>
      </c>
      <c r="D3403" s="9" t="s">
        <v>2115</v>
      </c>
      <c r="E3403" s="9" t="s">
        <v>2116</v>
      </c>
      <c r="F3403" s="10">
        <f t="shared" ca="1" si="107"/>
        <v>9.1077544079238612E-2</v>
      </c>
      <c r="G3403" s="3" t="str">
        <f>VLOOKUP(Table3[[#This Row],[PRODUCT ID]],Table1[[PRODUCT]:[SELLING PRICE]],1,FALSE)</f>
        <v>Product255</v>
      </c>
      <c r="H3403" s="3" t="str">
        <f>VLOOKUP(Table3[[#This Row],[PRODUCT ID]],Table1[[PRODUCT]:[SELLING PRICE]],2,FALSE)</f>
        <v>Category5</v>
      </c>
      <c r="I3403" s="3" t="str">
        <f>VLOOKUP(Table3[[#This Row],[PRODUCT ID]],Table1[[PRODUCT]:[SELLING PRICE]],3,FALSE)</f>
        <v>Kg</v>
      </c>
      <c r="J3403" s="16">
        <f ca="1">VLOOKUP(Table3[[#This Row],[PRODUCT ID]],Table1[[PRODUCT]:[SELLING PRICE]],4,FALSE)</f>
        <v>156</v>
      </c>
      <c r="K3403" s="16">
        <f ca="1">VLOOKUP(Table3[[#This Row],[PRODUCT ID]],Table1[[PRODUCT]:[SELLING PRICE]],5,FALSE)</f>
        <v>212.93984405714289</v>
      </c>
      <c r="L3403" s="16">
        <f ca="1">J3403*Table3[[#This Row],[QUANTITY]]</f>
        <v>2028</v>
      </c>
      <c r="M3403" s="16">
        <f ca="1">K3403*Table3[[#This Row],[QUANTITY]]*(1-Table3[[#This Row],[DISCOUNT %]])</f>
        <v>2516.0954783094294</v>
      </c>
      <c r="N3403" s="3">
        <f>DAY(Table3[[#This Row],[DATE]])</f>
        <v>25</v>
      </c>
      <c r="O3403" s="3" t="str">
        <f>TEXT(Table3[[#This Row],[DATE]],"mmm")</f>
        <v>Apr</v>
      </c>
      <c r="P3403" s="3">
        <f>YEAR(Table3[[#This Row],[DATE]])</f>
        <v>2030</v>
      </c>
    </row>
    <row r="3404" spans="1:16" x14ac:dyDescent="0.3">
      <c r="A3404" s="6">
        <v>47599</v>
      </c>
      <c r="B3404" s="7" t="s">
        <v>1308</v>
      </c>
      <c r="C3404" s="9">
        <f t="shared" ca="1" si="106"/>
        <v>6</v>
      </c>
      <c r="D3404" s="9" t="s">
        <v>2117</v>
      </c>
      <c r="E3404" s="9" t="s">
        <v>2116</v>
      </c>
      <c r="F3404" s="10">
        <f t="shared" ca="1" si="107"/>
        <v>4.9456313348506413E-2</v>
      </c>
      <c r="G3404" s="3" t="str">
        <f>VLOOKUP(Table3[[#This Row],[PRODUCT ID]],Table1[[PRODUCT]:[SELLING PRICE]],1,FALSE)</f>
        <v>Product256</v>
      </c>
      <c r="H3404" s="3" t="str">
        <f>VLOOKUP(Table3[[#This Row],[PRODUCT ID]],Table1[[PRODUCT]:[SELLING PRICE]],2,FALSE)</f>
        <v>Category1</v>
      </c>
      <c r="I3404" s="3" t="str">
        <f>VLOOKUP(Table3[[#This Row],[PRODUCT ID]],Table1[[PRODUCT]:[SELLING PRICE]],3,FALSE)</f>
        <v>Lt</v>
      </c>
      <c r="J3404" s="16">
        <f ca="1">VLOOKUP(Table3[[#This Row],[PRODUCT ID]],Table1[[PRODUCT]:[SELLING PRICE]],4,FALSE)</f>
        <v>128</v>
      </c>
      <c r="K3404" s="16">
        <f ca="1">VLOOKUP(Table3[[#This Row],[PRODUCT ID]],Table1[[PRODUCT]:[SELLING PRICE]],5,FALSE)</f>
        <v>238.97682899123933</v>
      </c>
      <c r="L3404" s="16">
        <f ca="1">J3404*Table3[[#This Row],[QUANTITY]]</f>
        <v>768</v>
      </c>
      <c r="M3404" s="16">
        <f ca="1">K3404*Table3[[#This Row],[QUANTITY]]*(1-Table3[[#This Row],[DISCOUNT %]])</f>
        <v>1362.9474963216969</v>
      </c>
      <c r="N3404" s="3">
        <f>DAY(Table3[[#This Row],[DATE]])</f>
        <v>26</v>
      </c>
      <c r="O3404" s="3" t="str">
        <f>TEXT(Table3[[#This Row],[DATE]],"mmm")</f>
        <v>Apr</v>
      </c>
      <c r="P3404" s="3">
        <f>YEAR(Table3[[#This Row],[DATE]])</f>
        <v>2030</v>
      </c>
    </row>
    <row r="3405" spans="1:16" x14ac:dyDescent="0.3">
      <c r="A3405" s="6">
        <v>47600</v>
      </c>
      <c r="B3405" s="7" t="s">
        <v>1309</v>
      </c>
      <c r="C3405" s="9">
        <f t="shared" ca="1" si="106"/>
        <v>9</v>
      </c>
      <c r="D3405" s="9" t="s">
        <v>2117</v>
      </c>
      <c r="E3405" s="9" t="s">
        <v>2116</v>
      </c>
      <c r="F3405" s="10">
        <f t="shared" ca="1" si="107"/>
        <v>7.1985943457054766E-2</v>
      </c>
      <c r="G3405" s="3" t="str">
        <f>VLOOKUP(Table3[[#This Row],[PRODUCT ID]],Table1[[PRODUCT]:[SELLING PRICE]],1,FALSE)</f>
        <v>Product257</v>
      </c>
      <c r="H3405" s="3" t="str">
        <f>VLOOKUP(Table3[[#This Row],[PRODUCT ID]],Table1[[PRODUCT]:[SELLING PRICE]],2,FALSE)</f>
        <v>Category2</v>
      </c>
      <c r="I3405" s="3" t="str">
        <f>VLOOKUP(Table3[[#This Row],[PRODUCT ID]],Table1[[PRODUCT]:[SELLING PRICE]],3,FALSE)</f>
        <v>Kg</v>
      </c>
      <c r="J3405" s="16">
        <f ca="1">VLOOKUP(Table3[[#This Row],[PRODUCT ID]],Table1[[PRODUCT]:[SELLING PRICE]],4,FALSE)</f>
        <v>87</v>
      </c>
      <c r="K3405" s="16">
        <f ca="1">VLOOKUP(Table3[[#This Row],[PRODUCT ID]],Table1[[PRODUCT]:[SELLING PRICE]],5,FALSE)</f>
        <v>303.72301492407809</v>
      </c>
      <c r="L3405" s="16">
        <f ca="1">J3405*Table3[[#This Row],[QUANTITY]]</f>
        <v>783</v>
      </c>
      <c r="M3405" s="16">
        <f ca="1">K3405*Table3[[#This Row],[QUANTITY]]*(1-Table3[[#This Row],[DISCOUNT %]])</f>
        <v>2536.7330443063247</v>
      </c>
      <c r="N3405" s="3">
        <f>DAY(Table3[[#This Row],[DATE]])</f>
        <v>27</v>
      </c>
      <c r="O3405" s="3" t="str">
        <f>TEXT(Table3[[#This Row],[DATE]],"mmm")</f>
        <v>Apr</v>
      </c>
      <c r="P3405" s="3">
        <f>YEAR(Table3[[#This Row],[DATE]])</f>
        <v>2030</v>
      </c>
    </row>
    <row r="3406" spans="1:16" x14ac:dyDescent="0.3">
      <c r="A3406" s="6">
        <v>47601</v>
      </c>
      <c r="B3406" s="7" t="s">
        <v>1310</v>
      </c>
      <c r="C3406" s="9">
        <f t="shared" ca="1" si="106"/>
        <v>15</v>
      </c>
      <c r="D3406" s="9" t="s">
        <v>2116</v>
      </c>
      <c r="E3406" s="9" t="s">
        <v>2118</v>
      </c>
      <c r="F3406" s="10">
        <f t="shared" ca="1" si="107"/>
        <v>5.773383202291972E-2</v>
      </c>
      <c r="G3406" s="3" t="str">
        <f>VLOOKUP(Table3[[#This Row],[PRODUCT ID]],Table1[[PRODUCT]:[SELLING PRICE]],1,FALSE)</f>
        <v>Product258</v>
      </c>
      <c r="H3406" s="3" t="str">
        <f>VLOOKUP(Table3[[#This Row],[PRODUCT ID]],Table1[[PRODUCT]:[SELLING PRICE]],2,FALSE)</f>
        <v>Category3</v>
      </c>
      <c r="I3406" s="3" t="str">
        <f>VLOOKUP(Table3[[#This Row],[PRODUCT ID]],Table1[[PRODUCT]:[SELLING PRICE]],3,FALSE)</f>
        <v>Lt</v>
      </c>
      <c r="J3406" s="16">
        <f ca="1">VLOOKUP(Table3[[#This Row],[PRODUCT ID]],Table1[[PRODUCT]:[SELLING PRICE]],4,FALSE)</f>
        <v>10</v>
      </c>
      <c r="K3406" s="16">
        <f ca="1">VLOOKUP(Table3[[#This Row],[PRODUCT ID]],Table1[[PRODUCT]:[SELLING PRICE]],5,FALSE)</f>
        <v>309.43160131993926</v>
      </c>
      <c r="L3406" s="16">
        <f ca="1">J3406*Table3[[#This Row],[QUANTITY]]</f>
        <v>150</v>
      </c>
      <c r="M3406" s="16">
        <f ca="1">K3406*Table3[[#This Row],[QUANTITY]]*(1-Table3[[#This Row],[DISCOUNT %]])</f>
        <v>4373.5039384012625</v>
      </c>
      <c r="N3406" s="3">
        <f>DAY(Table3[[#This Row],[DATE]])</f>
        <v>28</v>
      </c>
      <c r="O3406" s="3" t="str">
        <f>TEXT(Table3[[#This Row],[DATE]],"mmm")</f>
        <v>Apr</v>
      </c>
      <c r="P3406" s="3">
        <f>YEAR(Table3[[#This Row],[DATE]])</f>
        <v>2030</v>
      </c>
    </row>
    <row r="3407" spans="1:16" x14ac:dyDescent="0.3">
      <c r="A3407" s="6">
        <v>47602</v>
      </c>
      <c r="B3407" s="7" t="s">
        <v>1311</v>
      </c>
      <c r="C3407" s="9">
        <f t="shared" ca="1" si="106"/>
        <v>10</v>
      </c>
      <c r="D3407" s="9" t="s">
        <v>2116</v>
      </c>
      <c r="E3407" s="9" t="s">
        <v>2116</v>
      </c>
      <c r="F3407" s="10">
        <f t="shared" ca="1" si="107"/>
        <v>7.0754094988268443E-2</v>
      </c>
      <c r="G3407" s="3" t="str">
        <f>VLOOKUP(Table3[[#This Row],[PRODUCT ID]],Table1[[PRODUCT]:[SELLING PRICE]],1,FALSE)</f>
        <v>Product259</v>
      </c>
      <c r="H3407" s="3" t="str">
        <f>VLOOKUP(Table3[[#This Row],[PRODUCT ID]],Table1[[PRODUCT]:[SELLING PRICE]],2,FALSE)</f>
        <v>Category4</v>
      </c>
      <c r="I3407" s="3" t="str">
        <f>VLOOKUP(Table3[[#This Row],[PRODUCT ID]],Table1[[PRODUCT]:[SELLING PRICE]],3,FALSE)</f>
        <v>Ft</v>
      </c>
      <c r="J3407" s="16">
        <f ca="1">VLOOKUP(Table3[[#This Row],[PRODUCT ID]],Table1[[PRODUCT]:[SELLING PRICE]],4,FALSE)</f>
        <v>72</v>
      </c>
      <c r="K3407" s="16">
        <f ca="1">VLOOKUP(Table3[[#This Row],[PRODUCT ID]],Table1[[PRODUCT]:[SELLING PRICE]],5,FALSE)</f>
        <v>218.05638082973894</v>
      </c>
      <c r="L3407" s="16">
        <f ca="1">J3407*Table3[[#This Row],[QUANTITY]]</f>
        <v>720</v>
      </c>
      <c r="M3407" s="16">
        <f ca="1">K3407*Table3[[#This Row],[QUANTITY]]*(1-Table3[[#This Row],[DISCOUNT %]])</f>
        <v>2026.2799894771354</v>
      </c>
      <c r="N3407" s="3">
        <f>DAY(Table3[[#This Row],[DATE]])</f>
        <v>29</v>
      </c>
      <c r="O3407" s="3" t="str">
        <f>TEXT(Table3[[#This Row],[DATE]],"mmm")</f>
        <v>Apr</v>
      </c>
      <c r="P3407" s="3">
        <f>YEAR(Table3[[#This Row],[DATE]])</f>
        <v>2030</v>
      </c>
    </row>
    <row r="3408" spans="1:16" x14ac:dyDescent="0.3">
      <c r="A3408" s="6">
        <v>47603</v>
      </c>
      <c r="B3408" s="7" t="s">
        <v>1312</v>
      </c>
      <c r="C3408" s="9">
        <f t="shared" ca="1" si="106"/>
        <v>8</v>
      </c>
      <c r="D3408" s="9" t="s">
        <v>2116</v>
      </c>
      <c r="E3408" s="9" t="s">
        <v>2116</v>
      </c>
      <c r="F3408" s="10">
        <f t="shared" ca="1" si="107"/>
        <v>6.3683021147823579E-2</v>
      </c>
      <c r="G3408" s="3" t="str">
        <f>VLOOKUP(Table3[[#This Row],[PRODUCT ID]],Table1[[PRODUCT]:[SELLING PRICE]],1,FALSE)</f>
        <v>Product260</v>
      </c>
      <c r="H3408" s="3" t="str">
        <f>VLOOKUP(Table3[[#This Row],[PRODUCT ID]],Table1[[PRODUCT]:[SELLING PRICE]],2,FALSE)</f>
        <v>Category5</v>
      </c>
      <c r="I3408" s="3" t="str">
        <f>VLOOKUP(Table3[[#This Row],[PRODUCT ID]],Table1[[PRODUCT]:[SELLING PRICE]],3,FALSE)</f>
        <v>Kg</v>
      </c>
      <c r="J3408" s="16">
        <f ca="1">VLOOKUP(Table3[[#This Row],[PRODUCT ID]],Table1[[PRODUCT]:[SELLING PRICE]],4,FALSE)</f>
        <v>84</v>
      </c>
      <c r="K3408" s="16">
        <f ca="1">VLOOKUP(Table3[[#This Row],[PRODUCT ID]],Table1[[PRODUCT]:[SELLING PRICE]],5,FALSE)</f>
        <v>101.82164316327967</v>
      </c>
      <c r="L3408" s="16">
        <f ca="1">J3408*Table3[[#This Row],[QUANTITY]]</f>
        <v>672</v>
      </c>
      <c r="M3408" s="16">
        <f ca="1">K3408*Table3[[#This Row],[QUANTITY]]*(1-Table3[[#This Row],[DISCOUNT %]])</f>
        <v>762.69866646725109</v>
      </c>
      <c r="N3408" s="3">
        <f>DAY(Table3[[#This Row],[DATE]])</f>
        <v>30</v>
      </c>
      <c r="O3408" s="3" t="str">
        <f>TEXT(Table3[[#This Row],[DATE]],"mmm")</f>
        <v>Apr</v>
      </c>
      <c r="P3408" s="3">
        <f>YEAR(Table3[[#This Row],[DATE]])</f>
        <v>2030</v>
      </c>
    </row>
    <row r="3409" spans="1:16" x14ac:dyDescent="0.3">
      <c r="A3409" s="6">
        <v>47604</v>
      </c>
      <c r="B3409" s="7" t="s">
        <v>1313</v>
      </c>
      <c r="C3409" s="9">
        <f t="shared" ca="1" si="106"/>
        <v>15</v>
      </c>
      <c r="D3409" s="9" t="s">
        <v>2116</v>
      </c>
      <c r="E3409" s="9" t="s">
        <v>2116</v>
      </c>
      <c r="F3409" s="10">
        <f t="shared" ca="1" si="107"/>
        <v>8.3322538140389785E-2</v>
      </c>
      <c r="G3409" s="3" t="str">
        <f>VLOOKUP(Table3[[#This Row],[PRODUCT ID]],Table1[[PRODUCT]:[SELLING PRICE]],1,FALSE)</f>
        <v>Product261</v>
      </c>
      <c r="H3409" s="3" t="str">
        <f>VLOOKUP(Table3[[#This Row],[PRODUCT ID]],Table1[[PRODUCT]:[SELLING PRICE]],2,FALSE)</f>
        <v>Category1</v>
      </c>
      <c r="I3409" s="3" t="str">
        <f>VLOOKUP(Table3[[#This Row],[PRODUCT ID]],Table1[[PRODUCT]:[SELLING PRICE]],3,FALSE)</f>
        <v>No</v>
      </c>
      <c r="J3409" s="16">
        <f ca="1">VLOOKUP(Table3[[#This Row],[PRODUCT ID]],Table1[[PRODUCT]:[SELLING PRICE]],4,FALSE)</f>
        <v>223</v>
      </c>
      <c r="K3409" s="16">
        <f ca="1">VLOOKUP(Table3[[#This Row],[PRODUCT ID]],Table1[[PRODUCT]:[SELLING PRICE]],5,FALSE)</f>
        <v>238.33596615306959</v>
      </c>
      <c r="L3409" s="16">
        <f ca="1">J3409*Table3[[#This Row],[QUANTITY]]</f>
        <v>3345</v>
      </c>
      <c r="M3409" s="16">
        <f ca="1">K3409*Table3[[#This Row],[QUANTITY]]*(1-Table3[[#This Row],[DISCOUNT %]])</f>
        <v>3277.158127845807</v>
      </c>
      <c r="N3409" s="3">
        <f>DAY(Table3[[#This Row],[DATE]])</f>
        <v>1</v>
      </c>
      <c r="O3409" s="3" t="str">
        <f>TEXT(Table3[[#This Row],[DATE]],"mmm")</f>
        <v>May</v>
      </c>
      <c r="P3409" s="3">
        <f>YEAR(Table3[[#This Row],[DATE]])</f>
        <v>2030</v>
      </c>
    </row>
    <row r="3410" spans="1:16" x14ac:dyDescent="0.3">
      <c r="A3410" s="6">
        <v>47605</v>
      </c>
      <c r="B3410" s="7" t="s">
        <v>1314</v>
      </c>
      <c r="C3410" s="9">
        <f t="shared" ca="1" si="106"/>
        <v>2</v>
      </c>
      <c r="D3410" s="9" t="s">
        <v>2115</v>
      </c>
      <c r="E3410" s="9" t="s">
        <v>2116</v>
      </c>
      <c r="F3410" s="10">
        <f t="shared" ca="1" si="107"/>
        <v>3.2631249025030611E-2</v>
      </c>
      <c r="G3410" s="3" t="str">
        <f>VLOOKUP(Table3[[#This Row],[PRODUCT ID]],Table1[[PRODUCT]:[SELLING PRICE]],1,FALSE)</f>
        <v>Product262</v>
      </c>
      <c r="H3410" s="3" t="str">
        <f>VLOOKUP(Table3[[#This Row],[PRODUCT ID]],Table1[[PRODUCT]:[SELLING PRICE]],2,FALSE)</f>
        <v>Category2</v>
      </c>
      <c r="I3410" s="3" t="str">
        <f>VLOOKUP(Table3[[#This Row],[PRODUCT ID]],Table1[[PRODUCT]:[SELLING PRICE]],3,FALSE)</f>
        <v>No</v>
      </c>
      <c r="J3410" s="16">
        <f ca="1">VLOOKUP(Table3[[#This Row],[PRODUCT ID]],Table1[[PRODUCT]:[SELLING PRICE]],4,FALSE)</f>
        <v>68</v>
      </c>
      <c r="K3410" s="16">
        <f ca="1">VLOOKUP(Table3[[#This Row],[PRODUCT ID]],Table1[[PRODUCT]:[SELLING PRICE]],5,FALSE)</f>
        <v>153.29643052105271</v>
      </c>
      <c r="L3410" s="16">
        <f ca="1">J3410*Table3[[#This Row],[QUANTITY]]</f>
        <v>136</v>
      </c>
      <c r="M3410" s="16">
        <f ca="1">K3410*Table3[[#This Row],[QUANTITY]]*(1-Table3[[#This Row],[DISCOUNT %]])</f>
        <v>296.5883530441439</v>
      </c>
      <c r="N3410" s="3">
        <f>DAY(Table3[[#This Row],[DATE]])</f>
        <v>2</v>
      </c>
      <c r="O3410" s="3" t="str">
        <f>TEXT(Table3[[#This Row],[DATE]],"mmm")</f>
        <v>May</v>
      </c>
      <c r="P3410" s="3">
        <f>YEAR(Table3[[#This Row],[DATE]])</f>
        <v>2030</v>
      </c>
    </row>
    <row r="3411" spans="1:16" x14ac:dyDescent="0.3">
      <c r="A3411" s="6">
        <v>47606</v>
      </c>
      <c r="B3411" s="7" t="s">
        <v>1315</v>
      </c>
      <c r="C3411" s="9">
        <f t="shared" ca="1" si="106"/>
        <v>5</v>
      </c>
      <c r="D3411" s="9" t="s">
        <v>2116</v>
      </c>
      <c r="E3411" s="9" t="s">
        <v>2116</v>
      </c>
      <c r="F3411" s="10">
        <f t="shared" ca="1" si="107"/>
        <v>8.3283142999722032E-2</v>
      </c>
      <c r="G3411" s="3" t="str">
        <f>VLOOKUP(Table3[[#This Row],[PRODUCT ID]],Table1[[PRODUCT]:[SELLING PRICE]],1,FALSE)</f>
        <v>Product263</v>
      </c>
      <c r="H3411" s="3" t="str">
        <f>VLOOKUP(Table3[[#This Row],[PRODUCT ID]],Table1[[PRODUCT]:[SELLING PRICE]],2,FALSE)</f>
        <v>Category3</v>
      </c>
      <c r="I3411" s="3" t="str">
        <f>VLOOKUP(Table3[[#This Row],[PRODUCT ID]],Table1[[PRODUCT]:[SELLING PRICE]],3,FALSE)</f>
        <v>Ft</v>
      </c>
      <c r="J3411" s="16">
        <f ca="1">VLOOKUP(Table3[[#This Row],[PRODUCT ID]],Table1[[PRODUCT]:[SELLING PRICE]],4,FALSE)</f>
        <v>15</v>
      </c>
      <c r="K3411" s="16">
        <f ca="1">VLOOKUP(Table3[[#This Row],[PRODUCT ID]],Table1[[PRODUCT]:[SELLING PRICE]],5,FALSE)</f>
        <v>298.15348656605079</v>
      </c>
      <c r="L3411" s="16">
        <f ca="1">J3411*Table3[[#This Row],[QUANTITY]]</f>
        <v>75</v>
      </c>
      <c r="M3411" s="16">
        <f ca="1">K3411*Table3[[#This Row],[QUANTITY]]*(1-Table3[[#This Row],[DISCOUNT %]])</f>
        <v>1366.6116355425233</v>
      </c>
      <c r="N3411" s="3">
        <f>DAY(Table3[[#This Row],[DATE]])</f>
        <v>3</v>
      </c>
      <c r="O3411" s="3" t="str">
        <f>TEXT(Table3[[#This Row],[DATE]],"mmm")</f>
        <v>May</v>
      </c>
      <c r="P3411" s="3">
        <f>YEAR(Table3[[#This Row],[DATE]])</f>
        <v>2030</v>
      </c>
    </row>
    <row r="3412" spans="1:16" x14ac:dyDescent="0.3">
      <c r="A3412" s="6">
        <v>47607</v>
      </c>
      <c r="B3412" s="7" t="s">
        <v>1316</v>
      </c>
      <c r="C3412" s="9">
        <f t="shared" ca="1" si="106"/>
        <v>11</v>
      </c>
      <c r="D3412" s="9" t="s">
        <v>2117</v>
      </c>
      <c r="E3412" s="9" t="s">
        <v>2118</v>
      </c>
      <c r="F3412" s="10">
        <f t="shared" ca="1" si="107"/>
        <v>9.7145210922591652E-2</v>
      </c>
      <c r="G3412" s="3" t="str">
        <f>VLOOKUP(Table3[[#This Row],[PRODUCT ID]],Table1[[PRODUCT]:[SELLING PRICE]],1,FALSE)</f>
        <v>Product264</v>
      </c>
      <c r="H3412" s="3" t="str">
        <f>VLOOKUP(Table3[[#This Row],[PRODUCT ID]],Table1[[PRODUCT]:[SELLING PRICE]],2,FALSE)</f>
        <v>Category4</v>
      </c>
      <c r="I3412" s="3" t="str">
        <f>VLOOKUP(Table3[[#This Row],[PRODUCT ID]],Table1[[PRODUCT]:[SELLING PRICE]],3,FALSE)</f>
        <v>No</v>
      </c>
      <c r="J3412" s="16">
        <f ca="1">VLOOKUP(Table3[[#This Row],[PRODUCT ID]],Table1[[PRODUCT]:[SELLING PRICE]],4,FALSE)</f>
        <v>130</v>
      </c>
      <c r="K3412" s="16">
        <f ca="1">VLOOKUP(Table3[[#This Row],[PRODUCT ID]],Table1[[PRODUCT]:[SELLING PRICE]],5,FALSE)</f>
        <v>129.93608370510088</v>
      </c>
      <c r="L3412" s="16">
        <f ca="1">J3412*Table3[[#This Row],[QUANTITY]]</f>
        <v>1430</v>
      </c>
      <c r="M3412" s="16">
        <f ca="1">K3412*Table3[[#This Row],[QUANTITY]]*(1-Table3[[#This Row],[DISCOUNT %]])</f>
        <v>1290.4475699182467</v>
      </c>
      <c r="N3412" s="3">
        <f>DAY(Table3[[#This Row],[DATE]])</f>
        <v>4</v>
      </c>
      <c r="O3412" s="3" t="str">
        <f>TEXT(Table3[[#This Row],[DATE]],"mmm")</f>
        <v>May</v>
      </c>
      <c r="P3412" s="3">
        <f>YEAR(Table3[[#This Row],[DATE]])</f>
        <v>2030</v>
      </c>
    </row>
    <row r="3413" spans="1:16" x14ac:dyDescent="0.3">
      <c r="A3413" s="6">
        <v>47608</v>
      </c>
      <c r="B3413" s="7" t="s">
        <v>1317</v>
      </c>
      <c r="C3413" s="9">
        <f t="shared" ca="1" si="106"/>
        <v>15</v>
      </c>
      <c r="D3413" s="9" t="s">
        <v>2115</v>
      </c>
      <c r="E3413" s="9" t="s">
        <v>2118</v>
      </c>
      <c r="F3413" s="10">
        <f t="shared" ca="1" si="107"/>
        <v>6.6241603236598848E-2</v>
      </c>
      <c r="G3413" s="3" t="str">
        <f>VLOOKUP(Table3[[#This Row],[PRODUCT ID]],Table1[[PRODUCT]:[SELLING PRICE]],1,FALSE)</f>
        <v>Product265</v>
      </c>
      <c r="H3413" s="3" t="str">
        <f>VLOOKUP(Table3[[#This Row],[PRODUCT ID]],Table1[[PRODUCT]:[SELLING PRICE]],2,FALSE)</f>
        <v>Category1</v>
      </c>
      <c r="I3413" s="3" t="str">
        <f>VLOOKUP(Table3[[#This Row],[PRODUCT ID]],Table1[[PRODUCT]:[SELLING PRICE]],3,FALSE)</f>
        <v>Kg</v>
      </c>
      <c r="J3413" s="16">
        <f ca="1">VLOOKUP(Table3[[#This Row],[PRODUCT ID]],Table1[[PRODUCT]:[SELLING PRICE]],4,FALSE)</f>
        <v>172</v>
      </c>
      <c r="K3413" s="16">
        <f ca="1">VLOOKUP(Table3[[#This Row],[PRODUCT ID]],Table1[[PRODUCT]:[SELLING PRICE]],5,FALSE)</f>
        <v>103.72562912344593</v>
      </c>
      <c r="L3413" s="16">
        <f ca="1">J3413*Table3[[#This Row],[QUANTITY]]</f>
        <v>2580</v>
      </c>
      <c r="M3413" s="16">
        <f ca="1">K3413*Table3[[#This Row],[QUANTITY]]*(1-Table3[[#This Row],[DISCOUNT %]])</f>
        <v>1452.8201573037602</v>
      </c>
      <c r="N3413" s="3">
        <f>DAY(Table3[[#This Row],[DATE]])</f>
        <v>5</v>
      </c>
      <c r="O3413" s="3" t="str">
        <f>TEXT(Table3[[#This Row],[DATE]],"mmm")</f>
        <v>May</v>
      </c>
      <c r="P3413" s="3">
        <f>YEAR(Table3[[#This Row],[DATE]])</f>
        <v>2030</v>
      </c>
    </row>
    <row r="3414" spans="1:16" x14ac:dyDescent="0.3">
      <c r="A3414" s="6">
        <v>47609</v>
      </c>
      <c r="B3414" s="7" t="s">
        <v>1318</v>
      </c>
      <c r="C3414" s="9">
        <f t="shared" ca="1" si="106"/>
        <v>7</v>
      </c>
      <c r="D3414" s="9" t="s">
        <v>2115</v>
      </c>
      <c r="E3414" s="9" t="s">
        <v>2116</v>
      </c>
      <c r="F3414" s="10">
        <f t="shared" ca="1" si="107"/>
        <v>5.2035339243125756E-2</v>
      </c>
      <c r="G3414" s="3" t="str">
        <f>VLOOKUP(Table3[[#This Row],[PRODUCT ID]],Table1[[PRODUCT]:[SELLING PRICE]],1,FALSE)</f>
        <v>Product266</v>
      </c>
      <c r="H3414" s="3" t="str">
        <f>VLOOKUP(Table3[[#This Row],[PRODUCT ID]],Table1[[PRODUCT]:[SELLING PRICE]],2,FALSE)</f>
        <v>Category2</v>
      </c>
      <c r="I3414" s="3" t="str">
        <f>VLOOKUP(Table3[[#This Row],[PRODUCT ID]],Table1[[PRODUCT]:[SELLING PRICE]],3,FALSE)</f>
        <v>Kg</v>
      </c>
      <c r="J3414" s="16">
        <f ca="1">VLOOKUP(Table3[[#This Row],[PRODUCT ID]],Table1[[PRODUCT]:[SELLING PRICE]],4,FALSE)</f>
        <v>79</v>
      </c>
      <c r="K3414" s="16">
        <f ca="1">VLOOKUP(Table3[[#This Row],[PRODUCT ID]],Table1[[PRODUCT]:[SELLING PRICE]],5,FALSE)</f>
        <v>313.10634072937842</v>
      </c>
      <c r="L3414" s="16">
        <f ca="1">J3414*Table3[[#This Row],[QUANTITY]]</f>
        <v>553</v>
      </c>
      <c r="M3414" s="16">
        <f ca="1">K3414*Table3[[#This Row],[QUANTITY]]*(1-Table3[[#This Row],[DISCOUNT %]])</f>
        <v>2077.69622249246</v>
      </c>
      <c r="N3414" s="3">
        <f>DAY(Table3[[#This Row],[DATE]])</f>
        <v>6</v>
      </c>
      <c r="O3414" s="3" t="str">
        <f>TEXT(Table3[[#This Row],[DATE]],"mmm")</f>
        <v>May</v>
      </c>
      <c r="P3414" s="3">
        <f>YEAR(Table3[[#This Row],[DATE]])</f>
        <v>2030</v>
      </c>
    </row>
    <row r="3415" spans="1:16" x14ac:dyDescent="0.3">
      <c r="A3415" s="6">
        <v>47610</v>
      </c>
      <c r="B3415" s="7" t="s">
        <v>1319</v>
      </c>
      <c r="C3415" s="9">
        <f t="shared" ca="1" si="106"/>
        <v>15</v>
      </c>
      <c r="D3415" s="9" t="s">
        <v>2115</v>
      </c>
      <c r="E3415" s="9" t="s">
        <v>2116</v>
      </c>
      <c r="F3415" s="10">
        <f t="shared" ca="1" si="107"/>
        <v>8.2150105809996626E-2</v>
      </c>
      <c r="G3415" s="3" t="str">
        <f>VLOOKUP(Table3[[#This Row],[PRODUCT ID]],Table1[[PRODUCT]:[SELLING PRICE]],1,FALSE)</f>
        <v>Product267</v>
      </c>
      <c r="H3415" s="3" t="str">
        <f>VLOOKUP(Table3[[#This Row],[PRODUCT ID]],Table1[[PRODUCT]:[SELLING PRICE]],2,FALSE)</f>
        <v>Category3</v>
      </c>
      <c r="I3415" s="3" t="str">
        <f>VLOOKUP(Table3[[#This Row],[PRODUCT ID]],Table1[[PRODUCT]:[SELLING PRICE]],3,FALSE)</f>
        <v>Lt</v>
      </c>
      <c r="J3415" s="16">
        <f ca="1">VLOOKUP(Table3[[#This Row],[PRODUCT ID]],Table1[[PRODUCT]:[SELLING PRICE]],4,FALSE)</f>
        <v>184</v>
      </c>
      <c r="K3415" s="16">
        <f ca="1">VLOOKUP(Table3[[#This Row],[PRODUCT ID]],Table1[[PRODUCT]:[SELLING PRICE]],5,FALSE)</f>
        <v>283.69984120452182</v>
      </c>
      <c r="L3415" s="16">
        <f ca="1">J3415*Table3[[#This Row],[QUANTITY]]</f>
        <v>2760</v>
      </c>
      <c r="M3415" s="16">
        <f ca="1">K3415*Table3[[#This Row],[QUANTITY]]*(1-Table3[[#This Row],[DISCOUNT %]])</f>
        <v>3905.9080384693671</v>
      </c>
      <c r="N3415" s="3">
        <f>DAY(Table3[[#This Row],[DATE]])</f>
        <v>7</v>
      </c>
      <c r="O3415" s="3" t="str">
        <f>TEXT(Table3[[#This Row],[DATE]],"mmm")</f>
        <v>May</v>
      </c>
      <c r="P3415" s="3">
        <f>YEAR(Table3[[#This Row],[DATE]])</f>
        <v>2030</v>
      </c>
    </row>
    <row r="3416" spans="1:16" x14ac:dyDescent="0.3">
      <c r="A3416" s="6">
        <v>47611</v>
      </c>
      <c r="B3416" s="7" t="s">
        <v>1320</v>
      </c>
      <c r="C3416" s="9">
        <f t="shared" ca="1" si="106"/>
        <v>4</v>
      </c>
      <c r="D3416" s="9" t="s">
        <v>2116</v>
      </c>
      <c r="E3416" s="9" t="s">
        <v>2116</v>
      </c>
      <c r="F3416" s="10">
        <f t="shared" ca="1" si="107"/>
        <v>6.141395592972862E-2</v>
      </c>
      <c r="G3416" s="3" t="str">
        <f>VLOOKUP(Table3[[#This Row],[PRODUCT ID]],Table1[[PRODUCT]:[SELLING PRICE]],1,FALSE)</f>
        <v>Product268</v>
      </c>
      <c r="H3416" s="3" t="str">
        <f>VLOOKUP(Table3[[#This Row],[PRODUCT ID]],Table1[[PRODUCT]:[SELLING PRICE]],2,FALSE)</f>
        <v>Category4</v>
      </c>
      <c r="I3416" s="3" t="str">
        <f>VLOOKUP(Table3[[#This Row],[PRODUCT ID]],Table1[[PRODUCT]:[SELLING PRICE]],3,FALSE)</f>
        <v>Kg</v>
      </c>
      <c r="J3416" s="16">
        <f ca="1">VLOOKUP(Table3[[#This Row],[PRODUCT ID]],Table1[[PRODUCT]:[SELLING PRICE]],4,FALSE)</f>
        <v>29</v>
      </c>
      <c r="K3416" s="16">
        <f ca="1">VLOOKUP(Table3[[#This Row],[PRODUCT ID]],Table1[[PRODUCT]:[SELLING PRICE]],5,FALSE)</f>
        <v>27.355739523665399</v>
      </c>
      <c r="L3416" s="16">
        <f ca="1">J3416*Table3[[#This Row],[QUANTITY]]</f>
        <v>116</v>
      </c>
      <c r="M3416" s="16">
        <f ca="1">K3416*Table3[[#This Row],[QUANTITY]]*(1-Table3[[#This Row],[DISCOUNT %]])</f>
        <v>102.70286136853551</v>
      </c>
      <c r="N3416" s="3">
        <f>DAY(Table3[[#This Row],[DATE]])</f>
        <v>8</v>
      </c>
      <c r="O3416" s="3" t="str">
        <f>TEXT(Table3[[#This Row],[DATE]],"mmm")</f>
        <v>May</v>
      </c>
      <c r="P3416" s="3">
        <f>YEAR(Table3[[#This Row],[DATE]])</f>
        <v>2030</v>
      </c>
    </row>
    <row r="3417" spans="1:16" x14ac:dyDescent="0.3">
      <c r="A3417" s="6">
        <v>47612</v>
      </c>
      <c r="B3417" s="7" t="s">
        <v>1321</v>
      </c>
      <c r="C3417" s="9">
        <f t="shared" ca="1" si="106"/>
        <v>3</v>
      </c>
      <c r="D3417" s="9" t="s">
        <v>2116</v>
      </c>
      <c r="E3417" s="9" t="s">
        <v>2116</v>
      </c>
      <c r="F3417" s="10">
        <f t="shared" ca="1" si="107"/>
        <v>7.7211395658979165E-2</v>
      </c>
      <c r="G3417" s="3" t="str">
        <f>VLOOKUP(Table3[[#This Row],[PRODUCT ID]],Table1[[PRODUCT]:[SELLING PRICE]],1,FALSE)</f>
        <v>Product269</v>
      </c>
      <c r="H3417" s="3" t="str">
        <f>VLOOKUP(Table3[[#This Row],[PRODUCT ID]],Table1[[PRODUCT]:[SELLING PRICE]],2,FALSE)</f>
        <v>Category5</v>
      </c>
      <c r="I3417" s="3" t="str">
        <f>VLOOKUP(Table3[[#This Row],[PRODUCT ID]],Table1[[PRODUCT]:[SELLING PRICE]],3,FALSE)</f>
        <v>Lt</v>
      </c>
      <c r="J3417" s="16">
        <f ca="1">VLOOKUP(Table3[[#This Row],[PRODUCT ID]],Table1[[PRODUCT]:[SELLING PRICE]],4,FALSE)</f>
        <v>92</v>
      </c>
      <c r="K3417" s="16">
        <f ca="1">VLOOKUP(Table3[[#This Row],[PRODUCT ID]],Table1[[PRODUCT]:[SELLING PRICE]],5,FALSE)</f>
        <v>143.59721461589697</v>
      </c>
      <c r="L3417" s="16">
        <f ca="1">J3417*Table3[[#This Row],[QUANTITY]]</f>
        <v>276</v>
      </c>
      <c r="M3417" s="16">
        <f ca="1">K3417*Table3[[#This Row],[QUANTITY]]*(1-Table3[[#This Row],[DISCOUNT %]])</f>
        <v>397.52961978798481</v>
      </c>
      <c r="N3417" s="3">
        <f>DAY(Table3[[#This Row],[DATE]])</f>
        <v>9</v>
      </c>
      <c r="O3417" s="3" t="str">
        <f>TEXT(Table3[[#This Row],[DATE]],"mmm")</f>
        <v>May</v>
      </c>
      <c r="P3417" s="3">
        <f>YEAR(Table3[[#This Row],[DATE]])</f>
        <v>2030</v>
      </c>
    </row>
    <row r="3418" spans="1:16" x14ac:dyDescent="0.3">
      <c r="A3418" s="6">
        <v>47613</v>
      </c>
      <c r="B3418" s="7" t="s">
        <v>1322</v>
      </c>
      <c r="C3418" s="9">
        <f t="shared" ca="1" si="106"/>
        <v>7</v>
      </c>
      <c r="D3418" s="9" t="s">
        <v>2116</v>
      </c>
      <c r="E3418" s="9" t="s">
        <v>2118</v>
      </c>
      <c r="F3418" s="10">
        <f t="shared" ca="1" si="107"/>
        <v>9.1070860931821429E-2</v>
      </c>
      <c r="G3418" s="3" t="str">
        <f>VLOOKUP(Table3[[#This Row],[PRODUCT ID]],Table1[[PRODUCT]:[SELLING PRICE]],1,FALSE)</f>
        <v>Product270</v>
      </c>
      <c r="H3418" s="3" t="str">
        <f>VLOOKUP(Table3[[#This Row],[PRODUCT ID]],Table1[[PRODUCT]:[SELLING PRICE]],2,FALSE)</f>
        <v>Category1</v>
      </c>
      <c r="I3418" s="3" t="str">
        <f>VLOOKUP(Table3[[#This Row],[PRODUCT ID]],Table1[[PRODUCT]:[SELLING PRICE]],3,FALSE)</f>
        <v>Ft</v>
      </c>
      <c r="J3418" s="16">
        <f ca="1">VLOOKUP(Table3[[#This Row],[PRODUCT ID]],Table1[[PRODUCT]:[SELLING PRICE]],4,FALSE)</f>
        <v>79</v>
      </c>
      <c r="K3418" s="16">
        <f ca="1">VLOOKUP(Table3[[#This Row],[PRODUCT ID]],Table1[[PRODUCT]:[SELLING PRICE]],5,FALSE)</f>
        <v>273.17968332421242</v>
      </c>
      <c r="L3418" s="16">
        <f ca="1">J3418*Table3[[#This Row],[QUANTITY]]</f>
        <v>553</v>
      </c>
      <c r="M3418" s="16">
        <f ca="1">K3418*Table3[[#This Row],[QUANTITY]]*(1-Table3[[#This Row],[DISCOUNT %]])</f>
        <v>1738.1068206235584</v>
      </c>
      <c r="N3418" s="3">
        <f>DAY(Table3[[#This Row],[DATE]])</f>
        <v>10</v>
      </c>
      <c r="O3418" s="3" t="str">
        <f>TEXT(Table3[[#This Row],[DATE]],"mmm")</f>
        <v>May</v>
      </c>
      <c r="P3418" s="3">
        <f>YEAR(Table3[[#This Row],[DATE]])</f>
        <v>2030</v>
      </c>
    </row>
    <row r="3419" spans="1:16" x14ac:dyDescent="0.3">
      <c r="A3419" s="6">
        <v>47614</v>
      </c>
      <c r="B3419" s="7" t="s">
        <v>1323</v>
      </c>
      <c r="C3419" s="9">
        <f t="shared" ca="1" si="106"/>
        <v>2</v>
      </c>
      <c r="D3419" s="9" t="s">
        <v>2115</v>
      </c>
      <c r="E3419" s="9" t="s">
        <v>2116</v>
      </c>
      <c r="F3419" s="10">
        <f t="shared" ca="1" si="107"/>
        <v>5.4729797478560764E-2</v>
      </c>
      <c r="G3419" s="3" t="str">
        <f>VLOOKUP(Table3[[#This Row],[PRODUCT ID]],Table1[[PRODUCT]:[SELLING PRICE]],1,FALSE)</f>
        <v>Product271</v>
      </c>
      <c r="H3419" s="3" t="str">
        <f>VLOOKUP(Table3[[#This Row],[PRODUCT ID]],Table1[[PRODUCT]:[SELLING PRICE]],2,FALSE)</f>
        <v>Category2</v>
      </c>
      <c r="I3419" s="3" t="str">
        <f>VLOOKUP(Table3[[#This Row],[PRODUCT ID]],Table1[[PRODUCT]:[SELLING PRICE]],3,FALSE)</f>
        <v>Kg</v>
      </c>
      <c r="J3419" s="16">
        <f ca="1">VLOOKUP(Table3[[#This Row],[PRODUCT ID]],Table1[[PRODUCT]:[SELLING PRICE]],4,FALSE)</f>
        <v>127</v>
      </c>
      <c r="K3419" s="16">
        <f ca="1">VLOOKUP(Table3[[#This Row],[PRODUCT ID]],Table1[[PRODUCT]:[SELLING PRICE]],5,FALSE)</f>
        <v>102.41317186341811</v>
      </c>
      <c r="L3419" s="16">
        <f ca="1">J3419*Table3[[#This Row],[QUANTITY]]</f>
        <v>254</v>
      </c>
      <c r="M3419" s="16">
        <f ca="1">K3419*Table3[[#This Row],[QUANTITY]]*(1-Table3[[#This Row],[DISCOUNT %]])</f>
        <v>193.6162394163924</v>
      </c>
      <c r="N3419" s="3">
        <f>DAY(Table3[[#This Row],[DATE]])</f>
        <v>11</v>
      </c>
      <c r="O3419" s="3" t="str">
        <f>TEXT(Table3[[#This Row],[DATE]],"mmm")</f>
        <v>May</v>
      </c>
      <c r="P3419" s="3">
        <f>YEAR(Table3[[#This Row],[DATE]])</f>
        <v>2030</v>
      </c>
    </row>
    <row r="3420" spans="1:16" x14ac:dyDescent="0.3">
      <c r="A3420" s="6">
        <v>47615</v>
      </c>
      <c r="B3420" s="7" t="s">
        <v>1324</v>
      </c>
      <c r="C3420" s="9">
        <f t="shared" ca="1" si="106"/>
        <v>6</v>
      </c>
      <c r="D3420" s="9" t="s">
        <v>2117</v>
      </c>
      <c r="E3420" s="9" t="s">
        <v>2116</v>
      </c>
      <c r="F3420" s="10">
        <f t="shared" ca="1" si="107"/>
        <v>4.374750251751322E-2</v>
      </c>
      <c r="G3420" s="3" t="str">
        <f>VLOOKUP(Table3[[#This Row],[PRODUCT ID]],Table1[[PRODUCT]:[SELLING PRICE]],1,FALSE)</f>
        <v>Product272</v>
      </c>
      <c r="H3420" s="3" t="str">
        <f>VLOOKUP(Table3[[#This Row],[PRODUCT ID]],Table1[[PRODUCT]:[SELLING PRICE]],2,FALSE)</f>
        <v>Category3</v>
      </c>
      <c r="I3420" s="3" t="str">
        <f>VLOOKUP(Table3[[#This Row],[PRODUCT ID]],Table1[[PRODUCT]:[SELLING PRICE]],3,FALSE)</f>
        <v>No</v>
      </c>
      <c r="J3420" s="16">
        <f ca="1">VLOOKUP(Table3[[#This Row],[PRODUCT ID]],Table1[[PRODUCT]:[SELLING PRICE]],4,FALSE)</f>
        <v>66</v>
      </c>
      <c r="K3420" s="16">
        <f ca="1">VLOOKUP(Table3[[#This Row],[PRODUCT ID]],Table1[[PRODUCT]:[SELLING PRICE]],5,FALSE)</f>
        <v>275.23095317484353</v>
      </c>
      <c r="L3420" s="16">
        <f ca="1">J3420*Table3[[#This Row],[QUANTITY]]</f>
        <v>396</v>
      </c>
      <c r="M3420" s="16">
        <f ca="1">K3420*Table3[[#This Row],[QUANTITY]]*(1-Table3[[#This Row],[DISCOUNT %]])</f>
        <v>1579.141718147577</v>
      </c>
      <c r="N3420" s="3">
        <f>DAY(Table3[[#This Row],[DATE]])</f>
        <v>12</v>
      </c>
      <c r="O3420" s="3" t="str">
        <f>TEXT(Table3[[#This Row],[DATE]],"mmm")</f>
        <v>May</v>
      </c>
      <c r="P3420" s="3">
        <f>YEAR(Table3[[#This Row],[DATE]])</f>
        <v>2030</v>
      </c>
    </row>
    <row r="3421" spans="1:16" x14ac:dyDescent="0.3">
      <c r="A3421" s="6">
        <v>47616</v>
      </c>
      <c r="B3421" s="7" t="s">
        <v>1325</v>
      </c>
      <c r="C3421" s="9">
        <f t="shared" ca="1" si="106"/>
        <v>7</v>
      </c>
      <c r="D3421" s="9" t="s">
        <v>2117</v>
      </c>
      <c r="E3421" s="9" t="s">
        <v>2116</v>
      </c>
      <c r="F3421" s="10">
        <f t="shared" ca="1" si="107"/>
        <v>1.8793307788199487E-2</v>
      </c>
      <c r="G3421" s="3" t="str">
        <f>VLOOKUP(Table3[[#This Row],[PRODUCT ID]],Table1[[PRODUCT]:[SELLING PRICE]],1,FALSE)</f>
        <v>Product273</v>
      </c>
      <c r="H3421" s="3" t="str">
        <f>VLOOKUP(Table3[[#This Row],[PRODUCT ID]],Table1[[PRODUCT]:[SELLING PRICE]],2,FALSE)</f>
        <v>Category4</v>
      </c>
      <c r="I3421" s="3" t="str">
        <f>VLOOKUP(Table3[[#This Row],[PRODUCT ID]],Table1[[PRODUCT]:[SELLING PRICE]],3,FALSE)</f>
        <v>No</v>
      </c>
      <c r="J3421" s="16">
        <f ca="1">VLOOKUP(Table3[[#This Row],[PRODUCT ID]],Table1[[PRODUCT]:[SELLING PRICE]],4,FALSE)</f>
        <v>234</v>
      </c>
      <c r="K3421" s="16">
        <f ca="1">VLOOKUP(Table3[[#This Row],[PRODUCT ID]],Table1[[PRODUCT]:[SELLING PRICE]],5,FALSE)</f>
        <v>166.4460760260076</v>
      </c>
      <c r="L3421" s="16">
        <f ca="1">J3421*Table3[[#This Row],[QUANTITY]]</f>
        <v>1638</v>
      </c>
      <c r="M3421" s="16">
        <f ca="1">K3421*Table3[[#This Row],[QUANTITY]]*(1-Table3[[#This Row],[DISCOUNT %]])</f>
        <v>1143.2260258237895</v>
      </c>
      <c r="N3421" s="3">
        <f>DAY(Table3[[#This Row],[DATE]])</f>
        <v>13</v>
      </c>
      <c r="O3421" s="3" t="str">
        <f>TEXT(Table3[[#This Row],[DATE]],"mmm")</f>
        <v>May</v>
      </c>
      <c r="P3421" s="3">
        <f>YEAR(Table3[[#This Row],[DATE]])</f>
        <v>2030</v>
      </c>
    </row>
    <row r="3422" spans="1:16" x14ac:dyDescent="0.3">
      <c r="A3422" s="6">
        <v>47617</v>
      </c>
      <c r="B3422" s="7" t="s">
        <v>1326</v>
      </c>
      <c r="C3422" s="9">
        <f t="shared" ca="1" si="106"/>
        <v>10</v>
      </c>
      <c r="D3422" s="9" t="s">
        <v>2116</v>
      </c>
      <c r="E3422" s="9" t="s">
        <v>2116</v>
      </c>
      <c r="F3422" s="10">
        <f t="shared" ca="1" si="107"/>
        <v>5.1034650067387277E-2</v>
      </c>
      <c r="G3422" s="3" t="str">
        <f>VLOOKUP(Table3[[#This Row],[PRODUCT ID]],Table1[[PRODUCT]:[SELLING PRICE]],1,FALSE)</f>
        <v>Product274</v>
      </c>
      <c r="H3422" s="3" t="str">
        <f>VLOOKUP(Table3[[#This Row],[PRODUCT ID]],Table1[[PRODUCT]:[SELLING PRICE]],2,FALSE)</f>
        <v>Category5</v>
      </c>
      <c r="I3422" s="3" t="str">
        <f>VLOOKUP(Table3[[#This Row],[PRODUCT ID]],Table1[[PRODUCT]:[SELLING PRICE]],3,FALSE)</f>
        <v>Ft</v>
      </c>
      <c r="J3422" s="16">
        <f ca="1">VLOOKUP(Table3[[#This Row],[PRODUCT ID]],Table1[[PRODUCT]:[SELLING PRICE]],4,FALSE)</f>
        <v>138</v>
      </c>
      <c r="K3422" s="16">
        <f ca="1">VLOOKUP(Table3[[#This Row],[PRODUCT ID]],Table1[[PRODUCT]:[SELLING PRICE]],5,FALSE)</f>
        <v>159.06424091502711</v>
      </c>
      <c r="L3422" s="16">
        <f ca="1">J3422*Table3[[#This Row],[QUANTITY]]</f>
        <v>1380</v>
      </c>
      <c r="M3422" s="16">
        <f ca="1">K3422*Table3[[#This Row],[QUANTITY]]*(1-Table3[[#This Row],[DISCOUNT %]])</f>
        <v>1509.4645304169412</v>
      </c>
      <c r="N3422" s="3">
        <f>DAY(Table3[[#This Row],[DATE]])</f>
        <v>14</v>
      </c>
      <c r="O3422" s="3" t="str">
        <f>TEXT(Table3[[#This Row],[DATE]],"mmm")</f>
        <v>May</v>
      </c>
      <c r="P3422" s="3">
        <f>YEAR(Table3[[#This Row],[DATE]])</f>
        <v>2030</v>
      </c>
    </row>
    <row r="3423" spans="1:16" x14ac:dyDescent="0.3">
      <c r="A3423" s="6">
        <v>47618</v>
      </c>
      <c r="B3423" s="7" t="s">
        <v>1327</v>
      </c>
      <c r="C3423" s="9">
        <f t="shared" ca="1" si="106"/>
        <v>6</v>
      </c>
      <c r="D3423" s="9" t="s">
        <v>2116</v>
      </c>
      <c r="E3423" s="9" t="s">
        <v>2116</v>
      </c>
      <c r="F3423" s="10">
        <f t="shared" ca="1" si="107"/>
        <v>6.6317688754209778E-2</v>
      </c>
      <c r="G3423" s="3" t="str">
        <f>VLOOKUP(Table3[[#This Row],[PRODUCT ID]],Table1[[PRODUCT]:[SELLING PRICE]],1,FALSE)</f>
        <v>Product275</v>
      </c>
      <c r="H3423" s="3" t="str">
        <f>VLOOKUP(Table3[[#This Row],[PRODUCT ID]],Table1[[PRODUCT]:[SELLING PRICE]],2,FALSE)</f>
        <v>Category1</v>
      </c>
      <c r="I3423" s="3" t="str">
        <f>VLOOKUP(Table3[[#This Row],[PRODUCT ID]],Table1[[PRODUCT]:[SELLING PRICE]],3,FALSE)</f>
        <v>No</v>
      </c>
      <c r="J3423" s="16">
        <f ca="1">VLOOKUP(Table3[[#This Row],[PRODUCT ID]],Table1[[PRODUCT]:[SELLING PRICE]],4,FALSE)</f>
        <v>31</v>
      </c>
      <c r="K3423" s="16">
        <f ca="1">VLOOKUP(Table3[[#This Row],[PRODUCT ID]],Table1[[PRODUCT]:[SELLING PRICE]],5,FALSE)</f>
        <v>106.91730123467748</v>
      </c>
      <c r="L3423" s="16">
        <f ca="1">J3423*Table3[[#This Row],[QUANTITY]]</f>
        <v>186</v>
      </c>
      <c r="M3423" s="16">
        <f ca="1">K3423*Table3[[#This Row],[QUANTITY]]*(1-Table3[[#This Row],[DISCOUNT %]])</f>
        <v>598.96075757373626</v>
      </c>
      <c r="N3423" s="3">
        <f>DAY(Table3[[#This Row],[DATE]])</f>
        <v>15</v>
      </c>
      <c r="O3423" s="3" t="str">
        <f>TEXT(Table3[[#This Row],[DATE]],"mmm")</f>
        <v>May</v>
      </c>
      <c r="P3423" s="3">
        <f>YEAR(Table3[[#This Row],[DATE]])</f>
        <v>2030</v>
      </c>
    </row>
    <row r="3424" spans="1:16" x14ac:dyDescent="0.3">
      <c r="A3424" s="6">
        <v>47619</v>
      </c>
      <c r="B3424" s="7" t="s">
        <v>1328</v>
      </c>
      <c r="C3424" s="9">
        <f t="shared" ca="1" si="106"/>
        <v>2</v>
      </c>
      <c r="D3424" s="9" t="s">
        <v>2116</v>
      </c>
      <c r="E3424" s="9" t="s">
        <v>2118</v>
      </c>
      <c r="F3424" s="10">
        <f t="shared" ca="1" si="107"/>
        <v>5.1440884207973728E-2</v>
      </c>
      <c r="G3424" s="3" t="str">
        <f>VLOOKUP(Table3[[#This Row],[PRODUCT ID]],Table1[[PRODUCT]:[SELLING PRICE]],1,FALSE)</f>
        <v>Product276</v>
      </c>
      <c r="H3424" s="3" t="str">
        <f>VLOOKUP(Table3[[#This Row],[PRODUCT ID]],Table1[[PRODUCT]:[SELLING PRICE]],2,FALSE)</f>
        <v>Category2</v>
      </c>
      <c r="I3424" s="3" t="str">
        <f>VLOOKUP(Table3[[#This Row],[PRODUCT ID]],Table1[[PRODUCT]:[SELLING PRICE]],3,FALSE)</f>
        <v>Kg</v>
      </c>
      <c r="J3424" s="16">
        <f ca="1">VLOOKUP(Table3[[#This Row],[PRODUCT ID]],Table1[[PRODUCT]:[SELLING PRICE]],4,FALSE)</f>
        <v>131</v>
      </c>
      <c r="K3424" s="16">
        <f ca="1">VLOOKUP(Table3[[#This Row],[PRODUCT ID]],Table1[[PRODUCT]:[SELLING PRICE]],5,FALSE)</f>
        <v>131.56037752787248</v>
      </c>
      <c r="L3424" s="16">
        <f ca="1">J3424*Table3[[#This Row],[QUANTITY]]</f>
        <v>262</v>
      </c>
      <c r="M3424" s="16">
        <f ca="1">K3424*Table3[[#This Row],[QUANTITY]]*(1-Table3[[#This Row],[DISCOUNT %]])</f>
        <v>249.58559076220774</v>
      </c>
      <c r="N3424" s="3">
        <f>DAY(Table3[[#This Row],[DATE]])</f>
        <v>16</v>
      </c>
      <c r="O3424" s="3" t="str">
        <f>TEXT(Table3[[#This Row],[DATE]],"mmm")</f>
        <v>May</v>
      </c>
      <c r="P3424" s="3">
        <f>YEAR(Table3[[#This Row],[DATE]])</f>
        <v>2030</v>
      </c>
    </row>
    <row r="3425" spans="1:16" x14ac:dyDescent="0.3">
      <c r="A3425" s="6">
        <v>47620</v>
      </c>
      <c r="B3425" s="7" t="s">
        <v>1329</v>
      </c>
      <c r="C3425" s="9">
        <f t="shared" ca="1" si="106"/>
        <v>14</v>
      </c>
      <c r="D3425" s="9" t="s">
        <v>2116</v>
      </c>
      <c r="E3425" s="9" t="s">
        <v>2118</v>
      </c>
      <c r="F3425" s="10">
        <f t="shared" ca="1" si="107"/>
        <v>3.6322795168895326E-2</v>
      </c>
      <c r="G3425" s="3" t="str">
        <f>VLOOKUP(Table3[[#This Row],[PRODUCT ID]],Table1[[PRODUCT]:[SELLING PRICE]],1,FALSE)</f>
        <v>Product277</v>
      </c>
      <c r="H3425" s="3" t="str">
        <f>VLOOKUP(Table3[[#This Row],[PRODUCT ID]],Table1[[PRODUCT]:[SELLING PRICE]],2,FALSE)</f>
        <v>Category3</v>
      </c>
      <c r="I3425" s="3" t="str">
        <f>VLOOKUP(Table3[[#This Row],[PRODUCT ID]],Table1[[PRODUCT]:[SELLING PRICE]],3,FALSE)</f>
        <v>Kg</v>
      </c>
      <c r="J3425" s="16">
        <f ca="1">VLOOKUP(Table3[[#This Row],[PRODUCT ID]],Table1[[PRODUCT]:[SELLING PRICE]],4,FALSE)</f>
        <v>60</v>
      </c>
      <c r="K3425" s="16">
        <f ca="1">VLOOKUP(Table3[[#This Row],[PRODUCT ID]],Table1[[PRODUCT]:[SELLING PRICE]],5,FALSE)</f>
        <v>303.62390968866492</v>
      </c>
      <c r="L3425" s="16">
        <f ca="1">J3425*Table3[[#This Row],[QUANTITY]]</f>
        <v>840</v>
      </c>
      <c r="M3425" s="16">
        <f ca="1">K3425*Table3[[#This Row],[QUANTITY]]*(1-Table3[[#This Row],[DISCOUNT %]])</f>
        <v>4096.3361685213013</v>
      </c>
      <c r="N3425" s="3">
        <f>DAY(Table3[[#This Row],[DATE]])</f>
        <v>17</v>
      </c>
      <c r="O3425" s="3" t="str">
        <f>TEXT(Table3[[#This Row],[DATE]],"mmm")</f>
        <v>May</v>
      </c>
      <c r="P3425" s="3">
        <f>YEAR(Table3[[#This Row],[DATE]])</f>
        <v>2030</v>
      </c>
    </row>
    <row r="3426" spans="1:16" x14ac:dyDescent="0.3">
      <c r="A3426" s="6">
        <v>47621</v>
      </c>
      <c r="B3426" s="7" t="s">
        <v>1330</v>
      </c>
      <c r="C3426" s="9">
        <f t="shared" ca="1" si="106"/>
        <v>13</v>
      </c>
      <c r="D3426" s="9" t="s">
        <v>2115</v>
      </c>
      <c r="E3426" s="9" t="s">
        <v>2116</v>
      </c>
      <c r="F3426" s="10">
        <f t="shared" ca="1" si="107"/>
        <v>5.1108184897623227E-2</v>
      </c>
      <c r="G3426" s="3" t="str">
        <f>VLOOKUP(Table3[[#This Row],[PRODUCT ID]],Table1[[PRODUCT]:[SELLING PRICE]],1,FALSE)</f>
        <v>Product278</v>
      </c>
      <c r="H3426" s="3" t="str">
        <f>VLOOKUP(Table3[[#This Row],[PRODUCT ID]],Table1[[PRODUCT]:[SELLING PRICE]],2,FALSE)</f>
        <v>Category4</v>
      </c>
      <c r="I3426" s="3" t="str">
        <f>VLOOKUP(Table3[[#This Row],[PRODUCT ID]],Table1[[PRODUCT]:[SELLING PRICE]],3,FALSE)</f>
        <v>Lt</v>
      </c>
      <c r="J3426" s="16">
        <f ca="1">VLOOKUP(Table3[[#This Row],[PRODUCT ID]],Table1[[PRODUCT]:[SELLING PRICE]],4,FALSE)</f>
        <v>232</v>
      </c>
      <c r="K3426" s="16">
        <f ca="1">VLOOKUP(Table3[[#This Row],[PRODUCT ID]],Table1[[PRODUCT]:[SELLING PRICE]],5,FALSE)</f>
        <v>51.732092995137336</v>
      </c>
      <c r="L3426" s="16">
        <f ca="1">J3426*Table3[[#This Row],[QUANTITY]]</f>
        <v>3016</v>
      </c>
      <c r="M3426" s="16">
        <f ca="1">K3426*Table3[[#This Row],[QUANTITY]]*(1-Table3[[#This Row],[DISCOUNT %]])</f>
        <v>638.14607507561061</v>
      </c>
      <c r="N3426" s="3">
        <f>DAY(Table3[[#This Row],[DATE]])</f>
        <v>18</v>
      </c>
      <c r="O3426" s="3" t="str">
        <f>TEXT(Table3[[#This Row],[DATE]],"mmm")</f>
        <v>May</v>
      </c>
      <c r="P3426" s="3">
        <f>YEAR(Table3[[#This Row],[DATE]])</f>
        <v>2030</v>
      </c>
    </row>
    <row r="3427" spans="1:16" x14ac:dyDescent="0.3">
      <c r="A3427" s="6">
        <v>47622</v>
      </c>
      <c r="B3427" s="7" t="s">
        <v>1331</v>
      </c>
      <c r="C3427" s="9">
        <f t="shared" ca="1" si="106"/>
        <v>14</v>
      </c>
      <c r="D3427" s="9" t="s">
        <v>2116</v>
      </c>
      <c r="E3427" s="9" t="s">
        <v>2116</v>
      </c>
      <c r="F3427" s="10">
        <f t="shared" ca="1" si="107"/>
        <v>9.9327683175387385E-2</v>
      </c>
      <c r="G3427" s="3" t="str">
        <f>VLOOKUP(Table3[[#This Row],[PRODUCT ID]],Table1[[PRODUCT]:[SELLING PRICE]],1,FALSE)</f>
        <v>Product279</v>
      </c>
      <c r="H3427" s="3" t="str">
        <f>VLOOKUP(Table3[[#This Row],[PRODUCT ID]],Table1[[PRODUCT]:[SELLING PRICE]],2,FALSE)</f>
        <v>Category5</v>
      </c>
      <c r="I3427" s="3" t="str">
        <f>VLOOKUP(Table3[[#This Row],[PRODUCT ID]],Table1[[PRODUCT]:[SELLING PRICE]],3,FALSE)</f>
        <v>Kg</v>
      </c>
      <c r="J3427" s="16">
        <f ca="1">VLOOKUP(Table3[[#This Row],[PRODUCT ID]],Table1[[PRODUCT]:[SELLING PRICE]],4,FALSE)</f>
        <v>13</v>
      </c>
      <c r="K3427" s="16">
        <f ca="1">VLOOKUP(Table3[[#This Row],[PRODUCT ID]],Table1[[PRODUCT]:[SELLING PRICE]],5,FALSE)</f>
        <v>291.43325760468235</v>
      </c>
      <c r="L3427" s="16">
        <f ca="1">J3427*Table3[[#This Row],[QUANTITY]]</f>
        <v>182</v>
      </c>
      <c r="M3427" s="16">
        <f ca="1">K3427*Table3[[#This Row],[QUANTITY]]*(1-Table3[[#This Row],[DISCOUNT %]])</f>
        <v>3674.8021425717479</v>
      </c>
      <c r="N3427" s="3">
        <f>DAY(Table3[[#This Row],[DATE]])</f>
        <v>19</v>
      </c>
      <c r="O3427" s="3" t="str">
        <f>TEXT(Table3[[#This Row],[DATE]],"mmm")</f>
        <v>May</v>
      </c>
      <c r="P3427" s="3">
        <f>YEAR(Table3[[#This Row],[DATE]])</f>
        <v>2030</v>
      </c>
    </row>
    <row r="3428" spans="1:16" x14ac:dyDescent="0.3">
      <c r="A3428" s="6">
        <v>47623</v>
      </c>
      <c r="B3428" s="7" t="s">
        <v>1332</v>
      </c>
      <c r="C3428" s="9">
        <f t="shared" ca="1" si="106"/>
        <v>7</v>
      </c>
      <c r="D3428" s="9" t="s">
        <v>2117</v>
      </c>
      <c r="E3428" s="9" t="s">
        <v>2116</v>
      </c>
      <c r="F3428" s="10">
        <f t="shared" ca="1" si="107"/>
        <v>1.1635495601504254E-2</v>
      </c>
      <c r="G3428" s="3" t="str">
        <f>VLOOKUP(Table3[[#This Row],[PRODUCT ID]],Table1[[PRODUCT]:[SELLING PRICE]],1,FALSE)</f>
        <v>Product280</v>
      </c>
      <c r="H3428" s="3" t="str">
        <f>VLOOKUP(Table3[[#This Row],[PRODUCT ID]],Table1[[PRODUCT]:[SELLING PRICE]],2,FALSE)</f>
        <v>Category1</v>
      </c>
      <c r="I3428" s="3" t="str">
        <f>VLOOKUP(Table3[[#This Row],[PRODUCT ID]],Table1[[PRODUCT]:[SELLING PRICE]],3,FALSE)</f>
        <v>Lt</v>
      </c>
      <c r="J3428" s="16">
        <f ca="1">VLOOKUP(Table3[[#This Row],[PRODUCT ID]],Table1[[PRODUCT]:[SELLING PRICE]],4,FALSE)</f>
        <v>50</v>
      </c>
      <c r="K3428" s="16">
        <f ca="1">VLOOKUP(Table3[[#This Row],[PRODUCT ID]],Table1[[PRODUCT]:[SELLING PRICE]],5,FALSE)</f>
        <v>300.21350762598053</v>
      </c>
      <c r="L3428" s="16">
        <f ca="1">J3428*Table3[[#This Row],[QUANTITY]]</f>
        <v>350</v>
      </c>
      <c r="M3428" s="16">
        <f ca="1">K3428*Table3[[#This Row],[QUANTITY]]*(1-Table3[[#This Row],[DISCOUNT %]])</f>
        <v>2077.042622749404</v>
      </c>
      <c r="N3428" s="3">
        <f>DAY(Table3[[#This Row],[DATE]])</f>
        <v>20</v>
      </c>
      <c r="O3428" s="3" t="str">
        <f>TEXT(Table3[[#This Row],[DATE]],"mmm")</f>
        <v>May</v>
      </c>
      <c r="P3428" s="3">
        <f>YEAR(Table3[[#This Row],[DATE]])</f>
        <v>2030</v>
      </c>
    </row>
    <row r="3429" spans="1:16" x14ac:dyDescent="0.3">
      <c r="A3429" s="6">
        <v>47624</v>
      </c>
      <c r="B3429" s="7" t="s">
        <v>1333</v>
      </c>
      <c r="C3429" s="9">
        <f t="shared" ca="1" si="106"/>
        <v>3</v>
      </c>
      <c r="D3429" s="9" t="s">
        <v>2115</v>
      </c>
      <c r="E3429" s="9" t="s">
        <v>2116</v>
      </c>
      <c r="F3429" s="10">
        <f t="shared" ca="1" si="107"/>
        <v>8.9301202958635313E-3</v>
      </c>
      <c r="G3429" s="3" t="str">
        <f>VLOOKUP(Table3[[#This Row],[PRODUCT ID]],Table1[[PRODUCT]:[SELLING PRICE]],1,FALSE)</f>
        <v>Product281</v>
      </c>
      <c r="H3429" s="3" t="str">
        <f>VLOOKUP(Table3[[#This Row],[PRODUCT ID]],Table1[[PRODUCT]:[SELLING PRICE]],2,FALSE)</f>
        <v>Category2</v>
      </c>
      <c r="I3429" s="3" t="str">
        <f>VLOOKUP(Table3[[#This Row],[PRODUCT ID]],Table1[[PRODUCT]:[SELLING PRICE]],3,FALSE)</f>
        <v>Ft</v>
      </c>
      <c r="J3429" s="16">
        <f ca="1">VLOOKUP(Table3[[#This Row],[PRODUCT ID]],Table1[[PRODUCT]:[SELLING PRICE]],4,FALSE)</f>
        <v>98</v>
      </c>
      <c r="K3429" s="16">
        <f ca="1">VLOOKUP(Table3[[#This Row],[PRODUCT ID]],Table1[[PRODUCT]:[SELLING PRICE]],5,FALSE)</f>
        <v>192.31615779053274</v>
      </c>
      <c r="L3429" s="16">
        <f ca="1">J3429*Table3[[#This Row],[QUANTITY]]</f>
        <v>294</v>
      </c>
      <c r="M3429" s="16">
        <f ca="1">K3429*Table3[[#This Row],[QUANTITY]]*(1-Table3[[#This Row],[DISCOUNT %]])</f>
        <v>571.796254099875</v>
      </c>
      <c r="N3429" s="3">
        <f>DAY(Table3[[#This Row],[DATE]])</f>
        <v>21</v>
      </c>
      <c r="O3429" s="3" t="str">
        <f>TEXT(Table3[[#This Row],[DATE]],"mmm")</f>
        <v>May</v>
      </c>
      <c r="P3429" s="3">
        <f>YEAR(Table3[[#This Row],[DATE]])</f>
        <v>2030</v>
      </c>
    </row>
    <row r="3430" spans="1:16" x14ac:dyDescent="0.3">
      <c r="A3430" s="6">
        <v>47625</v>
      </c>
      <c r="B3430" s="7" t="s">
        <v>1334</v>
      </c>
      <c r="C3430" s="9">
        <f t="shared" ca="1" si="106"/>
        <v>12</v>
      </c>
      <c r="D3430" s="9" t="s">
        <v>2115</v>
      </c>
      <c r="E3430" s="9" t="s">
        <v>2118</v>
      </c>
      <c r="F3430" s="10">
        <f t="shared" ca="1" si="107"/>
        <v>1.1424629144057563E-2</v>
      </c>
      <c r="G3430" s="3" t="str">
        <f>VLOOKUP(Table3[[#This Row],[PRODUCT ID]],Table1[[PRODUCT]:[SELLING PRICE]],1,FALSE)</f>
        <v>Product282</v>
      </c>
      <c r="H3430" s="3" t="str">
        <f>VLOOKUP(Table3[[#This Row],[PRODUCT ID]],Table1[[PRODUCT]:[SELLING PRICE]],2,FALSE)</f>
        <v>Category3</v>
      </c>
      <c r="I3430" s="3" t="str">
        <f>VLOOKUP(Table3[[#This Row],[PRODUCT ID]],Table1[[PRODUCT]:[SELLING PRICE]],3,FALSE)</f>
        <v>Kg</v>
      </c>
      <c r="J3430" s="16">
        <f ca="1">VLOOKUP(Table3[[#This Row],[PRODUCT ID]],Table1[[PRODUCT]:[SELLING PRICE]],4,FALSE)</f>
        <v>58</v>
      </c>
      <c r="K3430" s="16">
        <f ca="1">VLOOKUP(Table3[[#This Row],[PRODUCT ID]],Table1[[PRODUCT]:[SELLING PRICE]],5,FALSE)</f>
        <v>144.84846710084543</v>
      </c>
      <c r="L3430" s="16">
        <f ca="1">J3430*Table3[[#This Row],[QUANTITY]]</f>
        <v>696</v>
      </c>
      <c r="M3430" s="16">
        <f ca="1">K3430*Table3[[#This Row],[QUANTITY]]*(1-Table3[[#This Row],[DISCOUNT %]])</f>
        <v>1718.3235249855964</v>
      </c>
      <c r="N3430" s="3">
        <f>DAY(Table3[[#This Row],[DATE]])</f>
        <v>22</v>
      </c>
      <c r="O3430" s="3" t="str">
        <f>TEXT(Table3[[#This Row],[DATE]],"mmm")</f>
        <v>May</v>
      </c>
      <c r="P3430" s="3">
        <f>YEAR(Table3[[#This Row],[DATE]])</f>
        <v>2030</v>
      </c>
    </row>
    <row r="3431" spans="1:16" x14ac:dyDescent="0.3">
      <c r="A3431" s="6">
        <v>47626</v>
      </c>
      <c r="B3431" s="7" t="s">
        <v>1335</v>
      </c>
      <c r="C3431" s="9">
        <f t="shared" ca="1" si="106"/>
        <v>5</v>
      </c>
      <c r="D3431" s="9" t="s">
        <v>2115</v>
      </c>
      <c r="E3431" s="9" t="s">
        <v>2116</v>
      </c>
      <c r="F3431" s="10">
        <f t="shared" ca="1" si="107"/>
        <v>9.7975770941684429E-2</v>
      </c>
      <c r="G3431" s="3" t="str">
        <f>VLOOKUP(Table3[[#This Row],[PRODUCT ID]],Table1[[PRODUCT]:[SELLING PRICE]],1,FALSE)</f>
        <v>Product283</v>
      </c>
      <c r="H3431" s="3" t="str">
        <f>VLOOKUP(Table3[[#This Row],[PRODUCT ID]],Table1[[PRODUCT]:[SELLING PRICE]],2,FALSE)</f>
        <v>Category4</v>
      </c>
      <c r="I3431" s="3" t="str">
        <f>VLOOKUP(Table3[[#This Row],[PRODUCT ID]],Table1[[PRODUCT]:[SELLING PRICE]],3,FALSE)</f>
        <v>No</v>
      </c>
      <c r="J3431" s="16">
        <f ca="1">VLOOKUP(Table3[[#This Row],[PRODUCT ID]],Table1[[PRODUCT]:[SELLING PRICE]],4,FALSE)</f>
        <v>207</v>
      </c>
      <c r="K3431" s="16">
        <f ca="1">VLOOKUP(Table3[[#This Row],[PRODUCT ID]],Table1[[PRODUCT]:[SELLING PRICE]],5,FALSE)</f>
        <v>49.486091139580964</v>
      </c>
      <c r="L3431" s="16">
        <f ca="1">J3431*Table3[[#This Row],[QUANTITY]]</f>
        <v>1035</v>
      </c>
      <c r="M3431" s="16">
        <f ca="1">K3431*Table3[[#This Row],[QUANTITY]]*(1-Table3[[#This Row],[DISCOUNT %]])</f>
        <v>223.18826604645031</v>
      </c>
      <c r="N3431" s="3">
        <f>DAY(Table3[[#This Row],[DATE]])</f>
        <v>23</v>
      </c>
      <c r="O3431" s="3" t="str">
        <f>TEXT(Table3[[#This Row],[DATE]],"mmm")</f>
        <v>May</v>
      </c>
      <c r="P3431" s="3">
        <f>YEAR(Table3[[#This Row],[DATE]])</f>
        <v>2030</v>
      </c>
    </row>
    <row r="3432" spans="1:16" x14ac:dyDescent="0.3">
      <c r="A3432" s="6">
        <v>47627</v>
      </c>
      <c r="B3432" s="7" t="s">
        <v>1336</v>
      </c>
      <c r="C3432" s="9">
        <f t="shared" ca="1" si="106"/>
        <v>15</v>
      </c>
      <c r="D3432" s="9" t="s">
        <v>2116</v>
      </c>
      <c r="E3432" s="9" t="s">
        <v>2116</v>
      </c>
      <c r="F3432" s="10">
        <f t="shared" ca="1" si="107"/>
        <v>2.0107619134909317E-2</v>
      </c>
      <c r="G3432" s="3" t="str">
        <f>VLOOKUP(Table3[[#This Row],[PRODUCT ID]],Table1[[PRODUCT]:[SELLING PRICE]],1,FALSE)</f>
        <v>Product284</v>
      </c>
      <c r="H3432" s="3" t="str">
        <f>VLOOKUP(Table3[[#This Row],[PRODUCT ID]],Table1[[PRODUCT]:[SELLING PRICE]],2,FALSE)</f>
        <v>Category5</v>
      </c>
      <c r="I3432" s="3" t="str">
        <f>VLOOKUP(Table3[[#This Row],[PRODUCT ID]],Table1[[PRODUCT]:[SELLING PRICE]],3,FALSE)</f>
        <v>No</v>
      </c>
      <c r="J3432" s="16">
        <f ca="1">VLOOKUP(Table3[[#This Row],[PRODUCT ID]],Table1[[PRODUCT]:[SELLING PRICE]],4,FALSE)</f>
        <v>247</v>
      </c>
      <c r="K3432" s="16">
        <f ca="1">VLOOKUP(Table3[[#This Row],[PRODUCT ID]],Table1[[PRODUCT]:[SELLING PRICE]],5,FALSE)</f>
        <v>200.30433779433952</v>
      </c>
      <c r="L3432" s="16">
        <f ca="1">J3432*Table3[[#This Row],[QUANTITY]]</f>
        <v>3705</v>
      </c>
      <c r="M3432" s="16">
        <f ca="1">K3432*Table3[[#This Row],[QUANTITY]]*(1-Table3[[#This Row],[DISCOUNT %]])</f>
        <v>2944.1504168835108</v>
      </c>
      <c r="N3432" s="3">
        <f>DAY(Table3[[#This Row],[DATE]])</f>
        <v>24</v>
      </c>
      <c r="O3432" s="3" t="str">
        <f>TEXT(Table3[[#This Row],[DATE]],"mmm")</f>
        <v>May</v>
      </c>
      <c r="P3432" s="3">
        <f>YEAR(Table3[[#This Row],[DATE]])</f>
        <v>2030</v>
      </c>
    </row>
    <row r="3433" spans="1:16" x14ac:dyDescent="0.3">
      <c r="A3433" s="6">
        <v>47628</v>
      </c>
      <c r="B3433" s="7" t="s">
        <v>1337</v>
      </c>
      <c r="C3433" s="9">
        <f t="shared" ca="1" si="106"/>
        <v>9</v>
      </c>
      <c r="D3433" s="9" t="s">
        <v>2116</v>
      </c>
      <c r="E3433" s="9" t="s">
        <v>2116</v>
      </c>
      <c r="F3433" s="10">
        <f t="shared" ca="1" si="107"/>
        <v>6.1322809632317177E-2</v>
      </c>
      <c r="G3433" s="3" t="str">
        <f>VLOOKUP(Table3[[#This Row],[PRODUCT ID]],Table1[[PRODUCT]:[SELLING PRICE]],1,FALSE)</f>
        <v>Product285</v>
      </c>
      <c r="H3433" s="3" t="str">
        <f>VLOOKUP(Table3[[#This Row],[PRODUCT ID]],Table1[[PRODUCT]:[SELLING PRICE]],2,FALSE)</f>
        <v>Category1</v>
      </c>
      <c r="I3433" s="3" t="str">
        <f>VLOOKUP(Table3[[#This Row],[PRODUCT ID]],Table1[[PRODUCT]:[SELLING PRICE]],3,FALSE)</f>
        <v>Ft</v>
      </c>
      <c r="J3433" s="16">
        <f ca="1">VLOOKUP(Table3[[#This Row],[PRODUCT ID]],Table1[[PRODUCT]:[SELLING PRICE]],4,FALSE)</f>
        <v>23</v>
      </c>
      <c r="K3433" s="16">
        <f ca="1">VLOOKUP(Table3[[#This Row],[PRODUCT ID]],Table1[[PRODUCT]:[SELLING PRICE]],5,FALSE)</f>
        <v>89.731043222429165</v>
      </c>
      <c r="L3433" s="16">
        <f ca="1">J3433*Table3[[#This Row],[QUANTITY]]</f>
        <v>207</v>
      </c>
      <c r="M3433" s="16">
        <f ca="1">K3433*Table3[[#This Row],[QUANTITY]]*(1-Table3[[#This Row],[DISCOUNT %]])</f>
        <v>758.05635186711834</v>
      </c>
      <c r="N3433" s="3">
        <f>DAY(Table3[[#This Row],[DATE]])</f>
        <v>25</v>
      </c>
      <c r="O3433" s="3" t="str">
        <f>TEXT(Table3[[#This Row],[DATE]],"mmm")</f>
        <v>May</v>
      </c>
      <c r="P3433" s="3">
        <f>YEAR(Table3[[#This Row],[DATE]])</f>
        <v>2030</v>
      </c>
    </row>
    <row r="3434" spans="1:16" x14ac:dyDescent="0.3">
      <c r="A3434" s="6">
        <v>47629</v>
      </c>
      <c r="B3434" s="7" t="s">
        <v>1338</v>
      </c>
      <c r="C3434" s="9">
        <f t="shared" ca="1" si="106"/>
        <v>8</v>
      </c>
      <c r="D3434" s="9" t="s">
        <v>2116</v>
      </c>
      <c r="E3434" s="9" t="s">
        <v>2116</v>
      </c>
      <c r="F3434" s="10">
        <f t="shared" ca="1" si="107"/>
        <v>7.872110545384986E-2</v>
      </c>
      <c r="G3434" s="3" t="str">
        <f>VLOOKUP(Table3[[#This Row],[PRODUCT ID]],Table1[[PRODUCT]:[SELLING PRICE]],1,FALSE)</f>
        <v>Product286</v>
      </c>
      <c r="H3434" s="3" t="str">
        <f>VLOOKUP(Table3[[#This Row],[PRODUCT ID]],Table1[[PRODUCT]:[SELLING PRICE]],2,FALSE)</f>
        <v>Category2</v>
      </c>
      <c r="I3434" s="3" t="str">
        <f>VLOOKUP(Table3[[#This Row],[PRODUCT ID]],Table1[[PRODUCT]:[SELLING PRICE]],3,FALSE)</f>
        <v>No</v>
      </c>
      <c r="J3434" s="16">
        <f ca="1">VLOOKUP(Table3[[#This Row],[PRODUCT ID]],Table1[[PRODUCT]:[SELLING PRICE]],4,FALSE)</f>
        <v>212</v>
      </c>
      <c r="K3434" s="16">
        <f ca="1">VLOOKUP(Table3[[#This Row],[PRODUCT ID]],Table1[[PRODUCT]:[SELLING PRICE]],5,FALSE)</f>
        <v>122.43738959458243</v>
      </c>
      <c r="L3434" s="16">
        <f ca="1">J3434*Table3[[#This Row],[QUANTITY]]</f>
        <v>1696</v>
      </c>
      <c r="M3434" s="16">
        <f ca="1">K3434*Table3[[#This Row],[QUANTITY]]*(1-Table3[[#This Row],[DISCOUNT %]])</f>
        <v>902.39186349450563</v>
      </c>
      <c r="N3434" s="3">
        <f>DAY(Table3[[#This Row],[DATE]])</f>
        <v>26</v>
      </c>
      <c r="O3434" s="3" t="str">
        <f>TEXT(Table3[[#This Row],[DATE]],"mmm")</f>
        <v>May</v>
      </c>
      <c r="P3434" s="3">
        <f>YEAR(Table3[[#This Row],[DATE]])</f>
        <v>2030</v>
      </c>
    </row>
    <row r="3435" spans="1:16" x14ac:dyDescent="0.3">
      <c r="A3435" s="6">
        <v>47630</v>
      </c>
      <c r="B3435" s="7" t="s">
        <v>1339</v>
      </c>
      <c r="C3435" s="9">
        <f t="shared" ca="1" si="106"/>
        <v>2</v>
      </c>
      <c r="D3435" s="9" t="s">
        <v>2115</v>
      </c>
      <c r="E3435" s="9" t="s">
        <v>2116</v>
      </c>
      <c r="F3435" s="10">
        <f t="shared" ca="1" si="107"/>
        <v>2.7716731017131957E-2</v>
      </c>
      <c r="G3435" s="3" t="str">
        <f>VLOOKUP(Table3[[#This Row],[PRODUCT ID]],Table1[[PRODUCT]:[SELLING PRICE]],1,FALSE)</f>
        <v>Product287</v>
      </c>
      <c r="H3435" s="3" t="str">
        <f>VLOOKUP(Table3[[#This Row],[PRODUCT ID]],Table1[[PRODUCT]:[SELLING PRICE]],2,FALSE)</f>
        <v>Category3</v>
      </c>
      <c r="I3435" s="3" t="str">
        <f>VLOOKUP(Table3[[#This Row],[PRODUCT ID]],Table1[[PRODUCT]:[SELLING PRICE]],3,FALSE)</f>
        <v>Kg</v>
      </c>
      <c r="J3435" s="16">
        <f ca="1">VLOOKUP(Table3[[#This Row],[PRODUCT ID]],Table1[[PRODUCT]:[SELLING PRICE]],4,FALSE)</f>
        <v>141</v>
      </c>
      <c r="K3435" s="16">
        <f ca="1">VLOOKUP(Table3[[#This Row],[PRODUCT ID]],Table1[[PRODUCT]:[SELLING PRICE]],5,FALSE)</f>
        <v>195.90889886958979</v>
      </c>
      <c r="L3435" s="16">
        <f ca="1">J3435*Table3[[#This Row],[QUANTITY]]</f>
        <v>282</v>
      </c>
      <c r="M3435" s="16">
        <f ca="1">K3435*Table3[[#This Row],[QUANTITY]]*(1-Table3[[#This Row],[DISCOUNT %]])</f>
        <v>380.9578892315177</v>
      </c>
      <c r="N3435" s="3">
        <f>DAY(Table3[[#This Row],[DATE]])</f>
        <v>27</v>
      </c>
      <c r="O3435" s="3" t="str">
        <f>TEXT(Table3[[#This Row],[DATE]],"mmm")</f>
        <v>May</v>
      </c>
      <c r="P3435" s="3">
        <f>YEAR(Table3[[#This Row],[DATE]])</f>
        <v>2030</v>
      </c>
    </row>
    <row r="3436" spans="1:16" x14ac:dyDescent="0.3">
      <c r="A3436" s="6">
        <v>47631</v>
      </c>
      <c r="B3436" s="7" t="s">
        <v>1340</v>
      </c>
      <c r="C3436" s="9">
        <f t="shared" ca="1" si="106"/>
        <v>12</v>
      </c>
      <c r="D3436" s="9" t="s">
        <v>2117</v>
      </c>
      <c r="E3436" s="9" t="s">
        <v>2118</v>
      </c>
      <c r="F3436" s="10">
        <f t="shared" ca="1" si="107"/>
        <v>5.8010327941769926E-2</v>
      </c>
      <c r="G3436" s="3" t="str">
        <f>VLOOKUP(Table3[[#This Row],[PRODUCT ID]],Table1[[PRODUCT]:[SELLING PRICE]],1,FALSE)</f>
        <v>Product288</v>
      </c>
      <c r="H3436" s="3" t="str">
        <f>VLOOKUP(Table3[[#This Row],[PRODUCT ID]],Table1[[PRODUCT]:[SELLING PRICE]],2,FALSE)</f>
        <v>Category4</v>
      </c>
      <c r="I3436" s="3" t="str">
        <f>VLOOKUP(Table3[[#This Row],[PRODUCT ID]],Table1[[PRODUCT]:[SELLING PRICE]],3,FALSE)</f>
        <v>Kg</v>
      </c>
      <c r="J3436" s="16">
        <f ca="1">VLOOKUP(Table3[[#This Row],[PRODUCT ID]],Table1[[PRODUCT]:[SELLING PRICE]],4,FALSE)</f>
        <v>102</v>
      </c>
      <c r="K3436" s="16">
        <f ca="1">VLOOKUP(Table3[[#This Row],[PRODUCT ID]],Table1[[PRODUCT]:[SELLING PRICE]],5,FALSE)</f>
        <v>214.63476113733665</v>
      </c>
      <c r="L3436" s="16">
        <f ca="1">J3436*Table3[[#This Row],[QUANTITY]]</f>
        <v>1224</v>
      </c>
      <c r="M3436" s="16">
        <f ca="1">K3436*Table3[[#This Row],[QUANTITY]]*(1-Table3[[#This Row],[DISCOUNT %]])</f>
        <v>2426.2047390726752</v>
      </c>
      <c r="N3436" s="3">
        <f>DAY(Table3[[#This Row],[DATE]])</f>
        <v>28</v>
      </c>
      <c r="O3436" s="3" t="str">
        <f>TEXT(Table3[[#This Row],[DATE]],"mmm")</f>
        <v>May</v>
      </c>
      <c r="P3436" s="3">
        <f>YEAR(Table3[[#This Row],[DATE]])</f>
        <v>2030</v>
      </c>
    </row>
    <row r="3437" spans="1:16" x14ac:dyDescent="0.3">
      <c r="A3437" s="6">
        <v>47632</v>
      </c>
      <c r="B3437" s="7" t="s">
        <v>1341</v>
      </c>
      <c r="C3437" s="9">
        <f t="shared" ca="1" si="106"/>
        <v>7</v>
      </c>
      <c r="D3437" s="9" t="s">
        <v>2117</v>
      </c>
      <c r="E3437" s="9" t="s">
        <v>2118</v>
      </c>
      <c r="F3437" s="10">
        <f t="shared" ca="1" si="107"/>
        <v>7.7528850358524193E-3</v>
      </c>
      <c r="G3437" s="3" t="str">
        <f>VLOOKUP(Table3[[#This Row],[PRODUCT ID]],Table1[[PRODUCT]:[SELLING PRICE]],1,FALSE)</f>
        <v>Product289</v>
      </c>
      <c r="H3437" s="3" t="str">
        <f>VLOOKUP(Table3[[#This Row],[PRODUCT ID]],Table1[[PRODUCT]:[SELLING PRICE]],2,FALSE)</f>
        <v>Category1</v>
      </c>
      <c r="I3437" s="3" t="str">
        <f>VLOOKUP(Table3[[#This Row],[PRODUCT ID]],Table1[[PRODUCT]:[SELLING PRICE]],3,FALSE)</f>
        <v>Lt</v>
      </c>
      <c r="J3437" s="16">
        <f ca="1">VLOOKUP(Table3[[#This Row],[PRODUCT ID]],Table1[[PRODUCT]:[SELLING PRICE]],4,FALSE)</f>
        <v>163</v>
      </c>
      <c r="K3437" s="16">
        <f ca="1">VLOOKUP(Table3[[#This Row],[PRODUCT ID]],Table1[[PRODUCT]:[SELLING PRICE]],5,FALSE)</f>
        <v>267.9867701017472</v>
      </c>
      <c r="L3437" s="16">
        <f ca="1">J3437*Table3[[#This Row],[QUANTITY]]</f>
        <v>1141</v>
      </c>
      <c r="M3437" s="16">
        <f ca="1">K3437*Table3[[#This Row],[QUANTITY]]*(1-Table3[[#This Row],[DISCOUNT %]])</f>
        <v>1861.3636963741326</v>
      </c>
      <c r="N3437" s="3">
        <f>DAY(Table3[[#This Row],[DATE]])</f>
        <v>29</v>
      </c>
      <c r="O3437" s="3" t="str">
        <f>TEXT(Table3[[#This Row],[DATE]],"mmm")</f>
        <v>May</v>
      </c>
      <c r="P3437" s="3">
        <f>YEAR(Table3[[#This Row],[DATE]])</f>
        <v>2030</v>
      </c>
    </row>
    <row r="3438" spans="1:16" x14ac:dyDescent="0.3">
      <c r="A3438" s="6">
        <v>47633</v>
      </c>
      <c r="B3438" s="7" t="s">
        <v>1342</v>
      </c>
      <c r="C3438" s="9">
        <f t="shared" ca="1" si="106"/>
        <v>1</v>
      </c>
      <c r="D3438" s="9" t="s">
        <v>2116</v>
      </c>
      <c r="E3438" s="9" t="s">
        <v>2116</v>
      </c>
      <c r="F3438" s="10">
        <f t="shared" ca="1" si="107"/>
        <v>9.6150526152158217E-2</v>
      </c>
      <c r="G3438" s="3" t="str">
        <f>VLOOKUP(Table3[[#This Row],[PRODUCT ID]],Table1[[PRODUCT]:[SELLING PRICE]],1,FALSE)</f>
        <v>Product290</v>
      </c>
      <c r="H3438" s="3" t="str">
        <f>VLOOKUP(Table3[[#This Row],[PRODUCT ID]],Table1[[PRODUCT]:[SELLING PRICE]],2,FALSE)</f>
        <v>Category2</v>
      </c>
      <c r="I3438" s="3" t="str">
        <f>VLOOKUP(Table3[[#This Row],[PRODUCT ID]],Table1[[PRODUCT]:[SELLING PRICE]],3,FALSE)</f>
        <v>Kg</v>
      </c>
      <c r="J3438" s="16">
        <f ca="1">VLOOKUP(Table3[[#This Row],[PRODUCT ID]],Table1[[PRODUCT]:[SELLING PRICE]],4,FALSE)</f>
        <v>55</v>
      </c>
      <c r="K3438" s="16">
        <f ca="1">VLOOKUP(Table3[[#This Row],[PRODUCT ID]],Table1[[PRODUCT]:[SELLING PRICE]],5,FALSE)</f>
        <v>308.01553049553809</v>
      </c>
      <c r="L3438" s="16">
        <f ca="1">J3438*Table3[[#This Row],[QUANTITY]]</f>
        <v>55</v>
      </c>
      <c r="M3438" s="16">
        <f ca="1">K3438*Table3[[#This Row],[QUANTITY]]*(1-Table3[[#This Row],[DISCOUNT %]])</f>
        <v>278.39967517535598</v>
      </c>
      <c r="N3438" s="3">
        <f>DAY(Table3[[#This Row],[DATE]])</f>
        <v>30</v>
      </c>
      <c r="O3438" s="3" t="str">
        <f>TEXT(Table3[[#This Row],[DATE]],"mmm")</f>
        <v>May</v>
      </c>
      <c r="P3438" s="3">
        <f>YEAR(Table3[[#This Row],[DATE]])</f>
        <v>2030</v>
      </c>
    </row>
    <row r="3439" spans="1:16" x14ac:dyDescent="0.3">
      <c r="A3439" s="6">
        <v>47634</v>
      </c>
      <c r="B3439" s="7" t="s">
        <v>1343</v>
      </c>
      <c r="C3439" s="9">
        <f t="shared" ca="1" si="106"/>
        <v>3</v>
      </c>
      <c r="D3439" s="9" t="s">
        <v>2116</v>
      </c>
      <c r="E3439" s="9" t="s">
        <v>2116</v>
      </c>
      <c r="F3439" s="10">
        <f t="shared" ca="1" si="107"/>
        <v>3.5611677478189496E-3</v>
      </c>
      <c r="G3439" s="3" t="str">
        <f>VLOOKUP(Table3[[#This Row],[PRODUCT ID]],Table1[[PRODUCT]:[SELLING PRICE]],1,FALSE)</f>
        <v>Product291</v>
      </c>
      <c r="H3439" s="3" t="str">
        <f>VLOOKUP(Table3[[#This Row],[PRODUCT ID]],Table1[[PRODUCT]:[SELLING PRICE]],2,FALSE)</f>
        <v>Category3</v>
      </c>
      <c r="I3439" s="3" t="str">
        <f>VLOOKUP(Table3[[#This Row],[PRODUCT ID]],Table1[[PRODUCT]:[SELLING PRICE]],3,FALSE)</f>
        <v>Lt</v>
      </c>
      <c r="J3439" s="16">
        <f ca="1">VLOOKUP(Table3[[#This Row],[PRODUCT ID]],Table1[[PRODUCT]:[SELLING PRICE]],4,FALSE)</f>
        <v>57</v>
      </c>
      <c r="K3439" s="16">
        <f ca="1">VLOOKUP(Table3[[#This Row],[PRODUCT ID]],Table1[[PRODUCT]:[SELLING PRICE]],5,FALSE)</f>
        <v>160.76107279266179</v>
      </c>
      <c r="L3439" s="16">
        <f ca="1">J3439*Table3[[#This Row],[QUANTITY]]</f>
        <v>171</v>
      </c>
      <c r="M3439" s="16">
        <f ca="1">K3439*Table3[[#This Row],[QUANTITY]]*(1-Table3[[#This Row],[DISCOUNT %]])</f>
        <v>480.5657269353834</v>
      </c>
      <c r="N3439" s="3">
        <f>DAY(Table3[[#This Row],[DATE]])</f>
        <v>31</v>
      </c>
      <c r="O3439" s="3" t="str">
        <f>TEXT(Table3[[#This Row],[DATE]],"mmm")</f>
        <v>May</v>
      </c>
      <c r="P3439" s="3">
        <f>YEAR(Table3[[#This Row],[DATE]])</f>
        <v>2030</v>
      </c>
    </row>
    <row r="3440" spans="1:16" x14ac:dyDescent="0.3">
      <c r="A3440" s="6">
        <v>47635</v>
      </c>
      <c r="B3440" s="7" t="s">
        <v>1344</v>
      </c>
      <c r="C3440" s="9">
        <f t="shared" ca="1" si="106"/>
        <v>11</v>
      </c>
      <c r="D3440" s="9" t="s">
        <v>2116</v>
      </c>
      <c r="E3440" s="9" t="s">
        <v>2116</v>
      </c>
      <c r="F3440" s="10">
        <f t="shared" ca="1" si="107"/>
        <v>2.5166362520758767E-3</v>
      </c>
      <c r="G3440" s="3" t="str">
        <f>VLOOKUP(Table3[[#This Row],[PRODUCT ID]],Table1[[PRODUCT]:[SELLING PRICE]],1,FALSE)</f>
        <v>Product292</v>
      </c>
      <c r="H3440" s="3" t="str">
        <f>VLOOKUP(Table3[[#This Row],[PRODUCT ID]],Table1[[PRODUCT]:[SELLING PRICE]],2,FALSE)</f>
        <v>Category4</v>
      </c>
      <c r="I3440" s="3" t="str">
        <f>VLOOKUP(Table3[[#This Row],[PRODUCT ID]],Table1[[PRODUCT]:[SELLING PRICE]],3,FALSE)</f>
        <v>Ft</v>
      </c>
      <c r="J3440" s="16">
        <f ca="1">VLOOKUP(Table3[[#This Row],[PRODUCT ID]],Table1[[PRODUCT]:[SELLING PRICE]],4,FALSE)</f>
        <v>157</v>
      </c>
      <c r="K3440" s="16">
        <f ca="1">VLOOKUP(Table3[[#This Row],[PRODUCT ID]],Table1[[PRODUCT]:[SELLING PRICE]],5,FALSE)</f>
        <v>69.169995893164739</v>
      </c>
      <c r="L3440" s="16">
        <f ca="1">J3440*Table3[[#This Row],[QUANTITY]]</f>
        <v>1727</v>
      </c>
      <c r="M3440" s="16">
        <f ca="1">K3440*Table3[[#This Row],[QUANTITY]]*(1-Table3[[#This Row],[DISCOUNT %]])</f>
        <v>758.95512191338469</v>
      </c>
      <c r="N3440" s="3">
        <f>DAY(Table3[[#This Row],[DATE]])</f>
        <v>1</v>
      </c>
      <c r="O3440" s="3" t="str">
        <f>TEXT(Table3[[#This Row],[DATE]],"mmm")</f>
        <v>Jun</v>
      </c>
      <c r="P3440" s="3">
        <f>YEAR(Table3[[#This Row],[DATE]])</f>
        <v>2030</v>
      </c>
    </row>
    <row r="3441" spans="1:16" x14ac:dyDescent="0.3">
      <c r="A3441" s="6">
        <v>47636</v>
      </c>
      <c r="B3441" s="7" t="s">
        <v>1345</v>
      </c>
      <c r="C3441" s="9">
        <f t="shared" ca="1" si="106"/>
        <v>13</v>
      </c>
      <c r="D3441" s="9" t="s">
        <v>2116</v>
      </c>
      <c r="E3441" s="9" t="s">
        <v>2116</v>
      </c>
      <c r="F3441" s="10">
        <f t="shared" ca="1" si="107"/>
        <v>7.7995717795747328E-3</v>
      </c>
      <c r="G3441" s="3" t="str">
        <f>VLOOKUP(Table3[[#This Row],[PRODUCT ID]],Table1[[PRODUCT]:[SELLING PRICE]],1,FALSE)</f>
        <v>Product293</v>
      </c>
      <c r="H3441" s="3" t="str">
        <f>VLOOKUP(Table3[[#This Row],[PRODUCT ID]],Table1[[PRODUCT]:[SELLING PRICE]],2,FALSE)</f>
        <v>Category5</v>
      </c>
      <c r="I3441" s="3" t="str">
        <f>VLOOKUP(Table3[[#This Row],[PRODUCT ID]],Table1[[PRODUCT]:[SELLING PRICE]],3,FALSE)</f>
        <v>Kg</v>
      </c>
      <c r="J3441" s="16">
        <f ca="1">VLOOKUP(Table3[[#This Row],[PRODUCT ID]],Table1[[PRODUCT]:[SELLING PRICE]],4,FALSE)</f>
        <v>154</v>
      </c>
      <c r="K3441" s="16">
        <f ca="1">VLOOKUP(Table3[[#This Row],[PRODUCT ID]],Table1[[PRODUCT]:[SELLING PRICE]],5,FALSE)</f>
        <v>254.70296095990525</v>
      </c>
      <c r="L3441" s="16">
        <f ca="1">J3441*Table3[[#This Row],[QUANTITY]]</f>
        <v>2002</v>
      </c>
      <c r="M3441" s="16">
        <f ca="1">K3441*Table3[[#This Row],[QUANTITY]]*(1-Table3[[#This Row],[DISCOUNT %]])</f>
        <v>3285.3130301345677</v>
      </c>
      <c r="N3441" s="3">
        <f>DAY(Table3[[#This Row],[DATE]])</f>
        <v>2</v>
      </c>
      <c r="O3441" s="3" t="str">
        <f>TEXT(Table3[[#This Row],[DATE]],"mmm")</f>
        <v>Jun</v>
      </c>
      <c r="P3441" s="3">
        <f>YEAR(Table3[[#This Row],[DATE]])</f>
        <v>2030</v>
      </c>
    </row>
    <row r="3442" spans="1:16" x14ac:dyDescent="0.3">
      <c r="A3442" s="6">
        <v>47637</v>
      </c>
      <c r="B3442" s="7" t="s">
        <v>1346</v>
      </c>
      <c r="C3442" s="9">
        <f t="shared" ca="1" si="106"/>
        <v>15</v>
      </c>
      <c r="D3442" s="9" t="s">
        <v>2115</v>
      </c>
      <c r="E3442" s="9" t="s">
        <v>2118</v>
      </c>
      <c r="F3442" s="10">
        <f t="shared" ca="1" si="107"/>
        <v>9.6854866473877727E-2</v>
      </c>
      <c r="G3442" s="3" t="str">
        <f>VLOOKUP(Table3[[#This Row],[PRODUCT ID]],Table1[[PRODUCT]:[SELLING PRICE]],1,FALSE)</f>
        <v>Product294</v>
      </c>
      <c r="H3442" s="3" t="str">
        <f>VLOOKUP(Table3[[#This Row],[PRODUCT ID]],Table1[[PRODUCT]:[SELLING PRICE]],2,FALSE)</f>
        <v>Category1</v>
      </c>
      <c r="I3442" s="3" t="str">
        <f>VLOOKUP(Table3[[#This Row],[PRODUCT ID]],Table1[[PRODUCT]:[SELLING PRICE]],3,FALSE)</f>
        <v>No</v>
      </c>
      <c r="J3442" s="16">
        <f ca="1">VLOOKUP(Table3[[#This Row],[PRODUCT ID]],Table1[[PRODUCT]:[SELLING PRICE]],4,FALSE)</f>
        <v>242</v>
      </c>
      <c r="K3442" s="16">
        <f ca="1">VLOOKUP(Table3[[#This Row],[PRODUCT ID]],Table1[[PRODUCT]:[SELLING PRICE]],5,FALSE)</f>
        <v>68.235740328435014</v>
      </c>
      <c r="L3442" s="16">
        <f ca="1">J3442*Table3[[#This Row],[QUANTITY]]</f>
        <v>3630</v>
      </c>
      <c r="M3442" s="16">
        <f ca="1">K3442*Table3[[#This Row],[QUANTITY]]*(1-Table3[[#This Row],[DISCOUNT %]])</f>
        <v>924.40165215267371</v>
      </c>
      <c r="N3442" s="3">
        <f>DAY(Table3[[#This Row],[DATE]])</f>
        <v>3</v>
      </c>
      <c r="O3442" s="3" t="str">
        <f>TEXT(Table3[[#This Row],[DATE]],"mmm")</f>
        <v>Jun</v>
      </c>
      <c r="P3442" s="3">
        <f>YEAR(Table3[[#This Row],[DATE]])</f>
        <v>2030</v>
      </c>
    </row>
    <row r="3443" spans="1:16" x14ac:dyDescent="0.3">
      <c r="A3443" s="6">
        <v>47638</v>
      </c>
      <c r="B3443" s="7" t="s">
        <v>1347</v>
      </c>
      <c r="C3443" s="9">
        <f t="shared" ca="1" si="106"/>
        <v>5</v>
      </c>
      <c r="D3443" s="9" t="s">
        <v>2116</v>
      </c>
      <c r="E3443" s="9" t="s">
        <v>2116</v>
      </c>
      <c r="F3443" s="10">
        <f t="shared" ca="1" si="107"/>
        <v>6.9284267177201153E-2</v>
      </c>
      <c r="G3443" s="3" t="str">
        <f>VLOOKUP(Table3[[#This Row],[PRODUCT ID]],Table1[[PRODUCT]:[SELLING PRICE]],1,FALSE)</f>
        <v>Product295</v>
      </c>
      <c r="H3443" s="3" t="str">
        <f>VLOOKUP(Table3[[#This Row],[PRODUCT ID]],Table1[[PRODUCT]:[SELLING PRICE]],2,FALSE)</f>
        <v>Category2</v>
      </c>
      <c r="I3443" s="3" t="str">
        <f>VLOOKUP(Table3[[#This Row],[PRODUCT ID]],Table1[[PRODUCT]:[SELLING PRICE]],3,FALSE)</f>
        <v>No</v>
      </c>
      <c r="J3443" s="16">
        <f ca="1">VLOOKUP(Table3[[#This Row],[PRODUCT ID]],Table1[[PRODUCT]:[SELLING PRICE]],4,FALSE)</f>
        <v>36</v>
      </c>
      <c r="K3443" s="16">
        <f ca="1">VLOOKUP(Table3[[#This Row],[PRODUCT ID]],Table1[[PRODUCT]:[SELLING PRICE]],5,FALSE)</f>
        <v>125.64644108565078</v>
      </c>
      <c r="L3443" s="16">
        <f ca="1">J3443*Table3[[#This Row],[QUANTITY]]</f>
        <v>180</v>
      </c>
      <c r="M3443" s="16">
        <f ca="1">K3443*Table3[[#This Row],[QUANTITY]]*(1-Table3[[#This Row],[DISCOUNT %]])</f>
        <v>584.70559745804042</v>
      </c>
      <c r="N3443" s="3">
        <f>DAY(Table3[[#This Row],[DATE]])</f>
        <v>4</v>
      </c>
      <c r="O3443" s="3" t="str">
        <f>TEXT(Table3[[#This Row],[DATE]],"mmm")</f>
        <v>Jun</v>
      </c>
      <c r="P3443" s="3">
        <f>YEAR(Table3[[#This Row],[DATE]])</f>
        <v>2030</v>
      </c>
    </row>
    <row r="3444" spans="1:16" x14ac:dyDescent="0.3">
      <c r="A3444" s="6">
        <v>47639</v>
      </c>
      <c r="B3444" s="7" t="s">
        <v>1348</v>
      </c>
      <c r="C3444" s="9">
        <f t="shared" ca="1" si="106"/>
        <v>8</v>
      </c>
      <c r="D3444" s="9" t="s">
        <v>2117</v>
      </c>
      <c r="E3444" s="9" t="s">
        <v>2116</v>
      </c>
      <c r="F3444" s="10">
        <f t="shared" ca="1" si="107"/>
        <v>7.7806018817796641E-2</v>
      </c>
      <c r="G3444" s="3" t="str">
        <f>VLOOKUP(Table3[[#This Row],[PRODUCT ID]],Table1[[PRODUCT]:[SELLING PRICE]],1,FALSE)</f>
        <v>Product296</v>
      </c>
      <c r="H3444" s="3" t="str">
        <f>VLOOKUP(Table3[[#This Row],[PRODUCT ID]],Table1[[PRODUCT]:[SELLING PRICE]],2,FALSE)</f>
        <v>Category3</v>
      </c>
      <c r="I3444" s="3" t="str">
        <f>VLOOKUP(Table3[[#This Row],[PRODUCT ID]],Table1[[PRODUCT]:[SELLING PRICE]],3,FALSE)</f>
        <v>Ft</v>
      </c>
      <c r="J3444" s="16">
        <f ca="1">VLOOKUP(Table3[[#This Row],[PRODUCT ID]],Table1[[PRODUCT]:[SELLING PRICE]],4,FALSE)</f>
        <v>29</v>
      </c>
      <c r="K3444" s="16">
        <f ca="1">VLOOKUP(Table3[[#This Row],[PRODUCT ID]],Table1[[PRODUCT]:[SELLING PRICE]],5,FALSE)</f>
        <v>307.08370406391714</v>
      </c>
      <c r="L3444" s="16">
        <f ca="1">J3444*Table3[[#This Row],[QUANTITY]]</f>
        <v>232</v>
      </c>
      <c r="M3444" s="16">
        <f ca="1">K3444*Table3[[#This Row],[QUANTITY]]*(1-Table3[[#This Row],[DISCOUNT %]])</f>
        <v>2265.5259488550505</v>
      </c>
      <c r="N3444" s="3">
        <f>DAY(Table3[[#This Row],[DATE]])</f>
        <v>5</v>
      </c>
      <c r="O3444" s="3" t="str">
        <f>TEXT(Table3[[#This Row],[DATE]],"mmm")</f>
        <v>Jun</v>
      </c>
      <c r="P3444" s="3">
        <f>YEAR(Table3[[#This Row],[DATE]])</f>
        <v>2030</v>
      </c>
    </row>
    <row r="3445" spans="1:16" x14ac:dyDescent="0.3">
      <c r="A3445" s="6">
        <v>47640</v>
      </c>
      <c r="B3445" s="7" t="s">
        <v>1349</v>
      </c>
      <c r="C3445" s="9">
        <f t="shared" ca="1" si="106"/>
        <v>12</v>
      </c>
      <c r="D3445" s="9" t="s">
        <v>2115</v>
      </c>
      <c r="E3445" s="9" t="s">
        <v>2116</v>
      </c>
      <c r="F3445" s="10">
        <f t="shared" ca="1" si="107"/>
        <v>4.1280278262014983E-2</v>
      </c>
      <c r="G3445" s="3" t="str">
        <f>VLOOKUP(Table3[[#This Row],[PRODUCT ID]],Table1[[PRODUCT]:[SELLING PRICE]],1,FALSE)</f>
        <v>Product297</v>
      </c>
      <c r="H3445" s="3" t="str">
        <f>VLOOKUP(Table3[[#This Row],[PRODUCT ID]],Table1[[PRODUCT]:[SELLING PRICE]],2,FALSE)</f>
        <v>Category4</v>
      </c>
      <c r="I3445" s="3" t="str">
        <f>VLOOKUP(Table3[[#This Row],[PRODUCT ID]],Table1[[PRODUCT]:[SELLING PRICE]],3,FALSE)</f>
        <v>No</v>
      </c>
      <c r="J3445" s="16">
        <f ca="1">VLOOKUP(Table3[[#This Row],[PRODUCT ID]],Table1[[PRODUCT]:[SELLING PRICE]],4,FALSE)</f>
        <v>77</v>
      </c>
      <c r="K3445" s="16">
        <f ca="1">VLOOKUP(Table3[[#This Row],[PRODUCT ID]],Table1[[PRODUCT]:[SELLING PRICE]],5,FALSE)</f>
        <v>74.673762245883864</v>
      </c>
      <c r="L3445" s="16">
        <f ca="1">J3445*Table3[[#This Row],[QUANTITY]]</f>
        <v>924</v>
      </c>
      <c r="M3445" s="16">
        <f ca="1">K3445*Table3[[#This Row],[QUANTITY]]*(1-Table3[[#This Row],[DISCOUNT %]])</f>
        <v>859.09450273802679</v>
      </c>
      <c r="N3445" s="3">
        <f>DAY(Table3[[#This Row],[DATE]])</f>
        <v>6</v>
      </c>
      <c r="O3445" s="3" t="str">
        <f>TEXT(Table3[[#This Row],[DATE]],"mmm")</f>
        <v>Jun</v>
      </c>
      <c r="P3445" s="3">
        <f>YEAR(Table3[[#This Row],[DATE]])</f>
        <v>2030</v>
      </c>
    </row>
    <row r="3446" spans="1:16" x14ac:dyDescent="0.3">
      <c r="A3446" s="6">
        <v>47641</v>
      </c>
      <c r="B3446" s="7" t="s">
        <v>1350</v>
      </c>
      <c r="C3446" s="9">
        <f t="shared" ca="1" si="106"/>
        <v>10</v>
      </c>
      <c r="D3446" s="9" t="s">
        <v>2115</v>
      </c>
      <c r="E3446" s="9" t="s">
        <v>2116</v>
      </c>
      <c r="F3446" s="10">
        <f t="shared" ca="1" si="107"/>
        <v>5.2864392861758938E-2</v>
      </c>
      <c r="G3446" s="3" t="str">
        <f>VLOOKUP(Table3[[#This Row],[PRODUCT ID]],Table1[[PRODUCT]:[SELLING PRICE]],1,FALSE)</f>
        <v>Product298</v>
      </c>
      <c r="H3446" s="3" t="str">
        <f>VLOOKUP(Table3[[#This Row],[PRODUCT ID]],Table1[[PRODUCT]:[SELLING PRICE]],2,FALSE)</f>
        <v>Category5</v>
      </c>
      <c r="I3446" s="3" t="str">
        <f>VLOOKUP(Table3[[#This Row],[PRODUCT ID]],Table1[[PRODUCT]:[SELLING PRICE]],3,FALSE)</f>
        <v>Kg</v>
      </c>
      <c r="J3446" s="16">
        <f ca="1">VLOOKUP(Table3[[#This Row],[PRODUCT ID]],Table1[[PRODUCT]:[SELLING PRICE]],4,FALSE)</f>
        <v>198</v>
      </c>
      <c r="K3446" s="16">
        <f ca="1">VLOOKUP(Table3[[#This Row],[PRODUCT ID]],Table1[[PRODUCT]:[SELLING PRICE]],5,FALSE)</f>
        <v>67.879310668282471</v>
      </c>
      <c r="L3446" s="16">
        <f ca="1">J3446*Table3[[#This Row],[QUANTITY]]</f>
        <v>1980</v>
      </c>
      <c r="M3446" s="16">
        <f ca="1">K3446*Table3[[#This Row],[QUANTITY]]*(1-Table3[[#This Row],[DISCOUNT %]])</f>
        <v>642.90912121929</v>
      </c>
      <c r="N3446" s="3">
        <f>DAY(Table3[[#This Row],[DATE]])</f>
        <v>7</v>
      </c>
      <c r="O3446" s="3" t="str">
        <f>TEXT(Table3[[#This Row],[DATE]],"mmm")</f>
        <v>Jun</v>
      </c>
      <c r="P3446" s="3">
        <f>YEAR(Table3[[#This Row],[DATE]])</f>
        <v>2030</v>
      </c>
    </row>
    <row r="3447" spans="1:16" x14ac:dyDescent="0.3">
      <c r="A3447" s="6">
        <v>47642</v>
      </c>
      <c r="B3447" s="7" t="s">
        <v>1351</v>
      </c>
      <c r="C3447" s="9">
        <f t="shared" ca="1" si="106"/>
        <v>9</v>
      </c>
      <c r="D3447" s="9" t="s">
        <v>2115</v>
      </c>
      <c r="E3447" s="9" t="s">
        <v>2116</v>
      </c>
      <c r="F3447" s="10">
        <f t="shared" ca="1" si="107"/>
        <v>6.5383165996577911E-2</v>
      </c>
      <c r="G3447" s="3" t="str">
        <f>VLOOKUP(Table3[[#This Row],[PRODUCT ID]],Table1[[PRODUCT]:[SELLING PRICE]],1,FALSE)</f>
        <v>Product299</v>
      </c>
      <c r="H3447" s="3" t="str">
        <f>VLOOKUP(Table3[[#This Row],[PRODUCT ID]],Table1[[PRODUCT]:[SELLING PRICE]],2,FALSE)</f>
        <v>Category1</v>
      </c>
      <c r="I3447" s="3" t="str">
        <f>VLOOKUP(Table3[[#This Row],[PRODUCT ID]],Table1[[PRODUCT]:[SELLING PRICE]],3,FALSE)</f>
        <v>Kg</v>
      </c>
      <c r="J3447" s="16">
        <f ca="1">VLOOKUP(Table3[[#This Row],[PRODUCT ID]],Table1[[PRODUCT]:[SELLING PRICE]],4,FALSE)</f>
        <v>15</v>
      </c>
      <c r="K3447" s="16">
        <f ca="1">VLOOKUP(Table3[[#This Row],[PRODUCT ID]],Table1[[PRODUCT]:[SELLING PRICE]],5,FALSE)</f>
        <v>43.335675005788879</v>
      </c>
      <c r="L3447" s="16">
        <f ca="1">J3447*Table3[[#This Row],[QUANTITY]]</f>
        <v>135</v>
      </c>
      <c r="M3447" s="16">
        <f ca="1">K3447*Table3[[#This Row],[QUANTITY]]*(1-Table3[[#This Row],[DISCOUNT %]])</f>
        <v>364.52026235980469</v>
      </c>
      <c r="N3447" s="3">
        <f>DAY(Table3[[#This Row],[DATE]])</f>
        <v>8</v>
      </c>
      <c r="O3447" s="3" t="str">
        <f>TEXT(Table3[[#This Row],[DATE]],"mmm")</f>
        <v>Jun</v>
      </c>
      <c r="P3447" s="3">
        <f>YEAR(Table3[[#This Row],[DATE]])</f>
        <v>2030</v>
      </c>
    </row>
    <row r="3448" spans="1:16" x14ac:dyDescent="0.3">
      <c r="A3448" s="6">
        <v>47643</v>
      </c>
      <c r="B3448" s="7" t="s">
        <v>1352</v>
      </c>
      <c r="C3448" s="9">
        <f t="shared" ca="1" si="106"/>
        <v>15</v>
      </c>
      <c r="D3448" s="9" t="s">
        <v>2116</v>
      </c>
      <c r="E3448" s="9" t="s">
        <v>2118</v>
      </c>
      <c r="F3448" s="10">
        <f t="shared" ca="1" si="107"/>
        <v>7.537647302475288E-2</v>
      </c>
      <c r="G3448" s="3" t="str">
        <f>VLOOKUP(Table3[[#This Row],[PRODUCT ID]],Table1[[PRODUCT]:[SELLING PRICE]],1,FALSE)</f>
        <v>Product300</v>
      </c>
      <c r="H3448" s="3" t="str">
        <f>VLOOKUP(Table3[[#This Row],[PRODUCT ID]],Table1[[PRODUCT]:[SELLING PRICE]],2,FALSE)</f>
        <v>Category2</v>
      </c>
      <c r="I3448" s="3" t="str">
        <f>VLOOKUP(Table3[[#This Row],[PRODUCT ID]],Table1[[PRODUCT]:[SELLING PRICE]],3,FALSE)</f>
        <v>Lt</v>
      </c>
      <c r="J3448" s="16">
        <f ca="1">VLOOKUP(Table3[[#This Row],[PRODUCT ID]],Table1[[PRODUCT]:[SELLING PRICE]],4,FALSE)</f>
        <v>28</v>
      </c>
      <c r="K3448" s="16">
        <f ca="1">VLOOKUP(Table3[[#This Row],[PRODUCT ID]],Table1[[PRODUCT]:[SELLING PRICE]],5,FALSE)</f>
        <v>106.79262470069787</v>
      </c>
      <c r="L3448" s="16">
        <f ca="1">J3448*Table3[[#This Row],[QUANTITY]]</f>
        <v>420</v>
      </c>
      <c r="M3448" s="16">
        <f ca="1">K3448*Table3[[#This Row],[QUANTITY]]*(1-Table3[[#This Row],[DISCOUNT %]])</f>
        <v>1481.1445995855474</v>
      </c>
      <c r="N3448" s="3">
        <f>DAY(Table3[[#This Row],[DATE]])</f>
        <v>9</v>
      </c>
      <c r="O3448" s="3" t="str">
        <f>TEXT(Table3[[#This Row],[DATE]],"mmm")</f>
        <v>Jun</v>
      </c>
      <c r="P3448" s="3">
        <f>YEAR(Table3[[#This Row],[DATE]])</f>
        <v>2030</v>
      </c>
    </row>
    <row r="3449" spans="1:16" x14ac:dyDescent="0.3">
      <c r="A3449" s="6">
        <v>47644</v>
      </c>
      <c r="B3449" s="7" t="s">
        <v>1353</v>
      </c>
      <c r="C3449" s="9">
        <f t="shared" ca="1" si="106"/>
        <v>13</v>
      </c>
      <c r="D3449" s="9" t="s">
        <v>2116</v>
      </c>
      <c r="E3449" s="9" t="s">
        <v>2118</v>
      </c>
      <c r="F3449" s="10">
        <f t="shared" ca="1" si="107"/>
        <v>7.8422736030971274E-2</v>
      </c>
      <c r="G3449" s="3" t="str">
        <f>VLOOKUP(Table3[[#This Row],[PRODUCT ID]],Table1[[PRODUCT]:[SELLING PRICE]],1,FALSE)</f>
        <v>Product301</v>
      </c>
      <c r="H3449" s="3" t="str">
        <f>VLOOKUP(Table3[[#This Row],[PRODUCT ID]],Table1[[PRODUCT]:[SELLING PRICE]],2,FALSE)</f>
        <v>Category3</v>
      </c>
      <c r="I3449" s="3" t="str">
        <f>VLOOKUP(Table3[[#This Row],[PRODUCT ID]],Table1[[PRODUCT]:[SELLING PRICE]],3,FALSE)</f>
        <v>Kg</v>
      </c>
      <c r="J3449" s="16">
        <f ca="1">VLOOKUP(Table3[[#This Row],[PRODUCT ID]],Table1[[PRODUCT]:[SELLING PRICE]],4,FALSE)</f>
        <v>247</v>
      </c>
      <c r="K3449" s="16">
        <f ca="1">VLOOKUP(Table3[[#This Row],[PRODUCT ID]],Table1[[PRODUCT]:[SELLING PRICE]],5,FALSE)</f>
        <v>87.750979976690644</v>
      </c>
      <c r="L3449" s="16">
        <f ca="1">J3449*Table3[[#This Row],[QUANTITY]]</f>
        <v>3211</v>
      </c>
      <c r="M3449" s="16">
        <f ca="1">K3449*Table3[[#This Row],[QUANTITY]]*(1-Table3[[#This Row],[DISCOUNT %]])</f>
        <v>1051.3010044877547</v>
      </c>
      <c r="N3449" s="3">
        <f>DAY(Table3[[#This Row],[DATE]])</f>
        <v>10</v>
      </c>
      <c r="O3449" s="3" t="str">
        <f>TEXT(Table3[[#This Row],[DATE]],"mmm")</f>
        <v>Jun</v>
      </c>
      <c r="P3449" s="3">
        <f>YEAR(Table3[[#This Row],[DATE]])</f>
        <v>2030</v>
      </c>
    </row>
    <row r="3450" spans="1:16" x14ac:dyDescent="0.3">
      <c r="A3450" s="6">
        <v>47645</v>
      </c>
      <c r="B3450" s="7" t="s">
        <v>1354</v>
      </c>
      <c r="C3450" s="9">
        <f t="shared" ca="1" si="106"/>
        <v>5</v>
      </c>
      <c r="D3450" s="9" t="s">
        <v>2116</v>
      </c>
      <c r="E3450" s="9" t="s">
        <v>2116</v>
      </c>
      <c r="F3450" s="10">
        <f t="shared" ca="1" si="107"/>
        <v>9.9444669962649015E-2</v>
      </c>
      <c r="G3450" s="3" t="str">
        <f>VLOOKUP(Table3[[#This Row],[PRODUCT ID]],Table1[[PRODUCT]:[SELLING PRICE]],1,FALSE)</f>
        <v>Product302</v>
      </c>
      <c r="H3450" s="3" t="str">
        <f>VLOOKUP(Table3[[#This Row],[PRODUCT ID]],Table1[[PRODUCT]:[SELLING PRICE]],2,FALSE)</f>
        <v>Category4</v>
      </c>
      <c r="I3450" s="3" t="str">
        <f>VLOOKUP(Table3[[#This Row],[PRODUCT ID]],Table1[[PRODUCT]:[SELLING PRICE]],3,FALSE)</f>
        <v>Lt</v>
      </c>
      <c r="J3450" s="16">
        <f ca="1">VLOOKUP(Table3[[#This Row],[PRODUCT ID]],Table1[[PRODUCT]:[SELLING PRICE]],4,FALSE)</f>
        <v>24</v>
      </c>
      <c r="K3450" s="16">
        <f ca="1">VLOOKUP(Table3[[#This Row],[PRODUCT ID]],Table1[[PRODUCT]:[SELLING PRICE]],5,FALSE)</f>
        <v>49.389533626981333</v>
      </c>
      <c r="L3450" s="16">
        <f ca="1">J3450*Table3[[#This Row],[QUANTITY]]</f>
        <v>120</v>
      </c>
      <c r="M3450" s="16">
        <f ca="1">K3450*Table3[[#This Row],[QUANTITY]]*(1-Table3[[#This Row],[DISCOUNT %]])</f>
        <v>222.39003877918512</v>
      </c>
      <c r="N3450" s="3">
        <f>DAY(Table3[[#This Row],[DATE]])</f>
        <v>11</v>
      </c>
      <c r="O3450" s="3" t="str">
        <f>TEXT(Table3[[#This Row],[DATE]],"mmm")</f>
        <v>Jun</v>
      </c>
      <c r="P3450" s="3">
        <f>YEAR(Table3[[#This Row],[DATE]])</f>
        <v>2030</v>
      </c>
    </row>
    <row r="3451" spans="1:16" x14ac:dyDescent="0.3">
      <c r="A3451" s="6">
        <v>47646</v>
      </c>
      <c r="B3451" s="7" t="s">
        <v>1355</v>
      </c>
      <c r="C3451" s="9">
        <f t="shared" ca="1" si="106"/>
        <v>9</v>
      </c>
      <c r="D3451" s="9" t="s">
        <v>2115</v>
      </c>
      <c r="E3451" s="9" t="s">
        <v>2116</v>
      </c>
      <c r="F3451" s="10">
        <f t="shared" ca="1" si="107"/>
        <v>8.0309646459405092E-3</v>
      </c>
      <c r="G3451" s="3" t="str">
        <f>VLOOKUP(Table3[[#This Row],[PRODUCT ID]],Table1[[PRODUCT]:[SELLING PRICE]],1,FALSE)</f>
        <v>Product303</v>
      </c>
      <c r="H3451" s="3" t="str">
        <f>VLOOKUP(Table3[[#This Row],[PRODUCT ID]],Table1[[PRODUCT]:[SELLING PRICE]],2,FALSE)</f>
        <v>Category5</v>
      </c>
      <c r="I3451" s="3" t="str">
        <f>VLOOKUP(Table3[[#This Row],[PRODUCT ID]],Table1[[PRODUCT]:[SELLING PRICE]],3,FALSE)</f>
        <v>Ft</v>
      </c>
      <c r="J3451" s="16">
        <f ca="1">VLOOKUP(Table3[[#This Row],[PRODUCT ID]],Table1[[PRODUCT]:[SELLING PRICE]],4,FALSE)</f>
        <v>15</v>
      </c>
      <c r="K3451" s="16">
        <f ca="1">VLOOKUP(Table3[[#This Row],[PRODUCT ID]],Table1[[PRODUCT]:[SELLING PRICE]],5,FALSE)</f>
        <v>248.86566443478185</v>
      </c>
      <c r="L3451" s="16">
        <f ca="1">J3451*Table3[[#This Row],[QUANTITY]]</f>
        <v>135</v>
      </c>
      <c r="M3451" s="16">
        <f ca="1">K3451*Table3[[#This Row],[QUANTITY]]*(1-Table3[[#This Row],[DISCOUNT %]])</f>
        <v>2221.8032977390585</v>
      </c>
      <c r="N3451" s="3">
        <f>DAY(Table3[[#This Row],[DATE]])</f>
        <v>12</v>
      </c>
      <c r="O3451" s="3" t="str">
        <f>TEXT(Table3[[#This Row],[DATE]],"mmm")</f>
        <v>Jun</v>
      </c>
      <c r="P3451" s="3">
        <f>YEAR(Table3[[#This Row],[DATE]])</f>
        <v>2030</v>
      </c>
    </row>
    <row r="3452" spans="1:16" x14ac:dyDescent="0.3">
      <c r="A3452" s="6">
        <v>47647</v>
      </c>
      <c r="B3452" s="7" t="s">
        <v>1356</v>
      </c>
      <c r="C3452" s="9">
        <f t="shared" ca="1" si="106"/>
        <v>2</v>
      </c>
      <c r="D3452" s="9" t="s">
        <v>2117</v>
      </c>
      <c r="E3452" s="9" t="s">
        <v>2116</v>
      </c>
      <c r="F3452" s="10">
        <f t="shared" ca="1" si="107"/>
        <v>3.861136436694762E-2</v>
      </c>
      <c r="G3452" s="3" t="str">
        <f>VLOOKUP(Table3[[#This Row],[PRODUCT ID]],Table1[[PRODUCT]:[SELLING PRICE]],1,FALSE)</f>
        <v>Product304</v>
      </c>
      <c r="H3452" s="3" t="str">
        <f>VLOOKUP(Table3[[#This Row],[PRODUCT ID]],Table1[[PRODUCT]:[SELLING PRICE]],2,FALSE)</f>
        <v>Category1</v>
      </c>
      <c r="I3452" s="3" t="str">
        <f>VLOOKUP(Table3[[#This Row],[PRODUCT ID]],Table1[[PRODUCT]:[SELLING PRICE]],3,FALSE)</f>
        <v>Kg</v>
      </c>
      <c r="J3452" s="16">
        <f ca="1">VLOOKUP(Table3[[#This Row],[PRODUCT ID]],Table1[[PRODUCT]:[SELLING PRICE]],4,FALSE)</f>
        <v>240</v>
      </c>
      <c r="K3452" s="16">
        <f ca="1">VLOOKUP(Table3[[#This Row],[PRODUCT ID]],Table1[[PRODUCT]:[SELLING PRICE]],5,FALSE)</f>
        <v>58.432663802580812</v>
      </c>
      <c r="L3452" s="16">
        <f ca="1">J3452*Table3[[#This Row],[QUANTITY]]</f>
        <v>480</v>
      </c>
      <c r="M3452" s="16">
        <f ca="1">K3452*Table3[[#This Row],[QUANTITY]]*(1-Table3[[#This Row],[DISCOUNT %]])</f>
        <v>112.35299785913602</v>
      </c>
      <c r="N3452" s="3">
        <f>DAY(Table3[[#This Row],[DATE]])</f>
        <v>13</v>
      </c>
      <c r="O3452" s="3" t="str">
        <f>TEXT(Table3[[#This Row],[DATE]],"mmm")</f>
        <v>Jun</v>
      </c>
      <c r="P3452" s="3">
        <f>YEAR(Table3[[#This Row],[DATE]])</f>
        <v>2030</v>
      </c>
    </row>
    <row r="3453" spans="1:16" x14ac:dyDescent="0.3">
      <c r="A3453" s="6">
        <v>47648</v>
      </c>
      <c r="B3453" s="7" t="s">
        <v>1357</v>
      </c>
      <c r="C3453" s="9">
        <f t="shared" ca="1" si="106"/>
        <v>6</v>
      </c>
      <c r="D3453" s="9" t="s">
        <v>2117</v>
      </c>
      <c r="E3453" s="9" t="s">
        <v>2116</v>
      </c>
      <c r="F3453" s="10">
        <f t="shared" ca="1" si="107"/>
        <v>6.039168826389766E-2</v>
      </c>
      <c r="G3453" s="3" t="str">
        <f>VLOOKUP(Table3[[#This Row],[PRODUCT ID]],Table1[[PRODUCT]:[SELLING PRICE]],1,FALSE)</f>
        <v>Product305</v>
      </c>
      <c r="H3453" s="3" t="str">
        <f>VLOOKUP(Table3[[#This Row],[PRODUCT ID]],Table1[[PRODUCT]:[SELLING PRICE]],2,FALSE)</f>
        <v>Category2</v>
      </c>
      <c r="I3453" s="3" t="str">
        <f>VLOOKUP(Table3[[#This Row],[PRODUCT ID]],Table1[[PRODUCT]:[SELLING PRICE]],3,FALSE)</f>
        <v>No</v>
      </c>
      <c r="J3453" s="16">
        <f ca="1">VLOOKUP(Table3[[#This Row],[PRODUCT ID]],Table1[[PRODUCT]:[SELLING PRICE]],4,FALSE)</f>
        <v>162</v>
      </c>
      <c r="K3453" s="16">
        <f ca="1">VLOOKUP(Table3[[#This Row],[PRODUCT ID]],Table1[[PRODUCT]:[SELLING PRICE]],5,FALSE)</f>
        <v>50.299507482008949</v>
      </c>
      <c r="L3453" s="16">
        <f ca="1">J3453*Table3[[#This Row],[QUANTITY]]</f>
        <v>972</v>
      </c>
      <c r="M3453" s="16">
        <f ca="1">K3453*Table3[[#This Row],[QUANTITY]]*(1-Table3[[#This Row],[DISCOUNT %]])</f>
        <v>283.57101183796726</v>
      </c>
      <c r="N3453" s="3">
        <f>DAY(Table3[[#This Row],[DATE]])</f>
        <v>14</v>
      </c>
      <c r="O3453" s="3" t="str">
        <f>TEXT(Table3[[#This Row],[DATE]],"mmm")</f>
        <v>Jun</v>
      </c>
      <c r="P3453" s="3">
        <f>YEAR(Table3[[#This Row],[DATE]])</f>
        <v>2030</v>
      </c>
    </row>
    <row r="3454" spans="1:16" x14ac:dyDescent="0.3">
      <c r="A3454" s="6">
        <v>47649</v>
      </c>
      <c r="B3454" s="7" t="s">
        <v>1358</v>
      </c>
      <c r="C3454" s="9">
        <f t="shared" ca="1" si="106"/>
        <v>3</v>
      </c>
      <c r="D3454" s="9" t="s">
        <v>2116</v>
      </c>
      <c r="E3454" s="9" t="s">
        <v>2118</v>
      </c>
      <c r="F3454" s="10">
        <f t="shared" ca="1" si="107"/>
        <v>6.5259945003220535E-2</v>
      </c>
      <c r="G3454" s="3" t="str">
        <f>VLOOKUP(Table3[[#This Row],[PRODUCT ID]],Table1[[PRODUCT]:[SELLING PRICE]],1,FALSE)</f>
        <v>Product306</v>
      </c>
      <c r="H3454" s="3" t="str">
        <f>VLOOKUP(Table3[[#This Row],[PRODUCT ID]],Table1[[PRODUCT]:[SELLING PRICE]],2,FALSE)</f>
        <v>Category3</v>
      </c>
      <c r="I3454" s="3" t="str">
        <f>VLOOKUP(Table3[[#This Row],[PRODUCT ID]],Table1[[PRODUCT]:[SELLING PRICE]],3,FALSE)</f>
        <v>No</v>
      </c>
      <c r="J3454" s="16">
        <f ca="1">VLOOKUP(Table3[[#This Row],[PRODUCT ID]],Table1[[PRODUCT]:[SELLING PRICE]],4,FALSE)</f>
        <v>206</v>
      </c>
      <c r="K3454" s="16">
        <f ca="1">VLOOKUP(Table3[[#This Row],[PRODUCT ID]],Table1[[PRODUCT]:[SELLING PRICE]],5,FALSE)</f>
        <v>199.02314319636599</v>
      </c>
      <c r="L3454" s="16">
        <f ca="1">J3454*Table3[[#This Row],[QUANTITY]]</f>
        <v>618</v>
      </c>
      <c r="M3454" s="16">
        <f ca="1">K3454*Table3[[#This Row],[QUANTITY]]*(1-Table3[[#This Row],[DISCOUNT %]])</f>
        <v>558.10471145100928</v>
      </c>
      <c r="N3454" s="3">
        <f>DAY(Table3[[#This Row],[DATE]])</f>
        <v>15</v>
      </c>
      <c r="O3454" s="3" t="str">
        <f>TEXT(Table3[[#This Row],[DATE]],"mmm")</f>
        <v>Jun</v>
      </c>
      <c r="P3454" s="3">
        <f>YEAR(Table3[[#This Row],[DATE]])</f>
        <v>2030</v>
      </c>
    </row>
    <row r="3455" spans="1:16" x14ac:dyDescent="0.3">
      <c r="A3455" s="6">
        <v>47650</v>
      </c>
      <c r="B3455" s="7" t="s">
        <v>1359</v>
      </c>
      <c r="C3455" s="9">
        <f t="shared" ca="1" si="106"/>
        <v>3</v>
      </c>
      <c r="D3455" s="9" t="s">
        <v>2116</v>
      </c>
      <c r="E3455" s="9" t="s">
        <v>2116</v>
      </c>
      <c r="F3455" s="10">
        <f t="shared" ca="1" si="107"/>
        <v>7.8809745080981763E-2</v>
      </c>
      <c r="G3455" s="3" t="str">
        <f>VLOOKUP(Table3[[#This Row],[PRODUCT ID]],Table1[[PRODUCT]:[SELLING PRICE]],1,FALSE)</f>
        <v>Product307</v>
      </c>
      <c r="H3455" s="3" t="str">
        <f>VLOOKUP(Table3[[#This Row],[PRODUCT ID]],Table1[[PRODUCT]:[SELLING PRICE]],2,FALSE)</f>
        <v>Category4</v>
      </c>
      <c r="I3455" s="3" t="str">
        <f>VLOOKUP(Table3[[#This Row],[PRODUCT ID]],Table1[[PRODUCT]:[SELLING PRICE]],3,FALSE)</f>
        <v>Ft</v>
      </c>
      <c r="J3455" s="16">
        <f ca="1">VLOOKUP(Table3[[#This Row],[PRODUCT ID]],Table1[[PRODUCT]:[SELLING PRICE]],4,FALSE)</f>
        <v>29</v>
      </c>
      <c r="K3455" s="16">
        <f ca="1">VLOOKUP(Table3[[#This Row],[PRODUCT ID]],Table1[[PRODUCT]:[SELLING PRICE]],5,FALSE)</f>
        <v>185.71672229854039</v>
      </c>
      <c r="L3455" s="16">
        <f ca="1">J3455*Table3[[#This Row],[QUANTITY]]</f>
        <v>87</v>
      </c>
      <c r="M3455" s="16">
        <f ca="1">K3455*Table3[[#This Row],[QUANTITY]]*(1-Table3[[#This Row],[DISCOUNT %]])</f>
        <v>513.2413042707509</v>
      </c>
      <c r="N3455" s="3">
        <f>DAY(Table3[[#This Row],[DATE]])</f>
        <v>16</v>
      </c>
      <c r="O3455" s="3" t="str">
        <f>TEXT(Table3[[#This Row],[DATE]],"mmm")</f>
        <v>Jun</v>
      </c>
      <c r="P3455" s="3">
        <f>YEAR(Table3[[#This Row],[DATE]])</f>
        <v>2030</v>
      </c>
    </row>
    <row r="3456" spans="1:16" x14ac:dyDescent="0.3">
      <c r="A3456" s="6">
        <v>47651</v>
      </c>
      <c r="B3456" s="7" t="s">
        <v>1360</v>
      </c>
      <c r="C3456" s="9">
        <f t="shared" ca="1" si="106"/>
        <v>9</v>
      </c>
      <c r="D3456" s="9" t="s">
        <v>2116</v>
      </c>
      <c r="E3456" s="9" t="s">
        <v>2116</v>
      </c>
      <c r="F3456" s="10">
        <f t="shared" ca="1" si="107"/>
        <v>7.5228460665387187E-2</v>
      </c>
      <c r="G3456" s="3" t="str">
        <f>VLOOKUP(Table3[[#This Row],[PRODUCT ID]],Table1[[PRODUCT]:[SELLING PRICE]],1,FALSE)</f>
        <v>Product308</v>
      </c>
      <c r="H3456" s="3" t="str">
        <f>VLOOKUP(Table3[[#This Row],[PRODUCT ID]],Table1[[PRODUCT]:[SELLING PRICE]],2,FALSE)</f>
        <v>Category5</v>
      </c>
      <c r="I3456" s="3" t="str">
        <f>VLOOKUP(Table3[[#This Row],[PRODUCT ID]],Table1[[PRODUCT]:[SELLING PRICE]],3,FALSE)</f>
        <v>No</v>
      </c>
      <c r="J3456" s="16">
        <f ca="1">VLOOKUP(Table3[[#This Row],[PRODUCT ID]],Table1[[PRODUCT]:[SELLING PRICE]],4,FALSE)</f>
        <v>15</v>
      </c>
      <c r="K3456" s="16">
        <f ca="1">VLOOKUP(Table3[[#This Row],[PRODUCT ID]],Table1[[PRODUCT]:[SELLING PRICE]],5,FALSE)</f>
        <v>96.872214221055856</v>
      </c>
      <c r="L3456" s="16">
        <f ca="1">J3456*Table3[[#This Row],[QUANTITY]]</f>
        <v>135</v>
      </c>
      <c r="M3456" s="16">
        <f ca="1">K3456*Table3[[#This Row],[QUANTITY]]*(1-Table3[[#This Row],[DISCOUNT %]])</f>
        <v>806.26199997562367</v>
      </c>
      <c r="N3456" s="3">
        <f>DAY(Table3[[#This Row],[DATE]])</f>
        <v>17</v>
      </c>
      <c r="O3456" s="3" t="str">
        <f>TEXT(Table3[[#This Row],[DATE]],"mmm")</f>
        <v>Jun</v>
      </c>
      <c r="P3456" s="3">
        <f>YEAR(Table3[[#This Row],[DATE]])</f>
        <v>2030</v>
      </c>
    </row>
    <row r="3457" spans="1:16" x14ac:dyDescent="0.3">
      <c r="A3457" s="6">
        <v>47652</v>
      </c>
      <c r="B3457" s="7" t="s">
        <v>1361</v>
      </c>
      <c r="C3457" s="9">
        <f t="shared" ca="1" si="106"/>
        <v>14</v>
      </c>
      <c r="D3457" s="9" t="s">
        <v>2116</v>
      </c>
      <c r="E3457" s="9" t="s">
        <v>2116</v>
      </c>
      <c r="F3457" s="10">
        <f t="shared" ca="1" si="107"/>
        <v>3.1366193573596733E-2</v>
      </c>
      <c r="G3457" s="3" t="str">
        <f>VLOOKUP(Table3[[#This Row],[PRODUCT ID]],Table1[[PRODUCT]:[SELLING PRICE]],1,FALSE)</f>
        <v>Product309</v>
      </c>
      <c r="H3457" s="3" t="str">
        <f>VLOOKUP(Table3[[#This Row],[PRODUCT ID]],Table1[[PRODUCT]:[SELLING PRICE]],2,FALSE)</f>
        <v>Category1</v>
      </c>
      <c r="I3457" s="3" t="str">
        <f>VLOOKUP(Table3[[#This Row],[PRODUCT ID]],Table1[[PRODUCT]:[SELLING PRICE]],3,FALSE)</f>
        <v>Kg</v>
      </c>
      <c r="J3457" s="16">
        <f ca="1">VLOOKUP(Table3[[#This Row],[PRODUCT ID]],Table1[[PRODUCT]:[SELLING PRICE]],4,FALSE)</f>
        <v>199</v>
      </c>
      <c r="K3457" s="16">
        <f ca="1">VLOOKUP(Table3[[#This Row],[PRODUCT ID]],Table1[[PRODUCT]:[SELLING PRICE]],5,FALSE)</f>
        <v>235.71906334814992</v>
      </c>
      <c r="L3457" s="16">
        <f ca="1">J3457*Table3[[#This Row],[QUANTITY]]</f>
        <v>2786</v>
      </c>
      <c r="M3457" s="16">
        <f ca="1">K3457*Table3[[#This Row],[QUANTITY]]*(1-Table3[[#This Row],[DISCOUNT %]])</f>
        <v>3196.5563500945891</v>
      </c>
      <c r="N3457" s="3">
        <f>DAY(Table3[[#This Row],[DATE]])</f>
        <v>18</v>
      </c>
      <c r="O3457" s="3" t="str">
        <f>TEXT(Table3[[#This Row],[DATE]],"mmm")</f>
        <v>Jun</v>
      </c>
      <c r="P3457" s="3">
        <f>YEAR(Table3[[#This Row],[DATE]])</f>
        <v>2030</v>
      </c>
    </row>
    <row r="3458" spans="1:16" x14ac:dyDescent="0.3">
      <c r="A3458" s="6">
        <v>47653</v>
      </c>
      <c r="B3458" s="7" t="s">
        <v>1362</v>
      </c>
      <c r="C3458" s="9">
        <f t="shared" ca="1" si="106"/>
        <v>10</v>
      </c>
      <c r="D3458" s="9" t="s">
        <v>2115</v>
      </c>
      <c r="E3458" s="9" t="s">
        <v>2116</v>
      </c>
      <c r="F3458" s="10">
        <f t="shared" ca="1" si="107"/>
        <v>4.9399800180258815E-2</v>
      </c>
      <c r="G3458" s="3" t="str">
        <f>VLOOKUP(Table3[[#This Row],[PRODUCT ID]],Table1[[PRODUCT]:[SELLING PRICE]],1,FALSE)</f>
        <v>Product310</v>
      </c>
      <c r="H3458" s="3" t="str">
        <f>VLOOKUP(Table3[[#This Row],[PRODUCT ID]],Table1[[PRODUCT]:[SELLING PRICE]],2,FALSE)</f>
        <v>Category2</v>
      </c>
      <c r="I3458" s="3" t="str">
        <f>VLOOKUP(Table3[[#This Row],[PRODUCT ID]],Table1[[PRODUCT]:[SELLING PRICE]],3,FALSE)</f>
        <v>Kg</v>
      </c>
      <c r="J3458" s="16">
        <f ca="1">VLOOKUP(Table3[[#This Row],[PRODUCT ID]],Table1[[PRODUCT]:[SELLING PRICE]],4,FALSE)</f>
        <v>73</v>
      </c>
      <c r="K3458" s="16">
        <f ca="1">VLOOKUP(Table3[[#This Row],[PRODUCT ID]],Table1[[PRODUCT]:[SELLING PRICE]],5,FALSE)</f>
        <v>137.38378005784344</v>
      </c>
      <c r="L3458" s="16">
        <f ca="1">J3458*Table3[[#This Row],[QUANTITY]]</f>
        <v>730</v>
      </c>
      <c r="M3458" s="16">
        <f ca="1">K3458*Table3[[#This Row],[QUANTITY]]*(1-Table3[[#This Row],[DISCOUNT %]])</f>
        <v>1305.9704877497734</v>
      </c>
      <c r="N3458" s="3">
        <f>DAY(Table3[[#This Row],[DATE]])</f>
        <v>19</v>
      </c>
      <c r="O3458" s="3" t="str">
        <f>TEXT(Table3[[#This Row],[DATE]],"mmm")</f>
        <v>Jun</v>
      </c>
      <c r="P3458" s="3">
        <f>YEAR(Table3[[#This Row],[DATE]])</f>
        <v>2030</v>
      </c>
    </row>
    <row r="3459" spans="1:16" x14ac:dyDescent="0.3">
      <c r="A3459" s="6">
        <v>47654</v>
      </c>
      <c r="B3459" s="7" t="s">
        <v>1363</v>
      </c>
      <c r="C3459" s="9">
        <f t="shared" ref="C3459:C3522" ca="1" si="108">RANDBETWEEN(1,15)</f>
        <v>2</v>
      </c>
      <c r="D3459" s="9" t="s">
        <v>2116</v>
      </c>
      <c r="E3459" s="9" t="s">
        <v>2116</v>
      </c>
      <c r="F3459" s="10">
        <f t="shared" ref="F3459:F3522" ca="1" si="109">RAND()*(0.1)</f>
        <v>6.2527996645646969E-2</v>
      </c>
      <c r="G3459" s="3" t="str">
        <f>VLOOKUP(Table3[[#This Row],[PRODUCT ID]],Table1[[PRODUCT]:[SELLING PRICE]],1,FALSE)</f>
        <v>Product311</v>
      </c>
      <c r="H3459" s="3" t="str">
        <f>VLOOKUP(Table3[[#This Row],[PRODUCT ID]],Table1[[PRODUCT]:[SELLING PRICE]],2,FALSE)</f>
        <v>Category3</v>
      </c>
      <c r="I3459" s="3" t="str">
        <f>VLOOKUP(Table3[[#This Row],[PRODUCT ID]],Table1[[PRODUCT]:[SELLING PRICE]],3,FALSE)</f>
        <v>Lt</v>
      </c>
      <c r="J3459" s="16">
        <f ca="1">VLOOKUP(Table3[[#This Row],[PRODUCT ID]],Table1[[PRODUCT]:[SELLING PRICE]],4,FALSE)</f>
        <v>21</v>
      </c>
      <c r="K3459" s="16">
        <f ca="1">VLOOKUP(Table3[[#This Row],[PRODUCT ID]],Table1[[PRODUCT]:[SELLING PRICE]],5,FALSE)</f>
        <v>52.675250259203565</v>
      </c>
      <c r="L3459" s="16">
        <f ca="1">J3459*Table3[[#This Row],[QUANTITY]]</f>
        <v>42</v>
      </c>
      <c r="M3459" s="16">
        <f ca="1">K3459*Table3[[#This Row],[QUANTITY]]*(1-Table3[[#This Row],[DISCOUNT %]])</f>
        <v>98.76314477537494</v>
      </c>
      <c r="N3459" s="3">
        <f>DAY(Table3[[#This Row],[DATE]])</f>
        <v>20</v>
      </c>
      <c r="O3459" s="3" t="str">
        <f>TEXT(Table3[[#This Row],[DATE]],"mmm")</f>
        <v>Jun</v>
      </c>
      <c r="P3459" s="3">
        <f>YEAR(Table3[[#This Row],[DATE]])</f>
        <v>2030</v>
      </c>
    </row>
    <row r="3460" spans="1:16" x14ac:dyDescent="0.3">
      <c r="A3460" s="6">
        <v>47655</v>
      </c>
      <c r="B3460" s="7" t="s">
        <v>1364</v>
      </c>
      <c r="C3460" s="9">
        <f t="shared" ca="1" si="108"/>
        <v>14</v>
      </c>
      <c r="D3460" s="9" t="s">
        <v>2117</v>
      </c>
      <c r="E3460" s="9" t="s">
        <v>2118</v>
      </c>
      <c r="F3460" s="10">
        <f t="shared" ca="1" si="109"/>
        <v>2.8654538830358525E-2</v>
      </c>
      <c r="G3460" s="3" t="str">
        <f>VLOOKUP(Table3[[#This Row],[PRODUCT ID]],Table1[[PRODUCT]:[SELLING PRICE]],1,FALSE)</f>
        <v>Product312</v>
      </c>
      <c r="H3460" s="3" t="str">
        <f>VLOOKUP(Table3[[#This Row],[PRODUCT ID]],Table1[[PRODUCT]:[SELLING PRICE]],2,FALSE)</f>
        <v>Category4</v>
      </c>
      <c r="I3460" s="3" t="str">
        <f>VLOOKUP(Table3[[#This Row],[PRODUCT ID]],Table1[[PRODUCT]:[SELLING PRICE]],3,FALSE)</f>
        <v>Kg</v>
      </c>
      <c r="J3460" s="16">
        <f ca="1">VLOOKUP(Table3[[#This Row],[PRODUCT ID]],Table1[[PRODUCT]:[SELLING PRICE]],4,FALSE)</f>
        <v>114</v>
      </c>
      <c r="K3460" s="16">
        <f ca="1">VLOOKUP(Table3[[#This Row],[PRODUCT ID]],Table1[[PRODUCT]:[SELLING PRICE]],5,FALSE)</f>
        <v>67.957248157769186</v>
      </c>
      <c r="L3460" s="16">
        <f ca="1">J3460*Table3[[#This Row],[QUANTITY]]</f>
        <v>1596</v>
      </c>
      <c r="M3460" s="16">
        <f ca="1">K3460*Table3[[#This Row],[QUANTITY]]*(1-Table3[[#This Row],[DISCOUNT %]])</f>
        <v>924.13950372279317</v>
      </c>
      <c r="N3460" s="3">
        <f>DAY(Table3[[#This Row],[DATE]])</f>
        <v>21</v>
      </c>
      <c r="O3460" s="3" t="str">
        <f>TEXT(Table3[[#This Row],[DATE]],"mmm")</f>
        <v>Jun</v>
      </c>
      <c r="P3460" s="3">
        <f>YEAR(Table3[[#This Row],[DATE]])</f>
        <v>2030</v>
      </c>
    </row>
    <row r="3461" spans="1:16" x14ac:dyDescent="0.3">
      <c r="A3461" s="6">
        <v>47656</v>
      </c>
      <c r="B3461" s="7" t="s">
        <v>1365</v>
      </c>
      <c r="C3461" s="9">
        <f t="shared" ca="1" si="108"/>
        <v>5</v>
      </c>
      <c r="D3461" s="9" t="s">
        <v>2115</v>
      </c>
      <c r="E3461" s="9" t="s">
        <v>2118</v>
      </c>
      <c r="F3461" s="10">
        <f t="shared" ca="1" si="109"/>
        <v>5.5328602558833553E-2</v>
      </c>
      <c r="G3461" s="3" t="str">
        <f>VLOOKUP(Table3[[#This Row],[PRODUCT ID]],Table1[[PRODUCT]:[SELLING PRICE]],1,FALSE)</f>
        <v>Product313</v>
      </c>
      <c r="H3461" s="3" t="str">
        <f>VLOOKUP(Table3[[#This Row],[PRODUCT ID]],Table1[[PRODUCT]:[SELLING PRICE]],2,FALSE)</f>
        <v>Category1</v>
      </c>
      <c r="I3461" s="3" t="str">
        <f>VLOOKUP(Table3[[#This Row],[PRODUCT ID]],Table1[[PRODUCT]:[SELLING PRICE]],3,FALSE)</f>
        <v>Lt</v>
      </c>
      <c r="J3461" s="16">
        <f ca="1">VLOOKUP(Table3[[#This Row],[PRODUCT ID]],Table1[[PRODUCT]:[SELLING PRICE]],4,FALSE)</f>
        <v>110</v>
      </c>
      <c r="K3461" s="16">
        <f ca="1">VLOOKUP(Table3[[#This Row],[PRODUCT ID]],Table1[[PRODUCT]:[SELLING PRICE]],5,FALSE)</f>
        <v>282.07144948750198</v>
      </c>
      <c r="L3461" s="16">
        <f ca="1">J3461*Table3[[#This Row],[QUANTITY]]</f>
        <v>550</v>
      </c>
      <c r="M3461" s="16">
        <f ca="1">K3461*Table3[[#This Row],[QUANTITY]]*(1-Table3[[#This Row],[DISCOUNT %]])</f>
        <v>1332.3241518280695</v>
      </c>
      <c r="N3461" s="3">
        <f>DAY(Table3[[#This Row],[DATE]])</f>
        <v>22</v>
      </c>
      <c r="O3461" s="3" t="str">
        <f>TEXT(Table3[[#This Row],[DATE]],"mmm")</f>
        <v>Jun</v>
      </c>
      <c r="P3461" s="3">
        <f>YEAR(Table3[[#This Row],[DATE]])</f>
        <v>2030</v>
      </c>
    </row>
    <row r="3462" spans="1:16" x14ac:dyDescent="0.3">
      <c r="A3462" s="6">
        <v>47657</v>
      </c>
      <c r="B3462" s="7" t="s">
        <v>1366</v>
      </c>
      <c r="C3462" s="9">
        <f t="shared" ca="1" si="108"/>
        <v>12</v>
      </c>
      <c r="D3462" s="9" t="s">
        <v>2115</v>
      </c>
      <c r="E3462" s="9" t="s">
        <v>2116</v>
      </c>
      <c r="F3462" s="10">
        <f t="shared" ca="1" si="109"/>
        <v>2.655412137491342E-2</v>
      </c>
      <c r="G3462" s="3" t="str">
        <f>VLOOKUP(Table3[[#This Row],[PRODUCT ID]],Table1[[PRODUCT]:[SELLING PRICE]],1,FALSE)</f>
        <v>Product314</v>
      </c>
      <c r="H3462" s="3" t="str">
        <f>VLOOKUP(Table3[[#This Row],[PRODUCT ID]],Table1[[PRODUCT]:[SELLING PRICE]],2,FALSE)</f>
        <v>Category2</v>
      </c>
      <c r="I3462" s="3" t="str">
        <f>VLOOKUP(Table3[[#This Row],[PRODUCT ID]],Table1[[PRODUCT]:[SELLING PRICE]],3,FALSE)</f>
        <v>Ft</v>
      </c>
      <c r="J3462" s="16">
        <f ca="1">VLOOKUP(Table3[[#This Row],[PRODUCT ID]],Table1[[PRODUCT]:[SELLING PRICE]],4,FALSE)</f>
        <v>203</v>
      </c>
      <c r="K3462" s="16">
        <f ca="1">VLOOKUP(Table3[[#This Row],[PRODUCT ID]],Table1[[PRODUCT]:[SELLING PRICE]],5,FALSE)</f>
        <v>41.070827392629212</v>
      </c>
      <c r="L3462" s="16">
        <f ca="1">J3462*Table3[[#This Row],[QUANTITY]]</f>
        <v>2436</v>
      </c>
      <c r="M3462" s="16">
        <f ca="1">K3462*Table3[[#This Row],[QUANTITY]]*(1-Table3[[#This Row],[DISCOUNT %]])</f>
        <v>479.76273188492661</v>
      </c>
      <c r="N3462" s="3">
        <f>DAY(Table3[[#This Row],[DATE]])</f>
        <v>23</v>
      </c>
      <c r="O3462" s="3" t="str">
        <f>TEXT(Table3[[#This Row],[DATE]],"mmm")</f>
        <v>Jun</v>
      </c>
      <c r="P3462" s="3">
        <f>YEAR(Table3[[#This Row],[DATE]])</f>
        <v>2030</v>
      </c>
    </row>
    <row r="3463" spans="1:16" x14ac:dyDescent="0.3">
      <c r="A3463" s="6">
        <v>47658</v>
      </c>
      <c r="B3463" s="7" t="s">
        <v>1367</v>
      </c>
      <c r="C3463" s="9">
        <f t="shared" ca="1" si="108"/>
        <v>10</v>
      </c>
      <c r="D3463" s="9" t="s">
        <v>2115</v>
      </c>
      <c r="E3463" s="9" t="s">
        <v>2116</v>
      </c>
      <c r="F3463" s="10">
        <f t="shared" ca="1" si="109"/>
        <v>1.8937998930639036E-2</v>
      </c>
      <c r="G3463" s="3" t="str">
        <f>VLOOKUP(Table3[[#This Row],[PRODUCT ID]],Table1[[PRODUCT]:[SELLING PRICE]],1,FALSE)</f>
        <v>Product315</v>
      </c>
      <c r="H3463" s="3" t="str">
        <f>VLOOKUP(Table3[[#This Row],[PRODUCT ID]],Table1[[PRODUCT]:[SELLING PRICE]],2,FALSE)</f>
        <v>Category3</v>
      </c>
      <c r="I3463" s="3" t="str">
        <f>VLOOKUP(Table3[[#This Row],[PRODUCT ID]],Table1[[PRODUCT]:[SELLING PRICE]],3,FALSE)</f>
        <v>Kg</v>
      </c>
      <c r="J3463" s="16">
        <f ca="1">VLOOKUP(Table3[[#This Row],[PRODUCT ID]],Table1[[PRODUCT]:[SELLING PRICE]],4,FALSE)</f>
        <v>22</v>
      </c>
      <c r="K3463" s="16">
        <f ca="1">VLOOKUP(Table3[[#This Row],[PRODUCT ID]],Table1[[PRODUCT]:[SELLING PRICE]],5,FALSE)</f>
        <v>188.43548183236697</v>
      </c>
      <c r="L3463" s="16">
        <f ca="1">J3463*Table3[[#This Row],[QUANTITY]]</f>
        <v>220</v>
      </c>
      <c r="M3463" s="16">
        <f ca="1">K3463*Table3[[#This Row],[QUANTITY]]*(1-Table3[[#This Row],[DISCOUNT %]])</f>
        <v>1848.6689087893117</v>
      </c>
      <c r="N3463" s="3">
        <f>DAY(Table3[[#This Row],[DATE]])</f>
        <v>24</v>
      </c>
      <c r="O3463" s="3" t="str">
        <f>TEXT(Table3[[#This Row],[DATE]],"mmm")</f>
        <v>Jun</v>
      </c>
      <c r="P3463" s="3">
        <f>YEAR(Table3[[#This Row],[DATE]])</f>
        <v>2030</v>
      </c>
    </row>
    <row r="3464" spans="1:16" x14ac:dyDescent="0.3">
      <c r="A3464" s="6">
        <v>47659</v>
      </c>
      <c r="B3464" s="7" t="s">
        <v>1368</v>
      </c>
      <c r="C3464" s="9">
        <f t="shared" ca="1" si="108"/>
        <v>3</v>
      </c>
      <c r="D3464" s="9" t="s">
        <v>2116</v>
      </c>
      <c r="E3464" s="9" t="s">
        <v>2116</v>
      </c>
      <c r="F3464" s="10">
        <f t="shared" ca="1" si="109"/>
        <v>1.7689197301215567E-2</v>
      </c>
      <c r="G3464" s="3" t="str">
        <f>VLOOKUP(Table3[[#This Row],[PRODUCT ID]],Table1[[PRODUCT]:[SELLING PRICE]],1,FALSE)</f>
        <v>Product316</v>
      </c>
      <c r="H3464" s="3" t="str">
        <f>VLOOKUP(Table3[[#This Row],[PRODUCT ID]],Table1[[PRODUCT]:[SELLING PRICE]],2,FALSE)</f>
        <v>Category4</v>
      </c>
      <c r="I3464" s="3" t="str">
        <f>VLOOKUP(Table3[[#This Row],[PRODUCT ID]],Table1[[PRODUCT]:[SELLING PRICE]],3,FALSE)</f>
        <v>No</v>
      </c>
      <c r="J3464" s="16">
        <f ca="1">VLOOKUP(Table3[[#This Row],[PRODUCT ID]],Table1[[PRODUCT]:[SELLING PRICE]],4,FALSE)</f>
        <v>172</v>
      </c>
      <c r="K3464" s="16">
        <f ca="1">VLOOKUP(Table3[[#This Row],[PRODUCT ID]],Table1[[PRODUCT]:[SELLING PRICE]],5,FALSE)</f>
        <v>27.123133495871624</v>
      </c>
      <c r="L3464" s="16">
        <f ca="1">J3464*Table3[[#This Row],[QUANTITY]]</f>
        <v>516</v>
      </c>
      <c r="M3464" s="16">
        <f ca="1">K3464*Table3[[#This Row],[QUANTITY]]*(1-Table3[[#This Row],[DISCOUNT %]])</f>
        <v>79.930041108107829</v>
      </c>
      <c r="N3464" s="3">
        <f>DAY(Table3[[#This Row],[DATE]])</f>
        <v>25</v>
      </c>
      <c r="O3464" s="3" t="str">
        <f>TEXT(Table3[[#This Row],[DATE]],"mmm")</f>
        <v>Jun</v>
      </c>
      <c r="P3464" s="3">
        <f>YEAR(Table3[[#This Row],[DATE]])</f>
        <v>2030</v>
      </c>
    </row>
    <row r="3465" spans="1:16" x14ac:dyDescent="0.3">
      <c r="A3465" s="6">
        <v>47660</v>
      </c>
      <c r="B3465" s="7" t="s">
        <v>1369</v>
      </c>
      <c r="C3465" s="9">
        <f t="shared" ca="1" si="108"/>
        <v>9</v>
      </c>
      <c r="D3465" s="9" t="s">
        <v>2116</v>
      </c>
      <c r="E3465" s="9" t="s">
        <v>2116</v>
      </c>
      <c r="F3465" s="10">
        <f t="shared" ca="1" si="109"/>
        <v>2.2642021881194831E-2</v>
      </c>
      <c r="G3465" s="3" t="str">
        <f>VLOOKUP(Table3[[#This Row],[PRODUCT ID]],Table1[[PRODUCT]:[SELLING PRICE]],1,FALSE)</f>
        <v>Product317</v>
      </c>
      <c r="H3465" s="3" t="str">
        <f>VLOOKUP(Table3[[#This Row],[PRODUCT ID]],Table1[[PRODUCT]:[SELLING PRICE]],2,FALSE)</f>
        <v>Category5</v>
      </c>
      <c r="I3465" s="3" t="str">
        <f>VLOOKUP(Table3[[#This Row],[PRODUCT ID]],Table1[[PRODUCT]:[SELLING PRICE]],3,FALSE)</f>
        <v>No</v>
      </c>
      <c r="J3465" s="16">
        <f ca="1">VLOOKUP(Table3[[#This Row],[PRODUCT ID]],Table1[[PRODUCT]:[SELLING PRICE]],4,FALSE)</f>
        <v>151</v>
      </c>
      <c r="K3465" s="16">
        <f ca="1">VLOOKUP(Table3[[#This Row],[PRODUCT ID]],Table1[[PRODUCT]:[SELLING PRICE]],5,FALSE)</f>
        <v>35.301883465414221</v>
      </c>
      <c r="L3465" s="16">
        <f ca="1">J3465*Table3[[#This Row],[QUANTITY]]</f>
        <v>1359</v>
      </c>
      <c r="M3465" s="16">
        <f ca="1">K3465*Table3[[#This Row],[QUANTITY]]*(1-Table3[[#This Row],[DISCOUNT %]])</f>
        <v>310.52319702788628</v>
      </c>
      <c r="N3465" s="3">
        <f>DAY(Table3[[#This Row],[DATE]])</f>
        <v>26</v>
      </c>
      <c r="O3465" s="3" t="str">
        <f>TEXT(Table3[[#This Row],[DATE]],"mmm")</f>
        <v>Jun</v>
      </c>
      <c r="P3465" s="3">
        <f>YEAR(Table3[[#This Row],[DATE]])</f>
        <v>2030</v>
      </c>
    </row>
    <row r="3466" spans="1:16" x14ac:dyDescent="0.3">
      <c r="A3466" s="6">
        <v>47661</v>
      </c>
      <c r="B3466" s="7" t="s">
        <v>1370</v>
      </c>
      <c r="C3466" s="9">
        <f t="shared" ca="1" si="108"/>
        <v>15</v>
      </c>
      <c r="D3466" s="9" t="s">
        <v>2116</v>
      </c>
      <c r="E3466" s="9" t="s">
        <v>2118</v>
      </c>
      <c r="F3466" s="10">
        <f t="shared" ca="1" si="109"/>
        <v>2.7409050711293473E-2</v>
      </c>
      <c r="G3466" s="3" t="str">
        <f>VLOOKUP(Table3[[#This Row],[PRODUCT ID]],Table1[[PRODUCT]:[SELLING PRICE]],1,FALSE)</f>
        <v>Product318</v>
      </c>
      <c r="H3466" s="3" t="str">
        <f>VLOOKUP(Table3[[#This Row],[PRODUCT ID]],Table1[[PRODUCT]:[SELLING PRICE]],2,FALSE)</f>
        <v>Category1</v>
      </c>
      <c r="I3466" s="3" t="str">
        <f>VLOOKUP(Table3[[#This Row],[PRODUCT ID]],Table1[[PRODUCT]:[SELLING PRICE]],3,FALSE)</f>
        <v>Ft</v>
      </c>
      <c r="J3466" s="16">
        <f ca="1">VLOOKUP(Table3[[#This Row],[PRODUCT ID]],Table1[[PRODUCT]:[SELLING PRICE]],4,FALSE)</f>
        <v>89</v>
      </c>
      <c r="K3466" s="16">
        <f ca="1">VLOOKUP(Table3[[#This Row],[PRODUCT ID]],Table1[[PRODUCT]:[SELLING PRICE]],5,FALSE)</f>
        <v>216.65822686185911</v>
      </c>
      <c r="L3466" s="16">
        <f ca="1">J3466*Table3[[#This Row],[QUANTITY]]</f>
        <v>1335</v>
      </c>
      <c r="M3466" s="16">
        <f ca="1">K3466*Table3[[#This Row],[QUANTITY]]*(1-Table3[[#This Row],[DISCOUNT %]])</f>
        <v>3160.7974580217524</v>
      </c>
      <c r="N3466" s="3">
        <f>DAY(Table3[[#This Row],[DATE]])</f>
        <v>27</v>
      </c>
      <c r="O3466" s="3" t="str">
        <f>TEXT(Table3[[#This Row],[DATE]],"mmm")</f>
        <v>Jun</v>
      </c>
      <c r="P3466" s="3">
        <f>YEAR(Table3[[#This Row],[DATE]])</f>
        <v>2030</v>
      </c>
    </row>
    <row r="3467" spans="1:16" x14ac:dyDescent="0.3">
      <c r="A3467" s="6">
        <v>47662</v>
      </c>
      <c r="B3467" s="7" t="s">
        <v>1371</v>
      </c>
      <c r="C3467" s="9">
        <f t="shared" ca="1" si="108"/>
        <v>7</v>
      </c>
      <c r="D3467" s="9" t="s">
        <v>2115</v>
      </c>
      <c r="E3467" s="9" t="s">
        <v>2116</v>
      </c>
      <c r="F3467" s="10">
        <f t="shared" ca="1" si="109"/>
        <v>4.3691996171515311E-3</v>
      </c>
      <c r="G3467" s="3" t="str">
        <f>VLOOKUP(Table3[[#This Row],[PRODUCT ID]],Table1[[PRODUCT]:[SELLING PRICE]],1,FALSE)</f>
        <v>Product319</v>
      </c>
      <c r="H3467" s="3" t="str">
        <f>VLOOKUP(Table3[[#This Row],[PRODUCT ID]],Table1[[PRODUCT]:[SELLING PRICE]],2,FALSE)</f>
        <v>Category2</v>
      </c>
      <c r="I3467" s="3" t="str">
        <f>VLOOKUP(Table3[[#This Row],[PRODUCT ID]],Table1[[PRODUCT]:[SELLING PRICE]],3,FALSE)</f>
        <v>No</v>
      </c>
      <c r="J3467" s="16">
        <f ca="1">VLOOKUP(Table3[[#This Row],[PRODUCT ID]],Table1[[PRODUCT]:[SELLING PRICE]],4,FALSE)</f>
        <v>20</v>
      </c>
      <c r="K3467" s="16">
        <f ca="1">VLOOKUP(Table3[[#This Row],[PRODUCT ID]],Table1[[PRODUCT]:[SELLING PRICE]],5,FALSE)</f>
        <v>232.52506986307321</v>
      </c>
      <c r="L3467" s="16">
        <f ca="1">J3467*Table3[[#This Row],[QUANTITY]]</f>
        <v>140</v>
      </c>
      <c r="M3467" s="16">
        <f ca="1">K3467*Table3[[#This Row],[QUANTITY]]*(1-Table3[[#This Row],[DISCOUNT %]])</f>
        <v>1620.5638499179454</v>
      </c>
      <c r="N3467" s="3">
        <f>DAY(Table3[[#This Row],[DATE]])</f>
        <v>28</v>
      </c>
      <c r="O3467" s="3" t="str">
        <f>TEXT(Table3[[#This Row],[DATE]],"mmm")</f>
        <v>Jun</v>
      </c>
      <c r="P3467" s="3">
        <f>YEAR(Table3[[#This Row],[DATE]])</f>
        <v>2030</v>
      </c>
    </row>
    <row r="3468" spans="1:16" x14ac:dyDescent="0.3">
      <c r="A3468" s="6">
        <v>47663</v>
      </c>
      <c r="B3468" s="7" t="s">
        <v>1372</v>
      </c>
      <c r="C3468" s="9">
        <f t="shared" ca="1" si="108"/>
        <v>8</v>
      </c>
      <c r="D3468" s="9" t="s">
        <v>2117</v>
      </c>
      <c r="E3468" s="9" t="s">
        <v>2116</v>
      </c>
      <c r="F3468" s="10">
        <f t="shared" ca="1" si="109"/>
        <v>5.6145977014062258E-2</v>
      </c>
      <c r="G3468" s="3" t="str">
        <f>VLOOKUP(Table3[[#This Row],[PRODUCT ID]],Table1[[PRODUCT]:[SELLING PRICE]],1,FALSE)</f>
        <v>Product320</v>
      </c>
      <c r="H3468" s="3" t="str">
        <f>VLOOKUP(Table3[[#This Row],[PRODUCT ID]],Table1[[PRODUCT]:[SELLING PRICE]],2,FALSE)</f>
        <v>Category3</v>
      </c>
      <c r="I3468" s="3" t="str">
        <f>VLOOKUP(Table3[[#This Row],[PRODUCT ID]],Table1[[PRODUCT]:[SELLING PRICE]],3,FALSE)</f>
        <v>Kg</v>
      </c>
      <c r="J3468" s="16">
        <f ca="1">VLOOKUP(Table3[[#This Row],[PRODUCT ID]],Table1[[PRODUCT]:[SELLING PRICE]],4,FALSE)</f>
        <v>71</v>
      </c>
      <c r="K3468" s="16">
        <f ca="1">VLOOKUP(Table3[[#This Row],[PRODUCT ID]],Table1[[PRODUCT]:[SELLING PRICE]],5,FALSE)</f>
        <v>128.16568360148443</v>
      </c>
      <c r="L3468" s="16">
        <f ca="1">J3468*Table3[[#This Row],[QUANTITY]]</f>
        <v>568</v>
      </c>
      <c r="M3468" s="16">
        <f ca="1">K3468*Table3[[#This Row],[QUANTITY]]*(1-Table3[[#This Row],[DISCOUNT %]])</f>
        <v>967.75756860803131</v>
      </c>
      <c r="N3468" s="3">
        <f>DAY(Table3[[#This Row],[DATE]])</f>
        <v>29</v>
      </c>
      <c r="O3468" s="3" t="str">
        <f>TEXT(Table3[[#This Row],[DATE]],"mmm")</f>
        <v>Jun</v>
      </c>
      <c r="P3468" s="3">
        <f>YEAR(Table3[[#This Row],[DATE]])</f>
        <v>2030</v>
      </c>
    </row>
    <row r="3469" spans="1:16" x14ac:dyDescent="0.3">
      <c r="A3469" s="6">
        <v>47664</v>
      </c>
      <c r="B3469" s="7" t="s">
        <v>1373</v>
      </c>
      <c r="C3469" s="9">
        <f t="shared" ca="1" si="108"/>
        <v>4</v>
      </c>
      <c r="D3469" s="9" t="s">
        <v>2117</v>
      </c>
      <c r="E3469" s="9" t="s">
        <v>2116</v>
      </c>
      <c r="F3469" s="10">
        <f t="shared" ca="1" si="109"/>
        <v>8.1086142950560061E-2</v>
      </c>
      <c r="G3469" s="3" t="str">
        <f>VLOOKUP(Table3[[#This Row],[PRODUCT ID]],Table1[[PRODUCT]:[SELLING PRICE]],1,FALSE)</f>
        <v>Product321</v>
      </c>
      <c r="H3469" s="3" t="str">
        <f>VLOOKUP(Table3[[#This Row],[PRODUCT ID]],Table1[[PRODUCT]:[SELLING PRICE]],2,FALSE)</f>
        <v>Category4</v>
      </c>
      <c r="I3469" s="3" t="str">
        <f>VLOOKUP(Table3[[#This Row],[PRODUCT ID]],Table1[[PRODUCT]:[SELLING PRICE]],3,FALSE)</f>
        <v>Kg</v>
      </c>
      <c r="J3469" s="16">
        <f ca="1">VLOOKUP(Table3[[#This Row],[PRODUCT ID]],Table1[[PRODUCT]:[SELLING PRICE]],4,FALSE)</f>
        <v>138</v>
      </c>
      <c r="K3469" s="16">
        <f ca="1">VLOOKUP(Table3[[#This Row],[PRODUCT ID]],Table1[[PRODUCT]:[SELLING PRICE]],5,FALSE)</f>
        <v>288.72254229764252</v>
      </c>
      <c r="L3469" s="16">
        <f ca="1">J3469*Table3[[#This Row],[QUANTITY]]</f>
        <v>552</v>
      </c>
      <c r="M3469" s="16">
        <f ca="1">K3469*Table3[[#This Row],[QUANTITY]]*(1-Table3[[#This Row],[DISCOUNT %]])</f>
        <v>1061.2445798393871</v>
      </c>
      <c r="N3469" s="3">
        <f>DAY(Table3[[#This Row],[DATE]])</f>
        <v>30</v>
      </c>
      <c r="O3469" s="3" t="str">
        <f>TEXT(Table3[[#This Row],[DATE]],"mmm")</f>
        <v>Jun</v>
      </c>
      <c r="P3469" s="3">
        <f>YEAR(Table3[[#This Row],[DATE]])</f>
        <v>2030</v>
      </c>
    </row>
    <row r="3470" spans="1:16" x14ac:dyDescent="0.3">
      <c r="A3470" s="6">
        <v>47665</v>
      </c>
      <c r="B3470" s="7" t="s">
        <v>1374</v>
      </c>
      <c r="C3470" s="9">
        <f t="shared" ca="1" si="108"/>
        <v>10</v>
      </c>
      <c r="D3470" s="9" t="s">
        <v>2116</v>
      </c>
      <c r="E3470" s="9" t="s">
        <v>2116</v>
      </c>
      <c r="F3470" s="10">
        <f t="shared" ca="1" si="109"/>
        <v>2.4449920079757461E-2</v>
      </c>
      <c r="G3470" s="3" t="str">
        <f>VLOOKUP(Table3[[#This Row],[PRODUCT ID]],Table1[[PRODUCT]:[SELLING PRICE]],1,FALSE)</f>
        <v>Product322</v>
      </c>
      <c r="H3470" s="3" t="str">
        <f>VLOOKUP(Table3[[#This Row],[PRODUCT ID]],Table1[[PRODUCT]:[SELLING PRICE]],2,FALSE)</f>
        <v>Category5</v>
      </c>
      <c r="I3470" s="3" t="str">
        <f>VLOOKUP(Table3[[#This Row],[PRODUCT ID]],Table1[[PRODUCT]:[SELLING PRICE]],3,FALSE)</f>
        <v>Lt</v>
      </c>
      <c r="J3470" s="16">
        <f ca="1">VLOOKUP(Table3[[#This Row],[PRODUCT ID]],Table1[[PRODUCT]:[SELLING PRICE]],4,FALSE)</f>
        <v>162</v>
      </c>
      <c r="K3470" s="16">
        <f ca="1">VLOOKUP(Table3[[#This Row],[PRODUCT ID]],Table1[[PRODUCT]:[SELLING PRICE]],5,FALSE)</f>
        <v>283.01514631136138</v>
      </c>
      <c r="L3470" s="16">
        <f ca="1">J3470*Table3[[#This Row],[QUANTITY]]</f>
        <v>1620</v>
      </c>
      <c r="M3470" s="16">
        <f ca="1">K3470*Table3[[#This Row],[QUANTITY]]*(1-Table3[[#This Row],[DISCOUNT %]])</f>
        <v>2760.9544860268775</v>
      </c>
      <c r="N3470" s="3">
        <f>DAY(Table3[[#This Row],[DATE]])</f>
        <v>1</v>
      </c>
      <c r="O3470" s="3" t="str">
        <f>TEXT(Table3[[#This Row],[DATE]],"mmm")</f>
        <v>Jul</v>
      </c>
      <c r="P3470" s="3">
        <f>YEAR(Table3[[#This Row],[DATE]])</f>
        <v>2030</v>
      </c>
    </row>
    <row r="3471" spans="1:16" x14ac:dyDescent="0.3">
      <c r="A3471" s="6">
        <v>47666</v>
      </c>
      <c r="B3471" s="7" t="s">
        <v>1375</v>
      </c>
      <c r="C3471" s="9">
        <f t="shared" ca="1" si="108"/>
        <v>6</v>
      </c>
      <c r="D3471" s="9" t="s">
        <v>2116</v>
      </c>
      <c r="E3471" s="9" t="s">
        <v>2116</v>
      </c>
      <c r="F3471" s="10">
        <f t="shared" ca="1" si="109"/>
        <v>2.1472199995597421E-2</v>
      </c>
      <c r="G3471" s="3" t="str">
        <f>VLOOKUP(Table3[[#This Row],[PRODUCT ID]],Table1[[PRODUCT]:[SELLING PRICE]],1,FALSE)</f>
        <v>Product323</v>
      </c>
      <c r="H3471" s="3" t="str">
        <f>VLOOKUP(Table3[[#This Row],[PRODUCT ID]],Table1[[PRODUCT]:[SELLING PRICE]],2,FALSE)</f>
        <v>Category1</v>
      </c>
      <c r="I3471" s="3" t="str">
        <f>VLOOKUP(Table3[[#This Row],[PRODUCT ID]],Table1[[PRODUCT]:[SELLING PRICE]],3,FALSE)</f>
        <v>Kg</v>
      </c>
      <c r="J3471" s="16">
        <f ca="1">VLOOKUP(Table3[[#This Row],[PRODUCT ID]],Table1[[PRODUCT]:[SELLING PRICE]],4,FALSE)</f>
        <v>150</v>
      </c>
      <c r="K3471" s="16">
        <f ca="1">VLOOKUP(Table3[[#This Row],[PRODUCT ID]],Table1[[PRODUCT]:[SELLING PRICE]],5,FALSE)</f>
        <v>83.93411188831513</v>
      </c>
      <c r="L3471" s="16">
        <f ca="1">J3471*Table3[[#This Row],[QUANTITY]]</f>
        <v>900</v>
      </c>
      <c r="M3471" s="16">
        <f ca="1">K3471*Table3[[#This Row],[QUANTITY]]*(1-Table3[[#This Row],[DISCOUNT %]])</f>
        <v>492.79117110837825</v>
      </c>
      <c r="N3471" s="3">
        <f>DAY(Table3[[#This Row],[DATE]])</f>
        <v>2</v>
      </c>
      <c r="O3471" s="3" t="str">
        <f>TEXT(Table3[[#This Row],[DATE]],"mmm")</f>
        <v>Jul</v>
      </c>
      <c r="P3471" s="3">
        <f>YEAR(Table3[[#This Row],[DATE]])</f>
        <v>2030</v>
      </c>
    </row>
    <row r="3472" spans="1:16" x14ac:dyDescent="0.3">
      <c r="A3472" s="6">
        <v>47667</v>
      </c>
      <c r="B3472" s="7" t="s">
        <v>1376</v>
      </c>
      <c r="C3472" s="9">
        <f t="shared" ca="1" si="108"/>
        <v>15</v>
      </c>
      <c r="D3472" s="9" t="s">
        <v>2116</v>
      </c>
      <c r="E3472" s="9" t="s">
        <v>2118</v>
      </c>
      <c r="F3472" s="10">
        <f t="shared" ca="1" si="109"/>
        <v>9.5324508913893491E-2</v>
      </c>
      <c r="G3472" s="3" t="str">
        <f>VLOOKUP(Table3[[#This Row],[PRODUCT ID]],Table1[[PRODUCT]:[SELLING PRICE]],1,FALSE)</f>
        <v>Product324</v>
      </c>
      <c r="H3472" s="3" t="str">
        <f>VLOOKUP(Table3[[#This Row],[PRODUCT ID]],Table1[[PRODUCT]:[SELLING PRICE]],2,FALSE)</f>
        <v>Category2</v>
      </c>
      <c r="I3472" s="3" t="str">
        <f>VLOOKUP(Table3[[#This Row],[PRODUCT ID]],Table1[[PRODUCT]:[SELLING PRICE]],3,FALSE)</f>
        <v>Lt</v>
      </c>
      <c r="J3472" s="16">
        <f ca="1">VLOOKUP(Table3[[#This Row],[PRODUCT ID]],Table1[[PRODUCT]:[SELLING PRICE]],4,FALSE)</f>
        <v>217</v>
      </c>
      <c r="K3472" s="16">
        <f ca="1">VLOOKUP(Table3[[#This Row],[PRODUCT ID]],Table1[[PRODUCT]:[SELLING PRICE]],5,FALSE)</f>
        <v>95.249144683585357</v>
      </c>
      <c r="L3472" s="16">
        <f ca="1">J3472*Table3[[#This Row],[QUANTITY]]</f>
        <v>3255</v>
      </c>
      <c r="M3472" s="16">
        <f ca="1">K3472*Table3[[#This Row],[QUANTITY]]*(1-Table3[[#This Row],[DISCOUNT %]])</f>
        <v>1292.5435011323129</v>
      </c>
      <c r="N3472" s="3">
        <f>DAY(Table3[[#This Row],[DATE]])</f>
        <v>3</v>
      </c>
      <c r="O3472" s="3" t="str">
        <f>TEXT(Table3[[#This Row],[DATE]],"mmm")</f>
        <v>Jul</v>
      </c>
      <c r="P3472" s="3">
        <f>YEAR(Table3[[#This Row],[DATE]])</f>
        <v>2030</v>
      </c>
    </row>
    <row r="3473" spans="1:16" x14ac:dyDescent="0.3">
      <c r="A3473" s="6">
        <v>47668</v>
      </c>
      <c r="B3473" s="7" t="s">
        <v>1377</v>
      </c>
      <c r="C3473" s="9">
        <f t="shared" ca="1" si="108"/>
        <v>13</v>
      </c>
      <c r="D3473" s="9" t="s">
        <v>2116</v>
      </c>
      <c r="E3473" s="9" t="s">
        <v>2118</v>
      </c>
      <c r="F3473" s="10">
        <f t="shared" ca="1" si="109"/>
        <v>4.5498931834506033E-2</v>
      </c>
      <c r="G3473" s="3" t="str">
        <f>VLOOKUP(Table3[[#This Row],[PRODUCT ID]],Table1[[PRODUCT]:[SELLING PRICE]],1,FALSE)</f>
        <v>Product325</v>
      </c>
      <c r="H3473" s="3" t="str">
        <f>VLOOKUP(Table3[[#This Row],[PRODUCT ID]],Table1[[PRODUCT]:[SELLING PRICE]],2,FALSE)</f>
        <v>Category3</v>
      </c>
      <c r="I3473" s="3" t="str">
        <f>VLOOKUP(Table3[[#This Row],[PRODUCT ID]],Table1[[PRODUCT]:[SELLING PRICE]],3,FALSE)</f>
        <v>Ft</v>
      </c>
      <c r="J3473" s="16">
        <f ca="1">VLOOKUP(Table3[[#This Row],[PRODUCT ID]],Table1[[PRODUCT]:[SELLING PRICE]],4,FALSE)</f>
        <v>160</v>
      </c>
      <c r="K3473" s="16">
        <f ca="1">VLOOKUP(Table3[[#This Row],[PRODUCT ID]],Table1[[PRODUCT]:[SELLING PRICE]],5,FALSE)</f>
        <v>264.36610118895965</v>
      </c>
      <c r="L3473" s="16">
        <f ca="1">J3473*Table3[[#This Row],[QUANTITY]]</f>
        <v>2080</v>
      </c>
      <c r="M3473" s="16">
        <f ca="1">K3473*Table3[[#This Row],[QUANTITY]]*(1-Table3[[#This Row],[DISCOUNT %]])</f>
        <v>3280.3904376309179</v>
      </c>
      <c r="N3473" s="3">
        <f>DAY(Table3[[#This Row],[DATE]])</f>
        <v>4</v>
      </c>
      <c r="O3473" s="3" t="str">
        <f>TEXT(Table3[[#This Row],[DATE]],"mmm")</f>
        <v>Jul</v>
      </c>
      <c r="P3473" s="3">
        <f>YEAR(Table3[[#This Row],[DATE]])</f>
        <v>2030</v>
      </c>
    </row>
    <row r="3474" spans="1:16" x14ac:dyDescent="0.3">
      <c r="A3474" s="6">
        <v>47669</v>
      </c>
      <c r="B3474" s="7" t="s">
        <v>1378</v>
      </c>
      <c r="C3474" s="9">
        <f t="shared" ca="1" si="108"/>
        <v>2</v>
      </c>
      <c r="D3474" s="9" t="s">
        <v>2115</v>
      </c>
      <c r="E3474" s="9" t="s">
        <v>2116</v>
      </c>
      <c r="F3474" s="10">
        <f t="shared" ca="1" si="109"/>
        <v>9.4005392045471411E-2</v>
      </c>
      <c r="G3474" s="3" t="str">
        <f>VLOOKUP(Table3[[#This Row],[PRODUCT ID]],Table1[[PRODUCT]:[SELLING PRICE]],1,FALSE)</f>
        <v>Product326</v>
      </c>
      <c r="H3474" s="3" t="str">
        <f>VLOOKUP(Table3[[#This Row],[PRODUCT ID]],Table1[[PRODUCT]:[SELLING PRICE]],2,FALSE)</f>
        <v>Category4</v>
      </c>
      <c r="I3474" s="3" t="str">
        <f>VLOOKUP(Table3[[#This Row],[PRODUCT ID]],Table1[[PRODUCT]:[SELLING PRICE]],3,FALSE)</f>
        <v>Kg</v>
      </c>
      <c r="J3474" s="16">
        <f ca="1">VLOOKUP(Table3[[#This Row],[PRODUCT ID]],Table1[[PRODUCT]:[SELLING PRICE]],4,FALSE)</f>
        <v>117</v>
      </c>
      <c r="K3474" s="16">
        <f ca="1">VLOOKUP(Table3[[#This Row],[PRODUCT ID]],Table1[[PRODUCT]:[SELLING PRICE]],5,FALSE)</f>
        <v>86.912407924758327</v>
      </c>
      <c r="L3474" s="16">
        <f ca="1">J3474*Table3[[#This Row],[QUANTITY]]</f>
        <v>234</v>
      </c>
      <c r="M3474" s="16">
        <f ca="1">K3474*Table3[[#This Row],[QUANTITY]]*(1-Table3[[#This Row],[DISCOUNT %]])</f>
        <v>157.48434588835096</v>
      </c>
      <c r="N3474" s="3">
        <f>DAY(Table3[[#This Row],[DATE]])</f>
        <v>5</v>
      </c>
      <c r="O3474" s="3" t="str">
        <f>TEXT(Table3[[#This Row],[DATE]],"mmm")</f>
        <v>Jul</v>
      </c>
      <c r="P3474" s="3">
        <f>YEAR(Table3[[#This Row],[DATE]])</f>
        <v>2030</v>
      </c>
    </row>
    <row r="3475" spans="1:16" x14ac:dyDescent="0.3">
      <c r="A3475" s="6">
        <v>47670</v>
      </c>
      <c r="B3475" s="7" t="s">
        <v>1379</v>
      </c>
      <c r="C3475" s="9">
        <f t="shared" ca="1" si="108"/>
        <v>5</v>
      </c>
      <c r="D3475" s="9" t="s">
        <v>2116</v>
      </c>
      <c r="E3475" s="9" t="s">
        <v>2116</v>
      </c>
      <c r="F3475" s="10">
        <f t="shared" ca="1" si="109"/>
        <v>6.2622019454237621E-3</v>
      </c>
      <c r="G3475" s="3" t="str">
        <f>VLOOKUP(Table3[[#This Row],[PRODUCT ID]],Table1[[PRODUCT]:[SELLING PRICE]],1,FALSE)</f>
        <v>Product327</v>
      </c>
      <c r="H3475" s="3" t="str">
        <f>VLOOKUP(Table3[[#This Row],[PRODUCT ID]],Table1[[PRODUCT]:[SELLING PRICE]],2,FALSE)</f>
        <v>Category5</v>
      </c>
      <c r="I3475" s="3" t="str">
        <f>VLOOKUP(Table3[[#This Row],[PRODUCT ID]],Table1[[PRODUCT]:[SELLING PRICE]],3,FALSE)</f>
        <v>No</v>
      </c>
      <c r="J3475" s="16">
        <f ca="1">VLOOKUP(Table3[[#This Row],[PRODUCT ID]],Table1[[PRODUCT]:[SELLING PRICE]],4,FALSE)</f>
        <v>10</v>
      </c>
      <c r="K3475" s="16">
        <f ca="1">VLOOKUP(Table3[[#This Row],[PRODUCT ID]],Table1[[PRODUCT]:[SELLING PRICE]],5,FALSE)</f>
        <v>124.15467144180025</v>
      </c>
      <c r="L3475" s="16">
        <f ca="1">J3475*Table3[[#This Row],[QUANTITY]]</f>
        <v>50</v>
      </c>
      <c r="M3475" s="16">
        <f ca="1">K3475*Table3[[#This Row],[QUANTITY]]*(1-Table3[[#This Row],[DISCOUNT %]])</f>
        <v>616.88594908381981</v>
      </c>
      <c r="N3475" s="3">
        <f>DAY(Table3[[#This Row],[DATE]])</f>
        <v>6</v>
      </c>
      <c r="O3475" s="3" t="str">
        <f>TEXT(Table3[[#This Row],[DATE]],"mmm")</f>
        <v>Jul</v>
      </c>
      <c r="P3475" s="3">
        <f>YEAR(Table3[[#This Row],[DATE]])</f>
        <v>2030</v>
      </c>
    </row>
    <row r="3476" spans="1:16" x14ac:dyDescent="0.3">
      <c r="A3476" s="6">
        <v>47671</v>
      </c>
      <c r="B3476" s="7" t="s">
        <v>1380</v>
      </c>
      <c r="C3476" s="9">
        <f t="shared" ca="1" si="108"/>
        <v>3</v>
      </c>
      <c r="D3476" s="9" t="s">
        <v>2117</v>
      </c>
      <c r="E3476" s="9" t="s">
        <v>2116</v>
      </c>
      <c r="F3476" s="10">
        <f t="shared" ca="1" si="109"/>
        <v>4.6943527184949797E-2</v>
      </c>
      <c r="G3476" s="3" t="str">
        <f>VLOOKUP(Table3[[#This Row],[PRODUCT ID]],Table1[[PRODUCT]:[SELLING PRICE]],1,FALSE)</f>
        <v>Product328</v>
      </c>
      <c r="H3476" s="3" t="str">
        <f>VLOOKUP(Table3[[#This Row],[PRODUCT ID]],Table1[[PRODUCT]:[SELLING PRICE]],2,FALSE)</f>
        <v>Category1</v>
      </c>
      <c r="I3476" s="3" t="str">
        <f>VLOOKUP(Table3[[#This Row],[PRODUCT ID]],Table1[[PRODUCT]:[SELLING PRICE]],3,FALSE)</f>
        <v>No</v>
      </c>
      <c r="J3476" s="16">
        <f ca="1">VLOOKUP(Table3[[#This Row],[PRODUCT ID]],Table1[[PRODUCT]:[SELLING PRICE]],4,FALSE)</f>
        <v>190</v>
      </c>
      <c r="K3476" s="16">
        <f ca="1">VLOOKUP(Table3[[#This Row],[PRODUCT ID]],Table1[[PRODUCT]:[SELLING PRICE]],5,FALSE)</f>
        <v>50.111219784723396</v>
      </c>
      <c r="L3476" s="16">
        <f ca="1">J3476*Table3[[#This Row],[QUANTITY]]</f>
        <v>570</v>
      </c>
      <c r="M3476" s="16">
        <f ca="1">K3476*Table3[[#This Row],[QUANTITY]]*(1-Table3[[#This Row],[DISCOUNT %]])</f>
        <v>143.27646712946472</v>
      </c>
      <c r="N3476" s="3">
        <f>DAY(Table3[[#This Row],[DATE]])</f>
        <v>7</v>
      </c>
      <c r="O3476" s="3" t="str">
        <f>TEXT(Table3[[#This Row],[DATE]],"mmm")</f>
        <v>Jul</v>
      </c>
      <c r="P3476" s="3">
        <f>YEAR(Table3[[#This Row],[DATE]])</f>
        <v>2030</v>
      </c>
    </row>
    <row r="3477" spans="1:16" x14ac:dyDescent="0.3">
      <c r="A3477" s="6">
        <v>47672</v>
      </c>
      <c r="B3477" s="7" t="s">
        <v>1381</v>
      </c>
      <c r="C3477" s="9">
        <f t="shared" ca="1" si="108"/>
        <v>7</v>
      </c>
      <c r="D3477" s="9" t="s">
        <v>2115</v>
      </c>
      <c r="E3477" s="9" t="s">
        <v>2116</v>
      </c>
      <c r="F3477" s="10">
        <f t="shared" ca="1" si="109"/>
        <v>1.4731062552553709E-2</v>
      </c>
      <c r="G3477" s="3" t="str">
        <f>VLOOKUP(Table3[[#This Row],[PRODUCT ID]],Table1[[PRODUCT]:[SELLING PRICE]],1,FALSE)</f>
        <v>Product329</v>
      </c>
      <c r="H3477" s="3" t="str">
        <f>VLOOKUP(Table3[[#This Row],[PRODUCT ID]],Table1[[PRODUCT]:[SELLING PRICE]],2,FALSE)</f>
        <v>Category2</v>
      </c>
      <c r="I3477" s="3" t="str">
        <f>VLOOKUP(Table3[[#This Row],[PRODUCT ID]],Table1[[PRODUCT]:[SELLING PRICE]],3,FALSE)</f>
        <v>Ft</v>
      </c>
      <c r="J3477" s="16">
        <f ca="1">VLOOKUP(Table3[[#This Row],[PRODUCT ID]],Table1[[PRODUCT]:[SELLING PRICE]],4,FALSE)</f>
        <v>41</v>
      </c>
      <c r="K3477" s="16">
        <f ca="1">VLOOKUP(Table3[[#This Row],[PRODUCT ID]],Table1[[PRODUCT]:[SELLING PRICE]],5,FALSE)</f>
        <v>171.82088432822343</v>
      </c>
      <c r="L3477" s="16">
        <f ca="1">J3477*Table3[[#This Row],[QUANTITY]]</f>
        <v>287</v>
      </c>
      <c r="M3477" s="16">
        <f ca="1">K3477*Table3[[#This Row],[QUANTITY]]*(1-Table3[[#This Row],[DISCOUNT %]])</f>
        <v>1185.0284609334449</v>
      </c>
      <c r="N3477" s="3">
        <f>DAY(Table3[[#This Row],[DATE]])</f>
        <v>8</v>
      </c>
      <c r="O3477" s="3" t="str">
        <f>TEXT(Table3[[#This Row],[DATE]],"mmm")</f>
        <v>Jul</v>
      </c>
      <c r="P3477" s="3">
        <f>YEAR(Table3[[#This Row],[DATE]])</f>
        <v>2030</v>
      </c>
    </row>
    <row r="3478" spans="1:16" x14ac:dyDescent="0.3">
      <c r="A3478" s="6">
        <v>47673</v>
      </c>
      <c r="B3478" s="7" t="s">
        <v>1382</v>
      </c>
      <c r="C3478" s="9">
        <f t="shared" ca="1" si="108"/>
        <v>10</v>
      </c>
      <c r="D3478" s="9" t="s">
        <v>2115</v>
      </c>
      <c r="E3478" s="9" t="s">
        <v>2118</v>
      </c>
      <c r="F3478" s="10">
        <f t="shared" ca="1" si="109"/>
        <v>8.925918792761206E-2</v>
      </c>
      <c r="G3478" s="3" t="str">
        <f>VLOOKUP(Table3[[#This Row],[PRODUCT ID]],Table1[[PRODUCT]:[SELLING PRICE]],1,FALSE)</f>
        <v>Product330</v>
      </c>
      <c r="H3478" s="3" t="str">
        <f>VLOOKUP(Table3[[#This Row],[PRODUCT ID]],Table1[[PRODUCT]:[SELLING PRICE]],2,FALSE)</f>
        <v>Category3</v>
      </c>
      <c r="I3478" s="3" t="str">
        <f>VLOOKUP(Table3[[#This Row],[PRODUCT ID]],Table1[[PRODUCT]:[SELLING PRICE]],3,FALSE)</f>
        <v>No</v>
      </c>
      <c r="J3478" s="16">
        <f ca="1">VLOOKUP(Table3[[#This Row],[PRODUCT ID]],Table1[[PRODUCT]:[SELLING PRICE]],4,FALSE)</f>
        <v>61</v>
      </c>
      <c r="K3478" s="16">
        <f ca="1">VLOOKUP(Table3[[#This Row],[PRODUCT ID]],Table1[[PRODUCT]:[SELLING PRICE]],5,FALSE)</f>
        <v>102.09929914283522</v>
      </c>
      <c r="L3478" s="16">
        <f ca="1">J3478*Table3[[#This Row],[QUANTITY]]</f>
        <v>610</v>
      </c>
      <c r="M3478" s="16">
        <f ca="1">K3478*Table3[[#This Row],[QUANTITY]]*(1-Table3[[#This Row],[DISCOUNT %]])</f>
        <v>929.85998613367406</v>
      </c>
      <c r="N3478" s="3">
        <f>DAY(Table3[[#This Row],[DATE]])</f>
        <v>9</v>
      </c>
      <c r="O3478" s="3" t="str">
        <f>TEXT(Table3[[#This Row],[DATE]],"mmm")</f>
        <v>Jul</v>
      </c>
      <c r="P3478" s="3">
        <f>YEAR(Table3[[#This Row],[DATE]])</f>
        <v>2030</v>
      </c>
    </row>
    <row r="3479" spans="1:16" x14ac:dyDescent="0.3">
      <c r="A3479" s="6">
        <v>47674</v>
      </c>
      <c r="B3479" s="7" t="s">
        <v>1383</v>
      </c>
      <c r="C3479" s="9">
        <f t="shared" ca="1" si="108"/>
        <v>7</v>
      </c>
      <c r="D3479" s="9" t="s">
        <v>2115</v>
      </c>
      <c r="E3479" s="9" t="s">
        <v>2116</v>
      </c>
      <c r="F3479" s="10">
        <f t="shared" ca="1" si="109"/>
        <v>6.9925059764746507E-3</v>
      </c>
      <c r="G3479" s="3" t="str">
        <f>VLOOKUP(Table3[[#This Row],[PRODUCT ID]],Table1[[PRODUCT]:[SELLING PRICE]],1,FALSE)</f>
        <v>Product331</v>
      </c>
      <c r="H3479" s="3" t="str">
        <f>VLOOKUP(Table3[[#This Row],[PRODUCT ID]],Table1[[PRODUCT]:[SELLING PRICE]],2,FALSE)</f>
        <v>Category4</v>
      </c>
      <c r="I3479" s="3" t="str">
        <f>VLOOKUP(Table3[[#This Row],[PRODUCT ID]],Table1[[PRODUCT]:[SELLING PRICE]],3,FALSE)</f>
        <v>Kg</v>
      </c>
      <c r="J3479" s="16">
        <f ca="1">VLOOKUP(Table3[[#This Row],[PRODUCT ID]],Table1[[PRODUCT]:[SELLING PRICE]],4,FALSE)</f>
        <v>22</v>
      </c>
      <c r="K3479" s="16">
        <f ca="1">VLOOKUP(Table3[[#This Row],[PRODUCT ID]],Table1[[PRODUCT]:[SELLING PRICE]],5,FALSE)</f>
        <v>82.007522453895561</v>
      </c>
      <c r="L3479" s="16">
        <f ca="1">J3479*Table3[[#This Row],[QUANTITY]]</f>
        <v>154</v>
      </c>
      <c r="M3479" s="16">
        <f ca="1">K3479*Table3[[#This Row],[QUANTITY]]*(1-Table3[[#This Row],[DISCOUNT %]])</f>
        <v>570.03859054114571</v>
      </c>
      <c r="N3479" s="3">
        <f>DAY(Table3[[#This Row],[DATE]])</f>
        <v>10</v>
      </c>
      <c r="O3479" s="3" t="str">
        <f>TEXT(Table3[[#This Row],[DATE]],"mmm")</f>
        <v>Jul</v>
      </c>
      <c r="P3479" s="3">
        <f>YEAR(Table3[[#This Row],[DATE]])</f>
        <v>2030</v>
      </c>
    </row>
    <row r="3480" spans="1:16" x14ac:dyDescent="0.3">
      <c r="A3480" s="6">
        <v>47675</v>
      </c>
      <c r="B3480" s="7" t="s">
        <v>1384</v>
      </c>
      <c r="C3480" s="9">
        <f t="shared" ca="1" si="108"/>
        <v>14</v>
      </c>
      <c r="D3480" s="9" t="s">
        <v>2116</v>
      </c>
      <c r="E3480" s="9" t="s">
        <v>2116</v>
      </c>
      <c r="F3480" s="10">
        <f t="shared" ca="1" si="109"/>
        <v>2.0398584606141593E-2</v>
      </c>
      <c r="G3480" s="3" t="str">
        <f>VLOOKUP(Table3[[#This Row],[PRODUCT ID]],Table1[[PRODUCT]:[SELLING PRICE]],1,FALSE)</f>
        <v>Product332</v>
      </c>
      <c r="H3480" s="3" t="str">
        <f>VLOOKUP(Table3[[#This Row],[PRODUCT ID]],Table1[[PRODUCT]:[SELLING PRICE]],2,FALSE)</f>
        <v>Category5</v>
      </c>
      <c r="I3480" s="3" t="str">
        <f>VLOOKUP(Table3[[#This Row],[PRODUCT ID]],Table1[[PRODUCT]:[SELLING PRICE]],3,FALSE)</f>
        <v>Kg</v>
      </c>
      <c r="J3480" s="16">
        <f ca="1">VLOOKUP(Table3[[#This Row],[PRODUCT ID]],Table1[[PRODUCT]:[SELLING PRICE]],4,FALSE)</f>
        <v>68</v>
      </c>
      <c r="K3480" s="16">
        <f ca="1">VLOOKUP(Table3[[#This Row],[PRODUCT ID]],Table1[[PRODUCT]:[SELLING PRICE]],5,FALSE)</f>
        <v>292.77443059016099</v>
      </c>
      <c r="L3480" s="16">
        <f ca="1">J3480*Table3[[#This Row],[QUANTITY]]</f>
        <v>952</v>
      </c>
      <c r="M3480" s="16">
        <f ca="1">K3480*Table3[[#This Row],[QUANTITY]]*(1-Table3[[#This Row],[DISCOUNT %]])</f>
        <v>4015.2314523615369</v>
      </c>
      <c r="N3480" s="3">
        <f>DAY(Table3[[#This Row],[DATE]])</f>
        <v>11</v>
      </c>
      <c r="O3480" s="3" t="str">
        <f>TEXT(Table3[[#This Row],[DATE]],"mmm")</f>
        <v>Jul</v>
      </c>
      <c r="P3480" s="3">
        <f>YEAR(Table3[[#This Row],[DATE]])</f>
        <v>2030</v>
      </c>
    </row>
    <row r="3481" spans="1:16" x14ac:dyDescent="0.3">
      <c r="A3481" s="6">
        <v>47676</v>
      </c>
      <c r="B3481" s="7" t="s">
        <v>1385</v>
      </c>
      <c r="C3481" s="9">
        <f t="shared" ca="1" si="108"/>
        <v>12</v>
      </c>
      <c r="D3481" s="9" t="s">
        <v>2116</v>
      </c>
      <c r="E3481" s="9" t="s">
        <v>2116</v>
      </c>
      <c r="F3481" s="10">
        <f t="shared" ca="1" si="109"/>
        <v>8.1189459759430732E-2</v>
      </c>
      <c r="G3481" s="3" t="str">
        <f>VLOOKUP(Table3[[#This Row],[PRODUCT ID]],Table1[[PRODUCT]:[SELLING PRICE]],1,FALSE)</f>
        <v>Product333</v>
      </c>
      <c r="H3481" s="3" t="str">
        <f>VLOOKUP(Table3[[#This Row],[PRODUCT ID]],Table1[[PRODUCT]:[SELLING PRICE]],2,FALSE)</f>
        <v>Category1</v>
      </c>
      <c r="I3481" s="3" t="str">
        <f>VLOOKUP(Table3[[#This Row],[PRODUCT ID]],Table1[[PRODUCT]:[SELLING PRICE]],3,FALSE)</f>
        <v>Lt</v>
      </c>
      <c r="J3481" s="16">
        <f ca="1">VLOOKUP(Table3[[#This Row],[PRODUCT ID]],Table1[[PRODUCT]:[SELLING PRICE]],4,FALSE)</f>
        <v>186</v>
      </c>
      <c r="K3481" s="16">
        <f ca="1">VLOOKUP(Table3[[#This Row],[PRODUCT ID]],Table1[[PRODUCT]:[SELLING PRICE]],5,FALSE)</f>
        <v>192.69073421074293</v>
      </c>
      <c r="L3481" s="16">
        <f ca="1">J3481*Table3[[#This Row],[QUANTITY]]</f>
        <v>2232</v>
      </c>
      <c r="M3481" s="16">
        <f ca="1">K3481*Table3[[#This Row],[QUANTITY]]*(1-Table3[[#This Row],[DISCOUNT %]])</f>
        <v>2124.5553311942958</v>
      </c>
      <c r="N3481" s="3">
        <f>DAY(Table3[[#This Row],[DATE]])</f>
        <v>12</v>
      </c>
      <c r="O3481" s="3" t="str">
        <f>TEXT(Table3[[#This Row],[DATE]],"mmm")</f>
        <v>Jul</v>
      </c>
      <c r="P3481" s="3">
        <f>YEAR(Table3[[#This Row],[DATE]])</f>
        <v>2030</v>
      </c>
    </row>
    <row r="3482" spans="1:16" x14ac:dyDescent="0.3">
      <c r="A3482" s="6">
        <v>47677</v>
      </c>
      <c r="B3482" s="7" t="s">
        <v>1386</v>
      </c>
      <c r="C3482" s="9">
        <f t="shared" ca="1" si="108"/>
        <v>9</v>
      </c>
      <c r="D3482" s="9" t="s">
        <v>2116</v>
      </c>
      <c r="E3482" s="9" t="s">
        <v>2116</v>
      </c>
      <c r="F3482" s="10">
        <f t="shared" ca="1" si="109"/>
        <v>2.4674956803898487E-2</v>
      </c>
      <c r="G3482" s="3" t="str">
        <f>VLOOKUP(Table3[[#This Row],[PRODUCT ID]],Table1[[PRODUCT]:[SELLING PRICE]],1,FALSE)</f>
        <v>Product334</v>
      </c>
      <c r="H3482" s="3" t="str">
        <f>VLOOKUP(Table3[[#This Row],[PRODUCT ID]],Table1[[PRODUCT]:[SELLING PRICE]],2,FALSE)</f>
        <v>Category2</v>
      </c>
      <c r="I3482" s="3" t="str">
        <f>VLOOKUP(Table3[[#This Row],[PRODUCT ID]],Table1[[PRODUCT]:[SELLING PRICE]],3,FALSE)</f>
        <v>Kg</v>
      </c>
      <c r="J3482" s="16">
        <f ca="1">VLOOKUP(Table3[[#This Row],[PRODUCT ID]],Table1[[PRODUCT]:[SELLING PRICE]],4,FALSE)</f>
        <v>122</v>
      </c>
      <c r="K3482" s="16">
        <f ca="1">VLOOKUP(Table3[[#This Row],[PRODUCT ID]],Table1[[PRODUCT]:[SELLING PRICE]],5,FALSE)</f>
        <v>63.890084282683333</v>
      </c>
      <c r="L3482" s="16">
        <f ca="1">J3482*Table3[[#This Row],[QUANTITY]]</f>
        <v>1098</v>
      </c>
      <c r="M3482" s="16">
        <f ca="1">K3482*Table3[[#This Row],[QUANTITY]]*(1-Table3[[#This Row],[DISCOUNT %]])</f>
        <v>560.82239291529618</v>
      </c>
      <c r="N3482" s="3">
        <f>DAY(Table3[[#This Row],[DATE]])</f>
        <v>13</v>
      </c>
      <c r="O3482" s="3" t="str">
        <f>TEXT(Table3[[#This Row],[DATE]],"mmm")</f>
        <v>Jul</v>
      </c>
      <c r="P3482" s="3">
        <f>YEAR(Table3[[#This Row],[DATE]])</f>
        <v>2030</v>
      </c>
    </row>
    <row r="3483" spans="1:16" x14ac:dyDescent="0.3">
      <c r="A3483" s="6">
        <v>47678</v>
      </c>
      <c r="B3483" s="7" t="s">
        <v>1387</v>
      </c>
      <c r="C3483" s="9">
        <f t="shared" ca="1" si="108"/>
        <v>1</v>
      </c>
      <c r="D3483" s="9" t="s">
        <v>2115</v>
      </c>
      <c r="E3483" s="9" t="s">
        <v>2116</v>
      </c>
      <c r="F3483" s="10">
        <f t="shared" ca="1" si="109"/>
        <v>4.4850875097062148E-2</v>
      </c>
      <c r="G3483" s="3" t="str">
        <f>VLOOKUP(Table3[[#This Row],[PRODUCT ID]],Table1[[PRODUCT]:[SELLING PRICE]],1,FALSE)</f>
        <v>Product335</v>
      </c>
      <c r="H3483" s="3" t="str">
        <f>VLOOKUP(Table3[[#This Row],[PRODUCT ID]],Table1[[PRODUCT]:[SELLING PRICE]],2,FALSE)</f>
        <v>Category3</v>
      </c>
      <c r="I3483" s="3" t="str">
        <f>VLOOKUP(Table3[[#This Row],[PRODUCT ID]],Table1[[PRODUCT]:[SELLING PRICE]],3,FALSE)</f>
        <v>Lt</v>
      </c>
      <c r="J3483" s="16">
        <f ca="1">VLOOKUP(Table3[[#This Row],[PRODUCT ID]],Table1[[PRODUCT]:[SELLING PRICE]],4,FALSE)</f>
        <v>173</v>
      </c>
      <c r="K3483" s="16">
        <f ca="1">VLOOKUP(Table3[[#This Row],[PRODUCT ID]],Table1[[PRODUCT]:[SELLING PRICE]],5,FALSE)</f>
        <v>89.209014179134854</v>
      </c>
      <c r="L3483" s="16">
        <f ca="1">J3483*Table3[[#This Row],[QUANTITY]]</f>
        <v>173</v>
      </c>
      <c r="M3483" s="16">
        <f ca="1">K3483*Table3[[#This Row],[QUANTITY]]*(1-Table3[[#This Row],[DISCOUNT %]])</f>
        <v>85.207911826654424</v>
      </c>
      <c r="N3483" s="3">
        <f>DAY(Table3[[#This Row],[DATE]])</f>
        <v>14</v>
      </c>
      <c r="O3483" s="3" t="str">
        <f>TEXT(Table3[[#This Row],[DATE]],"mmm")</f>
        <v>Jul</v>
      </c>
      <c r="P3483" s="3">
        <f>YEAR(Table3[[#This Row],[DATE]])</f>
        <v>2030</v>
      </c>
    </row>
    <row r="3484" spans="1:16" x14ac:dyDescent="0.3">
      <c r="A3484" s="6">
        <v>47679</v>
      </c>
      <c r="B3484" s="7" t="s">
        <v>1388</v>
      </c>
      <c r="C3484" s="9">
        <f t="shared" ca="1" si="108"/>
        <v>13</v>
      </c>
      <c r="D3484" s="9" t="s">
        <v>2117</v>
      </c>
      <c r="E3484" s="9" t="s">
        <v>2118</v>
      </c>
      <c r="F3484" s="10">
        <f t="shared" ca="1" si="109"/>
        <v>3.8603251752381565E-2</v>
      </c>
      <c r="G3484" s="3" t="str">
        <f>VLOOKUP(Table3[[#This Row],[PRODUCT ID]],Table1[[PRODUCT]:[SELLING PRICE]],1,FALSE)</f>
        <v>Product336</v>
      </c>
      <c r="H3484" s="3" t="str">
        <f>VLOOKUP(Table3[[#This Row],[PRODUCT ID]],Table1[[PRODUCT]:[SELLING PRICE]],2,FALSE)</f>
        <v>Category4</v>
      </c>
      <c r="I3484" s="3" t="str">
        <f>VLOOKUP(Table3[[#This Row],[PRODUCT ID]],Table1[[PRODUCT]:[SELLING PRICE]],3,FALSE)</f>
        <v>Ft</v>
      </c>
      <c r="J3484" s="16">
        <f ca="1">VLOOKUP(Table3[[#This Row],[PRODUCT ID]],Table1[[PRODUCT]:[SELLING PRICE]],4,FALSE)</f>
        <v>108</v>
      </c>
      <c r="K3484" s="16">
        <f ca="1">VLOOKUP(Table3[[#This Row],[PRODUCT ID]],Table1[[PRODUCT]:[SELLING PRICE]],5,FALSE)</f>
        <v>256.0019018789198</v>
      </c>
      <c r="L3484" s="16">
        <f ca="1">J3484*Table3[[#This Row],[QUANTITY]]</f>
        <v>1404</v>
      </c>
      <c r="M3484" s="16">
        <f ca="1">K3484*Table3[[#This Row],[QUANTITY]]*(1-Table3[[#This Row],[DISCOUNT %]])</f>
        <v>3199.5521481507917</v>
      </c>
      <c r="N3484" s="3">
        <f>DAY(Table3[[#This Row],[DATE]])</f>
        <v>15</v>
      </c>
      <c r="O3484" s="3" t="str">
        <f>TEXT(Table3[[#This Row],[DATE]],"mmm")</f>
        <v>Jul</v>
      </c>
      <c r="P3484" s="3">
        <f>YEAR(Table3[[#This Row],[DATE]])</f>
        <v>2030</v>
      </c>
    </row>
    <row r="3485" spans="1:16" x14ac:dyDescent="0.3">
      <c r="A3485" s="6">
        <v>47680</v>
      </c>
      <c r="B3485" s="7" t="s">
        <v>1389</v>
      </c>
      <c r="C3485" s="9">
        <f t="shared" ca="1" si="108"/>
        <v>5</v>
      </c>
      <c r="D3485" s="9" t="s">
        <v>2117</v>
      </c>
      <c r="E3485" s="9" t="s">
        <v>2118</v>
      </c>
      <c r="F3485" s="10">
        <f t="shared" ca="1" si="109"/>
        <v>5.6188738882428195E-2</v>
      </c>
      <c r="G3485" s="3" t="str">
        <f>VLOOKUP(Table3[[#This Row],[PRODUCT ID]],Table1[[PRODUCT]:[SELLING PRICE]],1,FALSE)</f>
        <v>Product337</v>
      </c>
      <c r="H3485" s="3" t="str">
        <f>VLOOKUP(Table3[[#This Row],[PRODUCT ID]],Table1[[PRODUCT]:[SELLING PRICE]],2,FALSE)</f>
        <v>Category1</v>
      </c>
      <c r="I3485" s="3" t="str">
        <f>VLOOKUP(Table3[[#This Row],[PRODUCT ID]],Table1[[PRODUCT]:[SELLING PRICE]],3,FALSE)</f>
        <v>Kg</v>
      </c>
      <c r="J3485" s="16">
        <f ca="1">VLOOKUP(Table3[[#This Row],[PRODUCT ID]],Table1[[PRODUCT]:[SELLING PRICE]],4,FALSE)</f>
        <v>247</v>
      </c>
      <c r="K3485" s="16">
        <f ca="1">VLOOKUP(Table3[[#This Row],[PRODUCT ID]],Table1[[PRODUCT]:[SELLING PRICE]],5,FALSE)</f>
        <v>213.71033526426584</v>
      </c>
      <c r="L3485" s="16">
        <f ca="1">J3485*Table3[[#This Row],[QUANTITY]]</f>
        <v>1235</v>
      </c>
      <c r="M3485" s="16">
        <f ca="1">K3485*Table3[[#This Row],[QUANTITY]]*(1-Table3[[#This Row],[DISCOUNT %]])</f>
        <v>1008.511105198129</v>
      </c>
      <c r="N3485" s="3">
        <f>DAY(Table3[[#This Row],[DATE]])</f>
        <v>16</v>
      </c>
      <c r="O3485" s="3" t="str">
        <f>TEXT(Table3[[#This Row],[DATE]],"mmm")</f>
        <v>Jul</v>
      </c>
      <c r="P3485" s="3">
        <f>YEAR(Table3[[#This Row],[DATE]])</f>
        <v>2030</v>
      </c>
    </row>
    <row r="3486" spans="1:16" x14ac:dyDescent="0.3">
      <c r="A3486" s="6">
        <v>47681</v>
      </c>
      <c r="B3486" s="7" t="s">
        <v>1390</v>
      </c>
      <c r="C3486" s="9">
        <f t="shared" ca="1" si="108"/>
        <v>13</v>
      </c>
      <c r="D3486" s="9" t="s">
        <v>2116</v>
      </c>
      <c r="E3486" s="9" t="s">
        <v>2116</v>
      </c>
      <c r="F3486" s="10">
        <f t="shared" ca="1" si="109"/>
        <v>9.2354647754044686E-2</v>
      </c>
      <c r="G3486" s="3" t="str">
        <f>VLOOKUP(Table3[[#This Row],[PRODUCT ID]],Table1[[PRODUCT]:[SELLING PRICE]],1,FALSE)</f>
        <v>Product338</v>
      </c>
      <c r="H3486" s="3" t="str">
        <f>VLOOKUP(Table3[[#This Row],[PRODUCT ID]],Table1[[PRODUCT]:[SELLING PRICE]],2,FALSE)</f>
        <v>Category2</v>
      </c>
      <c r="I3486" s="3" t="str">
        <f>VLOOKUP(Table3[[#This Row],[PRODUCT ID]],Table1[[PRODUCT]:[SELLING PRICE]],3,FALSE)</f>
        <v>No</v>
      </c>
      <c r="J3486" s="16">
        <f ca="1">VLOOKUP(Table3[[#This Row],[PRODUCT ID]],Table1[[PRODUCT]:[SELLING PRICE]],4,FALSE)</f>
        <v>77</v>
      </c>
      <c r="K3486" s="16">
        <f ca="1">VLOOKUP(Table3[[#This Row],[PRODUCT ID]],Table1[[PRODUCT]:[SELLING PRICE]],5,FALSE)</f>
        <v>237.3384238010517</v>
      </c>
      <c r="L3486" s="16">
        <f ca="1">J3486*Table3[[#This Row],[QUANTITY]]</f>
        <v>1001</v>
      </c>
      <c r="M3486" s="16">
        <f ca="1">K3486*Table3[[#This Row],[QUANTITY]]*(1-Table3[[#This Row],[DISCOUNT %]])</f>
        <v>2800.4485245412702</v>
      </c>
      <c r="N3486" s="3">
        <f>DAY(Table3[[#This Row],[DATE]])</f>
        <v>17</v>
      </c>
      <c r="O3486" s="3" t="str">
        <f>TEXT(Table3[[#This Row],[DATE]],"mmm")</f>
        <v>Jul</v>
      </c>
      <c r="P3486" s="3">
        <f>YEAR(Table3[[#This Row],[DATE]])</f>
        <v>2030</v>
      </c>
    </row>
    <row r="3487" spans="1:16" x14ac:dyDescent="0.3">
      <c r="A3487" s="6">
        <v>47682</v>
      </c>
      <c r="B3487" s="7" t="s">
        <v>1391</v>
      </c>
      <c r="C3487" s="9">
        <f t="shared" ca="1" si="108"/>
        <v>2</v>
      </c>
      <c r="D3487" s="9" t="s">
        <v>2116</v>
      </c>
      <c r="E3487" s="9" t="s">
        <v>2116</v>
      </c>
      <c r="F3487" s="10">
        <f t="shared" ca="1" si="109"/>
        <v>6.6653653287391396E-2</v>
      </c>
      <c r="G3487" s="3" t="str">
        <f>VLOOKUP(Table3[[#This Row],[PRODUCT ID]],Table1[[PRODUCT]:[SELLING PRICE]],1,FALSE)</f>
        <v>Product339</v>
      </c>
      <c r="H3487" s="3" t="str">
        <f>VLOOKUP(Table3[[#This Row],[PRODUCT ID]],Table1[[PRODUCT]:[SELLING PRICE]],2,FALSE)</f>
        <v>Category3</v>
      </c>
      <c r="I3487" s="3" t="str">
        <f>VLOOKUP(Table3[[#This Row],[PRODUCT ID]],Table1[[PRODUCT]:[SELLING PRICE]],3,FALSE)</f>
        <v>No</v>
      </c>
      <c r="J3487" s="16">
        <f ca="1">VLOOKUP(Table3[[#This Row],[PRODUCT ID]],Table1[[PRODUCT]:[SELLING PRICE]],4,FALSE)</f>
        <v>92</v>
      </c>
      <c r="K3487" s="16">
        <f ca="1">VLOOKUP(Table3[[#This Row],[PRODUCT ID]],Table1[[PRODUCT]:[SELLING PRICE]],5,FALSE)</f>
        <v>83.034094001668521</v>
      </c>
      <c r="L3487" s="16">
        <f ca="1">J3487*Table3[[#This Row],[QUANTITY]]</f>
        <v>184</v>
      </c>
      <c r="M3487" s="16">
        <f ca="1">K3487*Table3[[#This Row],[QUANTITY]]*(1-Table3[[#This Row],[DISCOUNT %]])</f>
        <v>154.99913657809728</v>
      </c>
      <c r="N3487" s="3">
        <f>DAY(Table3[[#This Row],[DATE]])</f>
        <v>18</v>
      </c>
      <c r="O3487" s="3" t="str">
        <f>TEXT(Table3[[#This Row],[DATE]],"mmm")</f>
        <v>Jul</v>
      </c>
      <c r="P3487" s="3">
        <f>YEAR(Table3[[#This Row],[DATE]])</f>
        <v>2030</v>
      </c>
    </row>
    <row r="3488" spans="1:16" x14ac:dyDescent="0.3">
      <c r="A3488" s="6">
        <v>47683</v>
      </c>
      <c r="B3488" s="7" t="s">
        <v>1392</v>
      </c>
      <c r="C3488" s="9">
        <f t="shared" ca="1" si="108"/>
        <v>15</v>
      </c>
      <c r="D3488" s="9" t="s">
        <v>2116</v>
      </c>
      <c r="E3488" s="9" t="s">
        <v>2116</v>
      </c>
      <c r="F3488" s="10">
        <f t="shared" ca="1" si="109"/>
        <v>7.3447566410563062E-2</v>
      </c>
      <c r="G3488" s="3" t="str">
        <f>VLOOKUP(Table3[[#This Row],[PRODUCT ID]],Table1[[PRODUCT]:[SELLING PRICE]],1,FALSE)</f>
        <v>Product340</v>
      </c>
      <c r="H3488" s="3" t="str">
        <f>VLOOKUP(Table3[[#This Row],[PRODUCT ID]],Table1[[PRODUCT]:[SELLING PRICE]],2,FALSE)</f>
        <v>Category4</v>
      </c>
      <c r="I3488" s="3" t="str">
        <f>VLOOKUP(Table3[[#This Row],[PRODUCT ID]],Table1[[PRODUCT]:[SELLING PRICE]],3,FALSE)</f>
        <v>Ft</v>
      </c>
      <c r="J3488" s="16">
        <f ca="1">VLOOKUP(Table3[[#This Row],[PRODUCT ID]],Table1[[PRODUCT]:[SELLING PRICE]],4,FALSE)</f>
        <v>11</v>
      </c>
      <c r="K3488" s="16">
        <f ca="1">VLOOKUP(Table3[[#This Row],[PRODUCT ID]],Table1[[PRODUCT]:[SELLING PRICE]],5,FALSE)</f>
        <v>232.73824399928162</v>
      </c>
      <c r="L3488" s="16">
        <f ca="1">J3488*Table3[[#This Row],[QUANTITY]]</f>
        <v>165</v>
      </c>
      <c r="M3488" s="16">
        <f ca="1">K3488*Table3[[#This Row],[QUANTITY]]*(1-Table3[[#This Row],[DISCOUNT %]])</f>
        <v>3234.6627955029985</v>
      </c>
      <c r="N3488" s="3">
        <f>DAY(Table3[[#This Row],[DATE]])</f>
        <v>19</v>
      </c>
      <c r="O3488" s="3" t="str">
        <f>TEXT(Table3[[#This Row],[DATE]],"mmm")</f>
        <v>Jul</v>
      </c>
      <c r="P3488" s="3">
        <f>YEAR(Table3[[#This Row],[DATE]])</f>
        <v>2030</v>
      </c>
    </row>
    <row r="3489" spans="1:16" x14ac:dyDescent="0.3">
      <c r="A3489" s="6">
        <v>47684</v>
      </c>
      <c r="B3489" s="7" t="s">
        <v>1393</v>
      </c>
      <c r="C3489" s="9">
        <f t="shared" ca="1" si="108"/>
        <v>11</v>
      </c>
      <c r="D3489" s="9" t="s">
        <v>2116</v>
      </c>
      <c r="E3489" s="9" t="s">
        <v>2116</v>
      </c>
      <c r="F3489" s="10">
        <f t="shared" ca="1" si="109"/>
        <v>7.9063075023647511E-2</v>
      </c>
      <c r="G3489" s="3" t="str">
        <f>VLOOKUP(Table3[[#This Row],[PRODUCT ID]],Table1[[PRODUCT]:[SELLING PRICE]],1,FALSE)</f>
        <v>Product341</v>
      </c>
      <c r="H3489" s="3" t="str">
        <f>VLOOKUP(Table3[[#This Row],[PRODUCT ID]],Table1[[PRODUCT]:[SELLING PRICE]],2,FALSE)</f>
        <v>Category5</v>
      </c>
      <c r="I3489" s="3" t="str">
        <f>VLOOKUP(Table3[[#This Row],[PRODUCT ID]],Table1[[PRODUCT]:[SELLING PRICE]],3,FALSE)</f>
        <v>No</v>
      </c>
      <c r="J3489" s="16">
        <f ca="1">VLOOKUP(Table3[[#This Row],[PRODUCT ID]],Table1[[PRODUCT]:[SELLING PRICE]],4,FALSE)</f>
        <v>22</v>
      </c>
      <c r="K3489" s="16">
        <f ca="1">VLOOKUP(Table3[[#This Row],[PRODUCT ID]],Table1[[PRODUCT]:[SELLING PRICE]],5,FALSE)</f>
        <v>51.009656057150352</v>
      </c>
      <c r="L3489" s="16">
        <f ca="1">J3489*Table3[[#This Row],[QUANTITY]]</f>
        <v>242</v>
      </c>
      <c r="M3489" s="16">
        <f ca="1">K3489*Table3[[#This Row],[QUANTITY]]*(1-Table3[[#This Row],[DISCOUNT %]])</f>
        <v>516.74343372710757</v>
      </c>
      <c r="N3489" s="3">
        <f>DAY(Table3[[#This Row],[DATE]])</f>
        <v>20</v>
      </c>
      <c r="O3489" s="3" t="str">
        <f>TEXT(Table3[[#This Row],[DATE]],"mmm")</f>
        <v>Jul</v>
      </c>
      <c r="P3489" s="3">
        <f>YEAR(Table3[[#This Row],[DATE]])</f>
        <v>2030</v>
      </c>
    </row>
    <row r="3490" spans="1:16" x14ac:dyDescent="0.3">
      <c r="A3490" s="6">
        <v>47685</v>
      </c>
      <c r="B3490" s="7" t="s">
        <v>1394</v>
      </c>
      <c r="C3490" s="9">
        <f t="shared" ca="1" si="108"/>
        <v>14</v>
      </c>
      <c r="D3490" s="9" t="s">
        <v>2115</v>
      </c>
      <c r="E3490" s="9" t="s">
        <v>2118</v>
      </c>
      <c r="F3490" s="10">
        <f t="shared" ca="1" si="109"/>
        <v>1.0017186912436206E-2</v>
      </c>
      <c r="G3490" s="3" t="str">
        <f>VLOOKUP(Table3[[#This Row],[PRODUCT ID]],Table1[[PRODUCT]:[SELLING PRICE]],1,FALSE)</f>
        <v>Product342</v>
      </c>
      <c r="H3490" s="3" t="str">
        <f>VLOOKUP(Table3[[#This Row],[PRODUCT ID]],Table1[[PRODUCT]:[SELLING PRICE]],2,FALSE)</f>
        <v>Category1</v>
      </c>
      <c r="I3490" s="3" t="str">
        <f>VLOOKUP(Table3[[#This Row],[PRODUCT ID]],Table1[[PRODUCT]:[SELLING PRICE]],3,FALSE)</f>
        <v>Kg</v>
      </c>
      <c r="J3490" s="16">
        <f ca="1">VLOOKUP(Table3[[#This Row],[PRODUCT ID]],Table1[[PRODUCT]:[SELLING PRICE]],4,FALSE)</f>
        <v>187</v>
      </c>
      <c r="K3490" s="16">
        <f ca="1">VLOOKUP(Table3[[#This Row],[PRODUCT ID]],Table1[[PRODUCT]:[SELLING PRICE]],5,FALSE)</f>
        <v>269.4081142143034</v>
      </c>
      <c r="L3490" s="16">
        <f ca="1">J3490*Table3[[#This Row],[QUANTITY]]</f>
        <v>2618</v>
      </c>
      <c r="M3490" s="16">
        <f ca="1">K3490*Table3[[#This Row],[QUANTITY]]*(1-Table3[[#This Row],[DISCOUNT %]])</f>
        <v>3733.9316388988846</v>
      </c>
      <c r="N3490" s="3">
        <f>DAY(Table3[[#This Row],[DATE]])</f>
        <v>21</v>
      </c>
      <c r="O3490" s="3" t="str">
        <f>TEXT(Table3[[#This Row],[DATE]],"mmm")</f>
        <v>Jul</v>
      </c>
      <c r="P3490" s="3">
        <f>YEAR(Table3[[#This Row],[DATE]])</f>
        <v>2030</v>
      </c>
    </row>
    <row r="3491" spans="1:16" x14ac:dyDescent="0.3">
      <c r="A3491" s="6">
        <v>47686</v>
      </c>
      <c r="B3491" s="7" t="s">
        <v>1395</v>
      </c>
      <c r="C3491" s="9">
        <f t="shared" ca="1" si="108"/>
        <v>8</v>
      </c>
      <c r="D3491" s="9" t="s">
        <v>2116</v>
      </c>
      <c r="E3491" s="9" t="s">
        <v>2116</v>
      </c>
      <c r="F3491" s="10">
        <f t="shared" ca="1" si="109"/>
        <v>2.506384049924202E-2</v>
      </c>
      <c r="G3491" s="3" t="str">
        <f>VLOOKUP(Table3[[#This Row],[PRODUCT ID]],Table1[[PRODUCT]:[SELLING PRICE]],1,FALSE)</f>
        <v>Product343</v>
      </c>
      <c r="H3491" s="3" t="str">
        <f>VLOOKUP(Table3[[#This Row],[PRODUCT ID]],Table1[[PRODUCT]:[SELLING PRICE]],2,FALSE)</f>
        <v>Category2</v>
      </c>
      <c r="I3491" s="3" t="str">
        <f>VLOOKUP(Table3[[#This Row],[PRODUCT ID]],Table1[[PRODUCT]:[SELLING PRICE]],3,FALSE)</f>
        <v>Kg</v>
      </c>
      <c r="J3491" s="16">
        <f ca="1">VLOOKUP(Table3[[#This Row],[PRODUCT ID]],Table1[[PRODUCT]:[SELLING PRICE]],4,FALSE)</f>
        <v>111</v>
      </c>
      <c r="K3491" s="16">
        <f ca="1">VLOOKUP(Table3[[#This Row],[PRODUCT ID]],Table1[[PRODUCT]:[SELLING PRICE]],5,FALSE)</f>
        <v>279.07130300656956</v>
      </c>
      <c r="L3491" s="16">
        <f ca="1">J3491*Table3[[#This Row],[QUANTITY]]</f>
        <v>888</v>
      </c>
      <c r="M3491" s="16">
        <f ca="1">K3491*Table3[[#This Row],[QUANTITY]]*(1-Table3[[#This Row],[DISCOUNT %]])</f>
        <v>2176.6136350407783</v>
      </c>
      <c r="N3491" s="3">
        <f>DAY(Table3[[#This Row],[DATE]])</f>
        <v>22</v>
      </c>
      <c r="O3491" s="3" t="str">
        <f>TEXT(Table3[[#This Row],[DATE]],"mmm")</f>
        <v>Jul</v>
      </c>
      <c r="P3491" s="3">
        <f>YEAR(Table3[[#This Row],[DATE]])</f>
        <v>2030</v>
      </c>
    </row>
    <row r="3492" spans="1:16" x14ac:dyDescent="0.3">
      <c r="A3492" s="6">
        <v>47687</v>
      </c>
      <c r="B3492" s="7" t="s">
        <v>1396</v>
      </c>
      <c r="C3492" s="9">
        <f t="shared" ca="1" si="108"/>
        <v>14</v>
      </c>
      <c r="D3492" s="9" t="s">
        <v>2117</v>
      </c>
      <c r="E3492" s="9" t="s">
        <v>2116</v>
      </c>
      <c r="F3492" s="10">
        <f t="shared" ca="1" si="109"/>
        <v>9.9226709758204593E-2</v>
      </c>
      <c r="G3492" s="3" t="str">
        <f>VLOOKUP(Table3[[#This Row],[PRODUCT ID]],Table1[[PRODUCT]:[SELLING PRICE]],1,FALSE)</f>
        <v>Product344</v>
      </c>
      <c r="H3492" s="3" t="str">
        <f>VLOOKUP(Table3[[#This Row],[PRODUCT ID]],Table1[[PRODUCT]:[SELLING PRICE]],2,FALSE)</f>
        <v>Category3</v>
      </c>
      <c r="I3492" s="3" t="str">
        <f>VLOOKUP(Table3[[#This Row],[PRODUCT ID]],Table1[[PRODUCT]:[SELLING PRICE]],3,FALSE)</f>
        <v>Lt</v>
      </c>
      <c r="J3492" s="16">
        <f ca="1">VLOOKUP(Table3[[#This Row],[PRODUCT ID]],Table1[[PRODUCT]:[SELLING PRICE]],4,FALSE)</f>
        <v>62</v>
      </c>
      <c r="K3492" s="16">
        <f ca="1">VLOOKUP(Table3[[#This Row],[PRODUCT ID]],Table1[[PRODUCT]:[SELLING PRICE]],5,FALSE)</f>
        <v>303.34321782687795</v>
      </c>
      <c r="L3492" s="16">
        <f ca="1">J3492*Table3[[#This Row],[QUANTITY]]</f>
        <v>868</v>
      </c>
      <c r="M3492" s="16">
        <f ca="1">K3492*Table3[[#This Row],[QUANTITY]]*(1-Table3[[#This Row],[DISCOUNT %]])</f>
        <v>3825.4085575223066</v>
      </c>
      <c r="N3492" s="3">
        <f>DAY(Table3[[#This Row],[DATE]])</f>
        <v>23</v>
      </c>
      <c r="O3492" s="3" t="str">
        <f>TEXT(Table3[[#This Row],[DATE]],"mmm")</f>
        <v>Jul</v>
      </c>
      <c r="P3492" s="3">
        <f>YEAR(Table3[[#This Row],[DATE]])</f>
        <v>2030</v>
      </c>
    </row>
    <row r="3493" spans="1:16" x14ac:dyDescent="0.3">
      <c r="A3493" s="6">
        <v>47688</v>
      </c>
      <c r="B3493" s="7" t="s">
        <v>1397</v>
      </c>
      <c r="C3493" s="9">
        <f t="shared" ca="1" si="108"/>
        <v>6</v>
      </c>
      <c r="D3493" s="9" t="s">
        <v>2115</v>
      </c>
      <c r="E3493" s="9" t="s">
        <v>2116</v>
      </c>
      <c r="F3493" s="10">
        <f t="shared" ca="1" si="109"/>
        <v>9.8320720301694701E-3</v>
      </c>
      <c r="G3493" s="3" t="str">
        <f>VLOOKUP(Table3[[#This Row],[PRODUCT ID]],Table1[[PRODUCT]:[SELLING PRICE]],1,FALSE)</f>
        <v>Product345</v>
      </c>
      <c r="H3493" s="3" t="str">
        <f>VLOOKUP(Table3[[#This Row],[PRODUCT ID]],Table1[[PRODUCT]:[SELLING PRICE]],2,FALSE)</f>
        <v>Category4</v>
      </c>
      <c r="I3493" s="3" t="str">
        <f>VLOOKUP(Table3[[#This Row],[PRODUCT ID]],Table1[[PRODUCT]:[SELLING PRICE]],3,FALSE)</f>
        <v>Kg</v>
      </c>
      <c r="J3493" s="16">
        <f ca="1">VLOOKUP(Table3[[#This Row],[PRODUCT ID]],Table1[[PRODUCT]:[SELLING PRICE]],4,FALSE)</f>
        <v>41</v>
      </c>
      <c r="K3493" s="16">
        <f ca="1">VLOOKUP(Table3[[#This Row],[PRODUCT ID]],Table1[[PRODUCT]:[SELLING PRICE]],5,FALSE)</f>
        <v>228.93999531555747</v>
      </c>
      <c r="L3493" s="16">
        <f ca="1">J3493*Table3[[#This Row],[QUANTITY]]</f>
        <v>246</v>
      </c>
      <c r="M3493" s="16">
        <f ca="1">K3493*Table3[[#This Row],[QUANTITY]]*(1-Table3[[#This Row],[DISCOUNT %]])</f>
        <v>1360.1342447461695</v>
      </c>
      <c r="N3493" s="3">
        <f>DAY(Table3[[#This Row],[DATE]])</f>
        <v>24</v>
      </c>
      <c r="O3493" s="3" t="str">
        <f>TEXT(Table3[[#This Row],[DATE]],"mmm")</f>
        <v>Jul</v>
      </c>
      <c r="P3493" s="3">
        <f>YEAR(Table3[[#This Row],[DATE]])</f>
        <v>2030</v>
      </c>
    </row>
    <row r="3494" spans="1:16" x14ac:dyDescent="0.3">
      <c r="A3494" s="6">
        <v>47689</v>
      </c>
      <c r="B3494" s="7" t="s">
        <v>1398</v>
      </c>
      <c r="C3494" s="9">
        <f t="shared" ca="1" si="108"/>
        <v>2</v>
      </c>
      <c r="D3494" s="9" t="s">
        <v>2115</v>
      </c>
      <c r="E3494" s="9" t="s">
        <v>2116</v>
      </c>
      <c r="F3494" s="10">
        <f t="shared" ca="1" si="109"/>
        <v>6.9568311346364766E-3</v>
      </c>
      <c r="G3494" s="3" t="str">
        <f>VLOOKUP(Table3[[#This Row],[PRODUCT ID]],Table1[[PRODUCT]:[SELLING PRICE]],1,FALSE)</f>
        <v>Product346</v>
      </c>
      <c r="H3494" s="3" t="str">
        <f>VLOOKUP(Table3[[#This Row],[PRODUCT ID]],Table1[[PRODUCT]:[SELLING PRICE]],2,FALSE)</f>
        <v>Category5</v>
      </c>
      <c r="I3494" s="3" t="str">
        <f>VLOOKUP(Table3[[#This Row],[PRODUCT ID]],Table1[[PRODUCT]:[SELLING PRICE]],3,FALSE)</f>
        <v>Lt</v>
      </c>
      <c r="J3494" s="16">
        <f ca="1">VLOOKUP(Table3[[#This Row],[PRODUCT ID]],Table1[[PRODUCT]:[SELLING PRICE]],4,FALSE)</f>
        <v>232</v>
      </c>
      <c r="K3494" s="16">
        <f ca="1">VLOOKUP(Table3[[#This Row],[PRODUCT ID]],Table1[[PRODUCT]:[SELLING PRICE]],5,FALSE)</f>
        <v>259.27214073843959</v>
      </c>
      <c r="L3494" s="16">
        <f ca="1">J3494*Table3[[#This Row],[QUANTITY]]</f>
        <v>464</v>
      </c>
      <c r="M3494" s="16">
        <f ca="1">K3494*Table3[[#This Row],[QUANTITY]]*(1-Table3[[#This Row],[DISCOUNT %]])</f>
        <v>514.93685647481311</v>
      </c>
      <c r="N3494" s="3">
        <f>DAY(Table3[[#This Row],[DATE]])</f>
        <v>25</v>
      </c>
      <c r="O3494" s="3" t="str">
        <f>TEXT(Table3[[#This Row],[DATE]],"mmm")</f>
        <v>Jul</v>
      </c>
      <c r="P3494" s="3">
        <f>YEAR(Table3[[#This Row],[DATE]])</f>
        <v>2030</v>
      </c>
    </row>
    <row r="3495" spans="1:16" x14ac:dyDescent="0.3">
      <c r="A3495" s="6">
        <v>47690</v>
      </c>
      <c r="B3495" s="7" t="s">
        <v>1399</v>
      </c>
      <c r="C3495" s="9">
        <f t="shared" ca="1" si="108"/>
        <v>12</v>
      </c>
      <c r="D3495" s="9" t="s">
        <v>2115</v>
      </c>
      <c r="E3495" s="9" t="s">
        <v>2116</v>
      </c>
      <c r="F3495" s="10">
        <f t="shared" ca="1" si="109"/>
        <v>6.464256688060133E-3</v>
      </c>
      <c r="G3495" s="3" t="str">
        <f>VLOOKUP(Table3[[#This Row],[PRODUCT ID]],Table1[[PRODUCT]:[SELLING PRICE]],1,FALSE)</f>
        <v>Product347</v>
      </c>
      <c r="H3495" s="3" t="str">
        <f>VLOOKUP(Table3[[#This Row],[PRODUCT ID]],Table1[[PRODUCT]:[SELLING PRICE]],2,FALSE)</f>
        <v>Category1</v>
      </c>
      <c r="I3495" s="3" t="str">
        <f>VLOOKUP(Table3[[#This Row],[PRODUCT ID]],Table1[[PRODUCT]:[SELLING PRICE]],3,FALSE)</f>
        <v>Ft</v>
      </c>
      <c r="J3495" s="16">
        <f ca="1">VLOOKUP(Table3[[#This Row],[PRODUCT ID]],Table1[[PRODUCT]:[SELLING PRICE]],4,FALSE)</f>
        <v>134</v>
      </c>
      <c r="K3495" s="16">
        <f ca="1">VLOOKUP(Table3[[#This Row],[PRODUCT ID]],Table1[[PRODUCT]:[SELLING PRICE]],5,FALSE)</f>
        <v>58.870477881988172</v>
      </c>
      <c r="L3495" s="16">
        <f ca="1">J3495*Table3[[#This Row],[QUANTITY]]</f>
        <v>1608</v>
      </c>
      <c r="M3495" s="16">
        <f ca="1">K3495*Table3[[#This Row],[QUANTITY]]*(1-Table3[[#This Row],[DISCOUNT %]])</f>
        <v>701.87908801932281</v>
      </c>
      <c r="N3495" s="3">
        <f>DAY(Table3[[#This Row],[DATE]])</f>
        <v>26</v>
      </c>
      <c r="O3495" s="3" t="str">
        <f>TEXT(Table3[[#This Row],[DATE]],"mmm")</f>
        <v>Jul</v>
      </c>
      <c r="P3495" s="3">
        <f>YEAR(Table3[[#This Row],[DATE]])</f>
        <v>2030</v>
      </c>
    </row>
    <row r="3496" spans="1:16" x14ac:dyDescent="0.3">
      <c r="A3496" s="6">
        <v>47691</v>
      </c>
      <c r="B3496" s="7" t="s">
        <v>1400</v>
      </c>
      <c r="C3496" s="9">
        <f t="shared" ca="1" si="108"/>
        <v>6</v>
      </c>
      <c r="D3496" s="9" t="s">
        <v>2116</v>
      </c>
      <c r="E3496" s="9" t="s">
        <v>2118</v>
      </c>
      <c r="F3496" s="10">
        <f t="shared" ca="1" si="109"/>
        <v>5.8685160745540824E-2</v>
      </c>
      <c r="G3496" s="3" t="str">
        <f>VLOOKUP(Table3[[#This Row],[PRODUCT ID]],Table1[[PRODUCT]:[SELLING PRICE]],1,FALSE)</f>
        <v>Product348</v>
      </c>
      <c r="H3496" s="3" t="str">
        <f>VLOOKUP(Table3[[#This Row],[PRODUCT ID]],Table1[[PRODUCT]:[SELLING PRICE]],2,FALSE)</f>
        <v>Category2</v>
      </c>
      <c r="I3496" s="3" t="str">
        <f>VLOOKUP(Table3[[#This Row],[PRODUCT ID]],Table1[[PRODUCT]:[SELLING PRICE]],3,FALSE)</f>
        <v>Kg</v>
      </c>
      <c r="J3496" s="16">
        <f ca="1">VLOOKUP(Table3[[#This Row],[PRODUCT ID]],Table1[[PRODUCT]:[SELLING PRICE]],4,FALSE)</f>
        <v>122</v>
      </c>
      <c r="K3496" s="16">
        <f ca="1">VLOOKUP(Table3[[#This Row],[PRODUCT ID]],Table1[[PRODUCT]:[SELLING PRICE]],5,FALSE)</f>
        <v>311.60168144437705</v>
      </c>
      <c r="L3496" s="16">
        <f ca="1">J3496*Table3[[#This Row],[QUANTITY]]</f>
        <v>732</v>
      </c>
      <c r="M3496" s="16">
        <f ca="1">K3496*Table3[[#This Row],[QUANTITY]]*(1-Table3[[#This Row],[DISCOUNT %]])</f>
        <v>1759.8917200813978</v>
      </c>
      <c r="N3496" s="3">
        <f>DAY(Table3[[#This Row],[DATE]])</f>
        <v>27</v>
      </c>
      <c r="O3496" s="3" t="str">
        <f>TEXT(Table3[[#This Row],[DATE]],"mmm")</f>
        <v>Jul</v>
      </c>
      <c r="P3496" s="3">
        <f>YEAR(Table3[[#This Row],[DATE]])</f>
        <v>2030</v>
      </c>
    </row>
    <row r="3497" spans="1:16" x14ac:dyDescent="0.3">
      <c r="A3497" s="6">
        <v>47692</v>
      </c>
      <c r="B3497" s="7" t="s">
        <v>1401</v>
      </c>
      <c r="C3497" s="9">
        <f t="shared" ca="1" si="108"/>
        <v>1</v>
      </c>
      <c r="D3497" s="9" t="s">
        <v>2116</v>
      </c>
      <c r="E3497" s="9" t="s">
        <v>2118</v>
      </c>
      <c r="F3497" s="10">
        <f t="shared" ca="1" si="109"/>
        <v>8.0560067849174244E-2</v>
      </c>
      <c r="G3497" s="3" t="str">
        <f>VLOOKUP(Table3[[#This Row],[PRODUCT ID]],Table1[[PRODUCT]:[SELLING PRICE]],1,FALSE)</f>
        <v>Product349</v>
      </c>
      <c r="H3497" s="3" t="str">
        <f>VLOOKUP(Table3[[#This Row],[PRODUCT ID]],Table1[[PRODUCT]:[SELLING PRICE]],2,FALSE)</f>
        <v>Category3</v>
      </c>
      <c r="I3497" s="3" t="str">
        <f>VLOOKUP(Table3[[#This Row],[PRODUCT ID]],Table1[[PRODUCT]:[SELLING PRICE]],3,FALSE)</f>
        <v>No</v>
      </c>
      <c r="J3497" s="16">
        <f ca="1">VLOOKUP(Table3[[#This Row],[PRODUCT ID]],Table1[[PRODUCT]:[SELLING PRICE]],4,FALSE)</f>
        <v>65</v>
      </c>
      <c r="K3497" s="16">
        <f ca="1">VLOOKUP(Table3[[#This Row],[PRODUCT ID]],Table1[[PRODUCT]:[SELLING PRICE]],5,FALSE)</f>
        <v>208.13674045214336</v>
      </c>
      <c r="L3497" s="16">
        <f ca="1">J3497*Table3[[#This Row],[QUANTITY]]</f>
        <v>65</v>
      </c>
      <c r="M3497" s="16">
        <f ca="1">K3497*Table3[[#This Row],[QUANTITY]]*(1-Table3[[#This Row],[DISCOUNT %]])</f>
        <v>191.36923051941272</v>
      </c>
      <c r="N3497" s="3">
        <f>DAY(Table3[[#This Row],[DATE]])</f>
        <v>28</v>
      </c>
      <c r="O3497" s="3" t="str">
        <f>TEXT(Table3[[#This Row],[DATE]],"mmm")</f>
        <v>Jul</v>
      </c>
      <c r="P3497" s="3">
        <f>YEAR(Table3[[#This Row],[DATE]])</f>
        <v>2030</v>
      </c>
    </row>
    <row r="3498" spans="1:16" x14ac:dyDescent="0.3">
      <c r="A3498" s="6">
        <v>47693</v>
      </c>
      <c r="B3498" s="7" t="s">
        <v>1402</v>
      </c>
      <c r="C3498" s="9">
        <f t="shared" ca="1" si="108"/>
        <v>8</v>
      </c>
      <c r="D3498" s="9" t="s">
        <v>2116</v>
      </c>
      <c r="E3498" s="9" t="s">
        <v>2116</v>
      </c>
      <c r="F3498" s="10">
        <f t="shared" ca="1" si="109"/>
        <v>7.5301031483004877E-2</v>
      </c>
      <c r="G3498" s="3" t="str">
        <f>VLOOKUP(Table3[[#This Row],[PRODUCT ID]],Table1[[PRODUCT]:[SELLING PRICE]],1,FALSE)</f>
        <v>Product350</v>
      </c>
      <c r="H3498" s="3" t="str">
        <f>VLOOKUP(Table3[[#This Row],[PRODUCT ID]],Table1[[PRODUCT]:[SELLING PRICE]],2,FALSE)</f>
        <v>Category4</v>
      </c>
      <c r="I3498" s="3" t="str">
        <f>VLOOKUP(Table3[[#This Row],[PRODUCT ID]],Table1[[PRODUCT]:[SELLING PRICE]],3,FALSE)</f>
        <v>No</v>
      </c>
      <c r="J3498" s="16">
        <f ca="1">VLOOKUP(Table3[[#This Row],[PRODUCT ID]],Table1[[PRODUCT]:[SELLING PRICE]],4,FALSE)</f>
        <v>181</v>
      </c>
      <c r="K3498" s="16">
        <f ca="1">VLOOKUP(Table3[[#This Row],[PRODUCT ID]],Table1[[PRODUCT]:[SELLING PRICE]],5,FALSE)</f>
        <v>140.8047599719655</v>
      </c>
      <c r="L3498" s="16">
        <f ca="1">J3498*Table3[[#This Row],[QUANTITY]]</f>
        <v>1448</v>
      </c>
      <c r="M3498" s="16">
        <f ca="1">K3498*Table3[[#This Row],[QUANTITY]]*(1-Table3[[#This Row],[DISCOUNT %]])</f>
        <v>1041.6161304668765</v>
      </c>
      <c r="N3498" s="3">
        <f>DAY(Table3[[#This Row],[DATE]])</f>
        <v>29</v>
      </c>
      <c r="O3498" s="3" t="str">
        <f>TEXT(Table3[[#This Row],[DATE]],"mmm")</f>
        <v>Jul</v>
      </c>
      <c r="P3498" s="3">
        <f>YEAR(Table3[[#This Row],[DATE]])</f>
        <v>2030</v>
      </c>
    </row>
    <row r="3499" spans="1:16" x14ac:dyDescent="0.3">
      <c r="A3499" s="6">
        <v>47694</v>
      </c>
      <c r="B3499" s="7" t="s">
        <v>1403</v>
      </c>
      <c r="C3499" s="9">
        <f t="shared" ca="1" si="108"/>
        <v>3</v>
      </c>
      <c r="D3499" s="9" t="s">
        <v>2115</v>
      </c>
      <c r="E3499" s="9" t="s">
        <v>2116</v>
      </c>
      <c r="F3499" s="10">
        <f t="shared" ca="1" si="109"/>
        <v>8.2470504872917461E-2</v>
      </c>
      <c r="G3499" s="3" t="str">
        <f>VLOOKUP(Table3[[#This Row],[PRODUCT ID]],Table1[[PRODUCT]:[SELLING PRICE]],1,FALSE)</f>
        <v>Product351</v>
      </c>
      <c r="H3499" s="3" t="str">
        <f>VLOOKUP(Table3[[#This Row],[PRODUCT ID]],Table1[[PRODUCT]:[SELLING PRICE]],2,FALSE)</f>
        <v>Category5</v>
      </c>
      <c r="I3499" s="3" t="str">
        <f>VLOOKUP(Table3[[#This Row],[PRODUCT ID]],Table1[[PRODUCT]:[SELLING PRICE]],3,FALSE)</f>
        <v>Ft</v>
      </c>
      <c r="J3499" s="16">
        <f ca="1">VLOOKUP(Table3[[#This Row],[PRODUCT ID]],Table1[[PRODUCT]:[SELLING PRICE]],4,FALSE)</f>
        <v>140</v>
      </c>
      <c r="K3499" s="16">
        <f ca="1">VLOOKUP(Table3[[#This Row],[PRODUCT ID]],Table1[[PRODUCT]:[SELLING PRICE]],5,FALSE)</f>
        <v>272.12961936045332</v>
      </c>
      <c r="L3499" s="16">
        <f ca="1">J3499*Table3[[#This Row],[QUANTITY]]</f>
        <v>420</v>
      </c>
      <c r="M3499" s="16">
        <f ca="1">K3499*Table3[[#This Row],[QUANTITY]]*(1-Table3[[#This Row],[DISCOUNT %]])</f>
        <v>749.06085678276565</v>
      </c>
      <c r="N3499" s="3">
        <f>DAY(Table3[[#This Row],[DATE]])</f>
        <v>30</v>
      </c>
      <c r="O3499" s="3" t="str">
        <f>TEXT(Table3[[#This Row],[DATE]],"mmm")</f>
        <v>Jul</v>
      </c>
      <c r="P3499" s="3">
        <f>YEAR(Table3[[#This Row],[DATE]])</f>
        <v>2030</v>
      </c>
    </row>
    <row r="3500" spans="1:16" x14ac:dyDescent="0.3">
      <c r="A3500" s="6">
        <v>47695</v>
      </c>
      <c r="B3500" s="7" t="s">
        <v>1404</v>
      </c>
      <c r="C3500" s="9">
        <f t="shared" ca="1" si="108"/>
        <v>9</v>
      </c>
      <c r="D3500" s="9" t="s">
        <v>2117</v>
      </c>
      <c r="E3500" s="9" t="s">
        <v>2116</v>
      </c>
      <c r="F3500" s="10">
        <f t="shared" ca="1" si="109"/>
        <v>6.8237421827059719E-2</v>
      </c>
      <c r="G3500" s="3" t="str">
        <f>VLOOKUP(Table3[[#This Row],[PRODUCT ID]],Table1[[PRODUCT]:[SELLING PRICE]],1,FALSE)</f>
        <v>Product352</v>
      </c>
      <c r="H3500" s="3" t="str">
        <f>VLOOKUP(Table3[[#This Row],[PRODUCT ID]],Table1[[PRODUCT]:[SELLING PRICE]],2,FALSE)</f>
        <v>Category1</v>
      </c>
      <c r="I3500" s="3" t="str">
        <f>VLOOKUP(Table3[[#This Row],[PRODUCT ID]],Table1[[PRODUCT]:[SELLING PRICE]],3,FALSE)</f>
        <v>No</v>
      </c>
      <c r="J3500" s="16">
        <f ca="1">VLOOKUP(Table3[[#This Row],[PRODUCT ID]],Table1[[PRODUCT]:[SELLING PRICE]],4,FALSE)</f>
        <v>157</v>
      </c>
      <c r="K3500" s="16">
        <f ca="1">VLOOKUP(Table3[[#This Row],[PRODUCT ID]],Table1[[PRODUCT]:[SELLING PRICE]],5,FALSE)</f>
        <v>101.76162913027966</v>
      </c>
      <c r="L3500" s="16">
        <f ca="1">J3500*Table3[[#This Row],[QUANTITY]]</f>
        <v>1413</v>
      </c>
      <c r="M3500" s="16">
        <f ca="1">K3500*Table3[[#This Row],[QUANTITY]]*(1-Table3[[#This Row],[DISCOUNT %]])</f>
        <v>853.35910125757164</v>
      </c>
      <c r="N3500" s="3">
        <f>DAY(Table3[[#This Row],[DATE]])</f>
        <v>31</v>
      </c>
      <c r="O3500" s="3" t="str">
        <f>TEXT(Table3[[#This Row],[DATE]],"mmm")</f>
        <v>Jul</v>
      </c>
      <c r="P3500" s="3">
        <f>YEAR(Table3[[#This Row],[DATE]])</f>
        <v>2030</v>
      </c>
    </row>
    <row r="3501" spans="1:16" x14ac:dyDescent="0.3">
      <c r="A3501" s="6">
        <v>47696</v>
      </c>
      <c r="B3501" s="7" t="s">
        <v>1405</v>
      </c>
      <c r="C3501" s="9">
        <f t="shared" ca="1" si="108"/>
        <v>1</v>
      </c>
      <c r="D3501" s="9" t="s">
        <v>2117</v>
      </c>
      <c r="E3501" s="9" t="s">
        <v>2116</v>
      </c>
      <c r="F3501" s="10">
        <f t="shared" ca="1" si="109"/>
        <v>8.3346467396146817E-2</v>
      </c>
      <c r="G3501" s="3" t="str">
        <f>VLOOKUP(Table3[[#This Row],[PRODUCT ID]],Table1[[PRODUCT]:[SELLING PRICE]],1,FALSE)</f>
        <v>Product353</v>
      </c>
      <c r="H3501" s="3" t="str">
        <f>VLOOKUP(Table3[[#This Row],[PRODUCT ID]],Table1[[PRODUCT]:[SELLING PRICE]],2,FALSE)</f>
        <v>Category2</v>
      </c>
      <c r="I3501" s="3" t="str">
        <f>VLOOKUP(Table3[[#This Row],[PRODUCT ID]],Table1[[PRODUCT]:[SELLING PRICE]],3,FALSE)</f>
        <v>Kg</v>
      </c>
      <c r="J3501" s="16">
        <f ca="1">VLOOKUP(Table3[[#This Row],[PRODUCT ID]],Table1[[PRODUCT]:[SELLING PRICE]],4,FALSE)</f>
        <v>97</v>
      </c>
      <c r="K3501" s="16">
        <f ca="1">VLOOKUP(Table3[[#This Row],[PRODUCT ID]],Table1[[PRODUCT]:[SELLING PRICE]],5,FALSE)</f>
        <v>122.76172633824724</v>
      </c>
      <c r="L3501" s="16">
        <f ca="1">J3501*Table3[[#This Row],[QUANTITY]]</f>
        <v>97</v>
      </c>
      <c r="M3501" s="16">
        <f ca="1">K3501*Table3[[#This Row],[QUANTITY]]*(1-Table3[[#This Row],[DISCOUNT %]])</f>
        <v>112.52997011650181</v>
      </c>
      <c r="N3501" s="3">
        <f>DAY(Table3[[#This Row],[DATE]])</f>
        <v>1</v>
      </c>
      <c r="O3501" s="3" t="str">
        <f>TEXT(Table3[[#This Row],[DATE]],"mmm")</f>
        <v>Aug</v>
      </c>
      <c r="P3501" s="3">
        <f>YEAR(Table3[[#This Row],[DATE]])</f>
        <v>2030</v>
      </c>
    </row>
    <row r="3502" spans="1:16" x14ac:dyDescent="0.3">
      <c r="A3502" s="6">
        <v>47697</v>
      </c>
      <c r="B3502" s="7" t="s">
        <v>1406</v>
      </c>
      <c r="C3502" s="9">
        <f t="shared" ca="1" si="108"/>
        <v>13</v>
      </c>
      <c r="D3502" s="9" t="s">
        <v>2116</v>
      </c>
      <c r="E3502" s="9" t="s">
        <v>2118</v>
      </c>
      <c r="F3502" s="10">
        <f t="shared" ca="1" si="109"/>
        <v>4.1916303269041E-2</v>
      </c>
      <c r="G3502" s="3" t="str">
        <f>VLOOKUP(Table3[[#This Row],[PRODUCT ID]],Table1[[PRODUCT]:[SELLING PRICE]],1,FALSE)</f>
        <v>Product354</v>
      </c>
      <c r="H3502" s="3" t="str">
        <f>VLOOKUP(Table3[[#This Row],[PRODUCT ID]],Table1[[PRODUCT]:[SELLING PRICE]],2,FALSE)</f>
        <v>Category3</v>
      </c>
      <c r="I3502" s="3" t="str">
        <f>VLOOKUP(Table3[[#This Row],[PRODUCT ID]],Table1[[PRODUCT]:[SELLING PRICE]],3,FALSE)</f>
        <v>Kg</v>
      </c>
      <c r="J3502" s="16">
        <f ca="1">VLOOKUP(Table3[[#This Row],[PRODUCT ID]],Table1[[PRODUCT]:[SELLING PRICE]],4,FALSE)</f>
        <v>245</v>
      </c>
      <c r="K3502" s="16">
        <f ca="1">VLOOKUP(Table3[[#This Row],[PRODUCT ID]],Table1[[PRODUCT]:[SELLING PRICE]],5,FALSE)</f>
        <v>291.66051374340799</v>
      </c>
      <c r="L3502" s="16">
        <f ca="1">J3502*Table3[[#This Row],[QUANTITY]]</f>
        <v>3185</v>
      </c>
      <c r="M3502" s="16">
        <f ca="1">K3502*Table3[[#This Row],[QUANTITY]]*(1-Table3[[#This Row],[DISCOUNT %]])</f>
        <v>3632.6573815705547</v>
      </c>
      <c r="N3502" s="3">
        <f>DAY(Table3[[#This Row],[DATE]])</f>
        <v>2</v>
      </c>
      <c r="O3502" s="3" t="str">
        <f>TEXT(Table3[[#This Row],[DATE]],"mmm")</f>
        <v>Aug</v>
      </c>
      <c r="P3502" s="3">
        <f>YEAR(Table3[[#This Row],[DATE]])</f>
        <v>2030</v>
      </c>
    </row>
    <row r="3503" spans="1:16" x14ac:dyDescent="0.3">
      <c r="A3503" s="6">
        <v>47698</v>
      </c>
      <c r="B3503" s="7" t="s">
        <v>1407</v>
      </c>
      <c r="C3503" s="9">
        <f t="shared" ca="1" si="108"/>
        <v>10</v>
      </c>
      <c r="D3503" s="9" t="s">
        <v>2116</v>
      </c>
      <c r="E3503" s="9" t="s">
        <v>2116</v>
      </c>
      <c r="F3503" s="10">
        <f t="shared" ca="1" si="109"/>
        <v>1.2931405255507801E-2</v>
      </c>
      <c r="G3503" s="3" t="str">
        <f>VLOOKUP(Table3[[#This Row],[PRODUCT ID]],Table1[[PRODUCT]:[SELLING PRICE]],1,FALSE)</f>
        <v>Product355</v>
      </c>
      <c r="H3503" s="3" t="str">
        <f>VLOOKUP(Table3[[#This Row],[PRODUCT ID]],Table1[[PRODUCT]:[SELLING PRICE]],2,FALSE)</f>
        <v>Category4</v>
      </c>
      <c r="I3503" s="3" t="str">
        <f>VLOOKUP(Table3[[#This Row],[PRODUCT ID]],Table1[[PRODUCT]:[SELLING PRICE]],3,FALSE)</f>
        <v>Lt</v>
      </c>
      <c r="J3503" s="16">
        <f ca="1">VLOOKUP(Table3[[#This Row],[PRODUCT ID]],Table1[[PRODUCT]:[SELLING PRICE]],4,FALSE)</f>
        <v>160</v>
      </c>
      <c r="K3503" s="16">
        <f ca="1">VLOOKUP(Table3[[#This Row],[PRODUCT ID]],Table1[[PRODUCT]:[SELLING PRICE]],5,FALSE)</f>
        <v>228.58423347966439</v>
      </c>
      <c r="L3503" s="16">
        <f ca="1">J3503*Table3[[#This Row],[QUANTITY]]</f>
        <v>1600</v>
      </c>
      <c r="M3503" s="16">
        <f ca="1">K3503*Table3[[#This Row],[QUANTITY]]*(1-Table3[[#This Row],[DISCOUNT %]])</f>
        <v>2256.2831812151926</v>
      </c>
      <c r="N3503" s="3">
        <f>DAY(Table3[[#This Row],[DATE]])</f>
        <v>3</v>
      </c>
      <c r="O3503" s="3" t="str">
        <f>TEXT(Table3[[#This Row],[DATE]],"mmm")</f>
        <v>Aug</v>
      </c>
      <c r="P3503" s="3">
        <f>YEAR(Table3[[#This Row],[DATE]])</f>
        <v>2030</v>
      </c>
    </row>
    <row r="3504" spans="1:16" x14ac:dyDescent="0.3">
      <c r="A3504" s="6">
        <v>47699</v>
      </c>
      <c r="B3504" s="7" t="s">
        <v>1408</v>
      </c>
      <c r="C3504" s="9">
        <f t="shared" ca="1" si="108"/>
        <v>14</v>
      </c>
      <c r="D3504" s="9" t="s">
        <v>2116</v>
      </c>
      <c r="E3504" s="9" t="s">
        <v>2116</v>
      </c>
      <c r="F3504" s="10">
        <f t="shared" ca="1" si="109"/>
        <v>4.3356913176068488E-3</v>
      </c>
      <c r="G3504" s="3" t="str">
        <f>VLOOKUP(Table3[[#This Row],[PRODUCT ID]],Table1[[PRODUCT]:[SELLING PRICE]],1,FALSE)</f>
        <v>Product356</v>
      </c>
      <c r="H3504" s="3" t="str">
        <f>VLOOKUP(Table3[[#This Row],[PRODUCT ID]],Table1[[PRODUCT]:[SELLING PRICE]],2,FALSE)</f>
        <v>Category5</v>
      </c>
      <c r="I3504" s="3" t="str">
        <f>VLOOKUP(Table3[[#This Row],[PRODUCT ID]],Table1[[PRODUCT]:[SELLING PRICE]],3,FALSE)</f>
        <v>Kg</v>
      </c>
      <c r="J3504" s="16">
        <f ca="1">VLOOKUP(Table3[[#This Row],[PRODUCT ID]],Table1[[PRODUCT]:[SELLING PRICE]],4,FALSE)</f>
        <v>10</v>
      </c>
      <c r="K3504" s="16">
        <f ca="1">VLOOKUP(Table3[[#This Row],[PRODUCT ID]],Table1[[PRODUCT]:[SELLING PRICE]],5,FALSE)</f>
        <v>40.260288131442273</v>
      </c>
      <c r="L3504" s="16">
        <f ca="1">J3504*Table3[[#This Row],[QUANTITY]]</f>
        <v>140</v>
      </c>
      <c r="M3504" s="16">
        <f ca="1">K3504*Table3[[#This Row],[QUANTITY]]*(1-Table3[[#This Row],[DISCOUNT %]])</f>
        <v>561.20024729645002</v>
      </c>
      <c r="N3504" s="3">
        <f>DAY(Table3[[#This Row],[DATE]])</f>
        <v>4</v>
      </c>
      <c r="O3504" s="3" t="str">
        <f>TEXT(Table3[[#This Row],[DATE]],"mmm")</f>
        <v>Aug</v>
      </c>
      <c r="P3504" s="3">
        <f>YEAR(Table3[[#This Row],[DATE]])</f>
        <v>2030</v>
      </c>
    </row>
    <row r="3505" spans="1:16" x14ac:dyDescent="0.3">
      <c r="A3505" s="6">
        <v>47700</v>
      </c>
      <c r="B3505" s="7" t="s">
        <v>1409</v>
      </c>
      <c r="C3505" s="9">
        <f t="shared" ca="1" si="108"/>
        <v>10</v>
      </c>
      <c r="D3505" s="9" t="s">
        <v>2116</v>
      </c>
      <c r="E3505" s="9" t="s">
        <v>2116</v>
      </c>
      <c r="F3505" s="10">
        <f t="shared" ca="1" si="109"/>
        <v>7.712103445322499E-2</v>
      </c>
      <c r="G3505" s="3" t="str">
        <f>VLOOKUP(Table3[[#This Row],[PRODUCT ID]],Table1[[PRODUCT]:[SELLING PRICE]],1,FALSE)</f>
        <v>Product357</v>
      </c>
      <c r="H3505" s="3" t="str">
        <f>VLOOKUP(Table3[[#This Row],[PRODUCT ID]],Table1[[PRODUCT]:[SELLING PRICE]],2,FALSE)</f>
        <v>Category1</v>
      </c>
      <c r="I3505" s="3" t="str">
        <f>VLOOKUP(Table3[[#This Row],[PRODUCT ID]],Table1[[PRODUCT]:[SELLING PRICE]],3,FALSE)</f>
        <v>Lt</v>
      </c>
      <c r="J3505" s="16">
        <f ca="1">VLOOKUP(Table3[[#This Row],[PRODUCT ID]],Table1[[PRODUCT]:[SELLING PRICE]],4,FALSE)</f>
        <v>215</v>
      </c>
      <c r="K3505" s="16">
        <f ca="1">VLOOKUP(Table3[[#This Row],[PRODUCT ID]],Table1[[PRODUCT]:[SELLING PRICE]],5,FALSE)</f>
        <v>139.2303778858213</v>
      </c>
      <c r="L3505" s="16">
        <f ca="1">J3505*Table3[[#This Row],[QUANTITY]]</f>
        <v>2150</v>
      </c>
      <c r="M3505" s="16">
        <f ca="1">K3505*Table3[[#This Row],[QUANTITY]]*(1-Table3[[#This Row],[DISCOUNT %]])</f>
        <v>1284.9278711595334</v>
      </c>
      <c r="N3505" s="3">
        <f>DAY(Table3[[#This Row],[DATE]])</f>
        <v>5</v>
      </c>
      <c r="O3505" s="3" t="str">
        <f>TEXT(Table3[[#This Row],[DATE]],"mmm")</f>
        <v>Aug</v>
      </c>
      <c r="P3505" s="3">
        <f>YEAR(Table3[[#This Row],[DATE]])</f>
        <v>2030</v>
      </c>
    </row>
    <row r="3506" spans="1:16" x14ac:dyDescent="0.3">
      <c r="A3506" s="6">
        <v>47701</v>
      </c>
      <c r="B3506" s="7" t="s">
        <v>1410</v>
      </c>
      <c r="C3506" s="9">
        <f t="shared" ca="1" si="108"/>
        <v>5</v>
      </c>
      <c r="D3506" s="9" t="s">
        <v>2115</v>
      </c>
      <c r="E3506" s="9" t="s">
        <v>2116</v>
      </c>
      <c r="F3506" s="10">
        <f t="shared" ca="1" si="109"/>
        <v>1.9271947783353095E-2</v>
      </c>
      <c r="G3506" s="3" t="str">
        <f>VLOOKUP(Table3[[#This Row],[PRODUCT ID]],Table1[[PRODUCT]:[SELLING PRICE]],1,FALSE)</f>
        <v>Product358</v>
      </c>
      <c r="H3506" s="3" t="str">
        <f>VLOOKUP(Table3[[#This Row],[PRODUCT ID]],Table1[[PRODUCT]:[SELLING PRICE]],2,FALSE)</f>
        <v>Category2</v>
      </c>
      <c r="I3506" s="3" t="str">
        <f>VLOOKUP(Table3[[#This Row],[PRODUCT ID]],Table1[[PRODUCT]:[SELLING PRICE]],3,FALSE)</f>
        <v>Ft</v>
      </c>
      <c r="J3506" s="16">
        <f ca="1">VLOOKUP(Table3[[#This Row],[PRODUCT ID]],Table1[[PRODUCT]:[SELLING PRICE]],4,FALSE)</f>
        <v>177</v>
      </c>
      <c r="K3506" s="16">
        <f ca="1">VLOOKUP(Table3[[#This Row],[PRODUCT ID]],Table1[[PRODUCT]:[SELLING PRICE]],5,FALSE)</f>
        <v>104.0308706259853</v>
      </c>
      <c r="L3506" s="16">
        <f ca="1">J3506*Table3[[#This Row],[QUANTITY]]</f>
        <v>885</v>
      </c>
      <c r="M3506" s="16">
        <f ca="1">K3506*Table3[[#This Row],[QUANTITY]]*(1-Table3[[#This Row],[DISCOUNT %]])</f>
        <v>510.12996559712269</v>
      </c>
      <c r="N3506" s="3">
        <f>DAY(Table3[[#This Row],[DATE]])</f>
        <v>6</v>
      </c>
      <c r="O3506" s="3" t="str">
        <f>TEXT(Table3[[#This Row],[DATE]],"mmm")</f>
        <v>Aug</v>
      </c>
      <c r="P3506" s="3">
        <f>YEAR(Table3[[#This Row],[DATE]])</f>
        <v>2030</v>
      </c>
    </row>
    <row r="3507" spans="1:16" x14ac:dyDescent="0.3">
      <c r="A3507" s="6">
        <v>47702</v>
      </c>
      <c r="B3507" s="7" t="s">
        <v>1411</v>
      </c>
      <c r="C3507" s="9">
        <f t="shared" ca="1" si="108"/>
        <v>5</v>
      </c>
      <c r="D3507" s="9" t="s">
        <v>2116</v>
      </c>
      <c r="E3507" s="9" t="s">
        <v>2116</v>
      </c>
      <c r="F3507" s="10">
        <f t="shared" ca="1" si="109"/>
        <v>3.4445387535193016E-2</v>
      </c>
      <c r="G3507" s="3" t="str">
        <f>VLOOKUP(Table3[[#This Row],[PRODUCT ID]],Table1[[PRODUCT]:[SELLING PRICE]],1,FALSE)</f>
        <v>Product359</v>
      </c>
      <c r="H3507" s="3" t="str">
        <f>VLOOKUP(Table3[[#This Row],[PRODUCT ID]],Table1[[PRODUCT]:[SELLING PRICE]],2,FALSE)</f>
        <v>Category3</v>
      </c>
      <c r="I3507" s="3" t="str">
        <f>VLOOKUP(Table3[[#This Row],[PRODUCT ID]],Table1[[PRODUCT]:[SELLING PRICE]],3,FALSE)</f>
        <v>Kg</v>
      </c>
      <c r="J3507" s="16">
        <f ca="1">VLOOKUP(Table3[[#This Row],[PRODUCT ID]],Table1[[PRODUCT]:[SELLING PRICE]],4,FALSE)</f>
        <v>22</v>
      </c>
      <c r="K3507" s="16">
        <f ca="1">VLOOKUP(Table3[[#This Row],[PRODUCT ID]],Table1[[PRODUCT]:[SELLING PRICE]],5,FALSE)</f>
        <v>182.07241916443829</v>
      </c>
      <c r="L3507" s="16">
        <f ca="1">J3507*Table3[[#This Row],[QUANTITY]]</f>
        <v>110</v>
      </c>
      <c r="M3507" s="16">
        <f ca="1">K3507*Table3[[#This Row],[QUANTITY]]*(1-Table3[[#This Row],[DISCOUNT %]])</f>
        <v>879.00432063424557</v>
      </c>
      <c r="N3507" s="3">
        <f>DAY(Table3[[#This Row],[DATE]])</f>
        <v>7</v>
      </c>
      <c r="O3507" s="3" t="str">
        <f>TEXT(Table3[[#This Row],[DATE]],"mmm")</f>
        <v>Aug</v>
      </c>
      <c r="P3507" s="3">
        <f>YEAR(Table3[[#This Row],[DATE]])</f>
        <v>2030</v>
      </c>
    </row>
    <row r="3508" spans="1:16" x14ac:dyDescent="0.3">
      <c r="A3508" s="6">
        <v>47703</v>
      </c>
      <c r="B3508" s="7" t="s">
        <v>1412</v>
      </c>
      <c r="C3508" s="9">
        <f t="shared" ca="1" si="108"/>
        <v>2</v>
      </c>
      <c r="D3508" s="9" t="s">
        <v>2117</v>
      </c>
      <c r="E3508" s="9" t="s">
        <v>2118</v>
      </c>
      <c r="F3508" s="10">
        <f t="shared" ca="1" si="109"/>
        <v>7.2710422041850969E-3</v>
      </c>
      <c r="G3508" s="3" t="str">
        <f>VLOOKUP(Table3[[#This Row],[PRODUCT ID]],Table1[[PRODUCT]:[SELLING PRICE]],1,FALSE)</f>
        <v>Product360</v>
      </c>
      <c r="H3508" s="3" t="str">
        <f>VLOOKUP(Table3[[#This Row],[PRODUCT ID]],Table1[[PRODUCT]:[SELLING PRICE]],2,FALSE)</f>
        <v>Category4</v>
      </c>
      <c r="I3508" s="3" t="str">
        <f>VLOOKUP(Table3[[#This Row],[PRODUCT ID]],Table1[[PRODUCT]:[SELLING PRICE]],3,FALSE)</f>
        <v>No</v>
      </c>
      <c r="J3508" s="16">
        <f ca="1">VLOOKUP(Table3[[#This Row],[PRODUCT ID]],Table1[[PRODUCT]:[SELLING PRICE]],4,FALSE)</f>
        <v>21</v>
      </c>
      <c r="K3508" s="16">
        <f ca="1">VLOOKUP(Table3[[#This Row],[PRODUCT ID]],Table1[[PRODUCT]:[SELLING PRICE]],5,FALSE)</f>
        <v>81.635498225282873</v>
      </c>
      <c r="L3508" s="16">
        <f ca="1">J3508*Table3[[#This Row],[QUANTITY]]</f>
        <v>42</v>
      </c>
      <c r="M3508" s="16">
        <f ca="1">K3508*Table3[[#This Row],[QUANTITY]]*(1-Table3[[#This Row],[DISCOUNT %]])</f>
        <v>162.08384614465433</v>
      </c>
      <c r="N3508" s="3">
        <f>DAY(Table3[[#This Row],[DATE]])</f>
        <v>8</v>
      </c>
      <c r="O3508" s="3" t="str">
        <f>TEXT(Table3[[#This Row],[DATE]],"mmm")</f>
        <v>Aug</v>
      </c>
      <c r="P3508" s="3">
        <f>YEAR(Table3[[#This Row],[DATE]])</f>
        <v>2030</v>
      </c>
    </row>
    <row r="3509" spans="1:16" x14ac:dyDescent="0.3">
      <c r="A3509" s="6">
        <v>47704</v>
      </c>
      <c r="B3509" s="7" t="s">
        <v>1413</v>
      </c>
      <c r="C3509" s="9">
        <f t="shared" ca="1" si="108"/>
        <v>1</v>
      </c>
      <c r="D3509" s="9" t="s">
        <v>2115</v>
      </c>
      <c r="E3509" s="9" t="s">
        <v>2118</v>
      </c>
      <c r="F3509" s="10">
        <f t="shared" ca="1" si="109"/>
        <v>4.3884385893822431E-2</v>
      </c>
      <c r="G3509" s="3" t="str">
        <f>VLOOKUP(Table3[[#This Row],[PRODUCT ID]],Table1[[PRODUCT]:[SELLING PRICE]],1,FALSE)</f>
        <v>Product361</v>
      </c>
      <c r="H3509" s="3" t="str">
        <f>VLOOKUP(Table3[[#This Row],[PRODUCT ID]],Table1[[PRODUCT]:[SELLING PRICE]],2,FALSE)</f>
        <v>Category1</v>
      </c>
      <c r="I3509" s="3" t="str">
        <f>VLOOKUP(Table3[[#This Row],[PRODUCT ID]],Table1[[PRODUCT]:[SELLING PRICE]],3,FALSE)</f>
        <v>No</v>
      </c>
      <c r="J3509" s="16">
        <f ca="1">VLOOKUP(Table3[[#This Row],[PRODUCT ID]],Table1[[PRODUCT]:[SELLING PRICE]],4,FALSE)</f>
        <v>51</v>
      </c>
      <c r="K3509" s="16">
        <f ca="1">VLOOKUP(Table3[[#This Row],[PRODUCT ID]],Table1[[PRODUCT]:[SELLING PRICE]],5,FALSE)</f>
        <v>168.89083757646108</v>
      </c>
      <c r="L3509" s="16">
        <f ca="1">J3509*Table3[[#This Row],[QUANTITY]]</f>
        <v>51</v>
      </c>
      <c r="M3509" s="16">
        <f ca="1">K3509*Table3[[#This Row],[QUANTITY]]*(1-Table3[[#This Row],[DISCOUNT %]])</f>
        <v>161.47916688632478</v>
      </c>
      <c r="N3509" s="3">
        <f>DAY(Table3[[#This Row],[DATE]])</f>
        <v>9</v>
      </c>
      <c r="O3509" s="3" t="str">
        <f>TEXT(Table3[[#This Row],[DATE]],"mmm")</f>
        <v>Aug</v>
      </c>
      <c r="P3509" s="3">
        <f>YEAR(Table3[[#This Row],[DATE]])</f>
        <v>2030</v>
      </c>
    </row>
    <row r="3510" spans="1:16" x14ac:dyDescent="0.3">
      <c r="A3510" s="6">
        <v>47705</v>
      </c>
      <c r="B3510" s="7" t="s">
        <v>1414</v>
      </c>
      <c r="C3510" s="9">
        <f t="shared" ca="1" si="108"/>
        <v>14</v>
      </c>
      <c r="D3510" s="9" t="s">
        <v>2115</v>
      </c>
      <c r="E3510" s="9" t="s">
        <v>2116</v>
      </c>
      <c r="F3510" s="10">
        <f t="shared" ca="1" si="109"/>
        <v>5.2488280440086812E-2</v>
      </c>
      <c r="G3510" s="3" t="str">
        <f>VLOOKUP(Table3[[#This Row],[PRODUCT ID]],Table1[[PRODUCT]:[SELLING PRICE]],1,FALSE)</f>
        <v>Product362</v>
      </c>
      <c r="H3510" s="3" t="str">
        <f>VLOOKUP(Table3[[#This Row],[PRODUCT ID]],Table1[[PRODUCT]:[SELLING PRICE]],2,FALSE)</f>
        <v>Category2</v>
      </c>
      <c r="I3510" s="3" t="str">
        <f>VLOOKUP(Table3[[#This Row],[PRODUCT ID]],Table1[[PRODUCT]:[SELLING PRICE]],3,FALSE)</f>
        <v>Ft</v>
      </c>
      <c r="J3510" s="16">
        <f ca="1">VLOOKUP(Table3[[#This Row],[PRODUCT ID]],Table1[[PRODUCT]:[SELLING PRICE]],4,FALSE)</f>
        <v>149</v>
      </c>
      <c r="K3510" s="16">
        <f ca="1">VLOOKUP(Table3[[#This Row],[PRODUCT ID]],Table1[[PRODUCT]:[SELLING PRICE]],5,FALSE)</f>
        <v>210.07826427228366</v>
      </c>
      <c r="L3510" s="16">
        <f ca="1">J3510*Table3[[#This Row],[QUANTITY]]</f>
        <v>2086</v>
      </c>
      <c r="M3510" s="16">
        <f ca="1">K3510*Table3[[#This Row],[QUANTITY]]*(1-Table3[[#This Row],[DISCOUNT %]])</f>
        <v>2786.7226439191072</v>
      </c>
      <c r="N3510" s="3">
        <f>DAY(Table3[[#This Row],[DATE]])</f>
        <v>10</v>
      </c>
      <c r="O3510" s="3" t="str">
        <f>TEXT(Table3[[#This Row],[DATE]],"mmm")</f>
        <v>Aug</v>
      </c>
      <c r="P3510" s="3">
        <f>YEAR(Table3[[#This Row],[DATE]])</f>
        <v>2030</v>
      </c>
    </row>
    <row r="3511" spans="1:16" x14ac:dyDescent="0.3">
      <c r="A3511" s="6">
        <v>47706</v>
      </c>
      <c r="B3511" s="7" t="s">
        <v>1415</v>
      </c>
      <c r="C3511" s="9">
        <f t="shared" ca="1" si="108"/>
        <v>4</v>
      </c>
      <c r="D3511" s="9" t="s">
        <v>2115</v>
      </c>
      <c r="E3511" s="9" t="s">
        <v>2116</v>
      </c>
      <c r="F3511" s="10">
        <f t="shared" ca="1" si="109"/>
        <v>3.0640644362443781E-2</v>
      </c>
      <c r="G3511" s="3" t="str">
        <f>VLOOKUP(Table3[[#This Row],[PRODUCT ID]],Table1[[PRODUCT]:[SELLING PRICE]],1,FALSE)</f>
        <v>Product363</v>
      </c>
      <c r="H3511" s="3" t="str">
        <f>VLOOKUP(Table3[[#This Row],[PRODUCT ID]],Table1[[PRODUCT]:[SELLING PRICE]],2,FALSE)</f>
        <v>Category3</v>
      </c>
      <c r="I3511" s="3" t="str">
        <f>VLOOKUP(Table3[[#This Row],[PRODUCT ID]],Table1[[PRODUCT]:[SELLING PRICE]],3,FALSE)</f>
        <v>No</v>
      </c>
      <c r="J3511" s="16">
        <f ca="1">VLOOKUP(Table3[[#This Row],[PRODUCT ID]],Table1[[PRODUCT]:[SELLING PRICE]],4,FALSE)</f>
        <v>245</v>
      </c>
      <c r="K3511" s="16">
        <f ca="1">VLOOKUP(Table3[[#This Row],[PRODUCT ID]],Table1[[PRODUCT]:[SELLING PRICE]],5,FALSE)</f>
        <v>195.96859892077697</v>
      </c>
      <c r="L3511" s="16">
        <f ca="1">J3511*Table3[[#This Row],[QUANTITY]]</f>
        <v>980</v>
      </c>
      <c r="M3511" s="16">
        <f ca="1">K3511*Table3[[#This Row],[QUANTITY]]*(1-Table3[[#This Row],[DISCOUNT %]])</f>
        <v>759.85597910015622</v>
      </c>
      <c r="N3511" s="3">
        <f>DAY(Table3[[#This Row],[DATE]])</f>
        <v>11</v>
      </c>
      <c r="O3511" s="3" t="str">
        <f>TEXT(Table3[[#This Row],[DATE]],"mmm")</f>
        <v>Aug</v>
      </c>
      <c r="P3511" s="3">
        <f>YEAR(Table3[[#This Row],[DATE]])</f>
        <v>2030</v>
      </c>
    </row>
    <row r="3512" spans="1:16" x14ac:dyDescent="0.3">
      <c r="A3512" s="6">
        <v>47707</v>
      </c>
      <c r="B3512" s="7" t="s">
        <v>1416</v>
      </c>
      <c r="C3512" s="9">
        <f t="shared" ca="1" si="108"/>
        <v>1</v>
      </c>
      <c r="D3512" s="9" t="s">
        <v>2116</v>
      </c>
      <c r="E3512" s="9" t="s">
        <v>2116</v>
      </c>
      <c r="F3512" s="10">
        <f t="shared" ca="1" si="109"/>
        <v>3.8581190592391602E-2</v>
      </c>
      <c r="G3512" s="3" t="str">
        <f>VLOOKUP(Table3[[#This Row],[PRODUCT ID]],Table1[[PRODUCT]:[SELLING PRICE]],1,FALSE)</f>
        <v>Product364</v>
      </c>
      <c r="H3512" s="3" t="str">
        <f>VLOOKUP(Table3[[#This Row],[PRODUCT ID]],Table1[[PRODUCT]:[SELLING PRICE]],2,FALSE)</f>
        <v>Category4</v>
      </c>
      <c r="I3512" s="3" t="str">
        <f>VLOOKUP(Table3[[#This Row],[PRODUCT ID]],Table1[[PRODUCT]:[SELLING PRICE]],3,FALSE)</f>
        <v>Kg</v>
      </c>
      <c r="J3512" s="16">
        <f ca="1">VLOOKUP(Table3[[#This Row],[PRODUCT ID]],Table1[[PRODUCT]:[SELLING PRICE]],4,FALSE)</f>
        <v>55</v>
      </c>
      <c r="K3512" s="16">
        <f ca="1">VLOOKUP(Table3[[#This Row],[PRODUCT ID]],Table1[[PRODUCT]:[SELLING PRICE]],5,FALSE)</f>
        <v>179.57529151684469</v>
      </c>
      <c r="L3512" s="16">
        <f ca="1">J3512*Table3[[#This Row],[QUANTITY]]</f>
        <v>55</v>
      </c>
      <c r="M3512" s="16">
        <f ca="1">K3512*Table3[[#This Row],[QUANTITY]]*(1-Table3[[#This Row],[DISCOUNT %]])</f>
        <v>172.647062969149</v>
      </c>
      <c r="N3512" s="3">
        <f>DAY(Table3[[#This Row],[DATE]])</f>
        <v>12</v>
      </c>
      <c r="O3512" s="3" t="str">
        <f>TEXT(Table3[[#This Row],[DATE]],"mmm")</f>
        <v>Aug</v>
      </c>
      <c r="P3512" s="3">
        <f>YEAR(Table3[[#This Row],[DATE]])</f>
        <v>2030</v>
      </c>
    </row>
    <row r="3513" spans="1:16" x14ac:dyDescent="0.3">
      <c r="A3513" s="6">
        <v>47708</v>
      </c>
      <c r="B3513" s="7" t="s">
        <v>1417</v>
      </c>
      <c r="C3513" s="9">
        <f t="shared" ca="1" si="108"/>
        <v>11</v>
      </c>
      <c r="D3513" s="9" t="s">
        <v>2116</v>
      </c>
      <c r="E3513" s="9" t="s">
        <v>2116</v>
      </c>
      <c r="F3513" s="10">
        <f t="shared" ca="1" si="109"/>
        <v>3.1361199941758525E-2</v>
      </c>
      <c r="G3513" s="3" t="str">
        <f>VLOOKUP(Table3[[#This Row],[PRODUCT ID]],Table1[[PRODUCT]:[SELLING PRICE]],1,FALSE)</f>
        <v>Product365</v>
      </c>
      <c r="H3513" s="3" t="str">
        <f>VLOOKUP(Table3[[#This Row],[PRODUCT ID]],Table1[[PRODUCT]:[SELLING PRICE]],2,FALSE)</f>
        <v>Category5</v>
      </c>
      <c r="I3513" s="3" t="str">
        <f>VLOOKUP(Table3[[#This Row],[PRODUCT ID]],Table1[[PRODUCT]:[SELLING PRICE]],3,FALSE)</f>
        <v>Kg</v>
      </c>
      <c r="J3513" s="16">
        <f ca="1">VLOOKUP(Table3[[#This Row],[PRODUCT ID]],Table1[[PRODUCT]:[SELLING PRICE]],4,FALSE)</f>
        <v>153</v>
      </c>
      <c r="K3513" s="16">
        <f ca="1">VLOOKUP(Table3[[#This Row],[PRODUCT ID]],Table1[[PRODUCT]:[SELLING PRICE]],5,FALSE)</f>
        <v>217.13015617034475</v>
      </c>
      <c r="L3513" s="16">
        <f ca="1">J3513*Table3[[#This Row],[QUANTITY]]</f>
        <v>1683</v>
      </c>
      <c r="M3513" s="16">
        <f ca="1">K3513*Table3[[#This Row],[QUANTITY]]*(1-Table3[[#This Row],[DISCOUNT %]])</f>
        <v>2313.5276332223143</v>
      </c>
      <c r="N3513" s="3">
        <f>DAY(Table3[[#This Row],[DATE]])</f>
        <v>13</v>
      </c>
      <c r="O3513" s="3" t="str">
        <f>TEXT(Table3[[#This Row],[DATE]],"mmm")</f>
        <v>Aug</v>
      </c>
      <c r="P3513" s="3">
        <f>YEAR(Table3[[#This Row],[DATE]])</f>
        <v>2030</v>
      </c>
    </row>
    <row r="3514" spans="1:16" x14ac:dyDescent="0.3">
      <c r="A3514" s="6">
        <v>47709</v>
      </c>
      <c r="B3514" s="7" t="s">
        <v>1418</v>
      </c>
      <c r="C3514" s="9">
        <f t="shared" ca="1" si="108"/>
        <v>13</v>
      </c>
      <c r="D3514" s="9" t="s">
        <v>2116</v>
      </c>
      <c r="E3514" s="9" t="s">
        <v>2118</v>
      </c>
      <c r="F3514" s="10">
        <f t="shared" ca="1" si="109"/>
        <v>8.7268273626069492E-3</v>
      </c>
      <c r="G3514" s="3" t="str">
        <f>VLOOKUP(Table3[[#This Row],[PRODUCT ID]],Table1[[PRODUCT]:[SELLING PRICE]],1,FALSE)</f>
        <v>Product366</v>
      </c>
      <c r="H3514" s="3" t="str">
        <f>VLOOKUP(Table3[[#This Row],[PRODUCT ID]],Table1[[PRODUCT]:[SELLING PRICE]],2,FALSE)</f>
        <v>Category1</v>
      </c>
      <c r="I3514" s="3" t="str">
        <f>VLOOKUP(Table3[[#This Row],[PRODUCT ID]],Table1[[PRODUCT]:[SELLING PRICE]],3,FALSE)</f>
        <v>Lt</v>
      </c>
      <c r="J3514" s="16">
        <f ca="1">VLOOKUP(Table3[[#This Row],[PRODUCT ID]],Table1[[PRODUCT]:[SELLING PRICE]],4,FALSE)</f>
        <v>32</v>
      </c>
      <c r="K3514" s="16">
        <f ca="1">VLOOKUP(Table3[[#This Row],[PRODUCT ID]],Table1[[PRODUCT]:[SELLING PRICE]],5,FALSE)</f>
        <v>228.17067359153131</v>
      </c>
      <c r="L3514" s="16">
        <f ca="1">J3514*Table3[[#This Row],[QUANTITY]]</f>
        <v>416</v>
      </c>
      <c r="M3514" s="16">
        <f ca="1">K3514*Table3[[#This Row],[QUANTITY]]*(1-Table3[[#This Row],[DISCOUNT %]])</f>
        <v>2940.3330776805474</v>
      </c>
      <c r="N3514" s="3">
        <f>DAY(Table3[[#This Row],[DATE]])</f>
        <v>14</v>
      </c>
      <c r="O3514" s="3" t="str">
        <f>TEXT(Table3[[#This Row],[DATE]],"mmm")</f>
        <v>Aug</v>
      </c>
      <c r="P3514" s="3">
        <f>YEAR(Table3[[#This Row],[DATE]])</f>
        <v>2030</v>
      </c>
    </row>
    <row r="3515" spans="1:16" x14ac:dyDescent="0.3">
      <c r="A3515" s="6">
        <v>47710</v>
      </c>
      <c r="B3515" s="7" t="s">
        <v>1419</v>
      </c>
      <c r="C3515" s="9">
        <f t="shared" ca="1" si="108"/>
        <v>14</v>
      </c>
      <c r="D3515" s="9" t="s">
        <v>2115</v>
      </c>
      <c r="E3515" s="9" t="s">
        <v>2116</v>
      </c>
      <c r="F3515" s="10">
        <f t="shared" ca="1" si="109"/>
        <v>1.8326348835665095E-2</v>
      </c>
      <c r="G3515" s="3" t="str">
        <f>VLOOKUP(Table3[[#This Row],[PRODUCT ID]],Table1[[PRODUCT]:[SELLING PRICE]],1,FALSE)</f>
        <v>Product367</v>
      </c>
      <c r="H3515" s="3" t="str">
        <f>VLOOKUP(Table3[[#This Row],[PRODUCT ID]],Table1[[PRODUCT]:[SELLING PRICE]],2,FALSE)</f>
        <v>Category2</v>
      </c>
      <c r="I3515" s="3" t="str">
        <f>VLOOKUP(Table3[[#This Row],[PRODUCT ID]],Table1[[PRODUCT]:[SELLING PRICE]],3,FALSE)</f>
        <v>Kg</v>
      </c>
      <c r="J3515" s="16">
        <f ca="1">VLOOKUP(Table3[[#This Row],[PRODUCT ID]],Table1[[PRODUCT]:[SELLING PRICE]],4,FALSE)</f>
        <v>88</v>
      </c>
      <c r="K3515" s="16">
        <f ca="1">VLOOKUP(Table3[[#This Row],[PRODUCT ID]],Table1[[PRODUCT]:[SELLING PRICE]],5,FALSE)</f>
        <v>293.21698658891228</v>
      </c>
      <c r="L3515" s="16">
        <f ca="1">J3515*Table3[[#This Row],[QUANTITY]]</f>
        <v>1232</v>
      </c>
      <c r="M3515" s="16">
        <f ca="1">K3515*Table3[[#This Row],[QUANTITY]]*(1-Table3[[#This Row],[DISCOUNT %]])</f>
        <v>4029.8074573139788</v>
      </c>
      <c r="N3515" s="3">
        <f>DAY(Table3[[#This Row],[DATE]])</f>
        <v>15</v>
      </c>
      <c r="O3515" s="3" t="str">
        <f>TEXT(Table3[[#This Row],[DATE]],"mmm")</f>
        <v>Aug</v>
      </c>
      <c r="P3515" s="3">
        <f>YEAR(Table3[[#This Row],[DATE]])</f>
        <v>2030</v>
      </c>
    </row>
    <row r="3516" spans="1:16" x14ac:dyDescent="0.3">
      <c r="A3516" s="6">
        <v>47711</v>
      </c>
      <c r="B3516" s="7" t="s">
        <v>1420</v>
      </c>
      <c r="C3516" s="9">
        <f t="shared" ca="1" si="108"/>
        <v>11</v>
      </c>
      <c r="D3516" s="9" t="s">
        <v>2117</v>
      </c>
      <c r="E3516" s="9" t="s">
        <v>2116</v>
      </c>
      <c r="F3516" s="10">
        <f t="shared" ca="1" si="109"/>
        <v>9.1832716856714028E-2</v>
      </c>
      <c r="G3516" s="3" t="str">
        <f>VLOOKUP(Table3[[#This Row],[PRODUCT ID]],Table1[[PRODUCT]:[SELLING PRICE]],1,FALSE)</f>
        <v>Product368</v>
      </c>
      <c r="H3516" s="3" t="str">
        <f>VLOOKUP(Table3[[#This Row],[PRODUCT ID]],Table1[[PRODUCT]:[SELLING PRICE]],2,FALSE)</f>
        <v>Category3</v>
      </c>
      <c r="I3516" s="3" t="str">
        <f>VLOOKUP(Table3[[#This Row],[PRODUCT ID]],Table1[[PRODUCT]:[SELLING PRICE]],3,FALSE)</f>
        <v>Lt</v>
      </c>
      <c r="J3516" s="16">
        <f ca="1">VLOOKUP(Table3[[#This Row],[PRODUCT ID]],Table1[[PRODUCT]:[SELLING PRICE]],4,FALSE)</f>
        <v>166</v>
      </c>
      <c r="K3516" s="16">
        <f ca="1">VLOOKUP(Table3[[#This Row],[PRODUCT ID]],Table1[[PRODUCT]:[SELLING PRICE]],5,FALSE)</f>
        <v>287.7395159425289</v>
      </c>
      <c r="L3516" s="16">
        <f ca="1">J3516*Table3[[#This Row],[QUANTITY]]</f>
        <v>1826</v>
      </c>
      <c r="M3516" s="16">
        <f ca="1">K3516*Table3[[#This Row],[QUANTITY]]*(1-Table3[[#This Row],[DISCOUNT %]])</f>
        <v>2874.471758911398</v>
      </c>
      <c r="N3516" s="3">
        <f>DAY(Table3[[#This Row],[DATE]])</f>
        <v>16</v>
      </c>
      <c r="O3516" s="3" t="str">
        <f>TEXT(Table3[[#This Row],[DATE]],"mmm")</f>
        <v>Aug</v>
      </c>
      <c r="P3516" s="3">
        <f>YEAR(Table3[[#This Row],[DATE]])</f>
        <v>2030</v>
      </c>
    </row>
    <row r="3517" spans="1:16" x14ac:dyDescent="0.3">
      <c r="A3517" s="6">
        <v>47712</v>
      </c>
      <c r="B3517" s="7" t="s">
        <v>1421</v>
      </c>
      <c r="C3517" s="9">
        <f t="shared" ca="1" si="108"/>
        <v>11</v>
      </c>
      <c r="D3517" s="9" t="s">
        <v>2117</v>
      </c>
      <c r="E3517" s="9" t="s">
        <v>2116</v>
      </c>
      <c r="F3517" s="10">
        <f t="shared" ca="1" si="109"/>
        <v>8.9582136588411687E-2</v>
      </c>
      <c r="G3517" s="3" t="str">
        <f>VLOOKUP(Table3[[#This Row],[PRODUCT ID]],Table1[[PRODUCT]:[SELLING PRICE]],1,FALSE)</f>
        <v>Product369</v>
      </c>
      <c r="H3517" s="3" t="str">
        <f>VLOOKUP(Table3[[#This Row],[PRODUCT ID]],Table1[[PRODUCT]:[SELLING PRICE]],2,FALSE)</f>
        <v>Category4</v>
      </c>
      <c r="I3517" s="3" t="str">
        <f>VLOOKUP(Table3[[#This Row],[PRODUCT ID]],Table1[[PRODUCT]:[SELLING PRICE]],3,FALSE)</f>
        <v>Ft</v>
      </c>
      <c r="J3517" s="16">
        <f ca="1">VLOOKUP(Table3[[#This Row],[PRODUCT ID]],Table1[[PRODUCT]:[SELLING PRICE]],4,FALSE)</f>
        <v>113</v>
      </c>
      <c r="K3517" s="16">
        <f ca="1">VLOOKUP(Table3[[#This Row],[PRODUCT ID]],Table1[[PRODUCT]:[SELLING PRICE]],5,FALSE)</f>
        <v>260.57972801892981</v>
      </c>
      <c r="L3517" s="16">
        <f ca="1">J3517*Table3[[#This Row],[QUANTITY]]</f>
        <v>1243</v>
      </c>
      <c r="M3517" s="16">
        <f ca="1">K3517*Table3[[#This Row],[QUANTITY]]*(1-Table3[[#This Row],[DISCOUNT %]])</f>
        <v>2609.6008315450354</v>
      </c>
      <c r="N3517" s="3">
        <f>DAY(Table3[[#This Row],[DATE]])</f>
        <v>17</v>
      </c>
      <c r="O3517" s="3" t="str">
        <f>TEXT(Table3[[#This Row],[DATE]],"mmm")</f>
        <v>Aug</v>
      </c>
      <c r="P3517" s="3">
        <f>YEAR(Table3[[#This Row],[DATE]])</f>
        <v>2030</v>
      </c>
    </row>
    <row r="3518" spans="1:16" x14ac:dyDescent="0.3">
      <c r="A3518" s="6">
        <v>47713</v>
      </c>
      <c r="B3518" s="7" t="s">
        <v>1422</v>
      </c>
      <c r="C3518" s="9">
        <f t="shared" ca="1" si="108"/>
        <v>5</v>
      </c>
      <c r="D3518" s="9" t="s">
        <v>2116</v>
      </c>
      <c r="E3518" s="9" t="s">
        <v>2116</v>
      </c>
      <c r="F3518" s="10">
        <f t="shared" ca="1" si="109"/>
        <v>6.5509075000100433E-2</v>
      </c>
      <c r="G3518" s="3" t="str">
        <f>VLOOKUP(Table3[[#This Row],[PRODUCT ID]],Table1[[PRODUCT]:[SELLING PRICE]],1,FALSE)</f>
        <v>Product370</v>
      </c>
      <c r="H3518" s="3" t="str">
        <f>VLOOKUP(Table3[[#This Row],[PRODUCT ID]],Table1[[PRODUCT]:[SELLING PRICE]],2,FALSE)</f>
        <v>Category5</v>
      </c>
      <c r="I3518" s="3" t="str">
        <f>VLOOKUP(Table3[[#This Row],[PRODUCT ID]],Table1[[PRODUCT]:[SELLING PRICE]],3,FALSE)</f>
        <v>Kg</v>
      </c>
      <c r="J3518" s="16">
        <f ca="1">VLOOKUP(Table3[[#This Row],[PRODUCT ID]],Table1[[PRODUCT]:[SELLING PRICE]],4,FALSE)</f>
        <v>158</v>
      </c>
      <c r="K3518" s="16">
        <f ca="1">VLOOKUP(Table3[[#This Row],[PRODUCT ID]],Table1[[PRODUCT]:[SELLING PRICE]],5,FALSE)</f>
        <v>309.34075910013809</v>
      </c>
      <c r="L3518" s="16">
        <f ca="1">J3518*Table3[[#This Row],[QUANTITY]]</f>
        <v>790</v>
      </c>
      <c r="M3518" s="16">
        <f ca="1">K3518*Table3[[#This Row],[QUANTITY]]*(1-Table3[[#This Row],[DISCOUNT %]])</f>
        <v>1445.3806605582956</v>
      </c>
      <c r="N3518" s="3">
        <f>DAY(Table3[[#This Row],[DATE]])</f>
        <v>18</v>
      </c>
      <c r="O3518" s="3" t="str">
        <f>TEXT(Table3[[#This Row],[DATE]],"mmm")</f>
        <v>Aug</v>
      </c>
      <c r="P3518" s="3">
        <f>YEAR(Table3[[#This Row],[DATE]])</f>
        <v>2030</v>
      </c>
    </row>
    <row r="3519" spans="1:16" x14ac:dyDescent="0.3">
      <c r="A3519" s="6">
        <v>47714</v>
      </c>
      <c r="B3519" s="7" t="s">
        <v>1423</v>
      </c>
      <c r="C3519" s="9">
        <f t="shared" ca="1" si="108"/>
        <v>8</v>
      </c>
      <c r="D3519" s="9" t="s">
        <v>2116</v>
      </c>
      <c r="E3519" s="9" t="s">
        <v>2116</v>
      </c>
      <c r="F3519" s="10">
        <f t="shared" ca="1" si="109"/>
        <v>9.5958894657118973E-2</v>
      </c>
      <c r="G3519" s="3" t="str">
        <f>VLOOKUP(Table3[[#This Row],[PRODUCT ID]],Table1[[PRODUCT]:[SELLING PRICE]],1,FALSE)</f>
        <v>Product371</v>
      </c>
      <c r="H3519" s="3" t="str">
        <f>VLOOKUP(Table3[[#This Row],[PRODUCT ID]],Table1[[PRODUCT]:[SELLING PRICE]],2,FALSE)</f>
        <v>Category1</v>
      </c>
      <c r="I3519" s="3" t="str">
        <f>VLOOKUP(Table3[[#This Row],[PRODUCT ID]],Table1[[PRODUCT]:[SELLING PRICE]],3,FALSE)</f>
        <v>No</v>
      </c>
      <c r="J3519" s="16">
        <f ca="1">VLOOKUP(Table3[[#This Row],[PRODUCT ID]],Table1[[PRODUCT]:[SELLING PRICE]],4,FALSE)</f>
        <v>211</v>
      </c>
      <c r="K3519" s="16">
        <f ca="1">VLOOKUP(Table3[[#This Row],[PRODUCT ID]],Table1[[PRODUCT]:[SELLING PRICE]],5,FALSE)</f>
        <v>238.96012638265668</v>
      </c>
      <c r="L3519" s="16">
        <f ca="1">J3519*Table3[[#This Row],[QUANTITY]]</f>
        <v>1688</v>
      </c>
      <c r="M3519" s="16">
        <f ca="1">K3519*Table3[[#This Row],[QUANTITY]]*(1-Table3[[#This Row],[DISCOUNT %]])</f>
        <v>1728.2382143028121</v>
      </c>
      <c r="N3519" s="3">
        <f>DAY(Table3[[#This Row],[DATE]])</f>
        <v>19</v>
      </c>
      <c r="O3519" s="3" t="str">
        <f>TEXT(Table3[[#This Row],[DATE]],"mmm")</f>
        <v>Aug</v>
      </c>
      <c r="P3519" s="3">
        <f>YEAR(Table3[[#This Row],[DATE]])</f>
        <v>2030</v>
      </c>
    </row>
    <row r="3520" spans="1:16" x14ac:dyDescent="0.3">
      <c r="A3520" s="6">
        <v>47715</v>
      </c>
      <c r="B3520" s="7" t="s">
        <v>1424</v>
      </c>
      <c r="C3520" s="9">
        <f t="shared" ca="1" si="108"/>
        <v>11</v>
      </c>
      <c r="D3520" s="9" t="s">
        <v>2116</v>
      </c>
      <c r="E3520" s="9" t="s">
        <v>2118</v>
      </c>
      <c r="F3520" s="10">
        <f t="shared" ca="1" si="109"/>
        <v>4.8431768635514419E-2</v>
      </c>
      <c r="G3520" s="3" t="str">
        <f>VLOOKUP(Table3[[#This Row],[PRODUCT ID]],Table1[[PRODUCT]:[SELLING PRICE]],1,FALSE)</f>
        <v>Product372</v>
      </c>
      <c r="H3520" s="3" t="str">
        <f>VLOOKUP(Table3[[#This Row],[PRODUCT ID]],Table1[[PRODUCT]:[SELLING PRICE]],2,FALSE)</f>
        <v>Category2</v>
      </c>
      <c r="I3520" s="3" t="str">
        <f>VLOOKUP(Table3[[#This Row],[PRODUCT ID]],Table1[[PRODUCT]:[SELLING PRICE]],3,FALSE)</f>
        <v>No</v>
      </c>
      <c r="J3520" s="16">
        <f ca="1">VLOOKUP(Table3[[#This Row],[PRODUCT ID]],Table1[[PRODUCT]:[SELLING PRICE]],4,FALSE)</f>
        <v>9</v>
      </c>
      <c r="K3520" s="16">
        <f ca="1">VLOOKUP(Table3[[#This Row],[PRODUCT ID]],Table1[[PRODUCT]:[SELLING PRICE]],5,FALSE)</f>
        <v>90.99672477881785</v>
      </c>
      <c r="L3520" s="16">
        <f ca="1">J3520*Table3[[#This Row],[QUANTITY]]</f>
        <v>99</v>
      </c>
      <c r="M3520" s="16">
        <f ca="1">K3520*Table3[[#This Row],[QUANTITY]]*(1-Table3[[#This Row],[DISCOUNT %]])</f>
        <v>952.48551703514613</v>
      </c>
      <c r="N3520" s="3">
        <f>DAY(Table3[[#This Row],[DATE]])</f>
        <v>20</v>
      </c>
      <c r="O3520" s="3" t="str">
        <f>TEXT(Table3[[#This Row],[DATE]],"mmm")</f>
        <v>Aug</v>
      </c>
      <c r="P3520" s="3">
        <f>YEAR(Table3[[#This Row],[DATE]])</f>
        <v>2030</v>
      </c>
    </row>
    <row r="3521" spans="1:16" x14ac:dyDescent="0.3">
      <c r="A3521" s="6">
        <v>47716</v>
      </c>
      <c r="B3521" s="7" t="s">
        <v>1425</v>
      </c>
      <c r="C3521" s="9">
        <f t="shared" ca="1" si="108"/>
        <v>4</v>
      </c>
      <c r="D3521" s="9" t="s">
        <v>2116</v>
      </c>
      <c r="E3521" s="9" t="s">
        <v>2118</v>
      </c>
      <c r="F3521" s="10">
        <f t="shared" ca="1" si="109"/>
        <v>5.9935094078214117E-2</v>
      </c>
      <c r="G3521" s="3" t="str">
        <f>VLOOKUP(Table3[[#This Row],[PRODUCT ID]],Table1[[PRODUCT]:[SELLING PRICE]],1,FALSE)</f>
        <v>Product373</v>
      </c>
      <c r="H3521" s="3" t="str">
        <f>VLOOKUP(Table3[[#This Row],[PRODUCT ID]],Table1[[PRODUCT]:[SELLING PRICE]],2,FALSE)</f>
        <v>Category3</v>
      </c>
      <c r="I3521" s="3" t="str">
        <f>VLOOKUP(Table3[[#This Row],[PRODUCT ID]],Table1[[PRODUCT]:[SELLING PRICE]],3,FALSE)</f>
        <v>Ft</v>
      </c>
      <c r="J3521" s="16">
        <f ca="1">VLOOKUP(Table3[[#This Row],[PRODUCT ID]],Table1[[PRODUCT]:[SELLING PRICE]],4,FALSE)</f>
        <v>154</v>
      </c>
      <c r="K3521" s="16">
        <f ca="1">VLOOKUP(Table3[[#This Row],[PRODUCT ID]],Table1[[PRODUCT]:[SELLING PRICE]],5,FALSE)</f>
        <v>80.287343515319776</v>
      </c>
      <c r="L3521" s="16">
        <f ca="1">J3521*Table3[[#This Row],[QUANTITY]]</f>
        <v>616</v>
      </c>
      <c r="M3521" s="16">
        <f ca="1">K3521*Table3[[#This Row],[QUANTITY]]*(1-Table3[[#This Row],[DISCOUNT %]])</f>
        <v>301.9012561137568</v>
      </c>
      <c r="N3521" s="3">
        <f>DAY(Table3[[#This Row],[DATE]])</f>
        <v>21</v>
      </c>
      <c r="O3521" s="3" t="str">
        <f>TEXT(Table3[[#This Row],[DATE]],"mmm")</f>
        <v>Aug</v>
      </c>
      <c r="P3521" s="3">
        <f>YEAR(Table3[[#This Row],[DATE]])</f>
        <v>2030</v>
      </c>
    </row>
    <row r="3522" spans="1:16" x14ac:dyDescent="0.3">
      <c r="A3522" s="6">
        <v>47717</v>
      </c>
      <c r="B3522" s="7" t="s">
        <v>1426</v>
      </c>
      <c r="C3522" s="9">
        <f t="shared" ca="1" si="108"/>
        <v>6</v>
      </c>
      <c r="D3522" s="9" t="s">
        <v>2115</v>
      </c>
      <c r="E3522" s="9" t="s">
        <v>2116</v>
      </c>
      <c r="F3522" s="10">
        <f t="shared" ca="1" si="109"/>
        <v>5.1623418130586018E-2</v>
      </c>
      <c r="G3522" s="3" t="str">
        <f>VLOOKUP(Table3[[#This Row],[PRODUCT ID]],Table1[[PRODUCT]:[SELLING PRICE]],1,FALSE)</f>
        <v>Product374</v>
      </c>
      <c r="H3522" s="3" t="str">
        <f>VLOOKUP(Table3[[#This Row],[PRODUCT ID]],Table1[[PRODUCT]:[SELLING PRICE]],2,FALSE)</f>
        <v>Category4</v>
      </c>
      <c r="I3522" s="3" t="str">
        <f>VLOOKUP(Table3[[#This Row],[PRODUCT ID]],Table1[[PRODUCT]:[SELLING PRICE]],3,FALSE)</f>
        <v>No</v>
      </c>
      <c r="J3522" s="16">
        <f ca="1">VLOOKUP(Table3[[#This Row],[PRODUCT ID]],Table1[[PRODUCT]:[SELLING PRICE]],4,FALSE)</f>
        <v>138</v>
      </c>
      <c r="K3522" s="16">
        <f ca="1">VLOOKUP(Table3[[#This Row],[PRODUCT ID]],Table1[[PRODUCT]:[SELLING PRICE]],5,FALSE)</f>
        <v>75.490487759887799</v>
      </c>
      <c r="L3522" s="16">
        <f ca="1">J3522*Table3[[#This Row],[QUANTITY]]</f>
        <v>828</v>
      </c>
      <c r="M3522" s="16">
        <f ca="1">K3522*Table3[[#This Row],[QUANTITY]]*(1-Table3[[#This Row],[DISCOUNT %]])</f>
        <v>429.56046447226333</v>
      </c>
      <c r="N3522" s="3">
        <f>DAY(Table3[[#This Row],[DATE]])</f>
        <v>22</v>
      </c>
      <c r="O3522" s="3" t="str">
        <f>TEXT(Table3[[#This Row],[DATE]],"mmm")</f>
        <v>Aug</v>
      </c>
      <c r="P3522" s="3">
        <f>YEAR(Table3[[#This Row],[DATE]])</f>
        <v>2030</v>
      </c>
    </row>
    <row r="3523" spans="1:16" x14ac:dyDescent="0.3">
      <c r="A3523" s="6">
        <v>47718</v>
      </c>
      <c r="B3523" s="7" t="s">
        <v>1427</v>
      </c>
      <c r="C3523" s="9">
        <f t="shared" ref="C3523:C3586" ca="1" si="110">RANDBETWEEN(1,15)</f>
        <v>12</v>
      </c>
      <c r="D3523" s="9" t="s">
        <v>2116</v>
      </c>
      <c r="E3523" s="9" t="s">
        <v>2116</v>
      </c>
      <c r="F3523" s="10">
        <f t="shared" ref="F3523:F3586" ca="1" si="111">RAND()*(0.1)</f>
        <v>1.7809884114100429E-2</v>
      </c>
      <c r="G3523" s="3" t="str">
        <f>VLOOKUP(Table3[[#This Row],[PRODUCT ID]],Table1[[PRODUCT]:[SELLING PRICE]],1,FALSE)</f>
        <v>Product375</v>
      </c>
      <c r="H3523" s="3" t="str">
        <f>VLOOKUP(Table3[[#This Row],[PRODUCT ID]],Table1[[PRODUCT]:[SELLING PRICE]],2,FALSE)</f>
        <v>Category5</v>
      </c>
      <c r="I3523" s="3" t="str">
        <f>VLOOKUP(Table3[[#This Row],[PRODUCT ID]],Table1[[PRODUCT]:[SELLING PRICE]],3,FALSE)</f>
        <v>Kg</v>
      </c>
      <c r="J3523" s="16">
        <f ca="1">VLOOKUP(Table3[[#This Row],[PRODUCT ID]],Table1[[PRODUCT]:[SELLING PRICE]],4,FALSE)</f>
        <v>56</v>
      </c>
      <c r="K3523" s="16">
        <f ca="1">VLOOKUP(Table3[[#This Row],[PRODUCT ID]],Table1[[PRODUCT]:[SELLING PRICE]],5,FALSE)</f>
        <v>160.04357336956451</v>
      </c>
      <c r="L3523" s="16">
        <f ca="1">J3523*Table3[[#This Row],[QUANTITY]]</f>
        <v>672</v>
      </c>
      <c r="M3523" s="16">
        <f ca="1">K3523*Table3[[#This Row],[QUANTITY]]*(1-Table3[[#This Row],[DISCOUNT %]])</f>
        <v>1886.3185904957525</v>
      </c>
      <c r="N3523" s="3">
        <f>DAY(Table3[[#This Row],[DATE]])</f>
        <v>23</v>
      </c>
      <c r="O3523" s="3" t="str">
        <f>TEXT(Table3[[#This Row],[DATE]],"mmm")</f>
        <v>Aug</v>
      </c>
      <c r="P3523" s="3">
        <f>YEAR(Table3[[#This Row],[DATE]])</f>
        <v>2030</v>
      </c>
    </row>
    <row r="3524" spans="1:16" x14ac:dyDescent="0.3">
      <c r="A3524" s="6">
        <v>47719</v>
      </c>
      <c r="B3524" s="7" t="s">
        <v>1428</v>
      </c>
      <c r="C3524" s="9">
        <f t="shared" ca="1" si="110"/>
        <v>12</v>
      </c>
      <c r="D3524" s="9" t="s">
        <v>2117</v>
      </c>
      <c r="E3524" s="9" t="s">
        <v>2116</v>
      </c>
      <c r="F3524" s="10">
        <f t="shared" ca="1" si="111"/>
        <v>7.4774002783786583E-2</v>
      </c>
      <c r="G3524" s="3" t="str">
        <f>VLOOKUP(Table3[[#This Row],[PRODUCT ID]],Table1[[PRODUCT]:[SELLING PRICE]],1,FALSE)</f>
        <v>Product376</v>
      </c>
      <c r="H3524" s="3" t="str">
        <f>VLOOKUP(Table3[[#This Row],[PRODUCT ID]],Table1[[PRODUCT]:[SELLING PRICE]],2,FALSE)</f>
        <v>Category1</v>
      </c>
      <c r="I3524" s="3" t="str">
        <f>VLOOKUP(Table3[[#This Row],[PRODUCT ID]],Table1[[PRODUCT]:[SELLING PRICE]],3,FALSE)</f>
        <v>Kg</v>
      </c>
      <c r="J3524" s="16">
        <f ca="1">VLOOKUP(Table3[[#This Row],[PRODUCT ID]],Table1[[PRODUCT]:[SELLING PRICE]],4,FALSE)</f>
        <v>151</v>
      </c>
      <c r="K3524" s="16">
        <f ca="1">VLOOKUP(Table3[[#This Row],[PRODUCT ID]],Table1[[PRODUCT]:[SELLING PRICE]],5,FALSE)</f>
        <v>270.69505002386325</v>
      </c>
      <c r="L3524" s="16">
        <f ca="1">J3524*Table3[[#This Row],[QUANTITY]]</f>
        <v>1812</v>
      </c>
      <c r="M3524" s="16">
        <f ca="1">K3524*Table3[[#This Row],[QUANTITY]]*(1-Table3[[#This Row],[DISCOUNT %]])</f>
        <v>3005.4491711978599</v>
      </c>
      <c r="N3524" s="3">
        <f>DAY(Table3[[#This Row],[DATE]])</f>
        <v>24</v>
      </c>
      <c r="O3524" s="3" t="str">
        <f>TEXT(Table3[[#This Row],[DATE]],"mmm")</f>
        <v>Aug</v>
      </c>
      <c r="P3524" s="3">
        <f>YEAR(Table3[[#This Row],[DATE]])</f>
        <v>2030</v>
      </c>
    </row>
    <row r="3525" spans="1:16" x14ac:dyDescent="0.3">
      <c r="A3525" s="6">
        <v>47720</v>
      </c>
      <c r="B3525" s="7" t="s">
        <v>1429</v>
      </c>
      <c r="C3525" s="9">
        <f t="shared" ca="1" si="110"/>
        <v>1</v>
      </c>
      <c r="D3525" s="9" t="s">
        <v>2115</v>
      </c>
      <c r="E3525" s="9" t="s">
        <v>2116</v>
      </c>
      <c r="F3525" s="10">
        <f t="shared" ca="1" si="111"/>
        <v>1.4742461569949072E-2</v>
      </c>
      <c r="G3525" s="3" t="str">
        <f>VLOOKUP(Table3[[#This Row],[PRODUCT ID]],Table1[[PRODUCT]:[SELLING PRICE]],1,FALSE)</f>
        <v>Product377</v>
      </c>
      <c r="H3525" s="3" t="str">
        <f>VLOOKUP(Table3[[#This Row],[PRODUCT ID]],Table1[[PRODUCT]:[SELLING PRICE]],2,FALSE)</f>
        <v>Category2</v>
      </c>
      <c r="I3525" s="3" t="str">
        <f>VLOOKUP(Table3[[#This Row],[PRODUCT ID]],Table1[[PRODUCT]:[SELLING PRICE]],3,FALSE)</f>
        <v>Lt</v>
      </c>
      <c r="J3525" s="16">
        <f ca="1">VLOOKUP(Table3[[#This Row],[PRODUCT ID]],Table1[[PRODUCT]:[SELLING PRICE]],4,FALSE)</f>
        <v>73</v>
      </c>
      <c r="K3525" s="16">
        <f ca="1">VLOOKUP(Table3[[#This Row],[PRODUCT ID]],Table1[[PRODUCT]:[SELLING PRICE]],5,FALSE)</f>
        <v>196.1478967776134</v>
      </c>
      <c r="L3525" s="16">
        <f ca="1">J3525*Table3[[#This Row],[QUANTITY]]</f>
        <v>73</v>
      </c>
      <c r="M3525" s="16">
        <f ca="1">K3525*Table3[[#This Row],[QUANTITY]]*(1-Table3[[#This Row],[DISCOUNT %]])</f>
        <v>193.25619394734309</v>
      </c>
      <c r="N3525" s="3">
        <f>DAY(Table3[[#This Row],[DATE]])</f>
        <v>25</v>
      </c>
      <c r="O3525" s="3" t="str">
        <f>TEXT(Table3[[#This Row],[DATE]],"mmm")</f>
        <v>Aug</v>
      </c>
      <c r="P3525" s="3">
        <f>YEAR(Table3[[#This Row],[DATE]])</f>
        <v>2030</v>
      </c>
    </row>
    <row r="3526" spans="1:16" x14ac:dyDescent="0.3">
      <c r="A3526" s="6">
        <v>47721</v>
      </c>
      <c r="B3526" s="7" t="s">
        <v>1430</v>
      </c>
      <c r="C3526" s="9">
        <f t="shared" ca="1" si="110"/>
        <v>6</v>
      </c>
      <c r="D3526" s="9" t="s">
        <v>2115</v>
      </c>
      <c r="E3526" s="9" t="s">
        <v>2118</v>
      </c>
      <c r="F3526" s="10">
        <f t="shared" ca="1" si="111"/>
        <v>9.9794417101363886E-2</v>
      </c>
      <c r="G3526" s="3" t="str">
        <f>VLOOKUP(Table3[[#This Row],[PRODUCT ID]],Table1[[PRODUCT]:[SELLING PRICE]],1,FALSE)</f>
        <v>Product378</v>
      </c>
      <c r="H3526" s="3" t="str">
        <f>VLOOKUP(Table3[[#This Row],[PRODUCT ID]],Table1[[PRODUCT]:[SELLING PRICE]],2,FALSE)</f>
        <v>Category3</v>
      </c>
      <c r="I3526" s="3" t="str">
        <f>VLOOKUP(Table3[[#This Row],[PRODUCT ID]],Table1[[PRODUCT]:[SELLING PRICE]],3,FALSE)</f>
        <v>Kg</v>
      </c>
      <c r="J3526" s="16">
        <f ca="1">VLOOKUP(Table3[[#This Row],[PRODUCT ID]],Table1[[PRODUCT]:[SELLING PRICE]],4,FALSE)</f>
        <v>112</v>
      </c>
      <c r="K3526" s="16">
        <f ca="1">VLOOKUP(Table3[[#This Row],[PRODUCT ID]],Table1[[PRODUCT]:[SELLING PRICE]],5,FALSE)</f>
        <v>131.60696707548445</v>
      </c>
      <c r="L3526" s="16">
        <f ca="1">J3526*Table3[[#This Row],[QUANTITY]]</f>
        <v>672</v>
      </c>
      <c r="M3526" s="16">
        <f ca="1">K3526*Table3[[#This Row],[QUANTITY]]*(1-Table3[[#This Row],[DISCOUNT %]])</f>
        <v>710.8399590582485</v>
      </c>
      <c r="N3526" s="3">
        <f>DAY(Table3[[#This Row],[DATE]])</f>
        <v>26</v>
      </c>
      <c r="O3526" s="3" t="str">
        <f>TEXT(Table3[[#This Row],[DATE]],"mmm")</f>
        <v>Aug</v>
      </c>
      <c r="P3526" s="3">
        <f>YEAR(Table3[[#This Row],[DATE]])</f>
        <v>2030</v>
      </c>
    </row>
    <row r="3527" spans="1:16" x14ac:dyDescent="0.3">
      <c r="A3527" s="6">
        <v>47722</v>
      </c>
      <c r="B3527" s="7" t="s">
        <v>1431</v>
      </c>
      <c r="C3527" s="9">
        <f t="shared" ca="1" si="110"/>
        <v>11</v>
      </c>
      <c r="D3527" s="9" t="s">
        <v>2115</v>
      </c>
      <c r="E3527" s="9" t="s">
        <v>2116</v>
      </c>
      <c r="F3527" s="10">
        <f t="shared" ca="1" si="111"/>
        <v>8.983828548763606E-2</v>
      </c>
      <c r="G3527" s="3" t="str">
        <f>VLOOKUP(Table3[[#This Row],[PRODUCT ID]],Table1[[PRODUCT]:[SELLING PRICE]],1,FALSE)</f>
        <v>Product379</v>
      </c>
      <c r="H3527" s="3" t="str">
        <f>VLOOKUP(Table3[[#This Row],[PRODUCT ID]],Table1[[PRODUCT]:[SELLING PRICE]],2,FALSE)</f>
        <v>Category4</v>
      </c>
      <c r="I3527" s="3" t="str">
        <f>VLOOKUP(Table3[[#This Row],[PRODUCT ID]],Table1[[PRODUCT]:[SELLING PRICE]],3,FALSE)</f>
        <v>Lt</v>
      </c>
      <c r="J3527" s="16">
        <f ca="1">VLOOKUP(Table3[[#This Row],[PRODUCT ID]],Table1[[PRODUCT]:[SELLING PRICE]],4,FALSE)</f>
        <v>165</v>
      </c>
      <c r="K3527" s="16">
        <f ca="1">VLOOKUP(Table3[[#This Row],[PRODUCT ID]],Table1[[PRODUCT]:[SELLING PRICE]],5,FALSE)</f>
        <v>101.82473464309901</v>
      </c>
      <c r="L3527" s="16">
        <f ca="1">J3527*Table3[[#This Row],[QUANTITY]]</f>
        <v>1815</v>
      </c>
      <c r="M3527" s="16">
        <f ca="1">K3527*Table3[[#This Row],[QUANTITY]]*(1-Table3[[#This Row],[DISCOUNT %]])</f>
        <v>1019.4467256878244</v>
      </c>
      <c r="N3527" s="3">
        <f>DAY(Table3[[#This Row],[DATE]])</f>
        <v>27</v>
      </c>
      <c r="O3527" s="3" t="str">
        <f>TEXT(Table3[[#This Row],[DATE]],"mmm")</f>
        <v>Aug</v>
      </c>
      <c r="P3527" s="3">
        <f>YEAR(Table3[[#This Row],[DATE]])</f>
        <v>2030</v>
      </c>
    </row>
    <row r="3528" spans="1:16" x14ac:dyDescent="0.3">
      <c r="A3528" s="6">
        <v>47723</v>
      </c>
      <c r="B3528" s="7" t="s">
        <v>1432</v>
      </c>
      <c r="C3528" s="9">
        <f t="shared" ca="1" si="110"/>
        <v>2</v>
      </c>
      <c r="D3528" s="9" t="s">
        <v>2116</v>
      </c>
      <c r="E3528" s="9" t="s">
        <v>2116</v>
      </c>
      <c r="F3528" s="10">
        <f t="shared" ca="1" si="111"/>
        <v>5.3610357945727098E-2</v>
      </c>
      <c r="G3528" s="3" t="str">
        <f>VLOOKUP(Table3[[#This Row],[PRODUCT ID]],Table1[[PRODUCT]:[SELLING PRICE]],1,FALSE)</f>
        <v>Product380</v>
      </c>
      <c r="H3528" s="3" t="str">
        <f>VLOOKUP(Table3[[#This Row],[PRODUCT ID]],Table1[[PRODUCT]:[SELLING PRICE]],2,FALSE)</f>
        <v>Category5</v>
      </c>
      <c r="I3528" s="3" t="str">
        <f>VLOOKUP(Table3[[#This Row],[PRODUCT ID]],Table1[[PRODUCT]:[SELLING PRICE]],3,FALSE)</f>
        <v>Ft</v>
      </c>
      <c r="J3528" s="16">
        <f ca="1">VLOOKUP(Table3[[#This Row],[PRODUCT ID]],Table1[[PRODUCT]:[SELLING PRICE]],4,FALSE)</f>
        <v>212</v>
      </c>
      <c r="K3528" s="16">
        <f ca="1">VLOOKUP(Table3[[#This Row],[PRODUCT ID]],Table1[[PRODUCT]:[SELLING PRICE]],5,FALSE)</f>
        <v>46.496313398190999</v>
      </c>
      <c r="L3528" s="16">
        <f ca="1">J3528*Table3[[#This Row],[QUANTITY]]</f>
        <v>424</v>
      </c>
      <c r="M3528" s="16">
        <f ca="1">K3528*Table3[[#This Row],[QUANTITY]]*(1-Table3[[#This Row],[DISCOUNT %]])</f>
        <v>88.007258787514544</v>
      </c>
      <c r="N3528" s="3">
        <f>DAY(Table3[[#This Row],[DATE]])</f>
        <v>28</v>
      </c>
      <c r="O3528" s="3" t="str">
        <f>TEXT(Table3[[#This Row],[DATE]],"mmm")</f>
        <v>Aug</v>
      </c>
      <c r="P3528" s="3">
        <f>YEAR(Table3[[#This Row],[DATE]])</f>
        <v>2030</v>
      </c>
    </row>
    <row r="3529" spans="1:16" x14ac:dyDescent="0.3">
      <c r="A3529" s="6">
        <v>47724</v>
      </c>
      <c r="B3529" s="7" t="s">
        <v>1433</v>
      </c>
      <c r="C3529" s="9">
        <f t="shared" ca="1" si="110"/>
        <v>12</v>
      </c>
      <c r="D3529" s="9" t="s">
        <v>2116</v>
      </c>
      <c r="E3529" s="9" t="s">
        <v>2116</v>
      </c>
      <c r="F3529" s="10">
        <f t="shared" ca="1" si="111"/>
        <v>6.9222845610233535E-2</v>
      </c>
      <c r="G3529" s="3" t="str">
        <f>VLOOKUP(Table3[[#This Row],[PRODUCT ID]],Table1[[PRODUCT]:[SELLING PRICE]],1,FALSE)</f>
        <v>Product381</v>
      </c>
      <c r="H3529" s="3" t="str">
        <f>VLOOKUP(Table3[[#This Row],[PRODUCT ID]],Table1[[PRODUCT]:[SELLING PRICE]],2,FALSE)</f>
        <v>Category1</v>
      </c>
      <c r="I3529" s="3" t="str">
        <f>VLOOKUP(Table3[[#This Row],[PRODUCT ID]],Table1[[PRODUCT]:[SELLING PRICE]],3,FALSE)</f>
        <v>Kg</v>
      </c>
      <c r="J3529" s="16">
        <f ca="1">VLOOKUP(Table3[[#This Row],[PRODUCT ID]],Table1[[PRODUCT]:[SELLING PRICE]],4,FALSE)</f>
        <v>48</v>
      </c>
      <c r="K3529" s="16">
        <f ca="1">VLOOKUP(Table3[[#This Row],[PRODUCT ID]],Table1[[PRODUCT]:[SELLING PRICE]],5,FALSE)</f>
        <v>115.29242619560492</v>
      </c>
      <c r="L3529" s="16">
        <f ca="1">J3529*Table3[[#This Row],[QUANTITY]]</f>
        <v>576</v>
      </c>
      <c r="M3529" s="16">
        <f ca="1">K3529*Table3[[#This Row],[QUANTITY]]*(1-Table3[[#This Row],[DISCOUNT %]])</f>
        <v>1287.738676524448</v>
      </c>
      <c r="N3529" s="3">
        <f>DAY(Table3[[#This Row],[DATE]])</f>
        <v>29</v>
      </c>
      <c r="O3529" s="3" t="str">
        <f>TEXT(Table3[[#This Row],[DATE]],"mmm")</f>
        <v>Aug</v>
      </c>
      <c r="P3529" s="3">
        <f>YEAR(Table3[[#This Row],[DATE]])</f>
        <v>2030</v>
      </c>
    </row>
    <row r="3530" spans="1:16" x14ac:dyDescent="0.3">
      <c r="A3530" s="6">
        <v>47725</v>
      </c>
      <c r="B3530" s="7" t="s">
        <v>1434</v>
      </c>
      <c r="C3530" s="9">
        <f t="shared" ca="1" si="110"/>
        <v>2</v>
      </c>
      <c r="D3530" s="9" t="s">
        <v>2116</v>
      </c>
      <c r="E3530" s="9" t="s">
        <v>2116</v>
      </c>
      <c r="F3530" s="10">
        <f t="shared" ca="1" si="111"/>
        <v>1.673566444478064E-2</v>
      </c>
      <c r="G3530" s="3" t="str">
        <f>VLOOKUP(Table3[[#This Row],[PRODUCT ID]],Table1[[PRODUCT]:[SELLING PRICE]],1,FALSE)</f>
        <v>Product382</v>
      </c>
      <c r="H3530" s="3" t="str">
        <f>VLOOKUP(Table3[[#This Row],[PRODUCT ID]],Table1[[PRODUCT]:[SELLING PRICE]],2,FALSE)</f>
        <v>Category2</v>
      </c>
      <c r="I3530" s="3" t="str">
        <f>VLOOKUP(Table3[[#This Row],[PRODUCT ID]],Table1[[PRODUCT]:[SELLING PRICE]],3,FALSE)</f>
        <v>No</v>
      </c>
      <c r="J3530" s="16">
        <f ca="1">VLOOKUP(Table3[[#This Row],[PRODUCT ID]],Table1[[PRODUCT]:[SELLING PRICE]],4,FALSE)</f>
        <v>170</v>
      </c>
      <c r="K3530" s="16">
        <f ca="1">VLOOKUP(Table3[[#This Row],[PRODUCT ID]],Table1[[PRODUCT]:[SELLING PRICE]],5,FALSE)</f>
        <v>31.3020783019542</v>
      </c>
      <c r="L3530" s="16">
        <f ca="1">J3530*Table3[[#This Row],[QUANTITY]]</f>
        <v>340</v>
      </c>
      <c r="M3530" s="16">
        <f ca="1">K3530*Table3[[#This Row],[QUANTITY]]*(1-Table3[[#This Row],[DISCOUNT %]])</f>
        <v>61.55643444613689</v>
      </c>
      <c r="N3530" s="3">
        <f>DAY(Table3[[#This Row],[DATE]])</f>
        <v>30</v>
      </c>
      <c r="O3530" s="3" t="str">
        <f>TEXT(Table3[[#This Row],[DATE]],"mmm")</f>
        <v>Aug</v>
      </c>
      <c r="P3530" s="3">
        <f>YEAR(Table3[[#This Row],[DATE]])</f>
        <v>2030</v>
      </c>
    </row>
    <row r="3531" spans="1:16" x14ac:dyDescent="0.3">
      <c r="A3531" s="6">
        <v>47726</v>
      </c>
      <c r="B3531" s="7" t="s">
        <v>1435</v>
      </c>
      <c r="C3531" s="9">
        <f t="shared" ca="1" si="110"/>
        <v>10</v>
      </c>
      <c r="D3531" s="9" t="s">
        <v>2115</v>
      </c>
      <c r="E3531" s="9" t="s">
        <v>2116</v>
      </c>
      <c r="F3531" s="10">
        <f t="shared" ca="1" si="111"/>
        <v>6.1019520221264667E-2</v>
      </c>
      <c r="G3531" s="3" t="str">
        <f>VLOOKUP(Table3[[#This Row],[PRODUCT ID]],Table1[[PRODUCT]:[SELLING PRICE]],1,FALSE)</f>
        <v>Product383</v>
      </c>
      <c r="H3531" s="3" t="str">
        <f>VLOOKUP(Table3[[#This Row],[PRODUCT ID]],Table1[[PRODUCT]:[SELLING PRICE]],2,FALSE)</f>
        <v>Category3</v>
      </c>
      <c r="I3531" s="3" t="str">
        <f>VLOOKUP(Table3[[#This Row],[PRODUCT ID]],Table1[[PRODUCT]:[SELLING PRICE]],3,FALSE)</f>
        <v>No</v>
      </c>
      <c r="J3531" s="16">
        <f ca="1">VLOOKUP(Table3[[#This Row],[PRODUCT ID]],Table1[[PRODUCT]:[SELLING PRICE]],4,FALSE)</f>
        <v>75</v>
      </c>
      <c r="K3531" s="16">
        <f ca="1">VLOOKUP(Table3[[#This Row],[PRODUCT ID]],Table1[[PRODUCT]:[SELLING PRICE]],5,FALSE)</f>
        <v>174.59407693155313</v>
      </c>
      <c r="L3531" s="16">
        <f ca="1">J3531*Table3[[#This Row],[QUANTITY]]</f>
        <v>750</v>
      </c>
      <c r="M3531" s="16">
        <f ca="1">K3531*Table3[[#This Row],[QUANTITY]]*(1-Table3[[#This Row],[DISCOUNT %]])</f>
        <v>1639.4043012371519</v>
      </c>
      <c r="N3531" s="3">
        <f>DAY(Table3[[#This Row],[DATE]])</f>
        <v>31</v>
      </c>
      <c r="O3531" s="3" t="str">
        <f>TEXT(Table3[[#This Row],[DATE]],"mmm")</f>
        <v>Aug</v>
      </c>
      <c r="P3531" s="3">
        <f>YEAR(Table3[[#This Row],[DATE]])</f>
        <v>2030</v>
      </c>
    </row>
    <row r="3532" spans="1:16" x14ac:dyDescent="0.3">
      <c r="A3532" s="6">
        <v>47727</v>
      </c>
      <c r="B3532" s="7" t="s">
        <v>1436</v>
      </c>
      <c r="C3532" s="9">
        <f t="shared" ca="1" si="110"/>
        <v>2</v>
      </c>
      <c r="D3532" s="9" t="s">
        <v>2117</v>
      </c>
      <c r="E3532" s="9" t="s">
        <v>2118</v>
      </c>
      <c r="F3532" s="10">
        <f t="shared" ca="1" si="111"/>
        <v>2.1176727639466698E-2</v>
      </c>
      <c r="G3532" s="3" t="str">
        <f>VLOOKUP(Table3[[#This Row],[PRODUCT ID]],Table1[[PRODUCT]:[SELLING PRICE]],1,FALSE)</f>
        <v>Product384</v>
      </c>
      <c r="H3532" s="3" t="str">
        <f>VLOOKUP(Table3[[#This Row],[PRODUCT ID]],Table1[[PRODUCT]:[SELLING PRICE]],2,FALSE)</f>
        <v>Category4</v>
      </c>
      <c r="I3532" s="3" t="str">
        <f>VLOOKUP(Table3[[#This Row],[PRODUCT ID]],Table1[[PRODUCT]:[SELLING PRICE]],3,FALSE)</f>
        <v>Ft</v>
      </c>
      <c r="J3532" s="16">
        <f ca="1">VLOOKUP(Table3[[#This Row],[PRODUCT ID]],Table1[[PRODUCT]:[SELLING PRICE]],4,FALSE)</f>
        <v>181</v>
      </c>
      <c r="K3532" s="16">
        <f ca="1">VLOOKUP(Table3[[#This Row],[PRODUCT ID]],Table1[[PRODUCT]:[SELLING PRICE]],5,FALSE)</f>
        <v>174.90628282158787</v>
      </c>
      <c r="L3532" s="16">
        <f ca="1">J3532*Table3[[#This Row],[QUANTITY]]</f>
        <v>362</v>
      </c>
      <c r="M3532" s="16">
        <f ca="1">K3532*Table3[[#This Row],[QUANTITY]]*(1-Table3[[#This Row],[DISCOUNT %]])</f>
        <v>342.40468021568716</v>
      </c>
      <c r="N3532" s="3">
        <f>DAY(Table3[[#This Row],[DATE]])</f>
        <v>1</v>
      </c>
      <c r="O3532" s="3" t="str">
        <f>TEXT(Table3[[#This Row],[DATE]],"mmm")</f>
        <v>Sep</v>
      </c>
      <c r="P3532" s="3">
        <f>YEAR(Table3[[#This Row],[DATE]])</f>
        <v>2030</v>
      </c>
    </row>
    <row r="3533" spans="1:16" x14ac:dyDescent="0.3">
      <c r="A3533" s="6">
        <v>47728</v>
      </c>
      <c r="B3533" s="7" t="s">
        <v>1437</v>
      </c>
      <c r="C3533" s="9">
        <f t="shared" ca="1" si="110"/>
        <v>13</v>
      </c>
      <c r="D3533" s="9" t="s">
        <v>2117</v>
      </c>
      <c r="E3533" s="9" t="s">
        <v>2118</v>
      </c>
      <c r="F3533" s="10">
        <f t="shared" ca="1" si="111"/>
        <v>3.0267371187627325E-2</v>
      </c>
      <c r="G3533" s="3" t="str">
        <f>VLOOKUP(Table3[[#This Row],[PRODUCT ID]],Table1[[PRODUCT]:[SELLING PRICE]],1,FALSE)</f>
        <v>Product385</v>
      </c>
      <c r="H3533" s="3" t="str">
        <f>VLOOKUP(Table3[[#This Row],[PRODUCT ID]],Table1[[PRODUCT]:[SELLING PRICE]],2,FALSE)</f>
        <v>Category1</v>
      </c>
      <c r="I3533" s="3" t="str">
        <f>VLOOKUP(Table3[[#This Row],[PRODUCT ID]],Table1[[PRODUCT]:[SELLING PRICE]],3,FALSE)</f>
        <v>No</v>
      </c>
      <c r="J3533" s="16">
        <f ca="1">VLOOKUP(Table3[[#This Row],[PRODUCT ID]],Table1[[PRODUCT]:[SELLING PRICE]],4,FALSE)</f>
        <v>23</v>
      </c>
      <c r="K3533" s="16">
        <f ca="1">VLOOKUP(Table3[[#This Row],[PRODUCT ID]],Table1[[PRODUCT]:[SELLING PRICE]],5,FALSE)</f>
        <v>25.869024158053268</v>
      </c>
      <c r="L3533" s="16">
        <f ca="1">J3533*Table3[[#This Row],[QUANTITY]]</f>
        <v>299</v>
      </c>
      <c r="M3533" s="16">
        <f ca="1">K3533*Table3[[#This Row],[QUANTITY]]*(1-Table3[[#This Row],[DISCOUNT %]])</f>
        <v>326.11847842079703</v>
      </c>
      <c r="N3533" s="3">
        <f>DAY(Table3[[#This Row],[DATE]])</f>
        <v>2</v>
      </c>
      <c r="O3533" s="3" t="str">
        <f>TEXT(Table3[[#This Row],[DATE]],"mmm")</f>
        <v>Sep</v>
      </c>
      <c r="P3533" s="3">
        <f>YEAR(Table3[[#This Row],[DATE]])</f>
        <v>2030</v>
      </c>
    </row>
    <row r="3534" spans="1:16" x14ac:dyDescent="0.3">
      <c r="A3534" s="6">
        <v>47729</v>
      </c>
      <c r="B3534" s="7" t="s">
        <v>1438</v>
      </c>
      <c r="C3534" s="9">
        <f t="shared" ca="1" si="110"/>
        <v>8</v>
      </c>
      <c r="D3534" s="9" t="s">
        <v>2116</v>
      </c>
      <c r="E3534" s="9" t="s">
        <v>2116</v>
      </c>
      <c r="F3534" s="10">
        <f t="shared" ca="1" si="111"/>
        <v>3.8780951513621868E-2</v>
      </c>
      <c r="G3534" s="3" t="str">
        <f>VLOOKUP(Table3[[#This Row],[PRODUCT ID]],Table1[[PRODUCT]:[SELLING PRICE]],1,FALSE)</f>
        <v>Product386</v>
      </c>
      <c r="H3534" s="3" t="str">
        <f>VLOOKUP(Table3[[#This Row],[PRODUCT ID]],Table1[[PRODUCT]:[SELLING PRICE]],2,FALSE)</f>
        <v>Category2</v>
      </c>
      <c r="I3534" s="3" t="str">
        <f>VLOOKUP(Table3[[#This Row],[PRODUCT ID]],Table1[[PRODUCT]:[SELLING PRICE]],3,FALSE)</f>
        <v>Kg</v>
      </c>
      <c r="J3534" s="16">
        <f ca="1">VLOOKUP(Table3[[#This Row],[PRODUCT ID]],Table1[[PRODUCT]:[SELLING PRICE]],4,FALSE)</f>
        <v>168</v>
      </c>
      <c r="K3534" s="16">
        <f ca="1">VLOOKUP(Table3[[#This Row],[PRODUCT ID]],Table1[[PRODUCT]:[SELLING PRICE]],5,FALSE)</f>
        <v>291.5047900394145</v>
      </c>
      <c r="L3534" s="16">
        <f ca="1">J3534*Table3[[#This Row],[QUANTITY]]</f>
        <v>1344</v>
      </c>
      <c r="M3534" s="16">
        <f ca="1">K3534*Table3[[#This Row],[QUANTITY]]*(1-Table3[[#This Row],[DISCOUNT %]])</f>
        <v>2241.5996552872598</v>
      </c>
      <c r="N3534" s="3">
        <f>DAY(Table3[[#This Row],[DATE]])</f>
        <v>3</v>
      </c>
      <c r="O3534" s="3" t="str">
        <f>TEXT(Table3[[#This Row],[DATE]],"mmm")</f>
        <v>Sep</v>
      </c>
      <c r="P3534" s="3">
        <f>YEAR(Table3[[#This Row],[DATE]])</f>
        <v>2030</v>
      </c>
    </row>
    <row r="3535" spans="1:16" x14ac:dyDescent="0.3">
      <c r="A3535" s="6">
        <v>47730</v>
      </c>
      <c r="B3535" s="7" t="s">
        <v>1439</v>
      </c>
      <c r="C3535" s="9">
        <f t="shared" ca="1" si="110"/>
        <v>4</v>
      </c>
      <c r="D3535" s="9" t="s">
        <v>2116</v>
      </c>
      <c r="E3535" s="9" t="s">
        <v>2116</v>
      </c>
      <c r="F3535" s="10">
        <f t="shared" ca="1" si="111"/>
        <v>7.1049410247674361E-2</v>
      </c>
      <c r="G3535" s="3" t="str">
        <f>VLOOKUP(Table3[[#This Row],[PRODUCT ID]],Table1[[PRODUCT]:[SELLING PRICE]],1,FALSE)</f>
        <v>Product387</v>
      </c>
      <c r="H3535" s="3" t="str">
        <f>VLOOKUP(Table3[[#This Row],[PRODUCT ID]],Table1[[PRODUCT]:[SELLING PRICE]],2,FALSE)</f>
        <v>Category3</v>
      </c>
      <c r="I3535" s="3" t="str">
        <f>VLOOKUP(Table3[[#This Row],[PRODUCT ID]],Table1[[PRODUCT]:[SELLING PRICE]],3,FALSE)</f>
        <v>Kg</v>
      </c>
      <c r="J3535" s="16">
        <f ca="1">VLOOKUP(Table3[[#This Row],[PRODUCT ID]],Table1[[PRODUCT]:[SELLING PRICE]],4,FALSE)</f>
        <v>193</v>
      </c>
      <c r="K3535" s="16">
        <f ca="1">VLOOKUP(Table3[[#This Row],[PRODUCT ID]],Table1[[PRODUCT]:[SELLING PRICE]],5,FALSE)</f>
        <v>153.69998447440614</v>
      </c>
      <c r="L3535" s="16">
        <f ca="1">J3535*Table3[[#This Row],[QUANTITY]]</f>
        <v>772</v>
      </c>
      <c r="M3535" s="16">
        <f ca="1">K3535*Table3[[#This Row],[QUANTITY]]*(1-Table3[[#This Row],[DISCOUNT %]])</f>
        <v>571.11876488969142</v>
      </c>
      <c r="N3535" s="3">
        <f>DAY(Table3[[#This Row],[DATE]])</f>
        <v>4</v>
      </c>
      <c r="O3535" s="3" t="str">
        <f>TEXT(Table3[[#This Row],[DATE]],"mmm")</f>
        <v>Sep</v>
      </c>
      <c r="P3535" s="3">
        <f>YEAR(Table3[[#This Row],[DATE]])</f>
        <v>2030</v>
      </c>
    </row>
    <row r="3536" spans="1:16" x14ac:dyDescent="0.3">
      <c r="A3536" s="6">
        <v>47731</v>
      </c>
      <c r="B3536" s="7" t="s">
        <v>1440</v>
      </c>
      <c r="C3536" s="9">
        <f t="shared" ca="1" si="110"/>
        <v>15</v>
      </c>
      <c r="D3536" s="9" t="s">
        <v>2116</v>
      </c>
      <c r="E3536" s="9" t="s">
        <v>2116</v>
      </c>
      <c r="F3536" s="10">
        <f t="shared" ca="1" si="111"/>
        <v>4.1374960425662521E-2</v>
      </c>
      <c r="G3536" s="3" t="str">
        <f>VLOOKUP(Table3[[#This Row],[PRODUCT ID]],Table1[[PRODUCT]:[SELLING PRICE]],1,FALSE)</f>
        <v>Product388</v>
      </c>
      <c r="H3536" s="3" t="str">
        <f>VLOOKUP(Table3[[#This Row],[PRODUCT ID]],Table1[[PRODUCT]:[SELLING PRICE]],2,FALSE)</f>
        <v>Category4</v>
      </c>
      <c r="I3536" s="3" t="str">
        <f>VLOOKUP(Table3[[#This Row],[PRODUCT ID]],Table1[[PRODUCT]:[SELLING PRICE]],3,FALSE)</f>
        <v>Lt</v>
      </c>
      <c r="J3536" s="16">
        <f ca="1">VLOOKUP(Table3[[#This Row],[PRODUCT ID]],Table1[[PRODUCT]:[SELLING PRICE]],4,FALSE)</f>
        <v>66</v>
      </c>
      <c r="K3536" s="16">
        <f ca="1">VLOOKUP(Table3[[#This Row],[PRODUCT ID]],Table1[[PRODUCT]:[SELLING PRICE]],5,FALSE)</f>
        <v>231.21041456293227</v>
      </c>
      <c r="L3536" s="16">
        <f ca="1">J3536*Table3[[#This Row],[QUANTITY]]</f>
        <v>990</v>
      </c>
      <c r="M3536" s="16">
        <f ca="1">K3536*Table3[[#This Row],[QUANTITY]]*(1-Table3[[#This Row],[DISCOUNT %]])</f>
        <v>3324.6613921558487</v>
      </c>
      <c r="N3536" s="3">
        <f>DAY(Table3[[#This Row],[DATE]])</f>
        <v>5</v>
      </c>
      <c r="O3536" s="3" t="str">
        <f>TEXT(Table3[[#This Row],[DATE]],"mmm")</f>
        <v>Sep</v>
      </c>
      <c r="P3536" s="3">
        <f>YEAR(Table3[[#This Row],[DATE]])</f>
        <v>2030</v>
      </c>
    </row>
    <row r="3537" spans="1:16" x14ac:dyDescent="0.3">
      <c r="A3537" s="6">
        <v>47732</v>
      </c>
      <c r="B3537" s="7" t="s">
        <v>1441</v>
      </c>
      <c r="C3537" s="9">
        <f t="shared" ca="1" si="110"/>
        <v>14</v>
      </c>
      <c r="D3537" s="9" t="s">
        <v>2116</v>
      </c>
      <c r="E3537" s="9" t="s">
        <v>2116</v>
      </c>
      <c r="F3537" s="10">
        <f t="shared" ca="1" si="111"/>
        <v>7.1991282727049036E-2</v>
      </c>
      <c r="G3537" s="3" t="str">
        <f>VLOOKUP(Table3[[#This Row],[PRODUCT ID]],Table1[[PRODUCT]:[SELLING PRICE]],1,FALSE)</f>
        <v>Product389</v>
      </c>
      <c r="H3537" s="3" t="str">
        <f>VLOOKUP(Table3[[#This Row],[PRODUCT ID]],Table1[[PRODUCT]:[SELLING PRICE]],2,FALSE)</f>
        <v>Category5</v>
      </c>
      <c r="I3537" s="3" t="str">
        <f>VLOOKUP(Table3[[#This Row],[PRODUCT ID]],Table1[[PRODUCT]:[SELLING PRICE]],3,FALSE)</f>
        <v>Kg</v>
      </c>
      <c r="J3537" s="16">
        <f ca="1">VLOOKUP(Table3[[#This Row],[PRODUCT ID]],Table1[[PRODUCT]:[SELLING PRICE]],4,FALSE)</f>
        <v>164</v>
      </c>
      <c r="K3537" s="16">
        <f ca="1">VLOOKUP(Table3[[#This Row],[PRODUCT ID]],Table1[[PRODUCT]:[SELLING PRICE]],5,FALSE)</f>
        <v>222.73662394275712</v>
      </c>
      <c r="L3537" s="16">
        <f ca="1">J3537*Table3[[#This Row],[QUANTITY]]</f>
        <v>2296</v>
      </c>
      <c r="M3537" s="16">
        <f ca="1">K3537*Table3[[#This Row],[QUANTITY]]*(1-Table3[[#This Row],[DISCOUNT %]])</f>
        <v>2893.8214014475598</v>
      </c>
      <c r="N3537" s="3">
        <f>DAY(Table3[[#This Row],[DATE]])</f>
        <v>6</v>
      </c>
      <c r="O3537" s="3" t="str">
        <f>TEXT(Table3[[#This Row],[DATE]],"mmm")</f>
        <v>Sep</v>
      </c>
      <c r="P3537" s="3">
        <f>YEAR(Table3[[#This Row],[DATE]])</f>
        <v>2030</v>
      </c>
    </row>
    <row r="3538" spans="1:16" x14ac:dyDescent="0.3">
      <c r="A3538" s="6">
        <v>47733</v>
      </c>
      <c r="B3538" s="7" t="s">
        <v>1442</v>
      </c>
      <c r="C3538" s="9">
        <f t="shared" ca="1" si="110"/>
        <v>13</v>
      </c>
      <c r="D3538" s="9" t="s">
        <v>2115</v>
      </c>
      <c r="E3538" s="9" t="s">
        <v>2118</v>
      </c>
      <c r="F3538" s="10">
        <f t="shared" ca="1" si="111"/>
        <v>9.1481548255345296E-2</v>
      </c>
      <c r="G3538" s="3" t="str">
        <f>VLOOKUP(Table3[[#This Row],[PRODUCT ID]],Table1[[PRODUCT]:[SELLING PRICE]],1,FALSE)</f>
        <v>Product390</v>
      </c>
      <c r="H3538" s="3" t="str">
        <f>VLOOKUP(Table3[[#This Row],[PRODUCT ID]],Table1[[PRODUCT]:[SELLING PRICE]],2,FALSE)</f>
        <v>Category1</v>
      </c>
      <c r="I3538" s="3" t="str">
        <f>VLOOKUP(Table3[[#This Row],[PRODUCT ID]],Table1[[PRODUCT]:[SELLING PRICE]],3,FALSE)</f>
        <v>Lt</v>
      </c>
      <c r="J3538" s="16">
        <f ca="1">VLOOKUP(Table3[[#This Row],[PRODUCT ID]],Table1[[PRODUCT]:[SELLING PRICE]],4,FALSE)</f>
        <v>173</v>
      </c>
      <c r="K3538" s="16">
        <f ca="1">VLOOKUP(Table3[[#This Row],[PRODUCT ID]],Table1[[PRODUCT]:[SELLING PRICE]],5,FALSE)</f>
        <v>187.37686155611459</v>
      </c>
      <c r="L3538" s="16">
        <f ca="1">J3538*Table3[[#This Row],[QUANTITY]]</f>
        <v>2249</v>
      </c>
      <c r="M3538" s="16">
        <f ca="1">K3538*Table3[[#This Row],[QUANTITY]]*(1-Table3[[#This Row],[DISCOUNT %]])</f>
        <v>2213.0593699985388</v>
      </c>
      <c r="N3538" s="3">
        <f>DAY(Table3[[#This Row],[DATE]])</f>
        <v>7</v>
      </c>
      <c r="O3538" s="3" t="str">
        <f>TEXT(Table3[[#This Row],[DATE]],"mmm")</f>
        <v>Sep</v>
      </c>
      <c r="P3538" s="3">
        <f>YEAR(Table3[[#This Row],[DATE]])</f>
        <v>2030</v>
      </c>
    </row>
    <row r="3539" spans="1:16" x14ac:dyDescent="0.3">
      <c r="A3539" s="6">
        <v>47734</v>
      </c>
      <c r="B3539" s="7" t="s">
        <v>1443</v>
      </c>
      <c r="C3539" s="9">
        <f t="shared" ca="1" si="110"/>
        <v>11</v>
      </c>
      <c r="D3539" s="9" t="s">
        <v>2116</v>
      </c>
      <c r="E3539" s="9" t="s">
        <v>2116</v>
      </c>
      <c r="F3539" s="10">
        <f t="shared" ca="1" si="111"/>
        <v>7.5083729885538422E-2</v>
      </c>
      <c r="G3539" s="3" t="str">
        <f>VLOOKUP(Table3[[#This Row],[PRODUCT ID]],Table1[[PRODUCT]:[SELLING PRICE]],1,FALSE)</f>
        <v>Product391</v>
      </c>
      <c r="H3539" s="3" t="str">
        <f>VLOOKUP(Table3[[#This Row],[PRODUCT ID]],Table1[[PRODUCT]:[SELLING PRICE]],2,FALSE)</f>
        <v>Category2</v>
      </c>
      <c r="I3539" s="3" t="str">
        <f>VLOOKUP(Table3[[#This Row],[PRODUCT ID]],Table1[[PRODUCT]:[SELLING PRICE]],3,FALSE)</f>
        <v>Ft</v>
      </c>
      <c r="J3539" s="16">
        <f ca="1">VLOOKUP(Table3[[#This Row],[PRODUCT ID]],Table1[[PRODUCT]:[SELLING PRICE]],4,FALSE)</f>
        <v>101</v>
      </c>
      <c r="K3539" s="16">
        <f ca="1">VLOOKUP(Table3[[#This Row],[PRODUCT ID]],Table1[[PRODUCT]:[SELLING PRICE]],5,FALSE)</f>
        <v>253.22940549251558</v>
      </c>
      <c r="L3539" s="16">
        <f ca="1">J3539*Table3[[#This Row],[QUANTITY]]</f>
        <v>1111</v>
      </c>
      <c r="M3539" s="16">
        <f ca="1">K3539*Table3[[#This Row],[QUANTITY]]*(1-Table3[[#This Row],[DISCOUNT %]])</f>
        <v>2576.3759693258403</v>
      </c>
      <c r="N3539" s="3">
        <f>DAY(Table3[[#This Row],[DATE]])</f>
        <v>8</v>
      </c>
      <c r="O3539" s="3" t="str">
        <f>TEXT(Table3[[#This Row],[DATE]],"mmm")</f>
        <v>Sep</v>
      </c>
      <c r="P3539" s="3">
        <f>YEAR(Table3[[#This Row],[DATE]])</f>
        <v>2030</v>
      </c>
    </row>
    <row r="3540" spans="1:16" x14ac:dyDescent="0.3">
      <c r="A3540" s="6">
        <v>47735</v>
      </c>
      <c r="B3540" s="7" t="s">
        <v>1444</v>
      </c>
      <c r="C3540" s="9">
        <f t="shared" ca="1" si="110"/>
        <v>10</v>
      </c>
      <c r="D3540" s="9" t="s">
        <v>2117</v>
      </c>
      <c r="E3540" s="9" t="s">
        <v>2116</v>
      </c>
      <c r="F3540" s="10">
        <f t="shared" ca="1" si="111"/>
        <v>7.2127705576323392E-2</v>
      </c>
      <c r="G3540" s="3" t="str">
        <f>VLOOKUP(Table3[[#This Row],[PRODUCT ID]],Table1[[PRODUCT]:[SELLING PRICE]],1,FALSE)</f>
        <v>Product392</v>
      </c>
      <c r="H3540" s="3" t="str">
        <f>VLOOKUP(Table3[[#This Row],[PRODUCT ID]],Table1[[PRODUCT]:[SELLING PRICE]],2,FALSE)</f>
        <v>Category3</v>
      </c>
      <c r="I3540" s="3" t="str">
        <f>VLOOKUP(Table3[[#This Row],[PRODUCT ID]],Table1[[PRODUCT]:[SELLING PRICE]],3,FALSE)</f>
        <v>Kg</v>
      </c>
      <c r="J3540" s="16">
        <f ca="1">VLOOKUP(Table3[[#This Row],[PRODUCT ID]],Table1[[PRODUCT]:[SELLING PRICE]],4,FALSE)</f>
        <v>120</v>
      </c>
      <c r="K3540" s="16">
        <f ca="1">VLOOKUP(Table3[[#This Row],[PRODUCT ID]],Table1[[PRODUCT]:[SELLING PRICE]],5,FALSE)</f>
        <v>248.74058356987129</v>
      </c>
      <c r="L3540" s="16">
        <f ca="1">J3540*Table3[[#This Row],[QUANTITY]]</f>
        <v>1200</v>
      </c>
      <c r="M3540" s="16">
        <f ca="1">K3540*Table3[[#This Row],[QUANTITY]]*(1-Table3[[#This Row],[DISCOUNT %]])</f>
        <v>2307.9949599326073</v>
      </c>
      <c r="N3540" s="3">
        <f>DAY(Table3[[#This Row],[DATE]])</f>
        <v>9</v>
      </c>
      <c r="O3540" s="3" t="str">
        <f>TEXT(Table3[[#This Row],[DATE]],"mmm")</f>
        <v>Sep</v>
      </c>
      <c r="P3540" s="3">
        <f>YEAR(Table3[[#This Row],[DATE]])</f>
        <v>2030</v>
      </c>
    </row>
    <row r="3541" spans="1:16" x14ac:dyDescent="0.3">
      <c r="A3541" s="6">
        <v>47736</v>
      </c>
      <c r="B3541" s="7" t="s">
        <v>1445</v>
      </c>
      <c r="C3541" s="9">
        <f t="shared" ca="1" si="110"/>
        <v>5</v>
      </c>
      <c r="D3541" s="9" t="s">
        <v>2115</v>
      </c>
      <c r="E3541" s="9" t="s">
        <v>2116</v>
      </c>
      <c r="F3541" s="10">
        <f t="shared" ca="1" si="111"/>
        <v>4.9826716220902005E-2</v>
      </c>
      <c r="G3541" s="3" t="str">
        <f>VLOOKUP(Table3[[#This Row],[PRODUCT ID]],Table1[[PRODUCT]:[SELLING PRICE]],1,FALSE)</f>
        <v>Product393</v>
      </c>
      <c r="H3541" s="3" t="str">
        <f>VLOOKUP(Table3[[#This Row],[PRODUCT ID]],Table1[[PRODUCT]:[SELLING PRICE]],2,FALSE)</f>
        <v>Category4</v>
      </c>
      <c r="I3541" s="3" t="str">
        <f>VLOOKUP(Table3[[#This Row],[PRODUCT ID]],Table1[[PRODUCT]:[SELLING PRICE]],3,FALSE)</f>
        <v>No</v>
      </c>
      <c r="J3541" s="16">
        <f ca="1">VLOOKUP(Table3[[#This Row],[PRODUCT ID]],Table1[[PRODUCT]:[SELLING PRICE]],4,FALSE)</f>
        <v>236</v>
      </c>
      <c r="K3541" s="16">
        <f ca="1">VLOOKUP(Table3[[#This Row],[PRODUCT ID]],Table1[[PRODUCT]:[SELLING PRICE]],5,FALSE)</f>
        <v>33.246795604837054</v>
      </c>
      <c r="L3541" s="16">
        <f ca="1">J3541*Table3[[#This Row],[QUANTITY]]</f>
        <v>1180</v>
      </c>
      <c r="M3541" s="16">
        <f ca="1">K3541*Table3[[#This Row],[QUANTITY]]*(1-Table3[[#This Row],[DISCOUNT %]])</f>
        <v>157.95108477490254</v>
      </c>
      <c r="N3541" s="3">
        <f>DAY(Table3[[#This Row],[DATE]])</f>
        <v>10</v>
      </c>
      <c r="O3541" s="3" t="str">
        <f>TEXT(Table3[[#This Row],[DATE]],"mmm")</f>
        <v>Sep</v>
      </c>
      <c r="P3541" s="3">
        <f>YEAR(Table3[[#This Row],[DATE]])</f>
        <v>2030</v>
      </c>
    </row>
    <row r="3542" spans="1:16" x14ac:dyDescent="0.3">
      <c r="A3542" s="6">
        <v>47737</v>
      </c>
      <c r="B3542" s="7" t="s">
        <v>1446</v>
      </c>
      <c r="C3542" s="9">
        <f t="shared" ca="1" si="110"/>
        <v>3</v>
      </c>
      <c r="D3542" s="9" t="s">
        <v>2115</v>
      </c>
      <c r="E3542" s="9" t="s">
        <v>2116</v>
      </c>
      <c r="F3542" s="10">
        <f t="shared" ca="1" si="111"/>
        <v>7.1384798170058245E-2</v>
      </c>
      <c r="G3542" s="3" t="str">
        <f>VLOOKUP(Table3[[#This Row],[PRODUCT ID]],Table1[[PRODUCT]:[SELLING PRICE]],1,FALSE)</f>
        <v>Product394</v>
      </c>
      <c r="H3542" s="3" t="str">
        <f>VLOOKUP(Table3[[#This Row],[PRODUCT ID]],Table1[[PRODUCT]:[SELLING PRICE]],2,FALSE)</f>
        <v>Category5</v>
      </c>
      <c r="I3542" s="3" t="str">
        <f>VLOOKUP(Table3[[#This Row],[PRODUCT ID]],Table1[[PRODUCT]:[SELLING PRICE]],3,FALSE)</f>
        <v>No</v>
      </c>
      <c r="J3542" s="16">
        <f ca="1">VLOOKUP(Table3[[#This Row],[PRODUCT ID]],Table1[[PRODUCT]:[SELLING PRICE]],4,FALSE)</f>
        <v>120</v>
      </c>
      <c r="K3542" s="16">
        <f ca="1">VLOOKUP(Table3[[#This Row],[PRODUCT ID]],Table1[[PRODUCT]:[SELLING PRICE]],5,FALSE)</f>
        <v>280.29881725112119</v>
      </c>
      <c r="L3542" s="16">
        <f ca="1">J3542*Table3[[#This Row],[QUANTITY]]</f>
        <v>360</v>
      </c>
      <c r="M3542" s="16">
        <f ca="1">K3542*Table3[[#This Row],[QUANTITY]]*(1-Table3[[#This Row],[DISCOUNT %]])</f>
        <v>780.86922826303157</v>
      </c>
      <c r="N3542" s="3">
        <f>DAY(Table3[[#This Row],[DATE]])</f>
        <v>11</v>
      </c>
      <c r="O3542" s="3" t="str">
        <f>TEXT(Table3[[#This Row],[DATE]],"mmm")</f>
        <v>Sep</v>
      </c>
      <c r="P3542" s="3">
        <f>YEAR(Table3[[#This Row],[DATE]])</f>
        <v>2030</v>
      </c>
    </row>
    <row r="3543" spans="1:16" x14ac:dyDescent="0.3">
      <c r="A3543" s="6">
        <v>47738</v>
      </c>
      <c r="B3543" s="7" t="s">
        <v>1447</v>
      </c>
      <c r="C3543" s="9">
        <f t="shared" ca="1" si="110"/>
        <v>12</v>
      </c>
      <c r="D3543" s="9" t="s">
        <v>2115</v>
      </c>
      <c r="E3543" s="9" t="s">
        <v>2116</v>
      </c>
      <c r="F3543" s="10">
        <f t="shared" ca="1" si="111"/>
        <v>2.0667403585939981E-2</v>
      </c>
      <c r="G3543" s="3" t="str">
        <f>VLOOKUP(Table3[[#This Row],[PRODUCT ID]],Table1[[PRODUCT]:[SELLING PRICE]],1,FALSE)</f>
        <v>Product395</v>
      </c>
      <c r="H3543" s="3" t="str">
        <f>VLOOKUP(Table3[[#This Row],[PRODUCT ID]],Table1[[PRODUCT]:[SELLING PRICE]],2,FALSE)</f>
        <v>Category1</v>
      </c>
      <c r="I3543" s="3" t="str">
        <f>VLOOKUP(Table3[[#This Row],[PRODUCT ID]],Table1[[PRODUCT]:[SELLING PRICE]],3,FALSE)</f>
        <v>Ft</v>
      </c>
      <c r="J3543" s="16">
        <f ca="1">VLOOKUP(Table3[[#This Row],[PRODUCT ID]],Table1[[PRODUCT]:[SELLING PRICE]],4,FALSE)</f>
        <v>212</v>
      </c>
      <c r="K3543" s="16">
        <f ca="1">VLOOKUP(Table3[[#This Row],[PRODUCT ID]],Table1[[PRODUCT]:[SELLING PRICE]],5,FALSE)</f>
        <v>29.639205383870031</v>
      </c>
      <c r="L3543" s="16">
        <f ca="1">J3543*Table3[[#This Row],[QUANTITY]]</f>
        <v>2544</v>
      </c>
      <c r="M3543" s="16">
        <f ca="1">K3543*Table3[[#This Row],[QUANTITY]]*(1-Table3[[#This Row],[DISCOUNT %]])</f>
        <v>348.31967957082026</v>
      </c>
      <c r="N3543" s="3">
        <f>DAY(Table3[[#This Row],[DATE]])</f>
        <v>12</v>
      </c>
      <c r="O3543" s="3" t="str">
        <f>TEXT(Table3[[#This Row],[DATE]],"mmm")</f>
        <v>Sep</v>
      </c>
      <c r="P3543" s="3">
        <f>YEAR(Table3[[#This Row],[DATE]])</f>
        <v>2030</v>
      </c>
    </row>
    <row r="3544" spans="1:16" x14ac:dyDescent="0.3">
      <c r="A3544" s="6">
        <v>47739</v>
      </c>
      <c r="B3544" s="7" t="s">
        <v>1448</v>
      </c>
      <c r="C3544" s="9">
        <f t="shared" ca="1" si="110"/>
        <v>7</v>
      </c>
      <c r="D3544" s="9" t="s">
        <v>2116</v>
      </c>
      <c r="E3544" s="9" t="s">
        <v>2118</v>
      </c>
      <c r="F3544" s="10">
        <f t="shared" ca="1" si="111"/>
        <v>2.7128577661574383E-2</v>
      </c>
      <c r="G3544" s="3" t="str">
        <f>VLOOKUP(Table3[[#This Row],[PRODUCT ID]],Table1[[PRODUCT]:[SELLING PRICE]],1,FALSE)</f>
        <v>Product396</v>
      </c>
      <c r="H3544" s="3" t="str">
        <f>VLOOKUP(Table3[[#This Row],[PRODUCT ID]],Table1[[PRODUCT]:[SELLING PRICE]],2,FALSE)</f>
        <v>Category2</v>
      </c>
      <c r="I3544" s="3" t="str">
        <f>VLOOKUP(Table3[[#This Row],[PRODUCT ID]],Table1[[PRODUCT]:[SELLING PRICE]],3,FALSE)</f>
        <v>No</v>
      </c>
      <c r="J3544" s="16">
        <f ca="1">VLOOKUP(Table3[[#This Row],[PRODUCT ID]],Table1[[PRODUCT]:[SELLING PRICE]],4,FALSE)</f>
        <v>234</v>
      </c>
      <c r="K3544" s="16">
        <f ca="1">VLOOKUP(Table3[[#This Row],[PRODUCT ID]],Table1[[PRODUCT]:[SELLING PRICE]],5,FALSE)</f>
        <v>57.352160412337994</v>
      </c>
      <c r="L3544" s="16">
        <f ca="1">J3544*Table3[[#This Row],[QUANTITY]]</f>
        <v>1638</v>
      </c>
      <c r="M3544" s="16">
        <f ca="1">K3544*Table3[[#This Row],[QUANTITY]]*(1-Table3[[#This Row],[DISCOUNT %]])</f>
        <v>390.57394512172971</v>
      </c>
      <c r="N3544" s="3">
        <f>DAY(Table3[[#This Row],[DATE]])</f>
        <v>13</v>
      </c>
      <c r="O3544" s="3" t="str">
        <f>TEXT(Table3[[#This Row],[DATE]],"mmm")</f>
        <v>Sep</v>
      </c>
      <c r="P3544" s="3">
        <f>YEAR(Table3[[#This Row],[DATE]])</f>
        <v>2030</v>
      </c>
    </row>
    <row r="3545" spans="1:16" x14ac:dyDescent="0.3">
      <c r="A3545" s="6">
        <v>47740</v>
      </c>
      <c r="B3545" s="7" t="s">
        <v>1449</v>
      </c>
      <c r="C3545" s="9">
        <f t="shared" ca="1" si="110"/>
        <v>6</v>
      </c>
      <c r="D3545" s="9" t="s">
        <v>2116</v>
      </c>
      <c r="E3545" s="9" t="s">
        <v>2118</v>
      </c>
      <c r="F3545" s="10">
        <f t="shared" ca="1" si="111"/>
        <v>7.9228180129996176E-2</v>
      </c>
      <c r="G3545" s="3" t="str">
        <f>VLOOKUP(Table3[[#This Row],[PRODUCT ID]],Table1[[PRODUCT]:[SELLING PRICE]],1,FALSE)</f>
        <v>Product397</v>
      </c>
      <c r="H3545" s="3" t="str">
        <f>VLOOKUP(Table3[[#This Row],[PRODUCT ID]],Table1[[PRODUCT]:[SELLING PRICE]],2,FALSE)</f>
        <v>Category3</v>
      </c>
      <c r="I3545" s="3" t="str">
        <f>VLOOKUP(Table3[[#This Row],[PRODUCT ID]],Table1[[PRODUCT]:[SELLING PRICE]],3,FALSE)</f>
        <v>Kg</v>
      </c>
      <c r="J3545" s="16">
        <f ca="1">VLOOKUP(Table3[[#This Row],[PRODUCT ID]],Table1[[PRODUCT]:[SELLING PRICE]],4,FALSE)</f>
        <v>207</v>
      </c>
      <c r="K3545" s="16">
        <f ca="1">VLOOKUP(Table3[[#This Row],[PRODUCT ID]],Table1[[PRODUCT]:[SELLING PRICE]],5,FALSE)</f>
        <v>87.703851652325781</v>
      </c>
      <c r="L3545" s="16">
        <f ca="1">J3545*Table3[[#This Row],[QUANTITY]]</f>
        <v>1242</v>
      </c>
      <c r="M3545" s="16">
        <f ca="1">K3545*Table3[[#This Row],[QUANTITY]]*(1-Table3[[#This Row],[DISCOUNT %]])</f>
        <v>484.53141057312507</v>
      </c>
      <c r="N3545" s="3">
        <f>DAY(Table3[[#This Row],[DATE]])</f>
        <v>14</v>
      </c>
      <c r="O3545" s="3" t="str">
        <f>TEXT(Table3[[#This Row],[DATE]],"mmm")</f>
        <v>Sep</v>
      </c>
      <c r="P3545" s="3">
        <f>YEAR(Table3[[#This Row],[DATE]])</f>
        <v>2030</v>
      </c>
    </row>
    <row r="3546" spans="1:16" x14ac:dyDescent="0.3">
      <c r="A3546" s="6">
        <v>47741</v>
      </c>
      <c r="B3546" s="7" t="s">
        <v>1450</v>
      </c>
      <c r="C3546" s="9">
        <f t="shared" ca="1" si="110"/>
        <v>7</v>
      </c>
      <c r="D3546" s="9" t="s">
        <v>2116</v>
      </c>
      <c r="E3546" s="9" t="s">
        <v>2116</v>
      </c>
      <c r="F3546" s="10">
        <f t="shared" ca="1" si="111"/>
        <v>3.6745230833743106E-2</v>
      </c>
      <c r="G3546" s="3" t="str">
        <f>VLOOKUP(Table3[[#This Row],[PRODUCT ID]],Table1[[PRODUCT]:[SELLING PRICE]],1,FALSE)</f>
        <v>Product398</v>
      </c>
      <c r="H3546" s="3" t="str">
        <f>VLOOKUP(Table3[[#This Row],[PRODUCT ID]],Table1[[PRODUCT]:[SELLING PRICE]],2,FALSE)</f>
        <v>Category4</v>
      </c>
      <c r="I3546" s="3" t="str">
        <f>VLOOKUP(Table3[[#This Row],[PRODUCT ID]],Table1[[PRODUCT]:[SELLING PRICE]],3,FALSE)</f>
        <v>Kg</v>
      </c>
      <c r="J3546" s="16">
        <f ca="1">VLOOKUP(Table3[[#This Row],[PRODUCT ID]],Table1[[PRODUCT]:[SELLING PRICE]],4,FALSE)</f>
        <v>243</v>
      </c>
      <c r="K3546" s="16">
        <f ca="1">VLOOKUP(Table3[[#This Row],[PRODUCT ID]],Table1[[PRODUCT]:[SELLING PRICE]],5,FALSE)</f>
        <v>246.38442339224085</v>
      </c>
      <c r="L3546" s="16">
        <f ca="1">J3546*Table3[[#This Row],[QUANTITY]]</f>
        <v>1701</v>
      </c>
      <c r="M3546" s="16">
        <f ca="1">K3546*Table3[[#This Row],[QUANTITY]]*(1-Table3[[#This Row],[DISCOUNT %]])</f>
        <v>1661.3167961659797</v>
      </c>
      <c r="N3546" s="3">
        <f>DAY(Table3[[#This Row],[DATE]])</f>
        <v>15</v>
      </c>
      <c r="O3546" s="3" t="str">
        <f>TEXT(Table3[[#This Row],[DATE]],"mmm")</f>
        <v>Sep</v>
      </c>
      <c r="P3546" s="3">
        <f>YEAR(Table3[[#This Row],[DATE]])</f>
        <v>2030</v>
      </c>
    </row>
    <row r="3547" spans="1:16" x14ac:dyDescent="0.3">
      <c r="A3547" s="6">
        <v>47742</v>
      </c>
      <c r="B3547" s="7" t="s">
        <v>1451</v>
      </c>
      <c r="C3547" s="9">
        <f t="shared" ca="1" si="110"/>
        <v>2</v>
      </c>
      <c r="D3547" s="9" t="s">
        <v>2115</v>
      </c>
      <c r="E3547" s="9" t="s">
        <v>2116</v>
      </c>
      <c r="F3547" s="10">
        <f t="shared" ca="1" si="111"/>
        <v>8.7732846337734399E-2</v>
      </c>
      <c r="G3547" s="3" t="str">
        <f>VLOOKUP(Table3[[#This Row],[PRODUCT ID]],Table1[[PRODUCT]:[SELLING PRICE]],1,FALSE)</f>
        <v>Product399</v>
      </c>
      <c r="H3547" s="3" t="str">
        <f>VLOOKUP(Table3[[#This Row],[PRODUCT ID]],Table1[[PRODUCT]:[SELLING PRICE]],2,FALSE)</f>
        <v>Category5</v>
      </c>
      <c r="I3547" s="3" t="str">
        <f>VLOOKUP(Table3[[#This Row],[PRODUCT ID]],Table1[[PRODUCT]:[SELLING PRICE]],3,FALSE)</f>
        <v>Lt</v>
      </c>
      <c r="J3547" s="16">
        <f ca="1">VLOOKUP(Table3[[#This Row],[PRODUCT ID]],Table1[[PRODUCT]:[SELLING PRICE]],4,FALSE)</f>
        <v>230</v>
      </c>
      <c r="K3547" s="16">
        <f ca="1">VLOOKUP(Table3[[#This Row],[PRODUCT ID]],Table1[[PRODUCT]:[SELLING PRICE]],5,FALSE)</f>
        <v>122.8619044834503</v>
      </c>
      <c r="L3547" s="16">
        <f ca="1">J3547*Table3[[#This Row],[QUANTITY]]</f>
        <v>460</v>
      </c>
      <c r="M3547" s="16">
        <f ca="1">K3547*Table3[[#This Row],[QUANTITY]]*(1-Table3[[#This Row],[DISCOUNT %]])</f>
        <v>224.16575979328471</v>
      </c>
      <c r="N3547" s="3">
        <f>DAY(Table3[[#This Row],[DATE]])</f>
        <v>16</v>
      </c>
      <c r="O3547" s="3" t="str">
        <f>TEXT(Table3[[#This Row],[DATE]],"mmm")</f>
        <v>Sep</v>
      </c>
      <c r="P3547" s="3">
        <f>YEAR(Table3[[#This Row],[DATE]])</f>
        <v>2030</v>
      </c>
    </row>
    <row r="3548" spans="1:16" x14ac:dyDescent="0.3">
      <c r="A3548" s="6">
        <v>47743</v>
      </c>
      <c r="B3548" s="7" t="s">
        <v>1452</v>
      </c>
      <c r="C3548" s="9">
        <f t="shared" ca="1" si="110"/>
        <v>15</v>
      </c>
      <c r="D3548" s="9" t="s">
        <v>2117</v>
      </c>
      <c r="E3548" s="9" t="s">
        <v>2116</v>
      </c>
      <c r="F3548" s="10">
        <f t="shared" ca="1" si="111"/>
        <v>1.4623149322360751E-2</v>
      </c>
      <c r="G3548" s="3" t="str">
        <f>VLOOKUP(Table3[[#This Row],[PRODUCT ID]],Table1[[PRODUCT]:[SELLING PRICE]],1,FALSE)</f>
        <v>Product400</v>
      </c>
      <c r="H3548" s="3" t="str">
        <f>VLOOKUP(Table3[[#This Row],[PRODUCT ID]],Table1[[PRODUCT]:[SELLING PRICE]],2,FALSE)</f>
        <v>Category1</v>
      </c>
      <c r="I3548" s="3" t="str">
        <f>VLOOKUP(Table3[[#This Row],[PRODUCT ID]],Table1[[PRODUCT]:[SELLING PRICE]],3,FALSE)</f>
        <v>Kg</v>
      </c>
      <c r="J3548" s="16">
        <f ca="1">VLOOKUP(Table3[[#This Row],[PRODUCT ID]],Table1[[PRODUCT]:[SELLING PRICE]],4,FALSE)</f>
        <v>95</v>
      </c>
      <c r="K3548" s="16">
        <f ca="1">VLOOKUP(Table3[[#This Row],[PRODUCT ID]],Table1[[PRODUCT]:[SELLING PRICE]],5,FALSE)</f>
        <v>141.82301606675313</v>
      </c>
      <c r="L3548" s="16">
        <f ca="1">J3548*Table3[[#This Row],[QUANTITY]]</f>
        <v>1425</v>
      </c>
      <c r="M3548" s="16">
        <f ca="1">K3548*Table3[[#This Row],[QUANTITY]]*(1-Table3[[#This Row],[DISCOUNT %]])</f>
        <v>2096.2367538819212</v>
      </c>
      <c r="N3548" s="3">
        <f>DAY(Table3[[#This Row],[DATE]])</f>
        <v>17</v>
      </c>
      <c r="O3548" s="3" t="str">
        <f>TEXT(Table3[[#This Row],[DATE]],"mmm")</f>
        <v>Sep</v>
      </c>
      <c r="P3548" s="3">
        <f>YEAR(Table3[[#This Row],[DATE]])</f>
        <v>2030</v>
      </c>
    </row>
    <row r="3549" spans="1:16" x14ac:dyDescent="0.3">
      <c r="A3549" s="6">
        <v>47744</v>
      </c>
      <c r="B3549" s="7" t="s">
        <v>1453</v>
      </c>
      <c r="C3549" s="9">
        <f t="shared" ca="1" si="110"/>
        <v>2</v>
      </c>
      <c r="D3549" s="9" t="s">
        <v>2117</v>
      </c>
      <c r="E3549" s="9" t="s">
        <v>2116</v>
      </c>
      <c r="F3549" s="10">
        <f t="shared" ca="1" si="111"/>
        <v>6.7823160671713428E-2</v>
      </c>
      <c r="G3549" s="3" t="str">
        <f>VLOOKUP(Table3[[#This Row],[PRODUCT ID]],Table1[[PRODUCT]:[SELLING PRICE]],1,FALSE)</f>
        <v>Product401</v>
      </c>
      <c r="H3549" s="3" t="str">
        <f>VLOOKUP(Table3[[#This Row],[PRODUCT ID]],Table1[[PRODUCT]:[SELLING PRICE]],2,FALSE)</f>
        <v>Category2</v>
      </c>
      <c r="I3549" s="3" t="str">
        <f>VLOOKUP(Table3[[#This Row],[PRODUCT ID]],Table1[[PRODUCT]:[SELLING PRICE]],3,FALSE)</f>
        <v>Lt</v>
      </c>
      <c r="J3549" s="16">
        <f ca="1">VLOOKUP(Table3[[#This Row],[PRODUCT ID]],Table1[[PRODUCT]:[SELLING PRICE]],4,FALSE)</f>
        <v>106</v>
      </c>
      <c r="K3549" s="16">
        <f ca="1">VLOOKUP(Table3[[#This Row],[PRODUCT ID]],Table1[[PRODUCT]:[SELLING PRICE]],5,FALSE)</f>
        <v>191.1159397953993</v>
      </c>
      <c r="L3549" s="16">
        <f ca="1">J3549*Table3[[#This Row],[QUANTITY]]</f>
        <v>212</v>
      </c>
      <c r="M3549" s="16">
        <f ca="1">K3549*Table3[[#This Row],[QUANTITY]]*(1-Table3[[#This Row],[DISCOUNT %]])</f>
        <v>356.30770540746084</v>
      </c>
      <c r="N3549" s="3">
        <f>DAY(Table3[[#This Row],[DATE]])</f>
        <v>18</v>
      </c>
      <c r="O3549" s="3" t="str">
        <f>TEXT(Table3[[#This Row],[DATE]],"mmm")</f>
        <v>Sep</v>
      </c>
      <c r="P3549" s="3">
        <f>YEAR(Table3[[#This Row],[DATE]])</f>
        <v>2030</v>
      </c>
    </row>
    <row r="3550" spans="1:16" x14ac:dyDescent="0.3">
      <c r="A3550" s="6">
        <v>47745</v>
      </c>
      <c r="B3550" s="7" t="s">
        <v>1454</v>
      </c>
      <c r="C3550" s="9">
        <f t="shared" ca="1" si="110"/>
        <v>15</v>
      </c>
      <c r="D3550" s="9" t="s">
        <v>2116</v>
      </c>
      <c r="E3550" s="9" t="s">
        <v>2118</v>
      </c>
      <c r="F3550" s="10">
        <f t="shared" ca="1" si="111"/>
        <v>7.6890573659986014E-2</v>
      </c>
      <c r="G3550" s="3" t="str">
        <f>VLOOKUP(Table3[[#This Row],[PRODUCT ID]],Table1[[PRODUCT]:[SELLING PRICE]],1,FALSE)</f>
        <v>Product402</v>
      </c>
      <c r="H3550" s="3" t="str">
        <f>VLOOKUP(Table3[[#This Row],[PRODUCT ID]],Table1[[PRODUCT]:[SELLING PRICE]],2,FALSE)</f>
        <v>Category3</v>
      </c>
      <c r="I3550" s="3" t="str">
        <f>VLOOKUP(Table3[[#This Row],[PRODUCT ID]],Table1[[PRODUCT]:[SELLING PRICE]],3,FALSE)</f>
        <v>Ft</v>
      </c>
      <c r="J3550" s="16">
        <f ca="1">VLOOKUP(Table3[[#This Row],[PRODUCT ID]],Table1[[PRODUCT]:[SELLING PRICE]],4,FALSE)</f>
        <v>240</v>
      </c>
      <c r="K3550" s="16">
        <f ca="1">VLOOKUP(Table3[[#This Row],[PRODUCT ID]],Table1[[PRODUCT]:[SELLING PRICE]],5,FALSE)</f>
        <v>140.44296692122089</v>
      </c>
      <c r="L3550" s="16">
        <f ca="1">J3550*Table3[[#This Row],[QUANTITY]]</f>
        <v>3600</v>
      </c>
      <c r="M3550" s="16">
        <f ca="1">K3550*Table3[[#This Row],[QUANTITY]]*(1-Table3[[#This Row],[DISCOUNT %]])</f>
        <v>1944.6633994220667</v>
      </c>
      <c r="N3550" s="3">
        <f>DAY(Table3[[#This Row],[DATE]])</f>
        <v>19</v>
      </c>
      <c r="O3550" s="3" t="str">
        <f>TEXT(Table3[[#This Row],[DATE]],"mmm")</f>
        <v>Sep</v>
      </c>
      <c r="P3550" s="3">
        <f>YEAR(Table3[[#This Row],[DATE]])</f>
        <v>2030</v>
      </c>
    </row>
    <row r="3551" spans="1:16" x14ac:dyDescent="0.3">
      <c r="A3551" s="6">
        <v>47746</v>
      </c>
      <c r="B3551" s="7" t="s">
        <v>1455</v>
      </c>
      <c r="C3551" s="9">
        <f t="shared" ca="1" si="110"/>
        <v>14</v>
      </c>
      <c r="D3551" s="9" t="s">
        <v>2116</v>
      </c>
      <c r="E3551" s="9" t="s">
        <v>2116</v>
      </c>
      <c r="F3551" s="10">
        <f t="shared" ca="1" si="111"/>
        <v>3.8711255071725625E-2</v>
      </c>
      <c r="G3551" s="3" t="str">
        <f>VLOOKUP(Table3[[#This Row],[PRODUCT ID]],Table1[[PRODUCT]:[SELLING PRICE]],1,FALSE)</f>
        <v>Product403</v>
      </c>
      <c r="H3551" s="3" t="str">
        <f>VLOOKUP(Table3[[#This Row],[PRODUCT ID]],Table1[[PRODUCT]:[SELLING PRICE]],2,FALSE)</f>
        <v>Category4</v>
      </c>
      <c r="I3551" s="3" t="str">
        <f>VLOOKUP(Table3[[#This Row],[PRODUCT ID]],Table1[[PRODUCT]:[SELLING PRICE]],3,FALSE)</f>
        <v>Kg</v>
      </c>
      <c r="J3551" s="16">
        <f ca="1">VLOOKUP(Table3[[#This Row],[PRODUCT ID]],Table1[[PRODUCT]:[SELLING PRICE]],4,FALSE)</f>
        <v>157</v>
      </c>
      <c r="K3551" s="16">
        <f ca="1">VLOOKUP(Table3[[#This Row],[PRODUCT ID]],Table1[[PRODUCT]:[SELLING PRICE]],5,FALSE)</f>
        <v>200.10057420479058</v>
      </c>
      <c r="L3551" s="16">
        <f ca="1">J3551*Table3[[#This Row],[QUANTITY]]</f>
        <v>2198</v>
      </c>
      <c r="M3551" s="16">
        <f ca="1">K3551*Table3[[#This Row],[QUANTITY]]*(1-Table3[[#This Row],[DISCOUNT %]])</f>
        <v>2692.9620177145025</v>
      </c>
      <c r="N3551" s="3">
        <f>DAY(Table3[[#This Row],[DATE]])</f>
        <v>20</v>
      </c>
      <c r="O3551" s="3" t="str">
        <f>TEXT(Table3[[#This Row],[DATE]],"mmm")</f>
        <v>Sep</v>
      </c>
      <c r="P3551" s="3">
        <f>YEAR(Table3[[#This Row],[DATE]])</f>
        <v>2030</v>
      </c>
    </row>
    <row r="3552" spans="1:16" x14ac:dyDescent="0.3">
      <c r="A3552" s="6">
        <v>47747</v>
      </c>
      <c r="B3552" s="7" t="s">
        <v>1456</v>
      </c>
      <c r="C3552" s="9">
        <f t="shared" ca="1" si="110"/>
        <v>4</v>
      </c>
      <c r="D3552" s="9" t="s">
        <v>2116</v>
      </c>
      <c r="E3552" s="9" t="s">
        <v>2116</v>
      </c>
      <c r="F3552" s="10">
        <f t="shared" ca="1" si="111"/>
        <v>2.7344120197952085E-2</v>
      </c>
      <c r="G3552" s="3" t="str">
        <f>VLOOKUP(Table3[[#This Row],[PRODUCT ID]],Table1[[PRODUCT]:[SELLING PRICE]],1,FALSE)</f>
        <v>Product404</v>
      </c>
      <c r="H3552" s="3" t="str">
        <f>VLOOKUP(Table3[[#This Row],[PRODUCT ID]],Table1[[PRODUCT]:[SELLING PRICE]],2,FALSE)</f>
        <v>Category5</v>
      </c>
      <c r="I3552" s="3" t="str">
        <f>VLOOKUP(Table3[[#This Row],[PRODUCT ID]],Table1[[PRODUCT]:[SELLING PRICE]],3,FALSE)</f>
        <v>No</v>
      </c>
      <c r="J3552" s="16">
        <f ca="1">VLOOKUP(Table3[[#This Row],[PRODUCT ID]],Table1[[PRODUCT]:[SELLING PRICE]],4,FALSE)</f>
        <v>246</v>
      </c>
      <c r="K3552" s="16">
        <f ca="1">VLOOKUP(Table3[[#This Row],[PRODUCT ID]],Table1[[PRODUCT]:[SELLING PRICE]],5,FALSE)</f>
        <v>217.47417836473446</v>
      </c>
      <c r="L3552" s="16">
        <f ca="1">J3552*Table3[[#This Row],[QUANTITY]]</f>
        <v>984</v>
      </c>
      <c r="M3552" s="16">
        <f ca="1">K3552*Table3[[#This Row],[QUANTITY]]*(1-Table3[[#This Row],[DISCOUNT %]])</f>
        <v>846.11015316631313</v>
      </c>
      <c r="N3552" s="3">
        <f>DAY(Table3[[#This Row],[DATE]])</f>
        <v>21</v>
      </c>
      <c r="O3552" s="3" t="str">
        <f>TEXT(Table3[[#This Row],[DATE]],"mmm")</f>
        <v>Sep</v>
      </c>
      <c r="P3552" s="3">
        <f>YEAR(Table3[[#This Row],[DATE]])</f>
        <v>2030</v>
      </c>
    </row>
    <row r="3553" spans="1:16" x14ac:dyDescent="0.3">
      <c r="A3553" s="6">
        <v>47748</v>
      </c>
      <c r="B3553" s="7" t="s">
        <v>1457</v>
      </c>
      <c r="C3553" s="9">
        <f t="shared" ca="1" si="110"/>
        <v>11</v>
      </c>
      <c r="D3553" s="9" t="s">
        <v>2116</v>
      </c>
      <c r="E3553" s="9" t="s">
        <v>2116</v>
      </c>
      <c r="F3553" s="10">
        <f t="shared" ca="1" si="111"/>
        <v>7.3009737336683686E-2</v>
      </c>
      <c r="G3553" s="3" t="str">
        <f>VLOOKUP(Table3[[#This Row],[PRODUCT ID]],Table1[[PRODUCT]:[SELLING PRICE]],1,FALSE)</f>
        <v>Product405</v>
      </c>
      <c r="H3553" s="3" t="str">
        <f>VLOOKUP(Table3[[#This Row],[PRODUCT ID]],Table1[[PRODUCT]:[SELLING PRICE]],2,FALSE)</f>
        <v>Category1</v>
      </c>
      <c r="I3553" s="3" t="str">
        <f>VLOOKUP(Table3[[#This Row],[PRODUCT ID]],Table1[[PRODUCT]:[SELLING PRICE]],3,FALSE)</f>
        <v>No</v>
      </c>
      <c r="J3553" s="16">
        <f ca="1">VLOOKUP(Table3[[#This Row],[PRODUCT ID]],Table1[[PRODUCT]:[SELLING PRICE]],4,FALSE)</f>
        <v>228</v>
      </c>
      <c r="K3553" s="16">
        <f ca="1">VLOOKUP(Table3[[#This Row],[PRODUCT ID]],Table1[[PRODUCT]:[SELLING PRICE]],5,FALSE)</f>
        <v>250.83106950049475</v>
      </c>
      <c r="L3553" s="16">
        <f ca="1">J3553*Table3[[#This Row],[QUANTITY]]</f>
        <v>2508</v>
      </c>
      <c r="M3553" s="16">
        <f ca="1">K3553*Table3[[#This Row],[QUANTITY]]*(1-Table3[[#This Row],[DISCOUNT %]])</f>
        <v>2557.6975490042259</v>
      </c>
      <c r="N3553" s="3">
        <f>DAY(Table3[[#This Row],[DATE]])</f>
        <v>22</v>
      </c>
      <c r="O3553" s="3" t="str">
        <f>TEXT(Table3[[#This Row],[DATE]],"mmm")</f>
        <v>Sep</v>
      </c>
      <c r="P3553" s="3">
        <f>YEAR(Table3[[#This Row],[DATE]])</f>
        <v>2030</v>
      </c>
    </row>
    <row r="3554" spans="1:16" x14ac:dyDescent="0.3">
      <c r="A3554" s="6">
        <v>47749</v>
      </c>
      <c r="B3554" s="7" t="s">
        <v>1458</v>
      </c>
      <c r="C3554" s="9">
        <f t="shared" ca="1" si="110"/>
        <v>6</v>
      </c>
      <c r="D3554" s="9" t="s">
        <v>2115</v>
      </c>
      <c r="E3554" s="9" t="s">
        <v>2116</v>
      </c>
      <c r="F3554" s="10">
        <f t="shared" ca="1" si="111"/>
        <v>8.3546801852473859E-2</v>
      </c>
      <c r="G3554" s="3" t="str">
        <f>VLOOKUP(Table3[[#This Row],[PRODUCT ID]],Table1[[PRODUCT]:[SELLING PRICE]],1,FALSE)</f>
        <v>Product406</v>
      </c>
      <c r="H3554" s="3" t="str">
        <f>VLOOKUP(Table3[[#This Row],[PRODUCT ID]],Table1[[PRODUCT]:[SELLING PRICE]],2,FALSE)</f>
        <v>Category2</v>
      </c>
      <c r="I3554" s="3" t="str">
        <f>VLOOKUP(Table3[[#This Row],[PRODUCT ID]],Table1[[PRODUCT]:[SELLING PRICE]],3,FALSE)</f>
        <v>Ft</v>
      </c>
      <c r="J3554" s="16">
        <f ca="1">VLOOKUP(Table3[[#This Row],[PRODUCT ID]],Table1[[PRODUCT]:[SELLING PRICE]],4,FALSE)</f>
        <v>170</v>
      </c>
      <c r="K3554" s="16">
        <f ca="1">VLOOKUP(Table3[[#This Row],[PRODUCT ID]],Table1[[PRODUCT]:[SELLING PRICE]],5,FALSE)</f>
        <v>122.79892894430616</v>
      </c>
      <c r="L3554" s="16">
        <f ca="1">J3554*Table3[[#This Row],[QUANTITY]]</f>
        <v>1020</v>
      </c>
      <c r="M3554" s="16">
        <f ca="1">K3554*Table3[[#This Row],[QUANTITY]]*(1-Table3[[#This Row],[DISCOUNT %]])</f>
        <v>675.23682696060109</v>
      </c>
      <c r="N3554" s="3">
        <f>DAY(Table3[[#This Row],[DATE]])</f>
        <v>23</v>
      </c>
      <c r="O3554" s="3" t="str">
        <f>TEXT(Table3[[#This Row],[DATE]],"mmm")</f>
        <v>Sep</v>
      </c>
      <c r="P3554" s="3">
        <f>YEAR(Table3[[#This Row],[DATE]])</f>
        <v>2030</v>
      </c>
    </row>
    <row r="3555" spans="1:16" x14ac:dyDescent="0.3">
      <c r="A3555" s="6">
        <v>47750</v>
      </c>
      <c r="B3555" s="7" t="s">
        <v>1459</v>
      </c>
      <c r="C3555" s="9">
        <f t="shared" ca="1" si="110"/>
        <v>13</v>
      </c>
      <c r="D3555" s="9" t="s">
        <v>2116</v>
      </c>
      <c r="E3555" s="9" t="s">
        <v>2116</v>
      </c>
      <c r="F3555" s="10">
        <f t="shared" ca="1" si="111"/>
        <v>8.5296953620659768E-2</v>
      </c>
      <c r="G3555" s="3" t="str">
        <f>VLOOKUP(Table3[[#This Row],[PRODUCT ID]],Table1[[PRODUCT]:[SELLING PRICE]],1,FALSE)</f>
        <v>Product407</v>
      </c>
      <c r="H3555" s="3" t="str">
        <f>VLOOKUP(Table3[[#This Row],[PRODUCT ID]],Table1[[PRODUCT]:[SELLING PRICE]],2,FALSE)</f>
        <v>Category3</v>
      </c>
      <c r="I3555" s="3" t="str">
        <f>VLOOKUP(Table3[[#This Row],[PRODUCT ID]],Table1[[PRODUCT]:[SELLING PRICE]],3,FALSE)</f>
        <v>No</v>
      </c>
      <c r="J3555" s="16">
        <f ca="1">VLOOKUP(Table3[[#This Row],[PRODUCT ID]],Table1[[PRODUCT]:[SELLING PRICE]],4,FALSE)</f>
        <v>83</v>
      </c>
      <c r="K3555" s="16">
        <f ca="1">VLOOKUP(Table3[[#This Row],[PRODUCT ID]],Table1[[PRODUCT]:[SELLING PRICE]],5,FALSE)</f>
        <v>169.67231541152734</v>
      </c>
      <c r="L3555" s="16">
        <f ca="1">J3555*Table3[[#This Row],[QUANTITY]]</f>
        <v>1079</v>
      </c>
      <c r="M3555" s="16">
        <f ca="1">K3555*Table3[[#This Row],[QUANTITY]]*(1-Table3[[#This Row],[DISCOUNT %]])</f>
        <v>2017.5971893110841</v>
      </c>
      <c r="N3555" s="3">
        <f>DAY(Table3[[#This Row],[DATE]])</f>
        <v>24</v>
      </c>
      <c r="O3555" s="3" t="str">
        <f>TEXT(Table3[[#This Row],[DATE]],"mmm")</f>
        <v>Sep</v>
      </c>
      <c r="P3555" s="3">
        <f>YEAR(Table3[[#This Row],[DATE]])</f>
        <v>2030</v>
      </c>
    </row>
    <row r="3556" spans="1:16" x14ac:dyDescent="0.3">
      <c r="A3556" s="6">
        <v>47751</v>
      </c>
      <c r="B3556" s="7" t="s">
        <v>1460</v>
      </c>
      <c r="C3556" s="9">
        <f t="shared" ca="1" si="110"/>
        <v>1</v>
      </c>
      <c r="D3556" s="9" t="s">
        <v>2117</v>
      </c>
      <c r="E3556" s="9" t="s">
        <v>2118</v>
      </c>
      <c r="F3556" s="10">
        <f t="shared" ca="1" si="111"/>
        <v>7.4797296264706728E-2</v>
      </c>
      <c r="G3556" s="3" t="str">
        <f>VLOOKUP(Table3[[#This Row],[PRODUCT ID]],Table1[[PRODUCT]:[SELLING PRICE]],1,FALSE)</f>
        <v>Product408</v>
      </c>
      <c r="H3556" s="3" t="str">
        <f>VLOOKUP(Table3[[#This Row],[PRODUCT ID]],Table1[[PRODUCT]:[SELLING PRICE]],2,FALSE)</f>
        <v>Category4</v>
      </c>
      <c r="I3556" s="3" t="str">
        <f>VLOOKUP(Table3[[#This Row],[PRODUCT ID]],Table1[[PRODUCT]:[SELLING PRICE]],3,FALSE)</f>
        <v>Kg</v>
      </c>
      <c r="J3556" s="16">
        <f ca="1">VLOOKUP(Table3[[#This Row],[PRODUCT ID]],Table1[[PRODUCT]:[SELLING PRICE]],4,FALSE)</f>
        <v>200</v>
      </c>
      <c r="K3556" s="16">
        <f ca="1">VLOOKUP(Table3[[#This Row],[PRODUCT ID]],Table1[[PRODUCT]:[SELLING PRICE]],5,FALSE)</f>
        <v>173.41066308413312</v>
      </c>
      <c r="L3556" s="16">
        <f ca="1">J3556*Table3[[#This Row],[QUANTITY]]</f>
        <v>200</v>
      </c>
      <c r="M3556" s="16">
        <f ca="1">K3556*Table3[[#This Row],[QUANTITY]]*(1-Table3[[#This Row],[DISCOUNT %]])</f>
        <v>160.44001434196997</v>
      </c>
      <c r="N3556" s="3">
        <f>DAY(Table3[[#This Row],[DATE]])</f>
        <v>25</v>
      </c>
      <c r="O3556" s="3" t="str">
        <f>TEXT(Table3[[#This Row],[DATE]],"mmm")</f>
        <v>Sep</v>
      </c>
      <c r="P3556" s="3">
        <f>YEAR(Table3[[#This Row],[DATE]])</f>
        <v>2030</v>
      </c>
    </row>
    <row r="3557" spans="1:16" x14ac:dyDescent="0.3">
      <c r="A3557" s="6">
        <v>47752</v>
      </c>
      <c r="B3557" s="7" t="s">
        <v>1461</v>
      </c>
      <c r="C3557" s="9">
        <f t="shared" ca="1" si="110"/>
        <v>4</v>
      </c>
      <c r="D3557" s="9" t="s">
        <v>2115</v>
      </c>
      <c r="E3557" s="9" t="s">
        <v>2118</v>
      </c>
      <c r="F3557" s="10">
        <f t="shared" ca="1" si="111"/>
        <v>9.1344730249973971E-2</v>
      </c>
      <c r="G3557" s="3" t="str">
        <f>VLOOKUP(Table3[[#This Row],[PRODUCT ID]],Table1[[PRODUCT]:[SELLING PRICE]],1,FALSE)</f>
        <v>Product409</v>
      </c>
      <c r="H3557" s="3" t="str">
        <f>VLOOKUP(Table3[[#This Row],[PRODUCT ID]],Table1[[PRODUCT]:[SELLING PRICE]],2,FALSE)</f>
        <v>Category1</v>
      </c>
      <c r="I3557" s="3" t="str">
        <f>VLOOKUP(Table3[[#This Row],[PRODUCT ID]],Table1[[PRODUCT]:[SELLING PRICE]],3,FALSE)</f>
        <v>Kg</v>
      </c>
      <c r="J3557" s="16">
        <f ca="1">VLOOKUP(Table3[[#This Row],[PRODUCT ID]],Table1[[PRODUCT]:[SELLING PRICE]],4,FALSE)</f>
        <v>154</v>
      </c>
      <c r="K3557" s="16">
        <f ca="1">VLOOKUP(Table3[[#This Row],[PRODUCT ID]],Table1[[PRODUCT]:[SELLING PRICE]],5,FALSE)</f>
        <v>29.890297111103628</v>
      </c>
      <c r="L3557" s="16">
        <f ca="1">J3557*Table3[[#This Row],[QUANTITY]]</f>
        <v>616</v>
      </c>
      <c r="M3557" s="16">
        <f ca="1">K3557*Table3[[#This Row],[QUANTITY]]*(1-Table3[[#This Row],[DISCOUNT %]])</f>
        <v>108.63990393759317</v>
      </c>
      <c r="N3557" s="3">
        <f>DAY(Table3[[#This Row],[DATE]])</f>
        <v>26</v>
      </c>
      <c r="O3557" s="3" t="str">
        <f>TEXT(Table3[[#This Row],[DATE]],"mmm")</f>
        <v>Sep</v>
      </c>
      <c r="P3557" s="3">
        <f>YEAR(Table3[[#This Row],[DATE]])</f>
        <v>2030</v>
      </c>
    </row>
    <row r="3558" spans="1:16" x14ac:dyDescent="0.3">
      <c r="A3558" s="6">
        <v>47753</v>
      </c>
      <c r="B3558" s="7" t="s">
        <v>1462</v>
      </c>
      <c r="C3558" s="9">
        <f t="shared" ca="1" si="110"/>
        <v>1</v>
      </c>
      <c r="D3558" s="9" t="s">
        <v>2115</v>
      </c>
      <c r="E3558" s="9" t="s">
        <v>2116</v>
      </c>
      <c r="F3558" s="10">
        <f t="shared" ca="1" si="111"/>
        <v>3.7486766266383489E-2</v>
      </c>
      <c r="G3558" s="3" t="str">
        <f>VLOOKUP(Table3[[#This Row],[PRODUCT ID]],Table1[[PRODUCT]:[SELLING PRICE]],1,FALSE)</f>
        <v>Product410</v>
      </c>
      <c r="H3558" s="3" t="str">
        <f>VLOOKUP(Table3[[#This Row],[PRODUCT ID]],Table1[[PRODUCT]:[SELLING PRICE]],2,FALSE)</f>
        <v>Category2</v>
      </c>
      <c r="I3558" s="3" t="str">
        <f>VLOOKUP(Table3[[#This Row],[PRODUCT ID]],Table1[[PRODUCT]:[SELLING PRICE]],3,FALSE)</f>
        <v>Lt</v>
      </c>
      <c r="J3558" s="16">
        <f ca="1">VLOOKUP(Table3[[#This Row],[PRODUCT ID]],Table1[[PRODUCT]:[SELLING PRICE]],4,FALSE)</f>
        <v>216</v>
      </c>
      <c r="K3558" s="16">
        <f ca="1">VLOOKUP(Table3[[#This Row],[PRODUCT ID]],Table1[[PRODUCT]:[SELLING PRICE]],5,FALSE)</f>
        <v>196.10322018984581</v>
      </c>
      <c r="L3558" s="16">
        <f ca="1">J3558*Table3[[#This Row],[QUANTITY]]</f>
        <v>216</v>
      </c>
      <c r="M3558" s="16">
        <f ca="1">K3558*Table3[[#This Row],[QUANTITY]]*(1-Table3[[#This Row],[DISCOUNT %]])</f>
        <v>188.75194461050393</v>
      </c>
      <c r="N3558" s="3">
        <f>DAY(Table3[[#This Row],[DATE]])</f>
        <v>27</v>
      </c>
      <c r="O3558" s="3" t="str">
        <f>TEXT(Table3[[#This Row],[DATE]],"mmm")</f>
        <v>Sep</v>
      </c>
      <c r="P3558" s="3">
        <f>YEAR(Table3[[#This Row],[DATE]])</f>
        <v>2030</v>
      </c>
    </row>
    <row r="3559" spans="1:16" x14ac:dyDescent="0.3">
      <c r="A3559" s="6">
        <v>47754</v>
      </c>
      <c r="B3559" s="7" t="s">
        <v>1463</v>
      </c>
      <c r="C3559" s="9">
        <f t="shared" ca="1" si="110"/>
        <v>11</v>
      </c>
      <c r="D3559" s="9" t="s">
        <v>2115</v>
      </c>
      <c r="E3559" s="9" t="s">
        <v>2116</v>
      </c>
      <c r="F3559" s="10">
        <f t="shared" ca="1" si="111"/>
        <v>8.4148625385431997E-2</v>
      </c>
      <c r="G3559" s="3" t="str">
        <f>VLOOKUP(Table3[[#This Row],[PRODUCT ID]],Table1[[PRODUCT]:[SELLING PRICE]],1,FALSE)</f>
        <v>Product411</v>
      </c>
      <c r="H3559" s="3" t="str">
        <f>VLOOKUP(Table3[[#This Row],[PRODUCT ID]],Table1[[PRODUCT]:[SELLING PRICE]],2,FALSE)</f>
        <v>Category3</v>
      </c>
      <c r="I3559" s="3" t="str">
        <f>VLOOKUP(Table3[[#This Row],[PRODUCT ID]],Table1[[PRODUCT]:[SELLING PRICE]],3,FALSE)</f>
        <v>Kg</v>
      </c>
      <c r="J3559" s="16">
        <f ca="1">VLOOKUP(Table3[[#This Row],[PRODUCT ID]],Table1[[PRODUCT]:[SELLING PRICE]],4,FALSE)</f>
        <v>138</v>
      </c>
      <c r="K3559" s="16">
        <f ca="1">VLOOKUP(Table3[[#This Row],[PRODUCT ID]],Table1[[PRODUCT]:[SELLING PRICE]],5,FALSE)</f>
        <v>104.44248645054674</v>
      </c>
      <c r="L3559" s="16">
        <f ca="1">J3559*Table3[[#This Row],[QUANTITY]]</f>
        <v>1518</v>
      </c>
      <c r="M3559" s="16">
        <f ca="1">K3559*Table3[[#This Row],[QUANTITY]]*(1-Table3[[#This Row],[DISCOUNT %]])</f>
        <v>1052.1917426228629</v>
      </c>
      <c r="N3559" s="3">
        <f>DAY(Table3[[#This Row],[DATE]])</f>
        <v>28</v>
      </c>
      <c r="O3559" s="3" t="str">
        <f>TEXT(Table3[[#This Row],[DATE]],"mmm")</f>
        <v>Sep</v>
      </c>
      <c r="P3559" s="3">
        <f>YEAR(Table3[[#This Row],[DATE]])</f>
        <v>2030</v>
      </c>
    </row>
    <row r="3560" spans="1:16" x14ac:dyDescent="0.3">
      <c r="A3560" s="6">
        <v>47755</v>
      </c>
      <c r="B3560" s="7" t="s">
        <v>1464</v>
      </c>
      <c r="C3560" s="9">
        <f t="shared" ca="1" si="110"/>
        <v>4</v>
      </c>
      <c r="D3560" s="9" t="s">
        <v>2116</v>
      </c>
      <c r="E3560" s="9" t="s">
        <v>2116</v>
      </c>
      <c r="F3560" s="10">
        <f t="shared" ca="1" si="111"/>
        <v>1.6624787997695966E-2</v>
      </c>
      <c r="G3560" s="3" t="str">
        <f>VLOOKUP(Table3[[#This Row],[PRODUCT ID]],Table1[[PRODUCT]:[SELLING PRICE]],1,FALSE)</f>
        <v>Product412</v>
      </c>
      <c r="H3560" s="3" t="str">
        <f>VLOOKUP(Table3[[#This Row],[PRODUCT ID]],Table1[[PRODUCT]:[SELLING PRICE]],2,FALSE)</f>
        <v>Category4</v>
      </c>
      <c r="I3560" s="3" t="str">
        <f>VLOOKUP(Table3[[#This Row],[PRODUCT ID]],Table1[[PRODUCT]:[SELLING PRICE]],3,FALSE)</f>
        <v>Lt</v>
      </c>
      <c r="J3560" s="16">
        <f ca="1">VLOOKUP(Table3[[#This Row],[PRODUCT ID]],Table1[[PRODUCT]:[SELLING PRICE]],4,FALSE)</f>
        <v>166</v>
      </c>
      <c r="K3560" s="16">
        <f ca="1">VLOOKUP(Table3[[#This Row],[PRODUCT ID]],Table1[[PRODUCT]:[SELLING PRICE]],5,FALSE)</f>
        <v>205.254123840451</v>
      </c>
      <c r="L3560" s="16">
        <f ca="1">J3560*Table3[[#This Row],[QUANTITY]]</f>
        <v>664</v>
      </c>
      <c r="M3560" s="16">
        <f ca="1">K3560*Table3[[#This Row],[QUANTITY]]*(1-Table3[[#This Row],[DISCOUNT %]])</f>
        <v>807.3672701838027</v>
      </c>
      <c r="N3560" s="3">
        <f>DAY(Table3[[#This Row],[DATE]])</f>
        <v>29</v>
      </c>
      <c r="O3560" s="3" t="str">
        <f>TEXT(Table3[[#This Row],[DATE]],"mmm")</f>
        <v>Sep</v>
      </c>
      <c r="P3560" s="3">
        <f>YEAR(Table3[[#This Row],[DATE]])</f>
        <v>2030</v>
      </c>
    </row>
    <row r="3561" spans="1:16" x14ac:dyDescent="0.3">
      <c r="A3561" s="6">
        <v>47756</v>
      </c>
      <c r="B3561" s="7" t="s">
        <v>1465</v>
      </c>
      <c r="C3561" s="9">
        <f t="shared" ca="1" si="110"/>
        <v>7</v>
      </c>
      <c r="D3561" s="9" t="s">
        <v>2116</v>
      </c>
      <c r="E3561" s="9" t="s">
        <v>2116</v>
      </c>
      <c r="F3561" s="10">
        <f t="shared" ca="1" si="111"/>
        <v>4.9808488356571846E-2</v>
      </c>
      <c r="G3561" s="3" t="str">
        <f>VLOOKUP(Table3[[#This Row],[PRODUCT ID]],Table1[[PRODUCT]:[SELLING PRICE]],1,FALSE)</f>
        <v>Product413</v>
      </c>
      <c r="H3561" s="3" t="str">
        <f>VLOOKUP(Table3[[#This Row],[PRODUCT ID]],Table1[[PRODUCT]:[SELLING PRICE]],2,FALSE)</f>
        <v>Category5</v>
      </c>
      <c r="I3561" s="3" t="str">
        <f>VLOOKUP(Table3[[#This Row],[PRODUCT ID]],Table1[[PRODUCT]:[SELLING PRICE]],3,FALSE)</f>
        <v>Ft</v>
      </c>
      <c r="J3561" s="16">
        <f ca="1">VLOOKUP(Table3[[#This Row],[PRODUCT ID]],Table1[[PRODUCT]:[SELLING PRICE]],4,FALSE)</f>
        <v>229</v>
      </c>
      <c r="K3561" s="16">
        <f ca="1">VLOOKUP(Table3[[#This Row],[PRODUCT ID]],Table1[[PRODUCT]:[SELLING PRICE]],5,FALSE)</f>
        <v>138.90123542340532</v>
      </c>
      <c r="L3561" s="16">
        <f ca="1">J3561*Table3[[#This Row],[QUANTITY]]</f>
        <v>1603</v>
      </c>
      <c r="M3561" s="16">
        <f ca="1">K3561*Table3[[#This Row],[QUANTITY]]*(1-Table3[[#This Row],[DISCOUNT %]])</f>
        <v>923.87942399273641</v>
      </c>
      <c r="N3561" s="3">
        <f>DAY(Table3[[#This Row],[DATE]])</f>
        <v>30</v>
      </c>
      <c r="O3561" s="3" t="str">
        <f>TEXT(Table3[[#This Row],[DATE]],"mmm")</f>
        <v>Sep</v>
      </c>
      <c r="P3561" s="3">
        <f>YEAR(Table3[[#This Row],[DATE]])</f>
        <v>2030</v>
      </c>
    </row>
    <row r="3562" spans="1:16" x14ac:dyDescent="0.3">
      <c r="A3562" s="6">
        <v>47757</v>
      </c>
      <c r="B3562" s="7" t="s">
        <v>1466</v>
      </c>
      <c r="C3562" s="9">
        <f t="shared" ca="1" si="110"/>
        <v>6</v>
      </c>
      <c r="D3562" s="9" t="s">
        <v>2116</v>
      </c>
      <c r="E3562" s="9" t="s">
        <v>2118</v>
      </c>
      <c r="F3562" s="10">
        <f t="shared" ca="1" si="111"/>
        <v>2.2164237362092332E-2</v>
      </c>
      <c r="G3562" s="3" t="str">
        <f>VLOOKUP(Table3[[#This Row],[PRODUCT ID]],Table1[[PRODUCT]:[SELLING PRICE]],1,FALSE)</f>
        <v>Product414</v>
      </c>
      <c r="H3562" s="3" t="str">
        <f>VLOOKUP(Table3[[#This Row],[PRODUCT ID]],Table1[[PRODUCT]:[SELLING PRICE]],2,FALSE)</f>
        <v>Category1</v>
      </c>
      <c r="I3562" s="3" t="str">
        <f>VLOOKUP(Table3[[#This Row],[PRODUCT ID]],Table1[[PRODUCT]:[SELLING PRICE]],3,FALSE)</f>
        <v>Kg</v>
      </c>
      <c r="J3562" s="16">
        <f ca="1">VLOOKUP(Table3[[#This Row],[PRODUCT ID]],Table1[[PRODUCT]:[SELLING PRICE]],4,FALSE)</f>
        <v>144</v>
      </c>
      <c r="K3562" s="16">
        <f ca="1">VLOOKUP(Table3[[#This Row],[PRODUCT ID]],Table1[[PRODUCT]:[SELLING PRICE]],5,FALSE)</f>
        <v>29.695441773124283</v>
      </c>
      <c r="L3562" s="16">
        <f ca="1">J3562*Table3[[#This Row],[QUANTITY]]</f>
        <v>864</v>
      </c>
      <c r="M3562" s="16">
        <f ca="1">K3562*Table3[[#This Row],[QUANTITY]]*(1-Table3[[#This Row],[DISCOUNT %]])</f>
        <v>174.22358971855539</v>
      </c>
      <c r="N3562" s="3">
        <f>DAY(Table3[[#This Row],[DATE]])</f>
        <v>1</v>
      </c>
      <c r="O3562" s="3" t="str">
        <f>TEXT(Table3[[#This Row],[DATE]],"mmm")</f>
        <v>Oct</v>
      </c>
      <c r="P3562" s="3">
        <f>YEAR(Table3[[#This Row],[DATE]])</f>
        <v>2030</v>
      </c>
    </row>
    <row r="3563" spans="1:16" x14ac:dyDescent="0.3">
      <c r="A3563" s="6">
        <v>47758</v>
      </c>
      <c r="B3563" s="7" t="s">
        <v>1467</v>
      </c>
      <c r="C3563" s="9">
        <f t="shared" ca="1" si="110"/>
        <v>1</v>
      </c>
      <c r="D3563" s="9" t="s">
        <v>2115</v>
      </c>
      <c r="E3563" s="9" t="s">
        <v>2116</v>
      </c>
      <c r="F3563" s="10">
        <f t="shared" ca="1" si="111"/>
        <v>2.9164793347761276E-2</v>
      </c>
      <c r="G3563" s="3" t="str">
        <f>VLOOKUP(Table3[[#This Row],[PRODUCT ID]],Table1[[PRODUCT]:[SELLING PRICE]],1,FALSE)</f>
        <v>Product415</v>
      </c>
      <c r="H3563" s="3" t="str">
        <f>VLOOKUP(Table3[[#This Row],[PRODUCT ID]],Table1[[PRODUCT]:[SELLING PRICE]],2,FALSE)</f>
        <v>Category2</v>
      </c>
      <c r="I3563" s="3" t="str">
        <f>VLOOKUP(Table3[[#This Row],[PRODUCT ID]],Table1[[PRODUCT]:[SELLING PRICE]],3,FALSE)</f>
        <v>No</v>
      </c>
      <c r="J3563" s="16">
        <f ca="1">VLOOKUP(Table3[[#This Row],[PRODUCT ID]],Table1[[PRODUCT]:[SELLING PRICE]],4,FALSE)</f>
        <v>147</v>
      </c>
      <c r="K3563" s="16">
        <f ca="1">VLOOKUP(Table3[[#This Row],[PRODUCT ID]],Table1[[PRODUCT]:[SELLING PRICE]],5,FALSE)</f>
        <v>107.4666107565656</v>
      </c>
      <c r="L3563" s="16">
        <f ca="1">J3563*Table3[[#This Row],[QUANTITY]]</f>
        <v>147</v>
      </c>
      <c r="M3563" s="16">
        <f ca="1">K3563*Table3[[#This Row],[QUANTITY]]*(1-Table3[[#This Row],[DISCOUNT %]])</f>
        <v>104.33236926206607</v>
      </c>
      <c r="N3563" s="3">
        <f>DAY(Table3[[#This Row],[DATE]])</f>
        <v>2</v>
      </c>
      <c r="O3563" s="3" t="str">
        <f>TEXT(Table3[[#This Row],[DATE]],"mmm")</f>
        <v>Oct</v>
      </c>
      <c r="P3563" s="3">
        <f>YEAR(Table3[[#This Row],[DATE]])</f>
        <v>2030</v>
      </c>
    </row>
    <row r="3564" spans="1:16" x14ac:dyDescent="0.3">
      <c r="A3564" s="6">
        <v>47759</v>
      </c>
      <c r="B3564" s="7" t="s">
        <v>1468</v>
      </c>
      <c r="C3564" s="9">
        <f t="shared" ca="1" si="110"/>
        <v>5</v>
      </c>
      <c r="D3564" s="9" t="s">
        <v>2117</v>
      </c>
      <c r="E3564" s="9" t="s">
        <v>2116</v>
      </c>
      <c r="F3564" s="10">
        <f t="shared" ca="1" si="111"/>
        <v>9.8340113821468095E-2</v>
      </c>
      <c r="G3564" s="3" t="str">
        <f>VLOOKUP(Table3[[#This Row],[PRODUCT ID]],Table1[[PRODUCT]:[SELLING PRICE]],1,FALSE)</f>
        <v>Product416</v>
      </c>
      <c r="H3564" s="3" t="str">
        <f>VLOOKUP(Table3[[#This Row],[PRODUCT ID]],Table1[[PRODUCT]:[SELLING PRICE]],2,FALSE)</f>
        <v>Category3</v>
      </c>
      <c r="I3564" s="3" t="str">
        <f>VLOOKUP(Table3[[#This Row],[PRODUCT ID]],Table1[[PRODUCT]:[SELLING PRICE]],3,FALSE)</f>
        <v>No</v>
      </c>
      <c r="J3564" s="16">
        <f ca="1">VLOOKUP(Table3[[#This Row],[PRODUCT ID]],Table1[[PRODUCT]:[SELLING PRICE]],4,FALSE)</f>
        <v>67</v>
      </c>
      <c r="K3564" s="16">
        <f ca="1">VLOOKUP(Table3[[#This Row],[PRODUCT ID]],Table1[[PRODUCT]:[SELLING PRICE]],5,FALSE)</f>
        <v>25.886327328948482</v>
      </c>
      <c r="L3564" s="16">
        <f ca="1">J3564*Table3[[#This Row],[QUANTITY]]</f>
        <v>335</v>
      </c>
      <c r="M3564" s="16">
        <f ca="1">K3564*Table3[[#This Row],[QUANTITY]]*(1-Table3[[#This Row],[DISCOUNT %]])</f>
        <v>116.70331476499953</v>
      </c>
      <c r="N3564" s="3">
        <f>DAY(Table3[[#This Row],[DATE]])</f>
        <v>3</v>
      </c>
      <c r="O3564" s="3" t="str">
        <f>TEXT(Table3[[#This Row],[DATE]],"mmm")</f>
        <v>Oct</v>
      </c>
      <c r="P3564" s="3">
        <f>YEAR(Table3[[#This Row],[DATE]])</f>
        <v>2030</v>
      </c>
    </row>
    <row r="3565" spans="1:16" x14ac:dyDescent="0.3">
      <c r="A3565" s="6">
        <v>47760</v>
      </c>
      <c r="B3565" s="7" t="s">
        <v>1469</v>
      </c>
      <c r="C3565" s="9">
        <f t="shared" ca="1" si="110"/>
        <v>6</v>
      </c>
      <c r="D3565" s="9" t="s">
        <v>2117</v>
      </c>
      <c r="E3565" s="9" t="s">
        <v>2116</v>
      </c>
      <c r="F3565" s="10">
        <f t="shared" ca="1" si="111"/>
        <v>8.4535065288939309E-2</v>
      </c>
      <c r="G3565" s="3" t="str">
        <f>VLOOKUP(Table3[[#This Row],[PRODUCT ID]],Table1[[PRODUCT]:[SELLING PRICE]],1,FALSE)</f>
        <v>Product417</v>
      </c>
      <c r="H3565" s="3" t="str">
        <f>VLOOKUP(Table3[[#This Row],[PRODUCT ID]],Table1[[PRODUCT]:[SELLING PRICE]],2,FALSE)</f>
        <v>Category4</v>
      </c>
      <c r="I3565" s="3" t="str">
        <f>VLOOKUP(Table3[[#This Row],[PRODUCT ID]],Table1[[PRODUCT]:[SELLING PRICE]],3,FALSE)</f>
        <v>Ft</v>
      </c>
      <c r="J3565" s="16">
        <f ca="1">VLOOKUP(Table3[[#This Row],[PRODUCT ID]],Table1[[PRODUCT]:[SELLING PRICE]],4,FALSE)</f>
        <v>180</v>
      </c>
      <c r="K3565" s="16">
        <f ca="1">VLOOKUP(Table3[[#This Row],[PRODUCT ID]],Table1[[PRODUCT]:[SELLING PRICE]],5,FALSE)</f>
        <v>254.13758469906648</v>
      </c>
      <c r="L3565" s="16">
        <f ca="1">J3565*Table3[[#This Row],[QUANTITY]]</f>
        <v>1080</v>
      </c>
      <c r="M3565" s="16">
        <f ca="1">K3565*Table3[[#This Row],[QUANTITY]]*(1-Table3[[#This Row],[DISCOUNT %]])</f>
        <v>1395.9242843049453</v>
      </c>
      <c r="N3565" s="3">
        <f>DAY(Table3[[#This Row],[DATE]])</f>
        <v>4</v>
      </c>
      <c r="O3565" s="3" t="str">
        <f>TEXT(Table3[[#This Row],[DATE]],"mmm")</f>
        <v>Oct</v>
      </c>
      <c r="P3565" s="3">
        <f>YEAR(Table3[[#This Row],[DATE]])</f>
        <v>2030</v>
      </c>
    </row>
    <row r="3566" spans="1:16" x14ac:dyDescent="0.3">
      <c r="A3566" s="6">
        <v>47761</v>
      </c>
      <c r="B3566" s="7" t="s">
        <v>1470</v>
      </c>
      <c r="C3566" s="9">
        <f t="shared" ca="1" si="110"/>
        <v>2</v>
      </c>
      <c r="D3566" s="9" t="s">
        <v>2116</v>
      </c>
      <c r="E3566" s="9" t="s">
        <v>2116</v>
      </c>
      <c r="F3566" s="10">
        <f t="shared" ca="1" si="111"/>
        <v>2.8417868815631943E-2</v>
      </c>
      <c r="G3566" s="3" t="str">
        <f>VLOOKUP(Table3[[#This Row],[PRODUCT ID]],Table1[[PRODUCT]:[SELLING PRICE]],1,FALSE)</f>
        <v>Product418</v>
      </c>
      <c r="H3566" s="3" t="str">
        <f>VLOOKUP(Table3[[#This Row],[PRODUCT ID]],Table1[[PRODUCT]:[SELLING PRICE]],2,FALSE)</f>
        <v>Category5</v>
      </c>
      <c r="I3566" s="3" t="str">
        <f>VLOOKUP(Table3[[#This Row],[PRODUCT ID]],Table1[[PRODUCT]:[SELLING PRICE]],3,FALSE)</f>
        <v>No</v>
      </c>
      <c r="J3566" s="16">
        <f ca="1">VLOOKUP(Table3[[#This Row],[PRODUCT ID]],Table1[[PRODUCT]:[SELLING PRICE]],4,FALSE)</f>
        <v>193</v>
      </c>
      <c r="K3566" s="16">
        <f ca="1">VLOOKUP(Table3[[#This Row],[PRODUCT ID]],Table1[[PRODUCT]:[SELLING PRICE]],5,FALSE)</f>
        <v>191.71325804676093</v>
      </c>
      <c r="L3566" s="16">
        <f ca="1">J3566*Table3[[#This Row],[QUANTITY]]</f>
        <v>386</v>
      </c>
      <c r="M3566" s="16">
        <f ca="1">K3566*Table3[[#This Row],[QUANTITY]]*(1-Table3[[#This Row],[DISCOUNT %]])</f>
        <v>372.53035165874138</v>
      </c>
      <c r="N3566" s="3">
        <f>DAY(Table3[[#This Row],[DATE]])</f>
        <v>5</v>
      </c>
      <c r="O3566" s="3" t="str">
        <f>TEXT(Table3[[#This Row],[DATE]],"mmm")</f>
        <v>Oct</v>
      </c>
      <c r="P3566" s="3">
        <f>YEAR(Table3[[#This Row],[DATE]])</f>
        <v>2030</v>
      </c>
    </row>
    <row r="3567" spans="1:16" x14ac:dyDescent="0.3">
      <c r="A3567" s="6">
        <v>47762</v>
      </c>
      <c r="B3567" s="7" t="s">
        <v>1471</v>
      </c>
      <c r="C3567" s="9">
        <f t="shared" ca="1" si="110"/>
        <v>12</v>
      </c>
      <c r="D3567" s="9" t="s">
        <v>2116</v>
      </c>
      <c r="E3567" s="9" t="s">
        <v>2116</v>
      </c>
      <c r="F3567" s="10">
        <f t="shared" ca="1" si="111"/>
        <v>1.4591941226437212E-2</v>
      </c>
      <c r="G3567" s="3" t="str">
        <f>VLOOKUP(Table3[[#This Row],[PRODUCT ID]],Table1[[PRODUCT]:[SELLING PRICE]],1,FALSE)</f>
        <v>Product419</v>
      </c>
      <c r="H3567" s="3" t="str">
        <f>VLOOKUP(Table3[[#This Row],[PRODUCT ID]],Table1[[PRODUCT]:[SELLING PRICE]],2,FALSE)</f>
        <v>Category1</v>
      </c>
      <c r="I3567" s="3" t="str">
        <f>VLOOKUP(Table3[[#This Row],[PRODUCT ID]],Table1[[PRODUCT]:[SELLING PRICE]],3,FALSE)</f>
        <v>Kg</v>
      </c>
      <c r="J3567" s="16">
        <f ca="1">VLOOKUP(Table3[[#This Row],[PRODUCT ID]],Table1[[PRODUCT]:[SELLING PRICE]],4,FALSE)</f>
        <v>184</v>
      </c>
      <c r="K3567" s="16">
        <f ca="1">VLOOKUP(Table3[[#This Row],[PRODUCT ID]],Table1[[PRODUCT]:[SELLING PRICE]],5,FALSE)</f>
        <v>160.37553701985917</v>
      </c>
      <c r="L3567" s="16">
        <f ca="1">J3567*Table3[[#This Row],[QUANTITY]]</f>
        <v>2208</v>
      </c>
      <c r="M3567" s="16">
        <f ca="1">K3567*Table3[[#This Row],[QUANTITY]]*(1-Table3[[#This Row],[DISCOUNT %]])</f>
        <v>1896.4241593140848</v>
      </c>
      <c r="N3567" s="3">
        <f>DAY(Table3[[#This Row],[DATE]])</f>
        <v>6</v>
      </c>
      <c r="O3567" s="3" t="str">
        <f>TEXT(Table3[[#This Row],[DATE]],"mmm")</f>
        <v>Oct</v>
      </c>
      <c r="P3567" s="3">
        <f>YEAR(Table3[[#This Row],[DATE]])</f>
        <v>2030</v>
      </c>
    </row>
    <row r="3568" spans="1:16" x14ac:dyDescent="0.3">
      <c r="A3568" s="6">
        <v>47763</v>
      </c>
      <c r="B3568" s="7" t="s">
        <v>1472</v>
      </c>
      <c r="C3568" s="9">
        <f t="shared" ca="1" si="110"/>
        <v>12</v>
      </c>
      <c r="D3568" s="9" t="s">
        <v>2116</v>
      </c>
      <c r="E3568" s="9" t="s">
        <v>2118</v>
      </c>
      <c r="F3568" s="10">
        <f t="shared" ca="1" si="111"/>
        <v>3.868385391653778E-2</v>
      </c>
      <c r="G3568" s="3" t="str">
        <f>VLOOKUP(Table3[[#This Row],[PRODUCT ID]],Table1[[PRODUCT]:[SELLING PRICE]],1,FALSE)</f>
        <v>Product420</v>
      </c>
      <c r="H3568" s="3" t="str">
        <f>VLOOKUP(Table3[[#This Row],[PRODUCT ID]],Table1[[PRODUCT]:[SELLING PRICE]],2,FALSE)</f>
        <v>Category2</v>
      </c>
      <c r="I3568" s="3" t="str">
        <f>VLOOKUP(Table3[[#This Row],[PRODUCT ID]],Table1[[PRODUCT]:[SELLING PRICE]],3,FALSE)</f>
        <v>Kg</v>
      </c>
      <c r="J3568" s="16">
        <f ca="1">VLOOKUP(Table3[[#This Row],[PRODUCT ID]],Table1[[PRODUCT]:[SELLING PRICE]],4,FALSE)</f>
        <v>113</v>
      </c>
      <c r="K3568" s="16">
        <f ca="1">VLOOKUP(Table3[[#This Row],[PRODUCT ID]],Table1[[PRODUCT]:[SELLING PRICE]],5,FALSE)</f>
        <v>270.20693885758214</v>
      </c>
      <c r="L3568" s="16">
        <f ca="1">J3568*Table3[[#This Row],[QUANTITY]]</f>
        <v>1356</v>
      </c>
      <c r="M3568" s="16">
        <f ca="1">K3568*Table3[[#This Row],[QUANTITY]]*(1-Table3[[#This Row],[DISCOUNT %]])</f>
        <v>3117.0515172909672</v>
      </c>
      <c r="N3568" s="3">
        <f>DAY(Table3[[#This Row],[DATE]])</f>
        <v>7</v>
      </c>
      <c r="O3568" s="3" t="str">
        <f>TEXT(Table3[[#This Row],[DATE]],"mmm")</f>
        <v>Oct</v>
      </c>
      <c r="P3568" s="3">
        <f>YEAR(Table3[[#This Row],[DATE]])</f>
        <v>2030</v>
      </c>
    </row>
    <row r="3569" spans="1:16" x14ac:dyDescent="0.3">
      <c r="A3569" s="6">
        <v>47764</v>
      </c>
      <c r="B3569" s="7" t="s">
        <v>1473</v>
      </c>
      <c r="C3569" s="9">
        <f t="shared" ca="1" si="110"/>
        <v>14</v>
      </c>
      <c r="D3569" s="9" t="s">
        <v>2116</v>
      </c>
      <c r="E3569" s="9" t="s">
        <v>2118</v>
      </c>
      <c r="F3569" s="10">
        <f t="shared" ca="1" si="111"/>
        <v>4.785468737945358E-2</v>
      </c>
      <c r="G3569" s="3" t="str">
        <f>VLOOKUP(Table3[[#This Row],[PRODUCT ID]],Table1[[PRODUCT]:[SELLING PRICE]],1,FALSE)</f>
        <v>Product421</v>
      </c>
      <c r="H3569" s="3" t="str">
        <f>VLOOKUP(Table3[[#This Row],[PRODUCT ID]],Table1[[PRODUCT]:[SELLING PRICE]],2,FALSE)</f>
        <v>Category3</v>
      </c>
      <c r="I3569" s="3" t="str">
        <f>VLOOKUP(Table3[[#This Row],[PRODUCT ID]],Table1[[PRODUCT]:[SELLING PRICE]],3,FALSE)</f>
        <v>Lt</v>
      </c>
      <c r="J3569" s="16">
        <f ca="1">VLOOKUP(Table3[[#This Row],[PRODUCT ID]],Table1[[PRODUCT]:[SELLING PRICE]],4,FALSE)</f>
        <v>241</v>
      </c>
      <c r="K3569" s="16">
        <f ca="1">VLOOKUP(Table3[[#This Row],[PRODUCT ID]],Table1[[PRODUCT]:[SELLING PRICE]],5,FALSE)</f>
        <v>103.62222509175936</v>
      </c>
      <c r="L3569" s="16">
        <f ca="1">J3569*Table3[[#This Row],[QUANTITY]]</f>
        <v>3374</v>
      </c>
      <c r="M3569" s="16">
        <f ca="1">K3569*Table3[[#This Row],[QUANTITY]]*(1-Table3[[#This Row],[DISCOUNT %]])</f>
        <v>1381.287822662018</v>
      </c>
      <c r="N3569" s="3">
        <f>DAY(Table3[[#This Row],[DATE]])</f>
        <v>8</v>
      </c>
      <c r="O3569" s="3" t="str">
        <f>TEXT(Table3[[#This Row],[DATE]],"mmm")</f>
        <v>Oct</v>
      </c>
      <c r="P3569" s="3">
        <f>YEAR(Table3[[#This Row],[DATE]])</f>
        <v>2030</v>
      </c>
    </row>
    <row r="3570" spans="1:16" x14ac:dyDescent="0.3">
      <c r="A3570" s="6">
        <v>47765</v>
      </c>
      <c r="B3570" s="7" t="s">
        <v>1474</v>
      </c>
      <c r="C3570" s="9">
        <f t="shared" ca="1" si="110"/>
        <v>11</v>
      </c>
      <c r="D3570" s="9" t="s">
        <v>2115</v>
      </c>
      <c r="E3570" s="9" t="s">
        <v>2116</v>
      </c>
      <c r="F3570" s="10">
        <f t="shared" ca="1" si="111"/>
        <v>7.3743688864714885E-2</v>
      </c>
      <c r="G3570" s="3" t="str">
        <f>VLOOKUP(Table3[[#This Row],[PRODUCT ID]],Table1[[PRODUCT]:[SELLING PRICE]],1,FALSE)</f>
        <v>Product422</v>
      </c>
      <c r="H3570" s="3" t="str">
        <f>VLOOKUP(Table3[[#This Row],[PRODUCT ID]],Table1[[PRODUCT]:[SELLING PRICE]],2,FALSE)</f>
        <v>Category4</v>
      </c>
      <c r="I3570" s="3" t="str">
        <f>VLOOKUP(Table3[[#This Row],[PRODUCT ID]],Table1[[PRODUCT]:[SELLING PRICE]],3,FALSE)</f>
        <v>Kg</v>
      </c>
      <c r="J3570" s="16">
        <f ca="1">VLOOKUP(Table3[[#This Row],[PRODUCT ID]],Table1[[PRODUCT]:[SELLING PRICE]],4,FALSE)</f>
        <v>36</v>
      </c>
      <c r="K3570" s="16">
        <f ca="1">VLOOKUP(Table3[[#This Row],[PRODUCT ID]],Table1[[PRODUCT]:[SELLING PRICE]],5,FALSE)</f>
        <v>258.33116613589868</v>
      </c>
      <c r="L3570" s="16">
        <f ca="1">J3570*Table3[[#This Row],[QUANTITY]]</f>
        <v>396</v>
      </c>
      <c r="M3570" s="16">
        <f ca="1">K3570*Table3[[#This Row],[QUANTITY]]*(1-Table3[[#This Row],[DISCOUNT %]])</f>
        <v>2632.0896029594542</v>
      </c>
      <c r="N3570" s="3">
        <f>DAY(Table3[[#This Row],[DATE]])</f>
        <v>9</v>
      </c>
      <c r="O3570" s="3" t="str">
        <f>TEXT(Table3[[#This Row],[DATE]],"mmm")</f>
        <v>Oct</v>
      </c>
      <c r="P3570" s="3">
        <f>YEAR(Table3[[#This Row],[DATE]])</f>
        <v>2030</v>
      </c>
    </row>
    <row r="3571" spans="1:16" x14ac:dyDescent="0.3">
      <c r="A3571" s="6">
        <v>47766</v>
      </c>
      <c r="B3571" s="7" t="s">
        <v>1475</v>
      </c>
      <c r="C3571" s="9">
        <f t="shared" ca="1" si="110"/>
        <v>7</v>
      </c>
      <c r="D3571" s="9" t="s">
        <v>2116</v>
      </c>
      <c r="E3571" s="9" t="s">
        <v>2116</v>
      </c>
      <c r="F3571" s="10">
        <f t="shared" ca="1" si="111"/>
        <v>3.6230100357528487E-2</v>
      </c>
      <c r="G3571" s="3" t="str">
        <f>VLOOKUP(Table3[[#This Row],[PRODUCT ID]],Table1[[PRODUCT]:[SELLING PRICE]],1,FALSE)</f>
        <v>Product423</v>
      </c>
      <c r="H3571" s="3" t="str">
        <f>VLOOKUP(Table3[[#This Row],[PRODUCT ID]],Table1[[PRODUCT]:[SELLING PRICE]],2,FALSE)</f>
        <v>Category5</v>
      </c>
      <c r="I3571" s="3" t="str">
        <f>VLOOKUP(Table3[[#This Row],[PRODUCT ID]],Table1[[PRODUCT]:[SELLING PRICE]],3,FALSE)</f>
        <v>Lt</v>
      </c>
      <c r="J3571" s="16">
        <f ca="1">VLOOKUP(Table3[[#This Row],[PRODUCT ID]],Table1[[PRODUCT]:[SELLING PRICE]],4,FALSE)</f>
        <v>121</v>
      </c>
      <c r="K3571" s="16">
        <f ca="1">VLOOKUP(Table3[[#This Row],[PRODUCT ID]],Table1[[PRODUCT]:[SELLING PRICE]],5,FALSE)</f>
        <v>225.16180170341892</v>
      </c>
      <c r="L3571" s="16">
        <f ca="1">J3571*Table3[[#This Row],[QUANTITY]]</f>
        <v>847</v>
      </c>
      <c r="M3571" s="16">
        <f ca="1">K3571*Table3[[#This Row],[QUANTITY]]*(1-Table3[[#This Row],[DISCOUNT %]])</f>
        <v>1519.029169217155</v>
      </c>
      <c r="N3571" s="3">
        <f>DAY(Table3[[#This Row],[DATE]])</f>
        <v>10</v>
      </c>
      <c r="O3571" s="3" t="str">
        <f>TEXT(Table3[[#This Row],[DATE]],"mmm")</f>
        <v>Oct</v>
      </c>
      <c r="P3571" s="3">
        <f>YEAR(Table3[[#This Row],[DATE]])</f>
        <v>2030</v>
      </c>
    </row>
    <row r="3572" spans="1:16" x14ac:dyDescent="0.3">
      <c r="A3572" s="6">
        <v>47767</v>
      </c>
      <c r="B3572" s="7" t="s">
        <v>1476</v>
      </c>
      <c r="C3572" s="9">
        <f t="shared" ca="1" si="110"/>
        <v>1</v>
      </c>
      <c r="D3572" s="9" t="s">
        <v>2117</v>
      </c>
      <c r="E3572" s="9" t="s">
        <v>2116</v>
      </c>
      <c r="F3572" s="10">
        <f t="shared" ca="1" si="111"/>
        <v>3.1323293885712269E-2</v>
      </c>
      <c r="G3572" s="3" t="str">
        <f>VLOOKUP(Table3[[#This Row],[PRODUCT ID]],Table1[[PRODUCT]:[SELLING PRICE]],1,FALSE)</f>
        <v>Product424</v>
      </c>
      <c r="H3572" s="3" t="str">
        <f>VLOOKUP(Table3[[#This Row],[PRODUCT ID]],Table1[[PRODUCT]:[SELLING PRICE]],2,FALSE)</f>
        <v>Category1</v>
      </c>
      <c r="I3572" s="3" t="str">
        <f>VLOOKUP(Table3[[#This Row],[PRODUCT ID]],Table1[[PRODUCT]:[SELLING PRICE]],3,FALSE)</f>
        <v>Ft</v>
      </c>
      <c r="J3572" s="16">
        <f ca="1">VLOOKUP(Table3[[#This Row],[PRODUCT ID]],Table1[[PRODUCT]:[SELLING PRICE]],4,FALSE)</f>
        <v>195</v>
      </c>
      <c r="K3572" s="16">
        <f ca="1">VLOOKUP(Table3[[#This Row],[PRODUCT ID]],Table1[[PRODUCT]:[SELLING PRICE]],5,FALSE)</f>
        <v>37.85977085598217</v>
      </c>
      <c r="L3572" s="16">
        <f ca="1">J3572*Table3[[#This Row],[QUANTITY]]</f>
        <v>195</v>
      </c>
      <c r="M3572" s="16">
        <f ca="1">K3572*Table3[[#This Row],[QUANTITY]]*(1-Table3[[#This Row],[DISCOUNT %]])</f>
        <v>36.673878127014511</v>
      </c>
      <c r="N3572" s="3">
        <f>DAY(Table3[[#This Row],[DATE]])</f>
        <v>11</v>
      </c>
      <c r="O3572" s="3" t="str">
        <f>TEXT(Table3[[#This Row],[DATE]],"mmm")</f>
        <v>Oct</v>
      </c>
      <c r="P3572" s="3">
        <f>YEAR(Table3[[#This Row],[DATE]])</f>
        <v>2030</v>
      </c>
    </row>
    <row r="3573" spans="1:16" x14ac:dyDescent="0.3">
      <c r="A3573" s="6">
        <v>47768</v>
      </c>
      <c r="B3573" s="7" t="s">
        <v>1477</v>
      </c>
      <c r="C3573" s="9">
        <f t="shared" ca="1" si="110"/>
        <v>8</v>
      </c>
      <c r="D3573" s="9" t="s">
        <v>2115</v>
      </c>
      <c r="E3573" s="9" t="s">
        <v>2116</v>
      </c>
      <c r="F3573" s="10">
        <f t="shared" ca="1" si="111"/>
        <v>9.3406979371289695E-2</v>
      </c>
      <c r="G3573" s="3" t="str">
        <f>VLOOKUP(Table3[[#This Row],[PRODUCT ID]],Table1[[PRODUCT]:[SELLING PRICE]],1,FALSE)</f>
        <v>Product425</v>
      </c>
      <c r="H3573" s="3" t="str">
        <f>VLOOKUP(Table3[[#This Row],[PRODUCT ID]],Table1[[PRODUCT]:[SELLING PRICE]],2,FALSE)</f>
        <v>Category2</v>
      </c>
      <c r="I3573" s="3" t="str">
        <f>VLOOKUP(Table3[[#This Row],[PRODUCT ID]],Table1[[PRODUCT]:[SELLING PRICE]],3,FALSE)</f>
        <v>Kg</v>
      </c>
      <c r="J3573" s="16">
        <f ca="1">VLOOKUP(Table3[[#This Row],[PRODUCT ID]],Table1[[PRODUCT]:[SELLING PRICE]],4,FALSE)</f>
        <v>6</v>
      </c>
      <c r="K3573" s="16">
        <f ca="1">VLOOKUP(Table3[[#This Row],[PRODUCT ID]],Table1[[PRODUCT]:[SELLING PRICE]],5,FALSE)</f>
        <v>169.92729909656524</v>
      </c>
      <c r="L3573" s="16">
        <f ca="1">J3573*Table3[[#This Row],[QUANTITY]]</f>
        <v>48</v>
      </c>
      <c r="M3573" s="16">
        <f ca="1">K3573*Table3[[#This Row],[QUANTITY]]*(1-Table3[[#This Row],[DISCOUNT %]])</f>
        <v>1232.439227001867</v>
      </c>
      <c r="N3573" s="3">
        <f>DAY(Table3[[#This Row],[DATE]])</f>
        <v>12</v>
      </c>
      <c r="O3573" s="3" t="str">
        <f>TEXT(Table3[[#This Row],[DATE]],"mmm")</f>
        <v>Oct</v>
      </c>
      <c r="P3573" s="3">
        <f>YEAR(Table3[[#This Row],[DATE]])</f>
        <v>2030</v>
      </c>
    </row>
    <row r="3574" spans="1:16" x14ac:dyDescent="0.3">
      <c r="A3574" s="6">
        <v>47769</v>
      </c>
      <c r="B3574" s="7" t="s">
        <v>1478</v>
      </c>
      <c r="C3574" s="9">
        <f t="shared" ca="1" si="110"/>
        <v>1</v>
      </c>
      <c r="D3574" s="9" t="s">
        <v>2115</v>
      </c>
      <c r="E3574" s="9" t="s">
        <v>2118</v>
      </c>
      <c r="F3574" s="10">
        <f t="shared" ca="1" si="111"/>
        <v>6.2170494490806284E-2</v>
      </c>
      <c r="G3574" s="3" t="str">
        <f>VLOOKUP(Table3[[#This Row],[PRODUCT ID]],Table1[[PRODUCT]:[SELLING PRICE]],1,FALSE)</f>
        <v>Product426</v>
      </c>
      <c r="H3574" s="3" t="str">
        <f>VLOOKUP(Table3[[#This Row],[PRODUCT ID]],Table1[[PRODUCT]:[SELLING PRICE]],2,FALSE)</f>
        <v>Category3</v>
      </c>
      <c r="I3574" s="3" t="str">
        <f>VLOOKUP(Table3[[#This Row],[PRODUCT ID]],Table1[[PRODUCT]:[SELLING PRICE]],3,FALSE)</f>
        <v>No</v>
      </c>
      <c r="J3574" s="16">
        <f ca="1">VLOOKUP(Table3[[#This Row],[PRODUCT ID]],Table1[[PRODUCT]:[SELLING PRICE]],4,FALSE)</f>
        <v>105</v>
      </c>
      <c r="K3574" s="16">
        <f ca="1">VLOOKUP(Table3[[#This Row],[PRODUCT ID]],Table1[[PRODUCT]:[SELLING PRICE]],5,FALSE)</f>
        <v>231.94798934194344</v>
      </c>
      <c r="L3574" s="16">
        <f ca="1">J3574*Table3[[#This Row],[QUANTITY]]</f>
        <v>105</v>
      </c>
      <c r="M3574" s="16">
        <f ca="1">K3574*Table3[[#This Row],[QUANTITY]]*(1-Table3[[#This Row],[DISCOUNT %]])</f>
        <v>217.52766814840655</v>
      </c>
      <c r="N3574" s="3">
        <f>DAY(Table3[[#This Row],[DATE]])</f>
        <v>13</v>
      </c>
      <c r="O3574" s="3" t="str">
        <f>TEXT(Table3[[#This Row],[DATE]],"mmm")</f>
        <v>Oct</v>
      </c>
      <c r="P3574" s="3">
        <f>YEAR(Table3[[#This Row],[DATE]])</f>
        <v>2030</v>
      </c>
    </row>
    <row r="3575" spans="1:16" x14ac:dyDescent="0.3">
      <c r="A3575" s="6">
        <v>47770</v>
      </c>
      <c r="B3575" s="7" t="s">
        <v>1479</v>
      </c>
      <c r="C3575" s="9">
        <f t="shared" ca="1" si="110"/>
        <v>1</v>
      </c>
      <c r="D3575" s="9" t="s">
        <v>2115</v>
      </c>
      <c r="E3575" s="9" t="s">
        <v>2116</v>
      </c>
      <c r="F3575" s="10">
        <f t="shared" ca="1" si="111"/>
        <v>2.8634410990426986E-2</v>
      </c>
      <c r="G3575" s="3" t="str">
        <f>VLOOKUP(Table3[[#This Row],[PRODUCT ID]],Table1[[PRODUCT]:[SELLING PRICE]],1,FALSE)</f>
        <v>Product427</v>
      </c>
      <c r="H3575" s="3" t="str">
        <f>VLOOKUP(Table3[[#This Row],[PRODUCT ID]],Table1[[PRODUCT]:[SELLING PRICE]],2,FALSE)</f>
        <v>Category4</v>
      </c>
      <c r="I3575" s="3" t="str">
        <f>VLOOKUP(Table3[[#This Row],[PRODUCT ID]],Table1[[PRODUCT]:[SELLING PRICE]],3,FALSE)</f>
        <v>No</v>
      </c>
      <c r="J3575" s="16">
        <f ca="1">VLOOKUP(Table3[[#This Row],[PRODUCT ID]],Table1[[PRODUCT]:[SELLING PRICE]],4,FALSE)</f>
        <v>220</v>
      </c>
      <c r="K3575" s="16">
        <f ca="1">VLOOKUP(Table3[[#This Row],[PRODUCT ID]],Table1[[PRODUCT]:[SELLING PRICE]],5,FALSE)</f>
        <v>136.35128589200588</v>
      </c>
      <c r="L3575" s="16">
        <f ca="1">J3575*Table3[[#This Row],[QUANTITY]]</f>
        <v>220</v>
      </c>
      <c r="M3575" s="16">
        <f ca="1">K3575*Table3[[#This Row],[QUANTITY]]*(1-Table3[[#This Row],[DISCOUNT %]])</f>
        <v>132.44694713270098</v>
      </c>
      <c r="N3575" s="3">
        <f>DAY(Table3[[#This Row],[DATE]])</f>
        <v>14</v>
      </c>
      <c r="O3575" s="3" t="str">
        <f>TEXT(Table3[[#This Row],[DATE]],"mmm")</f>
        <v>Oct</v>
      </c>
      <c r="P3575" s="3">
        <f>YEAR(Table3[[#This Row],[DATE]])</f>
        <v>2030</v>
      </c>
    </row>
    <row r="3576" spans="1:16" x14ac:dyDescent="0.3">
      <c r="A3576" s="6">
        <v>47771</v>
      </c>
      <c r="B3576" s="7" t="s">
        <v>1480</v>
      </c>
      <c r="C3576" s="9">
        <f t="shared" ca="1" si="110"/>
        <v>1</v>
      </c>
      <c r="D3576" s="9" t="s">
        <v>2116</v>
      </c>
      <c r="E3576" s="9" t="s">
        <v>2116</v>
      </c>
      <c r="F3576" s="10">
        <f t="shared" ca="1" si="111"/>
        <v>7.403466043453448E-2</v>
      </c>
      <c r="G3576" s="3" t="str">
        <f>VLOOKUP(Table3[[#This Row],[PRODUCT ID]],Table1[[PRODUCT]:[SELLING PRICE]],1,FALSE)</f>
        <v>Product428</v>
      </c>
      <c r="H3576" s="3" t="str">
        <f>VLOOKUP(Table3[[#This Row],[PRODUCT ID]],Table1[[PRODUCT]:[SELLING PRICE]],2,FALSE)</f>
        <v>Category5</v>
      </c>
      <c r="I3576" s="3" t="str">
        <f>VLOOKUP(Table3[[#This Row],[PRODUCT ID]],Table1[[PRODUCT]:[SELLING PRICE]],3,FALSE)</f>
        <v>Ft</v>
      </c>
      <c r="J3576" s="16">
        <f ca="1">VLOOKUP(Table3[[#This Row],[PRODUCT ID]],Table1[[PRODUCT]:[SELLING PRICE]],4,FALSE)</f>
        <v>170</v>
      </c>
      <c r="K3576" s="16">
        <f ca="1">VLOOKUP(Table3[[#This Row],[PRODUCT ID]],Table1[[PRODUCT]:[SELLING PRICE]],5,FALSE)</f>
        <v>172.35266570686969</v>
      </c>
      <c r="L3576" s="16">
        <f ca="1">J3576*Table3[[#This Row],[QUANTITY]]</f>
        <v>170</v>
      </c>
      <c r="M3576" s="16">
        <f ca="1">K3576*Table3[[#This Row],[QUANTITY]]*(1-Table3[[#This Row],[DISCOUNT %]])</f>
        <v>159.59259462627477</v>
      </c>
      <c r="N3576" s="3">
        <f>DAY(Table3[[#This Row],[DATE]])</f>
        <v>15</v>
      </c>
      <c r="O3576" s="3" t="str">
        <f>TEXT(Table3[[#This Row],[DATE]],"mmm")</f>
        <v>Oct</v>
      </c>
      <c r="P3576" s="3">
        <f>YEAR(Table3[[#This Row],[DATE]])</f>
        <v>2030</v>
      </c>
    </row>
    <row r="3577" spans="1:16" x14ac:dyDescent="0.3">
      <c r="A3577" s="6">
        <v>47772</v>
      </c>
      <c r="B3577" s="7" t="s">
        <v>1481</v>
      </c>
      <c r="C3577" s="9">
        <f t="shared" ca="1" si="110"/>
        <v>3</v>
      </c>
      <c r="D3577" s="9" t="s">
        <v>2116</v>
      </c>
      <c r="E3577" s="9" t="s">
        <v>2116</v>
      </c>
      <c r="F3577" s="10">
        <f t="shared" ca="1" si="111"/>
        <v>4.8100045326053914E-2</v>
      </c>
      <c r="G3577" s="3" t="str">
        <f>VLOOKUP(Table3[[#This Row],[PRODUCT ID]],Table1[[PRODUCT]:[SELLING PRICE]],1,FALSE)</f>
        <v>Product429</v>
      </c>
      <c r="H3577" s="3" t="str">
        <f>VLOOKUP(Table3[[#This Row],[PRODUCT ID]],Table1[[PRODUCT]:[SELLING PRICE]],2,FALSE)</f>
        <v>Category1</v>
      </c>
      <c r="I3577" s="3" t="str">
        <f>VLOOKUP(Table3[[#This Row],[PRODUCT ID]],Table1[[PRODUCT]:[SELLING PRICE]],3,FALSE)</f>
        <v>No</v>
      </c>
      <c r="J3577" s="16">
        <f ca="1">VLOOKUP(Table3[[#This Row],[PRODUCT ID]],Table1[[PRODUCT]:[SELLING PRICE]],4,FALSE)</f>
        <v>132</v>
      </c>
      <c r="K3577" s="16">
        <f ca="1">VLOOKUP(Table3[[#This Row],[PRODUCT ID]],Table1[[PRODUCT]:[SELLING PRICE]],5,FALSE)</f>
        <v>161.90115933403715</v>
      </c>
      <c r="L3577" s="16">
        <f ca="1">J3577*Table3[[#This Row],[QUANTITY]]</f>
        <v>396</v>
      </c>
      <c r="M3577" s="16">
        <f ca="1">K3577*Table3[[#This Row],[QUANTITY]]*(1-Table3[[#This Row],[DISCOUNT %]])</f>
        <v>462.34111869518779</v>
      </c>
      <c r="N3577" s="3">
        <f>DAY(Table3[[#This Row],[DATE]])</f>
        <v>16</v>
      </c>
      <c r="O3577" s="3" t="str">
        <f>TEXT(Table3[[#This Row],[DATE]],"mmm")</f>
        <v>Oct</v>
      </c>
      <c r="P3577" s="3">
        <f>YEAR(Table3[[#This Row],[DATE]])</f>
        <v>2030</v>
      </c>
    </row>
    <row r="3578" spans="1:16" x14ac:dyDescent="0.3">
      <c r="A3578" s="6">
        <v>47773</v>
      </c>
      <c r="B3578" s="7" t="s">
        <v>1482</v>
      </c>
      <c r="C3578" s="9">
        <f t="shared" ca="1" si="110"/>
        <v>3</v>
      </c>
      <c r="D3578" s="9" t="s">
        <v>2116</v>
      </c>
      <c r="E3578" s="9" t="s">
        <v>2116</v>
      </c>
      <c r="F3578" s="10">
        <f t="shared" ca="1" si="111"/>
        <v>5.5955936828840008E-2</v>
      </c>
      <c r="G3578" s="3" t="str">
        <f>VLOOKUP(Table3[[#This Row],[PRODUCT ID]],Table1[[PRODUCT]:[SELLING PRICE]],1,FALSE)</f>
        <v>Product430</v>
      </c>
      <c r="H3578" s="3" t="str">
        <f>VLOOKUP(Table3[[#This Row],[PRODUCT ID]],Table1[[PRODUCT]:[SELLING PRICE]],2,FALSE)</f>
        <v>Category2</v>
      </c>
      <c r="I3578" s="3" t="str">
        <f>VLOOKUP(Table3[[#This Row],[PRODUCT ID]],Table1[[PRODUCT]:[SELLING PRICE]],3,FALSE)</f>
        <v>Kg</v>
      </c>
      <c r="J3578" s="16">
        <f ca="1">VLOOKUP(Table3[[#This Row],[PRODUCT ID]],Table1[[PRODUCT]:[SELLING PRICE]],4,FALSE)</f>
        <v>132</v>
      </c>
      <c r="K3578" s="16">
        <f ca="1">VLOOKUP(Table3[[#This Row],[PRODUCT ID]],Table1[[PRODUCT]:[SELLING PRICE]],5,FALSE)</f>
        <v>289.07355089381008</v>
      </c>
      <c r="L3578" s="16">
        <f ca="1">J3578*Table3[[#This Row],[QUANTITY]]</f>
        <v>396</v>
      </c>
      <c r="M3578" s="16">
        <f ca="1">K3578*Table3[[#This Row],[QUANTITY]]*(1-Table3[[#This Row],[DISCOUNT %]])</f>
        <v>818.69450862332269</v>
      </c>
      <c r="N3578" s="3">
        <f>DAY(Table3[[#This Row],[DATE]])</f>
        <v>17</v>
      </c>
      <c r="O3578" s="3" t="str">
        <f>TEXT(Table3[[#This Row],[DATE]],"mmm")</f>
        <v>Oct</v>
      </c>
      <c r="P3578" s="3">
        <f>YEAR(Table3[[#This Row],[DATE]])</f>
        <v>2030</v>
      </c>
    </row>
    <row r="3579" spans="1:16" x14ac:dyDescent="0.3">
      <c r="A3579" s="6">
        <v>47774</v>
      </c>
      <c r="B3579" s="7" t="s">
        <v>1483</v>
      </c>
      <c r="C3579" s="9">
        <f t="shared" ca="1" si="110"/>
        <v>13</v>
      </c>
      <c r="D3579" s="9" t="s">
        <v>2115</v>
      </c>
      <c r="E3579" s="9" t="s">
        <v>2116</v>
      </c>
      <c r="F3579" s="10">
        <f t="shared" ca="1" si="111"/>
        <v>9.5170525716755411E-2</v>
      </c>
      <c r="G3579" s="3" t="str">
        <f>VLOOKUP(Table3[[#This Row],[PRODUCT ID]],Table1[[PRODUCT]:[SELLING PRICE]],1,FALSE)</f>
        <v>Product431</v>
      </c>
      <c r="H3579" s="3" t="str">
        <f>VLOOKUP(Table3[[#This Row],[PRODUCT ID]],Table1[[PRODUCT]:[SELLING PRICE]],2,FALSE)</f>
        <v>Category3</v>
      </c>
      <c r="I3579" s="3" t="str">
        <f>VLOOKUP(Table3[[#This Row],[PRODUCT ID]],Table1[[PRODUCT]:[SELLING PRICE]],3,FALSE)</f>
        <v>Kg</v>
      </c>
      <c r="J3579" s="16">
        <f ca="1">VLOOKUP(Table3[[#This Row],[PRODUCT ID]],Table1[[PRODUCT]:[SELLING PRICE]],4,FALSE)</f>
        <v>150</v>
      </c>
      <c r="K3579" s="16">
        <f ca="1">VLOOKUP(Table3[[#This Row],[PRODUCT ID]],Table1[[PRODUCT]:[SELLING PRICE]],5,FALSE)</f>
        <v>56.438333150069951</v>
      </c>
      <c r="L3579" s="16">
        <f ca="1">J3579*Table3[[#This Row],[QUANTITY]]</f>
        <v>1950</v>
      </c>
      <c r="M3579" s="16">
        <f ca="1">K3579*Table3[[#This Row],[QUANTITY]]*(1-Table3[[#This Row],[DISCOUNT %]])</f>
        <v>663.87187507680528</v>
      </c>
      <c r="N3579" s="3">
        <f>DAY(Table3[[#This Row],[DATE]])</f>
        <v>18</v>
      </c>
      <c r="O3579" s="3" t="str">
        <f>TEXT(Table3[[#This Row],[DATE]],"mmm")</f>
        <v>Oct</v>
      </c>
      <c r="P3579" s="3">
        <f>YEAR(Table3[[#This Row],[DATE]])</f>
        <v>2030</v>
      </c>
    </row>
    <row r="3580" spans="1:16" x14ac:dyDescent="0.3">
      <c r="A3580" s="6">
        <v>47775</v>
      </c>
      <c r="B3580" s="7" t="s">
        <v>1484</v>
      </c>
      <c r="C3580" s="9">
        <f t="shared" ca="1" si="110"/>
        <v>4</v>
      </c>
      <c r="D3580" s="9" t="s">
        <v>2117</v>
      </c>
      <c r="E3580" s="9" t="s">
        <v>2118</v>
      </c>
      <c r="F3580" s="10">
        <f t="shared" ca="1" si="111"/>
        <v>7.3221722172472387E-2</v>
      </c>
      <c r="G3580" s="3" t="str">
        <f>VLOOKUP(Table3[[#This Row],[PRODUCT ID]],Table1[[PRODUCT]:[SELLING PRICE]],1,FALSE)</f>
        <v>Product432</v>
      </c>
      <c r="H3580" s="3" t="str">
        <f>VLOOKUP(Table3[[#This Row],[PRODUCT ID]],Table1[[PRODUCT]:[SELLING PRICE]],2,FALSE)</f>
        <v>Category4</v>
      </c>
      <c r="I3580" s="3" t="str">
        <f>VLOOKUP(Table3[[#This Row],[PRODUCT ID]],Table1[[PRODUCT]:[SELLING PRICE]],3,FALSE)</f>
        <v>Lt</v>
      </c>
      <c r="J3580" s="16">
        <f ca="1">VLOOKUP(Table3[[#This Row],[PRODUCT ID]],Table1[[PRODUCT]:[SELLING PRICE]],4,FALSE)</f>
        <v>208</v>
      </c>
      <c r="K3580" s="16">
        <f ca="1">VLOOKUP(Table3[[#This Row],[PRODUCT ID]],Table1[[PRODUCT]:[SELLING PRICE]],5,FALSE)</f>
        <v>42.284359649244081</v>
      </c>
      <c r="L3580" s="16">
        <f ca="1">J3580*Table3[[#This Row],[QUANTITY]]</f>
        <v>832</v>
      </c>
      <c r="M3580" s="16">
        <f ca="1">K3580*Table3[[#This Row],[QUANTITY]]*(1-Table3[[#This Row],[DISCOUNT %]])</f>
        <v>156.75290405906492</v>
      </c>
      <c r="N3580" s="3">
        <f>DAY(Table3[[#This Row],[DATE]])</f>
        <v>19</v>
      </c>
      <c r="O3580" s="3" t="str">
        <f>TEXT(Table3[[#This Row],[DATE]],"mmm")</f>
        <v>Oct</v>
      </c>
      <c r="P3580" s="3">
        <f>YEAR(Table3[[#This Row],[DATE]])</f>
        <v>2030</v>
      </c>
    </row>
    <row r="3581" spans="1:16" x14ac:dyDescent="0.3">
      <c r="A3581" s="6">
        <v>47776</v>
      </c>
      <c r="B3581" s="7" t="s">
        <v>1485</v>
      </c>
      <c r="C3581" s="9">
        <f t="shared" ca="1" si="110"/>
        <v>10</v>
      </c>
      <c r="D3581" s="9" t="s">
        <v>2117</v>
      </c>
      <c r="E3581" s="9" t="s">
        <v>2118</v>
      </c>
      <c r="F3581" s="10">
        <f t="shared" ca="1" si="111"/>
        <v>7.7128076327448322E-2</v>
      </c>
      <c r="G3581" s="3" t="str">
        <f>VLOOKUP(Table3[[#This Row],[PRODUCT ID]],Table1[[PRODUCT]:[SELLING PRICE]],1,FALSE)</f>
        <v>Product433</v>
      </c>
      <c r="H3581" s="3" t="str">
        <f>VLOOKUP(Table3[[#This Row],[PRODUCT ID]],Table1[[PRODUCT]:[SELLING PRICE]],2,FALSE)</f>
        <v>Category1</v>
      </c>
      <c r="I3581" s="3" t="str">
        <f>VLOOKUP(Table3[[#This Row],[PRODUCT ID]],Table1[[PRODUCT]:[SELLING PRICE]],3,FALSE)</f>
        <v>Kg</v>
      </c>
      <c r="J3581" s="16">
        <f ca="1">VLOOKUP(Table3[[#This Row],[PRODUCT ID]],Table1[[PRODUCT]:[SELLING PRICE]],4,FALSE)</f>
        <v>70</v>
      </c>
      <c r="K3581" s="16">
        <f ca="1">VLOOKUP(Table3[[#This Row],[PRODUCT ID]],Table1[[PRODUCT]:[SELLING PRICE]],5,FALSE)</f>
        <v>106.72694694146617</v>
      </c>
      <c r="L3581" s="16">
        <f ca="1">J3581*Table3[[#This Row],[QUANTITY]]</f>
        <v>700</v>
      </c>
      <c r="M3581" s="16">
        <f ca="1">K3581*Table3[[#This Row],[QUANTITY]]*(1-Table3[[#This Row],[DISCOUNT %]])</f>
        <v>984.95302831569234</v>
      </c>
      <c r="N3581" s="3">
        <f>DAY(Table3[[#This Row],[DATE]])</f>
        <v>20</v>
      </c>
      <c r="O3581" s="3" t="str">
        <f>TEXT(Table3[[#This Row],[DATE]],"mmm")</f>
        <v>Oct</v>
      </c>
      <c r="P3581" s="3">
        <f>YEAR(Table3[[#This Row],[DATE]])</f>
        <v>2030</v>
      </c>
    </row>
    <row r="3582" spans="1:16" x14ac:dyDescent="0.3">
      <c r="A3582" s="6">
        <v>47777</v>
      </c>
      <c r="B3582" s="7" t="s">
        <v>1486</v>
      </c>
      <c r="C3582" s="9">
        <f t="shared" ca="1" si="110"/>
        <v>5</v>
      </c>
      <c r="D3582" s="9" t="s">
        <v>2116</v>
      </c>
      <c r="E3582" s="9" t="s">
        <v>2116</v>
      </c>
      <c r="F3582" s="10">
        <f t="shared" ca="1" si="111"/>
        <v>7.4116448215050153E-3</v>
      </c>
      <c r="G3582" s="3" t="str">
        <f>VLOOKUP(Table3[[#This Row],[PRODUCT ID]],Table1[[PRODUCT]:[SELLING PRICE]],1,FALSE)</f>
        <v>Product434</v>
      </c>
      <c r="H3582" s="3" t="str">
        <f>VLOOKUP(Table3[[#This Row],[PRODUCT ID]],Table1[[PRODUCT]:[SELLING PRICE]],2,FALSE)</f>
        <v>Category2</v>
      </c>
      <c r="I3582" s="3" t="str">
        <f>VLOOKUP(Table3[[#This Row],[PRODUCT ID]],Table1[[PRODUCT]:[SELLING PRICE]],3,FALSE)</f>
        <v>Lt</v>
      </c>
      <c r="J3582" s="16">
        <f ca="1">VLOOKUP(Table3[[#This Row],[PRODUCT ID]],Table1[[PRODUCT]:[SELLING PRICE]],4,FALSE)</f>
        <v>9</v>
      </c>
      <c r="K3582" s="16">
        <f ca="1">VLOOKUP(Table3[[#This Row],[PRODUCT ID]],Table1[[PRODUCT]:[SELLING PRICE]],5,FALSE)</f>
        <v>107.45065848780625</v>
      </c>
      <c r="L3582" s="16">
        <f ca="1">J3582*Table3[[#This Row],[QUANTITY]]</f>
        <v>45</v>
      </c>
      <c r="M3582" s="16">
        <f ca="1">K3582*Table3[[#This Row],[QUANTITY]]*(1-Table3[[#This Row],[DISCOUNT %]])</f>
        <v>533.27136185628899</v>
      </c>
      <c r="N3582" s="3">
        <f>DAY(Table3[[#This Row],[DATE]])</f>
        <v>21</v>
      </c>
      <c r="O3582" s="3" t="str">
        <f>TEXT(Table3[[#This Row],[DATE]],"mmm")</f>
        <v>Oct</v>
      </c>
      <c r="P3582" s="3">
        <f>YEAR(Table3[[#This Row],[DATE]])</f>
        <v>2030</v>
      </c>
    </row>
    <row r="3583" spans="1:16" x14ac:dyDescent="0.3">
      <c r="A3583" s="6">
        <v>47778</v>
      </c>
      <c r="B3583" s="7" t="s">
        <v>1487</v>
      </c>
      <c r="C3583" s="9">
        <f t="shared" ca="1" si="110"/>
        <v>15</v>
      </c>
      <c r="D3583" s="9" t="s">
        <v>2116</v>
      </c>
      <c r="E3583" s="9" t="s">
        <v>2116</v>
      </c>
      <c r="F3583" s="10">
        <f t="shared" ca="1" si="111"/>
        <v>8.7322473844317849E-2</v>
      </c>
      <c r="G3583" s="3" t="str">
        <f>VLOOKUP(Table3[[#This Row],[PRODUCT ID]],Table1[[PRODUCT]:[SELLING PRICE]],1,FALSE)</f>
        <v>Product435</v>
      </c>
      <c r="H3583" s="3" t="str">
        <f>VLOOKUP(Table3[[#This Row],[PRODUCT ID]],Table1[[PRODUCT]:[SELLING PRICE]],2,FALSE)</f>
        <v>Category3</v>
      </c>
      <c r="I3583" s="3" t="str">
        <f>VLOOKUP(Table3[[#This Row],[PRODUCT ID]],Table1[[PRODUCT]:[SELLING PRICE]],3,FALSE)</f>
        <v>Ft</v>
      </c>
      <c r="J3583" s="16">
        <f ca="1">VLOOKUP(Table3[[#This Row],[PRODUCT ID]],Table1[[PRODUCT]:[SELLING PRICE]],4,FALSE)</f>
        <v>156</v>
      </c>
      <c r="K3583" s="16">
        <f ca="1">VLOOKUP(Table3[[#This Row],[PRODUCT ID]],Table1[[PRODUCT]:[SELLING PRICE]],5,FALSE)</f>
        <v>213.84245326456008</v>
      </c>
      <c r="L3583" s="16">
        <f ca="1">J3583*Table3[[#This Row],[QUANTITY]]</f>
        <v>2340</v>
      </c>
      <c r="M3583" s="16">
        <f ca="1">K3583*Table3[[#This Row],[QUANTITY]]*(1-Table3[[#This Row],[DISCOUNT %]])</f>
        <v>2927.5380184884116</v>
      </c>
      <c r="N3583" s="3">
        <f>DAY(Table3[[#This Row],[DATE]])</f>
        <v>22</v>
      </c>
      <c r="O3583" s="3" t="str">
        <f>TEXT(Table3[[#This Row],[DATE]],"mmm")</f>
        <v>Oct</v>
      </c>
      <c r="P3583" s="3">
        <f>YEAR(Table3[[#This Row],[DATE]])</f>
        <v>2030</v>
      </c>
    </row>
    <row r="3584" spans="1:16" x14ac:dyDescent="0.3">
      <c r="A3584" s="6">
        <v>47779</v>
      </c>
      <c r="B3584" s="7" t="s">
        <v>1488</v>
      </c>
      <c r="C3584" s="9">
        <f t="shared" ca="1" si="110"/>
        <v>2</v>
      </c>
      <c r="D3584" s="9" t="s">
        <v>2116</v>
      </c>
      <c r="E3584" s="9" t="s">
        <v>2116</v>
      </c>
      <c r="F3584" s="10">
        <f t="shared" ca="1" si="111"/>
        <v>1.8485139515584927E-2</v>
      </c>
      <c r="G3584" s="3" t="str">
        <f>VLOOKUP(Table3[[#This Row],[PRODUCT ID]],Table1[[PRODUCT]:[SELLING PRICE]],1,FALSE)</f>
        <v>Product436</v>
      </c>
      <c r="H3584" s="3" t="str">
        <f>VLOOKUP(Table3[[#This Row],[PRODUCT ID]],Table1[[PRODUCT]:[SELLING PRICE]],2,FALSE)</f>
        <v>Category4</v>
      </c>
      <c r="I3584" s="3" t="str">
        <f>VLOOKUP(Table3[[#This Row],[PRODUCT ID]],Table1[[PRODUCT]:[SELLING PRICE]],3,FALSE)</f>
        <v>Kg</v>
      </c>
      <c r="J3584" s="16">
        <f ca="1">VLOOKUP(Table3[[#This Row],[PRODUCT ID]],Table1[[PRODUCT]:[SELLING PRICE]],4,FALSE)</f>
        <v>156</v>
      </c>
      <c r="K3584" s="16">
        <f ca="1">VLOOKUP(Table3[[#This Row],[PRODUCT ID]],Table1[[PRODUCT]:[SELLING PRICE]],5,FALSE)</f>
        <v>180.10860632407378</v>
      </c>
      <c r="L3584" s="16">
        <f ca="1">J3584*Table3[[#This Row],[QUANTITY]]</f>
        <v>312</v>
      </c>
      <c r="M3584" s="16">
        <f ca="1">K3584*Table3[[#This Row],[QUANTITY]]*(1-Table3[[#This Row],[DISCOUNT %]])</f>
        <v>353.55854721643141</v>
      </c>
      <c r="N3584" s="3">
        <f>DAY(Table3[[#This Row],[DATE]])</f>
        <v>23</v>
      </c>
      <c r="O3584" s="3" t="str">
        <f>TEXT(Table3[[#This Row],[DATE]],"mmm")</f>
        <v>Oct</v>
      </c>
      <c r="P3584" s="3">
        <f>YEAR(Table3[[#This Row],[DATE]])</f>
        <v>2030</v>
      </c>
    </row>
    <row r="3585" spans="1:16" x14ac:dyDescent="0.3">
      <c r="A3585" s="6">
        <v>47780</v>
      </c>
      <c r="B3585" s="7" t="s">
        <v>1489</v>
      </c>
      <c r="C3585" s="9">
        <f t="shared" ca="1" si="110"/>
        <v>13</v>
      </c>
      <c r="D3585" s="9" t="s">
        <v>2116</v>
      </c>
      <c r="E3585" s="9" t="s">
        <v>2116</v>
      </c>
      <c r="F3585" s="10">
        <f t="shared" ca="1" si="111"/>
        <v>9.9424591395800316E-2</v>
      </c>
      <c r="G3585" s="3" t="str">
        <f>VLOOKUP(Table3[[#This Row],[PRODUCT ID]],Table1[[PRODUCT]:[SELLING PRICE]],1,FALSE)</f>
        <v>Product437</v>
      </c>
      <c r="H3585" s="3" t="str">
        <f>VLOOKUP(Table3[[#This Row],[PRODUCT ID]],Table1[[PRODUCT]:[SELLING PRICE]],2,FALSE)</f>
        <v>Category5</v>
      </c>
      <c r="I3585" s="3" t="str">
        <f>VLOOKUP(Table3[[#This Row],[PRODUCT ID]],Table1[[PRODUCT]:[SELLING PRICE]],3,FALSE)</f>
        <v>No</v>
      </c>
      <c r="J3585" s="16">
        <f ca="1">VLOOKUP(Table3[[#This Row],[PRODUCT ID]],Table1[[PRODUCT]:[SELLING PRICE]],4,FALSE)</f>
        <v>170</v>
      </c>
      <c r="K3585" s="16">
        <f ca="1">VLOOKUP(Table3[[#This Row],[PRODUCT ID]],Table1[[PRODUCT]:[SELLING PRICE]],5,FALSE)</f>
        <v>121.64896455283406</v>
      </c>
      <c r="L3585" s="16">
        <f ca="1">J3585*Table3[[#This Row],[QUANTITY]]</f>
        <v>2210</v>
      </c>
      <c r="M3585" s="16">
        <f ca="1">K3585*Table3[[#This Row],[QUANTITY]]*(1-Table3[[#This Row],[DISCOUNT %]])</f>
        <v>1424.2028574598023</v>
      </c>
      <c r="N3585" s="3">
        <f>DAY(Table3[[#This Row],[DATE]])</f>
        <v>24</v>
      </c>
      <c r="O3585" s="3" t="str">
        <f>TEXT(Table3[[#This Row],[DATE]],"mmm")</f>
        <v>Oct</v>
      </c>
      <c r="P3585" s="3">
        <f>YEAR(Table3[[#This Row],[DATE]])</f>
        <v>2030</v>
      </c>
    </row>
    <row r="3586" spans="1:16" x14ac:dyDescent="0.3">
      <c r="A3586" s="6">
        <v>47781</v>
      </c>
      <c r="B3586" s="7" t="s">
        <v>1490</v>
      </c>
      <c r="C3586" s="9">
        <f t="shared" ca="1" si="110"/>
        <v>7</v>
      </c>
      <c r="D3586" s="9" t="s">
        <v>2115</v>
      </c>
      <c r="E3586" s="9" t="s">
        <v>2118</v>
      </c>
      <c r="F3586" s="10">
        <f t="shared" ca="1" si="111"/>
        <v>1.9791335173511004E-2</v>
      </c>
      <c r="G3586" s="3" t="str">
        <f>VLOOKUP(Table3[[#This Row],[PRODUCT ID]],Table1[[PRODUCT]:[SELLING PRICE]],1,FALSE)</f>
        <v>Product438</v>
      </c>
      <c r="H3586" s="3" t="str">
        <f>VLOOKUP(Table3[[#This Row],[PRODUCT ID]],Table1[[PRODUCT]:[SELLING PRICE]],2,FALSE)</f>
        <v>Category1</v>
      </c>
      <c r="I3586" s="3" t="str">
        <f>VLOOKUP(Table3[[#This Row],[PRODUCT ID]],Table1[[PRODUCT]:[SELLING PRICE]],3,FALSE)</f>
        <v>No</v>
      </c>
      <c r="J3586" s="16">
        <f ca="1">VLOOKUP(Table3[[#This Row],[PRODUCT ID]],Table1[[PRODUCT]:[SELLING PRICE]],4,FALSE)</f>
        <v>163</v>
      </c>
      <c r="K3586" s="16">
        <f ca="1">VLOOKUP(Table3[[#This Row],[PRODUCT ID]],Table1[[PRODUCT]:[SELLING PRICE]],5,FALSE)</f>
        <v>77.966140648564618</v>
      </c>
      <c r="L3586" s="16">
        <f ca="1">J3586*Table3[[#This Row],[QUANTITY]]</f>
        <v>1141</v>
      </c>
      <c r="M3586" s="16">
        <f ca="1">K3586*Table3[[#This Row],[QUANTITY]]*(1-Table3[[#This Row],[DISCOUNT %]])</f>
        <v>534.96160638762638</v>
      </c>
      <c r="N3586" s="3">
        <f>DAY(Table3[[#This Row],[DATE]])</f>
        <v>25</v>
      </c>
      <c r="O3586" s="3" t="str">
        <f>TEXT(Table3[[#This Row],[DATE]],"mmm")</f>
        <v>Oct</v>
      </c>
      <c r="P3586" s="3">
        <f>YEAR(Table3[[#This Row],[DATE]])</f>
        <v>2030</v>
      </c>
    </row>
    <row r="3587" spans="1:16" x14ac:dyDescent="0.3">
      <c r="A3587" s="6">
        <v>47782</v>
      </c>
      <c r="B3587" s="7" t="s">
        <v>1491</v>
      </c>
      <c r="C3587" s="9">
        <f t="shared" ref="C3587:C3650" ca="1" si="112">RANDBETWEEN(1,15)</f>
        <v>4</v>
      </c>
      <c r="D3587" s="9" t="s">
        <v>2116</v>
      </c>
      <c r="E3587" s="9" t="s">
        <v>2116</v>
      </c>
      <c r="F3587" s="10">
        <f t="shared" ref="F3587:F3650" ca="1" si="113">RAND()*(0.1)</f>
        <v>4.9547663813894444E-2</v>
      </c>
      <c r="G3587" s="3" t="str">
        <f>VLOOKUP(Table3[[#This Row],[PRODUCT ID]],Table1[[PRODUCT]:[SELLING PRICE]],1,FALSE)</f>
        <v>Product439</v>
      </c>
      <c r="H3587" s="3" t="str">
        <f>VLOOKUP(Table3[[#This Row],[PRODUCT ID]],Table1[[PRODUCT]:[SELLING PRICE]],2,FALSE)</f>
        <v>Category2</v>
      </c>
      <c r="I3587" s="3" t="str">
        <f>VLOOKUP(Table3[[#This Row],[PRODUCT ID]],Table1[[PRODUCT]:[SELLING PRICE]],3,FALSE)</f>
        <v>Ft</v>
      </c>
      <c r="J3587" s="16">
        <f ca="1">VLOOKUP(Table3[[#This Row],[PRODUCT ID]],Table1[[PRODUCT]:[SELLING PRICE]],4,FALSE)</f>
        <v>209</v>
      </c>
      <c r="K3587" s="16">
        <f ca="1">VLOOKUP(Table3[[#This Row],[PRODUCT ID]],Table1[[PRODUCT]:[SELLING PRICE]],5,FALSE)</f>
        <v>272.91481032132322</v>
      </c>
      <c r="L3587" s="16">
        <f ca="1">J3587*Table3[[#This Row],[QUANTITY]]</f>
        <v>836</v>
      </c>
      <c r="M3587" s="16">
        <f ca="1">K3587*Table3[[#This Row],[QUANTITY]]*(1-Table3[[#This Row],[DISCOUNT %]])</f>
        <v>1037.5700761987582</v>
      </c>
      <c r="N3587" s="3">
        <f>DAY(Table3[[#This Row],[DATE]])</f>
        <v>26</v>
      </c>
      <c r="O3587" s="3" t="str">
        <f>TEXT(Table3[[#This Row],[DATE]],"mmm")</f>
        <v>Oct</v>
      </c>
      <c r="P3587" s="3">
        <f>YEAR(Table3[[#This Row],[DATE]])</f>
        <v>2030</v>
      </c>
    </row>
    <row r="3588" spans="1:16" x14ac:dyDescent="0.3">
      <c r="A3588" s="6">
        <v>47783</v>
      </c>
      <c r="B3588" s="7" t="s">
        <v>1492</v>
      </c>
      <c r="C3588" s="9">
        <f t="shared" ca="1" si="112"/>
        <v>9</v>
      </c>
      <c r="D3588" s="9" t="s">
        <v>2117</v>
      </c>
      <c r="E3588" s="9" t="s">
        <v>2116</v>
      </c>
      <c r="F3588" s="10">
        <f t="shared" ca="1" si="113"/>
        <v>3.1423198157698944E-2</v>
      </c>
      <c r="G3588" s="3" t="str">
        <f>VLOOKUP(Table3[[#This Row],[PRODUCT ID]],Table1[[PRODUCT]:[SELLING PRICE]],1,FALSE)</f>
        <v>Product440</v>
      </c>
      <c r="H3588" s="3" t="str">
        <f>VLOOKUP(Table3[[#This Row],[PRODUCT ID]],Table1[[PRODUCT]:[SELLING PRICE]],2,FALSE)</f>
        <v>Category3</v>
      </c>
      <c r="I3588" s="3" t="str">
        <f>VLOOKUP(Table3[[#This Row],[PRODUCT ID]],Table1[[PRODUCT]:[SELLING PRICE]],3,FALSE)</f>
        <v>No</v>
      </c>
      <c r="J3588" s="16">
        <f ca="1">VLOOKUP(Table3[[#This Row],[PRODUCT ID]],Table1[[PRODUCT]:[SELLING PRICE]],4,FALSE)</f>
        <v>240</v>
      </c>
      <c r="K3588" s="16">
        <f ca="1">VLOOKUP(Table3[[#This Row],[PRODUCT ID]],Table1[[PRODUCT]:[SELLING PRICE]],5,FALSE)</f>
        <v>198.23147124085287</v>
      </c>
      <c r="L3588" s="16">
        <f ca="1">J3588*Table3[[#This Row],[QUANTITY]]</f>
        <v>2160</v>
      </c>
      <c r="M3588" s="16">
        <f ca="1">K3588*Table3[[#This Row],[QUANTITY]]*(1-Table3[[#This Row],[DISCOUNT %]])</f>
        <v>1728.0216399506342</v>
      </c>
      <c r="N3588" s="3">
        <f>DAY(Table3[[#This Row],[DATE]])</f>
        <v>27</v>
      </c>
      <c r="O3588" s="3" t="str">
        <f>TEXT(Table3[[#This Row],[DATE]],"mmm")</f>
        <v>Oct</v>
      </c>
      <c r="P3588" s="3">
        <f>YEAR(Table3[[#This Row],[DATE]])</f>
        <v>2030</v>
      </c>
    </row>
    <row r="3589" spans="1:16" x14ac:dyDescent="0.3">
      <c r="A3589" s="6">
        <v>47784</v>
      </c>
      <c r="B3589" s="7" t="s">
        <v>1493</v>
      </c>
      <c r="C3589" s="9">
        <f t="shared" ca="1" si="112"/>
        <v>1</v>
      </c>
      <c r="D3589" s="9" t="s">
        <v>2115</v>
      </c>
      <c r="E3589" s="9" t="s">
        <v>2116</v>
      </c>
      <c r="F3589" s="10">
        <f t="shared" ca="1" si="113"/>
        <v>1.234938535927247E-2</v>
      </c>
      <c r="G3589" s="3" t="str">
        <f>VLOOKUP(Table3[[#This Row],[PRODUCT ID]],Table1[[PRODUCT]:[SELLING PRICE]],1,FALSE)</f>
        <v>Product441</v>
      </c>
      <c r="H3589" s="3" t="str">
        <f>VLOOKUP(Table3[[#This Row],[PRODUCT ID]],Table1[[PRODUCT]:[SELLING PRICE]],2,FALSE)</f>
        <v>Category4</v>
      </c>
      <c r="I3589" s="3" t="str">
        <f>VLOOKUP(Table3[[#This Row],[PRODUCT ID]],Table1[[PRODUCT]:[SELLING PRICE]],3,FALSE)</f>
        <v>Kg</v>
      </c>
      <c r="J3589" s="16">
        <f ca="1">VLOOKUP(Table3[[#This Row],[PRODUCT ID]],Table1[[PRODUCT]:[SELLING PRICE]],4,FALSE)</f>
        <v>171</v>
      </c>
      <c r="K3589" s="16">
        <f ca="1">VLOOKUP(Table3[[#This Row],[PRODUCT ID]],Table1[[PRODUCT]:[SELLING PRICE]],5,FALSE)</f>
        <v>76.100348028000241</v>
      </c>
      <c r="L3589" s="16">
        <f ca="1">J3589*Table3[[#This Row],[QUANTITY]]</f>
        <v>171</v>
      </c>
      <c r="M3589" s="16">
        <f ca="1">K3589*Table3[[#This Row],[QUANTITY]]*(1-Table3[[#This Row],[DISCOUNT %]])</f>
        <v>75.160555504227716</v>
      </c>
      <c r="N3589" s="3">
        <f>DAY(Table3[[#This Row],[DATE]])</f>
        <v>28</v>
      </c>
      <c r="O3589" s="3" t="str">
        <f>TEXT(Table3[[#This Row],[DATE]],"mmm")</f>
        <v>Oct</v>
      </c>
      <c r="P3589" s="3">
        <f>YEAR(Table3[[#This Row],[DATE]])</f>
        <v>2030</v>
      </c>
    </row>
    <row r="3590" spans="1:16" x14ac:dyDescent="0.3">
      <c r="A3590" s="6">
        <v>47785</v>
      </c>
      <c r="B3590" s="7" t="s">
        <v>1494</v>
      </c>
      <c r="C3590" s="9">
        <f t="shared" ca="1" si="112"/>
        <v>11</v>
      </c>
      <c r="D3590" s="9" t="s">
        <v>2115</v>
      </c>
      <c r="E3590" s="9" t="s">
        <v>2116</v>
      </c>
      <c r="F3590" s="10">
        <f t="shared" ca="1" si="113"/>
        <v>3.7498451118240352E-3</v>
      </c>
      <c r="G3590" s="3" t="str">
        <f>VLOOKUP(Table3[[#This Row],[PRODUCT ID]],Table1[[PRODUCT]:[SELLING PRICE]],1,FALSE)</f>
        <v>Product442</v>
      </c>
      <c r="H3590" s="3" t="str">
        <f>VLOOKUP(Table3[[#This Row],[PRODUCT ID]],Table1[[PRODUCT]:[SELLING PRICE]],2,FALSE)</f>
        <v>Category5</v>
      </c>
      <c r="I3590" s="3" t="str">
        <f>VLOOKUP(Table3[[#This Row],[PRODUCT ID]],Table1[[PRODUCT]:[SELLING PRICE]],3,FALSE)</f>
        <v>Kg</v>
      </c>
      <c r="J3590" s="16">
        <f ca="1">VLOOKUP(Table3[[#This Row],[PRODUCT ID]],Table1[[PRODUCT]:[SELLING PRICE]],4,FALSE)</f>
        <v>145</v>
      </c>
      <c r="K3590" s="16">
        <f ca="1">VLOOKUP(Table3[[#This Row],[PRODUCT ID]],Table1[[PRODUCT]:[SELLING PRICE]],5,FALSE)</f>
        <v>105.35353296133017</v>
      </c>
      <c r="L3590" s="16">
        <f ca="1">J3590*Table3[[#This Row],[QUANTITY]]</f>
        <v>1595</v>
      </c>
      <c r="M3590" s="16">
        <f ca="1">K3590*Table3[[#This Row],[QUANTITY]]*(1-Table3[[#This Row],[DISCOUNT %]])</f>
        <v>1154.5432088381592</v>
      </c>
      <c r="N3590" s="3">
        <f>DAY(Table3[[#This Row],[DATE]])</f>
        <v>29</v>
      </c>
      <c r="O3590" s="3" t="str">
        <f>TEXT(Table3[[#This Row],[DATE]],"mmm")</f>
        <v>Oct</v>
      </c>
      <c r="P3590" s="3">
        <f>YEAR(Table3[[#This Row],[DATE]])</f>
        <v>2030</v>
      </c>
    </row>
    <row r="3591" spans="1:16" x14ac:dyDescent="0.3">
      <c r="A3591" s="6">
        <v>47786</v>
      </c>
      <c r="B3591" s="7" t="s">
        <v>1495</v>
      </c>
      <c r="C3591" s="9">
        <f t="shared" ca="1" si="112"/>
        <v>10</v>
      </c>
      <c r="D3591" s="9" t="s">
        <v>2115</v>
      </c>
      <c r="E3591" s="9" t="s">
        <v>2116</v>
      </c>
      <c r="F3591" s="10">
        <f t="shared" ca="1" si="113"/>
        <v>2.8234021826614455E-2</v>
      </c>
      <c r="G3591" s="3" t="str">
        <f>VLOOKUP(Table3[[#This Row],[PRODUCT ID]],Table1[[PRODUCT]:[SELLING PRICE]],1,FALSE)</f>
        <v>Product443</v>
      </c>
      <c r="H3591" s="3" t="str">
        <f>VLOOKUP(Table3[[#This Row],[PRODUCT ID]],Table1[[PRODUCT]:[SELLING PRICE]],2,FALSE)</f>
        <v>Category1</v>
      </c>
      <c r="I3591" s="3" t="str">
        <f>VLOOKUP(Table3[[#This Row],[PRODUCT ID]],Table1[[PRODUCT]:[SELLING PRICE]],3,FALSE)</f>
        <v>Lt</v>
      </c>
      <c r="J3591" s="16">
        <f ca="1">VLOOKUP(Table3[[#This Row],[PRODUCT ID]],Table1[[PRODUCT]:[SELLING PRICE]],4,FALSE)</f>
        <v>62</v>
      </c>
      <c r="K3591" s="16">
        <f ca="1">VLOOKUP(Table3[[#This Row],[PRODUCT ID]],Table1[[PRODUCT]:[SELLING PRICE]],5,FALSE)</f>
        <v>204.11764890709975</v>
      </c>
      <c r="L3591" s="16">
        <f ca="1">J3591*Table3[[#This Row],[QUANTITY]]</f>
        <v>620</v>
      </c>
      <c r="M3591" s="16">
        <f ca="1">K3591*Table3[[#This Row],[QUANTITY]]*(1-Table3[[#This Row],[DISCOUNT %]])</f>
        <v>1983.5458675265945</v>
      </c>
      <c r="N3591" s="3">
        <f>DAY(Table3[[#This Row],[DATE]])</f>
        <v>30</v>
      </c>
      <c r="O3591" s="3" t="str">
        <f>TEXT(Table3[[#This Row],[DATE]],"mmm")</f>
        <v>Oct</v>
      </c>
      <c r="P3591" s="3">
        <f>YEAR(Table3[[#This Row],[DATE]])</f>
        <v>2030</v>
      </c>
    </row>
    <row r="3592" spans="1:16" x14ac:dyDescent="0.3">
      <c r="A3592" s="6">
        <v>47787</v>
      </c>
      <c r="B3592" s="7" t="s">
        <v>1496</v>
      </c>
      <c r="C3592" s="9">
        <f t="shared" ca="1" si="112"/>
        <v>3</v>
      </c>
      <c r="D3592" s="9" t="s">
        <v>2116</v>
      </c>
      <c r="E3592" s="9" t="s">
        <v>2118</v>
      </c>
      <c r="F3592" s="10">
        <f t="shared" ca="1" si="113"/>
        <v>1.985415836372284E-2</v>
      </c>
      <c r="G3592" s="3" t="str">
        <f>VLOOKUP(Table3[[#This Row],[PRODUCT ID]],Table1[[PRODUCT]:[SELLING PRICE]],1,FALSE)</f>
        <v>Product444</v>
      </c>
      <c r="H3592" s="3" t="str">
        <f>VLOOKUP(Table3[[#This Row],[PRODUCT ID]],Table1[[PRODUCT]:[SELLING PRICE]],2,FALSE)</f>
        <v>Category2</v>
      </c>
      <c r="I3592" s="3" t="str">
        <f>VLOOKUP(Table3[[#This Row],[PRODUCT ID]],Table1[[PRODUCT]:[SELLING PRICE]],3,FALSE)</f>
        <v>Kg</v>
      </c>
      <c r="J3592" s="16">
        <f ca="1">VLOOKUP(Table3[[#This Row],[PRODUCT ID]],Table1[[PRODUCT]:[SELLING PRICE]],4,FALSE)</f>
        <v>194</v>
      </c>
      <c r="K3592" s="16">
        <f ca="1">VLOOKUP(Table3[[#This Row],[PRODUCT ID]],Table1[[PRODUCT]:[SELLING PRICE]],5,FALSE)</f>
        <v>252.92871309265112</v>
      </c>
      <c r="L3592" s="16">
        <f ca="1">J3592*Table3[[#This Row],[QUANTITY]]</f>
        <v>582</v>
      </c>
      <c r="M3592" s="16">
        <f ca="1">K3592*Table3[[#This Row],[QUANTITY]]*(1-Table3[[#This Row],[DISCOUNT %]])</f>
        <v>743.72107910453099</v>
      </c>
      <c r="N3592" s="3">
        <f>DAY(Table3[[#This Row],[DATE]])</f>
        <v>31</v>
      </c>
      <c r="O3592" s="3" t="str">
        <f>TEXT(Table3[[#This Row],[DATE]],"mmm")</f>
        <v>Oct</v>
      </c>
      <c r="P3592" s="3">
        <f>YEAR(Table3[[#This Row],[DATE]])</f>
        <v>2030</v>
      </c>
    </row>
    <row r="3593" spans="1:16" x14ac:dyDescent="0.3">
      <c r="A3593" s="6">
        <v>47788</v>
      </c>
      <c r="B3593" s="7" t="s">
        <v>1497</v>
      </c>
      <c r="C3593" s="9">
        <f t="shared" ca="1" si="112"/>
        <v>2</v>
      </c>
      <c r="D3593" s="9" t="s">
        <v>2116</v>
      </c>
      <c r="E3593" s="9" t="s">
        <v>2118</v>
      </c>
      <c r="F3593" s="10">
        <f t="shared" ca="1" si="113"/>
        <v>6.0223382221144463E-2</v>
      </c>
      <c r="G3593" s="3" t="str">
        <f>VLOOKUP(Table3[[#This Row],[PRODUCT ID]],Table1[[PRODUCT]:[SELLING PRICE]],1,FALSE)</f>
        <v>Product445</v>
      </c>
      <c r="H3593" s="3" t="str">
        <f>VLOOKUP(Table3[[#This Row],[PRODUCT ID]],Table1[[PRODUCT]:[SELLING PRICE]],2,FALSE)</f>
        <v>Category3</v>
      </c>
      <c r="I3593" s="3" t="str">
        <f>VLOOKUP(Table3[[#This Row],[PRODUCT ID]],Table1[[PRODUCT]:[SELLING PRICE]],3,FALSE)</f>
        <v>Lt</v>
      </c>
      <c r="J3593" s="16">
        <f ca="1">VLOOKUP(Table3[[#This Row],[PRODUCT ID]],Table1[[PRODUCT]:[SELLING PRICE]],4,FALSE)</f>
        <v>148</v>
      </c>
      <c r="K3593" s="16">
        <f ca="1">VLOOKUP(Table3[[#This Row],[PRODUCT ID]],Table1[[PRODUCT]:[SELLING PRICE]],5,FALSE)</f>
        <v>171.1943694920765</v>
      </c>
      <c r="L3593" s="16">
        <f ca="1">J3593*Table3[[#This Row],[QUANTITY]]</f>
        <v>296</v>
      </c>
      <c r="M3593" s="16">
        <f ca="1">K3593*Table3[[#This Row],[QUANTITY]]*(1-Table3[[#This Row],[DISCOUNT %]])</f>
        <v>321.76893108809469</v>
      </c>
      <c r="N3593" s="3">
        <f>DAY(Table3[[#This Row],[DATE]])</f>
        <v>1</v>
      </c>
      <c r="O3593" s="3" t="str">
        <f>TEXT(Table3[[#This Row],[DATE]],"mmm")</f>
        <v>Nov</v>
      </c>
      <c r="P3593" s="3">
        <f>YEAR(Table3[[#This Row],[DATE]])</f>
        <v>2030</v>
      </c>
    </row>
    <row r="3594" spans="1:16" x14ac:dyDescent="0.3">
      <c r="A3594" s="6">
        <v>47789</v>
      </c>
      <c r="B3594" s="7" t="s">
        <v>1498</v>
      </c>
      <c r="C3594" s="9">
        <f t="shared" ca="1" si="112"/>
        <v>6</v>
      </c>
      <c r="D3594" s="9" t="s">
        <v>2116</v>
      </c>
      <c r="E3594" s="9" t="s">
        <v>2116</v>
      </c>
      <c r="F3594" s="10">
        <f t="shared" ca="1" si="113"/>
        <v>3.4464506656029147E-2</v>
      </c>
      <c r="G3594" s="3" t="str">
        <f>VLOOKUP(Table3[[#This Row],[PRODUCT ID]],Table1[[PRODUCT]:[SELLING PRICE]],1,FALSE)</f>
        <v>Product446</v>
      </c>
      <c r="H3594" s="3" t="str">
        <f>VLOOKUP(Table3[[#This Row],[PRODUCT ID]],Table1[[PRODUCT]:[SELLING PRICE]],2,FALSE)</f>
        <v>Category4</v>
      </c>
      <c r="I3594" s="3" t="str">
        <f>VLOOKUP(Table3[[#This Row],[PRODUCT ID]],Table1[[PRODUCT]:[SELLING PRICE]],3,FALSE)</f>
        <v>Ft</v>
      </c>
      <c r="J3594" s="16">
        <f ca="1">VLOOKUP(Table3[[#This Row],[PRODUCT ID]],Table1[[PRODUCT]:[SELLING PRICE]],4,FALSE)</f>
        <v>66</v>
      </c>
      <c r="K3594" s="16">
        <f ca="1">VLOOKUP(Table3[[#This Row],[PRODUCT ID]],Table1[[PRODUCT]:[SELLING PRICE]],5,FALSE)</f>
        <v>73.495873724864708</v>
      </c>
      <c r="L3594" s="16">
        <f ca="1">J3594*Table3[[#This Row],[QUANTITY]]</f>
        <v>396</v>
      </c>
      <c r="M3594" s="16">
        <f ca="1">K3594*Table3[[#This Row],[QUANTITY]]*(1-Table3[[#This Row],[DISCOUNT %]])</f>
        <v>425.77724817410058</v>
      </c>
      <c r="N3594" s="3">
        <f>DAY(Table3[[#This Row],[DATE]])</f>
        <v>2</v>
      </c>
      <c r="O3594" s="3" t="str">
        <f>TEXT(Table3[[#This Row],[DATE]],"mmm")</f>
        <v>Nov</v>
      </c>
      <c r="P3594" s="3">
        <f>YEAR(Table3[[#This Row],[DATE]])</f>
        <v>2030</v>
      </c>
    </row>
    <row r="3595" spans="1:16" x14ac:dyDescent="0.3">
      <c r="A3595" s="6">
        <v>47790</v>
      </c>
      <c r="B3595" s="7" t="s">
        <v>1499</v>
      </c>
      <c r="C3595" s="9">
        <f t="shared" ca="1" si="112"/>
        <v>11</v>
      </c>
      <c r="D3595" s="9" t="s">
        <v>2115</v>
      </c>
      <c r="E3595" s="9" t="s">
        <v>2116</v>
      </c>
      <c r="F3595" s="10">
        <f t="shared" ca="1" si="113"/>
        <v>9.7680930464902699E-2</v>
      </c>
      <c r="G3595" s="3" t="str">
        <f>VLOOKUP(Table3[[#This Row],[PRODUCT ID]],Table1[[PRODUCT]:[SELLING PRICE]],1,FALSE)</f>
        <v>Product447</v>
      </c>
      <c r="H3595" s="3" t="str">
        <f>VLOOKUP(Table3[[#This Row],[PRODUCT ID]],Table1[[PRODUCT]:[SELLING PRICE]],2,FALSE)</f>
        <v>Category5</v>
      </c>
      <c r="I3595" s="3" t="str">
        <f>VLOOKUP(Table3[[#This Row],[PRODUCT ID]],Table1[[PRODUCT]:[SELLING PRICE]],3,FALSE)</f>
        <v>Kg</v>
      </c>
      <c r="J3595" s="16">
        <f ca="1">VLOOKUP(Table3[[#This Row],[PRODUCT ID]],Table1[[PRODUCT]:[SELLING PRICE]],4,FALSE)</f>
        <v>217</v>
      </c>
      <c r="K3595" s="16">
        <f ca="1">VLOOKUP(Table3[[#This Row],[PRODUCT ID]],Table1[[PRODUCT]:[SELLING PRICE]],5,FALSE)</f>
        <v>271.24480292043745</v>
      </c>
      <c r="L3595" s="16">
        <f ca="1">J3595*Table3[[#This Row],[QUANTITY]]</f>
        <v>2387</v>
      </c>
      <c r="M3595" s="16">
        <f ca="1">K3595*Table3[[#This Row],[QUANTITY]]*(1-Table3[[#This Row],[DISCOUNT %]])</f>
        <v>2692.2429400613996</v>
      </c>
      <c r="N3595" s="3">
        <f>DAY(Table3[[#This Row],[DATE]])</f>
        <v>3</v>
      </c>
      <c r="O3595" s="3" t="str">
        <f>TEXT(Table3[[#This Row],[DATE]],"mmm")</f>
        <v>Nov</v>
      </c>
      <c r="P3595" s="3">
        <f>YEAR(Table3[[#This Row],[DATE]])</f>
        <v>2030</v>
      </c>
    </row>
    <row r="3596" spans="1:16" x14ac:dyDescent="0.3">
      <c r="A3596" s="6">
        <v>47791</v>
      </c>
      <c r="B3596" s="7" t="s">
        <v>1500</v>
      </c>
      <c r="C3596" s="9">
        <f t="shared" ca="1" si="112"/>
        <v>1</v>
      </c>
      <c r="D3596" s="9" t="s">
        <v>2117</v>
      </c>
      <c r="E3596" s="9" t="s">
        <v>2116</v>
      </c>
      <c r="F3596" s="10">
        <f t="shared" ca="1" si="113"/>
        <v>9.2769408391121341E-2</v>
      </c>
      <c r="G3596" s="3" t="str">
        <f>VLOOKUP(Table3[[#This Row],[PRODUCT ID]],Table1[[PRODUCT]:[SELLING PRICE]],1,FALSE)</f>
        <v>Product448</v>
      </c>
      <c r="H3596" s="3" t="str">
        <f>VLOOKUP(Table3[[#This Row],[PRODUCT ID]],Table1[[PRODUCT]:[SELLING PRICE]],2,FALSE)</f>
        <v>Category1</v>
      </c>
      <c r="I3596" s="3" t="str">
        <f>VLOOKUP(Table3[[#This Row],[PRODUCT ID]],Table1[[PRODUCT]:[SELLING PRICE]],3,FALSE)</f>
        <v>No</v>
      </c>
      <c r="J3596" s="16">
        <f ca="1">VLOOKUP(Table3[[#This Row],[PRODUCT ID]],Table1[[PRODUCT]:[SELLING PRICE]],4,FALSE)</f>
        <v>37</v>
      </c>
      <c r="K3596" s="16">
        <f ca="1">VLOOKUP(Table3[[#This Row],[PRODUCT ID]],Table1[[PRODUCT]:[SELLING PRICE]],5,FALSE)</f>
        <v>161.07993720505132</v>
      </c>
      <c r="L3596" s="16">
        <f ca="1">J3596*Table3[[#This Row],[QUANTITY]]</f>
        <v>37</v>
      </c>
      <c r="M3596" s="16">
        <f ca="1">K3596*Table3[[#This Row],[QUANTITY]]*(1-Table3[[#This Row],[DISCOUNT %]])</f>
        <v>146.13664672685974</v>
      </c>
      <c r="N3596" s="3">
        <f>DAY(Table3[[#This Row],[DATE]])</f>
        <v>4</v>
      </c>
      <c r="O3596" s="3" t="str">
        <f>TEXT(Table3[[#This Row],[DATE]],"mmm")</f>
        <v>Nov</v>
      </c>
      <c r="P3596" s="3">
        <f>YEAR(Table3[[#This Row],[DATE]])</f>
        <v>2030</v>
      </c>
    </row>
    <row r="3597" spans="1:16" x14ac:dyDescent="0.3">
      <c r="A3597" s="6">
        <v>47792</v>
      </c>
      <c r="B3597" s="7" t="s">
        <v>1501</v>
      </c>
      <c r="C3597" s="9">
        <f t="shared" ca="1" si="112"/>
        <v>13</v>
      </c>
      <c r="D3597" s="9" t="s">
        <v>2117</v>
      </c>
      <c r="E3597" s="9" t="s">
        <v>2116</v>
      </c>
      <c r="F3597" s="10">
        <f t="shared" ca="1" si="113"/>
        <v>5.6542429315433601E-2</v>
      </c>
      <c r="G3597" s="3" t="str">
        <f>VLOOKUP(Table3[[#This Row],[PRODUCT ID]],Table1[[PRODUCT]:[SELLING PRICE]],1,FALSE)</f>
        <v>Product449</v>
      </c>
      <c r="H3597" s="3" t="str">
        <f>VLOOKUP(Table3[[#This Row],[PRODUCT ID]],Table1[[PRODUCT]:[SELLING PRICE]],2,FALSE)</f>
        <v>Category2</v>
      </c>
      <c r="I3597" s="3" t="str">
        <f>VLOOKUP(Table3[[#This Row],[PRODUCT ID]],Table1[[PRODUCT]:[SELLING PRICE]],3,FALSE)</f>
        <v>No</v>
      </c>
      <c r="J3597" s="16">
        <f ca="1">VLOOKUP(Table3[[#This Row],[PRODUCT ID]],Table1[[PRODUCT]:[SELLING PRICE]],4,FALSE)</f>
        <v>54</v>
      </c>
      <c r="K3597" s="16">
        <f ca="1">VLOOKUP(Table3[[#This Row],[PRODUCT ID]],Table1[[PRODUCT]:[SELLING PRICE]],5,FALSE)</f>
        <v>207.74626387774205</v>
      </c>
      <c r="L3597" s="16">
        <f ca="1">J3597*Table3[[#This Row],[QUANTITY]]</f>
        <v>702</v>
      </c>
      <c r="M3597" s="16">
        <f ca="1">K3597*Table3[[#This Row],[QUANTITY]]*(1-Table3[[#This Row],[DISCOUNT %]])</f>
        <v>2547.9972106795622</v>
      </c>
      <c r="N3597" s="3">
        <f>DAY(Table3[[#This Row],[DATE]])</f>
        <v>5</v>
      </c>
      <c r="O3597" s="3" t="str">
        <f>TEXT(Table3[[#This Row],[DATE]],"mmm")</f>
        <v>Nov</v>
      </c>
      <c r="P3597" s="3">
        <f>YEAR(Table3[[#This Row],[DATE]])</f>
        <v>2030</v>
      </c>
    </row>
    <row r="3598" spans="1:16" x14ac:dyDescent="0.3">
      <c r="A3598" s="6">
        <v>47793</v>
      </c>
      <c r="B3598" s="7" t="s">
        <v>1502</v>
      </c>
      <c r="C3598" s="9">
        <f t="shared" ca="1" si="112"/>
        <v>11</v>
      </c>
      <c r="D3598" s="9" t="s">
        <v>2116</v>
      </c>
      <c r="E3598" s="9" t="s">
        <v>2118</v>
      </c>
      <c r="F3598" s="10">
        <f t="shared" ca="1" si="113"/>
        <v>1.7046605845583328E-2</v>
      </c>
      <c r="G3598" s="3" t="str">
        <f>VLOOKUP(Table3[[#This Row],[PRODUCT ID]],Table1[[PRODUCT]:[SELLING PRICE]],1,FALSE)</f>
        <v>Product450</v>
      </c>
      <c r="H3598" s="3" t="str">
        <f>VLOOKUP(Table3[[#This Row],[PRODUCT ID]],Table1[[PRODUCT]:[SELLING PRICE]],2,FALSE)</f>
        <v>Category3</v>
      </c>
      <c r="I3598" s="3" t="str">
        <f>VLOOKUP(Table3[[#This Row],[PRODUCT ID]],Table1[[PRODUCT]:[SELLING PRICE]],3,FALSE)</f>
        <v>Ft</v>
      </c>
      <c r="J3598" s="16">
        <f ca="1">VLOOKUP(Table3[[#This Row],[PRODUCT ID]],Table1[[PRODUCT]:[SELLING PRICE]],4,FALSE)</f>
        <v>153</v>
      </c>
      <c r="K3598" s="16">
        <f ca="1">VLOOKUP(Table3[[#This Row],[PRODUCT ID]],Table1[[PRODUCT]:[SELLING PRICE]],5,FALSE)</f>
        <v>172.86633488663912</v>
      </c>
      <c r="L3598" s="16">
        <f ca="1">J3598*Table3[[#This Row],[QUANTITY]]</f>
        <v>1683</v>
      </c>
      <c r="M3598" s="16">
        <f ca="1">K3598*Table3[[#This Row],[QUANTITY]]*(1-Table3[[#This Row],[DISCOUNT %]])</f>
        <v>1869.1150567304157</v>
      </c>
      <c r="N3598" s="3">
        <f>DAY(Table3[[#This Row],[DATE]])</f>
        <v>6</v>
      </c>
      <c r="O3598" s="3" t="str">
        <f>TEXT(Table3[[#This Row],[DATE]],"mmm")</f>
        <v>Nov</v>
      </c>
      <c r="P3598" s="3">
        <f>YEAR(Table3[[#This Row],[DATE]])</f>
        <v>2030</v>
      </c>
    </row>
    <row r="3599" spans="1:16" x14ac:dyDescent="0.3">
      <c r="A3599" s="6">
        <v>47794</v>
      </c>
      <c r="B3599" s="7" t="s">
        <v>1503</v>
      </c>
      <c r="C3599" s="9">
        <f t="shared" ca="1" si="112"/>
        <v>13</v>
      </c>
      <c r="D3599" s="9" t="s">
        <v>2116</v>
      </c>
      <c r="E3599" s="9" t="s">
        <v>2116</v>
      </c>
      <c r="F3599" s="10">
        <f t="shared" ca="1" si="113"/>
        <v>9.7628061911449515E-2</v>
      </c>
      <c r="G3599" s="3" t="str">
        <f>VLOOKUP(Table3[[#This Row],[PRODUCT ID]],Table1[[PRODUCT]:[SELLING PRICE]],1,FALSE)</f>
        <v>Product451</v>
      </c>
      <c r="H3599" s="3" t="str">
        <f>VLOOKUP(Table3[[#This Row],[PRODUCT ID]],Table1[[PRODUCT]:[SELLING PRICE]],2,FALSE)</f>
        <v>Category4</v>
      </c>
      <c r="I3599" s="3" t="str">
        <f>VLOOKUP(Table3[[#This Row],[PRODUCT ID]],Table1[[PRODUCT]:[SELLING PRICE]],3,FALSE)</f>
        <v>No</v>
      </c>
      <c r="J3599" s="16">
        <f ca="1">VLOOKUP(Table3[[#This Row],[PRODUCT ID]],Table1[[PRODUCT]:[SELLING PRICE]],4,FALSE)</f>
        <v>183</v>
      </c>
      <c r="K3599" s="16">
        <f ca="1">VLOOKUP(Table3[[#This Row],[PRODUCT ID]],Table1[[PRODUCT]:[SELLING PRICE]],5,FALSE)</f>
        <v>243.08713282427101</v>
      </c>
      <c r="L3599" s="16">
        <f ca="1">J3599*Table3[[#This Row],[QUANTITY]]</f>
        <v>2379</v>
      </c>
      <c r="M3599" s="16">
        <f ca="1">K3599*Table3[[#This Row],[QUANTITY]]*(1-Table3[[#This Row],[DISCOUNT %]])</f>
        <v>2851.6150932233418</v>
      </c>
      <c r="N3599" s="3">
        <f>DAY(Table3[[#This Row],[DATE]])</f>
        <v>7</v>
      </c>
      <c r="O3599" s="3" t="str">
        <f>TEXT(Table3[[#This Row],[DATE]],"mmm")</f>
        <v>Nov</v>
      </c>
      <c r="P3599" s="3">
        <f>YEAR(Table3[[#This Row],[DATE]])</f>
        <v>2030</v>
      </c>
    </row>
    <row r="3600" spans="1:16" x14ac:dyDescent="0.3">
      <c r="A3600" s="6">
        <v>47795</v>
      </c>
      <c r="B3600" s="7" t="s">
        <v>1504</v>
      </c>
      <c r="C3600" s="9">
        <f t="shared" ca="1" si="112"/>
        <v>15</v>
      </c>
      <c r="D3600" s="9" t="s">
        <v>2116</v>
      </c>
      <c r="E3600" s="9" t="s">
        <v>2116</v>
      </c>
      <c r="F3600" s="10">
        <f t="shared" ca="1" si="113"/>
        <v>1.3564386609589774E-2</v>
      </c>
      <c r="G3600" s="3" t="str">
        <f>VLOOKUP(Table3[[#This Row],[PRODUCT ID]],Table1[[PRODUCT]:[SELLING PRICE]],1,FALSE)</f>
        <v>Product452</v>
      </c>
      <c r="H3600" s="3" t="str">
        <f>VLOOKUP(Table3[[#This Row],[PRODUCT ID]],Table1[[PRODUCT]:[SELLING PRICE]],2,FALSE)</f>
        <v>Category5</v>
      </c>
      <c r="I3600" s="3" t="str">
        <f>VLOOKUP(Table3[[#This Row],[PRODUCT ID]],Table1[[PRODUCT]:[SELLING PRICE]],3,FALSE)</f>
        <v>Kg</v>
      </c>
      <c r="J3600" s="16">
        <f ca="1">VLOOKUP(Table3[[#This Row],[PRODUCT ID]],Table1[[PRODUCT]:[SELLING PRICE]],4,FALSE)</f>
        <v>50</v>
      </c>
      <c r="K3600" s="16">
        <f ca="1">VLOOKUP(Table3[[#This Row],[PRODUCT ID]],Table1[[PRODUCT]:[SELLING PRICE]],5,FALSE)</f>
        <v>268.33137701532064</v>
      </c>
      <c r="L3600" s="16">
        <f ca="1">J3600*Table3[[#This Row],[QUANTITY]]</f>
        <v>750</v>
      </c>
      <c r="M3600" s="16">
        <f ca="1">K3600*Table3[[#This Row],[QUANTITY]]*(1-Table3[[#This Row],[DISCOUNT %]])</f>
        <v>3970.3743971700183</v>
      </c>
      <c r="N3600" s="3">
        <f>DAY(Table3[[#This Row],[DATE]])</f>
        <v>8</v>
      </c>
      <c r="O3600" s="3" t="str">
        <f>TEXT(Table3[[#This Row],[DATE]],"mmm")</f>
        <v>Nov</v>
      </c>
      <c r="P3600" s="3">
        <f>YEAR(Table3[[#This Row],[DATE]])</f>
        <v>2030</v>
      </c>
    </row>
    <row r="3601" spans="1:16" x14ac:dyDescent="0.3">
      <c r="A3601" s="6">
        <v>47796</v>
      </c>
      <c r="B3601" s="7" t="s">
        <v>1505</v>
      </c>
      <c r="C3601" s="9">
        <f t="shared" ca="1" si="112"/>
        <v>4</v>
      </c>
      <c r="D3601" s="9" t="s">
        <v>2116</v>
      </c>
      <c r="E3601" s="9" t="s">
        <v>2116</v>
      </c>
      <c r="F3601" s="10">
        <f t="shared" ca="1" si="113"/>
        <v>6.4430181690385113E-2</v>
      </c>
      <c r="G3601" s="3" t="str">
        <f>VLOOKUP(Table3[[#This Row],[PRODUCT ID]],Table1[[PRODUCT]:[SELLING PRICE]],1,FALSE)</f>
        <v>Product453</v>
      </c>
      <c r="H3601" s="3" t="str">
        <f>VLOOKUP(Table3[[#This Row],[PRODUCT ID]],Table1[[PRODUCT]:[SELLING PRICE]],2,FALSE)</f>
        <v>Category1</v>
      </c>
      <c r="I3601" s="3" t="str">
        <f>VLOOKUP(Table3[[#This Row],[PRODUCT ID]],Table1[[PRODUCT]:[SELLING PRICE]],3,FALSE)</f>
        <v>Kg</v>
      </c>
      <c r="J3601" s="16">
        <f ca="1">VLOOKUP(Table3[[#This Row],[PRODUCT ID]],Table1[[PRODUCT]:[SELLING PRICE]],4,FALSE)</f>
        <v>183</v>
      </c>
      <c r="K3601" s="16">
        <f ca="1">VLOOKUP(Table3[[#This Row],[PRODUCT ID]],Table1[[PRODUCT]:[SELLING PRICE]],5,FALSE)</f>
        <v>196.04404463784016</v>
      </c>
      <c r="L3601" s="16">
        <f ca="1">J3601*Table3[[#This Row],[QUANTITY]]</f>
        <v>732</v>
      </c>
      <c r="M3601" s="16">
        <f ca="1">K3601*Table3[[#This Row],[QUANTITY]]*(1-Table3[[#This Row],[DISCOUNT %]])</f>
        <v>733.65156489002459</v>
      </c>
      <c r="N3601" s="3">
        <f>DAY(Table3[[#This Row],[DATE]])</f>
        <v>9</v>
      </c>
      <c r="O3601" s="3" t="str">
        <f>TEXT(Table3[[#This Row],[DATE]],"mmm")</f>
        <v>Nov</v>
      </c>
      <c r="P3601" s="3">
        <f>YEAR(Table3[[#This Row],[DATE]])</f>
        <v>2030</v>
      </c>
    </row>
    <row r="3602" spans="1:16" x14ac:dyDescent="0.3">
      <c r="A3602" s="6">
        <v>47797</v>
      </c>
      <c r="B3602" s="7" t="s">
        <v>1506</v>
      </c>
      <c r="C3602" s="9">
        <f t="shared" ca="1" si="112"/>
        <v>12</v>
      </c>
      <c r="D3602" s="9" t="s">
        <v>2115</v>
      </c>
      <c r="E3602" s="9" t="s">
        <v>2116</v>
      </c>
      <c r="F3602" s="10">
        <f t="shared" ca="1" si="113"/>
        <v>8.2162108884281049E-2</v>
      </c>
      <c r="G3602" s="3" t="str">
        <f>VLOOKUP(Table3[[#This Row],[PRODUCT ID]],Table1[[PRODUCT]:[SELLING PRICE]],1,FALSE)</f>
        <v>Product454</v>
      </c>
      <c r="H3602" s="3" t="str">
        <f>VLOOKUP(Table3[[#This Row],[PRODUCT ID]],Table1[[PRODUCT]:[SELLING PRICE]],2,FALSE)</f>
        <v>Category2</v>
      </c>
      <c r="I3602" s="3" t="str">
        <f>VLOOKUP(Table3[[#This Row],[PRODUCT ID]],Table1[[PRODUCT]:[SELLING PRICE]],3,FALSE)</f>
        <v>Lt</v>
      </c>
      <c r="J3602" s="16">
        <f ca="1">VLOOKUP(Table3[[#This Row],[PRODUCT ID]],Table1[[PRODUCT]:[SELLING PRICE]],4,FALSE)</f>
        <v>65</v>
      </c>
      <c r="K3602" s="16">
        <f ca="1">VLOOKUP(Table3[[#This Row],[PRODUCT ID]],Table1[[PRODUCT]:[SELLING PRICE]],5,FALSE)</f>
        <v>130.24392975321103</v>
      </c>
      <c r="L3602" s="16">
        <f ca="1">J3602*Table3[[#This Row],[QUANTITY]]</f>
        <v>780</v>
      </c>
      <c r="M3602" s="16">
        <f ca="1">K3602*Table3[[#This Row],[QUANTITY]]*(1-Table3[[#This Row],[DISCOUNT %]])</f>
        <v>1434.5137657837329</v>
      </c>
      <c r="N3602" s="3">
        <f>DAY(Table3[[#This Row],[DATE]])</f>
        <v>10</v>
      </c>
      <c r="O3602" s="3" t="str">
        <f>TEXT(Table3[[#This Row],[DATE]],"mmm")</f>
        <v>Nov</v>
      </c>
      <c r="P3602" s="3">
        <f>YEAR(Table3[[#This Row],[DATE]])</f>
        <v>2030</v>
      </c>
    </row>
    <row r="3603" spans="1:16" x14ac:dyDescent="0.3">
      <c r="A3603" s="6">
        <v>47798</v>
      </c>
      <c r="B3603" s="7" t="s">
        <v>1507</v>
      </c>
      <c r="C3603" s="9">
        <f t="shared" ca="1" si="112"/>
        <v>11</v>
      </c>
      <c r="D3603" s="9" t="s">
        <v>2116</v>
      </c>
      <c r="E3603" s="9" t="s">
        <v>2116</v>
      </c>
      <c r="F3603" s="10">
        <f t="shared" ca="1" si="113"/>
        <v>8.1403566090090126E-2</v>
      </c>
      <c r="G3603" s="3" t="str">
        <f>VLOOKUP(Table3[[#This Row],[PRODUCT ID]],Table1[[PRODUCT]:[SELLING PRICE]],1,FALSE)</f>
        <v>Product455</v>
      </c>
      <c r="H3603" s="3" t="str">
        <f>VLOOKUP(Table3[[#This Row],[PRODUCT ID]],Table1[[PRODUCT]:[SELLING PRICE]],2,FALSE)</f>
        <v>Category3</v>
      </c>
      <c r="I3603" s="3" t="str">
        <f>VLOOKUP(Table3[[#This Row],[PRODUCT ID]],Table1[[PRODUCT]:[SELLING PRICE]],3,FALSE)</f>
        <v>Kg</v>
      </c>
      <c r="J3603" s="16">
        <f ca="1">VLOOKUP(Table3[[#This Row],[PRODUCT ID]],Table1[[PRODUCT]:[SELLING PRICE]],4,FALSE)</f>
        <v>138</v>
      </c>
      <c r="K3603" s="16">
        <f ca="1">VLOOKUP(Table3[[#This Row],[PRODUCT ID]],Table1[[PRODUCT]:[SELLING PRICE]],5,FALSE)</f>
        <v>168.4508448610674</v>
      </c>
      <c r="L3603" s="16">
        <f ca="1">J3603*Table3[[#This Row],[QUANTITY]]</f>
        <v>1518</v>
      </c>
      <c r="M3603" s="16">
        <f ca="1">K3603*Table3[[#This Row],[QUANTITY]]*(1-Table3[[#This Row],[DISCOUNT %]])</f>
        <v>1702.1217991633678</v>
      </c>
      <c r="N3603" s="3">
        <f>DAY(Table3[[#This Row],[DATE]])</f>
        <v>11</v>
      </c>
      <c r="O3603" s="3" t="str">
        <f>TEXT(Table3[[#This Row],[DATE]],"mmm")</f>
        <v>Nov</v>
      </c>
      <c r="P3603" s="3">
        <f>YEAR(Table3[[#This Row],[DATE]])</f>
        <v>2030</v>
      </c>
    </row>
    <row r="3604" spans="1:16" x14ac:dyDescent="0.3">
      <c r="A3604" s="6">
        <v>47799</v>
      </c>
      <c r="B3604" s="7" t="s">
        <v>1508</v>
      </c>
      <c r="C3604" s="9">
        <f t="shared" ca="1" si="112"/>
        <v>13</v>
      </c>
      <c r="D3604" s="9" t="s">
        <v>2117</v>
      </c>
      <c r="E3604" s="9" t="s">
        <v>2118</v>
      </c>
      <c r="F3604" s="10">
        <f t="shared" ca="1" si="113"/>
        <v>4.8655555326929556E-2</v>
      </c>
      <c r="G3604" s="3" t="str">
        <f>VLOOKUP(Table3[[#This Row],[PRODUCT ID]],Table1[[PRODUCT]:[SELLING PRICE]],1,FALSE)</f>
        <v>Product456</v>
      </c>
      <c r="H3604" s="3" t="str">
        <f>VLOOKUP(Table3[[#This Row],[PRODUCT ID]],Table1[[PRODUCT]:[SELLING PRICE]],2,FALSE)</f>
        <v>Category4</v>
      </c>
      <c r="I3604" s="3" t="str">
        <f>VLOOKUP(Table3[[#This Row],[PRODUCT ID]],Table1[[PRODUCT]:[SELLING PRICE]],3,FALSE)</f>
        <v>Lt</v>
      </c>
      <c r="J3604" s="16">
        <f ca="1">VLOOKUP(Table3[[#This Row],[PRODUCT ID]],Table1[[PRODUCT]:[SELLING PRICE]],4,FALSE)</f>
        <v>40</v>
      </c>
      <c r="K3604" s="16">
        <f ca="1">VLOOKUP(Table3[[#This Row],[PRODUCT ID]],Table1[[PRODUCT]:[SELLING PRICE]],5,FALSE)</f>
        <v>70.338499598051584</v>
      </c>
      <c r="L3604" s="16">
        <f ca="1">J3604*Table3[[#This Row],[QUANTITY]]</f>
        <v>520</v>
      </c>
      <c r="M3604" s="16">
        <f ca="1">K3604*Table3[[#This Row],[QUANTITY]]*(1-Table3[[#This Row],[DISCOUNT %]])</f>
        <v>869.90983091018984</v>
      </c>
      <c r="N3604" s="3">
        <f>DAY(Table3[[#This Row],[DATE]])</f>
        <v>12</v>
      </c>
      <c r="O3604" s="3" t="str">
        <f>TEXT(Table3[[#This Row],[DATE]],"mmm")</f>
        <v>Nov</v>
      </c>
      <c r="P3604" s="3">
        <f>YEAR(Table3[[#This Row],[DATE]])</f>
        <v>2030</v>
      </c>
    </row>
    <row r="3605" spans="1:16" x14ac:dyDescent="0.3">
      <c r="A3605" s="6">
        <v>47800</v>
      </c>
      <c r="B3605" s="7" t="s">
        <v>1509</v>
      </c>
      <c r="C3605" s="9">
        <f t="shared" ca="1" si="112"/>
        <v>4</v>
      </c>
      <c r="D3605" s="9" t="s">
        <v>2115</v>
      </c>
      <c r="E3605" s="9" t="s">
        <v>2118</v>
      </c>
      <c r="F3605" s="10">
        <f t="shared" ca="1" si="113"/>
        <v>1.2820645814933385E-2</v>
      </c>
      <c r="G3605" s="3" t="str">
        <f>VLOOKUP(Table3[[#This Row],[PRODUCT ID]],Table1[[PRODUCT]:[SELLING PRICE]],1,FALSE)</f>
        <v>Product457</v>
      </c>
      <c r="H3605" s="3" t="str">
        <f>VLOOKUP(Table3[[#This Row],[PRODUCT ID]],Table1[[PRODUCT]:[SELLING PRICE]],2,FALSE)</f>
        <v>Category1</v>
      </c>
      <c r="I3605" s="3" t="str">
        <f>VLOOKUP(Table3[[#This Row],[PRODUCT ID]],Table1[[PRODUCT]:[SELLING PRICE]],3,FALSE)</f>
        <v>Ft</v>
      </c>
      <c r="J3605" s="16">
        <f ca="1">VLOOKUP(Table3[[#This Row],[PRODUCT ID]],Table1[[PRODUCT]:[SELLING PRICE]],4,FALSE)</f>
        <v>92</v>
      </c>
      <c r="K3605" s="16">
        <f ca="1">VLOOKUP(Table3[[#This Row],[PRODUCT ID]],Table1[[PRODUCT]:[SELLING PRICE]],5,FALSE)</f>
        <v>244.46122587165627</v>
      </c>
      <c r="L3605" s="16">
        <f ca="1">J3605*Table3[[#This Row],[QUANTITY]]</f>
        <v>368</v>
      </c>
      <c r="M3605" s="16">
        <f ca="1">K3605*Table3[[#This Row],[QUANTITY]]*(1-Table3[[#This Row],[DISCOUNT %]])</f>
        <v>965.30830031708535</v>
      </c>
      <c r="N3605" s="3">
        <f>DAY(Table3[[#This Row],[DATE]])</f>
        <v>13</v>
      </c>
      <c r="O3605" s="3" t="str">
        <f>TEXT(Table3[[#This Row],[DATE]],"mmm")</f>
        <v>Nov</v>
      </c>
      <c r="P3605" s="3">
        <f>YEAR(Table3[[#This Row],[DATE]])</f>
        <v>2030</v>
      </c>
    </row>
    <row r="3606" spans="1:16" x14ac:dyDescent="0.3">
      <c r="A3606" s="6">
        <v>47801</v>
      </c>
      <c r="B3606" s="7" t="s">
        <v>1510</v>
      </c>
      <c r="C3606" s="9">
        <f t="shared" ca="1" si="112"/>
        <v>2</v>
      </c>
      <c r="D3606" s="9" t="s">
        <v>2115</v>
      </c>
      <c r="E3606" s="9" t="s">
        <v>2116</v>
      </c>
      <c r="F3606" s="10">
        <f t="shared" ca="1" si="113"/>
        <v>3.250958046857403E-2</v>
      </c>
      <c r="G3606" s="3" t="str">
        <f>VLOOKUP(Table3[[#This Row],[PRODUCT ID]],Table1[[PRODUCT]:[SELLING PRICE]],1,FALSE)</f>
        <v>Product458</v>
      </c>
      <c r="H3606" s="3" t="str">
        <f>VLOOKUP(Table3[[#This Row],[PRODUCT ID]],Table1[[PRODUCT]:[SELLING PRICE]],2,FALSE)</f>
        <v>Category2</v>
      </c>
      <c r="I3606" s="3" t="str">
        <f>VLOOKUP(Table3[[#This Row],[PRODUCT ID]],Table1[[PRODUCT]:[SELLING PRICE]],3,FALSE)</f>
        <v>Kg</v>
      </c>
      <c r="J3606" s="16">
        <f ca="1">VLOOKUP(Table3[[#This Row],[PRODUCT ID]],Table1[[PRODUCT]:[SELLING PRICE]],4,FALSE)</f>
        <v>88</v>
      </c>
      <c r="K3606" s="16">
        <f ca="1">VLOOKUP(Table3[[#This Row],[PRODUCT ID]],Table1[[PRODUCT]:[SELLING PRICE]],5,FALSE)</f>
        <v>113.28445781165411</v>
      </c>
      <c r="L3606" s="16">
        <f ca="1">J3606*Table3[[#This Row],[QUANTITY]]</f>
        <v>176</v>
      </c>
      <c r="M3606" s="16">
        <f ca="1">K3606*Table3[[#This Row],[QUANTITY]]*(1-Table3[[#This Row],[DISCOUNT %]])</f>
        <v>219.20325522917472</v>
      </c>
      <c r="N3606" s="3">
        <f>DAY(Table3[[#This Row],[DATE]])</f>
        <v>14</v>
      </c>
      <c r="O3606" s="3" t="str">
        <f>TEXT(Table3[[#This Row],[DATE]],"mmm")</f>
        <v>Nov</v>
      </c>
      <c r="P3606" s="3">
        <f>YEAR(Table3[[#This Row],[DATE]])</f>
        <v>2030</v>
      </c>
    </row>
    <row r="3607" spans="1:16" x14ac:dyDescent="0.3">
      <c r="A3607" s="6">
        <v>47802</v>
      </c>
      <c r="B3607" s="7" t="s">
        <v>1511</v>
      </c>
      <c r="C3607" s="9">
        <f t="shared" ca="1" si="112"/>
        <v>3</v>
      </c>
      <c r="D3607" s="9" t="s">
        <v>2115</v>
      </c>
      <c r="E3607" s="9" t="s">
        <v>2116</v>
      </c>
      <c r="F3607" s="10">
        <f t="shared" ca="1" si="113"/>
        <v>9.1570009094099153E-2</v>
      </c>
      <c r="G3607" s="3" t="str">
        <f>VLOOKUP(Table3[[#This Row],[PRODUCT ID]],Table1[[PRODUCT]:[SELLING PRICE]],1,FALSE)</f>
        <v>Product459</v>
      </c>
      <c r="H3607" s="3" t="str">
        <f>VLOOKUP(Table3[[#This Row],[PRODUCT ID]],Table1[[PRODUCT]:[SELLING PRICE]],2,FALSE)</f>
        <v>Category3</v>
      </c>
      <c r="I3607" s="3" t="str">
        <f>VLOOKUP(Table3[[#This Row],[PRODUCT ID]],Table1[[PRODUCT]:[SELLING PRICE]],3,FALSE)</f>
        <v>No</v>
      </c>
      <c r="J3607" s="16">
        <f ca="1">VLOOKUP(Table3[[#This Row],[PRODUCT ID]],Table1[[PRODUCT]:[SELLING PRICE]],4,FALSE)</f>
        <v>7</v>
      </c>
      <c r="K3607" s="16">
        <f ca="1">VLOOKUP(Table3[[#This Row],[PRODUCT ID]],Table1[[PRODUCT]:[SELLING PRICE]],5,FALSE)</f>
        <v>74.245262660578376</v>
      </c>
      <c r="L3607" s="16">
        <f ca="1">J3607*Table3[[#This Row],[QUANTITY]]</f>
        <v>21</v>
      </c>
      <c r="M3607" s="16">
        <f ca="1">K3607*Table3[[#This Row],[QUANTITY]]*(1-Table3[[#This Row],[DISCOUNT %]])</f>
        <v>202.3398698506663</v>
      </c>
      <c r="N3607" s="3">
        <f>DAY(Table3[[#This Row],[DATE]])</f>
        <v>15</v>
      </c>
      <c r="O3607" s="3" t="str">
        <f>TEXT(Table3[[#This Row],[DATE]],"mmm")</f>
        <v>Nov</v>
      </c>
      <c r="P3607" s="3">
        <f>YEAR(Table3[[#This Row],[DATE]])</f>
        <v>2030</v>
      </c>
    </row>
    <row r="3608" spans="1:16" x14ac:dyDescent="0.3">
      <c r="A3608" s="6">
        <v>47803</v>
      </c>
      <c r="B3608" s="7" t="s">
        <v>1512</v>
      </c>
      <c r="C3608" s="9">
        <f t="shared" ca="1" si="112"/>
        <v>7</v>
      </c>
      <c r="D3608" s="9" t="s">
        <v>2116</v>
      </c>
      <c r="E3608" s="9" t="s">
        <v>2116</v>
      </c>
      <c r="F3608" s="10">
        <f t="shared" ca="1" si="113"/>
        <v>5.258420725338761E-2</v>
      </c>
      <c r="G3608" s="3" t="str">
        <f>VLOOKUP(Table3[[#This Row],[PRODUCT ID]],Table1[[PRODUCT]:[SELLING PRICE]],1,FALSE)</f>
        <v>Product460</v>
      </c>
      <c r="H3608" s="3" t="str">
        <f>VLOOKUP(Table3[[#This Row],[PRODUCT ID]],Table1[[PRODUCT]:[SELLING PRICE]],2,FALSE)</f>
        <v>Category4</v>
      </c>
      <c r="I3608" s="3" t="str">
        <f>VLOOKUP(Table3[[#This Row],[PRODUCT ID]],Table1[[PRODUCT]:[SELLING PRICE]],3,FALSE)</f>
        <v>No</v>
      </c>
      <c r="J3608" s="16">
        <f ca="1">VLOOKUP(Table3[[#This Row],[PRODUCT ID]],Table1[[PRODUCT]:[SELLING PRICE]],4,FALSE)</f>
        <v>22</v>
      </c>
      <c r="K3608" s="16">
        <f ca="1">VLOOKUP(Table3[[#This Row],[PRODUCT ID]],Table1[[PRODUCT]:[SELLING PRICE]],5,FALSE)</f>
        <v>250.47667049876645</v>
      </c>
      <c r="L3608" s="16">
        <f ca="1">J3608*Table3[[#This Row],[QUANTITY]]</f>
        <v>154</v>
      </c>
      <c r="M3608" s="16">
        <f ca="1">K3608*Table3[[#This Row],[QUANTITY]]*(1-Table3[[#This Row],[DISCOUNT %]])</f>
        <v>1661.1388734158459</v>
      </c>
      <c r="N3608" s="3">
        <f>DAY(Table3[[#This Row],[DATE]])</f>
        <v>16</v>
      </c>
      <c r="O3608" s="3" t="str">
        <f>TEXT(Table3[[#This Row],[DATE]],"mmm")</f>
        <v>Nov</v>
      </c>
      <c r="P3608" s="3">
        <f>YEAR(Table3[[#This Row],[DATE]])</f>
        <v>2030</v>
      </c>
    </row>
    <row r="3609" spans="1:16" x14ac:dyDescent="0.3">
      <c r="A3609" s="6">
        <v>47804</v>
      </c>
      <c r="B3609" s="7" t="s">
        <v>1513</v>
      </c>
      <c r="C3609" s="9">
        <f t="shared" ca="1" si="112"/>
        <v>8</v>
      </c>
      <c r="D3609" s="9" t="s">
        <v>2116</v>
      </c>
      <c r="E3609" s="9" t="s">
        <v>2116</v>
      </c>
      <c r="F3609" s="10">
        <f t="shared" ca="1" si="113"/>
        <v>4.7669356458815863E-2</v>
      </c>
      <c r="G3609" s="3" t="str">
        <f>VLOOKUP(Table3[[#This Row],[PRODUCT ID]],Table1[[PRODUCT]:[SELLING PRICE]],1,FALSE)</f>
        <v>Product461</v>
      </c>
      <c r="H3609" s="3" t="str">
        <f>VLOOKUP(Table3[[#This Row],[PRODUCT ID]],Table1[[PRODUCT]:[SELLING PRICE]],2,FALSE)</f>
        <v>Category5</v>
      </c>
      <c r="I3609" s="3" t="str">
        <f>VLOOKUP(Table3[[#This Row],[PRODUCT ID]],Table1[[PRODUCT]:[SELLING PRICE]],3,FALSE)</f>
        <v>Ft</v>
      </c>
      <c r="J3609" s="16">
        <f ca="1">VLOOKUP(Table3[[#This Row],[PRODUCT ID]],Table1[[PRODUCT]:[SELLING PRICE]],4,FALSE)</f>
        <v>196</v>
      </c>
      <c r="K3609" s="16">
        <f ca="1">VLOOKUP(Table3[[#This Row],[PRODUCT ID]],Table1[[PRODUCT]:[SELLING PRICE]],5,FALSE)</f>
        <v>79.966211757325595</v>
      </c>
      <c r="L3609" s="16">
        <f ca="1">J3609*Table3[[#This Row],[QUANTITY]]</f>
        <v>1568</v>
      </c>
      <c r="M3609" s="16">
        <f ca="1">K3609*Table3[[#This Row],[QUANTITY]]*(1-Table3[[#This Row],[DISCOUNT %]])</f>
        <v>609.23419123523593</v>
      </c>
      <c r="N3609" s="3">
        <f>DAY(Table3[[#This Row],[DATE]])</f>
        <v>17</v>
      </c>
      <c r="O3609" s="3" t="str">
        <f>TEXT(Table3[[#This Row],[DATE]],"mmm")</f>
        <v>Nov</v>
      </c>
      <c r="P3609" s="3">
        <f>YEAR(Table3[[#This Row],[DATE]])</f>
        <v>2030</v>
      </c>
    </row>
    <row r="3610" spans="1:16" x14ac:dyDescent="0.3">
      <c r="A3610" s="6">
        <v>47805</v>
      </c>
      <c r="B3610" s="7" t="s">
        <v>1514</v>
      </c>
      <c r="C3610" s="9">
        <f t="shared" ca="1" si="112"/>
        <v>1</v>
      </c>
      <c r="D3610" s="9" t="s">
        <v>2116</v>
      </c>
      <c r="E3610" s="9" t="s">
        <v>2118</v>
      </c>
      <c r="F3610" s="10">
        <f t="shared" ca="1" si="113"/>
        <v>9.7465644018861E-2</v>
      </c>
      <c r="G3610" s="3" t="str">
        <f>VLOOKUP(Table3[[#This Row],[PRODUCT ID]],Table1[[PRODUCT]:[SELLING PRICE]],1,FALSE)</f>
        <v>Product462</v>
      </c>
      <c r="H3610" s="3" t="str">
        <f>VLOOKUP(Table3[[#This Row],[PRODUCT ID]],Table1[[PRODUCT]:[SELLING PRICE]],2,FALSE)</f>
        <v>Category1</v>
      </c>
      <c r="I3610" s="3" t="str">
        <f>VLOOKUP(Table3[[#This Row],[PRODUCT ID]],Table1[[PRODUCT]:[SELLING PRICE]],3,FALSE)</f>
        <v>No</v>
      </c>
      <c r="J3610" s="16">
        <f ca="1">VLOOKUP(Table3[[#This Row],[PRODUCT ID]],Table1[[PRODUCT]:[SELLING PRICE]],4,FALSE)</f>
        <v>150</v>
      </c>
      <c r="K3610" s="16">
        <f ca="1">VLOOKUP(Table3[[#This Row],[PRODUCT ID]],Table1[[PRODUCT]:[SELLING PRICE]],5,FALSE)</f>
        <v>173.75563879222207</v>
      </c>
      <c r="L3610" s="16">
        <f ca="1">J3610*Table3[[#This Row],[QUANTITY]]</f>
        <v>150</v>
      </c>
      <c r="M3610" s="16">
        <f ca="1">K3610*Table3[[#This Row],[QUANTITY]]*(1-Table3[[#This Row],[DISCOUNT %]])</f>
        <v>156.82043355542956</v>
      </c>
      <c r="N3610" s="3">
        <f>DAY(Table3[[#This Row],[DATE]])</f>
        <v>18</v>
      </c>
      <c r="O3610" s="3" t="str">
        <f>TEXT(Table3[[#This Row],[DATE]],"mmm")</f>
        <v>Nov</v>
      </c>
      <c r="P3610" s="3">
        <f>YEAR(Table3[[#This Row],[DATE]])</f>
        <v>2030</v>
      </c>
    </row>
    <row r="3611" spans="1:16" x14ac:dyDescent="0.3">
      <c r="A3611" s="6">
        <v>47806</v>
      </c>
      <c r="B3611" s="7" t="s">
        <v>1515</v>
      </c>
      <c r="C3611" s="9">
        <f t="shared" ca="1" si="112"/>
        <v>1</v>
      </c>
      <c r="D3611" s="9" t="s">
        <v>2115</v>
      </c>
      <c r="E3611" s="9" t="s">
        <v>2116</v>
      </c>
      <c r="F3611" s="10">
        <f t="shared" ca="1" si="113"/>
        <v>9.2728000438710503E-2</v>
      </c>
      <c r="G3611" s="3" t="str">
        <f>VLOOKUP(Table3[[#This Row],[PRODUCT ID]],Table1[[PRODUCT]:[SELLING PRICE]],1,FALSE)</f>
        <v>Product463</v>
      </c>
      <c r="H3611" s="3" t="str">
        <f>VLOOKUP(Table3[[#This Row],[PRODUCT ID]],Table1[[PRODUCT]:[SELLING PRICE]],2,FALSE)</f>
        <v>Category2</v>
      </c>
      <c r="I3611" s="3" t="str">
        <f>VLOOKUP(Table3[[#This Row],[PRODUCT ID]],Table1[[PRODUCT]:[SELLING PRICE]],3,FALSE)</f>
        <v>Kg</v>
      </c>
      <c r="J3611" s="16">
        <f ca="1">VLOOKUP(Table3[[#This Row],[PRODUCT ID]],Table1[[PRODUCT]:[SELLING PRICE]],4,FALSE)</f>
        <v>237</v>
      </c>
      <c r="K3611" s="16">
        <f ca="1">VLOOKUP(Table3[[#This Row],[PRODUCT ID]],Table1[[PRODUCT]:[SELLING PRICE]],5,FALSE)</f>
        <v>215.85510983838273</v>
      </c>
      <c r="L3611" s="16">
        <f ca="1">J3611*Table3[[#This Row],[QUANTITY]]</f>
        <v>237</v>
      </c>
      <c r="M3611" s="16">
        <f ca="1">K3611*Table3[[#This Row],[QUANTITY]]*(1-Table3[[#This Row],[DISCOUNT %]])</f>
        <v>195.83929711859128</v>
      </c>
      <c r="N3611" s="3">
        <f>DAY(Table3[[#This Row],[DATE]])</f>
        <v>19</v>
      </c>
      <c r="O3611" s="3" t="str">
        <f>TEXT(Table3[[#This Row],[DATE]],"mmm")</f>
        <v>Nov</v>
      </c>
      <c r="P3611" s="3">
        <f>YEAR(Table3[[#This Row],[DATE]])</f>
        <v>2030</v>
      </c>
    </row>
    <row r="3612" spans="1:16" x14ac:dyDescent="0.3">
      <c r="A3612" s="6">
        <v>47807</v>
      </c>
      <c r="B3612" s="7" t="s">
        <v>1516</v>
      </c>
      <c r="C3612" s="9">
        <f t="shared" ca="1" si="112"/>
        <v>10</v>
      </c>
      <c r="D3612" s="9" t="s">
        <v>2117</v>
      </c>
      <c r="E3612" s="9" t="s">
        <v>2116</v>
      </c>
      <c r="F3612" s="10">
        <f t="shared" ca="1" si="113"/>
        <v>1.8952302209721762E-2</v>
      </c>
      <c r="G3612" s="3" t="str">
        <f>VLOOKUP(Table3[[#This Row],[PRODUCT ID]],Table1[[PRODUCT]:[SELLING PRICE]],1,FALSE)</f>
        <v>Product464</v>
      </c>
      <c r="H3612" s="3" t="str">
        <f>VLOOKUP(Table3[[#This Row],[PRODUCT ID]],Table1[[PRODUCT]:[SELLING PRICE]],2,FALSE)</f>
        <v>Category3</v>
      </c>
      <c r="I3612" s="3" t="str">
        <f>VLOOKUP(Table3[[#This Row],[PRODUCT ID]],Table1[[PRODUCT]:[SELLING PRICE]],3,FALSE)</f>
        <v>Kg</v>
      </c>
      <c r="J3612" s="16">
        <f ca="1">VLOOKUP(Table3[[#This Row],[PRODUCT ID]],Table1[[PRODUCT]:[SELLING PRICE]],4,FALSE)</f>
        <v>175</v>
      </c>
      <c r="K3612" s="16">
        <f ca="1">VLOOKUP(Table3[[#This Row],[PRODUCT ID]],Table1[[PRODUCT]:[SELLING PRICE]],5,FALSE)</f>
        <v>90.576989330217828</v>
      </c>
      <c r="L3612" s="16">
        <f ca="1">J3612*Table3[[#This Row],[QUANTITY]]</f>
        <v>1750</v>
      </c>
      <c r="M3612" s="16">
        <f ca="1">K3612*Table3[[#This Row],[QUANTITY]]*(1-Table3[[#This Row],[DISCOUNT %]])</f>
        <v>888.60346855184798</v>
      </c>
      <c r="N3612" s="3">
        <f>DAY(Table3[[#This Row],[DATE]])</f>
        <v>20</v>
      </c>
      <c r="O3612" s="3" t="str">
        <f>TEXT(Table3[[#This Row],[DATE]],"mmm")</f>
        <v>Nov</v>
      </c>
      <c r="P3612" s="3">
        <f>YEAR(Table3[[#This Row],[DATE]])</f>
        <v>2030</v>
      </c>
    </row>
    <row r="3613" spans="1:16" x14ac:dyDescent="0.3">
      <c r="A3613" s="6">
        <v>47808</v>
      </c>
      <c r="B3613" s="7" t="s">
        <v>1517</v>
      </c>
      <c r="C3613" s="9">
        <f t="shared" ca="1" si="112"/>
        <v>13</v>
      </c>
      <c r="D3613" s="9" t="s">
        <v>2117</v>
      </c>
      <c r="E3613" s="9" t="s">
        <v>2116</v>
      </c>
      <c r="F3613" s="10">
        <f t="shared" ca="1" si="113"/>
        <v>7.4962698431182515E-2</v>
      </c>
      <c r="G3613" s="3" t="str">
        <f>VLOOKUP(Table3[[#This Row],[PRODUCT ID]],Table1[[PRODUCT]:[SELLING PRICE]],1,FALSE)</f>
        <v>Product465</v>
      </c>
      <c r="H3613" s="3" t="str">
        <f>VLOOKUP(Table3[[#This Row],[PRODUCT ID]],Table1[[PRODUCT]:[SELLING PRICE]],2,FALSE)</f>
        <v>Category4</v>
      </c>
      <c r="I3613" s="3" t="str">
        <f>VLOOKUP(Table3[[#This Row],[PRODUCT ID]],Table1[[PRODUCT]:[SELLING PRICE]],3,FALSE)</f>
        <v>Lt</v>
      </c>
      <c r="J3613" s="16">
        <f ca="1">VLOOKUP(Table3[[#This Row],[PRODUCT ID]],Table1[[PRODUCT]:[SELLING PRICE]],4,FALSE)</f>
        <v>125</v>
      </c>
      <c r="K3613" s="16">
        <f ca="1">VLOOKUP(Table3[[#This Row],[PRODUCT ID]],Table1[[PRODUCT]:[SELLING PRICE]],5,FALSE)</f>
        <v>34.337524518324379</v>
      </c>
      <c r="L3613" s="16">
        <f ca="1">J3613*Table3[[#This Row],[QUANTITY]]</f>
        <v>1625</v>
      </c>
      <c r="M3613" s="16">
        <f ca="1">K3613*Table3[[#This Row],[QUANTITY]]*(1-Table3[[#This Row],[DISCOUNT %]])</f>
        <v>412.92538329879062</v>
      </c>
      <c r="N3613" s="3">
        <f>DAY(Table3[[#This Row],[DATE]])</f>
        <v>21</v>
      </c>
      <c r="O3613" s="3" t="str">
        <f>TEXT(Table3[[#This Row],[DATE]],"mmm")</f>
        <v>Nov</v>
      </c>
      <c r="P3613" s="3">
        <f>YEAR(Table3[[#This Row],[DATE]])</f>
        <v>2030</v>
      </c>
    </row>
    <row r="3614" spans="1:16" x14ac:dyDescent="0.3">
      <c r="A3614" s="6">
        <v>47809</v>
      </c>
      <c r="B3614" s="7" t="s">
        <v>1518</v>
      </c>
      <c r="C3614" s="9">
        <f t="shared" ca="1" si="112"/>
        <v>15</v>
      </c>
      <c r="D3614" s="9" t="s">
        <v>2116</v>
      </c>
      <c r="E3614" s="9" t="s">
        <v>2116</v>
      </c>
      <c r="F3614" s="10">
        <f t="shared" ca="1" si="113"/>
        <v>2.6703583120872988E-2</v>
      </c>
      <c r="G3614" s="3" t="str">
        <f>VLOOKUP(Table3[[#This Row],[PRODUCT ID]],Table1[[PRODUCT]:[SELLING PRICE]],1,FALSE)</f>
        <v>Product466</v>
      </c>
      <c r="H3614" s="3" t="str">
        <f>VLOOKUP(Table3[[#This Row],[PRODUCT ID]],Table1[[PRODUCT]:[SELLING PRICE]],2,FALSE)</f>
        <v>Category5</v>
      </c>
      <c r="I3614" s="3" t="str">
        <f>VLOOKUP(Table3[[#This Row],[PRODUCT ID]],Table1[[PRODUCT]:[SELLING PRICE]],3,FALSE)</f>
        <v>Kg</v>
      </c>
      <c r="J3614" s="16">
        <f ca="1">VLOOKUP(Table3[[#This Row],[PRODUCT ID]],Table1[[PRODUCT]:[SELLING PRICE]],4,FALSE)</f>
        <v>65</v>
      </c>
      <c r="K3614" s="16">
        <f ca="1">VLOOKUP(Table3[[#This Row],[PRODUCT ID]],Table1[[PRODUCT]:[SELLING PRICE]],5,FALSE)</f>
        <v>239.95607945757928</v>
      </c>
      <c r="L3614" s="16">
        <f ca="1">J3614*Table3[[#This Row],[QUANTITY]]</f>
        <v>975</v>
      </c>
      <c r="M3614" s="16">
        <f ca="1">K3614*Table3[[#This Row],[QUANTITY]]*(1-Table3[[#This Row],[DISCOUNT %]])</f>
        <v>3503.2258851663755</v>
      </c>
      <c r="N3614" s="3">
        <f>DAY(Table3[[#This Row],[DATE]])</f>
        <v>22</v>
      </c>
      <c r="O3614" s="3" t="str">
        <f>TEXT(Table3[[#This Row],[DATE]],"mmm")</f>
        <v>Nov</v>
      </c>
      <c r="P3614" s="3">
        <f>YEAR(Table3[[#This Row],[DATE]])</f>
        <v>2030</v>
      </c>
    </row>
    <row r="3615" spans="1:16" x14ac:dyDescent="0.3">
      <c r="A3615" s="6">
        <v>47810</v>
      </c>
      <c r="B3615" s="7" t="s">
        <v>1519</v>
      </c>
      <c r="C3615" s="9">
        <f t="shared" ca="1" si="112"/>
        <v>10</v>
      </c>
      <c r="D3615" s="9" t="s">
        <v>2116</v>
      </c>
      <c r="E3615" s="9" t="s">
        <v>2116</v>
      </c>
      <c r="F3615" s="10">
        <f t="shared" ca="1" si="113"/>
        <v>7.6537020039769144E-2</v>
      </c>
      <c r="G3615" s="3" t="str">
        <f>VLOOKUP(Table3[[#This Row],[PRODUCT ID]],Table1[[PRODUCT]:[SELLING PRICE]],1,FALSE)</f>
        <v>Product467</v>
      </c>
      <c r="H3615" s="3" t="str">
        <f>VLOOKUP(Table3[[#This Row],[PRODUCT ID]],Table1[[PRODUCT]:[SELLING PRICE]],2,FALSE)</f>
        <v>Category1</v>
      </c>
      <c r="I3615" s="3" t="str">
        <f>VLOOKUP(Table3[[#This Row],[PRODUCT ID]],Table1[[PRODUCT]:[SELLING PRICE]],3,FALSE)</f>
        <v>Lt</v>
      </c>
      <c r="J3615" s="16">
        <f ca="1">VLOOKUP(Table3[[#This Row],[PRODUCT ID]],Table1[[PRODUCT]:[SELLING PRICE]],4,FALSE)</f>
        <v>29</v>
      </c>
      <c r="K3615" s="16">
        <f ca="1">VLOOKUP(Table3[[#This Row],[PRODUCT ID]],Table1[[PRODUCT]:[SELLING PRICE]],5,FALSE)</f>
        <v>313.00300966895855</v>
      </c>
      <c r="L3615" s="16">
        <f ca="1">J3615*Table3[[#This Row],[QUANTITY]]</f>
        <v>290</v>
      </c>
      <c r="M3615" s="16">
        <f ca="1">K3615*Table3[[#This Row],[QUANTITY]]*(1-Table3[[#This Row],[DISCOUNT %]])</f>
        <v>2890.4669204541742</v>
      </c>
      <c r="N3615" s="3">
        <f>DAY(Table3[[#This Row],[DATE]])</f>
        <v>23</v>
      </c>
      <c r="O3615" s="3" t="str">
        <f>TEXT(Table3[[#This Row],[DATE]],"mmm")</f>
        <v>Nov</v>
      </c>
      <c r="P3615" s="3">
        <f>YEAR(Table3[[#This Row],[DATE]])</f>
        <v>2030</v>
      </c>
    </row>
    <row r="3616" spans="1:16" x14ac:dyDescent="0.3">
      <c r="A3616" s="6">
        <v>47811</v>
      </c>
      <c r="B3616" s="7" t="s">
        <v>1520</v>
      </c>
      <c r="C3616" s="9">
        <f t="shared" ca="1" si="112"/>
        <v>9</v>
      </c>
      <c r="D3616" s="9" t="s">
        <v>2116</v>
      </c>
      <c r="E3616" s="9" t="s">
        <v>2118</v>
      </c>
      <c r="F3616" s="10">
        <f t="shared" ca="1" si="113"/>
        <v>9.4925954216046493E-2</v>
      </c>
      <c r="G3616" s="3" t="str">
        <f>VLOOKUP(Table3[[#This Row],[PRODUCT ID]],Table1[[PRODUCT]:[SELLING PRICE]],1,FALSE)</f>
        <v>Product468</v>
      </c>
      <c r="H3616" s="3" t="str">
        <f>VLOOKUP(Table3[[#This Row],[PRODUCT ID]],Table1[[PRODUCT]:[SELLING PRICE]],2,FALSE)</f>
        <v>Category2</v>
      </c>
      <c r="I3616" s="3" t="str">
        <f>VLOOKUP(Table3[[#This Row],[PRODUCT ID]],Table1[[PRODUCT]:[SELLING PRICE]],3,FALSE)</f>
        <v>Ft</v>
      </c>
      <c r="J3616" s="16">
        <f ca="1">VLOOKUP(Table3[[#This Row],[PRODUCT ID]],Table1[[PRODUCT]:[SELLING PRICE]],4,FALSE)</f>
        <v>240</v>
      </c>
      <c r="K3616" s="16">
        <f ca="1">VLOOKUP(Table3[[#This Row],[PRODUCT ID]],Table1[[PRODUCT]:[SELLING PRICE]],5,FALSE)</f>
        <v>27.457828291553902</v>
      </c>
      <c r="L3616" s="16">
        <f ca="1">J3616*Table3[[#This Row],[QUANTITY]]</f>
        <v>2160</v>
      </c>
      <c r="M3616" s="16">
        <f ca="1">K3616*Table3[[#This Row],[QUANTITY]]*(1-Table3[[#This Row],[DISCOUNT %]])</f>
        <v>223.66230966250009</v>
      </c>
      <c r="N3616" s="3">
        <f>DAY(Table3[[#This Row],[DATE]])</f>
        <v>24</v>
      </c>
      <c r="O3616" s="3" t="str">
        <f>TEXT(Table3[[#This Row],[DATE]],"mmm")</f>
        <v>Nov</v>
      </c>
      <c r="P3616" s="3">
        <f>YEAR(Table3[[#This Row],[DATE]])</f>
        <v>2030</v>
      </c>
    </row>
    <row r="3617" spans="1:16" x14ac:dyDescent="0.3">
      <c r="A3617" s="6">
        <v>47812</v>
      </c>
      <c r="B3617" s="7" t="s">
        <v>1521</v>
      </c>
      <c r="C3617" s="9">
        <f t="shared" ca="1" si="112"/>
        <v>4</v>
      </c>
      <c r="D3617" s="9" t="s">
        <v>2116</v>
      </c>
      <c r="E3617" s="9" t="s">
        <v>2118</v>
      </c>
      <c r="F3617" s="10">
        <f t="shared" ca="1" si="113"/>
        <v>2.3587919101674994E-2</v>
      </c>
      <c r="G3617" s="3" t="str">
        <f>VLOOKUP(Table3[[#This Row],[PRODUCT ID]],Table1[[PRODUCT]:[SELLING PRICE]],1,FALSE)</f>
        <v>Product469</v>
      </c>
      <c r="H3617" s="3" t="str">
        <f>VLOOKUP(Table3[[#This Row],[PRODUCT ID]],Table1[[PRODUCT]:[SELLING PRICE]],2,FALSE)</f>
        <v>Category3</v>
      </c>
      <c r="I3617" s="3" t="str">
        <f>VLOOKUP(Table3[[#This Row],[PRODUCT ID]],Table1[[PRODUCT]:[SELLING PRICE]],3,FALSE)</f>
        <v>Kg</v>
      </c>
      <c r="J3617" s="16">
        <f ca="1">VLOOKUP(Table3[[#This Row],[PRODUCT ID]],Table1[[PRODUCT]:[SELLING PRICE]],4,FALSE)</f>
        <v>41</v>
      </c>
      <c r="K3617" s="16">
        <f ca="1">VLOOKUP(Table3[[#This Row],[PRODUCT ID]],Table1[[PRODUCT]:[SELLING PRICE]],5,FALSE)</f>
        <v>289.53204788439183</v>
      </c>
      <c r="L3617" s="16">
        <f ca="1">J3617*Table3[[#This Row],[QUANTITY]]</f>
        <v>164</v>
      </c>
      <c r="M3617" s="16">
        <f ca="1">K3617*Table3[[#This Row],[QUANTITY]]*(1-Table3[[#This Row],[DISCOUNT %]])</f>
        <v>1130.81035744621</v>
      </c>
      <c r="N3617" s="3">
        <f>DAY(Table3[[#This Row],[DATE]])</f>
        <v>25</v>
      </c>
      <c r="O3617" s="3" t="str">
        <f>TEXT(Table3[[#This Row],[DATE]],"mmm")</f>
        <v>Nov</v>
      </c>
      <c r="P3617" s="3">
        <f>YEAR(Table3[[#This Row],[DATE]])</f>
        <v>2030</v>
      </c>
    </row>
    <row r="3618" spans="1:16" x14ac:dyDescent="0.3">
      <c r="A3618" s="6">
        <v>47813</v>
      </c>
      <c r="B3618" s="7" t="s">
        <v>1522</v>
      </c>
      <c r="C3618" s="9">
        <f t="shared" ca="1" si="112"/>
        <v>8</v>
      </c>
      <c r="D3618" s="9" t="s">
        <v>2115</v>
      </c>
      <c r="E3618" s="9" t="s">
        <v>2116</v>
      </c>
      <c r="F3618" s="10">
        <f t="shared" ca="1" si="113"/>
        <v>6.1876229427487821E-2</v>
      </c>
      <c r="G3618" s="3" t="str">
        <f>VLOOKUP(Table3[[#This Row],[PRODUCT ID]],Table1[[PRODUCT]:[SELLING PRICE]],1,FALSE)</f>
        <v>Product470</v>
      </c>
      <c r="H3618" s="3" t="str">
        <f>VLOOKUP(Table3[[#This Row],[PRODUCT ID]],Table1[[PRODUCT]:[SELLING PRICE]],2,FALSE)</f>
        <v>Category4</v>
      </c>
      <c r="I3618" s="3" t="str">
        <f>VLOOKUP(Table3[[#This Row],[PRODUCT ID]],Table1[[PRODUCT]:[SELLING PRICE]],3,FALSE)</f>
        <v>No</v>
      </c>
      <c r="J3618" s="16">
        <f ca="1">VLOOKUP(Table3[[#This Row],[PRODUCT ID]],Table1[[PRODUCT]:[SELLING PRICE]],4,FALSE)</f>
        <v>85</v>
      </c>
      <c r="K3618" s="16">
        <f ca="1">VLOOKUP(Table3[[#This Row],[PRODUCT ID]],Table1[[PRODUCT]:[SELLING PRICE]],5,FALSE)</f>
        <v>310.21596314357777</v>
      </c>
      <c r="L3618" s="16">
        <f ca="1">J3618*Table3[[#This Row],[QUANTITY]]</f>
        <v>680</v>
      </c>
      <c r="M3618" s="16">
        <f ca="1">K3618*Table3[[#This Row],[QUANTITY]]*(1-Table3[[#This Row],[DISCOUNT %]])</f>
        <v>2328.1677522882933</v>
      </c>
      <c r="N3618" s="3">
        <f>DAY(Table3[[#This Row],[DATE]])</f>
        <v>26</v>
      </c>
      <c r="O3618" s="3" t="str">
        <f>TEXT(Table3[[#This Row],[DATE]],"mmm")</f>
        <v>Nov</v>
      </c>
      <c r="P3618" s="3">
        <f>YEAR(Table3[[#This Row],[DATE]])</f>
        <v>2030</v>
      </c>
    </row>
    <row r="3619" spans="1:16" x14ac:dyDescent="0.3">
      <c r="A3619" s="6">
        <v>47814</v>
      </c>
      <c r="B3619" s="7" t="s">
        <v>1523</v>
      </c>
      <c r="C3619" s="9">
        <f t="shared" ca="1" si="112"/>
        <v>7</v>
      </c>
      <c r="D3619" s="9" t="s">
        <v>2116</v>
      </c>
      <c r="E3619" s="9" t="s">
        <v>2116</v>
      </c>
      <c r="F3619" s="10">
        <f t="shared" ca="1" si="113"/>
        <v>6.8058711409399217E-2</v>
      </c>
      <c r="G3619" s="3" t="str">
        <f>VLOOKUP(Table3[[#This Row],[PRODUCT ID]],Table1[[PRODUCT]:[SELLING PRICE]],1,FALSE)</f>
        <v>Product471</v>
      </c>
      <c r="H3619" s="3" t="str">
        <f>VLOOKUP(Table3[[#This Row],[PRODUCT ID]],Table1[[PRODUCT]:[SELLING PRICE]],2,FALSE)</f>
        <v>Category5</v>
      </c>
      <c r="I3619" s="3" t="str">
        <f>VLOOKUP(Table3[[#This Row],[PRODUCT ID]],Table1[[PRODUCT]:[SELLING PRICE]],3,FALSE)</f>
        <v>No</v>
      </c>
      <c r="J3619" s="16">
        <f ca="1">VLOOKUP(Table3[[#This Row],[PRODUCT ID]],Table1[[PRODUCT]:[SELLING PRICE]],4,FALSE)</f>
        <v>31</v>
      </c>
      <c r="K3619" s="16">
        <f ca="1">VLOOKUP(Table3[[#This Row],[PRODUCT ID]],Table1[[PRODUCT]:[SELLING PRICE]],5,FALSE)</f>
        <v>202.17480476603251</v>
      </c>
      <c r="L3619" s="16">
        <f ca="1">J3619*Table3[[#This Row],[QUANTITY]]</f>
        <v>217</v>
      </c>
      <c r="M3619" s="16">
        <f ca="1">K3619*Table3[[#This Row],[QUANTITY]]*(1-Table3[[#This Row],[DISCOUNT %]])</f>
        <v>1318.9053365194661</v>
      </c>
      <c r="N3619" s="3">
        <f>DAY(Table3[[#This Row],[DATE]])</f>
        <v>27</v>
      </c>
      <c r="O3619" s="3" t="str">
        <f>TEXT(Table3[[#This Row],[DATE]],"mmm")</f>
        <v>Nov</v>
      </c>
      <c r="P3619" s="3">
        <f>YEAR(Table3[[#This Row],[DATE]])</f>
        <v>2030</v>
      </c>
    </row>
    <row r="3620" spans="1:16" x14ac:dyDescent="0.3">
      <c r="A3620" s="6">
        <v>47815</v>
      </c>
      <c r="B3620" s="7" t="s">
        <v>1524</v>
      </c>
      <c r="C3620" s="9">
        <f t="shared" ca="1" si="112"/>
        <v>11</v>
      </c>
      <c r="D3620" s="9" t="s">
        <v>2117</v>
      </c>
      <c r="E3620" s="9" t="s">
        <v>2116</v>
      </c>
      <c r="F3620" s="10">
        <f t="shared" ca="1" si="113"/>
        <v>7.9895460369096061E-2</v>
      </c>
      <c r="G3620" s="3" t="str">
        <f>VLOOKUP(Table3[[#This Row],[PRODUCT ID]],Table1[[PRODUCT]:[SELLING PRICE]],1,FALSE)</f>
        <v>Product472</v>
      </c>
      <c r="H3620" s="3" t="str">
        <f>VLOOKUP(Table3[[#This Row],[PRODUCT ID]],Table1[[PRODUCT]:[SELLING PRICE]],2,FALSE)</f>
        <v>Category1</v>
      </c>
      <c r="I3620" s="3" t="str">
        <f>VLOOKUP(Table3[[#This Row],[PRODUCT ID]],Table1[[PRODUCT]:[SELLING PRICE]],3,FALSE)</f>
        <v>Ft</v>
      </c>
      <c r="J3620" s="16">
        <f ca="1">VLOOKUP(Table3[[#This Row],[PRODUCT ID]],Table1[[PRODUCT]:[SELLING PRICE]],4,FALSE)</f>
        <v>26</v>
      </c>
      <c r="K3620" s="16">
        <f ca="1">VLOOKUP(Table3[[#This Row],[PRODUCT ID]],Table1[[PRODUCT]:[SELLING PRICE]],5,FALSE)</f>
        <v>93.517461013329338</v>
      </c>
      <c r="L3620" s="16">
        <f ca="1">J3620*Table3[[#This Row],[QUANTITY]]</f>
        <v>286</v>
      </c>
      <c r="M3620" s="16">
        <f ca="1">K3620*Table3[[#This Row],[QUANTITY]]*(1-Table3[[#This Row],[DISCOUNT %]])</f>
        <v>946.50424454432448</v>
      </c>
      <c r="N3620" s="3">
        <f>DAY(Table3[[#This Row],[DATE]])</f>
        <v>28</v>
      </c>
      <c r="O3620" s="3" t="str">
        <f>TEXT(Table3[[#This Row],[DATE]],"mmm")</f>
        <v>Nov</v>
      </c>
      <c r="P3620" s="3">
        <f>YEAR(Table3[[#This Row],[DATE]])</f>
        <v>2030</v>
      </c>
    </row>
    <row r="3621" spans="1:16" x14ac:dyDescent="0.3">
      <c r="A3621" s="6">
        <v>47816</v>
      </c>
      <c r="B3621" s="7" t="s">
        <v>1525</v>
      </c>
      <c r="C3621" s="9">
        <f t="shared" ca="1" si="112"/>
        <v>12</v>
      </c>
      <c r="D3621" s="9" t="s">
        <v>2115</v>
      </c>
      <c r="E3621" s="9" t="s">
        <v>2116</v>
      </c>
      <c r="F3621" s="10">
        <f t="shared" ca="1" si="113"/>
        <v>2.5449144777973266E-2</v>
      </c>
      <c r="G3621" s="3" t="str">
        <f>VLOOKUP(Table3[[#This Row],[PRODUCT ID]],Table1[[PRODUCT]:[SELLING PRICE]],1,FALSE)</f>
        <v>Product473</v>
      </c>
      <c r="H3621" s="3" t="str">
        <f>VLOOKUP(Table3[[#This Row],[PRODUCT ID]],Table1[[PRODUCT]:[SELLING PRICE]],2,FALSE)</f>
        <v>Category2</v>
      </c>
      <c r="I3621" s="3" t="str">
        <f>VLOOKUP(Table3[[#This Row],[PRODUCT ID]],Table1[[PRODUCT]:[SELLING PRICE]],3,FALSE)</f>
        <v>No</v>
      </c>
      <c r="J3621" s="16">
        <f ca="1">VLOOKUP(Table3[[#This Row],[PRODUCT ID]],Table1[[PRODUCT]:[SELLING PRICE]],4,FALSE)</f>
        <v>147</v>
      </c>
      <c r="K3621" s="16">
        <f ca="1">VLOOKUP(Table3[[#This Row],[PRODUCT ID]],Table1[[PRODUCT]:[SELLING PRICE]],5,FALSE)</f>
        <v>257.25377688515306</v>
      </c>
      <c r="L3621" s="16">
        <f ca="1">J3621*Table3[[#This Row],[QUANTITY]]</f>
        <v>1764</v>
      </c>
      <c r="M3621" s="16">
        <f ca="1">K3621*Table3[[#This Row],[QUANTITY]]*(1-Table3[[#This Row],[DISCOUNT %]])</f>
        <v>3008.4826592702689</v>
      </c>
      <c r="N3621" s="3">
        <f>DAY(Table3[[#This Row],[DATE]])</f>
        <v>29</v>
      </c>
      <c r="O3621" s="3" t="str">
        <f>TEXT(Table3[[#This Row],[DATE]],"mmm")</f>
        <v>Nov</v>
      </c>
      <c r="P3621" s="3">
        <f>YEAR(Table3[[#This Row],[DATE]])</f>
        <v>2030</v>
      </c>
    </row>
    <row r="3622" spans="1:16" x14ac:dyDescent="0.3">
      <c r="A3622" s="6">
        <v>47817</v>
      </c>
      <c r="B3622" s="7" t="s">
        <v>1526</v>
      </c>
      <c r="C3622" s="9">
        <f t="shared" ca="1" si="112"/>
        <v>4</v>
      </c>
      <c r="D3622" s="9" t="s">
        <v>2115</v>
      </c>
      <c r="E3622" s="9" t="s">
        <v>2118</v>
      </c>
      <c r="F3622" s="10">
        <f t="shared" ca="1" si="113"/>
        <v>5.6221871928528511E-2</v>
      </c>
      <c r="G3622" s="3" t="str">
        <f>VLOOKUP(Table3[[#This Row],[PRODUCT ID]],Table1[[PRODUCT]:[SELLING PRICE]],1,FALSE)</f>
        <v>Product474</v>
      </c>
      <c r="H3622" s="3" t="str">
        <f>VLOOKUP(Table3[[#This Row],[PRODUCT ID]],Table1[[PRODUCT]:[SELLING PRICE]],2,FALSE)</f>
        <v>Category3</v>
      </c>
      <c r="I3622" s="3" t="str">
        <f>VLOOKUP(Table3[[#This Row],[PRODUCT ID]],Table1[[PRODUCT]:[SELLING PRICE]],3,FALSE)</f>
        <v>Kg</v>
      </c>
      <c r="J3622" s="16">
        <f ca="1">VLOOKUP(Table3[[#This Row],[PRODUCT ID]],Table1[[PRODUCT]:[SELLING PRICE]],4,FALSE)</f>
        <v>42</v>
      </c>
      <c r="K3622" s="16">
        <f ca="1">VLOOKUP(Table3[[#This Row],[PRODUCT ID]],Table1[[PRODUCT]:[SELLING PRICE]],5,FALSE)</f>
        <v>110.0318501466551</v>
      </c>
      <c r="L3622" s="16">
        <f ca="1">J3622*Table3[[#This Row],[QUANTITY]]</f>
        <v>168</v>
      </c>
      <c r="M3622" s="16">
        <f ca="1">K3622*Table3[[#This Row],[QUANTITY]]*(1-Table3[[#This Row],[DISCOUNT %]])</f>
        <v>415.38261423860325</v>
      </c>
      <c r="N3622" s="3">
        <f>DAY(Table3[[#This Row],[DATE]])</f>
        <v>30</v>
      </c>
      <c r="O3622" s="3" t="str">
        <f>TEXT(Table3[[#This Row],[DATE]],"mmm")</f>
        <v>Nov</v>
      </c>
      <c r="P3622" s="3">
        <f>YEAR(Table3[[#This Row],[DATE]])</f>
        <v>2030</v>
      </c>
    </row>
    <row r="3623" spans="1:16" x14ac:dyDescent="0.3">
      <c r="A3623" s="6">
        <v>47818</v>
      </c>
      <c r="B3623" s="7" t="s">
        <v>1527</v>
      </c>
      <c r="C3623" s="9">
        <f t="shared" ca="1" si="112"/>
        <v>5</v>
      </c>
      <c r="D3623" s="9" t="s">
        <v>2115</v>
      </c>
      <c r="E3623" s="9" t="s">
        <v>2116</v>
      </c>
      <c r="F3623" s="10">
        <f t="shared" ca="1" si="113"/>
        <v>8.8400749827515057E-2</v>
      </c>
      <c r="G3623" s="3" t="str">
        <f>VLOOKUP(Table3[[#This Row],[PRODUCT ID]],Table1[[PRODUCT]:[SELLING PRICE]],1,FALSE)</f>
        <v>Product475</v>
      </c>
      <c r="H3623" s="3" t="str">
        <f>VLOOKUP(Table3[[#This Row],[PRODUCT ID]],Table1[[PRODUCT]:[SELLING PRICE]],2,FALSE)</f>
        <v>Category4</v>
      </c>
      <c r="I3623" s="3" t="str">
        <f>VLOOKUP(Table3[[#This Row],[PRODUCT ID]],Table1[[PRODUCT]:[SELLING PRICE]],3,FALSE)</f>
        <v>Kg</v>
      </c>
      <c r="J3623" s="16">
        <f ca="1">VLOOKUP(Table3[[#This Row],[PRODUCT ID]],Table1[[PRODUCT]:[SELLING PRICE]],4,FALSE)</f>
        <v>163</v>
      </c>
      <c r="K3623" s="16">
        <f ca="1">VLOOKUP(Table3[[#This Row],[PRODUCT ID]],Table1[[PRODUCT]:[SELLING PRICE]],5,FALSE)</f>
        <v>42.945534936466267</v>
      </c>
      <c r="L3623" s="16">
        <f ca="1">J3623*Table3[[#This Row],[QUANTITY]]</f>
        <v>815</v>
      </c>
      <c r="M3623" s="16">
        <f ca="1">K3623*Table3[[#This Row],[QUANTITY]]*(1-Table3[[#This Row],[DISCOUNT %]])</f>
        <v>195.74558723169451</v>
      </c>
      <c r="N3623" s="3">
        <f>DAY(Table3[[#This Row],[DATE]])</f>
        <v>1</v>
      </c>
      <c r="O3623" s="3" t="str">
        <f>TEXT(Table3[[#This Row],[DATE]],"mmm")</f>
        <v>Dec</v>
      </c>
      <c r="P3623" s="3">
        <f>YEAR(Table3[[#This Row],[DATE]])</f>
        <v>2030</v>
      </c>
    </row>
    <row r="3624" spans="1:16" x14ac:dyDescent="0.3">
      <c r="A3624" s="6">
        <v>47819</v>
      </c>
      <c r="B3624" s="7" t="s">
        <v>1528</v>
      </c>
      <c r="C3624" s="9">
        <f t="shared" ca="1" si="112"/>
        <v>11</v>
      </c>
      <c r="D3624" s="9" t="s">
        <v>2116</v>
      </c>
      <c r="E3624" s="9" t="s">
        <v>2116</v>
      </c>
      <c r="F3624" s="10">
        <f t="shared" ca="1" si="113"/>
        <v>9.2812009562835404E-2</v>
      </c>
      <c r="G3624" s="3" t="str">
        <f>VLOOKUP(Table3[[#This Row],[PRODUCT ID]],Table1[[PRODUCT]:[SELLING PRICE]],1,FALSE)</f>
        <v>Product476</v>
      </c>
      <c r="H3624" s="3" t="str">
        <f>VLOOKUP(Table3[[#This Row],[PRODUCT ID]],Table1[[PRODUCT]:[SELLING PRICE]],2,FALSE)</f>
        <v>Category5</v>
      </c>
      <c r="I3624" s="3" t="str">
        <f>VLOOKUP(Table3[[#This Row],[PRODUCT ID]],Table1[[PRODUCT]:[SELLING PRICE]],3,FALSE)</f>
        <v>Lt</v>
      </c>
      <c r="J3624" s="16">
        <f ca="1">VLOOKUP(Table3[[#This Row],[PRODUCT ID]],Table1[[PRODUCT]:[SELLING PRICE]],4,FALSE)</f>
        <v>123</v>
      </c>
      <c r="K3624" s="16">
        <f ca="1">VLOOKUP(Table3[[#This Row],[PRODUCT ID]],Table1[[PRODUCT]:[SELLING PRICE]],5,FALSE)</f>
        <v>200.6319080938685</v>
      </c>
      <c r="L3624" s="16">
        <f ca="1">J3624*Table3[[#This Row],[QUANTITY]]</f>
        <v>1353</v>
      </c>
      <c r="M3624" s="16">
        <f ca="1">K3624*Table3[[#This Row],[QUANTITY]]*(1-Table3[[#This Row],[DISCOUNT %]])</f>
        <v>2002.119432733755</v>
      </c>
      <c r="N3624" s="3">
        <f>DAY(Table3[[#This Row],[DATE]])</f>
        <v>2</v>
      </c>
      <c r="O3624" s="3" t="str">
        <f>TEXT(Table3[[#This Row],[DATE]],"mmm")</f>
        <v>Dec</v>
      </c>
      <c r="P3624" s="3">
        <f>YEAR(Table3[[#This Row],[DATE]])</f>
        <v>2030</v>
      </c>
    </row>
    <row r="3625" spans="1:16" x14ac:dyDescent="0.3">
      <c r="A3625" s="6">
        <v>47820</v>
      </c>
      <c r="B3625" s="7" t="s">
        <v>1529</v>
      </c>
      <c r="C3625" s="9">
        <f t="shared" ca="1" si="112"/>
        <v>5</v>
      </c>
      <c r="D3625" s="9" t="s">
        <v>2116</v>
      </c>
      <c r="E3625" s="9" t="s">
        <v>2116</v>
      </c>
      <c r="F3625" s="10">
        <f t="shared" ca="1" si="113"/>
        <v>7.1638760898045856E-2</v>
      </c>
      <c r="G3625" s="3" t="str">
        <f>VLOOKUP(Table3[[#This Row],[PRODUCT ID]],Table1[[PRODUCT]:[SELLING PRICE]],1,FALSE)</f>
        <v>Product477</v>
      </c>
      <c r="H3625" s="3" t="str">
        <f>VLOOKUP(Table3[[#This Row],[PRODUCT ID]],Table1[[PRODUCT]:[SELLING PRICE]],2,FALSE)</f>
        <v>Category1</v>
      </c>
      <c r="I3625" s="3" t="str">
        <f>VLOOKUP(Table3[[#This Row],[PRODUCT ID]],Table1[[PRODUCT]:[SELLING PRICE]],3,FALSE)</f>
        <v>Kg</v>
      </c>
      <c r="J3625" s="16">
        <f ca="1">VLOOKUP(Table3[[#This Row],[PRODUCT ID]],Table1[[PRODUCT]:[SELLING PRICE]],4,FALSE)</f>
        <v>150</v>
      </c>
      <c r="K3625" s="16">
        <f ca="1">VLOOKUP(Table3[[#This Row],[PRODUCT ID]],Table1[[PRODUCT]:[SELLING PRICE]],5,FALSE)</f>
        <v>80.453442371860859</v>
      </c>
      <c r="L3625" s="16">
        <f ca="1">J3625*Table3[[#This Row],[QUANTITY]]</f>
        <v>750</v>
      </c>
      <c r="M3625" s="16">
        <f ca="1">K3625*Table3[[#This Row],[QUANTITY]]*(1-Table3[[#This Row],[DISCOUNT %]])</f>
        <v>373.44928725179204</v>
      </c>
      <c r="N3625" s="3">
        <f>DAY(Table3[[#This Row],[DATE]])</f>
        <v>3</v>
      </c>
      <c r="O3625" s="3" t="str">
        <f>TEXT(Table3[[#This Row],[DATE]],"mmm")</f>
        <v>Dec</v>
      </c>
      <c r="P3625" s="3">
        <f>YEAR(Table3[[#This Row],[DATE]])</f>
        <v>2030</v>
      </c>
    </row>
    <row r="3626" spans="1:16" x14ac:dyDescent="0.3">
      <c r="A3626" s="6">
        <v>47821</v>
      </c>
      <c r="B3626" s="7" t="s">
        <v>1530</v>
      </c>
      <c r="C3626" s="9">
        <f t="shared" ca="1" si="112"/>
        <v>15</v>
      </c>
      <c r="D3626" s="9" t="s">
        <v>2116</v>
      </c>
      <c r="E3626" s="9" t="s">
        <v>2116</v>
      </c>
      <c r="F3626" s="10">
        <f t="shared" ca="1" si="113"/>
        <v>1.410518114851983E-2</v>
      </c>
      <c r="G3626" s="3" t="str">
        <f>VLOOKUP(Table3[[#This Row],[PRODUCT ID]],Table1[[PRODUCT]:[SELLING PRICE]],1,FALSE)</f>
        <v>Product478</v>
      </c>
      <c r="H3626" s="3" t="str">
        <f>VLOOKUP(Table3[[#This Row],[PRODUCT ID]],Table1[[PRODUCT]:[SELLING PRICE]],2,FALSE)</f>
        <v>Category2</v>
      </c>
      <c r="I3626" s="3" t="str">
        <f>VLOOKUP(Table3[[#This Row],[PRODUCT ID]],Table1[[PRODUCT]:[SELLING PRICE]],3,FALSE)</f>
        <v>Lt</v>
      </c>
      <c r="J3626" s="16">
        <f ca="1">VLOOKUP(Table3[[#This Row],[PRODUCT ID]],Table1[[PRODUCT]:[SELLING PRICE]],4,FALSE)</f>
        <v>121</v>
      </c>
      <c r="K3626" s="16">
        <f ca="1">VLOOKUP(Table3[[#This Row],[PRODUCT ID]],Table1[[PRODUCT]:[SELLING PRICE]],5,FALSE)</f>
        <v>127.37404760966747</v>
      </c>
      <c r="L3626" s="16">
        <f ca="1">J3626*Table3[[#This Row],[QUANTITY]]</f>
        <v>1815</v>
      </c>
      <c r="M3626" s="16">
        <f ca="1">K3626*Table3[[#This Row],[QUANTITY]]*(1-Table3[[#This Row],[DISCOUNT %]])</f>
        <v>1883.6612039176939</v>
      </c>
      <c r="N3626" s="3">
        <f>DAY(Table3[[#This Row],[DATE]])</f>
        <v>4</v>
      </c>
      <c r="O3626" s="3" t="str">
        <f>TEXT(Table3[[#This Row],[DATE]],"mmm")</f>
        <v>Dec</v>
      </c>
      <c r="P3626" s="3">
        <f>YEAR(Table3[[#This Row],[DATE]])</f>
        <v>2030</v>
      </c>
    </row>
    <row r="3627" spans="1:16" x14ac:dyDescent="0.3">
      <c r="A3627" s="6">
        <v>47822</v>
      </c>
      <c r="B3627" s="7" t="s">
        <v>1531</v>
      </c>
      <c r="C3627" s="9">
        <f t="shared" ca="1" si="112"/>
        <v>10</v>
      </c>
      <c r="D3627" s="9" t="s">
        <v>2115</v>
      </c>
      <c r="E3627" s="9" t="s">
        <v>2116</v>
      </c>
      <c r="F3627" s="10">
        <f t="shared" ca="1" si="113"/>
        <v>7.8815075196493944E-2</v>
      </c>
      <c r="G3627" s="3" t="str">
        <f>VLOOKUP(Table3[[#This Row],[PRODUCT ID]],Table1[[PRODUCT]:[SELLING PRICE]],1,FALSE)</f>
        <v>Product479</v>
      </c>
      <c r="H3627" s="3" t="str">
        <f>VLOOKUP(Table3[[#This Row],[PRODUCT ID]],Table1[[PRODUCT]:[SELLING PRICE]],2,FALSE)</f>
        <v>Category3</v>
      </c>
      <c r="I3627" s="3" t="str">
        <f>VLOOKUP(Table3[[#This Row],[PRODUCT ID]],Table1[[PRODUCT]:[SELLING PRICE]],3,FALSE)</f>
        <v>Ft</v>
      </c>
      <c r="J3627" s="16">
        <f ca="1">VLOOKUP(Table3[[#This Row],[PRODUCT ID]],Table1[[PRODUCT]:[SELLING PRICE]],4,FALSE)</f>
        <v>63</v>
      </c>
      <c r="K3627" s="16">
        <f ca="1">VLOOKUP(Table3[[#This Row],[PRODUCT ID]],Table1[[PRODUCT]:[SELLING PRICE]],5,FALSE)</f>
        <v>286.54195862717557</v>
      </c>
      <c r="L3627" s="16">
        <f ca="1">J3627*Table3[[#This Row],[QUANTITY]]</f>
        <v>630</v>
      </c>
      <c r="M3627" s="16">
        <f ca="1">K3627*Table3[[#This Row],[QUANTITY]]*(1-Table3[[#This Row],[DISCOUNT %]])</f>
        <v>2639.5813261102403</v>
      </c>
      <c r="N3627" s="3">
        <f>DAY(Table3[[#This Row],[DATE]])</f>
        <v>5</v>
      </c>
      <c r="O3627" s="3" t="str">
        <f>TEXT(Table3[[#This Row],[DATE]],"mmm")</f>
        <v>Dec</v>
      </c>
      <c r="P3627" s="3">
        <f>YEAR(Table3[[#This Row],[DATE]])</f>
        <v>2030</v>
      </c>
    </row>
    <row r="3628" spans="1:16" x14ac:dyDescent="0.3">
      <c r="A3628" s="6">
        <v>47823</v>
      </c>
      <c r="B3628" s="7" t="s">
        <v>1532</v>
      </c>
      <c r="C3628" s="9">
        <f t="shared" ca="1" si="112"/>
        <v>9</v>
      </c>
      <c r="D3628" s="9" t="s">
        <v>2117</v>
      </c>
      <c r="E3628" s="9" t="s">
        <v>2118</v>
      </c>
      <c r="F3628" s="10">
        <f t="shared" ca="1" si="113"/>
        <v>2.597786922353882E-2</v>
      </c>
      <c r="G3628" s="3" t="str">
        <f>VLOOKUP(Table3[[#This Row],[PRODUCT ID]],Table1[[PRODUCT]:[SELLING PRICE]],1,FALSE)</f>
        <v>Product480</v>
      </c>
      <c r="H3628" s="3" t="str">
        <f>VLOOKUP(Table3[[#This Row],[PRODUCT ID]],Table1[[PRODUCT]:[SELLING PRICE]],2,FALSE)</f>
        <v>Category4</v>
      </c>
      <c r="I3628" s="3" t="str">
        <f>VLOOKUP(Table3[[#This Row],[PRODUCT ID]],Table1[[PRODUCT]:[SELLING PRICE]],3,FALSE)</f>
        <v>Kg</v>
      </c>
      <c r="J3628" s="16">
        <f ca="1">VLOOKUP(Table3[[#This Row],[PRODUCT ID]],Table1[[PRODUCT]:[SELLING PRICE]],4,FALSE)</f>
        <v>172</v>
      </c>
      <c r="K3628" s="16">
        <f ca="1">VLOOKUP(Table3[[#This Row],[PRODUCT ID]],Table1[[PRODUCT]:[SELLING PRICE]],5,FALSE)</f>
        <v>35.037470573572449</v>
      </c>
      <c r="L3628" s="16">
        <f ca="1">J3628*Table3[[#This Row],[QUANTITY]]</f>
        <v>1548</v>
      </c>
      <c r="M3628" s="16">
        <f ca="1">K3628*Table3[[#This Row],[QUANTITY]]*(1-Table3[[#This Row],[DISCOUNT %]])</f>
        <v>307.14544570579739</v>
      </c>
      <c r="N3628" s="3">
        <f>DAY(Table3[[#This Row],[DATE]])</f>
        <v>6</v>
      </c>
      <c r="O3628" s="3" t="str">
        <f>TEXT(Table3[[#This Row],[DATE]],"mmm")</f>
        <v>Dec</v>
      </c>
      <c r="P3628" s="3">
        <f>YEAR(Table3[[#This Row],[DATE]])</f>
        <v>2030</v>
      </c>
    </row>
    <row r="3629" spans="1:16" x14ac:dyDescent="0.3">
      <c r="A3629" s="6">
        <v>47824</v>
      </c>
      <c r="B3629" s="7" t="s">
        <v>1533</v>
      </c>
      <c r="C3629" s="9">
        <f t="shared" ca="1" si="112"/>
        <v>1</v>
      </c>
      <c r="D3629" s="9" t="s">
        <v>2117</v>
      </c>
      <c r="E3629" s="9" t="s">
        <v>2118</v>
      </c>
      <c r="F3629" s="10">
        <f t="shared" ca="1" si="113"/>
        <v>4.1824818673465859E-2</v>
      </c>
      <c r="G3629" s="3" t="str">
        <f>VLOOKUP(Table3[[#This Row],[PRODUCT ID]],Table1[[PRODUCT]:[SELLING PRICE]],1,FALSE)</f>
        <v>Product481</v>
      </c>
      <c r="H3629" s="3" t="str">
        <f>VLOOKUP(Table3[[#This Row],[PRODUCT ID]],Table1[[PRODUCT]:[SELLING PRICE]],2,FALSE)</f>
        <v>Category1</v>
      </c>
      <c r="I3629" s="3" t="str">
        <f>VLOOKUP(Table3[[#This Row],[PRODUCT ID]],Table1[[PRODUCT]:[SELLING PRICE]],3,FALSE)</f>
        <v>No</v>
      </c>
      <c r="J3629" s="16">
        <f ca="1">VLOOKUP(Table3[[#This Row],[PRODUCT ID]],Table1[[PRODUCT]:[SELLING PRICE]],4,FALSE)</f>
        <v>245</v>
      </c>
      <c r="K3629" s="16">
        <f ca="1">VLOOKUP(Table3[[#This Row],[PRODUCT ID]],Table1[[PRODUCT]:[SELLING PRICE]],5,FALSE)</f>
        <v>241.35877362998423</v>
      </c>
      <c r="L3629" s="16">
        <f ca="1">J3629*Table3[[#This Row],[QUANTITY]]</f>
        <v>245</v>
      </c>
      <c r="M3629" s="16">
        <f ca="1">K3629*Table3[[#This Row],[QUANTITY]]*(1-Table3[[#This Row],[DISCOUNT %]])</f>
        <v>231.26398668766004</v>
      </c>
      <c r="N3629" s="3">
        <f>DAY(Table3[[#This Row],[DATE]])</f>
        <v>7</v>
      </c>
      <c r="O3629" s="3" t="str">
        <f>TEXT(Table3[[#This Row],[DATE]],"mmm")</f>
        <v>Dec</v>
      </c>
      <c r="P3629" s="3">
        <f>YEAR(Table3[[#This Row],[DATE]])</f>
        <v>2030</v>
      </c>
    </row>
    <row r="3630" spans="1:16" x14ac:dyDescent="0.3">
      <c r="A3630" s="6">
        <v>47825</v>
      </c>
      <c r="B3630" s="7" t="s">
        <v>1534</v>
      </c>
      <c r="C3630" s="9">
        <f t="shared" ca="1" si="112"/>
        <v>15</v>
      </c>
      <c r="D3630" s="9" t="s">
        <v>2116</v>
      </c>
      <c r="E3630" s="9" t="s">
        <v>2116</v>
      </c>
      <c r="F3630" s="10">
        <f t="shared" ca="1" si="113"/>
        <v>3.3564895587707591E-3</v>
      </c>
      <c r="G3630" s="3" t="str">
        <f>VLOOKUP(Table3[[#This Row],[PRODUCT ID]],Table1[[PRODUCT]:[SELLING PRICE]],1,FALSE)</f>
        <v>Product482</v>
      </c>
      <c r="H3630" s="3" t="str">
        <f>VLOOKUP(Table3[[#This Row],[PRODUCT ID]],Table1[[PRODUCT]:[SELLING PRICE]],2,FALSE)</f>
        <v>Category2</v>
      </c>
      <c r="I3630" s="3" t="str">
        <f>VLOOKUP(Table3[[#This Row],[PRODUCT ID]],Table1[[PRODUCT]:[SELLING PRICE]],3,FALSE)</f>
        <v>No</v>
      </c>
      <c r="J3630" s="16">
        <f ca="1">VLOOKUP(Table3[[#This Row],[PRODUCT ID]],Table1[[PRODUCT]:[SELLING PRICE]],4,FALSE)</f>
        <v>21</v>
      </c>
      <c r="K3630" s="16">
        <f ca="1">VLOOKUP(Table3[[#This Row],[PRODUCT ID]],Table1[[PRODUCT]:[SELLING PRICE]],5,FALSE)</f>
        <v>289.74564546103386</v>
      </c>
      <c r="L3630" s="16">
        <f ca="1">J3630*Table3[[#This Row],[QUANTITY]]</f>
        <v>315</v>
      </c>
      <c r="M3630" s="16">
        <f ca="1">K3630*Table3[[#This Row],[QUANTITY]]*(1-Table3[[#This Row],[DISCOUNT %]])</f>
        <v>4331.5967584101691</v>
      </c>
      <c r="N3630" s="3">
        <f>DAY(Table3[[#This Row],[DATE]])</f>
        <v>8</v>
      </c>
      <c r="O3630" s="3" t="str">
        <f>TEXT(Table3[[#This Row],[DATE]],"mmm")</f>
        <v>Dec</v>
      </c>
      <c r="P3630" s="3">
        <f>YEAR(Table3[[#This Row],[DATE]])</f>
        <v>2030</v>
      </c>
    </row>
    <row r="3631" spans="1:16" x14ac:dyDescent="0.3">
      <c r="A3631" s="6">
        <v>47826</v>
      </c>
      <c r="B3631" s="7" t="s">
        <v>1535</v>
      </c>
      <c r="C3631" s="9">
        <f t="shared" ca="1" si="112"/>
        <v>3</v>
      </c>
      <c r="D3631" s="9" t="s">
        <v>2116</v>
      </c>
      <c r="E3631" s="9" t="s">
        <v>2116</v>
      </c>
      <c r="F3631" s="10">
        <f t="shared" ca="1" si="113"/>
        <v>8.2816842087668499E-2</v>
      </c>
      <c r="G3631" s="3" t="str">
        <f>VLOOKUP(Table3[[#This Row],[PRODUCT ID]],Table1[[PRODUCT]:[SELLING PRICE]],1,FALSE)</f>
        <v>Product483</v>
      </c>
      <c r="H3631" s="3" t="str">
        <f>VLOOKUP(Table3[[#This Row],[PRODUCT ID]],Table1[[PRODUCT]:[SELLING PRICE]],2,FALSE)</f>
        <v>Category3</v>
      </c>
      <c r="I3631" s="3" t="str">
        <f>VLOOKUP(Table3[[#This Row],[PRODUCT ID]],Table1[[PRODUCT]:[SELLING PRICE]],3,FALSE)</f>
        <v>Ft</v>
      </c>
      <c r="J3631" s="16">
        <f ca="1">VLOOKUP(Table3[[#This Row],[PRODUCT ID]],Table1[[PRODUCT]:[SELLING PRICE]],4,FALSE)</f>
        <v>27</v>
      </c>
      <c r="K3631" s="16">
        <f ca="1">VLOOKUP(Table3[[#This Row],[PRODUCT ID]],Table1[[PRODUCT]:[SELLING PRICE]],5,FALSE)</f>
        <v>42.179208549408443</v>
      </c>
      <c r="L3631" s="16">
        <f ca="1">J3631*Table3[[#This Row],[QUANTITY]]</f>
        <v>81</v>
      </c>
      <c r="M3631" s="16">
        <f ca="1">K3631*Table3[[#This Row],[QUANTITY]]*(1-Table3[[#This Row],[DISCOUNT %]])</f>
        <v>116.05817908676774</v>
      </c>
      <c r="N3631" s="3">
        <f>DAY(Table3[[#This Row],[DATE]])</f>
        <v>9</v>
      </c>
      <c r="O3631" s="3" t="str">
        <f>TEXT(Table3[[#This Row],[DATE]],"mmm")</f>
        <v>Dec</v>
      </c>
      <c r="P3631" s="3">
        <f>YEAR(Table3[[#This Row],[DATE]])</f>
        <v>2030</v>
      </c>
    </row>
    <row r="3632" spans="1:16" x14ac:dyDescent="0.3">
      <c r="A3632" s="6">
        <v>47827</v>
      </c>
      <c r="B3632" s="7" t="s">
        <v>1536</v>
      </c>
      <c r="C3632" s="9">
        <f t="shared" ca="1" si="112"/>
        <v>1</v>
      </c>
      <c r="D3632" s="9" t="s">
        <v>2116</v>
      </c>
      <c r="E3632" s="9" t="s">
        <v>2116</v>
      </c>
      <c r="F3632" s="10">
        <f t="shared" ca="1" si="113"/>
        <v>8.235079388480937E-2</v>
      </c>
      <c r="G3632" s="3" t="str">
        <f>VLOOKUP(Table3[[#This Row],[PRODUCT ID]],Table1[[PRODUCT]:[SELLING PRICE]],1,FALSE)</f>
        <v>Product484</v>
      </c>
      <c r="H3632" s="3" t="str">
        <f>VLOOKUP(Table3[[#This Row],[PRODUCT ID]],Table1[[PRODUCT]:[SELLING PRICE]],2,FALSE)</f>
        <v>Category4</v>
      </c>
      <c r="I3632" s="3" t="str">
        <f>VLOOKUP(Table3[[#This Row],[PRODUCT ID]],Table1[[PRODUCT]:[SELLING PRICE]],3,FALSE)</f>
        <v>No</v>
      </c>
      <c r="J3632" s="16">
        <f ca="1">VLOOKUP(Table3[[#This Row],[PRODUCT ID]],Table1[[PRODUCT]:[SELLING PRICE]],4,FALSE)</f>
        <v>216</v>
      </c>
      <c r="K3632" s="16">
        <f ca="1">VLOOKUP(Table3[[#This Row],[PRODUCT ID]],Table1[[PRODUCT]:[SELLING PRICE]],5,FALSE)</f>
        <v>105.8454641288906</v>
      </c>
      <c r="L3632" s="16">
        <f ca="1">J3632*Table3[[#This Row],[QUANTITY]]</f>
        <v>216</v>
      </c>
      <c r="M3632" s="16">
        <f ca="1">K3632*Table3[[#This Row],[QUANTITY]]*(1-Table3[[#This Row],[DISCOUNT %]])</f>
        <v>97.129006128770342</v>
      </c>
      <c r="N3632" s="3">
        <f>DAY(Table3[[#This Row],[DATE]])</f>
        <v>10</v>
      </c>
      <c r="O3632" s="3" t="str">
        <f>TEXT(Table3[[#This Row],[DATE]],"mmm")</f>
        <v>Dec</v>
      </c>
      <c r="P3632" s="3">
        <f>YEAR(Table3[[#This Row],[DATE]])</f>
        <v>2030</v>
      </c>
    </row>
    <row r="3633" spans="1:16" x14ac:dyDescent="0.3">
      <c r="A3633" s="6">
        <v>47828</v>
      </c>
      <c r="B3633" s="7" t="s">
        <v>1537</v>
      </c>
      <c r="C3633" s="9">
        <f t="shared" ca="1" si="112"/>
        <v>3</v>
      </c>
      <c r="D3633" s="9" t="s">
        <v>2116</v>
      </c>
      <c r="E3633" s="9" t="s">
        <v>2116</v>
      </c>
      <c r="F3633" s="10">
        <f t="shared" ca="1" si="113"/>
        <v>9.0675967745328726E-2</v>
      </c>
      <c r="G3633" s="3" t="str">
        <f>VLOOKUP(Table3[[#This Row],[PRODUCT ID]],Table1[[PRODUCT]:[SELLING PRICE]],1,FALSE)</f>
        <v>Product485</v>
      </c>
      <c r="H3633" s="3" t="str">
        <f>VLOOKUP(Table3[[#This Row],[PRODUCT ID]],Table1[[PRODUCT]:[SELLING PRICE]],2,FALSE)</f>
        <v>Category5</v>
      </c>
      <c r="I3633" s="3" t="str">
        <f>VLOOKUP(Table3[[#This Row],[PRODUCT ID]],Table1[[PRODUCT]:[SELLING PRICE]],3,FALSE)</f>
        <v>Kg</v>
      </c>
      <c r="J3633" s="16">
        <f ca="1">VLOOKUP(Table3[[#This Row],[PRODUCT ID]],Table1[[PRODUCT]:[SELLING PRICE]],4,FALSE)</f>
        <v>215</v>
      </c>
      <c r="K3633" s="16">
        <f ca="1">VLOOKUP(Table3[[#This Row],[PRODUCT ID]],Table1[[PRODUCT]:[SELLING PRICE]],5,FALSE)</f>
        <v>130.50927080863721</v>
      </c>
      <c r="L3633" s="16">
        <f ca="1">J3633*Table3[[#This Row],[QUANTITY]]</f>
        <v>645</v>
      </c>
      <c r="M3633" s="16">
        <f ca="1">K3633*Table3[[#This Row],[QUANTITY]]*(1-Table3[[#This Row],[DISCOUNT %]])</f>
        <v>356.02564913498054</v>
      </c>
      <c r="N3633" s="3">
        <f>DAY(Table3[[#This Row],[DATE]])</f>
        <v>11</v>
      </c>
      <c r="O3633" s="3" t="str">
        <f>TEXT(Table3[[#This Row],[DATE]],"mmm")</f>
        <v>Dec</v>
      </c>
      <c r="P3633" s="3">
        <f>YEAR(Table3[[#This Row],[DATE]])</f>
        <v>2030</v>
      </c>
    </row>
    <row r="3634" spans="1:16" x14ac:dyDescent="0.3">
      <c r="A3634" s="6">
        <v>47829</v>
      </c>
      <c r="B3634" s="7" t="s">
        <v>1538</v>
      </c>
      <c r="C3634" s="9">
        <f t="shared" ca="1" si="112"/>
        <v>13</v>
      </c>
      <c r="D3634" s="9" t="s">
        <v>2115</v>
      </c>
      <c r="E3634" s="9" t="s">
        <v>2118</v>
      </c>
      <c r="F3634" s="10">
        <f t="shared" ca="1" si="113"/>
        <v>7.7269719284427829E-2</v>
      </c>
      <c r="G3634" s="3" t="str">
        <f>VLOOKUP(Table3[[#This Row],[PRODUCT ID]],Table1[[PRODUCT]:[SELLING PRICE]],1,FALSE)</f>
        <v>Product486</v>
      </c>
      <c r="H3634" s="3" t="str">
        <f>VLOOKUP(Table3[[#This Row],[PRODUCT ID]],Table1[[PRODUCT]:[SELLING PRICE]],2,FALSE)</f>
        <v>Category1</v>
      </c>
      <c r="I3634" s="3" t="str">
        <f>VLOOKUP(Table3[[#This Row],[PRODUCT ID]],Table1[[PRODUCT]:[SELLING PRICE]],3,FALSE)</f>
        <v>Kg</v>
      </c>
      <c r="J3634" s="16">
        <f ca="1">VLOOKUP(Table3[[#This Row],[PRODUCT ID]],Table1[[PRODUCT]:[SELLING PRICE]],4,FALSE)</f>
        <v>75</v>
      </c>
      <c r="K3634" s="16">
        <f ca="1">VLOOKUP(Table3[[#This Row],[PRODUCT ID]],Table1[[PRODUCT]:[SELLING PRICE]],5,FALSE)</f>
        <v>243.91540218941432</v>
      </c>
      <c r="L3634" s="16">
        <f ca="1">J3634*Table3[[#This Row],[QUANTITY]]</f>
        <v>975</v>
      </c>
      <c r="M3634" s="16">
        <f ca="1">K3634*Table3[[#This Row],[QUANTITY]]*(1-Table3[[#This Row],[DISCOUNT %]])</f>
        <v>2925.8856579301696</v>
      </c>
      <c r="N3634" s="3">
        <f>DAY(Table3[[#This Row],[DATE]])</f>
        <v>12</v>
      </c>
      <c r="O3634" s="3" t="str">
        <f>TEXT(Table3[[#This Row],[DATE]],"mmm")</f>
        <v>Dec</v>
      </c>
      <c r="P3634" s="3">
        <f>YEAR(Table3[[#This Row],[DATE]])</f>
        <v>2030</v>
      </c>
    </row>
    <row r="3635" spans="1:16" x14ac:dyDescent="0.3">
      <c r="A3635" s="6">
        <v>47830</v>
      </c>
      <c r="B3635" s="7" t="s">
        <v>1539</v>
      </c>
      <c r="C3635" s="9">
        <f t="shared" ca="1" si="112"/>
        <v>13</v>
      </c>
      <c r="D3635" s="9" t="s">
        <v>2116</v>
      </c>
      <c r="E3635" s="9" t="s">
        <v>2116</v>
      </c>
      <c r="F3635" s="10">
        <f t="shared" ca="1" si="113"/>
        <v>1.9154158691288337E-2</v>
      </c>
      <c r="G3635" s="3" t="str">
        <f>VLOOKUP(Table3[[#This Row],[PRODUCT ID]],Table1[[PRODUCT]:[SELLING PRICE]],1,FALSE)</f>
        <v>Product487</v>
      </c>
      <c r="H3635" s="3" t="str">
        <f>VLOOKUP(Table3[[#This Row],[PRODUCT ID]],Table1[[PRODUCT]:[SELLING PRICE]],2,FALSE)</f>
        <v>Category2</v>
      </c>
      <c r="I3635" s="3" t="str">
        <f>VLOOKUP(Table3[[#This Row],[PRODUCT ID]],Table1[[PRODUCT]:[SELLING PRICE]],3,FALSE)</f>
        <v>Lt</v>
      </c>
      <c r="J3635" s="16">
        <f ca="1">VLOOKUP(Table3[[#This Row],[PRODUCT ID]],Table1[[PRODUCT]:[SELLING PRICE]],4,FALSE)</f>
        <v>10</v>
      </c>
      <c r="K3635" s="16">
        <f ca="1">VLOOKUP(Table3[[#This Row],[PRODUCT ID]],Table1[[PRODUCT]:[SELLING PRICE]],5,FALSE)</f>
        <v>64.154200667355752</v>
      </c>
      <c r="L3635" s="16">
        <f ca="1">J3635*Table3[[#This Row],[QUANTITY]]</f>
        <v>130</v>
      </c>
      <c r="M3635" s="16">
        <f ca="1">K3635*Table3[[#This Row],[QUANTITY]]*(1-Table3[[#This Row],[DISCOUNT %]])</f>
        <v>818.02995205178604</v>
      </c>
      <c r="N3635" s="3">
        <f>DAY(Table3[[#This Row],[DATE]])</f>
        <v>13</v>
      </c>
      <c r="O3635" s="3" t="str">
        <f>TEXT(Table3[[#This Row],[DATE]],"mmm")</f>
        <v>Dec</v>
      </c>
      <c r="P3635" s="3">
        <f>YEAR(Table3[[#This Row],[DATE]])</f>
        <v>2030</v>
      </c>
    </row>
    <row r="3636" spans="1:16" x14ac:dyDescent="0.3">
      <c r="A3636" s="6">
        <v>47831</v>
      </c>
      <c r="B3636" s="7" t="s">
        <v>1540</v>
      </c>
      <c r="C3636" s="9">
        <f t="shared" ca="1" si="112"/>
        <v>2</v>
      </c>
      <c r="D3636" s="9" t="s">
        <v>2117</v>
      </c>
      <c r="E3636" s="9" t="s">
        <v>2116</v>
      </c>
      <c r="F3636" s="10">
        <f t="shared" ca="1" si="113"/>
        <v>5.4672797001036446E-3</v>
      </c>
      <c r="G3636" s="3" t="str">
        <f>VLOOKUP(Table3[[#This Row],[PRODUCT ID]],Table1[[PRODUCT]:[SELLING PRICE]],1,FALSE)</f>
        <v>Product488</v>
      </c>
      <c r="H3636" s="3" t="str">
        <f>VLOOKUP(Table3[[#This Row],[PRODUCT ID]],Table1[[PRODUCT]:[SELLING PRICE]],2,FALSE)</f>
        <v>Category3</v>
      </c>
      <c r="I3636" s="3" t="str">
        <f>VLOOKUP(Table3[[#This Row],[PRODUCT ID]],Table1[[PRODUCT]:[SELLING PRICE]],3,FALSE)</f>
        <v>Kg</v>
      </c>
      <c r="J3636" s="16">
        <f ca="1">VLOOKUP(Table3[[#This Row],[PRODUCT ID]],Table1[[PRODUCT]:[SELLING PRICE]],4,FALSE)</f>
        <v>172</v>
      </c>
      <c r="K3636" s="16">
        <f ca="1">VLOOKUP(Table3[[#This Row],[PRODUCT ID]],Table1[[PRODUCT]:[SELLING PRICE]],5,FALSE)</f>
        <v>59.178953361383144</v>
      </c>
      <c r="L3636" s="16">
        <f ca="1">J3636*Table3[[#This Row],[QUANTITY]]</f>
        <v>344</v>
      </c>
      <c r="M3636" s="16">
        <f ca="1">K3636*Table3[[#This Row],[QUANTITY]]*(1-Table3[[#This Row],[DISCOUNT %]])</f>
        <v>117.71081094199415</v>
      </c>
      <c r="N3636" s="3">
        <f>DAY(Table3[[#This Row],[DATE]])</f>
        <v>14</v>
      </c>
      <c r="O3636" s="3" t="str">
        <f>TEXT(Table3[[#This Row],[DATE]],"mmm")</f>
        <v>Dec</v>
      </c>
      <c r="P3636" s="3">
        <f>YEAR(Table3[[#This Row],[DATE]])</f>
        <v>2030</v>
      </c>
    </row>
    <row r="3637" spans="1:16" x14ac:dyDescent="0.3">
      <c r="A3637" s="6">
        <v>47832</v>
      </c>
      <c r="B3637" s="7" t="s">
        <v>1541</v>
      </c>
      <c r="C3637" s="9">
        <f t="shared" ca="1" si="112"/>
        <v>3</v>
      </c>
      <c r="D3637" s="9" t="s">
        <v>2115</v>
      </c>
      <c r="E3637" s="9" t="s">
        <v>2116</v>
      </c>
      <c r="F3637" s="10">
        <f t="shared" ca="1" si="113"/>
        <v>6.6564629971291672E-2</v>
      </c>
      <c r="G3637" s="3" t="str">
        <f>VLOOKUP(Table3[[#This Row],[PRODUCT ID]],Table1[[PRODUCT]:[SELLING PRICE]],1,FALSE)</f>
        <v>Product489</v>
      </c>
      <c r="H3637" s="3" t="str">
        <f>VLOOKUP(Table3[[#This Row],[PRODUCT ID]],Table1[[PRODUCT]:[SELLING PRICE]],2,FALSE)</f>
        <v>Category4</v>
      </c>
      <c r="I3637" s="3" t="str">
        <f>VLOOKUP(Table3[[#This Row],[PRODUCT ID]],Table1[[PRODUCT]:[SELLING PRICE]],3,FALSE)</f>
        <v>Lt</v>
      </c>
      <c r="J3637" s="16">
        <f ca="1">VLOOKUP(Table3[[#This Row],[PRODUCT ID]],Table1[[PRODUCT]:[SELLING PRICE]],4,FALSE)</f>
        <v>129</v>
      </c>
      <c r="K3637" s="16">
        <f ca="1">VLOOKUP(Table3[[#This Row],[PRODUCT ID]],Table1[[PRODUCT]:[SELLING PRICE]],5,FALSE)</f>
        <v>148.14331354266437</v>
      </c>
      <c r="L3637" s="16">
        <f ca="1">J3637*Table3[[#This Row],[QUANTITY]]</f>
        <v>387</v>
      </c>
      <c r="M3637" s="16">
        <f ca="1">K3637*Table3[[#This Row],[QUANTITY]]*(1-Table3[[#This Row],[DISCOUNT %]])</f>
        <v>414.84662608192764</v>
      </c>
      <c r="N3637" s="3">
        <f>DAY(Table3[[#This Row],[DATE]])</f>
        <v>15</v>
      </c>
      <c r="O3637" s="3" t="str">
        <f>TEXT(Table3[[#This Row],[DATE]],"mmm")</f>
        <v>Dec</v>
      </c>
      <c r="P3637" s="3">
        <f>YEAR(Table3[[#This Row],[DATE]])</f>
        <v>2030</v>
      </c>
    </row>
    <row r="3638" spans="1:16" x14ac:dyDescent="0.3">
      <c r="A3638" s="6">
        <v>47833</v>
      </c>
      <c r="B3638" s="7" t="s">
        <v>1542</v>
      </c>
      <c r="C3638" s="9">
        <f t="shared" ca="1" si="112"/>
        <v>10</v>
      </c>
      <c r="D3638" s="9" t="s">
        <v>2115</v>
      </c>
      <c r="E3638" s="9" t="s">
        <v>2116</v>
      </c>
      <c r="F3638" s="10">
        <f t="shared" ca="1" si="113"/>
        <v>4.4809921709277646E-2</v>
      </c>
      <c r="G3638" s="3" t="str">
        <f>VLOOKUP(Table3[[#This Row],[PRODUCT ID]],Table1[[PRODUCT]:[SELLING PRICE]],1,FALSE)</f>
        <v>Product490</v>
      </c>
      <c r="H3638" s="3" t="str">
        <f>VLOOKUP(Table3[[#This Row],[PRODUCT ID]],Table1[[PRODUCT]:[SELLING PRICE]],2,FALSE)</f>
        <v>Category5</v>
      </c>
      <c r="I3638" s="3" t="str">
        <f>VLOOKUP(Table3[[#This Row],[PRODUCT ID]],Table1[[PRODUCT]:[SELLING PRICE]],3,FALSE)</f>
        <v>Ft</v>
      </c>
      <c r="J3638" s="16">
        <f ca="1">VLOOKUP(Table3[[#This Row],[PRODUCT ID]],Table1[[PRODUCT]:[SELLING PRICE]],4,FALSE)</f>
        <v>170</v>
      </c>
      <c r="K3638" s="16">
        <f ca="1">VLOOKUP(Table3[[#This Row],[PRODUCT ID]],Table1[[PRODUCT]:[SELLING PRICE]],5,FALSE)</f>
        <v>274.38465430154093</v>
      </c>
      <c r="L3638" s="16">
        <f ca="1">J3638*Table3[[#This Row],[QUANTITY]]</f>
        <v>1700</v>
      </c>
      <c r="M3638" s="16">
        <f ca="1">K3638*Table3[[#This Row],[QUANTITY]]*(1-Table3[[#This Row],[DISCOUNT %]])</f>
        <v>2620.8949942406166</v>
      </c>
      <c r="N3638" s="3">
        <f>DAY(Table3[[#This Row],[DATE]])</f>
        <v>16</v>
      </c>
      <c r="O3638" s="3" t="str">
        <f>TEXT(Table3[[#This Row],[DATE]],"mmm")</f>
        <v>Dec</v>
      </c>
      <c r="P3638" s="3">
        <f>YEAR(Table3[[#This Row],[DATE]])</f>
        <v>2030</v>
      </c>
    </row>
    <row r="3639" spans="1:16" x14ac:dyDescent="0.3">
      <c r="A3639" s="6">
        <v>47834</v>
      </c>
      <c r="B3639" s="7" t="s">
        <v>1543</v>
      </c>
      <c r="C3639" s="9">
        <f t="shared" ca="1" si="112"/>
        <v>6</v>
      </c>
      <c r="D3639" s="9" t="s">
        <v>2115</v>
      </c>
      <c r="E3639" s="9" t="s">
        <v>2116</v>
      </c>
      <c r="F3639" s="10">
        <f t="shared" ca="1" si="113"/>
        <v>6.2990044854104338E-2</v>
      </c>
      <c r="G3639" s="3" t="str">
        <f>VLOOKUP(Table3[[#This Row],[PRODUCT ID]],Table1[[PRODUCT]:[SELLING PRICE]],1,FALSE)</f>
        <v>Product491</v>
      </c>
      <c r="H3639" s="3" t="str">
        <f>VLOOKUP(Table3[[#This Row],[PRODUCT ID]],Table1[[PRODUCT]:[SELLING PRICE]],2,FALSE)</f>
        <v>Category1</v>
      </c>
      <c r="I3639" s="3" t="str">
        <f>VLOOKUP(Table3[[#This Row],[PRODUCT ID]],Table1[[PRODUCT]:[SELLING PRICE]],3,FALSE)</f>
        <v>Kg</v>
      </c>
      <c r="J3639" s="16">
        <f ca="1">VLOOKUP(Table3[[#This Row],[PRODUCT ID]],Table1[[PRODUCT]:[SELLING PRICE]],4,FALSE)</f>
        <v>57</v>
      </c>
      <c r="K3639" s="16">
        <f ca="1">VLOOKUP(Table3[[#This Row],[PRODUCT ID]],Table1[[PRODUCT]:[SELLING PRICE]],5,FALSE)</f>
        <v>69.099374991289011</v>
      </c>
      <c r="L3639" s="16">
        <f ca="1">J3639*Table3[[#This Row],[QUANTITY]]</f>
        <v>342</v>
      </c>
      <c r="M3639" s="16">
        <f ca="1">K3639*Table3[[#This Row],[QUANTITY]]*(1-Table3[[#This Row],[DISCOUNT %]])</f>
        <v>388.48081356718285</v>
      </c>
      <c r="N3639" s="3">
        <f>DAY(Table3[[#This Row],[DATE]])</f>
        <v>17</v>
      </c>
      <c r="O3639" s="3" t="str">
        <f>TEXT(Table3[[#This Row],[DATE]],"mmm")</f>
        <v>Dec</v>
      </c>
      <c r="P3639" s="3">
        <f>YEAR(Table3[[#This Row],[DATE]])</f>
        <v>2030</v>
      </c>
    </row>
    <row r="3640" spans="1:16" x14ac:dyDescent="0.3">
      <c r="A3640" s="6">
        <v>47835</v>
      </c>
      <c r="B3640" s="7" t="s">
        <v>1544</v>
      </c>
      <c r="C3640" s="9">
        <f t="shared" ca="1" si="112"/>
        <v>6</v>
      </c>
      <c r="D3640" s="9" t="s">
        <v>2116</v>
      </c>
      <c r="E3640" s="9" t="s">
        <v>2118</v>
      </c>
      <c r="F3640" s="10">
        <f t="shared" ca="1" si="113"/>
        <v>2.8417206597351675E-2</v>
      </c>
      <c r="G3640" s="3" t="str">
        <f>VLOOKUP(Table3[[#This Row],[PRODUCT ID]],Table1[[PRODUCT]:[SELLING PRICE]],1,FALSE)</f>
        <v>Product492</v>
      </c>
      <c r="H3640" s="3" t="str">
        <f>VLOOKUP(Table3[[#This Row],[PRODUCT ID]],Table1[[PRODUCT]:[SELLING PRICE]],2,FALSE)</f>
        <v>Category2</v>
      </c>
      <c r="I3640" s="3" t="str">
        <f>VLOOKUP(Table3[[#This Row],[PRODUCT ID]],Table1[[PRODUCT]:[SELLING PRICE]],3,FALSE)</f>
        <v>No</v>
      </c>
      <c r="J3640" s="16">
        <f ca="1">VLOOKUP(Table3[[#This Row],[PRODUCT ID]],Table1[[PRODUCT]:[SELLING PRICE]],4,FALSE)</f>
        <v>195</v>
      </c>
      <c r="K3640" s="16">
        <f ca="1">VLOOKUP(Table3[[#This Row],[PRODUCT ID]],Table1[[PRODUCT]:[SELLING PRICE]],5,FALSE)</f>
        <v>216.16884209097634</v>
      </c>
      <c r="L3640" s="16">
        <f ca="1">J3640*Table3[[#This Row],[QUANTITY]]</f>
        <v>1170</v>
      </c>
      <c r="M3640" s="16">
        <f ca="1">K3640*Table3[[#This Row],[QUANTITY]]*(1-Table3[[#This Row],[DISCOUNT %]])</f>
        <v>1260.1555646722006</v>
      </c>
      <c r="N3640" s="3">
        <f>DAY(Table3[[#This Row],[DATE]])</f>
        <v>18</v>
      </c>
      <c r="O3640" s="3" t="str">
        <f>TEXT(Table3[[#This Row],[DATE]],"mmm")</f>
        <v>Dec</v>
      </c>
      <c r="P3640" s="3">
        <f>YEAR(Table3[[#This Row],[DATE]])</f>
        <v>2030</v>
      </c>
    </row>
    <row r="3641" spans="1:16" x14ac:dyDescent="0.3">
      <c r="A3641" s="6">
        <v>47836</v>
      </c>
      <c r="B3641" s="7" t="s">
        <v>1545</v>
      </c>
      <c r="C3641" s="9">
        <f t="shared" ca="1" si="112"/>
        <v>6</v>
      </c>
      <c r="D3641" s="9" t="s">
        <v>2116</v>
      </c>
      <c r="E3641" s="9" t="s">
        <v>2118</v>
      </c>
      <c r="F3641" s="10">
        <f t="shared" ca="1" si="113"/>
        <v>8.521659483378563E-2</v>
      </c>
      <c r="G3641" s="3" t="str">
        <f>VLOOKUP(Table3[[#This Row],[PRODUCT ID]],Table1[[PRODUCT]:[SELLING PRICE]],1,FALSE)</f>
        <v>Product493</v>
      </c>
      <c r="H3641" s="3" t="str">
        <f>VLOOKUP(Table3[[#This Row],[PRODUCT ID]],Table1[[PRODUCT]:[SELLING PRICE]],2,FALSE)</f>
        <v>Category3</v>
      </c>
      <c r="I3641" s="3" t="str">
        <f>VLOOKUP(Table3[[#This Row],[PRODUCT ID]],Table1[[PRODUCT]:[SELLING PRICE]],3,FALSE)</f>
        <v>No</v>
      </c>
      <c r="J3641" s="16">
        <f ca="1">VLOOKUP(Table3[[#This Row],[PRODUCT ID]],Table1[[PRODUCT]:[SELLING PRICE]],4,FALSE)</f>
        <v>200</v>
      </c>
      <c r="K3641" s="16">
        <f ca="1">VLOOKUP(Table3[[#This Row],[PRODUCT ID]],Table1[[PRODUCT]:[SELLING PRICE]],5,FALSE)</f>
        <v>135.24342369464767</v>
      </c>
      <c r="L3641" s="16">
        <f ca="1">J3641*Table3[[#This Row],[QUANTITY]]</f>
        <v>1200</v>
      </c>
      <c r="M3641" s="16">
        <f ca="1">K3641*Table3[[#This Row],[QUANTITY]]*(1-Table3[[#This Row],[DISCOUNT %]])</f>
        <v>742.31063792236125</v>
      </c>
      <c r="N3641" s="3">
        <f>DAY(Table3[[#This Row],[DATE]])</f>
        <v>19</v>
      </c>
      <c r="O3641" s="3" t="str">
        <f>TEXT(Table3[[#This Row],[DATE]],"mmm")</f>
        <v>Dec</v>
      </c>
      <c r="P3641" s="3">
        <f>YEAR(Table3[[#This Row],[DATE]])</f>
        <v>2030</v>
      </c>
    </row>
    <row r="3642" spans="1:16" x14ac:dyDescent="0.3">
      <c r="A3642" s="6">
        <v>47837</v>
      </c>
      <c r="B3642" s="7" t="s">
        <v>1546</v>
      </c>
      <c r="C3642" s="9">
        <f t="shared" ca="1" si="112"/>
        <v>3</v>
      </c>
      <c r="D3642" s="9" t="s">
        <v>2116</v>
      </c>
      <c r="E3642" s="9" t="s">
        <v>2116</v>
      </c>
      <c r="F3642" s="10">
        <f t="shared" ca="1" si="113"/>
        <v>7.3840799626297082E-2</v>
      </c>
      <c r="G3642" s="3" t="str">
        <f>VLOOKUP(Table3[[#This Row],[PRODUCT ID]],Table1[[PRODUCT]:[SELLING PRICE]],1,FALSE)</f>
        <v>Product494</v>
      </c>
      <c r="H3642" s="3" t="str">
        <f>VLOOKUP(Table3[[#This Row],[PRODUCT ID]],Table1[[PRODUCT]:[SELLING PRICE]],2,FALSE)</f>
        <v>Category4</v>
      </c>
      <c r="I3642" s="3" t="str">
        <f>VLOOKUP(Table3[[#This Row],[PRODUCT ID]],Table1[[PRODUCT]:[SELLING PRICE]],3,FALSE)</f>
        <v>Ft</v>
      </c>
      <c r="J3642" s="16">
        <f ca="1">VLOOKUP(Table3[[#This Row],[PRODUCT ID]],Table1[[PRODUCT]:[SELLING PRICE]],4,FALSE)</f>
        <v>93</v>
      </c>
      <c r="K3642" s="16">
        <f ca="1">VLOOKUP(Table3[[#This Row],[PRODUCT ID]],Table1[[PRODUCT]:[SELLING PRICE]],5,FALSE)</f>
        <v>167.17713954826928</v>
      </c>
      <c r="L3642" s="16">
        <f ca="1">J3642*Table3[[#This Row],[QUANTITY]]</f>
        <v>279</v>
      </c>
      <c r="M3642" s="16">
        <f ca="1">K3642*Table3[[#This Row],[QUANTITY]]*(1-Table3[[#This Row],[DISCOUNT %]])</f>
        <v>464.49793765436408</v>
      </c>
      <c r="N3642" s="3">
        <f>DAY(Table3[[#This Row],[DATE]])</f>
        <v>20</v>
      </c>
      <c r="O3642" s="3" t="str">
        <f>TEXT(Table3[[#This Row],[DATE]],"mmm")</f>
        <v>Dec</v>
      </c>
      <c r="P3642" s="3">
        <f>YEAR(Table3[[#This Row],[DATE]])</f>
        <v>2030</v>
      </c>
    </row>
    <row r="3643" spans="1:16" x14ac:dyDescent="0.3">
      <c r="A3643" s="6">
        <v>47838</v>
      </c>
      <c r="B3643" s="7" t="s">
        <v>1547</v>
      </c>
      <c r="C3643" s="9">
        <f t="shared" ca="1" si="112"/>
        <v>8</v>
      </c>
      <c r="D3643" s="9" t="s">
        <v>2115</v>
      </c>
      <c r="E3643" s="9" t="s">
        <v>2116</v>
      </c>
      <c r="F3643" s="10">
        <f t="shared" ca="1" si="113"/>
        <v>6.1100760859806097E-3</v>
      </c>
      <c r="G3643" s="3" t="str">
        <f>VLOOKUP(Table3[[#This Row],[PRODUCT ID]],Table1[[PRODUCT]:[SELLING PRICE]],1,FALSE)</f>
        <v>Product495</v>
      </c>
      <c r="H3643" s="3" t="str">
        <f>VLOOKUP(Table3[[#This Row],[PRODUCT ID]],Table1[[PRODUCT]:[SELLING PRICE]],2,FALSE)</f>
        <v>Category5</v>
      </c>
      <c r="I3643" s="3" t="str">
        <f>VLOOKUP(Table3[[#This Row],[PRODUCT ID]],Table1[[PRODUCT]:[SELLING PRICE]],3,FALSE)</f>
        <v>No</v>
      </c>
      <c r="J3643" s="16">
        <f ca="1">VLOOKUP(Table3[[#This Row],[PRODUCT ID]],Table1[[PRODUCT]:[SELLING PRICE]],4,FALSE)</f>
        <v>121</v>
      </c>
      <c r="K3643" s="16">
        <f ca="1">VLOOKUP(Table3[[#This Row],[PRODUCT ID]],Table1[[PRODUCT]:[SELLING PRICE]],5,FALSE)</f>
        <v>195.01320535027594</v>
      </c>
      <c r="L3643" s="16">
        <f ca="1">J3643*Table3[[#This Row],[QUANTITY]]</f>
        <v>968</v>
      </c>
      <c r="M3643" s="16">
        <f ca="1">K3643*Table3[[#This Row],[QUANTITY]]*(1-Table3[[#This Row],[DISCOUNT %]])</f>
        <v>1550.5732786225185</v>
      </c>
      <c r="N3643" s="3">
        <f>DAY(Table3[[#This Row],[DATE]])</f>
        <v>21</v>
      </c>
      <c r="O3643" s="3" t="str">
        <f>TEXT(Table3[[#This Row],[DATE]],"mmm")</f>
        <v>Dec</v>
      </c>
      <c r="P3643" s="3">
        <f>YEAR(Table3[[#This Row],[DATE]])</f>
        <v>2030</v>
      </c>
    </row>
    <row r="3644" spans="1:16" x14ac:dyDescent="0.3">
      <c r="A3644" s="6">
        <v>47839</v>
      </c>
      <c r="B3644" s="7" t="s">
        <v>1548</v>
      </c>
      <c r="C3644" s="9">
        <f t="shared" ca="1" si="112"/>
        <v>15</v>
      </c>
      <c r="D3644" s="9" t="s">
        <v>2117</v>
      </c>
      <c r="E3644" s="9" t="s">
        <v>2116</v>
      </c>
      <c r="F3644" s="10">
        <f t="shared" ca="1" si="113"/>
        <v>7.8447471207875916E-2</v>
      </c>
      <c r="G3644" s="3" t="str">
        <f>VLOOKUP(Table3[[#This Row],[PRODUCT ID]],Table1[[PRODUCT]:[SELLING PRICE]],1,FALSE)</f>
        <v>Product496</v>
      </c>
      <c r="H3644" s="3" t="str">
        <f>VLOOKUP(Table3[[#This Row],[PRODUCT ID]],Table1[[PRODUCT]:[SELLING PRICE]],2,FALSE)</f>
        <v>Category1</v>
      </c>
      <c r="I3644" s="3" t="str">
        <f>VLOOKUP(Table3[[#This Row],[PRODUCT ID]],Table1[[PRODUCT]:[SELLING PRICE]],3,FALSE)</f>
        <v>Kg</v>
      </c>
      <c r="J3644" s="16">
        <f ca="1">VLOOKUP(Table3[[#This Row],[PRODUCT ID]],Table1[[PRODUCT]:[SELLING PRICE]],4,FALSE)</f>
        <v>32</v>
      </c>
      <c r="K3644" s="16">
        <f ca="1">VLOOKUP(Table3[[#This Row],[PRODUCT ID]],Table1[[PRODUCT]:[SELLING PRICE]],5,FALSE)</f>
        <v>244.65239899033378</v>
      </c>
      <c r="L3644" s="16">
        <f ca="1">J3644*Table3[[#This Row],[QUANTITY]]</f>
        <v>480</v>
      </c>
      <c r="M3644" s="16">
        <f ca="1">K3644*Table3[[#This Row],[QUANTITY]]*(1-Table3[[#This Row],[DISCOUNT %]])</f>
        <v>3381.9005544690272</v>
      </c>
      <c r="N3644" s="3">
        <f>DAY(Table3[[#This Row],[DATE]])</f>
        <v>22</v>
      </c>
      <c r="O3644" s="3" t="str">
        <f>TEXT(Table3[[#This Row],[DATE]],"mmm")</f>
        <v>Dec</v>
      </c>
      <c r="P3644" s="3">
        <f>YEAR(Table3[[#This Row],[DATE]])</f>
        <v>2030</v>
      </c>
    </row>
    <row r="3645" spans="1:16" x14ac:dyDescent="0.3">
      <c r="A3645" s="6">
        <v>47840</v>
      </c>
      <c r="B3645" s="7" t="s">
        <v>1549</v>
      </c>
      <c r="C3645" s="9">
        <f t="shared" ca="1" si="112"/>
        <v>15</v>
      </c>
      <c r="D3645" s="9" t="s">
        <v>2117</v>
      </c>
      <c r="E3645" s="9" t="s">
        <v>2116</v>
      </c>
      <c r="F3645" s="10">
        <f t="shared" ca="1" si="113"/>
        <v>7.6185118915348363E-2</v>
      </c>
      <c r="G3645" s="3" t="str">
        <f>VLOOKUP(Table3[[#This Row],[PRODUCT ID]],Table1[[PRODUCT]:[SELLING PRICE]],1,FALSE)</f>
        <v>Product497</v>
      </c>
      <c r="H3645" s="3" t="str">
        <f>VLOOKUP(Table3[[#This Row],[PRODUCT ID]],Table1[[PRODUCT]:[SELLING PRICE]],2,FALSE)</f>
        <v>Category2</v>
      </c>
      <c r="I3645" s="3" t="str">
        <f>VLOOKUP(Table3[[#This Row],[PRODUCT ID]],Table1[[PRODUCT]:[SELLING PRICE]],3,FALSE)</f>
        <v>Kg</v>
      </c>
      <c r="J3645" s="16">
        <f ca="1">VLOOKUP(Table3[[#This Row],[PRODUCT ID]],Table1[[PRODUCT]:[SELLING PRICE]],4,FALSE)</f>
        <v>182</v>
      </c>
      <c r="K3645" s="16">
        <f ca="1">VLOOKUP(Table3[[#This Row],[PRODUCT ID]],Table1[[PRODUCT]:[SELLING PRICE]],5,FALSE)</f>
        <v>29.482745532353082</v>
      </c>
      <c r="L3645" s="16">
        <f ca="1">J3645*Table3[[#This Row],[QUANTITY]]</f>
        <v>2730</v>
      </c>
      <c r="M3645" s="16">
        <f ca="1">K3645*Table3[[#This Row],[QUANTITY]]*(1-Table3[[#This Row],[DISCOUNT %]])</f>
        <v>408.54898587029709</v>
      </c>
      <c r="N3645" s="3">
        <f>DAY(Table3[[#This Row],[DATE]])</f>
        <v>23</v>
      </c>
      <c r="O3645" s="3" t="str">
        <f>TEXT(Table3[[#This Row],[DATE]],"mmm")</f>
        <v>Dec</v>
      </c>
      <c r="P3645" s="3">
        <f>YEAR(Table3[[#This Row],[DATE]])</f>
        <v>2030</v>
      </c>
    </row>
    <row r="3646" spans="1:16" x14ac:dyDescent="0.3">
      <c r="A3646" s="6">
        <v>47841</v>
      </c>
      <c r="B3646" s="7" t="s">
        <v>1550</v>
      </c>
      <c r="C3646" s="9">
        <f t="shared" ca="1" si="112"/>
        <v>2</v>
      </c>
      <c r="D3646" s="9" t="s">
        <v>2116</v>
      </c>
      <c r="E3646" s="9" t="s">
        <v>2118</v>
      </c>
      <c r="F3646" s="10">
        <f t="shared" ca="1" si="113"/>
        <v>8.9712903514471143E-2</v>
      </c>
      <c r="G3646" s="3" t="str">
        <f>VLOOKUP(Table3[[#This Row],[PRODUCT ID]],Table1[[PRODUCT]:[SELLING PRICE]],1,FALSE)</f>
        <v>Product498</v>
      </c>
      <c r="H3646" s="3" t="str">
        <f>VLOOKUP(Table3[[#This Row],[PRODUCT ID]],Table1[[PRODUCT]:[SELLING PRICE]],2,FALSE)</f>
        <v>Category3</v>
      </c>
      <c r="I3646" s="3" t="str">
        <f>VLOOKUP(Table3[[#This Row],[PRODUCT ID]],Table1[[PRODUCT]:[SELLING PRICE]],3,FALSE)</f>
        <v>Lt</v>
      </c>
      <c r="J3646" s="16">
        <f ca="1">VLOOKUP(Table3[[#This Row],[PRODUCT ID]],Table1[[PRODUCT]:[SELLING PRICE]],4,FALSE)</f>
        <v>122</v>
      </c>
      <c r="K3646" s="16">
        <f ca="1">VLOOKUP(Table3[[#This Row],[PRODUCT ID]],Table1[[PRODUCT]:[SELLING PRICE]],5,FALSE)</f>
        <v>191.99532177686919</v>
      </c>
      <c r="L3646" s="16">
        <f ca="1">J3646*Table3[[#This Row],[QUANTITY]]</f>
        <v>244</v>
      </c>
      <c r="M3646" s="16">
        <f ca="1">K3646*Table3[[#This Row],[QUANTITY]]*(1-Table3[[#This Row],[DISCOUNT %]])</f>
        <v>349.54172799814216</v>
      </c>
      <c r="N3646" s="3">
        <f>DAY(Table3[[#This Row],[DATE]])</f>
        <v>24</v>
      </c>
      <c r="O3646" s="3" t="str">
        <f>TEXT(Table3[[#This Row],[DATE]],"mmm")</f>
        <v>Dec</v>
      </c>
      <c r="P3646" s="3">
        <f>YEAR(Table3[[#This Row],[DATE]])</f>
        <v>2030</v>
      </c>
    </row>
    <row r="3647" spans="1:16" x14ac:dyDescent="0.3">
      <c r="A3647" s="6">
        <v>47842</v>
      </c>
      <c r="B3647" s="7" t="s">
        <v>1551</v>
      </c>
      <c r="C3647" s="9">
        <f t="shared" ca="1" si="112"/>
        <v>7</v>
      </c>
      <c r="D3647" s="9" t="s">
        <v>2116</v>
      </c>
      <c r="E3647" s="9" t="s">
        <v>2116</v>
      </c>
      <c r="F3647" s="10">
        <f t="shared" ca="1" si="113"/>
        <v>2.7033144886671492E-2</v>
      </c>
      <c r="G3647" s="3" t="str">
        <f>VLOOKUP(Table3[[#This Row],[PRODUCT ID]],Table1[[PRODUCT]:[SELLING PRICE]],1,FALSE)</f>
        <v>Product499</v>
      </c>
      <c r="H3647" s="3" t="str">
        <f>VLOOKUP(Table3[[#This Row],[PRODUCT ID]],Table1[[PRODUCT]:[SELLING PRICE]],2,FALSE)</f>
        <v>Category4</v>
      </c>
      <c r="I3647" s="3" t="str">
        <f>VLOOKUP(Table3[[#This Row],[PRODUCT ID]],Table1[[PRODUCT]:[SELLING PRICE]],3,FALSE)</f>
        <v>Kg</v>
      </c>
      <c r="J3647" s="16">
        <f ca="1">VLOOKUP(Table3[[#This Row],[PRODUCT ID]],Table1[[PRODUCT]:[SELLING PRICE]],4,FALSE)</f>
        <v>154</v>
      </c>
      <c r="K3647" s="16">
        <f ca="1">VLOOKUP(Table3[[#This Row],[PRODUCT ID]],Table1[[PRODUCT]:[SELLING PRICE]],5,FALSE)</f>
        <v>44.880895901864605</v>
      </c>
      <c r="L3647" s="16">
        <f ca="1">J3647*Table3[[#This Row],[QUANTITY]]</f>
        <v>1078</v>
      </c>
      <c r="M3647" s="16">
        <f ca="1">K3647*Table3[[#This Row],[QUANTITY]]*(1-Table3[[#This Row],[DISCOUNT %]])</f>
        <v>305.67336898214114</v>
      </c>
      <c r="N3647" s="3">
        <f>DAY(Table3[[#This Row],[DATE]])</f>
        <v>25</v>
      </c>
      <c r="O3647" s="3" t="str">
        <f>TEXT(Table3[[#This Row],[DATE]],"mmm")</f>
        <v>Dec</v>
      </c>
      <c r="P3647" s="3">
        <f>YEAR(Table3[[#This Row],[DATE]])</f>
        <v>2030</v>
      </c>
    </row>
    <row r="3648" spans="1:16" x14ac:dyDescent="0.3">
      <c r="A3648" s="6">
        <v>47843</v>
      </c>
      <c r="B3648" s="7" t="s">
        <v>1552</v>
      </c>
      <c r="C3648" s="9">
        <f t="shared" ca="1" si="112"/>
        <v>4</v>
      </c>
      <c r="D3648" s="9" t="s">
        <v>2116</v>
      </c>
      <c r="E3648" s="9" t="s">
        <v>2116</v>
      </c>
      <c r="F3648" s="10">
        <f t="shared" ca="1" si="113"/>
        <v>2.7475674902372751E-2</v>
      </c>
      <c r="G3648" s="3" t="str">
        <f>VLOOKUP(Table3[[#This Row],[PRODUCT ID]],Table1[[PRODUCT]:[SELLING PRICE]],1,FALSE)</f>
        <v>Product500</v>
      </c>
      <c r="H3648" s="3" t="str">
        <f>VLOOKUP(Table3[[#This Row],[PRODUCT ID]],Table1[[PRODUCT]:[SELLING PRICE]],2,FALSE)</f>
        <v>Category5</v>
      </c>
      <c r="I3648" s="3" t="str">
        <f>VLOOKUP(Table3[[#This Row],[PRODUCT ID]],Table1[[PRODUCT]:[SELLING PRICE]],3,FALSE)</f>
        <v>Lt</v>
      </c>
      <c r="J3648" s="16">
        <f ca="1">VLOOKUP(Table3[[#This Row],[PRODUCT ID]],Table1[[PRODUCT]:[SELLING PRICE]],4,FALSE)</f>
        <v>185</v>
      </c>
      <c r="K3648" s="16">
        <f ca="1">VLOOKUP(Table3[[#This Row],[PRODUCT ID]],Table1[[PRODUCT]:[SELLING PRICE]],5,FALSE)</f>
        <v>180.93395937236107</v>
      </c>
      <c r="L3648" s="16">
        <f ca="1">J3648*Table3[[#This Row],[QUANTITY]]</f>
        <v>740</v>
      </c>
      <c r="M3648" s="16">
        <f ca="1">K3648*Table3[[#This Row],[QUANTITY]]*(1-Table3[[#This Row],[DISCOUNT %]])</f>
        <v>703.85070690338785</v>
      </c>
      <c r="N3648" s="3">
        <f>DAY(Table3[[#This Row],[DATE]])</f>
        <v>26</v>
      </c>
      <c r="O3648" s="3" t="str">
        <f>TEXT(Table3[[#This Row],[DATE]],"mmm")</f>
        <v>Dec</v>
      </c>
      <c r="P3648" s="3">
        <f>YEAR(Table3[[#This Row],[DATE]])</f>
        <v>2030</v>
      </c>
    </row>
    <row r="3649" spans="1:16" x14ac:dyDescent="0.3">
      <c r="A3649" s="6">
        <v>47844</v>
      </c>
      <c r="B3649" s="7" t="s">
        <v>1553</v>
      </c>
      <c r="C3649" s="9">
        <f t="shared" ca="1" si="112"/>
        <v>6</v>
      </c>
      <c r="D3649" s="9" t="s">
        <v>2116</v>
      </c>
      <c r="E3649" s="9" t="s">
        <v>2116</v>
      </c>
      <c r="F3649" s="10">
        <f t="shared" ca="1" si="113"/>
        <v>3.6276168522327824E-2</v>
      </c>
      <c r="G3649" s="3" t="str">
        <f>VLOOKUP(Table3[[#This Row],[PRODUCT ID]],Table1[[PRODUCT]:[SELLING PRICE]],1,FALSE)</f>
        <v>Product501</v>
      </c>
      <c r="H3649" s="3" t="str">
        <f>VLOOKUP(Table3[[#This Row],[PRODUCT ID]],Table1[[PRODUCT]:[SELLING PRICE]],2,FALSE)</f>
        <v>Category1</v>
      </c>
      <c r="I3649" s="3" t="str">
        <f>VLOOKUP(Table3[[#This Row],[PRODUCT ID]],Table1[[PRODUCT]:[SELLING PRICE]],3,FALSE)</f>
        <v>Ft</v>
      </c>
      <c r="J3649" s="16">
        <f ca="1">VLOOKUP(Table3[[#This Row],[PRODUCT ID]],Table1[[PRODUCT]:[SELLING PRICE]],4,FALSE)</f>
        <v>90</v>
      </c>
      <c r="K3649" s="16">
        <f ca="1">VLOOKUP(Table3[[#This Row],[PRODUCT ID]],Table1[[PRODUCT]:[SELLING PRICE]],5,FALSE)</f>
        <v>163.79236706566442</v>
      </c>
      <c r="L3649" s="16">
        <f ca="1">J3649*Table3[[#This Row],[QUANTITY]]</f>
        <v>540</v>
      </c>
      <c r="M3649" s="16">
        <f ca="1">K3649*Table3[[#This Row],[QUANTITY]]*(1-Table3[[#This Row],[DISCOUNT %]])</f>
        <v>947.10364533191648</v>
      </c>
      <c r="N3649" s="3">
        <f>DAY(Table3[[#This Row],[DATE]])</f>
        <v>27</v>
      </c>
      <c r="O3649" s="3" t="str">
        <f>TEXT(Table3[[#This Row],[DATE]],"mmm")</f>
        <v>Dec</v>
      </c>
      <c r="P3649" s="3">
        <f>YEAR(Table3[[#This Row],[DATE]])</f>
        <v>2030</v>
      </c>
    </row>
    <row r="3650" spans="1:16" x14ac:dyDescent="0.3">
      <c r="A3650" s="6">
        <v>47845</v>
      </c>
      <c r="B3650" s="7" t="s">
        <v>1554</v>
      </c>
      <c r="C3650" s="9">
        <f t="shared" ca="1" si="112"/>
        <v>10</v>
      </c>
      <c r="D3650" s="9" t="s">
        <v>2115</v>
      </c>
      <c r="E3650" s="9" t="s">
        <v>2116</v>
      </c>
      <c r="F3650" s="10">
        <f t="shared" ca="1" si="113"/>
        <v>7.9570141931883609E-2</v>
      </c>
      <c r="G3650" s="3" t="str">
        <f>VLOOKUP(Table3[[#This Row],[PRODUCT ID]],Table1[[PRODUCT]:[SELLING PRICE]],1,FALSE)</f>
        <v>Product502</v>
      </c>
      <c r="H3650" s="3" t="str">
        <f>VLOOKUP(Table3[[#This Row],[PRODUCT ID]],Table1[[PRODUCT]:[SELLING PRICE]],2,FALSE)</f>
        <v>Category2</v>
      </c>
      <c r="I3650" s="3" t="str">
        <f>VLOOKUP(Table3[[#This Row],[PRODUCT ID]],Table1[[PRODUCT]:[SELLING PRICE]],3,FALSE)</f>
        <v>Kg</v>
      </c>
      <c r="J3650" s="16">
        <f ca="1">VLOOKUP(Table3[[#This Row],[PRODUCT ID]],Table1[[PRODUCT]:[SELLING PRICE]],4,FALSE)</f>
        <v>237</v>
      </c>
      <c r="K3650" s="16">
        <f ca="1">VLOOKUP(Table3[[#This Row],[PRODUCT ID]],Table1[[PRODUCT]:[SELLING PRICE]],5,FALSE)</f>
        <v>210.47652371229077</v>
      </c>
      <c r="L3650" s="16">
        <f ca="1">J3650*Table3[[#This Row],[QUANTITY]]</f>
        <v>2370</v>
      </c>
      <c r="M3650" s="16">
        <f ca="1">K3650*Table3[[#This Row],[QUANTITY]]*(1-Table3[[#This Row],[DISCOUNT %]])</f>
        <v>1937.2887684717434</v>
      </c>
      <c r="N3650" s="3">
        <f>DAY(Table3[[#This Row],[DATE]])</f>
        <v>28</v>
      </c>
      <c r="O3650" s="3" t="str">
        <f>TEXT(Table3[[#This Row],[DATE]],"mmm")</f>
        <v>Dec</v>
      </c>
      <c r="P3650" s="3">
        <f>YEAR(Table3[[#This Row],[DATE]])</f>
        <v>2030</v>
      </c>
    </row>
    <row r="3651" spans="1:16" x14ac:dyDescent="0.3">
      <c r="A3651" s="6">
        <v>47846</v>
      </c>
      <c r="B3651" s="7" t="s">
        <v>1555</v>
      </c>
      <c r="C3651" s="9">
        <f t="shared" ref="C3651:C3714" ca="1" si="114">RANDBETWEEN(1,15)</f>
        <v>13</v>
      </c>
      <c r="D3651" s="9" t="s">
        <v>2116</v>
      </c>
      <c r="E3651" s="9" t="s">
        <v>2116</v>
      </c>
      <c r="F3651" s="10">
        <f t="shared" ref="F3651:F3714" ca="1" si="115">RAND()*(0.1)</f>
        <v>9.2500660452153383E-2</v>
      </c>
      <c r="G3651" s="3" t="str">
        <f>VLOOKUP(Table3[[#This Row],[PRODUCT ID]],Table1[[PRODUCT]:[SELLING PRICE]],1,FALSE)</f>
        <v>Product503</v>
      </c>
      <c r="H3651" s="3" t="str">
        <f>VLOOKUP(Table3[[#This Row],[PRODUCT ID]],Table1[[PRODUCT]:[SELLING PRICE]],2,FALSE)</f>
        <v>Category3</v>
      </c>
      <c r="I3651" s="3" t="str">
        <f>VLOOKUP(Table3[[#This Row],[PRODUCT ID]],Table1[[PRODUCT]:[SELLING PRICE]],3,FALSE)</f>
        <v>No</v>
      </c>
      <c r="J3651" s="16">
        <f ca="1">VLOOKUP(Table3[[#This Row],[PRODUCT ID]],Table1[[PRODUCT]:[SELLING PRICE]],4,FALSE)</f>
        <v>166</v>
      </c>
      <c r="K3651" s="16">
        <f ca="1">VLOOKUP(Table3[[#This Row],[PRODUCT ID]],Table1[[PRODUCT]:[SELLING PRICE]],5,FALSE)</f>
        <v>288.53567315693891</v>
      </c>
      <c r="L3651" s="16">
        <f ca="1">J3651*Table3[[#This Row],[QUANTITY]]</f>
        <v>2158</v>
      </c>
      <c r="M3651" s="16">
        <f ca="1">K3651*Table3[[#This Row],[QUANTITY]]*(1-Table3[[#This Row],[DISCOUNT %]])</f>
        <v>3403.9971267369001</v>
      </c>
      <c r="N3651" s="3">
        <f>DAY(Table3[[#This Row],[DATE]])</f>
        <v>29</v>
      </c>
      <c r="O3651" s="3" t="str">
        <f>TEXT(Table3[[#This Row],[DATE]],"mmm")</f>
        <v>Dec</v>
      </c>
      <c r="P3651" s="3">
        <f>YEAR(Table3[[#This Row],[DATE]])</f>
        <v>2030</v>
      </c>
    </row>
    <row r="3652" spans="1:16" x14ac:dyDescent="0.3">
      <c r="A3652" s="6">
        <v>47847</v>
      </c>
      <c r="B3652" s="7" t="s">
        <v>1556</v>
      </c>
      <c r="C3652" s="9">
        <f t="shared" ca="1" si="114"/>
        <v>5</v>
      </c>
      <c r="D3652" s="9" t="s">
        <v>2117</v>
      </c>
      <c r="E3652" s="9" t="s">
        <v>2118</v>
      </c>
      <c r="F3652" s="10">
        <f t="shared" ca="1" si="115"/>
        <v>4.9593103876309913E-2</v>
      </c>
      <c r="G3652" s="3" t="str">
        <f>VLOOKUP(Table3[[#This Row],[PRODUCT ID]],Table1[[PRODUCT]:[SELLING PRICE]],1,FALSE)</f>
        <v>Product504</v>
      </c>
      <c r="H3652" s="3" t="str">
        <f>VLOOKUP(Table3[[#This Row],[PRODUCT ID]],Table1[[PRODUCT]:[SELLING PRICE]],2,FALSE)</f>
        <v>Category4</v>
      </c>
      <c r="I3652" s="3" t="str">
        <f>VLOOKUP(Table3[[#This Row],[PRODUCT ID]],Table1[[PRODUCT]:[SELLING PRICE]],3,FALSE)</f>
        <v>No</v>
      </c>
      <c r="J3652" s="16">
        <f ca="1">VLOOKUP(Table3[[#This Row],[PRODUCT ID]],Table1[[PRODUCT]:[SELLING PRICE]],4,FALSE)</f>
        <v>167</v>
      </c>
      <c r="K3652" s="16">
        <f ca="1">VLOOKUP(Table3[[#This Row],[PRODUCT ID]],Table1[[PRODUCT]:[SELLING PRICE]],5,FALSE)</f>
        <v>276.5207936794535</v>
      </c>
      <c r="L3652" s="16">
        <f ca="1">J3652*Table3[[#This Row],[QUANTITY]]</f>
        <v>835</v>
      </c>
      <c r="M3652" s="16">
        <f ca="1">K3652*Table3[[#This Row],[QUANTITY]]*(1-Table3[[#This Row],[DISCOUNT %]])</f>
        <v>1314.0363461727436</v>
      </c>
      <c r="N3652" s="3">
        <f>DAY(Table3[[#This Row],[DATE]])</f>
        <v>30</v>
      </c>
      <c r="O3652" s="3" t="str">
        <f>TEXT(Table3[[#This Row],[DATE]],"mmm")</f>
        <v>Dec</v>
      </c>
      <c r="P3652" s="3">
        <f>YEAR(Table3[[#This Row],[DATE]])</f>
        <v>2030</v>
      </c>
    </row>
    <row r="3653" spans="1:16" x14ac:dyDescent="0.3">
      <c r="A3653" s="6">
        <v>47848</v>
      </c>
      <c r="B3653" s="7" t="s">
        <v>1557</v>
      </c>
      <c r="C3653" s="9">
        <f t="shared" ca="1" si="114"/>
        <v>1</v>
      </c>
      <c r="D3653" s="9" t="s">
        <v>2115</v>
      </c>
      <c r="E3653" s="9" t="s">
        <v>2118</v>
      </c>
      <c r="F3653" s="10">
        <f t="shared" ca="1" si="115"/>
        <v>4.5106927402587066E-2</v>
      </c>
      <c r="G3653" s="3" t="str">
        <f>VLOOKUP(Table3[[#This Row],[PRODUCT ID]],Table1[[PRODUCT]:[SELLING PRICE]],1,FALSE)</f>
        <v>Product505</v>
      </c>
      <c r="H3653" s="3" t="str">
        <f>VLOOKUP(Table3[[#This Row],[PRODUCT ID]],Table1[[PRODUCT]:[SELLING PRICE]],2,FALSE)</f>
        <v>Category1</v>
      </c>
      <c r="I3653" s="3" t="str">
        <f>VLOOKUP(Table3[[#This Row],[PRODUCT ID]],Table1[[PRODUCT]:[SELLING PRICE]],3,FALSE)</f>
        <v>Ft</v>
      </c>
      <c r="J3653" s="16">
        <f ca="1">VLOOKUP(Table3[[#This Row],[PRODUCT ID]],Table1[[PRODUCT]:[SELLING PRICE]],4,FALSE)</f>
        <v>135</v>
      </c>
      <c r="K3653" s="16">
        <f ca="1">VLOOKUP(Table3[[#This Row],[PRODUCT ID]],Table1[[PRODUCT]:[SELLING PRICE]],5,FALSE)</f>
        <v>61.360755273581155</v>
      </c>
      <c r="L3653" s="16">
        <f ca="1">J3653*Table3[[#This Row],[QUANTITY]]</f>
        <v>135</v>
      </c>
      <c r="M3653" s="16">
        <f ca="1">K3653*Table3[[#This Row],[QUANTITY]]*(1-Table3[[#This Row],[DISCOUNT %]])</f>
        <v>58.592960140087818</v>
      </c>
      <c r="N3653" s="3">
        <f>DAY(Table3[[#This Row],[DATE]])</f>
        <v>31</v>
      </c>
      <c r="O3653" s="3" t="str">
        <f>TEXT(Table3[[#This Row],[DATE]],"mmm")</f>
        <v>Dec</v>
      </c>
      <c r="P3653" s="3">
        <f>YEAR(Table3[[#This Row],[DATE]])</f>
        <v>2030</v>
      </c>
    </row>
    <row r="3654" spans="1:16" x14ac:dyDescent="0.3">
      <c r="A3654" s="6">
        <v>47849</v>
      </c>
      <c r="B3654" s="7" t="s">
        <v>1558</v>
      </c>
      <c r="C3654" s="9">
        <f t="shared" ca="1" si="114"/>
        <v>13</v>
      </c>
      <c r="D3654" s="9" t="s">
        <v>2115</v>
      </c>
      <c r="E3654" s="9" t="s">
        <v>2116</v>
      </c>
      <c r="F3654" s="10">
        <f t="shared" ca="1" si="115"/>
        <v>8.7872350589257801E-3</v>
      </c>
      <c r="G3654" s="3" t="str">
        <f>VLOOKUP(Table3[[#This Row],[PRODUCT ID]],Table1[[PRODUCT]:[SELLING PRICE]],1,FALSE)</f>
        <v>Product506</v>
      </c>
      <c r="H3654" s="3" t="str">
        <f>VLOOKUP(Table3[[#This Row],[PRODUCT ID]],Table1[[PRODUCT]:[SELLING PRICE]],2,FALSE)</f>
        <v>Category2</v>
      </c>
      <c r="I3654" s="3" t="str">
        <f>VLOOKUP(Table3[[#This Row],[PRODUCT ID]],Table1[[PRODUCT]:[SELLING PRICE]],3,FALSE)</f>
        <v>No</v>
      </c>
      <c r="J3654" s="16">
        <f ca="1">VLOOKUP(Table3[[#This Row],[PRODUCT ID]],Table1[[PRODUCT]:[SELLING PRICE]],4,FALSE)</f>
        <v>52</v>
      </c>
      <c r="K3654" s="16">
        <f ca="1">VLOOKUP(Table3[[#This Row],[PRODUCT ID]],Table1[[PRODUCT]:[SELLING PRICE]],5,FALSE)</f>
        <v>202.57298261883747</v>
      </c>
      <c r="L3654" s="16">
        <f ca="1">J3654*Table3[[#This Row],[QUANTITY]]</f>
        <v>676</v>
      </c>
      <c r="M3654" s="16">
        <f ca="1">K3654*Table3[[#This Row],[QUANTITY]]*(1-Table3[[#This Row],[DISCOUNT %]])</f>
        <v>2610.3080406517147</v>
      </c>
      <c r="N3654" s="3">
        <f>DAY(Table3[[#This Row],[DATE]])</f>
        <v>1</v>
      </c>
      <c r="O3654" s="3" t="str">
        <f>TEXT(Table3[[#This Row],[DATE]],"mmm")</f>
        <v>Jan</v>
      </c>
      <c r="P3654" s="3">
        <f>YEAR(Table3[[#This Row],[DATE]])</f>
        <v>2031</v>
      </c>
    </row>
    <row r="3655" spans="1:16" x14ac:dyDescent="0.3">
      <c r="A3655" s="6">
        <v>47850</v>
      </c>
      <c r="B3655" s="7" t="s">
        <v>1559</v>
      </c>
      <c r="C3655" s="9">
        <f t="shared" ca="1" si="114"/>
        <v>10</v>
      </c>
      <c r="D3655" s="9" t="s">
        <v>2115</v>
      </c>
      <c r="E3655" s="9" t="s">
        <v>2116</v>
      </c>
      <c r="F3655" s="10">
        <f t="shared" ca="1" si="115"/>
        <v>5.1870050946480978E-2</v>
      </c>
      <c r="G3655" s="3" t="str">
        <f>VLOOKUP(Table3[[#This Row],[PRODUCT ID]],Table1[[PRODUCT]:[SELLING PRICE]],1,FALSE)</f>
        <v>Product507</v>
      </c>
      <c r="H3655" s="3" t="str">
        <f>VLOOKUP(Table3[[#This Row],[PRODUCT ID]],Table1[[PRODUCT]:[SELLING PRICE]],2,FALSE)</f>
        <v>Category3</v>
      </c>
      <c r="I3655" s="3" t="str">
        <f>VLOOKUP(Table3[[#This Row],[PRODUCT ID]],Table1[[PRODUCT]:[SELLING PRICE]],3,FALSE)</f>
        <v>Kg</v>
      </c>
      <c r="J3655" s="16">
        <f ca="1">VLOOKUP(Table3[[#This Row],[PRODUCT ID]],Table1[[PRODUCT]:[SELLING PRICE]],4,FALSE)</f>
        <v>87</v>
      </c>
      <c r="K3655" s="16">
        <f ca="1">VLOOKUP(Table3[[#This Row],[PRODUCT ID]],Table1[[PRODUCT]:[SELLING PRICE]],5,FALSE)</f>
        <v>256.76864835075924</v>
      </c>
      <c r="L3655" s="16">
        <f ca="1">J3655*Table3[[#This Row],[QUANTITY]]</f>
        <v>870</v>
      </c>
      <c r="M3655" s="16">
        <f ca="1">K3655*Table3[[#This Row],[QUANTITY]]*(1-Table3[[#This Row],[DISCOUNT %]])</f>
        <v>2434.5004547934627</v>
      </c>
      <c r="N3655" s="3">
        <f>DAY(Table3[[#This Row],[DATE]])</f>
        <v>2</v>
      </c>
      <c r="O3655" s="3" t="str">
        <f>TEXT(Table3[[#This Row],[DATE]],"mmm")</f>
        <v>Jan</v>
      </c>
      <c r="P3655" s="3">
        <f>YEAR(Table3[[#This Row],[DATE]])</f>
        <v>2031</v>
      </c>
    </row>
    <row r="3656" spans="1:16" x14ac:dyDescent="0.3">
      <c r="A3656" s="6">
        <v>47851</v>
      </c>
      <c r="B3656" s="7" t="s">
        <v>1560</v>
      </c>
      <c r="C3656" s="9">
        <f t="shared" ca="1" si="114"/>
        <v>14</v>
      </c>
      <c r="D3656" s="9" t="s">
        <v>2116</v>
      </c>
      <c r="E3656" s="9" t="s">
        <v>2116</v>
      </c>
      <c r="F3656" s="10">
        <f t="shared" ca="1" si="115"/>
        <v>5.735182468125305E-2</v>
      </c>
      <c r="G3656" s="3" t="str">
        <f>VLOOKUP(Table3[[#This Row],[PRODUCT ID]],Table1[[PRODUCT]:[SELLING PRICE]],1,FALSE)</f>
        <v>Product508</v>
      </c>
      <c r="H3656" s="3" t="str">
        <f>VLOOKUP(Table3[[#This Row],[PRODUCT ID]],Table1[[PRODUCT]:[SELLING PRICE]],2,FALSE)</f>
        <v>Category4</v>
      </c>
      <c r="I3656" s="3" t="str">
        <f>VLOOKUP(Table3[[#This Row],[PRODUCT ID]],Table1[[PRODUCT]:[SELLING PRICE]],3,FALSE)</f>
        <v>Kg</v>
      </c>
      <c r="J3656" s="16">
        <f ca="1">VLOOKUP(Table3[[#This Row],[PRODUCT ID]],Table1[[PRODUCT]:[SELLING PRICE]],4,FALSE)</f>
        <v>138</v>
      </c>
      <c r="K3656" s="16">
        <f ca="1">VLOOKUP(Table3[[#This Row],[PRODUCT ID]],Table1[[PRODUCT]:[SELLING PRICE]],5,FALSE)</f>
        <v>238.80369743545202</v>
      </c>
      <c r="L3656" s="16">
        <f ca="1">J3656*Table3[[#This Row],[QUANTITY]]</f>
        <v>1932</v>
      </c>
      <c r="M3656" s="16">
        <f ca="1">K3656*Table3[[#This Row],[QUANTITY]]*(1-Table3[[#This Row],[DISCOUNT %]])</f>
        <v>3151.5101750565859</v>
      </c>
      <c r="N3656" s="3">
        <f>DAY(Table3[[#This Row],[DATE]])</f>
        <v>3</v>
      </c>
      <c r="O3656" s="3" t="str">
        <f>TEXT(Table3[[#This Row],[DATE]],"mmm")</f>
        <v>Jan</v>
      </c>
      <c r="P3656" s="3">
        <f>YEAR(Table3[[#This Row],[DATE]])</f>
        <v>2031</v>
      </c>
    </row>
    <row r="3657" spans="1:16" x14ac:dyDescent="0.3">
      <c r="A3657" s="6">
        <v>47852</v>
      </c>
      <c r="B3657" s="7" t="s">
        <v>1561</v>
      </c>
      <c r="C3657" s="9">
        <f t="shared" ca="1" si="114"/>
        <v>4</v>
      </c>
      <c r="D3657" s="9" t="s">
        <v>2116</v>
      </c>
      <c r="E3657" s="9" t="s">
        <v>2116</v>
      </c>
      <c r="F3657" s="10">
        <f t="shared" ca="1" si="115"/>
        <v>9.0907857076463358E-2</v>
      </c>
      <c r="G3657" s="3" t="str">
        <f>VLOOKUP(Table3[[#This Row],[PRODUCT ID]],Table1[[PRODUCT]:[SELLING PRICE]],1,FALSE)</f>
        <v>Product509</v>
      </c>
      <c r="H3657" s="3" t="str">
        <f>VLOOKUP(Table3[[#This Row],[PRODUCT ID]],Table1[[PRODUCT]:[SELLING PRICE]],2,FALSE)</f>
        <v>Category5</v>
      </c>
      <c r="I3657" s="3" t="str">
        <f>VLOOKUP(Table3[[#This Row],[PRODUCT ID]],Table1[[PRODUCT]:[SELLING PRICE]],3,FALSE)</f>
        <v>Lt</v>
      </c>
      <c r="J3657" s="16">
        <f ca="1">VLOOKUP(Table3[[#This Row],[PRODUCT ID]],Table1[[PRODUCT]:[SELLING PRICE]],4,FALSE)</f>
        <v>249</v>
      </c>
      <c r="K3657" s="16">
        <f ca="1">VLOOKUP(Table3[[#This Row],[PRODUCT ID]],Table1[[PRODUCT]:[SELLING PRICE]],5,FALSE)</f>
        <v>264.80667294539796</v>
      </c>
      <c r="L3657" s="16">
        <f ca="1">J3657*Table3[[#This Row],[QUANTITY]]</f>
        <v>996</v>
      </c>
      <c r="M3657" s="16">
        <f ca="1">K3657*Table3[[#This Row],[QUANTITY]]*(1-Table3[[#This Row],[DISCOUNT %]])</f>
        <v>962.93466307353583</v>
      </c>
      <c r="N3657" s="3">
        <f>DAY(Table3[[#This Row],[DATE]])</f>
        <v>4</v>
      </c>
      <c r="O3657" s="3" t="str">
        <f>TEXT(Table3[[#This Row],[DATE]],"mmm")</f>
        <v>Jan</v>
      </c>
      <c r="P3657" s="3">
        <f>YEAR(Table3[[#This Row],[DATE]])</f>
        <v>2031</v>
      </c>
    </row>
    <row r="3658" spans="1:16" x14ac:dyDescent="0.3">
      <c r="A3658" s="6">
        <v>47853</v>
      </c>
      <c r="B3658" s="7" t="s">
        <v>1562</v>
      </c>
      <c r="C3658" s="9">
        <f t="shared" ca="1" si="114"/>
        <v>14</v>
      </c>
      <c r="D3658" s="9" t="s">
        <v>2116</v>
      </c>
      <c r="E3658" s="9" t="s">
        <v>2118</v>
      </c>
      <c r="F3658" s="10">
        <f t="shared" ca="1" si="115"/>
        <v>5.5943854795725251E-2</v>
      </c>
      <c r="G3658" s="3" t="str">
        <f>VLOOKUP(Table3[[#This Row],[PRODUCT ID]],Table1[[PRODUCT]:[SELLING PRICE]],1,FALSE)</f>
        <v>Product510</v>
      </c>
      <c r="H3658" s="3" t="str">
        <f>VLOOKUP(Table3[[#This Row],[PRODUCT ID]],Table1[[PRODUCT]:[SELLING PRICE]],2,FALSE)</f>
        <v>Category1</v>
      </c>
      <c r="I3658" s="3" t="str">
        <f>VLOOKUP(Table3[[#This Row],[PRODUCT ID]],Table1[[PRODUCT]:[SELLING PRICE]],3,FALSE)</f>
        <v>Kg</v>
      </c>
      <c r="J3658" s="16">
        <f ca="1">VLOOKUP(Table3[[#This Row],[PRODUCT ID]],Table1[[PRODUCT]:[SELLING PRICE]],4,FALSE)</f>
        <v>228</v>
      </c>
      <c r="K3658" s="16">
        <f ca="1">VLOOKUP(Table3[[#This Row],[PRODUCT ID]],Table1[[PRODUCT]:[SELLING PRICE]],5,FALSE)</f>
        <v>189.61595061534365</v>
      </c>
      <c r="L3658" s="16">
        <f ca="1">J3658*Table3[[#This Row],[QUANTITY]]</f>
        <v>3192</v>
      </c>
      <c r="M3658" s="16">
        <f ca="1">K3658*Table3[[#This Row],[QUANTITY]]*(1-Table3[[#This Row],[DISCOUNT %]])</f>
        <v>2506.1134477003166</v>
      </c>
      <c r="N3658" s="3">
        <f>DAY(Table3[[#This Row],[DATE]])</f>
        <v>5</v>
      </c>
      <c r="O3658" s="3" t="str">
        <f>TEXT(Table3[[#This Row],[DATE]],"mmm")</f>
        <v>Jan</v>
      </c>
      <c r="P3658" s="3">
        <f>YEAR(Table3[[#This Row],[DATE]])</f>
        <v>2031</v>
      </c>
    </row>
    <row r="3659" spans="1:16" x14ac:dyDescent="0.3">
      <c r="A3659" s="6">
        <v>47854</v>
      </c>
      <c r="B3659" s="7" t="s">
        <v>1563</v>
      </c>
      <c r="C3659" s="9">
        <f t="shared" ca="1" si="114"/>
        <v>13</v>
      </c>
      <c r="D3659" s="9" t="s">
        <v>2115</v>
      </c>
      <c r="E3659" s="9" t="s">
        <v>2116</v>
      </c>
      <c r="F3659" s="10">
        <f t="shared" ca="1" si="115"/>
        <v>9.179020789509941E-2</v>
      </c>
      <c r="G3659" s="3" t="str">
        <f>VLOOKUP(Table3[[#This Row],[PRODUCT ID]],Table1[[PRODUCT]:[SELLING PRICE]],1,FALSE)</f>
        <v>Product511</v>
      </c>
      <c r="H3659" s="3" t="str">
        <f>VLOOKUP(Table3[[#This Row],[PRODUCT ID]],Table1[[PRODUCT]:[SELLING PRICE]],2,FALSE)</f>
        <v>Category2</v>
      </c>
      <c r="I3659" s="3" t="str">
        <f>VLOOKUP(Table3[[#This Row],[PRODUCT ID]],Table1[[PRODUCT]:[SELLING PRICE]],3,FALSE)</f>
        <v>Lt</v>
      </c>
      <c r="J3659" s="16">
        <f ca="1">VLOOKUP(Table3[[#This Row],[PRODUCT ID]],Table1[[PRODUCT]:[SELLING PRICE]],4,FALSE)</f>
        <v>174</v>
      </c>
      <c r="K3659" s="16">
        <f ca="1">VLOOKUP(Table3[[#This Row],[PRODUCT ID]],Table1[[PRODUCT]:[SELLING PRICE]],5,FALSE)</f>
        <v>290.88934994911898</v>
      </c>
      <c r="L3659" s="16">
        <f ca="1">J3659*Table3[[#This Row],[QUANTITY]]</f>
        <v>2262</v>
      </c>
      <c r="M3659" s="16">
        <f ca="1">K3659*Table3[[#This Row],[QUANTITY]]*(1-Table3[[#This Row],[DISCOUNT %]])</f>
        <v>3434.4512285566475</v>
      </c>
      <c r="N3659" s="3">
        <f>DAY(Table3[[#This Row],[DATE]])</f>
        <v>6</v>
      </c>
      <c r="O3659" s="3" t="str">
        <f>TEXT(Table3[[#This Row],[DATE]],"mmm")</f>
        <v>Jan</v>
      </c>
      <c r="P3659" s="3">
        <f>YEAR(Table3[[#This Row],[DATE]])</f>
        <v>2031</v>
      </c>
    </row>
    <row r="3660" spans="1:16" x14ac:dyDescent="0.3">
      <c r="A3660" s="6">
        <v>47855</v>
      </c>
      <c r="B3660" s="7" t="s">
        <v>1564</v>
      </c>
      <c r="C3660" s="9">
        <f t="shared" ca="1" si="114"/>
        <v>10</v>
      </c>
      <c r="D3660" s="9" t="s">
        <v>2117</v>
      </c>
      <c r="E3660" s="9" t="s">
        <v>2116</v>
      </c>
      <c r="F3660" s="10">
        <f t="shared" ca="1" si="115"/>
        <v>7.1070847291547223E-2</v>
      </c>
      <c r="G3660" s="3" t="str">
        <f>VLOOKUP(Table3[[#This Row],[PRODUCT ID]],Table1[[PRODUCT]:[SELLING PRICE]],1,FALSE)</f>
        <v>Product512</v>
      </c>
      <c r="H3660" s="3" t="str">
        <f>VLOOKUP(Table3[[#This Row],[PRODUCT ID]],Table1[[PRODUCT]:[SELLING PRICE]],2,FALSE)</f>
        <v>Category3</v>
      </c>
      <c r="I3660" s="3" t="str">
        <f>VLOOKUP(Table3[[#This Row],[PRODUCT ID]],Table1[[PRODUCT]:[SELLING PRICE]],3,FALSE)</f>
        <v>Ft</v>
      </c>
      <c r="J3660" s="16">
        <f ca="1">VLOOKUP(Table3[[#This Row],[PRODUCT ID]],Table1[[PRODUCT]:[SELLING PRICE]],4,FALSE)</f>
        <v>48</v>
      </c>
      <c r="K3660" s="16">
        <f ca="1">VLOOKUP(Table3[[#This Row],[PRODUCT ID]],Table1[[PRODUCT]:[SELLING PRICE]],5,FALSE)</f>
        <v>238.10357956005112</v>
      </c>
      <c r="L3660" s="16">
        <f ca="1">J3660*Table3[[#This Row],[QUANTITY]]</f>
        <v>480</v>
      </c>
      <c r="M3660" s="16">
        <f ca="1">K3660*Table3[[#This Row],[QUANTITY]]*(1-Table3[[#This Row],[DISCOUNT %]])</f>
        <v>2211.8135641756794</v>
      </c>
      <c r="N3660" s="3">
        <f>DAY(Table3[[#This Row],[DATE]])</f>
        <v>7</v>
      </c>
      <c r="O3660" s="3" t="str">
        <f>TEXT(Table3[[#This Row],[DATE]],"mmm")</f>
        <v>Jan</v>
      </c>
      <c r="P3660" s="3">
        <f>YEAR(Table3[[#This Row],[DATE]])</f>
        <v>2031</v>
      </c>
    </row>
    <row r="3661" spans="1:16" x14ac:dyDescent="0.3">
      <c r="A3661" s="6">
        <v>47856</v>
      </c>
      <c r="B3661" s="7" t="s">
        <v>1565</v>
      </c>
      <c r="C3661" s="9">
        <f t="shared" ca="1" si="114"/>
        <v>4</v>
      </c>
      <c r="D3661" s="9" t="s">
        <v>2117</v>
      </c>
      <c r="E3661" s="9" t="s">
        <v>2116</v>
      </c>
      <c r="F3661" s="10">
        <f t="shared" ca="1" si="115"/>
        <v>7.3474879218965228E-2</v>
      </c>
      <c r="G3661" s="3" t="str">
        <f>VLOOKUP(Table3[[#This Row],[PRODUCT ID]],Table1[[PRODUCT]:[SELLING PRICE]],1,FALSE)</f>
        <v>Product513</v>
      </c>
      <c r="H3661" s="3" t="str">
        <f>VLOOKUP(Table3[[#This Row],[PRODUCT ID]],Table1[[PRODUCT]:[SELLING PRICE]],2,FALSE)</f>
        <v>Category4</v>
      </c>
      <c r="I3661" s="3" t="str">
        <f>VLOOKUP(Table3[[#This Row],[PRODUCT ID]],Table1[[PRODUCT]:[SELLING PRICE]],3,FALSE)</f>
        <v>Kg</v>
      </c>
      <c r="J3661" s="16">
        <f ca="1">VLOOKUP(Table3[[#This Row],[PRODUCT ID]],Table1[[PRODUCT]:[SELLING PRICE]],4,FALSE)</f>
        <v>130</v>
      </c>
      <c r="K3661" s="16">
        <f ca="1">VLOOKUP(Table3[[#This Row],[PRODUCT ID]],Table1[[PRODUCT]:[SELLING PRICE]],5,FALSE)</f>
        <v>129.12109370792137</v>
      </c>
      <c r="L3661" s="16">
        <f ca="1">J3661*Table3[[#This Row],[QUANTITY]]</f>
        <v>520</v>
      </c>
      <c r="M3661" s="16">
        <f ca="1">K3661*Table3[[#This Row],[QUANTITY]]*(1-Table3[[#This Row],[DISCOUNT %]])</f>
        <v>478.53574777244467</v>
      </c>
      <c r="N3661" s="3">
        <f>DAY(Table3[[#This Row],[DATE]])</f>
        <v>8</v>
      </c>
      <c r="O3661" s="3" t="str">
        <f>TEXT(Table3[[#This Row],[DATE]],"mmm")</f>
        <v>Jan</v>
      </c>
      <c r="P3661" s="3">
        <f>YEAR(Table3[[#This Row],[DATE]])</f>
        <v>2031</v>
      </c>
    </row>
    <row r="3662" spans="1:16" x14ac:dyDescent="0.3">
      <c r="A3662" s="6">
        <v>47857</v>
      </c>
      <c r="B3662" s="7" t="s">
        <v>1566</v>
      </c>
      <c r="C3662" s="9">
        <f t="shared" ca="1" si="114"/>
        <v>1</v>
      </c>
      <c r="D3662" s="9" t="s">
        <v>2116</v>
      </c>
      <c r="E3662" s="9" t="s">
        <v>2116</v>
      </c>
      <c r="F3662" s="10">
        <f t="shared" ca="1" si="115"/>
        <v>9.599353387838272E-2</v>
      </c>
      <c r="G3662" s="3" t="str">
        <f>VLOOKUP(Table3[[#This Row],[PRODUCT ID]],Table1[[PRODUCT]:[SELLING PRICE]],1,FALSE)</f>
        <v>Product514</v>
      </c>
      <c r="H3662" s="3" t="str">
        <f>VLOOKUP(Table3[[#This Row],[PRODUCT ID]],Table1[[PRODUCT]:[SELLING PRICE]],2,FALSE)</f>
        <v>Category5</v>
      </c>
      <c r="I3662" s="3" t="str">
        <f>VLOOKUP(Table3[[#This Row],[PRODUCT ID]],Table1[[PRODUCT]:[SELLING PRICE]],3,FALSE)</f>
        <v>No</v>
      </c>
      <c r="J3662" s="16">
        <f ca="1">VLOOKUP(Table3[[#This Row],[PRODUCT ID]],Table1[[PRODUCT]:[SELLING PRICE]],4,FALSE)</f>
        <v>44</v>
      </c>
      <c r="K3662" s="16">
        <f ca="1">VLOOKUP(Table3[[#This Row],[PRODUCT ID]],Table1[[PRODUCT]:[SELLING PRICE]],5,FALSE)</f>
        <v>283.68033324478637</v>
      </c>
      <c r="L3662" s="16">
        <f ca="1">J3662*Table3[[#This Row],[QUANTITY]]</f>
        <v>44</v>
      </c>
      <c r="M3662" s="16">
        <f ca="1">K3662*Table3[[#This Row],[QUANTITY]]*(1-Table3[[#This Row],[DISCOUNT %]])</f>
        <v>256.44885556482205</v>
      </c>
      <c r="N3662" s="3">
        <f>DAY(Table3[[#This Row],[DATE]])</f>
        <v>9</v>
      </c>
      <c r="O3662" s="3" t="str">
        <f>TEXT(Table3[[#This Row],[DATE]],"mmm")</f>
        <v>Jan</v>
      </c>
      <c r="P3662" s="3">
        <f>YEAR(Table3[[#This Row],[DATE]])</f>
        <v>2031</v>
      </c>
    </row>
    <row r="3663" spans="1:16" x14ac:dyDescent="0.3">
      <c r="A3663" s="6">
        <v>47858</v>
      </c>
      <c r="B3663" s="7" t="s">
        <v>1567</v>
      </c>
      <c r="C3663" s="9">
        <f t="shared" ca="1" si="114"/>
        <v>9</v>
      </c>
      <c r="D3663" s="9" t="s">
        <v>2116</v>
      </c>
      <c r="E3663" s="9" t="s">
        <v>2116</v>
      </c>
      <c r="F3663" s="10">
        <f t="shared" ca="1" si="115"/>
        <v>4.6660053836756678E-2</v>
      </c>
      <c r="G3663" s="3" t="str">
        <f>VLOOKUP(Table3[[#This Row],[PRODUCT ID]],Table1[[PRODUCT]:[SELLING PRICE]],1,FALSE)</f>
        <v>Product515</v>
      </c>
      <c r="H3663" s="3" t="str">
        <f>VLOOKUP(Table3[[#This Row],[PRODUCT ID]],Table1[[PRODUCT]:[SELLING PRICE]],2,FALSE)</f>
        <v>Category1</v>
      </c>
      <c r="I3663" s="3" t="str">
        <f>VLOOKUP(Table3[[#This Row],[PRODUCT ID]],Table1[[PRODUCT]:[SELLING PRICE]],3,FALSE)</f>
        <v>No</v>
      </c>
      <c r="J3663" s="16">
        <f ca="1">VLOOKUP(Table3[[#This Row],[PRODUCT ID]],Table1[[PRODUCT]:[SELLING PRICE]],4,FALSE)</f>
        <v>111</v>
      </c>
      <c r="K3663" s="16">
        <f ca="1">VLOOKUP(Table3[[#This Row],[PRODUCT ID]],Table1[[PRODUCT]:[SELLING PRICE]],5,FALSE)</f>
        <v>305.24438335503652</v>
      </c>
      <c r="L3663" s="16">
        <f ca="1">J3663*Table3[[#This Row],[QUANTITY]]</f>
        <v>999</v>
      </c>
      <c r="M3663" s="16">
        <f ca="1">K3663*Table3[[#This Row],[QUANTITY]]*(1-Table3[[#This Row],[DISCOUNT %]])</f>
        <v>2619.0149759489063</v>
      </c>
      <c r="N3663" s="3">
        <f>DAY(Table3[[#This Row],[DATE]])</f>
        <v>10</v>
      </c>
      <c r="O3663" s="3" t="str">
        <f>TEXT(Table3[[#This Row],[DATE]],"mmm")</f>
        <v>Jan</v>
      </c>
      <c r="P3663" s="3">
        <f>YEAR(Table3[[#This Row],[DATE]])</f>
        <v>2031</v>
      </c>
    </row>
    <row r="3664" spans="1:16" x14ac:dyDescent="0.3">
      <c r="A3664" s="6">
        <v>47859</v>
      </c>
      <c r="B3664" s="7" t="s">
        <v>1568</v>
      </c>
      <c r="C3664" s="9">
        <f t="shared" ca="1" si="114"/>
        <v>7</v>
      </c>
      <c r="D3664" s="9" t="s">
        <v>2116</v>
      </c>
      <c r="E3664" s="9" t="s">
        <v>2118</v>
      </c>
      <c r="F3664" s="10">
        <f t="shared" ca="1" si="115"/>
        <v>6.9070173247871847E-2</v>
      </c>
      <c r="G3664" s="3" t="str">
        <f>VLOOKUP(Table3[[#This Row],[PRODUCT ID]],Table1[[PRODUCT]:[SELLING PRICE]],1,FALSE)</f>
        <v>Product516</v>
      </c>
      <c r="H3664" s="3" t="str">
        <f>VLOOKUP(Table3[[#This Row],[PRODUCT ID]],Table1[[PRODUCT]:[SELLING PRICE]],2,FALSE)</f>
        <v>Category2</v>
      </c>
      <c r="I3664" s="3" t="str">
        <f>VLOOKUP(Table3[[#This Row],[PRODUCT ID]],Table1[[PRODUCT]:[SELLING PRICE]],3,FALSE)</f>
        <v>Ft</v>
      </c>
      <c r="J3664" s="16">
        <f ca="1">VLOOKUP(Table3[[#This Row],[PRODUCT ID]],Table1[[PRODUCT]:[SELLING PRICE]],4,FALSE)</f>
        <v>137</v>
      </c>
      <c r="K3664" s="16">
        <f ca="1">VLOOKUP(Table3[[#This Row],[PRODUCT ID]],Table1[[PRODUCT]:[SELLING PRICE]],5,FALSE)</f>
        <v>250.98949183669777</v>
      </c>
      <c r="L3664" s="16">
        <f ca="1">J3664*Table3[[#This Row],[QUANTITY]]</f>
        <v>959</v>
      </c>
      <c r="M3664" s="16">
        <f ca="1">K3664*Table3[[#This Row],[QUANTITY]]*(1-Table3[[#This Row],[DISCOUNT %]])</f>
        <v>1635.5752290649923</v>
      </c>
      <c r="N3664" s="3">
        <f>DAY(Table3[[#This Row],[DATE]])</f>
        <v>11</v>
      </c>
      <c r="O3664" s="3" t="str">
        <f>TEXT(Table3[[#This Row],[DATE]],"mmm")</f>
        <v>Jan</v>
      </c>
      <c r="P3664" s="3">
        <f>YEAR(Table3[[#This Row],[DATE]])</f>
        <v>2031</v>
      </c>
    </row>
    <row r="3665" spans="1:16" x14ac:dyDescent="0.3">
      <c r="A3665" s="6">
        <v>47860</v>
      </c>
      <c r="B3665" s="7" t="s">
        <v>1569</v>
      </c>
      <c r="C3665" s="9">
        <f t="shared" ca="1" si="114"/>
        <v>1</v>
      </c>
      <c r="D3665" s="9" t="s">
        <v>2116</v>
      </c>
      <c r="E3665" s="9" t="s">
        <v>2118</v>
      </c>
      <c r="F3665" s="10">
        <f t="shared" ca="1" si="115"/>
        <v>5.2033937582958378E-2</v>
      </c>
      <c r="G3665" s="3" t="str">
        <f>VLOOKUP(Table3[[#This Row],[PRODUCT ID]],Table1[[PRODUCT]:[SELLING PRICE]],1,FALSE)</f>
        <v>Product517</v>
      </c>
      <c r="H3665" s="3" t="str">
        <f>VLOOKUP(Table3[[#This Row],[PRODUCT ID]],Table1[[PRODUCT]:[SELLING PRICE]],2,FALSE)</f>
        <v>Category3</v>
      </c>
      <c r="I3665" s="3" t="str">
        <f>VLOOKUP(Table3[[#This Row],[PRODUCT ID]],Table1[[PRODUCT]:[SELLING PRICE]],3,FALSE)</f>
        <v>No</v>
      </c>
      <c r="J3665" s="16">
        <f ca="1">VLOOKUP(Table3[[#This Row],[PRODUCT ID]],Table1[[PRODUCT]:[SELLING PRICE]],4,FALSE)</f>
        <v>111</v>
      </c>
      <c r="K3665" s="16">
        <f ca="1">VLOOKUP(Table3[[#This Row],[PRODUCT ID]],Table1[[PRODUCT]:[SELLING PRICE]],5,FALSE)</f>
        <v>297.62887083203651</v>
      </c>
      <c r="L3665" s="16">
        <f ca="1">J3665*Table3[[#This Row],[QUANTITY]]</f>
        <v>111</v>
      </c>
      <c r="M3665" s="16">
        <f ca="1">K3665*Table3[[#This Row],[QUANTITY]]*(1-Table3[[#This Row],[DISCOUNT %]])</f>
        <v>282.14206874427595</v>
      </c>
      <c r="N3665" s="3">
        <f>DAY(Table3[[#This Row],[DATE]])</f>
        <v>12</v>
      </c>
      <c r="O3665" s="3" t="str">
        <f>TEXT(Table3[[#This Row],[DATE]],"mmm")</f>
        <v>Jan</v>
      </c>
      <c r="P3665" s="3">
        <f>YEAR(Table3[[#This Row],[DATE]])</f>
        <v>2031</v>
      </c>
    </row>
    <row r="3666" spans="1:16" x14ac:dyDescent="0.3">
      <c r="A3666" s="6">
        <v>47861</v>
      </c>
      <c r="B3666" s="7" t="s">
        <v>1570</v>
      </c>
      <c r="C3666" s="9">
        <f t="shared" ca="1" si="114"/>
        <v>11</v>
      </c>
      <c r="D3666" s="9" t="s">
        <v>2115</v>
      </c>
      <c r="E3666" s="9" t="s">
        <v>2116</v>
      </c>
      <c r="F3666" s="10">
        <f t="shared" ca="1" si="115"/>
        <v>8.8290350507064519E-2</v>
      </c>
      <c r="G3666" s="3" t="str">
        <f>VLOOKUP(Table3[[#This Row],[PRODUCT ID]],Table1[[PRODUCT]:[SELLING PRICE]],1,FALSE)</f>
        <v>Product518</v>
      </c>
      <c r="H3666" s="3" t="str">
        <f>VLOOKUP(Table3[[#This Row],[PRODUCT ID]],Table1[[PRODUCT]:[SELLING PRICE]],2,FALSE)</f>
        <v>Category4</v>
      </c>
      <c r="I3666" s="3" t="str">
        <f>VLOOKUP(Table3[[#This Row],[PRODUCT ID]],Table1[[PRODUCT]:[SELLING PRICE]],3,FALSE)</f>
        <v>Kg</v>
      </c>
      <c r="J3666" s="16">
        <f ca="1">VLOOKUP(Table3[[#This Row],[PRODUCT ID]],Table1[[PRODUCT]:[SELLING PRICE]],4,FALSE)</f>
        <v>72</v>
      </c>
      <c r="K3666" s="16">
        <f ca="1">VLOOKUP(Table3[[#This Row],[PRODUCT ID]],Table1[[PRODUCT]:[SELLING PRICE]],5,FALSE)</f>
        <v>28.582019469781443</v>
      </c>
      <c r="L3666" s="16">
        <f ca="1">J3666*Table3[[#This Row],[QUANTITY]]</f>
        <v>792</v>
      </c>
      <c r="M3666" s="16">
        <f ca="1">K3666*Table3[[#This Row],[QUANTITY]]*(1-Table3[[#This Row],[DISCOUNT %]])</f>
        <v>286.64353247854166</v>
      </c>
      <c r="N3666" s="3">
        <f>DAY(Table3[[#This Row],[DATE]])</f>
        <v>13</v>
      </c>
      <c r="O3666" s="3" t="str">
        <f>TEXT(Table3[[#This Row],[DATE]],"mmm")</f>
        <v>Jan</v>
      </c>
      <c r="P3666" s="3">
        <f>YEAR(Table3[[#This Row],[DATE]])</f>
        <v>2031</v>
      </c>
    </row>
    <row r="3667" spans="1:16" x14ac:dyDescent="0.3">
      <c r="A3667" s="6">
        <v>47862</v>
      </c>
      <c r="B3667" s="7" t="s">
        <v>1571</v>
      </c>
      <c r="C3667" s="9">
        <f t="shared" ca="1" si="114"/>
        <v>15</v>
      </c>
      <c r="D3667" s="9" t="s">
        <v>2116</v>
      </c>
      <c r="E3667" s="9" t="s">
        <v>2116</v>
      </c>
      <c r="F3667" s="10">
        <f t="shared" ca="1" si="115"/>
        <v>2.4526396653510754E-3</v>
      </c>
      <c r="G3667" s="3" t="str">
        <f>VLOOKUP(Table3[[#This Row],[PRODUCT ID]],Table1[[PRODUCT]:[SELLING PRICE]],1,FALSE)</f>
        <v>Product519</v>
      </c>
      <c r="H3667" s="3" t="str">
        <f>VLOOKUP(Table3[[#This Row],[PRODUCT ID]],Table1[[PRODUCT]:[SELLING PRICE]],2,FALSE)</f>
        <v>Category5</v>
      </c>
      <c r="I3667" s="3" t="str">
        <f>VLOOKUP(Table3[[#This Row],[PRODUCT ID]],Table1[[PRODUCT]:[SELLING PRICE]],3,FALSE)</f>
        <v>Kg</v>
      </c>
      <c r="J3667" s="16">
        <f ca="1">VLOOKUP(Table3[[#This Row],[PRODUCT ID]],Table1[[PRODUCT]:[SELLING PRICE]],4,FALSE)</f>
        <v>231</v>
      </c>
      <c r="K3667" s="16">
        <f ca="1">VLOOKUP(Table3[[#This Row],[PRODUCT ID]],Table1[[PRODUCT]:[SELLING PRICE]],5,FALSE)</f>
        <v>299.68225068929024</v>
      </c>
      <c r="L3667" s="16">
        <f ca="1">J3667*Table3[[#This Row],[QUANTITY]]</f>
        <v>3465</v>
      </c>
      <c r="M3667" s="16">
        <f ca="1">K3667*Table3[[#This Row],[QUANTITY]]*(1-Table3[[#This Row],[DISCOUNT %]])</f>
        <v>4484.2085717137197</v>
      </c>
      <c r="N3667" s="3">
        <f>DAY(Table3[[#This Row],[DATE]])</f>
        <v>14</v>
      </c>
      <c r="O3667" s="3" t="str">
        <f>TEXT(Table3[[#This Row],[DATE]],"mmm")</f>
        <v>Jan</v>
      </c>
      <c r="P3667" s="3">
        <f>YEAR(Table3[[#This Row],[DATE]])</f>
        <v>2031</v>
      </c>
    </row>
    <row r="3668" spans="1:16" x14ac:dyDescent="0.3">
      <c r="A3668" s="6">
        <v>47863</v>
      </c>
      <c r="B3668" s="7" t="s">
        <v>1572</v>
      </c>
      <c r="C3668" s="9">
        <f t="shared" ca="1" si="114"/>
        <v>5</v>
      </c>
      <c r="D3668" s="9" t="s">
        <v>2117</v>
      </c>
      <c r="E3668" s="9" t="s">
        <v>2116</v>
      </c>
      <c r="F3668" s="10">
        <f t="shared" ca="1" si="115"/>
        <v>6.3128908498956249E-2</v>
      </c>
      <c r="G3668" s="3" t="str">
        <f>VLOOKUP(Table3[[#This Row],[PRODUCT ID]],Table1[[PRODUCT]:[SELLING PRICE]],1,FALSE)</f>
        <v>Product520</v>
      </c>
      <c r="H3668" s="3" t="str">
        <f>VLOOKUP(Table3[[#This Row],[PRODUCT ID]],Table1[[PRODUCT]:[SELLING PRICE]],2,FALSE)</f>
        <v>Category1</v>
      </c>
      <c r="I3668" s="3" t="str">
        <f>VLOOKUP(Table3[[#This Row],[PRODUCT ID]],Table1[[PRODUCT]:[SELLING PRICE]],3,FALSE)</f>
        <v>Lt</v>
      </c>
      <c r="J3668" s="16">
        <f ca="1">VLOOKUP(Table3[[#This Row],[PRODUCT ID]],Table1[[PRODUCT]:[SELLING PRICE]],4,FALSE)</f>
        <v>116</v>
      </c>
      <c r="K3668" s="16">
        <f ca="1">VLOOKUP(Table3[[#This Row],[PRODUCT ID]],Table1[[PRODUCT]:[SELLING PRICE]],5,FALSE)</f>
        <v>192.63722244860242</v>
      </c>
      <c r="L3668" s="16">
        <f ca="1">J3668*Table3[[#This Row],[QUANTITY]]</f>
        <v>580</v>
      </c>
      <c r="M3668" s="16">
        <f ca="1">K3668*Table3[[#This Row],[QUANTITY]]*(1-Table3[[#This Row],[DISCOUNT %]])</f>
        <v>902.38122429575753</v>
      </c>
      <c r="N3668" s="3">
        <f>DAY(Table3[[#This Row],[DATE]])</f>
        <v>15</v>
      </c>
      <c r="O3668" s="3" t="str">
        <f>TEXT(Table3[[#This Row],[DATE]],"mmm")</f>
        <v>Jan</v>
      </c>
      <c r="P3668" s="3">
        <f>YEAR(Table3[[#This Row],[DATE]])</f>
        <v>2031</v>
      </c>
    </row>
    <row r="3669" spans="1:16" x14ac:dyDescent="0.3">
      <c r="A3669" s="6">
        <v>47864</v>
      </c>
      <c r="B3669" s="7" t="s">
        <v>1573</v>
      </c>
      <c r="C3669" s="9">
        <f t="shared" ca="1" si="114"/>
        <v>3</v>
      </c>
      <c r="D3669" s="9" t="s">
        <v>2115</v>
      </c>
      <c r="E3669" s="9" t="s">
        <v>2116</v>
      </c>
      <c r="F3669" s="10">
        <f t="shared" ca="1" si="115"/>
        <v>6.9732251221079095E-2</v>
      </c>
      <c r="G3669" s="3" t="str">
        <f>VLOOKUP(Table3[[#This Row],[PRODUCT ID]],Table1[[PRODUCT]:[SELLING PRICE]],1,FALSE)</f>
        <v>Product521</v>
      </c>
      <c r="H3669" s="3" t="str">
        <f>VLOOKUP(Table3[[#This Row],[PRODUCT ID]],Table1[[PRODUCT]:[SELLING PRICE]],2,FALSE)</f>
        <v>Category2</v>
      </c>
      <c r="I3669" s="3" t="str">
        <f>VLOOKUP(Table3[[#This Row],[PRODUCT ID]],Table1[[PRODUCT]:[SELLING PRICE]],3,FALSE)</f>
        <v>Kg</v>
      </c>
      <c r="J3669" s="16">
        <f ca="1">VLOOKUP(Table3[[#This Row],[PRODUCT ID]],Table1[[PRODUCT]:[SELLING PRICE]],4,FALSE)</f>
        <v>157</v>
      </c>
      <c r="K3669" s="16">
        <f ca="1">VLOOKUP(Table3[[#This Row],[PRODUCT ID]],Table1[[PRODUCT]:[SELLING PRICE]],5,FALSE)</f>
        <v>271.4050876631643</v>
      </c>
      <c r="L3669" s="16">
        <f ca="1">J3669*Table3[[#This Row],[QUANTITY]]</f>
        <v>471</v>
      </c>
      <c r="M3669" s="16">
        <f ca="1">K3669*Table3[[#This Row],[QUANTITY]]*(1-Table3[[#This Row],[DISCOUNT %]])</f>
        <v>757.43819972267261</v>
      </c>
      <c r="N3669" s="3">
        <f>DAY(Table3[[#This Row],[DATE]])</f>
        <v>16</v>
      </c>
      <c r="O3669" s="3" t="str">
        <f>TEXT(Table3[[#This Row],[DATE]],"mmm")</f>
        <v>Jan</v>
      </c>
      <c r="P3669" s="3">
        <f>YEAR(Table3[[#This Row],[DATE]])</f>
        <v>2031</v>
      </c>
    </row>
    <row r="3670" spans="1:16" x14ac:dyDescent="0.3">
      <c r="A3670" s="6">
        <v>47865</v>
      </c>
      <c r="B3670" s="7" t="s">
        <v>1574</v>
      </c>
      <c r="C3670" s="9">
        <f t="shared" ca="1" si="114"/>
        <v>11</v>
      </c>
      <c r="D3670" s="9" t="s">
        <v>2115</v>
      </c>
      <c r="E3670" s="9" t="s">
        <v>2118</v>
      </c>
      <c r="F3670" s="10">
        <f t="shared" ca="1" si="115"/>
        <v>9.5812016534116362E-2</v>
      </c>
      <c r="G3670" s="3" t="str">
        <f>VLOOKUP(Table3[[#This Row],[PRODUCT ID]],Table1[[PRODUCT]:[SELLING PRICE]],1,FALSE)</f>
        <v>Product522</v>
      </c>
      <c r="H3670" s="3" t="str">
        <f>VLOOKUP(Table3[[#This Row],[PRODUCT ID]],Table1[[PRODUCT]:[SELLING PRICE]],2,FALSE)</f>
        <v>Category3</v>
      </c>
      <c r="I3670" s="3" t="str">
        <f>VLOOKUP(Table3[[#This Row],[PRODUCT ID]],Table1[[PRODUCT]:[SELLING PRICE]],3,FALSE)</f>
        <v>Lt</v>
      </c>
      <c r="J3670" s="16">
        <f ca="1">VLOOKUP(Table3[[#This Row],[PRODUCT ID]],Table1[[PRODUCT]:[SELLING PRICE]],4,FALSE)</f>
        <v>76</v>
      </c>
      <c r="K3670" s="16">
        <f ca="1">VLOOKUP(Table3[[#This Row],[PRODUCT ID]],Table1[[PRODUCT]:[SELLING PRICE]],5,FALSE)</f>
        <v>167.00843005256041</v>
      </c>
      <c r="L3670" s="16">
        <f ca="1">J3670*Table3[[#This Row],[QUANTITY]]</f>
        <v>836</v>
      </c>
      <c r="M3670" s="16">
        <f ca="1">K3670*Table3[[#This Row],[QUANTITY]]*(1-Table3[[#This Row],[DISCOUNT %]])</f>
        <v>1661.0771715013045</v>
      </c>
      <c r="N3670" s="3">
        <f>DAY(Table3[[#This Row],[DATE]])</f>
        <v>17</v>
      </c>
      <c r="O3670" s="3" t="str">
        <f>TEXT(Table3[[#This Row],[DATE]],"mmm")</f>
        <v>Jan</v>
      </c>
      <c r="P3670" s="3">
        <f>YEAR(Table3[[#This Row],[DATE]])</f>
        <v>2031</v>
      </c>
    </row>
    <row r="3671" spans="1:16" x14ac:dyDescent="0.3">
      <c r="A3671" s="6">
        <v>47866</v>
      </c>
      <c r="B3671" s="7" t="s">
        <v>1575</v>
      </c>
      <c r="C3671" s="9">
        <f t="shared" ca="1" si="114"/>
        <v>12</v>
      </c>
      <c r="D3671" s="9" t="s">
        <v>2115</v>
      </c>
      <c r="E3671" s="9" t="s">
        <v>2116</v>
      </c>
      <c r="F3671" s="10">
        <f t="shared" ca="1" si="115"/>
        <v>3.5948601495684133E-3</v>
      </c>
      <c r="G3671" s="3" t="str">
        <f>VLOOKUP(Table3[[#This Row],[PRODUCT ID]],Table1[[PRODUCT]:[SELLING PRICE]],1,FALSE)</f>
        <v>Product523</v>
      </c>
      <c r="H3671" s="3" t="str">
        <f>VLOOKUP(Table3[[#This Row],[PRODUCT ID]],Table1[[PRODUCT]:[SELLING PRICE]],2,FALSE)</f>
        <v>Category4</v>
      </c>
      <c r="I3671" s="3" t="str">
        <f>VLOOKUP(Table3[[#This Row],[PRODUCT ID]],Table1[[PRODUCT]:[SELLING PRICE]],3,FALSE)</f>
        <v>Ft</v>
      </c>
      <c r="J3671" s="16">
        <f ca="1">VLOOKUP(Table3[[#This Row],[PRODUCT ID]],Table1[[PRODUCT]:[SELLING PRICE]],4,FALSE)</f>
        <v>77</v>
      </c>
      <c r="K3671" s="16">
        <f ca="1">VLOOKUP(Table3[[#This Row],[PRODUCT ID]],Table1[[PRODUCT]:[SELLING PRICE]],5,FALSE)</f>
        <v>142.11155433063271</v>
      </c>
      <c r="L3671" s="16">
        <f ca="1">J3671*Table3[[#This Row],[QUANTITY]]</f>
        <v>924</v>
      </c>
      <c r="M3671" s="16">
        <f ca="1">K3671*Table3[[#This Row],[QUANTITY]]*(1-Table3[[#This Row],[DISCOUNT %]])</f>
        <v>1699.2081980061155</v>
      </c>
      <c r="N3671" s="3">
        <f>DAY(Table3[[#This Row],[DATE]])</f>
        <v>18</v>
      </c>
      <c r="O3671" s="3" t="str">
        <f>TEXT(Table3[[#This Row],[DATE]],"mmm")</f>
        <v>Jan</v>
      </c>
      <c r="P3671" s="3">
        <f>YEAR(Table3[[#This Row],[DATE]])</f>
        <v>2031</v>
      </c>
    </row>
    <row r="3672" spans="1:16" x14ac:dyDescent="0.3">
      <c r="A3672" s="6">
        <v>47867</v>
      </c>
      <c r="B3672" s="7" t="s">
        <v>1576</v>
      </c>
      <c r="C3672" s="9">
        <f t="shared" ca="1" si="114"/>
        <v>12</v>
      </c>
      <c r="D3672" s="9" t="s">
        <v>2116</v>
      </c>
      <c r="E3672" s="9" t="s">
        <v>2116</v>
      </c>
      <c r="F3672" s="10">
        <f t="shared" ca="1" si="115"/>
        <v>3.1730997028218556E-2</v>
      </c>
      <c r="G3672" s="3" t="str">
        <f>VLOOKUP(Table3[[#This Row],[PRODUCT ID]],Table1[[PRODUCT]:[SELLING PRICE]],1,FALSE)</f>
        <v>Product524</v>
      </c>
      <c r="H3672" s="3" t="str">
        <f>VLOOKUP(Table3[[#This Row],[PRODUCT ID]],Table1[[PRODUCT]:[SELLING PRICE]],2,FALSE)</f>
        <v>Category5</v>
      </c>
      <c r="I3672" s="3" t="str">
        <f>VLOOKUP(Table3[[#This Row],[PRODUCT ID]],Table1[[PRODUCT]:[SELLING PRICE]],3,FALSE)</f>
        <v>Kg</v>
      </c>
      <c r="J3672" s="16">
        <f ca="1">VLOOKUP(Table3[[#This Row],[PRODUCT ID]],Table1[[PRODUCT]:[SELLING PRICE]],4,FALSE)</f>
        <v>30</v>
      </c>
      <c r="K3672" s="16">
        <f ca="1">VLOOKUP(Table3[[#This Row],[PRODUCT ID]],Table1[[PRODUCT]:[SELLING PRICE]],5,FALSE)</f>
        <v>121.62004101598362</v>
      </c>
      <c r="L3672" s="16">
        <f ca="1">J3672*Table3[[#This Row],[QUANTITY]]</f>
        <v>360</v>
      </c>
      <c r="M3672" s="16">
        <f ca="1">K3672*Table3[[#This Row],[QUANTITY]]*(1-Table3[[#This Row],[DISCOUNT %]])</f>
        <v>1413.1309902712035</v>
      </c>
      <c r="N3672" s="3">
        <f>DAY(Table3[[#This Row],[DATE]])</f>
        <v>19</v>
      </c>
      <c r="O3672" s="3" t="str">
        <f>TEXT(Table3[[#This Row],[DATE]],"mmm")</f>
        <v>Jan</v>
      </c>
      <c r="P3672" s="3">
        <f>YEAR(Table3[[#This Row],[DATE]])</f>
        <v>2031</v>
      </c>
    </row>
    <row r="3673" spans="1:16" x14ac:dyDescent="0.3">
      <c r="A3673" s="6">
        <v>47868</v>
      </c>
      <c r="B3673" s="7" t="s">
        <v>1577</v>
      </c>
      <c r="C3673" s="9">
        <f t="shared" ca="1" si="114"/>
        <v>1</v>
      </c>
      <c r="D3673" s="9" t="s">
        <v>2116</v>
      </c>
      <c r="E3673" s="9" t="s">
        <v>2116</v>
      </c>
      <c r="F3673" s="10">
        <f t="shared" ca="1" si="115"/>
        <v>3.2007666079103346E-2</v>
      </c>
      <c r="G3673" s="3" t="str">
        <f>VLOOKUP(Table3[[#This Row],[PRODUCT ID]],Table1[[PRODUCT]:[SELLING PRICE]],1,FALSE)</f>
        <v>Product525</v>
      </c>
      <c r="H3673" s="3" t="str">
        <f>VLOOKUP(Table3[[#This Row],[PRODUCT ID]],Table1[[PRODUCT]:[SELLING PRICE]],2,FALSE)</f>
        <v>Category1</v>
      </c>
      <c r="I3673" s="3" t="str">
        <f>VLOOKUP(Table3[[#This Row],[PRODUCT ID]],Table1[[PRODUCT]:[SELLING PRICE]],3,FALSE)</f>
        <v>No</v>
      </c>
      <c r="J3673" s="16">
        <f ca="1">VLOOKUP(Table3[[#This Row],[PRODUCT ID]],Table1[[PRODUCT]:[SELLING PRICE]],4,FALSE)</f>
        <v>142</v>
      </c>
      <c r="K3673" s="16">
        <f ca="1">VLOOKUP(Table3[[#This Row],[PRODUCT ID]],Table1[[PRODUCT]:[SELLING PRICE]],5,FALSE)</f>
        <v>82.753587535134926</v>
      </c>
      <c r="L3673" s="16">
        <f ca="1">J3673*Table3[[#This Row],[QUANTITY]]</f>
        <v>142</v>
      </c>
      <c r="M3673" s="16">
        <f ca="1">K3673*Table3[[#This Row],[QUANTITY]]*(1-Table3[[#This Row],[DISCOUNT %]])</f>
        <v>80.104838338462486</v>
      </c>
      <c r="N3673" s="3">
        <f>DAY(Table3[[#This Row],[DATE]])</f>
        <v>20</v>
      </c>
      <c r="O3673" s="3" t="str">
        <f>TEXT(Table3[[#This Row],[DATE]],"mmm")</f>
        <v>Jan</v>
      </c>
      <c r="P3673" s="3">
        <f>YEAR(Table3[[#This Row],[DATE]])</f>
        <v>2031</v>
      </c>
    </row>
    <row r="3674" spans="1:16" x14ac:dyDescent="0.3">
      <c r="A3674" s="6">
        <v>47869</v>
      </c>
      <c r="B3674" s="7" t="s">
        <v>1578</v>
      </c>
      <c r="C3674" s="9">
        <f t="shared" ca="1" si="114"/>
        <v>1</v>
      </c>
      <c r="D3674" s="9" t="s">
        <v>2116</v>
      </c>
      <c r="E3674" s="9" t="s">
        <v>2116</v>
      </c>
      <c r="F3674" s="10">
        <f t="shared" ca="1" si="115"/>
        <v>2.3724839359364869E-2</v>
      </c>
      <c r="G3674" s="3" t="str">
        <f>VLOOKUP(Table3[[#This Row],[PRODUCT ID]],Table1[[PRODUCT]:[SELLING PRICE]],1,FALSE)</f>
        <v>Product526</v>
      </c>
      <c r="H3674" s="3" t="str">
        <f>VLOOKUP(Table3[[#This Row],[PRODUCT ID]],Table1[[PRODUCT]:[SELLING PRICE]],2,FALSE)</f>
        <v>Category2</v>
      </c>
      <c r="I3674" s="3" t="str">
        <f>VLOOKUP(Table3[[#This Row],[PRODUCT ID]],Table1[[PRODUCT]:[SELLING PRICE]],3,FALSE)</f>
        <v>No</v>
      </c>
      <c r="J3674" s="16">
        <f ca="1">VLOOKUP(Table3[[#This Row],[PRODUCT ID]],Table1[[PRODUCT]:[SELLING PRICE]],4,FALSE)</f>
        <v>51</v>
      </c>
      <c r="K3674" s="16">
        <f ca="1">VLOOKUP(Table3[[#This Row],[PRODUCT ID]],Table1[[PRODUCT]:[SELLING PRICE]],5,FALSE)</f>
        <v>265.90427019651742</v>
      </c>
      <c r="L3674" s="16">
        <f ca="1">J3674*Table3[[#This Row],[QUANTITY]]</f>
        <v>51</v>
      </c>
      <c r="M3674" s="16">
        <f ca="1">K3674*Table3[[#This Row],[QUANTITY]]*(1-Table3[[#This Row],[DISCOUNT %]])</f>
        <v>259.59573410113586</v>
      </c>
      <c r="N3674" s="3">
        <f>DAY(Table3[[#This Row],[DATE]])</f>
        <v>21</v>
      </c>
      <c r="O3674" s="3" t="str">
        <f>TEXT(Table3[[#This Row],[DATE]],"mmm")</f>
        <v>Jan</v>
      </c>
      <c r="P3674" s="3">
        <f>YEAR(Table3[[#This Row],[DATE]])</f>
        <v>2031</v>
      </c>
    </row>
    <row r="3675" spans="1:16" x14ac:dyDescent="0.3">
      <c r="A3675" s="6">
        <v>47870</v>
      </c>
      <c r="B3675" s="7" t="s">
        <v>1579</v>
      </c>
      <c r="C3675" s="9">
        <f t="shared" ca="1" si="114"/>
        <v>9</v>
      </c>
      <c r="D3675" s="9" t="s">
        <v>2115</v>
      </c>
      <c r="E3675" s="9" t="s">
        <v>2116</v>
      </c>
      <c r="F3675" s="10">
        <f t="shared" ca="1" si="115"/>
        <v>6.2748836304278882E-2</v>
      </c>
      <c r="G3675" s="3" t="str">
        <f>VLOOKUP(Table3[[#This Row],[PRODUCT ID]],Table1[[PRODUCT]:[SELLING PRICE]],1,FALSE)</f>
        <v>Product527</v>
      </c>
      <c r="H3675" s="3" t="str">
        <f>VLOOKUP(Table3[[#This Row],[PRODUCT ID]],Table1[[PRODUCT]:[SELLING PRICE]],2,FALSE)</f>
        <v>Category3</v>
      </c>
      <c r="I3675" s="3" t="str">
        <f>VLOOKUP(Table3[[#This Row],[PRODUCT ID]],Table1[[PRODUCT]:[SELLING PRICE]],3,FALSE)</f>
        <v>Ft</v>
      </c>
      <c r="J3675" s="16">
        <f ca="1">VLOOKUP(Table3[[#This Row],[PRODUCT ID]],Table1[[PRODUCT]:[SELLING PRICE]],4,FALSE)</f>
        <v>48</v>
      </c>
      <c r="K3675" s="16">
        <f ca="1">VLOOKUP(Table3[[#This Row],[PRODUCT ID]],Table1[[PRODUCT]:[SELLING PRICE]],5,FALSE)</f>
        <v>135.53168472549788</v>
      </c>
      <c r="L3675" s="16">
        <f ca="1">J3675*Table3[[#This Row],[QUANTITY]]</f>
        <v>432</v>
      </c>
      <c r="M3675" s="16">
        <f ca="1">K3675*Table3[[#This Row],[QUANTITY]]*(1-Table3[[#This Row],[DISCOUNT %]])</f>
        <v>1143.2450630395304</v>
      </c>
      <c r="N3675" s="3">
        <f>DAY(Table3[[#This Row],[DATE]])</f>
        <v>22</v>
      </c>
      <c r="O3675" s="3" t="str">
        <f>TEXT(Table3[[#This Row],[DATE]],"mmm")</f>
        <v>Jan</v>
      </c>
      <c r="P3675" s="3">
        <f>YEAR(Table3[[#This Row],[DATE]])</f>
        <v>2031</v>
      </c>
    </row>
    <row r="3676" spans="1:16" x14ac:dyDescent="0.3">
      <c r="A3676" s="6">
        <v>47871</v>
      </c>
      <c r="B3676" s="7" t="s">
        <v>1580</v>
      </c>
      <c r="C3676" s="9">
        <f t="shared" ca="1" si="114"/>
        <v>12</v>
      </c>
      <c r="D3676" s="9" t="s">
        <v>2117</v>
      </c>
      <c r="E3676" s="9" t="s">
        <v>2118</v>
      </c>
      <c r="F3676" s="10">
        <f t="shared" ca="1" si="115"/>
        <v>1.3449765030008054E-2</v>
      </c>
      <c r="G3676" s="3" t="str">
        <f>VLOOKUP(Table3[[#This Row],[PRODUCT ID]],Table1[[PRODUCT]:[SELLING PRICE]],1,FALSE)</f>
        <v>Product528</v>
      </c>
      <c r="H3676" s="3" t="str">
        <f>VLOOKUP(Table3[[#This Row],[PRODUCT ID]],Table1[[PRODUCT]:[SELLING PRICE]],2,FALSE)</f>
        <v>Category4</v>
      </c>
      <c r="I3676" s="3" t="str">
        <f>VLOOKUP(Table3[[#This Row],[PRODUCT ID]],Table1[[PRODUCT]:[SELLING PRICE]],3,FALSE)</f>
        <v>No</v>
      </c>
      <c r="J3676" s="16">
        <f ca="1">VLOOKUP(Table3[[#This Row],[PRODUCT ID]],Table1[[PRODUCT]:[SELLING PRICE]],4,FALSE)</f>
        <v>54</v>
      </c>
      <c r="K3676" s="16">
        <f ca="1">VLOOKUP(Table3[[#This Row],[PRODUCT ID]],Table1[[PRODUCT]:[SELLING PRICE]],5,FALSE)</f>
        <v>110.51148920540966</v>
      </c>
      <c r="L3676" s="16">
        <f ca="1">J3676*Table3[[#This Row],[QUANTITY]]</f>
        <v>648</v>
      </c>
      <c r="M3676" s="16">
        <f ca="1">K3676*Table3[[#This Row],[QUANTITY]]*(1-Table3[[#This Row],[DISCOUNT %]])</f>
        <v>1308.3016277097677</v>
      </c>
      <c r="N3676" s="3">
        <f>DAY(Table3[[#This Row],[DATE]])</f>
        <v>23</v>
      </c>
      <c r="O3676" s="3" t="str">
        <f>TEXT(Table3[[#This Row],[DATE]],"mmm")</f>
        <v>Jan</v>
      </c>
      <c r="P3676" s="3">
        <f>YEAR(Table3[[#This Row],[DATE]])</f>
        <v>2031</v>
      </c>
    </row>
    <row r="3677" spans="1:16" x14ac:dyDescent="0.3">
      <c r="A3677" s="6">
        <v>47872</v>
      </c>
      <c r="B3677" s="7" t="s">
        <v>1581</v>
      </c>
      <c r="C3677" s="9">
        <f t="shared" ca="1" si="114"/>
        <v>1</v>
      </c>
      <c r="D3677" s="9" t="s">
        <v>2117</v>
      </c>
      <c r="E3677" s="9" t="s">
        <v>2118</v>
      </c>
      <c r="F3677" s="10">
        <f t="shared" ca="1" si="115"/>
        <v>4.1144197239801172E-2</v>
      </c>
      <c r="G3677" s="3" t="str">
        <f>VLOOKUP(Table3[[#This Row],[PRODUCT ID]],Table1[[PRODUCT]:[SELLING PRICE]],1,FALSE)</f>
        <v>Product529</v>
      </c>
      <c r="H3677" s="3" t="str">
        <f>VLOOKUP(Table3[[#This Row],[PRODUCT ID]],Table1[[PRODUCT]:[SELLING PRICE]],2,FALSE)</f>
        <v>Category1</v>
      </c>
      <c r="I3677" s="3" t="str">
        <f>VLOOKUP(Table3[[#This Row],[PRODUCT ID]],Table1[[PRODUCT]:[SELLING PRICE]],3,FALSE)</f>
        <v>Kg</v>
      </c>
      <c r="J3677" s="16">
        <f ca="1">VLOOKUP(Table3[[#This Row],[PRODUCT ID]],Table1[[PRODUCT]:[SELLING PRICE]],4,FALSE)</f>
        <v>229</v>
      </c>
      <c r="K3677" s="16">
        <f ca="1">VLOOKUP(Table3[[#This Row],[PRODUCT ID]],Table1[[PRODUCT]:[SELLING PRICE]],5,FALSE)</f>
        <v>197.90483582549146</v>
      </c>
      <c r="L3677" s="16">
        <f ca="1">J3677*Table3[[#This Row],[QUANTITY]]</f>
        <v>229</v>
      </c>
      <c r="M3677" s="16">
        <f ca="1">K3677*Table3[[#This Row],[QUANTITY]]*(1-Table3[[#This Row],[DISCOUNT %]])</f>
        <v>189.76220022557695</v>
      </c>
      <c r="N3677" s="3">
        <f>DAY(Table3[[#This Row],[DATE]])</f>
        <v>24</v>
      </c>
      <c r="O3677" s="3" t="str">
        <f>TEXT(Table3[[#This Row],[DATE]],"mmm")</f>
        <v>Jan</v>
      </c>
      <c r="P3677" s="3">
        <f>YEAR(Table3[[#This Row],[DATE]])</f>
        <v>2031</v>
      </c>
    </row>
    <row r="3678" spans="1:16" x14ac:dyDescent="0.3">
      <c r="A3678" s="6">
        <v>47873</v>
      </c>
      <c r="B3678" s="7" t="s">
        <v>1582</v>
      </c>
      <c r="C3678" s="9">
        <f t="shared" ca="1" si="114"/>
        <v>9</v>
      </c>
      <c r="D3678" s="9" t="s">
        <v>2116</v>
      </c>
      <c r="E3678" s="9" t="s">
        <v>2116</v>
      </c>
      <c r="F3678" s="10">
        <f t="shared" ca="1" si="115"/>
        <v>6.0085323881917341E-2</v>
      </c>
      <c r="G3678" s="3" t="str">
        <f>VLOOKUP(Table3[[#This Row],[PRODUCT ID]],Table1[[PRODUCT]:[SELLING PRICE]],1,FALSE)</f>
        <v>Product530</v>
      </c>
      <c r="H3678" s="3" t="str">
        <f>VLOOKUP(Table3[[#This Row],[PRODUCT ID]],Table1[[PRODUCT]:[SELLING PRICE]],2,FALSE)</f>
        <v>Category2</v>
      </c>
      <c r="I3678" s="3" t="str">
        <f>VLOOKUP(Table3[[#This Row],[PRODUCT ID]],Table1[[PRODUCT]:[SELLING PRICE]],3,FALSE)</f>
        <v>Kg</v>
      </c>
      <c r="J3678" s="16">
        <f ca="1">VLOOKUP(Table3[[#This Row],[PRODUCT ID]],Table1[[PRODUCT]:[SELLING PRICE]],4,FALSE)</f>
        <v>125</v>
      </c>
      <c r="K3678" s="16">
        <f ca="1">VLOOKUP(Table3[[#This Row],[PRODUCT ID]],Table1[[PRODUCT]:[SELLING PRICE]],5,FALSE)</f>
        <v>307.87034591743276</v>
      </c>
      <c r="L3678" s="16">
        <f ca="1">J3678*Table3[[#This Row],[QUANTITY]]</f>
        <v>1125</v>
      </c>
      <c r="M3678" s="16">
        <f ca="1">K3678*Table3[[#This Row],[QUANTITY]]*(1-Table3[[#This Row],[DISCOUNT %]])</f>
        <v>2604.3467082241127</v>
      </c>
      <c r="N3678" s="3">
        <f>DAY(Table3[[#This Row],[DATE]])</f>
        <v>25</v>
      </c>
      <c r="O3678" s="3" t="str">
        <f>TEXT(Table3[[#This Row],[DATE]],"mmm")</f>
        <v>Jan</v>
      </c>
      <c r="P3678" s="3">
        <f>YEAR(Table3[[#This Row],[DATE]])</f>
        <v>2031</v>
      </c>
    </row>
    <row r="3679" spans="1:16" x14ac:dyDescent="0.3">
      <c r="A3679" s="6">
        <v>47874</v>
      </c>
      <c r="B3679" s="7" t="s">
        <v>1583</v>
      </c>
      <c r="C3679" s="9">
        <f t="shared" ca="1" si="114"/>
        <v>14</v>
      </c>
      <c r="D3679" s="9" t="s">
        <v>2116</v>
      </c>
      <c r="E3679" s="9" t="s">
        <v>2116</v>
      </c>
      <c r="F3679" s="10">
        <f t="shared" ca="1" si="115"/>
        <v>7.5170530173029049E-2</v>
      </c>
      <c r="G3679" s="3" t="str">
        <f>VLOOKUP(Table3[[#This Row],[PRODUCT ID]],Table1[[PRODUCT]:[SELLING PRICE]],1,FALSE)</f>
        <v>Product531</v>
      </c>
      <c r="H3679" s="3" t="str">
        <f>VLOOKUP(Table3[[#This Row],[PRODUCT ID]],Table1[[PRODUCT]:[SELLING PRICE]],2,FALSE)</f>
        <v>Category3</v>
      </c>
      <c r="I3679" s="3" t="str">
        <f>VLOOKUP(Table3[[#This Row],[PRODUCT ID]],Table1[[PRODUCT]:[SELLING PRICE]],3,FALSE)</f>
        <v>Lt</v>
      </c>
      <c r="J3679" s="16">
        <f ca="1">VLOOKUP(Table3[[#This Row],[PRODUCT ID]],Table1[[PRODUCT]:[SELLING PRICE]],4,FALSE)</f>
        <v>106</v>
      </c>
      <c r="K3679" s="16">
        <f ca="1">VLOOKUP(Table3[[#This Row],[PRODUCT ID]],Table1[[PRODUCT]:[SELLING PRICE]],5,FALSE)</f>
        <v>189.00551752472248</v>
      </c>
      <c r="L3679" s="16">
        <f ca="1">J3679*Table3[[#This Row],[QUANTITY]]</f>
        <v>1484</v>
      </c>
      <c r="M3679" s="16">
        <f ca="1">K3679*Table3[[#This Row],[QUANTITY]]*(1-Table3[[#This Row],[DISCOUNT %]])</f>
        <v>2447.1702159346592</v>
      </c>
      <c r="N3679" s="3">
        <f>DAY(Table3[[#This Row],[DATE]])</f>
        <v>26</v>
      </c>
      <c r="O3679" s="3" t="str">
        <f>TEXT(Table3[[#This Row],[DATE]],"mmm")</f>
        <v>Jan</v>
      </c>
      <c r="P3679" s="3">
        <f>YEAR(Table3[[#This Row],[DATE]])</f>
        <v>2031</v>
      </c>
    </row>
    <row r="3680" spans="1:16" x14ac:dyDescent="0.3">
      <c r="A3680" s="6">
        <v>47875</v>
      </c>
      <c r="B3680" s="7" t="s">
        <v>1584</v>
      </c>
      <c r="C3680" s="9">
        <f t="shared" ca="1" si="114"/>
        <v>9</v>
      </c>
      <c r="D3680" s="9" t="s">
        <v>2116</v>
      </c>
      <c r="E3680" s="9" t="s">
        <v>2116</v>
      </c>
      <c r="F3680" s="10">
        <f t="shared" ca="1" si="115"/>
        <v>9.2614978206278384E-2</v>
      </c>
      <c r="G3680" s="3" t="str">
        <f>VLOOKUP(Table3[[#This Row],[PRODUCT ID]],Table1[[PRODUCT]:[SELLING PRICE]],1,FALSE)</f>
        <v>Product532</v>
      </c>
      <c r="H3680" s="3" t="str">
        <f>VLOOKUP(Table3[[#This Row],[PRODUCT ID]],Table1[[PRODUCT]:[SELLING PRICE]],2,FALSE)</f>
        <v>Category4</v>
      </c>
      <c r="I3680" s="3" t="str">
        <f>VLOOKUP(Table3[[#This Row],[PRODUCT ID]],Table1[[PRODUCT]:[SELLING PRICE]],3,FALSE)</f>
        <v>Kg</v>
      </c>
      <c r="J3680" s="16">
        <f ca="1">VLOOKUP(Table3[[#This Row],[PRODUCT ID]],Table1[[PRODUCT]:[SELLING PRICE]],4,FALSE)</f>
        <v>61</v>
      </c>
      <c r="K3680" s="16">
        <f ca="1">VLOOKUP(Table3[[#This Row],[PRODUCT ID]],Table1[[PRODUCT]:[SELLING PRICE]],5,FALSE)</f>
        <v>312.32326713393212</v>
      </c>
      <c r="L3680" s="16">
        <f ca="1">J3680*Table3[[#This Row],[QUANTITY]]</f>
        <v>549</v>
      </c>
      <c r="M3680" s="16">
        <f ca="1">K3680*Table3[[#This Row],[QUANTITY]]*(1-Table3[[#This Row],[DISCOUNT %]])</f>
        <v>2550.5770909950838</v>
      </c>
      <c r="N3680" s="3">
        <f>DAY(Table3[[#This Row],[DATE]])</f>
        <v>27</v>
      </c>
      <c r="O3680" s="3" t="str">
        <f>TEXT(Table3[[#This Row],[DATE]],"mmm")</f>
        <v>Jan</v>
      </c>
      <c r="P3680" s="3">
        <f>YEAR(Table3[[#This Row],[DATE]])</f>
        <v>2031</v>
      </c>
    </row>
    <row r="3681" spans="1:16" x14ac:dyDescent="0.3">
      <c r="A3681" s="6">
        <v>47876</v>
      </c>
      <c r="B3681" s="7" t="s">
        <v>1585</v>
      </c>
      <c r="C3681" s="9">
        <f t="shared" ca="1" si="114"/>
        <v>14</v>
      </c>
      <c r="D3681" s="9" t="s">
        <v>2116</v>
      </c>
      <c r="E3681" s="9" t="s">
        <v>2116</v>
      </c>
      <c r="F3681" s="10">
        <f t="shared" ca="1" si="115"/>
        <v>7.5102621065905054E-2</v>
      </c>
      <c r="G3681" s="3" t="str">
        <f>VLOOKUP(Table3[[#This Row],[PRODUCT ID]],Table1[[PRODUCT]:[SELLING PRICE]],1,FALSE)</f>
        <v>Product533</v>
      </c>
      <c r="H3681" s="3" t="str">
        <f>VLOOKUP(Table3[[#This Row],[PRODUCT ID]],Table1[[PRODUCT]:[SELLING PRICE]],2,FALSE)</f>
        <v>Category5</v>
      </c>
      <c r="I3681" s="3" t="str">
        <f>VLOOKUP(Table3[[#This Row],[PRODUCT ID]],Table1[[PRODUCT]:[SELLING PRICE]],3,FALSE)</f>
        <v>Lt</v>
      </c>
      <c r="J3681" s="16">
        <f ca="1">VLOOKUP(Table3[[#This Row],[PRODUCT ID]],Table1[[PRODUCT]:[SELLING PRICE]],4,FALSE)</f>
        <v>39</v>
      </c>
      <c r="K3681" s="16">
        <f ca="1">VLOOKUP(Table3[[#This Row],[PRODUCT ID]],Table1[[PRODUCT]:[SELLING PRICE]],5,FALSE)</f>
        <v>227.17991491095728</v>
      </c>
      <c r="L3681" s="16">
        <f ca="1">J3681*Table3[[#This Row],[QUANTITY]]</f>
        <v>546</v>
      </c>
      <c r="M3681" s="16">
        <f ca="1">K3681*Table3[[#This Row],[QUANTITY]]*(1-Table3[[#This Row],[DISCOUNT %]])</f>
        <v>2941.6535098666118</v>
      </c>
      <c r="N3681" s="3">
        <f>DAY(Table3[[#This Row],[DATE]])</f>
        <v>28</v>
      </c>
      <c r="O3681" s="3" t="str">
        <f>TEXT(Table3[[#This Row],[DATE]],"mmm")</f>
        <v>Jan</v>
      </c>
      <c r="P3681" s="3">
        <f>YEAR(Table3[[#This Row],[DATE]])</f>
        <v>2031</v>
      </c>
    </row>
    <row r="3682" spans="1:16" x14ac:dyDescent="0.3">
      <c r="A3682" s="6">
        <v>47877</v>
      </c>
      <c r="B3682" s="7" t="s">
        <v>1586</v>
      </c>
      <c r="C3682" s="9">
        <f t="shared" ca="1" si="114"/>
        <v>8</v>
      </c>
      <c r="D3682" s="9" t="s">
        <v>2115</v>
      </c>
      <c r="E3682" s="9" t="s">
        <v>2118</v>
      </c>
      <c r="F3682" s="10">
        <f t="shared" ca="1" si="115"/>
        <v>8.9034525287417565E-2</v>
      </c>
      <c r="G3682" s="3" t="str">
        <f>VLOOKUP(Table3[[#This Row],[PRODUCT ID]],Table1[[PRODUCT]:[SELLING PRICE]],1,FALSE)</f>
        <v>Product534</v>
      </c>
      <c r="H3682" s="3" t="str">
        <f>VLOOKUP(Table3[[#This Row],[PRODUCT ID]],Table1[[PRODUCT]:[SELLING PRICE]],2,FALSE)</f>
        <v>Category1</v>
      </c>
      <c r="I3682" s="3" t="str">
        <f>VLOOKUP(Table3[[#This Row],[PRODUCT ID]],Table1[[PRODUCT]:[SELLING PRICE]],3,FALSE)</f>
        <v>Ft</v>
      </c>
      <c r="J3682" s="16">
        <f ca="1">VLOOKUP(Table3[[#This Row],[PRODUCT ID]],Table1[[PRODUCT]:[SELLING PRICE]],4,FALSE)</f>
        <v>58</v>
      </c>
      <c r="K3682" s="16">
        <f ca="1">VLOOKUP(Table3[[#This Row],[PRODUCT ID]],Table1[[PRODUCT]:[SELLING PRICE]],5,FALSE)</f>
        <v>24.978580159953921</v>
      </c>
      <c r="L3682" s="16">
        <f ca="1">J3682*Table3[[#This Row],[QUANTITY]]</f>
        <v>464</v>
      </c>
      <c r="M3682" s="16">
        <f ca="1">K3682*Table3[[#This Row],[QUANTITY]]*(1-Table3[[#This Row],[DISCOUNT %]])</f>
        <v>182.03699306446973</v>
      </c>
      <c r="N3682" s="3">
        <f>DAY(Table3[[#This Row],[DATE]])</f>
        <v>29</v>
      </c>
      <c r="O3682" s="3" t="str">
        <f>TEXT(Table3[[#This Row],[DATE]],"mmm")</f>
        <v>Jan</v>
      </c>
      <c r="P3682" s="3">
        <f>YEAR(Table3[[#This Row],[DATE]])</f>
        <v>2031</v>
      </c>
    </row>
    <row r="3683" spans="1:16" x14ac:dyDescent="0.3">
      <c r="A3683" s="6">
        <v>47878</v>
      </c>
      <c r="B3683" s="7" t="s">
        <v>1587</v>
      </c>
      <c r="C3683" s="9">
        <f t="shared" ca="1" si="114"/>
        <v>14</v>
      </c>
      <c r="D3683" s="9" t="s">
        <v>2116</v>
      </c>
      <c r="E3683" s="9" t="s">
        <v>2116</v>
      </c>
      <c r="F3683" s="10">
        <f t="shared" ca="1" si="115"/>
        <v>3.0344231233002342E-3</v>
      </c>
      <c r="G3683" s="3" t="str">
        <f>VLOOKUP(Table3[[#This Row],[PRODUCT ID]],Table1[[PRODUCT]:[SELLING PRICE]],1,FALSE)</f>
        <v>Product535</v>
      </c>
      <c r="H3683" s="3" t="str">
        <f>VLOOKUP(Table3[[#This Row],[PRODUCT ID]],Table1[[PRODUCT]:[SELLING PRICE]],2,FALSE)</f>
        <v>Category2</v>
      </c>
      <c r="I3683" s="3" t="str">
        <f>VLOOKUP(Table3[[#This Row],[PRODUCT ID]],Table1[[PRODUCT]:[SELLING PRICE]],3,FALSE)</f>
        <v>Kg</v>
      </c>
      <c r="J3683" s="16">
        <f ca="1">VLOOKUP(Table3[[#This Row],[PRODUCT ID]],Table1[[PRODUCT]:[SELLING PRICE]],4,FALSE)</f>
        <v>49</v>
      </c>
      <c r="K3683" s="16">
        <f ca="1">VLOOKUP(Table3[[#This Row],[PRODUCT ID]],Table1[[PRODUCT]:[SELLING PRICE]],5,FALSE)</f>
        <v>29.453573056436444</v>
      </c>
      <c r="L3683" s="16">
        <f ca="1">J3683*Table3[[#This Row],[QUANTITY]]</f>
        <v>686</v>
      </c>
      <c r="M3683" s="16">
        <f ca="1">K3683*Table3[[#This Row],[QUANTITY]]*(1-Table3[[#This Row],[DISCOUNT %]])</f>
        <v>411.09877834606249</v>
      </c>
      <c r="N3683" s="3">
        <f>DAY(Table3[[#This Row],[DATE]])</f>
        <v>30</v>
      </c>
      <c r="O3683" s="3" t="str">
        <f>TEXT(Table3[[#This Row],[DATE]],"mmm")</f>
        <v>Jan</v>
      </c>
      <c r="P3683" s="3">
        <f>YEAR(Table3[[#This Row],[DATE]])</f>
        <v>2031</v>
      </c>
    </row>
    <row r="3684" spans="1:16" x14ac:dyDescent="0.3">
      <c r="A3684" s="6">
        <v>47879</v>
      </c>
      <c r="B3684" s="7" t="s">
        <v>1588</v>
      </c>
      <c r="C3684" s="9">
        <f t="shared" ca="1" si="114"/>
        <v>7</v>
      </c>
      <c r="D3684" s="9" t="s">
        <v>2117</v>
      </c>
      <c r="E3684" s="9" t="s">
        <v>2116</v>
      </c>
      <c r="F3684" s="10">
        <f t="shared" ca="1" si="115"/>
        <v>5.612606289615505E-2</v>
      </c>
      <c r="G3684" s="3" t="str">
        <f>VLOOKUP(Table3[[#This Row],[PRODUCT ID]],Table1[[PRODUCT]:[SELLING PRICE]],1,FALSE)</f>
        <v>Product536</v>
      </c>
      <c r="H3684" s="3" t="str">
        <f>VLOOKUP(Table3[[#This Row],[PRODUCT ID]],Table1[[PRODUCT]:[SELLING PRICE]],2,FALSE)</f>
        <v>Category3</v>
      </c>
      <c r="I3684" s="3" t="str">
        <f>VLOOKUP(Table3[[#This Row],[PRODUCT ID]],Table1[[PRODUCT]:[SELLING PRICE]],3,FALSE)</f>
        <v>No</v>
      </c>
      <c r="J3684" s="16">
        <f ca="1">VLOOKUP(Table3[[#This Row],[PRODUCT ID]],Table1[[PRODUCT]:[SELLING PRICE]],4,FALSE)</f>
        <v>125</v>
      </c>
      <c r="K3684" s="16">
        <f ca="1">VLOOKUP(Table3[[#This Row],[PRODUCT ID]],Table1[[PRODUCT]:[SELLING PRICE]],5,FALSE)</f>
        <v>239.61406290653863</v>
      </c>
      <c r="L3684" s="16">
        <f ca="1">J3684*Table3[[#This Row],[QUANTITY]]</f>
        <v>875</v>
      </c>
      <c r="M3684" s="16">
        <f ca="1">K3684*Table3[[#This Row],[QUANTITY]]*(1-Table3[[#This Row],[DISCOUNT %]])</f>
        <v>1583.1582825873008</v>
      </c>
      <c r="N3684" s="3">
        <f>DAY(Table3[[#This Row],[DATE]])</f>
        <v>31</v>
      </c>
      <c r="O3684" s="3" t="str">
        <f>TEXT(Table3[[#This Row],[DATE]],"mmm")</f>
        <v>Jan</v>
      </c>
      <c r="P3684" s="3">
        <f>YEAR(Table3[[#This Row],[DATE]])</f>
        <v>2031</v>
      </c>
    </row>
    <row r="3685" spans="1:16" x14ac:dyDescent="0.3">
      <c r="A3685" s="6">
        <v>47880</v>
      </c>
      <c r="B3685" s="7" t="s">
        <v>1589</v>
      </c>
      <c r="C3685" s="9">
        <f t="shared" ca="1" si="114"/>
        <v>6</v>
      </c>
      <c r="D3685" s="9" t="s">
        <v>2115</v>
      </c>
      <c r="E3685" s="9" t="s">
        <v>2116</v>
      </c>
      <c r="F3685" s="10">
        <f t="shared" ca="1" si="115"/>
        <v>2.7029692651387518E-2</v>
      </c>
      <c r="G3685" s="3" t="str">
        <f>VLOOKUP(Table3[[#This Row],[PRODUCT ID]],Table1[[PRODUCT]:[SELLING PRICE]],1,FALSE)</f>
        <v>Product537</v>
      </c>
      <c r="H3685" s="3" t="str">
        <f>VLOOKUP(Table3[[#This Row],[PRODUCT ID]],Table1[[PRODUCT]:[SELLING PRICE]],2,FALSE)</f>
        <v>Category4</v>
      </c>
      <c r="I3685" s="3" t="str">
        <f>VLOOKUP(Table3[[#This Row],[PRODUCT ID]],Table1[[PRODUCT]:[SELLING PRICE]],3,FALSE)</f>
        <v>No</v>
      </c>
      <c r="J3685" s="16">
        <f ca="1">VLOOKUP(Table3[[#This Row],[PRODUCT ID]],Table1[[PRODUCT]:[SELLING PRICE]],4,FALSE)</f>
        <v>92</v>
      </c>
      <c r="K3685" s="16">
        <f ca="1">VLOOKUP(Table3[[#This Row],[PRODUCT ID]],Table1[[PRODUCT]:[SELLING PRICE]],5,FALSE)</f>
        <v>182.07958934181903</v>
      </c>
      <c r="L3685" s="16">
        <f ca="1">J3685*Table3[[#This Row],[QUANTITY]]</f>
        <v>552</v>
      </c>
      <c r="M3685" s="16">
        <f ca="1">K3685*Table3[[#This Row],[QUANTITY]]*(1-Table3[[#This Row],[DISCOUNT %]])</f>
        <v>1062.9482040229129</v>
      </c>
      <c r="N3685" s="3">
        <f>DAY(Table3[[#This Row],[DATE]])</f>
        <v>1</v>
      </c>
      <c r="O3685" s="3" t="str">
        <f>TEXT(Table3[[#This Row],[DATE]],"mmm")</f>
        <v>Feb</v>
      </c>
      <c r="P3685" s="3">
        <f>YEAR(Table3[[#This Row],[DATE]])</f>
        <v>2031</v>
      </c>
    </row>
    <row r="3686" spans="1:16" x14ac:dyDescent="0.3">
      <c r="A3686" s="6">
        <v>47881</v>
      </c>
      <c r="B3686" s="7" t="s">
        <v>1590</v>
      </c>
      <c r="C3686" s="9">
        <f t="shared" ca="1" si="114"/>
        <v>5</v>
      </c>
      <c r="D3686" s="9" t="s">
        <v>2115</v>
      </c>
      <c r="E3686" s="9" t="s">
        <v>2116</v>
      </c>
      <c r="F3686" s="10">
        <f t="shared" ca="1" si="115"/>
        <v>1.4974668103241828E-2</v>
      </c>
      <c r="G3686" s="3" t="str">
        <f>VLOOKUP(Table3[[#This Row],[PRODUCT ID]],Table1[[PRODUCT]:[SELLING PRICE]],1,FALSE)</f>
        <v>Product538</v>
      </c>
      <c r="H3686" s="3" t="str">
        <f>VLOOKUP(Table3[[#This Row],[PRODUCT ID]],Table1[[PRODUCT]:[SELLING PRICE]],2,FALSE)</f>
        <v>Category5</v>
      </c>
      <c r="I3686" s="3" t="str">
        <f>VLOOKUP(Table3[[#This Row],[PRODUCT ID]],Table1[[PRODUCT]:[SELLING PRICE]],3,FALSE)</f>
        <v>Ft</v>
      </c>
      <c r="J3686" s="16">
        <f ca="1">VLOOKUP(Table3[[#This Row],[PRODUCT ID]],Table1[[PRODUCT]:[SELLING PRICE]],4,FALSE)</f>
        <v>187</v>
      </c>
      <c r="K3686" s="16">
        <f ca="1">VLOOKUP(Table3[[#This Row],[PRODUCT ID]],Table1[[PRODUCT]:[SELLING PRICE]],5,FALSE)</f>
        <v>286.60544780833396</v>
      </c>
      <c r="L3686" s="16">
        <f ca="1">J3686*Table3[[#This Row],[QUANTITY]]</f>
        <v>935</v>
      </c>
      <c r="M3686" s="16">
        <f ca="1">K3686*Table3[[#This Row],[QUANTITY]]*(1-Table3[[#This Row],[DISCOUNT %]])</f>
        <v>1411.5681317541157</v>
      </c>
      <c r="N3686" s="3">
        <f>DAY(Table3[[#This Row],[DATE]])</f>
        <v>2</v>
      </c>
      <c r="O3686" s="3" t="str">
        <f>TEXT(Table3[[#This Row],[DATE]],"mmm")</f>
        <v>Feb</v>
      </c>
      <c r="P3686" s="3">
        <f>YEAR(Table3[[#This Row],[DATE]])</f>
        <v>2031</v>
      </c>
    </row>
    <row r="3687" spans="1:16" x14ac:dyDescent="0.3">
      <c r="A3687" s="6">
        <v>47882</v>
      </c>
      <c r="B3687" s="7" t="s">
        <v>1591</v>
      </c>
      <c r="C3687" s="9">
        <f t="shared" ca="1" si="114"/>
        <v>10</v>
      </c>
      <c r="D3687" s="9" t="s">
        <v>2115</v>
      </c>
      <c r="E3687" s="9" t="s">
        <v>2116</v>
      </c>
      <c r="F3687" s="10">
        <f t="shared" ca="1" si="115"/>
        <v>7.0796465187047325E-2</v>
      </c>
      <c r="G3687" s="3" t="str">
        <f>VLOOKUP(Table3[[#This Row],[PRODUCT ID]],Table1[[PRODUCT]:[SELLING PRICE]],1,FALSE)</f>
        <v>Product539</v>
      </c>
      <c r="H3687" s="3" t="str">
        <f>VLOOKUP(Table3[[#This Row],[PRODUCT ID]],Table1[[PRODUCT]:[SELLING PRICE]],2,FALSE)</f>
        <v>Category1</v>
      </c>
      <c r="I3687" s="3" t="str">
        <f>VLOOKUP(Table3[[#This Row],[PRODUCT ID]],Table1[[PRODUCT]:[SELLING PRICE]],3,FALSE)</f>
        <v>No</v>
      </c>
      <c r="J3687" s="16">
        <f ca="1">VLOOKUP(Table3[[#This Row],[PRODUCT ID]],Table1[[PRODUCT]:[SELLING PRICE]],4,FALSE)</f>
        <v>38</v>
      </c>
      <c r="K3687" s="16">
        <f ca="1">VLOOKUP(Table3[[#This Row],[PRODUCT ID]],Table1[[PRODUCT]:[SELLING PRICE]],5,FALSE)</f>
        <v>256.66006624356902</v>
      </c>
      <c r="L3687" s="16">
        <f ca="1">J3687*Table3[[#This Row],[QUANTITY]]</f>
        <v>380</v>
      </c>
      <c r="M3687" s="16">
        <f ca="1">K3687*Table3[[#This Row],[QUANTITY]]*(1-Table3[[#This Row],[DISCOUNT %]])</f>
        <v>2384.8944079885091</v>
      </c>
      <c r="N3687" s="3">
        <f>DAY(Table3[[#This Row],[DATE]])</f>
        <v>3</v>
      </c>
      <c r="O3687" s="3" t="str">
        <f>TEXT(Table3[[#This Row],[DATE]],"mmm")</f>
        <v>Feb</v>
      </c>
      <c r="P3687" s="3">
        <f>YEAR(Table3[[#This Row],[DATE]])</f>
        <v>2031</v>
      </c>
    </row>
    <row r="3688" spans="1:16" x14ac:dyDescent="0.3">
      <c r="A3688" s="6">
        <v>47883</v>
      </c>
      <c r="B3688" s="7" t="s">
        <v>1592</v>
      </c>
      <c r="C3688" s="9">
        <f t="shared" ca="1" si="114"/>
        <v>2</v>
      </c>
      <c r="D3688" s="9" t="s">
        <v>2116</v>
      </c>
      <c r="E3688" s="9" t="s">
        <v>2118</v>
      </c>
      <c r="F3688" s="10">
        <f t="shared" ca="1" si="115"/>
        <v>5.1799920208382116E-2</v>
      </c>
      <c r="G3688" s="3" t="str">
        <f>VLOOKUP(Table3[[#This Row],[PRODUCT ID]],Table1[[PRODUCT]:[SELLING PRICE]],1,FALSE)</f>
        <v>Product540</v>
      </c>
      <c r="H3688" s="3" t="str">
        <f>VLOOKUP(Table3[[#This Row],[PRODUCT ID]],Table1[[PRODUCT]:[SELLING PRICE]],2,FALSE)</f>
        <v>Category2</v>
      </c>
      <c r="I3688" s="3" t="str">
        <f>VLOOKUP(Table3[[#This Row],[PRODUCT ID]],Table1[[PRODUCT]:[SELLING PRICE]],3,FALSE)</f>
        <v>Kg</v>
      </c>
      <c r="J3688" s="16">
        <f ca="1">VLOOKUP(Table3[[#This Row],[PRODUCT ID]],Table1[[PRODUCT]:[SELLING PRICE]],4,FALSE)</f>
        <v>35</v>
      </c>
      <c r="K3688" s="16">
        <f ca="1">VLOOKUP(Table3[[#This Row],[PRODUCT ID]],Table1[[PRODUCT]:[SELLING PRICE]],5,FALSE)</f>
        <v>122.31402862448959</v>
      </c>
      <c r="L3688" s="16">
        <f ca="1">J3688*Table3[[#This Row],[QUANTITY]]</f>
        <v>70</v>
      </c>
      <c r="M3688" s="16">
        <f ca="1">K3688*Table3[[#This Row],[QUANTITY]]*(1-Table3[[#This Row],[DISCOUNT %]])</f>
        <v>231.95634340275055</v>
      </c>
      <c r="N3688" s="3">
        <f>DAY(Table3[[#This Row],[DATE]])</f>
        <v>4</v>
      </c>
      <c r="O3688" s="3" t="str">
        <f>TEXT(Table3[[#This Row],[DATE]],"mmm")</f>
        <v>Feb</v>
      </c>
      <c r="P3688" s="3">
        <f>YEAR(Table3[[#This Row],[DATE]])</f>
        <v>2031</v>
      </c>
    </row>
    <row r="3689" spans="1:16" x14ac:dyDescent="0.3">
      <c r="A3689" s="6">
        <v>47884</v>
      </c>
      <c r="B3689" s="7" t="s">
        <v>1593</v>
      </c>
      <c r="C3689" s="9">
        <f t="shared" ca="1" si="114"/>
        <v>1</v>
      </c>
      <c r="D3689" s="9" t="s">
        <v>2116</v>
      </c>
      <c r="E3689" s="9" t="s">
        <v>2118</v>
      </c>
      <c r="F3689" s="10">
        <f t="shared" ca="1" si="115"/>
        <v>9.3025660038479979E-2</v>
      </c>
      <c r="G3689" s="3" t="str">
        <f>VLOOKUP(Table3[[#This Row],[PRODUCT ID]],Table1[[PRODUCT]:[SELLING PRICE]],1,FALSE)</f>
        <v>Product541</v>
      </c>
      <c r="H3689" s="3" t="str">
        <f>VLOOKUP(Table3[[#This Row],[PRODUCT ID]],Table1[[PRODUCT]:[SELLING PRICE]],2,FALSE)</f>
        <v>Category3</v>
      </c>
      <c r="I3689" s="3" t="str">
        <f>VLOOKUP(Table3[[#This Row],[PRODUCT ID]],Table1[[PRODUCT]:[SELLING PRICE]],3,FALSE)</f>
        <v>Kg</v>
      </c>
      <c r="J3689" s="16">
        <f ca="1">VLOOKUP(Table3[[#This Row],[PRODUCT ID]],Table1[[PRODUCT]:[SELLING PRICE]],4,FALSE)</f>
        <v>184</v>
      </c>
      <c r="K3689" s="16">
        <f ca="1">VLOOKUP(Table3[[#This Row],[PRODUCT ID]],Table1[[PRODUCT]:[SELLING PRICE]],5,FALSE)</f>
        <v>187.5954611966099</v>
      </c>
      <c r="L3689" s="16">
        <f ca="1">J3689*Table3[[#This Row],[QUANTITY]]</f>
        <v>184</v>
      </c>
      <c r="M3689" s="16">
        <f ca="1">K3689*Table3[[#This Row],[QUANTITY]]*(1-Table3[[#This Row],[DISCOUNT %]])</f>
        <v>170.14426959857221</v>
      </c>
      <c r="N3689" s="3">
        <f>DAY(Table3[[#This Row],[DATE]])</f>
        <v>5</v>
      </c>
      <c r="O3689" s="3" t="str">
        <f>TEXT(Table3[[#This Row],[DATE]],"mmm")</f>
        <v>Feb</v>
      </c>
      <c r="P3689" s="3">
        <f>YEAR(Table3[[#This Row],[DATE]])</f>
        <v>2031</v>
      </c>
    </row>
    <row r="3690" spans="1:16" x14ac:dyDescent="0.3">
      <c r="A3690" s="6">
        <v>47885</v>
      </c>
      <c r="B3690" s="7" t="s">
        <v>1594</v>
      </c>
      <c r="C3690" s="9">
        <f t="shared" ca="1" si="114"/>
        <v>11</v>
      </c>
      <c r="D3690" s="9" t="s">
        <v>2116</v>
      </c>
      <c r="E3690" s="9" t="s">
        <v>2116</v>
      </c>
      <c r="F3690" s="10">
        <f t="shared" ca="1" si="115"/>
        <v>3.3505746405239636E-2</v>
      </c>
      <c r="G3690" s="3" t="str">
        <f>VLOOKUP(Table3[[#This Row],[PRODUCT ID]],Table1[[PRODUCT]:[SELLING PRICE]],1,FALSE)</f>
        <v>Product542</v>
      </c>
      <c r="H3690" s="3" t="str">
        <f>VLOOKUP(Table3[[#This Row],[PRODUCT ID]],Table1[[PRODUCT]:[SELLING PRICE]],2,FALSE)</f>
        <v>Category4</v>
      </c>
      <c r="I3690" s="3" t="str">
        <f>VLOOKUP(Table3[[#This Row],[PRODUCT ID]],Table1[[PRODUCT]:[SELLING PRICE]],3,FALSE)</f>
        <v>Lt</v>
      </c>
      <c r="J3690" s="16">
        <f ca="1">VLOOKUP(Table3[[#This Row],[PRODUCT ID]],Table1[[PRODUCT]:[SELLING PRICE]],4,FALSE)</f>
        <v>205</v>
      </c>
      <c r="K3690" s="16">
        <f ca="1">VLOOKUP(Table3[[#This Row],[PRODUCT ID]],Table1[[PRODUCT]:[SELLING PRICE]],5,FALSE)</f>
        <v>111.39532022807037</v>
      </c>
      <c r="L3690" s="16">
        <f ca="1">J3690*Table3[[#This Row],[QUANTITY]]</f>
        <v>2255</v>
      </c>
      <c r="M3690" s="16">
        <f ca="1">K3690*Table3[[#This Row],[QUANTITY]]*(1-Table3[[#This Row],[DISCOUNT %]])</f>
        <v>1184.2923056555601</v>
      </c>
      <c r="N3690" s="3">
        <f>DAY(Table3[[#This Row],[DATE]])</f>
        <v>6</v>
      </c>
      <c r="O3690" s="3" t="str">
        <f>TEXT(Table3[[#This Row],[DATE]],"mmm")</f>
        <v>Feb</v>
      </c>
      <c r="P3690" s="3">
        <f>YEAR(Table3[[#This Row],[DATE]])</f>
        <v>2031</v>
      </c>
    </row>
    <row r="3691" spans="1:16" x14ac:dyDescent="0.3">
      <c r="A3691" s="6">
        <v>47886</v>
      </c>
      <c r="B3691" s="7" t="s">
        <v>1595</v>
      </c>
      <c r="C3691" s="9">
        <f t="shared" ca="1" si="114"/>
        <v>10</v>
      </c>
      <c r="D3691" s="9" t="s">
        <v>2115</v>
      </c>
      <c r="E3691" s="9" t="s">
        <v>2116</v>
      </c>
      <c r="F3691" s="10">
        <f t="shared" ca="1" si="115"/>
        <v>4.9768711527381451E-2</v>
      </c>
      <c r="G3691" s="3" t="str">
        <f>VLOOKUP(Table3[[#This Row],[PRODUCT ID]],Table1[[PRODUCT]:[SELLING PRICE]],1,FALSE)</f>
        <v>Product543</v>
      </c>
      <c r="H3691" s="3" t="str">
        <f>VLOOKUP(Table3[[#This Row],[PRODUCT ID]],Table1[[PRODUCT]:[SELLING PRICE]],2,FALSE)</f>
        <v>Category5</v>
      </c>
      <c r="I3691" s="3" t="str">
        <f>VLOOKUP(Table3[[#This Row],[PRODUCT ID]],Table1[[PRODUCT]:[SELLING PRICE]],3,FALSE)</f>
        <v>Kg</v>
      </c>
      <c r="J3691" s="16">
        <f ca="1">VLOOKUP(Table3[[#This Row],[PRODUCT ID]],Table1[[PRODUCT]:[SELLING PRICE]],4,FALSE)</f>
        <v>92</v>
      </c>
      <c r="K3691" s="16">
        <f ca="1">VLOOKUP(Table3[[#This Row],[PRODUCT ID]],Table1[[PRODUCT]:[SELLING PRICE]],5,FALSE)</f>
        <v>164.17795719988192</v>
      </c>
      <c r="L3691" s="16">
        <f ca="1">J3691*Table3[[#This Row],[QUANTITY]]</f>
        <v>920</v>
      </c>
      <c r="M3691" s="16">
        <f ca="1">K3691*Table3[[#This Row],[QUANTITY]]*(1-Table3[[#This Row],[DISCOUNT %]])</f>
        <v>1560.070318088462</v>
      </c>
      <c r="N3691" s="3">
        <f>DAY(Table3[[#This Row],[DATE]])</f>
        <v>7</v>
      </c>
      <c r="O3691" s="3" t="str">
        <f>TEXT(Table3[[#This Row],[DATE]],"mmm")</f>
        <v>Feb</v>
      </c>
      <c r="P3691" s="3">
        <f>YEAR(Table3[[#This Row],[DATE]])</f>
        <v>2031</v>
      </c>
    </row>
    <row r="3692" spans="1:16" x14ac:dyDescent="0.3">
      <c r="A3692" s="6">
        <v>47887</v>
      </c>
      <c r="B3692" s="7" t="s">
        <v>1596</v>
      </c>
      <c r="C3692" s="9">
        <f t="shared" ca="1" si="114"/>
        <v>2</v>
      </c>
      <c r="D3692" s="9" t="s">
        <v>2117</v>
      </c>
      <c r="E3692" s="9" t="s">
        <v>2116</v>
      </c>
      <c r="F3692" s="10">
        <f t="shared" ca="1" si="115"/>
        <v>2.6909143079605582E-2</v>
      </c>
      <c r="G3692" s="3" t="str">
        <f>VLOOKUP(Table3[[#This Row],[PRODUCT ID]],Table1[[PRODUCT]:[SELLING PRICE]],1,FALSE)</f>
        <v>Product544</v>
      </c>
      <c r="H3692" s="3" t="str">
        <f>VLOOKUP(Table3[[#This Row],[PRODUCT ID]],Table1[[PRODUCT]:[SELLING PRICE]],2,FALSE)</f>
        <v>Category1</v>
      </c>
      <c r="I3692" s="3" t="str">
        <f>VLOOKUP(Table3[[#This Row],[PRODUCT ID]],Table1[[PRODUCT]:[SELLING PRICE]],3,FALSE)</f>
        <v>Lt</v>
      </c>
      <c r="J3692" s="16">
        <f ca="1">VLOOKUP(Table3[[#This Row],[PRODUCT ID]],Table1[[PRODUCT]:[SELLING PRICE]],4,FALSE)</f>
        <v>159</v>
      </c>
      <c r="K3692" s="16">
        <f ca="1">VLOOKUP(Table3[[#This Row],[PRODUCT ID]],Table1[[PRODUCT]:[SELLING PRICE]],5,FALSE)</f>
        <v>116.95168070770521</v>
      </c>
      <c r="L3692" s="16">
        <f ca="1">J3692*Table3[[#This Row],[QUANTITY]]</f>
        <v>318</v>
      </c>
      <c r="M3692" s="16">
        <f ca="1">K3692*Table3[[#This Row],[QUANTITY]]*(1-Table3[[#This Row],[DISCOUNT %]])</f>
        <v>227.60922239628243</v>
      </c>
      <c r="N3692" s="3">
        <f>DAY(Table3[[#This Row],[DATE]])</f>
        <v>8</v>
      </c>
      <c r="O3692" s="3" t="str">
        <f>TEXT(Table3[[#This Row],[DATE]],"mmm")</f>
        <v>Feb</v>
      </c>
      <c r="P3692" s="3">
        <f>YEAR(Table3[[#This Row],[DATE]])</f>
        <v>2031</v>
      </c>
    </row>
    <row r="3693" spans="1:16" x14ac:dyDescent="0.3">
      <c r="A3693" s="6">
        <v>47888</v>
      </c>
      <c r="B3693" s="7" t="s">
        <v>1597</v>
      </c>
      <c r="C3693" s="9">
        <f t="shared" ca="1" si="114"/>
        <v>6</v>
      </c>
      <c r="D3693" s="9" t="s">
        <v>2117</v>
      </c>
      <c r="E3693" s="9" t="s">
        <v>2116</v>
      </c>
      <c r="F3693" s="10">
        <f t="shared" ca="1" si="115"/>
        <v>1.6552444495704522E-2</v>
      </c>
      <c r="G3693" s="3" t="str">
        <f>VLOOKUP(Table3[[#This Row],[PRODUCT ID]],Table1[[PRODUCT]:[SELLING PRICE]],1,FALSE)</f>
        <v>Product545</v>
      </c>
      <c r="H3693" s="3" t="str">
        <f>VLOOKUP(Table3[[#This Row],[PRODUCT ID]],Table1[[PRODUCT]:[SELLING PRICE]],2,FALSE)</f>
        <v>Category2</v>
      </c>
      <c r="I3693" s="3" t="str">
        <f>VLOOKUP(Table3[[#This Row],[PRODUCT ID]],Table1[[PRODUCT]:[SELLING PRICE]],3,FALSE)</f>
        <v>Ft</v>
      </c>
      <c r="J3693" s="16">
        <f ca="1">VLOOKUP(Table3[[#This Row],[PRODUCT ID]],Table1[[PRODUCT]:[SELLING PRICE]],4,FALSE)</f>
        <v>92</v>
      </c>
      <c r="K3693" s="16">
        <f ca="1">VLOOKUP(Table3[[#This Row],[PRODUCT ID]],Table1[[PRODUCT]:[SELLING PRICE]],5,FALSE)</f>
        <v>124.63873349821395</v>
      </c>
      <c r="L3693" s="16">
        <f ca="1">J3693*Table3[[#This Row],[QUANTITY]]</f>
        <v>552</v>
      </c>
      <c r="M3693" s="16">
        <f ca="1">K3693*Table3[[#This Row],[QUANTITY]]*(1-Table3[[#This Row],[DISCOUNT %]])</f>
        <v>735.45394667981918</v>
      </c>
      <c r="N3693" s="3">
        <f>DAY(Table3[[#This Row],[DATE]])</f>
        <v>9</v>
      </c>
      <c r="O3693" s="3" t="str">
        <f>TEXT(Table3[[#This Row],[DATE]],"mmm")</f>
        <v>Feb</v>
      </c>
      <c r="P3693" s="3">
        <f>YEAR(Table3[[#This Row],[DATE]])</f>
        <v>2031</v>
      </c>
    </row>
    <row r="3694" spans="1:16" x14ac:dyDescent="0.3">
      <c r="A3694" s="6">
        <v>47889</v>
      </c>
      <c r="B3694" s="7" t="s">
        <v>1598</v>
      </c>
      <c r="C3694" s="9">
        <f t="shared" ca="1" si="114"/>
        <v>9</v>
      </c>
      <c r="D3694" s="9" t="s">
        <v>2116</v>
      </c>
      <c r="E3694" s="9" t="s">
        <v>2118</v>
      </c>
      <c r="F3694" s="10">
        <f t="shared" ca="1" si="115"/>
        <v>1.1000272282686054E-2</v>
      </c>
      <c r="G3694" s="3" t="str">
        <f>VLOOKUP(Table3[[#This Row],[PRODUCT ID]],Table1[[PRODUCT]:[SELLING PRICE]],1,FALSE)</f>
        <v>Product546</v>
      </c>
      <c r="H3694" s="3" t="str">
        <f>VLOOKUP(Table3[[#This Row],[PRODUCT ID]],Table1[[PRODUCT]:[SELLING PRICE]],2,FALSE)</f>
        <v>Category3</v>
      </c>
      <c r="I3694" s="3" t="str">
        <f>VLOOKUP(Table3[[#This Row],[PRODUCT ID]],Table1[[PRODUCT]:[SELLING PRICE]],3,FALSE)</f>
        <v>Kg</v>
      </c>
      <c r="J3694" s="16">
        <f ca="1">VLOOKUP(Table3[[#This Row],[PRODUCT ID]],Table1[[PRODUCT]:[SELLING PRICE]],4,FALSE)</f>
        <v>178</v>
      </c>
      <c r="K3694" s="16">
        <f ca="1">VLOOKUP(Table3[[#This Row],[PRODUCT ID]],Table1[[PRODUCT]:[SELLING PRICE]],5,FALSE)</f>
        <v>284.35186459057371</v>
      </c>
      <c r="L3694" s="16">
        <f ca="1">J3694*Table3[[#This Row],[QUANTITY]]</f>
        <v>1602</v>
      </c>
      <c r="M3694" s="16">
        <f ca="1">K3694*Table3[[#This Row],[QUANTITY]]*(1-Table3[[#This Row],[DISCOUNT %]])</f>
        <v>2531.0152499038913</v>
      </c>
      <c r="N3694" s="3">
        <f>DAY(Table3[[#This Row],[DATE]])</f>
        <v>10</v>
      </c>
      <c r="O3694" s="3" t="str">
        <f>TEXT(Table3[[#This Row],[DATE]],"mmm")</f>
        <v>Feb</v>
      </c>
      <c r="P3694" s="3">
        <f>YEAR(Table3[[#This Row],[DATE]])</f>
        <v>2031</v>
      </c>
    </row>
    <row r="3695" spans="1:16" x14ac:dyDescent="0.3">
      <c r="A3695" s="6">
        <v>47890</v>
      </c>
      <c r="B3695" s="7" t="s">
        <v>1599</v>
      </c>
      <c r="C3695" s="9">
        <f t="shared" ca="1" si="114"/>
        <v>6</v>
      </c>
      <c r="D3695" s="9" t="s">
        <v>2116</v>
      </c>
      <c r="E3695" s="9" t="s">
        <v>2116</v>
      </c>
      <c r="F3695" s="10">
        <f t="shared" ca="1" si="115"/>
        <v>1.5326494415990112E-2</v>
      </c>
      <c r="G3695" s="3" t="str">
        <f>VLOOKUP(Table3[[#This Row],[PRODUCT ID]],Table1[[PRODUCT]:[SELLING PRICE]],1,FALSE)</f>
        <v>Product547</v>
      </c>
      <c r="H3695" s="3" t="str">
        <f>VLOOKUP(Table3[[#This Row],[PRODUCT ID]],Table1[[PRODUCT]:[SELLING PRICE]],2,FALSE)</f>
        <v>Category4</v>
      </c>
      <c r="I3695" s="3" t="str">
        <f>VLOOKUP(Table3[[#This Row],[PRODUCT ID]],Table1[[PRODUCT]:[SELLING PRICE]],3,FALSE)</f>
        <v>No</v>
      </c>
      <c r="J3695" s="16">
        <f ca="1">VLOOKUP(Table3[[#This Row],[PRODUCT ID]],Table1[[PRODUCT]:[SELLING PRICE]],4,FALSE)</f>
        <v>234</v>
      </c>
      <c r="K3695" s="16">
        <f ca="1">VLOOKUP(Table3[[#This Row],[PRODUCT ID]],Table1[[PRODUCT]:[SELLING PRICE]],5,FALSE)</f>
        <v>113.77779857598524</v>
      </c>
      <c r="L3695" s="16">
        <f ca="1">J3695*Table3[[#This Row],[QUANTITY]]</f>
        <v>1404</v>
      </c>
      <c r="M3695" s="16">
        <f ca="1">K3695*Table3[[#This Row],[QUANTITY]]*(1-Table3[[#This Row],[DISCOUNT %]])</f>
        <v>672.20390268868061</v>
      </c>
      <c r="N3695" s="3">
        <f>DAY(Table3[[#This Row],[DATE]])</f>
        <v>11</v>
      </c>
      <c r="O3695" s="3" t="str">
        <f>TEXT(Table3[[#This Row],[DATE]],"mmm")</f>
        <v>Feb</v>
      </c>
      <c r="P3695" s="3">
        <f>YEAR(Table3[[#This Row],[DATE]])</f>
        <v>2031</v>
      </c>
    </row>
    <row r="3696" spans="1:16" x14ac:dyDescent="0.3">
      <c r="A3696" s="6">
        <v>47891</v>
      </c>
      <c r="B3696" s="7" t="s">
        <v>1600</v>
      </c>
      <c r="C3696" s="9">
        <f t="shared" ca="1" si="114"/>
        <v>7</v>
      </c>
      <c r="D3696" s="9" t="s">
        <v>2116</v>
      </c>
      <c r="E3696" s="9" t="s">
        <v>2116</v>
      </c>
      <c r="F3696" s="10">
        <f t="shared" ca="1" si="115"/>
        <v>9.1919531045772038E-2</v>
      </c>
      <c r="G3696" s="3" t="str">
        <f>VLOOKUP(Table3[[#This Row],[PRODUCT ID]],Table1[[PRODUCT]:[SELLING PRICE]],1,FALSE)</f>
        <v>Product548</v>
      </c>
      <c r="H3696" s="3" t="str">
        <f>VLOOKUP(Table3[[#This Row],[PRODUCT ID]],Table1[[PRODUCT]:[SELLING PRICE]],2,FALSE)</f>
        <v>Category5</v>
      </c>
      <c r="I3696" s="3" t="str">
        <f>VLOOKUP(Table3[[#This Row],[PRODUCT ID]],Table1[[PRODUCT]:[SELLING PRICE]],3,FALSE)</f>
        <v>No</v>
      </c>
      <c r="J3696" s="16">
        <f ca="1">VLOOKUP(Table3[[#This Row],[PRODUCT ID]],Table1[[PRODUCT]:[SELLING PRICE]],4,FALSE)</f>
        <v>223</v>
      </c>
      <c r="K3696" s="16">
        <f ca="1">VLOOKUP(Table3[[#This Row],[PRODUCT ID]],Table1[[PRODUCT]:[SELLING PRICE]],5,FALSE)</f>
        <v>281.88325471456432</v>
      </c>
      <c r="L3696" s="16">
        <f ca="1">J3696*Table3[[#This Row],[QUANTITY]]</f>
        <v>1561</v>
      </c>
      <c r="M3696" s="16">
        <f ca="1">K3696*Table3[[#This Row],[QUANTITY]]*(1-Table3[[#This Row],[DISCOUNT %]])</f>
        <v>1791.8087469208197</v>
      </c>
      <c r="N3696" s="3">
        <f>DAY(Table3[[#This Row],[DATE]])</f>
        <v>12</v>
      </c>
      <c r="O3696" s="3" t="str">
        <f>TEXT(Table3[[#This Row],[DATE]],"mmm")</f>
        <v>Feb</v>
      </c>
      <c r="P3696" s="3">
        <f>YEAR(Table3[[#This Row],[DATE]])</f>
        <v>2031</v>
      </c>
    </row>
    <row r="3697" spans="1:16" x14ac:dyDescent="0.3">
      <c r="A3697" s="6">
        <v>47892</v>
      </c>
      <c r="B3697" s="7" t="s">
        <v>1601</v>
      </c>
      <c r="C3697" s="9">
        <f t="shared" ca="1" si="114"/>
        <v>5</v>
      </c>
      <c r="D3697" s="9" t="s">
        <v>2116</v>
      </c>
      <c r="E3697" s="9" t="s">
        <v>2116</v>
      </c>
      <c r="F3697" s="10">
        <f t="shared" ca="1" si="115"/>
        <v>3.0089279669342651E-2</v>
      </c>
      <c r="G3697" s="3" t="str">
        <f>VLOOKUP(Table3[[#This Row],[PRODUCT ID]],Table1[[PRODUCT]:[SELLING PRICE]],1,FALSE)</f>
        <v>Product549</v>
      </c>
      <c r="H3697" s="3" t="str">
        <f>VLOOKUP(Table3[[#This Row],[PRODUCT ID]],Table1[[PRODUCT]:[SELLING PRICE]],2,FALSE)</f>
        <v>Category1</v>
      </c>
      <c r="I3697" s="3" t="str">
        <f>VLOOKUP(Table3[[#This Row],[PRODUCT ID]],Table1[[PRODUCT]:[SELLING PRICE]],3,FALSE)</f>
        <v>Ft</v>
      </c>
      <c r="J3697" s="16">
        <f ca="1">VLOOKUP(Table3[[#This Row],[PRODUCT ID]],Table1[[PRODUCT]:[SELLING PRICE]],4,FALSE)</f>
        <v>243</v>
      </c>
      <c r="K3697" s="16">
        <f ca="1">VLOOKUP(Table3[[#This Row],[PRODUCT ID]],Table1[[PRODUCT]:[SELLING PRICE]],5,FALSE)</f>
        <v>40.090277637183362</v>
      </c>
      <c r="L3697" s="16">
        <f ca="1">J3697*Table3[[#This Row],[QUANTITY]]</f>
        <v>1215</v>
      </c>
      <c r="M3697" s="16">
        <f ca="1">K3697*Table3[[#This Row],[QUANTITY]]*(1-Table3[[#This Row],[DISCOUNT %]])</f>
        <v>194.41995030668281</v>
      </c>
      <c r="N3697" s="3">
        <f>DAY(Table3[[#This Row],[DATE]])</f>
        <v>13</v>
      </c>
      <c r="O3697" s="3" t="str">
        <f>TEXT(Table3[[#This Row],[DATE]],"mmm")</f>
        <v>Feb</v>
      </c>
      <c r="P3697" s="3">
        <f>YEAR(Table3[[#This Row],[DATE]])</f>
        <v>2031</v>
      </c>
    </row>
    <row r="3698" spans="1:16" x14ac:dyDescent="0.3">
      <c r="A3698" s="6">
        <v>47893</v>
      </c>
      <c r="B3698" s="7" t="s">
        <v>1602</v>
      </c>
      <c r="C3698" s="9">
        <f t="shared" ca="1" si="114"/>
        <v>6</v>
      </c>
      <c r="D3698" s="9" t="s">
        <v>2115</v>
      </c>
      <c r="E3698" s="9" t="s">
        <v>2116</v>
      </c>
      <c r="F3698" s="10">
        <f t="shared" ca="1" si="115"/>
        <v>6.1846530520214549E-2</v>
      </c>
      <c r="G3698" s="3" t="str">
        <f>VLOOKUP(Table3[[#This Row],[PRODUCT ID]],Table1[[PRODUCT]:[SELLING PRICE]],1,FALSE)</f>
        <v>Product550</v>
      </c>
      <c r="H3698" s="3" t="str">
        <f>VLOOKUP(Table3[[#This Row],[PRODUCT ID]],Table1[[PRODUCT]:[SELLING PRICE]],2,FALSE)</f>
        <v>Category2</v>
      </c>
      <c r="I3698" s="3" t="str">
        <f>VLOOKUP(Table3[[#This Row],[PRODUCT ID]],Table1[[PRODUCT]:[SELLING PRICE]],3,FALSE)</f>
        <v>No</v>
      </c>
      <c r="J3698" s="16">
        <f ca="1">VLOOKUP(Table3[[#This Row],[PRODUCT ID]],Table1[[PRODUCT]:[SELLING PRICE]],4,FALSE)</f>
        <v>106</v>
      </c>
      <c r="K3698" s="16">
        <f ca="1">VLOOKUP(Table3[[#This Row],[PRODUCT ID]],Table1[[PRODUCT]:[SELLING PRICE]],5,FALSE)</f>
        <v>230.25819273893191</v>
      </c>
      <c r="L3698" s="16">
        <f ca="1">J3698*Table3[[#This Row],[QUANTITY]]</f>
        <v>636</v>
      </c>
      <c r="M3698" s="16">
        <f ca="1">K3698*Table3[[#This Row],[QUANTITY]]*(1-Table3[[#This Row],[DISCOUNT %]])</f>
        <v>1296.1051343650447</v>
      </c>
      <c r="N3698" s="3">
        <f>DAY(Table3[[#This Row],[DATE]])</f>
        <v>14</v>
      </c>
      <c r="O3698" s="3" t="str">
        <f>TEXT(Table3[[#This Row],[DATE]],"mmm")</f>
        <v>Feb</v>
      </c>
      <c r="P3698" s="3">
        <f>YEAR(Table3[[#This Row],[DATE]])</f>
        <v>2031</v>
      </c>
    </row>
    <row r="3699" spans="1:16" x14ac:dyDescent="0.3">
      <c r="A3699" s="6">
        <v>47894</v>
      </c>
      <c r="B3699" s="7" t="s">
        <v>1603</v>
      </c>
      <c r="C3699" s="9">
        <f t="shared" ca="1" si="114"/>
        <v>15</v>
      </c>
      <c r="D3699" s="9" t="s">
        <v>2116</v>
      </c>
      <c r="E3699" s="9" t="s">
        <v>2116</v>
      </c>
      <c r="F3699" s="10">
        <f t="shared" ca="1" si="115"/>
        <v>8.6808614729505115E-2</v>
      </c>
      <c r="G3699" s="3" t="str">
        <f>VLOOKUP(Table3[[#This Row],[PRODUCT ID]],Table1[[PRODUCT]:[SELLING PRICE]],1,FALSE)</f>
        <v>Product551</v>
      </c>
      <c r="H3699" s="3" t="str">
        <f>VLOOKUP(Table3[[#This Row],[PRODUCT ID]],Table1[[PRODUCT]:[SELLING PRICE]],2,FALSE)</f>
        <v>Category3</v>
      </c>
      <c r="I3699" s="3" t="str">
        <f>VLOOKUP(Table3[[#This Row],[PRODUCT ID]],Table1[[PRODUCT]:[SELLING PRICE]],3,FALSE)</f>
        <v>Kg</v>
      </c>
      <c r="J3699" s="16">
        <f ca="1">VLOOKUP(Table3[[#This Row],[PRODUCT ID]],Table1[[PRODUCT]:[SELLING PRICE]],4,FALSE)</f>
        <v>151</v>
      </c>
      <c r="K3699" s="16">
        <f ca="1">VLOOKUP(Table3[[#This Row],[PRODUCT ID]],Table1[[PRODUCT]:[SELLING PRICE]],5,FALSE)</f>
        <v>66.479727061662842</v>
      </c>
      <c r="L3699" s="16">
        <f ca="1">J3699*Table3[[#This Row],[QUANTITY]]</f>
        <v>2265</v>
      </c>
      <c r="M3699" s="16">
        <f ca="1">K3699*Table3[[#This Row],[QUANTITY]]*(1-Table3[[#This Row],[DISCOUNT %]])</f>
        <v>910.63071071766444</v>
      </c>
      <c r="N3699" s="3">
        <f>DAY(Table3[[#This Row],[DATE]])</f>
        <v>15</v>
      </c>
      <c r="O3699" s="3" t="str">
        <f>TEXT(Table3[[#This Row],[DATE]],"mmm")</f>
        <v>Feb</v>
      </c>
      <c r="P3699" s="3">
        <f>YEAR(Table3[[#This Row],[DATE]])</f>
        <v>2031</v>
      </c>
    </row>
    <row r="3700" spans="1:16" x14ac:dyDescent="0.3">
      <c r="A3700" s="6">
        <v>47895</v>
      </c>
      <c r="B3700" s="7" t="s">
        <v>1604</v>
      </c>
      <c r="C3700" s="9">
        <f t="shared" ca="1" si="114"/>
        <v>13</v>
      </c>
      <c r="D3700" s="9" t="s">
        <v>2117</v>
      </c>
      <c r="E3700" s="9" t="s">
        <v>2118</v>
      </c>
      <c r="F3700" s="10">
        <f t="shared" ca="1" si="115"/>
        <v>7.8060586749923597E-2</v>
      </c>
      <c r="G3700" s="3" t="str">
        <f>VLOOKUP(Table3[[#This Row],[PRODUCT ID]],Table1[[PRODUCT]:[SELLING PRICE]],1,FALSE)</f>
        <v>Product552</v>
      </c>
      <c r="H3700" s="3" t="str">
        <f>VLOOKUP(Table3[[#This Row],[PRODUCT ID]],Table1[[PRODUCT]:[SELLING PRICE]],2,FALSE)</f>
        <v>Category4</v>
      </c>
      <c r="I3700" s="3" t="str">
        <f>VLOOKUP(Table3[[#This Row],[PRODUCT ID]],Table1[[PRODUCT]:[SELLING PRICE]],3,FALSE)</f>
        <v>Kg</v>
      </c>
      <c r="J3700" s="16">
        <f ca="1">VLOOKUP(Table3[[#This Row],[PRODUCT ID]],Table1[[PRODUCT]:[SELLING PRICE]],4,FALSE)</f>
        <v>55</v>
      </c>
      <c r="K3700" s="16">
        <f ca="1">VLOOKUP(Table3[[#This Row],[PRODUCT ID]],Table1[[PRODUCT]:[SELLING PRICE]],5,FALSE)</f>
        <v>57.317983668080608</v>
      </c>
      <c r="L3700" s="16">
        <f ca="1">J3700*Table3[[#This Row],[QUANTITY]]</f>
        <v>715</v>
      </c>
      <c r="M3700" s="16">
        <f ca="1">K3700*Table3[[#This Row],[QUANTITY]]*(1-Table3[[#This Row],[DISCOUNT %]])</f>
        <v>686.96820701116008</v>
      </c>
      <c r="N3700" s="3">
        <f>DAY(Table3[[#This Row],[DATE]])</f>
        <v>16</v>
      </c>
      <c r="O3700" s="3" t="str">
        <f>TEXT(Table3[[#This Row],[DATE]],"mmm")</f>
        <v>Feb</v>
      </c>
      <c r="P3700" s="3">
        <f>YEAR(Table3[[#This Row],[DATE]])</f>
        <v>2031</v>
      </c>
    </row>
    <row r="3701" spans="1:16" x14ac:dyDescent="0.3">
      <c r="A3701" s="6">
        <v>47896</v>
      </c>
      <c r="B3701" s="7" t="s">
        <v>1605</v>
      </c>
      <c r="C3701" s="9">
        <f t="shared" ca="1" si="114"/>
        <v>12</v>
      </c>
      <c r="D3701" s="9" t="s">
        <v>2115</v>
      </c>
      <c r="E3701" s="9" t="s">
        <v>2118</v>
      </c>
      <c r="F3701" s="10">
        <f t="shared" ca="1" si="115"/>
        <v>9.805675151129524E-2</v>
      </c>
      <c r="G3701" s="3" t="str">
        <f>VLOOKUP(Table3[[#This Row],[PRODUCT ID]],Table1[[PRODUCT]:[SELLING PRICE]],1,FALSE)</f>
        <v>Product553</v>
      </c>
      <c r="H3701" s="3" t="str">
        <f>VLOOKUP(Table3[[#This Row],[PRODUCT ID]],Table1[[PRODUCT]:[SELLING PRICE]],2,FALSE)</f>
        <v>Category1</v>
      </c>
      <c r="I3701" s="3" t="str">
        <f>VLOOKUP(Table3[[#This Row],[PRODUCT ID]],Table1[[PRODUCT]:[SELLING PRICE]],3,FALSE)</f>
        <v>Lt</v>
      </c>
      <c r="J3701" s="16">
        <f ca="1">VLOOKUP(Table3[[#This Row],[PRODUCT ID]],Table1[[PRODUCT]:[SELLING PRICE]],4,FALSE)</f>
        <v>250</v>
      </c>
      <c r="K3701" s="16">
        <f ca="1">VLOOKUP(Table3[[#This Row],[PRODUCT ID]],Table1[[PRODUCT]:[SELLING PRICE]],5,FALSE)</f>
        <v>153.39361694805748</v>
      </c>
      <c r="L3701" s="16">
        <f ca="1">J3701*Table3[[#This Row],[QUANTITY]]</f>
        <v>3000</v>
      </c>
      <c r="M3701" s="16">
        <f ca="1">K3701*Table3[[#This Row],[QUANTITY]]*(1-Table3[[#This Row],[DISCOUNT %]])</f>
        <v>1660.2280460107561</v>
      </c>
      <c r="N3701" s="3">
        <f>DAY(Table3[[#This Row],[DATE]])</f>
        <v>17</v>
      </c>
      <c r="O3701" s="3" t="str">
        <f>TEXT(Table3[[#This Row],[DATE]],"mmm")</f>
        <v>Feb</v>
      </c>
      <c r="P3701" s="3">
        <f>YEAR(Table3[[#This Row],[DATE]])</f>
        <v>2031</v>
      </c>
    </row>
    <row r="3702" spans="1:16" x14ac:dyDescent="0.3">
      <c r="A3702" s="6">
        <v>47897</v>
      </c>
      <c r="B3702" s="7" t="s">
        <v>1606</v>
      </c>
      <c r="C3702" s="9">
        <f t="shared" ca="1" si="114"/>
        <v>12</v>
      </c>
      <c r="D3702" s="9" t="s">
        <v>2115</v>
      </c>
      <c r="E3702" s="9" t="s">
        <v>2116</v>
      </c>
      <c r="F3702" s="10">
        <f t="shared" ca="1" si="115"/>
        <v>8.0448960774123612E-2</v>
      </c>
      <c r="G3702" s="3" t="str">
        <f>VLOOKUP(Table3[[#This Row],[PRODUCT ID]],Table1[[PRODUCT]:[SELLING PRICE]],1,FALSE)</f>
        <v>Product554</v>
      </c>
      <c r="H3702" s="3" t="str">
        <f>VLOOKUP(Table3[[#This Row],[PRODUCT ID]],Table1[[PRODUCT]:[SELLING PRICE]],2,FALSE)</f>
        <v>Category2</v>
      </c>
      <c r="I3702" s="3" t="str">
        <f>VLOOKUP(Table3[[#This Row],[PRODUCT ID]],Table1[[PRODUCT]:[SELLING PRICE]],3,FALSE)</f>
        <v>Kg</v>
      </c>
      <c r="J3702" s="16">
        <f ca="1">VLOOKUP(Table3[[#This Row],[PRODUCT ID]],Table1[[PRODUCT]:[SELLING PRICE]],4,FALSE)</f>
        <v>248</v>
      </c>
      <c r="K3702" s="16">
        <f ca="1">VLOOKUP(Table3[[#This Row],[PRODUCT ID]],Table1[[PRODUCT]:[SELLING PRICE]],5,FALSE)</f>
        <v>101.62232760983736</v>
      </c>
      <c r="L3702" s="16">
        <f ca="1">J3702*Table3[[#This Row],[QUANTITY]]</f>
        <v>2976</v>
      </c>
      <c r="M3702" s="16">
        <f ca="1">K3702*Table3[[#This Row],[QUANTITY]]*(1-Table3[[#This Row],[DISCOUNT %]])</f>
        <v>1121.3630035461408</v>
      </c>
      <c r="N3702" s="3">
        <f>DAY(Table3[[#This Row],[DATE]])</f>
        <v>18</v>
      </c>
      <c r="O3702" s="3" t="str">
        <f>TEXT(Table3[[#This Row],[DATE]],"mmm")</f>
        <v>Feb</v>
      </c>
      <c r="P3702" s="3">
        <f>YEAR(Table3[[#This Row],[DATE]])</f>
        <v>2031</v>
      </c>
    </row>
    <row r="3703" spans="1:16" x14ac:dyDescent="0.3">
      <c r="A3703" s="6">
        <v>47898</v>
      </c>
      <c r="B3703" s="7" t="s">
        <v>1607</v>
      </c>
      <c r="C3703" s="9">
        <f t="shared" ca="1" si="114"/>
        <v>6</v>
      </c>
      <c r="D3703" s="9" t="s">
        <v>2115</v>
      </c>
      <c r="E3703" s="9" t="s">
        <v>2116</v>
      </c>
      <c r="F3703" s="10">
        <f t="shared" ca="1" si="115"/>
        <v>2.5954112502097684E-2</v>
      </c>
      <c r="G3703" s="3" t="str">
        <f>VLOOKUP(Table3[[#This Row],[PRODUCT ID]],Table1[[PRODUCT]:[SELLING PRICE]],1,FALSE)</f>
        <v>Product555</v>
      </c>
      <c r="H3703" s="3" t="str">
        <f>VLOOKUP(Table3[[#This Row],[PRODUCT ID]],Table1[[PRODUCT]:[SELLING PRICE]],2,FALSE)</f>
        <v>Category3</v>
      </c>
      <c r="I3703" s="3" t="str">
        <f>VLOOKUP(Table3[[#This Row],[PRODUCT ID]],Table1[[PRODUCT]:[SELLING PRICE]],3,FALSE)</f>
        <v>Lt</v>
      </c>
      <c r="J3703" s="16">
        <f ca="1">VLOOKUP(Table3[[#This Row],[PRODUCT ID]],Table1[[PRODUCT]:[SELLING PRICE]],4,FALSE)</f>
        <v>125</v>
      </c>
      <c r="K3703" s="16">
        <f ca="1">VLOOKUP(Table3[[#This Row],[PRODUCT ID]],Table1[[PRODUCT]:[SELLING PRICE]],5,FALSE)</f>
        <v>239.86721806225134</v>
      </c>
      <c r="L3703" s="16">
        <f ca="1">J3703*Table3[[#This Row],[QUANTITY]]</f>
        <v>750</v>
      </c>
      <c r="M3703" s="16">
        <f ca="1">K3703*Table3[[#This Row],[QUANTITY]]*(1-Table3[[#This Row],[DISCOUNT %]])</f>
        <v>1401.8500637945908</v>
      </c>
      <c r="N3703" s="3">
        <f>DAY(Table3[[#This Row],[DATE]])</f>
        <v>19</v>
      </c>
      <c r="O3703" s="3" t="str">
        <f>TEXT(Table3[[#This Row],[DATE]],"mmm")</f>
        <v>Feb</v>
      </c>
      <c r="P3703" s="3">
        <f>YEAR(Table3[[#This Row],[DATE]])</f>
        <v>2031</v>
      </c>
    </row>
    <row r="3704" spans="1:16" x14ac:dyDescent="0.3">
      <c r="A3704" s="6">
        <v>47899</v>
      </c>
      <c r="B3704" s="7" t="s">
        <v>1608</v>
      </c>
      <c r="C3704" s="9">
        <f t="shared" ca="1" si="114"/>
        <v>9</v>
      </c>
      <c r="D3704" s="9" t="s">
        <v>2116</v>
      </c>
      <c r="E3704" s="9" t="s">
        <v>2116</v>
      </c>
      <c r="F3704" s="10">
        <f t="shared" ca="1" si="115"/>
        <v>1.1407867106597537E-2</v>
      </c>
      <c r="G3704" s="3" t="str">
        <f>VLOOKUP(Table3[[#This Row],[PRODUCT ID]],Table1[[PRODUCT]:[SELLING PRICE]],1,FALSE)</f>
        <v>Product556</v>
      </c>
      <c r="H3704" s="3" t="str">
        <f>VLOOKUP(Table3[[#This Row],[PRODUCT ID]],Table1[[PRODUCT]:[SELLING PRICE]],2,FALSE)</f>
        <v>Category4</v>
      </c>
      <c r="I3704" s="3" t="str">
        <f>VLOOKUP(Table3[[#This Row],[PRODUCT ID]],Table1[[PRODUCT]:[SELLING PRICE]],3,FALSE)</f>
        <v>Ft</v>
      </c>
      <c r="J3704" s="16">
        <f ca="1">VLOOKUP(Table3[[#This Row],[PRODUCT ID]],Table1[[PRODUCT]:[SELLING PRICE]],4,FALSE)</f>
        <v>197</v>
      </c>
      <c r="K3704" s="16">
        <f ca="1">VLOOKUP(Table3[[#This Row],[PRODUCT ID]],Table1[[PRODUCT]:[SELLING PRICE]],5,FALSE)</f>
        <v>109.06509102348842</v>
      </c>
      <c r="L3704" s="16">
        <f ca="1">J3704*Table3[[#This Row],[QUANTITY]]</f>
        <v>1773</v>
      </c>
      <c r="M3704" s="16">
        <f ca="1">K3704*Table3[[#This Row],[QUANTITY]]*(1-Table3[[#This Row],[DISCOUNT %]])</f>
        <v>970.38801863211143</v>
      </c>
      <c r="N3704" s="3">
        <f>DAY(Table3[[#This Row],[DATE]])</f>
        <v>20</v>
      </c>
      <c r="O3704" s="3" t="str">
        <f>TEXT(Table3[[#This Row],[DATE]],"mmm")</f>
        <v>Feb</v>
      </c>
      <c r="P3704" s="3">
        <f>YEAR(Table3[[#This Row],[DATE]])</f>
        <v>2031</v>
      </c>
    </row>
    <row r="3705" spans="1:16" x14ac:dyDescent="0.3">
      <c r="A3705" s="6">
        <v>47900</v>
      </c>
      <c r="B3705" s="7" t="s">
        <v>1609</v>
      </c>
      <c r="C3705" s="9">
        <f t="shared" ca="1" si="114"/>
        <v>15</v>
      </c>
      <c r="D3705" s="9" t="s">
        <v>2116</v>
      </c>
      <c r="E3705" s="9" t="s">
        <v>2116</v>
      </c>
      <c r="F3705" s="10">
        <f t="shared" ca="1" si="115"/>
        <v>7.9258617691647409E-2</v>
      </c>
      <c r="G3705" s="3" t="str">
        <f>VLOOKUP(Table3[[#This Row],[PRODUCT ID]],Table1[[PRODUCT]:[SELLING PRICE]],1,FALSE)</f>
        <v>Product557</v>
      </c>
      <c r="H3705" s="3" t="str">
        <f>VLOOKUP(Table3[[#This Row],[PRODUCT ID]],Table1[[PRODUCT]:[SELLING PRICE]],2,FALSE)</f>
        <v>Category5</v>
      </c>
      <c r="I3705" s="3" t="str">
        <f>VLOOKUP(Table3[[#This Row],[PRODUCT ID]],Table1[[PRODUCT]:[SELLING PRICE]],3,FALSE)</f>
        <v>Kg</v>
      </c>
      <c r="J3705" s="16">
        <f ca="1">VLOOKUP(Table3[[#This Row],[PRODUCT ID]],Table1[[PRODUCT]:[SELLING PRICE]],4,FALSE)</f>
        <v>81</v>
      </c>
      <c r="K3705" s="16">
        <f ca="1">VLOOKUP(Table3[[#This Row],[PRODUCT ID]],Table1[[PRODUCT]:[SELLING PRICE]],5,FALSE)</f>
        <v>185.05755968526179</v>
      </c>
      <c r="L3705" s="16">
        <f ca="1">J3705*Table3[[#This Row],[QUANTITY]]</f>
        <v>1215</v>
      </c>
      <c r="M3705" s="16">
        <f ca="1">K3705*Table3[[#This Row],[QUANTITY]]*(1-Table3[[#This Row],[DISCOUNT %]])</f>
        <v>2555.8522996682759</v>
      </c>
      <c r="N3705" s="3">
        <f>DAY(Table3[[#This Row],[DATE]])</f>
        <v>21</v>
      </c>
      <c r="O3705" s="3" t="str">
        <f>TEXT(Table3[[#This Row],[DATE]],"mmm")</f>
        <v>Feb</v>
      </c>
      <c r="P3705" s="3">
        <f>YEAR(Table3[[#This Row],[DATE]])</f>
        <v>2031</v>
      </c>
    </row>
    <row r="3706" spans="1:16" x14ac:dyDescent="0.3">
      <c r="A3706" s="6">
        <v>47901</v>
      </c>
      <c r="B3706" s="7" t="s">
        <v>1610</v>
      </c>
      <c r="C3706" s="9">
        <f t="shared" ca="1" si="114"/>
        <v>3</v>
      </c>
      <c r="D3706" s="9" t="s">
        <v>2116</v>
      </c>
      <c r="E3706" s="9" t="s">
        <v>2118</v>
      </c>
      <c r="F3706" s="10">
        <f t="shared" ca="1" si="115"/>
        <v>4.2351555165535994E-2</v>
      </c>
      <c r="G3706" s="3" t="str">
        <f>VLOOKUP(Table3[[#This Row],[PRODUCT ID]],Table1[[PRODUCT]:[SELLING PRICE]],1,FALSE)</f>
        <v>Product558</v>
      </c>
      <c r="H3706" s="3" t="str">
        <f>VLOOKUP(Table3[[#This Row],[PRODUCT ID]],Table1[[PRODUCT]:[SELLING PRICE]],2,FALSE)</f>
        <v>Category1</v>
      </c>
      <c r="I3706" s="3" t="str">
        <f>VLOOKUP(Table3[[#This Row],[PRODUCT ID]],Table1[[PRODUCT]:[SELLING PRICE]],3,FALSE)</f>
        <v>No</v>
      </c>
      <c r="J3706" s="16">
        <f ca="1">VLOOKUP(Table3[[#This Row],[PRODUCT ID]],Table1[[PRODUCT]:[SELLING PRICE]],4,FALSE)</f>
        <v>51</v>
      </c>
      <c r="K3706" s="16">
        <f ca="1">VLOOKUP(Table3[[#This Row],[PRODUCT ID]],Table1[[PRODUCT]:[SELLING PRICE]],5,FALSE)</f>
        <v>39.884388317212739</v>
      </c>
      <c r="L3706" s="16">
        <f ca="1">J3706*Table3[[#This Row],[QUANTITY]]</f>
        <v>153</v>
      </c>
      <c r="M3706" s="16">
        <f ca="1">K3706*Table3[[#This Row],[QUANTITY]]*(1-Table3[[#This Row],[DISCOUNT %]])</f>
        <v>114.58566733545793</v>
      </c>
      <c r="N3706" s="3">
        <f>DAY(Table3[[#This Row],[DATE]])</f>
        <v>22</v>
      </c>
      <c r="O3706" s="3" t="str">
        <f>TEXT(Table3[[#This Row],[DATE]],"mmm")</f>
        <v>Feb</v>
      </c>
      <c r="P3706" s="3">
        <f>YEAR(Table3[[#This Row],[DATE]])</f>
        <v>2031</v>
      </c>
    </row>
    <row r="3707" spans="1:16" x14ac:dyDescent="0.3">
      <c r="A3707" s="6">
        <v>47902</v>
      </c>
      <c r="B3707" s="7" t="s">
        <v>1611</v>
      </c>
      <c r="C3707" s="9">
        <f t="shared" ca="1" si="114"/>
        <v>2</v>
      </c>
      <c r="D3707" s="9" t="s">
        <v>2115</v>
      </c>
      <c r="E3707" s="9" t="s">
        <v>2116</v>
      </c>
      <c r="F3707" s="10">
        <f t="shared" ca="1" si="115"/>
        <v>3.9178712287248896E-2</v>
      </c>
      <c r="G3707" s="3" t="str">
        <f>VLOOKUP(Table3[[#This Row],[PRODUCT ID]],Table1[[PRODUCT]:[SELLING PRICE]],1,FALSE)</f>
        <v>Product559</v>
      </c>
      <c r="H3707" s="3" t="str">
        <f>VLOOKUP(Table3[[#This Row],[PRODUCT ID]],Table1[[PRODUCT]:[SELLING PRICE]],2,FALSE)</f>
        <v>Category2</v>
      </c>
      <c r="I3707" s="3" t="str">
        <f>VLOOKUP(Table3[[#This Row],[PRODUCT ID]],Table1[[PRODUCT]:[SELLING PRICE]],3,FALSE)</f>
        <v>No</v>
      </c>
      <c r="J3707" s="16">
        <f ca="1">VLOOKUP(Table3[[#This Row],[PRODUCT ID]],Table1[[PRODUCT]:[SELLING PRICE]],4,FALSE)</f>
        <v>16</v>
      </c>
      <c r="K3707" s="16">
        <f ca="1">VLOOKUP(Table3[[#This Row],[PRODUCT ID]],Table1[[PRODUCT]:[SELLING PRICE]],5,FALSE)</f>
        <v>127.541430288657</v>
      </c>
      <c r="L3707" s="16">
        <f ca="1">J3707*Table3[[#This Row],[QUANTITY]]</f>
        <v>32</v>
      </c>
      <c r="M3707" s="16">
        <f ca="1">K3707*Table3[[#This Row],[QUANTITY]]*(1-Table3[[#This Row],[DISCOUNT %]])</f>
        <v>245.08904257334697</v>
      </c>
      <c r="N3707" s="3">
        <f>DAY(Table3[[#This Row],[DATE]])</f>
        <v>23</v>
      </c>
      <c r="O3707" s="3" t="str">
        <f>TEXT(Table3[[#This Row],[DATE]],"mmm")</f>
        <v>Feb</v>
      </c>
      <c r="P3707" s="3">
        <f>YEAR(Table3[[#This Row],[DATE]])</f>
        <v>2031</v>
      </c>
    </row>
    <row r="3708" spans="1:16" x14ac:dyDescent="0.3">
      <c r="A3708" s="6">
        <v>47903</v>
      </c>
      <c r="B3708" s="7" t="s">
        <v>1612</v>
      </c>
      <c r="C3708" s="9">
        <f t="shared" ca="1" si="114"/>
        <v>6</v>
      </c>
      <c r="D3708" s="9" t="s">
        <v>2117</v>
      </c>
      <c r="E3708" s="9" t="s">
        <v>2116</v>
      </c>
      <c r="F3708" s="10">
        <f t="shared" ca="1" si="115"/>
        <v>3.8324355039011854E-2</v>
      </c>
      <c r="G3708" s="3" t="str">
        <f>VLOOKUP(Table3[[#This Row],[PRODUCT ID]],Table1[[PRODUCT]:[SELLING PRICE]],1,FALSE)</f>
        <v>Product560</v>
      </c>
      <c r="H3708" s="3" t="str">
        <f>VLOOKUP(Table3[[#This Row],[PRODUCT ID]],Table1[[PRODUCT]:[SELLING PRICE]],2,FALSE)</f>
        <v>Category3</v>
      </c>
      <c r="I3708" s="3" t="str">
        <f>VLOOKUP(Table3[[#This Row],[PRODUCT ID]],Table1[[PRODUCT]:[SELLING PRICE]],3,FALSE)</f>
        <v>Ft</v>
      </c>
      <c r="J3708" s="16">
        <f ca="1">VLOOKUP(Table3[[#This Row],[PRODUCT ID]],Table1[[PRODUCT]:[SELLING PRICE]],4,FALSE)</f>
        <v>117</v>
      </c>
      <c r="K3708" s="16">
        <f ca="1">VLOOKUP(Table3[[#This Row],[PRODUCT ID]],Table1[[PRODUCT]:[SELLING PRICE]],5,FALSE)</f>
        <v>139.49332758643612</v>
      </c>
      <c r="L3708" s="16">
        <f ca="1">J3708*Table3[[#This Row],[QUANTITY]]</f>
        <v>702</v>
      </c>
      <c r="M3708" s="16">
        <f ca="1">K3708*Table3[[#This Row],[QUANTITY]]*(1-Table3[[#This Row],[DISCOUNT %]])</f>
        <v>804.88401464664219</v>
      </c>
      <c r="N3708" s="3">
        <f>DAY(Table3[[#This Row],[DATE]])</f>
        <v>24</v>
      </c>
      <c r="O3708" s="3" t="str">
        <f>TEXT(Table3[[#This Row],[DATE]],"mmm")</f>
        <v>Feb</v>
      </c>
      <c r="P3708" s="3">
        <f>YEAR(Table3[[#This Row],[DATE]])</f>
        <v>2031</v>
      </c>
    </row>
    <row r="3709" spans="1:16" x14ac:dyDescent="0.3">
      <c r="A3709" s="6">
        <v>47904</v>
      </c>
      <c r="B3709" s="7" t="s">
        <v>1613</v>
      </c>
      <c r="C3709" s="9">
        <f t="shared" ca="1" si="114"/>
        <v>6</v>
      </c>
      <c r="D3709" s="9" t="s">
        <v>2117</v>
      </c>
      <c r="E3709" s="9" t="s">
        <v>2116</v>
      </c>
      <c r="F3709" s="10">
        <f t="shared" ca="1" si="115"/>
        <v>1.6712185655026811E-2</v>
      </c>
      <c r="G3709" s="3" t="str">
        <f>VLOOKUP(Table3[[#This Row],[PRODUCT ID]],Table1[[PRODUCT]:[SELLING PRICE]],1,FALSE)</f>
        <v>Product561</v>
      </c>
      <c r="H3709" s="3" t="str">
        <f>VLOOKUP(Table3[[#This Row],[PRODUCT ID]],Table1[[PRODUCT]:[SELLING PRICE]],2,FALSE)</f>
        <v>Category4</v>
      </c>
      <c r="I3709" s="3" t="str">
        <f>VLOOKUP(Table3[[#This Row],[PRODUCT ID]],Table1[[PRODUCT]:[SELLING PRICE]],3,FALSE)</f>
        <v>No</v>
      </c>
      <c r="J3709" s="16">
        <f ca="1">VLOOKUP(Table3[[#This Row],[PRODUCT ID]],Table1[[PRODUCT]:[SELLING PRICE]],4,FALSE)</f>
        <v>135</v>
      </c>
      <c r="K3709" s="16">
        <f ca="1">VLOOKUP(Table3[[#This Row],[PRODUCT ID]],Table1[[PRODUCT]:[SELLING PRICE]],5,FALSE)</f>
        <v>297.82454485848604</v>
      </c>
      <c r="L3709" s="16">
        <f ca="1">J3709*Table3[[#This Row],[QUANTITY]]</f>
        <v>810</v>
      </c>
      <c r="M3709" s="16">
        <f ca="1">K3709*Table3[[#This Row],[QUANTITY]]*(1-Table3[[#This Row],[DISCOUNT %]])</f>
        <v>1757.0834746331229</v>
      </c>
      <c r="N3709" s="3">
        <f>DAY(Table3[[#This Row],[DATE]])</f>
        <v>25</v>
      </c>
      <c r="O3709" s="3" t="str">
        <f>TEXT(Table3[[#This Row],[DATE]],"mmm")</f>
        <v>Feb</v>
      </c>
      <c r="P3709" s="3">
        <f>YEAR(Table3[[#This Row],[DATE]])</f>
        <v>2031</v>
      </c>
    </row>
    <row r="3710" spans="1:16" x14ac:dyDescent="0.3">
      <c r="A3710" s="6">
        <v>47905</v>
      </c>
      <c r="B3710" s="7" t="s">
        <v>1614</v>
      </c>
      <c r="C3710" s="9">
        <f t="shared" ca="1" si="114"/>
        <v>14</v>
      </c>
      <c r="D3710" s="9" t="s">
        <v>2116</v>
      </c>
      <c r="E3710" s="9" t="s">
        <v>2116</v>
      </c>
      <c r="F3710" s="10">
        <f t="shared" ca="1" si="115"/>
        <v>9.6890681540590703E-2</v>
      </c>
      <c r="G3710" s="3" t="str">
        <f>VLOOKUP(Table3[[#This Row],[PRODUCT ID]],Table1[[PRODUCT]:[SELLING PRICE]],1,FALSE)</f>
        <v>Product562</v>
      </c>
      <c r="H3710" s="3" t="str">
        <f>VLOOKUP(Table3[[#This Row],[PRODUCT ID]],Table1[[PRODUCT]:[SELLING PRICE]],2,FALSE)</f>
        <v>Category5</v>
      </c>
      <c r="I3710" s="3" t="str">
        <f>VLOOKUP(Table3[[#This Row],[PRODUCT ID]],Table1[[PRODUCT]:[SELLING PRICE]],3,FALSE)</f>
        <v>Kg</v>
      </c>
      <c r="J3710" s="16">
        <f ca="1">VLOOKUP(Table3[[#This Row],[PRODUCT ID]],Table1[[PRODUCT]:[SELLING PRICE]],4,FALSE)</f>
        <v>82</v>
      </c>
      <c r="K3710" s="16">
        <f ca="1">VLOOKUP(Table3[[#This Row],[PRODUCT ID]],Table1[[PRODUCT]:[SELLING PRICE]],5,FALSE)</f>
        <v>144.32354891023192</v>
      </c>
      <c r="L3710" s="16">
        <f ca="1">J3710*Table3[[#This Row],[QUANTITY]]</f>
        <v>1148</v>
      </c>
      <c r="M3710" s="16">
        <f ca="1">K3710*Table3[[#This Row],[QUANTITY]]*(1-Table3[[#This Row],[DISCOUNT %]])</f>
        <v>1824.7591865154789</v>
      </c>
      <c r="N3710" s="3">
        <f>DAY(Table3[[#This Row],[DATE]])</f>
        <v>26</v>
      </c>
      <c r="O3710" s="3" t="str">
        <f>TEXT(Table3[[#This Row],[DATE]],"mmm")</f>
        <v>Feb</v>
      </c>
      <c r="P3710" s="3">
        <f>YEAR(Table3[[#This Row],[DATE]])</f>
        <v>2031</v>
      </c>
    </row>
    <row r="3711" spans="1:16" x14ac:dyDescent="0.3">
      <c r="A3711" s="6">
        <v>47906</v>
      </c>
      <c r="B3711" s="7" t="s">
        <v>1615</v>
      </c>
      <c r="C3711" s="9">
        <f t="shared" ca="1" si="114"/>
        <v>6</v>
      </c>
      <c r="D3711" s="9" t="s">
        <v>2116</v>
      </c>
      <c r="E3711" s="9" t="s">
        <v>2116</v>
      </c>
      <c r="F3711" s="10">
        <f t="shared" ca="1" si="115"/>
        <v>5.9602550970099734E-2</v>
      </c>
      <c r="G3711" s="3" t="str">
        <f>VLOOKUP(Table3[[#This Row],[PRODUCT ID]],Table1[[PRODUCT]:[SELLING PRICE]],1,FALSE)</f>
        <v>Product563</v>
      </c>
      <c r="H3711" s="3" t="str">
        <f>VLOOKUP(Table3[[#This Row],[PRODUCT ID]],Table1[[PRODUCT]:[SELLING PRICE]],2,FALSE)</f>
        <v>Category1</v>
      </c>
      <c r="I3711" s="3" t="str">
        <f>VLOOKUP(Table3[[#This Row],[PRODUCT ID]],Table1[[PRODUCT]:[SELLING PRICE]],3,FALSE)</f>
        <v>Kg</v>
      </c>
      <c r="J3711" s="16">
        <f ca="1">VLOOKUP(Table3[[#This Row],[PRODUCT ID]],Table1[[PRODUCT]:[SELLING PRICE]],4,FALSE)</f>
        <v>229</v>
      </c>
      <c r="K3711" s="16">
        <f ca="1">VLOOKUP(Table3[[#This Row],[PRODUCT ID]],Table1[[PRODUCT]:[SELLING PRICE]],5,FALSE)</f>
        <v>57.054695548244538</v>
      </c>
      <c r="L3711" s="16">
        <f ca="1">J3711*Table3[[#This Row],[QUANTITY]]</f>
        <v>1374</v>
      </c>
      <c r="M3711" s="16">
        <f ca="1">K3711*Table3[[#This Row],[QUANTITY]]*(1-Table3[[#This Row],[DISCOUNT %]])</f>
        <v>321.92454089248065</v>
      </c>
      <c r="N3711" s="3">
        <f>DAY(Table3[[#This Row],[DATE]])</f>
        <v>27</v>
      </c>
      <c r="O3711" s="3" t="str">
        <f>TEXT(Table3[[#This Row],[DATE]],"mmm")</f>
        <v>Feb</v>
      </c>
      <c r="P3711" s="3">
        <f>YEAR(Table3[[#This Row],[DATE]])</f>
        <v>2031</v>
      </c>
    </row>
    <row r="3712" spans="1:16" x14ac:dyDescent="0.3">
      <c r="A3712" s="6">
        <v>47907</v>
      </c>
      <c r="B3712" s="7" t="s">
        <v>1616</v>
      </c>
      <c r="C3712" s="9">
        <f t="shared" ca="1" si="114"/>
        <v>1</v>
      </c>
      <c r="D3712" s="9" t="s">
        <v>2116</v>
      </c>
      <c r="E3712" s="9" t="s">
        <v>2118</v>
      </c>
      <c r="F3712" s="10">
        <f t="shared" ca="1" si="115"/>
        <v>1.9395089422300282E-2</v>
      </c>
      <c r="G3712" s="3" t="str">
        <f>VLOOKUP(Table3[[#This Row],[PRODUCT ID]],Table1[[PRODUCT]:[SELLING PRICE]],1,FALSE)</f>
        <v>Product564</v>
      </c>
      <c r="H3712" s="3" t="str">
        <f>VLOOKUP(Table3[[#This Row],[PRODUCT ID]],Table1[[PRODUCT]:[SELLING PRICE]],2,FALSE)</f>
        <v>Category2</v>
      </c>
      <c r="I3712" s="3" t="str">
        <f>VLOOKUP(Table3[[#This Row],[PRODUCT ID]],Table1[[PRODUCT]:[SELLING PRICE]],3,FALSE)</f>
        <v>Lt</v>
      </c>
      <c r="J3712" s="16">
        <f ca="1">VLOOKUP(Table3[[#This Row],[PRODUCT ID]],Table1[[PRODUCT]:[SELLING PRICE]],4,FALSE)</f>
        <v>208</v>
      </c>
      <c r="K3712" s="16">
        <f ca="1">VLOOKUP(Table3[[#This Row],[PRODUCT ID]],Table1[[PRODUCT]:[SELLING PRICE]],5,FALSE)</f>
        <v>279.58765779931457</v>
      </c>
      <c r="L3712" s="16">
        <f ca="1">J3712*Table3[[#This Row],[QUANTITY]]</f>
        <v>208</v>
      </c>
      <c r="M3712" s="16">
        <f ca="1">K3712*Table3[[#This Row],[QUANTITY]]*(1-Table3[[#This Row],[DISCOUNT %]])</f>
        <v>274.16503017492539</v>
      </c>
      <c r="N3712" s="3">
        <f>DAY(Table3[[#This Row],[DATE]])</f>
        <v>28</v>
      </c>
      <c r="O3712" s="3" t="str">
        <f>TEXT(Table3[[#This Row],[DATE]],"mmm")</f>
        <v>Feb</v>
      </c>
      <c r="P3712" s="3">
        <f>YEAR(Table3[[#This Row],[DATE]])</f>
        <v>2031</v>
      </c>
    </row>
    <row r="3713" spans="1:16" x14ac:dyDescent="0.3">
      <c r="A3713" s="6">
        <v>47908</v>
      </c>
      <c r="B3713" s="7" t="s">
        <v>1617</v>
      </c>
      <c r="C3713" s="9">
        <f t="shared" ca="1" si="114"/>
        <v>8</v>
      </c>
      <c r="D3713" s="9" t="s">
        <v>2116</v>
      </c>
      <c r="E3713" s="9" t="s">
        <v>2118</v>
      </c>
      <c r="F3713" s="10">
        <f t="shared" ca="1" si="115"/>
        <v>8.146723952099344E-2</v>
      </c>
      <c r="G3713" s="3" t="str">
        <f>VLOOKUP(Table3[[#This Row],[PRODUCT ID]],Table1[[PRODUCT]:[SELLING PRICE]],1,FALSE)</f>
        <v>Product565</v>
      </c>
      <c r="H3713" s="3" t="str">
        <f>VLOOKUP(Table3[[#This Row],[PRODUCT ID]],Table1[[PRODUCT]:[SELLING PRICE]],2,FALSE)</f>
        <v>Category3</v>
      </c>
      <c r="I3713" s="3" t="str">
        <f>VLOOKUP(Table3[[#This Row],[PRODUCT ID]],Table1[[PRODUCT]:[SELLING PRICE]],3,FALSE)</f>
        <v>Kg</v>
      </c>
      <c r="J3713" s="16">
        <f ca="1">VLOOKUP(Table3[[#This Row],[PRODUCT ID]],Table1[[PRODUCT]:[SELLING PRICE]],4,FALSE)</f>
        <v>240</v>
      </c>
      <c r="K3713" s="16">
        <f ca="1">VLOOKUP(Table3[[#This Row],[PRODUCT ID]],Table1[[PRODUCT]:[SELLING PRICE]],5,FALSE)</f>
        <v>77.91960841802296</v>
      </c>
      <c r="L3713" s="16">
        <f ca="1">J3713*Table3[[#This Row],[QUANTITY]]</f>
        <v>1920</v>
      </c>
      <c r="M3713" s="16">
        <f ca="1">K3713*Table3[[#This Row],[QUANTITY]]*(1-Table3[[#This Row],[DISCOUNT %]])</f>
        <v>572.5737041251989</v>
      </c>
      <c r="N3713" s="3">
        <f>DAY(Table3[[#This Row],[DATE]])</f>
        <v>1</v>
      </c>
      <c r="O3713" s="3" t="str">
        <f>TEXT(Table3[[#This Row],[DATE]],"mmm")</f>
        <v>Mar</v>
      </c>
      <c r="P3713" s="3">
        <f>YEAR(Table3[[#This Row],[DATE]])</f>
        <v>2031</v>
      </c>
    </row>
    <row r="3714" spans="1:16" x14ac:dyDescent="0.3">
      <c r="A3714" s="6">
        <v>47909</v>
      </c>
      <c r="B3714" s="7" t="s">
        <v>1618</v>
      </c>
      <c r="C3714" s="9">
        <f t="shared" ca="1" si="114"/>
        <v>8</v>
      </c>
      <c r="D3714" s="9" t="s">
        <v>2115</v>
      </c>
      <c r="E3714" s="9" t="s">
        <v>2116</v>
      </c>
      <c r="F3714" s="10">
        <f t="shared" ca="1" si="115"/>
        <v>9.9787007034481928E-2</v>
      </c>
      <c r="G3714" s="3" t="str">
        <f>VLOOKUP(Table3[[#This Row],[PRODUCT ID]],Table1[[PRODUCT]:[SELLING PRICE]],1,FALSE)</f>
        <v>Product566</v>
      </c>
      <c r="H3714" s="3" t="str">
        <f>VLOOKUP(Table3[[#This Row],[PRODUCT ID]],Table1[[PRODUCT]:[SELLING PRICE]],2,FALSE)</f>
        <v>Category4</v>
      </c>
      <c r="I3714" s="3" t="str">
        <f>VLOOKUP(Table3[[#This Row],[PRODUCT ID]],Table1[[PRODUCT]:[SELLING PRICE]],3,FALSE)</f>
        <v>Lt</v>
      </c>
      <c r="J3714" s="16">
        <f ca="1">VLOOKUP(Table3[[#This Row],[PRODUCT ID]],Table1[[PRODUCT]:[SELLING PRICE]],4,FALSE)</f>
        <v>186</v>
      </c>
      <c r="K3714" s="16">
        <f ca="1">VLOOKUP(Table3[[#This Row],[PRODUCT ID]],Table1[[PRODUCT]:[SELLING PRICE]],5,FALSE)</f>
        <v>41.4569338529571</v>
      </c>
      <c r="L3714" s="16">
        <f ca="1">J3714*Table3[[#This Row],[QUANTITY]]</f>
        <v>1488</v>
      </c>
      <c r="M3714" s="16">
        <f ca="1">K3714*Table3[[#This Row],[QUANTITY]]*(1-Table3[[#This Row],[DISCOUNT %]])</f>
        <v>298.56056402355216</v>
      </c>
      <c r="N3714" s="3">
        <f>DAY(Table3[[#This Row],[DATE]])</f>
        <v>2</v>
      </c>
      <c r="O3714" s="3" t="str">
        <f>TEXT(Table3[[#This Row],[DATE]],"mmm")</f>
        <v>Mar</v>
      </c>
      <c r="P3714" s="3">
        <f>YEAR(Table3[[#This Row],[DATE]])</f>
        <v>2031</v>
      </c>
    </row>
    <row r="3715" spans="1:16" x14ac:dyDescent="0.3">
      <c r="A3715" s="6">
        <v>47910</v>
      </c>
      <c r="B3715" s="7" t="s">
        <v>1619</v>
      </c>
      <c r="C3715" s="9">
        <f t="shared" ref="C3715:C3778" ca="1" si="116">RANDBETWEEN(1,15)</f>
        <v>6</v>
      </c>
      <c r="D3715" s="9" t="s">
        <v>2116</v>
      </c>
      <c r="E3715" s="9" t="s">
        <v>2116</v>
      </c>
      <c r="F3715" s="10">
        <f t="shared" ref="F3715:F3778" ca="1" si="117">RAND()*(0.1)</f>
        <v>9.618837482140806E-2</v>
      </c>
      <c r="G3715" s="3" t="str">
        <f>VLOOKUP(Table3[[#This Row],[PRODUCT ID]],Table1[[PRODUCT]:[SELLING PRICE]],1,FALSE)</f>
        <v>Product567</v>
      </c>
      <c r="H3715" s="3" t="str">
        <f>VLOOKUP(Table3[[#This Row],[PRODUCT ID]],Table1[[PRODUCT]:[SELLING PRICE]],2,FALSE)</f>
        <v>Category5</v>
      </c>
      <c r="I3715" s="3" t="str">
        <f>VLOOKUP(Table3[[#This Row],[PRODUCT ID]],Table1[[PRODUCT]:[SELLING PRICE]],3,FALSE)</f>
        <v>Ft</v>
      </c>
      <c r="J3715" s="16">
        <f ca="1">VLOOKUP(Table3[[#This Row],[PRODUCT ID]],Table1[[PRODUCT]:[SELLING PRICE]],4,FALSE)</f>
        <v>236</v>
      </c>
      <c r="K3715" s="16">
        <f ca="1">VLOOKUP(Table3[[#This Row],[PRODUCT ID]],Table1[[PRODUCT]:[SELLING PRICE]],5,FALSE)</f>
        <v>74.343859377619594</v>
      </c>
      <c r="L3715" s="16">
        <f ca="1">J3715*Table3[[#This Row],[QUANTITY]]</f>
        <v>1416</v>
      </c>
      <c r="M3715" s="16">
        <f ca="1">K3715*Table3[[#This Row],[QUANTITY]]*(1-Table3[[#This Row],[DISCOUNT %]])</f>
        <v>403.15706619681038</v>
      </c>
      <c r="N3715" s="3">
        <f>DAY(Table3[[#This Row],[DATE]])</f>
        <v>3</v>
      </c>
      <c r="O3715" s="3" t="str">
        <f>TEXT(Table3[[#This Row],[DATE]],"mmm")</f>
        <v>Mar</v>
      </c>
      <c r="P3715" s="3">
        <f>YEAR(Table3[[#This Row],[DATE]])</f>
        <v>2031</v>
      </c>
    </row>
    <row r="3716" spans="1:16" x14ac:dyDescent="0.3">
      <c r="A3716" s="6">
        <v>47911</v>
      </c>
      <c r="B3716" s="7" t="s">
        <v>1620</v>
      </c>
      <c r="C3716" s="9">
        <f t="shared" ca="1" si="116"/>
        <v>15</v>
      </c>
      <c r="D3716" s="9" t="s">
        <v>2117</v>
      </c>
      <c r="E3716" s="9" t="s">
        <v>2116</v>
      </c>
      <c r="F3716" s="10">
        <f t="shared" ca="1" si="117"/>
        <v>6.8993967663511499E-2</v>
      </c>
      <c r="G3716" s="3" t="str">
        <f>VLOOKUP(Table3[[#This Row],[PRODUCT ID]],Table1[[PRODUCT]:[SELLING PRICE]],1,FALSE)</f>
        <v>Product568</v>
      </c>
      <c r="H3716" s="3" t="str">
        <f>VLOOKUP(Table3[[#This Row],[PRODUCT ID]],Table1[[PRODUCT]:[SELLING PRICE]],2,FALSE)</f>
        <v>Category1</v>
      </c>
      <c r="I3716" s="3" t="str">
        <f>VLOOKUP(Table3[[#This Row],[PRODUCT ID]],Table1[[PRODUCT]:[SELLING PRICE]],3,FALSE)</f>
        <v>Kg</v>
      </c>
      <c r="J3716" s="16">
        <f ca="1">VLOOKUP(Table3[[#This Row],[PRODUCT ID]],Table1[[PRODUCT]:[SELLING PRICE]],4,FALSE)</f>
        <v>245</v>
      </c>
      <c r="K3716" s="16">
        <f ca="1">VLOOKUP(Table3[[#This Row],[PRODUCT ID]],Table1[[PRODUCT]:[SELLING PRICE]],5,FALSE)</f>
        <v>253.69412271952058</v>
      </c>
      <c r="L3716" s="16">
        <f ca="1">J3716*Table3[[#This Row],[QUANTITY]]</f>
        <v>3675</v>
      </c>
      <c r="M3716" s="16">
        <f ca="1">K3716*Table3[[#This Row],[QUANTITY]]*(1-Table3[[#This Row],[DISCOUNT %]])</f>
        <v>3542.8613793028057</v>
      </c>
      <c r="N3716" s="3">
        <f>DAY(Table3[[#This Row],[DATE]])</f>
        <v>4</v>
      </c>
      <c r="O3716" s="3" t="str">
        <f>TEXT(Table3[[#This Row],[DATE]],"mmm")</f>
        <v>Mar</v>
      </c>
      <c r="P3716" s="3">
        <f>YEAR(Table3[[#This Row],[DATE]])</f>
        <v>2031</v>
      </c>
    </row>
    <row r="3717" spans="1:16" x14ac:dyDescent="0.3">
      <c r="A3717" s="6">
        <v>47912</v>
      </c>
      <c r="B3717" s="7" t="s">
        <v>1621</v>
      </c>
      <c r="C3717" s="9">
        <f t="shared" ca="1" si="116"/>
        <v>3</v>
      </c>
      <c r="D3717" s="9" t="s">
        <v>2115</v>
      </c>
      <c r="E3717" s="9" t="s">
        <v>2116</v>
      </c>
      <c r="F3717" s="10">
        <f t="shared" ca="1" si="117"/>
        <v>8.3479354657707949E-2</v>
      </c>
      <c r="G3717" s="3" t="str">
        <f>VLOOKUP(Table3[[#This Row],[PRODUCT ID]],Table1[[PRODUCT]:[SELLING PRICE]],1,FALSE)</f>
        <v>Product569</v>
      </c>
      <c r="H3717" s="3" t="str">
        <f>VLOOKUP(Table3[[#This Row],[PRODUCT ID]],Table1[[PRODUCT]:[SELLING PRICE]],2,FALSE)</f>
        <v>Category2</v>
      </c>
      <c r="I3717" s="3" t="str">
        <f>VLOOKUP(Table3[[#This Row],[PRODUCT ID]],Table1[[PRODUCT]:[SELLING PRICE]],3,FALSE)</f>
        <v>No</v>
      </c>
      <c r="J3717" s="16">
        <f ca="1">VLOOKUP(Table3[[#This Row],[PRODUCT ID]],Table1[[PRODUCT]:[SELLING PRICE]],4,FALSE)</f>
        <v>72</v>
      </c>
      <c r="K3717" s="16">
        <f ca="1">VLOOKUP(Table3[[#This Row],[PRODUCT ID]],Table1[[PRODUCT]:[SELLING PRICE]],5,FALSE)</f>
        <v>248.26452841236798</v>
      </c>
      <c r="L3717" s="16">
        <f ca="1">J3717*Table3[[#This Row],[QUANTITY]]</f>
        <v>216</v>
      </c>
      <c r="M3717" s="16">
        <f ca="1">K3717*Table3[[#This Row],[QUANTITY]]*(1-Table3[[#This Row],[DISCOUNT %]])</f>
        <v>682.6186973883099</v>
      </c>
      <c r="N3717" s="3">
        <f>DAY(Table3[[#This Row],[DATE]])</f>
        <v>5</v>
      </c>
      <c r="O3717" s="3" t="str">
        <f>TEXT(Table3[[#This Row],[DATE]],"mmm")</f>
        <v>Mar</v>
      </c>
      <c r="P3717" s="3">
        <f>YEAR(Table3[[#This Row],[DATE]])</f>
        <v>2031</v>
      </c>
    </row>
    <row r="3718" spans="1:16" x14ac:dyDescent="0.3">
      <c r="A3718" s="6">
        <v>47913</v>
      </c>
      <c r="B3718" s="7" t="s">
        <v>1622</v>
      </c>
      <c r="C3718" s="9">
        <f t="shared" ca="1" si="116"/>
        <v>13</v>
      </c>
      <c r="D3718" s="9" t="s">
        <v>2115</v>
      </c>
      <c r="E3718" s="9" t="s">
        <v>2118</v>
      </c>
      <c r="F3718" s="10">
        <f t="shared" ca="1" si="117"/>
        <v>7.2931432772615351E-2</v>
      </c>
      <c r="G3718" s="3" t="str">
        <f>VLOOKUP(Table3[[#This Row],[PRODUCT ID]],Table1[[PRODUCT]:[SELLING PRICE]],1,FALSE)</f>
        <v>Product570</v>
      </c>
      <c r="H3718" s="3" t="str">
        <f>VLOOKUP(Table3[[#This Row],[PRODUCT ID]],Table1[[PRODUCT]:[SELLING PRICE]],2,FALSE)</f>
        <v>Category3</v>
      </c>
      <c r="I3718" s="3" t="str">
        <f>VLOOKUP(Table3[[#This Row],[PRODUCT ID]],Table1[[PRODUCT]:[SELLING PRICE]],3,FALSE)</f>
        <v>No</v>
      </c>
      <c r="J3718" s="16">
        <f ca="1">VLOOKUP(Table3[[#This Row],[PRODUCT ID]],Table1[[PRODUCT]:[SELLING PRICE]],4,FALSE)</f>
        <v>154</v>
      </c>
      <c r="K3718" s="16">
        <f ca="1">VLOOKUP(Table3[[#This Row],[PRODUCT ID]],Table1[[PRODUCT]:[SELLING PRICE]],5,FALSE)</f>
        <v>48.015107823249188</v>
      </c>
      <c r="L3718" s="16">
        <f ca="1">J3718*Table3[[#This Row],[QUANTITY]]</f>
        <v>2002</v>
      </c>
      <c r="M3718" s="16">
        <f ca="1">K3718*Table3[[#This Row],[QUANTITY]]*(1-Table3[[#This Row],[DISCOUNT %]])</f>
        <v>578.67286379458415</v>
      </c>
      <c r="N3718" s="3">
        <f>DAY(Table3[[#This Row],[DATE]])</f>
        <v>6</v>
      </c>
      <c r="O3718" s="3" t="str">
        <f>TEXT(Table3[[#This Row],[DATE]],"mmm")</f>
        <v>Mar</v>
      </c>
      <c r="P3718" s="3">
        <f>YEAR(Table3[[#This Row],[DATE]])</f>
        <v>2031</v>
      </c>
    </row>
    <row r="3719" spans="1:16" x14ac:dyDescent="0.3">
      <c r="A3719" s="6">
        <v>47914</v>
      </c>
      <c r="B3719" s="7" t="s">
        <v>1623</v>
      </c>
      <c r="C3719" s="9">
        <f t="shared" ca="1" si="116"/>
        <v>12</v>
      </c>
      <c r="D3719" s="9" t="s">
        <v>2115</v>
      </c>
      <c r="E3719" s="9" t="s">
        <v>2116</v>
      </c>
      <c r="F3719" s="10">
        <f t="shared" ca="1" si="117"/>
        <v>2.9514077851547818E-2</v>
      </c>
      <c r="G3719" s="3" t="str">
        <f>VLOOKUP(Table3[[#This Row],[PRODUCT ID]],Table1[[PRODUCT]:[SELLING PRICE]],1,FALSE)</f>
        <v>Product571</v>
      </c>
      <c r="H3719" s="3" t="str">
        <f>VLOOKUP(Table3[[#This Row],[PRODUCT ID]],Table1[[PRODUCT]:[SELLING PRICE]],2,FALSE)</f>
        <v>Category4</v>
      </c>
      <c r="I3719" s="3" t="str">
        <f>VLOOKUP(Table3[[#This Row],[PRODUCT ID]],Table1[[PRODUCT]:[SELLING PRICE]],3,FALSE)</f>
        <v>Ft</v>
      </c>
      <c r="J3719" s="16">
        <f ca="1">VLOOKUP(Table3[[#This Row],[PRODUCT ID]],Table1[[PRODUCT]:[SELLING PRICE]],4,FALSE)</f>
        <v>57</v>
      </c>
      <c r="K3719" s="16">
        <f ca="1">VLOOKUP(Table3[[#This Row],[PRODUCT ID]],Table1[[PRODUCT]:[SELLING PRICE]],5,FALSE)</f>
        <v>86.264239625151305</v>
      </c>
      <c r="L3719" s="16">
        <f ca="1">J3719*Table3[[#This Row],[QUANTITY]]</f>
        <v>684</v>
      </c>
      <c r="M3719" s="16">
        <f ca="1">K3719*Table3[[#This Row],[QUANTITY]]*(1-Table3[[#This Row],[DISCOUNT %]])</f>
        <v>1004.6187616926003</v>
      </c>
      <c r="N3719" s="3">
        <f>DAY(Table3[[#This Row],[DATE]])</f>
        <v>7</v>
      </c>
      <c r="O3719" s="3" t="str">
        <f>TEXT(Table3[[#This Row],[DATE]],"mmm")</f>
        <v>Mar</v>
      </c>
      <c r="P3719" s="3">
        <f>YEAR(Table3[[#This Row],[DATE]])</f>
        <v>2031</v>
      </c>
    </row>
    <row r="3720" spans="1:16" x14ac:dyDescent="0.3">
      <c r="A3720" s="6">
        <v>47915</v>
      </c>
      <c r="B3720" s="7" t="s">
        <v>1624</v>
      </c>
      <c r="C3720" s="9">
        <f t="shared" ca="1" si="116"/>
        <v>15</v>
      </c>
      <c r="D3720" s="9" t="s">
        <v>2116</v>
      </c>
      <c r="E3720" s="9" t="s">
        <v>2116</v>
      </c>
      <c r="F3720" s="10">
        <f t="shared" ca="1" si="117"/>
        <v>9.6706534889807849E-2</v>
      </c>
      <c r="G3720" s="3" t="str">
        <f>VLOOKUP(Table3[[#This Row],[PRODUCT ID]],Table1[[PRODUCT]:[SELLING PRICE]],1,FALSE)</f>
        <v>Product572</v>
      </c>
      <c r="H3720" s="3" t="str">
        <f>VLOOKUP(Table3[[#This Row],[PRODUCT ID]],Table1[[PRODUCT]:[SELLING PRICE]],2,FALSE)</f>
        <v>Category5</v>
      </c>
      <c r="I3720" s="3" t="str">
        <f>VLOOKUP(Table3[[#This Row],[PRODUCT ID]],Table1[[PRODUCT]:[SELLING PRICE]],3,FALSE)</f>
        <v>No</v>
      </c>
      <c r="J3720" s="16">
        <f ca="1">VLOOKUP(Table3[[#This Row],[PRODUCT ID]],Table1[[PRODUCT]:[SELLING PRICE]],4,FALSE)</f>
        <v>133</v>
      </c>
      <c r="K3720" s="16">
        <f ca="1">VLOOKUP(Table3[[#This Row],[PRODUCT ID]],Table1[[PRODUCT]:[SELLING PRICE]],5,FALSE)</f>
        <v>31.463418303085749</v>
      </c>
      <c r="L3720" s="16">
        <f ca="1">J3720*Table3[[#This Row],[QUANTITY]]</f>
        <v>1995</v>
      </c>
      <c r="M3720" s="16">
        <f ca="1">K3720*Table3[[#This Row],[QUANTITY]]*(1-Table3[[#This Row],[DISCOUNT %]])</f>
        <v>426.31050214808653</v>
      </c>
      <c r="N3720" s="3">
        <f>DAY(Table3[[#This Row],[DATE]])</f>
        <v>8</v>
      </c>
      <c r="O3720" s="3" t="str">
        <f>TEXT(Table3[[#This Row],[DATE]],"mmm")</f>
        <v>Mar</v>
      </c>
      <c r="P3720" s="3">
        <f>YEAR(Table3[[#This Row],[DATE]])</f>
        <v>2031</v>
      </c>
    </row>
    <row r="3721" spans="1:16" x14ac:dyDescent="0.3">
      <c r="A3721" s="6">
        <v>47916</v>
      </c>
      <c r="B3721" s="7" t="s">
        <v>1625</v>
      </c>
      <c r="C3721" s="9">
        <f t="shared" ca="1" si="116"/>
        <v>1</v>
      </c>
      <c r="D3721" s="9" t="s">
        <v>2116</v>
      </c>
      <c r="E3721" s="9" t="s">
        <v>2116</v>
      </c>
      <c r="F3721" s="10">
        <f t="shared" ca="1" si="117"/>
        <v>1.7528771294044034E-2</v>
      </c>
      <c r="G3721" s="3" t="str">
        <f>VLOOKUP(Table3[[#This Row],[PRODUCT ID]],Table1[[PRODUCT]:[SELLING PRICE]],1,FALSE)</f>
        <v>Product573</v>
      </c>
      <c r="H3721" s="3" t="str">
        <f>VLOOKUP(Table3[[#This Row],[PRODUCT ID]],Table1[[PRODUCT]:[SELLING PRICE]],2,FALSE)</f>
        <v>Category1</v>
      </c>
      <c r="I3721" s="3" t="str">
        <f>VLOOKUP(Table3[[#This Row],[PRODUCT ID]],Table1[[PRODUCT]:[SELLING PRICE]],3,FALSE)</f>
        <v>Kg</v>
      </c>
      <c r="J3721" s="16">
        <f ca="1">VLOOKUP(Table3[[#This Row],[PRODUCT ID]],Table1[[PRODUCT]:[SELLING PRICE]],4,FALSE)</f>
        <v>12</v>
      </c>
      <c r="K3721" s="16">
        <f ca="1">VLOOKUP(Table3[[#This Row],[PRODUCT ID]],Table1[[PRODUCT]:[SELLING PRICE]],5,FALSE)</f>
        <v>300.03332508934074</v>
      </c>
      <c r="L3721" s="16">
        <f ca="1">J3721*Table3[[#This Row],[QUANTITY]]</f>
        <v>12</v>
      </c>
      <c r="M3721" s="16">
        <f ca="1">K3721*Table3[[#This Row],[QUANTITY]]*(1-Table3[[#This Row],[DISCOUNT %]])</f>
        <v>294.77410955325809</v>
      </c>
      <c r="N3721" s="3">
        <f>DAY(Table3[[#This Row],[DATE]])</f>
        <v>9</v>
      </c>
      <c r="O3721" s="3" t="str">
        <f>TEXT(Table3[[#This Row],[DATE]],"mmm")</f>
        <v>Mar</v>
      </c>
      <c r="P3721" s="3">
        <f>YEAR(Table3[[#This Row],[DATE]])</f>
        <v>2031</v>
      </c>
    </row>
    <row r="3722" spans="1:16" x14ac:dyDescent="0.3">
      <c r="A3722" s="6">
        <v>47917</v>
      </c>
      <c r="B3722" s="7" t="s">
        <v>1626</v>
      </c>
      <c r="C3722" s="9">
        <f t="shared" ca="1" si="116"/>
        <v>7</v>
      </c>
      <c r="D3722" s="9" t="s">
        <v>2116</v>
      </c>
      <c r="E3722" s="9" t="s">
        <v>2116</v>
      </c>
      <c r="F3722" s="10">
        <f t="shared" ca="1" si="117"/>
        <v>2.07144826757804E-2</v>
      </c>
      <c r="G3722" s="3" t="str">
        <f>VLOOKUP(Table3[[#This Row],[PRODUCT ID]],Table1[[PRODUCT]:[SELLING PRICE]],1,FALSE)</f>
        <v>Product574</v>
      </c>
      <c r="H3722" s="3" t="str">
        <f>VLOOKUP(Table3[[#This Row],[PRODUCT ID]],Table1[[PRODUCT]:[SELLING PRICE]],2,FALSE)</f>
        <v>Category2</v>
      </c>
      <c r="I3722" s="3" t="str">
        <f>VLOOKUP(Table3[[#This Row],[PRODUCT ID]],Table1[[PRODUCT]:[SELLING PRICE]],3,FALSE)</f>
        <v>Kg</v>
      </c>
      <c r="J3722" s="16">
        <f ca="1">VLOOKUP(Table3[[#This Row],[PRODUCT ID]],Table1[[PRODUCT]:[SELLING PRICE]],4,FALSE)</f>
        <v>94</v>
      </c>
      <c r="K3722" s="16">
        <f ca="1">VLOOKUP(Table3[[#This Row],[PRODUCT ID]],Table1[[PRODUCT]:[SELLING PRICE]],5,FALSE)</f>
        <v>91.566820877897115</v>
      </c>
      <c r="L3722" s="16">
        <f ca="1">J3722*Table3[[#This Row],[QUANTITY]]</f>
        <v>658</v>
      </c>
      <c r="M3722" s="16">
        <f ca="1">K3722*Table3[[#This Row],[QUANTITY]]*(1-Table3[[#This Row],[DISCOUNT %]])</f>
        <v>627.69043087201942</v>
      </c>
      <c r="N3722" s="3">
        <f>DAY(Table3[[#This Row],[DATE]])</f>
        <v>10</v>
      </c>
      <c r="O3722" s="3" t="str">
        <f>TEXT(Table3[[#This Row],[DATE]],"mmm")</f>
        <v>Mar</v>
      </c>
      <c r="P3722" s="3">
        <f>YEAR(Table3[[#This Row],[DATE]])</f>
        <v>2031</v>
      </c>
    </row>
    <row r="3723" spans="1:16" x14ac:dyDescent="0.3">
      <c r="A3723" s="6">
        <v>47918</v>
      </c>
      <c r="B3723" s="7" t="s">
        <v>1627</v>
      </c>
      <c r="C3723" s="9">
        <f t="shared" ca="1" si="116"/>
        <v>9</v>
      </c>
      <c r="D3723" s="9" t="s">
        <v>2115</v>
      </c>
      <c r="E3723" s="9" t="s">
        <v>2116</v>
      </c>
      <c r="F3723" s="10">
        <f t="shared" ca="1" si="117"/>
        <v>1.3779491585931548E-2</v>
      </c>
      <c r="G3723" s="3" t="str">
        <f>VLOOKUP(Table3[[#This Row],[PRODUCT ID]],Table1[[PRODUCT]:[SELLING PRICE]],1,FALSE)</f>
        <v>Product575</v>
      </c>
      <c r="H3723" s="3" t="str">
        <f>VLOOKUP(Table3[[#This Row],[PRODUCT ID]],Table1[[PRODUCT]:[SELLING PRICE]],2,FALSE)</f>
        <v>Category3</v>
      </c>
      <c r="I3723" s="3" t="str">
        <f>VLOOKUP(Table3[[#This Row],[PRODUCT ID]],Table1[[PRODUCT]:[SELLING PRICE]],3,FALSE)</f>
        <v>Lt</v>
      </c>
      <c r="J3723" s="16">
        <f ca="1">VLOOKUP(Table3[[#This Row],[PRODUCT ID]],Table1[[PRODUCT]:[SELLING PRICE]],4,FALSE)</f>
        <v>189</v>
      </c>
      <c r="K3723" s="16">
        <f ca="1">VLOOKUP(Table3[[#This Row],[PRODUCT ID]],Table1[[PRODUCT]:[SELLING PRICE]],5,FALSE)</f>
        <v>299.26030535422581</v>
      </c>
      <c r="L3723" s="16">
        <f ca="1">J3723*Table3[[#This Row],[QUANTITY]]</f>
        <v>1701</v>
      </c>
      <c r="M3723" s="16">
        <f ca="1">K3723*Table3[[#This Row],[QUANTITY]]*(1-Table3[[#This Row],[DISCOUNT %]])</f>
        <v>2656.2298544513455</v>
      </c>
      <c r="N3723" s="3">
        <f>DAY(Table3[[#This Row],[DATE]])</f>
        <v>11</v>
      </c>
      <c r="O3723" s="3" t="str">
        <f>TEXT(Table3[[#This Row],[DATE]],"mmm")</f>
        <v>Mar</v>
      </c>
      <c r="P3723" s="3">
        <f>YEAR(Table3[[#This Row],[DATE]])</f>
        <v>2031</v>
      </c>
    </row>
    <row r="3724" spans="1:16" x14ac:dyDescent="0.3">
      <c r="A3724" s="6">
        <v>47919</v>
      </c>
      <c r="B3724" s="7" t="s">
        <v>1628</v>
      </c>
      <c r="C3724" s="9">
        <f t="shared" ca="1" si="116"/>
        <v>8</v>
      </c>
      <c r="D3724" s="9" t="s">
        <v>2117</v>
      </c>
      <c r="E3724" s="9" t="s">
        <v>2118</v>
      </c>
      <c r="F3724" s="10">
        <f t="shared" ca="1" si="117"/>
        <v>8.9469270198966784E-3</v>
      </c>
      <c r="G3724" s="3" t="str">
        <f>VLOOKUP(Table3[[#This Row],[PRODUCT ID]],Table1[[PRODUCT]:[SELLING PRICE]],1,FALSE)</f>
        <v>Product576</v>
      </c>
      <c r="H3724" s="3" t="str">
        <f>VLOOKUP(Table3[[#This Row],[PRODUCT ID]],Table1[[PRODUCT]:[SELLING PRICE]],2,FALSE)</f>
        <v>Category4</v>
      </c>
      <c r="I3724" s="3" t="str">
        <f>VLOOKUP(Table3[[#This Row],[PRODUCT ID]],Table1[[PRODUCT]:[SELLING PRICE]],3,FALSE)</f>
        <v>Kg</v>
      </c>
      <c r="J3724" s="16">
        <f ca="1">VLOOKUP(Table3[[#This Row],[PRODUCT ID]],Table1[[PRODUCT]:[SELLING PRICE]],4,FALSE)</f>
        <v>19</v>
      </c>
      <c r="K3724" s="16">
        <f ca="1">VLOOKUP(Table3[[#This Row],[PRODUCT ID]],Table1[[PRODUCT]:[SELLING PRICE]],5,FALSE)</f>
        <v>50.911387860606553</v>
      </c>
      <c r="L3724" s="16">
        <f ca="1">J3724*Table3[[#This Row],[QUANTITY]]</f>
        <v>152</v>
      </c>
      <c r="M3724" s="16">
        <f ca="1">K3724*Table3[[#This Row],[QUANTITY]]*(1-Table3[[#This Row],[DISCOUNT %]])</f>
        <v>403.64709911148844</v>
      </c>
      <c r="N3724" s="3">
        <f>DAY(Table3[[#This Row],[DATE]])</f>
        <v>12</v>
      </c>
      <c r="O3724" s="3" t="str">
        <f>TEXT(Table3[[#This Row],[DATE]],"mmm")</f>
        <v>Mar</v>
      </c>
      <c r="P3724" s="3">
        <f>YEAR(Table3[[#This Row],[DATE]])</f>
        <v>2031</v>
      </c>
    </row>
    <row r="3725" spans="1:16" x14ac:dyDescent="0.3">
      <c r="A3725" s="6">
        <v>47920</v>
      </c>
      <c r="B3725" s="7" t="s">
        <v>1629</v>
      </c>
      <c r="C3725" s="9">
        <f t="shared" ca="1" si="116"/>
        <v>12</v>
      </c>
      <c r="D3725" s="9" t="s">
        <v>2117</v>
      </c>
      <c r="E3725" s="9" t="s">
        <v>2118</v>
      </c>
      <c r="F3725" s="10">
        <f t="shared" ca="1" si="117"/>
        <v>4.5486087771319975E-2</v>
      </c>
      <c r="G3725" s="3" t="str">
        <f>VLOOKUP(Table3[[#This Row],[PRODUCT ID]],Table1[[PRODUCT]:[SELLING PRICE]],1,FALSE)</f>
        <v>Product577</v>
      </c>
      <c r="H3725" s="3" t="str">
        <f>VLOOKUP(Table3[[#This Row],[PRODUCT ID]],Table1[[PRODUCT]:[SELLING PRICE]],2,FALSE)</f>
        <v>Category1</v>
      </c>
      <c r="I3725" s="3" t="str">
        <f>VLOOKUP(Table3[[#This Row],[PRODUCT ID]],Table1[[PRODUCT]:[SELLING PRICE]],3,FALSE)</f>
        <v>Lt</v>
      </c>
      <c r="J3725" s="16">
        <f ca="1">VLOOKUP(Table3[[#This Row],[PRODUCT ID]],Table1[[PRODUCT]:[SELLING PRICE]],4,FALSE)</f>
        <v>246</v>
      </c>
      <c r="K3725" s="16">
        <f ca="1">VLOOKUP(Table3[[#This Row],[PRODUCT ID]],Table1[[PRODUCT]:[SELLING PRICE]],5,FALSE)</f>
        <v>306.72622775120527</v>
      </c>
      <c r="L3725" s="16">
        <f ca="1">J3725*Table3[[#This Row],[QUANTITY]]</f>
        <v>2952</v>
      </c>
      <c r="M3725" s="16">
        <f ca="1">K3725*Table3[[#This Row],[QUANTITY]]*(1-Table3[[#This Row],[DISCOUNT %]])</f>
        <v>3513.293419607377</v>
      </c>
      <c r="N3725" s="3">
        <f>DAY(Table3[[#This Row],[DATE]])</f>
        <v>13</v>
      </c>
      <c r="O3725" s="3" t="str">
        <f>TEXT(Table3[[#This Row],[DATE]],"mmm")</f>
        <v>Mar</v>
      </c>
      <c r="P3725" s="3">
        <f>YEAR(Table3[[#This Row],[DATE]])</f>
        <v>2031</v>
      </c>
    </row>
    <row r="3726" spans="1:16" x14ac:dyDescent="0.3">
      <c r="A3726" s="6">
        <v>47921</v>
      </c>
      <c r="B3726" s="7" t="s">
        <v>1630</v>
      </c>
      <c r="C3726" s="9">
        <f t="shared" ca="1" si="116"/>
        <v>1</v>
      </c>
      <c r="D3726" s="9" t="s">
        <v>2116</v>
      </c>
      <c r="E3726" s="9" t="s">
        <v>2116</v>
      </c>
      <c r="F3726" s="10">
        <f t="shared" ca="1" si="117"/>
        <v>7.0702598788539822E-2</v>
      </c>
      <c r="G3726" s="3" t="str">
        <f>VLOOKUP(Table3[[#This Row],[PRODUCT ID]],Table1[[PRODUCT]:[SELLING PRICE]],1,FALSE)</f>
        <v>Product578</v>
      </c>
      <c r="H3726" s="3" t="str">
        <f>VLOOKUP(Table3[[#This Row],[PRODUCT ID]],Table1[[PRODUCT]:[SELLING PRICE]],2,FALSE)</f>
        <v>Category2</v>
      </c>
      <c r="I3726" s="3" t="str">
        <f>VLOOKUP(Table3[[#This Row],[PRODUCT ID]],Table1[[PRODUCT]:[SELLING PRICE]],3,FALSE)</f>
        <v>Ft</v>
      </c>
      <c r="J3726" s="16">
        <f ca="1">VLOOKUP(Table3[[#This Row],[PRODUCT ID]],Table1[[PRODUCT]:[SELLING PRICE]],4,FALSE)</f>
        <v>129</v>
      </c>
      <c r="K3726" s="16">
        <f ca="1">VLOOKUP(Table3[[#This Row],[PRODUCT ID]],Table1[[PRODUCT]:[SELLING PRICE]],5,FALSE)</f>
        <v>80.324767546205578</v>
      </c>
      <c r="L3726" s="16">
        <f ca="1">J3726*Table3[[#This Row],[QUANTITY]]</f>
        <v>129</v>
      </c>
      <c r="M3726" s="16">
        <f ca="1">K3726*Table3[[#This Row],[QUANTITY]]*(1-Table3[[#This Row],[DISCOUNT %]])</f>
        <v>74.645597733603481</v>
      </c>
      <c r="N3726" s="3">
        <f>DAY(Table3[[#This Row],[DATE]])</f>
        <v>14</v>
      </c>
      <c r="O3726" s="3" t="str">
        <f>TEXT(Table3[[#This Row],[DATE]],"mmm")</f>
        <v>Mar</v>
      </c>
      <c r="P3726" s="3">
        <f>YEAR(Table3[[#This Row],[DATE]])</f>
        <v>2031</v>
      </c>
    </row>
    <row r="3727" spans="1:16" x14ac:dyDescent="0.3">
      <c r="A3727" s="6">
        <v>47922</v>
      </c>
      <c r="B3727" s="7" t="s">
        <v>1631</v>
      </c>
      <c r="C3727" s="9">
        <f t="shared" ca="1" si="116"/>
        <v>14</v>
      </c>
      <c r="D3727" s="9" t="s">
        <v>2116</v>
      </c>
      <c r="E3727" s="9" t="s">
        <v>2116</v>
      </c>
      <c r="F3727" s="10">
        <f t="shared" ca="1" si="117"/>
        <v>2.5769835190813484E-2</v>
      </c>
      <c r="G3727" s="3" t="str">
        <f>VLOOKUP(Table3[[#This Row],[PRODUCT ID]],Table1[[PRODUCT]:[SELLING PRICE]],1,FALSE)</f>
        <v>Product579</v>
      </c>
      <c r="H3727" s="3" t="str">
        <f>VLOOKUP(Table3[[#This Row],[PRODUCT ID]],Table1[[PRODUCT]:[SELLING PRICE]],2,FALSE)</f>
        <v>Category3</v>
      </c>
      <c r="I3727" s="3" t="str">
        <f>VLOOKUP(Table3[[#This Row],[PRODUCT ID]],Table1[[PRODUCT]:[SELLING PRICE]],3,FALSE)</f>
        <v>Kg</v>
      </c>
      <c r="J3727" s="16">
        <f ca="1">VLOOKUP(Table3[[#This Row],[PRODUCT ID]],Table1[[PRODUCT]:[SELLING PRICE]],4,FALSE)</f>
        <v>154</v>
      </c>
      <c r="K3727" s="16">
        <f ca="1">VLOOKUP(Table3[[#This Row],[PRODUCT ID]],Table1[[PRODUCT]:[SELLING PRICE]],5,FALSE)</f>
        <v>274.00469095798485</v>
      </c>
      <c r="L3727" s="16">
        <f ca="1">J3727*Table3[[#This Row],[QUANTITY]]</f>
        <v>2156</v>
      </c>
      <c r="M3727" s="16">
        <f ca="1">K3727*Table3[[#This Row],[QUANTITY]]*(1-Table3[[#This Row],[DISCOUNT %]])</f>
        <v>3737.2108932268293</v>
      </c>
      <c r="N3727" s="3">
        <f>DAY(Table3[[#This Row],[DATE]])</f>
        <v>15</v>
      </c>
      <c r="O3727" s="3" t="str">
        <f>TEXT(Table3[[#This Row],[DATE]],"mmm")</f>
        <v>Mar</v>
      </c>
      <c r="P3727" s="3">
        <f>YEAR(Table3[[#This Row],[DATE]])</f>
        <v>2031</v>
      </c>
    </row>
    <row r="3728" spans="1:16" x14ac:dyDescent="0.3">
      <c r="A3728" s="6">
        <v>47923</v>
      </c>
      <c r="B3728" s="7" t="s">
        <v>1632</v>
      </c>
      <c r="C3728" s="9">
        <f t="shared" ca="1" si="116"/>
        <v>7</v>
      </c>
      <c r="D3728" s="9" t="s">
        <v>2116</v>
      </c>
      <c r="E3728" s="9" t="s">
        <v>2116</v>
      </c>
      <c r="F3728" s="10">
        <f t="shared" ca="1" si="117"/>
        <v>9.8279895174804704E-2</v>
      </c>
      <c r="G3728" s="3" t="str">
        <f>VLOOKUP(Table3[[#This Row],[PRODUCT ID]],Table1[[PRODUCT]:[SELLING PRICE]],1,FALSE)</f>
        <v>Product580</v>
      </c>
      <c r="H3728" s="3" t="str">
        <f>VLOOKUP(Table3[[#This Row],[PRODUCT ID]],Table1[[PRODUCT]:[SELLING PRICE]],2,FALSE)</f>
        <v>Category4</v>
      </c>
      <c r="I3728" s="3" t="str">
        <f>VLOOKUP(Table3[[#This Row],[PRODUCT ID]],Table1[[PRODUCT]:[SELLING PRICE]],3,FALSE)</f>
        <v>No</v>
      </c>
      <c r="J3728" s="16">
        <f ca="1">VLOOKUP(Table3[[#This Row],[PRODUCT ID]],Table1[[PRODUCT]:[SELLING PRICE]],4,FALSE)</f>
        <v>192</v>
      </c>
      <c r="K3728" s="16">
        <f ca="1">VLOOKUP(Table3[[#This Row],[PRODUCT ID]],Table1[[PRODUCT]:[SELLING PRICE]],5,FALSE)</f>
        <v>284.11956467362364</v>
      </c>
      <c r="L3728" s="16">
        <f ca="1">J3728*Table3[[#This Row],[QUANTITY]]</f>
        <v>1344</v>
      </c>
      <c r="M3728" s="16">
        <f ca="1">K3728*Table3[[#This Row],[QUANTITY]]*(1-Table3[[#This Row],[DISCOUNT %]])</f>
        <v>1793.3742654827213</v>
      </c>
      <c r="N3728" s="3">
        <f>DAY(Table3[[#This Row],[DATE]])</f>
        <v>16</v>
      </c>
      <c r="O3728" s="3" t="str">
        <f>TEXT(Table3[[#This Row],[DATE]],"mmm")</f>
        <v>Mar</v>
      </c>
      <c r="P3728" s="3">
        <f>YEAR(Table3[[#This Row],[DATE]])</f>
        <v>2031</v>
      </c>
    </row>
    <row r="3729" spans="1:16" x14ac:dyDescent="0.3">
      <c r="A3729" s="6">
        <v>47924</v>
      </c>
      <c r="B3729" s="7" t="s">
        <v>1633</v>
      </c>
      <c r="C3729" s="9">
        <f t="shared" ca="1" si="116"/>
        <v>4</v>
      </c>
      <c r="D3729" s="9" t="s">
        <v>2116</v>
      </c>
      <c r="E3729" s="9" t="s">
        <v>2116</v>
      </c>
      <c r="F3729" s="10">
        <f t="shared" ca="1" si="117"/>
        <v>9.1015761755391458E-2</v>
      </c>
      <c r="G3729" s="3" t="str">
        <f>VLOOKUP(Table3[[#This Row],[PRODUCT ID]],Table1[[PRODUCT]:[SELLING PRICE]],1,FALSE)</f>
        <v>Product581</v>
      </c>
      <c r="H3729" s="3" t="str">
        <f>VLOOKUP(Table3[[#This Row],[PRODUCT ID]],Table1[[PRODUCT]:[SELLING PRICE]],2,FALSE)</f>
        <v>Category5</v>
      </c>
      <c r="I3729" s="3" t="str">
        <f>VLOOKUP(Table3[[#This Row],[PRODUCT ID]],Table1[[PRODUCT]:[SELLING PRICE]],3,FALSE)</f>
        <v>No</v>
      </c>
      <c r="J3729" s="16">
        <f ca="1">VLOOKUP(Table3[[#This Row],[PRODUCT ID]],Table1[[PRODUCT]:[SELLING PRICE]],4,FALSE)</f>
        <v>65</v>
      </c>
      <c r="K3729" s="16">
        <f ca="1">VLOOKUP(Table3[[#This Row],[PRODUCT ID]],Table1[[PRODUCT]:[SELLING PRICE]],5,FALSE)</f>
        <v>176.02540400916061</v>
      </c>
      <c r="L3729" s="16">
        <f ca="1">J3729*Table3[[#This Row],[QUANTITY]]</f>
        <v>260</v>
      </c>
      <c r="M3729" s="16">
        <f ca="1">K3729*Table3[[#This Row],[QUANTITY]]*(1-Table3[[#This Row],[DISCOUNT %]])</f>
        <v>640.0172710998653</v>
      </c>
      <c r="N3729" s="3">
        <f>DAY(Table3[[#This Row],[DATE]])</f>
        <v>17</v>
      </c>
      <c r="O3729" s="3" t="str">
        <f>TEXT(Table3[[#This Row],[DATE]],"mmm")</f>
        <v>Mar</v>
      </c>
      <c r="P3729" s="3">
        <f>YEAR(Table3[[#This Row],[DATE]])</f>
        <v>2031</v>
      </c>
    </row>
    <row r="3730" spans="1:16" x14ac:dyDescent="0.3">
      <c r="A3730" s="6">
        <v>47925</v>
      </c>
      <c r="B3730" s="7" t="s">
        <v>1634</v>
      </c>
      <c r="C3730" s="9">
        <f t="shared" ca="1" si="116"/>
        <v>14</v>
      </c>
      <c r="D3730" s="9" t="s">
        <v>2115</v>
      </c>
      <c r="E3730" s="9" t="s">
        <v>2118</v>
      </c>
      <c r="F3730" s="10">
        <f t="shared" ca="1" si="117"/>
        <v>9.3597399596924133E-2</v>
      </c>
      <c r="G3730" s="3" t="str">
        <f>VLOOKUP(Table3[[#This Row],[PRODUCT ID]],Table1[[PRODUCT]:[SELLING PRICE]],1,FALSE)</f>
        <v>Product582</v>
      </c>
      <c r="H3730" s="3" t="str">
        <f>VLOOKUP(Table3[[#This Row],[PRODUCT ID]],Table1[[PRODUCT]:[SELLING PRICE]],2,FALSE)</f>
        <v>Category1</v>
      </c>
      <c r="I3730" s="3" t="str">
        <f>VLOOKUP(Table3[[#This Row],[PRODUCT ID]],Table1[[PRODUCT]:[SELLING PRICE]],3,FALSE)</f>
        <v>Ft</v>
      </c>
      <c r="J3730" s="16">
        <f ca="1">VLOOKUP(Table3[[#This Row],[PRODUCT ID]],Table1[[PRODUCT]:[SELLING PRICE]],4,FALSE)</f>
        <v>85</v>
      </c>
      <c r="K3730" s="16">
        <f ca="1">VLOOKUP(Table3[[#This Row],[PRODUCT ID]],Table1[[PRODUCT]:[SELLING PRICE]],5,FALSE)</f>
        <v>263.55893004690915</v>
      </c>
      <c r="L3730" s="16">
        <f ca="1">J3730*Table3[[#This Row],[QUANTITY]]</f>
        <v>1190</v>
      </c>
      <c r="M3730" s="16">
        <f ca="1">K3730*Table3[[#This Row],[QUANTITY]]*(1-Table3[[#This Row],[DISCOUNT %]])</f>
        <v>3344.4669937555914</v>
      </c>
      <c r="N3730" s="3">
        <f>DAY(Table3[[#This Row],[DATE]])</f>
        <v>18</v>
      </c>
      <c r="O3730" s="3" t="str">
        <f>TEXT(Table3[[#This Row],[DATE]],"mmm")</f>
        <v>Mar</v>
      </c>
      <c r="P3730" s="3">
        <f>YEAR(Table3[[#This Row],[DATE]])</f>
        <v>2031</v>
      </c>
    </row>
    <row r="3731" spans="1:16" x14ac:dyDescent="0.3">
      <c r="A3731" s="6">
        <v>47926</v>
      </c>
      <c r="B3731" s="7" t="s">
        <v>1635</v>
      </c>
      <c r="C3731" s="9">
        <f t="shared" ca="1" si="116"/>
        <v>5</v>
      </c>
      <c r="D3731" s="9" t="s">
        <v>2116</v>
      </c>
      <c r="E3731" s="9" t="s">
        <v>2116</v>
      </c>
      <c r="F3731" s="10">
        <f t="shared" ca="1" si="117"/>
        <v>1.8742545950997148E-2</v>
      </c>
      <c r="G3731" s="3" t="str">
        <f>VLOOKUP(Table3[[#This Row],[PRODUCT ID]],Table1[[PRODUCT]:[SELLING PRICE]],1,FALSE)</f>
        <v>Product583</v>
      </c>
      <c r="H3731" s="3" t="str">
        <f>VLOOKUP(Table3[[#This Row],[PRODUCT ID]],Table1[[PRODUCT]:[SELLING PRICE]],2,FALSE)</f>
        <v>Category2</v>
      </c>
      <c r="I3731" s="3" t="str">
        <f>VLOOKUP(Table3[[#This Row],[PRODUCT ID]],Table1[[PRODUCT]:[SELLING PRICE]],3,FALSE)</f>
        <v>No</v>
      </c>
      <c r="J3731" s="16">
        <f ca="1">VLOOKUP(Table3[[#This Row],[PRODUCT ID]],Table1[[PRODUCT]:[SELLING PRICE]],4,FALSE)</f>
        <v>145</v>
      </c>
      <c r="K3731" s="16">
        <f ca="1">VLOOKUP(Table3[[#This Row],[PRODUCT ID]],Table1[[PRODUCT]:[SELLING PRICE]],5,FALSE)</f>
        <v>140.78883203689716</v>
      </c>
      <c r="L3731" s="16">
        <f ca="1">J3731*Table3[[#This Row],[QUANTITY]]</f>
        <v>725</v>
      </c>
      <c r="M3731" s="16">
        <f ca="1">K3731*Table3[[#This Row],[QUANTITY]]*(1-Table3[[#This Row],[DISCOUNT %]])</f>
        <v>690.75045441529198</v>
      </c>
      <c r="N3731" s="3">
        <f>DAY(Table3[[#This Row],[DATE]])</f>
        <v>19</v>
      </c>
      <c r="O3731" s="3" t="str">
        <f>TEXT(Table3[[#This Row],[DATE]],"mmm")</f>
        <v>Mar</v>
      </c>
      <c r="P3731" s="3">
        <f>YEAR(Table3[[#This Row],[DATE]])</f>
        <v>2031</v>
      </c>
    </row>
    <row r="3732" spans="1:16" x14ac:dyDescent="0.3">
      <c r="A3732" s="6">
        <v>47927</v>
      </c>
      <c r="B3732" s="7" t="s">
        <v>1636</v>
      </c>
      <c r="C3732" s="9">
        <f t="shared" ca="1" si="116"/>
        <v>13</v>
      </c>
      <c r="D3732" s="9" t="s">
        <v>2117</v>
      </c>
      <c r="E3732" s="9" t="s">
        <v>2116</v>
      </c>
      <c r="F3732" s="10">
        <f t="shared" ca="1" si="117"/>
        <v>5.2665112271884085E-3</v>
      </c>
      <c r="G3732" s="3" t="str">
        <f>VLOOKUP(Table3[[#This Row],[PRODUCT ID]],Table1[[PRODUCT]:[SELLING PRICE]],1,FALSE)</f>
        <v>Product584</v>
      </c>
      <c r="H3732" s="3" t="str">
        <f>VLOOKUP(Table3[[#This Row],[PRODUCT ID]],Table1[[PRODUCT]:[SELLING PRICE]],2,FALSE)</f>
        <v>Category3</v>
      </c>
      <c r="I3732" s="3" t="str">
        <f>VLOOKUP(Table3[[#This Row],[PRODUCT ID]],Table1[[PRODUCT]:[SELLING PRICE]],3,FALSE)</f>
        <v>Kg</v>
      </c>
      <c r="J3732" s="16">
        <f ca="1">VLOOKUP(Table3[[#This Row],[PRODUCT ID]],Table1[[PRODUCT]:[SELLING PRICE]],4,FALSE)</f>
        <v>169</v>
      </c>
      <c r="K3732" s="16">
        <f ca="1">VLOOKUP(Table3[[#This Row],[PRODUCT ID]],Table1[[PRODUCT]:[SELLING PRICE]],5,FALSE)</f>
        <v>231.06349783304682</v>
      </c>
      <c r="L3732" s="16">
        <f ca="1">J3732*Table3[[#This Row],[QUANTITY]]</f>
        <v>2197</v>
      </c>
      <c r="M3732" s="16">
        <f ca="1">K3732*Table3[[#This Row],[QUANTITY]]*(1-Table3[[#This Row],[DISCOUNT %]])</f>
        <v>2988.005791257704</v>
      </c>
      <c r="N3732" s="3">
        <f>DAY(Table3[[#This Row],[DATE]])</f>
        <v>20</v>
      </c>
      <c r="O3732" s="3" t="str">
        <f>TEXT(Table3[[#This Row],[DATE]],"mmm")</f>
        <v>Mar</v>
      </c>
      <c r="P3732" s="3">
        <f>YEAR(Table3[[#This Row],[DATE]])</f>
        <v>2031</v>
      </c>
    </row>
    <row r="3733" spans="1:16" x14ac:dyDescent="0.3">
      <c r="A3733" s="6">
        <v>47928</v>
      </c>
      <c r="B3733" s="7" t="s">
        <v>1637</v>
      </c>
      <c r="C3733" s="9">
        <f t="shared" ca="1" si="116"/>
        <v>10</v>
      </c>
      <c r="D3733" s="9" t="s">
        <v>2115</v>
      </c>
      <c r="E3733" s="9" t="s">
        <v>2116</v>
      </c>
      <c r="F3733" s="10">
        <f t="shared" ca="1" si="117"/>
        <v>4.4968986830871194E-2</v>
      </c>
      <c r="G3733" s="3" t="str">
        <f>VLOOKUP(Table3[[#This Row],[PRODUCT ID]],Table1[[PRODUCT]:[SELLING PRICE]],1,FALSE)</f>
        <v>Product585</v>
      </c>
      <c r="H3733" s="3" t="str">
        <f>VLOOKUP(Table3[[#This Row],[PRODUCT ID]],Table1[[PRODUCT]:[SELLING PRICE]],2,FALSE)</f>
        <v>Category4</v>
      </c>
      <c r="I3733" s="3" t="str">
        <f>VLOOKUP(Table3[[#This Row],[PRODUCT ID]],Table1[[PRODUCT]:[SELLING PRICE]],3,FALSE)</f>
        <v>Kg</v>
      </c>
      <c r="J3733" s="16">
        <f ca="1">VLOOKUP(Table3[[#This Row],[PRODUCT ID]],Table1[[PRODUCT]:[SELLING PRICE]],4,FALSE)</f>
        <v>97</v>
      </c>
      <c r="K3733" s="16">
        <f ca="1">VLOOKUP(Table3[[#This Row],[PRODUCT ID]],Table1[[PRODUCT]:[SELLING PRICE]],5,FALSE)</f>
        <v>221.66062208834313</v>
      </c>
      <c r="L3733" s="16">
        <f ca="1">J3733*Table3[[#This Row],[QUANTITY]]</f>
        <v>970</v>
      </c>
      <c r="M3733" s="16">
        <f ca="1">K3733*Table3[[#This Row],[QUANTITY]]*(1-Table3[[#This Row],[DISCOUNT %]])</f>
        <v>2116.9276849272974</v>
      </c>
      <c r="N3733" s="3">
        <f>DAY(Table3[[#This Row],[DATE]])</f>
        <v>21</v>
      </c>
      <c r="O3733" s="3" t="str">
        <f>TEXT(Table3[[#This Row],[DATE]],"mmm")</f>
        <v>Mar</v>
      </c>
      <c r="P3733" s="3">
        <f>YEAR(Table3[[#This Row],[DATE]])</f>
        <v>2031</v>
      </c>
    </row>
    <row r="3734" spans="1:16" x14ac:dyDescent="0.3">
      <c r="A3734" s="6">
        <v>47929</v>
      </c>
      <c r="B3734" s="7" t="s">
        <v>1638</v>
      </c>
      <c r="C3734" s="9">
        <f t="shared" ca="1" si="116"/>
        <v>15</v>
      </c>
      <c r="D3734" s="9" t="s">
        <v>2115</v>
      </c>
      <c r="E3734" s="9" t="s">
        <v>2116</v>
      </c>
      <c r="F3734" s="10">
        <f t="shared" ca="1" si="117"/>
        <v>7.9057543900166186E-2</v>
      </c>
      <c r="G3734" s="3" t="str">
        <f>VLOOKUP(Table3[[#This Row],[PRODUCT ID]],Table1[[PRODUCT]:[SELLING PRICE]],1,FALSE)</f>
        <v>Product586</v>
      </c>
      <c r="H3734" s="3" t="str">
        <f>VLOOKUP(Table3[[#This Row],[PRODUCT ID]],Table1[[PRODUCT]:[SELLING PRICE]],2,FALSE)</f>
        <v>Category5</v>
      </c>
      <c r="I3734" s="3" t="str">
        <f>VLOOKUP(Table3[[#This Row],[PRODUCT ID]],Table1[[PRODUCT]:[SELLING PRICE]],3,FALSE)</f>
        <v>Lt</v>
      </c>
      <c r="J3734" s="16">
        <f ca="1">VLOOKUP(Table3[[#This Row],[PRODUCT ID]],Table1[[PRODUCT]:[SELLING PRICE]],4,FALSE)</f>
        <v>61</v>
      </c>
      <c r="K3734" s="16">
        <f ca="1">VLOOKUP(Table3[[#This Row],[PRODUCT ID]],Table1[[PRODUCT]:[SELLING PRICE]],5,FALSE)</f>
        <v>157.91661498301946</v>
      </c>
      <c r="L3734" s="16">
        <f ca="1">J3734*Table3[[#This Row],[QUANTITY]]</f>
        <v>915</v>
      </c>
      <c r="M3734" s="16">
        <f ca="1">K3734*Table3[[#This Row],[QUANTITY]]*(1-Table3[[#This Row],[DISCOUNT %]])</f>
        <v>2181.4817289215066</v>
      </c>
      <c r="N3734" s="3">
        <f>DAY(Table3[[#This Row],[DATE]])</f>
        <v>22</v>
      </c>
      <c r="O3734" s="3" t="str">
        <f>TEXT(Table3[[#This Row],[DATE]],"mmm")</f>
        <v>Mar</v>
      </c>
      <c r="P3734" s="3">
        <f>YEAR(Table3[[#This Row],[DATE]])</f>
        <v>2031</v>
      </c>
    </row>
    <row r="3735" spans="1:16" x14ac:dyDescent="0.3">
      <c r="A3735" s="6">
        <v>47930</v>
      </c>
      <c r="B3735" s="7" t="s">
        <v>1639</v>
      </c>
      <c r="C3735" s="9">
        <f t="shared" ca="1" si="116"/>
        <v>8</v>
      </c>
      <c r="D3735" s="9" t="s">
        <v>2115</v>
      </c>
      <c r="E3735" s="9" t="s">
        <v>2116</v>
      </c>
      <c r="F3735" s="10">
        <f t="shared" ca="1" si="117"/>
        <v>6.7928755798958712E-2</v>
      </c>
      <c r="G3735" s="3" t="str">
        <f>VLOOKUP(Table3[[#This Row],[PRODUCT ID]],Table1[[PRODUCT]:[SELLING PRICE]],1,FALSE)</f>
        <v>Product587</v>
      </c>
      <c r="H3735" s="3" t="str">
        <f>VLOOKUP(Table3[[#This Row],[PRODUCT ID]],Table1[[PRODUCT]:[SELLING PRICE]],2,FALSE)</f>
        <v>Category1</v>
      </c>
      <c r="I3735" s="3" t="str">
        <f>VLOOKUP(Table3[[#This Row],[PRODUCT ID]],Table1[[PRODUCT]:[SELLING PRICE]],3,FALSE)</f>
        <v>Kg</v>
      </c>
      <c r="J3735" s="16">
        <f ca="1">VLOOKUP(Table3[[#This Row],[PRODUCT ID]],Table1[[PRODUCT]:[SELLING PRICE]],4,FALSE)</f>
        <v>68</v>
      </c>
      <c r="K3735" s="16">
        <f ca="1">VLOOKUP(Table3[[#This Row],[PRODUCT ID]],Table1[[PRODUCT]:[SELLING PRICE]],5,FALSE)</f>
        <v>255.56851788882915</v>
      </c>
      <c r="L3735" s="16">
        <f ca="1">J3735*Table3[[#This Row],[QUANTITY]]</f>
        <v>544</v>
      </c>
      <c r="M3735" s="16">
        <f ca="1">K3735*Table3[[#This Row],[QUANTITY]]*(1-Table3[[#This Row],[DISCOUNT %]])</f>
        <v>1905.6645315780565</v>
      </c>
      <c r="N3735" s="3">
        <f>DAY(Table3[[#This Row],[DATE]])</f>
        <v>23</v>
      </c>
      <c r="O3735" s="3" t="str">
        <f>TEXT(Table3[[#This Row],[DATE]],"mmm")</f>
        <v>Mar</v>
      </c>
      <c r="P3735" s="3">
        <f>YEAR(Table3[[#This Row],[DATE]])</f>
        <v>2031</v>
      </c>
    </row>
    <row r="3736" spans="1:16" x14ac:dyDescent="0.3">
      <c r="A3736" s="6">
        <v>47931</v>
      </c>
      <c r="B3736" s="7" t="s">
        <v>1640</v>
      </c>
      <c r="C3736" s="9">
        <f t="shared" ca="1" si="116"/>
        <v>10</v>
      </c>
      <c r="D3736" s="9" t="s">
        <v>2116</v>
      </c>
      <c r="E3736" s="9" t="s">
        <v>2118</v>
      </c>
      <c r="F3736" s="10">
        <f t="shared" ca="1" si="117"/>
        <v>9.6036702115137818E-2</v>
      </c>
      <c r="G3736" s="3" t="str">
        <f>VLOOKUP(Table3[[#This Row],[PRODUCT ID]],Table1[[PRODUCT]:[SELLING PRICE]],1,FALSE)</f>
        <v>Product588</v>
      </c>
      <c r="H3736" s="3" t="str">
        <f>VLOOKUP(Table3[[#This Row],[PRODUCT ID]],Table1[[PRODUCT]:[SELLING PRICE]],2,FALSE)</f>
        <v>Category2</v>
      </c>
      <c r="I3736" s="3" t="str">
        <f>VLOOKUP(Table3[[#This Row],[PRODUCT ID]],Table1[[PRODUCT]:[SELLING PRICE]],3,FALSE)</f>
        <v>Lt</v>
      </c>
      <c r="J3736" s="16">
        <f ca="1">VLOOKUP(Table3[[#This Row],[PRODUCT ID]],Table1[[PRODUCT]:[SELLING PRICE]],4,FALSE)</f>
        <v>196</v>
      </c>
      <c r="K3736" s="16">
        <f ca="1">VLOOKUP(Table3[[#This Row],[PRODUCT ID]],Table1[[PRODUCT]:[SELLING PRICE]],5,FALSE)</f>
        <v>260.89821908990632</v>
      </c>
      <c r="L3736" s="16">
        <f ca="1">J3736*Table3[[#This Row],[QUANTITY]]</f>
        <v>1960</v>
      </c>
      <c r="M3736" s="16">
        <f ca="1">K3736*Table3[[#This Row],[QUANTITY]]*(1-Table3[[#This Row],[DISCOUNT %]])</f>
        <v>2358.4241454079906</v>
      </c>
      <c r="N3736" s="3">
        <f>DAY(Table3[[#This Row],[DATE]])</f>
        <v>24</v>
      </c>
      <c r="O3736" s="3" t="str">
        <f>TEXT(Table3[[#This Row],[DATE]],"mmm")</f>
        <v>Mar</v>
      </c>
      <c r="P3736" s="3">
        <f>YEAR(Table3[[#This Row],[DATE]])</f>
        <v>2031</v>
      </c>
    </row>
    <row r="3737" spans="1:16" x14ac:dyDescent="0.3">
      <c r="A3737" s="6">
        <v>47932</v>
      </c>
      <c r="B3737" s="7" t="s">
        <v>1641</v>
      </c>
      <c r="C3737" s="9">
        <f t="shared" ca="1" si="116"/>
        <v>9</v>
      </c>
      <c r="D3737" s="9" t="s">
        <v>2116</v>
      </c>
      <c r="E3737" s="9" t="s">
        <v>2118</v>
      </c>
      <c r="F3737" s="10">
        <f t="shared" ca="1" si="117"/>
        <v>9.127548566134254E-2</v>
      </c>
      <c r="G3737" s="3" t="str">
        <f>VLOOKUP(Table3[[#This Row],[PRODUCT ID]],Table1[[PRODUCT]:[SELLING PRICE]],1,FALSE)</f>
        <v>Product589</v>
      </c>
      <c r="H3737" s="3" t="str">
        <f>VLOOKUP(Table3[[#This Row],[PRODUCT ID]],Table1[[PRODUCT]:[SELLING PRICE]],2,FALSE)</f>
        <v>Category3</v>
      </c>
      <c r="I3737" s="3" t="str">
        <f>VLOOKUP(Table3[[#This Row],[PRODUCT ID]],Table1[[PRODUCT]:[SELLING PRICE]],3,FALSE)</f>
        <v>Ft</v>
      </c>
      <c r="J3737" s="16">
        <f ca="1">VLOOKUP(Table3[[#This Row],[PRODUCT ID]],Table1[[PRODUCT]:[SELLING PRICE]],4,FALSE)</f>
        <v>114</v>
      </c>
      <c r="K3737" s="16">
        <f ca="1">VLOOKUP(Table3[[#This Row],[PRODUCT ID]],Table1[[PRODUCT]:[SELLING PRICE]],5,FALSE)</f>
        <v>308.24021749096835</v>
      </c>
      <c r="L3737" s="16">
        <f ca="1">J3737*Table3[[#This Row],[QUANTITY]]</f>
        <v>1026</v>
      </c>
      <c r="M3737" s="16">
        <f ca="1">K3737*Table3[[#This Row],[QUANTITY]]*(1-Table3[[#This Row],[DISCOUNT %]])</f>
        <v>2520.9489774521012</v>
      </c>
      <c r="N3737" s="3">
        <f>DAY(Table3[[#This Row],[DATE]])</f>
        <v>25</v>
      </c>
      <c r="O3737" s="3" t="str">
        <f>TEXT(Table3[[#This Row],[DATE]],"mmm")</f>
        <v>Mar</v>
      </c>
      <c r="P3737" s="3">
        <f>YEAR(Table3[[#This Row],[DATE]])</f>
        <v>2031</v>
      </c>
    </row>
    <row r="3738" spans="1:16" x14ac:dyDescent="0.3">
      <c r="A3738" s="6">
        <v>47933</v>
      </c>
      <c r="B3738" s="7" t="s">
        <v>1642</v>
      </c>
      <c r="C3738" s="9">
        <f t="shared" ca="1" si="116"/>
        <v>11</v>
      </c>
      <c r="D3738" s="9" t="s">
        <v>2116</v>
      </c>
      <c r="E3738" s="9" t="s">
        <v>2116</v>
      </c>
      <c r="F3738" s="10">
        <f t="shared" ca="1" si="117"/>
        <v>8.2427718207773074E-2</v>
      </c>
      <c r="G3738" s="3" t="str">
        <f>VLOOKUP(Table3[[#This Row],[PRODUCT ID]],Table1[[PRODUCT]:[SELLING PRICE]],1,FALSE)</f>
        <v>Product590</v>
      </c>
      <c r="H3738" s="3" t="str">
        <f>VLOOKUP(Table3[[#This Row],[PRODUCT ID]],Table1[[PRODUCT]:[SELLING PRICE]],2,FALSE)</f>
        <v>Category4</v>
      </c>
      <c r="I3738" s="3" t="str">
        <f>VLOOKUP(Table3[[#This Row],[PRODUCT ID]],Table1[[PRODUCT]:[SELLING PRICE]],3,FALSE)</f>
        <v>Kg</v>
      </c>
      <c r="J3738" s="16">
        <f ca="1">VLOOKUP(Table3[[#This Row],[PRODUCT ID]],Table1[[PRODUCT]:[SELLING PRICE]],4,FALSE)</f>
        <v>33</v>
      </c>
      <c r="K3738" s="16">
        <f ca="1">VLOOKUP(Table3[[#This Row],[PRODUCT ID]],Table1[[PRODUCT]:[SELLING PRICE]],5,FALSE)</f>
        <v>247.19198828534576</v>
      </c>
      <c r="L3738" s="16">
        <f ca="1">J3738*Table3[[#This Row],[QUANTITY]]</f>
        <v>363</v>
      </c>
      <c r="M3738" s="16">
        <f ca="1">K3738*Table3[[#This Row],[QUANTITY]]*(1-Table3[[#This Row],[DISCOUNT %]])</f>
        <v>2494.9816840491635</v>
      </c>
      <c r="N3738" s="3">
        <f>DAY(Table3[[#This Row],[DATE]])</f>
        <v>26</v>
      </c>
      <c r="O3738" s="3" t="str">
        <f>TEXT(Table3[[#This Row],[DATE]],"mmm")</f>
        <v>Mar</v>
      </c>
      <c r="P3738" s="3">
        <f>YEAR(Table3[[#This Row],[DATE]])</f>
        <v>2031</v>
      </c>
    </row>
    <row r="3739" spans="1:16" x14ac:dyDescent="0.3">
      <c r="A3739" s="6">
        <v>47934</v>
      </c>
      <c r="B3739" s="7" t="s">
        <v>1643</v>
      </c>
      <c r="C3739" s="9">
        <f t="shared" ca="1" si="116"/>
        <v>8</v>
      </c>
      <c r="D3739" s="9" t="s">
        <v>2115</v>
      </c>
      <c r="E3739" s="9" t="s">
        <v>2116</v>
      </c>
      <c r="F3739" s="10">
        <f t="shared" ca="1" si="117"/>
        <v>2.7842304150553668E-3</v>
      </c>
      <c r="G3739" s="3" t="str">
        <f>VLOOKUP(Table3[[#This Row],[PRODUCT ID]],Table1[[PRODUCT]:[SELLING PRICE]],1,FALSE)</f>
        <v>Product591</v>
      </c>
      <c r="H3739" s="3" t="str">
        <f>VLOOKUP(Table3[[#This Row],[PRODUCT ID]],Table1[[PRODUCT]:[SELLING PRICE]],2,FALSE)</f>
        <v>Category5</v>
      </c>
      <c r="I3739" s="3" t="str">
        <f>VLOOKUP(Table3[[#This Row],[PRODUCT ID]],Table1[[PRODUCT]:[SELLING PRICE]],3,FALSE)</f>
        <v>No</v>
      </c>
      <c r="J3739" s="16">
        <f ca="1">VLOOKUP(Table3[[#This Row],[PRODUCT ID]],Table1[[PRODUCT]:[SELLING PRICE]],4,FALSE)</f>
        <v>46</v>
      </c>
      <c r="K3739" s="16">
        <f ca="1">VLOOKUP(Table3[[#This Row],[PRODUCT ID]],Table1[[PRODUCT]:[SELLING PRICE]],5,FALSE)</f>
        <v>316.1134611109714</v>
      </c>
      <c r="L3739" s="16">
        <f ca="1">J3739*Table3[[#This Row],[QUANTITY]]</f>
        <v>368</v>
      </c>
      <c r="M3739" s="16">
        <f ca="1">K3739*Table3[[#This Row],[QUANTITY]]*(1-Table3[[#This Row],[DISCOUNT %]])</f>
        <v>2521.8666271835023</v>
      </c>
      <c r="N3739" s="3">
        <f>DAY(Table3[[#This Row],[DATE]])</f>
        <v>27</v>
      </c>
      <c r="O3739" s="3" t="str">
        <f>TEXT(Table3[[#This Row],[DATE]],"mmm")</f>
        <v>Mar</v>
      </c>
      <c r="P3739" s="3">
        <f>YEAR(Table3[[#This Row],[DATE]])</f>
        <v>2031</v>
      </c>
    </row>
    <row r="3740" spans="1:16" x14ac:dyDescent="0.3">
      <c r="A3740" s="6">
        <v>47935</v>
      </c>
      <c r="B3740" s="7" t="s">
        <v>1644</v>
      </c>
      <c r="C3740" s="9">
        <f t="shared" ca="1" si="116"/>
        <v>5</v>
      </c>
      <c r="D3740" s="9" t="s">
        <v>2117</v>
      </c>
      <c r="E3740" s="9" t="s">
        <v>2116</v>
      </c>
      <c r="F3740" s="10">
        <f t="shared" ca="1" si="117"/>
        <v>1.4050052244896716E-2</v>
      </c>
      <c r="G3740" s="3" t="str">
        <f>VLOOKUP(Table3[[#This Row],[PRODUCT ID]],Table1[[PRODUCT]:[SELLING PRICE]],1,FALSE)</f>
        <v>Product592</v>
      </c>
      <c r="H3740" s="3" t="str">
        <f>VLOOKUP(Table3[[#This Row],[PRODUCT ID]],Table1[[PRODUCT]:[SELLING PRICE]],2,FALSE)</f>
        <v>Category1</v>
      </c>
      <c r="I3740" s="3" t="str">
        <f>VLOOKUP(Table3[[#This Row],[PRODUCT ID]],Table1[[PRODUCT]:[SELLING PRICE]],3,FALSE)</f>
        <v>No</v>
      </c>
      <c r="J3740" s="16">
        <f ca="1">VLOOKUP(Table3[[#This Row],[PRODUCT ID]],Table1[[PRODUCT]:[SELLING PRICE]],4,FALSE)</f>
        <v>170</v>
      </c>
      <c r="K3740" s="16">
        <f ca="1">VLOOKUP(Table3[[#This Row],[PRODUCT ID]],Table1[[PRODUCT]:[SELLING PRICE]],5,FALSE)</f>
        <v>313.51053148459403</v>
      </c>
      <c r="L3740" s="16">
        <f ca="1">J3740*Table3[[#This Row],[QUANTITY]]</f>
        <v>850</v>
      </c>
      <c r="M3740" s="16">
        <f ca="1">K3740*Table3[[#This Row],[QUANTITY]]*(1-Table3[[#This Row],[DISCOUNT %]])</f>
        <v>1545.5284606895507</v>
      </c>
      <c r="N3740" s="3">
        <f>DAY(Table3[[#This Row],[DATE]])</f>
        <v>28</v>
      </c>
      <c r="O3740" s="3" t="str">
        <f>TEXT(Table3[[#This Row],[DATE]],"mmm")</f>
        <v>Mar</v>
      </c>
      <c r="P3740" s="3">
        <f>YEAR(Table3[[#This Row],[DATE]])</f>
        <v>2031</v>
      </c>
    </row>
    <row r="3741" spans="1:16" x14ac:dyDescent="0.3">
      <c r="A3741" s="6">
        <v>47936</v>
      </c>
      <c r="B3741" s="7" t="s">
        <v>1645</v>
      </c>
      <c r="C3741" s="9">
        <f t="shared" ca="1" si="116"/>
        <v>3</v>
      </c>
      <c r="D3741" s="9" t="s">
        <v>2117</v>
      </c>
      <c r="E3741" s="9" t="s">
        <v>2116</v>
      </c>
      <c r="F3741" s="10">
        <f t="shared" ca="1" si="117"/>
        <v>4.7724327378232435E-2</v>
      </c>
      <c r="G3741" s="3" t="str">
        <f>VLOOKUP(Table3[[#This Row],[PRODUCT ID]],Table1[[PRODUCT]:[SELLING PRICE]],1,FALSE)</f>
        <v>Product593</v>
      </c>
      <c r="H3741" s="3" t="str">
        <f>VLOOKUP(Table3[[#This Row],[PRODUCT ID]],Table1[[PRODUCT]:[SELLING PRICE]],2,FALSE)</f>
        <v>Category2</v>
      </c>
      <c r="I3741" s="3" t="str">
        <f>VLOOKUP(Table3[[#This Row],[PRODUCT ID]],Table1[[PRODUCT]:[SELLING PRICE]],3,FALSE)</f>
        <v>Ft</v>
      </c>
      <c r="J3741" s="16">
        <f ca="1">VLOOKUP(Table3[[#This Row],[PRODUCT ID]],Table1[[PRODUCT]:[SELLING PRICE]],4,FALSE)</f>
        <v>152</v>
      </c>
      <c r="K3741" s="16">
        <f ca="1">VLOOKUP(Table3[[#This Row],[PRODUCT ID]],Table1[[PRODUCT]:[SELLING PRICE]],5,FALSE)</f>
        <v>270.63325012124164</v>
      </c>
      <c r="L3741" s="16">
        <f ca="1">J3741*Table3[[#This Row],[QUANTITY]]</f>
        <v>456</v>
      </c>
      <c r="M3741" s="16">
        <f ca="1">K3741*Table3[[#This Row],[QUANTITY]]*(1-Table3[[#This Row],[DISCOUNT %]])</f>
        <v>773.15238087906141</v>
      </c>
      <c r="N3741" s="3">
        <f>DAY(Table3[[#This Row],[DATE]])</f>
        <v>29</v>
      </c>
      <c r="O3741" s="3" t="str">
        <f>TEXT(Table3[[#This Row],[DATE]],"mmm")</f>
        <v>Mar</v>
      </c>
      <c r="P3741" s="3">
        <f>YEAR(Table3[[#This Row],[DATE]])</f>
        <v>2031</v>
      </c>
    </row>
    <row r="3742" spans="1:16" x14ac:dyDescent="0.3">
      <c r="A3742" s="6">
        <v>47937</v>
      </c>
      <c r="B3742" s="7" t="s">
        <v>1646</v>
      </c>
      <c r="C3742" s="9">
        <f t="shared" ca="1" si="116"/>
        <v>2</v>
      </c>
      <c r="D3742" s="9" t="s">
        <v>2116</v>
      </c>
      <c r="E3742" s="9" t="s">
        <v>2118</v>
      </c>
      <c r="F3742" s="10">
        <f t="shared" ca="1" si="117"/>
        <v>6.9323694912310579E-2</v>
      </c>
      <c r="G3742" s="3" t="str">
        <f>VLOOKUP(Table3[[#This Row],[PRODUCT ID]],Table1[[PRODUCT]:[SELLING PRICE]],1,FALSE)</f>
        <v>Product594</v>
      </c>
      <c r="H3742" s="3" t="str">
        <f>VLOOKUP(Table3[[#This Row],[PRODUCT ID]],Table1[[PRODUCT]:[SELLING PRICE]],2,FALSE)</f>
        <v>Category3</v>
      </c>
      <c r="I3742" s="3" t="str">
        <f>VLOOKUP(Table3[[#This Row],[PRODUCT ID]],Table1[[PRODUCT]:[SELLING PRICE]],3,FALSE)</f>
        <v>No</v>
      </c>
      <c r="J3742" s="16">
        <f ca="1">VLOOKUP(Table3[[#This Row],[PRODUCT ID]],Table1[[PRODUCT]:[SELLING PRICE]],4,FALSE)</f>
        <v>103</v>
      </c>
      <c r="K3742" s="16">
        <f ca="1">VLOOKUP(Table3[[#This Row],[PRODUCT ID]],Table1[[PRODUCT]:[SELLING PRICE]],5,FALSE)</f>
        <v>194.26523221621534</v>
      </c>
      <c r="L3742" s="16">
        <f ca="1">J3742*Table3[[#This Row],[QUANTITY]]</f>
        <v>206</v>
      </c>
      <c r="M3742" s="16">
        <f ca="1">K3742*Table3[[#This Row],[QUANTITY]]*(1-Table3[[#This Row],[DISCOUNT %]])</f>
        <v>361.59609705197852</v>
      </c>
      <c r="N3742" s="3">
        <f>DAY(Table3[[#This Row],[DATE]])</f>
        <v>30</v>
      </c>
      <c r="O3742" s="3" t="str">
        <f>TEXT(Table3[[#This Row],[DATE]],"mmm")</f>
        <v>Mar</v>
      </c>
      <c r="P3742" s="3">
        <f>YEAR(Table3[[#This Row],[DATE]])</f>
        <v>2031</v>
      </c>
    </row>
    <row r="3743" spans="1:16" x14ac:dyDescent="0.3">
      <c r="A3743" s="6">
        <v>47938</v>
      </c>
      <c r="B3743" s="7" t="s">
        <v>1647</v>
      </c>
      <c r="C3743" s="9">
        <f t="shared" ca="1" si="116"/>
        <v>12</v>
      </c>
      <c r="D3743" s="9" t="s">
        <v>2116</v>
      </c>
      <c r="E3743" s="9" t="s">
        <v>2116</v>
      </c>
      <c r="F3743" s="10">
        <f t="shared" ca="1" si="117"/>
        <v>5.2881841043708001E-2</v>
      </c>
      <c r="G3743" s="3" t="str">
        <f>VLOOKUP(Table3[[#This Row],[PRODUCT ID]],Table1[[PRODUCT]:[SELLING PRICE]],1,FALSE)</f>
        <v>Product595</v>
      </c>
      <c r="H3743" s="3" t="str">
        <f>VLOOKUP(Table3[[#This Row],[PRODUCT ID]],Table1[[PRODUCT]:[SELLING PRICE]],2,FALSE)</f>
        <v>Category4</v>
      </c>
      <c r="I3743" s="3" t="str">
        <f>VLOOKUP(Table3[[#This Row],[PRODUCT ID]],Table1[[PRODUCT]:[SELLING PRICE]],3,FALSE)</f>
        <v>Kg</v>
      </c>
      <c r="J3743" s="16">
        <f ca="1">VLOOKUP(Table3[[#This Row],[PRODUCT ID]],Table1[[PRODUCT]:[SELLING PRICE]],4,FALSE)</f>
        <v>199</v>
      </c>
      <c r="K3743" s="16">
        <f ca="1">VLOOKUP(Table3[[#This Row],[PRODUCT ID]],Table1[[PRODUCT]:[SELLING PRICE]],5,FALSE)</f>
        <v>83.244844460719904</v>
      </c>
      <c r="L3743" s="16">
        <f ca="1">J3743*Table3[[#This Row],[QUANTITY]]</f>
        <v>2388</v>
      </c>
      <c r="M3743" s="16">
        <f ca="1">K3743*Table3[[#This Row],[QUANTITY]]*(1-Table3[[#This Row],[DISCOUNT %]])</f>
        <v>946.11244593887909</v>
      </c>
      <c r="N3743" s="3">
        <f>DAY(Table3[[#This Row],[DATE]])</f>
        <v>31</v>
      </c>
      <c r="O3743" s="3" t="str">
        <f>TEXT(Table3[[#This Row],[DATE]],"mmm")</f>
        <v>Mar</v>
      </c>
      <c r="P3743" s="3">
        <f>YEAR(Table3[[#This Row],[DATE]])</f>
        <v>2031</v>
      </c>
    </row>
    <row r="3744" spans="1:16" x14ac:dyDescent="0.3">
      <c r="A3744" s="6">
        <v>47939</v>
      </c>
      <c r="B3744" s="7" t="s">
        <v>1648</v>
      </c>
      <c r="C3744" s="9">
        <f t="shared" ca="1" si="116"/>
        <v>2</v>
      </c>
      <c r="D3744" s="9" t="s">
        <v>2116</v>
      </c>
      <c r="E3744" s="9" t="s">
        <v>2116</v>
      </c>
      <c r="F3744" s="10">
        <f t="shared" ca="1" si="117"/>
        <v>6.9870318222018751E-2</v>
      </c>
      <c r="G3744" s="3" t="str">
        <f>VLOOKUP(Table3[[#This Row],[PRODUCT ID]],Table1[[PRODUCT]:[SELLING PRICE]],1,FALSE)</f>
        <v>Product596</v>
      </c>
      <c r="H3744" s="3" t="str">
        <f>VLOOKUP(Table3[[#This Row],[PRODUCT ID]],Table1[[PRODUCT]:[SELLING PRICE]],2,FALSE)</f>
        <v>Category5</v>
      </c>
      <c r="I3744" s="3" t="str">
        <f>VLOOKUP(Table3[[#This Row],[PRODUCT ID]],Table1[[PRODUCT]:[SELLING PRICE]],3,FALSE)</f>
        <v>Kg</v>
      </c>
      <c r="J3744" s="16">
        <f ca="1">VLOOKUP(Table3[[#This Row],[PRODUCT ID]],Table1[[PRODUCT]:[SELLING PRICE]],4,FALSE)</f>
        <v>212</v>
      </c>
      <c r="K3744" s="16">
        <f ca="1">VLOOKUP(Table3[[#This Row],[PRODUCT ID]],Table1[[PRODUCT]:[SELLING PRICE]],5,FALSE)</f>
        <v>107.30438217171675</v>
      </c>
      <c r="L3744" s="16">
        <f ca="1">J3744*Table3[[#This Row],[QUANTITY]]</f>
        <v>424</v>
      </c>
      <c r="M3744" s="16">
        <f ca="1">K3744*Table3[[#This Row],[QUANTITY]]*(1-Table3[[#This Row],[DISCOUNT %]])</f>
        <v>199.61398168552358</v>
      </c>
      <c r="N3744" s="3">
        <f>DAY(Table3[[#This Row],[DATE]])</f>
        <v>1</v>
      </c>
      <c r="O3744" s="3" t="str">
        <f>TEXT(Table3[[#This Row],[DATE]],"mmm")</f>
        <v>Apr</v>
      </c>
      <c r="P3744" s="3">
        <f>YEAR(Table3[[#This Row],[DATE]])</f>
        <v>2031</v>
      </c>
    </row>
    <row r="3745" spans="1:16" x14ac:dyDescent="0.3">
      <c r="A3745" s="6">
        <v>47940</v>
      </c>
      <c r="B3745" s="7" t="s">
        <v>1649</v>
      </c>
      <c r="C3745" s="9">
        <f t="shared" ca="1" si="116"/>
        <v>3</v>
      </c>
      <c r="D3745" s="9" t="s">
        <v>2116</v>
      </c>
      <c r="E3745" s="9" t="s">
        <v>2116</v>
      </c>
      <c r="F3745" s="10">
        <f t="shared" ca="1" si="117"/>
        <v>3.1469308030149482E-2</v>
      </c>
      <c r="G3745" s="3" t="str">
        <f>VLOOKUP(Table3[[#This Row],[PRODUCT ID]],Table1[[PRODUCT]:[SELLING PRICE]],1,FALSE)</f>
        <v>Product597</v>
      </c>
      <c r="H3745" s="3" t="str">
        <f>VLOOKUP(Table3[[#This Row],[PRODUCT ID]],Table1[[PRODUCT]:[SELLING PRICE]],2,FALSE)</f>
        <v>Category1</v>
      </c>
      <c r="I3745" s="3" t="str">
        <f>VLOOKUP(Table3[[#This Row],[PRODUCT ID]],Table1[[PRODUCT]:[SELLING PRICE]],3,FALSE)</f>
        <v>Lt</v>
      </c>
      <c r="J3745" s="16">
        <f ca="1">VLOOKUP(Table3[[#This Row],[PRODUCT ID]],Table1[[PRODUCT]:[SELLING PRICE]],4,FALSE)</f>
        <v>55</v>
      </c>
      <c r="K3745" s="16">
        <f ca="1">VLOOKUP(Table3[[#This Row],[PRODUCT ID]],Table1[[PRODUCT]:[SELLING PRICE]],5,FALSE)</f>
        <v>294.90228470703693</v>
      </c>
      <c r="L3745" s="16">
        <f ca="1">J3745*Table3[[#This Row],[QUANTITY]]</f>
        <v>165</v>
      </c>
      <c r="M3745" s="16">
        <f ca="1">K3745*Table3[[#This Row],[QUANTITY]]*(1-Table3[[#This Row],[DISCOUNT %]])</f>
        <v>856.86574161238912</v>
      </c>
      <c r="N3745" s="3">
        <f>DAY(Table3[[#This Row],[DATE]])</f>
        <v>2</v>
      </c>
      <c r="O3745" s="3" t="str">
        <f>TEXT(Table3[[#This Row],[DATE]],"mmm")</f>
        <v>Apr</v>
      </c>
      <c r="P3745" s="3">
        <f>YEAR(Table3[[#This Row],[DATE]])</f>
        <v>2031</v>
      </c>
    </row>
    <row r="3746" spans="1:16" x14ac:dyDescent="0.3">
      <c r="A3746" s="6">
        <v>47941</v>
      </c>
      <c r="B3746" s="7" t="s">
        <v>1650</v>
      </c>
      <c r="C3746" s="9">
        <f t="shared" ca="1" si="116"/>
        <v>15</v>
      </c>
      <c r="D3746" s="9" t="s">
        <v>2115</v>
      </c>
      <c r="E3746" s="9" t="s">
        <v>2116</v>
      </c>
      <c r="F3746" s="10">
        <f t="shared" ca="1" si="117"/>
        <v>5.8887181041441528E-3</v>
      </c>
      <c r="G3746" s="3" t="str">
        <f>VLOOKUP(Table3[[#This Row],[PRODUCT ID]],Table1[[PRODUCT]:[SELLING PRICE]],1,FALSE)</f>
        <v>Product598</v>
      </c>
      <c r="H3746" s="3" t="str">
        <f>VLOOKUP(Table3[[#This Row],[PRODUCT ID]],Table1[[PRODUCT]:[SELLING PRICE]],2,FALSE)</f>
        <v>Category2</v>
      </c>
      <c r="I3746" s="3" t="str">
        <f>VLOOKUP(Table3[[#This Row],[PRODUCT ID]],Table1[[PRODUCT]:[SELLING PRICE]],3,FALSE)</f>
        <v>Kg</v>
      </c>
      <c r="J3746" s="16">
        <f ca="1">VLOOKUP(Table3[[#This Row],[PRODUCT ID]],Table1[[PRODUCT]:[SELLING PRICE]],4,FALSE)</f>
        <v>202</v>
      </c>
      <c r="K3746" s="16">
        <f ca="1">VLOOKUP(Table3[[#This Row],[PRODUCT ID]],Table1[[PRODUCT]:[SELLING PRICE]],5,FALSE)</f>
        <v>128.35824658120035</v>
      </c>
      <c r="L3746" s="16">
        <f ca="1">J3746*Table3[[#This Row],[QUANTITY]]</f>
        <v>3030</v>
      </c>
      <c r="M3746" s="16">
        <f ca="1">K3746*Table3[[#This Row],[QUANTITY]]*(1-Table3[[#This Row],[DISCOUNT %]])</f>
        <v>1914.0357157611215</v>
      </c>
      <c r="N3746" s="3">
        <f>DAY(Table3[[#This Row],[DATE]])</f>
        <v>3</v>
      </c>
      <c r="O3746" s="3" t="str">
        <f>TEXT(Table3[[#This Row],[DATE]],"mmm")</f>
        <v>Apr</v>
      </c>
      <c r="P3746" s="3">
        <f>YEAR(Table3[[#This Row],[DATE]])</f>
        <v>2031</v>
      </c>
    </row>
    <row r="3747" spans="1:16" x14ac:dyDescent="0.3">
      <c r="A3747" s="6">
        <v>47942</v>
      </c>
      <c r="B3747" s="7" t="s">
        <v>1651</v>
      </c>
      <c r="C3747" s="9">
        <f t="shared" ca="1" si="116"/>
        <v>9</v>
      </c>
      <c r="D3747" s="9" t="s">
        <v>2116</v>
      </c>
      <c r="E3747" s="9" t="s">
        <v>2116</v>
      </c>
      <c r="F3747" s="10">
        <f t="shared" ca="1" si="117"/>
        <v>5.474881964910782E-2</v>
      </c>
      <c r="G3747" s="3" t="str">
        <f>VLOOKUP(Table3[[#This Row],[PRODUCT ID]],Table1[[PRODUCT]:[SELLING PRICE]],1,FALSE)</f>
        <v>Product599</v>
      </c>
      <c r="H3747" s="3" t="str">
        <f>VLOOKUP(Table3[[#This Row],[PRODUCT ID]],Table1[[PRODUCT]:[SELLING PRICE]],2,FALSE)</f>
        <v>Category3</v>
      </c>
      <c r="I3747" s="3" t="str">
        <f>VLOOKUP(Table3[[#This Row],[PRODUCT ID]],Table1[[PRODUCT]:[SELLING PRICE]],3,FALSE)</f>
        <v>Lt</v>
      </c>
      <c r="J3747" s="16">
        <f ca="1">VLOOKUP(Table3[[#This Row],[PRODUCT ID]],Table1[[PRODUCT]:[SELLING PRICE]],4,FALSE)</f>
        <v>64</v>
      </c>
      <c r="K3747" s="16">
        <f ca="1">VLOOKUP(Table3[[#This Row],[PRODUCT ID]],Table1[[PRODUCT]:[SELLING PRICE]],5,FALSE)</f>
        <v>267.25797660513751</v>
      </c>
      <c r="L3747" s="16">
        <f ca="1">J3747*Table3[[#This Row],[QUANTITY]]</f>
        <v>576</v>
      </c>
      <c r="M3747" s="16">
        <f ca="1">K3747*Table3[[#This Row],[QUANTITY]]*(1-Table3[[#This Row],[DISCOUNT %]])</f>
        <v>2273.6332605977764</v>
      </c>
      <c r="N3747" s="3">
        <f>DAY(Table3[[#This Row],[DATE]])</f>
        <v>4</v>
      </c>
      <c r="O3747" s="3" t="str">
        <f>TEXT(Table3[[#This Row],[DATE]],"mmm")</f>
        <v>Apr</v>
      </c>
      <c r="P3747" s="3">
        <f>YEAR(Table3[[#This Row],[DATE]])</f>
        <v>2031</v>
      </c>
    </row>
    <row r="3748" spans="1:16" x14ac:dyDescent="0.3">
      <c r="A3748" s="6">
        <v>47943</v>
      </c>
      <c r="B3748" s="7" t="s">
        <v>1652</v>
      </c>
      <c r="C3748" s="9">
        <f t="shared" ca="1" si="116"/>
        <v>15</v>
      </c>
      <c r="D3748" s="9" t="s">
        <v>2117</v>
      </c>
      <c r="E3748" s="9" t="s">
        <v>2118</v>
      </c>
      <c r="F3748" s="10">
        <f t="shared" ca="1" si="117"/>
        <v>7.4213630636606145E-2</v>
      </c>
      <c r="G3748" s="3" t="str">
        <f>VLOOKUP(Table3[[#This Row],[PRODUCT ID]],Table1[[PRODUCT]:[SELLING PRICE]],1,FALSE)</f>
        <v>Product600</v>
      </c>
      <c r="H3748" s="3" t="str">
        <f>VLOOKUP(Table3[[#This Row],[PRODUCT ID]],Table1[[PRODUCT]:[SELLING PRICE]],2,FALSE)</f>
        <v>Category4</v>
      </c>
      <c r="I3748" s="3" t="str">
        <f>VLOOKUP(Table3[[#This Row],[PRODUCT ID]],Table1[[PRODUCT]:[SELLING PRICE]],3,FALSE)</f>
        <v>Ft</v>
      </c>
      <c r="J3748" s="16">
        <f ca="1">VLOOKUP(Table3[[#This Row],[PRODUCT ID]],Table1[[PRODUCT]:[SELLING PRICE]],4,FALSE)</f>
        <v>28</v>
      </c>
      <c r="K3748" s="16">
        <f ca="1">VLOOKUP(Table3[[#This Row],[PRODUCT ID]],Table1[[PRODUCT]:[SELLING PRICE]],5,FALSE)</f>
        <v>195.71290833249435</v>
      </c>
      <c r="L3748" s="16">
        <f ca="1">J3748*Table3[[#This Row],[QUANTITY]]</f>
        <v>420</v>
      </c>
      <c r="M3748" s="16">
        <f ca="1">K3748*Table3[[#This Row],[QUANTITY]]*(1-Table3[[#This Row],[DISCOUNT %]])</f>
        <v>2717.8251426403599</v>
      </c>
      <c r="N3748" s="3">
        <f>DAY(Table3[[#This Row],[DATE]])</f>
        <v>5</v>
      </c>
      <c r="O3748" s="3" t="str">
        <f>TEXT(Table3[[#This Row],[DATE]],"mmm")</f>
        <v>Apr</v>
      </c>
      <c r="P3748" s="3">
        <f>YEAR(Table3[[#This Row],[DATE]])</f>
        <v>2031</v>
      </c>
    </row>
    <row r="3749" spans="1:16" x14ac:dyDescent="0.3">
      <c r="A3749" s="6">
        <v>47944</v>
      </c>
      <c r="B3749" s="7" t="s">
        <v>1653</v>
      </c>
      <c r="C3749" s="9">
        <f t="shared" ca="1" si="116"/>
        <v>1</v>
      </c>
      <c r="D3749" s="9" t="s">
        <v>2115</v>
      </c>
      <c r="E3749" s="9" t="s">
        <v>2118</v>
      </c>
      <c r="F3749" s="10">
        <f t="shared" ca="1" si="117"/>
        <v>9.4934231272484321E-2</v>
      </c>
      <c r="G3749" s="3" t="str">
        <f>VLOOKUP(Table3[[#This Row],[PRODUCT ID]],Table1[[PRODUCT]:[SELLING PRICE]],1,FALSE)</f>
        <v>Product601</v>
      </c>
      <c r="H3749" s="3" t="str">
        <f>VLOOKUP(Table3[[#This Row],[PRODUCT ID]],Table1[[PRODUCT]:[SELLING PRICE]],2,FALSE)</f>
        <v>Category1</v>
      </c>
      <c r="I3749" s="3" t="str">
        <f>VLOOKUP(Table3[[#This Row],[PRODUCT ID]],Table1[[PRODUCT]:[SELLING PRICE]],3,FALSE)</f>
        <v>Kg</v>
      </c>
      <c r="J3749" s="16">
        <f ca="1">VLOOKUP(Table3[[#This Row],[PRODUCT ID]],Table1[[PRODUCT]:[SELLING PRICE]],4,FALSE)</f>
        <v>43</v>
      </c>
      <c r="K3749" s="16">
        <f ca="1">VLOOKUP(Table3[[#This Row],[PRODUCT ID]],Table1[[PRODUCT]:[SELLING PRICE]],5,FALSE)</f>
        <v>188.55413070750183</v>
      </c>
      <c r="L3749" s="16">
        <f ca="1">J3749*Table3[[#This Row],[QUANTITY]]</f>
        <v>43</v>
      </c>
      <c r="M3749" s="16">
        <f ca="1">K3749*Table3[[#This Row],[QUANTITY]]*(1-Table3[[#This Row],[DISCOUNT %]])</f>
        <v>170.65388925553361</v>
      </c>
      <c r="N3749" s="3">
        <f>DAY(Table3[[#This Row],[DATE]])</f>
        <v>6</v>
      </c>
      <c r="O3749" s="3" t="str">
        <f>TEXT(Table3[[#This Row],[DATE]],"mmm")</f>
        <v>Apr</v>
      </c>
      <c r="P3749" s="3">
        <f>YEAR(Table3[[#This Row],[DATE]])</f>
        <v>2031</v>
      </c>
    </row>
    <row r="3750" spans="1:16" x14ac:dyDescent="0.3">
      <c r="A3750" s="6">
        <v>47945</v>
      </c>
      <c r="B3750" s="7" t="s">
        <v>1654</v>
      </c>
      <c r="C3750" s="9">
        <f t="shared" ca="1" si="116"/>
        <v>8</v>
      </c>
      <c r="D3750" s="9" t="s">
        <v>2115</v>
      </c>
      <c r="E3750" s="9" t="s">
        <v>2116</v>
      </c>
      <c r="F3750" s="10">
        <f t="shared" ca="1" si="117"/>
        <v>7.7873112889719431E-2</v>
      </c>
      <c r="G3750" s="3" t="str">
        <f>VLOOKUP(Table3[[#This Row],[PRODUCT ID]],Table1[[PRODUCT]:[SELLING PRICE]],1,FALSE)</f>
        <v>Product602</v>
      </c>
      <c r="H3750" s="3" t="str">
        <f>VLOOKUP(Table3[[#This Row],[PRODUCT ID]],Table1[[PRODUCT]:[SELLING PRICE]],2,FALSE)</f>
        <v>Category2</v>
      </c>
      <c r="I3750" s="3" t="str">
        <f>VLOOKUP(Table3[[#This Row],[PRODUCT ID]],Table1[[PRODUCT]:[SELLING PRICE]],3,FALSE)</f>
        <v>No</v>
      </c>
      <c r="J3750" s="16">
        <f ca="1">VLOOKUP(Table3[[#This Row],[PRODUCT ID]],Table1[[PRODUCT]:[SELLING PRICE]],4,FALSE)</f>
        <v>46</v>
      </c>
      <c r="K3750" s="16">
        <f ca="1">VLOOKUP(Table3[[#This Row],[PRODUCT ID]],Table1[[PRODUCT]:[SELLING PRICE]],5,FALSE)</f>
        <v>144.77288285733954</v>
      </c>
      <c r="L3750" s="16">
        <f ca="1">J3750*Table3[[#This Row],[QUANTITY]]</f>
        <v>368</v>
      </c>
      <c r="M3750" s="16">
        <f ca="1">K3750*Table3[[#This Row],[QUANTITY]]*(1-Table3[[#This Row],[DISCOUNT %]])</f>
        <v>1067.9917424577584</v>
      </c>
      <c r="N3750" s="3">
        <f>DAY(Table3[[#This Row],[DATE]])</f>
        <v>7</v>
      </c>
      <c r="O3750" s="3" t="str">
        <f>TEXT(Table3[[#This Row],[DATE]],"mmm")</f>
        <v>Apr</v>
      </c>
      <c r="P3750" s="3">
        <f>YEAR(Table3[[#This Row],[DATE]])</f>
        <v>2031</v>
      </c>
    </row>
    <row r="3751" spans="1:16" x14ac:dyDescent="0.3">
      <c r="A3751" s="6">
        <v>47946</v>
      </c>
      <c r="B3751" s="7" t="s">
        <v>1655</v>
      </c>
      <c r="C3751" s="9">
        <f t="shared" ca="1" si="116"/>
        <v>15</v>
      </c>
      <c r="D3751" s="9" t="s">
        <v>2115</v>
      </c>
      <c r="E3751" s="9" t="s">
        <v>2116</v>
      </c>
      <c r="F3751" s="10">
        <f t="shared" ca="1" si="117"/>
        <v>4.522598214503798E-2</v>
      </c>
      <c r="G3751" s="3" t="str">
        <f>VLOOKUP(Table3[[#This Row],[PRODUCT ID]],Table1[[PRODUCT]:[SELLING PRICE]],1,FALSE)</f>
        <v>Product603</v>
      </c>
      <c r="H3751" s="3" t="str">
        <f>VLOOKUP(Table3[[#This Row],[PRODUCT ID]],Table1[[PRODUCT]:[SELLING PRICE]],2,FALSE)</f>
        <v>Category3</v>
      </c>
      <c r="I3751" s="3" t="str">
        <f>VLOOKUP(Table3[[#This Row],[PRODUCT ID]],Table1[[PRODUCT]:[SELLING PRICE]],3,FALSE)</f>
        <v>No</v>
      </c>
      <c r="J3751" s="16">
        <f ca="1">VLOOKUP(Table3[[#This Row],[PRODUCT ID]],Table1[[PRODUCT]:[SELLING PRICE]],4,FALSE)</f>
        <v>229</v>
      </c>
      <c r="K3751" s="16">
        <f ca="1">VLOOKUP(Table3[[#This Row],[PRODUCT ID]],Table1[[PRODUCT]:[SELLING PRICE]],5,FALSE)</f>
        <v>293.91099332879907</v>
      </c>
      <c r="L3751" s="16">
        <f ca="1">J3751*Table3[[#This Row],[QUANTITY]]</f>
        <v>3435</v>
      </c>
      <c r="M3751" s="16">
        <f ca="1">K3751*Table3[[#This Row],[QUANTITY]]*(1-Table3[[#This Row],[DISCOUNT %]])</f>
        <v>4209.2786998842057</v>
      </c>
      <c r="N3751" s="3">
        <f>DAY(Table3[[#This Row],[DATE]])</f>
        <v>8</v>
      </c>
      <c r="O3751" s="3" t="str">
        <f>TEXT(Table3[[#This Row],[DATE]],"mmm")</f>
        <v>Apr</v>
      </c>
      <c r="P3751" s="3">
        <f>YEAR(Table3[[#This Row],[DATE]])</f>
        <v>2031</v>
      </c>
    </row>
    <row r="3752" spans="1:16" x14ac:dyDescent="0.3">
      <c r="A3752" s="6">
        <v>47947</v>
      </c>
      <c r="B3752" s="7" t="s">
        <v>1656</v>
      </c>
      <c r="C3752" s="9">
        <f t="shared" ca="1" si="116"/>
        <v>12</v>
      </c>
      <c r="D3752" s="9" t="s">
        <v>2116</v>
      </c>
      <c r="E3752" s="9" t="s">
        <v>2116</v>
      </c>
      <c r="F3752" s="10">
        <f t="shared" ca="1" si="117"/>
        <v>7.3063460589858645E-2</v>
      </c>
      <c r="G3752" s="3" t="str">
        <f>VLOOKUP(Table3[[#This Row],[PRODUCT ID]],Table1[[PRODUCT]:[SELLING PRICE]],1,FALSE)</f>
        <v>Product604</v>
      </c>
      <c r="H3752" s="3" t="str">
        <f>VLOOKUP(Table3[[#This Row],[PRODUCT ID]],Table1[[PRODUCT]:[SELLING PRICE]],2,FALSE)</f>
        <v>Category4</v>
      </c>
      <c r="I3752" s="3" t="str">
        <f>VLOOKUP(Table3[[#This Row],[PRODUCT ID]],Table1[[PRODUCT]:[SELLING PRICE]],3,FALSE)</f>
        <v>Ft</v>
      </c>
      <c r="J3752" s="16">
        <f ca="1">VLOOKUP(Table3[[#This Row],[PRODUCT ID]],Table1[[PRODUCT]:[SELLING PRICE]],4,FALSE)</f>
        <v>135</v>
      </c>
      <c r="K3752" s="16">
        <f ca="1">VLOOKUP(Table3[[#This Row],[PRODUCT ID]],Table1[[PRODUCT]:[SELLING PRICE]],5,FALSE)</f>
        <v>299.45069375343712</v>
      </c>
      <c r="L3752" s="16">
        <f ca="1">J3752*Table3[[#This Row],[QUANTITY]]</f>
        <v>1620</v>
      </c>
      <c r="M3752" s="16">
        <f ca="1">K3752*Table3[[#This Row],[QUANTITY]]*(1-Table3[[#This Row],[DISCOUNT %]])</f>
        <v>3330.8614775013243</v>
      </c>
      <c r="N3752" s="3">
        <f>DAY(Table3[[#This Row],[DATE]])</f>
        <v>9</v>
      </c>
      <c r="O3752" s="3" t="str">
        <f>TEXT(Table3[[#This Row],[DATE]],"mmm")</f>
        <v>Apr</v>
      </c>
      <c r="P3752" s="3">
        <f>YEAR(Table3[[#This Row],[DATE]])</f>
        <v>2031</v>
      </c>
    </row>
    <row r="3753" spans="1:16" x14ac:dyDescent="0.3">
      <c r="A3753" s="6">
        <v>47948</v>
      </c>
      <c r="B3753" s="7" t="s">
        <v>1657</v>
      </c>
      <c r="C3753" s="9">
        <f t="shared" ca="1" si="116"/>
        <v>6</v>
      </c>
      <c r="D3753" s="9" t="s">
        <v>2116</v>
      </c>
      <c r="E3753" s="9" t="s">
        <v>2116</v>
      </c>
      <c r="F3753" s="10">
        <f t="shared" ca="1" si="117"/>
        <v>5.390504234318888E-2</v>
      </c>
      <c r="G3753" s="3" t="str">
        <f>VLOOKUP(Table3[[#This Row],[PRODUCT ID]],Table1[[PRODUCT]:[SELLING PRICE]],1,FALSE)</f>
        <v>Product605</v>
      </c>
      <c r="H3753" s="3" t="str">
        <f>VLOOKUP(Table3[[#This Row],[PRODUCT ID]],Table1[[PRODUCT]:[SELLING PRICE]],2,FALSE)</f>
        <v>Category5</v>
      </c>
      <c r="I3753" s="3" t="str">
        <f>VLOOKUP(Table3[[#This Row],[PRODUCT ID]],Table1[[PRODUCT]:[SELLING PRICE]],3,FALSE)</f>
        <v>No</v>
      </c>
      <c r="J3753" s="16">
        <f ca="1">VLOOKUP(Table3[[#This Row],[PRODUCT ID]],Table1[[PRODUCT]:[SELLING PRICE]],4,FALSE)</f>
        <v>30</v>
      </c>
      <c r="K3753" s="16">
        <f ca="1">VLOOKUP(Table3[[#This Row],[PRODUCT ID]],Table1[[PRODUCT]:[SELLING PRICE]],5,FALSE)</f>
        <v>43.393673046861885</v>
      </c>
      <c r="L3753" s="16">
        <f ca="1">J3753*Table3[[#This Row],[QUANTITY]]</f>
        <v>180</v>
      </c>
      <c r="M3753" s="16">
        <f ca="1">K3753*Table3[[#This Row],[QUANTITY]]*(1-Table3[[#This Row],[DISCOUNT %]])</f>
        <v>246.3272115830658</v>
      </c>
      <c r="N3753" s="3">
        <f>DAY(Table3[[#This Row],[DATE]])</f>
        <v>10</v>
      </c>
      <c r="O3753" s="3" t="str">
        <f>TEXT(Table3[[#This Row],[DATE]],"mmm")</f>
        <v>Apr</v>
      </c>
      <c r="P3753" s="3">
        <f>YEAR(Table3[[#This Row],[DATE]])</f>
        <v>2031</v>
      </c>
    </row>
    <row r="3754" spans="1:16" x14ac:dyDescent="0.3">
      <c r="A3754" s="6">
        <v>47949</v>
      </c>
      <c r="B3754" s="7" t="s">
        <v>1658</v>
      </c>
      <c r="C3754" s="9">
        <f t="shared" ca="1" si="116"/>
        <v>4</v>
      </c>
      <c r="D3754" s="9" t="s">
        <v>2116</v>
      </c>
      <c r="E3754" s="9" t="s">
        <v>2118</v>
      </c>
      <c r="F3754" s="10">
        <f t="shared" ca="1" si="117"/>
        <v>8.5624658327804387E-2</v>
      </c>
      <c r="G3754" s="3" t="str">
        <f>VLOOKUP(Table3[[#This Row],[PRODUCT ID]],Table1[[PRODUCT]:[SELLING PRICE]],1,FALSE)</f>
        <v>Product606</v>
      </c>
      <c r="H3754" s="3" t="str">
        <f>VLOOKUP(Table3[[#This Row],[PRODUCT ID]],Table1[[PRODUCT]:[SELLING PRICE]],2,FALSE)</f>
        <v>Category1</v>
      </c>
      <c r="I3754" s="3" t="str">
        <f>VLOOKUP(Table3[[#This Row],[PRODUCT ID]],Table1[[PRODUCT]:[SELLING PRICE]],3,FALSE)</f>
        <v>Kg</v>
      </c>
      <c r="J3754" s="16">
        <f ca="1">VLOOKUP(Table3[[#This Row],[PRODUCT ID]],Table1[[PRODUCT]:[SELLING PRICE]],4,FALSE)</f>
        <v>231</v>
      </c>
      <c r="K3754" s="16">
        <f ca="1">VLOOKUP(Table3[[#This Row],[PRODUCT ID]],Table1[[PRODUCT]:[SELLING PRICE]],5,FALSE)</f>
        <v>33.75919223521494</v>
      </c>
      <c r="L3754" s="16">
        <f ca="1">J3754*Table3[[#This Row],[QUANTITY]]</f>
        <v>924</v>
      </c>
      <c r="M3754" s="16">
        <f ca="1">K3754*Table3[[#This Row],[QUANTITY]]*(1-Table3[[#This Row],[DISCOUNT %]])</f>
        <v>123.47429173860797</v>
      </c>
      <c r="N3754" s="3">
        <f>DAY(Table3[[#This Row],[DATE]])</f>
        <v>11</v>
      </c>
      <c r="O3754" s="3" t="str">
        <f>TEXT(Table3[[#This Row],[DATE]],"mmm")</f>
        <v>Apr</v>
      </c>
      <c r="P3754" s="3">
        <f>YEAR(Table3[[#This Row],[DATE]])</f>
        <v>2031</v>
      </c>
    </row>
    <row r="3755" spans="1:16" x14ac:dyDescent="0.3">
      <c r="A3755" s="6">
        <v>47950</v>
      </c>
      <c r="B3755" s="7" t="s">
        <v>1659</v>
      </c>
      <c r="C3755" s="9">
        <f t="shared" ca="1" si="116"/>
        <v>8</v>
      </c>
      <c r="D3755" s="9" t="s">
        <v>2115</v>
      </c>
      <c r="E3755" s="9" t="s">
        <v>2116</v>
      </c>
      <c r="F3755" s="10">
        <f t="shared" ca="1" si="117"/>
        <v>4.9744201275410939E-2</v>
      </c>
      <c r="G3755" s="3" t="str">
        <f>VLOOKUP(Table3[[#This Row],[PRODUCT ID]],Table1[[PRODUCT]:[SELLING PRICE]],1,FALSE)</f>
        <v>Product607</v>
      </c>
      <c r="H3755" s="3" t="str">
        <f>VLOOKUP(Table3[[#This Row],[PRODUCT ID]],Table1[[PRODUCT]:[SELLING PRICE]],2,FALSE)</f>
        <v>Category2</v>
      </c>
      <c r="I3755" s="3" t="str">
        <f>VLOOKUP(Table3[[#This Row],[PRODUCT ID]],Table1[[PRODUCT]:[SELLING PRICE]],3,FALSE)</f>
        <v>Kg</v>
      </c>
      <c r="J3755" s="16">
        <f ca="1">VLOOKUP(Table3[[#This Row],[PRODUCT ID]],Table1[[PRODUCT]:[SELLING PRICE]],4,FALSE)</f>
        <v>213</v>
      </c>
      <c r="K3755" s="16">
        <f ca="1">VLOOKUP(Table3[[#This Row],[PRODUCT ID]],Table1[[PRODUCT]:[SELLING PRICE]],5,FALSE)</f>
        <v>174.85588895436882</v>
      </c>
      <c r="L3755" s="16">
        <f ca="1">J3755*Table3[[#This Row],[QUANTITY]]</f>
        <v>1704</v>
      </c>
      <c r="M3755" s="16">
        <f ca="1">K3755*Table3[[#This Row],[QUANTITY]]*(1-Table3[[#This Row],[DISCOUNT %]])</f>
        <v>1329.2625793602544</v>
      </c>
      <c r="N3755" s="3">
        <f>DAY(Table3[[#This Row],[DATE]])</f>
        <v>12</v>
      </c>
      <c r="O3755" s="3" t="str">
        <f>TEXT(Table3[[#This Row],[DATE]],"mmm")</f>
        <v>Apr</v>
      </c>
      <c r="P3755" s="3">
        <f>YEAR(Table3[[#This Row],[DATE]])</f>
        <v>2031</v>
      </c>
    </row>
    <row r="3756" spans="1:16" x14ac:dyDescent="0.3">
      <c r="A3756" s="6">
        <v>47951</v>
      </c>
      <c r="B3756" s="7" t="s">
        <v>1660</v>
      </c>
      <c r="C3756" s="9">
        <f t="shared" ca="1" si="116"/>
        <v>13</v>
      </c>
      <c r="D3756" s="9" t="s">
        <v>2117</v>
      </c>
      <c r="E3756" s="9" t="s">
        <v>2116</v>
      </c>
      <c r="F3756" s="10">
        <f t="shared" ca="1" si="117"/>
        <v>1.3088865004598183E-2</v>
      </c>
      <c r="G3756" s="3" t="str">
        <f>VLOOKUP(Table3[[#This Row],[PRODUCT ID]],Table1[[PRODUCT]:[SELLING PRICE]],1,FALSE)</f>
        <v>Product608</v>
      </c>
      <c r="H3756" s="3" t="str">
        <f>VLOOKUP(Table3[[#This Row],[PRODUCT ID]],Table1[[PRODUCT]:[SELLING PRICE]],2,FALSE)</f>
        <v>Category3</v>
      </c>
      <c r="I3756" s="3" t="str">
        <f>VLOOKUP(Table3[[#This Row],[PRODUCT ID]],Table1[[PRODUCT]:[SELLING PRICE]],3,FALSE)</f>
        <v>Lt</v>
      </c>
      <c r="J3756" s="16">
        <f ca="1">VLOOKUP(Table3[[#This Row],[PRODUCT ID]],Table1[[PRODUCT]:[SELLING PRICE]],4,FALSE)</f>
        <v>12</v>
      </c>
      <c r="K3756" s="16">
        <f ca="1">VLOOKUP(Table3[[#This Row],[PRODUCT ID]],Table1[[PRODUCT]:[SELLING PRICE]],5,FALSE)</f>
        <v>58.795872948983309</v>
      </c>
      <c r="L3756" s="16">
        <f ca="1">J3756*Table3[[#This Row],[QUANTITY]]</f>
        <v>156</v>
      </c>
      <c r="M3756" s="16">
        <f ca="1">K3756*Table3[[#This Row],[QUANTITY]]*(1-Table3[[#This Row],[DISCOUNT %]])</f>
        <v>754.3419221666453</v>
      </c>
      <c r="N3756" s="3">
        <f>DAY(Table3[[#This Row],[DATE]])</f>
        <v>13</v>
      </c>
      <c r="O3756" s="3" t="str">
        <f>TEXT(Table3[[#This Row],[DATE]],"mmm")</f>
        <v>Apr</v>
      </c>
      <c r="P3756" s="3">
        <f>YEAR(Table3[[#This Row],[DATE]])</f>
        <v>2031</v>
      </c>
    </row>
    <row r="3757" spans="1:16" x14ac:dyDescent="0.3">
      <c r="A3757" s="6">
        <v>47952</v>
      </c>
      <c r="B3757" s="7" t="s">
        <v>1661</v>
      </c>
      <c r="C3757" s="9">
        <f t="shared" ca="1" si="116"/>
        <v>12</v>
      </c>
      <c r="D3757" s="9" t="s">
        <v>2117</v>
      </c>
      <c r="E3757" s="9" t="s">
        <v>2116</v>
      </c>
      <c r="F3757" s="10">
        <f t="shared" ca="1" si="117"/>
        <v>3.8533270469652763E-2</v>
      </c>
      <c r="G3757" s="3" t="str">
        <f>VLOOKUP(Table3[[#This Row],[PRODUCT ID]],Table1[[PRODUCT]:[SELLING PRICE]],1,FALSE)</f>
        <v>Product609</v>
      </c>
      <c r="H3757" s="3" t="str">
        <f>VLOOKUP(Table3[[#This Row],[PRODUCT ID]],Table1[[PRODUCT]:[SELLING PRICE]],2,FALSE)</f>
        <v>Category4</v>
      </c>
      <c r="I3757" s="3" t="str">
        <f>VLOOKUP(Table3[[#This Row],[PRODUCT ID]],Table1[[PRODUCT]:[SELLING PRICE]],3,FALSE)</f>
        <v>Kg</v>
      </c>
      <c r="J3757" s="16">
        <f ca="1">VLOOKUP(Table3[[#This Row],[PRODUCT ID]],Table1[[PRODUCT]:[SELLING PRICE]],4,FALSE)</f>
        <v>38</v>
      </c>
      <c r="K3757" s="16">
        <f ca="1">VLOOKUP(Table3[[#This Row],[PRODUCT ID]],Table1[[PRODUCT]:[SELLING PRICE]],5,FALSE)</f>
        <v>186.42962799042508</v>
      </c>
      <c r="L3757" s="16">
        <f ca="1">J3757*Table3[[#This Row],[QUANTITY]]</f>
        <v>456</v>
      </c>
      <c r="M3757" s="16">
        <f ca="1">K3757*Table3[[#This Row],[QUANTITY]]*(1-Table3[[#This Row],[DISCOUNT %]])</f>
        <v>2150.9506165381595</v>
      </c>
      <c r="N3757" s="3">
        <f>DAY(Table3[[#This Row],[DATE]])</f>
        <v>14</v>
      </c>
      <c r="O3757" s="3" t="str">
        <f>TEXT(Table3[[#This Row],[DATE]],"mmm")</f>
        <v>Apr</v>
      </c>
      <c r="P3757" s="3">
        <f>YEAR(Table3[[#This Row],[DATE]])</f>
        <v>2031</v>
      </c>
    </row>
    <row r="3758" spans="1:16" x14ac:dyDescent="0.3">
      <c r="A3758" s="6">
        <v>47953</v>
      </c>
      <c r="B3758" s="7" t="s">
        <v>1662</v>
      </c>
      <c r="C3758" s="9">
        <f t="shared" ca="1" si="116"/>
        <v>11</v>
      </c>
      <c r="D3758" s="9" t="s">
        <v>2116</v>
      </c>
      <c r="E3758" s="9" t="s">
        <v>2116</v>
      </c>
      <c r="F3758" s="10">
        <f t="shared" ca="1" si="117"/>
        <v>9.6465739851303023E-3</v>
      </c>
      <c r="G3758" s="3" t="str">
        <f>VLOOKUP(Table3[[#This Row],[PRODUCT ID]],Table1[[PRODUCT]:[SELLING PRICE]],1,FALSE)</f>
        <v>Product610</v>
      </c>
      <c r="H3758" s="3" t="str">
        <f>VLOOKUP(Table3[[#This Row],[PRODUCT ID]],Table1[[PRODUCT]:[SELLING PRICE]],2,FALSE)</f>
        <v>Category5</v>
      </c>
      <c r="I3758" s="3" t="str">
        <f>VLOOKUP(Table3[[#This Row],[PRODUCT ID]],Table1[[PRODUCT]:[SELLING PRICE]],3,FALSE)</f>
        <v>Lt</v>
      </c>
      <c r="J3758" s="16">
        <f ca="1">VLOOKUP(Table3[[#This Row],[PRODUCT ID]],Table1[[PRODUCT]:[SELLING PRICE]],4,FALSE)</f>
        <v>55</v>
      </c>
      <c r="K3758" s="16">
        <f ca="1">VLOOKUP(Table3[[#This Row],[PRODUCT ID]],Table1[[PRODUCT]:[SELLING PRICE]],5,FALSE)</f>
        <v>187.23099747686294</v>
      </c>
      <c r="L3758" s="16">
        <f ca="1">J3758*Table3[[#This Row],[QUANTITY]]</f>
        <v>605</v>
      </c>
      <c r="M3758" s="16">
        <f ca="1">K3758*Table3[[#This Row],[QUANTITY]]*(1-Table3[[#This Row],[DISCOUNT %]])</f>
        <v>2039.6734578813189</v>
      </c>
      <c r="N3758" s="3">
        <f>DAY(Table3[[#This Row],[DATE]])</f>
        <v>15</v>
      </c>
      <c r="O3758" s="3" t="str">
        <f>TEXT(Table3[[#This Row],[DATE]],"mmm")</f>
        <v>Apr</v>
      </c>
      <c r="P3758" s="3">
        <f>YEAR(Table3[[#This Row],[DATE]])</f>
        <v>2031</v>
      </c>
    </row>
    <row r="3759" spans="1:16" x14ac:dyDescent="0.3">
      <c r="A3759" s="6">
        <v>47954</v>
      </c>
      <c r="B3759" s="7" t="s">
        <v>1663</v>
      </c>
      <c r="C3759" s="9">
        <f t="shared" ca="1" si="116"/>
        <v>14</v>
      </c>
      <c r="D3759" s="9" t="s">
        <v>2116</v>
      </c>
      <c r="E3759" s="9" t="s">
        <v>2116</v>
      </c>
      <c r="F3759" s="10">
        <f t="shared" ca="1" si="117"/>
        <v>5.1485814388923051E-2</v>
      </c>
      <c r="G3759" s="3" t="str">
        <f>VLOOKUP(Table3[[#This Row],[PRODUCT ID]],Table1[[PRODUCT]:[SELLING PRICE]],1,FALSE)</f>
        <v>Product611</v>
      </c>
      <c r="H3759" s="3" t="str">
        <f>VLOOKUP(Table3[[#This Row],[PRODUCT ID]],Table1[[PRODUCT]:[SELLING PRICE]],2,FALSE)</f>
        <v>Category1</v>
      </c>
      <c r="I3759" s="3" t="str">
        <f>VLOOKUP(Table3[[#This Row],[PRODUCT ID]],Table1[[PRODUCT]:[SELLING PRICE]],3,FALSE)</f>
        <v>Ft</v>
      </c>
      <c r="J3759" s="16">
        <f ca="1">VLOOKUP(Table3[[#This Row],[PRODUCT ID]],Table1[[PRODUCT]:[SELLING PRICE]],4,FALSE)</f>
        <v>131</v>
      </c>
      <c r="K3759" s="16">
        <f ca="1">VLOOKUP(Table3[[#This Row],[PRODUCT ID]],Table1[[PRODUCT]:[SELLING PRICE]],5,FALSE)</f>
        <v>187.22192705909015</v>
      </c>
      <c r="L3759" s="16">
        <f ca="1">J3759*Table3[[#This Row],[QUANTITY]]</f>
        <v>1834</v>
      </c>
      <c r="M3759" s="16">
        <f ca="1">K3759*Table3[[#This Row],[QUANTITY]]*(1-Table3[[#This Row],[DISCOUNT %]])</f>
        <v>2486.1571514218508</v>
      </c>
      <c r="N3759" s="3">
        <f>DAY(Table3[[#This Row],[DATE]])</f>
        <v>16</v>
      </c>
      <c r="O3759" s="3" t="str">
        <f>TEXT(Table3[[#This Row],[DATE]],"mmm")</f>
        <v>Apr</v>
      </c>
      <c r="P3759" s="3">
        <f>YEAR(Table3[[#This Row],[DATE]])</f>
        <v>2031</v>
      </c>
    </row>
    <row r="3760" spans="1:16" x14ac:dyDescent="0.3">
      <c r="A3760" s="6">
        <v>47955</v>
      </c>
      <c r="B3760" s="7" t="s">
        <v>1664</v>
      </c>
      <c r="C3760" s="9">
        <f t="shared" ca="1" si="116"/>
        <v>10</v>
      </c>
      <c r="D3760" s="9" t="s">
        <v>2116</v>
      </c>
      <c r="E3760" s="9" t="s">
        <v>2118</v>
      </c>
      <c r="F3760" s="10">
        <f t="shared" ca="1" si="117"/>
        <v>6.6256441362838578E-2</v>
      </c>
      <c r="G3760" s="3" t="str">
        <f>VLOOKUP(Table3[[#This Row],[PRODUCT ID]],Table1[[PRODUCT]:[SELLING PRICE]],1,FALSE)</f>
        <v>Product612</v>
      </c>
      <c r="H3760" s="3" t="str">
        <f>VLOOKUP(Table3[[#This Row],[PRODUCT ID]],Table1[[PRODUCT]:[SELLING PRICE]],2,FALSE)</f>
        <v>Category2</v>
      </c>
      <c r="I3760" s="3" t="str">
        <f>VLOOKUP(Table3[[#This Row],[PRODUCT ID]],Table1[[PRODUCT]:[SELLING PRICE]],3,FALSE)</f>
        <v>Kg</v>
      </c>
      <c r="J3760" s="16">
        <f ca="1">VLOOKUP(Table3[[#This Row],[PRODUCT ID]],Table1[[PRODUCT]:[SELLING PRICE]],4,FALSE)</f>
        <v>223</v>
      </c>
      <c r="K3760" s="16">
        <f ca="1">VLOOKUP(Table3[[#This Row],[PRODUCT ID]],Table1[[PRODUCT]:[SELLING PRICE]],5,FALSE)</f>
        <v>95.877778206996197</v>
      </c>
      <c r="L3760" s="16">
        <f ca="1">J3760*Table3[[#This Row],[QUANTITY]]</f>
        <v>2230</v>
      </c>
      <c r="M3760" s="16">
        <f ca="1">K3760*Table3[[#This Row],[QUANTITY]]*(1-Table3[[#This Row],[DISCOUNT %]])</f>
        <v>895.25257817225111</v>
      </c>
      <c r="N3760" s="3">
        <f>DAY(Table3[[#This Row],[DATE]])</f>
        <v>17</v>
      </c>
      <c r="O3760" s="3" t="str">
        <f>TEXT(Table3[[#This Row],[DATE]],"mmm")</f>
        <v>Apr</v>
      </c>
      <c r="P3760" s="3">
        <f>YEAR(Table3[[#This Row],[DATE]])</f>
        <v>2031</v>
      </c>
    </row>
    <row r="3761" spans="1:16" x14ac:dyDescent="0.3">
      <c r="A3761" s="6">
        <v>47956</v>
      </c>
      <c r="B3761" s="7" t="s">
        <v>1665</v>
      </c>
      <c r="C3761" s="9">
        <f t="shared" ca="1" si="116"/>
        <v>13</v>
      </c>
      <c r="D3761" s="9" t="s">
        <v>2116</v>
      </c>
      <c r="E3761" s="9" t="s">
        <v>2118</v>
      </c>
      <c r="F3761" s="10">
        <f t="shared" ca="1" si="117"/>
        <v>6.9278041528374919E-3</v>
      </c>
      <c r="G3761" s="3" t="str">
        <f>VLOOKUP(Table3[[#This Row],[PRODUCT ID]],Table1[[PRODUCT]:[SELLING PRICE]],1,FALSE)</f>
        <v>Product613</v>
      </c>
      <c r="H3761" s="3" t="str">
        <f>VLOOKUP(Table3[[#This Row],[PRODUCT ID]],Table1[[PRODUCT]:[SELLING PRICE]],2,FALSE)</f>
        <v>Category3</v>
      </c>
      <c r="I3761" s="3" t="str">
        <f>VLOOKUP(Table3[[#This Row],[PRODUCT ID]],Table1[[PRODUCT]:[SELLING PRICE]],3,FALSE)</f>
        <v>No</v>
      </c>
      <c r="J3761" s="16">
        <f ca="1">VLOOKUP(Table3[[#This Row],[PRODUCT ID]],Table1[[PRODUCT]:[SELLING PRICE]],4,FALSE)</f>
        <v>17</v>
      </c>
      <c r="K3761" s="16">
        <f ca="1">VLOOKUP(Table3[[#This Row],[PRODUCT ID]],Table1[[PRODUCT]:[SELLING PRICE]],5,FALSE)</f>
        <v>82.507905205798181</v>
      </c>
      <c r="L3761" s="16">
        <f ca="1">J3761*Table3[[#This Row],[QUANTITY]]</f>
        <v>221</v>
      </c>
      <c r="M3761" s="16">
        <f ca="1">K3761*Table3[[#This Row],[QUANTITY]]*(1-Table3[[#This Row],[DISCOUNT %]])</f>
        <v>1065.1719857671299</v>
      </c>
      <c r="N3761" s="3">
        <f>DAY(Table3[[#This Row],[DATE]])</f>
        <v>18</v>
      </c>
      <c r="O3761" s="3" t="str">
        <f>TEXT(Table3[[#This Row],[DATE]],"mmm")</f>
        <v>Apr</v>
      </c>
      <c r="P3761" s="3">
        <f>YEAR(Table3[[#This Row],[DATE]])</f>
        <v>2031</v>
      </c>
    </row>
    <row r="3762" spans="1:16" x14ac:dyDescent="0.3">
      <c r="A3762" s="6">
        <v>47957</v>
      </c>
      <c r="B3762" s="7" t="s">
        <v>1666</v>
      </c>
      <c r="C3762" s="9">
        <f t="shared" ca="1" si="116"/>
        <v>3</v>
      </c>
      <c r="D3762" s="9" t="s">
        <v>2115</v>
      </c>
      <c r="E3762" s="9" t="s">
        <v>2116</v>
      </c>
      <c r="F3762" s="10">
        <f t="shared" ca="1" si="117"/>
        <v>5.8619932009130044E-2</v>
      </c>
      <c r="G3762" s="3" t="str">
        <f>VLOOKUP(Table3[[#This Row],[PRODUCT ID]],Table1[[PRODUCT]:[SELLING PRICE]],1,FALSE)</f>
        <v>Product614</v>
      </c>
      <c r="H3762" s="3" t="str">
        <f>VLOOKUP(Table3[[#This Row],[PRODUCT ID]],Table1[[PRODUCT]:[SELLING PRICE]],2,FALSE)</f>
        <v>Category4</v>
      </c>
      <c r="I3762" s="3" t="str">
        <f>VLOOKUP(Table3[[#This Row],[PRODUCT ID]],Table1[[PRODUCT]:[SELLING PRICE]],3,FALSE)</f>
        <v>No</v>
      </c>
      <c r="J3762" s="16">
        <f ca="1">VLOOKUP(Table3[[#This Row],[PRODUCT ID]],Table1[[PRODUCT]:[SELLING PRICE]],4,FALSE)</f>
        <v>153</v>
      </c>
      <c r="K3762" s="16">
        <f ca="1">VLOOKUP(Table3[[#This Row],[PRODUCT ID]],Table1[[PRODUCT]:[SELLING PRICE]],5,FALSE)</f>
        <v>169.92565302164709</v>
      </c>
      <c r="L3762" s="16">
        <f ca="1">J3762*Table3[[#This Row],[QUANTITY]]</f>
        <v>459</v>
      </c>
      <c r="M3762" s="16">
        <f ca="1">K3762*Table3[[#This Row],[QUANTITY]]*(1-Table3[[#This Row],[DISCOUNT %]])</f>
        <v>479.89386838473331</v>
      </c>
      <c r="N3762" s="3">
        <f>DAY(Table3[[#This Row],[DATE]])</f>
        <v>19</v>
      </c>
      <c r="O3762" s="3" t="str">
        <f>TEXT(Table3[[#This Row],[DATE]],"mmm")</f>
        <v>Apr</v>
      </c>
      <c r="P3762" s="3">
        <f>YEAR(Table3[[#This Row],[DATE]])</f>
        <v>2031</v>
      </c>
    </row>
    <row r="3763" spans="1:16" x14ac:dyDescent="0.3">
      <c r="A3763" s="6">
        <v>47958</v>
      </c>
      <c r="B3763" s="7" t="s">
        <v>1667</v>
      </c>
      <c r="C3763" s="9">
        <f t="shared" ca="1" si="116"/>
        <v>4</v>
      </c>
      <c r="D3763" s="9" t="s">
        <v>2116</v>
      </c>
      <c r="E3763" s="9" t="s">
        <v>2116</v>
      </c>
      <c r="F3763" s="10">
        <f t="shared" ca="1" si="117"/>
        <v>8.3067927931357477E-2</v>
      </c>
      <c r="G3763" s="3" t="str">
        <f>VLOOKUP(Table3[[#This Row],[PRODUCT ID]],Table1[[PRODUCT]:[SELLING PRICE]],1,FALSE)</f>
        <v>Product615</v>
      </c>
      <c r="H3763" s="3" t="str">
        <f>VLOOKUP(Table3[[#This Row],[PRODUCT ID]],Table1[[PRODUCT]:[SELLING PRICE]],2,FALSE)</f>
        <v>Category5</v>
      </c>
      <c r="I3763" s="3" t="str">
        <f>VLOOKUP(Table3[[#This Row],[PRODUCT ID]],Table1[[PRODUCT]:[SELLING PRICE]],3,FALSE)</f>
        <v>Ft</v>
      </c>
      <c r="J3763" s="16">
        <f ca="1">VLOOKUP(Table3[[#This Row],[PRODUCT ID]],Table1[[PRODUCT]:[SELLING PRICE]],4,FALSE)</f>
        <v>124</v>
      </c>
      <c r="K3763" s="16">
        <f ca="1">VLOOKUP(Table3[[#This Row],[PRODUCT ID]],Table1[[PRODUCT]:[SELLING PRICE]],5,FALSE)</f>
        <v>146.14377256362681</v>
      </c>
      <c r="L3763" s="16">
        <f ca="1">J3763*Table3[[#This Row],[QUANTITY]]</f>
        <v>496</v>
      </c>
      <c r="M3763" s="16">
        <f ca="1">K3763*Table3[[#This Row],[QUANTITY]]*(1-Table3[[#This Row],[DISCOUNT %]])</f>
        <v>536.01564878677902</v>
      </c>
      <c r="N3763" s="3">
        <f>DAY(Table3[[#This Row],[DATE]])</f>
        <v>20</v>
      </c>
      <c r="O3763" s="3" t="str">
        <f>TEXT(Table3[[#This Row],[DATE]],"mmm")</f>
        <v>Apr</v>
      </c>
      <c r="P3763" s="3">
        <f>YEAR(Table3[[#This Row],[DATE]])</f>
        <v>2031</v>
      </c>
    </row>
    <row r="3764" spans="1:16" x14ac:dyDescent="0.3">
      <c r="A3764" s="6">
        <v>47959</v>
      </c>
      <c r="B3764" s="7" t="s">
        <v>1668</v>
      </c>
      <c r="C3764" s="9">
        <f t="shared" ca="1" si="116"/>
        <v>5</v>
      </c>
      <c r="D3764" s="9" t="s">
        <v>2117</v>
      </c>
      <c r="E3764" s="9" t="s">
        <v>2116</v>
      </c>
      <c r="F3764" s="10">
        <f t="shared" ca="1" si="117"/>
        <v>1.7298621202347653E-2</v>
      </c>
      <c r="G3764" s="3" t="str">
        <f>VLOOKUP(Table3[[#This Row],[PRODUCT ID]],Table1[[PRODUCT]:[SELLING PRICE]],1,FALSE)</f>
        <v>Product616</v>
      </c>
      <c r="H3764" s="3" t="str">
        <f>VLOOKUP(Table3[[#This Row],[PRODUCT ID]],Table1[[PRODUCT]:[SELLING PRICE]],2,FALSE)</f>
        <v>Category1</v>
      </c>
      <c r="I3764" s="3" t="str">
        <f>VLOOKUP(Table3[[#This Row],[PRODUCT ID]],Table1[[PRODUCT]:[SELLING PRICE]],3,FALSE)</f>
        <v>No</v>
      </c>
      <c r="J3764" s="16">
        <f ca="1">VLOOKUP(Table3[[#This Row],[PRODUCT ID]],Table1[[PRODUCT]:[SELLING PRICE]],4,FALSE)</f>
        <v>100</v>
      </c>
      <c r="K3764" s="16">
        <f ca="1">VLOOKUP(Table3[[#This Row],[PRODUCT ID]],Table1[[PRODUCT]:[SELLING PRICE]],5,FALSE)</f>
        <v>117.45221366907111</v>
      </c>
      <c r="L3764" s="16">
        <f ca="1">J3764*Table3[[#This Row],[QUANTITY]]</f>
        <v>500</v>
      </c>
      <c r="M3764" s="16">
        <f ca="1">K3764*Table3[[#This Row],[QUANTITY]]*(1-Table3[[#This Row],[DISCOUNT %]])</f>
        <v>577.1022615771634</v>
      </c>
      <c r="N3764" s="3">
        <f>DAY(Table3[[#This Row],[DATE]])</f>
        <v>21</v>
      </c>
      <c r="O3764" s="3" t="str">
        <f>TEXT(Table3[[#This Row],[DATE]],"mmm")</f>
        <v>Apr</v>
      </c>
      <c r="P3764" s="3">
        <f>YEAR(Table3[[#This Row],[DATE]])</f>
        <v>2031</v>
      </c>
    </row>
    <row r="3765" spans="1:16" x14ac:dyDescent="0.3">
      <c r="A3765" s="6">
        <v>47960</v>
      </c>
      <c r="B3765" s="7" t="s">
        <v>1669</v>
      </c>
      <c r="C3765" s="9">
        <f t="shared" ca="1" si="116"/>
        <v>5</v>
      </c>
      <c r="D3765" s="9" t="s">
        <v>2115</v>
      </c>
      <c r="E3765" s="9" t="s">
        <v>2116</v>
      </c>
      <c r="F3765" s="10">
        <f t="shared" ca="1" si="117"/>
        <v>9.1132471778173477E-2</v>
      </c>
      <c r="G3765" s="3" t="str">
        <f>VLOOKUP(Table3[[#This Row],[PRODUCT ID]],Table1[[PRODUCT]:[SELLING PRICE]],1,FALSE)</f>
        <v>Product617</v>
      </c>
      <c r="H3765" s="3" t="str">
        <f>VLOOKUP(Table3[[#This Row],[PRODUCT ID]],Table1[[PRODUCT]:[SELLING PRICE]],2,FALSE)</f>
        <v>Category2</v>
      </c>
      <c r="I3765" s="3" t="str">
        <f>VLOOKUP(Table3[[#This Row],[PRODUCT ID]],Table1[[PRODUCT]:[SELLING PRICE]],3,FALSE)</f>
        <v>Kg</v>
      </c>
      <c r="J3765" s="16">
        <f ca="1">VLOOKUP(Table3[[#This Row],[PRODUCT ID]],Table1[[PRODUCT]:[SELLING PRICE]],4,FALSE)</f>
        <v>82</v>
      </c>
      <c r="K3765" s="16">
        <f ca="1">VLOOKUP(Table3[[#This Row],[PRODUCT ID]],Table1[[PRODUCT]:[SELLING PRICE]],5,FALSE)</f>
        <v>156.56601318887695</v>
      </c>
      <c r="L3765" s="16">
        <f ca="1">J3765*Table3[[#This Row],[QUANTITY]]</f>
        <v>410</v>
      </c>
      <c r="M3765" s="16">
        <f ca="1">K3765*Table3[[#This Row],[QUANTITY]]*(1-Table3[[#This Row],[DISCOUNT %]])</f>
        <v>711.48882705260235</v>
      </c>
      <c r="N3765" s="3">
        <f>DAY(Table3[[#This Row],[DATE]])</f>
        <v>22</v>
      </c>
      <c r="O3765" s="3" t="str">
        <f>TEXT(Table3[[#This Row],[DATE]],"mmm")</f>
        <v>Apr</v>
      </c>
      <c r="P3765" s="3">
        <f>YEAR(Table3[[#This Row],[DATE]])</f>
        <v>2031</v>
      </c>
    </row>
    <row r="3766" spans="1:16" x14ac:dyDescent="0.3">
      <c r="A3766" s="6">
        <v>47961</v>
      </c>
      <c r="B3766" s="7" t="s">
        <v>1670</v>
      </c>
      <c r="C3766" s="9">
        <f t="shared" ca="1" si="116"/>
        <v>14</v>
      </c>
      <c r="D3766" s="9" t="s">
        <v>2115</v>
      </c>
      <c r="E3766" s="9" t="s">
        <v>2118</v>
      </c>
      <c r="F3766" s="10">
        <f t="shared" ca="1" si="117"/>
        <v>5.9003597328919799E-2</v>
      </c>
      <c r="G3766" s="3" t="str">
        <f>VLOOKUP(Table3[[#This Row],[PRODUCT ID]],Table1[[PRODUCT]:[SELLING PRICE]],1,FALSE)</f>
        <v>Product618</v>
      </c>
      <c r="H3766" s="3" t="str">
        <f>VLOOKUP(Table3[[#This Row],[PRODUCT ID]],Table1[[PRODUCT]:[SELLING PRICE]],2,FALSE)</f>
        <v>Category3</v>
      </c>
      <c r="I3766" s="3" t="str">
        <f>VLOOKUP(Table3[[#This Row],[PRODUCT ID]],Table1[[PRODUCT]:[SELLING PRICE]],3,FALSE)</f>
        <v>Kg</v>
      </c>
      <c r="J3766" s="16">
        <f ca="1">VLOOKUP(Table3[[#This Row],[PRODUCT ID]],Table1[[PRODUCT]:[SELLING PRICE]],4,FALSE)</f>
        <v>155</v>
      </c>
      <c r="K3766" s="16">
        <f ca="1">VLOOKUP(Table3[[#This Row],[PRODUCT ID]],Table1[[PRODUCT]:[SELLING PRICE]],5,FALSE)</f>
        <v>228.00615206617681</v>
      </c>
      <c r="L3766" s="16">
        <f ca="1">J3766*Table3[[#This Row],[QUANTITY]]</f>
        <v>2170</v>
      </c>
      <c r="M3766" s="16">
        <f ca="1">K3766*Table3[[#This Row],[QUANTITY]]*(1-Table3[[#This Row],[DISCOUNT %]])</f>
        <v>3003.7415643360673</v>
      </c>
      <c r="N3766" s="3">
        <f>DAY(Table3[[#This Row],[DATE]])</f>
        <v>23</v>
      </c>
      <c r="O3766" s="3" t="str">
        <f>TEXT(Table3[[#This Row],[DATE]],"mmm")</f>
        <v>Apr</v>
      </c>
      <c r="P3766" s="3">
        <f>YEAR(Table3[[#This Row],[DATE]])</f>
        <v>2031</v>
      </c>
    </row>
    <row r="3767" spans="1:16" x14ac:dyDescent="0.3">
      <c r="A3767" s="6">
        <v>47962</v>
      </c>
      <c r="B3767" s="7" t="s">
        <v>1671</v>
      </c>
      <c r="C3767" s="9">
        <f t="shared" ca="1" si="116"/>
        <v>14</v>
      </c>
      <c r="D3767" s="9" t="s">
        <v>2115</v>
      </c>
      <c r="E3767" s="9" t="s">
        <v>2116</v>
      </c>
      <c r="F3767" s="10">
        <f t="shared" ca="1" si="117"/>
        <v>1.5458309726971377E-3</v>
      </c>
      <c r="G3767" s="3" t="str">
        <f>VLOOKUP(Table3[[#This Row],[PRODUCT ID]],Table1[[PRODUCT]:[SELLING PRICE]],1,FALSE)</f>
        <v>Product619</v>
      </c>
      <c r="H3767" s="3" t="str">
        <f>VLOOKUP(Table3[[#This Row],[PRODUCT ID]],Table1[[PRODUCT]:[SELLING PRICE]],2,FALSE)</f>
        <v>Category4</v>
      </c>
      <c r="I3767" s="3" t="str">
        <f>VLOOKUP(Table3[[#This Row],[PRODUCT ID]],Table1[[PRODUCT]:[SELLING PRICE]],3,FALSE)</f>
        <v>Lt</v>
      </c>
      <c r="J3767" s="16">
        <f ca="1">VLOOKUP(Table3[[#This Row],[PRODUCT ID]],Table1[[PRODUCT]:[SELLING PRICE]],4,FALSE)</f>
        <v>229</v>
      </c>
      <c r="K3767" s="16">
        <f ca="1">VLOOKUP(Table3[[#This Row],[PRODUCT ID]],Table1[[PRODUCT]:[SELLING PRICE]],5,FALSE)</f>
        <v>189.95528921588345</v>
      </c>
      <c r="L3767" s="16">
        <f ca="1">J3767*Table3[[#This Row],[QUANTITY]]</f>
        <v>3206</v>
      </c>
      <c r="M3767" s="16">
        <f ca="1">K3767*Table3[[#This Row],[QUANTITY]]*(1-Table3[[#This Row],[DISCOUNT %]])</f>
        <v>2655.2631062494024</v>
      </c>
      <c r="N3767" s="3">
        <f>DAY(Table3[[#This Row],[DATE]])</f>
        <v>24</v>
      </c>
      <c r="O3767" s="3" t="str">
        <f>TEXT(Table3[[#This Row],[DATE]],"mmm")</f>
        <v>Apr</v>
      </c>
      <c r="P3767" s="3">
        <f>YEAR(Table3[[#This Row],[DATE]])</f>
        <v>2031</v>
      </c>
    </row>
    <row r="3768" spans="1:16" x14ac:dyDescent="0.3">
      <c r="A3768" s="6">
        <v>47963</v>
      </c>
      <c r="B3768" s="7" t="s">
        <v>1672</v>
      </c>
      <c r="C3768" s="9">
        <f t="shared" ca="1" si="116"/>
        <v>14</v>
      </c>
      <c r="D3768" s="9" t="s">
        <v>2116</v>
      </c>
      <c r="E3768" s="9" t="s">
        <v>2116</v>
      </c>
      <c r="F3768" s="10">
        <f t="shared" ca="1" si="117"/>
        <v>8.2305966110407646E-3</v>
      </c>
      <c r="G3768" s="3" t="str">
        <f>VLOOKUP(Table3[[#This Row],[PRODUCT ID]],Table1[[PRODUCT]:[SELLING PRICE]],1,FALSE)</f>
        <v>Product620</v>
      </c>
      <c r="H3768" s="3" t="str">
        <f>VLOOKUP(Table3[[#This Row],[PRODUCT ID]],Table1[[PRODUCT]:[SELLING PRICE]],2,FALSE)</f>
        <v>Category5</v>
      </c>
      <c r="I3768" s="3" t="str">
        <f>VLOOKUP(Table3[[#This Row],[PRODUCT ID]],Table1[[PRODUCT]:[SELLING PRICE]],3,FALSE)</f>
        <v>Kg</v>
      </c>
      <c r="J3768" s="16">
        <f ca="1">VLOOKUP(Table3[[#This Row],[PRODUCT ID]],Table1[[PRODUCT]:[SELLING PRICE]],4,FALSE)</f>
        <v>214</v>
      </c>
      <c r="K3768" s="16">
        <f ca="1">VLOOKUP(Table3[[#This Row],[PRODUCT ID]],Table1[[PRODUCT]:[SELLING PRICE]],5,FALSE)</f>
        <v>133.5742621043685</v>
      </c>
      <c r="L3768" s="16">
        <f ca="1">J3768*Table3[[#This Row],[QUANTITY]]</f>
        <v>2996</v>
      </c>
      <c r="M3768" s="16">
        <f ca="1">K3768*Table3[[#This Row],[QUANTITY]]*(1-Table3[[#This Row],[DISCOUNT %]])</f>
        <v>1854.6481272951803</v>
      </c>
      <c r="N3768" s="3">
        <f>DAY(Table3[[#This Row],[DATE]])</f>
        <v>25</v>
      </c>
      <c r="O3768" s="3" t="str">
        <f>TEXT(Table3[[#This Row],[DATE]],"mmm")</f>
        <v>Apr</v>
      </c>
      <c r="P3768" s="3">
        <f>YEAR(Table3[[#This Row],[DATE]])</f>
        <v>2031</v>
      </c>
    </row>
    <row r="3769" spans="1:16" x14ac:dyDescent="0.3">
      <c r="A3769" s="6">
        <v>47964</v>
      </c>
      <c r="B3769" s="7" t="s">
        <v>1673</v>
      </c>
      <c r="C3769" s="9">
        <f t="shared" ca="1" si="116"/>
        <v>11</v>
      </c>
      <c r="D3769" s="9" t="s">
        <v>2116</v>
      </c>
      <c r="E3769" s="9" t="s">
        <v>2116</v>
      </c>
      <c r="F3769" s="10">
        <f t="shared" ca="1" si="117"/>
        <v>9.7235671708169449E-2</v>
      </c>
      <c r="G3769" s="3" t="str">
        <f>VLOOKUP(Table3[[#This Row],[PRODUCT ID]],Table1[[PRODUCT]:[SELLING PRICE]],1,FALSE)</f>
        <v>Product621</v>
      </c>
      <c r="H3769" s="3" t="str">
        <f>VLOOKUP(Table3[[#This Row],[PRODUCT ID]],Table1[[PRODUCT]:[SELLING PRICE]],2,FALSE)</f>
        <v>Category1</v>
      </c>
      <c r="I3769" s="3" t="str">
        <f>VLOOKUP(Table3[[#This Row],[PRODUCT ID]],Table1[[PRODUCT]:[SELLING PRICE]],3,FALSE)</f>
        <v>Lt</v>
      </c>
      <c r="J3769" s="16">
        <f ca="1">VLOOKUP(Table3[[#This Row],[PRODUCT ID]],Table1[[PRODUCT]:[SELLING PRICE]],4,FALSE)</f>
        <v>26</v>
      </c>
      <c r="K3769" s="16">
        <f ca="1">VLOOKUP(Table3[[#This Row],[PRODUCT ID]],Table1[[PRODUCT]:[SELLING PRICE]],5,FALSE)</f>
        <v>223.40291552703781</v>
      </c>
      <c r="L3769" s="16">
        <f ca="1">J3769*Table3[[#This Row],[QUANTITY]]</f>
        <v>286</v>
      </c>
      <c r="M3769" s="16">
        <f ca="1">K3769*Table3[[#This Row],[QUANTITY]]*(1-Table3[[#This Row],[DISCOUNT %]])</f>
        <v>2218.4820127162311</v>
      </c>
      <c r="N3769" s="3">
        <f>DAY(Table3[[#This Row],[DATE]])</f>
        <v>26</v>
      </c>
      <c r="O3769" s="3" t="str">
        <f>TEXT(Table3[[#This Row],[DATE]],"mmm")</f>
        <v>Apr</v>
      </c>
      <c r="P3769" s="3">
        <f>YEAR(Table3[[#This Row],[DATE]])</f>
        <v>2031</v>
      </c>
    </row>
    <row r="3770" spans="1:16" x14ac:dyDescent="0.3">
      <c r="A3770" s="6">
        <v>47965</v>
      </c>
      <c r="B3770" s="7" t="s">
        <v>1674</v>
      </c>
      <c r="C3770" s="9">
        <f t="shared" ca="1" si="116"/>
        <v>9</v>
      </c>
      <c r="D3770" s="9" t="s">
        <v>2116</v>
      </c>
      <c r="E3770" s="9" t="s">
        <v>2116</v>
      </c>
      <c r="F3770" s="10">
        <f t="shared" ca="1" si="117"/>
        <v>4.0052362374089004E-2</v>
      </c>
      <c r="G3770" s="3" t="str">
        <f>VLOOKUP(Table3[[#This Row],[PRODUCT ID]],Table1[[PRODUCT]:[SELLING PRICE]],1,FALSE)</f>
        <v>Product622</v>
      </c>
      <c r="H3770" s="3" t="str">
        <f>VLOOKUP(Table3[[#This Row],[PRODUCT ID]],Table1[[PRODUCT]:[SELLING PRICE]],2,FALSE)</f>
        <v>Category2</v>
      </c>
      <c r="I3770" s="3" t="str">
        <f>VLOOKUP(Table3[[#This Row],[PRODUCT ID]],Table1[[PRODUCT]:[SELLING PRICE]],3,FALSE)</f>
        <v>Ft</v>
      </c>
      <c r="J3770" s="16">
        <f ca="1">VLOOKUP(Table3[[#This Row],[PRODUCT ID]],Table1[[PRODUCT]:[SELLING PRICE]],4,FALSE)</f>
        <v>21</v>
      </c>
      <c r="K3770" s="16">
        <f ca="1">VLOOKUP(Table3[[#This Row],[PRODUCT ID]],Table1[[PRODUCT]:[SELLING PRICE]],5,FALSE)</f>
        <v>87.9738081105004</v>
      </c>
      <c r="L3770" s="16">
        <f ca="1">J3770*Table3[[#This Row],[QUANTITY]]</f>
        <v>189</v>
      </c>
      <c r="M3770" s="16">
        <f ca="1">K3770*Table3[[#This Row],[QUANTITY]]*(1-Table3[[#This Row],[DISCOUNT %]])</f>
        <v>760.05224341767052</v>
      </c>
      <c r="N3770" s="3">
        <f>DAY(Table3[[#This Row],[DATE]])</f>
        <v>27</v>
      </c>
      <c r="O3770" s="3" t="str">
        <f>TEXT(Table3[[#This Row],[DATE]],"mmm")</f>
        <v>Apr</v>
      </c>
      <c r="P3770" s="3">
        <f>YEAR(Table3[[#This Row],[DATE]])</f>
        <v>2031</v>
      </c>
    </row>
    <row r="3771" spans="1:16" x14ac:dyDescent="0.3">
      <c r="A3771" s="6">
        <v>47966</v>
      </c>
      <c r="B3771" s="7" t="s">
        <v>1675</v>
      </c>
      <c r="C3771" s="9">
        <f t="shared" ca="1" si="116"/>
        <v>2</v>
      </c>
      <c r="D3771" s="9" t="s">
        <v>2115</v>
      </c>
      <c r="E3771" s="9" t="s">
        <v>2116</v>
      </c>
      <c r="F3771" s="10">
        <f t="shared" ca="1" si="117"/>
        <v>5.2774370543881679E-3</v>
      </c>
      <c r="G3771" s="3" t="str">
        <f>VLOOKUP(Table3[[#This Row],[PRODUCT ID]],Table1[[PRODUCT]:[SELLING PRICE]],1,FALSE)</f>
        <v>Product623</v>
      </c>
      <c r="H3771" s="3" t="str">
        <f>VLOOKUP(Table3[[#This Row],[PRODUCT ID]],Table1[[PRODUCT]:[SELLING PRICE]],2,FALSE)</f>
        <v>Category3</v>
      </c>
      <c r="I3771" s="3" t="str">
        <f>VLOOKUP(Table3[[#This Row],[PRODUCT ID]],Table1[[PRODUCT]:[SELLING PRICE]],3,FALSE)</f>
        <v>Kg</v>
      </c>
      <c r="J3771" s="16">
        <f ca="1">VLOOKUP(Table3[[#This Row],[PRODUCT ID]],Table1[[PRODUCT]:[SELLING PRICE]],4,FALSE)</f>
        <v>73</v>
      </c>
      <c r="K3771" s="16">
        <f ca="1">VLOOKUP(Table3[[#This Row],[PRODUCT ID]],Table1[[PRODUCT]:[SELLING PRICE]],5,FALSE)</f>
        <v>189.75035478466353</v>
      </c>
      <c r="L3771" s="16">
        <f ca="1">J3771*Table3[[#This Row],[QUANTITY]]</f>
        <v>146</v>
      </c>
      <c r="M3771" s="16">
        <f ca="1">K3771*Table3[[#This Row],[QUANTITY]]*(1-Table3[[#This Row],[DISCOUNT %]])</f>
        <v>377.49791846247928</v>
      </c>
      <c r="N3771" s="3">
        <f>DAY(Table3[[#This Row],[DATE]])</f>
        <v>28</v>
      </c>
      <c r="O3771" s="3" t="str">
        <f>TEXT(Table3[[#This Row],[DATE]],"mmm")</f>
        <v>Apr</v>
      </c>
      <c r="P3771" s="3">
        <f>YEAR(Table3[[#This Row],[DATE]])</f>
        <v>2031</v>
      </c>
    </row>
    <row r="3772" spans="1:16" x14ac:dyDescent="0.3">
      <c r="A3772" s="6">
        <v>47967</v>
      </c>
      <c r="B3772" s="7" t="s">
        <v>1676</v>
      </c>
      <c r="C3772" s="9">
        <f t="shared" ca="1" si="116"/>
        <v>6</v>
      </c>
      <c r="D3772" s="9" t="s">
        <v>2117</v>
      </c>
      <c r="E3772" s="9" t="s">
        <v>2118</v>
      </c>
      <c r="F3772" s="10">
        <f t="shared" ca="1" si="117"/>
        <v>9.0805622699249217E-2</v>
      </c>
      <c r="G3772" s="3" t="str">
        <f>VLOOKUP(Table3[[#This Row],[PRODUCT ID]],Table1[[PRODUCT]:[SELLING PRICE]],1,FALSE)</f>
        <v>Product624</v>
      </c>
      <c r="H3772" s="3" t="str">
        <f>VLOOKUP(Table3[[#This Row],[PRODUCT ID]],Table1[[PRODUCT]:[SELLING PRICE]],2,FALSE)</f>
        <v>Category4</v>
      </c>
      <c r="I3772" s="3" t="str">
        <f>VLOOKUP(Table3[[#This Row],[PRODUCT ID]],Table1[[PRODUCT]:[SELLING PRICE]],3,FALSE)</f>
        <v>No</v>
      </c>
      <c r="J3772" s="16">
        <f ca="1">VLOOKUP(Table3[[#This Row],[PRODUCT ID]],Table1[[PRODUCT]:[SELLING PRICE]],4,FALSE)</f>
        <v>46</v>
      </c>
      <c r="K3772" s="16">
        <f ca="1">VLOOKUP(Table3[[#This Row],[PRODUCT ID]],Table1[[PRODUCT]:[SELLING PRICE]],5,FALSE)</f>
        <v>187.342929626276</v>
      </c>
      <c r="L3772" s="16">
        <f ca="1">J3772*Table3[[#This Row],[QUANTITY]]</f>
        <v>276</v>
      </c>
      <c r="M3772" s="16">
        <f ca="1">K3772*Table3[[#This Row],[QUANTITY]]*(1-Table3[[#This Row],[DISCOUNT %]])</f>
        <v>1021.9868294595623</v>
      </c>
      <c r="N3772" s="3">
        <f>DAY(Table3[[#This Row],[DATE]])</f>
        <v>29</v>
      </c>
      <c r="O3772" s="3" t="str">
        <f>TEXT(Table3[[#This Row],[DATE]],"mmm")</f>
        <v>Apr</v>
      </c>
      <c r="P3772" s="3">
        <f>YEAR(Table3[[#This Row],[DATE]])</f>
        <v>2031</v>
      </c>
    </row>
    <row r="3773" spans="1:16" x14ac:dyDescent="0.3">
      <c r="A3773" s="6">
        <v>47968</v>
      </c>
      <c r="B3773" s="7" t="s">
        <v>1677</v>
      </c>
      <c r="C3773" s="9">
        <f t="shared" ca="1" si="116"/>
        <v>15</v>
      </c>
      <c r="D3773" s="9" t="s">
        <v>2117</v>
      </c>
      <c r="E3773" s="9" t="s">
        <v>2118</v>
      </c>
      <c r="F3773" s="10">
        <f t="shared" ca="1" si="117"/>
        <v>3.034674301708137E-2</v>
      </c>
      <c r="G3773" s="3" t="str">
        <f>VLOOKUP(Table3[[#This Row],[PRODUCT ID]],Table1[[PRODUCT]:[SELLING PRICE]],1,FALSE)</f>
        <v>Product625</v>
      </c>
      <c r="H3773" s="3" t="str">
        <f>VLOOKUP(Table3[[#This Row],[PRODUCT ID]],Table1[[PRODUCT]:[SELLING PRICE]],2,FALSE)</f>
        <v>Category1</v>
      </c>
      <c r="I3773" s="3" t="str">
        <f>VLOOKUP(Table3[[#This Row],[PRODUCT ID]],Table1[[PRODUCT]:[SELLING PRICE]],3,FALSE)</f>
        <v>No</v>
      </c>
      <c r="J3773" s="16">
        <f ca="1">VLOOKUP(Table3[[#This Row],[PRODUCT ID]],Table1[[PRODUCT]:[SELLING PRICE]],4,FALSE)</f>
        <v>160</v>
      </c>
      <c r="K3773" s="16">
        <f ca="1">VLOOKUP(Table3[[#This Row],[PRODUCT ID]],Table1[[PRODUCT]:[SELLING PRICE]],5,FALSE)</f>
        <v>31.282424929913837</v>
      </c>
      <c r="L3773" s="16">
        <f ca="1">J3773*Table3[[#This Row],[QUANTITY]]</f>
        <v>2400</v>
      </c>
      <c r="M3773" s="16">
        <f ca="1">K3773*Table3[[#This Row],[QUANTITY]]*(1-Table3[[#This Row],[DISCOUNT %]])</f>
        <v>454.99657829421903</v>
      </c>
      <c r="N3773" s="3">
        <f>DAY(Table3[[#This Row],[DATE]])</f>
        <v>30</v>
      </c>
      <c r="O3773" s="3" t="str">
        <f>TEXT(Table3[[#This Row],[DATE]],"mmm")</f>
        <v>Apr</v>
      </c>
      <c r="P3773" s="3">
        <f>YEAR(Table3[[#This Row],[DATE]])</f>
        <v>2031</v>
      </c>
    </row>
    <row r="3774" spans="1:16" x14ac:dyDescent="0.3">
      <c r="A3774" s="6">
        <v>47969</v>
      </c>
      <c r="B3774" s="7" t="s">
        <v>1678</v>
      </c>
      <c r="C3774" s="9">
        <f t="shared" ca="1" si="116"/>
        <v>8</v>
      </c>
      <c r="D3774" s="9" t="s">
        <v>2116</v>
      </c>
      <c r="E3774" s="9" t="s">
        <v>2116</v>
      </c>
      <c r="F3774" s="10">
        <f t="shared" ca="1" si="117"/>
        <v>7.8757151651611498E-2</v>
      </c>
      <c r="G3774" s="3" t="str">
        <f>VLOOKUP(Table3[[#This Row],[PRODUCT ID]],Table1[[PRODUCT]:[SELLING PRICE]],1,FALSE)</f>
        <v>Product626</v>
      </c>
      <c r="H3774" s="3" t="str">
        <f>VLOOKUP(Table3[[#This Row],[PRODUCT ID]],Table1[[PRODUCT]:[SELLING PRICE]],2,FALSE)</f>
        <v>Category2</v>
      </c>
      <c r="I3774" s="3" t="str">
        <f>VLOOKUP(Table3[[#This Row],[PRODUCT ID]],Table1[[PRODUCT]:[SELLING PRICE]],3,FALSE)</f>
        <v>Ft</v>
      </c>
      <c r="J3774" s="16">
        <f ca="1">VLOOKUP(Table3[[#This Row],[PRODUCT ID]],Table1[[PRODUCT]:[SELLING PRICE]],4,FALSE)</f>
        <v>235</v>
      </c>
      <c r="K3774" s="16">
        <f ca="1">VLOOKUP(Table3[[#This Row],[PRODUCT ID]],Table1[[PRODUCT]:[SELLING PRICE]],5,FALSE)</f>
        <v>292.14332189685257</v>
      </c>
      <c r="L3774" s="16">
        <f ca="1">J3774*Table3[[#This Row],[QUANTITY]]</f>
        <v>1880</v>
      </c>
      <c r="M3774" s="16">
        <f ca="1">K3774*Table3[[#This Row],[QUANTITY]]*(1-Table3[[#This Row],[DISCOUNT %]])</f>
        <v>2153.0795679217331</v>
      </c>
      <c r="N3774" s="3">
        <f>DAY(Table3[[#This Row],[DATE]])</f>
        <v>1</v>
      </c>
      <c r="O3774" s="3" t="str">
        <f>TEXT(Table3[[#This Row],[DATE]],"mmm")</f>
        <v>May</v>
      </c>
      <c r="P3774" s="3">
        <f>YEAR(Table3[[#This Row],[DATE]])</f>
        <v>2031</v>
      </c>
    </row>
    <row r="3775" spans="1:16" x14ac:dyDescent="0.3">
      <c r="A3775" s="6">
        <v>47970</v>
      </c>
      <c r="B3775" s="7" t="s">
        <v>1679</v>
      </c>
      <c r="C3775" s="9">
        <f t="shared" ca="1" si="116"/>
        <v>6</v>
      </c>
      <c r="D3775" s="9" t="s">
        <v>2116</v>
      </c>
      <c r="E3775" s="9" t="s">
        <v>2116</v>
      </c>
      <c r="F3775" s="10">
        <f t="shared" ca="1" si="117"/>
        <v>5.7894552364570528E-2</v>
      </c>
      <c r="G3775" s="3" t="str">
        <f>VLOOKUP(Table3[[#This Row],[PRODUCT ID]],Table1[[PRODUCT]:[SELLING PRICE]],1,FALSE)</f>
        <v>Product627</v>
      </c>
      <c r="H3775" s="3" t="str">
        <f>VLOOKUP(Table3[[#This Row],[PRODUCT ID]],Table1[[PRODUCT]:[SELLING PRICE]],2,FALSE)</f>
        <v>Category3</v>
      </c>
      <c r="I3775" s="3" t="str">
        <f>VLOOKUP(Table3[[#This Row],[PRODUCT ID]],Table1[[PRODUCT]:[SELLING PRICE]],3,FALSE)</f>
        <v>No</v>
      </c>
      <c r="J3775" s="16">
        <f ca="1">VLOOKUP(Table3[[#This Row],[PRODUCT ID]],Table1[[PRODUCT]:[SELLING PRICE]],4,FALSE)</f>
        <v>91</v>
      </c>
      <c r="K3775" s="16">
        <f ca="1">VLOOKUP(Table3[[#This Row],[PRODUCT ID]],Table1[[PRODUCT]:[SELLING PRICE]],5,FALSE)</f>
        <v>71.649142414734001</v>
      </c>
      <c r="L3775" s="16">
        <f ca="1">J3775*Table3[[#This Row],[QUANTITY]]</f>
        <v>546</v>
      </c>
      <c r="M3775" s="16">
        <f ca="1">K3775*Table3[[#This Row],[QUANTITY]]*(1-Table3[[#This Row],[DISCOUNT %]])</f>
        <v>405.0062843239657</v>
      </c>
      <c r="N3775" s="3">
        <f>DAY(Table3[[#This Row],[DATE]])</f>
        <v>2</v>
      </c>
      <c r="O3775" s="3" t="str">
        <f>TEXT(Table3[[#This Row],[DATE]],"mmm")</f>
        <v>May</v>
      </c>
      <c r="P3775" s="3">
        <f>YEAR(Table3[[#This Row],[DATE]])</f>
        <v>2031</v>
      </c>
    </row>
    <row r="3776" spans="1:16" x14ac:dyDescent="0.3">
      <c r="A3776" s="6">
        <v>47971</v>
      </c>
      <c r="B3776" s="7" t="s">
        <v>1680</v>
      </c>
      <c r="C3776" s="9">
        <f t="shared" ca="1" si="116"/>
        <v>4</v>
      </c>
      <c r="D3776" s="9" t="s">
        <v>2116</v>
      </c>
      <c r="E3776" s="9" t="s">
        <v>2116</v>
      </c>
      <c r="F3776" s="10">
        <f t="shared" ca="1" si="117"/>
        <v>4.7610714925874211E-4</v>
      </c>
      <c r="G3776" s="3" t="str">
        <f>VLOOKUP(Table3[[#This Row],[PRODUCT ID]],Table1[[PRODUCT]:[SELLING PRICE]],1,FALSE)</f>
        <v>Product628</v>
      </c>
      <c r="H3776" s="3" t="str">
        <f>VLOOKUP(Table3[[#This Row],[PRODUCT ID]],Table1[[PRODUCT]:[SELLING PRICE]],2,FALSE)</f>
        <v>Category4</v>
      </c>
      <c r="I3776" s="3" t="str">
        <f>VLOOKUP(Table3[[#This Row],[PRODUCT ID]],Table1[[PRODUCT]:[SELLING PRICE]],3,FALSE)</f>
        <v>Kg</v>
      </c>
      <c r="J3776" s="16">
        <f ca="1">VLOOKUP(Table3[[#This Row],[PRODUCT ID]],Table1[[PRODUCT]:[SELLING PRICE]],4,FALSE)</f>
        <v>236</v>
      </c>
      <c r="K3776" s="16">
        <f ca="1">VLOOKUP(Table3[[#This Row],[PRODUCT ID]],Table1[[PRODUCT]:[SELLING PRICE]],5,FALSE)</f>
        <v>105.78399584171953</v>
      </c>
      <c r="L3776" s="16">
        <f ca="1">J3776*Table3[[#This Row],[QUANTITY]]</f>
        <v>944</v>
      </c>
      <c r="M3776" s="16">
        <f ca="1">K3776*Table3[[#This Row],[QUANTITY]]*(1-Table3[[#This Row],[DISCOUNT %]])</f>
        <v>422.93452530008852</v>
      </c>
      <c r="N3776" s="3">
        <f>DAY(Table3[[#This Row],[DATE]])</f>
        <v>3</v>
      </c>
      <c r="O3776" s="3" t="str">
        <f>TEXT(Table3[[#This Row],[DATE]],"mmm")</f>
        <v>May</v>
      </c>
      <c r="P3776" s="3">
        <f>YEAR(Table3[[#This Row],[DATE]])</f>
        <v>2031</v>
      </c>
    </row>
    <row r="3777" spans="1:16" x14ac:dyDescent="0.3">
      <c r="A3777" s="6">
        <v>47972</v>
      </c>
      <c r="B3777" s="7" t="s">
        <v>1681</v>
      </c>
      <c r="C3777" s="9">
        <f t="shared" ca="1" si="116"/>
        <v>4</v>
      </c>
      <c r="D3777" s="9" t="s">
        <v>2116</v>
      </c>
      <c r="E3777" s="9" t="s">
        <v>2116</v>
      </c>
      <c r="F3777" s="10">
        <f t="shared" ca="1" si="117"/>
        <v>7.2317305538979679E-2</v>
      </c>
      <c r="G3777" s="3" t="str">
        <f>VLOOKUP(Table3[[#This Row],[PRODUCT ID]],Table1[[PRODUCT]:[SELLING PRICE]],1,FALSE)</f>
        <v>Product629</v>
      </c>
      <c r="H3777" s="3" t="str">
        <f>VLOOKUP(Table3[[#This Row],[PRODUCT ID]],Table1[[PRODUCT]:[SELLING PRICE]],2,FALSE)</f>
        <v>Category5</v>
      </c>
      <c r="I3777" s="3" t="str">
        <f>VLOOKUP(Table3[[#This Row],[PRODUCT ID]],Table1[[PRODUCT]:[SELLING PRICE]],3,FALSE)</f>
        <v>Kg</v>
      </c>
      <c r="J3777" s="16">
        <f ca="1">VLOOKUP(Table3[[#This Row],[PRODUCT ID]],Table1[[PRODUCT]:[SELLING PRICE]],4,FALSE)</f>
        <v>178</v>
      </c>
      <c r="K3777" s="16">
        <f ca="1">VLOOKUP(Table3[[#This Row],[PRODUCT ID]],Table1[[PRODUCT]:[SELLING PRICE]],5,FALSE)</f>
        <v>168.45244781921608</v>
      </c>
      <c r="L3777" s="16">
        <f ca="1">J3777*Table3[[#This Row],[QUANTITY]]</f>
        <v>712</v>
      </c>
      <c r="M3777" s="16">
        <f ca="1">K3777*Table3[[#This Row],[QUANTITY]]*(1-Table3[[#This Row],[DISCOUNT %]])</f>
        <v>625.08168272593923</v>
      </c>
      <c r="N3777" s="3">
        <f>DAY(Table3[[#This Row],[DATE]])</f>
        <v>4</v>
      </c>
      <c r="O3777" s="3" t="str">
        <f>TEXT(Table3[[#This Row],[DATE]],"mmm")</f>
        <v>May</v>
      </c>
      <c r="P3777" s="3">
        <f>YEAR(Table3[[#This Row],[DATE]])</f>
        <v>2031</v>
      </c>
    </row>
    <row r="3778" spans="1:16" x14ac:dyDescent="0.3">
      <c r="A3778" s="6">
        <v>47973</v>
      </c>
      <c r="B3778" s="7" t="s">
        <v>1682</v>
      </c>
      <c r="C3778" s="9">
        <f t="shared" ca="1" si="116"/>
        <v>2</v>
      </c>
      <c r="D3778" s="9" t="s">
        <v>2115</v>
      </c>
      <c r="E3778" s="9" t="s">
        <v>2118</v>
      </c>
      <c r="F3778" s="10">
        <f t="shared" ca="1" si="117"/>
        <v>5.3233451377561185E-2</v>
      </c>
      <c r="G3778" s="3" t="str">
        <f>VLOOKUP(Table3[[#This Row],[PRODUCT ID]],Table1[[PRODUCT]:[SELLING PRICE]],1,FALSE)</f>
        <v>Product630</v>
      </c>
      <c r="H3778" s="3" t="str">
        <f>VLOOKUP(Table3[[#This Row],[PRODUCT ID]],Table1[[PRODUCT]:[SELLING PRICE]],2,FALSE)</f>
        <v>Category1</v>
      </c>
      <c r="I3778" s="3" t="str">
        <f>VLOOKUP(Table3[[#This Row],[PRODUCT ID]],Table1[[PRODUCT]:[SELLING PRICE]],3,FALSE)</f>
        <v>Lt</v>
      </c>
      <c r="J3778" s="16">
        <f ca="1">VLOOKUP(Table3[[#This Row],[PRODUCT ID]],Table1[[PRODUCT]:[SELLING PRICE]],4,FALSE)</f>
        <v>191</v>
      </c>
      <c r="K3778" s="16">
        <f ca="1">VLOOKUP(Table3[[#This Row],[PRODUCT ID]],Table1[[PRODUCT]:[SELLING PRICE]],5,FALSE)</f>
        <v>225.46902280867408</v>
      </c>
      <c r="L3778" s="16">
        <f ca="1">J3778*Table3[[#This Row],[QUANTITY]]</f>
        <v>382</v>
      </c>
      <c r="M3778" s="16">
        <f ca="1">K3778*Table3[[#This Row],[QUANTITY]]*(1-Table3[[#This Row],[DISCOUNT %]])</f>
        <v>426.93305709168459</v>
      </c>
      <c r="N3778" s="3">
        <f>DAY(Table3[[#This Row],[DATE]])</f>
        <v>5</v>
      </c>
      <c r="O3778" s="3" t="str">
        <f>TEXT(Table3[[#This Row],[DATE]],"mmm")</f>
        <v>May</v>
      </c>
      <c r="P3778" s="3">
        <f>YEAR(Table3[[#This Row],[DATE]])</f>
        <v>2031</v>
      </c>
    </row>
    <row r="3779" spans="1:16" x14ac:dyDescent="0.3">
      <c r="A3779" s="6">
        <v>47974</v>
      </c>
      <c r="B3779" s="7" t="s">
        <v>1683</v>
      </c>
      <c r="C3779" s="9">
        <f t="shared" ref="C3779:C3842" ca="1" si="118">RANDBETWEEN(1,15)</f>
        <v>10</v>
      </c>
      <c r="D3779" s="9" t="s">
        <v>2116</v>
      </c>
      <c r="E3779" s="9" t="s">
        <v>2116</v>
      </c>
      <c r="F3779" s="10">
        <f t="shared" ref="F3779:F3842" ca="1" si="119">RAND()*(0.1)</f>
        <v>3.6315249397405283E-2</v>
      </c>
      <c r="G3779" s="3" t="str">
        <f>VLOOKUP(Table3[[#This Row],[PRODUCT ID]],Table1[[PRODUCT]:[SELLING PRICE]],1,FALSE)</f>
        <v>Product631</v>
      </c>
      <c r="H3779" s="3" t="str">
        <f>VLOOKUP(Table3[[#This Row],[PRODUCT ID]],Table1[[PRODUCT]:[SELLING PRICE]],2,FALSE)</f>
        <v>Category2</v>
      </c>
      <c r="I3779" s="3" t="str">
        <f>VLOOKUP(Table3[[#This Row],[PRODUCT ID]],Table1[[PRODUCT]:[SELLING PRICE]],3,FALSE)</f>
        <v>Kg</v>
      </c>
      <c r="J3779" s="16">
        <f ca="1">VLOOKUP(Table3[[#This Row],[PRODUCT ID]],Table1[[PRODUCT]:[SELLING PRICE]],4,FALSE)</f>
        <v>66</v>
      </c>
      <c r="K3779" s="16">
        <f ca="1">VLOOKUP(Table3[[#This Row],[PRODUCT ID]],Table1[[PRODUCT]:[SELLING PRICE]],5,FALSE)</f>
        <v>56.119769865695446</v>
      </c>
      <c r="L3779" s="16">
        <f ca="1">J3779*Table3[[#This Row],[QUANTITY]]</f>
        <v>660</v>
      </c>
      <c r="M3779" s="16">
        <f ca="1">K3779*Table3[[#This Row],[QUANTITY]]*(1-Table3[[#This Row],[DISCOUNT %]])</f>
        <v>540.8176642689773</v>
      </c>
      <c r="N3779" s="3">
        <f>DAY(Table3[[#This Row],[DATE]])</f>
        <v>6</v>
      </c>
      <c r="O3779" s="3" t="str">
        <f>TEXT(Table3[[#This Row],[DATE]],"mmm")</f>
        <v>May</v>
      </c>
      <c r="P3779" s="3">
        <f>YEAR(Table3[[#This Row],[DATE]])</f>
        <v>2031</v>
      </c>
    </row>
    <row r="3780" spans="1:16" x14ac:dyDescent="0.3">
      <c r="A3780" s="6">
        <v>47975</v>
      </c>
      <c r="B3780" s="7" t="s">
        <v>1684</v>
      </c>
      <c r="C3780" s="9">
        <f t="shared" ca="1" si="118"/>
        <v>4</v>
      </c>
      <c r="D3780" s="9" t="s">
        <v>2117</v>
      </c>
      <c r="E3780" s="9" t="s">
        <v>2116</v>
      </c>
      <c r="F3780" s="10">
        <f t="shared" ca="1" si="119"/>
        <v>1.3637247103468876E-2</v>
      </c>
      <c r="G3780" s="3" t="str">
        <f>VLOOKUP(Table3[[#This Row],[PRODUCT ID]],Table1[[PRODUCT]:[SELLING PRICE]],1,FALSE)</f>
        <v>Product632</v>
      </c>
      <c r="H3780" s="3" t="str">
        <f>VLOOKUP(Table3[[#This Row],[PRODUCT ID]],Table1[[PRODUCT]:[SELLING PRICE]],2,FALSE)</f>
        <v>Category3</v>
      </c>
      <c r="I3780" s="3" t="str">
        <f>VLOOKUP(Table3[[#This Row],[PRODUCT ID]],Table1[[PRODUCT]:[SELLING PRICE]],3,FALSE)</f>
        <v>Lt</v>
      </c>
      <c r="J3780" s="16">
        <f ca="1">VLOOKUP(Table3[[#This Row],[PRODUCT ID]],Table1[[PRODUCT]:[SELLING PRICE]],4,FALSE)</f>
        <v>246</v>
      </c>
      <c r="K3780" s="16">
        <f ca="1">VLOOKUP(Table3[[#This Row],[PRODUCT ID]],Table1[[PRODUCT]:[SELLING PRICE]],5,FALSE)</f>
        <v>111.98218250108195</v>
      </c>
      <c r="L3780" s="16">
        <f ca="1">J3780*Table3[[#This Row],[QUANTITY]]</f>
        <v>984</v>
      </c>
      <c r="M3780" s="16">
        <f ca="1">K3780*Table3[[#This Row],[QUANTITY]]*(1-Table3[[#This Row],[DISCOUNT %]])</f>
        <v>441.82021522851579</v>
      </c>
      <c r="N3780" s="3">
        <f>DAY(Table3[[#This Row],[DATE]])</f>
        <v>7</v>
      </c>
      <c r="O3780" s="3" t="str">
        <f>TEXT(Table3[[#This Row],[DATE]],"mmm")</f>
        <v>May</v>
      </c>
      <c r="P3780" s="3">
        <f>YEAR(Table3[[#This Row],[DATE]])</f>
        <v>2031</v>
      </c>
    </row>
    <row r="3781" spans="1:16" x14ac:dyDescent="0.3">
      <c r="A3781" s="6">
        <v>47976</v>
      </c>
      <c r="B3781" s="7" t="s">
        <v>1685</v>
      </c>
      <c r="C3781" s="9">
        <f t="shared" ca="1" si="118"/>
        <v>3</v>
      </c>
      <c r="D3781" s="9" t="s">
        <v>2115</v>
      </c>
      <c r="E3781" s="9" t="s">
        <v>2116</v>
      </c>
      <c r="F3781" s="10">
        <f t="shared" ca="1" si="119"/>
        <v>4.9603845747023236E-2</v>
      </c>
      <c r="G3781" s="3" t="str">
        <f>VLOOKUP(Table3[[#This Row],[PRODUCT ID]],Table1[[PRODUCT]:[SELLING PRICE]],1,FALSE)</f>
        <v>Product633</v>
      </c>
      <c r="H3781" s="3" t="str">
        <f>VLOOKUP(Table3[[#This Row],[PRODUCT ID]],Table1[[PRODUCT]:[SELLING PRICE]],2,FALSE)</f>
        <v>Category4</v>
      </c>
      <c r="I3781" s="3" t="str">
        <f>VLOOKUP(Table3[[#This Row],[PRODUCT ID]],Table1[[PRODUCT]:[SELLING PRICE]],3,FALSE)</f>
        <v>Ft</v>
      </c>
      <c r="J3781" s="16">
        <f ca="1">VLOOKUP(Table3[[#This Row],[PRODUCT ID]],Table1[[PRODUCT]:[SELLING PRICE]],4,FALSE)</f>
        <v>138</v>
      </c>
      <c r="K3781" s="16">
        <f ca="1">VLOOKUP(Table3[[#This Row],[PRODUCT ID]],Table1[[PRODUCT]:[SELLING PRICE]],5,FALSE)</f>
        <v>70.497406036931935</v>
      </c>
      <c r="L3781" s="16">
        <f ca="1">J3781*Table3[[#This Row],[QUANTITY]]</f>
        <v>414</v>
      </c>
      <c r="M3781" s="16">
        <f ca="1">K3781*Table3[[#This Row],[QUANTITY]]*(1-Table3[[#This Row],[DISCOUNT %]])</f>
        <v>201.00139074693212</v>
      </c>
      <c r="N3781" s="3">
        <f>DAY(Table3[[#This Row],[DATE]])</f>
        <v>8</v>
      </c>
      <c r="O3781" s="3" t="str">
        <f>TEXT(Table3[[#This Row],[DATE]],"mmm")</f>
        <v>May</v>
      </c>
      <c r="P3781" s="3">
        <f>YEAR(Table3[[#This Row],[DATE]])</f>
        <v>2031</v>
      </c>
    </row>
    <row r="3782" spans="1:16" x14ac:dyDescent="0.3">
      <c r="A3782" s="6">
        <v>47977</v>
      </c>
      <c r="B3782" s="7" t="s">
        <v>1686</v>
      </c>
      <c r="C3782" s="9">
        <f t="shared" ca="1" si="118"/>
        <v>8</v>
      </c>
      <c r="D3782" s="9" t="s">
        <v>2115</v>
      </c>
      <c r="E3782" s="9" t="s">
        <v>2116</v>
      </c>
      <c r="F3782" s="10">
        <f t="shared" ca="1" si="119"/>
        <v>9.9930702998814458E-2</v>
      </c>
      <c r="G3782" s="3" t="str">
        <f>VLOOKUP(Table3[[#This Row],[PRODUCT ID]],Table1[[PRODUCT]:[SELLING PRICE]],1,FALSE)</f>
        <v>Product634</v>
      </c>
      <c r="H3782" s="3" t="str">
        <f>VLOOKUP(Table3[[#This Row],[PRODUCT ID]],Table1[[PRODUCT]:[SELLING PRICE]],2,FALSE)</f>
        <v>Category5</v>
      </c>
      <c r="I3782" s="3" t="str">
        <f>VLOOKUP(Table3[[#This Row],[PRODUCT ID]],Table1[[PRODUCT]:[SELLING PRICE]],3,FALSE)</f>
        <v>Kg</v>
      </c>
      <c r="J3782" s="16">
        <f ca="1">VLOOKUP(Table3[[#This Row],[PRODUCT ID]],Table1[[PRODUCT]:[SELLING PRICE]],4,FALSE)</f>
        <v>40</v>
      </c>
      <c r="K3782" s="16">
        <f ca="1">VLOOKUP(Table3[[#This Row],[PRODUCT ID]],Table1[[PRODUCT]:[SELLING PRICE]],5,FALSE)</f>
        <v>245.17418857635263</v>
      </c>
      <c r="L3782" s="16">
        <f ca="1">J3782*Table3[[#This Row],[QUANTITY]]</f>
        <v>320</v>
      </c>
      <c r="M3782" s="16">
        <f ca="1">K3782*Table3[[#This Row],[QUANTITY]]*(1-Table3[[#This Row],[DISCOUNT %]])</f>
        <v>1765.3900764380305</v>
      </c>
      <c r="N3782" s="3">
        <f>DAY(Table3[[#This Row],[DATE]])</f>
        <v>9</v>
      </c>
      <c r="O3782" s="3" t="str">
        <f>TEXT(Table3[[#This Row],[DATE]],"mmm")</f>
        <v>May</v>
      </c>
      <c r="P3782" s="3">
        <f>YEAR(Table3[[#This Row],[DATE]])</f>
        <v>2031</v>
      </c>
    </row>
    <row r="3783" spans="1:16" x14ac:dyDescent="0.3">
      <c r="A3783" s="6">
        <v>47978</v>
      </c>
      <c r="B3783" s="7" t="s">
        <v>1687</v>
      </c>
      <c r="C3783" s="9">
        <f t="shared" ca="1" si="118"/>
        <v>8</v>
      </c>
      <c r="D3783" s="9" t="s">
        <v>2115</v>
      </c>
      <c r="E3783" s="9" t="s">
        <v>2116</v>
      </c>
      <c r="F3783" s="10">
        <f t="shared" ca="1" si="119"/>
        <v>8.9489984275111564E-3</v>
      </c>
      <c r="G3783" s="3" t="str">
        <f>VLOOKUP(Table3[[#This Row],[PRODUCT ID]],Table1[[PRODUCT]:[SELLING PRICE]],1,FALSE)</f>
        <v>Product635</v>
      </c>
      <c r="H3783" s="3" t="str">
        <f>VLOOKUP(Table3[[#This Row],[PRODUCT ID]],Table1[[PRODUCT]:[SELLING PRICE]],2,FALSE)</f>
        <v>Category1</v>
      </c>
      <c r="I3783" s="3" t="str">
        <f>VLOOKUP(Table3[[#This Row],[PRODUCT ID]],Table1[[PRODUCT]:[SELLING PRICE]],3,FALSE)</f>
        <v>No</v>
      </c>
      <c r="J3783" s="16">
        <f ca="1">VLOOKUP(Table3[[#This Row],[PRODUCT ID]],Table1[[PRODUCT]:[SELLING PRICE]],4,FALSE)</f>
        <v>15</v>
      </c>
      <c r="K3783" s="16">
        <f ca="1">VLOOKUP(Table3[[#This Row],[PRODUCT ID]],Table1[[PRODUCT]:[SELLING PRICE]],5,FALSE)</f>
        <v>71.977733081778297</v>
      </c>
      <c r="L3783" s="16">
        <f ca="1">J3783*Table3[[#This Row],[QUANTITY]]</f>
        <v>120</v>
      </c>
      <c r="M3783" s="16">
        <f ca="1">K3783*Table3[[#This Row],[QUANTITY]]*(1-Table3[[#This Row],[DISCOUNT %]])</f>
        <v>570.66883569290917</v>
      </c>
      <c r="N3783" s="3">
        <f>DAY(Table3[[#This Row],[DATE]])</f>
        <v>10</v>
      </c>
      <c r="O3783" s="3" t="str">
        <f>TEXT(Table3[[#This Row],[DATE]],"mmm")</f>
        <v>May</v>
      </c>
      <c r="P3783" s="3">
        <f>YEAR(Table3[[#This Row],[DATE]])</f>
        <v>2031</v>
      </c>
    </row>
    <row r="3784" spans="1:16" x14ac:dyDescent="0.3">
      <c r="A3784" s="6">
        <v>47979</v>
      </c>
      <c r="B3784" s="7" t="s">
        <v>1688</v>
      </c>
      <c r="C3784" s="9">
        <f t="shared" ca="1" si="118"/>
        <v>3</v>
      </c>
      <c r="D3784" s="9" t="s">
        <v>2116</v>
      </c>
      <c r="E3784" s="9" t="s">
        <v>2118</v>
      </c>
      <c r="F3784" s="10">
        <f t="shared" ca="1" si="119"/>
        <v>7.4442787019387058E-2</v>
      </c>
      <c r="G3784" s="3" t="str">
        <f>VLOOKUP(Table3[[#This Row],[PRODUCT ID]],Table1[[PRODUCT]:[SELLING PRICE]],1,FALSE)</f>
        <v>Product636</v>
      </c>
      <c r="H3784" s="3" t="str">
        <f>VLOOKUP(Table3[[#This Row],[PRODUCT ID]],Table1[[PRODUCT]:[SELLING PRICE]],2,FALSE)</f>
        <v>Category2</v>
      </c>
      <c r="I3784" s="3" t="str">
        <f>VLOOKUP(Table3[[#This Row],[PRODUCT ID]],Table1[[PRODUCT]:[SELLING PRICE]],3,FALSE)</f>
        <v>No</v>
      </c>
      <c r="J3784" s="16">
        <f ca="1">VLOOKUP(Table3[[#This Row],[PRODUCT ID]],Table1[[PRODUCT]:[SELLING PRICE]],4,FALSE)</f>
        <v>25</v>
      </c>
      <c r="K3784" s="16">
        <f ca="1">VLOOKUP(Table3[[#This Row],[PRODUCT ID]],Table1[[PRODUCT]:[SELLING PRICE]],5,FALSE)</f>
        <v>99.229407325666386</v>
      </c>
      <c r="L3784" s="16">
        <f ca="1">J3784*Table3[[#This Row],[QUANTITY]]</f>
        <v>75</v>
      </c>
      <c r="M3784" s="16">
        <f ca="1">K3784*Table3[[#This Row],[QUANTITY]]*(1-Table3[[#This Row],[DISCOUNT %]])</f>
        <v>275.52748107018539</v>
      </c>
      <c r="N3784" s="3">
        <f>DAY(Table3[[#This Row],[DATE]])</f>
        <v>11</v>
      </c>
      <c r="O3784" s="3" t="str">
        <f>TEXT(Table3[[#This Row],[DATE]],"mmm")</f>
        <v>May</v>
      </c>
      <c r="P3784" s="3">
        <f>YEAR(Table3[[#This Row],[DATE]])</f>
        <v>2031</v>
      </c>
    </row>
    <row r="3785" spans="1:16" x14ac:dyDescent="0.3">
      <c r="A3785" s="6">
        <v>47980</v>
      </c>
      <c r="B3785" s="7" t="s">
        <v>1689</v>
      </c>
      <c r="C3785" s="9">
        <f t="shared" ca="1" si="118"/>
        <v>6</v>
      </c>
      <c r="D3785" s="9" t="s">
        <v>2116</v>
      </c>
      <c r="E3785" s="9" t="s">
        <v>2118</v>
      </c>
      <c r="F3785" s="10">
        <f t="shared" ca="1" si="119"/>
        <v>9.0489391992626622E-2</v>
      </c>
      <c r="G3785" s="3" t="str">
        <f>VLOOKUP(Table3[[#This Row],[PRODUCT ID]],Table1[[PRODUCT]:[SELLING PRICE]],1,FALSE)</f>
        <v>Product637</v>
      </c>
      <c r="H3785" s="3" t="str">
        <f>VLOOKUP(Table3[[#This Row],[PRODUCT ID]],Table1[[PRODUCT]:[SELLING PRICE]],2,FALSE)</f>
        <v>Category3</v>
      </c>
      <c r="I3785" s="3" t="str">
        <f>VLOOKUP(Table3[[#This Row],[PRODUCT ID]],Table1[[PRODUCT]:[SELLING PRICE]],3,FALSE)</f>
        <v>Ft</v>
      </c>
      <c r="J3785" s="16">
        <f ca="1">VLOOKUP(Table3[[#This Row],[PRODUCT ID]],Table1[[PRODUCT]:[SELLING PRICE]],4,FALSE)</f>
        <v>151</v>
      </c>
      <c r="K3785" s="16">
        <f ca="1">VLOOKUP(Table3[[#This Row],[PRODUCT ID]],Table1[[PRODUCT]:[SELLING PRICE]],5,FALSE)</f>
        <v>313.00968919290392</v>
      </c>
      <c r="L3785" s="16">
        <f ca="1">J3785*Table3[[#This Row],[QUANTITY]]</f>
        <v>906</v>
      </c>
      <c r="M3785" s="16">
        <f ca="1">K3785*Table3[[#This Row],[QUANTITY]]*(1-Table3[[#This Row],[DISCOUNT %]])</f>
        <v>1708.1137963802221</v>
      </c>
      <c r="N3785" s="3">
        <f>DAY(Table3[[#This Row],[DATE]])</f>
        <v>12</v>
      </c>
      <c r="O3785" s="3" t="str">
        <f>TEXT(Table3[[#This Row],[DATE]],"mmm")</f>
        <v>May</v>
      </c>
      <c r="P3785" s="3">
        <f>YEAR(Table3[[#This Row],[DATE]])</f>
        <v>2031</v>
      </c>
    </row>
    <row r="3786" spans="1:16" x14ac:dyDescent="0.3">
      <c r="A3786" s="6">
        <v>47981</v>
      </c>
      <c r="B3786" s="7" t="s">
        <v>1690</v>
      </c>
      <c r="C3786" s="9">
        <f t="shared" ca="1" si="118"/>
        <v>4</v>
      </c>
      <c r="D3786" s="9" t="s">
        <v>2116</v>
      </c>
      <c r="E3786" s="9" t="s">
        <v>2116</v>
      </c>
      <c r="F3786" s="10">
        <f t="shared" ca="1" si="119"/>
        <v>8.9806153660441396E-2</v>
      </c>
      <c r="G3786" s="3" t="str">
        <f>VLOOKUP(Table3[[#This Row],[PRODUCT ID]],Table1[[PRODUCT]:[SELLING PRICE]],1,FALSE)</f>
        <v>Product638</v>
      </c>
      <c r="H3786" s="3" t="str">
        <f>VLOOKUP(Table3[[#This Row],[PRODUCT ID]],Table1[[PRODUCT]:[SELLING PRICE]],2,FALSE)</f>
        <v>Category4</v>
      </c>
      <c r="I3786" s="3" t="str">
        <f>VLOOKUP(Table3[[#This Row],[PRODUCT ID]],Table1[[PRODUCT]:[SELLING PRICE]],3,FALSE)</f>
        <v>No</v>
      </c>
      <c r="J3786" s="16">
        <f ca="1">VLOOKUP(Table3[[#This Row],[PRODUCT ID]],Table1[[PRODUCT]:[SELLING PRICE]],4,FALSE)</f>
        <v>234</v>
      </c>
      <c r="K3786" s="16">
        <f ca="1">VLOOKUP(Table3[[#This Row],[PRODUCT ID]],Table1[[PRODUCT]:[SELLING PRICE]],5,FALSE)</f>
        <v>103.85307802610563</v>
      </c>
      <c r="L3786" s="16">
        <f ca="1">J3786*Table3[[#This Row],[QUANTITY]]</f>
        <v>936</v>
      </c>
      <c r="M3786" s="16">
        <f ca="1">K3786*Table3[[#This Row],[QUANTITY]]*(1-Table3[[#This Row],[DISCOUNT %]])</f>
        <v>378.10573017113353</v>
      </c>
      <c r="N3786" s="3">
        <f>DAY(Table3[[#This Row],[DATE]])</f>
        <v>13</v>
      </c>
      <c r="O3786" s="3" t="str">
        <f>TEXT(Table3[[#This Row],[DATE]],"mmm")</f>
        <v>May</v>
      </c>
      <c r="P3786" s="3">
        <f>YEAR(Table3[[#This Row],[DATE]])</f>
        <v>2031</v>
      </c>
    </row>
    <row r="3787" spans="1:16" x14ac:dyDescent="0.3">
      <c r="A3787" s="6">
        <v>47982</v>
      </c>
      <c r="B3787" s="7" t="s">
        <v>1691</v>
      </c>
      <c r="C3787" s="9">
        <f t="shared" ca="1" si="118"/>
        <v>7</v>
      </c>
      <c r="D3787" s="9" t="s">
        <v>2115</v>
      </c>
      <c r="E3787" s="9" t="s">
        <v>2116</v>
      </c>
      <c r="F3787" s="10">
        <f t="shared" ca="1" si="119"/>
        <v>5.7947411689884681E-2</v>
      </c>
      <c r="G3787" s="3" t="str">
        <f>VLOOKUP(Table3[[#This Row],[PRODUCT ID]],Table1[[PRODUCT]:[SELLING PRICE]],1,FALSE)</f>
        <v>Product639</v>
      </c>
      <c r="H3787" s="3" t="str">
        <f>VLOOKUP(Table3[[#This Row],[PRODUCT ID]],Table1[[PRODUCT]:[SELLING PRICE]],2,FALSE)</f>
        <v>Category5</v>
      </c>
      <c r="I3787" s="3" t="str">
        <f>VLOOKUP(Table3[[#This Row],[PRODUCT ID]],Table1[[PRODUCT]:[SELLING PRICE]],3,FALSE)</f>
        <v>Kg</v>
      </c>
      <c r="J3787" s="16">
        <f ca="1">VLOOKUP(Table3[[#This Row],[PRODUCT ID]],Table1[[PRODUCT]:[SELLING PRICE]],4,FALSE)</f>
        <v>47</v>
      </c>
      <c r="K3787" s="16">
        <f ca="1">VLOOKUP(Table3[[#This Row],[PRODUCT ID]],Table1[[PRODUCT]:[SELLING PRICE]],5,FALSE)</f>
        <v>82.456366853797135</v>
      </c>
      <c r="L3787" s="16">
        <f ca="1">J3787*Table3[[#This Row],[QUANTITY]]</f>
        <v>329</v>
      </c>
      <c r="M3787" s="16">
        <f ca="1">K3787*Table3[[#This Row],[QUANTITY]]*(1-Table3[[#This Row],[DISCOUNT %]])</f>
        <v>543.7476367208759</v>
      </c>
      <c r="N3787" s="3">
        <f>DAY(Table3[[#This Row],[DATE]])</f>
        <v>14</v>
      </c>
      <c r="O3787" s="3" t="str">
        <f>TEXT(Table3[[#This Row],[DATE]],"mmm")</f>
        <v>May</v>
      </c>
      <c r="P3787" s="3">
        <f>YEAR(Table3[[#This Row],[DATE]])</f>
        <v>2031</v>
      </c>
    </row>
    <row r="3788" spans="1:16" x14ac:dyDescent="0.3">
      <c r="A3788" s="6">
        <v>47983</v>
      </c>
      <c r="B3788" s="7" t="s">
        <v>1692</v>
      </c>
      <c r="C3788" s="9">
        <f t="shared" ca="1" si="118"/>
        <v>3</v>
      </c>
      <c r="D3788" s="9" t="s">
        <v>2117</v>
      </c>
      <c r="E3788" s="9" t="s">
        <v>2116</v>
      </c>
      <c r="F3788" s="10">
        <f t="shared" ca="1" si="119"/>
        <v>3.9736535860958822E-2</v>
      </c>
      <c r="G3788" s="3" t="str">
        <f>VLOOKUP(Table3[[#This Row],[PRODUCT ID]],Table1[[PRODUCT]:[SELLING PRICE]],1,FALSE)</f>
        <v>Product640</v>
      </c>
      <c r="H3788" s="3" t="str">
        <f>VLOOKUP(Table3[[#This Row],[PRODUCT ID]],Table1[[PRODUCT]:[SELLING PRICE]],2,FALSE)</f>
        <v>Category1</v>
      </c>
      <c r="I3788" s="3" t="str">
        <f>VLOOKUP(Table3[[#This Row],[PRODUCT ID]],Table1[[PRODUCT]:[SELLING PRICE]],3,FALSE)</f>
        <v>Kg</v>
      </c>
      <c r="J3788" s="16">
        <f ca="1">VLOOKUP(Table3[[#This Row],[PRODUCT ID]],Table1[[PRODUCT]:[SELLING PRICE]],4,FALSE)</f>
        <v>19</v>
      </c>
      <c r="K3788" s="16">
        <f ca="1">VLOOKUP(Table3[[#This Row],[PRODUCT ID]],Table1[[PRODUCT]:[SELLING PRICE]],5,FALSE)</f>
        <v>316.13919013694408</v>
      </c>
      <c r="L3788" s="16">
        <f ca="1">J3788*Table3[[#This Row],[QUANTITY]]</f>
        <v>57</v>
      </c>
      <c r="M3788" s="16">
        <f ca="1">K3788*Table3[[#This Row],[QUANTITY]]*(1-Table3[[#This Row],[DISCOUNT %]])</f>
        <v>910.73074161303873</v>
      </c>
      <c r="N3788" s="3">
        <f>DAY(Table3[[#This Row],[DATE]])</f>
        <v>15</v>
      </c>
      <c r="O3788" s="3" t="str">
        <f>TEXT(Table3[[#This Row],[DATE]],"mmm")</f>
        <v>May</v>
      </c>
      <c r="P3788" s="3">
        <f>YEAR(Table3[[#This Row],[DATE]])</f>
        <v>2031</v>
      </c>
    </row>
    <row r="3789" spans="1:16" x14ac:dyDescent="0.3">
      <c r="A3789" s="6">
        <v>47984</v>
      </c>
      <c r="B3789" s="7" t="s">
        <v>1693</v>
      </c>
      <c r="C3789" s="9">
        <f t="shared" ca="1" si="118"/>
        <v>1</v>
      </c>
      <c r="D3789" s="9" t="s">
        <v>2117</v>
      </c>
      <c r="E3789" s="9" t="s">
        <v>2116</v>
      </c>
      <c r="F3789" s="10">
        <f t="shared" ca="1" si="119"/>
        <v>9.2446522393896891E-2</v>
      </c>
      <c r="G3789" s="3" t="str">
        <f>VLOOKUP(Table3[[#This Row],[PRODUCT ID]],Table1[[PRODUCT]:[SELLING PRICE]],1,FALSE)</f>
        <v>Product641</v>
      </c>
      <c r="H3789" s="3" t="str">
        <f>VLOOKUP(Table3[[#This Row],[PRODUCT ID]],Table1[[PRODUCT]:[SELLING PRICE]],2,FALSE)</f>
        <v>Category2</v>
      </c>
      <c r="I3789" s="3" t="str">
        <f>VLOOKUP(Table3[[#This Row],[PRODUCT ID]],Table1[[PRODUCT]:[SELLING PRICE]],3,FALSE)</f>
        <v>Lt</v>
      </c>
      <c r="J3789" s="16">
        <f ca="1">VLOOKUP(Table3[[#This Row],[PRODUCT ID]],Table1[[PRODUCT]:[SELLING PRICE]],4,FALSE)</f>
        <v>120</v>
      </c>
      <c r="K3789" s="16">
        <f ca="1">VLOOKUP(Table3[[#This Row],[PRODUCT ID]],Table1[[PRODUCT]:[SELLING PRICE]],5,FALSE)</f>
        <v>234.59544660425729</v>
      </c>
      <c r="L3789" s="16">
        <f ca="1">J3789*Table3[[#This Row],[QUANTITY]]</f>
        <v>120</v>
      </c>
      <c r="M3789" s="16">
        <f ca="1">K3789*Table3[[#This Row],[QUANTITY]]*(1-Table3[[#This Row],[DISCOUNT %]])</f>
        <v>212.90791339625059</v>
      </c>
      <c r="N3789" s="3">
        <f>DAY(Table3[[#This Row],[DATE]])</f>
        <v>16</v>
      </c>
      <c r="O3789" s="3" t="str">
        <f>TEXT(Table3[[#This Row],[DATE]],"mmm")</f>
        <v>May</v>
      </c>
      <c r="P3789" s="3">
        <f>YEAR(Table3[[#This Row],[DATE]])</f>
        <v>2031</v>
      </c>
    </row>
    <row r="3790" spans="1:16" x14ac:dyDescent="0.3">
      <c r="A3790" s="6">
        <v>47985</v>
      </c>
      <c r="B3790" s="7" t="s">
        <v>1694</v>
      </c>
      <c r="C3790" s="9">
        <f t="shared" ca="1" si="118"/>
        <v>5</v>
      </c>
      <c r="D3790" s="9" t="s">
        <v>2116</v>
      </c>
      <c r="E3790" s="9" t="s">
        <v>2118</v>
      </c>
      <c r="F3790" s="10">
        <f t="shared" ca="1" si="119"/>
        <v>8.9087703626973935E-2</v>
      </c>
      <c r="G3790" s="3" t="str">
        <f>VLOOKUP(Table3[[#This Row],[PRODUCT ID]],Table1[[PRODUCT]:[SELLING PRICE]],1,FALSE)</f>
        <v>Product642</v>
      </c>
      <c r="H3790" s="3" t="str">
        <f>VLOOKUP(Table3[[#This Row],[PRODUCT ID]],Table1[[PRODUCT]:[SELLING PRICE]],2,FALSE)</f>
        <v>Category3</v>
      </c>
      <c r="I3790" s="3" t="str">
        <f>VLOOKUP(Table3[[#This Row],[PRODUCT ID]],Table1[[PRODUCT]:[SELLING PRICE]],3,FALSE)</f>
        <v>Kg</v>
      </c>
      <c r="J3790" s="16">
        <f ca="1">VLOOKUP(Table3[[#This Row],[PRODUCT ID]],Table1[[PRODUCT]:[SELLING PRICE]],4,FALSE)</f>
        <v>194</v>
      </c>
      <c r="K3790" s="16">
        <f ca="1">VLOOKUP(Table3[[#This Row],[PRODUCT ID]],Table1[[PRODUCT]:[SELLING PRICE]],5,FALSE)</f>
        <v>311.41611476257157</v>
      </c>
      <c r="L3790" s="16">
        <f ca="1">J3790*Table3[[#This Row],[QUANTITY]]</f>
        <v>970</v>
      </c>
      <c r="M3790" s="16">
        <f ca="1">K3790*Table3[[#This Row],[QUANTITY]]*(1-Table3[[#This Row],[DISCOUNT %]])</f>
        <v>1418.3638411296995</v>
      </c>
      <c r="N3790" s="3">
        <f>DAY(Table3[[#This Row],[DATE]])</f>
        <v>17</v>
      </c>
      <c r="O3790" s="3" t="str">
        <f>TEXT(Table3[[#This Row],[DATE]],"mmm")</f>
        <v>May</v>
      </c>
      <c r="P3790" s="3">
        <f>YEAR(Table3[[#This Row],[DATE]])</f>
        <v>2031</v>
      </c>
    </row>
    <row r="3791" spans="1:16" x14ac:dyDescent="0.3">
      <c r="A3791" s="6">
        <v>47986</v>
      </c>
      <c r="B3791" s="7" t="s">
        <v>1695</v>
      </c>
      <c r="C3791" s="9">
        <f t="shared" ca="1" si="118"/>
        <v>1</v>
      </c>
      <c r="D3791" s="9" t="s">
        <v>2116</v>
      </c>
      <c r="E3791" s="9" t="s">
        <v>2116</v>
      </c>
      <c r="F3791" s="10">
        <f t="shared" ca="1" si="119"/>
        <v>6.4834733778342483E-3</v>
      </c>
      <c r="G3791" s="3" t="str">
        <f>VLOOKUP(Table3[[#This Row],[PRODUCT ID]],Table1[[PRODUCT]:[SELLING PRICE]],1,FALSE)</f>
        <v>Product643</v>
      </c>
      <c r="H3791" s="3" t="str">
        <f>VLOOKUP(Table3[[#This Row],[PRODUCT ID]],Table1[[PRODUCT]:[SELLING PRICE]],2,FALSE)</f>
        <v>Category4</v>
      </c>
      <c r="I3791" s="3" t="str">
        <f>VLOOKUP(Table3[[#This Row],[PRODUCT ID]],Table1[[PRODUCT]:[SELLING PRICE]],3,FALSE)</f>
        <v>Lt</v>
      </c>
      <c r="J3791" s="16">
        <f ca="1">VLOOKUP(Table3[[#This Row],[PRODUCT ID]],Table1[[PRODUCT]:[SELLING PRICE]],4,FALSE)</f>
        <v>221</v>
      </c>
      <c r="K3791" s="16">
        <f ca="1">VLOOKUP(Table3[[#This Row],[PRODUCT ID]],Table1[[PRODUCT]:[SELLING PRICE]],5,FALSE)</f>
        <v>234.28209649375125</v>
      </c>
      <c r="L3791" s="16">
        <f ca="1">J3791*Table3[[#This Row],[QUANTITY]]</f>
        <v>221</v>
      </c>
      <c r="M3791" s="16">
        <f ca="1">K3791*Table3[[#This Row],[QUANTITY]]*(1-Table3[[#This Row],[DISCOUNT %]])</f>
        <v>232.76313475823082</v>
      </c>
      <c r="N3791" s="3">
        <f>DAY(Table3[[#This Row],[DATE]])</f>
        <v>18</v>
      </c>
      <c r="O3791" s="3" t="str">
        <f>TEXT(Table3[[#This Row],[DATE]],"mmm")</f>
        <v>May</v>
      </c>
      <c r="P3791" s="3">
        <f>YEAR(Table3[[#This Row],[DATE]])</f>
        <v>2031</v>
      </c>
    </row>
    <row r="3792" spans="1:16" x14ac:dyDescent="0.3">
      <c r="A3792" s="6">
        <v>47987</v>
      </c>
      <c r="B3792" s="7" t="s">
        <v>1696</v>
      </c>
      <c r="C3792" s="9">
        <f t="shared" ca="1" si="118"/>
        <v>10</v>
      </c>
      <c r="D3792" s="9" t="s">
        <v>2116</v>
      </c>
      <c r="E3792" s="9" t="s">
        <v>2116</v>
      </c>
      <c r="F3792" s="10">
        <f t="shared" ca="1" si="119"/>
        <v>2.6186091456709682E-2</v>
      </c>
      <c r="G3792" s="3" t="str">
        <f>VLOOKUP(Table3[[#This Row],[PRODUCT ID]],Table1[[PRODUCT]:[SELLING PRICE]],1,FALSE)</f>
        <v>Product644</v>
      </c>
      <c r="H3792" s="3" t="str">
        <f>VLOOKUP(Table3[[#This Row],[PRODUCT ID]],Table1[[PRODUCT]:[SELLING PRICE]],2,FALSE)</f>
        <v>Category5</v>
      </c>
      <c r="I3792" s="3" t="str">
        <f>VLOOKUP(Table3[[#This Row],[PRODUCT ID]],Table1[[PRODUCT]:[SELLING PRICE]],3,FALSE)</f>
        <v>Ft</v>
      </c>
      <c r="J3792" s="16">
        <f ca="1">VLOOKUP(Table3[[#This Row],[PRODUCT ID]],Table1[[PRODUCT]:[SELLING PRICE]],4,FALSE)</f>
        <v>169</v>
      </c>
      <c r="K3792" s="16">
        <f ca="1">VLOOKUP(Table3[[#This Row],[PRODUCT ID]],Table1[[PRODUCT]:[SELLING PRICE]],5,FALSE)</f>
        <v>57.760172835006024</v>
      </c>
      <c r="L3792" s="16">
        <f ca="1">J3792*Table3[[#This Row],[QUANTITY]]</f>
        <v>1690</v>
      </c>
      <c r="M3792" s="16">
        <f ca="1">K3792*Table3[[#This Row],[QUANTITY]]*(1-Table3[[#This Row],[DISCOUNT %]])</f>
        <v>562.47659666593199</v>
      </c>
      <c r="N3792" s="3">
        <f>DAY(Table3[[#This Row],[DATE]])</f>
        <v>19</v>
      </c>
      <c r="O3792" s="3" t="str">
        <f>TEXT(Table3[[#This Row],[DATE]],"mmm")</f>
        <v>May</v>
      </c>
      <c r="P3792" s="3">
        <f>YEAR(Table3[[#This Row],[DATE]])</f>
        <v>2031</v>
      </c>
    </row>
    <row r="3793" spans="1:16" x14ac:dyDescent="0.3">
      <c r="A3793" s="6">
        <v>47988</v>
      </c>
      <c r="B3793" s="7" t="s">
        <v>1697</v>
      </c>
      <c r="C3793" s="9">
        <f t="shared" ca="1" si="118"/>
        <v>8</v>
      </c>
      <c r="D3793" s="9" t="s">
        <v>2116</v>
      </c>
      <c r="E3793" s="9" t="s">
        <v>2116</v>
      </c>
      <c r="F3793" s="10">
        <f t="shared" ca="1" si="119"/>
        <v>6.3955307451372331E-2</v>
      </c>
      <c r="G3793" s="3" t="str">
        <f>VLOOKUP(Table3[[#This Row],[PRODUCT ID]],Table1[[PRODUCT]:[SELLING PRICE]],1,FALSE)</f>
        <v>Product645</v>
      </c>
      <c r="H3793" s="3" t="str">
        <f>VLOOKUP(Table3[[#This Row],[PRODUCT ID]],Table1[[PRODUCT]:[SELLING PRICE]],2,FALSE)</f>
        <v>Category1</v>
      </c>
      <c r="I3793" s="3" t="str">
        <f>VLOOKUP(Table3[[#This Row],[PRODUCT ID]],Table1[[PRODUCT]:[SELLING PRICE]],3,FALSE)</f>
        <v>Kg</v>
      </c>
      <c r="J3793" s="16">
        <f ca="1">VLOOKUP(Table3[[#This Row],[PRODUCT ID]],Table1[[PRODUCT]:[SELLING PRICE]],4,FALSE)</f>
        <v>241</v>
      </c>
      <c r="K3793" s="16">
        <f ca="1">VLOOKUP(Table3[[#This Row],[PRODUCT ID]],Table1[[PRODUCT]:[SELLING PRICE]],5,FALSE)</f>
        <v>247.82399729787528</v>
      </c>
      <c r="L3793" s="16">
        <f ca="1">J3793*Table3[[#This Row],[QUANTITY]]</f>
        <v>1928</v>
      </c>
      <c r="M3793" s="16">
        <f ca="1">K3793*Table3[[#This Row],[QUANTITY]]*(1-Table3[[#This Row],[DISCOUNT %]])</f>
        <v>1855.7946988548929</v>
      </c>
      <c r="N3793" s="3">
        <f>DAY(Table3[[#This Row],[DATE]])</f>
        <v>20</v>
      </c>
      <c r="O3793" s="3" t="str">
        <f>TEXT(Table3[[#This Row],[DATE]],"mmm")</f>
        <v>May</v>
      </c>
      <c r="P3793" s="3">
        <f>YEAR(Table3[[#This Row],[DATE]])</f>
        <v>2031</v>
      </c>
    </row>
    <row r="3794" spans="1:16" x14ac:dyDescent="0.3">
      <c r="A3794" s="6">
        <v>47989</v>
      </c>
      <c r="B3794" s="7" t="s">
        <v>1698</v>
      </c>
      <c r="C3794" s="9">
        <f t="shared" ca="1" si="118"/>
        <v>4</v>
      </c>
      <c r="D3794" s="9" t="s">
        <v>2115</v>
      </c>
      <c r="E3794" s="9" t="s">
        <v>2116</v>
      </c>
      <c r="F3794" s="10">
        <f t="shared" ca="1" si="119"/>
        <v>6.3737390741555253E-2</v>
      </c>
      <c r="G3794" s="3" t="str">
        <f>VLOOKUP(Table3[[#This Row],[PRODUCT ID]],Table1[[PRODUCT]:[SELLING PRICE]],1,FALSE)</f>
        <v>Product646</v>
      </c>
      <c r="H3794" s="3" t="str">
        <f>VLOOKUP(Table3[[#This Row],[PRODUCT ID]],Table1[[PRODUCT]:[SELLING PRICE]],2,FALSE)</f>
        <v>Category2</v>
      </c>
      <c r="I3794" s="3" t="str">
        <f>VLOOKUP(Table3[[#This Row],[PRODUCT ID]],Table1[[PRODUCT]:[SELLING PRICE]],3,FALSE)</f>
        <v>No</v>
      </c>
      <c r="J3794" s="16">
        <f ca="1">VLOOKUP(Table3[[#This Row],[PRODUCT ID]],Table1[[PRODUCT]:[SELLING PRICE]],4,FALSE)</f>
        <v>25</v>
      </c>
      <c r="K3794" s="16">
        <f ca="1">VLOOKUP(Table3[[#This Row],[PRODUCT ID]],Table1[[PRODUCT]:[SELLING PRICE]],5,FALSE)</f>
        <v>216.94738844075454</v>
      </c>
      <c r="L3794" s="16">
        <f ca="1">J3794*Table3[[#This Row],[QUANTITY]]</f>
        <v>100</v>
      </c>
      <c r="M3794" s="16">
        <f ca="1">K3794*Table3[[#This Row],[QUANTITY]]*(1-Table3[[#This Row],[DISCOUNT %]])</f>
        <v>812.47891189338475</v>
      </c>
      <c r="N3794" s="3">
        <f>DAY(Table3[[#This Row],[DATE]])</f>
        <v>21</v>
      </c>
      <c r="O3794" s="3" t="str">
        <f>TEXT(Table3[[#This Row],[DATE]],"mmm")</f>
        <v>May</v>
      </c>
      <c r="P3794" s="3">
        <f>YEAR(Table3[[#This Row],[DATE]])</f>
        <v>2031</v>
      </c>
    </row>
    <row r="3795" spans="1:16" x14ac:dyDescent="0.3">
      <c r="A3795" s="6">
        <v>47990</v>
      </c>
      <c r="B3795" s="7" t="s">
        <v>1699</v>
      </c>
      <c r="C3795" s="9">
        <f t="shared" ca="1" si="118"/>
        <v>14</v>
      </c>
      <c r="D3795" s="9" t="s">
        <v>2116</v>
      </c>
      <c r="E3795" s="9" t="s">
        <v>2116</v>
      </c>
      <c r="F3795" s="10">
        <f t="shared" ca="1" si="119"/>
        <v>5.6983868234541574E-2</v>
      </c>
      <c r="G3795" s="3" t="str">
        <f>VLOOKUP(Table3[[#This Row],[PRODUCT ID]],Table1[[PRODUCT]:[SELLING PRICE]],1,FALSE)</f>
        <v>Product647</v>
      </c>
      <c r="H3795" s="3" t="str">
        <f>VLOOKUP(Table3[[#This Row],[PRODUCT ID]],Table1[[PRODUCT]:[SELLING PRICE]],2,FALSE)</f>
        <v>Category3</v>
      </c>
      <c r="I3795" s="3" t="str">
        <f>VLOOKUP(Table3[[#This Row],[PRODUCT ID]],Table1[[PRODUCT]:[SELLING PRICE]],3,FALSE)</f>
        <v>No</v>
      </c>
      <c r="J3795" s="16">
        <f ca="1">VLOOKUP(Table3[[#This Row],[PRODUCT ID]],Table1[[PRODUCT]:[SELLING PRICE]],4,FALSE)</f>
        <v>69</v>
      </c>
      <c r="K3795" s="16">
        <f ca="1">VLOOKUP(Table3[[#This Row],[PRODUCT ID]],Table1[[PRODUCT]:[SELLING PRICE]],5,FALSE)</f>
        <v>230.79288726494124</v>
      </c>
      <c r="L3795" s="16">
        <f ca="1">J3795*Table3[[#This Row],[QUANTITY]]</f>
        <v>966</v>
      </c>
      <c r="M3795" s="16">
        <f ca="1">K3795*Table3[[#This Row],[QUANTITY]]*(1-Table3[[#This Row],[DISCOUNT %]])</f>
        <v>3046.9798210259296</v>
      </c>
      <c r="N3795" s="3">
        <f>DAY(Table3[[#This Row],[DATE]])</f>
        <v>22</v>
      </c>
      <c r="O3795" s="3" t="str">
        <f>TEXT(Table3[[#This Row],[DATE]],"mmm")</f>
        <v>May</v>
      </c>
      <c r="P3795" s="3">
        <f>YEAR(Table3[[#This Row],[DATE]])</f>
        <v>2031</v>
      </c>
    </row>
    <row r="3796" spans="1:16" x14ac:dyDescent="0.3">
      <c r="A3796" s="6">
        <v>47991</v>
      </c>
      <c r="B3796" s="7" t="s">
        <v>1700</v>
      </c>
      <c r="C3796" s="9">
        <f t="shared" ca="1" si="118"/>
        <v>1</v>
      </c>
      <c r="D3796" s="9" t="s">
        <v>2117</v>
      </c>
      <c r="E3796" s="9" t="s">
        <v>2118</v>
      </c>
      <c r="F3796" s="10">
        <f t="shared" ca="1" si="119"/>
        <v>5.6652903126151982E-2</v>
      </c>
      <c r="G3796" s="3" t="str">
        <f>VLOOKUP(Table3[[#This Row],[PRODUCT ID]],Table1[[PRODUCT]:[SELLING PRICE]],1,FALSE)</f>
        <v>Product648</v>
      </c>
      <c r="H3796" s="3" t="str">
        <f>VLOOKUP(Table3[[#This Row],[PRODUCT ID]],Table1[[PRODUCT]:[SELLING PRICE]],2,FALSE)</f>
        <v>Category4</v>
      </c>
      <c r="I3796" s="3" t="str">
        <f>VLOOKUP(Table3[[#This Row],[PRODUCT ID]],Table1[[PRODUCT]:[SELLING PRICE]],3,FALSE)</f>
        <v>Ft</v>
      </c>
      <c r="J3796" s="16">
        <f ca="1">VLOOKUP(Table3[[#This Row],[PRODUCT ID]],Table1[[PRODUCT]:[SELLING PRICE]],4,FALSE)</f>
        <v>46</v>
      </c>
      <c r="K3796" s="16">
        <f ca="1">VLOOKUP(Table3[[#This Row],[PRODUCT ID]],Table1[[PRODUCT]:[SELLING PRICE]],5,FALSE)</f>
        <v>43.709967313333578</v>
      </c>
      <c r="L3796" s="16">
        <f ca="1">J3796*Table3[[#This Row],[QUANTITY]]</f>
        <v>46</v>
      </c>
      <c r="M3796" s="16">
        <f ca="1">K3796*Table3[[#This Row],[QUANTITY]]*(1-Table3[[#This Row],[DISCOUNT %]])</f>
        <v>41.233670769484021</v>
      </c>
      <c r="N3796" s="3">
        <f>DAY(Table3[[#This Row],[DATE]])</f>
        <v>23</v>
      </c>
      <c r="O3796" s="3" t="str">
        <f>TEXT(Table3[[#This Row],[DATE]],"mmm")</f>
        <v>May</v>
      </c>
      <c r="P3796" s="3">
        <f>YEAR(Table3[[#This Row],[DATE]])</f>
        <v>2031</v>
      </c>
    </row>
    <row r="3797" spans="1:16" x14ac:dyDescent="0.3">
      <c r="A3797" s="6">
        <v>47992</v>
      </c>
      <c r="B3797" s="7" t="s">
        <v>1701</v>
      </c>
      <c r="C3797" s="9">
        <f t="shared" ca="1" si="118"/>
        <v>10</v>
      </c>
      <c r="D3797" s="9" t="s">
        <v>2115</v>
      </c>
      <c r="E3797" s="9" t="s">
        <v>2118</v>
      </c>
      <c r="F3797" s="10">
        <f t="shared" ca="1" si="119"/>
        <v>2.8563136242661213E-2</v>
      </c>
      <c r="G3797" s="3" t="str">
        <f>VLOOKUP(Table3[[#This Row],[PRODUCT ID]],Table1[[PRODUCT]:[SELLING PRICE]],1,FALSE)</f>
        <v>Product649</v>
      </c>
      <c r="H3797" s="3" t="str">
        <f>VLOOKUP(Table3[[#This Row],[PRODUCT ID]],Table1[[PRODUCT]:[SELLING PRICE]],2,FALSE)</f>
        <v>Category1</v>
      </c>
      <c r="I3797" s="3" t="str">
        <f>VLOOKUP(Table3[[#This Row],[PRODUCT ID]],Table1[[PRODUCT]:[SELLING PRICE]],3,FALSE)</f>
        <v>No</v>
      </c>
      <c r="J3797" s="16">
        <f ca="1">VLOOKUP(Table3[[#This Row],[PRODUCT ID]],Table1[[PRODUCT]:[SELLING PRICE]],4,FALSE)</f>
        <v>200</v>
      </c>
      <c r="K3797" s="16">
        <f ca="1">VLOOKUP(Table3[[#This Row],[PRODUCT ID]],Table1[[PRODUCT]:[SELLING PRICE]],5,FALSE)</f>
        <v>220.70133765440596</v>
      </c>
      <c r="L3797" s="16">
        <f ca="1">J3797*Table3[[#This Row],[QUANTITY]]</f>
        <v>2000</v>
      </c>
      <c r="M3797" s="16">
        <f ca="1">K3797*Table3[[#This Row],[QUANTITY]]*(1-Table3[[#This Row],[DISCOUNT %]])</f>
        <v>2143.9741527804558</v>
      </c>
      <c r="N3797" s="3">
        <f>DAY(Table3[[#This Row],[DATE]])</f>
        <v>24</v>
      </c>
      <c r="O3797" s="3" t="str">
        <f>TEXT(Table3[[#This Row],[DATE]],"mmm")</f>
        <v>May</v>
      </c>
      <c r="P3797" s="3">
        <f>YEAR(Table3[[#This Row],[DATE]])</f>
        <v>2031</v>
      </c>
    </row>
    <row r="3798" spans="1:16" x14ac:dyDescent="0.3">
      <c r="A3798" s="6">
        <v>47993</v>
      </c>
      <c r="B3798" s="7" t="s">
        <v>1702</v>
      </c>
      <c r="C3798" s="9">
        <f t="shared" ca="1" si="118"/>
        <v>13</v>
      </c>
      <c r="D3798" s="9" t="s">
        <v>2115</v>
      </c>
      <c r="E3798" s="9" t="s">
        <v>2116</v>
      </c>
      <c r="F3798" s="10">
        <f t="shared" ca="1" si="119"/>
        <v>4.9635446418958E-2</v>
      </c>
      <c r="G3798" s="3" t="str">
        <f>VLOOKUP(Table3[[#This Row],[PRODUCT ID]],Table1[[PRODUCT]:[SELLING PRICE]],1,FALSE)</f>
        <v>Product650</v>
      </c>
      <c r="H3798" s="3" t="str">
        <f>VLOOKUP(Table3[[#This Row],[PRODUCT ID]],Table1[[PRODUCT]:[SELLING PRICE]],2,FALSE)</f>
        <v>Category2</v>
      </c>
      <c r="I3798" s="3" t="str">
        <f>VLOOKUP(Table3[[#This Row],[PRODUCT ID]],Table1[[PRODUCT]:[SELLING PRICE]],3,FALSE)</f>
        <v>Kg</v>
      </c>
      <c r="J3798" s="16">
        <f ca="1">VLOOKUP(Table3[[#This Row],[PRODUCT ID]],Table1[[PRODUCT]:[SELLING PRICE]],4,FALSE)</f>
        <v>32</v>
      </c>
      <c r="K3798" s="16">
        <f ca="1">VLOOKUP(Table3[[#This Row],[PRODUCT ID]],Table1[[PRODUCT]:[SELLING PRICE]],5,FALSE)</f>
        <v>226.87538032493828</v>
      </c>
      <c r="L3798" s="16">
        <f ca="1">J3798*Table3[[#This Row],[QUANTITY]]</f>
        <v>416</v>
      </c>
      <c r="M3798" s="16">
        <f ca="1">K3798*Table3[[#This Row],[QUANTITY]]*(1-Table3[[#This Row],[DISCOUNT %]])</f>
        <v>2802.9861540335082</v>
      </c>
      <c r="N3798" s="3">
        <f>DAY(Table3[[#This Row],[DATE]])</f>
        <v>25</v>
      </c>
      <c r="O3798" s="3" t="str">
        <f>TEXT(Table3[[#This Row],[DATE]],"mmm")</f>
        <v>May</v>
      </c>
      <c r="P3798" s="3">
        <f>YEAR(Table3[[#This Row],[DATE]])</f>
        <v>2031</v>
      </c>
    </row>
    <row r="3799" spans="1:16" x14ac:dyDescent="0.3">
      <c r="A3799" s="6">
        <v>47994</v>
      </c>
      <c r="B3799" s="7" t="s">
        <v>1703</v>
      </c>
      <c r="C3799" s="9">
        <f t="shared" ca="1" si="118"/>
        <v>14</v>
      </c>
      <c r="D3799" s="9" t="s">
        <v>2115</v>
      </c>
      <c r="E3799" s="9" t="s">
        <v>2116</v>
      </c>
      <c r="F3799" s="10">
        <f t="shared" ca="1" si="119"/>
        <v>7.7020336807212958E-2</v>
      </c>
      <c r="G3799" s="3" t="str">
        <f>VLOOKUP(Table3[[#This Row],[PRODUCT ID]],Table1[[PRODUCT]:[SELLING PRICE]],1,FALSE)</f>
        <v>Product651</v>
      </c>
      <c r="H3799" s="3" t="str">
        <f>VLOOKUP(Table3[[#This Row],[PRODUCT ID]],Table1[[PRODUCT]:[SELLING PRICE]],2,FALSE)</f>
        <v>Category3</v>
      </c>
      <c r="I3799" s="3" t="str">
        <f>VLOOKUP(Table3[[#This Row],[PRODUCT ID]],Table1[[PRODUCT]:[SELLING PRICE]],3,FALSE)</f>
        <v>Kg</v>
      </c>
      <c r="J3799" s="16">
        <f ca="1">VLOOKUP(Table3[[#This Row],[PRODUCT ID]],Table1[[PRODUCT]:[SELLING PRICE]],4,FALSE)</f>
        <v>214</v>
      </c>
      <c r="K3799" s="16">
        <f ca="1">VLOOKUP(Table3[[#This Row],[PRODUCT ID]],Table1[[PRODUCT]:[SELLING PRICE]],5,FALSE)</f>
        <v>300.2540496125402</v>
      </c>
      <c r="L3799" s="16">
        <f ca="1">J3799*Table3[[#This Row],[QUANTITY]]</f>
        <v>2996</v>
      </c>
      <c r="M3799" s="16">
        <f ca="1">K3799*Table3[[#This Row],[QUANTITY]]*(1-Table3[[#This Row],[DISCOUNT %]])</f>
        <v>3879.7973421711381</v>
      </c>
      <c r="N3799" s="3">
        <f>DAY(Table3[[#This Row],[DATE]])</f>
        <v>26</v>
      </c>
      <c r="O3799" s="3" t="str">
        <f>TEXT(Table3[[#This Row],[DATE]],"mmm")</f>
        <v>May</v>
      </c>
      <c r="P3799" s="3">
        <f>YEAR(Table3[[#This Row],[DATE]])</f>
        <v>2031</v>
      </c>
    </row>
    <row r="3800" spans="1:16" x14ac:dyDescent="0.3">
      <c r="A3800" s="6">
        <v>47995</v>
      </c>
      <c r="B3800" s="7" t="s">
        <v>1704</v>
      </c>
      <c r="C3800" s="9">
        <f t="shared" ca="1" si="118"/>
        <v>7</v>
      </c>
      <c r="D3800" s="9" t="s">
        <v>2116</v>
      </c>
      <c r="E3800" s="9" t="s">
        <v>2116</v>
      </c>
      <c r="F3800" s="10">
        <f t="shared" ca="1" si="119"/>
        <v>6.6889091967277312E-2</v>
      </c>
      <c r="G3800" s="3" t="str">
        <f>VLOOKUP(Table3[[#This Row],[PRODUCT ID]],Table1[[PRODUCT]:[SELLING PRICE]],1,FALSE)</f>
        <v>Product652</v>
      </c>
      <c r="H3800" s="3" t="str">
        <f>VLOOKUP(Table3[[#This Row],[PRODUCT ID]],Table1[[PRODUCT]:[SELLING PRICE]],2,FALSE)</f>
        <v>Category4</v>
      </c>
      <c r="I3800" s="3" t="str">
        <f>VLOOKUP(Table3[[#This Row],[PRODUCT ID]],Table1[[PRODUCT]:[SELLING PRICE]],3,FALSE)</f>
        <v>Lt</v>
      </c>
      <c r="J3800" s="16">
        <f ca="1">VLOOKUP(Table3[[#This Row],[PRODUCT ID]],Table1[[PRODUCT]:[SELLING PRICE]],4,FALSE)</f>
        <v>103</v>
      </c>
      <c r="K3800" s="16">
        <f ca="1">VLOOKUP(Table3[[#This Row],[PRODUCT ID]],Table1[[PRODUCT]:[SELLING PRICE]],5,FALSE)</f>
        <v>117.1411806056699</v>
      </c>
      <c r="L3800" s="16">
        <f ca="1">J3800*Table3[[#This Row],[QUANTITY]]</f>
        <v>721</v>
      </c>
      <c r="M3800" s="16">
        <f ca="1">K3800*Table3[[#This Row],[QUANTITY]]*(1-Table3[[#This Row],[DISCOUNT %]])</f>
        <v>765.13999382087263</v>
      </c>
      <c r="N3800" s="3">
        <f>DAY(Table3[[#This Row],[DATE]])</f>
        <v>27</v>
      </c>
      <c r="O3800" s="3" t="str">
        <f>TEXT(Table3[[#This Row],[DATE]],"mmm")</f>
        <v>May</v>
      </c>
      <c r="P3800" s="3">
        <f>YEAR(Table3[[#This Row],[DATE]])</f>
        <v>2031</v>
      </c>
    </row>
    <row r="3801" spans="1:16" x14ac:dyDescent="0.3">
      <c r="A3801" s="6">
        <v>47996</v>
      </c>
      <c r="B3801" s="7" t="s">
        <v>1705</v>
      </c>
      <c r="C3801" s="9">
        <f t="shared" ca="1" si="118"/>
        <v>10</v>
      </c>
      <c r="D3801" s="9" t="s">
        <v>2116</v>
      </c>
      <c r="E3801" s="9" t="s">
        <v>2116</v>
      </c>
      <c r="F3801" s="10">
        <f t="shared" ca="1" si="119"/>
        <v>3.9737671735030067E-3</v>
      </c>
      <c r="G3801" s="3" t="str">
        <f>VLOOKUP(Table3[[#This Row],[PRODUCT ID]],Table1[[PRODUCT]:[SELLING PRICE]],1,FALSE)</f>
        <v>Product653</v>
      </c>
      <c r="H3801" s="3" t="str">
        <f>VLOOKUP(Table3[[#This Row],[PRODUCT ID]],Table1[[PRODUCT]:[SELLING PRICE]],2,FALSE)</f>
        <v>Category5</v>
      </c>
      <c r="I3801" s="3" t="str">
        <f>VLOOKUP(Table3[[#This Row],[PRODUCT ID]],Table1[[PRODUCT]:[SELLING PRICE]],3,FALSE)</f>
        <v>Kg</v>
      </c>
      <c r="J3801" s="16">
        <f ca="1">VLOOKUP(Table3[[#This Row],[PRODUCT ID]],Table1[[PRODUCT]:[SELLING PRICE]],4,FALSE)</f>
        <v>146</v>
      </c>
      <c r="K3801" s="16">
        <f ca="1">VLOOKUP(Table3[[#This Row],[PRODUCT ID]],Table1[[PRODUCT]:[SELLING PRICE]],5,FALSE)</f>
        <v>48.777524352360103</v>
      </c>
      <c r="L3801" s="16">
        <f ca="1">J3801*Table3[[#This Row],[QUANTITY]]</f>
        <v>1460</v>
      </c>
      <c r="M3801" s="16">
        <f ca="1">K3801*Table3[[#This Row],[QUANTITY]]*(1-Table3[[#This Row],[DISCOUNT %]])</f>
        <v>485.83693827283952</v>
      </c>
      <c r="N3801" s="3">
        <f>DAY(Table3[[#This Row],[DATE]])</f>
        <v>28</v>
      </c>
      <c r="O3801" s="3" t="str">
        <f>TEXT(Table3[[#This Row],[DATE]],"mmm")</f>
        <v>May</v>
      </c>
      <c r="P3801" s="3">
        <f>YEAR(Table3[[#This Row],[DATE]])</f>
        <v>2031</v>
      </c>
    </row>
    <row r="3802" spans="1:16" x14ac:dyDescent="0.3">
      <c r="A3802" s="6">
        <v>47997</v>
      </c>
      <c r="B3802" s="7" t="s">
        <v>1706</v>
      </c>
      <c r="C3802" s="9">
        <f t="shared" ca="1" si="118"/>
        <v>5</v>
      </c>
      <c r="D3802" s="9" t="s">
        <v>2116</v>
      </c>
      <c r="E3802" s="9" t="s">
        <v>2118</v>
      </c>
      <c r="F3802" s="10">
        <f t="shared" ca="1" si="119"/>
        <v>8.4035607883856098E-2</v>
      </c>
      <c r="G3802" s="3" t="str">
        <f>VLOOKUP(Table3[[#This Row],[PRODUCT ID]],Table1[[PRODUCT]:[SELLING PRICE]],1,FALSE)</f>
        <v>Product654</v>
      </c>
      <c r="H3802" s="3" t="str">
        <f>VLOOKUP(Table3[[#This Row],[PRODUCT ID]],Table1[[PRODUCT]:[SELLING PRICE]],2,FALSE)</f>
        <v>Category1</v>
      </c>
      <c r="I3802" s="3" t="str">
        <f>VLOOKUP(Table3[[#This Row],[PRODUCT ID]],Table1[[PRODUCT]:[SELLING PRICE]],3,FALSE)</f>
        <v>Lt</v>
      </c>
      <c r="J3802" s="16">
        <f ca="1">VLOOKUP(Table3[[#This Row],[PRODUCT ID]],Table1[[PRODUCT]:[SELLING PRICE]],4,FALSE)</f>
        <v>18</v>
      </c>
      <c r="K3802" s="16">
        <f ca="1">VLOOKUP(Table3[[#This Row],[PRODUCT ID]],Table1[[PRODUCT]:[SELLING PRICE]],5,FALSE)</f>
        <v>111.12457902082349</v>
      </c>
      <c r="L3802" s="16">
        <f ca="1">J3802*Table3[[#This Row],[QUANTITY]]</f>
        <v>90</v>
      </c>
      <c r="M3802" s="16">
        <f ca="1">K3802*Table3[[#This Row],[QUANTITY]]*(1-Table3[[#This Row],[DISCOUNT %]])</f>
        <v>508.93078735985489</v>
      </c>
      <c r="N3802" s="3">
        <f>DAY(Table3[[#This Row],[DATE]])</f>
        <v>29</v>
      </c>
      <c r="O3802" s="3" t="str">
        <f>TEXT(Table3[[#This Row],[DATE]],"mmm")</f>
        <v>May</v>
      </c>
      <c r="P3802" s="3">
        <f>YEAR(Table3[[#This Row],[DATE]])</f>
        <v>2031</v>
      </c>
    </row>
    <row r="3803" spans="1:16" x14ac:dyDescent="0.3">
      <c r="A3803" s="6">
        <v>47998</v>
      </c>
      <c r="B3803" s="7" t="s">
        <v>1707</v>
      </c>
      <c r="C3803" s="9">
        <f t="shared" ca="1" si="118"/>
        <v>14</v>
      </c>
      <c r="D3803" s="9" t="s">
        <v>2115</v>
      </c>
      <c r="E3803" s="9" t="s">
        <v>2116</v>
      </c>
      <c r="F3803" s="10">
        <f t="shared" ca="1" si="119"/>
        <v>6.8648819658574903E-2</v>
      </c>
      <c r="G3803" s="3" t="str">
        <f>VLOOKUP(Table3[[#This Row],[PRODUCT ID]],Table1[[PRODUCT]:[SELLING PRICE]],1,FALSE)</f>
        <v>Product655</v>
      </c>
      <c r="H3803" s="3" t="str">
        <f>VLOOKUP(Table3[[#This Row],[PRODUCT ID]],Table1[[PRODUCT]:[SELLING PRICE]],2,FALSE)</f>
        <v>Category2</v>
      </c>
      <c r="I3803" s="3" t="str">
        <f>VLOOKUP(Table3[[#This Row],[PRODUCT ID]],Table1[[PRODUCT]:[SELLING PRICE]],3,FALSE)</f>
        <v>Ft</v>
      </c>
      <c r="J3803" s="16">
        <f ca="1">VLOOKUP(Table3[[#This Row],[PRODUCT ID]],Table1[[PRODUCT]:[SELLING PRICE]],4,FALSE)</f>
        <v>95</v>
      </c>
      <c r="K3803" s="16">
        <f ca="1">VLOOKUP(Table3[[#This Row],[PRODUCT ID]],Table1[[PRODUCT]:[SELLING PRICE]],5,FALSE)</f>
        <v>65.441803234396289</v>
      </c>
      <c r="L3803" s="16">
        <f ca="1">J3803*Table3[[#This Row],[QUANTITY]]</f>
        <v>1330</v>
      </c>
      <c r="M3803" s="16">
        <f ca="1">K3803*Table3[[#This Row],[QUANTITY]]*(1-Table3[[#This Row],[DISCOUNT %]])</f>
        <v>853.29020960436787</v>
      </c>
      <c r="N3803" s="3">
        <f>DAY(Table3[[#This Row],[DATE]])</f>
        <v>30</v>
      </c>
      <c r="O3803" s="3" t="str">
        <f>TEXT(Table3[[#This Row],[DATE]],"mmm")</f>
        <v>May</v>
      </c>
      <c r="P3803" s="3">
        <f>YEAR(Table3[[#This Row],[DATE]])</f>
        <v>2031</v>
      </c>
    </row>
    <row r="3804" spans="1:16" x14ac:dyDescent="0.3">
      <c r="A3804" s="6">
        <v>47999</v>
      </c>
      <c r="B3804" s="7" t="s">
        <v>1708</v>
      </c>
      <c r="C3804" s="9">
        <f t="shared" ca="1" si="118"/>
        <v>6</v>
      </c>
      <c r="D3804" s="9" t="s">
        <v>2117</v>
      </c>
      <c r="E3804" s="9" t="s">
        <v>2116</v>
      </c>
      <c r="F3804" s="10">
        <f t="shared" ca="1" si="119"/>
        <v>7.2697483430020457E-2</v>
      </c>
      <c r="G3804" s="3" t="str">
        <f>VLOOKUP(Table3[[#This Row],[PRODUCT ID]],Table1[[PRODUCT]:[SELLING PRICE]],1,FALSE)</f>
        <v>Product656</v>
      </c>
      <c r="H3804" s="3" t="str">
        <f>VLOOKUP(Table3[[#This Row],[PRODUCT ID]],Table1[[PRODUCT]:[SELLING PRICE]],2,FALSE)</f>
        <v>Category3</v>
      </c>
      <c r="I3804" s="3" t="str">
        <f>VLOOKUP(Table3[[#This Row],[PRODUCT ID]],Table1[[PRODUCT]:[SELLING PRICE]],3,FALSE)</f>
        <v>Kg</v>
      </c>
      <c r="J3804" s="16">
        <f ca="1">VLOOKUP(Table3[[#This Row],[PRODUCT ID]],Table1[[PRODUCT]:[SELLING PRICE]],4,FALSE)</f>
        <v>183</v>
      </c>
      <c r="K3804" s="16">
        <f ca="1">VLOOKUP(Table3[[#This Row],[PRODUCT ID]],Table1[[PRODUCT]:[SELLING PRICE]],5,FALSE)</f>
        <v>145.22573395111144</v>
      </c>
      <c r="L3804" s="16">
        <f ca="1">J3804*Table3[[#This Row],[QUANTITY]]</f>
        <v>1098</v>
      </c>
      <c r="M3804" s="16">
        <f ca="1">K3804*Table3[[#This Row],[QUANTITY]]*(1-Table3[[#This Row],[DISCOUNT %]])</f>
        <v>808.00913138152771</v>
      </c>
      <c r="N3804" s="3">
        <f>DAY(Table3[[#This Row],[DATE]])</f>
        <v>31</v>
      </c>
      <c r="O3804" s="3" t="str">
        <f>TEXT(Table3[[#This Row],[DATE]],"mmm")</f>
        <v>May</v>
      </c>
      <c r="P3804" s="3">
        <f>YEAR(Table3[[#This Row],[DATE]])</f>
        <v>2031</v>
      </c>
    </row>
    <row r="3805" spans="1:16" x14ac:dyDescent="0.3">
      <c r="A3805" s="6">
        <v>48000</v>
      </c>
      <c r="B3805" s="7" t="s">
        <v>1709</v>
      </c>
      <c r="C3805" s="9">
        <f t="shared" ca="1" si="118"/>
        <v>11</v>
      </c>
      <c r="D3805" s="9" t="s">
        <v>2117</v>
      </c>
      <c r="E3805" s="9" t="s">
        <v>2116</v>
      </c>
      <c r="F3805" s="10">
        <f t="shared" ca="1" si="119"/>
        <v>8.8333015220269984E-2</v>
      </c>
      <c r="G3805" s="3" t="str">
        <f>VLOOKUP(Table3[[#This Row],[PRODUCT ID]],Table1[[PRODUCT]:[SELLING PRICE]],1,FALSE)</f>
        <v>Product657</v>
      </c>
      <c r="H3805" s="3" t="str">
        <f>VLOOKUP(Table3[[#This Row],[PRODUCT ID]],Table1[[PRODUCT]:[SELLING PRICE]],2,FALSE)</f>
        <v>Category4</v>
      </c>
      <c r="I3805" s="3" t="str">
        <f>VLOOKUP(Table3[[#This Row],[PRODUCT ID]],Table1[[PRODUCT]:[SELLING PRICE]],3,FALSE)</f>
        <v>No</v>
      </c>
      <c r="J3805" s="16">
        <f ca="1">VLOOKUP(Table3[[#This Row],[PRODUCT ID]],Table1[[PRODUCT]:[SELLING PRICE]],4,FALSE)</f>
        <v>108</v>
      </c>
      <c r="K3805" s="16">
        <f ca="1">VLOOKUP(Table3[[#This Row],[PRODUCT ID]],Table1[[PRODUCT]:[SELLING PRICE]],5,FALSE)</f>
        <v>262.07241558142709</v>
      </c>
      <c r="L3805" s="16">
        <f ca="1">J3805*Table3[[#This Row],[QUANTITY]]</f>
        <v>1188</v>
      </c>
      <c r="M3805" s="16">
        <f ca="1">K3805*Table3[[#This Row],[QUANTITY]]*(1-Table3[[#This Row],[DISCOUNT %]])</f>
        <v>2628.1504579776602</v>
      </c>
      <c r="N3805" s="3">
        <f>DAY(Table3[[#This Row],[DATE]])</f>
        <v>1</v>
      </c>
      <c r="O3805" s="3" t="str">
        <f>TEXT(Table3[[#This Row],[DATE]],"mmm")</f>
        <v>Jun</v>
      </c>
      <c r="P3805" s="3">
        <f>YEAR(Table3[[#This Row],[DATE]])</f>
        <v>2031</v>
      </c>
    </row>
    <row r="3806" spans="1:16" x14ac:dyDescent="0.3">
      <c r="A3806" s="6">
        <v>48001</v>
      </c>
      <c r="B3806" s="7" t="s">
        <v>1710</v>
      </c>
      <c r="C3806" s="9">
        <f t="shared" ca="1" si="118"/>
        <v>14</v>
      </c>
      <c r="D3806" s="9" t="s">
        <v>2116</v>
      </c>
      <c r="E3806" s="9" t="s">
        <v>2116</v>
      </c>
      <c r="F3806" s="10">
        <f t="shared" ca="1" si="119"/>
        <v>9.1966973477633385E-2</v>
      </c>
      <c r="G3806" s="3" t="str">
        <f>VLOOKUP(Table3[[#This Row],[PRODUCT ID]],Table1[[PRODUCT]:[SELLING PRICE]],1,FALSE)</f>
        <v>Product658</v>
      </c>
      <c r="H3806" s="3" t="str">
        <f>VLOOKUP(Table3[[#This Row],[PRODUCT ID]],Table1[[PRODUCT]:[SELLING PRICE]],2,FALSE)</f>
        <v>Category5</v>
      </c>
      <c r="I3806" s="3" t="str">
        <f>VLOOKUP(Table3[[#This Row],[PRODUCT ID]],Table1[[PRODUCT]:[SELLING PRICE]],3,FALSE)</f>
        <v>No</v>
      </c>
      <c r="J3806" s="16">
        <f ca="1">VLOOKUP(Table3[[#This Row],[PRODUCT ID]],Table1[[PRODUCT]:[SELLING PRICE]],4,FALSE)</f>
        <v>24</v>
      </c>
      <c r="K3806" s="16">
        <f ca="1">VLOOKUP(Table3[[#This Row],[PRODUCT ID]],Table1[[PRODUCT]:[SELLING PRICE]],5,FALSE)</f>
        <v>203.42968704937832</v>
      </c>
      <c r="L3806" s="16">
        <f ca="1">J3806*Table3[[#This Row],[QUANTITY]]</f>
        <v>336</v>
      </c>
      <c r="M3806" s="16">
        <f ca="1">K3806*Table3[[#This Row],[QUANTITY]]*(1-Table3[[#This Row],[DISCOUNT %]])</f>
        <v>2586.0922418232285</v>
      </c>
      <c r="N3806" s="3">
        <f>DAY(Table3[[#This Row],[DATE]])</f>
        <v>2</v>
      </c>
      <c r="O3806" s="3" t="str">
        <f>TEXT(Table3[[#This Row],[DATE]],"mmm")</f>
        <v>Jun</v>
      </c>
      <c r="P3806" s="3">
        <f>YEAR(Table3[[#This Row],[DATE]])</f>
        <v>2031</v>
      </c>
    </row>
    <row r="3807" spans="1:16" x14ac:dyDescent="0.3">
      <c r="A3807" s="6">
        <v>48002</v>
      </c>
      <c r="B3807" s="7" t="s">
        <v>1711</v>
      </c>
      <c r="C3807" s="9">
        <f t="shared" ca="1" si="118"/>
        <v>10</v>
      </c>
      <c r="D3807" s="9" t="s">
        <v>2116</v>
      </c>
      <c r="E3807" s="9" t="s">
        <v>2116</v>
      </c>
      <c r="F3807" s="10">
        <f t="shared" ca="1" si="119"/>
        <v>5.8112255316047814E-2</v>
      </c>
      <c r="G3807" s="3" t="str">
        <f>VLOOKUP(Table3[[#This Row],[PRODUCT ID]],Table1[[PRODUCT]:[SELLING PRICE]],1,FALSE)</f>
        <v>Product659</v>
      </c>
      <c r="H3807" s="3" t="str">
        <f>VLOOKUP(Table3[[#This Row],[PRODUCT ID]],Table1[[PRODUCT]:[SELLING PRICE]],2,FALSE)</f>
        <v>Category1</v>
      </c>
      <c r="I3807" s="3" t="str">
        <f>VLOOKUP(Table3[[#This Row],[PRODUCT ID]],Table1[[PRODUCT]:[SELLING PRICE]],3,FALSE)</f>
        <v>Ft</v>
      </c>
      <c r="J3807" s="16">
        <f ca="1">VLOOKUP(Table3[[#This Row],[PRODUCT ID]],Table1[[PRODUCT]:[SELLING PRICE]],4,FALSE)</f>
        <v>92</v>
      </c>
      <c r="K3807" s="16">
        <f ca="1">VLOOKUP(Table3[[#This Row],[PRODUCT ID]],Table1[[PRODUCT]:[SELLING PRICE]],5,FALSE)</f>
        <v>193.8941458912727</v>
      </c>
      <c r="L3807" s="16">
        <f ca="1">J3807*Table3[[#This Row],[QUANTITY]]</f>
        <v>920</v>
      </c>
      <c r="M3807" s="16">
        <f ca="1">K3807*Table3[[#This Row],[QUANTITY]]*(1-Table3[[#This Row],[DISCOUNT %]])</f>
        <v>1826.2651978095205</v>
      </c>
      <c r="N3807" s="3">
        <f>DAY(Table3[[#This Row],[DATE]])</f>
        <v>3</v>
      </c>
      <c r="O3807" s="3" t="str">
        <f>TEXT(Table3[[#This Row],[DATE]],"mmm")</f>
        <v>Jun</v>
      </c>
      <c r="P3807" s="3">
        <f>YEAR(Table3[[#This Row],[DATE]])</f>
        <v>2031</v>
      </c>
    </row>
    <row r="3808" spans="1:16" x14ac:dyDescent="0.3">
      <c r="A3808" s="6">
        <v>48003</v>
      </c>
      <c r="B3808" s="7" t="s">
        <v>1712</v>
      </c>
      <c r="C3808" s="9">
        <f t="shared" ca="1" si="118"/>
        <v>14</v>
      </c>
      <c r="D3808" s="9" t="s">
        <v>2116</v>
      </c>
      <c r="E3808" s="9" t="s">
        <v>2118</v>
      </c>
      <c r="F3808" s="10">
        <f t="shared" ca="1" si="119"/>
        <v>7.7568329502120489E-2</v>
      </c>
      <c r="G3808" s="3" t="str">
        <f>VLOOKUP(Table3[[#This Row],[PRODUCT ID]],Table1[[PRODUCT]:[SELLING PRICE]],1,FALSE)</f>
        <v>Product660</v>
      </c>
      <c r="H3808" s="3" t="str">
        <f>VLOOKUP(Table3[[#This Row],[PRODUCT ID]],Table1[[PRODUCT]:[SELLING PRICE]],2,FALSE)</f>
        <v>Category2</v>
      </c>
      <c r="I3808" s="3" t="str">
        <f>VLOOKUP(Table3[[#This Row],[PRODUCT ID]],Table1[[PRODUCT]:[SELLING PRICE]],3,FALSE)</f>
        <v>No</v>
      </c>
      <c r="J3808" s="16">
        <f ca="1">VLOOKUP(Table3[[#This Row],[PRODUCT ID]],Table1[[PRODUCT]:[SELLING PRICE]],4,FALSE)</f>
        <v>213</v>
      </c>
      <c r="K3808" s="16">
        <f ca="1">VLOOKUP(Table3[[#This Row],[PRODUCT ID]],Table1[[PRODUCT]:[SELLING PRICE]],5,FALSE)</f>
        <v>182.46036713322928</v>
      </c>
      <c r="L3808" s="16">
        <f ca="1">J3808*Table3[[#This Row],[QUANTITY]]</f>
        <v>2982</v>
      </c>
      <c r="M3808" s="16">
        <f ca="1">K3808*Table3[[#This Row],[QUANTITY]]*(1-Table3[[#This Row],[DISCOUNT %]])</f>
        <v>2356.301097561055</v>
      </c>
      <c r="N3808" s="3">
        <f>DAY(Table3[[#This Row],[DATE]])</f>
        <v>4</v>
      </c>
      <c r="O3808" s="3" t="str">
        <f>TEXT(Table3[[#This Row],[DATE]],"mmm")</f>
        <v>Jun</v>
      </c>
      <c r="P3808" s="3">
        <f>YEAR(Table3[[#This Row],[DATE]])</f>
        <v>2031</v>
      </c>
    </row>
    <row r="3809" spans="1:16" x14ac:dyDescent="0.3">
      <c r="A3809" s="6">
        <v>48004</v>
      </c>
      <c r="B3809" s="7" t="s">
        <v>1713</v>
      </c>
      <c r="C3809" s="9">
        <f t="shared" ca="1" si="118"/>
        <v>6</v>
      </c>
      <c r="D3809" s="9" t="s">
        <v>2116</v>
      </c>
      <c r="E3809" s="9" t="s">
        <v>2118</v>
      </c>
      <c r="F3809" s="10">
        <f t="shared" ca="1" si="119"/>
        <v>7.2976180892190051E-3</v>
      </c>
      <c r="G3809" s="3" t="str">
        <f>VLOOKUP(Table3[[#This Row],[PRODUCT ID]],Table1[[PRODUCT]:[SELLING PRICE]],1,FALSE)</f>
        <v>Product661</v>
      </c>
      <c r="H3809" s="3" t="str">
        <f>VLOOKUP(Table3[[#This Row],[PRODUCT ID]],Table1[[PRODUCT]:[SELLING PRICE]],2,FALSE)</f>
        <v>Category3</v>
      </c>
      <c r="I3809" s="3" t="str">
        <f>VLOOKUP(Table3[[#This Row],[PRODUCT ID]],Table1[[PRODUCT]:[SELLING PRICE]],3,FALSE)</f>
        <v>Kg</v>
      </c>
      <c r="J3809" s="16">
        <f ca="1">VLOOKUP(Table3[[#This Row],[PRODUCT ID]],Table1[[PRODUCT]:[SELLING PRICE]],4,FALSE)</f>
        <v>157</v>
      </c>
      <c r="K3809" s="16">
        <f ca="1">VLOOKUP(Table3[[#This Row],[PRODUCT ID]],Table1[[PRODUCT]:[SELLING PRICE]],5,FALSE)</f>
        <v>27.492579642136519</v>
      </c>
      <c r="L3809" s="16">
        <f ca="1">J3809*Table3[[#This Row],[QUANTITY]]</f>
        <v>942</v>
      </c>
      <c r="M3809" s="16">
        <f ca="1">K3809*Table3[[#This Row],[QUANTITY]]*(1-Table3[[#This Row],[DISCOUNT %]])</f>
        <v>163.75169577372461</v>
      </c>
      <c r="N3809" s="3">
        <f>DAY(Table3[[#This Row],[DATE]])</f>
        <v>5</v>
      </c>
      <c r="O3809" s="3" t="str">
        <f>TEXT(Table3[[#This Row],[DATE]],"mmm")</f>
        <v>Jun</v>
      </c>
      <c r="P3809" s="3">
        <f>YEAR(Table3[[#This Row],[DATE]])</f>
        <v>2031</v>
      </c>
    </row>
    <row r="3810" spans="1:16" x14ac:dyDescent="0.3">
      <c r="A3810" s="6">
        <v>48005</v>
      </c>
      <c r="B3810" s="7" t="s">
        <v>1714</v>
      </c>
      <c r="C3810" s="9">
        <f t="shared" ca="1" si="118"/>
        <v>9</v>
      </c>
      <c r="D3810" s="9" t="s">
        <v>2115</v>
      </c>
      <c r="E3810" s="9" t="s">
        <v>2116</v>
      </c>
      <c r="F3810" s="10">
        <f t="shared" ca="1" si="119"/>
        <v>3.2418244580182103E-2</v>
      </c>
      <c r="G3810" s="3" t="str">
        <f>VLOOKUP(Table3[[#This Row],[PRODUCT ID]],Table1[[PRODUCT]:[SELLING PRICE]],1,FALSE)</f>
        <v>Product662</v>
      </c>
      <c r="H3810" s="3" t="str">
        <f>VLOOKUP(Table3[[#This Row],[PRODUCT ID]],Table1[[PRODUCT]:[SELLING PRICE]],2,FALSE)</f>
        <v>Category4</v>
      </c>
      <c r="I3810" s="3" t="str">
        <f>VLOOKUP(Table3[[#This Row],[PRODUCT ID]],Table1[[PRODUCT]:[SELLING PRICE]],3,FALSE)</f>
        <v>Kg</v>
      </c>
      <c r="J3810" s="16">
        <f ca="1">VLOOKUP(Table3[[#This Row],[PRODUCT ID]],Table1[[PRODUCT]:[SELLING PRICE]],4,FALSE)</f>
        <v>229</v>
      </c>
      <c r="K3810" s="16">
        <f ca="1">VLOOKUP(Table3[[#This Row],[PRODUCT ID]],Table1[[PRODUCT]:[SELLING PRICE]],5,FALSE)</f>
        <v>43.564189610241279</v>
      </c>
      <c r="L3810" s="16">
        <f ca="1">J3810*Table3[[#This Row],[QUANTITY]]</f>
        <v>2061</v>
      </c>
      <c r="M3810" s="16">
        <f ca="1">K3810*Table3[[#This Row],[QUANTITY]]*(1-Table3[[#This Row],[DISCOUNT %]])</f>
        <v>379.36723550867146</v>
      </c>
      <c r="N3810" s="3">
        <f>DAY(Table3[[#This Row],[DATE]])</f>
        <v>6</v>
      </c>
      <c r="O3810" s="3" t="str">
        <f>TEXT(Table3[[#This Row],[DATE]],"mmm")</f>
        <v>Jun</v>
      </c>
      <c r="P3810" s="3">
        <f>YEAR(Table3[[#This Row],[DATE]])</f>
        <v>2031</v>
      </c>
    </row>
    <row r="3811" spans="1:16" x14ac:dyDescent="0.3">
      <c r="A3811" s="6">
        <v>48006</v>
      </c>
      <c r="B3811" s="7" t="s">
        <v>1715</v>
      </c>
      <c r="C3811" s="9">
        <f t="shared" ca="1" si="118"/>
        <v>1</v>
      </c>
      <c r="D3811" s="9" t="s">
        <v>2116</v>
      </c>
      <c r="E3811" s="9" t="s">
        <v>2116</v>
      </c>
      <c r="F3811" s="10">
        <f t="shared" ca="1" si="119"/>
        <v>2.5008206228664745E-2</v>
      </c>
      <c r="G3811" s="3" t="str">
        <f>VLOOKUP(Table3[[#This Row],[PRODUCT ID]],Table1[[PRODUCT]:[SELLING PRICE]],1,FALSE)</f>
        <v>Product663</v>
      </c>
      <c r="H3811" s="3" t="str">
        <f>VLOOKUP(Table3[[#This Row],[PRODUCT ID]],Table1[[PRODUCT]:[SELLING PRICE]],2,FALSE)</f>
        <v>Category5</v>
      </c>
      <c r="I3811" s="3" t="str">
        <f>VLOOKUP(Table3[[#This Row],[PRODUCT ID]],Table1[[PRODUCT]:[SELLING PRICE]],3,FALSE)</f>
        <v>Lt</v>
      </c>
      <c r="J3811" s="16">
        <f ca="1">VLOOKUP(Table3[[#This Row],[PRODUCT ID]],Table1[[PRODUCT]:[SELLING PRICE]],4,FALSE)</f>
        <v>84</v>
      </c>
      <c r="K3811" s="16">
        <f ca="1">VLOOKUP(Table3[[#This Row],[PRODUCT ID]],Table1[[PRODUCT]:[SELLING PRICE]],5,FALSE)</f>
        <v>145.92174776684115</v>
      </c>
      <c r="L3811" s="16">
        <f ca="1">J3811*Table3[[#This Row],[QUANTITY]]</f>
        <v>84</v>
      </c>
      <c r="M3811" s="16">
        <f ca="1">K3811*Table3[[#This Row],[QUANTITY]]*(1-Table3[[#This Row],[DISCOUNT %]])</f>
        <v>142.27250660544078</v>
      </c>
      <c r="N3811" s="3">
        <f>DAY(Table3[[#This Row],[DATE]])</f>
        <v>7</v>
      </c>
      <c r="O3811" s="3" t="str">
        <f>TEXT(Table3[[#This Row],[DATE]],"mmm")</f>
        <v>Jun</v>
      </c>
      <c r="P3811" s="3">
        <f>YEAR(Table3[[#This Row],[DATE]])</f>
        <v>2031</v>
      </c>
    </row>
    <row r="3812" spans="1:16" x14ac:dyDescent="0.3">
      <c r="A3812" s="6">
        <v>48007</v>
      </c>
      <c r="B3812" s="7" t="s">
        <v>1716</v>
      </c>
      <c r="C3812" s="9">
        <f t="shared" ca="1" si="118"/>
        <v>4</v>
      </c>
      <c r="D3812" s="9" t="s">
        <v>2117</v>
      </c>
      <c r="E3812" s="9" t="s">
        <v>2116</v>
      </c>
      <c r="F3812" s="10">
        <f t="shared" ca="1" si="119"/>
        <v>9.1868378564105208E-2</v>
      </c>
      <c r="G3812" s="3" t="str">
        <f>VLOOKUP(Table3[[#This Row],[PRODUCT ID]],Table1[[PRODUCT]:[SELLING PRICE]],1,FALSE)</f>
        <v>Product664</v>
      </c>
      <c r="H3812" s="3" t="str">
        <f>VLOOKUP(Table3[[#This Row],[PRODUCT ID]],Table1[[PRODUCT]:[SELLING PRICE]],2,FALSE)</f>
        <v>Category1</v>
      </c>
      <c r="I3812" s="3" t="str">
        <f>VLOOKUP(Table3[[#This Row],[PRODUCT ID]],Table1[[PRODUCT]:[SELLING PRICE]],3,FALSE)</f>
        <v>Kg</v>
      </c>
      <c r="J3812" s="16">
        <f ca="1">VLOOKUP(Table3[[#This Row],[PRODUCT ID]],Table1[[PRODUCT]:[SELLING PRICE]],4,FALSE)</f>
        <v>192</v>
      </c>
      <c r="K3812" s="16">
        <f ca="1">VLOOKUP(Table3[[#This Row],[PRODUCT ID]],Table1[[PRODUCT]:[SELLING PRICE]],5,FALSE)</f>
        <v>271.03130597854903</v>
      </c>
      <c r="L3812" s="16">
        <f ca="1">J3812*Table3[[#This Row],[QUANTITY]]</f>
        <v>768</v>
      </c>
      <c r="M3812" s="16">
        <f ca="1">K3812*Table3[[#This Row],[QUANTITY]]*(1-Table3[[#This Row],[DISCOUNT %]])</f>
        <v>984.52839743275138</v>
      </c>
      <c r="N3812" s="3">
        <f>DAY(Table3[[#This Row],[DATE]])</f>
        <v>8</v>
      </c>
      <c r="O3812" s="3" t="str">
        <f>TEXT(Table3[[#This Row],[DATE]],"mmm")</f>
        <v>Jun</v>
      </c>
      <c r="P3812" s="3">
        <f>YEAR(Table3[[#This Row],[DATE]])</f>
        <v>2031</v>
      </c>
    </row>
    <row r="3813" spans="1:16" x14ac:dyDescent="0.3">
      <c r="A3813" s="6">
        <v>48008</v>
      </c>
      <c r="B3813" s="7" t="s">
        <v>1717</v>
      </c>
      <c r="C3813" s="9">
        <f t="shared" ca="1" si="118"/>
        <v>11</v>
      </c>
      <c r="D3813" s="9" t="s">
        <v>2115</v>
      </c>
      <c r="E3813" s="9" t="s">
        <v>2116</v>
      </c>
      <c r="F3813" s="10">
        <f t="shared" ca="1" si="119"/>
        <v>7.1001148448940232E-2</v>
      </c>
      <c r="G3813" s="3" t="str">
        <f>VLOOKUP(Table3[[#This Row],[PRODUCT ID]],Table1[[PRODUCT]:[SELLING PRICE]],1,FALSE)</f>
        <v>Product665</v>
      </c>
      <c r="H3813" s="3" t="str">
        <f>VLOOKUP(Table3[[#This Row],[PRODUCT ID]],Table1[[PRODUCT]:[SELLING PRICE]],2,FALSE)</f>
        <v>Category2</v>
      </c>
      <c r="I3813" s="3" t="str">
        <f>VLOOKUP(Table3[[#This Row],[PRODUCT ID]],Table1[[PRODUCT]:[SELLING PRICE]],3,FALSE)</f>
        <v>Lt</v>
      </c>
      <c r="J3813" s="16">
        <f ca="1">VLOOKUP(Table3[[#This Row],[PRODUCT ID]],Table1[[PRODUCT]:[SELLING PRICE]],4,FALSE)</f>
        <v>96</v>
      </c>
      <c r="K3813" s="16">
        <f ca="1">VLOOKUP(Table3[[#This Row],[PRODUCT ID]],Table1[[PRODUCT]:[SELLING PRICE]],5,FALSE)</f>
        <v>232.08029198288054</v>
      </c>
      <c r="L3813" s="16">
        <f ca="1">J3813*Table3[[#This Row],[QUANTITY]]</f>
        <v>1056</v>
      </c>
      <c r="M3813" s="16">
        <f ca="1">K3813*Table3[[#This Row],[QUANTITY]]*(1-Table3[[#This Row],[DISCOUNT %]])</f>
        <v>2371.6255719170372</v>
      </c>
      <c r="N3813" s="3">
        <f>DAY(Table3[[#This Row],[DATE]])</f>
        <v>9</v>
      </c>
      <c r="O3813" s="3" t="str">
        <f>TEXT(Table3[[#This Row],[DATE]],"mmm")</f>
        <v>Jun</v>
      </c>
      <c r="P3813" s="3">
        <f>YEAR(Table3[[#This Row],[DATE]])</f>
        <v>2031</v>
      </c>
    </row>
    <row r="3814" spans="1:16" x14ac:dyDescent="0.3">
      <c r="A3814" s="6">
        <v>48009</v>
      </c>
      <c r="B3814" s="7" t="s">
        <v>1718</v>
      </c>
      <c r="C3814" s="9">
        <f t="shared" ca="1" si="118"/>
        <v>12</v>
      </c>
      <c r="D3814" s="9" t="s">
        <v>2115</v>
      </c>
      <c r="E3814" s="9" t="s">
        <v>2118</v>
      </c>
      <c r="F3814" s="10">
        <f t="shared" ca="1" si="119"/>
        <v>9.5183566232488956E-2</v>
      </c>
      <c r="G3814" s="3" t="str">
        <f>VLOOKUP(Table3[[#This Row],[PRODUCT ID]],Table1[[PRODUCT]:[SELLING PRICE]],1,FALSE)</f>
        <v>Product666</v>
      </c>
      <c r="H3814" s="3" t="str">
        <f>VLOOKUP(Table3[[#This Row],[PRODUCT ID]],Table1[[PRODUCT]:[SELLING PRICE]],2,FALSE)</f>
        <v>Category3</v>
      </c>
      <c r="I3814" s="3" t="str">
        <f>VLOOKUP(Table3[[#This Row],[PRODUCT ID]],Table1[[PRODUCT]:[SELLING PRICE]],3,FALSE)</f>
        <v>Ft</v>
      </c>
      <c r="J3814" s="16">
        <f ca="1">VLOOKUP(Table3[[#This Row],[PRODUCT ID]],Table1[[PRODUCT]:[SELLING PRICE]],4,FALSE)</f>
        <v>192</v>
      </c>
      <c r="K3814" s="16">
        <f ca="1">VLOOKUP(Table3[[#This Row],[PRODUCT ID]],Table1[[PRODUCT]:[SELLING PRICE]],5,FALSE)</f>
        <v>130.41703190200008</v>
      </c>
      <c r="L3814" s="16">
        <f ca="1">J3814*Table3[[#This Row],[QUANTITY]]</f>
        <v>2304</v>
      </c>
      <c r="M3814" s="16">
        <f ca="1">K3814*Table3[[#This Row],[QUANTITY]]*(1-Table3[[#This Row],[DISCOUNT %]])</f>
        <v>1416.0416844973372</v>
      </c>
      <c r="N3814" s="3">
        <f>DAY(Table3[[#This Row],[DATE]])</f>
        <v>10</v>
      </c>
      <c r="O3814" s="3" t="str">
        <f>TEXT(Table3[[#This Row],[DATE]],"mmm")</f>
        <v>Jun</v>
      </c>
      <c r="P3814" s="3">
        <f>YEAR(Table3[[#This Row],[DATE]])</f>
        <v>2031</v>
      </c>
    </row>
    <row r="3815" spans="1:16" x14ac:dyDescent="0.3">
      <c r="A3815" s="6">
        <v>48010</v>
      </c>
      <c r="B3815" s="7" t="s">
        <v>1719</v>
      </c>
      <c r="C3815" s="9">
        <f t="shared" ca="1" si="118"/>
        <v>14</v>
      </c>
      <c r="D3815" s="9" t="s">
        <v>2115</v>
      </c>
      <c r="E3815" s="9" t="s">
        <v>2116</v>
      </c>
      <c r="F3815" s="10">
        <f t="shared" ca="1" si="119"/>
        <v>8.6419013535032507E-2</v>
      </c>
      <c r="G3815" s="3" t="str">
        <f>VLOOKUP(Table3[[#This Row],[PRODUCT ID]],Table1[[PRODUCT]:[SELLING PRICE]],1,FALSE)</f>
        <v>Product667</v>
      </c>
      <c r="H3815" s="3" t="str">
        <f>VLOOKUP(Table3[[#This Row],[PRODUCT ID]],Table1[[PRODUCT]:[SELLING PRICE]],2,FALSE)</f>
        <v>Category4</v>
      </c>
      <c r="I3815" s="3" t="str">
        <f>VLOOKUP(Table3[[#This Row],[PRODUCT ID]],Table1[[PRODUCT]:[SELLING PRICE]],3,FALSE)</f>
        <v>Kg</v>
      </c>
      <c r="J3815" s="16">
        <f ca="1">VLOOKUP(Table3[[#This Row],[PRODUCT ID]],Table1[[PRODUCT]:[SELLING PRICE]],4,FALSE)</f>
        <v>56</v>
      </c>
      <c r="K3815" s="16">
        <f ca="1">VLOOKUP(Table3[[#This Row],[PRODUCT ID]],Table1[[PRODUCT]:[SELLING PRICE]],5,FALSE)</f>
        <v>195.54746774092459</v>
      </c>
      <c r="L3815" s="16">
        <f ca="1">J3815*Table3[[#This Row],[QUANTITY]]</f>
        <v>784</v>
      </c>
      <c r="M3815" s="16">
        <f ca="1">K3815*Table3[[#This Row],[QUANTITY]]*(1-Table3[[#This Row],[DISCOUNT %]])</f>
        <v>2501.0782787127246</v>
      </c>
      <c r="N3815" s="3">
        <f>DAY(Table3[[#This Row],[DATE]])</f>
        <v>11</v>
      </c>
      <c r="O3815" s="3" t="str">
        <f>TEXT(Table3[[#This Row],[DATE]],"mmm")</f>
        <v>Jun</v>
      </c>
      <c r="P3815" s="3">
        <f>YEAR(Table3[[#This Row],[DATE]])</f>
        <v>2031</v>
      </c>
    </row>
    <row r="3816" spans="1:16" x14ac:dyDescent="0.3">
      <c r="A3816" s="6">
        <v>48011</v>
      </c>
      <c r="B3816" s="7" t="s">
        <v>1720</v>
      </c>
      <c r="C3816" s="9">
        <f t="shared" ca="1" si="118"/>
        <v>15</v>
      </c>
      <c r="D3816" s="9" t="s">
        <v>2116</v>
      </c>
      <c r="E3816" s="9" t="s">
        <v>2116</v>
      </c>
      <c r="F3816" s="10">
        <f t="shared" ca="1" si="119"/>
        <v>9.4857112741422431E-2</v>
      </c>
      <c r="G3816" s="3" t="str">
        <f>VLOOKUP(Table3[[#This Row],[PRODUCT ID]],Table1[[PRODUCT]:[SELLING PRICE]],1,FALSE)</f>
        <v>Product668</v>
      </c>
      <c r="H3816" s="3" t="str">
        <f>VLOOKUP(Table3[[#This Row],[PRODUCT ID]],Table1[[PRODUCT]:[SELLING PRICE]],2,FALSE)</f>
        <v>Category5</v>
      </c>
      <c r="I3816" s="3" t="str">
        <f>VLOOKUP(Table3[[#This Row],[PRODUCT ID]],Table1[[PRODUCT]:[SELLING PRICE]],3,FALSE)</f>
        <v>No</v>
      </c>
      <c r="J3816" s="16">
        <f ca="1">VLOOKUP(Table3[[#This Row],[PRODUCT ID]],Table1[[PRODUCT]:[SELLING PRICE]],4,FALSE)</f>
        <v>161</v>
      </c>
      <c r="K3816" s="16">
        <f ca="1">VLOOKUP(Table3[[#This Row],[PRODUCT ID]],Table1[[PRODUCT]:[SELLING PRICE]],5,FALSE)</f>
        <v>126.42655540951547</v>
      </c>
      <c r="L3816" s="16">
        <f ca="1">J3816*Table3[[#This Row],[QUANTITY]]</f>
        <v>2415</v>
      </c>
      <c r="M3816" s="16">
        <f ca="1">K3816*Table3[[#This Row],[QUANTITY]]*(1-Table3[[#This Row],[DISCOUNT %]])</f>
        <v>1716.5114608428808</v>
      </c>
      <c r="N3816" s="3">
        <f>DAY(Table3[[#This Row],[DATE]])</f>
        <v>12</v>
      </c>
      <c r="O3816" s="3" t="str">
        <f>TEXT(Table3[[#This Row],[DATE]],"mmm")</f>
        <v>Jun</v>
      </c>
      <c r="P3816" s="3">
        <f>YEAR(Table3[[#This Row],[DATE]])</f>
        <v>2031</v>
      </c>
    </row>
    <row r="3817" spans="1:16" x14ac:dyDescent="0.3">
      <c r="A3817" s="6">
        <v>48012</v>
      </c>
      <c r="B3817" s="7" t="s">
        <v>1721</v>
      </c>
      <c r="C3817" s="9">
        <f t="shared" ca="1" si="118"/>
        <v>9</v>
      </c>
      <c r="D3817" s="9" t="s">
        <v>2116</v>
      </c>
      <c r="E3817" s="9" t="s">
        <v>2116</v>
      </c>
      <c r="F3817" s="10">
        <f t="shared" ca="1" si="119"/>
        <v>6.6701238358359921E-2</v>
      </c>
      <c r="G3817" s="3" t="str">
        <f>VLOOKUP(Table3[[#This Row],[PRODUCT ID]],Table1[[PRODUCT]:[SELLING PRICE]],1,FALSE)</f>
        <v>Product669</v>
      </c>
      <c r="H3817" s="3" t="str">
        <f>VLOOKUP(Table3[[#This Row],[PRODUCT ID]],Table1[[PRODUCT]:[SELLING PRICE]],2,FALSE)</f>
        <v>Category1</v>
      </c>
      <c r="I3817" s="3" t="str">
        <f>VLOOKUP(Table3[[#This Row],[PRODUCT ID]],Table1[[PRODUCT]:[SELLING PRICE]],3,FALSE)</f>
        <v>No</v>
      </c>
      <c r="J3817" s="16">
        <f ca="1">VLOOKUP(Table3[[#This Row],[PRODUCT ID]],Table1[[PRODUCT]:[SELLING PRICE]],4,FALSE)</f>
        <v>222</v>
      </c>
      <c r="K3817" s="16">
        <f ca="1">VLOOKUP(Table3[[#This Row],[PRODUCT ID]],Table1[[PRODUCT]:[SELLING PRICE]],5,FALSE)</f>
        <v>259.81276891717835</v>
      </c>
      <c r="L3817" s="16">
        <f ca="1">J3817*Table3[[#This Row],[QUANTITY]]</f>
        <v>1998</v>
      </c>
      <c r="M3817" s="16">
        <f ca="1">K3817*Table3[[#This Row],[QUANTITY]]*(1-Table3[[#This Row],[DISCOUNT %]])</f>
        <v>2182.3464194017934</v>
      </c>
      <c r="N3817" s="3">
        <f>DAY(Table3[[#This Row],[DATE]])</f>
        <v>13</v>
      </c>
      <c r="O3817" s="3" t="str">
        <f>TEXT(Table3[[#This Row],[DATE]],"mmm")</f>
        <v>Jun</v>
      </c>
      <c r="P3817" s="3">
        <f>YEAR(Table3[[#This Row],[DATE]])</f>
        <v>2031</v>
      </c>
    </row>
    <row r="3818" spans="1:16" x14ac:dyDescent="0.3">
      <c r="A3818" s="6">
        <v>48013</v>
      </c>
      <c r="B3818" s="7" t="s">
        <v>1722</v>
      </c>
      <c r="C3818" s="9">
        <f t="shared" ca="1" si="118"/>
        <v>14</v>
      </c>
      <c r="D3818" s="9" t="s">
        <v>2116</v>
      </c>
      <c r="E3818" s="9" t="s">
        <v>2116</v>
      </c>
      <c r="F3818" s="10">
        <f t="shared" ca="1" si="119"/>
        <v>4.9644465004347986E-2</v>
      </c>
      <c r="G3818" s="3" t="str">
        <f>VLOOKUP(Table3[[#This Row],[PRODUCT ID]],Table1[[PRODUCT]:[SELLING PRICE]],1,FALSE)</f>
        <v>Product670</v>
      </c>
      <c r="H3818" s="3" t="str">
        <f>VLOOKUP(Table3[[#This Row],[PRODUCT ID]],Table1[[PRODUCT]:[SELLING PRICE]],2,FALSE)</f>
        <v>Category2</v>
      </c>
      <c r="I3818" s="3" t="str">
        <f>VLOOKUP(Table3[[#This Row],[PRODUCT ID]],Table1[[PRODUCT]:[SELLING PRICE]],3,FALSE)</f>
        <v>Ft</v>
      </c>
      <c r="J3818" s="16">
        <f ca="1">VLOOKUP(Table3[[#This Row],[PRODUCT ID]],Table1[[PRODUCT]:[SELLING PRICE]],4,FALSE)</f>
        <v>233</v>
      </c>
      <c r="K3818" s="16">
        <f ca="1">VLOOKUP(Table3[[#This Row],[PRODUCT ID]],Table1[[PRODUCT]:[SELLING PRICE]],5,FALSE)</f>
        <v>196.05893209697206</v>
      </c>
      <c r="L3818" s="16">
        <f ca="1">J3818*Table3[[#This Row],[QUANTITY]]</f>
        <v>3262</v>
      </c>
      <c r="M3818" s="16">
        <f ca="1">K3818*Table3[[#This Row],[QUANTITY]]*(1-Table3[[#This Row],[DISCOUNT %]])</f>
        <v>2608.5596782517173</v>
      </c>
      <c r="N3818" s="3">
        <f>DAY(Table3[[#This Row],[DATE]])</f>
        <v>14</v>
      </c>
      <c r="O3818" s="3" t="str">
        <f>TEXT(Table3[[#This Row],[DATE]],"mmm")</f>
        <v>Jun</v>
      </c>
      <c r="P3818" s="3">
        <f>YEAR(Table3[[#This Row],[DATE]])</f>
        <v>2031</v>
      </c>
    </row>
    <row r="3819" spans="1:16" x14ac:dyDescent="0.3">
      <c r="A3819" s="6">
        <v>48014</v>
      </c>
      <c r="B3819" s="7" t="s">
        <v>1723</v>
      </c>
      <c r="C3819" s="9">
        <f t="shared" ca="1" si="118"/>
        <v>8</v>
      </c>
      <c r="D3819" s="9" t="s">
        <v>2115</v>
      </c>
      <c r="E3819" s="9" t="s">
        <v>2116</v>
      </c>
      <c r="F3819" s="10">
        <f t="shared" ca="1" si="119"/>
        <v>2.0741789131316513E-2</v>
      </c>
      <c r="G3819" s="3" t="str">
        <f>VLOOKUP(Table3[[#This Row],[PRODUCT ID]],Table1[[PRODUCT]:[SELLING PRICE]],1,FALSE)</f>
        <v>Product671</v>
      </c>
      <c r="H3819" s="3" t="str">
        <f>VLOOKUP(Table3[[#This Row],[PRODUCT ID]],Table1[[PRODUCT]:[SELLING PRICE]],2,FALSE)</f>
        <v>Category3</v>
      </c>
      <c r="I3819" s="3" t="str">
        <f>VLOOKUP(Table3[[#This Row],[PRODUCT ID]],Table1[[PRODUCT]:[SELLING PRICE]],3,FALSE)</f>
        <v>No</v>
      </c>
      <c r="J3819" s="16">
        <f ca="1">VLOOKUP(Table3[[#This Row],[PRODUCT ID]],Table1[[PRODUCT]:[SELLING PRICE]],4,FALSE)</f>
        <v>50</v>
      </c>
      <c r="K3819" s="16">
        <f ca="1">VLOOKUP(Table3[[#This Row],[PRODUCT ID]],Table1[[PRODUCT]:[SELLING PRICE]],5,FALSE)</f>
        <v>148.81270594633216</v>
      </c>
      <c r="L3819" s="16">
        <f ca="1">J3819*Table3[[#This Row],[QUANTITY]]</f>
        <v>400</v>
      </c>
      <c r="M3819" s="16">
        <f ca="1">K3819*Table3[[#This Row],[QUANTITY]]*(1-Table3[[#This Row],[DISCOUNT %]])</f>
        <v>1165.8085134362618</v>
      </c>
      <c r="N3819" s="3">
        <f>DAY(Table3[[#This Row],[DATE]])</f>
        <v>15</v>
      </c>
      <c r="O3819" s="3" t="str">
        <f>TEXT(Table3[[#This Row],[DATE]],"mmm")</f>
        <v>Jun</v>
      </c>
      <c r="P3819" s="3">
        <f>YEAR(Table3[[#This Row],[DATE]])</f>
        <v>2031</v>
      </c>
    </row>
    <row r="3820" spans="1:16" x14ac:dyDescent="0.3">
      <c r="A3820" s="6">
        <v>48015</v>
      </c>
      <c r="B3820" s="7" t="s">
        <v>1724</v>
      </c>
      <c r="C3820" s="9">
        <f t="shared" ca="1" si="118"/>
        <v>7</v>
      </c>
      <c r="D3820" s="9" t="s">
        <v>2117</v>
      </c>
      <c r="E3820" s="9" t="s">
        <v>2118</v>
      </c>
      <c r="F3820" s="10">
        <f t="shared" ca="1" si="119"/>
        <v>8.8433100934338524E-2</v>
      </c>
      <c r="G3820" s="3" t="str">
        <f>VLOOKUP(Table3[[#This Row],[PRODUCT ID]],Table1[[PRODUCT]:[SELLING PRICE]],1,FALSE)</f>
        <v>Product672</v>
      </c>
      <c r="H3820" s="3" t="str">
        <f>VLOOKUP(Table3[[#This Row],[PRODUCT ID]],Table1[[PRODUCT]:[SELLING PRICE]],2,FALSE)</f>
        <v>Category4</v>
      </c>
      <c r="I3820" s="3" t="str">
        <f>VLOOKUP(Table3[[#This Row],[PRODUCT ID]],Table1[[PRODUCT]:[SELLING PRICE]],3,FALSE)</f>
        <v>Kg</v>
      </c>
      <c r="J3820" s="16">
        <f ca="1">VLOOKUP(Table3[[#This Row],[PRODUCT ID]],Table1[[PRODUCT]:[SELLING PRICE]],4,FALSE)</f>
        <v>195</v>
      </c>
      <c r="K3820" s="16">
        <f ca="1">VLOOKUP(Table3[[#This Row],[PRODUCT ID]],Table1[[PRODUCT]:[SELLING PRICE]],5,FALSE)</f>
        <v>96.882555852240216</v>
      </c>
      <c r="L3820" s="16">
        <f ca="1">J3820*Table3[[#This Row],[QUANTITY]]</f>
        <v>1365</v>
      </c>
      <c r="M3820" s="16">
        <f ca="1">K3820*Table3[[#This Row],[QUANTITY]]*(1-Table3[[#This Row],[DISCOUNT %]])</f>
        <v>618.20451708247651</v>
      </c>
      <c r="N3820" s="3">
        <f>DAY(Table3[[#This Row],[DATE]])</f>
        <v>16</v>
      </c>
      <c r="O3820" s="3" t="str">
        <f>TEXT(Table3[[#This Row],[DATE]],"mmm")</f>
        <v>Jun</v>
      </c>
      <c r="P3820" s="3">
        <f>YEAR(Table3[[#This Row],[DATE]])</f>
        <v>2031</v>
      </c>
    </row>
    <row r="3821" spans="1:16" x14ac:dyDescent="0.3">
      <c r="A3821" s="6">
        <v>48016</v>
      </c>
      <c r="B3821" s="7" t="s">
        <v>1725</v>
      </c>
      <c r="C3821" s="9">
        <f t="shared" ca="1" si="118"/>
        <v>7</v>
      </c>
      <c r="D3821" s="9" t="s">
        <v>2117</v>
      </c>
      <c r="E3821" s="9" t="s">
        <v>2118</v>
      </c>
      <c r="F3821" s="10">
        <f t="shared" ca="1" si="119"/>
        <v>3.9995877972895402E-2</v>
      </c>
      <c r="G3821" s="3" t="str">
        <f>VLOOKUP(Table3[[#This Row],[PRODUCT ID]],Table1[[PRODUCT]:[SELLING PRICE]],1,FALSE)</f>
        <v>Product673</v>
      </c>
      <c r="H3821" s="3" t="str">
        <f>VLOOKUP(Table3[[#This Row],[PRODUCT ID]],Table1[[PRODUCT]:[SELLING PRICE]],2,FALSE)</f>
        <v>Category1</v>
      </c>
      <c r="I3821" s="3" t="str">
        <f>VLOOKUP(Table3[[#This Row],[PRODUCT ID]],Table1[[PRODUCT]:[SELLING PRICE]],3,FALSE)</f>
        <v>Kg</v>
      </c>
      <c r="J3821" s="16">
        <f ca="1">VLOOKUP(Table3[[#This Row],[PRODUCT ID]],Table1[[PRODUCT]:[SELLING PRICE]],4,FALSE)</f>
        <v>209</v>
      </c>
      <c r="K3821" s="16">
        <f ca="1">VLOOKUP(Table3[[#This Row],[PRODUCT ID]],Table1[[PRODUCT]:[SELLING PRICE]],5,FALSE)</f>
        <v>250.92860097881939</v>
      </c>
      <c r="L3821" s="16">
        <f ca="1">J3821*Table3[[#This Row],[QUANTITY]]</f>
        <v>1463</v>
      </c>
      <c r="M3821" s="16">
        <f ca="1">K3821*Table3[[#This Row],[QUANTITY]]*(1-Table3[[#This Row],[DISCOUNT %]])</f>
        <v>1686.2474389191282</v>
      </c>
      <c r="N3821" s="3">
        <f>DAY(Table3[[#This Row],[DATE]])</f>
        <v>17</v>
      </c>
      <c r="O3821" s="3" t="str">
        <f>TEXT(Table3[[#This Row],[DATE]],"mmm")</f>
        <v>Jun</v>
      </c>
      <c r="P3821" s="3">
        <f>YEAR(Table3[[#This Row],[DATE]])</f>
        <v>2031</v>
      </c>
    </row>
    <row r="3822" spans="1:16" x14ac:dyDescent="0.3">
      <c r="A3822" s="6">
        <v>48017</v>
      </c>
      <c r="B3822" s="7" t="s">
        <v>1726</v>
      </c>
      <c r="C3822" s="9">
        <f t="shared" ca="1" si="118"/>
        <v>7</v>
      </c>
      <c r="D3822" s="9" t="s">
        <v>2116</v>
      </c>
      <c r="E3822" s="9" t="s">
        <v>2116</v>
      </c>
      <c r="F3822" s="10">
        <f t="shared" ca="1" si="119"/>
        <v>3.8106294092085602E-2</v>
      </c>
      <c r="G3822" s="3" t="str">
        <f>VLOOKUP(Table3[[#This Row],[PRODUCT ID]],Table1[[PRODUCT]:[SELLING PRICE]],1,FALSE)</f>
        <v>Product674</v>
      </c>
      <c r="H3822" s="3" t="str">
        <f>VLOOKUP(Table3[[#This Row],[PRODUCT ID]],Table1[[PRODUCT]:[SELLING PRICE]],2,FALSE)</f>
        <v>Category2</v>
      </c>
      <c r="I3822" s="3" t="str">
        <f>VLOOKUP(Table3[[#This Row],[PRODUCT ID]],Table1[[PRODUCT]:[SELLING PRICE]],3,FALSE)</f>
        <v>Lt</v>
      </c>
      <c r="J3822" s="16">
        <f ca="1">VLOOKUP(Table3[[#This Row],[PRODUCT ID]],Table1[[PRODUCT]:[SELLING PRICE]],4,FALSE)</f>
        <v>164</v>
      </c>
      <c r="K3822" s="16">
        <f ca="1">VLOOKUP(Table3[[#This Row],[PRODUCT ID]],Table1[[PRODUCT]:[SELLING PRICE]],5,FALSE)</f>
        <v>233.33843904736571</v>
      </c>
      <c r="L3822" s="16">
        <f ca="1">J3822*Table3[[#This Row],[QUANTITY]]</f>
        <v>1148</v>
      </c>
      <c r="M3822" s="16">
        <f ca="1">K3822*Table3[[#This Row],[QUANTITY]]*(1-Table3[[#This Row],[DISCOUNT %]])</f>
        <v>1571.1274310622703</v>
      </c>
      <c r="N3822" s="3">
        <f>DAY(Table3[[#This Row],[DATE]])</f>
        <v>18</v>
      </c>
      <c r="O3822" s="3" t="str">
        <f>TEXT(Table3[[#This Row],[DATE]],"mmm")</f>
        <v>Jun</v>
      </c>
      <c r="P3822" s="3">
        <f>YEAR(Table3[[#This Row],[DATE]])</f>
        <v>2031</v>
      </c>
    </row>
    <row r="3823" spans="1:16" x14ac:dyDescent="0.3">
      <c r="A3823" s="6">
        <v>48018</v>
      </c>
      <c r="B3823" s="7" t="s">
        <v>1727</v>
      </c>
      <c r="C3823" s="9">
        <f t="shared" ca="1" si="118"/>
        <v>4</v>
      </c>
      <c r="D3823" s="9" t="s">
        <v>2116</v>
      </c>
      <c r="E3823" s="9" t="s">
        <v>2116</v>
      </c>
      <c r="F3823" s="10">
        <f t="shared" ca="1" si="119"/>
        <v>7.2845460234756138E-4</v>
      </c>
      <c r="G3823" s="3" t="str">
        <f>VLOOKUP(Table3[[#This Row],[PRODUCT ID]],Table1[[PRODUCT]:[SELLING PRICE]],1,FALSE)</f>
        <v>Product675</v>
      </c>
      <c r="H3823" s="3" t="str">
        <f>VLOOKUP(Table3[[#This Row],[PRODUCT ID]],Table1[[PRODUCT]:[SELLING PRICE]],2,FALSE)</f>
        <v>Category3</v>
      </c>
      <c r="I3823" s="3" t="str">
        <f>VLOOKUP(Table3[[#This Row],[PRODUCT ID]],Table1[[PRODUCT]:[SELLING PRICE]],3,FALSE)</f>
        <v>Kg</v>
      </c>
      <c r="J3823" s="16">
        <f ca="1">VLOOKUP(Table3[[#This Row],[PRODUCT ID]],Table1[[PRODUCT]:[SELLING PRICE]],4,FALSE)</f>
        <v>104</v>
      </c>
      <c r="K3823" s="16">
        <f ca="1">VLOOKUP(Table3[[#This Row],[PRODUCT ID]],Table1[[PRODUCT]:[SELLING PRICE]],5,FALSE)</f>
        <v>174.8076145395317</v>
      </c>
      <c r="L3823" s="16">
        <f ca="1">J3823*Table3[[#This Row],[QUANTITY]]</f>
        <v>416</v>
      </c>
      <c r="M3823" s="16">
        <f ca="1">K3823*Table3[[#This Row],[QUANTITY]]*(1-Table3[[#This Row],[DISCOUNT %]])</f>
        <v>698.72110051277991</v>
      </c>
      <c r="N3823" s="3">
        <f>DAY(Table3[[#This Row],[DATE]])</f>
        <v>19</v>
      </c>
      <c r="O3823" s="3" t="str">
        <f>TEXT(Table3[[#This Row],[DATE]],"mmm")</f>
        <v>Jun</v>
      </c>
      <c r="P3823" s="3">
        <f>YEAR(Table3[[#This Row],[DATE]])</f>
        <v>2031</v>
      </c>
    </row>
    <row r="3824" spans="1:16" x14ac:dyDescent="0.3">
      <c r="A3824" s="6">
        <v>48019</v>
      </c>
      <c r="B3824" s="7" t="s">
        <v>1728</v>
      </c>
      <c r="C3824" s="9">
        <f t="shared" ca="1" si="118"/>
        <v>9</v>
      </c>
      <c r="D3824" s="9" t="s">
        <v>2116</v>
      </c>
      <c r="E3824" s="9" t="s">
        <v>2116</v>
      </c>
      <c r="F3824" s="10">
        <f t="shared" ca="1" si="119"/>
        <v>5.0713009099875229E-2</v>
      </c>
      <c r="G3824" s="3" t="str">
        <f>VLOOKUP(Table3[[#This Row],[PRODUCT ID]],Table1[[PRODUCT]:[SELLING PRICE]],1,FALSE)</f>
        <v>Product676</v>
      </c>
      <c r="H3824" s="3" t="str">
        <f>VLOOKUP(Table3[[#This Row],[PRODUCT ID]],Table1[[PRODUCT]:[SELLING PRICE]],2,FALSE)</f>
        <v>Category4</v>
      </c>
      <c r="I3824" s="3" t="str">
        <f>VLOOKUP(Table3[[#This Row],[PRODUCT ID]],Table1[[PRODUCT]:[SELLING PRICE]],3,FALSE)</f>
        <v>Lt</v>
      </c>
      <c r="J3824" s="16">
        <f ca="1">VLOOKUP(Table3[[#This Row],[PRODUCT ID]],Table1[[PRODUCT]:[SELLING PRICE]],4,FALSE)</f>
        <v>232</v>
      </c>
      <c r="K3824" s="16">
        <f ca="1">VLOOKUP(Table3[[#This Row],[PRODUCT ID]],Table1[[PRODUCT]:[SELLING PRICE]],5,FALSE)</f>
        <v>270.54913643683983</v>
      </c>
      <c r="L3824" s="16">
        <f ca="1">J3824*Table3[[#This Row],[QUANTITY]]</f>
        <v>2088</v>
      </c>
      <c r="M3824" s="16">
        <f ca="1">K3824*Table3[[#This Row],[QUANTITY]]*(1-Table3[[#This Row],[DISCOUNT %]])</f>
        <v>2311.4589805687951</v>
      </c>
      <c r="N3824" s="3">
        <f>DAY(Table3[[#This Row],[DATE]])</f>
        <v>20</v>
      </c>
      <c r="O3824" s="3" t="str">
        <f>TEXT(Table3[[#This Row],[DATE]],"mmm")</f>
        <v>Jun</v>
      </c>
      <c r="P3824" s="3">
        <f>YEAR(Table3[[#This Row],[DATE]])</f>
        <v>2031</v>
      </c>
    </row>
    <row r="3825" spans="1:16" x14ac:dyDescent="0.3">
      <c r="A3825" s="6">
        <v>48020</v>
      </c>
      <c r="B3825" s="7" t="s">
        <v>1729</v>
      </c>
      <c r="C3825" s="9">
        <f t="shared" ca="1" si="118"/>
        <v>5</v>
      </c>
      <c r="D3825" s="9" t="s">
        <v>2116</v>
      </c>
      <c r="E3825" s="9" t="s">
        <v>2116</v>
      </c>
      <c r="F3825" s="10">
        <f t="shared" ca="1" si="119"/>
        <v>7.7391936723619534E-2</v>
      </c>
      <c r="G3825" s="3" t="str">
        <f>VLOOKUP(Table3[[#This Row],[PRODUCT ID]],Table1[[PRODUCT]:[SELLING PRICE]],1,FALSE)</f>
        <v>Product677</v>
      </c>
      <c r="H3825" s="3" t="str">
        <f>VLOOKUP(Table3[[#This Row],[PRODUCT ID]],Table1[[PRODUCT]:[SELLING PRICE]],2,FALSE)</f>
        <v>Category5</v>
      </c>
      <c r="I3825" s="3" t="str">
        <f>VLOOKUP(Table3[[#This Row],[PRODUCT ID]],Table1[[PRODUCT]:[SELLING PRICE]],3,FALSE)</f>
        <v>Ft</v>
      </c>
      <c r="J3825" s="16">
        <f ca="1">VLOOKUP(Table3[[#This Row],[PRODUCT ID]],Table1[[PRODUCT]:[SELLING PRICE]],4,FALSE)</f>
        <v>227</v>
      </c>
      <c r="K3825" s="16">
        <f ca="1">VLOOKUP(Table3[[#This Row],[PRODUCT ID]],Table1[[PRODUCT]:[SELLING PRICE]],5,FALSE)</f>
        <v>198.05196468001611</v>
      </c>
      <c r="L3825" s="16">
        <f ca="1">J3825*Table3[[#This Row],[QUANTITY]]</f>
        <v>1135</v>
      </c>
      <c r="M3825" s="16">
        <f ca="1">K3825*Table3[[#This Row],[QUANTITY]]*(1-Table3[[#This Row],[DISCOUNT %]])</f>
        <v>913.62169780755892</v>
      </c>
      <c r="N3825" s="3">
        <f>DAY(Table3[[#This Row],[DATE]])</f>
        <v>21</v>
      </c>
      <c r="O3825" s="3" t="str">
        <f>TEXT(Table3[[#This Row],[DATE]],"mmm")</f>
        <v>Jun</v>
      </c>
      <c r="P3825" s="3">
        <f>YEAR(Table3[[#This Row],[DATE]])</f>
        <v>2031</v>
      </c>
    </row>
    <row r="3826" spans="1:16" x14ac:dyDescent="0.3">
      <c r="A3826" s="6">
        <v>48021</v>
      </c>
      <c r="B3826" s="7" t="s">
        <v>1730</v>
      </c>
      <c r="C3826" s="9">
        <f t="shared" ca="1" si="118"/>
        <v>7</v>
      </c>
      <c r="D3826" s="9" t="s">
        <v>2115</v>
      </c>
      <c r="E3826" s="9" t="s">
        <v>2118</v>
      </c>
      <c r="F3826" s="10">
        <f t="shared" ca="1" si="119"/>
        <v>8.4950998279631651E-2</v>
      </c>
      <c r="G3826" s="3" t="str">
        <f>VLOOKUP(Table3[[#This Row],[PRODUCT ID]],Table1[[PRODUCT]:[SELLING PRICE]],1,FALSE)</f>
        <v>Product678</v>
      </c>
      <c r="H3826" s="3" t="str">
        <f>VLOOKUP(Table3[[#This Row],[PRODUCT ID]],Table1[[PRODUCT]:[SELLING PRICE]],2,FALSE)</f>
        <v>Category1</v>
      </c>
      <c r="I3826" s="3" t="str">
        <f>VLOOKUP(Table3[[#This Row],[PRODUCT ID]],Table1[[PRODUCT]:[SELLING PRICE]],3,FALSE)</f>
        <v>Kg</v>
      </c>
      <c r="J3826" s="16">
        <f ca="1">VLOOKUP(Table3[[#This Row],[PRODUCT ID]],Table1[[PRODUCT]:[SELLING PRICE]],4,FALSE)</f>
        <v>35</v>
      </c>
      <c r="K3826" s="16">
        <f ca="1">VLOOKUP(Table3[[#This Row],[PRODUCT ID]],Table1[[PRODUCT]:[SELLING PRICE]],5,FALSE)</f>
        <v>181.77228531029502</v>
      </c>
      <c r="L3826" s="16">
        <f ca="1">J3826*Table3[[#This Row],[QUANTITY]]</f>
        <v>245</v>
      </c>
      <c r="M3826" s="16">
        <f ca="1">K3826*Table3[[#This Row],[QUANTITY]]*(1-Table3[[#This Row],[DISCOUNT %]])</f>
        <v>1164.313837495308</v>
      </c>
      <c r="N3826" s="3">
        <f>DAY(Table3[[#This Row],[DATE]])</f>
        <v>22</v>
      </c>
      <c r="O3826" s="3" t="str">
        <f>TEXT(Table3[[#This Row],[DATE]],"mmm")</f>
        <v>Jun</v>
      </c>
      <c r="P3826" s="3">
        <f>YEAR(Table3[[#This Row],[DATE]])</f>
        <v>2031</v>
      </c>
    </row>
    <row r="3827" spans="1:16" x14ac:dyDescent="0.3">
      <c r="A3827" s="6">
        <v>48022</v>
      </c>
      <c r="B3827" s="7" t="s">
        <v>1731</v>
      </c>
      <c r="C3827" s="9">
        <f t="shared" ca="1" si="118"/>
        <v>3</v>
      </c>
      <c r="D3827" s="9" t="s">
        <v>2116</v>
      </c>
      <c r="E3827" s="9" t="s">
        <v>2116</v>
      </c>
      <c r="F3827" s="10">
        <f t="shared" ca="1" si="119"/>
        <v>4.5759172760547466E-2</v>
      </c>
      <c r="G3827" s="3" t="str">
        <f>VLOOKUP(Table3[[#This Row],[PRODUCT ID]],Table1[[PRODUCT]:[SELLING PRICE]],1,FALSE)</f>
        <v>Product679</v>
      </c>
      <c r="H3827" s="3" t="str">
        <f>VLOOKUP(Table3[[#This Row],[PRODUCT ID]],Table1[[PRODUCT]:[SELLING PRICE]],2,FALSE)</f>
        <v>Category2</v>
      </c>
      <c r="I3827" s="3" t="str">
        <f>VLOOKUP(Table3[[#This Row],[PRODUCT ID]],Table1[[PRODUCT]:[SELLING PRICE]],3,FALSE)</f>
        <v>No</v>
      </c>
      <c r="J3827" s="16">
        <f ca="1">VLOOKUP(Table3[[#This Row],[PRODUCT ID]],Table1[[PRODUCT]:[SELLING PRICE]],4,FALSE)</f>
        <v>208</v>
      </c>
      <c r="K3827" s="16">
        <f ca="1">VLOOKUP(Table3[[#This Row],[PRODUCT ID]],Table1[[PRODUCT]:[SELLING PRICE]],5,FALSE)</f>
        <v>267.48485050339553</v>
      </c>
      <c r="L3827" s="16">
        <f ca="1">J3827*Table3[[#This Row],[QUANTITY]]</f>
        <v>624</v>
      </c>
      <c r="M3827" s="16">
        <f ca="1">K3827*Table3[[#This Row],[QUANTITY]]*(1-Table3[[#This Row],[DISCOUNT %]])</f>
        <v>765.73489505514431</v>
      </c>
      <c r="N3827" s="3">
        <f>DAY(Table3[[#This Row],[DATE]])</f>
        <v>23</v>
      </c>
      <c r="O3827" s="3" t="str">
        <f>TEXT(Table3[[#This Row],[DATE]],"mmm")</f>
        <v>Jun</v>
      </c>
      <c r="P3827" s="3">
        <f>YEAR(Table3[[#This Row],[DATE]])</f>
        <v>2031</v>
      </c>
    </row>
    <row r="3828" spans="1:16" x14ac:dyDescent="0.3">
      <c r="A3828" s="6">
        <v>48023</v>
      </c>
      <c r="B3828" s="7" t="s">
        <v>1732</v>
      </c>
      <c r="C3828" s="9">
        <f t="shared" ca="1" si="118"/>
        <v>8</v>
      </c>
      <c r="D3828" s="9" t="s">
        <v>2117</v>
      </c>
      <c r="E3828" s="9" t="s">
        <v>2116</v>
      </c>
      <c r="F3828" s="10">
        <f t="shared" ca="1" si="119"/>
        <v>7.1805235251291025E-2</v>
      </c>
      <c r="G3828" s="3" t="str">
        <f>VLOOKUP(Table3[[#This Row],[PRODUCT ID]],Table1[[PRODUCT]:[SELLING PRICE]],1,FALSE)</f>
        <v>Product680</v>
      </c>
      <c r="H3828" s="3" t="str">
        <f>VLOOKUP(Table3[[#This Row],[PRODUCT ID]],Table1[[PRODUCT]:[SELLING PRICE]],2,FALSE)</f>
        <v>Category3</v>
      </c>
      <c r="I3828" s="3" t="str">
        <f>VLOOKUP(Table3[[#This Row],[PRODUCT ID]],Table1[[PRODUCT]:[SELLING PRICE]],3,FALSE)</f>
        <v>No</v>
      </c>
      <c r="J3828" s="16">
        <f ca="1">VLOOKUP(Table3[[#This Row],[PRODUCT ID]],Table1[[PRODUCT]:[SELLING PRICE]],4,FALSE)</f>
        <v>120</v>
      </c>
      <c r="K3828" s="16">
        <f ca="1">VLOOKUP(Table3[[#This Row],[PRODUCT ID]],Table1[[PRODUCT]:[SELLING PRICE]],5,FALSE)</f>
        <v>295.5177719871387</v>
      </c>
      <c r="L3828" s="16">
        <f ca="1">J3828*Table3[[#This Row],[QUANTITY]]</f>
        <v>960</v>
      </c>
      <c r="M3828" s="16">
        <f ca="1">K3828*Table3[[#This Row],[QUANTITY]]*(1-Table3[[#This Row],[DISCOUNT %]])</f>
        <v>2194.3843907893188</v>
      </c>
      <c r="N3828" s="3">
        <f>DAY(Table3[[#This Row],[DATE]])</f>
        <v>24</v>
      </c>
      <c r="O3828" s="3" t="str">
        <f>TEXT(Table3[[#This Row],[DATE]],"mmm")</f>
        <v>Jun</v>
      </c>
      <c r="P3828" s="3">
        <f>YEAR(Table3[[#This Row],[DATE]])</f>
        <v>2031</v>
      </c>
    </row>
    <row r="3829" spans="1:16" x14ac:dyDescent="0.3">
      <c r="A3829" s="6">
        <v>48024</v>
      </c>
      <c r="B3829" s="7" t="s">
        <v>1733</v>
      </c>
      <c r="C3829" s="9">
        <f t="shared" ca="1" si="118"/>
        <v>5</v>
      </c>
      <c r="D3829" s="9" t="s">
        <v>2115</v>
      </c>
      <c r="E3829" s="9" t="s">
        <v>2116</v>
      </c>
      <c r="F3829" s="10">
        <f t="shared" ca="1" si="119"/>
        <v>5.7325344548742767E-2</v>
      </c>
      <c r="G3829" s="3" t="str">
        <f>VLOOKUP(Table3[[#This Row],[PRODUCT ID]],Table1[[PRODUCT]:[SELLING PRICE]],1,FALSE)</f>
        <v>Product681</v>
      </c>
      <c r="H3829" s="3" t="str">
        <f>VLOOKUP(Table3[[#This Row],[PRODUCT ID]],Table1[[PRODUCT]:[SELLING PRICE]],2,FALSE)</f>
        <v>Category4</v>
      </c>
      <c r="I3829" s="3" t="str">
        <f>VLOOKUP(Table3[[#This Row],[PRODUCT ID]],Table1[[PRODUCT]:[SELLING PRICE]],3,FALSE)</f>
        <v>Ft</v>
      </c>
      <c r="J3829" s="16">
        <f ca="1">VLOOKUP(Table3[[#This Row],[PRODUCT ID]],Table1[[PRODUCT]:[SELLING PRICE]],4,FALSE)</f>
        <v>228</v>
      </c>
      <c r="K3829" s="16">
        <f ca="1">VLOOKUP(Table3[[#This Row],[PRODUCT ID]],Table1[[PRODUCT]:[SELLING PRICE]],5,FALSE)</f>
        <v>309.80696118576145</v>
      </c>
      <c r="L3829" s="16">
        <f ca="1">J3829*Table3[[#This Row],[QUANTITY]]</f>
        <v>1140</v>
      </c>
      <c r="M3829" s="16">
        <f ca="1">K3829*Table3[[#This Row],[QUANTITY]]*(1-Table3[[#This Row],[DISCOUNT %]])</f>
        <v>1460.2358519609434</v>
      </c>
      <c r="N3829" s="3">
        <f>DAY(Table3[[#This Row],[DATE]])</f>
        <v>25</v>
      </c>
      <c r="O3829" s="3" t="str">
        <f>TEXT(Table3[[#This Row],[DATE]],"mmm")</f>
        <v>Jun</v>
      </c>
      <c r="P3829" s="3">
        <f>YEAR(Table3[[#This Row],[DATE]])</f>
        <v>2031</v>
      </c>
    </row>
    <row r="3830" spans="1:16" x14ac:dyDescent="0.3">
      <c r="A3830" s="6">
        <v>48025</v>
      </c>
      <c r="B3830" s="7" t="s">
        <v>1734</v>
      </c>
      <c r="C3830" s="9">
        <f t="shared" ca="1" si="118"/>
        <v>9</v>
      </c>
      <c r="D3830" s="9" t="s">
        <v>2115</v>
      </c>
      <c r="E3830" s="9" t="s">
        <v>2116</v>
      </c>
      <c r="F3830" s="10">
        <f t="shared" ca="1" si="119"/>
        <v>4.6753757228737064E-2</v>
      </c>
      <c r="G3830" s="3" t="str">
        <f>VLOOKUP(Table3[[#This Row],[PRODUCT ID]],Table1[[PRODUCT]:[SELLING PRICE]],1,FALSE)</f>
        <v>Product682</v>
      </c>
      <c r="H3830" s="3" t="str">
        <f>VLOOKUP(Table3[[#This Row],[PRODUCT ID]],Table1[[PRODUCT]:[SELLING PRICE]],2,FALSE)</f>
        <v>Category5</v>
      </c>
      <c r="I3830" s="3" t="str">
        <f>VLOOKUP(Table3[[#This Row],[PRODUCT ID]],Table1[[PRODUCT]:[SELLING PRICE]],3,FALSE)</f>
        <v>No</v>
      </c>
      <c r="J3830" s="16">
        <f ca="1">VLOOKUP(Table3[[#This Row],[PRODUCT ID]],Table1[[PRODUCT]:[SELLING PRICE]],4,FALSE)</f>
        <v>136</v>
      </c>
      <c r="K3830" s="16">
        <f ca="1">VLOOKUP(Table3[[#This Row],[PRODUCT ID]],Table1[[PRODUCT]:[SELLING PRICE]],5,FALSE)</f>
        <v>42.441817846367101</v>
      </c>
      <c r="L3830" s="16">
        <f ca="1">J3830*Table3[[#This Row],[QUANTITY]]</f>
        <v>1224</v>
      </c>
      <c r="M3830" s="16">
        <f ca="1">K3830*Table3[[#This Row],[QUANTITY]]*(1-Table3[[#This Row],[DISCOUNT %]])</f>
        <v>364.11753058588596</v>
      </c>
      <c r="N3830" s="3">
        <f>DAY(Table3[[#This Row],[DATE]])</f>
        <v>26</v>
      </c>
      <c r="O3830" s="3" t="str">
        <f>TEXT(Table3[[#This Row],[DATE]],"mmm")</f>
        <v>Jun</v>
      </c>
      <c r="P3830" s="3">
        <f>YEAR(Table3[[#This Row],[DATE]])</f>
        <v>2031</v>
      </c>
    </row>
    <row r="3831" spans="1:16" x14ac:dyDescent="0.3">
      <c r="A3831" s="6">
        <v>48026</v>
      </c>
      <c r="B3831" s="7" t="s">
        <v>1735</v>
      </c>
      <c r="C3831" s="9">
        <f t="shared" ca="1" si="118"/>
        <v>14</v>
      </c>
      <c r="D3831" s="9" t="s">
        <v>2115</v>
      </c>
      <c r="E3831" s="9" t="s">
        <v>2116</v>
      </c>
      <c r="F3831" s="10">
        <f t="shared" ca="1" si="119"/>
        <v>9.1990216794829244E-2</v>
      </c>
      <c r="G3831" s="3" t="str">
        <f>VLOOKUP(Table3[[#This Row],[PRODUCT ID]],Table1[[PRODUCT]:[SELLING PRICE]],1,FALSE)</f>
        <v>Product683</v>
      </c>
      <c r="H3831" s="3" t="str">
        <f>VLOOKUP(Table3[[#This Row],[PRODUCT ID]],Table1[[PRODUCT]:[SELLING PRICE]],2,FALSE)</f>
        <v>Category1</v>
      </c>
      <c r="I3831" s="3" t="str">
        <f>VLOOKUP(Table3[[#This Row],[PRODUCT ID]],Table1[[PRODUCT]:[SELLING PRICE]],3,FALSE)</f>
        <v>Kg</v>
      </c>
      <c r="J3831" s="16">
        <f ca="1">VLOOKUP(Table3[[#This Row],[PRODUCT ID]],Table1[[PRODUCT]:[SELLING PRICE]],4,FALSE)</f>
        <v>158</v>
      </c>
      <c r="K3831" s="16">
        <f ca="1">VLOOKUP(Table3[[#This Row],[PRODUCT ID]],Table1[[PRODUCT]:[SELLING PRICE]],5,FALSE)</f>
        <v>126.53590362735801</v>
      </c>
      <c r="L3831" s="16">
        <f ca="1">J3831*Table3[[#This Row],[QUANTITY]]</f>
        <v>2212</v>
      </c>
      <c r="M3831" s="16">
        <f ca="1">K3831*Table3[[#This Row],[QUANTITY]]*(1-Table3[[#This Row],[DISCOUNT %]])</f>
        <v>1608.5417378848681</v>
      </c>
      <c r="N3831" s="3">
        <f>DAY(Table3[[#This Row],[DATE]])</f>
        <v>27</v>
      </c>
      <c r="O3831" s="3" t="str">
        <f>TEXT(Table3[[#This Row],[DATE]],"mmm")</f>
        <v>Jun</v>
      </c>
      <c r="P3831" s="3">
        <f>YEAR(Table3[[#This Row],[DATE]])</f>
        <v>2031</v>
      </c>
    </row>
    <row r="3832" spans="1:16" x14ac:dyDescent="0.3">
      <c r="A3832" s="6">
        <v>48027</v>
      </c>
      <c r="B3832" s="7" t="s">
        <v>1736</v>
      </c>
      <c r="C3832" s="9">
        <f t="shared" ca="1" si="118"/>
        <v>11</v>
      </c>
      <c r="D3832" s="9" t="s">
        <v>2116</v>
      </c>
      <c r="E3832" s="9" t="s">
        <v>2118</v>
      </c>
      <c r="F3832" s="10">
        <f t="shared" ca="1" si="119"/>
        <v>4.8451843413202605E-2</v>
      </c>
      <c r="G3832" s="3" t="str">
        <f>VLOOKUP(Table3[[#This Row],[PRODUCT ID]],Table1[[PRODUCT]:[SELLING PRICE]],1,FALSE)</f>
        <v>Product684</v>
      </c>
      <c r="H3832" s="3" t="str">
        <f>VLOOKUP(Table3[[#This Row],[PRODUCT ID]],Table1[[PRODUCT]:[SELLING PRICE]],2,FALSE)</f>
        <v>Category2</v>
      </c>
      <c r="I3832" s="3" t="str">
        <f>VLOOKUP(Table3[[#This Row],[PRODUCT ID]],Table1[[PRODUCT]:[SELLING PRICE]],3,FALSE)</f>
        <v>Kg</v>
      </c>
      <c r="J3832" s="16">
        <f ca="1">VLOOKUP(Table3[[#This Row],[PRODUCT ID]],Table1[[PRODUCT]:[SELLING PRICE]],4,FALSE)</f>
        <v>173</v>
      </c>
      <c r="K3832" s="16">
        <f ca="1">VLOOKUP(Table3[[#This Row],[PRODUCT ID]],Table1[[PRODUCT]:[SELLING PRICE]],5,FALSE)</f>
        <v>209.26139417040511</v>
      </c>
      <c r="L3832" s="16">
        <f ca="1">J3832*Table3[[#This Row],[QUANTITY]]</f>
        <v>1903</v>
      </c>
      <c r="M3832" s="16">
        <f ca="1">K3832*Table3[[#This Row],[QUANTITY]]*(1-Table3[[#This Row],[DISCOUNT %]])</f>
        <v>2190.3452325439539</v>
      </c>
      <c r="N3832" s="3">
        <f>DAY(Table3[[#This Row],[DATE]])</f>
        <v>28</v>
      </c>
      <c r="O3832" s="3" t="str">
        <f>TEXT(Table3[[#This Row],[DATE]],"mmm")</f>
        <v>Jun</v>
      </c>
      <c r="P3832" s="3">
        <f>YEAR(Table3[[#This Row],[DATE]])</f>
        <v>2031</v>
      </c>
    </row>
    <row r="3833" spans="1:16" x14ac:dyDescent="0.3">
      <c r="A3833" s="6">
        <v>48028</v>
      </c>
      <c r="B3833" s="7" t="s">
        <v>1737</v>
      </c>
      <c r="C3833" s="9">
        <f t="shared" ca="1" si="118"/>
        <v>5</v>
      </c>
      <c r="D3833" s="9" t="s">
        <v>2116</v>
      </c>
      <c r="E3833" s="9" t="s">
        <v>2118</v>
      </c>
      <c r="F3833" s="10">
        <f t="shared" ca="1" si="119"/>
        <v>3.420931026377777E-2</v>
      </c>
      <c r="G3833" s="3" t="str">
        <f>VLOOKUP(Table3[[#This Row],[PRODUCT ID]],Table1[[PRODUCT]:[SELLING PRICE]],1,FALSE)</f>
        <v>Product685</v>
      </c>
      <c r="H3833" s="3" t="str">
        <f>VLOOKUP(Table3[[#This Row],[PRODUCT ID]],Table1[[PRODUCT]:[SELLING PRICE]],2,FALSE)</f>
        <v>Category3</v>
      </c>
      <c r="I3833" s="3" t="str">
        <f>VLOOKUP(Table3[[#This Row],[PRODUCT ID]],Table1[[PRODUCT]:[SELLING PRICE]],3,FALSE)</f>
        <v>Lt</v>
      </c>
      <c r="J3833" s="16">
        <f ca="1">VLOOKUP(Table3[[#This Row],[PRODUCT ID]],Table1[[PRODUCT]:[SELLING PRICE]],4,FALSE)</f>
        <v>79</v>
      </c>
      <c r="K3833" s="16">
        <f ca="1">VLOOKUP(Table3[[#This Row],[PRODUCT ID]],Table1[[PRODUCT]:[SELLING PRICE]],5,FALSE)</f>
        <v>229.43881179534776</v>
      </c>
      <c r="L3833" s="16">
        <f ca="1">J3833*Table3[[#This Row],[QUANTITY]]</f>
        <v>395</v>
      </c>
      <c r="M3833" s="16">
        <f ca="1">K3833*Table3[[#This Row],[QUANTITY]]*(1-Table3[[#This Row],[DISCOUNT %]])</f>
        <v>1107.949341480441</v>
      </c>
      <c r="N3833" s="3">
        <f>DAY(Table3[[#This Row],[DATE]])</f>
        <v>29</v>
      </c>
      <c r="O3833" s="3" t="str">
        <f>TEXT(Table3[[#This Row],[DATE]],"mmm")</f>
        <v>Jun</v>
      </c>
      <c r="P3833" s="3">
        <f>YEAR(Table3[[#This Row],[DATE]])</f>
        <v>2031</v>
      </c>
    </row>
    <row r="3834" spans="1:16" x14ac:dyDescent="0.3">
      <c r="A3834" s="6">
        <v>48029</v>
      </c>
      <c r="B3834" s="7" t="s">
        <v>1738</v>
      </c>
      <c r="C3834" s="9">
        <f t="shared" ca="1" si="118"/>
        <v>1</v>
      </c>
      <c r="D3834" s="9" t="s">
        <v>2116</v>
      </c>
      <c r="E3834" s="9" t="s">
        <v>2116</v>
      </c>
      <c r="F3834" s="10">
        <f t="shared" ca="1" si="119"/>
        <v>8.0391229760498048E-2</v>
      </c>
      <c r="G3834" s="3" t="str">
        <f>VLOOKUP(Table3[[#This Row],[PRODUCT ID]],Table1[[PRODUCT]:[SELLING PRICE]],1,FALSE)</f>
        <v>Product686</v>
      </c>
      <c r="H3834" s="3" t="str">
        <f>VLOOKUP(Table3[[#This Row],[PRODUCT ID]],Table1[[PRODUCT]:[SELLING PRICE]],2,FALSE)</f>
        <v>Category4</v>
      </c>
      <c r="I3834" s="3" t="str">
        <f>VLOOKUP(Table3[[#This Row],[PRODUCT ID]],Table1[[PRODUCT]:[SELLING PRICE]],3,FALSE)</f>
        <v>Kg</v>
      </c>
      <c r="J3834" s="16">
        <f ca="1">VLOOKUP(Table3[[#This Row],[PRODUCT ID]],Table1[[PRODUCT]:[SELLING PRICE]],4,FALSE)</f>
        <v>150</v>
      </c>
      <c r="K3834" s="16">
        <f ca="1">VLOOKUP(Table3[[#This Row],[PRODUCT ID]],Table1[[PRODUCT]:[SELLING PRICE]],5,FALSE)</f>
        <v>78.083532463758729</v>
      </c>
      <c r="L3834" s="16">
        <f ca="1">J3834*Table3[[#This Row],[QUANTITY]]</f>
        <v>150</v>
      </c>
      <c r="M3834" s="16">
        <f ca="1">K3834*Table3[[#This Row],[QUANTITY]]*(1-Table3[[#This Row],[DISCOUNT %]])</f>
        <v>71.80630126495339</v>
      </c>
      <c r="N3834" s="3">
        <f>DAY(Table3[[#This Row],[DATE]])</f>
        <v>30</v>
      </c>
      <c r="O3834" s="3" t="str">
        <f>TEXT(Table3[[#This Row],[DATE]],"mmm")</f>
        <v>Jun</v>
      </c>
      <c r="P3834" s="3">
        <f>YEAR(Table3[[#This Row],[DATE]])</f>
        <v>2031</v>
      </c>
    </row>
    <row r="3835" spans="1:16" x14ac:dyDescent="0.3">
      <c r="A3835" s="6">
        <v>48030</v>
      </c>
      <c r="B3835" s="7" t="s">
        <v>1739</v>
      </c>
      <c r="C3835" s="9">
        <f t="shared" ca="1" si="118"/>
        <v>6</v>
      </c>
      <c r="D3835" s="9" t="s">
        <v>2115</v>
      </c>
      <c r="E3835" s="9" t="s">
        <v>2116</v>
      </c>
      <c r="F3835" s="10">
        <f t="shared" ca="1" si="119"/>
        <v>4.8999949493415689E-4</v>
      </c>
      <c r="G3835" s="3" t="str">
        <f>VLOOKUP(Table3[[#This Row],[PRODUCT ID]],Table1[[PRODUCT]:[SELLING PRICE]],1,FALSE)</f>
        <v>Product687</v>
      </c>
      <c r="H3835" s="3" t="str">
        <f>VLOOKUP(Table3[[#This Row],[PRODUCT ID]],Table1[[PRODUCT]:[SELLING PRICE]],2,FALSE)</f>
        <v>Category5</v>
      </c>
      <c r="I3835" s="3" t="str">
        <f>VLOOKUP(Table3[[#This Row],[PRODUCT ID]],Table1[[PRODUCT]:[SELLING PRICE]],3,FALSE)</f>
        <v>Lt</v>
      </c>
      <c r="J3835" s="16">
        <f ca="1">VLOOKUP(Table3[[#This Row],[PRODUCT ID]],Table1[[PRODUCT]:[SELLING PRICE]],4,FALSE)</f>
        <v>239</v>
      </c>
      <c r="K3835" s="16">
        <f ca="1">VLOOKUP(Table3[[#This Row],[PRODUCT ID]],Table1[[PRODUCT]:[SELLING PRICE]],5,FALSE)</f>
        <v>232.13415925654888</v>
      </c>
      <c r="L3835" s="16">
        <f ca="1">J3835*Table3[[#This Row],[QUANTITY]]</f>
        <v>1434</v>
      </c>
      <c r="M3835" s="16">
        <f ca="1">K3835*Table3[[#This Row],[QUANTITY]]*(1-Table3[[#This Row],[DISCOUNT %]])</f>
        <v>1392.1224818145374</v>
      </c>
      <c r="N3835" s="3">
        <f>DAY(Table3[[#This Row],[DATE]])</f>
        <v>1</v>
      </c>
      <c r="O3835" s="3" t="str">
        <f>TEXT(Table3[[#This Row],[DATE]],"mmm")</f>
        <v>Jul</v>
      </c>
      <c r="P3835" s="3">
        <f>YEAR(Table3[[#This Row],[DATE]])</f>
        <v>2031</v>
      </c>
    </row>
    <row r="3836" spans="1:16" x14ac:dyDescent="0.3">
      <c r="A3836" s="6">
        <v>48031</v>
      </c>
      <c r="B3836" s="7" t="s">
        <v>1740</v>
      </c>
      <c r="C3836" s="9">
        <f t="shared" ca="1" si="118"/>
        <v>14</v>
      </c>
      <c r="D3836" s="9" t="s">
        <v>2117</v>
      </c>
      <c r="E3836" s="9" t="s">
        <v>2116</v>
      </c>
      <c r="F3836" s="10">
        <f t="shared" ca="1" si="119"/>
        <v>3.4669537317438451E-2</v>
      </c>
      <c r="G3836" s="3" t="str">
        <f>VLOOKUP(Table3[[#This Row],[PRODUCT ID]],Table1[[PRODUCT]:[SELLING PRICE]],1,FALSE)</f>
        <v>Product688</v>
      </c>
      <c r="H3836" s="3" t="str">
        <f>VLOOKUP(Table3[[#This Row],[PRODUCT ID]],Table1[[PRODUCT]:[SELLING PRICE]],2,FALSE)</f>
        <v>Category1</v>
      </c>
      <c r="I3836" s="3" t="str">
        <f>VLOOKUP(Table3[[#This Row],[PRODUCT ID]],Table1[[PRODUCT]:[SELLING PRICE]],3,FALSE)</f>
        <v>Ft</v>
      </c>
      <c r="J3836" s="16">
        <f ca="1">VLOOKUP(Table3[[#This Row],[PRODUCT ID]],Table1[[PRODUCT]:[SELLING PRICE]],4,FALSE)</f>
        <v>151</v>
      </c>
      <c r="K3836" s="16">
        <f ca="1">VLOOKUP(Table3[[#This Row],[PRODUCT ID]],Table1[[PRODUCT]:[SELLING PRICE]],5,FALSE)</f>
        <v>273.31554097390836</v>
      </c>
      <c r="L3836" s="16">
        <f ca="1">J3836*Table3[[#This Row],[QUANTITY]]</f>
        <v>2114</v>
      </c>
      <c r="M3836" s="16">
        <f ca="1">K3836*Table3[[#This Row],[QUANTITY]]*(1-Table3[[#This Row],[DISCOUNT %]])</f>
        <v>3693.7574467734858</v>
      </c>
      <c r="N3836" s="3">
        <f>DAY(Table3[[#This Row],[DATE]])</f>
        <v>2</v>
      </c>
      <c r="O3836" s="3" t="str">
        <f>TEXT(Table3[[#This Row],[DATE]],"mmm")</f>
        <v>Jul</v>
      </c>
      <c r="P3836" s="3">
        <f>YEAR(Table3[[#This Row],[DATE]])</f>
        <v>2031</v>
      </c>
    </row>
    <row r="3837" spans="1:16" x14ac:dyDescent="0.3">
      <c r="A3837" s="6">
        <v>48032</v>
      </c>
      <c r="B3837" s="7" t="s">
        <v>1741</v>
      </c>
      <c r="C3837" s="9">
        <f t="shared" ca="1" si="118"/>
        <v>7</v>
      </c>
      <c r="D3837" s="9" t="s">
        <v>2117</v>
      </c>
      <c r="E3837" s="9" t="s">
        <v>2116</v>
      </c>
      <c r="F3837" s="10">
        <f t="shared" ca="1" si="119"/>
        <v>2.9919033764066183E-2</v>
      </c>
      <c r="G3837" s="3" t="str">
        <f>VLOOKUP(Table3[[#This Row],[PRODUCT ID]],Table1[[PRODUCT]:[SELLING PRICE]],1,FALSE)</f>
        <v>Product689</v>
      </c>
      <c r="H3837" s="3" t="str">
        <f>VLOOKUP(Table3[[#This Row],[PRODUCT ID]],Table1[[PRODUCT]:[SELLING PRICE]],2,FALSE)</f>
        <v>Category2</v>
      </c>
      <c r="I3837" s="3" t="str">
        <f>VLOOKUP(Table3[[#This Row],[PRODUCT ID]],Table1[[PRODUCT]:[SELLING PRICE]],3,FALSE)</f>
        <v>Kg</v>
      </c>
      <c r="J3837" s="16">
        <f ca="1">VLOOKUP(Table3[[#This Row],[PRODUCT ID]],Table1[[PRODUCT]:[SELLING PRICE]],4,FALSE)</f>
        <v>226</v>
      </c>
      <c r="K3837" s="16">
        <f ca="1">VLOOKUP(Table3[[#This Row],[PRODUCT ID]],Table1[[PRODUCT]:[SELLING PRICE]],5,FALSE)</f>
        <v>73.671177953034203</v>
      </c>
      <c r="L3837" s="16">
        <f ca="1">J3837*Table3[[#This Row],[QUANTITY]]</f>
        <v>1582</v>
      </c>
      <c r="M3837" s="16">
        <f ca="1">K3837*Table3[[#This Row],[QUANTITY]]*(1-Table3[[#This Row],[DISCOUNT %]])</f>
        <v>500.26905244693188</v>
      </c>
      <c r="N3837" s="3">
        <f>DAY(Table3[[#This Row],[DATE]])</f>
        <v>3</v>
      </c>
      <c r="O3837" s="3" t="str">
        <f>TEXT(Table3[[#This Row],[DATE]],"mmm")</f>
        <v>Jul</v>
      </c>
      <c r="P3837" s="3">
        <f>YEAR(Table3[[#This Row],[DATE]])</f>
        <v>2031</v>
      </c>
    </row>
    <row r="3838" spans="1:16" x14ac:dyDescent="0.3">
      <c r="A3838" s="6">
        <v>48033</v>
      </c>
      <c r="B3838" s="7" t="s">
        <v>1742</v>
      </c>
      <c r="C3838" s="9">
        <f t="shared" ca="1" si="118"/>
        <v>15</v>
      </c>
      <c r="D3838" s="9" t="s">
        <v>2116</v>
      </c>
      <c r="E3838" s="9" t="s">
        <v>2118</v>
      </c>
      <c r="F3838" s="10">
        <f t="shared" ca="1" si="119"/>
        <v>9.1206704335319272E-2</v>
      </c>
      <c r="G3838" s="3" t="str">
        <f>VLOOKUP(Table3[[#This Row],[PRODUCT ID]],Table1[[PRODUCT]:[SELLING PRICE]],1,FALSE)</f>
        <v>Product690</v>
      </c>
      <c r="H3838" s="3" t="str">
        <f>VLOOKUP(Table3[[#This Row],[PRODUCT ID]],Table1[[PRODUCT]:[SELLING PRICE]],2,FALSE)</f>
        <v>Category3</v>
      </c>
      <c r="I3838" s="3" t="str">
        <f>VLOOKUP(Table3[[#This Row],[PRODUCT ID]],Table1[[PRODUCT]:[SELLING PRICE]],3,FALSE)</f>
        <v>No</v>
      </c>
      <c r="J3838" s="16">
        <f ca="1">VLOOKUP(Table3[[#This Row],[PRODUCT ID]],Table1[[PRODUCT]:[SELLING PRICE]],4,FALSE)</f>
        <v>113</v>
      </c>
      <c r="K3838" s="16">
        <f ca="1">VLOOKUP(Table3[[#This Row],[PRODUCT ID]],Table1[[PRODUCT]:[SELLING PRICE]],5,FALSE)</f>
        <v>33.209458002311784</v>
      </c>
      <c r="L3838" s="16">
        <f ca="1">J3838*Table3[[#This Row],[QUANTITY]]</f>
        <v>1695</v>
      </c>
      <c r="M3838" s="16">
        <f ca="1">K3838*Table3[[#This Row],[QUANTITY]]*(1-Table3[[#This Row],[DISCOUNT %]])</f>
        <v>452.70799177738093</v>
      </c>
      <c r="N3838" s="3">
        <f>DAY(Table3[[#This Row],[DATE]])</f>
        <v>4</v>
      </c>
      <c r="O3838" s="3" t="str">
        <f>TEXT(Table3[[#This Row],[DATE]],"mmm")</f>
        <v>Jul</v>
      </c>
      <c r="P3838" s="3">
        <f>YEAR(Table3[[#This Row],[DATE]])</f>
        <v>2031</v>
      </c>
    </row>
    <row r="3839" spans="1:16" x14ac:dyDescent="0.3">
      <c r="A3839" s="6">
        <v>48034</v>
      </c>
      <c r="B3839" s="7" t="s">
        <v>1743</v>
      </c>
      <c r="C3839" s="9">
        <f t="shared" ca="1" si="118"/>
        <v>9</v>
      </c>
      <c r="D3839" s="9" t="s">
        <v>2116</v>
      </c>
      <c r="E3839" s="9" t="s">
        <v>2116</v>
      </c>
      <c r="F3839" s="10">
        <f t="shared" ca="1" si="119"/>
        <v>5.4756207352012254E-2</v>
      </c>
      <c r="G3839" s="3" t="str">
        <f>VLOOKUP(Table3[[#This Row],[PRODUCT ID]],Table1[[PRODUCT]:[SELLING PRICE]],1,FALSE)</f>
        <v>Product691</v>
      </c>
      <c r="H3839" s="3" t="str">
        <f>VLOOKUP(Table3[[#This Row],[PRODUCT ID]],Table1[[PRODUCT]:[SELLING PRICE]],2,FALSE)</f>
        <v>Category4</v>
      </c>
      <c r="I3839" s="3" t="str">
        <f>VLOOKUP(Table3[[#This Row],[PRODUCT ID]],Table1[[PRODUCT]:[SELLING PRICE]],3,FALSE)</f>
        <v>No</v>
      </c>
      <c r="J3839" s="16">
        <f ca="1">VLOOKUP(Table3[[#This Row],[PRODUCT ID]],Table1[[PRODUCT]:[SELLING PRICE]],4,FALSE)</f>
        <v>74</v>
      </c>
      <c r="K3839" s="16">
        <f ca="1">VLOOKUP(Table3[[#This Row],[PRODUCT ID]],Table1[[PRODUCT]:[SELLING PRICE]],5,FALSE)</f>
        <v>154.58359620526358</v>
      </c>
      <c r="L3839" s="16">
        <f ca="1">J3839*Table3[[#This Row],[QUANTITY]]</f>
        <v>666</v>
      </c>
      <c r="M3839" s="16">
        <f ca="1">K3839*Table3[[#This Row],[QUANTITY]]*(1-Table3[[#This Row],[DISCOUNT %]])</f>
        <v>1315.0726628240559</v>
      </c>
      <c r="N3839" s="3">
        <f>DAY(Table3[[#This Row],[DATE]])</f>
        <v>5</v>
      </c>
      <c r="O3839" s="3" t="str">
        <f>TEXT(Table3[[#This Row],[DATE]],"mmm")</f>
        <v>Jul</v>
      </c>
      <c r="P3839" s="3">
        <f>YEAR(Table3[[#This Row],[DATE]])</f>
        <v>2031</v>
      </c>
    </row>
    <row r="3840" spans="1:16" x14ac:dyDescent="0.3">
      <c r="A3840" s="6">
        <v>48035</v>
      </c>
      <c r="B3840" s="7" t="s">
        <v>1744</v>
      </c>
      <c r="C3840" s="9">
        <f t="shared" ca="1" si="118"/>
        <v>10</v>
      </c>
      <c r="D3840" s="9" t="s">
        <v>2116</v>
      </c>
      <c r="E3840" s="9" t="s">
        <v>2116</v>
      </c>
      <c r="F3840" s="10">
        <f t="shared" ca="1" si="119"/>
        <v>8.8394930252257697E-2</v>
      </c>
      <c r="G3840" s="3" t="str">
        <f>VLOOKUP(Table3[[#This Row],[PRODUCT ID]],Table1[[PRODUCT]:[SELLING PRICE]],1,FALSE)</f>
        <v>Product692</v>
      </c>
      <c r="H3840" s="3" t="str">
        <f>VLOOKUP(Table3[[#This Row],[PRODUCT ID]],Table1[[PRODUCT]:[SELLING PRICE]],2,FALSE)</f>
        <v>Category5</v>
      </c>
      <c r="I3840" s="3" t="str">
        <f>VLOOKUP(Table3[[#This Row],[PRODUCT ID]],Table1[[PRODUCT]:[SELLING PRICE]],3,FALSE)</f>
        <v>Ft</v>
      </c>
      <c r="J3840" s="16">
        <f ca="1">VLOOKUP(Table3[[#This Row],[PRODUCT ID]],Table1[[PRODUCT]:[SELLING PRICE]],4,FALSE)</f>
        <v>22</v>
      </c>
      <c r="K3840" s="16">
        <f ca="1">VLOOKUP(Table3[[#This Row],[PRODUCT ID]],Table1[[PRODUCT]:[SELLING PRICE]],5,FALSE)</f>
        <v>96.769685619268586</v>
      </c>
      <c r="L3840" s="16">
        <f ca="1">J3840*Table3[[#This Row],[QUANTITY]]</f>
        <v>220</v>
      </c>
      <c r="M3840" s="16">
        <f ca="1">K3840*Table3[[#This Row],[QUANTITY]]*(1-Table3[[#This Row],[DISCOUNT %]])</f>
        <v>882.15736008420424</v>
      </c>
      <c r="N3840" s="3">
        <f>DAY(Table3[[#This Row],[DATE]])</f>
        <v>6</v>
      </c>
      <c r="O3840" s="3" t="str">
        <f>TEXT(Table3[[#This Row],[DATE]],"mmm")</f>
        <v>Jul</v>
      </c>
      <c r="P3840" s="3">
        <f>YEAR(Table3[[#This Row],[DATE]])</f>
        <v>2031</v>
      </c>
    </row>
    <row r="3841" spans="1:16" x14ac:dyDescent="0.3">
      <c r="A3841" s="6">
        <v>48036</v>
      </c>
      <c r="B3841" s="7" t="s">
        <v>1745</v>
      </c>
      <c r="C3841" s="9">
        <f t="shared" ca="1" si="118"/>
        <v>9</v>
      </c>
      <c r="D3841" s="9" t="s">
        <v>2116</v>
      </c>
      <c r="E3841" s="9" t="s">
        <v>2116</v>
      </c>
      <c r="F3841" s="10">
        <f t="shared" ca="1" si="119"/>
        <v>7.3029356638965495E-2</v>
      </c>
      <c r="G3841" s="3" t="str">
        <f>VLOOKUP(Table3[[#This Row],[PRODUCT ID]],Table1[[PRODUCT]:[SELLING PRICE]],1,FALSE)</f>
        <v>Product693</v>
      </c>
      <c r="H3841" s="3" t="str">
        <f>VLOOKUP(Table3[[#This Row],[PRODUCT ID]],Table1[[PRODUCT]:[SELLING PRICE]],2,FALSE)</f>
        <v>Category1</v>
      </c>
      <c r="I3841" s="3" t="str">
        <f>VLOOKUP(Table3[[#This Row],[PRODUCT ID]],Table1[[PRODUCT]:[SELLING PRICE]],3,FALSE)</f>
        <v>No</v>
      </c>
      <c r="J3841" s="16">
        <f ca="1">VLOOKUP(Table3[[#This Row],[PRODUCT ID]],Table1[[PRODUCT]:[SELLING PRICE]],4,FALSE)</f>
        <v>19</v>
      </c>
      <c r="K3841" s="16">
        <f ca="1">VLOOKUP(Table3[[#This Row],[PRODUCT ID]],Table1[[PRODUCT]:[SELLING PRICE]],5,FALSE)</f>
        <v>296.85146870496203</v>
      </c>
      <c r="L3841" s="16">
        <f ca="1">J3841*Table3[[#This Row],[QUANTITY]]</f>
        <v>171</v>
      </c>
      <c r="M3841" s="16">
        <f ca="1">K3841*Table3[[#This Row],[QUANTITY]]*(1-Table3[[#This Row],[DISCOUNT %]])</f>
        <v>2476.5533723529597</v>
      </c>
      <c r="N3841" s="3">
        <f>DAY(Table3[[#This Row],[DATE]])</f>
        <v>7</v>
      </c>
      <c r="O3841" s="3" t="str">
        <f>TEXT(Table3[[#This Row],[DATE]],"mmm")</f>
        <v>Jul</v>
      </c>
      <c r="P3841" s="3">
        <f>YEAR(Table3[[#This Row],[DATE]])</f>
        <v>2031</v>
      </c>
    </row>
    <row r="3842" spans="1:16" x14ac:dyDescent="0.3">
      <c r="A3842" s="6">
        <v>48037</v>
      </c>
      <c r="B3842" s="7" t="s">
        <v>1746</v>
      </c>
      <c r="C3842" s="9">
        <f t="shared" ca="1" si="118"/>
        <v>10</v>
      </c>
      <c r="D3842" s="9" t="s">
        <v>2115</v>
      </c>
      <c r="E3842" s="9" t="s">
        <v>2116</v>
      </c>
      <c r="F3842" s="10">
        <f t="shared" ca="1" si="119"/>
        <v>1.0184135117240324E-2</v>
      </c>
      <c r="G3842" s="3" t="str">
        <f>VLOOKUP(Table3[[#This Row],[PRODUCT ID]],Table1[[PRODUCT]:[SELLING PRICE]],1,FALSE)</f>
        <v>Product694</v>
      </c>
      <c r="H3842" s="3" t="str">
        <f>VLOOKUP(Table3[[#This Row],[PRODUCT ID]],Table1[[PRODUCT]:[SELLING PRICE]],2,FALSE)</f>
        <v>Category2</v>
      </c>
      <c r="I3842" s="3" t="str">
        <f>VLOOKUP(Table3[[#This Row],[PRODUCT ID]],Table1[[PRODUCT]:[SELLING PRICE]],3,FALSE)</f>
        <v>Kg</v>
      </c>
      <c r="J3842" s="16">
        <f ca="1">VLOOKUP(Table3[[#This Row],[PRODUCT ID]],Table1[[PRODUCT]:[SELLING PRICE]],4,FALSE)</f>
        <v>243</v>
      </c>
      <c r="K3842" s="16">
        <f ca="1">VLOOKUP(Table3[[#This Row],[PRODUCT ID]],Table1[[PRODUCT]:[SELLING PRICE]],5,FALSE)</f>
        <v>144.55141273692669</v>
      </c>
      <c r="L3842" s="16">
        <f ca="1">J3842*Table3[[#This Row],[QUANTITY]]</f>
        <v>2430</v>
      </c>
      <c r="M3842" s="16">
        <f ca="1">K3842*Table3[[#This Row],[QUANTITY]]*(1-Table3[[#This Row],[DISCOUNT %]])</f>
        <v>1430.7928161822585</v>
      </c>
      <c r="N3842" s="3">
        <f>DAY(Table3[[#This Row],[DATE]])</f>
        <v>8</v>
      </c>
      <c r="O3842" s="3" t="str">
        <f>TEXT(Table3[[#This Row],[DATE]],"mmm")</f>
        <v>Jul</v>
      </c>
      <c r="P3842" s="3">
        <f>YEAR(Table3[[#This Row],[DATE]])</f>
        <v>2031</v>
      </c>
    </row>
    <row r="3843" spans="1:16" x14ac:dyDescent="0.3">
      <c r="A3843" s="6">
        <v>48038</v>
      </c>
      <c r="B3843" s="7" t="s">
        <v>1747</v>
      </c>
      <c r="C3843" s="9">
        <f t="shared" ref="C3843:C3906" ca="1" si="120">RANDBETWEEN(1,15)</f>
        <v>6</v>
      </c>
      <c r="D3843" s="9" t="s">
        <v>2116</v>
      </c>
      <c r="E3843" s="9" t="s">
        <v>2116</v>
      </c>
      <c r="F3843" s="10">
        <f t="shared" ref="F3843:F3906" ca="1" si="121">RAND()*(0.1)</f>
        <v>8.234388620636722E-2</v>
      </c>
      <c r="G3843" s="3" t="str">
        <f>VLOOKUP(Table3[[#This Row],[PRODUCT ID]],Table1[[PRODUCT]:[SELLING PRICE]],1,FALSE)</f>
        <v>Product695</v>
      </c>
      <c r="H3843" s="3" t="str">
        <f>VLOOKUP(Table3[[#This Row],[PRODUCT ID]],Table1[[PRODUCT]:[SELLING PRICE]],2,FALSE)</f>
        <v>Category3</v>
      </c>
      <c r="I3843" s="3" t="str">
        <f>VLOOKUP(Table3[[#This Row],[PRODUCT ID]],Table1[[PRODUCT]:[SELLING PRICE]],3,FALSE)</f>
        <v>Kg</v>
      </c>
      <c r="J3843" s="16">
        <f ca="1">VLOOKUP(Table3[[#This Row],[PRODUCT ID]],Table1[[PRODUCT]:[SELLING PRICE]],4,FALSE)</f>
        <v>127</v>
      </c>
      <c r="K3843" s="16">
        <f ca="1">VLOOKUP(Table3[[#This Row],[PRODUCT ID]],Table1[[PRODUCT]:[SELLING PRICE]],5,FALSE)</f>
        <v>24.43678346778059</v>
      </c>
      <c r="L3843" s="16">
        <f ca="1">J3843*Table3[[#This Row],[QUANTITY]]</f>
        <v>762</v>
      </c>
      <c r="M3843" s="16">
        <f ca="1">K3843*Table3[[#This Row],[QUANTITY]]*(1-Table3[[#This Row],[DISCOUNT %]])</f>
        <v>134.54738250396016</v>
      </c>
      <c r="N3843" s="3">
        <f>DAY(Table3[[#This Row],[DATE]])</f>
        <v>9</v>
      </c>
      <c r="O3843" s="3" t="str">
        <f>TEXT(Table3[[#This Row],[DATE]],"mmm")</f>
        <v>Jul</v>
      </c>
      <c r="P3843" s="3">
        <f>YEAR(Table3[[#This Row],[DATE]])</f>
        <v>2031</v>
      </c>
    </row>
    <row r="3844" spans="1:16" x14ac:dyDescent="0.3">
      <c r="A3844" s="6">
        <v>48039</v>
      </c>
      <c r="B3844" s="7" t="s">
        <v>1748</v>
      </c>
      <c r="C3844" s="9">
        <f t="shared" ca="1" si="120"/>
        <v>11</v>
      </c>
      <c r="D3844" s="9" t="s">
        <v>2117</v>
      </c>
      <c r="E3844" s="9" t="s">
        <v>2118</v>
      </c>
      <c r="F3844" s="10">
        <f t="shared" ca="1" si="121"/>
        <v>9.7328383829281634E-2</v>
      </c>
      <c r="G3844" s="3" t="str">
        <f>VLOOKUP(Table3[[#This Row],[PRODUCT ID]],Table1[[PRODUCT]:[SELLING PRICE]],1,FALSE)</f>
        <v>Product696</v>
      </c>
      <c r="H3844" s="3" t="str">
        <f>VLOOKUP(Table3[[#This Row],[PRODUCT ID]],Table1[[PRODUCT]:[SELLING PRICE]],2,FALSE)</f>
        <v>Category4</v>
      </c>
      <c r="I3844" s="3" t="str">
        <f>VLOOKUP(Table3[[#This Row],[PRODUCT ID]],Table1[[PRODUCT]:[SELLING PRICE]],3,FALSE)</f>
        <v>Lt</v>
      </c>
      <c r="J3844" s="16">
        <f ca="1">VLOOKUP(Table3[[#This Row],[PRODUCT ID]],Table1[[PRODUCT]:[SELLING PRICE]],4,FALSE)</f>
        <v>217</v>
      </c>
      <c r="K3844" s="16">
        <f ca="1">VLOOKUP(Table3[[#This Row],[PRODUCT ID]],Table1[[PRODUCT]:[SELLING PRICE]],5,FALSE)</f>
        <v>234.09160127255751</v>
      </c>
      <c r="L3844" s="16">
        <f ca="1">J3844*Table3[[#This Row],[QUANTITY]]</f>
        <v>2387</v>
      </c>
      <c r="M3844" s="16">
        <f ca="1">K3844*Table3[[#This Row],[QUANTITY]]*(1-Table3[[#This Row],[DISCOUNT %]])</f>
        <v>2324.3862845795993</v>
      </c>
      <c r="N3844" s="3">
        <f>DAY(Table3[[#This Row],[DATE]])</f>
        <v>10</v>
      </c>
      <c r="O3844" s="3" t="str">
        <f>TEXT(Table3[[#This Row],[DATE]],"mmm")</f>
        <v>Jul</v>
      </c>
      <c r="P3844" s="3">
        <f>YEAR(Table3[[#This Row],[DATE]])</f>
        <v>2031</v>
      </c>
    </row>
    <row r="3845" spans="1:16" x14ac:dyDescent="0.3">
      <c r="A3845" s="6">
        <v>48040</v>
      </c>
      <c r="B3845" s="7" t="s">
        <v>1749</v>
      </c>
      <c r="C3845" s="9">
        <f t="shared" ca="1" si="120"/>
        <v>10</v>
      </c>
      <c r="D3845" s="9" t="s">
        <v>2115</v>
      </c>
      <c r="E3845" s="9" t="s">
        <v>2118</v>
      </c>
      <c r="F3845" s="10">
        <f t="shared" ca="1" si="121"/>
        <v>5.3341787054569746E-2</v>
      </c>
      <c r="G3845" s="3" t="str">
        <f>VLOOKUP(Table3[[#This Row],[PRODUCT ID]],Table1[[PRODUCT]:[SELLING PRICE]],1,FALSE)</f>
        <v>Product697</v>
      </c>
      <c r="H3845" s="3" t="str">
        <f>VLOOKUP(Table3[[#This Row],[PRODUCT ID]],Table1[[PRODUCT]:[SELLING PRICE]],2,FALSE)</f>
        <v>Category1</v>
      </c>
      <c r="I3845" s="3" t="str">
        <f>VLOOKUP(Table3[[#This Row],[PRODUCT ID]],Table1[[PRODUCT]:[SELLING PRICE]],3,FALSE)</f>
        <v>Kg</v>
      </c>
      <c r="J3845" s="16">
        <f ca="1">VLOOKUP(Table3[[#This Row],[PRODUCT ID]],Table1[[PRODUCT]:[SELLING PRICE]],4,FALSE)</f>
        <v>152</v>
      </c>
      <c r="K3845" s="16">
        <f ca="1">VLOOKUP(Table3[[#This Row],[PRODUCT ID]],Table1[[PRODUCT]:[SELLING PRICE]],5,FALSE)</f>
        <v>172.62835048899461</v>
      </c>
      <c r="L3845" s="16">
        <f ca="1">J3845*Table3[[#This Row],[QUANTITY]]</f>
        <v>1520</v>
      </c>
      <c r="M3845" s="16">
        <f ca="1">K3845*Table3[[#This Row],[QUANTITY]]*(1-Table3[[#This Row],[DISCOUNT %]])</f>
        <v>1634.2004577762902</v>
      </c>
      <c r="N3845" s="3">
        <f>DAY(Table3[[#This Row],[DATE]])</f>
        <v>11</v>
      </c>
      <c r="O3845" s="3" t="str">
        <f>TEXT(Table3[[#This Row],[DATE]],"mmm")</f>
        <v>Jul</v>
      </c>
      <c r="P3845" s="3">
        <f>YEAR(Table3[[#This Row],[DATE]])</f>
        <v>2031</v>
      </c>
    </row>
    <row r="3846" spans="1:16" x14ac:dyDescent="0.3">
      <c r="A3846" s="6">
        <v>48041</v>
      </c>
      <c r="B3846" s="7" t="s">
        <v>1750</v>
      </c>
      <c r="C3846" s="9">
        <f t="shared" ca="1" si="120"/>
        <v>10</v>
      </c>
      <c r="D3846" s="9" t="s">
        <v>2115</v>
      </c>
      <c r="E3846" s="9" t="s">
        <v>2116</v>
      </c>
      <c r="F3846" s="10">
        <f t="shared" ca="1" si="121"/>
        <v>9.5074294869093745E-2</v>
      </c>
      <c r="G3846" s="3" t="str">
        <f>VLOOKUP(Table3[[#This Row],[PRODUCT ID]],Table1[[PRODUCT]:[SELLING PRICE]],1,FALSE)</f>
        <v>Product698</v>
      </c>
      <c r="H3846" s="3" t="str">
        <f>VLOOKUP(Table3[[#This Row],[PRODUCT ID]],Table1[[PRODUCT]:[SELLING PRICE]],2,FALSE)</f>
        <v>Category2</v>
      </c>
      <c r="I3846" s="3" t="str">
        <f>VLOOKUP(Table3[[#This Row],[PRODUCT ID]],Table1[[PRODUCT]:[SELLING PRICE]],3,FALSE)</f>
        <v>Lt</v>
      </c>
      <c r="J3846" s="16">
        <f ca="1">VLOOKUP(Table3[[#This Row],[PRODUCT ID]],Table1[[PRODUCT]:[SELLING PRICE]],4,FALSE)</f>
        <v>241</v>
      </c>
      <c r="K3846" s="16">
        <f ca="1">VLOOKUP(Table3[[#This Row],[PRODUCT ID]],Table1[[PRODUCT]:[SELLING PRICE]],5,FALSE)</f>
        <v>270.57215741198377</v>
      </c>
      <c r="L3846" s="16">
        <f ca="1">J3846*Table3[[#This Row],[QUANTITY]]</f>
        <v>2410</v>
      </c>
      <c r="M3846" s="16">
        <f ca="1">K3846*Table3[[#This Row],[QUANTITY]]*(1-Table3[[#This Row],[DISCOUNT %]])</f>
        <v>2448.4770033483001</v>
      </c>
      <c r="N3846" s="3">
        <f>DAY(Table3[[#This Row],[DATE]])</f>
        <v>12</v>
      </c>
      <c r="O3846" s="3" t="str">
        <f>TEXT(Table3[[#This Row],[DATE]],"mmm")</f>
        <v>Jul</v>
      </c>
      <c r="P3846" s="3">
        <f>YEAR(Table3[[#This Row],[DATE]])</f>
        <v>2031</v>
      </c>
    </row>
    <row r="3847" spans="1:16" x14ac:dyDescent="0.3">
      <c r="A3847" s="6">
        <v>48042</v>
      </c>
      <c r="B3847" s="7" t="s">
        <v>1751</v>
      </c>
      <c r="C3847" s="9">
        <f t="shared" ca="1" si="120"/>
        <v>2</v>
      </c>
      <c r="D3847" s="9" t="s">
        <v>2115</v>
      </c>
      <c r="E3847" s="9" t="s">
        <v>2116</v>
      </c>
      <c r="F3847" s="10">
        <f t="shared" ca="1" si="121"/>
        <v>5.7143266628755074E-2</v>
      </c>
      <c r="G3847" s="3" t="str">
        <f>VLOOKUP(Table3[[#This Row],[PRODUCT ID]],Table1[[PRODUCT]:[SELLING PRICE]],1,FALSE)</f>
        <v>Product699</v>
      </c>
      <c r="H3847" s="3" t="str">
        <f>VLOOKUP(Table3[[#This Row],[PRODUCT ID]],Table1[[PRODUCT]:[SELLING PRICE]],2,FALSE)</f>
        <v>Category3</v>
      </c>
      <c r="I3847" s="3" t="str">
        <f>VLOOKUP(Table3[[#This Row],[PRODUCT ID]],Table1[[PRODUCT]:[SELLING PRICE]],3,FALSE)</f>
        <v>Ft</v>
      </c>
      <c r="J3847" s="16">
        <f ca="1">VLOOKUP(Table3[[#This Row],[PRODUCT ID]],Table1[[PRODUCT]:[SELLING PRICE]],4,FALSE)</f>
        <v>229</v>
      </c>
      <c r="K3847" s="16">
        <f ca="1">VLOOKUP(Table3[[#This Row],[PRODUCT ID]],Table1[[PRODUCT]:[SELLING PRICE]],5,FALSE)</f>
        <v>88.252004504637497</v>
      </c>
      <c r="L3847" s="16">
        <f ca="1">J3847*Table3[[#This Row],[QUANTITY]]</f>
        <v>458</v>
      </c>
      <c r="M3847" s="16">
        <f ca="1">K3847*Table3[[#This Row],[QUANTITY]]*(1-Table3[[#This Row],[DISCOUNT %]])</f>
        <v>166.41799336141381</v>
      </c>
      <c r="N3847" s="3">
        <f>DAY(Table3[[#This Row],[DATE]])</f>
        <v>13</v>
      </c>
      <c r="O3847" s="3" t="str">
        <f>TEXT(Table3[[#This Row],[DATE]],"mmm")</f>
        <v>Jul</v>
      </c>
      <c r="P3847" s="3">
        <f>YEAR(Table3[[#This Row],[DATE]])</f>
        <v>2031</v>
      </c>
    </row>
    <row r="3848" spans="1:16" x14ac:dyDescent="0.3">
      <c r="A3848" s="6">
        <v>48043</v>
      </c>
      <c r="B3848" s="7" t="s">
        <v>1752</v>
      </c>
      <c r="C3848" s="9">
        <f t="shared" ca="1" si="120"/>
        <v>3</v>
      </c>
      <c r="D3848" s="9" t="s">
        <v>2116</v>
      </c>
      <c r="E3848" s="9" t="s">
        <v>2116</v>
      </c>
      <c r="F3848" s="10">
        <f t="shared" ca="1" si="121"/>
        <v>3.1972689114094857E-2</v>
      </c>
      <c r="G3848" s="3" t="str">
        <f>VLOOKUP(Table3[[#This Row],[PRODUCT ID]],Table1[[PRODUCT]:[SELLING PRICE]],1,FALSE)</f>
        <v>Product700</v>
      </c>
      <c r="H3848" s="3" t="str">
        <f>VLOOKUP(Table3[[#This Row],[PRODUCT ID]],Table1[[PRODUCT]:[SELLING PRICE]],2,FALSE)</f>
        <v>Category4</v>
      </c>
      <c r="I3848" s="3" t="str">
        <f>VLOOKUP(Table3[[#This Row],[PRODUCT ID]],Table1[[PRODUCT]:[SELLING PRICE]],3,FALSE)</f>
        <v>Kg</v>
      </c>
      <c r="J3848" s="16">
        <f ca="1">VLOOKUP(Table3[[#This Row],[PRODUCT ID]],Table1[[PRODUCT]:[SELLING PRICE]],4,FALSE)</f>
        <v>163</v>
      </c>
      <c r="K3848" s="16">
        <f ca="1">VLOOKUP(Table3[[#This Row],[PRODUCT ID]],Table1[[PRODUCT]:[SELLING PRICE]],5,FALSE)</f>
        <v>241.77557574353969</v>
      </c>
      <c r="L3848" s="16">
        <f ca="1">J3848*Table3[[#This Row],[QUANTITY]]</f>
        <v>489</v>
      </c>
      <c r="M3848" s="16">
        <f ca="1">K3848*Table3[[#This Row],[QUANTITY]]*(1-Table3[[#This Row],[DISCOUNT %]])</f>
        <v>702.1360812747306</v>
      </c>
      <c r="N3848" s="3">
        <f>DAY(Table3[[#This Row],[DATE]])</f>
        <v>14</v>
      </c>
      <c r="O3848" s="3" t="str">
        <f>TEXT(Table3[[#This Row],[DATE]],"mmm")</f>
        <v>Jul</v>
      </c>
      <c r="P3848" s="3">
        <f>YEAR(Table3[[#This Row],[DATE]])</f>
        <v>2031</v>
      </c>
    </row>
    <row r="3849" spans="1:16" x14ac:dyDescent="0.3">
      <c r="A3849" s="6">
        <v>48044</v>
      </c>
      <c r="B3849" s="7" t="s">
        <v>1753</v>
      </c>
      <c r="C3849" s="9">
        <f t="shared" ca="1" si="120"/>
        <v>3</v>
      </c>
      <c r="D3849" s="9" t="s">
        <v>2116</v>
      </c>
      <c r="E3849" s="9" t="s">
        <v>2116</v>
      </c>
      <c r="F3849" s="10">
        <f t="shared" ca="1" si="121"/>
        <v>5.2842893875941323E-3</v>
      </c>
      <c r="G3849" s="3" t="str">
        <f>VLOOKUP(Table3[[#This Row],[PRODUCT ID]],Table1[[PRODUCT]:[SELLING PRICE]],1,FALSE)</f>
        <v>Product701</v>
      </c>
      <c r="H3849" s="3" t="str">
        <f>VLOOKUP(Table3[[#This Row],[PRODUCT ID]],Table1[[PRODUCT]:[SELLING PRICE]],2,FALSE)</f>
        <v>Category5</v>
      </c>
      <c r="I3849" s="3" t="str">
        <f>VLOOKUP(Table3[[#This Row],[PRODUCT ID]],Table1[[PRODUCT]:[SELLING PRICE]],3,FALSE)</f>
        <v>No</v>
      </c>
      <c r="J3849" s="16">
        <f ca="1">VLOOKUP(Table3[[#This Row],[PRODUCT ID]],Table1[[PRODUCT]:[SELLING PRICE]],4,FALSE)</f>
        <v>106</v>
      </c>
      <c r="K3849" s="16">
        <f ca="1">VLOOKUP(Table3[[#This Row],[PRODUCT ID]],Table1[[PRODUCT]:[SELLING PRICE]],5,FALSE)</f>
        <v>295.56872667353639</v>
      </c>
      <c r="L3849" s="16">
        <f ca="1">J3849*Table3[[#This Row],[QUANTITY]]</f>
        <v>318</v>
      </c>
      <c r="M3849" s="16">
        <f ca="1">K3849*Table3[[#This Row],[QUANTITY]]*(1-Table3[[#This Row],[DISCOUNT %]])</f>
        <v>882.02056796361205</v>
      </c>
      <c r="N3849" s="3">
        <f>DAY(Table3[[#This Row],[DATE]])</f>
        <v>15</v>
      </c>
      <c r="O3849" s="3" t="str">
        <f>TEXT(Table3[[#This Row],[DATE]],"mmm")</f>
        <v>Jul</v>
      </c>
      <c r="P3849" s="3">
        <f>YEAR(Table3[[#This Row],[DATE]])</f>
        <v>2031</v>
      </c>
    </row>
    <row r="3850" spans="1:16" x14ac:dyDescent="0.3">
      <c r="A3850" s="6">
        <v>48045</v>
      </c>
      <c r="B3850" s="7" t="s">
        <v>1754</v>
      </c>
      <c r="C3850" s="9">
        <f t="shared" ca="1" si="120"/>
        <v>11</v>
      </c>
      <c r="D3850" s="9" t="s">
        <v>2116</v>
      </c>
      <c r="E3850" s="9" t="s">
        <v>2118</v>
      </c>
      <c r="F3850" s="10">
        <f t="shared" ca="1" si="121"/>
        <v>7.2589912616735537E-3</v>
      </c>
      <c r="G3850" s="3" t="str">
        <f>VLOOKUP(Table3[[#This Row],[PRODUCT ID]],Table1[[PRODUCT]:[SELLING PRICE]],1,FALSE)</f>
        <v>Product702</v>
      </c>
      <c r="H3850" s="3" t="str">
        <f>VLOOKUP(Table3[[#This Row],[PRODUCT ID]],Table1[[PRODUCT]:[SELLING PRICE]],2,FALSE)</f>
        <v>Category1</v>
      </c>
      <c r="I3850" s="3" t="str">
        <f>VLOOKUP(Table3[[#This Row],[PRODUCT ID]],Table1[[PRODUCT]:[SELLING PRICE]],3,FALSE)</f>
        <v>No</v>
      </c>
      <c r="J3850" s="16">
        <f ca="1">VLOOKUP(Table3[[#This Row],[PRODUCT ID]],Table1[[PRODUCT]:[SELLING PRICE]],4,FALSE)</f>
        <v>19</v>
      </c>
      <c r="K3850" s="16">
        <f ca="1">VLOOKUP(Table3[[#This Row],[PRODUCT ID]],Table1[[PRODUCT]:[SELLING PRICE]],5,FALSE)</f>
        <v>164.34769497707549</v>
      </c>
      <c r="L3850" s="16">
        <f ca="1">J3850*Table3[[#This Row],[QUANTITY]]</f>
        <v>209</v>
      </c>
      <c r="M3850" s="16">
        <f ca="1">K3850*Table3[[#This Row],[QUANTITY]]*(1-Table3[[#This Row],[DISCOUNT %]])</f>
        <v>1794.701661448968</v>
      </c>
      <c r="N3850" s="3">
        <f>DAY(Table3[[#This Row],[DATE]])</f>
        <v>16</v>
      </c>
      <c r="O3850" s="3" t="str">
        <f>TEXT(Table3[[#This Row],[DATE]],"mmm")</f>
        <v>Jul</v>
      </c>
      <c r="P3850" s="3">
        <f>YEAR(Table3[[#This Row],[DATE]])</f>
        <v>2031</v>
      </c>
    </row>
    <row r="3851" spans="1:16" x14ac:dyDescent="0.3">
      <c r="A3851" s="6">
        <v>48046</v>
      </c>
      <c r="B3851" s="7" t="s">
        <v>1755</v>
      </c>
      <c r="C3851" s="9">
        <f t="shared" ca="1" si="120"/>
        <v>2</v>
      </c>
      <c r="D3851" s="9" t="s">
        <v>2115</v>
      </c>
      <c r="E3851" s="9" t="s">
        <v>2116</v>
      </c>
      <c r="F3851" s="10">
        <f t="shared" ca="1" si="121"/>
        <v>8.0778445103842689E-2</v>
      </c>
      <c r="G3851" s="3" t="str">
        <f>VLOOKUP(Table3[[#This Row],[PRODUCT ID]],Table1[[PRODUCT]:[SELLING PRICE]],1,FALSE)</f>
        <v>Product703</v>
      </c>
      <c r="H3851" s="3" t="str">
        <f>VLOOKUP(Table3[[#This Row],[PRODUCT ID]],Table1[[PRODUCT]:[SELLING PRICE]],2,FALSE)</f>
        <v>Category2</v>
      </c>
      <c r="I3851" s="3" t="str">
        <f>VLOOKUP(Table3[[#This Row],[PRODUCT ID]],Table1[[PRODUCT]:[SELLING PRICE]],3,FALSE)</f>
        <v>Ft</v>
      </c>
      <c r="J3851" s="16">
        <f ca="1">VLOOKUP(Table3[[#This Row],[PRODUCT ID]],Table1[[PRODUCT]:[SELLING PRICE]],4,FALSE)</f>
        <v>115</v>
      </c>
      <c r="K3851" s="16">
        <f ca="1">VLOOKUP(Table3[[#This Row],[PRODUCT ID]],Table1[[PRODUCT]:[SELLING PRICE]],5,FALSE)</f>
        <v>86.556525681560743</v>
      </c>
      <c r="L3851" s="16">
        <f ca="1">J3851*Table3[[#This Row],[QUANTITY]]</f>
        <v>230</v>
      </c>
      <c r="M3851" s="16">
        <f ca="1">K3851*Table3[[#This Row],[QUANTITY]]*(1-Table3[[#This Row],[DISCOUNT %]])</f>
        <v>159.12924824682688</v>
      </c>
      <c r="N3851" s="3">
        <f>DAY(Table3[[#This Row],[DATE]])</f>
        <v>17</v>
      </c>
      <c r="O3851" s="3" t="str">
        <f>TEXT(Table3[[#This Row],[DATE]],"mmm")</f>
        <v>Jul</v>
      </c>
      <c r="P3851" s="3">
        <f>YEAR(Table3[[#This Row],[DATE]])</f>
        <v>2031</v>
      </c>
    </row>
    <row r="3852" spans="1:16" x14ac:dyDescent="0.3">
      <c r="A3852" s="6">
        <v>48047</v>
      </c>
      <c r="B3852" s="7" t="s">
        <v>1756</v>
      </c>
      <c r="C3852" s="9">
        <f t="shared" ca="1" si="120"/>
        <v>4</v>
      </c>
      <c r="D3852" s="9" t="s">
        <v>2117</v>
      </c>
      <c r="E3852" s="9" t="s">
        <v>2116</v>
      </c>
      <c r="F3852" s="10">
        <f t="shared" ca="1" si="121"/>
        <v>8.8553996501399584E-2</v>
      </c>
      <c r="G3852" s="3" t="str">
        <f>VLOOKUP(Table3[[#This Row],[PRODUCT ID]],Table1[[PRODUCT]:[SELLING PRICE]],1,FALSE)</f>
        <v>Product704</v>
      </c>
      <c r="H3852" s="3" t="str">
        <f>VLOOKUP(Table3[[#This Row],[PRODUCT ID]],Table1[[PRODUCT]:[SELLING PRICE]],2,FALSE)</f>
        <v>Category3</v>
      </c>
      <c r="I3852" s="3" t="str">
        <f>VLOOKUP(Table3[[#This Row],[PRODUCT ID]],Table1[[PRODUCT]:[SELLING PRICE]],3,FALSE)</f>
        <v>No</v>
      </c>
      <c r="J3852" s="16">
        <f ca="1">VLOOKUP(Table3[[#This Row],[PRODUCT ID]],Table1[[PRODUCT]:[SELLING PRICE]],4,FALSE)</f>
        <v>144</v>
      </c>
      <c r="K3852" s="16">
        <f ca="1">VLOOKUP(Table3[[#This Row],[PRODUCT ID]],Table1[[PRODUCT]:[SELLING PRICE]],5,FALSE)</f>
        <v>185.91039832751025</v>
      </c>
      <c r="L3852" s="16">
        <f ca="1">J3852*Table3[[#This Row],[QUANTITY]]</f>
        <v>576</v>
      </c>
      <c r="M3852" s="16">
        <f ca="1">K3852*Table3[[#This Row],[QUANTITY]]*(1-Table3[[#This Row],[DISCOUNT %]])</f>
        <v>677.78915825776835</v>
      </c>
      <c r="N3852" s="3">
        <f>DAY(Table3[[#This Row],[DATE]])</f>
        <v>18</v>
      </c>
      <c r="O3852" s="3" t="str">
        <f>TEXT(Table3[[#This Row],[DATE]],"mmm")</f>
        <v>Jul</v>
      </c>
      <c r="P3852" s="3">
        <f>YEAR(Table3[[#This Row],[DATE]])</f>
        <v>2031</v>
      </c>
    </row>
    <row r="3853" spans="1:16" x14ac:dyDescent="0.3">
      <c r="A3853" s="6">
        <v>48048</v>
      </c>
      <c r="B3853" s="7" t="s">
        <v>1757</v>
      </c>
      <c r="C3853" s="9">
        <f t="shared" ca="1" si="120"/>
        <v>10</v>
      </c>
      <c r="D3853" s="9" t="s">
        <v>2117</v>
      </c>
      <c r="E3853" s="9" t="s">
        <v>2116</v>
      </c>
      <c r="F3853" s="10">
        <f t="shared" ca="1" si="121"/>
        <v>6.6828529385158444E-2</v>
      </c>
      <c r="G3853" s="3" t="str">
        <f>VLOOKUP(Table3[[#This Row],[PRODUCT ID]],Table1[[PRODUCT]:[SELLING PRICE]],1,FALSE)</f>
        <v>Product705</v>
      </c>
      <c r="H3853" s="3" t="str">
        <f>VLOOKUP(Table3[[#This Row],[PRODUCT ID]],Table1[[PRODUCT]:[SELLING PRICE]],2,FALSE)</f>
        <v>Category4</v>
      </c>
      <c r="I3853" s="3" t="str">
        <f>VLOOKUP(Table3[[#This Row],[PRODUCT ID]],Table1[[PRODUCT]:[SELLING PRICE]],3,FALSE)</f>
        <v>Kg</v>
      </c>
      <c r="J3853" s="16">
        <f ca="1">VLOOKUP(Table3[[#This Row],[PRODUCT ID]],Table1[[PRODUCT]:[SELLING PRICE]],4,FALSE)</f>
        <v>82</v>
      </c>
      <c r="K3853" s="16">
        <f ca="1">VLOOKUP(Table3[[#This Row],[PRODUCT ID]],Table1[[PRODUCT]:[SELLING PRICE]],5,FALSE)</f>
        <v>205.44336595555919</v>
      </c>
      <c r="L3853" s="16">
        <f ca="1">J3853*Table3[[#This Row],[QUANTITY]]</f>
        <v>820</v>
      </c>
      <c r="M3853" s="16">
        <f ca="1">K3853*Table3[[#This Row],[QUANTITY]]*(1-Table3[[#This Row],[DISCOUNT %]])</f>
        <v>1917.1388793681224</v>
      </c>
      <c r="N3853" s="3">
        <f>DAY(Table3[[#This Row],[DATE]])</f>
        <v>19</v>
      </c>
      <c r="O3853" s="3" t="str">
        <f>TEXT(Table3[[#This Row],[DATE]],"mmm")</f>
        <v>Jul</v>
      </c>
      <c r="P3853" s="3">
        <f>YEAR(Table3[[#This Row],[DATE]])</f>
        <v>2031</v>
      </c>
    </row>
    <row r="3854" spans="1:16" x14ac:dyDescent="0.3">
      <c r="A3854" s="6">
        <v>48049</v>
      </c>
      <c r="B3854" s="7" t="s">
        <v>1758</v>
      </c>
      <c r="C3854" s="9">
        <f t="shared" ca="1" si="120"/>
        <v>2</v>
      </c>
      <c r="D3854" s="9" t="s">
        <v>2116</v>
      </c>
      <c r="E3854" s="9" t="s">
        <v>2116</v>
      </c>
      <c r="F3854" s="10">
        <f t="shared" ca="1" si="121"/>
        <v>1.423388481579646E-2</v>
      </c>
      <c r="G3854" s="3" t="str">
        <f>VLOOKUP(Table3[[#This Row],[PRODUCT ID]],Table1[[PRODUCT]:[SELLING PRICE]],1,FALSE)</f>
        <v>Product706</v>
      </c>
      <c r="H3854" s="3" t="str">
        <f>VLOOKUP(Table3[[#This Row],[PRODUCT ID]],Table1[[PRODUCT]:[SELLING PRICE]],2,FALSE)</f>
        <v>Category5</v>
      </c>
      <c r="I3854" s="3" t="str">
        <f>VLOOKUP(Table3[[#This Row],[PRODUCT ID]],Table1[[PRODUCT]:[SELLING PRICE]],3,FALSE)</f>
        <v>Kg</v>
      </c>
      <c r="J3854" s="16">
        <f ca="1">VLOOKUP(Table3[[#This Row],[PRODUCT ID]],Table1[[PRODUCT]:[SELLING PRICE]],4,FALSE)</f>
        <v>142</v>
      </c>
      <c r="K3854" s="16">
        <f ca="1">VLOOKUP(Table3[[#This Row],[PRODUCT ID]],Table1[[PRODUCT]:[SELLING PRICE]],5,FALSE)</f>
        <v>165.78700336103822</v>
      </c>
      <c r="L3854" s="16">
        <f ca="1">J3854*Table3[[#This Row],[QUANTITY]]</f>
        <v>284</v>
      </c>
      <c r="M3854" s="16">
        <f ca="1">K3854*Table3[[#This Row],[QUANTITY]]*(1-Table3[[#This Row],[DISCOUNT %]])</f>
        <v>326.8544205024823</v>
      </c>
      <c r="N3854" s="3">
        <f>DAY(Table3[[#This Row],[DATE]])</f>
        <v>20</v>
      </c>
      <c r="O3854" s="3" t="str">
        <f>TEXT(Table3[[#This Row],[DATE]],"mmm")</f>
        <v>Jul</v>
      </c>
      <c r="P3854" s="3">
        <f>YEAR(Table3[[#This Row],[DATE]])</f>
        <v>2031</v>
      </c>
    </row>
    <row r="3855" spans="1:16" x14ac:dyDescent="0.3">
      <c r="A3855" s="6">
        <v>48050</v>
      </c>
      <c r="B3855" s="7" t="s">
        <v>1759</v>
      </c>
      <c r="C3855" s="9">
        <f t="shared" ca="1" si="120"/>
        <v>4</v>
      </c>
      <c r="D3855" s="9" t="s">
        <v>2116</v>
      </c>
      <c r="E3855" s="9" t="s">
        <v>2116</v>
      </c>
      <c r="F3855" s="10">
        <f t="shared" ca="1" si="121"/>
        <v>4.9000638088954288E-2</v>
      </c>
      <c r="G3855" s="3" t="str">
        <f>VLOOKUP(Table3[[#This Row],[PRODUCT ID]],Table1[[PRODUCT]:[SELLING PRICE]],1,FALSE)</f>
        <v>Product707</v>
      </c>
      <c r="H3855" s="3" t="str">
        <f>VLOOKUP(Table3[[#This Row],[PRODUCT ID]],Table1[[PRODUCT]:[SELLING PRICE]],2,FALSE)</f>
        <v>Category1</v>
      </c>
      <c r="I3855" s="3" t="str">
        <f>VLOOKUP(Table3[[#This Row],[PRODUCT ID]],Table1[[PRODUCT]:[SELLING PRICE]],3,FALSE)</f>
        <v>Lt</v>
      </c>
      <c r="J3855" s="16">
        <f ca="1">VLOOKUP(Table3[[#This Row],[PRODUCT ID]],Table1[[PRODUCT]:[SELLING PRICE]],4,FALSE)</f>
        <v>148</v>
      </c>
      <c r="K3855" s="16">
        <f ca="1">VLOOKUP(Table3[[#This Row],[PRODUCT ID]],Table1[[PRODUCT]:[SELLING PRICE]],5,FALSE)</f>
        <v>97.984217050433529</v>
      </c>
      <c r="L3855" s="16">
        <f ca="1">J3855*Table3[[#This Row],[QUANTITY]]</f>
        <v>592</v>
      </c>
      <c r="M3855" s="16">
        <f ca="1">K3855*Table3[[#This Row],[QUANTITY]]*(1-Table3[[#This Row],[DISCOUNT %]])</f>
        <v>372.73171156926276</v>
      </c>
      <c r="N3855" s="3">
        <f>DAY(Table3[[#This Row],[DATE]])</f>
        <v>21</v>
      </c>
      <c r="O3855" s="3" t="str">
        <f>TEXT(Table3[[#This Row],[DATE]],"mmm")</f>
        <v>Jul</v>
      </c>
      <c r="P3855" s="3">
        <f>YEAR(Table3[[#This Row],[DATE]])</f>
        <v>2031</v>
      </c>
    </row>
    <row r="3856" spans="1:16" x14ac:dyDescent="0.3">
      <c r="A3856" s="6">
        <v>48051</v>
      </c>
      <c r="B3856" s="7" t="s">
        <v>1760</v>
      </c>
      <c r="C3856" s="9">
        <f t="shared" ca="1" si="120"/>
        <v>5</v>
      </c>
      <c r="D3856" s="9" t="s">
        <v>2116</v>
      </c>
      <c r="E3856" s="9" t="s">
        <v>2118</v>
      </c>
      <c r="F3856" s="10">
        <f t="shared" ca="1" si="121"/>
        <v>3.7016716532626906E-2</v>
      </c>
      <c r="G3856" s="3" t="str">
        <f>VLOOKUP(Table3[[#This Row],[PRODUCT ID]],Table1[[PRODUCT]:[SELLING PRICE]],1,FALSE)</f>
        <v>Product708</v>
      </c>
      <c r="H3856" s="3" t="str">
        <f>VLOOKUP(Table3[[#This Row],[PRODUCT ID]],Table1[[PRODUCT]:[SELLING PRICE]],2,FALSE)</f>
        <v>Category2</v>
      </c>
      <c r="I3856" s="3" t="str">
        <f>VLOOKUP(Table3[[#This Row],[PRODUCT ID]],Table1[[PRODUCT]:[SELLING PRICE]],3,FALSE)</f>
        <v>Kg</v>
      </c>
      <c r="J3856" s="16">
        <f ca="1">VLOOKUP(Table3[[#This Row],[PRODUCT ID]],Table1[[PRODUCT]:[SELLING PRICE]],4,FALSE)</f>
        <v>42</v>
      </c>
      <c r="K3856" s="16">
        <f ca="1">VLOOKUP(Table3[[#This Row],[PRODUCT ID]],Table1[[PRODUCT]:[SELLING PRICE]],5,FALSE)</f>
        <v>294.57371480769541</v>
      </c>
      <c r="L3856" s="16">
        <f ca="1">J3856*Table3[[#This Row],[QUANTITY]]</f>
        <v>210</v>
      </c>
      <c r="M3856" s="16">
        <f ca="1">K3856*Table3[[#This Row],[QUANTITY]]*(1-Table3[[#This Row],[DISCOUNT %]])</f>
        <v>1418.3478155434805</v>
      </c>
      <c r="N3856" s="3">
        <f>DAY(Table3[[#This Row],[DATE]])</f>
        <v>22</v>
      </c>
      <c r="O3856" s="3" t="str">
        <f>TEXT(Table3[[#This Row],[DATE]],"mmm")</f>
        <v>Jul</v>
      </c>
      <c r="P3856" s="3">
        <f>YEAR(Table3[[#This Row],[DATE]])</f>
        <v>2031</v>
      </c>
    </row>
    <row r="3857" spans="1:16" x14ac:dyDescent="0.3">
      <c r="A3857" s="6">
        <v>48052</v>
      </c>
      <c r="B3857" s="7" t="s">
        <v>1761</v>
      </c>
      <c r="C3857" s="9">
        <f t="shared" ca="1" si="120"/>
        <v>13</v>
      </c>
      <c r="D3857" s="9" t="s">
        <v>2116</v>
      </c>
      <c r="E3857" s="9" t="s">
        <v>2118</v>
      </c>
      <c r="F3857" s="10">
        <f t="shared" ca="1" si="121"/>
        <v>8.7682278774337874E-2</v>
      </c>
      <c r="G3857" s="3" t="str">
        <f>VLOOKUP(Table3[[#This Row],[PRODUCT ID]],Table1[[PRODUCT]:[SELLING PRICE]],1,FALSE)</f>
        <v>Product709</v>
      </c>
      <c r="H3857" s="3" t="str">
        <f>VLOOKUP(Table3[[#This Row],[PRODUCT ID]],Table1[[PRODUCT]:[SELLING PRICE]],2,FALSE)</f>
        <v>Category3</v>
      </c>
      <c r="I3857" s="3" t="str">
        <f>VLOOKUP(Table3[[#This Row],[PRODUCT ID]],Table1[[PRODUCT]:[SELLING PRICE]],3,FALSE)</f>
        <v>Lt</v>
      </c>
      <c r="J3857" s="16">
        <f ca="1">VLOOKUP(Table3[[#This Row],[PRODUCT ID]],Table1[[PRODUCT]:[SELLING PRICE]],4,FALSE)</f>
        <v>172</v>
      </c>
      <c r="K3857" s="16">
        <f ca="1">VLOOKUP(Table3[[#This Row],[PRODUCT ID]],Table1[[PRODUCT]:[SELLING PRICE]],5,FALSE)</f>
        <v>57.557560196430508</v>
      </c>
      <c r="L3857" s="16">
        <f ca="1">J3857*Table3[[#This Row],[QUANTITY]]</f>
        <v>2236</v>
      </c>
      <c r="M3857" s="16">
        <f ca="1">K3857*Table3[[#This Row],[QUANTITY]]*(1-Table3[[#This Row],[DISCOUNT %]])</f>
        <v>682.64016805031258</v>
      </c>
      <c r="N3857" s="3">
        <f>DAY(Table3[[#This Row],[DATE]])</f>
        <v>23</v>
      </c>
      <c r="O3857" s="3" t="str">
        <f>TEXT(Table3[[#This Row],[DATE]],"mmm")</f>
        <v>Jul</v>
      </c>
      <c r="P3857" s="3">
        <f>YEAR(Table3[[#This Row],[DATE]])</f>
        <v>2031</v>
      </c>
    </row>
    <row r="3858" spans="1:16" x14ac:dyDescent="0.3">
      <c r="A3858" s="6">
        <v>48053</v>
      </c>
      <c r="B3858" s="7" t="s">
        <v>1762</v>
      </c>
      <c r="C3858" s="9">
        <f t="shared" ca="1" si="120"/>
        <v>14</v>
      </c>
      <c r="D3858" s="9" t="s">
        <v>2115</v>
      </c>
      <c r="E3858" s="9" t="s">
        <v>2116</v>
      </c>
      <c r="F3858" s="10">
        <f t="shared" ca="1" si="121"/>
        <v>6.7173554541303318E-2</v>
      </c>
      <c r="G3858" s="3" t="str">
        <f>VLOOKUP(Table3[[#This Row],[PRODUCT ID]],Table1[[PRODUCT]:[SELLING PRICE]],1,FALSE)</f>
        <v>Product710</v>
      </c>
      <c r="H3858" s="3" t="str">
        <f>VLOOKUP(Table3[[#This Row],[PRODUCT ID]],Table1[[PRODUCT]:[SELLING PRICE]],2,FALSE)</f>
        <v>Category4</v>
      </c>
      <c r="I3858" s="3" t="str">
        <f>VLOOKUP(Table3[[#This Row],[PRODUCT ID]],Table1[[PRODUCT]:[SELLING PRICE]],3,FALSE)</f>
        <v>Ft</v>
      </c>
      <c r="J3858" s="16">
        <f ca="1">VLOOKUP(Table3[[#This Row],[PRODUCT ID]],Table1[[PRODUCT]:[SELLING PRICE]],4,FALSE)</f>
        <v>94</v>
      </c>
      <c r="K3858" s="16">
        <f ca="1">VLOOKUP(Table3[[#This Row],[PRODUCT ID]],Table1[[PRODUCT]:[SELLING PRICE]],5,FALSE)</f>
        <v>296.10526506122932</v>
      </c>
      <c r="L3858" s="16">
        <f ca="1">J3858*Table3[[#This Row],[QUANTITY]]</f>
        <v>1316</v>
      </c>
      <c r="M3858" s="16">
        <f ca="1">K3858*Table3[[#This Row],[QUANTITY]]*(1-Table3[[#This Row],[DISCOUNT %]])</f>
        <v>3867.0075064414045</v>
      </c>
      <c r="N3858" s="3">
        <f>DAY(Table3[[#This Row],[DATE]])</f>
        <v>24</v>
      </c>
      <c r="O3858" s="3" t="str">
        <f>TEXT(Table3[[#This Row],[DATE]],"mmm")</f>
        <v>Jul</v>
      </c>
      <c r="P3858" s="3">
        <f>YEAR(Table3[[#This Row],[DATE]])</f>
        <v>2031</v>
      </c>
    </row>
    <row r="3859" spans="1:16" x14ac:dyDescent="0.3">
      <c r="A3859" s="6">
        <v>48054</v>
      </c>
      <c r="B3859" s="7" t="s">
        <v>1763</v>
      </c>
      <c r="C3859" s="9">
        <f t="shared" ca="1" si="120"/>
        <v>9</v>
      </c>
      <c r="D3859" s="9" t="s">
        <v>2116</v>
      </c>
      <c r="E3859" s="9" t="s">
        <v>2116</v>
      </c>
      <c r="F3859" s="10">
        <f t="shared" ca="1" si="121"/>
        <v>8.293494476371592E-2</v>
      </c>
      <c r="G3859" s="3" t="str">
        <f>VLOOKUP(Table3[[#This Row],[PRODUCT ID]],Table1[[PRODUCT]:[SELLING PRICE]],1,FALSE)</f>
        <v>Product711</v>
      </c>
      <c r="H3859" s="3" t="str">
        <f>VLOOKUP(Table3[[#This Row],[PRODUCT ID]],Table1[[PRODUCT]:[SELLING PRICE]],2,FALSE)</f>
        <v>Category5</v>
      </c>
      <c r="I3859" s="3" t="str">
        <f>VLOOKUP(Table3[[#This Row],[PRODUCT ID]],Table1[[PRODUCT]:[SELLING PRICE]],3,FALSE)</f>
        <v>Kg</v>
      </c>
      <c r="J3859" s="16">
        <f ca="1">VLOOKUP(Table3[[#This Row],[PRODUCT ID]],Table1[[PRODUCT]:[SELLING PRICE]],4,FALSE)</f>
        <v>96</v>
      </c>
      <c r="K3859" s="16">
        <f ca="1">VLOOKUP(Table3[[#This Row],[PRODUCT ID]],Table1[[PRODUCT]:[SELLING PRICE]],5,FALSE)</f>
        <v>194.03854732905509</v>
      </c>
      <c r="L3859" s="16">
        <f ca="1">J3859*Table3[[#This Row],[QUANTITY]]</f>
        <v>864</v>
      </c>
      <c r="M3859" s="16">
        <f ca="1">K3859*Table3[[#This Row],[QUANTITY]]*(1-Table3[[#This Row],[DISCOUNT %]])</f>
        <v>1601.5137401185941</v>
      </c>
      <c r="N3859" s="3">
        <f>DAY(Table3[[#This Row],[DATE]])</f>
        <v>25</v>
      </c>
      <c r="O3859" s="3" t="str">
        <f>TEXT(Table3[[#This Row],[DATE]],"mmm")</f>
        <v>Jul</v>
      </c>
      <c r="P3859" s="3">
        <f>YEAR(Table3[[#This Row],[DATE]])</f>
        <v>2031</v>
      </c>
    </row>
    <row r="3860" spans="1:16" x14ac:dyDescent="0.3">
      <c r="A3860" s="6">
        <v>48055</v>
      </c>
      <c r="B3860" s="7" t="s">
        <v>1764</v>
      </c>
      <c r="C3860" s="9">
        <f t="shared" ca="1" si="120"/>
        <v>13</v>
      </c>
      <c r="D3860" s="9" t="s">
        <v>2117</v>
      </c>
      <c r="E3860" s="9" t="s">
        <v>2116</v>
      </c>
      <c r="F3860" s="10">
        <f t="shared" ca="1" si="121"/>
        <v>6.8080150273531995E-2</v>
      </c>
      <c r="G3860" s="3" t="str">
        <f>VLOOKUP(Table3[[#This Row],[PRODUCT ID]],Table1[[PRODUCT]:[SELLING PRICE]],1,FALSE)</f>
        <v>Product712</v>
      </c>
      <c r="H3860" s="3" t="str">
        <f>VLOOKUP(Table3[[#This Row],[PRODUCT ID]],Table1[[PRODUCT]:[SELLING PRICE]],2,FALSE)</f>
        <v>Category1</v>
      </c>
      <c r="I3860" s="3" t="str">
        <f>VLOOKUP(Table3[[#This Row],[PRODUCT ID]],Table1[[PRODUCT]:[SELLING PRICE]],3,FALSE)</f>
        <v>No</v>
      </c>
      <c r="J3860" s="16">
        <f ca="1">VLOOKUP(Table3[[#This Row],[PRODUCT ID]],Table1[[PRODUCT]:[SELLING PRICE]],4,FALSE)</f>
        <v>233</v>
      </c>
      <c r="K3860" s="16">
        <f ca="1">VLOOKUP(Table3[[#This Row],[PRODUCT ID]],Table1[[PRODUCT]:[SELLING PRICE]],5,FALSE)</f>
        <v>73.285636260582493</v>
      </c>
      <c r="L3860" s="16">
        <f ca="1">J3860*Table3[[#This Row],[QUANTITY]]</f>
        <v>3029</v>
      </c>
      <c r="M3860" s="16">
        <f ca="1">K3860*Table3[[#This Row],[QUANTITY]]*(1-Table3[[#This Row],[DISCOUNT %]])</f>
        <v>887.85240870391817</v>
      </c>
      <c r="N3860" s="3">
        <f>DAY(Table3[[#This Row],[DATE]])</f>
        <v>26</v>
      </c>
      <c r="O3860" s="3" t="str">
        <f>TEXT(Table3[[#This Row],[DATE]],"mmm")</f>
        <v>Jul</v>
      </c>
      <c r="P3860" s="3">
        <f>YEAR(Table3[[#This Row],[DATE]])</f>
        <v>2031</v>
      </c>
    </row>
    <row r="3861" spans="1:16" x14ac:dyDescent="0.3">
      <c r="A3861" s="6">
        <v>48056</v>
      </c>
      <c r="B3861" s="7" t="s">
        <v>1765</v>
      </c>
      <c r="C3861" s="9">
        <f t="shared" ca="1" si="120"/>
        <v>10</v>
      </c>
      <c r="D3861" s="9" t="s">
        <v>2115</v>
      </c>
      <c r="E3861" s="9" t="s">
        <v>2116</v>
      </c>
      <c r="F3861" s="10">
        <f t="shared" ca="1" si="121"/>
        <v>2.8708338314812343E-3</v>
      </c>
      <c r="G3861" s="3" t="str">
        <f>VLOOKUP(Table3[[#This Row],[PRODUCT ID]],Table1[[PRODUCT]:[SELLING PRICE]],1,FALSE)</f>
        <v>Product713</v>
      </c>
      <c r="H3861" s="3" t="str">
        <f>VLOOKUP(Table3[[#This Row],[PRODUCT ID]],Table1[[PRODUCT]:[SELLING PRICE]],2,FALSE)</f>
        <v>Category2</v>
      </c>
      <c r="I3861" s="3" t="str">
        <f>VLOOKUP(Table3[[#This Row],[PRODUCT ID]],Table1[[PRODUCT]:[SELLING PRICE]],3,FALSE)</f>
        <v>No</v>
      </c>
      <c r="J3861" s="16">
        <f ca="1">VLOOKUP(Table3[[#This Row],[PRODUCT ID]],Table1[[PRODUCT]:[SELLING PRICE]],4,FALSE)</f>
        <v>104</v>
      </c>
      <c r="K3861" s="16">
        <f ca="1">VLOOKUP(Table3[[#This Row],[PRODUCT ID]],Table1[[PRODUCT]:[SELLING PRICE]],5,FALSE)</f>
        <v>213.40761313164433</v>
      </c>
      <c r="L3861" s="16">
        <f ca="1">J3861*Table3[[#This Row],[QUANTITY]]</f>
        <v>1040</v>
      </c>
      <c r="M3861" s="16">
        <f ca="1">K3861*Table3[[#This Row],[QUANTITY]]*(1-Table3[[#This Row],[DISCOUNT %]])</f>
        <v>2127.9495533597033</v>
      </c>
      <c r="N3861" s="3">
        <f>DAY(Table3[[#This Row],[DATE]])</f>
        <v>27</v>
      </c>
      <c r="O3861" s="3" t="str">
        <f>TEXT(Table3[[#This Row],[DATE]],"mmm")</f>
        <v>Jul</v>
      </c>
      <c r="P3861" s="3">
        <f>YEAR(Table3[[#This Row],[DATE]])</f>
        <v>2031</v>
      </c>
    </row>
    <row r="3862" spans="1:16" x14ac:dyDescent="0.3">
      <c r="A3862" s="6">
        <v>48057</v>
      </c>
      <c r="B3862" s="7" t="s">
        <v>1766</v>
      </c>
      <c r="C3862" s="9">
        <f t="shared" ca="1" si="120"/>
        <v>13</v>
      </c>
      <c r="D3862" s="9" t="s">
        <v>2115</v>
      </c>
      <c r="E3862" s="9" t="s">
        <v>2118</v>
      </c>
      <c r="F3862" s="10">
        <f t="shared" ca="1" si="121"/>
        <v>3.636722298548745E-3</v>
      </c>
      <c r="G3862" s="3" t="str">
        <f>VLOOKUP(Table3[[#This Row],[PRODUCT ID]],Table1[[PRODUCT]:[SELLING PRICE]],1,FALSE)</f>
        <v>Product714</v>
      </c>
      <c r="H3862" s="3" t="str">
        <f>VLOOKUP(Table3[[#This Row],[PRODUCT ID]],Table1[[PRODUCT]:[SELLING PRICE]],2,FALSE)</f>
        <v>Category3</v>
      </c>
      <c r="I3862" s="3" t="str">
        <f>VLOOKUP(Table3[[#This Row],[PRODUCT ID]],Table1[[PRODUCT]:[SELLING PRICE]],3,FALSE)</f>
        <v>Ft</v>
      </c>
      <c r="J3862" s="16">
        <f ca="1">VLOOKUP(Table3[[#This Row],[PRODUCT ID]],Table1[[PRODUCT]:[SELLING PRICE]],4,FALSE)</f>
        <v>176</v>
      </c>
      <c r="K3862" s="16">
        <f ca="1">VLOOKUP(Table3[[#This Row],[PRODUCT ID]],Table1[[PRODUCT]:[SELLING PRICE]],5,FALSE)</f>
        <v>171.31429924995061</v>
      </c>
      <c r="L3862" s="16">
        <f ca="1">J3862*Table3[[#This Row],[QUANTITY]]</f>
        <v>2288</v>
      </c>
      <c r="M3862" s="16">
        <f ca="1">K3862*Table3[[#This Row],[QUANTITY]]*(1-Table3[[#This Row],[DISCOUNT %]])</f>
        <v>2218.9865973315045</v>
      </c>
      <c r="N3862" s="3">
        <f>DAY(Table3[[#This Row],[DATE]])</f>
        <v>28</v>
      </c>
      <c r="O3862" s="3" t="str">
        <f>TEXT(Table3[[#This Row],[DATE]],"mmm")</f>
        <v>Jul</v>
      </c>
      <c r="P3862" s="3">
        <f>YEAR(Table3[[#This Row],[DATE]])</f>
        <v>2031</v>
      </c>
    </row>
    <row r="3863" spans="1:16" x14ac:dyDescent="0.3">
      <c r="A3863" s="6">
        <v>48058</v>
      </c>
      <c r="B3863" s="7" t="s">
        <v>1767</v>
      </c>
      <c r="C3863" s="9">
        <f t="shared" ca="1" si="120"/>
        <v>12</v>
      </c>
      <c r="D3863" s="9" t="s">
        <v>2115</v>
      </c>
      <c r="E3863" s="9" t="s">
        <v>2116</v>
      </c>
      <c r="F3863" s="10">
        <f t="shared" ca="1" si="121"/>
        <v>2.7201954745652013E-3</v>
      </c>
      <c r="G3863" s="3" t="str">
        <f>VLOOKUP(Table3[[#This Row],[PRODUCT ID]],Table1[[PRODUCT]:[SELLING PRICE]],1,FALSE)</f>
        <v>Product715</v>
      </c>
      <c r="H3863" s="3" t="str">
        <f>VLOOKUP(Table3[[#This Row],[PRODUCT ID]],Table1[[PRODUCT]:[SELLING PRICE]],2,FALSE)</f>
        <v>Category4</v>
      </c>
      <c r="I3863" s="3" t="str">
        <f>VLOOKUP(Table3[[#This Row],[PRODUCT ID]],Table1[[PRODUCT]:[SELLING PRICE]],3,FALSE)</f>
        <v>No</v>
      </c>
      <c r="J3863" s="16">
        <f ca="1">VLOOKUP(Table3[[#This Row],[PRODUCT ID]],Table1[[PRODUCT]:[SELLING PRICE]],4,FALSE)</f>
        <v>159</v>
      </c>
      <c r="K3863" s="16">
        <f ca="1">VLOOKUP(Table3[[#This Row],[PRODUCT ID]],Table1[[PRODUCT]:[SELLING PRICE]],5,FALSE)</f>
        <v>187.18273790257862</v>
      </c>
      <c r="L3863" s="16">
        <f ca="1">J3863*Table3[[#This Row],[QUANTITY]]</f>
        <v>1908</v>
      </c>
      <c r="M3863" s="16">
        <f ca="1">K3863*Table3[[#This Row],[QUANTITY]]*(1-Table3[[#This Row],[DISCOUNT %]])</f>
        <v>2240.0827711922316</v>
      </c>
      <c r="N3863" s="3">
        <f>DAY(Table3[[#This Row],[DATE]])</f>
        <v>29</v>
      </c>
      <c r="O3863" s="3" t="str">
        <f>TEXT(Table3[[#This Row],[DATE]],"mmm")</f>
        <v>Jul</v>
      </c>
      <c r="P3863" s="3">
        <f>YEAR(Table3[[#This Row],[DATE]])</f>
        <v>2031</v>
      </c>
    </row>
    <row r="3864" spans="1:16" x14ac:dyDescent="0.3">
      <c r="A3864" s="6">
        <v>48059</v>
      </c>
      <c r="B3864" s="7" t="s">
        <v>1768</v>
      </c>
      <c r="C3864" s="9">
        <f t="shared" ca="1" si="120"/>
        <v>4</v>
      </c>
      <c r="D3864" s="9" t="s">
        <v>2116</v>
      </c>
      <c r="E3864" s="9" t="s">
        <v>2116</v>
      </c>
      <c r="F3864" s="10">
        <f t="shared" ca="1" si="121"/>
        <v>7.769460890519525E-2</v>
      </c>
      <c r="G3864" s="3" t="str">
        <f>VLOOKUP(Table3[[#This Row],[PRODUCT ID]],Table1[[PRODUCT]:[SELLING PRICE]],1,FALSE)</f>
        <v>Product716</v>
      </c>
      <c r="H3864" s="3" t="str">
        <f>VLOOKUP(Table3[[#This Row],[PRODUCT ID]],Table1[[PRODUCT]:[SELLING PRICE]],2,FALSE)</f>
        <v>Category5</v>
      </c>
      <c r="I3864" s="3" t="str">
        <f>VLOOKUP(Table3[[#This Row],[PRODUCT ID]],Table1[[PRODUCT]:[SELLING PRICE]],3,FALSE)</f>
        <v>Kg</v>
      </c>
      <c r="J3864" s="16">
        <f ca="1">VLOOKUP(Table3[[#This Row],[PRODUCT ID]],Table1[[PRODUCT]:[SELLING PRICE]],4,FALSE)</f>
        <v>124</v>
      </c>
      <c r="K3864" s="16">
        <f ca="1">VLOOKUP(Table3[[#This Row],[PRODUCT ID]],Table1[[PRODUCT]:[SELLING PRICE]],5,FALSE)</f>
        <v>295.82198082970342</v>
      </c>
      <c r="L3864" s="16">
        <f ca="1">J3864*Table3[[#This Row],[QUANTITY]]</f>
        <v>496</v>
      </c>
      <c r="M3864" s="16">
        <f ca="1">K3864*Table3[[#This Row],[QUANTITY]]*(1-Table3[[#This Row],[DISCOUNT %]])</f>
        <v>1091.3528308943178</v>
      </c>
      <c r="N3864" s="3">
        <f>DAY(Table3[[#This Row],[DATE]])</f>
        <v>30</v>
      </c>
      <c r="O3864" s="3" t="str">
        <f>TEXT(Table3[[#This Row],[DATE]],"mmm")</f>
        <v>Jul</v>
      </c>
      <c r="P3864" s="3">
        <f>YEAR(Table3[[#This Row],[DATE]])</f>
        <v>2031</v>
      </c>
    </row>
    <row r="3865" spans="1:16" x14ac:dyDescent="0.3">
      <c r="A3865" s="6">
        <v>48060</v>
      </c>
      <c r="B3865" s="7" t="s">
        <v>1769</v>
      </c>
      <c r="C3865" s="9">
        <f t="shared" ca="1" si="120"/>
        <v>8</v>
      </c>
      <c r="D3865" s="9" t="s">
        <v>2116</v>
      </c>
      <c r="E3865" s="9" t="s">
        <v>2116</v>
      </c>
      <c r="F3865" s="10">
        <f t="shared" ca="1" si="121"/>
        <v>3.1890427830068423E-2</v>
      </c>
      <c r="G3865" s="3" t="str">
        <f>VLOOKUP(Table3[[#This Row],[PRODUCT ID]],Table1[[PRODUCT]:[SELLING PRICE]],1,FALSE)</f>
        <v>Product717</v>
      </c>
      <c r="H3865" s="3" t="str">
        <f>VLOOKUP(Table3[[#This Row],[PRODUCT ID]],Table1[[PRODUCT]:[SELLING PRICE]],2,FALSE)</f>
        <v>Category1</v>
      </c>
      <c r="I3865" s="3" t="str">
        <f>VLOOKUP(Table3[[#This Row],[PRODUCT ID]],Table1[[PRODUCT]:[SELLING PRICE]],3,FALSE)</f>
        <v>Kg</v>
      </c>
      <c r="J3865" s="16">
        <f ca="1">VLOOKUP(Table3[[#This Row],[PRODUCT ID]],Table1[[PRODUCT]:[SELLING PRICE]],4,FALSE)</f>
        <v>166</v>
      </c>
      <c r="K3865" s="16">
        <f ca="1">VLOOKUP(Table3[[#This Row],[PRODUCT ID]],Table1[[PRODUCT]:[SELLING PRICE]],5,FALSE)</f>
        <v>266.9135434964582</v>
      </c>
      <c r="L3865" s="16">
        <f ca="1">J3865*Table3[[#This Row],[QUANTITY]]</f>
        <v>1328</v>
      </c>
      <c r="M3865" s="16">
        <f ca="1">K3865*Table3[[#This Row],[QUANTITY]]*(1-Table3[[#This Row],[DISCOUNT %]])</f>
        <v>2067.2124512057326</v>
      </c>
      <c r="N3865" s="3">
        <f>DAY(Table3[[#This Row],[DATE]])</f>
        <v>31</v>
      </c>
      <c r="O3865" s="3" t="str">
        <f>TEXT(Table3[[#This Row],[DATE]],"mmm")</f>
        <v>Jul</v>
      </c>
      <c r="P3865" s="3">
        <f>YEAR(Table3[[#This Row],[DATE]])</f>
        <v>2031</v>
      </c>
    </row>
    <row r="3866" spans="1:16" x14ac:dyDescent="0.3">
      <c r="A3866" s="6">
        <v>48061</v>
      </c>
      <c r="B3866" s="7" t="s">
        <v>1770</v>
      </c>
      <c r="C3866" s="9">
        <f t="shared" ca="1" si="120"/>
        <v>7</v>
      </c>
      <c r="D3866" s="9" t="s">
        <v>2116</v>
      </c>
      <c r="E3866" s="9" t="s">
        <v>2116</v>
      </c>
      <c r="F3866" s="10">
        <f t="shared" ca="1" si="121"/>
        <v>2.1198141534293502E-2</v>
      </c>
      <c r="G3866" s="3" t="str">
        <f>VLOOKUP(Table3[[#This Row],[PRODUCT ID]],Table1[[PRODUCT]:[SELLING PRICE]],1,FALSE)</f>
        <v>Product718</v>
      </c>
      <c r="H3866" s="3" t="str">
        <f>VLOOKUP(Table3[[#This Row],[PRODUCT ID]],Table1[[PRODUCT]:[SELLING PRICE]],2,FALSE)</f>
        <v>Category2</v>
      </c>
      <c r="I3866" s="3" t="str">
        <f>VLOOKUP(Table3[[#This Row],[PRODUCT ID]],Table1[[PRODUCT]:[SELLING PRICE]],3,FALSE)</f>
        <v>Lt</v>
      </c>
      <c r="J3866" s="16">
        <f ca="1">VLOOKUP(Table3[[#This Row],[PRODUCT ID]],Table1[[PRODUCT]:[SELLING PRICE]],4,FALSE)</f>
        <v>27</v>
      </c>
      <c r="K3866" s="16">
        <f ca="1">VLOOKUP(Table3[[#This Row],[PRODUCT ID]],Table1[[PRODUCT]:[SELLING PRICE]],5,FALSE)</f>
        <v>88.724677326105393</v>
      </c>
      <c r="L3866" s="16">
        <f ca="1">J3866*Table3[[#This Row],[QUANTITY]]</f>
        <v>189</v>
      </c>
      <c r="M3866" s="16">
        <f ca="1">K3866*Table3[[#This Row],[QUANTITY]]*(1-Table3[[#This Row],[DISCOUNT %]])</f>
        <v>607.90715340993461</v>
      </c>
      <c r="N3866" s="3">
        <f>DAY(Table3[[#This Row],[DATE]])</f>
        <v>1</v>
      </c>
      <c r="O3866" s="3" t="str">
        <f>TEXT(Table3[[#This Row],[DATE]],"mmm")</f>
        <v>Aug</v>
      </c>
      <c r="P3866" s="3">
        <f>YEAR(Table3[[#This Row],[DATE]])</f>
        <v>2031</v>
      </c>
    </row>
    <row r="3867" spans="1:16" x14ac:dyDescent="0.3">
      <c r="A3867" s="6">
        <v>48062</v>
      </c>
      <c r="B3867" s="7" t="s">
        <v>1771</v>
      </c>
      <c r="C3867" s="9">
        <f t="shared" ca="1" si="120"/>
        <v>13</v>
      </c>
      <c r="D3867" s="9" t="s">
        <v>2115</v>
      </c>
      <c r="E3867" s="9" t="s">
        <v>2116</v>
      </c>
      <c r="F3867" s="10">
        <f t="shared" ca="1" si="121"/>
        <v>2.4186169210501207E-2</v>
      </c>
      <c r="G3867" s="3" t="str">
        <f>VLOOKUP(Table3[[#This Row],[PRODUCT ID]],Table1[[PRODUCT]:[SELLING PRICE]],1,FALSE)</f>
        <v>Product719</v>
      </c>
      <c r="H3867" s="3" t="str">
        <f>VLOOKUP(Table3[[#This Row],[PRODUCT ID]],Table1[[PRODUCT]:[SELLING PRICE]],2,FALSE)</f>
        <v>Category3</v>
      </c>
      <c r="I3867" s="3" t="str">
        <f>VLOOKUP(Table3[[#This Row],[PRODUCT ID]],Table1[[PRODUCT]:[SELLING PRICE]],3,FALSE)</f>
        <v>Kg</v>
      </c>
      <c r="J3867" s="16">
        <f ca="1">VLOOKUP(Table3[[#This Row],[PRODUCT ID]],Table1[[PRODUCT]:[SELLING PRICE]],4,FALSE)</f>
        <v>138</v>
      </c>
      <c r="K3867" s="16">
        <f ca="1">VLOOKUP(Table3[[#This Row],[PRODUCT ID]],Table1[[PRODUCT]:[SELLING PRICE]],5,FALSE)</f>
        <v>259.32162322068609</v>
      </c>
      <c r="L3867" s="16">
        <f ca="1">J3867*Table3[[#This Row],[QUANTITY]]</f>
        <v>1794</v>
      </c>
      <c r="M3867" s="16">
        <f ca="1">K3867*Table3[[#This Row],[QUANTITY]]*(1-Table3[[#This Row],[DISCOUNT %]])</f>
        <v>3289.6451452998735</v>
      </c>
      <c r="N3867" s="3">
        <f>DAY(Table3[[#This Row],[DATE]])</f>
        <v>2</v>
      </c>
      <c r="O3867" s="3" t="str">
        <f>TEXT(Table3[[#This Row],[DATE]],"mmm")</f>
        <v>Aug</v>
      </c>
      <c r="P3867" s="3">
        <f>YEAR(Table3[[#This Row],[DATE]])</f>
        <v>2031</v>
      </c>
    </row>
    <row r="3868" spans="1:16" x14ac:dyDescent="0.3">
      <c r="A3868" s="6">
        <v>48063</v>
      </c>
      <c r="B3868" s="7" t="s">
        <v>1772</v>
      </c>
      <c r="C3868" s="9">
        <f t="shared" ca="1" si="120"/>
        <v>13</v>
      </c>
      <c r="D3868" s="9" t="s">
        <v>2117</v>
      </c>
      <c r="E3868" s="9" t="s">
        <v>2118</v>
      </c>
      <c r="F3868" s="10">
        <f t="shared" ca="1" si="121"/>
        <v>5.7352750727880757E-2</v>
      </c>
      <c r="G3868" s="3" t="str">
        <f>VLOOKUP(Table3[[#This Row],[PRODUCT ID]],Table1[[PRODUCT]:[SELLING PRICE]],1,FALSE)</f>
        <v>Product720</v>
      </c>
      <c r="H3868" s="3" t="str">
        <f>VLOOKUP(Table3[[#This Row],[PRODUCT ID]],Table1[[PRODUCT]:[SELLING PRICE]],2,FALSE)</f>
        <v>Category4</v>
      </c>
      <c r="I3868" s="3" t="str">
        <f>VLOOKUP(Table3[[#This Row],[PRODUCT ID]],Table1[[PRODUCT]:[SELLING PRICE]],3,FALSE)</f>
        <v>Lt</v>
      </c>
      <c r="J3868" s="16">
        <f ca="1">VLOOKUP(Table3[[#This Row],[PRODUCT ID]],Table1[[PRODUCT]:[SELLING PRICE]],4,FALSE)</f>
        <v>230</v>
      </c>
      <c r="K3868" s="16">
        <f ca="1">VLOOKUP(Table3[[#This Row],[PRODUCT ID]],Table1[[PRODUCT]:[SELLING PRICE]],5,FALSE)</f>
        <v>26.877835030387043</v>
      </c>
      <c r="L3868" s="16">
        <f ca="1">J3868*Table3[[#This Row],[QUANTITY]]</f>
        <v>2990</v>
      </c>
      <c r="M3868" s="16">
        <f ca="1">K3868*Table3[[#This Row],[QUANTITY]]*(1-Table3[[#This Row],[DISCOUNT %]])</f>
        <v>329.37212435119403</v>
      </c>
      <c r="N3868" s="3">
        <f>DAY(Table3[[#This Row],[DATE]])</f>
        <v>3</v>
      </c>
      <c r="O3868" s="3" t="str">
        <f>TEXT(Table3[[#This Row],[DATE]],"mmm")</f>
        <v>Aug</v>
      </c>
      <c r="P3868" s="3">
        <f>YEAR(Table3[[#This Row],[DATE]])</f>
        <v>2031</v>
      </c>
    </row>
    <row r="3869" spans="1:16" x14ac:dyDescent="0.3">
      <c r="A3869" s="6">
        <v>48064</v>
      </c>
      <c r="B3869" s="7" t="s">
        <v>1773</v>
      </c>
      <c r="C3869" s="9">
        <f t="shared" ca="1" si="120"/>
        <v>15</v>
      </c>
      <c r="D3869" s="9" t="s">
        <v>2117</v>
      </c>
      <c r="E3869" s="9" t="s">
        <v>2118</v>
      </c>
      <c r="F3869" s="10">
        <f t="shared" ca="1" si="121"/>
        <v>9.738748673119596E-2</v>
      </c>
      <c r="G3869" s="3" t="str">
        <f>VLOOKUP(Table3[[#This Row],[PRODUCT ID]],Table1[[PRODUCT]:[SELLING PRICE]],1,FALSE)</f>
        <v>Product721</v>
      </c>
      <c r="H3869" s="3" t="str">
        <f>VLOOKUP(Table3[[#This Row],[PRODUCT ID]],Table1[[PRODUCT]:[SELLING PRICE]],2,FALSE)</f>
        <v>Category1</v>
      </c>
      <c r="I3869" s="3" t="str">
        <f>VLOOKUP(Table3[[#This Row],[PRODUCT ID]],Table1[[PRODUCT]:[SELLING PRICE]],3,FALSE)</f>
        <v>Ft</v>
      </c>
      <c r="J3869" s="16">
        <f ca="1">VLOOKUP(Table3[[#This Row],[PRODUCT ID]],Table1[[PRODUCT]:[SELLING PRICE]],4,FALSE)</f>
        <v>190</v>
      </c>
      <c r="K3869" s="16">
        <f ca="1">VLOOKUP(Table3[[#This Row],[PRODUCT ID]],Table1[[PRODUCT]:[SELLING PRICE]],5,FALSE)</f>
        <v>185.73545245836215</v>
      </c>
      <c r="L3869" s="16">
        <f ca="1">J3869*Table3[[#This Row],[QUANTITY]]</f>
        <v>2850</v>
      </c>
      <c r="M3869" s="16">
        <f ca="1">K3869*Table3[[#This Row],[QUANTITY]]*(1-Table3[[#This Row],[DISCOUNT %]])</f>
        <v>2514.7071531984111</v>
      </c>
      <c r="N3869" s="3">
        <f>DAY(Table3[[#This Row],[DATE]])</f>
        <v>4</v>
      </c>
      <c r="O3869" s="3" t="str">
        <f>TEXT(Table3[[#This Row],[DATE]],"mmm")</f>
        <v>Aug</v>
      </c>
      <c r="P3869" s="3">
        <f>YEAR(Table3[[#This Row],[DATE]])</f>
        <v>2031</v>
      </c>
    </row>
    <row r="3870" spans="1:16" x14ac:dyDescent="0.3">
      <c r="A3870" s="6">
        <v>48065</v>
      </c>
      <c r="B3870" s="7" t="s">
        <v>1774</v>
      </c>
      <c r="C3870" s="9">
        <f t="shared" ca="1" si="120"/>
        <v>14</v>
      </c>
      <c r="D3870" s="9" t="s">
        <v>2116</v>
      </c>
      <c r="E3870" s="9" t="s">
        <v>2116</v>
      </c>
      <c r="F3870" s="10">
        <f t="shared" ca="1" si="121"/>
        <v>5.8615992871218596E-2</v>
      </c>
      <c r="G3870" s="3" t="str">
        <f>VLOOKUP(Table3[[#This Row],[PRODUCT ID]],Table1[[PRODUCT]:[SELLING PRICE]],1,FALSE)</f>
        <v>Product722</v>
      </c>
      <c r="H3870" s="3" t="str">
        <f>VLOOKUP(Table3[[#This Row],[PRODUCT ID]],Table1[[PRODUCT]:[SELLING PRICE]],2,FALSE)</f>
        <v>Category2</v>
      </c>
      <c r="I3870" s="3" t="str">
        <f>VLOOKUP(Table3[[#This Row],[PRODUCT ID]],Table1[[PRODUCT]:[SELLING PRICE]],3,FALSE)</f>
        <v>Kg</v>
      </c>
      <c r="J3870" s="16">
        <f ca="1">VLOOKUP(Table3[[#This Row],[PRODUCT ID]],Table1[[PRODUCT]:[SELLING PRICE]],4,FALSE)</f>
        <v>68</v>
      </c>
      <c r="K3870" s="16">
        <f ca="1">VLOOKUP(Table3[[#This Row],[PRODUCT ID]],Table1[[PRODUCT]:[SELLING PRICE]],5,FALSE)</f>
        <v>53.711634953907932</v>
      </c>
      <c r="L3870" s="16">
        <f ca="1">J3870*Table3[[#This Row],[QUANTITY]]</f>
        <v>952</v>
      </c>
      <c r="M3870" s="16">
        <f ca="1">K3870*Table3[[#This Row],[QUANTITY]]*(1-Table3[[#This Row],[DISCOUNT %]])</f>
        <v>707.88583799287437</v>
      </c>
      <c r="N3870" s="3">
        <f>DAY(Table3[[#This Row],[DATE]])</f>
        <v>5</v>
      </c>
      <c r="O3870" s="3" t="str">
        <f>TEXT(Table3[[#This Row],[DATE]],"mmm")</f>
        <v>Aug</v>
      </c>
      <c r="P3870" s="3">
        <f>YEAR(Table3[[#This Row],[DATE]])</f>
        <v>2031</v>
      </c>
    </row>
    <row r="3871" spans="1:16" x14ac:dyDescent="0.3">
      <c r="A3871" s="6">
        <v>48066</v>
      </c>
      <c r="B3871" s="7" t="s">
        <v>1775</v>
      </c>
      <c r="C3871" s="9">
        <f t="shared" ca="1" si="120"/>
        <v>14</v>
      </c>
      <c r="D3871" s="9" t="s">
        <v>2116</v>
      </c>
      <c r="E3871" s="9" t="s">
        <v>2116</v>
      </c>
      <c r="F3871" s="10">
        <f t="shared" ca="1" si="121"/>
        <v>6.5167995018155997E-2</v>
      </c>
      <c r="G3871" s="3" t="str">
        <f>VLOOKUP(Table3[[#This Row],[PRODUCT ID]],Table1[[PRODUCT]:[SELLING PRICE]],1,FALSE)</f>
        <v>Product723</v>
      </c>
      <c r="H3871" s="3" t="str">
        <f>VLOOKUP(Table3[[#This Row],[PRODUCT ID]],Table1[[PRODUCT]:[SELLING PRICE]],2,FALSE)</f>
        <v>Category3</v>
      </c>
      <c r="I3871" s="3" t="str">
        <f>VLOOKUP(Table3[[#This Row],[PRODUCT ID]],Table1[[PRODUCT]:[SELLING PRICE]],3,FALSE)</f>
        <v>No</v>
      </c>
      <c r="J3871" s="16">
        <f ca="1">VLOOKUP(Table3[[#This Row],[PRODUCT ID]],Table1[[PRODUCT]:[SELLING PRICE]],4,FALSE)</f>
        <v>81</v>
      </c>
      <c r="K3871" s="16">
        <f ca="1">VLOOKUP(Table3[[#This Row],[PRODUCT ID]],Table1[[PRODUCT]:[SELLING PRICE]],5,FALSE)</f>
        <v>198.47219125776294</v>
      </c>
      <c r="L3871" s="16">
        <f ca="1">J3871*Table3[[#This Row],[QUANTITY]]</f>
        <v>1134</v>
      </c>
      <c r="M3871" s="16">
        <f ca="1">K3871*Table3[[#This Row],[QUANTITY]]*(1-Table3[[#This Row],[DISCOUNT %]])</f>
        <v>2597.5341908128839</v>
      </c>
      <c r="N3871" s="3">
        <f>DAY(Table3[[#This Row],[DATE]])</f>
        <v>6</v>
      </c>
      <c r="O3871" s="3" t="str">
        <f>TEXT(Table3[[#This Row],[DATE]],"mmm")</f>
        <v>Aug</v>
      </c>
      <c r="P3871" s="3">
        <f>YEAR(Table3[[#This Row],[DATE]])</f>
        <v>2031</v>
      </c>
    </row>
    <row r="3872" spans="1:16" x14ac:dyDescent="0.3">
      <c r="A3872" s="6">
        <v>48067</v>
      </c>
      <c r="B3872" s="7" t="s">
        <v>1776</v>
      </c>
      <c r="C3872" s="9">
        <f t="shared" ca="1" si="120"/>
        <v>15</v>
      </c>
      <c r="D3872" s="9" t="s">
        <v>2116</v>
      </c>
      <c r="E3872" s="9" t="s">
        <v>2116</v>
      </c>
      <c r="F3872" s="10">
        <f t="shared" ca="1" si="121"/>
        <v>4.9871083611159828E-2</v>
      </c>
      <c r="G3872" s="3" t="str">
        <f>VLOOKUP(Table3[[#This Row],[PRODUCT ID]],Table1[[PRODUCT]:[SELLING PRICE]],1,FALSE)</f>
        <v>Product724</v>
      </c>
      <c r="H3872" s="3" t="str">
        <f>VLOOKUP(Table3[[#This Row],[PRODUCT ID]],Table1[[PRODUCT]:[SELLING PRICE]],2,FALSE)</f>
        <v>Category4</v>
      </c>
      <c r="I3872" s="3" t="str">
        <f>VLOOKUP(Table3[[#This Row],[PRODUCT ID]],Table1[[PRODUCT]:[SELLING PRICE]],3,FALSE)</f>
        <v>No</v>
      </c>
      <c r="J3872" s="16">
        <f ca="1">VLOOKUP(Table3[[#This Row],[PRODUCT ID]],Table1[[PRODUCT]:[SELLING PRICE]],4,FALSE)</f>
        <v>157</v>
      </c>
      <c r="K3872" s="16">
        <f ca="1">VLOOKUP(Table3[[#This Row],[PRODUCT ID]],Table1[[PRODUCT]:[SELLING PRICE]],5,FALSE)</f>
        <v>95.514346165573158</v>
      </c>
      <c r="L3872" s="16">
        <f ca="1">J3872*Table3[[#This Row],[QUANTITY]]</f>
        <v>2355</v>
      </c>
      <c r="M3872" s="16">
        <f ca="1">K3872*Table3[[#This Row],[QUANTITY]]*(1-Table3[[#This Row],[DISCOUNT %]])</f>
        <v>1361.2641333282691</v>
      </c>
      <c r="N3872" s="3">
        <f>DAY(Table3[[#This Row],[DATE]])</f>
        <v>7</v>
      </c>
      <c r="O3872" s="3" t="str">
        <f>TEXT(Table3[[#This Row],[DATE]],"mmm")</f>
        <v>Aug</v>
      </c>
      <c r="P3872" s="3">
        <f>YEAR(Table3[[#This Row],[DATE]])</f>
        <v>2031</v>
      </c>
    </row>
    <row r="3873" spans="1:16" x14ac:dyDescent="0.3">
      <c r="A3873" s="6">
        <v>48068</v>
      </c>
      <c r="B3873" s="7" t="s">
        <v>1777</v>
      </c>
      <c r="C3873" s="9">
        <f t="shared" ca="1" si="120"/>
        <v>1</v>
      </c>
      <c r="D3873" s="9" t="s">
        <v>2116</v>
      </c>
      <c r="E3873" s="9" t="s">
        <v>2116</v>
      </c>
      <c r="F3873" s="10">
        <f t="shared" ca="1" si="121"/>
        <v>2.62173246149503E-3</v>
      </c>
      <c r="G3873" s="3" t="str">
        <f>VLOOKUP(Table3[[#This Row],[PRODUCT ID]],Table1[[PRODUCT]:[SELLING PRICE]],1,FALSE)</f>
        <v>Product725</v>
      </c>
      <c r="H3873" s="3" t="str">
        <f>VLOOKUP(Table3[[#This Row],[PRODUCT ID]],Table1[[PRODUCT]:[SELLING PRICE]],2,FALSE)</f>
        <v>Category5</v>
      </c>
      <c r="I3873" s="3" t="str">
        <f>VLOOKUP(Table3[[#This Row],[PRODUCT ID]],Table1[[PRODUCT]:[SELLING PRICE]],3,FALSE)</f>
        <v>Ft</v>
      </c>
      <c r="J3873" s="16">
        <f ca="1">VLOOKUP(Table3[[#This Row],[PRODUCT ID]],Table1[[PRODUCT]:[SELLING PRICE]],4,FALSE)</f>
        <v>157</v>
      </c>
      <c r="K3873" s="16">
        <f ca="1">VLOOKUP(Table3[[#This Row],[PRODUCT ID]],Table1[[PRODUCT]:[SELLING PRICE]],5,FALSE)</f>
        <v>286.81832291832291</v>
      </c>
      <c r="L3873" s="16">
        <f ca="1">J3873*Table3[[#This Row],[QUANTITY]]</f>
        <v>157</v>
      </c>
      <c r="M3873" s="16">
        <f ca="1">K3873*Table3[[#This Row],[QUANTITY]]*(1-Table3[[#This Row],[DISCOUNT %]])</f>
        <v>286.06636201057637</v>
      </c>
      <c r="N3873" s="3">
        <f>DAY(Table3[[#This Row],[DATE]])</f>
        <v>8</v>
      </c>
      <c r="O3873" s="3" t="str">
        <f>TEXT(Table3[[#This Row],[DATE]],"mmm")</f>
        <v>Aug</v>
      </c>
      <c r="P3873" s="3">
        <f>YEAR(Table3[[#This Row],[DATE]])</f>
        <v>2031</v>
      </c>
    </row>
    <row r="3874" spans="1:16" x14ac:dyDescent="0.3">
      <c r="A3874" s="6">
        <v>48069</v>
      </c>
      <c r="B3874" s="7" t="s">
        <v>1778</v>
      </c>
      <c r="C3874" s="9">
        <f t="shared" ca="1" si="120"/>
        <v>15</v>
      </c>
      <c r="D3874" s="9" t="s">
        <v>2115</v>
      </c>
      <c r="E3874" s="9" t="s">
        <v>2118</v>
      </c>
      <c r="F3874" s="10">
        <f t="shared" ca="1" si="121"/>
        <v>8.0310431415173689E-2</v>
      </c>
      <c r="G3874" s="3" t="str">
        <f>VLOOKUP(Table3[[#This Row],[PRODUCT ID]],Table1[[PRODUCT]:[SELLING PRICE]],1,FALSE)</f>
        <v>Product726</v>
      </c>
      <c r="H3874" s="3" t="str">
        <f>VLOOKUP(Table3[[#This Row],[PRODUCT ID]],Table1[[PRODUCT]:[SELLING PRICE]],2,FALSE)</f>
        <v>Category1</v>
      </c>
      <c r="I3874" s="3" t="str">
        <f>VLOOKUP(Table3[[#This Row],[PRODUCT ID]],Table1[[PRODUCT]:[SELLING PRICE]],3,FALSE)</f>
        <v>No</v>
      </c>
      <c r="J3874" s="16">
        <f ca="1">VLOOKUP(Table3[[#This Row],[PRODUCT ID]],Table1[[PRODUCT]:[SELLING PRICE]],4,FALSE)</f>
        <v>73</v>
      </c>
      <c r="K3874" s="16">
        <f ca="1">VLOOKUP(Table3[[#This Row],[PRODUCT ID]],Table1[[PRODUCT]:[SELLING PRICE]],5,FALSE)</f>
        <v>100.29232704753052</v>
      </c>
      <c r="L3874" s="16">
        <f ca="1">J3874*Table3[[#This Row],[QUANTITY]]</f>
        <v>1095</v>
      </c>
      <c r="M3874" s="16">
        <f ca="1">K3874*Table3[[#This Row],[QUANTITY]]*(1-Table3[[#This Row],[DISCOUNT %]])</f>
        <v>1383.5671049206749</v>
      </c>
      <c r="N3874" s="3">
        <f>DAY(Table3[[#This Row],[DATE]])</f>
        <v>9</v>
      </c>
      <c r="O3874" s="3" t="str">
        <f>TEXT(Table3[[#This Row],[DATE]],"mmm")</f>
        <v>Aug</v>
      </c>
      <c r="P3874" s="3">
        <f>YEAR(Table3[[#This Row],[DATE]])</f>
        <v>2031</v>
      </c>
    </row>
    <row r="3875" spans="1:16" x14ac:dyDescent="0.3">
      <c r="A3875" s="6">
        <v>48070</v>
      </c>
      <c r="B3875" s="7" t="s">
        <v>1779</v>
      </c>
      <c r="C3875" s="9">
        <f t="shared" ca="1" si="120"/>
        <v>10</v>
      </c>
      <c r="D3875" s="9" t="s">
        <v>2116</v>
      </c>
      <c r="E3875" s="9" t="s">
        <v>2116</v>
      </c>
      <c r="F3875" s="10">
        <f t="shared" ca="1" si="121"/>
        <v>2.1296158094838737E-2</v>
      </c>
      <c r="G3875" s="3" t="str">
        <f>VLOOKUP(Table3[[#This Row],[PRODUCT ID]],Table1[[PRODUCT]:[SELLING PRICE]],1,FALSE)</f>
        <v>Product727</v>
      </c>
      <c r="H3875" s="3" t="str">
        <f>VLOOKUP(Table3[[#This Row],[PRODUCT ID]],Table1[[PRODUCT]:[SELLING PRICE]],2,FALSE)</f>
        <v>Category2</v>
      </c>
      <c r="I3875" s="3" t="str">
        <f>VLOOKUP(Table3[[#This Row],[PRODUCT ID]],Table1[[PRODUCT]:[SELLING PRICE]],3,FALSE)</f>
        <v>Kg</v>
      </c>
      <c r="J3875" s="16">
        <f ca="1">VLOOKUP(Table3[[#This Row],[PRODUCT ID]],Table1[[PRODUCT]:[SELLING PRICE]],4,FALSE)</f>
        <v>231</v>
      </c>
      <c r="K3875" s="16">
        <f ca="1">VLOOKUP(Table3[[#This Row],[PRODUCT ID]],Table1[[PRODUCT]:[SELLING PRICE]],5,FALSE)</f>
        <v>264.03950063171976</v>
      </c>
      <c r="L3875" s="16">
        <f ca="1">J3875*Table3[[#This Row],[QUANTITY]]</f>
        <v>2310</v>
      </c>
      <c r="M3875" s="16">
        <f ca="1">K3875*Table3[[#This Row],[QUANTITY]]*(1-Table3[[#This Row],[DISCOUNT %]])</f>
        <v>2584.1647368298441</v>
      </c>
      <c r="N3875" s="3">
        <f>DAY(Table3[[#This Row],[DATE]])</f>
        <v>10</v>
      </c>
      <c r="O3875" s="3" t="str">
        <f>TEXT(Table3[[#This Row],[DATE]],"mmm")</f>
        <v>Aug</v>
      </c>
      <c r="P3875" s="3">
        <f>YEAR(Table3[[#This Row],[DATE]])</f>
        <v>2031</v>
      </c>
    </row>
    <row r="3876" spans="1:16" x14ac:dyDescent="0.3">
      <c r="A3876" s="6">
        <v>48071</v>
      </c>
      <c r="B3876" s="7" t="s">
        <v>1780</v>
      </c>
      <c r="C3876" s="9">
        <f t="shared" ca="1" si="120"/>
        <v>9</v>
      </c>
      <c r="D3876" s="9" t="s">
        <v>2117</v>
      </c>
      <c r="E3876" s="9" t="s">
        <v>2116</v>
      </c>
      <c r="F3876" s="10">
        <f t="shared" ca="1" si="121"/>
        <v>7.1961352281898511E-2</v>
      </c>
      <c r="G3876" s="3" t="str">
        <f>VLOOKUP(Table3[[#This Row],[PRODUCT ID]],Table1[[PRODUCT]:[SELLING PRICE]],1,FALSE)</f>
        <v>Product728</v>
      </c>
      <c r="H3876" s="3" t="str">
        <f>VLOOKUP(Table3[[#This Row],[PRODUCT ID]],Table1[[PRODUCT]:[SELLING PRICE]],2,FALSE)</f>
        <v>Category3</v>
      </c>
      <c r="I3876" s="3" t="str">
        <f>VLOOKUP(Table3[[#This Row],[PRODUCT ID]],Table1[[PRODUCT]:[SELLING PRICE]],3,FALSE)</f>
        <v>Kg</v>
      </c>
      <c r="J3876" s="16">
        <f ca="1">VLOOKUP(Table3[[#This Row],[PRODUCT ID]],Table1[[PRODUCT]:[SELLING PRICE]],4,FALSE)</f>
        <v>28</v>
      </c>
      <c r="K3876" s="16">
        <f ca="1">VLOOKUP(Table3[[#This Row],[PRODUCT ID]],Table1[[PRODUCT]:[SELLING PRICE]],5,FALSE)</f>
        <v>235.99795543332823</v>
      </c>
      <c r="L3876" s="16">
        <f ca="1">J3876*Table3[[#This Row],[QUANTITY]]</f>
        <v>252</v>
      </c>
      <c r="M3876" s="16">
        <f ca="1">K3876*Table3[[#This Row],[QUANTITY]]*(1-Table3[[#This Row],[DISCOUNT %]])</f>
        <v>1971.1370108212443</v>
      </c>
      <c r="N3876" s="3">
        <f>DAY(Table3[[#This Row],[DATE]])</f>
        <v>11</v>
      </c>
      <c r="O3876" s="3" t="str">
        <f>TEXT(Table3[[#This Row],[DATE]],"mmm")</f>
        <v>Aug</v>
      </c>
      <c r="P3876" s="3">
        <f>YEAR(Table3[[#This Row],[DATE]])</f>
        <v>2031</v>
      </c>
    </row>
    <row r="3877" spans="1:16" x14ac:dyDescent="0.3">
      <c r="A3877" s="6">
        <v>48072</v>
      </c>
      <c r="B3877" s="7" t="s">
        <v>1781</v>
      </c>
      <c r="C3877" s="9">
        <f t="shared" ca="1" si="120"/>
        <v>9</v>
      </c>
      <c r="D3877" s="9" t="s">
        <v>2115</v>
      </c>
      <c r="E3877" s="9" t="s">
        <v>2116</v>
      </c>
      <c r="F3877" s="10">
        <f t="shared" ca="1" si="121"/>
        <v>8.3332002882964218E-2</v>
      </c>
      <c r="G3877" s="3" t="str">
        <f>VLOOKUP(Table3[[#This Row],[PRODUCT ID]],Table1[[PRODUCT]:[SELLING PRICE]],1,FALSE)</f>
        <v>Product729</v>
      </c>
      <c r="H3877" s="3" t="str">
        <f>VLOOKUP(Table3[[#This Row],[PRODUCT ID]],Table1[[PRODUCT]:[SELLING PRICE]],2,FALSE)</f>
        <v>Category4</v>
      </c>
      <c r="I3877" s="3" t="str">
        <f>VLOOKUP(Table3[[#This Row],[PRODUCT ID]],Table1[[PRODUCT]:[SELLING PRICE]],3,FALSE)</f>
        <v>Lt</v>
      </c>
      <c r="J3877" s="16">
        <f ca="1">VLOOKUP(Table3[[#This Row],[PRODUCT ID]],Table1[[PRODUCT]:[SELLING PRICE]],4,FALSE)</f>
        <v>26</v>
      </c>
      <c r="K3877" s="16">
        <f ca="1">VLOOKUP(Table3[[#This Row],[PRODUCT ID]],Table1[[PRODUCT]:[SELLING PRICE]],5,FALSE)</f>
        <v>243.60873401897607</v>
      </c>
      <c r="L3877" s="16">
        <f ca="1">J3877*Table3[[#This Row],[QUANTITY]]</f>
        <v>234</v>
      </c>
      <c r="M3877" s="16">
        <f ca="1">K3877*Table3[[#This Row],[QUANTITY]]*(1-Table3[[#This Row],[DISCOUNT %]])</f>
        <v>2009.7749726405232</v>
      </c>
      <c r="N3877" s="3">
        <f>DAY(Table3[[#This Row],[DATE]])</f>
        <v>12</v>
      </c>
      <c r="O3877" s="3" t="str">
        <f>TEXT(Table3[[#This Row],[DATE]],"mmm")</f>
        <v>Aug</v>
      </c>
      <c r="P3877" s="3">
        <f>YEAR(Table3[[#This Row],[DATE]])</f>
        <v>2031</v>
      </c>
    </row>
    <row r="3878" spans="1:16" x14ac:dyDescent="0.3">
      <c r="A3878" s="6">
        <v>48073</v>
      </c>
      <c r="B3878" s="7" t="s">
        <v>1782</v>
      </c>
      <c r="C3878" s="9">
        <f t="shared" ca="1" si="120"/>
        <v>9</v>
      </c>
      <c r="D3878" s="9" t="s">
        <v>2115</v>
      </c>
      <c r="E3878" s="9" t="s">
        <v>2116</v>
      </c>
      <c r="F3878" s="10">
        <f t="shared" ca="1" si="121"/>
        <v>7.3958880033548419E-2</v>
      </c>
      <c r="G3878" s="3" t="str">
        <f>VLOOKUP(Table3[[#This Row],[PRODUCT ID]],Table1[[PRODUCT]:[SELLING PRICE]],1,FALSE)</f>
        <v>Product730</v>
      </c>
      <c r="H3878" s="3" t="str">
        <f>VLOOKUP(Table3[[#This Row],[PRODUCT ID]],Table1[[PRODUCT]:[SELLING PRICE]],2,FALSE)</f>
        <v>Category5</v>
      </c>
      <c r="I3878" s="3" t="str">
        <f>VLOOKUP(Table3[[#This Row],[PRODUCT ID]],Table1[[PRODUCT]:[SELLING PRICE]],3,FALSE)</f>
        <v>Kg</v>
      </c>
      <c r="J3878" s="16">
        <f ca="1">VLOOKUP(Table3[[#This Row],[PRODUCT ID]],Table1[[PRODUCT]:[SELLING PRICE]],4,FALSE)</f>
        <v>60</v>
      </c>
      <c r="K3878" s="16">
        <f ca="1">VLOOKUP(Table3[[#This Row],[PRODUCT ID]],Table1[[PRODUCT]:[SELLING PRICE]],5,FALSE)</f>
        <v>220.94841570064551</v>
      </c>
      <c r="L3878" s="16">
        <f ca="1">J3878*Table3[[#This Row],[QUANTITY]]</f>
        <v>540</v>
      </c>
      <c r="M3878" s="16">
        <f ca="1">K3878*Table3[[#This Row],[QUANTITY]]*(1-Table3[[#This Row],[DISCOUNT %]])</f>
        <v>1841.4658649721498</v>
      </c>
      <c r="N3878" s="3">
        <f>DAY(Table3[[#This Row],[DATE]])</f>
        <v>13</v>
      </c>
      <c r="O3878" s="3" t="str">
        <f>TEXT(Table3[[#This Row],[DATE]],"mmm")</f>
        <v>Aug</v>
      </c>
      <c r="P3878" s="3">
        <f>YEAR(Table3[[#This Row],[DATE]])</f>
        <v>2031</v>
      </c>
    </row>
    <row r="3879" spans="1:16" x14ac:dyDescent="0.3">
      <c r="A3879" s="6">
        <v>48074</v>
      </c>
      <c r="B3879" s="7" t="s">
        <v>1783</v>
      </c>
      <c r="C3879" s="9">
        <f t="shared" ca="1" si="120"/>
        <v>10</v>
      </c>
      <c r="D3879" s="9" t="s">
        <v>2115</v>
      </c>
      <c r="E3879" s="9" t="s">
        <v>2116</v>
      </c>
      <c r="F3879" s="10">
        <f t="shared" ca="1" si="121"/>
        <v>6.7046450347846606E-2</v>
      </c>
      <c r="G3879" s="3" t="str">
        <f>VLOOKUP(Table3[[#This Row],[PRODUCT ID]],Table1[[PRODUCT]:[SELLING PRICE]],1,FALSE)</f>
        <v>Product731</v>
      </c>
      <c r="H3879" s="3" t="str">
        <f>VLOOKUP(Table3[[#This Row],[PRODUCT ID]],Table1[[PRODUCT]:[SELLING PRICE]],2,FALSE)</f>
        <v>Category1</v>
      </c>
      <c r="I3879" s="3" t="str">
        <f>VLOOKUP(Table3[[#This Row],[PRODUCT ID]],Table1[[PRODUCT]:[SELLING PRICE]],3,FALSE)</f>
        <v>Lt</v>
      </c>
      <c r="J3879" s="16">
        <f ca="1">VLOOKUP(Table3[[#This Row],[PRODUCT ID]],Table1[[PRODUCT]:[SELLING PRICE]],4,FALSE)</f>
        <v>144</v>
      </c>
      <c r="K3879" s="16">
        <f ca="1">VLOOKUP(Table3[[#This Row],[PRODUCT ID]],Table1[[PRODUCT]:[SELLING PRICE]],5,FALSE)</f>
        <v>49.535815251049996</v>
      </c>
      <c r="L3879" s="16">
        <f ca="1">J3879*Table3[[#This Row],[QUANTITY]]</f>
        <v>1440</v>
      </c>
      <c r="M3879" s="16">
        <f ca="1">K3879*Table3[[#This Row],[QUANTITY]]*(1-Table3[[#This Row],[DISCOUNT %]])</f>
        <v>462.14614673380368</v>
      </c>
      <c r="N3879" s="3">
        <f>DAY(Table3[[#This Row],[DATE]])</f>
        <v>14</v>
      </c>
      <c r="O3879" s="3" t="str">
        <f>TEXT(Table3[[#This Row],[DATE]],"mmm")</f>
        <v>Aug</v>
      </c>
      <c r="P3879" s="3">
        <f>YEAR(Table3[[#This Row],[DATE]])</f>
        <v>2031</v>
      </c>
    </row>
    <row r="3880" spans="1:16" x14ac:dyDescent="0.3">
      <c r="A3880" s="6">
        <v>48075</v>
      </c>
      <c r="B3880" s="7" t="s">
        <v>1784</v>
      </c>
      <c r="C3880" s="9">
        <f t="shared" ca="1" si="120"/>
        <v>4</v>
      </c>
      <c r="D3880" s="9" t="s">
        <v>2116</v>
      </c>
      <c r="E3880" s="9" t="s">
        <v>2118</v>
      </c>
      <c r="F3880" s="10">
        <f t="shared" ca="1" si="121"/>
        <v>9.1006283098263488E-2</v>
      </c>
      <c r="G3880" s="3" t="str">
        <f>VLOOKUP(Table3[[#This Row],[PRODUCT ID]],Table1[[PRODUCT]:[SELLING PRICE]],1,FALSE)</f>
        <v>Product732</v>
      </c>
      <c r="H3880" s="3" t="str">
        <f>VLOOKUP(Table3[[#This Row],[PRODUCT ID]],Table1[[PRODUCT]:[SELLING PRICE]],2,FALSE)</f>
        <v>Category2</v>
      </c>
      <c r="I3880" s="3" t="str">
        <f>VLOOKUP(Table3[[#This Row],[PRODUCT ID]],Table1[[PRODUCT]:[SELLING PRICE]],3,FALSE)</f>
        <v>Ft</v>
      </c>
      <c r="J3880" s="16">
        <f ca="1">VLOOKUP(Table3[[#This Row],[PRODUCT ID]],Table1[[PRODUCT]:[SELLING PRICE]],4,FALSE)</f>
        <v>130</v>
      </c>
      <c r="K3880" s="16">
        <f ca="1">VLOOKUP(Table3[[#This Row],[PRODUCT ID]],Table1[[PRODUCT]:[SELLING PRICE]],5,FALSE)</f>
        <v>233.43901586511393</v>
      </c>
      <c r="L3880" s="16">
        <f ca="1">J3880*Table3[[#This Row],[QUANTITY]]</f>
        <v>520</v>
      </c>
      <c r="M3880" s="16">
        <f ca="1">K3880*Table3[[#This Row],[QUANTITY]]*(1-Table3[[#This Row],[DISCOUNT %]])</f>
        <v>848.77839480445334</v>
      </c>
      <c r="N3880" s="3">
        <f>DAY(Table3[[#This Row],[DATE]])</f>
        <v>15</v>
      </c>
      <c r="O3880" s="3" t="str">
        <f>TEXT(Table3[[#This Row],[DATE]],"mmm")</f>
        <v>Aug</v>
      </c>
      <c r="P3880" s="3">
        <f>YEAR(Table3[[#This Row],[DATE]])</f>
        <v>2031</v>
      </c>
    </row>
    <row r="3881" spans="1:16" x14ac:dyDescent="0.3">
      <c r="A3881" s="6">
        <v>48076</v>
      </c>
      <c r="B3881" s="7" t="s">
        <v>1785</v>
      </c>
      <c r="C3881" s="9">
        <f t="shared" ca="1" si="120"/>
        <v>6</v>
      </c>
      <c r="D3881" s="9" t="s">
        <v>2116</v>
      </c>
      <c r="E3881" s="9" t="s">
        <v>2118</v>
      </c>
      <c r="F3881" s="10">
        <f t="shared" ca="1" si="121"/>
        <v>6.4126077276205215E-2</v>
      </c>
      <c r="G3881" s="3" t="str">
        <f>VLOOKUP(Table3[[#This Row],[PRODUCT ID]],Table1[[PRODUCT]:[SELLING PRICE]],1,FALSE)</f>
        <v>Product733</v>
      </c>
      <c r="H3881" s="3" t="str">
        <f>VLOOKUP(Table3[[#This Row],[PRODUCT ID]],Table1[[PRODUCT]:[SELLING PRICE]],2,FALSE)</f>
        <v>Category3</v>
      </c>
      <c r="I3881" s="3" t="str">
        <f>VLOOKUP(Table3[[#This Row],[PRODUCT ID]],Table1[[PRODUCT]:[SELLING PRICE]],3,FALSE)</f>
        <v>Kg</v>
      </c>
      <c r="J3881" s="16">
        <f ca="1">VLOOKUP(Table3[[#This Row],[PRODUCT ID]],Table1[[PRODUCT]:[SELLING PRICE]],4,FALSE)</f>
        <v>154</v>
      </c>
      <c r="K3881" s="16">
        <f ca="1">VLOOKUP(Table3[[#This Row],[PRODUCT ID]],Table1[[PRODUCT]:[SELLING PRICE]],5,FALSE)</f>
        <v>117.20226459063348</v>
      </c>
      <c r="L3881" s="16">
        <f ca="1">J3881*Table3[[#This Row],[QUANTITY]]</f>
        <v>924</v>
      </c>
      <c r="M3881" s="16">
        <f ca="1">K3881*Table3[[#This Row],[QUANTITY]]*(1-Table3[[#This Row],[DISCOUNT %]])</f>
        <v>658.11925868728952</v>
      </c>
      <c r="N3881" s="3">
        <f>DAY(Table3[[#This Row],[DATE]])</f>
        <v>16</v>
      </c>
      <c r="O3881" s="3" t="str">
        <f>TEXT(Table3[[#This Row],[DATE]],"mmm")</f>
        <v>Aug</v>
      </c>
      <c r="P3881" s="3">
        <f>YEAR(Table3[[#This Row],[DATE]])</f>
        <v>2031</v>
      </c>
    </row>
    <row r="3882" spans="1:16" x14ac:dyDescent="0.3">
      <c r="A3882" s="6">
        <v>48077</v>
      </c>
      <c r="B3882" s="7" t="s">
        <v>1786</v>
      </c>
      <c r="C3882" s="9">
        <f t="shared" ca="1" si="120"/>
        <v>10</v>
      </c>
      <c r="D3882" s="9" t="s">
        <v>2116</v>
      </c>
      <c r="E3882" s="9" t="s">
        <v>2116</v>
      </c>
      <c r="F3882" s="10">
        <f t="shared" ca="1" si="121"/>
        <v>3.1000524778588268E-2</v>
      </c>
      <c r="G3882" s="3" t="str">
        <f>VLOOKUP(Table3[[#This Row],[PRODUCT ID]],Table1[[PRODUCT]:[SELLING PRICE]],1,FALSE)</f>
        <v>Product734</v>
      </c>
      <c r="H3882" s="3" t="str">
        <f>VLOOKUP(Table3[[#This Row],[PRODUCT ID]],Table1[[PRODUCT]:[SELLING PRICE]],2,FALSE)</f>
        <v>Category4</v>
      </c>
      <c r="I3882" s="3" t="str">
        <f>VLOOKUP(Table3[[#This Row],[PRODUCT ID]],Table1[[PRODUCT]:[SELLING PRICE]],3,FALSE)</f>
        <v>No</v>
      </c>
      <c r="J3882" s="16">
        <f ca="1">VLOOKUP(Table3[[#This Row],[PRODUCT ID]],Table1[[PRODUCT]:[SELLING PRICE]],4,FALSE)</f>
        <v>180</v>
      </c>
      <c r="K3882" s="16">
        <f ca="1">VLOOKUP(Table3[[#This Row],[PRODUCT ID]],Table1[[PRODUCT]:[SELLING PRICE]],5,FALSE)</f>
        <v>305.29138548332213</v>
      </c>
      <c r="L3882" s="16">
        <f ca="1">J3882*Table3[[#This Row],[QUANTITY]]</f>
        <v>1800</v>
      </c>
      <c r="M3882" s="16">
        <f ca="1">K3882*Table3[[#This Row],[QUANTITY]]*(1-Table3[[#This Row],[DISCOUNT %]])</f>
        <v>2958.2719232295685</v>
      </c>
      <c r="N3882" s="3">
        <f>DAY(Table3[[#This Row],[DATE]])</f>
        <v>17</v>
      </c>
      <c r="O3882" s="3" t="str">
        <f>TEXT(Table3[[#This Row],[DATE]],"mmm")</f>
        <v>Aug</v>
      </c>
      <c r="P3882" s="3">
        <f>YEAR(Table3[[#This Row],[DATE]])</f>
        <v>2031</v>
      </c>
    </row>
    <row r="3883" spans="1:16" x14ac:dyDescent="0.3">
      <c r="A3883" s="6">
        <v>48078</v>
      </c>
      <c r="B3883" s="7" t="s">
        <v>1787</v>
      </c>
      <c r="C3883" s="9">
        <f t="shared" ca="1" si="120"/>
        <v>6</v>
      </c>
      <c r="D3883" s="9" t="s">
        <v>2115</v>
      </c>
      <c r="E3883" s="9" t="s">
        <v>2116</v>
      </c>
      <c r="F3883" s="10">
        <f t="shared" ca="1" si="121"/>
        <v>8.7956901665439388E-2</v>
      </c>
      <c r="G3883" s="3" t="str">
        <f>VLOOKUP(Table3[[#This Row],[PRODUCT ID]],Table1[[PRODUCT]:[SELLING PRICE]],1,FALSE)</f>
        <v>Product735</v>
      </c>
      <c r="H3883" s="3" t="str">
        <f>VLOOKUP(Table3[[#This Row],[PRODUCT ID]],Table1[[PRODUCT]:[SELLING PRICE]],2,FALSE)</f>
        <v>Category5</v>
      </c>
      <c r="I3883" s="3" t="str">
        <f>VLOOKUP(Table3[[#This Row],[PRODUCT ID]],Table1[[PRODUCT]:[SELLING PRICE]],3,FALSE)</f>
        <v>No</v>
      </c>
      <c r="J3883" s="16">
        <f ca="1">VLOOKUP(Table3[[#This Row],[PRODUCT ID]],Table1[[PRODUCT]:[SELLING PRICE]],4,FALSE)</f>
        <v>186</v>
      </c>
      <c r="K3883" s="16">
        <f ca="1">VLOOKUP(Table3[[#This Row],[PRODUCT ID]],Table1[[PRODUCT]:[SELLING PRICE]],5,FALSE)</f>
        <v>305.95102303561646</v>
      </c>
      <c r="L3883" s="16">
        <f ca="1">J3883*Table3[[#This Row],[QUANTITY]]</f>
        <v>1116</v>
      </c>
      <c r="M3883" s="16">
        <f ca="1">K3883*Table3[[#This Row],[QUANTITY]]*(1-Table3[[#This Row],[DISCOUNT %]])</f>
        <v>1674.243113928193</v>
      </c>
      <c r="N3883" s="3">
        <f>DAY(Table3[[#This Row],[DATE]])</f>
        <v>18</v>
      </c>
      <c r="O3883" s="3" t="str">
        <f>TEXT(Table3[[#This Row],[DATE]],"mmm")</f>
        <v>Aug</v>
      </c>
      <c r="P3883" s="3">
        <f>YEAR(Table3[[#This Row],[DATE]])</f>
        <v>2031</v>
      </c>
    </row>
    <row r="3884" spans="1:16" x14ac:dyDescent="0.3">
      <c r="A3884" s="6">
        <v>48079</v>
      </c>
      <c r="B3884" s="7" t="s">
        <v>1788</v>
      </c>
      <c r="C3884" s="9">
        <f t="shared" ca="1" si="120"/>
        <v>6</v>
      </c>
      <c r="D3884" s="9" t="s">
        <v>2117</v>
      </c>
      <c r="E3884" s="9" t="s">
        <v>2116</v>
      </c>
      <c r="F3884" s="10">
        <f t="shared" ca="1" si="121"/>
        <v>8.7715723591447522E-3</v>
      </c>
      <c r="G3884" s="3" t="str">
        <f>VLOOKUP(Table3[[#This Row],[PRODUCT ID]],Table1[[PRODUCT]:[SELLING PRICE]],1,FALSE)</f>
        <v>Product736</v>
      </c>
      <c r="H3884" s="3" t="str">
        <f>VLOOKUP(Table3[[#This Row],[PRODUCT ID]],Table1[[PRODUCT]:[SELLING PRICE]],2,FALSE)</f>
        <v>Category1</v>
      </c>
      <c r="I3884" s="3" t="str">
        <f>VLOOKUP(Table3[[#This Row],[PRODUCT ID]],Table1[[PRODUCT]:[SELLING PRICE]],3,FALSE)</f>
        <v>Ft</v>
      </c>
      <c r="J3884" s="16">
        <f ca="1">VLOOKUP(Table3[[#This Row],[PRODUCT ID]],Table1[[PRODUCT]:[SELLING PRICE]],4,FALSE)</f>
        <v>9</v>
      </c>
      <c r="K3884" s="16">
        <f ca="1">VLOOKUP(Table3[[#This Row],[PRODUCT ID]],Table1[[PRODUCT]:[SELLING PRICE]],5,FALSE)</f>
        <v>195.73054965622023</v>
      </c>
      <c r="L3884" s="16">
        <f ca="1">J3884*Table3[[#This Row],[QUANTITY]]</f>
        <v>54</v>
      </c>
      <c r="M3884" s="16">
        <f ca="1">K3884*Table3[[#This Row],[QUANTITY]]*(1-Table3[[#This Row],[DISCOUNT %]])</f>
        <v>1164.0821098620931</v>
      </c>
      <c r="N3884" s="3">
        <f>DAY(Table3[[#This Row],[DATE]])</f>
        <v>19</v>
      </c>
      <c r="O3884" s="3" t="str">
        <f>TEXT(Table3[[#This Row],[DATE]],"mmm")</f>
        <v>Aug</v>
      </c>
      <c r="P3884" s="3">
        <f>YEAR(Table3[[#This Row],[DATE]])</f>
        <v>2031</v>
      </c>
    </row>
    <row r="3885" spans="1:16" x14ac:dyDescent="0.3">
      <c r="A3885" s="6">
        <v>48080</v>
      </c>
      <c r="B3885" s="7" t="s">
        <v>1789</v>
      </c>
      <c r="C3885" s="9">
        <f t="shared" ca="1" si="120"/>
        <v>4</v>
      </c>
      <c r="D3885" s="9" t="s">
        <v>2117</v>
      </c>
      <c r="E3885" s="9" t="s">
        <v>2116</v>
      </c>
      <c r="F3885" s="10">
        <f t="shared" ca="1" si="121"/>
        <v>7.9360543252838756E-2</v>
      </c>
      <c r="G3885" s="3" t="str">
        <f>VLOOKUP(Table3[[#This Row],[PRODUCT ID]],Table1[[PRODUCT]:[SELLING PRICE]],1,FALSE)</f>
        <v>Product737</v>
      </c>
      <c r="H3885" s="3" t="str">
        <f>VLOOKUP(Table3[[#This Row],[PRODUCT ID]],Table1[[PRODUCT]:[SELLING PRICE]],2,FALSE)</f>
        <v>Category2</v>
      </c>
      <c r="I3885" s="3" t="str">
        <f>VLOOKUP(Table3[[#This Row],[PRODUCT ID]],Table1[[PRODUCT]:[SELLING PRICE]],3,FALSE)</f>
        <v>No</v>
      </c>
      <c r="J3885" s="16">
        <f ca="1">VLOOKUP(Table3[[#This Row],[PRODUCT ID]],Table1[[PRODUCT]:[SELLING PRICE]],4,FALSE)</f>
        <v>76</v>
      </c>
      <c r="K3885" s="16">
        <f ca="1">VLOOKUP(Table3[[#This Row],[PRODUCT ID]],Table1[[PRODUCT]:[SELLING PRICE]],5,FALSE)</f>
        <v>230.46902977406558</v>
      </c>
      <c r="L3885" s="16">
        <f ca="1">J3885*Table3[[#This Row],[QUANTITY]]</f>
        <v>304</v>
      </c>
      <c r="M3885" s="16">
        <f ca="1">K3885*Table3[[#This Row],[QUANTITY]]*(1-Table3[[#This Row],[DISCOUNT %]])</f>
        <v>848.71552947296425</v>
      </c>
      <c r="N3885" s="3">
        <f>DAY(Table3[[#This Row],[DATE]])</f>
        <v>20</v>
      </c>
      <c r="O3885" s="3" t="str">
        <f>TEXT(Table3[[#This Row],[DATE]],"mmm")</f>
        <v>Aug</v>
      </c>
      <c r="P3885" s="3">
        <f>YEAR(Table3[[#This Row],[DATE]])</f>
        <v>2031</v>
      </c>
    </row>
    <row r="3886" spans="1:16" x14ac:dyDescent="0.3">
      <c r="A3886" s="6">
        <v>48081</v>
      </c>
      <c r="B3886" s="7" t="s">
        <v>1790</v>
      </c>
      <c r="C3886" s="9">
        <f t="shared" ca="1" si="120"/>
        <v>10</v>
      </c>
      <c r="D3886" s="9" t="s">
        <v>2116</v>
      </c>
      <c r="E3886" s="9" t="s">
        <v>2118</v>
      </c>
      <c r="F3886" s="10">
        <f t="shared" ca="1" si="121"/>
        <v>1.8536866629261552E-2</v>
      </c>
      <c r="G3886" s="3" t="str">
        <f>VLOOKUP(Table3[[#This Row],[PRODUCT ID]],Table1[[PRODUCT]:[SELLING PRICE]],1,FALSE)</f>
        <v>Product738</v>
      </c>
      <c r="H3886" s="3" t="str">
        <f>VLOOKUP(Table3[[#This Row],[PRODUCT ID]],Table1[[PRODUCT]:[SELLING PRICE]],2,FALSE)</f>
        <v>Category3</v>
      </c>
      <c r="I3886" s="3" t="str">
        <f>VLOOKUP(Table3[[#This Row],[PRODUCT ID]],Table1[[PRODUCT]:[SELLING PRICE]],3,FALSE)</f>
        <v>Kg</v>
      </c>
      <c r="J3886" s="16">
        <f ca="1">VLOOKUP(Table3[[#This Row],[PRODUCT ID]],Table1[[PRODUCT]:[SELLING PRICE]],4,FALSE)</f>
        <v>224</v>
      </c>
      <c r="K3886" s="16">
        <f ca="1">VLOOKUP(Table3[[#This Row],[PRODUCT ID]],Table1[[PRODUCT]:[SELLING PRICE]],5,FALSE)</f>
        <v>90.052283864590478</v>
      </c>
      <c r="L3886" s="16">
        <f ca="1">J3886*Table3[[#This Row],[QUANTITY]]</f>
        <v>2240</v>
      </c>
      <c r="M3886" s="16">
        <f ca="1">K3886*Table3[[#This Row],[QUANTITY]]*(1-Table3[[#This Row],[DISCOUNT %]])</f>
        <v>883.82996688932167</v>
      </c>
      <c r="N3886" s="3">
        <f>DAY(Table3[[#This Row],[DATE]])</f>
        <v>21</v>
      </c>
      <c r="O3886" s="3" t="str">
        <f>TEXT(Table3[[#This Row],[DATE]],"mmm")</f>
        <v>Aug</v>
      </c>
      <c r="P3886" s="3">
        <f>YEAR(Table3[[#This Row],[DATE]])</f>
        <v>2031</v>
      </c>
    </row>
    <row r="3887" spans="1:16" x14ac:dyDescent="0.3">
      <c r="A3887" s="6">
        <v>48082</v>
      </c>
      <c r="B3887" s="7" t="s">
        <v>1791</v>
      </c>
      <c r="C3887" s="9">
        <f t="shared" ca="1" si="120"/>
        <v>15</v>
      </c>
      <c r="D3887" s="9" t="s">
        <v>2116</v>
      </c>
      <c r="E3887" s="9" t="s">
        <v>2116</v>
      </c>
      <c r="F3887" s="10">
        <f t="shared" ca="1" si="121"/>
        <v>9.5442958556999968E-2</v>
      </c>
      <c r="G3887" s="3" t="str">
        <f>VLOOKUP(Table3[[#This Row],[PRODUCT ID]],Table1[[PRODUCT]:[SELLING PRICE]],1,FALSE)</f>
        <v>Product739</v>
      </c>
      <c r="H3887" s="3" t="str">
        <f>VLOOKUP(Table3[[#This Row],[PRODUCT ID]],Table1[[PRODUCT]:[SELLING PRICE]],2,FALSE)</f>
        <v>Category4</v>
      </c>
      <c r="I3887" s="3" t="str">
        <f>VLOOKUP(Table3[[#This Row],[PRODUCT ID]],Table1[[PRODUCT]:[SELLING PRICE]],3,FALSE)</f>
        <v>Kg</v>
      </c>
      <c r="J3887" s="16">
        <f ca="1">VLOOKUP(Table3[[#This Row],[PRODUCT ID]],Table1[[PRODUCT]:[SELLING PRICE]],4,FALSE)</f>
        <v>29</v>
      </c>
      <c r="K3887" s="16">
        <f ca="1">VLOOKUP(Table3[[#This Row],[PRODUCT ID]],Table1[[PRODUCT]:[SELLING PRICE]],5,FALSE)</f>
        <v>23.557381187137537</v>
      </c>
      <c r="L3887" s="16">
        <f ca="1">J3887*Table3[[#This Row],[QUANTITY]]</f>
        <v>435</v>
      </c>
      <c r="M3887" s="16">
        <f ca="1">K3887*Table3[[#This Row],[QUANTITY]]*(1-Table3[[#This Row],[DISCOUNT %]])</f>
        <v>319.63492546173177</v>
      </c>
      <c r="N3887" s="3">
        <f>DAY(Table3[[#This Row],[DATE]])</f>
        <v>22</v>
      </c>
      <c r="O3887" s="3" t="str">
        <f>TEXT(Table3[[#This Row],[DATE]],"mmm")</f>
        <v>Aug</v>
      </c>
      <c r="P3887" s="3">
        <f>YEAR(Table3[[#This Row],[DATE]])</f>
        <v>2031</v>
      </c>
    </row>
    <row r="3888" spans="1:16" x14ac:dyDescent="0.3">
      <c r="A3888" s="6">
        <v>48083</v>
      </c>
      <c r="B3888" s="7" t="s">
        <v>1792</v>
      </c>
      <c r="C3888" s="9">
        <f t="shared" ca="1" si="120"/>
        <v>13</v>
      </c>
      <c r="D3888" s="9" t="s">
        <v>2116</v>
      </c>
      <c r="E3888" s="9" t="s">
        <v>2116</v>
      </c>
      <c r="F3888" s="10">
        <f t="shared" ca="1" si="121"/>
        <v>6.1173385623002799E-2</v>
      </c>
      <c r="G3888" s="3" t="str">
        <f>VLOOKUP(Table3[[#This Row],[PRODUCT ID]],Table1[[PRODUCT]:[SELLING PRICE]],1,FALSE)</f>
        <v>Product740</v>
      </c>
      <c r="H3888" s="3" t="str">
        <f>VLOOKUP(Table3[[#This Row],[PRODUCT ID]],Table1[[PRODUCT]:[SELLING PRICE]],2,FALSE)</f>
        <v>Category5</v>
      </c>
      <c r="I3888" s="3" t="str">
        <f>VLOOKUP(Table3[[#This Row],[PRODUCT ID]],Table1[[PRODUCT]:[SELLING PRICE]],3,FALSE)</f>
        <v>Lt</v>
      </c>
      <c r="J3888" s="16">
        <f ca="1">VLOOKUP(Table3[[#This Row],[PRODUCT ID]],Table1[[PRODUCT]:[SELLING PRICE]],4,FALSE)</f>
        <v>33</v>
      </c>
      <c r="K3888" s="16">
        <f ca="1">VLOOKUP(Table3[[#This Row],[PRODUCT ID]],Table1[[PRODUCT]:[SELLING PRICE]],5,FALSE)</f>
        <v>120.36446564565458</v>
      </c>
      <c r="L3888" s="16">
        <f ca="1">J3888*Table3[[#This Row],[QUANTITY]]</f>
        <v>429</v>
      </c>
      <c r="M3888" s="16">
        <f ca="1">K3888*Table3[[#This Row],[QUANTITY]]*(1-Table3[[#This Row],[DISCOUNT %]])</f>
        <v>1469.0177290542817</v>
      </c>
      <c r="N3888" s="3">
        <f>DAY(Table3[[#This Row],[DATE]])</f>
        <v>23</v>
      </c>
      <c r="O3888" s="3" t="str">
        <f>TEXT(Table3[[#This Row],[DATE]],"mmm")</f>
        <v>Aug</v>
      </c>
      <c r="P3888" s="3">
        <f>YEAR(Table3[[#This Row],[DATE]])</f>
        <v>2031</v>
      </c>
    </row>
    <row r="3889" spans="1:16" x14ac:dyDescent="0.3">
      <c r="A3889" s="6">
        <v>48084</v>
      </c>
      <c r="B3889" s="7" t="s">
        <v>1793</v>
      </c>
      <c r="C3889" s="9">
        <f t="shared" ca="1" si="120"/>
        <v>13</v>
      </c>
      <c r="D3889" s="9" t="s">
        <v>2116</v>
      </c>
      <c r="E3889" s="9" t="s">
        <v>2116</v>
      </c>
      <c r="F3889" s="10">
        <f t="shared" ca="1" si="121"/>
        <v>4.5885923075723915E-2</v>
      </c>
      <c r="G3889" s="3" t="str">
        <f>VLOOKUP(Table3[[#This Row],[PRODUCT ID]],Table1[[PRODUCT]:[SELLING PRICE]],1,FALSE)</f>
        <v>Product741</v>
      </c>
      <c r="H3889" s="3" t="str">
        <f>VLOOKUP(Table3[[#This Row],[PRODUCT ID]],Table1[[PRODUCT]:[SELLING PRICE]],2,FALSE)</f>
        <v>Category1</v>
      </c>
      <c r="I3889" s="3" t="str">
        <f>VLOOKUP(Table3[[#This Row],[PRODUCT ID]],Table1[[PRODUCT]:[SELLING PRICE]],3,FALSE)</f>
        <v>Kg</v>
      </c>
      <c r="J3889" s="16">
        <f ca="1">VLOOKUP(Table3[[#This Row],[PRODUCT ID]],Table1[[PRODUCT]:[SELLING PRICE]],4,FALSE)</f>
        <v>201</v>
      </c>
      <c r="K3889" s="16">
        <f ca="1">VLOOKUP(Table3[[#This Row],[PRODUCT ID]],Table1[[PRODUCT]:[SELLING PRICE]],5,FALSE)</f>
        <v>250.06310638402093</v>
      </c>
      <c r="L3889" s="16">
        <f ca="1">J3889*Table3[[#This Row],[QUANTITY]]</f>
        <v>2613</v>
      </c>
      <c r="M3889" s="16">
        <f ca="1">K3889*Table3[[#This Row],[QUANTITY]]*(1-Table3[[#This Row],[DISCOUNT %]])</f>
        <v>3101.6534889652935</v>
      </c>
      <c r="N3889" s="3">
        <f>DAY(Table3[[#This Row],[DATE]])</f>
        <v>24</v>
      </c>
      <c r="O3889" s="3" t="str">
        <f>TEXT(Table3[[#This Row],[DATE]],"mmm")</f>
        <v>Aug</v>
      </c>
      <c r="P3889" s="3">
        <f>YEAR(Table3[[#This Row],[DATE]])</f>
        <v>2031</v>
      </c>
    </row>
    <row r="3890" spans="1:16" x14ac:dyDescent="0.3">
      <c r="A3890" s="6">
        <v>48085</v>
      </c>
      <c r="B3890" s="7" t="s">
        <v>1794</v>
      </c>
      <c r="C3890" s="9">
        <f t="shared" ca="1" si="120"/>
        <v>7</v>
      </c>
      <c r="D3890" s="9" t="s">
        <v>2115</v>
      </c>
      <c r="E3890" s="9" t="s">
        <v>2116</v>
      </c>
      <c r="F3890" s="10">
        <f t="shared" ca="1" si="121"/>
        <v>4.2846557308201673E-2</v>
      </c>
      <c r="G3890" s="3" t="str">
        <f>VLOOKUP(Table3[[#This Row],[PRODUCT ID]],Table1[[PRODUCT]:[SELLING PRICE]],1,FALSE)</f>
        <v>Product742</v>
      </c>
      <c r="H3890" s="3" t="str">
        <f>VLOOKUP(Table3[[#This Row],[PRODUCT ID]],Table1[[PRODUCT]:[SELLING PRICE]],2,FALSE)</f>
        <v>Category2</v>
      </c>
      <c r="I3890" s="3" t="str">
        <f>VLOOKUP(Table3[[#This Row],[PRODUCT ID]],Table1[[PRODUCT]:[SELLING PRICE]],3,FALSE)</f>
        <v>Lt</v>
      </c>
      <c r="J3890" s="16">
        <f ca="1">VLOOKUP(Table3[[#This Row],[PRODUCT ID]],Table1[[PRODUCT]:[SELLING PRICE]],4,FALSE)</f>
        <v>136</v>
      </c>
      <c r="K3890" s="16">
        <f ca="1">VLOOKUP(Table3[[#This Row],[PRODUCT ID]],Table1[[PRODUCT]:[SELLING PRICE]],5,FALSE)</f>
        <v>90.26523679784006</v>
      </c>
      <c r="L3890" s="16">
        <f ca="1">J3890*Table3[[#This Row],[QUANTITY]]</f>
        <v>952</v>
      </c>
      <c r="M3890" s="16">
        <f ca="1">K3890*Table3[[#This Row],[QUANTITY]]*(1-Table3[[#This Row],[DISCOUNT %]])</f>
        <v>604.78377509510108</v>
      </c>
      <c r="N3890" s="3">
        <f>DAY(Table3[[#This Row],[DATE]])</f>
        <v>25</v>
      </c>
      <c r="O3890" s="3" t="str">
        <f>TEXT(Table3[[#This Row],[DATE]],"mmm")</f>
        <v>Aug</v>
      </c>
      <c r="P3890" s="3">
        <f>YEAR(Table3[[#This Row],[DATE]])</f>
        <v>2031</v>
      </c>
    </row>
    <row r="3891" spans="1:16" x14ac:dyDescent="0.3">
      <c r="A3891" s="6">
        <v>48086</v>
      </c>
      <c r="B3891" s="7" t="s">
        <v>1795</v>
      </c>
      <c r="C3891" s="9">
        <f t="shared" ca="1" si="120"/>
        <v>15</v>
      </c>
      <c r="D3891" s="9" t="s">
        <v>2116</v>
      </c>
      <c r="E3891" s="9" t="s">
        <v>2116</v>
      </c>
      <c r="F3891" s="10">
        <f t="shared" ca="1" si="121"/>
        <v>8.1390298670618463E-2</v>
      </c>
      <c r="G3891" s="3" t="str">
        <f>VLOOKUP(Table3[[#This Row],[PRODUCT ID]],Table1[[PRODUCT]:[SELLING PRICE]],1,FALSE)</f>
        <v>Product743</v>
      </c>
      <c r="H3891" s="3" t="str">
        <f>VLOOKUP(Table3[[#This Row],[PRODUCT ID]],Table1[[PRODUCT]:[SELLING PRICE]],2,FALSE)</f>
        <v>Category3</v>
      </c>
      <c r="I3891" s="3" t="str">
        <f>VLOOKUP(Table3[[#This Row],[PRODUCT ID]],Table1[[PRODUCT]:[SELLING PRICE]],3,FALSE)</f>
        <v>Ft</v>
      </c>
      <c r="J3891" s="16">
        <f ca="1">VLOOKUP(Table3[[#This Row],[PRODUCT ID]],Table1[[PRODUCT]:[SELLING PRICE]],4,FALSE)</f>
        <v>138</v>
      </c>
      <c r="K3891" s="16">
        <f ca="1">VLOOKUP(Table3[[#This Row],[PRODUCT ID]],Table1[[PRODUCT]:[SELLING PRICE]],5,FALSE)</f>
        <v>219.22269995743451</v>
      </c>
      <c r="L3891" s="16">
        <f ca="1">J3891*Table3[[#This Row],[QUANTITY]]</f>
        <v>2070</v>
      </c>
      <c r="M3891" s="16">
        <f ca="1">K3891*Table3[[#This Row],[QUANTITY]]*(1-Table3[[#This Row],[DISCOUNT %]])</f>
        <v>3020.7014839877934</v>
      </c>
      <c r="N3891" s="3">
        <f>DAY(Table3[[#This Row],[DATE]])</f>
        <v>26</v>
      </c>
      <c r="O3891" s="3" t="str">
        <f>TEXT(Table3[[#This Row],[DATE]],"mmm")</f>
        <v>Aug</v>
      </c>
      <c r="P3891" s="3">
        <f>YEAR(Table3[[#This Row],[DATE]])</f>
        <v>2031</v>
      </c>
    </row>
    <row r="3892" spans="1:16" x14ac:dyDescent="0.3">
      <c r="A3892" s="6">
        <v>48087</v>
      </c>
      <c r="B3892" s="7" t="s">
        <v>1796</v>
      </c>
      <c r="C3892" s="9">
        <f t="shared" ca="1" si="120"/>
        <v>1</v>
      </c>
      <c r="D3892" s="9" t="s">
        <v>2117</v>
      </c>
      <c r="E3892" s="9" t="s">
        <v>2118</v>
      </c>
      <c r="F3892" s="10">
        <f t="shared" ca="1" si="121"/>
        <v>6.7565957612754898E-2</v>
      </c>
      <c r="G3892" s="3" t="str">
        <f>VLOOKUP(Table3[[#This Row],[PRODUCT ID]],Table1[[PRODUCT]:[SELLING PRICE]],1,FALSE)</f>
        <v>Product744</v>
      </c>
      <c r="H3892" s="3" t="str">
        <f>VLOOKUP(Table3[[#This Row],[PRODUCT ID]],Table1[[PRODUCT]:[SELLING PRICE]],2,FALSE)</f>
        <v>Category4</v>
      </c>
      <c r="I3892" s="3" t="str">
        <f>VLOOKUP(Table3[[#This Row],[PRODUCT ID]],Table1[[PRODUCT]:[SELLING PRICE]],3,FALSE)</f>
        <v>Kg</v>
      </c>
      <c r="J3892" s="16">
        <f ca="1">VLOOKUP(Table3[[#This Row],[PRODUCT ID]],Table1[[PRODUCT]:[SELLING PRICE]],4,FALSE)</f>
        <v>176</v>
      </c>
      <c r="K3892" s="16">
        <f ca="1">VLOOKUP(Table3[[#This Row],[PRODUCT ID]],Table1[[PRODUCT]:[SELLING PRICE]],5,FALSE)</f>
        <v>233.69969889724786</v>
      </c>
      <c r="L3892" s="16">
        <f ca="1">J3892*Table3[[#This Row],[QUANTITY]]</f>
        <v>176</v>
      </c>
      <c r="M3892" s="16">
        <f ca="1">K3892*Table3[[#This Row],[QUANTITY]]*(1-Table3[[#This Row],[DISCOUNT %]])</f>
        <v>217.90955494744284</v>
      </c>
      <c r="N3892" s="3">
        <f>DAY(Table3[[#This Row],[DATE]])</f>
        <v>27</v>
      </c>
      <c r="O3892" s="3" t="str">
        <f>TEXT(Table3[[#This Row],[DATE]],"mmm")</f>
        <v>Aug</v>
      </c>
      <c r="P3892" s="3">
        <f>YEAR(Table3[[#This Row],[DATE]])</f>
        <v>2031</v>
      </c>
    </row>
    <row r="3893" spans="1:16" x14ac:dyDescent="0.3">
      <c r="A3893" s="6">
        <v>48088</v>
      </c>
      <c r="B3893" s="7" t="s">
        <v>1797</v>
      </c>
      <c r="C3893" s="9">
        <f t="shared" ca="1" si="120"/>
        <v>8</v>
      </c>
      <c r="D3893" s="9" t="s">
        <v>2115</v>
      </c>
      <c r="E3893" s="9" t="s">
        <v>2118</v>
      </c>
      <c r="F3893" s="10">
        <f t="shared" ca="1" si="121"/>
        <v>7.4363311751364861E-2</v>
      </c>
      <c r="G3893" s="3" t="str">
        <f>VLOOKUP(Table3[[#This Row],[PRODUCT ID]],Table1[[PRODUCT]:[SELLING PRICE]],1,FALSE)</f>
        <v>Product745</v>
      </c>
      <c r="H3893" s="3" t="str">
        <f>VLOOKUP(Table3[[#This Row],[PRODUCT ID]],Table1[[PRODUCT]:[SELLING PRICE]],2,FALSE)</f>
        <v>Category1</v>
      </c>
      <c r="I3893" s="3" t="str">
        <f>VLOOKUP(Table3[[#This Row],[PRODUCT ID]],Table1[[PRODUCT]:[SELLING PRICE]],3,FALSE)</f>
        <v>No</v>
      </c>
      <c r="J3893" s="16">
        <f ca="1">VLOOKUP(Table3[[#This Row],[PRODUCT ID]],Table1[[PRODUCT]:[SELLING PRICE]],4,FALSE)</f>
        <v>34</v>
      </c>
      <c r="K3893" s="16">
        <f ca="1">VLOOKUP(Table3[[#This Row],[PRODUCT ID]],Table1[[PRODUCT]:[SELLING PRICE]],5,FALSE)</f>
        <v>202.13408761073663</v>
      </c>
      <c r="L3893" s="16">
        <f ca="1">J3893*Table3[[#This Row],[QUANTITY]]</f>
        <v>272</v>
      </c>
      <c r="M3893" s="16">
        <f ca="1">K3893*Table3[[#This Row],[QUANTITY]]*(1-Table3[[#This Row],[DISCOUNT %]])</f>
        <v>1496.8218195052937</v>
      </c>
      <c r="N3893" s="3">
        <f>DAY(Table3[[#This Row],[DATE]])</f>
        <v>28</v>
      </c>
      <c r="O3893" s="3" t="str">
        <f>TEXT(Table3[[#This Row],[DATE]],"mmm")</f>
        <v>Aug</v>
      </c>
      <c r="P3893" s="3">
        <f>YEAR(Table3[[#This Row],[DATE]])</f>
        <v>2031</v>
      </c>
    </row>
    <row r="3894" spans="1:16" x14ac:dyDescent="0.3">
      <c r="A3894" s="6">
        <v>48089</v>
      </c>
      <c r="B3894" s="7" t="s">
        <v>1798</v>
      </c>
      <c r="C3894" s="9">
        <f t="shared" ca="1" si="120"/>
        <v>6</v>
      </c>
      <c r="D3894" s="9" t="s">
        <v>2115</v>
      </c>
      <c r="E3894" s="9" t="s">
        <v>2116</v>
      </c>
      <c r="F3894" s="10">
        <f t="shared" ca="1" si="121"/>
        <v>6.5611777329143722E-2</v>
      </c>
      <c r="G3894" s="3" t="str">
        <f>VLOOKUP(Table3[[#This Row],[PRODUCT ID]],Table1[[PRODUCT]:[SELLING PRICE]],1,FALSE)</f>
        <v>Product746</v>
      </c>
      <c r="H3894" s="3" t="str">
        <f>VLOOKUP(Table3[[#This Row],[PRODUCT ID]],Table1[[PRODUCT]:[SELLING PRICE]],2,FALSE)</f>
        <v>Category2</v>
      </c>
      <c r="I3894" s="3" t="str">
        <f>VLOOKUP(Table3[[#This Row],[PRODUCT ID]],Table1[[PRODUCT]:[SELLING PRICE]],3,FALSE)</f>
        <v>No</v>
      </c>
      <c r="J3894" s="16">
        <f ca="1">VLOOKUP(Table3[[#This Row],[PRODUCT ID]],Table1[[PRODUCT]:[SELLING PRICE]],4,FALSE)</f>
        <v>88</v>
      </c>
      <c r="K3894" s="16">
        <f ca="1">VLOOKUP(Table3[[#This Row],[PRODUCT ID]],Table1[[PRODUCT]:[SELLING PRICE]],5,FALSE)</f>
        <v>65.901611227179131</v>
      </c>
      <c r="L3894" s="16">
        <f ca="1">J3894*Table3[[#This Row],[QUANTITY]]</f>
        <v>528</v>
      </c>
      <c r="M3894" s="16">
        <f ca="1">K3894*Table3[[#This Row],[QUANTITY]]*(1-Table3[[#This Row],[DISCOUNT %]])</f>
        <v>369.46613631425794</v>
      </c>
      <c r="N3894" s="3">
        <f>DAY(Table3[[#This Row],[DATE]])</f>
        <v>29</v>
      </c>
      <c r="O3894" s="3" t="str">
        <f>TEXT(Table3[[#This Row],[DATE]],"mmm")</f>
        <v>Aug</v>
      </c>
      <c r="P3894" s="3">
        <f>YEAR(Table3[[#This Row],[DATE]])</f>
        <v>2031</v>
      </c>
    </row>
    <row r="3895" spans="1:16" x14ac:dyDescent="0.3">
      <c r="A3895" s="6">
        <v>48090</v>
      </c>
      <c r="B3895" s="7" t="s">
        <v>1799</v>
      </c>
      <c r="C3895" s="9">
        <f t="shared" ca="1" si="120"/>
        <v>1</v>
      </c>
      <c r="D3895" s="9" t="s">
        <v>2115</v>
      </c>
      <c r="E3895" s="9" t="s">
        <v>2116</v>
      </c>
      <c r="F3895" s="10">
        <f t="shared" ca="1" si="121"/>
        <v>5.6620846399435945E-2</v>
      </c>
      <c r="G3895" s="3" t="str">
        <f>VLOOKUP(Table3[[#This Row],[PRODUCT ID]],Table1[[PRODUCT]:[SELLING PRICE]],1,FALSE)</f>
        <v>Product747</v>
      </c>
      <c r="H3895" s="3" t="str">
        <f>VLOOKUP(Table3[[#This Row],[PRODUCT ID]],Table1[[PRODUCT]:[SELLING PRICE]],2,FALSE)</f>
        <v>Category3</v>
      </c>
      <c r="I3895" s="3" t="str">
        <f>VLOOKUP(Table3[[#This Row],[PRODUCT ID]],Table1[[PRODUCT]:[SELLING PRICE]],3,FALSE)</f>
        <v>Ft</v>
      </c>
      <c r="J3895" s="16">
        <f ca="1">VLOOKUP(Table3[[#This Row],[PRODUCT ID]],Table1[[PRODUCT]:[SELLING PRICE]],4,FALSE)</f>
        <v>205</v>
      </c>
      <c r="K3895" s="16">
        <f ca="1">VLOOKUP(Table3[[#This Row],[PRODUCT ID]],Table1[[PRODUCT]:[SELLING PRICE]],5,FALSE)</f>
        <v>71.124651817024642</v>
      </c>
      <c r="L3895" s="16">
        <f ca="1">J3895*Table3[[#This Row],[QUANTITY]]</f>
        <v>205</v>
      </c>
      <c r="M3895" s="16">
        <f ca="1">K3895*Table3[[#This Row],[QUANTITY]]*(1-Table3[[#This Row],[DISCOUNT %]])</f>
        <v>67.097513831279528</v>
      </c>
      <c r="N3895" s="3">
        <f>DAY(Table3[[#This Row],[DATE]])</f>
        <v>30</v>
      </c>
      <c r="O3895" s="3" t="str">
        <f>TEXT(Table3[[#This Row],[DATE]],"mmm")</f>
        <v>Aug</v>
      </c>
      <c r="P3895" s="3">
        <f>YEAR(Table3[[#This Row],[DATE]])</f>
        <v>2031</v>
      </c>
    </row>
    <row r="3896" spans="1:16" x14ac:dyDescent="0.3">
      <c r="A3896" s="6">
        <v>48091</v>
      </c>
      <c r="B3896" s="7" t="s">
        <v>1800</v>
      </c>
      <c r="C3896" s="9">
        <f t="shared" ca="1" si="120"/>
        <v>8</v>
      </c>
      <c r="D3896" s="9" t="s">
        <v>2116</v>
      </c>
      <c r="E3896" s="9" t="s">
        <v>2116</v>
      </c>
      <c r="F3896" s="10">
        <f t="shared" ca="1" si="121"/>
        <v>2.7086569607422908E-2</v>
      </c>
      <c r="G3896" s="3" t="str">
        <f>VLOOKUP(Table3[[#This Row],[PRODUCT ID]],Table1[[PRODUCT]:[SELLING PRICE]],1,FALSE)</f>
        <v>Product748</v>
      </c>
      <c r="H3896" s="3" t="str">
        <f>VLOOKUP(Table3[[#This Row],[PRODUCT ID]],Table1[[PRODUCT]:[SELLING PRICE]],2,FALSE)</f>
        <v>Category4</v>
      </c>
      <c r="I3896" s="3" t="str">
        <f>VLOOKUP(Table3[[#This Row],[PRODUCT ID]],Table1[[PRODUCT]:[SELLING PRICE]],3,FALSE)</f>
        <v>No</v>
      </c>
      <c r="J3896" s="16">
        <f ca="1">VLOOKUP(Table3[[#This Row],[PRODUCT ID]],Table1[[PRODUCT]:[SELLING PRICE]],4,FALSE)</f>
        <v>107</v>
      </c>
      <c r="K3896" s="16">
        <f ca="1">VLOOKUP(Table3[[#This Row],[PRODUCT ID]],Table1[[PRODUCT]:[SELLING PRICE]],5,FALSE)</f>
        <v>92.280624021302657</v>
      </c>
      <c r="L3896" s="16">
        <f ca="1">J3896*Table3[[#This Row],[QUANTITY]]</f>
        <v>856</v>
      </c>
      <c r="M3896" s="16">
        <f ca="1">K3896*Table3[[#This Row],[QUANTITY]]*(1-Table3[[#This Row],[DISCOUNT %]])</f>
        <v>718.24846780266569</v>
      </c>
      <c r="N3896" s="3">
        <f>DAY(Table3[[#This Row],[DATE]])</f>
        <v>31</v>
      </c>
      <c r="O3896" s="3" t="str">
        <f>TEXT(Table3[[#This Row],[DATE]],"mmm")</f>
        <v>Aug</v>
      </c>
      <c r="P3896" s="3">
        <f>YEAR(Table3[[#This Row],[DATE]])</f>
        <v>2031</v>
      </c>
    </row>
    <row r="3897" spans="1:16" x14ac:dyDescent="0.3">
      <c r="A3897" s="6">
        <v>48092</v>
      </c>
      <c r="B3897" s="7" t="s">
        <v>1801</v>
      </c>
      <c r="C3897" s="9">
        <f t="shared" ca="1" si="120"/>
        <v>6</v>
      </c>
      <c r="D3897" s="9" t="s">
        <v>2116</v>
      </c>
      <c r="E3897" s="9" t="s">
        <v>2116</v>
      </c>
      <c r="F3897" s="10">
        <f t="shared" ca="1" si="121"/>
        <v>5.8715914956272491E-3</v>
      </c>
      <c r="G3897" s="3" t="str">
        <f>VLOOKUP(Table3[[#This Row],[PRODUCT ID]],Table1[[PRODUCT]:[SELLING PRICE]],1,FALSE)</f>
        <v>Product749</v>
      </c>
      <c r="H3897" s="3" t="str">
        <f>VLOOKUP(Table3[[#This Row],[PRODUCT ID]],Table1[[PRODUCT]:[SELLING PRICE]],2,FALSE)</f>
        <v>Category5</v>
      </c>
      <c r="I3897" s="3" t="str">
        <f>VLOOKUP(Table3[[#This Row],[PRODUCT ID]],Table1[[PRODUCT]:[SELLING PRICE]],3,FALSE)</f>
        <v>Kg</v>
      </c>
      <c r="J3897" s="16">
        <f ca="1">VLOOKUP(Table3[[#This Row],[PRODUCT ID]],Table1[[PRODUCT]:[SELLING PRICE]],4,FALSE)</f>
        <v>210</v>
      </c>
      <c r="K3897" s="16">
        <f ca="1">VLOOKUP(Table3[[#This Row],[PRODUCT ID]],Table1[[PRODUCT]:[SELLING PRICE]],5,FALSE)</f>
        <v>169.65382586918275</v>
      </c>
      <c r="L3897" s="16">
        <f ca="1">J3897*Table3[[#This Row],[QUANTITY]]</f>
        <v>1260</v>
      </c>
      <c r="M3897" s="16">
        <f ca="1">K3897*Table3[[#This Row],[QUANTITY]]*(1-Table3[[#This Row],[DISCOUNT %]])</f>
        <v>1011.9461274480518</v>
      </c>
      <c r="N3897" s="3">
        <f>DAY(Table3[[#This Row],[DATE]])</f>
        <v>1</v>
      </c>
      <c r="O3897" s="3" t="str">
        <f>TEXT(Table3[[#This Row],[DATE]],"mmm")</f>
        <v>Sep</v>
      </c>
      <c r="P3897" s="3">
        <f>YEAR(Table3[[#This Row],[DATE]])</f>
        <v>2031</v>
      </c>
    </row>
    <row r="3898" spans="1:16" x14ac:dyDescent="0.3">
      <c r="A3898" s="6">
        <v>48093</v>
      </c>
      <c r="B3898" s="7" t="s">
        <v>1802</v>
      </c>
      <c r="C3898" s="9">
        <f t="shared" ca="1" si="120"/>
        <v>6</v>
      </c>
      <c r="D3898" s="9" t="s">
        <v>2116</v>
      </c>
      <c r="E3898" s="9" t="s">
        <v>2118</v>
      </c>
      <c r="F3898" s="10">
        <f t="shared" ca="1" si="121"/>
        <v>2.5791552000768783E-2</v>
      </c>
      <c r="G3898" s="3" t="str">
        <f>VLOOKUP(Table3[[#This Row],[PRODUCT ID]],Table1[[PRODUCT]:[SELLING PRICE]],1,FALSE)</f>
        <v>Product750</v>
      </c>
      <c r="H3898" s="3" t="str">
        <f>VLOOKUP(Table3[[#This Row],[PRODUCT ID]],Table1[[PRODUCT]:[SELLING PRICE]],2,FALSE)</f>
        <v>Category1</v>
      </c>
      <c r="I3898" s="3" t="str">
        <f>VLOOKUP(Table3[[#This Row],[PRODUCT ID]],Table1[[PRODUCT]:[SELLING PRICE]],3,FALSE)</f>
        <v>Kg</v>
      </c>
      <c r="J3898" s="16">
        <f ca="1">VLOOKUP(Table3[[#This Row],[PRODUCT ID]],Table1[[PRODUCT]:[SELLING PRICE]],4,FALSE)</f>
        <v>68</v>
      </c>
      <c r="K3898" s="16">
        <f ca="1">VLOOKUP(Table3[[#This Row],[PRODUCT ID]],Table1[[PRODUCT]:[SELLING PRICE]],5,FALSE)</f>
        <v>302.77170675213745</v>
      </c>
      <c r="L3898" s="16">
        <f ca="1">J3898*Table3[[#This Row],[QUANTITY]]</f>
        <v>408</v>
      </c>
      <c r="M3898" s="16">
        <f ca="1">K3898*Table3[[#This Row],[QUANTITY]]*(1-Table3[[#This Row],[DISCOUNT %]])</f>
        <v>1769.776527198469</v>
      </c>
      <c r="N3898" s="3">
        <f>DAY(Table3[[#This Row],[DATE]])</f>
        <v>2</v>
      </c>
      <c r="O3898" s="3" t="str">
        <f>TEXT(Table3[[#This Row],[DATE]],"mmm")</f>
        <v>Sep</v>
      </c>
      <c r="P3898" s="3">
        <f>YEAR(Table3[[#This Row],[DATE]])</f>
        <v>2031</v>
      </c>
    </row>
    <row r="3899" spans="1:16" x14ac:dyDescent="0.3">
      <c r="A3899" s="6">
        <v>48094</v>
      </c>
      <c r="B3899" s="7" t="s">
        <v>1803</v>
      </c>
      <c r="C3899" s="9">
        <f t="shared" ca="1" si="120"/>
        <v>8</v>
      </c>
      <c r="D3899" s="9" t="s">
        <v>2115</v>
      </c>
      <c r="E3899" s="9" t="s">
        <v>2116</v>
      </c>
      <c r="F3899" s="10">
        <f t="shared" ca="1" si="121"/>
        <v>4.2447797574243886E-3</v>
      </c>
      <c r="G3899" s="3" t="str">
        <f>VLOOKUP(Table3[[#This Row],[PRODUCT ID]],Table1[[PRODUCT]:[SELLING PRICE]],1,FALSE)</f>
        <v>Product751</v>
      </c>
      <c r="H3899" s="3" t="str">
        <f>VLOOKUP(Table3[[#This Row],[PRODUCT ID]],Table1[[PRODUCT]:[SELLING PRICE]],2,FALSE)</f>
        <v>Category2</v>
      </c>
      <c r="I3899" s="3" t="str">
        <f>VLOOKUP(Table3[[#This Row],[PRODUCT ID]],Table1[[PRODUCT]:[SELLING PRICE]],3,FALSE)</f>
        <v>Lt</v>
      </c>
      <c r="J3899" s="16">
        <f ca="1">VLOOKUP(Table3[[#This Row],[PRODUCT ID]],Table1[[PRODUCT]:[SELLING PRICE]],4,FALSE)</f>
        <v>32</v>
      </c>
      <c r="K3899" s="16">
        <f ca="1">VLOOKUP(Table3[[#This Row],[PRODUCT ID]],Table1[[PRODUCT]:[SELLING PRICE]],5,FALSE)</f>
        <v>161.47287608030433</v>
      </c>
      <c r="L3899" s="16">
        <f ca="1">J3899*Table3[[#This Row],[QUANTITY]]</f>
        <v>256</v>
      </c>
      <c r="M3899" s="16">
        <f ca="1">K3899*Table3[[#This Row],[QUANTITY]]*(1-Table3[[#This Row],[DISCOUNT %]])</f>
        <v>1286.2996742763644</v>
      </c>
      <c r="N3899" s="3">
        <f>DAY(Table3[[#This Row],[DATE]])</f>
        <v>3</v>
      </c>
      <c r="O3899" s="3" t="str">
        <f>TEXT(Table3[[#This Row],[DATE]],"mmm")</f>
        <v>Sep</v>
      </c>
      <c r="P3899" s="3">
        <f>YEAR(Table3[[#This Row],[DATE]])</f>
        <v>2031</v>
      </c>
    </row>
    <row r="3900" spans="1:16" x14ac:dyDescent="0.3">
      <c r="A3900" s="6">
        <v>48095</v>
      </c>
      <c r="B3900" s="7" t="s">
        <v>1804</v>
      </c>
      <c r="C3900" s="9">
        <f t="shared" ca="1" si="120"/>
        <v>8</v>
      </c>
      <c r="D3900" s="9" t="s">
        <v>2117</v>
      </c>
      <c r="E3900" s="9" t="s">
        <v>2116</v>
      </c>
      <c r="F3900" s="10">
        <f t="shared" ca="1" si="121"/>
        <v>1.8262935574437412E-2</v>
      </c>
      <c r="G3900" s="3" t="str">
        <f>VLOOKUP(Table3[[#This Row],[PRODUCT ID]],Table1[[PRODUCT]:[SELLING PRICE]],1,FALSE)</f>
        <v>Product752</v>
      </c>
      <c r="H3900" s="3" t="str">
        <f>VLOOKUP(Table3[[#This Row],[PRODUCT ID]],Table1[[PRODUCT]:[SELLING PRICE]],2,FALSE)</f>
        <v>Category3</v>
      </c>
      <c r="I3900" s="3" t="str">
        <f>VLOOKUP(Table3[[#This Row],[PRODUCT ID]],Table1[[PRODUCT]:[SELLING PRICE]],3,FALSE)</f>
        <v>Kg</v>
      </c>
      <c r="J3900" s="16">
        <f ca="1">VLOOKUP(Table3[[#This Row],[PRODUCT ID]],Table1[[PRODUCT]:[SELLING PRICE]],4,FALSE)</f>
        <v>30</v>
      </c>
      <c r="K3900" s="16">
        <f ca="1">VLOOKUP(Table3[[#This Row],[PRODUCT ID]],Table1[[PRODUCT]:[SELLING PRICE]],5,FALSE)</f>
        <v>41.000287275889683</v>
      </c>
      <c r="L3900" s="16">
        <f ca="1">J3900*Table3[[#This Row],[QUANTITY]]</f>
        <v>240</v>
      </c>
      <c r="M3900" s="16">
        <f ca="1">K3900*Table3[[#This Row],[QUANTITY]]*(1-Table3[[#This Row],[DISCOUNT %]])</f>
        <v>322.01201336669351</v>
      </c>
      <c r="N3900" s="3">
        <f>DAY(Table3[[#This Row],[DATE]])</f>
        <v>4</v>
      </c>
      <c r="O3900" s="3" t="str">
        <f>TEXT(Table3[[#This Row],[DATE]],"mmm")</f>
        <v>Sep</v>
      </c>
      <c r="P3900" s="3">
        <f>YEAR(Table3[[#This Row],[DATE]])</f>
        <v>2031</v>
      </c>
    </row>
    <row r="3901" spans="1:16" x14ac:dyDescent="0.3">
      <c r="A3901" s="6">
        <v>48096</v>
      </c>
      <c r="B3901" s="7" t="s">
        <v>1805</v>
      </c>
      <c r="C3901" s="9">
        <f t="shared" ca="1" si="120"/>
        <v>4</v>
      </c>
      <c r="D3901" s="9" t="s">
        <v>2117</v>
      </c>
      <c r="E3901" s="9" t="s">
        <v>2116</v>
      </c>
      <c r="F3901" s="10">
        <f t="shared" ca="1" si="121"/>
        <v>2.3994343515031935E-3</v>
      </c>
      <c r="G3901" s="3" t="str">
        <f>VLOOKUP(Table3[[#This Row],[PRODUCT ID]],Table1[[PRODUCT]:[SELLING PRICE]],1,FALSE)</f>
        <v>Product753</v>
      </c>
      <c r="H3901" s="3" t="str">
        <f>VLOOKUP(Table3[[#This Row],[PRODUCT ID]],Table1[[PRODUCT]:[SELLING PRICE]],2,FALSE)</f>
        <v>Category4</v>
      </c>
      <c r="I3901" s="3" t="str">
        <f>VLOOKUP(Table3[[#This Row],[PRODUCT ID]],Table1[[PRODUCT]:[SELLING PRICE]],3,FALSE)</f>
        <v>Lt</v>
      </c>
      <c r="J3901" s="16">
        <f ca="1">VLOOKUP(Table3[[#This Row],[PRODUCT ID]],Table1[[PRODUCT]:[SELLING PRICE]],4,FALSE)</f>
        <v>123</v>
      </c>
      <c r="K3901" s="16">
        <f ca="1">VLOOKUP(Table3[[#This Row],[PRODUCT ID]],Table1[[PRODUCT]:[SELLING PRICE]],5,FALSE)</f>
        <v>262.34332343602239</v>
      </c>
      <c r="L3901" s="16">
        <f ca="1">J3901*Table3[[#This Row],[QUANTITY]]</f>
        <v>492</v>
      </c>
      <c r="M3901" s="16">
        <f ca="1">K3901*Table3[[#This Row],[QUANTITY]]*(1-Table3[[#This Row],[DISCOUNT %]])</f>
        <v>1046.8553914155298</v>
      </c>
      <c r="N3901" s="3">
        <f>DAY(Table3[[#This Row],[DATE]])</f>
        <v>5</v>
      </c>
      <c r="O3901" s="3" t="str">
        <f>TEXT(Table3[[#This Row],[DATE]],"mmm")</f>
        <v>Sep</v>
      </c>
      <c r="P3901" s="3">
        <f>YEAR(Table3[[#This Row],[DATE]])</f>
        <v>2031</v>
      </c>
    </row>
    <row r="3902" spans="1:16" x14ac:dyDescent="0.3">
      <c r="A3902" s="6">
        <v>48097</v>
      </c>
      <c r="B3902" s="7" t="s">
        <v>1806</v>
      </c>
      <c r="C3902" s="9">
        <f t="shared" ca="1" si="120"/>
        <v>14</v>
      </c>
      <c r="D3902" s="9" t="s">
        <v>2116</v>
      </c>
      <c r="E3902" s="9" t="s">
        <v>2116</v>
      </c>
      <c r="F3902" s="10">
        <f t="shared" ca="1" si="121"/>
        <v>2.4911285815216268E-2</v>
      </c>
      <c r="G3902" s="3" t="str">
        <f>VLOOKUP(Table3[[#This Row],[PRODUCT ID]],Table1[[PRODUCT]:[SELLING PRICE]],1,FALSE)</f>
        <v>Product754</v>
      </c>
      <c r="H3902" s="3" t="str">
        <f>VLOOKUP(Table3[[#This Row],[PRODUCT ID]],Table1[[PRODUCT]:[SELLING PRICE]],2,FALSE)</f>
        <v>Category5</v>
      </c>
      <c r="I3902" s="3" t="str">
        <f>VLOOKUP(Table3[[#This Row],[PRODUCT ID]],Table1[[PRODUCT]:[SELLING PRICE]],3,FALSE)</f>
        <v>Ft</v>
      </c>
      <c r="J3902" s="16">
        <f ca="1">VLOOKUP(Table3[[#This Row],[PRODUCT ID]],Table1[[PRODUCT]:[SELLING PRICE]],4,FALSE)</f>
        <v>52</v>
      </c>
      <c r="K3902" s="16">
        <f ca="1">VLOOKUP(Table3[[#This Row],[PRODUCT ID]],Table1[[PRODUCT]:[SELLING PRICE]],5,FALSE)</f>
        <v>190.97236790073669</v>
      </c>
      <c r="L3902" s="16">
        <f ca="1">J3902*Table3[[#This Row],[QUANTITY]]</f>
        <v>728</v>
      </c>
      <c r="M3902" s="16">
        <f ca="1">K3902*Table3[[#This Row],[QUANTITY]]*(1-Table3[[#This Row],[DISCOUNT %]])</f>
        <v>2607.0100092561393</v>
      </c>
      <c r="N3902" s="3">
        <f>DAY(Table3[[#This Row],[DATE]])</f>
        <v>6</v>
      </c>
      <c r="O3902" s="3" t="str">
        <f>TEXT(Table3[[#This Row],[DATE]],"mmm")</f>
        <v>Sep</v>
      </c>
      <c r="P3902" s="3">
        <f>YEAR(Table3[[#This Row],[DATE]])</f>
        <v>2031</v>
      </c>
    </row>
    <row r="3903" spans="1:16" x14ac:dyDescent="0.3">
      <c r="A3903" s="6">
        <v>48098</v>
      </c>
      <c r="B3903" s="7" t="s">
        <v>1807</v>
      </c>
      <c r="C3903" s="9">
        <f t="shared" ca="1" si="120"/>
        <v>7</v>
      </c>
      <c r="D3903" s="9" t="s">
        <v>2116</v>
      </c>
      <c r="E3903" s="9" t="s">
        <v>2116</v>
      </c>
      <c r="F3903" s="10">
        <f t="shared" ca="1" si="121"/>
        <v>5.6323262807846497E-2</v>
      </c>
      <c r="G3903" s="3" t="str">
        <f>VLOOKUP(Table3[[#This Row],[PRODUCT ID]],Table1[[PRODUCT]:[SELLING PRICE]],1,FALSE)</f>
        <v>Product755</v>
      </c>
      <c r="H3903" s="3" t="str">
        <f>VLOOKUP(Table3[[#This Row],[PRODUCT ID]],Table1[[PRODUCT]:[SELLING PRICE]],2,FALSE)</f>
        <v>Category1</v>
      </c>
      <c r="I3903" s="3" t="str">
        <f>VLOOKUP(Table3[[#This Row],[PRODUCT ID]],Table1[[PRODUCT]:[SELLING PRICE]],3,FALSE)</f>
        <v>Kg</v>
      </c>
      <c r="J3903" s="16">
        <f ca="1">VLOOKUP(Table3[[#This Row],[PRODUCT ID]],Table1[[PRODUCT]:[SELLING PRICE]],4,FALSE)</f>
        <v>189</v>
      </c>
      <c r="K3903" s="16">
        <f ca="1">VLOOKUP(Table3[[#This Row],[PRODUCT ID]],Table1[[PRODUCT]:[SELLING PRICE]],5,FALSE)</f>
        <v>146.1998228048906</v>
      </c>
      <c r="L3903" s="16">
        <f ca="1">J3903*Table3[[#This Row],[QUANTITY]]</f>
        <v>1323</v>
      </c>
      <c r="M3903" s="16">
        <f ca="1">K3903*Table3[[#This Row],[QUANTITY]]*(1-Table3[[#This Row],[DISCOUNT %]])</f>
        <v>965.75760233813116</v>
      </c>
      <c r="N3903" s="3">
        <f>DAY(Table3[[#This Row],[DATE]])</f>
        <v>7</v>
      </c>
      <c r="O3903" s="3" t="str">
        <f>TEXT(Table3[[#This Row],[DATE]],"mmm")</f>
        <v>Sep</v>
      </c>
      <c r="P3903" s="3">
        <f>YEAR(Table3[[#This Row],[DATE]])</f>
        <v>2031</v>
      </c>
    </row>
    <row r="3904" spans="1:16" x14ac:dyDescent="0.3">
      <c r="A3904" s="6">
        <v>48099</v>
      </c>
      <c r="B3904" s="7" t="s">
        <v>1808</v>
      </c>
      <c r="C3904" s="9">
        <f t="shared" ca="1" si="120"/>
        <v>1</v>
      </c>
      <c r="D3904" s="9" t="s">
        <v>2116</v>
      </c>
      <c r="E3904" s="9" t="s">
        <v>2118</v>
      </c>
      <c r="F3904" s="10">
        <f t="shared" ca="1" si="121"/>
        <v>4.1975792985979213E-2</v>
      </c>
      <c r="G3904" s="3" t="str">
        <f>VLOOKUP(Table3[[#This Row],[PRODUCT ID]],Table1[[PRODUCT]:[SELLING PRICE]],1,FALSE)</f>
        <v>Product756</v>
      </c>
      <c r="H3904" s="3" t="str">
        <f>VLOOKUP(Table3[[#This Row],[PRODUCT ID]],Table1[[PRODUCT]:[SELLING PRICE]],2,FALSE)</f>
        <v>Category2</v>
      </c>
      <c r="I3904" s="3" t="str">
        <f>VLOOKUP(Table3[[#This Row],[PRODUCT ID]],Table1[[PRODUCT]:[SELLING PRICE]],3,FALSE)</f>
        <v>No</v>
      </c>
      <c r="J3904" s="16">
        <f ca="1">VLOOKUP(Table3[[#This Row],[PRODUCT ID]],Table1[[PRODUCT]:[SELLING PRICE]],4,FALSE)</f>
        <v>147</v>
      </c>
      <c r="K3904" s="16">
        <f ca="1">VLOOKUP(Table3[[#This Row],[PRODUCT ID]],Table1[[PRODUCT]:[SELLING PRICE]],5,FALSE)</f>
        <v>239.00582580744091</v>
      </c>
      <c r="L3904" s="16">
        <f ca="1">J3904*Table3[[#This Row],[QUANTITY]]</f>
        <v>147</v>
      </c>
      <c r="M3904" s="16">
        <f ca="1">K3904*Table3[[#This Row],[QUANTITY]]*(1-Table3[[#This Row],[DISCOUNT %]])</f>
        <v>228.97336674090477</v>
      </c>
      <c r="N3904" s="3">
        <f>DAY(Table3[[#This Row],[DATE]])</f>
        <v>8</v>
      </c>
      <c r="O3904" s="3" t="str">
        <f>TEXT(Table3[[#This Row],[DATE]],"mmm")</f>
        <v>Sep</v>
      </c>
      <c r="P3904" s="3">
        <f>YEAR(Table3[[#This Row],[DATE]])</f>
        <v>2031</v>
      </c>
    </row>
    <row r="3905" spans="1:16" x14ac:dyDescent="0.3">
      <c r="A3905" s="6">
        <v>48100</v>
      </c>
      <c r="B3905" s="7" t="s">
        <v>1809</v>
      </c>
      <c r="C3905" s="9">
        <f t="shared" ca="1" si="120"/>
        <v>15</v>
      </c>
      <c r="D3905" s="9" t="s">
        <v>2116</v>
      </c>
      <c r="E3905" s="9" t="s">
        <v>2118</v>
      </c>
      <c r="F3905" s="10">
        <f t="shared" ca="1" si="121"/>
        <v>7.5133118138006036E-2</v>
      </c>
      <c r="G3905" s="3" t="str">
        <f>VLOOKUP(Table3[[#This Row],[PRODUCT ID]],Table1[[PRODUCT]:[SELLING PRICE]],1,FALSE)</f>
        <v>Product757</v>
      </c>
      <c r="H3905" s="3" t="str">
        <f>VLOOKUP(Table3[[#This Row],[PRODUCT ID]],Table1[[PRODUCT]:[SELLING PRICE]],2,FALSE)</f>
        <v>Category3</v>
      </c>
      <c r="I3905" s="3" t="str">
        <f>VLOOKUP(Table3[[#This Row],[PRODUCT ID]],Table1[[PRODUCT]:[SELLING PRICE]],3,FALSE)</f>
        <v>No</v>
      </c>
      <c r="J3905" s="16">
        <f ca="1">VLOOKUP(Table3[[#This Row],[PRODUCT ID]],Table1[[PRODUCT]:[SELLING PRICE]],4,FALSE)</f>
        <v>118</v>
      </c>
      <c r="K3905" s="16">
        <f ca="1">VLOOKUP(Table3[[#This Row],[PRODUCT ID]],Table1[[PRODUCT]:[SELLING PRICE]],5,FALSE)</f>
        <v>136.86883360983109</v>
      </c>
      <c r="L3905" s="16">
        <f ca="1">J3905*Table3[[#This Row],[QUANTITY]]</f>
        <v>1770</v>
      </c>
      <c r="M3905" s="16">
        <f ca="1">K3905*Table3[[#This Row],[QUANTITY]]*(1-Table3[[#This Row],[DISCOUNT %]])</f>
        <v>1898.7817704721881</v>
      </c>
      <c r="N3905" s="3">
        <f>DAY(Table3[[#This Row],[DATE]])</f>
        <v>9</v>
      </c>
      <c r="O3905" s="3" t="str">
        <f>TEXT(Table3[[#This Row],[DATE]],"mmm")</f>
        <v>Sep</v>
      </c>
      <c r="P3905" s="3">
        <f>YEAR(Table3[[#This Row],[DATE]])</f>
        <v>2031</v>
      </c>
    </row>
    <row r="3906" spans="1:16" x14ac:dyDescent="0.3">
      <c r="A3906" s="6">
        <v>48101</v>
      </c>
      <c r="B3906" s="7" t="s">
        <v>1810</v>
      </c>
      <c r="C3906" s="9">
        <f t="shared" ca="1" si="120"/>
        <v>12</v>
      </c>
      <c r="D3906" s="9" t="s">
        <v>2115</v>
      </c>
      <c r="E3906" s="9" t="s">
        <v>2116</v>
      </c>
      <c r="F3906" s="10">
        <f t="shared" ca="1" si="121"/>
        <v>8.2167957428637972E-2</v>
      </c>
      <c r="G3906" s="3" t="str">
        <f>VLOOKUP(Table3[[#This Row],[PRODUCT ID]],Table1[[PRODUCT]:[SELLING PRICE]],1,FALSE)</f>
        <v>Product758</v>
      </c>
      <c r="H3906" s="3" t="str">
        <f>VLOOKUP(Table3[[#This Row],[PRODUCT ID]],Table1[[PRODUCT]:[SELLING PRICE]],2,FALSE)</f>
        <v>Category4</v>
      </c>
      <c r="I3906" s="3" t="str">
        <f>VLOOKUP(Table3[[#This Row],[PRODUCT ID]],Table1[[PRODUCT]:[SELLING PRICE]],3,FALSE)</f>
        <v>Ft</v>
      </c>
      <c r="J3906" s="16">
        <f ca="1">VLOOKUP(Table3[[#This Row],[PRODUCT ID]],Table1[[PRODUCT]:[SELLING PRICE]],4,FALSE)</f>
        <v>151</v>
      </c>
      <c r="K3906" s="16">
        <f ca="1">VLOOKUP(Table3[[#This Row],[PRODUCT ID]],Table1[[PRODUCT]:[SELLING PRICE]],5,FALSE)</f>
        <v>220.5801606451343</v>
      </c>
      <c r="L3906" s="16">
        <f ca="1">J3906*Table3[[#This Row],[QUANTITY]]</f>
        <v>1812</v>
      </c>
      <c r="M3906" s="16">
        <f ca="1">K3906*Table3[[#This Row],[QUANTITY]]*(1-Table3[[#This Row],[DISCOUNT %]])</f>
        <v>2429.4664727477129</v>
      </c>
      <c r="N3906" s="3">
        <f>DAY(Table3[[#This Row],[DATE]])</f>
        <v>10</v>
      </c>
      <c r="O3906" s="3" t="str">
        <f>TEXT(Table3[[#This Row],[DATE]],"mmm")</f>
        <v>Sep</v>
      </c>
      <c r="P3906" s="3">
        <f>YEAR(Table3[[#This Row],[DATE]])</f>
        <v>2031</v>
      </c>
    </row>
    <row r="3907" spans="1:16" x14ac:dyDescent="0.3">
      <c r="A3907" s="6">
        <v>48102</v>
      </c>
      <c r="B3907" s="7" t="s">
        <v>1811</v>
      </c>
      <c r="C3907" s="9">
        <f t="shared" ref="C3907:C3970" ca="1" si="122">RANDBETWEEN(1,15)</f>
        <v>15</v>
      </c>
      <c r="D3907" s="9" t="s">
        <v>2116</v>
      </c>
      <c r="E3907" s="9" t="s">
        <v>2116</v>
      </c>
      <c r="F3907" s="10">
        <f t="shared" ref="F3907:F3970" ca="1" si="123">RAND()*(0.1)</f>
        <v>6.1659202373060329E-2</v>
      </c>
      <c r="G3907" s="3" t="str">
        <f>VLOOKUP(Table3[[#This Row],[PRODUCT ID]],Table1[[PRODUCT]:[SELLING PRICE]],1,FALSE)</f>
        <v>Product759</v>
      </c>
      <c r="H3907" s="3" t="str">
        <f>VLOOKUP(Table3[[#This Row],[PRODUCT ID]],Table1[[PRODUCT]:[SELLING PRICE]],2,FALSE)</f>
        <v>Category5</v>
      </c>
      <c r="I3907" s="3" t="str">
        <f>VLOOKUP(Table3[[#This Row],[PRODUCT ID]],Table1[[PRODUCT]:[SELLING PRICE]],3,FALSE)</f>
        <v>No</v>
      </c>
      <c r="J3907" s="16">
        <f ca="1">VLOOKUP(Table3[[#This Row],[PRODUCT ID]],Table1[[PRODUCT]:[SELLING PRICE]],4,FALSE)</f>
        <v>78</v>
      </c>
      <c r="K3907" s="16">
        <f ca="1">VLOOKUP(Table3[[#This Row],[PRODUCT ID]],Table1[[PRODUCT]:[SELLING PRICE]],5,FALSE)</f>
        <v>91.040539731556066</v>
      </c>
      <c r="L3907" s="16">
        <f ca="1">J3907*Table3[[#This Row],[QUANTITY]]</f>
        <v>1170</v>
      </c>
      <c r="M3907" s="16">
        <f ca="1">K3907*Table3[[#This Row],[QUANTITY]]*(1-Table3[[#This Row],[DISCOUNT %]])</f>
        <v>1281.4057900214311</v>
      </c>
      <c r="N3907" s="3">
        <f>DAY(Table3[[#This Row],[DATE]])</f>
        <v>11</v>
      </c>
      <c r="O3907" s="3" t="str">
        <f>TEXT(Table3[[#This Row],[DATE]],"mmm")</f>
        <v>Sep</v>
      </c>
      <c r="P3907" s="3">
        <f>YEAR(Table3[[#This Row],[DATE]])</f>
        <v>2031</v>
      </c>
    </row>
    <row r="3908" spans="1:16" x14ac:dyDescent="0.3">
      <c r="A3908" s="6">
        <v>48103</v>
      </c>
      <c r="B3908" s="7" t="s">
        <v>1812</v>
      </c>
      <c r="C3908" s="9">
        <f t="shared" ca="1" si="122"/>
        <v>12</v>
      </c>
      <c r="D3908" s="9" t="s">
        <v>2117</v>
      </c>
      <c r="E3908" s="9" t="s">
        <v>2116</v>
      </c>
      <c r="F3908" s="10">
        <f t="shared" ca="1" si="123"/>
        <v>8.6748615818732319E-2</v>
      </c>
      <c r="G3908" s="3" t="str">
        <f>VLOOKUP(Table3[[#This Row],[PRODUCT ID]],Table1[[PRODUCT]:[SELLING PRICE]],1,FALSE)</f>
        <v>Product760</v>
      </c>
      <c r="H3908" s="3" t="str">
        <f>VLOOKUP(Table3[[#This Row],[PRODUCT ID]],Table1[[PRODUCT]:[SELLING PRICE]],2,FALSE)</f>
        <v>Category1</v>
      </c>
      <c r="I3908" s="3" t="str">
        <f>VLOOKUP(Table3[[#This Row],[PRODUCT ID]],Table1[[PRODUCT]:[SELLING PRICE]],3,FALSE)</f>
        <v>Kg</v>
      </c>
      <c r="J3908" s="16">
        <f ca="1">VLOOKUP(Table3[[#This Row],[PRODUCT ID]],Table1[[PRODUCT]:[SELLING PRICE]],4,FALSE)</f>
        <v>165</v>
      </c>
      <c r="K3908" s="16">
        <f ca="1">VLOOKUP(Table3[[#This Row],[PRODUCT ID]],Table1[[PRODUCT]:[SELLING PRICE]],5,FALSE)</f>
        <v>208.70073483425983</v>
      </c>
      <c r="L3908" s="16">
        <f ca="1">J3908*Table3[[#This Row],[QUANTITY]]</f>
        <v>1980</v>
      </c>
      <c r="M3908" s="16">
        <f ca="1">K3908*Table3[[#This Row],[QUANTITY]]*(1-Table3[[#This Row],[DISCOUNT %]])</f>
        <v>2287.1548196044259</v>
      </c>
      <c r="N3908" s="3">
        <f>DAY(Table3[[#This Row],[DATE]])</f>
        <v>12</v>
      </c>
      <c r="O3908" s="3" t="str">
        <f>TEXT(Table3[[#This Row],[DATE]],"mmm")</f>
        <v>Sep</v>
      </c>
      <c r="P3908" s="3">
        <f>YEAR(Table3[[#This Row],[DATE]])</f>
        <v>2031</v>
      </c>
    </row>
    <row r="3909" spans="1:16" x14ac:dyDescent="0.3">
      <c r="A3909" s="6">
        <v>48104</v>
      </c>
      <c r="B3909" s="7" t="s">
        <v>1813</v>
      </c>
      <c r="C3909" s="9">
        <f t="shared" ca="1" si="122"/>
        <v>3</v>
      </c>
      <c r="D3909" s="9" t="s">
        <v>2115</v>
      </c>
      <c r="E3909" s="9" t="s">
        <v>2116</v>
      </c>
      <c r="F3909" s="10">
        <f t="shared" ca="1" si="123"/>
        <v>1.9390395645001682E-2</v>
      </c>
      <c r="G3909" s="3" t="str">
        <f>VLOOKUP(Table3[[#This Row],[PRODUCT ID]],Table1[[PRODUCT]:[SELLING PRICE]],1,FALSE)</f>
        <v>Product761</v>
      </c>
      <c r="H3909" s="3" t="str">
        <f>VLOOKUP(Table3[[#This Row],[PRODUCT ID]],Table1[[PRODUCT]:[SELLING PRICE]],2,FALSE)</f>
        <v>Category2</v>
      </c>
      <c r="I3909" s="3" t="str">
        <f>VLOOKUP(Table3[[#This Row],[PRODUCT ID]],Table1[[PRODUCT]:[SELLING PRICE]],3,FALSE)</f>
        <v>Kg</v>
      </c>
      <c r="J3909" s="16">
        <f ca="1">VLOOKUP(Table3[[#This Row],[PRODUCT ID]],Table1[[PRODUCT]:[SELLING PRICE]],4,FALSE)</f>
        <v>244</v>
      </c>
      <c r="K3909" s="16">
        <f ca="1">VLOOKUP(Table3[[#This Row],[PRODUCT ID]],Table1[[PRODUCT]:[SELLING PRICE]],5,FALSE)</f>
        <v>257.93396309033</v>
      </c>
      <c r="L3909" s="16">
        <f ca="1">J3909*Table3[[#This Row],[QUANTITY]]</f>
        <v>732</v>
      </c>
      <c r="M3909" s="16">
        <f ca="1">K3909*Table3[[#This Row],[QUANTITY]]*(1-Table3[[#This Row],[DISCOUNT %]])</f>
        <v>758.79756448717569</v>
      </c>
      <c r="N3909" s="3">
        <f>DAY(Table3[[#This Row],[DATE]])</f>
        <v>13</v>
      </c>
      <c r="O3909" s="3" t="str">
        <f>TEXT(Table3[[#This Row],[DATE]],"mmm")</f>
        <v>Sep</v>
      </c>
      <c r="P3909" s="3">
        <f>YEAR(Table3[[#This Row],[DATE]])</f>
        <v>2031</v>
      </c>
    </row>
    <row r="3910" spans="1:16" x14ac:dyDescent="0.3">
      <c r="A3910" s="6">
        <v>48105</v>
      </c>
      <c r="B3910" s="7" t="s">
        <v>1814</v>
      </c>
      <c r="C3910" s="9">
        <f t="shared" ca="1" si="122"/>
        <v>6</v>
      </c>
      <c r="D3910" s="9" t="s">
        <v>2115</v>
      </c>
      <c r="E3910" s="9" t="s">
        <v>2118</v>
      </c>
      <c r="F3910" s="10">
        <f t="shared" ca="1" si="123"/>
        <v>1.4711568052024095E-2</v>
      </c>
      <c r="G3910" s="3" t="str">
        <f>VLOOKUP(Table3[[#This Row],[PRODUCT ID]],Table1[[PRODUCT]:[SELLING PRICE]],1,FALSE)</f>
        <v>Product762</v>
      </c>
      <c r="H3910" s="3" t="str">
        <f>VLOOKUP(Table3[[#This Row],[PRODUCT ID]],Table1[[PRODUCT]:[SELLING PRICE]],2,FALSE)</f>
        <v>Category3</v>
      </c>
      <c r="I3910" s="3" t="str">
        <f>VLOOKUP(Table3[[#This Row],[PRODUCT ID]],Table1[[PRODUCT]:[SELLING PRICE]],3,FALSE)</f>
        <v>Lt</v>
      </c>
      <c r="J3910" s="16">
        <f ca="1">VLOOKUP(Table3[[#This Row],[PRODUCT ID]],Table1[[PRODUCT]:[SELLING PRICE]],4,FALSE)</f>
        <v>145</v>
      </c>
      <c r="K3910" s="16">
        <f ca="1">VLOOKUP(Table3[[#This Row],[PRODUCT ID]],Table1[[PRODUCT]:[SELLING PRICE]],5,FALSE)</f>
        <v>222.61661439991499</v>
      </c>
      <c r="L3910" s="16">
        <f ca="1">J3910*Table3[[#This Row],[QUANTITY]]</f>
        <v>870</v>
      </c>
      <c r="M3910" s="16">
        <f ca="1">K3910*Table3[[#This Row],[QUANTITY]]*(1-Table3[[#This Row],[DISCOUNT %]])</f>
        <v>1316.0494495659566</v>
      </c>
      <c r="N3910" s="3">
        <f>DAY(Table3[[#This Row],[DATE]])</f>
        <v>14</v>
      </c>
      <c r="O3910" s="3" t="str">
        <f>TEXT(Table3[[#This Row],[DATE]],"mmm")</f>
        <v>Sep</v>
      </c>
      <c r="P3910" s="3">
        <f>YEAR(Table3[[#This Row],[DATE]])</f>
        <v>2031</v>
      </c>
    </row>
    <row r="3911" spans="1:16" x14ac:dyDescent="0.3">
      <c r="A3911" s="6">
        <v>48106</v>
      </c>
      <c r="B3911" s="7" t="s">
        <v>1815</v>
      </c>
      <c r="C3911" s="9">
        <f t="shared" ca="1" si="122"/>
        <v>2</v>
      </c>
      <c r="D3911" s="9" t="s">
        <v>2115</v>
      </c>
      <c r="E3911" s="9" t="s">
        <v>2116</v>
      </c>
      <c r="F3911" s="10">
        <f t="shared" ca="1" si="123"/>
        <v>4.4083593999549545E-2</v>
      </c>
      <c r="G3911" s="3" t="str">
        <f>VLOOKUP(Table3[[#This Row],[PRODUCT ID]],Table1[[PRODUCT]:[SELLING PRICE]],1,FALSE)</f>
        <v>Product763</v>
      </c>
      <c r="H3911" s="3" t="str">
        <f>VLOOKUP(Table3[[#This Row],[PRODUCT ID]],Table1[[PRODUCT]:[SELLING PRICE]],2,FALSE)</f>
        <v>Category4</v>
      </c>
      <c r="I3911" s="3" t="str">
        <f>VLOOKUP(Table3[[#This Row],[PRODUCT ID]],Table1[[PRODUCT]:[SELLING PRICE]],3,FALSE)</f>
        <v>Kg</v>
      </c>
      <c r="J3911" s="16">
        <f ca="1">VLOOKUP(Table3[[#This Row],[PRODUCT ID]],Table1[[PRODUCT]:[SELLING PRICE]],4,FALSE)</f>
        <v>23</v>
      </c>
      <c r="K3911" s="16">
        <f ca="1">VLOOKUP(Table3[[#This Row],[PRODUCT ID]],Table1[[PRODUCT]:[SELLING PRICE]],5,FALSE)</f>
        <v>276.18781846878926</v>
      </c>
      <c r="L3911" s="16">
        <f ca="1">J3911*Table3[[#This Row],[QUANTITY]]</f>
        <v>46</v>
      </c>
      <c r="M3911" s="16">
        <f ca="1">K3911*Table3[[#This Row],[QUANTITY]]*(1-Table3[[#This Row],[DISCOUNT %]])</f>
        <v>528.02493362357973</v>
      </c>
      <c r="N3911" s="3">
        <f>DAY(Table3[[#This Row],[DATE]])</f>
        <v>15</v>
      </c>
      <c r="O3911" s="3" t="str">
        <f>TEXT(Table3[[#This Row],[DATE]],"mmm")</f>
        <v>Sep</v>
      </c>
      <c r="P3911" s="3">
        <f>YEAR(Table3[[#This Row],[DATE]])</f>
        <v>2031</v>
      </c>
    </row>
    <row r="3912" spans="1:16" x14ac:dyDescent="0.3">
      <c r="A3912" s="6">
        <v>48107</v>
      </c>
      <c r="B3912" s="7" t="s">
        <v>1816</v>
      </c>
      <c r="C3912" s="9">
        <f t="shared" ca="1" si="122"/>
        <v>15</v>
      </c>
      <c r="D3912" s="9" t="s">
        <v>2116</v>
      </c>
      <c r="E3912" s="9" t="s">
        <v>2116</v>
      </c>
      <c r="F3912" s="10">
        <f t="shared" ca="1" si="123"/>
        <v>4.8695479188386737E-2</v>
      </c>
      <c r="G3912" s="3" t="str">
        <f>VLOOKUP(Table3[[#This Row],[PRODUCT ID]],Table1[[PRODUCT]:[SELLING PRICE]],1,FALSE)</f>
        <v>Product764</v>
      </c>
      <c r="H3912" s="3" t="str">
        <f>VLOOKUP(Table3[[#This Row],[PRODUCT ID]],Table1[[PRODUCT]:[SELLING PRICE]],2,FALSE)</f>
        <v>Category5</v>
      </c>
      <c r="I3912" s="3" t="str">
        <f>VLOOKUP(Table3[[#This Row],[PRODUCT ID]],Table1[[PRODUCT]:[SELLING PRICE]],3,FALSE)</f>
        <v>Lt</v>
      </c>
      <c r="J3912" s="16">
        <f ca="1">VLOOKUP(Table3[[#This Row],[PRODUCT ID]],Table1[[PRODUCT]:[SELLING PRICE]],4,FALSE)</f>
        <v>17</v>
      </c>
      <c r="K3912" s="16">
        <f ca="1">VLOOKUP(Table3[[#This Row],[PRODUCT ID]],Table1[[PRODUCT]:[SELLING PRICE]],5,FALSE)</f>
        <v>306.7576246089302</v>
      </c>
      <c r="L3912" s="16">
        <f ca="1">J3912*Table3[[#This Row],[QUANTITY]]</f>
        <v>255</v>
      </c>
      <c r="M3912" s="16">
        <f ca="1">K3912*Table3[[#This Row],[QUANTITY]]*(1-Table3[[#This Row],[DISCOUNT %]])</f>
        <v>4377.2987262586066</v>
      </c>
      <c r="N3912" s="3">
        <f>DAY(Table3[[#This Row],[DATE]])</f>
        <v>16</v>
      </c>
      <c r="O3912" s="3" t="str">
        <f>TEXT(Table3[[#This Row],[DATE]],"mmm")</f>
        <v>Sep</v>
      </c>
      <c r="P3912" s="3">
        <f>YEAR(Table3[[#This Row],[DATE]])</f>
        <v>2031</v>
      </c>
    </row>
    <row r="3913" spans="1:16" x14ac:dyDescent="0.3">
      <c r="A3913" s="6">
        <v>48108</v>
      </c>
      <c r="B3913" s="7" t="s">
        <v>1817</v>
      </c>
      <c r="C3913" s="9">
        <f t="shared" ca="1" si="122"/>
        <v>6</v>
      </c>
      <c r="D3913" s="9" t="s">
        <v>2116</v>
      </c>
      <c r="E3913" s="9" t="s">
        <v>2116</v>
      </c>
      <c r="F3913" s="10">
        <f t="shared" ca="1" si="123"/>
        <v>5.8496898734676478E-2</v>
      </c>
      <c r="G3913" s="3" t="str">
        <f>VLOOKUP(Table3[[#This Row],[PRODUCT ID]],Table1[[PRODUCT]:[SELLING PRICE]],1,FALSE)</f>
        <v>Product765</v>
      </c>
      <c r="H3913" s="3" t="str">
        <f>VLOOKUP(Table3[[#This Row],[PRODUCT ID]],Table1[[PRODUCT]:[SELLING PRICE]],2,FALSE)</f>
        <v>Category1</v>
      </c>
      <c r="I3913" s="3" t="str">
        <f>VLOOKUP(Table3[[#This Row],[PRODUCT ID]],Table1[[PRODUCT]:[SELLING PRICE]],3,FALSE)</f>
        <v>Ft</v>
      </c>
      <c r="J3913" s="16">
        <f ca="1">VLOOKUP(Table3[[#This Row],[PRODUCT ID]],Table1[[PRODUCT]:[SELLING PRICE]],4,FALSE)</f>
        <v>28</v>
      </c>
      <c r="K3913" s="16">
        <f ca="1">VLOOKUP(Table3[[#This Row],[PRODUCT ID]],Table1[[PRODUCT]:[SELLING PRICE]],5,FALSE)</f>
        <v>62.76588107094706</v>
      </c>
      <c r="L3913" s="16">
        <f ca="1">J3913*Table3[[#This Row],[QUANTITY]]</f>
        <v>168</v>
      </c>
      <c r="M3913" s="16">
        <f ca="1">K3913*Table3[[#This Row],[QUANTITY]]*(1-Table3[[#This Row],[DISCOUNT %]])</f>
        <v>354.56563009168275</v>
      </c>
      <c r="N3913" s="3">
        <f>DAY(Table3[[#This Row],[DATE]])</f>
        <v>17</v>
      </c>
      <c r="O3913" s="3" t="str">
        <f>TEXT(Table3[[#This Row],[DATE]],"mmm")</f>
        <v>Sep</v>
      </c>
      <c r="P3913" s="3">
        <f>YEAR(Table3[[#This Row],[DATE]])</f>
        <v>2031</v>
      </c>
    </row>
    <row r="3914" spans="1:16" x14ac:dyDescent="0.3">
      <c r="A3914" s="6">
        <v>48109</v>
      </c>
      <c r="B3914" s="7" t="s">
        <v>1818</v>
      </c>
      <c r="C3914" s="9">
        <f t="shared" ca="1" si="122"/>
        <v>13</v>
      </c>
      <c r="D3914" s="9" t="s">
        <v>2116</v>
      </c>
      <c r="E3914" s="9" t="s">
        <v>2116</v>
      </c>
      <c r="F3914" s="10">
        <f t="shared" ca="1" si="123"/>
        <v>6.8919212633295937E-2</v>
      </c>
      <c r="G3914" s="3" t="str">
        <f>VLOOKUP(Table3[[#This Row],[PRODUCT ID]],Table1[[PRODUCT]:[SELLING PRICE]],1,FALSE)</f>
        <v>Product766</v>
      </c>
      <c r="H3914" s="3" t="str">
        <f>VLOOKUP(Table3[[#This Row],[PRODUCT ID]],Table1[[PRODUCT]:[SELLING PRICE]],2,FALSE)</f>
        <v>Category2</v>
      </c>
      <c r="I3914" s="3" t="str">
        <f>VLOOKUP(Table3[[#This Row],[PRODUCT ID]],Table1[[PRODUCT]:[SELLING PRICE]],3,FALSE)</f>
        <v>Kg</v>
      </c>
      <c r="J3914" s="16">
        <f ca="1">VLOOKUP(Table3[[#This Row],[PRODUCT ID]],Table1[[PRODUCT]:[SELLING PRICE]],4,FALSE)</f>
        <v>25</v>
      </c>
      <c r="K3914" s="16">
        <f ca="1">VLOOKUP(Table3[[#This Row],[PRODUCT ID]],Table1[[PRODUCT]:[SELLING PRICE]],5,FALSE)</f>
        <v>111.56759516807857</v>
      </c>
      <c r="L3914" s="16">
        <f ca="1">J3914*Table3[[#This Row],[QUANTITY]]</f>
        <v>325</v>
      </c>
      <c r="M3914" s="16">
        <f ca="1">K3914*Table3[[#This Row],[QUANTITY]]*(1-Table3[[#This Row],[DISCOUNT %]])</f>
        <v>1350.4197765981557</v>
      </c>
      <c r="N3914" s="3">
        <f>DAY(Table3[[#This Row],[DATE]])</f>
        <v>18</v>
      </c>
      <c r="O3914" s="3" t="str">
        <f>TEXT(Table3[[#This Row],[DATE]],"mmm")</f>
        <v>Sep</v>
      </c>
      <c r="P3914" s="3">
        <f>YEAR(Table3[[#This Row],[DATE]])</f>
        <v>2031</v>
      </c>
    </row>
    <row r="3915" spans="1:16" x14ac:dyDescent="0.3">
      <c r="A3915" s="6">
        <v>48110</v>
      </c>
      <c r="B3915" s="7" t="s">
        <v>1819</v>
      </c>
      <c r="C3915" s="9">
        <f t="shared" ca="1" si="122"/>
        <v>10</v>
      </c>
      <c r="D3915" s="9" t="s">
        <v>2115</v>
      </c>
      <c r="E3915" s="9" t="s">
        <v>2116</v>
      </c>
      <c r="F3915" s="10">
        <f t="shared" ca="1" si="123"/>
        <v>8.7723544894682662E-2</v>
      </c>
      <c r="G3915" s="3" t="str">
        <f>VLOOKUP(Table3[[#This Row],[PRODUCT ID]],Table1[[PRODUCT]:[SELLING PRICE]],1,FALSE)</f>
        <v>Product767</v>
      </c>
      <c r="H3915" s="3" t="str">
        <f>VLOOKUP(Table3[[#This Row],[PRODUCT ID]],Table1[[PRODUCT]:[SELLING PRICE]],2,FALSE)</f>
        <v>Category3</v>
      </c>
      <c r="I3915" s="3" t="str">
        <f>VLOOKUP(Table3[[#This Row],[PRODUCT ID]],Table1[[PRODUCT]:[SELLING PRICE]],3,FALSE)</f>
        <v>No</v>
      </c>
      <c r="J3915" s="16">
        <f ca="1">VLOOKUP(Table3[[#This Row],[PRODUCT ID]],Table1[[PRODUCT]:[SELLING PRICE]],4,FALSE)</f>
        <v>221</v>
      </c>
      <c r="K3915" s="16">
        <f ca="1">VLOOKUP(Table3[[#This Row],[PRODUCT ID]],Table1[[PRODUCT]:[SELLING PRICE]],5,FALSE)</f>
        <v>126.68339656331017</v>
      </c>
      <c r="L3915" s="16">
        <f ca="1">J3915*Table3[[#This Row],[QUANTITY]]</f>
        <v>2210</v>
      </c>
      <c r="M3915" s="16">
        <f ca="1">K3915*Table3[[#This Row],[QUANTITY]]*(1-Table3[[#This Row],[DISCOUNT %]])</f>
        <v>1155.7027993747774</v>
      </c>
      <c r="N3915" s="3">
        <f>DAY(Table3[[#This Row],[DATE]])</f>
        <v>19</v>
      </c>
      <c r="O3915" s="3" t="str">
        <f>TEXT(Table3[[#This Row],[DATE]],"mmm")</f>
        <v>Sep</v>
      </c>
      <c r="P3915" s="3">
        <f>YEAR(Table3[[#This Row],[DATE]])</f>
        <v>2031</v>
      </c>
    </row>
    <row r="3916" spans="1:16" x14ac:dyDescent="0.3">
      <c r="A3916" s="6">
        <v>48111</v>
      </c>
      <c r="B3916" s="7" t="s">
        <v>1820</v>
      </c>
      <c r="C3916" s="9">
        <f t="shared" ca="1" si="122"/>
        <v>14</v>
      </c>
      <c r="D3916" s="9" t="s">
        <v>2117</v>
      </c>
      <c r="E3916" s="9" t="s">
        <v>2118</v>
      </c>
      <c r="F3916" s="10">
        <f t="shared" ca="1" si="123"/>
        <v>4.7262613863870331E-2</v>
      </c>
      <c r="G3916" s="3" t="str">
        <f>VLOOKUP(Table3[[#This Row],[PRODUCT ID]],Table1[[PRODUCT]:[SELLING PRICE]],1,FALSE)</f>
        <v>Product768</v>
      </c>
      <c r="H3916" s="3" t="str">
        <f>VLOOKUP(Table3[[#This Row],[PRODUCT ID]],Table1[[PRODUCT]:[SELLING PRICE]],2,FALSE)</f>
        <v>Category4</v>
      </c>
      <c r="I3916" s="3" t="str">
        <f>VLOOKUP(Table3[[#This Row],[PRODUCT ID]],Table1[[PRODUCT]:[SELLING PRICE]],3,FALSE)</f>
        <v>No</v>
      </c>
      <c r="J3916" s="16">
        <f ca="1">VLOOKUP(Table3[[#This Row],[PRODUCT ID]],Table1[[PRODUCT]:[SELLING PRICE]],4,FALSE)</f>
        <v>194</v>
      </c>
      <c r="K3916" s="16">
        <f ca="1">VLOOKUP(Table3[[#This Row],[PRODUCT ID]],Table1[[PRODUCT]:[SELLING PRICE]],5,FALSE)</f>
        <v>91.682979381595558</v>
      </c>
      <c r="L3916" s="16">
        <f ca="1">J3916*Table3[[#This Row],[QUANTITY]]</f>
        <v>2716</v>
      </c>
      <c r="M3916" s="16">
        <f ca="1">K3916*Table3[[#This Row],[QUANTITY]]*(1-Table3[[#This Row],[DISCOUNT %]])</f>
        <v>1222.8972298087162</v>
      </c>
      <c r="N3916" s="3">
        <f>DAY(Table3[[#This Row],[DATE]])</f>
        <v>20</v>
      </c>
      <c r="O3916" s="3" t="str">
        <f>TEXT(Table3[[#This Row],[DATE]],"mmm")</f>
        <v>Sep</v>
      </c>
      <c r="P3916" s="3">
        <f>YEAR(Table3[[#This Row],[DATE]])</f>
        <v>2031</v>
      </c>
    </row>
    <row r="3917" spans="1:16" x14ac:dyDescent="0.3">
      <c r="A3917" s="6">
        <v>48112</v>
      </c>
      <c r="B3917" s="7" t="s">
        <v>1821</v>
      </c>
      <c r="C3917" s="9">
        <f t="shared" ca="1" si="122"/>
        <v>14</v>
      </c>
      <c r="D3917" s="9" t="s">
        <v>2117</v>
      </c>
      <c r="E3917" s="9" t="s">
        <v>2118</v>
      </c>
      <c r="F3917" s="10">
        <f t="shared" ca="1" si="123"/>
        <v>4.2781619279505835E-2</v>
      </c>
      <c r="G3917" s="3" t="str">
        <f>VLOOKUP(Table3[[#This Row],[PRODUCT ID]],Table1[[PRODUCT]:[SELLING PRICE]],1,FALSE)</f>
        <v>Product769</v>
      </c>
      <c r="H3917" s="3" t="str">
        <f>VLOOKUP(Table3[[#This Row],[PRODUCT ID]],Table1[[PRODUCT]:[SELLING PRICE]],2,FALSE)</f>
        <v>Category1</v>
      </c>
      <c r="I3917" s="3" t="str">
        <f>VLOOKUP(Table3[[#This Row],[PRODUCT ID]],Table1[[PRODUCT]:[SELLING PRICE]],3,FALSE)</f>
        <v>Ft</v>
      </c>
      <c r="J3917" s="16">
        <f ca="1">VLOOKUP(Table3[[#This Row],[PRODUCT ID]],Table1[[PRODUCT]:[SELLING PRICE]],4,FALSE)</f>
        <v>165</v>
      </c>
      <c r="K3917" s="16">
        <f ca="1">VLOOKUP(Table3[[#This Row],[PRODUCT ID]],Table1[[PRODUCT]:[SELLING PRICE]],5,FALSE)</f>
        <v>281.08111779280364</v>
      </c>
      <c r="L3917" s="16">
        <f ca="1">J3917*Table3[[#This Row],[QUANTITY]]</f>
        <v>2310</v>
      </c>
      <c r="M3917" s="16">
        <f ca="1">K3917*Table3[[#This Row],[QUANTITY]]*(1-Table3[[#This Row],[DISCOUNT %]])</f>
        <v>3766.784173946276</v>
      </c>
      <c r="N3917" s="3">
        <f>DAY(Table3[[#This Row],[DATE]])</f>
        <v>21</v>
      </c>
      <c r="O3917" s="3" t="str">
        <f>TEXT(Table3[[#This Row],[DATE]],"mmm")</f>
        <v>Sep</v>
      </c>
      <c r="P3917" s="3">
        <f>YEAR(Table3[[#This Row],[DATE]])</f>
        <v>2031</v>
      </c>
    </row>
    <row r="3918" spans="1:16" x14ac:dyDescent="0.3">
      <c r="A3918" s="6">
        <v>48113</v>
      </c>
      <c r="B3918" s="7" t="s">
        <v>1822</v>
      </c>
      <c r="C3918" s="9">
        <f t="shared" ca="1" si="122"/>
        <v>9</v>
      </c>
      <c r="D3918" s="9" t="s">
        <v>2116</v>
      </c>
      <c r="E3918" s="9" t="s">
        <v>2116</v>
      </c>
      <c r="F3918" s="10">
        <f t="shared" ca="1" si="123"/>
        <v>2.508950885297867E-2</v>
      </c>
      <c r="G3918" s="3" t="str">
        <f>VLOOKUP(Table3[[#This Row],[PRODUCT ID]],Table1[[PRODUCT]:[SELLING PRICE]],1,FALSE)</f>
        <v>Product770</v>
      </c>
      <c r="H3918" s="3" t="str">
        <f>VLOOKUP(Table3[[#This Row],[PRODUCT ID]],Table1[[PRODUCT]:[SELLING PRICE]],2,FALSE)</f>
        <v>Category2</v>
      </c>
      <c r="I3918" s="3" t="str">
        <f>VLOOKUP(Table3[[#This Row],[PRODUCT ID]],Table1[[PRODUCT]:[SELLING PRICE]],3,FALSE)</f>
        <v>No</v>
      </c>
      <c r="J3918" s="16">
        <f ca="1">VLOOKUP(Table3[[#This Row],[PRODUCT ID]],Table1[[PRODUCT]:[SELLING PRICE]],4,FALSE)</f>
        <v>26</v>
      </c>
      <c r="K3918" s="16">
        <f ca="1">VLOOKUP(Table3[[#This Row],[PRODUCT ID]],Table1[[PRODUCT]:[SELLING PRICE]],5,FALSE)</f>
        <v>307.74405203070279</v>
      </c>
      <c r="L3918" s="16">
        <f ca="1">J3918*Table3[[#This Row],[QUANTITY]]</f>
        <v>234</v>
      </c>
      <c r="M3918" s="16">
        <f ca="1">K3918*Table3[[#This Row],[QUANTITY]]*(1-Table3[[#This Row],[DISCOUNT %]])</f>
        <v>2700.2061442154422</v>
      </c>
      <c r="N3918" s="3">
        <f>DAY(Table3[[#This Row],[DATE]])</f>
        <v>22</v>
      </c>
      <c r="O3918" s="3" t="str">
        <f>TEXT(Table3[[#This Row],[DATE]],"mmm")</f>
        <v>Sep</v>
      </c>
      <c r="P3918" s="3">
        <f>YEAR(Table3[[#This Row],[DATE]])</f>
        <v>2031</v>
      </c>
    </row>
    <row r="3919" spans="1:16" x14ac:dyDescent="0.3">
      <c r="A3919" s="6">
        <v>48114</v>
      </c>
      <c r="B3919" s="7" t="s">
        <v>1823</v>
      </c>
      <c r="C3919" s="9">
        <f t="shared" ca="1" si="122"/>
        <v>2</v>
      </c>
      <c r="D3919" s="9" t="s">
        <v>2116</v>
      </c>
      <c r="E3919" s="9" t="s">
        <v>2116</v>
      </c>
      <c r="F3919" s="10">
        <f t="shared" ca="1" si="123"/>
        <v>4.5542058588211677E-2</v>
      </c>
      <c r="G3919" s="3" t="str">
        <f>VLOOKUP(Table3[[#This Row],[PRODUCT ID]],Table1[[PRODUCT]:[SELLING PRICE]],1,FALSE)</f>
        <v>Product771</v>
      </c>
      <c r="H3919" s="3" t="str">
        <f>VLOOKUP(Table3[[#This Row],[PRODUCT ID]],Table1[[PRODUCT]:[SELLING PRICE]],2,FALSE)</f>
        <v>Category3</v>
      </c>
      <c r="I3919" s="3" t="str">
        <f>VLOOKUP(Table3[[#This Row],[PRODUCT ID]],Table1[[PRODUCT]:[SELLING PRICE]],3,FALSE)</f>
        <v>Kg</v>
      </c>
      <c r="J3919" s="16">
        <f ca="1">VLOOKUP(Table3[[#This Row],[PRODUCT ID]],Table1[[PRODUCT]:[SELLING PRICE]],4,FALSE)</f>
        <v>102</v>
      </c>
      <c r="K3919" s="16">
        <f ca="1">VLOOKUP(Table3[[#This Row],[PRODUCT ID]],Table1[[PRODUCT]:[SELLING PRICE]],5,FALSE)</f>
        <v>119.48414506172951</v>
      </c>
      <c r="L3919" s="16">
        <f ca="1">J3919*Table3[[#This Row],[QUANTITY]]</f>
        <v>204</v>
      </c>
      <c r="M3919" s="16">
        <f ca="1">K3919*Table3[[#This Row],[QUANTITY]]*(1-Table3[[#This Row],[DISCOUNT %]])</f>
        <v>228.08518225393166</v>
      </c>
      <c r="N3919" s="3">
        <f>DAY(Table3[[#This Row],[DATE]])</f>
        <v>23</v>
      </c>
      <c r="O3919" s="3" t="str">
        <f>TEXT(Table3[[#This Row],[DATE]],"mmm")</f>
        <v>Sep</v>
      </c>
      <c r="P3919" s="3">
        <f>YEAR(Table3[[#This Row],[DATE]])</f>
        <v>2031</v>
      </c>
    </row>
    <row r="3920" spans="1:16" x14ac:dyDescent="0.3">
      <c r="A3920" s="6">
        <v>48115</v>
      </c>
      <c r="B3920" s="7" t="s">
        <v>1824</v>
      </c>
      <c r="C3920" s="9">
        <f t="shared" ca="1" si="122"/>
        <v>1</v>
      </c>
      <c r="D3920" s="9" t="s">
        <v>2116</v>
      </c>
      <c r="E3920" s="9" t="s">
        <v>2116</v>
      </c>
      <c r="F3920" s="10">
        <f t="shared" ca="1" si="123"/>
        <v>7.0538216501637968E-2</v>
      </c>
      <c r="G3920" s="3" t="str">
        <f>VLOOKUP(Table3[[#This Row],[PRODUCT ID]],Table1[[PRODUCT]:[SELLING PRICE]],1,FALSE)</f>
        <v>Product772</v>
      </c>
      <c r="H3920" s="3" t="str">
        <f>VLOOKUP(Table3[[#This Row],[PRODUCT ID]],Table1[[PRODUCT]:[SELLING PRICE]],2,FALSE)</f>
        <v>Category4</v>
      </c>
      <c r="I3920" s="3" t="str">
        <f>VLOOKUP(Table3[[#This Row],[PRODUCT ID]],Table1[[PRODUCT]:[SELLING PRICE]],3,FALSE)</f>
        <v>Kg</v>
      </c>
      <c r="J3920" s="16">
        <f ca="1">VLOOKUP(Table3[[#This Row],[PRODUCT ID]],Table1[[PRODUCT]:[SELLING PRICE]],4,FALSE)</f>
        <v>20</v>
      </c>
      <c r="K3920" s="16">
        <f ca="1">VLOOKUP(Table3[[#This Row],[PRODUCT ID]],Table1[[PRODUCT]:[SELLING PRICE]],5,FALSE)</f>
        <v>284.49051781950675</v>
      </c>
      <c r="L3920" s="16">
        <f ca="1">J3920*Table3[[#This Row],[QUANTITY]]</f>
        <v>20</v>
      </c>
      <c r="M3920" s="16">
        <f ca="1">K3920*Table3[[#This Row],[QUANTITY]]*(1-Table3[[#This Row],[DISCOUNT %]])</f>
        <v>264.42306408089132</v>
      </c>
      <c r="N3920" s="3">
        <f>DAY(Table3[[#This Row],[DATE]])</f>
        <v>24</v>
      </c>
      <c r="O3920" s="3" t="str">
        <f>TEXT(Table3[[#This Row],[DATE]],"mmm")</f>
        <v>Sep</v>
      </c>
      <c r="P3920" s="3">
        <f>YEAR(Table3[[#This Row],[DATE]])</f>
        <v>2031</v>
      </c>
    </row>
    <row r="3921" spans="1:16" x14ac:dyDescent="0.3">
      <c r="A3921" s="6">
        <v>48116</v>
      </c>
      <c r="B3921" s="7" t="s">
        <v>1825</v>
      </c>
      <c r="C3921" s="9">
        <f t="shared" ca="1" si="122"/>
        <v>4</v>
      </c>
      <c r="D3921" s="9" t="s">
        <v>2116</v>
      </c>
      <c r="E3921" s="9" t="s">
        <v>2116</v>
      </c>
      <c r="F3921" s="10">
        <f t="shared" ca="1" si="123"/>
        <v>3.5414689965705147E-2</v>
      </c>
      <c r="G3921" s="3" t="str">
        <f>VLOOKUP(Table3[[#This Row],[PRODUCT ID]],Table1[[PRODUCT]:[SELLING PRICE]],1,FALSE)</f>
        <v>Product773</v>
      </c>
      <c r="H3921" s="3" t="str">
        <f>VLOOKUP(Table3[[#This Row],[PRODUCT ID]],Table1[[PRODUCT]:[SELLING PRICE]],2,FALSE)</f>
        <v>Category5</v>
      </c>
      <c r="I3921" s="3" t="str">
        <f>VLOOKUP(Table3[[#This Row],[PRODUCT ID]],Table1[[PRODUCT]:[SELLING PRICE]],3,FALSE)</f>
        <v>Lt</v>
      </c>
      <c r="J3921" s="16">
        <f ca="1">VLOOKUP(Table3[[#This Row],[PRODUCT ID]],Table1[[PRODUCT]:[SELLING PRICE]],4,FALSE)</f>
        <v>140</v>
      </c>
      <c r="K3921" s="16">
        <f ca="1">VLOOKUP(Table3[[#This Row],[PRODUCT ID]],Table1[[PRODUCT]:[SELLING PRICE]],5,FALSE)</f>
        <v>188.72077643132155</v>
      </c>
      <c r="L3921" s="16">
        <f ca="1">J3921*Table3[[#This Row],[QUANTITY]]</f>
        <v>560</v>
      </c>
      <c r="M3921" s="16">
        <f ca="1">K3921*Table3[[#This Row],[QUANTITY]]*(1-Table3[[#This Row],[DISCOUNT %]])</f>
        <v>728.14915457567656</v>
      </c>
      <c r="N3921" s="3">
        <f>DAY(Table3[[#This Row],[DATE]])</f>
        <v>25</v>
      </c>
      <c r="O3921" s="3" t="str">
        <f>TEXT(Table3[[#This Row],[DATE]],"mmm")</f>
        <v>Sep</v>
      </c>
      <c r="P3921" s="3">
        <f>YEAR(Table3[[#This Row],[DATE]])</f>
        <v>2031</v>
      </c>
    </row>
    <row r="3922" spans="1:16" x14ac:dyDescent="0.3">
      <c r="A3922" s="6">
        <v>48117</v>
      </c>
      <c r="B3922" s="7" t="s">
        <v>1826</v>
      </c>
      <c r="C3922" s="9">
        <f t="shared" ca="1" si="122"/>
        <v>3</v>
      </c>
      <c r="D3922" s="9" t="s">
        <v>2115</v>
      </c>
      <c r="E3922" s="9" t="s">
        <v>2118</v>
      </c>
      <c r="F3922" s="10">
        <f t="shared" ca="1" si="123"/>
        <v>8.4251033672163803E-3</v>
      </c>
      <c r="G3922" s="3" t="str">
        <f>VLOOKUP(Table3[[#This Row],[PRODUCT ID]],Table1[[PRODUCT]:[SELLING PRICE]],1,FALSE)</f>
        <v>Product774</v>
      </c>
      <c r="H3922" s="3" t="str">
        <f>VLOOKUP(Table3[[#This Row],[PRODUCT ID]],Table1[[PRODUCT]:[SELLING PRICE]],2,FALSE)</f>
        <v>Category1</v>
      </c>
      <c r="I3922" s="3" t="str">
        <f>VLOOKUP(Table3[[#This Row],[PRODUCT ID]],Table1[[PRODUCT]:[SELLING PRICE]],3,FALSE)</f>
        <v>Kg</v>
      </c>
      <c r="J3922" s="16">
        <f ca="1">VLOOKUP(Table3[[#This Row],[PRODUCT ID]],Table1[[PRODUCT]:[SELLING PRICE]],4,FALSE)</f>
        <v>186</v>
      </c>
      <c r="K3922" s="16">
        <f ca="1">VLOOKUP(Table3[[#This Row],[PRODUCT ID]],Table1[[PRODUCT]:[SELLING PRICE]],5,FALSE)</f>
        <v>40.141217423641905</v>
      </c>
      <c r="L3922" s="16">
        <f ca="1">J3922*Table3[[#This Row],[QUANTITY]]</f>
        <v>558</v>
      </c>
      <c r="M3922" s="16">
        <f ca="1">K3922*Table3[[#This Row],[QUANTITY]]*(1-Table3[[#This Row],[DISCOUNT %]])</f>
        <v>119.40907055268545</v>
      </c>
      <c r="N3922" s="3">
        <f>DAY(Table3[[#This Row],[DATE]])</f>
        <v>26</v>
      </c>
      <c r="O3922" s="3" t="str">
        <f>TEXT(Table3[[#This Row],[DATE]],"mmm")</f>
        <v>Sep</v>
      </c>
      <c r="P3922" s="3">
        <f>YEAR(Table3[[#This Row],[DATE]])</f>
        <v>2031</v>
      </c>
    </row>
    <row r="3923" spans="1:16" x14ac:dyDescent="0.3">
      <c r="A3923" s="6">
        <v>48118</v>
      </c>
      <c r="B3923" s="7" t="s">
        <v>1827</v>
      </c>
      <c r="C3923" s="9">
        <f t="shared" ca="1" si="122"/>
        <v>10</v>
      </c>
      <c r="D3923" s="9" t="s">
        <v>2116</v>
      </c>
      <c r="E3923" s="9" t="s">
        <v>2116</v>
      </c>
      <c r="F3923" s="10">
        <f t="shared" ca="1" si="123"/>
        <v>7.7256418825282391E-2</v>
      </c>
      <c r="G3923" s="3" t="str">
        <f>VLOOKUP(Table3[[#This Row],[PRODUCT ID]],Table1[[PRODUCT]:[SELLING PRICE]],1,FALSE)</f>
        <v>Product775</v>
      </c>
      <c r="H3923" s="3" t="str">
        <f>VLOOKUP(Table3[[#This Row],[PRODUCT ID]],Table1[[PRODUCT]:[SELLING PRICE]],2,FALSE)</f>
        <v>Category2</v>
      </c>
      <c r="I3923" s="3" t="str">
        <f>VLOOKUP(Table3[[#This Row],[PRODUCT ID]],Table1[[PRODUCT]:[SELLING PRICE]],3,FALSE)</f>
        <v>Lt</v>
      </c>
      <c r="J3923" s="16">
        <f ca="1">VLOOKUP(Table3[[#This Row],[PRODUCT ID]],Table1[[PRODUCT]:[SELLING PRICE]],4,FALSE)</f>
        <v>130</v>
      </c>
      <c r="K3923" s="16">
        <f ca="1">VLOOKUP(Table3[[#This Row],[PRODUCT ID]],Table1[[PRODUCT]:[SELLING PRICE]],5,FALSE)</f>
        <v>144.35704405300436</v>
      </c>
      <c r="L3923" s="16">
        <f ca="1">J3923*Table3[[#This Row],[QUANTITY]]</f>
        <v>1300</v>
      </c>
      <c r="M3923" s="16">
        <f ca="1">K3923*Table3[[#This Row],[QUANTITY]]*(1-Table3[[#This Row],[DISCOUNT %]])</f>
        <v>1332.045357972657</v>
      </c>
      <c r="N3923" s="3">
        <f>DAY(Table3[[#This Row],[DATE]])</f>
        <v>27</v>
      </c>
      <c r="O3923" s="3" t="str">
        <f>TEXT(Table3[[#This Row],[DATE]],"mmm")</f>
        <v>Sep</v>
      </c>
      <c r="P3923" s="3">
        <f>YEAR(Table3[[#This Row],[DATE]])</f>
        <v>2031</v>
      </c>
    </row>
    <row r="3924" spans="1:16" x14ac:dyDescent="0.3">
      <c r="A3924" s="6">
        <v>48119</v>
      </c>
      <c r="B3924" s="7" t="s">
        <v>1828</v>
      </c>
      <c r="C3924" s="9">
        <f t="shared" ca="1" si="122"/>
        <v>13</v>
      </c>
      <c r="D3924" s="9" t="s">
        <v>2117</v>
      </c>
      <c r="E3924" s="9" t="s">
        <v>2116</v>
      </c>
      <c r="F3924" s="10">
        <f t="shared" ca="1" si="123"/>
        <v>3.5526797825962686E-3</v>
      </c>
      <c r="G3924" s="3" t="str">
        <f>VLOOKUP(Table3[[#This Row],[PRODUCT ID]],Table1[[PRODUCT]:[SELLING PRICE]],1,FALSE)</f>
        <v>Product776</v>
      </c>
      <c r="H3924" s="3" t="str">
        <f>VLOOKUP(Table3[[#This Row],[PRODUCT ID]],Table1[[PRODUCT]:[SELLING PRICE]],2,FALSE)</f>
        <v>Category3</v>
      </c>
      <c r="I3924" s="3" t="str">
        <f>VLOOKUP(Table3[[#This Row],[PRODUCT ID]],Table1[[PRODUCT]:[SELLING PRICE]],3,FALSE)</f>
        <v>Ft</v>
      </c>
      <c r="J3924" s="16">
        <f ca="1">VLOOKUP(Table3[[#This Row],[PRODUCT ID]],Table1[[PRODUCT]:[SELLING PRICE]],4,FALSE)</f>
        <v>135</v>
      </c>
      <c r="K3924" s="16">
        <f ca="1">VLOOKUP(Table3[[#This Row],[PRODUCT ID]],Table1[[PRODUCT]:[SELLING PRICE]],5,FALSE)</f>
        <v>262.15347862789372</v>
      </c>
      <c r="L3924" s="16">
        <f ca="1">J3924*Table3[[#This Row],[QUANTITY]]</f>
        <v>1755</v>
      </c>
      <c r="M3924" s="16">
        <f ca="1">K3924*Table3[[#This Row],[QUANTITY]]*(1-Table3[[#This Row],[DISCOUNT %]])</f>
        <v>3395.8877064376566</v>
      </c>
      <c r="N3924" s="3">
        <f>DAY(Table3[[#This Row],[DATE]])</f>
        <v>28</v>
      </c>
      <c r="O3924" s="3" t="str">
        <f>TEXT(Table3[[#This Row],[DATE]],"mmm")</f>
        <v>Sep</v>
      </c>
      <c r="P3924" s="3">
        <f>YEAR(Table3[[#This Row],[DATE]])</f>
        <v>2031</v>
      </c>
    </row>
    <row r="3925" spans="1:16" x14ac:dyDescent="0.3">
      <c r="A3925" s="6">
        <v>48120</v>
      </c>
      <c r="B3925" s="7" t="s">
        <v>1829</v>
      </c>
      <c r="C3925" s="9">
        <f t="shared" ca="1" si="122"/>
        <v>12</v>
      </c>
      <c r="D3925" s="9" t="s">
        <v>2115</v>
      </c>
      <c r="E3925" s="9" t="s">
        <v>2116</v>
      </c>
      <c r="F3925" s="10">
        <f t="shared" ca="1" si="123"/>
        <v>7.4600917972614977E-2</v>
      </c>
      <c r="G3925" s="3" t="str">
        <f>VLOOKUP(Table3[[#This Row],[PRODUCT ID]],Table1[[PRODUCT]:[SELLING PRICE]],1,FALSE)</f>
        <v>Product777</v>
      </c>
      <c r="H3925" s="3" t="str">
        <f>VLOOKUP(Table3[[#This Row],[PRODUCT ID]],Table1[[PRODUCT]:[SELLING PRICE]],2,FALSE)</f>
        <v>Category4</v>
      </c>
      <c r="I3925" s="3" t="str">
        <f>VLOOKUP(Table3[[#This Row],[PRODUCT ID]],Table1[[PRODUCT]:[SELLING PRICE]],3,FALSE)</f>
        <v>Kg</v>
      </c>
      <c r="J3925" s="16">
        <f ca="1">VLOOKUP(Table3[[#This Row],[PRODUCT ID]],Table1[[PRODUCT]:[SELLING PRICE]],4,FALSE)</f>
        <v>165</v>
      </c>
      <c r="K3925" s="16">
        <f ca="1">VLOOKUP(Table3[[#This Row],[PRODUCT ID]],Table1[[PRODUCT]:[SELLING PRICE]],5,FALSE)</f>
        <v>81.268341091433086</v>
      </c>
      <c r="L3925" s="16">
        <f ca="1">J3925*Table3[[#This Row],[QUANTITY]]</f>
        <v>1980</v>
      </c>
      <c r="M3925" s="16">
        <f ca="1">K3925*Table3[[#This Row],[QUANTITY]]*(1-Table3[[#This Row],[DISCOUNT %]])</f>
        <v>902.467778926807</v>
      </c>
      <c r="N3925" s="3">
        <f>DAY(Table3[[#This Row],[DATE]])</f>
        <v>29</v>
      </c>
      <c r="O3925" s="3" t="str">
        <f>TEXT(Table3[[#This Row],[DATE]],"mmm")</f>
        <v>Sep</v>
      </c>
      <c r="P3925" s="3">
        <f>YEAR(Table3[[#This Row],[DATE]])</f>
        <v>2031</v>
      </c>
    </row>
    <row r="3926" spans="1:16" x14ac:dyDescent="0.3">
      <c r="A3926" s="6">
        <v>48121</v>
      </c>
      <c r="B3926" s="7" t="s">
        <v>1830</v>
      </c>
      <c r="C3926" s="9">
        <f t="shared" ca="1" si="122"/>
        <v>13</v>
      </c>
      <c r="D3926" s="9" t="s">
        <v>2115</v>
      </c>
      <c r="E3926" s="9" t="s">
        <v>2116</v>
      </c>
      <c r="F3926" s="10">
        <f t="shared" ca="1" si="123"/>
        <v>1.4971612549819036E-2</v>
      </c>
      <c r="G3926" s="3" t="str">
        <f>VLOOKUP(Table3[[#This Row],[PRODUCT ID]],Table1[[PRODUCT]:[SELLING PRICE]],1,FALSE)</f>
        <v>Product778</v>
      </c>
      <c r="H3926" s="3" t="str">
        <f>VLOOKUP(Table3[[#This Row],[PRODUCT ID]],Table1[[PRODUCT]:[SELLING PRICE]],2,FALSE)</f>
        <v>Category5</v>
      </c>
      <c r="I3926" s="3" t="str">
        <f>VLOOKUP(Table3[[#This Row],[PRODUCT ID]],Table1[[PRODUCT]:[SELLING PRICE]],3,FALSE)</f>
        <v>No</v>
      </c>
      <c r="J3926" s="16">
        <f ca="1">VLOOKUP(Table3[[#This Row],[PRODUCT ID]],Table1[[PRODUCT]:[SELLING PRICE]],4,FALSE)</f>
        <v>147</v>
      </c>
      <c r="K3926" s="16">
        <f ca="1">VLOOKUP(Table3[[#This Row],[PRODUCT ID]],Table1[[PRODUCT]:[SELLING PRICE]],5,FALSE)</f>
        <v>227.18560104882957</v>
      </c>
      <c r="L3926" s="16">
        <f ca="1">J3926*Table3[[#This Row],[QUANTITY]]</f>
        <v>1911</v>
      </c>
      <c r="M3926" s="16">
        <f ca="1">K3926*Table3[[#This Row],[QUANTITY]]*(1-Table3[[#This Row],[DISCOUNT %]])</f>
        <v>2909.1954612893737</v>
      </c>
      <c r="N3926" s="3">
        <f>DAY(Table3[[#This Row],[DATE]])</f>
        <v>30</v>
      </c>
      <c r="O3926" s="3" t="str">
        <f>TEXT(Table3[[#This Row],[DATE]],"mmm")</f>
        <v>Sep</v>
      </c>
      <c r="P3926" s="3">
        <f>YEAR(Table3[[#This Row],[DATE]])</f>
        <v>2031</v>
      </c>
    </row>
    <row r="3927" spans="1:16" x14ac:dyDescent="0.3">
      <c r="A3927" s="6">
        <v>48122</v>
      </c>
      <c r="B3927" s="7" t="s">
        <v>1831</v>
      </c>
      <c r="C3927" s="9">
        <f t="shared" ca="1" si="122"/>
        <v>13</v>
      </c>
      <c r="D3927" s="9" t="s">
        <v>2115</v>
      </c>
      <c r="E3927" s="9" t="s">
        <v>2116</v>
      </c>
      <c r="F3927" s="10">
        <f t="shared" ca="1" si="123"/>
        <v>2.6072614648767912E-2</v>
      </c>
      <c r="G3927" s="3" t="str">
        <f>VLOOKUP(Table3[[#This Row],[PRODUCT ID]],Table1[[PRODUCT]:[SELLING PRICE]],1,FALSE)</f>
        <v>Product779</v>
      </c>
      <c r="H3927" s="3" t="str">
        <f>VLOOKUP(Table3[[#This Row],[PRODUCT ID]],Table1[[PRODUCT]:[SELLING PRICE]],2,FALSE)</f>
        <v>Category1</v>
      </c>
      <c r="I3927" s="3" t="str">
        <f>VLOOKUP(Table3[[#This Row],[PRODUCT ID]],Table1[[PRODUCT]:[SELLING PRICE]],3,FALSE)</f>
        <v>No</v>
      </c>
      <c r="J3927" s="16">
        <f ca="1">VLOOKUP(Table3[[#This Row],[PRODUCT ID]],Table1[[PRODUCT]:[SELLING PRICE]],4,FALSE)</f>
        <v>84</v>
      </c>
      <c r="K3927" s="16">
        <f ca="1">VLOOKUP(Table3[[#This Row],[PRODUCT ID]],Table1[[PRODUCT]:[SELLING PRICE]],5,FALSE)</f>
        <v>69.72226463586928</v>
      </c>
      <c r="L3927" s="16">
        <f ca="1">J3927*Table3[[#This Row],[QUANTITY]]</f>
        <v>1092</v>
      </c>
      <c r="M3927" s="16">
        <f ca="1">K3927*Table3[[#This Row],[QUANTITY]]*(1-Table3[[#This Row],[DISCOUNT %]])</f>
        <v>882.75749766852505</v>
      </c>
      <c r="N3927" s="3">
        <f>DAY(Table3[[#This Row],[DATE]])</f>
        <v>1</v>
      </c>
      <c r="O3927" s="3" t="str">
        <f>TEXT(Table3[[#This Row],[DATE]],"mmm")</f>
        <v>Oct</v>
      </c>
      <c r="P3927" s="3">
        <f>YEAR(Table3[[#This Row],[DATE]])</f>
        <v>2031</v>
      </c>
    </row>
    <row r="3928" spans="1:16" x14ac:dyDescent="0.3">
      <c r="A3928" s="6">
        <v>48123</v>
      </c>
      <c r="B3928" s="7" t="s">
        <v>1832</v>
      </c>
      <c r="C3928" s="9">
        <f t="shared" ca="1" si="122"/>
        <v>10</v>
      </c>
      <c r="D3928" s="9" t="s">
        <v>2116</v>
      </c>
      <c r="E3928" s="9" t="s">
        <v>2118</v>
      </c>
      <c r="F3928" s="10">
        <f t="shared" ca="1" si="123"/>
        <v>7.5684636957126419E-2</v>
      </c>
      <c r="G3928" s="3" t="str">
        <f>VLOOKUP(Table3[[#This Row],[PRODUCT ID]],Table1[[PRODUCT]:[SELLING PRICE]],1,FALSE)</f>
        <v>Product780</v>
      </c>
      <c r="H3928" s="3" t="str">
        <f>VLOOKUP(Table3[[#This Row],[PRODUCT ID]],Table1[[PRODUCT]:[SELLING PRICE]],2,FALSE)</f>
        <v>Category2</v>
      </c>
      <c r="I3928" s="3" t="str">
        <f>VLOOKUP(Table3[[#This Row],[PRODUCT ID]],Table1[[PRODUCT]:[SELLING PRICE]],3,FALSE)</f>
        <v>Ft</v>
      </c>
      <c r="J3928" s="16">
        <f ca="1">VLOOKUP(Table3[[#This Row],[PRODUCT ID]],Table1[[PRODUCT]:[SELLING PRICE]],4,FALSE)</f>
        <v>221</v>
      </c>
      <c r="K3928" s="16">
        <f ca="1">VLOOKUP(Table3[[#This Row],[PRODUCT ID]],Table1[[PRODUCT]:[SELLING PRICE]],5,FALSE)</f>
        <v>262.75487247541389</v>
      </c>
      <c r="L3928" s="16">
        <f ca="1">J3928*Table3[[#This Row],[QUANTITY]]</f>
        <v>2210</v>
      </c>
      <c r="M3928" s="16">
        <f ca="1">K3928*Table3[[#This Row],[QUANTITY]]*(1-Table3[[#This Row],[DISCOUNT %]])</f>
        <v>2428.6836534339609</v>
      </c>
      <c r="N3928" s="3">
        <f>DAY(Table3[[#This Row],[DATE]])</f>
        <v>2</v>
      </c>
      <c r="O3928" s="3" t="str">
        <f>TEXT(Table3[[#This Row],[DATE]],"mmm")</f>
        <v>Oct</v>
      </c>
      <c r="P3928" s="3">
        <f>YEAR(Table3[[#This Row],[DATE]])</f>
        <v>2031</v>
      </c>
    </row>
    <row r="3929" spans="1:16" x14ac:dyDescent="0.3">
      <c r="A3929" s="6">
        <v>48124</v>
      </c>
      <c r="B3929" s="7" t="s">
        <v>1833</v>
      </c>
      <c r="C3929" s="9">
        <f t="shared" ca="1" si="122"/>
        <v>10</v>
      </c>
      <c r="D3929" s="9" t="s">
        <v>2116</v>
      </c>
      <c r="E3929" s="9" t="s">
        <v>2118</v>
      </c>
      <c r="F3929" s="10">
        <f t="shared" ca="1" si="123"/>
        <v>6.4580627495146509E-2</v>
      </c>
      <c r="G3929" s="3" t="str">
        <f>VLOOKUP(Table3[[#This Row],[PRODUCT ID]],Table1[[PRODUCT]:[SELLING PRICE]],1,FALSE)</f>
        <v>Product781</v>
      </c>
      <c r="H3929" s="3" t="str">
        <f>VLOOKUP(Table3[[#This Row],[PRODUCT ID]],Table1[[PRODUCT]:[SELLING PRICE]],2,FALSE)</f>
        <v>Category3</v>
      </c>
      <c r="I3929" s="3" t="str">
        <f>VLOOKUP(Table3[[#This Row],[PRODUCT ID]],Table1[[PRODUCT]:[SELLING PRICE]],3,FALSE)</f>
        <v>No</v>
      </c>
      <c r="J3929" s="16">
        <f ca="1">VLOOKUP(Table3[[#This Row],[PRODUCT ID]],Table1[[PRODUCT]:[SELLING PRICE]],4,FALSE)</f>
        <v>173</v>
      </c>
      <c r="K3929" s="16">
        <f ca="1">VLOOKUP(Table3[[#This Row],[PRODUCT ID]],Table1[[PRODUCT]:[SELLING PRICE]],5,FALSE)</f>
        <v>53.994644994293523</v>
      </c>
      <c r="L3929" s="16">
        <f ca="1">J3929*Table3[[#This Row],[QUANTITY]]</f>
        <v>1730</v>
      </c>
      <c r="M3929" s="16">
        <f ca="1">K3929*Table3[[#This Row],[QUANTITY]]*(1-Table3[[#This Row],[DISCOUNT %]])</f>
        <v>505.0763693918438</v>
      </c>
      <c r="N3929" s="3">
        <f>DAY(Table3[[#This Row],[DATE]])</f>
        <v>3</v>
      </c>
      <c r="O3929" s="3" t="str">
        <f>TEXT(Table3[[#This Row],[DATE]],"mmm")</f>
        <v>Oct</v>
      </c>
      <c r="P3929" s="3">
        <f>YEAR(Table3[[#This Row],[DATE]])</f>
        <v>2031</v>
      </c>
    </row>
    <row r="3930" spans="1:16" x14ac:dyDescent="0.3">
      <c r="A3930" s="6">
        <v>48125</v>
      </c>
      <c r="B3930" s="7" t="s">
        <v>1834</v>
      </c>
      <c r="C3930" s="9">
        <f t="shared" ca="1" si="122"/>
        <v>4</v>
      </c>
      <c r="D3930" s="9" t="s">
        <v>2116</v>
      </c>
      <c r="E3930" s="9" t="s">
        <v>2116</v>
      </c>
      <c r="F3930" s="10">
        <f t="shared" ca="1" si="123"/>
        <v>8.1519146624562222E-2</v>
      </c>
      <c r="G3930" s="3" t="str">
        <f>VLOOKUP(Table3[[#This Row],[PRODUCT ID]],Table1[[PRODUCT]:[SELLING PRICE]],1,FALSE)</f>
        <v>Product782</v>
      </c>
      <c r="H3930" s="3" t="str">
        <f>VLOOKUP(Table3[[#This Row],[PRODUCT ID]],Table1[[PRODUCT]:[SELLING PRICE]],2,FALSE)</f>
        <v>Category4</v>
      </c>
      <c r="I3930" s="3" t="str">
        <f>VLOOKUP(Table3[[#This Row],[PRODUCT ID]],Table1[[PRODUCT]:[SELLING PRICE]],3,FALSE)</f>
        <v>Kg</v>
      </c>
      <c r="J3930" s="16">
        <f ca="1">VLOOKUP(Table3[[#This Row],[PRODUCT ID]],Table1[[PRODUCT]:[SELLING PRICE]],4,FALSE)</f>
        <v>229</v>
      </c>
      <c r="K3930" s="16">
        <f ca="1">VLOOKUP(Table3[[#This Row],[PRODUCT ID]],Table1[[PRODUCT]:[SELLING PRICE]],5,FALSE)</f>
        <v>97.479026665198788</v>
      </c>
      <c r="L3930" s="16">
        <f ca="1">J3930*Table3[[#This Row],[QUANTITY]]</f>
        <v>916</v>
      </c>
      <c r="M3930" s="16">
        <f ca="1">K3930*Table3[[#This Row],[QUANTITY]]*(1-Table3[[#This Row],[DISCOUNT %]])</f>
        <v>358.13047839063535</v>
      </c>
      <c r="N3930" s="3">
        <f>DAY(Table3[[#This Row],[DATE]])</f>
        <v>4</v>
      </c>
      <c r="O3930" s="3" t="str">
        <f>TEXT(Table3[[#This Row],[DATE]],"mmm")</f>
        <v>Oct</v>
      </c>
      <c r="P3930" s="3">
        <f>YEAR(Table3[[#This Row],[DATE]])</f>
        <v>2031</v>
      </c>
    </row>
    <row r="3931" spans="1:16" x14ac:dyDescent="0.3">
      <c r="A3931" s="6">
        <v>48126</v>
      </c>
      <c r="B3931" s="7" t="s">
        <v>1835</v>
      </c>
      <c r="C3931" s="9">
        <f t="shared" ca="1" si="122"/>
        <v>11</v>
      </c>
      <c r="D3931" s="9" t="s">
        <v>2115</v>
      </c>
      <c r="E3931" s="9" t="s">
        <v>2116</v>
      </c>
      <c r="F3931" s="10">
        <f t="shared" ca="1" si="123"/>
        <v>7.1274200912075744E-2</v>
      </c>
      <c r="G3931" s="3" t="str">
        <f>VLOOKUP(Table3[[#This Row],[PRODUCT ID]],Table1[[PRODUCT]:[SELLING PRICE]],1,FALSE)</f>
        <v>Product783</v>
      </c>
      <c r="H3931" s="3" t="str">
        <f>VLOOKUP(Table3[[#This Row],[PRODUCT ID]],Table1[[PRODUCT]:[SELLING PRICE]],2,FALSE)</f>
        <v>Category5</v>
      </c>
      <c r="I3931" s="3" t="str">
        <f>VLOOKUP(Table3[[#This Row],[PRODUCT ID]],Table1[[PRODUCT]:[SELLING PRICE]],3,FALSE)</f>
        <v>Kg</v>
      </c>
      <c r="J3931" s="16">
        <f ca="1">VLOOKUP(Table3[[#This Row],[PRODUCT ID]],Table1[[PRODUCT]:[SELLING PRICE]],4,FALSE)</f>
        <v>141</v>
      </c>
      <c r="K3931" s="16">
        <f ca="1">VLOOKUP(Table3[[#This Row],[PRODUCT ID]],Table1[[PRODUCT]:[SELLING PRICE]],5,FALSE)</f>
        <v>234.90257326311573</v>
      </c>
      <c r="L3931" s="16">
        <f ca="1">J3931*Table3[[#This Row],[QUANTITY]]</f>
        <v>1551</v>
      </c>
      <c r="M3931" s="16">
        <f ca="1">K3931*Table3[[#This Row],[QUANTITY]]*(1-Table3[[#This Row],[DISCOUNT %]])</f>
        <v>2399.7608806775652</v>
      </c>
      <c r="N3931" s="3">
        <f>DAY(Table3[[#This Row],[DATE]])</f>
        <v>5</v>
      </c>
      <c r="O3931" s="3" t="str">
        <f>TEXT(Table3[[#This Row],[DATE]],"mmm")</f>
        <v>Oct</v>
      </c>
      <c r="P3931" s="3">
        <f>YEAR(Table3[[#This Row],[DATE]])</f>
        <v>2031</v>
      </c>
    </row>
    <row r="3932" spans="1:16" x14ac:dyDescent="0.3">
      <c r="A3932" s="6">
        <v>48127</v>
      </c>
      <c r="B3932" s="7" t="s">
        <v>1836</v>
      </c>
      <c r="C3932" s="9">
        <f t="shared" ca="1" si="122"/>
        <v>14</v>
      </c>
      <c r="D3932" s="9" t="s">
        <v>2117</v>
      </c>
      <c r="E3932" s="9" t="s">
        <v>2116</v>
      </c>
      <c r="F3932" s="10">
        <f t="shared" ca="1" si="123"/>
        <v>7.9753805583955614E-3</v>
      </c>
      <c r="G3932" s="3" t="str">
        <f>VLOOKUP(Table3[[#This Row],[PRODUCT ID]],Table1[[PRODUCT]:[SELLING PRICE]],1,FALSE)</f>
        <v>Product784</v>
      </c>
      <c r="H3932" s="3" t="str">
        <f>VLOOKUP(Table3[[#This Row],[PRODUCT ID]],Table1[[PRODUCT]:[SELLING PRICE]],2,FALSE)</f>
        <v>Category1</v>
      </c>
      <c r="I3932" s="3" t="str">
        <f>VLOOKUP(Table3[[#This Row],[PRODUCT ID]],Table1[[PRODUCT]:[SELLING PRICE]],3,FALSE)</f>
        <v>Lt</v>
      </c>
      <c r="J3932" s="16">
        <f ca="1">VLOOKUP(Table3[[#This Row],[PRODUCT ID]],Table1[[PRODUCT]:[SELLING PRICE]],4,FALSE)</f>
        <v>248</v>
      </c>
      <c r="K3932" s="16">
        <f ca="1">VLOOKUP(Table3[[#This Row],[PRODUCT ID]],Table1[[PRODUCT]:[SELLING PRICE]],5,FALSE)</f>
        <v>40.790338047785028</v>
      </c>
      <c r="L3932" s="16">
        <f ca="1">J3932*Table3[[#This Row],[QUANTITY]]</f>
        <v>3472</v>
      </c>
      <c r="M3932" s="16">
        <f ca="1">K3932*Table3[[#This Row],[QUANTITY]]*(1-Table3[[#This Row],[DISCOUNT %]])</f>
        <v>566.51027410247673</v>
      </c>
      <c r="N3932" s="3">
        <f>DAY(Table3[[#This Row],[DATE]])</f>
        <v>6</v>
      </c>
      <c r="O3932" s="3" t="str">
        <f>TEXT(Table3[[#This Row],[DATE]],"mmm")</f>
        <v>Oct</v>
      </c>
      <c r="P3932" s="3">
        <f>YEAR(Table3[[#This Row],[DATE]])</f>
        <v>2031</v>
      </c>
    </row>
    <row r="3933" spans="1:16" x14ac:dyDescent="0.3">
      <c r="A3933" s="6">
        <v>48128</v>
      </c>
      <c r="B3933" s="7" t="s">
        <v>1837</v>
      </c>
      <c r="C3933" s="9">
        <f t="shared" ca="1" si="122"/>
        <v>12</v>
      </c>
      <c r="D3933" s="9" t="s">
        <v>2117</v>
      </c>
      <c r="E3933" s="9" t="s">
        <v>2116</v>
      </c>
      <c r="F3933" s="10">
        <f t="shared" ca="1" si="123"/>
        <v>1.5714882135453846E-2</v>
      </c>
      <c r="G3933" s="3" t="str">
        <f>VLOOKUP(Table3[[#This Row],[PRODUCT ID]],Table1[[PRODUCT]:[SELLING PRICE]],1,FALSE)</f>
        <v>Product785</v>
      </c>
      <c r="H3933" s="3" t="str">
        <f>VLOOKUP(Table3[[#This Row],[PRODUCT ID]],Table1[[PRODUCT]:[SELLING PRICE]],2,FALSE)</f>
        <v>Category2</v>
      </c>
      <c r="I3933" s="3" t="str">
        <f>VLOOKUP(Table3[[#This Row],[PRODUCT ID]],Table1[[PRODUCT]:[SELLING PRICE]],3,FALSE)</f>
        <v>Kg</v>
      </c>
      <c r="J3933" s="16">
        <f ca="1">VLOOKUP(Table3[[#This Row],[PRODUCT ID]],Table1[[PRODUCT]:[SELLING PRICE]],4,FALSE)</f>
        <v>161</v>
      </c>
      <c r="K3933" s="16">
        <f ca="1">VLOOKUP(Table3[[#This Row],[PRODUCT ID]],Table1[[PRODUCT]:[SELLING PRICE]],5,FALSE)</f>
        <v>84.222594384039013</v>
      </c>
      <c r="L3933" s="16">
        <f ca="1">J3933*Table3[[#This Row],[QUANTITY]]</f>
        <v>1932</v>
      </c>
      <c r="M3933" s="16">
        <f ca="1">K3933*Table3[[#This Row],[QUANTITY]]*(1-Table3[[#This Row],[DISCOUNT %]])</f>
        <v>994.78855488182046</v>
      </c>
      <c r="N3933" s="3">
        <f>DAY(Table3[[#This Row],[DATE]])</f>
        <v>7</v>
      </c>
      <c r="O3933" s="3" t="str">
        <f>TEXT(Table3[[#This Row],[DATE]],"mmm")</f>
        <v>Oct</v>
      </c>
      <c r="P3933" s="3">
        <f>YEAR(Table3[[#This Row],[DATE]])</f>
        <v>2031</v>
      </c>
    </row>
    <row r="3934" spans="1:16" x14ac:dyDescent="0.3">
      <c r="A3934" s="6">
        <v>48129</v>
      </c>
      <c r="B3934" s="7" t="s">
        <v>1838</v>
      </c>
      <c r="C3934" s="9">
        <f t="shared" ca="1" si="122"/>
        <v>10</v>
      </c>
      <c r="D3934" s="9" t="s">
        <v>2116</v>
      </c>
      <c r="E3934" s="9" t="s">
        <v>2118</v>
      </c>
      <c r="F3934" s="10">
        <f t="shared" ca="1" si="123"/>
        <v>7.5852147013885679E-2</v>
      </c>
      <c r="G3934" s="3" t="str">
        <f>VLOOKUP(Table3[[#This Row],[PRODUCT ID]],Table1[[PRODUCT]:[SELLING PRICE]],1,FALSE)</f>
        <v>Product786</v>
      </c>
      <c r="H3934" s="3" t="str">
        <f>VLOOKUP(Table3[[#This Row],[PRODUCT ID]],Table1[[PRODUCT]:[SELLING PRICE]],2,FALSE)</f>
        <v>Category3</v>
      </c>
      <c r="I3934" s="3" t="str">
        <f>VLOOKUP(Table3[[#This Row],[PRODUCT ID]],Table1[[PRODUCT]:[SELLING PRICE]],3,FALSE)</f>
        <v>Lt</v>
      </c>
      <c r="J3934" s="16">
        <f ca="1">VLOOKUP(Table3[[#This Row],[PRODUCT ID]],Table1[[PRODUCT]:[SELLING PRICE]],4,FALSE)</f>
        <v>69</v>
      </c>
      <c r="K3934" s="16">
        <f ca="1">VLOOKUP(Table3[[#This Row],[PRODUCT ID]],Table1[[PRODUCT]:[SELLING PRICE]],5,FALSE)</f>
        <v>266.15699557290611</v>
      </c>
      <c r="L3934" s="16">
        <f ca="1">J3934*Table3[[#This Row],[QUANTITY]]</f>
        <v>690</v>
      </c>
      <c r="M3934" s="16">
        <f ca="1">K3934*Table3[[#This Row],[QUANTITY]]*(1-Table3[[#This Row],[DISCOUNT %]])</f>
        <v>2459.6841601593592</v>
      </c>
      <c r="N3934" s="3">
        <f>DAY(Table3[[#This Row],[DATE]])</f>
        <v>8</v>
      </c>
      <c r="O3934" s="3" t="str">
        <f>TEXT(Table3[[#This Row],[DATE]],"mmm")</f>
        <v>Oct</v>
      </c>
      <c r="P3934" s="3">
        <f>YEAR(Table3[[#This Row],[DATE]])</f>
        <v>2031</v>
      </c>
    </row>
    <row r="3935" spans="1:16" x14ac:dyDescent="0.3">
      <c r="A3935" s="6">
        <v>48130</v>
      </c>
      <c r="B3935" s="7" t="s">
        <v>1839</v>
      </c>
      <c r="C3935" s="9">
        <f t="shared" ca="1" si="122"/>
        <v>10</v>
      </c>
      <c r="D3935" s="9" t="s">
        <v>2116</v>
      </c>
      <c r="E3935" s="9" t="s">
        <v>2116</v>
      </c>
      <c r="F3935" s="10">
        <f t="shared" ca="1" si="123"/>
        <v>4.9262220898062627E-2</v>
      </c>
      <c r="G3935" s="3" t="str">
        <f>VLOOKUP(Table3[[#This Row],[PRODUCT ID]],Table1[[PRODUCT]:[SELLING PRICE]],1,FALSE)</f>
        <v>Product787</v>
      </c>
      <c r="H3935" s="3" t="str">
        <f>VLOOKUP(Table3[[#This Row],[PRODUCT ID]],Table1[[PRODUCT]:[SELLING PRICE]],2,FALSE)</f>
        <v>Category4</v>
      </c>
      <c r="I3935" s="3" t="str">
        <f>VLOOKUP(Table3[[#This Row],[PRODUCT ID]],Table1[[PRODUCT]:[SELLING PRICE]],3,FALSE)</f>
        <v>Ft</v>
      </c>
      <c r="J3935" s="16">
        <f ca="1">VLOOKUP(Table3[[#This Row],[PRODUCT ID]],Table1[[PRODUCT]:[SELLING PRICE]],4,FALSE)</f>
        <v>7</v>
      </c>
      <c r="K3935" s="16">
        <f ca="1">VLOOKUP(Table3[[#This Row],[PRODUCT ID]],Table1[[PRODUCT]:[SELLING PRICE]],5,FALSE)</f>
        <v>182.68316812436925</v>
      </c>
      <c r="L3935" s="16">
        <f ca="1">J3935*Table3[[#This Row],[QUANTITY]]</f>
        <v>70</v>
      </c>
      <c r="M3935" s="16">
        <f ca="1">K3935*Table3[[#This Row],[QUANTITY]]*(1-Table3[[#This Row],[DISCOUNT %]])</f>
        <v>1736.8378954186865</v>
      </c>
      <c r="N3935" s="3">
        <f>DAY(Table3[[#This Row],[DATE]])</f>
        <v>9</v>
      </c>
      <c r="O3935" s="3" t="str">
        <f>TEXT(Table3[[#This Row],[DATE]],"mmm")</f>
        <v>Oct</v>
      </c>
      <c r="P3935" s="3">
        <f>YEAR(Table3[[#This Row],[DATE]])</f>
        <v>2031</v>
      </c>
    </row>
    <row r="3936" spans="1:16" x14ac:dyDescent="0.3">
      <c r="A3936" s="6">
        <v>48131</v>
      </c>
      <c r="B3936" s="7" t="s">
        <v>1840</v>
      </c>
      <c r="C3936" s="9">
        <f t="shared" ca="1" si="122"/>
        <v>6</v>
      </c>
      <c r="D3936" s="9" t="s">
        <v>2116</v>
      </c>
      <c r="E3936" s="9" t="s">
        <v>2116</v>
      </c>
      <c r="F3936" s="10">
        <f t="shared" ca="1" si="123"/>
        <v>9.2286365264708181E-2</v>
      </c>
      <c r="G3936" s="3" t="str">
        <f>VLOOKUP(Table3[[#This Row],[PRODUCT ID]],Table1[[PRODUCT]:[SELLING PRICE]],1,FALSE)</f>
        <v>Product788</v>
      </c>
      <c r="H3936" s="3" t="str">
        <f>VLOOKUP(Table3[[#This Row],[PRODUCT ID]],Table1[[PRODUCT]:[SELLING PRICE]],2,FALSE)</f>
        <v>Category5</v>
      </c>
      <c r="I3936" s="3" t="str">
        <f>VLOOKUP(Table3[[#This Row],[PRODUCT ID]],Table1[[PRODUCT]:[SELLING PRICE]],3,FALSE)</f>
        <v>Kg</v>
      </c>
      <c r="J3936" s="16">
        <f ca="1">VLOOKUP(Table3[[#This Row],[PRODUCT ID]],Table1[[PRODUCT]:[SELLING PRICE]],4,FALSE)</f>
        <v>80</v>
      </c>
      <c r="K3936" s="16">
        <f ca="1">VLOOKUP(Table3[[#This Row],[PRODUCT ID]],Table1[[PRODUCT]:[SELLING PRICE]],5,FALSE)</f>
        <v>310.04391283369631</v>
      </c>
      <c r="L3936" s="16">
        <f ca="1">J3936*Table3[[#This Row],[QUANTITY]]</f>
        <v>480</v>
      </c>
      <c r="M3936" s="16">
        <f ca="1">K3936*Table3[[#This Row],[QUANTITY]]*(1-Table3[[#This Row],[DISCOUNT %]])</f>
        <v>1688.5865222749587</v>
      </c>
      <c r="N3936" s="3">
        <f>DAY(Table3[[#This Row],[DATE]])</f>
        <v>10</v>
      </c>
      <c r="O3936" s="3" t="str">
        <f>TEXT(Table3[[#This Row],[DATE]],"mmm")</f>
        <v>Oct</v>
      </c>
      <c r="P3936" s="3">
        <f>YEAR(Table3[[#This Row],[DATE]])</f>
        <v>2031</v>
      </c>
    </row>
    <row r="3937" spans="1:16" x14ac:dyDescent="0.3">
      <c r="A3937" s="6">
        <v>48132</v>
      </c>
      <c r="B3937" s="7" t="s">
        <v>1841</v>
      </c>
      <c r="C3937" s="9">
        <f t="shared" ca="1" si="122"/>
        <v>10</v>
      </c>
      <c r="D3937" s="9" t="s">
        <v>2116</v>
      </c>
      <c r="E3937" s="9" t="s">
        <v>2116</v>
      </c>
      <c r="F3937" s="10">
        <f t="shared" ca="1" si="123"/>
        <v>9.7761444502951642E-2</v>
      </c>
      <c r="G3937" s="3" t="str">
        <f>VLOOKUP(Table3[[#This Row],[PRODUCT ID]],Table1[[PRODUCT]:[SELLING PRICE]],1,FALSE)</f>
        <v>Product789</v>
      </c>
      <c r="H3937" s="3" t="str">
        <f>VLOOKUP(Table3[[#This Row],[PRODUCT ID]],Table1[[PRODUCT]:[SELLING PRICE]],2,FALSE)</f>
        <v>Category1</v>
      </c>
      <c r="I3937" s="3" t="str">
        <f>VLOOKUP(Table3[[#This Row],[PRODUCT ID]],Table1[[PRODUCT]:[SELLING PRICE]],3,FALSE)</f>
        <v>No</v>
      </c>
      <c r="J3937" s="16">
        <f ca="1">VLOOKUP(Table3[[#This Row],[PRODUCT ID]],Table1[[PRODUCT]:[SELLING PRICE]],4,FALSE)</f>
        <v>223</v>
      </c>
      <c r="K3937" s="16">
        <f ca="1">VLOOKUP(Table3[[#This Row],[PRODUCT ID]],Table1[[PRODUCT]:[SELLING PRICE]],5,FALSE)</f>
        <v>25.31682701837261</v>
      </c>
      <c r="L3937" s="16">
        <f ca="1">J3937*Table3[[#This Row],[QUANTITY]]</f>
        <v>2230</v>
      </c>
      <c r="M3937" s="16">
        <f ca="1">K3937*Table3[[#This Row],[QUANTITY]]*(1-Table3[[#This Row],[DISCOUNT %]])</f>
        <v>228.41817438825149</v>
      </c>
      <c r="N3937" s="3">
        <f>DAY(Table3[[#This Row],[DATE]])</f>
        <v>11</v>
      </c>
      <c r="O3937" s="3" t="str">
        <f>TEXT(Table3[[#This Row],[DATE]],"mmm")</f>
        <v>Oct</v>
      </c>
      <c r="P3937" s="3">
        <f>YEAR(Table3[[#This Row],[DATE]])</f>
        <v>2031</v>
      </c>
    </row>
    <row r="3938" spans="1:16" x14ac:dyDescent="0.3">
      <c r="A3938" s="6">
        <v>48133</v>
      </c>
      <c r="B3938" s="7" t="s">
        <v>1842</v>
      </c>
      <c r="C3938" s="9">
        <f t="shared" ca="1" si="122"/>
        <v>2</v>
      </c>
      <c r="D3938" s="9" t="s">
        <v>2115</v>
      </c>
      <c r="E3938" s="9" t="s">
        <v>2116</v>
      </c>
      <c r="F3938" s="10">
        <f t="shared" ca="1" si="123"/>
        <v>3.9643772141007373E-2</v>
      </c>
      <c r="G3938" s="3" t="str">
        <f>VLOOKUP(Table3[[#This Row],[PRODUCT ID]],Table1[[PRODUCT]:[SELLING PRICE]],1,FALSE)</f>
        <v>Product790</v>
      </c>
      <c r="H3938" s="3" t="str">
        <f>VLOOKUP(Table3[[#This Row],[PRODUCT ID]],Table1[[PRODUCT]:[SELLING PRICE]],2,FALSE)</f>
        <v>Category2</v>
      </c>
      <c r="I3938" s="3" t="str">
        <f>VLOOKUP(Table3[[#This Row],[PRODUCT ID]],Table1[[PRODUCT]:[SELLING PRICE]],3,FALSE)</f>
        <v>No</v>
      </c>
      <c r="J3938" s="16">
        <f ca="1">VLOOKUP(Table3[[#This Row],[PRODUCT ID]],Table1[[PRODUCT]:[SELLING PRICE]],4,FALSE)</f>
        <v>29</v>
      </c>
      <c r="K3938" s="16">
        <f ca="1">VLOOKUP(Table3[[#This Row],[PRODUCT ID]],Table1[[PRODUCT]:[SELLING PRICE]],5,FALSE)</f>
        <v>65.314952055012924</v>
      </c>
      <c r="L3938" s="16">
        <f ca="1">J3938*Table3[[#This Row],[QUANTITY]]</f>
        <v>58</v>
      </c>
      <c r="M3938" s="16">
        <f ca="1">K3938*Table3[[#This Row],[QUANTITY]]*(1-Table3[[#This Row],[DISCOUNT %]])</f>
        <v>125.45124195668635</v>
      </c>
      <c r="N3938" s="3">
        <f>DAY(Table3[[#This Row],[DATE]])</f>
        <v>12</v>
      </c>
      <c r="O3938" s="3" t="str">
        <f>TEXT(Table3[[#This Row],[DATE]],"mmm")</f>
        <v>Oct</v>
      </c>
      <c r="P3938" s="3">
        <f>YEAR(Table3[[#This Row],[DATE]])</f>
        <v>2031</v>
      </c>
    </row>
    <row r="3939" spans="1:16" x14ac:dyDescent="0.3">
      <c r="A3939" s="6">
        <v>48134</v>
      </c>
      <c r="B3939" s="7" t="s">
        <v>1843</v>
      </c>
      <c r="C3939" s="9">
        <f t="shared" ca="1" si="122"/>
        <v>11</v>
      </c>
      <c r="D3939" s="9" t="s">
        <v>2116</v>
      </c>
      <c r="E3939" s="9" t="s">
        <v>2116</v>
      </c>
      <c r="F3939" s="10">
        <f t="shared" ca="1" si="123"/>
        <v>5.7712074946541739E-3</v>
      </c>
      <c r="G3939" s="3" t="str">
        <f>VLOOKUP(Table3[[#This Row],[PRODUCT ID]],Table1[[PRODUCT]:[SELLING PRICE]],1,FALSE)</f>
        <v>Product791</v>
      </c>
      <c r="H3939" s="3" t="str">
        <f>VLOOKUP(Table3[[#This Row],[PRODUCT ID]],Table1[[PRODUCT]:[SELLING PRICE]],2,FALSE)</f>
        <v>Category3</v>
      </c>
      <c r="I3939" s="3" t="str">
        <f>VLOOKUP(Table3[[#This Row],[PRODUCT ID]],Table1[[PRODUCT]:[SELLING PRICE]],3,FALSE)</f>
        <v>Ft</v>
      </c>
      <c r="J3939" s="16">
        <f ca="1">VLOOKUP(Table3[[#This Row],[PRODUCT ID]],Table1[[PRODUCT]:[SELLING PRICE]],4,FALSE)</f>
        <v>34</v>
      </c>
      <c r="K3939" s="16">
        <f ca="1">VLOOKUP(Table3[[#This Row],[PRODUCT ID]],Table1[[PRODUCT]:[SELLING PRICE]],5,FALSE)</f>
        <v>273.34164892288879</v>
      </c>
      <c r="L3939" s="16">
        <f ca="1">J3939*Table3[[#This Row],[QUANTITY]]</f>
        <v>374</v>
      </c>
      <c r="M3939" s="16">
        <f ca="1">K3939*Table3[[#This Row],[QUANTITY]]*(1-Table3[[#This Row],[DISCOUNT %]])</f>
        <v>2989.4055130502625</v>
      </c>
      <c r="N3939" s="3">
        <f>DAY(Table3[[#This Row],[DATE]])</f>
        <v>13</v>
      </c>
      <c r="O3939" s="3" t="str">
        <f>TEXT(Table3[[#This Row],[DATE]],"mmm")</f>
        <v>Oct</v>
      </c>
      <c r="P3939" s="3">
        <f>YEAR(Table3[[#This Row],[DATE]])</f>
        <v>2031</v>
      </c>
    </row>
    <row r="3940" spans="1:16" x14ac:dyDescent="0.3">
      <c r="A3940" s="6">
        <v>48135</v>
      </c>
      <c r="B3940" s="7" t="s">
        <v>1844</v>
      </c>
      <c r="C3940" s="9">
        <f t="shared" ca="1" si="122"/>
        <v>10</v>
      </c>
      <c r="D3940" s="9" t="s">
        <v>2117</v>
      </c>
      <c r="E3940" s="9" t="s">
        <v>2118</v>
      </c>
      <c r="F3940" s="10">
        <f t="shared" ca="1" si="123"/>
        <v>8.3949893765178502E-2</v>
      </c>
      <c r="G3940" s="3" t="str">
        <f>VLOOKUP(Table3[[#This Row],[PRODUCT ID]],Table1[[PRODUCT]:[SELLING PRICE]],1,FALSE)</f>
        <v>Product792</v>
      </c>
      <c r="H3940" s="3" t="str">
        <f>VLOOKUP(Table3[[#This Row],[PRODUCT ID]],Table1[[PRODUCT]:[SELLING PRICE]],2,FALSE)</f>
        <v>Category4</v>
      </c>
      <c r="I3940" s="3" t="str">
        <f>VLOOKUP(Table3[[#This Row],[PRODUCT ID]],Table1[[PRODUCT]:[SELLING PRICE]],3,FALSE)</f>
        <v>No</v>
      </c>
      <c r="J3940" s="16">
        <f ca="1">VLOOKUP(Table3[[#This Row],[PRODUCT ID]],Table1[[PRODUCT]:[SELLING PRICE]],4,FALSE)</f>
        <v>127</v>
      </c>
      <c r="K3940" s="16">
        <f ca="1">VLOOKUP(Table3[[#This Row],[PRODUCT ID]],Table1[[PRODUCT]:[SELLING PRICE]],5,FALSE)</f>
        <v>316.60594913780449</v>
      </c>
      <c r="L3940" s="16">
        <f ca="1">J3940*Table3[[#This Row],[QUANTITY]]</f>
        <v>1270</v>
      </c>
      <c r="M3940" s="16">
        <f ca="1">K3940*Table3[[#This Row],[QUANTITY]]*(1-Table3[[#This Row],[DISCOUNT %]])</f>
        <v>2900.2691334226233</v>
      </c>
      <c r="N3940" s="3">
        <f>DAY(Table3[[#This Row],[DATE]])</f>
        <v>14</v>
      </c>
      <c r="O3940" s="3" t="str">
        <f>TEXT(Table3[[#This Row],[DATE]],"mmm")</f>
        <v>Oct</v>
      </c>
      <c r="P3940" s="3">
        <f>YEAR(Table3[[#This Row],[DATE]])</f>
        <v>2031</v>
      </c>
    </row>
    <row r="3941" spans="1:16" x14ac:dyDescent="0.3">
      <c r="A3941" s="6">
        <v>48136</v>
      </c>
      <c r="B3941" s="7" t="s">
        <v>1845</v>
      </c>
      <c r="C3941" s="9">
        <f t="shared" ca="1" si="122"/>
        <v>14</v>
      </c>
      <c r="D3941" s="9" t="s">
        <v>2115</v>
      </c>
      <c r="E3941" s="9" t="s">
        <v>2118</v>
      </c>
      <c r="F3941" s="10">
        <f t="shared" ca="1" si="123"/>
        <v>1.5448699947200984E-2</v>
      </c>
      <c r="G3941" s="3" t="str">
        <f>VLOOKUP(Table3[[#This Row],[PRODUCT ID]],Table1[[PRODUCT]:[SELLING PRICE]],1,FALSE)</f>
        <v>Product793</v>
      </c>
      <c r="H3941" s="3" t="str">
        <f>VLOOKUP(Table3[[#This Row],[PRODUCT ID]],Table1[[PRODUCT]:[SELLING PRICE]],2,FALSE)</f>
        <v>Category1</v>
      </c>
      <c r="I3941" s="3" t="str">
        <f>VLOOKUP(Table3[[#This Row],[PRODUCT ID]],Table1[[PRODUCT]:[SELLING PRICE]],3,FALSE)</f>
        <v>Kg</v>
      </c>
      <c r="J3941" s="16">
        <f ca="1">VLOOKUP(Table3[[#This Row],[PRODUCT ID]],Table1[[PRODUCT]:[SELLING PRICE]],4,FALSE)</f>
        <v>165</v>
      </c>
      <c r="K3941" s="16">
        <f ca="1">VLOOKUP(Table3[[#This Row],[PRODUCT ID]],Table1[[PRODUCT]:[SELLING PRICE]],5,FALSE)</f>
        <v>264.80533608960945</v>
      </c>
      <c r="L3941" s="16">
        <f ca="1">J3941*Table3[[#This Row],[QUANTITY]]</f>
        <v>2310</v>
      </c>
      <c r="M3941" s="16">
        <f ca="1">K3941*Table3[[#This Row],[QUANTITY]]*(1-Table3[[#This Row],[DISCOUNT %]])</f>
        <v>3650.002130711207</v>
      </c>
      <c r="N3941" s="3">
        <f>DAY(Table3[[#This Row],[DATE]])</f>
        <v>15</v>
      </c>
      <c r="O3941" s="3" t="str">
        <f>TEXT(Table3[[#This Row],[DATE]],"mmm")</f>
        <v>Oct</v>
      </c>
      <c r="P3941" s="3">
        <f>YEAR(Table3[[#This Row],[DATE]])</f>
        <v>2031</v>
      </c>
    </row>
    <row r="3942" spans="1:16" x14ac:dyDescent="0.3">
      <c r="A3942" s="6">
        <v>48137</v>
      </c>
      <c r="B3942" s="7" t="s">
        <v>1846</v>
      </c>
      <c r="C3942" s="9">
        <f t="shared" ca="1" si="122"/>
        <v>2</v>
      </c>
      <c r="D3942" s="9" t="s">
        <v>2115</v>
      </c>
      <c r="E3942" s="9" t="s">
        <v>2116</v>
      </c>
      <c r="F3942" s="10">
        <f t="shared" ca="1" si="123"/>
        <v>6.7011991115653785E-2</v>
      </c>
      <c r="G3942" s="3" t="str">
        <f>VLOOKUP(Table3[[#This Row],[PRODUCT ID]],Table1[[PRODUCT]:[SELLING PRICE]],1,FALSE)</f>
        <v>Product794</v>
      </c>
      <c r="H3942" s="3" t="str">
        <f>VLOOKUP(Table3[[#This Row],[PRODUCT ID]],Table1[[PRODUCT]:[SELLING PRICE]],2,FALSE)</f>
        <v>Category2</v>
      </c>
      <c r="I3942" s="3" t="str">
        <f>VLOOKUP(Table3[[#This Row],[PRODUCT ID]],Table1[[PRODUCT]:[SELLING PRICE]],3,FALSE)</f>
        <v>Kg</v>
      </c>
      <c r="J3942" s="16">
        <f ca="1">VLOOKUP(Table3[[#This Row],[PRODUCT ID]],Table1[[PRODUCT]:[SELLING PRICE]],4,FALSE)</f>
        <v>147</v>
      </c>
      <c r="K3942" s="16">
        <f ca="1">VLOOKUP(Table3[[#This Row],[PRODUCT ID]],Table1[[PRODUCT]:[SELLING PRICE]],5,FALSE)</f>
        <v>112.81149726064248</v>
      </c>
      <c r="L3942" s="16">
        <f ca="1">J3942*Table3[[#This Row],[QUANTITY]]</f>
        <v>294</v>
      </c>
      <c r="M3942" s="16">
        <f ca="1">K3942*Table3[[#This Row],[QUANTITY]]*(1-Table3[[#This Row],[DISCOUNT %]])</f>
        <v>210.50354841693741</v>
      </c>
      <c r="N3942" s="3">
        <f>DAY(Table3[[#This Row],[DATE]])</f>
        <v>16</v>
      </c>
      <c r="O3942" s="3" t="str">
        <f>TEXT(Table3[[#This Row],[DATE]],"mmm")</f>
        <v>Oct</v>
      </c>
      <c r="P3942" s="3">
        <f>YEAR(Table3[[#This Row],[DATE]])</f>
        <v>2031</v>
      </c>
    </row>
    <row r="3943" spans="1:16" x14ac:dyDescent="0.3">
      <c r="A3943" s="6">
        <v>48138</v>
      </c>
      <c r="B3943" s="7" t="s">
        <v>1847</v>
      </c>
      <c r="C3943" s="9">
        <f t="shared" ca="1" si="122"/>
        <v>9</v>
      </c>
      <c r="D3943" s="9" t="s">
        <v>2115</v>
      </c>
      <c r="E3943" s="9" t="s">
        <v>2116</v>
      </c>
      <c r="F3943" s="10">
        <f t="shared" ca="1" si="123"/>
        <v>1.5216597795132803E-2</v>
      </c>
      <c r="G3943" s="3" t="str">
        <f>VLOOKUP(Table3[[#This Row],[PRODUCT ID]],Table1[[PRODUCT]:[SELLING PRICE]],1,FALSE)</f>
        <v>Product795</v>
      </c>
      <c r="H3943" s="3" t="str">
        <f>VLOOKUP(Table3[[#This Row],[PRODUCT ID]],Table1[[PRODUCT]:[SELLING PRICE]],2,FALSE)</f>
        <v>Category3</v>
      </c>
      <c r="I3943" s="3" t="str">
        <f>VLOOKUP(Table3[[#This Row],[PRODUCT ID]],Table1[[PRODUCT]:[SELLING PRICE]],3,FALSE)</f>
        <v>Lt</v>
      </c>
      <c r="J3943" s="16">
        <f ca="1">VLOOKUP(Table3[[#This Row],[PRODUCT ID]],Table1[[PRODUCT]:[SELLING PRICE]],4,FALSE)</f>
        <v>213</v>
      </c>
      <c r="K3943" s="16">
        <f ca="1">VLOOKUP(Table3[[#This Row],[PRODUCT ID]],Table1[[PRODUCT]:[SELLING PRICE]],5,FALSE)</f>
        <v>284.10623503644314</v>
      </c>
      <c r="L3943" s="16">
        <f ca="1">J3943*Table3[[#This Row],[QUANTITY]]</f>
        <v>1917</v>
      </c>
      <c r="M3943" s="16">
        <f ca="1">K3943*Table3[[#This Row],[QUANTITY]]*(1-Table3[[#This Row],[DISCOUNT %]])</f>
        <v>2518.0479425412368</v>
      </c>
      <c r="N3943" s="3">
        <f>DAY(Table3[[#This Row],[DATE]])</f>
        <v>17</v>
      </c>
      <c r="O3943" s="3" t="str">
        <f>TEXT(Table3[[#This Row],[DATE]],"mmm")</f>
        <v>Oct</v>
      </c>
      <c r="P3943" s="3">
        <f>YEAR(Table3[[#This Row],[DATE]])</f>
        <v>2031</v>
      </c>
    </row>
    <row r="3944" spans="1:16" x14ac:dyDescent="0.3">
      <c r="A3944" s="6">
        <v>48139</v>
      </c>
      <c r="B3944" s="7" t="s">
        <v>1848</v>
      </c>
      <c r="C3944" s="9">
        <f t="shared" ca="1" si="122"/>
        <v>15</v>
      </c>
      <c r="D3944" s="9" t="s">
        <v>2116</v>
      </c>
      <c r="E3944" s="9" t="s">
        <v>2116</v>
      </c>
      <c r="F3944" s="10">
        <f t="shared" ca="1" si="123"/>
        <v>2.6626137438035993E-3</v>
      </c>
      <c r="G3944" s="3" t="str">
        <f>VLOOKUP(Table3[[#This Row],[PRODUCT ID]],Table1[[PRODUCT]:[SELLING PRICE]],1,FALSE)</f>
        <v>Product796</v>
      </c>
      <c r="H3944" s="3" t="str">
        <f>VLOOKUP(Table3[[#This Row],[PRODUCT ID]],Table1[[PRODUCT]:[SELLING PRICE]],2,FALSE)</f>
        <v>Category4</v>
      </c>
      <c r="I3944" s="3" t="str">
        <f>VLOOKUP(Table3[[#This Row],[PRODUCT ID]],Table1[[PRODUCT]:[SELLING PRICE]],3,FALSE)</f>
        <v>Kg</v>
      </c>
      <c r="J3944" s="16">
        <f ca="1">VLOOKUP(Table3[[#This Row],[PRODUCT ID]],Table1[[PRODUCT]:[SELLING PRICE]],4,FALSE)</f>
        <v>246</v>
      </c>
      <c r="K3944" s="16">
        <f ca="1">VLOOKUP(Table3[[#This Row],[PRODUCT ID]],Table1[[PRODUCT]:[SELLING PRICE]],5,FALSE)</f>
        <v>294.3831983594082</v>
      </c>
      <c r="L3944" s="16">
        <f ca="1">J3944*Table3[[#This Row],[QUANTITY]]</f>
        <v>3690</v>
      </c>
      <c r="M3944" s="16">
        <f ca="1">K3944*Table3[[#This Row],[QUANTITY]]*(1-Table3[[#This Row],[DISCOUNT %]])</f>
        <v>4403.9905441426736</v>
      </c>
      <c r="N3944" s="3">
        <f>DAY(Table3[[#This Row],[DATE]])</f>
        <v>18</v>
      </c>
      <c r="O3944" s="3" t="str">
        <f>TEXT(Table3[[#This Row],[DATE]],"mmm")</f>
        <v>Oct</v>
      </c>
      <c r="P3944" s="3">
        <f>YEAR(Table3[[#This Row],[DATE]])</f>
        <v>2031</v>
      </c>
    </row>
    <row r="3945" spans="1:16" x14ac:dyDescent="0.3">
      <c r="A3945" s="6">
        <v>48140</v>
      </c>
      <c r="B3945" s="7" t="s">
        <v>1849</v>
      </c>
      <c r="C3945" s="9">
        <f t="shared" ca="1" si="122"/>
        <v>2</v>
      </c>
      <c r="D3945" s="9" t="s">
        <v>2116</v>
      </c>
      <c r="E3945" s="9" t="s">
        <v>2116</v>
      </c>
      <c r="F3945" s="10">
        <f t="shared" ca="1" si="123"/>
        <v>6.8285996754380726E-2</v>
      </c>
      <c r="G3945" s="3" t="str">
        <f>VLOOKUP(Table3[[#This Row],[PRODUCT ID]],Table1[[PRODUCT]:[SELLING PRICE]],1,FALSE)</f>
        <v>Product797</v>
      </c>
      <c r="H3945" s="3" t="str">
        <f>VLOOKUP(Table3[[#This Row],[PRODUCT ID]],Table1[[PRODUCT]:[SELLING PRICE]],2,FALSE)</f>
        <v>Category5</v>
      </c>
      <c r="I3945" s="3" t="str">
        <f>VLOOKUP(Table3[[#This Row],[PRODUCT ID]],Table1[[PRODUCT]:[SELLING PRICE]],3,FALSE)</f>
        <v>Lt</v>
      </c>
      <c r="J3945" s="16">
        <f ca="1">VLOOKUP(Table3[[#This Row],[PRODUCT ID]],Table1[[PRODUCT]:[SELLING PRICE]],4,FALSE)</f>
        <v>11</v>
      </c>
      <c r="K3945" s="16">
        <f ca="1">VLOOKUP(Table3[[#This Row],[PRODUCT ID]],Table1[[PRODUCT]:[SELLING PRICE]],5,FALSE)</f>
        <v>73.748763609531721</v>
      </c>
      <c r="L3945" s="16">
        <f ca="1">J3945*Table3[[#This Row],[QUANTITY]]</f>
        <v>22</v>
      </c>
      <c r="M3945" s="16">
        <f ca="1">K3945*Table3[[#This Row],[QUANTITY]]*(1-Table3[[#This Row],[DISCOUNT %]])</f>
        <v>137.42551155410328</v>
      </c>
      <c r="N3945" s="3">
        <f>DAY(Table3[[#This Row],[DATE]])</f>
        <v>19</v>
      </c>
      <c r="O3945" s="3" t="str">
        <f>TEXT(Table3[[#This Row],[DATE]],"mmm")</f>
        <v>Oct</v>
      </c>
      <c r="P3945" s="3">
        <f>YEAR(Table3[[#This Row],[DATE]])</f>
        <v>2031</v>
      </c>
    </row>
    <row r="3946" spans="1:16" x14ac:dyDescent="0.3">
      <c r="A3946" s="6">
        <v>48141</v>
      </c>
      <c r="B3946" s="7" t="s">
        <v>1850</v>
      </c>
      <c r="C3946" s="9">
        <f t="shared" ca="1" si="122"/>
        <v>4</v>
      </c>
      <c r="D3946" s="9" t="s">
        <v>2116</v>
      </c>
      <c r="E3946" s="9" t="s">
        <v>2118</v>
      </c>
      <c r="F3946" s="10">
        <f t="shared" ca="1" si="123"/>
        <v>9.6668558763751217E-2</v>
      </c>
      <c r="G3946" s="3" t="str">
        <f>VLOOKUP(Table3[[#This Row],[PRODUCT ID]],Table1[[PRODUCT]:[SELLING PRICE]],1,FALSE)</f>
        <v>Product798</v>
      </c>
      <c r="H3946" s="3" t="str">
        <f>VLOOKUP(Table3[[#This Row],[PRODUCT ID]],Table1[[PRODUCT]:[SELLING PRICE]],2,FALSE)</f>
        <v>Category1</v>
      </c>
      <c r="I3946" s="3" t="str">
        <f>VLOOKUP(Table3[[#This Row],[PRODUCT ID]],Table1[[PRODUCT]:[SELLING PRICE]],3,FALSE)</f>
        <v>Ft</v>
      </c>
      <c r="J3946" s="16">
        <f ca="1">VLOOKUP(Table3[[#This Row],[PRODUCT ID]],Table1[[PRODUCT]:[SELLING PRICE]],4,FALSE)</f>
        <v>82</v>
      </c>
      <c r="K3946" s="16">
        <f ca="1">VLOOKUP(Table3[[#This Row],[PRODUCT ID]],Table1[[PRODUCT]:[SELLING PRICE]],5,FALSE)</f>
        <v>140.5114351328794</v>
      </c>
      <c r="L3946" s="16">
        <f ca="1">J3946*Table3[[#This Row],[QUANTITY]]</f>
        <v>328</v>
      </c>
      <c r="M3946" s="16">
        <f ca="1">K3946*Table3[[#This Row],[QUANTITY]]*(1-Table3[[#This Row],[DISCOUNT %]])</f>
        <v>507.71358883503052</v>
      </c>
      <c r="N3946" s="3">
        <f>DAY(Table3[[#This Row],[DATE]])</f>
        <v>20</v>
      </c>
      <c r="O3946" s="3" t="str">
        <f>TEXT(Table3[[#This Row],[DATE]],"mmm")</f>
        <v>Oct</v>
      </c>
      <c r="P3946" s="3">
        <f>YEAR(Table3[[#This Row],[DATE]])</f>
        <v>2031</v>
      </c>
    </row>
    <row r="3947" spans="1:16" x14ac:dyDescent="0.3">
      <c r="A3947" s="6">
        <v>48142</v>
      </c>
      <c r="B3947" s="7" t="s">
        <v>1851</v>
      </c>
      <c r="C3947" s="9">
        <f t="shared" ca="1" si="122"/>
        <v>9</v>
      </c>
      <c r="D3947" s="9" t="s">
        <v>2115</v>
      </c>
      <c r="E3947" s="9" t="s">
        <v>2116</v>
      </c>
      <c r="F3947" s="10">
        <f t="shared" ca="1" si="123"/>
        <v>2.0830278804750125E-2</v>
      </c>
      <c r="G3947" s="3" t="str">
        <f>VLOOKUP(Table3[[#This Row],[PRODUCT ID]],Table1[[PRODUCT]:[SELLING PRICE]],1,FALSE)</f>
        <v>Product799</v>
      </c>
      <c r="H3947" s="3" t="str">
        <f>VLOOKUP(Table3[[#This Row],[PRODUCT ID]],Table1[[PRODUCT]:[SELLING PRICE]],2,FALSE)</f>
        <v>Category2</v>
      </c>
      <c r="I3947" s="3" t="str">
        <f>VLOOKUP(Table3[[#This Row],[PRODUCT ID]],Table1[[PRODUCT]:[SELLING PRICE]],3,FALSE)</f>
        <v>Kg</v>
      </c>
      <c r="J3947" s="16">
        <f ca="1">VLOOKUP(Table3[[#This Row],[PRODUCT ID]],Table1[[PRODUCT]:[SELLING PRICE]],4,FALSE)</f>
        <v>200</v>
      </c>
      <c r="K3947" s="16">
        <f ca="1">VLOOKUP(Table3[[#This Row],[PRODUCT ID]],Table1[[PRODUCT]:[SELLING PRICE]],5,FALSE)</f>
        <v>312.82134606979497</v>
      </c>
      <c r="L3947" s="16">
        <f ca="1">J3947*Table3[[#This Row],[QUANTITY]]</f>
        <v>1800</v>
      </c>
      <c r="M3947" s="16">
        <f ca="1">K3947*Table3[[#This Row],[QUANTITY]]*(1-Table3[[#This Row],[DISCOUNT %]])</f>
        <v>2756.7467119357552</v>
      </c>
      <c r="N3947" s="3">
        <f>DAY(Table3[[#This Row],[DATE]])</f>
        <v>21</v>
      </c>
      <c r="O3947" s="3" t="str">
        <f>TEXT(Table3[[#This Row],[DATE]],"mmm")</f>
        <v>Oct</v>
      </c>
      <c r="P3947" s="3">
        <f>YEAR(Table3[[#This Row],[DATE]])</f>
        <v>2031</v>
      </c>
    </row>
    <row r="3948" spans="1:16" x14ac:dyDescent="0.3">
      <c r="A3948" s="6">
        <v>48143</v>
      </c>
      <c r="B3948" s="7" t="s">
        <v>1852</v>
      </c>
      <c r="C3948" s="9">
        <f t="shared" ca="1" si="122"/>
        <v>9</v>
      </c>
      <c r="D3948" s="9" t="s">
        <v>2117</v>
      </c>
      <c r="E3948" s="9" t="s">
        <v>2116</v>
      </c>
      <c r="F3948" s="10">
        <f t="shared" ca="1" si="123"/>
        <v>8.7757967627367719E-2</v>
      </c>
      <c r="G3948" s="3" t="str">
        <f>VLOOKUP(Table3[[#This Row],[PRODUCT ID]],Table1[[PRODUCT]:[SELLING PRICE]],1,FALSE)</f>
        <v>Product800</v>
      </c>
      <c r="H3948" s="3" t="str">
        <f>VLOOKUP(Table3[[#This Row],[PRODUCT ID]],Table1[[PRODUCT]:[SELLING PRICE]],2,FALSE)</f>
        <v>Category3</v>
      </c>
      <c r="I3948" s="3" t="str">
        <f>VLOOKUP(Table3[[#This Row],[PRODUCT ID]],Table1[[PRODUCT]:[SELLING PRICE]],3,FALSE)</f>
        <v>No</v>
      </c>
      <c r="J3948" s="16">
        <f ca="1">VLOOKUP(Table3[[#This Row],[PRODUCT ID]],Table1[[PRODUCT]:[SELLING PRICE]],4,FALSE)</f>
        <v>59</v>
      </c>
      <c r="K3948" s="16">
        <f ca="1">VLOOKUP(Table3[[#This Row],[PRODUCT ID]],Table1[[PRODUCT]:[SELLING PRICE]],5,FALSE)</f>
        <v>153.17677726971439</v>
      </c>
      <c r="L3948" s="16">
        <f ca="1">J3948*Table3[[#This Row],[QUANTITY]]</f>
        <v>531</v>
      </c>
      <c r="M3948" s="16">
        <f ca="1">K3948*Table3[[#This Row],[QUANTITY]]*(1-Table3[[#This Row],[DISCOUNT %]])</f>
        <v>1257.6086514793285</v>
      </c>
      <c r="N3948" s="3">
        <f>DAY(Table3[[#This Row],[DATE]])</f>
        <v>22</v>
      </c>
      <c r="O3948" s="3" t="str">
        <f>TEXT(Table3[[#This Row],[DATE]],"mmm")</f>
        <v>Oct</v>
      </c>
      <c r="P3948" s="3">
        <f>YEAR(Table3[[#This Row],[DATE]])</f>
        <v>2031</v>
      </c>
    </row>
    <row r="3949" spans="1:16" x14ac:dyDescent="0.3">
      <c r="A3949" s="6">
        <v>48144</v>
      </c>
      <c r="B3949" s="7" t="s">
        <v>1853</v>
      </c>
      <c r="C3949" s="9">
        <f t="shared" ca="1" si="122"/>
        <v>4</v>
      </c>
      <c r="D3949" s="9" t="s">
        <v>2117</v>
      </c>
      <c r="E3949" s="9" t="s">
        <v>2116</v>
      </c>
      <c r="F3949" s="10">
        <f t="shared" ca="1" si="123"/>
        <v>9.8173134833312831E-2</v>
      </c>
      <c r="G3949" s="3" t="str">
        <f>VLOOKUP(Table3[[#This Row],[PRODUCT ID]],Table1[[PRODUCT]:[SELLING PRICE]],1,FALSE)</f>
        <v>Product801</v>
      </c>
      <c r="H3949" s="3" t="str">
        <f>VLOOKUP(Table3[[#This Row],[PRODUCT ID]],Table1[[PRODUCT]:[SELLING PRICE]],2,FALSE)</f>
        <v>Category4</v>
      </c>
      <c r="I3949" s="3" t="str">
        <f>VLOOKUP(Table3[[#This Row],[PRODUCT ID]],Table1[[PRODUCT]:[SELLING PRICE]],3,FALSE)</f>
        <v>No</v>
      </c>
      <c r="J3949" s="16">
        <f ca="1">VLOOKUP(Table3[[#This Row],[PRODUCT ID]],Table1[[PRODUCT]:[SELLING PRICE]],4,FALSE)</f>
        <v>159</v>
      </c>
      <c r="K3949" s="16">
        <f ca="1">VLOOKUP(Table3[[#This Row],[PRODUCT ID]],Table1[[PRODUCT]:[SELLING PRICE]],5,FALSE)</f>
        <v>206.29095579819722</v>
      </c>
      <c r="L3949" s="16">
        <f ca="1">J3949*Table3[[#This Row],[QUANTITY]]</f>
        <v>636</v>
      </c>
      <c r="M3949" s="16">
        <f ca="1">K3949*Table3[[#This Row],[QUANTITY]]*(1-Table3[[#This Row],[DISCOUNT %]])</f>
        <v>744.15490391891137</v>
      </c>
      <c r="N3949" s="3">
        <f>DAY(Table3[[#This Row],[DATE]])</f>
        <v>23</v>
      </c>
      <c r="O3949" s="3" t="str">
        <f>TEXT(Table3[[#This Row],[DATE]],"mmm")</f>
        <v>Oct</v>
      </c>
      <c r="P3949" s="3">
        <f>YEAR(Table3[[#This Row],[DATE]])</f>
        <v>2031</v>
      </c>
    </row>
    <row r="3950" spans="1:16" x14ac:dyDescent="0.3">
      <c r="A3950" s="6">
        <v>48145</v>
      </c>
      <c r="B3950" s="7" t="s">
        <v>1854</v>
      </c>
      <c r="C3950" s="9">
        <f t="shared" ca="1" si="122"/>
        <v>14</v>
      </c>
      <c r="D3950" s="9" t="s">
        <v>2116</v>
      </c>
      <c r="E3950" s="9" t="s">
        <v>2116</v>
      </c>
      <c r="F3950" s="10">
        <f t="shared" ca="1" si="123"/>
        <v>8.5704574064469838E-2</v>
      </c>
      <c r="G3950" s="3" t="str">
        <f>VLOOKUP(Table3[[#This Row],[PRODUCT ID]],Table1[[PRODUCT]:[SELLING PRICE]],1,FALSE)</f>
        <v>Product802</v>
      </c>
      <c r="H3950" s="3" t="str">
        <f>VLOOKUP(Table3[[#This Row],[PRODUCT ID]],Table1[[PRODUCT]:[SELLING PRICE]],2,FALSE)</f>
        <v>Category5</v>
      </c>
      <c r="I3950" s="3" t="str">
        <f>VLOOKUP(Table3[[#This Row],[PRODUCT ID]],Table1[[PRODUCT]:[SELLING PRICE]],3,FALSE)</f>
        <v>Ft</v>
      </c>
      <c r="J3950" s="16">
        <f ca="1">VLOOKUP(Table3[[#This Row],[PRODUCT ID]],Table1[[PRODUCT]:[SELLING PRICE]],4,FALSE)</f>
        <v>139</v>
      </c>
      <c r="K3950" s="16">
        <f ca="1">VLOOKUP(Table3[[#This Row],[PRODUCT ID]],Table1[[PRODUCT]:[SELLING PRICE]],5,FALSE)</f>
        <v>315.62548435604242</v>
      </c>
      <c r="L3950" s="16">
        <f ca="1">J3950*Table3[[#This Row],[QUANTITY]]</f>
        <v>1946</v>
      </c>
      <c r="M3950" s="16">
        <f ca="1">K3950*Table3[[#This Row],[QUANTITY]]*(1-Table3[[#This Row],[DISCOUNT %]])</f>
        <v>4040.0491131758217</v>
      </c>
      <c r="N3950" s="3">
        <f>DAY(Table3[[#This Row],[DATE]])</f>
        <v>24</v>
      </c>
      <c r="O3950" s="3" t="str">
        <f>TEXT(Table3[[#This Row],[DATE]],"mmm")</f>
        <v>Oct</v>
      </c>
      <c r="P3950" s="3">
        <f>YEAR(Table3[[#This Row],[DATE]])</f>
        <v>2031</v>
      </c>
    </row>
    <row r="3951" spans="1:16" x14ac:dyDescent="0.3">
      <c r="A3951" s="6">
        <v>48146</v>
      </c>
      <c r="B3951" s="7" t="s">
        <v>1855</v>
      </c>
      <c r="C3951" s="9">
        <f t="shared" ca="1" si="122"/>
        <v>8</v>
      </c>
      <c r="D3951" s="9" t="s">
        <v>2116</v>
      </c>
      <c r="E3951" s="9" t="s">
        <v>2116</v>
      </c>
      <c r="F3951" s="10">
        <f t="shared" ca="1" si="123"/>
        <v>8.7859380515931285E-2</v>
      </c>
      <c r="G3951" s="3" t="str">
        <f>VLOOKUP(Table3[[#This Row],[PRODUCT ID]],Table1[[PRODUCT]:[SELLING PRICE]],1,FALSE)</f>
        <v>Product803</v>
      </c>
      <c r="H3951" s="3" t="str">
        <f>VLOOKUP(Table3[[#This Row],[PRODUCT ID]],Table1[[PRODUCT]:[SELLING PRICE]],2,FALSE)</f>
        <v>Category1</v>
      </c>
      <c r="I3951" s="3" t="str">
        <f>VLOOKUP(Table3[[#This Row],[PRODUCT ID]],Table1[[PRODUCT]:[SELLING PRICE]],3,FALSE)</f>
        <v>No</v>
      </c>
      <c r="J3951" s="16">
        <f ca="1">VLOOKUP(Table3[[#This Row],[PRODUCT ID]],Table1[[PRODUCT]:[SELLING PRICE]],4,FALSE)</f>
        <v>57</v>
      </c>
      <c r="K3951" s="16">
        <f ca="1">VLOOKUP(Table3[[#This Row],[PRODUCT ID]],Table1[[PRODUCT]:[SELLING PRICE]],5,FALSE)</f>
        <v>41.24882026497373</v>
      </c>
      <c r="L3951" s="16">
        <f ca="1">J3951*Table3[[#This Row],[QUANTITY]]</f>
        <v>456</v>
      </c>
      <c r="M3951" s="16">
        <f ca="1">K3951*Table3[[#This Row],[QUANTITY]]*(1-Table3[[#This Row],[DISCOUNT %]])</f>
        <v>300.99779575584114</v>
      </c>
      <c r="N3951" s="3">
        <f>DAY(Table3[[#This Row],[DATE]])</f>
        <v>25</v>
      </c>
      <c r="O3951" s="3" t="str">
        <f>TEXT(Table3[[#This Row],[DATE]],"mmm")</f>
        <v>Oct</v>
      </c>
      <c r="P3951" s="3">
        <f>YEAR(Table3[[#This Row],[DATE]])</f>
        <v>2031</v>
      </c>
    </row>
    <row r="3952" spans="1:16" x14ac:dyDescent="0.3">
      <c r="A3952" s="6">
        <v>48147</v>
      </c>
      <c r="B3952" s="7" t="s">
        <v>1856</v>
      </c>
      <c r="C3952" s="9">
        <f t="shared" ca="1" si="122"/>
        <v>2</v>
      </c>
      <c r="D3952" s="9" t="s">
        <v>2116</v>
      </c>
      <c r="E3952" s="9" t="s">
        <v>2118</v>
      </c>
      <c r="F3952" s="10">
        <f t="shared" ca="1" si="123"/>
        <v>7.7315995441377419E-2</v>
      </c>
      <c r="G3952" s="3" t="str">
        <f>VLOOKUP(Table3[[#This Row],[PRODUCT ID]],Table1[[PRODUCT]:[SELLING PRICE]],1,FALSE)</f>
        <v>Product804</v>
      </c>
      <c r="H3952" s="3" t="str">
        <f>VLOOKUP(Table3[[#This Row],[PRODUCT ID]],Table1[[PRODUCT]:[SELLING PRICE]],2,FALSE)</f>
        <v>Category2</v>
      </c>
      <c r="I3952" s="3" t="str">
        <f>VLOOKUP(Table3[[#This Row],[PRODUCT ID]],Table1[[PRODUCT]:[SELLING PRICE]],3,FALSE)</f>
        <v>Kg</v>
      </c>
      <c r="J3952" s="16">
        <f ca="1">VLOOKUP(Table3[[#This Row],[PRODUCT ID]],Table1[[PRODUCT]:[SELLING PRICE]],4,FALSE)</f>
        <v>155</v>
      </c>
      <c r="K3952" s="16">
        <f ca="1">VLOOKUP(Table3[[#This Row],[PRODUCT ID]],Table1[[PRODUCT]:[SELLING PRICE]],5,FALSE)</f>
        <v>127.84220608473535</v>
      </c>
      <c r="L3952" s="16">
        <f ca="1">J3952*Table3[[#This Row],[QUANTITY]]</f>
        <v>310</v>
      </c>
      <c r="M3952" s="16">
        <f ca="1">K3952*Table3[[#This Row],[QUANTITY]]*(1-Table3[[#This Row],[DISCOUNT %]])</f>
        <v>235.91591732374462</v>
      </c>
      <c r="N3952" s="3">
        <f>DAY(Table3[[#This Row],[DATE]])</f>
        <v>26</v>
      </c>
      <c r="O3952" s="3" t="str">
        <f>TEXT(Table3[[#This Row],[DATE]],"mmm")</f>
        <v>Oct</v>
      </c>
      <c r="P3952" s="3">
        <f>YEAR(Table3[[#This Row],[DATE]])</f>
        <v>2031</v>
      </c>
    </row>
    <row r="3953" spans="1:16" x14ac:dyDescent="0.3">
      <c r="A3953" s="6">
        <v>48148</v>
      </c>
      <c r="B3953" s="7" t="s">
        <v>1857</v>
      </c>
      <c r="C3953" s="9">
        <f t="shared" ca="1" si="122"/>
        <v>14</v>
      </c>
      <c r="D3953" s="9" t="s">
        <v>2116</v>
      </c>
      <c r="E3953" s="9" t="s">
        <v>2118</v>
      </c>
      <c r="F3953" s="10">
        <f t="shared" ca="1" si="123"/>
        <v>5.028286833058903E-2</v>
      </c>
      <c r="G3953" s="3" t="str">
        <f>VLOOKUP(Table3[[#This Row],[PRODUCT ID]],Table1[[PRODUCT]:[SELLING PRICE]],1,FALSE)</f>
        <v>Product805</v>
      </c>
      <c r="H3953" s="3" t="str">
        <f>VLOOKUP(Table3[[#This Row],[PRODUCT ID]],Table1[[PRODUCT]:[SELLING PRICE]],2,FALSE)</f>
        <v>Category3</v>
      </c>
      <c r="I3953" s="3" t="str">
        <f>VLOOKUP(Table3[[#This Row],[PRODUCT ID]],Table1[[PRODUCT]:[SELLING PRICE]],3,FALSE)</f>
        <v>Kg</v>
      </c>
      <c r="J3953" s="16">
        <f ca="1">VLOOKUP(Table3[[#This Row],[PRODUCT ID]],Table1[[PRODUCT]:[SELLING PRICE]],4,FALSE)</f>
        <v>28</v>
      </c>
      <c r="K3953" s="16">
        <f ca="1">VLOOKUP(Table3[[#This Row],[PRODUCT ID]],Table1[[PRODUCT]:[SELLING PRICE]],5,FALSE)</f>
        <v>224.04155743236953</v>
      </c>
      <c r="L3953" s="16">
        <f ca="1">J3953*Table3[[#This Row],[QUANTITY]]</f>
        <v>392</v>
      </c>
      <c r="M3953" s="16">
        <f ca="1">K3953*Table3[[#This Row],[QUANTITY]]*(1-Table3[[#This Row],[DISCOUNT %]])</f>
        <v>2978.8654741918463</v>
      </c>
      <c r="N3953" s="3">
        <f>DAY(Table3[[#This Row],[DATE]])</f>
        <v>27</v>
      </c>
      <c r="O3953" s="3" t="str">
        <f>TEXT(Table3[[#This Row],[DATE]],"mmm")</f>
        <v>Oct</v>
      </c>
      <c r="P3953" s="3">
        <f>YEAR(Table3[[#This Row],[DATE]])</f>
        <v>2031</v>
      </c>
    </row>
    <row r="3954" spans="1:16" x14ac:dyDescent="0.3">
      <c r="A3954" s="6">
        <v>48149</v>
      </c>
      <c r="B3954" s="7" t="s">
        <v>1858</v>
      </c>
      <c r="C3954" s="9">
        <f t="shared" ca="1" si="122"/>
        <v>7</v>
      </c>
      <c r="D3954" s="9" t="s">
        <v>2115</v>
      </c>
      <c r="E3954" s="9" t="s">
        <v>2116</v>
      </c>
      <c r="F3954" s="10">
        <f t="shared" ca="1" si="123"/>
        <v>2.6830723754781974E-2</v>
      </c>
      <c r="G3954" s="3" t="str">
        <f>VLOOKUP(Table3[[#This Row],[PRODUCT ID]],Table1[[PRODUCT]:[SELLING PRICE]],1,FALSE)</f>
        <v>Product806</v>
      </c>
      <c r="H3954" s="3" t="str">
        <f>VLOOKUP(Table3[[#This Row],[PRODUCT ID]],Table1[[PRODUCT]:[SELLING PRICE]],2,FALSE)</f>
        <v>Category4</v>
      </c>
      <c r="I3954" s="3" t="str">
        <f>VLOOKUP(Table3[[#This Row],[PRODUCT ID]],Table1[[PRODUCT]:[SELLING PRICE]],3,FALSE)</f>
        <v>Lt</v>
      </c>
      <c r="J3954" s="16">
        <f ca="1">VLOOKUP(Table3[[#This Row],[PRODUCT ID]],Table1[[PRODUCT]:[SELLING PRICE]],4,FALSE)</f>
        <v>135</v>
      </c>
      <c r="K3954" s="16">
        <f ca="1">VLOOKUP(Table3[[#This Row],[PRODUCT ID]],Table1[[PRODUCT]:[SELLING PRICE]],5,FALSE)</f>
        <v>275.91164288743664</v>
      </c>
      <c r="L3954" s="16">
        <f ca="1">J3954*Table3[[#This Row],[QUANTITY]]</f>
        <v>945</v>
      </c>
      <c r="M3954" s="16">
        <f ca="1">K3954*Table3[[#This Row],[QUANTITY]]*(1-Table3[[#This Row],[DISCOUNT %]])</f>
        <v>1879.5611367147703</v>
      </c>
      <c r="N3954" s="3">
        <f>DAY(Table3[[#This Row],[DATE]])</f>
        <v>28</v>
      </c>
      <c r="O3954" s="3" t="str">
        <f>TEXT(Table3[[#This Row],[DATE]],"mmm")</f>
        <v>Oct</v>
      </c>
      <c r="P3954" s="3">
        <f>YEAR(Table3[[#This Row],[DATE]])</f>
        <v>2031</v>
      </c>
    </row>
    <row r="3955" spans="1:16" x14ac:dyDescent="0.3">
      <c r="A3955" s="6">
        <v>48150</v>
      </c>
      <c r="B3955" s="7" t="s">
        <v>1859</v>
      </c>
      <c r="C3955" s="9">
        <f t="shared" ca="1" si="122"/>
        <v>14</v>
      </c>
      <c r="D3955" s="9" t="s">
        <v>2116</v>
      </c>
      <c r="E3955" s="9" t="s">
        <v>2116</v>
      </c>
      <c r="F3955" s="10">
        <f t="shared" ca="1" si="123"/>
        <v>2.8970003401126154E-2</v>
      </c>
      <c r="G3955" s="3" t="str">
        <f>VLOOKUP(Table3[[#This Row],[PRODUCT ID]],Table1[[PRODUCT]:[SELLING PRICE]],1,FALSE)</f>
        <v>Product807</v>
      </c>
      <c r="H3955" s="3" t="str">
        <f>VLOOKUP(Table3[[#This Row],[PRODUCT ID]],Table1[[PRODUCT]:[SELLING PRICE]],2,FALSE)</f>
        <v>Category5</v>
      </c>
      <c r="I3955" s="3" t="str">
        <f>VLOOKUP(Table3[[#This Row],[PRODUCT ID]],Table1[[PRODUCT]:[SELLING PRICE]],3,FALSE)</f>
        <v>Kg</v>
      </c>
      <c r="J3955" s="16">
        <f ca="1">VLOOKUP(Table3[[#This Row],[PRODUCT ID]],Table1[[PRODUCT]:[SELLING PRICE]],4,FALSE)</f>
        <v>139</v>
      </c>
      <c r="K3955" s="16">
        <f ca="1">VLOOKUP(Table3[[#This Row],[PRODUCT ID]],Table1[[PRODUCT]:[SELLING PRICE]],5,FALSE)</f>
        <v>173.01197671022726</v>
      </c>
      <c r="L3955" s="16">
        <f ca="1">J3955*Table3[[#This Row],[QUANTITY]]</f>
        <v>1946</v>
      </c>
      <c r="M3955" s="16">
        <f ca="1">K3955*Table3[[#This Row],[QUANTITY]]*(1-Table3[[#This Row],[DISCOUNT %]])</f>
        <v>2351.9974681909493</v>
      </c>
      <c r="N3955" s="3">
        <f>DAY(Table3[[#This Row],[DATE]])</f>
        <v>29</v>
      </c>
      <c r="O3955" s="3" t="str">
        <f>TEXT(Table3[[#This Row],[DATE]],"mmm")</f>
        <v>Oct</v>
      </c>
      <c r="P3955" s="3">
        <f>YEAR(Table3[[#This Row],[DATE]])</f>
        <v>2031</v>
      </c>
    </row>
    <row r="3956" spans="1:16" x14ac:dyDescent="0.3">
      <c r="A3956" s="6">
        <v>48151</v>
      </c>
      <c r="B3956" s="7" t="s">
        <v>1860</v>
      </c>
      <c r="C3956" s="9">
        <f t="shared" ca="1" si="122"/>
        <v>3</v>
      </c>
      <c r="D3956" s="9" t="s">
        <v>2117</v>
      </c>
      <c r="E3956" s="9" t="s">
        <v>2116</v>
      </c>
      <c r="F3956" s="10">
        <f t="shared" ca="1" si="123"/>
        <v>6.8811593419494416E-2</v>
      </c>
      <c r="G3956" s="3" t="str">
        <f>VLOOKUP(Table3[[#This Row],[PRODUCT ID]],Table1[[PRODUCT]:[SELLING PRICE]],1,FALSE)</f>
        <v>Product808</v>
      </c>
      <c r="H3956" s="3" t="str">
        <f>VLOOKUP(Table3[[#This Row],[PRODUCT ID]],Table1[[PRODUCT]:[SELLING PRICE]],2,FALSE)</f>
        <v>Category1</v>
      </c>
      <c r="I3956" s="3" t="str">
        <f>VLOOKUP(Table3[[#This Row],[PRODUCT ID]],Table1[[PRODUCT]:[SELLING PRICE]],3,FALSE)</f>
        <v>Lt</v>
      </c>
      <c r="J3956" s="16">
        <f ca="1">VLOOKUP(Table3[[#This Row],[PRODUCT ID]],Table1[[PRODUCT]:[SELLING PRICE]],4,FALSE)</f>
        <v>40</v>
      </c>
      <c r="K3956" s="16">
        <f ca="1">VLOOKUP(Table3[[#This Row],[PRODUCT ID]],Table1[[PRODUCT]:[SELLING PRICE]],5,FALSE)</f>
        <v>33.538184390885817</v>
      </c>
      <c r="L3956" s="16">
        <f ca="1">J3956*Table3[[#This Row],[QUANTITY]]</f>
        <v>120</v>
      </c>
      <c r="M3956" s="16">
        <f ca="1">K3956*Table3[[#This Row],[QUANTITY]]*(1-Table3[[#This Row],[DISCOUNT %]])</f>
        <v>93.691105447656454</v>
      </c>
      <c r="N3956" s="3">
        <f>DAY(Table3[[#This Row],[DATE]])</f>
        <v>30</v>
      </c>
      <c r="O3956" s="3" t="str">
        <f>TEXT(Table3[[#This Row],[DATE]],"mmm")</f>
        <v>Oct</v>
      </c>
      <c r="P3956" s="3">
        <f>YEAR(Table3[[#This Row],[DATE]])</f>
        <v>2031</v>
      </c>
    </row>
    <row r="3957" spans="1:16" x14ac:dyDescent="0.3">
      <c r="A3957" s="6">
        <v>48152</v>
      </c>
      <c r="B3957" s="7" t="s">
        <v>1861</v>
      </c>
      <c r="C3957" s="9">
        <f t="shared" ca="1" si="122"/>
        <v>5</v>
      </c>
      <c r="D3957" s="9" t="s">
        <v>2115</v>
      </c>
      <c r="E3957" s="9" t="s">
        <v>2116</v>
      </c>
      <c r="F3957" s="10">
        <f t="shared" ca="1" si="123"/>
        <v>4.4555758085659827E-2</v>
      </c>
      <c r="G3957" s="3" t="str">
        <f>VLOOKUP(Table3[[#This Row],[PRODUCT ID]],Table1[[PRODUCT]:[SELLING PRICE]],1,FALSE)</f>
        <v>Product809</v>
      </c>
      <c r="H3957" s="3" t="str">
        <f>VLOOKUP(Table3[[#This Row],[PRODUCT ID]],Table1[[PRODUCT]:[SELLING PRICE]],2,FALSE)</f>
        <v>Category2</v>
      </c>
      <c r="I3957" s="3" t="str">
        <f>VLOOKUP(Table3[[#This Row],[PRODUCT ID]],Table1[[PRODUCT]:[SELLING PRICE]],3,FALSE)</f>
        <v>Ft</v>
      </c>
      <c r="J3957" s="16">
        <f ca="1">VLOOKUP(Table3[[#This Row],[PRODUCT ID]],Table1[[PRODUCT]:[SELLING PRICE]],4,FALSE)</f>
        <v>74</v>
      </c>
      <c r="K3957" s="16">
        <f ca="1">VLOOKUP(Table3[[#This Row],[PRODUCT ID]],Table1[[PRODUCT]:[SELLING PRICE]],5,FALSE)</f>
        <v>125.2352175256481</v>
      </c>
      <c r="L3957" s="16">
        <f ca="1">J3957*Table3[[#This Row],[QUANTITY]]</f>
        <v>370</v>
      </c>
      <c r="M3957" s="16">
        <f ca="1">K3957*Table3[[#This Row],[QUANTITY]]*(1-Table3[[#This Row],[DISCOUNT %]])</f>
        <v>598.2763373488516</v>
      </c>
      <c r="N3957" s="3">
        <f>DAY(Table3[[#This Row],[DATE]])</f>
        <v>31</v>
      </c>
      <c r="O3957" s="3" t="str">
        <f>TEXT(Table3[[#This Row],[DATE]],"mmm")</f>
        <v>Oct</v>
      </c>
      <c r="P3957" s="3">
        <f>YEAR(Table3[[#This Row],[DATE]])</f>
        <v>2031</v>
      </c>
    </row>
    <row r="3958" spans="1:16" x14ac:dyDescent="0.3">
      <c r="A3958" s="6">
        <v>48153</v>
      </c>
      <c r="B3958" s="7" t="s">
        <v>1862</v>
      </c>
      <c r="C3958" s="9">
        <f t="shared" ca="1" si="122"/>
        <v>1</v>
      </c>
      <c r="D3958" s="9" t="s">
        <v>2115</v>
      </c>
      <c r="E3958" s="9" t="s">
        <v>2118</v>
      </c>
      <c r="F3958" s="10">
        <f t="shared" ca="1" si="123"/>
        <v>3.3206866627104419E-2</v>
      </c>
      <c r="G3958" s="3" t="str">
        <f>VLOOKUP(Table3[[#This Row],[PRODUCT ID]],Table1[[PRODUCT]:[SELLING PRICE]],1,FALSE)</f>
        <v>Product810</v>
      </c>
      <c r="H3958" s="3" t="str">
        <f>VLOOKUP(Table3[[#This Row],[PRODUCT ID]],Table1[[PRODUCT]:[SELLING PRICE]],2,FALSE)</f>
        <v>Category3</v>
      </c>
      <c r="I3958" s="3" t="str">
        <f>VLOOKUP(Table3[[#This Row],[PRODUCT ID]],Table1[[PRODUCT]:[SELLING PRICE]],3,FALSE)</f>
        <v>Kg</v>
      </c>
      <c r="J3958" s="16">
        <f ca="1">VLOOKUP(Table3[[#This Row],[PRODUCT ID]],Table1[[PRODUCT]:[SELLING PRICE]],4,FALSE)</f>
        <v>42</v>
      </c>
      <c r="K3958" s="16">
        <f ca="1">VLOOKUP(Table3[[#This Row],[PRODUCT ID]],Table1[[PRODUCT]:[SELLING PRICE]],5,FALSE)</f>
        <v>280.94809473023059</v>
      </c>
      <c r="L3958" s="16">
        <f ca="1">J3958*Table3[[#This Row],[QUANTITY]]</f>
        <v>42</v>
      </c>
      <c r="M3958" s="16">
        <f ca="1">K3958*Table3[[#This Row],[QUANTITY]]*(1-Table3[[#This Row],[DISCOUNT %]])</f>
        <v>271.61868881938472</v>
      </c>
      <c r="N3958" s="3">
        <f>DAY(Table3[[#This Row],[DATE]])</f>
        <v>1</v>
      </c>
      <c r="O3958" s="3" t="str">
        <f>TEXT(Table3[[#This Row],[DATE]],"mmm")</f>
        <v>Nov</v>
      </c>
      <c r="P3958" s="3">
        <f>YEAR(Table3[[#This Row],[DATE]])</f>
        <v>2031</v>
      </c>
    </row>
    <row r="3959" spans="1:16" x14ac:dyDescent="0.3">
      <c r="A3959" s="6">
        <v>48154</v>
      </c>
      <c r="B3959" s="7" t="s">
        <v>1863</v>
      </c>
      <c r="C3959" s="9">
        <f t="shared" ca="1" si="122"/>
        <v>1</v>
      </c>
      <c r="D3959" s="9" t="s">
        <v>2115</v>
      </c>
      <c r="E3959" s="9" t="s">
        <v>2116</v>
      </c>
      <c r="F3959" s="10">
        <f t="shared" ca="1" si="123"/>
        <v>7.0116443500710168E-2</v>
      </c>
      <c r="G3959" s="3" t="str">
        <f>VLOOKUP(Table3[[#This Row],[PRODUCT ID]],Table1[[PRODUCT]:[SELLING PRICE]],1,FALSE)</f>
        <v>Product811</v>
      </c>
      <c r="H3959" s="3" t="str">
        <f>VLOOKUP(Table3[[#This Row],[PRODUCT ID]],Table1[[PRODUCT]:[SELLING PRICE]],2,FALSE)</f>
        <v>Category4</v>
      </c>
      <c r="I3959" s="3" t="str">
        <f>VLOOKUP(Table3[[#This Row],[PRODUCT ID]],Table1[[PRODUCT]:[SELLING PRICE]],3,FALSE)</f>
        <v>No</v>
      </c>
      <c r="J3959" s="16">
        <f ca="1">VLOOKUP(Table3[[#This Row],[PRODUCT ID]],Table1[[PRODUCT]:[SELLING PRICE]],4,FALSE)</f>
        <v>113</v>
      </c>
      <c r="K3959" s="16">
        <f ca="1">VLOOKUP(Table3[[#This Row],[PRODUCT ID]],Table1[[PRODUCT]:[SELLING PRICE]],5,FALSE)</f>
        <v>75.254920797721383</v>
      </c>
      <c r="L3959" s="16">
        <f ca="1">J3959*Table3[[#This Row],[QUANTITY]]</f>
        <v>113</v>
      </c>
      <c r="M3959" s="16">
        <f ca="1">K3959*Table3[[#This Row],[QUANTITY]]*(1-Table3[[#This Row],[DISCOUNT %]])</f>
        <v>69.978313395457533</v>
      </c>
      <c r="N3959" s="3">
        <f>DAY(Table3[[#This Row],[DATE]])</f>
        <v>2</v>
      </c>
      <c r="O3959" s="3" t="str">
        <f>TEXT(Table3[[#This Row],[DATE]],"mmm")</f>
        <v>Nov</v>
      </c>
      <c r="P3959" s="3">
        <f>YEAR(Table3[[#This Row],[DATE]])</f>
        <v>2031</v>
      </c>
    </row>
    <row r="3960" spans="1:16" x14ac:dyDescent="0.3">
      <c r="A3960" s="6">
        <v>48155</v>
      </c>
      <c r="B3960" s="7" t="s">
        <v>1864</v>
      </c>
      <c r="C3960" s="9">
        <f t="shared" ca="1" si="122"/>
        <v>14</v>
      </c>
      <c r="D3960" s="9" t="s">
        <v>2116</v>
      </c>
      <c r="E3960" s="9" t="s">
        <v>2116</v>
      </c>
      <c r="F3960" s="10">
        <f t="shared" ca="1" si="123"/>
        <v>3.1055758433803194E-2</v>
      </c>
      <c r="G3960" s="3" t="str">
        <f>VLOOKUP(Table3[[#This Row],[PRODUCT ID]],Table1[[PRODUCT]:[SELLING PRICE]],1,FALSE)</f>
        <v>Product812</v>
      </c>
      <c r="H3960" s="3" t="str">
        <f>VLOOKUP(Table3[[#This Row],[PRODUCT ID]],Table1[[PRODUCT]:[SELLING PRICE]],2,FALSE)</f>
        <v>Category5</v>
      </c>
      <c r="I3960" s="3" t="str">
        <f>VLOOKUP(Table3[[#This Row],[PRODUCT ID]],Table1[[PRODUCT]:[SELLING PRICE]],3,FALSE)</f>
        <v>No</v>
      </c>
      <c r="J3960" s="16">
        <f ca="1">VLOOKUP(Table3[[#This Row],[PRODUCT ID]],Table1[[PRODUCT]:[SELLING PRICE]],4,FALSE)</f>
        <v>19</v>
      </c>
      <c r="K3960" s="16">
        <f ca="1">VLOOKUP(Table3[[#This Row],[PRODUCT ID]],Table1[[PRODUCT]:[SELLING PRICE]],5,FALSE)</f>
        <v>53.099605005967312</v>
      </c>
      <c r="L3960" s="16">
        <f ca="1">J3960*Table3[[#This Row],[QUANTITY]]</f>
        <v>266</v>
      </c>
      <c r="M3960" s="16">
        <f ca="1">K3960*Table3[[#This Row],[QUANTITY]]*(1-Table3[[#This Row],[DISCOUNT %]])</f>
        <v>720.30779099960284</v>
      </c>
      <c r="N3960" s="3">
        <f>DAY(Table3[[#This Row],[DATE]])</f>
        <v>3</v>
      </c>
      <c r="O3960" s="3" t="str">
        <f>TEXT(Table3[[#This Row],[DATE]],"mmm")</f>
        <v>Nov</v>
      </c>
      <c r="P3960" s="3">
        <f>YEAR(Table3[[#This Row],[DATE]])</f>
        <v>2031</v>
      </c>
    </row>
    <row r="3961" spans="1:16" x14ac:dyDescent="0.3">
      <c r="A3961" s="6">
        <v>48156</v>
      </c>
      <c r="B3961" s="7" t="s">
        <v>1865</v>
      </c>
      <c r="C3961" s="9">
        <f t="shared" ca="1" si="122"/>
        <v>4</v>
      </c>
      <c r="D3961" s="9" t="s">
        <v>2116</v>
      </c>
      <c r="E3961" s="9" t="s">
        <v>2116</v>
      </c>
      <c r="F3961" s="10">
        <f t="shared" ca="1" si="123"/>
        <v>5.6574286550856393E-3</v>
      </c>
      <c r="G3961" s="3" t="str">
        <f>VLOOKUP(Table3[[#This Row],[PRODUCT ID]],Table1[[PRODUCT]:[SELLING PRICE]],1,FALSE)</f>
        <v>Product813</v>
      </c>
      <c r="H3961" s="3" t="str">
        <f>VLOOKUP(Table3[[#This Row],[PRODUCT ID]],Table1[[PRODUCT]:[SELLING PRICE]],2,FALSE)</f>
        <v>Category1</v>
      </c>
      <c r="I3961" s="3" t="str">
        <f>VLOOKUP(Table3[[#This Row],[PRODUCT ID]],Table1[[PRODUCT]:[SELLING PRICE]],3,FALSE)</f>
        <v>Ft</v>
      </c>
      <c r="J3961" s="16">
        <f ca="1">VLOOKUP(Table3[[#This Row],[PRODUCT ID]],Table1[[PRODUCT]:[SELLING PRICE]],4,FALSE)</f>
        <v>221</v>
      </c>
      <c r="K3961" s="16">
        <f ca="1">VLOOKUP(Table3[[#This Row],[PRODUCT ID]],Table1[[PRODUCT]:[SELLING PRICE]],5,FALSE)</f>
        <v>131.2268121894742</v>
      </c>
      <c r="L3961" s="16">
        <f ca="1">J3961*Table3[[#This Row],[QUANTITY]]</f>
        <v>884</v>
      </c>
      <c r="M3961" s="16">
        <f ca="1">K3961*Table3[[#This Row],[QUANTITY]]*(1-Table3[[#This Row],[DISCOUNT %]])</f>
        <v>521.93762344751167</v>
      </c>
      <c r="N3961" s="3">
        <f>DAY(Table3[[#This Row],[DATE]])</f>
        <v>4</v>
      </c>
      <c r="O3961" s="3" t="str">
        <f>TEXT(Table3[[#This Row],[DATE]],"mmm")</f>
        <v>Nov</v>
      </c>
      <c r="P3961" s="3">
        <f>YEAR(Table3[[#This Row],[DATE]])</f>
        <v>2031</v>
      </c>
    </row>
    <row r="3962" spans="1:16" x14ac:dyDescent="0.3">
      <c r="A3962" s="6">
        <v>48157</v>
      </c>
      <c r="B3962" s="7" t="s">
        <v>1866</v>
      </c>
      <c r="C3962" s="9">
        <f t="shared" ca="1" si="122"/>
        <v>10</v>
      </c>
      <c r="D3962" s="9" t="s">
        <v>2116</v>
      </c>
      <c r="E3962" s="9" t="s">
        <v>2116</v>
      </c>
      <c r="F3962" s="10">
        <f t="shared" ca="1" si="123"/>
        <v>1.9479582620049785E-3</v>
      </c>
      <c r="G3962" s="3" t="str">
        <f>VLOOKUP(Table3[[#This Row],[PRODUCT ID]],Table1[[PRODUCT]:[SELLING PRICE]],1,FALSE)</f>
        <v>Product814</v>
      </c>
      <c r="H3962" s="3" t="str">
        <f>VLOOKUP(Table3[[#This Row],[PRODUCT ID]],Table1[[PRODUCT]:[SELLING PRICE]],2,FALSE)</f>
        <v>Category2</v>
      </c>
      <c r="I3962" s="3" t="str">
        <f>VLOOKUP(Table3[[#This Row],[PRODUCT ID]],Table1[[PRODUCT]:[SELLING PRICE]],3,FALSE)</f>
        <v>No</v>
      </c>
      <c r="J3962" s="16">
        <f ca="1">VLOOKUP(Table3[[#This Row],[PRODUCT ID]],Table1[[PRODUCT]:[SELLING PRICE]],4,FALSE)</f>
        <v>157</v>
      </c>
      <c r="K3962" s="16">
        <f ca="1">VLOOKUP(Table3[[#This Row],[PRODUCT ID]],Table1[[PRODUCT]:[SELLING PRICE]],5,FALSE)</f>
        <v>37.048519681318865</v>
      </c>
      <c r="L3962" s="16">
        <f ca="1">J3962*Table3[[#This Row],[QUANTITY]]</f>
        <v>1570</v>
      </c>
      <c r="M3962" s="16">
        <f ca="1">K3962*Table3[[#This Row],[QUANTITY]]*(1-Table3[[#This Row],[DISCOUNT %]])</f>
        <v>369.76350711310585</v>
      </c>
      <c r="N3962" s="3">
        <f>DAY(Table3[[#This Row],[DATE]])</f>
        <v>5</v>
      </c>
      <c r="O3962" s="3" t="str">
        <f>TEXT(Table3[[#This Row],[DATE]],"mmm")</f>
        <v>Nov</v>
      </c>
      <c r="P3962" s="3">
        <f>YEAR(Table3[[#This Row],[DATE]])</f>
        <v>2031</v>
      </c>
    </row>
    <row r="3963" spans="1:16" x14ac:dyDescent="0.3">
      <c r="A3963" s="6">
        <v>48158</v>
      </c>
      <c r="B3963" s="7" t="s">
        <v>1867</v>
      </c>
      <c r="C3963" s="9">
        <f t="shared" ca="1" si="122"/>
        <v>9</v>
      </c>
      <c r="D3963" s="9" t="s">
        <v>2115</v>
      </c>
      <c r="E3963" s="9" t="s">
        <v>2116</v>
      </c>
      <c r="F3963" s="10">
        <f t="shared" ca="1" si="123"/>
        <v>9.6188617294599155E-2</v>
      </c>
      <c r="G3963" s="3" t="str">
        <f>VLOOKUP(Table3[[#This Row],[PRODUCT ID]],Table1[[PRODUCT]:[SELLING PRICE]],1,FALSE)</f>
        <v>Product815</v>
      </c>
      <c r="H3963" s="3" t="str">
        <f>VLOOKUP(Table3[[#This Row],[PRODUCT ID]],Table1[[PRODUCT]:[SELLING PRICE]],2,FALSE)</f>
        <v>Category3</v>
      </c>
      <c r="I3963" s="3" t="str">
        <f>VLOOKUP(Table3[[#This Row],[PRODUCT ID]],Table1[[PRODUCT]:[SELLING PRICE]],3,FALSE)</f>
        <v>Kg</v>
      </c>
      <c r="J3963" s="16">
        <f ca="1">VLOOKUP(Table3[[#This Row],[PRODUCT ID]],Table1[[PRODUCT]:[SELLING PRICE]],4,FALSE)</f>
        <v>235</v>
      </c>
      <c r="K3963" s="16">
        <f ca="1">VLOOKUP(Table3[[#This Row],[PRODUCT ID]],Table1[[PRODUCT]:[SELLING PRICE]],5,FALSE)</f>
        <v>194.60933486908351</v>
      </c>
      <c r="L3963" s="16">
        <f ca="1">J3963*Table3[[#This Row],[QUANTITY]]</f>
        <v>2115</v>
      </c>
      <c r="M3963" s="16">
        <f ca="1">K3963*Table3[[#This Row],[QUANTITY]]*(1-Table3[[#This Row],[DISCOUNT %]])</f>
        <v>1583.0111883186428</v>
      </c>
      <c r="N3963" s="3">
        <f>DAY(Table3[[#This Row],[DATE]])</f>
        <v>6</v>
      </c>
      <c r="O3963" s="3" t="str">
        <f>TEXT(Table3[[#This Row],[DATE]],"mmm")</f>
        <v>Nov</v>
      </c>
      <c r="P3963" s="3">
        <f>YEAR(Table3[[#This Row],[DATE]])</f>
        <v>2031</v>
      </c>
    </row>
    <row r="3964" spans="1:16" x14ac:dyDescent="0.3">
      <c r="A3964" s="6">
        <v>48159</v>
      </c>
      <c r="B3964" s="7" t="s">
        <v>1868</v>
      </c>
      <c r="C3964" s="9">
        <f t="shared" ca="1" si="122"/>
        <v>6</v>
      </c>
      <c r="D3964" s="9" t="s">
        <v>2117</v>
      </c>
      <c r="E3964" s="9" t="s">
        <v>2118</v>
      </c>
      <c r="F3964" s="10">
        <f t="shared" ca="1" si="123"/>
        <v>9.415629457736481E-2</v>
      </c>
      <c r="G3964" s="3" t="str">
        <f>VLOOKUP(Table3[[#This Row],[PRODUCT ID]],Table1[[PRODUCT]:[SELLING PRICE]],1,FALSE)</f>
        <v>Product816</v>
      </c>
      <c r="H3964" s="3" t="str">
        <f>VLOOKUP(Table3[[#This Row],[PRODUCT ID]],Table1[[PRODUCT]:[SELLING PRICE]],2,FALSE)</f>
        <v>Category4</v>
      </c>
      <c r="I3964" s="3" t="str">
        <f>VLOOKUP(Table3[[#This Row],[PRODUCT ID]],Table1[[PRODUCT]:[SELLING PRICE]],3,FALSE)</f>
        <v>Kg</v>
      </c>
      <c r="J3964" s="16">
        <f ca="1">VLOOKUP(Table3[[#This Row],[PRODUCT ID]],Table1[[PRODUCT]:[SELLING PRICE]],4,FALSE)</f>
        <v>67</v>
      </c>
      <c r="K3964" s="16">
        <f ca="1">VLOOKUP(Table3[[#This Row],[PRODUCT ID]],Table1[[PRODUCT]:[SELLING PRICE]],5,FALSE)</f>
        <v>97.045524331944137</v>
      </c>
      <c r="L3964" s="16">
        <f ca="1">J3964*Table3[[#This Row],[QUANTITY]]</f>
        <v>402</v>
      </c>
      <c r="M3964" s="16">
        <f ca="1">K3964*Table3[[#This Row],[QUANTITY]]*(1-Table3[[#This Row],[DISCOUNT %]])</f>
        <v>527.44846413318464</v>
      </c>
      <c r="N3964" s="3">
        <f>DAY(Table3[[#This Row],[DATE]])</f>
        <v>7</v>
      </c>
      <c r="O3964" s="3" t="str">
        <f>TEXT(Table3[[#This Row],[DATE]],"mmm")</f>
        <v>Nov</v>
      </c>
      <c r="P3964" s="3">
        <f>YEAR(Table3[[#This Row],[DATE]])</f>
        <v>2031</v>
      </c>
    </row>
    <row r="3965" spans="1:16" x14ac:dyDescent="0.3">
      <c r="A3965" s="6">
        <v>48160</v>
      </c>
      <c r="B3965" s="7" t="s">
        <v>1869</v>
      </c>
      <c r="C3965" s="9">
        <f t="shared" ca="1" si="122"/>
        <v>9</v>
      </c>
      <c r="D3965" s="9" t="s">
        <v>2117</v>
      </c>
      <c r="E3965" s="9" t="s">
        <v>2118</v>
      </c>
      <c r="F3965" s="10">
        <f t="shared" ca="1" si="123"/>
        <v>6.8669169585318643E-2</v>
      </c>
      <c r="G3965" s="3" t="str">
        <f>VLOOKUP(Table3[[#This Row],[PRODUCT ID]],Table1[[PRODUCT]:[SELLING PRICE]],1,FALSE)</f>
        <v>Product817</v>
      </c>
      <c r="H3965" s="3" t="str">
        <f>VLOOKUP(Table3[[#This Row],[PRODUCT ID]],Table1[[PRODUCT]:[SELLING PRICE]],2,FALSE)</f>
        <v>Category1</v>
      </c>
      <c r="I3965" s="3" t="str">
        <f>VLOOKUP(Table3[[#This Row],[PRODUCT ID]],Table1[[PRODUCT]:[SELLING PRICE]],3,FALSE)</f>
        <v>Lt</v>
      </c>
      <c r="J3965" s="16">
        <f ca="1">VLOOKUP(Table3[[#This Row],[PRODUCT ID]],Table1[[PRODUCT]:[SELLING PRICE]],4,FALSE)</f>
        <v>206</v>
      </c>
      <c r="K3965" s="16">
        <f ca="1">VLOOKUP(Table3[[#This Row],[PRODUCT ID]],Table1[[PRODUCT]:[SELLING PRICE]],5,FALSE)</f>
        <v>254.0792348726313</v>
      </c>
      <c r="L3965" s="16">
        <f ca="1">J3965*Table3[[#This Row],[QUANTITY]]</f>
        <v>1854</v>
      </c>
      <c r="M3965" s="16">
        <f ca="1">K3965*Table3[[#This Row],[QUANTITY]]*(1-Table3[[#This Row],[DISCOUNT %]])</f>
        <v>2129.6864232454909</v>
      </c>
      <c r="N3965" s="3">
        <f>DAY(Table3[[#This Row],[DATE]])</f>
        <v>8</v>
      </c>
      <c r="O3965" s="3" t="str">
        <f>TEXT(Table3[[#This Row],[DATE]],"mmm")</f>
        <v>Nov</v>
      </c>
      <c r="P3965" s="3">
        <f>YEAR(Table3[[#This Row],[DATE]])</f>
        <v>2031</v>
      </c>
    </row>
    <row r="3966" spans="1:16" x14ac:dyDescent="0.3">
      <c r="A3966" s="6">
        <v>48161</v>
      </c>
      <c r="B3966" s="7" t="s">
        <v>1870</v>
      </c>
      <c r="C3966" s="9">
        <f t="shared" ca="1" si="122"/>
        <v>6</v>
      </c>
      <c r="D3966" s="9" t="s">
        <v>2116</v>
      </c>
      <c r="E3966" s="9" t="s">
        <v>2116</v>
      </c>
      <c r="F3966" s="10">
        <f t="shared" ca="1" si="123"/>
        <v>3.8384068689770651E-2</v>
      </c>
      <c r="G3966" s="3" t="str">
        <f>VLOOKUP(Table3[[#This Row],[PRODUCT ID]],Table1[[PRODUCT]:[SELLING PRICE]],1,FALSE)</f>
        <v>Product818</v>
      </c>
      <c r="H3966" s="3" t="str">
        <f>VLOOKUP(Table3[[#This Row],[PRODUCT ID]],Table1[[PRODUCT]:[SELLING PRICE]],2,FALSE)</f>
        <v>Category2</v>
      </c>
      <c r="I3966" s="3" t="str">
        <f>VLOOKUP(Table3[[#This Row],[PRODUCT ID]],Table1[[PRODUCT]:[SELLING PRICE]],3,FALSE)</f>
        <v>Kg</v>
      </c>
      <c r="J3966" s="16">
        <f ca="1">VLOOKUP(Table3[[#This Row],[PRODUCT ID]],Table1[[PRODUCT]:[SELLING PRICE]],4,FALSE)</f>
        <v>159</v>
      </c>
      <c r="K3966" s="16">
        <f ca="1">VLOOKUP(Table3[[#This Row],[PRODUCT ID]],Table1[[PRODUCT]:[SELLING PRICE]],5,FALSE)</f>
        <v>28.303475223515985</v>
      </c>
      <c r="L3966" s="16">
        <f ca="1">J3966*Table3[[#This Row],[QUANTITY]]</f>
        <v>954</v>
      </c>
      <c r="M3966" s="16">
        <f ca="1">K3966*Table3[[#This Row],[QUANTITY]]*(1-Table3[[#This Row],[DISCOUNT %]])</f>
        <v>163.30243611826396</v>
      </c>
      <c r="N3966" s="3">
        <f>DAY(Table3[[#This Row],[DATE]])</f>
        <v>9</v>
      </c>
      <c r="O3966" s="3" t="str">
        <f>TEXT(Table3[[#This Row],[DATE]],"mmm")</f>
        <v>Nov</v>
      </c>
      <c r="P3966" s="3">
        <f>YEAR(Table3[[#This Row],[DATE]])</f>
        <v>2031</v>
      </c>
    </row>
    <row r="3967" spans="1:16" x14ac:dyDescent="0.3">
      <c r="A3967" s="6">
        <v>48162</v>
      </c>
      <c r="B3967" s="7" t="s">
        <v>1871</v>
      </c>
      <c r="C3967" s="9">
        <f t="shared" ca="1" si="122"/>
        <v>11</v>
      </c>
      <c r="D3967" s="9" t="s">
        <v>2116</v>
      </c>
      <c r="E3967" s="9" t="s">
        <v>2116</v>
      </c>
      <c r="F3967" s="10">
        <f t="shared" ca="1" si="123"/>
        <v>8.815921647203967E-2</v>
      </c>
      <c r="G3967" s="3" t="str">
        <f>VLOOKUP(Table3[[#This Row],[PRODUCT ID]],Table1[[PRODUCT]:[SELLING PRICE]],1,FALSE)</f>
        <v>Product819</v>
      </c>
      <c r="H3967" s="3" t="str">
        <f>VLOOKUP(Table3[[#This Row],[PRODUCT ID]],Table1[[PRODUCT]:[SELLING PRICE]],2,FALSE)</f>
        <v>Category3</v>
      </c>
      <c r="I3967" s="3" t="str">
        <f>VLOOKUP(Table3[[#This Row],[PRODUCT ID]],Table1[[PRODUCT]:[SELLING PRICE]],3,FALSE)</f>
        <v>Lt</v>
      </c>
      <c r="J3967" s="16">
        <f ca="1">VLOOKUP(Table3[[#This Row],[PRODUCT ID]],Table1[[PRODUCT]:[SELLING PRICE]],4,FALSE)</f>
        <v>27</v>
      </c>
      <c r="K3967" s="16">
        <f ca="1">VLOOKUP(Table3[[#This Row],[PRODUCT ID]],Table1[[PRODUCT]:[SELLING PRICE]],5,FALSE)</f>
        <v>162.94320500092644</v>
      </c>
      <c r="L3967" s="16">
        <f ca="1">J3967*Table3[[#This Row],[QUANTITY]]</f>
        <v>297</v>
      </c>
      <c r="M3967" s="16">
        <f ca="1">K3967*Table3[[#This Row],[QUANTITY]]*(1-Table3[[#This Row],[DISCOUNT %]])</f>
        <v>1634.3608569046201</v>
      </c>
      <c r="N3967" s="3">
        <f>DAY(Table3[[#This Row],[DATE]])</f>
        <v>10</v>
      </c>
      <c r="O3967" s="3" t="str">
        <f>TEXT(Table3[[#This Row],[DATE]],"mmm")</f>
        <v>Nov</v>
      </c>
      <c r="P3967" s="3">
        <f>YEAR(Table3[[#This Row],[DATE]])</f>
        <v>2031</v>
      </c>
    </row>
    <row r="3968" spans="1:16" x14ac:dyDescent="0.3">
      <c r="A3968" s="6">
        <v>48163</v>
      </c>
      <c r="B3968" s="7" t="s">
        <v>1872</v>
      </c>
      <c r="C3968" s="9">
        <f t="shared" ca="1" si="122"/>
        <v>5</v>
      </c>
      <c r="D3968" s="9" t="s">
        <v>2116</v>
      </c>
      <c r="E3968" s="9" t="s">
        <v>2116</v>
      </c>
      <c r="F3968" s="10">
        <f t="shared" ca="1" si="123"/>
        <v>7.7965316576029786E-2</v>
      </c>
      <c r="G3968" s="3" t="str">
        <f>VLOOKUP(Table3[[#This Row],[PRODUCT ID]],Table1[[PRODUCT]:[SELLING PRICE]],1,FALSE)</f>
        <v>Product820</v>
      </c>
      <c r="H3968" s="3" t="str">
        <f>VLOOKUP(Table3[[#This Row],[PRODUCT ID]],Table1[[PRODUCT]:[SELLING PRICE]],2,FALSE)</f>
        <v>Category4</v>
      </c>
      <c r="I3968" s="3" t="str">
        <f>VLOOKUP(Table3[[#This Row],[PRODUCT ID]],Table1[[PRODUCT]:[SELLING PRICE]],3,FALSE)</f>
        <v>Ft</v>
      </c>
      <c r="J3968" s="16">
        <f ca="1">VLOOKUP(Table3[[#This Row],[PRODUCT ID]],Table1[[PRODUCT]:[SELLING PRICE]],4,FALSE)</f>
        <v>32</v>
      </c>
      <c r="K3968" s="16">
        <f ca="1">VLOOKUP(Table3[[#This Row],[PRODUCT ID]],Table1[[PRODUCT]:[SELLING PRICE]],5,FALSE)</f>
        <v>287.69084038864253</v>
      </c>
      <c r="L3968" s="16">
        <f ca="1">J3968*Table3[[#This Row],[QUANTITY]]</f>
        <v>160</v>
      </c>
      <c r="M3968" s="16">
        <f ca="1">K3968*Table3[[#This Row],[QUANTITY]]*(1-Table3[[#This Row],[DISCOUNT %]])</f>
        <v>1326.3046647085898</v>
      </c>
      <c r="N3968" s="3">
        <f>DAY(Table3[[#This Row],[DATE]])</f>
        <v>11</v>
      </c>
      <c r="O3968" s="3" t="str">
        <f>TEXT(Table3[[#This Row],[DATE]],"mmm")</f>
        <v>Nov</v>
      </c>
      <c r="P3968" s="3">
        <f>YEAR(Table3[[#This Row],[DATE]])</f>
        <v>2031</v>
      </c>
    </row>
    <row r="3969" spans="1:16" x14ac:dyDescent="0.3">
      <c r="A3969" s="6">
        <v>48164</v>
      </c>
      <c r="B3969" s="7" t="s">
        <v>1873</v>
      </c>
      <c r="C3969" s="9">
        <f t="shared" ca="1" si="122"/>
        <v>15</v>
      </c>
      <c r="D3969" s="9" t="s">
        <v>2116</v>
      </c>
      <c r="E3969" s="9" t="s">
        <v>2116</v>
      </c>
      <c r="F3969" s="10">
        <f t="shared" ca="1" si="123"/>
        <v>7.1530815404476325E-2</v>
      </c>
      <c r="G3969" s="3" t="str">
        <f>VLOOKUP(Table3[[#This Row],[PRODUCT ID]],Table1[[PRODUCT]:[SELLING PRICE]],1,FALSE)</f>
        <v>Product821</v>
      </c>
      <c r="H3969" s="3" t="str">
        <f>VLOOKUP(Table3[[#This Row],[PRODUCT ID]],Table1[[PRODUCT]:[SELLING PRICE]],2,FALSE)</f>
        <v>Category5</v>
      </c>
      <c r="I3969" s="3" t="str">
        <f>VLOOKUP(Table3[[#This Row],[PRODUCT ID]],Table1[[PRODUCT]:[SELLING PRICE]],3,FALSE)</f>
        <v>Kg</v>
      </c>
      <c r="J3969" s="16">
        <f ca="1">VLOOKUP(Table3[[#This Row],[PRODUCT ID]],Table1[[PRODUCT]:[SELLING PRICE]],4,FALSE)</f>
        <v>58</v>
      </c>
      <c r="K3969" s="16">
        <f ca="1">VLOOKUP(Table3[[#This Row],[PRODUCT ID]],Table1[[PRODUCT]:[SELLING PRICE]],5,FALSE)</f>
        <v>234.63969726254209</v>
      </c>
      <c r="L3969" s="16">
        <f ca="1">J3969*Table3[[#This Row],[QUANTITY]]</f>
        <v>870</v>
      </c>
      <c r="M3969" s="16">
        <f ca="1">K3969*Table3[[#This Row],[QUANTITY]]*(1-Table3[[#This Row],[DISCOUNT %]])</f>
        <v>3267.8359258663945</v>
      </c>
      <c r="N3969" s="3">
        <f>DAY(Table3[[#This Row],[DATE]])</f>
        <v>12</v>
      </c>
      <c r="O3969" s="3" t="str">
        <f>TEXT(Table3[[#This Row],[DATE]],"mmm")</f>
        <v>Nov</v>
      </c>
      <c r="P3969" s="3">
        <f>YEAR(Table3[[#This Row],[DATE]])</f>
        <v>2031</v>
      </c>
    </row>
    <row r="3970" spans="1:16" x14ac:dyDescent="0.3">
      <c r="A3970" s="6">
        <v>48165</v>
      </c>
      <c r="B3970" s="7" t="s">
        <v>1874</v>
      </c>
      <c r="C3970" s="9">
        <f t="shared" ca="1" si="122"/>
        <v>7</v>
      </c>
      <c r="D3970" s="9" t="s">
        <v>2115</v>
      </c>
      <c r="E3970" s="9" t="s">
        <v>2118</v>
      </c>
      <c r="F3970" s="10">
        <f t="shared" ca="1" si="123"/>
        <v>6.7337577716190283E-2</v>
      </c>
      <c r="G3970" s="3" t="str">
        <f>VLOOKUP(Table3[[#This Row],[PRODUCT ID]],Table1[[PRODUCT]:[SELLING PRICE]],1,FALSE)</f>
        <v>Product822</v>
      </c>
      <c r="H3970" s="3" t="str">
        <f>VLOOKUP(Table3[[#This Row],[PRODUCT ID]],Table1[[PRODUCT]:[SELLING PRICE]],2,FALSE)</f>
        <v>Category1</v>
      </c>
      <c r="I3970" s="3" t="str">
        <f>VLOOKUP(Table3[[#This Row],[PRODUCT ID]],Table1[[PRODUCT]:[SELLING PRICE]],3,FALSE)</f>
        <v>No</v>
      </c>
      <c r="J3970" s="16">
        <f ca="1">VLOOKUP(Table3[[#This Row],[PRODUCT ID]],Table1[[PRODUCT]:[SELLING PRICE]],4,FALSE)</f>
        <v>10</v>
      </c>
      <c r="K3970" s="16">
        <f ca="1">VLOOKUP(Table3[[#This Row],[PRODUCT ID]],Table1[[PRODUCT]:[SELLING PRICE]],5,FALSE)</f>
        <v>218.70141092493981</v>
      </c>
      <c r="L3970" s="16">
        <f ca="1">J3970*Table3[[#This Row],[QUANTITY]]</f>
        <v>70</v>
      </c>
      <c r="M3970" s="16">
        <f ca="1">K3970*Table3[[#This Row],[QUANTITY]]*(1-Table3[[#This Row],[DISCOUNT %]])</f>
        <v>1427.8221136909883</v>
      </c>
      <c r="N3970" s="3">
        <f>DAY(Table3[[#This Row],[DATE]])</f>
        <v>13</v>
      </c>
      <c r="O3970" s="3" t="str">
        <f>TEXT(Table3[[#This Row],[DATE]],"mmm")</f>
        <v>Nov</v>
      </c>
      <c r="P3970" s="3">
        <f>YEAR(Table3[[#This Row],[DATE]])</f>
        <v>2031</v>
      </c>
    </row>
    <row r="3971" spans="1:16" x14ac:dyDescent="0.3">
      <c r="A3971" s="6">
        <v>48166</v>
      </c>
      <c r="B3971" s="7" t="s">
        <v>1875</v>
      </c>
      <c r="C3971" s="9">
        <f t="shared" ref="C3971:C4034" ca="1" si="124">RANDBETWEEN(1,15)</f>
        <v>7</v>
      </c>
      <c r="D3971" s="9" t="s">
        <v>2116</v>
      </c>
      <c r="E3971" s="9" t="s">
        <v>2116</v>
      </c>
      <c r="F3971" s="10">
        <f t="shared" ref="F3971:F4034" ca="1" si="125">RAND()*(0.1)</f>
        <v>3.7425550030152181E-2</v>
      </c>
      <c r="G3971" s="3" t="str">
        <f>VLOOKUP(Table3[[#This Row],[PRODUCT ID]],Table1[[PRODUCT]:[SELLING PRICE]],1,FALSE)</f>
        <v>Product823</v>
      </c>
      <c r="H3971" s="3" t="str">
        <f>VLOOKUP(Table3[[#This Row],[PRODUCT ID]],Table1[[PRODUCT]:[SELLING PRICE]],2,FALSE)</f>
        <v>Category2</v>
      </c>
      <c r="I3971" s="3" t="str">
        <f>VLOOKUP(Table3[[#This Row],[PRODUCT ID]],Table1[[PRODUCT]:[SELLING PRICE]],3,FALSE)</f>
        <v>No</v>
      </c>
      <c r="J3971" s="16">
        <f ca="1">VLOOKUP(Table3[[#This Row],[PRODUCT ID]],Table1[[PRODUCT]:[SELLING PRICE]],4,FALSE)</f>
        <v>244</v>
      </c>
      <c r="K3971" s="16">
        <f ca="1">VLOOKUP(Table3[[#This Row],[PRODUCT ID]],Table1[[PRODUCT]:[SELLING PRICE]],5,FALSE)</f>
        <v>115.18187349631161</v>
      </c>
      <c r="L3971" s="16">
        <f ca="1">J3971*Table3[[#This Row],[QUANTITY]]</f>
        <v>1708</v>
      </c>
      <c r="M3971" s="16">
        <f ca="1">K3971*Table3[[#This Row],[QUANTITY]]*(1-Table3[[#This Row],[DISCOUNT %]])</f>
        <v>776.09789969046119</v>
      </c>
      <c r="N3971" s="3">
        <f>DAY(Table3[[#This Row],[DATE]])</f>
        <v>14</v>
      </c>
      <c r="O3971" s="3" t="str">
        <f>TEXT(Table3[[#This Row],[DATE]],"mmm")</f>
        <v>Nov</v>
      </c>
      <c r="P3971" s="3">
        <f>YEAR(Table3[[#This Row],[DATE]])</f>
        <v>2031</v>
      </c>
    </row>
    <row r="3972" spans="1:16" x14ac:dyDescent="0.3">
      <c r="A3972" s="6">
        <v>48167</v>
      </c>
      <c r="B3972" s="7" t="s">
        <v>1876</v>
      </c>
      <c r="C3972" s="9">
        <f t="shared" ca="1" si="124"/>
        <v>5</v>
      </c>
      <c r="D3972" s="9" t="s">
        <v>2117</v>
      </c>
      <c r="E3972" s="9" t="s">
        <v>2116</v>
      </c>
      <c r="F3972" s="10">
        <f t="shared" ca="1" si="125"/>
        <v>3.9516428142555099E-2</v>
      </c>
      <c r="G3972" s="3" t="str">
        <f>VLOOKUP(Table3[[#This Row],[PRODUCT ID]],Table1[[PRODUCT]:[SELLING PRICE]],1,FALSE)</f>
        <v>Product824</v>
      </c>
      <c r="H3972" s="3" t="str">
        <f>VLOOKUP(Table3[[#This Row],[PRODUCT ID]],Table1[[PRODUCT]:[SELLING PRICE]],2,FALSE)</f>
        <v>Category3</v>
      </c>
      <c r="I3972" s="3" t="str">
        <f>VLOOKUP(Table3[[#This Row],[PRODUCT ID]],Table1[[PRODUCT]:[SELLING PRICE]],3,FALSE)</f>
        <v>Ft</v>
      </c>
      <c r="J3972" s="16">
        <f ca="1">VLOOKUP(Table3[[#This Row],[PRODUCT ID]],Table1[[PRODUCT]:[SELLING PRICE]],4,FALSE)</f>
        <v>113</v>
      </c>
      <c r="K3972" s="16">
        <f ca="1">VLOOKUP(Table3[[#This Row],[PRODUCT ID]],Table1[[PRODUCT]:[SELLING PRICE]],5,FALSE)</f>
        <v>231.11089799977114</v>
      </c>
      <c r="L3972" s="16">
        <f ca="1">J3972*Table3[[#This Row],[QUANTITY]]</f>
        <v>565</v>
      </c>
      <c r="M3972" s="16">
        <f ca="1">K3972*Table3[[#This Row],[QUANTITY]]*(1-Table3[[#This Row],[DISCOUNT %]])</f>
        <v>1109.891104030009</v>
      </c>
      <c r="N3972" s="3">
        <f>DAY(Table3[[#This Row],[DATE]])</f>
        <v>15</v>
      </c>
      <c r="O3972" s="3" t="str">
        <f>TEXT(Table3[[#This Row],[DATE]],"mmm")</f>
        <v>Nov</v>
      </c>
      <c r="P3972" s="3">
        <f>YEAR(Table3[[#This Row],[DATE]])</f>
        <v>2031</v>
      </c>
    </row>
    <row r="3973" spans="1:16" x14ac:dyDescent="0.3">
      <c r="A3973" s="6">
        <v>48168</v>
      </c>
      <c r="B3973" s="7" t="s">
        <v>1877</v>
      </c>
      <c r="C3973" s="9">
        <f t="shared" ca="1" si="124"/>
        <v>4</v>
      </c>
      <c r="D3973" s="9" t="s">
        <v>2115</v>
      </c>
      <c r="E3973" s="9" t="s">
        <v>2116</v>
      </c>
      <c r="F3973" s="10">
        <f t="shared" ca="1" si="125"/>
        <v>9.5091613460574653E-2</v>
      </c>
      <c r="G3973" s="3" t="str">
        <f>VLOOKUP(Table3[[#This Row],[PRODUCT ID]],Table1[[PRODUCT]:[SELLING PRICE]],1,FALSE)</f>
        <v>Product825</v>
      </c>
      <c r="H3973" s="3" t="str">
        <f>VLOOKUP(Table3[[#This Row],[PRODUCT ID]],Table1[[PRODUCT]:[SELLING PRICE]],2,FALSE)</f>
        <v>Category4</v>
      </c>
      <c r="I3973" s="3" t="str">
        <f>VLOOKUP(Table3[[#This Row],[PRODUCT ID]],Table1[[PRODUCT]:[SELLING PRICE]],3,FALSE)</f>
        <v>No</v>
      </c>
      <c r="J3973" s="16">
        <f ca="1">VLOOKUP(Table3[[#This Row],[PRODUCT ID]],Table1[[PRODUCT]:[SELLING PRICE]],4,FALSE)</f>
        <v>235</v>
      </c>
      <c r="K3973" s="16">
        <f ca="1">VLOOKUP(Table3[[#This Row],[PRODUCT ID]],Table1[[PRODUCT]:[SELLING PRICE]],5,FALSE)</f>
        <v>257.00817743186963</v>
      </c>
      <c r="L3973" s="16">
        <f ca="1">J3973*Table3[[#This Row],[QUANTITY]]</f>
        <v>940</v>
      </c>
      <c r="M3973" s="16">
        <f ca="1">K3973*Table3[[#This Row],[QUANTITY]]*(1-Table3[[#This Row],[DISCOUNT %]])</f>
        <v>930.27542066924605</v>
      </c>
      <c r="N3973" s="3">
        <f>DAY(Table3[[#This Row],[DATE]])</f>
        <v>16</v>
      </c>
      <c r="O3973" s="3" t="str">
        <f>TEXT(Table3[[#This Row],[DATE]],"mmm")</f>
        <v>Nov</v>
      </c>
      <c r="P3973" s="3">
        <f>YEAR(Table3[[#This Row],[DATE]])</f>
        <v>2031</v>
      </c>
    </row>
    <row r="3974" spans="1:16" x14ac:dyDescent="0.3">
      <c r="A3974" s="6">
        <v>48169</v>
      </c>
      <c r="B3974" s="7" t="s">
        <v>1878</v>
      </c>
      <c r="C3974" s="9">
        <f t="shared" ca="1" si="124"/>
        <v>11</v>
      </c>
      <c r="D3974" s="9" t="s">
        <v>2115</v>
      </c>
      <c r="E3974" s="9" t="s">
        <v>2116</v>
      </c>
      <c r="F3974" s="10">
        <f t="shared" ca="1" si="125"/>
        <v>5.5943575273742843E-2</v>
      </c>
      <c r="G3974" s="3" t="str">
        <f>VLOOKUP(Table3[[#This Row],[PRODUCT ID]],Table1[[PRODUCT]:[SELLING PRICE]],1,FALSE)</f>
        <v>Product826</v>
      </c>
      <c r="H3974" s="3" t="str">
        <f>VLOOKUP(Table3[[#This Row],[PRODUCT ID]],Table1[[PRODUCT]:[SELLING PRICE]],2,FALSE)</f>
        <v>Category5</v>
      </c>
      <c r="I3974" s="3" t="str">
        <f>VLOOKUP(Table3[[#This Row],[PRODUCT ID]],Table1[[PRODUCT]:[SELLING PRICE]],3,FALSE)</f>
        <v>Kg</v>
      </c>
      <c r="J3974" s="16">
        <f ca="1">VLOOKUP(Table3[[#This Row],[PRODUCT ID]],Table1[[PRODUCT]:[SELLING PRICE]],4,FALSE)</f>
        <v>240</v>
      </c>
      <c r="K3974" s="16">
        <f ca="1">VLOOKUP(Table3[[#This Row],[PRODUCT ID]],Table1[[PRODUCT]:[SELLING PRICE]],5,FALSE)</f>
        <v>98.188449781964053</v>
      </c>
      <c r="L3974" s="16">
        <f ca="1">J3974*Table3[[#This Row],[QUANTITY]]</f>
        <v>2640</v>
      </c>
      <c r="M3974" s="16">
        <f ca="1">K3974*Table3[[#This Row],[QUANTITY]]*(1-Table3[[#This Row],[DISCOUNT %]])</f>
        <v>1019.6498053563208</v>
      </c>
      <c r="N3974" s="3">
        <f>DAY(Table3[[#This Row],[DATE]])</f>
        <v>17</v>
      </c>
      <c r="O3974" s="3" t="str">
        <f>TEXT(Table3[[#This Row],[DATE]],"mmm")</f>
        <v>Nov</v>
      </c>
      <c r="P3974" s="3">
        <f>YEAR(Table3[[#This Row],[DATE]])</f>
        <v>2031</v>
      </c>
    </row>
    <row r="3975" spans="1:16" x14ac:dyDescent="0.3">
      <c r="A3975" s="6">
        <v>48170</v>
      </c>
      <c r="B3975" s="7" t="s">
        <v>1879</v>
      </c>
      <c r="C3975" s="9">
        <f t="shared" ca="1" si="124"/>
        <v>12</v>
      </c>
      <c r="D3975" s="9" t="s">
        <v>2115</v>
      </c>
      <c r="E3975" s="9" t="s">
        <v>2116</v>
      </c>
      <c r="F3975" s="10">
        <f t="shared" ca="1" si="125"/>
        <v>4.211996462361163E-2</v>
      </c>
      <c r="G3975" s="3" t="str">
        <f>VLOOKUP(Table3[[#This Row],[PRODUCT ID]],Table1[[PRODUCT]:[SELLING PRICE]],1,FALSE)</f>
        <v>Product827</v>
      </c>
      <c r="H3975" s="3" t="str">
        <f>VLOOKUP(Table3[[#This Row],[PRODUCT ID]],Table1[[PRODUCT]:[SELLING PRICE]],2,FALSE)</f>
        <v>Category1</v>
      </c>
      <c r="I3975" s="3" t="str">
        <f>VLOOKUP(Table3[[#This Row],[PRODUCT ID]],Table1[[PRODUCT]:[SELLING PRICE]],3,FALSE)</f>
        <v>Kg</v>
      </c>
      <c r="J3975" s="16">
        <f ca="1">VLOOKUP(Table3[[#This Row],[PRODUCT ID]],Table1[[PRODUCT]:[SELLING PRICE]],4,FALSE)</f>
        <v>219</v>
      </c>
      <c r="K3975" s="16">
        <f ca="1">VLOOKUP(Table3[[#This Row],[PRODUCT ID]],Table1[[PRODUCT]:[SELLING PRICE]],5,FALSE)</f>
        <v>299.65107294498569</v>
      </c>
      <c r="L3975" s="16">
        <f ca="1">J3975*Table3[[#This Row],[QUANTITY]]</f>
        <v>2628</v>
      </c>
      <c r="M3975" s="16">
        <f ca="1">K3975*Table3[[#This Row],[QUANTITY]]*(1-Table3[[#This Row],[DISCOUNT %]])</f>
        <v>3444.3573642373872</v>
      </c>
      <c r="N3975" s="3">
        <f>DAY(Table3[[#This Row],[DATE]])</f>
        <v>18</v>
      </c>
      <c r="O3975" s="3" t="str">
        <f>TEXT(Table3[[#This Row],[DATE]],"mmm")</f>
        <v>Nov</v>
      </c>
      <c r="P3975" s="3">
        <f>YEAR(Table3[[#This Row],[DATE]])</f>
        <v>2031</v>
      </c>
    </row>
    <row r="3976" spans="1:16" x14ac:dyDescent="0.3">
      <c r="A3976" s="6">
        <v>48171</v>
      </c>
      <c r="B3976" s="7" t="s">
        <v>1880</v>
      </c>
      <c r="C3976" s="9">
        <f t="shared" ca="1" si="124"/>
        <v>4</v>
      </c>
      <c r="D3976" s="9" t="s">
        <v>2116</v>
      </c>
      <c r="E3976" s="9" t="s">
        <v>2118</v>
      </c>
      <c r="F3976" s="10">
        <f t="shared" ca="1" si="125"/>
        <v>3.0987873657094024E-2</v>
      </c>
      <c r="G3976" s="3" t="str">
        <f>VLOOKUP(Table3[[#This Row],[PRODUCT ID]],Table1[[PRODUCT]:[SELLING PRICE]],1,FALSE)</f>
        <v>Product828</v>
      </c>
      <c r="H3976" s="3" t="str">
        <f>VLOOKUP(Table3[[#This Row],[PRODUCT ID]],Table1[[PRODUCT]:[SELLING PRICE]],2,FALSE)</f>
        <v>Category2</v>
      </c>
      <c r="I3976" s="3" t="str">
        <f>VLOOKUP(Table3[[#This Row],[PRODUCT ID]],Table1[[PRODUCT]:[SELLING PRICE]],3,FALSE)</f>
        <v>Lt</v>
      </c>
      <c r="J3976" s="16">
        <f ca="1">VLOOKUP(Table3[[#This Row],[PRODUCT ID]],Table1[[PRODUCT]:[SELLING PRICE]],4,FALSE)</f>
        <v>43</v>
      </c>
      <c r="K3976" s="16">
        <f ca="1">VLOOKUP(Table3[[#This Row],[PRODUCT ID]],Table1[[PRODUCT]:[SELLING PRICE]],5,FALSE)</f>
        <v>149.83866231598631</v>
      </c>
      <c r="L3976" s="16">
        <f ca="1">J3976*Table3[[#This Row],[QUANTITY]]</f>
        <v>172</v>
      </c>
      <c r="M3976" s="16">
        <f ca="1">K3976*Table3[[#This Row],[QUANTITY]]*(1-Table3[[#This Row],[DISCOUNT %]])</f>
        <v>580.78192311676219</v>
      </c>
      <c r="N3976" s="3">
        <f>DAY(Table3[[#This Row],[DATE]])</f>
        <v>19</v>
      </c>
      <c r="O3976" s="3" t="str">
        <f>TEXT(Table3[[#This Row],[DATE]],"mmm")</f>
        <v>Nov</v>
      </c>
      <c r="P3976" s="3">
        <f>YEAR(Table3[[#This Row],[DATE]])</f>
        <v>2031</v>
      </c>
    </row>
    <row r="3977" spans="1:16" x14ac:dyDescent="0.3">
      <c r="A3977" s="6">
        <v>48172</v>
      </c>
      <c r="B3977" s="7" t="s">
        <v>1881</v>
      </c>
      <c r="C3977" s="9">
        <f t="shared" ca="1" si="124"/>
        <v>5</v>
      </c>
      <c r="D3977" s="9" t="s">
        <v>2116</v>
      </c>
      <c r="E3977" s="9" t="s">
        <v>2118</v>
      </c>
      <c r="F3977" s="10">
        <f t="shared" ca="1" si="125"/>
        <v>2.5460330475460015E-2</v>
      </c>
      <c r="G3977" s="3" t="str">
        <f>VLOOKUP(Table3[[#This Row],[PRODUCT ID]],Table1[[PRODUCT]:[SELLING PRICE]],1,FALSE)</f>
        <v>Product829</v>
      </c>
      <c r="H3977" s="3" t="str">
        <f>VLOOKUP(Table3[[#This Row],[PRODUCT ID]],Table1[[PRODUCT]:[SELLING PRICE]],2,FALSE)</f>
        <v>Category3</v>
      </c>
      <c r="I3977" s="3" t="str">
        <f>VLOOKUP(Table3[[#This Row],[PRODUCT ID]],Table1[[PRODUCT]:[SELLING PRICE]],3,FALSE)</f>
        <v>Kg</v>
      </c>
      <c r="J3977" s="16">
        <f ca="1">VLOOKUP(Table3[[#This Row],[PRODUCT ID]],Table1[[PRODUCT]:[SELLING PRICE]],4,FALSE)</f>
        <v>159</v>
      </c>
      <c r="K3977" s="16">
        <f ca="1">VLOOKUP(Table3[[#This Row],[PRODUCT ID]],Table1[[PRODUCT]:[SELLING PRICE]],5,FALSE)</f>
        <v>93.300647054459176</v>
      </c>
      <c r="L3977" s="16">
        <f ca="1">J3977*Table3[[#This Row],[QUANTITY]]</f>
        <v>795</v>
      </c>
      <c r="M3977" s="16">
        <f ca="1">K3977*Table3[[#This Row],[QUANTITY]]*(1-Table3[[#This Row],[DISCOUNT %]])</f>
        <v>454.625908734392</v>
      </c>
      <c r="N3977" s="3">
        <f>DAY(Table3[[#This Row],[DATE]])</f>
        <v>20</v>
      </c>
      <c r="O3977" s="3" t="str">
        <f>TEXT(Table3[[#This Row],[DATE]],"mmm")</f>
        <v>Nov</v>
      </c>
      <c r="P3977" s="3">
        <f>YEAR(Table3[[#This Row],[DATE]])</f>
        <v>2031</v>
      </c>
    </row>
    <row r="3978" spans="1:16" x14ac:dyDescent="0.3">
      <c r="A3978" s="6">
        <v>48173</v>
      </c>
      <c r="B3978" s="7" t="s">
        <v>1882</v>
      </c>
      <c r="C3978" s="9">
        <f t="shared" ca="1" si="124"/>
        <v>11</v>
      </c>
      <c r="D3978" s="9" t="s">
        <v>2116</v>
      </c>
      <c r="E3978" s="9" t="s">
        <v>2116</v>
      </c>
      <c r="F3978" s="10">
        <f t="shared" ca="1" si="125"/>
        <v>7.9847623474899723E-2</v>
      </c>
      <c r="G3978" s="3" t="str">
        <f>VLOOKUP(Table3[[#This Row],[PRODUCT ID]],Table1[[PRODUCT]:[SELLING PRICE]],1,FALSE)</f>
        <v>Product830</v>
      </c>
      <c r="H3978" s="3" t="str">
        <f>VLOOKUP(Table3[[#This Row],[PRODUCT ID]],Table1[[PRODUCT]:[SELLING PRICE]],2,FALSE)</f>
        <v>Category4</v>
      </c>
      <c r="I3978" s="3" t="str">
        <f>VLOOKUP(Table3[[#This Row],[PRODUCT ID]],Table1[[PRODUCT]:[SELLING PRICE]],3,FALSE)</f>
        <v>Lt</v>
      </c>
      <c r="J3978" s="16">
        <f ca="1">VLOOKUP(Table3[[#This Row],[PRODUCT ID]],Table1[[PRODUCT]:[SELLING PRICE]],4,FALSE)</f>
        <v>140</v>
      </c>
      <c r="K3978" s="16">
        <f ca="1">VLOOKUP(Table3[[#This Row],[PRODUCT ID]],Table1[[PRODUCT]:[SELLING PRICE]],5,FALSE)</f>
        <v>188.95670408577519</v>
      </c>
      <c r="L3978" s="16">
        <f ca="1">J3978*Table3[[#This Row],[QUANTITY]]</f>
        <v>1540</v>
      </c>
      <c r="M3978" s="16">
        <f ca="1">K3978*Table3[[#This Row],[QUANTITY]]*(1-Table3[[#This Row],[DISCOUNT %]])</f>
        <v>1912.5585635736379</v>
      </c>
      <c r="N3978" s="3">
        <f>DAY(Table3[[#This Row],[DATE]])</f>
        <v>21</v>
      </c>
      <c r="O3978" s="3" t="str">
        <f>TEXT(Table3[[#This Row],[DATE]],"mmm")</f>
        <v>Nov</v>
      </c>
      <c r="P3978" s="3">
        <f>YEAR(Table3[[#This Row],[DATE]])</f>
        <v>2031</v>
      </c>
    </row>
    <row r="3979" spans="1:16" x14ac:dyDescent="0.3">
      <c r="A3979" s="6">
        <v>48174</v>
      </c>
      <c r="B3979" s="7" t="s">
        <v>1883</v>
      </c>
      <c r="C3979" s="9">
        <f t="shared" ca="1" si="124"/>
        <v>12</v>
      </c>
      <c r="D3979" s="9" t="s">
        <v>2115</v>
      </c>
      <c r="E3979" s="9" t="s">
        <v>2116</v>
      </c>
      <c r="F3979" s="10">
        <f t="shared" ca="1" si="125"/>
        <v>2.89106602351763E-2</v>
      </c>
      <c r="G3979" s="3" t="str">
        <f>VLOOKUP(Table3[[#This Row],[PRODUCT ID]],Table1[[PRODUCT]:[SELLING PRICE]],1,FALSE)</f>
        <v>Product831</v>
      </c>
      <c r="H3979" s="3" t="str">
        <f>VLOOKUP(Table3[[#This Row],[PRODUCT ID]],Table1[[PRODUCT]:[SELLING PRICE]],2,FALSE)</f>
        <v>Category5</v>
      </c>
      <c r="I3979" s="3" t="str">
        <f>VLOOKUP(Table3[[#This Row],[PRODUCT ID]],Table1[[PRODUCT]:[SELLING PRICE]],3,FALSE)</f>
        <v>Ft</v>
      </c>
      <c r="J3979" s="16">
        <f ca="1">VLOOKUP(Table3[[#This Row],[PRODUCT ID]],Table1[[PRODUCT]:[SELLING PRICE]],4,FALSE)</f>
        <v>239</v>
      </c>
      <c r="K3979" s="16">
        <f ca="1">VLOOKUP(Table3[[#This Row],[PRODUCT ID]],Table1[[PRODUCT]:[SELLING PRICE]],5,FALSE)</f>
        <v>125.53034220859932</v>
      </c>
      <c r="L3979" s="16">
        <f ca="1">J3979*Table3[[#This Row],[QUANTITY]]</f>
        <v>2868</v>
      </c>
      <c r="M3979" s="16">
        <f ca="1">K3979*Table3[[#This Row],[QUANTITY]]*(1-Table3[[#This Row],[DISCOUNT %]])</f>
        <v>1462.814125629613</v>
      </c>
      <c r="N3979" s="3">
        <f>DAY(Table3[[#This Row],[DATE]])</f>
        <v>22</v>
      </c>
      <c r="O3979" s="3" t="str">
        <f>TEXT(Table3[[#This Row],[DATE]],"mmm")</f>
        <v>Nov</v>
      </c>
      <c r="P3979" s="3">
        <f>YEAR(Table3[[#This Row],[DATE]])</f>
        <v>2031</v>
      </c>
    </row>
    <row r="3980" spans="1:16" x14ac:dyDescent="0.3">
      <c r="A3980" s="6">
        <v>48175</v>
      </c>
      <c r="B3980" s="7" t="s">
        <v>1884</v>
      </c>
      <c r="C3980" s="9">
        <f t="shared" ca="1" si="124"/>
        <v>10</v>
      </c>
      <c r="D3980" s="9" t="s">
        <v>2117</v>
      </c>
      <c r="E3980" s="9" t="s">
        <v>2116</v>
      </c>
      <c r="F3980" s="10">
        <f t="shared" ca="1" si="125"/>
        <v>4.434187610251103E-2</v>
      </c>
      <c r="G3980" s="3" t="str">
        <f>VLOOKUP(Table3[[#This Row],[PRODUCT ID]],Table1[[PRODUCT]:[SELLING PRICE]],1,FALSE)</f>
        <v>Product832</v>
      </c>
      <c r="H3980" s="3" t="str">
        <f>VLOOKUP(Table3[[#This Row],[PRODUCT ID]],Table1[[PRODUCT]:[SELLING PRICE]],2,FALSE)</f>
        <v>Category1</v>
      </c>
      <c r="I3980" s="3" t="str">
        <f>VLOOKUP(Table3[[#This Row],[PRODUCT ID]],Table1[[PRODUCT]:[SELLING PRICE]],3,FALSE)</f>
        <v>Kg</v>
      </c>
      <c r="J3980" s="16">
        <f ca="1">VLOOKUP(Table3[[#This Row],[PRODUCT ID]],Table1[[PRODUCT]:[SELLING PRICE]],4,FALSE)</f>
        <v>70</v>
      </c>
      <c r="K3980" s="16">
        <f ca="1">VLOOKUP(Table3[[#This Row],[PRODUCT ID]],Table1[[PRODUCT]:[SELLING PRICE]],5,FALSE)</f>
        <v>59.330366252861943</v>
      </c>
      <c r="L3980" s="16">
        <f ca="1">J3980*Table3[[#This Row],[QUANTITY]]</f>
        <v>700</v>
      </c>
      <c r="M3980" s="16">
        <f ca="1">K3980*Table3[[#This Row],[QUANTITY]]*(1-Table3[[#This Row],[DISCOUNT %]])</f>
        <v>566.99546503360932</v>
      </c>
      <c r="N3980" s="3">
        <f>DAY(Table3[[#This Row],[DATE]])</f>
        <v>23</v>
      </c>
      <c r="O3980" s="3" t="str">
        <f>TEXT(Table3[[#This Row],[DATE]],"mmm")</f>
        <v>Nov</v>
      </c>
      <c r="P3980" s="3">
        <f>YEAR(Table3[[#This Row],[DATE]])</f>
        <v>2031</v>
      </c>
    </row>
    <row r="3981" spans="1:16" x14ac:dyDescent="0.3">
      <c r="A3981" s="6">
        <v>48176</v>
      </c>
      <c r="B3981" s="7" t="s">
        <v>1885</v>
      </c>
      <c r="C3981" s="9">
        <f t="shared" ca="1" si="124"/>
        <v>4</v>
      </c>
      <c r="D3981" s="9" t="s">
        <v>2117</v>
      </c>
      <c r="E3981" s="9" t="s">
        <v>2116</v>
      </c>
      <c r="F3981" s="10">
        <f t="shared" ca="1" si="125"/>
        <v>6.5371692679913218E-2</v>
      </c>
      <c r="G3981" s="3" t="str">
        <f>VLOOKUP(Table3[[#This Row],[PRODUCT ID]],Table1[[PRODUCT]:[SELLING PRICE]],1,FALSE)</f>
        <v>Product833</v>
      </c>
      <c r="H3981" s="3" t="str">
        <f>VLOOKUP(Table3[[#This Row],[PRODUCT ID]],Table1[[PRODUCT]:[SELLING PRICE]],2,FALSE)</f>
        <v>Category2</v>
      </c>
      <c r="I3981" s="3" t="str">
        <f>VLOOKUP(Table3[[#This Row],[PRODUCT ID]],Table1[[PRODUCT]:[SELLING PRICE]],3,FALSE)</f>
        <v>No</v>
      </c>
      <c r="J3981" s="16">
        <f ca="1">VLOOKUP(Table3[[#This Row],[PRODUCT ID]],Table1[[PRODUCT]:[SELLING PRICE]],4,FALSE)</f>
        <v>29</v>
      </c>
      <c r="K3981" s="16">
        <f ca="1">VLOOKUP(Table3[[#This Row],[PRODUCT ID]],Table1[[PRODUCT]:[SELLING PRICE]],5,FALSE)</f>
        <v>208.4977155913169</v>
      </c>
      <c r="L3981" s="16">
        <f ca="1">J3981*Table3[[#This Row],[QUANTITY]]</f>
        <v>116</v>
      </c>
      <c r="M3981" s="16">
        <f ca="1">K3981*Table3[[#This Row],[QUANTITY]]*(1-Table3[[#This Row],[DISCOUNT %]])</f>
        <v>779.47146801286954</v>
      </c>
      <c r="N3981" s="3">
        <f>DAY(Table3[[#This Row],[DATE]])</f>
        <v>24</v>
      </c>
      <c r="O3981" s="3" t="str">
        <f>TEXT(Table3[[#This Row],[DATE]],"mmm")</f>
        <v>Nov</v>
      </c>
      <c r="P3981" s="3">
        <f>YEAR(Table3[[#This Row],[DATE]])</f>
        <v>2031</v>
      </c>
    </row>
    <row r="3982" spans="1:16" x14ac:dyDescent="0.3">
      <c r="A3982" s="6">
        <v>48177</v>
      </c>
      <c r="B3982" s="7" t="s">
        <v>1886</v>
      </c>
      <c r="C3982" s="9">
        <f t="shared" ca="1" si="124"/>
        <v>11</v>
      </c>
      <c r="D3982" s="9" t="s">
        <v>2116</v>
      </c>
      <c r="E3982" s="9" t="s">
        <v>2118</v>
      </c>
      <c r="F3982" s="10">
        <f t="shared" ca="1" si="125"/>
        <v>4.379310360719102E-2</v>
      </c>
      <c r="G3982" s="3" t="str">
        <f>VLOOKUP(Table3[[#This Row],[PRODUCT ID]],Table1[[PRODUCT]:[SELLING PRICE]],1,FALSE)</f>
        <v>Product834</v>
      </c>
      <c r="H3982" s="3" t="str">
        <f>VLOOKUP(Table3[[#This Row],[PRODUCT ID]],Table1[[PRODUCT]:[SELLING PRICE]],2,FALSE)</f>
        <v>Category3</v>
      </c>
      <c r="I3982" s="3" t="str">
        <f>VLOOKUP(Table3[[#This Row],[PRODUCT ID]],Table1[[PRODUCT]:[SELLING PRICE]],3,FALSE)</f>
        <v>No</v>
      </c>
      <c r="J3982" s="16">
        <f ca="1">VLOOKUP(Table3[[#This Row],[PRODUCT ID]],Table1[[PRODUCT]:[SELLING PRICE]],4,FALSE)</f>
        <v>234</v>
      </c>
      <c r="K3982" s="16">
        <f ca="1">VLOOKUP(Table3[[#This Row],[PRODUCT ID]],Table1[[PRODUCT]:[SELLING PRICE]],5,FALSE)</f>
        <v>255.66469641867428</v>
      </c>
      <c r="L3982" s="16">
        <f ca="1">J3982*Table3[[#This Row],[QUANTITY]]</f>
        <v>2574</v>
      </c>
      <c r="M3982" s="16">
        <f ca="1">K3982*Table3[[#This Row],[QUANTITY]]*(1-Table3[[#This Row],[DISCOUNT %]])</f>
        <v>2689.1518046768128</v>
      </c>
      <c r="N3982" s="3">
        <f>DAY(Table3[[#This Row],[DATE]])</f>
        <v>25</v>
      </c>
      <c r="O3982" s="3" t="str">
        <f>TEXT(Table3[[#This Row],[DATE]],"mmm")</f>
        <v>Nov</v>
      </c>
      <c r="P3982" s="3">
        <f>YEAR(Table3[[#This Row],[DATE]])</f>
        <v>2031</v>
      </c>
    </row>
    <row r="3983" spans="1:16" x14ac:dyDescent="0.3">
      <c r="A3983" s="6">
        <v>48178</v>
      </c>
      <c r="B3983" s="7" t="s">
        <v>1887</v>
      </c>
      <c r="C3983" s="9">
        <f t="shared" ca="1" si="124"/>
        <v>2</v>
      </c>
      <c r="D3983" s="9" t="s">
        <v>2116</v>
      </c>
      <c r="E3983" s="9" t="s">
        <v>2116</v>
      </c>
      <c r="F3983" s="10">
        <f t="shared" ca="1" si="125"/>
        <v>3.2039474126331957E-2</v>
      </c>
      <c r="G3983" s="3" t="str">
        <f>VLOOKUP(Table3[[#This Row],[PRODUCT ID]],Table1[[PRODUCT]:[SELLING PRICE]],1,FALSE)</f>
        <v>Product835</v>
      </c>
      <c r="H3983" s="3" t="str">
        <f>VLOOKUP(Table3[[#This Row],[PRODUCT ID]],Table1[[PRODUCT]:[SELLING PRICE]],2,FALSE)</f>
        <v>Category4</v>
      </c>
      <c r="I3983" s="3" t="str">
        <f>VLOOKUP(Table3[[#This Row],[PRODUCT ID]],Table1[[PRODUCT]:[SELLING PRICE]],3,FALSE)</f>
        <v>Ft</v>
      </c>
      <c r="J3983" s="16">
        <f ca="1">VLOOKUP(Table3[[#This Row],[PRODUCT ID]],Table1[[PRODUCT]:[SELLING PRICE]],4,FALSE)</f>
        <v>44</v>
      </c>
      <c r="K3983" s="16">
        <f ca="1">VLOOKUP(Table3[[#This Row],[PRODUCT ID]],Table1[[PRODUCT]:[SELLING PRICE]],5,FALSE)</f>
        <v>92.520851566630029</v>
      </c>
      <c r="L3983" s="16">
        <f ca="1">J3983*Table3[[#This Row],[QUANTITY]]</f>
        <v>88</v>
      </c>
      <c r="M3983" s="16">
        <f ca="1">K3983*Table3[[#This Row],[QUANTITY]]*(1-Table3[[#This Row],[DISCOUNT %]])</f>
        <v>179.11306427342959</v>
      </c>
      <c r="N3983" s="3">
        <f>DAY(Table3[[#This Row],[DATE]])</f>
        <v>26</v>
      </c>
      <c r="O3983" s="3" t="str">
        <f>TEXT(Table3[[#This Row],[DATE]],"mmm")</f>
        <v>Nov</v>
      </c>
      <c r="P3983" s="3">
        <f>YEAR(Table3[[#This Row],[DATE]])</f>
        <v>2031</v>
      </c>
    </row>
    <row r="3984" spans="1:16" x14ac:dyDescent="0.3">
      <c r="A3984" s="6">
        <v>48179</v>
      </c>
      <c r="B3984" s="7" t="s">
        <v>1888</v>
      </c>
      <c r="C3984" s="9">
        <f t="shared" ca="1" si="124"/>
        <v>2</v>
      </c>
      <c r="D3984" s="9" t="s">
        <v>2116</v>
      </c>
      <c r="E3984" s="9" t="s">
        <v>2116</v>
      </c>
      <c r="F3984" s="10">
        <f t="shared" ca="1" si="125"/>
        <v>3.5530906632145424E-3</v>
      </c>
      <c r="G3984" s="3" t="str">
        <f>VLOOKUP(Table3[[#This Row],[PRODUCT ID]],Table1[[PRODUCT]:[SELLING PRICE]],1,FALSE)</f>
        <v>Product836</v>
      </c>
      <c r="H3984" s="3" t="str">
        <f>VLOOKUP(Table3[[#This Row],[PRODUCT ID]],Table1[[PRODUCT]:[SELLING PRICE]],2,FALSE)</f>
        <v>Category5</v>
      </c>
      <c r="I3984" s="3" t="str">
        <f>VLOOKUP(Table3[[#This Row],[PRODUCT ID]],Table1[[PRODUCT]:[SELLING PRICE]],3,FALSE)</f>
        <v>No</v>
      </c>
      <c r="J3984" s="16">
        <f ca="1">VLOOKUP(Table3[[#This Row],[PRODUCT ID]],Table1[[PRODUCT]:[SELLING PRICE]],4,FALSE)</f>
        <v>33</v>
      </c>
      <c r="K3984" s="16">
        <f ca="1">VLOOKUP(Table3[[#This Row],[PRODUCT ID]],Table1[[PRODUCT]:[SELLING PRICE]],5,FALSE)</f>
        <v>63.204550134276261</v>
      </c>
      <c r="L3984" s="16">
        <f ca="1">J3984*Table3[[#This Row],[QUANTITY]]</f>
        <v>66</v>
      </c>
      <c r="M3984" s="16">
        <f ca="1">K3984*Table3[[#This Row],[QUANTITY]]*(1-Table3[[#This Row],[DISCOUNT %]])</f>
        <v>125.95995727464297</v>
      </c>
      <c r="N3984" s="3">
        <f>DAY(Table3[[#This Row],[DATE]])</f>
        <v>27</v>
      </c>
      <c r="O3984" s="3" t="str">
        <f>TEXT(Table3[[#This Row],[DATE]],"mmm")</f>
        <v>Nov</v>
      </c>
      <c r="P3984" s="3">
        <f>YEAR(Table3[[#This Row],[DATE]])</f>
        <v>2031</v>
      </c>
    </row>
    <row r="3985" spans="1:16" x14ac:dyDescent="0.3">
      <c r="A3985" s="6">
        <v>48180</v>
      </c>
      <c r="B3985" s="7" t="s">
        <v>1889</v>
      </c>
      <c r="C3985" s="9">
        <f t="shared" ca="1" si="124"/>
        <v>13</v>
      </c>
      <c r="D3985" s="9" t="s">
        <v>2116</v>
      </c>
      <c r="E3985" s="9" t="s">
        <v>2116</v>
      </c>
      <c r="F3985" s="10">
        <f t="shared" ca="1" si="125"/>
        <v>5.5037200842204897E-2</v>
      </c>
      <c r="G3985" s="3" t="str">
        <f>VLOOKUP(Table3[[#This Row],[PRODUCT ID]],Table1[[PRODUCT]:[SELLING PRICE]],1,FALSE)</f>
        <v>Product837</v>
      </c>
      <c r="H3985" s="3" t="str">
        <f>VLOOKUP(Table3[[#This Row],[PRODUCT ID]],Table1[[PRODUCT]:[SELLING PRICE]],2,FALSE)</f>
        <v>Category1</v>
      </c>
      <c r="I3985" s="3" t="str">
        <f>VLOOKUP(Table3[[#This Row],[PRODUCT ID]],Table1[[PRODUCT]:[SELLING PRICE]],3,FALSE)</f>
        <v>Kg</v>
      </c>
      <c r="J3985" s="16">
        <f ca="1">VLOOKUP(Table3[[#This Row],[PRODUCT ID]],Table1[[PRODUCT]:[SELLING PRICE]],4,FALSE)</f>
        <v>175</v>
      </c>
      <c r="K3985" s="16">
        <f ca="1">VLOOKUP(Table3[[#This Row],[PRODUCT ID]],Table1[[PRODUCT]:[SELLING PRICE]],5,FALSE)</f>
        <v>36.258523856717517</v>
      </c>
      <c r="L3985" s="16">
        <f ca="1">J3985*Table3[[#This Row],[QUANTITY]]</f>
        <v>2275</v>
      </c>
      <c r="M3985" s="16">
        <f ca="1">K3985*Table3[[#This Row],[QUANTITY]]*(1-Table3[[#This Row],[DISCOUNT %]])</f>
        <v>445.41843056065517</v>
      </c>
      <c r="N3985" s="3">
        <f>DAY(Table3[[#This Row],[DATE]])</f>
        <v>28</v>
      </c>
      <c r="O3985" s="3" t="str">
        <f>TEXT(Table3[[#This Row],[DATE]],"mmm")</f>
        <v>Nov</v>
      </c>
      <c r="P3985" s="3">
        <f>YEAR(Table3[[#This Row],[DATE]])</f>
        <v>2031</v>
      </c>
    </row>
    <row r="3986" spans="1:16" x14ac:dyDescent="0.3">
      <c r="A3986" s="6">
        <v>48181</v>
      </c>
      <c r="B3986" s="7" t="s">
        <v>1890</v>
      </c>
      <c r="C3986" s="9">
        <f t="shared" ca="1" si="124"/>
        <v>6</v>
      </c>
      <c r="D3986" s="9" t="s">
        <v>2115</v>
      </c>
      <c r="E3986" s="9" t="s">
        <v>2116</v>
      </c>
      <c r="F3986" s="10">
        <f t="shared" ca="1" si="125"/>
        <v>9.6391262615538667E-3</v>
      </c>
      <c r="G3986" s="3" t="str">
        <f>VLOOKUP(Table3[[#This Row],[PRODUCT ID]],Table1[[PRODUCT]:[SELLING PRICE]],1,FALSE)</f>
        <v>Product838</v>
      </c>
      <c r="H3986" s="3" t="str">
        <f>VLOOKUP(Table3[[#This Row],[PRODUCT ID]],Table1[[PRODUCT]:[SELLING PRICE]],2,FALSE)</f>
        <v>Category2</v>
      </c>
      <c r="I3986" s="3" t="str">
        <f>VLOOKUP(Table3[[#This Row],[PRODUCT ID]],Table1[[PRODUCT]:[SELLING PRICE]],3,FALSE)</f>
        <v>Kg</v>
      </c>
      <c r="J3986" s="16">
        <f ca="1">VLOOKUP(Table3[[#This Row],[PRODUCT ID]],Table1[[PRODUCT]:[SELLING PRICE]],4,FALSE)</f>
        <v>219</v>
      </c>
      <c r="K3986" s="16">
        <f ca="1">VLOOKUP(Table3[[#This Row],[PRODUCT ID]],Table1[[PRODUCT]:[SELLING PRICE]],5,FALSE)</f>
        <v>242.34981982574902</v>
      </c>
      <c r="L3986" s="16">
        <f ca="1">J3986*Table3[[#This Row],[QUANTITY]]</f>
        <v>1314</v>
      </c>
      <c r="M3986" s="16">
        <f ca="1">K3986*Table3[[#This Row],[QUANTITY]]*(1-Table3[[#This Row],[DISCOUNT %]])</f>
        <v>1440.0826758779028</v>
      </c>
      <c r="N3986" s="3">
        <f>DAY(Table3[[#This Row],[DATE]])</f>
        <v>29</v>
      </c>
      <c r="O3986" s="3" t="str">
        <f>TEXT(Table3[[#This Row],[DATE]],"mmm")</f>
        <v>Nov</v>
      </c>
      <c r="P3986" s="3">
        <f>YEAR(Table3[[#This Row],[DATE]])</f>
        <v>2031</v>
      </c>
    </row>
    <row r="3987" spans="1:16" x14ac:dyDescent="0.3">
      <c r="A3987" s="6">
        <v>48182</v>
      </c>
      <c r="B3987" s="7" t="s">
        <v>1891</v>
      </c>
      <c r="C3987" s="9">
        <f t="shared" ca="1" si="124"/>
        <v>15</v>
      </c>
      <c r="D3987" s="9" t="s">
        <v>2116</v>
      </c>
      <c r="E3987" s="9" t="s">
        <v>2116</v>
      </c>
      <c r="F3987" s="10">
        <f t="shared" ca="1" si="125"/>
        <v>8.3419265601273232E-2</v>
      </c>
      <c r="G3987" s="3" t="str">
        <f>VLOOKUP(Table3[[#This Row],[PRODUCT ID]],Table1[[PRODUCT]:[SELLING PRICE]],1,FALSE)</f>
        <v>Product839</v>
      </c>
      <c r="H3987" s="3" t="str">
        <f>VLOOKUP(Table3[[#This Row],[PRODUCT ID]],Table1[[PRODUCT]:[SELLING PRICE]],2,FALSE)</f>
        <v>Category3</v>
      </c>
      <c r="I3987" s="3" t="str">
        <f>VLOOKUP(Table3[[#This Row],[PRODUCT ID]],Table1[[PRODUCT]:[SELLING PRICE]],3,FALSE)</f>
        <v>Lt</v>
      </c>
      <c r="J3987" s="16">
        <f ca="1">VLOOKUP(Table3[[#This Row],[PRODUCT ID]],Table1[[PRODUCT]:[SELLING PRICE]],4,FALSE)</f>
        <v>206</v>
      </c>
      <c r="K3987" s="16">
        <f ca="1">VLOOKUP(Table3[[#This Row],[PRODUCT ID]],Table1[[PRODUCT]:[SELLING PRICE]],5,FALSE)</f>
        <v>58.26115280216581</v>
      </c>
      <c r="L3987" s="16">
        <f ca="1">J3987*Table3[[#This Row],[QUANTITY]]</f>
        <v>3090</v>
      </c>
      <c r="M3987" s="16">
        <f ca="1">K3987*Table3[[#This Row],[QUANTITY]]*(1-Table3[[#This Row],[DISCOUNT %]])</f>
        <v>801.01575333488358</v>
      </c>
      <c r="N3987" s="3">
        <f>DAY(Table3[[#This Row],[DATE]])</f>
        <v>30</v>
      </c>
      <c r="O3987" s="3" t="str">
        <f>TEXT(Table3[[#This Row],[DATE]],"mmm")</f>
        <v>Nov</v>
      </c>
      <c r="P3987" s="3">
        <f>YEAR(Table3[[#This Row],[DATE]])</f>
        <v>2031</v>
      </c>
    </row>
    <row r="3988" spans="1:16" x14ac:dyDescent="0.3">
      <c r="A3988" s="6">
        <v>48183</v>
      </c>
      <c r="B3988" s="7" t="s">
        <v>1892</v>
      </c>
      <c r="C3988" s="9">
        <f t="shared" ca="1" si="124"/>
        <v>2</v>
      </c>
      <c r="D3988" s="9" t="s">
        <v>2117</v>
      </c>
      <c r="E3988" s="9" t="s">
        <v>2118</v>
      </c>
      <c r="F3988" s="10">
        <f t="shared" ca="1" si="125"/>
        <v>3.1197134068681322E-2</v>
      </c>
      <c r="G3988" s="3" t="str">
        <f>VLOOKUP(Table3[[#This Row],[PRODUCT ID]],Table1[[PRODUCT]:[SELLING PRICE]],1,FALSE)</f>
        <v>Product840</v>
      </c>
      <c r="H3988" s="3" t="str">
        <f>VLOOKUP(Table3[[#This Row],[PRODUCT ID]],Table1[[PRODUCT]:[SELLING PRICE]],2,FALSE)</f>
        <v>Category4</v>
      </c>
      <c r="I3988" s="3" t="str">
        <f>VLOOKUP(Table3[[#This Row],[PRODUCT ID]],Table1[[PRODUCT]:[SELLING PRICE]],3,FALSE)</f>
        <v>Kg</v>
      </c>
      <c r="J3988" s="16">
        <f ca="1">VLOOKUP(Table3[[#This Row],[PRODUCT ID]],Table1[[PRODUCT]:[SELLING PRICE]],4,FALSE)</f>
        <v>39</v>
      </c>
      <c r="K3988" s="16">
        <f ca="1">VLOOKUP(Table3[[#This Row],[PRODUCT ID]],Table1[[PRODUCT]:[SELLING PRICE]],5,FALSE)</f>
        <v>159.28569141317783</v>
      </c>
      <c r="L3988" s="16">
        <f ca="1">J3988*Table3[[#This Row],[QUANTITY]]</f>
        <v>78</v>
      </c>
      <c r="M3988" s="16">
        <f ca="1">K3988*Table3[[#This Row],[QUANTITY]]*(1-Table3[[#This Row],[DISCOUNT %]])</f>
        <v>308.63286868587664</v>
      </c>
      <c r="N3988" s="3">
        <f>DAY(Table3[[#This Row],[DATE]])</f>
        <v>1</v>
      </c>
      <c r="O3988" s="3" t="str">
        <f>TEXT(Table3[[#This Row],[DATE]],"mmm")</f>
        <v>Dec</v>
      </c>
      <c r="P3988" s="3">
        <f>YEAR(Table3[[#This Row],[DATE]])</f>
        <v>2031</v>
      </c>
    </row>
    <row r="3989" spans="1:16" x14ac:dyDescent="0.3">
      <c r="A3989" s="6">
        <v>48184</v>
      </c>
      <c r="B3989" s="7" t="s">
        <v>1893</v>
      </c>
      <c r="C3989" s="9">
        <f t="shared" ca="1" si="124"/>
        <v>10</v>
      </c>
      <c r="D3989" s="9" t="s">
        <v>2115</v>
      </c>
      <c r="E3989" s="9" t="s">
        <v>2118</v>
      </c>
      <c r="F3989" s="10">
        <f t="shared" ca="1" si="125"/>
        <v>3.3058347011608945E-2</v>
      </c>
      <c r="G3989" s="3" t="str">
        <f>VLOOKUP(Table3[[#This Row],[PRODUCT ID]],Table1[[PRODUCT]:[SELLING PRICE]],1,FALSE)</f>
        <v>Product841</v>
      </c>
      <c r="H3989" s="3" t="str">
        <f>VLOOKUP(Table3[[#This Row],[PRODUCT ID]],Table1[[PRODUCT]:[SELLING PRICE]],2,FALSE)</f>
        <v>Category1</v>
      </c>
      <c r="I3989" s="3" t="str">
        <f>VLOOKUP(Table3[[#This Row],[PRODUCT ID]],Table1[[PRODUCT]:[SELLING PRICE]],3,FALSE)</f>
        <v>Lt</v>
      </c>
      <c r="J3989" s="16">
        <f ca="1">VLOOKUP(Table3[[#This Row],[PRODUCT ID]],Table1[[PRODUCT]:[SELLING PRICE]],4,FALSE)</f>
        <v>130</v>
      </c>
      <c r="K3989" s="16">
        <f ca="1">VLOOKUP(Table3[[#This Row],[PRODUCT ID]],Table1[[PRODUCT]:[SELLING PRICE]],5,FALSE)</f>
        <v>263.94236912025298</v>
      </c>
      <c r="L3989" s="16">
        <f ca="1">J3989*Table3[[#This Row],[QUANTITY]]</f>
        <v>1300</v>
      </c>
      <c r="M3989" s="16">
        <f ca="1">K3989*Table3[[#This Row],[QUANTITY]]*(1-Table3[[#This Row],[DISCOUNT %]])</f>
        <v>2552.1687069080949</v>
      </c>
      <c r="N3989" s="3">
        <f>DAY(Table3[[#This Row],[DATE]])</f>
        <v>2</v>
      </c>
      <c r="O3989" s="3" t="str">
        <f>TEXT(Table3[[#This Row],[DATE]],"mmm")</f>
        <v>Dec</v>
      </c>
      <c r="P3989" s="3">
        <f>YEAR(Table3[[#This Row],[DATE]])</f>
        <v>2031</v>
      </c>
    </row>
    <row r="3990" spans="1:16" x14ac:dyDescent="0.3">
      <c r="A3990" s="6">
        <v>48185</v>
      </c>
      <c r="B3990" s="7" t="s">
        <v>1894</v>
      </c>
      <c r="C3990" s="9">
        <f t="shared" ca="1" si="124"/>
        <v>9</v>
      </c>
      <c r="D3990" s="9" t="s">
        <v>2115</v>
      </c>
      <c r="E3990" s="9" t="s">
        <v>2116</v>
      </c>
      <c r="F3990" s="10">
        <f t="shared" ca="1" si="125"/>
        <v>6.3416359497228431E-2</v>
      </c>
      <c r="G3990" s="3" t="str">
        <f>VLOOKUP(Table3[[#This Row],[PRODUCT ID]],Table1[[PRODUCT]:[SELLING PRICE]],1,FALSE)</f>
        <v>Product842</v>
      </c>
      <c r="H3990" s="3" t="str">
        <f>VLOOKUP(Table3[[#This Row],[PRODUCT ID]],Table1[[PRODUCT]:[SELLING PRICE]],2,FALSE)</f>
        <v>Category2</v>
      </c>
      <c r="I3990" s="3" t="str">
        <f>VLOOKUP(Table3[[#This Row],[PRODUCT ID]],Table1[[PRODUCT]:[SELLING PRICE]],3,FALSE)</f>
        <v>Ft</v>
      </c>
      <c r="J3990" s="16">
        <f ca="1">VLOOKUP(Table3[[#This Row],[PRODUCT ID]],Table1[[PRODUCT]:[SELLING PRICE]],4,FALSE)</f>
        <v>217</v>
      </c>
      <c r="K3990" s="16">
        <f ca="1">VLOOKUP(Table3[[#This Row],[PRODUCT ID]],Table1[[PRODUCT]:[SELLING PRICE]],5,FALSE)</f>
        <v>78.592589744256344</v>
      </c>
      <c r="L3990" s="16">
        <f ca="1">J3990*Table3[[#This Row],[QUANTITY]]</f>
        <v>1953</v>
      </c>
      <c r="M3990" s="16">
        <f ca="1">K3990*Table3[[#This Row],[QUANTITY]]*(1-Table3[[#This Row],[DISCOUNT %]])</f>
        <v>662.47680437294753</v>
      </c>
      <c r="N3990" s="3">
        <f>DAY(Table3[[#This Row],[DATE]])</f>
        <v>3</v>
      </c>
      <c r="O3990" s="3" t="str">
        <f>TEXT(Table3[[#This Row],[DATE]],"mmm")</f>
        <v>Dec</v>
      </c>
      <c r="P3990" s="3">
        <f>YEAR(Table3[[#This Row],[DATE]])</f>
        <v>2031</v>
      </c>
    </row>
    <row r="3991" spans="1:16" x14ac:dyDescent="0.3">
      <c r="A3991" s="6">
        <v>48186</v>
      </c>
      <c r="B3991" s="7" t="s">
        <v>1895</v>
      </c>
      <c r="C3991" s="9">
        <f t="shared" ca="1" si="124"/>
        <v>11</v>
      </c>
      <c r="D3991" s="9" t="s">
        <v>2115</v>
      </c>
      <c r="E3991" s="9" t="s">
        <v>2116</v>
      </c>
      <c r="F3991" s="10">
        <f t="shared" ca="1" si="125"/>
        <v>7.9964866006281915E-2</v>
      </c>
      <c r="G3991" s="3" t="str">
        <f>VLOOKUP(Table3[[#This Row],[PRODUCT ID]],Table1[[PRODUCT]:[SELLING PRICE]],1,FALSE)</f>
        <v>Product843</v>
      </c>
      <c r="H3991" s="3" t="str">
        <f>VLOOKUP(Table3[[#This Row],[PRODUCT ID]],Table1[[PRODUCT]:[SELLING PRICE]],2,FALSE)</f>
        <v>Category3</v>
      </c>
      <c r="I3991" s="3" t="str">
        <f>VLOOKUP(Table3[[#This Row],[PRODUCT ID]],Table1[[PRODUCT]:[SELLING PRICE]],3,FALSE)</f>
        <v>Kg</v>
      </c>
      <c r="J3991" s="16">
        <f ca="1">VLOOKUP(Table3[[#This Row],[PRODUCT ID]],Table1[[PRODUCT]:[SELLING PRICE]],4,FALSE)</f>
        <v>199</v>
      </c>
      <c r="K3991" s="16">
        <f ca="1">VLOOKUP(Table3[[#This Row],[PRODUCT ID]],Table1[[PRODUCT]:[SELLING PRICE]],5,FALSE)</f>
        <v>225.57384390072815</v>
      </c>
      <c r="L3991" s="16">
        <f ca="1">J3991*Table3[[#This Row],[QUANTITY]]</f>
        <v>2189</v>
      </c>
      <c r="M3991" s="16">
        <f ca="1">K3991*Table3[[#This Row],[QUANTITY]]*(1-Table3[[#This Row],[DISCOUNT %]])</f>
        <v>2282.8944786855291</v>
      </c>
      <c r="N3991" s="3">
        <f>DAY(Table3[[#This Row],[DATE]])</f>
        <v>4</v>
      </c>
      <c r="O3991" s="3" t="str">
        <f>TEXT(Table3[[#This Row],[DATE]],"mmm")</f>
        <v>Dec</v>
      </c>
      <c r="P3991" s="3">
        <f>YEAR(Table3[[#This Row],[DATE]])</f>
        <v>2031</v>
      </c>
    </row>
    <row r="3992" spans="1:16" x14ac:dyDescent="0.3">
      <c r="A3992" s="6">
        <v>48187</v>
      </c>
      <c r="B3992" s="7" t="s">
        <v>1896</v>
      </c>
      <c r="C3992" s="9">
        <f t="shared" ca="1" si="124"/>
        <v>8</v>
      </c>
      <c r="D3992" s="9" t="s">
        <v>2116</v>
      </c>
      <c r="E3992" s="9" t="s">
        <v>2116</v>
      </c>
      <c r="F3992" s="10">
        <f t="shared" ca="1" si="125"/>
        <v>5.2246500932848494E-2</v>
      </c>
      <c r="G3992" s="3" t="str">
        <f>VLOOKUP(Table3[[#This Row],[PRODUCT ID]],Table1[[PRODUCT]:[SELLING PRICE]],1,FALSE)</f>
        <v>Product844</v>
      </c>
      <c r="H3992" s="3" t="str">
        <f>VLOOKUP(Table3[[#This Row],[PRODUCT ID]],Table1[[PRODUCT]:[SELLING PRICE]],2,FALSE)</f>
        <v>Category4</v>
      </c>
      <c r="I3992" s="3" t="str">
        <f>VLOOKUP(Table3[[#This Row],[PRODUCT ID]],Table1[[PRODUCT]:[SELLING PRICE]],3,FALSE)</f>
        <v>No</v>
      </c>
      <c r="J3992" s="16">
        <f ca="1">VLOOKUP(Table3[[#This Row],[PRODUCT ID]],Table1[[PRODUCT]:[SELLING PRICE]],4,FALSE)</f>
        <v>143</v>
      </c>
      <c r="K3992" s="16">
        <f ca="1">VLOOKUP(Table3[[#This Row],[PRODUCT ID]],Table1[[PRODUCT]:[SELLING PRICE]],5,FALSE)</f>
        <v>226.95970847285241</v>
      </c>
      <c r="L3992" s="16">
        <f ca="1">J3992*Table3[[#This Row],[QUANTITY]]</f>
        <v>1144</v>
      </c>
      <c r="M3992" s="16">
        <f ca="1">K3992*Table3[[#This Row],[QUANTITY]]*(1-Table3[[#This Row],[DISCOUNT %]])</f>
        <v>1720.8148628192519</v>
      </c>
      <c r="N3992" s="3">
        <f>DAY(Table3[[#This Row],[DATE]])</f>
        <v>5</v>
      </c>
      <c r="O3992" s="3" t="str">
        <f>TEXT(Table3[[#This Row],[DATE]],"mmm")</f>
        <v>Dec</v>
      </c>
      <c r="P3992" s="3">
        <f>YEAR(Table3[[#This Row],[DATE]])</f>
        <v>2031</v>
      </c>
    </row>
    <row r="3993" spans="1:16" x14ac:dyDescent="0.3">
      <c r="A3993" s="6">
        <v>48188</v>
      </c>
      <c r="B3993" s="7" t="s">
        <v>1897</v>
      </c>
      <c r="C3993" s="9">
        <f t="shared" ca="1" si="124"/>
        <v>12</v>
      </c>
      <c r="D3993" s="9" t="s">
        <v>2116</v>
      </c>
      <c r="E3993" s="9" t="s">
        <v>2116</v>
      </c>
      <c r="F3993" s="10">
        <f t="shared" ca="1" si="125"/>
        <v>8.1576884873211603E-2</v>
      </c>
      <c r="G3993" s="3" t="str">
        <f>VLOOKUP(Table3[[#This Row],[PRODUCT ID]],Table1[[PRODUCT]:[SELLING PRICE]],1,FALSE)</f>
        <v>Product845</v>
      </c>
      <c r="H3993" s="3" t="str">
        <f>VLOOKUP(Table3[[#This Row],[PRODUCT ID]],Table1[[PRODUCT]:[SELLING PRICE]],2,FALSE)</f>
        <v>Category5</v>
      </c>
      <c r="I3993" s="3" t="str">
        <f>VLOOKUP(Table3[[#This Row],[PRODUCT ID]],Table1[[PRODUCT]:[SELLING PRICE]],3,FALSE)</f>
        <v>No</v>
      </c>
      <c r="J3993" s="16">
        <f ca="1">VLOOKUP(Table3[[#This Row],[PRODUCT ID]],Table1[[PRODUCT]:[SELLING PRICE]],4,FALSE)</f>
        <v>69</v>
      </c>
      <c r="K3993" s="16">
        <f ca="1">VLOOKUP(Table3[[#This Row],[PRODUCT ID]],Table1[[PRODUCT]:[SELLING PRICE]],5,FALSE)</f>
        <v>222.15752519119732</v>
      </c>
      <c r="L3993" s="16">
        <f ca="1">J3993*Table3[[#This Row],[QUANTITY]]</f>
        <v>828</v>
      </c>
      <c r="M3993" s="16">
        <f ca="1">K3993*Table3[[#This Row],[QUANTITY]]*(1-Table3[[#This Row],[DISCOUNT %]])</f>
        <v>2448.4152760194888</v>
      </c>
      <c r="N3993" s="3">
        <f>DAY(Table3[[#This Row],[DATE]])</f>
        <v>6</v>
      </c>
      <c r="O3993" s="3" t="str">
        <f>TEXT(Table3[[#This Row],[DATE]],"mmm")</f>
        <v>Dec</v>
      </c>
      <c r="P3993" s="3">
        <f>YEAR(Table3[[#This Row],[DATE]])</f>
        <v>2031</v>
      </c>
    </row>
    <row r="3994" spans="1:16" x14ac:dyDescent="0.3">
      <c r="A3994" s="6">
        <v>48189</v>
      </c>
      <c r="B3994" s="7" t="s">
        <v>1898</v>
      </c>
      <c r="C3994" s="9">
        <f t="shared" ca="1" si="124"/>
        <v>11</v>
      </c>
      <c r="D3994" s="9" t="s">
        <v>2116</v>
      </c>
      <c r="E3994" s="9" t="s">
        <v>2118</v>
      </c>
      <c r="F3994" s="10">
        <f t="shared" ca="1" si="125"/>
        <v>6.52847666192721E-2</v>
      </c>
      <c r="G3994" s="3" t="str">
        <f>VLOOKUP(Table3[[#This Row],[PRODUCT ID]],Table1[[PRODUCT]:[SELLING PRICE]],1,FALSE)</f>
        <v>Product846</v>
      </c>
      <c r="H3994" s="3" t="str">
        <f>VLOOKUP(Table3[[#This Row],[PRODUCT ID]],Table1[[PRODUCT]:[SELLING PRICE]],2,FALSE)</f>
        <v>Category1</v>
      </c>
      <c r="I3994" s="3" t="str">
        <f>VLOOKUP(Table3[[#This Row],[PRODUCT ID]],Table1[[PRODUCT]:[SELLING PRICE]],3,FALSE)</f>
        <v>Ft</v>
      </c>
      <c r="J3994" s="16">
        <f ca="1">VLOOKUP(Table3[[#This Row],[PRODUCT ID]],Table1[[PRODUCT]:[SELLING PRICE]],4,FALSE)</f>
        <v>247</v>
      </c>
      <c r="K3994" s="16">
        <f ca="1">VLOOKUP(Table3[[#This Row],[PRODUCT ID]],Table1[[PRODUCT]:[SELLING PRICE]],5,FALSE)</f>
        <v>76.654757247562344</v>
      </c>
      <c r="L3994" s="16">
        <f ca="1">J3994*Table3[[#This Row],[QUANTITY]]</f>
        <v>2717</v>
      </c>
      <c r="M3994" s="16">
        <f ca="1">K3994*Table3[[#This Row],[QUANTITY]]*(1-Table3[[#This Row],[DISCOUNT %]])</f>
        <v>788.15406241438109</v>
      </c>
      <c r="N3994" s="3">
        <f>DAY(Table3[[#This Row],[DATE]])</f>
        <v>7</v>
      </c>
      <c r="O3994" s="3" t="str">
        <f>TEXT(Table3[[#This Row],[DATE]],"mmm")</f>
        <v>Dec</v>
      </c>
      <c r="P3994" s="3">
        <f>YEAR(Table3[[#This Row],[DATE]])</f>
        <v>2031</v>
      </c>
    </row>
    <row r="3995" spans="1:16" x14ac:dyDescent="0.3">
      <c r="A3995" s="6">
        <v>48190</v>
      </c>
      <c r="B3995" s="7" t="s">
        <v>1899</v>
      </c>
      <c r="C3995" s="9">
        <f t="shared" ca="1" si="124"/>
        <v>5</v>
      </c>
      <c r="D3995" s="9" t="s">
        <v>2115</v>
      </c>
      <c r="E3995" s="9" t="s">
        <v>2116</v>
      </c>
      <c r="F3995" s="10">
        <f t="shared" ca="1" si="125"/>
        <v>7.4475247584501622E-2</v>
      </c>
      <c r="G3995" s="3" t="str">
        <f>VLOOKUP(Table3[[#This Row],[PRODUCT ID]],Table1[[PRODUCT]:[SELLING PRICE]],1,FALSE)</f>
        <v>Product847</v>
      </c>
      <c r="H3995" s="3" t="str">
        <f>VLOOKUP(Table3[[#This Row],[PRODUCT ID]],Table1[[PRODUCT]:[SELLING PRICE]],2,FALSE)</f>
        <v>Category2</v>
      </c>
      <c r="I3995" s="3" t="str">
        <f>VLOOKUP(Table3[[#This Row],[PRODUCT ID]],Table1[[PRODUCT]:[SELLING PRICE]],3,FALSE)</f>
        <v>No</v>
      </c>
      <c r="J3995" s="16">
        <f ca="1">VLOOKUP(Table3[[#This Row],[PRODUCT ID]],Table1[[PRODUCT]:[SELLING PRICE]],4,FALSE)</f>
        <v>90</v>
      </c>
      <c r="K3995" s="16">
        <f ca="1">VLOOKUP(Table3[[#This Row],[PRODUCT ID]],Table1[[PRODUCT]:[SELLING PRICE]],5,FALSE)</f>
        <v>83.273841336209514</v>
      </c>
      <c r="L3995" s="16">
        <f ca="1">J3995*Table3[[#This Row],[QUANTITY]]</f>
        <v>450</v>
      </c>
      <c r="M3995" s="16">
        <f ca="1">K3995*Table3[[#This Row],[QUANTITY]]*(1-Table3[[#This Row],[DISCOUNT %]])</f>
        <v>385.36000692691402</v>
      </c>
      <c r="N3995" s="3">
        <f>DAY(Table3[[#This Row],[DATE]])</f>
        <v>8</v>
      </c>
      <c r="O3995" s="3" t="str">
        <f>TEXT(Table3[[#This Row],[DATE]],"mmm")</f>
        <v>Dec</v>
      </c>
      <c r="P3995" s="3">
        <f>YEAR(Table3[[#This Row],[DATE]])</f>
        <v>2031</v>
      </c>
    </row>
    <row r="3996" spans="1:16" x14ac:dyDescent="0.3">
      <c r="A3996" s="6">
        <v>48191</v>
      </c>
      <c r="B3996" s="7" t="s">
        <v>1900</v>
      </c>
      <c r="C3996" s="9">
        <f t="shared" ca="1" si="124"/>
        <v>7</v>
      </c>
      <c r="D3996" s="9" t="s">
        <v>2117</v>
      </c>
      <c r="E3996" s="9" t="s">
        <v>2116</v>
      </c>
      <c r="F3996" s="10">
        <f t="shared" ca="1" si="125"/>
        <v>2.6905274139219074E-2</v>
      </c>
      <c r="G3996" s="3" t="str">
        <f>VLOOKUP(Table3[[#This Row],[PRODUCT ID]],Table1[[PRODUCT]:[SELLING PRICE]],1,FALSE)</f>
        <v>Product848</v>
      </c>
      <c r="H3996" s="3" t="str">
        <f>VLOOKUP(Table3[[#This Row],[PRODUCT ID]],Table1[[PRODUCT]:[SELLING PRICE]],2,FALSE)</f>
        <v>Category3</v>
      </c>
      <c r="I3996" s="3" t="str">
        <f>VLOOKUP(Table3[[#This Row],[PRODUCT ID]],Table1[[PRODUCT]:[SELLING PRICE]],3,FALSE)</f>
        <v>Kg</v>
      </c>
      <c r="J3996" s="16">
        <f ca="1">VLOOKUP(Table3[[#This Row],[PRODUCT ID]],Table1[[PRODUCT]:[SELLING PRICE]],4,FALSE)</f>
        <v>72</v>
      </c>
      <c r="K3996" s="16">
        <f ca="1">VLOOKUP(Table3[[#This Row],[PRODUCT ID]],Table1[[PRODUCT]:[SELLING PRICE]],5,FALSE)</f>
        <v>87.206143861273318</v>
      </c>
      <c r="L3996" s="16">
        <f ca="1">J3996*Table3[[#This Row],[QUANTITY]]</f>
        <v>504</v>
      </c>
      <c r="M3996" s="16">
        <f ca="1">K3996*Table3[[#This Row],[QUANTITY]]*(1-Table3[[#This Row],[DISCOUNT %]])</f>
        <v>594.01887057843112</v>
      </c>
      <c r="N3996" s="3">
        <f>DAY(Table3[[#This Row],[DATE]])</f>
        <v>9</v>
      </c>
      <c r="O3996" s="3" t="str">
        <f>TEXT(Table3[[#This Row],[DATE]],"mmm")</f>
        <v>Dec</v>
      </c>
      <c r="P3996" s="3">
        <f>YEAR(Table3[[#This Row],[DATE]])</f>
        <v>2031</v>
      </c>
    </row>
    <row r="3997" spans="1:16" x14ac:dyDescent="0.3">
      <c r="A3997" s="6">
        <v>48192</v>
      </c>
      <c r="B3997" s="7" t="s">
        <v>1901</v>
      </c>
      <c r="C3997" s="9">
        <f t="shared" ca="1" si="124"/>
        <v>11</v>
      </c>
      <c r="D3997" s="9" t="s">
        <v>2117</v>
      </c>
      <c r="E3997" s="9" t="s">
        <v>2116</v>
      </c>
      <c r="F3997" s="10">
        <f t="shared" ca="1" si="125"/>
        <v>3.3989479919315523E-2</v>
      </c>
      <c r="G3997" s="3" t="str">
        <f>VLOOKUP(Table3[[#This Row],[PRODUCT ID]],Table1[[PRODUCT]:[SELLING PRICE]],1,FALSE)</f>
        <v>Product849</v>
      </c>
      <c r="H3997" s="3" t="str">
        <f>VLOOKUP(Table3[[#This Row],[PRODUCT ID]],Table1[[PRODUCT]:[SELLING PRICE]],2,FALSE)</f>
        <v>Category4</v>
      </c>
      <c r="I3997" s="3" t="str">
        <f>VLOOKUP(Table3[[#This Row],[PRODUCT ID]],Table1[[PRODUCT]:[SELLING PRICE]],3,FALSE)</f>
        <v>Kg</v>
      </c>
      <c r="J3997" s="16">
        <f ca="1">VLOOKUP(Table3[[#This Row],[PRODUCT ID]],Table1[[PRODUCT]:[SELLING PRICE]],4,FALSE)</f>
        <v>229</v>
      </c>
      <c r="K3997" s="16">
        <f ca="1">VLOOKUP(Table3[[#This Row],[PRODUCT ID]],Table1[[PRODUCT]:[SELLING PRICE]],5,FALSE)</f>
        <v>209.33617635807627</v>
      </c>
      <c r="L3997" s="16">
        <f ca="1">J3997*Table3[[#This Row],[QUANTITY]]</f>
        <v>2519</v>
      </c>
      <c r="M3997" s="16">
        <f ca="1">K3997*Table3[[#This Row],[QUANTITY]]*(1-Table3[[#This Row],[DISCOUNT %]])</f>
        <v>2224.4304345490386</v>
      </c>
      <c r="N3997" s="3">
        <f>DAY(Table3[[#This Row],[DATE]])</f>
        <v>10</v>
      </c>
      <c r="O3997" s="3" t="str">
        <f>TEXT(Table3[[#This Row],[DATE]],"mmm")</f>
        <v>Dec</v>
      </c>
      <c r="P3997" s="3">
        <f>YEAR(Table3[[#This Row],[DATE]])</f>
        <v>2031</v>
      </c>
    </row>
    <row r="3998" spans="1:16" x14ac:dyDescent="0.3">
      <c r="A3998" s="6">
        <v>48193</v>
      </c>
      <c r="B3998" s="7" t="s">
        <v>1902</v>
      </c>
      <c r="C3998" s="9">
        <f t="shared" ca="1" si="124"/>
        <v>14</v>
      </c>
      <c r="D3998" s="9" t="s">
        <v>2116</v>
      </c>
      <c r="E3998" s="9" t="s">
        <v>2116</v>
      </c>
      <c r="F3998" s="10">
        <f t="shared" ca="1" si="125"/>
        <v>2.3063262158626877E-2</v>
      </c>
      <c r="G3998" s="3" t="str">
        <f>VLOOKUP(Table3[[#This Row],[PRODUCT ID]],Table1[[PRODUCT]:[SELLING PRICE]],1,FALSE)</f>
        <v>Product850</v>
      </c>
      <c r="H3998" s="3" t="str">
        <f>VLOOKUP(Table3[[#This Row],[PRODUCT ID]],Table1[[PRODUCT]:[SELLING PRICE]],2,FALSE)</f>
        <v>Category5</v>
      </c>
      <c r="I3998" s="3" t="str">
        <f>VLOOKUP(Table3[[#This Row],[PRODUCT ID]],Table1[[PRODUCT]:[SELLING PRICE]],3,FALSE)</f>
        <v>Lt</v>
      </c>
      <c r="J3998" s="16">
        <f ca="1">VLOOKUP(Table3[[#This Row],[PRODUCT ID]],Table1[[PRODUCT]:[SELLING PRICE]],4,FALSE)</f>
        <v>86</v>
      </c>
      <c r="K3998" s="16">
        <f ca="1">VLOOKUP(Table3[[#This Row],[PRODUCT ID]],Table1[[PRODUCT]:[SELLING PRICE]],5,FALSE)</f>
        <v>164.70448060862248</v>
      </c>
      <c r="L3998" s="16">
        <f ca="1">J3998*Table3[[#This Row],[QUANTITY]]</f>
        <v>1204</v>
      </c>
      <c r="M3998" s="16">
        <f ca="1">K3998*Table3[[#This Row],[QUANTITY]]*(1-Table3[[#This Row],[DISCOUNT %]])</f>
        <v>2252.6820119110348</v>
      </c>
      <c r="N3998" s="3">
        <f>DAY(Table3[[#This Row],[DATE]])</f>
        <v>11</v>
      </c>
      <c r="O3998" s="3" t="str">
        <f>TEXT(Table3[[#This Row],[DATE]],"mmm")</f>
        <v>Dec</v>
      </c>
      <c r="P3998" s="3">
        <f>YEAR(Table3[[#This Row],[DATE]])</f>
        <v>2031</v>
      </c>
    </row>
    <row r="3999" spans="1:16" x14ac:dyDescent="0.3">
      <c r="A3999" s="6">
        <v>48194</v>
      </c>
      <c r="B3999" s="7" t="s">
        <v>1903</v>
      </c>
      <c r="C3999" s="9">
        <f t="shared" ca="1" si="124"/>
        <v>8</v>
      </c>
      <c r="D3999" s="9" t="s">
        <v>2116</v>
      </c>
      <c r="E3999" s="9" t="s">
        <v>2116</v>
      </c>
      <c r="F3999" s="10">
        <f t="shared" ca="1" si="125"/>
        <v>9.8209770594529844E-2</v>
      </c>
      <c r="G3999" s="3" t="str">
        <f>VLOOKUP(Table3[[#This Row],[PRODUCT ID]],Table1[[PRODUCT]:[SELLING PRICE]],1,FALSE)</f>
        <v>Product851</v>
      </c>
      <c r="H3999" s="3" t="str">
        <f>VLOOKUP(Table3[[#This Row],[PRODUCT ID]],Table1[[PRODUCT]:[SELLING PRICE]],2,FALSE)</f>
        <v>Category1</v>
      </c>
      <c r="I3999" s="3" t="str">
        <f>VLOOKUP(Table3[[#This Row],[PRODUCT ID]],Table1[[PRODUCT]:[SELLING PRICE]],3,FALSE)</f>
        <v>Kg</v>
      </c>
      <c r="J3999" s="16">
        <f ca="1">VLOOKUP(Table3[[#This Row],[PRODUCT ID]],Table1[[PRODUCT]:[SELLING PRICE]],4,FALSE)</f>
        <v>213</v>
      </c>
      <c r="K3999" s="16">
        <f ca="1">VLOOKUP(Table3[[#This Row],[PRODUCT ID]],Table1[[PRODUCT]:[SELLING PRICE]],5,FALSE)</f>
        <v>214.30962525704993</v>
      </c>
      <c r="L3999" s="16">
        <f ca="1">J3999*Table3[[#This Row],[QUANTITY]]</f>
        <v>1704</v>
      </c>
      <c r="M3999" s="16">
        <f ca="1">K3999*Table3[[#This Row],[QUANTITY]]*(1-Table3[[#This Row],[DISCOUNT %]])</f>
        <v>1546.0986089948433</v>
      </c>
      <c r="N3999" s="3">
        <f>DAY(Table3[[#This Row],[DATE]])</f>
        <v>12</v>
      </c>
      <c r="O3999" s="3" t="str">
        <f>TEXT(Table3[[#This Row],[DATE]],"mmm")</f>
        <v>Dec</v>
      </c>
      <c r="P3999" s="3">
        <f>YEAR(Table3[[#This Row],[DATE]])</f>
        <v>2031</v>
      </c>
    </row>
    <row r="4000" spans="1:16" x14ac:dyDescent="0.3">
      <c r="A4000" s="6">
        <v>48195</v>
      </c>
      <c r="B4000" s="7" t="s">
        <v>1904</v>
      </c>
      <c r="C4000" s="9">
        <f t="shared" ca="1" si="124"/>
        <v>9</v>
      </c>
      <c r="D4000" s="9" t="s">
        <v>2116</v>
      </c>
      <c r="E4000" s="9" t="s">
        <v>2118</v>
      </c>
      <c r="F4000" s="10">
        <f t="shared" ca="1" si="125"/>
        <v>2.6780671956287642E-3</v>
      </c>
      <c r="G4000" s="3" t="str">
        <f>VLOOKUP(Table3[[#This Row],[PRODUCT ID]],Table1[[PRODUCT]:[SELLING PRICE]],1,FALSE)</f>
        <v>Product852</v>
      </c>
      <c r="H4000" s="3" t="str">
        <f>VLOOKUP(Table3[[#This Row],[PRODUCT ID]],Table1[[PRODUCT]:[SELLING PRICE]],2,FALSE)</f>
        <v>Category2</v>
      </c>
      <c r="I4000" s="3" t="str">
        <f>VLOOKUP(Table3[[#This Row],[PRODUCT ID]],Table1[[PRODUCT]:[SELLING PRICE]],3,FALSE)</f>
        <v>Lt</v>
      </c>
      <c r="J4000" s="16">
        <f ca="1">VLOOKUP(Table3[[#This Row],[PRODUCT ID]],Table1[[PRODUCT]:[SELLING PRICE]],4,FALSE)</f>
        <v>74</v>
      </c>
      <c r="K4000" s="16">
        <f ca="1">VLOOKUP(Table3[[#This Row],[PRODUCT ID]],Table1[[PRODUCT]:[SELLING PRICE]],5,FALSE)</f>
        <v>317.94938978215117</v>
      </c>
      <c r="L4000" s="16">
        <f ca="1">J4000*Table3[[#This Row],[QUANTITY]]</f>
        <v>666</v>
      </c>
      <c r="M4000" s="16">
        <f ca="1">K4000*Table3[[#This Row],[QUANTITY]]*(1-Table3[[#This Row],[DISCOUNT %]])</f>
        <v>2853.8810995635486</v>
      </c>
      <c r="N4000" s="3">
        <f>DAY(Table3[[#This Row],[DATE]])</f>
        <v>13</v>
      </c>
      <c r="O4000" s="3" t="str">
        <f>TEXT(Table3[[#This Row],[DATE]],"mmm")</f>
        <v>Dec</v>
      </c>
      <c r="P4000" s="3">
        <f>YEAR(Table3[[#This Row],[DATE]])</f>
        <v>2031</v>
      </c>
    </row>
    <row r="4001" spans="1:16" x14ac:dyDescent="0.3">
      <c r="A4001" s="6">
        <v>48196</v>
      </c>
      <c r="B4001" s="7" t="s">
        <v>1905</v>
      </c>
      <c r="C4001" s="9">
        <f t="shared" ca="1" si="124"/>
        <v>7</v>
      </c>
      <c r="D4001" s="9" t="s">
        <v>2116</v>
      </c>
      <c r="E4001" s="9" t="s">
        <v>2118</v>
      </c>
      <c r="F4001" s="10">
        <f t="shared" ca="1" si="125"/>
        <v>8.5997468867437352E-2</v>
      </c>
      <c r="G4001" s="3" t="str">
        <f>VLOOKUP(Table3[[#This Row],[PRODUCT ID]],Table1[[PRODUCT]:[SELLING PRICE]],1,FALSE)</f>
        <v>Product853</v>
      </c>
      <c r="H4001" s="3" t="str">
        <f>VLOOKUP(Table3[[#This Row],[PRODUCT ID]],Table1[[PRODUCT]:[SELLING PRICE]],2,FALSE)</f>
        <v>Category3</v>
      </c>
      <c r="I4001" s="3" t="str">
        <f>VLOOKUP(Table3[[#This Row],[PRODUCT ID]],Table1[[PRODUCT]:[SELLING PRICE]],3,FALSE)</f>
        <v>Ft</v>
      </c>
      <c r="J4001" s="16">
        <f ca="1">VLOOKUP(Table3[[#This Row],[PRODUCT ID]],Table1[[PRODUCT]:[SELLING PRICE]],4,FALSE)</f>
        <v>84</v>
      </c>
      <c r="K4001" s="16">
        <f ca="1">VLOOKUP(Table3[[#This Row],[PRODUCT ID]],Table1[[PRODUCT]:[SELLING PRICE]],5,FALSE)</f>
        <v>300.90120528659963</v>
      </c>
      <c r="L4001" s="16">
        <f ca="1">J4001*Table3[[#This Row],[QUANTITY]]</f>
        <v>588</v>
      </c>
      <c r="M4001" s="16">
        <f ca="1">K4001*Table3[[#This Row],[QUANTITY]]*(1-Table3[[#This Row],[DISCOUNT %]])</f>
        <v>1925.1712427695363</v>
      </c>
      <c r="N4001" s="3">
        <f>DAY(Table3[[#This Row],[DATE]])</f>
        <v>14</v>
      </c>
      <c r="O4001" s="3" t="str">
        <f>TEXT(Table3[[#This Row],[DATE]],"mmm")</f>
        <v>Dec</v>
      </c>
      <c r="P4001" s="3">
        <f>YEAR(Table3[[#This Row],[DATE]])</f>
        <v>2031</v>
      </c>
    </row>
    <row r="4002" spans="1:16" x14ac:dyDescent="0.3">
      <c r="A4002" s="6">
        <v>48197</v>
      </c>
      <c r="B4002" s="7" t="s">
        <v>1906</v>
      </c>
      <c r="C4002" s="9">
        <f t="shared" ca="1" si="124"/>
        <v>15</v>
      </c>
      <c r="D4002" s="9" t="s">
        <v>2115</v>
      </c>
      <c r="E4002" s="9" t="s">
        <v>2116</v>
      </c>
      <c r="F4002" s="10">
        <f t="shared" ca="1" si="125"/>
        <v>1.723330755804069E-2</v>
      </c>
      <c r="G4002" s="3" t="str">
        <f>VLOOKUP(Table3[[#This Row],[PRODUCT ID]],Table1[[PRODUCT]:[SELLING PRICE]],1,FALSE)</f>
        <v>Product854</v>
      </c>
      <c r="H4002" s="3" t="str">
        <f>VLOOKUP(Table3[[#This Row],[PRODUCT ID]],Table1[[PRODUCT]:[SELLING PRICE]],2,FALSE)</f>
        <v>Category4</v>
      </c>
      <c r="I4002" s="3" t="str">
        <f>VLOOKUP(Table3[[#This Row],[PRODUCT ID]],Table1[[PRODUCT]:[SELLING PRICE]],3,FALSE)</f>
        <v>Kg</v>
      </c>
      <c r="J4002" s="16">
        <f ca="1">VLOOKUP(Table3[[#This Row],[PRODUCT ID]],Table1[[PRODUCT]:[SELLING PRICE]],4,FALSE)</f>
        <v>132</v>
      </c>
      <c r="K4002" s="16">
        <f ca="1">VLOOKUP(Table3[[#This Row],[PRODUCT ID]],Table1[[PRODUCT]:[SELLING PRICE]],5,FALSE)</f>
        <v>191.58457702694196</v>
      </c>
      <c r="L4002" s="16">
        <f ca="1">J4002*Table3[[#This Row],[QUANTITY]]</f>
        <v>1980</v>
      </c>
      <c r="M4002" s="16">
        <f ca="1">K4002*Table3[[#This Row],[QUANTITY]]*(1-Table3[[#This Row],[DISCOUNT %]])</f>
        <v>2824.2441163148928</v>
      </c>
      <c r="N4002" s="3">
        <f>DAY(Table3[[#This Row],[DATE]])</f>
        <v>15</v>
      </c>
      <c r="O4002" s="3" t="str">
        <f>TEXT(Table3[[#This Row],[DATE]],"mmm")</f>
        <v>Dec</v>
      </c>
      <c r="P4002" s="3">
        <f>YEAR(Table3[[#This Row],[DATE]])</f>
        <v>2031</v>
      </c>
    </row>
    <row r="4003" spans="1:16" x14ac:dyDescent="0.3">
      <c r="A4003" s="6">
        <v>48198</v>
      </c>
      <c r="B4003" s="7" t="s">
        <v>1907</v>
      </c>
      <c r="C4003" s="9">
        <f t="shared" ca="1" si="124"/>
        <v>14</v>
      </c>
      <c r="D4003" s="9" t="s">
        <v>2116</v>
      </c>
      <c r="E4003" s="9" t="s">
        <v>2116</v>
      </c>
      <c r="F4003" s="10">
        <f t="shared" ca="1" si="125"/>
        <v>3.4940753412270709E-2</v>
      </c>
      <c r="G4003" s="3" t="str">
        <f>VLOOKUP(Table3[[#This Row],[PRODUCT ID]],Table1[[PRODUCT]:[SELLING PRICE]],1,FALSE)</f>
        <v>Product855</v>
      </c>
      <c r="H4003" s="3" t="str">
        <f>VLOOKUP(Table3[[#This Row],[PRODUCT ID]],Table1[[PRODUCT]:[SELLING PRICE]],2,FALSE)</f>
        <v>Category5</v>
      </c>
      <c r="I4003" s="3" t="str">
        <f>VLOOKUP(Table3[[#This Row],[PRODUCT ID]],Table1[[PRODUCT]:[SELLING PRICE]],3,FALSE)</f>
        <v>No</v>
      </c>
      <c r="J4003" s="16">
        <f ca="1">VLOOKUP(Table3[[#This Row],[PRODUCT ID]],Table1[[PRODUCT]:[SELLING PRICE]],4,FALSE)</f>
        <v>102</v>
      </c>
      <c r="K4003" s="16">
        <f ca="1">VLOOKUP(Table3[[#This Row],[PRODUCT ID]],Table1[[PRODUCT]:[SELLING PRICE]],5,FALSE)</f>
        <v>46.60788471052409</v>
      </c>
      <c r="L4003" s="16">
        <f ca="1">J4003*Table3[[#This Row],[QUANTITY]]</f>
        <v>1428</v>
      </c>
      <c r="M4003" s="16">
        <f ca="1">K4003*Table3[[#This Row],[QUANTITY]]*(1-Table3[[#This Row],[DISCOUNT %]])</f>
        <v>629.71118145300568</v>
      </c>
      <c r="N4003" s="3">
        <f>DAY(Table3[[#This Row],[DATE]])</f>
        <v>16</v>
      </c>
      <c r="O4003" s="3" t="str">
        <f>TEXT(Table3[[#This Row],[DATE]],"mmm")</f>
        <v>Dec</v>
      </c>
      <c r="P4003" s="3">
        <f>YEAR(Table3[[#This Row],[DATE]])</f>
        <v>2031</v>
      </c>
    </row>
    <row r="4004" spans="1:16" x14ac:dyDescent="0.3">
      <c r="A4004" s="6">
        <v>48199</v>
      </c>
      <c r="B4004" s="7" t="s">
        <v>1908</v>
      </c>
      <c r="C4004" s="9">
        <f t="shared" ca="1" si="124"/>
        <v>9</v>
      </c>
      <c r="D4004" s="9" t="s">
        <v>2117</v>
      </c>
      <c r="E4004" s="9" t="s">
        <v>2116</v>
      </c>
      <c r="F4004" s="10">
        <f t="shared" ca="1" si="125"/>
        <v>1.807442953652667E-2</v>
      </c>
      <c r="G4004" s="3" t="str">
        <f>VLOOKUP(Table3[[#This Row],[PRODUCT ID]],Table1[[PRODUCT]:[SELLING PRICE]],1,FALSE)</f>
        <v>Product856</v>
      </c>
      <c r="H4004" s="3" t="str">
        <f>VLOOKUP(Table3[[#This Row],[PRODUCT ID]],Table1[[PRODUCT]:[SELLING PRICE]],2,FALSE)</f>
        <v>Category1</v>
      </c>
      <c r="I4004" s="3" t="str">
        <f>VLOOKUP(Table3[[#This Row],[PRODUCT ID]],Table1[[PRODUCT]:[SELLING PRICE]],3,FALSE)</f>
        <v>No</v>
      </c>
      <c r="J4004" s="16">
        <f ca="1">VLOOKUP(Table3[[#This Row],[PRODUCT ID]],Table1[[PRODUCT]:[SELLING PRICE]],4,FALSE)</f>
        <v>89</v>
      </c>
      <c r="K4004" s="16">
        <f ca="1">VLOOKUP(Table3[[#This Row],[PRODUCT ID]],Table1[[PRODUCT]:[SELLING PRICE]],5,FALSE)</f>
        <v>104.68251315773742</v>
      </c>
      <c r="L4004" s="16">
        <f ca="1">J4004*Table3[[#This Row],[QUANTITY]]</f>
        <v>801</v>
      </c>
      <c r="M4004" s="16">
        <f ca="1">K4004*Table3[[#This Row],[QUANTITY]]*(1-Table3[[#This Row],[DISCOUNT %]])</f>
        <v>925.11392804965226</v>
      </c>
      <c r="N4004" s="3">
        <f>DAY(Table3[[#This Row],[DATE]])</f>
        <v>17</v>
      </c>
      <c r="O4004" s="3" t="str">
        <f>TEXT(Table3[[#This Row],[DATE]],"mmm")</f>
        <v>Dec</v>
      </c>
      <c r="P4004" s="3">
        <f>YEAR(Table3[[#This Row],[DATE]])</f>
        <v>2031</v>
      </c>
    </row>
    <row r="4005" spans="1:16" x14ac:dyDescent="0.3">
      <c r="A4005" s="6">
        <v>48200</v>
      </c>
      <c r="B4005" s="7" t="s">
        <v>1909</v>
      </c>
      <c r="C4005" s="9">
        <f t="shared" ca="1" si="124"/>
        <v>14</v>
      </c>
      <c r="D4005" s="9" t="s">
        <v>2115</v>
      </c>
      <c r="E4005" s="9" t="s">
        <v>2116</v>
      </c>
      <c r="F4005" s="10">
        <f t="shared" ca="1" si="125"/>
        <v>4.9701932960753627E-2</v>
      </c>
      <c r="G4005" s="3" t="str">
        <f>VLOOKUP(Table3[[#This Row],[PRODUCT ID]],Table1[[PRODUCT]:[SELLING PRICE]],1,FALSE)</f>
        <v>Product857</v>
      </c>
      <c r="H4005" s="3" t="str">
        <f>VLOOKUP(Table3[[#This Row],[PRODUCT ID]],Table1[[PRODUCT]:[SELLING PRICE]],2,FALSE)</f>
        <v>Category2</v>
      </c>
      <c r="I4005" s="3" t="str">
        <f>VLOOKUP(Table3[[#This Row],[PRODUCT ID]],Table1[[PRODUCT]:[SELLING PRICE]],3,FALSE)</f>
        <v>Ft</v>
      </c>
      <c r="J4005" s="16">
        <f ca="1">VLOOKUP(Table3[[#This Row],[PRODUCT ID]],Table1[[PRODUCT]:[SELLING PRICE]],4,FALSE)</f>
        <v>221</v>
      </c>
      <c r="K4005" s="16">
        <f ca="1">VLOOKUP(Table3[[#This Row],[PRODUCT ID]],Table1[[PRODUCT]:[SELLING PRICE]],5,FALSE)</f>
        <v>173.71542958273844</v>
      </c>
      <c r="L4005" s="16">
        <f ca="1">J4005*Table3[[#This Row],[QUANTITY]]</f>
        <v>3094</v>
      </c>
      <c r="M4005" s="16">
        <f ca="1">K4005*Table3[[#This Row],[QUANTITY]]*(1-Table3[[#This Row],[DISCOUNT %]])</f>
        <v>2311.1401172631613</v>
      </c>
      <c r="N4005" s="3">
        <f>DAY(Table3[[#This Row],[DATE]])</f>
        <v>18</v>
      </c>
      <c r="O4005" s="3" t="str">
        <f>TEXT(Table3[[#This Row],[DATE]],"mmm")</f>
        <v>Dec</v>
      </c>
      <c r="P4005" s="3">
        <f>YEAR(Table3[[#This Row],[DATE]])</f>
        <v>2031</v>
      </c>
    </row>
    <row r="4006" spans="1:16" x14ac:dyDescent="0.3">
      <c r="A4006" s="6">
        <v>48201</v>
      </c>
      <c r="B4006" s="7" t="s">
        <v>1910</v>
      </c>
      <c r="C4006" s="9">
        <f t="shared" ca="1" si="124"/>
        <v>5</v>
      </c>
      <c r="D4006" s="9" t="s">
        <v>2115</v>
      </c>
      <c r="E4006" s="9" t="s">
        <v>2118</v>
      </c>
      <c r="F4006" s="10">
        <f t="shared" ca="1" si="125"/>
        <v>4.4630135346476765E-2</v>
      </c>
      <c r="G4006" s="3" t="str">
        <f>VLOOKUP(Table3[[#This Row],[PRODUCT ID]],Table1[[PRODUCT]:[SELLING PRICE]],1,FALSE)</f>
        <v>Product858</v>
      </c>
      <c r="H4006" s="3" t="str">
        <f>VLOOKUP(Table3[[#This Row],[PRODUCT ID]],Table1[[PRODUCT]:[SELLING PRICE]],2,FALSE)</f>
        <v>Category3</v>
      </c>
      <c r="I4006" s="3" t="str">
        <f>VLOOKUP(Table3[[#This Row],[PRODUCT ID]],Table1[[PRODUCT]:[SELLING PRICE]],3,FALSE)</f>
        <v>No</v>
      </c>
      <c r="J4006" s="16">
        <f ca="1">VLOOKUP(Table3[[#This Row],[PRODUCT ID]],Table1[[PRODUCT]:[SELLING PRICE]],4,FALSE)</f>
        <v>166</v>
      </c>
      <c r="K4006" s="16">
        <f ca="1">VLOOKUP(Table3[[#This Row],[PRODUCT ID]],Table1[[PRODUCT]:[SELLING PRICE]],5,FALSE)</f>
        <v>261.85588044272311</v>
      </c>
      <c r="L4006" s="16">
        <f ca="1">J4006*Table3[[#This Row],[QUANTITY]]</f>
        <v>830</v>
      </c>
      <c r="M4006" s="16">
        <f ca="1">K4006*Table3[[#This Row],[QUANTITY]]*(1-Table3[[#This Row],[DISCOUNT %]])</f>
        <v>1250.8460852864675</v>
      </c>
      <c r="N4006" s="3">
        <f>DAY(Table3[[#This Row],[DATE]])</f>
        <v>19</v>
      </c>
      <c r="O4006" s="3" t="str">
        <f>TEXT(Table3[[#This Row],[DATE]],"mmm")</f>
        <v>Dec</v>
      </c>
      <c r="P4006" s="3">
        <f>YEAR(Table3[[#This Row],[DATE]])</f>
        <v>2031</v>
      </c>
    </row>
    <row r="4007" spans="1:16" x14ac:dyDescent="0.3">
      <c r="A4007" s="6">
        <v>48202</v>
      </c>
      <c r="B4007" s="7" t="s">
        <v>1911</v>
      </c>
      <c r="C4007" s="9">
        <f t="shared" ca="1" si="124"/>
        <v>6</v>
      </c>
      <c r="D4007" s="9" t="s">
        <v>2115</v>
      </c>
      <c r="E4007" s="9" t="s">
        <v>2116</v>
      </c>
      <c r="F4007" s="10">
        <f t="shared" ca="1" si="125"/>
        <v>7.360901197039689E-2</v>
      </c>
      <c r="G4007" s="3" t="str">
        <f>VLOOKUP(Table3[[#This Row],[PRODUCT ID]],Table1[[PRODUCT]:[SELLING PRICE]],1,FALSE)</f>
        <v>Product859</v>
      </c>
      <c r="H4007" s="3" t="str">
        <f>VLOOKUP(Table3[[#This Row],[PRODUCT ID]],Table1[[PRODUCT]:[SELLING PRICE]],2,FALSE)</f>
        <v>Category4</v>
      </c>
      <c r="I4007" s="3" t="str">
        <f>VLOOKUP(Table3[[#This Row],[PRODUCT ID]],Table1[[PRODUCT]:[SELLING PRICE]],3,FALSE)</f>
        <v>Kg</v>
      </c>
      <c r="J4007" s="16">
        <f ca="1">VLOOKUP(Table3[[#This Row],[PRODUCT ID]],Table1[[PRODUCT]:[SELLING PRICE]],4,FALSE)</f>
        <v>237</v>
      </c>
      <c r="K4007" s="16">
        <f ca="1">VLOOKUP(Table3[[#This Row],[PRODUCT ID]],Table1[[PRODUCT]:[SELLING PRICE]],5,FALSE)</f>
        <v>252.44562399662345</v>
      </c>
      <c r="L4007" s="16">
        <f ca="1">J4007*Table3[[#This Row],[QUANTITY]]</f>
        <v>1422</v>
      </c>
      <c r="M4007" s="16">
        <f ca="1">K4007*Table3[[#This Row],[QUANTITY]]*(1-Table3[[#This Row],[DISCOUNT %]])</f>
        <v>1403.1801062278901</v>
      </c>
      <c r="N4007" s="3">
        <f>DAY(Table3[[#This Row],[DATE]])</f>
        <v>20</v>
      </c>
      <c r="O4007" s="3" t="str">
        <f>TEXT(Table3[[#This Row],[DATE]],"mmm")</f>
        <v>Dec</v>
      </c>
      <c r="P4007" s="3">
        <f>YEAR(Table3[[#This Row],[DATE]])</f>
        <v>2031</v>
      </c>
    </row>
    <row r="4008" spans="1:16" x14ac:dyDescent="0.3">
      <c r="A4008" s="6">
        <v>48203</v>
      </c>
      <c r="B4008" s="7" t="s">
        <v>1912</v>
      </c>
      <c r="C4008" s="9">
        <f t="shared" ca="1" si="124"/>
        <v>1</v>
      </c>
      <c r="D4008" s="9" t="s">
        <v>2116</v>
      </c>
      <c r="E4008" s="9" t="s">
        <v>2116</v>
      </c>
      <c r="F4008" s="10">
        <f t="shared" ca="1" si="125"/>
        <v>8.3943940570751607E-2</v>
      </c>
      <c r="G4008" s="3" t="str">
        <f>VLOOKUP(Table3[[#This Row],[PRODUCT ID]],Table1[[PRODUCT]:[SELLING PRICE]],1,FALSE)</f>
        <v>Product860</v>
      </c>
      <c r="H4008" s="3" t="str">
        <f>VLOOKUP(Table3[[#This Row],[PRODUCT ID]],Table1[[PRODUCT]:[SELLING PRICE]],2,FALSE)</f>
        <v>Category5</v>
      </c>
      <c r="I4008" s="3" t="str">
        <f>VLOOKUP(Table3[[#This Row],[PRODUCT ID]],Table1[[PRODUCT]:[SELLING PRICE]],3,FALSE)</f>
        <v>Kg</v>
      </c>
      <c r="J4008" s="16">
        <f ca="1">VLOOKUP(Table3[[#This Row],[PRODUCT ID]],Table1[[PRODUCT]:[SELLING PRICE]],4,FALSE)</f>
        <v>234</v>
      </c>
      <c r="K4008" s="16">
        <f ca="1">VLOOKUP(Table3[[#This Row],[PRODUCT ID]],Table1[[PRODUCT]:[SELLING PRICE]],5,FALSE)</f>
        <v>200.66916695882284</v>
      </c>
      <c r="L4008" s="16">
        <f ca="1">J4008*Table3[[#This Row],[QUANTITY]]</f>
        <v>234</v>
      </c>
      <c r="M4008" s="16">
        <f ca="1">K4008*Table3[[#This Row],[QUANTITY]]*(1-Table3[[#This Row],[DISCOUNT %]])</f>
        <v>183.82420633324918</v>
      </c>
      <c r="N4008" s="3">
        <f>DAY(Table3[[#This Row],[DATE]])</f>
        <v>21</v>
      </c>
      <c r="O4008" s="3" t="str">
        <f>TEXT(Table3[[#This Row],[DATE]],"mmm")</f>
        <v>Dec</v>
      </c>
      <c r="P4008" s="3">
        <f>YEAR(Table3[[#This Row],[DATE]])</f>
        <v>2031</v>
      </c>
    </row>
    <row r="4009" spans="1:16" x14ac:dyDescent="0.3">
      <c r="A4009" s="6">
        <v>48204</v>
      </c>
      <c r="B4009" s="7" t="s">
        <v>1913</v>
      </c>
      <c r="C4009" s="9">
        <f t="shared" ca="1" si="124"/>
        <v>3</v>
      </c>
      <c r="D4009" s="9" t="s">
        <v>2116</v>
      </c>
      <c r="E4009" s="9" t="s">
        <v>2116</v>
      </c>
      <c r="F4009" s="10">
        <f t="shared" ca="1" si="125"/>
        <v>9.0683260527045562E-2</v>
      </c>
      <c r="G4009" s="3" t="str">
        <f>VLOOKUP(Table3[[#This Row],[PRODUCT ID]],Table1[[PRODUCT]:[SELLING PRICE]],1,FALSE)</f>
        <v>Product861</v>
      </c>
      <c r="H4009" s="3" t="str">
        <f>VLOOKUP(Table3[[#This Row],[PRODUCT ID]],Table1[[PRODUCT]:[SELLING PRICE]],2,FALSE)</f>
        <v>Category1</v>
      </c>
      <c r="I4009" s="3" t="str">
        <f>VLOOKUP(Table3[[#This Row],[PRODUCT ID]],Table1[[PRODUCT]:[SELLING PRICE]],3,FALSE)</f>
        <v>Lt</v>
      </c>
      <c r="J4009" s="16">
        <f ca="1">VLOOKUP(Table3[[#This Row],[PRODUCT ID]],Table1[[PRODUCT]:[SELLING PRICE]],4,FALSE)</f>
        <v>42</v>
      </c>
      <c r="K4009" s="16">
        <f ca="1">VLOOKUP(Table3[[#This Row],[PRODUCT ID]],Table1[[PRODUCT]:[SELLING PRICE]],5,FALSE)</f>
        <v>60.78808479305269</v>
      </c>
      <c r="L4009" s="16">
        <f ca="1">J4009*Table3[[#This Row],[QUANTITY]]</f>
        <v>126</v>
      </c>
      <c r="M4009" s="16">
        <f ca="1">K4009*Table3[[#This Row],[QUANTITY]]*(1-Table3[[#This Row],[DISCOUNT %]])</f>
        <v>165.82686918847247</v>
      </c>
      <c r="N4009" s="3">
        <f>DAY(Table3[[#This Row],[DATE]])</f>
        <v>22</v>
      </c>
      <c r="O4009" s="3" t="str">
        <f>TEXT(Table3[[#This Row],[DATE]],"mmm")</f>
        <v>Dec</v>
      </c>
      <c r="P4009" s="3">
        <f>YEAR(Table3[[#This Row],[DATE]])</f>
        <v>2031</v>
      </c>
    </row>
    <row r="4010" spans="1:16" x14ac:dyDescent="0.3">
      <c r="A4010" s="6">
        <v>48205</v>
      </c>
      <c r="B4010" s="7" t="s">
        <v>1914</v>
      </c>
      <c r="C4010" s="9">
        <f t="shared" ca="1" si="124"/>
        <v>10</v>
      </c>
      <c r="D4010" s="9" t="s">
        <v>2116</v>
      </c>
      <c r="E4010" s="9" t="s">
        <v>2116</v>
      </c>
      <c r="F4010" s="10">
        <f t="shared" ca="1" si="125"/>
        <v>6.028479157900795E-2</v>
      </c>
      <c r="G4010" s="3" t="str">
        <f>VLOOKUP(Table3[[#This Row],[PRODUCT ID]],Table1[[PRODUCT]:[SELLING PRICE]],1,FALSE)</f>
        <v>Product862</v>
      </c>
      <c r="H4010" s="3" t="str">
        <f>VLOOKUP(Table3[[#This Row],[PRODUCT ID]],Table1[[PRODUCT]:[SELLING PRICE]],2,FALSE)</f>
        <v>Category2</v>
      </c>
      <c r="I4010" s="3" t="str">
        <f>VLOOKUP(Table3[[#This Row],[PRODUCT ID]],Table1[[PRODUCT]:[SELLING PRICE]],3,FALSE)</f>
        <v>Kg</v>
      </c>
      <c r="J4010" s="16">
        <f ca="1">VLOOKUP(Table3[[#This Row],[PRODUCT ID]],Table1[[PRODUCT]:[SELLING PRICE]],4,FALSE)</f>
        <v>199</v>
      </c>
      <c r="K4010" s="16">
        <f ca="1">VLOOKUP(Table3[[#This Row],[PRODUCT ID]],Table1[[PRODUCT]:[SELLING PRICE]],5,FALSE)</f>
        <v>167.65979628813102</v>
      </c>
      <c r="L4010" s="16">
        <f ca="1">J4010*Table3[[#This Row],[QUANTITY]]</f>
        <v>1990</v>
      </c>
      <c r="M4010" s="16">
        <f ca="1">K4010*Table3[[#This Row],[QUANTITY]]*(1-Table3[[#This Row],[DISCOUNT %]])</f>
        <v>1575.5246041272212</v>
      </c>
      <c r="N4010" s="3">
        <f>DAY(Table3[[#This Row],[DATE]])</f>
        <v>23</v>
      </c>
      <c r="O4010" s="3" t="str">
        <f>TEXT(Table3[[#This Row],[DATE]],"mmm")</f>
        <v>Dec</v>
      </c>
      <c r="P4010" s="3">
        <f>YEAR(Table3[[#This Row],[DATE]])</f>
        <v>2031</v>
      </c>
    </row>
    <row r="4011" spans="1:16" x14ac:dyDescent="0.3">
      <c r="A4011" s="6">
        <v>48206</v>
      </c>
      <c r="B4011" s="7" t="s">
        <v>1915</v>
      </c>
      <c r="C4011" s="9">
        <f t="shared" ca="1" si="124"/>
        <v>4</v>
      </c>
      <c r="D4011" s="9" t="s">
        <v>2115</v>
      </c>
      <c r="E4011" s="9" t="s">
        <v>2116</v>
      </c>
      <c r="F4011" s="10">
        <f t="shared" ca="1" si="125"/>
        <v>5.0198706730477299E-2</v>
      </c>
      <c r="G4011" s="3" t="str">
        <f>VLOOKUP(Table3[[#This Row],[PRODUCT ID]],Table1[[PRODUCT]:[SELLING PRICE]],1,FALSE)</f>
        <v>Product863</v>
      </c>
      <c r="H4011" s="3" t="str">
        <f>VLOOKUP(Table3[[#This Row],[PRODUCT ID]],Table1[[PRODUCT]:[SELLING PRICE]],2,FALSE)</f>
        <v>Category3</v>
      </c>
      <c r="I4011" s="3" t="str">
        <f>VLOOKUP(Table3[[#This Row],[PRODUCT ID]],Table1[[PRODUCT]:[SELLING PRICE]],3,FALSE)</f>
        <v>Lt</v>
      </c>
      <c r="J4011" s="16">
        <f ca="1">VLOOKUP(Table3[[#This Row],[PRODUCT ID]],Table1[[PRODUCT]:[SELLING PRICE]],4,FALSE)</f>
        <v>138</v>
      </c>
      <c r="K4011" s="16">
        <f ca="1">VLOOKUP(Table3[[#This Row],[PRODUCT ID]],Table1[[PRODUCT]:[SELLING PRICE]],5,FALSE)</f>
        <v>296.54172087405726</v>
      </c>
      <c r="L4011" s="16">
        <f ca="1">J4011*Table3[[#This Row],[QUANTITY]]</f>
        <v>552</v>
      </c>
      <c r="M4011" s="16">
        <f ca="1">K4011*Table3[[#This Row],[QUANTITY]]*(1-Table3[[#This Row],[DISCOUNT %]])</f>
        <v>1126.6228399781976</v>
      </c>
      <c r="N4011" s="3">
        <f>DAY(Table3[[#This Row],[DATE]])</f>
        <v>24</v>
      </c>
      <c r="O4011" s="3" t="str">
        <f>TEXT(Table3[[#This Row],[DATE]],"mmm")</f>
        <v>Dec</v>
      </c>
      <c r="P4011" s="3">
        <f>YEAR(Table3[[#This Row],[DATE]])</f>
        <v>2031</v>
      </c>
    </row>
    <row r="4012" spans="1:16" x14ac:dyDescent="0.3">
      <c r="A4012" s="6">
        <v>48207</v>
      </c>
      <c r="B4012" s="7" t="s">
        <v>1916</v>
      </c>
      <c r="C4012" s="9">
        <f t="shared" ca="1" si="124"/>
        <v>12</v>
      </c>
      <c r="D4012" s="9" t="s">
        <v>2117</v>
      </c>
      <c r="E4012" s="9" t="s">
        <v>2118</v>
      </c>
      <c r="F4012" s="10">
        <f t="shared" ca="1" si="125"/>
        <v>2.857784085912898E-2</v>
      </c>
      <c r="G4012" s="3" t="str">
        <f>VLOOKUP(Table3[[#This Row],[PRODUCT ID]],Table1[[PRODUCT]:[SELLING PRICE]],1,FALSE)</f>
        <v>Product864</v>
      </c>
      <c r="H4012" s="3" t="str">
        <f>VLOOKUP(Table3[[#This Row],[PRODUCT ID]],Table1[[PRODUCT]:[SELLING PRICE]],2,FALSE)</f>
        <v>Category4</v>
      </c>
      <c r="I4012" s="3" t="str">
        <f>VLOOKUP(Table3[[#This Row],[PRODUCT ID]],Table1[[PRODUCT]:[SELLING PRICE]],3,FALSE)</f>
        <v>Ft</v>
      </c>
      <c r="J4012" s="16">
        <f ca="1">VLOOKUP(Table3[[#This Row],[PRODUCT ID]],Table1[[PRODUCT]:[SELLING PRICE]],4,FALSE)</f>
        <v>106</v>
      </c>
      <c r="K4012" s="16">
        <f ca="1">VLOOKUP(Table3[[#This Row],[PRODUCT ID]],Table1[[PRODUCT]:[SELLING PRICE]],5,FALSE)</f>
        <v>254.68830093315484</v>
      </c>
      <c r="L4012" s="16">
        <f ca="1">J4012*Table3[[#This Row],[QUANTITY]]</f>
        <v>1272</v>
      </c>
      <c r="M4012" s="16">
        <f ca="1">K4012*Table3[[#This Row],[QUANTITY]]*(1-Table3[[#This Row],[DISCOUNT %]])</f>
        <v>2968.9183104048625</v>
      </c>
      <c r="N4012" s="3">
        <f>DAY(Table3[[#This Row],[DATE]])</f>
        <v>25</v>
      </c>
      <c r="O4012" s="3" t="str">
        <f>TEXT(Table3[[#This Row],[DATE]],"mmm")</f>
        <v>Dec</v>
      </c>
      <c r="P4012" s="3">
        <f>YEAR(Table3[[#This Row],[DATE]])</f>
        <v>2031</v>
      </c>
    </row>
    <row r="4013" spans="1:16" x14ac:dyDescent="0.3">
      <c r="A4013" s="6">
        <v>48208</v>
      </c>
      <c r="B4013" s="7" t="s">
        <v>1917</v>
      </c>
      <c r="C4013" s="9">
        <f t="shared" ca="1" si="124"/>
        <v>5</v>
      </c>
      <c r="D4013" s="9" t="s">
        <v>2117</v>
      </c>
      <c r="E4013" s="9" t="s">
        <v>2118</v>
      </c>
      <c r="F4013" s="10">
        <f t="shared" ca="1" si="125"/>
        <v>4.8046554913965481E-3</v>
      </c>
      <c r="G4013" s="3" t="str">
        <f>VLOOKUP(Table3[[#This Row],[PRODUCT ID]],Table1[[PRODUCT]:[SELLING PRICE]],1,FALSE)</f>
        <v>Product865</v>
      </c>
      <c r="H4013" s="3" t="str">
        <f>VLOOKUP(Table3[[#This Row],[PRODUCT ID]],Table1[[PRODUCT]:[SELLING PRICE]],2,FALSE)</f>
        <v>Category1</v>
      </c>
      <c r="I4013" s="3" t="str">
        <f>VLOOKUP(Table3[[#This Row],[PRODUCT ID]],Table1[[PRODUCT]:[SELLING PRICE]],3,FALSE)</f>
        <v>Kg</v>
      </c>
      <c r="J4013" s="16">
        <f ca="1">VLOOKUP(Table3[[#This Row],[PRODUCT ID]],Table1[[PRODUCT]:[SELLING PRICE]],4,FALSE)</f>
        <v>123</v>
      </c>
      <c r="K4013" s="16">
        <f ca="1">VLOOKUP(Table3[[#This Row],[PRODUCT ID]],Table1[[PRODUCT]:[SELLING PRICE]],5,FALSE)</f>
        <v>52.10431410590239</v>
      </c>
      <c r="L4013" s="16">
        <f ca="1">J4013*Table3[[#This Row],[QUANTITY]]</f>
        <v>615</v>
      </c>
      <c r="M4013" s="16">
        <f ca="1">K4013*Table3[[#This Row],[QUANTITY]]*(1-Table3[[#This Row],[DISCOUNT %]])</f>
        <v>259.26985413504008</v>
      </c>
      <c r="N4013" s="3">
        <f>DAY(Table3[[#This Row],[DATE]])</f>
        <v>26</v>
      </c>
      <c r="O4013" s="3" t="str">
        <f>TEXT(Table3[[#This Row],[DATE]],"mmm")</f>
        <v>Dec</v>
      </c>
      <c r="P4013" s="3">
        <f>YEAR(Table3[[#This Row],[DATE]])</f>
        <v>2031</v>
      </c>
    </row>
    <row r="4014" spans="1:16" x14ac:dyDescent="0.3">
      <c r="A4014" s="6">
        <v>48209</v>
      </c>
      <c r="B4014" s="7" t="s">
        <v>1918</v>
      </c>
      <c r="C4014" s="9">
        <f t="shared" ca="1" si="124"/>
        <v>13</v>
      </c>
      <c r="D4014" s="9" t="s">
        <v>2116</v>
      </c>
      <c r="E4014" s="9" t="s">
        <v>2116</v>
      </c>
      <c r="F4014" s="10">
        <f t="shared" ca="1" si="125"/>
        <v>1.5513901845710243E-2</v>
      </c>
      <c r="G4014" s="3" t="str">
        <f>VLOOKUP(Table3[[#This Row],[PRODUCT ID]],Table1[[PRODUCT]:[SELLING PRICE]],1,FALSE)</f>
        <v>Product866</v>
      </c>
      <c r="H4014" s="3" t="str">
        <f>VLOOKUP(Table3[[#This Row],[PRODUCT ID]],Table1[[PRODUCT]:[SELLING PRICE]],2,FALSE)</f>
        <v>Category2</v>
      </c>
      <c r="I4014" s="3" t="str">
        <f>VLOOKUP(Table3[[#This Row],[PRODUCT ID]],Table1[[PRODUCT]:[SELLING PRICE]],3,FALSE)</f>
        <v>No</v>
      </c>
      <c r="J4014" s="16">
        <f ca="1">VLOOKUP(Table3[[#This Row],[PRODUCT ID]],Table1[[PRODUCT]:[SELLING PRICE]],4,FALSE)</f>
        <v>184</v>
      </c>
      <c r="K4014" s="16">
        <f ca="1">VLOOKUP(Table3[[#This Row],[PRODUCT ID]],Table1[[PRODUCT]:[SELLING PRICE]],5,FALSE)</f>
        <v>187.02078775035812</v>
      </c>
      <c r="L4014" s="16">
        <f ca="1">J4014*Table3[[#This Row],[QUANTITY]]</f>
        <v>2392</v>
      </c>
      <c r="M4014" s="16">
        <f ca="1">K4014*Table3[[#This Row],[QUANTITY]]*(1-Table3[[#This Row],[DISCOUNT %]])</f>
        <v>2393.551752879192</v>
      </c>
      <c r="N4014" s="3">
        <f>DAY(Table3[[#This Row],[DATE]])</f>
        <v>27</v>
      </c>
      <c r="O4014" s="3" t="str">
        <f>TEXT(Table3[[#This Row],[DATE]],"mmm")</f>
        <v>Dec</v>
      </c>
      <c r="P4014" s="3">
        <f>YEAR(Table3[[#This Row],[DATE]])</f>
        <v>2031</v>
      </c>
    </row>
    <row r="4015" spans="1:16" x14ac:dyDescent="0.3">
      <c r="A4015" s="6">
        <v>48210</v>
      </c>
      <c r="B4015" s="7" t="s">
        <v>1919</v>
      </c>
      <c r="C4015" s="9">
        <f t="shared" ca="1" si="124"/>
        <v>6</v>
      </c>
      <c r="D4015" s="9" t="s">
        <v>2116</v>
      </c>
      <c r="E4015" s="9" t="s">
        <v>2116</v>
      </c>
      <c r="F4015" s="10">
        <f t="shared" ca="1" si="125"/>
        <v>2.5249305947387057E-2</v>
      </c>
      <c r="G4015" s="3" t="str">
        <f>VLOOKUP(Table3[[#This Row],[PRODUCT ID]],Table1[[PRODUCT]:[SELLING PRICE]],1,FALSE)</f>
        <v>Product867</v>
      </c>
      <c r="H4015" s="3" t="str">
        <f>VLOOKUP(Table3[[#This Row],[PRODUCT ID]],Table1[[PRODUCT]:[SELLING PRICE]],2,FALSE)</f>
        <v>Category3</v>
      </c>
      <c r="I4015" s="3" t="str">
        <f>VLOOKUP(Table3[[#This Row],[PRODUCT ID]],Table1[[PRODUCT]:[SELLING PRICE]],3,FALSE)</f>
        <v>No</v>
      </c>
      <c r="J4015" s="16">
        <f ca="1">VLOOKUP(Table3[[#This Row],[PRODUCT ID]],Table1[[PRODUCT]:[SELLING PRICE]],4,FALSE)</f>
        <v>133</v>
      </c>
      <c r="K4015" s="16">
        <f ca="1">VLOOKUP(Table3[[#This Row],[PRODUCT ID]],Table1[[PRODUCT]:[SELLING PRICE]],5,FALSE)</f>
        <v>49.202977262150078</v>
      </c>
      <c r="L4015" s="16">
        <f ca="1">J4015*Table3[[#This Row],[QUANTITY]]</f>
        <v>798</v>
      </c>
      <c r="M4015" s="16">
        <f ca="1">K4015*Table3[[#This Row],[QUANTITY]]*(1-Table3[[#This Row],[DISCOUNT %]])</f>
        <v>287.76381741441429</v>
      </c>
      <c r="N4015" s="3">
        <f>DAY(Table3[[#This Row],[DATE]])</f>
        <v>28</v>
      </c>
      <c r="O4015" s="3" t="str">
        <f>TEXT(Table3[[#This Row],[DATE]],"mmm")</f>
        <v>Dec</v>
      </c>
      <c r="P4015" s="3">
        <f>YEAR(Table3[[#This Row],[DATE]])</f>
        <v>2031</v>
      </c>
    </row>
    <row r="4016" spans="1:16" x14ac:dyDescent="0.3">
      <c r="A4016" s="6">
        <v>48211</v>
      </c>
      <c r="B4016" s="7" t="s">
        <v>1920</v>
      </c>
      <c r="C4016" s="9">
        <f t="shared" ca="1" si="124"/>
        <v>14</v>
      </c>
      <c r="D4016" s="9" t="s">
        <v>2116</v>
      </c>
      <c r="E4016" s="9" t="s">
        <v>2116</v>
      </c>
      <c r="F4016" s="10">
        <f t="shared" ca="1" si="125"/>
        <v>3.2626988940557725E-2</v>
      </c>
      <c r="G4016" s="3" t="str">
        <f>VLOOKUP(Table3[[#This Row],[PRODUCT ID]],Table1[[PRODUCT]:[SELLING PRICE]],1,FALSE)</f>
        <v>Product868</v>
      </c>
      <c r="H4016" s="3" t="str">
        <f>VLOOKUP(Table3[[#This Row],[PRODUCT ID]],Table1[[PRODUCT]:[SELLING PRICE]],2,FALSE)</f>
        <v>Category4</v>
      </c>
      <c r="I4016" s="3" t="str">
        <f>VLOOKUP(Table3[[#This Row],[PRODUCT ID]],Table1[[PRODUCT]:[SELLING PRICE]],3,FALSE)</f>
        <v>Ft</v>
      </c>
      <c r="J4016" s="16">
        <f ca="1">VLOOKUP(Table3[[#This Row],[PRODUCT ID]],Table1[[PRODUCT]:[SELLING PRICE]],4,FALSE)</f>
        <v>78</v>
      </c>
      <c r="K4016" s="16">
        <f ca="1">VLOOKUP(Table3[[#This Row],[PRODUCT ID]],Table1[[PRODUCT]:[SELLING PRICE]],5,FALSE)</f>
        <v>178.34971239348999</v>
      </c>
      <c r="L4016" s="16">
        <f ca="1">J4016*Table3[[#This Row],[QUANTITY]]</f>
        <v>1092</v>
      </c>
      <c r="M4016" s="16">
        <f ca="1">K4016*Table3[[#This Row],[QUANTITY]]*(1-Table3[[#This Row],[DISCOUNT %]])</f>
        <v>2415.4297761954635</v>
      </c>
      <c r="N4016" s="3">
        <f>DAY(Table3[[#This Row],[DATE]])</f>
        <v>29</v>
      </c>
      <c r="O4016" s="3" t="str">
        <f>TEXT(Table3[[#This Row],[DATE]],"mmm")</f>
        <v>Dec</v>
      </c>
      <c r="P4016" s="3">
        <f>YEAR(Table3[[#This Row],[DATE]])</f>
        <v>2031</v>
      </c>
    </row>
    <row r="4017" spans="1:16" x14ac:dyDescent="0.3">
      <c r="A4017" s="6">
        <v>48212</v>
      </c>
      <c r="B4017" s="7" t="s">
        <v>1921</v>
      </c>
      <c r="C4017" s="9">
        <f t="shared" ca="1" si="124"/>
        <v>10</v>
      </c>
      <c r="D4017" s="9" t="s">
        <v>2116</v>
      </c>
      <c r="E4017" s="9" t="s">
        <v>2116</v>
      </c>
      <c r="F4017" s="10">
        <f t="shared" ca="1" si="125"/>
        <v>7.8119667463981024E-2</v>
      </c>
      <c r="G4017" s="3" t="str">
        <f>VLOOKUP(Table3[[#This Row],[PRODUCT ID]],Table1[[PRODUCT]:[SELLING PRICE]],1,FALSE)</f>
        <v>Product869</v>
      </c>
      <c r="H4017" s="3" t="str">
        <f>VLOOKUP(Table3[[#This Row],[PRODUCT ID]],Table1[[PRODUCT]:[SELLING PRICE]],2,FALSE)</f>
        <v>Category5</v>
      </c>
      <c r="I4017" s="3" t="str">
        <f>VLOOKUP(Table3[[#This Row],[PRODUCT ID]],Table1[[PRODUCT]:[SELLING PRICE]],3,FALSE)</f>
        <v>No</v>
      </c>
      <c r="J4017" s="16">
        <f ca="1">VLOOKUP(Table3[[#This Row],[PRODUCT ID]],Table1[[PRODUCT]:[SELLING PRICE]],4,FALSE)</f>
        <v>199</v>
      </c>
      <c r="K4017" s="16">
        <f ca="1">VLOOKUP(Table3[[#This Row],[PRODUCT ID]],Table1[[PRODUCT]:[SELLING PRICE]],5,FALSE)</f>
        <v>65.475893454545954</v>
      </c>
      <c r="L4017" s="16">
        <f ca="1">J4017*Table3[[#This Row],[QUANTITY]]</f>
        <v>1990</v>
      </c>
      <c r="M4017" s="16">
        <f ca="1">K4017*Table3[[#This Row],[QUANTITY]]*(1-Table3[[#This Row],[DISCOUNT %]])</f>
        <v>603.6093843096977</v>
      </c>
      <c r="N4017" s="3">
        <f>DAY(Table3[[#This Row],[DATE]])</f>
        <v>30</v>
      </c>
      <c r="O4017" s="3" t="str">
        <f>TEXT(Table3[[#This Row],[DATE]],"mmm")</f>
        <v>Dec</v>
      </c>
      <c r="P4017" s="3">
        <f>YEAR(Table3[[#This Row],[DATE]])</f>
        <v>2031</v>
      </c>
    </row>
    <row r="4018" spans="1:16" x14ac:dyDescent="0.3">
      <c r="A4018" s="6">
        <v>48213</v>
      </c>
      <c r="B4018" s="7" t="s">
        <v>1922</v>
      </c>
      <c r="C4018" s="9">
        <f t="shared" ca="1" si="124"/>
        <v>5</v>
      </c>
      <c r="D4018" s="9" t="s">
        <v>2115</v>
      </c>
      <c r="E4018" s="9" t="s">
        <v>2118</v>
      </c>
      <c r="F4018" s="10">
        <f t="shared" ca="1" si="125"/>
        <v>6.6466518786361325E-2</v>
      </c>
      <c r="G4018" s="3" t="str">
        <f>VLOOKUP(Table3[[#This Row],[PRODUCT ID]],Table1[[PRODUCT]:[SELLING PRICE]],1,FALSE)</f>
        <v>Product870</v>
      </c>
      <c r="H4018" s="3" t="str">
        <f>VLOOKUP(Table3[[#This Row],[PRODUCT ID]],Table1[[PRODUCT]:[SELLING PRICE]],2,FALSE)</f>
        <v>Category1</v>
      </c>
      <c r="I4018" s="3" t="str">
        <f>VLOOKUP(Table3[[#This Row],[PRODUCT ID]],Table1[[PRODUCT]:[SELLING PRICE]],3,FALSE)</f>
        <v>Kg</v>
      </c>
      <c r="J4018" s="16">
        <f ca="1">VLOOKUP(Table3[[#This Row],[PRODUCT ID]],Table1[[PRODUCT]:[SELLING PRICE]],4,FALSE)</f>
        <v>241</v>
      </c>
      <c r="K4018" s="16">
        <f ca="1">VLOOKUP(Table3[[#This Row],[PRODUCT ID]],Table1[[PRODUCT]:[SELLING PRICE]],5,FALSE)</f>
        <v>302.51583421211802</v>
      </c>
      <c r="L4018" s="16">
        <f ca="1">J4018*Table3[[#This Row],[QUANTITY]]</f>
        <v>1205</v>
      </c>
      <c r="M4018" s="16">
        <f ca="1">K4018*Table3[[#This Row],[QUANTITY]]*(1-Table3[[#This Row],[DISCOUNT %]])</f>
        <v>1412.0432991714326</v>
      </c>
      <c r="N4018" s="3">
        <f>DAY(Table3[[#This Row],[DATE]])</f>
        <v>31</v>
      </c>
      <c r="O4018" s="3" t="str">
        <f>TEXT(Table3[[#This Row],[DATE]],"mmm")</f>
        <v>Dec</v>
      </c>
      <c r="P4018" s="3">
        <f>YEAR(Table3[[#This Row],[DATE]])</f>
        <v>2031</v>
      </c>
    </row>
    <row r="4019" spans="1:16" x14ac:dyDescent="0.3">
      <c r="A4019" s="6">
        <v>48214</v>
      </c>
      <c r="B4019" s="7" t="s">
        <v>1923</v>
      </c>
      <c r="C4019" s="9">
        <f t="shared" ca="1" si="124"/>
        <v>14</v>
      </c>
      <c r="D4019" s="9" t="s">
        <v>2116</v>
      </c>
      <c r="E4019" s="9" t="s">
        <v>2116</v>
      </c>
      <c r="F4019" s="10">
        <f t="shared" ca="1" si="125"/>
        <v>7.343683030593285E-3</v>
      </c>
      <c r="G4019" s="3" t="str">
        <f>VLOOKUP(Table3[[#This Row],[PRODUCT ID]],Table1[[PRODUCT]:[SELLING PRICE]],1,FALSE)</f>
        <v>Product871</v>
      </c>
      <c r="H4019" s="3" t="str">
        <f>VLOOKUP(Table3[[#This Row],[PRODUCT ID]],Table1[[PRODUCT]:[SELLING PRICE]],2,FALSE)</f>
        <v>Category2</v>
      </c>
      <c r="I4019" s="3" t="str">
        <f>VLOOKUP(Table3[[#This Row],[PRODUCT ID]],Table1[[PRODUCT]:[SELLING PRICE]],3,FALSE)</f>
        <v>Kg</v>
      </c>
      <c r="J4019" s="16">
        <f ca="1">VLOOKUP(Table3[[#This Row],[PRODUCT ID]],Table1[[PRODUCT]:[SELLING PRICE]],4,FALSE)</f>
        <v>95</v>
      </c>
      <c r="K4019" s="16">
        <f ca="1">VLOOKUP(Table3[[#This Row],[PRODUCT ID]],Table1[[PRODUCT]:[SELLING PRICE]],5,FALSE)</f>
        <v>184.85925069258258</v>
      </c>
      <c r="L4019" s="16">
        <f ca="1">J4019*Table3[[#This Row],[QUANTITY]]</f>
        <v>1330</v>
      </c>
      <c r="M4019" s="16">
        <f ca="1">K4019*Table3[[#This Row],[QUANTITY]]*(1-Table3[[#This Row],[DISCOUNT %]])</f>
        <v>2569.0238413031261</v>
      </c>
      <c r="N4019" s="3">
        <f>DAY(Table3[[#This Row],[DATE]])</f>
        <v>1</v>
      </c>
      <c r="O4019" s="3" t="str">
        <f>TEXT(Table3[[#This Row],[DATE]],"mmm")</f>
        <v>Jan</v>
      </c>
      <c r="P4019" s="3">
        <f>YEAR(Table3[[#This Row],[DATE]])</f>
        <v>2032</v>
      </c>
    </row>
    <row r="4020" spans="1:16" x14ac:dyDescent="0.3">
      <c r="A4020" s="6">
        <v>48215</v>
      </c>
      <c r="B4020" s="7" t="s">
        <v>1924</v>
      </c>
      <c r="C4020" s="9">
        <f t="shared" ca="1" si="124"/>
        <v>7</v>
      </c>
      <c r="D4020" s="9" t="s">
        <v>2117</v>
      </c>
      <c r="E4020" s="9" t="s">
        <v>2116</v>
      </c>
      <c r="F4020" s="10">
        <f t="shared" ca="1" si="125"/>
        <v>8.4495638176295115E-2</v>
      </c>
      <c r="G4020" s="3" t="str">
        <f>VLOOKUP(Table3[[#This Row],[PRODUCT ID]],Table1[[PRODUCT]:[SELLING PRICE]],1,FALSE)</f>
        <v>Product872</v>
      </c>
      <c r="H4020" s="3" t="str">
        <f>VLOOKUP(Table3[[#This Row],[PRODUCT ID]],Table1[[PRODUCT]:[SELLING PRICE]],2,FALSE)</f>
        <v>Category3</v>
      </c>
      <c r="I4020" s="3" t="str">
        <f>VLOOKUP(Table3[[#This Row],[PRODUCT ID]],Table1[[PRODUCT]:[SELLING PRICE]],3,FALSE)</f>
        <v>Lt</v>
      </c>
      <c r="J4020" s="16">
        <f ca="1">VLOOKUP(Table3[[#This Row],[PRODUCT ID]],Table1[[PRODUCT]:[SELLING PRICE]],4,FALSE)</f>
        <v>117</v>
      </c>
      <c r="K4020" s="16">
        <f ca="1">VLOOKUP(Table3[[#This Row],[PRODUCT ID]],Table1[[PRODUCT]:[SELLING PRICE]],5,FALSE)</f>
        <v>50.651315447785137</v>
      </c>
      <c r="L4020" s="16">
        <f ca="1">J4020*Table3[[#This Row],[QUANTITY]]</f>
        <v>819</v>
      </c>
      <c r="M4020" s="16">
        <f ca="1">K4020*Table3[[#This Row],[QUANTITY]]*(1-Table3[[#This Row],[DISCOUNT %]])</f>
        <v>324.60050157188988</v>
      </c>
      <c r="N4020" s="3">
        <f>DAY(Table3[[#This Row],[DATE]])</f>
        <v>2</v>
      </c>
      <c r="O4020" s="3" t="str">
        <f>TEXT(Table3[[#This Row],[DATE]],"mmm")</f>
        <v>Jan</v>
      </c>
      <c r="P4020" s="3">
        <f>YEAR(Table3[[#This Row],[DATE]])</f>
        <v>2032</v>
      </c>
    </row>
    <row r="4021" spans="1:16" x14ac:dyDescent="0.3">
      <c r="A4021" s="6">
        <v>48216</v>
      </c>
      <c r="B4021" s="7" t="s">
        <v>1925</v>
      </c>
      <c r="C4021" s="9">
        <f t="shared" ca="1" si="124"/>
        <v>6</v>
      </c>
      <c r="D4021" s="9" t="s">
        <v>2115</v>
      </c>
      <c r="E4021" s="9" t="s">
        <v>2116</v>
      </c>
      <c r="F4021" s="10">
        <f t="shared" ca="1" si="125"/>
        <v>3.9567836311591525E-2</v>
      </c>
      <c r="G4021" s="3" t="str">
        <f>VLOOKUP(Table3[[#This Row],[PRODUCT ID]],Table1[[PRODUCT]:[SELLING PRICE]],1,FALSE)</f>
        <v>Product873</v>
      </c>
      <c r="H4021" s="3" t="str">
        <f>VLOOKUP(Table3[[#This Row],[PRODUCT ID]],Table1[[PRODUCT]:[SELLING PRICE]],2,FALSE)</f>
        <v>Category4</v>
      </c>
      <c r="I4021" s="3" t="str">
        <f>VLOOKUP(Table3[[#This Row],[PRODUCT ID]],Table1[[PRODUCT]:[SELLING PRICE]],3,FALSE)</f>
        <v>Kg</v>
      </c>
      <c r="J4021" s="16">
        <f ca="1">VLOOKUP(Table3[[#This Row],[PRODUCT ID]],Table1[[PRODUCT]:[SELLING PRICE]],4,FALSE)</f>
        <v>212</v>
      </c>
      <c r="K4021" s="16">
        <f ca="1">VLOOKUP(Table3[[#This Row],[PRODUCT ID]],Table1[[PRODUCT]:[SELLING PRICE]],5,FALSE)</f>
        <v>102.26199695811971</v>
      </c>
      <c r="L4021" s="16">
        <f ca="1">J4021*Table3[[#This Row],[QUANTITY]]</f>
        <v>1272</v>
      </c>
      <c r="M4021" s="16">
        <f ca="1">K4021*Table3[[#This Row],[QUANTITY]]*(1-Table3[[#This Row],[DISCOUNT %]])</f>
        <v>589.29426600950615</v>
      </c>
      <c r="N4021" s="3">
        <f>DAY(Table3[[#This Row],[DATE]])</f>
        <v>3</v>
      </c>
      <c r="O4021" s="3" t="str">
        <f>TEXT(Table3[[#This Row],[DATE]],"mmm")</f>
        <v>Jan</v>
      </c>
      <c r="P4021" s="3">
        <f>YEAR(Table3[[#This Row],[DATE]])</f>
        <v>2032</v>
      </c>
    </row>
    <row r="4022" spans="1:16" x14ac:dyDescent="0.3">
      <c r="A4022" s="6">
        <v>48217</v>
      </c>
      <c r="B4022" s="7" t="s">
        <v>1926</v>
      </c>
      <c r="C4022" s="9">
        <f t="shared" ca="1" si="124"/>
        <v>9</v>
      </c>
      <c r="D4022" s="9" t="s">
        <v>2115</v>
      </c>
      <c r="E4022" s="9" t="s">
        <v>2116</v>
      </c>
      <c r="F4022" s="10">
        <f t="shared" ca="1" si="125"/>
        <v>3.9806829625188556E-3</v>
      </c>
      <c r="G4022" s="3" t="str">
        <f>VLOOKUP(Table3[[#This Row],[PRODUCT ID]],Table1[[PRODUCT]:[SELLING PRICE]],1,FALSE)</f>
        <v>Product874</v>
      </c>
      <c r="H4022" s="3" t="str">
        <f>VLOOKUP(Table3[[#This Row],[PRODUCT ID]],Table1[[PRODUCT]:[SELLING PRICE]],2,FALSE)</f>
        <v>Category5</v>
      </c>
      <c r="I4022" s="3" t="str">
        <f>VLOOKUP(Table3[[#This Row],[PRODUCT ID]],Table1[[PRODUCT]:[SELLING PRICE]],3,FALSE)</f>
        <v>Lt</v>
      </c>
      <c r="J4022" s="16">
        <f ca="1">VLOOKUP(Table3[[#This Row],[PRODUCT ID]],Table1[[PRODUCT]:[SELLING PRICE]],4,FALSE)</f>
        <v>117</v>
      </c>
      <c r="K4022" s="16">
        <f ca="1">VLOOKUP(Table3[[#This Row],[PRODUCT ID]],Table1[[PRODUCT]:[SELLING PRICE]],5,FALSE)</f>
        <v>50.469158853092118</v>
      </c>
      <c r="L4022" s="16">
        <f ca="1">J4022*Table3[[#This Row],[QUANTITY]]</f>
        <v>1053</v>
      </c>
      <c r="M4022" s="16">
        <f ca="1">K4022*Table3[[#This Row],[QUANTITY]]*(1-Table3[[#This Row],[DISCOUNT %]])</f>
        <v>452.41431419081658</v>
      </c>
      <c r="N4022" s="3">
        <f>DAY(Table3[[#This Row],[DATE]])</f>
        <v>4</v>
      </c>
      <c r="O4022" s="3" t="str">
        <f>TEXT(Table3[[#This Row],[DATE]],"mmm")</f>
        <v>Jan</v>
      </c>
      <c r="P4022" s="3">
        <f>YEAR(Table3[[#This Row],[DATE]])</f>
        <v>2032</v>
      </c>
    </row>
    <row r="4023" spans="1:16" x14ac:dyDescent="0.3">
      <c r="A4023" s="6">
        <v>48218</v>
      </c>
      <c r="B4023" s="7" t="s">
        <v>1927</v>
      </c>
      <c r="C4023" s="9">
        <f t="shared" ca="1" si="124"/>
        <v>8</v>
      </c>
      <c r="D4023" s="9" t="s">
        <v>2115</v>
      </c>
      <c r="E4023" s="9" t="s">
        <v>2116</v>
      </c>
      <c r="F4023" s="10">
        <f t="shared" ca="1" si="125"/>
        <v>1.5347998841311383E-2</v>
      </c>
      <c r="G4023" s="3" t="str">
        <f>VLOOKUP(Table3[[#This Row],[PRODUCT ID]],Table1[[PRODUCT]:[SELLING PRICE]],1,FALSE)</f>
        <v>Product875</v>
      </c>
      <c r="H4023" s="3" t="str">
        <f>VLOOKUP(Table3[[#This Row],[PRODUCT ID]],Table1[[PRODUCT]:[SELLING PRICE]],2,FALSE)</f>
        <v>Category1</v>
      </c>
      <c r="I4023" s="3" t="str">
        <f>VLOOKUP(Table3[[#This Row],[PRODUCT ID]],Table1[[PRODUCT]:[SELLING PRICE]],3,FALSE)</f>
        <v>Ft</v>
      </c>
      <c r="J4023" s="16">
        <f ca="1">VLOOKUP(Table3[[#This Row],[PRODUCT ID]],Table1[[PRODUCT]:[SELLING PRICE]],4,FALSE)</f>
        <v>101</v>
      </c>
      <c r="K4023" s="16">
        <f ca="1">VLOOKUP(Table3[[#This Row],[PRODUCT ID]],Table1[[PRODUCT]:[SELLING PRICE]],5,FALSE)</f>
        <v>266.33049205434145</v>
      </c>
      <c r="L4023" s="16">
        <f ca="1">J4023*Table3[[#This Row],[QUANTITY]]</f>
        <v>808</v>
      </c>
      <c r="M4023" s="16">
        <f ca="1">K4023*Table3[[#This Row],[QUANTITY]]*(1-Table3[[#This Row],[DISCOUNT %]])</f>
        <v>2097.9428157670841</v>
      </c>
      <c r="N4023" s="3">
        <f>DAY(Table3[[#This Row],[DATE]])</f>
        <v>5</v>
      </c>
      <c r="O4023" s="3" t="str">
        <f>TEXT(Table3[[#This Row],[DATE]],"mmm")</f>
        <v>Jan</v>
      </c>
      <c r="P4023" s="3">
        <f>YEAR(Table3[[#This Row],[DATE]])</f>
        <v>2032</v>
      </c>
    </row>
    <row r="4024" spans="1:16" x14ac:dyDescent="0.3">
      <c r="A4024" s="6">
        <v>48219</v>
      </c>
      <c r="B4024" s="7" t="s">
        <v>1928</v>
      </c>
      <c r="C4024" s="9">
        <f t="shared" ca="1" si="124"/>
        <v>2</v>
      </c>
      <c r="D4024" s="9" t="s">
        <v>2116</v>
      </c>
      <c r="E4024" s="9" t="s">
        <v>2118</v>
      </c>
      <c r="F4024" s="10">
        <f t="shared" ca="1" si="125"/>
        <v>8.7678221022187308E-2</v>
      </c>
      <c r="G4024" s="3" t="str">
        <f>VLOOKUP(Table3[[#This Row],[PRODUCT ID]],Table1[[PRODUCT]:[SELLING PRICE]],1,FALSE)</f>
        <v>Product876</v>
      </c>
      <c r="H4024" s="3" t="str">
        <f>VLOOKUP(Table3[[#This Row],[PRODUCT ID]],Table1[[PRODUCT]:[SELLING PRICE]],2,FALSE)</f>
        <v>Category2</v>
      </c>
      <c r="I4024" s="3" t="str">
        <f>VLOOKUP(Table3[[#This Row],[PRODUCT ID]],Table1[[PRODUCT]:[SELLING PRICE]],3,FALSE)</f>
        <v>Kg</v>
      </c>
      <c r="J4024" s="16">
        <f ca="1">VLOOKUP(Table3[[#This Row],[PRODUCT ID]],Table1[[PRODUCT]:[SELLING PRICE]],4,FALSE)</f>
        <v>196</v>
      </c>
      <c r="K4024" s="16">
        <f ca="1">VLOOKUP(Table3[[#This Row],[PRODUCT ID]],Table1[[PRODUCT]:[SELLING PRICE]],5,FALSE)</f>
        <v>219.29436891399769</v>
      </c>
      <c r="L4024" s="16">
        <f ca="1">J4024*Table3[[#This Row],[QUANTITY]]</f>
        <v>392</v>
      </c>
      <c r="M4024" s="16">
        <f ca="1">K4024*Table3[[#This Row],[QUANTITY]]*(1-Table3[[#This Row],[DISCOUNT %]])</f>
        <v>400.13405753487018</v>
      </c>
      <c r="N4024" s="3">
        <f>DAY(Table3[[#This Row],[DATE]])</f>
        <v>6</v>
      </c>
      <c r="O4024" s="3" t="str">
        <f>TEXT(Table3[[#This Row],[DATE]],"mmm")</f>
        <v>Jan</v>
      </c>
      <c r="P4024" s="3">
        <f>YEAR(Table3[[#This Row],[DATE]])</f>
        <v>2032</v>
      </c>
    </row>
    <row r="4025" spans="1:16" x14ac:dyDescent="0.3">
      <c r="A4025" s="6">
        <v>48220</v>
      </c>
      <c r="B4025" s="7" t="s">
        <v>1929</v>
      </c>
      <c r="C4025" s="9">
        <f t="shared" ca="1" si="124"/>
        <v>3</v>
      </c>
      <c r="D4025" s="9" t="s">
        <v>2116</v>
      </c>
      <c r="E4025" s="9" t="s">
        <v>2118</v>
      </c>
      <c r="F4025" s="10">
        <f t="shared" ca="1" si="125"/>
        <v>8.4459343688709346E-2</v>
      </c>
      <c r="G4025" s="3" t="str">
        <f>VLOOKUP(Table3[[#This Row],[PRODUCT ID]],Table1[[PRODUCT]:[SELLING PRICE]],1,FALSE)</f>
        <v>Product877</v>
      </c>
      <c r="H4025" s="3" t="str">
        <f>VLOOKUP(Table3[[#This Row],[PRODUCT ID]],Table1[[PRODUCT]:[SELLING PRICE]],2,FALSE)</f>
        <v>Category3</v>
      </c>
      <c r="I4025" s="3" t="str">
        <f>VLOOKUP(Table3[[#This Row],[PRODUCT ID]],Table1[[PRODUCT]:[SELLING PRICE]],3,FALSE)</f>
        <v>No</v>
      </c>
      <c r="J4025" s="16">
        <f ca="1">VLOOKUP(Table3[[#This Row],[PRODUCT ID]],Table1[[PRODUCT]:[SELLING PRICE]],4,FALSE)</f>
        <v>8</v>
      </c>
      <c r="K4025" s="16">
        <f ca="1">VLOOKUP(Table3[[#This Row],[PRODUCT ID]],Table1[[PRODUCT]:[SELLING PRICE]],5,FALSE)</f>
        <v>61.086242948810394</v>
      </c>
      <c r="L4025" s="16">
        <f ca="1">J4025*Table3[[#This Row],[QUANTITY]]</f>
        <v>24</v>
      </c>
      <c r="M4025" s="16">
        <f ca="1">K4025*Table3[[#This Row],[QUANTITY]]*(1-Table3[[#This Row],[DISCOUNT %]])</f>
        <v>167.78081688283447</v>
      </c>
      <c r="N4025" s="3">
        <f>DAY(Table3[[#This Row],[DATE]])</f>
        <v>7</v>
      </c>
      <c r="O4025" s="3" t="str">
        <f>TEXT(Table3[[#This Row],[DATE]],"mmm")</f>
        <v>Jan</v>
      </c>
      <c r="P4025" s="3">
        <f>YEAR(Table3[[#This Row],[DATE]])</f>
        <v>2032</v>
      </c>
    </row>
    <row r="4026" spans="1:16" x14ac:dyDescent="0.3">
      <c r="A4026" s="6">
        <v>48221</v>
      </c>
      <c r="B4026" s="7" t="s">
        <v>1930</v>
      </c>
      <c r="C4026" s="9">
        <f t="shared" ca="1" si="124"/>
        <v>8</v>
      </c>
      <c r="D4026" s="9" t="s">
        <v>2116</v>
      </c>
      <c r="E4026" s="9" t="s">
        <v>2116</v>
      </c>
      <c r="F4026" s="10">
        <f t="shared" ca="1" si="125"/>
        <v>6.8598653902685519E-2</v>
      </c>
      <c r="G4026" s="3" t="str">
        <f>VLOOKUP(Table3[[#This Row],[PRODUCT ID]],Table1[[PRODUCT]:[SELLING PRICE]],1,FALSE)</f>
        <v>Product878</v>
      </c>
      <c r="H4026" s="3" t="str">
        <f>VLOOKUP(Table3[[#This Row],[PRODUCT ID]],Table1[[PRODUCT]:[SELLING PRICE]],2,FALSE)</f>
        <v>Category4</v>
      </c>
      <c r="I4026" s="3" t="str">
        <f>VLOOKUP(Table3[[#This Row],[PRODUCT ID]],Table1[[PRODUCT]:[SELLING PRICE]],3,FALSE)</f>
        <v>No</v>
      </c>
      <c r="J4026" s="16">
        <f ca="1">VLOOKUP(Table3[[#This Row],[PRODUCT ID]],Table1[[PRODUCT]:[SELLING PRICE]],4,FALSE)</f>
        <v>130</v>
      </c>
      <c r="K4026" s="16">
        <f ca="1">VLOOKUP(Table3[[#This Row],[PRODUCT ID]],Table1[[PRODUCT]:[SELLING PRICE]],5,FALSE)</f>
        <v>209.68644674488712</v>
      </c>
      <c r="L4026" s="16">
        <f ca="1">J4026*Table3[[#This Row],[QUANTITY]]</f>
        <v>1040</v>
      </c>
      <c r="M4026" s="16">
        <f ca="1">K4026*Table3[[#This Row],[QUANTITY]]*(1-Table3[[#This Row],[DISCOUNT %]])</f>
        <v>1562.4179100524057</v>
      </c>
      <c r="N4026" s="3">
        <f>DAY(Table3[[#This Row],[DATE]])</f>
        <v>8</v>
      </c>
      <c r="O4026" s="3" t="str">
        <f>TEXT(Table3[[#This Row],[DATE]],"mmm")</f>
        <v>Jan</v>
      </c>
      <c r="P4026" s="3">
        <f>YEAR(Table3[[#This Row],[DATE]])</f>
        <v>2032</v>
      </c>
    </row>
    <row r="4027" spans="1:16" x14ac:dyDescent="0.3">
      <c r="A4027" s="6">
        <v>48222</v>
      </c>
      <c r="B4027" s="7" t="s">
        <v>1931</v>
      </c>
      <c r="C4027" s="9">
        <f t="shared" ca="1" si="124"/>
        <v>2</v>
      </c>
      <c r="D4027" s="9" t="s">
        <v>2115</v>
      </c>
      <c r="E4027" s="9" t="s">
        <v>2116</v>
      </c>
      <c r="F4027" s="10">
        <f t="shared" ca="1" si="125"/>
        <v>9.8328816129994417E-2</v>
      </c>
      <c r="G4027" s="3" t="str">
        <f>VLOOKUP(Table3[[#This Row],[PRODUCT ID]],Table1[[PRODUCT]:[SELLING PRICE]],1,FALSE)</f>
        <v>Product879</v>
      </c>
      <c r="H4027" s="3" t="str">
        <f>VLOOKUP(Table3[[#This Row],[PRODUCT ID]],Table1[[PRODUCT]:[SELLING PRICE]],2,FALSE)</f>
        <v>Category5</v>
      </c>
      <c r="I4027" s="3" t="str">
        <f>VLOOKUP(Table3[[#This Row],[PRODUCT ID]],Table1[[PRODUCT]:[SELLING PRICE]],3,FALSE)</f>
        <v>Ft</v>
      </c>
      <c r="J4027" s="16">
        <f ca="1">VLOOKUP(Table3[[#This Row],[PRODUCT ID]],Table1[[PRODUCT]:[SELLING PRICE]],4,FALSE)</f>
        <v>125</v>
      </c>
      <c r="K4027" s="16">
        <f ca="1">VLOOKUP(Table3[[#This Row],[PRODUCT ID]],Table1[[PRODUCT]:[SELLING PRICE]],5,FALSE)</f>
        <v>181.84199923379626</v>
      </c>
      <c r="L4027" s="16">
        <f ca="1">J4027*Table3[[#This Row],[QUANTITY]]</f>
        <v>250</v>
      </c>
      <c r="M4027" s="16">
        <f ca="1">K4027*Table3[[#This Row],[QUANTITY]]*(1-Table3[[#This Row],[DISCOUNT %]])</f>
        <v>327.92338145285146</v>
      </c>
      <c r="N4027" s="3">
        <f>DAY(Table3[[#This Row],[DATE]])</f>
        <v>9</v>
      </c>
      <c r="O4027" s="3" t="str">
        <f>TEXT(Table3[[#This Row],[DATE]],"mmm")</f>
        <v>Jan</v>
      </c>
      <c r="P4027" s="3">
        <f>YEAR(Table3[[#This Row],[DATE]])</f>
        <v>2032</v>
      </c>
    </row>
    <row r="4028" spans="1:16" x14ac:dyDescent="0.3">
      <c r="A4028" s="6">
        <v>48223</v>
      </c>
      <c r="B4028" s="7" t="s">
        <v>1932</v>
      </c>
      <c r="C4028" s="9">
        <f t="shared" ca="1" si="124"/>
        <v>7</v>
      </c>
      <c r="D4028" s="9" t="s">
        <v>2117</v>
      </c>
      <c r="E4028" s="9" t="s">
        <v>2116</v>
      </c>
      <c r="F4028" s="10">
        <f t="shared" ca="1" si="125"/>
        <v>6.6936719174028797E-2</v>
      </c>
      <c r="G4028" s="3" t="str">
        <f>VLOOKUP(Table3[[#This Row],[PRODUCT ID]],Table1[[PRODUCT]:[SELLING PRICE]],1,FALSE)</f>
        <v>Product880</v>
      </c>
      <c r="H4028" s="3" t="str">
        <f>VLOOKUP(Table3[[#This Row],[PRODUCT ID]],Table1[[PRODUCT]:[SELLING PRICE]],2,FALSE)</f>
        <v>Category1</v>
      </c>
      <c r="I4028" s="3" t="str">
        <f>VLOOKUP(Table3[[#This Row],[PRODUCT ID]],Table1[[PRODUCT]:[SELLING PRICE]],3,FALSE)</f>
        <v>No</v>
      </c>
      <c r="J4028" s="16">
        <f ca="1">VLOOKUP(Table3[[#This Row],[PRODUCT ID]],Table1[[PRODUCT]:[SELLING PRICE]],4,FALSE)</f>
        <v>156</v>
      </c>
      <c r="K4028" s="16">
        <f ca="1">VLOOKUP(Table3[[#This Row],[PRODUCT ID]],Table1[[PRODUCT]:[SELLING PRICE]],5,FALSE)</f>
        <v>314.07229917301839</v>
      </c>
      <c r="L4028" s="16">
        <f ca="1">J4028*Table3[[#This Row],[QUANTITY]]</f>
        <v>1092</v>
      </c>
      <c r="M4028" s="16">
        <f ca="1">K4028*Table3[[#This Row],[QUANTITY]]*(1-Table3[[#This Row],[DISCOUNT %]])</f>
        <v>2051.3453091805272</v>
      </c>
      <c r="N4028" s="3">
        <f>DAY(Table3[[#This Row],[DATE]])</f>
        <v>10</v>
      </c>
      <c r="O4028" s="3" t="str">
        <f>TEXT(Table3[[#This Row],[DATE]],"mmm")</f>
        <v>Jan</v>
      </c>
      <c r="P4028" s="3">
        <f>YEAR(Table3[[#This Row],[DATE]])</f>
        <v>2032</v>
      </c>
    </row>
    <row r="4029" spans="1:16" x14ac:dyDescent="0.3">
      <c r="A4029" s="6">
        <v>48224</v>
      </c>
      <c r="B4029" s="7" t="s">
        <v>1933</v>
      </c>
      <c r="C4029" s="9">
        <f t="shared" ca="1" si="124"/>
        <v>7</v>
      </c>
      <c r="D4029" s="9" t="s">
        <v>2117</v>
      </c>
      <c r="E4029" s="9" t="s">
        <v>2116</v>
      </c>
      <c r="F4029" s="10">
        <f t="shared" ca="1" si="125"/>
        <v>9.847715555067181E-2</v>
      </c>
      <c r="G4029" s="3" t="str">
        <f>VLOOKUP(Table3[[#This Row],[PRODUCT ID]],Table1[[PRODUCT]:[SELLING PRICE]],1,FALSE)</f>
        <v>Product881</v>
      </c>
      <c r="H4029" s="3" t="str">
        <f>VLOOKUP(Table3[[#This Row],[PRODUCT ID]],Table1[[PRODUCT]:[SELLING PRICE]],2,FALSE)</f>
        <v>Category2</v>
      </c>
      <c r="I4029" s="3" t="str">
        <f>VLOOKUP(Table3[[#This Row],[PRODUCT ID]],Table1[[PRODUCT]:[SELLING PRICE]],3,FALSE)</f>
        <v>Kg</v>
      </c>
      <c r="J4029" s="16">
        <f ca="1">VLOOKUP(Table3[[#This Row],[PRODUCT ID]],Table1[[PRODUCT]:[SELLING PRICE]],4,FALSE)</f>
        <v>125</v>
      </c>
      <c r="K4029" s="16">
        <f ca="1">VLOOKUP(Table3[[#This Row],[PRODUCT ID]],Table1[[PRODUCT]:[SELLING PRICE]],5,FALSE)</f>
        <v>307.82263163719716</v>
      </c>
      <c r="L4029" s="16">
        <f ca="1">J4029*Table3[[#This Row],[QUANTITY]]</f>
        <v>875</v>
      </c>
      <c r="M4029" s="16">
        <f ca="1">K4029*Table3[[#This Row],[QUANTITY]]*(1-Table3[[#This Row],[DISCOUNT %]])</f>
        <v>1942.5639412161063</v>
      </c>
      <c r="N4029" s="3">
        <f>DAY(Table3[[#This Row],[DATE]])</f>
        <v>11</v>
      </c>
      <c r="O4029" s="3" t="str">
        <f>TEXT(Table3[[#This Row],[DATE]],"mmm")</f>
        <v>Jan</v>
      </c>
      <c r="P4029" s="3">
        <f>YEAR(Table3[[#This Row],[DATE]])</f>
        <v>2032</v>
      </c>
    </row>
    <row r="4030" spans="1:16" x14ac:dyDescent="0.3">
      <c r="A4030" s="6">
        <v>48225</v>
      </c>
      <c r="B4030" s="7" t="s">
        <v>1934</v>
      </c>
      <c r="C4030" s="9">
        <f t="shared" ca="1" si="124"/>
        <v>9</v>
      </c>
      <c r="D4030" s="9" t="s">
        <v>2116</v>
      </c>
      <c r="E4030" s="9" t="s">
        <v>2118</v>
      </c>
      <c r="F4030" s="10">
        <f t="shared" ca="1" si="125"/>
        <v>6.3490255838598506E-2</v>
      </c>
      <c r="G4030" s="3" t="str">
        <f>VLOOKUP(Table3[[#This Row],[PRODUCT ID]],Table1[[PRODUCT]:[SELLING PRICE]],1,FALSE)</f>
        <v>Product882</v>
      </c>
      <c r="H4030" s="3" t="str">
        <f>VLOOKUP(Table3[[#This Row],[PRODUCT ID]],Table1[[PRODUCT]:[SELLING PRICE]],2,FALSE)</f>
        <v>Category3</v>
      </c>
      <c r="I4030" s="3" t="str">
        <f>VLOOKUP(Table3[[#This Row],[PRODUCT ID]],Table1[[PRODUCT]:[SELLING PRICE]],3,FALSE)</f>
        <v>Kg</v>
      </c>
      <c r="J4030" s="16">
        <f ca="1">VLOOKUP(Table3[[#This Row],[PRODUCT ID]],Table1[[PRODUCT]:[SELLING PRICE]],4,FALSE)</f>
        <v>200</v>
      </c>
      <c r="K4030" s="16">
        <f ca="1">VLOOKUP(Table3[[#This Row],[PRODUCT ID]],Table1[[PRODUCT]:[SELLING PRICE]],5,FALSE)</f>
        <v>211.97866553443012</v>
      </c>
      <c r="L4030" s="16">
        <f ca="1">J4030*Table3[[#This Row],[QUANTITY]]</f>
        <v>1800</v>
      </c>
      <c r="M4030" s="16">
        <f ca="1">K4030*Table3[[#This Row],[QUANTITY]]*(1-Table3[[#This Row],[DISCOUNT %]])</f>
        <v>1786.6807724459202</v>
      </c>
      <c r="N4030" s="3">
        <f>DAY(Table3[[#This Row],[DATE]])</f>
        <v>12</v>
      </c>
      <c r="O4030" s="3" t="str">
        <f>TEXT(Table3[[#This Row],[DATE]],"mmm")</f>
        <v>Jan</v>
      </c>
      <c r="P4030" s="3">
        <f>YEAR(Table3[[#This Row],[DATE]])</f>
        <v>2032</v>
      </c>
    </row>
    <row r="4031" spans="1:16" x14ac:dyDescent="0.3">
      <c r="A4031" s="6">
        <v>48226</v>
      </c>
      <c r="B4031" s="7" t="s">
        <v>1935</v>
      </c>
      <c r="C4031" s="9">
        <f t="shared" ca="1" si="124"/>
        <v>7</v>
      </c>
      <c r="D4031" s="9" t="s">
        <v>2116</v>
      </c>
      <c r="E4031" s="9" t="s">
        <v>2116</v>
      </c>
      <c r="F4031" s="10">
        <f t="shared" ca="1" si="125"/>
        <v>5.0167754377866691E-4</v>
      </c>
      <c r="G4031" s="3" t="str">
        <f>VLOOKUP(Table3[[#This Row],[PRODUCT ID]],Table1[[PRODUCT]:[SELLING PRICE]],1,FALSE)</f>
        <v>Product883</v>
      </c>
      <c r="H4031" s="3" t="str">
        <f>VLOOKUP(Table3[[#This Row],[PRODUCT ID]],Table1[[PRODUCT]:[SELLING PRICE]],2,FALSE)</f>
        <v>Category4</v>
      </c>
      <c r="I4031" s="3" t="str">
        <f>VLOOKUP(Table3[[#This Row],[PRODUCT ID]],Table1[[PRODUCT]:[SELLING PRICE]],3,FALSE)</f>
        <v>Lt</v>
      </c>
      <c r="J4031" s="16">
        <f ca="1">VLOOKUP(Table3[[#This Row],[PRODUCT ID]],Table1[[PRODUCT]:[SELLING PRICE]],4,FALSE)</f>
        <v>119</v>
      </c>
      <c r="K4031" s="16">
        <f ca="1">VLOOKUP(Table3[[#This Row],[PRODUCT ID]],Table1[[PRODUCT]:[SELLING PRICE]],5,FALSE)</f>
        <v>142.87453832101667</v>
      </c>
      <c r="L4031" s="16">
        <f ca="1">J4031*Table3[[#This Row],[QUANTITY]]</f>
        <v>833</v>
      </c>
      <c r="M4031" s="16">
        <f ca="1">K4031*Table3[[#This Row],[QUANTITY]]*(1-Table3[[#This Row],[DISCOUNT %]])</f>
        <v>999.62002961494284</v>
      </c>
      <c r="N4031" s="3">
        <f>DAY(Table3[[#This Row],[DATE]])</f>
        <v>13</v>
      </c>
      <c r="O4031" s="3" t="str">
        <f>TEXT(Table3[[#This Row],[DATE]],"mmm")</f>
        <v>Jan</v>
      </c>
      <c r="P4031" s="3">
        <f>YEAR(Table3[[#This Row],[DATE]])</f>
        <v>2032</v>
      </c>
    </row>
    <row r="4032" spans="1:16" x14ac:dyDescent="0.3">
      <c r="A4032" s="6">
        <v>48227</v>
      </c>
      <c r="B4032" s="7" t="s">
        <v>1936</v>
      </c>
      <c r="C4032" s="9">
        <f t="shared" ca="1" si="124"/>
        <v>5</v>
      </c>
      <c r="D4032" s="9" t="s">
        <v>2116</v>
      </c>
      <c r="E4032" s="9" t="s">
        <v>2116</v>
      </c>
      <c r="F4032" s="10">
        <f t="shared" ca="1" si="125"/>
        <v>8.2925044007707782E-2</v>
      </c>
      <c r="G4032" s="3" t="str">
        <f>VLOOKUP(Table3[[#This Row],[PRODUCT ID]],Table1[[PRODUCT]:[SELLING PRICE]],1,FALSE)</f>
        <v>Product884</v>
      </c>
      <c r="H4032" s="3" t="str">
        <f>VLOOKUP(Table3[[#This Row],[PRODUCT ID]],Table1[[PRODUCT]:[SELLING PRICE]],2,FALSE)</f>
        <v>Category5</v>
      </c>
      <c r="I4032" s="3" t="str">
        <f>VLOOKUP(Table3[[#This Row],[PRODUCT ID]],Table1[[PRODUCT]:[SELLING PRICE]],3,FALSE)</f>
        <v>Kg</v>
      </c>
      <c r="J4032" s="16">
        <f ca="1">VLOOKUP(Table3[[#This Row],[PRODUCT ID]],Table1[[PRODUCT]:[SELLING PRICE]],4,FALSE)</f>
        <v>27</v>
      </c>
      <c r="K4032" s="16">
        <f ca="1">VLOOKUP(Table3[[#This Row],[PRODUCT ID]],Table1[[PRODUCT]:[SELLING PRICE]],5,FALSE)</f>
        <v>68.290262017695355</v>
      </c>
      <c r="L4032" s="16">
        <f ca="1">J4032*Table3[[#This Row],[QUANTITY]]</f>
        <v>135</v>
      </c>
      <c r="M4032" s="16">
        <f ca="1">K4032*Table3[[#This Row],[QUANTITY]]*(1-Table3[[#This Row],[DISCOUNT %]])</f>
        <v>313.13644517290032</v>
      </c>
      <c r="N4032" s="3">
        <f>DAY(Table3[[#This Row],[DATE]])</f>
        <v>14</v>
      </c>
      <c r="O4032" s="3" t="str">
        <f>TEXT(Table3[[#This Row],[DATE]],"mmm")</f>
        <v>Jan</v>
      </c>
      <c r="P4032" s="3">
        <f>YEAR(Table3[[#This Row],[DATE]])</f>
        <v>2032</v>
      </c>
    </row>
    <row r="4033" spans="1:16" x14ac:dyDescent="0.3">
      <c r="A4033" s="6">
        <v>48228</v>
      </c>
      <c r="B4033" s="7" t="s">
        <v>1937</v>
      </c>
      <c r="C4033" s="9">
        <f t="shared" ca="1" si="124"/>
        <v>15</v>
      </c>
      <c r="D4033" s="9" t="s">
        <v>2116</v>
      </c>
      <c r="E4033" s="9" t="s">
        <v>2116</v>
      </c>
      <c r="F4033" s="10">
        <f t="shared" ca="1" si="125"/>
        <v>9.2762433077791473E-2</v>
      </c>
      <c r="G4033" s="3" t="str">
        <f>VLOOKUP(Table3[[#This Row],[PRODUCT ID]],Table1[[PRODUCT]:[SELLING PRICE]],1,FALSE)</f>
        <v>Product885</v>
      </c>
      <c r="H4033" s="3" t="str">
        <f>VLOOKUP(Table3[[#This Row],[PRODUCT ID]],Table1[[PRODUCT]:[SELLING PRICE]],2,FALSE)</f>
        <v>Category1</v>
      </c>
      <c r="I4033" s="3" t="str">
        <f>VLOOKUP(Table3[[#This Row],[PRODUCT ID]],Table1[[PRODUCT]:[SELLING PRICE]],3,FALSE)</f>
        <v>Lt</v>
      </c>
      <c r="J4033" s="16">
        <f ca="1">VLOOKUP(Table3[[#This Row],[PRODUCT ID]],Table1[[PRODUCT]:[SELLING PRICE]],4,FALSE)</f>
        <v>110</v>
      </c>
      <c r="K4033" s="16">
        <f ca="1">VLOOKUP(Table3[[#This Row],[PRODUCT ID]],Table1[[PRODUCT]:[SELLING PRICE]],5,FALSE)</f>
        <v>50.036074379718045</v>
      </c>
      <c r="L4033" s="16">
        <f ca="1">J4033*Table3[[#This Row],[QUANTITY]]</f>
        <v>1650</v>
      </c>
      <c r="M4033" s="16">
        <f ca="1">K4033*Table3[[#This Row],[QUANTITY]]*(1-Table3[[#This Row],[DISCOUNT %]])</f>
        <v>680.91909567891082</v>
      </c>
      <c r="N4033" s="3">
        <f>DAY(Table3[[#This Row],[DATE]])</f>
        <v>15</v>
      </c>
      <c r="O4033" s="3" t="str">
        <f>TEXT(Table3[[#This Row],[DATE]],"mmm")</f>
        <v>Jan</v>
      </c>
      <c r="P4033" s="3">
        <f>YEAR(Table3[[#This Row],[DATE]])</f>
        <v>2032</v>
      </c>
    </row>
    <row r="4034" spans="1:16" x14ac:dyDescent="0.3">
      <c r="A4034" s="6">
        <v>48229</v>
      </c>
      <c r="B4034" s="7" t="s">
        <v>1938</v>
      </c>
      <c r="C4034" s="9">
        <f t="shared" ca="1" si="124"/>
        <v>12</v>
      </c>
      <c r="D4034" s="9" t="s">
        <v>2115</v>
      </c>
      <c r="E4034" s="9" t="s">
        <v>2116</v>
      </c>
      <c r="F4034" s="10">
        <f t="shared" ca="1" si="125"/>
        <v>4.8320787972568448E-3</v>
      </c>
      <c r="G4034" s="3" t="str">
        <f>VLOOKUP(Table3[[#This Row],[PRODUCT ID]],Table1[[PRODUCT]:[SELLING PRICE]],1,FALSE)</f>
        <v>Product886</v>
      </c>
      <c r="H4034" s="3" t="str">
        <f>VLOOKUP(Table3[[#This Row],[PRODUCT ID]],Table1[[PRODUCT]:[SELLING PRICE]],2,FALSE)</f>
        <v>Category2</v>
      </c>
      <c r="I4034" s="3" t="str">
        <f>VLOOKUP(Table3[[#This Row],[PRODUCT ID]],Table1[[PRODUCT]:[SELLING PRICE]],3,FALSE)</f>
        <v>Ft</v>
      </c>
      <c r="J4034" s="16">
        <f ca="1">VLOOKUP(Table3[[#This Row],[PRODUCT ID]],Table1[[PRODUCT]:[SELLING PRICE]],4,FALSE)</f>
        <v>81</v>
      </c>
      <c r="K4034" s="16">
        <f ca="1">VLOOKUP(Table3[[#This Row],[PRODUCT ID]],Table1[[PRODUCT]:[SELLING PRICE]],5,FALSE)</f>
        <v>260.12171460678269</v>
      </c>
      <c r="L4034" s="16">
        <f ca="1">J4034*Table3[[#This Row],[QUANTITY]]</f>
        <v>972</v>
      </c>
      <c r="M4034" s="16">
        <f ca="1">K4034*Table3[[#This Row],[QUANTITY]]*(1-Table3[[#This Row],[DISCOUNT %]])</f>
        <v>3106.3774318191017</v>
      </c>
      <c r="N4034" s="3">
        <f>DAY(Table3[[#This Row],[DATE]])</f>
        <v>16</v>
      </c>
      <c r="O4034" s="3" t="str">
        <f>TEXT(Table3[[#This Row],[DATE]],"mmm")</f>
        <v>Jan</v>
      </c>
      <c r="P4034" s="3">
        <f>YEAR(Table3[[#This Row],[DATE]])</f>
        <v>2032</v>
      </c>
    </row>
    <row r="4035" spans="1:16" x14ac:dyDescent="0.3">
      <c r="A4035" s="6">
        <v>48230</v>
      </c>
      <c r="B4035" s="7" t="s">
        <v>1939</v>
      </c>
      <c r="C4035" s="9">
        <f t="shared" ref="C4035:C4098" ca="1" si="126">RANDBETWEEN(1,15)</f>
        <v>7</v>
      </c>
      <c r="D4035" s="9" t="s">
        <v>2116</v>
      </c>
      <c r="E4035" s="9" t="s">
        <v>2116</v>
      </c>
      <c r="F4035" s="10">
        <f t="shared" ref="F4035:F4098" ca="1" si="127">RAND()*(0.1)</f>
        <v>5.0752460874818744E-2</v>
      </c>
      <c r="G4035" s="3" t="str">
        <f>VLOOKUP(Table3[[#This Row],[PRODUCT ID]],Table1[[PRODUCT]:[SELLING PRICE]],1,FALSE)</f>
        <v>Product887</v>
      </c>
      <c r="H4035" s="3" t="str">
        <f>VLOOKUP(Table3[[#This Row],[PRODUCT ID]],Table1[[PRODUCT]:[SELLING PRICE]],2,FALSE)</f>
        <v>Category3</v>
      </c>
      <c r="I4035" s="3" t="str">
        <f>VLOOKUP(Table3[[#This Row],[PRODUCT ID]],Table1[[PRODUCT]:[SELLING PRICE]],3,FALSE)</f>
        <v>Kg</v>
      </c>
      <c r="J4035" s="16">
        <f ca="1">VLOOKUP(Table3[[#This Row],[PRODUCT ID]],Table1[[PRODUCT]:[SELLING PRICE]],4,FALSE)</f>
        <v>85</v>
      </c>
      <c r="K4035" s="16">
        <f ca="1">VLOOKUP(Table3[[#This Row],[PRODUCT ID]],Table1[[PRODUCT]:[SELLING PRICE]],5,FALSE)</f>
        <v>248.22979551092621</v>
      </c>
      <c r="L4035" s="16">
        <f ca="1">J4035*Table3[[#This Row],[QUANTITY]]</f>
        <v>595</v>
      </c>
      <c r="M4035" s="16">
        <f ca="1">K4035*Table3[[#This Row],[QUANTITY]]*(1-Table3[[#This Row],[DISCOUNT %]])</f>
        <v>1649.4206576840556</v>
      </c>
      <c r="N4035" s="3">
        <f>DAY(Table3[[#This Row],[DATE]])</f>
        <v>17</v>
      </c>
      <c r="O4035" s="3" t="str">
        <f>TEXT(Table3[[#This Row],[DATE]],"mmm")</f>
        <v>Jan</v>
      </c>
      <c r="P4035" s="3">
        <f>YEAR(Table3[[#This Row],[DATE]])</f>
        <v>2032</v>
      </c>
    </row>
    <row r="4036" spans="1:16" x14ac:dyDescent="0.3">
      <c r="A4036" s="6">
        <v>48231</v>
      </c>
      <c r="B4036" s="7" t="s">
        <v>1940</v>
      </c>
      <c r="C4036" s="9">
        <f t="shared" ca="1" si="126"/>
        <v>11</v>
      </c>
      <c r="D4036" s="9" t="s">
        <v>2117</v>
      </c>
      <c r="E4036" s="9" t="s">
        <v>2118</v>
      </c>
      <c r="F4036" s="10">
        <f t="shared" ca="1" si="127"/>
        <v>8.6665376092077598E-2</v>
      </c>
      <c r="G4036" s="3" t="str">
        <f>VLOOKUP(Table3[[#This Row],[PRODUCT ID]],Table1[[PRODUCT]:[SELLING PRICE]],1,FALSE)</f>
        <v>Product888</v>
      </c>
      <c r="H4036" s="3" t="str">
        <f>VLOOKUP(Table3[[#This Row],[PRODUCT ID]],Table1[[PRODUCT]:[SELLING PRICE]],2,FALSE)</f>
        <v>Category4</v>
      </c>
      <c r="I4036" s="3" t="str">
        <f>VLOOKUP(Table3[[#This Row],[PRODUCT ID]],Table1[[PRODUCT]:[SELLING PRICE]],3,FALSE)</f>
        <v>No</v>
      </c>
      <c r="J4036" s="16">
        <f ca="1">VLOOKUP(Table3[[#This Row],[PRODUCT ID]],Table1[[PRODUCT]:[SELLING PRICE]],4,FALSE)</f>
        <v>95</v>
      </c>
      <c r="K4036" s="16">
        <f ca="1">VLOOKUP(Table3[[#This Row],[PRODUCT ID]],Table1[[PRODUCT]:[SELLING PRICE]],5,FALSE)</f>
        <v>151.69018828782922</v>
      </c>
      <c r="L4036" s="16">
        <f ca="1">J4036*Table3[[#This Row],[QUANTITY]]</f>
        <v>1045</v>
      </c>
      <c r="M4036" s="16">
        <f ca="1">K4036*Table3[[#This Row],[QUANTITY]]*(1-Table3[[#This Row],[DISCOUNT %]])</f>
        <v>1523.9829117742506</v>
      </c>
      <c r="N4036" s="3">
        <f>DAY(Table3[[#This Row],[DATE]])</f>
        <v>18</v>
      </c>
      <c r="O4036" s="3" t="str">
        <f>TEXT(Table3[[#This Row],[DATE]],"mmm")</f>
        <v>Jan</v>
      </c>
      <c r="P4036" s="3">
        <f>YEAR(Table3[[#This Row],[DATE]])</f>
        <v>2032</v>
      </c>
    </row>
    <row r="4037" spans="1:16" x14ac:dyDescent="0.3">
      <c r="A4037" s="6">
        <v>48232</v>
      </c>
      <c r="B4037" s="7" t="s">
        <v>1941</v>
      </c>
      <c r="C4037" s="9">
        <f t="shared" ca="1" si="126"/>
        <v>6</v>
      </c>
      <c r="D4037" s="9" t="s">
        <v>2115</v>
      </c>
      <c r="E4037" s="9" t="s">
        <v>2118</v>
      </c>
      <c r="F4037" s="10">
        <f t="shared" ca="1" si="127"/>
        <v>5.2014036260717659E-3</v>
      </c>
      <c r="G4037" s="3" t="str">
        <f>VLOOKUP(Table3[[#This Row],[PRODUCT ID]],Table1[[PRODUCT]:[SELLING PRICE]],1,FALSE)</f>
        <v>Product889</v>
      </c>
      <c r="H4037" s="3" t="str">
        <f>VLOOKUP(Table3[[#This Row],[PRODUCT ID]],Table1[[PRODUCT]:[SELLING PRICE]],2,FALSE)</f>
        <v>Category1</v>
      </c>
      <c r="I4037" s="3" t="str">
        <f>VLOOKUP(Table3[[#This Row],[PRODUCT ID]],Table1[[PRODUCT]:[SELLING PRICE]],3,FALSE)</f>
        <v>No</v>
      </c>
      <c r="J4037" s="16">
        <f ca="1">VLOOKUP(Table3[[#This Row],[PRODUCT ID]],Table1[[PRODUCT]:[SELLING PRICE]],4,FALSE)</f>
        <v>141</v>
      </c>
      <c r="K4037" s="16">
        <f ca="1">VLOOKUP(Table3[[#This Row],[PRODUCT ID]],Table1[[PRODUCT]:[SELLING PRICE]],5,FALSE)</f>
        <v>267.86564440687141</v>
      </c>
      <c r="L4037" s="16">
        <f ca="1">J4037*Table3[[#This Row],[QUANTITY]]</f>
        <v>846</v>
      </c>
      <c r="M4037" s="16">
        <f ca="1">K4037*Table3[[#This Row],[QUANTITY]]*(1-Table3[[#This Row],[DISCOUNT %]])</f>
        <v>1598.8342024365206</v>
      </c>
      <c r="N4037" s="3">
        <f>DAY(Table3[[#This Row],[DATE]])</f>
        <v>19</v>
      </c>
      <c r="O4037" s="3" t="str">
        <f>TEXT(Table3[[#This Row],[DATE]],"mmm")</f>
        <v>Jan</v>
      </c>
      <c r="P4037" s="3">
        <f>YEAR(Table3[[#This Row],[DATE]])</f>
        <v>2032</v>
      </c>
    </row>
    <row r="4038" spans="1:16" x14ac:dyDescent="0.3">
      <c r="A4038" s="6">
        <v>48233</v>
      </c>
      <c r="B4038" s="7" t="s">
        <v>1942</v>
      </c>
      <c r="C4038" s="9">
        <f t="shared" ca="1" si="126"/>
        <v>9</v>
      </c>
      <c r="D4038" s="9" t="s">
        <v>2115</v>
      </c>
      <c r="E4038" s="9" t="s">
        <v>2116</v>
      </c>
      <c r="F4038" s="10">
        <f t="shared" ca="1" si="127"/>
        <v>1.0470585863520499E-2</v>
      </c>
      <c r="G4038" s="3" t="str">
        <f>VLOOKUP(Table3[[#This Row],[PRODUCT ID]],Table1[[PRODUCT]:[SELLING PRICE]],1,FALSE)</f>
        <v>Product890</v>
      </c>
      <c r="H4038" s="3" t="str">
        <f>VLOOKUP(Table3[[#This Row],[PRODUCT ID]],Table1[[PRODUCT]:[SELLING PRICE]],2,FALSE)</f>
        <v>Category2</v>
      </c>
      <c r="I4038" s="3" t="str">
        <f>VLOOKUP(Table3[[#This Row],[PRODUCT ID]],Table1[[PRODUCT]:[SELLING PRICE]],3,FALSE)</f>
        <v>Ft</v>
      </c>
      <c r="J4038" s="16">
        <f ca="1">VLOOKUP(Table3[[#This Row],[PRODUCT ID]],Table1[[PRODUCT]:[SELLING PRICE]],4,FALSE)</f>
        <v>59</v>
      </c>
      <c r="K4038" s="16">
        <f ca="1">VLOOKUP(Table3[[#This Row],[PRODUCT ID]],Table1[[PRODUCT]:[SELLING PRICE]],5,FALSE)</f>
        <v>147.38540631633612</v>
      </c>
      <c r="L4038" s="16">
        <f ca="1">J4038*Table3[[#This Row],[QUANTITY]]</f>
        <v>531</v>
      </c>
      <c r="M4038" s="16">
        <f ca="1">K4038*Table3[[#This Row],[QUANTITY]]*(1-Table3[[#This Row],[DISCOUNT %]])</f>
        <v>1312.5797528802398</v>
      </c>
      <c r="N4038" s="3">
        <f>DAY(Table3[[#This Row],[DATE]])</f>
        <v>20</v>
      </c>
      <c r="O4038" s="3" t="str">
        <f>TEXT(Table3[[#This Row],[DATE]],"mmm")</f>
        <v>Jan</v>
      </c>
      <c r="P4038" s="3">
        <f>YEAR(Table3[[#This Row],[DATE]])</f>
        <v>2032</v>
      </c>
    </row>
    <row r="4039" spans="1:16" x14ac:dyDescent="0.3">
      <c r="A4039" s="6">
        <v>48234</v>
      </c>
      <c r="B4039" s="7" t="s">
        <v>1943</v>
      </c>
      <c r="C4039" s="9">
        <f t="shared" ca="1" si="126"/>
        <v>7</v>
      </c>
      <c r="D4039" s="9" t="s">
        <v>2115</v>
      </c>
      <c r="E4039" s="9" t="s">
        <v>2116</v>
      </c>
      <c r="F4039" s="10">
        <f t="shared" ca="1" si="127"/>
        <v>1.5168825646019568E-2</v>
      </c>
      <c r="G4039" s="3" t="str">
        <f>VLOOKUP(Table3[[#This Row],[PRODUCT ID]],Table1[[PRODUCT]:[SELLING PRICE]],1,FALSE)</f>
        <v>Product891</v>
      </c>
      <c r="H4039" s="3" t="str">
        <f>VLOOKUP(Table3[[#This Row],[PRODUCT ID]],Table1[[PRODUCT]:[SELLING PRICE]],2,FALSE)</f>
        <v>Category3</v>
      </c>
      <c r="I4039" s="3" t="str">
        <f>VLOOKUP(Table3[[#This Row],[PRODUCT ID]],Table1[[PRODUCT]:[SELLING PRICE]],3,FALSE)</f>
        <v>No</v>
      </c>
      <c r="J4039" s="16">
        <f ca="1">VLOOKUP(Table3[[#This Row],[PRODUCT ID]],Table1[[PRODUCT]:[SELLING PRICE]],4,FALSE)</f>
        <v>82</v>
      </c>
      <c r="K4039" s="16">
        <f ca="1">VLOOKUP(Table3[[#This Row],[PRODUCT ID]],Table1[[PRODUCT]:[SELLING PRICE]],5,FALSE)</f>
        <v>54.971409143375361</v>
      </c>
      <c r="L4039" s="16">
        <f ca="1">J4039*Table3[[#This Row],[QUANTITY]]</f>
        <v>574</v>
      </c>
      <c r="M4039" s="16">
        <f ca="1">K4039*Table3[[#This Row],[QUANTITY]]*(1-Table3[[#This Row],[DISCOUNT %]])</f>
        <v>378.96290195794444</v>
      </c>
      <c r="N4039" s="3">
        <f>DAY(Table3[[#This Row],[DATE]])</f>
        <v>21</v>
      </c>
      <c r="O4039" s="3" t="str">
        <f>TEXT(Table3[[#This Row],[DATE]],"mmm")</f>
        <v>Jan</v>
      </c>
      <c r="P4039" s="3">
        <f>YEAR(Table3[[#This Row],[DATE]])</f>
        <v>2032</v>
      </c>
    </row>
    <row r="4040" spans="1:16" x14ac:dyDescent="0.3">
      <c r="A4040" s="6">
        <v>48235</v>
      </c>
      <c r="B4040" s="7" t="s">
        <v>1944</v>
      </c>
      <c r="C4040" s="9">
        <f t="shared" ca="1" si="126"/>
        <v>15</v>
      </c>
      <c r="D4040" s="9" t="s">
        <v>2116</v>
      </c>
      <c r="E4040" s="9" t="s">
        <v>2116</v>
      </c>
      <c r="F4040" s="10">
        <f t="shared" ca="1" si="127"/>
        <v>5.086649718983486E-2</v>
      </c>
      <c r="G4040" s="3" t="str">
        <f>VLOOKUP(Table3[[#This Row],[PRODUCT ID]],Table1[[PRODUCT]:[SELLING PRICE]],1,FALSE)</f>
        <v>Product892</v>
      </c>
      <c r="H4040" s="3" t="str">
        <f>VLOOKUP(Table3[[#This Row],[PRODUCT ID]],Table1[[PRODUCT]:[SELLING PRICE]],2,FALSE)</f>
        <v>Category4</v>
      </c>
      <c r="I4040" s="3" t="str">
        <f>VLOOKUP(Table3[[#This Row],[PRODUCT ID]],Table1[[PRODUCT]:[SELLING PRICE]],3,FALSE)</f>
        <v>Kg</v>
      </c>
      <c r="J4040" s="16">
        <f ca="1">VLOOKUP(Table3[[#This Row],[PRODUCT ID]],Table1[[PRODUCT]:[SELLING PRICE]],4,FALSE)</f>
        <v>84</v>
      </c>
      <c r="K4040" s="16">
        <f ca="1">VLOOKUP(Table3[[#This Row],[PRODUCT ID]],Table1[[PRODUCT]:[SELLING PRICE]],5,FALSE)</f>
        <v>316.19850162344153</v>
      </c>
      <c r="L4040" s="16">
        <f ca="1">J4040*Table3[[#This Row],[QUANTITY]]</f>
        <v>1260</v>
      </c>
      <c r="M4040" s="16">
        <f ca="1">K4040*Table3[[#This Row],[QUANTITY]]*(1-Table3[[#This Row],[DISCOUNT %]])</f>
        <v>4501.7188714377417</v>
      </c>
      <c r="N4040" s="3">
        <f>DAY(Table3[[#This Row],[DATE]])</f>
        <v>22</v>
      </c>
      <c r="O4040" s="3" t="str">
        <f>TEXT(Table3[[#This Row],[DATE]],"mmm")</f>
        <v>Jan</v>
      </c>
      <c r="P4040" s="3">
        <f>YEAR(Table3[[#This Row],[DATE]])</f>
        <v>2032</v>
      </c>
    </row>
    <row r="4041" spans="1:16" x14ac:dyDescent="0.3">
      <c r="A4041" s="6">
        <v>48236</v>
      </c>
      <c r="B4041" s="7" t="s">
        <v>1945</v>
      </c>
      <c r="C4041" s="9">
        <f t="shared" ca="1" si="126"/>
        <v>4</v>
      </c>
      <c r="D4041" s="9" t="s">
        <v>2116</v>
      </c>
      <c r="E4041" s="9" t="s">
        <v>2116</v>
      </c>
      <c r="F4041" s="10">
        <f t="shared" ca="1" si="127"/>
        <v>6.3967965533082045E-3</v>
      </c>
      <c r="G4041" s="3" t="str">
        <f>VLOOKUP(Table3[[#This Row],[PRODUCT ID]],Table1[[PRODUCT]:[SELLING PRICE]],1,FALSE)</f>
        <v>Product893</v>
      </c>
      <c r="H4041" s="3" t="str">
        <f>VLOOKUP(Table3[[#This Row],[PRODUCT ID]],Table1[[PRODUCT]:[SELLING PRICE]],2,FALSE)</f>
        <v>Category5</v>
      </c>
      <c r="I4041" s="3" t="str">
        <f>VLOOKUP(Table3[[#This Row],[PRODUCT ID]],Table1[[PRODUCT]:[SELLING PRICE]],3,FALSE)</f>
        <v>Kg</v>
      </c>
      <c r="J4041" s="16">
        <f ca="1">VLOOKUP(Table3[[#This Row],[PRODUCT ID]],Table1[[PRODUCT]:[SELLING PRICE]],4,FALSE)</f>
        <v>136</v>
      </c>
      <c r="K4041" s="16">
        <f ca="1">VLOOKUP(Table3[[#This Row],[PRODUCT ID]],Table1[[PRODUCT]:[SELLING PRICE]],5,FALSE)</f>
        <v>140.87151806039725</v>
      </c>
      <c r="L4041" s="16">
        <f ca="1">J4041*Table3[[#This Row],[QUANTITY]]</f>
        <v>544</v>
      </c>
      <c r="M4041" s="16">
        <f ca="1">K4041*Table3[[#This Row],[QUANTITY]]*(1-Table3[[#This Row],[DISCOUNT %]])</f>
        <v>559.88156647683684</v>
      </c>
      <c r="N4041" s="3">
        <f>DAY(Table3[[#This Row],[DATE]])</f>
        <v>23</v>
      </c>
      <c r="O4041" s="3" t="str">
        <f>TEXT(Table3[[#This Row],[DATE]],"mmm")</f>
        <v>Jan</v>
      </c>
      <c r="P4041" s="3">
        <f>YEAR(Table3[[#This Row],[DATE]])</f>
        <v>2032</v>
      </c>
    </row>
    <row r="4042" spans="1:16" x14ac:dyDescent="0.3">
      <c r="A4042" s="6">
        <v>48237</v>
      </c>
      <c r="B4042" s="7" t="s">
        <v>1946</v>
      </c>
      <c r="C4042" s="9">
        <f t="shared" ca="1" si="126"/>
        <v>1</v>
      </c>
      <c r="D4042" s="9" t="s">
        <v>2116</v>
      </c>
      <c r="E4042" s="9" t="s">
        <v>2118</v>
      </c>
      <c r="F4042" s="10">
        <f t="shared" ca="1" si="127"/>
        <v>8.4869139339644725E-2</v>
      </c>
      <c r="G4042" s="3" t="str">
        <f>VLOOKUP(Table3[[#This Row],[PRODUCT ID]],Table1[[PRODUCT]:[SELLING PRICE]],1,FALSE)</f>
        <v>Product894</v>
      </c>
      <c r="H4042" s="3" t="str">
        <f>VLOOKUP(Table3[[#This Row],[PRODUCT ID]],Table1[[PRODUCT]:[SELLING PRICE]],2,FALSE)</f>
        <v>Category1</v>
      </c>
      <c r="I4042" s="3" t="str">
        <f>VLOOKUP(Table3[[#This Row],[PRODUCT ID]],Table1[[PRODUCT]:[SELLING PRICE]],3,FALSE)</f>
        <v>Lt</v>
      </c>
      <c r="J4042" s="16">
        <f ca="1">VLOOKUP(Table3[[#This Row],[PRODUCT ID]],Table1[[PRODUCT]:[SELLING PRICE]],4,FALSE)</f>
        <v>15</v>
      </c>
      <c r="K4042" s="16">
        <f ca="1">VLOOKUP(Table3[[#This Row],[PRODUCT ID]],Table1[[PRODUCT]:[SELLING PRICE]],5,FALSE)</f>
        <v>174.98799096865579</v>
      </c>
      <c r="L4042" s="16">
        <f ca="1">J4042*Table3[[#This Row],[QUANTITY]]</f>
        <v>15</v>
      </c>
      <c r="M4042" s="16">
        <f ca="1">K4042*Table3[[#This Row],[QUANTITY]]*(1-Table3[[#This Row],[DISCOUNT %]])</f>
        <v>160.13691078037246</v>
      </c>
      <c r="N4042" s="3">
        <f>DAY(Table3[[#This Row],[DATE]])</f>
        <v>24</v>
      </c>
      <c r="O4042" s="3" t="str">
        <f>TEXT(Table3[[#This Row],[DATE]],"mmm")</f>
        <v>Jan</v>
      </c>
      <c r="P4042" s="3">
        <f>YEAR(Table3[[#This Row],[DATE]])</f>
        <v>2032</v>
      </c>
    </row>
    <row r="4043" spans="1:16" x14ac:dyDescent="0.3">
      <c r="A4043" s="6">
        <v>48238</v>
      </c>
      <c r="B4043" s="7" t="s">
        <v>1947</v>
      </c>
      <c r="C4043" s="9">
        <f t="shared" ca="1" si="126"/>
        <v>13</v>
      </c>
      <c r="D4043" s="9" t="s">
        <v>2115</v>
      </c>
      <c r="E4043" s="9" t="s">
        <v>2116</v>
      </c>
      <c r="F4043" s="10">
        <f t="shared" ca="1" si="127"/>
        <v>3.7825749443331919E-2</v>
      </c>
      <c r="G4043" s="3" t="str">
        <f>VLOOKUP(Table3[[#This Row],[PRODUCT ID]],Table1[[PRODUCT]:[SELLING PRICE]],1,FALSE)</f>
        <v>Product895</v>
      </c>
      <c r="H4043" s="3" t="str">
        <f>VLOOKUP(Table3[[#This Row],[PRODUCT ID]],Table1[[PRODUCT]:[SELLING PRICE]],2,FALSE)</f>
        <v>Category2</v>
      </c>
      <c r="I4043" s="3" t="str">
        <f>VLOOKUP(Table3[[#This Row],[PRODUCT ID]],Table1[[PRODUCT]:[SELLING PRICE]],3,FALSE)</f>
        <v>Kg</v>
      </c>
      <c r="J4043" s="16">
        <f ca="1">VLOOKUP(Table3[[#This Row],[PRODUCT ID]],Table1[[PRODUCT]:[SELLING PRICE]],4,FALSE)</f>
        <v>184</v>
      </c>
      <c r="K4043" s="16">
        <f ca="1">VLOOKUP(Table3[[#This Row],[PRODUCT ID]],Table1[[PRODUCT]:[SELLING PRICE]],5,FALSE)</f>
        <v>48.011919559748151</v>
      </c>
      <c r="L4043" s="16">
        <f ca="1">J4043*Table3[[#This Row],[QUANTITY]]</f>
        <v>2392</v>
      </c>
      <c r="M4043" s="16">
        <f ca="1">K4043*Table3[[#This Row],[QUANTITY]]*(1-Table3[[#This Row],[DISCOUNT %]])</f>
        <v>600.54582536244016</v>
      </c>
      <c r="N4043" s="3">
        <f>DAY(Table3[[#This Row],[DATE]])</f>
        <v>25</v>
      </c>
      <c r="O4043" s="3" t="str">
        <f>TEXT(Table3[[#This Row],[DATE]],"mmm")</f>
        <v>Jan</v>
      </c>
      <c r="P4043" s="3">
        <f>YEAR(Table3[[#This Row],[DATE]])</f>
        <v>2032</v>
      </c>
    </row>
    <row r="4044" spans="1:16" x14ac:dyDescent="0.3">
      <c r="A4044" s="6">
        <v>48239</v>
      </c>
      <c r="B4044" s="7" t="s">
        <v>1948</v>
      </c>
      <c r="C4044" s="9">
        <f t="shared" ca="1" si="126"/>
        <v>7</v>
      </c>
      <c r="D4044" s="9" t="s">
        <v>2117</v>
      </c>
      <c r="E4044" s="9" t="s">
        <v>2116</v>
      </c>
      <c r="F4044" s="10">
        <f t="shared" ca="1" si="127"/>
        <v>4.7375245744323063E-3</v>
      </c>
      <c r="G4044" s="3" t="str">
        <f>VLOOKUP(Table3[[#This Row],[PRODUCT ID]],Table1[[PRODUCT]:[SELLING PRICE]],1,FALSE)</f>
        <v>Product896</v>
      </c>
      <c r="H4044" s="3" t="str">
        <f>VLOOKUP(Table3[[#This Row],[PRODUCT ID]],Table1[[PRODUCT]:[SELLING PRICE]],2,FALSE)</f>
        <v>Category3</v>
      </c>
      <c r="I4044" s="3" t="str">
        <f>VLOOKUP(Table3[[#This Row],[PRODUCT ID]],Table1[[PRODUCT]:[SELLING PRICE]],3,FALSE)</f>
        <v>Lt</v>
      </c>
      <c r="J4044" s="16">
        <f ca="1">VLOOKUP(Table3[[#This Row],[PRODUCT ID]],Table1[[PRODUCT]:[SELLING PRICE]],4,FALSE)</f>
        <v>135</v>
      </c>
      <c r="K4044" s="16">
        <f ca="1">VLOOKUP(Table3[[#This Row],[PRODUCT ID]],Table1[[PRODUCT]:[SELLING PRICE]],5,FALSE)</f>
        <v>220.35334839836878</v>
      </c>
      <c r="L4044" s="16">
        <f ca="1">J4044*Table3[[#This Row],[QUANTITY]]</f>
        <v>945</v>
      </c>
      <c r="M4044" s="16">
        <f ca="1">K4044*Table3[[#This Row],[QUANTITY]]*(1-Table3[[#This Row],[DISCOUNT %]])</f>
        <v>1535.1659329669114</v>
      </c>
      <c r="N4044" s="3">
        <f>DAY(Table3[[#This Row],[DATE]])</f>
        <v>26</v>
      </c>
      <c r="O4044" s="3" t="str">
        <f>TEXT(Table3[[#This Row],[DATE]],"mmm")</f>
        <v>Jan</v>
      </c>
      <c r="P4044" s="3">
        <f>YEAR(Table3[[#This Row],[DATE]])</f>
        <v>2032</v>
      </c>
    </row>
    <row r="4045" spans="1:16" x14ac:dyDescent="0.3">
      <c r="A4045" s="6">
        <v>48240</v>
      </c>
      <c r="B4045" s="7" t="s">
        <v>1949</v>
      </c>
      <c r="C4045" s="9">
        <f t="shared" ca="1" si="126"/>
        <v>6</v>
      </c>
      <c r="D4045" s="9" t="s">
        <v>2117</v>
      </c>
      <c r="E4045" s="9" t="s">
        <v>2116</v>
      </c>
      <c r="F4045" s="10">
        <f t="shared" ca="1" si="127"/>
        <v>7.0416716296539644E-2</v>
      </c>
      <c r="G4045" s="3" t="str">
        <f>VLOOKUP(Table3[[#This Row],[PRODUCT ID]],Table1[[PRODUCT]:[SELLING PRICE]],1,FALSE)</f>
        <v>Product897</v>
      </c>
      <c r="H4045" s="3" t="str">
        <f>VLOOKUP(Table3[[#This Row],[PRODUCT ID]],Table1[[PRODUCT]:[SELLING PRICE]],2,FALSE)</f>
        <v>Category4</v>
      </c>
      <c r="I4045" s="3" t="str">
        <f>VLOOKUP(Table3[[#This Row],[PRODUCT ID]],Table1[[PRODUCT]:[SELLING PRICE]],3,FALSE)</f>
        <v>Ft</v>
      </c>
      <c r="J4045" s="16">
        <f ca="1">VLOOKUP(Table3[[#This Row],[PRODUCT ID]],Table1[[PRODUCT]:[SELLING PRICE]],4,FALSE)</f>
        <v>250</v>
      </c>
      <c r="K4045" s="16">
        <f ca="1">VLOOKUP(Table3[[#This Row],[PRODUCT ID]],Table1[[PRODUCT]:[SELLING PRICE]],5,FALSE)</f>
        <v>134.98359528040481</v>
      </c>
      <c r="L4045" s="16">
        <f ca="1">J4045*Table3[[#This Row],[QUANTITY]]</f>
        <v>1500</v>
      </c>
      <c r="M4045" s="16">
        <f ca="1">K4045*Table3[[#This Row],[QUANTITY]]*(1-Table3[[#This Row],[DISCOUNT %]])</f>
        <v>752.87096248114574</v>
      </c>
      <c r="N4045" s="3">
        <f>DAY(Table3[[#This Row],[DATE]])</f>
        <v>27</v>
      </c>
      <c r="O4045" s="3" t="str">
        <f>TEXT(Table3[[#This Row],[DATE]],"mmm")</f>
        <v>Jan</v>
      </c>
      <c r="P4045" s="3">
        <f>YEAR(Table3[[#This Row],[DATE]])</f>
        <v>2032</v>
      </c>
    </row>
    <row r="4046" spans="1:16" x14ac:dyDescent="0.3">
      <c r="A4046" s="6">
        <v>48241</v>
      </c>
      <c r="B4046" s="7" t="s">
        <v>1950</v>
      </c>
      <c r="C4046" s="9">
        <f t="shared" ca="1" si="126"/>
        <v>11</v>
      </c>
      <c r="D4046" s="9" t="s">
        <v>2116</v>
      </c>
      <c r="E4046" s="9" t="s">
        <v>2116</v>
      </c>
      <c r="F4046" s="10">
        <f t="shared" ca="1" si="127"/>
        <v>6.8776169346358537E-2</v>
      </c>
      <c r="G4046" s="3" t="str">
        <f>VLOOKUP(Table3[[#This Row],[PRODUCT ID]],Table1[[PRODUCT]:[SELLING PRICE]],1,FALSE)</f>
        <v>Product898</v>
      </c>
      <c r="H4046" s="3" t="str">
        <f>VLOOKUP(Table3[[#This Row],[PRODUCT ID]],Table1[[PRODUCT]:[SELLING PRICE]],2,FALSE)</f>
        <v>Category5</v>
      </c>
      <c r="I4046" s="3" t="str">
        <f>VLOOKUP(Table3[[#This Row],[PRODUCT ID]],Table1[[PRODUCT]:[SELLING PRICE]],3,FALSE)</f>
        <v>Kg</v>
      </c>
      <c r="J4046" s="16">
        <f ca="1">VLOOKUP(Table3[[#This Row],[PRODUCT ID]],Table1[[PRODUCT]:[SELLING PRICE]],4,FALSE)</f>
        <v>218</v>
      </c>
      <c r="K4046" s="16">
        <f ca="1">VLOOKUP(Table3[[#This Row],[PRODUCT ID]],Table1[[PRODUCT]:[SELLING PRICE]],5,FALSE)</f>
        <v>137.72656835229111</v>
      </c>
      <c r="L4046" s="16">
        <f ca="1">J4046*Table3[[#This Row],[QUANTITY]]</f>
        <v>2398</v>
      </c>
      <c r="M4046" s="16">
        <f ca="1">K4046*Table3[[#This Row],[QUANTITY]]*(1-Table3[[#This Row],[DISCOUNT %]])</f>
        <v>1410.7968882018124</v>
      </c>
      <c r="N4046" s="3">
        <f>DAY(Table3[[#This Row],[DATE]])</f>
        <v>28</v>
      </c>
      <c r="O4046" s="3" t="str">
        <f>TEXT(Table3[[#This Row],[DATE]],"mmm")</f>
        <v>Jan</v>
      </c>
      <c r="P4046" s="3">
        <f>YEAR(Table3[[#This Row],[DATE]])</f>
        <v>2032</v>
      </c>
    </row>
    <row r="4047" spans="1:16" x14ac:dyDescent="0.3">
      <c r="A4047" s="6">
        <v>48242</v>
      </c>
      <c r="B4047" s="7" t="s">
        <v>1951</v>
      </c>
      <c r="C4047" s="9">
        <f t="shared" ca="1" si="126"/>
        <v>7</v>
      </c>
      <c r="D4047" s="9" t="s">
        <v>2116</v>
      </c>
      <c r="E4047" s="9" t="s">
        <v>2116</v>
      </c>
      <c r="F4047" s="10">
        <f t="shared" ca="1" si="127"/>
        <v>7.2990933185148557E-2</v>
      </c>
      <c r="G4047" s="3" t="str">
        <f>VLOOKUP(Table3[[#This Row],[PRODUCT ID]],Table1[[PRODUCT]:[SELLING PRICE]],1,FALSE)</f>
        <v>Product899</v>
      </c>
      <c r="H4047" s="3" t="str">
        <f>VLOOKUP(Table3[[#This Row],[PRODUCT ID]],Table1[[PRODUCT]:[SELLING PRICE]],2,FALSE)</f>
        <v>Category1</v>
      </c>
      <c r="I4047" s="3" t="str">
        <f>VLOOKUP(Table3[[#This Row],[PRODUCT ID]],Table1[[PRODUCT]:[SELLING PRICE]],3,FALSE)</f>
        <v>No</v>
      </c>
      <c r="J4047" s="16">
        <f ca="1">VLOOKUP(Table3[[#This Row],[PRODUCT ID]],Table1[[PRODUCT]:[SELLING PRICE]],4,FALSE)</f>
        <v>33</v>
      </c>
      <c r="K4047" s="16">
        <f ca="1">VLOOKUP(Table3[[#This Row],[PRODUCT ID]],Table1[[PRODUCT]:[SELLING PRICE]],5,FALSE)</f>
        <v>142.34245249272487</v>
      </c>
      <c r="L4047" s="16">
        <f ca="1">J4047*Table3[[#This Row],[QUANTITY]]</f>
        <v>231</v>
      </c>
      <c r="M4047" s="16">
        <f ca="1">K4047*Table3[[#This Row],[QUANTITY]]*(1-Table3[[#This Row],[DISCOUNT %]])</f>
        <v>923.6692083739274</v>
      </c>
      <c r="N4047" s="3">
        <f>DAY(Table3[[#This Row],[DATE]])</f>
        <v>29</v>
      </c>
      <c r="O4047" s="3" t="str">
        <f>TEXT(Table3[[#This Row],[DATE]],"mmm")</f>
        <v>Jan</v>
      </c>
      <c r="P4047" s="3">
        <f>YEAR(Table3[[#This Row],[DATE]])</f>
        <v>2032</v>
      </c>
    </row>
    <row r="4048" spans="1:16" x14ac:dyDescent="0.3">
      <c r="A4048" s="6">
        <v>48243</v>
      </c>
      <c r="B4048" s="7" t="s">
        <v>1952</v>
      </c>
      <c r="C4048" s="9">
        <f t="shared" ca="1" si="126"/>
        <v>8</v>
      </c>
      <c r="D4048" s="9" t="s">
        <v>2116</v>
      </c>
      <c r="E4048" s="9" t="s">
        <v>2118</v>
      </c>
      <c r="F4048" s="10">
        <f t="shared" ca="1" si="127"/>
        <v>5.1231654672780572E-3</v>
      </c>
      <c r="G4048" s="3" t="str">
        <f>VLOOKUP(Table3[[#This Row],[PRODUCT ID]],Table1[[PRODUCT]:[SELLING PRICE]],1,FALSE)</f>
        <v>Product900</v>
      </c>
      <c r="H4048" s="3" t="str">
        <f>VLOOKUP(Table3[[#This Row],[PRODUCT ID]],Table1[[PRODUCT]:[SELLING PRICE]],2,FALSE)</f>
        <v>Category2</v>
      </c>
      <c r="I4048" s="3" t="str">
        <f>VLOOKUP(Table3[[#This Row],[PRODUCT ID]],Table1[[PRODUCT]:[SELLING PRICE]],3,FALSE)</f>
        <v>No</v>
      </c>
      <c r="J4048" s="16">
        <f ca="1">VLOOKUP(Table3[[#This Row],[PRODUCT ID]],Table1[[PRODUCT]:[SELLING PRICE]],4,FALSE)</f>
        <v>116</v>
      </c>
      <c r="K4048" s="16">
        <f ca="1">VLOOKUP(Table3[[#This Row],[PRODUCT ID]],Table1[[PRODUCT]:[SELLING PRICE]],5,FALSE)</f>
        <v>230.52423346640063</v>
      </c>
      <c r="L4048" s="16">
        <f ca="1">J4048*Table3[[#This Row],[QUANTITY]]</f>
        <v>928</v>
      </c>
      <c r="M4048" s="16">
        <f ca="1">K4048*Table3[[#This Row],[QUANTITY]]*(1-Table3[[#This Row],[DISCOUNT %]])</f>
        <v>1834.7457573930785</v>
      </c>
      <c r="N4048" s="3">
        <f>DAY(Table3[[#This Row],[DATE]])</f>
        <v>30</v>
      </c>
      <c r="O4048" s="3" t="str">
        <f>TEXT(Table3[[#This Row],[DATE]],"mmm")</f>
        <v>Jan</v>
      </c>
      <c r="P4048" s="3">
        <f>YEAR(Table3[[#This Row],[DATE]])</f>
        <v>2032</v>
      </c>
    </row>
    <row r="4049" spans="1:16" x14ac:dyDescent="0.3">
      <c r="A4049" s="6">
        <v>48244</v>
      </c>
      <c r="B4049" s="7" t="s">
        <v>1953</v>
      </c>
      <c r="C4049" s="9">
        <f t="shared" ca="1" si="126"/>
        <v>1</v>
      </c>
      <c r="D4049" s="9" t="s">
        <v>2116</v>
      </c>
      <c r="E4049" s="9" t="s">
        <v>2118</v>
      </c>
      <c r="F4049" s="10">
        <f t="shared" ca="1" si="127"/>
        <v>5.6102696236585349E-2</v>
      </c>
      <c r="G4049" s="3" t="str">
        <f>VLOOKUP(Table3[[#This Row],[PRODUCT ID]],Table1[[PRODUCT]:[SELLING PRICE]],1,FALSE)</f>
        <v>Product901</v>
      </c>
      <c r="H4049" s="3" t="str">
        <f>VLOOKUP(Table3[[#This Row],[PRODUCT ID]],Table1[[PRODUCT]:[SELLING PRICE]],2,FALSE)</f>
        <v>Category3</v>
      </c>
      <c r="I4049" s="3" t="str">
        <f>VLOOKUP(Table3[[#This Row],[PRODUCT ID]],Table1[[PRODUCT]:[SELLING PRICE]],3,FALSE)</f>
        <v>Ft</v>
      </c>
      <c r="J4049" s="16">
        <f ca="1">VLOOKUP(Table3[[#This Row],[PRODUCT ID]],Table1[[PRODUCT]:[SELLING PRICE]],4,FALSE)</f>
        <v>153</v>
      </c>
      <c r="K4049" s="16">
        <f ca="1">VLOOKUP(Table3[[#This Row],[PRODUCT ID]],Table1[[PRODUCT]:[SELLING PRICE]],5,FALSE)</f>
        <v>127.29230868687671</v>
      </c>
      <c r="L4049" s="16">
        <f ca="1">J4049*Table3[[#This Row],[QUANTITY]]</f>
        <v>153</v>
      </c>
      <c r="M4049" s="16">
        <f ca="1">K4049*Table3[[#This Row],[QUANTITY]]*(1-Table3[[#This Row],[DISCOUNT %]])</f>
        <v>120.15086695936321</v>
      </c>
      <c r="N4049" s="3">
        <f>DAY(Table3[[#This Row],[DATE]])</f>
        <v>31</v>
      </c>
      <c r="O4049" s="3" t="str">
        <f>TEXT(Table3[[#This Row],[DATE]],"mmm")</f>
        <v>Jan</v>
      </c>
      <c r="P4049" s="3">
        <f>YEAR(Table3[[#This Row],[DATE]])</f>
        <v>2032</v>
      </c>
    </row>
    <row r="4050" spans="1:16" x14ac:dyDescent="0.3">
      <c r="A4050" s="6">
        <v>48245</v>
      </c>
      <c r="B4050" s="7" t="s">
        <v>1954</v>
      </c>
      <c r="C4050" s="9">
        <f t="shared" ca="1" si="126"/>
        <v>3</v>
      </c>
      <c r="D4050" s="9" t="s">
        <v>2115</v>
      </c>
      <c r="E4050" s="9" t="s">
        <v>2116</v>
      </c>
      <c r="F4050" s="10">
        <f t="shared" ca="1" si="127"/>
        <v>7.5869540650909659E-2</v>
      </c>
      <c r="G4050" s="3" t="str">
        <f>VLOOKUP(Table3[[#This Row],[PRODUCT ID]],Table1[[PRODUCT]:[SELLING PRICE]],1,FALSE)</f>
        <v>Product902</v>
      </c>
      <c r="H4050" s="3" t="str">
        <f>VLOOKUP(Table3[[#This Row],[PRODUCT ID]],Table1[[PRODUCT]:[SELLING PRICE]],2,FALSE)</f>
        <v>Category4</v>
      </c>
      <c r="I4050" s="3" t="str">
        <f>VLOOKUP(Table3[[#This Row],[PRODUCT ID]],Table1[[PRODUCT]:[SELLING PRICE]],3,FALSE)</f>
        <v>No</v>
      </c>
      <c r="J4050" s="16">
        <f ca="1">VLOOKUP(Table3[[#This Row],[PRODUCT ID]],Table1[[PRODUCT]:[SELLING PRICE]],4,FALSE)</f>
        <v>184</v>
      </c>
      <c r="K4050" s="16">
        <f ca="1">VLOOKUP(Table3[[#This Row],[PRODUCT ID]],Table1[[PRODUCT]:[SELLING PRICE]],5,FALSE)</f>
        <v>263.28930443426066</v>
      </c>
      <c r="L4050" s="16">
        <f ca="1">J4050*Table3[[#This Row],[QUANTITY]]</f>
        <v>552</v>
      </c>
      <c r="M4050" s="16">
        <f ca="1">K4050*Table3[[#This Row],[QUANTITY]]*(1-Table3[[#This Row],[DISCOUNT %]])</f>
        <v>729.94099754560739</v>
      </c>
      <c r="N4050" s="3">
        <f>DAY(Table3[[#This Row],[DATE]])</f>
        <v>1</v>
      </c>
      <c r="O4050" s="3" t="str">
        <f>TEXT(Table3[[#This Row],[DATE]],"mmm")</f>
        <v>Feb</v>
      </c>
      <c r="P4050" s="3">
        <f>YEAR(Table3[[#This Row],[DATE]])</f>
        <v>2032</v>
      </c>
    </row>
    <row r="4051" spans="1:16" x14ac:dyDescent="0.3">
      <c r="A4051" s="6">
        <v>48246</v>
      </c>
      <c r="B4051" s="7" t="s">
        <v>1955</v>
      </c>
      <c r="C4051" s="9">
        <f t="shared" ca="1" si="126"/>
        <v>3</v>
      </c>
      <c r="D4051" s="9" t="s">
        <v>2116</v>
      </c>
      <c r="E4051" s="9" t="s">
        <v>2116</v>
      </c>
      <c r="F4051" s="10">
        <f t="shared" ca="1" si="127"/>
        <v>4.9416224360904017E-2</v>
      </c>
      <c r="G4051" s="3" t="str">
        <f>VLOOKUP(Table3[[#This Row],[PRODUCT ID]],Table1[[PRODUCT]:[SELLING PRICE]],1,FALSE)</f>
        <v>Product903</v>
      </c>
      <c r="H4051" s="3" t="str">
        <f>VLOOKUP(Table3[[#This Row],[PRODUCT ID]],Table1[[PRODUCT]:[SELLING PRICE]],2,FALSE)</f>
        <v>Category5</v>
      </c>
      <c r="I4051" s="3" t="str">
        <f>VLOOKUP(Table3[[#This Row],[PRODUCT ID]],Table1[[PRODUCT]:[SELLING PRICE]],3,FALSE)</f>
        <v>Kg</v>
      </c>
      <c r="J4051" s="16">
        <f ca="1">VLOOKUP(Table3[[#This Row],[PRODUCT ID]],Table1[[PRODUCT]:[SELLING PRICE]],4,FALSE)</f>
        <v>29</v>
      </c>
      <c r="K4051" s="16">
        <f ca="1">VLOOKUP(Table3[[#This Row],[PRODUCT ID]],Table1[[PRODUCT]:[SELLING PRICE]],5,FALSE)</f>
        <v>100.68140775743967</v>
      </c>
      <c r="L4051" s="16">
        <f ca="1">J4051*Table3[[#This Row],[QUANTITY]]</f>
        <v>87</v>
      </c>
      <c r="M4051" s="16">
        <f ca="1">K4051*Table3[[#This Row],[QUANTITY]]*(1-Table3[[#This Row],[DISCOUNT %]])</f>
        <v>287.11833816817915</v>
      </c>
      <c r="N4051" s="3">
        <f>DAY(Table3[[#This Row],[DATE]])</f>
        <v>2</v>
      </c>
      <c r="O4051" s="3" t="str">
        <f>TEXT(Table3[[#This Row],[DATE]],"mmm")</f>
        <v>Feb</v>
      </c>
      <c r="P4051" s="3">
        <f>YEAR(Table3[[#This Row],[DATE]])</f>
        <v>2032</v>
      </c>
    </row>
    <row r="4052" spans="1:16" x14ac:dyDescent="0.3">
      <c r="A4052" s="6">
        <v>48247</v>
      </c>
      <c r="B4052" s="7" t="s">
        <v>1956</v>
      </c>
      <c r="C4052" s="9">
        <f t="shared" ca="1" si="126"/>
        <v>4</v>
      </c>
      <c r="D4052" s="9" t="s">
        <v>2117</v>
      </c>
      <c r="E4052" s="9" t="s">
        <v>2116</v>
      </c>
      <c r="F4052" s="10">
        <f t="shared" ca="1" si="127"/>
        <v>4.0800055853884104E-2</v>
      </c>
      <c r="G4052" s="3" t="str">
        <f>VLOOKUP(Table3[[#This Row],[PRODUCT ID]],Table1[[PRODUCT]:[SELLING PRICE]],1,FALSE)</f>
        <v>Product904</v>
      </c>
      <c r="H4052" s="3" t="str">
        <f>VLOOKUP(Table3[[#This Row],[PRODUCT ID]],Table1[[PRODUCT]:[SELLING PRICE]],2,FALSE)</f>
        <v>Category1</v>
      </c>
      <c r="I4052" s="3" t="str">
        <f>VLOOKUP(Table3[[#This Row],[PRODUCT ID]],Table1[[PRODUCT]:[SELLING PRICE]],3,FALSE)</f>
        <v>Kg</v>
      </c>
      <c r="J4052" s="16">
        <f ca="1">VLOOKUP(Table3[[#This Row],[PRODUCT ID]],Table1[[PRODUCT]:[SELLING PRICE]],4,FALSE)</f>
        <v>93</v>
      </c>
      <c r="K4052" s="16">
        <f ca="1">VLOOKUP(Table3[[#This Row],[PRODUCT ID]],Table1[[PRODUCT]:[SELLING PRICE]],5,FALSE)</f>
        <v>131.78312377771204</v>
      </c>
      <c r="L4052" s="16">
        <f ca="1">J4052*Table3[[#This Row],[QUANTITY]]</f>
        <v>372</v>
      </c>
      <c r="M4052" s="16">
        <f ca="1">K4052*Table3[[#This Row],[QUANTITY]]*(1-Table3[[#This Row],[DISCOUNT %]])</f>
        <v>505.62545986792821</v>
      </c>
      <c r="N4052" s="3">
        <f>DAY(Table3[[#This Row],[DATE]])</f>
        <v>3</v>
      </c>
      <c r="O4052" s="3" t="str">
        <f>TEXT(Table3[[#This Row],[DATE]],"mmm")</f>
        <v>Feb</v>
      </c>
      <c r="P4052" s="3">
        <f>YEAR(Table3[[#This Row],[DATE]])</f>
        <v>2032</v>
      </c>
    </row>
    <row r="4053" spans="1:16" x14ac:dyDescent="0.3">
      <c r="A4053" s="6">
        <v>48248</v>
      </c>
      <c r="B4053" s="7" t="s">
        <v>1957</v>
      </c>
      <c r="C4053" s="9">
        <f t="shared" ca="1" si="126"/>
        <v>5</v>
      </c>
      <c r="D4053" s="9" t="s">
        <v>2115</v>
      </c>
      <c r="E4053" s="9" t="s">
        <v>2116</v>
      </c>
      <c r="F4053" s="10">
        <f t="shared" ca="1" si="127"/>
        <v>1.0390846069868077E-2</v>
      </c>
      <c r="G4053" s="3" t="str">
        <f>VLOOKUP(Table3[[#This Row],[PRODUCT ID]],Table1[[PRODUCT]:[SELLING PRICE]],1,FALSE)</f>
        <v>Product905</v>
      </c>
      <c r="H4053" s="3" t="str">
        <f>VLOOKUP(Table3[[#This Row],[PRODUCT ID]],Table1[[PRODUCT]:[SELLING PRICE]],2,FALSE)</f>
        <v>Category2</v>
      </c>
      <c r="I4053" s="3" t="str">
        <f>VLOOKUP(Table3[[#This Row],[PRODUCT ID]],Table1[[PRODUCT]:[SELLING PRICE]],3,FALSE)</f>
        <v>Lt</v>
      </c>
      <c r="J4053" s="16">
        <f ca="1">VLOOKUP(Table3[[#This Row],[PRODUCT ID]],Table1[[PRODUCT]:[SELLING PRICE]],4,FALSE)</f>
        <v>182</v>
      </c>
      <c r="K4053" s="16">
        <f ca="1">VLOOKUP(Table3[[#This Row],[PRODUCT ID]],Table1[[PRODUCT]:[SELLING PRICE]],5,FALSE)</f>
        <v>312.82742216548286</v>
      </c>
      <c r="L4053" s="16">
        <f ca="1">J4053*Table3[[#This Row],[QUANTITY]]</f>
        <v>910</v>
      </c>
      <c r="M4053" s="16">
        <f ca="1">K4053*Table3[[#This Row],[QUANTITY]]*(1-Table3[[#This Row],[DISCOUNT %]])</f>
        <v>1547.8844028766384</v>
      </c>
      <c r="N4053" s="3">
        <f>DAY(Table3[[#This Row],[DATE]])</f>
        <v>4</v>
      </c>
      <c r="O4053" s="3" t="str">
        <f>TEXT(Table3[[#This Row],[DATE]],"mmm")</f>
        <v>Feb</v>
      </c>
      <c r="P4053" s="3">
        <f>YEAR(Table3[[#This Row],[DATE]])</f>
        <v>2032</v>
      </c>
    </row>
    <row r="4054" spans="1:16" x14ac:dyDescent="0.3">
      <c r="A4054" s="6">
        <v>48249</v>
      </c>
      <c r="B4054" s="7" t="s">
        <v>1958</v>
      </c>
      <c r="C4054" s="9">
        <f t="shared" ca="1" si="126"/>
        <v>11</v>
      </c>
      <c r="D4054" s="9" t="s">
        <v>2115</v>
      </c>
      <c r="E4054" s="9" t="s">
        <v>2118</v>
      </c>
      <c r="F4054" s="10">
        <f t="shared" ca="1" si="127"/>
        <v>3.2017707965925736E-3</v>
      </c>
      <c r="G4054" s="3" t="str">
        <f>VLOOKUP(Table3[[#This Row],[PRODUCT ID]],Table1[[PRODUCT]:[SELLING PRICE]],1,FALSE)</f>
        <v>Product906</v>
      </c>
      <c r="H4054" s="3" t="str">
        <f>VLOOKUP(Table3[[#This Row],[PRODUCT ID]],Table1[[PRODUCT]:[SELLING PRICE]],2,FALSE)</f>
        <v>Category3</v>
      </c>
      <c r="I4054" s="3" t="str">
        <f>VLOOKUP(Table3[[#This Row],[PRODUCT ID]],Table1[[PRODUCT]:[SELLING PRICE]],3,FALSE)</f>
        <v>Kg</v>
      </c>
      <c r="J4054" s="16">
        <f ca="1">VLOOKUP(Table3[[#This Row],[PRODUCT ID]],Table1[[PRODUCT]:[SELLING PRICE]],4,FALSE)</f>
        <v>116</v>
      </c>
      <c r="K4054" s="16">
        <f ca="1">VLOOKUP(Table3[[#This Row],[PRODUCT ID]],Table1[[PRODUCT]:[SELLING PRICE]],5,FALSE)</f>
        <v>246.975541550944</v>
      </c>
      <c r="L4054" s="16">
        <f ca="1">J4054*Table3[[#This Row],[QUANTITY]]</f>
        <v>1276</v>
      </c>
      <c r="M4054" s="16">
        <f ca="1">K4054*Table3[[#This Row],[QUANTITY]]*(1-Table3[[#This Row],[DISCOUNT %]])</f>
        <v>2708.0326072198691</v>
      </c>
      <c r="N4054" s="3">
        <f>DAY(Table3[[#This Row],[DATE]])</f>
        <v>5</v>
      </c>
      <c r="O4054" s="3" t="str">
        <f>TEXT(Table3[[#This Row],[DATE]],"mmm")</f>
        <v>Feb</v>
      </c>
      <c r="P4054" s="3">
        <f>YEAR(Table3[[#This Row],[DATE]])</f>
        <v>2032</v>
      </c>
    </row>
    <row r="4055" spans="1:16" x14ac:dyDescent="0.3">
      <c r="A4055" s="6">
        <v>48250</v>
      </c>
      <c r="B4055" s="7" t="s">
        <v>1959</v>
      </c>
      <c r="C4055" s="9">
        <f t="shared" ca="1" si="126"/>
        <v>11</v>
      </c>
      <c r="D4055" s="9" t="s">
        <v>2115</v>
      </c>
      <c r="E4055" s="9" t="s">
        <v>2116</v>
      </c>
      <c r="F4055" s="10">
        <f t="shared" ca="1" si="127"/>
        <v>5.1424460116058529E-2</v>
      </c>
      <c r="G4055" s="3" t="str">
        <f>VLOOKUP(Table3[[#This Row],[PRODUCT ID]],Table1[[PRODUCT]:[SELLING PRICE]],1,FALSE)</f>
        <v>Product907</v>
      </c>
      <c r="H4055" s="3" t="str">
        <f>VLOOKUP(Table3[[#This Row],[PRODUCT ID]],Table1[[PRODUCT]:[SELLING PRICE]],2,FALSE)</f>
        <v>Category4</v>
      </c>
      <c r="I4055" s="3" t="str">
        <f>VLOOKUP(Table3[[#This Row],[PRODUCT ID]],Table1[[PRODUCT]:[SELLING PRICE]],3,FALSE)</f>
        <v>Lt</v>
      </c>
      <c r="J4055" s="16">
        <f ca="1">VLOOKUP(Table3[[#This Row],[PRODUCT ID]],Table1[[PRODUCT]:[SELLING PRICE]],4,FALSE)</f>
        <v>203</v>
      </c>
      <c r="K4055" s="16">
        <f ca="1">VLOOKUP(Table3[[#This Row],[PRODUCT ID]],Table1[[PRODUCT]:[SELLING PRICE]],5,FALSE)</f>
        <v>69.744783606334906</v>
      </c>
      <c r="L4055" s="16">
        <f ca="1">J4055*Table3[[#This Row],[QUANTITY]]</f>
        <v>2233</v>
      </c>
      <c r="M4055" s="16">
        <f ca="1">K4055*Table3[[#This Row],[QUANTITY]]*(1-Table3[[#This Row],[DISCOUNT %]])</f>
        <v>727.74015339814582</v>
      </c>
      <c r="N4055" s="3">
        <f>DAY(Table3[[#This Row],[DATE]])</f>
        <v>6</v>
      </c>
      <c r="O4055" s="3" t="str">
        <f>TEXT(Table3[[#This Row],[DATE]],"mmm")</f>
        <v>Feb</v>
      </c>
      <c r="P4055" s="3">
        <f>YEAR(Table3[[#This Row],[DATE]])</f>
        <v>2032</v>
      </c>
    </row>
    <row r="4056" spans="1:16" x14ac:dyDescent="0.3">
      <c r="A4056" s="6">
        <v>48251</v>
      </c>
      <c r="B4056" s="7" t="s">
        <v>1960</v>
      </c>
      <c r="C4056" s="9">
        <f t="shared" ca="1" si="126"/>
        <v>3</v>
      </c>
      <c r="D4056" s="9" t="s">
        <v>2116</v>
      </c>
      <c r="E4056" s="9" t="s">
        <v>2116</v>
      </c>
      <c r="F4056" s="10">
        <f t="shared" ca="1" si="127"/>
        <v>2.6520491132605052E-2</v>
      </c>
      <c r="G4056" s="3" t="str">
        <f>VLOOKUP(Table3[[#This Row],[PRODUCT ID]],Table1[[PRODUCT]:[SELLING PRICE]],1,FALSE)</f>
        <v>Product908</v>
      </c>
      <c r="H4056" s="3" t="str">
        <f>VLOOKUP(Table3[[#This Row],[PRODUCT ID]],Table1[[PRODUCT]:[SELLING PRICE]],2,FALSE)</f>
        <v>Category5</v>
      </c>
      <c r="I4056" s="3" t="str">
        <f>VLOOKUP(Table3[[#This Row],[PRODUCT ID]],Table1[[PRODUCT]:[SELLING PRICE]],3,FALSE)</f>
        <v>Ft</v>
      </c>
      <c r="J4056" s="16">
        <f ca="1">VLOOKUP(Table3[[#This Row],[PRODUCT ID]],Table1[[PRODUCT]:[SELLING PRICE]],4,FALSE)</f>
        <v>128</v>
      </c>
      <c r="K4056" s="16">
        <f ca="1">VLOOKUP(Table3[[#This Row],[PRODUCT ID]],Table1[[PRODUCT]:[SELLING PRICE]],5,FALSE)</f>
        <v>284.99769670136567</v>
      </c>
      <c r="L4056" s="16">
        <f ca="1">J4056*Table3[[#This Row],[QUANTITY]]</f>
        <v>384</v>
      </c>
      <c r="M4056" s="16">
        <f ca="1">K4056*Table3[[#This Row],[QUANTITY]]*(1-Table3[[#This Row],[DISCOUNT %]])</f>
        <v>832.31825343955279</v>
      </c>
      <c r="N4056" s="3">
        <f>DAY(Table3[[#This Row],[DATE]])</f>
        <v>7</v>
      </c>
      <c r="O4056" s="3" t="str">
        <f>TEXT(Table3[[#This Row],[DATE]],"mmm")</f>
        <v>Feb</v>
      </c>
      <c r="P4056" s="3">
        <f>YEAR(Table3[[#This Row],[DATE]])</f>
        <v>2032</v>
      </c>
    </row>
    <row r="4057" spans="1:16" x14ac:dyDescent="0.3">
      <c r="A4057" s="6">
        <v>48252</v>
      </c>
      <c r="B4057" s="7" t="s">
        <v>1961</v>
      </c>
      <c r="C4057" s="9">
        <f t="shared" ca="1" si="126"/>
        <v>14</v>
      </c>
      <c r="D4057" s="9" t="s">
        <v>2116</v>
      </c>
      <c r="E4057" s="9" t="s">
        <v>2116</v>
      </c>
      <c r="F4057" s="10">
        <f t="shared" ca="1" si="127"/>
        <v>5.642765760605252E-2</v>
      </c>
      <c r="G4057" s="3" t="str">
        <f>VLOOKUP(Table3[[#This Row],[PRODUCT ID]],Table1[[PRODUCT]:[SELLING PRICE]],1,FALSE)</f>
        <v>Product909</v>
      </c>
      <c r="H4057" s="3" t="str">
        <f>VLOOKUP(Table3[[#This Row],[PRODUCT ID]],Table1[[PRODUCT]:[SELLING PRICE]],2,FALSE)</f>
        <v>Category1</v>
      </c>
      <c r="I4057" s="3" t="str">
        <f>VLOOKUP(Table3[[#This Row],[PRODUCT ID]],Table1[[PRODUCT]:[SELLING PRICE]],3,FALSE)</f>
        <v>Kg</v>
      </c>
      <c r="J4057" s="16">
        <f ca="1">VLOOKUP(Table3[[#This Row],[PRODUCT ID]],Table1[[PRODUCT]:[SELLING PRICE]],4,FALSE)</f>
        <v>138</v>
      </c>
      <c r="K4057" s="16">
        <f ca="1">VLOOKUP(Table3[[#This Row],[PRODUCT ID]],Table1[[PRODUCT]:[SELLING PRICE]],5,FALSE)</f>
        <v>42.881177761106628</v>
      </c>
      <c r="L4057" s="16">
        <f ca="1">J4057*Table3[[#This Row],[QUANTITY]]</f>
        <v>1932</v>
      </c>
      <c r="M4057" s="16">
        <f ca="1">K4057*Table3[[#This Row],[QUANTITY]]*(1-Table3[[#This Row],[DISCOUNT %]])</f>
        <v>566.46090682522083</v>
      </c>
      <c r="N4057" s="3">
        <f>DAY(Table3[[#This Row],[DATE]])</f>
        <v>8</v>
      </c>
      <c r="O4057" s="3" t="str">
        <f>TEXT(Table3[[#This Row],[DATE]],"mmm")</f>
        <v>Feb</v>
      </c>
      <c r="P4057" s="3">
        <f>YEAR(Table3[[#This Row],[DATE]])</f>
        <v>2032</v>
      </c>
    </row>
    <row r="4058" spans="1:16" x14ac:dyDescent="0.3">
      <c r="A4058" s="6">
        <v>48253</v>
      </c>
      <c r="B4058" s="7" t="s">
        <v>1962</v>
      </c>
      <c r="C4058" s="9">
        <f t="shared" ca="1" si="126"/>
        <v>13</v>
      </c>
      <c r="D4058" s="9" t="s">
        <v>2116</v>
      </c>
      <c r="E4058" s="9" t="s">
        <v>2116</v>
      </c>
      <c r="F4058" s="10">
        <f t="shared" ca="1" si="127"/>
        <v>4.8232728144272652E-2</v>
      </c>
      <c r="G4058" s="3" t="str">
        <f>VLOOKUP(Table3[[#This Row],[PRODUCT ID]],Table1[[PRODUCT]:[SELLING PRICE]],1,FALSE)</f>
        <v>Product910</v>
      </c>
      <c r="H4058" s="3" t="str">
        <f>VLOOKUP(Table3[[#This Row],[PRODUCT ID]],Table1[[PRODUCT]:[SELLING PRICE]],2,FALSE)</f>
        <v>Category2</v>
      </c>
      <c r="I4058" s="3" t="str">
        <f>VLOOKUP(Table3[[#This Row],[PRODUCT ID]],Table1[[PRODUCT]:[SELLING PRICE]],3,FALSE)</f>
        <v>No</v>
      </c>
      <c r="J4058" s="16">
        <f ca="1">VLOOKUP(Table3[[#This Row],[PRODUCT ID]],Table1[[PRODUCT]:[SELLING PRICE]],4,FALSE)</f>
        <v>99</v>
      </c>
      <c r="K4058" s="16">
        <f ca="1">VLOOKUP(Table3[[#This Row],[PRODUCT ID]],Table1[[PRODUCT]:[SELLING PRICE]],5,FALSE)</f>
        <v>208.15967475571708</v>
      </c>
      <c r="L4058" s="16">
        <f ca="1">J4058*Table3[[#This Row],[QUANTITY]]</f>
        <v>1287</v>
      </c>
      <c r="M4058" s="16">
        <f ca="1">K4058*Table3[[#This Row],[QUANTITY]]*(1-Table3[[#This Row],[DISCOUNT %]])</f>
        <v>2575.5543547841166</v>
      </c>
      <c r="N4058" s="3">
        <f>DAY(Table3[[#This Row],[DATE]])</f>
        <v>9</v>
      </c>
      <c r="O4058" s="3" t="str">
        <f>TEXT(Table3[[#This Row],[DATE]],"mmm")</f>
        <v>Feb</v>
      </c>
      <c r="P4058" s="3">
        <f>YEAR(Table3[[#This Row],[DATE]])</f>
        <v>2032</v>
      </c>
    </row>
    <row r="4059" spans="1:16" x14ac:dyDescent="0.3">
      <c r="A4059" s="6">
        <v>48254</v>
      </c>
      <c r="B4059" s="7" t="s">
        <v>1963</v>
      </c>
      <c r="C4059" s="9">
        <f t="shared" ca="1" si="126"/>
        <v>13</v>
      </c>
      <c r="D4059" s="9" t="s">
        <v>2115</v>
      </c>
      <c r="E4059" s="9" t="s">
        <v>2116</v>
      </c>
      <c r="F4059" s="10">
        <f t="shared" ca="1" si="127"/>
        <v>1.4009393845900943E-3</v>
      </c>
      <c r="G4059" s="3" t="str">
        <f>VLOOKUP(Table3[[#This Row],[PRODUCT ID]],Table1[[PRODUCT]:[SELLING PRICE]],1,FALSE)</f>
        <v>Product911</v>
      </c>
      <c r="H4059" s="3" t="str">
        <f>VLOOKUP(Table3[[#This Row],[PRODUCT ID]],Table1[[PRODUCT]:[SELLING PRICE]],2,FALSE)</f>
        <v>Category3</v>
      </c>
      <c r="I4059" s="3" t="str">
        <f>VLOOKUP(Table3[[#This Row],[PRODUCT ID]],Table1[[PRODUCT]:[SELLING PRICE]],3,FALSE)</f>
        <v>No</v>
      </c>
      <c r="J4059" s="16">
        <f ca="1">VLOOKUP(Table3[[#This Row],[PRODUCT ID]],Table1[[PRODUCT]:[SELLING PRICE]],4,FALSE)</f>
        <v>137</v>
      </c>
      <c r="K4059" s="16">
        <f ca="1">VLOOKUP(Table3[[#This Row],[PRODUCT ID]],Table1[[PRODUCT]:[SELLING PRICE]],5,FALSE)</f>
        <v>255.38320954191337</v>
      </c>
      <c r="L4059" s="16">
        <f ca="1">J4059*Table3[[#This Row],[QUANTITY]]</f>
        <v>1781</v>
      </c>
      <c r="M4059" s="16">
        <f ca="1">K4059*Table3[[#This Row],[QUANTITY]]*(1-Table3[[#This Row],[DISCOUNT %]])</f>
        <v>3315.3306308915398</v>
      </c>
      <c r="N4059" s="3">
        <f>DAY(Table3[[#This Row],[DATE]])</f>
        <v>10</v>
      </c>
      <c r="O4059" s="3" t="str">
        <f>TEXT(Table3[[#This Row],[DATE]],"mmm")</f>
        <v>Feb</v>
      </c>
      <c r="P4059" s="3">
        <f>YEAR(Table3[[#This Row],[DATE]])</f>
        <v>2032</v>
      </c>
    </row>
    <row r="4060" spans="1:16" x14ac:dyDescent="0.3">
      <c r="A4060" s="6">
        <v>48255</v>
      </c>
      <c r="B4060" s="7" t="s">
        <v>1964</v>
      </c>
      <c r="C4060" s="9">
        <f t="shared" ca="1" si="126"/>
        <v>6</v>
      </c>
      <c r="D4060" s="9" t="s">
        <v>2117</v>
      </c>
      <c r="E4060" s="9" t="s">
        <v>2118</v>
      </c>
      <c r="F4060" s="10">
        <f t="shared" ca="1" si="127"/>
        <v>7.8899439975718359E-3</v>
      </c>
      <c r="G4060" s="3" t="str">
        <f>VLOOKUP(Table3[[#This Row],[PRODUCT ID]],Table1[[PRODUCT]:[SELLING PRICE]],1,FALSE)</f>
        <v>Product912</v>
      </c>
      <c r="H4060" s="3" t="str">
        <f>VLOOKUP(Table3[[#This Row],[PRODUCT ID]],Table1[[PRODUCT]:[SELLING PRICE]],2,FALSE)</f>
        <v>Category4</v>
      </c>
      <c r="I4060" s="3" t="str">
        <f>VLOOKUP(Table3[[#This Row],[PRODUCT ID]],Table1[[PRODUCT]:[SELLING PRICE]],3,FALSE)</f>
        <v>Ft</v>
      </c>
      <c r="J4060" s="16">
        <f ca="1">VLOOKUP(Table3[[#This Row],[PRODUCT ID]],Table1[[PRODUCT]:[SELLING PRICE]],4,FALSE)</f>
        <v>26</v>
      </c>
      <c r="K4060" s="16">
        <f ca="1">VLOOKUP(Table3[[#This Row],[PRODUCT ID]],Table1[[PRODUCT]:[SELLING PRICE]],5,FALSE)</f>
        <v>285.45690606964723</v>
      </c>
      <c r="L4060" s="16">
        <f ca="1">J4060*Table3[[#This Row],[QUANTITY]]</f>
        <v>156</v>
      </c>
      <c r="M4060" s="16">
        <f ca="1">K4060*Table3[[#This Row],[QUANTITY]]*(1-Table3[[#This Row],[DISCOUNT %]])</f>
        <v>1699.2280024022257</v>
      </c>
      <c r="N4060" s="3">
        <f>DAY(Table3[[#This Row],[DATE]])</f>
        <v>11</v>
      </c>
      <c r="O4060" s="3" t="str">
        <f>TEXT(Table3[[#This Row],[DATE]],"mmm")</f>
        <v>Feb</v>
      </c>
      <c r="P4060" s="3">
        <f>YEAR(Table3[[#This Row],[DATE]])</f>
        <v>2032</v>
      </c>
    </row>
    <row r="4061" spans="1:16" x14ac:dyDescent="0.3">
      <c r="A4061" s="6">
        <v>48256</v>
      </c>
      <c r="B4061" s="7" t="s">
        <v>1965</v>
      </c>
      <c r="C4061" s="9">
        <f t="shared" ca="1" si="126"/>
        <v>13</v>
      </c>
      <c r="D4061" s="9" t="s">
        <v>2117</v>
      </c>
      <c r="E4061" s="9" t="s">
        <v>2118</v>
      </c>
      <c r="F4061" s="10">
        <f t="shared" ca="1" si="127"/>
        <v>2.8779542032972283E-3</v>
      </c>
      <c r="G4061" s="3" t="str">
        <f>VLOOKUP(Table3[[#This Row],[PRODUCT ID]],Table1[[PRODUCT]:[SELLING PRICE]],1,FALSE)</f>
        <v>Product913</v>
      </c>
      <c r="H4061" s="3" t="str">
        <f>VLOOKUP(Table3[[#This Row],[PRODUCT ID]],Table1[[PRODUCT]:[SELLING PRICE]],2,FALSE)</f>
        <v>Category1</v>
      </c>
      <c r="I4061" s="3" t="str">
        <f>VLOOKUP(Table3[[#This Row],[PRODUCT ID]],Table1[[PRODUCT]:[SELLING PRICE]],3,FALSE)</f>
        <v>No</v>
      </c>
      <c r="J4061" s="16">
        <f ca="1">VLOOKUP(Table3[[#This Row],[PRODUCT ID]],Table1[[PRODUCT]:[SELLING PRICE]],4,FALSE)</f>
        <v>19</v>
      </c>
      <c r="K4061" s="16">
        <f ca="1">VLOOKUP(Table3[[#This Row],[PRODUCT ID]],Table1[[PRODUCT]:[SELLING PRICE]],5,FALSE)</f>
        <v>282.53623524463438</v>
      </c>
      <c r="L4061" s="16">
        <f ca="1">J4061*Table3[[#This Row],[QUANTITY]]</f>
        <v>247</v>
      </c>
      <c r="M4061" s="16">
        <f ca="1">K4061*Table3[[#This Row],[QUANTITY]]*(1-Table3[[#This Row],[DISCOUNT %]])</f>
        <v>3662.4004156847677</v>
      </c>
      <c r="N4061" s="3">
        <f>DAY(Table3[[#This Row],[DATE]])</f>
        <v>12</v>
      </c>
      <c r="O4061" s="3" t="str">
        <f>TEXT(Table3[[#This Row],[DATE]],"mmm")</f>
        <v>Feb</v>
      </c>
      <c r="P4061" s="3">
        <f>YEAR(Table3[[#This Row],[DATE]])</f>
        <v>2032</v>
      </c>
    </row>
    <row r="4062" spans="1:16" x14ac:dyDescent="0.3">
      <c r="A4062" s="6">
        <v>48257</v>
      </c>
      <c r="B4062" s="7" t="s">
        <v>1966</v>
      </c>
      <c r="C4062" s="9">
        <f t="shared" ca="1" si="126"/>
        <v>8</v>
      </c>
      <c r="D4062" s="9" t="s">
        <v>2116</v>
      </c>
      <c r="E4062" s="9" t="s">
        <v>2116</v>
      </c>
      <c r="F4062" s="10">
        <f t="shared" ca="1" si="127"/>
        <v>1.2486106965098609E-2</v>
      </c>
      <c r="G4062" s="3" t="str">
        <f>VLOOKUP(Table3[[#This Row],[PRODUCT ID]],Table1[[PRODUCT]:[SELLING PRICE]],1,FALSE)</f>
        <v>Product914</v>
      </c>
      <c r="H4062" s="3" t="str">
        <f>VLOOKUP(Table3[[#This Row],[PRODUCT ID]],Table1[[PRODUCT]:[SELLING PRICE]],2,FALSE)</f>
        <v>Category2</v>
      </c>
      <c r="I4062" s="3" t="str">
        <f>VLOOKUP(Table3[[#This Row],[PRODUCT ID]],Table1[[PRODUCT]:[SELLING PRICE]],3,FALSE)</f>
        <v>Kg</v>
      </c>
      <c r="J4062" s="16">
        <f ca="1">VLOOKUP(Table3[[#This Row],[PRODUCT ID]],Table1[[PRODUCT]:[SELLING PRICE]],4,FALSE)</f>
        <v>136</v>
      </c>
      <c r="K4062" s="16">
        <f ca="1">VLOOKUP(Table3[[#This Row],[PRODUCT ID]],Table1[[PRODUCT]:[SELLING PRICE]],5,FALSE)</f>
        <v>199.9648708155386</v>
      </c>
      <c r="L4062" s="16">
        <f ca="1">J4062*Table3[[#This Row],[QUANTITY]]</f>
        <v>1088</v>
      </c>
      <c r="M4062" s="16">
        <f ca="1">K4062*Table3[[#This Row],[QUANTITY]]*(1-Table3[[#This Row],[DISCOUNT %]])</f>
        <v>1579.7447043941893</v>
      </c>
      <c r="N4062" s="3">
        <f>DAY(Table3[[#This Row],[DATE]])</f>
        <v>13</v>
      </c>
      <c r="O4062" s="3" t="str">
        <f>TEXT(Table3[[#This Row],[DATE]],"mmm")</f>
        <v>Feb</v>
      </c>
      <c r="P4062" s="3">
        <f>YEAR(Table3[[#This Row],[DATE]])</f>
        <v>2032</v>
      </c>
    </row>
    <row r="4063" spans="1:16" x14ac:dyDescent="0.3">
      <c r="A4063" s="6">
        <v>48258</v>
      </c>
      <c r="B4063" s="7" t="s">
        <v>1967</v>
      </c>
      <c r="C4063" s="9">
        <f t="shared" ca="1" si="126"/>
        <v>5</v>
      </c>
      <c r="D4063" s="9" t="s">
        <v>2116</v>
      </c>
      <c r="E4063" s="9" t="s">
        <v>2116</v>
      </c>
      <c r="F4063" s="10">
        <f t="shared" ca="1" si="127"/>
        <v>2.112493658759006E-2</v>
      </c>
      <c r="G4063" s="3" t="str">
        <f>VLOOKUP(Table3[[#This Row],[PRODUCT ID]],Table1[[PRODUCT]:[SELLING PRICE]],1,FALSE)</f>
        <v>Product915</v>
      </c>
      <c r="H4063" s="3" t="str">
        <f>VLOOKUP(Table3[[#This Row],[PRODUCT ID]],Table1[[PRODUCT]:[SELLING PRICE]],2,FALSE)</f>
        <v>Category3</v>
      </c>
      <c r="I4063" s="3" t="str">
        <f>VLOOKUP(Table3[[#This Row],[PRODUCT ID]],Table1[[PRODUCT]:[SELLING PRICE]],3,FALSE)</f>
        <v>Kg</v>
      </c>
      <c r="J4063" s="16">
        <f ca="1">VLOOKUP(Table3[[#This Row],[PRODUCT ID]],Table1[[PRODUCT]:[SELLING PRICE]],4,FALSE)</f>
        <v>13</v>
      </c>
      <c r="K4063" s="16">
        <f ca="1">VLOOKUP(Table3[[#This Row],[PRODUCT ID]],Table1[[PRODUCT]:[SELLING PRICE]],5,FALSE)</f>
        <v>228.27124719640116</v>
      </c>
      <c r="L4063" s="16">
        <f ca="1">J4063*Table3[[#This Row],[QUANTITY]]</f>
        <v>65</v>
      </c>
      <c r="M4063" s="16">
        <f ca="1">K4063*Table3[[#This Row],[QUANTITY]]*(1-Table3[[#This Row],[DISCOUNT %]])</f>
        <v>1117.2451578730354</v>
      </c>
      <c r="N4063" s="3">
        <f>DAY(Table3[[#This Row],[DATE]])</f>
        <v>14</v>
      </c>
      <c r="O4063" s="3" t="str">
        <f>TEXT(Table3[[#This Row],[DATE]],"mmm")</f>
        <v>Feb</v>
      </c>
      <c r="P4063" s="3">
        <f>YEAR(Table3[[#This Row],[DATE]])</f>
        <v>2032</v>
      </c>
    </row>
    <row r="4064" spans="1:16" x14ac:dyDescent="0.3">
      <c r="A4064" s="6">
        <v>48259</v>
      </c>
      <c r="B4064" s="7" t="s">
        <v>1968</v>
      </c>
      <c r="C4064" s="9">
        <f t="shared" ca="1" si="126"/>
        <v>1</v>
      </c>
      <c r="D4064" s="9" t="s">
        <v>2116</v>
      </c>
      <c r="E4064" s="9" t="s">
        <v>2116</v>
      </c>
      <c r="F4064" s="10">
        <f t="shared" ca="1" si="127"/>
        <v>8.6468514684657077E-2</v>
      </c>
      <c r="G4064" s="3" t="str">
        <f>VLOOKUP(Table3[[#This Row],[PRODUCT ID]],Table1[[PRODUCT]:[SELLING PRICE]],1,FALSE)</f>
        <v>Product916</v>
      </c>
      <c r="H4064" s="3" t="str">
        <f>VLOOKUP(Table3[[#This Row],[PRODUCT ID]],Table1[[PRODUCT]:[SELLING PRICE]],2,FALSE)</f>
        <v>Category4</v>
      </c>
      <c r="I4064" s="3" t="str">
        <f>VLOOKUP(Table3[[#This Row],[PRODUCT ID]],Table1[[PRODUCT]:[SELLING PRICE]],3,FALSE)</f>
        <v>Lt</v>
      </c>
      <c r="J4064" s="16">
        <f ca="1">VLOOKUP(Table3[[#This Row],[PRODUCT ID]],Table1[[PRODUCT]:[SELLING PRICE]],4,FALSE)</f>
        <v>126</v>
      </c>
      <c r="K4064" s="16">
        <f ca="1">VLOOKUP(Table3[[#This Row],[PRODUCT ID]],Table1[[PRODUCT]:[SELLING PRICE]],5,FALSE)</f>
        <v>89.197050579596436</v>
      </c>
      <c r="L4064" s="16">
        <f ca="1">J4064*Table3[[#This Row],[QUANTITY]]</f>
        <v>126</v>
      </c>
      <c r="M4064" s="16">
        <f ca="1">K4064*Table3[[#This Row],[QUANTITY]]*(1-Table3[[#This Row],[DISCOUNT %]])</f>
        <v>81.484314101726497</v>
      </c>
      <c r="N4064" s="3">
        <f>DAY(Table3[[#This Row],[DATE]])</f>
        <v>15</v>
      </c>
      <c r="O4064" s="3" t="str">
        <f>TEXT(Table3[[#This Row],[DATE]],"mmm")</f>
        <v>Feb</v>
      </c>
      <c r="P4064" s="3">
        <f>YEAR(Table3[[#This Row],[DATE]])</f>
        <v>2032</v>
      </c>
    </row>
    <row r="4065" spans="1:16" x14ac:dyDescent="0.3">
      <c r="A4065" s="6">
        <v>48260</v>
      </c>
      <c r="B4065" s="7" t="s">
        <v>1969</v>
      </c>
      <c r="C4065" s="9">
        <f t="shared" ca="1" si="126"/>
        <v>5</v>
      </c>
      <c r="D4065" s="9" t="s">
        <v>2116</v>
      </c>
      <c r="E4065" s="9" t="s">
        <v>2116</v>
      </c>
      <c r="F4065" s="10">
        <f t="shared" ca="1" si="127"/>
        <v>7.9331540914585053E-2</v>
      </c>
      <c r="G4065" s="3" t="str">
        <f>VLOOKUP(Table3[[#This Row],[PRODUCT ID]],Table1[[PRODUCT]:[SELLING PRICE]],1,FALSE)</f>
        <v>Product917</v>
      </c>
      <c r="H4065" s="3" t="str">
        <f>VLOOKUP(Table3[[#This Row],[PRODUCT ID]],Table1[[PRODUCT]:[SELLING PRICE]],2,FALSE)</f>
        <v>Category5</v>
      </c>
      <c r="I4065" s="3" t="str">
        <f>VLOOKUP(Table3[[#This Row],[PRODUCT ID]],Table1[[PRODUCT]:[SELLING PRICE]],3,FALSE)</f>
        <v>Kg</v>
      </c>
      <c r="J4065" s="16">
        <f ca="1">VLOOKUP(Table3[[#This Row],[PRODUCT ID]],Table1[[PRODUCT]:[SELLING PRICE]],4,FALSE)</f>
        <v>168</v>
      </c>
      <c r="K4065" s="16">
        <f ca="1">VLOOKUP(Table3[[#This Row],[PRODUCT ID]],Table1[[PRODUCT]:[SELLING PRICE]],5,FALSE)</f>
        <v>299.24150837548223</v>
      </c>
      <c r="L4065" s="16">
        <f ca="1">J4065*Table3[[#This Row],[QUANTITY]]</f>
        <v>840</v>
      </c>
      <c r="M4065" s="16">
        <f ca="1">K4065*Table3[[#This Row],[QUANTITY]]*(1-Table3[[#This Row],[DISCOUNT %]])</f>
        <v>1377.5110920522525</v>
      </c>
      <c r="N4065" s="3">
        <f>DAY(Table3[[#This Row],[DATE]])</f>
        <v>16</v>
      </c>
      <c r="O4065" s="3" t="str">
        <f>TEXT(Table3[[#This Row],[DATE]],"mmm")</f>
        <v>Feb</v>
      </c>
      <c r="P4065" s="3">
        <f>YEAR(Table3[[#This Row],[DATE]])</f>
        <v>2032</v>
      </c>
    </row>
    <row r="4066" spans="1:16" x14ac:dyDescent="0.3">
      <c r="A4066" s="6">
        <v>48261</v>
      </c>
      <c r="B4066" s="7" t="s">
        <v>1970</v>
      </c>
      <c r="C4066" s="9">
        <f t="shared" ca="1" si="126"/>
        <v>8</v>
      </c>
      <c r="D4066" s="9" t="s">
        <v>2115</v>
      </c>
      <c r="E4066" s="9" t="s">
        <v>2118</v>
      </c>
      <c r="F4066" s="10">
        <f t="shared" ca="1" si="127"/>
        <v>6.145488982378125E-2</v>
      </c>
      <c r="G4066" s="3" t="str">
        <f>VLOOKUP(Table3[[#This Row],[PRODUCT ID]],Table1[[PRODUCT]:[SELLING PRICE]],1,FALSE)</f>
        <v>Product918</v>
      </c>
      <c r="H4066" s="3" t="str">
        <f>VLOOKUP(Table3[[#This Row],[PRODUCT ID]],Table1[[PRODUCT]:[SELLING PRICE]],2,FALSE)</f>
        <v>Category1</v>
      </c>
      <c r="I4066" s="3" t="str">
        <f>VLOOKUP(Table3[[#This Row],[PRODUCT ID]],Table1[[PRODUCT]:[SELLING PRICE]],3,FALSE)</f>
        <v>Lt</v>
      </c>
      <c r="J4066" s="16">
        <f ca="1">VLOOKUP(Table3[[#This Row],[PRODUCT ID]],Table1[[PRODUCT]:[SELLING PRICE]],4,FALSE)</f>
        <v>248</v>
      </c>
      <c r="K4066" s="16">
        <f ca="1">VLOOKUP(Table3[[#This Row],[PRODUCT ID]],Table1[[PRODUCT]:[SELLING PRICE]],5,FALSE)</f>
        <v>184.07392476325782</v>
      </c>
      <c r="L4066" s="16">
        <f ca="1">J4066*Table3[[#This Row],[QUANTITY]]</f>
        <v>1984</v>
      </c>
      <c r="M4066" s="16">
        <f ca="1">K4066*Table3[[#This Row],[QUANTITY]]*(1-Table3[[#This Row],[DISCOUNT %]])</f>
        <v>1382.0934559800066</v>
      </c>
      <c r="N4066" s="3">
        <f>DAY(Table3[[#This Row],[DATE]])</f>
        <v>17</v>
      </c>
      <c r="O4066" s="3" t="str">
        <f>TEXT(Table3[[#This Row],[DATE]],"mmm")</f>
        <v>Feb</v>
      </c>
      <c r="P4066" s="3">
        <f>YEAR(Table3[[#This Row],[DATE]])</f>
        <v>2032</v>
      </c>
    </row>
    <row r="4067" spans="1:16" x14ac:dyDescent="0.3">
      <c r="A4067" s="6">
        <v>48262</v>
      </c>
      <c r="B4067" s="7" t="s">
        <v>1971</v>
      </c>
      <c r="C4067" s="9">
        <f t="shared" ca="1" si="126"/>
        <v>10</v>
      </c>
      <c r="D4067" s="9" t="s">
        <v>2116</v>
      </c>
      <c r="E4067" s="9" t="s">
        <v>2116</v>
      </c>
      <c r="F4067" s="10">
        <f t="shared" ca="1" si="127"/>
        <v>4.3659532459583122E-2</v>
      </c>
      <c r="G4067" s="3" t="str">
        <f>VLOOKUP(Table3[[#This Row],[PRODUCT ID]],Table1[[PRODUCT]:[SELLING PRICE]],1,FALSE)</f>
        <v>Product919</v>
      </c>
      <c r="H4067" s="3" t="str">
        <f>VLOOKUP(Table3[[#This Row],[PRODUCT ID]],Table1[[PRODUCT]:[SELLING PRICE]],2,FALSE)</f>
        <v>Category2</v>
      </c>
      <c r="I4067" s="3" t="str">
        <f>VLOOKUP(Table3[[#This Row],[PRODUCT ID]],Table1[[PRODUCT]:[SELLING PRICE]],3,FALSE)</f>
        <v>Ft</v>
      </c>
      <c r="J4067" s="16">
        <f ca="1">VLOOKUP(Table3[[#This Row],[PRODUCT ID]],Table1[[PRODUCT]:[SELLING PRICE]],4,FALSE)</f>
        <v>128</v>
      </c>
      <c r="K4067" s="16">
        <f ca="1">VLOOKUP(Table3[[#This Row],[PRODUCT ID]],Table1[[PRODUCT]:[SELLING PRICE]],5,FALSE)</f>
        <v>80.016640633855189</v>
      </c>
      <c r="L4067" s="16">
        <f ca="1">J4067*Table3[[#This Row],[QUANTITY]]</f>
        <v>1280</v>
      </c>
      <c r="M4067" s="16">
        <f ca="1">K4067*Table3[[#This Row],[QUANTITY]]*(1-Table3[[#This Row],[DISCOUNT %]])</f>
        <v>765.23151514794597</v>
      </c>
      <c r="N4067" s="3">
        <f>DAY(Table3[[#This Row],[DATE]])</f>
        <v>18</v>
      </c>
      <c r="O4067" s="3" t="str">
        <f>TEXT(Table3[[#This Row],[DATE]],"mmm")</f>
        <v>Feb</v>
      </c>
      <c r="P4067" s="3">
        <f>YEAR(Table3[[#This Row],[DATE]])</f>
        <v>2032</v>
      </c>
    </row>
    <row r="4068" spans="1:16" x14ac:dyDescent="0.3">
      <c r="A4068" s="6">
        <v>48263</v>
      </c>
      <c r="B4068" s="7" t="s">
        <v>1972</v>
      </c>
      <c r="C4068" s="9">
        <f t="shared" ca="1" si="126"/>
        <v>2</v>
      </c>
      <c r="D4068" s="9" t="s">
        <v>2117</v>
      </c>
      <c r="E4068" s="9" t="s">
        <v>2116</v>
      </c>
      <c r="F4068" s="10">
        <f t="shared" ca="1" si="127"/>
        <v>4.315902245979715E-2</v>
      </c>
      <c r="G4068" s="3" t="str">
        <f>VLOOKUP(Table3[[#This Row],[PRODUCT ID]],Table1[[PRODUCT]:[SELLING PRICE]],1,FALSE)</f>
        <v>Product920</v>
      </c>
      <c r="H4068" s="3" t="str">
        <f>VLOOKUP(Table3[[#This Row],[PRODUCT ID]],Table1[[PRODUCT]:[SELLING PRICE]],2,FALSE)</f>
        <v>Category3</v>
      </c>
      <c r="I4068" s="3" t="str">
        <f>VLOOKUP(Table3[[#This Row],[PRODUCT ID]],Table1[[PRODUCT]:[SELLING PRICE]],3,FALSE)</f>
        <v>Kg</v>
      </c>
      <c r="J4068" s="16">
        <f ca="1">VLOOKUP(Table3[[#This Row],[PRODUCT ID]],Table1[[PRODUCT]:[SELLING PRICE]],4,FALSE)</f>
        <v>191</v>
      </c>
      <c r="K4068" s="16">
        <f ca="1">VLOOKUP(Table3[[#This Row],[PRODUCT ID]],Table1[[PRODUCT]:[SELLING PRICE]],5,FALSE)</f>
        <v>122.94912497008576</v>
      </c>
      <c r="L4068" s="16">
        <f ca="1">J4068*Table3[[#This Row],[QUANTITY]]</f>
        <v>382</v>
      </c>
      <c r="M4068" s="16">
        <f ca="1">K4068*Table3[[#This Row],[QUANTITY]]*(1-Table3[[#This Row],[DISCOUNT %]])</f>
        <v>235.28552184817883</v>
      </c>
      <c r="N4068" s="3">
        <f>DAY(Table3[[#This Row],[DATE]])</f>
        <v>19</v>
      </c>
      <c r="O4068" s="3" t="str">
        <f>TEXT(Table3[[#This Row],[DATE]],"mmm")</f>
        <v>Feb</v>
      </c>
      <c r="P4068" s="3">
        <f>YEAR(Table3[[#This Row],[DATE]])</f>
        <v>2032</v>
      </c>
    </row>
    <row r="4069" spans="1:16" x14ac:dyDescent="0.3">
      <c r="A4069" s="6">
        <v>48264</v>
      </c>
      <c r="B4069" s="7" t="s">
        <v>1973</v>
      </c>
      <c r="C4069" s="9">
        <f t="shared" ca="1" si="126"/>
        <v>14</v>
      </c>
      <c r="D4069" s="9" t="s">
        <v>2115</v>
      </c>
      <c r="E4069" s="9" t="s">
        <v>2116</v>
      </c>
      <c r="F4069" s="10">
        <f t="shared" ca="1" si="127"/>
        <v>4.8463090765619221E-2</v>
      </c>
      <c r="G4069" s="3" t="str">
        <f>VLOOKUP(Table3[[#This Row],[PRODUCT ID]],Table1[[PRODUCT]:[SELLING PRICE]],1,FALSE)</f>
        <v>Product921</v>
      </c>
      <c r="H4069" s="3" t="str">
        <f>VLOOKUP(Table3[[#This Row],[PRODUCT ID]],Table1[[PRODUCT]:[SELLING PRICE]],2,FALSE)</f>
        <v>Category4</v>
      </c>
      <c r="I4069" s="3" t="str">
        <f>VLOOKUP(Table3[[#This Row],[PRODUCT ID]],Table1[[PRODUCT]:[SELLING PRICE]],3,FALSE)</f>
        <v>No</v>
      </c>
      <c r="J4069" s="16">
        <f ca="1">VLOOKUP(Table3[[#This Row],[PRODUCT ID]],Table1[[PRODUCT]:[SELLING PRICE]],4,FALSE)</f>
        <v>57</v>
      </c>
      <c r="K4069" s="16">
        <f ca="1">VLOOKUP(Table3[[#This Row],[PRODUCT ID]],Table1[[PRODUCT]:[SELLING PRICE]],5,FALSE)</f>
        <v>230.41738090018362</v>
      </c>
      <c r="L4069" s="16">
        <f ca="1">J4069*Table3[[#This Row],[QUANTITY]]</f>
        <v>798</v>
      </c>
      <c r="M4069" s="16">
        <f ca="1">K4069*Table3[[#This Row],[QUANTITY]]*(1-Table3[[#This Row],[DISCOUNT %]])</f>
        <v>3069.5089943789849</v>
      </c>
      <c r="N4069" s="3">
        <f>DAY(Table3[[#This Row],[DATE]])</f>
        <v>20</v>
      </c>
      <c r="O4069" s="3" t="str">
        <f>TEXT(Table3[[#This Row],[DATE]],"mmm")</f>
        <v>Feb</v>
      </c>
      <c r="P4069" s="3">
        <f>YEAR(Table3[[#This Row],[DATE]])</f>
        <v>2032</v>
      </c>
    </row>
    <row r="4070" spans="1:16" x14ac:dyDescent="0.3">
      <c r="A4070" s="6">
        <v>48265</v>
      </c>
      <c r="B4070" s="7" t="s">
        <v>1974</v>
      </c>
      <c r="C4070" s="9">
        <f t="shared" ca="1" si="126"/>
        <v>11</v>
      </c>
      <c r="D4070" s="9" t="s">
        <v>2115</v>
      </c>
      <c r="E4070" s="9" t="s">
        <v>2116</v>
      </c>
      <c r="F4070" s="10">
        <f t="shared" ca="1" si="127"/>
        <v>9.7305383427169226E-2</v>
      </c>
      <c r="G4070" s="3" t="str">
        <f>VLOOKUP(Table3[[#This Row],[PRODUCT ID]],Table1[[PRODUCT]:[SELLING PRICE]],1,FALSE)</f>
        <v>Product922</v>
      </c>
      <c r="H4070" s="3" t="str">
        <f>VLOOKUP(Table3[[#This Row],[PRODUCT ID]],Table1[[PRODUCT]:[SELLING PRICE]],2,FALSE)</f>
        <v>Category5</v>
      </c>
      <c r="I4070" s="3" t="str">
        <f>VLOOKUP(Table3[[#This Row],[PRODUCT ID]],Table1[[PRODUCT]:[SELLING PRICE]],3,FALSE)</f>
        <v>No</v>
      </c>
      <c r="J4070" s="16">
        <f ca="1">VLOOKUP(Table3[[#This Row],[PRODUCT ID]],Table1[[PRODUCT]:[SELLING PRICE]],4,FALSE)</f>
        <v>247</v>
      </c>
      <c r="K4070" s="16">
        <f ca="1">VLOOKUP(Table3[[#This Row],[PRODUCT ID]],Table1[[PRODUCT]:[SELLING PRICE]],5,FALSE)</f>
        <v>148.0840884049434</v>
      </c>
      <c r="L4070" s="16">
        <f ca="1">J4070*Table3[[#This Row],[QUANTITY]]</f>
        <v>2717</v>
      </c>
      <c r="M4070" s="16">
        <f ca="1">K4070*Table3[[#This Row],[QUANTITY]]*(1-Table3[[#This Row],[DISCOUNT %]])</f>
        <v>1470.4218034356131</v>
      </c>
      <c r="N4070" s="3">
        <f>DAY(Table3[[#This Row],[DATE]])</f>
        <v>21</v>
      </c>
      <c r="O4070" s="3" t="str">
        <f>TEXT(Table3[[#This Row],[DATE]],"mmm")</f>
        <v>Feb</v>
      </c>
      <c r="P4070" s="3">
        <f>YEAR(Table3[[#This Row],[DATE]])</f>
        <v>2032</v>
      </c>
    </row>
    <row r="4071" spans="1:16" x14ac:dyDescent="0.3">
      <c r="A4071" s="6">
        <v>48266</v>
      </c>
      <c r="B4071" s="7" t="s">
        <v>1975</v>
      </c>
      <c r="C4071" s="9">
        <f t="shared" ca="1" si="126"/>
        <v>14</v>
      </c>
      <c r="D4071" s="9" t="s">
        <v>2115</v>
      </c>
      <c r="E4071" s="9" t="s">
        <v>2116</v>
      </c>
      <c r="F4071" s="10">
        <f t="shared" ca="1" si="127"/>
        <v>6.5791637839944642E-2</v>
      </c>
      <c r="G4071" s="3" t="str">
        <f>VLOOKUP(Table3[[#This Row],[PRODUCT ID]],Table1[[PRODUCT]:[SELLING PRICE]],1,FALSE)</f>
        <v>Product923</v>
      </c>
      <c r="H4071" s="3" t="str">
        <f>VLOOKUP(Table3[[#This Row],[PRODUCT ID]],Table1[[PRODUCT]:[SELLING PRICE]],2,FALSE)</f>
        <v>Category1</v>
      </c>
      <c r="I4071" s="3" t="str">
        <f>VLOOKUP(Table3[[#This Row],[PRODUCT ID]],Table1[[PRODUCT]:[SELLING PRICE]],3,FALSE)</f>
        <v>Ft</v>
      </c>
      <c r="J4071" s="16">
        <f ca="1">VLOOKUP(Table3[[#This Row],[PRODUCT ID]],Table1[[PRODUCT]:[SELLING PRICE]],4,FALSE)</f>
        <v>126</v>
      </c>
      <c r="K4071" s="16">
        <f ca="1">VLOOKUP(Table3[[#This Row],[PRODUCT ID]],Table1[[PRODUCT]:[SELLING PRICE]],5,FALSE)</f>
        <v>132.3613868898843</v>
      </c>
      <c r="L4071" s="16">
        <f ca="1">J4071*Table3[[#This Row],[QUANTITY]]</f>
        <v>1764</v>
      </c>
      <c r="M4071" s="16">
        <f ca="1">K4071*Table3[[#This Row],[QUANTITY]]*(1-Table3[[#This Row],[DISCOUNT %]])</f>
        <v>1731.1436024348511</v>
      </c>
      <c r="N4071" s="3">
        <f>DAY(Table3[[#This Row],[DATE]])</f>
        <v>22</v>
      </c>
      <c r="O4071" s="3" t="str">
        <f>TEXT(Table3[[#This Row],[DATE]],"mmm")</f>
        <v>Feb</v>
      </c>
      <c r="P4071" s="3">
        <f>YEAR(Table3[[#This Row],[DATE]])</f>
        <v>2032</v>
      </c>
    </row>
    <row r="4072" spans="1:16" x14ac:dyDescent="0.3">
      <c r="A4072" s="6">
        <v>48267</v>
      </c>
      <c r="B4072" s="7" t="s">
        <v>1976</v>
      </c>
      <c r="C4072" s="9">
        <f t="shared" ca="1" si="126"/>
        <v>2</v>
      </c>
      <c r="D4072" s="9" t="s">
        <v>2116</v>
      </c>
      <c r="E4072" s="9" t="s">
        <v>2118</v>
      </c>
      <c r="F4072" s="10">
        <f t="shared" ca="1" si="127"/>
        <v>9.8198481902149623E-2</v>
      </c>
      <c r="G4072" s="3" t="str">
        <f>VLOOKUP(Table3[[#This Row],[PRODUCT ID]],Table1[[PRODUCT]:[SELLING PRICE]],1,FALSE)</f>
        <v>Product924</v>
      </c>
      <c r="H4072" s="3" t="str">
        <f>VLOOKUP(Table3[[#This Row],[PRODUCT ID]],Table1[[PRODUCT]:[SELLING PRICE]],2,FALSE)</f>
        <v>Category2</v>
      </c>
      <c r="I4072" s="3" t="str">
        <f>VLOOKUP(Table3[[#This Row],[PRODUCT ID]],Table1[[PRODUCT]:[SELLING PRICE]],3,FALSE)</f>
        <v>No</v>
      </c>
      <c r="J4072" s="16">
        <f ca="1">VLOOKUP(Table3[[#This Row],[PRODUCT ID]],Table1[[PRODUCT]:[SELLING PRICE]],4,FALSE)</f>
        <v>246</v>
      </c>
      <c r="K4072" s="16">
        <f ca="1">VLOOKUP(Table3[[#This Row],[PRODUCT ID]],Table1[[PRODUCT]:[SELLING PRICE]],5,FALSE)</f>
        <v>310.32879560916336</v>
      </c>
      <c r="L4072" s="16">
        <f ca="1">J4072*Table3[[#This Row],[QUANTITY]]</f>
        <v>492</v>
      </c>
      <c r="M4072" s="16">
        <f ca="1">K4072*Table3[[#This Row],[QUANTITY]]*(1-Table3[[#This Row],[DISCOUNT %]])</f>
        <v>559.70995797964213</v>
      </c>
      <c r="N4072" s="3">
        <f>DAY(Table3[[#This Row],[DATE]])</f>
        <v>23</v>
      </c>
      <c r="O4072" s="3" t="str">
        <f>TEXT(Table3[[#This Row],[DATE]],"mmm")</f>
        <v>Feb</v>
      </c>
      <c r="P4072" s="3">
        <f>YEAR(Table3[[#This Row],[DATE]])</f>
        <v>2032</v>
      </c>
    </row>
    <row r="4073" spans="1:16" x14ac:dyDescent="0.3">
      <c r="A4073" s="6">
        <v>48268</v>
      </c>
      <c r="B4073" s="7" t="s">
        <v>1977</v>
      </c>
      <c r="C4073" s="9">
        <f t="shared" ca="1" si="126"/>
        <v>8</v>
      </c>
      <c r="D4073" s="9" t="s">
        <v>2116</v>
      </c>
      <c r="E4073" s="9" t="s">
        <v>2118</v>
      </c>
      <c r="F4073" s="10">
        <f t="shared" ca="1" si="127"/>
        <v>6.2128992035950438E-2</v>
      </c>
      <c r="G4073" s="3" t="str">
        <f>VLOOKUP(Table3[[#This Row],[PRODUCT ID]],Table1[[PRODUCT]:[SELLING PRICE]],1,FALSE)</f>
        <v>Product925</v>
      </c>
      <c r="H4073" s="3" t="str">
        <f>VLOOKUP(Table3[[#This Row],[PRODUCT ID]],Table1[[PRODUCT]:[SELLING PRICE]],2,FALSE)</f>
        <v>Category3</v>
      </c>
      <c r="I4073" s="3" t="str">
        <f>VLOOKUP(Table3[[#This Row],[PRODUCT ID]],Table1[[PRODUCT]:[SELLING PRICE]],3,FALSE)</f>
        <v>Kg</v>
      </c>
      <c r="J4073" s="16">
        <f ca="1">VLOOKUP(Table3[[#This Row],[PRODUCT ID]],Table1[[PRODUCT]:[SELLING PRICE]],4,FALSE)</f>
        <v>167</v>
      </c>
      <c r="K4073" s="16">
        <f ca="1">VLOOKUP(Table3[[#This Row],[PRODUCT ID]],Table1[[PRODUCT]:[SELLING PRICE]],5,FALSE)</f>
        <v>117.33465402881974</v>
      </c>
      <c r="L4073" s="16">
        <f ca="1">J4073*Table3[[#This Row],[QUANTITY]]</f>
        <v>1336</v>
      </c>
      <c r="M4073" s="16">
        <f ca="1">K4073*Table3[[#This Row],[QUANTITY]]*(1-Table3[[#This Row],[DISCOUNT %]])</f>
        <v>880.35816194497761</v>
      </c>
      <c r="N4073" s="3">
        <f>DAY(Table3[[#This Row],[DATE]])</f>
        <v>24</v>
      </c>
      <c r="O4073" s="3" t="str">
        <f>TEXT(Table3[[#This Row],[DATE]],"mmm")</f>
        <v>Feb</v>
      </c>
      <c r="P4073" s="3">
        <f>YEAR(Table3[[#This Row],[DATE]])</f>
        <v>2032</v>
      </c>
    </row>
    <row r="4074" spans="1:16" x14ac:dyDescent="0.3">
      <c r="A4074" s="6">
        <v>48269</v>
      </c>
      <c r="B4074" s="7" t="s">
        <v>1978</v>
      </c>
      <c r="C4074" s="9">
        <f t="shared" ca="1" si="126"/>
        <v>1</v>
      </c>
      <c r="D4074" s="9" t="s">
        <v>2116</v>
      </c>
      <c r="E4074" s="9" t="s">
        <v>2116</v>
      </c>
      <c r="F4074" s="10">
        <f t="shared" ca="1" si="127"/>
        <v>8.7255375537981128E-2</v>
      </c>
      <c r="G4074" s="3" t="str">
        <f>VLOOKUP(Table3[[#This Row],[PRODUCT ID]],Table1[[PRODUCT]:[SELLING PRICE]],1,FALSE)</f>
        <v>Product926</v>
      </c>
      <c r="H4074" s="3" t="str">
        <f>VLOOKUP(Table3[[#This Row],[PRODUCT ID]],Table1[[PRODUCT]:[SELLING PRICE]],2,FALSE)</f>
        <v>Category4</v>
      </c>
      <c r="I4074" s="3" t="str">
        <f>VLOOKUP(Table3[[#This Row],[PRODUCT ID]],Table1[[PRODUCT]:[SELLING PRICE]],3,FALSE)</f>
        <v>Kg</v>
      </c>
      <c r="J4074" s="16">
        <f ca="1">VLOOKUP(Table3[[#This Row],[PRODUCT ID]],Table1[[PRODUCT]:[SELLING PRICE]],4,FALSE)</f>
        <v>166</v>
      </c>
      <c r="K4074" s="16">
        <f ca="1">VLOOKUP(Table3[[#This Row],[PRODUCT ID]],Table1[[PRODUCT]:[SELLING PRICE]],5,FALSE)</f>
        <v>288.86477126112965</v>
      </c>
      <c r="L4074" s="16">
        <f ca="1">J4074*Table3[[#This Row],[QUANTITY]]</f>
        <v>166</v>
      </c>
      <c r="M4074" s="16">
        <f ca="1">K4074*Table3[[#This Row],[QUANTITY]]*(1-Table3[[#This Row],[DISCOUNT %]])</f>
        <v>263.65976716504679</v>
      </c>
      <c r="N4074" s="3">
        <f>DAY(Table3[[#This Row],[DATE]])</f>
        <v>25</v>
      </c>
      <c r="O4074" s="3" t="str">
        <f>TEXT(Table3[[#This Row],[DATE]],"mmm")</f>
        <v>Feb</v>
      </c>
      <c r="P4074" s="3">
        <f>YEAR(Table3[[#This Row],[DATE]])</f>
        <v>2032</v>
      </c>
    </row>
    <row r="4075" spans="1:16" x14ac:dyDescent="0.3">
      <c r="A4075" s="6">
        <v>48270</v>
      </c>
      <c r="B4075" s="7" t="s">
        <v>1979</v>
      </c>
      <c r="C4075" s="9">
        <f t="shared" ca="1" si="126"/>
        <v>1</v>
      </c>
      <c r="D4075" s="9" t="s">
        <v>2115</v>
      </c>
      <c r="E4075" s="9" t="s">
        <v>2116</v>
      </c>
      <c r="F4075" s="10">
        <f t="shared" ca="1" si="127"/>
        <v>4.5646176105855876E-2</v>
      </c>
      <c r="G4075" s="3" t="str">
        <f>VLOOKUP(Table3[[#This Row],[PRODUCT ID]],Table1[[PRODUCT]:[SELLING PRICE]],1,FALSE)</f>
        <v>Product927</v>
      </c>
      <c r="H4075" s="3" t="str">
        <f>VLOOKUP(Table3[[#This Row],[PRODUCT ID]],Table1[[PRODUCT]:[SELLING PRICE]],2,FALSE)</f>
        <v>Category5</v>
      </c>
      <c r="I4075" s="3" t="str">
        <f>VLOOKUP(Table3[[#This Row],[PRODUCT ID]],Table1[[PRODUCT]:[SELLING PRICE]],3,FALSE)</f>
        <v>Lt</v>
      </c>
      <c r="J4075" s="16">
        <f ca="1">VLOOKUP(Table3[[#This Row],[PRODUCT ID]],Table1[[PRODUCT]:[SELLING PRICE]],4,FALSE)</f>
        <v>69</v>
      </c>
      <c r="K4075" s="16">
        <f ca="1">VLOOKUP(Table3[[#This Row],[PRODUCT ID]],Table1[[PRODUCT]:[SELLING PRICE]],5,FALSE)</f>
        <v>25.525463429233547</v>
      </c>
      <c r="L4075" s="16">
        <f ca="1">J4075*Table3[[#This Row],[QUANTITY]]</f>
        <v>69</v>
      </c>
      <c r="M4075" s="16">
        <f ca="1">K4075*Table3[[#This Row],[QUANTITY]]*(1-Table3[[#This Row],[DISCOUNT %]])</f>
        <v>24.360323630359169</v>
      </c>
      <c r="N4075" s="3">
        <f>DAY(Table3[[#This Row],[DATE]])</f>
        <v>26</v>
      </c>
      <c r="O4075" s="3" t="str">
        <f>TEXT(Table3[[#This Row],[DATE]],"mmm")</f>
        <v>Feb</v>
      </c>
      <c r="P4075" s="3">
        <f>YEAR(Table3[[#This Row],[DATE]])</f>
        <v>2032</v>
      </c>
    </row>
    <row r="4076" spans="1:16" x14ac:dyDescent="0.3">
      <c r="A4076" s="6">
        <v>48271</v>
      </c>
      <c r="B4076" s="7" t="s">
        <v>1980</v>
      </c>
      <c r="C4076" s="9">
        <f t="shared" ca="1" si="126"/>
        <v>10</v>
      </c>
      <c r="D4076" s="9" t="s">
        <v>2117</v>
      </c>
      <c r="E4076" s="9" t="s">
        <v>2116</v>
      </c>
      <c r="F4076" s="10">
        <f t="shared" ca="1" si="127"/>
        <v>6.0120295354278021E-2</v>
      </c>
      <c r="G4076" s="3" t="str">
        <f>VLOOKUP(Table3[[#This Row],[PRODUCT ID]],Table1[[PRODUCT]:[SELLING PRICE]],1,FALSE)</f>
        <v>Product928</v>
      </c>
      <c r="H4076" s="3" t="str">
        <f>VLOOKUP(Table3[[#This Row],[PRODUCT ID]],Table1[[PRODUCT]:[SELLING PRICE]],2,FALSE)</f>
        <v>Category1</v>
      </c>
      <c r="I4076" s="3" t="str">
        <f>VLOOKUP(Table3[[#This Row],[PRODUCT ID]],Table1[[PRODUCT]:[SELLING PRICE]],3,FALSE)</f>
        <v>Kg</v>
      </c>
      <c r="J4076" s="16">
        <f ca="1">VLOOKUP(Table3[[#This Row],[PRODUCT ID]],Table1[[PRODUCT]:[SELLING PRICE]],4,FALSE)</f>
        <v>88</v>
      </c>
      <c r="K4076" s="16">
        <f ca="1">VLOOKUP(Table3[[#This Row],[PRODUCT ID]],Table1[[PRODUCT]:[SELLING PRICE]],5,FALSE)</f>
        <v>297.28190961314436</v>
      </c>
      <c r="L4076" s="16">
        <f ca="1">J4076*Table3[[#This Row],[QUANTITY]]</f>
        <v>880</v>
      </c>
      <c r="M4076" s="16">
        <f ca="1">K4076*Table3[[#This Row],[QUANTITY]]*(1-Table3[[#This Row],[DISCOUNT %]])</f>
        <v>2794.0923340371833</v>
      </c>
      <c r="N4076" s="3">
        <f>DAY(Table3[[#This Row],[DATE]])</f>
        <v>27</v>
      </c>
      <c r="O4076" s="3" t="str">
        <f>TEXT(Table3[[#This Row],[DATE]],"mmm")</f>
        <v>Feb</v>
      </c>
      <c r="P4076" s="3">
        <f>YEAR(Table3[[#This Row],[DATE]])</f>
        <v>2032</v>
      </c>
    </row>
    <row r="4077" spans="1:16" x14ac:dyDescent="0.3">
      <c r="A4077" s="6">
        <v>48272</v>
      </c>
      <c r="B4077" s="7" t="s">
        <v>1981</v>
      </c>
      <c r="C4077" s="9">
        <f t="shared" ca="1" si="126"/>
        <v>1</v>
      </c>
      <c r="D4077" s="9" t="s">
        <v>2117</v>
      </c>
      <c r="E4077" s="9" t="s">
        <v>2116</v>
      </c>
      <c r="F4077" s="10">
        <f t="shared" ca="1" si="127"/>
        <v>3.8932488813574598E-2</v>
      </c>
      <c r="G4077" s="3" t="str">
        <f>VLOOKUP(Table3[[#This Row],[PRODUCT ID]],Table1[[PRODUCT]:[SELLING PRICE]],1,FALSE)</f>
        <v>Product929</v>
      </c>
      <c r="H4077" s="3" t="str">
        <f>VLOOKUP(Table3[[#This Row],[PRODUCT ID]],Table1[[PRODUCT]:[SELLING PRICE]],2,FALSE)</f>
        <v>Category2</v>
      </c>
      <c r="I4077" s="3" t="str">
        <f>VLOOKUP(Table3[[#This Row],[PRODUCT ID]],Table1[[PRODUCT]:[SELLING PRICE]],3,FALSE)</f>
        <v>Lt</v>
      </c>
      <c r="J4077" s="16">
        <f ca="1">VLOOKUP(Table3[[#This Row],[PRODUCT ID]],Table1[[PRODUCT]:[SELLING PRICE]],4,FALSE)</f>
        <v>30</v>
      </c>
      <c r="K4077" s="16">
        <f ca="1">VLOOKUP(Table3[[#This Row],[PRODUCT ID]],Table1[[PRODUCT]:[SELLING PRICE]],5,FALSE)</f>
        <v>215.68678765543297</v>
      </c>
      <c r="L4077" s="16">
        <f ca="1">J4077*Table3[[#This Row],[QUANTITY]]</f>
        <v>30</v>
      </c>
      <c r="M4077" s="16">
        <f ca="1">K4077*Table3[[#This Row],[QUANTITY]]*(1-Table3[[#This Row],[DISCOUNT %]])</f>
        <v>207.28956420780199</v>
      </c>
      <c r="N4077" s="3">
        <f>DAY(Table3[[#This Row],[DATE]])</f>
        <v>28</v>
      </c>
      <c r="O4077" s="3" t="str">
        <f>TEXT(Table3[[#This Row],[DATE]],"mmm")</f>
        <v>Feb</v>
      </c>
      <c r="P4077" s="3">
        <f>YEAR(Table3[[#This Row],[DATE]])</f>
        <v>2032</v>
      </c>
    </row>
    <row r="4078" spans="1:16" x14ac:dyDescent="0.3">
      <c r="A4078" s="6">
        <v>48273</v>
      </c>
      <c r="B4078" s="7" t="s">
        <v>1982</v>
      </c>
      <c r="C4078" s="9">
        <f t="shared" ca="1" si="126"/>
        <v>3</v>
      </c>
      <c r="D4078" s="9" t="s">
        <v>2116</v>
      </c>
      <c r="E4078" s="9" t="s">
        <v>2118</v>
      </c>
      <c r="F4078" s="10">
        <f t="shared" ca="1" si="127"/>
        <v>2.4409978535940638E-2</v>
      </c>
      <c r="G4078" s="3" t="str">
        <f>VLOOKUP(Table3[[#This Row],[PRODUCT ID]],Table1[[PRODUCT]:[SELLING PRICE]],1,FALSE)</f>
        <v>Product930</v>
      </c>
      <c r="H4078" s="3" t="str">
        <f>VLOOKUP(Table3[[#This Row],[PRODUCT ID]],Table1[[PRODUCT]:[SELLING PRICE]],2,FALSE)</f>
        <v>Category3</v>
      </c>
      <c r="I4078" s="3" t="str">
        <f>VLOOKUP(Table3[[#This Row],[PRODUCT ID]],Table1[[PRODUCT]:[SELLING PRICE]],3,FALSE)</f>
        <v>Ft</v>
      </c>
      <c r="J4078" s="16">
        <f ca="1">VLOOKUP(Table3[[#This Row],[PRODUCT ID]],Table1[[PRODUCT]:[SELLING PRICE]],4,FALSE)</f>
        <v>73</v>
      </c>
      <c r="K4078" s="16">
        <f ca="1">VLOOKUP(Table3[[#This Row],[PRODUCT ID]],Table1[[PRODUCT]:[SELLING PRICE]],5,FALSE)</f>
        <v>100.15779757836013</v>
      </c>
      <c r="L4078" s="16">
        <f ca="1">J4078*Table3[[#This Row],[QUANTITY]]</f>
        <v>219</v>
      </c>
      <c r="M4078" s="16">
        <f ca="1">K4078*Table3[[#This Row],[QUANTITY]]*(1-Table3[[#This Row],[DISCOUNT %]])</f>
        <v>293.13884366779581</v>
      </c>
      <c r="N4078" s="3">
        <f>DAY(Table3[[#This Row],[DATE]])</f>
        <v>29</v>
      </c>
      <c r="O4078" s="3" t="str">
        <f>TEXT(Table3[[#This Row],[DATE]],"mmm")</f>
        <v>Feb</v>
      </c>
      <c r="P4078" s="3">
        <f>YEAR(Table3[[#This Row],[DATE]])</f>
        <v>2032</v>
      </c>
    </row>
    <row r="4079" spans="1:16" x14ac:dyDescent="0.3">
      <c r="A4079" s="6">
        <v>48274</v>
      </c>
      <c r="B4079" s="7" t="s">
        <v>1983</v>
      </c>
      <c r="C4079" s="9">
        <f t="shared" ca="1" si="126"/>
        <v>5</v>
      </c>
      <c r="D4079" s="9" t="s">
        <v>2116</v>
      </c>
      <c r="E4079" s="9" t="s">
        <v>2116</v>
      </c>
      <c r="F4079" s="10">
        <f t="shared" ca="1" si="127"/>
        <v>3.781646099979568E-2</v>
      </c>
      <c r="G4079" s="3" t="str">
        <f>VLOOKUP(Table3[[#This Row],[PRODUCT ID]],Table1[[PRODUCT]:[SELLING PRICE]],1,FALSE)</f>
        <v>Product931</v>
      </c>
      <c r="H4079" s="3" t="str">
        <f>VLOOKUP(Table3[[#This Row],[PRODUCT ID]],Table1[[PRODUCT]:[SELLING PRICE]],2,FALSE)</f>
        <v>Category4</v>
      </c>
      <c r="I4079" s="3" t="str">
        <f>VLOOKUP(Table3[[#This Row],[PRODUCT ID]],Table1[[PRODUCT]:[SELLING PRICE]],3,FALSE)</f>
        <v>Kg</v>
      </c>
      <c r="J4079" s="16">
        <f ca="1">VLOOKUP(Table3[[#This Row],[PRODUCT ID]],Table1[[PRODUCT]:[SELLING PRICE]],4,FALSE)</f>
        <v>55</v>
      </c>
      <c r="K4079" s="16">
        <f ca="1">VLOOKUP(Table3[[#This Row],[PRODUCT ID]],Table1[[PRODUCT]:[SELLING PRICE]],5,FALSE)</f>
        <v>310.88934867740011</v>
      </c>
      <c r="L4079" s="16">
        <f ca="1">J4079*Table3[[#This Row],[QUANTITY]]</f>
        <v>275</v>
      </c>
      <c r="M4079" s="16">
        <f ca="1">K4079*Table3[[#This Row],[QUANTITY]]*(1-Table3[[#This Row],[DISCOUNT %]])</f>
        <v>1495.6630687394465</v>
      </c>
      <c r="N4079" s="3">
        <f>DAY(Table3[[#This Row],[DATE]])</f>
        <v>1</v>
      </c>
      <c r="O4079" s="3" t="str">
        <f>TEXT(Table3[[#This Row],[DATE]],"mmm")</f>
        <v>Mar</v>
      </c>
      <c r="P4079" s="3">
        <f>YEAR(Table3[[#This Row],[DATE]])</f>
        <v>2032</v>
      </c>
    </row>
    <row r="4080" spans="1:16" x14ac:dyDescent="0.3">
      <c r="A4080" s="6">
        <v>48275</v>
      </c>
      <c r="B4080" s="7" t="s">
        <v>1984</v>
      </c>
      <c r="C4080" s="9">
        <f t="shared" ca="1" si="126"/>
        <v>4</v>
      </c>
      <c r="D4080" s="9" t="s">
        <v>2116</v>
      </c>
      <c r="E4080" s="9" t="s">
        <v>2116</v>
      </c>
      <c r="F4080" s="10">
        <f t="shared" ca="1" si="127"/>
        <v>5.5386284825578815E-2</v>
      </c>
      <c r="G4080" s="3" t="str">
        <f>VLOOKUP(Table3[[#This Row],[PRODUCT ID]],Table1[[PRODUCT]:[SELLING PRICE]],1,FALSE)</f>
        <v>Product932</v>
      </c>
      <c r="H4080" s="3" t="str">
        <f>VLOOKUP(Table3[[#This Row],[PRODUCT ID]],Table1[[PRODUCT]:[SELLING PRICE]],2,FALSE)</f>
        <v>Category5</v>
      </c>
      <c r="I4080" s="3" t="str">
        <f>VLOOKUP(Table3[[#This Row],[PRODUCT ID]],Table1[[PRODUCT]:[SELLING PRICE]],3,FALSE)</f>
        <v>No</v>
      </c>
      <c r="J4080" s="16">
        <f ca="1">VLOOKUP(Table3[[#This Row],[PRODUCT ID]],Table1[[PRODUCT]:[SELLING PRICE]],4,FALSE)</f>
        <v>226</v>
      </c>
      <c r="K4080" s="16">
        <f ca="1">VLOOKUP(Table3[[#This Row],[PRODUCT ID]],Table1[[PRODUCT]:[SELLING PRICE]],5,FALSE)</f>
        <v>160.33812271328756</v>
      </c>
      <c r="L4080" s="16">
        <f ca="1">J4080*Table3[[#This Row],[QUANTITY]]</f>
        <v>904</v>
      </c>
      <c r="M4080" s="16">
        <f ca="1">K4080*Table3[[#This Row],[QUANTITY]]*(1-Table3[[#This Row],[DISCOUNT %]])</f>
        <v>605.83035912116327</v>
      </c>
      <c r="N4080" s="3">
        <f>DAY(Table3[[#This Row],[DATE]])</f>
        <v>2</v>
      </c>
      <c r="O4080" s="3" t="str">
        <f>TEXT(Table3[[#This Row],[DATE]],"mmm")</f>
        <v>Mar</v>
      </c>
      <c r="P4080" s="3">
        <f>YEAR(Table3[[#This Row],[DATE]])</f>
        <v>2032</v>
      </c>
    </row>
    <row r="4081" spans="1:16" x14ac:dyDescent="0.3">
      <c r="A4081" s="6">
        <v>48276</v>
      </c>
      <c r="B4081" s="7" t="s">
        <v>1985</v>
      </c>
      <c r="C4081" s="9">
        <f t="shared" ca="1" si="126"/>
        <v>15</v>
      </c>
      <c r="D4081" s="9" t="s">
        <v>2116</v>
      </c>
      <c r="E4081" s="9" t="s">
        <v>2116</v>
      </c>
      <c r="F4081" s="10">
        <f t="shared" ca="1" si="127"/>
        <v>5.5300474629535856E-2</v>
      </c>
      <c r="G4081" s="3" t="str">
        <f>VLOOKUP(Table3[[#This Row],[PRODUCT ID]],Table1[[PRODUCT]:[SELLING PRICE]],1,FALSE)</f>
        <v>Product933</v>
      </c>
      <c r="H4081" s="3" t="str">
        <f>VLOOKUP(Table3[[#This Row],[PRODUCT ID]],Table1[[PRODUCT]:[SELLING PRICE]],2,FALSE)</f>
        <v>Category1</v>
      </c>
      <c r="I4081" s="3" t="str">
        <f>VLOOKUP(Table3[[#This Row],[PRODUCT ID]],Table1[[PRODUCT]:[SELLING PRICE]],3,FALSE)</f>
        <v>No</v>
      </c>
      <c r="J4081" s="16">
        <f ca="1">VLOOKUP(Table3[[#This Row],[PRODUCT ID]],Table1[[PRODUCT]:[SELLING PRICE]],4,FALSE)</f>
        <v>177</v>
      </c>
      <c r="K4081" s="16">
        <f ca="1">VLOOKUP(Table3[[#This Row],[PRODUCT ID]],Table1[[PRODUCT]:[SELLING PRICE]],5,FALSE)</f>
        <v>37.462767588058753</v>
      </c>
      <c r="L4081" s="16">
        <f ca="1">J4081*Table3[[#This Row],[QUANTITY]]</f>
        <v>2655</v>
      </c>
      <c r="M4081" s="16">
        <f ca="1">K4081*Table3[[#This Row],[QUANTITY]]*(1-Table3[[#This Row],[DISCOUNT %]])</f>
        <v>530.86588139254673</v>
      </c>
      <c r="N4081" s="3">
        <f>DAY(Table3[[#This Row],[DATE]])</f>
        <v>3</v>
      </c>
      <c r="O4081" s="3" t="str">
        <f>TEXT(Table3[[#This Row],[DATE]],"mmm")</f>
        <v>Mar</v>
      </c>
      <c r="P4081" s="3">
        <f>YEAR(Table3[[#This Row],[DATE]])</f>
        <v>2032</v>
      </c>
    </row>
    <row r="4082" spans="1:16" x14ac:dyDescent="0.3">
      <c r="A4082" s="6">
        <v>48277</v>
      </c>
      <c r="B4082" s="7" t="s">
        <v>1986</v>
      </c>
      <c r="C4082" s="9">
        <f t="shared" ca="1" si="126"/>
        <v>7</v>
      </c>
      <c r="D4082" s="9" t="s">
        <v>2115</v>
      </c>
      <c r="E4082" s="9" t="s">
        <v>2116</v>
      </c>
      <c r="F4082" s="10">
        <f t="shared" ca="1" si="127"/>
        <v>4.5219277346669612E-2</v>
      </c>
      <c r="G4082" s="3" t="str">
        <f>VLOOKUP(Table3[[#This Row],[PRODUCT ID]],Table1[[PRODUCT]:[SELLING PRICE]],1,FALSE)</f>
        <v>Product934</v>
      </c>
      <c r="H4082" s="3" t="str">
        <f>VLOOKUP(Table3[[#This Row],[PRODUCT ID]],Table1[[PRODUCT]:[SELLING PRICE]],2,FALSE)</f>
        <v>Category2</v>
      </c>
      <c r="I4082" s="3" t="str">
        <f>VLOOKUP(Table3[[#This Row],[PRODUCT ID]],Table1[[PRODUCT]:[SELLING PRICE]],3,FALSE)</f>
        <v>Ft</v>
      </c>
      <c r="J4082" s="16">
        <f ca="1">VLOOKUP(Table3[[#This Row],[PRODUCT ID]],Table1[[PRODUCT]:[SELLING PRICE]],4,FALSE)</f>
        <v>210</v>
      </c>
      <c r="K4082" s="16">
        <f ca="1">VLOOKUP(Table3[[#This Row],[PRODUCT ID]],Table1[[PRODUCT]:[SELLING PRICE]],5,FALSE)</f>
        <v>297.03327107441368</v>
      </c>
      <c r="L4082" s="16">
        <f ca="1">J4082*Table3[[#This Row],[QUANTITY]]</f>
        <v>1470</v>
      </c>
      <c r="M4082" s="16">
        <f ca="1">K4082*Table3[[#This Row],[QUANTITY]]*(1-Table3[[#This Row],[DISCOUNT %]])</f>
        <v>1985.2114884595787</v>
      </c>
      <c r="N4082" s="3">
        <f>DAY(Table3[[#This Row],[DATE]])</f>
        <v>4</v>
      </c>
      <c r="O4082" s="3" t="str">
        <f>TEXT(Table3[[#This Row],[DATE]],"mmm")</f>
        <v>Mar</v>
      </c>
      <c r="P4082" s="3">
        <f>YEAR(Table3[[#This Row],[DATE]])</f>
        <v>2032</v>
      </c>
    </row>
    <row r="4083" spans="1:16" x14ac:dyDescent="0.3">
      <c r="A4083" s="6">
        <v>48278</v>
      </c>
      <c r="B4083" s="7" t="s">
        <v>1987</v>
      </c>
      <c r="C4083" s="9">
        <f t="shared" ca="1" si="126"/>
        <v>1</v>
      </c>
      <c r="D4083" s="9" t="s">
        <v>2116</v>
      </c>
      <c r="E4083" s="9" t="s">
        <v>2116</v>
      </c>
      <c r="F4083" s="10">
        <f t="shared" ca="1" si="127"/>
        <v>3.1246736576987857E-2</v>
      </c>
      <c r="G4083" s="3" t="str">
        <f>VLOOKUP(Table3[[#This Row],[PRODUCT ID]],Table1[[PRODUCT]:[SELLING PRICE]],1,FALSE)</f>
        <v>Product935</v>
      </c>
      <c r="H4083" s="3" t="str">
        <f>VLOOKUP(Table3[[#This Row],[PRODUCT ID]],Table1[[PRODUCT]:[SELLING PRICE]],2,FALSE)</f>
        <v>Category3</v>
      </c>
      <c r="I4083" s="3" t="str">
        <f>VLOOKUP(Table3[[#This Row],[PRODUCT ID]],Table1[[PRODUCT]:[SELLING PRICE]],3,FALSE)</f>
        <v>No</v>
      </c>
      <c r="J4083" s="16">
        <f ca="1">VLOOKUP(Table3[[#This Row],[PRODUCT ID]],Table1[[PRODUCT]:[SELLING PRICE]],4,FALSE)</f>
        <v>38</v>
      </c>
      <c r="K4083" s="16">
        <f ca="1">VLOOKUP(Table3[[#This Row],[PRODUCT ID]],Table1[[PRODUCT]:[SELLING PRICE]],5,FALSE)</f>
        <v>187.14284666681942</v>
      </c>
      <c r="L4083" s="16">
        <f ca="1">J4083*Table3[[#This Row],[QUANTITY]]</f>
        <v>38</v>
      </c>
      <c r="M4083" s="16">
        <f ca="1">K4083*Table3[[#This Row],[QUANTITY]]*(1-Table3[[#This Row],[DISCOUNT %]])</f>
        <v>181.2952434347537</v>
      </c>
      <c r="N4083" s="3">
        <f>DAY(Table3[[#This Row],[DATE]])</f>
        <v>5</v>
      </c>
      <c r="O4083" s="3" t="str">
        <f>TEXT(Table3[[#This Row],[DATE]],"mmm")</f>
        <v>Mar</v>
      </c>
      <c r="P4083" s="3">
        <f>YEAR(Table3[[#This Row],[DATE]])</f>
        <v>2032</v>
      </c>
    </row>
    <row r="4084" spans="1:16" x14ac:dyDescent="0.3">
      <c r="A4084" s="6">
        <v>48279</v>
      </c>
      <c r="B4084" s="7" t="s">
        <v>1988</v>
      </c>
      <c r="C4084" s="9">
        <f t="shared" ca="1" si="126"/>
        <v>4</v>
      </c>
      <c r="D4084" s="9" t="s">
        <v>2117</v>
      </c>
      <c r="E4084" s="9" t="s">
        <v>2118</v>
      </c>
      <c r="F4084" s="10">
        <f t="shared" ca="1" si="127"/>
        <v>7.9037550678404858E-2</v>
      </c>
      <c r="G4084" s="3" t="str">
        <f>VLOOKUP(Table3[[#This Row],[PRODUCT ID]],Table1[[PRODUCT]:[SELLING PRICE]],1,FALSE)</f>
        <v>Product936</v>
      </c>
      <c r="H4084" s="3" t="str">
        <f>VLOOKUP(Table3[[#This Row],[PRODUCT ID]],Table1[[PRODUCT]:[SELLING PRICE]],2,FALSE)</f>
        <v>Category4</v>
      </c>
      <c r="I4084" s="3" t="str">
        <f>VLOOKUP(Table3[[#This Row],[PRODUCT ID]],Table1[[PRODUCT]:[SELLING PRICE]],3,FALSE)</f>
        <v>Kg</v>
      </c>
      <c r="J4084" s="16">
        <f ca="1">VLOOKUP(Table3[[#This Row],[PRODUCT ID]],Table1[[PRODUCT]:[SELLING PRICE]],4,FALSE)</f>
        <v>161</v>
      </c>
      <c r="K4084" s="16">
        <f ca="1">VLOOKUP(Table3[[#This Row],[PRODUCT ID]],Table1[[PRODUCT]:[SELLING PRICE]],5,FALSE)</f>
        <v>245.7305315170866</v>
      </c>
      <c r="L4084" s="16">
        <f ca="1">J4084*Table3[[#This Row],[QUANTITY]]</f>
        <v>644</v>
      </c>
      <c r="M4084" s="16">
        <f ca="1">K4084*Table3[[#This Row],[QUANTITY]]*(1-Table3[[#This Row],[DISCOUNT %]])</f>
        <v>905.23436871629394</v>
      </c>
      <c r="N4084" s="3">
        <f>DAY(Table3[[#This Row],[DATE]])</f>
        <v>6</v>
      </c>
      <c r="O4084" s="3" t="str">
        <f>TEXT(Table3[[#This Row],[DATE]],"mmm")</f>
        <v>Mar</v>
      </c>
      <c r="P4084" s="3">
        <f>YEAR(Table3[[#This Row],[DATE]])</f>
        <v>2032</v>
      </c>
    </row>
    <row r="4085" spans="1:16" x14ac:dyDescent="0.3">
      <c r="A4085" s="6">
        <v>48280</v>
      </c>
      <c r="B4085" s="7" t="s">
        <v>1989</v>
      </c>
      <c r="C4085" s="9">
        <f t="shared" ca="1" si="126"/>
        <v>10</v>
      </c>
      <c r="D4085" s="9" t="s">
        <v>2115</v>
      </c>
      <c r="E4085" s="9" t="s">
        <v>2118</v>
      </c>
      <c r="F4085" s="10">
        <f t="shared" ca="1" si="127"/>
        <v>2.1618822495044866E-2</v>
      </c>
      <c r="G4085" s="3" t="str">
        <f>VLOOKUP(Table3[[#This Row],[PRODUCT ID]],Table1[[PRODUCT]:[SELLING PRICE]],1,FALSE)</f>
        <v>Product937</v>
      </c>
      <c r="H4085" s="3" t="str">
        <f>VLOOKUP(Table3[[#This Row],[PRODUCT ID]],Table1[[PRODUCT]:[SELLING PRICE]],2,FALSE)</f>
        <v>Category1</v>
      </c>
      <c r="I4085" s="3" t="str">
        <f>VLOOKUP(Table3[[#This Row],[PRODUCT ID]],Table1[[PRODUCT]:[SELLING PRICE]],3,FALSE)</f>
        <v>Kg</v>
      </c>
      <c r="J4085" s="16">
        <f ca="1">VLOOKUP(Table3[[#This Row],[PRODUCT ID]],Table1[[PRODUCT]:[SELLING PRICE]],4,FALSE)</f>
        <v>141</v>
      </c>
      <c r="K4085" s="16">
        <f ca="1">VLOOKUP(Table3[[#This Row],[PRODUCT ID]],Table1[[PRODUCT]:[SELLING PRICE]],5,FALSE)</f>
        <v>236.04131230802238</v>
      </c>
      <c r="L4085" s="16">
        <f ca="1">J4085*Table3[[#This Row],[QUANTITY]]</f>
        <v>1410</v>
      </c>
      <c r="M4085" s="16">
        <f ca="1">K4085*Table3[[#This Row],[QUANTITY]]*(1-Table3[[#This Row],[DISCOUNT %]])</f>
        <v>2309.383770757378</v>
      </c>
      <c r="N4085" s="3">
        <f>DAY(Table3[[#This Row],[DATE]])</f>
        <v>7</v>
      </c>
      <c r="O4085" s="3" t="str">
        <f>TEXT(Table3[[#This Row],[DATE]],"mmm")</f>
        <v>Mar</v>
      </c>
      <c r="P4085" s="3">
        <f>YEAR(Table3[[#This Row],[DATE]])</f>
        <v>2032</v>
      </c>
    </row>
    <row r="4086" spans="1:16" x14ac:dyDescent="0.3">
      <c r="A4086" s="6">
        <v>48281</v>
      </c>
      <c r="B4086" s="7" t="s">
        <v>1990</v>
      </c>
      <c r="C4086" s="9">
        <f t="shared" ca="1" si="126"/>
        <v>15</v>
      </c>
      <c r="D4086" s="9" t="s">
        <v>2115</v>
      </c>
      <c r="E4086" s="9" t="s">
        <v>2116</v>
      </c>
      <c r="F4086" s="10">
        <f t="shared" ca="1" si="127"/>
        <v>9.4164432438625073E-2</v>
      </c>
      <c r="G4086" s="3" t="str">
        <f>VLOOKUP(Table3[[#This Row],[PRODUCT ID]],Table1[[PRODUCT]:[SELLING PRICE]],1,FALSE)</f>
        <v>Product938</v>
      </c>
      <c r="H4086" s="3" t="str">
        <f>VLOOKUP(Table3[[#This Row],[PRODUCT ID]],Table1[[PRODUCT]:[SELLING PRICE]],2,FALSE)</f>
        <v>Category2</v>
      </c>
      <c r="I4086" s="3" t="str">
        <f>VLOOKUP(Table3[[#This Row],[PRODUCT ID]],Table1[[PRODUCT]:[SELLING PRICE]],3,FALSE)</f>
        <v>Lt</v>
      </c>
      <c r="J4086" s="16">
        <f ca="1">VLOOKUP(Table3[[#This Row],[PRODUCT ID]],Table1[[PRODUCT]:[SELLING PRICE]],4,FALSE)</f>
        <v>162</v>
      </c>
      <c r="K4086" s="16">
        <f ca="1">VLOOKUP(Table3[[#This Row],[PRODUCT ID]],Table1[[PRODUCT]:[SELLING PRICE]],5,FALSE)</f>
        <v>200.8294577389635</v>
      </c>
      <c r="L4086" s="16">
        <f ca="1">J4086*Table3[[#This Row],[QUANTITY]]</f>
        <v>2430</v>
      </c>
      <c r="M4086" s="16">
        <f ca="1">K4086*Table3[[#This Row],[QUANTITY]]*(1-Table3[[#This Row],[DISCOUNT %]])</f>
        <v>2728.7769875102576</v>
      </c>
      <c r="N4086" s="3">
        <f>DAY(Table3[[#This Row],[DATE]])</f>
        <v>8</v>
      </c>
      <c r="O4086" s="3" t="str">
        <f>TEXT(Table3[[#This Row],[DATE]],"mmm")</f>
        <v>Mar</v>
      </c>
      <c r="P4086" s="3">
        <f>YEAR(Table3[[#This Row],[DATE]])</f>
        <v>2032</v>
      </c>
    </row>
    <row r="4087" spans="1:16" x14ac:dyDescent="0.3">
      <c r="A4087" s="6">
        <v>48282</v>
      </c>
      <c r="B4087" s="7" t="s">
        <v>1991</v>
      </c>
      <c r="C4087" s="9">
        <f t="shared" ca="1" si="126"/>
        <v>3</v>
      </c>
      <c r="D4087" s="9" t="s">
        <v>2115</v>
      </c>
      <c r="E4087" s="9" t="s">
        <v>2116</v>
      </c>
      <c r="F4087" s="10">
        <f t="shared" ca="1" si="127"/>
        <v>5.2071922629558592E-2</v>
      </c>
      <c r="G4087" s="3" t="str">
        <f>VLOOKUP(Table3[[#This Row],[PRODUCT ID]],Table1[[PRODUCT]:[SELLING PRICE]],1,FALSE)</f>
        <v>Product939</v>
      </c>
      <c r="H4087" s="3" t="str">
        <f>VLOOKUP(Table3[[#This Row],[PRODUCT ID]],Table1[[PRODUCT]:[SELLING PRICE]],2,FALSE)</f>
        <v>Category3</v>
      </c>
      <c r="I4087" s="3" t="str">
        <f>VLOOKUP(Table3[[#This Row],[PRODUCT ID]],Table1[[PRODUCT]:[SELLING PRICE]],3,FALSE)</f>
        <v>Kg</v>
      </c>
      <c r="J4087" s="16">
        <f ca="1">VLOOKUP(Table3[[#This Row],[PRODUCT ID]],Table1[[PRODUCT]:[SELLING PRICE]],4,FALSE)</f>
        <v>231</v>
      </c>
      <c r="K4087" s="16">
        <f ca="1">VLOOKUP(Table3[[#This Row],[PRODUCT ID]],Table1[[PRODUCT]:[SELLING PRICE]],5,FALSE)</f>
        <v>81.045074896194933</v>
      </c>
      <c r="L4087" s="16">
        <f ca="1">J4087*Table3[[#This Row],[QUANTITY]]</f>
        <v>693</v>
      </c>
      <c r="M4087" s="16">
        <f ca="1">K4087*Table3[[#This Row],[QUANTITY]]*(1-Table3[[#This Row],[DISCOUNT %]])</f>
        <v>230.47470608008047</v>
      </c>
      <c r="N4087" s="3">
        <f>DAY(Table3[[#This Row],[DATE]])</f>
        <v>9</v>
      </c>
      <c r="O4087" s="3" t="str">
        <f>TEXT(Table3[[#This Row],[DATE]],"mmm")</f>
        <v>Mar</v>
      </c>
      <c r="P4087" s="3">
        <f>YEAR(Table3[[#This Row],[DATE]])</f>
        <v>2032</v>
      </c>
    </row>
    <row r="4088" spans="1:16" x14ac:dyDescent="0.3">
      <c r="A4088" s="6">
        <v>48283</v>
      </c>
      <c r="B4088" s="7" t="s">
        <v>1992</v>
      </c>
      <c r="C4088" s="9">
        <f t="shared" ca="1" si="126"/>
        <v>8</v>
      </c>
      <c r="D4088" s="9" t="s">
        <v>2116</v>
      </c>
      <c r="E4088" s="9" t="s">
        <v>2116</v>
      </c>
      <c r="F4088" s="10">
        <f t="shared" ca="1" si="127"/>
        <v>6.9544819246197528E-2</v>
      </c>
      <c r="G4088" s="3" t="str">
        <f>VLOOKUP(Table3[[#This Row],[PRODUCT ID]],Table1[[PRODUCT]:[SELLING PRICE]],1,FALSE)</f>
        <v>Product940</v>
      </c>
      <c r="H4088" s="3" t="str">
        <f>VLOOKUP(Table3[[#This Row],[PRODUCT ID]],Table1[[PRODUCT]:[SELLING PRICE]],2,FALSE)</f>
        <v>Category4</v>
      </c>
      <c r="I4088" s="3" t="str">
        <f>VLOOKUP(Table3[[#This Row],[PRODUCT ID]],Table1[[PRODUCT]:[SELLING PRICE]],3,FALSE)</f>
        <v>Lt</v>
      </c>
      <c r="J4088" s="16">
        <f ca="1">VLOOKUP(Table3[[#This Row],[PRODUCT ID]],Table1[[PRODUCT]:[SELLING PRICE]],4,FALSE)</f>
        <v>21</v>
      </c>
      <c r="K4088" s="16">
        <f ca="1">VLOOKUP(Table3[[#This Row],[PRODUCT ID]],Table1[[PRODUCT]:[SELLING PRICE]],5,FALSE)</f>
        <v>240.22104260457979</v>
      </c>
      <c r="L4088" s="16">
        <f ca="1">J4088*Table3[[#This Row],[QUANTITY]]</f>
        <v>168</v>
      </c>
      <c r="M4088" s="16">
        <f ca="1">K4088*Table3[[#This Row],[QUANTITY]]*(1-Table3[[#This Row],[DISCOUNT %]])</f>
        <v>1788.1193089400895</v>
      </c>
      <c r="N4088" s="3">
        <f>DAY(Table3[[#This Row],[DATE]])</f>
        <v>10</v>
      </c>
      <c r="O4088" s="3" t="str">
        <f>TEXT(Table3[[#This Row],[DATE]],"mmm")</f>
        <v>Mar</v>
      </c>
      <c r="P4088" s="3">
        <f>YEAR(Table3[[#This Row],[DATE]])</f>
        <v>2032</v>
      </c>
    </row>
    <row r="4089" spans="1:16" x14ac:dyDescent="0.3">
      <c r="A4089" s="6">
        <v>48284</v>
      </c>
      <c r="B4089" s="7" t="s">
        <v>1993</v>
      </c>
      <c r="C4089" s="9">
        <f t="shared" ca="1" si="126"/>
        <v>1</v>
      </c>
      <c r="D4089" s="9" t="s">
        <v>2116</v>
      </c>
      <c r="E4089" s="9" t="s">
        <v>2116</v>
      </c>
      <c r="F4089" s="10">
        <f t="shared" ca="1" si="127"/>
        <v>8.2202788174074337E-2</v>
      </c>
      <c r="G4089" s="3" t="str">
        <f>VLOOKUP(Table3[[#This Row],[PRODUCT ID]],Table1[[PRODUCT]:[SELLING PRICE]],1,FALSE)</f>
        <v>Product941</v>
      </c>
      <c r="H4089" s="3" t="str">
        <f>VLOOKUP(Table3[[#This Row],[PRODUCT ID]],Table1[[PRODUCT]:[SELLING PRICE]],2,FALSE)</f>
        <v>Category5</v>
      </c>
      <c r="I4089" s="3" t="str">
        <f>VLOOKUP(Table3[[#This Row],[PRODUCT ID]],Table1[[PRODUCT]:[SELLING PRICE]],3,FALSE)</f>
        <v>Ft</v>
      </c>
      <c r="J4089" s="16">
        <f ca="1">VLOOKUP(Table3[[#This Row],[PRODUCT ID]],Table1[[PRODUCT]:[SELLING PRICE]],4,FALSE)</f>
        <v>149</v>
      </c>
      <c r="K4089" s="16">
        <f ca="1">VLOOKUP(Table3[[#This Row],[PRODUCT ID]],Table1[[PRODUCT]:[SELLING PRICE]],5,FALSE)</f>
        <v>240.9283684158691</v>
      </c>
      <c r="L4089" s="16">
        <f ca="1">J4089*Table3[[#This Row],[QUANTITY]]</f>
        <v>149</v>
      </c>
      <c r="M4089" s="16">
        <f ca="1">K4089*Table3[[#This Row],[QUANTITY]]*(1-Table3[[#This Row],[DISCOUNT %]])</f>
        <v>221.12338478185407</v>
      </c>
      <c r="N4089" s="3">
        <f>DAY(Table3[[#This Row],[DATE]])</f>
        <v>11</v>
      </c>
      <c r="O4089" s="3" t="str">
        <f>TEXT(Table3[[#This Row],[DATE]],"mmm")</f>
        <v>Mar</v>
      </c>
      <c r="P4089" s="3">
        <f>YEAR(Table3[[#This Row],[DATE]])</f>
        <v>2032</v>
      </c>
    </row>
    <row r="4090" spans="1:16" x14ac:dyDescent="0.3">
      <c r="A4090" s="6">
        <v>48285</v>
      </c>
      <c r="B4090" s="7" t="s">
        <v>1994</v>
      </c>
      <c r="C4090" s="9">
        <f t="shared" ca="1" si="126"/>
        <v>13</v>
      </c>
      <c r="D4090" s="9" t="s">
        <v>2116</v>
      </c>
      <c r="E4090" s="9" t="s">
        <v>2118</v>
      </c>
      <c r="F4090" s="10">
        <f t="shared" ca="1" si="127"/>
        <v>3.2075436803165494E-3</v>
      </c>
      <c r="G4090" s="3" t="str">
        <f>VLOOKUP(Table3[[#This Row],[PRODUCT ID]],Table1[[PRODUCT]:[SELLING PRICE]],1,FALSE)</f>
        <v>Product942</v>
      </c>
      <c r="H4090" s="3" t="str">
        <f>VLOOKUP(Table3[[#This Row],[PRODUCT ID]],Table1[[PRODUCT]:[SELLING PRICE]],2,FALSE)</f>
        <v>Category1</v>
      </c>
      <c r="I4090" s="3" t="str">
        <f>VLOOKUP(Table3[[#This Row],[PRODUCT ID]],Table1[[PRODUCT]:[SELLING PRICE]],3,FALSE)</f>
        <v>Kg</v>
      </c>
      <c r="J4090" s="16">
        <f ca="1">VLOOKUP(Table3[[#This Row],[PRODUCT ID]],Table1[[PRODUCT]:[SELLING PRICE]],4,FALSE)</f>
        <v>227</v>
      </c>
      <c r="K4090" s="16">
        <f ca="1">VLOOKUP(Table3[[#This Row],[PRODUCT ID]],Table1[[PRODUCT]:[SELLING PRICE]],5,FALSE)</f>
        <v>291.91006552119393</v>
      </c>
      <c r="L4090" s="16">
        <f ca="1">J4090*Table3[[#This Row],[QUANTITY]]</f>
        <v>2951</v>
      </c>
      <c r="M4090" s="16">
        <f ca="1">K4090*Table3[[#This Row],[QUANTITY]]*(1-Table3[[#This Row],[DISCOUNT %]])</f>
        <v>3782.6587660590385</v>
      </c>
      <c r="N4090" s="3">
        <f>DAY(Table3[[#This Row],[DATE]])</f>
        <v>12</v>
      </c>
      <c r="O4090" s="3" t="str">
        <f>TEXT(Table3[[#This Row],[DATE]],"mmm")</f>
        <v>Mar</v>
      </c>
      <c r="P4090" s="3">
        <f>YEAR(Table3[[#This Row],[DATE]])</f>
        <v>2032</v>
      </c>
    </row>
    <row r="4091" spans="1:16" x14ac:dyDescent="0.3">
      <c r="A4091" s="6">
        <v>48286</v>
      </c>
      <c r="B4091" s="7" t="s">
        <v>1995</v>
      </c>
      <c r="C4091" s="9">
        <f t="shared" ca="1" si="126"/>
        <v>2</v>
      </c>
      <c r="D4091" s="9" t="s">
        <v>2115</v>
      </c>
      <c r="E4091" s="9" t="s">
        <v>2116</v>
      </c>
      <c r="F4091" s="10">
        <f t="shared" ca="1" si="127"/>
        <v>2.4463349369577961E-2</v>
      </c>
      <c r="G4091" s="3" t="str">
        <f>VLOOKUP(Table3[[#This Row],[PRODUCT ID]],Table1[[PRODUCT]:[SELLING PRICE]],1,FALSE)</f>
        <v>Product943</v>
      </c>
      <c r="H4091" s="3" t="str">
        <f>VLOOKUP(Table3[[#This Row],[PRODUCT ID]],Table1[[PRODUCT]:[SELLING PRICE]],2,FALSE)</f>
        <v>Category2</v>
      </c>
      <c r="I4091" s="3" t="str">
        <f>VLOOKUP(Table3[[#This Row],[PRODUCT ID]],Table1[[PRODUCT]:[SELLING PRICE]],3,FALSE)</f>
        <v>No</v>
      </c>
      <c r="J4091" s="16">
        <f ca="1">VLOOKUP(Table3[[#This Row],[PRODUCT ID]],Table1[[PRODUCT]:[SELLING PRICE]],4,FALSE)</f>
        <v>105</v>
      </c>
      <c r="K4091" s="16">
        <f ca="1">VLOOKUP(Table3[[#This Row],[PRODUCT ID]],Table1[[PRODUCT]:[SELLING PRICE]],5,FALSE)</f>
        <v>220.12176748206468</v>
      </c>
      <c r="L4091" s="16">
        <f ca="1">J4091*Table3[[#This Row],[QUANTITY]]</f>
        <v>210</v>
      </c>
      <c r="M4091" s="16">
        <f ca="1">K4091*Table3[[#This Row],[QUANTITY]]*(1-Table3[[#This Row],[DISCOUNT %]])</f>
        <v>429.47370356060384</v>
      </c>
      <c r="N4091" s="3">
        <f>DAY(Table3[[#This Row],[DATE]])</f>
        <v>13</v>
      </c>
      <c r="O4091" s="3" t="str">
        <f>TEXT(Table3[[#This Row],[DATE]],"mmm")</f>
        <v>Mar</v>
      </c>
      <c r="P4091" s="3">
        <f>YEAR(Table3[[#This Row],[DATE]])</f>
        <v>2032</v>
      </c>
    </row>
    <row r="4092" spans="1:16" x14ac:dyDescent="0.3">
      <c r="A4092" s="6">
        <v>48287</v>
      </c>
      <c r="B4092" s="7" t="s">
        <v>1996</v>
      </c>
      <c r="C4092" s="9">
        <f t="shared" ca="1" si="126"/>
        <v>4</v>
      </c>
      <c r="D4092" s="9" t="s">
        <v>2117</v>
      </c>
      <c r="E4092" s="9" t="s">
        <v>2116</v>
      </c>
      <c r="F4092" s="10">
        <f t="shared" ca="1" si="127"/>
        <v>8.2147035728181939E-2</v>
      </c>
      <c r="G4092" s="3" t="str">
        <f>VLOOKUP(Table3[[#This Row],[PRODUCT ID]],Table1[[PRODUCT]:[SELLING PRICE]],1,FALSE)</f>
        <v>Product944</v>
      </c>
      <c r="H4092" s="3" t="str">
        <f>VLOOKUP(Table3[[#This Row],[PRODUCT ID]],Table1[[PRODUCT]:[SELLING PRICE]],2,FALSE)</f>
        <v>Category3</v>
      </c>
      <c r="I4092" s="3" t="str">
        <f>VLOOKUP(Table3[[#This Row],[PRODUCT ID]],Table1[[PRODUCT]:[SELLING PRICE]],3,FALSE)</f>
        <v>No</v>
      </c>
      <c r="J4092" s="16">
        <f ca="1">VLOOKUP(Table3[[#This Row],[PRODUCT ID]],Table1[[PRODUCT]:[SELLING PRICE]],4,FALSE)</f>
        <v>83</v>
      </c>
      <c r="K4092" s="16">
        <f ca="1">VLOOKUP(Table3[[#This Row],[PRODUCT ID]],Table1[[PRODUCT]:[SELLING PRICE]],5,FALSE)</f>
        <v>123.23919104398621</v>
      </c>
      <c r="L4092" s="16">
        <f ca="1">J4092*Table3[[#This Row],[QUANTITY]]</f>
        <v>332</v>
      </c>
      <c r="M4092" s="16">
        <f ca="1">K4092*Table3[[#This Row],[QUANTITY]]*(1-Table3[[#This Row],[DISCOUNT %]])</f>
        <v>452.46182725673452</v>
      </c>
      <c r="N4092" s="3">
        <f>DAY(Table3[[#This Row],[DATE]])</f>
        <v>14</v>
      </c>
      <c r="O4092" s="3" t="str">
        <f>TEXT(Table3[[#This Row],[DATE]],"mmm")</f>
        <v>Mar</v>
      </c>
      <c r="P4092" s="3">
        <f>YEAR(Table3[[#This Row],[DATE]])</f>
        <v>2032</v>
      </c>
    </row>
    <row r="4093" spans="1:16" x14ac:dyDescent="0.3">
      <c r="A4093" s="6">
        <v>48288</v>
      </c>
      <c r="B4093" s="7" t="s">
        <v>1997</v>
      </c>
      <c r="C4093" s="9">
        <f t="shared" ca="1" si="126"/>
        <v>11</v>
      </c>
      <c r="D4093" s="9" t="s">
        <v>2117</v>
      </c>
      <c r="E4093" s="9" t="s">
        <v>2116</v>
      </c>
      <c r="F4093" s="10">
        <f t="shared" ca="1" si="127"/>
        <v>6.3202290654547619E-2</v>
      </c>
      <c r="G4093" s="3" t="str">
        <f>VLOOKUP(Table3[[#This Row],[PRODUCT ID]],Table1[[PRODUCT]:[SELLING PRICE]],1,FALSE)</f>
        <v>Product945</v>
      </c>
      <c r="H4093" s="3" t="str">
        <f>VLOOKUP(Table3[[#This Row],[PRODUCT ID]],Table1[[PRODUCT]:[SELLING PRICE]],2,FALSE)</f>
        <v>Category4</v>
      </c>
      <c r="I4093" s="3" t="str">
        <f>VLOOKUP(Table3[[#This Row],[PRODUCT ID]],Table1[[PRODUCT]:[SELLING PRICE]],3,FALSE)</f>
        <v>Ft</v>
      </c>
      <c r="J4093" s="16">
        <f ca="1">VLOOKUP(Table3[[#This Row],[PRODUCT ID]],Table1[[PRODUCT]:[SELLING PRICE]],4,FALSE)</f>
        <v>246</v>
      </c>
      <c r="K4093" s="16">
        <f ca="1">VLOOKUP(Table3[[#This Row],[PRODUCT ID]],Table1[[PRODUCT]:[SELLING PRICE]],5,FALSE)</f>
        <v>211.99966069382114</v>
      </c>
      <c r="L4093" s="16">
        <f ca="1">J4093*Table3[[#This Row],[QUANTITY]]</f>
        <v>2706</v>
      </c>
      <c r="M4093" s="16">
        <f ca="1">K4093*Table3[[#This Row],[QUANTITY]]*(1-Table3[[#This Row],[DISCOUNT %]])</f>
        <v>2184.6087617198323</v>
      </c>
      <c r="N4093" s="3">
        <f>DAY(Table3[[#This Row],[DATE]])</f>
        <v>15</v>
      </c>
      <c r="O4093" s="3" t="str">
        <f>TEXT(Table3[[#This Row],[DATE]],"mmm")</f>
        <v>Mar</v>
      </c>
      <c r="P4093" s="3">
        <f>YEAR(Table3[[#This Row],[DATE]])</f>
        <v>2032</v>
      </c>
    </row>
    <row r="4094" spans="1:16" x14ac:dyDescent="0.3">
      <c r="A4094" s="6">
        <v>48289</v>
      </c>
      <c r="B4094" s="7" t="s">
        <v>1998</v>
      </c>
      <c r="C4094" s="9">
        <f t="shared" ca="1" si="126"/>
        <v>15</v>
      </c>
      <c r="D4094" s="9" t="s">
        <v>2116</v>
      </c>
      <c r="E4094" s="9" t="s">
        <v>2116</v>
      </c>
      <c r="F4094" s="10">
        <f t="shared" ca="1" si="127"/>
        <v>3.5938579978642471E-2</v>
      </c>
      <c r="G4094" s="3" t="str">
        <f>VLOOKUP(Table3[[#This Row],[PRODUCT ID]],Table1[[PRODUCT]:[SELLING PRICE]],1,FALSE)</f>
        <v>Product946</v>
      </c>
      <c r="H4094" s="3" t="str">
        <f>VLOOKUP(Table3[[#This Row],[PRODUCT ID]],Table1[[PRODUCT]:[SELLING PRICE]],2,FALSE)</f>
        <v>Category5</v>
      </c>
      <c r="I4094" s="3" t="str">
        <f>VLOOKUP(Table3[[#This Row],[PRODUCT ID]],Table1[[PRODUCT]:[SELLING PRICE]],3,FALSE)</f>
        <v>No</v>
      </c>
      <c r="J4094" s="16">
        <f ca="1">VLOOKUP(Table3[[#This Row],[PRODUCT ID]],Table1[[PRODUCT]:[SELLING PRICE]],4,FALSE)</f>
        <v>6</v>
      </c>
      <c r="K4094" s="16">
        <f ca="1">VLOOKUP(Table3[[#This Row],[PRODUCT ID]],Table1[[PRODUCT]:[SELLING PRICE]],5,FALSE)</f>
        <v>267.99674202505224</v>
      </c>
      <c r="L4094" s="16">
        <f ca="1">J4094*Table3[[#This Row],[QUANTITY]]</f>
        <v>90</v>
      </c>
      <c r="M4094" s="16">
        <f ca="1">K4094*Table3[[#This Row],[QUANTITY]]*(1-Table3[[#This Row],[DISCOUNT %]])</f>
        <v>3875.4797951665391</v>
      </c>
      <c r="N4094" s="3">
        <f>DAY(Table3[[#This Row],[DATE]])</f>
        <v>16</v>
      </c>
      <c r="O4094" s="3" t="str">
        <f>TEXT(Table3[[#This Row],[DATE]],"mmm")</f>
        <v>Mar</v>
      </c>
      <c r="P4094" s="3">
        <f>YEAR(Table3[[#This Row],[DATE]])</f>
        <v>2032</v>
      </c>
    </row>
    <row r="4095" spans="1:16" x14ac:dyDescent="0.3">
      <c r="A4095" s="6">
        <v>48290</v>
      </c>
      <c r="B4095" s="7" t="s">
        <v>1999</v>
      </c>
      <c r="C4095" s="9">
        <f t="shared" ca="1" si="126"/>
        <v>5</v>
      </c>
      <c r="D4095" s="9" t="s">
        <v>2116</v>
      </c>
      <c r="E4095" s="9" t="s">
        <v>2116</v>
      </c>
      <c r="F4095" s="10">
        <f t="shared" ca="1" si="127"/>
        <v>4.5401399347208077E-2</v>
      </c>
      <c r="G4095" s="3" t="str">
        <f>VLOOKUP(Table3[[#This Row],[PRODUCT ID]],Table1[[PRODUCT]:[SELLING PRICE]],1,FALSE)</f>
        <v>Product947</v>
      </c>
      <c r="H4095" s="3" t="str">
        <f>VLOOKUP(Table3[[#This Row],[PRODUCT ID]],Table1[[PRODUCT]:[SELLING PRICE]],2,FALSE)</f>
        <v>Category1</v>
      </c>
      <c r="I4095" s="3" t="str">
        <f>VLOOKUP(Table3[[#This Row],[PRODUCT ID]],Table1[[PRODUCT]:[SELLING PRICE]],3,FALSE)</f>
        <v>Kg</v>
      </c>
      <c r="J4095" s="16">
        <f ca="1">VLOOKUP(Table3[[#This Row],[PRODUCT ID]],Table1[[PRODUCT]:[SELLING PRICE]],4,FALSE)</f>
        <v>20</v>
      </c>
      <c r="K4095" s="16">
        <f ca="1">VLOOKUP(Table3[[#This Row],[PRODUCT ID]],Table1[[PRODUCT]:[SELLING PRICE]],5,FALSE)</f>
        <v>121.01931846084695</v>
      </c>
      <c r="L4095" s="16">
        <f ca="1">J4095*Table3[[#This Row],[QUANTITY]]</f>
        <v>100</v>
      </c>
      <c r="M4095" s="16">
        <f ca="1">K4095*Table3[[#This Row],[QUANTITY]]*(1-Table3[[#This Row],[DISCOUNT %]])</f>
        <v>577.62436027339538</v>
      </c>
      <c r="N4095" s="3">
        <f>DAY(Table3[[#This Row],[DATE]])</f>
        <v>17</v>
      </c>
      <c r="O4095" s="3" t="str">
        <f>TEXT(Table3[[#This Row],[DATE]],"mmm")</f>
        <v>Mar</v>
      </c>
      <c r="P4095" s="3">
        <f>YEAR(Table3[[#This Row],[DATE]])</f>
        <v>2032</v>
      </c>
    </row>
    <row r="4096" spans="1:16" x14ac:dyDescent="0.3">
      <c r="A4096" s="6">
        <v>48291</v>
      </c>
      <c r="B4096" s="7" t="s">
        <v>2000</v>
      </c>
      <c r="C4096" s="9">
        <f t="shared" ca="1" si="126"/>
        <v>15</v>
      </c>
      <c r="D4096" s="9" t="s">
        <v>2116</v>
      </c>
      <c r="E4096" s="9" t="s">
        <v>2118</v>
      </c>
      <c r="F4096" s="10">
        <f t="shared" ca="1" si="127"/>
        <v>1.0902121754881644E-2</v>
      </c>
      <c r="G4096" s="3" t="str">
        <f>VLOOKUP(Table3[[#This Row],[PRODUCT ID]],Table1[[PRODUCT]:[SELLING PRICE]],1,FALSE)</f>
        <v>Product948</v>
      </c>
      <c r="H4096" s="3" t="str">
        <f>VLOOKUP(Table3[[#This Row],[PRODUCT ID]],Table1[[PRODUCT]:[SELLING PRICE]],2,FALSE)</f>
        <v>Category2</v>
      </c>
      <c r="I4096" s="3" t="str">
        <f>VLOOKUP(Table3[[#This Row],[PRODUCT ID]],Table1[[PRODUCT]:[SELLING PRICE]],3,FALSE)</f>
        <v>Kg</v>
      </c>
      <c r="J4096" s="16">
        <f ca="1">VLOOKUP(Table3[[#This Row],[PRODUCT ID]],Table1[[PRODUCT]:[SELLING PRICE]],4,FALSE)</f>
        <v>207</v>
      </c>
      <c r="K4096" s="16">
        <f ca="1">VLOOKUP(Table3[[#This Row],[PRODUCT ID]],Table1[[PRODUCT]:[SELLING PRICE]],5,FALSE)</f>
        <v>159.89931022729982</v>
      </c>
      <c r="L4096" s="16">
        <f ca="1">J4096*Table3[[#This Row],[QUANTITY]]</f>
        <v>3105</v>
      </c>
      <c r="M4096" s="16">
        <f ca="1">K4096*Table3[[#This Row],[QUANTITY]]*(1-Table3[[#This Row],[DISCOUNT %]])</f>
        <v>2372.3410271802031</v>
      </c>
      <c r="N4096" s="3">
        <f>DAY(Table3[[#This Row],[DATE]])</f>
        <v>18</v>
      </c>
      <c r="O4096" s="3" t="str">
        <f>TEXT(Table3[[#This Row],[DATE]],"mmm")</f>
        <v>Mar</v>
      </c>
      <c r="P4096" s="3">
        <f>YEAR(Table3[[#This Row],[DATE]])</f>
        <v>2032</v>
      </c>
    </row>
    <row r="4097" spans="1:16" x14ac:dyDescent="0.3">
      <c r="A4097" s="6">
        <v>48292</v>
      </c>
      <c r="B4097" s="7" t="s">
        <v>2001</v>
      </c>
      <c r="C4097" s="9">
        <f t="shared" ca="1" si="126"/>
        <v>10</v>
      </c>
      <c r="D4097" s="9" t="s">
        <v>2116</v>
      </c>
      <c r="E4097" s="9" t="s">
        <v>2118</v>
      </c>
      <c r="F4097" s="10">
        <f t="shared" ca="1" si="127"/>
        <v>8.7652480297256738E-2</v>
      </c>
      <c r="G4097" s="3" t="str">
        <f>VLOOKUP(Table3[[#This Row],[PRODUCT ID]],Table1[[PRODUCT]:[SELLING PRICE]],1,FALSE)</f>
        <v>Product949</v>
      </c>
      <c r="H4097" s="3" t="str">
        <f>VLOOKUP(Table3[[#This Row],[PRODUCT ID]],Table1[[PRODUCT]:[SELLING PRICE]],2,FALSE)</f>
        <v>Category3</v>
      </c>
      <c r="I4097" s="3" t="str">
        <f>VLOOKUP(Table3[[#This Row],[PRODUCT ID]],Table1[[PRODUCT]:[SELLING PRICE]],3,FALSE)</f>
        <v>Lt</v>
      </c>
      <c r="J4097" s="16">
        <f ca="1">VLOOKUP(Table3[[#This Row],[PRODUCT ID]],Table1[[PRODUCT]:[SELLING PRICE]],4,FALSE)</f>
        <v>130</v>
      </c>
      <c r="K4097" s="16">
        <f ca="1">VLOOKUP(Table3[[#This Row],[PRODUCT ID]],Table1[[PRODUCT]:[SELLING PRICE]],5,FALSE)</f>
        <v>30.370460841169738</v>
      </c>
      <c r="L4097" s="16">
        <f ca="1">J4097*Table3[[#This Row],[QUANTITY]]</f>
        <v>1300</v>
      </c>
      <c r="M4097" s="16">
        <f ca="1">K4097*Table3[[#This Row],[QUANTITY]]*(1-Table3[[#This Row],[DISCOUNT %]])</f>
        <v>277.08414620670504</v>
      </c>
      <c r="N4097" s="3">
        <f>DAY(Table3[[#This Row],[DATE]])</f>
        <v>19</v>
      </c>
      <c r="O4097" s="3" t="str">
        <f>TEXT(Table3[[#This Row],[DATE]],"mmm")</f>
        <v>Mar</v>
      </c>
      <c r="P4097" s="3">
        <f>YEAR(Table3[[#This Row],[DATE]])</f>
        <v>2032</v>
      </c>
    </row>
    <row r="4098" spans="1:16" x14ac:dyDescent="0.3">
      <c r="A4098" s="6">
        <v>48293</v>
      </c>
      <c r="B4098" s="7" t="s">
        <v>2002</v>
      </c>
      <c r="C4098" s="9">
        <f t="shared" ca="1" si="126"/>
        <v>8</v>
      </c>
      <c r="D4098" s="9" t="s">
        <v>2115</v>
      </c>
      <c r="E4098" s="9" t="s">
        <v>2116</v>
      </c>
      <c r="F4098" s="10">
        <f t="shared" ca="1" si="127"/>
        <v>7.7102013103132735E-2</v>
      </c>
      <c r="G4098" s="3" t="str">
        <f>VLOOKUP(Table3[[#This Row],[PRODUCT ID]],Table1[[PRODUCT]:[SELLING PRICE]],1,FALSE)</f>
        <v>Product950</v>
      </c>
      <c r="H4098" s="3" t="str">
        <f>VLOOKUP(Table3[[#This Row],[PRODUCT ID]],Table1[[PRODUCT]:[SELLING PRICE]],2,FALSE)</f>
        <v>Category4</v>
      </c>
      <c r="I4098" s="3" t="str">
        <f>VLOOKUP(Table3[[#This Row],[PRODUCT ID]],Table1[[PRODUCT]:[SELLING PRICE]],3,FALSE)</f>
        <v>Kg</v>
      </c>
      <c r="J4098" s="16">
        <f ca="1">VLOOKUP(Table3[[#This Row],[PRODUCT ID]],Table1[[PRODUCT]:[SELLING PRICE]],4,FALSE)</f>
        <v>242</v>
      </c>
      <c r="K4098" s="16">
        <f ca="1">VLOOKUP(Table3[[#This Row],[PRODUCT ID]],Table1[[PRODUCT]:[SELLING PRICE]],5,FALSE)</f>
        <v>177.04764255722975</v>
      </c>
      <c r="L4098" s="16">
        <f ca="1">J4098*Table3[[#This Row],[QUANTITY]]</f>
        <v>1936</v>
      </c>
      <c r="M4098" s="16">
        <f ca="1">K4098*Table3[[#This Row],[QUANTITY]]*(1-Table3[[#This Row],[DISCOUNT %]])</f>
        <v>1307.1753032072277</v>
      </c>
      <c r="N4098" s="3">
        <f>DAY(Table3[[#This Row],[DATE]])</f>
        <v>20</v>
      </c>
      <c r="O4098" s="3" t="str">
        <f>TEXT(Table3[[#This Row],[DATE]],"mmm")</f>
        <v>Mar</v>
      </c>
      <c r="P4098" s="3">
        <f>YEAR(Table3[[#This Row],[DATE]])</f>
        <v>2032</v>
      </c>
    </row>
    <row r="4099" spans="1:16" x14ac:dyDescent="0.3">
      <c r="A4099" s="6">
        <v>48294</v>
      </c>
      <c r="B4099" s="7" t="s">
        <v>2003</v>
      </c>
      <c r="C4099" s="9">
        <f t="shared" ref="C4099:C4162" ca="1" si="128">RANDBETWEEN(1,15)</f>
        <v>3</v>
      </c>
      <c r="D4099" s="9" t="s">
        <v>2116</v>
      </c>
      <c r="E4099" s="9" t="s">
        <v>2116</v>
      </c>
      <c r="F4099" s="10">
        <f t="shared" ref="F4099:F4162" ca="1" si="129">RAND()*(0.1)</f>
        <v>4.5864902214850295E-3</v>
      </c>
      <c r="G4099" s="3" t="str">
        <f>VLOOKUP(Table3[[#This Row],[PRODUCT ID]],Table1[[PRODUCT]:[SELLING PRICE]],1,FALSE)</f>
        <v>Product951</v>
      </c>
      <c r="H4099" s="3" t="str">
        <f>VLOOKUP(Table3[[#This Row],[PRODUCT ID]],Table1[[PRODUCT]:[SELLING PRICE]],2,FALSE)</f>
        <v>Category5</v>
      </c>
      <c r="I4099" s="3" t="str">
        <f>VLOOKUP(Table3[[#This Row],[PRODUCT ID]],Table1[[PRODUCT]:[SELLING PRICE]],3,FALSE)</f>
        <v>Lt</v>
      </c>
      <c r="J4099" s="16">
        <f ca="1">VLOOKUP(Table3[[#This Row],[PRODUCT ID]],Table1[[PRODUCT]:[SELLING PRICE]],4,FALSE)</f>
        <v>164</v>
      </c>
      <c r="K4099" s="16">
        <f ca="1">VLOOKUP(Table3[[#This Row],[PRODUCT ID]],Table1[[PRODUCT]:[SELLING PRICE]],5,FALSE)</f>
        <v>28.063061352423674</v>
      </c>
      <c r="L4099" s="16">
        <f ca="1">J4099*Table3[[#This Row],[QUANTITY]]</f>
        <v>492</v>
      </c>
      <c r="M4099" s="16">
        <f ca="1">K4099*Table3[[#This Row],[QUANTITY]]*(1-Table3[[#This Row],[DISCOUNT %]])</f>
        <v>83.803051187837539</v>
      </c>
      <c r="N4099" s="3">
        <f>DAY(Table3[[#This Row],[DATE]])</f>
        <v>21</v>
      </c>
      <c r="O4099" s="3" t="str">
        <f>TEXT(Table3[[#This Row],[DATE]],"mmm")</f>
        <v>Mar</v>
      </c>
      <c r="P4099" s="3">
        <f>YEAR(Table3[[#This Row],[DATE]])</f>
        <v>2032</v>
      </c>
    </row>
    <row r="4100" spans="1:16" x14ac:dyDescent="0.3">
      <c r="A4100" s="6">
        <v>48295</v>
      </c>
      <c r="B4100" s="7" t="s">
        <v>2004</v>
      </c>
      <c r="C4100" s="9">
        <f t="shared" ca="1" si="128"/>
        <v>5</v>
      </c>
      <c r="D4100" s="9" t="s">
        <v>2117</v>
      </c>
      <c r="E4100" s="9" t="s">
        <v>2116</v>
      </c>
      <c r="F4100" s="10">
        <f t="shared" ca="1" si="129"/>
        <v>4.8009714783620289E-2</v>
      </c>
      <c r="G4100" s="3" t="str">
        <f>VLOOKUP(Table3[[#This Row],[PRODUCT ID]],Table1[[PRODUCT]:[SELLING PRICE]],1,FALSE)</f>
        <v>Product952</v>
      </c>
      <c r="H4100" s="3" t="str">
        <f>VLOOKUP(Table3[[#This Row],[PRODUCT ID]],Table1[[PRODUCT]:[SELLING PRICE]],2,FALSE)</f>
        <v>Category1</v>
      </c>
      <c r="I4100" s="3" t="str">
        <f>VLOOKUP(Table3[[#This Row],[PRODUCT ID]],Table1[[PRODUCT]:[SELLING PRICE]],3,FALSE)</f>
        <v>Ft</v>
      </c>
      <c r="J4100" s="16">
        <f ca="1">VLOOKUP(Table3[[#This Row],[PRODUCT ID]],Table1[[PRODUCT]:[SELLING PRICE]],4,FALSE)</f>
        <v>110</v>
      </c>
      <c r="K4100" s="16">
        <f ca="1">VLOOKUP(Table3[[#This Row],[PRODUCT ID]],Table1[[PRODUCT]:[SELLING PRICE]],5,FALSE)</f>
        <v>198.08233490698532</v>
      </c>
      <c r="L4100" s="16">
        <f ca="1">J4100*Table3[[#This Row],[QUANTITY]]</f>
        <v>550</v>
      </c>
      <c r="M4100" s="16">
        <f ca="1">K4100*Table3[[#This Row],[QUANTITY]]*(1-Table3[[#This Row],[DISCOUNT %]])</f>
        <v>942.86229252213707</v>
      </c>
      <c r="N4100" s="3">
        <f>DAY(Table3[[#This Row],[DATE]])</f>
        <v>22</v>
      </c>
      <c r="O4100" s="3" t="str">
        <f>TEXT(Table3[[#This Row],[DATE]],"mmm")</f>
        <v>Mar</v>
      </c>
      <c r="P4100" s="3">
        <f>YEAR(Table3[[#This Row],[DATE]])</f>
        <v>2032</v>
      </c>
    </row>
    <row r="4101" spans="1:16" x14ac:dyDescent="0.3">
      <c r="A4101" s="6">
        <v>48296</v>
      </c>
      <c r="B4101" s="7" t="s">
        <v>2005</v>
      </c>
      <c r="C4101" s="9">
        <f t="shared" ca="1" si="128"/>
        <v>14</v>
      </c>
      <c r="D4101" s="9" t="s">
        <v>2115</v>
      </c>
      <c r="E4101" s="9" t="s">
        <v>2116</v>
      </c>
      <c r="F4101" s="10">
        <f t="shared" ca="1" si="129"/>
        <v>9.2603796424693352E-2</v>
      </c>
      <c r="G4101" s="3" t="str">
        <f>VLOOKUP(Table3[[#This Row],[PRODUCT ID]],Table1[[PRODUCT]:[SELLING PRICE]],1,FALSE)</f>
        <v>Product953</v>
      </c>
      <c r="H4101" s="3" t="str">
        <f>VLOOKUP(Table3[[#This Row],[PRODUCT ID]],Table1[[PRODUCT]:[SELLING PRICE]],2,FALSE)</f>
        <v>Category2</v>
      </c>
      <c r="I4101" s="3" t="str">
        <f>VLOOKUP(Table3[[#This Row],[PRODUCT ID]],Table1[[PRODUCT]:[SELLING PRICE]],3,FALSE)</f>
        <v>Kg</v>
      </c>
      <c r="J4101" s="16">
        <f ca="1">VLOOKUP(Table3[[#This Row],[PRODUCT ID]],Table1[[PRODUCT]:[SELLING PRICE]],4,FALSE)</f>
        <v>173</v>
      </c>
      <c r="K4101" s="16">
        <f ca="1">VLOOKUP(Table3[[#This Row],[PRODUCT ID]],Table1[[PRODUCT]:[SELLING PRICE]],5,FALSE)</f>
        <v>124.68329584089643</v>
      </c>
      <c r="L4101" s="16">
        <f ca="1">J4101*Table3[[#This Row],[QUANTITY]]</f>
        <v>2422</v>
      </c>
      <c r="M4101" s="16">
        <f ca="1">K4101*Table3[[#This Row],[QUANTITY]]*(1-Table3[[#This Row],[DISCOUNT %]])</f>
        <v>1583.9200901340075</v>
      </c>
      <c r="N4101" s="3">
        <f>DAY(Table3[[#This Row],[DATE]])</f>
        <v>23</v>
      </c>
      <c r="O4101" s="3" t="str">
        <f>TEXT(Table3[[#This Row],[DATE]],"mmm")</f>
        <v>Mar</v>
      </c>
      <c r="P4101" s="3">
        <f>YEAR(Table3[[#This Row],[DATE]])</f>
        <v>2032</v>
      </c>
    </row>
    <row r="4102" spans="1:16" x14ac:dyDescent="0.3">
      <c r="A4102" s="6">
        <v>48297</v>
      </c>
      <c r="B4102" s="7" t="s">
        <v>2006</v>
      </c>
      <c r="C4102" s="9">
        <f t="shared" ca="1" si="128"/>
        <v>9</v>
      </c>
      <c r="D4102" s="9" t="s">
        <v>2115</v>
      </c>
      <c r="E4102" s="9" t="s">
        <v>2118</v>
      </c>
      <c r="F4102" s="10">
        <f t="shared" ca="1" si="129"/>
        <v>6.1709038824868494E-2</v>
      </c>
      <c r="G4102" s="3" t="str">
        <f>VLOOKUP(Table3[[#This Row],[PRODUCT ID]],Table1[[PRODUCT]:[SELLING PRICE]],1,FALSE)</f>
        <v>Product954</v>
      </c>
      <c r="H4102" s="3" t="str">
        <f>VLOOKUP(Table3[[#This Row],[PRODUCT ID]],Table1[[PRODUCT]:[SELLING PRICE]],2,FALSE)</f>
        <v>Category3</v>
      </c>
      <c r="I4102" s="3" t="str">
        <f>VLOOKUP(Table3[[#This Row],[PRODUCT ID]],Table1[[PRODUCT]:[SELLING PRICE]],3,FALSE)</f>
        <v>No</v>
      </c>
      <c r="J4102" s="16">
        <f ca="1">VLOOKUP(Table3[[#This Row],[PRODUCT ID]],Table1[[PRODUCT]:[SELLING PRICE]],4,FALSE)</f>
        <v>102</v>
      </c>
      <c r="K4102" s="16">
        <f ca="1">VLOOKUP(Table3[[#This Row],[PRODUCT ID]],Table1[[PRODUCT]:[SELLING PRICE]],5,FALSE)</f>
        <v>40.360043918388811</v>
      </c>
      <c r="L4102" s="16">
        <f ca="1">J4102*Table3[[#This Row],[QUANTITY]]</f>
        <v>918</v>
      </c>
      <c r="M4102" s="16">
        <f ca="1">K4102*Table3[[#This Row],[QUANTITY]]*(1-Table3[[#This Row],[DISCOUNT %]])</f>
        <v>340.82517961130003</v>
      </c>
      <c r="N4102" s="3">
        <f>DAY(Table3[[#This Row],[DATE]])</f>
        <v>24</v>
      </c>
      <c r="O4102" s="3" t="str">
        <f>TEXT(Table3[[#This Row],[DATE]],"mmm")</f>
        <v>Mar</v>
      </c>
      <c r="P4102" s="3">
        <f>YEAR(Table3[[#This Row],[DATE]])</f>
        <v>2032</v>
      </c>
    </row>
    <row r="4103" spans="1:16" x14ac:dyDescent="0.3">
      <c r="A4103" s="6">
        <v>48298</v>
      </c>
      <c r="B4103" s="7" t="s">
        <v>2007</v>
      </c>
      <c r="C4103" s="9">
        <f t="shared" ca="1" si="128"/>
        <v>15</v>
      </c>
      <c r="D4103" s="9" t="s">
        <v>2115</v>
      </c>
      <c r="E4103" s="9" t="s">
        <v>2116</v>
      </c>
      <c r="F4103" s="10">
        <f t="shared" ca="1" si="129"/>
        <v>6.3844848808293733E-2</v>
      </c>
      <c r="G4103" s="3" t="str">
        <f>VLOOKUP(Table3[[#This Row],[PRODUCT ID]],Table1[[PRODUCT]:[SELLING PRICE]],1,FALSE)</f>
        <v>Product955</v>
      </c>
      <c r="H4103" s="3" t="str">
        <f>VLOOKUP(Table3[[#This Row],[PRODUCT ID]],Table1[[PRODUCT]:[SELLING PRICE]],2,FALSE)</f>
        <v>Category4</v>
      </c>
      <c r="I4103" s="3" t="str">
        <f>VLOOKUP(Table3[[#This Row],[PRODUCT ID]],Table1[[PRODUCT]:[SELLING PRICE]],3,FALSE)</f>
        <v>No</v>
      </c>
      <c r="J4103" s="16">
        <f ca="1">VLOOKUP(Table3[[#This Row],[PRODUCT ID]],Table1[[PRODUCT]:[SELLING PRICE]],4,FALSE)</f>
        <v>123</v>
      </c>
      <c r="K4103" s="16">
        <f ca="1">VLOOKUP(Table3[[#This Row],[PRODUCT ID]],Table1[[PRODUCT]:[SELLING PRICE]],5,FALSE)</f>
        <v>178.95928241010262</v>
      </c>
      <c r="L4103" s="16">
        <f ca="1">J4103*Table3[[#This Row],[QUANTITY]]</f>
        <v>1845</v>
      </c>
      <c r="M4103" s="16">
        <f ca="1">K4103*Table3[[#This Row],[QUANTITY]]*(1-Table3[[#This Row],[DISCOUNT %]])</f>
        <v>2513.0048112268328</v>
      </c>
      <c r="N4103" s="3">
        <f>DAY(Table3[[#This Row],[DATE]])</f>
        <v>25</v>
      </c>
      <c r="O4103" s="3" t="str">
        <f>TEXT(Table3[[#This Row],[DATE]],"mmm")</f>
        <v>Mar</v>
      </c>
      <c r="P4103" s="3">
        <f>YEAR(Table3[[#This Row],[DATE]])</f>
        <v>2032</v>
      </c>
    </row>
    <row r="4104" spans="1:16" x14ac:dyDescent="0.3">
      <c r="A4104" s="6">
        <v>48299</v>
      </c>
      <c r="B4104" s="7" t="s">
        <v>2008</v>
      </c>
      <c r="C4104" s="9">
        <f t="shared" ca="1" si="128"/>
        <v>1</v>
      </c>
      <c r="D4104" s="9" t="s">
        <v>2116</v>
      </c>
      <c r="E4104" s="9" t="s">
        <v>2116</v>
      </c>
      <c r="F4104" s="10">
        <f t="shared" ca="1" si="129"/>
        <v>6.9848709930938724E-2</v>
      </c>
      <c r="G4104" s="3" t="str">
        <f>VLOOKUP(Table3[[#This Row],[PRODUCT ID]],Table1[[PRODUCT]:[SELLING PRICE]],1,FALSE)</f>
        <v>Product956</v>
      </c>
      <c r="H4104" s="3" t="str">
        <f>VLOOKUP(Table3[[#This Row],[PRODUCT ID]],Table1[[PRODUCT]:[SELLING PRICE]],2,FALSE)</f>
        <v>Category5</v>
      </c>
      <c r="I4104" s="3" t="str">
        <f>VLOOKUP(Table3[[#This Row],[PRODUCT ID]],Table1[[PRODUCT]:[SELLING PRICE]],3,FALSE)</f>
        <v>Ft</v>
      </c>
      <c r="J4104" s="16">
        <f ca="1">VLOOKUP(Table3[[#This Row],[PRODUCT ID]],Table1[[PRODUCT]:[SELLING PRICE]],4,FALSE)</f>
        <v>126</v>
      </c>
      <c r="K4104" s="16">
        <f ca="1">VLOOKUP(Table3[[#This Row],[PRODUCT ID]],Table1[[PRODUCT]:[SELLING PRICE]],5,FALSE)</f>
        <v>77.950696691693068</v>
      </c>
      <c r="L4104" s="16">
        <f ca="1">J4104*Table3[[#This Row],[QUANTITY]]</f>
        <v>126</v>
      </c>
      <c r="M4104" s="16">
        <f ca="1">K4104*Table3[[#This Row],[QUANTITY]]*(1-Table3[[#This Row],[DISCOUNT %]])</f>
        <v>72.505941089560409</v>
      </c>
      <c r="N4104" s="3">
        <f>DAY(Table3[[#This Row],[DATE]])</f>
        <v>26</v>
      </c>
      <c r="O4104" s="3" t="str">
        <f>TEXT(Table3[[#This Row],[DATE]],"mmm")</f>
        <v>Mar</v>
      </c>
      <c r="P4104" s="3">
        <f>YEAR(Table3[[#This Row],[DATE]])</f>
        <v>2032</v>
      </c>
    </row>
    <row r="4105" spans="1:16" x14ac:dyDescent="0.3">
      <c r="A4105" s="6">
        <v>48300</v>
      </c>
      <c r="B4105" s="7" t="s">
        <v>2009</v>
      </c>
      <c r="C4105" s="9">
        <f t="shared" ca="1" si="128"/>
        <v>12</v>
      </c>
      <c r="D4105" s="9" t="s">
        <v>2116</v>
      </c>
      <c r="E4105" s="9" t="s">
        <v>2116</v>
      </c>
      <c r="F4105" s="10">
        <f t="shared" ca="1" si="129"/>
        <v>9.4709437200645466E-2</v>
      </c>
      <c r="G4105" s="3" t="str">
        <f>VLOOKUP(Table3[[#This Row],[PRODUCT ID]],Table1[[PRODUCT]:[SELLING PRICE]],1,FALSE)</f>
        <v>Product957</v>
      </c>
      <c r="H4105" s="3" t="str">
        <f>VLOOKUP(Table3[[#This Row],[PRODUCT ID]],Table1[[PRODUCT]:[SELLING PRICE]],2,FALSE)</f>
        <v>Category1</v>
      </c>
      <c r="I4105" s="3" t="str">
        <f>VLOOKUP(Table3[[#This Row],[PRODUCT ID]],Table1[[PRODUCT]:[SELLING PRICE]],3,FALSE)</f>
        <v>No</v>
      </c>
      <c r="J4105" s="16">
        <f ca="1">VLOOKUP(Table3[[#This Row],[PRODUCT ID]],Table1[[PRODUCT]:[SELLING PRICE]],4,FALSE)</f>
        <v>16</v>
      </c>
      <c r="K4105" s="16">
        <f ca="1">VLOOKUP(Table3[[#This Row],[PRODUCT ID]],Table1[[PRODUCT]:[SELLING PRICE]],5,FALSE)</f>
        <v>283.0279274912038</v>
      </c>
      <c r="L4105" s="16">
        <f ca="1">J4105*Table3[[#This Row],[QUANTITY]]</f>
        <v>192</v>
      </c>
      <c r="M4105" s="16">
        <f ca="1">K4105*Table3[[#This Row],[QUANTITY]]*(1-Table3[[#This Row],[DISCOUNT %]])</f>
        <v>3074.6701411973613</v>
      </c>
      <c r="N4105" s="3">
        <f>DAY(Table3[[#This Row],[DATE]])</f>
        <v>27</v>
      </c>
      <c r="O4105" s="3" t="str">
        <f>TEXT(Table3[[#This Row],[DATE]],"mmm")</f>
        <v>Mar</v>
      </c>
      <c r="P4105" s="3">
        <f>YEAR(Table3[[#This Row],[DATE]])</f>
        <v>2032</v>
      </c>
    </row>
    <row r="4106" spans="1:16" x14ac:dyDescent="0.3">
      <c r="A4106" s="6">
        <v>48301</v>
      </c>
      <c r="B4106" s="7" t="s">
        <v>2010</v>
      </c>
      <c r="C4106" s="9">
        <f t="shared" ca="1" si="128"/>
        <v>12</v>
      </c>
      <c r="D4106" s="9" t="s">
        <v>2116</v>
      </c>
      <c r="E4106" s="9" t="s">
        <v>2116</v>
      </c>
      <c r="F4106" s="10">
        <f t="shared" ca="1" si="129"/>
        <v>2.1799419850088098E-2</v>
      </c>
      <c r="G4106" s="3" t="str">
        <f>VLOOKUP(Table3[[#This Row],[PRODUCT ID]],Table1[[PRODUCT]:[SELLING PRICE]],1,FALSE)</f>
        <v>Product958</v>
      </c>
      <c r="H4106" s="3" t="str">
        <f>VLOOKUP(Table3[[#This Row],[PRODUCT ID]],Table1[[PRODUCT]:[SELLING PRICE]],2,FALSE)</f>
        <v>Category2</v>
      </c>
      <c r="I4106" s="3" t="str">
        <f>VLOOKUP(Table3[[#This Row],[PRODUCT ID]],Table1[[PRODUCT]:[SELLING PRICE]],3,FALSE)</f>
        <v>Kg</v>
      </c>
      <c r="J4106" s="16">
        <f ca="1">VLOOKUP(Table3[[#This Row],[PRODUCT ID]],Table1[[PRODUCT]:[SELLING PRICE]],4,FALSE)</f>
        <v>143</v>
      </c>
      <c r="K4106" s="16">
        <f ca="1">VLOOKUP(Table3[[#This Row],[PRODUCT ID]],Table1[[PRODUCT]:[SELLING PRICE]],5,FALSE)</f>
        <v>186.80103075759834</v>
      </c>
      <c r="L4106" s="16">
        <f ca="1">J4106*Table3[[#This Row],[QUANTITY]]</f>
        <v>1716</v>
      </c>
      <c r="M4106" s="16">
        <f ca="1">K4106*Table3[[#This Row],[QUANTITY]]*(1-Table3[[#This Row],[DISCOUNT %]])</f>
        <v>2192.7465199162107</v>
      </c>
      <c r="N4106" s="3">
        <f>DAY(Table3[[#This Row],[DATE]])</f>
        <v>28</v>
      </c>
      <c r="O4106" s="3" t="str">
        <f>TEXT(Table3[[#This Row],[DATE]],"mmm")</f>
        <v>Mar</v>
      </c>
      <c r="P4106" s="3">
        <f>YEAR(Table3[[#This Row],[DATE]])</f>
        <v>2032</v>
      </c>
    </row>
    <row r="4107" spans="1:16" x14ac:dyDescent="0.3">
      <c r="A4107" s="6">
        <v>48302</v>
      </c>
      <c r="B4107" s="7" t="s">
        <v>2011</v>
      </c>
      <c r="C4107" s="9">
        <f t="shared" ca="1" si="128"/>
        <v>5</v>
      </c>
      <c r="D4107" s="9" t="s">
        <v>2115</v>
      </c>
      <c r="E4107" s="9" t="s">
        <v>2116</v>
      </c>
      <c r="F4107" s="10">
        <f t="shared" ca="1" si="129"/>
        <v>6.8628991298619662E-3</v>
      </c>
      <c r="G4107" s="3" t="str">
        <f>VLOOKUP(Table3[[#This Row],[PRODUCT ID]],Table1[[PRODUCT]:[SELLING PRICE]],1,FALSE)</f>
        <v>Product959</v>
      </c>
      <c r="H4107" s="3" t="str">
        <f>VLOOKUP(Table3[[#This Row],[PRODUCT ID]],Table1[[PRODUCT]:[SELLING PRICE]],2,FALSE)</f>
        <v>Category3</v>
      </c>
      <c r="I4107" s="3" t="str">
        <f>VLOOKUP(Table3[[#This Row],[PRODUCT ID]],Table1[[PRODUCT]:[SELLING PRICE]],3,FALSE)</f>
        <v>Kg</v>
      </c>
      <c r="J4107" s="16">
        <f ca="1">VLOOKUP(Table3[[#This Row],[PRODUCT ID]],Table1[[PRODUCT]:[SELLING PRICE]],4,FALSE)</f>
        <v>41</v>
      </c>
      <c r="K4107" s="16">
        <f ca="1">VLOOKUP(Table3[[#This Row],[PRODUCT ID]],Table1[[PRODUCT]:[SELLING PRICE]],5,FALSE)</f>
        <v>228.98362314960153</v>
      </c>
      <c r="L4107" s="16">
        <f ca="1">J4107*Table3[[#This Row],[QUANTITY]]</f>
        <v>205</v>
      </c>
      <c r="M4107" s="16">
        <f ca="1">K4107*Table3[[#This Row],[QUANTITY]]*(1-Table3[[#This Row],[DISCOUNT %]])</f>
        <v>1137.0606582076775</v>
      </c>
      <c r="N4107" s="3">
        <f>DAY(Table3[[#This Row],[DATE]])</f>
        <v>29</v>
      </c>
      <c r="O4107" s="3" t="str">
        <f>TEXT(Table3[[#This Row],[DATE]],"mmm")</f>
        <v>Mar</v>
      </c>
      <c r="P4107" s="3">
        <f>YEAR(Table3[[#This Row],[DATE]])</f>
        <v>2032</v>
      </c>
    </row>
    <row r="4108" spans="1:16" x14ac:dyDescent="0.3">
      <c r="A4108" s="6">
        <v>48303</v>
      </c>
      <c r="B4108" s="7" t="s">
        <v>2012</v>
      </c>
      <c r="C4108" s="9">
        <f t="shared" ca="1" si="128"/>
        <v>6</v>
      </c>
      <c r="D4108" s="9" t="s">
        <v>2117</v>
      </c>
      <c r="E4108" s="9" t="s">
        <v>2118</v>
      </c>
      <c r="F4108" s="10">
        <f t="shared" ca="1" si="129"/>
        <v>1.9409960872254928E-2</v>
      </c>
      <c r="G4108" s="3" t="str">
        <f>VLOOKUP(Table3[[#This Row],[PRODUCT ID]],Table1[[PRODUCT]:[SELLING PRICE]],1,FALSE)</f>
        <v>Product960</v>
      </c>
      <c r="H4108" s="3" t="str">
        <f>VLOOKUP(Table3[[#This Row],[PRODUCT ID]],Table1[[PRODUCT]:[SELLING PRICE]],2,FALSE)</f>
        <v>Category4</v>
      </c>
      <c r="I4108" s="3" t="str">
        <f>VLOOKUP(Table3[[#This Row],[PRODUCT ID]],Table1[[PRODUCT]:[SELLING PRICE]],3,FALSE)</f>
        <v>Lt</v>
      </c>
      <c r="J4108" s="16">
        <f ca="1">VLOOKUP(Table3[[#This Row],[PRODUCT ID]],Table1[[PRODUCT]:[SELLING PRICE]],4,FALSE)</f>
        <v>198</v>
      </c>
      <c r="K4108" s="16">
        <f ca="1">VLOOKUP(Table3[[#This Row],[PRODUCT ID]],Table1[[PRODUCT]:[SELLING PRICE]],5,FALSE)</f>
        <v>125.79543113578576</v>
      </c>
      <c r="L4108" s="16">
        <f ca="1">J4108*Table3[[#This Row],[QUANTITY]]</f>
        <v>1188</v>
      </c>
      <c r="M4108" s="16">
        <f ca="1">K4108*Table3[[#This Row],[QUANTITY]]*(1-Table3[[#This Row],[DISCOUNT %]])</f>
        <v>740.12248043719035</v>
      </c>
      <c r="N4108" s="3">
        <f>DAY(Table3[[#This Row],[DATE]])</f>
        <v>30</v>
      </c>
      <c r="O4108" s="3" t="str">
        <f>TEXT(Table3[[#This Row],[DATE]],"mmm")</f>
        <v>Mar</v>
      </c>
      <c r="P4108" s="3">
        <f>YEAR(Table3[[#This Row],[DATE]])</f>
        <v>2032</v>
      </c>
    </row>
    <row r="4109" spans="1:16" x14ac:dyDescent="0.3">
      <c r="A4109" s="6">
        <v>48304</v>
      </c>
      <c r="B4109" s="7" t="s">
        <v>2013</v>
      </c>
      <c r="C4109" s="9">
        <f t="shared" ca="1" si="128"/>
        <v>8</v>
      </c>
      <c r="D4109" s="9" t="s">
        <v>2117</v>
      </c>
      <c r="E4109" s="9" t="s">
        <v>2118</v>
      </c>
      <c r="F4109" s="10">
        <f t="shared" ca="1" si="129"/>
        <v>2.6450756266800293E-2</v>
      </c>
      <c r="G4109" s="3" t="str">
        <f>VLOOKUP(Table3[[#This Row],[PRODUCT ID]],Table1[[PRODUCT]:[SELLING PRICE]],1,FALSE)</f>
        <v>Product961</v>
      </c>
      <c r="H4109" s="3" t="str">
        <f>VLOOKUP(Table3[[#This Row],[PRODUCT ID]],Table1[[PRODUCT]:[SELLING PRICE]],2,FALSE)</f>
        <v>Category1</v>
      </c>
      <c r="I4109" s="3" t="str">
        <f>VLOOKUP(Table3[[#This Row],[PRODUCT ID]],Table1[[PRODUCT]:[SELLING PRICE]],3,FALSE)</f>
        <v>Kg</v>
      </c>
      <c r="J4109" s="16">
        <f ca="1">VLOOKUP(Table3[[#This Row],[PRODUCT ID]],Table1[[PRODUCT]:[SELLING PRICE]],4,FALSE)</f>
        <v>189</v>
      </c>
      <c r="K4109" s="16">
        <f ca="1">VLOOKUP(Table3[[#This Row],[PRODUCT ID]],Table1[[PRODUCT]:[SELLING PRICE]],5,FALSE)</f>
        <v>215.2281525142613</v>
      </c>
      <c r="L4109" s="16">
        <f ca="1">J4109*Table3[[#This Row],[QUANTITY]]</f>
        <v>1512</v>
      </c>
      <c r="M4109" s="16">
        <f ca="1">K4109*Table3[[#This Row],[QUANTITY]]*(1-Table3[[#This Row],[DISCOUNT %]])</f>
        <v>1676.2816408828228</v>
      </c>
      <c r="N4109" s="3">
        <f>DAY(Table3[[#This Row],[DATE]])</f>
        <v>31</v>
      </c>
      <c r="O4109" s="3" t="str">
        <f>TEXT(Table3[[#This Row],[DATE]],"mmm")</f>
        <v>Mar</v>
      </c>
      <c r="P4109" s="3">
        <f>YEAR(Table3[[#This Row],[DATE]])</f>
        <v>2032</v>
      </c>
    </row>
    <row r="4110" spans="1:16" x14ac:dyDescent="0.3">
      <c r="A4110" s="6">
        <v>48305</v>
      </c>
      <c r="B4110" s="7" t="s">
        <v>2014</v>
      </c>
      <c r="C4110" s="9">
        <f t="shared" ca="1" si="128"/>
        <v>5</v>
      </c>
      <c r="D4110" s="9" t="s">
        <v>2116</v>
      </c>
      <c r="E4110" s="9" t="s">
        <v>2116</v>
      </c>
      <c r="F4110" s="10">
        <f t="shared" ca="1" si="129"/>
        <v>5.9054503891834843E-2</v>
      </c>
      <c r="G4110" s="3" t="str">
        <f>VLOOKUP(Table3[[#This Row],[PRODUCT ID]],Table1[[PRODUCT]:[SELLING PRICE]],1,FALSE)</f>
        <v>Product962</v>
      </c>
      <c r="H4110" s="3" t="str">
        <f>VLOOKUP(Table3[[#This Row],[PRODUCT ID]],Table1[[PRODUCT]:[SELLING PRICE]],2,FALSE)</f>
        <v>Category2</v>
      </c>
      <c r="I4110" s="3" t="str">
        <f>VLOOKUP(Table3[[#This Row],[PRODUCT ID]],Table1[[PRODUCT]:[SELLING PRICE]],3,FALSE)</f>
        <v>Lt</v>
      </c>
      <c r="J4110" s="16">
        <f ca="1">VLOOKUP(Table3[[#This Row],[PRODUCT ID]],Table1[[PRODUCT]:[SELLING PRICE]],4,FALSE)</f>
        <v>211</v>
      </c>
      <c r="K4110" s="16">
        <f ca="1">VLOOKUP(Table3[[#This Row],[PRODUCT ID]],Table1[[PRODUCT]:[SELLING PRICE]],5,FALSE)</f>
        <v>32.957390134173814</v>
      </c>
      <c r="L4110" s="16">
        <f ca="1">J4110*Table3[[#This Row],[QUANTITY]]</f>
        <v>1055</v>
      </c>
      <c r="M4110" s="16">
        <f ca="1">K4110*Table3[[#This Row],[QUANTITY]]*(1-Table3[[#This Row],[DISCOUNT %]])</f>
        <v>155.05553905115264</v>
      </c>
      <c r="N4110" s="3">
        <f>DAY(Table3[[#This Row],[DATE]])</f>
        <v>1</v>
      </c>
      <c r="O4110" s="3" t="str">
        <f>TEXT(Table3[[#This Row],[DATE]],"mmm")</f>
        <v>Apr</v>
      </c>
      <c r="P4110" s="3">
        <f>YEAR(Table3[[#This Row],[DATE]])</f>
        <v>2032</v>
      </c>
    </row>
    <row r="4111" spans="1:16" x14ac:dyDescent="0.3">
      <c r="A4111" s="6">
        <v>48306</v>
      </c>
      <c r="B4111" s="7" t="s">
        <v>2015</v>
      </c>
      <c r="C4111" s="9">
        <f t="shared" ca="1" si="128"/>
        <v>13</v>
      </c>
      <c r="D4111" s="9" t="s">
        <v>2116</v>
      </c>
      <c r="E4111" s="9" t="s">
        <v>2116</v>
      </c>
      <c r="F4111" s="10">
        <f t="shared" ca="1" si="129"/>
        <v>8.5367607843786358E-2</v>
      </c>
      <c r="G4111" s="3" t="str">
        <f>VLOOKUP(Table3[[#This Row],[PRODUCT ID]],Table1[[PRODUCT]:[SELLING PRICE]],1,FALSE)</f>
        <v>Product963</v>
      </c>
      <c r="H4111" s="3" t="str">
        <f>VLOOKUP(Table3[[#This Row],[PRODUCT ID]],Table1[[PRODUCT]:[SELLING PRICE]],2,FALSE)</f>
        <v>Category3</v>
      </c>
      <c r="I4111" s="3" t="str">
        <f>VLOOKUP(Table3[[#This Row],[PRODUCT ID]],Table1[[PRODUCT]:[SELLING PRICE]],3,FALSE)</f>
        <v>Ft</v>
      </c>
      <c r="J4111" s="16">
        <f ca="1">VLOOKUP(Table3[[#This Row],[PRODUCT ID]],Table1[[PRODUCT]:[SELLING PRICE]],4,FALSE)</f>
        <v>205</v>
      </c>
      <c r="K4111" s="16">
        <f ca="1">VLOOKUP(Table3[[#This Row],[PRODUCT ID]],Table1[[PRODUCT]:[SELLING PRICE]],5,FALSE)</f>
        <v>270.04096059493247</v>
      </c>
      <c r="L4111" s="16">
        <f ca="1">J4111*Table3[[#This Row],[QUANTITY]]</f>
        <v>2665</v>
      </c>
      <c r="M4111" s="16">
        <f ca="1">K4111*Table3[[#This Row],[QUANTITY]]*(1-Table3[[#This Row],[DISCOUNT %]])</f>
        <v>3210.8467269983639</v>
      </c>
      <c r="N4111" s="3">
        <f>DAY(Table3[[#This Row],[DATE]])</f>
        <v>2</v>
      </c>
      <c r="O4111" s="3" t="str">
        <f>TEXT(Table3[[#This Row],[DATE]],"mmm")</f>
        <v>Apr</v>
      </c>
      <c r="P4111" s="3">
        <f>YEAR(Table3[[#This Row],[DATE]])</f>
        <v>2032</v>
      </c>
    </row>
    <row r="4112" spans="1:16" x14ac:dyDescent="0.3">
      <c r="A4112" s="6">
        <v>48307</v>
      </c>
      <c r="B4112" s="7" t="s">
        <v>2016</v>
      </c>
      <c r="C4112" s="9">
        <f t="shared" ca="1" si="128"/>
        <v>2</v>
      </c>
      <c r="D4112" s="9" t="s">
        <v>2116</v>
      </c>
      <c r="E4112" s="9" t="s">
        <v>2116</v>
      </c>
      <c r="F4112" s="10">
        <f t="shared" ca="1" si="129"/>
        <v>7.462708067296081E-2</v>
      </c>
      <c r="G4112" s="3" t="str">
        <f>VLOOKUP(Table3[[#This Row],[PRODUCT ID]],Table1[[PRODUCT]:[SELLING PRICE]],1,FALSE)</f>
        <v>Product964</v>
      </c>
      <c r="H4112" s="3" t="str">
        <f>VLOOKUP(Table3[[#This Row],[PRODUCT ID]],Table1[[PRODUCT]:[SELLING PRICE]],2,FALSE)</f>
        <v>Category4</v>
      </c>
      <c r="I4112" s="3" t="str">
        <f>VLOOKUP(Table3[[#This Row],[PRODUCT ID]],Table1[[PRODUCT]:[SELLING PRICE]],3,FALSE)</f>
        <v>Kg</v>
      </c>
      <c r="J4112" s="16">
        <f ca="1">VLOOKUP(Table3[[#This Row],[PRODUCT ID]],Table1[[PRODUCT]:[SELLING PRICE]],4,FALSE)</f>
        <v>118</v>
      </c>
      <c r="K4112" s="16">
        <f ca="1">VLOOKUP(Table3[[#This Row],[PRODUCT ID]],Table1[[PRODUCT]:[SELLING PRICE]],5,FALSE)</f>
        <v>299.40529721557357</v>
      </c>
      <c r="L4112" s="16">
        <f ca="1">J4112*Table3[[#This Row],[QUANTITY]]</f>
        <v>236</v>
      </c>
      <c r="M4112" s="16">
        <f ca="1">K4112*Table3[[#This Row],[QUANTITY]]*(1-Table3[[#This Row],[DISCOUNT %]])</f>
        <v>554.12310789271032</v>
      </c>
      <c r="N4112" s="3">
        <f>DAY(Table3[[#This Row],[DATE]])</f>
        <v>3</v>
      </c>
      <c r="O4112" s="3" t="str">
        <f>TEXT(Table3[[#This Row],[DATE]],"mmm")</f>
        <v>Apr</v>
      </c>
      <c r="P4112" s="3">
        <f>YEAR(Table3[[#This Row],[DATE]])</f>
        <v>2032</v>
      </c>
    </row>
    <row r="4113" spans="1:16" x14ac:dyDescent="0.3">
      <c r="A4113" s="6">
        <v>48308</v>
      </c>
      <c r="B4113" s="7" t="s">
        <v>2017</v>
      </c>
      <c r="C4113" s="9">
        <f t="shared" ca="1" si="128"/>
        <v>14</v>
      </c>
      <c r="D4113" s="9" t="s">
        <v>2116</v>
      </c>
      <c r="E4113" s="9" t="s">
        <v>2116</v>
      </c>
      <c r="F4113" s="10">
        <f t="shared" ca="1" si="129"/>
        <v>8.4410955034661811E-2</v>
      </c>
      <c r="G4113" s="3" t="str">
        <f>VLOOKUP(Table3[[#This Row],[PRODUCT ID]],Table1[[PRODUCT]:[SELLING PRICE]],1,FALSE)</f>
        <v>Product965</v>
      </c>
      <c r="H4113" s="3" t="str">
        <f>VLOOKUP(Table3[[#This Row],[PRODUCT ID]],Table1[[PRODUCT]:[SELLING PRICE]],2,FALSE)</f>
        <v>Category5</v>
      </c>
      <c r="I4113" s="3" t="str">
        <f>VLOOKUP(Table3[[#This Row],[PRODUCT ID]],Table1[[PRODUCT]:[SELLING PRICE]],3,FALSE)</f>
        <v>No</v>
      </c>
      <c r="J4113" s="16">
        <f ca="1">VLOOKUP(Table3[[#This Row],[PRODUCT ID]],Table1[[PRODUCT]:[SELLING PRICE]],4,FALSE)</f>
        <v>168</v>
      </c>
      <c r="K4113" s="16">
        <f ca="1">VLOOKUP(Table3[[#This Row],[PRODUCT ID]],Table1[[PRODUCT]:[SELLING PRICE]],5,FALSE)</f>
        <v>211.54682747939432</v>
      </c>
      <c r="L4113" s="16">
        <f ca="1">J4113*Table3[[#This Row],[QUANTITY]]</f>
        <v>2352</v>
      </c>
      <c r="M4113" s="16">
        <f ca="1">K4113*Table3[[#This Row],[QUANTITY]]*(1-Table3[[#This Row],[DISCOUNT %]])</f>
        <v>2711.6594083222813</v>
      </c>
      <c r="N4113" s="3">
        <f>DAY(Table3[[#This Row],[DATE]])</f>
        <v>4</v>
      </c>
      <c r="O4113" s="3" t="str">
        <f>TEXT(Table3[[#This Row],[DATE]],"mmm")</f>
        <v>Apr</v>
      </c>
      <c r="P4113" s="3">
        <f>YEAR(Table3[[#This Row],[DATE]])</f>
        <v>2032</v>
      </c>
    </row>
    <row r="4114" spans="1:16" x14ac:dyDescent="0.3">
      <c r="A4114" s="6">
        <v>48309</v>
      </c>
      <c r="B4114" s="7" t="s">
        <v>2018</v>
      </c>
      <c r="C4114" s="9">
        <f t="shared" ca="1" si="128"/>
        <v>12</v>
      </c>
      <c r="D4114" s="9" t="s">
        <v>2115</v>
      </c>
      <c r="E4114" s="9" t="s">
        <v>2118</v>
      </c>
      <c r="F4114" s="10">
        <f t="shared" ca="1" si="129"/>
        <v>4.652158109211546E-3</v>
      </c>
      <c r="G4114" s="3" t="str">
        <f>VLOOKUP(Table3[[#This Row],[PRODUCT ID]],Table1[[PRODUCT]:[SELLING PRICE]],1,FALSE)</f>
        <v>Product966</v>
      </c>
      <c r="H4114" s="3" t="str">
        <f>VLOOKUP(Table3[[#This Row],[PRODUCT ID]],Table1[[PRODUCT]:[SELLING PRICE]],2,FALSE)</f>
        <v>Category1</v>
      </c>
      <c r="I4114" s="3" t="str">
        <f>VLOOKUP(Table3[[#This Row],[PRODUCT ID]],Table1[[PRODUCT]:[SELLING PRICE]],3,FALSE)</f>
        <v>No</v>
      </c>
      <c r="J4114" s="16">
        <f ca="1">VLOOKUP(Table3[[#This Row],[PRODUCT ID]],Table1[[PRODUCT]:[SELLING PRICE]],4,FALSE)</f>
        <v>191</v>
      </c>
      <c r="K4114" s="16">
        <f ca="1">VLOOKUP(Table3[[#This Row],[PRODUCT ID]],Table1[[PRODUCT]:[SELLING PRICE]],5,FALSE)</f>
        <v>313.48251704716955</v>
      </c>
      <c r="L4114" s="16">
        <f ca="1">J4114*Table3[[#This Row],[QUANTITY]]</f>
        <v>2292</v>
      </c>
      <c r="M4114" s="16">
        <f ca="1">K4114*Table3[[#This Row],[QUANTITY]]*(1-Table3[[#This Row],[DISCOUNT %]])</f>
        <v>3744.28976176071</v>
      </c>
      <c r="N4114" s="3">
        <f>DAY(Table3[[#This Row],[DATE]])</f>
        <v>5</v>
      </c>
      <c r="O4114" s="3" t="str">
        <f>TEXT(Table3[[#This Row],[DATE]],"mmm")</f>
        <v>Apr</v>
      </c>
      <c r="P4114" s="3">
        <f>YEAR(Table3[[#This Row],[DATE]])</f>
        <v>2032</v>
      </c>
    </row>
    <row r="4115" spans="1:16" x14ac:dyDescent="0.3">
      <c r="A4115" s="6">
        <v>48310</v>
      </c>
      <c r="B4115" s="7" t="s">
        <v>2019</v>
      </c>
      <c r="C4115" s="9">
        <f t="shared" ca="1" si="128"/>
        <v>10</v>
      </c>
      <c r="D4115" s="9" t="s">
        <v>2116</v>
      </c>
      <c r="E4115" s="9" t="s">
        <v>2116</v>
      </c>
      <c r="F4115" s="10">
        <f t="shared" ca="1" si="129"/>
        <v>6.6210721245014929E-3</v>
      </c>
      <c r="G4115" s="3" t="str">
        <f>VLOOKUP(Table3[[#This Row],[PRODUCT ID]],Table1[[PRODUCT]:[SELLING PRICE]],1,FALSE)</f>
        <v>Product967</v>
      </c>
      <c r="H4115" s="3" t="str">
        <f>VLOOKUP(Table3[[#This Row],[PRODUCT ID]],Table1[[PRODUCT]:[SELLING PRICE]],2,FALSE)</f>
        <v>Category2</v>
      </c>
      <c r="I4115" s="3" t="str">
        <f>VLOOKUP(Table3[[#This Row],[PRODUCT ID]],Table1[[PRODUCT]:[SELLING PRICE]],3,FALSE)</f>
        <v>Ft</v>
      </c>
      <c r="J4115" s="16">
        <f ca="1">VLOOKUP(Table3[[#This Row],[PRODUCT ID]],Table1[[PRODUCT]:[SELLING PRICE]],4,FALSE)</f>
        <v>56</v>
      </c>
      <c r="K4115" s="16">
        <f ca="1">VLOOKUP(Table3[[#This Row],[PRODUCT ID]],Table1[[PRODUCT]:[SELLING PRICE]],5,FALSE)</f>
        <v>216.41254502695841</v>
      </c>
      <c r="L4115" s="16">
        <f ca="1">J4115*Table3[[#This Row],[QUANTITY]]</f>
        <v>560</v>
      </c>
      <c r="M4115" s="16">
        <f ca="1">K4115*Table3[[#This Row],[QUANTITY]]*(1-Table3[[#This Row],[DISCOUNT %]])</f>
        <v>2149.7966195768799</v>
      </c>
      <c r="N4115" s="3">
        <f>DAY(Table3[[#This Row],[DATE]])</f>
        <v>6</v>
      </c>
      <c r="O4115" s="3" t="str">
        <f>TEXT(Table3[[#This Row],[DATE]],"mmm")</f>
        <v>Apr</v>
      </c>
      <c r="P4115" s="3">
        <f>YEAR(Table3[[#This Row],[DATE]])</f>
        <v>2032</v>
      </c>
    </row>
    <row r="4116" spans="1:16" x14ac:dyDescent="0.3">
      <c r="A4116" s="6">
        <v>48311</v>
      </c>
      <c r="B4116" s="7" t="s">
        <v>2020</v>
      </c>
      <c r="C4116" s="9">
        <f t="shared" ca="1" si="128"/>
        <v>4</v>
      </c>
      <c r="D4116" s="9" t="s">
        <v>2117</v>
      </c>
      <c r="E4116" s="9" t="s">
        <v>2116</v>
      </c>
      <c r="F4116" s="10">
        <f t="shared" ca="1" si="129"/>
        <v>2.6456306121015318E-2</v>
      </c>
      <c r="G4116" s="3" t="str">
        <f>VLOOKUP(Table3[[#This Row],[PRODUCT ID]],Table1[[PRODUCT]:[SELLING PRICE]],1,FALSE)</f>
        <v>Product968</v>
      </c>
      <c r="H4116" s="3" t="str">
        <f>VLOOKUP(Table3[[#This Row],[PRODUCT ID]],Table1[[PRODUCT]:[SELLING PRICE]],2,FALSE)</f>
        <v>Category3</v>
      </c>
      <c r="I4116" s="3" t="str">
        <f>VLOOKUP(Table3[[#This Row],[PRODUCT ID]],Table1[[PRODUCT]:[SELLING PRICE]],3,FALSE)</f>
        <v>No</v>
      </c>
      <c r="J4116" s="16">
        <f ca="1">VLOOKUP(Table3[[#This Row],[PRODUCT ID]],Table1[[PRODUCT]:[SELLING PRICE]],4,FALSE)</f>
        <v>161</v>
      </c>
      <c r="K4116" s="16">
        <f ca="1">VLOOKUP(Table3[[#This Row],[PRODUCT ID]],Table1[[PRODUCT]:[SELLING PRICE]],5,FALSE)</f>
        <v>264.80655390210205</v>
      </c>
      <c r="L4116" s="16">
        <f ca="1">J4116*Table3[[#This Row],[QUANTITY]]</f>
        <v>644</v>
      </c>
      <c r="M4116" s="16">
        <f ca="1">K4116*Table3[[#This Row],[QUANTITY]]*(1-Table3[[#This Row],[DISCOUNT %]])</f>
        <v>1031.2030025968675</v>
      </c>
      <c r="N4116" s="3">
        <f>DAY(Table3[[#This Row],[DATE]])</f>
        <v>7</v>
      </c>
      <c r="O4116" s="3" t="str">
        <f>TEXT(Table3[[#This Row],[DATE]],"mmm")</f>
        <v>Apr</v>
      </c>
      <c r="P4116" s="3">
        <f>YEAR(Table3[[#This Row],[DATE]])</f>
        <v>2032</v>
      </c>
    </row>
    <row r="4117" spans="1:16" x14ac:dyDescent="0.3">
      <c r="A4117" s="6">
        <v>48312</v>
      </c>
      <c r="B4117" s="7" t="s">
        <v>2021</v>
      </c>
      <c r="C4117" s="9">
        <f t="shared" ca="1" si="128"/>
        <v>11</v>
      </c>
      <c r="D4117" s="9" t="s">
        <v>2115</v>
      </c>
      <c r="E4117" s="9" t="s">
        <v>2116</v>
      </c>
      <c r="F4117" s="10">
        <f t="shared" ca="1" si="129"/>
        <v>1.6880826550518369E-2</v>
      </c>
      <c r="G4117" s="3" t="str">
        <f>VLOOKUP(Table3[[#This Row],[PRODUCT ID]],Table1[[PRODUCT]:[SELLING PRICE]],1,FALSE)</f>
        <v>Product969</v>
      </c>
      <c r="H4117" s="3" t="str">
        <f>VLOOKUP(Table3[[#This Row],[PRODUCT ID]],Table1[[PRODUCT]:[SELLING PRICE]],2,FALSE)</f>
        <v>Category4</v>
      </c>
      <c r="I4117" s="3" t="str">
        <f>VLOOKUP(Table3[[#This Row],[PRODUCT ID]],Table1[[PRODUCT]:[SELLING PRICE]],3,FALSE)</f>
        <v>Kg</v>
      </c>
      <c r="J4117" s="16">
        <f ca="1">VLOOKUP(Table3[[#This Row],[PRODUCT ID]],Table1[[PRODUCT]:[SELLING PRICE]],4,FALSE)</f>
        <v>247</v>
      </c>
      <c r="K4117" s="16">
        <f ca="1">VLOOKUP(Table3[[#This Row],[PRODUCT ID]],Table1[[PRODUCT]:[SELLING PRICE]],5,FALSE)</f>
        <v>187.725454658583</v>
      </c>
      <c r="L4117" s="16">
        <f ca="1">J4117*Table3[[#This Row],[QUANTITY]]</f>
        <v>2717</v>
      </c>
      <c r="M4117" s="16">
        <f ca="1">K4117*Table3[[#This Row],[QUANTITY]]*(1-Table3[[#This Row],[DISCOUNT %]])</f>
        <v>2030.1214320131169</v>
      </c>
      <c r="N4117" s="3">
        <f>DAY(Table3[[#This Row],[DATE]])</f>
        <v>8</v>
      </c>
      <c r="O4117" s="3" t="str">
        <f>TEXT(Table3[[#This Row],[DATE]],"mmm")</f>
        <v>Apr</v>
      </c>
      <c r="P4117" s="3">
        <f>YEAR(Table3[[#This Row],[DATE]])</f>
        <v>2032</v>
      </c>
    </row>
    <row r="4118" spans="1:16" x14ac:dyDescent="0.3">
      <c r="A4118" s="6">
        <v>48313</v>
      </c>
      <c r="B4118" s="7" t="s">
        <v>2022</v>
      </c>
      <c r="C4118" s="9">
        <f t="shared" ca="1" si="128"/>
        <v>4</v>
      </c>
      <c r="D4118" s="9" t="s">
        <v>2115</v>
      </c>
      <c r="E4118" s="9" t="s">
        <v>2116</v>
      </c>
      <c r="F4118" s="10">
        <f t="shared" ca="1" si="129"/>
        <v>1.4802541133416914E-2</v>
      </c>
      <c r="G4118" s="3" t="str">
        <f>VLOOKUP(Table3[[#This Row],[PRODUCT ID]],Table1[[PRODUCT]:[SELLING PRICE]],1,FALSE)</f>
        <v>Product970</v>
      </c>
      <c r="H4118" s="3" t="str">
        <f>VLOOKUP(Table3[[#This Row],[PRODUCT ID]],Table1[[PRODUCT]:[SELLING PRICE]],2,FALSE)</f>
        <v>Category5</v>
      </c>
      <c r="I4118" s="3" t="str">
        <f>VLOOKUP(Table3[[#This Row],[PRODUCT ID]],Table1[[PRODUCT]:[SELLING PRICE]],3,FALSE)</f>
        <v>Kg</v>
      </c>
      <c r="J4118" s="16">
        <f ca="1">VLOOKUP(Table3[[#This Row],[PRODUCT ID]],Table1[[PRODUCT]:[SELLING PRICE]],4,FALSE)</f>
        <v>214</v>
      </c>
      <c r="K4118" s="16">
        <f ca="1">VLOOKUP(Table3[[#This Row],[PRODUCT ID]],Table1[[PRODUCT]:[SELLING PRICE]],5,FALSE)</f>
        <v>261.11380098204319</v>
      </c>
      <c r="L4118" s="16">
        <f ca="1">J4118*Table3[[#This Row],[QUANTITY]]</f>
        <v>856</v>
      </c>
      <c r="M4118" s="16">
        <f ca="1">K4118*Table3[[#This Row],[QUANTITY]]*(1-Table3[[#This Row],[DISCOUNT %]])</f>
        <v>1028.9946128100146</v>
      </c>
      <c r="N4118" s="3">
        <f>DAY(Table3[[#This Row],[DATE]])</f>
        <v>9</v>
      </c>
      <c r="O4118" s="3" t="str">
        <f>TEXT(Table3[[#This Row],[DATE]],"mmm")</f>
        <v>Apr</v>
      </c>
      <c r="P4118" s="3">
        <f>YEAR(Table3[[#This Row],[DATE]])</f>
        <v>2032</v>
      </c>
    </row>
    <row r="4119" spans="1:16" x14ac:dyDescent="0.3">
      <c r="A4119" s="6">
        <v>48314</v>
      </c>
      <c r="B4119" s="7" t="s">
        <v>2023</v>
      </c>
      <c r="C4119" s="9">
        <f t="shared" ca="1" si="128"/>
        <v>3</v>
      </c>
      <c r="D4119" s="9" t="s">
        <v>2115</v>
      </c>
      <c r="E4119" s="9" t="s">
        <v>2116</v>
      </c>
      <c r="F4119" s="10">
        <f t="shared" ca="1" si="129"/>
        <v>7.0387993594015236E-2</v>
      </c>
      <c r="G4119" s="3" t="str">
        <f>VLOOKUP(Table3[[#This Row],[PRODUCT ID]],Table1[[PRODUCT]:[SELLING PRICE]],1,FALSE)</f>
        <v>Product971</v>
      </c>
      <c r="H4119" s="3" t="str">
        <f>VLOOKUP(Table3[[#This Row],[PRODUCT ID]],Table1[[PRODUCT]:[SELLING PRICE]],2,FALSE)</f>
        <v>Category1</v>
      </c>
      <c r="I4119" s="3" t="str">
        <f>VLOOKUP(Table3[[#This Row],[PRODUCT ID]],Table1[[PRODUCT]:[SELLING PRICE]],3,FALSE)</f>
        <v>Lt</v>
      </c>
      <c r="J4119" s="16">
        <f ca="1">VLOOKUP(Table3[[#This Row],[PRODUCT ID]],Table1[[PRODUCT]:[SELLING PRICE]],4,FALSE)</f>
        <v>141</v>
      </c>
      <c r="K4119" s="16">
        <f ca="1">VLOOKUP(Table3[[#This Row],[PRODUCT ID]],Table1[[PRODUCT]:[SELLING PRICE]],5,FALSE)</f>
        <v>77.477024235740245</v>
      </c>
      <c r="L4119" s="16">
        <f ca="1">J4119*Table3[[#This Row],[QUANTITY]]</f>
        <v>423</v>
      </c>
      <c r="M4119" s="16">
        <f ca="1">K4119*Table3[[#This Row],[QUANTITY]]*(1-Table3[[#This Row],[DISCOUNT %]])</f>
        <v>216.07071585045477</v>
      </c>
      <c r="N4119" s="3">
        <f>DAY(Table3[[#This Row],[DATE]])</f>
        <v>10</v>
      </c>
      <c r="O4119" s="3" t="str">
        <f>TEXT(Table3[[#This Row],[DATE]],"mmm")</f>
        <v>Apr</v>
      </c>
      <c r="P4119" s="3">
        <f>YEAR(Table3[[#This Row],[DATE]])</f>
        <v>2032</v>
      </c>
    </row>
    <row r="4120" spans="1:16" x14ac:dyDescent="0.3">
      <c r="A4120" s="6">
        <v>48315</v>
      </c>
      <c r="B4120" s="7" t="s">
        <v>2024</v>
      </c>
      <c r="C4120" s="9">
        <f t="shared" ca="1" si="128"/>
        <v>6</v>
      </c>
      <c r="D4120" s="9" t="s">
        <v>2116</v>
      </c>
      <c r="E4120" s="9" t="s">
        <v>2118</v>
      </c>
      <c r="F4120" s="10">
        <f t="shared" ca="1" si="129"/>
        <v>8.7091688745404447E-2</v>
      </c>
      <c r="G4120" s="3" t="str">
        <f>VLOOKUP(Table3[[#This Row],[PRODUCT ID]],Table1[[PRODUCT]:[SELLING PRICE]],1,FALSE)</f>
        <v>Product972</v>
      </c>
      <c r="H4120" s="3" t="str">
        <f>VLOOKUP(Table3[[#This Row],[PRODUCT ID]],Table1[[PRODUCT]:[SELLING PRICE]],2,FALSE)</f>
        <v>Category2</v>
      </c>
      <c r="I4120" s="3" t="str">
        <f>VLOOKUP(Table3[[#This Row],[PRODUCT ID]],Table1[[PRODUCT]:[SELLING PRICE]],3,FALSE)</f>
        <v>Kg</v>
      </c>
      <c r="J4120" s="16">
        <f ca="1">VLOOKUP(Table3[[#This Row],[PRODUCT ID]],Table1[[PRODUCT]:[SELLING PRICE]],4,FALSE)</f>
        <v>70</v>
      </c>
      <c r="K4120" s="16">
        <f ca="1">VLOOKUP(Table3[[#This Row],[PRODUCT ID]],Table1[[PRODUCT]:[SELLING PRICE]],5,FALSE)</f>
        <v>233.64503392752269</v>
      </c>
      <c r="L4120" s="16">
        <f ca="1">J4120*Table3[[#This Row],[QUANTITY]]</f>
        <v>420</v>
      </c>
      <c r="M4120" s="16">
        <f ca="1">K4120*Table3[[#This Row],[QUANTITY]]*(1-Table3[[#This Row],[DISCOUNT %]])</f>
        <v>1279.7789601347845</v>
      </c>
      <c r="N4120" s="3">
        <f>DAY(Table3[[#This Row],[DATE]])</f>
        <v>11</v>
      </c>
      <c r="O4120" s="3" t="str">
        <f>TEXT(Table3[[#This Row],[DATE]],"mmm")</f>
        <v>Apr</v>
      </c>
      <c r="P4120" s="3">
        <f>YEAR(Table3[[#This Row],[DATE]])</f>
        <v>2032</v>
      </c>
    </row>
    <row r="4121" spans="1:16" x14ac:dyDescent="0.3">
      <c r="A4121" s="6">
        <v>48316</v>
      </c>
      <c r="B4121" s="7" t="s">
        <v>2025</v>
      </c>
      <c r="C4121" s="9">
        <f t="shared" ca="1" si="128"/>
        <v>9</v>
      </c>
      <c r="D4121" s="9" t="s">
        <v>2116</v>
      </c>
      <c r="E4121" s="9" t="s">
        <v>2118</v>
      </c>
      <c r="F4121" s="10">
        <f t="shared" ca="1" si="129"/>
        <v>5.4159206471896808E-2</v>
      </c>
      <c r="G4121" s="3" t="str">
        <f>VLOOKUP(Table3[[#This Row],[PRODUCT ID]],Table1[[PRODUCT]:[SELLING PRICE]],1,FALSE)</f>
        <v>Product973</v>
      </c>
      <c r="H4121" s="3" t="str">
        <f>VLOOKUP(Table3[[#This Row],[PRODUCT ID]],Table1[[PRODUCT]:[SELLING PRICE]],2,FALSE)</f>
        <v>Category3</v>
      </c>
      <c r="I4121" s="3" t="str">
        <f>VLOOKUP(Table3[[#This Row],[PRODUCT ID]],Table1[[PRODUCT]:[SELLING PRICE]],3,FALSE)</f>
        <v>Lt</v>
      </c>
      <c r="J4121" s="16">
        <f ca="1">VLOOKUP(Table3[[#This Row],[PRODUCT ID]],Table1[[PRODUCT]:[SELLING PRICE]],4,FALSE)</f>
        <v>93</v>
      </c>
      <c r="K4121" s="16">
        <f ca="1">VLOOKUP(Table3[[#This Row],[PRODUCT ID]],Table1[[PRODUCT]:[SELLING PRICE]],5,FALSE)</f>
        <v>153.64931978999539</v>
      </c>
      <c r="L4121" s="16">
        <f ca="1">J4121*Table3[[#This Row],[QUANTITY]]</f>
        <v>837</v>
      </c>
      <c r="M4121" s="16">
        <f ca="1">K4121*Table3[[#This Row],[QUANTITY]]*(1-Table3[[#This Row],[DISCOUNT %]])</f>
        <v>1307.9501509970028</v>
      </c>
      <c r="N4121" s="3">
        <f>DAY(Table3[[#This Row],[DATE]])</f>
        <v>12</v>
      </c>
      <c r="O4121" s="3" t="str">
        <f>TEXT(Table3[[#This Row],[DATE]],"mmm")</f>
        <v>Apr</v>
      </c>
      <c r="P4121" s="3">
        <f>YEAR(Table3[[#This Row],[DATE]])</f>
        <v>2032</v>
      </c>
    </row>
    <row r="4122" spans="1:16" x14ac:dyDescent="0.3">
      <c r="A4122" s="6">
        <v>48317</v>
      </c>
      <c r="B4122" s="7" t="s">
        <v>2026</v>
      </c>
      <c r="C4122" s="9">
        <f t="shared" ca="1" si="128"/>
        <v>1</v>
      </c>
      <c r="D4122" s="9" t="s">
        <v>2116</v>
      </c>
      <c r="E4122" s="9" t="s">
        <v>2116</v>
      </c>
      <c r="F4122" s="10">
        <f t="shared" ca="1" si="129"/>
        <v>1.4681531397438486E-2</v>
      </c>
      <c r="G4122" s="3" t="str">
        <f>VLOOKUP(Table3[[#This Row],[PRODUCT ID]],Table1[[PRODUCT]:[SELLING PRICE]],1,FALSE)</f>
        <v>Product974</v>
      </c>
      <c r="H4122" s="3" t="str">
        <f>VLOOKUP(Table3[[#This Row],[PRODUCT ID]],Table1[[PRODUCT]:[SELLING PRICE]],2,FALSE)</f>
        <v>Category4</v>
      </c>
      <c r="I4122" s="3" t="str">
        <f>VLOOKUP(Table3[[#This Row],[PRODUCT ID]],Table1[[PRODUCT]:[SELLING PRICE]],3,FALSE)</f>
        <v>Ft</v>
      </c>
      <c r="J4122" s="16">
        <f ca="1">VLOOKUP(Table3[[#This Row],[PRODUCT ID]],Table1[[PRODUCT]:[SELLING PRICE]],4,FALSE)</f>
        <v>133</v>
      </c>
      <c r="K4122" s="16">
        <f ca="1">VLOOKUP(Table3[[#This Row],[PRODUCT ID]],Table1[[PRODUCT]:[SELLING PRICE]],5,FALSE)</f>
        <v>176.23249842237516</v>
      </c>
      <c r="L4122" s="16">
        <f ca="1">J4122*Table3[[#This Row],[QUANTITY]]</f>
        <v>133</v>
      </c>
      <c r="M4122" s="16">
        <f ca="1">K4122*Table3[[#This Row],[QUANTITY]]*(1-Table3[[#This Row],[DISCOUNT %]])</f>
        <v>173.64513546353803</v>
      </c>
      <c r="N4122" s="3">
        <f>DAY(Table3[[#This Row],[DATE]])</f>
        <v>13</v>
      </c>
      <c r="O4122" s="3" t="str">
        <f>TEXT(Table3[[#This Row],[DATE]],"mmm")</f>
        <v>Apr</v>
      </c>
      <c r="P4122" s="3">
        <f>YEAR(Table3[[#This Row],[DATE]])</f>
        <v>2032</v>
      </c>
    </row>
    <row r="4123" spans="1:16" x14ac:dyDescent="0.3">
      <c r="A4123" s="6">
        <v>48318</v>
      </c>
      <c r="B4123" s="7" t="s">
        <v>2027</v>
      </c>
      <c r="C4123" s="9">
        <f t="shared" ca="1" si="128"/>
        <v>10</v>
      </c>
      <c r="D4123" s="9" t="s">
        <v>2115</v>
      </c>
      <c r="E4123" s="9" t="s">
        <v>2116</v>
      </c>
      <c r="F4123" s="10">
        <f t="shared" ca="1" si="129"/>
        <v>7.8198322385903796E-2</v>
      </c>
      <c r="G4123" s="3" t="str">
        <f>VLOOKUP(Table3[[#This Row],[PRODUCT ID]],Table1[[PRODUCT]:[SELLING PRICE]],1,FALSE)</f>
        <v>Product975</v>
      </c>
      <c r="H4123" s="3" t="str">
        <f>VLOOKUP(Table3[[#This Row],[PRODUCT ID]],Table1[[PRODUCT]:[SELLING PRICE]],2,FALSE)</f>
        <v>Category5</v>
      </c>
      <c r="I4123" s="3" t="str">
        <f>VLOOKUP(Table3[[#This Row],[PRODUCT ID]],Table1[[PRODUCT]:[SELLING PRICE]],3,FALSE)</f>
        <v>Kg</v>
      </c>
      <c r="J4123" s="16">
        <f ca="1">VLOOKUP(Table3[[#This Row],[PRODUCT ID]],Table1[[PRODUCT]:[SELLING PRICE]],4,FALSE)</f>
        <v>158</v>
      </c>
      <c r="K4123" s="16">
        <f ca="1">VLOOKUP(Table3[[#This Row],[PRODUCT ID]],Table1[[PRODUCT]:[SELLING PRICE]],5,FALSE)</f>
        <v>293.12434081934754</v>
      </c>
      <c r="L4123" s="16">
        <f ca="1">J4123*Table3[[#This Row],[QUANTITY]]</f>
        <v>1580</v>
      </c>
      <c r="M4123" s="16">
        <f ca="1">K4123*Table3[[#This Row],[QUANTITY]]*(1-Table3[[#This Row],[DISCOUNT %]])</f>
        <v>2702.0250911680068</v>
      </c>
      <c r="N4123" s="3">
        <f>DAY(Table3[[#This Row],[DATE]])</f>
        <v>14</v>
      </c>
      <c r="O4123" s="3" t="str">
        <f>TEXT(Table3[[#This Row],[DATE]],"mmm")</f>
        <v>Apr</v>
      </c>
      <c r="P4123" s="3">
        <f>YEAR(Table3[[#This Row],[DATE]])</f>
        <v>2032</v>
      </c>
    </row>
    <row r="4124" spans="1:16" x14ac:dyDescent="0.3">
      <c r="A4124" s="6">
        <v>48319</v>
      </c>
      <c r="B4124" s="7" t="s">
        <v>2028</v>
      </c>
      <c r="C4124" s="9">
        <f t="shared" ca="1" si="128"/>
        <v>8</v>
      </c>
      <c r="D4124" s="9" t="s">
        <v>2117</v>
      </c>
      <c r="E4124" s="9" t="s">
        <v>2116</v>
      </c>
      <c r="F4124" s="10">
        <f t="shared" ca="1" si="129"/>
        <v>7.8066620426346045E-2</v>
      </c>
      <c r="G4124" s="3" t="str">
        <f>VLOOKUP(Table3[[#This Row],[PRODUCT ID]],Table1[[PRODUCT]:[SELLING PRICE]],1,FALSE)</f>
        <v>Product976</v>
      </c>
      <c r="H4124" s="3" t="str">
        <f>VLOOKUP(Table3[[#This Row],[PRODUCT ID]],Table1[[PRODUCT]:[SELLING PRICE]],2,FALSE)</f>
        <v>Category1</v>
      </c>
      <c r="I4124" s="3" t="str">
        <f>VLOOKUP(Table3[[#This Row],[PRODUCT ID]],Table1[[PRODUCT]:[SELLING PRICE]],3,FALSE)</f>
        <v>No</v>
      </c>
      <c r="J4124" s="16">
        <f ca="1">VLOOKUP(Table3[[#This Row],[PRODUCT ID]],Table1[[PRODUCT]:[SELLING PRICE]],4,FALSE)</f>
        <v>62</v>
      </c>
      <c r="K4124" s="16">
        <f ca="1">VLOOKUP(Table3[[#This Row],[PRODUCT ID]],Table1[[PRODUCT]:[SELLING PRICE]],5,FALSE)</f>
        <v>303.50415718132683</v>
      </c>
      <c r="L4124" s="16">
        <f ca="1">J4124*Table3[[#This Row],[QUANTITY]]</f>
        <v>496</v>
      </c>
      <c r="M4124" s="16">
        <f ca="1">K4124*Table3[[#This Row],[QUANTITY]]*(1-Table3[[#This Row],[DISCOUNT %]])</f>
        <v>2238.4849067586729</v>
      </c>
      <c r="N4124" s="3">
        <f>DAY(Table3[[#This Row],[DATE]])</f>
        <v>15</v>
      </c>
      <c r="O4124" s="3" t="str">
        <f>TEXT(Table3[[#This Row],[DATE]],"mmm")</f>
        <v>Apr</v>
      </c>
      <c r="P4124" s="3">
        <f>YEAR(Table3[[#This Row],[DATE]])</f>
        <v>2032</v>
      </c>
    </row>
    <row r="4125" spans="1:16" x14ac:dyDescent="0.3">
      <c r="A4125" s="6">
        <v>48320</v>
      </c>
      <c r="B4125" s="7" t="s">
        <v>2029</v>
      </c>
      <c r="C4125" s="9">
        <f t="shared" ca="1" si="128"/>
        <v>3</v>
      </c>
      <c r="D4125" s="9" t="s">
        <v>2117</v>
      </c>
      <c r="E4125" s="9" t="s">
        <v>2116</v>
      </c>
      <c r="F4125" s="10">
        <f t="shared" ca="1" si="129"/>
        <v>6.5985317948327835E-2</v>
      </c>
      <c r="G4125" s="3" t="str">
        <f>VLOOKUP(Table3[[#This Row],[PRODUCT ID]],Table1[[PRODUCT]:[SELLING PRICE]],1,FALSE)</f>
        <v>Product977</v>
      </c>
      <c r="H4125" s="3" t="str">
        <f>VLOOKUP(Table3[[#This Row],[PRODUCT ID]],Table1[[PRODUCT]:[SELLING PRICE]],2,FALSE)</f>
        <v>Category2</v>
      </c>
      <c r="I4125" s="3" t="str">
        <f>VLOOKUP(Table3[[#This Row],[PRODUCT ID]],Table1[[PRODUCT]:[SELLING PRICE]],3,FALSE)</f>
        <v>No</v>
      </c>
      <c r="J4125" s="16">
        <f ca="1">VLOOKUP(Table3[[#This Row],[PRODUCT ID]],Table1[[PRODUCT]:[SELLING PRICE]],4,FALSE)</f>
        <v>146</v>
      </c>
      <c r="K4125" s="16">
        <f ca="1">VLOOKUP(Table3[[#This Row],[PRODUCT ID]],Table1[[PRODUCT]:[SELLING PRICE]],5,FALSE)</f>
        <v>66.452082704942995</v>
      </c>
      <c r="L4125" s="16">
        <f ca="1">J4125*Table3[[#This Row],[QUANTITY]]</f>
        <v>438</v>
      </c>
      <c r="M4125" s="16">
        <f ca="1">K4125*Table3[[#This Row],[QUANTITY]]*(1-Table3[[#This Row],[DISCOUNT %]])</f>
        <v>186.20166269798625</v>
      </c>
      <c r="N4125" s="3">
        <f>DAY(Table3[[#This Row],[DATE]])</f>
        <v>16</v>
      </c>
      <c r="O4125" s="3" t="str">
        <f>TEXT(Table3[[#This Row],[DATE]],"mmm")</f>
        <v>Apr</v>
      </c>
      <c r="P4125" s="3">
        <f>YEAR(Table3[[#This Row],[DATE]])</f>
        <v>2032</v>
      </c>
    </row>
    <row r="4126" spans="1:16" x14ac:dyDescent="0.3">
      <c r="A4126" s="6">
        <v>48321</v>
      </c>
      <c r="B4126" s="7" t="s">
        <v>2030</v>
      </c>
      <c r="C4126" s="9">
        <f t="shared" ca="1" si="128"/>
        <v>6</v>
      </c>
      <c r="D4126" s="9" t="s">
        <v>2116</v>
      </c>
      <c r="E4126" s="9" t="s">
        <v>2118</v>
      </c>
      <c r="F4126" s="10">
        <f t="shared" ca="1" si="129"/>
        <v>9.1431314064680858E-2</v>
      </c>
      <c r="G4126" s="3" t="str">
        <f>VLOOKUP(Table3[[#This Row],[PRODUCT ID]],Table1[[PRODUCT]:[SELLING PRICE]],1,FALSE)</f>
        <v>Product978</v>
      </c>
      <c r="H4126" s="3" t="str">
        <f>VLOOKUP(Table3[[#This Row],[PRODUCT ID]],Table1[[PRODUCT]:[SELLING PRICE]],2,FALSE)</f>
        <v>Category3</v>
      </c>
      <c r="I4126" s="3" t="str">
        <f>VLOOKUP(Table3[[#This Row],[PRODUCT ID]],Table1[[PRODUCT]:[SELLING PRICE]],3,FALSE)</f>
        <v>Ft</v>
      </c>
      <c r="J4126" s="16">
        <f ca="1">VLOOKUP(Table3[[#This Row],[PRODUCT ID]],Table1[[PRODUCT]:[SELLING PRICE]],4,FALSE)</f>
        <v>111</v>
      </c>
      <c r="K4126" s="16">
        <f ca="1">VLOOKUP(Table3[[#This Row],[PRODUCT ID]],Table1[[PRODUCT]:[SELLING PRICE]],5,FALSE)</f>
        <v>260.62657011358061</v>
      </c>
      <c r="L4126" s="16">
        <f ca="1">J4126*Table3[[#This Row],[QUANTITY]]</f>
        <v>666</v>
      </c>
      <c r="M4126" s="16">
        <f ca="1">K4126*Table3[[#This Row],[QUANTITY]]*(1-Table3[[#This Row],[DISCOUNT %]])</f>
        <v>1420.7828419675516</v>
      </c>
      <c r="N4126" s="3">
        <f>DAY(Table3[[#This Row],[DATE]])</f>
        <v>17</v>
      </c>
      <c r="O4126" s="3" t="str">
        <f>TEXT(Table3[[#This Row],[DATE]],"mmm")</f>
        <v>Apr</v>
      </c>
      <c r="P4126" s="3">
        <f>YEAR(Table3[[#This Row],[DATE]])</f>
        <v>2032</v>
      </c>
    </row>
    <row r="4127" spans="1:16" x14ac:dyDescent="0.3">
      <c r="A4127" s="6">
        <v>48322</v>
      </c>
      <c r="B4127" s="7" t="s">
        <v>2031</v>
      </c>
      <c r="C4127" s="9">
        <f t="shared" ca="1" si="128"/>
        <v>10</v>
      </c>
      <c r="D4127" s="9" t="s">
        <v>2116</v>
      </c>
      <c r="E4127" s="9" t="s">
        <v>2116</v>
      </c>
      <c r="F4127" s="10">
        <f t="shared" ca="1" si="129"/>
        <v>3.0098459712964487E-2</v>
      </c>
      <c r="G4127" s="3" t="str">
        <f>VLOOKUP(Table3[[#This Row],[PRODUCT ID]],Table1[[PRODUCT]:[SELLING PRICE]],1,FALSE)</f>
        <v>Product979</v>
      </c>
      <c r="H4127" s="3" t="str">
        <f>VLOOKUP(Table3[[#This Row],[PRODUCT ID]],Table1[[PRODUCT]:[SELLING PRICE]],2,FALSE)</f>
        <v>Category4</v>
      </c>
      <c r="I4127" s="3" t="str">
        <f>VLOOKUP(Table3[[#This Row],[PRODUCT ID]],Table1[[PRODUCT]:[SELLING PRICE]],3,FALSE)</f>
        <v>No</v>
      </c>
      <c r="J4127" s="16">
        <f ca="1">VLOOKUP(Table3[[#This Row],[PRODUCT ID]],Table1[[PRODUCT]:[SELLING PRICE]],4,FALSE)</f>
        <v>89</v>
      </c>
      <c r="K4127" s="16">
        <f ca="1">VLOOKUP(Table3[[#This Row],[PRODUCT ID]],Table1[[PRODUCT]:[SELLING PRICE]],5,FALSE)</f>
        <v>54.604199474244247</v>
      </c>
      <c r="L4127" s="16">
        <f ca="1">J4127*Table3[[#This Row],[QUANTITY]]</f>
        <v>890</v>
      </c>
      <c r="M4127" s="16">
        <f ca="1">K4127*Table3[[#This Row],[QUANTITY]]*(1-Table3[[#This Row],[DISCOUNT %]])</f>
        <v>529.60697176210033</v>
      </c>
      <c r="N4127" s="3">
        <f>DAY(Table3[[#This Row],[DATE]])</f>
        <v>18</v>
      </c>
      <c r="O4127" s="3" t="str">
        <f>TEXT(Table3[[#This Row],[DATE]],"mmm")</f>
        <v>Apr</v>
      </c>
      <c r="P4127" s="3">
        <f>YEAR(Table3[[#This Row],[DATE]])</f>
        <v>2032</v>
      </c>
    </row>
    <row r="4128" spans="1:16" x14ac:dyDescent="0.3">
      <c r="A4128" s="6">
        <v>48323</v>
      </c>
      <c r="B4128" s="7" t="s">
        <v>2032</v>
      </c>
      <c r="C4128" s="9">
        <f t="shared" ca="1" si="128"/>
        <v>6</v>
      </c>
      <c r="D4128" s="9" t="s">
        <v>2116</v>
      </c>
      <c r="E4128" s="9" t="s">
        <v>2116</v>
      </c>
      <c r="F4128" s="10">
        <f t="shared" ca="1" si="129"/>
        <v>5.3489529659685425E-2</v>
      </c>
      <c r="G4128" s="3" t="str">
        <f>VLOOKUP(Table3[[#This Row],[PRODUCT ID]],Table1[[PRODUCT]:[SELLING PRICE]],1,FALSE)</f>
        <v>Product980</v>
      </c>
      <c r="H4128" s="3" t="str">
        <f>VLOOKUP(Table3[[#This Row],[PRODUCT ID]],Table1[[PRODUCT]:[SELLING PRICE]],2,FALSE)</f>
        <v>Category5</v>
      </c>
      <c r="I4128" s="3" t="str">
        <f>VLOOKUP(Table3[[#This Row],[PRODUCT ID]],Table1[[PRODUCT]:[SELLING PRICE]],3,FALSE)</f>
        <v>Kg</v>
      </c>
      <c r="J4128" s="16">
        <f ca="1">VLOOKUP(Table3[[#This Row],[PRODUCT ID]],Table1[[PRODUCT]:[SELLING PRICE]],4,FALSE)</f>
        <v>240</v>
      </c>
      <c r="K4128" s="16">
        <f ca="1">VLOOKUP(Table3[[#This Row],[PRODUCT ID]],Table1[[PRODUCT]:[SELLING PRICE]],5,FALSE)</f>
        <v>275.83347724875819</v>
      </c>
      <c r="L4128" s="16">
        <f ca="1">J4128*Table3[[#This Row],[QUANTITY]]</f>
        <v>1440</v>
      </c>
      <c r="M4128" s="16">
        <f ca="1">K4128*Table3[[#This Row],[QUANTITY]]*(1-Table3[[#This Row],[DISCOUNT %]])</f>
        <v>1566.4756457179594</v>
      </c>
      <c r="N4128" s="3">
        <f>DAY(Table3[[#This Row],[DATE]])</f>
        <v>19</v>
      </c>
      <c r="O4128" s="3" t="str">
        <f>TEXT(Table3[[#This Row],[DATE]],"mmm")</f>
        <v>Apr</v>
      </c>
      <c r="P4128" s="3">
        <f>YEAR(Table3[[#This Row],[DATE]])</f>
        <v>2032</v>
      </c>
    </row>
    <row r="4129" spans="1:16" x14ac:dyDescent="0.3">
      <c r="A4129" s="6">
        <v>48324</v>
      </c>
      <c r="B4129" s="7" t="s">
        <v>2033</v>
      </c>
      <c r="C4129" s="9">
        <f t="shared" ca="1" si="128"/>
        <v>10</v>
      </c>
      <c r="D4129" s="9" t="s">
        <v>2116</v>
      </c>
      <c r="E4129" s="9" t="s">
        <v>2116</v>
      </c>
      <c r="F4129" s="10">
        <f t="shared" ca="1" si="129"/>
        <v>9.0987100285711636E-2</v>
      </c>
      <c r="G4129" s="3" t="str">
        <f>VLOOKUP(Table3[[#This Row],[PRODUCT ID]],Table1[[PRODUCT]:[SELLING PRICE]],1,FALSE)</f>
        <v>Product981</v>
      </c>
      <c r="H4129" s="3" t="str">
        <f>VLOOKUP(Table3[[#This Row],[PRODUCT ID]],Table1[[PRODUCT]:[SELLING PRICE]],2,FALSE)</f>
        <v>Category1</v>
      </c>
      <c r="I4129" s="3" t="str">
        <f>VLOOKUP(Table3[[#This Row],[PRODUCT ID]],Table1[[PRODUCT]:[SELLING PRICE]],3,FALSE)</f>
        <v>Kg</v>
      </c>
      <c r="J4129" s="16">
        <f ca="1">VLOOKUP(Table3[[#This Row],[PRODUCT ID]],Table1[[PRODUCT]:[SELLING PRICE]],4,FALSE)</f>
        <v>158</v>
      </c>
      <c r="K4129" s="16">
        <f ca="1">VLOOKUP(Table3[[#This Row],[PRODUCT ID]],Table1[[PRODUCT]:[SELLING PRICE]],5,FALSE)</f>
        <v>113.20766691588598</v>
      </c>
      <c r="L4129" s="16">
        <f ca="1">J4129*Table3[[#This Row],[QUANTITY]]</f>
        <v>1580</v>
      </c>
      <c r="M4129" s="16">
        <f ca="1">K4129*Table3[[#This Row],[QUANTITY]]*(1-Table3[[#This Row],[DISCOUNT %]])</f>
        <v>1029.0722957309883</v>
      </c>
      <c r="N4129" s="3">
        <f>DAY(Table3[[#This Row],[DATE]])</f>
        <v>20</v>
      </c>
      <c r="O4129" s="3" t="str">
        <f>TEXT(Table3[[#This Row],[DATE]],"mmm")</f>
        <v>Apr</v>
      </c>
      <c r="P4129" s="3">
        <f>YEAR(Table3[[#This Row],[DATE]])</f>
        <v>2032</v>
      </c>
    </row>
    <row r="4130" spans="1:16" x14ac:dyDescent="0.3">
      <c r="A4130" s="6">
        <v>48325</v>
      </c>
      <c r="B4130" s="7" t="s">
        <v>2034</v>
      </c>
      <c r="C4130" s="9">
        <f t="shared" ca="1" si="128"/>
        <v>3</v>
      </c>
      <c r="D4130" s="9" t="s">
        <v>2115</v>
      </c>
      <c r="E4130" s="9" t="s">
        <v>2116</v>
      </c>
      <c r="F4130" s="10">
        <f t="shared" ca="1" si="129"/>
        <v>2.8520892385509047E-2</v>
      </c>
      <c r="G4130" s="3" t="str">
        <f>VLOOKUP(Table3[[#This Row],[PRODUCT ID]],Table1[[PRODUCT]:[SELLING PRICE]],1,FALSE)</f>
        <v>Product982</v>
      </c>
      <c r="H4130" s="3" t="str">
        <f>VLOOKUP(Table3[[#This Row],[PRODUCT ID]],Table1[[PRODUCT]:[SELLING PRICE]],2,FALSE)</f>
        <v>Category2</v>
      </c>
      <c r="I4130" s="3" t="str">
        <f>VLOOKUP(Table3[[#This Row],[PRODUCT ID]],Table1[[PRODUCT]:[SELLING PRICE]],3,FALSE)</f>
        <v>Lt</v>
      </c>
      <c r="J4130" s="16">
        <f ca="1">VLOOKUP(Table3[[#This Row],[PRODUCT ID]],Table1[[PRODUCT]:[SELLING PRICE]],4,FALSE)</f>
        <v>22</v>
      </c>
      <c r="K4130" s="16">
        <f ca="1">VLOOKUP(Table3[[#This Row],[PRODUCT ID]],Table1[[PRODUCT]:[SELLING PRICE]],5,FALSE)</f>
        <v>168.78344322595376</v>
      </c>
      <c r="L4130" s="16">
        <f ca="1">J4130*Table3[[#This Row],[QUANTITY]]</f>
        <v>66</v>
      </c>
      <c r="M4130" s="16">
        <f ca="1">K4130*Table3[[#This Row],[QUANTITY]]*(1-Table3[[#This Row],[DISCOUNT %]])</f>
        <v>491.90876641575198</v>
      </c>
      <c r="N4130" s="3">
        <f>DAY(Table3[[#This Row],[DATE]])</f>
        <v>21</v>
      </c>
      <c r="O4130" s="3" t="str">
        <f>TEXT(Table3[[#This Row],[DATE]],"mmm")</f>
        <v>Apr</v>
      </c>
      <c r="P4130" s="3">
        <f>YEAR(Table3[[#This Row],[DATE]])</f>
        <v>2032</v>
      </c>
    </row>
    <row r="4131" spans="1:16" x14ac:dyDescent="0.3">
      <c r="A4131" s="6">
        <v>48326</v>
      </c>
      <c r="B4131" s="7" t="s">
        <v>2035</v>
      </c>
      <c r="C4131" s="9">
        <f t="shared" ca="1" si="128"/>
        <v>15</v>
      </c>
      <c r="D4131" s="9" t="s">
        <v>2116</v>
      </c>
      <c r="E4131" s="9" t="s">
        <v>2116</v>
      </c>
      <c r="F4131" s="10">
        <f t="shared" ca="1" si="129"/>
        <v>1.6439939044113429E-2</v>
      </c>
      <c r="G4131" s="3" t="str">
        <f>VLOOKUP(Table3[[#This Row],[PRODUCT ID]],Table1[[PRODUCT]:[SELLING PRICE]],1,FALSE)</f>
        <v>Product983</v>
      </c>
      <c r="H4131" s="3" t="str">
        <f>VLOOKUP(Table3[[#This Row],[PRODUCT ID]],Table1[[PRODUCT]:[SELLING PRICE]],2,FALSE)</f>
        <v>Category3</v>
      </c>
      <c r="I4131" s="3" t="str">
        <f>VLOOKUP(Table3[[#This Row],[PRODUCT ID]],Table1[[PRODUCT]:[SELLING PRICE]],3,FALSE)</f>
        <v>Kg</v>
      </c>
      <c r="J4131" s="16">
        <f ca="1">VLOOKUP(Table3[[#This Row],[PRODUCT ID]],Table1[[PRODUCT]:[SELLING PRICE]],4,FALSE)</f>
        <v>178</v>
      </c>
      <c r="K4131" s="16">
        <f ca="1">VLOOKUP(Table3[[#This Row],[PRODUCT ID]],Table1[[PRODUCT]:[SELLING PRICE]],5,FALSE)</f>
        <v>299.91857062901818</v>
      </c>
      <c r="L4131" s="16">
        <f ca="1">J4131*Table3[[#This Row],[QUANTITY]]</f>
        <v>2670</v>
      </c>
      <c r="M4131" s="16">
        <f ca="1">K4131*Table3[[#This Row],[QUANTITY]]*(1-Table3[[#This Row],[DISCOUNT %]])</f>
        <v>4424.8189141451921</v>
      </c>
      <c r="N4131" s="3">
        <f>DAY(Table3[[#This Row],[DATE]])</f>
        <v>22</v>
      </c>
      <c r="O4131" s="3" t="str">
        <f>TEXT(Table3[[#This Row],[DATE]],"mmm")</f>
        <v>Apr</v>
      </c>
      <c r="P4131" s="3">
        <f>YEAR(Table3[[#This Row],[DATE]])</f>
        <v>2032</v>
      </c>
    </row>
    <row r="4132" spans="1:16" x14ac:dyDescent="0.3">
      <c r="A4132" s="6">
        <v>48327</v>
      </c>
      <c r="B4132" s="7" t="s">
        <v>2036</v>
      </c>
      <c r="C4132" s="9">
        <f t="shared" ca="1" si="128"/>
        <v>10</v>
      </c>
      <c r="D4132" s="9" t="s">
        <v>2117</v>
      </c>
      <c r="E4132" s="9" t="s">
        <v>2118</v>
      </c>
      <c r="F4132" s="10">
        <f t="shared" ca="1" si="129"/>
        <v>2.5310770068226063E-2</v>
      </c>
      <c r="G4132" s="3" t="str">
        <f>VLOOKUP(Table3[[#This Row],[PRODUCT ID]],Table1[[PRODUCT]:[SELLING PRICE]],1,FALSE)</f>
        <v>Product984</v>
      </c>
      <c r="H4132" s="3" t="str">
        <f>VLOOKUP(Table3[[#This Row],[PRODUCT ID]],Table1[[PRODUCT]:[SELLING PRICE]],2,FALSE)</f>
        <v>Category4</v>
      </c>
      <c r="I4132" s="3" t="str">
        <f>VLOOKUP(Table3[[#This Row],[PRODUCT ID]],Table1[[PRODUCT]:[SELLING PRICE]],3,FALSE)</f>
        <v>Lt</v>
      </c>
      <c r="J4132" s="16">
        <f ca="1">VLOOKUP(Table3[[#This Row],[PRODUCT ID]],Table1[[PRODUCT]:[SELLING PRICE]],4,FALSE)</f>
        <v>141</v>
      </c>
      <c r="K4132" s="16">
        <f ca="1">VLOOKUP(Table3[[#This Row],[PRODUCT ID]],Table1[[PRODUCT]:[SELLING PRICE]],5,FALSE)</f>
        <v>95.977958789638308</v>
      </c>
      <c r="L4132" s="16">
        <f ca="1">J4132*Table3[[#This Row],[QUANTITY]]</f>
        <v>1410</v>
      </c>
      <c r="M4132" s="16">
        <f ca="1">K4132*Table3[[#This Row],[QUANTITY]]*(1-Table3[[#This Row],[DISCOUNT %]])</f>
        <v>935.48682743096106</v>
      </c>
      <c r="N4132" s="3">
        <f>DAY(Table3[[#This Row],[DATE]])</f>
        <v>23</v>
      </c>
      <c r="O4132" s="3" t="str">
        <f>TEXT(Table3[[#This Row],[DATE]],"mmm")</f>
        <v>Apr</v>
      </c>
      <c r="P4132" s="3">
        <f>YEAR(Table3[[#This Row],[DATE]])</f>
        <v>2032</v>
      </c>
    </row>
    <row r="4133" spans="1:16" x14ac:dyDescent="0.3">
      <c r="A4133" s="6">
        <v>48328</v>
      </c>
      <c r="B4133" s="7" t="s">
        <v>2037</v>
      </c>
      <c r="C4133" s="9">
        <f t="shared" ca="1" si="128"/>
        <v>4</v>
      </c>
      <c r="D4133" s="9" t="s">
        <v>2115</v>
      </c>
      <c r="E4133" s="9" t="s">
        <v>2118</v>
      </c>
      <c r="F4133" s="10">
        <f t="shared" ca="1" si="129"/>
        <v>7.777703252761814E-2</v>
      </c>
      <c r="G4133" s="3" t="str">
        <f>VLOOKUP(Table3[[#This Row],[PRODUCT ID]],Table1[[PRODUCT]:[SELLING PRICE]],1,FALSE)</f>
        <v>Product985</v>
      </c>
      <c r="H4133" s="3" t="str">
        <f>VLOOKUP(Table3[[#This Row],[PRODUCT ID]],Table1[[PRODUCT]:[SELLING PRICE]],2,FALSE)</f>
        <v>Category1</v>
      </c>
      <c r="I4133" s="3" t="str">
        <f>VLOOKUP(Table3[[#This Row],[PRODUCT ID]],Table1[[PRODUCT]:[SELLING PRICE]],3,FALSE)</f>
        <v>Ft</v>
      </c>
      <c r="J4133" s="16">
        <f ca="1">VLOOKUP(Table3[[#This Row],[PRODUCT ID]],Table1[[PRODUCT]:[SELLING PRICE]],4,FALSE)</f>
        <v>189</v>
      </c>
      <c r="K4133" s="16">
        <f ca="1">VLOOKUP(Table3[[#This Row],[PRODUCT ID]],Table1[[PRODUCT]:[SELLING PRICE]],5,FALSE)</f>
        <v>110.81349266801979</v>
      </c>
      <c r="L4133" s="16">
        <f ca="1">J4133*Table3[[#This Row],[QUANTITY]]</f>
        <v>756</v>
      </c>
      <c r="M4133" s="16">
        <f ca="1">K4133*Table3[[#This Row],[QUANTITY]]*(1-Table3[[#This Row],[DISCOUNT %]])</f>
        <v>408.77899217712098</v>
      </c>
      <c r="N4133" s="3">
        <f>DAY(Table3[[#This Row],[DATE]])</f>
        <v>24</v>
      </c>
      <c r="O4133" s="3" t="str">
        <f>TEXT(Table3[[#This Row],[DATE]],"mmm")</f>
        <v>Apr</v>
      </c>
      <c r="P4133" s="3">
        <f>YEAR(Table3[[#This Row],[DATE]])</f>
        <v>2032</v>
      </c>
    </row>
    <row r="4134" spans="1:16" x14ac:dyDescent="0.3">
      <c r="A4134" s="6">
        <v>48329</v>
      </c>
      <c r="B4134" s="7" t="s">
        <v>2038</v>
      </c>
      <c r="C4134" s="9">
        <f t="shared" ca="1" si="128"/>
        <v>3</v>
      </c>
      <c r="D4134" s="9" t="s">
        <v>2115</v>
      </c>
      <c r="E4134" s="9" t="s">
        <v>2116</v>
      </c>
      <c r="F4134" s="10">
        <f t="shared" ca="1" si="129"/>
        <v>5.3613241463918104E-2</v>
      </c>
      <c r="G4134" s="3" t="str">
        <f>VLOOKUP(Table3[[#This Row],[PRODUCT ID]],Table1[[PRODUCT]:[SELLING PRICE]],1,FALSE)</f>
        <v>Product986</v>
      </c>
      <c r="H4134" s="3" t="str">
        <f>VLOOKUP(Table3[[#This Row],[PRODUCT ID]],Table1[[PRODUCT]:[SELLING PRICE]],2,FALSE)</f>
        <v>Category2</v>
      </c>
      <c r="I4134" s="3" t="str">
        <f>VLOOKUP(Table3[[#This Row],[PRODUCT ID]],Table1[[PRODUCT]:[SELLING PRICE]],3,FALSE)</f>
        <v>Kg</v>
      </c>
      <c r="J4134" s="16">
        <f ca="1">VLOOKUP(Table3[[#This Row],[PRODUCT ID]],Table1[[PRODUCT]:[SELLING PRICE]],4,FALSE)</f>
        <v>14</v>
      </c>
      <c r="K4134" s="16">
        <f ca="1">VLOOKUP(Table3[[#This Row],[PRODUCT ID]],Table1[[PRODUCT]:[SELLING PRICE]],5,FALSE)</f>
        <v>243.41828696953752</v>
      </c>
      <c r="L4134" s="16">
        <f ca="1">J4134*Table3[[#This Row],[QUANTITY]]</f>
        <v>42</v>
      </c>
      <c r="M4134" s="16">
        <f ca="1">K4134*Table3[[#This Row],[QUANTITY]]*(1-Table3[[#This Row],[DISCOUNT %]])</f>
        <v>691.10353072051907</v>
      </c>
      <c r="N4134" s="3">
        <f>DAY(Table3[[#This Row],[DATE]])</f>
        <v>25</v>
      </c>
      <c r="O4134" s="3" t="str">
        <f>TEXT(Table3[[#This Row],[DATE]],"mmm")</f>
        <v>Apr</v>
      </c>
      <c r="P4134" s="3">
        <f>YEAR(Table3[[#This Row],[DATE]])</f>
        <v>2032</v>
      </c>
    </row>
    <row r="4135" spans="1:16" x14ac:dyDescent="0.3">
      <c r="A4135" s="6">
        <v>48330</v>
      </c>
      <c r="B4135" s="7" t="s">
        <v>2039</v>
      </c>
      <c r="C4135" s="9">
        <f t="shared" ca="1" si="128"/>
        <v>15</v>
      </c>
      <c r="D4135" s="9" t="s">
        <v>2115</v>
      </c>
      <c r="E4135" s="9" t="s">
        <v>2116</v>
      </c>
      <c r="F4135" s="10">
        <f t="shared" ca="1" si="129"/>
        <v>2.4649246119289637E-2</v>
      </c>
      <c r="G4135" s="3" t="str">
        <f>VLOOKUP(Table3[[#This Row],[PRODUCT ID]],Table1[[PRODUCT]:[SELLING PRICE]],1,FALSE)</f>
        <v>Product987</v>
      </c>
      <c r="H4135" s="3" t="str">
        <f>VLOOKUP(Table3[[#This Row],[PRODUCT ID]],Table1[[PRODUCT]:[SELLING PRICE]],2,FALSE)</f>
        <v>Category3</v>
      </c>
      <c r="I4135" s="3" t="str">
        <f>VLOOKUP(Table3[[#This Row],[PRODUCT ID]],Table1[[PRODUCT]:[SELLING PRICE]],3,FALSE)</f>
        <v>No</v>
      </c>
      <c r="J4135" s="16">
        <f ca="1">VLOOKUP(Table3[[#This Row],[PRODUCT ID]],Table1[[PRODUCT]:[SELLING PRICE]],4,FALSE)</f>
        <v>248</v>
      </c>
      <c r="K4135" s="16">
        <f ca="1">VLOOKUP(Table3[[#This Row],[PRODUCT ID]],Table1[[PRODUCT]:[SELLING PRICE]],5,FALSE)</f>
        <v>215.89995491508893</v>
      </c>
      <c r="L4135" s="16">
        <f ca="1">J4135*Table3[[#This Row],[QUANTITY]]</f>
        <v>3720</v>
      </c>
      <c r="M4135" s="16">
        <f ca="1">K4135*Table3[[#This Row],[QUANTITY]]*(1-Table3[[#This Row],[DISCOUNT %]])</f>
        <v>3158.6727568386505</v>
      </c>
      <c r="N4135" s="3">
        <f>DAY(Table3[[#This Row],[DATE]])</f>
        <v>26</v>
      </c>
      <c r="O4135" s="3" t="str">
        <f>TEXT(Table3[[#This Row],[DATE]],"mmm")</f>
        <v>Apr</v>
      </c>
      <c r="P4135" s="3">
        <f>YEAR(Table3[[#This Row],[DATE]])</f>
        <v>2032</v>
      </c>
    </row>
    <row r="4136" spans="1:16" x14ac:dyDescent="0.3">
      <c r="A4136" s="6">
        <v>48331</v>
      </c>
      <c r="B4136" s="7" t="s">
        <v>2040</v>
      </c>
      <c r="C4136" s="9">
        <f t="shared" ca="1" si="128"/>
        <v>12</v>
      </c>
      <c r="D4136" s="9" t="s">
        <v>2116</v>
      </c>
      <c r="E4136" s="9" t="s">
        <v>2116</v>
      </c>
      <c r="F4136" s="10">
        <f t="shared" ca="1" si="129"/>
        <v>2.8281463758364291E-2</v>
      </c>
      <c r="G4136" s="3" t="str">
        <f>VLOOKUP(Table3[[#This Row],[PRODUCT ID]],Table1[[PRODUCT]:[SELLING PRICE]],1,FALSE)</f>
        <v>Product988</v>
      </c>
      <c r="H4136" s="3" t="str">
        <f>VLOOKUP(Table3[[#This Row],[PRODUCT ID]],Table1[[PRODUCT]:[SELLING PRICE]],2,FALSE)</f>
        <v>Category4</v>
      </c>
      <c r="I4136" s="3" t="str">
        <f>VLOOKUP(Table3[[#This Row],[PRODUCT ID]],Table1[[PRODUCT]:[SELLING PRICE]],3,FALSE)</f>
        <v>No</v>
      </c>
      <c r="J4136" s="16">
        <f ca="1">VLOOKUP(Table3[[#This Row],[PRODUCT ID]],Table1[[PRODUCT]:[SELLING PRICE]],4,FALSE)</f>
        <v>55</v>
      </c>
      <c r="K4136" s="16">
        <f ca="1">VLOOKUP(Table3[[#This Row],[PRODUCT ID]],Table1[[PRODUCT]:[SELLING PRICE]],5,FALSE)</f>
        <v>230.98405999760533</v>
      </c>
      <c r="L4136" s="16">
        <f ca="1">J4136*Table3[[#This Row],[QUANTITY]]</f>
        <v>660</v>
      </c>
      <c r="M4136" s="16">
        <f ca="1">K4136*Table3[[#This Row],[QUANTITY]]*(1-Table3[[#This Row],[DISCOUNT %]])</f>
        <v>2693.4179121122788</v>
      </c>
      <c r="N4136" s="3">
        <f>DAY(Table3[[#This Row],[DATE]])</f>
        <v>27</v>
      </c>
      <c r="O4136" s="3" t="str">
        <f>TEXT(Table3[[#This Row],[DATE]],"mmm")</f>
        <v>Apr</v>
      </c>
      <c r="P4136" s="3">
        <f>YEAR(Table3[[#This Row],[DATE]])</f>
        <v>2032</v>
      </c>
    </row>
    <row r="4137" spans="1:16" x14ac:dyDescent="0.3">
      <c r="A4137" s="6">
        <v>48332</v>
      </c>
      <c r="B4137" s="7" t="s">
        <v>2041</v>
      </c>
      <c r="C4137" s="9">
        <f t="shared" ca="1" si="128"/>
        <v>14</v>
      </c>
      <c r="D4137" s="9" t="s">
        <v>2116</v>
      </c>
      <c r="E4137" s="9" t="s">
        <v>2116</v>
      </c>
      <c r="F4137" s="10">
        <f t="shared" ca="1" si="129"/>
        <v>4.1689246694643627E-2</v>
      </c>
      <c r="G4137" s="3" t="str">
        <f>VLOOKUP(Table3[[#This Row],[PRODUCT ID]],Table1[[PRODUCT]:[SELLING PRICE]],1,FALSE)</f>
        <v>Product989</v>
      </c>
      <c r="H4137" s="3" t="str">
        <f>VLOOKUP(Table3[[#This Row],[PRODUCT ID]],Table1[[PRODUCT]:[SELLING PRICE]],2,FALSE)</f>
        <v>Category5</v>
      </c>
      <c r="I4137" s="3" t="str">
        <f>VLOOKUP(Table3[[#This Row],[PRODUCT ID]],Table1[[PRODUCT]:[SELLING PRICE]],3,FALSE)</f>
        <v>Ft</v>
      </c>
      <c r="J4137" s="16">
        <f ca="1">VLOOKUP(Table3[[#This Row],[PRODUCT ID]],Table1[[PRODUCT]:[SELLING PRICE]],4,FALSE)</f>
        <v>236</v>
      </c>
      <c r="K4137" s="16">
        <f ca="1">VLOOKUP(Table3[[#This Row],[PRODUCT ID]],Table1[[PRODUCT]:[SELLING PRICE]],5,FALSE)</f>
        <v>148.08904589294815</v>
      </c>
      <c r="L4137" s="16">
        <f ca="1">J4137*Table3[[#This Row],[QUANTITY]]</f>
        <v>3304</v>
      </c>
      <c r="M4137" s="16">
        <f ca="1">K4137*Table3[[#This Row],[QUANTITY]]*(1-Table3[[#This Row],[DISCOUNT %]])</f>
        <v>1986.814551763197</v>
      </c>
      <c r="N4137" s="3">
        <f>DAY(Table3[[#This Row],[DATE]])</f>
        <v>28</v>
      </c>
      <c r="O4137" s="3" t="str">
        <f>TEXT(Table3[[#This Row],[DATE]],"mmm")</f>
        <v>Apr</v>
      </c>
      <c r="P4137" s="3">
        <f>YEAR(Table3[[#This Row],[DATE]])</f>
        <v>2032</v>
      </c>
    </row>
    <row r="4138" spans="1:16" x14ac:dyDescent="0.3">
      <c r="A4138" s="6">
        <v>48333</v>
      </c>
      <c r="B4138" s="7" t="s">
        <v>2042</v>
      </c>
      <c r="C4138" s="9">
        <f t="shared" ca="1" si="128"/>
        <v>15</v>
      </c>
      <c r="D4138" s="9" t="s">
        <v>2116</v>
      </c>
      <c r="E4138" s="9" t="s">
        <v>2118</v>
      </c>
      <c r="F4138" s="10">
        <f t="shared" ca="1" si="129"/>
        <v>8.6951736848542363E-2</v>
      </c>
      <c r="G4138" s="3" t="str">
        <f>VLOOKUP(Table3[[#This Row],[PRODUCT ID]],Table1[[PRODUCT]:[SELLING PRICE]],1,FALSE)</f>
        <v>Product990</v>
      </c>
      <c r="H4138" s="3" t="str">
        <f>VLOOKUP(Table3[[#This Row],[PRODUCT ID]],Table1[[PRODUCT]:[SELLING PRICE]],2,FALSE)</f>
        <v>Category1</v>
      </c>
      <c r="I4138" s="3" t="str">
        <f>VLOOKUP(Table3[[#This Row],[PRODUCT ID]],Table1[[PRODUCT]:[SELLING PRICE]],3,FALSE)</f>
        <v>No</v>
      </c>
      <c r="J4138" s="16">
        <f ca="1">VLOOKUP(Table3[[#This Row],[PRODUCT ID]],Table1[[PRODUCT]:[SELLING PRICE]],4,FALSE)</f>
        <v>9</v>
      </c>
      <c r="K4138" s="16">
        <f ca="1">VLOOKUP(Table3[[#This Row],[PRODUCT ID]],Table1[[PRODUCT]:[SELLING PRICE]],5,FALSE)</f>
        <v>124.91376449834836</v>
      </c>
      <c r="L4138" s="16">
        <f ca="1">J4138*Table3[[#This Row],[QUANTITY]]</f>
        <v>135</v>
      </c>
      <c r="M4138" s="16">
        <f ca="1">K4138*Table3[[#This Row],[QUANTITY]]*(1-Table3[[#This Row],[DISCOUNT %]])</f>
        <v>1710.7844357839076</v>
      </c>
      <c r="N4138" s="3">
        <f>DAY(Table3[[#This Row],[DATE]])</f>
        <v>29</v>
      </c>
      <c r="O4138" s="3" t="str">
        <f>TEXT(Table3[[#This Row],[DATE]],"mmm")</f>
        <v>Apr</v>
      </c>
      <c r="P4138" s="3">
        <f>YEAR(Table3[[#This Row],[DATE]])</f>
        <v>2032</v>
      </c>
    </row>
    <row r="4139" spans="1:16" x14ac:dyDescent="0.3">
      <c r="A4139" s="6">
        <v>48334</v>
      </c>
      <c r="B4139" s="7" t="s">
        <v>2043</v>
      </c>
      <c r="C4139" s="9">
        <f t="shared" ca="1" si="128"/>
        <v>13</v>
      </c>
      <c r="D4139" s="9" t="s">
        <v>2115</v>
      </c>
      <c r="E4139" s="9" t="s">
        <v>2116</v>
      </c>
      <c r="F4139" s="10">
        <f t="shared" ca="1" si="129"/>
        <v>6.9858723023975597E-2</v>
      </c>
      <c r="G4139" s="3" t="str">
        <f>VLOOKUP(Table3[[#This Row],[PRODUCT ID]],Table1[[PRODUCT]:[SELLING PRICE]],1,FALSE)</f>
        <v>Product991</v>
      </c>
      <c r="H4139" s="3" t="str">
        <f>VLOOKUP(Table3[[#This Row],[PRODUCT ID]],Table1[[PRODUCT]:[SELLING PRICE]],2,FALSE)</f>
        <v>Category2</v>
      </c>
      <c r="I4139" s="3" t="str">
        <f>VLOOKUP(Table3[[#This Row],[PRODUCT ID]],Table1[[PRODUCT]:[SELLING PRICE]],3,FALSE)</f>
        <v>Kg</v>
      </c>
      <c r="J4139" s="16">
        <f ca="1">VLOOKUP(Table3[[#This Row],[PRODUCT ID]],Table1[[PRODUCT]:[SELLING PRICE]],4,FALSE)</f>
        <v>105</v>
      </c>
      <c r="K4139" s="16">
        <f ca="1">VLOOKUP(Table3[[#This Row],[PRODUCT ID]],Table1[[PRODUCT]:[SELLING PRICE]],5,FALSE)</f>
        <v>275.61372776760021</v>
      </c>
      <c r="L4139" s="16">
        <f ca="1">J4139*Table3[[#This Row],[QUANTITY]]</f>
        <v>1365</v>
      </c>
      <c r="M4139" s="16">
        <f ca="1">K4139*Table3[[#This Row],[QUANTITY]]*(1-Table3[[#This Row],[DISCOUNT %]])</f>
        <v>3332.6761610724143</v>
      </c>
      <c r="N4139" s="3">
        <f>DAY(Table3[[#This Row],[DATE]])</f>
        <v>30</v>
      </c>
      <c r="O4139" s="3" t="str">
        <f>TEXT(Table3[[#This Row],[DATE]],"mmm")</f>
        <v>Apr</v>
      </c>
      <c r="P4139" s="3">
        <f>YEAR(Table3[[#This Row],[DATE]])</f>
        <v>2032</v>
      </c>
    </row>
    <row r="4140" spans="1:16" x14ac:dyDescent="0.3">
      <c r="A4140" s="6">
        <v>48335</v>
      </c>
      <c r="B4140" s="7" t="s">
        <v>2044</v>
      </c>
      <c r="C4140" s="9">
        <f t="shared" ca="1" si="128"/>
        <v>14</v>
      </c>
      <c r="D4140" s="9" t="s">
        <v>2117</v>
      </c>
      <c r="E4140" s="9" t="s">
        <v>2116</v>
      </c>
      <c r="F4140" s="10">
        <f t="shared" ca="1" si="129"/>
        <v>6.6511047621978542E-2</v>
      </c>
      <c r="G4140" s="3" t="str">
        <f>VLOOKUP(Table3[[#This Row],[PRODUCT ID]],Table1[[PRODUCT]:[SELLING PRICE]],1,FALSE)</f>
        <v>Product992</v>
      </c>
      <c r="H4140" s="3" t="str">
        <f>VLOOKUP(Table3[[#This Row],[PRODUCT ID]],Table1[[PRODUCT]:[SELLING PRICE]],2,FALSE)</f>
        <v>Category3</v>
      </c>
      <c r="I4140" s="3" t="str">
        <f>VLOOKUP(Table3[[#This Row],[PRODUCT ID]],Table1[[PRODUCT]:[SELLING PRICE]],3,FALSE)</f>
        <v>Kg</v>
      </c>
      <c r="J4140" s="16">
        <f ca="1">VLOOKUP(Table3[[#This Row],[PRODUCT ID]],Table1[[PRODUCT]:[SELLING PRICE]],4,FALSE)</f>
        <v>204</v>
      </c>
      <c r="K4140" s="16">
        <f ca="1">VLOOKUP(Table3[[#This Row],[PRODUCT ID]],Table1[[PRODUCT]:[SELLING PRICE]],5,FALSE)</f>
        <v>245.36023893416669</v>
      </c>
      <c r="L4140" s="16">
        <f ca="1">J4140*Table3[[#This Row],[QUANTITY]]</f>
        <v>2856</v>
      </c>
      <c r="M4140" s="16">
        <f ca="1">K4140*Table3[[#This Row],[QUANTITY]]*(1-Table3[[#This Row],[DISCOUNT %]])</f>
        <v>3206.5750135702679</v>
      </c>
      <c r="N4140" s="3">
        <f>DAY(Table3[[#This Row],[DATE]])</f>
        <v>1</v>
      </c>
      <c r="O4140" s="3" t="str">
        <f>TEXT(Table3[[#This Row],[DATE]],"mmm")</f>
        <v>May</v>
      </c>
      <c r="P4140" s="3">
        <f>YEAR(Table3[[#This Row],[DATE]])</f>
        <v>2032</v>
      </c>
    </row>
    <row r="4141" spans="1:16" x14ac:dyDescent="0.3">
      <c r="A4141" s="6">
        <v>48336</v>
      </c>
      <c r="B4141" s="7" t="s">
        <v>2045</v>
      </c>
      <c r="C4141" s="9">
        <f t="shared" ca="1" si="128"/>
        <v>1</v>
      </c>
      <c r="D4141" s="9" t="s">
        <v>2117</v>
      </c>
      <c r="E4141" s="9" t="s">
        <v>2116</v>
      </c>
      <c r="F4141" s="10">
        <f t="shared" ca="1" si="129"/>
        <v>8.7660979207631592E-2</v>
      </c>
      <c r="G4141" s="3" t="str">
        <f>VLOOKUP(Table3[[#This Row],[PRODUCT ID]],Table1[[PRODUCT]:[SELLING PRICE]],1,FALSE)</f>
        <v>Product993</v>
      </c>
      <c r="H4141" s="3" t="str">
        <f>VLOOKUP(Table3[[#This Row],[PRODUCT ID]],Table1[[PRODUCT]:[SELLING PRICE]],2,FALSE)</f>
        <v>Category4</v>
      </c>
      <c r="I4141" s="3" t="str">
        <f>VLOOKUP(Table3[[#This Row],[PRODUCT ID]],Table1[[PRODUCT]:[SELLING PRICE]],3,FALSE)</f>
        <v>Lt</v>
      </c>
      <c r="J4141" s="16">
        <f ca="1">VLOOKUP(Table3[[#This Row],[PRODUCT ID]],Table1[[PRODUCT]:[SELLING PRICE]],4,FALSE)</f>
        <v>22</v>
      </c>
      <c r="K4141" s="16">
        <f ca="1">VLOOKUP(Table3[[#This Row],[PRODUCT ID]],Table1[[PRODUCT]:[SELLING PRICE]],5,FALSE)</f>
        <v>233.97923514112097</v>
      </c>
      <c r="L4141" s="16">
        <f ca="1">J4141*Table3[[#This Row],[QUANTITY]]</f>
        <v>22</v>
      </c>
      <c r="M4141" s="16">
        <f ca="1">K4141*Table3[[#This Row],[QUANTITY]]*(1-Table3[[#This Row],[DISCOUNT %]])</f>
        <v>213.4683862743976</v>
      </c>
      <c r="N4141" s="3">
        <f>DAY(Table3[[#This Row],[DATE]])</f>
        <v>2</v>
      </c>
      <c r="O4141" s="3" t="str">
        <f>TEXT(Table3[[#This Row],[DATE]],"mmm")</f>
        <v>May</v>
      </c>
      <c r="P4141" s="3">
        <f>YEAR(Table3[[#This Row],[DATE]])</f>
        <v>2032</v>
      </c>
    </row>
    <row r="4142" spans="1:16" x14ac:dyDescent="0.3">
      <c r="A4142" s="6">
        <v>48337</v>
      </c>
      <c r="B4142" s="7" t="s">
        <v>2046</v>
      </c>
      <c r="C4142" s="9">
        <f t="shared" ca="1" si="128"/>
        <v>7</v>
      </c>
      <c r="D4142" s="9" t="s">
        <v>2116</v>
      </c>
      <c r="E4142" s="9" t="s">
        <v>2116</v>
      </c>
      <c r="F4142" s="10">
        <f t="shared" ca="1" si="129"/>
        <v>3.9702032876906004E-2</v>
      </c>
      <c r="G4142" s="3" t="str">
        <f>VLOOKUP(Table3[[#This Row],[PRODUCT ID]],Table1[[PRODUCT]:[SELLING PRICE]],1,FALSE)</f>
        <v>Product994</v>
      </c>
      <c r="H4142" s="3" t="str">
        <f>VLOOKUP(Table3[[#This Row],[PRODUCT ID]],Table1[[PRODUCT]:[SELLING PRICE]],2,FALSE)</f>
        <v>Category5</v>
      </c>
      <c r="I4142" s="3" t="str">
        <f>VLOOKUP(Table3[[#This Row],[PRODUCT ID]],Table1[[PRODUCT]:[SELLING PRICE]],3,FALSE)</f>
        <v>Kg</v>
      </c>
      <c r="J4142" s="16">
        <f ca="1">VLOOKUP(Table3[[#This Row],[PRODUCT ID]],Table1[[PRODUCT]:[SELLING PRICE]],4,FALSE)</f>
        <v>166</v>
      </c>
      <c r="K4142" s="16">
        <f ca="1">VLOOKUP(Table3[[#This Row],[PRODUCT ID]],Table1[[PRODUCT]:[SELLING PRICE]],5,FALSE)</f>
        <v>150.01339808342732</v>
      </c>
      <c r="L4142" s="16">
        <f ca="1">J4142*Table3[[#This Row],[QUANTITY]]</f>
        <v>1162</v>
      </c>
      <c r="M4142" s="16">
        <f ca="1">K4142*Table3[[#This Row],[QUANTITY]]*(1-Table3[[#This Row],[DISCOUNT %]])</f>
        <v>1008.402928545199</v>
      </c>
      <c r="N4142" s="3">
        <f>DAY(Table3[[#This Row],[DATE]])</f>
        <v>3</v>
      </c>
      <c r="O4142" s="3" t="str">
        <f>TEXT(Table3[[#This Row],[DATE]],"mmm")</f>
        <v>May</v>
      </c>
      <c r="P4142" s="3">
        <f>YEAR(Table3[[#This Row],[DATE]])</f>
        <v>2032</v>
      </c>
    </row>
    <row r="4143" spans="1:16" x14ac:dyDescent="0.3">
      <c r="A4143" s="6">
        <v>48338</v>
      </c>
      <c r="B4143" s="7" t="s">
        <v>2047</v>
      </c>
      <c r="C4143" s="9">
        <f t="shared" ca="1" si="128"/>
        <v>1</v>
      </c>
      <c r="D4143" s="9" t="s">
        <v>2116</v>
      </c>
      <c r="E4143" s="9" t="s">
        <v>2116</v>
      </c>
      <c r="F4143" s="10">
        <f t="shared" ca="1" si="129"/>
        <v>1.204865727788489E-2</v>
      </c>
      <c r="G4143" s="3" t="str">
        <f>VLOOKUP(Table3[[#This Row],[PRODUCT ID]],Table1[[PRODUCT]:[SELLING PRICE]],1,FALSE)</f>
        <v>Product995</v>
      </c>
      <c r="H4143" s="3" t="str">
        <f>VLOOKUP(Table3[[#This Row],[PRODUCT ID]],Table1[[PRODUCT]:[SELLING PRICE]],2,FALSE)</f>
        <v>Category1</v>
      </c>
      <c r="I4143" s="3" t="str">
        <f>VLOOKUP(Table3[[#This Row],[PRODUCT ID]],Table1[[PRODUCT]:[SELLING PRICE]],3,FALSE)</f>
        <v>Lt</v>
      </c>
      <c r="J4143" s="16">
        <f ca="1">VLOOKUP(Table3[[#This Row],[PRODUCT ID]],Table1[[PRODUCT]:[SELLING PRICE]],4,FALSE)</f>
        <v>240</v>
      </c>
      <c r="K4143" s="16">
        <f ca="1">VLOOKUP(Table3[[#This Row],[PRODUCT ID]],Table1[[PRODUCT]:[SELLING PRICE]],5,FALSE)</f>
        <v>131.67497851856552</v>
      </c>
      <c r="L4143" s="16">
        <f ca="1">J4143*Table3[[#This Row],[QUANTITY]]</f>
        <v>240</v>
      </c>
      <c r="M4143" s="16">
        <f ca="1">K4143*Table3[[#This Row],[QUANTITY]]*(1-Table3[[#This Row],[DISCOUNT %]])</f>
        <v>130.08847183032248</v>
      </c>
      <c r="N4143" s="3">
        <f>DAY(Table3[[#This Row],[DATE]])</f>
        <v>4</v>
      </c>
      <c r="O4143" s="3" t="str">
        <f>TEXT(Table3[[#This Row],[DATE]],"mmm")</f>
        <v>May</v>
      </c>
      <c r="P4143" s="3">
        <f>YEAR(Table3[[#This Row],[DATE]])</f>
        <v>2032</v>
      </c>
    </row>
    <row r="4144" spans="1:16" x14ac:dyDescent="0.3">
      <c r="A4144" s="6">
        <v>48339</v>
      </c>
      <c r="B4144" s="7" t="s">
        <v>2048</v>
      </c>
      <c r="C4144" s="9">
        <f t="shared" ca="1" si="128"/>
        <v>3</v>
      </c>
      <c r="D4144" s="9" t="s">
        <v>2116</v>
      </c>
      <c r="E4144" s="9" t="s">
        <v>2118</v>
      </c>
      <c r="F4144" s="10">
        <f t="shared" ca="1" si="129"/>
        <v>6.260417498946462E-2</v>
      </c>
      <c r="G4144" s="3" t="str">
        <f>VLOOKUP(Table3[[#This Row],[PRODUCT ID]],Table1[[PRODUCT]:[SELLING PRICE]],1,FALSE)</f>
        <v>Product996</v>
      </c>
      <c r="H4144" s="3" t="str">
        <f>VLOOKUP(Table3[[#This Row],[PRODUCT ID]],Table1[[PRODUCT]:[SELLING PRICE]],2,FALSE)</f>
        <v>Category2</v>
      </c>
      <c r="I4144" s="3" t="str">
        <f>VLOOKUP(Table3[[#This Row],[PRODUCT ID]],Table1[[PRODUCT]:[SELLING PRICE]],3,FALSE)</f>
        <v>Ft</v>
      </c>
      <c r="J4144" s="16">
        <f ca="1">VLOOKUP(Table3[[#This Row],[PRODUCT ID]],Table1[[PRODUCT]:[SELLING PRICE]],4,FALSE)</f>
        <v>242</v>
      </c>
      <c r="K4144" s="16">
        <f ca="1">VLOOKUP(Table3[[#This Row],[PRODUCT ID]],Table1[[PRODUCT]:[SELLING PRICE]],5,FALSE)</f>
        <v>144.56300177401218</v>
      </c>
      <c r="L4144" s="16">
        <f ca="1">J4144*Table3[[#This Row],[QUANTITY]]</f>
        <v>726</v>
      </c>
      <c r="M4144" s="16">
        <f ca="1">K4144*Table3[[#This Row],[QUANTITY]]*(1-Table3[[#This Row],[DISCOUNT %]])</f>
        <v>406.53826294184893</v>
      </c>
      <c r="N4144" s="3">
        <f>DAY(Table3[[#This Row],[DATE]])</f>
        <v>5</v>
      </c>
      <c r="O4144" s="3" t="str">
        <f>TEXT(Table3[[#This Row],[DATE]],"mmm")</f>
        <v>May</v>
      </c>
      <c r="P4144" s="3">
        <f>YEAR(Table3[[#This Row],[DATE]])</f>
        <v>2032</v>
      </c>
    </row>
    <row r="4145" spans="1:16" x14ac:dyDescent="0.3">
      <c r="A4145" s="6">
        <v>48340</v>
      </c>
      <c r="B4145" s="7" t="s">
        <v>2049</v>
      </c>
      <c r="C4145" s="9">
        <f t="shared" ca="1" si="128"/>
        <v>12</v>
      </c>
      <c r="D4145" s="9" t="s">
        <v>2116</v>
      </c>
      <c r="E4145" s="9" t="s">
        <v>2118</v>
      </c>
      <c r="F4145" s="10">
        <f t="shared" ca="1" si="129"/>
        <v>1.6233798368265308E-2</v>
      </c>
      <c r="G4145" s="3" t="str">
        <f>VLOOKUP(Table3[[#This Row],[PRODUCT ID]],Table1[[PRODUCT]:[SELLING PRICE]],1,FALSE)</f>
        <v>Product997</v>
      </c>
      <c r="H4145" s="3" t="str">
        <f>VLOOKUP(Table3[[#This Row],[PRODUCT ID]],Table1[[PRODUCT]:[SELLING PRICE]],2,FALSE)</f>
        <v>Category3</v>
      </c>
      <c r="I4145" s="3" t="str">
        <f>VLOOKUP(Table3[[#This Row],[PRODUCT ID]],Table1[[PRODUCT]:[SELLING PRICE]],3,FALSE)</f>
        <v>Kg</v>
      </c>
      <c r="J4145" s="16">
        <f ca="1">VLOOKUP(Table3[[#This Row],[PRODUCT ID]],Table1[[PRODUCT]:[SELLING PRICE]],4,FALSE)</f>
        <v>49</v>
      </c>
      <c r="K4145" s="16">
        <f ca="1">VLOOKUP(Table3[[#This Row],[PRODUCT ID]],Table1[[PRODUCT]:[SELLING PRICE]],5,FALSE)</f>
        <v>235.43899053959058</v>
      </c>
      <c r="L4145" s="16">
        <f ca="1">J4145*Table3[[#This Row],[QUANTITY]]</f>
        <v>588</v>
      </c>
      <c r="M4145" s="16">
        <f ca="1">K4145*Table3[[#This Row],[QUANTITY]]*(1-Table3[[#This Row],[DISCOUNT %]])</f>
        <v>2779.4030572697152</v>
      </c>
      <c r="N4145" s="3">
        <f>DAY(Table3[[#This Row],[DATE]])</f>
        <v>6</v>
      </c>
      <c r="O4145" s="3" t="str">
        <f>TEXT(Table3[[#This Row],[DATE]],"mmm")</f>
        <v>May</v>
      </c>
      <c r="P4145" s="3">
        <f>YEAR(Table3[[#This Row],[DATE]])</f>
        <v>2032</v>
      </c>
    </row>
    <row r="4146" spans="1:16" x14ac:dyDescent="0.3">
      <c r="A4146" s="6">
        <v>48341</v>
      </c>
      <c r="B4146" s="7" t="s">
        <v>2050</v>
      </c>
      <c r="C4146" s="9">
        <f t="shared" ca="1" si="128"/>
        <v>10</v>
      </c>
      <c r="D4146" s="9" t="s">
        <v>2115</v>
      </c>
      <c r="E4146" s="9" t="s">
        <v>2116</v>
      </c>
      <c r="F4146" s="10">
        <f t="shared" ca="1" si="129"/>
        <v>7.6249284531518677E-2</v>
      </c>
      <c r="G4146" s="3" t="str">
        <f>VLOOKUP(Table3[[#This Row],[PRODUCT ID]],Table1[[PRODUCT]:[SELLING PRICE]],1,FALSE)</f>
        <v>Product998</v>
      </c>
      <c r="H4146" s="3" t="str">
        <f>VLOOKUP(Table3[[#This Row],[PRODUCT ID]],Table1[[PRODUCT]:[SELLING PRICE]],2,FALSE)</f>
        <v>Category4</v>
      </c>
      <c r="I4146" s="3" t="str">
        <f>VLOOKUP(Table3[[#This Row],[PRODUCT ID]],Table1[[PRODUCT]:[SELLING PRICE]],3,FALSE)</f>
        <v>No</v>
      </c>
      <c r="J4146" s="16">
        <f ca="1">VLOOKUP(Table3[[#This Row],[PRODUCT ID]],Table1[[PRODUCT]:[SELLING PRICE]],4,FALSE)</f>
        <v>240</v>
      </c>
      <c r="K4146" s="16">
        <f ca="1">VLOOKUP(Table3[[#This Row],[PRODUCT ID]],Table1[[PRODUCT]:[SELLING PRICE]],5,FALSE)</f>
        <v>142.11979104408664</v>
      </c>
      <c r="L4146" s="16">
        <f ca="1">J4146*Table3[[#This Row],[QUANTITY]]</f>
        <v>2400</v>
      </c>
      <c r="M4146" s="16">
        <f ca="1">K4146*Table3[[#This Row],[QUANTITY]]*(1-Table3[[#This Row],[DISCOUNT %]])</f>
        <v>1312.832586592061</v>
      </c>
      <c r="N4146" s="3">
        <f>DAY(Table3[[#This Row],[DATE]])</f>
        <v>7</v>
      </c>
      <c r="O4146" s="3" t="str">
        <f>TEXT(Table3[[#This Row],[DATE]],"mmm")</f>
        <v>May</v>
      </c>
      <c r="P4146" s="3">
        <f>YEAR(Table3[[#This Row],[DATE]])</f>
        <v>2032</v>
      </c>
    </row>
    <row r="4147" spans="1:16" x14ac:dyDescent="0.3">
      <c r="A4147" s="6">
        <v>48342</v>
      </c>
      <c r="B4147" s="7" t="s">
        <v>2051</v>
      </c>
      <c r="C4147" s="9">
        <f t="shared" ca="1" si="128"/>
        <v>3</v>
      </c>
      <c r="D4147" s="9" t="s">
        <v>2116</v>
      </c>
      <c r="E4147" s="9" t="s">
        <v>2116</v>
      </c>
      <c r="F4147" s="10">
        <f t="shared" ca="1" si="129"/>
        <v>3.1345813498079592E-2</v>
      </c>
      <c r="G4147" s="3" t="str">
        <f>VLOOKUP(Table3[[#This Row],[PRODUCT ID]],Table1[[PRODUCT]:[SELLING PRICE]],1,FALSE)</f>
        <v>Product999</v>
      </c>
      <c r="H4147" s="3" t="str">
        <f>VLOOKUP(Table3[[#This Row],[PRODUCT ID]],Table1[[PRODUCT]:[SELLING PRICE]],2,FALSE)</f>
        <v>Category5</v>
      </c>
      <c r="I4147" s="3" t="str">
        <f>VLOOKUP(Table3[[#This Row],[PRODUCT ID]],Table1[[PRODUCT]:[SELLING PRICE]],3,FALSE)</f>
        <v>No</v>
      </c>
      <c r="J4147" s="16">
        <f ca="1">VLOOKUP(Table3[[#This Row],[PRODUCT ID]],Table1[[PRODUCT]:[SELLING PRICE]],4,FALSE)</f>
        <v>14</v>
      </c>
      <c r="K4147" s="16">
        <f ca="1">VLOOKUP(Table3[[#This Row],[PRODUCT ID]],Table1[[PRODUCT]:[SELLING PRICE]],5,FALSE)</f>
        <v>112.79936426501622</v>
      </c>
      <c r="L4147" s="16">
        <f ca="1">J4147*Table3[[#This Row],[QUANTITY]]</f>
        <v>42</v>
      </c>
      <c r="M4147" s="16">
        <f ca="1">K4147*Table3[[#This Row],[QUANTITY]]*(1-Table3[[#This Row],[DISCOUNT %]])</f>
        <v>327.79072929018923</v>
      </c>
      <c r="N4147" s="3">
        <f>DAY(Table3[[#This Row],[DATE]])</f>
        <v>8</v>
      </c>
      <c r="O4147" s="3" t="str">
        <f>TEXT(Table3[[#This Row],[DATE]],"mmm")</f>
        <v>May</v>
      </c>
      <c r="P4147" s="3">
        <f>YEAR(Table3[[#This Row],[DATE]])</f>
        <v>2032</v>
      </c>
    </row>
    <row r="4148" spans="1:16" x14ac:dyDescent="0.3">
      <c r="A4148" s="6">
        <v>48343</v>
      </c>
      <c r="B4148" s="7" t="s">
        <v>2052</v>
      </c>
      <c r="C4148" s="9">
        <f t="shared" ca="1" si="128"/>
        <v>11</v>
      </c>
      <c r="D4148" s="9" t="s">
        <v>2117</v>
      </c>
      <c r="E4148" s="9" t="s">
        <v>2116</v>
      </c>
      <c r="F4148" s="10">
        <f t="shared" ca="1" si="129"/>
        <v>5.1308671207907497E-3</v>
      </c>
      <c r="G4148" s="3" t="str">
        <f>VLOOKUP(Table3[[#This Row],[PRODUCT ID]],Table1[[PRODUCT]:[SELLING PRICE]],1,FALSE)</f>
        <v>Product1000</v>
      </c>
      <c r="H4148" s="3" t="str">
        <f>VLOOKUP(Table3[[#This Row],[PRODUCT ID]],Table1[[PRODUCT]:[SELLING PRICE]],2,FALSE)</f>
        <v>Category1</v>
      </c>
      <c r="I4148" s="3" t="str">
        <f>VLOOKUP(Table3[[#This Row],[PRODUCT ID]],Table1[[PRODUCT]:[SELLING PRICE]],3,FALSE)</f>
        <v>Ft</v>
      </c>
      <c r="J4148" s="16">
        <f ca="1">VLOOKUP(Table3[[#This Row],[PRODUCT ID]],Table1[[PRODUCT]:[SELLING PRICE]],4,FALSE)</f>
        <v>74</v>
      </c>
      <c r="K4148" s="16">
        <f ca="1">VLOOKUP(Table3[[#This Row],[PRODUCT ID]],Table1[[PRODUCT]:[SELLING PRICE]],5,FALSE)</f>
        <v>302.21076406855661</v>
      </c>
      <c r="L4148" s="16">
        <f ca="1">J4148*Table3[[#This Row],[QUANTITY]]</f>
        <v>814</v>
      </c>
      <c r="M4148" s="16">
        <f ca="1">K4148*Table3[[#This Row],[QUANTITY]]*(1-Table3[[#This Row],[DISCOUNT %]])</f>
        <v>3307.2617687521301</v>
      </c>
      <c r="N4148" s="3">
        <f>DAY(Table3[[#This Row],[DATE]])</f>
        <v>9</v>
      </c>
      <c r="O4148" s="3" t="str">
        <f>TEXT(Table3[[#This Row],[DATE]],"mmm")</f>
        <v>May</v>
      </c>
      <c r="P4148" s="3">
        <f>YEAR(Table3[[#This Row],[DATE]])</f>
        <v>2032</v>
      </c>
    </row>
    <row r="4149" spans="1:16" x14ac:dyDescent="0.3">
      <c r="A4149" s="6">
        <v>48344</v>
      </c>
      <c r="B4149" s="7" t="s">
        <v>2053</v>
      </c>
      <c r="C4149" s="9">
        <f t="shared" ca="1" si="128"/>
        <v>6</v>
      </c>
      <c r="D4149" s="9" t="s">
        <v>2115</v>
      </c>
      <c r="E4149" s="9" t="s">
        <v>2116</v>
      </c>
      <c r="F4149" s="10">
        <f t="shared" ca="1" si="129"/>
        <v>8.1670261907026091E-3</v>
      </c>
      <c r="G4149" s="3" t="str">
        <f>VLOOKUP(Table3[[#This Row],[PRODUCT ID]],Table1[[PRODUCT]:[SELLING PRICE]],1,FALSE)</f>
        <v>Product1001</v>
      </c>
      <c r="H4149" s="3" t="str">
        <f>VLOOKUP(Table3[[#This Row],[PRODUCT ID]],Table1[[PRODUCT]:[SELLING PRICE]],2,FALSE)</f>
        <v>Category2</v>
      </c>
      <c r="I4149" s="3" t="str">
        <f>VLOOKUP(Table3[[#This Row],[PRODUCT ID]],Table1[[PRODUCT]:[SELLING PRICE]],3,FALSE)</f>
        <v>No</v>
      </c>
      <c r="J4149" s="16">
        <f ca="1">VLOOKUP(Table3[[#This Row],[PRODUCT ID]],Table1[[PRODUCT]:[SELLING PRICE]],4,FALSE)</f>
        <v>27</v>
      </c>
      <c r="K4149" s="16">
        <f ca="1">VLOOKUP(Table3[[#This Row],[PRODUCT ID]],Table1[[PRODUCT]:[SELLING PRICE]],5,FALSE)</f>
        <v>217.26907705336407</v>
      </c>
      <c r="L4149" s="16">
        <f ca="1">J4149*Table3[[#This Row],[QUANTITY]]</f>
        <v>162</v>
      </c>
      <c r="M4149" s="16">
        <f ca="1">K4149*Table3[[#This Row],[QUANTITY]]*(1-Table3[[#This Row],[DISCOUNT %]])</f>
        <v>1292.9678088638368</v>
      </c>
      <c r="N4149" s="3">
        <f>DAY(Table3[[#This Row],[DATE]])</f>
        <v>10</v>
      </c>
      <c r="O4149" s="3" t="str">
        <f>TEXT(Table3[[#This Row],[DATE]],"mmm")</f>
        <v>May</v>
      </c>
      <c r="P4149" s="3">
        <f>YEAR(Table3[[#This Row],[DATE]])</f>
        <v>2032</v>
      </c>
    </row>
    <row r="4150" spans="1:16" x14ac:dyDescent="0.3">
      <c r="A4150" s="6">
        <v>48345</v>
      </c>
      <c r="B4150" s="7" t="s">
        <v>2054</v>
      </c>
      <c r="C4150" s="9">
        <f t="shared" ca="1" si="128"/>
        <v>3</v>
      </c>
      <c r="D4150" s="9" t="s">
        <v>2115</v>
      </c>
      <c r="E4150" s="9" t="s">
        <v>2118</v>
      </c>
      <c r="F4150" s="10">
        <f t="shared" ca="1" si="129"/>
        <v>3.0557209111067522E-3</v>
      </c>
      <c r="G4150" s="3" t="str">
        <f>VLOOKUP(Table3[[#This Row],[PRODUCT ID]],Table1[[PRODUCT]:[SELLING PRICE]],1,FALSE)</f>
        <v>Product1002</v>
      </c>
      <c r="H4150" s="3" t="str">
        <f>VLOOKUP(Table3[[#This Row],[PRODUCT ID]],Table1[[PRODUCT]:[SELLING PRICE]],2,FALSE)</f>
        <v>Category3</v>
      </c>
      <c r="I4150" s="3" t="str">
        <f>VLOOKUP(Table3[[#This Row],[PRODUCT ID]],Table1[[PRODUCT]:[SELLING PRICE]],3,FALSE)</f>
        <v>Kg</v>
      </c>
      <c r="J4150" s="16">
        <f ca="1">VLOOKUP(Table3[[#This Row],[PRODUCT ID]],Table1[[PRODUCT]:[SELLING PRICE]],4,FALSE)</f>
        <v>147</v>
      </c>
      <c r="K4150" s="16">
        <f ca="1">VLOOKUP(Table3[[#This Row],[PRODUCT ID]],Table1[[PRODUCT]:[SELLING PRICE]],5,FALSE)</f>
        <v>144.96804369296592</v>
      </c>
      <c r="L4150" s="16">
        <f ca="1">J4150*Table3[[#This Row],[QUANTITY]]</f>
        <v>441</v>
      </c>
      <c r="M4150" s="16">
        <f ca="1">K4150*Table3[[#This Row],[QUANTITY]]*(1-Table3[[#This Row],[DISCOUNT %]])</f>
        <v>433.57518543123325</v>
      </c>
      <c r="N4150" s="3">
        <f>DAY(Table3[[#This Row],[DATE]])</f>
        <v>11</v>
      </c>
      <c r="O4150" s="3" t="str">
        <f>TEXT(Table3[[#This Row],[DATE]],"mmm")</f>
        <v>May</v>
      </c>
      <c r="P4150" s="3">
        <f>YEAR(Table3[[#This Row],[DATE]])</f>
        <v>2032</v>
      </c>
    </row>
    <row r="4151" spans="1:16" x14ac:dyDescent="0.3">
      <c r="A4151" s="6">
        <v>48346</v>
      </c>
      <c r="B4151" s="7" t="s">
        <v>2055</v>
      </c>
      <c r="C4151" s="9">
        <f t="shared" ca="1" si="128"/>
        <v>12</v>
      </c>
      <c r="D4151" s="9" t="s">
        <v>2115</v>
      </c>
      <c r="E4151" s="9" t="s">
        <v>2116</v>
      </c>
      <c r="F4151" s="10">
        <f t="shared" ca="1" si="129"/>
        <v>9.1806111832990367E-2</v>
      </c>
      <c r="G4151" s="3" t="str">
        <f>VLOOKUP(Table3[[#This Row],[PRODUCT ID]],Table1[[PRODUCT]:[SELLING PRICE]],1,FALSE)</f>
        <v>Product1003</v>
      </c>
      <c r="H4151" s="3" t="str">
        <f>VLOOKUP(Table3[[#This Row],[PRODUCT ID]],Table1[[PRODUCT]:[SELLING PRICE]],2,FALSE)</f>
        <v>Category4</v>
      </c>
      <c r="I4151" s="3" t="str">
        <f>VLOOKUP(Table3[[#This Row],[PRODUCT ID]],Table1[[PRODUCT]:[SELLING PRICE]],3,FALSE)</f>
        <v>Kg</v>
      </c>
      <c r="J4151" s="16">
        <f ca="1">VLOOKUP(Table3[[#This Row],[PRODUCT ID]],Table1[[PRODUCT]:[SELLING PRICE]],4,FALSE)</f>
        <v>192</v>
      </c>
      <c r="K4151" s="16">
        <f ca="1">VLOOKUP(Table3[[#This Row],[PRODUCT ID]],Table1[[PRODUCT]:[SELLING PRICE]],5,FALSE)</f>
        <v>180.19957907473369</v>
      </c>
      <c r="L4151" s="16">
        <f ca="1">J4151*Table3[[#This Row],[QUANTITY]]</f>
        <v>2304</v>
      </c>
      <c r="M4151" s="16">
        <f ca="1">K4151*Table3[[#This Row],[QUANTITY]]*(1-Table3[[#This Row],[DISCOUNT %]])</f>
        <v>1963.8738763912907</v>
      </c>
      <c r="N4151" s="3">
        <f>DAY(Table3[[#This Row],[DATE]])</f>
        <v>12</v>
      </c>
      <c r="O4151" s="3" t="str">
        <f>TEXT(Table3[[#This Row],[DATE]],"mmm")</f>
        <v>May</v>
      </c>
      <c r="P4151" s="3">
        <f>YEAR(Table3[[#This Row],[DATE]])</f>
        <v>2032</v>
      </c>
    </row>
    <row r="4152" spans="1:16" x14ac:dyDescent="0.3">
      <c r="A4152" s="6">
        <v>48347</v>
      </c>
      <c r="B4152" s="7" t="s">
        <v>2056</v>
      </c>
      <c r="C4152" s="9">
        <f t="shared" ca="1" si="128"/>
        <v>10</v>
      </c>
      <c r="D4152" s="9" t="s">
        <v>2116</v>
      </c>
      <c r="E4152" s="9" t="s">
        <v>2116</v>
      </c>
      <c r="F4152" s="10">
        <f t="shared" ca="1" si="129"/>
        <v>4.0303676026598012E-2</v>
      </c>
      <c r="G4152" s="3" t="str">
        <f>VLOOKUP(Table3[[#This Row],[PRODUCT ID]],Table1[[PRODUCT]:[SELLING PRICE]],1,FALSE)</f>
        <v>Product1004</v>
      </c>
      <c r="H4152" s="3" t="str">
        <f>VLOOKUP(Table3[[#This Row],[PRODUCT ID]],Table1[[PRODUCT]:[SELLING PRICE]],2,FALSE)</f>
        <v>Category5</v>
      </c>
      <c r="I4152" s="3" t="str">
        <f>VLOOKUP(Table3[[#This Row],[PRODUCT ID]],Table1[[PRODUCT]:[SELLING PRICE]],3,FALSE)</f>
        <v>Lt</v>
      </c>
      <c r="J4152" s="16">
        <f ca="1">VLOOKUP(Table3[[#This Row],[PRODUCT ID]],Table1[[PRODUCT]:[SELLING PRICE]],4,FALSE)</f>
        <v>86</v>
      </c>
      <c r="K4152" s="16">
        <f ca="1">VLOOKUP(Table3[[#This Row],[PRODUCT ID]],Table1[[PRODUCT]:[SELLING PRICE]],5,FALSE)</f>
        <v>165.8753281236674</v>
      </c>
      <c r="L4152" s="16">
        <f ca="1">J4152*Table3[[#This Row],[QUANTITY]]</f>
        <v>860</v>
      </c>
      <c r="M4152" s="16">
        <f ca="1">K4152*Table3[[#This Row],[QUANTITY]]*(1-Table3[[#This Row],[DISCOUNT %]])</f>
        <v>1591.8994263816546</v>
      </c>
      <c r="N4152" s="3">
        <f>DAY(Table3[[#This Row],[DATE]])</f>
        <v>13</v>
      </c>
      <c r="O4152" s="3" t="str">
        <f>TEXT(Table3[[#This Row],[DATE]],"mmm")</f>
        <v>May</v>
      </c>
      <c r="P4152" s="3">
        <f>YEAR(Table3[[#This Row],[DATE]])</f>
        <v>2032</v>
      </c>
    </row>
    <row r="4153" spans="1:16" x14ac:dyDescent="0.3">
      <c r="A4153" s="6">
        <v>48348</v>
      </c>
      <c r="B4153" s="7" t="s">
        <v>2057</v>
      </c>
      <c r="C4153" s="9">
        <f t="shared" ca="1" si="128"/>
        <v>15</v>
      </c>
      <c r="D4153" s="9" t="s">
        <v>2116</v>
      </c>
      <c r="E4153" s="9" t="s">
        <v>2116</v>
      </c>
      <c r="F4153" s="10">
        <f t="shared" ca="1" si="129"/>
        <v>5.755294679860562E-2</v>
      </c>
      <c r="G4153" s="3" t="str">
        <f>VLOOKUP(Table3[[#This Row],[PRODUCT ID]],Table1[[PRODUCT]:[SELLING PRICE]],1,FALSE)</f>
        <v>Product1005</v>
      </c>
      <c r="H4153" s="3" t="str">
        <f>VLOOKUP(Table3[[#This Row],[PRODUCT ID]],Table1[[PRODUCT]:[SELLING PRICE]],2,FALSE)</f>
        <v>Category1</v>
      </c>
      <c r="I4153" s="3" t="str">
        <f>VLOOKUP(Table3[[#This Row],[PRODUCT ID]],Table1[[PRODUCT]:[SELLING PRICE]],3,FALSE)</f>
        <v>Kg</v>
      </c>
      <c r="J4153" s="16">
        <f ca="1">VLOOKUP(Table3[[#This Row],[PRODUCT ID]],Table1[[PRODUCT]:[SELLING PRICE]],4,FALSE)</f>
        <v>96</v>
      </c>
      <c r="K4153" s="16">
        <f ca="1">VLOOKUP(Table3[[#This Row],[PRODUCT ID]],Table1[[PRODUCT]:[SELLING PRICE]],5,FALSE)</f>
        <v>290.57923442660802</v>
      </c>
      <c r="L4153" s="16">
        <f ca="1">J4153*Table3[[#This Row],[QUANTITY]]</f>
        <v>1440</v>
      </c>
      <c r="M4153" s="16">
        <f ca="1">K4153*Table3[[#This Row],[QUANTITY]]*(1-Table3[[#This Row],[DISCOUNT %]])</f>
        <v>4107.8331481031082</v>
      </c>
      <c r="N4153" s="3">
        <f>DAY(Table3[[#This Row],[DATE]])</f>
        <v>14</v>
      </c>
      <c r="O4153" s="3" t="str">
        <f>TEXT(Table3[[#This Row],[DATE]],"mmm")</f>
        <v>May</v>
      </c>
      <c r="P4153" s="3">
        <f>YEAR(Table3[[#This Row],[DATE]])</f>
        <v>2032</v>
      </c>
    </row>
    <row r="4154" spans="1:16" x14ac:dyDescent="0.3">
      <c r="A4154" s="6">
        <v>48349</v>
      </c>
      <c r="B4154" s="7" t="s">
        <v>2058</v>
      </c>
      <c r="C4154" s="9">
        <f t="shared" ca="1" si="128"/>
        <v>13</v>
      </c>
      <c r="D4154" s="9" t="s">
        <v>2116</v>
      </c>
      <c r="E4154" s="9" t="s">
        <v>2116</v>
      </c>
      <c r="F4154" s="10">
        <f t="shared" ca="1" si="129"/>
        <v>5.4031921200032675E-2</v>
      </c>
      <c r="G4154" s="3" t="str">
        <f>VLOOKUP(Table3[[#This Row],[PRODUCT ID]],Table1[[PRODUCT]:[SELLING PRICE]],1,FALSE)</f>
        <v>Product1006</v>
      </c>
      <c r="H4154" s="3" t="str">
        <f>VLOOKUP(Table3[[#This Row],[PRODUCT ID]],Table1[[PRODUCT]:[SELLING PRICE]],2,FALSE)</f>
        <v>Category2</v>
      </c>
      <c r="I4154" s="3" t="str">
        <f>VLOOKUP(Table3[[#This Row],[PRODUCT ID]],Table1[[PRODUCT]:[SELLING PRICE]],3,FALSE)</f>
        <v>Lt</v>
      </c>
      <c r="J4154" s="16">
        <f ca="1">VLOOKUP(Table3[[#This Row],[PRODUCT ID]],Table1[[PRODUCT]:[SELLING PRICE]],4,FALSE)</f>
        <v>57</v>
      </c>
      <c r="K4154" s="16">
        <f ca="1">VLOOKUP(Table3[[#This Row],[PRODUCT ID]],Table1[[PRODUCT]:[SELLING PRICE]],5,FALSE)</f>
        <v>284.31452924893523</v>
      </c>
      <c r="L4154" s="16">
        <f ca="1">J4154*Table3[[#This Row],[QUANTITY]]</f>
        <v>741</v>
      </c>
      <c r="M4154" s="16">
        <f ca="1">K4154*Table3[[#This Row],[QUANTITY]]*(1-Table3[[#This Row],[DISCOUNT %]])</f>
        <v>3496.3820971109208</v>
      </c>
      <c r="N4154" s="3">
        <f>DAY(Table3[[#This Row],[DATE]])</f>
        <v>15</v>
      </c>
      <c r="O4154" s="3" t="str">
        <f>TEXT(Table3[[#This Row],[DATE]],"mmm")</f>
        <v>May</v>
      </c>
      <c r="P4154" s="3">
        <f>YEAR(Table3[[#This Row],[DATE]])</f>
        <v>2032</v>
      </c>
    </row>
    <row r="4155" spans="1:16" x14ac:dyDescent="0.3">
      <c r="A4155" s="6">
        <v>48350</v>
      </c>
      <c r="B4155" s="7" t="s">
        <v>2059</v>
      </c>
      <c r="C4155" s="9">
        <f t="shared" ca="1" si="128"/>
        <v>11</v>
      </c>
      <c r="D4155" s="9" t="s">
        <v>2115</v>
      </c>
      <c r="E4155" s="9" t="s">
        <v>2116</v>
      </c>
      <c r="F4155" s="10">
        <f t="shared" ca="1" si="129"/>
        <v>9.6757361872220879E-2</v>
      </c>
      <c r="G4155" s="3" t="str">
        <f>VLOOKUP(Table3[[#This Row],[PRODUCT ID]],Table1[[PRODUCT]:[SELLING PRICE]],1,FALSE)</f>
        <v>Product1007</v>
      </c>
      <c r="H4155" s="3" t="str">
        <f>VLOOKUP(Table3[[#This Row],[PRODUCT ID]],Table1[[PRODUCT]:[SELLING PRICE]],2,FALSE)</f>
        <v>Category3</v>
      </c>
      <c r="I4155" s="3" t="str">
        <f>VLOOKUP(Table3[[#This Row],[PRODUCT ID]],Table1[[PRODUCT]:[SELLING PRICE]],3,FALSE)</f>
        <v>Ft</v>
      </c>
      <c r="J4155" s="16">
        <f ca="1">VLOOKUP(Table3[[#This Row],[PRODUCT ID]],Table1[[PRODUCT]:[SELLING PRICE]],4,FALSE)</f>
        <v>238</v>
      </c>
      <c r="K4155" s="16">
        <f ca="1">VLOOKUP(Table3[[#This Row],[PRODUCT ID]],Table1[[PRODUCT]:[SELLING PRICE]],5,FALSE)</f>
        <v>58.558699966141866</v>
      </c>
      <c r="L4155" s="16">
        <f ca="1">J4155*Table3[[#This Row],[QUANTITY]]</f>
        <v>2618</v>
      </c>
      <c r="M4155" s="16">
        <f ca="1">K4155*Table3[[#This Row],[QUANTITY]]*(1-Table3[[#This Row],[DISCOUNT %]])</f>
        <v>581.81986107026171</v>
      </c>
      <c r="N4155" s="3">
        <f>DAY(Table3[[#This Row],[DATE]])</f>
        <v>16</v>
      </c>
      <c r="O4155" s="3" t="str">
        <f>TEXT(Table3[[#This Row],[DATE]],"mmm")</f>
        <v>May</v>
      </c>
      <c r="P4155" s="3">
        <f>YEAR(Table3[[#This Row],[DATE]])</f>
        <v>2032</v>
      </c>
    </row>
    <row r="4156" spans="1:16" x14ac:dyDescent="0.3">
      <c r="A4156" s="6">
        <v>48351</v>
      </c>
      <c r="B4156" s="7" t="s">
        <v>2060</v>
      </c>
      <c r="C4156" s="9">
        <f t="shared" ca="1" si="128"/>
        <v>4</v>
      </c>
      <c r="D4156" s="9" t="s">
        <v>2117</v>
      </c>
      <c r="E4156" s="9" t="s">
        <v>2118</v>
      </c>
      <c r="F4156" s="10">
        <f t="shared" ca="1" si="129"/>
        <v>6.2607594137975328E-2</v>
      </c>
      <c r="G4156" s="3" t="str">
        <f>VLOOKUP(Table3[[#This Row],[PRODUCT ID]],Table1[[PRODUCT]:[SELLING PRICE]],1,FALSE)</f>
        <v>Product1008</v>
      </c>
      <c r="H4156" s="3" t="str">
        <f>VLOOKUP(Table3[[#This Row],[PRODUCT ID]],Table1[[PRODUCT]:[SELLING PRICE]],2,FALSE)</f>
        <v>Category4</v>
      </c>
      <c r="I4156" s="3" t="str">
        <f>VLOOKUP(Table3[[#This Row],[PRODUCT ID]],Table1[[PRODUCT]:[SELLING PRICE]],3,FALSE)</f>
        <v>Kg</v>
      </c>
      <c r="J4156" s="16">
        <f ca="1">VLOOKUP(Table3[[#This Row],[PRODUCT ID]],Table1[[PRODUCT]:[SELLING PRICE]],4,FALSE)</f>
        <v>123</v>
      </c>
      <c r="K4156" s="16">
        <f ca="1">VLOOKUP(Table3[[#This Row],[PRODUCT ID]],Table1[[PRODUCT]:[SELLING PRICE]],5,FALSE)</f>
        <v>161.0088804608672</v>
      </c>
      <c r="L4156" s="16">
        <f ca="1">J4156*Table3[[#This Row],[QUANTITY]]</f>
        <v>492</v>
      </c>
      <c r="M4156" s="16">
        <f ca="1">K4156*Table3[[#This Row],[QUANTITY]]*(1-Table3[[#This Row],[DISCOUNT %]])</f>
        <v>603.71400728145375</v>
      </c>
      <c r="N4156" s="3">
        <f>DAY(Table3[[#This Row],[DATE]])</f>
        <v>17</v>
      </c>
      <c r="O4156" s="3" t="str">
        <f>TEXT(Table3[[#This Row],[DATE]],"mmm")</f>
        <v>May</v>
      </c>
      <c r="P4156" s="3">
        <f>YEAR(Table3[[#This Row],[DATE]])</f>
        <v>2032</v>
      </c>
    </row>
    <row r="4157" spans="1:16" x14ac:dyDescent="0.3">
      <c r="A4157" s="6">
        <v>48352</v>
      </c>
      <c r="B4157" s="7" t="s">
        <v>2061</v>
      </c>
      <c r="C4157" s="9">
        <f t="shared" ca="1" si="128"/>
        <v>9</v>
      </c>
      <c r="D4157" s="9" t="s">
        <v>2117</v>
      </c>
      <c r="E4157" s="9" t="s">
        <v>2118</v>
      </c>
      <c r="F4157" s="10">
        <f t="shared" ca="1" si="129"/>
        <v>1.6810859737720009E-3</v>
      </c>
      <c r="G4157" s="3" t="str">
        <f>VLOOKUP(Table3[[#This Row],[PRODUCT ID]],Table1[[PRODUCT]:[SELLING PRICE]],1,FALSE)</f>
        <v>Product1009</v>
      </c>
      <c r="H4157" s="3" t="str">
        <f>VLOOKUP(Table3[[#This Row],[PRODUCT ID]],Table1[[PRODUCT]:[SELLING PRICE]],2,FALSE)</f>
        <v>Category1</v>
      </c>
      <c r="I4157" s="3" t="str">
        <f>VLOOKUP(Table3[[#This Row],[PRODUCT ID]],Table1[[PRODUCT]:[SELLING PRICE]],3,FALSE)</f>
        <v>No</v>
      </c>
      <c r="J4157" s="16">
        <f ca="1">VLOOKUP(Table3[[#This Row],[PRODUCT ID]],Table1[[PRODUCT]:[SELLING PRICE]],4,FALSE)</f>
        <v>246</v>
      </c>
      <c r="K4157" s="16">
        <f ca="1">VLOOKUP(Table3[[#This Row],[PRODUCT ID]],Table1[[PRODUCT]:[SELLING PRICE]],5,FALSE)</f>
        <v>133.15892526853565</v>
      </c>
      <c r="L4157" s="16">
        <f ca="1">J4157*Table3[[#This Row],[QUANTITY]]</f>
        <v>2214</v>
      </c>
      <c r="M4157" s="16">
        <f ca="1">K4157*Table3[[#This Row],[QUANTITY]]*(1-Table3[[#This Row],[DISCOUNT %]])</f>
        <v>1196.4156630028576</v>
      </c>
      <c r="N4157" s="3">
        <f>DAY(Table3[[#This Row],[DATE]])</f>
        <v>18</v>
      </c>
      <c r="O4157" s="3" t="str">
        <f>TEXT(Table3[[#This Row],[DATE]],"mmm")</f>
        <v>May</v>
      </c>
      <c r="P4157" s="3">
        <f>YEAR(Table3[[#This Row],[DATE]])</f>
        <v>2032</v>
      </c>
    </row>
    <row r="4158" spans="1:16" x14ac:dyDescent="0.3">
      <c r="A4158" s="6">
        <v>48353</v>
      </c>
      <c r="B4158" s="7" t="s">
        <v>2062</v>
      </c>
      <c r="C4158" s="9">
        <f t="shared" ca="1" si="128"/>
        <v>11</v>
      </c>
      <c r="D4158" s="9" t="s">
        <v>2116</v>
      </c>
      <c r="E4158" s="9" t="s">
        <v>2116</v>
      </c>
      <c r="F4158" s="10">
        <f t="shared" ca="1" si="129"/>
        <v>3.6662686510980223E-2</v>
      </c>
      <c r="G4158" s="3" t="str">
        <f>VLOOKUP(Table3[[#This Row],[PRODUCT ID]],Table1[[PRODUCT]:[SELLING PRICE]],1,FALSE)</f>
        <v>Product1010</v>
      </c>
      <c r="H4158" s="3" t="str">
        <f>VLOOKUP(Table3[[#This Row],[PRODUCT ID]],Table1[[PRODUCT]:[SELLING PRICE]],2,FALSE)</f>
        <v>Category2</v>
      </c>
      <c r="I4158" s="3" t="str">
        <f>VLOOKUP(Table3[[#This Row],[PRODUCT ID]],Table1[[PRODUCT]:[SELLING PRICE]],3,FALSE)</f>
        <v>No</v>
      </c>
      <c r="J4158" s="16">
        <f ca="1">VLOOKUP(Table3[[#This Row],[PRODUCT ID]],Table1[[PRODUCT]:[SELLING PRICE]],4,FALSE)</f>
        <v>234</v>
      </c>
      <c r="K4158" s="16">
        <f ca="1">VLOOKUP(Table3[[#This Row],[PRODUCT ID]],Table1[[PRODUCT]:[SELLING PRICE]],5,FALSE)</f>
        <v>186.31224333974507</v>
      </c>
      <c r="L4158" s="16">
        <f ca="1">J4158*Table3[[#This Row],[QUANTITY]]</f>
        <v>2574</v>
      </c>
      <c r="M4158" s="16">
        <f ca="1">K4158*Table3[[#This Row],[QUANTITY]]*(1-Table3[[#This Row],[DISCOUNT %]])</f>
        <v>1974.2968956592479</v>
      </c>
      <c r="N4158" s="3">
        <f>DAY(Table3[[#This Row],[DATE]])</f>
        <v>19</v>
      </c>
      <c r="O4158" s="3" t="str">
        <f>TEXT(Table3[[#This Row],[DATE]],"mmm")</f>
        <v>May</v>
      </c>
      <c r="P4158" s="3">
        <f>YEAR(Table3[[#This Row],[DATE]])</f>
        <v>2032</v>
      </c>
    </row>
    <row r="4159" spans="1:16" x14ac:dyDescent="0.3">
      <c r="A4159" s="6">
        <v>48354</v>
      </c>
      <c r="B4159" s="7" t="s">
        <v>2063</v>
      </c>
      <c r="C4159" s="9">
        <f t="shared" ca="1" si="128"/>
        <v>8</v>
      </c>
      <c r="D4159" s="9" t="s">
        <v>2116</v>
      </c>
      <c r="E4159" s="9" t="s">
        <v>2116</v>
      </c>
      <c r="F4159" s="10">
        <f t="shared" ca="1" si="129"/>
        <v>9.6262097988346396E-2</v>
      </c>
      <c r="G4159" s="3" t="str">
        <f>VLOOKUP(Table3[[#This Row],[PRODUCT ID]],Table1[[PRODUCT]:[SELLING PRICE]],1,FALSE)</f>
        <v>Product1011</v>
      </c>
      <c r="H4159" s="3" t="str">
        <f>VLOOKUP(Table3[[#This Row],[PRODUCT ID]],Table1[[PRODUCT]:[SELLING PRICE]],2,FALSE)</f>
        <v>Category3</v>
      </c>
      <c r="I4159" s="3" t="str">
        <f>VLOOKUP(Table3[[#This Row],[PRODUCT ID]],Table1[[PRODUCT]:[SELLING PRICE]],3,FALSE)</f>
        <v>Ft</v>
      </c>
      <c r="J4159" s="16">
        <f ca="1">VLOOKUP(Table3[[#This Row],[PRODUCT ID]],Table1[[PRODUCT]:[SELLING PRICE]],4,FALSE)</f>
        <v>158</v>
      </c>
      <c r="K4159" s="16">
        <f ca="1">VLOOKUP(Table3[[#This Row],[PRODUCT ID]],Table1[[PRODUCT]:[SELLING PRICE]],5,FALSE)</f>
        <v>220.97045794220091</v>
      </c>
      <c r="L4159" s="16">
        <f ca="1">J4159*Table3[[#This Row],[QUANTITY]]</f>
        <v>1264</v>
      </c>
      <c r="M4159" s="16">
        <f ca="1">K4159*Table3[[#This Row],[QUANTITY]]*(1-Table3[[#This Row],[DISCOUNT %]])</f>
        <v>1597.595024537912</v>
      </c>
      <c r="N4159" s="3">
        <f>DAY(Table3[[#This Row],[DATE]])</f>
        <v>20</v>
      </c>
      <c r="O4159" s="3" t="str">
        <f>TEXT(Table3[[#This Row],[DATE]],"mmm")</f>
        <v>May</v>
      </c>
      <c r="P4159" s="3">
        <f>YEAR(Table3[[#This Row],[DATE]])</f>
        <v>2032</v>
      </c>
    </row>
    <row r="4160" spans="1:16" x14ac:dyDescent="0.3">
      <c r="A4160" s="6">
        <v>48355</v>
      </c>
      <c r="B4160" s="7" t="s">
        <v>2064</v>
      </c>
      <c r="C4160" s="9">
        <f t="shared" ca="1" si="128"/>
        <v>1</v>
      </c>
      <c r="D4160" s="9" t="s">
        <v>2116</v>
      </c>
      <c r="E4160" s="9" t="s">
        <v>2116</v>
      </c>
      <c r="F4160" s="10">
        <f t="shared" ca="1" si="129"/>
        <v>1.194825496787374E-2</v>
      </c>
      <c r="G4160" s="3" t="str">
        <f>VLOOKUP(Table3[[#This Row],[PRODUCT ID]],Table1[[PRODUCT]:[SELLING PRICE]],1,FALSE)</f>
        <v>Product1012</v>
      </c>
      <c r="H4160" s="3" t="str">
        <f>VLOOKUP(Table3[[#This Row],[PRODUCT ID]],Table1[[PRODUCT]:[SELLING PRICE]],2,FALSE)</f>
        <v>Category4</v>
      </c>
      <c r="I4160" s="3" t="str">
        <f>VLOOKUP(Table3[[#This Row],[PRODUCT ID]],Table1[[PRODUCT]:[SELLING PRICE]],3,FALSE)</f>
        <v>No</v>
      </c>
      <c r="J4160" s="16">
        <f ca="1">VLOOKUP(Table3[[#This Row],[PRODUCT ID]],Table1[[PRODUCT]:[SELLING PRICE]],4,FALSE)</f>
        <v>238</v>
      </c>
      <c r="K4160" s="16">
        <f ca="1">VLOOKUP(Table3[[#This Row],[PRODUCT ID]],Table1[[PRODUCT]:[SELLING PRICE]],5,FALSE)</f>
        <v>174.87808726295859</v>
      </c>
      <c r="L4160" s="16">
        <f ca="1">J4160*Table3[[#This Row],[QUANTITY]]</f>
        <v>238</v>
      </c>
      <c r="M4160" s="16">
        <f ca="1">K4160*Table3[[#This Row],[QUANTITY]]*(1-Table3[[#This Row],[DISCOUNT %]])</f>
        <v>172.78859928804667</v>
      </c>
      <c r="N4160" s="3">
        <f>DAY(Table3[[#This Row],[DATE]])</f>
        <v>21</v>
      </c>
      <c r="O4160" s="3" t="str">
        <f>TEXT(Table3[[#This Row],[DATE]],"mmm")</f>
        <v>May</v>
      </c>
      <c r="P4160" s="3">
        <f>YEAR(Table3[[#This Row],[DATE]])</f>
        <v>2032</v>
      </c>
    </row>
    <row r="4161" spans="1:16" x14ac:dyDescent="0.3">
      <c r="A4161" s="6">
        <v>48356</v>
      </c>
      <c r="B4161" s="7" t="s">
        <v>2065</v>
      </c>
      <c r="C4161" s="9">
        <f t="shared" ca="1" si="128"/>
        <v>12</v>
      </c>
      <c r="D4161" s="9" t="s">
        <v>2116</v>
      </c>
      <c r="E4161" s="9" t="s">
        <v>2116</v>
      </c>
      <c r="F4161" s="10">
        <f t="shared" ca="1" si="129"/>
        <v>3.3048574265991219E-2</v>
      </c>
      <c r="G4161" s="3" t="str">
        <f>VLOOKUP(Table3[[#This Row],[PRODUCT ID]],Table1[[PRODUCT]:[SELLING PRICE]],1,FALSE)</f>
        <v>Product1013</v>
      </c>
      <c r="H4161" s="3" t="str">
        <f>VLOOKUP(Table3[[#This Row],[PRODUCT ID]],Table1[[PRODUCT]:[SELLING PRICE]],2,FALSE)</f>
        <v>Category5</v>
      </c>
      <c r="I4161" s="3" t="str">
        <f>VLOOKUP(Table3[[#This Row],[PRODUCT ID]],Table1[[PRODUCT]:[SELLING PRICE]],3,FALSE)</f>
        <v>Kg</v>
      </c>
      <c r="J4161" s="16">
        <f ca="1">VLOOKUP(Table3[[#This Row],[PRODUCT ID]],Table1[[PRODUCT]:[SELLING PRICE]],4,FALSE)</f>
        <v>222</v>
      </c>
      <c r="K4161" s="16">
        <f ca="1">VLOOKUP(Table3[[#This Row],[PRODUCT ID]],Table1[[PRODUCT]:[SELLING PRICE]],5,FALSE)</f>
        <v>100.48980751224767</v>
      </c>
      <c r="L4161" s="16">
        <f ca="1">J4161*Table3[[#This Row],[QUANTITY]]</f>
        <v>2664</v>
      </c>
      <c r="M4161" s="16">
        <f ca="1">K4161*Table3[[#This Row],[QUANTITY]]*(1-Table3[[#This Row],[DISCOUNT %]])</f>
        <v>1166.0251517484478</v>
      </c>
      <c r="N4161" s="3">
        <f>DAY(Table3[[#This Row],[DATE]])</f>
        <v>22</v>
      </c>
      <c r="O4161" s="3" t="str">
        <f>TEXT(Table3[[#This Row],[DATE]],"mmm")</f>
        <v>May</v>
      </c>
      <c r="P4161" s="3">
        <f>YEAR(Table3[[#This Row],[DATE]])</f>
        <v>2032</v>
      </c>
    </row>
    <row r="4162" spans="1:16" x14ac:dyDescent="0.3">
      <c r="A4162" s="6">
        <v>48357</v>
      </c>
      <c r="B4162" s="7" t="s">
        <v>2066</v>
      </c>
      <c r="C4162" s="9">
        <f t="shared" ca="1" si="128"/>
        <v>10</v>
      </c>
      <c r="D4162" s="9" t="s">
        <v>2115</v>
      </c>
      <c r="E4162" s="9" t="s">
        <v>2118</v>
      </c>
      <c r="F4162" s="10">
        <f t="shared" ca="1" si="129"/>
        <v>3.2796532824035177E-2</v>
      </c>
      <c r="G4162" s="3" t="str">
        <f>VLOOKUP(Table3[[#This Row],[PRODUCT ID]],Table1[[PRODUCT]:[SELLING PRICE]],1,FALSE)</f>
        <v>Product1014</v>
      </c>
      <c r="H4162" s="3" t="str">
        <f>VLOOKUP(Table3[[#This Row],[PRODUCT ID]],Table1[[PRODUCT]:[SELLING PRICE]],2,FALSE)</f>
        <v>Category1</v>
      </c>
      <c r="I4162" s="3" t="str">
        <f>VLOOKUP(Table3[[#This Row],[PRODUCT ID]],Table1[[PRODUCT]:[SELLING PRICE]],3,FALSE)</f>
        <v>Kg</v>
      </c>
      <c r="J4162" s="16">
        <f ca="1">VLOOKUP(Table3[[#This Row],[PRODUCT ID]],Table1[[PRODUCT]:[SELLING PRICE]],4,FALSE)</f>
        <v>17</v>
      </c>
      <c r="K4162" s="16">
        <f ca="1">VLOOKUP(Table3[[#This Row],[PRODUCT ID]],Table1[[PRODUCT]:[SELLING PRICE]],5,FALSE)</f>
        <v>247.66475539529958</v>
      </c>
      <c r="L4162" s="16">
        <f ca="1">J4162*Table3[[#This Row],[QUANTITY]]</f>
        <v>170</v>
      </c>
      <c r="M4162" s="16">
        <f ca="1">K4162*Table3[[#This Row],[QUANTITY]]*(1-Table3[[#This Row],[DISCOUNT %]])</f>
        <v>2395.4221011562099</v>
      </c>
      <c r="N4162" s="3">
        <f>DAY(Table3[[#This Row],[DATE]])</f>
        <v>23</v>
      </c>
      <c r="O4162" s="3" t="str">
        <f>TEXT(Table3[[#This Row],[DATE]],"mmm")</f>
        <v>May</v>
      </c>
      <c r="P4162" s="3">
        <f>YEAR(Table3[[#This Row],[DATE]])</f>
        <v>2032</v>
      </c>
    </row>
    <row r="4163" spans="1:16" x14ac:dyDescent="0.3">
      <c r="A4163" s="6">
        <v>48358</v>
      </c>
      <c r="B4163" s="7" t="s">
        <v>2067</v>
      </c>
      <c r="C4163" s="9">
        <f t="shared" ref="C4163:C4226" ca="1" si="130">RANDBETWEEN(1,15)</f>
        <v>12</v>
      </c>
      <c r="D4163" s="9" t="s">
        <v>2116</v>
      </c>
      <c r="E4163" s="9" t="s">
        <v>2116</v>
      </c>
      <c r="F4163" s="10">
        <f t="shared" ref="F4163:F4226" ca="1" si="131">RAND()*(0.1)</f>
        <v>4.339733612317738E-2</v>
      </c>
      <c r="G4163" s="3" t="str">
        <f>VLOOKUP(Table3[[#This Row],[PRODUCT ID]],Table1[[PRODUCT]:[SELLING PRICE]],1,FALSE)</f>
        <v>Product1015</v>
      </c>
      <c r="H4163" s="3" t="str">
        <f>VLOOKUP(Table3[[#This Row],[PRODUCT ID]],Table1[[PRODUCT]:[SELLING PRICE]],2,FALSE)</f>
        <v>Category2</v>
      </c>
      <c r="I4163" s="3" t="str">
        <f>VLOOKUP(Table3[[#This Row],[PRODUCT ID]],Table1[[PRODUCT]:[SELLING PRICE]],3,FALSE)</f>
        <v>Lt</v>
      </c>
      <c r="J4163" s="16">
        <f ca="1">VLOOKUP(Table3[[#This Row],[PRODUCT ID]],Table1[[PRODUCT]:[SELLING PRICE]],4,FALSE)</f>
        <v>115</v>
      </c>
      <c r="K4163" s="16">
        <f ca="1">VLOOKUP(Table3[[#This Row],[PRODUCT ID]],Table1[[PRODUCT]:[SELLING PRICE]],5,FALSE)</f>
        <v>242.18181595845778</v>
      </c>
      <c r="L4163" s="16">
        <f ca="1">J4163*Table3[[#This Row],[QUANTITY]]</f>
        <v>1380</v>
      </c>
      <c r="M4163" s="16">
        <f ca="1">K4163*Table3[[#This Row],[QUANTITY]]*(1-Table3[[#This Row],[DISCOUNT %]])</f>
        <v>2780.0612434606451</v>
      </c>
      <c r="N4163" s="3">
        <f>DAY(Table3[[#This Row],[DATE]])</f>
        <v>24</v>
      </c>
      <c r="O4163" s="3" t="str">
        <f>TEXT(Table3[[#This Row],[DATE]],"mmm")</f>
        <v>May</v>
      </c>
      <c r="P4163" s="3">
        <f>YEAR(Table3[[#This Row],[DATE]])</f>
        <v>2032</v>
      </c>
    </row>
    <row r="4164" spans="1:16" x14ac:dyDescent="0.3">
      <c r="A4164" s="6">
        <v>48359</v>
      </c>
      <c r="B4164" s="7" t="s">
        <v>2068</v>
      </c>
      <c r="C4164" s="9">
        <f t="shared" ca="1" si="130"/>
        <v>8</v>
      </c>
      <c r="D4164" s="9" t="s">
        <v>2117</v>
      </c>
      <c r="E4164" s="9" t="s">
        <v>2116</v>
      </c>
      <c r="F4164" s="10">
        <f t="shared" ca="1" si="131"/>
        <v>7.4098910762660883E-2</v>
      </c>
      <c r="G4164" s="3" t="str">
        <f>VLOOKUP(Table3[[#This Row],[PRODUCT ID]],Table1[[PRODUCT]:[SELLING PRICE]],1,FALSE)</f>
        <v>Product1016</v>
      </c>
      <c r="H4164" s="3" t="str">
        <f>VLOOKUP(Table3[[#This Row],[PRODUCT ID]],Table1[[PRODUCT]:[SELLING PRICE]],2,FALSE)</f>
        <v>Category3</v>
      </c>
      <c r="I4164" s="3" t="str">
        <f>VLOOKUP(Table3[[#This Row],[PRODUCT ID]],Table1[[PRODUCT]:[SELLING PRICE]],3,FALSE)</f>
        <v>Kg</v>
      </c>
      <c r="J4164" s="16">
        <f ca="1">VLOOKUP(Table3[[#This Row],[PRODUCT ID]],Table1[[PRODUCT]:[SELLING PRICE]],4,FALSE)</f>
        <v>242</v>
      </c>
      <c r="K4164" s="16">
        <f ca="1">VLOOKUP(Table3[[#This Row],[PRODUCT ID]],Table1[[PRODUCT]:[SELLING PRICE]],5,FALSE)</f>
        <v>177.33628202396218</v>
      </c>
      <c r="L4164" s="16">
        <f ca="1">J4164*Table3[[#This Row],[QUANTITY]]</f>
        <v>1936</v>
      </c>
      <c r="M4164" s="16">
        <f ca="1">K4164*Table3[[#This Row],[QUANTITY]]*(1-Table3[[#This Row],[DISCOUNT %]])</f>
        <v>1313.5668534982924</v>
      </c>
      <c r="N4164" s="3">
        <f>DAY(Table3[[#This Row],[DATE]])</f>
        <v>25</v>
      </c>
      <c r="O4164" s="3" t="str">
        <f>TEXT(Table3[[#This Row],[DATE]],"mmm")</f>
        <v>May</v>
      </c>
      <c r="P4164" s="3">
        <f>YEAR(Table3[[#This Row],[DATE]])</f>
        <v>2032</v>
      </c>
    </row>
    <row r="4165" spans="1:16" x14ac:dyDescent="0.3">
      <c r="A4165" s="6">
        <v>48360</v>
      </c>
      <c r="B4165" s="7" t="s">
        <v>2069</v>
      </c>
      <c r="C4165" s="9">
        <f t="shared" ca="1" si="130"/>
        <v>13</v>
      </c>
      <c r="D4165" s="9" t="s">
        <v>2115</v>
      </c>
      <c r="E4165" s="9" t="s">
        <v>2116</v>
      </c>
      <c r="F4165" s="10">
        <f t="shared" ca="1" si="131"/>
        <v>4.5460841796206332E-2</v>
      </c>
      <c r="G4165" s="3" t="str">
        <f>VLOOKUP(Table3[[#This Row],[PRODUCT ID]],Table1[[PRODUCT]:[SELLING PRICE]],1,FALSE)</f>
        <v>Product1017</v>
      </c>
      <c r="H4165" s="3" t="str">
        <f>VLOOKUP(Table3[[#This Row],[PRODUCT ID]],Table1[[PRODUCT]:[SELLING PRICE]],2,FALSE)</f>
        <v>Category4</v>
      </c>
      <c r="I4165" s="3" t="str">
        <f>VLOOKUP(Table3[[#This Row],[PRODUCT ID]],Table1[[PRODUCT]:[SELLING PRICE]],3,FALSE)</f>
        <v>Lt</v>
      </c>
      <c r="J4165" s="16">
        <f ca="1">VLOOKUP(Table3[[#This Row],[PRODUCT ID]],Table1[[PRODUCT]:[SELLING PRICE]],4,FALSE)</f>
        <v>187</v>
      </c>
      <c r="K4165" s="16">
        <f ca="1">VLOOKUP(Table3[[#This Row],[PRODUCT ID]],Table1[[PRODUCT]:[SELLING PRICE]],5,FALSE)</f>
        <v>28.785323622482103</v>
      </c>
      <c r="L4165" s="16">
        <f ca="1">J4165*Table3[[#This Row],[QUANTITY]]</f>
        <v>2431</v>
      </c>
      <c r="M4165" s="16">
        <f ca="1">K4165*Table3[[#This Row],[QUANTITY]]*(1-Table3[[#This Row],[DISCOUNT %]])</f>
        <v>357.19734152996193</v>
      </c>
      <c r="N4165" s="3">
        <f>DAY(Table3[[#This Row],[DATE]])</f>
        <v>26</v>
      </c>
      <c r="O4165" s="3" t="str">
        <f>TEXT(Table3[[#This Row],[DATE]],"mmm")</f>
        <v>May</v>
      </c>
      <c r="P4165" s="3">
        <f>YEAR(Table3[[#This Row],[DATE]])</f>
        <v>2032</v>
      </c>
    </row>
    <row r="4166" spans="1:16" x14ac:dyDescent="0.3">
      <c r="A4166" s="6">
        <v>48361</v>
      </c>
      <c r="B4166" s="7" t="s">
        <v>2070</v>
      </c>
      <c r="C4166" s="9">
        <f t="shared" ca="1" si="130"/>
        <v>2</v>
      </c>
      <c r="D4166" s="9" t="s">
        <v>2115</v>
      </c>
      <c r="E4166" s="9" t="s">
        <v>2116</v>
      </c>
      <c r="F4166" s="10">
        <f t="shared" ca="1" si="131"/>
        <v>6.6935699611793673E-2</v>
      </c>
      <c r="G4166" s="3" t="str">
        <f>VLOOKUP(Table3[[#This Row],[PRODUCT ID]],Table1[[PRODUCT]:[SELLING PRICE]],1,FALSE)</f>
        <v>Product1018</v>
      </c>
      <c r="H4166" s="3" t="str">
        <f>VLOOKUP(Table3[[#This Row],[PRODUCT ID]],Table1[[PRODUCT]:[SELLING PRICE]],2,FALSE)</f>
        <v>Category5</v>
      </c>
      <c r="I4166" s="3" t="str">
        <f>VLOOKUP(Table3[[#This Row],[PRODUCT ID]],Table1[[PRODUCT]:[SELLING PRICE]],3,FALSE)</f>
        <v>Ft</v>
      </c>
      <c r="J4166" s="16">
        <f ca="1">VLOOKUP(Table3[[#This Row],[PRODUCT ID]],Table1[[PRODUCT]:[SELLING PRICE]],4,FALSE)</f>
        <v>14</v>
      </c>
      <c r="K4166" s="16">
        <f ca="1">VLOOKUP(Table3[[#This Row],[PRODUCT ID]],Table1[[PRODUCT]:[SELLING PRICE]],5,FALSE)</f>
        <v>84.532771979590706</v>
      </c>
      <c r="L4166" s="16">
        <f ca="1">J4166*Table3[[#This Row],[QUANTITY]]</f>
        <v>28</v>
      </c>
      <c r="M4166" s="16">
        <f ca="1">K4166*Table3[[#This Row],[QUANTITY]]*(1-Table3[[#This Row],[DISCOUNT %]])</f>
        <v>157.74902349402515</v>
      </c>
      <c r="N4166" s="3">
        <f>DAY(Table3[[#This Row],[DATE]])</f>
        <v>27</v>
      </c>
      <c r="O4166" s="3" t="str">
        <f>TEXT(Table3[[#This Row],[DATE]],"mmm")</f>
        <v>May</v>
      </c>
      <c r="P4166" s="3">
        <f>YEAR(Table3[[#This Row],[DATE]])</f>
        <v>2032</v>
      </c>
    </row>
    <row r="4167" spans="1:16" x14ac:dyDescent="0.3">
      <c r="A4167" s="6">
        <v>48362</v>
      </c>
      <c r="B4167" s="7" t="s">
        <v>2071</v>
      </c>
      <c r="C4167" s="9">
        <f t="shared" ca="1" si="130"/>
        <v>10</v>
      </c>
      <c r="D4167" s="9" t="s">
        <v>2115</v>
      </c>
      <c r="E4167" s="9" t="s">
        <v>2116</v>
      </c>
      <c r="F4167" s="10">
        <f t="shared" ca="1" si="131"/>
        <v>5.6857765160861162E-2</v>
      </c>
      <c r="G4167" s="3" t="str">
        <f>VLOOKUP(Table3[[#This Row],[PRODUCT ID]],Table1[[PRODUCT]:[SELLING PRICE]],1,FALSE)</f>
        <v>Product1019</v>
      </c>
      <c r="H4167" s="3" t="str">
        <f>VLOOKUP(Table3[[#This Row],[PRODUCT ID]],Table1[[PRODUCT]:[SELLING PRICE]],2,FALSE)</f>
        <v>Category1</v>
      </c>
      <c r="I4167" s="3" t="str">
        <f>VLOOKUP(Table3[[#This Row],[PRODUCT ID]],Table1[[PRODUCT]:[SELLING PRICE]],3,FALSE)</f>
        <v>Kg</v>
      </c>
      <c r="J4167" s="16">
        <f ca="1">VLOOKUP(Table3[[#This Row],[PRODUCT ID]],Table1[[PRODUCT]:[SELLING PRICE]],4,FALSE)</f>
        <v>100</v>
      </c>
      <c r="K4167" s="16">
        <f ca="1">VLOOKUP(Table3[[#This Row],[PRODUCT ID]],Table1[[PRODUCT]:[SELLING PRICE]],5,FALSE)</f>
        <v>84.275324612486799</v>
      </c>
      <c r="L4167" s="16">
        <f ca="1">J4167*Table3[[#This Row],[QUANTITY]]</f>
        <v>1000</v>
      </c>
      <c r="M4167" s="16">
        <f ca="1">K4167*Table3[[#This Row],[QUANTITY]]*(1-Table3[[#This Row],[DISCOUNT %]])</f>
        <v>794.83617996814678</v>
      </c>
      <c r="N4167" s="3">
        <f>DAY(Table3[[#This Row],[DATE]])</f>
        <v>28</v>
      </c>
      <c r="O4167" s="3" t="str">
        <f>TEXT(Table3[[#This Row],[DATE]],"mmm")</f>
        <v>May</v>
      </c>
      <c r="P4167" s="3">
        <f>YEAR(Table3[[#This Row],[DATE]])</f>
        <v>2032</v>
      </c>
    </row>
    <row r="4168" spans="1:16" x14ac:dyDescent="0.3">
      <c r="A4168" s="6">
        <v>48363</v>
      </c>
      <c r="B4168" s="7" t="s">
        <v>2072</v>
      </c>
      <c r="C4168" s="9">
        <f t="shared" ca="1" si="130"/>
        <v>7</v>
      </c>
      <c r="D4168" s="9" t="s">
        <v>2116</v>
      </c>
      <c r="E4168" s="9" t="s">
        <v>2118</v>
      </c>
      <c r="F4168" s="10">
        <f t="shared" ca="1" si="131"/>
        <v>1.5843761206910036E-2</v>
      </c>
      <c r="G4168" s="3" t="str">
        <f>VLOOKUP(Table3[[#This Row],[PRODUCT ID]],Table1[[PRODUCT]:[SELLING PRICE]],1,FALSE)</f>
        <v>Product1020</v>
      </c>
      <c r="H4168" s="3" t="str">
        <f>VLOOKUP(Table3[[#This Row],[PRODUCT ID]],Table1[[PRODUCT]:[SELLING PRICE]],2,FALSE)</f>
        <v>Category2</v>
      </c>
      <c r="I4168" s="3" t="str">
        <f>VLOOKUP(Table3[[#This Row],[PRODUCT ID]],Table1[[PRODUCT]:[SELLING PRICE]],3,FALSE)</f>
        <v>No</v>
      </c>
      <c r="J4168" s="16">
        <f ca="1">VLOOKUP(Table3[[#This Row],[PRODUCT ID]],Table1[[PRODUCT]:[SELLING PRICE]],4,FALSE)</f>
        <v>204</v>
      </c>
      <c r="K4168" s="16">
        <f ca="1">VLOOKUP(Table3[[#This Row],[PRODUCT ID]],Table1[[PRODUCT]:[SELLING PRICE]],5,FALSE)</f>
        <v>173.30374923449389</v>
      </c>
      <c r="L4168" s="16">
        <f ca="1">J4168*Table3[[#This Row],[QUANTITY]]</f>
        <v>1428</v>
      </c>
      <c r="M4168" s="16">
        <f ca="1">K4168*Table3[[#This Row],[QUANTITY]]*(1-Table3[[#This Row],[DISCOUNT %]])</f>
        <v>1193.9057621075226</v>
      </c>
      <c r="N4168" s="3">
        <f>DAY(Table3[[#This Row],[DATE]])</f>
        <v>29</v>
      </c>
      <c r="O4168" s="3" t="str">
        <f>TEXT(Table3[[#This Row],[DATE]],"mmm")</f>
        <v>May</v>
      </c>
      <c r="P4168" s="3">
        <f>YEAR(Table3[[#This Row],[DATE]])</f>
        <v>2032</v>
      </c>
    </row>
    <row r="4169" spans="1:16" x14ac:dyDescent="0.3">
      <c r="A4169" s="6">
        <v>48364</v>
      </c>
      <c r="B4169" s="7" t="s">
        <v>2073</v>
      </c>
      <c r="C4169" s="9">
        <f t="shared" ca="1" si="130"/>
        <v>7</v>
      </c>
      <c r="D4169" s="9" t="s">
        <v>2116</v>
      </c>
      <c r="E4169" s="9" t="s">
        <v>2118</v>
      </c>
      <c r="F4169" s="10">
        <f t="shared" ca="1" si="131"/>
        <v>6.9710213571313245E-3</v>
      </c>
      <c r="G4169" s="3" t="str">
        <f>VLOOKUP(Table3[[#This Row],[PRODUCT ID]],Table1[[PRODUCT]:[SELLING PRICE]],1,FALSE)</f>
        <v>Product1021</v>
      </c>
      <c r="H4169" s="3" t="str">
        <f>VLOOKUP(Table3[[#This Row],[PRODUCT ID]],Table1[[PRODUCT]:[SELLING PRICE]],2,FALSE)</f>
        <v>Category3</v>
      </c>
      <c r="I4169" s="3" t="str">
        <f>VLOOKUP(Table3[[#This Row],[PRODUCT ID]],Table1[[PRODUCT]:[SELLING PRICE]],3,FALSE)</f>
        <v>No</v>
      </c>
      <c r="J4169" s="16">
        <f ca="1">VLOOKUP(Table3[[#This Row],[PRODUCT ID]],Table1[[PRODUCT]:[SELLING PRICE]],4,FALSE)</f>
        <v>216</v>
      </c>
      <c r="K4169" s="16">
        <f ca="1">VLOOKUP(Table3[[#This Row],[PRODUCT ID]],Table1[[PRODUCT]:[SELLING PRICE]],5,FALSE)</f>
        <v>306.2134606461259</v>
      </c>
      <c r="L4169" s="16">
        <f ca="1">J4169*Table3[[#This Row],[QUANTITY]]</f>
        <v>1512</v>
      </c>
      <c r="M4169" s="16">
        <f ca="1">K4169*Table3[[#This Row],[QUANTITY]]*(1-Table3[[#This Row],[DISCOUNT %]])</f>
        <v>2128.5518805048446</v>
      </c>
      <c r="N4169" s="3">
        <f>DAY(Table3[[#This Row],[DATE]])</f>
        <v>30</v>
      </c>
      <c r="O4169" s="3" t="str">
        <f>TEXT(Table3[[#This Row],[DATE]],"mmm")</f>
        <v>May</v>
      </c>
      <c r="P4169" s="3">
        <f>YEAR(Table3[[#This Row],[DATE]])</f>
        <v>2032</v>
      </c>
    </row>
    <row r="4170" spans="1:16" x14ac:dyDescent="0.3">
      <c r="A4170" s="6">
        <v>48365</v>
      </c>
      <c r="B4170" s="7" t="s">
        <v>2074</v>
      </c>
      <c r="C4170" s="9">
        <f t="shared" ca="1" si="130"/>
        <v>6</v>
      </c>
      <c r="D4170" s="9" t="s">
        <v>2116</v>
      </c>
      <c r="E4170" s="9" t="s">
        <v>2116</v>
      </c>
      <c r="F4170" s="10">
        <f t="shared" ca="1" si="131"/>
        <v>5.2082490484997024E-3</v>
      </c>
      <c r="G4170" s="3" t="str">
        <f>VLOOKUP(Table3[[#This Row],[PRODUCT ID]],Table1[[PRODUCT]:[SELLING PRICE]],1,FALSE)</f>
        <v>Product1022</v>
      </c>
      <c r="H4170" s="3" t="str">
        <f>VLOOKUP(Table3[[#This Row],[PRODUCT ID]],Table1[[PRODUCT]:[SELLING PRICE]],2,FALSE)</f>
        <v>Category4</v>
      </c>
      <c r="I4170" s="3" t="str">
        <f>VLOOKUP(Table3[[#This Row],[PRODUCT ID]],Table1[[PRODUCT]:[SELLING PRICE]],3,FALSE)</f>
        <v>Ft</v>
      </c>
      <c r="J4170" s="16">
        <f ca="1">VLOOKUP(Table3[[#This Row],[PRODUCT ID]],Table1[[PRODUCT]:[SELLING PRICE]],4,FALSE)</f>
        <v>106</v>
      </c>
      <c r="K4170" s="16">
        <f ca="1">VLOOKUP(Table3[[#This Row],[PRODUCT ID]],Table1[[PRODUCT]:[SELLING PRICE]],5,FALSE)</f>
        <v>127.90883881860336</v>
      </c>
      <c r="L4170" s="16">
        <f ca="1">J4170*Table3[[#This Row],[QUANTITY]]</f>
        <v>636</v>
      </c>
      <c r="M4170" s="16">
        <f ca="1">K4170*Table3[[#This Row],[QUANTITY]]*(1-Table3[[#This Row],[DISCOUNT %]])</f>
        <v>763.45594638318994</v>
      </c>
      <c r="N4170" s="3">
        <f>DAY(Table3[[#This Row],[DATE]])</f>
        <v>31</v>
      </c>
      <c r="O4170" s="3" t="str">
        <f>TEXT(Table3[[#This Row],[DATE]],"mmm")</f>
        <v>May</v>
      </c>
      <c r="P4170" s="3">
        <f>YEAR(Table3[[#This Row],[DATE]])</f>
        <v>2032</v>
      </c>
    </row>
    <row r="4171" spans="1:16" x14ac:dyDescent="0.3">
      <c r="A4171" s="6">
        <v>48366</v>
      </c>
      <c r="B4171" s="7" t="s">
        <v>2075</v>
      </c>
      <c r="C4171" s="9">
        <f t="shared" ca="1" si="130"/>
        <v>1</v>
      </c>
      <c r="D4171" s="9" t="s">
        <v>2115</v>
      </c>
      <c r="E4171" s="9" t="s">
        <v>2116</v>
      </c>
      <c r="F4171" s="10">
        <f t="shared" ca="1" si="131"/>
        <v>3.9636356931288972E-3</v>
      </c>
      <c r="G4171" s="3" t="str">
        <f>VLOOKUP(Table3[[#This Row],[PRODUCT ID]],Table1[[PRODUCT]:[SELLING PRICE]],1,FALSE)</f>
        <v>Product1023</v>
      </c>
      <c r="H4171" s="3" t="str">
        <f>VLOOKUP(Table3[[#This Row],[PRODUCT ID]],Table1[[PRODUCT]:[SELLING PRICE]],2,FALSE)</f>
        <v>Category5</v>
      </c>
      <c r="I4171" s="3" t="str">
        <f>VLOOKUP(Table3[[#This Row],[PRODUCT ID]],Table1[[PRODUCT]:[SELLING PRICE]],3,FALSE)</f>
        <v>No</v>
      </c>
      <c r="J4171" s="16">
        <f ca="1">VLOOKUP(Table3[[#This Row],[PRODUCT ID]],Table1[[PRODUCT]:[SELLING PRICE]],4,FALSE)</f>
        <v>54</v>
      </c>
      <c r="K4171" s="16">
        <f ca="1">VLOOKUP(Table3[[#This Row],[PRODUCT ID]],Table1[[PRODUCT]:[SELLING PRICE]],5,FALSE)</f>
        <v>192.39842367779775</v>
      </c>
      <c r="L4171" s="16">
        <f ca="1">J4171*Table3[[#This Row],[QUANTITY]]</f>
        <v>54</v>
      </c>
      <c r="M4171" s="16">
        <f ca="1">K4171*Table3[[#This Row],[QUANTITY]]*(1-Table3[[#This Row],[DISCOUNT %]])</f>
        <v>191.63582641840671</v>
      </c>
      <c r="N4171" s="3">
        <f>DAY(Table3[[#This Row],[DATE]])</f>
        <v>1</v>
      </c>
      <c r="O4171" s="3" t="str">
        <f>TEXT(Table3[[#This Row],[DATE]],"mmm")</f>
        <v>Jun</v>
      </c>
      <c r="P4171" s="3">
        <f>YEAR(Table3[[#This Row],[DATE]])</f>
        <v>2032</v>
      </c>
    </row>
    <row r="4172" spans="1:16" x14ac:dyDescent="0.3">
      <c r="A4172" s="6">
        <v>48367</v>
      </c>
      <c r="B4172" s="7" t="s">
        <v>2076</v>
      </c>
      <c r="C4172" s="9">
        <f t="shared" ca="1" si="130"/>
        <v>13</v>
      </c>
      <c r="D4172" s="9" t="s">
        <v>2117</v>
      </c>
      <c r="E4172" s="9" t="s">
        <v>2116</v>
      </c>
      <c r="F4172" s="10">
        <f t="shared" ca="1" si="131"/>
        <v>3.0491473843214292E-2</v>
      </c>
      <c r="G4172" s="3" t="str">
        <f>VLOOKUP(Table3[[#This Row],[PRODUCT ID]],Table1[[PRODUCT]:[SELLING PRICE]],1,FALSE)</f>
        <v>Product1024</v>
      </c>
      <c r="H4172" s="3" t="str">
        <f>VLOOKUP(Table3[[#This Row],[PRODUCT ID]],Table1[[PRODUCT]:[SELLING PRICE]],2,FALSE)</f>
        <v>Category1</v>
      </c>
      <c r="I4172" s="3" t="str">
        <f>VLOOKUP(Table3[[#This Row],[PRODUCT ID]],Table1[[PRODUCT]:[SELLING PRICE]],3,FALSE)</f>
        <v>Kg</v>
      </c>
      <c r="J4172" s="16">
        <f ca="1">VLOOKUP(Table3[[#This Row],[PRODUCT ID]],Table1[[PRODUCT]:[SELLING PRICE]],4,FALSE)</f>
        <v>204</v>
      </c>
      <c r="K4172" s="16">
        <f ca="1">VLOOKUP(Table3[[#This Row],[PRODUCT ID]],Table1[[PRODUCT]:[SELLING PRICE]],5,FALSE)</f>
        <v>119.29821392491924</v>
      </c>
      <c r="L4172" s="16">
        <f ca="1">J4172*Table3[[#This Row],[QUANTITY]]</f>
        <v>2652</v>
      </c>
      <c r="M4172" s="16">
        <f ca="1">K4172*Table3[[#This Row],[QUANTITY]]*(1-Table3[[#This Row],[DISCOUNT %]])</f>
        <v>1503.5882622213101</v>
      </c>
      <c r="N4172" s="3">
        <f>DAY(Table3[[#This Row],[DATE]])</f>
        <v>2</v>
      </c>
      <c r="O4172" s="3" t="str">
        <f>TEXT(Table3[[#This Row],[DATE]],"mmm")</f>
        <v>Jun</v>
      </c>
      <c r="P4172" s="3">
        <f>YEAR(Table3[[#This Row],[DATE]])</f>
        <v>2032</v>
      </c>
    </row>
    <row r="4173" spans="1:16" x14ac:dyDescent="0.3">
      <c r="A4173" s="6">
        <v>48368</v>
      </c>
      <c r="B4173" s="7" t="s">
        <v>2077</v>
      </c>
      <c r="C4173" s="9">
        <f t="shared" ca="1" si="130"/>
        <v>5</v>
      </c>
      <c r="D4173" s="9" t="s">
        <v>2117</v>
      </c>
      <c r="E4173" s="9" t="s">
        <v>2116</v>
      </c>
      <c r="F4173" s="10">
        <f t="shared" ca="1" si="131"/>
        <v>6.2507320556692766E-2</v>
      </c>
      <c r="G4173" s="3" t="str">
        <f>VLOOKUP(Table3[[#This Row],[PRODUCT ID]],Table1[[PRODUCT]:[SELLING PRICE]],1,FALSE)</f>
        <v>Product1025</v>
      </c>
      <c r="H4173" s="3" t="str">
        <f>VLOOKUP(Table3[[#This Row],[PRODUCT ID]],Table1[[PRODUCT]:[SELLING PRICE]],2,FALSE)</f>
        <v>Category2</v>
      </c>
      <c r="I4173" s="3" t="str">
        <f>VLOOKUP(Table3[[#This Row],[PRODUCT ID]],Table1[[PRODUCT]:[SELLING PRICE]],3,FALSE)</f>
        <v>Kg</v>
      </c>
      <c r="J4173" s="16">
        <f ca="1">VLOOKUP(Table3[[#This Row],[PRODUCT ID]],Table1[[PRODUCT]:[SELLING PRICE]],4,FALSE)</f>
        <v>9</v>
      </c>
      <c r="K4173" s="16">
        <f ca="1">VLOOKUP(Table3[[#This Row],[PRODUCT ID]],Table1[[PRODUCT]:[SELLING PRICE]],5,FALSE)</f>
        <v>42.145150888060769</v>
      </c>
      <c r="L4173" s="16">
        <f ca="1">J4173*Table3[[#This Row],[QUANTITY]]</f>
        <v>45</v>
      </c>
      <c r="M4173" s="16">
        <f ca="1">K4173*Table3[[#This Row],[QUANTITY]]*(1-Table3[[#This Row],[DISCOUNT %]])</f>
        <v>197.55385215795283</v>
      </c>
      <c r="N4173" s="3">
        <f>DAY(Table3[[#This Row],[DATE]])</f>
        <v>3</v>
      </c>
      <c r="O4173" s="3" t="str">
        <f>TEXT(Table3[[#This Row],[DATE]],"mmm")</f>
        <v>Jun</v>
      </c>
      <c r="P4173" s="3">
        <f>YEAR(Table3[[#This Row],[DATE]])</f>
        <v>2032</v>
      </c>
    </row>
    <row r="4174" spans="1:16" x14ac:dyDescent="0.3">
      <c r="A4174" s="6">
        <v>48369</v>
      </c>
      <c r="B4174" s="7" t="s">
        <v>2078</v>
      </c>
      <c r="C4174" s="9">
        <f t="shared" ca="1" si="130"/>
        <v>3</v>
      </c>
      <c r="D4174" s="9" t="s">
        <v>2116</v>
      </c>
      <c r="E4174" s="9" t="s">
        <v>2118</v>
      </c>
      <c r="F4174" s="10">
        <f t="shared" ca="1" si="131"/>
        <v>3.0396390504958737E-2</v>
      </c>
      <c r="G4174" s="3" t="str">
        <f>VLOOKUP(Table3[[#This Row],[PRODUCT ID]],Table1[[PRODUCT]:[SELLING PRICE]],1,FALSE)</f>
        <v>Product1026</v>
      </c>
      <c r="H4174" s="3" t="str">
        <f>VLOOKUP(Table3[[#This Row],[PRODUCT ID]],Table1[[PRODUCT]:[SELLING PRICE]],2,FALSE)</f>
        <v>Category3</v>
      </c>
      <c r="I4174" s="3" t="str">
        <f>VLOOKUP(Table3[[#This Row],[PRODUCT ID]],Table1[[PRODUCT]:[SELLING PRICE]],3,FALSE)</f>
        <v>Lt</v>
      </c>
      <c r="J4174" s="16">
        <f ca="1">VLOOKUP(Table3[[#This Row],[PRODUCT ID]],Table1[[PRODUCT]:[SELLING PRICE]],4,FALSE)</f>
        <v>246</v>
      </c>
      <c r="K4174" s="16">
        <f ca="1">VLOOKUP(Table3[[#This Row],[PRODUCT ID]],Table1[[PRODUCT]:[SELLING PRICE]],5,FALSE)</f>
        <v>176.51426837121275</v>
      </c>
      <c r="L4174" s="16">
        <f ca="1">J4174*Table3[[#This Row],[QUANTITY]]</f>
        <v>738</v>
      </c>
      <c r="M4174" s="16">
        <f ca="1">K4174*Table3[[#This Row],[QUANTITY]]*(1-Table3[[#This Row],[DISCOUNT %]])</f>
        <v>513.44661522031288</v>
      </c>
      <c r="N4174" s="3">
        <f>DAY(Table3[[#This Row],[DATE]])</f>
        <v>4</v>
      </c>
      <c r="O4174" s="3" t="str">
        <f>TEXT(Table3[[#This Row],[DATE]],"mmm")</f>
        <v>Jun</v>
      </c>
      <c r="P4174" s="3">
        <f>YEAR(Table3[[#This Row],[DATE]])</f>
        <v>2032</v>
      </c>
    </row>
    <row r="4175" spans="1:16" x14ac:dyDescent="0.3">
      <c r="A4175" s="6">
        <v>48370</v>
      </c>
      <c r="B4175" s="7" t="s">
        <v>2079</v>
      </c>
      <c r="C4175" s="9">
        <f t="shared" ca="1" si="130"/>
        <v>15</v>
      </c>
      <c r="D4175" s="9" t="s">
        <v>2116</v>
      </c>
      <c r="E4175" s="9" t="s">
        <v>2116</v>
      </c>
      <c r="F4175" s="10">
        <f t="shared" ca="1" si="131"/>
        <v>4.7146773461259506E-2</v>
      </c>
      <c r="G4175" s="3" t="str">
        <f>VLOOKUP(Table3[[#This Row],[PRODUCT ID]],Table1[[PRODUCT]:[SELLING PRICE]],1,FALSE)</f>
        <v>Product1027</v>
      </c>
      <c r="H4175" s="3" t="str">
        <f>VLOOKUP(Table3[[#This Row],[PRODUCT ID]],Table1[[PRODUCT]:[SELLING PRICE]],2,FALSE)</f>
        <v>Category4</v>
      </c>
      <c r="I4175" s="3" t="str">
        <f>VLOOKUP(Table3[[#This Row],[PRODUCT ID]],Table1[[PRODUCT]:[SELLING PRICE]],3,FALSE)</f>
        <v>Kg</v>
      </c>
      <c r="J4175" s="16">
        <f ca="1">VLOOKUP(Table3[[#This Row],[PRODUCT ID]],Table1[[PRODUCT]:[SELLING PRICE]],4,FALSE)</f>
        <v>102</v>
      </c>
      <c r="K4175" s="16">
        <f ca="1">VLOOKUP(Table3[[#This Row],[PRODUCT ID]],Table1[[PRODUCT]:[SELLING PRICE]],5,FALSE)</f>
        <v>250.09498013559585</v>
      </c>
      <c r="L4175" s="16">
        <f ca="1">J4175*Table3[[#This Row],[QUANTITY]]</f>
        <v>1530</v>
      </c>
      <c r="M4175" s="16">
        <f ca="1">K4175*Table3[[#This Row],[QUANTITY]]*(1-Table3[[#This Row],[DISCOUNT %]])</f>
        <v>3574.5571314501708</v>
      </c>
      <c r="N4175" s="3">
        <f>DAY(Table3[[#This Row],[DATE]])</f>
        <v>5</v>
      </c>
      <c r="O4175" s="3" t="str">
        <f>TEXT(Table3[[#This Row],[DATE]],"mmm")</f>
        <v>Jun</v>
      </c>
      <c r="P4175" s="3">
        <f>YEAR(Table3[[#This Row],[DATE]])</f>
        <v>2032</v>
      </c>
    </row>
    <row r="4176" spans="1:16" x14ac:dyDescent="0.3">
      <c r="A4176" s="6">
        <v>48371</v>
      </c>
      <c r="B4176" s="7" t="s">
        <v>2080</v>
      </c>
      <c r="C4176" s="9">
        <f t="shared" ca="1" si="130"/>
        <v>13</v>
      </c>
      <c r="D4176" s="9" t="s">
        <v>2116</v>
      </c>
      <c r="E4176" s="9" t="s">
        <v>2116</v>
      </c>
      <c r="F4176" s="10">
        <f t="shared" ca="1" si="131"/>
        <v>8.3791661882413243E-2</v>
      </c>
      <c r="G4176" s="3" t="str">
        <f>VLOOKUP(Table3[[#This Row],[PRODUCT ID]],Table1[[PRODUCT]:[SELLING PRICE]],1,FALSE)</f>
        <v>Product1028</v>
      </c>
      <c r="H4176" s="3" t="str">
        <f>VLOOKUP(Table3[[#This Row],[PRODUCT ID]],Table1[[PRODUCT]:[SELLING PRICE]],2,FALSE)</f>
        <v>Category5</v>
      </c>
      <c r="I4176" s="3" t="str">
        <f>VLOOKUP(Table3[[#This Row],[PRODUCT ID]],Table1[[PRODUCT]:[SELLING PRICE]],3,FALSE)</f>
        <v>Lt</v>
      </c>
      <c r="J4176" s="16">
        <f ca="1">VLOOKUP(Table3[[#This Row],[PRODUCT ID]],Table1[[PRODUCT]:[SELLING PRICE]],4,FALSE)</f>
        <v>20</v>
      </c>
      <c r="K4176" s="16">
        <f ca="1">VLOOKUP(Table3[[#This Row],[PRODUCT ID]],Table1[[PRODUCT]:[SELLING PRICE]],5,FALSE)</f>
        <v>92.941222057542305</v>
      </c>
      <c r="L4176" s="16">
        <f ca="1">J4176*Table3[[#This Row],[QUANTITY]]</f>
        <v>260</v>
      </c>
      <c r="M4176" s="16">
        <f ca="1">K4176*Table3[[#This Row],[QUANTITY]]*(1-Table3[[#This Row],[DISCOUNT %]])</f>
        <v>1106.9957938514597</v>
      </c>
      <c r="N4176" s="3">
        <f>DAY(Table3[[#This Row],[DATE]])</f>
        <v>6</v>
      </c>
      <c r="O4176" s="3" t="str">
        <f>TEXT(Table3[[#This Row],[DATE]],"mmm")</f>
        <v>Jun</v>
      </c>
      <c r="P4176" s="3">
        <f>YEAR(Table3[[#This Row],[DATE]])</f>
        <v>2032</v>
      </c>
    </row>
    <row r="4177" spans="1:16" x14ac:dyDescent="0.3">
      <c r="A4177" s="6">
        <v>48372</v>
      </c>
      <c r="B4177" s="7" t="s">
        <v>2081</v>
      </c>
      <c r="C4177" s="9">
        <f t="shared" ca="1" si="130"/>
        <v>14</v>
      </c>
      <c r="D4177" s="9" t="s">
        <v>2116</v>
      </c>
      <c r="E4177" s="9" t="s">
        <v>2116</v>
      </c>
      <c r="F4177" s="10">
        <f t="shared" ca="1" si="131"/>
        <v>2.7217755788666278E-2</v>
      </c>
      <c r="G4177" s="3" t="str">
        <f>VLOOKUP(Table3[[#This Row],[PRODUCT ID]],Table1[[PRODUCT]:[SELLING PRICE]],1,FALSE)</f>
        <v>Product1029</v>
      </c>
      <c r="H4177" s="3" t="str">
        <f>VLOOKUP(Table3[[#This Row],[PRODUCT ID]],Table1[[PRODUCT]:[SELLING PRICE]],2,FALSE)</f>
        <v>Category1</v>
      </c>
      <c r="I4177" s="3" t="str">
        <f>VLOOKUP(Table3[[#This Row],[PRODUCT ID]],Table1[[PRODUCT]:[SELLING PRICE]],3,FALSE)</f>
        <v>Ft</v>
      </c>
      <c r="J4177" s="16">
        <f ca="1">VLOOKUP(Table3[[#This Row],[PRODUCT ID]],Table1[[PRODUCT]:[SELLING PRICE]],4,FALSE)</f>
        <v>149</v>
      </c>
      <c r="K4177" s="16">
        <f ca="1">VLOOKUP(Table3[[#This Row],[PRODUCT ID]],Table1[[PRODUCT]:[SELLING PRICE]],5,FALSE)</f>
        <v>261.91681286593428</v>
      </c>
      <c r="L4177" s="16">
        <f ca="1">J4177*Table3[[#This Row],[QUANTITY]]</f>
        <v>2086</v>
      </c>
      <c r="M4177" s="16">
        <f ca="1">K4177*Table3[[#This Row],[QUANTITY]]*(1-Table3[[#This Row],[DISCOUNT %]])</f>
        <v>3567.0323502296483</v>
      </c>
      <c r="N4177" s="3">
        <f>DAY(Table3[[#This Row],[DATE]])</f>
        <v>7</v>
      </c>
      <c r="O4177" s="3" t="str">
        <f>TEXT(Table3[[#This Row],[DATE]],"mmm")</f>
        <v>Jun</v>
      </c>
      <c r="P4177" s="3">
        <f>YEAR(Table3[[#This Row],[DATE]])</f>
        <v>2032</v>
      </c>
    </row>
    <row r="4178" spans="1:16" x14ac:dyDescent="0.3">
      <c r="A4178" s="6">
        <v>48373</v>
      </c>
      <c r="B4178" s="7" t="s">
        <v>2082</v>
      </c>
      <c r="C4178" s="9">
        <f t="shared" ca="1" si="130"/>
        <v>11</v>
      </c>
      <c r="D4178" s="9" t="s">
        <v>2115</v>
      </c>
      <c r="E4178" s="9" t="s">
        <v>2116</v>
      </c>
      <c r="F4178" s="10">
        <f t="shared" ca="1" si="131"/>
        <v>6.4534095094030075E-2</v>
      </c>
      <c r="G4178" s="3" t="str">
        <f>VLOOKUP(Table3[[#This Row],[PRODUCT ID]],Table1[[PRODUCT]:[SELLING PRICE]],1,FALSE)</f>
        <v>Product1030</v>
      </c>
      <c r="H4178" s="3" t="str">
        <f>VLOOKUP(Table3[[#This Row],[PRODUCT ID]],Table1[[PRODUCT]:[SELLING PRICE]],2,FALSE)</f>
        <v>Category2</v>
      </c>
      <c r="I4178" s="3" t="str">
        <f>VLOOKUP(Table3[[#This Row],[PRODUCT ID]],Table1[[PRODUCT]:[SELLING PRICE]],3,FALSE)</f>
        <v>Kg</v>
      </c>
      <c r="J4178" s="16">
        <f ca="1">VLOOKUP(Table3[[#This Row],[PRODUCT ID]],Table1[[PRODUCT]:[SELLING PRICE]],4,FALSE)</f>
        <v>248</v>
      </c>
      <c r="K4178" s="16">
        <f ca="1">VLOOKUP(Table3[[#This Row],[PRODUCT ID]],Table1[[PRODUCT]:[SELLING PRICE]],5,FALSE)</f>
        <v>221.16587214857773</v>
      </c>
      <c r="L4178" s="16">
        <f ca="1">J4178*Table3[[#This Row],[QUANTITY]]</f>
        <v>2728</v>
      </c>
      <c r="M4178" s="16">
        <f ca="1">K4178*Table3[[#This Row],[QUANTITY]]*(1-Table3[[#This Row],[DISCOUNT %]])</f>
        <v>2275.8244599616605</v>
      </c>
      <c r="N4178" s="3">
        <f>DAY(Table3[[#This Row],[DATE]])</f>
        <v>8</v>
      </c>
      <c r="O4178" s="3" t="str">
        <f>TEXT(Table3[[#This Row],[DATE]],"mmm")</f>
        <v>Jun</v>
      </c>
      <c r="P4178" s="3">
        <f>YEAR(Table3[[#This Row],[DATE]])</f>
        <v>2032</v>
      </c>
    </row>
    <row r="4179" spans="1:16" x14ac:dyDescent="0.3">
      <c r="A4179" s="6">
        <v>48374</v>
      </c>
      <c r="B4179" s="7" t="s">
        <v>2083</v>
      </c>
      <c r="C4179" s="9">
        <f t="shared" ca="1" si="130"/>
        <v>5</v>
      </c>
      <c r="D4179" s="9" t="s">
        <v>2116</v>
      </c>
      <c r="E4179" s="9" t="s">
        <v>2116</v>
      </c>
      <c r="F4179" s="10">
        <f t="shared" ca="1" si="131"/>
        <v>7.3573135374625735E-3</v>
      </c>
      <c r="G4179" s="3" t="str">
        <f>VLOOKUP(Table3[[#This Row],[PRODUCT ID]],Table1[[PRODUCT]:[SELLING PRICE]],1,FALSE)</f>
        <v>Product1031</v>
      </c>
      <c r="H4179" s="3" t="str">
        <f>VLOOKUP(Table3[[#This Row],[PRODUCT ID]],Table1[[PRODUCT]:[SELLING PRICE]],2,FALSE)</f>
        <v>Category3</v>
      </c>
      <c r="I4179" s="3" t="str">
        <f>VLOOKUP(Table3[[#This Row],[PRODUCT ID]],Table1[[PRODUCT]:[SELLING PRICE]],3,FALSE)</f>
        <v>No</v>
      </c>
      <c r="J4179" s="16">
        <f ca="1">VLOOKUP(Table3[[#This Row],[PRODUCT ID]],Table1[[PRODUCT]:[SELLING PRICE]],4,FALSE)</f>
        <v>220</v>
      </c>
      <c r="K4179" s="16">
        <f ca="1">VLOOKUP(Table3[[#This Row],[PRODUCT ID]],Table1[[PRODUCT]:[SELLING PRICE]],5,FALSE)</f>
        <v>148.67460080064939</v>
      </c>
      <c r="L4179" s="16">
        <f ca="1">J4179*Table3[[#This Row],[QUANTITY]]</f>
        <v>1100</v>
      </c>
      <c r="M4179" s="16">
        <f ca="1">K4179*Table3[[#This Row],[QUANTITY]]*(1-Table3[[#This Row],[DISCOUNT %]])</f>
        <v>737.90377573750959</v>
      </c>
      <c r="N4179" s="3">
        <f>DAY(Table3[[#This Row],[DATE]])</f>
        <v>9</v>
      </c>
      <c r="O4179" s="3" t="str">
        <f>TEXT(Table3[[#This Row],[DATE]],"mmm")</f>
        <v>Jun</v>
      </c>
      <c r="P4179" s="3">
        <f>YEAR(Table3[[#This Row],[DATE]])</f>
        <v>2032</v>
      </c>
    </row>
    <row r="4180" spans="1:16" x14ac:dyDescent="0.3">
      <c r="A4180" s="6">
        <v>48375</v>
      </c>
      <c r="B4180" s="7" t="s">
        <v>2084</v>
      </c>
      <c r="C4180" s="9">
        <f t="shared" ca="1" si="130"/>
        <v>8</v>
      </c>
      <c r="D4180" s="9" t="s">
        <v>2117</v>
      </c>
      <c r="E4180" s="9" t="s">
        <v>2118</v>
      </c>
      <c r="F4180" s="10">
        <f t="shared" ca="1" si="131"/>
        <v>4.1518511544249584E-2</v>
      </c>
      <c r="G4180" s="3" t="str">
        <f>VLOOKUP(Table3[[#This Row],[PRODUCT ID]],Table1[[PRODUCT]:[SELLING PRICE]],1,FALSE)</f>
        <v>Product1032</v>
      </c>
      <c r="H4180" s="3" t="str">
        <f>VLOOKUP(Table3[[#This Row],[PRODUCT ID]],Table1[[PRODUCT]:[SELLING PRICE]],2,FALSE)</f>
        <v>Category4</v>
      </c>
      <c r="I4180" s="3" t="str">
        <f>VLOOKUP(Table3[[#This Row],[PRODUCT ID]],Table1[[PRODUCT]:[SELLING PRICE]],3,FALSE)</f>
        <v>No</v>
      </c>
      <c r="J4180" s="16">
        <f ca="1">VLOOKUP(Table3[[#This Row],[PRODUCT ID]],Table1[[PRODUCT]:[SELLING PRICE]],4,FALSE)</f>
        <v>109</v>
      </c>
      <c r="K4180" s="16">
        <f ca="1">VLOOKUP(Table3[[#This Row],[PRODUCT ID]],Table1[[PRODUCT]:[SELLING PRICE]],5,FALSE)</f>
        <v>101.84715644123206</v>
      </c>
      <c r="L4180" s="16">
        <f ca="1">J4180*Table3[[#This Row],[QUANTITY]]</f>
        <v>872</v>
      </c>
      <c r="M4180" s="16">
        <f ca="1">K4180*Table3[[#This Row],[QUANTITY]]*(1-Table3[[#This Row],[DISCOUNT %]])</f>
        <v>780.94891280622221</v>
      </c>
      <c r="N4180" s="3">
        <f>DAY(Table3[[#This Row],[DATE]])</f>
        <v>10</v>
      </c>
      <c r="O4180" s="3" t="str">
        <f>TEXT(Table3[[#This Row],[DATE]],"mmm")</f>
        <v>Jun</v>
      </c>
      <c r="P4180" s="3">
        <f>YEAR(Table3[[#This Row],[DATE]])</f>
        <v>2032</v>
      </c>
    </row>
    <row r="4181" spans="1:16" x14ac:dyDescent="0.3">
      <c r="A4181" s="6">
        <v>48376</v>
      </c>
      <c r="B4181" s="7" t="s">
        <v>2085</v>
      </c>
      <c r="C4181" s="9">
        <f t="shared" ca="1" si="130"/>
        <v>8</v>
      </c>
      <c r="D4181" s="9" t="s">
        <v>2115</v>
      </c>
      <c r="E4181" s="9" t="s">
        <v>2118</v>
      </c>
      <c r="F4181" s="10">
        <f t="shared" ca="1" si="131"/>
        <v>4.8072486855581492E-2</v>
      </c>
      <c r="G4181" s="3" t="str">
        <f>VLOOKUP(Table3[[#This Row],[PRODUCT ID]],Table1[[PRODUCT]:[SELLING PRICE]],1,FALSE)</f>
        <v>Product1033</v>
      </c>
      <c r="H4181" s="3" t="str">
        <f>VLOOKUP(Table3[[#This Row],[PRODUCT ID]],Table1[[PRODUCT]:[SELLING PRICE]],2,FALSE)</f>
        <v>Category1</v>
      </c>
      <c r="I4181" s="3" t="str">
        <f>VLOOKUP(Table3[[#This Row],[PRODUCT ID]],Table1[[PRODUCT]:[SELLING PRICE]],3,FALSE)</f>
        <v>Ft</v>
      </c>
      <c r="J4181" s="16">
        <f ca="1">VLOOKUP(Table3[[#This Row],[PRODUCT ID]],Table1[[PRODUCT]:[SELLING PRICE]],4,FALSE)</f>
        <v>73</v>
      </c>
      <c r="K4181" s="16">
        <f ca="1">VLOOKUP(Table3[[#This Row],[PRODUCT ID]],Table1[[PRODUCT]:[SELLING PRICE]],5,FALSE)</f>
        <v>290.27804815391801</v>
      </c>
      <c r="L4181" s="16">
        <f ca="1">J4181*Table3[[#This Row],[QUANTITY]]</f>
        <v>584</v>
      </c>
      <c r="M4181" s="16">
        <f ca="1">K4181*Table3[[#This Row],[QUANTITY]]*(1-Table3[[#This Row],[DISCOUNT %]])</f>
        <v>2210.5892839965995</v>
      </c>
      <c r="N4181" s="3">
        <f>DAY(Table3[[#This Row],[DATE]])</f>
        <v>11</v>
      </c>
      <c r="O4181" s="3" t="str">
        <f>TEXT(Table3[[#This Row],[DATE]],"mmm")</f>
        <v>Jun</v>
      </c>
      <c r="P4181" s="3">
        <f>YEAR(Table3[[#This Row],[DATE]])</f>
        <v>2032</v>
      </c>
    </row>
    <row r="4182" spans="1:16" x14ac:dyDescent="0.3">
      <c r="A4182" s="6">
        <v>48377</v>
      </c>
      <c r="B4182" s="7" t="s">
        <v>2086</v>
      </c>
      <c r="C4182" s="9">
        <f t="shared" ca="1" si="130"/>
        <v>8</v>
      </c>
      <c r="D4182" s="9" t="s">
        <v>2115</v>
      </c>
      <c r="E4182" s="9" t="s">
        <v>2116</v>
      </c>
      <c r="F4182" s="10">
        <f t="shared" ca="1" si="131"/>
        <v>7.8479439637188453E-2</v>
      </c>
      <c r="G4182" s="3" t="str">
        <f>VLOOKUP(Table3[[#This Row],[PRODUCT ID]],Table1[[PRODUCT]:[SELLING PRICE]],1,FALSE)</f>
        <v>Product1034</v>
      </c>
      <c r="H4182" s="3" t="str">
        <f>VLOOKUP(Table3[[#This Row],[PRODUCT ID]],Table1[[PRODUCT]:[SELLING PRICE]],2,FALSE)</f>
        <v>Category2</v>
      </c>
      <c r="I4182" s="3" t="str">
        <f>VLOOKUP(Table3[[#This Row],[PRODUCT ID]],Table1[[PRODUCT]:[SELLING PRICE]],3,FALSE)</f>
        <v>No</v>
      </c>
      <c r="J4182" s="16">
        <f ca="1">VLOOKUP(Table3[[#This Row],[PRODUCT ID]],Table1[[PRODUCT]:[SELLING PRICE]],4,FALSE)</f>
        <v>132</v>
      </c>
      <c r="K4182" s="16">
        <f ca="1">VLOOKUP(Table3[[#This Row],[PRODUCT ID]],Table1[[PRODUCT]:[SELLING PRICE]],5,FALSE)</f>
        <v>282.30551172861698</v>
      </c>
      <c r="L4182" s="16">
        <f ca="1">J4182*Table3[[#This Row],[QUANTITY]]</f>
        <v>1056</v>
      </c>
      <c r="M4182" s="16">
        <f ca="1">K4182*Table3[[#This Row],[QUANTITY]]*(1-Table3[[#This Row],[DISCOUNT %]])</f>
        <v>2081.2026668933231</v>
      </c>
      <c r="N4182" s="3">
        <f>DAY(Table3[[#This Row],[DATE]])</f>
        <v>12</v>
      </c>
      <c r="O4182" s="3" t="str">
        <f>TEXT(Table3[[#This Row],[DATE]],"mmm")</f>
        <v>Jun</v>
      </c>
      <c r="P4182" s="3">
        <f>YEAR(Table3[[#This Row],[DATE]])</f>
        <v>2032</v>
      </c>
    </row>
    <row r="4183" spans="1:16" x14ac:dyDescent="0.3">
      <c r="A4183" s="6">
        <v>48378</v>
      </c>
      <c r="B4183" s="7" t="s">
        <v>2087</v>
      </c>
      <c r="C4183" s="9">
        <f t="shared" ca="1" si="130"/>
        <v>8</v>
      </c>
      <c r="D4183" s="9" t="s">
        <v>2115</v>
      </c>
      <c r="E4183" s="9" t="s">
        <v>2116</v>
      </c>
      <c r="F4183" s="10">
        <f t="shared" ca="1" si="131"/>
        <v>1.7115580620963612E-2</v>
      </c>
      <c r="G4183" s="3" t="str">
        <f>VLOOKUP(Table3[[#This Row],[PRODUCT ID]],Table1[[PRODUCT]:[SELLING PRICE]],1,FALSE)</f>
        <v>Product1035</v>
      </c>
      <c r="H4183" s="3" t="str">
        <f>VLOOKUP(Table3[[#This Row],[PRODUCT ID]],Table1[[PRODUCT]:[SELLING PRICE]],2,FALSE)</f>
        <v>Category3</v>
      </c>
      <c r="I4183" s="3" t="str">
        <f>VLOOKUP(Table3[[#This Row],[PRODUCT ID]],Table1[[PRODUCT]:[SELLING PRICE]],3,FALSE)</f>
        <v>Kg</v>
      </c>
      <c r="J4183" s="16">
        <f ca="1">VLOOKUP(Table3[[#This Row],[PRODUCT ID]],Table1[[PRODUCT]:[SELLING PRICE]],4,FALSE)</f>
        <v>103</v>
      </c>
      <c r="K4183" s="16">
        <f ca="1">VLOOKUP(Table3[[#This Row],[PRODUCT ID]],Table1[[PRODUCT]:[SELLING PRICE]],5,FALSE)</f>
        <v>102.30224416629972</v>
      </c>
      <c r="L4183" s="16">
        <f ca="1">J4183*Table3[[#This Row],[QUANTITY]]</f>
        <v>824</v>
      </c>
      <c r="M4183" s="16">
        <f ca="1">K4183*Table3[[#This Row],[QUANTITY]]*(1-Table3[[#This Row],[DISCOUNT %]])</f>
        <v>804.4102548685272</v>
      </c>
      <c r="N4183" s="3">
        <f>DAY(Table3[[#This Row],[DATE]])</f>
        <v>13</v>
      </c>
      <c r="O4183" s="3" t="str">
        <f>TEXT(Table3[[#This Row],[DATE]],"mmm")</f>
        <v>Jun</v>
      </c>
      <c r="P4183" s="3">
        <f>YEAR(Table3[[#This Row],[DATE]])</f>
        <v>2032</v>
      </c>
    </row>
    <row r="4184" spans="1:16" x14ac:dyDescent="0.3">
      <c r="A4184" s="6">
        <v>48379</v>
      </c>
      <c r="B4184" s="7" t="s">
        <v>2088</v>
      </c>
      <c r="C4184" s="9">
        <f t="shared" ca="1" si="130"/>
        <v>4</v>
      </c>
      <c r="D4184" s="9" t="s">
        <v>2116</v>
      </c>
      <c r="E4184" s="9" t="s">
        <v>2116</v>
      </c>
      <c r="F4184" s="10">
        <f t="shared" ca="1" si="131"/>
        <v>8.4256899162319543E-2</v>
      </c>
      <c r="G4184" s="3" t="str">
        <f>VLOOKUP(Table3[[#This Row],[PRODUCT ID]],Table1[[PRODUCT]:[SELLING PRICE]],1,FALSE)</f>
        <v>Product1036</v>
      </c>
      <c r="H4184" s="3" t="str">
        <f>VLOOKUP(Table3[[#This Row],[PRODUCT ID]],Table1[[PRODUCT]:[SELLING PRICE]],2,FALSE)</f>
        <v>Category4</v>
      </c>
      <c r="I4184" s="3" t="str">
        <f>VLOOKUP(Table3[[#This Row],[PRODUCT ID]],Table1[[PRODUCT]:[SELLING PRICE]],3,FALSE)</f>
        <v>Kg</v>
      </c>
      <c r="J4184" s="16">
        <f ca="1">VLOOKUP(Table3[[#This Row],[PRODUCT ID]],Table1[[PRODUCT]:[SELLING PRICE]],4,FALSE)</f>
        <v>40</v>
      </c>
      <c r="K4184" s="16">
        <f ca="1">VLOOKUP(Table3[[#This Row],[PRODUCT ID]],Table1[[PRODUCT]:[SELLING PRICE]],5,FALSE)</f>
        <v>169.62601216108337</v>
      </c>
      <c r="L4184" s="16">
        <f ca="1">J4184*Table3[[#This Row],[QUANTITY]]</f>
        <v>160</v>
      </c>
      <c r="M4184" s="16">
        <f ca="1">K4184*Table3[[#This Row],[QUANTITY]]*(1-Table3[[#This Row],[DISCOUNT %]])</f>
        <v>621.33540143648224</v>
      </c>
      <c r="N4184" s="3">
        <f>DAY(Table3[[#This Row],[DATE]])</f>
        <v>14</v>
      </c>
      <c r="O4184" s="3" t="str">
        <f>TEXT(Table3[[#This Row],[DATE]],"mmm")</f>
        <v>Jun</v>
      </c>
      <c r="P4184" s="3">
        <f>YEAR(Table3[[#This Row],[DATE]])</f>
        <v>2032</v>
      </c>
    </row>
    <row r="4185" spans="1:16" x14ac:dyDescent="0.3">
      <c r="A4185" s="6">
        <v>48380</v>
      </c>
      <c r="B4185" s="7" t="s">
        <v>2089</v>
      </c>
      <c r="C4185" s="9">
        <f t="shared" ca="1" si="130"/>
        <v>8</v>
      </c>
      <c r="D4185" s="9" t="s">
        <v>2116</v>
      </c>
      <c r="E4185" s="9" t="s">
        <v>2116</v>
      </c>
      <c r="F4185" s="10">
        <f t="shared" ca="1" si="131"/>
        <v>9.5708561012564697E-2</v>
      </c>
      <c r="G4185" s="3" t="str">
        <f>VLOOKUP(Table3[[#This Row],[PRODUCT ID]],Table1[[PRODUCT]:[SELLING PRICE]],1,FALSE)</f>
        <v>Product1037</v>
      </c>
      <c r="H4185" s="3" t="str">
        <f>VLOOKUP(Table3[[#This Row],[PRODUCT ID]],Table1[[PRODUCT]:[SELLING PRICE]],2,FALSE)</f>
        <v>Category5</v>
      </c>
      <c r="I4185" s="3" t="str">
        <f>VLOOKUP(Table3[[#This Row],[PRODUCT ID]],Table1[[PRODUCT]:[SELLING PRICE]],3,FALSE)</f>
        <v>Lt</v>
      </c>
      <c r="J4185" s="16">
        <f ca="1">VLOOKUP(Table3[[#This Row],[PRODUCT ID]],Table1[[PRODUCT]:[SELLING PRICE]],4,FALSE)</f>
        <v>118</v>
      </c>
      <c r="K4185" s="16">
        <f ca="1">VLOOKUP(Table3[[#This Row],[PRODUCT ID]],Table1[[PRODUCT]:[SELLING PRICE]],5,FALSE)</f>
        <v>51.585956341429764</v>
      </c>
      <c r="L4185" s="16">
        <f ca="1">J4185*Table3[[#This Row],[QUANTITY]]</f>
        <v>944</v>
      </c>
      <c r="M4185" s="16">
        <f ca="1">K4185*Table3[[#This Row],[QUANTITY]]*(1-Table3[[#This Row],[DISCOUNT %]])</f>
        <v>373.18990953227626</v>
      </c>
      <c r="N4185" s="3">
        <f>DAY(Table3[[#This Row],[DATE]])</f>
        <v>15</v>
      </c>
      <c r="O4185" s="3" t="str">
        <f>TEXT(Table3[[#This Row],[DATE]],"mmm")</f>
        <v>Jun</v>
      </c>
      <c r="P4185" s="3">
        <f>YEAR(Table3[[#This Row],[DATE]])</f>
        <v>2032</v>
      </c>
    </row>
    <row r="4186" spans="1:16" x14ac:dyDescent="0.3">
      <c r="A4186" s="6">
        <v>48381</v>
      </c>
      <c r="B4186" s="7" t="s">
        <v>2090</v>
      </c>
      <c r="C4186" s="9">
        <f t="shared" ca="1" si="130"/>
        <v>7</v>
      </c>
      <c r="D4186" s="9" t="s">
        <v>2116</v>
      </c>
      <c r="E4186" s="9" t="s">
        <v>2118</v>
      </c>
      <c r="F4186" s="10">
        <f t="shared" ca="1" si="131"/>
        <v>4.2248333730932758E-2</v>
      </c>
      <c r="G4186" s="3" t="str">
        <f>VLOOKUP(Table3[[#This Row],[PRODUCT ID]],Table1[[PRODUCT]:[SELLING PRICE]],1,FALSE)</f>
        <v>Product1038</v>
      </c>
      <c r="H4186" s="3" t="str">
        <f>VLOOKUP(Table3[[#This Row],[PRODUCT ID]],Table1[[PRODUCT]:[SELLING PRICE]],2,FALSE)</f>
        <v>Category1</v>
      </c>
      <c r="I4186" s="3" t="str">
        <f>VLOOKUP(Table3[[#This Row],[PRODUCT ID]],Table1[[PRODUCT]:[SELLING PRICE]],3,FALSE)</f>
        <v>Kg</v>
      </c>
      <c r="J4186" s="16">
        <f ca="1">VLOOKUP(Table3[[#This Row],[PRODUCT ID]],Table1[[PRODUCT]:[SELLING PRICE]],4,FALSE)</f>
        <v>207</v>
      </c>
      <c r="K4186" s="16">
        <f ca="1">VLOOKUP(Table3[[#This Row],[PRODUCT ID]],Table1[[PRODUCT]:[SELLING PRICE]],5,FALSE)</f>
        <v>137.42797099971241</v>
      </c>
      <c r="L4186" s="16">
        <f ca="1">J4186*Table3[[#This Row],[QUANTITY]]</f>
        <v>1449</v>
      </c>
      <c r="M4186" s="16">
        <f ca="1">K4186*Table3[[#This Row],[QUANTITY]]*(1-Table3[[#This Row],[DISCOUNT %]])</f>
        <v>921.35307751866128</v>
      </c>
      <c r="N4186" s="3">
        <f>DAY(Table3[[#This Row],[DATE]])</f>
        <v>16</v>
      </c>
      <c r="O4186" s="3" t="str">
        <f>TEXT(Table3[[#This Row],[DATE]],"mmm")</f>
        <v>Jun</v>
      </c>
      <c r="P4186" s="3">
        <f>YEAR(Table3[[#This Row],[DATE]])</f>
        <v>2032</v>
      </c>
    </row>
    <row r="4187" spans="1:16" x14ac:dyDescent="0.3">
      <c r="A4187" s="6">
        <v>48382</v>
      </c>
      <c r="B4187" s="7" t="s">
        <v>2091</v>
      </c>
      <c r="C4187" s="9">
        <f t="shared" ca="1" si="130"/>
        <v>1</v>
      </c>
      <c r="D4187" s="9" t="s">
        <v>2115</v>
      </c>
      <c r="E4187" s="9" t="s">
        <v>2116</v>
      </c>
      <c r="F4187" s="10">
        <f t="shared" ca="1" si="131"/>
        <v>2.7622582809969366E-2</v>
      </c>
      <c r="G4187" s="3" t="str">
        <f>VLOOKUP(Table3[[#This Row],[PRODUCT ID]],Table1[[PRODUCT]:[SELLING PRICE]],1,FALSE)</f>
        <v>Product1039</v>
      </c>
      <c r="H4187" s="3" t="str">
        <f>VLOOKUP(Table3[[#This Row],[PRODUCT ID]],Table1[[PRODUCT]:[SELLING PRICE]],2,FALSE)</f>
        <v>Category2</v>
      </c>
      <c r="I4187" s="3" t="str">
        <f>VLOOKUP(Table3[[#This Row],[PRODUCT ID]],Table1[[PRODUCT]:[SELLING PRICE]],3,FALSE)</f>
        <v>Lt</v>
      </c>
      <c r="J4187" s="16">
        <f ca="1">VLOOKUP(Table3[[#This Row],[PRODUCT ID]],Table1[[PRODUCT]:[SELLING PRICE]],4,FALSE)</f>
        <v>128</v>
      </c>
      <c r="K4187" s="16">
        <f ca="1">VLOOKUP(Table3[[#This Row],[PRODUCT ID]],Table1[[PRODUCT]:[SELLING PRICE]],5,FALSE)</f>
        <v>204.7348425566741</v>
      </c>
      <c r="L4187" s="16">
        <f ca="1">J4187*Table3[[#This Row],[QUANTITY]]</f>
        <v>128</v>
      </c>
      <c r="M4187" s="16">
        <f ca="1">K4187*Table3[[#This Row],[QUANTITY]]*(1-Table3[[#This Row],[DISCOUNT %]])</f>
        <v>199.07953741406632</v>
      </c>
      <c r="N4187" s="3">
        <f>DAY(Table3[[#This Row],[DATE]])</f>
        <v>17</v>
      </c>
      <c r="O4187" s="3" t="str">
        <f>TEXT(Table3[[#This Row],[DATE]],"mmm")</f>
        <v>Jun</v>
      </c>
      <c r="P4187" s="3">
        <f>YEAR(Table3[[#This Row],[DATE]])</f>
        <v>2032</v>
      </c>
    </row>
    <row r="4188" spans="1:16" x14ac:dyDescent="0.3">
      <c r="A4188" s="6">
        <v>48383</v>
      </c>
      <c r="B4188" s="7" t="s">
        <v>2092</v>
      </c>
      <c r="C4188" s="9">
        <f t="shared" ca="1" si="130"/>
        <v>6</v>
      </c>
      <c r="D4188" s="9" t="s">
        <v>2117</v>
      </c>
      <c r="E4188" s="9" t="s">
        <v>2116</v>
      </c>
      <c r="F4188" s="10">
        <f t="shared" ca="1" si="131"/>
        <v>9.1042757216126535E-3</v>
      </c>
      <c r="G4188" s="3" t="str">
        <f>VLOOKUP(Table3[[#This Row],[PRODUCT ID]],Table1[[PRODUCT]:[SELLING PRICE]],1,FALSE)</f>
        <v>Product1040</v>
      </c>
      <c r="H4188" s="3" t="str">
        <f>VLOOKUP(Table3[[#This Row],[PRODUCT ID]],Table1[[PRODUCT]:[SELLING PRICE]],2,FALSE)</f>
        <v>Category3</v>
      </c>
      <c r="I4188" s="3" t="str">
        <f>VLOOKUP(Table3[[#This Row],[PRODUCT ID]],Table1[[PRODUCT]:[SELLING PRICE]],3,FALSE)</f>
        <v>Ft</v>
      </c>
      <c r="J4188" s="16">
        <f ca="1">VLOOKUP(Table3[[#This Row],[PRODUCT ID]],Table1[[PRODUCT]:[SELLING PRICE]],4,FALSE)</f>
        <v>45</v>
      </c>
      <c r="K4188" s="16">
        <f ca="1">VLOOKUP(Table3[[#This Row],[PRODUCT ID]],Table1[[PRODUCT]:[SELLING PRICE]],5,FALSE)</f>
        <v>150.86594883122973</v>
      </c>
      <c r="L4188" s="16">
        <f ca="1">J4188*Table3[[#This Row],[QUANTITY]]</f>
        <v>270</v>
      </c>
      <c r="M4188" s="16">
        <f ca="1">K4188*Table3[[#This Row],[QUANTITY]]*(1-Table3[[#This Row],[DISCOUNT %]])</f>
        <v>896.95454181640503</v>
      </c>
      <c r="N4188" s="3">
        <f>DAY(Table3[[#This Row],[DATE]])</f>
        <v>18</v>
      </c>
      <c r="O4188" s="3" t="str">
        <f>TEXT(Table3[[#This Row],[DATE]],"mmm")</f>
        <v>Jun</v>
      </c>
      <c r="P4188" s="3">
        <f>YEAR(Table3[[#This Row],[DATE]])</f>
        <v>2032</v>
      </c>
    </row>
    <row r="4189" spans="1:16" x14ac:dyDescent="0.3">
      <c r="A4189" s="6">
        <v>48384</v>
      </c>
      <c r="B4189" s="7" t="s">
        <v>2093</v>
      </c>
      <c r="C4189" s="9">
        <f t="shared" ca="1" si="130"/>
        <v>11</v>
      </c>
      <c r="D4189" s="9" t="s">
        <v>2117</v>
      </c>
      <c r="E4189" s="9" t="s">
        <v>2116</v>
      </c>
      <c r="F4189" s="10">
        <f t="shared" ca="1" si="131"/>
        <v>1.3706192670118878E-2</v>
      </c>
      <c r="G4189" s="3" t="str">
        <f>VLOOKUP(Table3[[#This Row],[PRODUCT ID]],Table1[[PRODUCT]:[SELLING PRICE]],1,FALSE)</f>
        <v>Product1041</v>
      </c>
      <c r="H4189" s="3" t="str">
        <f>VLOOKUP(Table3[[#This Row],[PRODUCT ID]],Table1[[PRODUCT]:[SELLING PRICE]],2,FALSE)</f>
        <v>Category4</v>
      </c>
      <c r="I4189" s="3" t="str">
        <f>VLOOKUP(Table3[[#This Row],[PRODUCT ID]],Table1[[PRODUCT]:[SELLING PRICE]],3,FALSE)</f>
        <v>Kg</v>
      </c>
      <c r="J4189" s="16">
        <f ca="1">VLOOKUP(Table3[[#This Row],[PRODUCT ID]],Table1[[PRODUCT]:[SELLING PRICE]],4,FALSE)</f>
        <v>111</v>
      </c>
      <c r="K4189" s="16">
        <f ca="1">VLOOKUP(Table3[[#This Row],[PRODUCT ID]],Table1[[PRODUCT]:[SELLING PRICE]],5,FALSE)</f>
        <v>88.197700732707318</v>
      </c>
      <c r="L4189" s="16">
        <f ca="1">J4189*Table3[[#This Row],[QUANTITY]]</f>
        <v>1221</v>
      </c>
      <c r="M4189" s="16">
        <f ca="1">K4189*Table3[[#This Row],[QUANTITY]]*(1-Table3[[#This Row],[DISCOUNT %]])</f>
        <v>956.87730658743692</v>
      </c>
      <c r="N4189" s="3">
        <f>DAY(Table3[[#This Row],[DATE]])</f>
        <v>19</v>
      </c>
      <c r="O4189" s="3" t="str">
        <f>TEXT(Table3[[#This Row],[DATE]],"mmm")</f>
        <v>Jun</v>
      </c>
      <c r="P4189" s="3">
        <f>YEAR(Table3[[#This Row],[DATE]])</f>
        <v>2032</v>
      </c>
    </row>
    <row r="4190" spans="1:16" x14ac:dyDescent="0.3">
      <c r="A4190" s="6">
        <v>48385</v>
      </c>
      <c r="B4190" s="7" t="s">
        <v>2094</v>
      </c>
      <c r="C4190" s="9">
        <f t="shared" ca="1" si="130"/>
        <v>15</v>
      </c>
      <c r="D4190" s="9" t="s">
        <v>2116</v>
      </c>
      <c r="E4190" s="9" t="s">
        <v>2116</v>
      </c>
      <c r="F4190" s="10">
        <f t="shared" ca="1" si="131"/>
        <v>6.3231852055580698E-2</v>
      </c>
      <c r="G4190" s="3" t="str">
        <f>VLOOKUP(Table3[[#This Row],[PRODUCT ID]],Table1[[PRODUCT]:[SELLING PRICE]],1,FALSE)</f>
        <v>Product1042</v>
      </c>
      <c r="H4190" s="3" t="str">
        <f>VLOOKUP(Table3[[#This Row],[PRODUCT ID]],Table1[[PRODUCT]:[SELLING PRICE]],2,FALSE)</f>
        <v>Category5</v>
      </c>
      <c r="I4190" s="3" t="str">
        <f>VLOOKUP(Table3[[#This Row],[PRODUCT ID]],Table1[[PRODUCT]:[SELLING PRICE]],3,FALSE)</f>
        <v>No</v>
      </c>
      <c r="J4190" s="16">
        <f ca="1">VLOOKUP(Table3[[#This Row],[PRODUCT ID]],Table1[[PRODUCT]:[SELLING PRICE]],4,FALSE)</f>
        <v>45</v>
      </c>
      <c r="K4190" s="16">
        <f ca="1">VLOOKUP(Table3[[#This Row],[PRODUCT ID]],Table1[[PRODUCT]:[SELLING PRICE]],5,FALSE)</f>
        <v>102.06895322831582</v>
      </c>
      <c r="L4190" s="16">
        <f ca="1">J4190*Table3[[#This Row],[QUANTITY]]</f>
        <v>675</v>
      </c>
      <c r="M4190" s="16">
        <f ca="1">K4190*Table3[[#This Row],[QUANTITY]]*(1-Table3[[#This Row],[DISCOUNT %]])</f>
        <v>1434.2241641747246</v>
      </c>
      <c r="N4190" s="3">
        <f>DAY(Table3[[#This Row],[DATE]])</f>
        <v>20</v>
      </c>
      <c r="O4190" s="3" t="str">
        <f>TEXT(Table3[[#This Row],[DATE]],"mmm")</f>
        <v>Jun</v>
      </c>
      <c r="P4190" s="3">
        <f>YEAR(Table3[[#This Row],[DATE]])</f>
        <v>2032</v>
      </c>
    </row>
    <row r="4191" spans="1:16" x14ac:dyDescent="0.3">
      <c r="A4191" s="6">
        <v>48386</v>
      </c>
      <c r="B4191" s="7" t="s">
        <v>2095</v>
      </c>
      <c r="C4191" s="9">
        <f t="shared" ca="1" si="130"/>
        <v>7</v>
      </c>
      <c r="D4191" s="9" t="s">
        <v>2116</v>
      </c>
      <c r="E4191" s="9" t="s">
        <v>2116</v>
      </c>
      <c r="F4191" s="10">
        <f t="shared" ca="1" si="131"/>
        <v>1.3084327882113944E-2</v>
      </c>
      <c r="G4191" s="3" t="str">
        <f>VLOOKUP(Table3[[#This Row],[PRODUCT ID]],Table1[[PRODUCT]:[SELLING PRICE]],1,FALSE)</f>
        <v>Product1043</v>
      </c>
      <c r="H4191" s="3" t="str">
        <f>VLOOKUP(Table3[[#This Row],[PRODUCT ID]],Table1[[PRODUCT]:[SELLING PRICE]],2,FALSE)</f>
        <v>Category1</v>
      </c>
      <c r="I4191" s="3" t="str">
        <f>VLOOKUP(Table3[[#This Row],[PRODUCT ID]],Table1[[PRODUCT]:[SELLING PRICE]],3,FALSE)</f>
        <v>No</v>
      </c>
      <c r="J4191" s="16">
        <f ca="1">VLOOKUP(Table3[[#This Row],[PRODUCT ID]],Table1[[PRODUCT]:[SELLING PRICE]],4,FALSE)</f>
        <v>121</v>
      </c>
      <c r="K4191" s="16">
        <f ca="1">VLOOKUP(Table3[[#This Row],[PRODUCT ID]],Table1[[PRODUCT]:[SELLING PRICE]],5,FALSE)</f>
        <v>290.97250702719094</v>
      </c>
      <c r="L4191" s="16">
        <f ca="1">J4191*Table3[[#This Row],[QUANTITY]]</f>
        <v>847</v>
      </c>
      <c r="M4191" s="16">
        <f ca="1">K4191*Table3[[#This Row],[QUANTITY]]*(1-Table3[[#This Row],[DISCOUNT %]])</f>
        <v>2010.1572913839652</v>
      </c>
      <c r="N4191" s="3">
        <f>DAY(Table3[[#This Row],[DATE]])</f>
        <v>21</v>
      </c>
      <c r="O4191" s="3" t="str">
        <f>TEXT(Table3[[#This Row],[DATE]],"mmm")</f>
        <v>Jun</v>
      </c>
      <c r="P4191" s="3">
        <f>YEAR(Table3[[#This Row],[DATE]])</f>
        <v>2032</v>
      </c>
    </row>
    <row r="4192" spans="1:16" x14ac:dyDescent="0.3">
      <c r="A4192" s="6">
        <v>48387</v>
      </c>
      <c r="B4192" s="7" t="s">
        <v>2096</v>
      </c>
      <c r="C4192" s="9">
        <f t="shared" ca="1" si="130"/>
        <v>12</v>
      </c>
      <c r="D4192" s="9" t="s">
        <v>2116</v>
      </c>
      <c r="E4192" s="9" t="s">
        <v>2118</v>
      </c>
      <c r="F4192" s="10">
        <f t="shared" ca="1" si="131"/>
        <v>3.5474261391583496E-3</v>
      </c>
      <c r="G4192" s="3" t="str">
        <f>VLOOKUP(Table3[[#This Row],[PRODUCT ID]],Table1[[PRODUCT]:[SELLING PRICE]],1,FALSE)</f>
        <v>Product1044</v>
      </c>
      <c r="H4192" s="3" t="str">
        <f>VLOOKUP(Table3[[#This Row],[PRODUCT ID]],Table1[[PRODUCT]:[SELLING PRICE]],2,FALSE)</f>
        <v>Category2</v>
      </c>
      <c r="I4192" s="3" t="str">
        <f>VLOOKUP(Table3[[#This Row],[PRODUCT ID]],Table1[[PRODUCT]:[SELLING PRICE]],3,FALSE)</f>
        <v>Ft</v>
      </c>
      <c r="J4192" s="16">
        <f ca="1">VLOOKUP(Table3[[#This Row],[PRODUCT ID]],Table1[[PRODUCT]:[SELLING PRICE]],4,FALSE)</f>
        <v>222</v>
      </c>
      <c r="K4192" s="16">
        <f ca="1">VLOOKUP(Table3[[#This Row],[PRODUCT ID]],Table1[[PRODUCT]:[SELLING PRICE]],5,FALSE)</f>
        <v>126.0021220673046</v>
      </c>
      <c r="L4192" s="16">
        <f ca="1">J4192*Table3[[#This Row],[QUANTITY]]</f>
        <v>2664</v>
      </c>
      <c r="M4192" s="16">
        <f ca="1">K4192*Table3[[#This Row],[QUANTITY]]*(1-Table3[[#This Row],[DISCOUNT %]])</f>
        <v>1506.6616661507235</v>
      </c>
      <c r="N4192" s="3">
        <f>DAY(Table3[[#This Row],[DATE]])</f>
        <v>22</v>
      </c>
      <c r="O4192" s="3" t="str">
        <f>TEXT(Table3[[#This Row],[DATE]],"mmm")</f>
        <v>Jun</v>
      </c>
      <c r="P4192" s="3">
        <f>YEAR(Table3[[#This Row],[DATE]])</f>
        <v>2032</v>
      </c>
    </row>
    <row r="4193" spans="1:16" x14ac:dyDescent="0.3">
      <c r="A4193" s="6">
        <v>48388</v>
      </c>
      <c r="B4193" s="7" t="s">
        <v>2097</v>
      </c>
      <c r="C4193" s="9">
        <f t="shared" ca="1" si="130"/>
        <v>7</v>
      </c>
      <c r="D4193" s="9" t="s">
        <v>2116</v>
      </c>
      <c r="E4193" s="9" t="s">
        <v>2118</v>
      </c>
      <c r="F4193" s="10">
        <f t="shared" ca="1" si="131"/>
        <v>3.0914178322552367E-2</v>
      </c>
      <c r="G4193" s="3" t="str">
        <f>VLOOKUP(Table3[[#This Row],[PRODUCT ID]],Table1[[PRODUCT]:[SELLING PRICE]],1,FALSE)</f>
        <v>Product1045</v>
      </c>
      <c r="H4193" s="3" t="str">
        <f>VLOOKUP(Table3[[#This Row],[PRODUCT ID]],Table1[[PRODUCT]:[SELLING PRICE]],2,FALSE)</f>
        <v>Category3</v>
      </c>
      <c r="I4193" s="3" t="str">
        <f>VLOOKUP(Table3[[#This Row],[PRODUCT ID]],Table1[[PRODUCT]:[SELLING PRICE]],3,FALSE)</f>
        <v>No</v>
      </c>
      <c r="J4193" s="16">
        <f ca="1">VLOOKUP(Table3[[#This Row],[PRODUCT ID]],Table1[[PRODUCT]:[SELLING PRICE]],4,FALSE)</f>
        <v>119</v>
      </c>
      <c r="K4193" s="16">
        <f ca="1">VLOOKUP(Table3[[#This Row],[PRODUCT ID]],Table1[[PRODUCT]:[SELLING PRICE]],5,FALSE)</f>
        <v>223.48781789655234</v>
      </c>
      <c r="L4193" s="16">
        <f ca="1">J4193*Table3[[#This Row],[QUANTITY]]</f>
        <v>833</v>
      </c>
      <c r="M4193" s="16">
        <f ca="1">K4193*Table3[[#This Row],[QUANTITY]]*(1-Table3[[#This Row],[DISCOUNT %]])</f>
        <v>1516.0521294882615</v>
      </c>
      <c r="N4193" s="3">
        <f>DAY(Table3[[#This Row],[DATE]])</f>
        <v>23</v>
      </c>
      <c r="O4193" s="3" t="str">
        <f>TEXT(Table3[[#This Row],[DATE]],"mmm")</f>
        <v>Jun</v>
      </c>
      <c r="P4193" s="3">
        <f>YEAR(Table3[[#This Row],[DATE]])</f>
        <v>2032</v>
      </c>
    </row>
    <row r="4194" spans="1:16" x14ac:dyDescent="0.3">
      <c r="A4194" s="6">
        <v>48389</v>
      </c>
      <c r="B4194" s="7" t="s">
        <v>2098</v>
      </c>
      <c r="C4194" s="9">
        <f t="shared" ca="1" si="130"/>
        <v>13</v>
      </c>
      <c r="D4194" s="9" t="s">
        <v>2115</v>
      </c>
      <c r="E4194" s="9" t="s">
        <v>2116</v>
      </c>
      <c r="F4194" s="10">
        <f t="shared" ca="1" si="131"/>
        <v>9.4524337456858509E-2</v>
      </c>
      <c r="G4194" s="3" t="str">
        <f>VLOOKUP(Table3[[#This Row],[PRODUCT ID]],Table1[[PRODUCT]:[SELLING PRICE]],1,FALSE)</f>
        <v>Product1046</v>
      </c>
      <c r="H4194" s="3" t="str">
        <f>VLOOKUP(Table3[[#This Row],[PRODUCT ID]],Table1[[PRODUCT]:[SELLING PRICE]],2,FALSE)</f>
        <v>Category4</v>
      </c>
      <c r="I4194" s="3" t="str">
        <f>VLOOKUP(Table3[[#This Row],[PRODUCT ID]],Table1[[PRODUCT]:[SELLING PRICE]],3,FALSE)</f>
        <v>Kg</v>
      </c>
      <c r="J4194" s="16">
        <f ca="1">VLOOKUP(Table3[[#This Row],[PRODUCT ID]],Table1[[PRODUCT]:[SELLING PRICE]],4,FALSE)</f>
        <v>125</v>
      </c>
      <c r="K4194" s="16">
        <f ca="1">VLOOKUP(Table3[[#This Row],[PRODUCT ID]],Table1[[PRODUCT]:[SELLING PRICE]],5,FALSE)</f>
        <v>107.64950851312561</v>
      </c>
      <c r="L4194" s="16">
        <f ca="1">J4194*Table3[[#This Row],[QUANTITY]]</f>
        <v>1625</v>
      </c>
      <c r="M4194" s="16">
        <f ca="1">K4194*Table3[[#This Row],[QUANTITY]]*(1-Table3[[#This Row],[DISCOUNT %]])</f>
        <v>1267.1621305637575</v>
      </c>
      <c r="N4194" s="3">
        <f>DAY(Table3[[#This Row],[DATE]])</f>
        <v>24</v>
      </c>
      <c r="O4194" s="3" t="str">
        <f>TEXT(Table3[[#This Row],[DATE]],"mmm")</f>
        <v>Jun</v>
      </c>
      <c r="P4194" s="3">
        <f>YEAR(Table3[[#This Row],[DATE]])</f>
        <v>2032</v>
      </c>
    </row>
    <row r="4195" spans="1:16" x14ac:dyDescent="0.3">
      <c r="A4195" s="6">
        <v>48390</v>
      </c>
      <c r="B4195" s="7" t="s">
        <v>2099</v>
      </c>
      <c r="C4195" s="9">
        <f t="shared" ca="1" si="130"/>
        <v>10</v>
      </c>
      <c r="D4195" s="9" t="s">
        <v>2116</v>
      </c>
      <c r="E4195" s="9" t="s">
        <v>2116</v>
      </c>
      <c r="F4195" s="10">
        <f t="shared" ca="1" si="131"/>
        <v>6.4642444066707059E-4</v>
      </c>
      <c r="G4195" s="3" t="str">
        <f>VLOOKUP(Table3[[#This Row],[PRODUCT ID]],Table1[[PRODUCT]:[SELLING PRICE]],1,FALSE)</f>
        <v>Product1047</v>
      </c>
      <c r="H4195" s="3" t="str">
        <f>VLOOKUP(Table3[[#This Row],[PRODUCT ID]],Table1[[PRODUCT]:[SELLING PRICE]],2,FALSE)</f>
        <v>Category5</v>
      </c>
      <c r="I4195" s="3" t="str">
        <f>VLOOKUP(Table3[[#This Row],[PRODUCT ID]],Table1[[PRODUCT]:[SELLING PRICE]],3,FALSE)</f>
        <v>Kg</v>
      </c>
      <c r="J4195" s="16">
        <f ca="1">VLOOKUP(Table3[[#This Row],[PRODUCT ID]],Table1[[PRODUCT]:[SELLING PRICE]],4,FALSE)</f>
        <v>235</v>
      </c>
      <c r="K4195" s="16">
        <f ca="1">VLOOKUP(Table3[[#This Row],[PRODUCT ID]],Table1[[PRODUCT]:[SELLING PRICE]],5,FALSE)</f>
        <v>60.504322319681627</v>
      </c>
      <c r="L4195" s="16">
        <f ca="1">J4195*Table3[[#This Row],[QUANTITY]]</f>
        <v>2350</v>
      </c>
      <c r="M4195" s="16">
        <f ca="1">K4195*Table3[[#This Row],[QUANTITY]]*(1-Table3[[#This Row],[DISCOUNT %]])</f>
        <v>604.65210846968182</v>
      </c>
      <c r="N4195" s="3">
        <f>DAY(Table3[[#This Row],[DATE]])</f>
        <v>25</v>
      </c>
      <c r="O4195" s="3" t="str">
        <f>TEXT(Table3[[#This Row],[DATE]],"mmm")</f>
        <v>Jun</v>
      </c>
      <c r="P4195" s="3">
        <f>YEAR(Table3[[#This Row],[DATE]])</f>
        <v>2032</v>
      </c>
    </row>
    <row r="4196" spans="1:16" x14ac:dyDescent="0.3">
      <c r="A4196" s="6">
        <v>48391</v>
      </c>
      <c r="B4196" s="7" t="s">
        <v>2100</v>
      </c>
      <c r="C4196" s="9">
        <f t="shared" ca="1" si="130"/>
        <v>3</v>
      </c>
      <c r="D4196" s="9" t="s">
        <v>2117</v>
      </c>
      <c r="E4196" s="9" t="s">
        <v>2116</v>
      </c>
      <c r="F4196" s="10">
        <f t="shared" ca="1" si="131"/>
        <v>6.5021228272468715E-2</v>
      </c>
      <c r="G4196" s="3" t="str">
        <f>VLOOKUP(Table3[[#This Row],[PRODUCT ID]],Table1[[PRODUCT]:[SELLING PRICE]],1,FALSE)</f>
        <v>Product1048</v>
      </c>
      <c r="H4196" s="3" t="str">
        <f>VLOOKUP(Table3[[#This Row],[PRODUCT ID]],Table1[[PRODUCT]:[SELLING PRICE]],2,FALSE)</f>
        <v>Category1</v>
      </c>
      <c r="I4196" s="3" t="str">
        <f>VLOOKUP(Table3[[#This Row],[PRODUCT ID]],Table1[[PRODUCT]:[SELLING PRICE]],3,FALSE)</f>
        <v>Lt</v>
      </c>
      <c r="J4196" s="16">
        <f ca="1">VLOOKUP(Table3[[#This Row],[PRODUCT ID]],Table1[[PRODUCT]:[SELLING PRICE]],4,FALSE)</f>
        <v>187</v>
      </c>
      <c r="K4196" s="16">
        <f ca="1">VLOOKUP(Table3[[#This Row],[PRODUCT ID]],Table1[[PRODUCT]:[SELLING PRICE]],5,FALSE)</f>
        <v>217.45866328193193</v>
      </c>
      <c r="L4196" s="16">
        <f ca="1">J4196*Table3[[#This Row],[QUANTITY]]</f>
        <v>561</v>
      </c>
      <c r="M4196" s="16">
        <f ca="1">K4196*Table3[[#This Row],[QUANTITY]]*(1-Table3[[#This Row],[DISCOUNT %]])</f>
        <v>609.95770169055459</v>
      </c>
      <c r="N4196" s="3">
        <f>DAY(Table3[[#This Row],[DATE]])</f>
        <v>26</v>
      </c>
      <c r="O4196" s="3" t="str">
        <f>TEXT(Table3[[#This Row],[DATE]],"mmm")</f>
        <v>Jun</v>
      </c>
      <c r="P4196" s="3">
        <f>YEAR(Table3[[#This Row],[DATE]])</f>
        <v>2032</v>
      </c>
    </row>
    <row r="4197" spans="1:16" x14ac:dyDescent="0.3">
      <c r="A4197" s="6">
        <v>48392</v>
      </c>
      <c r="B4197" s="8" t="s">
        <v>2101</v>
      </c>
      <c r="C4197" s="9">
        <f t="shared" ca="1" si="130"/>
        <v>4</v>
      </c>
      <c r="D4197" s="9" t="s">
        <v>2115</v>
      </c>
      <c r="E4197" s="9" t="s">
        <v>2116</v>
      </c>
      <c r="F4197" s="10">
        <f t="shared" ca="1" si="131"/>
        <v>3.0753495326880265E-2</v>
      </c>
      <c r="G4197" s="3" t="str">
        <f>VLOOKUP(Table3[[#This Row],[PRODUCT ID]],Table1[[PRODUCT]:[SELLING PRICE]],1,FALSE)</f>
        <v>Product1049</v>
      </c>
      <c r="H4197" s="3" t="str">
        <f>VLOOKUP(Table3[[#This Row],[PRODUCT ID]],Table1[[PRODUCT]:[SELLING PRICE]],2,FALSE)</f>
        <v>Category2</v>
      </c>
      <c r="I4197" s="3" t="str">
        <f>VLOOKUP(Table3[[#This Row],[PRODUCT ID]],Table1[[PRODUCT]:[SELLING PRICE]],3,FALSE)</f>
        <v>Kg</v>
      </c>
      <c r="J4197" s="16">
        <f ca="1">VLOOKUP(Table3[[#This Row],[PRODUCT ID]],Table1[[PRODUCT]:[SELLING PRICE]],4,FALSE)</f>
        <v>44</v>
      </c>
      <c r="K4197" s="16">
        <f ca="1">VLOOKUP(Table3[[#This Row],[PRODUCT ID]],Table1[[PRODUCT]:[SELLING PRICE]],5,FALSE)</f>
        <v>187.92492400038654</v>
      </c>
      <c r="L4197" s="16">
        <f ca="1">J4197*Table3[[#This Row],[QUANTITY]]</f>
        <v>176</v>
      </c>
      <c r="M4197" s="16">
        <f ca="1">K4197*Table3[[#This Row],[QUANTITY]]*(1-Table3[[#This Row],[DISCOUNT %]])</f>
        <v>728.5823029133453</v>
      </c>
      <c r="N4197" s="3">
        <f>DAY(Table3[[#This Row],[DATE]])</f>
        <v>27</v>
      </c>
      <c r="O4197" s="3" t="str">
        <f>TEXT(Table3[[#This Row],[DATE]],"mmm")</f>
        <v>Jun</v>
      </c>
      <c r="P4197" s="3">
        <f>YEAR(Table3[[#This Row],[DATE]])</f>
        <v>2032</v>
      </c>
    </row>
    <row r="4198" spans="1:16" x14ac:dyDescent="0.3">
      <c r="A4198" s="6">
        <v>48393</v>
      </c>
      <c r="B4198" s="7" t="s">
        <v>1053</v>
      </c>
      <c r="C4198" s="9">
        <f t="shared" ca="1" si="130"/>
        <v>4</v>
      </c>
      <c r="D4198" s="9" t="s">
        <v>2115</v>
      </c>
      <c r="E4198" s="9" t="s">
        <v>2118</v>
      </c>
      <c r="F4198" s="10">
        <f t="shared" ca="1" si="131"/>
        <v>6.3741802619302665E-2</v>
      </c>
      <c r="G4198" s="3" t="str">
        <f>VLOOKUP(Table3[[#This Row],[PRODUCT ID]],Table1[[PRODUCT]:[SELLING PRICE]],1,FALSE)</f>
        <v>Product1</v>
      </c>
      <c r="H4198" s="3" t="str">
        <f>VLOOKUP(Table3[[#This Row],[PRODUCT ID]],Table1[[PRODUCT]:[SELLING PRICE]],2,FALSE)</f>
        <v>Category1</v>
      </c>
      <c r="I4198" s="3" t="str">
        <f>VLOOKUP(Table3[[#This Row],[PRODUCT ID]],Table1[[PRODUCT]:[SELLING PRICE]],3,FALSE)</f>
        <v>Kg</v>
      </c>
      <c r="J4198" s="16">
        <f ca="1">VLOOKUP(Table3[[#This Row],[PRODUCT ID]],Table1[[PRODUCT]:[SELLING PRICE]],4,FALSE)</f>
        <v>26</v>
      </c>
      <c r="K4198" s="16">
        <f ca="1">VLOOKUP(Table3[[#This Row],[PRODUCT ID]],Table1[[PRODUCT]:[SELLING PRICE]],5,FALSE)</f>
        <v>143.96069654888763</v>
      </c>
      <c r="L4198" s="16">
        <f ca="1">J4198*Table3[[#This Row],[QUANTITY]]</f>
        <v>104</v>
      </c>
      <c r="M4198" s="16">
        <f ca="1">K4198*Table3[[#This Row],[QUANTITY]]*(1-Table3[[#This Row],[DISCOUNT %]])</f>
        <v>539.13752897812446</v>
      </c>
      <c r="N4198" s="3">
        <f>DAY(Table3[[#This Row],[DATE]])</f>
        <v>28</v>
      </c>
      <c r="O4198" s="3" t="str">
        <f>TEXT(Table3[[#This Row],[DATE]],"mmm")</f>
        <v>Jun</v>
      </c>
      <c r="P4198" s="3">
        <f>YEAR(Table3[[#This Row],[DATE]])</f>
        <v>2032</v>
      </c>
    </row>
    <row r="4199" spans="1:16" x14ac:dyDescent="0.3">
      <c r="A4199" s="6">
        <v>48394</v>
      </c>
      <c r="B4199" s="7" t="s">
        <v>1054</v>
      </c>
      <c r="C4199" s="9">
        <f t="shared" ca="1" si="130"/>
        <v>11</v>
      </c>
      <c r="D4199" s="9" t="s">
        <v>2115</v>
      </c>
      <c r="E4199" s="9" t="s">
        <v>2116</v>
      </c>
      <c r="F4199" s="10">
        <f t="shared" ca="1" si="131"/>
        <v>5.7635214211140789E-2</v>
      </c>
      <c r="G4199" s="3" t="str">
        <f>VLOOKUP(Table3[[#This Row],[PRODUCT ID]],Table1[[PRODUCT]:[SELLING PRICE]],1,FALSE)</f>
        <v>Product2</v>
      </c>
      <c r="H4199" s="3" t="str">
        <f>VLOOKUP(Table3[[#This Row],[PRODUCT ID]],Table1[[PRODUCT]:[SELLING PRICE]],2,FALSE)</f>
        <v>Category2</v>
      </c>
      <c r="I4199" s="3" t="str">
        <f>VLOOKUP(Table3[[#This Row],[PRODUCT ID]],Table1[[PRODUCT]:[SELLING PRICE]],3,FALSE)</f>
        <v>Kg</v>
      </c>
      <c r="J4199" s="16">
        <f ca="1">VLOOKUP(Table3[[#This Row],[PRODUCT ID]],Table1[[PRODUCT]:[SELLING PRICE]],4,FALSE)</f>
        <v>88</v>
      </c>
      <c r="K4199" s="16">
        <f ca="1">VLOOKUP(Table3[[#This Row],[PRODUCT ID]],Table1[[PRODUCT]:[SELLING PRICE]],5,FALSE)</f>
        <v>231.44910332675929</v>
      </c>
      <c r="L4199" s="16">
        <f ca="1">J4199*Table3[[#This Row],[QUANTITY]]</f>
        <v>968</v>
      </c>
      <c r="M4199" s="16">
        <f ca="1">K4199*Table3[[#This Row],[QUANTITY]]*(1-Table3[[#This Row],[DISCOUNT %]])</f>
        <v>2399.2043314529956</v>
      </c>
      <c r="N4199" s="3">
        <f>DAY(Table3[[#This Row],[DATE]])</f>
        <v>29</v>
      </c>
      <c r="O4199" s="3" t="str">
        <f>TEXT(Table3[[#This Row],[DATE]],"mmm")</f>
        <v>Jun</v>
      </c>
      <c r="P4199" s="3">
        <f>YEAR(Table3[[#This Row],[DATE]])</f>
        <v>2032</v>
      </c>
    </row>
    <row r="4200" spans="1:16" x14ac:dyDescent="0.3">
      <c r="A4200" s="6">
        <v>48395</v>
      </c>
      <c r="B4200" s="7" t="s">
        <v>1055</v>
      </c>
      <c r="C4200" s="9">
        <f t="shared" ca="1" si="130"/>
        <v>15</v>
      </c>
      <c r="D4200" s="9" t="s">
        <v>2116</v>
      </c>
      <c r="E4200" s="9" t="s">
        <v>2116</v>
      </c>
      <c r="F4200" s="10">
        <f t="shared" ca="1" si="131"/>
        <v>5.4264089200139622E-2</v>
      </c>
      <c r="G4200" s="3" t="str">
        <f>VLOOKUP(Table3[[#This Row],[PRODUCT ID]],Table1[[PRODUCT]:[SELLING PRICE]],1,FALSE)</f>
        <v>Product3</v>
      </c>
      <c r="H4200" s="3" t="str">
        <f>VLOOKUP(Table3[[#This Row],[PRODUCT ID]],Table1[[PRODUCT]:[SELLING PRICE]],2,FALSE)</f>
        <v>Category3</v>
      </c>
      <c r="I4200" s="3" t="str">
        <f>VLOOKUP(Table3[[#This Row],[PRODUCT ID]],Table1[[PRODUCT]:[SELLING PRICE]],3,FALSE)</f>
        <v>Lt</v>
      </c>
      <c r="J4200" s="16">
        <f ca="1">VLOOKUP(Table3[[#This Row],[PRODUCT ID]],Table1[[PRODUCT]:[SELLING PRICE]],4,FALSE)</f>
        <v>150</v>
      </c>
      <c r="K4200" s="16">
        <f ca="1">VLOOKUP(Table3[[#This Row],[PRODUCT ID]],Table1[[PRODUCT]:[SELLING PRICE]],5,FALSE)</f>
        <v>23.853807427812875</v>
      </c>
      <c r="L4200" s="16">
        <f ca="1">J4200*Table3[[#This Row],[QUANTITY]]</f>
        <v>2250</v>
      </c>
      <c r="M4200" s="16">
        <f ca="1">K4200*Table3[[#This Row],[QUANTITY]]*(1-Table3[[#This Row],[DISCOUNT %]])</f>
        <v>338.39103440680628</v>
      </c>
      <c r="N4200" s="3">
        <f>DAY(Table3[[#This Row],[DATE]])</f>
        <v>30</v>
      </c>
      <c r="O4200" s="3" t="str">
        <f>TEXT(Table3[[#This Row],[DATE]],"mmm")</f>
        <v>Jun</v>
      </c>
      <c r="P4200" s="3">
        <f>YEAR(Table3[[#This Row],[DATE]])</f>
        <v>2032</v>
      </c>
    </row>
    <row r="4201" spans="1:16" x14ac:dyDescent="0.3">
      <c r="A4201" s="6">
        <v>48396</v>
      </c>
      <c r="B4201" s="7" t="s">
        <v>1056</v>
      </c>
      <c r="C4201" s="9">
        <f t="shared" ca="1" si="130"/>
        <v>3</v>
      </c>
      <c r="D4201" s="9" t="s">
        <v>2116</v>
      </c>
      <c r="E4201" s="9" t="s">
        <v>2116</v>
      </c>
      <c r="F4201" s="10">
        <f t="shared" ca="1" si="131"/>
        <v>1.104180962607434E-2</v>
      </c>
      <c r="G4201" s="3" t="str">
        <f>VLOOKUP(Table3[[#This Row],[PRODUCT ID]],Table1[[PRODUCT]:[SELLING PRICE]],1,FALSE)</f>
        <v>Product4</v>
      </c>
      <c r="H4201" s="3" t="str">
        <f>VLOOKUP(Table3[[#This Row],[PRODUCT ID]],Table1[[PRODUCT]:[SELLING PRICE]],2,FALSE)</f>
        <v>Category4</v>
      </c>
      <c r="I4201" s="3" t="str">
        <f>VLOOKUP(Table3[[#This Row],[PRODUCT ID]],Table1[[PRODUCT]:[SELLING PRICE]],3,FALSE)</f>
        <v>Kg</v>
      </c>
      <c r="J4201" s="16">
        <f ca="1">VLOOKUP(Table3[[#This Row],[PRODUCT ID]],Table1[[PRODUCT]:[SELLING PRICE]],4,FALSE)</f>
        <v>108</v>
      </c>
      <c r="K4201" s="16">
        <f ca="1">VLOOKUP(Table3[[#This Row],[PRODUCT ID]],Table1[[PRODUCT]:[SELLING PRICE]],5,FALSE)</f>
        <v>262.91050886369794</v>
      </c>
      <c r="L4201" s="16">
        <f ca="1">J4201*Table3[[#This Row],[QUANTITY]]</f>
        <v>324</v>
      </c>
      <c r="M4201" s="16">
        <f ca="1">K4201*Table3[[#This Row],[QUANTITY]]*(1-Table3[[#This Row],[DISCOUNT %]])</f>
        <v>780.022503228392</v>
      </c>
      <c r="N4201" s="3">
        <f>DAY(Table3[[#This Row],[DATE]])</f>
        <v>1</v>
      </c>
      <c r="O4201" s="3" t="str">
        <f>TEXT(Table3[[#This Row],[DATE]],"mmm")</f>
        <v>Jul</v>
      </c>
      <c r="P4201" s="3">
        <f>YEAR(Table3[[#This Row],[DATE]])</f>
        <v>2032</v>
      </c>
    </row>
    <row r="4202" spans="1:16" x14ac:dyDescent="0.3">
      <c r="A4202" s="6">
        <v>48397</v>
      </c>
      <c r="B4202" s="7" t="s">
        <v>1057</v>
      </c>
      <c r="C4202" s="9">
        <f t="shared" ca="1" si="130"/>
        <v>5</v>
      </c>
      <c r="D4202" s="9" t="s">
        <v>2116</v>
      </c>
      <c r="E4202" s="9" t="s">
        <v>2116</v>
      </c>
      <c r="F4202" s="10">
        <f t="shared" ca="1" si="131"/>
        <v>4.1246553930622765E-2</v>
      </c>
      <c r="G4202" s="3" t="str">
        <f>VLOOKUP(Table3[[#This Row],[PRODUCT ID]],Table1[[PRODUCT]:[SELLING PRICE]],1,FALSE)</f>
        <v>Product5</v>
      </c>
      <c r="H4202" s="3" t="str">
        <f>VLOOKUP(Table3[[#This Row],[PRODUCT ID]],Table1[[PRODUCT]:[SELLING PRICE]],2,FALSE)</f>
        <v>Category5</v>
      </c>
      <c r="I4202" s="3" t="str">
        <f>VLOOKUP(Table3[[#This Row],[PRODUCT ID]],Table1[[PRODUCT]:[SELLING PRICE]],3,FALSE)</f>
        <v>Lt</v>
      </c>
      <c r="J4202" s="16">
        <f ca="1">VLOOKUP(Table3[[#This Row],[PRODUCT ID]],Table1[[PRODUCT]:[SELLING PRICE]],4,FALSE)</f>
        <v>135</v>
      </c>
      <c r="K4202" s="16">
        <f ca="1">VLOOKUP(Table3[[#This Row],[PRODUCT ID]],Table1[[PRODUCT]:[SELLING PRICE]],5,FALSE)</f>
        <v>178.61044405516915</v>
      </c>
      <c r="L4202" s="16">
        <f ca="1">J4202*Table3[[#This Row],[QUANTITY]]</f>
        <v>675</v>
      </c>
      <c r="M4202" s="16">
        <f ca="1">K4202*Table3[[#This Row],[QUANTITY]]*(1-Table3[[#This Row],[DISCOUNT %]])</f>
        <v>856.21689370937565</v>
      </c>
      <c r="N4202" s="3">
        <f>DAY(Table3[[#This Row],[DATE]])</f>
        <v>2</v>
      </c>
      <c r="O4202" s="3" t="str">
        <f>TEXT(Table3[[#This Row],[DATE]],"mmm")</f>
        <v>Jul</v>
      </c>
      <c r="P4202" s="3">
        <f>YEAR(Table3[[#This Row],[DATE]])</f>
        <v>2032</v>
      </c>
    </row>
    <row r="4203" spans="1:16" x14ac:dyDescent="0.3">
      <c r="A4203" s="6">
        <v>48398</v>
      </c>
      <c r="B4203" s="7" t="s">
        <v>1058</v>
      </c>
      <c r="C4203" s="9">
        <f t="shared" ca="1" si="130"/>
        <v>4</v>
      </c>
      <c r="D4203" s="9" t="s">
        <v>2115</v>
      </c>
      <c r="E4203" s="9" t="s">
        <v>2116</v>
      </c>
      <c r="F4203" s="10">
        <f t="shared" ca="1" si="131"/>
        <v>6.7930838784478642E-2</v>
      </c>
      <c r="G4203" s="3" t="str">
        <f>VLOOKUP(Table3[[#This Row],[PRODUCT ID]],Table1[[PRODUCT]:[SELLING PRICE]],1,FALSE)</f>
        <v>Product6</v>
      </c>
      <c r="H4203" s="3" t="str">
        <f>VLOOKUP(Table3[[#This Row],[PRODUCT ID]],Table1[[PRODUCT]:[SELLING PRICE]],2,FALSE)</f>
        <v>Category1</v>
      </c>
      <c r="I4203" s="3" t="str">
        <f>VLOOKUP(Table3[[#This Row],[PRODUCT ID]],Table1[[PRODUCT]:[SELLING PRICE]],3,FALSE)</f>
        <v>Ft</v>
      </c>
      <c r="J4203" s="16">
        <f ca="1">VLOOKUP(Table3[[#This Row],[PRODUCT ID]],Table1[[PRODUCT]:[SELLING PRICE]],4,FALSE)</f>
        <v>24</v>
      </c>
      <c r="K4203" s="16">
        <f ca="1">VLOOKUP(Table3[[#This Row],[PRODUCT ID]],Table1[[PRODUCT]:[SELLING PRICE]],5,FALSE)</f>
        <v>314.30065147914587</v>
      </c>
      <c r="L4203" s="16">
        <f ca="1">J4203*Table3[[#This Row],[QUANTITY]]</f>
        <v>96</v>
      </c>
      <c r="M4203" s="16">
        <f ca="1">K4203*Table3[[#This Row],[QUANTITY]]*(1-Table3[[#This Row],[DISCOUNT %]])</f>
        <v>1171.7997783746378</v>
      </c>
      <c r="N4203" s="3">
        <f>DAY(Table3[[#This Row],[DATE]])</f>
        <v>3</v>
      </c>
      <c r="O4203" s="3" t="str">
        <f>TEXT(Table3[[#This Row],[DATE]],"mmm")</f>
        <v>Jul</v>
      </c>
      <c r="P4203" s="3">
        <f>YEAR(Table3[[#This Row],[DATE]])</f>
        <v>2032</v>
      </c>
    </row>
    <row r="4204" spans="1:16" x14ac:dyDescent="0.3">
      <c r="A4204" s="6">
        <v>48399</v>
      </c>
      <c r="B4204" s="7" t="s">
        <v>1059</v>
      </c>
      <c r="C4204" s="9">
        <f t="shared" ca="1" si="130"/>
        <v>5</v>
      </c>
      <c r="D4204" s="9" t="s">
        <v>2117</v>
      </c>
      <c r="E4204" s="9" t="s">
        <v>2118</v>
      </c>
      <c r="F4204" s="10">
        <f t="shared" ca="1" si="131"/>
        <v>5.2047908040262325E-2</v>
      </c>
      <c r="G4204" s="3" t="str">
        <f>VLOOKUP(Table3[[#This Row],[PRODUCT ID]],Table1[[PRODUCT]:[SELLING PRICE]],1,FALSE)</f>
        <v>Product7</v>
      </c>
      <c r="H4204" s="3" t="str">
        <f>VLOOKUP(Table3[[#This Row],[PRODUCT ID]],Table1[[PRODUCT]:[SELLING PRICE]],2,FALSE)</f>
        <v>Category2</v>
      </c>
      <c r="I4204" s="3" t="str">
        <f>VLOOKUP(Table3[[#This Row],[PRODUCT ID]],Table1[[PRODUCT]:[SELLING PRICE]],3,FALSE)</f>
        <v>Kg</v>
      </c>
      <c r="J4204" s="16">
        <f ca="1">VLOOKUP(Table3[[#This Row],[PRODUCT ID]],Table1[[PRODUCT]:[SELLING PRICE]],4,FALSE)</f>
        <v>116</v>
      </c>
      <c r="K4204" s="16">
        <f ca="1">VLOOKUP(Table3[[#This Row],[PRODUCT ID]],Table1[[PRODUCT]:[SELLING PRICE]],5,FALSE)</f>
        <v>75.374365149541063</v>
      </c>
      <c r="L4204" s="16">
        <f ca="1">J4204*Table3[[#This Row],[QUANTITY]]</f>
        <v>580</v>
      </c>
      <c r="M4204" s="16">
        <f ca="1">K4204*Table3[[#This Row],[QUANTITY]]*(1-Table3[[#This Row],[DISCOUNT %]])</f>
        <v>357.25643561822301</v>
      </c>
      <c r="N4204" s="3">
        <f>DAY(Table3[[#This Row],[DATE]])</f>
        <v>4</v>
      </c>
      <c r="O4204" s="3" t="str">
        <f>TEXT(Table3[[#This Row],[DATE]],"mmm")</f>
        <v>Jul</v>
      </c>
      <c r="P4204" s="3">
        <f>YEAR(Table3[[#This Row],[DATE]])</f>
        <v>2032</v>
      </c>
    </row>
    <row r="4205" spans="1:16" x14ac:dyDescent="0.3">
      <c r="A4205" s="6">
        <v>48400</v>
      </c>
      <c r="B4205" s="7" t="s">
        <v>1060</v>
      </c>
      <c r="C4205" s="9">
        <f t="shared" ca="1" si="130"/>
        <v>11</v>
      </c>
      <c r="D4205" s="9" t="s">
        <v>2117</v>
      </c>
      <c r="E4205" s="9" t="s">
        <v>2118</v>
      </c>
      <c r="F4205" s="10">
        <f t="shared" ca="1" si="131"/>
        <v>8.6018788618950473E-2</v>
      </c>
      <c r="G4205" s="3" t="str">
        <f>VLOOKUP(Table3[[#This Row],[PRODUCT ID]],Table1[[PRODUCT]:[SELLING PRICE]],1,FALSE)</f>
        <v>Product8</v>
      </c>
      <c r="H4205" s="3" t="str">
        <f>VLOOKUP(Table3[[#This Row],[PRODUCT ID]],Table1[[PRODUCT]:[SELLING PRICE]],2,FALSE)</f>
        <v>Category3</v>
      </c>
      <c r="I4205" s="3" t="str">
        <f>VLOOKUP(Table3[[#This Row],[PRODUCT ID]],Table1[[PRODUCT]:[SELLING PRICE]],3,FALSE)</f>
        <v>No</v>
      </c>
      <c r="J4205" s="16">
        <f ca="1">VLOOKUP(Table3[[#This Row],[PRODUCT ID]],Table1[[PRODUCT]:[SELLING PRICE]],4,FALSE)</f>
        <v>240</v>
      </c>
      <c r="K4205" s="16">
        <f ca="1">VLOOKUP(Table3[[#This Row],[PRODUCT ID]],Table1[[PRODUCT]:[SELLING PRICE]],5,FALSE)</f>
        <v>129.77114950175388</v>
      </c>
      <c r="L4205" s="16">
        <f ca="1">J4205*Table3[[#This Row],[QUANTITY]]</f>
        <v>2640</v>
      </c>
      <c r="M4205" s="16">
        <f ca="1">K4205*Table3[[#This Row],[QUANTITY]]*(1-Table3[[#This Row],[DISCOUNT %]])</f>
        <v>1304.6923166631673</v>
      </c>
      <c r="N4205" s="3">
        <f>DAY(Table3[[#This Row],[DATE]])</f>
        <v>5</v>
      </c>
      <c r="O4205" s="3" t="str">
        <f>TEXT(Table3[[#This Row],[DATE]],"mmm")</f>
        <v>Jul</v>
      </c>
      <c r="P4205" s="3">
        <f>YEAR(Table3[[#This Row],[DATE]])</f>
        <v>2032</v>
      </c>
    </row>
    <row r="4206" spans="1:16" x14ac:dyDescent="0.3">
      <c r="A4206" s="6">
        <v>48401</v>
      </c>
      <c r="B4206" s="7" t="s">
        <v>1061</v>
      </c>
      <c r="C4206" s="9">
        <f t="shared" ca="1" si="130"/>
        <v>14</v>
      </c>
      <c r="D4206" s="9" t="s">
        <v>2116</v>
      </c>
      <c r="E4206" s="9" t="s">
        <v>2116</v>
      </c>
      <c r="F4206" s="10">
        <f t="shared" ca="1" si="131"/>
        <v>7.5281700598593321E-2</v>
      </c>
      <c r="G4206" s="3" t="str">
        <f>VLOOKUP(Table3[[#This Row],[PRODUCT ID]],Table1[[PRODUCT]:[SELLING PRICE]],1,FALSE)</f>
        <v>Product9</v>
      </c>
      <c r="H4206" s="3" t="str">
        <f>VLOOKUP(Table3[[#This Row],[PRODUCT ID]],Table1[[PRODUCT]:[SELLING PRICE]],2,FALSE)</f>
        <v>Category4</v>
      </c>
      <c r="I4206" s="3" t="str">
        <f>VLOOKUP(Table3[[#This Row],[PRODUCT ID]],Table1[[PRODUCT]:[SELLING PRICE]],3,FALSE)</f>
        <v>No</v>
      </c>
      <c r="J4206" s="16">
        <f ca="1">VLOOKUP(Table3[[#This Row],[PRODUCT ID]],Table1[[PRODUCT]:[SELLING PRICE]],4,FALSE)</f>
        <v>240</v>
      </c>
      <c r="K4206" s="16">
        <f ca="1">VLOOKUP(Table3[[#This Row],[PRODUCT ID]],Table1[[PRODUCT]:[SELLING PRICE]],5,FALSE)</f>
        <v>266.34513729896543</v>
      </c>
      <c r="L4206" s="16">
        <f ca="1">J4206*Table3[[#This Row],[QUANTITY]]</f>
        <v>3360</v>
      </c>
      <c r="M4206" s="16">
        <f ca="1">K4206*Table3[[#This Row],[QUANTITY]]*(1-Table3[[#This Row],[DISCOUNT %]])</f>
        <v>3448.1191138370687</v>
      </c>
      <c r="N4206" s="3">
        <f>DAY(Table3[[#This Row],[DATE]])</f>
        <v>6</v>
      </c>
      <c r="O4206" s="3" t="str">
        <f>TEXT(Table3[[#This Row],[DATE]],"mmm")</f>
        <v>Jul</v>
      </c>
      <c r="P4206" s="3">
        <f>YEAR(Table3[[#This Row],[DATE]])</f>
        <v>2032</v>
      </c>
    </row>
    <row r="4207" spans="1:16" x14ac:dyDescent="0.3">
      <c r="A4207" s="6">
        <v>48402</v>
      </c>
      <c r="B4207" s="7" t="s">
        <v>1062</v>
      </c>
      <c r="C4207" s="9">
        <f t="shared" ca="1" si="130"/>
        <v>1</v>
      </c>
      <c r="D4207" s="9" t="s">
        <v>2116</v>
      </c>
      <c r="E4207" s="9" t="s">
        <v>2116</v>
      </c>
      <c r="F4207" s="10">
        <f t="shared" ca="1" si="131"/>
        <v>4.073172864295467E-2</v>
      </c>
      <c r="G4207" s="3" t="str">
        <f>VLOOKUP(Table3[[#This Row],[PRODUCT ID]],Table1[[PRODUCT]:[SELLING PRICE]],1,FALSE)</f>
        <v>Product10</v>
      </c>
      <c r="H4207" s="3" t="str">
        <f>VLOOKUP(Table3[[#This Row],[PRODUCT ID]],Table1[[PRODUCT]:[SELLING PRICE]],2,FALSE)</f>
        <v>Category5</v>
      </c>
      <c r="I4207" s="3" t="str">
        <f>VLOOKUP(Table3[[#This Row],[PRODUCT ID]],Table1[[PRODUCT]:[SELLING PRICE]],3,FALSE)</f>
        <v>Ft</v>
      </c>
      <c r="J4207" s="16">
        <f ca="1">VLOOKUP(Table3[[#This Row],[PRODUCT ID]],Table1[[PRODUCT]:[SELLING PRICE]],4,FALSE)</f>
        <v>21</v>
      </c>
      <c r="K4207" s="16">
        <f ca="1">VLOOKUP(Table3[[#This Row],[PRODUCT ID]],Table1[[PRODUCT]:[SELLING PRICE]],5,FALSE)</f>
        <v>156.00056587947853</v>
      </c>
      <c r="L4207" s="16">
        <f ca="1">J4207*Table3[[#This Row],[QUANTITY]]</f>
        <v>21</v>
      </c>
      <c r="M4207" s="16">
        <f ca="1">K4207*Table3[[#This Row],[QUANTITY]]*(1-Table3[[#This Row],[DISCOUNT %]])</f>
        <v>149.64639316192822</v>
      </c>
      <c r="N4207" s="3">
        <f>DAY(Table3[[#This Row],[DATE]])</f>
        <v>7</v>
      </c>
      <c r="O4207" s="3" t="str">
        <f>TEXT(Table3[[#This Row],[DATE]],"mmm")</f>
        <v>Jul</v>
      </c>
      <c r="P4207" s="3">
        <f>YEAR(Table3[[#This Row],[DATE]])</f>
        <v>2032</v>
      </c>
    </row>
    <row r="4208" spans="1:16" x14ac:dyDescent="0.3">
      <c r="A4208" s="6">
        <v>48403</v>
      </c>
      <c r="B4208" s="7" t="s">
        <v>1063</v>
      </c>
      <c r="C4208" s="9">
        <f t="shared" ca="1" si="130"/>
        <v>12</v>
      </c>
      <c r="D4208" s="9" t="s">
        <v>2116</v>
      </c>
      <c r="E4208" s="9" t="s">
        <v>2116</v>
      </c>
      <c r="F4208" s="10">
        <f t="shared" ca="1" si="131"/>
        <v>3.987647201107905E-2</v>
      </c>
      <c r="G4208" s="3" t="str">
        <f>VLOOKUP(Table3[[#This Row],[PRODUCT ID]],Table1[[PRODUCT]:[SELLING PRICE]],1,FALSE)</f>
        <v>Product11</v>
      </c>
      <c r="H4208" s="3" t="str">
        <f>VLOOKUP(Table3[[#This Row],[PRODUCT ID]],Table1[[PRODUCT]:[SELLING PRICE]],2,FALSE)</f>
        <v>Category1</v>
      </c>
      <c r="I4208" s="3" t="str">
        <f>VLOOKUP(Table3[[#This Row],[PRODUCT ID]],Table1[[PRODUCT]:[SELLING PRICE]],3,FALSE)</f>
        <v>No</v>
      </c>
      <c r="J4208" s="16">
        <f ca="1">VLOOKUP(Table3[[#This Row],[PRODUCT ID]],Table1[[PRODUCT]:[SELLING PRICE]],4,FALSE)</f>
        <v>24</v>
      </c>
      <c r="K4208" s="16">
        <f ca="1">VLOOKUP(Table3[[#This Row],[PRODUCT ID]],Table1[[PRODUCT]:[SELLING PRICE]],5,FALSE)</f>
        <v>25.769088182129277</v>
      </c>
      <c r="L4208" s="16">
        <f ca="1">J4208*Table3[[#This Row],[QUANTITY]]</f>
        <v>288</v>
      </c>
      <c r="M4208" s="16">
        <f ca="1">K4208*Table3[[#This Row],[QUANTITY]]*(1-Table3[[#This Row],[DISCOUNT %]])</f>
        <v>296.89809430180287</v>
      </c>
      <c r="N4208" s="3">
        <f>DAY(Table3[[#This Row],[DATE]])</f>
        <v>8</v>
      </c>
      <c r="O4208" s="3" t="str">
        <f>TEXT(Table3[[#This Row],[DATE]],"mmm")</f>
        <v>Jul</v>
      </c>
      <c r="P4208" s="3">
        <f>YEAR(Table3[[#This Row],[DATE]])</f>
        <v>2032</v>
      </c>
    </row>
    <row r="4209" spans="1:16" x14ac:dyDescent="0.3">
      <c r="A4209" s="6">
        <v>48404</v>
      </c>
      <c r="B4209" s="7" t="s">
        <v>1064</v>
      </c>
      <c r="C4209" s="9">
        <f t="shared" ca="1" si="130"/>
        <v>7</v>
      </c>
      <c r="D4209" s="9" t="s">
        <v>2116</v>
      </c>
      <c r="E4209" s="9" t="s">
        <v>2116</v>
      </c>
      <c r="F4209" s="10">
        <f t="shared" ca="1" si="131"/>
        <v>1.1620622387409796E-3</v>
      </c>
      <c r="G4209" s="3" t="str">
        <f>VLOOKUP(Table3[[#This Row],[PRODUCT ID]],Table1[[PRODUCT]:[SELLING PRICE]],1,FALSE)</f>
        <v>Product12</v>
      </c>
      <c r="H4209" s="3" t="str">
        <f>VLOOKUP(Table3[[#This Row],[PRODUCT ID]],Table1[[PRODUCT]:[SELLING PRICE]],2,FALSE)</f>
        <v>Category2</v>
      </c>
      <c r="I4209" s="3" t="str">
        <f>VLOOKUP(Table3[[#This Row],[PRODUCT ID]],Table1[[PRODUCT]:[SELLING PRICE]],3,FALSE)</f>
        <v>Kg</v>
      </c>
      <c r="J4209" s="16">
        <f ca="1">VLOOKUP(Table3[[#This Row],[PRODUCT ID]],Table1[[PRODUCT]:[SELLING PRICE]],4,FALSE)</f>
        <v>66</v>
      </c>
      <c r="K4209" s="16">
        <f ca="1">VLOOKUP(Table3[[#This Row],[PRODUCT ID]],Table1[[PRODUCT]:[SELLING PRICE]],5,FALSE)</f>
        <v>222.07923466287838</v>
      </c>
      <c r="L4209" s="16">
        <f ca="1">J4209*Table3[[#This Row],[QUANTITY]]</f>
        <v>462</v>
      </c>
      <c r="M4209" s="16">
        <f ca="1">K4209*Table3[[#This Row],[QUANTITY]]*(1-Table3[[#This Row],[DISCOUNT %]])</f>
        <v>1552.7481533918772</v>
      </c>
      <c r="N4209" s="3">
        <f>DAY(Table3[[#This Row],[DATE]])</f>
        <v>9</v>
      </c>
      <c r="O4209" s="3" t="str">
        <f>TEXT(Table3[[#This Row],[DATE]],"mmm")</f>
        <v>Jul</v>
      </c>
      <c r="P4209" s="3">
        <f>YEAR(Table3[[#This Row],[DATE]])</f>
        <v>2032</v>
      </c>
    </row>
    <row r="4210" spans="1:16" x14ac:dyDescent="0.3">
      <c r="A4210" s="6">
        <v>48405</v>
      </c>
      <c r="B4210" s="7" t="s">
        <v>1065</v>
      </c>
      <c r="C4210" s="9">
        <f t="shared" ca="1" si="130"/>
        <v>3</v>
      </c>
      <c r="D4210" s="9" t="s">
        <v>2115</v>
      </c>
      <c r="E4210" s="9" t="s">
        <v>2118</v>
      </c>
      <c r="F4210" s="10">
        <f t="shared" ca="1" si="131"/>
        <v>7.5447060298128935E-2</v>
      </c>
      <c r="G4210" s="3" t="str">
        <f>VLOOKUP(Table3[[#This Row],[PRODUCT ID]],Table1[[PRODUCT]:[SELLING PRICE]],1,FALSE)</f>
        <v>Product13</v>
      </c>
      <c r="H4210" s="3" t="str">
        <f>VLOOKUP(Table3[[#This Row],[PRODUCT ID]],Table1[[PRODUCT]:[SELLING PRICE]],2,FALSE)</f>
        <v>Category3</v>
      </c>
      <c r="I4210" s="3" t="str">
        <f>VLOOKUP(Table3[[#This Row],[PRODUCT ID]],Table1[[PRODUCT]:[SELLING PRICE]],3,FALSE)</f>
        <v>Kg</v>
      </c>
      <c r="J4210" s="16">
        <f ca="1">VLOOKUP(Table3[[#This Row],[PRODUCT ID]],Table1[[PRODUCT]:[SELLING PRICE]],4,FALSE)</f>
        <v>158</v>
      </c>
      <c r="K4210" s="16">
        <f ca="1">VLOOKUP(Table3[[#This Row],[PRODUCT ID]],Table1[[PRODUCT]:[SELLING PRICE]],5,FALSE)</f>
        <v>200.4647852548045</v>
      </c>
      <c r="L4210" s="16">
        <f ca="1">J4210*Table3[[#This Row],[QUANTITY]]</f>
        <v>474</v>
      </c>
      <c r="M4210" s="16">
        <f ca="1">K4210*Table3[[#This Row],[QUANTITY]]*(1-Table3[[#This Row],[DISCOUNT %]])</f>
        <v>556.02091954210141</v>
      </c>
      <c r="N4210" s="3">
        <f>DAY(Table3[[#This Row],[DATE]])</f>
        <v>10</v>
      </c>
      <c r="O4210" s="3" t="str">
        <f>TEXT(Table3[[#This Row],[DATE]],"mmm")</f>
        <v>Jul</v>
      </c>
      <c r="P4210" s="3">
        <f>YEAR(Table3[[#This Row],[DATE]])</f>
        <v>2032</v>
      </c>
    </row>
    <row r="4211" spans="1:16" x14ac:dyDescent="0.3">
      <c r="A4211" s="6">
        <v>48406</v>
      </c>
      <c r="B4211" s="7" t="s">
        <v>1066</v>
      </c>
      <c r="C4211" s="9">
        <f t="shared" ca="1" si="130"/>
        <v>8</v>
      </c>
      <c r="D4211" s="9" t="s">
        <v>2116</v>
      </c>
      <c r="E4211" s="9" t="s">
        <v>2116</v>
      </c>
      <c r="F4211" s="10">
        <f t="shared" ca="1" si="131"/>
        <v>4.0796820996581024E-2</v>
      </c>
      <c r="G4211" s="3" t="str">
        <f>VLOOKUP(Table3[[#This Row],[PRODUCT ID]],Table1[[PRODUCT]:[SELLING PRICE]],1,FALSE)</f>
        <v>Product14</v>
      </c>
      <c r="H4211" s="3" t="str">
        <f>VLOOKUP(Table3[[#This Row],[PRODUCT ID]],Table1[[PRODUCT]:[SELLING PRICE]],2,FALSE)</f>
        <v>Category4</v>
      </c>
      <c r="I4211" s="3" t="str">
        <f>VLOOKUP(Table3[[#This Row],[PRODUCT ID]],Table1[[PRODUCT]:[SELLING PRICE]],3,FALSE)</f>
        <v>Lt</v>
      </c>
      <c r="J4211" s="16">
        <f ca="1">VLOOKUP(Table3[[#This Row],[PRODUCT ID]],Table1[[PRODUCT]:[SELLING PRICE]],4,FALSE)</f>
        <v>221</v>
      </c>
      <c r="K4211" s="16">
        <f ca="1">VLOOKUP(Table3[[#This Row],[PRODUCT ID]],Table1[[PRODUCT]:[SELLING PRICE]],5,FALSE)</f>
        <v>283.73476637718295</v>
      </c>
      <c r="L4211" s="16">
        <f ca="1">J4211*Table3[[#This Row],[QUANTITY]]</f>
        <v>1768</v>
      </c>
      <c r="M4211" s="16">
        <f ca="1">K4211*Table3[[#This Row],[QUANTITY]]*(1-Table3[[#This Row],[DISCOUNT %]])</f>
        <v>2177.2743192222902</v>
      </c>
      <c r="N4211" s="3">
        <f>DAY(Table3[[#This Row],[DATE]])</f>
        <v>11</v>
      </c>
      <c r="O4211" s="3" t="str">
        <f>TEXT(Table3[[#This Row],[DATE]],"mmm")</f>
        <v>Jul</v>
      </c>
      <c r="P4211" s="3">
        <f>YEAR(Table3[[#This Row],[DATE]])</f>
        <v>2032</v>
      </c>
    </row>
    <row r="4212" spans="1:16" x14ac:dyDescent="0.3">
      <c r="A4212" s="6">
        <v>48407</v>
      </c>
      <c r="B4212" s="7" t="s">
        <v>1067</v>
      </c>
      <c r="C4212" s="9">
        <f t="shared" ca="1" si="130"/>
        <v>8</v>
      </c>
      <c r="D4212" s="9" t="s">
        <v>2117</v>
      </c>
      <c r="E4212" s="9" t="s">
        <v>2116</v>
      </c>
      <c r="F4212" s="10">
        <f t="shared" ca="1" si="131"/>
        <v>8.7815549381063673E-2</v>
      </c>
      <c r="G4212" s="3" t="str">
        <f>VLOOKUP(Table3[[#This Row],[PRODUCT ID]],Table1[[PRODUCT]:[SELLING PRICE]],1,FALSE)</f>
        <v>Product15</v>
      </c>
      <c r="H4212" s="3" t="str">
        <f>VLOOKUP(Table3[[#This Row],[PRODUCT ID]],Table1[[PRODUCT]:[SELLING PRICE]],2,FALSE)</f>
        <v>Category5</v>
      </c>
      <c r="I4212" s="3" t="str">
        <f>VLOOKUP(Table3[[#This Row],[PRODUCT ID]],Table1[[PRODUCT]:[SELLING PRICE]],3,FALSE)</f>
        <v>Kg</v>
      </c>
      <c r="J4212" s="16">
        <f ca="1">VLOOKUP(Table3[[#This Row],[PRODUCT ID]],Table1[[PRODUCT]:[SELLING PRICE]],4,FALSE)</f>
        <v>104</v>
      </c>
      <c r="K4212" s="16">
        <f ca="1">VLOOKUP(Table3[[#This Row],[PRODUCT ID]],Table1[[PRODUCT]:[SELLING PRICE]],5,FALSE)</f>
        <v>58.980935548331935</v>
      </c>
      <c r="L4212" s="16">
        <f ca="1">J4212*Table3[[#This Row],[QUANTITY]]</f>
        <v>832</v>
      </c>
      <c r="M4212" s="16">
        <f ca="1">K4212*Table3[[#This Row],[QUANTITY]]*(1-Table3[[#This Row],[DISCOUNT %]])</f>
        <v>430.41193832116846</v>
      </c>
      <c r="N4212" s="3">
        <f>DAY(Table3[[#This Row],[DATE]])</f>
        <v>12</v>
      </c>
      <c r="O4212" s="3" t="str">
        <f>TEXT(Table3[[#This Row],[DATE]],"mmm")</f>
        <v>Jul</v>
      </c>
      <c r="P4212" s="3">
        <f>YEAR(Table3[[#This Row],[DATE]])</f>
        <v>2032</v>
      </c>
    </row>
    <row r="4213" spans="1:16" x14ac:dyDescent="0.3">
      <c r="A4213" s="6">
        <v>48408</v>
      </c>
      <c r="B4213" s="7" t="s">
        <v>1068</v>
      </c>
      <c r="C4213" s="9">
        <f t="shared" ca="1" si="130"/>
        <v>15</v>
      </c>
      <c r="D4213" s="9" t="s">
        <v>2115</v>
      </c>
      <c r="E4213" s="9" t="s">
        <v>2116</v>
      </c>
      <c r="F4213" s="10">
        <f t="shared" ca="1" si="131"/>
        <v>5.7698215975512904E-2</v>
      </c>
      <c r="G4213" s="3" t="str">
        <f>VLOOKUP(Table3[[#This Row],[PRODUCT ID]],Table1[[PRODUCT]:[SELLING PRICE]],1,FALSE)</f>
        <v>Product16</v>
      </c>
      <c r="H4213" s="3" t="str">
        <f>VLOOKUP(Table3[[#This Row],[PRODUCT ID]],Table1[[PRODUCT]:[SELLING PRICE]],2,FALSE)</f>
        <v>Category1</v>
      </c>
      <c r="I4213" s="3" t="str">
        <f>VLOOKUP(Table3[[#This Row],[PRODUCT ID]],Table1[[PRODUCT]:[SELLING PRICE]],3,FALSE)</f>
        <v>Lt</v>
      </c>
      <c r="J4213" s="16">
        <f ca="1">VLOOKUP(Table3[[#This Row],[PRODUCT ID]],Table1[[PRODUCT]:[SELLING PRICE]],4,FALSE)</f>
        <v>32</v>
      </c>
      <c r="K4213" s="16">
        <f ca="1">VLOOKUP(Table3[[#This Row],[PRODUCT ID]],Table1[[PRODUCT]:[SELLING PRICE]],5,FALSE)</f>
        <v>303.95545437054182</v>
      </c>
      <c r="L4213" s="16">
        <f ca="1">J4213*Table3[[#This Row],[QUANTITY]]</f>
        <v>480</v>
      </c>
      <c r="M4213" s="16">
        <f ca="1">K4213*Table3[[#This Row],[QUANTITY]]*(1-Table3[[#This Row],[DISCOUNT %]])</f>
        <v>4296.2665037600273</v>
      </c>
      <c r="N4213" s="3">
        <f>DAY(Table3[[#This Row],[DATE]])</f>
        <v>13</v>
      </c>
      <c r="O4213" s="3" t="str">
        <f>TEXT(Table3[[#This Row],[DATE]],"mmm")</f>
        <v>Jul</v>
      </c>
      <c r="P4213" s="3">
        <f>YEAR(Table3[[#This Row],[DATE]])</f>
        <v>2032</v>
      </c>
    </row>
    <row r="4214" spans="1:16" x14ac:dyDescent="0.3">
      <c r="A4214" s="6">
        <v>48409</v>
      </c>
      <c r="B4214" s="7" t="s">
        <v>1069</v>
      </c>
      <c r="C4214" s="9">
        <f t="shared" ca="1" si="130"/>
        <v>7</v>
      </c>
      <c r="D4214" s="9" t="s">
        <v>2115</v>
      </c>
      <c r="E4214" s="9" t="s">
        <v>2116</v>
      </c>
      <c r="F4214" s="10">
        <f t="shared" ca="1" si="131"/>
        <v>4.1598146696082153E-2</v>
      </c>
      <c r="G4214" s="3" t="str">
        <f>VLOOKUP(Table3[[#This Row],[PRODUCT ID]],Table1[[PRODUCT]:[SELLING PRICE]],1,FALSE)</f>
        <v>Product17</v>
      </c>
      <c r="H4214" s="3" t="str">
        <f>VLOOKUP(Table3[[#This Row],[PRODUCT ID]],Table1[[PRODUCT]:[SELLING PRICE]],2,FALSE)</f>
        <v>Category2</v>
      </c>
      <c r="I4214" s="3" t="str">
        <f>VLOOKUP(Table3[[#This Row],[PRODUCT ID]],Table1[[PRODUCT]:[SELLING PRICE]],3,FALSE)</f>
        <v>Ft</v>
      </c>
      <c r="J4214" s="16">
        <f ca="1">VLOOKUP(Table3[[#This Row],[PRODUCT ID]],Table1[[PRODUCT]:[SELLING PRICE]],4,FALSE)</f>
        <v>157</v>
      </c>
      <c r="K4214" s="16">
        <f ca="1">VLOOKUP(Table3[[#This Row],[PRODUCT ID]],Table1[[PRODUCT]:[SELLING PRICE]],5,FALSE)</f>
        <v>125.37005631311519</v>
      </c>
      <c r="L4214" s="16">
        <f ca="1">J4214*Table3[[#This Row],[QUANTITY]]</f>
        <v>1099</v>
      </c>
      <c r="M4214" s="16">
        <f ca="1">K4214*Table3[[#This Row],[QUANTITY]]*(1-Table3[[#This Row],[DISCOUNT %]])</f>
        <v>841.08426023514301</v>
      </c>
      <c r="N4214" s="3">
        <f>DAY(Table3[[#This Row],[DATE]])</f>
        <v>14</v>
      </c>
      <c r="O4214" s="3" t="str">
        <f>TEXT(Table3[[#This Row],[DATE]],"mmm")</f>
        <v>Jul</v>
      </c>
      <c r="P4214" s="3">
        <f>YEAR(Table3[[#This Row],[DATE]])</f>
        <v>2032</v>
      </c>
    </row>
    <row r="4215" spans="1:16" x14ac:dyDescent="0.3">
      <c r="A4215" s="6">
        <v>48410</v>
      </c>
      <c r="B4215" s="7" t="s">
        <v>1070</v>
      </c>
      <c r="C4215" s="9">
        <f t="shared" ca="1" si="130"/>
        <v>11</v>
      </c>
      <c r="D4215" s="9" t="s">
        <v>2115</v>
      </c>
      <c r="E4215" s="9" t="s">
        <v>2116</v>
      </c>
      <c r="F4215" s="10">
        <f t="shared" ca="1" si="131"/>
        <v>7.3051085701825044E-2</v>
      </c>
      <c r="G4215" s="3" t="str">
        <f>VLOOKUP(Table3[[#This Row],[PRODUCT ID]],Table1[[PRODUCT]:[SELLING PRICE]],1,FALSE)</f>
        <v>Product18</v>
      </c>
      <c r="H4215" s="3" t="str">
        <f>VLOOKUP(Table3[[#This Row],[PRODUCT ID]],Table1[[PRODUCT]:[SELLING PRICE]],2,FALSE)</f>
        <v>Category3</v>
      </c>
      <c r="I4215" s="3" t="str">
        <f>VLOOKUP(Table3[[#This Row],[PRODUCT ID]],Table1[[PRODUCT]:[SELLING PRICE]],3,FALSE)</f>
        <v>Kg</v>
      </c>
      <c r="J4215" s="16">
        <f ca="1">VLOOKUP(Table3[[#This Row],[PRODUCT ID]],Table1[[PRODUCT]:[SELLING PRICE]],4,FALSE)</f>
        <v>196</v>
      </c>
      <c r="K4215" s="16">
        <f ca="1">VLOOKUP(Table3[[#This Row],[PRODUCT ID]],Table1[[PRODUCT]:[SELLING PRICE]],5,FALSE)</f>
        <v>299.94607549904163</v>
      </c>
      <c r="L4215" s="16">
        <f ca="1">J4215*Table3[[#This Row],[QUANTITY]]</f>
        <v>2156</v>
      </c>
      <c r="M4215" s="16">
        <f ca="1">K4215*Table3[[#This Row],[QUANTITY]]*(1-Table3[[#This Row],[DISCOUNT %]])</f>
        <v>3058.3815793501858</v>
      </c>
      <c r="N4215" s="3">
        <f>DAY(Table3[[#This Row],[DATE]])</f>
        <v>15</v>
      </c>
      <c r="O4215" s="3" t="str">
        <f>TEXT(Table3[[#This Row],[DATE]],"mmm")</f>
        <v>Jul</v>
      </c>
      <c r="P4215" s="3">
        <f>YEAR(Table3[[#This Row],[DATE]])</f>
        <v>2032</v>
      </c>
    </row>
    <row r="4216" spans="1:16" x14ac:dyDescent="0.3">
      <c r="A4216" s="6">
        <v>48411</v>
      </c>
      <c r="B4216" s="7" t="s">
        <v>1071</v>
      </c>
      <c r="C4216" s="9">
        <f t="shared" ca="1" si="130"/>
        <v>12</v>
      </c>
      <c r="D4216" s="9" t="s">
        <v>2116</v>
      </c>
      <c r="E4216" s="9" t="s">
        <v>2118</v>
      </c>
      <c r="F4216" s="10">
        <f t="shared" ca="1" si="131"/>
        <v>5.9938830818418054E-2</v>
      </c>
      <c r="G4216" s="3" t="str">
        <f>VLOOKUP(Table3[[#This Row],[PRODUCT ID]],Table1[[PRODUCT]:[SELLING PRICE]],1,FALSE)</f>
        <v>Product19</v>
      </c>
      <c r="H4216" s="3" t="str">
        <f>VLOOKUP(Table3[[#This Row],[PRODUCT ID]],Table1[[PRODUCT]:[SELLING PRICE]],2,FALSE)</f>
        <v>Category4</v>
      </c>
      <c r="I4216" s="3" t="str">
        <f>VLOOKUP(Table3[[#This Row],[PRODUCT ID]],Table1[[PRODUCT]:[SELLING PRICE]],3,FALSE)</f>
        <v>No</v>
      </c>
      <c r="J4216" s="16">
        <f ca="1">VLOOKUP(Table3[[#This Row],[PRODUCT ID]],Table1[[PRODUCT]:[SELLING PRICE]],4,FALSE)</f>
        <v>142</v>
      </c>
      <c r="K4216" s="16">
        <f ca="1">VLOOKUP(Table3[[#This Row],[PRODUCT ID]],Table1[[PRODUCT]:[SELLING PRICE]],5,FALSE)</f>
        <v>125.75196199545395</v>
      </c>
      <c r="L4216" s="16">
        <f ca="1">J4216*Table3[[#This Row],[QUANTITY]]</f>
        <v>1704</v>
      </c>
      <c r="M4216" s="16">
        <f ca="1">K4216*Table3[[#This Row],[QUANTITY]]*(1-Table3[[#This Row],[DISCOUNT %]])</f>
        <v>1418.5744370438915</v>
      </c>
      <c r="N4216" s="3">
        <f>DAY(Table3[[#This Row],[DATE]])</f>
        <v>16</v>
      </c>
      <c r="O4216" s="3" t="str">
        <f>TEXT(Table3[[#This Row],[DATE]],"mmm")</f>
        <v>Jul</v>
      </c>
      <c r="P4216" s="3">
        <f>YEAR(Table3[[#This Row],[DATE]])</f>
        <v>2032</v>
      </c>
    </row>
    <row r="4217" spans="1:16" x14ac:dyDescent="0.3">
      <c r="A4217" s="6">
        <v>48412</v>
      </c>
      <c r="B4217" s="7" t="s">
        <v>1072</v>
      </c>
      <c r="C4217" s="9">
        <f t="shared" ca="1" si="130"/>
        <v>7</v>
      </c>
      <c r="D4217" s="9" t="s">
        <v>2116</v>
      </c>
      <c r="E4217" s="9" t="s">
        <v>2118</v>
      </c>
      <c r="F4217" s="10">
        <f t="shared" ca="1" si="131"/>
        <v>2.5334225053626969E-2</v>
      </c>
      <c r="G4217" s="3" t="str">
        <f>VLOOKUP(Table3[[#This Row],[PRODUCT ID]],Table1[[PRODUCT]:[SELLING PRICE]],1,FALSE)</f>
        <v>Product20</v>
      </c>
      <c r="H4217" s="3" t="str">
        <f>VLOOKUP(Table3[[#This Row],[PRODUCT ID]],Table1[[PRODUCT]:[SELLING PRICE]],2,FALSE)</f>
        <v>Category5</v>
      </c>
      <c r="I4217" s="3" t="str">
        <f>VLOOKUP(Table3[[#This Row],[PRODUCT ID]],Table1[[PRODUCT]:[SELLING PRICE]],3,FALSE)</f>
        <v>No</v>
      </c>
      <c r="J4217" s="16">
        <f ca="1">VLOOKUP(Table3[[#This Row],[PRODUCT ID]],Table1[[PRODUCT]:[SELLING PRICE]],4,FALSE)</f>
        <v>102</v>
      </c>
      <c r="K4217" s="16">
        <f ca="1">VLOOKUP(Table3[[#This Row],[PRODUCT ID]],Table1[[PRODUCT]:[SELLING PRICE]],5,FALSE)</f>
        <v>147.68548043905469</v>
      </c>
      <c r="L4217" s="16">
        <f ca="1">J4217*Table3[[#This Row],[QUANTITY]]</f>
        <v>714</v>
      </c>
      <c r="M4217" s="16">
        <f ca="1">K4217*Table3[[#This Row],[QUANTITY]]*(1-Table3[[#This Row],[DISCOUNT %]])</f>
        <v>1007.6078826832107</v>
      </c>
      <c r="N4217" s="3">
        <f>DAY(Table3[[#This Row],[DATE]])</f>
        <v>17</v>
      </c>
      <c r="O4217" s="3" t="str">
        <f>TEXT(Table3[[#This Row],[DATE]],"mmm")</f>
        <v>Jul</v>
      </c>
      <c r="P4217" s="3">
        <f>YEAR(Table3[[#This Row],[DATE]])</f>
        <v>2032</v>
      </c>
    </row>
    <row r="4218" spans="1:16" x14ac:dyDescent="0.3">
      <c r="A4218" s="6">
        <v>48413</v>
      </c>
      <c r="B4218" s="7" t="s">
        <v>1073</v>
      </c>
      <c r="C4218" s="9">
        <f t="shared" ca="1" si="130"/>
        <v>10</v>
      </c>
      <c r="D4218" s="9" t="s">
        <v>2116</v>
      </c>
      <c r="E4218" s="9" t="s">
        <v>2116</v>
      </c>
      <c r="F4218" s="10">
        <f t="shared" ca="1" si="131"/>
        <v>8.8764998617246293E-2</v>
      </c>
      <c r="G4218" s="3" t="str">
        <f>VLOOKUP(Table3[[#This Row],[PRODUCT ID]],Table1[[PRODUCT]:[SELLING PRICE]],1,FALSE)</f>
        <v>Product21</v>
      </c>
      <c r="H4218" s="3" t="str">
        <f>VLOOKUP(Table3[[#This Row],[PRODUCT ID]],Table1[[PRODUCT]:[SELLING PRICE]],2,FALSE)</f>
        <v>Category1</v>
      </c>
      <c r="I4218" s="3" t="str">
        <f>VLOOKUP(Table3[[#This Row],[PRODUCT ID]],Table1[[PRODUCT]:[SELLING PRICE]],3,FALSE)</f>
        <v>Ft</v>
      </c>
      <c r="J4218" s="16">
        <f ca="1">VLOOKUP(Table3[[#This Row],[PRODUCT ID]],Table1[[PRODUCT]:[SELLING PRICE]],4,FALSE)</f>
        <v>247</v>
      </c>
      <c r="K4218" s="16">
        <f ca="1">VLOOKUP(Table3[[#This Row],[PRODUCT ID]],Table1[[PRODUCT]:[SELLING PRICE]],5,FALSE)</f>
        <v>238.23776148463389</v>
      </c>
      <c r="L4218" s="16">
        <f ca="1">J4218*Table3[[#This Row],[QUANTITY]]</f>
        <v>2470</v>
      </c>
      <c r="M4218" s="16">
        <f ca="1">K4218*Table3[[#This Row],[QUANTITY]]*(1-Table3[[#This Row],[DISCOUNT %]])</f>
        <v>2170.9058691587452</v>
      </c>
      <c r="N4218" s="3">
        <f>DAY(Table3[[#This Row],[DATE]])</f>
        <v>18</v>
      </c>
      <c r="O4218" s="3" t="str">
        <f>TEXT(Table3[[#This Row],[DATE]],"mmm")</f>
        <v>Jul</v>
      </c>
      <c r="P4218" s="3">
        <f>YEAR(Table3[[#This Row],[DATE]])</f>
        <v>2032</v>
      </c>
    </row>
    <row r="4219" spans="1:16" x14ac:dyDescent="0.3">
      <c r="A4219" s="6">
        <v>48414</v>
      </c>
      <c r="B4219" s="7" t="s">
        <v>1074</v>
      </c>
      <c r="C4219" s="9">
        <f t="shared" ca="1" si="130"/>
        <v>1</v>
      </c>
      <c r="D4219" s="9" t="s">
        <v>2115</v>
      </c>
      <c r="E4219" s="9" t="s">
        <v>2116</v>
      </c>
      <c r="F4219" s="10">
        <f t="shared" ca="1" si="131"/>
        <v>3.6025577390883526E-4</v>
      </c>
      <c r="G4219" s="3" t="str">
        <f>VLOOKUP(Table3[[#This Row],[PRODUCT ID]],Table1[[PRODUCT]:[SELLING PRICE]],1,FALSE)</f>
        <v>Product22</v>
      </c>
      <c r="H4219" s="3" t="str">
        <f>VLOOKUP(Table3[[#This Row],[PRODUCT ID]],Table1[[PRODUCT]:[SELLING PRICE]],2,FALSE)</f>
        <v>Category2</v>
      </c>
      <c r="I4219" s="3" t="str">
        <f>VLOOKUP(Table3[[#This Row],[PRODUCT ID]],Table1[[PRODUCT]:[SELLING PRICE]],3,FALSE)</f>
        <v>No</v>
      </c>
      <c r="J4219" s="16">
        <f ca="1">VLOOKUP(Table3[[#This Row],[PRODUCT ID]],Table1[[PRODUCT]:[SELLING PRICE]],4,FALSE)</f>
        <v>90</v>
      </c>
      <c r="K4219" s="16">
        <f ca="1">VLOOKUP(Table3[[#This Row],[PRODUCT ID]],Table1[[PRODUCT]:[SELLING PRICE]],5,FALSE)</f>
        <v>184.53523440042002</v>
      </c>
      <c r="L4219" s="16">
        <f ca="1">J4219*Table3[[#This Row],[QUANTITY]]</f>
        <v>90</v>
      </c>
      <c r="M4219" s="16">
        <f ca="1">K4219*Table3[[#This Row],[QUANTITY]]*(1-Table3[[#This Row],[DISCOUNT %]])</f>
        <v>184.46875451673765</v>
      </c>
      <c r="N4219" s="3">
        <f>DAY(Table3[[#This Row],[DATE]])</f>
        <v>19</v>
      </c>
      <c r="O4219" s="3" t="str">
        <f>TEXT(Table3[[#This Row],[DATE]],"mmm")</f>
        <v>Jul</v>
      </c>
      <c r="P4219" s="3">
        <f>YEAR(Table3[[#This Row],[DATE]])</f>
        <v>2032</v>
      </c>
    </row>
    <row r="4220" spans="1:16" x14ac:dyDescent="0.3">
      <c r="A4220" s="6">
        <v>48415</v>
      </c>
      <c r="B4220" s="7" t="s">
        <v>1075</v>
      </c>
      <c r="C4220" s="9">
        <f t="shared" ca="1" si="130"/>
        <v>2</v>
      </c>
      <c r="D4220" s="9" t="s">
        <v>2117</v>
      </c>
      <c r="E4220" s="9" t="s">
        <v>2116</v>
      </c>
      <c r="F4220" s="10">
        <f t="shared" ca="1" si="131"/>
        <v>1.0435888351982937E-2</v>
      </c>
      <c r="G4220" s="3" t="str">
        <f>VLOOKUP(Table3[[#This Row],[PRODUCT ID]],Table1[[PRODUCT]:[SELLING PRICE]],1,FALSE)</f>
        <v>Product23</v>
      </c>
      <c r="H4220" s="3" t="str">
        <f>VLOOKUP(Table3[[#This Row],[PRODUCT ID]],Table1[[PRODUCT]:[SELLING PRICE]],2,FALSE)</f>
        <v>Category3</v>
      </c>
      <c r="I4220" s="3" t="str">
        <f>VLOOKUP(Table3[[#This Row],[PRODUCT ID]],Table1[[PRODUCT]:[SELLING PRICE]],3,FALSE)</f>
        <v>Kg</v>
      </c>
      <c r="J4220" s="16">
        <f ca="1">VLOOKUP(Table3[[#This Row],[PRODUCT ID]],Table1[[PRODUCT]:[SELLING PRICE]],4,FALSE)</f>
        <v>143</v>
      </c>
      <c r="K4220" s="16">
        <f ca="1">VLOOKUP(Table3[[#This Row],[PRODUCT ID]],Table1[[PRODUCT]:[SELLING PRICE]],5,FALSE)</f>
        <v>150.54302276834994</v>
      </c>
      <c r="L4220" s="16">
        <f ca="1">J4220*Table3[[#This Row],[QUANTITY]]</f>
        <v>286</v>
      </c>
      <c r="M4220" s="16">
        <f ca="1">K4220*Table3[[#This Row],[QUANTITY]]*(1-Table3[[#This Row],[DISCOUNT %]])</f>
        <v>297.94394518113882</v>
      </c>
      <c r="N4220" s="3">
        <f>DAY(Table3[[#This Row],[DATE]])</f>
        <v>20</v>
      </c>
      <c r="O4220" s="3" t="str">
        <f>TEXT(Table3[[#This Row],[DATE]],"mmm")</f>
        <v>Jul</v>
      </c>
      <c r="P4220" s="3">
        <f>YEAR(Table3[[#This Row],[DATE]])</f>
        <v>2032</v>
      </c>
    </row>
    <row r="4221" spans="1:16" x14ac:dyDescent="0.3">
      <c r="A4221" s="6">
        <v>48416</v>
      </c>
      <c r="B4221" s="7" t="s">
        <v>1076</v>
      </c>
      <c r="C4221" s="9">
        <f t="shared" ca="1" si="130"/>
        <v>9</v>
      </c>
      <c r="D4221" s="9" t="s">
        <v>2117</v>
      </c>
      <c r="E4221" s="9" t="s">
        <v>2116</v>
      </c>
      <c r="F4221" s="10">
        <f t="shared" ca="1" si="131"/>
        <v>9.3745180128632061E-2</v>
      </c>
      <c r="G4221" s="3" t="str">
        <f>VLOOKUP(Table3[[#This Row],[PRODUCT ID]],Table1[[PRODUCT]:[SELLING PRICE]],1,FALSE)</f>
        <v>Product24</v>
      </c>
      <c r="H4221" s="3" t="str">
        <f>VLOOKUP(Table3[[#This Row],[PRODUCT ID]],Table1[[PRODUCT]:[SELLING PRICE]],2,FALSE)</f>
        <v>Category4</v>
      </c>
      <c r="I4221" s="3" t="str">
        <f>VLOOKUP(Table3[[#This Row],[PRODUCT ID]],Table1[[PRODUCT]:[SELLING PRICE]],3,FALSE)</f>
        <v>Kg</v>
      </c>
      <c r="J4221" s="16">
        <f ca="1">VLOOKUP(Table3[[#This Row],[PRODUCT ID]],Table1[[PRODUCT]:[SELLING PRICE]],4,FALSE)</f>
        <v>196</v>
      </c>
      <c r="K4221" s="16">
        <f ca="1">VLOOKUP(Table3[[#This Row],[PRODUCT ID]],Table1[[PRODUCT]:[SELLING PRICE]],5,FALSE)</f>
        <v>166.65959987121352</v>
      </c>
      <c r="L4221" s="16">
        <f ca="1">J4221*Table3[[#This Row],[QUANTITY]]</f>
        <v>1764</v>
      </c>
      <c r="M4221" s="16">
        <f ca="1">K4221*Table3[[#This Row],[QUANTITY]]*(1-Table3[[#This Row],[DISCOUNT %]])</f>
        <v>1359.3245909500877</v>
      </c>
      <c r="N4221" s="3">
        <f>DAY(Table3[[#This Row],[DATE]])</f>
        <v>21</v>
      </c>
      <c r="O4221" s="3" t="str">
        <f>TEXT(Table3[[#This Row],[DATE]],"mmm")</f>
        <v>Jul</v>
      </c>
      <c r="P4221" s="3">
        <f>YEAR(Table3[[#This Row],[DATE]])</f>
        <v>2032</v>
      </c>
    </row>
    <row r="4222" spans="1:16" x14ac:dyDescent="0.3">
      <c r="A4222" s="6">
        <v>48417</v>
      </c>
      <c r="B4222" s="7" t="s">
        <v>1077</v>
      </c>
      <c r="C4222" s="9">
        <f t="shared" ca="1" si="130"/>
        <v>13</v>
      </c>
      <c r="D4222" s="9" t="s">
        <v>2116</v>
      </c>
      <c r="E4222" s="9" t="s">
        <v>2118</v>
      </c>
      <c r="F4222" s="10">
        <f t="shared" ca="1" si="131"/>
        <v>8.100909021273317E-2</v>
      </c>
      <c r="G4222" s="3" t="str">
        <f>VLOOKUP(Table3[[#This Row],[PRODUCT ID]],Table1[[PRODUCT]:[SELLING PRICE]],1,FALSE)</f>
        <v>Product25</v>
      </c>
      <c r="H4222" s="3" t="str">
        <f>VLOOKUP(Table3[[#This Row],[PRODUCT ID]],Table1[[PRODUCT]:[SELLING PRICE]],2,FALSE)</f>
        <v>Category1</v>
      </c>
      <c r="I4222" s="3" t="str">
        <f>VLOOKUP(Table3[[#This Row],[PRODUCT ID]],Table1[[PRODUCT]:[SELLING PRICE]],3,FALSE)</f>
        <v>Lt</v>
      </c>
      <c r="J4222" s="16">
        <f ca="1">VLOOKUP(Table3[[#This Row],[PRODUCT ID]],Table1[[PRODUCT]:[SELLING PRICE]],4,FALSE)</f>
        <v>149</v>
      </c>
      <c r="K4222" s="16">
        <f ca="1">VLOOKUP(Table3[[#This Row],[PRODUCT ID]],Table1[[PRODUCT]:[SELLING PRICE]],5,FALSE)</f>
        <v>26.697053128833058</v>
      </c>
      <c r="L4222" s="16">
        <f ca="1">J4222*Table3[[#This Row],[QUANTITY]]</f>
        <v>1937</v>
      </c>
      <c r="M4222" s="16">
        <f ca="1">K4222*Table3[[#This Row],[QUANTITY]]*(1-Table3[[#This Row],[DISCOUNT %]])</f>
        <v>318.94653886556881</v>
      </c>
      <c r="N4222" s="3">
        <f>DAY(Table3[[#This Row],[DATE]])</f>
        <v>22</v>
      </c>
      <c r="O4222" s="3" t="str">
        <f>TEXT(Table3[[#This Row],[DATE]],"mmm")</f>
        <v>Jul</v>
      </c>
      <c r="P4222" s="3">
        <f>YEAR(Table3[[#This Row],[DATE]])</f>
        <v>2032</v>
      </c>
    </row>
    <row r="4223" spans="1:16" x14ac:dyDescent="0.3">
      <c r="A4223" s="6">
        <v>48418</v>
      </c>
      <c r="B4223" s="7" t="s">
        <v>1078</v>
      </c>
      <c r="C4223" s="9">
        <f t="shared" ca="1" si="130"/>
        <v>11</v>
      </c>
      <c r="D4223" s="9" t="s">
        <v>2116</v>
      </c>
      <c r="E4223" s="9" t="s">
        <v>2116</v>
      </c>
      <c r="F4223" s="10">
        <f t="shared" ca="1" si="131"/>
        <v>3.360755823657461E-2</v>
      </c>
      <c r="G4223" s="3" t="str">
        <f>VLOOKUP(Table3[[#This Row],[PRODUCT ID]],Table1[[PRODUCT]:[SELLING PRICE]],1,FALSE)</f>
        <v>Product26</v>
      </c>
      <c r="H4223" s="3" t="str">
        <f>VLOOKUP(Table3[[#This Row],[PRODUCT ID]],Table1[[PRODUCT]:[SELLING PRICE]],2,FALSE)</f>
        <v>Category2</v>
      </c>
      <c r="I4223" s="3" t="str">
        <f>VLOOKUP(Table3[[#This Row],[PRODUCT ID]],Table1[[PRODUCT]:[SELLING PRICE]],3,FALSE)</f>
        <v>Kg</v>
      </c>
      <c r="J4223" s="16">
        <f ca="1">VLOOKUP(Table3[[#This Row],[PRODUCT ID]],Table1[[PRODUCT]:[SELLING PRICE]],4,FALSE)</f>
        <v>95</v>
      </c>
      <c r="K4223" s="16">
        <f ca="1">VLOOKUP(Table3[[#This Row],[PRODUCT ID]],Table1[[PRODUCT]:[SELLING PRICE]],5,FALSE)</f>
        <v>109.75977780908619</v>
      </c>
      <c r="L4223" s="16">
        <f ca="1">J4223*Table3[[#This Row],[QUANTITY]]</f>
        <v>1045</v>
      </c>
      <c r="M4223" s="16">
        <f ca="1">K4223*Table3[[#This Row],[QUANTITY]]*(1-Table3[[#This Row],[DISCOUNT %]])</f>
        <v>1166.7812165276721</v>
      </c>
      <c r="N4223" s="3">
        <f>DAY(Table3[[#This Row],[DATE]])</f>
        <v>23</v>
      </c>
      <c r="O4223" s="3" t="str">
        <f>TEXT(Table3[[#This Row],[DATE]],"mmm")</f>
        <v>Jul</v>
      </c>
      <c r="P4223" s="3">
        <f>YEAR(Table3[[#This Row],[DATE]])</f>
        <v>2032</v>
      </c>
    </row>
    <row r="4224" spans="1:16" x14ac:dyDescent="0.3">
      <c r="A4224" s="6">
        <v>48419</v>
      </c>
      <c r="B4224" s="7" t="s">
        <v>1079</v>
      </c>
      <c r="C4224" s="9">
        <f t="shared" ca="1" si="130"/>
        <v>15</v>
      </c>
      <c r="D4224" s="9" t="s">
        <v>2116</v>
      </c>
      <c r="E4224" s="9" t="s">
        <v>2116</v>
      </c>
      <c r="F4224" s="10">
        <f t="shared" ca="1" si="131"/>
        <v>3.0633680611535354E-2</v>
      </c>
      <c r="G4224" s="3" t="str">
        <f>VLOOKUP(Table3[[#This Row],[PRODUCT ID]],Table1[[PRODUCT]:[SELLING PRICE]],1,FALSE)</f>
        <v>Product27</v>
      </c>
      <c r="H4224" s="3" t="str">
        <f>VLOOKUP(Table3[[#This Row],[PRODUCT ID]],Table1[[PRODUCT]:[SELLING PRICE]],2,FALSE)</f>
        <v>Category3</v>
      </c>
      <c r="I4224" s="3" t="str">
        <f>VLOOKUP(Table3[[#This Row],[PRODUCT ID]],Table1[[PRODUCT]:[SELLING PRICE]],3,FALSE)</f>
        <v>Lt</v>
      </c>
      <c r="J4224" s="16">
        <f ca="1">VLOOKUP(Table3[[#This Row],[PRODUCT ID]],Table1[[PRODUCT]:[SELLING PRICE]],4,FALSE)</f>
        <v>63</v>
      </c>
      <c r="K4224" s="16">
        <f ca="1">VLOOKUP(Table3[[#This Row],[PRODUCT ID]],Table1[[PRODUCT]:[SELLING PRICE]],5,FALSE)</f>
        <v>154.66982372674411</v>
      </c>
      <c r="L4224" s="16">
        <f ca="1">J4224*Table3[[#This Row],[QUANTITY]]</f>
        <v>945</v>
      </c>
      <c r="M4224" s="16">
        <f ca="1">K4224*Table3[[#This Row],[QUANTITY]]*(1-Table3[[#This Row],[DISCOUNT %]])</f>
        <v>2248.9757661968483</v>
      </c>
      <c r="N4224" s="3">
        <f>DAY(Table3[[#This Row],[DATE]])</f>
        <v>24</v>
      </c>
      <c r="O4224" s="3" t="str">
        <f>TEXT(Table3[[#This Row],[DATE]],"mmm")</f>
        <v>Jul</v>
      </c>
      <c r="P4224" s="3">
        <f>YEAR(Table3[[#This Row],[DATE]])</f>
        <v>2032</v>
      </c>
    </row>
    <row r="4225" spans="1:16" x14ac:dyDescent="0.3">
      <c r="A4225" s="6">
        <v>48420</v>
      </c>
      <c r="B4225" s="7" t="s">
        <v>1080</v>
      </c>
      <c r="C4225" s="9">
        <f t="shared" ca="1" si="130"/>
        <v>14</v>
      </c>
      <c r="D4225" s="9" t="s">
        <v>2116</v>
      </c>
      <c r="E4225" s="9" t="s">
        <v>2116</v>
      </c>
      <c r="F4225" s="10">
        <f t="shared" ca="1" si="131"/>
        <v>7.7308284673319079E-3</v>
      </c>
      <c r="G4225" s="3" t="str">
        <f>VLOOKUP(Table3[[#This Row],[PRODUCT ID]],Table1[[PRODUCT]:[SELLING PRICE]],1,FALSE)</f>
        <v>Product28</v>
      </c>
      <c r="H4225" s="3" t="str">
        <f>VLOOKUP(Table3[[#This Row],[PRODUCT ID]],Table1[[PRODUCT]:[SELLING PRICE]],2,FALSE)</f>
        <v>Category4</v>
      </c>
      <c r="I4225" s="3" t="str">
        <f>VLOOKUP(Table3[[#This Row],[PRODUCT ID]],Table1[[PRODUCT]:[SELLING PRICE]],3,FALSE)</f>
        <v>Ft</v>
      </c>
      <c r="J4225" s="16">
        <f ca="1">VLOOKUP(Table3[[#This Row],[PRODUCT ID]],Table1[[PRODUCT]:[SELLING PRICE]],4,FALSE)</f>
        <v>247</v>
      </c>
      <c r="K4225" s="16">
        <f ca="1">VLOOKUP(Table3[[#This Row],[PRODUCT ID]],Table1[[PRODUCT]:[SELLING PRICE]],5,FALSE)</f>
        <v>158.43892981970592</v>
      </c>
      <c r="L4225" s="16">
        <f ca="1">J4225*Table3[[#This Row],[QUANTITY]]</f>
        <v>3458</v>
      </c>
      <c r="M4225" s="16">
        <f ca="1">K4225*Table3[[#This Row],[QUANTITY]]*(1-Table3[[#This Row],[DISCOUNT %]])</f>
        <v>2200.9969188301102</v>
      </c>
      <c r="N4225" s="3">
        <f>DAY(Table3[[#This Row],[DATE]])</f>
        <v>25</v>
      </c>
      <c r="O4225" s="3" t="str">
        <f>TEXT(Table3[[#This Row],[DATE]],"mmm")</f>
        <v>Jul</v>
      </c>
      <c r="P4225" s="3">
        <f>YEAR(Table3[[#This Row],[DATE]])</f>
        <v>2032</v>
      </c>
    </row>
    <row r="4226" spans="1:16" x14ac:dyDescent="0.3">
      <c r="A4226" s="6">
        <v>48421</v>
      </c>
      <c r="B4226" s="7" t="s">
        <v>1081</v>
      </c>
      <c r="C4226" s="9">
        <f t="shared" ca="1" si="130"/>
        <v>2</v>
      </c>
      <c r="D4226" s="9" t="s">
        <v>2115</v>
      </c>
      <c r="E4226" s="9" t="s">
        <v>2116</v>
      </c>
      <c r="F4226" s="10">
        <f t="shared" ca="1" si="131"/>
        <v>3.190882455233459E-2</v>
      </c>
      <c r="G4226" s="3" t="str">
        <f>VLOOKUP(Table3[[#This Row],[PRODUCT ID]],Table1[[PRODUCT]:[SELLING PRICE]],1,FALSE)</f>
        <v>Product29</v>
      </c>
      <c r="H4226" s="3" t="str">
        <f>VLOOKUP(Table3[[#This Row],[PRODUCT ID]],Table1[[PRODUCT]:[SELLING PRICE]],2,FALSE)</f>
        <v>Category5</v>
      </c>
      <c r="I4226" s="3" t="str">
        <f>VLOOKUP(Table3[[#This Row],[PRODUCT ID]],Table1[[PRODUCT]:[SELLING PRICE]],3,FALSE)</f>
        <v>Kg</v>
      </c>
      <c r="J4226" s="16">
        <f ca="1">VLOOKUP(Table3[[#This Row],[PRODUCT ID]],Table1[[PRODUCT]:[SELLING PRICE]],4,FALSE)</f>
        <v>126</v>
      </c>
      <c r="K4226" s="16">
        <f ca="1">VLOOKUP(Table3[[#This Row],[PRODUCT ID]],Table1[[PRODUCT]:[SELLING PRICE]],5,FALSE)</f>
        <v>292.85180397155403</v>
      </c>
      <c r="L4226" s="16">
        <f ca="1">J4226*Table3[[#This Row],[QUANTITY]]</f>
        <v>252</v>
      </c>
      <c r="M4226" s="16">
        <f ca="1">K4226*Table3[[#This Row],[QUANTITY]]*(1-Table3[[#This Row],[DISCOUNT %]])</f>
        <v>567.01449427758212</v>
      </c>
      <c r="N4226" s="3">
        <f>DAY(Table3[[#This Row],[DATE]])</f>
        <v>26</v>
      </c>
      <c r="O4226" s="3" t="str">
        <f>TEXT(Table3[[#This Row],[DATE]],"mmm")</f>
        <v>Jul</v>
      </c>
      <c r="P4226" s="3">
        <f>YEAR(Table3[[#This Row],[DATE]])</f>
        <v>2032</v>
      </c>
    </row>
    <row r="4227" spans="1:16" x14ac:dyDescent="0.3">
      <c r="A4227" s="6">
        <v>48422</v>
      </c>
      <c r="B4227" s="7" t="s">
        <v>1082</v>
      </c>
      <c r="C4227" s="9">
        <f t="shared" ref="C4227:C4290" ca="1" si="132">RANDBETWEEN(1,15)</f>
        <v>5</v>
      </c>
      <c r="D4227" s="9" t="s">
        <v>2116</v>
      </c>
      <c r="E4227" s="9" t="s">
        <v>2116</v>
      </c>
      <c r="F4227" s="10">
        <f t="shared" ref="F4227:F4290" ca="1" si="133">RAND()*(0.1)</f>
        <v>3.4877244899497693E-2</v>
      </c>
      <c r="G4227" s="3" t="str">
        <f>VLOOKUP(Table3[[#This Row],[PRODUCT ID]],Table1[[PRODUCT]:[SELLING PRICE]],1,FALSE)</f>
        <v>Product30</v>
      </c>
      <c r="H4227" s="3" t="str">
        <f>VLOOKUP(Table3[[#This Row],[PRODUCT ID]],Table1[[PRODUCT]:[SELLING PRICE]],2,FALSE)</f>
        <v>Category1</v>
      </c>
      <c r="I4227" s="3" t="str">
        <f>VLOOKUP(Table3[[#This Row],[PRODUCT ID]],Table1[[PRODUCT]:[SELLING PRICE]],3,FALSE)</f>
        <v>No</v>
      </c>
      <c r="J4227" s="16">
        <f ca="1">VLOOKUP(Table3[[#This Row],[PRODUCT ID]],Table1[[PRODUCT]:[SELLING PRICE]],4,FALSE)</f>
        <v>116</v>
      </c>
      <c r="K4227" s="16">
        <f ca="1">VLOOKUP(Table3[[#This Row],[PRODUCT ID]],Table1[[PRODUCT]:[SELLING PRICE]],5,FALSE)</f>
        <v>201.78359742601424</v>
      </c>
      <c r="L4227" s="16">
        <f ca="1">J4227*Table3[[#This Row],[QUANTITY]]</f>
        <v>580</v>
      </c>
      <c r="M4227" s="16">
        <f ca="1">K4227*Table3[[#This Row],[QUANTITY]]*(1-Table3[[#This Row],[DISCOUNT %]])</f>
        <v>973.72970740942742</v>
      </c>
      <c r="N4227" s="3">
        <f>DAY(Table3[[#This Row],[DATE]])</f>
        <v>27</v>
      </c>
      <c r="O4227" s="3" t="str">
        <f>TEXT(Table3[[#This Row],[DATE]],"mmm")</f>
        <v>Jul</v>
      </c>
      <c r="P4227" s="3">
        <f>YEAR(Table3[[#This Row],[DATE]])</f>
        <v>2032</v>
      </c>
    </row>
    <row r="4228" spans="1:16" x14ac:dyDescent="0.3">
      <c r="A4228" s="6">
        <v>48423</v>
      </c>
      <c r="B4228" s="7" t="s">
        <v>1083</v>
      </c>
      <c r="C4228" s="9">
        <f t="shared" ca="1" si="132"/>
        <v>7</v>
      </c>
      <c r="D4228" s="9" t="s">
        <v>2117</v>
      </c>
      <c r="E4228" s="9" t="s">
        <v>2118</v>
      </c>
      <c r="F4228" s="10">
        <f t="shared" ca="1" si="133"/>
        <v>7.3882740689802398E-2</v>
      </c>
      <c r="G4228" s="3" t="str">
        <f>VLOOKUP(Table3[[#This Row],[PRODUCT ID]],Table1[[PRODUCT]:[SELLING PRICE]],1,FALSE)</f>
        <v>Product31</v>
      </c>
      <c r="H4228" s="3" t="str">
        <f>VLOOKUP(Table3[[#This Row],[PRODUCT ID]],Table1[[PRODUCT]:[SELLING PRICE]],2,FALSE)</f>
        <v>Category2</v>
      </c>
      <c r="I4228" s="3" t="str">
        <f>VLOOKUP(Table3[[#This Row],[PRODUCT ID]],Table1[[PRODUCT]:[SELLING PRICE]],3,FALSE)</f>
        <v>No</v>
      </c>
      <c r="J4228" s="16">
        <f ca="1">VLOOKUP(Table3[[#This Row],[PRODUCT ID]],Table1[[PRODUCT]:[SELLING PRICE]],4,FALSE)</f>
        <v>143</v>
      </c>
      <c r="K4228" s="16">
        <f ca="1">VLOOKUP(Table3[[#This Row],[PRODUCT ID]],Table1[[PRODUCT]:[SELLING PRICE]],5,FALSE)</f>
        <v>141.98327286229295</v>
      </c>
      <c r="L4228" s="16">
        <f ca="1">J4228*Table3[[#This Row],[QUANTITY]]</f>
        <v>1001</v>
      </c>
      <c r="M4228" s="16">
        <f ca="1">K4228*Table3[[#This Row],[QUANTITY]]*(1-Table3[[#This Row],[DISCOUNT %]])</f>
        <v>920.4521167178309</v>
      </c>
      <c r="N4228" s="3">
        <f>DAY(Table3[[#This Row],[DATE]])</f>
        <v>28</v>
      </c>
      <c r="O4228" s="3" t="str">
        <f>TEXT(Table3[[#This Row],[DATE]],"mmm")</f>
        <v>Jul</v>
      </c>
      <c r="P4228" s="3">
        <f>YEAR(Table3[[#This Row],[DATE]])</f>
        <v>2032</v>
      </c>
    </row>
    <row r="4229" spans="1:16" x14ac:dyDescent="0.3">
      <c r="A4229" s="6">
        <v>48424</v>
      </c>
      <c r="B4229" s="7" t="s">
        <v>1084</v>
      </c>
      <c r="C4229" s="9">
        <f t="shared" ca="1" si="132"/>
        <v>9</v>
      </c>
      <c r="D4229" s="9" t="s">
        <v>2115</v>
      </c>
      <c r="E4229" s="9" t="s">
        <v>2118</v>
      </c>
      <c r="F4229" s="10">
        <f t="shared" ca="1" si="133"/>
        <v>4.9716381423409964E-2</v>
      </c>
      <c r="G4229" s="3" t="str">
        <f>VLOOKUP(Table3[[#This Row],[PRODUCT ID]],Table1[[PRODUCT]:[SELLING PRICE]],1,FALSE)</f>
        <v>Product32</v>
      </c>
      <c r="H4229" s="3" t="str">
        <f>VLOOKUP(Table3[[#This Row],[PRODUCT ID]],Table1[[PRODUCT]:[SELLING PRICE]],2,FALSE)</f>
        <v>Category3</v>
      </c>
      <c r="I4229" s="3" t="str">
        <f>VLOOKUP(Table3[[#This Row],[PRODUCT ID]],Table1[[PRODUCT]:[SELLING PRICE]],3,FALSE)</f>
        <v>Ft</v>
      </c>
      <c r="J4229" s="16">
        <f ca="1">VLOOKUP(Table3[[#This Row],[PRODUCT ID]],Table1[[PRODUCT]:[SELLING PRICE]],4,FALSE)</f>
        <v>151</v>
      </c>
      <c r="K4229" s="16">
        <f ca="1">VLOOKUP(Table3[[#This Row],[PRODUCT ID]],Table1[[PRODUCT]:[SELLING PRICE]],5,FALSE)</f>
        <v>316.336045134448</v>
      </c>
      <c r="L4229" s="16">
        <f ca="1">J4229*Table3[[#This Row],[QUANTITY]]</f>
        <v>1359</v>
      </c>
      <c r="M4229" s="16">
        <f ca="1">K4229*Table3[[#This Row],[QUANTITY]]*(1-Table3[[#This Row],[DISCOUNT %]])</f>
        <v>2705.4806549091368</v>
      </c>
      <c r="N4229" s="3">
        <f>DAY(Table3[[#This Row],[DATE]])</f>
        <v>29</v>
      </c>
      <c r="O4229" s="3" t="str">
        <f>TEXT(Table3[[#This Row],[DATE]],"mmm")</f>
        <v>Jul</v>
      </c>
      <c r="P4229" s="3">
        <f>YEAR(Table3[[#This Row],[DATE]])</f>
        <v>2032</v>
      </c>
    </row>
    <row r="4230" spans="1:16" x14ac:dyDescent="0.3">
      <c r="A4230" s="6">
        <v>48425</v>
      </c>
      <c r="B4230" s="7" t="s">
        <v>1085</v>
      </c>
      <c r="C4230" s="9">
        <f t="shared" ca="1" si="132"/>
        <v>2</v>
      </c>
      <c r="D4230" s="9" t="s">
        <v>2115</v>
      </c>
      <c r="E4230" s="9" t="s">
        <v>2116</v>
      </c>
      <c r="F4230" s="10">
        <f t="shared" ca="1" si="133"/>
        <v>4.455377614483225E-4</v>
      </c>
      <c r="G4230" s="3" t="str">
        <f>VLOOKUP(Table3[[#This Row],[PRODUCT ID]],Table1[[PRODUCT]:[SELLING PRICE]],1,FALSE)</f>
        <v>Product33</v>
      </c>
      <c r="H4230" s="3" t="str">
        <f>VLOOKUP(Table3[[#This Row],[PRODUCT ID]],Table1[[PRODUCT]:[SELLING PRICE]],2,FALSE)</f>
        <v>Category4</v>
      </c>
      <c r="I4230" s="3" t="str">
        <f>VLOOKUP(Table3[[#This Row],[PRODUCT ID]],Table1[[PRODUCT]:[SELLING PRICE]],3,FALSE)</f>
        <v>No</v>
      </c>
      <c r="J4230" s="16">
        <f ca="1">VLOOKUP(Table3[[#This Row],[PRODUCT ID]],Table1[[PRODUCT]:[SELLING PRICE]],4,FALSE)</f>
        <v>138</v>
      </c>
      <c r="K4230" s="16">
        <f ca="1">VLOOKUP(Table3[[#This Row],[PRODUCT ID]],Table1[[PRODUCT]:[SELLING PRICE]],5,FALSE)</f>
        <v>31.378137421923505</v>
      </c>
      <c r="L4230" s="16">
        <f ca="1">J4230*Table3[[#This Row],[QUANTITY]]</f>
        <v>276</v>
      </c>
      <c r="M4230" s="16">
        <f ca="1">K4230*Table3[[#This Row],[QUANTITY]]*(1-Table3[[#This Row],[DISCOUNT %]])</f>
        <v>62.728314553636245</v>
      </c>
      <c r="N4230" s="3">
        <f>DAY(Table3[[#This Row],[DATE]])</f>
        <v>30</v>
      </c>
      <c r="O4230" s="3" t="str">
        <f>TEXT(Table3[[#This Row],[DATE]],"mmm")</f>
        <v>Jul</v>
      </c>
      <c r="P4230" s="3">
        <f>YEAR(Table3[[#This Row],[DATE]])</f>
        <v>2032</v>
      </c>
    </row>
    <row r="4231" spans="1:16" x14ac:dyDescent="0.3">
      <c r="A4231" s="6">
        <v>48426</v>
      </c>
      <c r="B4231" s="7" t="s">
        <v>1086</v>
      </c>
      <c r="C4231" s="9">
        <f t="shared" ca="1" si="132"/>
        <v>9</v>
      </c>
      <c r="D4231" s="9" t="s">
        <v>2115</v>
      </c>
      <c r="E4231" s="9" t="s">
        <v>2116</v>
      </c>
      <c r="F4231" s="10">
        <f t="shared" ca="1" si="133"/>
        <v>7.4622760300625909E-2</v>
      </c>
      <c r="G4231" s="3" t="str">
        <f>VLOOKUP(Table3[[#This Row],[PRODUCT ID]],Table1[[PRODUCT]:[SELLING PRICE]],1,FALSE)</f>
        <v>Product34</v>
      </c>
      <c r="H4231" s="3" t="str">
        <f>VLOOKUP(Table3[[#This Row],[PRODUCT ID]],Table1[[PRODUCT]:[SELLING PRICE]],2,FALSE)</f>
        <v>Category5</v>
      </c>
      <c r="I4231" s="3" t="str">
        <f>VLOOKUP(Table3[[#This Row],[PRODUCT ID]],Table1[[PRODUCT]:[SELLING PRICE]],3,FALSE)</f>
        <v>Kg</v>
      </c>
      <c r="J4231" s="16">
        <f ca="1">VLOOKUP(Table3[[#This Row],[PRODUCT ID]],Table1[[PRODUCT]:[SELLING PRICE]],4,FALSE)</f>
        <v>8</v>
      </c>
      <c r="K4231" s="16">
        <f ca="1">VLOOKUP(Table3[[#This Row],[PRODUCT ID]],Table1[[PRODUCT]:[SELLING PRICE]],5,FALSE)</f>
        <v>316.86033394238319</v>
      </c>
      <c r="L4231" s="16">
        <f ca="1">J4231*Table3[[#This Row],[QUANTITY]]</f>
        <v>72</v>
      </c>
      <c r="M4231" s="16">
        <f ca="1">K4231*Table3[[#This Row],[QUANTITY]]*(1-Table3[[#This Row],[DISCOUNT %]])</f>
        <v>2638.9380707444202</v>
      </c>
      <c r="N4231" s="3">
        <f>DAY(Table3[[#This Row],[DATE]])</f>
        <v>31</v>
      </c>
      <c r="O4231" s="3" t="str">
        <f>TEXT(Table3[[#This Row],[DATE]],"mmm")</f>
        <v>Jul</v>
      </c>
      <c r="P4231" s="3">
        <f>YEAR(Table3[[#This Row],[DATE]])</f>
        <v>2032</v>
      </c>
    </row>
    <row r="4232" spans="1:16" x14ac:dyDescent="0.3">
      <c r="A4232" s="6">
        <v>48427</v>
      </c>
      <c r="B4232" s="7" t="s">
        <v>1087</v>
      </c>
      <c r="C4232" s="9">
        <f t="shared" ca="1" si="132"/>
        <v>5</v>
      </c>
      <c r="D4232" s="9" t="s">
        <v>2116</v>
      </c>
      <c r="E4232" s="9" t="s">
        <v>2116</v>
      </c>
      <c r="F4232" s="10">
        <f t="shared" ca="1" si="133"/>
        <v>2.0359435830760698E-2</v>
      </c>
      <c r="G4232" s="3" t="str">
        <f>VLOOKUP(Table3[[#This Row],[PRODUCT ID]],Table1[[PRODUCT]:[SELLING PRICE]],1,FALSE)</f>
        <v>Product35</v>
      </c>
      <c r="H4232" s="3" t="str">
        <f>VLOOKUP(Table3[[#This Row],[PRODUCT ID]],Table1[[PRODUCT]:[SELLING PRICE]],2,FALSE)</f>
        <v>Category1</v>
      </c>
      <c r="I4232" s="3" t="str">
        <f>VLOOKUP(Table3[[#This Row],[PRODUCT ID]],Table1[[PRODUCT]:[SELLING PRICE]],3,FALSE)</f>
        <v>Kg</v>
      </c>
      <c r="J4232" s="16">
        <f ca="1">VLOOKUP(Table3[[#This Row],[PRODUCT ID]],Table1[[PRODUCT]:[SELLING PRICE]],4,FALSE)</f>
        <v>18</v>
      </c>
      <c r="K4232" s="16">
        <f ca="1">VLOOKUP(Table3[[#This Row],[PRODUCT ID]],Table1[[PRODUCT]:[SELLING PRICE]],5,FALSE)</f>
        <v>67.952061415789714</v>
      </c>
      <c r="L4232" s="16">
        <f ca="1">J4232*Table3[[#This Row],[QUANTITY]]</f>
        <v>90</v>
      </c>
      <c r="M4232" s="16">
        <f ca="1">K4232*Table3[[#This Row],[QUANTITY]]*(1-Table3[[#This Row],[DISCOUNT %]])</f>
        <v>332.84297890913518</v>
      </c>
      <c r="N4232" s="3">
        <f>DAY(Table3[[#This Row],[DATE]])</f>
        <v>1</v>
      </c>
      <c r="O4232" s="3" t="str">
        <f>TEXT(Table3[[#This Row],[DATE]],"mmm")</f>
        <v>Aug</v>
      </c>
      <c r="P4232" s="3">
        <f>YEAR(Table3[[#This Row],[DATE]])</f>
        <v>2032</v>
      </c>
    </row>
    <row r="4233" spans="1:16" x14ac:dyDescent="0.3">
      <c r="A4233" s="6">
        <v>48428</v>
      </c>
      <c r="B4233" s="7" t="s">
        <v>1088</v>
      </c>
      <c r="C4233" s="9">
        <f t="shared" ca="1" si="132"/>
        <v>3</v>
      </c>
      <c r="D4233" s="9" t="s">
        <v>2116</v>
      </c>
      <c r="E4233" s="9" t="s">
        <v>2116</v>
      </c>
      <c r="F4233" s="10">
        <f t="shared" ca="1" si="133"/>
        <v>4.7014066993570691E-2</v>
      </c>
      <c r="G4233" s="3" t="str">
        <f>VLOOKUP(Table3[[#This Row],[PRODUCT ID]],Table1[[PRODUCT]:[SELLING PRICE]],1,FALSE)</f>
        <v>Product36</v>
      </c>
      <c r="H4233" s="3" t="str">
        <f>VLOOKUP(Table3[[#This Row],[PRODUCT ID]],Table1[[PRODUCT]:[SELLING PRICE]],2,FALSE)</f>
        <v>Category2</v>
      </c>
      <c r="I4233" s="3" t="str">
        <f>VLOOKUP(Table3[[#This Row],[PRODUCT ID]],Table1[[PRODUCT]:[SELLING PRICE]],3,FALSE)</f>
        <v>Lt</v>
      </c>
      <c r="J4233" s="16">
        <f ca="1">VLOOKUP(Table3[[#This Row],[PRODUCT ID]],Table1[[PRODUCT]:[SELLING PRICE]],4,FALSE)</f>
        <v>78</v>
      </c>
      <c r="K4233" s="16">
        <f ca="1">VLOOKUP(Table3[[#This Row],[PRODUCT ID]],Table1[[PRODUCT]:[SELLING PRICE]],5,FALSE)</f>
        <v>38.077511302286901</v>
      </c>
      <c r="L4233" s="16">
        <f ca="1">J4233*Table3[[#This Row],[QUANTITY]]</f>
        <v>234</v>
      </c>
      <c r="M4233" s="16">
        <f ca="1">K4233*Table3[[#This Row],[QUANTITY]]*(1-Table3[[#This Row],[DISCOUNT %]])</f>
        <v>108.86199790491823</v>
      </c>
      <c r="N4233" s="3">
        <f>DAY(Table3[[#This Row],[DATE]])</f>
        <v>2</v>
      </c>
      <c r="O4233" s="3" t="str">
        <f>TEXT(Table3[[#This Row],[DATE]],"mmm")</f>
        <v>Aug</v>
      </c>
      <c r="P4233" s="3">
        <f>YEAR(Table3[[#This Row],[DATE]])</f>
        <v>2032</v>
      </c>
    </row>
    <row r="4234" spans="1:16" x14ac:dyDescent="0.3">
      <c r="A4234" s="6">
        <v>48429</v>
      </c>
      <c r="B4234" s="7" t="s">
        <v>1089</v>
      </c>
      <c r="C4234" s="9">
        <f t="shared" ca="1" si="132"/>
        <v>11</v>
      </c>
      <c r="D4234" s="9" t="s">
        <v>2116</v>
      </c>
      <c r="E4234" s="9" t="s">
        <v>2118</v>
      </c>
      <c r="F4234" s="10">
        <f t="shared" ca="1" si="133"/>
        <v>6.81479906402956E-2</v>
      </c>
      <c r="G4234" s="3" t="str">
        <f>VLOOKUP(Table3[[#This Row],[PRODUCT ID]],Table1[[PRODUCT]:[SELLING PRICE]],1,FALSE)</f>
        <v>Product37</v>
      </c>
      <c r="H4234" s="3" t="str">
        <f>VLOOKUP(Table3[[#This Row],[PRODUCT ID]],Table1[[PRODUCT]:[SELLING PRICE]],2,FALSE)</f>
        <v>Category3</v>
      </c>
      <c r="I4234" s="3" t="str">
        <f>VLOOKUP(Table3[[#This Row],[PRODUCT ID]],Table1[[PRODUCT]:[SELLING PRICE]],3,FALSE)</f>
        <v>Kg</v>
      </c>
      <c r="J4234" s="16">
        <f ca="1">VLOOKUP(Table3[[#This Row],[PRODUCT ID]],Table1[[PRODUCT]:[SELLING PRICE]],4,FALSE)</f>
        <v>28</v>
      </c>
      <c r="K4234" s="16">
        <f ca="1">VLOOKUP(Table3[[#This Row],[PRODUCT ID]],Table1[[PRODUCT]:[SELLING PRICE]],5,FALSE)</f>
        <v>82.859415667732179</v>
      </c>
      <c r="L4234" s="16">
        <f ca="1">J4234*Table3[[#This Row],[QUANTITY]]</f>
        <v>308</v>
      </c>
      <c r="M4234" s="16">
        <f ca="1">K4234*Table3[[#This Row],[QUANTITY]]*(1-Table3[[#This Row],[DISCOUNT %]])</f>
        <v>849.33984282781921</v>
      </c>
      <c r="N4234" s="3">
        <f>DAY(Table3[[#This Row],[DATE]])</f>
        <v>3</v>
      </c>
      <c r="O4234" s="3" t="str">
        <f>TEXT(Table3[[#This Row],[DATE]],"mmm")</f>
        <v>Aug</v>
      </c>
      <c r="P4234" s="3">
        <f>YEAR(Table3[[#This Row],[DATE]])</f>
        <v>2032</v>
      </c>
    </row>
    <row r="4235" spans="1:16" x14ac:dyDescent="0.3">
      <c r="A4235" s="6">
        <v>48430</v>
      </c>
      <c r="B4235" s="7" t="s">
        <v>1090</v>
      </c>
      <c r="C4235" s="9">
        <f t="shared" ca="1" si="132"/>
        <v>15</v>
      </c>
      <c r="D4235" s="9" t="s">
        <v>2115</v>
      </c>
      <c r="E4235" s="9" t="s">
        <v>2116</v>
      </c>
      <c r="F4235" s="10">
        <f t="shared" ca="1" si="133"/>
        <v>2.0008312959080333E-2</v>
      </c>
      <c r="G4235" s="3" t="str">
        <f>VLOOKUP(Table3[[#This Row],[PRODUCT ID]],Table1[[PRODUCT]:[SELLING PRICE]],1,FALSE)</f>
        <v>Product38</v>
      </c>
      <c r="H4235" s="3" t="str">
        <f>VLOOKUP(Table3[[#This Row],[PRODUCT ID]],Table1[[PRODUCT]:[SELLING PRICE]],2,FALSE)</f>
        <v>Category4</v>
      </c>
      <c r="I4235" s="3" t="str">
        <f>VLOOKUP(Table3[[#This Row],[PRODUCT ID]],Table1[[PRODUCT]:[SELLING PRICE]],3,FALSE)</f>
        <v>Lt</v>
      </c>
      <c r="J4235" s="16">
        <f ca="1">VLOOKUP(Table3[[#This Row],[PRODUCT ID]],Table1[[PRODUCT]:[SELLING PRICE]],4,FALSE)</f>
        <v>69</v>
      </c>
      <c r="K4235" s="16">
        <f ca="1">VLOOKUP(Table3[[#This Row],[PRODUCT ID]],Table1[[PRODUCT]:[SELLING PRICE]],5,FALSE)</f>
        <v>122.90793740136128</v>
      </c>
      <c r="L4235" s="16">
        <f ca="1">J4235*Table3[[#This Row],[QUANTITY]]</f>
        <v>1035</v>
      </c>
      <c r="M4235" s="16">
        <f ca="1">K4235*Table3[[#This Row],[QUANTITY]]*(1-Table3[[#This Row],[DISCOUNT %]])</f>
        <v>1806.7313538701967</v>
      </c>
      <c r="N4235" s="3">
        <f>DAY(Table3[[#This Row],[DATE]])</f>
        <v>4</v>
      </c>
      <c r="O4235" s="3" t="str">
        <f>TEXT(Table3[[#This Row],[DATE]],"mmm")</f>
        <v>Aug</v>
      </c>
      <c r="P4235" s="3">
        <f>YEAR(Table3[[#This Row],[DATE]])</f>
        <v>2032</v>
      </c>
    </row>
    <row r="4236" spans="1:16" x14ac:dyDescent="0.3">
      <c r="A4236" s="6">
        <v>48431</v>
      </c>
      <c r="B4236" s="7" t="s">
        <v>1091</v>
      </c>
      <c r="C4236" s="9">
        <f t="shared" ca="1" si="132"/>
        <v>11</v>
      </c>
      <c r="D4236" s="9" t="s">
        <v>2117</v>
      </c>
      <c r="E4236" s="9" t="s">
        <v>2116</v>
      </c>
      <c r="F4236" s="10">
        <f t="shared" ca="1" si="133"/>
        <v>2.0440036759131266E-2</v>
      </c>
      <c r="G4236" s="3" t="str">
        <f>VLOOKUP(Table3[[#This Row],[PRODUCT ID]],Table1[[PRODUCT]:[SELLING PRICE]],1,FALSE)</f>
        <v>Product39</v>
      </c>
      <c r="H4236" s="3" t="str">
        <f>VLOOKUP(Table3[[#This Row],[PRODUCT ID]],Table1[[PRODUCT]:[SELLING PRICE]],2,FALSE)</f>
        <v>Category5</v>
      </c>
      <c r="I4236" s="3" t="str">
        <f>VLOOKUP(Table3[[#This Row],[PRODUCT ID]],Table1[[PRODUCT]:[SELLING PRICE]],3,FALSE)</f>
        <v>Ft</v>
      </c>
      <c r="J4236" s="16">
        <f ca="1">VLOOKUP(Table3[[#This Row],[PRODUCT ID]],Table1[[PRODUCT]:[SELLING PRICE]],4,FALSE)</f>
        <v>174</v>
      </c>
      <c r="K4236" s="16">
        <f ca="1">VLOOKUP(Table3[[#This Row],[PRODUCT ID]],Table1[[PRODUCT]:[SELLING PRICE]],5,FALSE)</f>
        <v>249.3767555462739</v>
      </c>
      <c r="L4236" s="16">
        <f ca="1">J4236*Table3[[#This Row],[QUANTITY]]</f>
        <v>1914</v>
      </c>
      <c r="M4236" s="16">
        <f ca="1">K4236*Table3[[#This Row],[QUANTITY]]*(1-Table3[[#This Row],[DISCOUNT %]])</f>
        <v>2687.0743404563868</v>
      </c>
      <c r="N4236" s="3">
        <f>DAY(Table3[[#This Row],[DATE]])</f>
        <v>5</v>
      </c>
      <c r="O4236" s="3" t="str">
        <f>TEXT(Table3[[#This Row],[DATE]],"mmm")</f>
        <v>Aug</v>
      </c>
      <c r="P4236" s="3">
        <f>YEAR(Table3[[#This Row],[DATE]])</f>
        <v>2032</v>
      </c>
    </row>
    <row r="4237" spans="1:16" x14ac:dyDescent="0.3">
      <c r="A4237" s="6">
        <v>48432</v>
      </c>
      <c r="B4237" s="7" t="s">
        <v>1092</v>
      </c>
      <c r="C4237" s="9">
        <f t="shared" ca="1" si="132"/>
        <v>11</v>
      </c>
      <c r="D4237" s="9" t="s">
        <v>2117</v>
      </c>
      <c r="E4237" s="9" t="s">
        <v>2116</v>
      </c>
      <c r="F4237" s="10">
        <f t="shared" ca="1" si="133"/>
        <v>1.6036120734272987E-2</v>
      </c>
      <c r="G4237" s="3" t="str">
        <f>VLOOKUP(Table3[[#This Row],[PRODUCT ID]],Table1[[PRODUCT]:[SELLING PRICE]],1,FALSE)</f>
        <v>Product40</v>
      </c>
      <c r="H4237" s="3" t="str">
        <f>VLOOKUP(Table3[[#This Row],[PRODUCT ID]],Table1[[PRODUCT]:[SELLING PRICE]],2,FALSE)</f>
        <v>Category1</v>
      </c>
      <c r="I4237" s="3" t="str">
        <f>VLOOKUP(Table3[[#This Row],[PRODUCT ID]],Table1[[PRODUCT]:[SELLING PRICE]],3,FALSE)</f>
        <v>Kg</v>
      </c>
      <c r="J4237" s="16">
        <f ca="1">VLOOKUP(Table3[[#This Row],[PRODUCT ID]],Table1[[PRODUCT]:[SELLING PRICE]],4,FALSE)</f>
        <v>81</v>
      </c>
      <c r="K4237" s="16">
        <f ca="1">VLOOKUP(Table3[[#This Row],[PRODUCT ID]],Table1[[PRODUCT]:[SELLING PRICE]],5,FALSE)</f>
        <v>74.100005148027847</v>
      </c>
      <c r="L4237" s="16">
        <f ca="1">J4237*Table3[[#This Row],[QUANTITY]]</f>
        <v>891</v>
      </c>
      <c r="M4237" s="16">
        <f ca="1">K4237*Table3[[#This Row],[QUANTITY]]*(1-Table3[[#This Row],[DISCOUNT %]])</f>
        <v>802.0290137097021</v>
      </c>
      <c r="N4237" s="3">
        <f>DAY(Table3[[#This Row],[DATE]])</f>
        <v>6</v>
      </c>
      <c r="O4237" s="3" t="str">
        <f>TEXT(Table3[[#This Row],[DATE]],"mmm")</f>
        <v>Aug</v>
      </c>
      <c r="P4237" s="3">
        <f>YEAR(Table3[[#This Row],[DATE]])</f>
        <v>2032</v>
      </c>
    </row>
    <row r="4238" spans="1:16" x14ac:dyDescent="0.3">
      <c r="A4238" s="6">
        <v>48433</v>
      </c>
      <c r="B4238" s="7" t="s">
        <v>1093</v>
      </c>
      <c r="C4238" s="9">
        <f t="shared" ca="1" si="132"/>
        <v>4</v>
      </c>
      <c r="D4238" s="9" t="s">
        <v>2116</v>
      </c>
      <c r="E4238" s="9" t="s">
        <v>2116</v>
      </c>
      <c r="F4238" s="10">
        <f t="shared" ca="1" si="133"/>
        <v>2.6229207114562971E-2</v>
      </c>
      <c r="G4238" s="3" t="str">
        <f>VLOOKUP(Table3[[#This Row],[PRODUCT ID]],Table1[[PRODUCT]:[SELLING PRICE]],1,FALSE)</f>
        <v>Product41</v>
      </c>
      <c r="H4238" s="3" t="str">
        <f>VLOOKUP(Table3[[#This Row],[PRODUCT ID]],Table1[[PRODUCT]:[SELLING PRICE]],2,FALSE)</f>
        <v>Category2</v>
      </c>
      <c r="I4238" s="3" t="str">
        <f>VLOOKUP(Table3[[#This Row],[PRODUCT ID]],Table1[[PRODUCT]:[SELLING PRICE]],3,FALSE)</f>
        <v>No</v>
      </c>
      <c r="J4238" s="16">
        <f ca="1">VLOOKUP(Table3[[#This Row],[PRODUCT ID]],Table1[[PRODUCT]:[SELLING PRICE]],4,FALSE)</f>
        <v>100</v>
      </c>
      <c r="K4238" s="16">
        <f ca="1">VLOOKUP(Table3[[#This Row],[PRODUCT ID]],Table1[[PRODUCT]:[SELLING PRICE]],5,FALSE)</f>
        <v>280.00943860432801</v>
      </c>
      <c r="L4238" s="16">
        <f ca="1">J4238*Table3[[#This Row],[QUANTITY]]</f>
        <v>400</v>
      </c>
      <c r="M4238" s="16">
        <f ca="1">K4238*Table3[[#This Row],[QUANTITY]]*(1-Table3[[#This Row],[DISCOUNT %]])</f>
        <v>1090.6600521805703</v>
      </c>
      <c r="N4238" s="3">
        <f>DAY(Table3[[#This Row],[DATE]])</f>
        <v>7</v>
      </c>
      <c r="O4238" s="3" t="str">
        <f>TEXT(Table3[[#This Row],[DATE]],"mmm")</f>
        <v>Aug</v>
      </c>
      <c r="P4238" s="3">
        <f>YEAR(Table3[[#This Row],[DATE]])</f>
        <v>2032</v>
      </c>
    </row>
    <row r="4239" spans="1:16" x14ac:dyDescent="0.3">
      <c r="A4239" s="6">
        <v>48434</v>
      </c>
      <c r="B4239" s="7" t="s">
        <v>1094</v>
      </c>
      <c r="C4239" s="9">
        <f t="shared" ca="1" si="132"/>
        <v>5</v>
      </c>
      <c r="D4239" s="9" t="s">
        <v>2116</v>
      </c>
      <c r="E4239" s="9" t="s">
        <v>2116</v>
      </c>
      <c r="F4239" s="10">
        <f t="shared" ca="1" si="133"/>
        <v>9.4761330964069246E-2</v>
      </c>
      <c r="G4239" s="3" t="str">
        <f>VLOOKUP(Table3[[#This Row],[PRODUCT ID]],Table1[[PRODUCT]:[SELLING PRICE]],1,FALSE)</f>
        <v>Product42</v>
      </c>
      <c r="H4239" s="3" t="str">
        <f>VLOOKUP(Table3[[#This Row],[PRODUCT ID]],Table1[[PRODUCT]:[SELLING PRICE]],2,FALSE)</f>
        <v>Category3</v>
      </c>
      <c r="I4239" s="3" t="str">
        <f>VLOOKUP(Table3[[#This Row],[PRODUCT ID]],Table1[[PRODUCT]:[SELLING PRICE]],3,FALSE)</f>
        <v>No</v>
      </c>
      <c r="J4239" s="16">
        <f ca="1">VLOOKUP(Table3[[#This Row],[PRODUCT ID]],Table1[[PRODUCT]:[SELLING PRICE]],4,FALSE)</f>
        <v>165</v>
      </c>
      <c r="K4239" s="16">
        <f ca="1">VLOOKUP(Table3[[#This Row],[PRODUCT ID]],Table1[[PRODUCT]:[SELLING PRICE]],5,FALSE)</f>
        <v>236.13195156418752</v>
      </c>
      <c r="L4239" s="16">
        <f ca="1">J4239*Table3[[#This Row],[QUANTITY]]</f>
        <v>825</v>
      </c>
      <c r="M4239" s="16">
        <f ca="1">K4239*Table3[[#This Row],[QUANTITY]]*(1-Table3[[#This Row],[DISCOUNT %]])</f>
        <v>1068.7788677541098</v>
      </c>
      <c r="N4239" s="3">
        <f>DAY(Table3[[#This Row],[DATE]])</f>
        <v>8</v>
      </c>
      <c r="O4239" s="3" t="str">
        <f>TEXT(Table3[[#This Row],[DATE]],"mmm")</f>
        <v>Aug</v>
      </c>
      <c r="P4239" s="3">
        <f>YEAR(Table3[[#This Row],[DATE]])</f>
        <v>2032</v>
      </c>
    </row>
    <row r="4240" spans="1:16" x14ac:dyDescent="0.3">
      <c r="A4240" s="6">
        <v>48435</v>
      </c>
      <c r="B4240" s="7" t="s">
        <v>1095</v>
      </c>
      <c r="C4240" s="9">
        <f t="shared" ca="1" si="132"/>
        <v>3</v>
      </c>
      <c r="D4240" s="9" t="s">
        <v>2116</v>
      </c>
      <c r="E4240" s="9" t="s">
        <v>2118</v>
      </c>
      <c r="F4240" s="10">
        <f t="shared" ca="1" si="133"/>
        <v>3.9907444039152251E-3</v>
      </c>
      <c r="G4240" s="3" t="str">
        <f>VLOOKUP(Table3[[#This Row],[PRODUCT ID]],Table1[[PRODUCT]:[SELLING PRICE]],1,FALSE)</f>
        <v>Product43</v>
      </c>
      <c r="H4240" s="3" t="str">
        <f>VLOOKUP(Table3[[#This Row],[PRODUCT ID]],Table1[[PRODUCT]:[SELLING PRICE]],2,FALSE)</f>
        <v>Category4</v>
      </c>
      <c r="I4240" s="3" t="str">
        <f>VLOOKUP(Table3[[#This Row],[PRODUCT ID]],Table1[[PRODUCT]:[SELLING PRICE]],3,FALSE)</f>
        <v>Ft</v>
      </c>
      <c r="J4240" s="16">
        <f ca="1">VLOOKUP(Table3[[#This Row],[PRODUCT ID]],Table1[[PRODUCT]:[SELLING PRICE]],4,FALSE)</f>
        <v>235</v>
      </c>
      <c r="K4240" s="16">
        <f ca="1">VLOOKUP(Table3[[#This Row],[PRODUCT ID]],Table1[[PRODUCT]:[SELLING PRICE]],5,FALSE)</f>
        <v>54.405885280571169</v>
      </c>
      <c r="L4240" s="16">
        <f ca="1">J4240*Table3[[#This Row],[QUANTITY]]</f>
        <v>705</v>
      </c>
      <c r="M4240" s="16">
        <f ca="1">K4240*Table3[[#This Row],[QUANTITY]]*(1-Table3[[#This Row],[DISCOUNT %]])</f>
        <v>162.56629589504303</v>
      </c>
      <c r="N4240" s="3">
        <f>DAY(Table3[[#This Row],[DATE]])</f>
        <v>9</v>
      </c>
      <c r="O4240" s="3" t="str">
        <f>TEXT(Table3[[#This Row],[DATE]],"mmm")</f>
        <v>Aug</v>
      </c>
      <c r="P4240" s="3">
        <f>YEAR(Table3[[#This Row],[DATE]])</f>
        <v>2032</v>
      </c>
    </row>
    <row r="4241" spans="1:16" x14ac:dyDescent="0.3">
      <c r="A4241" s="6">
        <v>48436</v>
      </c>
      <c r="B4241" s="7" t="s">
        <v>1096</v>
      </c>
      <c r="C4241" s="9">
        <f t="shared" ca="1" si="132"/>
        <v>15</v>
      </c>
      <c r="D4241" s="9" t="s">
        <v>2116</v>
      </c>
      <c r="E4241" s="9" t="s">
        <v>2118</v>
      </c>
      <c r="F4241" s="10">
        <f t="shared" ca="1" si="133"/>
        <v>4.2721035356693832E-2</v>
      </c>
      <c r="G4241" s="3" t="str">
        <f>VLOOKUP(Table3[[#This Row],[PRODUCT ID]],Table1[[PRODUCT]:[SELLING PRICE]],1,FALSE)</f>
        <v>Product44</v>
      </c>
      <c r="H4241" s="3" t="str">
        <f>VLOOKUP(Table3[[#This Row],[PRODUCT ID]],Table1[[PRODUCT]:[SELLING PRICE]],2,FALSE)</f>
        <v>Category5</v>
      </c>
      <c r="I4241" s="3" t="str">
        <f>VLOOKUP(Table3[[#This Row],[PRODUCT ID]],Table1[[PRODUCT]:[SELLING PRICE]],3,FALSE)</f>
        <v>No</v>
      </c>
      <c r="J4241" s="16">
        <f ca="1">VLOOKUP(Table3[[#This Row],[PRODUCT ID]],Table1[[PRODUCT]:[SELLING PRICE]],4,FALSE)</f>
        <v>65</v>
      </c>
      <c r="K4241" s="16">
        <f ca="1">VLOOKUP(Table3[[#This Row],[PRODUCT ID]],Table1[[PRODUCT]:[SELLING PRICE]],5,FALSE)</f>
        <v>237.67652147178299</v>
      </c>
      <c r="L4241" s="16">
        <f ca="1">J4241*Table3[[#This Row],[QUANTITY]]</f>
        <v>975</v>
      </c>
      <c r="M4241" s="16">
        <f ca="1">K4241*Table3[[#This Row],[QUANTITY]]*(1-Table3[[#This Row],[DISCOUNT %]])</f>
        <v>3412.8410159179643</v>
      </c>
      <c r="N4241" s="3">
        <f>DAY(Table3[[#This Row],[DATE]])</f>
        <v>10</v>
      </c>
      <c r="O4241" s="3" t="str">
        <f>TEXT(Table3[[#This Row],[DATE]],"mmm")</f>
        <v>Aug</v>
      </c>
      <c r="P4241" s="3">
        <f>YEAR(Table3[[#This Row],[DATE]])</f>
        <v>2032</v>
      </c>
    </row>
    <row r="4242" spans="1:16" x14ac:dyDescent="0.3">
      <c r="A4242" s="6">
        <v>48437</v>
      </c>
      <c r="B4242" s="7" t="s">
        <v>1097</v>
      </c>
      <c r="C4242" s="9">
        <f t="shared" ca="1" si="132"/>
        <v>10</v>
      </c>
      <c r="D4242" s="9" t="s">
        <v>2115</v>
      </c>
      <c r="E4242" s="9" t="s">
        <v>2116</v>
      </c>
      <c r="F4242" s="10">
        <f t="shared" ca="1" si="133"/>
        <v>1.0116884350096333E-2</v>
      </c>
      <c r="G4242" s="3" t="str">
        <f>VLOOKUP(Table3[[#This Row],[PRODUCT ID]],Table1[[PRODUCT]:[SELLING PRICE]],1,FALSE)</f>
        <v>Product45</v>
      </c>
      <c r="H4242" s="3" t="str">
        <f>VLOOKUP(Table3[[#This Row],[PRODUCT ID]],Table1[[PRODUCT]:[SELLING PRICE]],2,FALSE)</f>
        <v>Category1</v>
      </c>
      <c r="I4242" s="3" t="str">
        <f>VLOOKUP(Table3[[#This Row],[PRODUCT ID]],Table1[[PRODUCT]:[SELLING PRICE]],3,FALSE)</f>
        <v>Kg</v>
      </c>
      <c r="J4242" s="16">
        <f ca="1">VLOOKUP(Table3[[#This Row],[PRODUCT ID]],Table1[[PRODUCT]:[SELLING PRICE]],4,FALSE)</f>
        <v>28</v>
      </c>
      <c r="K4242" s="16">
        <f ca="1">VLOOKUP(Table3[[#This Row],[PRODUCT ID]],Table1[[PRODUCT]:[SELLING PRICE]],5,FALSE)</f>
        <v>202.85401285198745</v>
      </c>
      <c r="L4242" s="16">
        <f ca="1">J4242*Table3[[#This Row],[QUANTITY]]</f>
        <v>280</v>
      </c>
      <c r="M4242" s="16">
        <f ca="1">K4242*Table3[[#This Row],[QUANTITY]]*(1-Table3[[#This Row],[DISCOUNT %]])</f>
        <v>2008.0176226401095</v>
      </c>
      <c r="N4242" s="3">
        <f>DAY(Table3[[#This Row],[DATE]])</f>
        <v>11</v>
      </c>
      <c r="O4242" s="3" t="str">
        <f>TEXT(Table3[[#This Row],[DATE]],"mmm")</f>
        <v>Aug</v>
      </c>
      <c r="P4242" s="3">
        <f>YEAR(Table3[[#This Row],[DATE]])</f>
        <v>2032</v>
      </c>
    </row>
    <row r="4243" spans="1:16" x14ac:dyDescent="0.3">
      <c r="A4243" s="6">
        <v>48438</v>
      </c>
      <c r="B4243" s="7" t="s">
        <v>1098</v>
      </c>
      <c r="C4243" s="9">
        <f t="shared" ca="1" si="132"/>
        <v>9</v>
      </c>
      <c r="D4243" s="9" t="s">
        <v>2116</v>
      </c>
      <c r="E4243" s="9" t="s">
        <v>2116</v>
      </c>
      <c r="F4243" s="10">
        <f t="shared" ca="1" si="133"/>
        <v>2.0473943683659734E-2</v>
      </c>
      <c r="G4243" s="3" t="str">
        <f>VLOOKUP(Table3[[#This Row],[PRODUCT ID]],Table1[[PRODUCT]:[SELLING PRICE]],1,FALSE)</f>
        <v>Product46</v>
      </c>
      <c r="H4243" s="3" t="str">
        <f>VLOOKUP(Table3[[#This Row],[PRODUCT ID]],Table1[[PRODUCT]:[SELLING PRICE]],2,FALSE)</f>
        <v>Category2</v>
      </c>
      <c r="I4243" s="3" t="str">
        <f>VLOOKUP(Table3[[#This Row],[PRODUCT ID]],Table1[[PRODUCT]:[SELLING PRICE]],3,FALSE)</f>
        <v>Kg</v>
      </c>
      <c r="J4243" s="16">
        <f ca="1">VLOOKUP(Table3[[#This Row],[PRODUCT ID]],Table1[[PRODUCT]:[SELLING PRICE]],4,FALSE)</f>
        <v>95</v>
      </c>
      <c r="K4243" s="16">
        <f ca="1">VLOOKUP(Table3[[#This Row],[PRODUCT ID]],Table1[[PRODUCT]:[SELLING PRICE]],5,FALSE)</f>
        <v>80.749998389385993</v>
      </c>
      <c r="L4243" s="16">
        <f ca="1">J4243*Table3[[#This Row],[QUANTITY]]</f>
        <v>855</v>
      </c>
      <c r="M4243" s="16">
        <f ca="1">K4243*Table3[[#This Row],[QUANTITY]]*(1-Table3[[#This Row],[DISCOUNT %]])</f>
        <v>711.87054722915479</v>
      </c>
      <c r="N4243" s="3">
        <f>DAY(Table3[[#This Row],[DATE]])</f>
        <v>12</v>
      </c>
      <c r="O4243" s="3" t="str">
        <f>TEXT(Table3[[#This Row],[DATE]],"mmm")</f>
        <v>Aug</v>
      </c>
      <c r="P4243" s="3">
        <f>YEAR(Table3[[#This Row],[DATE]])</f>
        <v>2032</v>
      </c>
    </row>
    <row r="4244" spans="1:16" x14ac:dyDescent="0.3">
      <c r="A4244" s="6">
        <v>48439</v>
      </c>
      <c r="B4244" s="7" t="s">
        <v>1099</v>
      </c>
      <c r="C4244" s="9">
        <f t="shared" ca="1" si="132"/>
        <v>11</v>
      </c>
      <c r="D4244" s="9" t="s">
        <v>2117</v>
      </c>
      <c r="E4244" s="9" t="s">
        <v>2116</v>
      </c>
      <c r="F4244" s="10">
        <f t="shared" ca="1" si="133"/>
        <v>3.1051264213114074E-2</v>
      </c>
      <c r="G4244" s="3" t="str">
        <f>VLOOKUP(Table3[[#This Row],[PRODUCT ID]],Table1[[PRODUCT]:[SELLING PRICE]],1,FALSE)</f>
        <v>Product47</v>
      </c>
      <c r="H4244" s="3" t="str">
        <f>VLOOKUP(Table3[[#This Row],[PRODUCT ID]],Table1[[PRODUCT]:[SELLING PRICE]],2,FALSE)</f>
        <v>Category3</v>
      </c>
      <c r="I4244" s="3" t="str">
        <f>VLOOKUP(Table3[[#This Row],[PRODUCT ID]],Table1[[PRODUCT]:[SELLING PRICE]],3,FALSE)</f>
        <v>Lt</v>
      </c>
      <c r="J4244" s="16">
        <f ca="1">VLOOKUP(Table3[[#This Row],[PRODUCT ID]],Table1[[PRODUCT]:[SELLING PRICE]],4,FALSE)</f>
        <v>193</v>
      </c>
      <c r="K4244" s="16">
        <f ca="1">VLOOKUP(Table3[[#This Row],[PRODUCT ID]],Table1[[PRODUCT]:[SELLING PRICE]],5,FALSE)</f>
        <v>229.10222400083353</v>
      </c>
      <c r="L4244" s="16">
        <f ca="1">J4244*Table3[[#This Row],[QUANTITY]]</f>
        <v>2123</v>
      </c>
      <c r="M4244" s="16">
        <f ca="1">K4244*Table3[[#This Row],[QUANTITY]]*(1-Table3[[#This Row],[DISCOUNT %]])</f>
        <v>2441.8714134272877</v>
      </c>
      <c r="N4244" s="3">
        <f>DAY(Table3[[#This Row],[DATE]])</f>
        <v>13</v>
      </c>
      <c r="O4244" s="3" t="str">
        <f>TEXT(Table3[[#This Row],[DATE]],"mmm")</f>
        <v>Aug</v>
      </c>
      <c r="P4244" s="3">
        <f>YEAR(Table3[[#This Row],[DATE]])</f>
        <v>2032</v>
      </c>
    </row>
    <row r="4245" spans="1:16" x14ac:dyDescent="0.3">
      <c r="A4245" s="6">
        <v>48440</v>
      </c>
      <c r="B4245" s="7" t="s">
        <v>1100</v>
      </c>
      <c r="C4245" s="9">
        <f t="shared" ca="1" si="132"/>
        <v>2</v>
      </c>
      <c r="D4245" s="9" t="s">
        <v>2115</v>
      </c>
      <c r="E4245" s="9" t="s">
        <v>2116</v>
      </c>
      <c r="F4245" s="10">
        <f t="shared" ca="1" si="133"/>
        <v>2.4196531070664554E-3</v>
      </c>
      <c r="G4245" s="3" t="str">
        <f>VLOOKUP(Table3[[#This Row],[PRODUCT ID]],Table1[[PRODUCT]:[SELLING PRICE]],1,FALSE)</f>
        <v>Product48</v>
      </c>
      <c r="H4245" s="3" t="str">
        <f>VLOOKUP(Table3[[#This Row],[PRODUCT ID]],Table1[[PRODUCT]:[SELLING PRICE]],2,FALSE)</f>
        <v>Category4</v>
      </c>
      <c r="I4245" s="3" t="str">
        <f>VLOOKUP(Table3[[#This Row],[PRODUCT ID]],Table1[[PRODUCT]:[SELLING PRICE]],3,FALSE)</f>
        <v>Kg</v>
      </c>
      <c r="J4245" s="16">
        <f ca="1">VLOOKUP(Table3[[#This Row],[PRODUCT ID]],Table1[[PRODUCT]:[SELLING PRICE]],4,FALSE)</f>
        <v>202</v>
      </c>
      <c r="K4245" s="16">
        <f ca="1">VLOOKUP(Table3[[#This Row],[PRODUCT ID]],Table1[[PRODUCT]:[SELLING PRICE]],5,FALSE)</f>
        <v>259.36061403077179</v>
      </c>
      <c r="L4245" s="16">
        <f ca="1">J4245*Table3[[#This Row],[QUANTITY]]</f>
        <v>404</v>
      </c>
      <c r="M4245" s="16">
        <f ca="1">K4245*Table3[[#This Row],[QUANTITY]]*(1-Table3[[#This Row],[DISCOUNT %]])</f>
        <v>517.46610263036314</v>
      </c>
      <c r="N4245" s="3">
        <f>DAY(Table3[[#This Row],[DATE]])</f>
        <v>14</v>
      </c>
      <c r="O4245" s="3" t="str">
        <f>TEXT(Table3[[#This Row],[DATE]],"mmm")</f>
        <v>Aug</v>
      </c>
      <c r="P4245" s="3">
        <f>YEAR(Table3[[#This Row],[DATE]])</f>
        <v>2032</v>
      </c>
    </row>
    <row r="4246" spans="1:16" x14ac:dyDescent="0.3">
      <c r="A4246" s="6">
        <v>48441</v>
      </c>
      <c r="B4246" s="7" t="s">
        <v>1101</v>
      </c>
      <c r="C4246" s="9">
        <f t="shared" ca="1" si="132"/>
        <v>6</v>
      </c>
      <c r="D4246" s="9" t="s">
        <v>2115</v>
      </c>
      <c r="E4246" s="9" t="s">
        <v>2118</v>
      </c>
      <c r="F4246" s="10">
        <f t="shared" ca="1" si="133"/>
        <v>7.7794158567616404E-3</v>
      </c>
      <c r="G4246" s="3" t="str">
        <f>VLOOKUP(Table3[[#This Row],[PRODUCT ID]],Table1[[PRODUCT]:[SELLING PRICE]],1,FALSE)</f>
        <v>Product49</v>
      </c>
      <c r="H4246" s="3" t="str">
        <f>VLOOKUP(Table3[[#This Row],[PRODUCT ID]],Table1[[PRODUCT]:[SELLING PRICE]],2,FALSE)</f>
        <v>Category1</v>
      </c>
      <c r="I4246" s="3" t="str">
        <f>VLOOKUP(Table3[[#This Row],[PRODUCT ID]],Table1[[PRODUCT]:[SELLING PRICE]],3,FALSE)</f>
        <v>Lt</v>
      </c>
      <c r="J4246" s="16">
        <f ca="1">VLOOKUP(Table3[[#This Row],[PRODUCT ID]],Table1[[PRODUCT]:[SELLING PRICE]],4,FALSE)</f>
        <v>181</v>
      </c>
      <c r="K4246" s="16">
        <f ca="1">VLOOKUP(Table3[[#This Row],[PRODUCT ID]],Table1[[PRODUCT]:[SELLING PRICE]],5,FALSE)</f>
        <v>247.82943673999284</v>
      </c>
      <c r="L4246" s="16">
        <f ca="1">J4246*Table3[[#This Row],[QUANTITY]]</f>
        <v>1086</v>
      </c>
      <c r="M4246" s="16">
        <f ca="1">K4246*Table3[[#This Row],[QUANTITY]]*(1-Table3[[#This Row],[DISCOUNT %]])</f>
        <v>1475.4088109402726</v>
      </c>
      <c r="N4246" s="3">
        <f>DAY(Table3[[#This Row],[DATE]])</f>
        <v>15</v>
      </c>
      <c r="O4246" s="3" t="str">
        <f>TEXT(Table3[[#This Row],[DATE]],"mmm")</f>
        <v>Aug</v>
      </c>
      <c r="P4246" s="3">
        <f>YEAR(Table3[[#This Row],[DATE]])</f>
        <v>2032</v>
      </c>
    </row>
    <row r="4247" spans="1:16" x14ac:dyDescent="0.3">
      <c r="A4247" s="6">
        <v>48442</v>
      </c>
      <c r="B4247" s="7" t="s">
        <v>1102</v>
      </c>
      <c r="C4247" s="9">
        <f t="shared" ca="1" si="132"/>
        <v>5</v>
      </c>
      <c r="D4247" s="9" t="s">
        <v>2115</v>
      </c>
      <c r="E4247" s="9" t="s">
        <v>2116</v>
      </c>
      <c r="F4247" s="10">
        <f t="shared" ca="1" si="133"/>
        <v>9.5442072122350688E-3</v>
      </c>
      <c r="G4247" s="3" t="str">
        <f>VLOOKUP(Table3[[#This Row],[PRODUCT ID]],Table1[[PRODUCT]:[SELLING PRICE]],1,FALSE)</f>
        <v>Product50</v>
      </c>
      <c r="H4247" s="3" t="str">
        <f>VLOOKUP(Table3[[#This Row],[PRODUCT ID]],Table1[[PRODUCT]:[SELLING PRICE]],2,FALSE)</f>
        <v>Category2</v>
      </c>
      <c r="I4247" s="3" t="str">
        <f>VLOOKUP(Table3[[#This Row],[PRODUCT ID]],Table1[[PRODUCT]:[SELLING PRICE]],3,FALSE)</f>
        <v>Ft</v>
      </c>
      <c r="J4247" s="16">
        <f ca="1">VLOOKUP(Table3[[#This Row],[PRODUCT ID]],Table1[[PRODUCT]:[SELLING PRICE]],4,FALSE)</f>
        <v>147</v>
      </c>
      <c r="K4247" s="16">
        <f ca="1">VLOOKUP(Table3[[#This Row],[PRODUCT ID]],Table1[[PRODUCT]:[SELLING PRICE]],5,FALSE)</f>
        <v>33.423461830483042</v>
      </c>
      <c r="L4247" s="16">
        <f ca="1">J4247*Table3[[#This Row],[QUANTITY]]</f>
        <v>735</v>
      </c>
      <c r="M4247" s="16">
        <f ca="1">K4247*Table3[[#This Row],[QUANTITY]]*(1-Table3[[#This Row],[DISCOUNT %]])</f>
        <v>165.52230692511341</v>
      </c>
      <c r="N4247" s="3">
        <f>DAY(Table3[[#This Row],[DATE]])</f>
        <v>16</v>
      </c>
      <c r="O4247" s="3" t="str">
        <f>TEXT(Table3[[#This Row],[DATE]],"mmm")</f>
        <v>Aug</v>
      </c>
      <c r="P4247" s="3">
        <f>YEAR(Table3[[#This Row],[DATE]])</f>
        <v>2032</v>
      </c>
    </row>
    <row r="4248" spans="1:16" x14ac:dyDescent="0.3">
      <c r="A4248" s="6">
        <v>48443</v>
      </c>
      <c r="B4248" s="7" t="s">
        <v>1103</v>
      </c>
      <c r="C4248" s="9">
        <f t="shared" ca="1" si="132"/>
        <v>15</v>
      </c>
      <c r="D4248" s="9" t="s">
        <v>2116</v>
      </c>
      <c r="E4248" s="9" t="s">
        <v>2116</v>
      </c>
      <c r="F4248" s="10">
        <f t="shared" ca="1" si="133"/>
        <v>4.3945835567751924E-2</v>
      </c>
      <c r="G4248" s="3" t="str">
        <f>VLOOKUP(Table3[[#This Row],[PRODUCT ID]],Table1[[PRODUCT]:[SELLING PRICE]],1,FALSE)</f>
        <v>Product51</v>
      </c>
      <c r="H4248" s="3" t="str">
        <f>VLOOKUP(Table3[[#This Row],[PRODUCT ID]],Table1[[PRODUCT]:[SELLING PRICE]],2,FALSE)</f>
        <v>Category3</v>
      </c>
      <c r="I4248" s="3" t="str">
        <f>VLOOKUP(Table3[[#This Row],[PRODUCT ID]],Table1[[PRODUCT]:[SELLING PRICE]],3,FALSE)</f>
        <v>Kg</v>
      </c>
      <c r="J4248" s="16">
        <f ca="1">VLOOKUP(Table3[[#This Row],[PRODUCT ID]],Table1[[PRODUCT]:[SELLING PRICE]],4,FALSE)</f>
        <v>178</v>
      </c>
      <c r="K4248" s="16">
        <f ca="1">VLOOKUP(Table3[[#This Row],[PRODUCT ID]],Table1[[PRODUCT]:[SELLING PRICE]],5,FALSE)</f>
        <v>79.53213906016525</v>
      </c>
      <c r="L4248" s="16">
        <f ca="1">J4248*Table3[[#This Row],[QUANTITY]]</f>
        <v>2670</v>
      </c>
      <c r="M4248" s="16">
        <f ca="1">K4248*Table3[[#This Row],[QUANTITY]]*(1-Table3[[#This Row],[DISCOUNT %]])</f>
        <v>1140.5554913201347</v>
      </c>
      <c r="N4248" s="3">
        <f>DAY(Table3[[#This Row],[DATE]])</f>
        <v>17</v>
      </c>
      <c r="O4248" s="3" t="str">
        <f>TEXT(Table3[[#This Row],[DATE]],"mmm")</f>
        <v>Aug</v>
      </c>
      <c r="P4248" s="3">
        <f>YEAR(Table3[[#This Row],[DATE]])</f>
        <v>2032</v>
      </c>
    </row>
    <row r="4249" spans="1:16" x14ac:dyDescent="0.3">
      <c r="A4249" s="6">
        <v>48444</v>
      </c>
      <c r="B4249" s="7" t="s">
        <v>1104</v>
      </c>
      <c r="C4249" s="9">
        <f t="shared" ca="1" si="132"/>
        <v>4</v>
      </c>
      <c r="D4249" s="9" t="s">
        <v>2116</v>
      </c>
      <c r="E4249" s="9" t="s">
        <v>2116</v>
      </c>
      <c r="F4249" s="10">
        <f t="shared" ca="1" si="133"/>
        <v>9.1704268774792652E-2</v>
      </c>
      <c r="G4249" s="3" t="str">
        <f>VLOOKUP(Table3[[#This Row],[PRODUCT ID]],Table1[[PRODUCT]:[SELLING PRICE]],1,FALSE)</f>
        <v>Product52</v>
      </c>
      <c r="H4249" s="3" t="str">
        <f>VLOOKUP(Table3[[#This Row],[PRODUCT ID]],Table1[[PRODUCT]:[SELLING PRICE]],2,FALSE)</f>
        <v>Category4</v>
      </c>
      <c r="I4249" s="3" t="str">
        <f>VLOOKUP(Table3[[#This Row],[PRODUCT ID]],Table1[[PRODUCT]:[SELLING PRICE]],3,FALSE)</f>
        <v>No</v>
      </c>
      <c r="J4249" s="16">
        <f ca="1">VLOOKUP(Table3[[#This Row],[PRODUCT ID]],Table1[[PRODUCT]:[SELLING PRICE]],4,FALSE)</f>
        <v>225</v>
      </c>
      <c r="K4249" s="16">
        <f ca="1">VLOOKUP(Table3[[#This Row],[PRODUCT ID]],Table1[[PRODUCT]:[SELLING PRICE]],5,FALSE)</f>
        <v>24.177150010451665</v>
      </c>
      <c r="L4249" s="16">
        <f ca="1">J4249*Table3[[#This Row],[QUANTITY]]</f>
        <v>900</v>
      </c>
      <c r="M4249" s="16">
        <f ca="1">K4249*Table3[[#This Row],[QUANTITY]]*(1-Table3[[#This Row],[DISCOUNT %]])</f>
        <v>87.840008590738904</v>
      </c>
      <c r="N4249" s="3">
        <f>DAY(Table3[[#This Row],[DATE]])</f>
        <v>18</v>
      </c>
      <c r="O4249" s="3" t="str">
        <f>TEXT(Table3[[#This Row],[DATE]],"mmm")</f>
        <v>Aug</v>
      </c>
      <c r="P4249" s="3">
        <f>YEAR(Table3[[#This Row],[DATE]])</f>
        <v>2032</v>
      </c>
    </row>
    <row r="4250" spans="1:16" x14ac:dyDescent="0.3">
      <c r="A4250" s="6">
        <v>48445</v>
      </c>
      <c r="B4250" s="7" t="s">
        <v>1105</v>
      </c>
      <c r="C4250" s="9">
        <f t="shared" ca="1" si="132"/>
        <v>12</v>
      </c>
      <c r="D4250" s="9" t="s">
        <v>2116</v>
      </c>
      <c r="E4250" s="9" t="s">
        <v>2116</v>
      </c>
      <c r="F4250" s="10">
        <f t="shared" ca="1" si="133"/>
        <v>8.4324543310847655E-2</v>
      </c>
      <c r="G4250" s="3" t="str">
        <f>VLOOKUP(Table3[[#This Row],[PRODUCT ID]],Table1[[PRODUCT]:[SELLING PRICE]],1,FALSE)</f>
        <v>Product53</v>
      </c>
      <c r="H4250" s="3" t="str">
        <f>VLOOKUP(Table3[[#This Row],[PRODUCT ID]],Table1[[PRODUCT]:[SELLING PRICE]],2,FALSE)</f>
        <v>Category5</v>
      </c>
      <c r="I4250" s="3" t="str">
        <f>VLOOKUP(Table3[[#This Row],[PRODUCT ID]],Table1[[PRODUCT]:[SELLING PRICE]],3,FALSE)</f>
        <v>No</v>
      </c>
      <c r="J4250" s="16">
        <f ca="1">VLOOKUP(Table3[[#This Row],[PRODUCT ID]],Table1[[PRODUCT]:[SELLING PRICE]],4,FALSE)</f>
        <v>188</v>
      </c>
      <c r="K4250" s="16">
        <f ca="1">VLOOKUP(Table3[[#This Row],[PRODUCT ID]],Table1[[PRODUCT]:[SELLING PRICE]],5,FALSE)</f>
        <v>314.69234918383364</v>
      </c>
      <c r="L4250" s="16">
        <f ca="1">J4250*Table3[[#This Row],[QUANTITY]]</f>
        <v>2256</v>
      </c>
      <c r="M4250" s="16">
        <f ca="1">K4250*Table3[[#This Row],[QUANTITY]]*(1-Table3[[#This Row],[DISCOUNT %]])</f>
        <v>3457.8727266658689</v>
      </c>
      <c r="N4250" s="3">
        <f>DAY(Table3[[#This Row],[DATE]])</f>
        <v>19</v>
      </c>
      <c r="O4250" s="3" t="str">
        <f>TEXT(Table3[[#This Row],[DATE]],"mmm")</f>
        <v>Aug</v>
      </c>
      <c r="P4250" s="3">
        <f>YEAR(Table3[[#This Row],[DATE]])</f>
        <v>2032</v>
      </c>
    </row>
    <row r="4251" spans="1:16" x14ac:dyDescent="0.3">
      <c r="A4251" s="6">
        <v>48446</v>
      </c>
      <c r="B4251" s="7" t="s">
        <v>1106</v>
      </c>
      <c r="C4251" s="9">
        <f t="shared" ca="1" si="132"/>
        <v>15</v>
      </c>
      <c r="D4251" s="9" t="s">
        <v>2115</v>
      </c>
      <c r="E4251" s="9" t="s">
        <v>2116</v>
      </c>
      <c r="F4251" s="10">
        <f t="shared" ca="1" si="133"/>
        <v>1.2475210841508256E-2</v>
      </c>
      <c r="G4251" s="3" t="str">
        <f>VLOOKUP(Table3[[#This Row],[PRODUCT ID]],Table1[[PRODUCT]:[SELLING PRICE]],1,FALSE)</f>
        <v>Product54</v>
      </c>
      <c r="H4251" s="3" t="str">
        <f>VLOOKUP(Table3[[#This Row],[PRODUCT ID]],Table1[[PRODUCT]:[SELLING PRICE]],2,FALSE)</f>
        <v>Category1</v>
      </c>
      <c r="I4251" s="3" t="str">
        <f>VLOOKUP(Table3[[#This Row],[PRODUCT ID]],Table1[[PRODUCT]:[SELLING PRICE]],3,FALSE)</f>
        <v>Ft</v>
      </c>
      <c r="J4251" s="16">
        <f ca="1">VLOOKUP(Table3[[#This Row],[PRODUCT ID]],Table1[[PRODUCT]:[SELLING PRICE]],4,FALSE)</f>
        <v>127</v>
      </c>
      <c r="K4251" s="16">
        <f ca="1">VLOOKUP(Table3[[#This Row],[PRODUCT ID]],Table1[[PRODUCT]:[SELLING PRICE]],5,FALSE)</f>
        <v>126.96135693843038</v>
      </c>
      <c r="L4251" s="16">
        <f ca="1">J4251*Table3[[#This Row],[QUANTITY]]</f>
        <v>1905</v>
      </c>
      <c r="M4251" s="16">
        <f ca="1">K4251*Table3[[#This Row],[QUANTITY]]*(1-Table3[[#This Row],[DISCOUNT %]])</f>
        <v>1880.6623086284922</v>
      </c>
      <c r="N4251" s="3">
        <f>DAY(Table3[[#This Row],[DATE]])</f>
        <v>20</v>
      </c>
      <c r="O4251" s="3" t="str">
        <f>TEXT(Table3[[#This Row],[DATE]],"mmm")</f>
        <v>Aug</v>
      </c>
      <c r="P4251" s="3">
        <f>YEAR(Table3[[#This Row],[DATE]])</f>
        <v>2032</v>
      </c>
    </row>
    <row r="4252" spans="1:16" x14ac:dyDescent="0.3">
      <c r="A4252" s="6">
        <v>48447</v>
      </c>
      <c r="B4252" s="7" t="s">
        <v>1107</v>
      </c>
      <c r="C4252" s="9">
        <f t="shared" ca="1" si="132"/>
        <v>4</v>
      </c>
      <c r="D4252" s="9" t="s">
        <v>2117</v>
      </c>
      <c r="E4252" s="9" t="s">
        <v>2118</v>
      </c>
      <c r="F4252" s="10">
        <f t="shared" ca="1" si="133"/>
        <v>9.1783583091432155E-2</v>
      </c>
      <c r="G4252" s="3" t="str">
        <f>VLOOKUP(Table3[[#This Row],[PRODUCT ID]],Table1[[PRODUCT]:[SELLING PRICE]],1,FALSE)</f>
        <v>Product55</v>
      </c>
      <c r="H4252" s="3" t="str">
        <f>VLOOKUP(Table3[[#This Row],[PRODUCT ID]],Table1[[PRODUCT]:[SELLING PRICE]],2,FALSE)</f>
        <v>Category2</v>
      </c>
      <c r="I4252" s="3" t="str">
        <f>VLOOKUP(Table3[[#This Row],[PRODUCT ID]],Table1[[PRODUCT]:[SELLING PRICE]],3,FALSE)</f>
        <v>No</v>
      </c>
      <c r="J4252" s="16">
        <f ca="1">VLOOKUP(Table3[[#This Row],[PRODUCT ID]],Table1[[PRODUCT]:[SELLING PRICE]],4,FALSE)</f>
        <v>135</v>
      </c>
      <c r="K4252" s="16">
        <f ca="1">VLOOKUP(Table3[[#This Row],[PRODUCT ID]],Table1[[PRODUCT]:[SELLING PRICE]],5,FALSE)</f>
        <v>118.96395281134306</v>
      </c>
      <c r="L4252" s="16">
        <f ca="1">J4252*Table3[[#This Row],[QUANTITY]]</f>
        <v>540</v>
      </c>
      <c r="M4252" s="16">
        <f ca="1">K4252*Table3[[#This Row],[QUANTITY]]*(1-Table3[[#This Row],[DISCOUNT %]])</f>
        <v>432.18005985439174</v>
      </c>
      <c r="N4252" s="3">
        <f>DAY(Table3[[#This Row],[DATE]])</f>
        <v>21</v>
      </c>
      <c r="O4252" s="3" t="str">
        <f>TEXT(Table3[[#This Row],[DATE]],"mmm")</f>
        <v>Aug</v>
      </c>
      <c r="P4252" s="3">
        <f>YEAR(Table3[[#This Row],[DATE]])</f>
        <v>2032</v>
      </c>
    </row>
    <row r="4253" spans="1:16" x14ac:dyDescent="0.3">
      <c r="A4253" s="6">
        <v>48448</v>
      </c>
      <c r="B4253" s="7" t="s">
        <v>1108</v>
      </c>
      <c r="C4253" s="9">
        <f t="shared" ca="1" si="132"/>
        <v>13</v>
      </c>
      <c r="D4253" s="9" t="s">
        <v>2117</v>
      </c>
      <c r="E4253" s="9" t="s">
        <v>2118</v>
      </c>
      <c r="F4253" s="10">
        <f t="shared" ca="1" si="133"/>
        <v>3.8840245611752977E-2</v>
      </c>
      <c r="G4253" s="3" t="str">
        <f>VLOOKUP(Table3[[#This Row],[PRODUCT ID]],Table1[[PRODUCT]:[SELLING PRICE]],1,FALSE)</f>
        <v>Product56</v>
      </c>
      <c r="H4253" s="3" t="str">
        <f>VLOOKUP(Table3[[#This Row],[PRODUCT ID]],Table1[[PRODUCT]:[SELLING PRICE]],2,FALSE)</f>
        <v>Category3</v>
      </c>
      <c r="I4253" s="3" t="str">
        <f>VLOOKUP(Table3[[#This Row],[PRODUCT ID]],Table1[[PRODUCT]:[SELLING PRICE]],3,FALSE)</f>
        <v>Kg</v>
      </c>
      <c r="J4253" s="16">
        <f ca="1">VLOOKUP(Table3[[#This Row],[PRODUCT ID]],Table1[[PRODUCT]:[SELLING PRICE]],4,FALSE)</f>
        <v>66</v>
      </c>
      <c r="K4253" s="16">
        <f ca="1">VLOOKUP(Table3[[#This Row],[PRODUCT ID]],Table1[[PRODUCT]:[SELLING PRICE]],5,FALSE)</f>
        <v>234.79335540044229</v>
      </c>
      <c r="L4253" s="16">
        <f ca="1">J4253*Table3[[#This Row],[QUANTITY]]</f>
        <v>858</v>
      </c>
      <c r="M4253" s="16">
        <f ca="1">K4253*Table3[[#This Row],[QUANTITY]]*(1-Table3[[#This Row],[DISCOUNT %]])</f>
        <v>2933.7610095128598</v>
      </c>
      <c r="N4253" s="3">
        <f>DAY(Table3[[#This Row],[DATE]])</f>
        <v>22</v>
      </c>
      <c r="O4253" s="3" t="str">
        <f>TEXT(Table3[[#This Row],[DATE]],"mmm")</f>
        <v>Aug</v>
      </c>
      <c r="P4253" s="3">
        <f>YEAR(Table3[[#This Row],[DATE]])</f>
        <v>2032</v>
      </c>
    </row>
    <row r="4254" spans="1:16" x14ac:dyDescent="0.3">
      <c r="A4254" s="6">
        <v>48449</v>
      </c>
      <c r="B4254" s="7" t="s">
        <v>1109</v>
      </c>
      <c r="C4254" s="9">
        <f t="shared" ca="1" si="132"/>
        <v>14</v>
      </c>
      <c r="D4254" s="9" t="s">
        <v>2116</v>
      </c>
      <c r="E4254" s="9" t="s">
        <v>2116</v>
      </c>
      <c r="F4254" s="10">
        <f t="shared" ca="1" si="133"/>
        <v>7.7296764128477358E-2</v>
      </c>
      <c r="G4254" s="3" t="str">
        <f>VLOOKUP(Table3[[#This Row],[PRODUCT ID]],Table1[[PRODUCT]:[SELLING PRICE]],1,FALSE)</f>
        <v>Product57</v>
      </c>
      <c r="H4254" s="3" t="str">
        <f>VLOOKUP(Table3[[#This Row],[PRODUCT ID]],Table1[[PRODUCT]:[SELLING PRICE]],2,FALSE)</f>
        <v>Category4</v>
      </c>
      <c r="I4254" s="3" t="str">
        <f>VLOOKUP(Table3[[#This Row],[PRODUCT ID]],Table1[[PRODUCT]:[SELLING PRICE]],3,FALSE)</f>
        <v>Kg</v>
      </c>
      <c r="J4254" s="16">
        <f ca="1">VLOOKUP(Table3[[#This Row],[PRODUCT ID]],Table1[[PRODUCT]:[SELLING PRICE]],4,FALSE)</f>
        <v>53</v>
      </c>
      <c r="K4254" s="16">
        <f ca="1">VLOOKUP(Table3[[#This Row],[PRODUCT ID]],Table1[[PRODUCT]:[SELLING PRICE]],5,FALSE)</f>
        <v>162.83510802190668</v>
      </c>
      <c r="L4254" s="16">
        <f ca="1">J4254*Table3[[#This Row],[QUANTITY]]</f>
        <v>742</v>
      </c>
      <c r="M4254" s="16">
        <f ca="1">K4254*Table3[[#This Row],[QUANTITY]]*(1-Table3[[#This Row],[DISCOUNT %]])</f>
        <v>2103.4787351942309</v>
      </c>
      <c r="N4254" s="3">
        <f>DAY(Table3[[#This Row],[DATE]])</f>
        <v>23</v>
      </c>
      <c r="O4254" s="3" t="str">
        <f>TEXT(Table3[[#This Row],[DATE]],"mmm")</f>
        <v>Aug</v>
      </c>
      <c r="P4254" s="3">
        <f>YEAR(Table3[[#This Row],[DATE]])</f>
        <v>2032</v>
      </c>
    </row>
    <row r="4255" spans="1:16" x14ac:dyDescent="0.3">
      <c r="A4255" s="6">
        <v>48450</v>
      </c>
      <c r="B4255" s="7" t="s">
        <v>1110</v>
      </c>
      <c r="C4255" s="9">
        <f t="shared" ca="1" si="132"/>
        <v>5</v>
      </c>
      <c r="D4255" s="9" t="s">
        <v>2116</v>
      </c>
      <c r="E4255" s="9" t="s">
        <v>2116</v>
      </c>
      <c r="F4255" s="10">
        <f t="shared" ca="1" si="133"/>
        <v>5.3035224512493595E-2</v>
      </c>
      <c r="G4255" s="3" t="str">
        <f>VLOOKUP(Table3[[#This Row],[PRODUCT ID]],Table1[[PRODUCT]:[SELLING PRICE]],1,FALSE)</f>
        <v>Product58</v>
      </c>
      <c r="H4255" s="3" t="str">
        <f>VLOOKUP(Table3[[#This Row],[PRODUCT ID]],Table1[[PRODUCT]:[SELLING PRICE]],2,FALSE)</f>
        <v>Category5</v>
      </c>
      <c r="I4255" s="3" t="str">
        <f>VLOOKUP(Table3[[#This Row],[PRODUCT ID]],Table1[[PRODUCT]:[SELLING PRICE]],3,FALSE)</f>
        <v>Lt</v>
      </c>
      <c r="J4255" s="16">
        <f ca="1">VLOOKUP(Table3[[#This Row],[PRODUCT ID]],Table1[[PRODUCT]:[SELLING PRICE]],4,FALSE)</f>
        <v>22</v>
      </c>
      <c r="K4255" s="16">
        <f ca="1">VLOOKUP(Table3[[#This Row],[PRODUCT ID]],Table1[[PRODUCT]:[SELLING PRICE]],5,FALSE)</f>
        <v>120.56214127358976</v>
      </c>
      <c r="L4255" s="16">
        <f ca="1">J4255*Table3[[#This Row],[QUANTITY]]</f>
        <v>110</v>
      </c>
      <c r="M4255" s="16">
        <f ca="1">K4255*Table3[[#This Row],[QUANTITY]]*(1-Table3[[#This Row],[DISCOUNT %]])</f>
        <v>570.84050521718973</v>
      </c>
      <c r="N4255" s="3">
        <f>DAY(Table3[[#This Row],[DATE]])</f>
        <v>24</v>
      </c>
      <c r="O4255" s="3" t="str">
        <f>TEXT(Table3[[#This Row],[DATE]],"mmm")</f>
        <v>Aug</v>
      </c>
      <c r="P4255" s="3">
        <f>YEAR(Table3[[#This Row],[DATE]])</f>
        <v>2032</v>
      </c>
    </row>
    <row r="4256" spans="1:16" x14ac:dyDescent="0.3">
      <c r="A4256" s="6">
        <v>48451</v>
      </c>
      <c r="B4256" s="7" t="s">
        <v>1111</v>
      </c>
      <c r="C4256" s="9">
        <f t="shared" ca="1" si="132"/>
        <v>14</v>
      </c>
      <c r="D4256" s="9" t="s">
        <v>2116</v>
      </c>
      <c r="E4256" s="9" t="s">
        <v>2116</v>
      </c>
      <c r="F4256" s="10">
        <f t="shared" ca="1" si="133"/>
        <v>6.3270625483176871E-2</v>
      </c>
      <c r="G4256" s="3" t="str">
        <f>VLOOKUP(Table3[[#This Row],[PRODUCT ID]],Table1[[PRODUCT]:[SELLING PRICE]],1,FALSE)</f>
        <v>Product59</v>
      </c>
      <c r="H4256" s="3" t="str">
        <f>VLOOKUP(Table3[[#This Row],[PRODUCT ID]],Table1[[PRODUCT]:[SELLING PRICE]],2,FALSE)</f>
        <v>Category1</v>
      </c>
      <c r="I4256" s="3" t="str">
        <f>VLOOKUP(Table3[[#This Row],[PRODUCT ID]],Table1[[PRODUCT]:[SELLING PRICE]],3,FALSE)</f>
        <v>Kg</v>
      </c>
      <c r="J4256" s="16">
        <f ca="1">VLOOKUP(Table3[[#This Row],[PRODUCT ID]],Table1[[PRODUCT]:[SELLING PRICE]],4,FALSE)</f>
        <v>82</v>
      </c>
      <c r="K4256" s="16">
        <f ca="1">VLOOKUP(Table3[[#This Row],[PRODUCT ID]],Table1[[PRODUCT]:[SELLING PRICE]],5,FALSE)</f>
        <v>50.885841834603298</v>
      </c>
      <c r="L4256" s="16">
        <f ca="1">J4256*Table3[[#This Row],[QUANTITY]]</f>
        <v>1148</v>
      </c>
      <c r="M4256" s="16">
        <f ca="1">K4256*Table3[[#This Row],[QUANTITY]]*(1-Table3[[#This Row],[DISCOUNT %]])</f>
        <v>667.32767910885912</v>
      </c>
      <c r="N4256" s="3">
        <f>DAY(Table3[[#This Row],[DATE]])</f>
        <v>25</v>
      </c>
      <c r="O4256" s="3" t="str">
        <f>TEXT(Table3[[#This Row],[DATE]],"mmm")</f>
        <v>Aug</v>
      </c>
      <c r="P4256" s="3">
        <f>YEAR(Table3[[#This Row],[DATE]])</f>
        <v>2032</v>
      </c>
    </row>
    <row r="4257" spans="1:16" x14ac:dyDescent="0.3">
      <c r="A4257" s="6">
        <v>48452</v>
      </c>
      <c r="B4257" s="7" t="s">
        <v>1112</v>
      </c>
      <c r="C4257" s="9">
        <f t="shared" ca="1" si="132"/>
        <v>5</v>
      </c>
      <c r="D4257" s="9" t="s">
        <v>2116</v>
      </c>
      <c r="E4257" s="9" t="s">
        <v>2116</v>
      </c>
      <c r="F4257" s="10">
        <f t="shared" ca="1" si="133"/>
        <v>2.3454805187678299E-2</v>
      </c>
      <c r="G4257" s="3" t="str">
        <f>VLOOKUP(Table3[[#This Row],[PRODUCT ID]],Table1[[PRODUCT]:[SELLING PRICE]],1,FALSE)</f>
        <v>Product60</v>
      </c>
      <c r="H4257" s="3" t="str">
        <f>VLOOKUP(Table3[[#This Row],[PRODUCT ID]],Table1[[PRODUCT]:[SELLING PRICE]],2,FALSE)</f>
        <v>Category2</v>
      </c>
      <c r="I4257" s="3" t="str">
        <f>VLOOKUP(Table3[[#This Row],[PRODUCT ID]],Table1[[PRODUCT]:[SELLING PRICE]],3,FALSE)</f>
        <v>Lt</v>
      </c>
      <c r="J4257" s="16">
        <f ca="1">VLOOKUP(Table3[[#This Row],[PRODUCT ID]],Table1[[PRODUCT]:[SELLING PRICE]],4,FALSE)</f>
        <v>166</v>
      </c>
      <c r="K4257" s="16">
        <f ca="1">VLOOKUP(Table3[[#This Row],[PRODUCT ID]],Table1[[PRODUCT]:[SELLING PRICE]],5,FALSE)</f>
        <v>140.20081416030109</v>
      </c>
      <c r="L4257" s="16">
        <f ca="1">J4257*Table3[[#This Row],[QUANTITY]]</f>
        <v>830</v>
      </c>
      <c r="M4257" s="16">
        <f ca="1">K4257*Table3[[#This Row],[QUANTITY]]*(1-Table3[[#This Row],[DISCOUNT %]])</f>
        <v>684.56215688508667</v>
      </c>
      <c r="N4257" s="3">
        <f>DAY(Table3[[#This Row],[DATE]])</f>
        <v>26</v>
      </c>
      <c r="O4257" s="3" t="str">
        <f>TEXT(Table3[[#This Row],[DATE]],"mmm")</f>
        <v>Aug</v>
      </c>
      <c r="P4257" s="3">
        <f>YEAR(Table3[[#This Row],[DATE]])</f>
        <v>2032</v>
      </c>
    </row>
    <row r="4258" spans="1:16" x14ac:dyDescent="0.3">
      <c r="A4258" s="6">
        <v>48453</v>
      </c>
      <c r="B4258" s="7" t="s">
        <v>1113</v>
      </c>
      <c r="C4258" s="9">
        <f t="shared" ca="1" si="132"/>
        <v>9</v>
      </c>
      <c r="D4258" s="9" t="s">
        <v>2115</v>
      </c>
      <c r="E4258" s="9" t="s">
        <v>2118</v>
      </c>
      <c r="F4258" s="10">
        <f t="shared" ca="1" si="133"/>
        <v>6.0790550757730488E-2</v>
      </c>
      <c r="G4258" s="3" t="str">
        <f>VLOOKUP(Table3[[#This Row],[PRODUCT ID]],Table1[[PRODUCT]:[SELLING PRICE]],1,FALSE)</f>
        <v>Product61</v>
      </c>
      <c r="H4258" s="3" t="str">
        <f>VLOOKUP(Table3[[#This Row],[PRODUCT ID]],Table1[[PRODUCT]:[SELLING PRICE]],2,FALSE)</f>
        <v>Category3</v>
      </c>
      <c r="I4258" s="3" t="str">
        <f>VLOOKUP(Table3[[#This Row],[PRODUCT ID]],Table1[[PRODUCT]:[SELLING PRICE]],3,FALSE)</f>
        <v>Ft</v>
      </c>
      <c r="J4258" s="16">
        <f ca="1">VLOOKUP(Table3[[#This Row],[PRODUCT ID]],Table1[[PRODUCT]:[SELLING PRICE]],4,FALSE)</f>
        <v>74</v>
      </c>
      <c r="K4258" s="16">
        <f ca="1">VLOOKUP(Table3[[#This Row],[PRODUCT ID]],Table1[[PRODUCT]:[SELLING PRICE]],5,FALSE)</f>
        <v>152.21381922155325</v>
      </c>
      <c r="L4258" s="16">
        <f ca="1">J4258*Table3[[#This Row],[QUANTITY]]</f>
        <v>666</v>
      </c>
      <c r="M4258" s="16">
        <f ca="1">K4258*Table3[[#This Row],[QUANTITY]]*(1-Table3[[#This Row],[DISCOUNT %]])</f>
        <v>1286.6459158632367</v>
      </c>
      <c r="N4258" s="3">
        <f>DAY(Table3[[#This Row],[DATE]])</f>
        <v>27</v>
      </c>
      <c r="O4258" s="3" t="str">
        <f>TEXT(Table3[[#This Row],[DATE]],"mmm")</f>
        <v>Aug</v>
      </c>
      <c r="P4258" s="3">
        <f>YEAR(Table3[[#This Row],[DATE]])</f>
        <v>2032</v>
      </c>
    </row>
    <row r="4259" spans="1:16" x14ac:dyDescent="0.3">
      <c r="A4259" s="6">
        <v>48454</v>
      </c>
      <c r="B4259" s="7" t="s">
        <v>1114</v>
      </c>
      <c r="C4259" s="9">
        <f t="shared" ca="1" si="132"/>
        <v>1</v>
      </c>
      <c r="D4259" s="9" t="s">
        <v>2116</v>
      </c>
      <c r="E4259" s="9" t="s">
        <v>2116</v>
      </c>
      <c r="F4259" s="10">
        <f t="shared" ca="1" si="133"/>
        <v>1.9008666851588862E-2</v>
      </c>
      <c r="G4259" s="3" t="str">
        <f>VLOOKUP(Table3[[#This Row],[PRODUCT ID]],Table1[[PRODUCT]:[SELLING PRICE]],1,FALSE)</f>
        <v>Product62</v>
      </c>
      <c r="H4259" s="3" t="str">
        <f>VLOOKUP(Table3[[#This Row],[PRODUCT ID]],Table1[[PRODUCT]:[SELLING PRICE]],2,FALSE)</f>
        <v>Category4</v>
      </c>
      <c r="I4259" s="3" t="str">
        <f>VLOOKUP(Table3[[#This Row],[PRODUCT ID]],Table1[[PRODUCT]:[SELLING PRICE]],3,FALSE)</f>
        <v>Kg</v>
      </c>
      <c r="J4259" s="16">
        <f ca="1">VLOOKUP(Table3[[#This Row],[PRODUCT ID]],Table1[[PRODUCT]:[SELLING PRICE]],4,FALSE)</f>
        <v>192</v>
      </c>
      <c r="K4259" s="16">
        <f ca="1">VLOOKUP(Table3[[#This Row],[PRODUCT ID]],Table1[[PRODUCT]:[SELLING PRICE]],5,FALSE)</f>
        <v>206.45616725152516</v>
      </c>
      <c r="L4259" s="16">
        <f ca="1">J4259*Table3[[#This Row],[QUANTITY]]</f>
        <v>192</v>
      </c>
      <c r="M4259" s="16">
        <f ca="1">K4259*Table3[[#This Row],[QUANTITY]]*(1-Table3[[#This Row],[DISCOUNT %]])</f>
        <v>202.531710748785</v>
      </c>
      <c r="N4259" s="3">
        <f>DAY(Table3[[#This Row],[DATE]])</f>
        <v>28</v>
      </c>
      <c r="O4259" s="3" t="str">
        <f>TEXT(Table3[[#This Row],[DATE]],"mmm")</f>
        <v>Aug</v>
      </c>
      <c r="P4259" s="3">
        <f>YEAR(Table3[[#This Row],[DATE]])</f>
        <v>2032</v>
      </c>
    </row>
    <row r="4260" spans="1:16" x14ac:dyDescent="0.3">
      <c r="A4260" s="6">
        <v>48455</v>
      </c>
      <c r="B4260" s="7" t="s">
        <v>1115</v>
      </c>
      <c r="C4260" s="9">
        <f t="shared" ca="1" si="132"/>
        <v>2</v>
      </c>
      <c r="D4260" s="9" t="s">
        <v>2117</v>
      </c>
      <c r="E4260" s="9" t="s">
        <v>2116</v>
      </c>
      <c r="F4260" s="10">
        <f t="shared" ca="1" si="133"/>
        <v>4.3559473678588527E-2</v>
      </c>
      <c r="G4260" s="3" t="str">
        <f>VLOOKUP(Table3[[#This Row],[PRODUCT ID]],Table1[[PRODUCT]:[SELLING PRICE]],1,FALSE)</f>
        <v>Product63</v>
      </c>
      <c r="H4260" s="3" t="str">
        <f>VLOOKUP(Table3[[#This Row],[PRODUCT ID]],Table1[[PRODUCT]:[SELLING PRICE]],2,FALSE)</f>
        <v>Category5</v>
      </c>
      <c r="I4260" s="3" t="str">
        <f>VLOOKUP(Table3[[#This Row],[PRODUCT ID]],Table1[[PRODUCT]:[SELLING PRICE]],3,FALSE)</f>
        <v>No</v>
      </c>
      <c r="J4260" s="16">
        <f ca="1">VLOOKUP(Table3[[#This Row],[PRODUCT ID]],Table1[[PRODUCT]:[SELLING PRICE]],4,FALSE)</f>
        <v>63</v>
      </c>
      <c r="K4260" s="16">
        <f ca="1">VLOOKUP(Table3[[#This Row],[PRODUCT ID]],Table1[[PRODUCT]:[SELLING PRICE]],5,FALSE)</f>
        <v>255.86606982296391</v>
      </c>
      <c r="L4260" s="16">
        <f ca="1">J4260*Table3[[#This Row],[QUANTITY]]</f>
        <v>126</v>
      </c>
      <c r="M4260" s="16">
        <f ca="1">K4260*Table3[[#This Row],[QUANTITY]]*(1-Table3[[#This Row],[DISCOUNT %]])</f>
        <v>489.44135697853324</v>
      </c>
      <c r="N4260" s="3">
        <f>DAY(Table3[[#This Row],[DATE]])</f>
        <v>29</v>
      </c>
      <c r="O4260" s="3" t="str">
        <f>TEXT(Table3[[#This Row],[DATE]],"mmm")</f>
        <v>Aug</v>
      </c>
      <c r="P4260" s="3">
        <f>YEAR(Table3[[#This Row],[DATE]])</f>
        <v>2032</v>
      </c>
    </row>
    <row r="4261" spans="1:16" x14ac:dyDescent="0.3">
      <c r="A4261" s="6">
        <v>48456</v>
      </c>
      <c r="B4261" s="7" t="s">
        <v>1116</v>
      </c>
      <c r="C4261" s="9">
        <f t="shared" ca="1" si="132"/>
        <v>7</v>
      </c>
      <c r="D4261" s="9" t="s">
        <v>2115</v>
      </c>
      <c r="E4261" s="9" t="s">
        <v>2116</v>
      </c>
      <c r="F4261" s="10">
        <f t="shared" ca="1" si="133"/>
        <v>6.1813051223293648E-2</v>
      </c>
      <c r="G4261" s="3" t="str">
        <f>VLOOKUP(Table3[[#This Row],[PRODUCT ID]],Table1[[PRODUCT]:[SELLING PRICE]],1,FALSE)</f>
        <v>Product64</v>
      </c>
      <c r="H4261" s="3" t="str">
        <f>VLOOKUP(Table3[[#This Row],[PRODUCT ID]],Table1[[PRODUCT]:[SELLING PRICE]],2,FALSE)</f>
        <v>Category1</v>
      </c>
      <c r="I4261" s="3" t="str">
        <f>VLOOKUP(Table3[[#This Row],[PRODUCT ID]],Table1[[PRODUCT]:[SELLING PRICE]],3,FALSE)</f>
        <v>No</v>
      </c>
      <c r="J4261" s="16">
        <f ca="1">VLOOKUP(Table3[[#This Row],[PRODUCT ID]],Table1[[PRODUCT]:[SELLING PRICE]],4,FALSE)</f>
        <v>142</v>
      </c>
      <c r="K4261" s="16">
        <f ca="1">VLOOKUP(Table3[[#This Row],[PRODUCT ID]],Table1[[PRODUCT]:[SELLING PRICE]],5,FALSE)</f>
        <v>96.811327062984375</v>
      </c>
      <c r="L4261" s="16">
        <f ca="1">J4261*Table3[[#This Row],[QUANTITY]]</f>
        <v>994</v>
      </c>
      <c r="M4261" s="16">
        <f ca="1">K4261*Table3[[#This Row],[QUANTITY]]*(1-Table3[[#This Row],[DISCOUNT %]])</f>
        <v>635.78986480971571</v>
      </c>
      <c r="N4261" s="3">
        <f>DAY(Table3[[#This Row],[DATE]])</f>
        <v>30</v>
      </c>
      <c r="O4261" s="3" t="str">
        <f>TEXT(Table3[[#This Row],[DATE]],"mmm")</f>
        <v>Aug</v>
      </c>
      <c r="P4261" s="3">
        <f>YEAR(Table3[[#This Row],[DATE]])</f>
        <v>2032</v>
      </c>
    </row>
    <row r="4262" spans="1:16" x14ac:dyDescent="0.3">
      <c r="A4262" s="6">
        <v>48457</v>
      </c>
      <c r="B4262" s="7" t="s">
        <v>1117</v>
      </c>
      <c r="C4262" s="9">
        <f t="shared" ca="1" si="132"/>
        <v>12</v>
      </c>
      <c r="D4262" s="9" t="s">
        <v>2115</v>
      </c>
      <c r="E4262" s="9" t="s">
        <v>2116</v>
      </c>
      <c r="F4262" s="10">
        <f t="shared" ca="1" si="133"/>
        <v>9.2226262278519905E-2</v>
      </c>
      <c r="G4262" s="3" t="str">
        <f>VLOOKUP(Table3[[#This Row],[PRODUCT ID]],Table1[[PRODUCT]:[SELLING PRICE]],1,FALSE)</f>
        <v>Product65</v>
      </c>
      <c r="H4262" s="3" t="str">
        <f>VLOOKUP(Table3[[#This Row],[PRODUCT ID]],Table1[[PRODUCT]:[SELLING PRICE]],2,FALSE)</f>
        <v>Category2</v>
      </c>
      <c r="I4262" s="3" t="str">
        <f>VLOOKUP(Table3[[#This Row],[PRODUCT ID]],Table1[[PRODUCT]:[SELLING PRICE]],3,FALSE)</f>
        <v>Ft</v>
      </c>
      <c r="J4262" s="16">
        <f ca="1">VLOOKUP(Table3[[#This Row],[PRODUCT ID]],Table1[[PRODUCT]:[SELLING PRICE]],4,FALSE)</f>
        <v>171</v>
      </c>
      <c r="K4262" s="16">
        <f ca="1">VLOOKUP(Table3[[#This Row],[PRODUCT ID]],Table1[[PRODUCT]:[SELLING PRICE]],5,FALSE)</f>
        <v>260.26787491045974</v>
      </c>
      <c r="L4262" s="16">
        <f ca="1">J4262*Table3[[#This Row],[QUANTITY]]</f>
        <v>2052</v>
      </c>
      <c r="M4262" s="16">
        <f ca="1">K4262*Table3[[#This Row],[QUANTITY]]*(1-Table3[[#This Row],[DISCOUNT %]])</f>
        <v>2835.172099395536</v>
      </c>
      <c r="N4262" s="3">
        <f>DAY(Table3[[#This Row],[DATE]])</f>
        <v>31</v>
      </c>
      <c r="O4262" s="3" t="str">
        <f>TEXT(Table3[[#This Row],[DATE]],"mmm")</f>
        <v>Aug</v>
      </c>
      <c r="P4262" s="3">
        <f>YEAR(Table3[[#This Row],[DATE]])</f>
        <v>2032</v>
      </c>
    </row>
    <row r="4263" spans="1:16" x14ac:dyDescent="0.3">
      <c r="A4263" s="6">
        <v>48458</v>
      </c>
      <c r="B4263" s="7" t="s">
        <v>1118</v>
      </c>
      <c r="C4263" s="9">
        <f t="shared" ca="1" si="132"/>
        <v>15</v>
      </c>
      <c r="D4263" s="9" t="s">
        <v>2115</v>
      </c>
      <c r="E4263" s="9" t="s">
        <v>2116</v>
      </c>
      <c r="F4263" s="10">
        <f t="shared" ca="1" si="133"/>
        <v>5.1898097580493935E-2</v>
      </c>
      <c r="G4263" s="3" t="str">
        <f>VLOOKUP(Table3[[#This Row],[PRODUCT ID]],Table1[[PRODUCT]:[SELLING PRICE]],1,FALSE)</f>
        <v>Product66</v>
      </c>
      <c r="H4263" s="3" t="str">
        <f>VLOOKUP(Table3[[#This Row],[PRODUCT ID]],Table1[[PRODUCT]:[SELLING PRICE]],2,FALSE)</f>
        <v>Category3</v>
      </c>
      <c r="I4263" s="3" t="str">
        <f>VLOOKUP(Table3[[#This Row],[PRODUCT ID]],Table1[[PRODUCT]:[SELLING PRICE]],3,FALSE)</f>
        <v>No</v>
      </c>
      <c r="J4263" s="16">
        <f ca="1">VLOOKUP(Table3[[#This Row],[PRODUCT ID]],Table1[[PRODUCT]:[SELLING PRICE]],4,FALSE)</f>
        <v>110</v>
      </c>
      <c r="K4263" s="16">
        <f ca="1">VLOOKUP(Table3[[#This Row],[PRODUCT ID]],Table1[[PRODUCT]:[SELLING PRICE]],5,FALSE)</f>
        <v>187.42703762411585</v>
      </c>
      <c r="L4263" s="16">
        <f ca="1">J4263*Table3[[#This Row],[QUANTITY]]</f>
        <v>1650</v>
      </c>
      <c r="M4263" s="16">
        <f ca="1">K4263*Table3[[#This Row],[QUANTITY]]*(1-Table3[[#This Row],[DISCOUNT %]])</f>
        <v>2665.498964044149</v>
      </c>
      <c r="N4263" s="3">
        <f>DAY(Table3[[#This Row],[DATE]])</f>
        <v>1</v>
      </c>
      <c r="O4263" s="3" t="str">
        <f>TEXT(Table3[[#This Row],[DATE]],"mmm")</f>
        <v>Sep</v>
      </c>
      <c r="P4263" s="3">
        <f>YEAR(Table3[[#This Row],[DATE]])</f>
        <v>2032</v>
      </c>
    </row>
    <row r="4264" spans="1:16" x14ac:dyDescent="0.3">
      <c r="A4264" s="6">
        <v>48459</v>
      </c>
      <c r="B4264" s="7" t="s">
        <v>1119</v>
      </c>
      <c r="C4264" s="9">
        <f t="shared" ca="1" si="132"/>
        <v>4</v>
      </c>
      <c r="D4264" s="9" t="s">
        <v>2116</v>
      </c>
      <c r="E4264" s="9" t="s">
        <v>2118</v>
      </c>
      <c r="F4264" s="10">
        <f t="shared" ca="1" si="133"/>
        <v>2.6747644275466956E-2</v>
      </c>
      <c r="G4264" s="3" t="str">
        <f>VLOOKUP(Table3[[#This Row],[PRODUCT ID]],Table1[[PRODUCT]:[SELLING PRICE]],1,FALSE)</f>
        <v>Product67</v>
      </c>
      <c r="H4264" s="3" t="str">
        <f>VLOOKUP(Table3[[#This Row],[PRODUCT ID]],Table1[[PRODUCT]:[SELLING PRICE]],2,FALSE)</f>
        <v>Category4</v>
      </c>
      <c r="I4264" s="3" t="str">
        <f>VLOOKUP(Table3[[#This Row],[PRODUCT ID]],Table1[[PRODUCT]:[SELLING PRICE]],3,FALSE)</f>
        <v>Kg</v>
      </c>
      <c r="J4264" s="16">
        <f ca="1">VLOOKUP(Table3[[#This Row],[PRODUCT ID]],Table1[[PRODUCT]:[SELLING PRICE]],4,FALSE)</f>
        <v>133</v>
      </c>
      <c r="K4264" s="16">
        <f ca="1">VLOOKUP(Table3[[#This Row],[PRODUCT ID]],Table1[[PRODUCT]:[SELLING PRICE]],5,FALSE)</f>
        <v>198.58991227940237</v>
      </c>
      <c r="L4264" s="16">
        <f ca="1">J4264*Table3[[#This Row],[QUANTITY]]</f>
        <v>532</v>
      </c>
      <c r="M4264" s="16">
        <f ca="1">K4264*Table3[[#This Row],[QUANTITY]]*(1-Table3[[#This Row],[DISCOUNT %]])</f>
        <v>773.1123997962269</v>
      </c>
      <c r="N4264" s="3">
        <f>DAY(Table3[[#This Row],[DATE]])</f>
        <v>2</v>
      </c>
      <c r="O4264" s="3" t="str">
        <f>TEXT(Table3[[#This Row],[DATE]],"mmm")</f>
        <v>Sep</v>
      </c>
      <c r="P4264" s="3">
        <f>YEAR(Table3[[#This Row],[DATE]])</f>
        <v>2032</v>
      </c>
    </row>
    <row r="4265" spans="1:16" x14ac:dyDescent="0.3">
      <c r="A4265" s="6">
        <v>48460</v>
      </c>
      <c r="B4265" s="7" t="s">
        <v>1120</v>
      </c>
      <c r="C4265" s="9">
        <f t="shared" ca="1" si="132"/>
        <v>6</v>
      </c>
      <c r="D4265" s="9" t="s">
        <v>2116</v>
      </c>
      <c r="E4265" s="9" t="s">
        <v>2118</v>
      </c>
      <c r="F4265" s="10">
        <f t="shared" ca="1" si="133"/>
        <v>5.3880352402785575E-2</v>
      </c>
      <c r="G4265" s="3" t="str">
        <f>VLOOKUP(Table3[[#This Row],[PRODUCT ID]],Table1[[PRODUCT]:[SELLING PRICE]],1,FALSE)</f>
        <v>Product68</v>
      </c>
      <c r="H4265" s="3" t="str">
        <f>VLOOKUP(Table3[[#This Row],[PRODUCT ID]],Table1[[PRODUCT]:[SELLING PRICE]],2,FALSE)</f>
        <v>Category5</v>
      </c>
      <c r="I4265" s="3" t="str">
        <f>VLOOKUP(Table3[[#This Row],[PRODUCT ID]],Table1[[PRODUCT]:[SELLING PRICE]],3,FALSE)</f>
        <v>Kg</v>
      </c>
      <c r="J4265" s="16">
        <f ca="1">VLOOKUP(Table3[[#This Row],[PRODUCT ID]],Table1[[PRODUCT]:[SELLING PRICE]],4,FALSE)</f>
        <v>77</v>
      </c>
      <c r="K4265" s="16">
        <f ca="1">VLOOKUP(Table3[[#This Row],[PRODUCT ID]],Table1[[PRODUCT]:[SELLING PRICE]],5,FALSE)</f>
        <v>238.61722274898486</v>
      </c>
      <c r="L4265" s="16">
        <f ca="1">J4265*Table3[[#This Row],[QUANTITY]]</f>
        <v>462</v>
      </c>
      <c r="M4265" s="16">
        <f ca="1">K4265*Table3[[#This Row],[QUANTITY]]*(1-Table3[[#This Row],[DISCOUNT %]])</f>
        <v>1354.5626561873735</v>
      </c>
      <c r="N4265" s="3">
        <f>DAY(Table3[[#This Row],[DATE]])</f>
        <v>3</v>
      </c>
      <c r="O4265" s="3" t="str">
        <f>TEXT(Table3[[#This Row],[DATE]],"mmm")</f>
        <v>Sep</v>
      </c>
      <c r="P4265" s="3">
        <f>YEAR(Table3[[#This Row],[DATE]])</f>
        <v>2032</v>
      </c>
    </row>
    <row r="4266" spans="1:16" x14ac:dyDescent="0.3">
      <c r="A4266" s="6">
        <v>48461</v>
      </c>
      <c r="B4266" s="7" t="s">
        <v>1121</v>
      </c>
      <c r="C4266" s="9">
        <f t="shared" ca="1" si="132"/>
        <v>1</v>
      </c>
      <c r="D4266" s="9" t="s">
        <v>2116</v>
      </c>
      <c r="E4266" s="9" t="s">
        <v>2116</v>
      </c>
      <c r="F4266" s="10">
        <f t="shared" ca="1" si="133"/>
        <v>8.2754255131658114E-2</v>
      </c>
      <c r="G4266" s="3" t="str">
        <f>VLOOKUP(Table3[[#This Row],[PRODUCT ID]],Table1[[PRODUCT]:[SELLING PRICE]],1,FALSE)</f>
        <v>Product69</v>
      </c>
      <c r="H4266" s="3" t="str">
        <f>VLOOKUP(Table3[[#This Row],[PRODUCT ID]],Table1[[PRODUCT]:[SELLING PRICE]],2,FALSE)</f>
        <v>Category1</v>
      </c>
      <c r="I4266" s="3" t="str">
        <f>VLOOKUP(Table3[[#This Row],[PRODUCT ID]],Table1[[PRODUCT]:[SELLING PRICE]],3,FALSE)</f>
        <v>Lt</v>
      </c>
      <c r="J4266" s="16">
        <f ca="1">VLOOKUP(Table3[[#This Row],[PRODUCT ID]],Table1[[PRODUCT]:[SELLING PRICE]],4,FALSE)</f>
        <v>186</v>
      </c>
      <c r="K4266" s="16">
        <f ca="1">VLOOKUP(Table3[[#This Row],[PRODUCT ID]],Table1[[PRODUCT]:[SELLING PRICE]],5,FALSE)</f>
        <v>268.25669805174437</v>
      </c>
      <c r="L4266" s="16">
        <f ca="1">J4266*Table3[[#This Row],[QUANTITY]]</f>
        <v>186</v>
      </c>
      <c r="M4266" s="16">
        <f ca="1">K4266*Table3[[#This Row],[QUANTITY]]*(1-Table3[[#This Row],[DISCOUNT %]])</f>
        <v>246.05731482039414</v>
      </c>
      <c r="N4266" s="3">
        <f>DAY(Table3[[#This Row],[DATE]])</f>
        <v>4</v>
      </c>
      <c r="O4266" s="3" t="str">
        <f>TEXT(Table3[[#This Row],[DATE]],"mmm")</f>
        <v>Sep</v>
      </c>
      <c r="P4266" s="3">
        <f>YEAR(Table3[[#This Row],[DATE]])</f>
        <v>2032</v>
      </c>
    </row>
    <row r="4267" spans="1:16" x14ac:dyDescent="0.3">
      <c r="A4267" s="6">
        <v>48462</v>
      </c>
      <c r="B4267" s="7" t="s">
        <v>1122</v>
      </c>
      <c r="C4267" s="9">
        <f t="shared" ca="1" si="132"/>
        <v>10</v>
      </c>
      <c r="D4267" s="9" t="s">
        <v>2115</v>
      </c>
      <c r="E4267" s="9" t="s">
        <v>2116</v>
      </c>
      <c r="F4267" s="10">
        <f t="shared" ca="1" si="133"/>
        <v>4.985014848446994E-2</v>
      </c>
      <c r="G4267" s="3" t="str">
        <f>VLOOKUP(Table3[[#This Row],[PRODUCT ID]],Table1[[PRODUCT]:[SELLING PRICE]],1,FALSE)</f>
        <v>Product70</v>
      </c>
      <c r="H4267" s="3" t="str">
        <f>VLOOKUP(Table3[[#This Row],[PRODUCT ID]],Table1[[PRODUCT]:[SELLING PRICE]],2,FALSE)</f>
        <v>Category2</v>
      </c>
      <c r="I4267" s="3" t="str">
        <f>VLOOKUP(Table3[[#This Row],[PRODUCT ID]],Table1[[PRODUCT]:[SELLING PRICE]],3,FALSE)</f>
        <v>Kg</v>
      </c>
      <c r="J4267" s="16">
        <f ca="1">VLOOKUP(Table3[[#This Row],[PRODUCT ID]],Table1[[PRODUCT]:[SELLING PRICE]],4,FALSE)</f>
        <v>90</v>
      </c>
      <c r="K4267" s="16">
        <f ca="1">VLOOKUP(Table3[[#This Row],[PRODUCT ID]],Table1[[PRODUCT]:[SELLING PRICE]],5,FALSE)</f>
        <v>72.876573276256124</v>
      </c>
      <c r="L4267" s="16">
        <f ca="1">J4267*Table3[[#This Row],[QUANTITY]]</f>
        <v>900</v>
      </c>
      <c r="M4267" s="16">
        <f ca="1">K4267*Table3[[#This Row],[QUANTITY]]*(1-Table3[[#This Row],[DISCOUNT %]])</f>
        <v>692.43665277395405</v>
      </c>
      <c r="N4267" s="3">
        <f>DAY(Table3[[#This Row],[DATE]])</f>
        <v>5</v>
      </c>
      <c r="O4267" s="3" t="str">
        <f>TEXT(Table3[[#This Row],[DATE]],"mmm")</f>
        <v>Sep</v>
      </c>
      <c r="P4267" s="3">
        <f>YEAR(Table3[[#This Row],[DATE]])</f>
        <v>2032</v>
      </c>
    </row>
    <row r="4268" spans="1:16" x14ac:dyDescent="0.3">
      <c r="A4268" s="6">
        <v>48463</v>
      </c>
      <c r="B4268" s="7" t="s">
        <v>1123</v>
      </c>
      <c r="C4268" s="9">
        <f t="shared" ca="1" si="132"/>
        <v>6</v>
      </c>
      <c r="D4268" s="9" t="s">
        <v>2117</v>
      </c>
      <c r="E4268" s="9" t="s">
        <v>2116</v>
      </c>
      <c r="F4268" s="10">
        <f t="shared" ca="1" si="133"/>
        <v>1.9686542733200821E-2</v>
      </c>
      <c r="G4268" s="3" t="str">
        <f>VLOOKUP(Table3[[#This Row],[PRODUCT ID]],Table1[[PRODUCT]:[SELLING PRICE]],1,FALSE)</f>
        <v>Product71</v>
      </c>
      <c r="H4268" s="3" t="str">
        <f>VLOOKUP(Table3[[#This Row],[PRODUCT ID]],Table1[[PRODUCT]:[SELLING PRICE]],2,FALSE)</f>
        <v>Category3</v>
      </c>
      <c r="I4268" s="3" t="str">
        <f>VLOOKUP(Table3[[#This Row],[PRODUCT ID]],Table1[[PRODUCT]:[SELLING PRICE]],3,FALSE)</f>
        <v>Lt</v>
      </c>
      <c r="J4268" s="16">
        <f ca="1">VLOOKUP(Table3[[#This Row],[PRODUCT ID]],Table1[[PRODUCT]:[SELLING PRICE]],4,FALSE)</f>
        <v>24</v>
      </c>
      <c r="K4268" s="16">
        <f ca="1">VLOOKUP(Table3[[#This Row],[PRODUCT ID]],Table1[[PRODUCT]:[SELLING PRICE]],5,FALSE)</f>
        <v>42.205180471575424</v>
      </c>
      <c r="L4268" s="16">
        <f ca="1">J4268*Table3[[#This Row],[QUANTITY]]</f>
        <v>144</v>
      </c>
      <c r="M4268" s="16">
        <f ca="1">K4268*Table3[[#This Row],[QUANTITY]]*(1-Table3[[#This Row],[DISCOUNT %]])</f>
        <v>248.24583829595579</v>
      </c>
      <c r="N4268" s="3">
        <f>DAY(Table3[[#This Row],[DATE]])</f>
        <v>6</v>
      </c>
      <c r="O4268" s="3" t="str">
        <f>TEXT(Table3[[#This Row],[DATE]],"mmm")</f>
        <v>Sep</v>
      </c>
      <c r="P4268" s="3">
        <f>YEAR(Table3[[#This Row],[DATE]])</f>
        <v>2032</v>
      </c>
    </row>
    <row r="4269" spans="1:16" x14ac:dyDescent="0.3">
      <c r="A4269" s="6">
        <v>48464</v>
      </c>
      <c r="B4269" s="7" t="s">
        <v>1124</v>
      </c>
      <c r="C4269" s="9">
        <f t="shared" ca="1" si="132"/>
        <v>8</v>
      </c>
      <c r="D4269" s="9" t="s">
        <v>2117</v>
      </c>
      <c r="E4269" s="9" t="s">
        <v>2116</v>
      </c>
      <c r="F4269" s="10">
        <f t="shared" ca="1" si="133"/>
        <v>3.5545254622577628E-4</v>
      </c>
      <c r="G4269" s="3" t="str">
        <f>VLOOKUP(Table3[[#This Row],[PRODUCT ID]],Table1[[PRODUCT]:[SELLING PRICE]],1,FALSE)</f>
        <v>Product72</v>
      </c>
      <c r="H4269" s="3" t="str">
        <f>VLOOKUP(Table3[[#This Row],[PRODUCT ID]],Table1[[PRODUCT]:[SELLING PRICE]],2,FALSE)</f>
        <v>Category4</v>
      </c>
      <c r="I4269" s="3" t="str">
        <f>VLOOKUP(Table3[[#This Row],[PRODUCT ID]],Table1[[PRODUCT]:[SELLING PRICE]],3,FALSE)</f>
        <v>Ft</v>
      </c>
      <c r="J4269" s="16">
        <f ca="1">VLOOKUP(Table3[[#This Row],[PRODUCT ID]],Table1[[PRODUCT]:[SELLING PRICE]],4,FALSE)</f>
        <v>94</v>
      </c>
      <c r="K4269" s="16">
        <f ca="1">VLOOKUP(Table3[[#This Row],[PRODUCT ID]],Table1[[PRODUCT]:[SELLING PRICE]],5,FALSE)</f>
        <v>182.24268637045375</v>
      </c>
      <c r="L4269" s="16">
        <f ca="1">J4269*Table3[[#This Row],[QUANTITY]]</f>
        <v>752</v>
      </c>
      <c r="M4269" s="16">
        <f ca="1">K4269*Table3[[#This Row],[QUANTITY]]*(1-Table3[[#This Row],[DISCOUNT %]])</f>
        <v>1457.4232619484187</v>
      </c>
      <c r="N4269" s="3">
        <f>DAY(Table3[[#This Row],[DATE]])</f>
        <v>7</v>
      </c>
      <c r="O4269" s="3" t="str">
        <f>TEXT(Table3[[#This Row],[DATE]],"mmm")</f>
        <v>Sep</v>
      </c>
      <c r="P4269" s="3">
        <f>YEAR(Table3[[#This Row],[DATE]])</f>
        <v>2032</v>
      </c>
    </row>
    <row r="4270" spans="1:16" x14ac:dyDescent="0.3">
      <c r="A4270" s="6">
        <v>48465</v>
      </c>
      <c r="B4270" s="7" t="s">
        <v>1125</v>
      </c>
      <c r="C4270" s="9">
        <f t="shared" ca="1" si="132"/>
        <v>6</v>
      </c>
      <c r="D4270" s="9" t="s">
        <v>2116</v>
      </c>
      <c r="E4270" s="9" t="s">
        <v>2118</v>
      </c>
      <c r="F4270" s="10">
        <f t="shared" ca="1" si="133"/>
        <v>3.9889210921385532E-2</v>
      </c>
      <c r="G4270" s="3" t="str">
        <f>VLOOKUP(Table3[[#This Row],[PRODUCT ID]],Table1[[PRODUCT]:[SELLING PRICE]],1,FALSE)</f>
        <v>Product73</v>
      </c>
      <c r="H4270" s="3" t="str">
        <f>VLOOKUP(Table3[[#This Row],[PRODUCT ID]],Table1[[PRODUCT]:[SELLING PRICE]],2,FALSE)</f>
        <v>Category1</v>
      </c>
      <c r="I4270" s="3" t="str">
        <f>VLOOKUP(Table3[[#This Row],[PRODUCT ID]],Table1[[PRODUCT]:[SELLING PRICE]],3,FALSE)</f>
        <v>Kg</v>
      </c>
      <c r="J4270" s="16">
        <f ca="1">VLOOKUP(Table3[[#This Row],[PRODUCT ID]],Table1[[PRODUCT]:[SELLING PRICE]],4,FALSE)</f>
        <v>30</v>
      </c>
      <c r="K4270" s="16">
        <f ca="1">VLOOKUP(Table3[[#This Row],[PRODUCT ID]],Table1[[PRODUCT]:[SELLING PRICE]],5,FALSE)</f>
        <v>246.76087166333031</v>
      </c>
      <c r="L4270" s="16">
        <f ca="1">J4270*Table3[[#This Row],[QUANTITY]]</f>
        <v>180</v>
      </c>
      <c r="M4270" s="16">
        <f ca="1">K4270*Table3[[#This Row],[QUANTITY]]*(1-Table3[[#This Row],[DISCOUNT %]])</f>
        <v>1421.5066512384406</v>
      </c>
      <c r="N4270" s="3">
        <f>DAY(Table3[[#This Row],[DATE]])</f>
        <v>8</v>
      </c>
      <c r="O4270" s="3" t="str">
        <f>TEXT(Table3[[#This Row],[DATE]],"mmm")</f>
        <v>Sep</v>
      </c>
      <c r="P4270" s="3">
        <f>YEAR(Table3[[#This Row],[DATE]])</f>
        <v>2032</v>
      </c>
    </row>
    <row r="4271" spans="1:16" x14ac:dyDescent="0.3">
      <c r="A4271" s="6">
        <v>48466</v>
      </c>
      <c r="B4271" s="7" t="s">
        <v>1126</v>
      </c>
      <c r="C4271" s="9">
        <f t="shared" ca="1" si="132"/>
        <v>5</v>
      </c>
      <c r="D4271" s="9" t="s">
        <v>2116</v>
      </c>
      <c r="E4271" s="9" t="s">
        <v>2116</v>
      </c>
      <c r="F4271" s="10">
        <f t="shared" ca="1" si="133"/>
        <v>2.0605861025786779E-2</v>
      </c>
      <c r="G4271" s="3" t="str">
        <f>VLOOKUP(Table3[[#This Row],[PRODUCT ID]],Table1[[PRODUCT]:[SELLING PRICE]],1,FALSE)</f>
        <v>Product74</v>
      </c>
      <c r="H4271" s="3" t="str">
        <f>VLOOKUP(Table3[[#This Row],[PRODUCT ID]],Table1[[PRODUCT]:[SELLING PRICE]],2,FALSE)</f>
        <v>Category2</v>
      </c>
      <c r="I4271" s="3" t="str">
        <f>VLOOKUP(Table3[[#This Row],[PRODUCT ID]],Table1[[PRODUCT]:[SELLING PRICE]],3,FALSE)</f>
        <v>No</v>
      </c>
      <c r="J4271" s="16">
        <f ca="1">VLOOKUP(Table3[[#This Row],[PRODUCT ID]],Table1[[PRODUCT]:[SELLING PRICE]],4,FALSE)</f>
        <v>42</v>
      </c>
      <c r="K4271" s="16">
        <f ca="1">VLOOKUP(Table3[[#This Row],[PRODUCT ID]],Table1[[PRODUCT]:[SELLING PRICE]],5,FALSE)</f>
        <v>81.134336947537506</v>
      </c>
      <c r="L4271" s="16">
        <f ca="1">J4271*Table3[[#This Row],[QUANTITY]]</f>
        <v>210</v>
      </c>
      <c r="M4271" s="16">
        <f ca="1">K4271*Table3[[#This Row],[QUANTITY]]*(1-Table3[[#This Row],[DISCOUNT %]])</f>
        <v>397.31247037988595</v>
      </c>
      <c r="N4271" s="3">
        <f>DAY(Table3[[#This Row],[DATE]])</f>
        <v>9</v>
      </c>
      <c r="O4271" s="3" t="str">
        <f>TEXT(Table3[[#This Row],[DATE]],"mmm")</f>
        <v>Sep</v>
      </c>
      <c r="P4271" s="3">
        <f>YEAR(Table3[[#This Row],[DATE]])</f>
        <v>2032</v>
      </c>
    </row>
    <row r="4272" spans="1:16" x14ac:dyDescent="0.3">
      <c r="A4272" s="6">
        <v>48467</v>
      </c>
      <c r="B4272" s="7" t="s">
        <v>1127</v>
      </c>
      <c r="C4272" s="9">
        <f t="shared" ca="1" si="132"/>
        <v>7</v>
      </c>
      <c r="D4272" s="9" t="s">
        <v>2116</v>
      </c>
      <c r="E4272" s="9" t="s">
        <v>2116</v>
      </c>
      <c r="F4272" s="10">
        <f t="shared" ca="1" si="133"/>
        <v>2.3924233839696486E-2</v>
      </c>
      <c r="G4272" s="3" t="str">
        <f>VLOOKUP(Table3[[#This Row],[PRODUCT ID]],Table1[[PRODUCT]:[SELLING PRICE]],1,FALSE)</f>
        <v>Product75</v>
      </c>
      <c r="H4272" s="3" t="str">
        <f>VLOOKUP(Table3[[#This Row],[PRODUCT ID]],Table1[[PRODUCT]:[SELLING PRICE]],2,FALSE)</f>
        <v>Category3</v>
      </c>
      <c r="I4272" s="3" t="str">
        <f>VLOOKUP(Table3[[#This Row],[PRODUCT ID]],Table1[[PRODUCT]:[SELLING PRICE]],3,FALSE)</f>
        <v>No</v>
      </c>
      <c r="J4272" s="16">
        <f ca="1">VLOOKUP(Table3[[#This Row],[PRODUCT ID]],Table1[[PRODUCT]:[SELLING PRICE]],4,FALSE)</f>
        <v>150</v>
      </c>
      <c r="K4272" s="16">
        <f ca="1">VLOOKUP(Table3[[#This Row],[PRODUCT ID]],Table1[[PRODUCT]:[SELLING PRICE]],5,FALSE)</f>
        <v>243.06515696321995</v>
      </c>
      <c r="L4272" s="16">
        <f ca="1">J4272*Table3[[#This Row],[QUANTITY]]</f>
        <v>1050</v>
      </c>
      <c r="M4272" s="16">
        <f ca="1">K4272*Table3[[#This Row],[QUANTITY]]*(1-Table3[[#This Row],[DISCOUNT %]])</f>
        <v>1660.7500651682453</v>
      </c>
      <c r="N4272" s="3">
        <f>DAY(Table3[[#This Row],[DATE]])</f>
        <v>10</v>
      </c>
      <c r="O4272" s="3" t="str">
        <f>TEXT(Table3[[#This Row],[DATE]],"mmm")</f>
        <v>Sep</v>
      </c>
      <c r="P4272" s="3">
        <f>YEAR(Table3[[#This Row],[DATE]])</f>
        <v>2032</v>
      </c>
    </row>
    <row r="4273" spans="1:16" x14ac:dyDescent="0.3">
      <c r="A4273" s="6">
        <v>48468</v>
      </c>
      <c r="B4273" s="7" t="s">
        <v>1128</v>
      </c>
      <c r="C4273" s="9">
        <f t="shared" ca="1" si="132"/>
        <v>15</v>
      </c>
      <c r="D4273" s="9" t="s">
        <v>2116</v>
      </c>
      <c r="E4273" s="9" t="s">
        <v>2116</v>
      </c>
      <c r="F4273" s="10">
        <f t="shared" ca="1" si="133"/>
        <v>8.9911504770853357E-2</v>
      </c>
      <c r="G4273" s="3" t="str">
        <f>VLOOKUP(Table3[[#This Row],[PRODUCT ID]],Table1[[PRODUCT]:[SELLING PRICE]],1,FALSE)</f>
        <v>Product76</v>
      </c>
      <c r="H4273" s="3" t="str">
        <f>VLOOKUP(Table3[[#This Row],[PRODUCT ID]],Table1[[PRODUCT]:[SELLING PRICE]],2,FALSE)</f>
        <v>Category4</v>
      </c>
      <c r="I4273" s="3" t="str">
        <f>VLOOKUP(Table3[[#This Row],[PRODUCT ID]],Table1[[PRODUCT]:[SELLING PRICE]],3,FALSE)</f>
        <v>Ft</v>
      </c>
      <c r="J4273" s="16">
        <f ca="1">VLOOKUP(Table3[[#This Row],[PRODUCT ID]],Table1[[PRODUCT]:[SELLING PRICE]],4,FALSE)</f>
        <v>73</v>
      </c>
      <c r="K4273" s="16">
        <f ca="1">VLOOKUP(Table3[[#This Row],[PRODUCT ID]],Table1[[PRODUCT]:[SELLING PRICE]],5,FALSE)</f>
        <v>271.65736482163516</v>
      </c>
      <c r="L4273" s="16">
        <f ca="1">J4273*Table3[[#This Row],[QUANTITY]]</f>
        <v>1095</v>
      </c>
      <c r="M4273" s="16">
        <f ca="1">K4273*Table3[[#This Row],[QUANTITY]]*(1-Table3[[#This Row],[DISCOUNT %]])</f>
        <v>3708.4836355265584</v>
      </c>
      <c r="N4273" s="3">
        <f>DAY(Table3[[#This Row],[DATE]])</f>
        <v>11</v>
      </c>
      <c r="O4273" s="3" t="str">
        <f>TEXT(Table3[[#This Row],[DATE]],"mmm")</f>
        <v>Sep</v>
      </c>
      <c r="P4273" s="3">
        <f>YEAR(Table3[[#This Row],[DATE]])</f>
        <v>2032</v>
      </c>
    </row>
    <row r="4274" spans="1:16" x14ac:dyDescent="0.3">
      <c r="A4274" s="6">
        <v>48469</v>
      </c>
      <c r="B4274" s="7" t="s">
        <v>1129</v>
      </c>
      <c r="C4274" s="9">
        <f t="shared" ca="1" si="132"/>
        <v>9</v>
      </c>
      <c r="D4274" s="9" t="s">
        <v>2115</v>
      </c>
      <c r="E4274" s="9" t="s">
        <v>2116</v>
      </c>
      <c r="F4274" s="10">
        <f t="shared" ca="1" si="133"/>
        <v>3.4911190798914471E-2</v>
      </c>
      <c r="G4274" s="3" t="str">
        <f>VLOOKUP(Table3[[#This Row],[PRODUCT ID]],Table1[[PRODUCT]:[SELLING PRICE]],1,FALSE)</f>
        <v>Product77</v>
      </c>
      <c r="H4274" s="3" t="str">
        <f>VLOOKUP(Table3[[#This Row],[PRODUCT ID]],Table1[[PRODUCT]:[SELLING PRICE]],2,FALSE)</f>
        <v>Category5</v>
      </c>
      <c r="I4274" s="3" t="str">
        <f>VLOOKUP(Table3[[#This Row],[PRODUCT ID]],Table1[[PRODUCT]:[SELLING PRICE]],3,FALSE)</f>
        <v>No</v>
      </c>
      <c r="J4274" s="16">
        <f ca="1">VLOOKUP(Table3[[#This Row],[PRODUCT ID]],Table1[[PRODUCT]:[SELLING PRICE]],4,FALSE)</f>
        <v>180</v>
      </c>
      <c r="K4274" s="16">
        <f ca="1">VLOOKUP(Table3[[#This Row],[PRODUCT ID]],Table1[[PRODUCT]:[SELLING PRICE]],5,FALSE)</f>
        <v>242.17695418445851</v>
      </c>
      <c r="L4274" s="16">
        <f ca="1">J4274*Table3[[#This Row],[QUANTITY]]</f>
        <v>1620</v>
      </c>
      <c r="M4274" s="16">
        <f ca="1">K4274*Table3[[#This Row],[QUANTITY]]*(1-Table3[[#This Row],[DISCOUNT %]])</f>
        <v>2103.5004149684246</v>
      </c>
      <c r="N4274" s="3">
        <f>DAY(Table3[[#This Row],[DATE]])</f>
        <v>12</v>
      </c>
      <c r="O4274" s="3" t="str">
        <f>TEXT(Table3[[#This Row],[DATE]],"mmm")</f>
        <v>Sep</v>
      </c>
      <c r="P4274" s="3">
        <f>YEAR(Table3[[#This Row],[DATE]])</f>
        <v>2032</v>
      </c>
    </row>
    <row r="4275" spans="1:16" x14ac:dyDescent="0.3">
      <c r="A4275" s="6">
        <v>48470</v>
      </c>
      <c r="B4275" s="7" t="s">
        <v>1130</v>
      </c>
      <c r="C4275" s="9">
        <f t="shared" ca="1" si="132"/>
        <v>1</v>
      </c>
      <c r="D4275" s="9" t="s">
        <v>2116</v>
      </c>
      <c r="E4275" s="9" t="s">
        <v>2116</v>
      </c>
      <c r="F4275" s="10">
        <f t="shared" ca="1" si="133"/>
        <v>6.5493220666298507E-2</v>
      </c>
      <c r="G4275" s="3" t="str">
        <f>VLOOKUP(Table3[[#This Row],[PRODUCT ID]],Table1[[PRODUCT]:[SELLING PRICE]],1,FALSE)</f>
        <v>Product78</v>
      </c>
      <c r="H4275" s="3" t="str">
        <f>VLOOKUP(Table3[[#This Row],[PRODUCT ID]],Table1[[PRODUCT]:[SELLING PRICE]],2,FALSE)</f>
        <v>Category1</v>
      </c>
      <c r="I4275" s="3" t="str">
        <f>VLOOKUP(Table3[[#This Row],[PRODUCT ID]],Table1[[PRODUCT]:[SELLING PRICE]],3,FALSE)</f>
        <v>Kg</v>
      </c>
      <c r="J4275" s="16">
        <f ca="1">VLOOKUP(Table3[[#This Row],[PRODUCT ID]],Table1[[PRODUCT]:[SELLING PRICE]],4,FALSE)</f>
        <v>112</v>
      </c>
      <c r="K4275" s="16">
        <f ca="1">VLOOKUP(Table3[[#This Row],[PRODUCT ID]],Table1[[PRODUCT]:[SELLING PRICE]],5,FALSE)</f>
        <v>100.73199746506216</v>
      </c>
      <c r="L4275" s="16">
        <f ca="1">J4275*Table3[[#This Row],[QUANTITY]]</f>
        <v>112</v>
      </c>
      <c r="M4275" s="16">
        <f ca="1">K4275*Table3[[#This Row],[QUANTITY]]*(1-Table3[[#This Row],[DISCOUNT %]])</f>
        <v>94.134734526925826</v>
      </c>
      <c r="N4275" s="3">
        <f>DAY(Table3[[#This Row],[DATE]])</f>
        <v>13</v>
      </c>
      <c r="O4275" s="3" t="str">
        <f>TEXT(Table3[[#This Row],[DATE]],"mmm")</f>
        <v>Sep</v>
      </c>
      <c r="P4275" s="3">
        <f>YEAR(Table3[[#This Row],[DATE]])</f>
        <v>2032</v>
      </c>
    </row>
    <row r="4276" spans="1:16" x14ac:dyDescent="0.3">
      <c r="A4276" s="6">
        <v>48471</v>
      </c>
      <c r="B4276" s="7" t="s">
        <v>1131</v>
      </c>
      <c r="C4276" s="9">
        <f t="shared" ca="1" si="132"/>
        <v>9</v>
      </c>
      <c r="D4276" s="9" t="s">
        <v>2117</v>
      </c>
      <c r="E4276" s="9" t="s">
        <v>2118</v>
      </c>
      <c r="F4276" s="10">
        <f t="shared" ca="1" si="133"/>
        <v>8.7982884175414014E-2</v>
      </c>
      <c r="G4276" s="3" t="str">
        <f>VLOOKUP(Table3[[#This Row],[PRODUCT ID]],Table1[[PRODUCT]:[SELLING PRICE]],1,FALSE)</f>
        <v>Product79</v>
      </c>
      <c r="H4276" s="3" t="str">
        <f>VLOOKUP(Table3[[#This Row],[PRODUCT ID]],Table1[[PRODUCT]:[SELLING PRICE]],2,FALSE)</f>
        <v>Category2</v>
      </c>
      <c r="I4276" s="3" t="str">
        <f>VLOOKUP(Table3[[#This Row],[PRODUCT ID]],Table1[[PRODUCT]:[SELLING PRICE]],3,FALSE)</f>
        <v>Kg</v>
      </c>
      <c r="J4276" s="16">
        <f ca="1">VLOOKUP(Table3[[#This Row],[PRODUCT ID]],Table1[[PRODUCT]:[SELLING PRICE]],4,FALSE)</f>
        <v>60</v>
      </c>
      <c r="K4276" s="16">
        <f ca="1">VLOOKUP(Table3[[#This Row],[PRODUCT ID]],Table1[[PRODUCT]:[SELLING PRICE]],5,FALSE)</f>
        <v>214.08333815971477</v>
      </c>
      <c r="L4276" s="16">
        <f ca="1">J4276*Table3[[#This Row],[QUANTITY]]</f>
        <v>540</v>
      </c>
      <c r="M4276" s="16">
        <f ca="1">K4276*Table3[[#This Row],[QUANTITY]]*(1-Table3[[#This Row],[DISCOUNT %]])</f>
        <v>1757.2290175307032</v>
      </c>
      <c r="N4276" s="3">
        <f>DAY(Table3[[#This Row],[DATE]])</f>
        <v>14</v>
      </c>
      <c r="O4276" s="3" t="str">
        <f>TEXT(Table3[[#This Row],[DATE]],"mmm")</f>
        <v>Sep</v>
      </c>
      <c r="P4276" s="3">
        <f>YEAR(Table3[[#This Row],[DATE]])</f>
        <v>2032</v>
      </c>
    </row>
    <row r="4277" spans="1:16" x14ac:dyDescent="0.3">
      <c r="A4277" s="6">
        <v>48472</v>
      </c>
      <c r="B4277" s="7" t="s">
        <v>1132</v>
      </c>
      <c r="C4277" s="9">
        <f t="shared" ca="1" si="132"/>
        <v>5</v>
      </c>
      <c r="D4277" s="9" t="s">
        <v>2115</v>
      </c>
      <c r="E4277" s="9" t="s">
        <v>2118</v>
      </c>
      <c r="F4277" s="10">
        <f t="shared" ca="1" si="133"/>
        <v>1.3310180027436502E-2</v>
      </c>
      <c r="G4277" s="3" t="str">
        <f>VLOOKUP(Table3[[#This Row],[PRODUCT ID]],Table1[[PRODUCT]:[SELLING PRICE]],1,FALSE)</f>
        <v>Product80</v>
      </c>
      <c r="H4277" s="3" t="str">
        <f>VLOOKUP(Table3[[#This Row],[PRODUCT ID]],Table1[[PRODUCT]:[SELLING PRICE]],2,FALSE)</f>
        <v>Category3</v>
      </c>
      <c r="I4277" s="3" t="str">
        <f>VLOOKUP(Table3[[#This Row],[PRODUCT ID]],Table1[[PRODUCT]:[SELLING PRICE]],3,FALSE)</f>
        <v>Lt</v>
      </c>
      <c r="J4277" s="16">
        <f ca="1">VLOOKUP(Table3[[#This Row],[PRODUCT ID]],Table1[[PRODUCT]:[SELLING PRICE]],4,FALSE)</f>
        <v>124</v>
      </c>
      <c r="K4277" s="16">
        <f ca="1">VLOOKUP(Table3[[#This Row],[PRODUCT ID]],Table1[[PRODUCT]:[SELLING PRICE]],5,FALSE)</f>
        <v>97.576887056122303</v>
      </c>
      <c r="L4277" s="16">
        <f ca="1">J4277*Table3[[#This Row],[QUANTITY]]</f>
        <v>620</v>
      </c>
      <c r="M4277" s="16">
        <f ca="1">K4277*Table3[[#This Row],[QUANTITY]]*(1-Table3[[#This Row],[DISCOUNT %]])</f>
        <v>481.39060561444239</v>
      </c>
      <c r="N4277" s="3">
        <f>DAY(Table3[[#This Row],[DATE]])</f>
        <v>15</v>
      </c>
      <c r="O4277" s="3" t="str">
        <f>TEXT(Table3[[#This Row],[DATE]],"mmm")</f>
        <v>Sep</v>
      </c>
      <c r="P4277" s="3">
        <f>YEAR(Table3[[#This Row],[DATE]])</f>
        <v>2032</v>
      </c>
    </row>
    <row r="4278" spans="1:16" x14ac:dyDescent="0.3">
      <c r="A4278" s="6">
        <v>48473</v>
      </c>
      <c r="B4278" s="7" t="s">
        <v>1133</v>
      </c>
      <c r="C4278" s="9">
        <f t="shared" ca="1" si="132"/>
        <v>4</v>
      </c>
      <c r="D4278" s="9" t="s">
        <v>2115</v>
      </c>
      <c r="E4278" s="9" t="s">
        <v>2116</v>
      </c>
      <c r="F4278" s="10">
        <f t="shared" ca="1" si="133"/>
        <v>6.4924702162497877E-2</v>
      </c>
      <c r="G4278" s="3" t="str">
        <f>VLOOKUP(Table3[[#This Row],[PRODUCT ID]],Table1[[PRODUCT]:[SELLING PRICE]],1,FALSE)</f>
        <v>Product81</v>
      </c>
      <c r="H4278" s="3" t="str">
        <f>VLOOKUP(Table3[[#This Row],[PRODUCT ID]],Table1[[PRODUCT]:[SELLING PRICE]],2,FALSE)</f>
        <v>Category4</v>
      </c>
      <c r="I4278" s="3" t="str">
        <f>VLOOKUP(Table3[[#This Row],[PRODUCT ID]],Table1[[PRODUCT]:[SELLING PRICE]],3,FALSE)</f>
        <v>Kg</v>
      </c>
      <c r="J4278" s="16">
        <f ca="1">VLOOKUP(Table3[[#This Row],[PRODUCT ID]],Table1[[PRODUCT]:[SELLING PRICE]],4,FALSE)</f>
        <v>221</v>
      </c>
      <c r="K4278" s="16">
        <f ca="1">VLOOKUP(Table3[[#This Row],[PRODUCT ID]],Table1[[PRODUCT]:[SELLING PRICE]],5,FALSE)</f>
        <v>104.44119135880096</v>
      </c>
      <c r="L4278" s="16">
        <f ca="1">J4278*Table3[[#This Row],[QUANTITY]]</f>
        <v>884</v>
      </c>
      <c r="M4278" s="16">
        <f ca="1">K4278*Table3[[#This Row],[QUANTITY]]*(1-Table3[[#This Row],[DISCOUNT %]])</f>
        <v>390.64151246533743</v>
      </c>
      <c r="N4278" s="3">
        <f>DAY(Table3[[#This Row],[DATE]])</f>
        <v>16</v>
      </c>
      <c r="O4278" s="3" t="str">
        <f>TEXT(Table3[[#This Row],[DATE]],"mmm")</f>
        <v>Sep</v>
      </c>
      <c r="P4278" s="3">
        <f>YEAR(Table3[[#This Row],[DATE]])</f>
        <v>2032</v>
      </c>
    </row>
    <row r="4279" spans="1:16" x14ac:dyDescent="0.3">
      <c r="A4279" s="6">
        <v>48474</v>
      </c>
      <c r="B4279" s="7" t="s">
        <v>1134</v>
      </c>
      <c r="C4279" s="9">
        <f t="shared" ca="1" si="132"/>
        <v>10</v>
      </c>
      <c r="D4279" s="9" t="s">
        <v>2115</v>
      </c>
      <c r="E4279" s="9" t="s">
        <v>2116</v>
      </c>
      <c r="F4279" s="10">
        <f t="shared" ca="1" si="133"/>
        <v>2.8588607638739185E-2</v>
      </c>
      <c r="G4279" s="3" t="str">
        <f>VLOOKUP(Table3[[#This Row],[PRODUCT ID]],Table1[[PRODUCT]:[SELLING PRICE]],1,FALSE)</f>
        <v>Product82</v>
      </c>
      <c r="H4279" s="3" t="str">
        <f>VLOOKUP(Table3[[#This Row],[PRODUCT ID]],Table1[[PRODUCT]:[SELLING PRICE]],2,FALSE)</f>
        <v>Category5</v>
      </c>
      <c r="I4279" s="3" t="str">
        <f>VLOOKUP(Table3[[#This Row],[PRODUCT ID]],Table1[[PRODUCT]:[SELLING PRICE]],3,FALSE)</f>
        <v>Lt</v>
      </c>
      <c r="J4279" s="16">
        <f ca="1">VLOOKUP(Table3[[#This Row],[PRODUCT ID]],Table1[[PRODUCT]:[SELLING PRICE]],4,FALSE)</f>
        <v>218</v>
      </c>
      <c r="K4279" s="16">
        <f ca="1">VLOOKUP(Table3[[#This Row],[PRODUCT ID]],Table1[[PRODUCT]:[SELLING PRICE]],5,FALSE)</f>
        <v>147.5972668918221</v>
      </c>
      <c r="L4279" s="16">
        <f ca="1">J4279*Table3[[#This Row],[QUANTITY]]</f>
        <v>2180</v>
      </c>
      <c r="M4279" s="16">
        <f ca="1">K4279*Table3[[#This Row],[QUANTITY]]*(1-Table3[[#This Row],[DISCOUNT %]])</f>
        <v>1433.7766654010152</v>
      </c>
      <c r="N4279" s="3">
        <f>DAY(Table3[[#This Row],[DATE]])</f>
        <v>17</v>
      </c>
      <c r="O4279" s="3" t="str">
        <f>TEXT(Table3[[#This Row],[DATE]],"mmm")</f>
        <v>Sep</v>
      </c>
      <c r="P4279" s="3">
        <f>YEAR(Table3[[#This Row],[DATE]])</f>
        <v>2032</v>
      </c>
    </row>
    <row r="4280" spans="1:16" x14ac:dyDescent="0.3">
      <c r="A4280" s="6">
        <v>48475</v>
      </c>
      <c r="B4280" s="7" t="s">
        <v>1135</v>
      </c>
      <c r="C4280" s="9">
        <f t="shared" ca="1" si="132"/>
        <v>9</v>
      </c>
      <c r="D4280" s="9" t="s">
        <v>2116</v>
      </c>
      <c r="E4280" s="9" t="s">
        <v>2116</v>
      </c>
      <c r="F4280" s="10">
        <f t="shared" ca="1" si="133"/>
        <v>1.2398013758267179E-2</v>
      </c>
      <c r="G4280" s="3" t="str">
        <f>VLOOKUP(Table3[[#This Row],[PRODUCT ID]],Table1[[PRODUCT]:[SELLING PRICE]],1,FALSE)</f>
        <v>Product83</v>
      </c>
      <c r="H4280" s="3" t="str">
        <f>VLOOKUP(Table3[[#This Row],[PRODUCT ID]],Table1[[PRODUCT]:[SELLING PRICE]],2,FALSE)</f>
        <v>Category1</v>
      </c>
      <c r="I4280" s="3" t="str">
        <f>VLOOKUP(Table3[[#This Row],[PRODUCT ID]],Table1[[PRODUCT]:[SELLING PRICE]],3,FALSE)</f>
        <v>Ft</v>
      </c>
      <c r="J4280" s="16">
        <f ca="1">VLOOKUP(Table3[[#This Row],[PRODUCT ID]],Table1[[PRODUCT]:[SELLING PRICE]],4,FALSE)</f>
        <v>12</v>
      </c>
      <c r="K4280" s="16">
        <f ca="1">VLOOKUP(Table3[[#This Row],[PRODUCT ID]],Table1[[PRODUCT]:[SELLING PRICE]],5,FALSE)</f>
        <v>222.25555577402881</v>
      </c>
      <c r="L4280" s="16">
        <f ca="1">J4280*Table3[[#This Row],[QUANTITY]]</f>
        <v>108</v>
      </c>
      <c r="M4280" s="16">
        <f ca="1">K4280*Table3[[#This Row],[QUANTITY]]*(1-Table3[[#This Row],[DISCOUNT %]])</f>
        <v>1975.5002550212196</v>
      </c>
      <c r="N4280" s="3">
        <f>DAY(Table3[[#This Row],[DATE]])</f>
        <v>18</v>
      </c>
      <c r="O4280" s="3" t="str">
        <f>TEXT(Table3[[#This Row],[DATE]],"mmm")</f>
        <v>Sep</v>
      </c>
      <c r="P4280" s="3">
        <f>YEAR(Table3[[#This Row],[DATE]])</f>
        <v>2032</v>
      </c>
    </row>
    <row r="4281" spans="1:16" x14ac:dyDescent="0.3">
      <c r="A4281" s="6">
        <v>48476</v>
      </c>
      <c r="B4281" s="7" t="s">
        <v>1136</v>
      </c>
      <c r="C4281" s="9">
        <f t="shared" ca="1" si="132"/>
        <v>15</v>
      </c>
      <c r="D4281" s="9" t="s">
        <v>2116</v>
      </c>
      <c r="E4281" s="9" t="s">
        <v>2116</v>
      </c>
      <c r="F4281" s="10">
        <f t="shared" ca="1" si="133"/>
        <v>9.9208969299210692E-2</v>
      </c>
      <c r="G4281" s="3" t="str">
        <f>VLOOKUP(Table3[[#This Row],[PRODUCT ID]],Table1[[PRODUCT]:[SELLING PRICE]],1,FALSE)</f>
        <v>Product84</v>
      </c>
      <c r="H4281" s="3" t="str">
        <f>VLOOKUP(Table3[[#This Row],[PRODUCT ID]],Table1[[PRODUCT]:[SELLING PRICE]],2,FALSE)</f>
        <v>Category2</v>
      </c>
      <c r="I4281" s="3" t="str">
        <f>VLOOKUP(Table3[[#This Row],[PRODUCT ID]],Table1[[PRODUCT]:[SELLING PRICE]],3,FALSE)</f>
        <v>Kg</v>
      </c>
      <c r="J4281" s="16">
        <f ca="1">VLOOKUP(Table3[[#This Row],[PRODUCT ID]],Table1[[PRODUCT]:[SELLING PRICE]],4,FALSE)</f>
        <v>130</v>
      </c>
      <c r="K4281" s="16">
        <f ca="1">VLOOKUP(Table3[[#This Row],[PRODUCT ID]],Table1[[PRODUCT]:[SELLING PRICE]],5,FALSE)</f>
        <v>114.69796433270436</v>
      </c>
      <c r="L4281" s="16">
        <f ca="1">J4281*Table3[[#This Row],[QUANTITY]]</f>
        <v>1950</v>
      </c>
      <c r="M4281" s="16">
        <f ca="1">K4281*Table3[[#This Row],[QUANTITY]]*(1-Table3[[#This Row],[DISCOUNT %]])</f>
        <v>1549.783462658087</v>
      </c>
      <c r="N4281" s="3">
        <f>DAY(Table3[[#This Row],[DATE]])</f>
        <v>19</v>
      </c>
      <c r="O4281" s="3" t="str">
        <f>TEXT(Table3[[#This Row],[DATE]],"mmm")</f>
        <v>Sep</v>
      </c>
      <c r="P4281" s="3">
        <f>YEAR(Table3[[#This Row],[DATE]])</f>
        <v>2032</v>
      </c>
    </row>
    <row r="4282" spans="1:16" x14ac:dyDescent="0.3">
      <c r="A4282" s="6">
        <v>48477</v>
      </c>
      <c r="B4282" s="7" t="s">
        <v>1137</v>
      </c>
      <c r="C4282" s="9">
        <f t="shared" ca="1" si="132"/>
        <v>7</v>
      </c>
      <c r="D4282" s="9" t="s">
        <v>2116</v>
      </c>
      <c r="E4282" s="9" t="s">
        <v>2118</v>
      </c>
      <c r="F4282" s="10">
        <f t="shared" ca="1" si="133"/>
        <v>6.5350792775942914E-3</v>
      </c>
      <c r="G4282" s="3" t="str">
        <f>VLOOKUP(Table3[[#This Row],[PRODUCT ID]],Table1[[PRODUCT]:[SELLING PRICE]],1,FALSE)</f>
        <v>Product85</v>
      </c>
      <c r="H4282" s="3" t="str">
        <f>VLOOKUP(Table3[[#This Row],[PRODUCT ID]],Table1[[PRODUCT]:[SELLING PRICE]],2,FALSE)</f>
        <v>Category3</v>
      </c>
      <c r="I4282" s="3" t="str">
        <f>VLOOKUP(Table3[[#This Row],[PRODUCT ID]],Table1[[PRODUCT]:[SELLING PRICE]],3,FALSE)</f>
        <v>No</v>
      </c>
      <c r="J4282" s="16">
        <f ca="1">VLOOKUP(Table3[[#This Row],[PRODUCT ID]],Table1[[PRODUCT]:[SELLING PRICE]],4,FALSE)</f>
        <v>127</v>
      </c>
      <c r="K4282" s="16">
        <f ca="1">VLOOKUP(Table3[[#This Row],[PRODUCT ID]],Table1[[PRODUCT]:[SELLING PRICE]],5,FALSE)</f>
        <v>165.69376786271391</v>
      </c>
      <c r="L4282" s="16">
        <f ca="1">J4282*Table3[[#This Row],[QUANTITY]]</f>
        <v>889</v>
      </c>
      <c r="M4282" s="16">
        <f ca="1">K4282*Table3[[#This Row],[QUANTITY]]*(1-Table3[[#This Row],[DISCOUNT %]])</f>
        <v>1152.2766216774944</v>
      </c>
      <c r="N4282" s="3">
        <f>DAY(Table3[[#This Row],[DATE]])</f>
        <v>20</v>
      </c>
      <c r="O4282" s="3" t="str">
        <f>TEXT(Table3[[#This Row],[DATE]],"mmm")</f>
        <v>Sep</v>
      </c>
      <c r="P4282" s="3">
        <f>YEAR(Table3[[#This Row],[DATE]])</f>
        <v>2032</v>
      </c>
    </row>
    <row r="4283" spans="1:16" x14ac:dyDescent="0.3">
      <c r="A4283" s="6">
        <v>48478</v>
      </c>
      <c r="B4283" s="7" t="s">
        <v>1138</v>
      </c>
      <c r="C4283" s="9">
        <f t="shared" ca="1" si="132"/>
        <v>11</v>
      </c>
      <c r="D4283" s="9" t="s">
        <v>2115</v>
      </c>
      <c r="E4283" s="9" t="s">
        <v>2116</v>
      </c>
      <c r="F4283" s="10">
        <f t="shared" ca="1" si="133"/>
        <v>1.6341930230894263E-2</v>
      </c>
      <c r="G4283" s="3" t="str">
        <f>VLOOKUP(Table3[[#This Row],[PRODUCT ID]],Table1[[PRODUCT]:[SELLING PRICE]],1,FALSE)</f>
        <v>Product86</v>
      </c>
      <c r="H4283" s="3" t="str">
        <f>VLOOKUP(Table3[[#This Row],[PRODUCT ID]],Table1[[PRODUCT]:[SELLING PRICE]],2,FALSE)</f>
        <v>Category4</v>
      </c>
      <c r="I4283" s="3" t="str">
        <f>VLOOKUP(Table3[[#This Row],[PRODUCT ID]],Table1[[PRODUCT]:[SELLING PRICE]],3,FALSE)</f>
        <v>No</v>
      </c>
      <c r="J4283" s="16">
        <f ca="1">VLOOKUP(Table3[[#This Row],[PRODUCT ID]],Table1[[PRODUCT]:[SELLING PRICE]],4,FALSE)</f>
        <v>92</v>
      </c>
      <c r="K4283" s="16">
        <f ca="1">VLOOKUP(Table3[[#This Row],[PRODUCT ID]],Table1[[PRODUCT]:[SELLING PRICE]],5,FALSE)</f>
        <v>311.30017315763172</v>
      </c>
      <c r="L4283" s="16">
        <f ca="1">J4283*Table3[[#This Row],[QUANTITY]]</f>
        <v>1012</v>
      </c>
      <c r="M4283" s="16">
        <f ca="1">K4283*Table3[[#This Row],[QUANTITY]]*(1-Table3[[#This Row],[DISCOUNT %]])</f>
        <v>3368.3422019172685</v>
      </c>
      <c r="N4283" s="3">
        <f>DAY(Table3[[#This Row],[DATE]])</f>
        <v>21</v>
      </c>
      <c r="O4283" s="3" t="str">
        <f>TEXT(Table3[[#This Row],[DATE]],"mmm")</f>
        <v>Sep</v>
      </c>
      <c r="P4283" s="3">
        <f>YEAR(Table3[[#This Row],[DATE]])</f>
        <v>2032</v>
      </c>
    </row>
    <row r="4284" spans="1:16" x14ac:dyDescent="0.3">
      <c r="A4284" s="6">
        <v>48479</v>
      </c>
      <c r="B4284" s="7" t="s">
        <v>1139</v>
      </c>
      <c r="C4284" s="9">
        <f t="shared" ca="1" si="132"/>
        <v>11</v>
      </c>
      <c r="D4284" s="9" t="s">
        <v>2117</v>
      </c>
      <c r="E4284" s="9" t="s">
        <v>2116</v>
      </c>
      <c r="F4284" s="10">
        <f t="shared" ca="1" si="133"/>
        <v>3.3774015124654111E-2</v>
      </c>
      <c r="G4284" s="3" t="str">
        <f>VLOOKUP(Table3[[#This Row],[PRODUCT ID]],Table1[[PRODUCT]:[SELLING PRICE]],1,FALSE)</f>
        <v>Product87</v>
      </c>
      <c r="H4284" s="3" t="str">
        <f>VLOOKUP(Table3[[#This Row],[PRODUCT ID]],Table1[[PRODUCT]:[SELLING PRICE]],2,FALSE)</f>
        <v>Category5</v>
      </c>
      <c r="I4284" s="3" t="str">
        <f>VLOOKUP(Table3[[#This Row],[PRODUCT ID]],Table1[[PRODUCT]:[SELLING PRICE]],3,FALSE)</f>
        <v>Ft</v>
      </c>
      <c r="J4284" s="16">
        <f ca="1">VLOOKUP(Table3[[#This Row],[PRODUCT ID]],Table1[[PRODUCT]:[SELLING PRICE]],4,FALSE)</f>
        <v>138</v>
      </c>
      <c r="K4284" s="16">
        <f ca="1">VLOOKUP(Table3[[#This Row],[PRODUCT ID]],Table1[[PRODUCT]:[SELLING PRICE]],5,FALSE)</f>
        <v>37.801449875201385</v>
      </c>
      <c r="L4284" s="16">
        <f ca="1">J4284*Table3[[#This Row],[QUANTITY]]</f>
        <v>1518</v>
      </c>
      <c r="M4284" s="16">
        <f ca="1">K4284*Table3[[#This Row],[QUANTITY]]*(1-Table3[[#This Row],[DISCOUNT %]])</f>
        <v>401.77217448920726</v>
      </c>
      <c r="N4284" s="3">
        <f>DAY(Table3[[#This Row],[DATE]])</f>
        <v>22</v>
      </c>
      <c r="O4284" s="3" t="str">
        <f>TEXT(Table3[[#This Row],[DATE]],"mmm")</f>
        <v>Sep</v>
      </c>
      <c r="P4284" s="3">
        <f>YEAR(Table3[[#This Row],[DATE]])</f>
        <v>2032</v>
      </c>
    </row>
    <row r="4285" spans="1:16" x14ac:dyDescent="0.3">
      <c r="A4285" s="6">
        <v>48480</v>
      </c>
      <c r="B4285" s="7" t="s">
        <v>1140</v>
      </c>
      <c r="C4285" s="9">
        <f t="shared" ca="1" si="132"/>
        <v>3</v>
      </c>
      <c r="D4285" s="9" t="s">
        <v>2117</v>
      </c>
      <c r="E4285" s="9" t="s">
        <v>2116</v>
      </c>
      <c r="F4285" s="10">
        <f t="shared" ca="1" si="133"/>
        <v>7.4221369295163389E-2</v>
      </c>
      <c r="G4285" s="3" t="str">
        <f>VLOOKUP(Table3[[#This Row],[PRODUCT ID]],Table1[[PRODUCT]:[SELLING PRICE]],1,FALSE)</f>
        <v>Product88</v>
      </c>
      <c r="H4285" s="3" t="str">
        <f>VLOOKUP(Table3[[#This Row],[PRODUCT ID]],Table1[[PRODUCT]:[SELLING PRICE]],2,FALSE)</f>
        <v>Category1</v>
      </c>
      <c r="I4285" s="3" t="str">
        <f>VLOOKUP(Table3[[#This Row],[PRODUCT ID]],Table1[[PRODUCT]:[SELLING PRICE]],3,FALSE)</f>
        <v>No</v>
      </c>
      <c r="J4285" s="16">
        <f ca="1">VLOOKUP(Table3[[#This Row],[PRODUCT ID]],Table1[[PRODUCT]:[SELLING PRICE]],4,FALSE)</f>
        <v>124</v>
      </c>
      <c r="K4285" s="16">
        <f ca="1">VLOOKUP(Table3[[#This Row],[PRODUCT ID]],Table1[[PRODUCT]:[SELLING PRICE]],5,FALSE)</f>
        <v>172.11629054996411</v>
      </c>
      <c r="L4285" s="16">
        <f ca="1">J4285*Table3[[#This Row],[QUANTITY]]</f>
        <v>372</v>
      </c>
      <c r="M4285" s="16">
        <f ca="1">K4285*Table3[[#This Row],[QUANTITY]]*(1-Table3[[#This Row],[DISCOUNT %]])</f>
        <v>478.02475136202469</v>
      </c>
      <c r="N4285" s="3">
        <f>DAY(Table3[[#This Row],[DATE]])</f>
        <v>23</v>
      </c>
      <c r="O4285" s="3" t="str">
        <f>TEXT(Table3[[#This Row],[DATE]],"mmm")</f>
        <v>Sep</v>
      </c>
      <c r="P4285" s="3">
        <f>YEAR(Table3[[#This Row],[DATE]])</f>
        <v>2032</v>
      </c>
    </row>
    <row r="4286" spans="1:16" x14ac:dyDescent="0.3">
      <c r="A4286" s="6">
        <v>48481</v>
      </c>
      <c r="B4286" s="7" t="s">
        <v>1141</v>
      </c>
      <c r="C4286" s="9">
        <f t="shared" ca="1" si="132"/>
        <v>6</v>
      </c>
      <c r="D4286" s="9" t="s">
        <v>2116</v>
      </c>
      <c r="E4286" s="9" t="s">
        <v>2116</v>
      </c>
      <c r="F4286" s="10">
        <f t="shared" ca="1" si="133"/>
        <v>5.0961601804847018E-2</v>
      </c>
      <c r="G4286" s="3" t="str">
        <f>VLOOKUP(Table3[[#This Row],[PRODUCT ID]],Table1[[PRODUCT]:[SELLING PRICE]],1,FALSE)</f>
        <v>Product89</v>
      </c>
      <c r="H4286" s="3" t="str">
        <f>VLOOKUP(Table3[[#This Row],[PRODUCT ID]],Table1[[PRODUCT]:[SELLING PRICE]],2,FALSE)</f>
        <v>Category2</v>
      </c>
      <c r="I4286" s="3" t="str">
        <f>VLOOKUP(Table3[[#This Row],[PRODUCT ID]],Table1[[PRODUCT]:[SELLING PRICE]],3,FALSE)</f>
        <v>Kg</v>
      </c>
      <c r="J4286" s="16">
        <f ca="1">VLOOKUP(Table3[[#This Row],[PRODUCT ID]],Table1[[PRODUCT]:[SELLING PRICE]],4,FALSE)</f>
        <v>210</v>
      </c>
      <c r="K4286" s="16">
        <f ca="1">VLOOKUP(Table3[[#This Row],[PRODUCT ID]],Table1[[PRODUCT]:[SELLING PRICE]],5,FALSE)</f>
        <v>163.40617119395372</v>
      </c>
      <c r="L4286" s="16">
        <f ca="1">J4286*Table3[[#This Row],[QUANTITY]]</f>
        <v>1260</v>
      </c>
      <c r="M4286" s="16">
        <f ca="1">K4286*Table3[[#This Row],[QUANTITY]]*(1-Table3[[#This Row],[DISCOUNT %]])</f>
        <v>930.47238579067687</v>
      </c>
      <c r="N4286" s="3">
        <f>DAY(Table3[[#This Row],[DATE]])</f>
        <v>24</v>
      </c>
      <c r="O4286" s="3" t="str">
        <f>TEXT(Table3[[#This Row],[DATE]],"mmm")</f>
        <v>Sep</v>
      </c>
      <c r="P4286" s="3">
        <f>YEAR(Table3[[#This Row],[DATE]])</f>
        <v>2032</v>
      </c>
    </row>
    <row r="4287" spans="1:16" x14ac:dyDescent="0.3">
      <c r="A4287" s="6">
        <v>48482</v>
      </c>
      <c r="B4287" s="7" t="s">
        <v>1142</v>
      </c>
      <c r="C4287" s="9">
        <f t="shared" ca="1" si="132"/>
        <v>15</v>
      </c>
      <c r="D4287" s="9" t="s">
        <v>2116</v>
      </c>
      <c r="E4287" s="9" t="s">
        <v>2116</v>
      </c>
      <c r="F4287" s="10">
        <f t="shared" ca="1" si="133"/>
        <v>6.9619260934162472E-2</v>
      </c>
      <c r="G4287" s="3" t="str">
        <f>VLOOKUP(Table3[[#This Row],[PRODUCT ID]],Table1[[PRODUCT]:[SELLING PRICE]],1,FALSE)</f>
        <v>Product90</v>
      </c>
      <c r="H4287" s="3" t="str">
        <f>VLOOKUP(Table3[[#This Row],[PRODUCT ID]],Table1[[PRODUCT]:[SELLING PRICE]],2,FALSE)</f>
        <v>Category3</v>
      </c>
      <c r="I4287" s="3" t="str">
        <f>VLOOKUP(Table3[[#This Row],[PRODUCT ID]],Table1[[PRODUCT]:[SELLING PRICE]],3,FALSE)</f>
        <v>Kg</v>
      </c>
      <c r="J4287" s="16">
        <f ca="1">VLOOKUP(Table3[[#This Row],[PRODUCT ID]],Table1[[PRODUCT]:[SELLING PRICE]],4,FALSE)</f>
        <v>239</v>
      </c>
      <c r="K4287" s="16">
        <f ca="1">VLOOKUP(Table3[[#This Row],[PRODUCT ID]],Table1[[PRODUCT]:[SELLING PRICE]],5,FALSE)</f>
        <v>172.86019765356158</v>
      </c>
      <c r="L4287" s="16">
        <f ca="1">J4287*Table3[[#This Row],[QUANTITY]]</f>
        <v>3585</v>
      </c>
      <c r="M4287" s="16">
        <f ca="1">K4287*Table3[[#This Row],[QUANTITY]]*(1-Table3[[#This Row],[DISCOUNT %]])</f>
        <v>2412.3869767198107</v>
      </c>
      <c r="N4287" s="3">
        <f>DAY(Table3[[#This Row],[DATE]])</f>
        <v>25</v>
      </c>
      <c r="O4287" s="3" t="str">
        <f>TEXT(Table3[[#This Row],[DATE]],"mmm")</f>
        <v>Sep</v>
      </c>
      <c r="P4287" s="3">
        <f>YEAR(Table3[[#This Row],[DATE]])</f>
        <v>2032</v>
      </c>
    </row>
    <row r="4288" spans="1:16" x14ac:dyDescent="0.3">
      <c r="A4288" s="6">
        <v>48483</v>
      </c>
      <c r="B4288" s="7" t="s">
        <v>1143</v>
      </c>
      <c r="C4288" s="9">
        <f t="shared" ca="1" si="132"/>
        <v>1</v>
      </c>
      <c r="D4288" s="9" t="s">
        <v>2116</v>
      </c>
      <c r="E4288" s="9" t="s">
        <v>2118</v>
      </c>
      <c r="F4288" s="10">
        <f t="shared" ca="1" si="133"/>
        <v>4.3816784017500235E-2</v>
      </c>
      <c r="G4288" s="3" t="str">
        <f>VLOOKUP(Table3[[#This Row],[PRODUCT ID]],Table1[[PRODUCT]:[SELLING PRICE]],1,FALSE)</f>
        <v>Product91</v>
      </c>
      <c r="H4288" s="3" t="str">
        <f>VLOOKUP(Table3[[#This Row],[PRODUCT ID]],Table1[[PRODUCT]:[SELLING PRICE]],2,FALSE)</f>
        <v>Category4</v>
      </c>
      <c r="I4288" s="3" t="str">
        <f>VLOOKUP(Table3[[#This Row],[PRODUCT ID]],Table1[[PRODUCT]:[SELLING PRICE]],3,FALSE)</f>
        <v>Lt</v>
      </c>
      <c r="J4288" s="16">
        <f ca="1">VLOOKUP(Table3[[#This Row],[PRODUCT ID]],Table1[[PRODUCT]:[SELLING PRICE]],4,FALSE)</f>
        <v>18</v>
      </c>
      <c r="K4288" s="16">
        <f ca="1">VLOOKUP(Table3[[#This Row],[PRODUCT ID]],Table1[[PRODUCT]:[SELLING PRICE]],5,FALSE)</f>
        <v>203.72681014690039</v>
      </c>
      <c r="L4288" s="16">
        <f ca="1">J4288*Table3[[#This Row],[QUANTITY]]</f>
        <v>18</v>
      </c>
      <c r="M4288" s="16">
        <f ca="1">K4288*Table3[[#This Row],[QUANTITY]]*(1-Table3[[#This Row],[DISCOUNT %]])</f>
        <v>194.80015650811939</v>
      </c>
      <c r="N4288" s="3">
        <f>DAY(Table3[[#This Row],[DATE]])</f>
        <v>26</v>
      </c>
      <c r="O4288" s="3" t="str">
        <f>TEXT(Table3[[#This Row],[DATE]],"mmm")</f>
        <v>Sep</v>
      </c>
      <c r="P4288" s="3">
        <f>YEAR(Table3[[#This Row],[DATE]])</f>
        <v>2032</v>
      </c>
    </row>
    <row r="4289" spans="1:16" x14ac:dyDescent="0.3">
      <c r="A4289" s="6">
        <v>48484</v>
      </c>
      <c r="B4289" s="7" t="s">
        <v>1144</v>
      </c>
      <c r="C4289" s="9">
        <f t="shared" ca="1" si="132"/>
        <v>3</v>
      </c>
      <c r="D4289" s="9" t="s">
        <v>2116</v>
      </c>
      <c r="E4289" s="9" t="s">
        <v>2118</v>
      </c>
      <c r="F4289" s="10">
        <f t="shared" ca="1" si="133"/>
        <v>4.2838944264294326E-2</v>
      </c>
      <c r="G4289" s="3" t="str">
        <f>VLOOKUP(Table3[[#This Row],[PRODUCT ID]],Table1[[PRODUCT]:[SELLING PRICE]],1,FALSE)</f>
        <v>Product92</v>
      </c>
      <c r="H4289" s="3" t="str">
        <f>VLOOKUP(Table3[[#This Row],[PRODUCT ID]],Table1[[PRODUCT]:[SELLING PRICE]],2,FALSE)</f>
        <v>Category5</v>
      </c>
      <c r="I4289" s="3" t="str">
        <f>VLOOKUP(Table3[[#This Row],[PRODUCT ID]],Table1[[PRODUCT]:[SELLING PRICE]],3,FALSE)</f>
        <v>Kg</v>
      </c>
      <c r="J4289" s="16">
        <f ca="1">VLOOKUP(Table3[[#This Row],[PRODUCT ID]],Table1[[PRODUCT]:[SELLING PRICE]],4,FALSE)</f>
        <v>177</v>
      </c>
      <c r="K4289" s="16">
        <f ca="1">VLOOKUP(Table3[[#This Row],[PRODUCT ID]],Table1[[PRODUCT]:[SELLING PRICE]],5,FALSE)</f>
        <v>196.42116323062825</v>
      </c>
      <c r="L4289" s="16">
        <f ca="1">J4289*Table3[[#This Row],[QUANTITY]]</f>
        <v>531</v>
      </c>
      <c r="M4289" s="16">
        <f ca="1">K4289*Table3[[#This Row],[QUANTITY]]*(1-Table3[[#This Row],[DISCOUNT %]])</f>
        <v>564.02006389999053</v>
      </c>
      <c r="N4289" s="3">
        <f>DAY(Table3[[#This Row],[DATE]])</f>
        <v>27</v>
      </c>
      <c r="O4289" s="3" t="str">
        <f>TEXT(Table3[[#This Row],[DATE]],"mmm")</f>
        <v>Sep</v>
      </c>
      <c r="P4289" s="3">
        <f>YEAR(Table3[[#This Row],[DATE]])</f>
        <v>2032</v>
      </c>
    </row>
    <row r="4290" spans="1:16" x14ac:dyDescent="0.3">
      <c r="A4290" s="6">
        <v>48485</v>
      </c>
      <c r="B4290" s="7" t="s">
        <v>1145</v>
      </c>
      <c r="C4290" s="9">
        <f t="shared" ca="1" si="132"/>
        <v>3</v>
      </c>
      <c r="D4290" s="9" t="s">
        <v>2115</v>
      </c>
      <c r="E4290" s="9" t="s">
        <v>2116</v>
      </c>
      <c r="F4290" s="10">
        <f t="shared" ca="1" si="133"/>
        <v>7.2799697537571165E-2</v>
      </c>
      <c r="G4290" s="3" t="str">
        <f>VLOOKUP(Table3[[#This Row],[PRODUCT ID]],Table1[[PRODUCT]:[SELLING PRICE]],1,FALSE)</f>
        <v>Product93</v>
      </c>
      <c r="H4290" s="3" t="str">
        <f>VLOOKUP(Table3[[#This Row],[PRODUCT ID]],Table1[[PRODUCT]:[SELLING PRICE]],2,FALSE)</f>
        <v>Category1</v>
      </c>
      <c r="I4290" s="3" t="str">
        <f>VLOOKUP(Table3[[#This Row],[PRODUCT ID]],Table1[[PRODUCT]:[SELLING PRICE]],3,FALSE)</f>
        <v>Lt</v>
      </c>
      <c r="J4290" s="16">
        <f ca="1">VLOOKUP(Table3[[#This Row],[PRODUCT ID]],Table1[[PRODUCT]:[SELLING PRICE]],4,FALSE)</f>
        <v>179</v>
      </c>
      <c r="K4290" s="16">
        <f ca="1">VLOOKUP(Table3[[#This Row],[PRODUCT ID]],Table1[[PRODUCT]:[SELLING PRICE]],5,FALSE)</f>
        <v>218.08970688576284</v>
      </c>
      <c r="L4290" s="16">
        <f ca="1">J4290*Table3[[#This Row],[QUANTITY]]</f>
        <v>537</v>
      </c>
      <c r="M4290" s="16">
        <f ca="1">K4290*Table3[[#This Row],[QUANTITY]]*(1-Table3[[#This Row],[DISCOUNT %]])</f>
        <v>606.63852656526524</v>
      </c>
      <c r="N4290" s="3">
        <f>DAY(Table3[[#This Row],[DATE]])</f>
        <v>28</v>
      </c>
      <c r="O4290" s="3" t="str">
        <f>TEXT(Table3[[#This Row],[DATE]],"mmm")</f>
        <v>Sep</v>
      </c>
      <c r="P4290" s="3">
        <f>YEAR(Table3[[#This Row],[DATE]])</f>
        <v>2032</v>
      </c>
    </row>
    <row r="4291" spans="1:16" x14ac:dyDescent="0.3">
      <c r="A4291" s="6">
        <v>48486</v>
      </c>
      <c r="B4291" s="7" t="s">
        <v>1146</v>
      </c>
      <c r="C4291" s="9">
        <f t="shared" ref="C4291:C4354" ca="1" si="134">RANDBETWEEN(1,15)</f>
        <v>7</v>
      </c>
      <c r="D4291" s="9" t="s">
        <v>2116</v>
      </c>
      <c r="E4291" s="9" t="s">
        <v>2116</v>
      </c>
      <c r="F4291" s="10">
        <f t="shared" ref="F4291:F4354" ca="1" si="135">RAND()*(0.1)</f>
        <v>2.3856684573687861E-2</v>
      </c>
      <c r="G4291" s="3" t="str">
        <f>VLOOKUP(Table3[[#This Row],[PRODUCT ID]],Table1[[PRODUCT]:[SELLING PRICE]],1,FALSE)</f>
        <v>Product94</v>
      </c>
      <c r="H4291" s="3" t="str">
        <f>VLOOKUP(Table3[[#This Row],[PRODUCT ID]],Table1[[PRODUCT]:[SELLING PRICE]],2,FALSE)</f>
        <v>Category2</v>
      </c>
      <c r="I4291" s="3" t="str">
        <f>VLOOKUP(Table3[[#This Row],[PRODUCT ID]],Table1[[PRODUCT]:[SELLING PRICE]],3,FALSE)</f>
        <v>Ft</v>
      </c>
      <c r="J4291" s="16">
        <f ca="1">VLOOKUP(Table3[[#This Row],[PRODUCT ID]],Table1[[PRODUCT]:[SELLING PRICE]],4,FALSE)</f>
        <v>216</v>
      </c>
      <c r="K4291" s="16">
        <f ca="1">VLOOKUP(Table3[[#This Row],[PRODUCT ID]],Table1[[PRODUCT]:[SELLING PRICE]],5,FALSE)</f>
        <v>255.46595337947855</v>
      </c>
      <c r="L4291" s="16">
        <f ca="1">J4291*Table3[[#This Row],[QUANTITY]]</f>
        <v>1512</v>
      </c>
      <c r="M4291" s="16">
        <f ca="1">K4291*Table3[[#This Row],[QUANTITY]]*(1-Table3[[#This Row],[DISCOUNT %]])</f>
        <v>1745.5996789727151</v>
      </c>
      <c r="N4291" s="3">
        <f>DAY(Table3[[#This Row],[DATE]])</f>
        <v>29</v>
      </c>
      <c r="O4291" s="3" t="str">
        <f>TEXT(Table3[[#This Row],[DATE]],"mmm")</f>
        <v>Sep</v>
      </c>
      <c r="P4291" s="3">
        <f>YEAR(Table3[[#This Row],[DATE]])</f>
        <v>2032</v>
      </c>
    </row>
    <row r="4292" spans="1:16" x14ac:dyDescent="0.3">
      <c r="A4292" s="6">
        <v>48487</v>
      </c>
      <c r="B4292" s="7" t="s">
        <v>1147</v>
      </c>
      <c r="C4292" s="9">
        <f t="shared" ca="1" si="134"/>
        <v>9</v>
      </c>
      <c r="D4292" s="9" t="s">
        <v>2117</v>
      </c>
      <c r="E4292" s="9" t="s">
        <v>2116</v>
      </c>
      <c r="F4292" s="10">
        <f t="shared" ca="1" si="135"/>
        <v>4.2629677068970341E-2</v>
      </c>
      <c r="G4292" s="3" t="str">
        <f>VLOOKUP(Table3[[#This Row],[PRODUCT ID]],Table1[[PRODUCT]:[SELLING PRICE]],1,FALSE)</f>
        <v>Product95</v>
      </c>
      <c r="H4292" s="3" t="str">
        <f>VLOOKUP(Table3[[#This Row],[PRODUCT ID]],Table1[[PRODUCT]:[SELLING PRICE]],2,FALSE)</f>
        <v>Category3</v>
      </c>
      <c r="I4292" s="3" t="str">
        <f>VLOOKUP(Table3[[#This Row],[PRODUCT ID]],Table1[[PRODUCT]:[SELLING PRICE]],3,FALSE)</f>
        <v>Kg</v>
      </c>
      <c r="J4292" s="16">
        <f ca="1">VLOOKUP(Table3[[#This Row],[PRODUCT ID]],Table1[[PRODUCT]:[SELLING PRICE]],4,FALSE)</f>
        <v>167</v>
      </c>
      <c r="K4292" s="16">
        <f ca="1">VLOOKUP(Table3[[#This Row],[PRODUCT ID]],Table1[[PRODUCT]:[SELLING PRICE]],5,FALSE)</f>
        <v>316.95318787757191</v>
      </c>
      <c r="L4292" s="16">
        <f ca="1">J4292*Table3[[#This Row],[QUANTITY]]</f>
        <v>1503</v>
      </c>
      <c r="M4292" s="16">
        <f ca="1">K4292*Table3[[#This Row],[QUANTITY]]*(1-Table3[[#This Row],[DISCOUNT %]])</f>
        <v>2730.9741824913331</v>
      </c>
      <c r="N4292" s="3">
        <f>DAY(Table3[[#This Row],[DATE]])</f>
        <v>30</v>
      </c>
      <c r="O4292" s="3" t="str">
        <f>TEXT(Table3[[#This Row],[DATE]],"mmm")</f>
        <v>Sep</v>
      </c>
      <c r="P4292" s="3">
        <f>YEAR(Table3[[#This Row],[DATE]])</f>
        <v>2032</v>
      </c>
    </row>
    <row r="4293" spans="1:16" x14ac:dyDescent="0.3">
      <c r="A4293" s="6">
        <v>48488</v>
      </c>
      <c r="B4293" s="7" t="s">
        <v>1148</v>
      </c>
      <c r="C4293" s="9">
        <f t="shared" ca="1" si="134"/>
        <v>6</v>
      </c>
      <c r="D4293" s="9" t="s">
        <v>2115</v>
      </c>
      <c r="E4293" s="9" t="s">
        <v>2116</v>
      </c>
      <c r="F4293" s="10">
        <f t="shared" ca="1" si="135"/>
        <v>9.3131470309122277E-2</v>
      </c>
      <c r="G4293" s="3" t="str">
        <f>VLOOKUP(Table3[[#This Row],[PRODUCT ID]],Table1[[PRODUCT]:[SELLING PRICE]],1,FALSE)</f>
        <v>Product96</v>
      </c>
      <c r="H4293" s="3" t="str">
        <f>VLOOKUP(Table3[[#This Row],[PRODUCT ID]],Table1[[PRODUCT]:[SELLING PRICE]],2,FALSE)</f>
        <v>Category4</v>
      </c>
      <c r="I4293" s="3" t="str">
        <f>VLOOKUP(Table3[[#This Row],[PRODUCT ID]],Table1[[PRODUCT]:[SELLING PRICE]],3,FALSE)</f>
        <v>No</v>
      </c>
      <c r="J4293" s="16">
        <f ca="1">VLOOKUP(Table3[[#This Row],[PRODUCT ID]],Table1[[PRODUCT]:[SELLING PRICE]],4,FALSE)</f>
        <v>137</v>
      </c>
      <c r="K4293" s="16">
        <f ca="1">VLOOKUP(Table3[[#This Row],[PRODUCT ID]],Table1[[PRODUCT]:[SELLING PRICE]],5,FALSE)</f>
        <v>89.849883032528624</v>
      </c>
      <c r="L4293" s="16">
        <f ca="1">J4293*Table3[[#This Row],[QUANTITY]]</f>
        <v>822</v>
      </c>
      <c r="M4293" s="16">
        <f ca="1">K4293*Table3[[#This Row],[QUANTITY]]*(1-Table3[[#This Row],[DISCOUNT %]])</f>
        <v>488.89218791163944</v>
      </c>
      <c r="N4293" s="3">
        <f>DAY(Table3[[#This Row],[DATE]])</f>
        <v>1</v>
      </c>
      <c r="O4293" s="3" t="str">
        <f>TEXT(Table3[[#This Row],[DATE]],"mmm")</f>
        <v>Oct</v>
      </c>
      <c r="P4293" s="3">
        <f>YEAR(Table3[[#This Row],[DATE]])</f>
        <v>2032</v>
      </c>
    </row>
    <row r="4294" spans="1:16" x14ac:dyDescent="0.3">
      <c r="A4294" s="6">
        <v>48489</v>
      </c>
      <c r="B4294" s="7" t="s">
        <v>1149</v>
      </c>
      <c r="C4294" s="9">
        <f t="shared" ca="1" si="134"/>
        <v>8</v>
      </c>
      <c r="D4294" s="9" t="s">
        <v>2115</v>
      </c>
      <c r="E4294" s="9" t="s">
        <v>2118</v>
      </c>
      <c r="F4294" s="10">
        <f t="shared" ca="1" si="135"/>
        <v>1.3981804590100955E-2</v>
      </c>
      <c r="G4294" s="3" t="str">
        <f>VLOOKUP(Table3[[#This Row],[PRODUCT ID]],Table1[[PRODUCT]:[SELLING PRICE]],1,FALSE)</f>
        <v>Product97</v>
      </c>
      <c r="H4294" s="3" t="str">
        <f>VLOOKUP(Table3[[#This Row],[PRODUCT ID]],Table1[[PRODUCT]:[SELLING PRICE]],2,FALSE)</f>
        <v>Category1</v>
      </c>
      <c r="I4294" s="3" t="str">
        <f>VLOOKUP(Table3[[#This Row],[PRODUCT ID]],Table1[[PRODUCT]:[SELLING PRICE]],3,FALSE)</f>
        <v>No</v>
      </c>
      <c r="J4294" s="16">
        <f ca="1">VLOOKUP(Table3[[#This Row],[PRODUCT ID]],Table1[[PRODUCT]:[SELLING PRICE]],4,FALSE)</f>
        <v>155</v>
      </c>
      <c r="K4294" s="16">
        <f ca="1">VLOOKUP(Table3[[#This Row],[PRODUCT ID]],Table1[[PRODUCT]:[SELLING PRICE]],5,FALSE)</f>
        <v>276.35965799698073</v>
      </c>
      <c r="L4294" s="16">
        <f ca="1">J4294*Table3[[#This Row],[QUANTITY]]</f>
        <v>1240</v>
      </c>
      <c r="M4294" s="16">
        <f ca="1">K4294*Table3[[#This Row],[QUANTITY]]*(1-Table3[[#This Row],[DISCOUNT %]])</f>
        <v>2179.9652100982385</v>
      </c>
      <c r="N4294" s="3">
        <f>DAY(Table3[[#This Row],[DATE]])</f>
        <v>2</v>
      </c>
      <c r="O4294" s="3" t="str">
        <f>TEXT(Table3[[#This Row],[DATE]],"mmm")</f>
        <v>Oct</v>
      </c>
      <c r="P4294" s="3">
        <f>YEAR(Table3[[#This Row],[DATE]])</f>
        <v>2032</v>
      </c>
    </row>
    <row r="4295" spans="1:16" x14ac:dyDescent="0.3">
      <c r="A4295" s="6">
        <v>48490</v>
      </c>
      <c r="B4295" s="7" t="s">
        <v>1150</v>
      </c>
      <c r="C4295" s="9">
        <f t="shared" ca="1" si="134"/>
        <v>5</v>
      </c>
      <c r="D4295" s="9" t="s">
        <v>2115</v>
      </c>
      <c r="E4295" s="9" t="s">
        <v>2116</v>
      </c>
      <c r="F4295" s="10">
        <f t="shared" ca="1" si="135"/>
        <v>4.9495809570590417E-3</v>
      </c>
      <c r="G4295" s="3" t="str">
        <f>VLOOKUP(Table3[[#This Row],[PRODUCT ID]],Table1[[PRODUCT]:[SELLING PRICE]],1,FALSE)</f>
        <v>Product98</v>
      </c>
      <c r="H4295" s="3" t="str">
        <f>VLOOKUP(Table3[[#This Row],[PRODUCT ID]],Table1[[PRODUCT]:[SELLING PRICE]],2,FALSE)</f>
        <v>Category2</v>
      </c>
      <c r="I4295" s="3" t="str">
        <f>VLOOKUP(Table3[[#This Row],[PRODUCT ID]],Table1[[PRODUCT]:[SELLING PRICE]],3,FALSE)</f>
        <v>Ft</v>
      </c>
      <c r="J4295" s="16">
        <f ca="1">VLOOKUP(Table3[[#This Row],[PRODUCT ID]],Table1[[PRODUCT]:[SELLING PRICE]],4,FALSE)</f>
        <v>75</v>
      </c>
      <c r="K4295" s="16">
        <f ca="1">VLOOKUP(Table3[[#This Row],[PRODUCT ID]],Table1[[PRODUCT]:[SELLING PRICE]],5,FALSE)</f>
        <v>272.096627827205</v>
      </c>
      <c r="L4295" s="16">
        <f ca="1">J4295*Table3[[#This Row],[QUANTITY]]</f>
        <v>375</v>
      </c>
      <c r="M4295" s="16">
        <f ca="1">K4295*Table3[[#This Row],[QUANTITY]]*(1-Table3[[#This Row],[DISCOUNT %]])</f>
        <v>1353.7493176981573</v>
      </c>
      <c r="N4295" s="3">
        <f>DAY(Table3[[#This Row],[DATE]])</f>
        <v>3</v>
      </c>
      <c r="O4295" s="3" t="str">
        <f>TEXT(Table3[[#This Row],[DATE]],"mmm")</f>
        <v>Oct</v>
      </c>
      <c r="P4295" s="3">
        <f>YEAR(Table3[[#This Row],[DATE]])</f>
        <v>2032</v>
      </c>
    </row>
    <row r="4296" spans="1:16" x14ac:dyDescent="0.3">
      <c r="A4296" s="6">
        <v>48491</v>
      </c>
      <c r="B4296" s="7" t="s">
        <v>1151</v>
      </c>
      <c r="C4296" s="9">
        <f t="shared" ca="1" si="134"/>
        <v>8</v>
      </c>
      <c r="D4296" s="9" t="s">
        <v>2116</v>
      </c>
      <c r="E4296" s="9" t="s">
        <v>2116</v>
      </c>
      <c r="F4296" s="10">
        <f t="shared" ca="1" si="135"/>
        <v>3.8351359625523954E-2</v>
      </c>
      <c r="G4296" s="3" t="str">
        <f>VLOOKUP(Table3[[#This Row],[PRODUCT ID]],Table1[[PRODUCT]:[SELLING PRICE]],1,FALSE)</f>
        <v>Product99</v>
      </c>
      <c r="H4296" s="3" t="str">
        <f>VLOOKUP(Table3[[#This Row],[PRODUCT ID]],Table1[[PRODUCT]:[SELLING PRICE]],2,FALSE)</f>
        <v>Category3</v>
      </c>
      <c r="I4296" s="3" t="str">
        <f>VLOOKUP(Table3[[#This Row],[PRODUCT ID]],Table1[[PRODUCT]:[SELLING PRICE]],3,FALSE)</f>
        <v>No</v>
      </c>
      <c r="J4296" s="16">
        <f ca="1">VLOOKUP(Table3[[#This Row],[PRODUCT ID]],Table1[[PRODUCT]:[SELLING PRICE]],4,FALSE)</f>
        <v>37</v>
      </c>
      <c r="K4296" s="16">
        <f ca="1">VLOOKUP(Table3[[#This Row],[PRODUCT ID]],Table1[[PRODUCT]:[SELLING PRICE]],5,FALSE)</f>
        <v>283.98260274067536</v>
      </c>
      <c r="L4296" s="16">
        <f ca="1">J4296*Table3[[#This Row],[QUANTITY]]</f>
        <v>296</v>
      </c>
      <c r="M4296" s="16">
        <f ca="1">K4296*Table3[[#This Row],[QUANTITY]]*(1-Table3[[#This Row],[DISCOUNT %]])</f>
        <v>2184.7318705246034</v>
      </c>
      <c r="N4296" s="3">
        <f>DAY(Table3[[#This Row],[DATE]])</f>
        <v>4</v>
      </c>
      <c r="O4296" s="3" t="str">
        <f>TEXT(Table3[[#This Row],[DATE]],"mmm")</f>
        <v>Oct</v>
      </c>
      <c r="P4296" s="3">
        <f>YEAR(Table3[[#This Row],[DATE]])</f>
        <v>2032</v>
      </c>
    </row>
    <row r="4297" spans="1:16" x14ac:dyDescent="0.3">
      <c r="A4297" s="6">
        <v>48492</v>
      </c>
      <c r="B4297" s="7" t="s">
        <v>1152</v>
      </c>
      <c r="C4297" s="9">
        <f t="shared" ca="1" si="134"/>
        <v>8</v>
      </c>
      <c r="D4297" s="9" t="s">
        <v>2116</v>
      </c>
      <c r="E4297" s="9" t="s">
        <v>2116</v>
      </c>
      <c r="F4297" s="10">
        <f t="shared" ca="1" si="135"/>
        <v>6.8050897330238364E-2</v>
      </c>
      <c r="G4297" s="3" t="str">
        <f>VLOOKUP(Table3[[#This Row],[PRODUCT ID]],Table1[[PRODUCT]:[SELLING PRICE]],1,FALSE)</f>
        <v>Product100</v>
      </c>
      <c r="H4297" s="3" t="str">
        <f>VLOOKUP(Table3[[#This Row],[PRODUCT ID]],Table1[[PRODUCT]:[SELLING PRICE]],2,FALSE)</f>
        <v>Category4</v>
      </c>
      <c r="I4297" s="3" t="str">
        <f>VLOOKUP(Table3[[#This Row],[PRODUCT ID]],Table1[[PRODUCT]:[SELLING PRICE]],3,FALSE)</f>
        <v>Kg</v>
      </c>
      <c r="J4297" s="16">
        <f ca="1">VLOOKUP(Table3[[#This Row],[PRODUCT ID]],Table1[[PRODUCT]:[SELLING PRICE]],4,FALSE)</f>
        <v>15</v>
      </c>
      <c r="K4297" s="16">
        <f ca="1">VLOOKUP(Table3[[#This Row],[PRODUCT ID]],Table1[[PRODUCT]:[SELLING PRICE]],5,FALSE)</f>
        <v>243.17373557422837</v>
      </c>
      <c r="L4297" s="16">
        <f ca="1">J4297*Table3[[#This Row],[QUANTITY]]</f>
        <v>120</v>
      </c>
      <c r="M4297" s="16">
        <f ca="1">K4297*Table3[[#This Row],[QUANTITY]]*(1-Table3[[#This Row],[DISCOUNT %]])</f>
        <v>1813.0043572900481</v>
      </c>
      <c r="N4297" s="3">
        <f>DAY(Table3[[#This Row],[DATE]])</f>
        <v>5</v>
      </c>
      <c r="O4297" s="3" t="str">
        <f>TEXT(Table3[[#This Row],[DATE]],"mmm")</f>
        <v>Oct</v>
      </c>
      <c r="P4297" s="3">
        <f>YEAR(Table3[[#This Row],[DATE]])</f>
        <v>2032</v>
      </c>
    </row>
    <row r="4298" spans="1:16" x14ac:dyDescent="0.3">
      <c r="A4298" s="6">
        <v>48493</v>
      </c>
      <c r="B4298" s="7" t="s">
        <v>1153</v>
      </c>
      <c r="C4298" s="9">
        <f t="shared" ca="1" si="134"/>
        <v>9</v>
      </c>
      <c r="D4298" s="9" t="s">
        <v>2116</v>
      </c>
      <c r="E4298" s="9" t="s">
        <v>2116</v>
      </c>
      <c r="F4298" s="10">
        <f t="shared" ca="1" si="135"/>
        <v>3.4571224257118026E-2</v>
      </c>
      <c r="G4298" s="3" t="str">
        <f>VLOOKUP(Table3[[#This Row],[PRODUCT ID]],Table1[[PRODUCT]:[SELLING PRICE]],1,FALSE)</f>
        <v>Product101</v>
      </c>
      <c r="H4298" s="3" t="str">
        <f>VLOOKUP(Table3[[#This Row],[PRODUCT ID]],Table1[[PRODUCT]:[SELLING PRICE]],2,FALSE)</f>
        <v>Category5</v>
      </c>
      <c r="I4298" s="3" t="str">
        <f>VLOOKUP(Table3[[#This Row],[PRODUCT ID]],Table1[[PRODUCT]:[SELLING PRICE]],3,FALSE)</f>
        <v>Kg</v>
      </c>
      <c r="J4298" s="16">
        <f ca="1">VLOOKUP(Table3[[#This Row],[PRODUCT ID]],Table1[[PRODUCT]:[SELLING PRICE]],4,FALSE)</f>
        <v>172</v>
      </c>
      <c r="K4298" s="16">
        <f ca="1">VLOOKUP(Table3[[#This Row],[PRODUCT ID]],Table1[[PRODUCT]:[SELLING PRICE]],5,FALSE)</f>
        <v>258.15144502873102</v>
      </c>
      <c r="L4298" s="16">
        <f ca="1">J4298*Table3[[#This Row],[QUANTITY]]</f>
        <v>1548</v>
      </c>
      <c r="M4298" s="16">
        <f ca="1">K4298*Table3[[#This Row],[QUANTITY]]*(1-Table3[[#This Row],[DISCOUNT %]])</f>
        <v>2243.0415017730929</v>
      </c>
      <c r="N4298" s="3">
        <f>DAY(Table3[[#This Row],[DATE]])</f>
        <v>6</v>
      </c>
      <c r="O4298" s="3" t="str">
        <f>TEXT(Table3[[#This Row],[DATE]],"mmm")</f>
        <v>Oct</v>
      </c>
      <c r="P4298" s="3">
        <f>YEAR(Table3[[#This Row],[DATE]])</f>
        <v>2032</v>
      </c>
    </row>
    <row r="4299" spans="1:16" x14ac:dyDescent="0.3">
      <c r="A4299" s="6">
        <v>48494</v>
      </c>
      <c r="B4299" s="7" t="s">
        <v>1154</v>
      </c>
      <c r="C4299" s="9">
        <f t="shared" ca="1" si="134"/>
        <v>3</v>
      </c>
      <c r="D4299" s="9" t="s">
        <v>2115</v>
      </c>
      <c r="E4299" s="9" t="s">
        <v>2116</v>
      </c>
      <c r="F4299" s="10">
        <f t="shared" ca="1" si="135"/>
        <v>2.1938553491212355E-2</v>
      </c>
      <c r="G4299" s="3" t="str">
        <f>VLOOKUP(Table3[[#This Row],[PRODUCT ID]],Table1[[PRODUCT]:[SELLING PRICE]],1,FALSE)</f>
        <v>Product102</v>
      </c>
      <c r="H4299" s="3" t="str">
        <f>VLOOKUP(Table3[[#This Row],[PRODUCT ID]],Table1[[PRODUCT]:[SELLING PRICE]],2,FALSE)</f>
        <v>Category1</v>
      </c>
      <c r="I4299" s="3" t="str">
        <f>VLOOKUP(Table3[[#This Row],[PRODUCT ID]],Table1[[PRODUCT]:[SELLING PRICE]],3,FALSE)</f>
        <v>Lt</v>
      </c>
      <c r="J4299" s="16">
        <f ca="1">VLOOKUP(Table3[[#This Row],[PRODUCT ID]],Table1[[PRODUCT]:[SELLING PRICE]],4,FALSE)</f>
        <v>243</v>
      </c>
      <c r="K4299" s="16">
        <f ca="1">VLOOKUP(Table3[[#This Row],[PRODUCT ID]],Table1[[PRODUCT]:[SELLING PRICE]],5,FALSE)</f>
        <v>235.81708264678304</v>
      </c>
      <c r="L4299" s="16">
        <f ca="1">J4299*Table3[[#This Row],[QUANTITY]]</f>
        <v>729</v>
      </c>
      <c r="M4299" s="16">
        <f ca="1">K4299*Table3[[#This Row],[QUANTITY]]*(1-Table3[[#This Row],[DISCOUNT %]])</f>
        <v>691.93079089498474</v>
      </c>
      <c r="N4299" s="3">
        <f>DAY(Table3[[#This Row],[DATE]])</f>
        <v>7</v>
      </c>
      <c r="O4299" s="3" t="str">
        <f>TEXT(Table3[[#This Row],[DATE]],"mmm")</f>
        <v>Oct</v>
      </c>
      <c r="P4299" s="3">
        <f>YEAR(Table3[[#This Row],[DATE]])</f>
        <v>2032</v>
      </c>
    </row>
    <row r="4300" spans="1:16" x14ac:dyDescent="0.3">
      <c r="A4300" s="6">
        <v>48495</v>
      </c>
      <c r="B4300" s="7" t="s">
        <v>1155</v>
      </c>
      <c r="C4300" s="9">
        <f t="shared" ca="1" si="134"/>
        <v>2</v>
      </c>
      <c r="D4300" s="9" t="s">
        <v>2117</v>
      </c>
      <c r="E4300" s="9" t="s">
        <v>2118</v>
      </c>
      <c r="F4300" s="10">
        <f t="shared" ca="1" si="135"/>
        <v>9.610869029305652E-2</v>
      </c>
      <c r="G4300" s="3" t="str">
        <f>VLOOKUP(Table3[[#This Row],[PRODUCT ID]],Table1[[PRODUCT]:[SELLING PRICE]],1,FALSE)</f>
        <v>Product103</v>
      </c>
      <c r="H4300" s="3" t="str">
        <f>VLOOKUP(Table3[[#This Row],[PRODUCT ID]],Table1[[PRODUCT]:[SELLING PRICE]],2,FALSE)</f>
        <v>Category2</v>
      </c>
      <c r="I4300" s="3" t="str">
        <f>VLOOKUP(Table3[[#This Row],[PRODUCT ID]],Table1[[PRODUCT]:[SELLING PRICE]],3,FALSE)</f>
        <v>Kg</v>
      </c>
      <c r="J4300" s="16">
        <f ca="1">VLOOKUP(Table3[[#This Row],[PRODUCT ID]],Table1[[PRODUCT]:[SELLING PRICE]],4,FALSE)</f>
        <v>218</v>
      </c>
      <c r="K4300" s="16">
        <f ca="1">VLOOKUP(Table3[[#This Row],[PRODUCT ID]],Table1[[PRODUCT]:[SELLING PRICE]],5,FALSE)</f>
        <v>307.79652171837739</v>
      </c>
      <c r="L4300" s="16">
        <f ca="1">J4300*Table3[[#This Row],[QUANTITY]]</f>
        <v>436</v>
      </c>
      <c r="M4300" s="16">
        <f ca="1">K4300*Table3[[#This Row],[QUANTITY]]*(1-Table3[[#This Row],[DISCOUNT %]])</f>
        <v>556.42920227853165</v>
      </c>
      <c r="N4300" s="3">
        <f>DAY(Table3[[#This Row],[DATE]])</f>
        <v>8</v>
      </c>
      <c r="O4300" s="3" t="str">
        <f>TEXT(Table3[[#This Row],[DATE]],"mmm")</f>
        <v>Oct</v>
      </c>
      <c r="P4300" s="3">
        <f>YEAR(Table3[[#This Row],[DATE]])</f>
        <v>2032</v>
      </c>
    </row>
    <row r="4301" spans="1:16" x14ac:dyDescent="0.3">
      <c r="A4301" s="6">
        <v>48496</v>
      </c>
      <c r="B4301" s="7" t="s">
        <v>1156</v>
      </c>
      <c r="C4301" s="9">
        <f t="shared" ca="1" si="134"/>
        <v>8</v>
      </c>
      <c r="D4301" s="9" t="s">
        <v>2117</v>
      </c>
      <c r="E4301" s="9" t="s">
        <v>2118</v>
      </c>
      <c r="F4301" s="10">
        <f t="shared" ca="1" si="135"/>
        <v>4.4482077855340973E-2</v>
      </c>
      <c r="G4301" s="3" t="str">
        <f>VLOOKUP(Table3[[#This Row],[PRODUCT ID]],Table1[[PRODUCT]:[SELLING PRICE]],1,FALSE)</f>
        <v>Product104</v>
      </c>
      <c r="H4301" s="3" t="str">
        <f>VLOOKUP(Table3[[#This Row],[PRODUCT ID]],Table1[[PRODUCT]:[SELLING PRICE]],2,FALSE)</f>
        <v>Category3</v>
      </c>
      <c r="I4301" s="3" t="str">
        <f>VLOOKUP(Table3[[#This Row],[PRODUCT ID]],Table1[[PRODUCT]:[SELLING PRICE]],3,FALSE)</f>
        <v>Lt</v>
      </c>
      <c r="J4301" s="16">
        <f ca="1">VLOOKUP(Table3[[#This Row],[PRODUCT ID]],Table1[[PRODUCT]:[SELLING PRICE]],4,FALSE)</f>
        <v>146</v>
      </c>
      <c r="K4301" s="16">
        <f ca="1">VLOOKUP(Table3[[#This Row],[PRODUCT ID]],Table1[[PRODUCT]:[SELLING PRICE]],5,FALSE)</f>
        <v>223.63337418801876</v>
      </c>
      <c r="L4301" s="16">
        <f ca="1">J4301*Table3[[#This Row],[QUANTITY]]</f>
        <v>1168</v>
      </c>
      <c r="M4301" s="16">
        <f ca="1">K4301*Table3[[#This Row],[QUANTITY]]*(1-Table3[[#This Row],[DISCOUNT %]])</f>
        <v>1709.4855762106777</v>
      </c>
      <c r="N4301" s="3">
        <f>DAY(Table3[[#This Row],[DATE]])</f>
        <v>9</v>
      </c>
      <c r="O4301" s="3" t="str">
        <f>TEXT(Table3[[#This Row],[DATE]],"mmm")</f>
        <v>Oct</v>
      </c>
      <c r="P4301" s="3">
        <f>YEAR(Table3[[#This Row],[DATE]])</f>
        <v>2032</v>
      </c>
    </row>
    <row r="4302" spans="1:16" x14ac:dyDescent="0.3">
      <c r="A4302" s="6">
        <v>48497</v>
      </c>
      <c r="B4302" s="7" t="s">
        <v>1157</v>
      </c>
      <c r="C4302" s="9">
        <f t="shared" ca="1" si="134"/>
        <v>15</v>
      </c>
      <c r="D4302" s="9" t="s">
        <v>2116</v>
      </c>
      <c r="E4302" s="9" t="s">
        <v>2116</v>
      </c>
      <c r="F4302" s="10">
        <f t="shared" ca="1" si="135"/>
        <v>4.0853061001117234E-2</v>
      </c>
      <c r="G4302" s="3" t="str">
        <f>VLOOKUP(Table3[[#This Row],[PRODUCT ID]],Table1[[PRODUCT]:[SELLING PRICE]],1,FALSE)</f>
        <v>Product105</v>
      </c>
      <c r="H4302" s="3" t="str">
        <f>VLOOKUP(Table3[[#This Row],[PRODUCT ID]],Table1[[PRODUCT]:[SELLING PRICE]],2,FALSE)</f>
        <v>Category4</v>
      </c>
      <c r="I4302" s="3" t="str">
        <f>VLOOKUP(Table3[[#This Row],[PRODUCT ID]],Table1[[PRODUCT]:[SELLING PRICE]],3,FALSE)</f>
        <v>Ft</v>
      </c>
      <c r="J4302" s="16">
        <f ca="1">VLOOKUP(Table3[[#This Row],[PRODUCT ID]],Table1[[PRODUCT]:[SELLING PRICE]],4,FALSE)</f>
        <v>190</v>
      </c>
      <c r="K4302" s="16">
        <f ca="1">VLOOKUP(Table3[[#This Row],[PRODUCT ID]],Table1[[PRODUCT]:[SELLING PRICE]],5,FALSE)</f>
        <v>199.46724973635085</v>
      </c>
      <c r="L4302" s="16">
        <f ca="1">J4302*Table3[[#This Row],[QUANTITY]]</f>
        <v>2850</v>
      </c>
      <c r="M4302" s="16">
        <f ca="1">K4302*Table3[[#This Row],[QUANTITY]]*(1-Table3[[#This Row],[DISCOUNT %]])</f>
        <v>2869.7760302271995</v>
      </c>
      <c r="N4302" s="3">
        <f>DAY(Table3[[#This Row],[DATE]])</f>
        <v>10</v>
      </c>
      <c r="O4302" s="3" t="str">
        <f>TEXT(Table3[[#This Row],[DATE]],"mmm")</f>
        <v>Oct</v>
      </c>
      <c r="P4302" s="3">
        <f>YEAR(Table3[[#This Row],[DATE]])</f>
        <v>2032</v>
      </c>
    </row>
    <row r="4303" spans="1:16" x14ac:dyDescent="0.3">
      <c r="A4303" s="6">
        <v>48498</v>
      </c>
      <c r="B4303" s="7" t="s">
        <v>1158</v>
      </c>
      <c r="C4303" s="9">
        <f t="shared" ca="1" si="134"/>
        <v>1</v>
      </c>
      <c r="D4303" s="9" t="s">
        <v>2116</v>
      </c>
      <c r="E4303" s="9" t="s">
        <v>2116</v>
      </c>
      <c r="F4303" s="10">
        <f t="shared" ca="1" si="135"/>
        <v>2.4026121478710506E-2</v>
      </c>
      <c r="G4303" s="3" t="str">
        <f>VLOOKUP(Table3[[#This Row],[PRODUCT ID]],Table1[[PRODUCT]:[SELLING PRICE]],1,FALSE)</f>
        <v>Product106</v>
      </c>
      <c r="H4303" s="3" t="str">
        <f>VLOOKUP(Table3[[#This Row],[PRODUCT ID]],Table1[[PRODUCT]:[SELLING PRICE]],2,FALSE)</f>
        <v>Category5</v>
      </c>
      <c r="I4303" s="3" t="str">
        <f>VLOOKUP(Table3[[#This Row],[PRODUCT ID]],Table1[[PRODUCT]:[SELLING PRICE]],3,FALSE)</f>
        <v>Kg</v>
      </c>
      <c r="J4303" s="16">
        <f ca="1">VLOOKUP(Table3[[#This Row],[PRODUCT ID]],Table1[[PRODUCT]:[SELLING PRICE]],4,FALSE)</f>
        <v>164</v>
      </c>
      <c r="K4303" s="16">
        <f ca="1">VLOOKUP(Table3[[#This Row],[PRODUCT ID]],Table1[[PRODUCT]:[SELLING PRICE]],5,FALSE)</f>
        <v>229.21030765727068</v>
      </c>
      <c r="L4303" s="16">
        <f ca="1">J4303*Table3[[#This Row],[QUANTITY]]</f>
        <v>164</v>
      </c>
      <c r="M4303" s="16">
        <f ca="1">K4303*Table3[[#This Row],[QUANTITY]]*(1-Table3[[#This Row],[DISCOUNT %]])</f>
        <v>223.70327296132447</v>
      </c>
      <c r="N4303" s="3">
        <f>DAY(Table3[[#This Row],[DATE]])</f>
        <v>11</v>
      </c>
      <c r="O4303" s="3" t="str">
        <f>TEXT(Table3[[#This Row],[DATE]],"mmm")</f>
        <v>Oct</v>
      </c>
      <c r="P4303" s="3">
        <f>YEAR(Table3[[#This Row],[DATE]])</f>
        <v>2032</v>
      </c>
    </row>
    <row r="4304" spans="1:16" x14ac:dyDescent="0.3">
      <c r="A4304" s="6">
        <v>48499</v>
      </c>
      <c r="B4304" s="7" t="s">
        <v>1159</v>
      </c>
      <c r="C4304" s="9">
        <f t="shared" ca="1" si="134"/>
        <v>11</v>
      </c>
      <c r="D4304" s="9" t="s">
        <v>2116</v>
      </c>
      <c r="E4304" s="9" t="s">
        <v>2116</v>
      </c>
      <c r="F4304" s="10">
        <f t="shared" ca="1" si="135"/>
        <v>5.7476811097387462E-2</v>
      </c>
      <c r="G4304" s="3" t="str">
        <f>VLOOKUP(Table3[[#This Row],[PRODUCT ID]],Table1[[PRODUCT]:[SELLING PRICE]],1,FALSE)</f>
        <v>Product107</v>
      </c>
      <c r="H4304" s="3" t="str">
        <f>VLOOKUP(Table3[[#This Row],[PRODUCT ID]],Table1[[PRODUCT]:[SELLING PRICE]],2,FALSE)</f>
        <v>Category1</v>
      </c>
      <c r="I4304" s="3" t="str">
        <f>VLOOKUP(Table3[[#This Row],[PRODUCT ID]],Table1[[PRODUCT]:[SELLING PRICE]],3,FALSE)</f>
        <v>No</v>
      </c>
      <c r="J4304" s="16">
        <f ca="1">VLOOKUP(Table3[[#This Row],[PRODUCT ID]],Table1[[PRODUCT]:[SELLING PRICE]],4,FALSE)</f>
        <v>155</v>
      </c>
      <c r="K4304" s="16">
        <f ca="1">VLOOKUP(Table3[[#This Row],[PRODUCT ID]],Table1[[PRODUCT]:[SELLING PRICE]],5,FALSE)</f>
        <v>211.49039678624223</v>
      </c>
      <c r="L4304" s="16">
        <f ca="1">J4304*Table3[[#This Row],[QUANTITY]]</f>
        <v>1705</v>
      </c>
      <c r="M4304" s="16">
        <f ca="1">K4304*Table3[[#This Row],[QUANTITY]]*(1-Table3[[#This Row],[DISCOUNT %]])</f>
        <v>2192.6806352137264</v>
      </c>
      <c r="N4304" s="3">
        <f>DAY(Table3[[#This Row],[DATE]])</f>
        <v>12</v>
      </c>
      <c r="O4304" s="3" t="str">
        <f>TEXT(Table3[[#This Row],[DATE]],"mmm")</f>
        <v>Oct</v>
      </c>
      <c r="P4304" s="3">
        <f>YEAR(Table3[[#This Row],[DATE]])</f>
        <v>2032</v>
      </c>
    </row>
    <row r="4305" spans="1:16" x14ac:dyDescent="0.3">
      <c r="A4305" s="6">
        <v>48500</v>
      </c>
      <c r="B4305" s="7" t="s">
        <v>1160</v>
      </c>
      <c r="C4305" s="9">
        <f t="shared" ca="1" si="134"/>
        <v>3</v>
      </c>
      <c r="D4305" s="9" t="s">
        <v>2116</v>
      </c>
      <c r="E4305" s="9" t="s">
        <v>2116</v>
      </c>
      <c r="F4305" s="10">
        <f t="shared" ca="1" si="135"/>
        <v>2.5985848070804399E-3</v>
      </c>
      <c r="G4305" s="3" t="str">
        <f>VLOOKUP(Table3[[#This Row],[PRODUCT ID]],Table1[[PRODUCT]:[SELLING PRICE]],1,FALSE)</f>
        <v>Product108</v>
      </c>
      <c r="H4305" s="3" t="str">
        <f>VLOOKUP(Table3[[#This Row],[PRODUCT ID]],Table1[[PRODUCT]:[SELLING PRICE]],2,FALSE)</f>
        <v>Category2</v>
      </c>
      <c r="I4305" s="3" t="str">
        <f>VLOOKUP(Table3[[#This Row],[PRODUCT ID]],Table1[[PRODUCT]:[SELLING PRICE]],3,FALSE)</f>
        <v>No</v>
      </c>
      <c r="J4305" s="16">
        <f ca="1">VLOOKUP(Table3[[#This Row],[PRODUCT ID]],Table1[[PRODUCT]:[SELLING PRICE]],4,FALSE)</f>
        <v>87</v>
      </c>
      <c r="K4305" s="16">
        <f ca="1">VLOOKUP(Table3[[#This Row],[PRODUCT ID]],Table1[[PRODUCT]:[SELLING PRICE]],5,FALSE)</f>
        <v>236.4144456658027</v>
      </c>
      <c r="L4305" s="16">
        <f ca="1">J4305*Table3[[#This Row],[QUANTITY]]</f>
        <v>261</v>
      </c>
      <c r="M4305" s="16">
        <f ca="1">K4305*Table3[[#This Row],[QUANTITY]]*(1-Table3[[#This Row],[DISCOUNT %]])</f>
        <v>707.40030803736352</v>
      </c>
      <c r="N4305" s="3">
        <f>DAY(Table3[[#This Row],[DATE]])</f>
        <v>13</v>
      </c>
      <c r="O4305" s="3" t="str">
        <f>TEXT(Table3[[#This Row],[DATE]],"mmm")</f>
        <v>Oct</v>
      </c>
      <c r="P4305" s="3">
        <f>YEAR(Table3[[#This Row],[DATE]])</f>
        <v>2032</v>
      </c>
    </row>
    <row r="4306" spans="1:16" x14ac:dyDescent="0.3">
      <c r="A4306" s="6">
        <v>48501</v>
      </c>
      <c r="B4306" s="7" t="s">
        <v>1161</v>
      </c>
      <c r="C4306" s="9">
        <f t="shared" ca="1" si="134"/>
        <v>5</v>
      </c>
      <c r="D4306" s="9" t="s">
        <v>2115</v>
      </c>
      <c r="E4306" s="9" t="s">
        <v>2118</v>
      </c>
      <c r="F4306" s="10">
        <f t="shared" ca="1" si="135"/>
        <v>6.1405211421150512E-2</v>
      </c>
      <c r="G4306" s="3" t="str">
        <f>VLOOKUP(Table3[[#This Row],[PRODUCT ID]],Table1[[PRODUCT]:[SELLING PRICE]],1,FALSE)</f>
        <v>Product109</v>
      </c>
      <c r="H4306" s="3" t="str">
        <f>VLOOKUP(Table3[[#This Row],[PRODUCT ID]],Table1[[PRODUCT]:[SELLING PRICE]],2,FALSE)</f>
        <v>Category3</v>
      </c>
      <c r="I4306" s="3" t="str">
        <f>VLOOKUP(Table3[[#This Row],[PRODUCT ID]],Table1[[PRODUCT]:[SELLING PRICE]],3,FALSE)</f>
        <v>Ft</v>
      </c>
      <c r="J4306" s="16">
        <f ca="1">VLOOKUP(Table3[[#This Row],[PRODUCT ID]],Table1[[PRODUCT]:[SELLING PRICE]],4,FALSE)</f>
        <v>129</v>
      </c>
      <c r="K4306" s="16">
        <f ca="1">VLOOKUP(Table3[[#This Row],[PRODUCT ID]],Table1[[PRODUCT]:[SELLING PRICE]],5,FALSE)</f>
        <v>246.32694639898656</v>
      </c>
      <c r="L4306" s="16">
        <f ca="1">J4306*Table3[[#This Row],[QUANTITY]]</f>
        <v>645</v>
      </c>
      <c r="M4306" s="16">
        <f ca="1">K4306*Table3[[#This Row],[QUANTITY]]*(1-Table3[[#This Row],[DISCOUNT %]])</f>
        <v>1156.0059408831519</v>
      </c>
      <c r="N4306" s="3">
        <f>DAY(Table3[[#This Row],[DATE]])</f>
        <v>14</v>
      </c>
      <c r="O4306" s="3" t="str">
        <f>TEXT(Table3[[#This Row],[DATE]],"mmm")</f>
        <v>Oct</v>
      </c>
      <c r="P4306" s="3">
        <f>YEAR(Table3[[#This Row],[DATE]])</f>
        <v>2032</v>
      </c>
    </row>
    <row r="4307" spans="1:16" x14ac:dyDescent="0.3">
      <c r="A4307" s="6">
        <v>48502</v>
      </c>
      <c r="B4307" s="7" t="s">
        <v>1162</v>
      </c>
      <c r="C4307" s="9">
        <f t="shared" ca="1" si="134"/>
        <v>11</v>
      </c>
      <c r="D4307" s="9" t="s">
        <v>2116</v>
      </c>
      <c r="E4307" s="9" t="s">
        <v>2116</v>
      </c>
      <c r="F4307" s="10">
        <f t="shared" ca="1" si="135"/>
        <v>8.4300616105209406E-2</v>
      </c>
      <c r="G4307" s="3" t="str">
        <f>VLOOKUP(Table3[[#This Row],[PRODUCT ID]],Table1[[PRODUCT]:[SELLING PRICE]],1,FALSE)</f>
        <v>Product110</v>
      </c>
      <c r="H4307" s="3" t="str">
        <f>VLOOKUP(Table3[[#This Row],[PRODUCT ID]],Table1[[PRODUCT]:[SELLING PRICE]],2,FALSE)</f>
        <v>Category4</v>
      </c>
      <c r="I4307" s="3" t="str">
        <f>VLOOKUP(Table3[[#This Row],[PRODUCT ID]],Table1[[PRODUCT]:[SELLING PRICE]],3,FALSE)</f>
        <v>No</v>
      </c>
      <c r="J4307" s="16">
        <f ca="1">VLOOKUP(Table3[[#This Row],[PRODUCT ID]],Table1[[PRODUCT]:[SELLING PRICE]],4,FALSE)</f>
        <v>193</v>
      </c>
      <c r="K4307" s="16">
        <f ca="1">VLOOKUP(Table3[[#This Row],[PRODUCT ID]],Table1[[PRODUCT]:[SELLING PRICE]],5,FALSE)</f>
        <v>56.766759977687421</v>
      </c>
      <c r="L4307" s="16">
        <f ca="1">J4307*Table3[[#This Row],[QUANTITY]]</f>
        <v>2123</v>
      </c>
      <c r="M4307" s="16">
        <f ca="1">K4307*Table3[[#This Row],[QUANTITY]]*(1-Table3[[#This Row],[DISCOUNT %]])</f>
        <v>571.7941585099901</v>
      </c>
      <c r="N4307" s="3">
        <f>DAY(Table3[[#This Row],[DATE]])</f>
        <v>15</v>
      </c>
      <c r="O4307" s="3" t="str">
        <f>TEXT(Table3[[#This Row],[DATE]],"mmm")</f>
        <v>Oct</v>
      </c>
      <c r="P4307" s="3">
        <f>YEAR(Table3[[#This Row],[DATE]])</f>
        <v>2032</v>
      </c>
    </row>
    <row r="4308" spans="1:16" x14ac:dyDescent="0.3">
      <c r="A4308" s="6">
        <v>48503</v>
      </c>
      <c r="B4308" s="7" t="s">
        <v>1163</v>
      </c>
      <c r="C4308" s="9">
        <f t="shared" ca="1" si="134"/>
        <v>5</v>
      </c>
      <c r="D4308" s="9" t="s">
        <v>2117</v>
      </c>
      <c r="E4308" s="9" t="s">
        <v>2116</v>
      </c>
      <c r="F4308" s="10">
        <f t="shared" ca="1" si="135"/>
        <v>6.5110359920590444E-3</v>
      </c>
      <c r="G4308" s="3" t="str">
        <f>VLOOKUP(Table3[[#This Row],[PRODUCT ID]],Table1[[PRODUCT]:[SELLING PRICE]],1,FALSE)</f>
        <v>Product111</v>
      </c>
      <c r="H4308" s="3" t="str">
        <f>VLOOKUP(Table3[[#This Row],[PRODUCT ID]],Table1[[PRODUCT]:[SELLING PRICE]],2,FALSE)</f>
        <v>Category5</v>
      </c>
      <c r="I4308" s="3" t="str">
        <f>VLOOKUP(Table3[[#This Row],[PRODUCT ID]],Table1[[PRODUCT]:[SELLING PRICE]],3,FALSE)</f>
        <v>Kg</v>
      </c>
      <c r="J4308" s="16">
        <f ca="1">VLOOKUP(Table3[[#This Row],[PRODUCT ID]],Table1[[PRODUCT]:[SELLING PRICE]],4,FALSE)</f>
        <v>22</v>
      </c>
      <c r="K4308" s="16">
        <f ca="1">VLOOKUP(Table3[[#This Row],[PRODUCT ID]],Table1[[PRODUCT]:[SELLING PRICE]],5,FALSE)</f>
        <v>29.778998231436994</v>
      </c>
      <c r="L4308" s="16">
        <f ca="1">J4308*Table3[[#This Row],[QUANTITY]]</f>
        <v>110</v>
      </c>
      <c r="M4308" s="16">
        <f ca="1">K4308*Table3[[#This Row],[QUANTITY]]*(1-Table3[[#This Row],[DISCOUNT %]])</f>
        <v>147.92553051072321</v>
      </c>
      <c r="N4308" s="3">
        <f>DAY(Table3[[#This Row],[DATE]])</f>
        <v>16</v>
      </c>
      <c r="O4308" s="3" t="str">
        <f>TEXT(Table3[[#This Row],[DATE]],"mmm")</f>
        <v>Oct</v>
      </c>
      <c r="P4308" s="3">
        <f>YEAR(Table3[[#This Row],[DATE]])</f>
        <v>2032</v>
      </c>
    </row>
    <row r="4309" spans="1:16" x14ac:dyDescent="0.3">
      <c r="A4309" s="6">
        <v>48504</v>
      </c>
      <c r="B4309" s="7" t="s">
        <v>1164</v>
      </c>
      <c r="C4309" s="9">
        <f t="shared" ca="1" si="134"/>
        <v>15</v>
      </c>
      <c r="D4309" s="9" t="s">
        <v>2115</v>
      </c>
      <c r="E4309" s="9" t="s">
        <v>2116</v>
      </c>
      <c r="F4309" s="10">
        <f t="shared" ca="1" si="135"/>
        <v>4.6061122566147965E-2</v>
      </c>
      <c r="G4309" s="3" t="str">
        <f>VLOOKUP(Table3[[#This Row],[PRODUCT ID]],Table1[[PRODUCT]:[SELLING PRICE]],1,FALSE)</f>
        <v>Product112</v>
      </c>
      <c r="H4309" s="3" t="str">
        <f>VLOOKUP(Table3[[#This Row],[PRODUCT ID]],Table1[[PRODUCT]:[SELLING PRICE]],2,FALSE)</f>
        <v>Category1</v>
      </c>
      <c r="I4309" s="3" t="str">
        <f>VLOOKUP(Table3[[#This Row],[PRODUCT ID]],Table1[[PRODUCT]:[SELLING PRICE]],3,FALSE)</f>
        <v>Kg</v>
      </c>
      <c r="J4309" s="16">
        <f ca="1">VLOOKUP(Table3[[#This Row],[PRODUCT ID]],Table1[[PRODUCT]:[SELLING PRICE]],4,FALSE)</f>
        <v>154</v>
      </c>
      <c r="K4309" s="16">
        <f ca="1">VLOOKUP(Table3[[#This Row],[PRODUCT ID]],Table1[[PRODUCT]:[SELLING PRICE]],5,FALSE)</f>
        <v>156.69239636884029</v>
      </c>
      <c r="L4309" s="16">
        <f ca="1">J4309*Table3[[#This Row],[QUANTITY]]</f>
        <v>2310</v>
      </c>
      <c r="M4309" s="16">
        <f ca="1">K4309*Table3[[#This Row],[QUANTITY]]*(1-Table3[[#This Row],[DISCOUNT %]])</f>
        <v>2242.1245304176755</v>
      </c>
      <c r="N4309" s="3">
        <f>DAY(Table3[[#This Row],[DATE]])</f>
        <v>17</v>
      </c>
      <c r="O4309" s="3" t="str">
        <f>TEXT(Table3[[#This Row],[DATE]],"mmm")</f>
        <v>Oct</v>
      </c>
      <c r="P4309" s="3">
        <f>YEAR(Table3[[#This Row],[DATE]])</f>
        <v>2032</v>
      </c>
    </row>
    <row r="4310" spans="1:16" x14ac:dyDescent="0.3">
      <c r="A4310" s="6">
        <v>48505</v>
      </c>
      <c r="B4310" s="7" t="s">
        <v>1165</v>
      </c>
      <c r="C4310" s="9">
        <f t="shared" ca="1" si="134"/>
        <v>9</v>
      </c>
      <c r="D4310" s="9" t="s">
        <v>2115</v>
      </c>
      <c r="E4310" s="9" t="s">
        <v>2116</v>
      </c>
      <c r="F4310" s="10">
        <f t="shared" ca="1" si="135"/>
        <v>1.6933936874044254E-2</v>
      </c>
      <c r="G4310" s="3" t="str">
        <f>VLOOKUP(Table3[[#This Row],[PRODUCT ID]],Table1[[PRODUCT]:[SELLING PRICE]],1,FALSE)</f>
        <v>Product113</v>
      </c>
      <c r="H4310" s="3" t="str">
        <f>VLOOKUP(Table3[[#This Row],[PRODUCT ID]],Table1[[PRODUCT]:[SELLING PRICE]],2,FALSE)</f>
        <v>Category2</v>
      </c>
      <c r="I4310" s="3" t="str">
        <f>VLOOKUP(Table3[[#This Row],[PRODUCT ID]],Table1[[PRODUCT]:[SELLING PRICE]],3,FALSE)</f>
        <v>Lt</v>
      </c>
      <c r="J4310" s="16">
        <f ca="1">VLOOKUP(Table3[[#This Row],[PRODUCT ID]],Table1[[PRODUCT]:[SELLING PRICE]],4,FALSE)</f>
        <v>36</v>
      </c>
      <c r="K4310" s="16">
        <f ca="1">VLOOKUP(Table3[[#This Row],[PRODUCT ID]],Table1[[PRODUCT]:[SELLING PRICE]],5,FALSE)</f>
        <v>28.908862219054448</v>
      </c>
      <c r="L4310" s="16">
        <f ca="1">J4310*Table3[[#This Row],[QUANTITY]]</f>
        <v>324</v>
      </c>
      <c r="M4310" s="16">
        <f ca="1">K4310*Table3[[#This Row],[QUANTITY]]*(1-Table3[[#This Row],[DISCOUNT %]])</f>
        <v>255.77389234022888</v>
      </c>
      <c r="N4310" s="3">
        <f>DAY(Table3[[#This Row],[DATE]])</f>
        <v>18</v>
      </c>
      <c r="O4310" s="3" t="str">
        <f>TEXT(Table3[[#This Row],[DATE]],"mmm")</f>
        <v>Oct</v>
      </c>
      <c r="P4310" s="3">
        <f>YEAR(Table3[[#This Row],[DATE]])</f>
        <v>2032</v>
      </c>
    </row>
    <row r="4311" spans="1:16" x14ac:dyDescent="0.3">
      <c r="A4311" s="6">
        <v>48506</v>
      </c>
      <c r="B4311" s="7" t="s">
        <v>1166</v>
      </c>
      <c r="C4311" s="9">
        <f t="shared" ca="1" si="134"/>
        <v>14</v>
      </c>
      <c r="D4311" s="9" t="s">
        <v>2115</v>
      </c>
      <c r="E4311" s="9" t="s">
        <v>2116</v>
      </c>
      <c r="F4311" s="10">
        <f t="shared" ca="1" si="135"/>
        <v>9.7472833433700723E-2</v>
      </c>
      <c r="G4311" s="3" t="str">
        <f>VLOOKUP(Table3[[#This Row],[PRODUCT ID]],Table1[[PRODUCT]:[SELLING PRICE]],1,FALSE)</f>
        <v>Product114</v>
      </c>
      <c r="H4311" s="3" t="str">
        <f>VLOOKUP(Table3[[#This Row],[PRODUCT ID]],Table1[[PRODUCT]:[SELLING PRICE]],2,FALSE)</f>
        <v>Category3</v>
      </c>
      <c r="I4311" s="3" t="str">
        <f>VLOOKUP(Table3[[#This Row],[PRODUCT ID]],Table1[[PRODUCT]:[SELLING PRICE]],3,FALSE)</f>
        <v>Kg</v>
      </c>
      <c r="J4311" s="16">
        <f ca="1">VLOOKUP(Table3[[#This Row],[PRODUCT ID]],Table1[[PRODUCT]:[SELLING PRICE]],4,FALSE)</f>
        <v>23</v>
      </c>
      <c r="K4311" s="16">
        <f ca="1">VLOOKUP(Table3[[#This Row],[PRODUCT ID]],Table1[[PRODUCT]:[SELLING PRICE]],5,FALSE)</f>
        <v>143.47786067109089</v>
      </c>
      <c r="L4311" s="16">
        <f ca="1">J4311*Table3[[#This Row],[QUANTITY]]</f>
        <v>322</v>
      </c>
      <c r="M4311" s="16">
        <f ca="1">K4311*Table3[[#This Row],[QUANTITY]]*(1-Table3[[#This Row],[DISCOUNT %]])</f>
        <v>1812.8973387906351</v>
      </c>
      <c r="N4311" s="3">
        <f>DAY(Table3[[#This Row],[DATE]])</f>
        <v>19</v>
      </c>
      <c r="O4311" s="3" t="str">
        <f>TEXT(Table3[[#This Row],[DATE]],"mmm")</f>
        <v>Oct</v>
      </c>
      <c r="P4311" s="3">
        <f>YEAR(Table3[[#This Row],[DATE]])</f>
        <v>2032</v>
      </c>
    </row>
    <row r="4312" spans="1:16" x14ac:dyDescent="0.3">
      <c r="A4312" s="6">
        <v>48507</v>
      </c>
      <c r="B4312" s="7" t="s">
        <v>1167</v>
      </c>
      <c r="C4312" s="9">
        <f t="shared" ca="1" si="134"/>
        <v>3</v>
      </c>
      <c r="D4312" s="9" t="s">
        <v>2116</v>
      </c>
      <c r="E4312" s="9" t="s">
        <v>2118</v>
      </c>
      <c r="F4312" s="10">
        <f t="shared" ca="1" si="135"/>
        <v>7.8169566636462379E-2</v>
      </c>
      <c r="G4312" s="3" t="str">
        <f>VLOOKUP(Table3[[#This Row],[PRODUCT ID]],Table1[[PRODUCT]:[SELLING PRICE]],1,FALSE)</f>
        <v>Product115</v>
      </c>
      <c r="H4312" s="3" t="str">
        <f>VLOOKUP(Table3[[#This Row],[PRODUCT ID]],Table1[[PRODUCT]:[SELLING PRICE]],2,FALSE)</f>
        <v>Category4</v>
      </c>
      <c r="I4312" s="3" t="str">
        <f>VLOOKUP(Table3[[#This Row],[PRODUCT ID]],Table1[[PRODUCT]:[SELLING PRICE]],3,FALSE)</f>
        <v>Lt</v>
      </c>
      <c r="J4312" s="16">
        <f ca="1">VLOOKUP(Table3[[#This Row],[PRODUCT ID]],Table1[[PRODUCT]:[SELLING PRICE]],4,FALSE)</f>
        <v>92</v>
      </c>
      <c r="K4312" s="16">
        <f ca="1">VLOOKUP(Table3[[#This Row],[PRODUCT ID]],Table1[[PRODUCT]:[SELLING PRICE]],5,FALSE)</f>
        <v>137.43107158405039</v>
      </c>
      <c r="L4312" s="16">
        <f ca="1">J4312*Table3[[#This Row],[QUANTITY]]</f>
        <v>276</v>
      </c>
      <c r="M4312" s="16">
        <f ca="1">K4312*Table3[[#This Row],[QUANTITY]]*(1-Table3[[#This Row],[DISCOUNT %]])</f>
        <v>380.06443282782158</v>
      </c>
      <c r="N4312" s="3">
        <f>DAY(Table3[[#This Row],[DATE]])</f>
        <v>20</v>
      </c>
      <c r="O4312" s="3" t="str">
        <f>TEXT(Table3[[#This Row],[DATE]],"mmm")</f>
        <v>Oct</v>
      </c>
      <c r="P4312" s="3">
        <f>YEAR(Table3[[#This Row],[DATE]])</f>
        <v>2032</v>
      </c>
    </row>
    <row r="4313" spans="1:16" x14ac:dyDescent="0.3">
      <c r="A4313" s="6">
        <v>48508</v>
      </c>
      <c r="B4313" s="7" t="s">
        <v>1168</v>
      </c>
      <c r="C4313" s="9">
        <f t="shared" ca="1" si="134"/>
        <v>9</v>
      </c>
      <c r="D4313" s="9" t="s">
        <v>2116</v>
      </c>
      <c r="E4313" s="9" t="s">
        <v>2118</v>
      </c>
      <c r="F4313" s="10">
        <f t="shared" ca="1" si="135"/>
        <v>1.2946067755983604E-2</v>
      </c>
      <c r="G4313" s="3" t="str">
        <f>VLOOKUP(Table3[[#This Row],[PRODUCT ID]],Table1[[PRODUCT]:[SELLING PRICE]],1,FALSE)</f>
        <v>Product116</v>
      </c>
      <c r="H4313" s="3" t="str">
        <f>VLOOKUP(Table3[[#This Row],[PRODUCT ID]],Table1[[PRODUCT]:[SELLING PRICE]],2,FALSE)</f>
        <v>Category5</v>
      </c>
      <c r="I4313" s="3" t="str">
        <f>VLOOKUP(Table3[[#This Row],[PRODUCT ID]],Table1[[PRODUCT]:[SELLING PRICE]],3,FALSE)</f>
        <v>Ft</v>
      </c>
      <c r="J4313" s="16">
        <f ca="1">VLOOKUP(Table3[[#This Row],[PRODUCT ID]],Table1[[PRODUCT]:[SELLING PRICE]],4,FALSE)</f>
        <v>165</v>
      </c>
      <c r="K4313" s="16">
        <f ca="1">VLOOKUP(Table3[[#This Row],[PRODUCT ID]],Table1[[PRODUCT]:[SELLING PRICE]],5,FALSE)</f>
        <v>51.172587320268526</v>
      </c>
      <c r="L4313" s="16">
        <f ca="1">J4313*Table3[[#This Row],[QUANTITY]]</f>
        <v>1485</v>
      </c>
      <c r="M4313" s="16">
        <f ca="1">K4313*Table3[[#This Row],[QUANTITY]]*(1-Table3[[#This Row],[DISCOUNT %]])</f>
        <v>454.59093183814207</v>
      </c>
      <c r="N4313" s="3">
        <f>DAY(Table3[[#This Row],[DATE]])</f>
        <v>21</v>
      </c>
      <c r="O4313" s="3" t="str">
        <f>TEXT(Table3[[#This Row],[DATE]],"mmm")</f>
        <v>Oct</v>
      </c>
      <c r="P4313" s="3">
        <f>YEAR(Table3[[#This Row],[DATE]])</f>
        <v>2032</v>
      </c>
    </row>
    <row r="4314" spans="1:16" x14ac:dyDescent="0.3">
      <c r="A4314" s="6">
        <v>48509</v>
      </c>
      <c r="B4314" s="7" t="s">
        <v>1169</v>
      </c>
      <c r="C4314" s="9">
        <f t="shared" ca="1" si="134"/>
        <v>5</v>
      </c>
      <c r="D4314" s="9" t="s">
        <v>2116</v>
      </c>
      <c r="E4314" s="9" t="s">
        <v>2116</v>
      </c>
      <c r="F4314" s="10">
        <f t="shared" ca="1" si="135"/>
        <v>8.271186265397007E-2</v>
      </c>
      <c r="G4314" s="3" t="str">
        <f>VLOOKUP(Table3[[#This Row],[PRODUCT ID]],Table1[[PRODUCT]:[SELLING PRICE]],1,FALSE)</f>
        <v>Product117</v>
      </c>
      <c r="H4314" s="3" t="str">
        <f>VLOOKUP(Table3[[#This Row],[PRODUCT ID]],Table1[[PRODUCT]:[SELLING PRICE]],2,FALSE)</f>
        <v>Category1</v>
      </c>
      <c r="I4314" s="3" t="str">
        <f>VLOOKUP(Table3[[#This Row],[PRODUCT ID]],Table1[[PRODUCT]:[SELLING PRICE]],3,FALSE)</f>
        <v>Kg</v>
      </c>
      <c r="J4314" s="16">
        <f ca="1">VLOOKUP(Table3[[#This Row],[PRODUCT ID]],Table1[[PRODUCT]:[SELLING PRICE]],4,FALSE)</f>
        <v>40</v>
      </c>
      <c r="K4314" s="16">
        <f ca="1">VLOOKUP(Table3[[#This Row],[PRODUCT ID]],Table1[[PRODUCT]:[SELLING PRICE]],5,FALSE)</f>
        <v>232.72786030532117</v>
      </c>
      <c r="L4314" s="16">
        <f ca="1">J4314*Table3[[#This Row],[QUANTITY]]</f>
        <v>200</v>
      </c>
      <c r="M4314" s="16">
        <f ca="1">K4314*Table3[[#This Row],[QUANTITY]]*(1-Table3[[#This Row],[DISCOUNT %]])</f>
        <v>1067.3925274399755</v>
      </c>
      <c r="N4314" s="3">
        <f>DAY(Table3[[#This Row],[DATE]])</f>
        <v>22</v>
      </c>
      <c r="O4314" s="3" t="str">
        <f>TEXT(Table3[[#This Row],[DATE]],"mmm")</f>
        <v>Oct</v>
      </c>
      <c r="P4314" s="3">
        <f>YEAR(Table3[[#This Row],[DATE]])</f>
        <v>2032</v>
      </c>
    </row>
    <row r="4315" spans="1:16" x14ac:dyDescent="0.3">
      <c r="A4315" s="6">
        <v>48510</v>
      </c>
      <c r="B4315" s="7" t="s">
        <v>1170</v>
      </c>
      <c r="C4315" s="9">
        <f t="shared" ca="1" si="134"/>
        <v>13</v>
      </c>
      <c r="D4315" s="9" t="s">
        <v>2115</v>
      </c>
      <c r="E4315" s="9" t="s">
        <v>2116</v>
      </c>
      <c r="F4315" s="10">
        <f t="shared" ca="1" si="135"/>
        <v>9.7605273427120637E-2</v>
      </c>
      <c r="G4315" s="3" t="str">
        <f>VLOOKUP(Table3[[#This Row],[PRODUCT ID]],Table1[[PRODUCT]:[SELLING PRICE]],1,FALSE)</f>
        <v>Product118</v>
      </c>
      <c r="H4315" s="3" t="str">
        <f>VLOOKUP(Table3[[#This Row],[PRODUCT ID]],Table1[[PRODUCT]:[SELLING PRICE]],2,FALSE)</f>
        <v>Category2</v>
      </c>
      <c r="I4315" s="3" t="str">
        <f>VLOOKUP(Table3[[#This Row],[PRODUCT ID]],Table1[[PRODUCT]:[SELLING PRICE]],3,FALSE)</f>
        <v>No</v>
      </c>
      <c r="J4315" s="16">
        <f ca="1">VLOOKUP(Table3[[#This Row],[PRODUCT ID]],Table1[[PRODUCT]:[SELLING PRICE]],4,FALSE)</f>
        <v>207</v>
      </c>
      <c r="K4315" s="16">
        <f ca="1">VLOOKUP(Table3[[#This Row],[PRODUCT ID]],Table1[[PRODUCT]:[SELLING PRICE]],5,FALSE)</f>
        <v>250.84357627536087</v>
      </c>
      <c r="L4315" s="16">
        <f ca="1">J4315*Table3[[#This Row],[QUANTITY]]</f>
        <v>2691</v>
      </c>
      <c r="M4315" s="16">
        <f ca="1">K4315*Table3[[#This Row],[QUANTITY]]*(1-Table3[[#This Row],[DISCOUNT %]])</f>
        <v>2942.6789655323769</v>
      </c>
      <c r="N4315" s="3">
        <f>DAY(Table3[[#This Row],[DATE]])</f>
        <v>23</v>
      </c>
      <c r="O4315" s="3" t="str">
        <f>TEXT(Table3[[#This Row],[DATE]],"mmm")</f>
        <v>Oct</v>
      </c>
      <c r="P4315" s="3">
        <f>YEAR(Table3[[#This Row],[DATE]])</f>
        <v>2032</v>
      </c>
    </row>
    <row r="4316" spans="1:16" x14ac:dyDescent="0.3">
      <c r="A4316" s="6">
        <v>48511</v>
      </c>
      <c r="B4316" s="7" t="s">
        <v>1171</v>
      </c>
      <c r="C4316" s="9">
        <f t="shared" ca="1" si="134"/>
        <v>15</v>
      </c>
      <c r="D4316" s="9" t="s">
        <v>2117</v>
      </c>
      <c r="E4316" s="9" t="s">
        <v>2116</v>
      </c>
      <c r="F4316" s="10">
        <f t="shared" ca="1" si="135"/>
        <v>1.2980865417880683E-2</v>
      </c>
      <c r="G4316" s="3" t="str">
        <f>VLOOKUP(Table3[[#This Row],[PRODUCT ID]],Table1[[PRODUCT]:[SELLING PRICE]],1,FALSE)</f>
        <v>Product119</v>
      </c>
      <c r="H4316" s="3" t="str">
        <f>VLOOKUP(Table3[[#This Row],[PRODUCT ID]],Table1[[PRODUCT]:[SELLING PRICE]],2,FALSE)</f>
        <v>Category3</v>
      </c>
      <c r="I4316" s="3" t="str">
        <f>VLOOKUP(Table3[[#This Row],[PRODUCT ID]],Table1[[PRODUCT]:[SELLING PRICE]],3,FALSE)</f>
        <v>No</v>
      </c>
      <c r="J4316" s="16">
        <f ca="1">VLOOKUP(Table3[[#This Row],[PRODUCT ID]],Table1[[PRODUCT]:[SELLING PRICE]],4,FALSE)</f>
        <v>11</v>
      </c>
      <c r="K4316" s="16">
        <f ca="1">VLOOKUP(Table3[[#This Row],[PRODUCT ID]],Table1[[PRODUCT]:[SELLING PRICE]],5,FALSE)</f>
        <v>311.91415568965073</v>
      </c>
      <c r="L4316" s="16">
        <f ca="1">J4316*Table3[[#This Row],[QUANTITY]]</f>
        <v>165</v>
      </c>
      <c r="M4316" s="16">
        <f ca="1">K4316*Table3[[#This Row],[QUANTITY]]*(1-Table3[[#This Row],[DISCOUNT %]])</f>
        <v>4617.9786001906723</v>
      </c>
      <c r="N4316" s="3">
        <f>DAY(Table3[[#This Row],[DATE]])</f>
        <v>24</v>
      </c>
      <c r="O4316" s="3" t="str">
        <f>TEXT(Table3[[#This Row],[DATE]],"mmm")</f>
        <v>Oct</v>
      </c>
      <c r="P4316" s="3">
        <f>YEAR(Table3[[#This Row],[DATE]])</f>
        <v>2032</v>
      </c>
    </row>
    <row r="4317" spans="1:16" x14ac:dyDescent="0.3">
      <c r="A4317" s="6">
        <v>48512</v>
      </c>
      <c r="B4317" s="7" t="s">
        <v>1172</v>
      </c>
      <c r="C4317" s="9">
        <f t="shared" ca="1" si="134"/>
        <v>8</v>
      </c>
      <c r="D4317" s="9" t="s">
        <v>2117</v>
      </c>
      <c r="E4317" s="9" t="s">
        <v>2116</v>
      </c>
      <c r="F4317" s="10">
        <f t="shared" ca="1" si="135"/>
        <v>9.3851408918868312E-2</v>
      </c>
      <c r="G4317" s="3" t="str">
        <f>VLOOKUP(Table3[[#This Row],[PRODUCT ID]],Table1[[PRODUCT]:[SELLING PRICE]],1,FALSE)</f>
        <v>Product120</v>
      </c>
      <c r="H4317" s="3" t="str">
        <f>VLOOKUP(Table3[[#This Row],[PRODUCT ID]],Table1[[PRODUCT]:[SELLING PRICE]],2,FALSE)</f>
        <v>Category4</v>
      </c>
      <c r="I4317" s="3" t="str">
        <f>VLOOKUP(Table3[[#This Row],[PRODUCT ID]],Table1[[PRODUCT]:[SELLING PRICE]],3,FALSE)</f>
        <v>Ft</v>
      </c>
      <c r="J4317" s="16">
        <f ca="1">VLOOKUP(Table3[[#This Row],[PRODUCT ID]],Table1[[PRODUCT]:[SELLING PRICE]],4,FALSE)</f>
        <v>231</v>
      </c>
      <c r="K4317" s="16">
        <f ca="1">VLOOKUP(Table3[[#This Row],[PRODUCT ID]],Table1[[PRODUCT]:[SELLING PRICE]],5,FALSE)</f>
        <v>136.92635536249409</v>
      </c>
      <c r="L4317" s="16">
        <f ca="1">J4317*Table3[[#This Row],[QUANTITY]]</f>
        <v>1848</v>
      </c>
      <c r="M4317" s="16">
        <f ca="1">K4317*Table3[[#This Row],[QUANTITY]]*(1-Table3[[#This Row],[DISCOUNT %]])</f>
        <v>992.60499194878707</v>
      </c>
      <c r="N4317" s="3">
        <f>DAY(Table3[[#This Row],[DATE]])</f>
        <v>25</v>
      </c>
      <c r="O4317" s="3" t="str">
        <f>TEXT(Table3[[#This Row],[DATE]],"mmm")</f>
        <v>Oct</v>
      </c>
      <c r="P4317" s="3">
        <f>YEAR(Table3[[#This Row],[DATE]])</f>
        <v>2032</v>
      </c>
    </row>
    <row r="4318" spans="1:16" x14ac:dyDescent="0.3">
      <c r="A4318" s="6">
        <v>48513</v>
      </c>
      <c r="B4318" s="7" t="s">
        <v>1173</v>
      </c>
      <c r="C4318" s="9">
        <f t="shared" ca="1" si="134"/>
        <v>10</v>
      </c>
      <c r="D4318" s="9" t="s">
        <v>2116</v>
      </c>
      <c r="E4318" s="9" t="s">
        <v>2118</v>
      </c>
      <c r="F4318" s="10">
        <f t="shared" ca="1" si="135"/>
        <v>7.7685842889349557E-2</v>
      </c>
      <c r="G4318" s="3" t="str">
        <f>VLOOKUP(Table3[[#This Row],[PRODUCT ID]],Table1[[PRODUCT]:[SELLING PRICE]],1,FALSE)</f>
        <v>Product121</v>
      </c>
      <c r="H4318" s="3" t="str">
        <f>VLOOKUP(Table3[[#This Row],[PRODUCT ID]],Table1[[PRODUCT]:[SELLING PRICE]],2,FALSE)</f>
        <v>Category1</v>
      </c>
      <c r="I4318" s="3" t="str">
        <f>VLOOKUP(Table3[[#This Row],[PRODUCT ID]],Table1[[PRODUCT]:[SELLING PRICE]],3,FALSE)</f>
        <v>No</v>
      </c>
      <c r="J4318" s="16">
        <f ca="1">VLOOKUP(Table3[[#This Row],[PRODUCT ID]],Table1[[PRODUCT]:[SELLING PRICE]],4,FALSE)</f>
        <v>179</v>
      </c>
      <c r="K4318" s="16">
        <f ca="1">VLOOKUP(Table3[[#This Row],[PRODUCT ID]],Table1[[PRODUCT]:[SELLING PRICE]],5,FALSE)</f>
        <v>50.278978874354678</v>
      </c>
      <c r="L4318" s="16">
        <f ca="1">J4318*Table3[[#This Row],[QUANTITY]]</f>
        <v>1790</v>
      </c>
      <c r="M4318" s="16">
        <f ca="1">K4318*Table3[[#This Row],[QUANTITY]]*(1-Table3[[#This Row],[DISCOUNT %]])</f>
        <v>463.73014020884631</v>
      </c>
      <c r="N4318" s="3">
        <f>DAY(Table3[[#This Row],[DATE]])</f>
        <v>26</v>
      </c>
      <c r="O4318" s="3" t="str">
        <f>TEXT(Table3[[#This Row],[DATE]],"mmm")</f>
        <v>Oct</v>
      </c>
      <c r="P4318" s="3">
        <f>YEAR(Table3[[#This Row],[DATE]])</f>
        <v>2032</v>
      </c>
    </row>
    <row r="4319" spans="1:16" x14ac:dyDescent="0.3">
      <c r="A4319" s="6">
        <v>48514</v>
      </c>
      <c r="B4319" s="7" t="s">
        <v>1174</v>
      </c>
      <c r="C4319" s="9">
        <f t="shared" ca="1" si="134"/>
        <v>6</v>
      </c>
      <c r="D4319" s="9" t="s">
        <v>2116</v>
      </c>
      <c r="E4319" s="9" t="s">
        <v>2116</v>
      </c>
      <c r="F4319" s="10">
        <f t="shared" ca="1" si="135"/>
        <v>9.4069288053919883E-2</v>
      </c>
      <c r="G4319" s="3" t="str">
        <f>VLOOKUP(Table3[[#This Row],[PRODUCT ID]],Table1[[PRODUCT]:[SELLING PRICE]],1,FALSE)</f>
        <v>Product122</v>
      </c>
      <c r="H4319" s="3" t="str">
        <f>VLOOKUP(Table3[[#This Row],[PRODUCT ID]],Table1[[PRODUCT]:[SELLING PRICE]],2,FALSE)</f>
        <v>Category2</v>
      </c>
      <c r="I4319" s="3" t="str">
        <f>VLOOKUP(Table3[[#This Row],[PRODUCT ID]],Table1[[PRODUCT]:[SELLING PRICE]],3,FALSE)</f>
        <v>Kg</v>
      </c>
      <c r="J4319" s="16">
        <f ca="1">VLOOKUP(Table3[[#This Row],[PRODUCT ID]],Table1[[PRODUCT]:[SELLING PRICE]],4,FALSE)</f>
        <v>87</v>
      </c>
      <c r="K4319" s="16">
        <f ca="1">VLOOKUP(Table3[[#This Row],[PRODUCT ID]],Table1[[PRODUCT]:[SELLING PRICE]],5,FALSE)</f>
        <v>245.09413887995944</v>
      </c>
      <c r="L4319" s="16">
        <f ca="1">J4319*Table3[[#This Row],[QUANTITY]]</f>
        <v>522</v>
      </c>
      <c r="M4319" s="16">
        <f ca="1">K4319*Table3[[#This Row],[QUANTITY]]*(1-Table3[[#This Row],[DISCOUNT %]])</f>
        <v>1332.2298463759985</v>
      </c>
      <c r="N4319" s="3">
        <f>DAY(Table3[[#This Row],[DATE]])</f>
        <v>27</v>
      </c>
      <c r="O4319" s="3" t="str">
        <f>TEXT(Table3[[#This Row],[DATE]],"mmm")</f>
        <v>Oct</v>
      </c>
      <c r="P4319" s="3">
        <f>YEAR(Table3[[#This Row],[DATE]])</f>
        <v>2032</v>
      </c>
    </row>
    <row r="4320" spans="1:16" x14ac:dyDescent="0.3">
      <c r="A4320" s="6">
        <v>48515</v>
      </c>
      <c r="B4320" s="7" t="s">
        <v>1175</v>
      </c>
      <c r="C4320" s="9">
        <f t="shared" ca="1" si="134"/>
        <v>6</v>
      </c>
      <c r="D4320" s="9" t="s">
        <v>2116</v>
      </c>
      <c r="E4320" s="9" t="s">
        <v>2116</v>
      </c>
      <c r="F4320" s="10">
        <f t="shared" ca="1" si="135"/>
        <v>2.5944055848107307E-2</v>
      </c>
      <c r="G4320" s="3" t="str">
        <f>VLOOKUP(Table3[[#This Row],[PRODUCT ID]],Table1[[PRODUCT]:[SELLING PRICE]],1,FALSE)</f>
        <v>Product123</v>
      </c>
      <c r="H4320" s="3" t="str">
        <f>VLOOKUP(Table3[[#This Row],[PRODUCT ID]],Table1[[PRODUCT]:[SELLING PRICE]],2,FALSE)</f>
        <v>Category3</v>
      </c>
      <c r="I4320" s="3" t="str">
        <f>VLOOKUP(Table3[[#This Row],[PRODUCT ID]],Table1[[PRODUCT]:[SELLING PRICE]],3,FALSE)</f>
        <v>Kg</v>
      </c>
      <c r="J4320" s="16">
        <f ca="1">VLOOKUP(Table3[[#This Row],[PRODUCT ID]],Table1[[PRODUCT]:[SELLING PRICE]],4,FALSE)</f>
        <v>37</v>
      </c>
      <c r="K4320" s="16">
        <f ca="1">VLOOKUP(Table3[[#This Row],[PRODUCT ID]],Table1[[PRODUCT]:[SELLING PRICE]],5,FALSE)</f>
        <v>59.497794840112057</v>
      </c>
      <c r="L4320" s="16">
        <f ca="1">J4320*Table3[[#This Row],[QUANTITY]]</f>
        <v>222</v>
      </c>
      <c r="M4320" s="16">
        <f ca="1">K4320*Table3[[#This Row],[QUANTITY]]*(1-Table3[[#This Row],[DISCOUNT %]])</f>
        <v>347.72508436764576</v>
      </c>
      <c r="N4320" s="3">
        <f>DAY(Table3[[#This Row],[DATE]])</f>
        <v>28</v>
      </c>
      <c r="O4320" s="3" t="str">
        <f>TEXT(Table3[[#This Row],[DATE]],"mmm")</f>
        <v>Oct</v>
      </c>
      <c r="P4320" s="3">
        <f>YEAR(Table3[[#This Row],[DATE]])</f>
        <v>2032</v>
      </c>
    </row>
    <row r="4321" spans="1:16" x14ac:dyDescent="0.3">
      <c r="A4321" s="6">
        <v>48516</v>
      </c>
      <c r="B4321" s="7" t="s">
        <v>1176</v>
      </c>
      <c r="C4321" s="9">
        <f t="shared" ca="1" si="134"/>
        <v>9</v>
      </c>
      <c r="D4321" s="9" t="s">
        <v>2116</v>
      </c>
      <c r="E4321" s="9" t="s">
        <v>2116</v>
      </c>
      <c r="F4321" s="10">
        <f t="shared" ca="1" si="135"/>
        <v>6.9363509727397119E-2</v>
      </c>
      <c r="G4321" s="3" t="str">
        <f>VLOOKUP(Table3[[#This Row],[PRODUCT ID]],Table1[[PRODUCT]:[SELLING PRICE]],1,FALSE)</f>
        <v>Product124</v>
      </c>
      <c r="H4321" s="3" t="str">
        <f>VLOOKUP(Table3[[#This Row],[PRODUCT ID]],Table1[[PRODUCT]:[SELLING PRICE]],2,FALSE)</f>
        <v>Category4</v>
      </c>
      <c r="I4321" s="3" t="str">
        <f>VLOOKUP(Table3[[#This Row],[PRODUCT ID]],Table1[[PRODUCT]:[SELLING PRICE]],3,FALSE)</f>
        <v>Lt</v>
      </c>
      <c r="J4321" s="16">
        <f ca="1">VLOOKUP(Table3[[#This Row],[PRODUCT ID]],Table1[[PRODUCT]:[SELLING PRICE]],4,FALSE)</f>
        <v>190</v>
      </c>
      <c r="K4321" s="16">
        <f ca="1">VLOOKUP(Table3[[#This Row],[PRODUCT ID]],Table1[[PRODUCT]:[SELLING PRICE]],5,FALSE)</f>
        <v>219.1449320029497</v>
      </c>
      <c r="L4321" s="16">
        <f ca="1">J4321*Table3[[#This Row],[QUANTITY]]</f>
        <v>1710</v>
      </c>
      <c r="M4321" s="16">
        <f ca="1">K4321*Table3[[#This Row],[QUANTITY]]*(1-Table3[[#This Row],[DISCOUNT %]])</f>
        <v>1835.4984334222797</v>
      </c>
      <c r="N4321" s="3">
        <f>DAY(Table3[[#This Row],[DATE]])</f>
        <v>29</v>
      </c>
      <c r="O4321" s="3" t="str">
        <f>TEXT(Table3[[#This Row],[DATE]],"mmm")</f>
        <v>Oct</v>
      </c>
      <c r="P4321" s="3">
        <f>YEAR(Table3[[#This Row],[DATE]])</f>
        <v>2032</v>
      </c>
    </row>
    <row r="4322" spans="1:16" x14ac:dyDescent="0.3">
      <c r="A4322" s="6">
        <v>48517</v>
      </c>
      <c r="B4322" s="7" t="s">
        <v>1177</v>
      </c>
      <c r="C4322" s="9">
        <f t="shared" ca="1" si="134"/>
        <v>3</v>
      </c>
      <c r="D4322" s="9" t="s">
        <v>2115</v>
      </c>
      <c r="E4322" s="9" t="s">
        <v>2116</v>
      </c>
      <c r="F4322" s="10">
        <f t="shared" ca="1" si="135"/>
        <v>3.3356601036276225E-2</v>
      </c>
      <c r="G4322" s="3" t="str">
        <f>VLOOKUP(Table3[[#This Row],[PRODUCT ID]],Table1[[PRODUCT]:[SELLING PRICE]],1,FALSE)</f>
        <v>Product125</v>
      </c>
      <c r="H4322" s="3" t="str">
        <f>VLOOKUP(Table3[[#This Row],[PRODUCT ID]],Table1[[PRODUCT]:[SELLING PRICE]],2,FALSE)</f>
        <v>Category5</v>
      </c>
      <c r="I4322" s="3" t="str">
        <f>VLOOKUP(Table3[[#This Row],[PRODUCT ID]],Table1[[PRODUCT]:[SELLING PRICE]],3,FALSE)</f>
        <v>Kg</v>
      </c>
      <c r="J4322" s="16">
        <f ca="1">VLOOKUP(Table3[[#This Row],[PRODUCT ID]],Table1[[PRODUCT]:[SELLING PRICE]],4,FALSE)</f>
        <v>119</v>
      </c>
      <c r="K4322" s="16">
        <f ca="1">VLOOKUP(Table3[[#This Row],[PRODUCT ID]],Table1[[PRODUCT]:[SELLING PRICE]],5,FALSE)</f>
        <v>265.79913890013245</v>
      </c>
      <c r="L4322" s="16">
        <f ca="1">J4322*Table3[[#This Row],[QUANTITY]]</f>
        <v>357</v>
      </c>
      <c r="M4322" s="16">
        <f ca="1">K4322*Table3[[#This Row],[QUANTITY]]*(1-Table3[[#This Row],[DISCOUNT %]])</f>
        <v>770.79894920416484</v>
      </c>
      <c r="N4322" s="3">
        <f>DAY(Table3[[#This Row],[DATE]])</f>
        <v>30</v>
      </c>
      <c r="O4322" s="3" t="str">
        <f>TEXT(Table3[[#This Row],[DATE]],"mmm")</f>
        <v>Oct</v>
      </c>
      <c r="P4322" s="3">
        <f>YEAR(Table3[[#This Row],[DATE]])</f>
        <v>2032</v>
      </c>
    </row>
    <row r="4323" spans="1:16" x14ac:dyDescent="0.3">
      <c r="A4323" s="6">
        <v>48518</v>
      </c>
      <c r="B4323" s="7" t="s">
        <v>1178</v>
      </c>
      <c r="C4323" s="9">
        <f t="shared" ca="1" si="134"/>
        <v>3</v>
      </c>
      <c r="D4323" s="9" t="s">
        <v>2116</v>
      </c>
      <c r="E4323" s="9" t="s">
        <v>2116</v>
      </c>
      <c r="F4323" s="10">
        <f t="shared" ca="1" si="135"/>
        <v>7.825543031365681E-2</v>
      </c>
      <c r="G4323" s="3" t="str">
        <f>VLOOKUP(Table3[[#This Row],[PRODUCT ID]],Table1[[PRODUCT]:[SELLING PRICE]],1,FALSE)</f>
        <v>Product126</v>
      </c>
      <c r="H4323" s="3" t="str">
        <f>VLOOKUP(Table3[[#This Row],[PRODUCT ID]],Table1[[PRODUCT]:[SELLING PRICE]],2,FALSE)</f>
        <v>Category1</v>
      </c>
      <c r="I4323" s="3" t="str">
        <f>VLOOKUP(Table3[[#This Row],[PRODUCT ID]],Table1[[PRODUCT]:[SELLING PRICE]],3,FALSE)</f>
        <v>Lt</v>
      </c>
      <c r="J4323" s="16">
        <f ca="1">VLOOKUP(Table3[[#This Row],[PRODUCT ID]],Table1[[PRODUCT]:[SELLING PRICE]],4,FALSE)</f>
        <v>219</v>
      </c>
      <c r="K4323" s="16">
        <f ca="1">VLOOKUP(Table3[[#This Row],[PRODUCT ID]],Table1[[PRODUCT]:[SELLING PRICE]],5,FALSE)</f>
        <v>220.79836682949241</v>
      </c>
      <c r="L4323" s="16">
        <f ca="1">J4323*Table3[[#This Row],[QUANTITY]]</f>
        <v>657</v>
      </c>
      <c r="M4323" s="16">
        <f ca="1">K4323*Table3[[#This Row],[QUANTITY]]*(1-Table3[[#This Row],[DISCOUNT %]])</f>
        <v>610.55908686209352</v>
      </c>
      <c r="N4323" s="3">
        <f>DAY(Table3[[#This Row],[DATE]])</f>
        <v>31</v>
      </c>
      <c r="O4323" s="3" t="str">
        <f>TEXT(Table3[[#This Row],[DATE]],"mmm")</f>
        <v>Oct</v>
      </c>
      <c r="P4323" s="3">
        <f>YEAR(Table3[[#This Row],[DATE]])</f>
        <v>2032</v>
      </c>
    </row>
    <row r="4324" spans="1:16" x14ac:dyDescent="0.3">
      <c r="A4324" s="6">
        <v>48519</v>
      </c>
      <c r="B4324" s="7" t="s">
        <v>1179</v>
      </c>
      <c r="C4324" s="9">
        <f t="shared" ca="1" si="134"/>
        <v>12</v>
      </c>
      <c r="D4324" s="9" t="s">
        <v>2117</v>
      </c>
      <c r="E4324" s="9" t="s">
        <v>2118</v>
      </c>
      <c r="F4324" s="10">
        <f t="shared" ca="1" si="135"/>
        <v>6.4372977586239652E-2</v>
      </c>
      <c r="G4324" s="3" t="str">
        <f>VLOOKUP(Table3[[#This Row],[PRODUCT ID]],Table1[[PRODUCT]:[SELLING PRICE]],1,FALSE)</f>
        <v>Product127</v>
      </c>
      <c r="H4324" s="3" t="str">
        <f>VLOOKUP(Table3[[#This Row],[PRODUCT ID]],Table1[[PRODUCT]:[SELLING PRICE]],2,FALSE)</f>
        <v>Category2</v>
      </c>
      <c r="I4324" s="3" t="str">
        <f>VLOOKUP(Table3[[#This Row],[PRODUCT ID]],Table1[[PRODUCT]:[SELLING PRICE]],3,FALSE)</f>
        <v>Ft</v>
      </c>
      <c r="J4324" s="16">
        <f ca="1">VLOOKUP(Table3[[#This Row],[PRODUCT ID]],Table1[[PRODUCT]:[SELLING PRICE]],4,FALSE)</f>
        <v>168</v>
      </c>
      <c r="K4324" s="16">
        <f ca="1">VLOOKUP(Table3[[#This Row],[PRODUCT ID]],Table1[[PRODUCT]:[SELLING PRICE]],5,FALSE)</f>
        <v>308.77805217920661</v>
      </c>
      <c r="L4324" s="16">
        <f ca="1">J4324*Table3[[#This Row],[QUANTITY]]</f>
        <v>2016</v>
      </c>
      <c r="M4324" s="16">
        <f ca="1">K4324*Table3[[#This Row],[QUANTITY]]*(1-Table3[[#This Row],[DISCOUNT %]])</f>
        <v>3466.8130745658218</v>
      </c>
      <c r="N4324" s="3">
        <f>DAY(Table3[[#This Row],[DATE]])</f>
        <v>1</v>
      </c>
      <c r="O4324" s="3" t="str">
        <f>TEXT(Table3[[#This Row],[DATE]],"mmm")</f>
        <v>Nov</v>
      </c>
      <c r="P4324" s="3">
        <f>YEAR(Table3[[#This Row],[DATE]])</f>
        <v>2032</v>
      </c>
    </row>
    <row r="4325" spans="1:16" x14ac:dyDescent="0.3">
      <c r="A4325" s="6">
        <v>48520</v>
      </c>
      <c r="B4325" s="7" t="s">
        <v>1180</v>
      </c>
      <c r="C4325" s="9">
        <f t="shared" ca="1" si="134"/>
        <v>4</v>
      </c>
      <c r="D4325" s="9" t="s">
        <v>2115</v>
      </c>
      <c r="E4325" s="9" t="s">
        <v>2118</v>
      </c>
      <c r="F4325" s="10">
        <f t="shared" ca="1" si="135"/>
        <v>1.9160056731106181E-2</v>
      </c>
      <c r="G4325" s="3" t="str">
        <f>VLOOKUP(Table3[[#This Row],[PRODUCT ID]],Table1[[PRODUCT]:[SELLING PRICE]],1,FALSE)</f>
        <v>Product128</v>
      </c>
      <c r="H4325" s="3" t="str">
        <f>VLOOKUP(Table3[[#This Row],[PRODUCT ID]],Table1[[PRODUCT]:[SELLING PRICE]],2,FALSE)</f>
        <v>Category3</v>
      </c>
      <c r="I4325" s="3" t="str">
        <f>VLOOKUP(Table3[[#This Row],[PRODUCT ID]],Table1[[PRODUCT]:[SELLING PRICE]],3,FALSE)</f>
        <v>Kg</v>
      </c>
      <c r="J4325" s="16">
        <f ca="1">VLOOKUP(Table3[[#This Row],[PRODUCT ID]],Table1[[PRODUCT]:[SELLING PRICE]],4,FALSE)</f>
        <v>23</v>
      </c>
      <c r="K4325" s="16">
        <f ca="1">VLOOKUP(Table3[[#This Row],[PRODUCT ID]],Table1[[PRODUCT]:[SELLING PRICE]],5,FALSE)</f>
        <v>131.07081205390443</v>
      </c>
      <c r="L4325" s="16">
        <f ca="1">J4325*Table3[[#This Row],[QUANTITY]]</f>
        <v>92</v>
      </c>
      <c r="M4325" s="16">
        <f ca="1">K4325*Table3[[#This Row],[QUANTITY]]*(1-Table3[[#This Row],[DISCOUNT %]])</f>
        <v>514.2379514366379</v>
      </c>
      <c r="N4325" s="3">
        <f>DAY(Table3[[#This Row],[DATE]])</f>
        <v>2</v>
      </c>
      <c r="O4325" s="3" t="str">
        <f>TEXT(Table3[[#This Row],[DATE]],"mmm")</f>
        <v>Nov</v>
      </c>
      <c r="P4325" s="3">
        <f>YEAR(Table3[[#This Row],[DATE]])</f>
        <v>2032</v>
      </c>
    </row>
    <row r="4326" spans="1:16" x14ac:dyDescent="0.3">
      <c r="A4326" s="6">
        <v>48521</v>
      </c>
      <c r="B4326" s="7" t="s">
        <v>1181</v>
      </c>
      <c r="C4326" s="9">
        <f t="shared" ca="1" si="134"/>
        <v>1</v>
      </c>
      <c r="D4326" s="9" t="s">
        <v>2115</v>
      </c>
      <c r="E4326" s="9" t="s">
        <v>2116</v>
      </c>
      <c r="F4326" s="10">
        <f t="shared" ca="1" si="135"/>
        <v>5.2517086463165531E-2</v>
      </c>
      <c r="G4326" s="3" t="str">
        <f>VLOOKUP(Table3[[#This Row],[PRODUCT ID]],Table1[[PRODUCT]:[SELLING PRICE]],1,FALSE)</f>
        <v>Product129</v>
      </c>
      <c r="H4326" s="3" t="str">
        <f>VLOOKUP(Table3[[#This Row],[PRODUCT ID]],Table1[[PRODUCT]:[SELLING PRICE]],2,FALSE)</f>
        <v>Category4</v>
      </c>
      <c r="I4326" s="3" t="str">
        <f>VLOOKUP(Table3[[#This Row],[PRODUCT ID]],Table1[[PRODUCT]:[SELLING PRICE]],3,FALSE)</f>
        <v>No</v>
      </c>
      <c r="J4326" s="16">
        <f ca="1">VLOOKUP(Table3[[#This Row],[PRODUCT ID]],Table1[[PRODUCT]:[SELLING PRICE]],4,FALSE)</f>
        <v>160</v>
      </c>
      <c r="K4326" s="16">
        <f ca="1">VLOOKUP(Table3[[#This Row],[PRODUCT ID]],Table1[[PRODUCT]:[SELLING PRICE]],5,FALSE)</f>
        <v>93.540589626261919</v>
      </c>
      <c r="L4326" s="16">
        <f ca="1">J4326*Table3[[#This Row],[QUANTITY]]</f>
        <v>160</v>
      </c>
      <c r="M4326" s="16">
        <f ca="1">K4326*Table3[[#This Row],[QUANTITY]]*(1-Table3[[#This Row],[DISCOUNT %]])</f>
        <v>88.628110393044039</v>
      </c>
      <c r="N4326" s="3">
        <f>DAY(Table3[[#This Row],[DATE]])</f>
        <v>3</v>
      </c>
      <c r="O4326" s="3" t="str">
        <f>TEXT(Table3[[#This Row],[DATE]],"mmm")</f>
        <v>Nov</v>
      </c>
      <c r="P4326" s="3">
        <f>YEAR(Table3[[#This Row],[DATE]])</f>
        <v>2032</v>
      </c>
    </row>
    <row r="4327" spans="1:16" x14ac:dyDescent="0.3">
      <c r="A4327" s="6">
        <v>48522</v>
      </c>
      <c r="B4327" s="7" t="s">
        <v>1182</v>
      </c>
      <c r="C4327" s="9">
        <f t="shared" ca="1" si="134"/>
        <v>1</v>
      </c>
      <c r="D4327" s="9" t="s">
        <v>2115</v>
      </c>
      <c r="E4327" s="9" t="s">
        <v>2116</v>
      </c>
      <c r="F4327" s="10">
        <f t="shared" ca="1" si="135"/>
        <v>3.9979957634594811E-2</v>
      </c>
      <c r="G4327" s="3" t="str">
        <f>VLOOKUP(Table3[[#This Row],[PRODUCT ID]],Table1[[PRODUCT]:[SELLING PRICE]],1,FALSE)</f>
        <v>Product130</v>
      </c>
      <c r="H4327" s="3" t="str">
        <f>VLOOKUP(Table3[[#This Row],[PRODUCT ID]],Table1[[PRODUCT]:[SELLING PRICE]],2,FALSE)</f>
        <v>Category5</v>
      </c>
      <c r="I4327" s="3" t="str">
        <f>VLOOKUP(Table3[[#This Row],[PRODUCT ID]],Table1[[PRODUCT]:[SELLING PRICE]],3,FALSE)</f>
        <v>No</v>
      </c>
      <c r="J4327" s="16">
        <f ca="1">VLOOKUP(Table3[[#This Row],[PRODUCT ID]],Table1[[PRODUCT]:[SELLING PRICE]],4,FALSE)</f>
        <v>28</v>
      </c>
      <c r="K4327" s="16">
        <f ca="1">VLOOKUP(Table3[[#This Row],[PRODUCT ID]],Table1[[PRODUCT]:[SELLING PRICE]],5,FALSE)</f>
        <v>176.08075841364374</v>
      </c>
      <c r="L4327" s="16">
        <f ca="1">J4327*Table3[[#This Row],[QUANTITY]]</f>
        <v>28</v>
      </c>
      <c r="M4327" s="16">
        <f ca="1">K4327*Table3[[#This Row],[QUANTITY]]*(1-Table3[[#This Row],[DISCOUNT %]])</f>
        <v>169.04105715199893</v>
      </c>
      <c r="N4327" s="3">
        <f>DAY(Table3[[#This Row],[DATE]])</f>
        <v>4</v>
      </c>
      <c r="O4327" s="3" t="str">
        <f>TEXT(Table3[[#This Row],[DATE]],"mmm")</f>
        <v>Nov</v>
      </c>
      <c r="P4327" s="3">
        <f>YEAR(Table3[[#This Row],[DATE]])</f>
        <v>2032</v>
      </c>
    </row>
    <row r="4328" spans="1:16" x14ac:dyDescent="0.3">
      <c r="A4328" s="6">
        <v>48523</v>
      </c>
      <c r="B4328" s="7" t="s">
        <v>1183</v>
      </c>
      <c r="C4328" s="9">
        <f t="shared" ca="1" si="134"/>
        <v>6</v>
      </c>
      <c r="D4328" s="9" t="s">
        <v>2116</v>
      </c>
      <c r="E4328" s="9" t="s">
        <v>2116</v>
      </c>
      <c r="F4328" s="10">
        <f t="shared" ca="1" si="135"/>
        <v>7.4595658522814565E-2</v>
      </c>
      <c r="G4328" s="3" t="str">
        <f>VLOOKUP(Table3[[#This Row],[PRODUCT ID]],Table1[[PRODUCT]:[SELLING PRICE]],1,FALSE)</f>
        <v>Product131</v>
      </c>
      <c r="H4328" s="3" t="str">
        <f>VLOOKUP(Table3[[#This Row],[PRODUCT ID]],Table1[[PRODUCT]:[SELLING PRICE]],2,FALSE)</f>
        <v>Category1</v>
      </c>
      <c r="I4328" s="3" t="str">
        <f>VLOOKUP(Table3[[#This Row],[PRODUCT ID]],Table1[[PRODUCT]:[SELLING PRICE]],3,FALSE)</f>
        <v>Ft</v>
      </c>
      <c r="J4328" s="16">
        <f ca="1">VLOOKUP(Table3[[#This Row],[PRODUCT ID]],Table1[[PRODUCT]:[SELLING PRICE]],4,FALSE)</f>
        <v>182</v>
      </c>
      <c r="K4328" s="16">
        <f ca="1">VLOOKUP(Table3[[#This Row],[PRODUCT ID]],Table1[[PRODUCT]:[SELLING PRICE]],5,FALSE)</f>
        <v>74.252124688824267</v>
      </c>
      <c r="L4328" s="16">
        <f ca="1">J4328*Table3[[#This Row],[QUANTITY]]</f>
        <v>1092</v>
      </c>
      <c r="M4328" s="16">
        <f ca="1">K4328*Table3[[#This Row],[QUANTITY]]*(1-Table3[[#This Row],[DISCOUNT %]])</f>
        <v>412.27943130565967</v>
      </c>
      <c r="N4328" s="3">
        <f>DAY(Table3[[#This Row],[DATE]])</f>
        <v>5</v>
      </c>
      <c r="O4328" s="3" t="str">
        <f>TEXT(Table3[[#This Row],[DATE]],"mmm")</f>
        <v>Nov</v>
      </c>
      <c r="P4328" s="3">
        <f>YEAR(Table3[[#This Row],[DATE]])</f>
        <v>2032</v>
      </c>
    </row>
    <row r="4329" spans="1:16" x14ac:dyDescent="0.3">
      <c r="A4329" s="6">
        <v>48524</v>
      </c>
      <c r="B4329" s="7" t="s">
        <v>1184</v>
      </c>
      <c r="C4329" s="9">
        <f t="shared" ca="1" si="134"/>
        <v>9</v>
      </c>
      <c r="D4329" s="9" t="s">
        <v>2116</v>
      </c>
      <c r="E4329" s="9" t="s">
        <v>2116</v>
      </c>
      <c r="F4329" s="10">
        <f t="shared" ca="1" si="135"/>
        <v>4.4390975033520685E-2</v>
      </c>
      <c r="G4329" s="3" t="str">
        <f>VLOOKUP(Table3[[#This Row],[PRODUCT ID]],Table1[[PRODUCT]:[SELLING PRICE]],1,FALSE)</f>
        <v>Product132</v>
      </c>
      <c r="H4329" s="3" t="str">
        <f>VLOOKUP(Table3[[#This Row],[PRODUCT ID]],Table1[[PRODUCT]:[SELLING PRICE]],2,FALSE)</f>
        <v>Category2</v>
      </c>
      <c r="I4329" s="3" t="str">
        <f>VLOOKUP(Table3[[#This Row],[PRODUCT ID]],Table1[[PRODUCT]:[SELLING PRICE]],3,FALSE)</f>
        <v>No</v>
      </c>
      <c r="J4329" s="16">
        <f ca="1">VLOOKUP(Table3[[#This Row],[PRODUCT ID]],Table1[[PRODUCT]:[SELLING PRICE]],4,FALSE)</f>
        <v>190</v>
      </c>
      <c r="K4329" s="16">
        <f ca="1">VLOOKUP(Table3[[#This Row],[PRODUCT ID]],Table1[[PRODUCT]:[SELLING PRICE]],5,FALSE)</f>
        <v>233.84629961139345</v>
      </c>
      <c r="L4329" s="16">
        <f ca="1">J4329*Table3[[#This Row],[QUANTITY]]</f>
        <v>1710</v>
      </c>
      <c r="M4329" s="16">
        <f ca="1">K4329*Table3[[#This Row],[QUANTITY]]*(1-Table3[[#This Row],[DISCOUNT %]])</f>
        <v>2011.1907092729657</v>
      </c>
      <c r="N4329" s="3">
        <f>DAY(Table3[[#This Row],[DATE]])</f>
        <v>6</v>
      </c>
      <c r="O4329" s="3" t="str">
        <f>TEXT(Table3[[#This Row],[DATE]],"mmm")</f>
        <v>Nov</v>
      </c>
      <c r="P4329" s="3">
        <f>YEAR(Table3[[#This Row],[DATE]])</f>
        <v>2032</v>
      </c>
    </row>
    <row r="4330" spans="1:16" x14ac:dyDescent="0.3">
      <c r="A4330" s="6">
        <v>48525</v>
      </c>
      <c r="B4330" s="7" t="s">
        <v>1185</v>
      </c>
      <c r="C4330" s="9">
        <f t="shared" ca="1" si="134"/>
        <v>12</v>
      </c>
      <c r="D4330" s="9" t="s">
        <v>2116</v>
      </c>
      <c r="E4330" s="9" t="s">
        <v>2118</v>
      </c>
      <c r="F4330" s="10">
        <f t="shared" ca="1" si="135"/>
        <v>8.3388050246312698E-2</v>
      </c>
      <c r="G4330" s="3" t="str">
        <f>VLOOKUP(Table3[[#This Row],[PRODUCT ID]],Table1[[PRODUCT]:[SELLING PRICE]],1,FALSE)</f>
        <v>Product133</v>
      </c>
      <c r="H4330" s="3" t="str">
        <f>VLOOKUP(Table3[[#This Row],[PRODUCT ID]],Table1[[PRODUCT]:[SELLING PRICE]],2,FALSE)</f>
        <v>Category3</v>
      </c>
      <c r="I4330" s="3" t="str">
        <f>VLOOKUP(Table3[[#This Row],[PRODUCT ID]],Table1[[PRODUCT]:[SELLING PRICE]],3,FALSE)</f>
        <v>Kg</v>
      </c>
      <c r="J4330" s="16">
        <f ca="1">VLOOKUP(Table3[[#This Row],[PRODUCT ID]],Table1[[PRODUCT]:[SELLING PRICE]],4,FALSE)</f>
        <v>152</v>
      </c>
      <c r="K4330" s="16">
        <f ca="1">VLOOKUP(Table3[[#This Row],[PRODUCT ID]],Table1[[PRODUCT]:[SELLING PRICE]],5,FALSE)</f>
        <v>279.61675222606192</v>
      </c>
      <c r="L4330" s="16">
        <f ca="1">J4330*Table3[[#This Row],[QUANTITY]]</f>
        <v>1824</v>
      </c>
      <c r="M4330" s="16">
        <f ca="1">K4330*Table3[[#This Row],[QUANTITY]]*(1-Table3[[#This Row],[DISCOUNT %]])</f>
        <v>3075.600677300692</v>
      </c>
      <c r="N4330" s="3">
        <f>DAY(Table3[[#This Row],[DATE]])</f>
        <v>7</v>
      </c>
      <c r="O4330" s="3" t="str">
        <f>TEXT(Table3[[#This Row],[DATE]],"mmm")</f>
        <v>Nov</v>
      </c>
      <c r="P4330" s="3">
        <f>YEAR(Table3[[#This Row],[DATE]])</f>
        <v>2032</v>
      </c>
    </row>
    <row r="4331" spans="1:16" x14ac:dyDescent="0.3">
      <c r="A4331" s="6">
        <v>48526</v>
      </c>
      <c r="B4331" s="7" t="s">
        <v>1186</v>
      </c>
      <c r="C4331" s="9">
        <f t="shared" ca="1" si="134"/>
        <v>13</v>
      </c>
      <c r="D4331" s="9" t="s">
        <v>2115</v>
      </c>
      <c r="E4331" s="9" t="s">
        <v>2116</v>
      </c>
      <c r="F4331" s="10">
        <f t="shared" ca="1" si="135"/>
        <v>7.3126835153633038E-2</v>
      </c>
      <c r="G4331" s="3" t="str">
        <f>VLOOKUP(Table3[[#This Row],[PRODUCT ID]],Table1[[PRODUCT]:[SELLING PRICE]],1,FALSE)</f>
        <v>Product134</v>
      </c>
      <c r="H4331" s="3" t="str">
        <f>VLOOKUP(Table3[[#This Row],[PRODUCT ID]],Table1[[PRODUCT]:[SELLING PRICE]],2,FALSE)</f>
        <v>Category4</v>
      </c>
      <c r="I4331" s="3" t="str">
        <f>VLOOKUP(Table3[[#This Row],[PRODUCT ID]],Table1[[PRODUCT]:[SELLING PRICE]],3,FALSE)</f>
        <v>Kg</v>
      </c>
      <c r="J4331" s="16">
        <f ca="1">VLOOKUP(Table3[[#This Row],[PRODUCT ID]],Table1[[PRODUCT]:[SELLING PRICE]],4,FALSE)</f>
        <v>34</v>
      </c>
      <c r="K4331" s="16">
        <f ca="1">VLOOKUP(Table3[[#This Row],[PRODUCT ID]],Table1[[PRODUCT]:[SELLING PRICE]],5,FALSE)</f>
        <v>167.08002000215529</v>
      </c>
      <c r="L4331" s="16">
        <f ca="1">J4331*Table3[[#This Row],[QUANTITY]]</f>
        <v>442</v>
      </c>
      <c r="M4331" s="16">
        <f ca="1">K4331*Table3[[#This Row],[QUANTITY]]*(1-Table3[[#This Row],[DISCOUNT %]])</f>
        <v>2013.2058299858959</v>
      </c>
      <c r="N4331" s="3">
        <f>DAY(Table3[[#This Row],[DATE]])</f>
        <v>8</v>
      </c>
      <c r="O4331" s="3" t="str">
        <f>TEXT(Table3[[#This Row],[DATE]],"mmm")</f>
        <v>Nov</v>
      </c>
      <c r="P4331" s="3">
        <f>YEAR(Table3[[#This Row],[DATE]])</f>
        <v>2032</v>
      </c>
    </row>
    <row r="4332" spans="1:16" x14ac:dyDescent="0.3">
      <c r="A4332" s="6">
        <v>48527</v>
      </c>
      <c r="B4332" s="7" t="s">
        <v>1187</v>
      </c>
      <c r="C4332" s="9">
        <f t="shared" ca="1" si="134"/>
        <v>15</v>
      </c>
      <c r="D4332" s="9" t="s">
        <v>2117</v>
      </c>
      <c r="E4332" s="9" t="s">
        <v>2116</v>
      </c>
      <c r="F4332" s="10">
        <f t="shared" ca="1" si="135"/>
        <v>3.0149738657580974E-3</v>
      </c>
      <c r="G4332" s="3" t="str">
        <f>VLOOKUP(Table3[[#This Row],[PRODUCT ID]],Table1[[PRODUCT]:[SELLING PRICE]],1,FALSE)</f>
        <v>Product135</v>
      </c>
      <c r="H4332" s="3" t="str">
        <f>VLOOKUP(Table3[[#This Row],[PRODUCT ID]],Table1[[PRODUCT]:[SELLING PRICE]],2,FALSE)</f>
        <v>Category5</v>
      </c>
      <c r="I4332" s="3" t="str">
        <f>VLOOKUP(Table3[[#This Row],[PRODUCT ID]],Table1[[PRODUCT]:[SELLING PRICE]],3,FALSE)</f>
        <v>Lt</v>
      </c>
      <c r="J4332" s="16">
        <f ca="1">VLOOKUP(Table3[[#This Row],[PRODUCT ID]],Table1[[PRODUCT]:[SELLING PRICE]],4,FALSE)</f>
        <v>81</v>
      </c>
      <c r="K4332" s="16">
        <f ca="1">VLOOKUP(Table3[[#This Row],[PRODUCT ID]],Table1[[PRODUCT]:[SELLING PRICE]],5,FALSE)</f>
        <v>82.298887539272499</v>
      </c>
      <c r="L4332" s="16">
        <f ca="1">J4332*Table3[[#This Row],[QUANTITY]]</f>
        <v>1215</v>
      </c>
      <c r="M4332" s="16">
        <f ca="1">K4332*Table3[[#This Row],[QUANTITY]]*(1-Table3[[#This Row],[DISCOUNT %]])</f>
        <v>1230.7613781624093</v>
      </c>
      <c r="N4332" s="3">
        <f>DAY(Table3[[#This Row],[DATE]])</f>
        <v>9</v>
      </c>
      <c r="O4332" s="3" t="str">
        <f>TEXT(Table3[[#This Row],[DATE]],"mmm")</f>
        <v>Nov</v>
      </c>
      <c r="P4332" s="3">
        <f>YEAR(Table3[[#This Row],[DATE]])</f>
        <v>2032</v>
      </c>
    </row>
    <row r="4333" spans="1:16" x14ac:dyDescent="0.3">
      <c r="A4333" s="6">
        <v>48528</v>
      </c>
      <c r="B4333" s="7" t="s">
        <v>1188</v>
      </c>
      <c r="C4333" s="9">
        <f t="shared" ca="1" si="134"/>
        <v>13</v>
      </c>
      <c r="D4333" s="9" t="s">
        <v>2117</v>
      </c>
      <c r="E4333" s="9" t="s">
        <v>2116</v>
      </c>
      <c r="F4333" s="10">
        <f t="shared" ca="1" si="135"/>
        <v>2.697995706358939E-2</v>
      </c>
      <c r="G4333" s="3" t="str">
        <f>VLOOKUP(Table3[[#This Row],[PRODUCT ID]],Table1[[PRODUCT]:[SELLING PRICE]],1,FALSE)</f>
        <v>Product136</v>
      </c>
      <c r="H4333" s="3" t="str">
        <f>VLOOKUP(Table3[[#This Row],[PRODUCT ID]],Table1[[PRODUCT]:[SELLING PRICE]],2,FALSE)</f>
        <v>Category1</v>
      </c>
      <c r="I4333" s="3" t="str">
        <f>VLOOKUP(Table3[[#This Row],[PRODUCT ID]],Table1[[PRODUCT]:[SELLING PRICE]],3,FALSE)</f>
        <v>Kg</v>
      </c>
      <c r="J4333" s="16">
        <f ca="1">VLOOKUP(Table3[[#This Row],[PRODUCT ID]],Table1[[PRODUCT]:[SELLING PRICE]],4,FALSE)</f>
        <v>45</v>
      </c>
      <c r="K4333" s="16">
        <f ca="1">VLOOKUP(Table3[[#This Row],[PRODUCT ID]],Table1[[PRODUCT]:[SELLING PRICE]],5,FALSE)</f>
        <v>69.417313051563497</v>
      </c>
      <c r="L4333" s="16">
        <f ca="1">J4333*Table3[[#This Row],[QUANTITY]]</f>
        <v>585</v>
      </c>
      <c r="M4333" s="16">
        <f ca="1">K4333*Table3[[#This Row],[QUANTITY]]*(1-Table3[[#This Row],[DISCOUNT %]])</f>
        <v>878.07768003751346</v>
      </c>
      <c r="N4333" s="3">
        <f>DAY(Table3[[#This Row],[DATE]])</f>
        <v>10</v>
      </c>
      <c r="O4333" s="3" t="str">
        <f>TEXT(Table3[[#This Row],[DATE]],"mmm")</f>
        <v>Nov</v>
      </c>
      <c r="P4333" s="3">
        <f>YEAR(Table3[[#This Row],[DATE]])</f>
        <v>2032</v>
      </c>
    </row>
    <row r="4334" spans="1:16" x14ac:dyDescent="0.3">
      <c r="A4334" s="6">
        <v>48529</v>
      </c>
      <c r="B4334" s="7" t="s">
        <v>1189</v>
      </c>
      <c r="C4334" s="9">
        <f t="shared" ca="1" si="134"/>
        <v>9</v>
      </c>
      <c r="D4334" s="9" t="s">
        <v>2116</v>
      </c>
      <c r="E4334" s="9" t="s">
        <v>2116</v>
      </c>
      <c r="F4334" s="10">
        <f t="shared" ca="1" si="135"/>
        <v>3.7086754346652116E-2</v>
      </c>
      <c r="G4334" s="3" t="str">
        <f>VLOOKUP(Table3[[#This Row],[PRODUCT ID]],Table1[[PRODUCT]:[SELLING PRICE]],1,FALSE)</f>
        <v>Product137</v>
      </c>
      <c r="H4334" s="3" t="str">
        <f>VLOOKUP(Table3[[#This Row],[PRODUCT ID]],Table1[[PRODUCT]:[SELLING PRICE]],2,FALSE)</f>
        <v>Category2</v>
      </c>
      <c r="I4334" s="3" t="str">
        <f>VLOOKUP(Table3[[#This Row],[PRODUCT ID]],Table1[[PRODUCT]:[SELLING PRICE]],3,FALSE)</f>
        <v>Lt</v>
      </c>
      <c r="J4334" s="16">
        <f ca="1">VLOOKUP(Table3[[#This Row],[PRODUCT ID]],Table1[[PRODUCT]:[SELLING PRICE]],4,FALSE)</f>
        <v>194</v>
      </c>
      <c r="K4334" s="16">
        <f ca="1">VLOOKUP(Table3[[#This Row],[PRODUCT ID]],Table1[[PRODUCT]:[SELLING PRICE]],5,FALSE)</f>
        <v>65.463163133049676</v>
      </c>
      <c r="L4334" s="16">
        <f ca="1">J4334*Table3[[#This Row],[QUANTITY]]</f>
        <v>1746</v>
      </c>
      <c r="M4334" s="16">
        <f ca="1">K4334*Table3[[#This Row],[QUANTITY]]*(1-Table3[[#This Row],[DISCOUNT %]])</f>
        <v>567.31812194861504</v>
      </c>
      <c r="N4334" s="3">
        <f>DAY(Table3[[#This Row],[DATE]])</f>
        <v>11</v>
      </c>
      <c r="O4334" s="3" t="str">
        <f>TEXT(Table3[[#This Row],[DATE]],"mmm")</f>
        <v>Nov</v>
      </c>
      <c r="P4334" s="3">
        <f>YEAR(Table3[[#This Row],[DATE]])</f>
        <v>2032</v>
      </c>
    </row>
    <row r="4335" spans="1:16" x14ac:dyDescent="0.3">
      <c r="A4335" s="6">
        <v>48530</v>
      </c>
      <c r="B4335" s="7" t="s">
        <v>1190</v>
      </c>
      <c r="C4335" s="9">
        <f t="shared" ca="1" si="134"/>
        <v>4</v>
      </c>
      <c r="D4335" s="9" t="s">
        <v>2116</v>
      </c>
      <c r="E4335" s="9" t="s">
        <v>2116</v>
      </c>
      <c r="F4335" s="10">
        <f t="shared" ca="1" si="135"/>
        <v>9.4783239492223448E-2</v>
      </c>
      <c r="G4335" s="3" t="str">
        <f>VLOOKUP(Table3[[#This Row],[PRODUCT ID]],Table1[[PRODUCT]:[SELLING PRICE]],1,FALSE)</f>
        <v>Product138</v>
      </c>
      <c r="H4335" s="3" t="str">
        <f>VLOOKUP(Table3[[#This Row],[PRODUCT ID]],Table1[[PRODUCT]:[SELLING PRICE]],2,FALSE)</f>
        <v>Category3</v>
      </c>
      <c r="I4335" s="3" t="str">
        <f>VLOOKUP(Table3[[#This Row],[PRODUCT ID]],Table1[[PRODUCT]:[SELLING PRICE]],3,FALSE)</f>
        <v>Ft</v>
      </c>
      <c r="J4335" s="16">
        <f ca="1">VLOOKUP(Table3[[#This Row],[PRODUCT ID]],Table1[[PRODUCT]:[SELLING PRICE]],4,FALSE)</f>
        <v>123</v>
      </c>
      <c r="K4335" s="16">
        <f ca="1">VLOOKUP(Table3[[#This Row],[PRODUCT ID]],Table1[[PRODUCT]:[SELLING PRICE]],5,FALSE)</f>
        <v>234.27560866009441</v>
      </c>
      <c r="L4335" s="16">
        <f ca="1">J4335*Table3[[#This Row],[QUANTITY]]</f>
        <v>492</v>
      </c>
      <c r="M4335" s="16">
        <f ca="1">K4335*Table3[[#This Row],[QUANTITY]]*(1-Table3[[#This Row],[DISCOUNT %]])</f>
        <v>848.28083014911306</v>
      </c>
      <c r="N4335" s="3">
        <f>DAY(Table3[[#This Row],[DATE]])</f>
        <v>12</v>
      </c>
      <c r="O4335" s="3" t="str">
        <f>TEXT(Table3[[#This Row],[DATE]],"mmm")</f>
        <v>Nov</v>
      </c>
      <c r="P4335" s="3">
        <f>YEAR(Table3[[#This Row],[DATE]])</f>
        <v>2032</v>
      </c>
    </row>
    <row r="4336" spans="1:16" x14ac:dyDescent="0.3">
      <c r="A4336" s="6">
        <v>48531</v>
      </c>
      <c r="B4336" s="7" t="s">
        <v>1191</v>
      </c>
      <c r="C4336" s="9">
        <f t="shared" ca="1" si="134"/>
        <v>12</v>
      </c>
      <c r="D4336" s="9" t="s">
        <v>2116</v>
      </c>
      <c r="E4336" s="9" t="s">
        <v>2118</v>
      </c>
      <c r="F4336" s="10">
        <f t="shared" ca="1" si="135"/>
        <v>1.7432971575044309E-2</v>
      </c>
      <c r="G4336" s="3" t="str">
        <f>VLOOKUP(Table3[[#This Row],[PRODUCT ID]],Table1[[PRODUCT]:[SELLING PRICE]],1,FALSE)</f>
        <v>Product139</v>
      </c>
      <c r="H4336" s="3" t="str">
        <f>VLOOKUP(Table3[[#This Row],[PRODUCT ID]],Table1[[PRODUCT]:[SELLING PRICE]],2,FALSE)</f>
        <v>Category4</v>
      </c>
      <c r="I4336" s="3" t="str">
        <f>VLOOKUP(Table3[[#This Row],[PRODUCT ID]],Table1[[PRODUCT]:[SELLING PRICE]],3,FALSE)</f>
        <v>Kg</v>
      </c>
      <c r="J4336" s="16">
        <f ca="1">VLOOKUP(Table3[[#This Row],[PRODUCT ID]],Table1[[PRODUCT]:[SELLING PRICE]],4,FALSE)</f>
        <v>38</v>
      </c>
      <c r="K4336" s="16">
        <f ca="1">VLOOKUP(Table3[[#This Row],[PRODUCT ID]],Table1[[PRODUCT]:[SELLING PRICE]],5,FALSE)</f>
        <v>68.602220747739821</v>
      </c>
      <c r="L4336" s="16">
        <f ca="1">J4336*Table3[[#This Row],[QUANTITY]]</f>
        <v>456</v>
      </c>
      <c r="M4336" s="16">
        <f ca="1">K4336*Table3[[#This Row],[QUANTITY]]*(1-Table3[[#This Row],[DISCOUNT %]])</f>
        <v>808.8753622015148</v>
      </c>
      <c r="N4336" s="3">
        <f>DAY(Table3[[#This Row],[DATE]])</f>
        <v>13</v>
      </c>
      <c r="O4336" s="3" t="str">
        <f>TEXT(Table3[[#This Row],[DATE]],"mmm")</f>
        <v>Nov</v>
      </c>
      <c r="P4336" s="3">
        <f>YEAR(Table3[[#This Row],[DATE]])</f>
        <v>2032</v>
      </c>
    </row>
    <row r="4337" spans="1:16" x14ac:dyDescent="0.3">
      <c r="A4337" s="6">
        <v>48532</v>
      </c>
      <c r="B4337" s="7" t="s">
        <v>1192</v>
      </c>
      <c r="C4337" s="9">
        <f t="shared" ca="1" si="134"/>
        <v>6</v>
      </c>
      <c r="D4337" s="9" t="s">
        <v>2116</v>
      </c>
      <c r="E4337" s="9" t="s">
        <v>2118</v>
      </c>
      <c r="F4337" s="10">
        <f t="shared" ca="1" si="135"/>
        <v>7.2064351191254122E-2</v>
      </c>
      <c r="G4337" s="3" t="str">
        <f>VLOOKUP(Table3[[#This Row],[PRODUCT ID]],Table1[[PRODUCT]:[SELLING PRICE]],1,FALSE)</f>
        <v>Product140</v>
      </c>
      <c r="H4337" s="3" t="str">
        <f>VLOOKUP(Table3[[#This Row],[PRODUCT ID]],Table1[[PRODUCT]:[SELLING PRICE]],2,FALSE)</f>
        <v>Category5</v>
      </c>
      <c r="I4337" s="3" t="str">
        <f>VLOOKUP(Table3[[#This Row],[PRODUCT ID]],Table1[[PRODUCT]:[SELLING PRICE]],3,FALSE)</f>
        <v>No</v>
      </c>
      <c r="J4337" s="16">
        <f ca="1">VLOOKUP(Table3[[#This Row],[PRODUCT ID]],Table1[[PRODUCT]:[SELLING PRICE]],4,FALSE)</f>
        <v>157</v>
      </c>
      <c r="K4337" s="16">
        <f ca="1">VLOOKUP(Table3[[#This Row],[PRODUCT ID]],Table1[[PRODUCT]:[SELLING PRICE]],5,FALSE)</f>
        <v>129.07993799781326</v>
      </c>
      <c r="L4337" s="16">
        <f ca="1">J4337*Table3[[#This Row],[QUANTITY]]</f>
        <v>942</v>
      </c>
      <c r="M4337" s="16">
        <f ca="1">K4337*Table3[[#This Row],[QUANTITY]]*(1-Table3[[#This Row],[DISCOUNT %]])</f>
        <v>718.66725608516128</v>
      </c>
      <c r="N4337" s="3">
        <f>DAY(Table3[[#This Row],[DATE]])</f>
        <v>14</v>
      </c>
      <c r="O4337" s="3" t="str">
        <f>TEXT(Table3[[#This Row],[DATE]],"mmm")</f>
        <v>Nov</v>
      </c>
      <c r="P4337" s="3">
        <f>YEAR(Table3[[#This Row],[DATE]])</f>
        <v>2032</v>
      </c>
    </row>
    <row r="4338" spans="1:16" x14ac:dyDescent="0.3">
      <c r="A4338" s="6">
        <v>48533</v>
      </c>
      <c r="B4338" s="7" t="s">
        <v>1193</v>
      </c>
      <c r="C4338" s="9">
        <f t="shared" ca="1" si="134"/>
        <v>5</v>
      </c>
      <c r="D4338" s="9" t="s">
        <v>2115</v>
      </c>
      <c r="E4338" s="9" t="s">
        <v>2116</v>
      </c>
      <c r="F4338" s="10">
        <f t="shared" ca="1" si="135"/>
        <v>2.1122622463061427E-2</v>
      </c>
      <c r="G4338" s="3" t="str">
        <f>VLOOKUP(Table3[[#This Row],[PRODUCT ID]],Table1[[PRODUCT]:[SELLING PRICE]],1,FALSE)</f>
        <v>Product141</v>
      </c>
      <c r="H4338" s="3" t="str">
        <f>VLOOKUP(Table3[[#This Row],[PRODUCT ID]],Table1[[PRODUCT]:[SELLING PRICE]],2,FALSE)</f>
        <v>Category1</v>
      </c>
      <c r="I4338" s="3" t="str">
        <f>VLOOKUP(Table3[[#This Row],[PRODUCT ID]],Table1[[PRODUCT]:[SELLING PRICE]],3,FALSE)</f>
        <v>No</v>
      </c>
      <c r="J4338" s="16">
        <f ca="1">VLOOKUP(Table3[[#This Row],[PRODUCT ID]],Table1[[PRODUCT]:[SELLING PRICE]],4,FALSE)</f>
        <v>190</v>
      </c>
      <c r="K4338" s="16">
        <f ca="1">VLOOKUP(Table3[[#This Row],[PRODUCT ID]],Table1[[PRODUCT]:[SELLING PRICE]],5,FALSE)</f>
        <v>110.43961054691424</v>
      </c>
      <c r="L4338" s="16">
        <f ca="1">J4338*Table3[[#This Row],[QUANTITY]]</f>
        <v>950</v>
      </c>
      <c r="M4338" s="16">
        <f ca="1">K4338*Table3[[#This Row],[QUANTITY]]*(1-Table3[[#This Row],[DISCOUNT %]])</f>
        <v>540.53418174182116</v>
      </c>
      <c r="N4338" s="3">
        <f>DAY(Table3[[#This Row],[DATE]])</f>
        <v>15</v>
      </c>
      <c r="O4338" s="3" t="str">
        <f>TEXT(Table3[[#This Row],[DATE]],"mmm")</f>
        <v>Nov</v>
      </c>
      <c r="P4338" s="3">
        <f>YEAR(Table3[[#This Row],[DATE]])</f>
        <v>2032</v>
      </c>
    </row>
    <row r="4339" spans="1:16" x14ac:dyDescent="0.3">
      <c r="A4339" s="6">
        <v>48534</v>
      </c>
      <c r="B4339" s="7" t="s">
        <v>1194</v>
      </c>
      <c r="C4339" s="9">
        <f t="shared" ca="1" si="134"/>
        <v>14</v>
      </c>
      <c r="D4339" s="9" t="s">
        <v>2116</v>
      </c>
      <c r="E4339" s="9" t="s">
        <v>2116</v>
      </c>
      <c r="F4339" s="10">
        <f t="shared" ca="1" si="135"/>
        <v>3.1686328001116919E-2</v>
      </c>
      <c r="G4339" s="3" t="str">
        <f>VLOOKUP(Table3[[#This Row],[PRODUCT ID]],Table1[[PRODUCT]:[SELLING PRICE]],1,FALSE)</f>
        <v>Product142</v>
      </c>
      <c r="H4339" s="3" t="str">
        <f>VLOOKUP(Table3[[#This Row],[PRODUCT ID]],Table1[[PRODUCT]:[SELLING PRICE]],2,FALSE)</f>
        <v>Category2</v>
      </c>
      <c r="I4339" s="3" t="str">
        <f>VLOOKUP(Table3[[#This Row],[PRODUCT ID]],Table1[[PRODUCT]:[SELLING PRICE]],3,FALSE)</f>
        <v>Ft</v>
      </c>
      <c r="J4339" s="16">
        <f ca="1">VLOOKUP(Table3[[#This Row],[PRODUCT ID]],Table1[[PRODUCT]:[SELLING PRICE]],4,FALSE)</f>
        <v>128</v>
      </c>
      <c r="K4339" s="16">
        <f ca="1">VLOOKUP(Table3[[#This Row],[PRODUCT ID]],Table1[[PRODUCT]:[SELLING PRICE]],5,FALSE)</f>
        <v>113.18603136474559</v>
      </c>
      <c r="L4339" s="16">
        <f ca="1">J4339*Table3[[#This Row],[QUANTITY]]</f>
        <v>1792</v>
      </c>
      <c r="M4339" s="16">
        <f ca="1">K4339*Table3[[#This Row],[QUANTITY]]*(1-Table3[[#This Row],[DISCOUNT %]])</f>
        <v>1534.3941430968857</v>
      </c>
      <c r="N4339" s="3">
        <f>DAY(Table3[[#This Row],[DATE]])</f>
        <v>16</v>
      </c>
      <c r="O4339" s="3" t="str">
        <f>TEXT(Table3[[#This Row],[DATE]],"mmm")</f>
        <v>Nov</v>
      </c>
      <c r="P4339" s="3">
        <f>YEAR(Table3[[#This Row],[DATE]])</f>
        <v>2032</v>
      </c>
    </row>
    <row r="4340" spans="1:16" x14ac:dyDescent="0.3">
      <c r="A4340" s="6">
        <v>48535</v>
      </c>
      <c r="B4340" s="7" t="s">
        <v>1195</v>
      </c>
      <c r="C4340" s="9">
        <f t="shared" ca="1" si="134"/>
        <v>9</v>
      </c>
      <c r="D4340" s="9" t="s">
        <v>2117</v>
      </c>
      <c r="E4340" s="9" t="s">
        <v>2116</v>
      </c>
      <c r="F4340" s="10">
        <f t="shared" ca="1" si="135"/>
        <v>5.6641292580667781E-2</v>
      </c>
      <c r="G4340" s="3" t="str">
        <f>VLOOKUP(Table3[[#This Row],[PRODUCT ID]],Table1[[PRODUCT]:[SELLING PRICE]],1,FALSE)</f>
        <v>Product143</v>
      </c>
      <c r="H4340" s="3" t="str">
        <f>VLOOKUP(Table3[[#This Row],[PRODUCT ID]],Table1[[PRODUCT]:[SELLING PRICE]],2,FALSE)</f>
        <v>Category3</v>
      </c>
      <c r="I4340" s="3" t="str">
        <f>VLOOKUP(Table3[[#This Row],[PRODUCT ID]],Table1[[PRODUCT]:[SELLING PRICE]],3,FALSE)</f>
        <v>No</v>
      </c>
      <c r="J4340" s="16">
        <f ca="1">VLOOKUP(Table3[[#This Row],[PRODUCT ID]],Table1[[PRODUCT]:[SELLING PRICE]],4,FALSE)</f>
        <v>246</v>
      </c>
      <c r="K4340" s="16">
        <f ca="1">VLOOKUP(Table3[[#This Row],[PRODUCT ID]],Table1[[PRODUCT]:[SELLING PRICE]],5,FALSE)</f>
        <v>205.92883923101397</v>
      </c>
      <c r="L4340" s="16">
        <f ca="1">J4340*Table3[[#This Row],[QUANTITY]]</f>
        <v>2214</v>
      </c>
      <c r="M4340" s="16">
        <f ca="1">K4340*Table3[[#This Row],[QUANTITY]]*(1-Table3[[#This Row],[DISCOUNT %]])</f>
        <v>1748.3828723759955</v>
      </c>
      <c r="N4340" s="3">
        <f>DAY(Table3[[#This Row],[DATE]])</f>
        <v>17</v>
      </c>
      <c r="O4340" s="3" t="str">
        <f>TEXT(Table3[[#This Row],[DATE]],"mmm")</f>
        <v>Nov</v>
      </c>
      <c r="P4340" s="3">
        <f>YEAR(Table3[[#This Row],[DATE]])</f>
        <v>2032</v>
      </c>
    </row>
    <row r="4341" spans="1:16" x14ac:dyDescent="0.3">
      <c r="A4341" s="6">
        <v>48536</v>
      </c>
      <c r="B4341" s="7" t="s">
        <v>1196</v>
      </c>
      <c r="C4341" s="9">
        <f t="shared" ca="1" si="134"/>
        <v>10</v>
      </c>
      <c r="D4341" s="9" t="s">
        <v>2115</v>
      </c>
      <c r="E4341" s="9" t="s">
        <v>2116</v>
      </c>
      <c r="F4341" s="10">
        <f t="shared" ca="1" si="135"/>
        <v>1.4599282734886332E-2</v>
      </c>
      <c r="G4341" s="3" t="str">
        <f>VLOOKUP(Table3[[#This Row],[PRODUCT ID]],Table1[[PRODUCT]:[SELLING PRICE]],1,FALSE)</f>
        <v>Product144</v>
      </c>
      <c r="H4341" s="3" t="str">
        <f>VLOOKUP(Table3[[#This Row],[PRODUCT ID]],Table1[[PRODUCT]:[SELLING PRICE]],2,FALSE)</f>
        <v>Category4</v>
      </c>
      <c r="I4341" s="3" t="str">
        <f>VLOOKUP(Table3[[#This Row],[PRODUCT ID]],Table1[[PRODUCT]:[SELLING PRICE]],3,FALSE)</f>
        <v>Kg</v>
      </c>
      <c r="J4341" s="16">
        <f ca="1">VLOOKUP(Table3[[#This Row],[PRODUCT ID]],Table1[[PRODUCT]:[SELLING PRICE]],4,FALSE)</f>
        <v>76</v>
      </c>
      <c r="K4341" s="16">
        <f ca="1">VLOOKUP(Table3[[#This Row],[PRODUCT ID]],Table1[[PRODUCT]:[SELLING PRICE]],5,FALSE)</f>
        <v>127.34902887366559</v>
      </c>
      <c r="L4341" s="16">
        <f ca="1">J4341*Table3[[#This Row],[QUANTITY]]</f>
        <v>760</v>
      </c>
      <c r="M4341" s="16">
        <f ca="1">K4341*Table3[[#This Row],[QUANTITY]]*(1-Table3[[#This Row],[DISCOUNT %]])</f>
        <v>1254.8982439512574</v>
      </c>
      <c r="N4341" s="3">
        <f>DAY(Table3[[#This Row],[DATE]])</f>
        <v>18</v>
      </c>
      <c r="O4341" s="3" t="str">
        <f>TEXT(Table3[[#This Row],[DATE]],"mmm")</f>
        <v>Nov</v>
      </c>
      <c r="P4341" s="3">
        <f>YEAR(Table3[[#This Row],[DATE]])</f>
        <v>2032</v>
      </c>
    </row>
    <row r="4342" spans="1:16" x14ac:dyDescent="0.3">
      <c r="A4342" s="6">
        <v>48537</v>
      </c>
      <c r="B4342" s="7" t="s">
        <v>1197</v>
      </c>
      <c r="C4342" s="9">
        <f t="shared" ca="1" si="134"/>
        <v>4</v>
      </c>
      <c r="D4342" s="9" t="s">
        <v>2115</v>
      </c>
      <c r="E4342" s="9" t="s">
        <v>2118</v>
      </c>
      <c r="F4342" s="10">
        <f t="shared" ca="1" si="135"/>
        <v>3.6252331482754564E-2</v>
      </c>
      <c r="G4342" s="3" t="str">
        <f>VLOOKUP(Table3[[#This Row],[PRODUCT ID]],Table1[[PRODUCT]:[SELLING PRICE]],1,FALSE)</f>
        <v>Product145</v>
      </c>
      <c r="H4342" s="3" t="str">
        <f>VLOOKUP(Table3[[#This Row],[PRODUCT ID]],Table1[[PRODUCT]:[SELLING PRICE]],2,FALSE)</f>
        <v>Category1</v>
      </c>
      <c r="I4342" s="3" t="str">
        <f>VLOOKUP(Table3[[#This Row],[PRODUCT ID]],Table1[[PRODUCT]:[SELLING PRICE]],3,FALSE)</f>
        <v>Kg</v>
      </c>
      <c r="J4342" s="16">
        <f ca="1">VLOOKUP(Table3[[#This Row],[PRODUCT ID]],Table1[[PRODUCT]:[SELLING PRICE]],4,FALSE)</f>
        <v>95</v>
      </c>
      <c r="K4342" s="16">
        <f ca="1">VLOOKUP(Table3[[#This Row],[PRODUCT ID]],Table1[[PRODUCT]:[SELLING PRICE]],5,FALSE)</f>
        <v>279.39583837237137</v>
      </c>
      <c r="L4342" s="16">
        <f ca="1">J4342*Table3[[#This Row],[QUANTITY]]</f>
        <v>380</v>
      </c>
      <c r="M4342" s="16">
        <f ca="1">K4342*Table3[[#This Row],[QUANTITY]]*(1-Table3[[#This Row],[DISCOUNT %]])</f>
        <v>1077.0683512991761</v>
      </c>
      <c r="N4342" s="3">
        <f>DAY(Table3[[#This Row],[DATE]])</f>
        <v>19</v>
      </c>
      <c r="O4342" s="3" t="str">
        <f>TEXT(Table3[[#This Row],[DATE]],"mmm")</f>
        <v>Nov</v>
      </c>
      <c r="P4342" s="3">
        <f>YEAR(Table3[[#This Row],[DATE]])</f>
        <v>2032</v>
      </c>
    </row>
    <row r="4343" spans="1:16" x14ac:dyDescent="0.3">
      <c r="A4343" s="6">
        <v>48538</v>
      </c>
      <c r="B4343" s="7" t="s">
        <v>1198</v>
      </c>
      <c r="C4343" s="9">
        <f t="shared" ca="1" si="134"/>
        <v>4</v>
      </c>
      <c r="D4343" s="9" t="s">
        <v>2115</v>
      </c>
      <c r="E4343" s="9" t="s">
        <v>2116</v>
      </c>
      <c r="F4343" s="10">
        <f t="shared" ca="1" si="135"/>
        <v>8.9895649595645721E-2</v>
      </c>
      <c r="G4343" s="3" t="str">
        <f>VLOOKUP(Table3[[#This Row],[PRODUCT ID]],Table1[[PRODUCT]:[SELLING PRICE]],1,FALSE)</f>
        <v>Product146</v>
      </c>
      <c r="H4343" s="3" t="str">
        <f>VLOOKUP(Table3[[#This Row],[PRODUCT ID]],Table1[[PRODUCT]:[SELLING PRICE]],2,FALSE)</f>
        <v>Category2</v>
      </c>
      <c r="I4343" s="3" t="str">
        <f>VLOOKUP(Table3[[#This Row],[PRODUCT ID]],Table1[[PRODUCT]:[SELLING PRICE]],3,FALSE)</f>
        <v>Lt</v>
      </c>
      <c r="J4343" s="16">
        <f ca="1">VLOOKUP(Table3[[#This Row],[PRODUCT ID]],Table1[[PRODUCT]:[SELLING PRICE]],4,FALSE)</f>
        <v>229</v>
      </c>
      <c r="K4343" s="16">
        <f ca="1">VLOOKUP(Table3[[#This Row],[PRODUCT ID]],Table1[[PRODUCT]:[SELLING PRICE]],5,FALSE)</f>
        <v>182.10176848629297</v>
      </c>
      <c r="L4343" s="16">
        <f ca="1">J4343*Table3[[#This Row],[QUANTITY]]</f>
        <v>916</v>
      </c>
      <c r="M4343" s="16">
        <f ca="1">K4343*Table3[[#This Row],[QUANTITY]]*(1-Table3[[#This Row],[DISCOUNT %]])</f>
        <v>662.9264468628071</v>
      </c>
      <c r="N4343" s="3">
        <f>DAY(Table3[[#This Row],[DATE]])</f>
        <v>20</v>
      </c>
      <c r="O4343" s="3" t="str">
        <f>TEXT(Table3[[#This Row],[DATE]],"mmm")</f>
        <v>Nov</v>
      </c>
      <c r="P4343" s="3">
        <f>YEAR(Table3[[#This Row],[DATE]])</f>
        <v>2032</v>
      </c>
    </row>
    <row r="4344" spans="1:16" x14ac:dyDescent="0.3">
      <c r="A4344" s="6">
        <v>48539</v>
      </c>
      <c r="B4344" s="7" t="s">
        <v>1199</v>
      </c>
      <c r="C4344" s="9">
        <f t="shared" ca="1" si="134"/>
        <v>14</v>
      </c>
      <c r="D4344" s="9" t="s">
        <v>2116</v>
      </c>
      <c r="E4344" s="9" t="s">
        <v>2116</v>
      </c>
      <c r="F4344" s="10">
        <f t="shared" ca="1" si="135"/>
        <v>3.5989588738743861E-2</v>
      </c>
      <c r="G4344" s="3" t="str">
        <f>VLOOKUP(Table3[[#This Row],[PRODUCT ID]],Table1[[PRODUCT]:[SELLING PRICE]],1,FALSE)</f>
        <v>Product147</v>
      </c>
      <c r="H4344" s="3" t="str">
        <f>VLOOKUP(Table3[[#This Row],[PRODUCT ID]],Table1[[PRODUCT]:[SELLING PRICE]],2,FALSE)</f>
        <v>Category3</v>
      </c>
      <c r="I4344" s="3" t="str">
        <f>VLOOKUP(Table3[[#This Row],[PRODUCT ID]],Table1[[PRODUCT]:[SELLING PRICE]],3,FALSE)</f>
        <v>Kg</v>
      </c>
      <c r="J4344" s="16">
        <f ca="1">VLOOKUP(Table3[[#This Row],[PRODUCT ID]],Table1[[PRODUCT]:[SELLING PRICE]],4,FALSE)</f>
        <v>137</v>
      </c>
      <c r="K4344" s="16">
        <f ca="1">VLOOKUP(Table3[[#This Row],[PRODUCT ID]],Table1[[PRODUCT]:[SELLING PRICE]],5,FALSE)</f>
        <v>251.90479071411522</v>
      </c>
      <c r="L4344" s="16">
        <f ca="1">J4344*Table3[[#This Row],[QUANTITY]]</f>
        <v>1918</v>
      </c>
      <c r="M4344" s="16">
        <f ca="1">K4344*Table3[[#This Row],[QUANTITY]]*(1-Table3[[#This Row],[DISCOUNT %]])</f>
        <v>3399.7437725299283</v>
      </c>
      <c r="N4344" s="3">
        <f>DAY(Table3[[#This Row],[DATE]])</f>
        <v>21</v>
      </c>
      <c r="O4344" s="3" t="str">
        <f>TEXT(Table3[[#This Row],[DATE]],"mmm")</f>
        <v>Nov</v>
      </c>
      <c r="P4344" s="3">
        <f>YEAR(Table3[[#This Row],[DATE]])</f>
        <v>2032</v>
      </c>
    </row>
    <row r="4345" spans="1:16" x14ac:dyDescent="0.3">
      <c r="A4345" s="6">
        <v>48540</v>
      </c>
      <c r="B4345" s="7" t="s">
        <v>1200</v>
      </c>
      <c r="C4345" s="9">
        <f t="shared" ca="1" si="134"/>
        <v>4</v>
      </c>
      <c r="D4345" s="9" t="s">
        <v>2116</v>
      </c>
      <c r="E4345" s="9" t="s">
        <v>2116</v>
      </c>
      <c r="F4345" s="10">
        <f t="shared" ca="1" si="135"/>
        <v>6.4749667180554707E-2</v>
      </c>
      <c r="G4345" s="3" t="str">
        <f>VLOOKUP(Table3[[#This Row],[PRODUCT ID]],Table1[[PRODUCT]:[SELLING PRICE]],1,FALSE)</f>
        <v>Product148</v>
      </c>
      <c r="H4345" s="3" t="str">
        <f>VLOOKUP(Table3[[#This Row],[PRODUCT ID]],Table1[[PRODUCT]:[SELLING PRICE]],2,FALSE)</f>
        <v>Category4</v>
      </c>
      <c r="I4345" s="3" t="str">
        <f>VLOOKUP(Table3[[#This Row],[PRODUCT ID]],Table1[[PRODUCT]:[SELLING PRICE]],3,FALSE)</f>
        <v>Lt</v>
      </c>
      <c r="J4345" s="16">
        <f ca="1">VLOOKUP(Table3[[#This Row],[PRODUCT ID]],Table1[[PRODUCT]:[SELLING PRICE]],4,FALSE)</f>
        <v>71</v>
      </c>
      <c r="K4345" s="16">
        <f ca="1">VLOOKUP(Table3[[#This Row],[PRODUCT ID]],Table1[[PRODUCT]:[SELLING PRICE]],5,FALSE)</f>
        <v>230.79212879190624</v>
      </c>
      <c r="L4345" s="16">
        <f ca="1">J4345*Table3[[#This Row],[QUANTITY]]</f>
        <v>284</v>
      </c>
      <c r="M4345" s="16">
        <f ca="1">K4345*Table3[[#This Row],[QUANTITY]]*(1-Table3[[#This Row],[DISCOUNT %]])</f>
        <v>863.39366105895431</v>
      </c>
      <c r="N4345" s="3">
        <f>DAY(Table3[[#This Row],[DATE]])</f>
        <v>22</v>
      </c>
      <c r="O4345" s="3" t="str">
        <f>TEXT(Table3[[#This Row],[DATE]],"mmm")</f>
        <v>Nov</v>
      </c>
      <c r="P4345" s="3">
        <f>YEAR(Table3[[#This Row],[DATE]])</f>
        <v>2032</v>
      </c>
    </row>
    <row r="4346" spans="1:16" x14ac:dyDescent="0.3">
      <c r="A4346" s="6">
        <v>48541</v>
      </c>
      <c r="B4346" s="7" t="s">
        <v>1201</v>
      </c>
      <c r="C4346" s="9">
        <f t="shared" ca="1" si="134"/>
        <v>3</v>
      </c>
      <c r="D4346" s="9" t="s">
        <v>2116</v>
      </c>
      <c r="E4346" s="9" t="s">
        <v>2116</v>
      </c>
      <c r="F4346" s="10">
        <f t="shared" ca="1" si="135"/>
        <v>5.586702092243892E-2</v>
      </c>
      <c r="G4346" s="3" t="str">
        <f>VLOOKUP(Table3[[#This Row],[PRODUCT ID]],Table1[[PRODUCT]:[SELLING PRICE]],1,FALSE)</f>
        <v>Product149</v>
      </c>
      <c r="H4346" s="3" t="str">
        <f>VLOOKUP(Table3[[#This Row],[PRODUCT ID]],Table1[[PRODUCT]:[SELLING PRICE]],2,FALSE)</f>
        <v>Category5</v>
      </c>
      <c r="I4346" s="3" t="str">
        <f>VLOOKUP(Table3[[#This Row],[PRODUCT ID]],Table1[[PRODUCT]:[SELLING PRICE]],3,FALSE)</f>
        <v>Ft</v>
      </c>
      <c r="J4346" s="16">
        <f ca="1">VLOOKUP(Table3[[#This Row],[PRODUCT ID]],Table1[[PRODUCT]:[SELLING PRICE]],4,FALSE)</f>
        <v>11</v>
      </c>
      <c r="K4346" s="16">
        <f ca="1">VLOOKUP(Table3[[#This Row],[PRODUCT ID]],Table1[[PRODUCT]:[SELLING PRICE]],5,FALSE)</f>
        <v>224.58559051606932</v>
      </c>
      <c r="L4346" s="16">
        <f ca="1">J4346*Table3[[#This Row],[QUANTITY]]</f>
        <v>33</v>
      </c>
      <c r="M4346" s="16">
        <f ca="1">K4346*Table3[[#This Row],[QUANTITY]]*(1-Table3[[#This Row],[DISCOUNT %]])</f>
        <v>636.11598789548941</v>
      </c>
      <c r="N4346" s="3">
        <f>DAY(Table3[[#This Row],[DATE]])</f>
        <v>23</v>
      </c>
      <c r="O4346" s="3" t="str">
        <f>TEXT(Table3[[#This Row],[DATE]],"mmm")</f>
        <v>Nov</v>
      </c>
      <c r="P4346" s="3">
        <f>YEAR(Table3[[#This Row],[DATE]])</f>
        <v>2032</v>
      </c>
    </row>
    <row r="4347" spans="1:16" x14ac:dyDescent="0.3">
      <c r="A4347" s="6">
        <v>48542</v>
      </c>
      <c r="B4347" s="7" t="s">
        <v>1202</v>
      </c>
      <c r="C4347" s="9">
        <f t="shared" ca="1" si="134"/>
        <v>10</v>
      </c>
      <c r="D4347" s="9" t="s">
        <v>2115</v>
      </c>
      <c r="E4347" s="9" t="s">
        <v>2116</v>
      </c>
      <c r="F4347" s="10">
        <f t="shared" ca="1" si="135"/>
        <v>3.866006880174562E-2</v>
      </c>
      <c r="G4347" s="3" t="str">
        <f>VLOOKUP(Table3[[#This Row],[PRODUCT ID]],Table1[[PRODUCT]:[SELLING PRICE]],1,FALSE)</f>
        <v>Product150</v>
      </c>
      <c r="H4347" s="3" t="str">
        <f>VLOOKUP(Table3[[#This Row],[PRODUCT ID]],Table1[[PRODUCT]:[SELLING PRICE]],2,FALSE)</f>
        <v>Category1</v>
      </c>
      <c r="I4347" s="3" t="str">
        <f>VLOOKUP(Table3[[#This Row],[PRODUCT ID]],Table1[[PRODUCT]:[SELLING PRICE]],3,FALSE)</f>
        <v>Kg</v>
      </c>
      <c r="J4347" s="16">
        <f ca="1">VLOOKUP(Table3[[#This Row],[PRODUCT ID]],Table1[[PRODUCT]:[SELLING PRICE]],4,FALSE)</f>
        <v>166</v>
      </c>
      <c r="K4347" s="16">
        <f ca="1">VLOOKUP(Table3[[#This Row],[PRODUCT ID]],Table1[[PRODUCT]:[SELLING PRICE]],5,FALSE)</f>
        <v>118.13711122608287</v>
      </c>
      <c r="L4347" s="16">
        <f ca="1">J4347*Table3[[#This Row],[QUANTITY]]</f>
        <v>1660</v>
      </c>
      <c r="M4347" s="16">
        <f ca="1">K4347*Table3[[#This Row],[QUANTITY]]*(1-Table3[[#This Row],[DISCOUNT %]])</f>
        <v>1135.6992237804302</v>
      </c>
      <c r="N4347" s="3">
        <f>DAY(Table3[[#This Row],[DATE]])</f>
        <v>24</v>
      </c>
      <c r="O4347" s="3" t="str">
        <f>TEXT(Table3[[#This Row],[DATE]],"mmm")</f>
        <v>Nov</v>
      </c>
      <c r="P4347" s="3">
        <f>YEAR(Table3[[#This Row],[DATE]])</f>
        <v>2032</v>
      </c>
    </row>
    <row r="4348" spans="1:16" x14ac:dyDescent="0.3">
      <c r="A4348" s="6">
        <v>48543</v>
      </c>
      <c r="B4348" s="7" t="s">
        <v>1203</v>
      </c>
      <c r="C4348" s="9">
        <f t="shared" ca="1" si="134"/>
        <v>13</v>
      </c>
      <c r="D4348" s="9" t="s">
        <v>2117</v>
      </c>
      <c r="E4348" s="9" t="s">
        <v>2118</v>
      </c>
      <c r="F4348" s="10">
        <f t="shared" ca="1" si="135"/>
        <v>2.8954136696142132E-2</v>
      </c>
      <c r="G4348" s="3" t="str">
        <f>VLOOKUP(Table3[[#This Row],[PRODUCT ID]],Table1[[PRODUCT]:[SELLING PRICE]],1,FALSE)</f>
        <v>Product151</v>
      </c>
      <c r="H4348" s="3" t="str">
        <f>VLOOKUP(Table3[[#This Row],[PRODUCT ID]],Table1[[PRODUCT]:[SELLING PRICE]],2,FALSE)</f>
        <v>Category2</v>
      </c>
      <c r="I4348" s="3" t="str">
        <f>VLOOKUP(Table3[[#This Row],[PRODUCT ID]],Table1[[PRODUCT]:[SELLING PRICE]],3,FALSE)</f>
        <v>No</v>
      </c>
      <c r="J4348" s="16">
        <f ca="1">VLOOKUP(Table3[[#This Row],[PRODUCT ID]],Table1[[PRODUCT]:[SELLING PRICE]],4,FALSE)</f>
        <v>223</v>
      </c>
      <c r="K4348" s="16">
        <f ca="1">VLOOKUP(Table3[[#This Row],[PRODUCT ID]],Table1[[PRODUCT]:[SELLING PRICE]],5,FALSE)</f>
        <v>119.89989618465519</v>
      </c>
      <c r="L4348" s="16">
        <f ca="1">J4348*Table3[[#This Row],[QUANTITY]]</f>
        <v>2899</v>
      </c>
      <c r="M4348" s="16">
        <f ca="1">K4348*Table3[[#This Row],[QUANTITY]]*(1-Table3[[#This Row],[DISCOUNT %]])</f>
        <v>1513.5678766087285</v>
      </c>
      <c r="N4348" s="3">
        <f>DAY(Table3[[#This Row],[DATE]])</f>
        <v>25</v>
      </c>
      <c r="O4348" s="3" t="str">
        <f>TEXT(Table3[[#This Row],[DATE]],"mmm")</f>
        <v>Nov</v>
      </c>
      <c r="P4348" s="3">
        <f>YEAR(Table3[[#This Row],[DATE]])</f>
        <v>2032</v>
      </c>
    </row>
    <row r="4349" spans="1:16" x14ac:dyDescent="0.3">
      <c r="A4349" s="6">
        <v>48544</v>
      </c>
      <c r="B4349" s="7" t="s">
        <v>1204</v>
      </c>
      <c r="C4349" s="9">
        <f t="shared" ca="1" si="134"/>
        <v>8</v>
      </c>
      <c r="D4349" s="9" t="s">
        <v>2117</v>
      </c>
      <c r="E4349" s="9" t="s">
        <v>2118</v>
      </c>
      <c r="F4349" s="10">
        <f t="shared" ca="1" si="135"/>
        <v>2.315759566182999E-2</v>
      </c>
      <c r="G4349" s="3" t="str">
        <f>VLOOKUP(Table3[[#This Row],[PRODUCT ID]],Table1[[PRODUCT]:[SELLING PRICE]],1,FALSE)</f>
        <v>Product152</v>
      </c>
      <c r="H4349" s="3" t="str">
        <f>VLOOKUP(Table3[[#This Row],[PRODUCT ID]],Table1[[PRODUCT]:[SELLING PRICE]],2,FALSE)</f>
        <v>Category3</v>
      </c>
      <c r="I4349" s="3" t="str">
        <f>VLOOKUP(Table3[[#This Row],[PRODUCT ID]],Table1[[PRODUCT]:[SELLING PRICE]],3,FALSE)</f>
        <v>No</v>
      </c>
      <c r="J4349" s="16">
        <f ca="1">VLOOKUP(Table3[[#This Row],[PRODUCT ID]],Table1[[PRODUCT]:[SELLING PRICE]],4,FALSE)</f>
        <v>198</v>
      </c>
      <c r="K4349" s="16">
        <f ca="1">VLOOKUP(Table3[[#This Row],[PRODUCT ID]],Table1[[PRODUCT]:[SELLING PRICE]],5,FALSE)</f>
        <v>316.0691467716025</v>
      </c>
      <c r="L4349" s="16">
        <f ca="1">J4349*Table3[[#This Row],[QUANTITY]]</f>
        <v>1584</v>
      </c>
      <c r="M4349" s="16">
        <f ca="1">K4349*Table3[[#This Row],[QUANTITY]]*(1-Table3[[#This Row],[DISCOUNT %]])</f>
        <v>2469.9979621558891</v>
      </c>
      <c r="N4349" s="3">
        <f>DAY(Table3[[#This Row],[DATE]])</f>
        <v>26</v>
      </c>
      <c r="O4349" s="3" t="str">
        <f>TEXT(Table3[[#This Row],[DATE]],"mmm")</f>
        <v>Nov</v>
      </c>
      <c r="P4349" s="3">
        <f>YEAR(Table3[[#This Row],[DATE]])</f>
        <v>2032</v>
      </c>
    </row>
    <row r="4350" spans="1:16" x14ac:dyDescent="0.3">
      <c r="A4350" s="6">
        <v>48545</v>
      </c>
      <c r="B4350" s="7" t="s">
        <v>1205</v>
      </c>
      <c r="C4350" s="9">
        <f t="shared" ca="1" si="134"/>
        <v>4</v>
      </c>
      <c r="D4350" s="9" t="s">
        <v>2116</v>
      </c>
      <c r="E4350" s="9" t="s">
        <v>2116</v>
      </c>
      <c r="F4350" s="10">
        <f t="shared" ca="1" si="135"/>
        <v>7.6344492851746479E-2</v>
      </c>
      <c r="G4350" s="3" t="str">
        <f>VLOOKUP(Table3[[#This Row],[PRODUCT ID]],Table1[[PRODUCT]:[SELLING PRICE]],1,FALSE)</f>
        <v>Product153</v>
      </c>
      <c r="H4350" s="3" t="str">
        <f>VLOOKUP(Table3[[#This Row],[PRODUCT ID]],Table1[[PRODUCT]:[SELLING PRICE]],2,FALSE)</f>
        <v>Category4</v>
      </c>
      <c r="I4350" s="3" t="str">
        <f>VLOOKUP(Table3[[#This Row],[PRODUCT ID]],Table1[[PRODUCT]:[SELLING PRICE]],3,FALSE)</f>
        <v>Ft</v>
      </c>
      <c r="J4350" s="16">
        <f ca="1">VLOOKUP(Table3[[#This Row],[PRODUCT ID]],Table1[[PRODUCT]:[SELLING PRICE]],4,FALSE)</f>
        <v>46</v>
      </c>
      <c r="K4350" s="16">
        <f ca="1">VLOOKUP(Table3[[#This Row],[PRODUCT ID]],Table1[[PRODUCT]:[SELLING PRICE]],5,FALSE)</f>
        <v>69.35037419325738</v>
      </c>
      <c r="L4350" s="16">
        <f ca="1">J4350*Table3[[#This Row],[QUANTITY]]</f>
        <v>184</v>
      </c>
      <c r="M4350" s="16">
        <f ca="1">K4350*Table3[[#This Row],[QUANTITY]]*(1-Table3[[#This Row],[DISCOUNT %]])</f>
        <v>256.2234201855772</v>
      </c>
      <c r="N4350" s="3">
        <f>DAY(Table3[[#This Row],[DATE]])</f>
        <v>27</v>
      </c>
      <c r="O4350" s="3" t="str">
        <f>TEXT(Table3[[#This Row],[DATE]],"mmm")</f>
        <v>Nov</v>
      </c>
      <c r="P4350" s="3">
        <f>YEAR(Table3[[#This Row],[DATE]])</f>
        <v>2032</v>
      </c>
    </row>
    <row r="4351" spans="1:16" x14ac:dyDescent="0.3">
      <c r="A4351" s="6">
        <v>48546</v>
      </c>
      <c r="B4351" s="7" t="s">
        <v>1206</v>
      </c>
      <c r="C4351" s="9">
        <f t="shared" ca="1" si="134"/>
        <v>14</v>
      </c>
      <c r="D4351" s="9" t="s">
        <v>2116</v>
      </c>
      <c r="E4351" s="9" t="s">
        <v>2116</v>
      </c>
      <c r="F4351" s="10">
        <f t="shared" ca="1" si="135"/>
        <v>7.257708265842067E-3</v>
      </c>
      <c r="G4351" s="3" t="str">
        <f>VLOOKUP(Table3[[#This Row],[PRODUCT ID]],Table1[[PRODUCT]:[SELLING PRICE]],1,FALSE)</f>
        <v>Product154</v>
      </c>
      <c r="H4351" s="3" t="str">
        <f>VLOOKUP(Table3[[#This Row],[PRODUCT ID]],Table1[[PRODUCT]:[SELLING PRICE]],2,FALSE)</f>
        <v>Category5</v>
      </c>
      <c r="I4351" s="3" t="str">
        <f>VLOOKUP(Table3[[#This Row],[PRODUCT ID]],Table1[[PRODUCT]:[SELLING PRICE]],3,FALSE)</f>
        <v>No</v>
      </c>
      <c r="J4351" s="16">
        <f ca="1">VLOOKUP(Table3[[#This Row],[PRODUCT ID]],Table1[[PRODUCT]:[SELLING PRICE]],4,FALSE)</f>
        <v>243</v>
      </c>
      <c r="K4351" s="16">
        <f ca="1">VLOOKUP(Table3[[#This Row],[PRODUCT ID]],Table1[[PRODUCT]:[SELLING PRICE]],5,FALSE)</f>
        <v>111.4328336664578</v>
      </c>
      <c r="L4351" s="16">
        <f ca="1">J4351*Table3[[#This Row],[QUANTITY]]</f>
        <v>3402</v>
      </c>
      <c r="M4351" s="16">
        <f ca="1">K4351*Table3[[#This Row],[QUANTITY]]*(1-Table3[[#This Row],[DISCOUNT %]])</f>
        <v>1548.7372133585877</v>
      </c>
      <c r="N4351" s="3">
        <f>DAY(Table3[[#This Row],[DATE]])</f>
        <v>28</v>
      </c>
      <c r="O4351" s="3" t="str">
        <f>TEXT(Table3[[#This Row],[DATE]],"mmm")</f>
        <v>Nov</v>
      </c>
      <c r="P4351" s="3">
        <f>YEAR(Table3[[#This Row],[DATE]])</f>
        <v>2032</v>
      </c>
    </row>
    <row r="4352" spans="1:16" x14ac:dyDescent="0.3">
      <c r="A4352" s="6">
        <v>48547</v>
      </c>
      <c r="B4352" s="7" t="s">
        <v>1207</v>
      </c>
      <c r="C4352" s="9">
        <f t="shared" ca="1" si="134"/>
        <v>5</v>
      </c>
      <c r="D4352" s="9" t="s">
        <v>2116</v>
      </c>
      <c r="E4352" s="9" t="s">
        <v>2116</v>
      </c>
      <c r="F4352" s="10">
        <f t="shared" ca="1" si="135"/>
        <v>4.3209557734468662E-2</v>
      </c>
      <c r="G4352" s="3" t="str">
        <f>VLOOKUP(Table3[[#This Row],[PRODUCT ID]],Table1[[PRODUCT]:[SELLING PRICE]],1,FALSE)</f>
        <v>Product155</v>
      </c>
      <c r="H4352" s="3" t="str">
        <f>VLOOKUP(Table3[[#This Row],[PRODUCT ID]],Table1[[PRODUCT]:[SELLING PRICE]],2,FALSE)</f>
        <v>Category1</v>
      </c>
      <c r="I4352" s="3" t="str">
        <f>VLOOKUP(Table3[[#This Row],[PRODUCT ID]],Table1[[PRODUCT]:[SELLING PRICE]],3,FALSE)</f>
        <v>Kg</v>
      </c>
      <c r="J4352" s="16">
        <f ca="1">VLOOKUP(Table3[[#This Row],[PRODUCT ID]],Table1[[PRODUCT]:[SELLING PRICE]],4,FALSE)</f>
        <v>122</v>
      </c>
      <c r="K4352" s="16">
        <f ca="1">VLOOKUP(Table3[[#This Row],[PRODUCT ID]],Table1[[PRODUCT]:[SELLING PRICE]],5,FALSE)</f>
        <v>102.35599143253226</v>
      </c>
      <c r="L4352" s="16">
        <f ca="1">J4352*Table3[[#This Row],[QUANTITY]]</f>
        <v>610</v>
      </c>
      <c r="M4352" s="16">
        <f ca="1">K4352*Table3[[#This Row],[QUANTITY]]*(1-Table3[[#This Row],[DISCOUNT %]])</f>
        <v>489.6661715562974</v>
      </c>
      <c r="N4352" s="3">
        <f>DAY(Table3[[#This Row],[DATE]])</f>
        <v>29</v>
      </c>
      <c r="O4352" s="3" t="str">
        <f>TEXT(Table3[[#This Row],[DATE]],"mmm")</f>
        <v>Nov</v>
      </c>
      <c r="P4352" s="3">
        <f>YEAR(Table3[[#This Row],[DATE]])</f>
        <v>2032</v>
      </c>
    </row>
    <row r="4353" spans="1:16" x14ac:dyDescent="0.3">
      <c r="A4353" s="6">
        <v>48548</v>
      </c>
      <c r="B4353" s="7" t="s">
        <v>1208</v>
      </c>
      <c r="C4353" s="9">
        <f t="shared" ca="1" si="134"/>
        <v>1</v>
      </c>
      <c r="D4353" s="9" t="s">
        <v>2116</v>
      </c>
      <c r="E4353" s="9" t="s">
        <v>2116</v>
      </c>
      <c r="F4353" s="10">
        <f t="shared" ca="1" si="135"/>
        <v>1.5370080162989852E-2</v>
      </c>
      <c r="G4353" s="3" t="str">
        <f>VLOOKUP(Table3[[#This Row],[PRODUCT ID]],Table1[[PRODUCT]:[SELLING PRICE]],1,FALSE)</f>
        <v>Product156</v>
      </c>
      <c r="H4353" s="3" t="str">
        <f>VLOOKUP(Table3[[#This Row],[PRODUCT ID]],Table1[[PRODUCT]:[SELLING PRICE]],2,FALSE)</f>
        <v>Category2</v>
      </c>
      <c r="I4353" s="3" t="str">
        <f>VLOOKUP(Table3[[#This Row],[PRODUCT ID]],Table1[[PRODUCT]:[SELLING PRICE]],3,FALSE)</f>
        <v>Kg</v>
      </c>
      <c r="J4353" s="16">
        <f ca="1">VLOOKUP(Table3[[#This Row],[PRODUCT ID]],Table1[[PRODUCT]:[SELLING PRICE]],4,FALSE)</f>
        <v>172</v>
      </c>
      <c r="K4353" s="16">
        <f ca="1">VLOOKUP(Table3[[#This Row],[PRODUCT ID]],Table1[[PRODUCT]:[SELLING PRICE]],5,FALSE)</f>
        <v>181.18595923251249</v>
      </c>
      <c r="L4353" s="16">
        <f ca="1">J4353*Table3[[#This Row],[QUANTITY]]</f>
        <v>172</v>
      </c>
      <c r="M4353" s="16">
        <f ca="1">K4353*Table3[[#This Row],[QUANTITY]]*(1-Table3[[#This Row],[DISCOUNT %]])</f>
        <v>178.40111651470056</v>
      </c>
      <c r="N4353" s="3">
        <f>DAY(Table3[[#This Row],[DATE]])</f>
        <v>30</v>
      </c>
      <c r="O4353" s="3" t="str">
        <f>TEXT(Table3[[#This Row],[DATE]],"mmm")</f>
        <v>Nov</v>
      </c>
      <c r="P4353" s="3">
        <f>YEAR(Table3[[#This Row],[DATE]])</f>
        <v>2032</v>
      </c>
    </row>
    <row r="4354" spans="1:16" x14ac:dyDescent="0.3">
      <c r="A4354" s="6">
        <v>48549</v>
      </c>
      <c r="B4354" s="7" t="s">
        <v>1209</v>
      </c>
      <c r="C4354" s="9">
        <f t="shared" ca="1" si="134"/>
        <v>9</v>
      </c>
      <c r="D4354" s="9" t="s">
        <v>2115</v>
      </c>
      <c r="E4354" s="9" t="s">
        <v>2118</v>
      </c>
      <c r="F4354" s="10">
        <f t="shared" ca="1" si="135"/>
        <v>4.9796147107301895E-2</v>
      </c>
      <c r="G4354" s="3" t="str">
        <f>VLOOKUP(Table3[[#This Row],[PRODUCT ID]],Table1[[PRODUCT]:[SELLING PRICE]],1,FALSE)</f>
        <v>Product157</v>
      </c>
      <c r="H4354" s="3" t="str">
        <f>VLOOKUP(Table3[[#This Row],[PRODUCT ID]],Table1[[PRODUCT]:[SELLING PRICE]],2,FALSE)</f>
        <v>Category3</v>
      </c>
      <c r="I4354" s="3" t="str">
        <f>VLOOKUP(Table3[[#This Row],[PRODUCT ID]],Table1[[PRODUCT]:[SELLING PRICE]],3,FALSE)</f>
        <v>Lt</v>
      </c>
      <c r="J4354" s="16">
        <f ca="1">VLOOKUP(Table3[[#This Row],[PRODUCT ID]],Table1[[PRODUCT]:[SELLING PRICE]],4,FALSE)</f>
        <v>169</v>
      </c>
      <c r="K4354" s="16">
        <f ca="1">VLOOKUP(Table3[[#This Row],[PRODUCT ID]],Table1[[PRODUCT]:[SELLING PRICE]],5,FALSE)</f>
        <v>228.27838564983429</v>
      </c>
      <c r="L4354" s="16">
        <f ca="1">J4354*Table3[[#This Row],[QUANTITY]]</f>
        <v>1521</v>
      </c>
      <c r="M4354" s="16">
        <f ca="1">K4354*Table3[[#This Row],[QUANTITY]]*(1-Table3[[#This Row],[DISCOUNT %]])</f>
        <v>1952.1990141893798</v>
      </c>
      <c r="N4354" s="3">
        <f>DAY(Table3[[#This Row],[DATE]])</f>
        <v>1</v>
      </c>
      <c r="O4354" s="3" t="str">
        <f>TEXT(Table3[[#This Row],[DATE]],"mmm")</f>
        <v>Dec</v>
      </c>
      <c r="P4354" s="3">
        <f>YEAR(Table3[[#This Row],[DATE]])</f>
        <v>2032</v>
      </c>
    </row>
    <row r="4355" spans="1:16" x14ac:dyDescent="0.3">
      <c r="A4355" s="6">
        <v>48550</v>
      </c>
      <c r="B4355" s="7" t="s">
        <v>1210</v>
      </c>
      <c r="C4355" s="9">
        <f t="shared" ref="C4355:C4418" ca="1" si="136">RANDBETWEEN(1,15)</f>
        <v>9</v>
      </c>
      <c r="D4355" s="9" t="s">
        <v>2116</v>
      </c>
      <c r="E4355" s="9" t="s">
        <v>2116</v>
      </c>
      <c r="F4355" s="10">
        <f t="shared" ref="F4355:F4418" ca="1" si="137">RAND()*(0.1)</f>
        <v>4.9179930579726118E-2</v>
      </c>
      <c r="G4355" s="3" t="str">
        <f>VLOOKUP(Table3[[#This Row],[PRODUCT ID]],Table1[[PRODUCT]:[SELLING PRICE]],1,FALSE)</f>
        <v>Product158</v>
      </c>
      <c r="H4355" s="3" t="str">
        <f>VLOOKUP(Table3[[#This Row],[PRODUCT ID]],Table1[[PRODUCT]:[SELLING PRICE]],2,FALSE)</f>
        <v>Category4</v>
      </c>
      <c r="I4355" s="3" t="str">
        <f>VLOOKUP(Table3[[#This Row],[PRODUCT ID]],Table1[[PRODUCT]:[SELLING PRICE]],3,FALSE)</f>
        <v>Kg</v>
      </c>
      <c r="J4355" s="16">
        <f ca="1">VLOOKUP(Table3[[#This Row],[PRODUCT ID]],Table1[[PRODUCT]:[SELLING PRICE]],4,FALSE)</f>
        <v>122</v>
      </c>
      <c r="K4355" s="16">
        <f ca="1">VLOOKUP(Table3[[#This Row],[PRODUCT ID]],Table1[[PRODUCT]:[SELLING PRICE]],5,FALSE)</f>
        <v>120.63071173025752</v>
      </c>
      <c r="L4355" s="16">
        <f ca="1">J4355*Table3[[#This Row],[QUANTITY]]</f>
        <v>1098</v>
      </c>
      <c r="M4355" s="16">
        <f ca="1">K4355*Table3[[#This Row],[QUANTITY]]*(1-Table3[[#This Row],[DISCOUNT %]])</f>
        <v>1032.2829153142245</v>
      </c>
      <c r="N4355" s="3">
        <f>DAY(Table3[[#This Row],[DATE]])</f>
        <v>2</v>
      </c>
      <c r="O4355" s="3" t="str">
        <f>TEXT(Table3[[#This Row],[DATE]],"mmm")</f>
        <v>Dec</v>
      </c>
      <c r="P4355" s="3">
        <f>YEAR(Table3[[#This Row],[DATE]])</f>
        <v>2032</v>
      </c>
    </row>
    <row r="4356" spans="1:16" x14ac:dyDescent="0.3">
      <c r="A4356" s="6">
        <v>48551</v>
      </c>
      <c r="B4356" s="7" t="s">
        <v>1211</v>
      </c>
      <c r="C4356" s="9">
        <f t="shared" ca="1" si="136"/>
        <v>14</v>
      </c>
      <c r="D4356" s="9" t="s">
        <v>2117</v>
      </c>
      <c r="E4356" s="9" t="s">
        <v>2116</v>
      </c>
      <c r="F4356" s="10">
        <f t="shared" ca="1" si="137"/>
        <v>4.9995271314059703E-2</v>
      </c>
      <c r="G4356" s="3" t="str">
        <f>VLOOKUP(Table3[[#This Row],[PRODUCT ID]],Table1[[PRODUCT]:[SELLING PRICE]],1,FALSE)</f>
        <v>Product159</v>
      </c>
      <c r="H4356" s="3" t="str">
        <f>VLOOKUP(Table3[[#This Row],[PRODUCT ID]],Table1[[PRODUCT]:[SELLING PRICE]],2,FALSE)</f>
        <v>Category5</v>
      </c>
      <c r="I4356" s="3" t="str">
        <f>VLOOKUP(Table3[[#This Row],[PRODUCT ID]],Table1[[PRODUCT]:[SELLING PRICE]],3,FALSE)</f>
        <v>Lt</v>
      </c>
      <c r="J4356" s="16">
        <f ca="1">VLOOKUP(Table3[[#This Row],[PRODUCT ID]],Table1[[PRODUCT]:[SELLING PRICE]],4,FALSE)</f>
        <v>181</v>
      </c>
      <c r="K4356" s="16">
        <f ca="1">VLOOKUP(Table3[[#This Row],[PRODUCT ID]],Table1[[PRODUCT]:[SELLING PRICE]],5,FALSE)</f>
        <v>224.85202397913551</v>
      </c>
      <c r="L4356" s="16">
        <f ca="1">J4356*Table3[[#This Row],[QUANTITY]]</f>
        <v>2534</v>
      </c>
      <c r="M4356" s="16">
        <f ca="1">K4356*Table3[[#This Row],[QUANTITY]]*(1-Table3[[#This Row],[DISCOUNT %]])</f>
        <v>2990.5468044869644</v>
      </c>
      <c r="N4356" s="3">
        <f>DAY(Table3[[#This Row],[DATE]])</f>
        <v>3</v>
      </c>
      <c r="O4356" s="3" t="str">
        <f>TEXT(Table3[[#This Row],[DATE]],"mmm")</f>
        <v>Dec</v>
      </c>
      <c r="P4356" s="3">
        <f>YEAR(Table3[[#This Row],[DATE]])</f>
        <v>2032</v>
      </c>
    </row>
    <row r="4357" spans="1:16" x14ac:dyDescent="0.3">
      <c r="A4357" s="6">
        <v>48552</v>
      </c>
      <c r="B4357" s="7" t="s">
        <v>1212</v>
      </c>
      <c r="C4357" s="9">
        <f t="shared" ca="1" si="136"/>
        <v>14</v>
      </c>
      <c r="D4357" s="9" t="s">
        <v>2115</v>
      </c>
      <c r="E4357" s="9" t="s">
        <v>2116</v>
      </c>
      <c r="F4357" s="10">
        <f t="shared" ca="1" si="137"/>
        <v>9.3096515447861058E-2</v>
      </c>
      <c r="G4357" s="3" t="str">
        <f>VLOOKUP(Table3[[#This Row],[PRODUCT ID]],Table1[[PRODUCT]:[SELLING PRICE]],1,FALSE)</f>
        <v>Product160</v>
      </c>
      <c r="H4357" s="3" t="str">
        <f>VLOOKUP(Table3[[#This Row],[PRODUCT ID]],Table1[[PRODUCT]:[SELLING PRICE]],2,FALSE)</f>
        <v>Category1</v>
      </c>
      <c r="I4357" s="3" t="str">
        <f>VLOOKUP(Table3[[#This Row],[PRODUCT ID]],Table1[[PRODUCT]:[SELLING PRICE]],3,FALSE)</f>
        <v>Ft</v>
      </c>
      <c r="J4357" s="16">
        <f ca="1">VLOOKUP(Table3[[#This Row],[PRODUCT ID]],Table1[[PRODUCT]:[SELLING PRICE]],4,FALSE)</f>
        <v>46</v>
      </c>
      <c r="K4357" s="16">
        <f ca="1">VLOOKUP(Table3[[#This Row],[PRODUCT ID]],Table1[[PRODUCT]:[SELLING PRICE]],5,FALSE)</f>
        <v>305.96848936140185</v>
      </c>
      <c r="L4357" s="16">
        <f ca="1">J4357*Table3[[#This Row],[QUANTITY]]</f>
        <v>644</v>
      </c>
      <c r="M4357" s="16">
        <f ca="1">K4357*Table3[[#This Row],[QUANTITY]]*(1-Table3[[#This Row],[DISCOUNT %]])</f>
        <v>3884.7744483101319</v>
      </c>
      <c r="N4357" s="3">
        <f>DAY(Table3[[#This Row],[DATE]])</f>
        <v>4</v>
      </c>
      <c r="O4357" s="3" t="str">
        <f>TEXT(Table3[[#This Row],[DATE]],"mmm")</f>
        <v>Dec</v>
      </c>
      <c r="P4357" s="3">
        <f>YEAR(Table3[[#This Row],[DATE]])</f>
        <v>2032</v>
      </c>
    </row>
    <row r="4358" spans="1:16" x14ac:dyDescent="0.3">
      <c r="A4358" s="6">
        <v>48553</v>
      </c>
      <c r="B4358" s="7" t="s">
        <v>1213</v>
      </c>
      <c r="C4358" s="9">
        <f t="shared" ca="1" si="136"/>
        <v>9</v>
      </c>
      <c r="D4358" s="9" t="s">
        <v>2115</v>
      </c>
      <c r="E4358" s="9" t="s">
        <v>2116</v>
      </c>
      <c r="F4358" s="10">
        <f t="shared" ca="1" si="137"/>
        <v>7.0272122207839099E-2</v>
      </c>
      <c r="G4358" s="3" t="str">
        <f>VLOOKUP(Table3[[#This Row],[PRODUCT ID]],Table1[[PRODUCT]:[SELLING PRICE]],1,FALSE)</f>
        <v>Product161</v>
      </c>
      <c r="H4358" s="3" t="str">
        <f>VLOOKUP(Table3[[#This Row],[PRODUCT ID]],Table1[[PRODUCT]:[SELLING PRICE]],2,FALSE)</f>
        <v>Category2</v>
      </c>
      <c r="I4358" s="3" t="str">
        <f>VLOOKUP(Table3[[#This Row],[PRODUCT ID]],Table1[[PRODUCT]:[SELLING PRICE]],3,FALSE)</f>
        <v>Kg</v>
      </c>
      <c r="J4358" s="16">
        <f ca="1">VLOOKUP(Table3[[#This Row],[PRODUCT ID]],Table1[[PRODUCT]:[SELLING PRICE]],4,FALSE)</f>
        <v>14</v>
      </c>
      <c r="K4358" s="16">
        <f ca="1">VLOOKUP(Table3[[#This Row],[PRODUCT ID]],Table1[[PRODUCT]:[SELLING PRICE]],5,FALSE)</f>
        <v>23.372483923627669</v>
      </c>
      <c r="L4358" s="16">
        <f ca="1">J4358*Table3[[#This Row],[QUANTITY]]</f>
        <v>126</v>
      </c>
      <c r="M4358" s="16">
        <f ca="1">K4358*Table3[[#This Row],[QUANTITY]]*(1-Table3[[#This Row],[DISCOUNT %]])</f>
        <v>195.57044889341176</v>
      </c>
      <c r="N4358" s="3">
        <f>DAY(Table3[[#This Row],[DATE]])</f>
        <v>5</v>
      </c>
      <c r="O4358" s="3" t="str">
        <f>TEXT(Table3[[#This Row],[DATE]],"mmm")</f>
        <v>Dec</v>
      </c>
      <c r="P4358" s="3">
        <f>YEAR(Table3[[#This Row],[DATE]])</f>
        <v>2032</v>
      </c>
    </row>
    <row r="4359" spans="1:16" x14ac:dyDescent="0.3">
      <c r="A4359" s="6">
        <v>48554</v>
      </c>
      <c r="B4359" s="7" t="s">
        <v>1214</v>
      </c>
      <c r="C4359" s="9">
        <f t="shared" ca="1" si="136"/>
        <v>6</v>
      </c>
      <c r="D4359" s="9" t="s">
        <v>2115</v>
      </c>
      <c r="E4359" s="9" t="s">
        <v>2116</v>
      </c>
      <c r="F4359" s="10">
        <f t="shared" ca="1" si="137"/>
        <v>5.3420011329134043E-2</v>
      </c>
      <c r="G4359" s="3" t="str">
        <f>VLOOKUP(Table3[[#This Row],[PRODUCT ID]],Table1[[PRODUCT]:[SELLING PRICE]],1,FALSE)</f>
        <v>Product162</v>
      </c>
      <c r="H4359" s="3" t="str">
        <f>VLOOKUP(Table3[[#This Row],[PRODUCT ID]],Table1[[PRODUCT]:[SELLING PRICE]],2,FALSE)</f>
        <v>Category3</v>
      </c>
      <c r="I4359" s="3" t="str">
        <f>VLOOKUP(Table3[[#This Row],[PRODUCT ID]],Table1[[PRODUCT]:[SELLING PRICE]],3,FALSE)</f>
        <v>No</v>
      </c>
      <c r="J4359" s="16">
        <f ca="1">VLOOKUP(Table3[[#This Row],[PRODUCT ID]],Table1[[PRODUCT]:[SELLING PRICE]],4,FALSE)</f>
        <v>243</v>
      </c>
      <c r="K4359" s="16">
        <f ca="1">VLOOKUP(Table3[[#This Row],[PRODUCT ID]],Table1[[PRODUCT]:[SELLING PRICE]],5,FALSE)</f>
        <v>132.86963826107706</v>
      </c>
      <c r="L4359" s="16">
        <f ca="1">J4359*Table3[[#This Row],[QUANTITY]]</f>
        <v>1458</v>
      </c>
      <c r="M4359" s="16">
        <f ca="1">K4359*Table3[[#This Row],[QUANTITY]]*(1-Table3[[#This Row],[DISCOUNT %]])</f>
        <v>754.63044407923428</v>
      </c>
      <c r="N4359" s="3">
        <f>DAY(Table3[[#This Row],[DATE]])</f>
        <v>6</v>
      </c>
      <c r="O4359" s="3" t="str">
        <f>TEXT(Table3[[#This Row],[DATE]],"mmm")</f>
        <v>Dec</v>
      </c>
      <c r="P4359" s="3">
        <f>YEAR(Table3[[#This Row],[DATE]])</f>
        <v>2032</v>
      </c>
    </row>
    <row r="4360" spans="1:16" x14ac:dyDescent="0.3">
      <c r="A4360" s="6">
        <v>48555</v>
      </c>
      <c r="B4360" s="7" t="s">
        <v>1215</v>
      </c>
      <c r="C4360" s="9">
        <f t="shared" ca="1" si="136"/>
        <v>14</v>
      </c>
      <c r="D4360" s="9" t="s">
        <v>2116</v>
      </c>
      <c r="E4360" s="9" t="s">
        <v>2118</v>
      </c>
      <c r="F4360" s="10">
        <f t="shared" ca="1" si="137"/>
        <v>6.0700665557447457E-2</v>
      </c>
      <c r="G4360" s="3" t="str">
        <f>VLOOKUP(Table3[[#This Row],[PRODUCT ID]],Table1[[PRODUCT]:[SELLING PRICE]],1,FALSE)</f>
        <v>Product163</v>
      </c>
      <c r="H4360" s="3" t="str">
        <f>VLOOKUP(Table3[[#This Row],[PRODUCT ID]],Table1[[PRODUCT]:[SELLING PRICE]],2,FALSE)</f>
        <v>Category4</v>
      </c>
      <c r="I4360" s="3" t="str">
        <f>VLOOKUP(Table3[[#This Row],[PRODUCT ID]],Table1[[PRODUCT]:[SELLING PRICE]],3,FALSE)</f>
        <v>No</v>
      </c>
      <c r="J4360" s="16">
        <f ca="1">VLOOKUP(Table3[[#This Row],[PRODUCT ID]],Table1[[PRODUCT]:[SELLING PRICE]],4,FALSE)</f>
        <v>12</v>
      </c>
      <c r="K4360" s="16">
        <f ca="1">VLOOKUP(Table3[[#This Row],[PRODUCT ID]],Table1[[PRODUCT]:[SELLING PRICE]],5,FALSE)</f>
        <v>74.148384000621022</v>
      </c>
      <c r="L4360" s="16">
        <f ca="1">J4360*Table3[[#This Row],[QUANTITY]]</f>
        <v>168</v>
      </c>
      <c r="M4360" s="16">
        <f ca="1">K4360*Table3[[#This Row],[QUANTITY]]*(1-Table3[[#This Row],[DISCOUNT %]])</f>
        <v>975.06538838483789</v>
      </c>
      <c r="N4360" s="3">
        <f>DAY(Table3[[#This Row],[DATE]])</f>
        <v>7</v>
      </c>
      <c r="O4360" s="3" t="str">
        <f>TEXT(Table3[[#This Row],[DATE]],"mmm")</f>
        <v>Dec</v>
      </c>
      <c r="P4360" s="3">
        <f>YEAR(Table3[[#This Row],[DATE]])</f>
        <v>2032</v>
      </c>
    </row>
    <row r="4361" spans="1:16" x14ac:dyDescent="0.3">
      <c r="A4361" s="6">
        <v>48556</v>
      </c>
      <c r="B4361" s="7" t="s">
        <v>1216</v>
      </c>
      <c r="C4361" s="9">
        <f t="shared" ca="1" si="136"/>
        <v>1</v>
      </c>
      <c r="D4361" s="9" t="s">
        <v>2116</v>
      </c>
      <c r="E4361" s="9" t="s">
        <v>2118</v>
      </c>
      <c r="F4361" s="10">
        <f t="shared" ca="1" si="137"/>
        <v>1.6526721434577441E-2</v>
      </c>
      <c r="G4361" s="3" t="str">
        <f>VLOOKUP(Table3[[#This Row],[PRODUCT ID]],Table1[[PRODUCT]:[SELLING PRICE]],1,FALSE)</f>
        <v>Product164</v>
      </c>
      <c r="H4361" s="3" t="str">
        <f>VLOOKUP(Table3[[#This Row],[PRODUCT ID]],Table1[[PRODUCT]:[SELLING PRICE]],2,FALSE)</f>
        <v>Category5</v>
      </c>
      <c r="I4361" s="3" t="str">
        <f>VLOOKUP(Table3[[#This Row],[PRODUCT ID]],Table1[[PRODUCT]:[SELLING PRICE]],3,FALSE)</f>
        <v>Ft</v>
      </c>
      <c r="J4361" s="16">
        <f ca="1">VLOOKUP(Table3[[#This Row],[PRODUCT ID]],Table1[[PRODUCT]:[SELLING PRICE]],4,FALSE)</f>
        <v>184</v>
      </c>
      <c r="K4361" s="16">
        <f ca="1">VLOOKUP(Table3[[#This Row],[PRODUCT ID]],Table1[[PRODUCT]:[SELLING PRICE]],5,FALSE)</f>
        <v>37.965781444854478</v>
      </c>
      <c r="L4361" s="16">
        <f ca="1">J4361*Table3[[#This Row],[QUANTITY]]</f>
        <v>184</v>
      </c>
      <c r="M4361" s="16">
        <f ca="1">K4361*Table3[[#This Row],[QUANTITY]]*(1-Table3[[#This Row],[DISCOUNT %]])</f>
        <v>37.33833155086932</v>
      </c>
      <c r="N4361" s="3">
        <f>DAY(Table3[[#This Row],[DATE]])</f>
        <v>8</v>
      </c>
      <c r="O4361" s="3" t="str">
        <f>TEXT(Table3[[#This Row],[DATE]],"mmm")</f>
        <v>Dec</v>
      </c>
      <c r="P4361" s="3">
        <f>YEAR(Table3[[#This Row],[DATE]])</f>
        <v>2032</v>
      </c>
    </row>
    <row r="4362" spans="1:16" x14ac:dyDescent="0.3">
      <c r="A4362" s="6">
        <v>48557</v>
      </c>
      <c r="B4362" s="7" t="s">
        <v>1217</v>
      </c>
      <c r="C4362" s="9">
        <f t="shared" ca="1" si="136"/>
        <v>2</v>
      </c>
      <c r="D4362" s="9" t="s">
        <v>2116</v>
      </c>
      <c r="E4362" s="9" t="s">
        <v>2116</v>
      </c>
      <c r="F4362" s="10">
        <f t="shared" ca="1" si="137"/>
        <v>5.7796951262943666E-2</v>
      </c>
      <c r="G4362" s="3" t="str">
        <f>VLOOKUP(Table3[[#This Row],[PRODUCT ID]],Table1[[PRODUCT]:[SELLING PRICE]],1,FALSE)</f>
        <v>Product165</v>
      </c>
      <c r="H4362" s="3" t="str">
        <f>VLOOKUP(Table3[[#This Row],[PRODUCT ID]],Table1[[PRODUCT]:[SELLING PRICE]],2,FALSE)</f>
        <v>Category1</v>
      </c>
      <c r="I4362" s="3" t="str">
        <f>VLOOKUP(Table3[[#This Row],[PRODUCT ID]],Table1[[PRODUCT]:[SELLING PRICE]],3,FALSE)</f>
        <v>No</v>
      </c>
      <c r="J4362" s="16">
        <f ca="1">VLOOKUP(Table3[[#This Row],[PRODUCT ID]],Table1[[PRODUCT]:[SELLING PRICE]],4,FALSE)</f>
        <v>165</v>
      </c>
      <c r="K4362" s="16">
        <f ca="1">VLOOKUP(Table3[[#This Row],[PRODUCT ID]],Table1[[PRODUCT]:[SELLING PRICE]],5,FALSE)</f>
        <v>121.35542976752832</v>
      </c>
      <c r="L4362" s="16">
        <f ca="1">J4362*Table3[[#This Row],[QUANTITY]]</f>
        <v>330</v>
      </c>
      <c r="M4362" s="16">
        <f ca="1">K4362*Table3[[#This Row],[QUANTITY]]*(1-Table3[[#This Row],[DISCOUNT %]])</f>
        <v>228.68291181552181</v>
      </c>
      <c r="N4362" s="3">
        <f>DAY(Table3[[#This Row],[DATE]])</f>
        <v>9</v>
      </c>
      <c r="O4362" s="3" t="str">
        <f>TEXT(Table3[[#This Row],[DATE]],"mmm")</f>
        <v>Dec</v>
      </c>
      <c r="P4362" s="3">
        <f>YEAR(Table3[[#This Row],[DATE]])</f>
        <v>2032</v>
      </c>
    </row>
    <row r="4363" spans="1:16" x14ac:dyDescent="0.3">
      <c r="A4363" s="6">
        <v>48558</v>
      </c>
      <c r="B4363" s="7" t="s">
        <v>1218</v>
      </c>
      <c r="C4363" s="9">
        <f t="shared" ca="1" si="136"/>
        <v>13</v>
      </c>
      <c r="D4363" s="9" t="s">
        <v>2115</v>
      </c>
      <c r="E4363" s="9" t="s">
        <v>2116</v>
      </c>
      <c r="F4363" s="10">
        <f t="shared" ca="1" si="137"/>
        <v>7.2024285824970448E-3</v>
      </c>
      <c r="G4363" s="3" t="str">
        <f>VLOOKUP(Table3[[#This Row],[PRODUCT ID]],Table1[[PRODUCT]:[SELLING PRICE]],1,FALSE)</f>
        <v>Product166</v>
      </c>
      <c r="H4363" s="3" t="str">
        <f>VLOOKUP(Table3[[#This Row],[PRODUCT ID]],Table1[[PRODUCT]:[SELLING PRICE]],2,FALSE)</f>
        <v>Category2</v>
      </c>
      <c r="I4363" s="3" t="str">
        <f>VLOOKUP(Table3[[#This Row],[PRODUCT ID]],Table1[[PRODUCT]:[SELLING PRICE]],3,FALSE)</f>
        <v>Kg</v>
      </c>
      <c r="J4363" s="16">
        <f ca="1">VLOOKUP(Table3[[#This Row],[PRODUCT ID]],Table1[[PRODUCT]:[SELLING PRICE]],4,FALSE)</f>
        <v>37</v>
      </c>
      <c r="K4363" s="16">
        <f ca="1">VLOOKUP(Table3[[#This Row],[PRODUCT ID]],Table1[[PRODUCT]:[SELLING PRICE]],5,FALSE)</f>
        <v>136.08380075049763</v>
      </c>
      <c r="L4363" s="16">
        <f ca="1">J4363*Table3[[#This Row],[QUANTITY]]</f>
        <v>481</v>
      </c>
      <c r="M4363" s="16">
        <f ca="1">K4363*Table3[[#This Row],[QUANTITY]]*(1-Table3[[#This Row],[DISCOUNT %]])</f>
        <v>1756.3476696266464</v>
      </c>
      <c r="N4363" s="3">
        <f>DAY(Table3[[#This Row],[DATE]])</f>
        <v>10</v>
      </c>
      <c r="O4363" s="3" t="str">
        <f>TEXT(Table3[[#This Row],[DATE]],"mmm")</f>
        <v>Dec</v>
      </c>
      <c r="P4363" s="3">
        <f>YEAR(Table3[[#This Row],[DATE]])</f>
        <v>2032</v>
      </c>
    </row>
    <row r="4364" spans="1:16" x14ac:dyDescent="0.3">
      <c r="A4364" s="6">
        <v>48559</v>
      </c>
      <c r="B4364" s="7" t="s">
        <v>1219</v>
      </c>
      <c r="C4364" s="9">
        <f t="shared" ca="1" si="136"/>
        <v>7</v>
      </c>
      <c r="D4364" s="9" t="s">
        <v>2117</v>
      </c>
      <c r="E4364" s="9" t="s">
        <v>2116</v>
      </c>
      <c r="F4364" s="10">
        <f t="shared" ca="1" si="137"/>
        <v>8.5483490743810883E-2</v>
      </c>
      <c r="G4364" s="3" t="str">
        <f>VLOOKUP(Table3[[#This Row],[PRODUCT ID]],Table1[[PRODUCT]:[SELLING PRICE]],1,FALSE)</f>
        <v>Product167</v>
      </c>
      <c r="H4364" s="3" t="str">
        <f>VLOOKUP(Table3[[#This Row],[PRODUCT ID]],Table1[[PRODUCT]:[SELLING PRICE]],2,FALSE)</f>
        <v>Category3</v>
      </c>
      <c r="I4364" s="3" t="str">
        <f>VLOOKUP(Table3[[#This Row],[PRODUCT ID]],Table1[[PRODUCT]:[SELLING PRICE]],3,FALSE)</f>
        <v>Kg</v>
      </c>
      <c r="J4364" s="16">
        <f ca="1">VLOOKUP(Table3[[#This Row],[PRODUCT ID]],Table1[[PRODUCT]:[SELLING PRICE]],4,FALSE)</f>
        <v>88</v>
      </c>
      <c r="K4364" s="16">
        <f ca="1">VLOOKUP(Table3[[#This Row],[PRODUCT ID]],Table1[[PRODUCT]:[SELLING PRICE]],5,FALSE)</f>
        <v>136.35389357783384</v>
      </c>
      <c r="L4364" s="16">
        <f ca="1">J4364*Table3[[#This Row],[QUANTITY]]</f>
        <v>616</v>
      </c>
      <c r="M4364" s="16">
        <f ca="1">K4364*Table3[[#This Row],[QUANTITY]]*(1-Table3[[#This Row],[DISCOUNT %]])</f>
        <v>872.88520744803361</v>
      </c>
      <c r="N4364" s="3">
        <f>DAY(Table3[[#This Row],[DATE]])</f>
        <v>11</v>
      </c>
      <c r="O4364" s="3" t="str">
        <f>TEXT(Table3[[#This Row],[DATE]],"mmm")</f>
        <v>Dec</v>
      </c>
      <c r="P4364" s="3">
        <f>YEAR(Table3[[#This Row],[DATE]])</f>
        <v>2032</v>
      </c>
    </row>
    <row r="4365" spans="1:16" x14ac:dyDescent="0.3">
      <c r="A4365" s="6">
        <v>48560</v>
      </c>
      <c r="B4365" s="7" t="s">
        <v>1220</v>
      </c>
      <c r="C4365" s="9">
        <f t="shared" ca="1" si="136"/>
        <v>4</v>
      </c>
      <c r="D4365" s="9" t="s">
        <v>2117</v>
      </c>
      <c r="E4365" s="9" t="s">
        <v>2116</v>
      </c>
      <c r="F4365" s="10">
        <f t="shared" ca="1" si="137"/>
        <v>6.175794391195877E-3</v>
      </c>
      <c r="G4365" s="3" t="str">
        <f>VLOOKUP(Table3[[#This Row],[PRODUCT ID]],Table1[[PRODUCT]:[SELLING PRICE]],1,FALSE)</f>
        <v>Product168</v>
      </c>
      <c r="H4365" s="3" t="str">
        <f>VLOOKUP(Table3[[#This Row],[PRODUCT ID]],Table1[[PRODUCT]:[SELLING PRICE]],2,FALSE)</f>
        <v>Category4</v>
      </c>
      <c r="I4365" s="3" t="str">
        <f>VLOOKUP(Table3[[#This Row],[PRODUCT ID]],Table1[[PRODUCT]:[SELLING PRICE]],3,FALSE)</f>
        <v>Lt</v>
      </c>
      <c r="J4365" s="16">
        <f ca="1">VLOOKUP(Table3[[#This Row],[PRODUCT ID]],Table1[[PRODUCT]:[SELLING PRICE]],4,FALSE)</f>
        <v>168</v>
      </c>
      <c r="K4365" s="16">
        <f ca="1">VLOOKUP(Table3[[#This Row],[PRODUCT ID]],Table1[[PRODUCT]:[SELLING PRICE]],5,FALSE)</f>
        <v>279.78716847020212</v>
      </c>
      <c r="L4365" s="16">
        <f ca="1">J4365*Table3[[#This Row],[QUANTITY]]</f>
        <v>672</v>
      </c>
      <c r="M4365" s="16">
        <f ca="1">K4365*Table3[[#This Row],[QUANTITY]]*(1-Table3[[#This Row],[DISCOUNT %]])</f>
        <v>1112.2370417777411</v>
      </c>
      <c r="N4365" s="3">
        <f>DAY(Table3[[#This Row],[DATE]])</f>
        <v>12</v>
      </c>
      <c r="O4365" s="3" t="str">
        <f>TEXT(Table3[[#This Row],[DATE]],"mmm")</f>
        <v>Dec</v>
      </c>
      <c r="P4365" s="3">
        <f>YEAR(Table3[[#This Row],[DATE]])</f>
        <v>2032</v>
      </c>
    </row>
    <row r="4366" spans="1:16" x14ac:dyDescent="0.3">
      <c r="A4366" s="6">
        <v>48561</v>
      </c>
      <c r="B4366" s="7" t="s">
        <v>1221</v>
      </c>
      <c r="C4366" s="9">
        <f t="shared" ca="1" si="136"/>
        <v>3</v>
      </c>
      <c r="D4366" s="9" t="s">
        <v>2116</v>
      </c>
      <c r="E4366" s="9" t="s">
        <v>2118</v>
      </c>
      <c r="F4366" s="10">
        <f t="shared" ca="1" si="137"/>
        <v>5.8209282752466722E-2</v>
      </c>
      <c r="G4366" s="3" t="str">
        <f>VLOOKUP(Table3[[#This Row],[PRODUCT ID]],Table1[[PRODUCT]:[SELLING PRICE]],1,FALSE)</f>
        <v>Product169</v>
      </c>
      <c r="H4366" s="3" t="str">
        <f>VLOOKUP(Table3[[#This Row],[PRODUCT ID]],Table1[[PRODUCT]:[SELLING PRICE]],2,FALSE)</f>
        <v>Category1</v>
      </c>
      <c r="I4366" s="3" t="str">
        <f>VLOOKUP(Table3[[#This Row],[PRODUCT ID]],Table1[[PRODUCT]:[SELLING PRICE]],3,FALSE)</f>
        <v>Kg</v>
      </c>
      <c r="J4366" s="16">
        <f ca="1">VLOOKUP(Table3[[#This Row],[PRODUCT ID]],Table1[[PRODUCT]:[SELLING PRICE]],4,FALSE)</f>
        <v>217</v>
      </c>
      <c r="K4366" s="16">
        <f ca="1">VLOOKUP(Table3[[#This Row],[PRODUCT ID]],Table1[[PRODUCT]:[SELLING PRICE]],5,FALSE)</f>
        <v>171.64934079951803</v>
      </c>
      <c r="L4366" s="16">
        <f ca="1">J4366*Table3[[#This Row],[QUANTITY]]</f>
        <v>651</v>
      </c>
      <c r="M4366" s="16">
        <f ca="1">K4366*Table3[[#This Row],[QUANTITY]]*(1-Table3[[#This Row],[DISCOUNT %]])</f>
        <v>484.973267359933</v>
      </c>
      <c r="N4366" s="3">
        <f>DAY(Table3[[#This Row],[DATE]])</f>
        <v>13</v>
      </c>
      <c r="O4366" s="3" t="str">
        <f>TEXT(Table3[[#This Row],[DATE]],"mmm")</f>
        <v>Dec</v>
      </c>
      <c r="P4366" s="3">
        <f>YEAR(Table3[[#This Row],[DATE]])</f>
        <v>2032</v>
      </c>
    </row>
    <row r="4367" spans="1:16" x14ac:dyDescent="0.3">
      <c r="A4367" s="6">
        <v>48562</v>
      </c>
      <c r="B4367" s="7" t="s">
        <v>1222</v>
      </c>
      <c r="C4367" s="9">
        <f t="shared" ca="1" si="136"/>
        <v>12</v>
      </c>
      <c r="D4367" s="9" t="s">
        <v>2116</v>
      </c>
      <c r="E4367" s="9" t="s">
        <v>2116</v>
      </c>
      <c r="F4367" s="10">
        <f t="shared" ca="1" si="137"/>
        <v>8.9245406041075295E-2</v>
      </c>
      <c r="G4367" s="3" t="str">
        <f>VLOOKUP(Table3[[#This Row],[PRODUCT ID]],Table1[[PRODUCT]:[SELLING PRICE]],1,FALSE)</f>
        <v>Product170</v>
      </c>
      <c r="H4367" s="3" t="str">
        <f>VLOOKUP(Table3[[#This Row],[PRODUCT ID]],Table1[[PRODUCT]:[SELLING PRICE]],2,FALSE)</f>
        <v>Category2</v>
      </c>
      <c r="I4367" s="3" t="str">
        <f>VLOOKUP(Table3[[#This Row],[PRODUCT ID]],Table1[[PRODUCT]:[SELLING PRICE]],3,FALSE)</f>
        <v>Lt</v>
      </c>
      <c r="J4367" s="16">
        <f ca="1">VLOOKUP(Table3[[#This Row],[PRODUCT ID]],Table1[[PRODUCT]:[SELLING PRICE]],4,FALSE)</f>
        <v>32</v>
      </c>
      <c r="K4367" s="16">
        <f ca="1">VLOOKUP(Table3[[#This Row],[PRODUCT ID]],Table1[[PRODUCT]:[SELLING PRICE]],5,FALSE)</f>
        <v>110.15620313510418</v>
      </c>
      <c r="L4367" s="16">
        <f ca="1">J4367*Table3[[#This Row],[QUANTITY]]</f>
        <v>384</v>
      </c>
      <c r="M4367" s="16">
        <f ca="1">K4367*Table3[[#This Row],[QUANTITY]]*(1-Table3[[#This Row],[DISCOUNT %]])</f>
        <v>1203.9032167004234</v>
      </c>
      <c r="N4367" s="3">
        <f>DAY(Table3[[#This Row],[DATE]])</f>
        <v>14</v>
      </c>
      <c r="O4367" s="3" t="str">
        <f>TEXT(Table3[[#This Row],[DATE]],"mmm")</f>
        <v>Dec</v>
      </c>
      <c r="P4367" s="3">
        <f>YEAR(Table3[[#This Row],[DATE]])</f>
        <v>2032</v>
      </c>
    </row>
    <row r="4368" spans="1:16" x14ac:dyDescent="0.3">
      <c r="A4368" s="6">
        <v>48563</v>
      </c>
      <c r="B4368" s="7" t="s">
        <v>1223</v>
      </c>
      <c r="C4368" s="9">
        <f t="shared" ca="1" si="136"/>
        <v>2</v>
      </c>
      <c r="D4368" s="9" t="s">
        <v>2116</v>
      </c>
      <c r="E4368" s="9" t="s">
        <v>2116</v>
      </c>
      <c r="F4368" s="10">
        <f t="shared" ca="1" si="137"/>
        <v>7.6885803700347366E-2</v>
      </c>
      <c r="G4368" s="3" t="str">
        <f>VLOOKUP(Table3[[#This Row],[PRODUCT ID]],Table1[[PRODUCT]:[SELLING PRICE]],1,FALSE)</f>
        <v>Product171</v>
      </c>
      <c r="H4368" s="3" t="str">
        <f>VLOOKUP(Table3[[#This Row],[PRODUCT ID]],Table1[[PRODUCT]:[SELLING PRICE]],2,FALSE)</f>
        <v>Category3</v>
      </c>
      <c r="I4368" s="3" t="str">
        <f>VLOOKUP(Table3[[#This Row],[PRODUCT ID]],Table1[[PRODUCT]:[SELLING PRICE]],3,FALSE)</f>
        <v>Ft</v>
      </c>
      <c r="J4368" s="16">
        <f ca="1">VLOOKUP(Table3[[#This Row],[PRODUCT ID]],Table1[[PRODUCT]:[SELLING PRICE]],4,FALSE)</f>
        <v>118</v>
      </c>
      <c r="K4368" s="16">
        <f ca="1">VLOOKUP(Table3[[#This Row],[PRODUCT ID]],Table1[[PRODUCT]:[SELLING PRICE]],5,FALSE)</f>
        <v>73.097675210316552</v>
      </c>
      <c r="L4368" s="16">
        <f ca="1">J4368*Table3[[#This Row],[QUANTITY]]</f>
        <v>236</v>
      </c>
      <c r="M4368" s="16">
        <f ca="1">K4368*Table3[[#This Row],[QUANTITY]]*(1-Table3[[#This Row],[DISCOUNT %]])</f>
        <v>134.95500340628882</v>
      </c>
      <c r="N4368" s="3">
        <f>DAY(Table3[[#This Row],[DATE]])</f>
        <v>15</v>
      </c>
      <c r="O4368" s="3" t="str">
        <f>TEXT(Table3[[#This Row],[DATE]],"mmm")</f>
        <v>Dec</v>
      </c>
      <c r="P4368" s="3">
        <f>YEAR(Table3[[#This Row],[DATE]])</f>
        <v>2032</v>
      </c>
    </row>
    <row r="4369" spans="1:16" x14ac:dyDescent="0.3">
      <c r="A4369" s="6">
        <v>48564</v>
      </c>
      <c r="B4369" s="7" t="s">
        <v>1224</v>
      </c>
      <c r="C4369" s="9">
        <f t="shared" ca="1" si="136"/>
        <v>4</v>
      </c>
      <c r="D4369" s="9" t="s">
        <v>2116</v>
      </c>
      <c r="E4369" s="9" t="s">
        <v>2116</v>
      </c>
      <c r="F4369" s="10">
        <f t="shared" ca="1" si="137"/>
        <v>1.9628180515690298E-2</v>
      </c>
      <c r="G4369" s="3" t="str">
        <f>VLOOKUP(Table3[[#This Row],[PRODUCT ID]],Table1[[PRODUCT]:[SELLING PRICE]],1,FALSE)</f>
        <v>Product172</v>
      </c>
      <c r="H4369" s="3" t="str">
        <f>VLOOKUP(Table3[[#This Row],[PRODUCT ID]],Table1[[PRODUCT]:[SELLING PRICE]],2,FALSE)</f>
        <v>Category4</v>
      </c>
      <c r="I4369" s="3" t="str">
        <f>VLOOKUP(Table3[[#This Row],[PRODUCT ID]],Table1[[PRODUCT]:[SELLING PRICE]],3,FALSE)</f>
        <v>Kg</v>
      </c>
      <c r="J4369" s="16">
        <f ca="1">VLOOKUP(Table3[[#This Row],[PRODUCT ID]],Table1[[PRODUCT]:[SELLING PRICE]],4,FALSE)</f>
        <v>82</v>
      </c>
      <c r="K4369" s="16">
        <f ca="1">VLOOKUP(Table3[[#This Row],[PRODUCT ID]],Table1[[PRODUCT]:[SELLING PRICE]],5,FALSE)</f>
        <v>221.2507186574982</v>
      </c>
      <c r="L4369" s="16">
        <f ca="1">J4369*Table3[[#This Row],[QUANTITY]]</f>
        <v>328</v>
      </c>
      <c r="M4369" s="16">
        <f ca="1">K4369*Table3[[#This Row],[QUANTITY]]*(1-Table3[[#This Row],[DISCOUNT %]])</f>
        <v>867.63187844985055</v>
      </c>
      <c r="N4369" s="3">
        <f>DAY(Table3[[#This Row],[DATE]])</f>
        <v>16</v>
      </c>
      <c r="O4369" s="3" t="str">
        <f>TEXT(Table3[[#This Row],[DATE]],"mmm")</f>
        <v>Dec</v>
      </c>
      <c r="P4369" s="3">
        <f>YEAR(Table3[[#This Row],[DATE]])</f>
        <v>2032</v>
      </c>
    </row>
    <row r="4370" spans="1:16" x14ac:dyDescent="0.3">
      <c r="A4370" s="6">
        <v>48565</v>
      </c>
      <c r="B4370" s="7" t="s">
        <v>1225</v>
      </c>
      <c r="C4370" s="9">
        <f t="shared" ca="1" si="136"/>
        <v>8</v>
      </c>
      <c r="D4370" s="9" t="s">
        <v>2115</v>
      </c>
      <c r="E4370" s="9" t="s">
        <v>2116</v>
      </c>
      <c r="F4370" s="10">
        <f t="shared" ca="1" si="137"/>
        <v>6.6319706478219504E-4</v>
      </c>
      <c r="G4370" s="3" t="str">
        <f>VLOOKUP(Table3[[#This Row],[PRODUCT ID]],Table1[[PRODUCT]:[SELLING PRICE]],1,FALSE)</f>
        <v>Product173</v>
      </c>
      <c r="H4370" s="3" t="str">
        <f>VLOOKUP(Table3[[#This Row],[PRODUCT ID]],Table1[[PRODUCT]:[SELLING PRICE]],2,FALSE)</f>
        <v>Category5</v>
      </c>
      <c r="I4370" s="3" t="str">
        <f>VLOOKUP(Table3[[#This Row],[PRODUCT ID]],Table1[[PRODUCT]:[SELLING PRICE]],3,FALSE)</f>
        <v>No</v>
      </c>
      <c r="J4370" s="16">
        <f ca="1">VLOOKUP(Table3[[#This Row],[PRODUCT ID]],Table1[[PRODUCT]:[SELLING PRICE]],4,FALSE)</f>
        <v>5</v>
      </c>
      <c r="K4370" s="16">
        <f ca="1">VLOOKUP(Table3[[#This Row],[PRODUCT ID]],Table1[[PRODUCT]:[SELLING PRICE]],5,FALSE)</f>
        <v>116.2095330301651</v>
      </c>
      <c r="L4370" s="16">
        <f ca="1">J4370*Table3[[#This Row],[QUANTITY]]</f>
        <v>40</v>
      </c>
      <c r="M4370" s="16">
        <f ca="1">K4370*Table3[[#This Row],[QUANTITY]]*(1-Table3[[#This Row],[DISCOUNT %]])</f>
        <v>929.05970567167833</v>
      </c>
      <c r="N4370" s="3">
        <f>DAY(Table3[[#This Row],[DATE]])</f>
        <v>17</v>
      </c>
      <c r="O4370" s="3" t="str">
        <f>TEXT(Table3[[#This Row],[DATE]],"mmm")</f>
        <v>Dec</v>
      </c>
      <c r="P4370" s="3">
        <f>YEAR(Table3[[#This Row],[DATE]])</f>
        <v>2032</v>
      </c>
    </row>
    <row r="4371" spans="1:16" x14ac:dyDescent="0.3">
      <c r="A4371" s="6">
        <v>48566</v>
      </c>
      <c r="B4371" s="7" t="s">
        <v>1226</v>
      </c>
      <c r="C4371" s="9">
        <f t="shared" ca="1" si="136"/>
        <v>6</v>
      </c>
      <c r="D4371" s="9" t="s">
        <v>2116</v>
      </c>
      <c r="E4371" s="9" t="s">
        <v>2116</v>
      </c>
      <c r="F4371" s="10">
        <f t="shared" ca="1" si="137"/>
        <v>4.1783347929395288E-2</v>
      </c>
      <c r="G4371" s="3" t="str">
        <f>VLOOKUP(Table3[[#This Row],[PRODUCT ID]],Table1[[PRODUCT]:[SELLING PRICE]],1,FALSE)</f>
        <v>Product174</v>
      </c>
      <c r="H4371" s="3" t="str">
        <f>VLOOKUP(Table3[[#This Row],[PRODUCT ID]],Table1[[PRODUCT]:[SELLING PRICE]],2,FALSE)</f>
        <v>Category1</v>
      </c>
      <c r="I4371" s="3" t="str">
        <f>VLOOKUP(Table3[[#This Row],[PRODUCT ID]],Table1[[PRODUCT]:[SELLING PRICE]],3,FALSE)</f>
        <v>No</v>
      </c>
      <c r="J4371" s="16">
        <f ca="1">VLOOKUP(Table3[[#This Row],[PRODUCT ID]],Table1[[PRODUCT]:[SELLING PRICE]],4,FALSE)</f>
        <v>97</v>
      </c>
      <c r="K4371" s="16">
        <f ca="1">VLOOKUP(Table3[[#This Row],[PRODUCT ID]],Table1[[PRODUCT]:[SELLING PRICE]],5,FALSE)</f>
        <v>245.48579335218037</v>
      </c>
      <c r="L4371" s="16">
        <f ca="1">J4371*Table3[[#This Row],[QUANTITY]]</f>
        <v>582</v>
      </c>
      <c r="M4371" s="16">
        <f ca="1">K4371*Table3[[#This Row],[QUANTITY]]*(1-Table3[[#This Row],[DISCOUNT %]])</f>
        <v>1411.3714502209355</v>
      </c>
      <c r="N4371" s="3">
        <f>DAY(Table3[[#This Row],[DATE]])</f>
        <v>18</v>
      </c>
      <c r="O4371" s="3" t="str">
        <f>TEXT(Table3[[#This Row],[DATE]],"mmm")</f>
        <v>Dec</v>
      </c>
      <c r="P4371" s="3">
        <f>YEAR(Table3[[#This Row],[DATE]])</f>
        <v>2032</v>
      </c>
    </row>
    <row r="4372" spans="1:16" x14ac:dyDescent="0.3">
      <c r="A4372" s="6">
        <v>48567</v>
      </c>
      <c r="B4372" s="7" t="s">
        <v>1227</v>
      </c>
      <c r="C4372" s="9">
        <f t="shared" ca="1" si="136"/>
        <v>3</v>
      </c>
      <c r="D4372" s="9" t="s">
        <v>2117</v>
      </c>
      <c r="E4372" s="9" t="s">
        <v>2118</v>
      </c>
      <c r="F4372" s="10">
        <f t="shared" ca="1" si="137"/>
        <v>9.1259025107322297E-2</v>
      </c>
      <c r="G4372" s="3" t="str">
        <f>VLOOKUP(Table3[[#This Row],[PRODUCT ID]],Table1[[PRODUCT]:[SELLING PRICE]],1,FALSE)</f>
        <v>Product175</v>
      </c>
      <c r="H4372" s="3" t="str">
        <f>VLOOKUP(Table3[[#This Row],[PRODUCT ID]],Table1[[PRODUCT]:[SELLING PRICE]],2,FALSE)</f>
        <v>Category2</v>
      </c>
      <c r="I4372" s="3" t="str">
        <f>VLOOKUP(Table3[[#This Row],[PRODUCT ID]],Table1[[PRODUCT]:[SELLING PRICE]],3,FALSE)</f>
        <v>Ft</v>
      </c>
      <c r="J4372" s="16">
        <f ca="1">VLOOKUP(Table3[[#This Row],[PRODUCT ID]],Table1[[PRODUCT]:[SELLING PRICE]],4,FALSE)</f>
        <v>17</v>
      </c>
      <c r="K4372" s="16">
        <f ca="1">VLOOKUP(Table3[[#This Row],[PRODUCT ID]],Table1[[PRODUCT]:[SELLING PRICE]],5,FALSE)</f>
        <v>89.891246705317059</v>
      </c>
      <c r="L4372" s="16">
        <f ca="1">J4372*Table3[[#This Row],[QUANTITY]]</f>
        <v>51</v>
      </c>
      <c r="M4372" s="16">
        <f ca="1">K4372*Table3[[#This Row],[QUANTITY]]*(1-Table3[[#This Row],[DISCOUNT %]])</f>
        <v>245.06357749592411</v>
      </c>
      <c r="N4372" s="3">
        <f>DAY(Table3[[#This Row],[DATE]])</f>
        <v>19</v>
      </c>
      <c r="O4372" s="3" t="str">
        <f>TEXT(Table3[[#This Row],[DATE]],"mmm")</f>
        <v>Dec</v>
      </c>
      <c r="P4372" s="3">
        <f>YEAR(Table3[[#This Row],[DATE]])</f>
        <v>2032</v>
      </c>
    </row>
    <row r="4373" spans="1:16" x14ac:dyDescent="0.3">
      <c r="A4373" s="6">
        <v>48568</v>
      </c>
      <c r="B4373" s="7" t="s">
        <v>1228</v>
      </c>
      <c r="C4373" s="9">
        <f t="shared" ca="1" si="136"/>
        <v>13</v>
      </c>
      <c r="D4373" s="9" t="s">
        <v>2115</v>
      </c>
      <c r="E4373" s="9" t="s">
        <v>2118</v>
      </c>
      <c r="F4373" s="10">
        <f t="shared" ca="1" si="137"/>
        <v>1.6016642604094522E-2</v>
      </c>
      <c r="G4373" s="3" t="str">
        <f>VLOOKUP(Table3[[#This Row],[PRODUCT ID]],Table1[[PRODUCT]:[SELLING PRICE]],1,FALSE)</f>
        <v>Product176</v>
      </c>
      <c r="H4373" s="3" t="str">
        <f>VLOOKUP(Table3[[#This Row],[PRODUCT ID]],Table1[[PRODUCT]:[SELLING PRICE]],2,FALSE)</f>
        <v>Category3</v>
      </c>
      <c r="I4373" s="3" t="str">
        <f>VLOOKUP(Table3[[#This Row],[PRODUCT ID]],Table1[[PRODUCT]:[SELLING PRICE]],3,FALSE)</f>
        <v>No</v>
      </c>
      <c r="J4373" s="16">
        <f ca="1">VLOOKUP(Table3[[#This Row],[PRODUCT ID]],Table1[[PRODUCT]:[SELLING PRICE]],4,FALSE)</f>
        <v>154</v>
      </c>
      <c r="K4373" s="16">
        <f ca="1">VLOOKUP(Table3[[#This Row],[PRODUCT ID]],Table1[[PRODUCT]:[SELLING PRICE]],5,FALSE)</f>
        <v>257.82819577091556</v>
      </c>
      <c r="L4373" s="16">
        <f ca="1">J4373*Table3[[#This Row],[QUANTITY]]</f>
        <v>2002</v>
      </c>
      <c r="M4373" s="16">
        <f ca="1">K4373*Table3[[#This Row],[QUANTITY]]*(1-Table3[[#This Row],[DISCOUNT %]])</f>
        <v>3298.082498177926</v>
      </c>
      <c r="N4373" s="3">
        <f>DAY(Table3[[#This Row],[DATE]])</f>
        <v>20</v>
      </c>
      <c r="O4373" s="3" t="str">
        <f>TEXT(Table3[[#This Row],[DATE]],"mmm")</f>
        <v>Dec</v>
      </c>
      <c r="P4373" s="3">
        <f>YEAR(Table3[[#This Row],[DATE]])</f>
        <v>2032</v>
      </c>
    </row>
    <row r="4374" spans="1:16" x14ac:dyDescent="0.3">
      <c r="A4374" s="6">
        <v>48569</v>
      </c>
      <c r="B4374" s="7" t="s">
        <v>1229</v>
      </c>
      <c r="C4374" s="9">
        <f t="shared" ca="1" si="136"/>
        <v>9</v>
      </c>
      <c r="D4374" s="9" t="s">
        <v>2115</v>
      </c>
      <c r="E4374" s="9" t="s">
        <v>2116</v>
      </c>
      <c r="F4374" s="10">
        <f t="shared" ca="1" si="137"/>
        <v>6.482973863155149E-2</v>
      </c>
      <c r="G4374" s="3" t="str">
        <f>VLOOKUP(Table3[[#This Row],[PRODUCT ID]],Table1[[PRODUCT]:[SELLING PRICE]],1,FALSE)</f>
        <v>Product177</v>
      </c>
      <c r="H4374" s="3" t="str">
        <f>VLOOKUP(Table3[[#This Row],[PRODUCT ID]],Table1[[PRODUCT]:[SELLING PRICE]],2,FALSE)</f>
        <v>Category4</v>
      </c>
      <c r="I4374" s="3" t="str">
        <f>VLOOKUP(Table3[[#This Row],[PRODUCT ID]],Table1[[PRODUCT]:[SELLING PRICE]],3,FALSE)</f>
        <v>Kg</v>
      </c>
      <c r="J4374" s="16">
        <f ca="1">VLOOKUP(Table3[[#This Row],[PRODUCT ID]],Table1[[PRODUCT]:[SELLING PRICE]],4,FALSE)</f>
        <v>176</v>
      </c>
      <c r="K4374" s="16">
        <f ca="1">VLOOKUP(Table3[[#This Row],[PRODUCT ID]],Table1[[PRODUCT]:[SELLING PRICE]],5,FALSE)</f>
        <v>256.88842729521195</v>
      </c>
      <c r="L4374" s="16">
        <f ca="1">J4374*Table3[[#This Row],[QUANTITY]]</f>
        <v>1584</v>
      </c>
      <c r="M4374" s="16">
        <f ca="1">K4374*Table3[[#This Row],[QUANTITY]]*(1-Table3[[#This Row],[DISCOUNT %]])</f>
        <v>2162.1097592657375</v>
      </c>
      <c r="N4374" s="3">
        <f>DAY(Table3[[#This Row],[DATE]])</f>
        <v>21</v>
      </c>
      <c r="O4374" s="3" t="str">
        <f>TEXT(Table3[[#This Row],[DATE]],"mmm")</f>
        <v>Dec</v>
      </c>
      <c r="P4374" s="3">
        <f>YEAR(Table3[[#This Row],[DATE]])</f>
        <v>2032</v>
      </c>
    </row>
    <row r="4375" spans="1:16" x14ac:dyDescent="0.3">
      <c r="A4375" s="6">
        <v>48570</v>
      </c>
      <c r="B4375" s="7" t="s">
        <v>1230</v>
      </c>
      <c r="C4375" s="9">
        <f t="shared" ca="1" si="136"/>
        <v>6</v>
      </c>
      <c r="D4375" s="9" t="s">
        <v>2115</v>
      </c>
      <c r="E4375" s="9" t="s">
        <v>2116</v>
      </c>
      <c r="F4375" s="10">
        <f t="shared" ca="1" si="137"/>
        <v>3.1868478410383205E-2</v>
      </c>
      <c r="G4375" s="3" t="str">
        <f>VLOOKUP(Table3[[#This Row],[PRODUCT ID]],Table1[[PRODUCT]:[SELLING PRICE]],1,FALSE)</f>
        <v>Product178</v>
      </c>
      <c r="H4375" s="3" t="str">
        <f>VLOOKUP(Table3[[#This Row],[PRODUCT ID]],Table1[[PRODUCT]:[SELLING PRICE]],2,FALSE)</f>
        <v>Category5</v>
      </c>
      <c r="I4375" s="3" t="str">
        <f>VLOOKUP(Table3[[#This Row],[PRODUCT ID]],Table1[[PRODUCT]:[SELLING PRICE]],3,FALSE)</f>
        <v>Kg</v>
      </c>
      <c r="J4375" s="16">
        <f ca="1">VLOOKUP(Table3[[#This Row],[PRODUCT ID]],Table1[[PRODUCT]:[SELLING PRICE]],4,FALSE)</f>
        <v>228</v>
      </c>
      <c r="K4375" s="16">
        <f ca="1">VLOOKUP(Table3[[#This Row],[PRODUCT ID]],Table1[[PRODUCT]:[SELLING PRICE]],5,FALSE)</f>
        <v>299.23177214207016</v>
      </c>
      <c r="L4375" s="16">
        <f ca="1">J4375*Table3[[#This Row],[QUANTITY]]</f>
        <v>1368</v>
      </c>
      <c r="M4375" s="16">
        <f ca="1">K4375*Table3[[#This Row],[QUANTITY]]*(1-Table3[[#This Row],[DISCOUNT %]])</f>
        <v>1738.1742652311591</v>
      </c>
      <c r="N4375" s="3">
        <f>DAY(Table3[[#This Row],[DATE]])</f>
        <v>22</v>
      </c>
      <c r="O4375" s="3" t="str">
        <f>TEXT(Table3[[#This Row],[DATE]],"mmm")</f>
        <v>Dec</v>
      </c>
      <c r="P4375" s="3">
        <f>YEAR(Table3[[#This Row],[DATE]])</f>
        <v>2032</v>
      </c>
    </row>
    <row r="4376" spans="1:16" x14ac:dyDescent="0.3">
      <c r="A4376" s="6">
        <v>48571</v>
      </c>
      <c r="B4376" s="7" t="s">
        <v>1231</v>
      </c>
      <c r="C4376" s="9">
        <f t="shared" ca="1" si="136"/>
        <v>12</v>
      </c>
      <c r="D4376" s="9" t="s">
        <v>2116</v>
      </c>
      <c r="E4376" s="9" t="s">
        <v>2116</v>
      </c>
      <c r="F4376" s="10">
        <f t="shared" ca="1" si="137"/>
        <v>4.9065407814217456E-2</v>
      </c>
      <c r="G4376" s="3" t="str">
        <f>VLOOKUP(Table3[[#This Row],[PRODUCT ID]],Table1[[PRODUCT]:[SELLING PRICE]],1,FALSE)</f>
        <v>Product179</v>
      </c>
      <c r="H4376" s="3" t="str">
        <f>VLOOKUP(Table3[[#This Row],[PRODUCT ID]],Table1[[PRODUCT]:[SELLING PRICE]],2,FALSE)</f>
        <v>Category1</v>
      </c>
      <c r="I4376" s="3" t="str">
        <f>VLOOKUP(Table3[[#This Row],[PRODUCT ID]],Table1[[PRODUCT]:[SELLING PRICE]],3,FALSE)</f>
        <v>Lt</v>
      </c>
      <c r="J4376" s="16">
        <f ca="1">VLOOKUP(Table3[[#This Row],[PRODUCT ID]],Table1[[PRODUCT]:[SELLING PRICE]],4,FALSE)</f>
        <v>71</v>
      </c>
      <c r="K4376" s="16">
        <f ca="1">VLOOKUP(Table3[[#This Row],[PRODUCT ID]],Table1[[PRODUCT]:[SELLING PRICE]],5,FALSE)</f>
        <v>35.145332515530171</v>
      </c>
      <c r="L4376" s="16">
        <f ca="1">J4376*Table3[[#This Row],[QUANTITY]]</f>
        <v>852</v>
      </c>
      <c r="M4376" s="16">
        <f ca="1">K4376*Table3[[#This Row],[QUANTITY]]*(1-Table3[[#This Row],[DISCOUNT %]])</f>
        <v>401.05094931467289</v>
      </c>
      <c r="N4376" s="3">
        <f>DAY(Table3[[#This Row],[DATE]])</f>
        <v>23</v>
      </c>
      <c r="O4376" s="3" t="str">
        <f>TEXT(Table3[[#This Row],[DATE]],"mmm")</f>
        <v>Dec</v>
      </c>
      <c r="P4376" s="3">
        <f>YEAR(Table3[[#This Row],[DATE]])</f>
        <v>2032</v>
      </c>
    </row>
    <row r="4377" spans="1:16" x14ac:dyDescent="0.3">
      <c r="A4377" s="6">
        <v>48572</v>
      </c>
      <c r="B4377" s="7" t="s">
        <v>1232</v>
      </c>
      <c r="C4377" s="9">
        <f t="shared" ca="1" si="136"/>
        <v>10</v>
      </c>
      <c r="D4377" s="9" t="s">
        <v>2116</v>
      </c>
      <c r="E4377" s="9" t="s">
        <v>2116</v>
      </c>
      <c r="F4377" s="10">
        <f t="shared" ca="1" si="137"/>
        <v>6.8199041331458113E-2</v>
      </c>
      <c r="G4377" s="3" t="str">
        <f>VLOOKUP(Table3[[#This Row],[PRODUCT ID]],Table1[[PRODUCT]:[SELLING PRICE]],1,FALSE)</f>
        <v>Product180</v>
      </c>
      <c r="H4377" s="3" t="str">
        <f>VLOOKUP(Table3[[#This Row],[PRODUCT ID]],Table1[[PRODUCT]:[SELLING PRICE]],2,FALSE)</f>
        <v>Category2</v>
      </c>
      <c r="I4377" s="3" t="str">
        <f>VLOOKUP(Table3[[#This Row],[PRODUCT ID]],Table1[[PRODUCT]:[SELLING PRICE]],3,FALSE)</f>
        <v>Kg</v>
      </c>
      <c r="J4377" s="16">
        <f ca="1">VLOOKUP(Table3[[#This Row],[PRODUCT ID]],Table1[[PRODUCT]:[SELLING PRICE]],4,FALSE)</f>
        <v>24</v>
      </c>
      <c r="K4377" s="16">
        <f ca="1">VLOOKUP(Table3[[#This Row],[PRODUCT ID]],Table1[[PRODUCT]:[SELLING PRICE]],5,FALSE)</f>
        <v>145.85833158876653</v>
      </c>
      <c r="L4377" s="16">
        <f ca="1">J4377*Table3[[#This Row],[QUANTITY]]</f>
        <v>240</v>
      </c>
      <c r="M4377" s="16">
        <f ca="1">K4377*Table3[[#This Row],[QUANTITY]]*(1-Table3[[#This Row],[DISCOUNT %]])</f>
        <v>1359.1093320420671</v>
      </c>
      <c r="N4377" s="3">
        <f>DAY(Table3[[#This Row],[DATE]])</f>
        <v>24</v>
      </c>
      <c r="O4377" s="3" t="str">
        <f>TEXT(Table3[[#This Row],[DATE]],"mmm")</f>
        <v>Dec</v>
      </c>
      <c r="P4377" s="3">
        <f>YEAR(Table3[[#This Row],[DATE]])</f>
        <v>2032</v>
      </c>
    </row>
    <row r="4378" spans="1:16" x14ac:dyDescent="0.3">
      <c r="A4378" s="6">
        <v>48573</v>
      </c>
      <c r="B4378" s="7" t="s">
        <v>1233</v>
      </c>
      <c r="C4378" s="9">
        <f t="shared" ca="1" si="136"/>
        <v>1</v>
      </c>
      <c r="D4378" s="9" t="s">
        <v>2116</v>
      </c>
      <c r="E4378" s="9" t="s">
        <v>2118</v>
      </c>
      <c r="F4378" s="10">
        <f t="shared" ca="1" si="137"/>
        <v>8.1492931775304422E-2</v>
      </c>
      <c r="G4378" s="3" t="str">
        <f>VLOOKUP(Table3[[#This Row],[PRODUCT ID]],Table1[[PRODUCT]:[SELLING PRICE]],1,FALSE)</f>
        <v>Product181</v>
      </c>
      <c r="H4378" s="3" t="str">
        <f>VLOOKUP(Table3[[#This Row],[PRODUCT ID]],Table1[[PRODUCT]:[SELLING PRICE]],2,FALSE)</f>
        <v>Category3</v>
      </c>
      <c r="I4378" s="3" t="str">
        <f>VLOOKUP(Table3[[#This Row],[PRODUCT ID]],Table1[[PRODUCT]:[SELLING PRICE]],3,FALSE)</f>
        <v>Lt</v>
      </c>
      <c r="J4378" s="16">
        <f ca="1">VLOOKUP(Table3[[#This Row],[PRODUCT ID]],Table1[[PRODUCT]:[SELLING PRICE]],4,FALSE)</f>
        <v>151</v>
      </c>
      <c r="K4378" s="16">
        <f ca="1">VLOOKUP(Table3[[#This Row],[PRODUCT ID]],Table1[[PRODUCT]:[SELLING PRICE]],5,FALSE)</f>
        <v>283.1047636192576</v>
      </c>
      <c r="L4378" s="16">
        <f ca="1">J4378*Table3[[#This Row],[QUANTITY]]</f>
        <v>151</v>
      </c>
      <c r="M4378" s="16">
        <f ca="1">K4378*Table3[[#This Row],[QUANTITY]]*(1-Table3[[#This Row],[DISCOUNT %]])</f>
        <v>260.03372643236975</v>
      </c>
      <c r="N4378" s="3">
        <f>DAY(Table3[[#This Row],[DATE]])</f>
        <v>25</v>
      </c>
      <c r="O4378" s="3" t="str">
        <f>TEXT(Table3[[#This Row],[DATE]],"mmm")</f>
        <v>Dec</v>
      </c>
      <c r="P4378" s="3">
        <f>YEAR(Table3[[#This Row],[DATE]])</f>
        <v>2032</v>
      </c>
    </row>
    <row r="4379" spans="1:16" x14ac:dyDescent="0.3">
      <c r="A4379" s="6">
        <v>48574</v>
      </c>
      <c r="B4379" s="7" t="s">
        <v>1234</v>
      </c>
      <c r="C4379" s="9">
        <f t="shared" ca="1" si="136"/>
        <v>1</v>
      </c>
      <c r="D4379" s="9" t="s">
        <v>2115</v>
      </c>
      <c r="E4379" s="9" t="s">
        <v>2116</v>
      </c>
      <c r="F4379" s="10">
        <f t="shared" ca="1" si="137"/>
        <v>2.4631120736895553E-3</v>
      </c>
      <c r="G4379" s="3" t="str">
        <f>VLOOKUP(Table3[[#This Row],[PRODUCT ID]],Table1[[PRODUCT]:[SELLING PRICE]],1,FALSE)</f>
        <v>Product182</v>
      </c>
      <c r="H4379" s="3" t="str">
        <f>VLOOKUP(Table3[[#This Row],[PRODUCT ID]],Table1[[PRODUCT]:[SELLING PRICE]],2,FALSE)</f>
        <v>Category4</v>
      </c>
      <c r="I4379" s="3" t="str">
        <f>VLOOKUP(Table3[[#This Row],[PRODUCT ID]],Table1[[PRODUCT]:[SELLING PRICE]],3,FALSE)</f>
        <v>Ft</v>
      </c>
      <c r="J4379" s="16">
        <f ca="1">VLOOKUP(Table3[[#This Row],[PRODUCT ID]],Table1[[PRODUCT]:[SELLING PRICE]],4,FALSE)</f>
        <v>177</v>
      </c>
      <c r="K4379" s="16">
        <f ca="1">VLOOKUP(Table3[[#This Row],[PRODUCT ID]],Table1[[PRODUCT]:[SELLING PRICE]],5,FALSE)</f>
        <v>43.403148475082766</v>
      </c>
      <c r="L4379" s="16">
        <f ca="1">J4379*Table3[[#This Row],[QUANTITY]]</f>
        <v>177</v>
      </c>
      <c r="M4379" s="16">
        <f ca="1">K4379*Table3[[#This Row],[QUANTITY]]*(1-Table3[[#This Row],[DISCOUNT %]])</f>
        <v>43.296241656037651</v>
      </c>
      <c r="N4379" s="3">
        <f>DAY(Table3[[#This Row],[DATE]])</f>
        <v>26</v>
      </c>
      <c r="O4379" s="3" t="str">
        <f>TEXT(Table3[[#This Row],[DATE]],"mmm")</f>
        <v>Dec</v>
      </c>
      <c r="P4379" s="3">
        <f>YEAR(Table3[[#This Row],[DATE]])</f>
        <v>2032</v>
      </c>
    </row>
    <row r="4380" spans="1:16" x14ac:dyDescent="0.3">
      <c r="A4380" s="6">
        <v>48575</v>
      </c>
      <c r="B4380" s="7" t="s">
        <v>1235</v>
      </c>
      <c r="C4380" s="9">
        <f t="shared" ca="1" si="136"/>
        <v>15</v>
      </c>
      <c r="D4380" s="9" t="s">
        <v>2117</v>
      </c>
      <c r="E4380" s="9" t="s">
        <v>2116</v>
      </c>
      <c r="F4380" s="10">
        <f t="shared" ca="1" si="137"/>
        <v>1.744508713245475E-2</v>
      </c>
      <c r="G4380" s="3" t="str">
        <f>VLOOKUP(Table3[[#This Row],[PRODUCT ID]],Table1[[PRODUCT]:[SELLING PRICE]],1,FALSE)</f>
        <v>Product183</v>
      </c>
      <c r="H4380" s="3" t="str">
        <f>VLOOKUP(Table3[[#This Row],[PRODUCT ID]],Table1[[PRODUCT]:[SELLING PRICE]],2,FALSE)</f>
        <v>Category5</v>
      </c>
      <c r="I4380" s="3" t="str">
        <f>VLOOKUP(Table3[[#This Row],[PRODUCT ID]],Table1[[PRODUCT]:[SELLING PRICE]],3,FALSE)</f>
        <v>Kg</v>
      </c>
      <c r="J4380" s="16">
        <f ca="1">VLOOKUP(Table3[[#This Row],[PRODUCT ID]],Table1[[PRODUCT]:[SELLING PRICE]],4,FALSE)</f>
        <v>26</v>
      </c>
      <c r="K4380" s="16">
        <f ca="1">VLOOKUP(Table3[[#This Row],[PRODUCT ID]],Table1[[PRODUCT]:[SELLING PRICE]],5,FALSE)</f>
        <v>131.12692400111672</v>
      </c>
      <c r="L4380" s="16">
        <f ca="1">J4380*Table3[[#This Row],[QUANTITY]]</f>
        <v>390</v>
      </c>
      <c r="M4380" s="16">
        <f ca="1">K4380*Table3[[#This Row],[QUANTITY]]*(1-Table3[[#This Row],[DISCOUNT %]])</f>
        <v>1932.5910507975971</v>
      </c>
      <c r="N4380" s="3">
        <f>DAY(Table3[[#This Row],[DATE]])</f>
        <v>27</v>
      </c>
      <c r="O4380" s="3" t="str">
        <f>TEXT(Table3[[#This Row],[DATE]],"mmm")</f>
        <v>Dec</v>
      </c>
      <c r="P4380" s="3">
        <f>YEAR(Table3[[#This Row],[DATE]])</f>
        <v>2032</v>
      </c>
    </row>
    <row r="4381" spans="1:16" x14ac:dyDescent="0.3">
      <c r="A4381" s="6">
        <v>48576</v>
      </c>
      <c r="B4381" s="7" t="s">
        <v>1236</v>
      </c>
      <c r="C4381" s="9">
        <f t="shared" ca="1" si="136"/>
        <v>12</v>
      </c>
      <c r="D4381" s="9" t="s">
        <v>2117</v>
      </c>
      <c r="E4381" s="9" t="s">
        <v>2116</v>
      </c>
      <c r="F4381" s="10">
        <f t="shared" ca="1" si="137"/>
        <v>9.8901548662533659E-3</v>
      </c>
      <c r="G4381" s="3" t="str">
        <f>VLOOKUP(Table3[[#This Row],[PRODUCT ID]],Table1[[PRODUCT]:[SELLING PRICE]],1,FALSE)</f>
        <v>Product184</v>
      </c>
      <c r="H4381" s="3" t="str">
        <f>VLOOKUP(Table3[[#This Row],[PRODUCT ID]],Table1[[PRODUCT]:[SELLING PRICE]],2,FALSE)</f>
        <v>Category1</v>
      </c>
      <c r="I4381" s="3" t="str">
        <f>VLOOKUP(Table3[[#This Row],[PRODUCT ID]],Table1[[PRODUCT]:[SELLING PRICE]],3,FALSE)</f>
        <v>No</v>
      </c>
      <c r="J4381" s="16">
        <f ca="1">VLOOKUP(Table3[[#This Row],[PRODUCT ID]],Table1[[PRODUCT]:[SELLING PRICE]],4,FALSE)</f>
        <v>113</v>
      </c>
      <c r="K4381" s="16">
        <f ca="1">VLOOKUP(Table3[[#This Row],[PRODUCT ID]],Table1[[PRODUCT]:[SELLING PRICE]],5,FALSE)</f>
        <v>77.10426035332361</v>
      </c>
      <c r="L4381" s="16">
        <f ca="1">J4381*Table3[[#This Row],[QUANTITY]]</f>
        <v>1356</v>
      </c>
      <c r="M4381" s="16">
        <f ca="1">K4381*Table3[[#This Row],[QUANTITY]]*(1-Table3[[#This Row],[DISCOUNT %]])</f>
        <v>916.10024733097589</v>
      </c>
      <c r="N4381" s="3">
        <f>DAY(Table3[[#This Row],[DATE]])</f>
        <v>28</v>
      </c>
      <c r="O4381" s="3" t="str">
        <f>TEXT(Table3[[#This Row],[DATE]],"mmm")</f>
        <v>Dec</v>
      </c>
      <c r="P4381" s="3">
        <f>YEAR(Table3[[#This Row],[DATE]])</f>
        <v>2032</v>
      </c>
    </row>
    <row r="4382" spans="1:16" x14ac:dyDescent="0.3">
      <c r="A4382" s="6">
        <v>48577</v>
      </c>
      <c r="B4382" s="7" t="s">
        <v>1237</v>
      </c>
      <c r="C4382" s="9">
        <f t="shared" ca="1" si="136"/>
        <v>4</v>
      </c>
      <c r="D4382" s="9" t="s">
        <v>2116</v>
      </c>
      <c r="E4382" s="9" t="s">
        <v>2116</v>
      </c>
      <c r="F4382" s="10">
        <f t="shared" ca="1" si="137"/>
        <v>6.5359062572223556E-2</v>
      </c>
      <c r="G4382" s="3" t="str">
        <f>VLOOKUP(Table3[[#This Row],[PRODUCT ID]],Table1[[PRODUCT]:[SELLING PRICE]],1,FALSE)</f>
        <v>Product185</v>
      </c>
      <c r="H4382" s="3" t="str">
        <f>VLOOKUP(Table3[[#This Row],[PRODUCT ID]],Table1[[PRODUCT]:[SELLING PRICE]],2,FALSE)</f>
        <v>Category2</v>
      </c>
      <c r="I4382" s="3" t="str">
        <f>VLOOKUP(Table3[[#This Row],[PRODUCT ID]],Table1[[PRODUCT]:[SELLING PRICE]],3,FALSE)</f>
        <v>No</v>
      </c>
      <c r="J4382" s="16">
        <f ca="1">VLOOKUP(Table3[[#This Row],[PRODUCT ID]],Table1[[PRODUCT]:[SELLING PRICE]],4,FALSE)</f>
        <v>21</v>
      </c>
      <c r="K4382" s="16">
        <f ca="1">VLOOKUP(Table3[[#This Row],[PRODUCT ID]],Table1[[PRODUCT]:[SELLING PRICE]],5,FALSE)</f>
        <v>36.91762214394776</v>
      </c>
      <c r="L4382" s="16">
        <f ca="1">J4382*Table3[[#This Row],[QUANTITY]]</f>
        <v>84</v>
      </c>
      <c r="M4382" s="16">
        <f ca="1">K4382*Table3[[#This Row],[QUANTITY]]*(1-Table3[[#This Row],[DISCOUNT %]])</f>
        <v>138.01888387289509</v>
      </c>
      <c r="N4382" s="3">
        <f>DAY(Table3[[#This Row],[DATE]])</f>
        <v>29</v>
      </c>
      <c r="O4382" s="3" t="str">
        <f>TEXT(Table3[[#This Row],[DATE]],"mmm")</f>
        <v>Dec</v>
      </c>
      <c r="P4382" s="3">
        <f>YEAR(Table3[[#This Row],[DATE]])</f>
        <v>2032</v>
      </c>
    </row>
    <row r="4383" spans="1:16" x14ac:dyDescent="0.3">
      <c r="A4383" s="6">
        <v>48578</v>
      </c>
      <c r="B4383" s="7" t="s">
        <v>1238</v>
      </c>
      <c r="C4383" s="9">
        <f t="shared" ca="1" si="136"/>
        <v>11</v>
      </c>
      <c r="D4383" s="9" t="s">
        <v>2116</v>
      </c>
      <c r="E4383" s="9" t="s">
        <v>2116</v>
      </c>
      <c r="F4383" s="10">
        <f t="shared" ca="1" si="137"/>
        <v>7.3347645821271179E-2</v>
      </c>
      <c r="G4383" s="3" t="str">
        <f>VLOOKUP(Table3[[#This Row],[PRODUCT ID]],Table1[[PRODUCT]:[SELLING PRICE]],1,FALSE)</f>
        <v>Product186</v>
      </c>
      <c r="H4383" s="3" t="str">
        <f>VLOOKUP(Table3[[#This Row],[PRODUCT ID]],Table1[[PRODUCT]:[SELLING PRICE]],2,FALSE)</f>
        <v>Category3</v>
      </c>
      <c r="I4383" s="3" t="str">
        <f>VLOOKUP(Table3[[#This Row],[PRODUCT ID]],Table1[[PRODUCT]:[SELLING PRICE]],3,FALSE)</f>
        <v>Ft</v>
      </c>
      <c r="J4383" s="16">
        <f ca="1">VLOOKUP(Table3[[#This Row],[PRODUCT ID]],Table1[[PRODUCT]:[SELLING PRICE]],4,FALSE)</f>
        <v>37</v>
      </c>
      <c r="K4383" s="16">
        <f ca="1">VLOOKUP(Table3[[#This Row],[PRODUCT ID]],Table1[[PRODUCT]:[SELLING PRICE]],5,FALSE)</f>
        <v>152.60567303298228</v>
      </c>
      <c r="L4383" s="16">
        <f ca="1">J4383*Table3[[#This Row],[QUANTITY]]</f>
        <v>407</v>
      </c>
      <c r="M4383" s="16">
        <f ca="1">K4383*Table3[[#This Row],[QUANTITY]]*(1-Table3[[#This Row],[DISCOUNT %]])</f>
        <v>1555.536467947466</v>
      </c>
      <c r="N4383" s="3">
        <f>DAY(Table3[[#This Row],[DATE]])</f>
        <v>30</v>
      </c>
      <c r="O4383" s="3" t="str">
        <f>TEXT(Table3[[#This Row],[DATE]],"mmm")</f>
        <v>Dec</v>
      </c>
      <c r="P4383" s="3">
        <f>YEAR(Table3[[#This Row],[DATE]])</f>
        <v>2032</v>
      </c>
    </row>
    <row r="4384" spans="1:16" x14ac:dyDescent="0.3">
      <c r="A4384" s="6">
        <v>48579</v>
      </c>
      <c r="B4384" s="7" t="s">
        <v>1239</v>
      </c>
      <c r="C4384" s="9">
        <f t="shared" ca="1" si="136"/>
        <v>12</v>
      </c>
      <c r="D4384" s="9" t="s">
        <v>2116</v>
      </c>
      <c r="E4384" s="9" t="s">
        <v>2118</v>
      </c>
      <c r="F4384" s="10">
        <f t="shared" ca="1" si="137"/>
        <v>7.1863073109462175E-2</v>
      </c>
      <c r="G4384" s="3" t="str">
        <f>VLOOKUP(Table3[[#This Row],[PRODUCT ID]],Table1[[PRODUCT]:[SELLING PRICE]],1,FALSE)</f>
        <v>Product187</v>
      </c>
      <c r="H4384" s="3" t="str">
        <f>VLOOKUP(Table3[[#This Row],[PRODUCT ID]],Table1[[PRODUCT]:[SELLING PRICE]],2,FALSE)</f>
        <v>Category4</v>
      </c>
      <c r="I4384" s="3" t="str">
        <f>VLOOKUP(Table3[[#This Row],[PRODUCT ID]],Table1[[PRODUCT]:[SELLING PRICE]],3,FALSE)</f>
        <v>No</v>
      </c>
      <c r="J4384" s="16">
        <f ca="1">VLOOKUP(Table3[[#This Row],[PRODUCT ID]],Table1[[PRODUCT]:[SELLING PRICE]],4,FALSE)</f>
        <v>160</v>
      </c>
      <c r="K4384" s="16">
        <f ca="1">VLOOKUP(Table3[[#This Row],[PRODUCT ID]],Table1[[PRODUCT]:[SELLING PRICE]],5,FALSE)</f>
        <v>171.09036856490613</v>
      </c>
      <c r="L4384" s="16">
        <f ca="1">J4384*Table3[[#This Row],[QUANTITY]]</f>
        <v>1920</v>
      </c>
      <c r="M4384" s="16">
        <f ca="1">K4384*Table3[[#This Row],[QUANTITY]]*(1-Table3[[#This Row],[DISCOUNT %]])</f>
        <v>1905.5434668048174</v>
      </c>
      <c r="N4384" s="3">
        <f>DAY(Table3[[#This Row],[DATE]])</f>
        <v>31</v>
      </c>
      <c r="O4384" s="3" t="str">
        <f>TEXT(Table3[[#This Row],[DATE]],"mmm")</f>
        <v>Dec</v>
      </c>
      <c r="P4384" s="3">
        <f>YEAR(Table3[[#This Row],[DATE]])</f>
        <v>2032</v>
      </c>
    </row>
    <row r="4385" spans="1:16" x14ac:dyDescent="0.3">
      <c r="A4385" s="6">
        <v>48580</v>
      </c>
      <c r="B4385" s="7" t="s">
        <v>1240</v>
      </c>
      <c r="C4385" s="9">
        <f t="shared" ca="1" si="136"/>
        <v>11</v>
      </c>
      <c r="D4385" s="9" t="s">
        <v>2116</v>
      </c>
      <c r="E4385" s="9" t="s">
        <v>2118</v>
      </c>
      <c r="F4385" s="10">
        <f t="shared" ca="1" si="137"/>
        <v>9.8683684073604006E-2</v>
      </c>
      <c r="G4385" s="3" t="str">
        <f>VLOOKUP(Table3[[#This Row],[PRODUCT ID]],Table1[[PRODUCT]:[SELLING PRICE]],1,FALSE)</f>
        <v>Product188</v>
      </c>
      <c r="H4385" s="3" t="str">
        <f>VLOOKUP(Table3[[#This Row],[PRODUCT ID]],Table1[[PRODUCT]:[SELLING PRICE]],2,FALSE)</f>
        <v>Category5</v>
      </c>
      <c r="I4385" s="3" t="str">
        <f>VLOOKUP(Table3[[#This Row],[PRODUCT ID]],Table1[[PRODUCT]:[SELLING PRICE]],3,FALSE)</f>
        <v>Kg</v>
      </c>
      <c r="J4385" s="16">
        <f ca="1">VLOOKUP(Table3[[#This Row],[PRODUCT ID]],Table1[[PRODUCT]:[SELLING PRICE]],4,FALSE)</f>
        <v>141</v>
      </c>
      <c r="K4385" s="16">
        <f ca="1">VLOOKUP(Table3[[#This Row],[PRODUCT ID]],Table1[[PRODUCT]:[SELLING PRICE]],5,FALSE)</f>
        <v>136.36739549947771</v>
      </c>
      <c r="L4385" s="16">
        <f ca="1">J4385*Table3[[#This Row],[QUANTITY]]</f>
        <v>1551</v>
      </c>
      <c r="M4385" s="16">
        <f ca="1">K4385*Table3[[#This Row],[QUANTITY]]*(1-Table3[[#This Row],[DISCOUNT %]])</f>
        <v>1352.0117437647375</v>
      </c>
      <c r="N4385" s="3">
        <f>DAY(Table3[[#This Row],[DATE]])</f>
        <v>1</v>
      </c>
      <c r="O4385" s="3" t="str">
        <f>TEXT(Table3[[#This Row],[DATE]],"mmm")</f>
        <v>Jan</v>
      </c>
      <c r="P4385" s="3">
        <f>YEAR(Table3[[#This Row],[DATE]])</f>
        <v>2033</v>
      </c>
    </row>
    <row r="4386" spans="1:16" x14ac:dyDescent="0.3">
      <c r="A4386" s="6">
        <v>48581</v>
      </c>
      <c r="B4386" s="7" t="s">
        <v>1241</v>
      </c>
      <c r="C4386" s="9">
        <f t="shared" ca="1" si="136"/>
        <v>13</v>
      </c>
      <c r="D4386" s="9" t="s">
        <v>2115</v>
      </c>
      <c r="E4386" s="9" t="s">
        <v>2116</v>
      </c>
      <c r="F4386" s="10">
        <f t="shared" ca="1" si="137"/>
        <v>5.9739244131255975E-2</v>
      </c>
      <c r="G4386" s="3" t="str">
        <f>VLOOKUP(Table3[[#This Row],[PRODUCT ID]],Table1[[PRODUCT]:[SELLING PRICE]],1,FALSE)</f>
        <v>Product189</v>
      </c>
      <c r="H4386" s="3" t="str">
        <f>VLOOKUP(Table3[[#This Row],[PRODUCT ID]],Table1[[PRODUCT]:[SELLING PRICE]],2,FALSE)</f>
        <v>Category1</v>
      </c>
      <c r="I4386" s="3" t="str">
        <f>VLOOKUP(Table3[[#This Row],[PRODUCT ID]],Table1[[PRODUCT]:[SELLING PRICE]],3,FALSE)</f>
        <v>Kg</v>
      </c>
      <c r="J4386" s="16">
        <f ca="1">VLOOKUP(Table3[[#This Row],[PRODUCT ID]],Table1[[PRODUCT]:[SELLING PRICE]],4,FALSE)</f>
        <v>184</v>
      </c>
      <c r="K4386" s="16">
        <f ca="1">VLOOKUP(Table3[[#This Row],[PRODUCT ID]],Table1[[PRODUCT]:[SELLING PRICE]],5,FALSE)</f>
        <v>85.341458188415032</v>
      </c>
      <c r="L4386" s="16">
        <f ca="1">J4386*Table3[[#This Row],[QUANTITY]]</f>
        <v>2392</v>
      </c>
      <c r="M4386" s="16">
        <f ca="1">K4386*Table3[[#This Row],[QUANTITY]]*(1-Table3[[#This Row],[DISCOUNT %]])</f>
        <v>1043.1619117813391</v>
      </c>
      <c r="N4386" s="3">
        <f>DAY(Table3[[#This Row],[DATE]])</f>
        <v>2</v>
      </c>
      <c r="O4386" s="3" t="str">
        <f>TEXT(Table3[[#This Row],[DATE]],"mmm")</f>
        <v>Jan</v>
      </c>
      <c r="P4386" s="3">
        <f>YEAR(Table3[[#This Row],[DATE]])</f>
        <v>2033</v>
      </c>
    </row>
    <row r="4387" spans="1:16" x14ac:dyDescent="0.3">
      <c r="A4387" s="6">
        <v>48582</v>
      </c>
      <c r="B4387" s="7" t="s">
        <v>1242</v>
      </c>
      <c r="C4387" s="9">
        <f t="shared" ca="1" si="136"/>
        <v>5</v>
      </c>
      <c r="D4387" s="9" t="s">
        <v>2116</v>
      </c>
      <c r="E4387" s="9" t="s">
        <v>2116</v>
      </c>
      <c r="F4387" s="10">
        <f t="shared" ca="1" si="137"/>
        <v>8.5370646680410167E-2</v>
      </c>
      <c r="G4387" s="3" t="str">
        <f>VLOOKUP(Table3[[#This Row],[PRODUCT ID]],Table1[[PRODUCT]:[SELLING PRICE]],1,FALSE)</f>
        <v>Product190</v>
      </c>
      <c r="H4387" s="3" t="str">
        <f>VLOOKUP(Table3[[#This Row],[PRODUCT ID]],Table1[[PRODUCT]:[SELLING PRICE]],2,FALSE)</f>
        <v>Category2</v>
      </c>
      <c r="I4387" s="3" t="str">
        <f>VLOOKUP(Table3[[#This Row],[PRODUCT ID]],Table1[[PRODUCT]:[SELLING PRICE]],3,FALSE)</f>
        <v>Lt</v>
      </c>
      <c r="J4387" s="16">
        <f ca="1">VLOOKUP(Table3[[#This Row],[PRODUCT ID]],Table1[[PRODUCT]:[SELLING PRICE]],4,FALSE)</f>
        <v>131</v>
      </c>
      <c r="K4387" s="16">
        <f ca="1">VLOOKUP(Table3[[#This Row],[PRODUCT ID]],Table1[[PRODUCT]:[SELLING PRICE]],5,FALSE)</f>
        <v>149.10146421928755</v>
      </c>
      <c r="L4387" s="16">
        <f ca="1">J4387*Table3[[#This Row],[QUANTITY]]</f>
        <v>655</v>
      </c>
      <c r="M4387" s="16">
        <f ca="1">K4387*Table3[[#This Row],[QUANTITY]]*(1-Table3[[#This Row],[DISCOUNT %]])</f>
        <v>681.86287898945466</v>
      </c>
      <c r="N4387" s="3">
        <f>DAY(Table3[[#This Row],[DATE]])</f>
        <v>3</v>
      </c>
      <c r="O4387" s="3" t="str">
        <f>TEXT(Table3[[#This Row],[DATE]],"mmm")</f>
        <v>Jan</v>
      </c>
      <c r="P4387" s="3">
        <f>YEAR(Table3[[#This Row],[DATE]])</f>
        <v>2033</v>
      </c>
    </row>
    <row r="4388" spans="1:16" x14ac:dyDescent="0.3">
      <c r="A4388" s="6">
        <v>48583</v>
      </c>
      <c r="B4388" s="7" t="s">
        <v>1243</v>
      </c>
      <c r="C4388" s="9">
        <f t="shared" ca="1" si="136"/>
        <v>8</v>
      </c>
      <c r="D4388" s="9" t="s">
        <v>2117</v>
      </c>
      <c r="E4388" s="9" t="s">
        <v>2116</v>
      </c>
      <c r="F4388" s="10">
        <f t="shared" ca="1" si="137"/>
        <v>5.0501502972719707E-2</v>
      </c>
      <c r="G4388" s="3" t="str">
        <f>VLOOKUP(Table3[[#This Row],[PRODUCT ID]],Table1[[PRODUCT]:[SELLING PRICE]],1,FALSE)</f>
        <v>Product191</v>
      </c>
      <c r="H4388" s="3" t="str">
        <f>VLOOKUP(Table3[[#This Row],[PRODUCT ID]],Table1[[PRODUCT]:[SELLING PRICE]],2,FALSE)</f>
        <v>Category3</v>
      </c>
      <c r="I4388" s="3" t="str">
        <f>VLOOKUP(Table3[[#This Row],[PRODUCT ID]],Table1[[PRODUCT]:[SELLING PRICE]],3,FALSE)</f>
        <v>Kg</v>
      </c>
      <c r="J4388" s="16">
        <f ca="1">VLOOKUP(Table3[[#This Row],[PRODUCT ID]],Table1[[PRODUCT]:[SELLING PRICE]],4,FALSE)</f>
        <v>81</v>
      </c>
      <c r="K4388" s="16">
        <f ca="1">VLOOKUP(Table3[[#This Row],[PRODUCT ID]],Table1[[PRODUCT]:[SELLING PRICE]],5,FALSE)</f>
        <v>216.26111620860712</v>
      </c>
      <c r="L4388" s="16">
        <f ca="1">J4388*Table3[[#This Row],[QUANTITY]]</f>
        <v>648</v>
      </c>
      <c r="M4388" s="16">
        <f ca="1">K4388*Table3[[#This Row],[QUANTITY]]*(1-Table3[[#This Row],[DISCOUNT %]])</f>
        <v>1642.7168384441156</v>
      </c>
      <c r="N4388" s="3">
        <f>DAY(Table3[[#This Row],[DATE]])</f>
        <v>4</v>
      </c>
      <c r="O4388" s="3" t="str">
        <f>TEXT(Table3[[#This Row],[DATE]],"mmm")</f>
        <v>Jan</v>
      </c>
      <c r="P4388" s="3">
        <f>YEAR(Table3[[#This Row],[DATE]])</f>
        <v>2033</v>
      </c>
    </row>
    <row r="4389" spans="1:16" x14ac:dyDescent="0.3">
      <c r="A4389" s="6">
        <v>48584</v>
      </c>
      <c r="B4389" s="7" t="s">
        <v>1244</v>
      </c>
      <c r="C4389" s="9">
        <f t="shared" ca="1" si="136"/>
        <v>15</v>
      </c>
      <c r="D4389" s="9" t="s">
        <v>2115</v>
      </c>
      <c r="E4389" s="9" t="s">
        <v>2116</v>
      </c>
      <c r="F4389" s="10">
        <f t="shared" ca="1" si="137"/>
        <v>8.2395681110485952E-2</v>
      </c>
      <c r="G4389" s="3" t="str">
        <f>VLOOKUP(Table3[[#This Row],[PRODUCT ID]],Table1[[PRODUCT]:[SELLING PRICE]],1,FALSE)</f>
        <v>Product192</v>
      </c>
      <c r="H4389" s="3" t="str">
        <f>VLOOKUP(Table3[[#This Row],[PRODUCT ID]],Table1[[PRODUCT]:[SELLING PRICE]],2,FALSE)</f>
        <v>Category4</v>
      </c>
      <c r="I4389" s="3" t="str">
        <f>VLOOKUP(Table3[[#This Row],[PRODUCT ID]],Table1[[PRODUCT]:[SELLING PRICE]],3,FALSE)</f>
        <v>Lt</v>
      </c>
      <c r="J4389" s="16">
        <f ca="1">VLOOKUP(Table3[[#This Row],[PRODUCT ID]],Table1[[PRODUCT]:[SELLING PRICE]],4,FALSE)</f>
        <v>168</v>
      </c>
      <c r="K4389" s="16">
        <f ca="1">VLOOKUP(Table3[[#This Row],[PRODUCT ID]],Table1[[PRODUCT]:[SELLING PRICE]],5,FALSE)</f>
        <v>32.547785976926932</v>
      </c>
      <c r="L4389" s="16">
        <f ca="1">J4389*Table3[[#This Row],[QUANTITY]]</f>
        <v>2520</v>
      </c>
      <c r="M4389" s="16">
        <f ca="1">K4389*Table3[[#This Row],[QUANTITY]]*(1-Table3[[#This Row],[DISCOUNT %]])</f>
        <v>447.98983474079569</v>
      </c>
      <c r="N4389" s="3">
        <f>DAY(Table3[[#This Row],[DATE]])</f>
        <v>5</v>
      </c>
      <c r="O4389" s="3" t="str">
        <f>TEXT(Table3[[#This Row],[DATE]],"mmm")</f>
        <v>Jan</v>
      </c>
      <c r="P4389" s="3">
        <f>YEAR(Table3[[#This Row],[DATE]])</f>
        <v>2033</v>
      </c>
    </row>
    <row r="4390" spans="1:16" x14ac:dyDescent="0.3">
      <c r="A4390" s="6">
        <v>48585</v>
      </c>
      <c r="B4390" s="7" t="s">
        <v>1245</v>
      </c>
      <c r="C4390" s="9">
        <f t="shared" ca="1" si="136"/>
        <v>13</v>
      </c>
      <c r="D4390" s="9" t="s">
        <v>2115</v>
      </c>
      <c r="E4390" s="9" t="s">
        <v>2118</v>
      </c>
      <c r="F4390" s="10">
        <f t="shared" ca="1" si="137"/>
        <v>4.8423309320433899E-2</v>
      </c>
      <c r="G4390" s="3" t="str">
        <f>VLOOKUP(Table3[[#This Row],[PRODUCT ID]],Table1[[PRODUCT]:[SELLING PRICE]],1,FALSE)</f>
        <v>Product193</v>
      </c>
      <c r="H4390" s="3" t="str">
        <f>VLOOKUP(Table3[[#This Row],[PRODUCT ID]],Table1[[PRODUCT]:[SELLING PRICE]],2,FALSE)</f>
        <v>Category1</v>
      </c>
      <c r="I4390" s="3" t="str">
        <f>VLOOKUP(Table3[[#This Row],[PRODUCT ID]],Table1[[PRODUCT]:[SELLING PRICE]],3,FALSE)</f>
        <v>Ft</v>
      </c>
      <c r="J4390" s="16">
        <f ca="1">VLOOKUP(Table3[[#This Row],[PRODUCT ID]],Table1[[PRODUCT]:[SELLING PRICE]],4,FALSE)</f>
        <v>131</v>
      </c>
      <c r="K4390" s="16">
        <f ca="1">VLOOKUP(Table3[[#This Row],[PRODUCT ID]],Table1[[PRODUCT]:[SELLING PRICE]],5,FALSE)</f>
        <v>49.309113202394144</v>
      </c>
      <c r="L4390" s="16">
        <f ca="1">J4390*Table3[[#This Row],[QUANTITY]]</f>
        <v>1703</v>
      </c>
      <c r="M4390" s="16">
        <f ca="1">K4390*Table3[[#This Row],[QUANTITY]]*(1-Table3[[#This Row],[DISCOUNT %]])</f>
        <v>609.97823589921825</v>
      </c>
      <c r="N4390" s="3">
        <f>DAY(Table3[[#This Row],[DATE]])</f>
        <v>6</v>
      </c>
      <c r="O4390" s="3" t="str">
        <f>TEXT(Table3[[#This Row],[DATE]],"mmm")</f>
        <v>Jan</v>
      </c>
      <c r="P4390" s="3">
        <f>YEAR(Table3[[#This Row],[DATE]])</f>
        <v>2033</v>
      </c>
    </row>
    <row r="4391" spans="1:16" x14ac:dyDescent="0.3">
      <c r="A4391" s="6">
        <v>48586</v>
      </c>
      <c r="B4391" s="7" t="s">
        <v>1246</v>
      </c>
      <c r="C4391" s="9">
        <f t="shared" ca="1" si="136"/>
        <v>5</v>
      </c>
      <c r="D4391" s="9" t="s">
        <v>2115</v>
      </c>
      <c r="E4391" s="9" t="s">
        <v>2116</v>
      </c>
      <c r="F4391" s="10">
        <f t="shared" ca="1" si="137"/>
        <v>9.5000397938182768E-2</v>
      </c>
      <c r="G4391" s="3" t="str">
        <f>VLOOKUP(Table3[[#This Row],[PRODUCT ID]],Table1[[PRODUCT]:[SELLING PRICE]],1,FALSE)</f>
        <v>Product194</v>
      </c>
      <c r="H4391" s="3" t="str">
        <f>VLOOKUP(Table3[[#This Row],[PRODUCT ID]],Table1[[PRODUCT]:[SELLING PRICE]],2,FALSE)</f>
        <v>Category2</v>
      </c>
      <c r="I4391" s="3" t="str">
        <f>VLOOKUP(Table3[[#This Row],[PRODUCT ID]],Table1[[PRODUCT]:[SELLING PRICE]],3,FALSE)</f>
        <v>Kg</v>
      </c>
      <c r="J4391" s="16">
        <f ca="1">VLOOKUP(Table3[[#This Row],[PRODUCT ID]],Table1[[PRODUCT]:[SELLING PRICE]],4,FALSE)</f>
        <v>167</v>
      </c>
      <c r="K4391" s="16">
        <f ca="1">VLOOKUP(Table3[[#This Row],[PRODUCT ID]],Table1[[PRODUCT]:[SELLING PRICE]],5,FALSE)</f>
        <v>24.87110848704306</v>
      </c>
      <c r="L4391" s="16">
        <f ca="1">J4391*Table3[[#This Row],[QUANTITY]]</f>
        <v>835</v>
      </c>
      <c r="M4391" s="16">
        <f ca="1">K4391*Table3[[#This Row],[QUANTITY]]*(1-Table3[[#This Row],[DISCOUNT %]])</f>
        <v>112.54171641805127</v>
      </c>
      <c r="N4391" s="3">
        <f>DAY(Table3[[#This Row],[DATE]])</f>
        <v>7</v>
      </c>
      <c r="O4391" s="3" t="str">
        <f>TEXT(Table3[[#This Row],[DATE]],"mmm")</f>
        <v>Jan</v>
      </c>
      <c r="P4391" s="3">
        <f>YEAR(Table3[[#This Row],[DATE]])</f>
        <v>2033</v>
      </c>
    </row>
    <row r="4392" spans="1:16" x14ac:dyDescent="0.3">
      <c r="A4392" s="6">
        <v>48587</v>
      </c>
      <c r="B4392" s="7" t="s">
        <v>1247</v>
      </c>
      <c r="C4392" s="9">
        <f t="shared" ca="1" si="136"/>
        <v>2</v>
      </c>
      <c r="D4392" s="9" t="s">
        <v>2116</v>
      </c>
      <c r="E4392" s="9" t="s">
        <v>2116</v>
      </c>
      <c r="F4392" s="10">
        <f t="shared" ca="1" si="137"/>
        <v>8.562262213944459E-2</v>
      </c>
      <c r="G4392" s="3" t="str">
        <f>VLOOKUP(Table3[[#This Row],[PRODUCT ID]],Table1[[PRODUCT]:[SELLING PRICE]],1,FALSE)</f>
        <v>Product195</v>
      </c>
      <c r="H4392" s="3" t="str">
        <f>VLOOKUP(Table3[[#This Row],[PRODUCT ID]],Table1[[PRODUCT]:[SELLING PRICE]],2,FALSE)</f>
        <v>Category3</v>
      </c>
      <c r="I4392" s="3" t="str">
        <f>VLOOKUP(Table3[[#This Row],[PRODUCT ID]],Table1[[PRODUCT]:[SELLING PRICE]],3,FALSE)</f>
        <v>No</v>
      </c>
      <c r="J4392" s="16">
        <f ca="1">VLOOKUP(Table3[[#This Row],[PRODUCT ID]],Table1[[PRODUCT]:[SELLING PRICE]],4,FALSE)</f>
        <v>203</v>
      </c>
      <c r="K4392" s="16">
        <f ca="1">VLOOKUP(Table3[[#This Row],[PRODUCT ID]],Table1[[PRODUCT]:[SELLING PRICE]],5,FALSE)</f>
        <v>163.99260185830906</v>
      </c>
      <c r="L4392" s="16">
        <f ca="1">J4392*Table3[[#This Row],[QUANTITY]]</f>
        <v>406</v>
      </c>
      <c r="M4392" s="16">
        <f ca="1">K4392*Table3[[#This Row],[QUANTITY]]*(1-Table3[[#This Row],[DISCOUNT %]])</f>
        <v>299.90225055146135</v>
      </c>
      <c r="N4392" s="3">
        <f>DAY(Table3[[#This Row],[DATE]])</f>
        <v>8</v>
      </c>
      <c r="O4392" s="3" t="str">
        <f>TEXT(Table3[[#This Row],[DATE]],"mmm")</f>
        <v>Jan</v>
      </c>
      <c r="P4392" s="3">
        <f>YEAR(Table3[[#This Row],[DATE]])</f>
        <v>2033</v>
      </c>
    </row>
    <row r="4393" spans="1:16" x14ac:dyDescent="0.3">
      <c r="A4393" s="6">
        <v>48588</v>
      </c>
      <c r="B4393" s="7" t="s">
        <v>1248</v>
      </c>
      <c r="C4393" s="9">
        <f t="shared" ca="1" si="136"/>
        <v>1</v>
      </c>
      <c r="D4393" s="9" t="s">
        <v>2116</v>
      </c>
      <c r="E4393" s="9" t="s">
        <v>2116</v>
      </c>
      <c r="F4393" s="10">
        <f t="shared" ca="1" si="137"/>
        <v>8.4157646304266809E-2</v>
      </c>
      <c r="G4393" s="3" t="str">
        <f>VLOOKUP(Table3[[#This Row],[PRODUCT ID]],Table1[[PRODUCT]:[SELLING PRICE]],1,FALSE)</f>
        <v>Product196</v>
      </c>
      <c r="H4393" s="3" t="str">
        <f>VLOOKUP(Table3[[#This Row],[PRODUCT ID]],Table1[[PRODUCT]:[SELLING PRICE]],2,FALSE)</f>
        <v>Category4</v>
      </c>
      <c r="I4393" s="3" t="str">
        <f>VLOOKUP(Table3[[#This Row],[PRODUCT ID]],Table1[[PRODUCT]:[SELLING PRICE]],3,FALSE)</f>
        <v>No</v>
      </c>
      <c r="J4393" s="16">
        <f ca="1">VLOOKUP(Table3[[#This Row],[PRODUCT ID]],Table1[[PRODUCT]:[SELLING PRICE]],4,FALSE)</f>
        <v>239</v>
      </c>
      <c r="K4393" s="16">
        <f ca="1">VLOOKUP(Table3[[#This Row],[PRODUCT ID]],Table1[[PRODUCT]:[SELLING PRICE]],5,FALSE)</f>
        <v>255.52860265010798</v>
      </c>
      <c r="L4393" s="16">
        <f ca="1">J4393*Table3[[#This Row],[QUANTITY]]</f>
        <v>239</v>
      </c>
      <c r="M4393" s="16">
        <f ca="1">K4393*Table3[[#This Row],[QUANTITY]]*(1-Table3[[#This Row],[DISCOUNT %]])</f>
        <v>234.02391688765667</v>
      </c>
      <c r="N4393" s="3">
        <f>DAY(Table3[[#This Row],[DATE]])</f>
        <v>9</v>
      </c>
      <c r="O4393" s="3" t="str">
        <f>TEXT(Table3[[#This Row],[DATE]],"mmm")</f>
        <v>Jan</v>
      </c>
      <c r="P4393" s="3">
        <f>YEAR(Table3[[#This Row],[DATE]])</f>
        <v>2033</v>
      </c>
    </row>
    <row r="4394" spans="1:16" x14ac:dyDescent="0.3">
      <c r="A4394" s="6">
        <v>48589</v>
      </c>
      <c r="B4394" s="7" t="s">
        <v>1249</v>
      </c>
      <c r="C4394" s="9">
        <f t="shared" ca="1" si="136"/>
        <v>8</v>
      </c>
      <c r="D4394" s="9" t="s">
        <v>2116</v>
      </c>
      <c r="E4394" s="9" t="s">
        <v>2116</v>
      </c>
      <c r="F4394" s="10">
        <f t="shared" ca="1" si="137"/>
        <v>6.3023845493762637E-2</v>
      </c>
      <c r="G4394" s="3" t="str">
        <f>VLOOKUP(Table3[[#This Row],[PRODUCT ID]],Table1[[PRODUCT]:[SELLING PRICE]],1,FALSE)</f>
        <v>Product197</v>
      </c>
      <c r="H4394" s="3" t="str">
        <f>VLOOKUP(Table3[[#This Row],[PRODUCT ID]],Table1[[PRODUCT]:[SELLING PRICE]],2,FALSE)</f>
        <v>Category5</v>
      </c>
      <c r="I4394" s="3" t="str">
        <f>VLOOKUP(Table3[[#This Row],[PRODUCT ID]],Table1[[PRODUCT]:[SELLING PRICE]],3,FALSE)</f>
        <v>Ft</v>
      </c>
      <c r="J4394" s="16">
        <f ca="1">VLOOKUP(Table3[[#This Row],[PRODUCT ID]],Table1[[PRODUCT]:[SELLING PRICE]],4,FALSE)</f>
        <v>110</v>
      </c>
      <c r="K4394" s="16">
        <f ca="1">VLOOKUP(Table3[[#This Row],[PRODUCT ID]],Table1[[PRODUCT]:[SELLING PRICE]],5,FALSE)</f>
        <v>93.87199994577621</v>
      </c>
      <c r="L4394" s="16">
        <f ca="1">J4394*Table3[[#This Row],[QUANTITY]]</f>
        <v>880</v>
      </c>
      <c r="M4394" s="16">
        <f ca="1">K4394*Table3[[#This Row],[QUANTITY]]*(1-Table3[[#This Row],[DISCOUNT %]])</f>
        <v>703.64660420002497</v>
      </c>
      <c r="N4394" s="3">
        <f>DAY(Table3[[#This Row],[DATE]])</f>
        <v>10</v>
      </c>
      <c r="O4394" s="3" t="str">
        <f>TEXT(Table3[[#This Row],[DATE]],"mmm")</f>
        <v>Jan</v>
      </c>
      <c r="P4394" s="3">
        <f>YEAR(Table3[[#This Row],[DATE]])</f>
        <v>2033</v>
      </c>
    </row>
    <row r="4395" spans="1:16" x14ac:dyDescent="0.3">
      <c r="A4395" s="6">
        <v>48590</v>
      </c>
      <c r="B4395" s="7" t="s">
        <v>1250</v>
      </c>
      <c r="C4395" s="9">
        <f t="shared" ca="1" si="136"/>
        <v>15</v>
      </c>
      <c r="D4395" s="9" t="s">
        <v>2115</v>
      </c>
      <c r="E4395" s="9" t="s">
        <v>2116</v>
      </c>
      <c r="F4395" s="10">
        <f t="shared" ca="1" si="137"/>
        <v>4.3745544695267813E-2</v>
      </c>
      <c r="G4395" s="3" t="str">
        <f>VLOOKUP(Table3[[#This Row],[PRODUCT ID]],Table1[[PRODUCT]:[SELLING PRICE]],1,FALSE)</f>
        <v>Product198</v>
      </c>
      <c r="H4395" s="3" t="str">
        <f>VLOOKUP(Table3[[#This Row],[PRODUCT ID]],Table1[[PRODUCT]:[SELLING PRICE]],2,FALSE)</f>
        <v>Category1</v>
      </c>
      <c r="I4395" s="3" t="str">
        <f>VLOOKUP(Table3[[#This Row],[PRODUCT ID]],Table1[[PRODUCT]:[SELLING PRICE]],3,FALSE)</f>
        <v>No</v>
      </c>
      <c r="J4395" s="16">
        <f ca="1">VLOOKUP(Table3[[#This Row],[PRODUCT ID]],Table1[[PRODUCT]:[SELLING PRICE]],4,FALSE)</f>
        <v>21</v>
      </c>
      <c r="K4395" s="16">
        <f ca="1">VLOOKUP(Table3[[#This Row],[PRODUCT ID]],Table1[[PRODUCT]:[SELLING PRICE]],5,FALSE)</f>
        <v>235.74852889326613</v>
      </c>
      <c r="L4395" s="16">
        <f ca="1">J4395*Table3[[#This Row],[QUANTITY]]</f>
        <v>315</v>
      </c>
      <c r="M4395" s="16">
        <f ca="1">K4395*Table3[[#This Row],[QUANTITY]]*(1-Table3[[#This Row],[DISCOUNT %]])</f>
        <v>3381.5337162858318</v>
      </c>
      <c r="N4395" s="3">
        <f>DAY(Table3[[#This Row],[DATE]])</f>
        <v>11</v>
      </c>
      <c r="O4395" s="3" t="str">
        <f>TEXT(Table3[[#This Row],[DATE]],"mmm")</f>
        <v>Jan</v>
      </c>
      <c r="P4395" s="3">
        <f>YEAR(Table3[[#This Row],[DATE]])</f>
        <v>2033</v>
      </c>
    </row>
    <row r="4396" spans="1:16" x14ac:dyDescent="0.3">
      <c r="A4396" s="6">
        <v>48591</v>
      </c>
      <c r="B4396" s="7" t="s">
        <v>1251</v>
      </c>
      <c r="C4396" s="9">
        <f t="shared" ca="1" si="136"/>
        <v>15</v>
      </c>
      <c r="D4396" s="9" t="s">
        <v>2117</v>
      </c>
      <c r="E4396" s="9" t="s">
        <v>2118</v>
      </c>
      <c r="F4396" s="10">
        <f t="shared" ca="1" si="137"/>
        <v>2.7641244102568019E-2</v>
      </c>
      <c r="G4396" s="3" t="str">
        <f>VLOOKUP(Table3[[#This Row],[PRODUCT ID]],Table1[[PRODUCT]:[SELLING PRICE]],1,FALSE)</f>
        <v>Product199</v>
      </c>
      <c r="H4396" s="3" t="str">
        <f>VLOOKUP(Table3[[#This Row],[PRODUCT ID]],Table1[[PRODUCT]:[SELLING PRICE]],2,FALSE)</f>
        <v>Category2</v>
      </c>
      <c r="I4396" s="3" t="str">
        <f>VLOOKUP(Table3[[#This Row],[PRODUCT ID]],Table1[[PRODUCT]:[SELLING PRICE]],3,FALSE)</f>
        <v>Kg</v>
      </c>
      <c r="J4396" s="16">
        <f ca="1">VLOOKUP(Table3[[#This Row],[PRODUCT ID]],Table1[[PRODUCT]:[SELLING PRICE]],4,FALSE)</f>
        <v>85</v>
      </c>
      <c r="K4396" s="16">
        <f ca="1">VLOOKUP(Table3[[#This Row],[PRODUCT ID]],Table1[[PRODUCT]:[SELLING PRICE]],5,FALSE)</f>
        <v>177.00495141637128</v>
      </c>
      <c r="L4396" s="16">
        <f ca="1">J4396*Table3[[#This Row],[QUANTITY]]</f>
        <v>1275</v>
      </c>
      <c r="M4396" s="16">
        <f ca="1">K4396*Table3[[#This Row],[QUANTITY]]*(1-Table3[[#This Row],[DISCOUNT %]])</f>
        <v>2581.684715203623</v>
      </c>
      <c r="N4396" s="3">
        <f>DAY(Table3[[#This Row],[DATE]])</f>
        <v>12</v>
      </c>
      <c r="O4396" s="3" t="str">
        <f>TEXT(Table3[[#This Row],[DATE]],"mmm")</f>
        <v>Jan</v>
      </c>
      <c r="P4396" s="3">
        <f>YEAR(Table3[[#This Row],[DATE]])</f>
        <v>2033</v>
      </c>
    </row>
    <row r="4397" spans="1:16" x14ac:dyDescent="0.3">
      <c r="A4397" s="6">
        <v>48592</v>
      </c>
      <c r="B4397" s="7" t="s">
        <v>1252</v>
      </c>
      <c r="C4397" s="9">
        <f t="shared" ca="1" si="136"/>
        <v>10</v>
      </c>
      <c r="D4397" s="9" t="s">
        <v>2117</v>
      </c>
      <c r="E4397" s="9" t="s">
        <v>2118</v>
      </c>
      <c r="F4397" s="10">
        <f t="shared" ca="1" si="137"/>
        <v>6.856316950226321E-2</v>
      </c>
      <c r="G4397" s="3" t="str">
        <f>VLOOKUP(Table3[[#This Row],[PRODUCT ID]],Table1[[PRODUCT]:[SELLING PRICE]],1,FALSE)</f>
        <v>Product200</v>
      </c>
      <c r="H4397" s="3" t="str">
        <f>VLOOKUP(Table3[[#This Row],[PRODUCT ID]],Table1[[PRODUCT]:[SELLING PRICE]],2,FALSE)</f>
        <v>Category3</v>
      </c>
      <c r="I4397" s="3" t="str">
        <f>VLOOKUP(Table3[[#This Row],[PRODUCT ID]],Table1[[PRODUCT]:[SELLING PRICE]],3,FALSE)</f>
        <v>Kg</v>
      </c>
      <c r="J4397" s="16">
        <f ca="1">VLOOKUP(Table3[[#This Row],[PRODUCT ID]],Table1[[PRODUCT]:[SELLING PRICE]],4,FALSE)</f>
        <v>163</v>
      </c>
      <c r="K4397" s="16">
        <f ca="1">VLOOKUP(Table3[[#This Row],[PRODUCT ID]],Table1[[PRODUCT]:[SELLING PRICE]],5,FALSE)</f>
        <v>123.85053853378588</v>
      </c>
      <c r="L4397" s="16">
        <f ca="1">J4397*Table3[[#This Row],[QUANTITY]]</f>
        <v>1630</v>
      </c>
      <c r="M4397" s="16">
        <f ca="1">K4397*Table3[[#This Row],[QUANTITY]]*(1-Table3[[#This Row],[DISCOUNT %]])</f>
        <v>1153.5895306734733</v>
      </c>
      <c r="N4397" s="3">
        <f>DAY(Table3[[#This Row],[DATE]])</f>
        <v>13</v>
      </c>
      <c r="O4397" s="3" t="str">
        <f>TEXT(Table3[[#This Row],[DATE]],"mmm")</f>
        <v>Jan</v>
      </c>
      <c r="P4397" s="3">
        <f>YEAR(Table3[[#This Row],[DATE]])</f>
        <v>2033</v>
      </c>
    </row>
    <row r="4398" spans="1:16" x14ac:dyDescent="0.3">
      <c r="A4398" s="6">
        <v>48593</v>
      </c>
      <c r="B4398" s="7" t="s">
        <v>1253</v>
      </c>
      <c r="C4398" s="9">
        <f t="shared" ca="1" si="136"/>
        <v>5</v>
      </c>
      <c r="D4398" s="9" t="s">
        <v>2116</v>
      </c>
      <c r="E4398" s="9" t="s">
        <v>2116</v>
      </c>
      <c r="F4398" s="10">
        <f t="shared" ca="1" si="137"/>
        <v>7.6432505924122263E-2</v>
      </c>
      <c r="G4398" s="3" t="str">
        <f>VLOOKUP(Table3[[#This Row],[PRODUCT ID]],Table1[[PRODUCT]:[SELLING PRICE]],1,FALSE)</f>
        <v>Product201</v>
      </c>
      <c r="H4398" s="3" t="str">
        <f>VLOOKUP(Table3[[#This Row],[PRODUCT ID]],Table1[[PRODUCT]:[SELLING PRICE]],2,FALSE)</f>
        <v>Category4</v>
      </c>
      <c r="I4398" s="3" t="str">
        <f>VLOOKUP(Table3[[#This Row],[PRODUCT ID]],Table1[[PRODUCT]:[SELLING PRICE]],3,FALSE)</f>
        <v>Lt</v>
      </c>
      <c r="J4398" s="16">
        <f ca="1">VLOOKUP(Table3[[#This Row],[PRODUCT ID]],Table1[[PRODUCT]:[SELLING PRICE]],4,FALSE)</f>
        <v>28</v>
      </c>
      <c r="K4398" s="16">
        <f ca="1">VLOOKUP(Table3[[#This Row],[PRODUCT ID]],Table1[[PRODUCT]:[SELLING PRICE]],5,FALSE)</f>
        <v>194.01785137300485</v>
      </c>
      <c r="L4398" s="16">
        <f ca="1">J4398*Table3[[#This Row],[QUANTITY]]</f>
        <v>140</v>
      </c>
      <c r="M4398" s="16">
        <f ca="1">K4398*Table3[[#This Row],[QUANTITY]]*(1-Table3[[#This Row],[DISCOUNT %]])</f>
        <v>895.94290399276099</v>
      </c>
      <c r="N4398" s="3">
        <f>DAY(Table3[[#This Row],[DATE]])</f>
        <v>14</v>
      </c>
      <c r="O4398" s="3" t="str">
        <f>TEXT(Table3[[#This Row],[DATE]],"mmm")</f>
        <v>Jan</v>
      </c>
      <c r="P4398" s="3">
        <f>YEAR(Table3[[#This Row],[DATE]])</f>
        <v>2033</v>
      </c>
    </row>
    <row r="4399" spans="1:16" x14ac:dyDescent="0.3">
      <c r="A4399" s="6">
        <v>48594</v>
      </c>
      <c r="B4399" s="7" t="s">
        <v>1254</v>
      </c>
      <c r="C4399" s="9">
        <f t="shared" ca="1" si="136"/>
        <v>10</v>
      </c>
      <c r="D4399" s="9" t="s">
        <v>2116</v>
      </c>
      <c r="E4399" s="9" t="s">
        <v>2116</v>
      </c>
      <c r="F4399" s="10">
        <f t="shared" ca="1" si="137"/>
        <v>7.4972689929150266E-2</v>
      </c>
      <c r="G4399" s="3" t="str">
        <f>VLOOKUP(Table3[[#This Row],[PRODUCT ID]],Table1[[PRODUCT]:[SELLING PRICE]],1,FALSE)</f>
        <v>Product202</v>
      </c>
      <c r="H4399" s="3" t="str">
        <f>VLOOKUP(Table3[[#This Row],[PRODUCT ID]],Table1[[PRODUCT]:[SELLING PRICE]],2,FALSE)</f>
        <v>Category5</v>
      </c>
      <c r="I4399" s="3" t="str">
        <f>VLOOKUP(Table3[[#This Row],[PRODUCT ID]],Table1[[PRODUCT]:[SELLING PRICE]],3,FALSE)</f>
        <v>Kg</v>
      </c>
      <c r="J4399" s="16">
        <f ca="1">VLOOKUP(Table3[[#This Row],[PRODUCT ID]],Table1[[PRODUCT]:[SELLING PRICE]],4,FALSE)</f>
        <v>181</v>
      </c>
      <c r="K4399" s="16">
        <f ca="1">VLOOKUP(Table3[[#This Row],[PRODUCT ID]],Table1[[PRODUCT]:[SELLING PRICE]],5,FALSE)</f>
        <v>35.07945359813435</v>
      </c>
      <c r="L4399" s="16">
        <f ca="1">J4399*Table3[[#This Row],[QUANTITY]]</f>
        <v>1810</v>
      </c>
      <c r="M4399" s="16">
        <f ca="1">K4399*Table3[[#This Row],[QUANTITY]]*(1-Table3[[#This Row],[DISCOUNT %]])</f>
        <v>324.49452600637409</v>
      </c>
      <c r="N4399" s="3">
        <f>DAY(Table3[[#This Row],[DATE]])</f>
        <v>15</v>
      </c>
      <c r="O4399" s="3" t="str">
        <f>TEXT(Table3[[#This Row],[DATE]],"mmm")</f>
        <v>Jan</v>
      </c>
      <c r="P4399" s="3">
        <f>YEAR(Table3[[#This Row],[DATE]])</f>
        <v>2033</v>
      </c>
    </row>
    <row r="4400" spans="1:16" x14ac:dyDescent="0.3">
      <c r="A4400" s="6">
        <v>48595</v>
      </c>
      <c r="B4400" s="7" t="s">
        <v>1255</v>
      </c>
      <c r="C4400" s="9">
        <f t="shared" ca="1" si="136"/>
        <v>7</v>
      </c>
      <c r="D4400" s="9" t="s">
        <v>2116</v>
      </c>
      <c r="E4400" s="9" t="s">
        <v>2116</v>
      </c>
      <c r="F4400" s="10">
        <f t="shared" ca="1" si="137"/>
        <v>9.5849629927981003E-2</v>
      </c>
      <c r="G4400" s="3" t="str">
        <f>VLOOKUP(Table3[[#This Row],[PRODUCT ID]],Table1[[PRODUCT]:[SELLING PRICE]],1,FALSE)</f>
        <v>Product203</v>
      </c>
      <c r="H4400" s="3" t="str">
        <f>VLOOKUP(Table3[[#This Row],[PRODUCT ID]],Table1[[PRODUCT]:[SELLING PRICE]],2,FALSE)</f>
        <v>Category1</v>
      </c>
      <c r="I4400" s="3" t="str">
        <f>VLOOKUP(Table3[[#This Row],[PRODUCT ID]],Table1[[PRODUCT]:[SELLING PRICE]],3,FALSE)</f>
        <v>Lt</v>
      </c>
      <c r="J4400" s="16">
        <f ca="1">VLOOKUP(Table3[[#This Row],[PRODUCT ID]],Table1[[PRODUCT]:[SELLING PRICE]],4,FALSE)</f>
        <v>150</v>
      </c>
      <c r="K4400" s="16">
        <f ca="1">VLOOKUP(Table3[[#This Row],[PRODUCT ID]],Table1[[PRODUCT]:[SELLING PRICE]],5,FALSE)</f>
        <v>301.86798463932945</v>
      </c>
      <c r="L4400" s="16">
        <f ca="1">J4400*Table3[[#This Row],[QUANTITY]]</f>
        <v>1050</v>
      </c>
      <c r="M4400" s="16">
        <f ca="1">K4400*Table3[[#This Row],[QUANTITY]]*(1-Table3[[#This Row],[DISCOUNT %]])</f>
        <v>1910.5383501718102</v>
      </c>
      <c r="N4400" s="3">
        <f>DAY(Table3[[#This Row],[DATE]])</f>
        <v>16</v>
      </c>
      <c r="O4400" s="3" t="str">
        <f>TEXT(Table3[[#This Row],[DATE]],"mmm")</f>
        <v>Jan</v>
      </c>
      <c r="P4400" s="3">
        <f>YEAR(Table3[[#This Row],[DATE]])</f>
        <v>2033</v>
      </c>
    </row>
    <row r="4401" spans="1:16" x14ac:dyDescent="0.3">
      <c r="A4401" s="6">
        <v>48596</v>
      </c>
      <c r="B4401" s="7" t="s">
        <v>1256</v>
      </c>
      <c r="C4401" s="9">
        <f t="shared" ca="1" si="136"/>
        <v>11</v>
      </c>
      <c r="D4401" s="9" t="s">
        <v>2116</v>
      </c>
      <c r="E4401" s="9" t="s">
        <v>2116</v>
      </c>
      <c r="F4401" s="10">
        <f t="shared" ca="1" si="137"/>
        <v>4.068849915088333E-2</v>
      </c>
      <c r="G4401" s="3" t="str">
        <f>VLOOKUP(Table3[[#This Row],[PRODUCT ID]],Table1[[PRODUCT]:[SELLING PRICE]],1,FALSE)</f>
        <v>Product204</v>
      </c>
      <c r="H4401" s="3" t="str">
        <f>VLOOKUP(Table3[[#This Row],[PRODUCT ID]],Table1[[PRODUCT]:[SELLING PRICE]],2,FALSE)</f>
        <v>Category2</v>
      </c>
      <c r="I4401" s="3" t="str">
        <f>VLOOKUP(Table3[[#This Row],[PRODUCT ID]],Table1[[PRODUCT]:[SELLING PRICE]],3,FALSE)</f>
        <v>Ft</v>
      </c>
      <c r="J4401" s="16">
        <f ca="1">VLOOKUP(Table3[[#This Row],[PRODUCT ID]],Table1[[PRODUCT]:[SELLING PRICE]],4,FALSE)</f>
        <v>159</v>
      </c>
      <c r="K4401" s="16">
        <f ca="1">VLOOKUP(Table3[[#This Row],[PRODUCT ID]],Table1[[PRODUCT]:[SELLING PRICE]],5,FALSE)</f>
        <v>279.57975045874792</v>
      </c>
      <c r="L4401" s="16">
        <f ca="1">J4401*Table3[[#This Row],[QUANTITY]]</f>
        <v>1749</v>
      </c>
      <c r="M4401" s="16">
        <f ca="1">K4401*Table3[[#This Row],[QUANTITY]]*(1-Table3[[#This Row],[DISCOUNT %]])</f>
        <v>2950.2447702156328</v>
      </c>
      <c r="N4401" s="3">
        <f>DAY(Table3[[#This Row],[DATE]])</f>
        <v>17</v>
      </c>
      <c r="O4401" s="3" t="str">
        <f>TEXT(Table3[[#This Row],[DATE]],"mmm")</f>
        <v>Jan</v>
      </c>
      <c r="P4401" s="3">
        <f>YEAR(Table3[[#This Row],[DATE]])</f>
        <v>2033</v>
      </c>
    </row>
    <row r="4402" spans="1:16" x14ac:dyDescent="0.3">
      <c r="A4402" s="6">
        <v>48597</v>
      </c>
      <c r="B4402" s="7" t="s">
        <v>1257</v>
      </c>
      <c r="C4402" s="9">
        <f t="shared" ca="1" si="136"/>
        <v>5</v>
      </c>
      <c r="D4402" s="9" t="s">
        <v>2115</v>
      </c>
      <c r="E4402" s="9" t="s">
        <v>2118</v>
      </c>
      <c r="F4402" s="10">
        <f t="shared" ca="1" si="137"/>
        <v>4.4992851587394869E-2</v>
      </c>
      <c r="G4402" s="3" t="str">
        <f>VLOOKUP(Table3[[#This Row],[PRODUCT ID]],Table1[[PRODUCT]:[SELLING PRICE]],1,FALSE)</f>
        <v>Product205</v>
      </c>
      <c r="H4402" s="3" t="str">
        <f>VLOOKUP(Table3[[#This Row],[PRODUCT ID]],Table1[[PRODUCT]:[SELLING PRICE]],2,FALSE)</f>
        <v>Category3</v>
      </c>
      <c r="I4402" s="3" t="str">
        <f>VLOOKUP(Table3[[#This Row],[PRODUCT ID]],Table1[[PRODUCT]:[SELLING PRICE]],3,FALSE)</f>
        <v>Kg</v>
      </c>
      <c r="J4402" s="16">
        <f ca="1">VLOOKUP(Table3[[#This Row],[PRODUCT ID]],Table1[[PRODUCT]:[SELLING PRICE]],4,FALSE)</f>
        <v>117</v>
      </c>
      <c r="K4402" s="16">
        <f ca="1">VLOOKUP(Table3[[#This Row],[PRODUCT ID]],Table1[[PRODUCT]:[SELLING PRICE]],5,FALSE)</f>
        <v>195.98933418134115</v>
      </c>
      <c r="L4402" s="16">
        <f ca="1">J4402*Table3[[#This Row],[QUANTITY]]</f>
        <v>585</v>
      </c>
      <c r="M4402" s="16">
        <f ca="1">K4402*Table3[[#This Row],[QUANTITY]]*(1-Table3[[#This Row],[DISCOUNT %]])</f>
        <v>935.85607577903875</v>
      </c>
      <c r="N4402" s="3">
        <f>DAY(Table3[[#This Row],[DATE]])</f>
        <v>18</v>
      </c>
      <c r="O4402" s="3" t="str">
        <f>TEXT(Table3[[#This Row],[DATE]],"mmm")</f>
        <v>Jan</v>
      </c>
      <c r="P4402" s="3">
        <f>YEAR(Table3[[#This Row],[DATE]])</f>
        <v>2033</v>
      </c>
    </row>
    <row r="4403" spans="1:16" x14ac:dyDescent="0.3">
      <c r="A4403" s="6">
        <v>48598</v>
      </c>
      <c r="B4403" s="7" t="s">
        <v>1258</v>
      </c>
      <c r="C4403" s="9">
        <f t="shared" ca="1" si="136"/>
        <v>13</v>
      </c>
      <c r="D4403" s="9" t="s">
        <v>2116</v>
      </c>
      <c r="E4403" s="9" t="s">
        <v>2116</v>
      </c>
      <c r="F4403" s="10">
        <f t="shared" ca="1" si="137"/>
        <v>6.9040805689835436E-2</v>
      </c>
      <c r="G4403" s="3" t="str">
        <f>VLOOKUP(Table3[[#This Row],[PRODUCT ID]],Table1[[PRODUCT]:[SELLING PRICE]],1,FALSE)</f>
        <v>Product206</v>
      </c>
      <c r="H4403" s="3" t="str">
        <f>VLOOKUP(Table3[[#This Row],[PRODUCT ID]],Table1[[PRODUCT]:[SELLING PRICE]],2,FALSE)</f>
        <v>Category4</v>
      </c>
      <c r="I4403" s="3" t="str">
        <f>VLOOKUP(Table3[[#This Row],[PRODUCT ID]],Table1[[PRODUCT]:[SELLING PRICE]],3,FALSE)</f>
        <v>No</v>
      </c>
      <c r="J4403" s="16">
        <f ca="1">VLOOKUP(Table3[[#This Row],[PRODUCT ID]],Table1[[PRODUCT]:[SELLING PRICE]],4,FALSE)</f>
        <v>172</v>
      </c>
      <c r="K4403" s="16">
        <f ca="1">VLOOKUP(Table3[[#This Row],[PRODUCT ID]],Table1[[PRODUCT]:[SELLING PRICE]],5,FALSE)</f>
        <v>68.039381915558792</v>
      </c>
      <c r="L4403" s="16">
        <f ca="1">J4403*Table3[[#This Row],[QUANTITY]]</f>
        <v>2236</v>
      </c>
      <c r="M4403" s="16">
        <f ca="1">K4403*Table3[[#This Row],[QUANTITY]]*(1-Table3[[#This Row],[DISCOUNT %]])</f>
        <v>823.44454620311251</v>
      </c>
      <c r="N4403" s="3">
        <f>DAY(Table3[[#This Row],[DATE]])</f>
        <v>19</v>
      </c>
      <c r="O4403" s="3" t="str">
        <f>TEXT(Table3[[#This Row],[DATE]],"mmm")</f>
        <v>Jan</v>
      </c>
      <c r="P4403" s="3">
        <f>YEAR(Table3[[#This Row],[DATE]])</f>
        <v>2033</v>
      </c>
    </row>
    <row r="4404" spans="1:16" x14ac:dyDescent="0.3">
      <c r="A4404" s="6">
        <v>48599</v>
      </c>
      <c r="B4404" s="7" t="s">
        <v>1259</v>
      </c>
      <c r="C4404" s="9">
        <f t="shared" ca="1" si="136"/>
        <v>3</v>
      </c>
      <c r="D4404" s="9" t="s">
        <v>2117</v>
      </c>
      <c r="E4404" s="9" t="s">
        <v>2116</v>
      </c>
      <c r="F4404" s="10">
        <f t="shared" ca="1" si="137"/>
        <v>1.9390801727055342E-2</v>
      </c>
      <c r="G4404" s="3" t="str">
        <f>VLOOKUP(Table3[[#This Row],[PRODUCT ID]],Table1[[PRODUCT]:[SELLING PRICE]],1,FALSE)</f>
        <v>Product207</v>
      </c>
      <c r="H4404" s="3" t="str">
        <f>VLOOKUP(Table3[[#This Row],[PRODUCT ID]],Table1[[PRODUCT]:[SELLING PRICE]],2,FALSE)</f>
        <v>Category5</v>
      </c>
      <c r="I4404" s="3" t="str">
        <f>VLOOKUP(Table3[[#This Row],[PRODUCT ID]],Table1[[PRODUCT]:[SELLING PRICE]],3,FALSE)</f>
        <v>No</v>
      </c>
      <c r="J4404" s="16">
        <f ca="1">VLOOKUP(Table3[[#This Row],[PRODUCT ID]],Table1[[PRODUCT]:[SELLING PRICE]],4,FALSE)</f>
        <v>116</v>
      </c>
      <c r="K4404" s="16">
        <f ca="1">VLOOKUP(Table3[[#This Row],[PRODUCT ID]],Table1[[PRODUCT]:[SELLING PRICE]],5,FALSE)</f>
        <v>269.92092612231124</v>
      </c>
      <c r="L4404" s="16">
        <f ca="1">J4404*Table3[[#This Row],[QUANTITY]]</f>
        <v>348</v>
      </c>
      <c r="M4404" s="16">
        <f ca="1">K4404*Table3[[#This Row],[QUANTITY]]*(1-Table3[[#This Row],[DISCOUNT %]])</f>
        <v>794.06082888567107</v>
      </c>
      <c r="N4404" s="3">
        <f>DAY(Table3[[#This Row],[DATE]])</f>
        <v>20</v>
      </c>
      <c r="O4404" s="3" t="str">
        <f>TEXT(Table3[[#This Row],[DATE]],"mmm")</f>
        <v>Jan</v>
      </c>
      <c r="P4404" s="3">
        <f>YEAR(Table3[[#This Row],[DATE]])</f>
        <v>2033</v>
      </c>
    </row>
    <row r="4405" spans="1:16" x14ac:dyDescent="0.3">
      <c r="A4405" s="6">
        <v>48600</v>
      </c>
      <c r="B4405" s="7" t="s">
        <v>1260</v>
      </c>
      <c r="C4405" s="9">
        <f t="shared" ca="1" si="136"/>
        <v>4</v>
      </c>
      <c r="D4405" s="9" t="s">
        <v>2115</v>
      </c>
      <c r="E4405" s="9" t="s">
        <v>2116</v>
      </c>
      <c r="F4405" s="10">
        <f t="shared" ca="1" si="137"/>
        <v>1.3296002365633608E-2</v>
      </c>
      <c r="G4405" s="3" t="str">
        <f>VLOOKUP(Table3[[#This Row],[PRODUCT ID]],Table1[[PRODUCT]:[SELLING PRICE]],1,FALSE)</f>
        <v>Product208</v>
      </c>
      <c r="H4405" s="3" t="str">
        <f>VLOOKUP(Table3[[#This Row],[PRODUCT ID]],Table1[[PRODUCT]:[SELLING PRICE]],2,FALSE)</f>
        <v>Category1</v>
      </c>
      <c r="I4405" s="3" t="str">
        <f>VLOOKUP(Table3[[#This Row],[PRODUCT ID]],Table1[[PRODUCT]:[SELLING PRICE]],3,FALSE)</f>
        <v>Ft</v>
      </c>
      <c r="J4405" s="16">
        <f ca="1">VLOOKUP(Table3[[#This Row],[PRODUCT ID]],Table1[[PRODUCT]:[SELLING PRICE]],4,FALSE)</f>
        <v>90</v>
      </c>
      <c r="K4405" s="16">
        <f ca="1">VLOOKUP(Table3[[#This Row],[PRODUCT ID]],Table1[[PRODUCT]:[SELLING PRICE]],5,FALSE)</f>
        <v>135.67081675290174</v>
      </c>
      <c r="L4405" s="16">
        <f ca="1">J4405*Table3[[#This Row],[QUANTITY]]</f>
        <v>360</v>
      </c>
      <c r="M4405" s="16">
        <f ca="1">K4405*Table3[[#This Row],[QUANTITY]]*(1-Table3[[#This Row],[DISCOUNT %]])</f>
        <v>535.46774900963089</v>
      </c>
      <c r="N4405" s="3">
        <f>DAY(Table3[[#This Row],[DATE]])</f>
        <v>21</v>
      </c>
      <c r="O4405" s="3" t="str">
        <f>TEXT(Table3[[#This Row],[DATE]],"mmm")</f>
        <v>Jan</v>
      </c>
      <c r="P4405" s="3">
        <f>YEAR(Table3[[#This Row],[DATE]])</f>
        <v>2033</v>
      </c>
    </row>
    <row r="4406" spans="1:16" x14ac:dyDescent="0.3">
      <c r="A4406" s="6">
        <v>48601</v>
      </c>
      <c r="B4406" s="7" t="s">
        <v>1261</v>
      </c>
      <c r="C4406" s="9">
        <f t="shared" ca="1" si="136"/>
        <v>6</v>
      </c>
      <c r="D4406" s="9" t="s">
        <v>2115</v>
      </c>
      <c r="E4406" s="9" t="s">
        <v>2116</v>
      </c>
      <c r="F4406" s="10">
        <f t="shared" ca="1" si="137"/>
        <v>7.2743597121551332E-2</v>
      </c>
      <c r="G4406" s="3" t="str">
        <f>VLOOKUP(Table3[[#This Row],[PRODUCT ID]],Table1[[PRODUCT]:[SELLING PRICE]],1,FALSE)</f>
        <v>Product209</v>
      </c>
      <c r="H4406" s="3" t="str">
        <f>VLOOKUP(Table3[[#This Row],[PRODUCT ID]],Table1[[PRODUCT]:[SELLING PRICE]],2,FALSE)</f>
        <v>Category2</v>
      </c>
      <c r="I4406" s="3" t="str">
        <f>VLOOKUP(Table3[[#This Row],[PRODUCT ID]],Table1[[PRODUCT]:[SELLING PRICE]],3,FALSE)</f>
        <v>No</v>
      </c>
      <c r="J4406" s="16">
        <f ca="1">VLOOKUP(Table3[[#This Row],[PRODUCT ID]],Table1[[PRODUCT]:[SELLING PRICE]],4,FALSE)</f>
        <v>239</v>
      </c>
      <c r="K4406" s="16">
        <f ca="1">VLOOKUP(Table3[[#This Row],[PRODUCT ID]],Table1[[PRODUCT]:[SELLING PRICE]],5,FALSE)</f>
        <v>267.52871627874873</v>
      </c>
      <c r="L4406" s="16">
        <f ca="1">J4406*Table3[[#This Row],[QUANTITY]]</f>
        <v>1434</v>
      </c>
      <c r="M4406" s="16">
        <f ca="1">K4406*Table3[[#This Row],[QUANTITY]]*(1-Table3[[#This Row],[DISCOUNT %]])</f>
        <v>1488.4062907399295</v>
      </c>
      <c r="N4406" s="3">
        <f>DAY(Table3[[#This Row],[DATE]])</f>
        <v>22</v>
      </c>
      <c r="O4406" s="3" t="str">
        <f>TEXT(Table3[[#This Row],[DATE]],"mmm")</f>
        <v>Jan</v>
      </c>
      <c r="P4406" s="3">
        <f>YEAR(Table3[[#This Row],[DATE]])</f>
        <v>2033</v>
      </c>
    </row>
    <row r="4407" spans="1:16" x14ac:dyDescent="0.3">
      <c r="A4407" s="6">
        <v>48602</v>
      </c>
      <c r="B4407" s="7" t="s">
        <v>1262</v>
      </c>
      <c r="C4407" s="9">
        <f t="shared" ca="1" si="136"/>
        <v>14</v>
      </c>
      <c r="D4407" s="9" t="s">
        <v>2115</v>
      </c>
      <c r="E4407" s="9" t="s">
        <v>2116</v>
      </c>
      <c r="F4407" s="10">
        <f t="shared" ca="1" si="137"/>
        <v>3.321324447532862E-2</v>
      </c>
      <c r="G4407" s="3" t="str">
        <f>VLOOKUP(Table3[[#This Row],[PRODUCT ID]],Table1[[PRODUCT]:[SELLING PRICE]],1,FALSE)</f>
        <v>Product210</v>
      </c>
      <c r="H4407" s="3" t="str">
        <f>VLOOKUP(Table3[[#This Row],[PRODUCT ID]],Table1[[PRODUCT]:[SELLING PRICE]],2,FALSE)</f>
        <v>Category3</v>
      </c>
      <c r="I4407" s="3" t="str">
        <f>VLOOKUP(Table3[[#This Row],[PRODUCT ID]],Table1[[PRODUCT]:[SELLING PRICE]],3,FALSE)</f>
        <v>Kg</v>
      </c>
      <c r="J4407" s="16">
        <f ca="1">VLOOKUP(Table3[[#This Row],[PRODUCT ID]],Table1[[PRODUCT]:[SELLING PRICE]],4,FALSE)</f>
        <v>180</v>
      </c>
      <c r="K4407" s="16">
        <f ca="1">VLOOKUP(Table3[[#This Row],[PRODUCT ID]],Table1[[PRODUCT]:[SELLING PRICE]],5,FALSE)</f>
        <v>265.37581418255377</v>
      </c>
      <c r="L4407" s="16">
        <f ca="1">J4407*Table3[[#This Row],[QUANTITY]]</f>
        <v>2520</v>
      </c>
      <c r="M4407" s="16">
        <f ca="1">K4407*Table3[[#This Row],[QUANTITY]]*(1-Table3[[#This Row],[DISCOUNT %]])</f>
        <v>3591.8655134357691</v>
      </c>
      <c r="N4407" s="3">
        <f>DAY(Table3[[#This Row],[DATE]])</f>
        <v>23</v>
      </c>
      <c r="O4407" s="3" t="str">
        <f>TEXT(Table3[[#This Row],[DATE]],"mmm")</f>
        <v>Jan</v>
      </c>
      <c r="P4407" s="3">
        <f>YEAR(Table3[[#This Row],[DATE]])</f>
        <v>2033</v>
      </c>
    </row>
    <row r="4408" spans="1:16" x14ac:dyDescent="0.3">
      <c r="A4408" s="6">
        <v>48603</v>
      </c>
      <c r="B4408" s="7" t="s">
        <v>1263</v>
      </c>
      <c r="C4408" s="9">
        <f t="shared" ca="1" si="136"/>
        <v>4</v>
      </c>
      <c r="D4408" s="9" t="s">
        <v>2116</v>
      </c>
      <c r="E4408" s="9" t="s">
        <v>2118</v>
      </c>
      <c r="F4408" s="10">
        <f t="shared" ca="1" si="137"/>
        <v>9.0404420343372385E-2</v>
      </c>
      <c r="G4408" s="3" t="str">
        <f>VLOOKUP(Table3[[#This Row],[PRODUCT ID]],Table1[[PRODUCT]:[SELLING PRICE]],1,FALSE)</f>
        <v>Product211</v>
      </c>
      <c r="H4408" s="3" t="str">
        <f>VLOOKUP(Table3[[#This Row],[PRODUCT ID]],Table1[[PRODUCT]:[SELLING PRICE]],2,FALSE)</f>
        <v>Category4</v>
      </c>
      <c r="I4408" s="3" t="str">
        <f>VLOOKUP(Table3[[#This Row],[PRODUCT ID]],Table1[[PRODUCT]:[SELLING PRICE]],3,FALSE)</f>
        <v>Kg</v>
      </c>
      <c r="J4408" s="16">
        <f ca="1">VLOOKUP(Table3[[#This Row],[PRODUCT ID]],Table1[[PRODUCT]:[SELLING PRICE]],4,FALSE)</f>
        <v>157</v>
      </c>
      <c r="K4408" s="16">
        <f ca="1">VLOOKUP(Table3[[#This Row],[PRODUCT ID]],Table1[[PRODUCT]:[SELLING PRICE]],5,FALSE)</f>
        <v>143.98451442231595</v>
      </c>
      <c r="L4408" s="16">
        <f ca="1">J4408*Table3[[#This Row],[QUANTITY]]</f>
        <v>628</v>
      </c>
      <c r="M4408" s="16">
        <f ca="1">K4408*Table3[[#This Row],[QUANTITY]]*(1-Table3[[#This Row],[DISCOUNT %]])</f>
        <v>523.87071143017818</v>
      </c>
      <c r="N4408" s="3">
        <f>DAY(Table3[[#This Row],[DATE]])</f>
        <v>24</v>
      </c>
      <c r="O4408" s="3" t="str">
        <f>TEXT(Table3[[#This Row],[DATE]],"mmm")</f>
        <v>Jan</v>
      </c>
      <c r="P4408" s="3">
        <f>YEAR(Table3[[#This Row],[DATE]])</f>
        <v>2033</v>
      </c>
    </row>
    <row r="4409" spans="1:16" x14ac:dyDescent="0.3">
      <c r="A4409" s="6">
        <v>48604</v>
      </c>
      <c r="B4409" s="7" t="s">
        <v>1264</v>
      </c>
      <c r="C4409" s="9">
        <f t="shared" ca="1" si="136"/>
        <v>9</v>
      </c>
      <c r="D4409" s="9" t="s">
        <v>2116</v>
      </c>
      <c r="E4409" s="9" t="s">
        <v>2118</v>
      </c>
      <c r="F4409" s="10">
        <f t="shared" ca="1" si="137"/>
        <v>6.7423430606453991E-2</v>
      </c>
      <c r="G4409" s="3" t="str">
        <f>VLOOKUP(Table3[[#This Row],[PRODUCT ID]],Table1[[PRODUCT]:[SELLING PRICE]],1,FALSE)</f>
        <v>Product212</v>
      </c>
      <c r="H4409" s="3" t="str">
        <f>VLOOKUP(Table3[[#This Row],[PRODUCT ID]],Table1[[PRODUCT]:[SELLING PRICE]],2,FALSE)</f>
        <v>Category5</v>
      </c>
      <c r="I4409" s="3" t="str">
        <f>VLOOKUP(Table3[[#This Row],[PRODUCT ID]],Table1[[PRODUCT]:[SELLING PRICE]],3,FALSE)</f>
        <v>Lt</v>
      </c>
      <c r="J4409" s="16">
        <f ca="1">VLOOKUP(Table3[[#This Row],[PRODUCT ID]],Table1[[PRODUCT]:[SELLING PRICE]],4,FALSE)</f>
        <v>198</v>
      </c>
      <c r="K4409" s="16">
        <f ca="1">VLOOKUP(Table3[[#This Row],[PRODUCT ID]],Table1[[PRODUCT]:[SELLING PRICE]],5,FALSE)</f>
        <v>210.91999536522889</v>
      </c>
      <c r="L4409" s="16">
        <f ca="1">J4409*Table3[[#This Row],[QUANTITY]]</f>
        <v>1782</v>
      </c>
      <c r="M4409" s="16">
        <f ca="1">K4409*Table3[[#This Row],[QUANTITY]]*(1-Table3[[#This Row],[DISCOUNT %]])</f>
        <v>1770.2914112478702</v>
      </c>
      <c r="N4409" s="3">
        <f>DAY(Table3[[#This Row],[DATE]])</f>
        <v>25</v>
      </c>
      <c r="O4409" s="3" t="str">
        <f>TEXT(Table3[[#This Row],[DATE]],"mmm")</f>
        <v>Jan</v>
      </c>
      <c r="P4409" s="3">
        <f>YEAR(Table3[[#This Row],[DATE]])</f>
        <v>2033</v>
      </c>
    </row>
    <row r="4410" spans="1:16" x14ac:dyDescent="0.3">
      <c r="A4410" s="6">
        <v>48605</v>
      </c>
      <c r="B4410" s="7" t="s">
        <v>1265</v>
      </c>
      <c r="C4410" s="9">
        <f t="shared" ca="1" si="136"/>
        <v>15</v>
      </c>
      <c r="D4410" s="9" t="s">
        <v>2116</v>
      </c>
      <c r="E4410" s="9" t="s">
        <v>2116</v>
      </c>
      <c r="F4410" s="10">
        <f t="shared" ca="1" si="137"/>
        <v>8.7996085475119945E-3</v>
      </c>
      <c r="G4410" s="3" t="str">
        <f>VLOOKUP(Table3[[#This Row],[PRODUCT ID]],Table1[[PRODUCT]:[SELLING PRICE]],1,FALSE)</f>
        <v>Product213</v>
      </c>
      <c r="H4410" s="3" t="str">
        <f>VLOOKUP(Table3[[#This Row],[PRODUCT ID]],Table1[[PRODUCT]:[SELLING PRICE]],2,FALSE)</f>
        <v>Category1</v>
      </c>
      <c r="I4410" s="3" t="str">
        <f>VLOOKUP(Table3[[#This Row],[PRODUCT ID]],Table1[[PRODUCT]:[SELLING PRICE]],3,FALSE)</f>
        <v>Kg</v>
      </c>
      <c r="J4410" s="16">
        <f ca="1">VLOOKUP(Table3[[#This Row],[PRODUCT ID]],Table1[[PRODUCT]:[SELLING PRICE]],4,FALSE)</f>
        <v>12</v>
      </c>
      <c r="K4410" s="16">
        <f ca="1">VLOOKUP(Table3[[#This Row],[PRODUCT ID]],Table1[[PRODUCT]:[SELLING PRICE]],5,FALSE)</f>
        <v>186.11881122382229</v>
      </c>
      <c r="L4410" s="16">
        <f ca="1">J4410*Table3[[#This Row],[QUANTITY]]</f>
        <v>180</v>
      </c>
      <c r="M4410" s="16">
        <f ca="1">K4410*Table3[[#This Row],[QUANTITY]]*(1-Table3[[#This Row],[DISCOUNT %]])</f>
        <v>2767.2155781258657</v>
      </c>
      <c r="N4410" s="3">
        <f>DAY(Table3[[#This Row],[DATE]])</f>
        <v>26</v>
      </c>
      <c r="O4410" s="3" t="str">
        <f>TEXT(Table3[[#This Row],[DATE]],"mmm")</f>
        <v>Jan</v>
      </c>
      <c r="P4410" s="3">
        <f>YEAR(Table3[[#This Row],[DATE]])</f>
        <v>2033</v>
      </c>
    </row>
    <row r="4411" spans="1:16" x14ac:dyDescent="0.3">
      <c r="A4411" s="6">
        <v>48606</v>
      </c>
      <c r="B4411" s="7" t="s">
        <v>1266</v>
      </c>
      <c r="C4411" s="9">
        <f t="shared" ca="1" si="136"/>
        <v>2</v>
      </c>
      <c r="D4411" s="9" t="s">
        <v>2115</v>
      </c>
      <c r="E4411" s="9" t="s">
        <v>2116</v>
      </c>
      <c r="F4411" s="10">
        <f t="shared" ca="1" si="137"/>
        <v>9.5662813994756526E-2</v>
      </c>
      <c r="G4411" s="3" t="str">
        <f>VLOOKUP(Table3[[#This Row],[PRODUCT ID]],Table1[[PRODUCT]:[SELLING PRICE]],1,FALSE)</f>
        <v>Product214</v>
      </c>
      <c r="H4411" s="3" t="str">
        <f>VLOOKUP(Table3[[#This Row],[PRODUCT ID]],Table1[[PRODUCT]:[SELLING PRICE]],2,FALSE)</f>
        <v>Category2</v>
      </c>
      <c r="I4411" s="3" t="str">
        <f>VLOOKUP(Table3[[#This Row],[PRODUCT ID]],Table1[[PRODUCT]:[SELLING PRICE]],3,FALSE)</f>
        <v>Lt</v>
      </c>
      <c r="J4411" s="16">
        <f ca="1">VLOOKUP(Table3[[#This Row],[PRODUCT ID]],Table1[[PRODUCT]:[SELLING PRICE]],4,FALSE)</f>
        <v>71</v>
      </c>
      <c r="K4411" s="16">
        <f ca="1">VLOOKUP(Table3[[#This Row],[PRODUCT ID]],Table1[[PRODUCT]:[SELLING PRICE]],5,FALSE)</f>
        <v>45.713468138494527</v>
      </c>
      <c r="L4411" s="16">
        <f ca="1">J4411*Table3[[#This Row],[QUANTITY]]</f>
        <v>142</v>
      </c>
      <c r="M4411" s="16">
        <f ca="1">K4411*Table3[[#This Row],[QUANTITY]]*(1-Table3[[#This Row],[DISCOUNT %]])</f>
        <v>82.68077827781299</v>
      </c>
      <c r="N4411" s="3">
        <f>DAY(Table3[[#This Row],[DATE]])</f>
        <v>27</v>
      </c>
      <c r="O4411" s="3" t="str">
        <f>TEXT(Table3[[#This Row],[DATE]],"mmm")</f>
        <v>Jan</v>
      </c>
      <c r="P4411" s="3">
        <f>YEAR(Table3[[#This Row],[DATE]])</f>
        <v>2033</v>
      </c>
    </row>
    <row r="4412" spans="1:16" x14ac:dyDescent="0.3">
      <c r="A4412" s="6">
        <v>48607</v>
      </c>
      <c r="B4412" s="7" t="s">
        <v>1267</v>
      </c>
      <c r="C4412" s="9">
        <f t="shared" ca="1" si="136"/>
        <v>14</v>
      </c>
      <c r="D4412" s="9" t="s">
        <v>2117</v>
      </c>
      <c r="E4412" s="9" t="s">
        <v>2116</v>
      </c>
      <c r="F4412" s="10">
        <f t="shared" ca="1" si="137"/>
        <v>8.6891990260630617E-2</v>
      </c>
      <c r="G4412" s="3" t="str">
        <f>VLOOKUP(Table3[[#This Row],[PRODUCT ID]],Table1[[PRODUCT]:[SELLING PRICE]],1,FALSE)</f>
        <v>Product215</v>
      </c>
      <c r="H4412" s="3" t="str">
        <f>VLOOKUP(Table3[[#This Row],[PRODUCT ID]],Table1[[PRODUCT]:[SELLING PRICE]],2,FALSE)</f>
        <v>Category3</v>
      </c>
      <c r="I4412" s="3" t="str">
        <f>VLOOKUP(Table3[[#This Row],[PRODUCT ID]],Table1[[PRODUCT]:[SELLING PRICE]],3,FALSE)</f>
        <v>Ft</v>
      </c>
      <c r="J4412" s="16">
        <f ca="1">VLOOKUP(Table3[[#This Row],[PRODUCT ID]],Table1[[PRODUCT]:[SELLING PRICE]],4,FALSE)</f>
        <v>54</v>
      </c>
      <c r="K4412" s="16">
        <f ca="1">VLOOKUP(Table3[[#This Row],[PRODUCT ID]],Table1[[PRODUCT]:[SELLING PRICE]],5,FALSE)</f>
        <v>95.158221575081654</v>
      </c>
      <c r="L4412" s="16">
        <f ca="1">J4412*Table3[[#This Row],[QUANTITY]]</f>
        <v>756</v>
      </c>
      <c r="M4412" s="16">
        <f ca="1">K4412*Table3[[#This Row],[QUANTITY]]*(1-Table3[[#This Row],[DISCOUNT %]])</f>
        <v>1216.4562803786503</v>
      </c>
      <c r="N4412" s="3">
        <f>DAY(Table3[[#This Row],[DATE]])</f>
        <v>28</v>
      </c>
      <c r="O4412" s="3" t="str">
        <f>TEXT(Table3[[#This Row],[DATE]],"mmm")</f>
        <v>Jan</v>
      </c>
      <c r="P4412" s="3">
        <f>YEAR(Table3[[#This Row],[DATE]])</f>
        <v>2033</v>
      </c>
    </row>
    <row r="4413" spans="1:16" x14ac:dyDescent="0.3">
      <c r="A4413" s="6">
        <v>48608</v>
      </c>
      <c r="B4413" s="7" t="s">
        <v>1268</v>
      </c>
      <c r="C4413" s="9">
        <f t="shared" ca="1" si="136"/>
        <v>9</v>
      </c>
      <c r="D4413" s="9" t="s">
        <v>2117</v>
      </c>
      <c r="E4413" s="9" t="s">
        <v>2116</v>
      </c>
      <c r="F4413" s="10">
        <f t="shared" ca="1" si="137"/>
        <v>8.2333408692605692E-2</v>
      </c>
      <c r="G4413" s="3" t="str">
        <f>VLOOKUP(Table3[[#This Row],[PRODUCT ID]],Table1[[PRODUCT]:[SELLING PRICE]],1,FALSE)</f>
        <v>Product216</v>
      </c>
      <c r="H4413" s="3" t="str">
        <f>VLOOKUP(Table3[[#This Row],[PRODUCT ID]],Table1[[PRODUCT]:[SELLING PRICE]],2,FALSE)</f>
        <v>Category4</v>
      </c>
      <c r="I4413" s="3" t="str">
        <f>VLOOKUP(Table3[[#This Row],[PRODUCT ID]],Table1[[PRODUCT]:[SELLING PRICE]],3,FALSE)</f>
        <v>Kg</v>
      </c>
      <c r="J4413" s="16">
        <f ca="1">VLOOKUP(Table3[[#This Row],[PRODUCT ID]],Table1[[PRODUCT]:[SELLING PRICE]],4,FALSE)</f>
        <v>141</v>
      </c>
      <c r="K4413" s="16">
        <f ca="1">VLOOKUP(Table3[[#This Row],[PRODUCT ID]],Table1[[PRODUCT]:[SELLING PRICE]],5,FALSE)</f>
        <v>174.56517360104871</v>
      </c>
      <c r="L4413" s="16">
        <f ca="1">J4413*Table3[[#This Row],[QUANTITY]]</f>
        <v>1269</v>
      </c>
      <c r="M4413" s="16">
        <f ca="1">K4413*Table3[[#This Row],[QUANTITY]]*(1-Table3[[#This Row],[DISCOUNT %]])</f>
        <v>1441.733650375121</v>
      </c>
      <c r="N4413" s="3">
        <f>DAY(Table3[[#This Row],[DATE]])</f>
        <v>29</v>
      </c>
      <c r="O4413" s="3" t="str">
        <f>TEXT(Table3[[#This Row],[DATE]],"mmm")</f>
        <v>Jan</v>
      </c>
      <c r="P4413" s="3">
        <f>YEAR(Table3[[#This Row],[DATE]])</f>
        <v>2033</v>
      </c>
    </row>
    <row r="4414" spans="1:16" x14ac:dyDescent="0.3">
      <c r="A4414" s="6">
        <v>48609</v>
      </c>
      <c r="B4414" s="7" t="s">
        <v>1269</v>
      </c>
      <c r="C4414" s="9">
        <f t="shared" ca="1" si="136"/>
        <v>8</v>
      </c>
      <c r="D4414" s="9" t="s">
        <v>2116</v>
      </c>
      <c r="E4414" s="9" t="s">
        <v>2118</v>
      </c>
      <c r="F4414" s="10">
        <f t="shared" ca="1" si="137"/>
        <v>8.2699547442356913E-2</v>
      </c>
      <c r="G4414" s="3" t="str">
        <f>VLOOKUP(Table3[[#This Row],[PRODUCT ID]],Table1[[PRODUCT]:[SELLING PRICE]],1,FALSE)</f>
        <v>Product217</v>
      </c>
      <c r="H4414" s="3" t="str">
        <f>VLOOKUP(Table3[[#This Row],[PRODUCT ID]],Table1[[PRODUCT]:[SELLING PRICE]],2,FALSE)</f>
        <v>Category1</v>
      </c>
      <c r="I4414" s="3" t="str">
        <f>VLOOKUP(Table3[[#This Row],[PRODUCT ID]],Table1[[PRODUCT]:[SELLING PRICE]],3,FALSE)</f>
        <v>No</v>
      </c>
      <c r="J4414" s="16">
        <f ca="1">VLOOKUP(Table3[[#This Row],[PRODUCT ID]],Table1[[PRODUCT]:[SELLING PRICE]],4,FALSE)</f>
        <v>54</v>
      </c>
      <c r="K4414" s="16">
        <f ca="1">VLOOKUP(Table3[[#This Row],[PRODUCT ID]],Table1[[PRODUCT]:[SELLING PRICE]],5,FALSE)</f>
        <v>225.65495511867408</v>
      </c>
      <c r="L4414" s="16">
        <f ca="1">J4414*Table3[[#This Row],[QUANTITY]]</f>
        <v>432</v>
      </c>
      <c r="M4414" s="16">
        <f ca="1">K4414*Table3[[#This Row],[QUANTITY]]*(1-Table3[[#This Row],[DISCOUNT %]])</f>
        <v>1655.9471396178751</v>
      </c>
      <c r="N4414" s="3">
        <f>DAY(Table3[[#This Row],[DATE]])</f>
        <v>30</v>
      </c>
      <c r="O4414" s="3" t="str">
        <f>TEXT(Table3[[#This Row],[DATE]],"mmm")</f>
        <v>Jan</v>
      </c>
      <c r="P4414" s="3">
        <f>YEAR(Table3[[#This Row],[DATE]])</f>
        <v>2033</v>
      </c>
    </row>
    <row r="4415" spans="1:16" x14ac:dyDescent="0.3">
      <c r="A4415" s="6">
        <v>48610</v>
      </c>
      <c r="B4415" s="7" t="s">
        <v>1270</v>
      </c>
      <c r="C4415" s="9">
        <f t="shared" ca="1" si="136"/>
        <v>2</v>
      </c>
      <c r="D4415" s="9" t="s">
        <v>2116</v>
      </c>
      <c r="E4415" s="9" t="s">
        <v>2116</v>
      </c>
      <c r="F4415" s="10">
        <f t="shared" ca="1" si="137"/>
        <v>4.282506542317939E-2</v>
      </c>
      <c r="G4415" s="3" t="str">
        <f>VLOOKUP(Table3[[#This Row],[PRODUCT ID]],Table1[[PRODUCT]:[SELLING PRICE]],1,FALSE)</f>
        <v>Product218</v>
      </c>
      <c r="H4415" s="3" t="str">
        <f>VLOOKUP(Table3[[#This Row],[PRODUCT ID]],Table1[[PRODUCT]:[SELLING PRICE]],2,FALSE)</f>
        <v>Category2</v>
      </c>
      <c r="I4415" s="3" t="str">
        <f>VLOOKUP(Table3[[#This Row],[PRODUCT ID]],Table1[[PRODUCT]:[SELLING PRICE]],3,FALSE)</f>
        <v>No</v>
      </c>
      <c r="J4415" s="16">
        <f ca="1">VLOOKUP(Table3[[#This Row],[PRODUCT ID]],Table1[[PRODUCT]:[SELLING PRICE]],4,FALSE)</f>
        <v>83</v>
      </c>
      <c r="K4415" s="16">
        <f ca="1">VLOOKUP(Table3[[#This Row],[PRODUCT ID]],Table1[[PRODUCT]:[SELLING PRICE]],5,FALSE)</f>
        <v>43.32200154446754</v>
      </c>
      <c r="L4415" s="16">
        <f ca="1">J4415*Table3[[#This Row],[QUANTITY]]</f>
        <v>166</v>
      </c>
      <c r="M4415" s="16">
        <f ca="1">K4415*Table3[[#This Row],[QUANTITY]]*(1-Table3[[#This Row],[DISCOUNT %]])</f>
        <v>82.933467988125273</v>
      </c>
      <c r="N4415" s="3">
        <f>DAY(Table3[[#This Row],[DATE]])</f>
        <v>31</v>
      </c>
      <c r="O4415" s="3" t="str">
        <f>TEXT(Table3[[#This Row],[DATE]],"mmm")</f>
        <v>Jan</v>
      </c>
      <c r="P4415" s="3">
        <f>YEAR(Table3[[#This Row],[DATE]])</f>
        <v>2033</v>
      </c>
    </row>
    <row r="4416" spans="1:16" x14ac:dyDescent="0.3">
      <c r="A4416" s="6">
        <v>48611</v>
      </c>
      <c r="B4416" s="7" t="s">
        <v>1271</v>
      </c>
      <c r="C4416" s="9">
        <f t="shared" ca="1" si="136"/>
        <v>9</v>
      </c>
      <c r="D4416" s="9" t="s">
        <v>2116</v>
      </c>
      <c r="E4416" s="9" t="s">
        <v>2116</v>
      </c>
      <c r="F4416" s="10">
        <f t="shared" ca="1" si="137"/>
        <v>8.6685893667061753E-2</v>
      </c>
      <c r="G4416" s="3" t="str">
        <f>VLOOKUP(Table3[[#This Row],[PRODUCT ID]],Table1[[PRODUCT]:[SELLING PRICE]],1,FALSE)</f>
        <v>Product219</v>
      </c>
      <c r="H4416" s="3" t="str">
        <f>VLOOKUP(Table3[[#This Row],[PRODUCT ID]],Table1[[PRODUCT]:[SELLING PRICE]],2,FALSE)</f>
        <v>Category3</v>
      </c>
      <c r="I4416" s="3" t="str">
        <f>VLOOKUP(Table3[[#This Row],[PRODUCT ID]],Table1[[PRODUCT]:[SELLING PRICE]],3,FALSE)</f>
        <v>Ft</v>
      </c>
      <c r="J4416" s="16">
        <f ca="1">VLOOKUP(Table3[[#This Row],[PRODUCT ID]],Table1[[PRODUCT]:[SELLING PRICE]],4,FALSE)</f>
        <v>140</v>
      </c>
      <c r="K4416" s="16">
        <f ca="1">VLOOKUP(Table3[[#This Row],[PRODUCT ID]],Table1[[PRODUCT]:[SELLING PRICE]],5,FALSE)</f>
        <v>126.60363688810999</v>
      </c>
      <c r="L4416" s="16">
        <f ca="1">J4416*Table3[[#This Row],[QUANTITY]]</f>
        <v>1260</v>
      </c>
      <c r="M4416" s="16">
        <f ca="1">K4416*Table3[[#This Row],[QUANTITY]]*(1-Table3[[#This Row],[DISCOUNT %]])</f>
        <v>1040.6599873466757</v>
      </c>
      <c r="N4416" s="3">
        <f>DAY(Table3[[#This Row],[DATE]])</f>
        <v>1</v>
      </c>
      <c r="O4416" s="3" t="str">
        <f>TEXT(Table3[[#This Row],[DATE]],"mmm")</f>
        <v>Feb</v>
      </c>
      <c r="P4416" s="3">
        <f>YEAR(Table3[[#This Row],[DATE]])</f>
        <v>2033</v>
      </c>
    </row>
    <row r="4417" spans="1:16" x14ac:dyDescent="0.3">
      <c r="A4417" s="6">
        <v>48612</v>
      </c>
      <c r="B4417" s="7" t="s">
        <v>1272</v>
      </c>
      <c r="C4417" s="9">
        <f t="shared" ca="1" si="136"/>
        <v>12</v>
      </c>
      <c r="D4417" s="9" t="s">
        <v>2116</v>
      </c>
      <c r="E4417" s="9" t="s">
        <v>2116</v>
      </c>
      <c r="F4417" s="10">
        <f t="shared" ca="1" si="137"/>
        <v>5.0625638393552164E-3</v>
      </c>
      <c r="G4417" s="3" t="str">
        <f>VLOOKUP(Table3[[#This Row],[PRODUCT ID]],Table1[[PRODUCT]:[SELLING PRICE]],1,FALSE)</f>
        <v>Product220</v>
      </c>
      <c r="H4417" s="3" t="str">
        <f>VLOOKUP(Table3[[#This Row],[PRODUCT ID]],Table1[[PRODUCT]:[SELLING PRICE]],2,FALSE)</f>
        <v>Category4</v>
      </c>
      <c r="I4417" s="3" t="str">
        <f>VLOOKUP(Table3[[#This Row],[PRODUCT ID]],Table1[[PRODUCT]:[SELLING PRICE]],3,FALSE)</f>
        <v>No</v>
      </c>
      <c r="J4417" s="16">
        <f ca="1">VLOOKUP(Table3[[#This Row],[PRODUCT ID]],Table1[[PRODUCT]:[SELLING PRICE]],4,FALSE)</f>
        <v>11</v>
      </c>
      <c r="K4417" s="16">
        <f ca="1">VLOOKUP(Table3[[#This Row],[PRODUCT ID]],Table1[[PRODUCT]:[SELLING PRICE]],5,FALSE)</f>
        <v>309.47549168455731</v>
      </c>
      <c r="L4417" s="16">
        <f ca="1">J4417*Table3[[#This Row],[QUANTITY]]</f>
        <v>132</v>
      </c>
      <c r="M4417" s="16">
        <f ca="1">K4417*Table3[[#This Row],[QUANTITY]]*(1-Table3[[#This Row],[DISCOUNT %]])</f>
        <v>3694.9050270142611</v>
      </c>
      <c r="N4417" s="3">
        <f>DAY(Table3[[#This Row],[DATE]])</f>
        <v>2</v>
      </c>
      <c r="O4417" s="3" t="str">
        <f>TEXT(Table3[[#This Row],[DATE]],"mmm")</f>
        <v>Feb</v>
      </c>
      <c r="P4417" s="3">
        <f>YEAR(Table3[[#This Row],[DATE]])</f>
        <v>2033</v>
      </c>
    </row>
    <row r="4418" spans="1:16" x14ac:dyDescent="0.3">
      <c r="A4418" s="6">
        <v>48613</v>
      </c>
      <c r="B4418" s="7" t="s">
        <v>1273</v>
      </c>
      <c r="C4418" s="9">
        <f t="shared" ca="1" si="136"/>
        <v>12</v>
      </c>
      <c r="D4418" s="9" t="s">
        <v>2115</v>
      </c>
      <c r="E4418" s="9" t="s">
        <v>2116</v>
      </c>
      <c r="F4418" s="10">
        <f t="shared" ca="1" si="137"/>
        <v>8.477761621386401E-2</v>
      </c>
      <c r="G4418" s="3" t="str">
        <f>VLOOKUP(Table3[[#This Row],[PRODUCT ID]],Table1[[PRODUCT]:[SELLING PRICE]],1,FALSE)</f>
        <v>Product221</v>
      </c>
      <c r="H4418" s="3" t="str">
        <f>VLOOKUP(Table3[[#This Row],[PRODUCT ID]],Table1[[PRODUCT]:[SELLING PRICE]],2,FALSE)</f>
        <v>Category5</v>
      </c>
      <c r="I4418" s="3" t="str">
        <f>VLOOKUP(Table3[[#This Row],[PRODUCT ID]],Table1[[PRODUCT]:[SELLING PRICE]],3,FALSE)</f>
        <v>Kg</v>
      </c>
      <c r="J4418" s="16">
        <f ca="1">VLOOKUP(Table3[[#This Row],[PRODUCT ID]],Table1[[PRODUCT]:[SELLING PRICE]],4,FALSE)</f>
        <v>141</v>
      </c>
      <c r="K4418" s="16">
        <f ca="1">VLOOKUP(Table3[[#This Row],[PRODUCT ID]],Table1[[PRODUCT]:[SELLING PRICE]],5,FALSE)</f>
        <v>266.87152023963733</v>
      </c>
      <c r="L4418" s="16">
        <f ca="1">J4418*Table3[[#This Row],[QUANTITY]]</f>
        <v>1692</v>
      </c>
      <c r="M4418" s="16">
        <f ca="1">K4418*Table3[[#This Row],[QUANTITY]]*(1-Table3[[#This Row],[DISCOUNT %]])</f>
        <v>2930.9614670202109</v>
      </c>
      <c r="N4418" s="3">
        <f>DAY(Table3[[#This Row],[DATE]])</f>
        <v>3</v>
      </c>
      <c r="O4418" s="3" t="str">
        <f>TEXT(Table3[[#This Row],[DATE]],"mmm")</f>
        <v>Feb</v>
      </c>
      <c r="P4418" s="3">
        <f>YEAR(Table3[[#This Row],[DATE]])</f>
        <v>2033</v>
      </c>
    </row>
    <row r="4419" spans="1:16" x14ac:dyDescent="0.3">
      <c r="A4419" s="6">
        <v>48614</v>
      </c>
      <c r="B4419" s="7" t="s">
        <v>1274</v>
      </c>
      <c r="C4419" s="9">
        <f t="shared" ref="C4419:C4482" ca="1" si="138">RANDBETWEEN(1,15)</f>
        <v>3</v>
      </c>
      <c r="D4419" s="9" t="s">
        <v>2116</v>
      </c>
      <c r="E4419" s="9" t="s">
        <v>2116</v>
      </c>
      <c r="F4419" s="10">
        <f t="shared" ref="F4419:F4482" ca="1" si="139">RAND()*(0.1)</f>
        <v>2.4691041394103511E-2</v>
      </c>
      <c r="G4419" s="3" t="str">
        <f>VLOOKUP(Table3[[#This Row],[PRODUCT ID]],Table1[[PRODUCT]:[SELLING PRICE]],1,FALSE)</f>
        <v>Product222</v>
      </c>
      <c r="H4419" s="3" t="str">
        <f>VLOOKUP(Table3[[#This Row],[PRODUCT ID]],Table1[[PRODUCT]:[SELLING PRICE]],2,FALSE)</f>
        <v>Category1</v>
      </c>
      <c r="I4419" s="3" t="str">
        <f>VLOOKUP(Table3[[#This Row],[PRODUCT ID]],Table1[[PRODUCT]:[SELLING PRICE]],3,FALSE)</f>
        <v>Kg</v>
      </c>
      <c r="J4419" s="16">
        <f ca="1">VLOOKUP(Table3[[#This Row],[PRODUCT ID]],Table1[[PRODUCT]:[SELLING PRICE]],4,FALSE)</f>
        <v>74</v>
      </c>
      <c r="K4419" s="16">
        <f ca="1">VLOOKUP(Table3[[#This Row],[PRODUCT ID]],Table1[[PRODUCT]:[SELLING PRICE]],5,FALSE)</f>
        <v>310.54109898355648</v>
      </c>
      <c r="L4419" s="16">
        <f ca="1">J4419*Table3[[#This Row],[QUANTITY]]</f>
        <v>222</v>
      </c>
      <c r="M4419" s="16">
        <f ca="1">K4419*Table3[[#This Row],[QUANTITY]]*(1-Table3[[#This Row],[DISCOUNT %]])</f>
        <v>908.62054756194925</v>
      </c>
      <c r="N4419" s="3">
        <f>DAY(Table3[[#This Row],[DATE]])</f>
        <v>4</v>
      </c>
      <c r="O4419" s="3" t="str">
        <f>TEXT(Table3[[#This Row],[DATE]],"mmm")</f>
        <v>Feb</v>
      </c>
      <c r="P4419" s="3">
        <f>YEAR(Table3[[#This Row],[DATE]])</f>
        <v>2033</v>
      </c>
    </row>
    <row r="4420" spans="1:16" x14ac:dyDescent="0.3">
      <c r="A4420" s="6">
        <v>48615</v>
      </c>
      <c r="B4420" s="7" t="s">
        <v>1275</v>
      </c>
      <c r="C4420" s="9">
        <f t="shared" ca="1" si="138"/>
        <v>14</v>
      </c>
      <c r="D4420" s="9" t="s">
        <v>2117</v>
      </c>
      <c r="E4420" s="9" t="s">
        <v>2118</v>
      </c>
      <c r="F4420" s="10">
        <f t="shared" ca="1" si="139"/>
        <v>8.5946545063476334E-2</v>
      </c>
      <c r="G4420" s="3" t="str">
        <f>VLOOKUP(Table3[[#This Row],[PRODUCT ID]],Table1[[PRODUCT]:[SELLING PRICE]],1,FALSE)</f>
        <v>Product223</v>
      </c>
      <c r="H4420" s="3" t="str">
        <f>VLOOKUP(Table3[[#This Row],[PRODUCT ID]],Table1[[PRODUCT]:[SELLING PRICE]],2,FALSE)</f>
        <v>Category2</v>
      </c>
      <c r="I4420" s="3" t="str">
        <f>VLOOKUP(Table3[[#This Row],[PRODUCT ID]],Table1[[PRODUCT]:[SELLING PRICE]],3,FALSE)</f>
        <v>Lt</v>
      </c>
      <c r="J4420" s="16">
        <f ca="1">VLOOKUP(Table3[[#This Row],[PRODUCT ID]],Table1[[PRODUCT]:[SELLING PRICE]],4,FALSE)</f>
        <v>30</v>
      </c>
      <c r="K4420" s="16">
        <f ca="1">VLOOKUP(Table3[[#This Row],[PRODUCT ID]],Table1[[PRODUCT]:[SELLING PRICE]],5,FALSE)</f>
        <v>291.1654338204296</v>
      </c>
      <c r="L4420" s="16">
        <f ca="1">J4420*Table3[[#This Row],[QUANTITY]]</f>
        <v>420</v>
      </c>
      <c r="M4420" s="16">
        <f ca="1">K4420*Table3[[#This Row],[QUANTITY]]*(1-Table3[[#This Row],[DISCOUNT %]])</f>
        <v>3725.9707903831759</v>
      </c>
      <c r="N4420" s="3">
        <f>DAY(Table3[[#This Row],[DATE]])</f>
        <v>5</v>
      </c>
      <c r="O4420" s="3" t="str">
        <f>TEXT(Table3[[#This Row],[DATE]],"mmm")</f>
        <v>Feb</v>
      </c>
      <c r="P4420" s="3">
        <f>YEAR(Table3[[#This Row],[DATE]])</f>
        <v>2033</v>
      </c>
    </row>
    <row r="4421" spans="1:16" x14ac:dyDescent="0.3">
      <c r="A4421" s="6">
        <v>48616</v>
      </c>
      <c r="B4421" s="7" t="s">
        <v>1276</v>
      </c>
      <c r="C4421" s="9">
        <f t="shared" ca="1" si="138"/>
        <v>9</v>
      </c>
      <c r="D4421" s="9" t="s">
        <v>2115</v>
      </c>
      <c r="E4421" s="9" t="s">
        <v>2118</v>
      </c>
      <c r="F4421" s="10">
        <f t="shared" ca="1" si="139"/>
        <v>9.1516184324141187E-2</v>
      </c>
      <c r="G4421" s="3" t="str">
        <f>VLOOKUP(Table3[[#This Row],[PRODUCT ID]],Table1[[PRODUCT]:[SELLING PRICE]],1,FALSE)</f>
        <v>Product224</v>
      </c>
      <c r="H4421" s="3" t="str">
        <f>VLOOKUP(Table3[[#This Row],[PRODUCT ID]],Table1[[PRODUCT]:[SELLING PRICE]],2,FALSE)</f>
        <v>Category3</v>
      </c>
      <c r="I4421" s="3" t="str">
        <f>VLOOKUP(Table3[[#This Row],[PRODUCT ID]],Table1[[PRODUCT]:[SELLING PRICE]],3,FALSE)</f>
        <v>Kg</v>
      </c>
      <c r="J4421" s="16">
        <f ca="1">VLOOKUP(Table3[[#This Row],[PRODUCT ID]],Table1[[PRODUCT]:[SELLING PRICE]],4,FALSE)</f>
        <v>158</v>
      </c>
      <c r="K4421" s="16">
        <f ca="1">VLOOKUP(Table3[[#This Row],[PRODUCT ID]],Table1[[PRODUCT]:[SELLING PRICE]],5,FALSE)</f>
        <v>127.67410613315008</v>
      </c>
      <c r="L4421" s="16">
        <f ca="1">J4421*Table3[[#This Row],[QUANTITY]]</f>
        <v>1422</v>
      </c>
      <c r="M4421" s="16">
        <f ca="1">K4421*Table3[[#This Row],[QUANTITY]]*(1-Table3[[#This Row],[DISCOUNT %]])</f>
        <v>1043.9087319256387</v>
      </c>
      <c r="N4421" s="3">
        <f>DAY(Table3[[#This Row],[DATE]])</f>
        <v>6</v>
      </c>
      <c r="O4421" s="3" t="str">
        <f>TEXT(Table3[[#This Row],[DATE]],"mmm")</f>
        <v>Feb</v>
      </c>
      <c r="P4421" s="3">
        <f>YEAR(Table3[[#This Row],[DATE]])</f>
        <v>2033</v>
      </c>
    </row>
    <row r="4422" spans="1:16" x14ac:dyDescent="0.3">
      <c r="A4422" s="6">
        <v>48617</v>
      </c>
      <c r="B4422" s="7" t="s">
        <v>1277</v>
      </c>
      <c r="C4422" s="9">
        <f t="shared" ca="1" si="138"/>
        <v>3</v>
      </c>
      <c r="D4422" s="9" t="s">
        <v>2115</v>
      </c>
      <c r="E4422" s="9" t="s">
        <v>2116</v>
      </c>
      <c r="F4422" s="10">
        <f t="shared" ca="1" si="139"/>
        <v>8.0192460512433839E-2</v>
      </c>
      <c r="G4422" s="3" t="str">
        <f>VLOOKUP(Table3[[#This Row],[PRODUCT ID]],Table1[[PRODUCT]:[SELLING PRICE]],1,FALSE)</f>
        <v>Product225</v>
      </c>
      <c r="H4422" s="3" t="str">
        <f>VLOOKUP(Table3[[#This Row],[PRODUCT ID]],Table1[[PRODUCT]:[SELLING PRICE]],2,FALSE)</f>
        <v>Category4</v>
      </c>
      <c r="I4422" s="3" t="str">
        <f>VLOOKUP(Table3[[#This Row],[PRODUCT ID]],Table1[[PRODUCT]:[SELLING PRICE]],3,FALSE)</f>
        <v>Lt</v>
      </c>
      <c r="J4422" s="16">
        <f ca="1">VLOOKUP(Table3[[#This Row],[PRODUCT ID]],Table1[[PRODUCT]:[SELLING PRICE]],4,FALSE)</f>
        <v>129</v>
      </c>
      <c r="K4422" s="16">
        <f ca="1">VLOOKUP(Table3[[#This Row],[PRODUCT ID]],Table1[[PRODUCT]:[SELLING PRICE]],5,FALSE)</f>
        <v>151.88719477209793</v>
      </c>
      <c r="L4422" s="16">
        <f ca="1">J4422*Table3[[#This Row],[QUANTITY]]</f>
        <v>387</v>
      </c>
      <c r="M4422" s="16">
        <f ca="1">K4422*Table3[[#This Row],[QUANTITY]]*(1-Table3[[#This Row],[DISCOUNT %]])</f>
        <v>419.12096070897638</v>
      </c>
      <c r="N4422" s="3">
        <f>DAY(Table3[[#This Row],[DATE]])</f>
        <v>7</v>
      </c>
      <c r="O4422" s="3" t="str">
        <f>TEXT(Table3[[#This Row],[DATE]],"mmm")</f>
        <v>Feb</v>
      </c>
      <c r="P4422" s="3">
        <f>YEAR(Table3[[#This Row],[DATE]])</f>
        <v>2033</v>
      </c>
    </row>
    <row r="4423" spans="1:16" x14ac:dyDescent="0.3">
      <c r="A4423" s="6">
        <v>48618</v>
      </c>
      <c r="B4423" s="7" t="s">
        <v>1278</v>
      </c>
      <c r="C4423" s="9">
        <f t="shared" ca="1" si="138"/>
        <v>13</v>
      </c>
      <c r="D4423" s="9" t="s">
        <v>2115</v>
      </c>
      <c r="E4423" s="9" t="s">
        <v>2116</v>
      </c>
      <c r="F4423" s="10">
        <f t="shared" ca="1" si="139"/>
        <v>9.2412473037538467E-2</v>
      </c>
      <c r="G4423" s="3" t="str">
        <f>VLOOKUP(Table3[[#This Row],[PRODUCT ID]],Table1[[PRODUCT]:[SELLING PRICE]],1,FALSE)</f>
        <v>Product226</v>
      </c>
      <c r="H4423" s="3" t="str">
        <f>VLOOKUP(Table3[[#This Row],[PRODUCT ID]],Table1[[PRODUCT]:[SELLING PRICE]],2,FALSE)</f>
        <v>Category5</v>
      </c>
      <c r="I4423" s="3" t="str">
        <f>VLOOKUP(Table3[[#This Row],[PRODUCT ID]],Table1[[PRODUCT]:[SELLING PRICE]],3,FALSE)</f>
        <v>Ft</v>
      </c>
      <c r="J4423" s="16">
        <f ca="1">VLOOKUP(Table3[[#This Row],[PRODUCT ID]],Table1[[PRODUCT]:[SELLING PRICE]],4,FALSE)</f>
        <v>105</v>
      </c>
      <c r="K4423" s="16">
        <f ca="1">VLOOKUP(Table3[[#This Row],[PRODUCT ID]],Table1[[PRODUCT]:[SELLING PRICE]],5,FALSE)</f>
        <v>82.598822938490301</v>
      </c>
      <c r="L4423" s="16">
        <f ca="1">J4423*Table3[[#This Row],[QUANTITY]]</f>
        <v>1365</v>
      </c>
      <c r="M4423" s="16">
        <f ca="1">K4423*Table3[[#This Row],[QUANTITY]]*(1-Table3[[#This Row],[DISCOUNT %]])</f>
        <v>974.55359872981057</v>
      </c>
      <c r="N4423" s="3">
        <f>DAY(Table3[[#This Row],[DATE]])</f>
        <v>8</v>
      </c>
      <c r="O4423" s="3" t="str">
        <f>TEXT(Table3[[#This Row],[DATE]],"mmm")</f>
        <v>Feb</v>
      </c>
      <c r="P4423" s="3">
        <f>YEAR(Table3[[#This Row],[DATE]])</f>
        <v>2033</v>
      </c>
    </row>
    <row r="4424" spans="1:16" x14ac:dyDescent="0.3">
      <c r="A4424" s="6">
        <v>48619</v>
      </c>
      <c r="B4424" s="7" t="s">
        <v>1279</v>
      </c>
      <c r="C4424" s="9">
        <f t="shared" ca="1" si="138"/>
        <v>11</v>
      </c>
      <c r="D4424" s="9" t="s">
        <v>2116</v>
      </c>
      <c r="E4424" s="9" t="s">
        <v>2116</v>
      </c>
      <c r="F4424" s="10">
        <f t="shared" ca="1" si="139"/>
        <v>4.9639481248578643E-2</v>
      </c>
      <c r="G4424" s="3" t="str">
        <f>VLOOKUP(Table3[[#This Row],[PRODUCT ID]],Table1[[PRODUCT]:[SELLING PRICE]],1,FALSE)</f>
        <v>Product227</v>
      </c>
      <c r="H4424" s="3" t="str">
        <f>VLOOKUP(Table3[[#This Row],[PRODUCT ID]],Table1[[PRODUCT]:[SELLING PRICE]],2,FALSE)</f>
        <v>Category1</v>
      </c>
      <c r="I4424" s="3" t="str">
        <f>VLOOKUP(Table3[[#This Row],[PRODUCT ID]],Table1[[PRODUCT]:[SELLING PRICE]],3,FALSE)</f>
        <v>Kg</v>
      </c>
      <c r="J4424" s="16">
        <f ca="1">VLOOKUP(Table3[[#This Row],[PRODUCT ID]],Table1[[PRODUCT]:[SELLING PRICE]],4,FALSE)</f>
        <v>54</v>
      </c>
      <c r="K4424" s="16">
        <f ca="1">VLOOKUP(Table3[[#This Row],[PRODUCT ID]],Table1[[PRODUCT]:[SELLING PRICE]],5,FALSE)</f>
        <v>286.33121352303129</v>
      </c>
      <c r="L4424" s="16">
        <f ca="1">J4424*Table3[[#This Row],[QUANTITY]]</f>
        <v>594</v>
      </c>
      <c r="M4424" s="16">
        <f ca="1">K4424*Table3[[#This Row],[QUANTITY]]*(1-Table3[[#This Row],[DISCOUNT %]])</f>
        <v>2993.2966868031922</v>
      </c>
      <c r="N4424" s="3">
        <f>DAY(Table3[[#This Row],[DATE]])</f>
        <v>9</v>
      </c>
      <c r="O4424" s="3" t="str">
        <f>TEXT(Table3[[#This Row],[DATE]],"mmm")</f>
        <v>Feb</v>
      </c>
      <c r="P4424" s="3">
        <f>YEAR(Table3[[#This Row],[DATE]])</f>
        <v>2033</v>
      </c>
    </row>
    <row r="4425" spans="1:16" x14ac:dyDescent="0.3">
      <c r="A4425" s="6">
        <v>48620</v>
      </c>
      <c r="B4425" s="7" t="s">
        <v>1280</v>
      </c>
      <c r="C4425" s="9">
        <f t="shared" ca="1" si="138"/>
        <v>10</v>
      </c>
      <c r="D4425" s="9" t="s">
        <v>2116</v>
      </c>
      <c r="E4425" s="9" t="s">
        <v>2116</v>
      </c>
      <c r="F4425" s="10">
        <f t="shared" ca="1" si="139"/>
        <v>1.4984606370502564E-2</v>
      </c>
      <c r="G4425" s="3" t="str">
        <f>VLOOKUP(Table3[[#This Row],[PRODUCT ID]],Table1[[PRODUCT]:[SELLING PRICE]],1,FALSE)</f>
        <v>Product228</v>
      </c>
      <c r="H4425" s="3" t="str">
        <f>VLOOKUP(Table3[[#This Row],[PRODUCT ID]],Table1[[PRODUCT]:[SELLING PRICE]],2,FALSE)</f>
        <v>Category2</v>
      </c>
      <c r="I4425" s="3" t="str">
        <f>VLOOKUP(Table3[[#This Row],[PRODUCT ID]],Table1[[PRODUCT]:[SELLING PRICE]],3,FALSE)</f>
        <v>No</v>
      </c>
      <c r="J4425" s="16">
        <f ca="1">VLOOKUP(Table3[[#This Row],[PRODUCT ID]],Table1[[PRODUCT]:[SELLING PRICE]],4,FALSE)</f>
        <v>15</v>
      </c>
      <c r="K4425" s="16">
        <f ca="1">VLOOKUP(Table3[[#This Row],[PRODUCT ID]],Table1[[PRODUCT]:[SELLING PRICE]],5,FALSE)</f>
        <v>216.62693820558718</v>
      </c>
      <c r="L4425" s="16">
        <f ca="1">J4425*Table3[[#This Row],[QUANTITY]]</f>
        <v>150</v>
      </c>
      <c r="M4425" s="16">
        <f ca="1">K4425*Table3[[#This Row],[QUANTITY]]*(1-Table3[[#This Row],[DISCOUNT %]])</f>
        <v>2133.8086880732926</v>
      </c>
      <c r="N4425" s="3">
        <f>DAY(Table3[[#This Row],[DATE]])</f>
        <v>10</v>
      </c>
      <c r="O4425" s="3" t="str">
        <f>TEXT(Table3[[#This Row],[DATE]],"mmm")</f>
        <v>Feb</v>
      </c>
      <c r="P4425" s="3">
        <f>YEAR(Table3[[#This Row],[DATE]])</f>
        <v>2033</v>
      </c>
    </row>
    <row r="4426" spans="1:16" x14ac:dyDescent="0.3">
      <c r="A4426" s="6">
        <v>48621</v>
      </c>
      <c r="B4426" s="7" t="s">
        <v>1281</v>
      </c>
      <c r="C4426" s="9">
        <f t="shared" ca="1" si="138"/>
        <v>9</v>
      </c>
      <c r="D4426" s="9" t="s">
        <v>2116</v>
      </c>
      <c r="E4426" s="9" t="s">
        <v>2118</v>
      </c>
      <c r="F4426" s="10">
        <f t="shared" ca="1" si="139"/>
        <v>6.5944232488844221E-2</v>
      </c>
      <c r="G4426" s="3" t="str">
        <f>VLOOKUP(Table3[[#This Row],[PRODUCT ID]],Table1[[PRODUCT]:[SELLING PRICE]],1,FALSE)</f>
        <v>Product229</v>
      </c>
      <c r="H4426" s="3" t="str">
        <f>VLOOKUP(Table3[[#This Row],[PRODUCT ID]],Table1[[PRODUCT]:[SELLING PRICE]],2,FALSE)</f>
        <v>Category3</v>
      </c>
      <c r="I4426" s="3" t="str">
        <f>VLOOKUP(Table3[[#This Row],[PRODUCT ID]],Table1[[PRODUCT]:[SELLING PRICE]],3,FALSE)</f>
        <v>No</v>
      </c>
      <c r="J4426" s="16">
        <f ca="1">VLOOKUP(Table3[[#This Row],[PRODUCT ID]],Table1[[PRODUCT]:[SELLING PRICE]],4,FALSE)</f>
        <v>117</v>
      </c>
      <c r="K4426" s="16">
        <f ca="1">VLOOKUP(Table3[[#This Row],[PRODUCT ID]],Table1[[PRODUCT]:[SELLING PRICE]],5,FALSE)</f>
        <v>60.568201258610081</v>
      </c>
      <c r="L4426" s="16">
        <f ca="1">J4426*Table3[[#This Row],[QUANTITY]]</f>
        <v>1053</v>
      </c>
      <c r="M4426" s="16">
        <f ca="1">K4426*Table3[[#This Row],[QUANTITY]]*(1-Table3[[#This Row],[DISCOUNT %]])</f>
        <v>509.16669942043069</v>
      </c>
      <c r="N4426" s="3">
        <f>DAY(Table3[[#This Row],[DATE]])</f>
        <v>11</v>
      </c>
      <c r="O4426" s="3" t="str">
        <f>TEXT(Table3[[#This Row],[DATE]],"mmm")</f>
        <v>Feb</v>
      </c>
      <c r="P4426" s="3">
        <f>YEAR(Table3[[#This Row],[DATE]])</f>
        <v>2033</v>
      </c>
    </row>
    <row r="4427" spans="1:16" x14ac:dyDescent="0.3">
      <c r="A4427" s="6">
        <v>48622</v>
      </c>
      <c r="B4427" s="7" t="s">
        <v>1282</v>
      </c>
      <c r="C4427" s="9">
        <f t="shared" ca="1" si="138"/>
        <v>13</v>
      </c>
      <c r="D4427" s="9" t="s">
        <v>2115</v>
      </c>
      <c r="E4427" s="9" t="s">
        <v>2116</v>
      </c>
      <c r="F4427" s="10">
        <f t="shared" ca="1" si="139"/>
        <v>3.8518493849910844E-2</v>
      </c>
      <c r="G4427" s="3" t="str">
        <f>VLOOKUP(Table3[[#This Row],[PRODUCT ID]],Table1[[PRODUCT]:[SELLING PRICE]],1,FALSE)</f>
        <v>Product230</v>
      </c>
      <c r="H4427" s="3" t="str">
        <f>VLOOKUP(Table3[[#This Row],[PRODUCT ID]],Table1[[PRODUCT]:[SELLING PRICE]],2,FALSE)</f>
        <v>Category4</v>
      </c>
      <c r="I4427" s="3" t="str">
        <f>VLOOKUP(Table3[[#This Row],[PRODUCT ID]],Table1[[PRODUCT]:[SELLING PRICE]],3,FALSE)</f>
        <v>Ft</v>
      </c>
      <c r="J4427" s="16">
        <f ca="1">VLOOKUP(Table3[[#This Row],[PRODUCT ID]],Table1[[PRODUCT]:[SELLING PRICE]],4,FALSE)</f>
        <v>250</v>
      </c>
      <c r="K4427" s="16">
        <f ca="1">VLOOKUP(Table3[[#This Row],[PRODUCT ID]],Table1[[PRODUCT]:[SELLING PRICE]],5,FALSE)</f>
        <v>157.80955020157347</v>
      </c>
      <c r="L4427" s="16">
        <f ca="1">J4427*Table3[[#This Row],[QUANTITY]]</f>
        <v>3250</v>
      </c>
      <c r="M4427" s="16">
        <f ca="1">K4427*Table3[[#This Row],[QUANTITY]]*(1-Table3[[#This Row],[DISCOUNT %]])</f>
        <v>1972.5025321648004</v>
      </c>
      <c r="N4427" s="3">
        <f>DAY(Table3[[#This Row],[DATE]])</f>
        <v>12</v>
      </c>
      <c r="O4427" s="3" t="str">
        <f>TEXT(Table3[[#This Row],[DATE]],"mmm")</f>
        <v>Feb</v>
      </c>
      <c r="P4427" s="3">
        <f>YEAR(Table3[[#This Row],[DATE]])</f>
        <v>2033</v>
      </c>
    </row>
    <row r="4428" spans="1:16" x14ac:dyDescent="0.3">
      <c r="A4428" s="6">
        <v>48623</v>
      </c>
      <c r="B4428" s="7" t="s">
        <v>1283</v>
      </c>
      <c r="C4428" s="9">
        <f t="shared" ca="1" si="138"/>
        <v>9</v>
      </c>
      <c r="D4428" s="9" t="s">
        <v>2117</v>
      </c>
      <c r="E4428" s="9" t="s">
        <v>2116</v>
      </c>
      <c r="F4428" s="10">
        <f t="shared" ca="1" si="139"/>
        <v>5.7427004108394165E-2</v>
      </c>
      <c r="G4428" s="3" t="str">
        <f>VLOOKUP(Table3[[#This Row],[PRODUCT ID]],Table1[[PRODUCT]:[SELLING PRICE]],1,FALSE)</f>
        <v>Product231</v>
      </c>
      <c r="H4428" s="3" t="str">
        <f>VLOOKUP(Table3[[#This Row],[PRODUCT ID]],Table1[[PRODUCT]:[SELLING PRICE]],2,FALSE)</f>
        <v>Category5</v>
      </c>
      <c r="I4428" s="3" t="str">
        <f>VLOOKUP(Table3[[#This Row],[PRODUCT ID]],Table1[[PRODUCT]:[SELLING PRICE]],3,FALSE)</f>
        <v>No</v>
      </c>
      <c r="J4428" s="16">
        <f ca="1">VLOOKUP(Table3[[#This Row],[PRODUCT ID]],Table1[[PRODUCT]:[SELLING PRICE]],4,FALSE)</f>
        <v>28</v>
      </c>
      <c r="K4428" s="16">
        <f ca="1">VLOOKUP(Table3[[#This Row],[PRODUCT ID]],Table1[[PRODUCT]:[SELLING PRICE]],5,FALSE)</f>
        <v>110.82988026222691</v>
      </c>
      <c r="L4428" s="16">
        <f ca="1">J4428*Table3[[#This Row],[QUANTITY]]</f>
        <v>252</v>
      </c>
      <c r="M4428" s="16">
        <f ca="1">K4428*Table3[[#This Row],[QUANTITY]]*(1-Table3[[#This Row],[DISCOUNT %]])</f>
        <v>940.1872704576765</v>
      </c>
      <c r="N4428" s="3">
        <f>DAY(Table3[[#This Row],[DATE]])</f>
        <v>13</v>
      </c>
      <c r="O4428" s="3" t="str">
        <f>TEXT(Table3[[#This Row],[DATE]],"mmm")</f>
        <v>Feb</v>
      </c>
      <c r="P4428" s="3">
        <f>YEAR(Table3[[#This Row],[DATE]])</f>
        <v>2033</v>
      </c>
    </row>
    <row r="4429" spans="1:16" x14ac:dyDescent="0.3">
      <c r="A4429" s="6">
        <v>48624</v>
      </c>
      <c r="B4429" s="7" t="s">
        <v>1284</v>
      </c>
      <c r="C4429" s="9">
        <f t="shared" ca="1" si="138"/>
        <v>7</v>
      </c>
      <c r="D4429" s="9" t="s">
        <v>2117</v>
      </c>
      <c r="E4429" s="9" t="s">
        <v>2116</v>
      </c>
      <c r="F4429" s="10">
        <f t="shared" ca="1" si="139"/>
        <v>7.1812598471649267E-2</v>
      </c>
      <c r="G4429" s="3" t="str">
        <f>VLOOKUP(Table3[[#This Row],[PRODUCT ID]],Table1[[PRODUCT]:[SELLING PRICE]],1,FALSE)</f>
        <v>Product232</v>
      </c>
      <c r="H4429" s="3" t="str">
        <f>VLOOKUP(Table3[[#This Row],[PRODUCT ID]],Table1[[PRODUCT]:[SELLING PRICE]],2,FALSE)</f>
        <v>Category1</v>
      </c>
      <c r="I4429" s="3" t="str">
        <f>VLOOKUP(Table3[[#This Row],[PRODUCT ID]],Table1[[PRODUCT]:[SELLING PRICE]],3,FALSE)</f>
        <v>Kg</v>
      </c>
      <c r="J4429" s="16">
        <f ca="1">VLOOKUP(Table3[[#This Row],[PRODUCT ID]],Table1[[PRODUCT]:[SELLING PRICE]],4,FALSE)</f>
        <v>96</v>
      </c>
      <c r="K4429" s="16">
        <f ca="1">VLOOKUP(Table3[[#This Row],[PRODUCT ID]],Table1[[PRODUCT]:[SELLING PRICE]],5,FALSE)</f>
        <v>115.18368446114872</v>
      </c>
      <c r="L4429" s="16">
        <f ca="1">J4429*Table3[[#This Row],[QUANTITY]]</f>
        <v>672</v>
      </c>
      <c r="M4429" s="16">
        <f ca="1">K4429*Table3[[#This Row],[QUANTITY]]*(1-Table3[[#This Row],[DISCOUNT %]])</f>
        <v>748.3843134491857</v>
      </c>
      <c r="N4429" s="3">
        <f>DAY(Table3[[#This Row],[DATE]])</f>
        <v>14</v>
      </c>
      <c r="O4429" s="3" t="str">
        <f>TEXT(Table3[[#This Row],[DATE]],"mmm")</f>
        <v>Feb</v>
      </c>
      <c r="P4429" s="3">
        <f>YEAR(Table3[[#This Row],[DATE]])</f>
        <v>2033</v>
      </c>
    </row>
    <row r="4430" spans="1:16" x14ac:dyDescent="0.3">
      <c r="A4430" s="6">
        <v>48625</v>
      </c>
      <c r="B4430" s="7" t="s">
        <v>1285</v>
      </c>
      <c r="C4430" s="9">
        <f t="shared" ca="1" si="138"/>
        <v>11</v>
      </c>
      <c r="D4430" s="9" t="s">
        <v>2116</v>
      </c>
      <c r="E4430" s="9" t="s">
        <v>2116</v>
      </c>
      <c r="F4430" s="10">
        <f t="shared" ca="1" si="139"/>
        <v>4.4769811501466632E-2</v>
      </c>
      <c r="G4430" s="3" t="str">
        <f>VLOOKUP(Table3[[#This Row],[PRODUCT ID]],Table1[[PRODUCT]:[SELLING PRICE]],1,FALSE)</f>
        <v>Product233</v>
      </c>
      <c r="H4430" s="3" t="str">
        <f>VLOOKUP(Table3[[#This Row],[PRODUCT ID]],Table1[[PRODUCT]:[SELLING PRICE]],2,FALSE)</f>
        <v>Category2</v>
      </c>
      <c r="I4430" s="3" t="str">
        <f>VLOOKUP(Table3[[#This Row],[PRODUCT ID]],Table1[[PRODUCT]:[SELLING PRICE]],3,FALSE)</f>
        <v>Kg</v>
      </c>
      <c r="J4430" s="16">
        <f ca="1">VLOOKUP(Table3[[#This Row],[PRODUCT ID]],Table1[[PRODUCT]:[SELLING PRICE]],4,FALSE)</f>
        <v>214</v>
      </c>
      <c r="K4430" s="16">
        <f ca="1">VLOOKUP(Table3[[#This Row],[PRODUCT ID]],Table1[[PRODUCT]:[SELLING PRICE]],5,FALSE)</f>
        <v>235.04004624603459</v>
      </c>
      <c r="L4430" s="16">
        <f ca="1">J4430*Table3[[#This Row],[QUANTITY]]</f>
        <v>2354</v>
      </c>
      <c r="M4430" s="16">
        <f ca="1">K4430*Table3[[#This Row],[QUANTITY]]*(1-Table3[[#This Row],[DISCOUNT %]])</f>
        <v>2469.6908244833398</v>
      </c>
      <c r="N4430" s="3">
        <f>DAY(Table3[[#This Row],[DATE]])</f>
        <v>15</v>
      </c>
      <c r="O4430" s="3" t="str">
        <f>TEXT(Table3[[#This Row],[DATE]],"mmm")</f>
        <v>Feb</v>
      </c>
      <c r="P4430" s="3">
        <f>YEAR(Table3[[#This Row],[DATE]])</f>
        <v>2033</v>
      </c>
    </row>
    <row r="4431" spans="1:16" x14ac:dyDescent="0.3">
      <c r="A4431" s="6">
        <v>48626</v>
      </c>
      <c r="B4431" s="7" t="s">
        <v>1286</v>
      </c>
      <c r="C4431" s="9">
        <f t="shared" ca="1" si="138"/>
        <v>8</v>
      </c>
      <c r="D4431" s="9" t="s">
        <v>2116</v>
      </c>
      <c r="E4431" s="9" t="s">
        <v>2116</v>
      </c>
      <c r="F4431" s="10">
        <f t="shared" ca="1" si="139"/>
        <v>1.6696182272617831E-2</v>
      </c>
      <c r="G4431" s="3" t="str">
        <f>VLOOKUP(Table3[[#This Row],[PRODUCT ID]],Table1[[PRODUCT]:[SELLING PRICE]],1,FALSE)</f>
        <v>Product234</v>
      </c>
      <c r="H4431" s="3" t="str">
        <f>VLOOKUP(Table3[[#This Row],[PRODUCT ID]],Table1[[PRODUCT]:[SELLING PRICE]],2,FALSE)</f>
        <v>Category3</v>
      </c>
      <c r="I4431" s="3" t="str">
        <f>VLOOKUP(Table3[[#This Row],[PRODUCT ID]],Table1[[PRODUCT]:[SELLING PRICE]],3,FALSE)</f>
        <v>Lt</v>
      </c>
      <c r="J4431" s="16">
        <f ca="1">VLOOKUP(Table3[[#This Row],[PRODUCT ID]],Table1[[PRODUCT]:[SELLING PRICE]],4,FALSE)</f>
        <v>89</v>
      </c>
      <c r="K4431" s="16">
        <f ca="1">VLOOKUP(Table3[[#This Row],[PRODUCT ID]],Table1[[PRODUCT]:[SELLING PRICE]],5,FALSE)</f>
        <v>73.985111590129861</v>
      </c>
      <c r="L4431" s="16">
        <f ca="1">J4431*Table3[[#This Row],[QUANTITY]]</f>
        <v>712</v>
      </c>
      <c r="M4431" s="16">
        <f ca="1">K4431*Table3[[#This Row],[QUANTITY]]*(1-Table3[[#This Row],[DISCOUNT %]])</f>
        <v>581.99874145248862</v>
      </c>
      <c r="N4431" s="3">
        <f>DAY(Table3[[#This Row],[DATE]])</f>
        <v>16</v>
      </c>
      <c r="O4431" s="3" t="str">
        <f>TEXT(Table3[[#This Row],[DATE]],"mmm")</f>
        <v>Feb</v>
      </c>
      <c r="P4431" s="3">
        <f>YEAR(Table3[[#This Row],[DATE]])</f>
        <v>2033</v>
      </c>
    </row>
    <row r="4432" spans="1:16" x14ac:dyDescent="0.3">
      <c r="A4432" s="6">
        <v>48627</v>
      </c>
      <c r="B4432" s="7" t="s">
        <v>1287</v>
      </c>
      <c r="C4432" s="9">
        <f t="shared" ca="1" si="138"/>
        <v>7</v>
      </c>
      <c r="D4432" s="9" t="s">
        <v>2116</v>
      </c>
      <c r="E4432" s="9" t="s">
        <v>2118</v>
      </c>
      <c r="F4432" s="10">
        <f t="shared" ca="1" si="139"/>
        <v>5.5069076557234135E-2</v>
      </c>
      <c r="G4432" s="3" t="str">
        <f>VLOOKUP(Table3[[#This Row],[PRODUCT ID]],Table1[[PRODUCT]:[SELLING PRICE]],1,FALSE)</f>
        <v>Product235</v>
      </c>
      <c r="H4432" s="3" t="str">
        <f>VLOOKUP(Table3[[#This Row],[PRODUCT ID]],Table1[[PRODUCT]:[SELLING PRICE]],2,FALSE)</f>
        <v>Category4</v>
      </c>
      <c r="I4432" s="3" t="str">
        <f>VLOOKUP(Table3[[#This Row],[PRODUCT ID]],Table1[[PRODUCT]:[SELLING PRICE]],3,FALSE)</f>
        <v>Kg</v>
      </c>
      <c r="J4432" s="16">
        <f ca="1">VLOOKUP(Table3[[#This Row],[PRODUCT ID]],Table1[[PRODUCT]:[SELLING PRICE]],4,FALSE)</f>
        <v>93</v>
      </c>
      <c r="K4432" s="16">
        <f ca="1">VLOOKUP(Table3[[#This Row],[PRODUCT ID]],Table1[[PRODUCT]:[SELLING PRICE]],5,FALSE)</f>
        <v>26.841050390844405</v>
      </c>
      <c r="L4432" s="16">
        <f ca="1">J4432*Table3[[#This Row],[QUANTITY]]</f>
        <v>651</v>
      </c>
      <c r="M4432" s="16">
        <f ca="1">K4432*Table3[[#This Row],[QUANTITY]]*(1-Table3[[#This Row],[DISCOUNT %]])</f>
        <v>177.54056972396091</v>
      </c>
      <c r="N4432" s="3">
        <f>DAY(Table3[[#This Row],[DATE]])</f>
        <v>17</v>
      </c>
      <c r="O4432" s="3" t="str">
        <f>TEXT(Table3[[#This Row],[DATE]],"mmm")</f>
        <v>Feb</v>
      </c>
      <c r="P4432" s="3">
        <f>YEAR(Table3[[#This Row],[DATE]])</f>
        <v>2033</v>
      </c>
    </row>
    <row r="4433" spans="1:16" x14ac:dyDescent="0.3">
      <c r="A4433" s="6">
        <v>48628</v>
      </c>
      <c r="B4433" s="7" t="s">
        <v>1288</v>
      </c>
      <c r="C4433" s="9">
        <f t="shared" ca="1" si="138"/>
        <v>1</v>
      </c>
      <c r="D4433" s="9" t="s">
        <v>2116</v>
      </c>
      <c r="E4433" s="9" t="s">
        <v>2118</v>
      </c>
      <c r="F4433" s="10">
        <f t="shared" ca="1" si="139"/>
        <v>5.671375315772509E-3</v>
      </c>
      <c r="G4433" s="3" t="str">
        <f>VLOOKUP(Table3[[#This Row],[PRODUCT ID]],Table1[[PRODUCT]:[SELLING PRICE]],1,FALSE)</f>
        <v>Product236</v>
      </c>
      <c r="H4433" s="3" t="str">
        <f>VLOOKUP(Table3[[#This Row],[PRODUCT ID]],Table1[[PRODUCT]:[SELLING PRICE]],2,FALSE)</f>
        <v>Category5</v>
      </c>
      <c r="I4433" s="3" t="str">
        <f>VLOOKUP(Table3[[#This Row],[PRODUCT ID]],Table1[[PRODUCT]:[SELLING PRICE]],3,FALSE)</f>
        <v>Lt</v>
      </c>
      <c r="J4433" s="16">
        <f ca="1">VLOOKUP(Table3[[#This Row],[PRODUCT ID]],Table1[[PRODUCT]:[SELLING PRICE]],4,FALSE)</f>
        <v>224</v>
      </c>
      <c r="K4433" s="16">
        <f ca="1">VLOOKUP(Table3[[#This Row],[PRODUCT ID]],Table1[[PRODUCT]:[SELLING PRICE]],5,FALSE)</f>
        <v>48.967723016722942</v>
      </c>
      <c r="L4433" s="16">
        <f ca="1">J4433*Table3[[#This Row],[QUANTITY]]</f>
        <v>224</v>
      </c>
      <c r="M4433" s="16">
        <f ca="1">K4433*Table3[[#This Row],[QUANTITY]]*(1-Table3[[#This Row],[DISCOUNT %]])</f>
        <v>48.690008681136312</v>
      </c>
      <c r="N4433" s="3">
        <f>DAY(Table3[[#This Row],[DATE]])</f>
        <v>18</v>
      </c>
      <c r="O4433" s="3" t="str">
        <f>TEXT(Table3[[#This Row],[DATE]],"mmm")</f>
        <v>Feb</v>
      </c>
      <c r="P4433" s="3">
        <f>YEAR(Table3[[#This Row],[DATE]])</f>
        <v>2033</v>
      </c>
    </row>
    <row r="4434" spans="1:16" x14ac:dyDescent="0.3">
      <c r="A4434" s="6">
        <v>48629</v>
      </c>
      <c r="B4434" s="7" t="s">
        <v>1289</v>
      </c>
      <c r="C4434" s="9">
        <f t="shared" ca="1" si="138"/>
        <v>12</v>
      </c>
      <c r="D4434" s="9" t="s">
        <v>2115</v>
      </c>
      <c r="E4434" s="9" t="s">
        <v>2116</v>
      </c>
      <c r="F4434" s="10">
        <f t="shared" ca="1" si="139"/>
        <v>8.6079659887258644E-2</v>
      </c>
      <c r="G4434" s="3" t="str">
        <f>VLOOKUP(Table3[[#This Row],[PRODUCT ID]],Table1[[PRODUCT]:[SELLING PRICE]],1,FALSE)</f>
        <v>Product237</v>
      </c>
      <c r="H4434" s="3" t="str">
        <f>VLOOKUP(Table3[[#This Row],[PRODUCT ID]],Table1[[PRODUCT]:[SELLING PRICE]],2,FALSE)</f>
        <v>Category1</v>
      </c>
      <c r="I4434" s="3" t="str">
        <f>VLOOKUP(Table3[[#This Row],[PRODUCT ID]],Table1[[PRODUCT]:[SELLING PRICE]],3,FALSE)</f>
        <v>Ft</v>
      </c>
      <c r="J4434" s="16">
        <f ca="1">VLOOKUP(Table3[[#This Row],[PRODUCT ID]],Table1[[PRODUCT]:[SELLING PRICE]],4,FALSE)</f>
        <v>5</v>
      </c>
      <c r="K4434" s="16">
        <f ca="1">VLOOKUP(Table3[[#This Row],[PRODUCT ID]],Table1[[PRODUCT]:[SELLING PRICE]],5,FALSE)</f>
        <v>27.359819223576306</v>
      </c>
      <c r="L4434" s="16">
        <f ca="1">J4434*Table3[[#This Row],[QUANTITY]]</f>
        <v>60</v>
      </c>
      <c r="M4434" s="16">
        <f ca="1">K4434*Table3[[#This Row],[QUANTITY]]*(1-Table3[[#This Row],[DISCOUNT %]])</f>
        <v>300.05634348280773</v>
      </c>
      <c r="N4434" s="3">
        <f>DAY(Table3[[#This Row],[DATE]])</f>
        <v>19</v>
      </c>
      <c r="O4434" s="3" t="str">
        <f>TEXT(Table3[[#This Row],[DATE]],"mmm")</f>
        <v>Feb</v>
      </c>
      <c r="P4434" s="3">
        <f>YEAR(Table3[[#This Row],[DATE]])</f>
        <v>2033</v>
      </c>
    </row>
    <row r="4435" spans="1:16" x14ac:dyDescent="0.3">
      <c r="A4435" s="6">
        <v>48630</v>
      </c>
      <c r="B4435" s="7" t="s">
        <v>1290</v>
      </c>
      <c r="C4435" s="9">
        <f t="shared" ca="1" si="138"/>
        <v>2</v>
      </c>
      <c r="D4435" s="9" t="s">
        <v>2116</v>
      </c>
      <c r="E4435" s="9" t="s">
        <v>2116</v>
      </c>
      <c r="F4435" s="10">
        <f t="shared" ca="1" si="139"/>
        <v>2.8631479801849182E-2</v>
      </c>
      <c r="G4435" s="3" t="str">
        <f>VLOOKUP(Table3[[#This Row],[PRODUCT ID]],Table1[[PRODUCT]:[SELLING PRICE]],1,FALSE)</f>
        <v>Product238</v>
      </c>
      <c r="H4435" s="3" t="str">
        <f>VLOOKUP(Table3[[#This Row],[PRODUCT ID]],Table1[[PRODUCT]:[SELLING PRICE]],2,FALSE)</f>
        <v>Category2</v>
      </c>
      <c r="I4435" s="3" t="str">
        <f>VLOOKUP(Table3[[#This Row],[PRODUCT ID]],Table1[[PRODUCT]:[SELLING PRICE]],3,FALSE)</f>
        <v>Kg</v>
      </c>
      <c r="J4435" s="16">
        <f ca="1">VLOOKUP(Table3[[#This Row],[PRODUCT ID]],Table1[[PRODUCT]:[SELLING PRICE]],4,FALSE)</f>
        <v>49</v>
      </c>
      <c r="K4435" s="16">
        <f ca="1">VLOOKUP(Table3[[#This Row],[PRODUCT ID]],Table1[[PRODUCT]:[SELLING PRICE]],5,FALSE)</f>
        <v>90.007431994296837</v>
      </c>
      <c r="L4435" s="16">
        <f ca="1">J4435*Table3[[#This Row],[QUANTITY]]</f>
        <v>98</v>
      </c>
      <c r="M4435" s="16">
        <f ca="1">K4435*Table3[[#This Row],[QUANTITY]]*(1-Table3[[#This Row],[DISCOUNT %]])</f>
        <v>174.86077204627162</v>
      </c>
      <c r="N4435" s="3">
        <f>DAY(Table3[[#This Row],[DATE]])</f>
        <v>20</v>
      </c>
      <c r="O4435" s="3" t="str">
        <f>TEXT(Table3[[#This Row],[DATE]],"mmm")</f>
        <v>Feb</v>
      </c>
      <c r="P4435" s="3">
        <f>YEAR(Table3[[#This Row],[DATE]])</f>
        <v>2033</v>
      </c>
    </row>
    <row r="4436" spans="1:16" x14ac:dyDescent="0.3">
      <c r="A4436" s="6">
        <v>48631</v>
      </c>
      <c r="B4436" s="7" t="s">
        <v>1291</v>
      </c>
      <c r="C4436" s="9">
        <f t="shared" ca="1" si="138"/>
        <v>10</v>
      </c>
      <c r="D4436" s="9" t="s">
        <v>2117</v>
      </c>
      <c r="E4436" s="9" t="s">
        <v>2116</v>
      </c>
      <c r="F4436" s="10">
        <f t="shared" ca="1" si="139"/>
        <v>4.2522413924007088E-2</v>
      </c>
      <c r="G4436" s="3" t="str">
        <f>VLOOKUP(Table3[[#This Row],[PRODUCT ID]],Table1[[PRODUCT]:[SELLING PRICE]],1,FALSE)</f>
        <v>Product239</v>
      </c>
      <c r="H4436" s="3" t="str">
        <f>VLOOKUP(Table3[[#This Row],[PRODUCT ID]],Table1[[PRODUCT]:[SELLING PRICE]],2,FALSE)</f>
        <v>Category3</v>
      </c>
      <c r="I4436" s="3" t="str">
        <f>VLOOKUP(Table3[[#This Row],[PRODUCT ID]],Table1[[PRODUCT]:[SELLING PRICE]],3,FALSE)</f>
        <v>No</v>
      </c>
      <c r="J4436" s="16">
        <f ca="1">VLOOKUP(Table3[[#This Row],[PRODUCT ID]],Table1[[PRODUCT]:[SELLING PRICE]],4,FALSE)</f>
        <v>120</v>
      </c>
      <c r="K4436" s="16">
        <f ca="1">VLOOKUP(Table3[[#This Row],[PRODUCT ID]],Table1[[PRODUCT]:[SELLING PRICE]],5,FALSE)</f>
        <v>236.22128110743947</v>
      </c>
      <c r="L4436" s="16">
        <f ca="1">J4436*Table3[[#This Row],[QUANTITY]]</f>
        <v>1200</v>
      </c>
      <c r="M4436" s="16">
        <f ca="1">K4436*Table3[[#This Row],[QUANTITY]]*(1-Table3[[#This Row],[DISCOUNT %]])</f>
        <v>2261.7658201452969</v>
      </c>
      <c r="N4436" s="3">
        <f>DAY(Table3[[#This Row],[DATE]])</f>
        <v>21</v>
      </c>
      <c r="O4436" s="3" t="str">
        <f>TEXT(Table3[[#This Row],[DATE]],"mmm")</f>
        <v>Feb</v>
      </c>
      <c r="P4436" s="3">
        <f>YEAR(Table3[[#This Row],[DATE]])</f>
        <v>2033</v>
      </c>
    </row>
    <row r="4437" spans="1:16" x14ac:dyDescent="0.3">
      <c r="A4437" s="6">
        <v>48632</v>
      </c>
      <c r="B4437" s="7" t="s">
        <v>1292</v>
      </c>
      <c r="C4437" s="9">
        <f t="shared" ca="1" si="138"/>
        <v>15</v>
      </c>
      <c r="D4437" s="9" t="s">
        <v>2115</v>
      </c>
      <c r="E4437" s="9" t="s">
        <v>2116</v>
      </c>
      <c r="F4437" s="10">
        <f t="shared" ca="1" si="139"/>
        <v>4.1386731072987543E-2</v>
      </c>
      <c r="G4437" s="3" t="str">
        <f>VLOOKUP(Table3[[#This Row],[PRODUCT ID]],Table1[[PRODUCT]:[SELLING PRICE]],1,FALSE)</f>
        <v>Product240</v>
      </c>
      <c r="H4437" s="3" t="str">
        <f>VLOOKUP(Table3[[#This Row],[PRODUCT ID]],Table1[[PRODUCT]:[SELLING PRICE]],2,FALSE)</f>
        <v>Category4</v>
      </c>
      <c r="I4437" s="3" t="str">
        <f>VLOOKUP(Table3[[#This Row],[PRODUCT ID]],Table1[[PRODUCT]:[SELLING PRICE]],3,FALSE)</f>
        <v>No</v>
      </c>
      <c r="J4437" s="16">
        <f ca="1">VLOOKUP(Table3[[#This Row],[PRODUCT ID]],Table1[[PRODUCT]:[SELLING PRICE]],4,FALSE)</f>
        <v>89</v>
      </c>
      <c r="K4437" s="16">
        <f ca="1">VLOOKUP(Table3[[#This Row],[PRODUCT ID]],Table1[[PRODUCT]:[SELLING PRICE]],5,FALSE)</f>
        <v>190.58845642520004</v>
      </c>
      <c r="L4437" s="16">
        <f ca="1">J4437*Table3[[#This Row],[QUANTITY]]</f>
        <v>1335</v>
      </c>
      <c r="M4437" s="16">
        <f ca="1">K4437*Table3[[#This Row],[QUANTITY]]*(1-Table3[[#This Row],[DISCOUNT %]])</f>
        <v>2740.5093485027173</v>
      </c>
      <c r="N4437" s="3">
        <f>DAY(Table3[[#This Row],[DATE]])</f>
        <v>22</v>
      </c>
      <c r="O4437" s="3" t="str">
        <f>TEXT(Table3[[#This Row],[DATE]],"mmm")</f>
        <v>Feb</v>
      </c>
      <c r="P4437" s="3">
        <f>YEAR(Table3[[#This Row],[DATE]])</f>
        <v>2033</v>
      </c>
    </row>
    <row r="4438" spans="1:16" x14ac:dyDescent="0.3">
      <c r="A4438" s="6">
        <v>48633</v>
      </c>
      <c r="B4438" s="7" t="s">
        <v>1293</v>
      </c>
      <c r="C4438" s="9">
        <f t="shared" ca="1" si="138"/>
        <v>6</v>
      </c>
      <c r="D4438" s="9" t="s">
        <v>2115</v>
      </c>
      <c r="E4438" s="9" t="s">
        <v>2118</v>
      </c>
      <c r="F4438" s="10">
        <f t="shared" ca="1" si="139"/>
        <v>7.9039979593671844E-2</v>
      </c>
      <c r="G4438" s="3" t="str">
        <f>VLOOKUP(Table3[[#This Row],[PRODUCT ID]],Table1[[PRODUCT]:[SELLING PRICE]],1,FALSE)</f>
        <v>Product241</v>
      </c>
      <c r="H4438" s="3" t="str">
        <f>VLOOKUP(Table3[[#This Row],[PRODUCT ID]],Table1[[PRODUCT]:[SELLING PRICE]],2,FALSE)</f>
        <v>Category1</v>
      </c>
      <c r="I4438" s="3" t="str">
        <f>VLOOKUP(Table3[[#This Row],[PRODUCT ID]],Table1[[PRODUCT]:[SELLING PRICE]],3,FALSE)</f>
        <v>Ft</v>
      </c>
      <c r="J4438" s="16">
        <f ca="1">VLOOKUP(Table3[[#This Row],[PRODUCT ID]],Table1[[PRODUCT]:[SELLING PRICE]],4,FALSE)</f>
        <v>87</v>
      </c>
      <c r="K4438" s="16">
        <f ca="1">VLOOKUP(Table3[[#This Row],[PRODUCT ID]],Table1[[PRODUCT]:[SELLING PRICE]],5,FALSE)</f>
        <v>182.38837968738898</v>
      </c>
      <c r="L4438" s="16">
        <f ca="1">J4438*Table3[[#This Row],[QUANTITY]]</f>
        <v>522</v>
      </c>
      <c r="M4438" s="16">
        <f ca="1">K4438*Table3[[#This Row],[QUANTITY]]*(1-Table3[[#This Row],[DISCOUNT %]])</f>
        <v>1007.8344352726492</v>
      </c>
      <c r="N4438" s="3">
        <f>DAY(Table3[[#This Row],[DATE]])</f>
        <v>23</v>
      </c>
      <c r="O4438" s="3" t="str">
        <f>TEXT(Table3[[#This Row],[DATE]],"mmm")</f>
        <v>Feb</v>
      </c>
      <c r="P4438" s="3">
        <f>YEAR(Table3[[#This Row],[DATE]])</f>
        <v>2033</v>
      </c>
    </row>
    <row r="4439" spans="1:16" x14ac:dyDescent="0.3">
      <c r="A4439" s="6">
        <v>48634</v>
      </c>
      <c r="B4439" s="7" t="s">
        <v>1294</v>
      </c>
      <c r="C4439" s="9">
        <f t="shared" ca="1" si="138"/>
        <v>9</v>
      </c>
      <c r="D4439" s="9" t="s">
        <v>2115</v>
      </c>
      <c r="E4439" s="9" t="s">
        <v>2116</v>
      </c>
      <c r="F4439" s="10">
        <f t="shared" ca="1" si="139"/>
        <v>1.5756229339747987E-2</v>
      </c>
      <c r="G4439" s="3" t="str">
        <f>VLOOKUP(Table3[[#This Row],[PRODUCT ID]],Table1[[PRODUCT]:[SELLING PRICE]],1,FALSE)</f>
        <v>Product242</v>
      </c>
      <c r="H4439" s="3" t="str">
        <f>VLOOKUP(Table3[[#This Row],[PRODUCT ID]],Table1[[PRODUCT]:[SELLING PRICE]],2,FALSE)</f>
        <v>Category2</v>
      </c>
      <c r="I4439" s="3" t="str">
        <f>VLOOKUP(Table3[[#This Row],[PRODUCT ID]],Table1[[PRODUCT]:[SELLING PRICE]],3,FALSE)</f>
        <v>No</v>
      </c>
      <c r="J4439" s="16">
        <f ca="1">VLOOKUP(Table3[[#This Row],[PRODUCT ID]],Table1[[PRODUCT]:[SELLING PRICE]],4,FALSE)</f>
        <v>149</v>
      </c>
      <c r="K4439" s="16">
        <f ca="1">VLOOKUP(Table3[[#This Row],[PRODUCT ID]],Table1[[PRODUCT]:[SELLING PRICE]],5,FALSE)</f>
        <v>154.86858462055704</v>
      </c>
      <c r="L4439" s="16">
        <f ca="1">J4439*Table3[[#This Row],[QUANTITY]]</f>
        <v>1341</v>
      </c>
      <c r="M4439" s="16">
        <f ca="1">K4439*Table3[[#This Row],[QUANTITY]]*(1-Table3[[#This Row],[DISCOUNT %]])</f>
        <v>1371.8559571537805</v>
      </c>
      <c r="N4439" s="3">
        <f>DAY(Table3[[#This Row],[DATE]])</f>
        <v>24</v>
      </c>
      <c r="O4439" s="3" t="str">
        <f>TEXT(Table3[[#This Row],[DATE]],"mmm")</f>
        <v>Feb</v>
      </c>
      <c r="P4439" s="3">
        <f>YEAR(Table3[[#This Row],[DATE]])</f>
        <v>2033</v>
      </c>
    </row>
    <row r="4440" spans="1:16" x14ac:dyDescent="0.3">
      <c r="A4440" s="6">
        <v>48635</v>
      </c>
      <c r="B4440" s="7" t="s">
        <v>1295</v>
      </c>
      <c r="C4440" s="9">
        <f t="shared" ca="1" si="138"/>
        <v>5</v>
      </c>
      <c r="D4440" s="9" t="s">
        <v>2116</v>
      </c>
      <c r="E4440" s="9" t="s">
        <v>2116</v>
      </c>
      <c r="F4440" s="10">
        <f t="shared" ca="1" si="139"/>
        <v>2.2950162333320312E-2</v>
      </c>
      <c r="G4440" s="3" t="str">
        <f>VLOOKUP(Table3[[#This Row],[PRODUCT ID]],Table1[[PRODUCT]:[SELLING PRICE]],1,FALSE)</f>
        <v>Product243</v>
      </c>
      <c r="H4440" s="3" t="str">
        <f>VLOOKUP(Table3[[#This Row],[PRODUCT ID]],Table1[[PRODUCT]:[SELLING PRICE]],2,FALSE)</f>
        <v>Category3</v>
      </c>
      <c r="I4440" s="3" t="str">
        <f>VLOOKUP(Table3[[#This Row],[PRODUCT ID]],Table1[[PRODUCT]:[SELLING PRICE]],3,FALSE)</f>
        <v>Kg</v>
      </c>
      <c r="J4440" s="16">
        <f ca="1">VLOOKUP(Table3[[#This Row],[PRODUCT ID]],Table1[[PRODUCT]:[SELLING PRICE]],4,FALSE)</f>
        <v>14</v>
      </c>
      <c r="K4440" s="16">
        <f ca="1">VLOOKUP(Table3[[#This Row],[PRODUCT ID]],Table1[[PRODUCT]:[SELLING PRICE]],5,FALSE)</f>
        <v>95.932662895707338</v>
      </c>
      <c r="L4440" s="16">
        <f ca="1">J4440*Table3[[#This Row],[QUANTITY]]</f>
        <v>70</v>
      </c>
      <c r="M4440" s="16">
        <f ca="1">K4440*Table3[[#This Row],[QUANTITY]]*(1-Table3[[#This Row],[DISCOUNT %]])</f>
        <v>468.65496354591573</v>
      </c>
      <c r="N4440" s="3">
        <f>DAY(Table3[[#This Row],[DATE]])</f>
        <v>25</v>
      </c>
      <c r="O4440" s="3" t="str">
        <f>TEXT(Table3[[#This Row],[DATE]],"mmm")</f>
        <v>Feb</v>
      </c>
      <c r="P4440" s="3">
        <f>YEAR(Table3[[#This Row],[DATE]])</f>
        <v>2033</v>
      </c>
    </row>
    <row r="4441" spans="1:16" x14ac:dyDescent="0.3">
      <c r="A4441" s="6">
        <v>48636</v>
      </c>
      <c r="B4441" s="7" t="s">
        <v>1296</v>
      </c>
      <c r="C4441" s="9">
        <f t="shared" ca="1" si="138"/>
        <v>2</v>
      </c>
      <c r="D4441" s="9" t="s">
        <v>2116</v>
      </c>
      <c r="E4441" s="9" t="s">
        <v>2116</v>
      </c>
      <c r="F4441" s="10">
        <f t="shared" ca="1" si="139"/>
        <v>5.6697042885661679E-2</v>
      </c>
      <c r="G4441" s="3" t="str">
        <f>VLOOKUP(Table3[[#This Row],[PRODUCT ID]],Table1[[PRODUCT]:[SELLING PRICE]],1,FALSE)</f>
        <v>Product244</v>
      </c>
      <c r="H4441" s="3" t="str">
        <f>VLOOKUP(Table3[[#This Row],[PRODUCT ID]],Table1[[PRODUCT]:[SELLING PRICE]],2,FALSE)</f>
        <v>Category4</v>
      </c>
      <c r="I4441" s="3" t="str">
        <f>VLOOKUP(Table3[[#This Row],[PRODUCT ID]],Table1[[PRODUCT]:[SELLING PRICE]],3,FALSE)</f>
        <v>Kg</v>
      </c>
      <c r="J4441" s="16">
        <f ca="1">VLOOKUP(Table3[[#This Row],[PRODUCT ID]],Table1[[PRODUCT]:[SELLING PRICE]],4,FALSE)</f>
        <v>133</v>
      </c>
      <c r="K4441" s="16">
        <f ca="1">VLOOKUP(Table3[[#This Row],[PRODUCT ID]],Table1[[PRODUCT]:[SELLING PRICE]],5,FALSE)</f>
        <v>69.135084027288542</v>
      </c>
      <c r="L4441" s="16">
        <f ca="1">J4441*Table3[[#This Row],[QUANTITY]]</f>
        <v>266</v>
      </c>
      <c r="M4441" s="16">
        <f ca="1">K4441*Table3[[#This Row],[QUANTITY]]*(1-Table3[[#This Row],[DISCOUNT %]])</f>
        <v>130.43065840657908</v>
      </c>
      <c r="N4441" s="3">
        <f>DAY(Table3[[#This Row],[DATE]])</f>
        <v>26</v>
      </c>
      <c r="O4441" s="3" t="str">
        <f>TEXT(Table3[[#This Row],[DATE]],"mmm")</f>
        <v>Feb</v>
      </c>
      <c r="P4441" s="3">
        <f>YEAR(Table3[[#This Row],[DATE]])</f>
        <v>2033</v>
      </c>
    </row>
    <row r="4442" spans="1:16" x14ac:dyDescent="0.3">
      <c r="A4442" s="6">
        <v>48637</v>
      </c>
      <c r="B4442" s="7" t="s">
        <v>1297</v>
      </c>
      <c r="C4442" s="9">
        <f t="shared" ca="1" si="138"/>
        <v>13</v>
      </c>
      <c r="D4442" s="9" t="s">
        <v>2116</v>
      </c>
      <c r="E4442" s="9" t="s">
        <v>2116</v>
      </c>
      <c r="F4442" s="10">
        <f t="shared" ca="1" si="139"/>
        <v>4.8965824135969664E-2</v>
      </c>
      <c r="G4442" s="3" t="str">
        <f>VLOOKUP(Table3[[#This Row],[PRODUCT ID]],Table1[[PRODUCT]:[SELLING PRICE]],1,FALSE)</f>
        <v>Product245</v>
      </c>
      <c r="H4442" s="3" t="str">
        <f>VLOOKUP(Table3[[#This Row],[PRODUCT ID]],Table1[[PRODUCT]:[SELLING PRICE]],2,FALSE)</f>
        <v>Category5</v>
      </c>
      <c r="I4442" s="3" t="str">
        <f>VLOOKUP(Table3[[#This Row],[PRODUCT ID]],Table1[[PRODUCT]:[SELLING PRICE]],3,FALSE)</f>
        <v>Lt</v>
      </c>
      <c r="J4442" s="16">
        <f ca="1">VLOOKUP(Table3[[#This Row],[PRODUCT ID]],Table1[[PRODUCT]:[SELLING PRICE]],4,FALSE)</f>
        <v>11</v>
      </c>
      <c r="K4442" s="16">
        <f ca="1">VLOOKUP(Table3[[#This Row],[PRODUCT ID]],Table1[[PRODUCT]:[SELLING PRICE]],5,FALSE)</f>
        <v>248.60363626688635</v>
      </c>
      <c r="L4442" s="16">
        <f ca="1">J4442*Table3[[#This Row],[QUANTITY]]</f>
        <v>143</v>
      </c>
      <c r="M4442" s="16">
        <f ca="1">K4442*Table3[[#This Row],[QUANTITY]]*(1-Table3[[#This Row],[DISCOUNT %]])</f>
        <v>3073.5972063404329</v>
      </c>
      <c r="N4442" s="3">
        <f>DAY(Table3[[#This Row],[DATE]])</f>
        <v>27</v>
      </c>
      <c r="O4442" s="3" t="str">
        <f>TEXT(Table3[[#This Row],[DATE]],"mmm")</f>
        <v>Feb</v>
      </c>
      <c r="P4442" s="3">
        <f>YEAR(Table3[[#This Row],[DATE]])</f>
        <v>2033</v>
      </c>
    </row>
    <row r="4443" spans="1:16" x14ac:dyDescent="0.3">
      <c r="A4443" s="6">
        <v>48638</v>
      </c>
      <c r="B4443" s="7" t="s">
        <v>1298</v>
      </c>
      <c r="C4443" s="9">
        <f t="shared" ca="1" si="138"/>
        <v>8</v>
      </c>
      <c r="D4443" s="9" t="s">
        <v>2115</v>
      </c>
      <c r="E4443" s="9" t="s">
        <v>2116</v>
      </c>
      <c r="F4443" s="10">
        <f t="shared" ca="1" si="139"/>
        <v>6.8665444658663588E-2</v>
      </c>
      <c r="G4443" s="3" t="str">
        <f>VLOOKUP(Table3[[#This Row],[PRODUCT ID]],Table1[[PRODUCT]:[SELLING PRICE]],1,FALSE)</f>
        <v>Product246</v>
      </c>
      <c r="H4443" s="3" t="str">
        <f>VLOOKUP(Table3[[#This Row],[PRODUCT ID]],Table1[[PRODUCT]:[SELLING PRICE]],2,FALSE)</f>
        <v>Category1</v>
      </c>
      <c r="I4443" s="3" t="str">
        <f>VLOOKUP(Table3[[#This Row],[PRODUCT ID]],Table1[[PRODUCT]:[SELLING PRICE]],3,FALSE)</f>
        <v>Kg</v>
      </c>
      <c r="J4443" s="16">
        <f ca="1">VLOOKUP(Table3[[#This Row],[PRODUCT ID]],Table1[[PRODUCT]:[SELLING PRICE]],4,FALSE)</f>
        <v>235</v>
      </c>
      <c r="K4443" s="16">
        <f ca="1">VLOOKUP(Table3[[#This Row],[PRODUCT ID]],Table1[[PRODUCT]:[SELLING PRICE]],5,FALSE)</f>
        <v>222.40822942200907</v>
      </c>
      <c r="L4443" s="16">
        <f ca="1">J4443*Table3[[#This Row],[QUANTITY]]</f>
        <v>1880</v>
      </c>
      <c r="M4443" s="16">
        <f ca="1">K4443*Table3[[#This Row],[QUANTITY]]*(1-Table3[[#This Row],[DISCOUNT %]])</f>
        <v>1657.0917556240058</v>
      </c>
      <c r="N4443" s="3">
        <f>DAY(Table3[[#This Row],[DATE]])</f>
        <v>28</v>
      </c>
      <c r="O4443" s="3" t="str">
        <f>TEXT(Table3[[#This Row],[DATE]],"mmm")</f>
        <v>Feb</v>
      </c>
      <c r="P4443" s="3">
        <f>YEAR(Table3[[#This Row],[DATE]])</f>
        <v>2033</v>
      </c>
    </row>
    <row r="4444" spans="1:16" x14ac:dyDescent="0.3">
      <c r="A4444" s="6">
        <v>48639</v>
      </c>
      <c r="B4444" s="7" t="s">
        <v>1299</v>
      </c>
      <c r="C4444" s="9">
        <f t="shared" ca="1" si="138"/>
        <v>12</v>
      </c>
      <c r="D4444" s="9" t="s">
        <v>2117</v>
      </c>
      <c r="E4444" s="9" t="s">
        <v>2118</v>
      </c>
      <c r="F4444" s="10">
        <f t="shared" ca="1" si="139"/>
        <v>1.4718292539820233E-2</v>
      </c>
      <c r="G4444" s="3" t="str">
        <f>VLOOKUP(Table3[[#This Row],[PRODUCT ID]],Table1[[PRODUCT]:[SELLING PRICE]],1,FALSE)</f>
        <v>Product247</v>
      </c>
      <c r="H4444" s="3" t="str">
        <f>VLOOKUP(Table3[[#This Row],[PRODUCT ID]],Table1[[PRODUCT]:[SELLING PRICE]],2,FALSE)</f>
        <v>Category2</v>
      </c>
      <c r="I4444" s="3" t="str">
        <f>VLOOKUP(Table3[[#This Row],[PRODUCT ID]],Table1[[PRODUCT]:[SELLING PRICE]],3,FALSE)</f>
        <v>Lt</v>
      </c>
      <c r="J4444" s="16">
        <f ca="1">VLOOKUP(Table3[[#This Row],[PRODUCT ID]],Table1[[PRODUCT]:[SELLING PRICE]],4,FALSE)</f>
        <v>114</v>
      </c>
      <c r="K4444" s="16">
        <f ca="1">VLOOKUP(Table3[[#This Row],[PRODUCT ID]],Table1[[PRODUCT]:[SELLING PRICE]],5,FALSE)</f>
        <v>175.72461935831001</v>
      </c>
      <c r="L4444" s="16">
        <f ca="1">J4444*Table3[[#This Row],[QUANTITY]]</f>
        <v>1368</v>
      </c>
      <c r="M4444" s="16">
        <f ca="1">K4444*Table3[[#This Row],[QUANTITY]]*(1-Table3[[#This Row],[DISCOUNT %]])</f>
        <v>2077.6590360497498</v>
      </c>
      <c r="N4444" s="3">
        <f>DAY(Table3[[#This Row],[DATE]])</f>
        <v>1</v>
      </c>
      <c r="O4444" s="3" t="str">
        <f>TEXT(Table3[[#This Row],[DATE]],"mmm")</f>
        <v>Mar</v>
      </c>
      <c r="P4444" s="3">
        <f>YEAR(Table3[[#This Row],[DATE]])</f>
        <v>2033</v>
      </c>
    </row>
    <row r="4445" spans="1:16" x14ac:dyDescent="0.3">
      <c r="A4445" s="6">
        <v>48640</v>
      </c>
      <c r="B4445" s="7" t="s">
        <v>1300</v>
      </c>
      <c r="C4445" s="9">
        <f t="shared" ca="1" si="138"/>
        <v>4</v>
      </c>
      <c r="D4445" s="9" t="s">
        <v>2117</v>
      </c>
      <c r="E4445" s="9" t="s">
        <v>2118</v>
      </c>
      <c r="F4445" s="10">
        <f t="shared" ca="1" si="139"/>
        <v>7.7570608636703162E-2</v>
      </c>
      <c r="G4445" s="3" t="str">
        <f>VLOOKUP(Table3[[#This Row],[PRODUCT ID]],Table1[[PRODUCT]:[SELLING PRICE]],1,FALSE)</f>
        <v>Product248</v>
      </c>
      <c r="H4445" s="3" t="str">
        <f>VLOOKUP(Table3[[#This Row],[PRODUCT ID]],Table1[[PRODUCT]:[SELLING PRICE]],2,FALSE)</f>
        <v>Category3</v>
      </c>
      <c r="I4445" s="3" t="str">
        <f>VLOOKUP(Table3[[#This Row],[PRODUCT ID]],Table1[[PRODUCT]:[SELLING PRICE]],3,FALSE)</f>
        <v>Ft</v>
      </c>
      <c r="J4445" s="16">
        <f ca="1">VLOOKUP(Table3[[#This Row],[PRODUCT ID]],Table1[[PRODUCT]:[SELLING PRICE]],4,FALSE)</f>
        <v>169</v>
      </c>
      <c r="K4445" s="16">
        <f ca="1">VLOOKUP(Table3[[#This Row],[PRODUCT ID]],Table1[[PRODUCT]:[SELLING PRICE]],5,FALSE)</f>
        <v>261.31957504359821</v>
      </c>
      <c r="L4445" s="16">
        <f ca="1">J4445*Table3[[#This Row],[QUANTITY]]</f>
        <v>676</v>
      </c>
      <c r="M4445" s="16">
        <f ca="1">K4445*Table3[[#This Row],[QUANTITY]]*(1-Table3[[#This Row],[DISCOUNT %]])</f>
        <v>964.19542623512666</v>
      </c>
      <c r="N4445" s="3">
        <f>DAY(Table3[[#This Row],[DATE]])</f>
        <v>2</v>
      </c>
      <c r="O4445" s="3" t="str">
        <f>TEXT(Table3[[#This Row],[DATE]],"mmm")</f>
        <v>Mar</v>
      </c>
      <c r="P4445" s="3">
        <f>YEAR(Table3[[#This Row],[DATE]])</f>
        <v>2033</v>
      </c>
    </row>
    <row r="4446" spans="1:16" x14ac:dyDescent="0.3">
      <c r="A4446" s="6">
        <v>48641</v>
      </c>
      <c r="B4446" s="7" t="s">
        <v>1301</v>
      </c>
      <c r="C4446" s="9">
        <f t="shared" ca="1" si="138"/>
        <v>6</v>
      </c>
      <c r="D4446" s="9" t="s">
        <v>2116</v>
      </c>
      <c r="E4446" s="9" t="s">
        <v>2116</v>
      </c>
      <c r="F4446" s="10">
        <f t="shared" ca="1" si="139"/>
        <v>1.6299992761301608E-2</v>
      </c>
      <c r="G4446" s="3" t="str">
        <f>VLOOKUP(Table3[[#This Row],[PRODUCT ID]],Table1[[PRODUCT]:[SELLING PRICE]],1,FALSE)</f>
        <v>Product249</v>
      </c>
      <c r="H4446" s="3" t="str">
        <f>VLOOKUP(Table3[[#This Row],[PRODUCT ID]],Table1[[PRODUCT]:[SELLING PRICE]],2,FALSE)</f>
        <v>Category4</v>
      </c>
      <c r="I4446" s="3" t="str">
        <f>VLOOKUP(Table3[[#This Row],[PRODUCT ID]],Table1[[PRODUCT]:[SELLING PRICE]],3,FALSE)</f>
        <v>Kg</v>
      </c>
      <c r="J4446" s="16">
        <f ca="1">VLOOKUP(Table3[[#This Row],[PRODUCT ID]],Table1[[PRODUCT]:[SELLING PRICE]],4,FALSE)</f>
        <v>37</v>
      </c>
      <c r="K4446" s="16">
        <f ca="1">VLOOKUP(Table3[[#This Row],[PRODUCT ID]],Table1[[PRODUCT]:[SELLING PRICE]],5,FALSE)</f>
        <v>161.61886757776756</v>
      </c>
      <c r="L4446" s="16">
        <f ca="1">J4446*Table3[[#This Row],[QUANTITY]]</f>
        <v>222</v>
      </c>
      <c r="M4446" s="16">
        <f ca="1">K4446*Table3[[#This Row],[QUANTITY]]*(1-Table3[[#This Row],[DISCOUNT %]])</f>
        <v>953.90688723696121</v>
      </c>
      <c r="N4446" s="3">
        <f>DAY(Table3[[#This Row],[DATE]])</f>
        <v>3</v>
      </c>
      <c r="O4446" s="3" t="str">
        <f>TEXT(Table3[[#This Row],[DATE]],"mmm")</f>
        <v>Mar</v>
      </c>
      <c r="P4446" s="3">
        <f>YEAR(Table3[[#This Row],[DATE]])</f>
        <v>2033</v>
      </c>
    </row>
    <row r="4447" spans="1:16" x14ac:dyDescent="0.3">
      <c r="A4447" s="6">
        <v>48642</v>
      </c>
      <c r="B4447" s="7" t="s">
        <v>1302</v>
      </c>
      <c r="C4447" s="9">
        <f t="shared" ca="1" si="138"/>
        <v>2</v>
      </c>
      <c r="D4447" s="9" t="s">
        <v>2116</v>
      </c>
      <c r="E4447" s="9" t="s">
        <v>2116</v>
      </c>
      <c r="F4447" s="10">
        <f t="shared" ca="1" si="139"/>
        <v>9.8910737307233543E-2</v>
      </c>
      <c r="G4447" s="3" t="str">
        <f>VLOOKUP(Table3[[#This Row],[PRODUCT ID]],Table1[[PRODUCT]:[SELLING PRICE]],1,FALSE)</f>
        <v>Product250</v>
      </c>
      <c r="H4447" s="3" t="str">
        <f>VLOOKUP(Table3[[#This Row],[PRODUCT ID]],Table1[[PRODUCT]:[SELLING PRICE]],2,FALSE)</f>
        <v>Category5</v>
      </c>
      <c r="I4447" s="3" t="str">
        <f>VLOOKUP(Table3[[#This Row],[PRODUCT ID]],Table1[[PRODUCT]:[SELLING PRICE]],3,FALSE)</f>
        <v>No</v>
      </c>
      <c r="J4447" s="16">
        <f ca="1">VLOOKUP(Table3[[#This Row],[PRODUCT ID]],Table1[[PRODUCT]:[SELLING PRICE]],4,FALSE)</f>
        <v>51</v>
      </c>
      <c r="K4447" s="16">
        <f ca="1">VLOOKUP(Table3[[#This Row],[PRODUCT ID]],Table1[[PRODUCT]:[SELLING PRICE]],5,FALSE)</f>
        <v>183.62971531865406</v>
      </c>
      <c r="L4447" s="16">
        <f ca="1">J4447*Table3[[#This Row],[QUANTITY]]</f>
        <v>102</v>
      </c>
      <c r="M4447" s="16">
        <f ca="1">K4447*Table3[[#This Row],[QUANTITY]]*(1-Table3[[#This Row],[DISCOUNT %]])</f>
        <v>330.93352956993721</v>
      </c>
      <c r="N4447" s="3">
        <f>DAY(Table3[[#This Row],[DATE]])</f>
        <v>4</v>
      </c>
      <c r="O4447" s="3" t="str">
        <f>TEXT(Table3[[#This Row],[DATE]],"mmm")</f>
        <v>Mar</v>
      </c>
      <c r="P4447" s="3">
        <f>YEAR(Table3[[#This Row],[DATE]])</f>
        <v>2033</v>
      </c>
    </row>
    <row r="4448" spans="1:16" x14ac:dyDescent="0.3">
      <c r="A4448" s="6">
        <v>48643</v>
      </c>
      <c r="B4448" s="7" t="s">
        <v>1303</v>
      </c>
      <c r="C4448" s="9">
        <f t="shared" ca="1" si="138"/>
        <v>11</v>
      </c>
      <c r="D4448" s="9" t="s">
        <v>2116</v>
      </c>
      <c r="E4448" s="9" t="s">
        <v>2116</v>
      </c>
      <c r="F4448" s="10">
        <f t="shared" ca="1" si="139"/>
        <v>4.2861250800371987E-2</v>
      </c>
      <c r="G4448" s="3" t="str">
        <f>VLOOKUP(Table3[[#This Row],[PRODUCT ID]],Table1[[PRODUCT]:[SELLING PRICE]],1,FALSE)</f>
        <v>Product251</v>
      </c>
      <c r="H4448" s="3" t="str">
        <f>VLOOKUP(Table3[[#This Row],[PRODUCT ID]],Table1[[PRODUCT]:[SELLING PRICE]],2,FALSE)</f>
        <v>Category1</v>
      </c>
      <c r="I4448" s="3" t="str">
        <f>VLOOKUP(Table3[[#This Row],[PRODUCT ID]],Table1[[PRODUCT]:[SELLING PRICE]],3,FALSE)</f>
        <v>No</v>
      </c>
      <c r="J4448" s="16">
        <f ca="1">VLOOKUP(Table3[[#This Row],[PRODUCT ID]],Table1[[PRODUCT]:[SELLING PRICE]],4,FALSE)</f>
        <v>231</v>
      </c>
      <c r="K4448" s="16">
        <f ca="1">VLOOKUP(Table3[[#This Row],[PRODUCT ID]],Table1[[PRODUCT]:[SELLING PRICE]],5,FALSE)</f>
        <v>181.46019162089118</v>
      </c>
      <c r="L4448" s="16">
        <f ca="1">J4448*Table3[[#This Row],[QUANTITY]]</f>
        <v>2541</v>
      </c>
      <c r="M4448" s="16">
        <f ca="1">K4448*Table3[[#This Row],[QUANTITY]]*(1-Table3[[#This Row],[DISCOUNT %]])</f>
        <v>1910.5083892129906</v>
      </c>
      <c r="N4448" s="3">
        <f>DAY(Table3[[#This Row],[DATE]])</f>
        <v>5</v>
      </c>
      <c r="O4448" s="3" t="str">
        <f>TEXT(Table3[[#This Row],[DATE]],"mmm")</f>
        <v>Mar</v>
      </c>
      <c r="P4448" s="3">
        <f>YEAR(Table3[[#This Row],[DATE]])</f>
        <v>2033</v>
      </c>
    </row>
    <row r="4449" spans="1:16" x14ac:dyDescent="0.3">
      <c r="A4449" s="6">
        <v>48644</v>
      </c>
      <c r="B4449" s="7" t="s">
        <v>1304</v>
      </c>
      <c r="C4449" s="9">
        <f t="shared" ca="1" si="138"/>
        <v>5</v>
      </c>
      <c r="D4449" s="9" t="s">
        <v>2116</v>
      </c>
      <c r="E4449" s="9" t="s">
        <v>2116</v>
      </c>
      <c r="F4449" s="10">
        <f t="shared" ca="1" si="139"/>
        <v>8.6228700047799631E-2</v>
      </c>
      <c r="G4449" s="3" t="str">
        <f>VLOOKUP(Table3[[#This Row],[PRODUCT ID]],Table1[[PRODUCT]:[SELLING PRICE]],1,FALSE)</f>
        <v>Product252</v>
      </c>
      <c r="H4449" s="3" t="str">
        <f>VLOOKUP(Table3[[#This Row],[PRODUCT ID]],Table1[[PRODUCT]:[SELLING PRICE]],2,FALSE)</f>
        <v>Category2</v>
      </c>
      <c r="I4449" s="3" t="str">
        <f>VLOOKUP(Table3[[#This Row],[PRODUCT ID]],Table1[[PRODUCT]:[SELLING PRICE]],3,FALSE)</f>
        <v>Ft</v>
      </c>
      <c r="J4449" s="16">
        <f ca="1">VLOOKUP(Table3[[#This Row],[PRODUCT ID]],Table1[[PRODUCT]:[SELLING PRICE]],4,FALSE)</f>
        <v>197</v>
      </c>
      <c r="K4449" s="16">
        <f ca="1">VLOOKUP(Table3[[#This Row],[PRODUCT ID]],Table1[[PRODUCT]:[SELLING PRICE]],5,FALSE)</f>
        <v>171.56882582345526</v>
      </c>
      <c r="L4449" s="16">
        <f ca="1">J4449*Table3[[#This Row],[QUANTITY]]</f>
        <v>985</v>
      </c>
      <c r="M4449" s="16">
        <f ca="1">K4449*Table3[[#This Row],[QUANTITY]]*(1-Table3[[#This Row],[DISCOUNT %]])</f>
        <v>783.87334501985674</v>
      </c>
      <c r="N4449" s="3">
        <f>DAY(Table3[[#This Row],[DATE]])</f>
        <v>6</v>
      </c>
      <c r="O4449" s="3" t="str">
        <f>TEXT(Table3[[#This Row],[DATE]],"mmm")</f>
        <v>Mar</v>
      </c>
      <c r="P4449" s="3">
        <f>YEAR(Table3[[#This Row],[DATE]])</f>
        <v>2033</v>
      </c>
    </row>
    <row r="4450" spans="1:16" x14ac:dyDescent="0.3">
      <c r="A4450" s="6">
        <v>48645</v>
      </c>
      <c r="B4450" s="7" t="s">
        <v>1305</v>
      </c>
      <c r="C4450" s="9">
        <f t="shared" ca="1" si="138"/>
        <v>14</v>
      </c>
      <c r="D4450" s="9" t="s">
        <v>2115</v>
      </c>
      <c r="E4450" s="9" t="s">
        <v>2118</v>
      </c>
      <c r="F4450" s="10">
        <f t="shared" ca="1" si="139"/>
        <v>1.5097453262497264E-2</v>
      </c>
      <c r="G4450" s="3" t="str">
        <f>VLOOKUP(Table3[[#This Row],[PRODUCT ID]],Table1[[PRODUCT]:[SELLING PRICE]],1,FALSE)</f>
        <v>Product253</v>
      </c>
      <c r="H4450" s="3" t="str">
        <f>VLOOKUP(Table3[[#This Row],[PRODUCT ID]],Table1[[PRODUCT]:[SELLING PRICE]],2,FALSE)</f>
        <v>Category3</v>
      </c>
      <c r="I4450" s="3" t="str">
        <f>VLOOKUP(Table3[[#This Row],[PRODUCT ID]],Table1[[PRODUCT]:[SELLING PRICE]],3,FALSE)</f>
        <v>No</v>
      </c>
      <c r="J4450" s="16">
        <f ca="1">VLOOKUP(Table3[[#This Row],[PRODUCT ID]],Table1[[PRODUCT]:[SELLING PRICE]],4,FALSE)</f>
        <v>212</v>
      </c>
      <c r="K4450" s="16">
        <f ca="1">VLOOKUP(Table3[[#This Row],[PRODUCT ID]],Table1[[PRODUCT]:[SELLING PRICE]],5,FALSE)</f>
        <v>65.498976667965962</v>
      </c>
      <c r="L4450" s="16">
        <f ca="1">J4450*Table3[[#This Row],[QUANTITY]]</f>
        <v>2968</v>
      </c>
      <c r="M4450" s="16">
        <f ca="1">K4450*Table3[[#This Row],[QUANTITY]]*(1-Table3[[#This Row],[DISCOUNT %]])</f>
        <v>903.14152500571925</v>
      </c>
      <c r="N4450" s="3">
        <f>DAY(Table3[[#This Row],[DATE]])</f>
        <v>7</v>
      </c>
      <c r="O4450" s="3" t="str">
        <f>TEXT(Table3[[#This Row],[DATE]],"mmm")</f>
        <v>Mar</v>
      </c>
      <c r="P4450" s="3">
        <f>YEAR(Table3[[#This Row],[DATE]])</f>
        <v>2033</v>
      </c>
    </row>
    <row r="4451" spans="1:16" x14ac:dyDescent="0.3">
      <c r="A4451" s="6">
        <v>48646</v>
      </c>
      <c r="B4451" s="7" t="s">
        <v>1306</v>
      </c>
      <c r="C4451" s="9">
        <f t="shared" ca="1" si="138"/>
        <v>10</v>
      </c>
      <c r="D4451" s="9" t="s">
        <v>2116</v>
      </c>
      <c r="E4451" s="9" t="s">
        <v>2116</v>
      </c>
      <c r="F4451" s="10">
        <f t="shared" ca="1" si="139"/>
        <v>2.943008154786866E-2</v>
      </c>
      <c r="G4451" s="3" t="str">
        <f>VLOOKUP(Table3[[#This Row],[PRODUCT ID]],Table1[[PRODUCT]:[SELLING PRICE]],1,FALSE)</f>
        <v>Product254</v>
      </c>
      <c r="H4451" s="3" t="str">
        <f>VLOOKUP(Table3[[#This Row],[PRODUCT ID]],Table1[[PRODUCT]:[SELLING PRICE]],2,FALSE)</f>
        <v>Category4</v>
      </c>
      <c r="I4451" s="3" t="str">
        <f>VLOOKUP(Table3[[#This Row],[PRODUCT ID]],Table1[[PRODUCT]:[SELLING PRICE]],3,FALSE)</f>
        <v>Kg</v>
      </c>
      <c r="J4451" s="16">
        <f ca="1">VLOOKUP(Table3[[#This Row],[PRODUCT ID]],Table1[[PRODUCT]:[SELLING PRICE]],4,FALSE)</f>
        <v>67</v>
      </c>
      <c r="K4451" s="16">
        <f ca="1">VLOOKUP(Table3[[#This Row],[PRODUCT ID]],Table1[[PRODUCT]:[SELLING PRICE]],5,FALSE)</f>
        <v>216.27230504332732</v>
      </c>
      <c r="L4451" s="16">
        <f ca="1">J4451*Table3[[#This Row],[QUANTITY]]</f>
        <v>670</v>
      </c>
      <c r="M4451" s="16">
        <f ca="1">K4451*Table3[[#This Row],[QUANTITY]]*(1-Table3[[#This Row],[DISCOUNT %]])</f>
        <v>2099.073934693567</v>
      </c>
      <c r="N4451" s="3">
        <f>DAY(Table3[[#This Row],[DATE]])</f>
        <v>8</v>
      </c>
      <c r="O4451" s="3" t="str">
        <f>TEXT(Table3[[#This Row],[DATE]],"mmm")</f>
        <v>Mar</v>
      </c>
      <c r="P4451" s="3">
        <f>YEAR(Table3[[#This Row],[DATE]])</f>
        <v>2033</v>
      </c>
    </row>
    <row r="4452" spans="1:16" x14ac:dyDescent="0.3">
      <c r="A4452" s="6">
        <v>48647</v>
      </c>
      <c r="B4452" s="7" t="s">
        <v>1307</v>
      </c>
      <c r="C4452" s="9">
        <f t="shared" ca="1" si="138"/>
        <v>14</v>
      </c>
      <c r="D4452" s="9" t="s">
        <v>2117</v>
      </c>
      <c r="E4452" s="9" t="s">
        <v>2116</v>
      </c>
      <c r="F4452" s="10">
        <f t="shared" ca="1" si="139"/>
        <v>3.5356950959150535E-2</v>
      </c>
      <c r="G4452" s="3" t="str">
        <f>VLOOKUP(Table3[[#This Row],[PRODUCT ID]],Table1[[PRODUCT]:[SELLING PRICE]],1,FALSE)</f>
        <v>Product255</v>
      </c>
      <c r="H4452" s="3" t="str">
        <f>VLOOKUP(Table3[[#This Row],[PRODUCT ID]],Table1[[PRODUCT]:[SELLING PRICE]],2,FALSE)</f>
        <v>Category5</v>
      </c>
      <c r="I4452" s="3" t="str">
        <f>VLOOKUP(Table3[[#This Row],[PRODUCT ID]],Table1[[PRODUCT]:[SELLING PRICE]],3,FALSE)</f>
        <v>Kg</v>
      </c>
      <c r="J4452" s="16">
        <f ca="1">VLOOKUP(Table3[[#This Row],[PRODUCT ID]],Table1[[PRODUCT]:[SELLING PRICE]],4,FALSE)</f>
        <v>156</v>
      </c>
      <c r="K4452" s="16">
        <f ca="1">VLOOKUP(Table3[[#This Row],[PRODUCT ID]],Table1[[PRODUCT]:[SELLING PRICE]],5,FALSE)</f>
        <v>212.93984405714289</v>
      </c>
      <c r="L4452" s="16">
        <f ca="1">J4452*Table3[[#This Row],[QUANTITY]]</f>
        <v>2184</v>
      </c>
      <c r="M4452" s="16">
        <f ca="1">K4452*Table3[[#This Row],[QUANTITY]]*(1-Table3[[#This Row],[DISCOUNT %]])</f>
        <v>2875.7531660699146</v>
      </c>
      <c r="N4452" s="3">
        <f>DAY(Table3[[#This Row],[DATE]])</f>
        <v>9</v>
      </c>
      <c r="O4452" s="3" t="str">
        <f>TEXT(Table3[[#This Row],[DATE]],"mmm")</f>
        <v>Mar</v>
      </c>
      <c r="P4452" s="3">
        <f>YEAR(Table3[[#This Row],[DATE]])</f>
        <v>2033</v>
      </c>
    </row>
    <row r="4453" spans="1:16" x14ac:dyDescent="0.3">
      <c r="A4453" s="6">
        <v>48648</v>
      </c>
      <c r="B4453" s="7" t="s">
        <v>1308</v>
      </c>
      <c r="C4453" s="9">
        <f t="shared" ca="1" si="138"/>
        <v>2</v>
      </c>
      <c r="D4453" s="9" t="s">
        <v>2115</v>
      </c>
      <c r="E4453" s="9" t="s">
        <v>2116</v>
      </c>
      <c r="F4453" s="10">
        <f t="shared" ca="1" si="139"/>
        <v>3.2025462429789944E-2</v>
      </c>
      <c r="G4453" s="3" t="str">
        <f>VLOOKUP(Table3[[#This Row],[PRODUCT ID]],Table1[[PRODUCT]:[SELLING PRICE]],1,FALSE)</f>
        <v>Product256</v>
      </c>
      <c r="H4453" s="3" t="str">
        <f>VLOOKUP(Table3[[#This Row],[PRODUCT ID]],Table1[[PRODUCT]:[SELLING PRICE]],2,FALSE)</f>
        <v>Category1</v>
      </c>
      <c r="I4453" s="3" t="str">
        <f>VLOOKUP(Table3[[#This Row],[PRODUCT ID]],Table1[[PRODUCT]:[SELLING PRICE]],3,FALSE)</f>
        <v>Lt</v>
      </c>
      <c r="J4453" s="16">
        <f ca="1">VLOOKUP(Table3[[#This Row],[PRODUCT ID]],Table1[[PRODUCT]:[SELLING PRICE]],4,FALSE)</f>
        <v>128</v>
      </c>
      <c r="K4453" s="16">
        <f ca="1">VLOOKUP(Table3[[#This Row],[PRODUCT ID]],Table1[[PRODUCT]:[SELLING PRICE]],5,FALSE)</f>
        <v>238.97682899123933</v>
      </c>
      <c r="L4453" s="16">
        <f ca="1">J4453*Table3[[#This Row],[QUANTITY]]</f>
        <v>256</v>
      </c>
      <c r="M4453" s="16">
        <f ca="1">K4453*Table3[[#This Row],[QUANTITY]]*(1-Table3[[#This Row],[DISCOUNT %]])</f>
        <v>462.64697106558009</v>
      </c>
      <c r="N4453" s="3">
        <f>DAY(Table3[[#This Row],[DATE]])</f>
        <v>10</v>
      </c>
      <c r="O4453" s="3" t="str">
        <f>TEXT(Table3[[#This Row],[DATE]],"mmm")</f>
        <v>Mar</v>
      </c>
      <c r="P4453" s="3">
        <f>YEAR(Table3[[#This Row],[DATE]])</f>
        <v>2033</v>
      </c>
    </row>
    <row r="4454" spans="1:16" x14ac:dyDescent="0.3">
      <c r="A4454" s="6">
        <v>48649</v>
      </c>
      <c r="B4454" s="7" t="s">
        <v>1309</v>
      </c>
      <c r="C4454" s="9">
        <f t="shared" ca="1" si="138"/>
        <v>1</v>
      </c>
      <c r="D4454" s="9" t="s">
        <v>2115</v>
      </c>
      <c r="E4454" s="9" t="s">
        <v>2116</v>
      </c>
      <c r="F4454" s="10">
        <f t="shared" ca="1" si="139"/>
        <v>4.4737277987787821E-3</v>
      </c>
      <c r="G4454" s="3" t="str">
        <f>VLOOKUP(Table3[[#This Row],[PRODUCT ID]],Table1[[PRODUCT]:[SELLING PRICE]],1,FALSE)</f>
        <v>Product257</v>
      </c>
      <c r="H4454" s="3" t="str">
        <f>VLOOKUP(Table3[[#This Row],[PRODUCT ID]],Table1[[PRODUCT]:[SELLING PRICE]],2,FALSE)</f>
        <v>Category2</v>
      </c>
      <c r="I4454" s="3" t="str">
        <f>VLOOKUP(Table3[[#This Row],[PRODUCT ID]],Table1[[PRODUCT]:[SELLING PRICE]],3,FALSE)</f>
        <v>Kg</v>
      </c>
      <c r="J4454" s="16">
        <f ca="1">VLOOKUP(Table3[[#This Row],[PRODUCT ID]],Table1[[PRODUCT]:[SELLING PRICE]],4,FALSE)</f>
        <v>87</v>
      </c>
      <c r="K4454" s="16">
        <f ca="1">VLOOKUP(Table3[[#This Row],[PRODUCT ID]],Table1[[PRODUCT]:[SELLING PRICE]],5,FALSE)</f>
        <v>303.72301492407809</v>
      </c>
      <c r="L4454" s="16">
        <f ca="1">J4454*Table3[[#This Row],[QUANTITY]]</f>
        <v>87</v>
      </c>
      <c r="M4454" s="16">
        <f ca="1">K4454*Table3[[#This Row],[QUANTITY]]*(1-Table3[[#This Row],[DISCOUNT %]])</f>
        <v>302.36424082908337</v>
      </c>
      <c r="N4454" s="3">
        <f>DAY(Table3[[#This Row],[DATE]])</f>
        <v>11</v>
      </c>
      <c r="O4454" s="3" t="str">
        <f>TEXT(Table3[[#This Row],[DATE]],"mmm")</f>
        <v>Mar</v>
      </c>
      <c r="P4454" s="3">
        <f>YEAR(Table3[[#This Row],[DATE]])</f>
        <v>2033</v>
      </c>
    </row>
    <row r="4455" spans="1:16" x14ac:dyDescent="0.3">
      <c r="A4455" s="6">
        <v>48650</v>
      </c>
      <c r="B4455" s="7" t="s">
        <v>1310</v>
      </c>
      <c r="C4455" s="9">
        <f t="shared" ca="1" si="138"/>
        <v>8</v>
      </c>
      <c r="D4455" s="9" t="s">
        <v>2115</v>
      </c>
      <c r="E4455" s="9" t="s">
        <v>2116</v>
      </c>
      <c r="F4455" s="10">
        <f t="shared" ca="1" si="139"/>
        <v>3.2379289412224323E-2</v>
      </c>
      <c r="G4455" s="3" t="str">
        <f>VLOOKUP(Table3[[#This Row],[PRODUCT ID]],Table1[[PRODUCT]:[SELLING PRICE]],1,FALSE)</f>
        <v>Product258</v>
      </c>
      <c r="H4455" s="3" t="str">
        <f>VLOOKUP(Table3[[#This Row],[PRODUCT ID]],Table1[[PRODUCT]:[SELLING PRICE]],2,FALSE)</f>
        <v>Category3</v>
      </c>
      <c r="I4455" s="3" t="str">
        <f>VLOOKUP(Table3[[#This Row],[PRODUCT ID]],Table1[[PRODUCT]:[SELLING PRICE]],3,FALSE)</f>
        <v>Lt</v>
      </c>
      <c r="J4455" s="16">
        <f ca="1">VLOOKUP(Table3[[#This Row],[PRODUCT ID]],Table1[[PRODUCT]:[SELLING PRICE]],4,FALSE)</f>
        <v>10</v>
      </c>
      <c r="K4455" s="16">
        <f ca="1">VLOOKUP(Table3[[#This Row],[PRODUCT ID]],Table1[[PRODUCT]:[SELLING PRICE]],5,FALSE)</f>
        <v>309.43160131993926</v>
      </c>
      <c r="L4455" s="16">
        <f ca="1">J4455*Table3[[#This Row],[QUANTITY]]</f>
        <v>80</v>
      </c>
      <c r="M4455" s="16">
        <f ca="1">K4455*Table3[[#This Row],[QUANTITY]]*(1-Table3[[#This Row],[DISCOUNT %]])</f>
        <v>2395.2994075801034</v>
      </c>
      <c r="N4455" s="3">
        <f>DAY(Table3[[#This Row],[DATE]])</f>
        <v>12</v>
      </c>
      <c r="O4455" s="3" t="str">
        <f>TEXT(Table3[[#This Row],[DATE]],"mmm")</f>
        <v>Mar</v>
      </c>
      <c r="P4455" s="3">
        <f>YEAR(Table3[[#This Row],[DATE]])</f>
        <v>2033</v>
      </c>
    </row>
    <row r="4456" spans="1:16" x14ac:dyDescent="0.3">
      <c r="A4456" s="6">
        <v>48651</v>
      </c>
      <c r="B4456" s="7" t="s">
        <v>1311</v>
      </c>
      <c r="C4456" s="9">
        <f t="shared" ca="1" si="138"/>
        <v>14</v>
      </c>
      <c r="D4456" s="9" t="s">
        <v>2116</v>
      </c>
      <c r="E4456" s="9" t="s">
        <v>2118</v>
      </c>
      <c r="F4456" s="10">
        <f t="shared" ca="1" si="139"/>
        <v>2.6816724761926525E-2</v>
      </c>
      <c r="G4456" s="3" t="str">
        <f>VLOOKUP(Table3[[#This Row],[PRODUCT ID]],Table1[[PRODUCT]:[SELLING PRICE]],1,FALSE)</f>
        <v>Product259</v>
      </c>
      <c r="H4456" s="3" t="str">
        <f>VLOOKUP(Table3[[#This Row],[PRODUCT ID]],Table1[[PRODUCT]:[SELLING PRICE]],2,FALSE)</f>
        <v>Category4</v>
      </c>
      <c r="I4456" s="3" t="str">
        <f>VLOOKUP(Table3[[#This Row],[PRODUCT ID]],Table1[[PRODUCT]:[SELLING PRICE]],3,FALSE)</f>
        <v>Ft</v>
      </c>
      <c r="J4456" s="16">
        <f ca="1">VLOOKUP(Table3[[#This Row],[PRODUCT ID]],Table1[[PRODUCT]:[SELLING PRICE]],4,FALSE)</f>
        <v>72</v>
      </c>
      <c r="K4456" s="16">
        <f ca="1">VLOOKUP(Table3[[#This Row],[PRODUCT ID]],Table1[[PRODUCT]:[SELLING PRICE]],5,FALSE)</f>
        <v>218.05638082973894</v>
      </c>
      <c r="L4456" s="16">
        <f ca="1">J4456*Table3[[#This Row],[QUANTITY]]</f>
        <v>1008</v>
      </c>
      <c r="M4456" s="16">
        <f ca="1">K4456*Table3[[#This Row],[QUANTITY]]*(1-Table3[[#This Row],[DISCOUNT %]])</f>
        <v>2970.9235203542444</v>
      </c>
      <c r="N4456" s="3">
        <f>DAY(Table3[[#This Row],[DATE]])</f>
        <v>13</v>
      </c>
      <c r="O4456" s="3" t="str">
        <f>TEXT(Table3[[#This Row],[DATE]],"mmm")</f>
        <v>Mar</v>
      </c>
      <c r="P4456" s="3">
        <f>YEAR(Table3[[#This Row],[DATE]])</f>
        <v>2033</v>
      </c>
    </row>
    <row r="4457" spans="1:16" x14ac:dyDescent="0.3">
      <c r="A4457" s="6">
        <v>48652</v>
      </c>
      <c r="B4457" s="7" t="s">
        <v>1312</v>
      </c>
      <c r="C4457" s="9">
        <f t="shared" ca="1" si="138"/>
        <v>14</v>
      </c>
      <c r="D4457" s="9" t="s">
        <v>2116</v>
      </c>
      <c r="E4457" s="9" t="s">
        <v>2118</v>
      </c>
      <c r="F4457" s="10">
        <f t="shared" ca="1" si="139"/>
        <v>7.5152109411842277E-2</v>
      </c>
      <c r="G4457" s="3" t="str">
        <f>VLOOKUP(Table3[[#This Row],[PRODUCT ID]],Table1[[PRODUCT]:[SELLING PRICE]],1,FALSE)</f>
        <v>Product260</v>
      </c>
      <c r="H4457" s="3" t="str">
        <f>VLOOKUP(Table3[[#This Row],[PRODUCT ID]],Table1[[PRODUCT]:[SELLING PRICE]],2,FALSE)</f>
        <v>Category5</v>
      </c>
      <c r="I4457" s="3" t="str">
        <f>VLOOKUP(Table3[[#This Row],[PRODUCT ID]],Table1[[PRODUCT]:[SELLING PRICE]],3,FALSE)</f>
        <v>Kg</v>
      </c>
      <c r="J4457" s="16">
        <f ca="1">VLOOKUP(Table3[[#This Row],[PRODUCT ID]],Table1[[PRODUCT]:[SELLING PRICE]],4,FALSE)</f>
        <v>84</v>
      </c>
      <c r="K4457" s="16">
        <f ca="1">VLOOKUP(Table3[[#This Row],[PRODUCT ID]],Table1[[PRODUCT]:[SELLING PRICE]],5,FALSE)</f>
        <v>101.82164316327967</v>
      </c>
      <c r="L4457" s="16">
        <f ca="1">J4457*Table3[[#This Row],[QUANTITY]]</f>
        <v>1176</v>
      </c>
      <c r="M4457" s="16">
        <f ca="1">K4457*Table3[[#This Row],[QUANTITY]]*(1-Table3[[#This Row],[DISCOUNT %]])</f>
        <v>1318.3734465409104</v>
      </c>
      <c r="N4457" s="3">
        <f>DAY(Table3[[#This Row],[DATE]])</f>
        <v>14</v>
      </c>
      <c r="O4457" s="3" t="str">
        <f>TEXT(Table3[[#This Row],[DATE]],"mmm")</f>
        <v>Mar</v>
      </c>
      <c r="P4457" s="3">
        <f>YEAR(Table3[[#This Row],[DATE]])</f>
        <v>2033</v>
      </c>
    </row>
    <row r="4458" spans="1:16" x14ac:dyDescent="0.3">
      <c r="A4458" s="6">
        <v>48653</v>
      </c>
      <c r="B4458" s="7" t="s">
        <v>1313</v>
      </c>
      <c r="C4458" s="9">
        <f t="shared" ca="1" si="138"/>
        <v>3</v>
      </c>
      <c r="D4458" s="9" t="s">
        <v>2116</v>
      </c>
      <c r="E4458" s="9" t="s">
        <v>2116</v>
      </c>
      <c r="F4458" s="10">
        <f t="shared" ca="1" si="139"/>
        <v>2.6014232598464838E-2</v>
      </c>
      <c r="G4458" s="3" t="str">
        <f>VLOOKUP(Table3[[#This Row],[PRODUCT ID]],Table1[[PRODUCT]:[SELLING PRICE]],1,FALSE)</f>
        <v>Product261</v>
      </c>
      <c r="H4458" s="3" t="str">
        <f>VLOOKUP(Table3[[#This Row],[PRODUCT ID]],Table1[[PRODUCT]:[SELLING PRICE]],2,FALSE)</f>
        <v>Category1</v>
      </c>
      <c r="I4458" s="3" t="str">
        <f>VLOOKUP(Table3[[#This Row],[PRODUCT ID]],Table1[[PRODUCT]:[SELLING PRICE]],3,FALSE)</f>
        <v>No</v>
      </c>
      <c r="J4458" s="16">
        <f ca="1">VLOOKUP(Table3[[#This Row],[PRODUCT ID]],Table1[[PRODUCT]:[SELLING PRICE]],4,FALSE)</f>
        <v>223</v>
      </c>
      <c r="K4458" s="16">
        <f ca="1">VLOOKUP(Table3[[#This Row],[PRODUCT ID]],Table1[[PRODUCT]:[SELLING PRICE]],5,FALSE)</f>
        <v>238.33596615306959</v>
      </c>
      <c r="L4458" s="16">
        <f ca="1">J4458*Table3[[#This Row],[QUANTITY]]</f>
        <v>669</v>
      </c>
      <c r="M4458" s="16">
        <f ca="1">K4458*Table3[[#This Row],[QUANTITY]]*(1-Table3[[#This Row],[DISCOUNT %]])</f>
        <v>696.40751667895131</v>
      </c>
      <c r="N4458" s="3">
        <f>DAY(Table3[[#This Row],[DATE]])</f>
        <v>15</v>
      </c>
      <c r="O4458" s="3" t="str">
        <f>TEXT(Table3[[#This Row],[DATE]],"mmm")</f>
        <v>Mar</v>
      </c>
      <c r="P4458" s="3">
        <f>YEAR(Table3[[#This Row],[DATE]])</f>
        <v>2033</v>
      </c>
    </row>
    <row r="4459" spans="1:16" x14ac:dyDescent="0.3">
      <c r="A4459" s="6">
        <v>48654</v>
      </c>
      <c r="B4459" s="7" t="s">
        <v>1314</v>
      </c>
      <c r="C4459" s="9">
        <f t="shared" ca="1" si="138"/>
        <v>1</v>
      </c>
      <c r="D4459" s="9" t="s">
        <v>2115</v>
      </c>
      <c r="E4459" s="9" t="s">
        <v>2116</v>
      </c>
      <c r="F4459" s="10">
        <f t="shared" ca="1" si="139"/>
        <v>9.1618216003433867E-2</v>
      </c>
      <c r="G4459" s="3" t="str">
        <f>VLOOKUP(Table3[[#This Row],[PRODUCT ID]],Table1[[PRODUCT]:[SELLING PRICE]],1,FALSE)</f>
        <v>Product262</v>
      </c>
      <c r="H4459" s="3" t="str">
        <f>VLOOKUP(Table3[[#This Row],[PRODUCT ID]],Table1[[PRODUCT]:[SELLING PRICE]],2,FALSE)</f>
        <v>Category2</v>
      </c>
      <c r="I4459" s="3" t="str">
        <f>VLOOKUP(Table3[[#This Row],[PRODUCT ID]],Table1[[PRODUCT]:[SELLING PRICE]],3,FALSE)</f>
        <v>No</v>
      </c>
      <c r="J4459" s="16">
        <f ca="1">VLOOKUP(Table3[[#This Row],[PRODUCT ID]],Table1[[PRODUCT]:[SELLING PRICE]],4,FALSE)</f>
        <v>68</v>
      </c>
      <c r="K4459" s="16">
        <f ca="1">VLOOKUP(Table3[[#This Row],[PRODUCT ID]],Table1[[PRODUCT]:[SELLING PRICE]],5,FALSE)</f>
        <v>153.29643052105271</v>
      </c>
      <c r="L4459" s="16">
        <f ca="1">J4459*Table3[[#This Row],[QUANTITY]]</f>
        <v>68</v>
      </c>
      <c r="M4459" s="16">
        <f ca="1">K4459*Table3[[#This Row],[QUANTITY]]*(1-Table3[[#This Row],[DISCOUNT %]])</f>
        <v>139.25168503701951</v>
      </c>
      <c r="N4459" s="3">
        <f>DAY(Table3[[#This Row],[DATE]])</f>
        <v>16</v>
      </c>
      <c r="O4459" s="3" t="str">
        <f>TEXT(Table3[[#This Row],[DATE]],"mmm")</f>
        <v>Mar</v>
      </c>
      <c r="P4459" s="3">
        <f>YEAR(Table3[[#This Row],[DATE]])</f>
        <v>2033</v>
      </c>
    </row>
    <row r="4460" spans="1:16" x14ac:dyDescent="0.3">
      <c r="A4460" s="6">
        <v>48655</v>
      </c>
      <c r="B4460" s="7" t="s">
        <v>1315</v>
      </c>
      <c r="C4460" s="9">
        <f t="shared" ca="1" si="138"/>
        <v>6</v>
      </c>
      <c r="D4460" s="9" t="s">
        <v>2117</v>
      </c>
      <c r="E4460" s="9" t="s">
        <v>2116</v>
      </c>
      <c r="F4460" s="10">
        <f t="shared" ca="1" si="139"/>
        <v>7.7710362675328506E-2</v>
      </c>
      <c r="G4460" s="3" t="str">
        <f>VLOOKUP(Table3[[#This Row],[PRODUCT ID]],Table1[[PRODUCT]:[SELLING PRICE]],1,FALSE)</f>
        <v>Product263</v>
      </c>
      <c r="H4460" s="3" t="str">
        <f>VLOOKUP(Table3[[#This Row],[PRODUCT ID]],Table1[[PRODUCT]:[SELLING PRICE]],2,FALSE)</f>
        <v>Category3</v>
      </c>
      <c r="I4460" s="3" t="str">
        <f>VLOOKUP(Table3[[#This Row],[PRODUCT ID]],Table1[[PRODUCT]:[SELLING PRICE]],3,FALSE)</f>
        <v>Ft</v>
      </c>
      <c r="J4460" s="16">
        <f ca="1">VLOOKUP(Table3[[#This Row],[PRODUCT ID]],Table1[[PRODUCT]:[SELLING PRICE]],4,FALSE)</f>
        <v>15</v>
      </c>
      <c r="K4460" s="16">
        <f ca="1">VLOOKUP(Table3[[#This Row],[PRODUCT ID]],Table1[[PRODUCT]:[SELLING PRICE]],5,FALSE)</f>
        <v>298.15348656605079</v>
      </c>
      <c r="L4460" s="16">
        <f ca="1">J4460*Table3[[#This Row],[QUANTITY]]</f>
        <v>90</v>
      </c>
      <c r="M4460" s="16">
        <f ca="1">K4460*Table3[[#This Row],[QUANTITY]]*(1-Table3[[#This Row],[DISCOUNT %]])</f>
        <v>1649.9032259525359</v>
      </c>
      <c r="N4460" s="3">
        <f>DAY(Table3[[#This Row],[DATE]])</f>
        <v>17</v>
      </c>
      <c r="O4460" s="3" t="str">
        <f>TEXT(Table3[[#This Row],[DATE]],"mmm")</f>
        <v>Mar</v>
      </c>
      <c r="P4460" s="3">
        <f>YEAR(Table3[[#This Row],[DATE]])</f>
        <v>2033</v>
      </c>
    </row>
    <row r="4461" spans="1:16" x14ac:dyDescent="0.3">
      <c r="A4461" s="6">
        <v>48656</v>
      </c>
      <c r="B4461" s="7" t="s">
        <v>1316</v>
      </c>
      <c r="C4461" s="9">
        <f t="shared" ca="1" si="138"/>
        <v>15</v>
      </c>
      <c r="D4461" s="9" t="s">
        <v>2117</v>
      </c>
      <c r="E4461" s="9" t="s">
        <v>2116</v>
      </c>
      <c r="F4461" s="10">
        <f t="shared" ca="1" si="139"/>
        <v>1.6281210661336819E-2</v>
      </c>
      <c r="G4461" s="3" t="str">
        <f>VLOOKUP(Table3[[#This Row],[PRODUCT ID]],Table1[[PRODUCT]:[SELLING PRICE]],1,FALSE)</f>
        <v>Product264</v>
      </c>
      <c r="H4461" s="3" t="str">
        <f>VLOOKUP(Table3[[#This Row],[PRODUCT ID]],Table1[[PRODUCT]:[SELLING PRICE]],2,FALSE)</f>
        <v>Category4</v>
      </c>
      <c r="I4461" s="3" t="str">
        <f>VLOOKUP(Table3[[#This Row],[PRODUCT ID]],Table1[[PRODUCT]:[SELLING PRICE]],3,FALSE)</f>
        <v>No</v>
      </c>
      <c r="J4461" s="16">
        <f ca="1">VLOOKUP(Table3[[#This Row],[PRODUCT ID]],Table1[[PRODUCT]:[SELLING PRICE]],4,FALSE)</f>
        <v>130</v>
      </c>
      <c r="K4461" s="16">
        <f ca="1">VLOOKUP(Table3[[#This Row],[PRODUCT ID]],Table1[[PRODUCT]:[SELLING PRICE]],5,FALSE)</f>
        <v>129.93608370510088</v>
      </c>
      <c r="L4461" s="16">
        <f ca="1">J4461*Table3[[#This Row],[QUANTITY]]</f>
        <v>1950</v>
      </c>
      <c r="M4461" s="16">
        <f ca="1">K4461*Table3[[#This Row],[QUANTITY]]*(1-Table3[[#This Row],[DISCOUNT %]])</f>
        <v>1917.3085043068356</v>
      </c>
      <c r="N4461" s="3">
        <f>DAY(Table3[[#This Row],[DATE]])</f>
        <v>18</v>
      </c>
      <c r="O4461" s="3" t="str">
        <f>TEXT(Table3[[#This Row],[DATE]],"mmm")</f>
        <v>Mar</v>
      </c>
      <c r="P4461" s="3">
        <f>YEAR(Table3[[#This Row],[DATE]])</f>
        <v>2033</v>
      </c>
    </row>
    <row r="4462" spans="1:16" x14ac:dyDescent="0.3">
      <c r="A4462" s="6">
        <v>48657</v>
      </c>
      <c r="B4462" s="7" t="s">
        <v>1317</v>
      </c>
      <c r="C4462" s="9">
        <f t="shared" ca="1" si="138"/>
        <v>9</v>
      </c>
      <c r="D4462" s="9" t="s">
        <v>2116</v>
      </c>
      <c r="E4462" s="9" t="s">
        <v>2118</v>
      </c>
      <c r="F4462" s="10">
        <f t="shared" ca="1" si="139"/>
        <v>3.0335809263221339E-2</v>
      </c>
      <c r="G4462" s="3" t="str">
        <f>VLOOKUP(Table3[[#This Row],[PRODUCT ID]],Table1[[PRODUCT]:[SELLING PRICE]],1,FALSE)</f>
        <v>Product265</v>
      </c>
      <c r="H4462" s="3" t="str">
        <f>VLOOKUP(Table3[[#This Row],[PRODUCT ID]],Table1[[PRODUCT]:[SELLING PRICE]],2,FALSE)</f>
        <v>Category1</v>
      </c>
      <c r="I4462" s="3" t="str">
        <f>VLOOKUP(Table3[[#This Row],[PRODUCT ID]],Table1[[PRODUCT]:[SELLING PRICE]],3,FALSE)</f>
        <v>Kg</v>
      </c>
      <c r="J4462" s="16">
        <f ca="1">VLOOKUP(Table3[[#This Row],[PRODUCT ID]],Table1[[PRODUCT]:[SELLING PRICE]],4,FALSE)</f>
        <v>172</v>
      </c>
      <c r="K4462" s="16">
        <f ca="1">VLOOKUP(Table3[[#This Row],[PRODUCT ID]],Table1[[PRODUCT]:[SELLING PRICE]],5,FALSE)</f>
        <v>103.72562912344593</v>
      </c>
      <c r="L4462" s="16">
        <f ca="1">J4462*Table3[[#This Row],[QUANTITY]]</f>
        <v>1548</v>
      </c>
      <c r="M4462" s="16">
        <f ca="1">K4462*Table3[[#This Row],[QUANTITY]]*(1-Table3[[#This Row],[DISCOUNT %]])</f>
        <v>905.21125400384494</v>
      </c>
      <c r="N4462" s="3">
        <f>DAY(Table3[[#This Row],[DATE]])</f>
        <v>19</v>
      </c>
      <c r="O4462" s="3" t="str">
        <f>TEXT(Table3[[#This Row],[DATE]],"mmm")</f>
        <v>Mar</v>
      </c>
      <c r="P4462" s="3">
        <f>YEAR(Table3[[#This Row],[DATE]])</f>
        <v>2033</v>
      </c>
    </row>
    <row r="4463" spans="1:16" x14ac:dyDescent="0.3">
      <c r="A4463" s="6">
        <v>48658</v>
      </c>
      <c r="B4463" s="7" t="s">
        <v>1318</v>
      </c>
      <c r="C4463" s="9">
        <f t="shared" ca="1" si="138"/>
        <v>13</v>
      </c>
      <c r="D4463" s="9" t="s">
        <v>2116</v>
      </c>
      <c r="E4463" s="9" t="s">
        <v>2116</v>
      </c>
      <c r="F4463" s="10">
        <f t="shared" ca="1" si="139"/>
        <v>2.8077441334294476E-2</v>
      </c>
      <c r="G4463" s="3" t="str">
        <f>VLOOKUP(Table3[[#This Row],[PRODUCT ID]],Table1[[PRODUCT]:[SELLING PRICE]],1,FALSE)</f>
        <v>Product266</v>
      </c>
      <c r="H4463" s="3" t="str">
        <f>VLOOKUP(Table3[[#This Row],[PRODUCT ID]],Table1[[PRODUCT]:[SELLING PRICE]],2,FALSE)</f>
        <v>Category2</v>
      </c>
      <c r="I4463" s="3" t="str">
        <f>VLOOKUP(Table3[[#This Row],[PRODUCT ID]],Table1[[PRODUCT]:[SELLING PRICE]],3,FALSE)</f>
        <v>Kg</v>
      </c>
      <c r="J4463" s="16">
        <f ca="1">VLOOKUP(Table3[[#This Row],[PRODUCT ID]],Table1[[PRODUCT]:[SELLING PRICE]],4,FALSE)</f>
        <v>79</v>
      </c>
      <c r="K4463" s="16">
        <f ca="1">VLOOKUP(Table3[[#This Row],[PRODUCT ID]],Table1[[PRODUCT]:[SELLING PRICE]],5,FALSE)</f>
        <v>313.10634072937842</v>
      </c>
      <c r="L4463" s="16">
        <f ca="1">J4463*Table3[[#This Row],[QUANTITY]]</f>
        <v>1027</v>
      </c>
      <c r="M4463" s="16">
        <f ca="1">K4463*Table3[[#This Row],[QUANTITY]]*(1-Table3[[#This Row],[DISCOUNT %]])</f>
        <v>3956.0965056099981</v>
      </c>
      <c r="N4463" s="3">
        <f>DAY(Table3[[#This Row],[DATE]])</f>
        <v>20</v>
      </c>
      <c r="O4463" s="3" t="str">
        <f>TEXT(Table3[[#This Row],[DATE]],"mmm")</f>
        <v>Mar</v>
      </c>
      <c r="P4463" s="3">
        <f>YEAR(Table3[[#This Row],[DATE]])</f>
        <v>2033</v>
      </c>
    </row>
    <row r="4464" spans="1:16" x14ac:dyDescent="0.3">
      <c r="A4464" s="6">
        <v>48659</v>
      </c>
      <c r="B4464" s="7" t="s">
        <v>1319</v>
      </c>
      <c r="C4464" s="9">
        <f t="shared" ca="1" si="138"/>
        <v>14</v>
      </c>
      <c r="D4464" s="9" t="s">
        <v>2116</v>
      </c>
      <c r="E4464" s="9" t="s">
        <v>2116</v>
      </c>
      <c r="F4464" s="10">
        <f t="shared" ca="1" si="139"/>
        <v>3.6691823882087936E-2</v>
      </c>
      <c r="G4464" s="3" t="str">
        <f>VLOOKUP(Table3[[#This Row],[PRODUCT ID]],Table1[[PRODUCT]:[SELLING PRICE]],1,FALSE)</f>
        <v>Product267</v>
      </c>
      <c r="H4464" s="3" t="str">
        <f>VLOOKUP(Table3[[#This Row],[PRODUCT ID]],Table1[[PRODUCT]:[SELLING PRICE]],2,FALSE)</f>
        <v>Category3</v>
      </c>
      <c r="I4464" s="3" t="str">
        <f>VLOOKUP(Table3[[#This Row],[PRODUCT ID]],Table1[[PRODUCT]:[SELLING PRICE]],3,FALSE)</f>
        <v>Lt</v>
      </c>
      <c r="J4464" s="16">
        <f ca="1">VLOOKUP(Table3[[#This Row],[PRODUCT ID]],Table1[[PRODUCT]:[SELLING PRICE]],4,FALSE)</f>
        <v>184</v>
      </c>
      <c r="K4464" s="16">
        <f ca="1">VLOOKUP(Table3[[#This Row],[PRODUCT ID]],Table1[[PRODUCT]:[SELLING PRICE]],5,FALSE)</f>
        <v>283.69984120452182</v>
      </c>
      <c r="L4464" s="16">
        <f ca="1">J4464*Table3[[#This Row],[QUANTITY]]</f>
        <v>2576</v>
      </c>
      <c r="M4464" s="16">
        <f ca="1">K4464*Table3[[#This Row],[QUANTITY]]*(1-Table3[[#This Row],[DISCOUNT %]])</f>
        <v>3826.0652723393687</v>
      </c>
      <c r="N4464" s="3">
        <f>DAY(Table3[[#This Row],[DATE]])</f>
        <v>21</v>
      </c>
      <c r="O4464" s="3" t="str">
        <f>TEXT(Table3[[#This Row],[DATE]],"mmm")</f>
        <v>Mar</v>
      </c>
      <c r="P4464" s="3">
        <f>YEAR(Table3[[#This Row],[DATE]])</f>
        <v>2033</v>
      </c>
    </row>
    <row r="4465" spans="1:16" x14ac:dyDescent="0.3">
      <c r="A4465" s="6">
        <v>48660</v>
      </c>
      <c r="B4465" s="7" t="s">
        <v>1320</v>
      </c>
      <c r="C4465" s="9">
        <f t="shared" ca="1" si="138"/>
        <v>14</v>
      </c>
      <c r="D4465" s="9" t="s">
        <v>2116</v>
      </c>
      <c r="E4465" s="9" t="s">
        <v>2116</v>
      </c>
      <c r="F4465" s="10">
        <f t="shared" ca="1" si="139"/>
        <v>4.5915082364331873E-2</v>
      </c>
      <c r="G4465" s="3" t="str">
        <f>VLOOKUP(Table3[[#This Row],[PRODUCT ID]],Table1[[PRODUCT]:[SELLING PRICE]],1,FALSE)</f>
        <v>Product268</v>
      </c>
      <c r="H4465" s="3" t="str">
        <f>VLOOKUP(Table3[[#This Row],[PRODUCT ID]],Table1[[PRODUCT]:[SELLING PRICE]],2,FALSE)</f>
        <v>Category4</v>
      </c>
      <c r="I4465" s="3" t="str">
        <f>VLOOKUP(Table3[[#This Row],[PRODUCT ID]],Table1[[PRODUCT]:[SELLING PRICE]],3,FALSE)</f>
        <v>Kg</v>
      </c>
      <c r="J4465" s="16">
        <f ca="1">VLOOKUP(Table3[[#This Row],[PRODUCT ID]],Table1[[PRODUCT]:[SELLING PRICE]],4,FALSE)</f>
        <v>29</v>
      </c>
      <c r="K4465" s="16">
        <f ca="1">VLOOKUP(Table3[[#This Row],[PRODUCT ID]],Table1[[PRODUCT]:[SELLING PRICE]],5,FALSE)</f>
        <v>27.355739523665399</v>
      </c>
      <c r="L4465" s="16">
        <f ca="1">J4465*Table3[[#This Row],[QUANTITY]]</f>
        <v>406</v>
      </c>
      <c r="M4465" s="16">
        <f ca="1">K4465*Table3[[#This Row],[QUANTITY]]*(1-Table3[[#This Row],[DISCOUNT %]])</f>
        <v>365.39577886418732</v>
      </c>
      <c r="N4465" s="3">
        <f>DAY(Table3[[#This Row],[DATE]])</f>
        <v>22</v>
      </c>
      <c r="O4465" s="3" t="str">
        <f>TEXT(Table3[[#This Row],[DATE]],"mmm")</f>
        <v>Mar</v>
      </c>
      <c r="P4465" s="3">
        <f>YEAR(Table3[[#This Row],[DATE]])</f>
        <v>2033</v>
      </c>
    </row>
    <row r="4466" spans="1:16" x14ac:dyDescent="0.3">
      <c r="A4466" s="6">
        <v>48661</v>
      </c>
      <c r="B4466" s="7" t="s">
        <v>1321</v>
      </c>
      <c r="C4466" s="9">
        <f t="shared" ca="1" si="138"/>
        <v>15</v>
      </c>
      <c r="D4466" s="9" t="s">
        <v>2115</v>
      </c>
      <c r="E4466" s="9" t="s">
        <v>2116</v>
      </c>
      <c r="F4466" s="10">
        <f t="shared" ca="1" si="139"/>
        <v>1.7821834936516335E-2</v>
      </c>
      <c r="G4466" s="3" t="str">
        <f>VLOOKUP(Table3[[#This Row],[PRODUCT ID]],Table1[[PRODUCT]:[SELLING PRICE]],1,FALSE)</f>
        <v>Product269</v>
      </c>
      <c r="H4466" s="3" t="str">
        <f>VLOOKUP(Table3[[#This Row],[PRODUCT ID]],Table1[[PRODUCT]:[SELLING PRICE]],2,FALSE)</f>
        <v>Category5</v>
      </c>
      <c r="I4466" s="3" t="str">
        <f>VLOOKUP(Table3[[#This Row],[PRODUCT ID]],Table1[[PRODUCT]:[SELLING PRICE]],3,FALSE)</f>
        <v>Lt</v>
      </c>
      <c r="J4466" s="16">
        <f ca="1">VLOOKUP(Table3[[#This Row],[PRODUCT ID]],Table1[[PRODUCT]:[SELLING PRICE]],4,FALSE)</f>
        <v>92</v>
      </c>
      <c r="K4466" s="16">
        <f ca="1">VLOOKUP(Table3[[#This Row],[PRODUCT ID]],Table1[[PRODUCT]:[SELLING PRICE]],5,FALSE)</f>
        <v>143.59721461589697</v>
      </c>
      <c r="L4466" s="16">
        <f ca="1">J4466*Table3[[#This Row],[QUANTITY]]</f>
        <v>1380</v>
      </c>
      <c r="M4466" s="16">
        <f ca="1">K4466*Table3[[#This Row],[QUANTITY]]*(1-Table3[[#This Row],[DISCOUNT %]])</f>
        <v>2115.5707313950343</v>
      </c>
      <c r="N4466" s="3">
        <f>DAY(Table3[[#This Row],[DATE]])</f>
        <v>23</v>
      </c>
      <c r="O4466" s="3" t="str">
        <f>TEXT(Table3[[#This Row],[DATE]],"mmm")</f>
        <v>Mar</v>
      </c>
      <c r="P4466" s="3">
        <f>YEAR(Table3[[#This Row],[DATE]])</f>
        <v>2033</v>
      </c>
    </row>
    <row r="4467" spans="1:16" x14ac:dyDescent="0.3">
      <c r="A4467" s="6">
        <v>48662</v>
      </c>
      <c r="B4467" s="7" t="s">
        <v>1322</v>
      </c>
      <c r="C4467" s="9">
        <f t="shared" ca="1" si="138"/>
        <v>3</v>
      </c>
      <c r="D4467" s="9" t="s">
        <v>2116</v>
      </c>
      <c r="E4467" s="9" t="s">
        <v>2116</v>
      </c>
      <c r="F4467" s="10">
        <f t="shared" ca="1" si="139"/>
        <v>4.9877051254088992E-2</v>
      </c>
      <c r="G4467" s="3" t="str">
        <f>VLOOKUP(Table3[[#This Row],[PRODUCT ID]],Table1[[PRODUCT]:[SELLING PRICE]],1,FALSE)</f>
        <v>Product270</v>
      </c>
      <c r="H4467" s="3" t="str">
        <f>VLOOKUP(Table3[[#This Row],[PRODUCT ID]],Table1[[PRODUCT]:[SELLING PRICE]],2,FALSE)</f>
        <v>Category1</v>
      </c>
      <c r="I4467" s="3" t="str">
        <f>VLOOKUP(Table3[[#This Row],[PRODUCT ID]],Table1[[PRODUCT]:[SELLING PRICE]],3,FALSE)</f>
        <v>Ft</v>
      </c>
      <c r="J4467" s="16">
        <f ca="1">VLOOKUP(Table3[[#This Row],[PRODUCT ID]],Table1[[PRODUCT]:[SELLING PRICE]],4,FALSE)</f>
        <v>79</v>
      </c>
      <c r="K4467" s="16">
        <f ca="1">VLOOKUP(Table3[[#This Row],[PRODUCT ID]],Table1[[PRODUCT]:[SELLING PRICE]],5,FALSE)</f>
        <v>273.17968332421242</v>
      </c>
      <c r="L4467" s="16">
        <f ca="1">J4467*Table3[[#This Row],[QUANTITY]]</f>
        <v>237</v>
      </c>
      <c r="M4467" s="16">
        <f ca="1">K4467*Table3[[#This Row],[QUANTITY]]*(1-Table3[[#This Row],[DISCOUNT %]])</f>
        <v>778.66285877242456</v>
      </c>
      <c r="N4467" s="3">
        <f>DAY(Table3[[#This Row],[DATE]])</f>
        <v>24</v>
      </c>
      <c r="O4467" s="3" t="str">
        <f>TEXT(Table3[[#This Row],[DATE]],"mmm")</f>
        <v>Mar</v>
      </c>
      <c r="P4467" s="3">
        <f>YEAR(Table3[[#This Row],[DATE]])</f>
        <v>2033</v>
      </c>
    </row>
    <row r="4468" spans="1:16" x14ac:dyDescent="0.3">
      <c r="A4468" s="6">
        <v>48663</v>
      </c>
      <c r="B4468" s="7" t="s">
        <v>1323</v>
      </c>
      <c r="C4468" s="9">
        <f t="shared" ca="1" si="138"/>
        <v>4</v>
      </c>
      <c r="D4468" s="9" t="s">
        <v>2117</v>
      </c>
      <c r="E4468" s="9" t="s">
        <v>2118</v>
      </c>
      <c r="F4468" s="10">
        <f t="shared" ca="1" si="139"/>
        <v>1.6388254220894207E-2</v>
      </c>
      <c r="G4468" s="3" t="str">
        <f>VLOOKUP(Table3[[#This Row],[PRODUCT ID]],Table1[[PRODUCT]:[SELLING PRICE]],1,FALSE)</f>
        <v>Product271</v>
      </c>
      <c r="H4468" s="3" t="str">
        <f>VLOOKUP(Table3[[#This Row],[PRODUCT ID]],Table1[[PRODUCT]:[SELLING PRICE]],2,FALSE)</f>
        <v>Category2</v>
      </c>
      <c r="I4468" s="3" t="str">
        <f>VLOOKUP(Table3[[#This Row],[PRODUCT ID]],Table1[[PRODUCT]:[SELLING PRICE]],3,FALSE)</f>
        <v>Kg</v>
      </c>
      <c r="J4468" s="16">
        <f ca="1">VLOOKUP(Table3[[#This Row],[PRODUCT ID]],Table1[[PRODUCT]:[SELLING PRICE]],4,FALSE)</f>
        <v>127</v>
      </c>
      <c r="K4468" s="16">
        <f ca="1">VLOOKUP(Table3[[#This Row],[PRODUCT ID]],Table1[[PRODUCT]:[SELLING PRICE]],5,FALSE)</f>
        <v>102.41317186341811</v>
      </c>
      <c r="L4468" s="16">
        <f ca="1">J4468*Table3[[#This Row],[QUANTITY]]</f>
        <v>508</v>
      </c>
      <c r="M4468" s="16">
        <f ca="1">K4468*Table3[[#This Row],[QUANTITY]]*(1-Table3[[#This Row],[DISCOUNT %]])</f>
        <v>402.93919506940915</v>
      </c>
      <c r="N4468" s="3">
        <f>DAY(Table3[[#This Row],[DATE]])</f>
        <v>25</v>
      </c>
      <c r="O4468" s="3" t="str">
        <f>TEXT(Table3[[#This Row],[DATE]],"mmm")</f>
        <v>Mar</v>
      </c>
      <c r="P4468" s="3">
        <f>YEAR(Table3[[#This Row],[DATE]])</f>
        <v>2033</v>
      </c>
    </row>
    <row r="4469" spans="1:16" x14ac:dyDescent="0.3">
      <c r="A4469" s="6">
        <v>48664</v>
      </c>
      <c r="B4469" s="7" t="s">
        <v>1324</v>
      </c>
      <c r="C4469" s="9">
        <f t="shared" ca="1" si="138"/>
        <v>11</v>
      </c>
      <c r="D4469" s="9" t="s">
        <v>2115</v>
      </c>
      <c r="E4469" s="9" t="s">
        <v>2118</v>
      </c>
      <c r="F4469" s="10">
        <f t="shared" ca="1" si="139"/>
        <v>6.5448497075733178E-2</v>
      </c>
      <c r="G4469" s="3" t="str">
        <f>VLOOKUP(Table3[[#This Row],[PRODUCT ID]],Table1[[PRODUCT]:[SELLING PRICE]],1,FALSE)</f>
        <v>Product272</v>
      </c>
      <c r="H4469" s="3" t="str">
        <f>VLOOKUP(Table3[[#This Row],[PRODUCT ID]],Table1[[PRODUCT]:[SELLING PRICE]],2,FALSE)</f>
        <v>Category3</v>
      </c>
      <c r="I4469" s="3" t="str">
        <f>VLOOKUP(Table3[[#This Row],[PRODUCT ID]],Table1[[PRODUCT]:[SELLING PRICE]],3,FALSE)</f>
        <v>No</v>
      </c>
      <c r="J4469" s="16">
        <f ca="1">VLOOKUP(Table3[[#This Row],[PRODUCT ID]],Table1[[PRODUCT]:[SELLING PRICE]],4,FALSE)</f>
        <v>66</v>
      </c>
      <c r="K4469" s="16">
        <f ca="1">VLOOKUP(Table3[[#This Row],[PRODUCT ID]],Table1[[PRODUCT]:[SELLING PRICE]],5,FALSE)</f>
        <v>275.23095317484353</v>
      </c>
      <c r="L4469" s="16">
        <f ca="1">J4469*Table3[[#This Row],[QUANTITY]]</f>
        <v>726</v>
      </c>
      <c r="M4469" s="16">
        <f ca="1">K4469*Table3[[#This Row],[QUANTITY]]*(1-Table3[[#This Row],[DISCOUNT %]])</f>
        <v>2829.3925103491142</v>
      </c>
      <c r="N4469" s="3">
        <f>DAY(Table3[[#This Row],[DATE]])</f>
        <v>26</v>
      </c>
      <c r="O4469" s="3" t="str">
        <f>TEXT(Table3[[#This Row],[DATE]],"mmm")</f>
        <v>Mar</v>
      </c>
      <c r="P4469" s="3">
        <f>YEAR(Table3[[#This Row],[DATE]])</f>
        <v>2033</v>
      </c>
    </row>
    <row r="4470" spans="1:16" x14ac:dyDescent="0.3">
      <c r="A4470" s="6">
        <v>48665</v>
      </c>
      <c r="B4470" s="7" t="s">
        <v>1325</v>
      </c>
      <c r="C4470" s="9">
        <f t="shared" ca="1" si="138"/>
        <v>2</v>
      </c>
      <c r="D4470" s="9" t="s">
        <v>2115</v>
      </c>
      <c r="E4470" s="9" t="s">
        <v>2116</v>
      </c>
      <c r="F4470" s="10">
        <f t="shared" ca="1" si="139"/>
        <v>6.2655678751780694E-4</v>
      </c>
      <c r="G4470" s="3" t="str">
        <f>VLOOKUP(Table3[[#This Row],[PRODUCT ID]],Table1[[PRODUCT]:[SELLING PRICE]],1,FALSE)</f>
        <v>Product273</v>
      </c>
      <c r="H4470" s="3" t="str">
        <f>VLOOKUP(Table3[[#This Row],[PRODUCT ID]],Table1[[PRODUCT]:[SELLING PRICE]],2,FALSE)</f>
        <v>Category4</v>
      </c>
      <c r="I4470" s="3" t="str">
        <f>VLOOKUP(Table3[[#This Row],[PRODUCT ID]],Table1[[PRODUCT]:[SELLING PRICE]],3,FALSE)</f>
        <v>No</v>
      </c>
      <c r="J4470" s="16">
        <f ca="1">VLOOKUP(Table3[[#This Row],[PRODUCT ID]],Table1[[PRODUCT]:[SELLING PRICE]],4,FALSE)</f>
        <v>234</v>
      </c>
      <c r="K4470" s="16">
        <f ca="1">VLOOKUP(Table3[[#This Row],[PRODUCT ID]],Table1[[PRODUCT]:[SELLING PRICE]],5,FALSE)</f>
        <v>166.4460760260076</v>
      </c>
      <c r="L4470" s="16">
        <f ca="1">J4470*Table3[[#This Row],[QUANTITY]]</f>
        <v>468</v>
      </c>
      <c r="M4470" s="16">
        <f ca="1">K4470*Table3[[#This Row],[QUANTITY]]*(1-Table3[[#This Row],[DISCOUNT %]])</f>
        <v>332.68357621463559</v>
      </c>
      <c r="N4470" s="3">
        <f>DAY(Table3[[#This Row],[DATE]])</f>
        <v>27</v>
      </c>
      <c r="O4470" s="3" t="str">
        <f>TEXT(Table3[[#This Row],[DATE]],"mmm")</f>
        <v>Mar</v>
      </c>
      <c r="P4470" s="3">
        <f>YEAR(Table3[[#This Row],[DATE]])</f>
        <v>2033</v>
      </c>
    </row>
    <row r="4471" spans="1:16" x14ac:dyDescent="0.3">
      <c r="A4471" s="6">
        <v>48666</v>
      </c>
      <c r="B4471" s="7" t="s">
        <v>1326</v>
      </c>
      <c r="C4471" s="9">
        <f t="shared" ca="1" si="138"/>
        <v>13</v>
      </c>
      <c r="D4471" s="9" t="s">
        <v>2115</v>
      </c>
      <c r="E4471" s="9" t="s">
        <v>2116</v>
      </c>
      <c r="F4471" s="10">
        <f t="shared" ca="1" si="139"/>
        <v>1.5300057365073817E-2</v>
      </c>
      <c r="G4471" s="3" t="str">
        <f>VLOOKUP(Table3[[#This Row],[PRODUCT ID]],Table1[[PRODUCT]:[SELLING PRICE]],1,FALSE)</f>
        <v>Product274</v>
      </c>
      <c r="H4471" s="3" t="str">
        <f>VLOOKUP(Table3[[#This Row],[PRODUCT ID]],Table1[[PRODUCT]:[SELLING PRICE]],2,FALSE)</f>
        <v>Category5</v>
      </c>
      <c r="I4471" s="3" t="str">
        <f>VLOOKUP(Table3[[#This Row],[PRODUCT ID]],Table1[[PRODUCT]:[SELLING PRICE]],3,FALSE)</f>
        <v>Ft</v>
      </c>
      <c r="J4471" s="16">
        <f ca="1">VLOOKUP(Table3[[#This Row],[PRODUCT ID]],Table1[[PRODUCT]:[SELLING PRICE]],4,FALSE)</f>
        <v>138</v>
      </c>
      <c r="K4471" s="16">
        <f ca="1">VLOOKUP(Table3[[#This Row],[PRODUCT ID]],Table1[[PRODUCT]:[SELLING PRICE]],5,FALSE)</f>
        <v>159.06424091502711</v>
      </c>
      <c r="L4471" s="16">
        <f ca="1">J4471*Table3[[#This Row],[QUANTITY]]</f>
        <v>1794</v>
      </c>
      <c r="M4471" s="16">
        <f ca="1">K4471*Table3[[#This Row],[QUANTITY]]*(1-Table3[[#This Row],[DISCOUNT %]])</f>
        <v>2036.1971357558386</v>
      </c>
      <c r="N4471" s="3">
        <f>DAY(Table3[[#This Row],[DATE]])</f>
        <v>28</v>
      </c>
      <c r="O4471" s="3" t="str">
        <f>TEXT(Table3[[#This Row],[DATE]],"mmm")</f>
        <v>Mar</v>
      </c>
      <c r="P4471" s="3">
        <f>YEAR(Table3[[#This Row],[DATE]])</f>
        <v>2033</v>
      </c>
    </row>
    <row r="4472" spans="1:16" x14ac:dyDescent="0.3">
      <c r="A4472" s="6">
        <v>48667</v>
      </c>
      <c r="B4472" s="7" t="s">
        <v>1327</v>
      </c>
      <c r="C4472" s="9">
        <f t="shared" ca="1" si="138"/>
        <v>14</v>
      </c>
      <c r="D4472" s="9" t="s">
        <v>2116</v>
      </c>
      <c r="E4472" s="9" t="s">
        <v>2116</v>
      </c>
      <c r="F4472" s="10">
        <f t="shared" ca="1" si="139"/>
        <v>5.622574579901686E-2</v>
      </c>
      <c r="G4472" s="3" t="str">
        <f>VLOOKUP(Table3[[#This Row],[PRODUCT ID]],Table1[[PRODUCT]:[SELLING PRICE]],1,FALSE)</f>
        <v>Product275</v>
      </c>
      <c r="H4472" s="3" t="str">
        <f>VLOOKUP(Table3[[#This Row],[PRODUCT ID]],Table1[[PRODUCT]:[SELLING PRICE]],2,FALSE)</f>
        <v>Category1</v>
      </c>
      <c r="I4472" s="3" t="str">
        <f>VLOOKUP(Table3[[#This Row],[PRODUCT ID]],Table1[[PRODUCT]:[SELLING PRICE]],3,FALSE)</f>
        <v>No</v>
      </c>
      <c r="J4472" s="16">
        <f ca="1">VLOOKUP(Table3[[#This Row],[PRODUCT ID]],Table1[[PRODUCT]:[SELLING PRICE]],4,FALSE)</f>
        <v>31</v>
      </c>
      <c r="K4472" s="16">
        <f ca="1">VLOOKUP(Table3[[#This Row],[PRODUCT ID]],Table1[[PRODUCT]:[SELLING PRICE]],5,FALSE)</f>
        <v>106.91730123467748</v>
      </c>
      <c r="L4472" s="16">
        <f ca="1">J4472*Table3[[#This Row],[QUANTITY]]</f>
        <v>434</v>
      </c>
      <c r="M4472" s="16">
        <f ca="1">K4472*Table3[[#This Row],[QUANTITY]]*(1-Table3[[#This Row],[DISCOUNT %]])</f>
        <v>1412.6811472751544</v>
      </c>
      <c r="N4472" s="3">
        <f>DAY(Table3[[#This Row],[DATE]])</f>
        <v>29</v>
      </c>
      <c r="O4472" s="3" t="str">
        <f>TEXT(Table3[[#This Row],[DATE]],"mmm")</f>
        <v>Mar</v>
      </c>
      <c r="P4472" s="3">
        <f>YEAR(Table3[[#This Row],[DATE]])</f>
        <v>2033</v>
      </c>
    </row>
    <row r="4473" spans="1:16" x14ac:dyDescent="0.3">
      <c r="A4473" s="6">
        <v>48668</v>
      </c>
      <c r="B4473" s="7" t="s">
        <v>1328</v>
      </c>
      <c r="C4473" s="9">
        <f t="shared" ca="1" si="138"/>
        <v>13</v>
      </c>
      <c r="D4473" s="9" t="s">
        <v>2116</v>
      </c>
      <c r="E4473" s="9" t="s">
        <v>2116</v>
      </c>
      <c r="F4473" s="10">
        <f t="shared" ca="1" si="139"/>
        <v>3.3602116921379092E-2</v>
      </c>
      <c r="G4473" s="3" t="str">
        <f>VLOOKUP(Table3[[#This Row],[PRODUCT ID]],Table1[[PRODUCT]:[SELLING PRICE]],1,FALSE)</f>
        <v>Product276</v>
      </c>
      <c r="H4473" s="3" t="str">
        <f>VLOOKUP(Table3[[#This Row],[PRODUCT ID]],Table1[[PRODUCT]:[SELLING PRICE]],2,FALSE)</f>
        <v>Category2</v>
      </c>
      <c r="I4473" s="3" t="str">
        <f>VLOOKUP(Table3[[#This Row],[PRODUCT ID]],Table1[[PRODUCT]:[SELLING PRICE]],3,FALSE)</f>
        <v>Kg</v>
      </c>
      <c r="J4473" s="16">
        <f ca="1">VLOOKUP(Table3[[#This Row],[PRODUCT ID]],Table1[[PRODUCT]:[SELLING PRICE]],4,FALSE)</f>
        <v>131</v>
      </c>
      <c r="K4473" s="16">
        <f ca="1">VLOOKUP(Table3[[#This Row],[PRODUCT ID]],Table1[[PRODUCT]:[SELLING PRICE]],5,FALSE)</f>
        <v>131.56037752787248</v>
      </c>
      <c r="L4473" s="16">
        <f ca="1">J4473*Table3[[#This Row],[QUANTITY]]</f>
        <v>1703</v>
      </c>
      <c r="M4473" s="16">
        <f ca="1">K4473*Table3[[#This Row],[QUANTITY]]*(1-Table3[[#This Row],[DISCOUNT %]])</f>
        <v>1652.8157144194818</v>
      </c>
      <c r="N4473" s="3">
        <f>DAY(Table3[[#This Row],[DATE]])</f>
        <v>30</v>
      </c>
      <c r="O4473" s="3" t="str">
        <f>TEXT(Table3[[#This Row],[DATE]],"mmm")</f>
        <v>Mar</v>
      </c>
      <c r="P4473" s="3">
        <f>YEAR(Table3[[#This Row],[DATE]])</f>
        <v>2033</v>
      </c>
    </row>
    <row r="4474" spans="1:16" x14ac:dyDescent="0.3">
      <c r="A4474" s="6">
        <v>48669</v>
      </c>
      <c r="B4474" s="7" t="s">
        <v>1329</v>
      </c>
      <c r="C4474" s="9">
        <f t="shared" ca="1" si="138"/>
        <v>8</v>
      </c>
      <c r="D4474" s="9" t="s">
        <v>2116</v>
      </c>
      <c r="E4474" s="9" t="s">
        <v>2118</v>
      </c>
      <c r="F4474" s="10">
        <f t="shared" ca="1" si="139"/>
        <v>1.9213988434495899E-2</v>
      </c>
      <c r="G4474" s="3" t="str">
        <f>VLOOKUP(Table3[[#This Row],[PRODUCT ID]],Table1[[PRODUCT]:[SELLING PRICE]],1,FALSE)</f>
        <v>Product277</v>
      </c>
      <c r="H4474" s="3" t="str">
        <f>VLOOKUP(Table3[[#This Row],[PRODUCT ID]],Table1[[PRODUCT]:[SELLING PRICE]],2,FALSE)</f>
        <v>Category3</v>
      </c>
      <c r="I4474" s="3" t="str">
        <f>VLOOKUP(Table3[[#This Row],[PRODUCT ID]],Table1[[PRODUCT]:[SELLING PRICE]],3,FALSE)</f>
        <v>Kg</v>
      </c>
      <c r="J4474" s="16">
        <f ca="1">VLOOKUP(Table3[[#This Row],[PRODUCT ID]],Table1[[PRODUCT]:[SELLING PRICE]],4,FALSE)</f>
        <v>60</v>
      </c>
      <c r="K4474" s="16">
        <f ca="1">VLOOKUP(Table3[[#This Row],[PRODUCT ID]],Table1[[PRODUCT]:[SELLING PRICE]],5,FALSE)</f>
        <v>303.62390968866492</v>
      </c>
      <c r="L4474" s="16">
        <f ca="1">J4474*Table3[[#This Row],[QUANTITY]]</f>
        <v>480</v>
      </c>
      <c r="M4474" s="16">
        <f ca="1">K4474*Table3[[#This Row],[QUANTITY]]*(1-Table3[[#This Row],[DISCOUNT %]])</f>
        <v>2382.3206671957637</v>
      </c>
      <c r="N4474" s="3">
        <f>DAY(Table3[[#This Row],[DATE]])</f>
        <v>31</v>
      </c>
      <c r="O4474" s="3" t="str">
        <f>TEXT(Table3[[#This Row],[DATE]],"mmm")</f>
        <v>Mar</v>
      </c>
      <c r="P4474" s="3">
        <f>YEAR(Table3[[#This Row],[DATE]])</f>
        <v>2033</v>
      </c>
    </row>
    <row r="4475" spans="1:16" x14ac:dyDescent="0.3">
      <c r="A4475" s="6">
        <v>48670</v>
      </c>
      <c r="B4475" s="7" t="s">
        <v>1330</v>
      </c>
      <c r="C4475" s="9">
        <f t="shared" ca="1" si="138"/>
        <v>11</v>
      </c>
      <c r="D4475" s="9" t="s">
        <v>2115</v>
      </c>
      <c r="E4475" s="9" t="s">
        <v>2116</v>
      </c>
      <c r="F4475" s="10">
        <f t="shared" ca="1" si="139"/>
        <v>4.611811376837454E-2</v>
      </c>
      <c r="G4475" s="3" t="str">
        <f>VLOOKUP(Table3[[#This Row],[PRODUCT ID]],Table1[[PRODUCT]:[SELLING PRICE]],1,FALSE)</f>
        <v>Product278</v>
      </c>
      <c r="H4475" s="3" t="str">
        <f>VLOOKUP(Table3[[#This Row],[PRODUCT ID]],Table1[[PRODUCT]:[SELLING PRICE]],2,FALSE)</f>
        <v>Category4</v>
      </c>
      <c r="I4475" s="3" t="str">
        <f>VLOOKUP(Table3[[#This Row],[PRODUCT ID]],Table1[[PRODUCT]:[SELLING PRICE]],3,FALSE)</f>
        <v>Lt</v>
      </c>
      <c r="J4475" s="16">
        <f ca="1">VLOOKUP(Table3[[#This Row],[PRODUCT ID]],Table1[[PRODUCT]:[SELLING PRICE]],4,FALSE)</f>
        <v>232</v>
      </c>
      <c r="K4475" s="16">
        <f ca="1">VLOOKUP(Table3[[#This Row],[PRODUCT ID]],Table1[[PRODUCT]:[SELLING PRICE]],5,FALSE)</f>
        <v>51.732092995137336</v>
      </c>
      <c r="L4475" s="16">
        <f ca="1">J4475*Table3[[#This Row],[QUANTITY]]</f>
        <v>2552</v>
      </c>
      <c r="M4475" s="16">
        <f ca="1">K4475*Table3[[#This Row],[QUANTITY]]*(1-Table3[[#This Row],[DISCOUNT %]])</f>
        <v>542.80937089402619</v>
      </c>
      <c r="N4475" s="3">
        <f>DAY(Table3[[#This Row],[DATE]])</f>
        <v>1</v>
      </c>
      <c r="O4475" s="3" t="str">
        <f>TEXT(Table3[[#This Row],[DATE]],"mmm")</f>
        <v>Apr</v>
      </c>
      <c r="P4475" s="3">
        <f>YEAR(Table3[[#This Row],[DATE]])</f>
        <v>2033</v>
      </c>
    </row>
    <row r="4476" spans="1:16" x14ac:dyDescent="0.3">
      <c r="A4476" s="6">
        <v>48671</v>
      </c>
      <c r="B4476" s="7" t="s">
        <v>1331</v>
      </c>
      <c r="C4476" s="9">
        <f t="shared" ca="1" si="138"/>
        <v>9</v>
      </c>
      <c r="D4476" s="9" t="s">
        <v>2117</v>
      </c>
      <c r="E4476" s="9" t="s">
        <v>2116</v>
      </c>
      <c r="F4476" s="10">
        <f t="shared" ca="1" si="139"/>
        <v>3.6920045370968137E-2</v>
      </c>
      <c r="G4476" s="3" t="str">
        <f>VLOOKUP(Table3[[#This Row],[PRODUCT ID]],Table1[[PRODUCT]:[SELLING PRICE]],1,FALSE)</f>
        <v>Product279</v>
      </c>
      <c r="H4476" s="3" t="str">
        <f>VLOOKUP(Table3[[#This Row],[PRODUCT ID]],Table1[[PRODUCT]:[SELLING PRICE]],2,FALSE)</f>
        <v>Category5</v>
      </c>
      <c r="I4476" s="3" t="str">
        <f>VLOOKUP(Table3[[#This Row],[PRODUCT ID]],Table1[[PRODUCT]:[SELLING PRICE]],3,FALSE)</f>
        <v>Kg</v>
      </c>
      <c r="J4476" s="16">
        <f ca="1">VLOOKUP(Table3[[#This Row],[PRODUCT ID]],Table1[[PRODUCT]:[SELLING PRICE]],4,FALSE)</f>
        <v>13</v>
      </c>
      <c r="K4476" s="16">
        <f ca="1">VLOOKUP(Table3[[#This Row],[PRODUCT ID]],Table1[[PRODUCT]:[SELLING PRICE]],5,FALSE)</f>
        <v>291.43325760468235</v>
      </c>
      <c r="L4476" s="16">
        <f ca="1">J4476*Table3[[#This Row],[QUANTITY]]</f>
        <v>117</v>
      </c>
      <c r="M4476" s="16">
        <f ca="1">K4476*Table3[[#This Row],[QUANTITY]]*(1-Table3[[#This Row],[DISCOUNT %]])</f>
        <v>2526.0617566017759</v>
      </c>
      <c r="N4476" s="3">
        <f>DAY(Table3[[#This Row],[DATE]])</f>
        <v>2</v>
      </c>
      <c r="O4476" s="3" t="str">
        <f>TEXT(Table3[[#This Row],[DATE]],"mmm")</f>
        <v>Apr</v>
      </c>
      <c r="P4476" s="3">
        <f>YEAR(Table3[[#This Row],[DATE]])</f>
        <v>2033</v>
      </c>
    </row>
    <row r="4477" spans="1:16" x14ac:dyDescent="0.3">
      <c r="A4477" s="6">
        <v>48672</v>
      </c>
      <c r="B4477" s="7" t="s">
        <v>1332</v>
      </c>
      <c r="C4477" s="9">
        <f t="shared" ca="1" si="138"/>
        <v>7</v>
      </c>
      <c r="D4477" s="9" t="s">
        <v>2117</v>
      </c>
      <c r="E4477" s="9" t="s">
        <v>2116</v>
      </c>
      <c r="F4477" s="10">
        <f t="shared" ca="1" si="139"/>
        <v>2.8738165682455921E-2</v>
      </c>
      <c r="G4477" s="3" t="str">
        <f>VLOOKUP(Table3[[#This Row],[PRODUCT ID]],Table1[[PRODUCT]:[SELLING PRICE]],1,FALSE)</f>
        <v>Product280</v>
      </c>
      <c r="H4477" s="3" t="str">
        <f>VLOOKUP(Table3[[#This Row],[PRODUCT ID]],Table1[[PRODUCT]:[SELLING PRICE]],2,FALSE)</f>
        <v>Category1</v>
      </c>
      <c r="I4477" s="3" t="str">
        <f>VLOOKUP(Table3[[#This Row],[PRODUCT ID]],Table1[[PRODUCT]:[SELLING PRICE]],3,FALSE)</f>
        <v>Lt</v>
      </c>
      <c r="J4477" s="16">
        <f ca="1">VLOOKUP(Table3[[#This Row],[PRODUCT ID]],Table1[[PRODUCT]:[SELLING PRICE]],4,FALSE)</f>
        <v>50</v>
      </c>
      <c r="K4477" s="16">
        <f ca="1">VLOOKUP(Table3[[#This Row],[PRODUCT ID]],Table1[[PRODUCT]:[SELLING PRICE]],5,FALSE)</f>
        <v>300.21350762598053</v>
      </c>
      <c r="L4477" s="16">
        <f ca="1">J4477*Table3[[#This Row],[QUANTITY]]</f>
        <v>350</v>
      </c>
      <c r="M4477" s="16">
        <f ca="1">K4477*Table3[[#This Row],[QUANTITY]]*(1-Table3[[#This Row],[DISCOUNT %]])</f>
        <v>2041.101454725997</v>
      </c>
      <c r="N4477" s="3">
        <f>DAY(Table3[[#This Row],[DATE]])</f>
        <v>3</v>
      </c>
      <c r="O4477" s="3" t="str">
        <f>TEXT(Table3[[#This Row],[DATE]],"mmm")</f>
        <v>Apr</v>
      </c>
      <c r="P4477" s="3">
        <f>YEAR(Table3[[#This Row],[DATE]])</f>
        <v>2033</v>
      </c>
    </row>
    <row r="4478" spans="1:16" x14ac:dyDescent="0.3">
      <c r="A4478" s="6">
        <v>48673</v>
      </c>
      <c r="B4478" s="7" t="s">
        <v>1333</v>
      </c>
      <c r="C4478" s="9">
        <f t="shared" ca="1" si="138"/>
        <v>11</v>
      </c>
      <c r="D4478" s="9" t="s">
        <v>2116</v>
      </c>
      <c r="E4478" s="9" t="s">
        <v>2116</v>
      </c>
      <c r="F4478" s="10">
        <f t="shared" ca="1" si="139"/>
        <v>7.3946501794471389E-2</v>
      </c>
      <c r="G4478" s="3" t="str">
        <f>VLOOKUP(Table3[[#This Row],[PRODUCT ID]],Table1[[PRODUCT]:[SELLING PRICE]],1,FALSE)</f>
        <v>Product281</v>
      </c>
      <c r="H4478" s="3" t="str">
        <f>VLOOKUP(Table3[[#This Row],[PRODUCT ID]],Table1[[PRODUCT]:[SELLING PRICE]],2,FALSE)</f>
        <v>Category2</v>
      </c>
      <c r="I4478" s="3" t="str">
        <f>VLOOKUP(Table3[[#This Row],[PRODUCT ID]],Table1[[PRODUCT]:[SELLING PRICE]],3,FALSE)</f>
        <v>Ft</v>
      </c>
      <c r="J4478" s="16">
        <f ca="1">VLOOKUP(Table3[[#This Row],[PRODUCT ID]],Table1[[PRODUCT]:[SELLING PRICE]],4,FALSE)</f>
        <v>98</v>
      </c>
      <c r="K4478" s="16">
        <f ca="1">VLOOKUP(Table3[[#This Row],[PRODUCT ID]],Table1[[PRODUCT]:[SELLING PRICE]],5,FALSE)</f>
        <v>192.31615779053274</v>
      </c>
      <c r="L4478" s="16">
        <f ca="1">J4478*Table3[[#This Row],[QUANTITY]]</f>
        <v>1078</v>
      </c>
      <c r="M4478" s="16">
        <f ca="1">K4478*Table3[[#This Row],[QUANTITY]]*(1-Table3[[#This Row],[DISCOUNT %]])</f>
        <v>1959.045557517062</v>
      </c>
      <c r="N4478" s="3">
        <f>DAY(Table3[[#This Row],[DATE]])</f>
        <v>4</v>
      </c>
      <c r="O4478" s="3" t="str">
        <f>TEXT(Table3[[#This Row],[DATE]],"mmm")</f>
        <v>Apr</v>
      </c>
      <c r="P4478" s="3">
        <f>YEAR(Table3[[#This Row],[DATE]])</f>
        <v>2033</v>
      </c>
    </row>
    <row r="4479" spans="1:16" x14ac:dyDescent="0.3">
      <c r="A4479" s="6">
        <v>48674</v>
      </c>
      <c r="B4479" s="7" t="s">
        <v>1334</v>
      </c>
      <c r="C4479" s="9">
        <f t="shared" ca="1" si="138"/>
        <v>5</v>
      </c>
      <c r="D4479" s="9" t="s">
        <v>2116</v>
      </c>
      <c r="E4479" s="9" t="s">
        <v>2116</v>
      </c>
      <c r="F4479" s="10">
        <f t="shared" ca="1" si="139"/>
        <v>2.7017484115462367E-2</v>
      </c>
      <c r="G4479" s="3" t="str">
        <f>VLOOKUP(Table3[[#This Row],[PRODUCT ID]],Table1[[PRODUCT]:[SELLING PRICE]],1,FALSE)</f>
        <v>Product282</v>
      </c>
      <c r="H4479" s="3" t="str">
        <f>VLOOKUP(Table3[[#This Row],[PRODUCT ID]],Table1[[PRODUCT]:[SELLING PRICE]],2,FALSE)</f>
        <v>Category3</v>
      </c>
      <c r="I4479" s="3" t="str">
        <f>VLOOKUP(Table3[[#This Row],[PRODUCT ID]],Table1[[PRODUCT]:[SELLING PRICE]],3,FALSE)</f>
        <v>Kg</v>
      </c>
      <c r="J4479" s="16">
        <f ca="1">VLOOKUP(Table3[[#This Row],[PRODUCT ID]],Table1[[PRODUCT]:[SELLING PRICE]],4,FALSE)</f>
        <v>58</v>
      </c>
      <c r="K4479" s="16">
        <f ca="1">VLOOKUP(Table3[[#This Row],[PRODUCT ID]],Table1[[PRODUCT]:[SELLING PRICE]],5,FALSE)</f>
        <v>144.84846710084543</v>
      </c>
      <c r="L4479" s="16">
        <f ca="1">J4479*Table3[[#This Row],[QUANTITY]]</f>
        <v>290</v>
      </c>
      <c r="M4479" s="16">
        <f ca="1">K4479*Table3[[#This Row],[QUANTITY]]*(1-Table3[[#This Row],[DISCOUNT %]])</f>
        <v>704.67512970899634</v>
      </c>
      <c r="N4479" s="3">
        <f>DAY(Table3[[#This Row],[DATE]])</f>
        <v>5</v>
      </c>
      <c r="O4479" s="3" t="str">
        <f>TEXT(Table3[[#This Row],[DATE]],"mmm")</f>
        <v>Apr</v>
      </c>
      <c r="P4479" s="3">
        <f>YEAR(Table3[[#This Row],[DATE]])</f>
        <v>2033</v>
      </c>
    </row>
    <row r="4480" spans="1:16" x14ac:dyDescent="0.3">
      <c r="A4480" s="6">
        <v>48675</v>
      </c>
      <c r="B4480" s="7" t="s">
        <v>1335</v>
      </c>
      <c r="C4480" s="9">
        <f t="shared" ca="1" si="138"/>
        <v>10</v>
      </c>
      <c r="D4480" s="9" t="s">
        <v>2116</v>
      </c>
      <c r="E4480" s="9" t="s">
        <v>2118</v>
      </c>
      <c r="F4480" s="10">
        <f t="shared" ca="1" si="139"/>
        <v>3.8899196715318024E-2</v>
      </c>
      <c r="G4480" s="3" t="str">
        <f>VLOOKUP(Table3[[#This Row],[PRODUCT ID]],Table1[[PRODUCT]:[SELLING PRICE]],1,FALSE)</f>
        <v>Product283</v>
      </c>
      <c r="H4480" s="3" t="str">
        <f>VLOOKUP(Table3[[#This Row],[PRODUCT ID]],Table1[[PRODUCT]:[SELLING PRICE]],2,FALSE)</f>
        <v>Category4</v>
      </c>
      <c r="I4480" s="3" t="str">
        <f>VLOOKUP(Table3[[#This Row],[PRODUCT ID]],Table1[[PRODUCT]:[SELLING PRICE]],3,FALSE)</f>
        <v>No</v>
      </c>
      <c r="J4480" s="16">
        <f ca="1">VLOOKUP(Table3[[#This Row],[PRODUCT ID]],Table1[[PRODUCT]:[SELLING PRICE]],4,FALSE)</f>
        <v>207</v>
      </c>
      <c r="K4480" s="16">
        <f ca="1">VLOOKUP(Table3[[#This Row],[PRODUCT ID]],Table1[[PRODUCT]:[SELLING PRICE]],5,FALSE)</f>
        <v>49.486091139580964</v>
      </c>
      <c r="L4480" s="16">
        <f ca="1">J4480*Table3[[#This Row],[QUANTITY]]</f>
        <v>2070</v>
      </c>
      <c r="M4480" s="16">
        <f ca="1">K4480*Table3[[#This Row],[QUANTITY]]*(1-Table3[[#This Row],[DISCOUNT %]])</f>
        <v>475.61121945670249</v>
      </c>
      <c r="N4480" s="3">
        <f>DAY(Table3[[#This Row],[DATE]])</f>
        <v>6</v>
      </c>
      <c r="O4480" s="3" t="str">
        <f>TEXT(Table3[[#This Row],[DATE]],"mmm")</f>
        <v>Apr</v>
      </c>
      <c r="P4480" s="3">
        <f>YEAR(Table3[[#This Row],[DATE]])</f>
        <v>2033</v>
      </c>
    </row>
    <row r="4481" spans="1:16" x14ac:dyDescent="0.3">
      <c r="A4481" s="6">
        <v>48676</v>
      </c>
      <c r="B4481" s="7" t="s">
        <v>1336</v>
      </c>
      <c r="C4481" s="9">
        <f t="shared" ca="1" si="138"/>
        <v>2</v>
      </c>
      <c r="D4481" s="9" t="s">
        <v>2116</v>
      </c>
      <c r="E4481" s="9" t="s">
        <v>2118</v>
      </c>
      <c r="F4481" s="10">
        <f t="shared" ca="1" si="139"/>
        <v>1.0004376112538772E-2</v>
      </c>
      <c r="G4481" s="3" t="str">
        <f>VLOOKUP(Table3[[#This Row],[PRODUCT ID]],Table1[[PRODUCT]:[SELLING PRICE]],1,FALSE)</f>
        <v>Product284</v>
      </c>
      <c r="H4481" s="3" t="str">
        <f>VLOOKUP(Table3[[#This Row],[PRODUCT ID]],Table1[[PRODUCT]:[SELLING PRICE]],2,FALSE)</f>
        <v>Category5</v>
      </c>
      <c r="I4481" s="3" t="str">
        <f>VLOOKUP(Table3[[#This Row],[PRODUCT ID]],Table1[[PRODUCT]:[SELLING PRICE]],3,FALSE)</f>
        <v>No</v>
      </c>
      <c r="J4481" s="16">
        <f ca="1">VLOOKUP(Table3[[#This Row],[PRODUCT ID]],Table1[[PRODUCT]:[SELLING PRICE]],4,FALSE)</f>
        <v>247</v>
      </c>
      <c r="K4481" s="16">
        <f ca="1">VLOOKUP(Table3[[#This Row],[PRODUCT ID]],Table1[[PRODUCT]:[SELLING PRICE]],5,FALSE)</f>
        <v>200.30433779433952</v>
      </c>
      <c r="L4481" s="16">
        <f ca="1">J4481*Table3[[#This Row],[QUANTITY]]</f>
        <v>494</v>
      </c>
      <c r="M4481" s="16">
        <f ca="1">K4481*Table3[[#This Row],[QUANTITY]]*(1-Table3[[#This Row],[DISCOUNT %]])</f>
        <v>396.60083572414385</v>
      </c>
      <c r="N4481" s="3">
        <f>DAY(Table3[[#This Row],[DATE]])</f>
        <v>7</v>
      </c>
      <c r="O4481" s="3" t="str">
        <f>TEXT(Table3[[#This Row],[DATE]],"mmm")</f>
        <v>Apr</v>
      </c>
      <c r="P4481" s="3">
        <f>YEAR(Table3[[#This Row],[DATE]])</f>
        <v>2033</v>
      </c>
    </row>
    <row r="4482" spans="1:16" x14ac:dyDescent="0.3">
      <c r="A4482" s="6">
        <v>48677</v>
      </c>
      <c r="B4482" s="7" t="s">
        <v>1337</v>
      </c>
      <c r="C4482" s="9">
        <f t="shared" ca="1" si="138"/>
        <v>10</v>
      </c>
      <c r="D4482" s="9" t="s">
        <v>2115</v>
      </c>
      <c r="E4482" s="9" t="s">
        <v>2116</v>
      </c>
      <c r="F4482" s="10">
        <f t="shared" ca="1" si="139"/>
        <v>3.7508340556235087E-2</v>
      </c>
      <c r="G4482" s="3" t="str">
        <f>VLOOKUP(Table3[[#This Row],[PRODUCT ID]],Table1[[PRODUCT]:[SELLING PRICE]],1,FALSE)</f>
        <v>Product285</v>
      </c>
      <c r="H4482" s="3" t="str">
        <f>VLOOKUP(Table3[[#This Row],[PRODUCT ID]],Table1[[PRODUCT]:[SELLING PRICE]],2,FALSE)</f>
        <v>Category1</v>
      </c>
      <c r="I4482" s="3" t="str">
        <f>VLOOKUP(Table3[[#This Row],[PRODUCT ID]],Table1[[PRODUCT]:[SELLING PRICE]],3,FALSE)</f>
        <v>Ft</v>
      </c>
      <c r="J4482" s="16">
        <f ca="1">VLOOKUP(Table3[[#This Row],[PRODUCT ID]],Table1[[PRODUCT]:[SELLING PRICE]],4,FALSE)</f>
        <v>23</v>
      </c>
      <c r="K4482" s="16">
        <f ca="1">VLOOKUP(Table3[[#This Row],[PRODUCT ID]],Table1[[PRODUCT]:[SELLING PRICE]],5,FALSE)</f>
        <v>89.731043222429165</v>
      </c>
      <c r="L4482" s="16">
        <f ca="1">J4482*Table3[[#This Row],[QUANTITY]]</f>
        <v>230</v>
      </c>
      <c r="M4482" s="16">
        <f ca="1">K4482*Table3[[#This Row],[QUANTITY]]*(1-Table3[[#This Row],[DISCOUNT %]])</f>
        <v>863.65380694776036</v>
      </c>
      <c r="N4482" s="3">
        <f>DAY(Table3[[#This Row],[DATE]])</f>
        <v>8</v>
      </c>
      <c r="O4482" s="3" t="str">
        <f>TEXT(Table3[[#This Row],[DATE]],"mmm")</f>
        <v>Apr</v>
      </c>
      <c r="P4482" s="3">
        <f>YEAR(Table3[[#This Row],[DATE]])</f>
        <v>2033</v>
      </c>
    </row>
    <row r="4483" spans="1:16" x14ac:dyDescent="0.3">
      <c r="A4483" s="6">
        <v>48678</v>
      </c>
      <c r="B4483" s="7" t="s">
        <v>1338</v>
      </c>
      <c r="C4483" s="9">
        <f t="shared" ref="C4483:C4546" ca="1" si="140">RANDBETWEEN(1,15)</f>
        <v>12</v>
      </c>
      <c r="D4483" s="9" t="s">
        <v>2116</v>
      </c>
      <c r="E4483" s="9" t="s">
        <v>2116</v>
      </c>
      <c r="F4483" s="10">
        <f t="shared" ref="F4483:F4546" ca="1" si="141">RAND()*(0.1)</f>
        <v>4.266422199875719E-3</v>
      </c>
      <c r="G4483" s="3" t="str">
        <f>VLOOKUP(Table3[[#This Row],[PRODUCT ID]],Table1[[PRODUCT]:[SELLING PRICE]],1,FALSE)</f>
        <v>Product286</v>
      </c>
      <c r="H4483" s="3" t="str">
        <f>VLOOKUP(Table3[[#This Row],[PRODUCT ID]],Table1[[PRODUCT]:[SELLING PRICE]],2,FALSE)</f>
        <v>Category2</v>
      </c>
      <c r="I4483" s="3" t="str">
        <f>VLOOKUP(Table3[[#This Row],[PRODUCT ID]],Table1[[PRODUCT]:[SELLING PRICE]],3,FALSE)</f>
        <v>No</v>
      </c>
      <c r="J4483" s="16">
        <f ca="1">VLOOKUP(Table3[[#This Row],[PRODUCT ID]],Table1[[PRODUCT]:[SELLING PRICE]],4,FALSE)</f>
        <v>212</v>
      </c>
      <c r="K4483" s="16">
        <f ca="1">VLOOKUP(Table3[[#This Row],[PRODUCT ID]],Table1[[PRODUCT]:[SELLING PRICE]],5,FALSE)</f>
        <v>122.43738959458243</v>
      </c>
      <c r="L4483" s="16">
        <f ca="1">J4483*Table3[[#This Row],[QUANTITY]]</f>
        <v>2544</v>
      </c>
      <c r="M4483" s="16">
        <f ca="1">K4483*Table3[[#This Row],[QUANTITY]]*(1-Table3[[#This Row],[DISCOUNT %]])</f>
        <v>1462.9802399702551</v>
      </c>
      <c r="N4483" s="3">
        <f>DAY(Table3[[#This Row],[DATE]])</f>
        <v>9</v>
      </c>
      <c r="O4483" s="3" t="str">
        <f>TEXT(Table3[[#This Row],[DATE]],"mmm")</f>
        <v>Apr</v>
      </c>
      <c r="P4483" s="3">
        <f>YEAR(Table3[[#This Row],[DATE]])</f>
        <v>2033</v>
      </c>
    </row>
    <row r="4484" spans="1:16" x14ac:dyDescent="0.3">
      <c r="A4484" s="6">
        <v>48679</v>
      </c>
      <c r="B4484" s="7" t="s">
        <v>1339</v>
      </c>
      <c r="C4484" s="9">
        <f t="shared" ca="1" si="140"/>
        <v>11</v>
      </c>
      <c r="D4484" s="9" t="s">
        <v>2117</v>
      </c>
      <c r="E4484" s="9" t="s">
        <v>2116</v>
      </c>
      <c r="F4484" s="10">
        <f t="shared" ca="1" si="141"/>
        <v>8.4253481631440433E-2</v>
      </c>
      <c r="G4484" s="3" t="str">
        <f>VLOOKUP(Table3[[#This Row],[PRODUCT ID]],Table1[[PRODUCT]:[SELLING PRICE]],1,FALSE)</f>
        <v>Product287</v>
      </c>
      <c r="H4484" s="3" t="str">
        <f>VLOOKUP(Table3[[#This Row],[PRODUCT ID]],Table1[[PRODUCT]:[SELLING PRICE]],2,FALSE)</f>
        <v>Category3</v>
      </c>
      <c r="I4484" s="3" t="str">
        <f>VLOOKUP(Table3[[#This Row],[PRODUCT ID]],Table1[[PRODUCT]:[SELLING PRICE]],3,FALSE)</f>
        <v>Kg</v>
      </c>
      <c r="J4484" s="16">
        <f ca="1">VLOOKUP(Table3[[#This Row],[PRODUCT ID]],Table1[[PRODUCT]:[SELLING PRICE]],4,FALSE)</f>
        <v>141</v>
      </c>
      <c r="K4484" s="16">
        <f ca="1">VLOOKUP(Table3[[#This Row],[PRODUCT ID]],Table1[[PRODUCT]:[SELLING PRICE]],5,FALSE)</f>
        <v>195.90889886958979</v>
      </c>
      <c r="L4484" s="16">
        <f ca="1">J4484*Table3[[#This Row],[QUANTITY]]</f>
        <v>1551</v>
      </c>
      <c r="M4484" s="16">
        <f ca="1">K4484*Table3[[#This Row],[QUANTITY]]*(1-Table3[[#This Row],[DISCOUNT %]])</f>
        <v>1973.4318126296962</v>
      </c>
      <c r="N4484" s="3">
        <f>DAY(Table3[[#This Row],[DATE]])</f>
        <v>10</v>
      </c>
      <c r="O4484" s="3" t="str">
        <f>TEXT(Table3[[#This Row],[DATE]],"mmm")</f>
        <v>Apr</v>
      </c>
      <c r="P4484" s="3">
        <f>YEAR(Table3[[#This Row],[DATE]])</f>
        <v>2033</v>
      </c>
    </row>
    <row r="4485" spans="1:16" x14ac:dyDescent="0.3">
      <c r="A4485" s="6">
        <v>48680</v>
      </c>
      <c r="B4485" s="7" t="s">
        <v>1340</v>
      </c>
      <c r="C4485" s="9">
        <f t="shared" ca="1" si="140"/>
        <v>14</v>
      </c>
      <c r="D4485" s="9" t="s">
        <v>2115</v>
      </c>
      <c r="E4485" s="9" t="s">
        <v>2116</v>
      </c>
      <c r="F4485" s="10">
        <f t="shared" ca="1" si="141"/>
        <v>1.4890832570753899E-2</v>
      </c>
      <c r="G4485" s="3" t="str">
        <f>VLOOKUP(Table3[[#This Row],[PRODUCT ID]],Table1[[PRODUCT]:[SELLING PRICE]],1,FALSE)</f>
        <v>Product288</v>
      </c>
      <c r="H4485" s="3" t="str">
        <f>VLOOKUP(Table3[[#This Row],[PRODUCT ID]],Table1[[PRODUCT]:[SELLING PRICE]],2,FALSE)</f>
        <v>Category4</v>
      </c>
      <c r="I4485" s="3" t="str">
        <f>VLOOKUP(Table3[[#This Row],[PRODUCT ID]],Table1[[PRODUCT]:[SELLING PRICE]],3,FALSE)</f>
        <v>Kg</v>
      </c>
      <c r="J4485" s="16">
        <f ca="1">VLOOKUP(Table3[[#This Row],[PRODUCT ID]],Table1[[PRODUCT]:[SELLING PRICE]],4,FALSE)</f>
        <v>102</v>
      </c>
      <c r="K4485" s="16">
        <f ca="1">VLOOKUP(Table3[[#This Row],[PRODUCT ID]],Table1[[PRODUCT]:[SELLING PRICE]],5,FALSE)</f>
        <v>214.63476113733665</v>
      </c>
      <c r="L4485" s="16">
        <f ca="1">J4485*Table3[[#This Row],[QUANTITY]]</f>
        <v>1428</v>
      </c>
      <c r="M4485" s="16">
        <f ca="1">K4485*Table3[[#This Row],[QUANTITY]]*(1-Table3[[#This Row],[DISCOUNT %]])</f>
        <v>2960.1413918352755</v>
      </c>
      <c r="N4485" s="3">
        <f>DAY(Table3[[#This Row],[DATE]])</f>
        <v>11</v>
      </c>
      <c r="O4485" s="3" t="str">
        <f>TEXT(Table3[[#This Row],[DATE]],"mmm")</f>
        <v>Apr</v>
      </c>
      <c r="P4485" s="3">
        <f>YEAR(Table3[[#This Row],[DATE]])</f>
        <v>2033</v>
      </c>
    </row>
    <row r="4486" spans="1:16" x14ac:dyDescent="0.3">
      <c r="A4486" s="6">
        <v>48681</v>
      </c>
      <c r="B4486" s="7" t="s">
        <v>1341</v>
      </c>
      <c r="C4486" s="9">
        <f t="shared" ca="1" si="140"/>
        <v>6</v>
      </c>
      <c r="D4486" s="9" t="s">
        <v>2115</v>
      </c>
      <c r="E4486" s="9" t="s">
        <v>2118</v>
      </c>
      <c r="F4486" s="10">
        <f t="shared" ca="1" si="141"/>
        <v>2.6521419077742636E-2</v>
      </c>
      <c r="G4486" s="3" t="str">
        <f>VLOOKUP(Table3[[#This Row],[PRODUCT ID]],Table1[[PRODUCT]:[SELLING PRICE]],1,FALSE)</f>
        <v>Product289</v>
      </c>
      <c r="H4486" s="3" t="str">
        <f>VLOOKUP(Table3[[#This Row],[PRODUCT ID]],Table1[[PRODUCT]:[SELLING PRICE]],2,FALSE)</f>
        <v>Category1</v>
      </c>
      <c r="I4486" s="3" t="str">
        <f>VLOOKUP(Table3[[#This Row],[PRODUCT ID]],Table1[[PRODUCT]:[SELLING PRICE]],3,FALSE)</f>
        <v>Lt</v>
      </c>
      <c r="J4486" s="16">
        <f ca="1">VLOOKUP(Table3[[#This Row],[PRODUCT ID]],Table1[[PRODUCT]:[SELLING PRICE]],4,FALSE)</f>
        <v>163</v>
      </c>
      <c r="K4486" s="16">
        <f ca="1">VLOOKUP(Table3[[#This Row],[PRODUCT ID]],Table1[[PRODUCT]:[SELLING PRICE]],5,FALSE)</f>
        <v>267.9867701017472</v>
      </c>
      <c r="L4486" s="16">
        <f ca="1">J4486*Table3[[#This Row],[QUANTITY]]</f>
        <v>978</v>
      </c>
      <c r="M4486" s="16">
        <f ca="1">K4486*Table3[[#This Row],[QUANTITY]]*(1-Table3[[#This Row],[DISCOUNT %]])</f>
        <v>1565.2762839875286</v>
      </c>
      <c r="N4486" s="3">
        <f>DAY(Table3[[#This Row],[DATE]])</f>
        <v>12</v>
      </c>
      <c r="O4486" s="3" t="str">
        <f>TEXT(Table3[[#This Row],[DATE]],"mmm")</f>
        <v>Apr</v>
      </c>
      <c r="P4486" s="3">
        <f>YEAR(Table3[[#This Row],[DATE]])</f>
        <v>2033</v>
      </c>
    </row>
    <row r="4487" spans="1:16" x14ac:dyDescent="0.3">
      <c r="A4487" s="6">
        <v>48682</v>
      </c>
      <c r="B4487" s="7" t="s">
        <v>1342</v>
      </c>
      <c r="C4487" s="9">
        <f t="shared" ca="1" si="140"/>
        <v>7</v>
      </c>
      <c r="D4487" s="9" t="s">
        <v>2115</v>
      </c>
      <c r="E4487" s="9" t="s">
        <v>2116</v>
      </c>
      <c r="F4487" s="10">
        <f t="shared" ca="1" si="141"/>
        <v>2.1537642015680425E-3</v>
      </c>
      <c r="G4487" s="3" t="str">
        <f>VLOOKUP(Table3[[#This Row],[PRODUCT ID]],Table1[[PRODUCT]:[SELLING PRICE]],1,FALSE)</f>
        <v>Product290</v>
      </c>
      <c r="H4487" s="3" t="str">
        <f>VLOOKUP(Table3[[#This Row],[PRODUCT ID]],Table1[[PRODUCT]:[SELLING PRICE]],2,FALSE)</f>
        <v>Category2</v>
      </c>
      <c r="I4487" s="3" t="str">
        <f>VLOOKUP(Table3[[#This Row],[PRODUCT ID]],Table1[[PRODUCT]:[SELLING PRICE]],3,FALSE)</f>
        <v>Kg</v>
      </c>
      <c r="J4487" s="16">
        <f ca="1">VLOOKUP(Table3[[#This Row],[PRODUCT ID]],Table1[[PRODUCT]:[SELLING PRICE]],4,FALSE)</f>
        <v>55</v>
      </c>
      <c r="K4487" s="16">
        <f ca="1">VLOOKUP(Table3[[#This Row],[PRODUCT ID]],Table1[[PRODUCT]:[SELLING PRICE]],5,FALSE)</f>
        <v>308.01553049553809</v>
      </c>
      <c r="L4487" s="16">
        <f ca="1">J4487*Table3[[#This Row],[QUANTITY]]</f>
        <v>385</v>
      </c>
      <c r="M4487" s="16">
        <f ca="1">K4487*Table3[[#This Row],[QUANTITY]]*(1-Table3[[#This Row],[DISCOUNT %]])</f>
        <v>2151.4649637070088</v>
      </c>
      <c r="N4487" s="3">
        <f>DAY(Table3[[#This Row],[DATE]])</f>
        <v>13</v>
      </c>
      <c r="O4487" s="3" t="str">
        <f>TEXT(Table3[[#This Row],[DATE]],"mmm")</f>
        <v>Apr</v>
      </c>
      <c r="P4487" s="3">
        <f>YEAR(Table3[[#This Row],[DATE]])</f>
        <v>2033</v>
      </c>
    </row>
    <row r="4488" spans="1:16" x14ac:dyDescent="0.3">
      <c r="A4488" s="6">
        <v>48683</v>
      </c>
      <c r="B4488" s="7" t="s">
        <v>1343</v>
      </c>
      <c r="C4488" s="9">
        <f t="shared" ca="1" si="140"/>
        <v>4</v>
      </c>
      <c r="D4488" s="9" t="s">
        <v>2116</v>
      </c>
      <c r="E4488" s="9" t="s">
        <v>2116</v>
      </c>
      <c r="F4488" s="10">
        <f t="shared" ca="1" si="141"/>
        <v>6.5514724877366428E-3</v>
      </c>
      <c r="G4488" s="3" t="str">
        <f>VLOOKUP(Table3[[#This Row],[PRODUCT ID]],Table1[[PRODUCT]:[SELLING PRICE]],1,FALSE)</f>
        <v>Product291</v>
      </c>
      <c r="H4488" s="3" t="str">
        <f>VLOOKUP(Table3[[#This Row],[PRODUCT ID]],Table1[[PRODUCT]:[SELLING PRICE]],2,FALSE)</f>
        <v>Category3</v>
      </c>
      <c r="I4488" s="3" t="str">
        <f>VLOOKUP(Table3[[#This Row],[PRODUCT ID]],Table1[[PRODUCT]:[SELLING PRICE]],3,FALSE)</f>
        <v>Lt</v>
      </c>
      <c r="J4488" s="16">
        <f ca="1">VLOOKUP(Table3[[#This Row],[PRODUCT ID]],Table1[[PRODUCT]:[SELLING PRICE]],4,FALSE)</f>
        <v>57</v>
      </c>
      <c r="K4488" s="16">
        <f ca="1">VLOOKUP(Table3[[#This Row],[PRODUCT ID]],Table1[[PRODUCT]:[SELLING PRICE]],5,FALSE)</f>
        <v>160.76107279266179</v>
      </c>
      <c r="L4488" s="16">
        <f ca="1">J4488*Table3[[#This Row],[QUANTITY]]</f>
        <v>228</v>
      </c>
      <c r="M4488" s="16">
        <f ca="1">K4488*Table3[[#This Row],[QUANTITY]]*(1-Table3[[#This Row],[DISCOUNT %]])</f>
        <v>638.8314041886465</v>
      </c>
      <c r="N4488" s="3">
        <f>DAY(Table3[[#This Row],[DATE]])</f>
        <v>14</v>
      </c>
      <c r="O4488" s="3" t="str">
        <f>TEXT(Table3[[#This Row],[DATE]],"mmm")</f>
        <v>Apr</v>
      </c>
      <c r="P4488" s="3">
        <f>YEAR(Table3[[#This Row],[DATE]])</f>
        <v>2033</v>
      </c>
    </row>
    <row r="4489" spans="1:16" x14ac:dyDescent="0.3">
      <c r="A4489" s="6">
        <v>48684</v>
      </c>
      <c r="B4489" s="7" t="s">
        <v>1344</v>
      </c>
      <c r="C4489" s="9">
        <f t="shared" ca="1" si="140"/>
        <v>15</v>
      </c>
      <c r="D4489" s="9" t="s">
        <v>2116</v>
      </c>
      <c r="E4489" s="9" t="s">
        <v>2116</v>
      </c>
      <c r="F4489" s="10">
        <f t="shared" ca="1" si="141"/>
        <v>1.0945594114304536E-2</v>
      </c>
      <c r="G4489" s="3" t="str">
        <f>VLOOKUP(Table3[[#This Row],[PRODUCT ID]],Table1[[PRODUCT]:[SELLING PRICE]],1,FALSE)</f>
        <v>Product292</v>
      </c>
      <c r="H4489" s="3" t="str">
        <f>VLOOKUP(Table3[[#This Row],[PRODUCT ID]],Table1[[PRODUCT]:[SELLING PRICE]],2,FALSE)</f>
        <v>Category4</v>
      </c>
      <c r="I4489" s="3" t="str">
        <f>VLOOKUP(Table3[[#This Row],[PRODUCT ID]],Table1[[PRODUCT]:[SELLING PRICE]],3,FALSE)</f>
        <v>Ft</v>
      </c>
      <c r="J4489" s="16">
        <f ca="1">VLOOKUP(Table3[[#This Row],[PRODUCT ID]],Table1[[PRODUCT]:[SELLING PRICE]],4,FALSE)</f>
        <v>157</v>
      </c>
      <c r="K4489" s="16">
        <f ca="1">VLOOKUP(Table3[[#This Row],[PRODUCT ID]],Table1[[PRODUCT]:[SELLING PRICE]],5,FALSE)</f>
        <v>69.169995893164739</v>
      </c>
      <c r="L4489" s="16">
        <f ca="1">J4489*Table3[[#This Row],[QUANTITY]]</f>
        <v>2355</v>
      </c>
      <c r="M4489" s="16">
        <f ca="1">K4489*Table3[[#This Row],[QUANTITY]]*(1-Table3[[#This Row],[DISCOUNT %]])</f>
        <v>1026.1933378984509</v>
      </c>
      <c r="N4489" s="3">
        <f>DAY(Table3[[#This Row],[DATE]])</f>
        <v>15</v>
      </c>
      <c r="O4489" s="3" t="str">
        <f>TEXT(Table3[[#This Row],[DATE]],"mmm")</f>
        <v>Apr</v>
      </c>
      <c r="P4489" s="3">
        <f>YEAR(Table3[[#This Row],[DATE]])</f>
        <v>2033</v>
      </c>
    </row>
    <row r="4490" spans="1:16" x14ac:dyDescent="0.3">
      <c r="A4490" s="6">
        <v>48685</v>
      </c>
      <c r="B4490" s="7" t="s">
        <v>1345</v>
      </c>
      <c r="C4490" s="9">
        <f t="shared" ca="1" si="140"/>
        <v>7</v>
      </c>
      <c r="D4490" s="9" t="s">
        <v>2116</v>
      </c>
      <c r="E4490" s="9" t="s">
        <v>2116</v>
      </c>
      <c r="F4490" s="10">
        <f t="shared" ca="1" si="141"/>
        <v>8.6991227254142808E-2</v>
      </c>
      <c r="G4490" s="3" t="str">
        <f>VLOOKUP(Table3[[#This Row],[PRODUCT ID]],Table1[[PRODUCT]:[SELLING PRICE]],1,FALSE)</f>
        <v>Product293</v>
      </c>
      <c r="H4490" s="3" t="str">
        <f>VLOOKUP(Table3[[#This Row],[PRODUCT ID]],Table1[[PRODUCT]:[SELLING PRICE]],2,FALSE)</f>
        <v>Category5</v>
      </c>
      <c r="I4490" s="3" t="str">
        <f>VLOOKUP(Table3[[#This Row],[PRODUCT ID]],Table1[[PRODUCT]:[SELLING PRICE]],3,FALSE)</f>
        <v>Kg</v>
      </c>
      <c r="J4490" s="16">
        <f ca="1">VLOOKUP(Table3[[#This Row],[PRODUCT ID]],Table1[[PRODUCT]:[SELLING PRICE]],4,FALSE)</f>
        <v>154</v>
      </c>
      <c r="K4490" s="16">
        <f ca="1">VLOOKUP(Table3[[#This Row],[PRODUCT ID]],Table1[[PRODUCT]:[SELLING PRICE]],5,FALSE)</f>
        <v>254.70296095990525</v>
      </c>
      <c r="L4490" s="16">
        <f ca="1">J4490*Table3[[#This Row],[QUANTITY]]</f>
        <v>1078</v>
      </c>
      <c r="M4490" s="16">
        <f ca="1">K4490*Table3[[#This Row],[QUANTITY]]*(1-Table3[[#This Row],[DISCOUNT %]])</f>
        <v>1627.8222646051736</v>
      </c>
      <c r="N4490" s="3">
        <f>DAY(Table3[[#This Row],[DATE]])</f>
        <v>16</v>
      </c>
      <c r="O4490" s="3" t="str">
        <f>TEXT(Table3[[#This Row],[DATE]],"mmm")</f>
        <v>Apr</v>
      </c>
      <c r="P4490" s="3">
        <f>YEAR(Table3[[#This Row],[DATE]])</f>
        <v>2033</v>
      </c>
    </row>
    <row r="4491" spans="1:16" x14ac:dyDescent="0.3">
      <c r="A4491" s="6">
        <v>48686</v>
      </c>
      <c r="B4491" s="7" t="s">
        <v>1346</v>
      </c>
      <c r="C4491" s="9">
        <f t="shared" ca="1" si="140"/>
        <v>12</v>
      </c>
      <c r="D4491" s="9" t="s">
        <v>2115</v>
      </c>
      <c r="E4491" s="9" t="s">
        <v>2116</v>
      </c>
      <c r="F4491" s="10">
        <f t="shared" ca="1" si="141"/>
        <v>7.4029557841718649E-2</v>
      </c>
      <c r="G4491" s="3" t="str">
        <f>VLOOKUP(Table3[[#This Row],[PRODUCT ID]],Table1[[PRODUCT]:[SELLING PRICE]],1,FALSE)</f>
        <v>Product294</v>
      </c>
      <c r="H4491" s="3" t="str">
        <f>VLOOKUP(Table3[[#This Row],[PRODUCT ID]],Table1[[PRODUCT]:[SELLING PRICE]],2,FALSE)</f>
        <v>Category1</v>
      </c>
      <c r="I4491" s="3" t="str">
        <f>VLOOKUP(Table3[[#This Row],[PRODUCT ID]],Table1[[PRODUCT]:[SELLING PRICE]],3,FALSE)</f>
        <v>No</v>
      </c>
      <c r="J4491" s="16">
        <f ca="1">VLOOKUP(Table3[[#This Row],[PRODUCT ID]],Table1[[PRODUCT]:[SELLING PRICE]],4,FALSE)</f>
        <v>242</v>
      </c>
      <c r="K4491" s="16">
        <f ca="1">VLOOKUP(Table3[[#This Row],[PRODUCT ID]],Table1[[PRODUCT]:[SELLING PRICE]],5,FALSE)</f>
        <v>68.235740328435014</v>
      </c>
      <c r="L4491" s="16">
        <f ca="1">J4491*Table3[[#This Row],[QUANTITY]]</f>
        <v>2904</v>
      </c>
      <c r="M4491" s="16">
        <f ca="1">K4491*Table3[[#This Row],[QUANTITY]]*(1-Table3[[#This Row],[DISCOUNT %]])</f>
        <v>758.21134371502376</v>
      </c>
      <c r="N4491" s="3">
        <f>DAY(Table3[[#This Row],[DATE]])</f>
        <v>17</v>
      </c>
      <c r="O4491" s="3" t="str">
        <f>TEXT(Table3[[#This Row],[DATE]],"mmm")</f>
        <v>Apr</v>
      </c>
      <c r="P4491" s="3">
        <f>YEAR(Table3[[#This Row],[DATE]])</f>
        <v>2033</v>
      </c>
    </row>
    <row r="4492" spans="1:16" x14ac:dyDescent="0.3">
      <c r="A4492" s="6">
        <v>48687</v>
      </c>
      <c r="B4492" s="7" t="s">
        <v>1347</v>
      </c>
      <c r="C4492" s="9">
        <f t="shared" ca="1" si="140"/>
        <v>4</v>
      </c>
      <c r="D4492" s="9" t="s">
        <v>2117</v>
      </c>
      <c r="E4492" s="9" t="s">
        <v>2118</v>
      </c>
      <c r="F4492" s="10">
        <f t="shared" ca="1" si="141"/>
        <v>4.2235330867271353E-2</v>
      </c>
      <c r="G4492" s="3" t="str">
        <f>VLOOKUP(Table3[[#This Row],[PRODUCT ID]],Table1[[PRODUCT]:[SELLING PRICE]],1,FALSE)</f>
        <v>Product295</v>
      </c>
      <c r="H4492" s="3" t="str">
        <f>VLOOKUP(Table3[[#This Row],[PRODUCT ID]],Table1[[PRODUCT]:[SELLING PRICE]],2,FALSE)</f>
        <v>Category2</v>
      </c>
      <c r="I4492" s="3" t="str">
        <f>VLOOKUP(Table3[[#This Row],[PRODUCT ID]],Table1[[PRODUCT]:[SELLING PRICE]],3,FALSE)</f>
        <v>No</v>
      </c>
      <c r="J4492" s="16">
        <f ca="1">VLOOKUP(Table3[[#This Row],[PRODUCT ID]],Table1[[PRODUCT]:[SELLING PRICE]],4,FALSE)</f>
        <v>36</v>
      </c>
      <c r="K4492" s="16">
        <f ca="1">VLOOKUP(Table3[[#This Row],[PRODUCT ID]],Table1[[PRODUCT]:[SELLING PRICE]],5,FALSE)</f>
        <v>125.64644108565078</v>
      </c>
      <c r="L4492" s="16">
        <f ca="1">J4492*Table3[[#This Row],[QUANTITY]]</f>
        <v>144</v>
      </c>
      <c r="M4492" s="16">
        <f ca="1">K4492*Table3[[#This Row],[QUANTITY]]*(1-Table3[[#This Row],[DISCOUNT %]])</f>
        <v>481.35888829641277</v>
      </c>
      <c r="N4492" s="3">
        <f>DAY(Table3[[#This Row],[DATE]])</f>
        <v>18</v>
      </c>
      <c r="O4492" s="3" t="str">
        <f>TEXT(Table3[[#This Row],[DATE]],"mmm")</f>
        <v>Apr</v>
      </c>
      <c r="P4492" s="3">
        <f>YEAR(Table3[[#This Row],[DATE]])</f>
        <v>2033</v>
      </c>
    </row>
    <row r="4493" spans="1:16" x14ac:dyDescent="0.3">
      <c r="A4493" s="6">
        <v>48688</v>
      </c>
      <c r="B4493" s="7" t="s">
        <v>1348</v>
      </c>
      <c r="C4493" s="9">
        <f t="shared" ca="1" si="140"/>
        <v>13</v>
      </c>
      <c r="D4493" s="9" t="s">
        <v>2117</v>
      </c>
      <c r="E4493" s="9" t="s">
        <v>2118</v>
      </c>
      <c r="F4493" s="10">
        <f t="shared" ca="1" si="141"/>
        <v>2.6143242679382894E-2</v>
      </c>
      <c r="G4493" s="3" t="str">
        <f>VLOOKUP(Table3[[#This Row],[PRODUCT ID]],Table1[[PRODUCT]:[SELLING PRICE]],1,FALSE)</f>
        <v>Product296</v>
      </c>
      <c r="H4493" s="3" t="str">
        <f>VLOOKUP(Table3[[#This Row],[PRODUCT ID]],Table1[[PRODUCT]:[SELLING PRICE]],2,FALSE)</f>
        <v>Category3</v>
      </c>
      <c r="I4493" s="3" t="str">
        <f>VLOOKUP(Table3[[#This Row],[PRODUCT ID]],Table1[[PRODUCT]:[SELLING PRICE]],3,FALSE)</f>
        <v>Ft</v>
      </c>
      <c r="J4493" s="16">
        <f ca="1">VLOOKUP(Table3[[#This Row],[PRODUCT ID]],Table1[[PRODUCT]:[SELLING PRICE]],4,FALSE)</f>
        <v>29</v>
      </c>
      <c r="K4493" s="16">
        <f ca="1">VLOOKUP(Table3[[#This Row],[PRODUCT ID]],Table1[[PRODUCT]:[SELLING PRICE]],5,FALSE)</f>
        <v>307.08370406391714</v>
      </c>
      <c r="L4493" s="16">
        <f ca="1">J4493*Table3[[#This Row],[QUANTITY]]</f>
        <v>377</v>
      </c>
      <c r="M4493" s="16">
        <f ca="1">K4493*Table3[[#This Row],[QUANTITY]]*(1-Table3[[#This Row],[DISCOUNT %]])</f>
        <v>3887.722023453975</v>
      </c>
      <c r="N4493" s="3">
        <f>DAY(Table3[[#This Row],[DATE]])</f>
        <v>19</v>
      </c>
      <c r="O4493" s="3" t="str">
        <f>TEXT(Table3[[#This Row],[DATE]],"mmm")</f>
        <v>Apr</v>
      </c>
      <c r="P4493" s="3">
        <f>YEAR(Table3[[#This Row],[DATE]])</f>
        <v>2033</v>
      </c>
    </row>
    <row r="4494" spans="1:16" x14ac:dyDescent="0.3">
      <c r="A4494" s="6">
        <v>48689</v>
      </c>
      <c r="B4494" s="7" t="s">
        <v>1349</v>
      </c>
      <c r="C4494" s="9">
        <f t="shared" ca="1" si="140"/>
        <v>14</v>
      </c>
      <c r="D4494" s="9" t="s">
        <v>2116</v>
      </c>
      <c r="E4494" s="9" t="s">
        <v>2116</v>
      </c>
      <c r="F4494" s="10">
        <f t="shared" ca="1" si="141"/>
        <v>9.0201080623026453E-2</v>
      </c>
      <c r="G4494" s="3" t="str">
        <f>VLOOKUP(Table3[[#This Row],[PRODUCT ID]],Table1[[PRODUCT]:[SELLING PRICE]],1,FALSE)</f>
        <v>Product297</v>
      </c>
      <c r="H4494" s="3" t="str">
        <f>VLOOKUP(Table3[[#This Row],[PRODUCT ID]],Table1[[PRODUCT]:[SELLING PRICE]],2,FALSE)</f>
        <v>Category4</v>
      </c>
      <c r="I4494" s="3" t="str">
        <f>VLOOKUP(Table3[[#This Row],[PRODUCT ID]],Table1[[PRODUCT]:[SELLING PRICE]],3,FALSE)</f>
        <v>No</v>
      </c>
      <c r="J4494" s="16">
        <f ca="1">VLOOKUP(Table3[[#This Row],[PRODUCT ID]],Table1[[PRODUCT]:[SELLING PRICE]],4,FALSE)</f>
        <v>77</v>
      </c>
      <c r="K4494" s="16">
        <f ca="1">VLOOKUP(Table3[[#This Row],[PRODUCT ID]],Table1[[PRODUCT]:[SELLING PRICE]],5,FALSE)</f>
        <v>74.673762245883864</v>
      </c>
      <c r="L4494" s="16">
        <f ca="1">J4494*Table3[[#This Row],[QUANTITY]]</f>
        <v>1078</v>
      </c>
      <c r="M4494" s="16">
        <f ca="1">K4494*Table3[[#This Row],[QUANTITY]]*(1-Table3[[#This Row],[DISCOUNT %]])</f>
        <v>951.13351475965464</v>
      </c>
      <c r="N4494" s="3">
        <f>DAY(Table3[[#This Row],[DATE]])</f>
        <v>20</v>
      </c>
      <c r="O4494" s="3" t="str">
        <f>TEXT(Table3[[#This Row],[DATE]],"mmm")</f>
        <v>Apr</v>
      </c>
      <c r="P4494" s="3">
        <f>YEAR(Table3[[#This Row],[DATE]])</f>
        <v>2033</v>
      </c>
    </row>
    <row r="4495" spans="1:16" x14ac:dyDescent="0.3">
      <c r="A4495" s="6">
        <v>48690</v>
      </c>
      <c r="B4495" s="7" t="s">
        <v>1350</v>
      </c>
      <c r="C4495" s="9">
        <f t="shared" ca="1" si="140"/>
        <v>2</v>
      </c>
      <c r="D4495" s="9" t="s">
        <v>2116</v>
      </c>
      <c r="E4495" s="9" t="s">
        <v>2116</v>
      </c>
      <c r="F4495" s="10">
        <f t="shared" ca="1" si="141"/>
        <v>9.6527158945137734E-2</v>
      </c>
      <c r="G4495" s="3" t="str">
        <f>VLOOKUP(Table3[[#This Row],[PRODUCT ID]],Table1[[PRODUCT]:[SELLING PRICE]],1,FALSE)</f>
        <v>Product298</v>
      </c>
      <c r="H4495" s="3" t="str">
        <f>VLOOKUP(Table3[[#This Row],[PRODUCT ID]],Table1[[PRODUCT]:[SELLING PRICE]],2,FALSE)</f>
        <v>Category5</v>
      </c>
      <c r="I4495" s="3" t="str">
        <f>VLOOKUP(Table3[[#This Row],[PRODUCT ID]],Table1[[PRODUCT]:[SELLING PRICE]],3,FALSE)</f>
        <v>Kg</v>
      </c>
      <c r="J4495" s="16">
        <f ca="1">VLOOKUP(Table3[[#This Row],[PRODUCT ID]],Table1[[PRODUCT]:[SELLING PRICE]],4,FALSE)</f>
        <v>198</v>
      </c>
      <c r="K4495" s="16">
        <f ca="1">VLOOKUP(Table3[[#This Row],[PRODUCT ID]],Table1[[PRODUCT]:[SELLING PRICE]],5,FALSE)</f>
        <v>67.879310668282471</v>
      </c>
      <c r="L4495" s="16">
        <f ca="1">J4495*Table3[[#This Row],[QUANTITY]]</f>
        <v>396</v>
      </c>
      <c r="M4495" s="16">
        <f ca="1">K4495*Table3[[#This Row],[QUANTITY]]*(1-Table3[[#This Row],[DISCOUNT %]])</f>
        <v>122.65422731663757</v>
      </c>
      <c r="N4495" s="3">
        <f>DAY(Table3[[#This Row],[DATE]])</f>
        <v>21</v>
      </c>
      <c r="O4495" s="3" t="str">
        <f>TEXT(Table3[[#This Row],[DATE]],"mmm")</f>
        <v>Apr</v>
      </c>
      <c r="P4495" s="3">
        <f>YEAR(Table3[[#This Row],[DATE]])</f>
        <v>2033</v>
      </c>
    </row>
    <row r="4496" spans="1:16" x14ac:dyDescent="0.3">
      <c r="A4496" s="6">
        <v>48691</v>
      </c>
      <c r="B4496" s="7" t="s">
        <v>1351</v>
      </c>
      <c r="C4496" s="9">
        <f t="shared" ca="1" si="140"/>
        <v>1</v>
      </c>
      <c r="D4496" s="9" t="s">
        <v>2116</v>
      </c>
      <c r="E4496" s="9" t="s">
        <v>2116</v>
      </c>
      <c r="F4496" s="10">
        <f t="shared" ca="1" si="141"/>
        <v>2.7369868287156207E-2</v>
      </c>
      <c r="G4496" s="3" t="str">
        <f>VLOOKUP(Table3[[#This Row],[PRODUCT ID]],Table1[[PRODUCT]:[SELLING PRICE]],1,FALSE)</f>
        <v>Product299</v>
      </c>
      <c r="H4496" s="3" t="str">
        <f>VLOOKUP(Table3[[#This Row],[PRODUCT ID]],Table1[[PRODUCT]:[SELLING PRICE]],2,FALSE)</f>
        <v>Category1</v>
      </c>
      <c r="I4496" s="3" t="str">
        <f>VLOOKUP(Table3[[#This Row],[PRODUCT ID]],Table1[[PRODUCT]:[SELLING PRICE]],3,FALSE)</f>
        <v>Kg</v>
      </c>
      <c r="J4496" s="16">
        <f ca="1">VLOOKUP(Table3[[#This Row],[PRODUCT ID]],Table1[[PRODUCT]:[SELLING PRICE]],4,FALSE)</f>
        <v>15</v>
      </c>
      <c r="K4496" s="16">
        <f ca="1">VLOOKUP(Table3[[#This Row],[PRODUCT ID]],Table1[[PRODUCT]:[SELLING PRICE]],5,FALSE)</f>
        <v>43.335675005788879</v>
      </c>
      <c r="L4496" s="16">
        <f ca="1">J4496*Table3[[#This Row],[QUANTITY]]</f>
        <v>15</v>
      </c>
      <c r="M4496" s="16">
        <f ca="1">K4496*Table3[[#This Row],[QUANTITY]]*(1-Table3[[#This Row],[DISCOUNT %]])</f>
        <v>42.149583288745433</v>
      </c>
      <c r="N4496" s="3">
        <f>DAY(Table3[[#This Row],[DATE]])</f>
        <v>22</v>
      </c>
      <c r="O4496" s="3" t="str">
        <f>TEXT(Table3[[#This Row],[DATE]],"mmm")</f>
        <v>Apr</v>
      </c>
      <c r="P4496" s="3">
        <f>YEAR(Table3[[#This Row],[DATE]])</f>
        <v>2033</v>
      </c>
    </row>
    <row r="4497" spans="1:16" x14ac:dyDescent="0.3">
      <c r="A4497" s="6">
        <v>48692</v>
      </c>
      <c r="B4497" s="7" t="s">
        <v>1352</v>
      </c>
      <c r="C4497" s="9">
        <f t="shared" ca="1" si="140"/>
        <v>9</v>
      </c>
      <c r="D4497" s="9" t="s">
        <v>2116</v>
      </c>
      <c r="E4497" s="9" t="s">
        <v>2116</v>
      </c>
      <c r="F4497" s="10">
        <f t="shared" ca="1" si="141"/>
        <v>3.523820171765623E-2</v>
      </c>
      <c r="G4497" s="3" t="str">
        <f>VLOOKUP(Table3[[#This Row],[PRODUCT ID]],Table1[[PRODUCT]:[SELLING PRICE]],1,FALSE)</f>
        <v>Product300</v>
      </c>
      <c r="H4497" s="3" t="str">
        <f>VLOOKUP(Table3[[#This Row],[PRODUCT ID]],Table1[[PRODUCT]:[SELLING PRICE]],2,FALSE)</f>
        <v>Category2</v>
      </c>
      <c r="I4497" s="3" t="str">
        <f>VLOOKUP(Table3[[#This Row],[PRODUCT ID]],Table1[[PRODUCT]:[SELLING PRICE]],3,FALSE)</f>
        <v>Lt</v>
      </c>
      <c r="J4497" s="16">
        <f ca="1">VLOOKUP(Table3[[#This Row],[PRODUCT ID]],Table1[[PRODUCT]:[SELLING PRICE]],4,FALSE)</f>
        <v>28</v>
      </c>
      <c r="K4497" s="16">
        <f ca="1">VLOOKUP(Table3[[#This Row],[PRODUCT ID]],Table1[[PRODUCT]:[SELLING PRICE]],5,FALSE)</f>
        <v>106.79262470069787</v>
      </c>
      <c r="L4497" s="16">
        <f ca="1">J4497*Table3[[#This Row],[QUANTITY]]</f>
        <v>252</v>
      </c>
      <c r="M4497" s="16">
        <f ca="1">K4497*Table3[[#This Row],[QUANTITY]]*(1-Table3[[#This Row],[DISCOUNT %]])</f>
        <v>927.26500184583051</v>
      </c>
      <c r="N4497" s="3">
        <f>DAY(Table3[[#This Row],[DATE]])</f>
        <v>23</v>
      </c>
      <c r="O4497" s="3" t="str">
        <f>TEXT(Table3[[#This Row],[DATE]],"mmm")</f>
        <v>Apr</v>
      </c>
      <c r="P4497" s="3">
        <f>YEAR(Table3[[#This Row],[DATE]])</f>
        <v>2033</v>
      </c>
    </row>
    <row r="4498" spans="1:16" x14ac:dyDescent="0.3">
      <c r="A4498" s="6">
        <v>48693</v>
      </c>
      <c r="B4498" s="7" t="s">
        <v>1353</v>
      </c>
      <c r="C4498" s="9">
        <f t="shared" ca="1" si="140"/>
        <v>12</v>
      </c>
      <c r="D4498" s="9" t="s">
        <v>2115</v>
      </c>
      <c r="E4498" s="9" t="s">
        <v>2118</v>
      </c>
      <c r="F4498" s="10">
        <f t="shared" ca="1" si="141"/>
        <v>8.2524265888569051E-2</v>
      </c>
      <c r="G4498" s="3" t="str">
        <f>VLOOKUP(Table3[[#This Row],[PRODUCT ID]],Table1[[PRODUCT]:[SELLING PRICE]],1,FALSE)</f>
        <v>Product301</v>
      </c>
      <c r="H4498" s="3" t="str">
        <f>VLOOKUP(Table3[[#This Row],[PRODUCT ID]],Table1[[PRODUCT]:[SELLING PRICE]],2,FALSE)</f>
        <v>Category3</v>
      </c>
      <c r="I4498" s="3" t="str">
        <f>VLOOKUP(Table3[[#This Row],[PRODUCT ID]],Table1[[PRODUCT]:[SELLING PRICE]],3,FALSE)</f>
        <v>Kg</v>
      </c>
      <c r="J4498" s="16">
        <f ca="1">VLOOKUP(Table3[[#This Row],[PRODUCT ID]],Table1[[PRODUCT]:[SELLING PRICE]],4,FALSE)</f>
        <v>247</v>
      </c>
      <c r="K4498" s="16">
        <f ca="1">VLOOKUP(Table3[[#This Row],[PRODUCT ID]],Table1[[PRODUCT]:[SELLING PRICE]],5,FALSE)</f>
        <v>87.750979976690644</v>
      </c>
      <c r="L4498" s="16">
        <f ca="1">J4498*Table3[[#This Row],[QUANTITY]]</f>
        <v>2964</v>
      </c>
      <c r="M4498" s="16">
        <f ca="1">K4498*Table3[[#This Row],[QUANTITY]]*(1-Table3[[#This Row],[DISCOUNT %]])</f>
        <v>966.11273727734067</v>
      </c>
      <c r="N4498" s="3">
        <f>DAY(Table3[[#This Row],[DATE]])</f>
        <v>24</v>
      </c>
      <c r="O4498" s="3" t="str">
        <f>TEXT(Table3[[#This Row],[DATE]],"mmm")</f>
        <v>Apr</v>
      </c>
      <c r="P4498" s="3">
        <f>YEAR(Table3[[#This Row],[DATE]])</f>
        <v>2033</v>
      </c>
    </row>
    <row r="4499" spans="1:16" x14ac:dyDescent="0.3">
      <c r="A4499" s="6">
        <v>48694</v>
      </c>
      <c r="B4499" s="7" t="s">
        <v>1354</v>
      </c>
      <c r="C4499" s="9">
        <f t="shared" ca="1" si="140"/>
        <v>5</v>
      </c>
      <c r="D4499" s="9" t="s">
        <v>2116</v>
      </c>
      <c r="E4499" s="9" t="s">
        <v>2116</v>
      </c>
      <c r="F4499" s="10">
        <f t="shared" ca="1" si="141"/>
        <v>2.9923135573366455E-3</v>
      </c>
      <c r="G4499" s="3" t="str">
        <f>VLOOKUP(Table3[[#This Row],[PRODUCT ID]],Table1[[PRODUCT]:[SELLING PRICE]],1,FALSE)</f>
        <v>Product302</v>
      </c>
      <c r="H4499" s="3" t="str">
        <f>VLOOKUP(Table3[[#This Row],[PRODUCT ID]],Table1[[PRODUCT]:[SELLING PRICE]],2,FALSE)</f>
        <v>Category4</v>
      </c>
      <c r="I4499" s="3" t="str">
        <f>VLOOKUP(Table3[[#This Row],[PRODUCT ID]],Table1[[PRODUCT]:[SELLING PRICE]],3,FALSE)</f>
        <v>Lt</v>
      </c>
      <c r="J4499" s="16">
        <f ca="1">VLOOKUP(Table3[[#This Row],[PRODUCT ID]],Table1[[PRODUCT]:[SELLING PRICE]],4,FALSE)</f>
        <v>24</v>
      </c>
      <c r="K4499" s="16">
        <f ca="1">VLOOKUP(Table3[[#This Row],[PRODUCT ID]],Table1[[PRODUCT]:[SELLING PRICE]],5,FALSE)</f>
        <v>49.389533626981333</v>
      </c>
      <c r="L4499" s="16">
        <f ca="1">J4499*Table3[[#This Row],[QUANTITY]]</f>
        <v>120</v>
      </c>
      <c r="M4499" s="16">
        <f ca="1">K4499*Table3[[#This Row],[QUANTITY]]*(1-Table3[[#This Row],[DISCOUNT %]])</f>
        <v>246.20872327959393</v>
      </c>
      <c r="N4499" s="3">
        <f>DAY(Table3[[#This Row],[DATE]])</f>
        <v>25</v>
      </c>
      <c r="O4499" s="3" t="str">
        <f>TEXT(Table3[[#This Row],[DATE]],"mmm")</f>
        <v>Apr</v>
      </c>
      <c r="P4499" s="3">
        <f>YEAR(Table3[[#This Row],[DATE]])</f>
        <v>2033</v>
      </c>
    </row>
    <row r="4500" spans="1:16" x14ac:dyDescent="0.3">
      <c r="A4500" s="6">
        <v>48695</v>
      </c>
      <c r="B4500" s="7" t="s">
        <v>1355</v>
      </c>
      <c r="C4500" s="9">
        <f t="shared" ca="1" si="140"/>
        <v>14</v>
      </c>
      <c r="D4500" s="9" t="s">
        <v>2117</v>
      </c>
      <c r="E4500" s="9" t="s">
        <v>2116</v>
      </c>
      <c r="F4500" s="10">
        <f t="shared" ca="1" si="141"/>
        <v>6.5865708782443896E-2</v>
      </c>
      <c r="G4500" s="3" t="str">
        <f>VLOOKUP(Table3[[#This Row],[PRODUCT ID]],Table1[[PRODUCT]:[SELLING PRICE]],1,FALSE)</f>
        <v>Product303</v>
      </c>
      <c r="H4500" s="3" t="str">
        <f>VLOOKUP(Table3[[#This Row],[PRODUCT ID]],Table1[[PRODUCT]:[SELLING PRICE]],2,FALSE)</f>
        <v>Category5</v>
      </c>
      <c r="I4500" s="3" t="str">
        <f>VLOOKUP(Table3[[#This Row],[PRODUCT ID]],Table1[[PRODUCT]:[SELLING PRICE]],3,FALSE)</f>
        <v>Ft</v>
      </c>
      <c r="J4500" s="16">
        <f ca="1">VLOOKUP(Table3[[#This Row],[PRODUCT ID]],Table1[[PRODUCT]:[SELLING PRICE]],4,FALSE)</f>
        <v>15</v>
      </c>
      <c r="K4500" s="16">
        <f ca="1">VLOOKUP(Table3[[#This Row],[PRODUCT ID]],Table1[[PRODUCT]:[SELLING PRICE]],5,FALSE)</f>
        <v>248.86566443478185</v>
      </c>
      <c r="L4500" s="16">
        <f ca="1">J4500*Table3[[#This Row],[QUANTITY]]</f>
        <v>210</v>
      </c>
      <c r="M4500" s="16">
        <f ca="1">K4500*Table3[[#This Row],[QUANTITY]]*(1-Table3[[#This Row],[DISCOUNT %]])</f>
        <v>3254.6353147723953</v>
      </c>
      <c r="N4500" s="3">
        <f>DAY(Table3[[#This Row],[DATE]])</f>
        <v>26</v>
      </c>
      <c r="O4500" s="3" t="str">
        <f>TEXT(Table3[[#This Row],[DATE]],"mmm")</f>
        <v>Apr</v>
      </c>
      <c r="P4500" s="3">
        <f>YEAR(Table3[[#This Row],[DATE]])</f>
        <v>2033</v>
      </c>
    </row>
    <row r="4501" spans="1:16" x14ac:dyDescent="0.3">
      <c r="A4501" s="6">
        <v>48696</v>
      </c>
      <c r="B4501" s="7" t="s">
        <v>1356</v>
      </c>
      <c r="C4501" s="9">
        <f t="shared" ca="1" si="140"/>
        <v>5</v>
      </c>
      <c r="D4501" s="9" t="s">
        <v>2115</v>
      </c>
      <c r="E4501" s="9" t="s">
        <v>2116</v>
      </c>
      <c r="F4501" s="10">
        <f t="shared" ca="1" si="141"/>
        <v>8.5507683119983871E-2</v>
      </c>
      <c r="G4501" s="3" t="str">
        <f>VLOOKUP(Table3[[#This Row],[PRODUCT ID]],Table1[[PRODUCT]:[SELLING PRICE]],1,FALSE)</f>
        <v>Product304</v>
      </c>
      <c r="H4501" s="3" t="str">
        <f>VLOOKUP(Table3[[#This Row],[PRODUCT ID]],Table1[[PRODUCT]:[SELLING PRICE]],2,FALSE)</f>
        <v>Category1</v>
      </c>
      <c r="I4501" s="3" t="str">
        <f>VLOOKUP(Table3[[#This Row],[PRODUCT ID]],Table1[[PRODUCT]:[SELLING PRICE]],3,FALSE)</f>
        <v>Kg</v>
      </c>
      <c r="J4501" s="16">
        <f ca="1">VLOOKUP(Table3[[#This Row],[PRODUCT ID]],Table1[[PRODUCT]:[SELLING PRICE]],4,FALSE)</f>
        <v>240</v>
      </c>
      <c r="K4501" s="16">
        <f ca="1">VLOOKUP(Table3[[#This Row],[PRODUCT ID]],Table1[[PRODUCT]:[SELLING PRICE]],5,FALSE)</f>
        <v>58.432663802580812</v>
      </c>
      <c r="L4501" s="16">
        <f ca="1">J4501*Table3[[#This Row],[QUANTITY]]</f>
        <v>1200</v>
      </c>
      <c r="M4501" s="16">
        <f ca="1">K4501*Table3[[#This Row],[QUANTITY]]*(1-Table3[[#This Row],[DISCOUNT %]])</f>
        <v>267.18111051146593</v>
      </c>
      <c r="N4501" s="3">
        <f>DAY(Table3[[#This Row],[DATE]])</f>
        <v>27</v>
      </c>
      <c r="O4501" s="3" t="str">
        <f>TEXT(Table3[[#This Row],[DATE]],"mmm")</f>
        <v>Apr</v>
      </c>
      <c r="P4501" s="3">
        <f>YEAR(Table3[[#This Row],[DATE]])</f>
        <v>2033</v>
      </c>
    </row>
    <row r="4502" spans="1:16" x14ac:dyDescent="0.3">
      <c r="A4502" s="6">
        <v>48697</v>
      </c>
      <c r="B4502" s="7" t="s">
        <v>1357</v>
      </c>
      <c r="C4502" s="9">
        <f t="shared" ca="1" si="140"/>
        <v>14</v>
      </c>
      <c r="D4502" s="9" t="s">
        <v>2115</v>
      </c>
      <c r="E4502" s="9" t="s">
        <v>2116</v>
      </c>
      <c r="F4502" s="10">
        <f t="shared" ca="1" si="141"/>
        <v>9.9807941587123125E-2</v>
      </c>
      <c r="G4502" s="3" t="str">
        <f>VLOOKUP(Table3[[#This Row],[PRODUCT ID]],Table1[[PRODUCT]:[SELLING PRICE]],1,FALSE)</f>
        <v>Product305</v>
      </c>
      <c r="H4502" s="3" t="str">
        <f>VLOOKUP(Table3[[#This Row],[PRODUCT ID]],Table1[[PRODUCT]:[SELLING PRICE]],2,FALSE)</f>
        <v>Category2</v>
      </c>
      <c r="I4502" s="3" t="str">
        <f>VLOOKUP(Table3[[#This Row],[PRODUCT ID]],Table1[[PRODUCT]:[SELLING PRICE]],3,FALSE)</f>
        <v>No</v>
      </c>
      <c r="J4502" s="16">
        <f ca="1">VLOOKUP(Table3[[#This Row],[PRODUCT ID]],Table1[[PRODUCT]:[SELLING PRICE]],4,FALSE)</f>
        <v>162</v>
      </c>
      <c r="K4502" s="16">
        <f ca="1">VLOOKUP(Table3[[#This Row],[PRODUCT ID]],Table1[[PRODUCT]:[SELLING PRICE]],5,FALSE)</f>
        <v>50.299507482008949</v>
      </c>
      <c r="L4502" s="16">
        <f ca="1">J4502*Table3[[#This Row],[QUANTITY]]</f>
        <v>2268</v>
      </c>
      <c r="M4502" s="16">
        <f ca="1">K4502*Table3[[#This Row],[QUANTITY]]*(1-Table3[[#This Row],[DISCOUNT %]])</f>
        <v>633.90904048336949</v>
      </c>
      <c r="N4502" s="3">
        <f>DAY(Table3[[#This Row],[DATE]])</f>
        <v>28</v>
      </c>
      <c r="O4502" s="3" t="str">
        <f>TEXT(Table3[[#This Row],[DATE]],"mmm")</f>
        <v>Apr</v>
      </c>
      <c r="P4502" s="3">
        <f>YEAR(Table3[[#This Row],[DATE]])</f>
        <v>2033</v>
      </c>
    </row>
    <row r="4503" spans="1:16" x14ac:dyDescent="0.3">
      <c r="A4503" s="6">
        <v>48698</v>
      </c>
      <c r="B4503" s="7" t="s">
        <v>1358</v>
      </c>
      <c r="C4503" s="9">
        <f t="shared" ca="1" si="140"/>
        <v>7</v>
      </c>
      <c r="D4503" s="9" t="s">
        <v>2115</v>
      </c>
      <c r="E4503" s="9" t="s">
        <v>2116</v>
      </c>
      <c r="F4503" s="10">
        <f t="shared" ca="1" si="141"/>
        <v>3.402147299511412E-2</v>
      </c>
      <c r="G4503" s="3" t="str">
        <f>VLOOKUP(Table3[[#This Row],[PRODUCT ID]],Table1[[PRODUCT]:[SELLING PRICE]],1,FALSE)</f>
        <v>Product306</v>
      </c>
      <c r="H4503" s="3" t="str">
        <f>VLOOKUP(Table3[[#This Row],[PRODUCT ID]],Table1[[PRODUCT]:[SELLING PRICE]],2,FALSE)</f>
        <v>Category3</v>
      </c>
      <c r="I4503" s="3" t="str">
        <f>VLOOKUP(Table3[[#This Row],[PRODUCT ID]],Table1[[PRODUCT]:[SELLING PRICE]],3,FALSE)</f>
        <v>No</v>
      </c>
      <c r="J4503" s="16">
        <f ca="1">VLOOKUP(Table3[[#This Row],[PRODUCT ID]],Table1[[PRODUCT]:[SELLING PRICE]],4,FALSE)</f>
        <v>206</v>
      </c>
      <c r="K4503" s="16">
        <f ca="1">VLOOKUP(Table3[[#This Row],[PRODUCT ID]],Table1[[PRODUCT]:[SELLING PRICE]],5,FALSE)</f>
        <v>199.02314319636599</v>
      </c>
      <c r="L4503" s="16">
        <f ca="1">J4503*Table3[[#This Row],[QUANTITY]]</f>
        <v>1442</v>
      </c>
      <c r="M4503" s="16">
        <f ca="1">K4503*Table3[[#This Row],[QUANTITY]]*(1-Table3[[#This Row],[DISCOUNT %]])</f>
        <v>1345.7645789329567</v>
      </c>
      <c r="N4503" s="3">
        <f>DAY(Table3[[#This Row],[DATE]])</f>
        <v>29</v>
      </c>
      <c r="O4503" s="3" t="str">
        <f>TEXT(Table3[[#This Row],[DATE]],"mmm")</f>
        <v>Apr</v>
      </c>
      <c r="P4503" s="3">
        <f>YEAR(Table3[[#This Row],[DATE]])</f>
        <v>2033</v>
      </c>
    </row>
    <row r="4504" spans="1:16" x14ac:dyDescent="0.3">
      <c r="A4504" s="6">
        <v>48699</v>
      </c>
      <c r="B4504" s="7" t="s">
        <v>1359</v>
      </c>
      <c r="C4504" s="9">
        <f t="shared" ca="1" si="140"/>
        <v>11</v>
      </c>
      <c r="D4504" s="9" t="s">
        <v>2116</v>
      </c>
      <c r="E4504" s="9" t="s">
        <v>2118</v>
      </c>
      <c r="F4504" s="10">
        <f t="shared" ca="1" si="141"/>
        <v>1.6213663738460973E-2</v>
      </c>
      <c r="G4504" s="3" t="str">
        <f>VLOOKUP(Table3[[#This Row],[PRODUCT ID]],Table1[[PRODUCT]:[SELLING PRICE]],1,FALSE)</f>
        <v>Product307</v>
      </c>
      <c r="H4504" s="3" t="str">
        <f>VLOOKUP(Table3[[#This Row],[PRODUCT ID]],Table1[[PRODUCT]:[SELLING PRICE]],2,FALSE)</f>
        <v>Category4</v>
      </c>
      <c r="I4504" s="3" t="str">
        <f>VLOOKUP(Table3[[#This Row],[PRODUCT ID]],Table1[[PRODUCT]:[SELLING PRICE]],3,FALSE)</f>
        <v>Ft</v>
      </c>
      <c r="J4504" s="16">
        <f ca="1">VLOOKUP(Table3[[#This Row],[PRODUCT ID]],Table1[[PRODUCT]:[SELLING PRICE]],4,FALSE)</f>
        <v>29</v>
      </c>
      <c r="K4504" s="16">
        <f ca="1">VLOOKUP(Table3[[#This Row],[PRODUCT ID]],Table1[[PRODUCT]:[SELLING PRICE]],5,FALSE)</f>
        <v>185.71672229854039</v>
      </c>
      <c r="L4504" s="16">
        <f ca="1">J4504*Table3[[#This Row],[QUANTITY]]</f>
        <v>319</v>
      </c>
      <c r="M4504" s="16">
        <f ca="1">K4504*Table3[[#This Row],[QUANTITY]]*(1-Table3[[#This Row],[DISCOUNT %]])</f>
        <v>2009.7613119384098</v>
      </c>
      <c r="N4504" s="3">
        <f>DAY(Table3[[#This Row],[DATE]])</f>
        <v>30</v>
      </c>
      <c r="O4504" s="3" t="str">
        <f>TEXT(Table3[[#This Row],[DATE]],"mmm")</f>
        <v>Apr</v>
      </c>
      <c r="P4504" s="3">
        <f>YEAR(Table3[[#This Row],[DATE]])</f>
        <v>2033</v>
      </c>
    </row>
    <row r="4505" spans="1:16" x14ac:dyDescent="0.3">
      <c r="A4505" s="6">
        <v>48700</v>
      </c>
      <c r="B4505" s="7" t="s">
        <v>1360</v>
      </c>
      <c r="C4505" s="9">
        <f t="shared" ca="1" si="140"/>
        <v>8</v>
      </c>
      <c r="D4505" s="9" t="s">
        <v>2116</v>
      </c>
      <c r="E4505" s="9" t="s">
        <v>2118</v>
      </c>
      <c r="F4505" s="10">
        <f t="shared" ca="1" si="141"/>
        <v>2.879437297634535E-2</v>
      </c>
      <c r="G4505" s="3" t="str">
        <f>VLOOKUP(Table3[[#This Row],[PRODUCT ID]],Table1[[PRODUCT]:[SELLING PRICE]],1,FALSE)</f>
        <v>Product308</v>
      </c>
      <c r="H4505" s="3" t="str">
        <f>VLOOKUP(Table3[[#This Row],[PRODUCT ID]],Table1[[PRODUCT]:[SELLING PRICE]],2,FALSE)</f>
        <v>Category5</v>
      </c>
      <c r="I4505" s="3" t="str">
        <f>VLOOKUP(Table3[[#This Row],[PRODUCT ID]],Table1[[PRODUCT]:[SELLING PRICE]],3,FALSE)</f>
        <v>No</v>
      </c>
      <c r="J4505" s="16">
        <f ca="1">VLOOKUP(Table3[[#This Row],[PRODUCT ID]],Table1[[PRODUCT]:[SELLING PRICE]],4,FALSE)</f>
        <v>15</v>
      </c>
      <c r="K4505" s="16">
        <f ca="1">VLOOKUP(Table3[[#This Row],[PRODUCT ID]],Table1[[PRODUCT]:[SELLING PRICE]],5,FALSE)</f>
        <v>96.872214221055856</v>
      </c>
      <c r="L4505" s="16">
        <f ca="1">J4505*Table3[[#This Row],[QUANTITY]]</f>
        <v>120</v>
      </c>
      <c r="M4505" s="16">
        <f ca="1">K4505*Table3[[#This Row],[QUANTITY]]*(1-Table3[[#This Row],[DISCOUNT %]])</f>
        <v>752.66271642984282</v>
      </c>
      <c r="N4505" s="3">
        <f>DAY(Table3[[#This Row],[DATE]])</f>
        <v>1</v>
      </c>
      <c r="O4505" s="3" t="str">
        <f>TEXT(Table3[[#This Row],[DATE]],"mmm")</f>
        <v>May</v>
      </c>
      <c r="P4505" s="3">
        <f>YEAR(Table3[[#This Row],[DATE]])</f>
        <v>2033</v>
      </c>
    </row>
    <row r="4506" spans="1:16" x14ac:dyDescent="0.3">
      <c r="A4506" s="6">
        <v>48701</v>
      </c>
      <c r="B4506" s="7" t="s">
        <v>1361</v>
      </c>
      <c r="C4506" s="9">
        <f t="shared" ca="1" si="140"/>
        <v>10</v>
      </c>
      <c r="D4506" s="9" t="s">
        <v>2116</v>
      </c>
      <c r="E4506" s="9" t="s">
        <v>2116</v>
      </c>
      <c r="F4506" s="10">
        <f t="shared" ca="1" si="141"/>
        <v>3.9253966957218972E-2</v>
      </c>
      <c r="G4506" s="3" t="str">
        <f>VLOOKUP(Table3[[#This Row],[PRODUCT ID]],Table1[[PRODUCT]:[SELLING PRICE]],1,FALSE)</f>
        <v>Product309</v>
      </c>
      <c r="H4506" s="3" t="str">
        <f>VLOOKUP(Table3[[#This Row],[PRODUCT ID]],Table1[[PRODUCT]:[SELLING PRICE]],2,FALSE)</f>
        <v>Category1</v>
      </c>
      <c r="I4506" s="3" t="str">
        <f>VLOOKUP(Table3[[#This Row],[PRODUCT ID]],Table1[[PRODUCT]:[SELLING PRICE]],3,FALSE)</f>
        <v>Kg</v>
      </c>
      <c r="J4506" s="16">
        <f ca="1">VLOOKUP(Table3[[#This Row],[PRODUCT ID]],Table1[[PRODUCT]:[SELLING PRICE]],4,FALSE)</f>
        <v>199</v>
      </c>
      <c r="K4506" s="16">
        <f ca="1">VLOOKUP(Table3[[#This Row],[PRODUCT ID]],Table1[[PRODUCT]:[SELLING PRICE]],5,FALSE)</f>
        <v>235.71906334814992</v>
      </c>
      <c r="L4506" s="16">
        <f ca="1">J4506*Table3[[#This Row],[QUANTITY]]</f>
        <v>1990</v>
      </c>
      <c r="M4506" s="16">
        <f ca="1">K4506*Table3[[#This Row],[QUANTITY]]*(1-Table3[[#This Row],[DISCOUNT %]])</f>
        <v>2264.6615502429504</v>
      </c>
      <c r="N4506" s="3">
        <f>DAY(Table3[[#This Row],[DATE]])</f>
        <v>2</v>
      </c>
      <c r="O4506" s="3" t="str">
        <f>TEXT(Table3[[#This Row],[DATE]],"mmm")</f>
        <v>May</v>
      </c>
      <c r="P4506" s="3">
        <f>YEAR(Table3[[#This Row],[DATE]])</f>
        <v>2033</v>
      </c>
    </row>
    <row r="4507" spans="1:16" x14ac:dyDescent="0.3">
      <c r="A4507" s="6">
        <v>48702</v>
      </c>
      <c r="B4507" s="7" t="s">
        <v>1362</v>
      </c>
      <c r="C4507" s="9">
        <f t="shared" ca="1" si="140"/>
        <v>6</v>
      </c>
      <c r="D4507" s="9" t="s">
        <v>2115</v>
      </c>
      <c r="E4507" s="9" t="s">
        <v>2116</v>
      </c>
      <c r="F4507" s="10">
        <f t="shared" ca="1" si="141"/>
        <v>8.2765018630195669E-2</v>
      </c>
      <c r="G4507" s="3" t="str">
        <f>VLOOKUP(Table3[[#This Row],[PRODUCT ID]],Table1[[PRODUCT]:[SELLING PRICE]],1,FALSE)</f>
        <v>Product310</v>
      </c>
      <c r="H4507" s="3" t="str">
        <f>VLOOKUP(Table3[[#This Row],[PRODUCT ID]],Table1[[PRODUCT]:[SELLING PRICE]],2,FALSE)</f>
        <v>Category2</v>
      </c>
      <c r="I4507" s="3" t="str">
        <f>VLOOKUP(Table3[[#This Row],[PRODUCT ID]],Table1[[PRODUCT]:[SELLING PRICE]],3,FALSE)</f>
        <v>Kg</v>
      </c>
      <c r="J4507" s="16">
        <f ca="1">VLOOKUP(Table3[[#This Row],[PRODUCT ID]],Table1[[PRODUCT]:[SELLING PRICE]],4,FALSE)</f>
        <v>73</v>
      </c>
      <c r="K4507" s="16">
        <f ca="1">VLOOKUP(Table3[[#This Row],[PRODUCT ID]],Table1[[PRODUCT]:[SELLING PRICE]],5,FALSE)</f>
        <v>137.38378005784344</v>
      </c>
      <c r="L4507" s="16">
        <f ca="1">J4507*Table3[[#This Row],[QUANTITY]]</f>
        <v>438</v>
      </c>
      <c r="M4507" s="16">
        <f ca="1">K4507*Table3[[#This Row],[QUANTITY]]*(1-Table3[[#This Row],[DISCOUNT %]])</f>
        <v>756.07925365121594</v>
      </c>
      <c r="N4507" s="3">
        <f>DAY(Table3[[#This Row],[DATE]])</f>
        <v>3</v>
      </c>
      <c r="O4507" s="3" t="str">
        <f>TEXT(Table3[[#This Row],[DATE]],"mmm")</f>
        <v>May</v>
      </c>
      <c r="P4507" s="3">
        <f>YEAR(Table3[[#This Row],[DATE]])</f>
        <v>2033</v>
      </c>
    </row>
    <row r="4508" spans="1:16" x14ac:dyDescent="0.3">
      <c r="A4508" s="6">
        <v>48703</v>
      </c>
      <c r="B4508" s="7" t="s">
        <v>1363</v>
      </c>
      <c r="C4508" s="9">
        <f t="shared" ca="1" si="140"/>
        <v>7</v>
      </c>
      <c r="D4508" s="9" t="s">
        <v>2117</v>
      </c>
      <c r="E4508" s="9" t="s">
        <v>2116</v>
      </c>
      <c r="F4508" s="10">
        <f t="shared" ca="1" si="141"/>
        <v>3.7139463085968993E-2</v>
      </c>
      <c r="G4508" s="3" t="str">
        <f>VLOOKUP(Table3[[#This Row],[PRODUCT ID]],Table1[[PRODUCT]:[SELLING PRICE]],1,FALSE)</f>
        <v>Product311</v>
      </c>
      <c r="H4508" s="3" t="str">
        <f>VLOOKUP(Table3[[#This Row],[PRODUCT ID]],Table1[[PRODUCT]:[SELLING PRICE]],2,FALSE)</f>
        <v>Category3</v>
      </c>
      <c r="I4508" s="3" t="str">
        <f>VLOOKUP(Table3[[#This Row],[PRODUCT ID]],Table1[[PRODUCT]:[SELLING PRICE]],3,FALSE)</f>
        <v>Lt</v>
      </c>
      <c r="J4508" s="16">
        <f ca="1">VLOOKUP(Table3[[#This Row],[PRODUCT ID]],Table1[[PRODUCT]:[SELLING PRICE]],4,FALSE)</f>
        <v>21</v>
      </c>
      <c r="K4508" s="16">
        <f ca="1">VLOOKUP(Table3[[#This Row],[PRODUCT ID]],Table1[[PRODUCT]:[SELLING PRICE]],5,FALSE)</f>
        <v>52.675250259203565</v>
      </c>
      <c r="L4508" s="16">
        <f ca="1">J4508*Table3[[#This Row],[QUANTITY]]</f>
        <v>147</v>
      </c>
      <c r="M4508" s="16">
        <f ca="1">K4508*Table3[[#This Row],[QUANTITY]]*(1-Table3[[#This Row],[DISCOUNT %]])</f>
        <v>355.03243822660392</v>
      </c>
      <c r="N4508" s="3">
        <f>DAY(Table3[[#This Row],[DATE]])</f>
        <v>4</v>
      </c>
      <c r="O4508" s="3" t="str">
        <f>TEXT(Table3[[#This Row],[DATE]],"mmm")</f>
        <v>May</v>
      </c>
      <c r="P4508" s="3">
        <f>YEAR(Table3[[#This Row],[DATE]])</f>
        <v>2033</v>
      </c>
    </row>
    <row r="4509" spans="1:16" x14ac:dyDescent="0.3">
      <c r="A4509" s="6">
        <v>48704</v>
      </c>
      <c r="B4509" s="7" t="s">
        <v>1364</v>
      </c>
      <c r="C4509" s="9">
        <f t="shared" ca="1" si="140"/>
        <v>9</v>
      </c>
      <c r="D4509" s="9" t="s">
        <v>2117</v>
      </c>
      <c r="E4509" s="9" t="s">
        <v>2116</v>
      </c>
      <c r="F4509" s="10">
        <f t="shared" ca="1" si="141"/>
        <v>1.7535758161017212E-2</v>
      </c>
      <c r="G4509" s="3" t="str">
        <f>VLOOKUP(Table3[[#This Row],[PRODUCT ID]],Table1[[PRODUCT]:[SELLING PRICE]],1,FALSE)</f>
        <v>Product312</v>
      </c>
      <c r="H4509" s="3" t="str">
        <f>VLOOKUP(Table3[[#This Row],[PRODUCT ID]],Table1[[PRODUCT]:[SELLING PRICE]],2,FALSE)</f>
        <v>Category4</v>
      </c>
      <c r="I4509" s="3" t="str">
        <f>VLOOKUP(Table3[[#This Row],[PRODUCT ID]],Table1[[PRODUCT]:[SELLING PRICE]],3,FALSE)</f>
        <v>Kg</v>
      </c>
      <c r="J4509" s="16">
        <f ca="1">VLOOKUP(Table3[[#This Row],[PRODUCT ID]],Table1[[PRODUCT]:[SELLING PRICE]],4,FALSE)</f>
        <v>114</v>
      </c>
      <c r="K4509" s="16">
        <f ca="1">VLOOKUP(Table3[[#This Row],[PRODUCT ID]],Table1[[PRODUCT]:[SELLING PRICE]],5,FALSE)</f>
        <v>67.957248157769186</v>
      </c>
      <c r="L4509" s="16">
        <f ca="1">J4509*Table3[[#This Row],[QUANTITY]]</f>
        <v>1026</v>
      </c>
      <c r="M4509" s="16">
        <f ca="1">K4509*Table3[[#This Row],[QUANTITY]]*(1-Table3[[#This Row],[DISCOUNT %]])</f>
        <v>600.89009659907686</v>
      </c>
      <c r="N4509" s="3">
        <f>DAY(Table3[[#This Row],[DATE]])</f>
        <v>5</v>
      </c>
      <c r="O4509" s="3" t="str">
        <f>TEXT(Table3[[#This Row],[DATE]],"mmm")</f>
        <v>May</v>
      </c>
      <c r="P4509" s="3">
        <f>YEAR(Table3[[#This Row],[DATE]])</f>
        <v>2033</v>
      </c>
    </row>
    <row r="4510" spans="1:16" x14ac:dyDescent="0.3">
      <c r="A4510" s="6">
        <v>48705</v>
      </c>
      <c r="B4510" s="7" t="s">
        <v>1365</v>
      </c>
      <c r="C4510" s="9">
        <f t="shared" ca="1" si="140"/>
        <v>6</v>
      </c>
      <c r="D4510" s="9" t="s">
        <v>2116</v>
      </c>
      <c r="E4510" s="9" t="s">
        <v>2118</v>
      </c>
      <c r="F4510" s="10">
        <f t="shared" ca="1" si="141"/>
        <v>9.6139269231157065E-2</v>
      </c>
      <c r="G4510" s="3" t="str">
        <f>VLOOKUP(Table3[[#This Row],[PRODUCT ID]],Table1[[PRODUCT]:[SELLING PRICE]],1,FALSE)</f>
        <v>Product313</v>
      </c>
      <c r="H4510" s="3" t="str">
        <f>VLOOKUP(Table3[[#This Row],[PRODUCT ID]],Table1[[PRODUCT]:[SELLING PRICE]],2,FALSE)</f>
        <v>Category1</v>
      </c>
      <c r="I4510" s="3" t="str">
        <f>VLOOKUP(Table3[[#This Row],[PRODUCT ID]],Table1[[PRODUCT]:[SELLING PRICE]],3,FALSE)</f>
        <v>Lt</v>
      </c>
      <c r="J4510" s="16">
        <f ca="1">VLOOKUP(Table3[[#This Row],[PRODUCT ID]],Table1[[PRODUCT]:[SELLING PRICE]],4,FALSE)</f>
        <v>110</v>
      </c>
      <c r="K4510" s="16">
        <f ca="1">VLOOKUP(Table3[[#This Row],[PRODUCT ID]],Table1[[PRODUCT]:[SELLING PRICE]],5,FALSE)</f>
        <v>282.07144948750198</v>
      </c>
      <c r="L4510" s="16">
        <f ca="1">J4510*Table3[[#This Row],[QUANTITY]]</f>
        <v>660</v>
      </c>
      <c r="M4510" s="16">
        <f ca="1">K4510*Table3[[#This Row],[QUANTITY]]*(1-Table3[[#This Row],[DISCOUNT %]])</f>
        <v>1529.7198387768019</v>
      </c>
      <c r="N4510" s="3">
        <f>DAY(Table3[[#This Row],[DATE]])</f>
        <v>6</v>
      </c>
      <c r="O4510" s="3" t="str">
        <f>TEXT(Table3[[#This Row],[DATE]],"mmm")</f>
        <v>May</v>
      </c>
      <c r="P4510" s="3">
        <f>YEAR(Table3[[#This Row],[DATE]])</f>
        <v>2033</v>
      </c>
    </row>
    <row r="4511" spans="1:16" x14ac:dyDescent="0.3">
      <c r="A4511" s="6">
        <v>48706</v>
      </c>
      <c r="B4511" s="7" t="s">
        <v>1366</v>
      </c>
      <c r="C4511" s="9">
        <f t="shared" ca="1" si="140"/>
        <v>5</v>
      </c>
      <c r="D4511" s="9" t="s">
        <v>2116</v>
      </c>
      <c r="E4511" s="9" t="s">
        <v>2116</v>
      </c>
      <c r="F4511" s="10">
        <f t="shared" ca="1" si="141"/>
        <v>3.3030217181530798E-2</v>
      </c>
      <c r="G4511" s="3" t="str">
        <f>VLOOKUP(Table3[[#This Row],[PRODUCT ID]],Table1[[PRODUCT]:[SELLING PRICE]],1,FALSE)</f>
        <v>Product314</v>
      </c>
      <c r="H4511" s="3" t="str">
        <f>VLOOKUP(Table3[[#This Row],[PRODUCT ID]],Table1[[PRODUCT]:[SELLING PRICE]],2,FALSE)</f>
        <v>Category2</v>
      </c>
      <c r="I4511" s="3" t="str">
        <f>VLOOKUP(Table3[[#This Row],[PRODUCT ID]],Table1[[PRODUCT]:[SELLING PRICE]],3,FALSE)</f>
        <v>Ft</v>
      </c>
      <c r="J4511" s="16">
        <f ca="1">VLOOKUP(Table3[[#This Row],[PRODUCT ID]],Table1[[PRODUCT]:[SELLING PRICE]],4,FALSE)</f>
        <v>203</v>
      </c>
      <c r="K4511" s="16">
        <f ca="1">VLOOKUP(Table3[[#This Row],[PRODUCT ID]],Table1[[PRODUCT]:[SELLING PRICE]],5,FALSE)</f>
        <v>41.070827392629212</v>
      </c>
      <c r="L4511" s="16">
        <f ca="1">J4511*Table3[[#This Row],[QUANTITY]]</f>
        <v>1015</v>
      </c>
      <c r="M4511" s="16">
        <f ca="1">K4511*Table3[[#This Row],[QUANTITY]]*(1-Table3[[#This Row],[DISCOUNT %]])</f>
        <v>198.57124522012754</v>
      </c>
      <c r="N4511" s="3">
        <f>DAY(Table3[[#This Row],[DATE]])</f>
        <v>7</v>
      </c>
      <c r="O4511" s="3" t="str">
        <f>TEXT(Table3[[#This Row],[DATE]],"mmm")</f>
        <v>May</v>
      </c>
      <c r="P4511" s="3">
        <f>YEAR(Table3[[#This Row],[DATE]])</f>
        <v>2033</v>
      </c>
    </row>
    <row r="4512" spans="1:16" x14ac:dyDescent="0.3">
      <c r="A4512" s="6">
        <v>48707</v>
      </c>
      <c r="B4512" s="7" t="s">
        <v>1367</v>
      </c>
      <c r="C4512" s="9">
        <f t="shared" ca="1" si="140"/>
        <v>11</v>
      </c>
      <c r="D4512" s="9" t="s">
        <v>2116</v>
      </c>
      <c r="E4512" s="9" t="s">
        <v>2116</v>
      </c>
      <c r="F4512" s="10">
        <f t="shared" ca="1" si="141"/>
        <v>2.3842128513136773E-2</v>
      </c>
      <c r="G4512" s="3" t="str">
        <f>VLOOKUP(Table3[[#This Row],[PRODUCT ID]],Table1[[PRODUCT]:[SELLING PRICE]],1,FALSE)</f>
        <v>Product315</v>
      </c>
      <c r="H4512" s="3" t="str">
        <f>VLOOKUP(Table3[[#This Row],[PRODUCT ID]],Table1[[PRODUCT]:[SELLING PRICE]],2,FALSE)</f>
        <v>Category3</v>
      </c>
      <c r="I4512" s="3" t="str">
        <f>VLOOKUP(Table3[[#This Row],[PRODUCT ID]],Table1[[PRODUCT]:[SELLING PRICE]],3,FALSE)</f>
        <v>Kg</v>
      </c>
      <c r="J4512" s="16">
        <f ca="1">VLOOKUP(Table3[[#This Row],[PRODUCT ID]],Table1[[PRODUCT]:[SELLING PRICE]],4,FALSE)</f>
        <v>22</v>
      </c>
      <c r="K4512" s="16">
        <f ca="1">VLOOKUP(Table3[[#This Row],[PRODUCT ID]],Table1[[PRODUCT]:[SELLING PRICE]],5,FALSE)</f>
        <v>188.43548183236697</v>
      </c>
      <c r="L4512" s="16">
        <f ca="1">J4512*Table3[[#This Row],[QUANTITY]]</f>
        <v>242</v>
      </c>
      <c r="M4512" s="16">
        <f ca="1">K4512*Table3[[#This Row],[QUANTITY]]*(1-Table3[[#This Row],[DISCOUNT %]])</f>
        <v>2023.3705674389332</v>
      </c>
      <c r="N4512" s="3">
        <f>DAY(Table3[[#This Row],[DATE]])</f>
        <v>8</v>
      </c>
      <c r="O4512" s="3" t="str">
        <f>TEXT(Table3[[#This Row],[DATE]],"mmm")</f>
        <v>May</v>
      </c>
      <c r="P4512" s="3">
        <f>YEAR(Table3[[#This Row],[DATE]])</f>
        <v>2033</v>
      </c>
    </row>
    <row r="4513" spans="1:16" x14ac:dyDescent="0.3">
      <c r="A4513" s="6">
        <v>48708</v>
      </c>
      <c r="B4513" s="7" t="s">
        <v>1368</v>
      </c>
      <c r="C4513" s="9">
        <f t="shared" ca="1" si="140"/>
        <v>14</v>
      </c>
      <c r="D4513" s="9" t="s">
        <v>2116</v>
      </c>
      <c r="E4513" s="9" t="s">
        <v>2116</v>
      </c>
      <c r="F4513" s="10">
        <f t="shared" ca="1" si="141"/>
        <v>3.319526049578541E-2</v>
      </c>
      <c r="G4513" s="3" t="str">
        <f>VLOOKUP(Table3[[#This Row],[PRODUCT ID]],Table1[[PRODUCT]:[SELLING PRICE]],1,FALSE)</f>
        <v>Product316</v>
      </c>
      <c r="H4513" s="3" t="str">
        <f>VLOOKUP(Table3[[#This Row],[PRODUCT ID]],Table1[[PRODUCT]:[SELLING PRICE]],2,FALSE)</f>
        <v>Category4</v>
      </c>
      <c r="I4513" s="3" t="str">
        <f>VLOOKUP(Table3[[#This Row],[PRODUCT ID]],Table1[[PRODUCT]:[SELLING PRICE]],3,FALSE)</f>
        <v>No</v>
      </c>
      <c r="J4513" s="16">
        <f ca="1">VLOOKUP(Table3[[#This Row],[PRODUCT ID]],Table1[[PRODUCT]:[SELLING PRICE]],4,FALSE)</f>
        <v>172</v>
      </c>
      <c r="K4513" s="16">
        <f ca="1">VLOOKUP(Table3[[#This Row],[PRODUCT ID]],Table1[[PRODUCT]:[SELLING PRICE]],5,FALSE)</f>
        <v>27.123133495871624</v>
      </c>
      <c r="L4513" s="16">
        <f ca="1">J4513*Table3[[#This Row],[QUANTITY]]</f>
        <v>2408</v>
      </c>
      <c r="M4513" s="16">
        <f ca="1">K4513*Table3[[#This Row],[QUANTITY]]*(1-Table3[[#This Row],[DISCOUNT %]])</f>
        <v>367.11883619619886</v>
      </c>
      <c r="N4513" s="3">
        <f>DAY(Table3[[#This Row],[DATE]])</f>
        <v>9</v>
      </c>
      <c r="O4513" s="3" t="str">
        <f>TEXT(Table3[[#This Row],[DATE]],"mmm")</f>
        <v>May</v>
      </c>
      <c r="P4513" s="3">
        <f>YEAR(Table3[[#This Row],[DATE]])</f>
        <v>2033</v>
      </c>
    </row>
    <row r="4514" spans="1:16" x14ac:dyDescent="0.3">
      <c r="A4514" s="6">
        <v>48709</v>
      </c>
      <c r="B4514" s="7" t="s">
        <v>1369</v>
      </c>
      <c r="C4514" s="9">
        <f t="shared" ca="1" si="140"/>
        <v>9</v>
      </c>
      <c r="D4514" s="9" t="s">
        <v>2115</v>
      </c>
      <c r="E4514" s="9" t="s">
        <v>2116</v>
      </c>
      <c r="F4514" s="10">
        <f t="shared" ca="1" si="141"/>
        <v>7.2436748039956853E-2</v>
      </c>
      <c r="G4514" s="3" t="str">
        <f>VLOOKUP(Table3[[#This Row],[PRODUCT ID]],Table1[[PRODUCT]:[SELLING PRICE]],1,FALSE)</f>
        <v>Product317</v>
      </c>
      <c r="H4514" s="3" t="str">
        <f>VLOOKUP(Table3[[#This Row],[PRODUCT ID]],Table1[[PRODUCT]:[SELLING PRICE]],2,FALSE)</f>
        <v>Category5</v>
      </c>
      <c r="I4514" s="3" t="str">
        <f>VLOOKUP(Table3[[#This Row],[PRODUCT ID]],Table1[[PRODUCT]:[SELLING PRICE]],3,FALSE)</f>
        <v>No</v>
      </c>
      <c r="J4514" s="16">
        <f ca="1">VLOOKUP(Table3[[#This Row],[PRODUCT ID]],Table1[[PRODUCT]:[SELLING PRICE]],4,FALSE)</f>
        <v>151</v>
      </c>
      <c r="K4514" s="16">
        <f ca="1">VLOOKUP(Table3[[#This Row],[PRODUCT ID]],Table1[[PRODUCT]:[SELLING PRICE]],5,FALSE)</f>
        <v>35.301883465414221</v>
      </c>
      <c r="L4514" s="16">
        <f ca="1">J4514*Table3[[#This Row],[QUANTITY]]</f>
        <v>1359</v>
      </c>
      <c r="M4514" s="16">
        <f ca="1">K4514*Table3[[#This Row],[QUANTITY]]*(1-Table3[[#This Row],[DISCOUNT %]])</f>
        <v>294.70256844744682</v>
      </c>
      <c r="N4514" s="3">
        <f>DAY(Table3[[#This Row],[DATE]])</f>
        <v>10</v>
      </c>
      <c r="O4514" s="3" t="str">
        <f>TEXT(Table3[[#This Row],[DATE]],"mmm")</f>
        <v>May</v>
      </c>
      <c r="P4514" s="3">
        <f>YEAR(Table3[[#This Row],[DATE]])</f>
        <v>2033</v>
      </c>
    </row>
    <row r="4515" spans="1:16" x14ac:dyDescent="0.3">
      <c r="A4515" s="6">
        <v>48710</v>
      </c>
      <c r="B4515" s="7" t="s">
        <v>1370</v>
      </c>
      <c r="C4515" s="9">
        <f t="shared" ca="1" si="140"/>
        <v>12</v>
      </c>
      <c r="D4515" s="9" t="s">
        <v>2116</v>
      </c>
      <c r="E4515" s="9" t="s">
        <v>2116</v>
      </c>
      <c r="F4515" s="10">
        <f t="shared" ca="1" si="141"/>
        <v>4.7254109982170327E-2</v>
      </c>
      <c r="G4515" s="3" t="str">
        <f>VLOOKUP(Table3[[#This Row],[PRODUCT ID]],Table1[[PRODUCT]:[SELLING PRICE]],1,FALSE)</f>
        <v>Product318</v>
      </c>
      <c r="H4515" s="3" t="str">
        <f>VLOOKUP(Table3[[#This Row],[PRODUCT ID]],Table1[[PRODUCT]:[SELLING PRICE]],2,FALSE)</f>
        <v>Category1</v>
      </c>
      <c r="I4515" s="3" t="str">
        <f>VLOOKUP(Table3[[#This Row],[PRODUCT ID]],Table1[[PRODUCT]:[SELLING PRICE]],3,FALSE)</f>
        <v>Ft</v>
      </c>
      <c r="J4515" s="16">
        <f ca="1">VLOOKUP(Table3[[#This Row],[PRODUCT ID]],Table1[[PRODUCT]:[SELLING PRICE]],4,FALSE)</f>
        <v>89</v>
      </c>
      <c r="K4515" s="16">
        <f ca="1">VLOOKUP(Table3[[#This Row],[PRODUCT ID]],Table1[[PRODUCT]:[SELLING PRICE]],5,FALSE)</f>
        <v>216.65822686185911</v>
      </c>
      <c r="L4515" s="16">
        <f ca="1">J4515*Table3[[#This Row],[QUANTITY]]</f>
        <v>1068</v>
      </c>
      <c r="M4515" s="16">
        <f ca="1">K4515*Table3[[#This Row],[QUANTITY]]*(1-Table3[[#This Row],[DISCOUNT %]])</f>
        <v>2477.0428221742418</v>
      </c>
      <c r="N4515" s="3">
        <f>DAY(Table3[[#This Row],[DATE]])</f>
        <v>11</v>
      </c>
      <c r="O4515" s="3" t="str">
        <f>TEXT(Table3[[#This Row],[DATE]],"mmm")</f>
        <v>May</v>
      </c>
      <c r="P4515" s="3">
        <f>YEAR(Table3[[#This Row],[DATE]])</f>
        <v>2033</v>
      </c>
    </row>
    <row r="4516" spans="1:16" x14ac:dyDescent="0.3">
      <c r="A4516" s="6">
        <v>48711</v>
      </c>
      <c r="B4516" s="7" t="s">
        <v>1371</v>
      </c>
      <c r="C4516" s="9">
        <f t="shared" ca="1" si="140"/>
        <v>4</v>
      </c>
      <c r="D4516" s="9" t="s">
        <v>2117</v>
      </c>
      <c r="E4516" s="9" t="s">
        <v>2118</v>
      </c>
      <c r="F4516" s="10">
        <f t="shared" ca="1" si="141"/>
        <v>2.7643222703901363E-2</v>
      </c>
      <c r="G4516" s="3" t="str">
        <f>VLOOKUP(Table3[[#This Row],[PRODUCT ID]],Table1[[PRODUCT]:[SELLING PRICE]],1,FALSE)</f>
        <v>Product319</v>
      </c>
      <c r="H4516" s="3" t="str">
        <f>VLOOKUP(Table3[[#This Row],[PRODUCT ID]],Table1[[PRODUCT]:[SELLING PRICE]],2,FALSE)</f>
        <v>Category2</v>
      </c>
      <c r="I4516" s="3" t="str">
        <f>VLOOKUP(Table3[[#This Row],[PRODUCT ID]],Table1[[PRODUCT]:[SELLING PRICE]],3,FALSE)</f>
        <v>No</v>
      </c>
      <c r="J4516" s="16">
        <f ca="1">VLOOKUP(Table3[[#This Row],[PRODUCT ID]],Table1[[PRODUCT]:[SELLING PRICE]],4,FALSE)</f>
        <v>20</v>
      </c>
      <c r="K4516" s="16">
        <f ca="1">VLOOKUP(Table3[[#This Row],[PRODUCT ID]],Table1[[PRODUCT]:[SELLING PRICE]],5,FALSE)</f>
        <v>232.52506986307321</v>
      </c>
      <c r="L4516" s="16">
        <f ca="1">J4516*Table3[[#This Row],[QUANTITY]]</f>
        <v>80</v>
      </c>
      <c r="M4516" s="16">
        <f ca="1">K4516*Table3[[#This Row],[QUANTITY]]*(1-Table3[[#This Row],[DISCOUNT %]])</f>
        <v>904.38931029043215</v>
      </c>
      <c r="N4516" s="3">
        <f>DAY(Table3[[#This Row],[DATE]])</f>
        <v>12</v>
      </c>
      <c r="O4516" s="3" t="str">
        <f>TEXT(Table3[[#This Row],[DATE]],"mmm")</f>
        <v>May</v>
      </c>
      <c r="P4516" s="3">
        <f>YEAR(Table3[[#This Row],[DATE]])</f>
        <v>2033</v>
      </c>
    </row>
    <row r="4517" spans="1:16" x14ac:dyDescent="0.3">
      <c r="A4517" s="6">
        <v>48712</v>
      </c>
      <c r="B4517" s="7" t="s">
        <v>1372</v>
      </c>
      <c r="C4517" s="9">
        <f t="shared" ca="1" si="140"/>
        <v>4</v>
      </c>
      <c r="D4517" s="9" t="s">
        <v>2115</v>
      </c>
      <c r="E4517" s="9" t="s">
        <v>2118</v>
      </c>
      <c r="F4517" s="10">
        <f t="shared" ca="1" si="141"/>
        <v>2.3341642565692513E-2</v>
      </c>
      <c r="G4517" s="3" t="str">
        <f>VLOOKUP(Table3[[#This Row],[PRODUCT ID]],Table1[[PRODUCT]:[SELLING PRICE]],1,FALSE)</f>
        <v>Product320</v>
      </c>
      <c r="H4517" s="3" t="str">
        <f>VLOOKUP(Table3[[#This Row],[PRODUCT ID]],Table1[[PRODUCT]:[SELLING PRICE]],2,FALSE)</f>
        <v>Category3</v>
      </c>
      <c r="I4517" s="3" t="str">
        <f>VLOOKUP(Table3[[#This Row],[PRODUCT ID]],Table1[[PRODUCT]:[SELLING PRICE]],3,FALSE)</f>
        <v>Kg</v>
      </c>
      <c r="J4517" s="16">
        <f ca="1">VLOOKUP(Table3[[#This Row],[PRODUCT ID]],Table1[[PRODUCT]:[SELLING PRICE]],4,FALSE)</f>
        <v>71</v>
      </c>
      <c r="K4517" s="16">
        <f ca="1">VLOOKUP(Table3[[#This Row],[PRODUCT ID]],Table1[[PRODUCT]:[SELLING PRICE]],5,FALSE)</f>
        <v>128.16568360148443</v>
      </c>
      <c r="L4517" s="16">
        <f ca="1">J4517*Table3[[#This Row],[QUANTITY]]</f>
        <v>284</v>
      </c>
      <c r="M4517" s="16">
        <f ca="1">K4517*Table3[[#This Row],[QUANTITY]]*(1-Table3[[#This Row],[DISCOUNT %]])</f>
        <v>500.69634410268378</v>
      </c>
      <c r="N4517" s="3">
        <f>DAY(Table3[[#This Row],[DATE]])</f>
        <v>13</v>
      </c>
      <c r="O4517" s="3" t="str">
        <f>TEXT(Table3[[#This Row],[DATE]],"mmm")</f>
        <v>May</v>
      </c>
      <c r="P4517" s="3">
        <f>YEAR(Table3[[#This Row],[DATE]])</f>
        <v>2033</v>
      </c>
    </row>
    <row r="4518" spans="1:16" x14ac:dyDescent="0.3">
      <c r="A4518" s="6">
        <v>48713</v>
      </c>
      <c r="B4518" s="7" t="s">
        <v>1373</v>
      </c>
      <c r="C4518" s="9">
        <f t="shared" ca="1" si="140"/>
        <v>7</v>
      </c>
      <c r="D4518" s="9" t="s">
        <v>2115</v>
      </c>
      <c r="E4518" s="9" t="s">
        <v>2116</v>
      </c>
      <c r="F4518" s="10">
        <f t="shared" ca="1" si="141"/>
        <v>5.6927808813081716E-2</v>
      </c>
      <c r="G4518" s="3" t="str">
        <f>VLOOKUP(Table3[[#This Row],[PRODUCT ID]],Table1[[PRODUCT]:[SELLING PRICE]],1,FALSE)</f>
        <v>Product321</v>
      </c>
      <c r="H4518" s="3" t="str">
        <f>VLOOKUP(Table3[[#This Row],[PRODUCT ID]],Table1[[PRODUCT]:[SELLING PRICE]],2,FALSE)</f>
        <v>Category4</v>
      </c>
      <c r="I4518" s="3" t="str">
        <f>VLOOKUP(Table3[[#This Row],[PRODUCT ID]],Table1[[PRODUCT]:[SELLING PRICE]],3,FALSE)</f>
        <v>Kg</v>
      </c>
      <c r="J4518" s="16">
        <f ca="1">VLOOKUP(Table3[[#This Row],[PRODUCT ID]],Table1[[PRODUCT]:[SELLING PRICE]],4,FALSE)</f>
        <v>138</v>
      </c>
      <c r="K4518" s="16">
        <f ca="1">VLOOKUP(Table3[[#This Row],[PRODUCT ID]],Table1[[PRODUCT]:[SELLING PRICE]],5,FALSE)</f>
        <v>288.72254229764252</v>
      </c>
      <c r="L4518" s="16">
        <f ca="1">J4518*Table3[[#This Row],[QUANTITY]]</f>
        <v>966</v>
      </c>
      <c r="M4518" s="16">
        <f ca="1">K4518*Table3[[#This Row],[QUANTITY]]*(1-Table3[[#This Row],[DISCOUNT %]])</f>
        <v>1906.0034042678681</v>
      </c>
      <c r="N4518" s="3">
        <f>DAY(Table3[[#This Row],[DATE]])</f>
        <v>14</v>
      </c>
      <c r="O4518" s="3" t="str">
        <f>TEXT(Table3[[#This Row],[DATE]],"mmm")</f>
        <v>May</v>
      </c>
      <c r="P4518" s="3">
        <f>YEAR(Table3[[#This Row],[DATE]])</f>
        <v>2033</v>
      </c>
    </row>
    <row r="4519" spans="1:16" x14ac:dyDescent="0.3">
      <c r="A4519" s="6">
        <v>48714</v>
      </c>
      <c r="B4519" s="7" t="s">
        <v>1374</v>
      </c>
      <c r="C4519" s="9">
        <f t="shared" ca="1" si="140"/>
        <v>9</v>
      </c>
      <c r="D4519" s="9" t="s">
        <v>2115</v>
      </c>
      <c r="E4519" s="9" t="s">
        <v>2116</v>
      </c>
      <c r="F4519" s="10">
        <f t="shared" ca="1" si="141"/>
        <v>7.3586688928901273E-2</v>
      </c>
      <c r="G4519" s="3" t="str">
        <f>VLOOKUP(Table3[[#This Row],[PRODUCT ID]],Table1[[PRODUCT]:[SELLING PRICE]],1,FALSE)</f>
        <v>Product322</v>
      </c>
      <c r="H4519" s="3" t="str">
        <f>VLOOKUP(Table3[[#This Row],[PRODUCT ID]],Table1[[PRODUCT]:[SELLING PRICE]],2,FALSE)</f>
        <v>Category5</v>
      </c>
      <c r="I4519" s="3" t="str">
        <f>VLOOKUP(Table3[[#This Row],[PRODUCT ID]],Table1[[PRODUCT]:[SELLING PRICE]],3,FALSE)</f>
        <v>Lt</v>
      </c>
      <c r="J4519" s="16">
        <f ca="1">VLOOKUP(Table3[[#This Row],[PRODUCT ID]],Table1[[PRODUCT]:[SELLING PRICE]],4,FALSE)</f>
        <v>162</v>
      </c>
      <c r="K4519" s="16">
        <f ca="1">VLOOKUP(Table3[[#This Row],[PRODUCT ID]],Table1[[PRODUCT]:[SELLING PRICE]],5,FALSE)</f>
        <v>283.01514631136138</v>
      </c>
      <c r="L4519" s="16">
        <f ca="1">J4519*Table3[[#This Row],[QUANTITY]]</f>
        <v>1458</v>
      </c>
      <c r="M4519" s="16">
        <f ca="1">K4519*Table3[[#This Row],[QUANTITY]]*(1-Table3[[#This Row],[DISCOUNT %]])</f>
        <v>2359.7009889982178</v>
      </c>
      <c r="N4519" s="3">
        <f>DAY(Table3[[#This Row],[DATE]])</f>
        <v>15</v>
      </c>
      <c r="O4519" s="3" t="str">
        <f>TEXT(Table3[[#This Row],[DATE]],"mmm")</f>
        <v>May</v>
      </c>
      <c r="P4519" s="3">
        <f>YEAR(Table3[[#This Row],[DATE]])</f>
        <v>2033</v>
      </c>
    </row>
    <row r="4520" spans="1:16" x14ac:dyDescent="0.3">
      <c r="A4520" s="6">
        <v>48715</v>
      </c>
      <c r="B4520" s="7" t="s">
        <v>1375</v>
      </c>
      <c r="C4520" s="9">
        <f t="shared" ca="1" si="140"/>
        <v>10</v>
      </c>
      <c r="D4520" s="9" t="s">
        <v>2116</v>
      </c>
      <c r="E4520" s="9" t="s">
        <v>2116</v>
      </c>
      <c r="F4520" s="10">
        <f t="shared" ca="1" si="141"/>
        <v>1.5203210762177011E-2</v>
      </c>
      <c r="G4520" s="3" t="str">
        <f>VLOOKUP(Table3[[#This Row],[PRODUCT ID]],Table1[[PRODUCT]:[SELLING PRICE]],1,FALSE)</f>
        <v>Product323</v>
      </c>
      <c r="H4520" s="3" t="str">
        <f>VLOOKUP(Table3[[#This Row],[PRODUCT ID]],Table1[[PRODUCT]:[SELLING PRICE]],2,FALSE)</f>
        <v>Category1</v>
      </c>
      <c r="I4520" s="3" t="str">
        <f>VLOOKUP(Table3[[#This Row],[PRODUCT ID]],Table1[[PRODUCT]:[SELLING PRICE]],3,FALSE)</f>
        <v>Kg</v>
      </c>
      <c r="J4520" s="16">
        <f ca="1">VLOOKUP(Table3[[#This Row],[PRODUCT ID]],Table1[[PRODUCT]:[SELLING PRICE]],4,FALSE)</f>
        <v>150</v>
      </c>
      <c r="K4520" s="16">
        <f ca="1">VLOOKUP(Table3[[#This Row],[PRODUCT ID]],Table1[[PRODUCT]:[SELLING PRICE]],5,FALSE)</f>
        <v>83.93411188831513</v>
      </c>
      <c r="L4520" s="16">
        <f ca="1">J4520*Table3[[#This Row],[QUANTITY]]</f>
        <v>1500</v>
      </c>
      <c r="M4520" s="16">
        <f ca="1">K4520*Table3[[#This Row],[QUANTITY]]*(1-Table3[[#This Row],[DISCOUNT %]])</f>
        <v>826.58043895140918</v>
      </c>
      <c r="N4520" s="3">
        <f>DAY(Table3[[#This Row],[DATE]])</f>
        <v>16</v>
      </c>
      <c r="O4520" s="3" t="str">
        <f>TEXT(Table3[[#This Row],[DATE]],"mmm")</f>
        <v>May</v>
      </c>
      <c r="P4520" s="3">
        <f>YEAR(Table3[[#This Row],[DATE]])</f>
        <v>2033</v>
      </c>
    </row>
    <row r="4521" spans="1:16" x14ac:dyDescent="0.3">
      <c r="A4521" s="6">
        <v>48716</v>
      </c>
      <c r="B4521" s="7" t="s">
        <v>1376</v>
      </c>
      <c r="C4521" s="9">
        <f t="shared" ca="1" si="140"/>
        <v>14</v>
      </c>
      <c r="D4521" s="9" t="s">
        <v>2116</v>
      </c>
      <c r="E4521" s="9" t="s">
        <v>2116</v>
      </c>
      <c r="F4521" s="10">
        <f t="shared" ca="1" si="141"/>
        <v>3.8355989731449373E-2</v>
      </c>
      <c r="G4521" s="3" t="str">
        <f>VLOOKUP(Table3[[#This Row],[PRODUCT ID]],Table1[[PRODUCT]:[SELLING PRICE]],1,FALSE)</f>
        <v>Product324</v>
      </c>
      <c r="H4521" s="3" t="str">
        <f>VLOOKUP(Table3[[#This Row],[PRODUCT ID]],Table1[[PRODUCT]:[SELLING PRICE]],2,FALSE)</f>
        <v>Category2</v>
      </c>
      <c r="I4521" s="3" t="str">
        <f>VLOOKUP(Table3[[#This Row],[PRODUCT ID]],Table1[[PRODUCT]:[SELLING PRICE]],3,FALSE)</f>
        <v>Lt</v>
      </c>
      <c r="J4521" s="16">
        <f ca="1">VLOOKUP(Table3[[#This Row],[PRODUCT ID]],Table1[[PRODUCT]:[SELLING PRICE]],4,FALSE)</f>
        <v>217</v>
      </c>
      <c r="K4521" s="16">
        <f ca="1">VLOOKUP(Table3[[#This Row],[PRODUCT ID]],Table1[[PRODUCT]:[SELLING PRICE]],5,FALSE)</f>
        <v>95.249144683585357</v>
      </c>
      <c r="L4521" s="16">
        <f ca="1">J4521*Table3[[#This Row],[QUANTITY]]</f>
        <v>3038</v>
      </c>
      <c r="M4521" s="16">
        <f ca="1">K4521*Table3[[#This Row],[QUANTITY]]*(1-Table3[[#This Row],[DISCOUNT %]])</f>
        <v>1282.3407725544139</v>
      </c>
      <c r="N4521" s="3">
        <f>DAY(Table3[[#This Row],[DATE]])</f>
        <v>17</v>
      </c>
      <c r="O4521" s="3" t="str">
        <f>TEXT(Table3[[#This Row],[DATE]],"mmm")</f>
        <v>May</v>
      </c>
      <c r="P4521" s="3">
        <f>YEAR(Table3[[#This Row],[DATE]])</f>
        <v>2033</v>
      </c>
    </row>
    <row r="4522" spans="1:16" x14ac:dyDescent="0.3">
      <c r="A4522" s="6">
        <v>48717</v>
      </c>
      <c r="B4522" s="7" t="s">
        <v>1377</v>
      </c>
      <c r="C4522" s="9">
        <f t="shared" ca="1" si="140"/>
        <v>2</v>
      </c>
      <c r="D4522" s="9" t="s">
        <v>2116</v>
      </c>
      <c r="E4522" s="9" t="s">
        <v>2118</v>
      </c>
      <c r="F4522" s="10">
        <f t="shared" ca="1" si="141"/>
        <v>9.0702607568661595E-2</v>
      </c>
      <c r="G4522" s="3" t="str">
        <f>VLOOKUP(Table3[[#This Row],[PRODUCT ID]],Table1[[PRODUCT]:[SELLING PRICE]],1,FALSE)</f>
        <v>Product325</v>
      </c>
      <c r="H4522" s="3" t="str">
        <f>VLOOKUP(Table3[[#This Row],[PRODUCT ID]],Table1[[PRODUCT]:[SELLING PRICE]],2,FALSE)</f>
        <v>Category3</v>
      </c>
      <c r="I4522" s="3" t="str">
        <f>VLOOKUP(Table3[[#This Row],[PRODUCT ID]],Table1[[PRODUCT]:[SELLING PRICE]],3,FALSE)</f>
        <v>Ft</v>
      </c>
      <c r="J4522" s="16">
        <f ca="1">VLOOKUP(Table3[[#This Row],[PRODUCT ID]],Table1[[PRODUCT]:[SELLING PRICE]],4,FALSE)</f>
        <v>160</v>
      </c>
      <c r="K4522" s="16">
        <f ca="1">VLOOKUP(Table3[[#This Row],[PRODUCT ID]],Table1[[PRODUCT]:[SELLING PRICE]],5,FALSE)</f>
        <v>264.36610118895965</v>
      </c>
      <c r="L4522" s="16">
        <f ca="1">J4522*Table3[[#This Row],[QUANTITY]]</f>
        <v>320</v>
      </c>
      <c r="M4522" s="16">
        <f ca="1">K4522*Table3[[#This Row],[QUANTITY]]*(1-Table3[[#This Row],[DISCOUNT %]])</f>
        <v>480.77481291672075</v>
      </c>
      <c r="N4522" s="3">
        <f>DAY(Table3[[#This Row],[DATE]])</f>
        <v>18</v>
      </c>
      <c r="O4522" s="3" t="str">
        <f>TEXT(Table3[[#This Row],[DATE]],"mmm")</f>
        <v>May</v>
      </c>
      <c r="P4522" s="3">
        <f>YEAR(Table3[[#This Row],[DATE]])</f>
        <v>2033</v>
      </c>
    </row>
    <row r="4523" spans="1:16" x14ac:dyDescent="0.3">
      <c r="A4523" s="6">
        <v>48718</v>
      </c>
      <c r="B4523" s="7" t="s">
        <v>1378</v>
      </c>
      <c r="C4523" s="9">
        <f t="shared" ca="1" si="140"/>
        <v>14</v>
      </c>
      <c r="D4523" s="9" t="s">
        <v>2115</v>
      </c>
      <c r="E4523" s="9" t="s">
        <v>2116</v>
      </c>
      <c r="F4523" s="10">
        <f t="shared" ca="1" si="141"/>
        <v>1.8176528350906996E-3</v>
      </c>
      <c r="G4523" s="3" t="str">
        <f>VLOOKUP(Table3[[#This Row],[PRODUCT ID]],Table1[[PRODUCT]:[SELLING PRICE]],1,FALSE)</f>
        <v>Product326</v>
      </c>
      <c r="H4523" s="3" t="str">
        <f>VLOOKUP(Table3[[#This Row],[PRODUCT ID]],Table1[[PRODUCT]:[SELLING PRICE]],2,FALSE)</f>
        <v>Category4</v>
      </c>
      <c r="I4523" s="3" t="str">
        <f>VLOOKUP(Table3[[#This Row],[PRODUCT ID]],Table1[[PRODUCT]:[SELLING PRICE]],3,FALSE)</f>
        <v>Kg</v>
      </c>
      <c r="J4523" s="16">
        <f ca="1">VLOOKUP(Table3[[#This Row],[PRODUCT ID]],Table1[[PRODUCT]:[SELLING PRICE]],4,FALSE)</f>
        <v>117</v>
      </c>
      <c r="K4523" s="16">
        <f ca="1">VLOOKUP(Table3[[#This Row],[PRODUCT ID]],Table1[[PRODUCT]:[SELLING PRICE]],5,FALSE)</f>
        <v>86.912407924758327</v>
      </c>
      <c r="L4523" s="16">
        <f ca="1">J4523*Table3[[#This Row],[QUANTITY]]</f>
        <v>1638</v>
      </c>
      <c r="M4523" s="16">
        <f ca="1">K4523*Table3[[#This Row],[QUANTITY]]*(1-Table3[[#This Row],[DISCOUNT %]])</f>
        <v>1214.5620387612505</v>
      </c>
      <c r="N4523" s="3">
        <f>DAY(Table3[[#This Row],[DATE]])</f>
        <v>19</v>
      </c>
      <c r="O4523" s="3" t="str">
        <f>TEXT(Table3[[#This Row],[DATE]],"mmm")</f>
        <v>May</v>
      </c>
      <c r="P4523" s="3">
        <f>YEAR(Table3[[#This Row],[DATE]])</f>
        <v>2033</v>
      </c>
    </row>
    <row r="4524" spans="1:16" x14ac:dyDescent="0.3">
      <c r="A4524" s="6">
        <v>48719</v>
      </c>
      <c r="B4524" s="7" t="s">
        <v>1379</v>
      </c>
      <c r="C4524" s="9">
        <f t="shared" ca="1" si="140"/>
        <v>13</v>
      </c>
      <c r="D4524" s="9" t="s">
        <v>2117</v>
      </c>
      <c r="E4524" s="9" t="s">
        <v>2116</v>
      </c>
      <c r="F4524" s="10">
        <f t="shared" ca="1" si="141"/>
        <v>9.2850292474628796E-2</v>
      </c>
      <c r="G4524" s="3" t="str">
        <f>VLOOKUP(Table3[[#This Row],[PRODUCT ID]],Table1[[PRODUCT]:[SELLING PRICE]],1,FALSE)</f>
        <v>Product327</v>
      </c>
      <c r="H4524" s="3" t="str">
        <f>VLOOKUP(Table3[[#This Row],[PRODUCT ID]],Table1[[PRODUCT]:[SELLING PRICE]],2,FALSE)</f>
        <v>Category5</v>
      </c>
      <c r="I4524" s="3" t="str">
        <f>VLOOKUP(Table3[[#This Row],[PRODUCT ID]],Table1[[PRODUCT]:[SELLING PRICE]],3,FALSE)</f>
        <v>No</v>
      </c>
      <c r="J4524" s="16">
        <f ca="1">VLOOKUP(Table3[[#This Row],[PRODUCT ID]],Table1[[PRODUCT]:[SELLING PRICE]],4,FALSE)</f>
        <v>10</v>
      </c>
      <c r="K4524" s="16">
        <f ca="1">VLOOKUP(Table3[[#This Row],[PRODUCT ID]],Table1[[PRODUCT]:[SELLING PRICE]],5,FALSE)</f>
        <v>124.15467144180025</v>
      </c>
      <c r="L4524" s="16">
        <f ca="1">J4524*Table3[[#This Row],[QUANTITY]]</f>
        <v>130</v>
      </c>
      <c r="M4524" s="16">
        <f ca="1">K4524*Table3[[#This Row],[QUANTITY]]*(1-Table3[[#This Row],[DISCOUNT %]])</f>
        <v>1464.1493605223893</v>
      </c>
      <c r="N4524" s="3">
        <f>DAY(Table3[[#This Row],[DATE]])</f>
        <v>20</v>
      </c>
      <c r="O4524" s="3" t="str">
        <f>TEXT(Table3[[#This Row],[DATE]],"mmm")</f>
        <v>May</v>
      </c>
      <c r="P4524" s="3">
        <f>YEAR(Table3[[#This Row],[DATE]])</f>
        <v>2033</v>
      </c>
    </row>
    <row r="4525" spans="1:16" x14ac:dyDescent="0.3">
      <c r="A4525" s="6">
        <v>48720</v>
      </c>
      <c r="B4525" s="7" t="s">
        <v>1380</v>
      </c>
      <c r="C4525" s="9">
        <f t="shared" ca="1" si="140"/>
        <v>7</v>
      </c>
      <c r="D4525" s="9" t="s">
        <v>2117</v>
      </c>
      <c r="E4525" s="9" t="s">
        <v>2116</v>
      </c>
      <c r="F4525" s="10">
        <f t="shared" ca="1" si="141"/>
        <v>9.467921659670836E-2</v>
      </c>
      <c r="G4525" s="3" t="str">
        <f>VLOOKUP(Table3[[#This Row],[PRODUCT ID]],Table1[[PRODUCT]:[SELLING PRICE]],1,FALSE)</f>
        <v>Product328</v>
      </c>
      <c r="H4525" s="3" t="str">
        <f>VLOOKUP(Table3[[#This Row],[PRODUCT ID]],Table1[[PRODUCT]:[SELLING PRICE]],2,FALSE)</f>
        <v>Category1</v>
      </c>
      <c r="I4525" s="3" t="str">
        <f>VLOOKUP(Table3[[#This Row],[PRODUCT ID]],Table1[[PRODUCT]:[SELLING PRICE]],3,FALSE)</f>
        <v>No</v>
      </c>
      <c r="J4525" s="16">
        <f ca="1">VLOOKUP(Table3[[#This Row],[PRODUCT ID]],Table1[[PRODUCT]:[SELLING PRICE]],4,FALSE)</f>
        <v>190</v>
      </c>
      <c r="K4525" s="16">
        <f ca="1">VLOOKUP(Table3[[#This Row],[PRODUCT ID]],Table1[[PRODUCT]:[SELLING PRICE]],5,FALSE)</f>
        <v>50.111219784723396</v>
      </c>
      <c r="L4525" s="16">
        <f ca="1">J4525*Table3[[#This Row],[QUANTITY]]</f>
        <v>1330</v>
      </c>
      <c r="M4525" s="16">
        <f ca="1">K4525*Table3[[#This Row],[QUANTITY]]*(1-Table3[[#This Row],[DISCOUNT %]])</f>
        <v>317.56710126960218</v>
      </c>
      <c r="N4525" s="3">
        <f>DAY(Table3[[#This Row],[DATE]])</f>
        <v>21</v>
      </c>
      <c r="O4525" s="3" t="str">
        <f>TEXT(Table3[[#This Row],[DATE]],"mmm")</f>
        <v>May</v>
      </c>
      <c r="P4525" s="3">
        <f>YEAR(Table3[[#This Row],[DATE]])</f>
        <v>2033</v>
      </c>
    </row>
    <row r="4526" spans="1:16" x14ac:dyDescent="0.3">
      <c r="A4526" s="6">
        <v>48721</v>
      </c>
      <c r="B4526" s="7" t="s">
        <v>1381</v>
      </c>
      <c r="C4526" s="9">
        <f t="shared" ca="1" si="140"/>
        <v>15</v>
      </c>
      <c r="D4526" s="9" t="s">
        <v>2116</v>
      </c>
      <c r="E4526" s="9" t="s">
        <v>2116</v>
      </c>
      <c r="F4526" s="10">
        <f t="shared" ca="1" si="141"/>
        <v>9.2666688114161941E-2</v>
      </c>
      <c r="G4526" s="3" t="str">
        <f>VLOOKUP(Table3[[#This Row],[PRODUCT ID]],Table1[[PRODUCT]:[SELLING PRICE]],1,FALSE)</f>
        <v>Product329</v>
      </c>
      <c r="H4526" s="3" t="str">
        <f>VLOOKUP(Table3[[#This Row],[PRODUCT ID]],Table1[[PRODUCT]:[SELLING PRICE]],2,FALSE)</f>
        <v>Category2</v>
      </c>
      <c r="I4526" s="3" t="str">
        <f>VLOOKUP(Table3[[#This Row],[PRODUCT ID]],Table1[[PRODUCT]:[SELLING PRICE]],3,FALSE)</f>
        <v>Ft</v>
      </c>
      <c r="J4526" s="16">
        <f ca="1">VLOOKUP(Table3[[#This Row],[PRODUCT ID]],Table1[[PRODUCT]:[SELLING PRICE]],4,FALSE)</f>
        <v>41</v>
      </c>
      <c r="K4526" s="16">
        <f ca="1">VLOOKUP(Table3[[#This Row],[PRODUCT ID]],Table1[[PRODUCT]:[SELLING PRICE]],5,FALSE)</f>
        <v>171.82088432822343</v>
      </c>
      <c r="L4526" s="16">
        <f ca="1">J4526*Table3[[#This Row],[QUANTITY]]</f>
        <v>615</v>
      </c>
      <c r="M4526" s="16">
        <f ca="1">K4526*Table3[[#This Row],[QUANTITY]]*(1-Table3[[#This Row],[DISCOUNT %]])</f>
        <v>2338.4821804302069</v>
      </c>
      <c r="N4526" s="3">
        <f>DAY(Table3[[#This Row],[DATE]])</f>
        <v>22</v>
      </c>
      <c r="O4526" s="3" t="str">
        <f>TEXT(Table3[[#This Row],[DATE]],"mmm")</f>
        <v>May</v>
      </c>
      <c r="P4526" s="3">
        <f>YEAR(Table3[[#This Row],[DATE]])</f>
        <v>2033</v>
      </c>
    </row>
    <row r="4527" spans="1:16" x14ac:dyDescent="0.3">
      <c r="A4527" s="6">
        <v>48722</v>
      </c>
      <c r="B4527" s="7" t="s">
        <v>1382</v>
      </c>
      <c r="C4527" s="9">
        <f t="shared" ca="1" si="140"/>
        <v>12</v>
      </c>
      <c r="D4527" s="9" t="s">
        <v>2116</v>
      </c>
      <c r="E4527" s="9" t="s">
        <v>2116</v>
      </c>
      <c r="F4527" s="10">
        <f t="shared" ca="1" si="141"/>
        <v>3.5641941001841052E-2</v>
      </c>
      <c r="G4527" s="3" t="str">
        <f>VLOOKUP(Table3[[#This Row],[PRODUCT ID]],Table1[[PRODUCT]:[SELLING PRICE]],1,FALSE)</f>
        <v>Product330</v>
      </c>
      <c r="H4527" s="3" t="str">
        <f>VLOOKUP(Table3[[#This Row],[PRODUCT ID]],Table1[[PRODUCT]:[SELLING PRICE]],2,FALSE)</f>
        <v>Category3</v>
      </c>
      <c r="I4527" s="3" t="str">
        <f>VLOOKUP(Table3[[#This Row],[PRODUCT ID]],Table1[[PRODUCT]:[SELLING PRICE]],3,FALSE)</f>
        <v>No</v>
      </c>
      <c r="J4527" s="16">
        <f ca="1">VLOOKUP(Table3[[#This Row],[PRODUCT ID]],Table1[[PRODUCT]:[SELLING PRICE]],4,FALSE)</f>
        <v>61</v>
      </c>
      <c r="K4527" s="16">
        <f ca="1">VLOOKUP(Table3[[#This Row],[PRODUCT ID]],Table1[[PRODUCT]:[SELLING PRICE]],5,FALSE)</f>
        <v>102.09929914283522</v>
      </c>
      <c r="L4527" s="16">
        <f ca="1">J4527*Table3[[#This Row],[QUANTITY]]</f>
        <v>732</v>
      </c>
      <c r="M4527" s="16">
        <f ca="1">K4527*Table3[[#This Row],[QUANTITY]]*(1-Table3[[#This Row],[DISCOUNT %]])</f>
        <v>1181.5233833574837</v>
      </c>
      <c r="N4527" s="3">
        <f>DAY(Table3[[#This Row],[DATE]])</f>
        <v>23</v>
      </c>
      <c r="O4527" s="3" t="str">
        <f>TEXT(Table3[[#This Row],[DATE]],"mmm")</f>
        <v>May</v>
      </c>
      <c r="P4527" s="3">
        <f>YEAR(Table3[[#This Row],[DATE]])</f>
        <v>2033</v>
      </c>
    </row>
    <row r="4528" spans="1:16" x14ac:dyDescent="0.3">
      <c r="A4528" s="6">
        <v>48723</v>
      </c>
      <c r="B4528" s="7" t="s">
        <v>1383</v>
      </c>
      <c r="C4528" s="9">
        <f t="shared" ca="1" si="140"/>
        <v>7</v>
      </c>
      <c r="D4528" s="9" t="s">
        <v>2116</v>
      </c>
      <c r="E4528" s="9" t="s">
        <v>2118</v>
      </c>
      <c r="F4528" s="10">
        <f t="shared" ca="1" si="141"/>
        <v>8.2232301508600697E-2</v>
      </c>
      <c r="G4528" s="3" t="str">
        <f>VLOOKUP(Table3[[#This Row],[PRODUCT ID]],Table1[[PRODUCT]:[SELLING PRICE]],1,FALSE)</f>
        <v>Product331</v>
      </c>
      <c r="H4528" s="3" t="str">
        <f>VLOOKUP(Table3[[#This Row],[PRODUCT ID]],Table1[[PRODUCT]:[SELLING PRICE]],2,FALSE)</f>
        <v>Category4</v>
      </c>
      <c r="I4528" s="3" t="str">
        <f>VLOOKUP(Table3[[#This Row],[PRODUCT ID]],Table1[[PRODUCT]:[SELLING PRICE]],3,FALSE)</f>
        <v>Kg</v>
      </c>
      <c r="J4528" s="16">
        <f ca="1">VLOOKUP(Table3[[#This Row],[PRODUCT ID]],Table1[[PRODUCT]:[SELLING PRICE]],4,FALSE)</f>
        <v>22</v>
      </c>
      <c r="K4528" s="16">
        <f ca="1">VLOOKUP(Table3[[#This Row],[PRODUCT ID]],Table1[[PRODUCT]:[SELLING PRICE]],5,FALSE)</f>
        <v>82.007522453895561</v>
      </c>
      <c r="L4528" s="16">
        <f ca="1">J4528*Table3[[#This Row],[QUANTITY]]</f>
        <v>154</v>
      </c>
      <c r="M4528" s="16">
        <f ca="1">K4528*Table3[[#This Row],[QUANTITY]]*(1-Table3[[#This Row],[DISCOUNT %]])</f>
        <v>526.8469859904543</v>
      </c>
      <c r="N4528" s="3">
        <f>DAY(Table3[[#This Row],[DATE]])</f>
        <v>24</v>
      </c>
      <c r="O4528" s="3" t="str">
        <f>TEXT(Table3[[#This Row],[DATE]],"mmm")</f>
        <v>May</v>
      </c>
      <c r="P4528" s="3">
        <f>YEAR(Table3[[#This Row],[DATE]])</f>
        <v>2033</v>
      </c>
    </row>
    <row r="4529" spans="1:16" x14ac:dyDescent="0.3">
      <c r="A4529" s="6">
        <v>48724</v>
      </c>
      <c r="B4529" s="7" t="s">
        <v>1384</v>
      </c>
      <c r="C4529" s="9">
        <f t="shared" ca="1" si="140"/>
        <v>3</v>
      </c>
      <c r="D4529" s="9" t="s">
        <v>2116</v>
      </c>
      <c r="E4529" s="9" t="s">
        <v>2118</v>
      </c>
      <c r="F4529" s="10">
        <f t="shared" ca="1" si="141"/>
        <v>7.5374299195689873E-2</v>
      </c>
      <c r="G4529" s="3" t="str">
        <f>VLOOKUP(Table3[[#This Row],[PRODUCT ID]],Table1[[PRODUCT]:[SELLING PRICE]],1,FALSE)</f>
        <v>Product332</v>
      </c>
      <c r="H4529" s="3" t="str">
        <f>VLOOKUP(Table3[[#This Row],[PRODUCT ID]],Table1[[PRODUCT]:[SELLING PRICE]],2,FALSE)</f>
        <v>Category5</v>
      </c>
      <c r="I4529" s="3" t="str">
        <f>VLOOKUP(Table3[[#This Row],[PRODUCT ID]],Table1[[PRODUCT]:[SELLING PRICE]],3,FALSE)</f>
        <v>Kg</v>
      </c>
      <c r="J4529" s="16">
        <f ca="1">VLOOKUP(Table3[[#This Row],[PRODUCT ID]],Table1[[PRODUCT]:[SELLING PRICE]],4,FALSE)</f>
        <v>68</v>
      </c>
      <c r="K4529" s="16">
        <f ca="1">VLOOKUP(Table3[[#This Row],[PRODUCT ID]],Table1[[PRODUCT]:[SELLING PRICE]],5,FALSE)</f>
        <v>292.77443059016099</v>
      </c>
      <c r="L4529" s="16">
        <f ca="1">J4529*Table3[[#This Row],[QUANTITY]]</f>
        <v>204</v>
      </c>
      <c r="M4529" s="16">
        <f ca="1">K4529*Table3[[#This Row],[QUANTITY]]*(1-Table3[[#This Row],[DISCOUNT %]])</f>
        <v>812.1202891860313</v>
      </c>
      <c r="N4529" s="3">
        <f>DAY(Table3[[#This Row],[DATE]])</f>
        <v>25</v>
      </c>
      <c r="O4529" s="3" t="str">
        <f>TEXT(Table3[[#This Row],[DATE]],"mmm")</f>
        <v>May</v>
      </c>
      <c r="P4529" s="3">
        <f>YEAR(Table3[[#This Row],[DATE]])</f>
        <v>2033</v>
      </c>
    </row>
    <row r="4530" spans="1:16" x14ac:dyDescent="0.3">
      <c r="A4530" s="6">
        <v>48725</v>
      </c>
      <c r="B4530" s="7" t="s">
        <v>1385</v>
      </c>
      <c r="C4530" s="9">
        <f t="shared" ca="1" si="140"/>
        <v>13</v>
      </c>
      <c r="D4530" s="9" t="s">
        <v>2115</v>
      </c>
      <c r="E4530" s="9" t="s">
        <v>2116</v>
      </c>
      <c r="F4530" s="10">
        <f t="shared" ca="1" si="141"/>
        <v>7.1582087237775663E-2</v>
      </c>
      <c r="G4530" s="3" t="str">
        <f>VLOOKUP(Table3[[#This Row],[PRODUCT ID]],Table1[[PRODUCT]:[SELLING PRICE]],1,FALSE)</f>
        <v>Product333</v>
      </c>
      <c r="H4530" s="3" t="str">
        <f>VLOOKUP(Table3[[#This Row],[PRODUCT ID]],Table1[[PRODUCT]:[SELLING PRICE]],2,FALSE)</f>
        <v>Category1</v>
      </c>
      <c r="I4530" s="3" t="str">
        <f>VLOOKUP(Table3[[#This Row],[PRODUCT ID]],Table1[[PRODUCT]:[SELLING PRICE]],3,FALSE)</f>
        <v>Lt</v>
      </c>
      <c r="J4530" s="16">
        <f ca="1">VLOOKUP(Table3[[#This Row],[PRODUCT ID]],Table1[[PRODUCT]:[SELLING PRICE]],4,FALSE)</f>
        <v>186</v>
      </c>
      <c r="K4530" s="16">
        <f ca="1">VLOOKUP(Table3[[#This Row],[PRODUCT ID]],Table1[[PRODUCT]:[SELLING PRICE]],5,FALSE)</f>
        <v>192.69073421074293</v>
      </c>
      <c r="L4530" s="16">
        <f ca="1">J4530*Table3[[#This Row],[QUANTITY]]</f>
        <v>2418</v>
      </c>
      <c r="M4530" s="16">
        <f ca="1">K4530*Table3[[#This Row],[QUANTITY]]*(1-Table3[[#This Row],[DISCOUNT %]])</f>
        <v>2325.6678804392604</v>
      </c>
      <c r="N4530" s="3">
        <f>DAY(Table3[[#This Row],[DATE]])</f>
        <v>26</v>
      </c>
      <c r="O4530" s="3" t="str">
        <f>TEXT(Table3[[#This Row],[DATE]],"mmm")</f>
        <v>May</v>
      </c>
      <c r="P4530" s="3">
        <f>YEAR(Table3[[#This Row],[DATE]])</f>
        <v>2033</v>
      </c>
    </row>
    <row r="4531" spans="1:16" x14ac:dyDescent="0.3">
      <c r="A4531" s="6">
        <v>48726</v>
      </c>
      <c r="B4531" s="7" t="s">
        <v>1386</v>
      </c>
      <c r="C4531" s="9">
        <f t="shared" ca="1" si="140"/>
        <v>9</v>
      </c>
      <c r="D4531" s="9" t="s">
        <v>2116</v>
      </c>
      <c r="E4531" s="9" t="s">
        <v>2116</v>
      </c>
      <c r="F4531" s="10">
        <f t="shared" ca="1" si="141"/>
        <v>2.6982846242017591E-2</v>
      </c>
      <c r="G4531" s="3" t="str">
        <f>VLOOKUP(Table3[[#This Row],[PRODUCT ID]],Table1[[PRODUCT]:[SELLING PRICE]],1,FALSE)</f>
        <v>Product334</v>
      </c>
      <c r="H4531" s="3" t="str">
        <f>VLOOKUP(Table3[[#This Row],[PRODUCT ID]],Table1[[PRODUCT]:[SELLING PRICE]],2,FALSE)</f>
        <v>Category2</v>
      </c>
      <c r="I4531" s="3" t="str">
        <f>VLOOKUP(Table3[[#This Row],[PRODUCT ID]],Table1[[PRODUCT]:[SELLING PRICE]],3,FALSE)</f>
        <v>Kg</v>
      </c>
      <c r="J4531" s="16">
        <f ca="1">VLOOKUP(Table3[[#This Row],[PRODUCT ID]],Table1[[PRODUCT]:[SELLING PRICE]],4,FALSE)</f>
        <v>122</v>
      </c>
      <c r="K4531" s="16">
        <f ca="1">VLOOKUP(Table3[[#This Row],[PRODUCT ID]],Table1[[PRODUCT]:[SELLING PRICE]],5,FALSE)</f>
        <v>63.890084282683333</v>
      </c>
      <c r="L4531" s="16">
        <f ca="1">J4531*Table3[[#This Row],[QUANTITY]]</f>
        <v>1098</v>
      </c>
      <c r="M4531" s="16">
        <f ca="1">K4531*Table3[[#This Row],[QUANTITY]]*(1-Table3[[#This Row],[DISCOUNT %]])</f>
        <v>559.49533165884725</v>
      </c>
      <c r="N4531" s="3">
        <f>DAY(Table3[[#This Row],[DATE]])</f>
        <v>27</v>
      </c>
      <c r="O4531" s="3" t="str">
        <f>TEXT(Table3[[#This Row],[DATE]],"mmm")</f>
        <v>May</v>
      </c>
      <c r="P4531" s="3">
        <f>YEAR(Table3[[#This Row],[DATE]])</f>
        <v>2033</v>
      </c>
    </row>
    <row r="4532" spans="1:16" x14ac:dyDescent="0.3">
      <c r="A4532" s="6">
        <v>48727</v>
      </c>
      <c r="B4532" s="7" t="s">
        <v>1387</v>
      </c>
      <c r="C4532" s="9">
        <f t="shared" ca="1" si="140"/>
        <v>15</v>
      </c>
      <c r="D4532" s="9" t="s">
        <v>2117</v>
      </c>
      <c r="E4532" s="9" t="s">
        <v>2116</v>
      </c>
      <c r="F4532" s="10">
        <f t="shared" ca="1" si="141"/>
        <v>9.6206321130488132E-2</v>
      </c>
      <c r="G4532" s="3" t="str">
        <f>VLOOKUP(Table3[[#This Row],[PRODUCT ID]],Table1[[PRODUCT]:[SELLING PRICE]],1,FALSE)</f>
        <v>Product335</v>
      </c>
      <c r="H4532" s="3" t="str">
        <f>VLOOKUP(Table3[[#This Row],[PRODUCT ID]],Table1[[PRODUCT]:[SELLING PRICE]],2,FALSE)</f>
        <v>Category3</v>
      </c>
      <c r="I4532" s="3" t="str">
        <f>VLOOKUP(Table3[[#This Row],[PRODUCT ID]],Table1[[PRODUCT]:[SELLING PRICE]],3,FALSE)</f>
        <v>Lt</v>
      </c>
      <c r="J4532" s="16">
        <f ca="1">VLOOKUP(Table3[[#This Row],[PRODUCT ID]],Table1[[PRODUCT]:[SELLING PRICE]],4,FALSE)</f>
        <v>173</v>
      </c>
      <c r="K4532" s="16">
        <f ca="1">VLOOKUP(Table3[[#This Row],[PRODUCT ID]],Table1[[PRODUCT]:[SELLING PRICE]],5,FALSE)</f>
        <v>89.209014179134854</v>
      </c>
      <c r="L4532" s="16">
        <f ca="1">J4532*Table3[[#This Row],[QUANTITY]]</f>
        <v>2595</v>
      </c>
      <c r="M4532" s="16">
        <f ca="1">K4532*Table3[[#This Row],[QUANTITY]]*(1-Table3[[#This Row],[DISCOUNT %]])</f>
        <v>1209.3981466992411</v>
      </c>
      <c r="N4532" s="3">
        <f>DAY(Table3[[#This Row],[DATE]])</f>
        <v>28</v>
      </c>
      <c r="O4532" s="3" t="str">
        <f>TEXT(Table3[[#This Row],[DATE]],"mmm")</f>
        <v>May</v>
      </c>
      <c r="P4532" s="3">
        <f>YEAR(Table3[[#This Row],[DATE]])</f>
        <v>2033</v>
      </c>
    </row>
    <row r="4533" spans="1:16" x14ac:dyDescent="0.3">
      <c r="A4533" s="6">
        <v>48728</v>
      </c>
      <c r="B4533" s="7" t="s">
        <v>1388</v>
      </c>
      <c r="C4533" s="9">
        <f t="shared" ca="1" si="140"/>
        <v>7</v>
      </c>
      <c r="D4533" s="9" t="s">
        <v>2115</v>
      </c>
      <c r="E4533" s="9" t="s">
        <v>2116</v>
      </c>
      <c r="F4533" s="10">
        <f t="shared" ca="1" si="141"/>
        <v>4.0603594679713764E-2</v>
      </c>
      <c r="G4533" s="3" t="str">
        <f>VLOOKUP(Table3[[#This Row],[PRODUCT ID]],Table1[[PRODUCT]:[SELLING PRICE]],1,FALSE)</f>
        <v>Product336</v>
      </c>
      <c r="H4533" s="3" t="str">
        <f>VLOOKUP(Table3[[#This Row],[PRODUCT ID]],Table1[[PRODUCT]:[SELLING PRICE]],2,FALSE)</f>
        <v>Category4</v>
      </c>
      <c r="I4533" s="3" t="str">
        <f>VLOOKUP(Table3[[#This Row],[PRODUCT ID]],Table1[[PRODUCT]:[SELLING PRICE]],3,FALSE)</f>
        <v>Ft</v>
      </c>
      <c r="J4533" s="16">
        <f ca="1">VLOOKUP(Table3[[#This Row],[PRODUCT ID]],Table1[[PRODUCT]:[SELLING PRICE]],4,FALSE)</f>
        <v>108</v>
      </c>
      <c r="K4533" s="16">
        <f ca="1">VLOOKUP(Table3[[#This Row],[PRODUCT ID]],Table1[[PRODUCT]:[SELLING PRICE]],5,FALSE)</f>
        <v>256.0019018789198</v>
      </c>
      <c r="L4533" s="16">
        <f ca="1">J4533*Table3[[#This Row],[QUANTITY]]</f>
        <v>756</v>
      </c>
      <c r="M4533" s="16">
        <f ca="1">K4533*Table3[[#This Row],[QUANTITY]]*(1-Table3[[#This Row],[DISCOUNT %]])</f>
        <v>1719.251130924546</v>
      </c>
      <c r="N4533" s="3">
        <f>DAY(Table3[[#This Row],[DATE]])</f>
        <v>29</v>
      </c>
      <c r="O4533" s="3" t="str">
        <f>TEXT(Table3[[#This Row],[DATE]],"mmm")</f>
        <v>May</v>
      </c>
      <c r="P4533" s="3">
        <f>YEAR(Table3[[#This Row],[DATE]])</f>
        <v>2033</v>
      </c>
    </row>
    <row r="4534" spans="1:16" x14ac:dyDescent="0.3">
      <c r="A4534" s="6">
        <v>48729</v>
      </c>
      <c r="B4534" s="7" t="s">
        <v>1389</v>
      </c>
      <c r="C4534" s="9">
        <f t="shared" ca="1" si="140"/>
        <v>10</v>
      </c>
      <c r="D4534" s="9" t="s">
        <v>2115</v>
      </c>
      <c r="E4534" s="9" t="s">
        <v>2118</v>
      </c>
      <c r="F4534" s="10">
        <f t="shared" ca="1" si="141"/>
        <v>7.9688996035121265E-2</v>
      </c>
      <c r="G4534" s="3" t="str">
        <f>VLOOKUP(Table3[[#This Row],[PRODUCT ID]],Table1[[PRODUCT]:[SELLING PRICE]],1,FALSE)</f>
        <v>Product337</v>
      </c>
      <c r="H4534" s="3" t="str">
        <f>VLOOKUP(Table3[[#This Row],[PRODUCT ID]],Table1[[PRODUCT]:[SELLING PRICE]],2,FALSE)</f>
        <v>Category1</v>
      </c>
      <c r="I4534" s="3" t="str">
        <f>VLOOKUP(Table3[[#This Row],[PRODUCT ID]],Table1[[PRODUCT]:[SELLING PRICE]],3,FALSE)</f>
        <v>Kg</v>
      </c>
      <c r="J4534" s="16">
        <f ca="1">VLOOKUP(Table3[[#This Row],[PRODUCT ID]],Table1[[PRODUCT]:[SELLING PRICE]],4,FALSE)</f>
        <v>247</v>
      </c>
      <c r="K4534" s="16">
        <f ca="1">VLOOKUP(Table3[[#This Row],[PRODUCT ID]],Table1[[PRODUCT]:[SELLING PRICE]],5,FALSE)</f>
        <v>213.71033526426584</v>
      </c>
      <c r="L4534" s="16">
        <f ca="1">J4534*Table3[[#This Row],[QUANTITY]]</f>
        <v>2470</v>
      </c>
      <c r="M4534" s="16">
        <f ca="1">K4534*Table3[[#This Row],[QUANTITY]]*(1-Table3[[#This Row],[DISCOUNT %]])</f>
        <v>1966.799732047273</v>
      </c>
      <c r="N4534" s="3">
        <f>DAY(Table3[[#This Row],[DATE]])</f>
        <v>30</v>
      </c>
      <c r="O4534" s="3" t="str">
        <f>TEXT(Table3[[#This Row],[DATE]],"mmm")</f>
        <v>May</v>
      </c>
      <c r="P4534" s="3">
        <f>YEAR(Table3[[#This Row],[DATE]])</f>
        <v>2033</v>
      </c>
    </row>
    <row r="4535" spans="1:16" x14ac:dyDescent="0.3">
      <c r="A4535" s="6">
        <v>48730</v>
      </c>
      <c r="B4535" s="7" t="s">
        <v>1390</v>
      </c>
      <c r="C4535" s="9">
        <f t="shared" ca="1" si="140"/>
        <v>3</v>
      </c>
      <c r="D4535" s="9" t="s">
        <v>2115</v>
      </c>
      <c r="E4535" s="9" t="s">
        <v>2116</v>
      </c>
      <c r="F4535" s="10">
        <f t="shared" ca="1" si="141"/>
        <v>6.9822266242059047E-2</v>
      </c>
      <c r="G4535" s="3" t="str">
        <f>VLOOKUP(Table3[[#This Row],[PRODUCT ID]],Table1[[PRODUCT]:[SELLING PRICE]],1,FALSE)</f>
        <v>Product338</v>
      </c>
      <c r="H4535" s="3" t="str">
        <f>VLOOKUP(Table3[[#This Row],[PRODUCT ID]],Table1[[PRODUCT]:[SELLING PRICE]],2,FALSE)</f>
        <v>Category2</v>
      </c>
      <c r="I4535" s="3" t="str">
        <f>VLOOKUP(Table3[[#This Row],[PRODUCT ID]],Table1[[PRODUCT]:[SELLING PRICE]],3,FALSE)</f>
        <v>No</v>
      </c>
      <c r="J4535" s="16">
        <f ca="1">VLOOKUP(Table3[[#This Row],[PRODUCT ID]],Table1[[PRODUCT]:[SELLING PRICE]],4,FALSE)</f>
        <v>77</v>
      </c>
      <c r="K4535" s="16">
        <f ca="1">VLOOKUP(Table3[[#This Row],[PRODUCT ID]],Table1[[PRODUCT]:[SELLING PRICE]],5,FALSE)</f>
        <v>237.3384238010517</v>
      </c>
      <c r="L4535" s="16">
        <f ca="1">J4535*Table3[[#This Row],[QUANTITY]]</f>
        <v>231</v>
      </c>
      <c r="M4535" s="16">
        <f ca="1">K4535*Table3[[#This Row],[QUANTITY]]*(1-Table3[[#This Row],[DISCOUNT %]])</f>
        <v>662.30075155483212</v>
      </c>
      <c r="N4535" s="3">
        <f>DAY(Table3[[#This Row],[DATE]])</f>
        <v>31</v>
      </c>
      <c r="O4535" s="3" t="str">
        <f>TEXT(Table3[[#This Row],[DATE]],"mmm")</f>
        <v>May</v>
      </c>
      <c r="P4535" s="3">
        <f>YEAR(Table3[[#This Row],[DATE]])</f>
        <v>2033</v>
      </c>
    </row>
    <row r="4536" spans="1:16" x14ac:dyDescent="0.3">
      <c r="A4536" s="6">
        <v>48731</v>
      </c>
      <c r="B4536" s="7" t="s">
        <v>1391</v>
      </c>
      <c r="C4536" s="9">
        <f t="shared" ca="1" si="140"/>
        <v>4</v>
      </c>
      <c r="D4536" s="9" t="s">
        <v>2116</v>
      </c>
      <c r="E4536" s="9" t="s">
        <v>2116</v>
      </c>
      <c r="F4536" s="10">
        <f t="shared" ca="1" si="141"/>
        <v>6.6844643367989329E-2</v>
      </c>
      <c r="G4536" s="3" t="str">
        <f>VLOOKUP(Table3[[#This Row],[PRODUCT ID]],Table1[[PRODUCT]:[SELLING PRICE]],1,FALSE)</f>
        <v>Product339</v>
      </c>
      <c r="H4536" s="3" t="str">
        <f>VLOOKUP(Table3[[#This Row],[PRODUCT ID]],Table1[[PRODUCT]:[SELLING PRICE]],2,FALSE)</f>
        <v>Category3</v>
      </c>
      <c r="I4536" s="3" t="str">
        <f>VLOOKUP(Table3[[#This Row],[PRODUCT ID]],Table1[[PRODUCT]:[SELLING PRICE]],3,FALSE)</f>
        <v>No</v>
      </c>
      <c r="J4536" s="16">
        <f ca="1">VLOOKUP(Table3[[#This Row],[PRODUCT ID]],Table1[[PRODUCT]:[SELLING PRICE]],4,FALSE)</f>
        <v>92</v>
      </c>
      <c r="K4536" s="16">
        <f ca="1">VLOOKUP(Table3[[#This Row],[PRODUCT ID]],Table1[[PRODUCT]:[SELLING PRICE]],5,FALSE)</f>
        <v>83.034094001668521</v>
      </c>
      <c r="L4536" s="16">
        <f ca="1">J4536*Table3[[#This Row],[QUANTITY]]</f>
        <v>368</v>
      </c>
      <c r="M4536" s="16">
        <f ca="1">K4536*Table3[[#This Row],[QUANTITY]]*(1-Table3[[#This Row],[DISCOUNT %]])</f>
        <v>309.93483840297154</v>
      </c>
      <c r="N4536" s="3">
        <f>DAY(Table3[[#This Row],[DATE]])</f>
        <v>1</v>
      </c>
      <c r="O4536" s="3" t="str">
        <f>TEXT(Table3[[#This Row],[DATE]],"mmm")</f>
        <v>Jun</v>
      </c>
      <c r="P4536" s="3">
        <f>YEAR(Table3[[#This Row],[DATE]])</f>
        <v>2033</v>
      </c>
    </row>
    <row r="4537" spans="1:16" x14ac:dyDescent="0.3">
      <c r="A4537" s="6">
        <v>48732</v>
      </c>
      <c r="B4537" s="7" t="s">
        <v>1392</v>
      </c>
      <c r="C4537" s="9">
        <f t="shared" ca="1" si="140"/>
        <v>4</v>
      </c>
      <c r="D4537" s="9" t="s">
        <v>2116</v>
      </c>
      <c r="E4537" s="9" t="s">
        <v>2116</v>
      </c>
      <c r="F4537" s="10">
        <f t="shared" ca="1" si="141"/>
        <v>1.8103715822124732E-2</v>
      </c>
      <c r="G4537" s="3" t="str">
        <f>VLOOKUP(Table3[[#This Row],[PRODUCT ID]],Table1[[PRODUCT]:[SELLING PRICE]],1,FALSE)</f>
        <v>Product340</v>
      </c>
      <c r="H4537" s="3" t="str">
        <f>VLOOKUP(Table3[[#This Row],[PRODUCT ID]],Table1[[PRODUCT]:[SELLING PRICE]],2,FALSE)</f>
        <v>Category4</v>
      </c>
      <c r="I4537" s="3" t="str">
        <f>VLOOKUP(Table3[[#This Row],[PRODUCT ID]],Table1[[PRODUCT]:[SELLING PRICE]],3,FALSE)</f>
        <v>Ft</v>
      </c>
      <c r="J4537" s="16">
        <f ca="1">VLOOKUP(Table3[[#This Row],[PRODUCT ID]],Table1[[PRODUCT]:[SELLING PRICE]],4,FALSE)</f>
        <v>11</v>
      </c>
      <c r="K4537" s="16">
        <f ca="1">VLOOKUP(Table3[[#This Row],[PRODUCT ID]],Table1[[PRODUCT]:[SELLING PRICE]],5,FALSE)</f>
        <v>232.73824399928162</v>
      </c>
      <c r="L4537" s="16">
        <f ca="1">J4537*Table3[[#This Row],[QUANTITY]]</f>
        <v>44</v>
      </c>
      <c r="M4537" s="16">
        <f ca="1">K4537*Table3[[#This Row],[QUANTITY]]*(1-Table3[[#This Row],[DISCOUNT %]])</f>
        <v>914.09926787591314</v>
      </c>
      <c r="N4537" s="3">
        <f>DAY(Table3[[#This Row],[DATE]])</f>
        <v>2</v>
      </c>
      <c r="O4537" s="3" t="str">
        <f>TEXT(Table3[[#This Row],[DATE]],"mmm")</f>
        <v>Jun</v>
      </c>
      <c r="P4537" s="3">
        <f>YEAR(Table3[[#This Row],[DATE]])</f>
        <v>2033</v>
      </c>
    </row>
    <row r="4538" spans="1:16" x14ac:dyDescent="0.3">
      <c r="A4538" s="6">
        <v>48733</v>
      </c>
      <c r="B4538" s="7" t="s">
        <v>1393</v>
      </c>
      <c r="C4538" s="9">
        <f t="shared" ca="1" si="140"/>
        <v>9</v>
      </c>
      <c r="D4538" s="9" t="s">
        <v>2116</v>
      </c>
      <c r="E4538" s="9" t="s">
        <v>2116</v>
      </c>
      <c r="F4538" s="10">
        <f t="shared" ca="1" si="141"/>
        <v>6.9358861994719884E-2</v>
      </c>
      <c r="G4538" s="3" t="str">
        <f>VLOOKUP(Table3[[#This Row],[PRODUCT ID]],Table1[[PRODUCT]:[SELLING PRICE]],1,FALSE)</f>
        <v>Product341</v>
      </c>
      <c r="H4538" s="3" t="str">
        <f>VLOOKUP(Table3[[#This Row],[PRODUCT ID]],Table1[[PRODUCT]:[SELLING PRICE]],2,FALSE)</f>
        <v>Category5</v>
      </c>
      <c r="I4538" s="3" t="str">
        <f>VLOOKUP(Table3[[#This Row],[PRODUCT ID]],Table1[[PRODUCT]:[SELLING PRICE]],3,FALSE)</f>
        <v>No</v>
      </c>
      <c r="J4538" s="16">
        <f ca="1">VLOOKUP(Table3[[#This Row],[PRODUCT ID]],Table1[[PRODUCT]:[SELLING PRICE]],4,FALSE)</f>
        <v>22</v>
      </c>
      <c r="K4538" s="16">
        <f ca="1">VLOOKUP(Table3[[#This Row],[PRODUCT ID]],Table1[[PRODUCT]:[SELLING PRICE]],5,FALSE)</f>
        <v>51.009656057150352</v>
      </c>
      <c r="L4538" s="16">
        <f ca="1">J4538*Table3[[#This Row],[QUANTITY]]</f>
        <v>198</v>
      </c>
      <c r="M4538" s="16">
        <f ca="1">K4538*Table3[[#This Row],[QUANTITY]]*(1-Table3[[#This Row],[DISCOUNT %]])</f>
        <v>427.24515926055898</v>
      </c>
      <c r="N4538" s="3">
        <f>DAY(Table3[[#This Row],[DATE]])</f>
        <v>3</v>
      </c>
      <c r="O4538" s="3" t="str">
        <f>TEXT(Table3[[#This Row],[DATE]],"mmm")</f>
        <v>Jun</v>
      </c>
      <c r="P4538" s="3">
        <f>YEAR(Table3[[#This Row],[DATE]])</f>
        <v>2033</v>
      </c>
    </row>
    <row r="4539" spans="1:16" x14ac:dyDescent="0.3">
      <c r="A4539" s="6">
        <v>48734</v>
      </c>
      <c r="B4539" s="7" t="s">
        <v>1394</v>
      </c>
      <c r="C4539" s="9">
        <f t="shared" ca="1" si="140"/>
        <v>5</v>
      </c>
      <c r="D4539" s="9" t="s">
        <v>2115</v>
      </c>
      <c r="E4539" s="9" t="s">
        <v>2116</v>
      </c>
      <c r="F4539" s="10">
        <f t="shared" ca="1" si="141"/>
        <v>3.2906813867793885E-2</v>
      </c>
      <c r="G4539" s="3" t="str">
        <f>VLOOKUP(Table3[[#This Row],[PRODUCT ID]],Table1[[PRODUCT]:[SELLING PRICE]],1,FALSE)</f>
        <v>Product342</v>
      </c>
      <c r="H4539" s="3" t="str">
        <f>VLOOKUP(Table3[[#This Row],[PRODUCT ID]],Table1[[PRODUCT]:[SELLING PRICE]],2,FALSE)</f>
        <v>Category1</v>
      </c>
      <c r="I4539" s="3" t="str">
        <f>VLOOKUP(Table3[[#This Row],[PRODUCT ID]],Table1[[PRODUCT]:[SELLING PRICE]],3,FALSE)</f>
        <v>Kg</v>
      </c>
      <c r="J4539" s="16">
        <f ca="1">VLOOKUP(Table3[[#This Row],[PRODUCT ID]],Table1[[PRODUCT]:[SELLING PRICE]],4,FALSE)</f>
        <v>187</v>
      </c>
      <c r="K4539" s="16">
        <f ca="1">VLOOKUP(Table3[[#This Row],[PRODUCT ID]],Table1[[PRODUCT]:[SELLING PRICE]],5,FALSE)</f>
        <v>269.4081142143034</v>
      </c>
      <c r="L4539" s="16">
        <f ca="1">J4539*Table3[[#This Row],[QUANTITY]]</f>
        <v>935</v>
      </c>
      <c r="M4539" s="16">
        <f ca="1">K4539*Table3[[#This Row],[QUANTITY]]*(1-Table3[[#This Row],[DISCOUNT %]])</f>
        <v>1302.7137577268998</v>
      </c>
      <c r="N4539" s="3">
        <f>DAY(Table3[[#This Row],[DATE]])</f>
        <v>4</v>
      </c>
      <c r="O4539" s="3" t="str">
        <f>TEXT(Table3[[#This Row],[DATE]],"mmm")</f>
        <v>Jun</v>
      </c>
      <c r="P4539" s="3">
        <f>YEAR(Table3[[#This Row],[DATE]])</f>
        <v>2033</v>
      </c>
    </row>
    <row r="4540" spans="1:16" x14ac:dyDescent="0.3">
      <c r="A4540" s="6">
        <v>48735</v>
      </c>
      <c r="B4540" s="7" t="s">
        <v>1395</v>
      </c>
      <c r="C4540" s="9">
        <f t="shared" ca="1" si="140"/>
        <v>1</v>
      </c>
      <c r="D4540" s="9" t="s">
        <v>2117</v>
      </c>
      <c r="E4540" s="9" t="s">
        <v>2118</v>
      </c>
      <c r="F4540" s="10">
        <f t="shared" ca="1" si="141"/>
        <v>8.9620626537355627E-2</v>
      </c>
      <c r="G4540" s="3" t="str">
        <f>VLOOKUP(Table3[[#This Row],[PRODUCT ID]],Table1[[PRODUCT]:[SELLING PRICE]],1,FALSE)</f>
        <v>Product343</v>
      </c>
      <c r="H4540" s="3" t="str">
        <f>VLOOKUP(Table3[[#This Row],[PRODUCT ID]],Table1[[PRODUCT]:[SELLING PRICE]],2,FALSE)</f>
        <v>Category2</v>
      </c>
      <c r="I4540" s="3" t="str">
        <f>VLOOKUP(Table3[[#This Row],[PRODUCT ID]],Table1[[PRODUCT]:[SELLING PRICE]],3,FALSE)</f>
        <v>Kg</v>
      </c>
      <c r="J4540" s="16">
        <f ca="1">VLOOKUP(Table3[[#This Row],[PRODUCT ID]],Table1[[PRODUCT]:[SELLING PRICE]],4,FALSE)</f>
        <v>111</v>
      </c>
      <c r="K4540" s="16">
        <f ca="1">VLOOKUP(Table3[[#This Row],[PRODUCT ID]],Table1[[PRODUCT]:[SELLING PRICE]],5,FALSE)</f>
        <v>279.07130300656956</v>
      </c>
      <c r="L4540" s="16">
        <f ca="1">J4540*Table3[[#This Row],[QUANTITY]]</f>
        <v>111</v>
      </c>
      <c r="M4540" s="16">
        <f ca="1">K4540*Table3[[#This Row],[QUANTITY]]*(1-Table3[[#This Row],[DISCOUNT %]])</f>
        <v>254.06075798252459</v>
      </c>
      <c r="N4540" s="3">
        <f>DAY(Table3[[#This Row],[DATE]])</f>
        <v>5</v>
      </c>
      <c r="O4540" s="3" t="str">
        <f>TEXT(Table3[[#This Row],[DATE]],"mmm")</f>
        <v>Jun</v>
      </c>
      <c r="P4540" s="3">
        <f>YEAR(Table3[[#This Row],[DATE]])</f>
        <v>2033</v>
      </c>
    </row>
    <row r="4541" spans="1:16" x14ac:dyDescent="0.3">
      <c r="A4541" s="6">
        <v>48736</v>
      </c>
      <c r="B4541" s="7" t="s">
        <v>1396</v>
      </c>
      <c r="C4541" s="9">
        <f t="shared" ca="1" si="140"/>
        <v>5</v>
      </c>
      <c r="D4541" s="9" t="s">
        <v>2117</v>
      </c>
      <c r="E4541" s="9" t="s">
        <v>2118</v>
      </c>
      <c r="F4541" s="10">
        <f t="shared" ca="1" si="141"/>
        <v>8.2583530719230955E-2</v>
      </c>
      <c r="G4541" s="3" t="str">
        <f>VLOOKUP(Table3[[#This Row],[PRODUCT ID]],Table1[[PRODUCT]:[SELLING PRICE]],1,FALSE)</f>
        <v>Product344</v>
      </c>
      <c r="H4541" s="3" t="str">
        <f>VLOOKUP(Table3[[#This Row],[PRODUCT ID]],Table1[[PRODUCT]:[SELLING PRICE]],2,FALSE)</f>
        <v>Category3</v>
      </c>
      <c r="I4541" s="3" t="str">
        <f>VLOOKUP(Table3[[#This Row],[PRODUCT ID]],Table1[[PRODUCT]:[SELLING PRICE]],3,FALSE)</f>
        <v>Lt</v>
      </c>
      <c r="J4541" s="16">
        <f ca="1">VLOOKUP(Table3[[#This Row],[PRODUCT ID]],Table1[[PRODUCT]:[SELLING PRICE]],4,FALSE)</f>
        <v>62</v>
      </c>
      <c r="K4541" s="16">
        <f ca="1">VLOOKUP(Table3[[#This Row],[PRODUCT ID]],Table1[[PRODUCT]:[SELLING PRICE]],5,FALSE)</f>
        <v>303.34321782687795</v>
      </c>
      <c r="L4541" s="16">
        <f ca="1">J4541*Table3[[#This Row],[QUANTITY]]</f>
        <v>310</v>
      </c>
      <c r="M4541" s="16">
        <f ca="1">K4541*Table3[[#This Row],[QUANTITY]]*(1-Table3[[#This Row],[DISCOUNT %]])</f>
        <v>1391.4603193950079</v>
      </c>
      <c r="N4541" s="3">
        <f>DAY(Table3[[#This Row],[DATE]])</f>
        <v>6</v>
      </c>
      <c r="O4541" s="3" t="str">
        <f>TEXT(Table3[[#This Row],[DATE]],"mmm")</f>
        <v>Jun</v>
      </c>
      <c r="P4541" s="3">
        <f>YEAR(Table3[[#This Row],[DATE]])</f>
        <v>2033</v>
      </c>
    </row>
    <row r="4542" spans="1:16" x14ac:dyDescent="0.3">
      <c r="A4542" s="6">
        <v>48737</v>
      </c>
      <c r="B4542" s="7" t="s">
        <v>1397</v>
      </c>
      <c r="C4542" s="9">
        <f t="shared" ca="1" si="140"/>
        <v>15</v>
      </c>
      <c r="D4542" s="9" t="s">
        <v>2116</v>
      </c>
      <c r="E4542" s="9" t="s">
        <v>2116</v>
      </c>
      <c r="F4542" s="10">
        <f t="shared" ca="1" si="141"/>
        <v>3.1062439452165958E-2</v>
      </c>
      <c r="G4542" s="3" t="str">
        <f>VLOOKUP(Table3[[#This Row],[PRODUCT ID]],Table1[[PRODUCT]:[SELLING PRICE]],1,FALSE)</f>
        <v>Product345</v>
      </c>
      <c r="H4542" s="3" t="str">
        <f>VLOOKUP(Table3[[#This Row],[PRODUCT ID]],Table1[[PRODUCT]:[SELLING PRICE]],2,FALSE)</f>
        <v>Category4</v>
      </c>
      <c r="I4542" s="3" t="str">
        <f>VLOOKUP(Table3[[#This Row],[PRODUCT ID]],Table1[[PRODUCT]:[SELLING PRICE]],3,FALSE)</f>
        <v>Kg</v>
      </c>
      <c r="J4542" s="16">
        <f ca="1">VLOOKUP(Table3[[#This Row],[PRODUCT ID]],Table1[[PRODUCT]:[SELLING PRICE]],4,FALSE)</f>
        <v>41</v>
      </c>
      <c r="K4542" s="16">
        <f ca="1">VLOOKUP(Table3[[#This Row],[PRODUCT ID]],Table1[[PRODUCT]:[SELLING PRICE]],5,FALSE)</f>
        <v>228.93999531555747</v>
      </c>
      <c r="L4542" s="16">
        <f ca="1">J4542*Table3[[#This Row],[QUANTITY]]</f>
        <v>615</v>
      </c>
      <c r="M4542" s="16">
        <f ca="1">K4542*Table3[[#This Row],[QUANTITY]]*(1-Table3[[#This Row],[DISCOUNT %]])</f>
        <v>3327.4284085933323</v>
      </c>
      <c r="N4542" s="3">
        <f>DAY(Table3[[#This Row],[DATE]])</f>
        <v>7</v>
      </c>
      <c r="O4542" s="3" t="str">
        <f>TEXT(Table3[[#This Row],[DATE]],"mmm")</f>
        <v>Jun</v>
      </c>
      <c r="P4542" s="3">
        <f>YEAR(Table3[[#This Row],[DATE]])</f>
        <v>2033</v>
      </c>
    </row>
    <row r="4543" spans="1:16" x14ac:dyDescent="0.3">
      <c r="A4543" s="6">
        <v>48738</v>
      </c>
      <c r="B4543" s="7" t="s">
        <v>1398</v>
      </c>
      <c r="C4543" s="9">
        <f t="shared" ca="1" si="140"/>
        <v>2</v>
      </c>
      <c r="D4543" s="9" t="s">
        <v>2116</v>
      </c>
      <c r="E4543" s="9" t="s">
        <v>2116</v>
      </c>
      <c r="F4543" s="10">
        <f t="shared" ca="1" si="141"/>
        <v>7.177572223366506E-2</v>
      </c>
      <c r="G4543" s="3" t="str">
        <f>VLOOKUP(Table3[[#This Row],[PRODUCT ID]],Table1[[PRODUCT]:[SELLING PRICE]],1,FALSE)</f>
        <v>Product346</v>
      </c>
      <c r="H4543" s="3" t="str">
        <f>VLOOKUP(Table3[[#This Row],[PRODUCT ID]],Table1[[PRODUCT]:[SELLING PRICE]],2,FALSE)</f>
        <v>Category5</v>
      </c>
      <c r="I4543" s="3" t="str">
        <f>VLOOKUP(Table3[[#This Row],[PRODUCT ID]],Table1[[PRODUCT]:[SELLING PRICE]],3,FALSE)</f>
        <v>Lt</v>
      </c>
      <c r="J4543" s="16">
        <f ca="1">VLOOKUP(Table3[[#This Row],[PRODUCT ID]],Table1[[PRODUCT]:[SELLING PRICE]],4,FALSE)</f>
        <v>232</v>
      </c>
      <c r="K4543" s="16">
        <f ca="1">VLOOKUP(Table3[[#This Row],[PRODUCT ID]],Table1[[PRODUCT]:[SELLING PRICE]],5,FALSE)</f>
        <v>259.27214073843959</v>
      </c>
      <c r="L4543" s="16">
        <f ca="1">J4543*Table3[[#This Row],[QUANTITY]]</f>
        <v>464</v>
      </c>
      <c r="M4543" s="16">
        <f ca="1">K4543*Table3[[#This Row],[QUANTITY]]*(1-Table3[[#This Row],[DISCOUNT %]])</f>
        <v>481.32539116373931</v>
      </c>
      <c r="N4543" s="3">
        <f>DAY(Table3[[#This Row],[DATE]])</f>
        <v>8</v>
      </c>
      <c r="O4543" s="3" t="str">
        <f>TEXT(Table3[[#This Row],[DATE]],"mmm")</f>
        <v>Jun</v>
      </c>
      <c r="P4543" s="3">
        <f>YEAR(Table3[[#This Row],[DATE]])</f>
        <v>2033</v>
      </c>
    </row>
    <row r="4544" spans="1:16" x14ac:dyDescent="0.3">
      <c r="A4544" s="6">
        <v>48739</v>
      </c>
      <c r="B4544" s="7" t="s">
        <v>1399</v>
      </c>
      <c r="C4544" s="9">
        <f t="shared" ca="1" si="140"/>
        <v>14</v>
      </c>
      <c r="D4544" s="9" t="s">
        <v>2116</v>
      </c>
      <c r="E4544" s="9" t="s">
        <v>2116</v>
      </c>
      <c r="F4544" s="10">
        <f t="shared" ca="1" si="141"/>
        <v>5.4268645237203296E-2</v>
      </c>
      <c r="G4544" s="3" t="str">
        <f>VLOOKUP(Table3[[#This Row],[PRODUCT ID]],Table1[[PRODUCT]:[SELLING PRICE]],1,FALSE)</f>
        <v>Product347</v>
      </c>
      <c r="H4544" s="3" t="str">
        <f>VLOOKUP(Table3[[#This Row],[PRODUCT ID]],Table1[[PRODUCT]:[SELLING PRICE]],2,FALSE)</f>
        <v>Category1</v>
      </c>
      <c r="I4544" s="3" t="str">
        <f>VLOOKUP(Table3[[#This Row],[PRODUCT ID]],Table1[[PRODUCT]:[SELLING PRICE]],3,FALSE)</f>
        <v>Ft</v>
      </c>
      <c r="J4544" s="16">
        <f ca="1">VLOOKUP(Table3[[#This Row],[PRODUCT ID]],Table1[[PRODUCT]:[SELLING PRICE]],4,FALSE)</f>
        <v>134</v>
      </c>
      <c r="K4544" s="16">
        <f ca="1">VLOOKUP(Table3[[#This Row],[PRODUCT ID]],Table1[[PRODUCT]:[SELLING PRICE]],5,FALSE)</f>
        <v>58.870477881988172</v>
      </c>
      <c r="L4544" s="16">
        <f ca="1">J4544*Table3[[#This Row],[QUANTITY]]</f>
        <v>1876</v>
      </c>
      <c r="M4544" s="16">
        <f ca="1">K4544*Table3[[#This Row],[QUANTITY]]*(1-Table3[[#This Row],[DISCOUNT %]])</f>
        <v>779.45919524012311</v>
      </c>
      <c r="N4544" s="3">
        <f>DAY(Table3[[#This Row],[DATE]])</f>
        <v>9</v>
      </c>
      <c r="O4544" s="3" t="str">
        <f>TEXT(Table3[[#This Row],[DATE]],"mmm")</f>
        <v>Jun</v>
      </c>
      <c r="P4544" s="3">
        <f>YEAR(Table3[[#This Row],[DATE]])</f>
        <v>2033</v>
      </c>
    </row>
    <row r="4545" spans="1:16" x14ac:dyDescent="0.3">
      <c r="A4545" s="6">
        <v>48740</v>
      </c>
      <c r="B4545" s="7" t="s">
        <v>1400</v>
      </c>
      <c r="C4545" s="9">
        <f t="shared" ca="1" si="140"/>
        <v>10</v>
      </c>
      <c r="D4545" s="9" t="s">
        <v>2116</v>
      </c>
      <c r="E4545" s="9" t="s">
        <v>2116</v>
      </c>
      <c r="F4545" s="10">
        <f t="shared" ca="1" si="141"/>
        <v>7.823154137213563E-2</v>
      </c>
      <c r="G4545" s="3" t="str">
        <f>VLOOKUP(Table3[[#This Row],[PRODUCT ID]],Table1[[PRODUCT]:[SELLING PRICE]],1,FALSE)</f>
        <v>Product348</v>
      </c>
      <c r="H4545" s="3" t="str">
        <f>VLOOKUP(Table3[[#This Row],[PRODUCT ID]],Table1[[PRODUCT]:[SELLING PRICE]],2,FALSE)</f>
        <v>Category2</v>
      </c>
      <c r="I4545" s="3" t="str">
        <f>VLOOKUP(Table3[[#This Row],[PRODUCT ID]],Table1[[PRODUCT]:[SELLING PRICE]],3,FALSE)</f>
        <v>Kg</v>
      </c>
      <c r="J4545" s="16">
        <f ca="1">VLOOKUP(Table3[[#This Row],[PRODUCT ID]],Table1[[PRODUCT]:[SELLING PRICE]],4,FALSE)</f>
        <v>122</v>
      </c>
      <c r="K4545" s="16">
        <f ca="1">VLOOKUP(Table3[[#This Row],[PRODUCT ID]],Table1[[PRODUCT]:[SELLING PRICE]],5,FALSE)</f>
        <v>311.60168144437705</v>
      </c>
      <c r="L4545" s="16">
        <f ca="1">J4545*Table3[[#This Row],[QUANTITY]]</f>
        <v>1220</v>
      </c>
      <c r="M4545" s="16">
        <f ca="1">K4545*Table3[[#This Row],[QUANTITY]]*(1-Table3[[#This Row],[DISCOUNT %]])</f>
        <v>2872.2460161083422</v>
      </c>
      <c r="N4545" s="3">
        <f>DAY(Table3[[#This Row],[DATE]])</f>
        <v>10</v>
      </c>
      <c r="O4545" s="3" t="str">
        <f>TEXT(Table3[[#This Row],[DATE]],"mmm")</f>
        <v>Jun</v>
      </c>
      <c r="P4545" s="3">
        <f>YEAR(Table3[[#This Row],[DATE]])</f>
        <v>2033</v>
      </c>
    </row>
    <row r="4546" spans="1:16" x14ac:dyDescent="0.3">
      <c r="A4546" s="6">
        <v>48741</v>
      </c>
      <c r="B4546" s="7" t="s">
        <v>1401</v>
      </c>
      <c r="C4546" s="9">
        <f t="shared" ca="1" si="140"/>
        <v>2</v>
      </c>
      <c r="D4546" s="9" t="s">
        <v>2115</v>
      </c>
      <c r="E4546" s="9" t="s">
        <v>2118</v>
      </c>
      <c r="F4546" s="10">
        <f t="shared" ca="1" si="141"/>
        <v>6.5561942516131457E-3</v>
      </c>
      <c r="G4546" s="3" t="str">
        <f>VLOOKUP(Table3[[#This Row],[PRODUCT ID]],Table1[[PRODUCT]:[SELLING PRICE]],1,FALSE)</f>
        <v>Product349</v>
      </c>
      <c r="H4546" s="3" t="str">
        <f>VLOOKUP(Table3[[#This Row],[PRODUCT ID]],Table1[[PRODUCT]:[SELLING PRICE]],2,FALSE)</f>
        <v>Category3</v>
      </c>
      <c r="I4546" s="3" t="str">
        <f>VLOOKUP(Table3[[#This Row],[PRODUCT ID]],Table1[[PRODUCT]:[SELLING PRICE]],3,FALSE)</f>
        <v>No</v>
      </c>
      <c r="J4546" s="16">
        <f ca="1">VLOOKUP(Table3[[#This Row],[PRODUCT ID]],Table1[[PRODUCT]:[SELLING PRICE]],4,FALSE)</f>
        <v>65</v>
      </c>
      <c r="K4546" s="16">
        <f ca="1">VLOOKUP(Table3[[#This Row],[PRODUCT ID]],Table1[[PRODUCT]:[SELLING PRICE]],5,FALSE)</f>
        <v>208.13674045214336</v>
      </c>
      <c r="L4546" s="16">
        <f ca="1">J4546*Table3[[#This Row],[QUANTITY]]</f>
        <v>130</v>
      </c>
      <c r="M4546" s="16">
        <f ca="1">K4546*Table3[[#This Row],[QUANTITY]]*(1-Table3[[#This Row],[DISCOUNT %]])</f>
        <v>413.54431110168304</v>
      </c>
      <c r="N4546" s="3">
        <f>DAY(Table3[[#This Row],[DATE]])</f>
        <v>11</v>
      </c>
      <c r="O4546" s="3" t="str">
        <f>TEXT(Table3[[#This Row],[DATE]],"mmm")</f>
        <v>Jun</v>
      </c>
      <c r="P4546" s="3">
        <f>YEAR(Table3[[#This Row],[DATE]])</f>
        <v>2033</v>
      </c>
    </row>
    <row r="4547" spans="1:16" x14ac:dyDescent="0.3">
      <c r="A4547" s="6">
        <v>48742</v>
      </c>
      <c r="B4547" s="7" t="s">
        <v>1402</v>
      </c>
      <c r="C4547" s="9">
        <f t="shared" ref="C4547:C4610" ca="1" si="142">RANDBETWEEN(1,15)</f>
        <v>1</v>
      </c>
      <c r="D4547" s="9" t="s">
        <v>2116</v>
      </c>
      <c r="E4547" s="9" t="s">
        <v>2116</v>
      </c>
      <c r="F4547" s="10">
        <f t="shared" ref="F4547:F4610" ca="1" si="143">RAND()*(0.1)</f>
        <v>5.1064220923797712E-2</v>
      </c>
      <c r="G4547" s="3" t="str">
        <f>VLOOKUP(Table3[[#This Row],[PRODUCT ID]],Table1[[PRODUCT]:[SELLING PRICE]],1,FALSE)</f>
        <v>Product350</v>
      </c>
      <c r="H4547" s="3" t="str">
        <f>VLOOKUP(Table3[[#This Row],[PRODUCT ID]],Table1[[PRODUCT]:[SELLING PRICE]],2,FALSE)</f>
        <v>Category4</v>
      </c>
      <c r="I4547" s="3" t="str">
        <f>VLOOKUP(Table3[[#This Row],[PRODUCT ID]],Table1[[PRODUCT]:[SELLING PRICE]],3,FALSE)</f>
        <v>No</v>
      </c>
      <c r="J4547" s="16">
        <f ca="1">VLOOKUP(Table3[[#This Row],[PRODUCT ID]],Table1[[PRODUCT]:[SELLING PRICE]],4,FALSE)</f>
        <v>181</v>
      </c>
      <c r="K4547" s="16">
        <f ca="1">VLOOKUP(Table3[[#This Row],[PRODUCT ID]],Table1[[PRODUCT]:[SELLING PRICE]],5,FALSE)</f>
        <v>140.8047599719655</v>
      </c>
      <c r="L4547" s="16">
        <f ca="1">J4547*Table3[[#This Row],[QUANTITY]]</f>
        <v>181</v>
      </c>
      <c r="M4547" s="16">
        <f ca="1">K4547*Table3[[#This Row],[QUANTITY]]*(1-Table3[[#This Row],[DISCOUNT %]])</f>
        <v>133.61467460163473</v>
      </c>
      <c r="N4547" s="3">
        <f>DAY(Table3[[#This Row],[DATE]])</f>
        <v>12</v>
      </c>
      <c r="O4547" s="3" t="str">
        <f>TEXT(Table3[[#This Row],[DATE]],"mmm")</f>
        <v>Jun</v>
      </c>
      <c r="P4547" s="3">
        <f>YEAR(Table3[[#This Row],[DATE]])</f>
        <v>2033</v>
      </c>
    </row>
    <row r="4548" spans="1:16" x14ac:dyDescent="0.3">
      <c r="A4548" s="6">
        <v>48743</v>
      </c>
      <c r="B4548" s="7" t="s">
        <v>1403</v>
      </c>
      <c r="C4548" s="9">
        <f t="shared" ca="1" si="142"/>
        <v>14</v>
      </c>
      <c r="D4548" s="9" t="s">
        <v>2117</v>
      </c>
      <c r="E4548" s="9" t="s">
        <v>2116</v>
      </c>
      <c r="F4548" s="10">
        <f t="shared" ca="1" si="143"/>
        <v>9.8775766268108828E-2</v>
      </c>
      <c r="G4548" s="3" t="str">
        <f>VLOOKUP(Table3[[#This Row],[PRODUCT ID]],Table1[[PRODUCT]:[SELLING PRICE]],1,FALSE)</f>
        <v>Product351</v>
      </c>
      <c r="H4548" s="3" t="str">
        <f>VLOOKUP(Table3[[#This Row],[PRODUCT ID]],Table1[[PRODUCT]:[SELLING PRICE]],2,FALSE)</f>
        <v>Category5</v>
      </c>
      <c r="I4548" s="3" t="str">
        <f>VLOOKUP(Table3[[#This Row],[PRODUCT ID]],Table1[[PRODUCT]:[SELLING PRICE]],3,FALSE)</f>
        <v>Ft</v>
      </c>
      <c r="J4548" s="16">
        <f ca="1">VLOOKUP(Table3[[#This Row],[PRODUCT ID]],Table1[[PRODUCT]:[SELLING PRICE]],4,FALSE)</f>
        <v>140</v>
      </c>
      <c r="K4548" s="16">
        <f ca="1">VLOOKUP(Table3[[#This Row],[PRODUCT ID]],Table1[[PRODUCT]:[SELLING PRICE]],5,FALSE)</f>
        <v>272.12961936045332</v>
      </c>
      <c r="L4548" s="16">
        <f ca="1">J4548*Table3[[#This Row],[QUANTITY]]</f>
        <v>1960</v>
      </c>
      <c r="M4548" s="16">
        <f ca="1">K4548*Table3[[#This Row],[QUANTITY]]*(1-Table3[[#This Row],[DISCOUNT %]])</f>
        <v>3433.497307574261</v>
      </c>
      <c r="N4548" s="3">
        <f>DAY(Table3[[#This Row],[DATE]])</f>
        <v>13</v>
      </c>
      <c r="O4548" s="3" t="str">
        <f>TEXT(Table3[[#This Row],[DATE]],"mmm")</f>
        <v>Jun</v>
      </c>
      <c r="P4548" s="3">
        <f>YEAR(Table3[[#This Row],[DATE]])</f>
        <v>2033</v>
      </c>
    </row>
    <row r="4549" spans="1:16" x14ac:dyDescent="0.3">
      <c r="A4549" s="6">
        <v>48744</v>
      </c>
      <c r="B4549" s="7" t="s">
        <v>1404</v>
      </c>
      <c r="C4549" s="9">
        <f t="shared" ca="1" si="142"/>
        <v>2</v>
      </c>
      <c r="D4549" s="9" t="s">
        <v>2115</v>
      </c>
      <c r="E4549" s="9" t="s">
        <v>2116</v>
      </c>
      <c r="F4549" s="10">
        <f t="shared" ca="1" si="143"/>
        <v>2.3019050650255491E-2</v>
      </c>
      <c r="G4549" s="3" t="str">
        <f>VLOOKUP(Table3[[#This Row],[PRODUCT ID]],Table1[[PRODUCT]:[SELLING PRICE]],1,FALSE)</f>
        <v>Product352</v>
      </c>
      <c r="H4549" s="3" t="str">
        <f>VLOOKUP(Table3[[#This Row],[PRODUCT ID]],Table1[[PRODUCT]:[SELLING PRICE]],2,FALSE)</f>
        <v>Category1</v>
      </c>
      <c r="I4549" s="3" t="str">
        <f>VLOOKUP(Table3[[#This Row],[PRODUCT ID]],Table1[[PRODUCT]:[SELLING PRICE]],3,FALSE)</f>
        <v>No</v>
      </c>
      <c r="J4549" s="16">
        <f ca="1">VLOOKUP(Table3[[#This Row],[PRODUCT ID]],Table1[[PRODUCT]:[SELLING PRICE]],4,FALSE)</f>
        <v>157</v>
      </c>
      <c r="K4549" s="16">
        <f ca="1">VLOOKUP(Table3[[#This Row],[PRODUCT ID]],Table1[[PRODUCT]:[SELLING PRICE]],5,FALSE)</f>
        <v>101.76162913027966</v>
      </c>
      <c r="L4549" s="16">
        <f ca="1">J4549*Table3[[#This Row],[QUANTITY]]</f>
        <v>314</v>
      </c>
      <c r="M4549" s="16">
        <f ca="1">K4549*Table3[[#This Row],[QUANTITY]]*(1-Table3[[#This Row],[DISCOUNT %]])</f>
        <v>198.83834607015447</v>
      </c>
      <c r="N4549" s="3">
        <f>DAY(Table3[[#This Row],[DATE]])</f>
        <v>14</v>
      </c>
      <c r="O4549" s="3" t="str">
        <f>TEXT(Table3[[#This Row],[DATE]],"mmm")</f>
        <v>Jun</v>
      </c>
      <c r="P4549" s="3">
        <f>YEAR(Table3[[#This Row],[DATE]])</f>
        <v>2033</v>
      </c>
    </row>
    <row r="4550" spans="1:16" x14ac:dyDescent="0.3">
      <c r="A4550" s="6">
        <v>48745</v>
      </c>
      <c r="B4550" s="7" t="s">
        <v>1405</v>
      </c>
      <c r="C4550" s="9">
        <f t="shared" ca="1" si="142"/>
        <v>6</v>
      </c>
      <c r="D4550" s="9" t="s">
        <v>2115</v>
      </c>
      <c r="E4550" s="9" t="s">
        <v>2116</v>
      </c>
      <c r="F4550" s="10">
        <f t="shared" ca="1" si="143"/>
        <v>2.5079885106897459E-2</v>
      </c>
      <c r="G4550" s="3" t="str">
        <f>VLOOKUP(Table3[[#This Row],[PRODUCT ID]],Table1[[PRODUCT]:[SELLING PRICE]],1,FALSE)</f>
        <v>Product353</v>
      </c>
      <c r="H4550" s="3" t="str">
        <f>VLOOKUP(Table3[[#This Row],[PRODUCT ID]],Table1[[PRODUCT]:[SELLING PRICE]],2,FALSE)</f>
        <v>Category2</v>
      </c>
      <c r="I4550" s="3" t="str">
        <f>VLOOKUP(Table3[[#This Row],[PRODUCT ID]],Table1[[PRODUCT]:[SELLING PRICE]],3,FALSE)</f>
        <v>Kg</v>
      </c>
      <c r="J4550" s="16">
        <f ca="1">VLOOKUP(Table3[[#This Row],[PRODUCT ID]],Table1[[PRODUCT]:[SELLING PRICE]],4,FALSE)</f>
        <v>97</v>
      </c>
      <c r="K4550" s="16">
        <f ca="1">VLOOKUP(Table3[[#This Row],[PRODUCT ID]],Table1[[PRODUCT]:[SELLING PRICE]],5,FALSE)</f>
        <v>122.76172633824724</v>
      </c>
      <c r="L4550" s="16">
        <f ca="1">J4550*Table3[[#This Row],[QUANTITY]]</f>
        <v>582</v>
      </c>
      <c r="M4550" s="16">
        <f ca="1">K4550*Table3[[#This Row],[QUANTITY]]*(1-Table3[[#This Row],[DISCOUNT %]])</f>
        <v>718.0972580769577</v>
      </c>
      <c r="N4550" s="3">
        <f>DAY(Table3[[#This Row],[DATE]])</f>
        <v>15</v>
      </c>
      <c r="O4550" s="3" t="str">
        <f>TEXT(Table3[[#This Row],[DATE]],"mmm")</f>
        <v>Jun</v>
      </c>
      <c r="P4550" s="3">
        <f>YEAR(Table3[[#This Row],[DATE]])</f>
        <v>2033</v>
      </c>
    </row>
    <row r="4551" spans="1:16" x14ac:dyDescent="0.3">
      <c r="A4551" s="6">
        <v>48746</v>
      </c>
      <c r="B4551" s="7" t="s">
        <v>1406</v>
      </c>
      <c r="C4551" s="9">
        <f t="shared" ca="1" si="142"/>
        <v>11</v>
      </c>
      <c r="D4551" s="9" t="s">
        <v>2115</v>
      </c>
      <c r="E4551" s="9" t="s">
        <v>2116</v>
      </c>
      <c r="F4551" s="10">
        <f t="shared" ca="1" si="143"/>
        <v>8.9380314476452713E-2</v>
      </c>
      <c r="G4551" s="3" t="str">
        <f>VLOOKUP(Table3[[#This Row],[PRODUCT ID]],Table1[[PRODUCT]:[SELLING PRICE]],1,FALSE)</f>
        <v>Product354</v>
      </c>
      <c r="H4551" s="3" t="str">
        <f>VLOOKUP(Table3[[#This Row],[PRODUCT ID]],Table1[[PRODUCT]:[SELLING PRICE]],2,FALSE)</f>
        <v>Category3</v>
      </c>
      <c r="I4551" s="3" t="str">
        <f>VLOOKUP(Table3[[#This Row],[PRODUCT ID]],Table1[[PRODUCT]:[SELLING PRICE]],3,FALSE)</f>
        <v>Kg</v>
      </c>
      <c r="J4551" s="16">
        <f ca="1">VLOOKUP(Table3[[#This Row],[PRODUCT ID]],Table1[[PRODUCT]:[SELLING PRICE]],4,FALSE)</f>
        <v>245</v>
      </c>
      <c r="K4551" s="16">
        <f ca="1">VLOOKUP(Table3[[#This Row],[PRODUCT ID]],Table1[[PRODUCT]:[SELLING PRICE]],5,FALSE)</f>
        <v>291.66051374340799</v>
      </c>
      <c r="L4551" s="16">
        <f ca="1">J4551*Table3[[#This Row],[QUANTITY]]</f>
        <v>2695</v>
      </c>
      <c r="M4551" s="16">
        <f ca="1">K4551*Table3[[#This Row],[QUANTITY]]*(1-Table3[[#This Row],[DISCOUNT %]])</f>
        <v>2921.5098583512431</v>
      </c>
      <c r="N4551" s="3">
        <f>DAY(Table3[[#This Row],[DATE]])</f>
        <v>16</v>
      </c>
      <c r="O4551" s="3" t="str">
        <f>TEXT(Table3[[#This Row],[DATE]],"mmm")</f>
        <v>Jun</v>
      </c>
      <c r="P4551" s="3">
        <f>YEAR(Table3[[#This Row],[DATE]])</f>
        <v>2033</v>
      </c>
    </row>
    <row r="4552" spans="1:16" x14ac:dyDescent="0.3">
      <c r="A4552" s="6">
        <v>48747</v>
      </c>
      <c r="B4552" s="7" t="s">
        <v>1407</v>
      </c>
      <c r="C4552" s="9">
        <f t="shared" ca="1" si="142"/>
        <v>1</v>
      </c>
      <c r="D4552" s="9" t="s">
        <v>2116</v>
      </c>
      <c r="E4552" s="9" t="s">
        <v>2118</v>
      </c>
      <c r="F4552" s="10">
        <f t="shared" ca="1" si="143"/>
        <v>6.4838518087783278E-2</v>
      </c>
      <c r="G4552" s="3" t="str">
        <f>VLOOKUP(Table3[[#This Row],[PRODUCT ID]],Table1[[PRODUCT]:[SELLING PRICE]],1,FALSE)</f>
        <v>Product355</v>
      </c>
      <c r="H4552" s="3" t="str">
        <f>VLOOKUP(Table3[[#This Row],[PRODUCT ID]],Table1[[PRODUCT]:[SELLING PRICE]],2,FALSE)</f>
        <v>Category4</v>
      </c>
      <c r="I4552" s="3" t="str">
        <f>VLOOKUP(Table3[[#This Row],[PRODUCT ID]],Table1[[PRODUCT]:[SELLING PRICE]],3,FALSE)</f>
        <v>Lt</v>
      </c>
      <c r="J4552" s="16">
        <f ca="1">VLOOKUP(Table3[[#This Row],[PRODUCT ID]],Table1[[PRODUCT]:[SELLING PRICE]],4,FALSE)</f>
        <v>160</v>
      </c>
      <c r="K4552" s="16">
        <f ca="1">VLOOKUP(Table3[[#This Row],[PRODUCT ID]],Table1[[PRODUCT]:[SELLING PRICE]],5,FALSE)</f>
        <v>228.58423347966439</v>
      </c>
      <c r="L4552" s="16">
        <f ca="1">J4552*Table3[[#This Row],[QUANTITY]]</f>
        <v>160</v>
      </c>
      <c r="M4552" s="16">
        <f ca="1">K4552*Table3[[#This Row],[QUANTITY]]*(1-Table3[[#This Row],[DISCOUNT %]])</f>
        <v>213.76317052261109</v>
      </c>
      <c r="N4552" s="3">
        <f>DAY(Table3[[#This Row],[DATE]])</f>
        <v>17</v>
      </c>
      <c r="O4552" s="3" t="str">
        <f>TEXT(Table3[[#This Row],[DATE]],"mmm")</f>
        <v>Jun</v>
      </c>
      <c r="P4552" s="3">
        <f>YEAR(Table3[[#This Row],[DATE]])</f>
        <v>2033</v>
      </c>
    </row>
    <row r="4553" spans="1:16" x14ac:dyDescent="0.3">
      <c r="A4553" s="6">
        <v>48748</v>
      </c>
      <c r="B4553" s="7" t="s">
        <v>1408</v>
      </c>
      <c r="C4553" s="9">
        <f t="shared" ca="1" si="142"/>
        <v>1</v>
      </c>
      <c r="D4553" s="9" t="s">
        <v>2116</v>
      </c>
      <c r="E4553" s="9" t="s">
        <v>2118</v>
      </c>
      <c r="F4553" s="10">
        <f t="shared" ca="1" si="143"/>
        <v>6.5849387394178185E-2</v>
      </c>
      <c r="G4553" s="3" t="str">
        <f>VLOOKUP(Table3[[#This Row],[PRODUCT ID]],Table1[[PRODUCT]:[SELLING PRICE]],1,FALSE)</f>
        <v>Product356</v>
      </c>
      <c r="H4553" s="3" t="str">
        <f>VLOOKUP(Table3[[#This Row],[PRODUCT ID]],Table1[[PRODUCT]:[SELLING PRICE]],2,FALSE)</f>
        <v>Category5</v>
      </c>
      <c r="I4553" s="3" t="str">
        <f>VLOOKUP(Table3[[#This Row],[PRODUCT ID]],Table1[[PRODUCT]:[SELLING PRICE]],3,FALSE)</f>
        <v>Kg</v>
      </c>
      <c r="J4553" s="16">
        <f ca="1">VLOOKUP(Table3[[#This Row],[PRODUCT ID]],Table1[[PRODUCT]:[SELLING PRICE]],4,FALSE)</f>
        <v>10</v>
      </c>
      <c r="K4553" s="16">
        <f ca="1">VLOOKUP(Table3[[#This Row],[PRODUCT ID]],Table1[[PRODUCT]:[SELLING PRICE]],5,FALSE)</f>
        <v>40.260288131442273</v>
      </c>
      <c r="L4553" s="16">
        <f ca="1">J4553*Table3[[#This Row],[QUANTITY]]</f>
        <v>10</v>
      </c>
      <c r="M4553" s="16">
        <f ca="1">K4553*Table3[[#This Row],[QUANTITY]]*(1-Table3[[#This Row],[DISCOUNT %]])</f>
        <v>37.609172821673695</v>
      </c>
      <c r="N4553" s="3">
        <f>DAY(Table3[[#This Row],[DATE]])</f>
        <v>18</v>
      </c>
      <c r="O4553" s="3" t="str">
        <f>TEXT(Table3[[#This Row],[DATE]],"mmm")</f>
        <v>Jun</v>
      </c>
      <c r="P4553" s="3">
        <f>YEAR(Table3[[#This Row],[DATE]])</f>
        <v>2033</v>
      </c>
    </row>
    <row r="4554" spans="1:16" x14ac:dyDescent="0.3">
      <c r="A4554" s="6">
        <v>48749</v>
      </c>
      <c r="B4554" s="7" t="s">
        <v>1409</v>
      </c>
      <c r="C4554" s="9">
        <f t="shared" ca="1" si="142"/>
        <v>10</v>
      </c>
      <c r="D4554" s="9" t="s">
        <v>2116</v>
      </c>
      <c r="E4554" s="9" t="s">
        <v>2116</v>
      </c>
      <c r="F4554" s="10">
        <f t="shared" ca="1" si="143"/>
        <v>8.8718172576702253E-2</v>
      </c>
      <c r="G4554" s="3" t="str">
        <f>VLOOKUP(Table3[[#This Row],[PRODUCT ID]],Table1[[PRODUCT]:[SELLING PRICE]],1,FALSE)</f>
        <v>Product357</v>
      </c>
      <c r="H4554" s="3" t="str">
        <f>VLOOKUP(Table3[[#This Row],[PRODUCT ID]],Table1[[PRODUCT]:[SELLING PRICE]],2,FALSE)</f>
        <v>Category1</v>
      </c>
      <c r="I4554" s="3" t="str">
        <f>VLOOKUP(Table3[[#This Row],[PRODUCT ID]],Table1[[PRODUCT]:[SELLING PRICE]],3,FALSE)</f>
        <v>Lt</v>
      </c>
      <c r="J4554" s="16">
        <f ca="1">VLOOKUP(Table3[[#This Row],[PRODUCT ID]],Table1[[PRODUCT]:[SELLING PRICE]],4,FALSE)</f>
        <v>215</v>
      </c>
      <c r="K4554" s="16">
        <f ca="1">VLOOKUP(Table3[[#This Row],[PRODUCT ID]],Table1[[PRODUCT]:[SELLING PRICE]],5,FALSE)</f>
        <v>139.2303778858213</v>
      </c>
      <c r="L4554" s="16">
        <f ca="1">J4554*Table3[[#This Row],[QUANTITY]]</f>
        <v>2150</v>
      </c>
      <c r="M4554" s="16">
        <f ca="1">K4554*Table3[[#This Row],[QUANTITY]]*(1-Table3[[#This Row],[DISCOUNT %]])</f>
        <v>1268.7811319262755</v>
      </c>
      <c r="N4554" s="3">
        <f>DAY(Table3[[#This Row],[DATE]])</f>
        <v>19</v>
      </c>
      <c r="O4554" s="3" t="str">
        <f>TEXT(Table3[[#This Row],[DATE]],"mmm")</f>
        <v>Jun</v>
      </c>
      <c r="P4554" s="3">
        <f>YEAR(Table3[[#This Row],[DATE]])</f>
        <v>2033</v>
      </c>
    </row>
    <row r="4555" spans="1:16" x14ac:dyDescent="0.3">
      <c r="A4555" s="6">
        <v>48750</v>
      </c>
      <c r="B4555" s="7" t="s">
        <v>1410</v>
      </c>
      <c r="C4555" s="9">
        <f t="shared" ca="1" si="142"/>
        <v>4</v>
      </c>
      <c r="D4555" s="9" t="s">
        <v>2115</v>
      </c>
      <c r="E4555" s="9" t="s">
        <v>2116</v>
      </c>
      <c r="F4555" s="10">
        <f t="shared" ca="1" si="143"/>
        <v>8.3602037570818966E-2</v>
      </c>
      <c r="G4555" s="3" t="str">
        <f>VLOOKUP(Table3[[#This Row],[PRODUCT ID]],Table1[[PRODUCT]:[SELLING PRICE]],1,FALSE)</f>
        <v>Product358</v>
      </c>
      <c r="H4555" s="3" t="str">
        <f>VLOOKUP(Table3[[#This Row],[PRODUCT ID]],Table1[[PRODUCT]:[SELLING PRICE]],2,FALSE)</f>
        <v>Category2</v>
      </c>
      <c r="I4555" s="3" t="str">
        <f>VLOOKUP(Table3[[#This Row],[PRODUCT ID]],Table1[[PRODUCT]:[SELLING PRICE]],3,FALSE)</f>
        <v>Ft</v>
      </c>
      <c r="J4555" s="16">
        <f ca="1">VLOOKUP(Table3[[#This Row],[PRODUCT ID]],Table1[[PRODUCT]:[SELLING PRICE]],4,FALSE)</f>
        <v>177</v>
      </c>
      <c r="K4555" s="16">
        <f ca="1">VLOOKUP(Table3[[#This Row],[PRODUCT ID]],Table1[[PRODUCT]:[SELLING PRICE]],5,FALSE)</f>
        <v>104.0308706259853</v>
      </c>
      <c r="L4555" s="16">
        <f ca="1">J4555*Table3[[#This Row],[QUANTITY]]</f>
        <v>708</v>
      </c>
      <c r="M4555" s="16">
        <f ca="1">K4555*Table3[[#This Row],[QUANTITY]]*(1-Table3[[#This Row],[DISCOUNT %]])</f>
        <v>381.33471148554668</v>
      </c>
      <c r="N4555" s="3">
        <f>DAY(Table3[[#This Row],[DATE]])</f>
        <v>20</v>
      </c>
      <c r="O4555" s="3" t="str">
        <f>TEXT(Table3[[#This Row],[DATE]],"mmm")</f>
        <v>Jun</v>
      </c>
      <c r="P4555" s="3">
        <f>YEAR(Table3[[#This Row],[DATE]])</f>
        <v>2033</v>
      </c>
    </row>
    <row r="4556" spans="1:16" x14ac:dyDescent="0.3">
      <c r="A4556" s="6">
        <v>48751</v>
      </c>
      <c r="B4556" s="7" t="s">
        <v>1411</v>
      </c>
      <c r="C4556" s="9">
        <f t="shared" ca="1" si="142"/>
        <v>7</v>
      </c>
      <c r="D4556" s="9" t="s">
        <v>2117</v>
      </c>
      <c r="E4556" s="9" t="s">
        <v>2116</v>
      </c>
      <c r="F4556" s="10">
        <f t="shared" ca="1" si="143"/>
        <v>7.7521917503357629E-2</v>
      </c>
      <c r="G4556" s="3" t="str">
        <f>VLOOKUP(Table3[[#This Row],[PRODUCT ID]],Table1[[PRODUCT]:[SELLING PRICE]],1,FALSE)</f>
        <v>Product359</v>
      </c>
      <c r="H4556" s="3" t="str">
        <f>VLOOKUP(Table3[[#This Row],[PRODUCT ID]],Table1[[PRODUCT]:[SELLING PRICE]],2,FALSE)</f>
        <v>Category3</v>
      </c>
      <c r="I4556" s="3" t="str">
        <f>VLOOKUP(Table3[[#This Row],[PRODUCT ID]],Table1[[PRODUCT]:[SELLING PRICE]],3,FALSE)</f>
        <v>Kg</v>
      </c>
      <c r="J4556" s="16">
        <f ca="1">VLOOKUP(Table3[[#This Row],[PRODUCT ID]],Table1[[PRODUCT]:[SELLING PRICE]],4,FALSE)</f>
        <v>22</v>
      </c>
      <c r="K4556" s="16">
        <f ca="1">VLOOKUP(Table3[[#This Row],[PRODUCT ID]],Table1[[PRODUCT]:[SELLING PRICE]],5,FALSE)</f>
        <v>182.07241916443829</v>
      </c>
      <c r="L4556" s="16">
        <f ca="1">J4556*Table3[[#This Row],[QUANTITY]]</f>
        <v>154</v>
      </c>
      <c r="M4556" s="16">
        <f ca="1">K4556*Table3[[#This Row],[QUANTITY]]*(1-Table3[[#This Row],[DISCOUNT %]])</f>
        <v>1175.7047127443516</v>
      </c>
      <c r="N4556" s="3">
        <f>DAY(Table3[[#This Row],[DATE]])</f>
        <v>21</v>
      </c>
      <c r="O4556" s="3" t="str">
        <f>TEXT(Table3[[#This Row],[DATE]],"mmm")</f>
        <v>Jun</v>
      </c>
      <c r="P4556" s="3">
        <f>YEAR(Table3[[#This Row],[DATE]])</f>
        <v>2033</v>
      </c>
    </row>
    <row r="4557" spans="1:16" x14ac:dyDescent="0.3">
      <c r="A4557" s="6">
        <v>48752</v>
      </c>
      <c r="B4557" s="7" t="s">
        <v>1412</v>
      </c>
      <c r="C4557" s="9">
        <f t="shared" ca="1" si="142"/>
        <v>10</v>
      </c>
      <c r="D4557" s="9" t="s">
        <v>2117</v>
      </c>
      <c r="E4557" s="9" t="s">
        <v>2116</v>
      </c>
      <c r="F4557" s="10">
        <f t="shared" ca="1" si="143"/>
        <v>6.7887029725433742E-2</v>
      </c>
      <c r="G4557" s="3" t="str">
        <f>VLOOKUP(Table3[[#This Row],[PRODUCT ID]],Table1[[PRODUCT]:[SELLING PRICE]],1,FALSE)</f>
        <v>Product360</v>
      </c>
      <c r="H4557" s="3" t="str">
        <f>VLOOKUP(Table3[[#This Row],[PRODUCT ID]],Table1[[PRODUCT]:[SELLING PRICE]],2,FALSE)</f>
        <v>Category4</v>
      </c>
      <c r="I4557" s="3" t="str">
        <f>VLOOKUP(Table3[[#This Row],[PRODUCT ID]],Table1[[PRODUCT]:[SELLING PRICE]],3,FALSE)</f>
        <v>No</v>
      </c>
      <c r="J4557" s="16">
        <f ca="1">VLOOKUP(Table3[[#This Row],[PRODUCT ID]],Table1[[PRODUCT]:[SELLING PRICE]],4,FALSE)</f>
        <v>21</v>
      </c>
      <c r="K4557" s="16">
        <f ca="1">VLOOKUP(Table3[[#This Row],[PRODUCT ID]],Table1[[PRODUCT]:[SELLING PRICE]],5,FALSE)</f>
        <v>81.635498225282873</v>
      </c>
      <c r="L4557" s="16">
        <f ca="1">J4557*Table3[[#This Row],[QUANTITY]]</f>
        <v>210</v>
      </c>
      <c r="M4557" s="16">
        <f ca="1">K4557*Table3[[#This Row],[QUANTITY]]*(1-Table3[[#This Row],[DISCOUNT %]])</f>
        <v>760.93506730612501</v>
      </c>
      <c r="N4557" s="3">
        <f>DAY(Table3[[#This Row],[DATE]])</f>
        <v>22</v>
      </c>
      <c r="O4557" s="3" t="str">
        <f>TEXT(Table3[[#This Row],[DATE]],"mmm")</f>
        <v>Jun</v>
      </c>
      <c r="P4557" s="3">
        <f>YEAR(Table3[[#This Row],[DATE]])</f>
        <v>2033</v>
      </c>
    </row>
    <row r="4558" spans="1:16" x14ac:dyDescent="0.3">
      <c r="A4558" s="6">
        <v>48753</v>
      </c>
      <c r="B4558" s="7" t="s">
        <v>1413</v>
      </c>
      <c r="C4558" s="9">
        <f t="shared" ca="1" si="142"/>
        <v>2</v>
      </c>
      <c r="D4558" s="9" t="s">
        <v>2116</v>
      </c>
      <c r="E4558" s="9" t="s">
        <v>2118</v>
      </c>
      <c r="F4558" s="10">
        <f t="shared" ca="1" si="143"/>
        <v>9.1109618099955172E-2</v>
      </c>
      <c r="G4558" s="3" t="str">
        <f>VLOOKUP(Table3[[#This Row],[PRODUCT ID]],Table1[[PRODUCT]:[SELLING PRICE]],1,FALSE)</f>
        <v>Product361</v>
      </c>
      <c r="H4558" s="3" t="str">
        <f>VLOOKUP(Table3[[#This Row],[PRODUCT ID]],Table1[[PRODUCT]:[SELLING PRICE]],2,FALSE)</f>
        <v>Category1</v>
      </c>
      <c r="I4558" s="3" t="str">
        <f>VLOOKUP(Table3[[#This Row],[PRODUCT ID]],Table1[[PRODUCT]:[SELLING PRICE]],3,FALSE)</f>
        <v>No</v>
      </c>
      <c r="J4558" s="16">
        <f ca="1">VLOOKUP(Table3[[#This Row],[PRODUCT ID]],Table1[[PRODUCT]:[SELLING PRICE]],4,FALSE)</f>
        <v>51</v>
      </c>
      <c r="K4558" s="16">
        <f ca="1">VLOOKUP(Table3[[#This Row],[PRODUCT ID]],Table1[[PRODUCT]:[SELLING PRICE]],5,FALSE)</f>
        <v>168.89083757646108</v>
      </c>
      <c r="L4558" s="16">
        <f ca="1">J4558*Table3[[#This Row],[QUANTITY]]</f>
        <v>102</v>
      </c>
      <c r="M4558" s="16">
        <f ca="1">K4558*Table3[[#This Row],[QUANTITY]]*(1-Table3[[#This Row],[DISCOUNT %]])</f>
        <v>307.00651572857629</v>
      </c>
      <c r="N4558" s="3">
        <f>DAY(Table3[[#This Row],[DATE]])</f>
        <v>23</v>
      </c>
      <c r="O4558" s="3" t="str">
        <f>TEXT(Table3[[#This Row],[DATE]],"mmm")</f>
        <v>Jun</v>
      </c>
      <c r="P4558" s="3">
        <f>YEAR(Table3[[#This Row],[DATE]])</f>
        <v>2033</v>
      </c>
    </row>
    <row r="4559" spans="1:16" x14ac:dyDescent="0.3">
      <c r="A4559" s="6">
        <v>48754</v>
      </c>
      <c r="B4559" s="7" t="s">
        <v>1414</v>
      </c>
      <c r="C4559" s="9">
        <f t="shared" ca="1" si="142"/>
        <v>13</v>
      </c>
      <c r="D4559" s="9" t="s">
        <v>2116</v>
      </c>
      <c r="E4559" s="9" t="s">
        <v>2116</v>
      </c>
      <c r="F4559" s="10">
        <f t="shared" ca="1" si="143"/>
        <v>4.7529781571647861E-2</v>
      </c>
      <c r="G4559" s="3" t="str">
        <f>VLOOKUP(Table3[[#This Row],[PRODUCT ID]],Table1[[PRODUCT]:[SELLING PRICE]],1,FALSE)</f>
        <v>Product362</v>
      </c>
      <c r="H4559" s="3" t="str">
        <f>VLOOKUP(Table3[[#This Row],[PRODUCT ID]],Table1[[PRODUCT]:[SELLING PRICE]],2,FALSE)</f>
        <v>Category2</v>
      </c>
      <c r="I4559" s="3" t="str">
        <f>VLOOKUP(Table3[[#This Row],[PRODUCT ID]],Table1[[PRODUCT]:[SELLING PRICE]],3,FALSE)</f>
        <v>Ft</v>
      </c>
      <c r="J4559" s="16">
        <f ca="1">VLOOKUP(Table3[[#This Row],[PRODUCT ID]],Table1[[PRODUCT]:[SELLING PRICE]],4,FALSE)</f>
        <v>149</v>
      </c>
      <c r="K4559" s="16">
        <f ca="1">VLOOKUP(Table3[[#This Row],[PRODUCT ID]],Table1[[PRODUCT]:[SELLING PRICE]],5,FALSE)</f>
        <v>210.07826427228366</v>
      </c>
      <c r="L4559" s="16">
        <f ca="1">J4559*Table3[[#This Row],[QUANTITY]]</f>
        <v>1937</v>
      </c>
      <c r="M4559" s="16">
        <f ca="1">K4559*Table3[[#This Row],[QUANTITY]]*(1-Table3[[#This Row],[DISCOUNT %]])</f>
        <v>2601.2127733601242</v>
      </c>
      <c r="N4559" s="3">
        <f>DAY(Table3[[#This Row],[DATE]])</f>
        <v>24</v>
      </c>
      <c r="O4559" s="3" t="str">
        <f>TEXT(Table3[[#This Row],[DATE]],"mmm")</f>
        <v>Jun</v>
      </c>
      <c r="P4559" s="3">
        <f>YEAR(Table3[[#This Row],[DATE]])</f>
        <v>2033</v>
      </c>
    </row>
    <row r="4560" spans="1:16" x14ac:dyDescent="0.3">
      <c r="A4560" s="6">
        <v>48755</v>
      </c>
      <c r="B4560" s="7" t="s">
        <v>1415</v>
      </c>
      <c r="C4560" s="9">
        <f t="shared" ca="1" si="142"/>
        <v>9</v>
      </c>
      <c r="D4560" s="9" t="s">
        <v>2116</v>
      </c>
      <c r="E4560" s="9" t="s">
        <v>2116</v>
      </c>
      <c r="F4560" s="10">
        <f t="shared" ca="1" si="143"/>
        <v>4.9879593084314534E-2</v>
      </c>
      <c r="G4560" s="3" t="str">
        <f>VLOOKUP(Table3[[#This Row],[PRODUCT ID]],Table1[[PRODUCT]:[SELLING PRICE]],1,FALSE)</f>
        <v>Product363</v>
      </c>
      <c r="H4560" s="3" t="str">
        <f>VLOOKUP(Table3[[#This Row],[PRODUCT ID]],Table1[[PRODUCT]:[SELLING PRICE]],2,FALSE)</f>
        <v>Category3</v>
      </c>
      <c r="I4560" s="3" t="str">
        <f>VLOOKUP(Table3[[#This Row],[PRODUCT ID]],Table1[[PRODUCT]:[SELLING PRICE]],3,FALSE)</f>
        <v>No</v>
      </c>
      <c r="J4560" s="16">
        <f ca="1">VLOOKUP(Table3[[#This Row],[PRODUCT ID]],Table1[[PRODUCT]:[SELLING PRICE]],4,FALSE)</f>
        <v>245</v>
      </c>
      <c r="K4560" s="16">
        <f ca="1">VLOOKUP(Table3[[#This Row],[PRODUCT ID]],Table1[[PRODUCT]:[SELLING PRICE]],5,FALSE)</f>
        <v>195.96859892077697</v>
      </c>
      <c r="L4560" s="16">
        <f ca="1">J4560*Table3[[#This Row],[QUANTITY]]</f>
        <v>2205</v>
      </c>
      <c r="M4560" s="16">
        <f ca="1">K4560*Table3[[#This Row],[QUANTITY]]*(1-Table3[[#This Row],[DISCOUNT %]])</f>
        <v>1675.7438845437482</v>
      </c>
      <c r="N4560" s="3">
        <f>DAY(Table3[[#This Row],[DATE]])</f>
        <v>25</v>
      </c>
      <c r="O4560" s="3" t="str">
        <f>TEXT(Table3[[#This Row],[DATE]],"mmm")</f>
        <v>Jun</v>
      </c>
      <c r="P4560" s="3">
        <f>YEAR(Table3[[#This Row],[DATE]])</f>
        <v>2033</v>
      </c>
    </row>
    <row r="4561" spans="1:16" x14ac:dyDescent="0.3">
      <c r="A4561" s="6">
        <v>48756</v>
      </c>
      <c r="B4561" s="7" t="s">
        <v>1416</v>
      </c>
      <c r="C4561" s="9">
        <f t="shared" ca="1" si="142"/>
        <v>13</v>
      </c>
      <c r="D4561" s="9" t="s">
        <v>2116</v>
      </c>
      <c r="E4561" s="9" t="s">
        <v>2116</v>
      </c>
      <c r="F4561" s="10">
        <f t="shared" ca="1" si="143"/>
        <v>7.9983822223386888E-2</v>
      </c>
      <c r="G4561" s="3" t="str">
        <f>VLOOKUP(Table3[[#This Row],[PRODUCT ID]],Table1[[PRODUCT]:[SELLING PRICE]],1,FALSE)</f>
        <v>Product364</v>
      </c>
      <c r="H4561" s="3" t="str">
        <f>VLOOKUP(Table3[[#This Row],[PRODUCT ID]],Table1[[PRODUCT]:[SELLING PRICE]],2,FALSE)</f>
        <v>Category4</v>
      </c>
      <c r="I4561" s="3" t="str">
        <f>VLOOKUP(Table3[[#This Row],[PRODUCT ID]],Table1[[PRODUCT]:[SELLING PRICE]],3,FALSE)</f>
        <v>Kg</v>
      </c>
      <c r="J4561" s="16">
        <f ca="1">VLOOKUP(Table3[[#This Row],[PRODUCT ID]],Table1[[PRODUCT]:[SELLING PRICE]],4,FALSE)</f>
        <v>55</v>
      </c>
      <c r="K4561" s="16">
        <f ca="1">VLOOKUP(Table3[[#This Row],[PRODUCT ID]],Table1[[PRODUCT]:[SELLING PRICE]],5,FALSE)</f>
        <v>179.57529151684469</v>
      </c>
      <c r="L4561" s="16">
        <f ca="1">J4561*Table3[[#This Row],[QUANTITY]]</f>
        <v>715</v>
      </c>
      <c r="M4561" s="16">
        <f ca="1">K4561*Table3[[#This Row],[QUANTITY]]*(1-Table3[[#This Row],[DISCOUNT %]])</f>
        <v>2147.7582532178308</v>
      </c>
      <c r="N4561" s="3">
        <f>DAY(Table3[[#This Row],[DATE]])</f>
        <v>26</v>
      </c>
      <c r="O4561" s="3" t="str">
        <f>TEXT(Table3[[#This Row],[DATE]],"mmm")</f>
        <v>Jun</v>
      </c>
      <c r="P4561" s="3">
        <f>YEAR(Table3[[#This Row],[DATE]])</f>
        <v>2033</v>
      </c>
    </row>
    <row r="4562" spans="1:16" x14ac:dyDescent="0.3">
      <c r="A4562" s="6">
        <v>48757</v>
      </c>
      <c r="B4562" s="7" t="s">
        <v>1417</v>
      </c>
      <c r="C4562" s="9">
        <f t="shared" ca="1" si="142"/>
        <v>15</v>
      </c>
      <c r="D4562" s="9" t="s">
        <v>2115</v>
      </c>
      <c r="E4562" s="9" t="s">
        <v>2116</v>
      </c>
      <c r="F4562" s="10">
        <f t="shared" ca="1" si="143"/>
        <v>9.9569718147281286E-2</v>
      </c>
      <c r="G4562" s="3" t="str">
        <f>VLOOKUP(Table3[[#This Row],[PRODUCT ID]],Table1[[PRODUCT]:[SELLING PRICE]],1,FALSE)</f>
        <v>Product365</v>
      </c>
      <c r="H4562" s="3" t="str">
        <f>VLOOKUP(Table3[[#This Row],[PRODUCT ID]],Table1[[PRODUCT]:[SELLING PRICE]],2,FALSE)</f>
        <v>Category5</v>
      </c>
      <c r="I4562" s="3" t="str">
        <f>VLOOKUP(Table3[[#This Row],[PRODUCT ID]],Table1[[PRODUCT]:[SELLING PRICE]],3,FALSE)</f>
        <v>Kg</v>
      </c>
      <c r="J4562" s="16">
        <f ca="1">VLOOKUP(Table3[[#This Row],[PRODUCT ID]],Table1[[PRODUCT]:[SELLING PRICE]],4,FALSE)</f>
        <v>153</v>
      </c>
      <c r="K4562" s="16">
        <f ca="1">VLOOKUP(Table3[[#This Row],[PRODUCT ID]],Table1[[PRODUCT]:[SELLING PRICE]],5,FALSE)</f>
        <v>217.13015617034475</v>
      </c>
      <c r="L4562" s="16">
        <f ca="1">J4562*Table3[[#This Row],[QUANTITY]]</f>
        <v>2295</v>
      </c>
      <c r="M4562" s="16">
        <f ca="1">K4562*Table3[[#This Row],[QUANTITY]]*(1-Table3[[#This Row],[DISCOUNT %]])</f>
        <v>2932.6585157878249</v>
      </c>
      <c r="N4562" s="3">
        <f>DAY(Table3[[#This Row],[DATE]])</f>
        <v>27</v>
      </c>
      <c r="O4562" s="3" t="str">
        <f>TEXT(Table3[[#This Row],[DATE]],"mmm")</f>
        <v>Jun</v>
      </c>
      <c r="P4562" s="3">
        <f>YEAR(Table3[[#This Row],[DATE]])</f>
        <v>2033</v>
      </c>
    </row>
    <row r="4563" spans="1:16" x14ac:dyDescent="0.3">
      <c r="A4563" s="6">
        <v>48758</v>
      </c>
      <c r="B4563" s="7" t="s">
        <v>1418</v>
      </c>
      <c r="C4563" s="9">
        <f t="shared" ca="1" si="142"/>
        <v>3</v>
      </c>
      <c r="D4563" s="9" t="s">
        <v>2116</v>
      </c>
      <c r="E4563" s="9" t="s">
        <v>2116</v>
      </c>
      <c r="F4563" s="10">
        <f t="shared" ca="1" si="143"/>
        <v>4.8813794482837229E-2</v>
      </c>
      <c r="G4563" s="3" t="str">
        <f>VLOOKUP(Table3[[#This Row],[PRODUCT ID]],Table1[[PRODUCT]:[SELLING PRICE]],1,FALSE)</f>
        <v>Product366</v>
      </c>
      <c r="H4563" s="3" t="str">
        <f>VLOOKUP(Table3[[#This Row],[PRODUCT ID]],Table1[[PRODUCT]:[SELLING PRICE]],2,FALSE)</f>
        <v>Category1</v>
      </c>
      <c r="I4563" s="3" t="str">
        <f>VLOOKUP(Table3[[#This Row],[PRODUCT ID]],Table1[[PRODUCT]:[SELLING PRICE]],3,FALSE)</f>
        <v>Lt</v>
      </c>
      <c r="J4563" s="16">
        <f ca="1">VLOOKUP(Table3[[#This Row],[PRODUCT ID]],Table1[[PRODUCT]:[SELLING PRICE]],4,FALSE)</f>
        <v>32</v>
      </c>
      <c r="K4563" s="16">
        <f ca="1">VLOOKUP(Table3[[#This Row],[PRODUCT ID]],Table1[[PRODUCT]:[SELLING PRICE]],5,FALSE)</f>
        <v>228.17067359153131</v>
      </c>
      <c r="L4563" s="16">
        <f ca="1">J4563*Table3[[#This Row],[QUANTITY]]</f>
        <v>96</v>
      </c>
      <c r="M4563" s="16">
        <f ca="1">K4563*Table3[[#This Row],[QUANTITY]]*(1-Table3[[#This Row],[DISCOUNT %]])</f>
        <v>651.09839167147129</v>
      </c>
      <c r="N4563" s="3">
        <f>DAY(Table3[[#This Row],[DATE]])</f>
        <v>28</v>
      </c>
      <c r="O4563" s="3" t="str">
        <f>TEXT(Table3[[#This Row],[DATE]],"mmm")</f>
        <v>Jun</v>
      </c>
      <c r="P4563" s="3">
        <f>YEAR(Table3[[#This Row],[DATE]])</f>
        <v>2033</v>
      </c>
    </row>
    <row r="4564" spans="1:16" x14ac:dyDescent="0.3">
      <c r="A4564" s="6">
        <v>48759</v>
      </c>
      <c r="B4564" s="7" t="s">
        <v>1419</v>
      </c>
      <c r="C4564" s="9">
        <f t="shared" ca="1" si="142"/>
        <v>11</v>
      </c>
      <c r="D4564" s="9" t="s">
        <v>2117</v>
      </c>
      <c r="E4564" s="9" t="s">
        <v>2118</v>
      </c>
      <c r="F4564" s="10">
        <f t="shared" ca="1" si="143"/>
        <v>8.9039075092766984E-2</v>
      </c>
      <c r="G4564" s="3" t="str">
        <f>VLOOKUP(Table3[[#This Row],[PRODUCT ID]],Table1[[PRODUCT]:[SELLING PRICE]],1,FALSE)</f>
        <v>Product367</v>
      </c>
      <c r="H4564" s="3" t="str">
        <f>VLOOKUP(Table3[[#This Row],[PRODUCT ID]],Table1[[PRODUCT]:[SELLING PRICE]],2,FALSE)</f>
        <v>Category2</v>
      </c>
      <c r="I4564" s="3" t="str">
        <f>VLOOKUP(Table3[[#This Row],[PRODUCT ID]],Table1[[PRODUCT]:[SELLING PRICE]],3,FALSE)</f>
        <v>Kg</v>
      </c>
      <c r="J4564" s="16">
        <f ca="1">VLOOKUP(Table3[[#This Row],[PRODUCT ID]],Table1[[PRODUCT]:[SELLING PRICE]],4,FALSE)</f>
        <v>88</v>
      </c>
      <c r="K4564" s="16">
        <f ca="1">VLOOKUP(Table3[[#This Row],[PRODUCT ID]],Table1[[PRODUCT]:[SELLING PRICE]],5,FALSE)</f>
        <v>293.21698658891228</v>
      </c>
      <c r="L4564" s="16">
        <f ca="1">J4564*Table3[[#This Row],[QUANTITY]]</f>
        <v>968</v>
      </c>
      <c r="M4564" s="16">
        <f ca="1">K4564*Table3[[#This Row],[QUANTITY]]*(1-Table3[[#This Row],[DISCOUNT %]])</f>
        <v>2938.20139031702</v>
      </c>
      <c r="N4564" s="3">
        <f>DAY(Table3[[#This Row],[DATE]])</f>
        <v>29</v>
      </c>
      <c r="O4564" s="3" t="str">
        <f>TEXT(Table3[[#This Row],[DATE]],"mmm")</f>
        <v>Jun</v>
      </c>
      <c r="P4564" s="3">
        <f>YEAR(Table3[[#This Row],[DATE]])</f>
        <v>2033</v>
      </c>
    </row>
    <row r="4565" spans="1:16" x14ac:dyDescent="0.3">
      <c r="A4565" s="6">
        <v>48760</v>
      </c>
      <c r="B4565" s="7" t="s">
        <v>1420</v>
      </c>
      <c r="C4565" s="9">
        <f t="shared" ca="1" si="142"/>
        <v>9</v>
      </c>
      <c r="D4565" s="9" t="s">
        <v>2115</v>
      </c>
      <c r="E4565" s="9" t="s">
        <v>2118</v>
      </c>
      <c r="F4565" s="10">
        <f t="shared" ca="1" si="143"/>
        <v>9.295737505801363E-2</v>
      </c>
      <c r="G4565" s="3" t="str">
        <f>VLOOKUP(Table3[[#This Row],[PRODUCT ID]],Table1[[PRODUCT]:[SELLING PRICE]],1,FALSE)</f>
        <v>Product368</v>
      </c>
      <c r="H4565" s="3" t="str">
        <f>VLOOKUP(Table3[[#This Row],[PRODUCT ID]],Table1[[PRODUCT]:[SELLING PRICE]],2,FALSE)</f>
        <v>Category3</v>
      </c>
      <c r="I4565" s="3" t="str">
        <f>VLOOKUP(Table3[[#This Row],[PRODUCT ID]],Table1[[PRODUCT]:[SELLING PRICE]],3,FALSE)</f>
        <v>Lt</v>
      </c>
      <c r="J4565" s="16">
        <f ca="1">VLOOKUP(Table3[[#This Row],[PRODUCT ID]],Table1[[PRODUCT]:[SELLING PRICE]],4,FALSE)</f>
        <v>166</v>
      </c>
      <c r="K4565" s="16">
        <f ca="1">VLOOKUP(Table3[[#This Row],[PRODUCT ID]],Table1[[PRODUCT]:[SELLING PRICE]],5,FALSE)</f>
        <v>287.7395159425289</v>
      </c>
      <c r="L4565" s="16">
        <f ca="1">J4565*Table3[[#This Row],[QUANTITY]]</f>
        <v>1494</v>
      </c>
      <c r="M4565" s="16">
        <f ca="1">K4565*Table3[[#This Row],[QUANTITY]]*(1-Table3[[#This Row],[DISCOUNT %]])</f>
        <v>2348.9280525604313</v>
      </c>
      <c r="N4565" s="3">
        <f>DAY(Table3[[#This Row],[DATE]])</f>
        <v>30</v>
      </c>
      <c r="O4565" s="3" t="str">
        <f>TEXT(Table3[[#This Row],[DATE]],"mmm")</f>
        <v>Jun</v>
      </c>
      <c r="P4565" s="3">
        <f>YEAR(Table3[[#This Row],[DATE]])</f>
        <v>2033</v>
      </c>
    </row>
    <row r="4566" spans="1:16" x14ac:dyDescent="0.3">
      <c r="A4566" s="6">
        <v>48761</v>
      </c>
      <c r="B4566" s="7" t="s">
        <v>1421</v>
      </c>
      <c r="C4566" s="9">
        <f t="shared" ca="1" si="142"/>
        <v>11</v>
      </c>
      <c r="D4566" s="9" t="s">
        <v>2115</v>
      </c>
      <c r="E4566" s="9" t="s">
        <v>2116</v>
      </c>
      <c r="F4566" s="10">
        <f t="shared" ca="1" si="143"/>
        <v>8.8835445302808347E-2</v>
      </c>
      <c r="G4566" s="3" t="str">
        <f>VLOOKUP(Table3[[#This Row],[PRODUCT ID]],Table1[[PRODUCT]:[SELLING PRICE]],1,FALSE)</f>
        <v>Product369</v>
      </c>
      <c r="H4566" s="3" t="str">
        <f>VLOOKUP(Table3[[#This Row],[PRODUCT ID]],Table1[[PRODUCT]:[SELLING PRICE]],2,FALSE)</f>
        <v>Category4</v>
      </c>
      <c r="I4566" s="3" t="str">
        <f>VLOOKUP(Table3[[#This Row],[PRODUCT ID]],Table1[[PRODUCT]:[SELLING PRICE]],3,FALSE)</f>
        <v>Ft</v>
      </c>
      <c r="J4566" s="16">
        <f ca="1">VLOOKUP(Table3[[#This Row],[PRODUCT ID]],Table1[[PRODUCT]:[SELLING PRICE]],4,FALSE)</f>
        <v>113</v>
      </c>
      <c r="K4566" s="16">
        <f ca="1">VLOOKUP(Table3[[#This Row],[PRODUCT ID]],Table1[[PRODUCT]:[SELLING PRICE]],5,FALSE)</f>
        <v>260.57972801892981</v>
      </c>
      <c r="L4566" s="16">
        <f ca="1">J4566*Table3[[#This Row],[QUANTITY]]</f>
        <v>1243</v>
      </c>
      <c r="M4566" s="16">
        <f ca="1">K4566*Table3[[#This Row],[QUANTITY]]*(1-Table3[[#This Row],[DISCOUNT %]])</f>
        <v>2611.741130278318</v>
      </c>
      <c r="N4566" s="3">
        <f>DAY(Table3[[#This Row],[DATE]])</f>
        <v>1</v>
      </c>
      <c r="O4566" s="3" t="str">
        <f>TEXT(Table3[[#This Row],[DATE]],"mmm")</f>
        <v>Jul</v>
      </c>
      <c r="P4566" s="3">
        <f>YEAR(Table3[[#This Row],[DATE]])</f>
        <v>2033</v>
      </c>
    </row>
    <row r="4567" spans="1:16" x14ac:dyDescent="0.3">
      <c r="A4567" s="6">
        <v>48762</v>
      </c>
      <c r="B4567" s="7" t="s">
        <v>1422</v>
      </c>
      <c r="C4567" s="9">
        <f t="shared" ca="1" si="142"/>
        <v>14</v>
      </c>
      <c r="D4567" s="9" t="s">
        <v>2115</v>
      </c>
      <c r="E4567" s="9" t="s">
        <v>2116</v>
      </c>
      <c r="F4567" s="10">
        <f t="shared" ca="1" si="143"/>
        <v>4.0432067207978845E-2</v>
      </c>
      <c r="G4567" s="3" t="str">
        <f>VLOOKUP(Table3[[#This Row],[PRODUCT ID]],Table1[[PRODUCT]:[SELLING PRICE]],1,FALSE)</f>
        <v>Product370</v>
      </c>
      <c r="H4567" s="3" t="str">
        <f>VLOOKUP(Table3[[#This Row],[PRODUCT ID]],Table1[[PRODUCT]:[SELLING PRICE]],2,FALSE)</f>
        <v>Category5</v>
      </c>
      <c r="I4567" s="3" t="str">
        <f>VLOOKUP(Table3[[#This Row],[PRODUCT ID]],Table1[[PRODUCT]:[SELLING PRICE]],3,FALSE)</f>
        <v>Kg</v>
      </c>
      <c r="J4567" s="16">
        <f ca="1">VLOOKUP(Table3[[#This Row],[PRODUCT ID]],Table1[[PRODUCT]:[SELLING PRICE]],4,FALSE)</f>
        <v>158</v>
      </c>
      <c r="K4567" s="16">
        <f ca="1">VLOOKUP(Table3[[#This Row],[PRODUCT ID]],Table1[[PRODUCT]:[SELLING PRICE]],5,FALSE)</f>
        <v>309.34075910013809</v>
      </c>
      <c r="L4567" s="16">
        <f ca="1">J4567*Table3[[#This Row],[QUANTITY]]</f>
        <v>2212</v>
      </c>
      <c r="M4567" s="16">
        <f ca="1">K4567*Table3[[#This Row],[QUANTITY]]*(1-Table3[[#This Row],[DISCOUNT %]])</f>
        <v>4155.6686183324773</v>
      </c>
      <c r="N4567" s="3">
        <f>DAY(Table3[[#This Row],[DATE]])</f>
        <v>2</v>
      </c>
      <c r="O4567" s="3" t="str">
        <f>TEXT(Table3[[#This Row],[DATE]],"mmm")</f>
        <v>Jul</v>
      </c>
      <c r="P4567" s="3">
        <f>YEAR(Table3[[#This Row],[DATE]])</f>
        <v>2033</v>
      </c>
    </row>
    <row r="4568" spans="1:16" x14ac:dyDescent="0.3">
      <c r="A4568" s="6">
        <v>48763</v>
      </c>
      <c r="B4568" s="7" t="s">
        <v>1423</v>
      </c>
      <c r="C4568" s="9">
        <f t="shared" ca="1" si="142"/>
        <v>12</v>
      </c>
      <c r="D4568" s="9" t="s">
        <v>2116</v>
      </c>
      <c r="E4568" s="9" t="s">
        <v>2116</v>
      </c>
      <c r="F4568" s="10">
        <f t="shared" ca="1" si="143"/>
        <v>7.9352337866686828E-2</v>
      </c>
      <c r="G4568" s="3" t="str">
        <f>VLOOKUP(Table3[[#This Row],[PRODUCT ID]],Table1[[PRODUCT]:[SELLING PRICE]],1,FALSE)</f>
        <v>Product371</v>
      </c>
      <c r="H4568" s="3" t="str">
        <f>VLOOKUP(Table3[[#This Row],[PRODUCT ID]],Table1[[PRODUCT]:[SELLING PRICE]],2,FALSE)</f>
        <v>Category1</v>
      </c>
      <c r="I4568" s="3" t="str">
        <f>VLOOKUP(Table3[[#This Row],[PRODUCT ID]],Table1[[PRODUCT]:[SELLING PRICE]],3,FALSE)</f>
        <v>No</v>
      </c>
      <c r="J4568" s="16">
        <f ca="1">VLOOKUP(Table3[[#This Row],[PRODUCT ID]],Table1[[PRODUCT]:[SELLING PRICE]],4,FALSE)</f>
        <v>211</v>
      </c>
      <c r="K4568" s="16">
        <f ca="1">VLOOKUP(Table3[[#This Row],[PRODUCT ID]],Table1[[PRODUCT]:[SELLING PRICE]],5,FALSE)</f>
        <v>238.96012638265668</v>
      </c>
      <c r="L4568" s="16">
        <f ca="1">J4568*Table3[[#This Row],[QUANTITY]]</f>
        <v>2532</v>
      </c>
      <c r="M4568" s="16">
        <f ca="1">K4568*Table3[[#This Row],[QUANTITY]]*(1-Table3[[#This Row],[DISCOUNT %]])</f>
        <v>2639.9769803672871</v>
      </c>
      <c r="N4568" s="3">
        <f>DAY(Table3[[#This Row],[DATE]])</f>
        <v>3</v>
      </c>
      <c r="O4568" s="3" t="str">
        <f>TEXT(Table3[[#This Row],[DATE]],"mmm")</f>
        <v>Jul</v>
      </c>
      <c r="P4568" s="3">
        <f>YEAR(Table3[[#This Row],[DATE]])</f>
        <v>2033</v>
      </c>
    </row>
    <row r="4569" spans="1:16" x14ac:dyDescent="0.3">
      <c r="A4569" s="6">
        <v>48764</v>
      </c>
      <c r="B4569" s="7" t="s">
        <v>1424</v>
      </c>
      <c r="C4569" s="9">
        <f t="shared" ca="1" si="142"/>
        <v>1</v>
      </c>
      <c r="D4569" s="9" t="s">
        <v>2116</v>
      </c>
      <c r="E4569" s="9" t="s">
        <v>2116</v>
      </c>
      <c r="F4569" s="10">
        <f t="shared" ca="1" si="143"/>
        <v>8.2051157148671731E-3</v>
      </c>
      <c r="G4569" s="3" t="str">
        <f>VLOOKUP(Table3[[#This Row],[PRODUCT ID]],Table1[[PRODUCT]:[SELLING PRICE]],1,FALSE)</f>
        <v>Product372</v>
      </c>
      <c r="H4569" s="3" t="str">
        <f>VLOOKUP(Table3[[#This Row],[PRODUCT ID]],Table1[[PRODUCT]:[SELLING PRICE]],2,FALSE)</f>
        <v>Category2</v>
      </c>
      <c r="I4569" s="3" t="str">
        <f>VLOOKUP(Table3[[#This Row],[PRODUCT ID]],Table1[[PRODUCT]:[SELLING PRICE]],3,FALSE)</f>
        <v>No</v>
      </c>
      <c r="J4569" s="16">
        <f ca="1">VLOOKUP(Table3[[#This Row],[PRODUCT ID]],Table1[[PRODUCT]:[SELLING PRICE]],4,FALSE)</f>
        <v>9</v>
      </c>
      <c r="K4569" s="16">
        <f ca="1">VLOOKUP(Table3[[#This Row],[PRODUCT ID]],Table1[[PRODUCT]:[SELLING PRICE]],5,FALSE)</f>
        <v>90.99672477881785</v>
      </c>
      <c r="L4569" s="16">
        <f ca="1">J4569*Table3[[#This Row],[QUANTITY]]</f>
        <v>9</v>
      </c>
      <c r="M4569" s="16">
        <f ca="1">K4569*Table3[[#This Row],[QUANTITY]]*(1-Table3[[#This Row],[DISCOUNT %]])</f>
        <v>90.250086122333727</v>
      </c>
      <c r="N4569" s="3">
        <f>DAY(Table3[[#This Row],[DATE]])</f>
        <v>4</v>
      </c>
      <c r="O4569" s="3" t="str">
        <f>TEXT(Table3[[#This Row],[DATE]],"mmm")</f>
        <v>Jul</v>
      </c>
      <c r="P4569" s="3">
        <f>YEAR(Table3[[#This Row],[DATE]])</f>
        <v>2033</v>
      </c>
    </row>
    <row r="4570" spans="1:16" x14ac:dyDescent="0.3">
      <c r="A4570" s="6">
        <v>48765</v>
      </c>
      <c r="B4570" s="7" t="s">
        <v>1425</v>
      </c>
      <c r="C4570" s="9">
        <f t="shared" ca="1" si="142"/>
        <v>8</v>
      </c>
      <c r="D4570" s="9" t="s">
        <v>2116</v>
      </c>
      <c r="E4570" s="9" t="s">
        <v>2118</v>
      </c>
      <c r="F4570" s="10">
        <f t="shared" ca="1" si="143"/>
        <v>6.3301589429340194E-2</v>
      </c>
      <c r="G4570" s="3" t="str">
        <f>VLOOKUP(Table3[[#This Row],[PRODUCT ID]],Table1[[PRODUCT]:[SELLING PRICE]],1,FALSE)</f>
        <v>Product373</v>
      </c>
      <c r="H4570" s="3" t="str">
        <f>VLOOKUP(Table3[[#This Row],[PRODUCT ID]],Table1[[PRODUCT]:[SELLING PRICE]],2,FALSE)</f>
        <v>Category3</v>
      </c>
      <c r="I4570" s="3" t="str">
        <f>VLOOKUP(Table3[[#This Row],[PRODUCT ID]],Table1[[PRODUCT]:[SELLING PRICE]],3,FALSE)</f>
        <v>Ft</v>
      </c>
      <c r="J4570" s="16">
        <f ca="1">VLOOKUP(Table3[[#This Row],[PRODUCT ID]],Table1[[PRODUCT]:[SELLING PRICE]],4,FALSE)</f>
        <v>154</v>
      </c>
      <c r="K4570" s="16">
        <f ca="1">VLOOKUP(Table3[[#This Row],[PRODUCT ID]],Table1[[PRODUCT]:[SELLING PRICE]],5,FALSE)</f>
        <v>80.287343515319776</v>
      </c>
      <c r="L4570" s="16">
        <f ca="1">J4570*Table3[[#This Row],[QUANTITY]]</f>
        <v>1232</v>
      </c>
      <c r="M4570" s="16">
        <f ca="1">K4570*Table3[[#This Row],[QUANTITY]]*(1-Table3[[#This Row],[DISCOUNT %]])</f>
        <v>601.64021647792481</v>
      </c>
      <c r="N4570" s="3">
        <f>DAY(Table3[[#This Row],[DATE]])</f>
        <v>5</v>
      </c>
      <c r="O4570" s="3" t="str">
        <f>TEXT(Table3[[#This Row],[DATE]],"mmm")</f>
        <v>Jul</v>
      </c>
      <c r="P4570" s="3">
        <f>YEAR(Table3[[#This Row],[DATE]])</f>
        <v>2033</v>
      </c>
    </row>
    <row r="4571" spans="1:16" x14ac:dyDescent="0.3">
      <c r="A4571" s="6">
        <v>48766</v>
      </c>
      <c r="B4571" s="7" t="s">
        <v>1426</v>
      </c>
      <c r="C4571" s="9">
        <f t="shared" ca="1" si="142"/>
        <v>3</v>
      </c>
      <c r="D4571" s="9" t="s">
        <v>2115</v>
      </c>
      <c r="E4571" s="9" t="s">
        <v>2116</v>
      </c>
      <c r="F4571" s="10">
        <f t="shared" ca="1" si="143"/>
        <v>7.3827827967569176E-2</v>
      </c>
      <c r="G4571" s="3" t="str">
        <f>VLOOKUP(Table3[[#This Row],[PRODUCT ID]],Table1[[PRODUCT]:[SELLING PRICE]],1,FALSE)</f>
        <v>Product374</v>
      </c>
      <c r="H4571" s="3" t="str">
        <f>VLOOKUP(Table3[[#This Row],[PRODUCT ID]],Table1[[PRODUCT]:[SELLING PRICE]],2,FALSE)</f>
        <v>Category4</v>
      </c>
      <c r="I4571" s="3" t="str">
        <f>VLOOKUP(Table3[[#This Row],[PRODUCT ID]],Table1[[PRODUCT]:[SELLING PRICE]],3,FALSE)</f>
        <v>No</v>
      </c>
      <c r="J4571" s="16">
        <f ca="1">VLOOKUP(Table3[[#This Row],[PRODUCT ID]],Table1[[PRODUCT]:[SELLING PRICE]],4,FALSE)</f>
        <v>138</v>
      </c>
      <c r="K4571" s="16">
        <f ca="1">VLOOKUP(Table3[[#This Row],[PRODUCT ID]],Table1[[PRODUCT]:[SELLING PRICE]],5,FALSE)</f>
        <v>75.490487759887799</v>
      </c>
      <c r="L4571" s="16">
        <f ca="1">J4571*Table3[[#This Row],[QUANTITY]]</f>
        <v>414</v>
      </c>
      <c r="M4571" s="16">
        <f ca="1">K4571*Table3[[#This Row],[QUANTITY]]*(1-Table3[[#This Row],[DISCOUNT %]])</f>
        <v>209.75156704908875</v>
      </c>
      <c r="N4571" s="3">
        <f>DAY(Table3[[#This Row],[DATE]])</f>
        <v>6</v>
      </c>
      <c r="O4571" s="3" t="str">
        <f>TEXT(Table3[[#This Row],[DATE]],"mmm")</f>
        <v>Jul</v>
      </c>
      <c r="P4571" s="3">
        <f>YEAR(Table3[[#This Row],[DATE]])</f>
        <v>2033</v>
      </c>
    </row>
    <row r="4572" spans="1:16" x14ac:dyDescent="0.3">
      <c r="A4572" s="6">
        <v>48767</v>
      </c>
      <c r="B4572" s="7" t="s">
        <v>1427</v>
      </c>
      <c r="C4572" s="9">
        <f t="shared" ca="1" si="142"/>
        <v>14</v>
      </c>
      <c r="D4572" s="9" t="s">
        <v>2117</v>
      </c>
      <c r="E4572" s="9" t="s">
        <v>2116</v>
      </c>
      <c r="F4572" s="10">
        <f t="shared" ca="1" si="143"/>
        <v>5.8614210290472459E-2</v>
      </c>
      <c r="G4572" s="3" t="str">
        <f>VLOOKUP(Table3[[#This Row],[PRODUCT ID]],Table1[[PRODUCT]:[SELLING PRICE]],1,FALSE)</f>
        <v>Product375</v>
      </c>
      <c r="H4572" s="3" t="str">
        <f>VLOOKUP(Table3[[#This Row],[PRODUCT ID]],Table1[[PRODUCT]:[SELLING PRICE]],2,FALSE)</f>
        <v>Category5</v>
      </c>
      <c r="I4572" s="3" t="str">
        <f>VLOOKUP(Table3[[#This Row],[PRODUCT ID]],Table1[[PRODUCT]:[SELLING PRICE]],3,FALSE)</f>
        <v>Kg</v>
      </c>
      <c r="J4572" s="16">
        <f ca="1">VLOOKUP(Table3[[#This Row],[PRODUCT ID]],Table1[[PRODUCT]:[SELLING PRICE]],4,FALSE)</f>
        <v>56</v>
      </c>
      <c r="K4572" s="16">
        <f ca="1">VLOOKUP(Table3[[#This Row],[PRODUCT ID]],Table1[[PRODUCT]:[SELLING PRICE]],5,FALSE)</f>
        <v>160.04357336956451</v>
      </c>
      <c r="L4572" s="16">
        <f ca="1">J4572*Table3[[#This Row],[QUANTITY]]</f>
        <v>784</v>
      </c>
      <c r="M4572" s="16">
        <f ca="1">K4572*Table3[[#This Row],[QUANTITY]]*(1-Table3[[#This Row],[DISCOUNT %]])</f>
        <v>2109.2784398621911</v>
      </c>
      <c r="N4572" s="3">
        <f>DAY(Table3[[#This Row],[DATE]])</f>
        <v>7</v>
      </c>
      <c r="O4572" s="3" t="str">
        <f>TEXT(Table3[[#This Row],[DATE]],"mmm")</f>
        <v>Jul</v>
      </c>
      <c r="P4572" s="3">
        <f>YEAR(Table3[[#This Row],[DATE]])</f>
        <v>2033</v>
      </c>
    </row>
    <row r="4573" spans="1:16" x14ac:dyDescent="0.3">
      <c r="A4573" s="6">
        <v>48768</v>
      </c>
      <c r="B4573" s="7" t="s">
        <v>1428</v>
      </c>
      <c r="C4573" s="9">
        <f t="shared" ca="1" si="142"/>
        <v>9</v>
      </c>
      <c r="D4573" s="9" t="s">
        <v>2117</v>
      </c>
      <c r="E4573" s="9" t="s">
        <v>2116</v>
      </c>
      <c r="F4573" s="10">
        <f t="shared" ca="1" si="143"/>
        <v>9.50240964450728E-2</v>
      </c>
      <c r="G4573" s="3" t="str">
        <f>VLOOKUP(Table3[[#This Row],[PRODUCT ID]],Table1[[PRODUCT]:[SELLING PRICE]],1,FALSE)</f>
        <v>Product376</v>
      </c>
      <c r="H4573" s="3" t="str">
        <f>VLOOKUP(Table3[[#This Row],[PRODUCT ID]],Table1[[PRODUCT]:[SELLING PRICE]],2,FALSE)</f>
        <v>Category1</v>
      </c>
      <c r="I4573" s="3" t="str">
        <f>VLOOKUP(Table3[[#This Row],[PRODUCT ID]],Table1[[PRODUCT]:[SELLING PRICE]],3,FALSE)</f>
        <v>Kg</v>
      </c>
      <c r="J4573" s="16">
        <f ca="1">VLOOKUP(Table3[[#This Row],[PRODUCT ID]],Table1[[PRODUCT]:[SELLING PRICE]],4,FALSE)</f>
        <v>151</v>
      </c>
      <c r="K4573" s="16">
        <f ca="1">VLOOKUP(Table3[[#This Row],[PRODUCT ID]],Table1[[PRODUCT]:[SELLING PRICE]],5,FALSE)</f>
        <v>270.69505002386325</v>
      </c>
      <c r="L4573" s="16">
        <f ca="1">J4573*Table3[[#This Row],[QUANTITY]]</f>
        <v>1359</v>
      </c>
      <c r="M4573" s="16">
        <f ca="1">K4573*Table3[[#This Row],[QUANTITY]]*(1-Table3[[#This Row],[DISCOUNT %]])</f>
        <v>2204.7524773487266</v>
      </c>
      <c r="N4573" s="3">
        <f>DAY(Table3[[#This Row],[DATE]])</f>
        <v>8</v>
      </c>
      <c r="O4573" s="3" t="str">
        <f>TEXT(Table3[[#This Row],[DATE]],"mmm")</f>
        <v>Jul</v>
      </c>
      <c r="P4573" s="3">
        <f>YEAR(Table3[[#This Row],[DATE]])</f>
        <v>2033</v>
      </c>
    </row>
    <row r="4574" spans="1:16" x14ac:dyDescent="0.3">
      <c r="A4574" s="6">
        <v>48769</v>
      </c>
      <c r="B4574" s="7" t="s">
        <v>1429</v>
      </c>
      <c r="C4574" s="9">
        <f t="shared" ca="1" si="142"/>
        <v>2</v>
      </c>
      <c r="D4574" s="9" t="s">
        <v>2116</v>
      </c>
      <c r="E4574" s="9" t="s">
        <v>2116</v>
      </c>
      <c r="F4574" s="10">
        <f t="shared" ca="1" si="143"/>
        <v>5.5882448820035936E-2</v>
      </c>
      <c r="G4574" s="3" t="str">
        <f>VLOOKUP(Table3[[#This Row],[PRODUCT ID]],Table1[[PRODUCT]:[SELLING PRICE]],1,FALSE)</f>
        <v>Product377</v>
      </c>
      <c r="H4574" s="3" t="str">
        <f>VLOOKUP(Table3[[#This Row],[PRODUCT ID]],Table1[[PRODUCT]:[SELLING PRICE]],2,FALSE)</f>
        <v>Category2</v>
      </c>
      <c r="I4574" s="3" t="str">
        <f>VLOOKUP(Table3[[#This Row],[PRODUCT ID]],Table1[[PRODUCT]:[SELLING PRICE]],3,FALSE)</f>
        <v>Lt</v>
      </c>
      <c r="J4574" s="16">
        <f ca="1">VLOOKUP(Table3[[#This Row],[PRODUCT ID]],Table1[[PRODUCT]:[SELLING PRICE]],4,FALSE)</f>
        <v>73</v>
      </c>
      <c r="K4574" s="16">
        <f ca="1">VLOOKUP(Table3[[#This Row],[PRODUCT ID]],Table1[[PRODUCT]:[SELLING PRICE]],5,FALSE)</f>
        <v>196.1478967776134</v>
      </c>
      <c r="L4574" s="16">
        <f ca="1">J4574*Table3[[#This Row],[QUANTITY]]</f>
        <v>146</v>
      </c>
      <c r="M4574" s="16">
        <f ca="1">K4574*Table3[[#This Row],[QUANTITY]]*(1-Table3[[#This Row],[DISCOUNT %]])</f>
        <v>370.37334394956144</v>
      </c>
      <c r="N4574" s="3">
        <f>DAY(Table3[[#This Row],[DATE]])</f>
        <v>9</v>
      </c>
      <c r="O4574" s="3" t="str">
        <f>TEXT(Table3[[#This Row],[DATE]],"mmm")</f>
        <v>Jul</v>
      </c>
      <c r="P4574" s="3">
        <f>YEAR(Table3[[#This Row],[DATE]])</f>
        <v>2033</v>
      </c>
    </row>
    <row r="4575" spans="1:16" x14ac:dyDescent="0.3">
      <c r="A4575" s="6">
        <v>48770</v>
      </c>
      <c r="B4575" s="7" t="s">
        <v>1430</v>
      </c>
      <c r="C4575" s="9">
        <f t="shared" ca="1" si="142"/>
        <v>5</v>
      </c>
      <c r="D4575" s="9" t="s">
        <v>2116</v>
      </c>
      <c r="E4575" s="9" t="s">
        <v>2116</v>
      </c>
      <c r="F4575" s="10">
        <f t="shared" ca="1" si="143"/>
        <v>2.7570410716272233E-2</v>
      </c>
      <c r="G4575" s="3" t="str">
        <f>VLOOKUP(Table3[[#This Row],[PRODUCT ID]],Table1[[PRODUCT]:[SELLING PRICE]],1,FALSE)</f>
        <v>Product378</v>
      </c>
      <c r="H4575" s="3" t="str">
        <f>VLOOKUP(Table3[[#This Row],[PRODUCT ID]],Table1[[PRODUCT]:[SELLING PRICE]],2,FALSE)</f>
        <v>Category3</v>
      </c>
      <c r="I4575" s="3" t="str">
        <f>VLOOKUP(Table3[[#This Row],[PRODUCT ID]],Table1[[PRODUCT]:[SELLING PRICE]],3,FALSE)</f>
        <v>Kg</v>
      </c>
      <c r="J4575" s="16">
        <f ca="1">VLOOKUP(Table3[[#This Row],[PRODUCT ID]],Table1[[PRODUCT]:[SELLING PRICE]],4,FALSE)</f>
        <v>112</v>
      </c>
      <c r="K4575" s="16">
        <f ca="1">VLOOKUP(Table3[[#This Row],[PRODUCT ID]],Table1[[PRODUCT]:[SELLING PRICE]],5,FALSE)</f>
        <v>131.60696707548445</v>
      </c>
      <c r="L4575" s="16">
        <f ca="1">J4575*Table3[[#This Row],[QUANTITY]]</f>
        <v>560</v>
      </c>
      <c r="M4575" s="16">
        <f ca="1">K4575*Table3[[#This Row],[QUANTITY]]*(1-Table3[[#This Row],[DISCOUNT %]])</f>
        <v>639.89254470045216</v>
      </c>
      <c r="N4575" s="3">
        <f>DAY(Table3[[#This Row],[DATE]])</f>
        <v>10</v>
      </c>
      <c r="O4575" s="3" t="str">
        <f>TEXT(Table3[[#This Row],[DATE]],"mmm")</f>
        <v>Jul</v>
      </c>
      <c r="P4575" s="3">
        <f>YEAR(Table3[[#This Row],[DATE]])</f>
        <v>2033</v>
      </c>
    </row>
    <row r="4576" spans="1:16" x14ac:dyDescent="0.3">
      <c r="A4576" s="6">
        <v>48771</v>
      </c>
      <c r="B4576" s="7" t="s">
        <v>1431</v>
      </c>
      <c r="C4576" s="9">
        <f t="shared" ca="1" si="142"/>
        <v>1</v>
      </c>
      <c r="D4576" s="9" t="s">
        <v>2116</v>
      </c>
      <c r="E4576" s="9" t="s">
        <v>2118</v>
      </c>
      <c r="F4576" s="10">
        <f t="shared" ca="1" si="143"/>
        <v>6.0428673966531059E-2</v>
      </c>
      <c r="G4576" s="3" t="str">
        <f>VLOOKUP(Table3[[#This Row],[PRODUCT ID]],Table1[[PRODUCT]:[SELLING PRICE]],1,FALSE)</f>
        <v>Product379</v>
      </c>
      <c r="H4576" s="3" t="str">
        <f>VLOOKUP(Table3[[#This Row],[PRODUCT ID]],Table1[[PRODUCT]:[SELLING PRICE]],2,FALSE)</f>
        <v>Category4</v>
      </c>
      <c r="I4576" s="3" t="str">
        <f>VLOOKUP(Table3[[#This Row],[PRODUCT ID]],Table1[[PRODUCT]:[SELLING PRICE]],3,FALSE)</f>
        <v>Lt</v>
      </c>
      <c r="J4576" s="16">
        <f ca="1">VLOOKUP(Table3[[#This Row],[PRODUCT ID]],Table1[[PRODUCT]:[SELLING PRICE]],4,FALSE)</f>
        <v>165</v>
      </c>
      <c r="K4576" s="16">
        <f ca="1">VLOOKUP(Table3[[#This Row],[PRODUCT ID]],Table1[[PRODUCT]:[SELLING PRICE]],5,FALSE)</f>
        <v>101.82473464309901</v>
      </c>
      <c r="L4576" s="16">
        <f ca="1">J4576*Table3[[#This Row],[QUANTITY]]</f>
        <v>165</v>
      </c>
      <c r="M4576" s="16">
        <f ca="1">K4576*Table3[[#This Row],[QUANTITY]]*(1-Table3[[#This Row],[DISCOUNT %]])</f>
        <v>95.671600951622636</v>
      </c>
      <c r="N4576" s="3">
        <f>DAY(Table3[[#This Row],[DATE]])</f>
        <v>11</v>
      </c>
      <c r="O4576" s="3" t="str">
        <f>TEXT(Table3[[#This Row],[DATE]],"mmm")</f>
        <v>Jul</v>
      </c>
      <c r="P4576" s="3">
        <f>YEAR(Table3[[#This Row],[DATE]])</f>
        <v>2033</v>
      </c>
    </row>
    <row r="4577" spans="1:16" x14ac:dyDescent="0.3">
      <c r="A4577" s="6">
        <v>48772</v>
      </c>
      <c r="B4577" s="7" t="s">
        <v>1432</v>
      </c>
      <c r="C4577" s="9">
        <f t="shared" ca="1" si="142"/>
        <v>8</v>
      </c>
      <c r="D4577" s="9" t="s">
        <v>2116</v>
      </c>
      <c r="E4577" s="9" t="s">
        <v>2118</v>
      </c>
      <c r="F4577" s="10">
        <f t="shared" ca="1" si="143"/>
        <v>5.0470259660414865E-2</v>
      </c>
      <c r="G4577" s="3" t="str">
        <f>VLOOKUP(Table3[[#This Row],[PRODUCT ID]],Table1[[PRODUCT]:[SELLING PRICE]],1,FALSE)</f>
        <v>Product380</v>
      </c>
      <c r="H4577" s="3" t="str">
        <f>VLOOKUP(Table3[[#This Row],[PRODUCT ID]],Table1[[PRODUCT]:[SELLING PRICE]],2,FALSE)</f>
        <v>Category5</v>
      </c>
      <c r="I4577" s="3" t="str">
        <f>VLOOKUP(Table3[[#This Row],[PRODUCT ID]],Table1[[PRODUCT]:[SELLING PRICE]],3,FALSE)</f>
        <v>Ft</v>
      </c>
      <c r="J4577" s="16">
        <f ca="1">VLOOKUP(Table3[[#This Row],[PRODUCT ID]],Table1[[PRODUCT]:[SELLING PRICE]],4,FALSE)</f>
        <v>212</v>
      </c>
      <c r="K4577" s="16">
        <f ca="1">VLOOKUP(Table3[[#This Row],[PRODUCT ID]],Table1[[PRODUCT]:[SELLING PRICE]],5,FALSE)</f>
        <v>46.496313398190999</v>
      </c>
      <c r="L4577" s="16">
        <f ca="1">J4577*Table3[[#This Row],[QUANTITY]]</f>
        <v>1696</v>
      </c>
      <c r="M4577" s="16">
        <f ca="1">K4577*Table3[[#This Row],[QUANTITY]]*(1-Table3[[#This Row],[DISCOUNT %]])</f>
        <v>353.1970591018582</v>
      </c>
      <c r="N4577" s="3">
        <f>DAY(Table3[[#This Row],[DATE]])</f>
        <v>12</v>
      </c>
      <c r="O4577" s="3" t="str">
        <f>TEXT(Table3[[#This Row],[DATE]],"mmm")</f>
        <v>Jul</v>
      </c>
      <c r="P4577" s="3">
        <f>YEAR(Table3[[#This Row],[DATE]])</f>
        <v>2033</v>
      </c>
    </row>
    <row r="4578" spans="1:16" x14ac:dyDescent="0.3">
      <c r="A4578" s="6">
        <v>48773</v>
      </c>
      <c r="B4578" s="7" t="s">
        <v>1433</v>
      </c>
      <c r="C4578" s="9">
        <f t="shared" ca="1" si="142"/>
        <v>10</v>
      </c>
      <c r="D4578" s="9" t="s">
        <v>2115</v>
      </c>
      <c r="E4578" s="9" t="s">
        <v>2116</v>
      </c>
      <c r="F4578" s="10">
        <f t="shared" ca="1" si="143"/>
        <v>5.087361927217169E-2</v>
      </c>
      <c r="G4578" s="3" t="str">
        <f>VLOOKUP(Table3[[#This Row],[PRODUCT ID]],Table1[[PRODUCT]:[SELLING PRICE]],1,FALSE)</f>
        <v>Product381</v>
      </c>
      <c r="H4578" s="3" t="str">
        <f>VLOOKUP(Table3[[#This Row],[PRODUCT ID]],Table1[[PRODUCT]:[SELLING PRICE]],2,FALSE)</f>
        <v>Category1</v>
      </c>
      <c r="I4578" s="3" t="str">
        <f>VLOOKUP(Table3[[#This Row],[PRODUCT ID]],Table1[[PRODUCT]:[SELLING PRICE]],3,FALSE)</f>
        <v>Kg</v>
      </c>
      <c r="J4578" s="16">
        <f ca="1">VLOOKUP(Table3[[#This Row],[PRODUCT ID]],Table1[[PRODUCT]:[SELLING PRICE]],4,FALSE)</f>
        <v>48</v>
      </c>
      <c r="K4578" s="16">
        <f ca="1">VLOOKUP(Table3[[#This Row],[PRODUCT ID]],Table1[[PRODUCT]:[SELLING PRICE]],5,FALSE)</f>
        <v>115.29242619560492</v>
      </c>
      <c r="L4578" s="16">
        <f ca="1">J4578*Table3[[#This Row],[QUANTITY]]</f>
        <v>480</v>
      </c>
      <c r="M4578" s="16">
        <f ca="1">K4578*Table3[[#This Row],[QUANTITY]]*(1-Table3[[#This Row],[DISCOUNT %]])</f>
        <v>1094.2708320036475</v>
      </c>
      <c r="N4578" s="3">
        <f>DAY(Table3[[#This Row],[DATE]])</f>
        <v>13</v>
      </c>
      <c r="O4578" s="3" t="str">
        <f>TEXT(Table3[[#This Row],[DATE]],"mmm")</f>
        <v>Jul</v>
      </c>
      <c r="P4578" s="3">
        <f>YEAR(Table3[[#This Row],[DATE]])</f>
        <v>2033</v>
      </c>
    </row>
    <row r="4579" spans="1:16" x14ac:dyDescent="0.3">
      <c r="A4579" s="6">
        <v>48774</v>
      </c>
      <c r="B4579" s="7" t="s">
        <v>1434</v>
      </c>
      <c r="C4579" s="9">
        <f t="shared" ca="1" si="142"/>
        <v>6</v>
      </c>
      <c r="D4579" s="9" t="s">
        <v>2116</v>
      </c>
      <c r="E4579" s="9" t="s">
        <v>2116</v>
      </c>
      <c r="F4579" s="10">
        <f t="shared" ca="1" si="143"/>
        <v>7.4716967714535135E-2</v>
      </c>
      <c r="G4579" s="3" t="str">
        <f>VLOOKUP(Table3[[#This Row],[PRODUCT ID]],Table1[[PRODUCT]:[SELLING PRICE]],1,FALSE)</f>
        <v>Product382</v>
      </c>
      <c r="H4579" s="3" t="str">
        <f>VLOOKUP(Table3[[#This Row],[PRODUCT ID]],Table1[[PRODUCT]:[SELLING PRICE]],2,FALSE)</f>
        <v>Category2</v>
      </c>
      <c r="I4579" s="3" t="str">
        <f>VLOOKUP(Table3[[#This Row],[PRODUCT ID]],Table1[[PRODUCT]:[SELLING PRICE]],3,FALSE)</f>
        <v>No</v>
      </c>
      <c r="J4579" s="16">
        <f ca="1">VLOOKUP(Table3[[#This Row],[PRODUCT ID]],Table1[[PRODUCT]:[SELLING PRICE]],4,FALSE)</f>
        <v>170</v>
      </c>
      <c r="K4579" s="16">
        <f ca="1">VLOOKUP(Table3[[#This Row],[PRODUCT ID]],Table1[[PRODUCT]:[SELLING PRICE]],5,FALSE)</f>
        <v>31.3020783019542</v>
      </c>
      <c r="L4579" s="16">
        <f ca="1">J4579*Table3[[#This Row],[QUANTITY]]</f>
        <v>1020</v>
      </c>
      <c r="M4579" s="16">
        <f ca="1">K4579*Table3[[#This Row],[QUANTITY]]*(1-Table3[[#This Row],[DISCOUNT %]])</f>
        <v>173.77969156841542</v>
      </c>
      <c r="N4579" s="3">
        <f>DAY(Table3[[#This Row],[DATE]])</f>
        <v>14</v>
      </c>
      <c r="O4579" s="3" t="str">
        <f>TEXT(Table3[[#This Row],[DATE]],"mmm")</f>
        <v>Jul</v>
      </c>
      <c r="P4579" s="3">
        <f>YEAR(Table3[[#This Row],[DATE]])</f>
        <v>2033</v>
      </c>
    </row>
    <row r="4580" spans="1:16" x14ac:dyDescent="0.3">
      <c r="A4580" s="6">
        <v>48775</v>
      </c>
      <c r="B4580" s="7" t="s">
        <v>1435</v>
      </c>
      <c r="C4580" s="9">
        <f t="shared" ca="1" si="142"/>
        <v>15</v>
      </c>
      <c r="D4580" s="9" t="s">
        <v>2117</v>
      </c>
      <c r="E4580" s="9" t="s">
        <v>2116</v>
      </c>
      <c r="F4580" s="10">
        <f t="shared" ca="1" si="143"/>
        <v>9.8146436692981301E-2</v>
      </c>
      <c r="G4580" s="3" t="str">
        <f>VLOOKUP(Table3[[#This Row],[PRODUCT ID]],Table1[[PRODUCT]:[SELLING PRICE]],1,FALSE)</f>
        <v>Product383</v>
      </c>
      <c r="H4580" s="3" t="str">
        <f>VLOOKUP(Table3[[#This Row],[PRODUCT ID]],Table1[[PRODUCT]:[SELLING PRICE]],2,FALSE)</f>
        <v>Category3</v>
      </c>
      <c r="I4580" s="3" t="str">
        <f>VLOOKUP(Table3[[#This Row],[PRODUCT ID]],Table1[[PRODUCT]:[SELLING PRICE]],3,FALSE)</f>
        <v>No</v>
      </c>
      <c r="J4580" s="16">
        <f ca="1">VLOOKUP(Table3[[#This Row],[PRODUCT ID]],Table1[[PRODUCT]:[SELLING PRICE]],4,FALSE)</f>
        <v>75</v>
      </c>
      <c r="K4580" s="16">
        <f ca="1">VLOOKUP(Table3[[#This Row],[PRODUCT ID]],Table1[[PRODUCT]:[SELLING PRICE]],5,FALSE)</f>
        <v>174.59407693155313</v>
      </c>
      <c r="L4580" s="16">
        <f ca="1">J4580*Table3[[#This Row],[QUANTITY]]</f>
        <v>1125</v>
      </c>
      <c r="M4580" s="16">
        <f ca="1">K4580*Table3[[#This Row],[QUANTITY]]*(1-Table3[[#This Row],[DISCOUNT %]])</f>
        <v>2361.8743561953142</v>
      </c>
      <c r="N4580" s="3">
        <f>DAY(Table3[[#This Row],[DATE]])</f>
        <v>15</v>
      </c>
      <c r="O4580" s="3" t="str">
        <f>TEXT(Table3[[#This Row],[DATE]],"mmm")</f>
        <v>Jul</v>
      </c>
      <c r="P4580" s="3">
        <f>YEAR(Table3[[#This Row],[DATE]])</f>
        <v>2033</v>
      </c>
    </row>
    <row r="4581" spans="1:16" x14ac:dyDescent="0.3">
      <c r="A4581" s="6">
        <v>48776</v>
      </c>
      <c r="B4581" s="7" t="s">
        <v>1436</v>
      </c>
      <c r="C4581" s="9">
        <f t="shared" ca="1" si="142"/>
        <v>15</v>
      </c>
      <c r="D4581" s="9" t="s">
        <v>2115</v>
      </c>
      <c r="E4581" s="9" t="s">
        <v>2116</v>
      </c>
      <c r="F4581" s="10">
        <f t="shared" ca="1" si="143"/>
        <v>2.4563503114846799E-2</v>
      </c>
      <c r="G4581" s="3" t="str">
        <f>VLOOKUP(Table3[[#This Row],[PRODUCT ID]],Table1[[PRODUCT]:[SELLING PRICE]],1,FALSE)</f>
        <v>Product384</v>
      </c>
      <c r="H4581" s="3" t="str">
        <f>VLOOKUP(Table3[[#This Row],[PRODUCT ID]],Table1[[PRODUCT]:[SELLING PRICE]],2,FALSE)</f>
        <v>Category4</v>
      </c>
      <c r="I4581" s="3" t="str">
        <f>VLOOKUP(Table3[[#This Row],[PRODUCT ID]],Table1[[PRODUCT]:[SELLING PRICE]],3,FALSE)</f>
        <v>Ft</v>
      </c>
      <c r="J4581" s="16">
        <f ca="1">VLOOKUP(Table3[[#This Row],[PRODUCT ID]],Table1[[PRODUCT]:[SELLING PRICE]],4,FALSE)</f>
        <v>181</v>
      </c>
      <c r="K4581" s="16">
        <f ca="1">VLOOKUP(Table3[[#This Row],[PRODUCT ID]],Table1[[PRODUCT]:[SELLING PRICE]],5,FALSE)</f>
        <v>174.90628282158787</v>
      </c>
      <c r="L4581" s="16">
        <f ca="1">J4581*Table3[[#This Row],[QUANTITY]]</f>
        <v>2715</v>
      </c>
      <c r="M4581" s="16">
        <f ca="1">K4581*Table3[[#This Row],[QUANTITY]]*(1-Table3[[#This Row],[DISCOUNT %]])</f>
        <v>2559.1495769804028</v>
      </c>
      <c r="N4581" s="3">
        <f>DAY(Table3[[#This Row],[DATE]])</f>
        <v>16</v>
      </c>
      <c r="O4581" s="3" t="str">
        <f>TEXT(Table3[[#This Row],[DATE]],"mmm")</f>
        <v>Jul</v>
      </c>
      <c r="P4581" s="3">
        <f>YEAR(Table3[[#This Row],[DATE]])</f>
        <v>2033</v>
      </c>
    </row>
    <row r="4582" spans="1:16" x14ac:dyDescent="0.3">
      <c r="A4582" s="6">
        <v>48777</v>
      </c>
      <c r="B4582" s="7" t="s">
        <v>1437</v>
      </c>
      <c r="C4582" s="9">
        <f t="shared" ca="1" si="142"/>
        <v>3</v>
      </c>
      <c r="D4582" s="9" t="s">
        <v>2115</v>
      </c>
      <c r="E4582" s="9" t="s">
        <v>2118</v>
      </c>
      <c r="F4582" s="10">
        <f t="shared" ca="1" si="143"/>
        <v>5.4059518369399422E-2</v>
      </c>
      <c r="G4582" s="3" t="str">
        <f>VLOOKUP(Table3[[#This Row],[PRODUCT ID]],Table1[[PRODUCT]:[SELLING PRICE]],1,FALSE)</f>
        <v>Product385</v>
      </c>
      <c r="H4582" s="3" t="str">
        <f>VLOOKUP(Table3[[#This Row],[PRODUCT ID]],Table1[[PRODUCT]:[SELLING PRICE]],2,FALSE)</f>
        <v>Category1</v>
      </c>
      <c r="I4582" s="3" t="str">
        <f>VLOOKUP(Table3[[#This Row],[PRODUCT ID]],Table1[[PRODUCT]:[SELLING PRICE]],3,FALSE)</f>
        <v>No</v>
      </c>
      <c r="J4582" s="16">
        <f ca="1">VLOOKUP(Table3[[#This Row],[PRODUCT ID]],Table1[[PRODUCT]:[SELLING PRICE]],4,FALSE)</f>
        <v>23</v>
      </c>
      <c r="K4582" s="16">
        <f ca="1">VLOOKUP(Table3[[#This Row],[PRODUCT ID]],Table1[[PRODUCT]:[SELLING PRICE]],5,FALSE)</f>
        <v>25.869024158053268</v>
      </c>
      <c r="L4582" s="16">
        <f ca="1">J4582*Table3[[#This Row],[QUANTITY]]</f>
        <v>69</v>
      </c>
      <c r="M4582" s="16">
        <f ca="1">K4582*Table3[[#This Row],[QUANTITY]]*(1-Table3[[#This Row],[DISCOUNT %]])</f>
        <v>73.411671514147656</v>
      </c>
      <c r="N4582" s="3">
        <f>DAY(Table3[[#This Row],[DATE]])</f>
        <v>17</v>
      </c>
      <c r="O4582" s="3" t="str">
        <f>TEXT(Table3[[#This Row],[DATE]],"mmm")</f>
        <v>Jul</v>
      </c>
      <c r="P4582" s="3">
        <f>YEAR(Table3[[#This Row],[DATE]])</f>
        <v>2033</v>
      </c>
    </row>
    <row r="4583" spans="1:16" x14ac:dyDescent="0.3">
      <c r="A4583" s="6">
        <v>48778</v>
      </c>
      <c r="B4583" s="7" t="s">
        <v>1438</v>
      </c>
      <c r="C4583" s="9">
        <f t="shared" ca="1" si="142"/>
        <v>2</v>
      </c>
      <c r="D4583" s="9" t="s">
        <v>2115</v>
      </c>
      <c r="E4583" s="9" t="s">
        <v>2116</v>
      </c>
      <c r="F4583" s="10">
        <f t="shared" ca="1" si="143"/>
        <v>5.302730977339537E-2</v>
      </c>
      <c r="G4583" s="3" t="str">
        <f>VLOOKUP(Table3[[#This Row],[PRODUCT ID]],Table1[[PRODUCT]:[SELLING PRICE]],1,FALSE)</f>
        <v>Product386</v>
      </c>
      <c r="H4583" s="3" t="str">
        <f>VLOOKUP(Table3[[#This Row],[PRODUCT ID]],Table1[[PRODUCT]:[SELLING PRICE]],2,FALSE)</f>
        <v>Category2</v>
      </c>
      <c r="I4583" s="3" t="str">
        <f>VLOOKUP(Table3[[#This Row],[PRODUCT ID]],Table1[[PRODUCT]:[SELLING PRICE]],3,FALSE)</f>
        <v>Kg</v>
      </c>
      <c r="J4583" s="16">
        <f ca="1">VLOOKUP(Table3[[#This Row],[PRODUCT ID]],Table1[[PRODUCT]:[SELLING PRICE]],4,FALSE)</f>
        <v>168</v>
      </c>
      <c r="K4583" s="16">
        <f ca="1">VLOOKUP(Table3[[#This Row],[PRODUCT ID]],Table1[[PRODUCT]:[SELLING PRICE]],5,FALSE)</f>
        <v>291.5047900394145</v>
      </c>
      <c r="L4583" s="16">
        <f ca="1">J4583*Table3[[#This Row],[QUANTITY]]</f>
        <v>336</v>
      </c>
      <c r="M4583" s="16">
        <f ca="1">K4583*Table3[[#This Row],[QUANTITY]]*(1-Table3[[#This Row],[DISCOUNT %]])</f>
        <v>552.09415047513187</v>
      </c>
      <c r="N4583" s="3">
        <f>DAY(Table3[[#This Row],[DATE]])</f>
        <v>18</v>
      </c>
      <c r="O4583" s="3" t="str">
        <f>TEXT(Table3[[#This Row],[DATE]],"mmm")</f>
        <v>Jul</v>
      </c>
      <c r="P4583" s="3">
        <f>YEAR(Table3[[#This Row],[DATE]])</f>
        <v>2033</v>
      </c>
    </row>
    <row r="4584" spans="1:16" x14ac:dyDescent="0.3">
      <c r="A4584" s="6">
        <v>48779</v>
      </c>
      <c r="B4584" s="7" t="s">
        <v>1439</v>
      </c>
      <c r="C4584" s="9">
        <f t="shared" ca="1" si="142"/>
        <v>8</v>
      </c>
      <c r="D4584" s="9" t="s">
        <v>2116</v>
      </c>
      <c r="E4584" s="9" t="s">
        <v>2116</v>
      </c>
      <c r="F4584" s="10">
        <f t="shared" ca="1" si="143"/>
        <v>4.0939589631224176E-2</v>
      </c>
      <c r="G4584" s="3" t="str">
        <f>VLOOKUP(Table3[[#This Row],[PRODUCT ID]],Table1[[PRODUCT]:[SELLING PRICE]],1,FALSE)</f>
        <v>Product387</v>
      </c>
      <c r="H4584" s="3" t="str">
        <f>VLOOKUP(Table3[[#This Row],[PRODUCT ID]],Table1[[PRODUCT]:[SELLING PRICE]],2,FALSE)</f>
        <v>Category3</v>
      </c>
      <c r="I4584" s="3" t="str">
        <f>VLOOKUP(Table3[[#This Row],[PRODUCT ID]],Table1[[PRODUCT]:[SELLING PRICE]],3,FALSE)</f>
        <v>Kg</v>
      </c>
      <c r="J4584" s="16">
        <f ca="1">VLOOKUP(Table3[[#This Row],[PRODUCT ID]],Table1[[PRODUCT]:[SELLING PRICE]],4,FALSE)</f>
        <v>193</v>
      </c>
      <c r="K4584" s="16">
        <f ca="1">VLOOKUP(Table3[[#This Row],[PRODUCT ID]],Table1[[PRODUCT]:[SELLING PRICE]],5,FALSE)</f>
        <v>153.69998447440614</v>
      </c>
      <c r="L4584" s="16">
        <f ca="1">J4584*Table3[[#This Row],[QUANTITY]]</f>
        <v>1544</v>
      </c>
      <c r="M4584" s="16">
        <f ca="1">K4584*Table3[[#This Row],[QUANTITY]]*(1-Table3[[#This Row],[DISCOUNT %]])</f>
        <v>1179.2605614695874</v>
      </c>
      <c r="N4584" s="3">
        <f>DAY(Table3[[#This Row],[DATE]])</f>
        <v>19</v>
      </c>
      <c r="O4584" s="3" t="str">
        <f>TEXT(Table3[[#This Row],[DATE]],"mmm")</f>
        <v>Jul</v>
      </c>
      <c r="P4584" s="3">
        <f>YEAR(Table3[[#This Row],[DATE]])</f>
        <v>2033</v>
      </c>
    </row>
    <row r="4585" spans="1:16" x14ac:dyDescent="0.3">
      <c r="A4585" s="6">
        <v>48780</v>
      </c>
      <c r="B4585" s="7" t="s">
        <v>1440</v>
      </c>
      <c r="C4585" s="9">
        <f t="shared" ca="1" si="142"/>
        <v>6</v>
      </c>
      <c r="D4585" s="9" t="s">
        <v>2116</v>
      </c>
      <c r="E4585" s="9" t="s">
        <v>2116</v>
      </c>
      <c r="F4585" s="10">
        <f t="shared" ca="1" si="143"/>
        <v>4.8996131232481643E-2</v>
      </c>
      <c r="G4585" s="3" t="str">
        <f>VLOOKUP(Table3[[#This Row],[PRODUCT ID]],Table1[[PRODUCT]:[SELLING PRICE]],1,FALSE)</f>
        <v>Product388</v>
      </c>
      <c r="H4585" s="3" t="str">
        <f>VLOOKUP(Table3[[#This Row],[PRODUCT ID]],Table1[[PRODUCT]:[SELLING PRICE]],2,FALSE)</f>
        <v>Category4</v>
      </c>
      <c r="I4585" s="3" t="str">
        <f>VLOOKUP(Table3[[#This Row],[PRODUCT ID]],Table1[[PRODUCT]:[SELLING PRICE]],3,FALSE)</f>
        <v>Lt</v>
      </c>
      <c r="J4585" s="16">
        <f ca="1">VLOOKUP(Table3[[#This Row],[PRODUCT ID]],Table1[[PRODUCT]:[SELLING PRICE]],4,FALSE)</f>
        <v>66</v>
      </c>
      <c r="K4585" s="16">
        <f ca="1">VLOOKUP(Table3[[#This Row],[PRODUCT ID]],Table1[[PRODUCT]:[SELLING PRICE]],5,FALSE)</f>
        <v>231.21041456293227</v>
      </c>
      <c r="L4585" s="16">
        <f ca="1">J4585*Table3[[#This Row],[QUANTITY]]</f>
        <v>396</v>
      </c>
      <c r="M4585" s="16">
        <f ca="1">K4585*Table3[[#This Row],[QUANTITY]]*(1-Table3[[#This Row],[DISCOUNT %]])</f>
        <v>1319.2919924921421</v>
      </c>
      <c r="N4585" s="3">
        <f>DAY(Table3[[#This Row],[DATE]])</f>
        <v>20</v>
      </c>
      <c r="O4585" s="3" t="str">
        <f>TEXT(Table3[[#This Row],[DATE]],"mmm")</f>
        <v>Jul</v>
      </c>
      <c r="P4585" s="3">
        <f>YEAR(Table3[[#This Row],[DATE]])</f>
        <v>2033</v>
      </c>
    </row>
    <row r="4586" spans="1:16" x14ac:dyDescent="0.3">
      <c r="A4586" s="6">
        <v>48781</v>
      </c>
      <c r="B4586" s="7" t="s">
        <v>1441</v>
      </c>
      <c r="C4586" s="9">
        <f t="shared" ca="1" si="142"/>
        <v>10</v>
      </c>
      <c r="D4586" s="9" t="s">
        <v>2116</v>
      </c>
      <c r="E4586" s="9" t="s">
        <v>2116</v>
      </c>
      <c r="F4586" s="10">
        <f t="shared" ca="1" si="143"/>
        <v>8.2411838909526247E-2</v>
      </c>
      <c r="G4586" s="3" t="str">
        <f>VLOOKUP(Table3[[#This Row],[PRODUCT ID]],Table1[[PRODUCT]:[SELLING PRICE]],1,FALSE)</f>
        <v>Product389</v>
      </c>
      <c r="H4586" s="3" t="str">
        <f>VLOOKUP(Table3[[#This Row],[PRODUCT ID]],Table1[[PRODUCT]:[SELLING PRICE]],2,FALSE)</f>
        <v>Category5</v>
      </c>
      <c r="I4586" s="3" t="str">
        <f>VLOOKUP(Table3[[#This Row],[PRODUCT ID]],Table1[[PRODUCT]:[SELLING PRICE]],3,FALSE)</f>
        <v>Kg</v>
      </c>
      <c r="J4586" s="16">
        <f ca="1">VLOOKUP(Table3[[#This Row],[PRODUCT ID]],Table1[[PRODUCT]:[SELLING PRICE]],4,FALSE)</f>
        <v>164</v>
      </c>
      <c r="K4586" s="16">
        <f ca="1">VLOOKUP(Table3[[#This Row],[PRODUCT ID]],Table1[[PRODUCT]:[SELLING PRICE]],5,FALSE)</f>
        <v>222.73662394275712</v>
      </c>
      <c r="L4586" s="16">
        <f ca="1">J4586*Table3[[#This Row],[QUANTITY]]</f>
        <v>1640</v>
      </c>
      <c r="M4586" s="16">
        <f ca="1">K4586*Table3[[#This Row],[QUANTITY]]*(1-Table3[[#This Row],[DISCOUNT %]])</f>
        <v>2043.8048917113488</v>
      </c>
      <c r="N4586" s="3">
        <f>DAY(Table3[[#This Row],[DATE]])</f>
        <v>21</v>
      </c>
      <c r="O4586" s="3" t="str">
        <f>TEXT(Table3[[#This Row],[DATE]],"mmm")</f>
        <v>Jul</v>
      </c>
      <c r="P4586" s="3">
        <f>YEAR(Table3[[#This Row],[DATE]])</f>
        <v>2033</v>
      </c>
    </row>
    <row r="4587" spans="1:16" x14ac:dyDescent="0.3">
      <c r="A4587" s="6">
        <v>48782</v>
      </c>
      <c r="B4587" s="7" t="s">
        <v>1442</v>
      </c>
      <c r="C4587" s="9">
        <f t="shared" ca="1" si="142"/>
        <v>7</v>
      </c>
      <c r="D4587" s="9" t="s">
        <v>2115</v>
      </c>
      <c r="E4587" s="9" t="s">
        <v>2116</v>
      </c>
      <c r="F4587" s="10">
        <f t="shared" ca="1" si="143"/>
        <v>1.0981958778892964E-3</v>
      </c>
      <c r="G4587" s="3" t="str">
        <f>VLOOKUP(Table3[[#This Row],[PRODUCT ID]],Table1[[PRODUCT]:[SELLING PRICE]],1,FALSE)</f>
        <v>Product390</v>
      </c>
      <c r="H4587" s="3" t="str">
        <f>VLOOKUP(Table3[[#This Row],[PRODUCT ID]],Table1[[PRODUCT]:[SELLING PRICE]],2,FALSE)</f>
        <v>Category1</v>
      </c>
      <c r="I4587" s="3" t="str">
        <f>VLOOKUP(Table3[[#This Row],[PRODUCT ID]],Table1[[PRODUCT]:[SELLING PRICE]],3,FALSE)</f>
        <v>Lt</v>
      </c>
      <c r="J4587" s="16">
        <f ca="1">VLOOKUP(Table3[[#This Row],[PRODUCT ID]],Table1[[PRODUCT]:[SELLING PRICE]],4,FALSE)</f>
        <v>173</v>
      </c>
      <c r="K4587" s="16">
        <f ca="1">VLOOKUP(Table3[[#This Row],[PRODUCT ID]],Table1[[PRODUCT]:[SELLING PRICE]],5,FALSE)</f>
        <v>187.37686155611459</v>
      </c>
      <c r="L4587" s="16">
        <f ca="1">J4587*Table3[[#This Row],[QUANTITY]]</f>
        <v>1211</v>
      </c>
      <c r="M4587" s="16">
        <f ca="1">K4587*Table3[[#This Row],[QUANTITY]]*(1-Table3[[#This Row],[DISCOUNT %]])</f>
        <v>1310.1975954139928</v>
      </c>
      <c r="N4587" s="3">
        <f>DAY(Table3[[#This Row],[DATE]])</f>
        <v>22</v>
      </c>
      <c r="O4587" s="3" t="str">
        <f>TEXT(Table3[[#This Row],[DATE]],"mmm")</f>
        <v>Jul</v>
      </c>
      <c r="P4587" s="3">
        <f>YEAR(Table3[[#This Row],[DATE]])</f>
        <v>2033</v>
      </c>
    </row>
    <row r="4588" spans="1:16" x14ac:dyDescent="0.3">
      <c r="A4588" s="6">
        <v>48783</v>
      </c>
      <c r="B4588" s="7" t="s">
        <v>1443</v>
      </c>
      <c r="C4588" s="9">
        <f t="shared" ca="1" si="142"/>
        <v>3</v>
      </c>
      <c r="D4588" s="9" t="s">
        <v>2117</v>
      </c>
      <c r="E4588" s="9" t="s">
        <v>2118</v>
      </c>
      <c r="F4588" s="10">
        <f t="shared" ca="1" si="143"/>
        <v>2.1220257292971258E-2</v>
      </c>
      <c r="G4588" s="3" t="str">
        <f>VLOOKUP(Table3[[#This Row],[PRODUCT ID]],Table1[[PRODUCT]:[SELLING PRICE]],1,FALSE)</f>
        <v>Product391</v>
      </c>
      <c r="H4588" s="3" t="str">
        <f>VLOOKUP(Table3[[#This Row],[PRODUCT ID]],Table1[[PRODUCT]:[SELLING PRICE]],2,FALSE)</f>
        <v>Category2</v>
      </c>
      <c r="I4588" s="3" t="str">
        <f>VLOOKUP(Table3[[#This Row],[PRODUCT ID]],Table1[[PRODUCT]:[SELLING PRICE]],3,FALSE)</f>
        <v>Ft</v>
      </c>
      <c r="J4588" s="16">
        <f ca="1">VLOOKUP(Table3[[#This Row],[PRODUCT ID]],Table1[[PRODUCT]:[SELLING PRICE]],4,FALSE)</f>
        <v>101</v>
      </c>
      <c r="K4588" s="16">
        <f ca="1">VLOOKUP(Table3[[#This Row],[PRODUCT ID]],Table1[[PRODUCT]:[SELLING PRICE]],5,FALSE)</f>
        <v>253.22940549251558</v>
      </c>
      <c r="L4588" s="16">
        <f ca="1">J4588*Table3[[#This Row],[QUANTITY]]</f>
        <v>303</v>
      </c>
      <c r="M4588" s="16">
        <f ca="1">K4588*Table3[[#This Row],[QUANTITY]]*(1-Table3[[#This Row],[DISCOUNT %]])</f>
        <v>743.56743706145483</v>
      </c>
      <c r="N4588" s="3">
        <f>DAY(Table3[[#This Row],[DATE]])</f>
        <v>23</v>
      </c>
      <c r="O4588" s="3" t="str">
        <f>TEXT(Table3[[#This Row],[DATE]],"mmm")</f>
        <v>Jul</v>
      </c>
      <c r="P4588" s="3">
        <f>YEAR(Table3[[#This Row],[DATE]])</f>
        <v>2033</v>
      </c>
    </row>
    <row r="4589" spans="1:16" x14ac:dyDescent="0.3">
      <c r="A4589" s="6">
        <v>48784</v>
      </c>
      <c r="B4589" s="7" t="s">
        <v>1444</v>
      </c>
      <c r="C4589" s="9">
        <f t="shared" ca="1" si="142"/>
        <v>4</v>
      </c>
      <c r="D4589" s="9" t="s">
        <v>2117</v>
      </c>
      <c r="E4589" s="9" t="s">
        <v>2118</v>
      </c>
      <c r="F4589" s="10">
        <f t="shared" ca="1" si="143"/>
        <v>6.293038524417946E-2</v>
      </c>
      <c r="G4589" s="3" t="str">
        <f>VLOOKUP(Table3[[#This Row],[PRODUCT ID]],Table1[[PRODUCT]:[SELLING PRICE]],1,FALSE)</f>
        <v>Product392</v>
      </c>
      <c r="H4589" s="3" t="str">
        <f>VLOOKUP(Table3[[#This Row],[PRODUCT ID]],Table1[[PRODUCT]:[SELLING PRICE]],2,FALSE)</f>
        <v>Category3</v>
      </c>
      <c r="I4589" s="3" t="str">
        <f>VLOOKUP(Table3[[#This Row],[PRODUCT ID]],Table1[[PRODUCT]:[SELLING PRICE]],3,FALSE)</f>
        <v>Kg</v>
      </c>
      <c r="J4589" s="16">
        <f ca="1">VLOOKUP(Table3[[#This Row],[PRODUCT ID]],Table1[[PRODUCT]:[SELLING PRICE]],4,FALSE)</f>
        <v>120</v>
      </c>
      <c r="K4589" s="16">
        <f ca="1">VLOOKUP(Table3[[#This Row],[PRODUCT ID]],Table1[[PRODUCT]:[SELLING PRICE]],5,FALSE)</f>
        <v>248.74058356987129</v>
      </c>
      <c r="L4589" s="16">
        <f ca="1">J4589*Table3[[#This Row],[QUANTITY]]</f>
        <v>480</v>
      </c>
      <c r="M4589" s="16">
        <f ca="1">K4589*Table3[[#This Row],[QUANTITY]]*(1-Table3[[#This Row],[DISCOUNT %]])</f>
        <v>932.34897127982902</v>
      </c>
      <c r="N4589" s="3">
        <f>DAY(Table3[[#This Row],[DATE]])</f>
        <v>24</v>
      </c>
      <c r="O4589" s="3" t="str">
        <f>TEXT(Table3[[#This Row],[DATE]],"mmm")</f>
        <v>Jul</v>
      </c>
      <c r="P4589" s="3">
        <f>YEAR(Table3[[#This Row],[DATE]])</f>
        <v>2033</v>
      </c>
    </row>
    <row r="4590" spans="1:16" x14ac:dyDescent="0.3">
      <c r="A4590" s="6">
        <v>48785</v>
      </c>
      <c r="B4590" s="7" t="s">
        <v>1445</v>
      </c>
      <c r="C4590" s="9">
        <f t="shared" ca="1" si="142"/>
        <v>15</v>
      </c>
      <c r="D4590" s="9" t="s">
        <v>2116</v>
      </c>
      <c r="E4590" s="9" t="s">
        <v>2116</v>
      </c>
      <c r="F4590" s="10">
        <f t="shared" ca="1" si="143"/>
        <v>2.7744675387291508E-2</v>
      </c>
      <c r="G4590" s="3" t="str">
        <f>VLOOKUP(Table3[[#This Row],[PRODUCT ID]],Table1[[PRODUCT]:[SELLING PRICE]],1,FALSE)</f>
        <v>Product393</v>
      </c>
      <c r="H4590" s="3" t="str">
        <f>VLOOKUP(Table3[[#This Row],[PRODUCT ID]],Table1[[PRODUCT]:[SELLING PRICE]],2,FALSE)</f>
        <v>Category4</v>
      </c>
      <c r="I4590" s="3" t="str">
        <f>VLOOKUP(Table3[[#This Row],[PRODUCT ID]],Table1[[PRODUCT]:[SELLING PRICE]],3,FALSE)</f>
        <v>No</v>
      </c>
      <c r="J4590" s="16">
        <f ca="1">VLOOKUP(Table3[[#This Row],[PRODUCT ID]],Table1[[PRODUCT]:[SELLING PRICE]],4,FALSE)</f>
        <v>236</v>
      </c>
      <c r="K4590" s="16">
        <f ca="1">VLOOKUP(Table3[[#This Row],[PRODUCT ID]],Table1[[PRODUCT]:[SELLING PRICE]],5,FALSE)</f>
        <v>33.246795604837054</v>
      </c>
      <c r="L4590" s="16">
        <f ca="1">J4590*Table3[[#This Row],[QUANTITY]]</f>
        <v>3540</v>
      </c>
      <c r="M4590" s="16">
        <f ca="1">K4590*Table3[[#This Row],[QUANTITY]]*(1-Table3[[#This Row],[DISCOUNT %]])</f>
        <v>484.86561079669826</v>
      </c>
      <c r="N4590" s="3">
        <f>DAY(Table3[[#This Row],[DATE]])</f>
        <v>25</v>
      </c>
      <c r="O4590" s="3" t="str">
        <f>TEXT(Table3[[#This Row],[DATE]],"mmm")</f>
        <v>Jul</v>
      </c>
      <c r="P4590" s="3">
        <f>YEAR(Table3[[#This Row],[DATE]])</f>
        <v>2033</v>
      </c>
    </row>
    <row r="4591" spans="1:16" x14ac:dyDescent="0.3">
      <c r="A4591" s="6">
        <v>48786</v>
      </c>
      <c r="B4591" s="7" t="s">
        <v>1446</v>
      </c>
      <c r="C4591" s="9">
        <f t="shared" ca="1" si="142"/>
        <v>6</v>
      </c>
      <c r="D4591" s="9" t="s">
        <v>2116</v>
      </c>
      <c r="E4591" s="9" t="s">
        <v>2116</v>
      </c>
      <c r="F4591" s="10">
        <f t="shared" ca="1" si="143"/>
        <v>8.1014475493743951E-2</v>
      </c>
      <c r="G4591" s="3" t="str">
        <f>VLOOKUP(Table3[[#This Row],[PRODUCT ID]],Table1[[PRODUCT]:[SELLING PRICE]],1,FALSE)</f>
        <v>Product394</v>
      </c>
      <c r="H4591" s="3" t="str">
        <f>VLOOKUP(Table3[[#This Row],[PRODUCT ID]],Table1[[PRODUCT]:[SELLING PRICE]],2,FALSE)</f>
        <v>Category5</v>
      </c>
      <c r="I4591" s="3" t="str">
        <f>VLOOKUP(Table3[[#This Row],[PRODUCT ID]],Table1[[PRODUCT]:[SELLING PRICE]],3,FALSE)</f>
        <v>No</v>
      </c>
      <c r="J4591" s="16">
        <f ca="1">VLOOKUP(Table3[[#This Row],[PRODUCT ID]],Table1[[PRODUCT]:[SELLING PRICE]],4,FALSE)</f>
        <v>120</v>
      </c>
      <c r="K4591" s="16">
        <f ca="1">VLOOKUP(Table3[[#This Row],[PRODUCT ID]],Table1[[PRODUCT]:[SELLING PRICE]],5,FALSE)</f>
        <v>280.29881725112119</v>
      </c>
      <c r="L4591" s="16">
        <f ca="1">J4591*Table3[[#This Row],[QUANTITY]]</f>
        <v>720</v>
      </c>
      <c r="M4591" s="16">
        <f ca="1">K4591*Table3[[#This Row],[QUANTITY]]*(1-Table3[[#This Row],[DISCOUNT %]])</f>
        <v>1545.5433335400289</v>
      </c>
      <c r="N4591" s="3">
        <f>DAY(Table3[[#This Row],[DATE]])</f>
        <v>26</v>
      </c>
      <c r="O4591" s="3" t="str">
        <f>TEXT(Table3[[#This Row],[DATE]],"mmm")</f>
        <v>Jul</v>
      </c>
      <c r="P4591" s="3">
        <f>YEAR(Table3[[#This Row],[DATE]])</f>
        <v>2033</v>
      </c>
    </row>
    <row r="4592" spans="1:16" x14ac:dyDescent="0.3">
      <c r="A4592" s="6">
        <v>48787</v>
      </c>
      <c r="B4592" s="7" t="s">
        <v>1447</v>
      </c>
      <c r="C4592" s="9">
        <f t="shared" ca="1" si="142"/>
        <v>3</v>
      </c>
      <c r="D4592" s="9" t="s">
        <v>2116</v>
      </c>
      <c r="E4592" s="9" t="s">
        <v>2116</v>
      </c>
      <c r="F4592" s="10">
        <f t="shared" ca="1" si="143"/>
        <v>1.4610797390603392E-2</v>
      </c>
      <c r="G4592" s="3" t="str">
        <f>VLOOKUP(Table3[[#This Row],[PRODUCT ID]],Table1[[PRODUCT]:[SELLING PRICE]],1,FALSE)</f>
        <v>Product395</v>
      </c>
      <c r="H4592" s="3" t="str">
        <f>VLOOKUP(Table3[[#This Row],[PRODUCT ID]],Table1[[PRODUCT]:[SELLING PRICE]],2,FALSE)</f>
        <v>Category1</v>
      </c>
      <c r="I4592" s="3" t="str">
        <f>VLOOKUP(Table3[[#This Row],[PRODUCT ID]],Table1[[PRODUCT]:[SELLING PRICE]],3,FALSE)</f>
        <v>Ft</v>
      </c>
      <c r="J4592" s="16">
        <f ca="1">VLOOKUP(Table3[[#This Row],[PRODUCT ID]],Table1[[PRODUCT]:[SELLING PRICE]],4,FALSE)</f>
        <v>212</v>
      </c>
      <c r="K4592" s="16">
        <f ca="1">VLOOKUP(Table3[[#This Row],[PRODUCT ID]],Table1[[PRODUCT]:[SELLING PRICE]],5,FALSE)</f>
        <v>29.639205383870031</v>
      </c>
      <c r="L4592" s="16">
        <f ca="1">J4592*Table3[[#This Row],[QUANTITY]]</f>
        <v>636</v>
      </c>
      <c r="M4592" s="16">
        <f ca="1">K4592*Table3[[#This Row],[QUANTITY]]*(1-Table3[[#This Row],[DISCOUNT %]])</f>
        <v>87.618458877563484</v>
      </c>
      <c r="N4592" s="3">
        <f>DAY(Table3[[#This Row],[DATE]])</f>
        <v>27</v>
      </c>
      <c r="O4592" s="3" t="str">
        <f>TEXT(Table3[[#This Row],[DATE]],"mmm")</f>
        <v>Jul</v>
      </c>
      <c r="P4592" s="3">
        <f>YEAR(Table3[[#This Row],[DATE]])</f>
        <v>2033</v>
      </c>
    </row>
    <row r="4593" spans="1:16" x14ac:dyDescent="0.3">
      <c r="A4593" s="6">
        <v>48788</v>
      </c>
      <c r="B4593" s="7" t="s">
        <v>1448</v>
      </c>
      <c r="C4593" s="9">
        <f t="shared" ca="1" si="142"/>
        <v>7</v>
      </c>
      <c r="D4593" s="9" t="s">
        <v>2116</v>
      </c>
      <c r="E4593" s="9" t="s">
        <v>2116</v>
      </c>
      <c r="F4593" s="10">
        <f t="shared" ca="1" si="143"/>
        <v>8.9090705104827778E-2</v>
      </c>
      <c r="G4593" s="3" t="str">
        <f>VLOOKUP(Table3[[#This Row],[PRODUCT ID]],Table1[[PRODUCT]:[SELLING PRICE]],1,FALSE)</f>
        <v>Product396</v>
      </c>
      <c r="H4593" s="3" t="str">
        <f>VLOOKUP(Table3[[#This Row],[PRODUCT ID]],Table1[[PRODUCT]:[SELLING PRICE]],2,FALSE)</f>
        <v>Category2</v>
      </c>
      <c r="I4593" s="3" t="str">
        <f>VLOOKUP(Table3[[#This Row],[PRODUCT ID]],Table1[[PRODUCT]:[SELLING PRICE]],3,FALSE)</f>
        <v>No</v>
      </c>
      <c r="J4593" s="16">
        <f ca="1">VLOOKUP(Table3[[#This Row],[PRODUCT ID]],Table1[[PRODUCT]:[SELLING PRICE]],4,FALSE)</f>
        <v>234</v>
      </c>
      <c r="K4593" s="16">
        <f ca="1">VLOOKUP(Table3[[#This Row],[PRODUCT ID]],Table1[[PRODUCT]:[SELLING PRICE]],5,FALSE)</f>
        <v>57.352160412337994</v>
      </c>
      <c r="L4593" s="16">
        <f ca="1">J4593*Table3[[#This Row],[QUANTITY]]</f>
        <v>1638</v>
      </c>
      <c r="M4593" s="16">
        <f ca="1">K4593*Table3[[#This Row],[QUANTITY]]*(1-Table3[[#This Row],[DISCOUNT %]])</f>
        <v>365.69831201342333</v>
      </c>
      <c r="N4593" s="3">
        <f>DAY(Table3[[#This Row],[DATE]])</f>
        <v>28</v>
      </c>
      <c r="O4593" s="3" t="str">
        <f>TEXT(Table3[[#This Row],[DATE]],"mmm")</f>
        <v>Jul</v>
      </c>
      <c r="P4593" s="3">
        <f>YEAR(Table3[[#This Row],[DATE]])</f>
        <v>2033</v>
      </c>
    </row>
    <row r="4594" spans="1:16" x14ac:dyDescent="0.3">
      <c r="A4594" s="6">
        <v>48789</v>
      </c>
      <c r="B4594" s="7" t="s">
        <v>1449</v>
      </c>
      <c r="C4594" s="9">
        <f t="shared" ca="1" si="142"/>
        <v>4</v>
      </c>
      <c r="D4594" s="9" t="s">
        <v>2115</v>
      </c>
      <c r="E4594" s="9" t="s">
        <v>2118</v>
      </c>
      <c r="F4594" s="10">
        <f t="shared" ca="1" si="143"/>
        <v>5.9117124265411075E-2</v>
      </c>
      <c r="G4594" s="3" t="str">
        <f>VLOOKUP(Table3[[#This Row],[PRODUCT ID]],Table1[[PRODUCT]:[SELLING PRICE]],1,FALSE)</f>
        <v>Product397</v>
      </c>
      <c r="H4594" s="3" t="str">
        <f>VLOOKUP(Table3[[#This Row],[PRODUCT ID]],Table1[[PRODUCT]:[SELLING PRICE]],2,FALSE)</f>
        <v>Category3</v>
      </c>
      <c r="I4594" s="3" t="str">
        <f>VLOOKUP(Table3[[#This Row],[PRODUCT ID]],Table1[[PRODUCT]:[SELLING PRICE]],3,FALSE)</f>
        <v>Kg</v>
      </c>
      <c r="J4594" s="16">
        <f ca="1">VLOOKUP(Table3[[#This Row],[PRODUCT ID]],Table1[[PRODUCT]:[SELLING PRICE]],4,FALSE)</f>
        <v>207</v>
      </c>
      <c r="K4594" s="16">
        <f ca="1">VLOOKUP(Table3[[#This Row],[PRODUCT ID]],Table1[[PRODUCT]:[SELLING PRICE]],5,FALSE)</f>
        <v>87.703851652325781</v>
      </c>
      <c r="L4594" s="16">
        <f ca="1">J4594*Table3[[#This Row],[QUANTITY]]</f>
        <v>828</v>
      </c>
      <c r="M4594" s="16">
        <f ca="1">K4594*Table3[[#This Row],[QUANTITY]]*(1-Table3[[#This Row],[DISCOUNT %]])</f>
        <v>330.07620862256027</v>
      </c>
      <c r="N4594" s="3">
        <f>DAY(Table3[[#This Row],[DATE]])</f>
        <v>29</v>
      </c>
      <c r="O4594" s="3" t="str">
        <f>TEXT(Table3[[#This Row],[DATE]],"mmm")</f>
        <v>Jul</v>
      </c>
      <c r="P4594" s="3">
        <f>YEAR(Table3[[#This Row],[DATE]])</f>
        <v>2033</v>
      </c>
    </row>
    <row r="4595" spans="1:16" x14ac:dyDescent="0.3">
      <c r="A4595" s="6">
        <v>48790</v>
      </c>
      <c r="B4595" s="7" t="s">
        <v>1450</v>
      </c>
      <c r="C4595" s="9">
        <f t="shared" ca="1" si="142"/>
        <v>13</v>
      </c>
      <c r="D4595" s="9" t="s">
        <v>2116</v>
      </c>
      <c r="E4595" s="9" t="s">
        <v>2116</v>
      </c>
      <c r="F4595" s="10">
        <f t="shared" ca="1" si="143"/>
        <v>8.4528499714900743E-2</v>
      </c>
      <c r="G4595" s="3" t="str">
        <f>VLOOKUP(Table3[[#This Row],[PRODUCT ID]],Table1[[PRODUCT]:[SELLING PRICE]],1,FALSE)</f>
        <v>Product398</v>
      </c>
      <c r="H4595" s="3" t="str">
        <f>VLOOKUP(Table3[[#This Row],[PRODUCT ID]],Table1[[PRODUCT]:[SELLING PRICE]],2,FALSE)</f>
        <v>Category4</v>
      </c>
      <c r="I4595" s="3" t="str">
        <f>VLOOKUP(Table3[[#This Row],[PRODUCT ID]],Table1[[PRODUCT]:[SELLING PRICE]],3,FALSE)</f>
        <v>Kg</v>
      </c>
      <c r="J4595" s="16">
        <f ca="1">VLOOKUP(Table3[[#This Row],[PRODUCT ID]],Table1[[PRODUCT]:[SELLING PRICE]],4,FALSE)</f>
        <v>243</v>
      </c>
      <c r="K4595" s="16">
        <f ca="1">VLOOKUP(Table3[[#This Row],[PRODUCT ID]],Table1[[PRODUCT]:[SELLING PRICE]],5,FALSE)</f>
        <v>246.38442339224085</v>
      </c>
      <c r="L4595" s="16">
        <f ca="1">J4595*Table3[[#This Row],[QUANTITY]]</f>
        <v>3159</v>
      </c>
      <c r="M4595" s="16">
        <f ca="1">K4595*Table3[[#This Row],[QUANTITY]]*(1-Table3[[#This Row],[DISCOUNT %]])</f>
        <v>2932.25293048706</v>
      </c>
      <c r="N4595" s="3">
        <f>DAY(Table3[[#This Row],[DATE]])</f>
        <v>30</v>
      </c>
      <c r="O4595" s="3" t="str">
        <f>TEXT(Table3[[#This Row],[DATE]],"mmm")</f>
        <v>Jul</v>
      </c>
      <c r="P4595" s="3">
        <f>YEAR(Table3[[#This Row],[DATE]])</f>
        <v>2033</v>
      </c>
    </row>
    <row r="4596" spans="1:16" x14ac:dyDescent="0.3">
      <c r="A4596" s="6">
        <v>48791</v>
      </c>
      <c r="B4596" s="7" t="s">
        <v>1451</v>
      </c>
      <c r="C4596" s="9">
        <f t="shared" ca="1" si="142"/>
        <v>2</v>
      </c>
      <c r="D4596" s="9" t="s">
        <v>2117</v>
      </c>
      <c r="E4596" s="9" t="s">
        <v>2116</v>
      </c>
      <c r="F4596" s="10">
        <f t="shared" ca="1" si="143"/>
        <v>9.9612074021834043E-3</v>
      </c>
      <c r="G4596" s="3" t="str">
        <f>VLOOKUP(Table3[[#This Row],[PRODUCT ID]],Table1[[PRODUCT]:[SELLING PRICE]],1,FALSE)</f>
        <v>Product399</v>
      </c>
      <c r="H4596" s="3" t="str">
        <f>VLOOKUP(Table3[[#This Row],[PRODUCT ID]],Table1[[PRODUCT]:[SELLING PRICE]],2,FALSE)</f>
        <v>Category5</v>
      </c>
      <c r="I4596" s="3" t="str">
        <f>VLOOKUP(Table3[[#This Row],[PRODUCT ID]],Table1[[PRODUCT]:[SELLING PRICE]],3,FALSE)</f>
        <v>Lt</v>
      </c>
      <c r="J4596" s="16">
        <f ca="1">VLOOKUP(Table3[[#This Row],[PRODUCT ID]],Table1[[PRODUCT]:[SELLING PRICE]],4,FALSE)</f>
        <v>230</v>
      </c>
      <c r="K4596" s="16">
        <f ca="1">VLOOKUP(Table3[[#This Row],[PRODUCT ID]],Table1[[PRODUCT]:[SELLING PRICE]],5,FALSE)</f>
        <v>122.8619044834503</v>
      </c>
      <c r="L4596" s="16">
        <f ca="1">J4596*Table3[[#This Row],[QUANTITY]]</f>
        <v>460</v>
      </c>
      <c r="M4596" s="16">
        <f ca="1">K4596*Table3[[#This Row],[QUANTITY]]*(1-Table3[[#This Row],[DISCOUNT %]])</f>
        <v>243.2761031421268</v>
      </c>
      <c r="N4596" s="3">
        <f>DAY(Table3[[#This Row],[DATE]])</f>
        <v>31</v>
      </c>
      <c r="O4596" s="3" t="str">
        <f>TEXT(Table3[[#This Row],[DATE]],"mmm")</f>
        <v>Jul</v>
      </c>
      <c r="P4596" s="3">
        <f>YEAR(Table3[[#This Row],[DATE]])</f>
        <v>2033</v>
      </c>
    </row>
    <row r="4597" spans="1:16" x14ac:dyDescent="0.3">
      <c r="A4597" s="6">
        <v>48792</v>
      </c>
      <c r="B4597" s="7" t="s">
        <v>1452</v>
      </c>
      <c r="C4597" s="9">
        <f t="shared" ca="1" si="142"/>
        <v>13</v>
      </c>
      <c r="D4597" s="9" t="s">
        <v>2115</v>
      </c>
      <c r="E4597" s="9" t="s">
        <v>2116</v>
      </c>
      <c r="F4597" s="10">
        <f t="shared" ca="1" si="143"/>
        <v>4.7812577814730285E-2</v>
      </c>
      <c r="G4597" s="3" t="str">
        <f>VLOOKUP(Table3[[#This Row],[PRODUCT ID]],Table1[[PRODUCT]:[SELLING PRICE]],1,FALSE)</f>
        <v>Product400</v>
      </c>
      <c r="H4597" s="3" t="str">
        <f>VLOOKUP(Table3[[#This Row],[PRODUCT ID]],Table1[[PRODUCT]:[SELLING PRICE]],2,FALSE)</f>
        <v>Category1</v>
      </c>
      <c r="I4597" s="3" t="str">
        <f>VLOOKUP(Table3[[#This Row],[PRODUCT ID]],Table1[[PRODUCT]:[SELLING PRICE]],3,FALSE)</f>
        <v>Kg</v>
      </c>
      <c r="J4597" s="16">
        <f ca="1">VLOOKUP(Table3[[#This Row],[PRODUCT ID]],Table1[[PRODUCT]:[SELLING PRICE]],4,FALSE)</f>
        <v>95</v>
      </c>
      <c r="K4597" s="16">
        <f ca="1">VLOOKUP(Table3[[#This Row],[PRODUCT ID]],Table1[[PRODUCT]:[SELLING PRICE]],5,FALSE)</f>
        <v>141.82301606675313</v>
      </c>
      <c r="L4597" s="16">
        <f ca="1">J4597*Table3[[#This Row],[QUANTITY]]</f>
        <v>1235</v>
      </c>
      <c r="M4597" s="16">
        <f ca="1">K4597*Table3[[#This Row],[QUANTITY]]*(1-Table3[[#This Row],[DISCOUNT %]])</f>
        <v>1755.547196976843</v>
      </c>
      <c r="N4597" s="3">
        <f>DAY(Table3[[#This Row],[DATE]])</f>
        <v>1</v>
      </c>
      <c r="O4597" s="3" t="str">
        <f>TEXT(Table3[[#This Row],[DATE]],"mmm")</f>
        <v>Aug</v>
      </c>
      <c r="P4597" s="3">
        <f>YEAR(Table3[[#This Row],[DATE]])</f>
        <v>2033</v>
      </c>
    </row>
    <row r="4598" spans="1:16" x14ac:dyDescent="0.3">
      <c r="A4598" s="6">
        <v>48793</v>
      </c>
      <c r="B4598" s="7" t="s">
        <v>1453</v>
      </c>
      <c r="C4598" s="9">
        <f t="shared" ca="1" si="142"/>
        <v>6</v>
      </c>
      <c r="D4598" s="9" t="s">
        <v>2115</v>
      </c>
      <c r="E4598" s="9" t="s">
        <v>2116</v>
      </c>
      <c r="F4598" s="10">
        <f t="shared" ca="1" si="143"/>
        <v>7.6087844673561777E-2</v>
      </c>
      <c r="G4598" s="3" t="str">
        <f>VLOOKUP(Table3[[#This Row],[PRODUCT ID]],Table1[[PRODUCT]:[SELLING PRICE]],1,FALSE)</f>
        <v>Product401</v>
      </c>
      <c r="H4598" s="3" t="str">
        <f>VLOOKUP(Table3[[#This Row],[PRODUCT ID]],Table1[[PRODUCT]:[SELLING PRICE]],2,FALSE)</f>
        <v>Category2</v>
      </c>
      <c r="I4598" s="3" t="str">
        <f>VLOOKUP(Table3[[#This Row],[PRODUCT ID]],Table1[[PRODUCT]:[SELLING PRICE]],3,FALSE)</f>
        <v>Lt</v>
      </c>
      <c r="J4598" s="16">
        <f ca="1">VLOOKUP(Table3[[#This Row],[PRODUCT ID]],Table1[[PRODUCT]:[SELLING PRICE]],4,FALSE)</f>
        <v>106</v>
      </c>
      <c r="K4598" s="16">
        <f ca="1">VLOOKUP(Table3[[#This Row],[PRODUCT ID]],Table1[[PRODUCT]:[SELLING PRICE]],5,FALSE)</f>
        <v>191.1159397953993</v>
      </c>
      <c r="L4598" s="16">
        <f ca="1">J4598*Table3[[#This Row],[QUANTITY]]</f>
        <v>636</v>
      </c>
      <c r="M4598" s="16">
        <f ca="1">K4598*Table3[[#This Row],[QUANTITY]]*(1-Table3[[#This Row],[DISCOUNT %]])</f>
        <v>1059.446039121631</v>
      </c>
      <c r="N4598" s="3">
        <f>DAY(Table3[[#This Row],[DATE]])</f>
        <v>2</v>
      </c>
      <c r="O4598" s="3" t="str">
        <f>TEXT(Table3[[#This Row],[DATE]],"mmm")</f>
        <v>Aug</v>
      </c>
      <c r="P4598" s="3">
        <f>YEAR(Table3[[#This Row],[DATE]])</f>
        <v>2033</v>
      </c>
    </row>
    <row r="4599" spans="1:16" x14ac:dyDescent="0.3">
      <c r="A4599" s="6">
        <v>48794</v>
      </c>
      <c r="B4599" s="7" t="s">
        <v>1454</v>
      </c>
      <c r="C4599" s="9">
        <f t="shared" ca="1" si="142"/>
        <v>12</v>
      </c>
      <c r="D4599" s="9" t="s">
        <v>2115</v>
      </c>
      <c r="E4599" s="9" t="s">
        <v>2116</v>
      </c>
      <c r="F4599" s="10">
        <f t="shared" ca="1" si="143"/>
        <v>3.9285604437482684E-2</v>
      </c>
      <c r="G4599" s="3" t="str">
        <f>VLOOKUP(Table3[[#This Row],[PRODUCT ID]],Table1[[PRODUCT]:[SELLING PRICE]],1,FALSE)</f>
        <v>Product402</v>
      </c>
      <c r="H4599" s="3" t="str">
        <f>VLOOKUP(Table3[[#This Row],[PRODUCT ID]],Table1[[PRODUCT]:[SELLING PRICE]],2,FALSE)</f>
        <v>Category3</v>
      </c>
      <c r="I4599" s="3" t="str">
        <f>VLOOKUP(Table3[[#This Row],[PRODUCT ID]],Table1[[PRODUCT]:[SELLING PRICE]],3,FALSE)</f>
        <v>Ft</v>
      </c>
      <c r="J4599" s="16">
        <f ca="1">VLOOKUP(Table3[[#This Row],[PRODUCT ID]],Table1[[PRODUCT]:[SELLING PRICE]],4,FALSE)</f>
        <v>240</v>
      </c>
      <c r="K4599" s="16">
        <f ca="1">VLOOKUP(Table3[[#This Row],[PRODUCT ID]],Table1[[PRODUCT]:[SELLING PRICE]],5,FALSE)</f>
        <v>140.44296692122089</v>
      </c>
      <c r="L4599" s="16">
        <f ca="1">J4599*Table3[[#This Row],[QUANTITY]]</f>
        <v>2880</v>
      </c>
      <c r="M4599" s="16">
        <f ca="1">K4599*Table3[[#This Row],[QUANTITY]]*(1-Table3[[#This Row],[DISCOUNT %]])</f>
        <v>1619.1069609207282</v>
      </c>
      <c r="N4599" s="3">
        <f>DAY(Table3[[#This Row],[DATE]])</f>
        <v>3</v>
      </c>
      <c r="O4599" s="3" t="str">
        <f>TEXT(Table3[[#This Row],[DATE]],"mmm")</f>
        <v>Aug</v>
      </c>
      <c r="P4599" s="3">
        <f>YEAR(Table3[[#This Row],[DATE]])</f>
        <v>2033</v>
      </c>
    </row>
    <row r="4600" spans="1:16" x14ac:dyDescent="0.3">
      <c r="A4600" s="6">
        <v>48795</v>
      </c>
      <c r="B4600" s="7" t="s">
        <v>1455</v>
      </c>
      <c r="C4600" s="9">
        <f t="shared" ca="1" si="142"/>
        <v>15</v>
      </c>
      <c r="D4600" s="9" t="s">
        <v>2116</v>
      </c>
      <c r="E4600" s="9" t="s">
        <v>2118</v>
      </c>
      <c r="F4600" s="10">
        <f t="shared" ca="1" si="143"/>
        <v>1.5331433083876767E-2</v>
      </c>
      <c r="G4600" s="3" t="str">
        <f>VLOOKUP(Table3[[#This Row],[PRODUCT ID]],Table1[[PRODUCT]:[SELLING PRICE]],1,FALSE)</f>
        <v>Product403</v>
      </c>
      <c r="H4600" s="3" t="str">
        <f>VLOOKUP(Table3[[#This Row],[PRODUCT ID]],Table1[[PRODUCT]:[SELLING PRICE]],2,FALSE)</f>
        <v>Category4</v>
      </c>
      <c r="I4600" s="3" t="str">
        <f>VLOOKUP(Table3[[#This Row],[PRODUCT ID]],Table1[[PRODUCT]:[SELLING PRICE]],3,FALSE)</f>
        <v>Kg</v>
      </c>
      <c r="J4600" s="16">
        <f ca="1">VLOOKUP(Table3[[#This Row],[PRODUCT ID]],Table1[[PRODUCT]:[SELLING PRICE]],4,FALSE)</f>
        <v>157</v>
      </c>
      <c r="K4600" s="16">
        <f ca="1">VLOOKUP(Table3[[#This Row],[PRODUCT ID]],Table1[[PRODUCT]:[SELLING PRICE]],5,FALSE)</f>
        <v>200.10057420479058</v>
      </c>
      <c r="L4600" s="16">
        <f ca="1">J4600*Table3[[#This Row],[QUANTITY]]</f>
        <v>2355</v>
      </c>
      <c r="M4600" s="16">
        <f ca="1">K4600*Table3[[#This Row],[QUANTITY]]*(1-Table3[[#This Row],[DISCOUNT %]])</f>
        <v>2955.4911846198679</v>
      </c>
      <c r="N4600" s="3">
        <f>DAY(Table3[[#This Row],[DATE]])</f>
        <v>4</v>
      </c>
      <c r="O4600" s="3" t="str">
        <f>TEXT(Table3[[#This Row],[DATE]],"mmm")</f>
        <v>Aug</v>
      </c>
      <c r="P4600" s="3">
        <f>YEAR(Table3[[#This Row],[DATE]])</f>
        <v>2033</v>
      </c>
    </row>
    <row r="4601" spans="1:16" x14ac:dyDescent="0.3">
      <c r="A4601" s="6">
        <v>48796</v>
      </c>
      <c r="B4601" s="7" t="s">
        <v>1456</v>
      </c>
      <c r="C4601" s="9">
        <f t="shared" ca="1" si="142"/>
        <v>3</v>
      </c>
      <c r="D4601" s="9" t="s">
        <v>2116</v>
      </c>
      <c r="E4601" s="9" t="s">
        <v>2118</v>
      </c>
      <c r="F4601" s="10">
        <f t="shared" ca="1" si="143"/>
        <v>1.9315837891128642E-2</v>
      </c>
      <c r="G4601" s="3" t="str">
        <f>VLOOKUP(Table3[[#This Row],[PRODUCT ID]],Table1[[PRODUCT]:[SELLING PRICE]],1,FALSE)</f>
        <v>Product404</v>
      </c>
      <c r="H4601" s="3" t="str">
        <f>VLOOKUP(Table3[[#This Row],[PRODUCT ID]],Table1[[PRODUCT]:[SELLING PRICE]],2,FALSE)</f>
        <v>Category5</v>
      </c>
      <c r="I4601" s="3" t="str">
        <f>VLOOKUP(Table3[[#This Row],[PRODUCT ID]],Table1[[PRODUCT]:[SELLING PRICE]],3,FALSE)</f>
        <v>No</v>
      </c>
      <c r="J4601" s="16">
        <f ca="1">VLOOKUP(Table3[[#This Row],[PRODUCT ID]],Table1[[PRODUCT]:[SELLING PRICE]],4,FALSE)</f>
        <v>246</v>
      </c>
      <c r="K4601" s="16">
        <f ca="1">VLOOKUP(Table3[[#This Row],[PRODUCT ID]],Table1[[PRODUCT]:[SELLING PRICE]],5,FALSE)</f>
        <v>217.47417836473446</v>
      </c>
      <c r="L4601" s="16">
        <f ca="1">J4601*Table3[[#This Row],[QUANTITY]]</f>
        <v>738</v>
      </c>
      <c r="M4601" s="16">
        <f ca="1">K4601*Table3[[#This Row],[QUANTITY]]*(1-Table3[[#This Row],[DISCOUNT %]])</f>
        <v>639.82044716980454</v>
      </c>
      <c r="N4601" s="3">
        <f>DAY(Table3[[#This Row],[DATE]])</f>
        <v>5</v>
      </c>
      <c r="O4601" s="3" t="str">
        <f>TEXT(Table3[[#This Row],[DATE]],"mmm")</f>
        <v>Aug</v>
      </c>
      <c r="P4601" s="3">
        <f>YEAR(Table3[[#This Row],[DATE]])</f>
        <v>2033</v>
      </c>
    </row>
    <row r="4602" spans="1:16" x14ac:dyDescent="0.3">
      <c r="A4602" s="6">
        <v>48797</v>
      </c>
      <c r="B4602" s="7" t="s">
        <v>1457</v>
      </c>
      <c r="C4602" s="9">
        <f t="shared" ca="1" si="142"/>
        <v>14</v>
      </c>
      <c r="D4602" s="9" t="s">
        <v>2116</v>
      </c>
      <c r="E4602" s="9" t="s">
        <v>2116</v>
      </c>
      <c r="F4602" s="10">
        <f t="shared" ca="1" si="143"/>
        <v>4.4770249935316635E-2</v>
      </c>
      <c r="G4602" s="3" t="str">
        <f>VLOOKUP(Table3[[#This Row],[PRODUCT ID]],Table1[[PRODUCT]:[SELLING PRICE]],1,FALSE)</f>
        <v>Product405</v>
      </c>
      <c r="H4602" s="3" t="str">
        <f>VLOOKUP(Table3[[#This Row],[PRODUCT ID]],Table1[[PRODUCT]:[SELLING PRICE]],2,FALSE)</f>
        <v>Category1</v>
      </c>
      <c r="I4602" s="3" t="str">
        <f>VLOOKUP(Table3[[#This Row],[PRODUCT ID]],Table1[[PRODUCT]:[SELLING PRICE]],3,FALSE)</f>
        <v>No</v>
      </c>
      <c r="J4602" s="16">
        <f ca="1">VLOOKUP(Table3[[#This Row],[PRODUCT ID]],Table1[[PRODUCT]:[SELLING PRICE]],4,FALSE)</f>
        <v>228</v>
      </c>
      <c r="K4602" s="16">
        <f ca="1">VLOOKUP(Table3[[#This Row],[PRODUCT ID]],Table1[[PRODUCT]:[SELLING PRICE]],5,FALSE)</f>
        <v>250.83106950049475</v>
      </c>
      <c r="L4602" s="16">
        <f ca="1">J4602*Table3[[#This Row],[QUANTITY]]</f>
        <v>3192</v>
      </c>
      <c r="M4602" s="16">
        <f ca="1">K4602*Table3[[#This Row],[QUANTITY]]*(1-Table3[[#This Row],[DISCOUNT %]])</f>
        <v>3354.4181975838073</v>
      </c>
      <c r="N4602" s="3">
        <f>DAY(Table3[[#This Row],[DATE]])</f>
        <v>6</v>
      </c>
      <c r="O4602" s="3" t="str">
        <f>TEXT(Table3[[#This Row],[DATE]],"mmm")</f>
        <v>Aug</v>
      </c>
      <c r="P4602" s="3">
        <f>YEAR(Table3[[#This Row],[DATE]])</f>
        <v>2033</v>
      </c>
    </row>
    <row r="4603" spans="1:16" x14ac:dyDescent="0.3">
      <c r="A4603" s="6">
        <v>48798</v>
      </c>
      <c r="B4603" s="7" t="s">
        <v>1458</v>
      </c>
      <c r="C4603" s="9">
        <f t="shared" ca="1" si="142"/>
        <v>4</v>
      </c>
      <c r="D4603" s="9" t="s">
        <v>2115</v>
      </c>
      <c r="E4603" s="9" t="s">
        <v>2116</v>
      </c>
      <c r="F4603" s="10">
        <f t="shared" ca="1" si="143"/>
        <v>6.7311243074895763E-2</v>
      </c>
      <c r="G4603" s="3" t="str">
        <f>VLOOKUP(Table3[[#This Row],[PRODUCT ID]],Table1[[PRODUCT]:[SELLING PRICE]],1,FALSE)</f>
        <v>Product406</v>
      </c>
      <c r="H4603" s="3" t="str">
        <f>VLOOKUP(Table3[[#This Row],[PRODUCT ID]],Table1[[PRODUCT]:[SELLING PRICE]],2,FALSE)</f>
        <v>Category2</v>
      </c>
      <c r="I4603" s="3" t="str">
        <f>VLOOKUP(Table3[[#This Row],[PRODUCT ID]],Table1[[PRODUCT]:[SELLING PRICE]],3,FALSE)</f>
        <v>Ft</v>
      </c>
      <c r="J4603" s="16">
        <f ca="1">VLOOKUP(Table3[[#This Row],[PRODUCT ID]],Table1[[PRODUCT]:[SELLING PRICE]],4,FALSE)</f>
        <v>170</v>
      </c>
      <c r="K4603" s="16">
        <f ca="1">VLOOKUP(Table3[[#This Row],[PRODUCT ID]],Table1[[PRODUCT]:[SELLING PRICE]],5,FALSE)</f>
        <v>122.79892894430616</v>
      </c>
      <c r="L4603" s="16">
        <f ca="1">J4603*Table3[[#This Row],[QUANTITY]]</f>
        <v>680</v>
      </c>
      <c r="M4603" s="16">
        <f ca="1">K4603*Table3[[#This Row],[QUANTITY]]*(1-Table3[[#This Row],[DISCOUNT %]])</f>
        <v>458.13272155519644</v>
      </c>
      <c r="N4603" s="3">
        <f>DAY(Table3[[#This Row],[DATE]])</f>
        <v>7</v>
      </c>
      <c r="O4603" s="3" t="str">
        <f>TEXT(Table3[[#This Row],[DATE]],"mmm")</f>
        <v>Aug</v>
      </c>
      <c r="P4603" s="3">
        <f>YEAR(Table3[[#This Row],[DATE]])</f>
        <v>2033</v>
      </c>
    </row>
    <row r="4604" spans="1:16" x14ac:dyDescent="0.3">
      <c r="A4604" s="6">
        <v>48799</v>
      </c>
      <c r="B4604" s="7" t="s">
        <v>1459</v>
      </c>
      <c r="C4604" s="9">
        <f t="shared" ca="1" si="142"/>
        <v>14</v>
      </c>
      <c r="D4604" s="9" t="s">
        <v>2117</v>
      </c>
      <c r="E4604" s="9" t="s">
        <v>2116</v>
      </c>
      <c r="F4604" s="10">
        <f t="shared" ca="1" si="143"/>
        <v>2.0191850852566685E-2</v>
      </c>
      <c r="G4604" s="3" t="str">
        <f>VLOOKUP(Table3[[#This Row],[PRODUCT ID]],Table1[[PRODUCT]:[SELLING PRICE]],1,FALSE)</f>
        <v>Product407</v>
      </c>
      <c r="H4604" s="3" t="str">
        <f>VLOOKUP(Table3[[#This Row],[PRODUCT ID]],Table1[[PRODUCT]:[SELLING PRICE]],2,FALSE)</f>
        <v>Category3</v>
      </c>
      <c r="I4604" s="3" t="str">
        <f>VLOOKUP(Table3[[#This Row],[PRODUCT ID]],Table1[[PRODUCT]:[SELLING PRICE]],3,FALSE)</f>
        <v>No</v>
      </c>
      <c r="J4604" s="16">
        <f ca="1">VLOOKUP(Table3[[#This Row],[PRODUCT ID]],Table1[[PRODUCT]:[SELLING PRICE]],4,FALSE)</f>
        <v>83</v>
      </c>
      <c r="K4604" s="16">
        <f ca="1">VLOOKUP(Table3[[#This Row],[PRODUCT ID]],Table1[[PRODUCT]:[SELLING PRICE]],5,FALSE)</f>
        <v>169.67231541152734</v>
      </c>
      <c r="L4604" s="16">
        <f ca="1">J4604*Table3[[#This Row],[QUANTITY]]</f>
        <v>1162</v>
      </c>
      <c r="M4604" s="16">
        <f ca="1">K4604*Table3[[#This Row],[QUANTITY]]*(1-Table3[[#This Row],[DISCOUNT %]])</f>
        <v>2327.4484425489936</v>
      </c>
      <c r="N4604" s="3">
        <f>DAY(Table3[[#This Row],[DATE]])</f>
        <v>8</v>
      </c>
      <c r="O4604" s="3" t="str">
        <f>TEXT(Table3[[#This Row],[DATE]],"mmm")</f>
        <v>Aug</v>
      </c>
      <c r="P4604" s="3">
        <f>YEAR(Table3[[#This Row],[DATE]])</f>
        <v>2033</v>
      </c>
    </row>
    <row r="4605" spans="1:16" x14ac:dyDescent="0.3">
      <c r="A4605" s="6">
        <v>48800</v>
      </c>
      <c r="B4605" s="7" t="s">
        <v>1460</v>
      </c>
      <c r="C4605" s="9">
        <f t="shared" ca="1" si="142"/>
        <v>1</v>
      </c>
      <c r="D4605" s="9" t="s">
        <v>2117</v>
      </c>
      <c r="E4605" s="9" t="s">
        <v>2116</v>
      </c>
      <c r="F4605" s="10">
        <f t="shared" ca="1" si="143"/>
        <v>4.0692517465075656E-2</v>
      </c>
      <c r="G4605" s="3" t="str">
        <f>VLOOKUP(Table3[[#This Row],[PRODUCT ID]],Table1[[PRODUCT]:[SELLING PRICE]],1,FALSE)</f>
        <v>Product408</v>
      </c>
      <c r="H4605" s="3" t="str">
        <f>VLOOKUP(Table3[[#This Row],[PRODUCT ID]],Table1[[PRODUCT]:[SELLING PRICE]],2,FALSE)</f>
        <v>Category4</v>
      </c>
      <c r="I4605" s="3" t="str">
        <f>VLOOKUP(Table3[[#This Row],[PRODUCT ID]],Table1[[PRODUCT]:[SELLING PRICE]],3,FALSE)</f>
        <v>Kg</v>
      </c>
      <c r="J4605" s="16">
        <f ca="1">VLOOKUP(Table3[[#This Row],[PRODUCT ID]],Table1[[PRODUCT]:[SELLING PRICE]],4,FALSE)</f>
        <v>200</v>
      </c>
      <c r="K4605" s="16">
        <f ca="1">VLOOKUP(Table3[[#This Row],[PRODUCT ID]],Table1[[PRODUCT]:[SELLING PRICE]],5,FALSE)</f>
        <v>173.41066308413312</v>
      </c>
      <c r="L4605" s="16">
        <f ca="1">J4605*Table3[[#This Row],[QUANTITY]]</f>
        <v>200</v>
      </c>
      <c r="M4605" s="16">
        <f ca="1">K4605*Table3[[#This Row],[QUANTITY]]*(1-Table3[[#This Row],[DISCOUNT %]])</f>
        <v>166.35414664795169</v>
      </c>
      <c r="N4605" s="3">
        <f>DAY(Table3[[#This Row],[DATE]])</f>
        <v>9</v>
      </c>
      <c r="O4605" s="3" t="str">
        <f>TEXT(Table3[[#This Row],[DATE]],"mmm")</f>
        <v>Aug</v>
      </c>
      <c r="P4605" s="3">
        <f>YEAR(Table3[[#This Row],[DATE]])</f>
        <v>2033</v>
      </c>
    </row>
    <row r="4606" spans="1:16" x14ac:dyDescent="0.3">
      <c r="A4606" s="6">
        <v>48801</v>
      </c>
      <c r="B4606" s="7" t="s">
        <v>1461</v>
      </c>
      <c r="C4606" s="9">
        <f t="shared" ca="1" si="142"/>
        <v>15</v>
      </c>
      <c r="D4606" s="9" t="s">
        <v>2116</v>
      </c>
      <c r="E4606" s="9" t="s">
        <v>2118</v>
      </c>
      <c r="F4606" s="10">
        <f t="shared" ca="1" si="143"/>
        <v>2.3687643964632823E-2</v>
      </c>
      <c r="G4606" s="3" t="str">
        <f>VLOOKUP(Table3[[#This Row],[PRODUCT ID]],Table1[[PRODUCT]:[SELLING PRICE]],1,FALSE)</f>
        <v>Product409</v>
      </c>
      <c r="H4606" s="3" t="str">
        <f>VLOOKUP(Table3[[#This Row],[PRODUCT ID]],Table1[[PRODUCT]:[SELLING PRICE]],2,FALSE)</f>
        <v>Category1</v>
      </c>
      <c r="I4606" s="3" t="str">
        <f>VLOOKUP(Table3[[#This Row],[PRODUCT ID]],Table1[[PRODUCT]:[SELLING PRICE]],3,FALSE)</f>
        <v>Kg</v>
      </c>
      <c r="J4606" s="16">
        <f ca="1">VLOOKUP(Table3[[#This Row],[PRODUCT ID]],Table1[[PRODUCT]:[SELLING PRICE]],4,FALSE)</f>
        <v>154</v>
      </c>
      <c r="K4606" s="16">
        <f ca="1">VLOOKUP(Table3[[#This Row],[PRODUCT ID]],Table1[[PRODUCT]:[SELLING PRICE]],5,FALSE)</f>
        <v>29.890297111103628</v>
      </c>
      <c r="L4606" s="16">
        <f ca="1">J4606*Table3[[#This Row],[QUANTITY]]</f>
        <v>2310</v>
      </c>
      <c r="M4606" s="16">
        <f ca="1">K4606*Table3[[#This Row],[QUANTITY]]*(1-Table3[[#This Row],[DISCOUNT %]])</f>
        <v>437.73399592708068</v>
      </c>
      <c r="N4606" s="3">
        <f>DAY(Table3[[#This Row],[DATE]])</f>
        <v>10</v>
      </c>
      <c r="O4606" s="3" t="str">
        <f>TEXT(Table3[[#This Row],[DATE]],"mmm")</f>
        <v>Aug</v>
      </c>
      <c r="P4606" s="3">
        <f>YEAR(Table3[[#This Row],[DATE]])</f>
        <v>2033</v>
      </c>
    </row>
    <row r="4607" spans="1:16" x14ac:dyDescent="0.3">
      <c r="A4607" s="6">
        <v>48802</v>
      </c>
      <c r="B4607" s="7" t="s">
        <v>1462</v>
      </c>
      <c r="C4607" s="9">
        <f t="shared" ca="1" si="142"/>
        <v>1</v>
      </c>
      <c r="D4607" s="9" t="s">
        <v>2116</v>
      </c>
      <c r="E4607" s="9" t="s">
        <v>2116</v>
      </c>
      <c r="F4607" s="10">
        <f t="shared" ca="1" si="143"/>
        <v>6.5871464835835183E-2</v>
      </c>
      <c r="G4607" s="3" t="str">
        <f>VLOOKUP(Table3[[#This Row],[PRODUCT ID]],Table1[[PRODUCT]:[SELLING PRICE]],1,FALSE)</f>
        <v>Product410</v>
      </c>
      <c r="H4607" s="3" t="str">
        <f>VLOOKUP(Table3[[#This Row],[PRODUCT ID]],Table1[[PRODUCT]:[SELLING PRICE]],2,FALSE)</f>
        <v>Category2</v>
      </c>
      <c r="I4607" s="3" t="str">
        <f>VLOOKUP(Table3[[#This Row],[PRODUCT ID]],Table1[[PRODUCT]:[SELLING PRICE]],3,FALSE)</f>
        <v>Lt</v>
      </c>
      <c r="J4607" s="16">
        <f ca="1">VLOOKUP(Table3[[#This Row],[PRODUCT ID]],Table1[[PRODUCT]:[SELLING PRICE]],4,FALSE)</f>
        <v>216</v>
      </c>
      <c r="K4607" s="16">
        <f ca="1">VLOOKUP(Table3[[#This Row],[PRODUCT ID]],Table1[[PRODUCT]:[SELLING PRICE]],5,FALSE)</f>
        <v>196.10322018984581</v>
      </c>
      <c r="L4607" s="16">
        <f ca="1">J4607*Table3[[#This Row],[QUANTITY]]</f>
        <v>216</v>
      </c>
      <c r="M4607" s="16">
        <f ca="1">K4607*Table3[[#This Row],[QUANTITY]]*(1-Table3[[#This Row],[DISCOUNT %]])</f>
        <v>183.18561381691634</v>
      </c>
      <c r="N4607" s="3">
        <f>DAY(Table3[[#This Row],[DATE]])</f>
        <v>11</v>
      </c>
      <c r="O4607" s="3" t="str">
        <f>TEXT(Table3[[#This Row],[DATE]],"mmm")</f>
        <v>Aug</v>
      </c>
      <c r="P4607" s="3">
        <f>YEAR(Table3[[#This Row],[DATE]])</f>
        <v>2033</v>
      </c>
    </row>
    <row r="4608" spans="1:16" x14ac:dyDescent="0.3">
      <c r="A4608" s="6">
        <v>48803</v>
      </c>
      <c r="B4608" s="7" t="s">
        <v>1463</v>
      </c>
      <c r="C4608" s="9">
        <f t="shared" ca="1" si="142"/>
        <v>11</v>
      </c>
      <c r="D4608" s="9" t="s">
        <v>2116</v>
      </c>
      <c r="E4608" s="9" t="s">
        <v>2116</v>
      </c>
      <c r="F4608" s="10">
        <f t="shared" ca="1" si="143"/>
        <v>9.7469885304362833E-2</v>
      </c>
      <c r="G4608" s="3" t="str">
        <f>VLOOKUP(Table3[[#This Row],[PRODUCT ID]],Table1[[PRODUCT]:[SELLING PRICE]],1,FALSE)</f>
        <v>Product411</v>
      </c>
      <c r="H4608" s="3" t="str">
        <f>VLOOKUP(Table3[[#This Row],[PRODUCT ID]],Table1[[PRODUCT]:[SELLING PRICE]],2,FALSE)</f>
        <v>Category3</v>
      </c>
      <c r="I4608" s="3" t="str">
        <f>VLOOKUP(Table3[[#This Row],[PRODUCT ID]],Table1[[PRODUCT]:[SELLING PRICE]],3,FALSE)</f>
        <v>Kg</v>
      </c>
      <c r="J4608" s="16">
        <f ca="1">VLOOKUP(Table3[[#This Row],[PRODUCT ID]],Table1[[PRODUCT]:[SELLING PRICE]],4,FALSE)</f>
        <v>138</v>
      </c>
      <c r="K4608" s="16">
        <f ca="1">VLOOKUP(Table3[[#This Row],[PRODUCT ID]],Table1[[PRODUCT]:[SELLING PRICE]],5,FALSE)</f>
        <v>104.44248645054674</v>
      </c>
      <c r="L4608" s="16">
        <f ca="1">J4608*Table3[[#This Row],[QUANTITY]]</f>
        <v>1518</v>
      </c>
      <c r="M4608" s="16">
        <f ca="1">K4608*Table3[[#This Row],[QUANTITY]]*(1-Table3[[#This Row],[DISCOUNT %]])</f>
        <v>1036.8873820284043</v>
      </c>
      <c r="N4608" s="3">
        <f>DAY(Table3[[#This Row],[DATE]])</f>
        <v>12</v>
      </c>
      <c r="O4608" s="3" t="str">
        <f>TEXT(Table3[[#This Row],[DATE]],"mmm")</f>
        <v>Aug</v>
      </c>
      <c r="P4608" s="3">
        <f>YEAR(Table3[[#This Row],[DATE]])</f>
        <v>2033</v>
      </c>
    </row>
    <row r="4609" spans="1:16" x14ac:dyDescent="0.3">
      <c r="A4609" s="6">
        <v>48804</v>
      </c>
      <c r="B4609" s="7" t="s">
        <v>1464</v>
      </c>
      <c r="C4609" s="9">
        <f t="shared" ca="1" si="142"/>
        <v>3</v>
      </c>
      <c r="D4609" s="9" t="s">
        <v>2116</v>
      </c>
      <c r="E4609" s="9" t="s">
        <v>2116</v>
      </c>
      <c r="F4609" s="10">
        <f t="shared" ca="1" si="143"/>
        <v>7.6419064702428988E-3</v>
      </c>
      <c r="G4609" s="3" t="str">
        <f>VLOOKUP(Table3[[#This Row],[PRODUCT ID]],Table1[[PRODUCT]:[SELLING PRICE]],1,FALSE)</f>
        <v>Product412</v>
      </c>
      <c r="H4609" s="3" t="str">
        <f>VLOOKUP(Table3[[#This Row],[PRODUCT ID]],Table1[[PRODUCT]:[SELLING PRICE]],2,FALSE)</f>
        <v>Category4</v>
      </c>
      <c r="I4609" s="3" t="str">
        <f>VLOOKUP(Table3[[#This Row],[PRODUCT ID]],Table1[[PRODUCT]:[SELLING PRICE]],3,FALSE)</f>
        <v>Lt</v>
      </c>
      <c r="J4609" s="16">
        <f ca="1">VLOOKUP(Table3[[#This Row],[PRODUCT ID]],Table1[[PRODUCT]:[SELLING PRICE]],4,FALSE)</f>
        <v>166</v>
      </c>
      <c r="K4609" s="16">
        <f ca="1">VLOOKUP(Table3[[#This Row],[PRODUCT ID]],Table1[[PRODUCT]:[SELLING PRICE]],5,FALSE)</f>
        <v>205.254123840451</v>
      </c>
      <c r="L4609" s="16">
        <f ca="1">J4609*Table3[[#This Row],[QUANTITY]]</f>
        <v>498</v>
      </c>
      <c r="M4609" s="16">
        <f ca="1">K4609*Table3[[#This Row],[QUANTITY]]*(1-Table3[[#This Row],[DISCOUNT %]])</f>
        <v>611.0567730702918</v>
      </c>
      <c r="N4609" s="3">
        <f>DAY(Table3[[#This Row],[DATE]])</f>
        <v>13</v>
      </c>
      <c r="O4609" s="3" t="str">
        <f>TEXT(Table3[[#This Row],[DATE]],"mmm")</f>
        <v>Aug</v>
      </c>
      <c r="P4609" s="3">
        <f>YEAR(Table3[[#This Row],[DATE]])</f>
        <v>2033</v>
      </c>
    </row>
    <row r="4610" spans="1:16" x14ac:dyDescent="0.3">
      <c r="A4610" s="6">
        <v>48805</v>
      </c>
      <c r="B4610" s="7" t="s">
        <v>1465</v>
      </c>
      <c r="C4610" s="9">
        <f t="shared" ca="1" si="142"/>
        <v>11</v>
      </c>
      <c r="D4610" s="9" t="s">
        <v>2115</v>
      </c>
      <c r="E4610" s="9" t="s">
        <v>2116</v>
      </c>
      <c r="F4610" s="10">
        <f t="shared" ca="1" si="143"/>
        <v>8.2783861952403476E-2</v>
      </c>
      <c r="G4610" s="3" t="str">
        <f>VLOOKUP(Table3[[#This Row],[PRODUCT ID]],Table1[[PRODUCT]:[SELLING PRICE]],1,FALSE)</f>
        <v>Product413</v>
      </c>
      <c r="H4610" s="3" t="str">
        <f>VLOOKUP(Table3[[#This Row],[PRODUCT ID]],Table1[[PRODUCT]:[SELLING PRICE]],2,FALSE)</f>
        <v>Category5</v>
      </c>
      <c r="I4610" s="3" t="str">
        <f>VLOOKUP(Table3[[#This Row],[PRODUCT ID]],Table1[[PRODUCT]:[SELLING PRICE]],3,FALSE)</f>
        <v>Ft</v>
      </c>
      <c r="J4610" s="16">
        <f ca="1">VLOOKUP(Table3[[#This Row],[PRODUCT ID]],Table1[[PRODUCT]:[SELLING PRICE]],4,FALSE)</f>
        <v>229</v>
      </c>
      <c r="K4610" s="16">
        <f ca="1">VLOOKUP(Table3[[#This Row],[PRODUCT ID]],Table1[[PRODUCT]:[SELLING PRICE]],5,FALSE)</f>
        <v>138.90123542340532</v>
      </c>
      <c r="L4610" s="16">
        <f ca="1">J4610*Table3[[#This Row],[QUANTITY]]</f>
        <v>2519</v>
      </c>
      <c r="M4610" s="16">
        <f ca="1">K4610*Table3[[#This Row],[QUANTITY]]*(1-Table3[[#This Row],[DISCOUNT %]])</f>
        <v>1401.427001976054</v>
      </c>
      <c r="N4610" s="3">
        <f>DAY(Table3[[#This Row],[DATE]])</f>
        <v>14</v>
      </c>
      <c r="O4610" s="3" t="str">
        <f>TEXT(Table3[[#This Row],[DATE]],"mmm")</f>
        <v>Aug</v>
      </c>
      <c r="P4610" s="3">
        <f>YEAR(Table3[[#This Row],[DATE]])</f>
        <v>2033</v>
      </c>
    </row>
    <row r="4611" spans="1:16" x14ac:dyDescent="0.3">
      <c r="A4611" s="6">
        <v>48806</v>
      </c>
      <c r="B4611" s="7" t="s">
        <v>1466</v>
      </c>
      <c r="C4611" s="9">
        <f t="shared" ref="C4611:C4674" ca="1" si="144">RANDBETWEEN(1,15)</f>
        <v>6</v>
      </c>
      <c r="D4611" s="9" t="s">
        <v>2116</v>
      </c>
      <c r="E4611" s="9" t="s">
        <v>2116</v>
      </c>
      <c r="F4611" s="10">
        <f t="shared" ref="F4611:F4674" ca="1" si="145">RAND()*(0.1)</f>
        <v>7.3232513755964609E-2</v>
      </c>
      <c r="G4611" s="3" t="str">
        <f>VLOOKUP(Table3[[#This Row],[PRODUCT ID]],Table1[[PRODUCT]:[SELLING PRICE]],1,FALSE)</f>
        <v>Product414</v>
      </c>
      <c r="H4611" s="3" t="str">
        <f>VLOOKUP(Table3[[#This Row],[PRODUCT ID]],Table1[[PRODUCT]:[SELLING PRICE]],2,FALSE)</f>
        <v>Category1</v>
      </c>
      <c r="I4611" s="3" t="str">
        <f>VLOOKUP(Table3[[#This Row],[PRODUCT ID]],Table1[[PRODUCT]:[SELLING PRICE]],3,FALSE)</f>
        <v>Kg</v>
      </c>
      <c r="J4611" s="16">
        <f ca="1">VLOOKUP(Table3[[#This Row],[PRODUCT ID]],Table1[[PRODUCT]:[SELLING PRICE]],4,FALSE)</f>
        <v>144</v>
      </c>
      <c r="K4611" s="16">
        <f ca="1">VLOOKUP(Table3[[#This Row],[PRODUCT ID]],Table1[[PRODUCT]:[SELLING PRICE]],5,FALSE)</f>
        <v>29.695441773124283</v>
      </c>
      <c r="L4611" s="16">
        <f ca="1">J4611*Table3[[#This Row],[QUANTITY]]</f>
        <v>864</v>
      </c>
      <c r="M4611" s="16">
        <f ca="1">K4611*Table3[[#This Row],[QUANTITY]]*(1-Table3[[#This Row],[DISCOUNT %]])</f>
        <v>165.12461954990707</v>
      </c>
      <c r="N4611" s="3">
        <f>DAY(Table3[[#This Row],[DATE]])</f>
        <v>15</v>
      </c>
      <c r="O4611" s="3" t="str">
        <f>TEXT(Table3[[#This Row],[DATE]],"mmm")</f>
        <v>Aug</v>
      </c>
      <c r="P4611" s="3">
        <f>YEAR(Table3[[#This Row],[DATE]])</f>
        <v>2033</v>
      </c>
    </row>
    <row r="4612" spans="1:16" x14ac:dyDescent="0.3">
      <c r="A4612" s="6">
        <v>48807</v>
      </c>
      <c r="B4612" s="7" t="s">
        <v>1467</v>
      </c>
      <c r="C4612" s="9">
        <f t="shared" ca="1" si="144"/>
        <v>6</v>
      </c>
      <c r="D4612" s="9" t="s">
        <v>2117</v>
      </c>
      <c r="E4612" s="9" t="s">
        <v>2118</v>
      </c>
      <c r="F4612" s="10">
        <f t="shared" ca="1" si="145"/>
        <v>6.504135248411301E-2</v>
      </c>
      <c r="G4612" s="3" t="str">
        <f>VLOOKUP(Table3[[#This Row],[PRODUCT ID]],Table1[[PRODUCT]:[SELLING PRICE]],1,FALSE)</f>
        <v>Product415</v>
      </c>
      <c r="H4612" s="3" t="str">
        <f>VLOOKUP(Table3[[#This Row],[PRODUCT ID]],Table1[[PRODUCT]:[SELLING PRICE]],2,FALSE)</f>
        <v>Category2</v>
      </c>
      <c r="I4612" s="3" t="str">
        <f>VLOOKUP(Table3[[#This Row],[PRODUCT ID]],Table1[[PRODUCT]:[SELLING PRICE]],3,FALSE)</f>
        <v>No</v>
      </c>
      <c r="J4612" s="16">
        <f ca="1">VLOOKUP(Table3[[#This Row],[PRODUCT ID]],Table1[[PRODUCT]:[SELLING PRICE]],4,FALSE)</f>
        <v>147</v>
      </c>
      <c r="K4612" s="16">
        <f ca="1">VLOOKUP(Table3[[#This Row],[PRODUCT ID]],Table1[[PRODUCT]:[SELLING PRICE]],5,FALSE)</f>
        <v>107.4666107565656</v>
      </c>
      <c r="L4612" s="16">
        <f ca="1">J4612*Table3[[#This Row],[QUANTITY]]</f>
        <v>882</v>
      </c>
      <c r="M4612" s="16">
        <f ca="1">K4612*Table3[[#This Row],[QUANTITY]]*(1-Table3[[#This Row],[DISCOUNT %]])</f>
        <v>602.86102227644903</v>
      </c>
      <c r="N4612" s="3">
        <f>DAY(Table3[[#This Row],[DATE]])</f>
        <v>16</v>
      </c>
      <c r="O4612" s="3" t="str">
        <f>TEXT(Table3[[#This Row],[DATE]],"mmm")</f>
        <v>Aug</v>
      </c>
      <c r="P4612" s="3">
        <f>YEAR(Table3[[#This Row],[DATE]])</f>
        <v>2033</v>
      </c>
    </row>
    <row r="4613" spans="1:16" x14ac:dyDescent="0.3">
      <c r="A4613" s="6">
        <v>48808</v>
      </c>
      <c r="B4613" s="7" t="s">
        <v>1468</v>
      </c>
      <c r="C4613" s="9">
        <f t="shared" ca="1" si="144"/>
        <v>9</v>
      </c>
      <c r="D4613" s="9" t="s">
        <v>2115</v>
      </c>
      <c r="E4613" s="9" t="s">
        <v>2118</v>
      </c>
      <c r="F4613" s="10">
        <f t="shared" ca="1" si="145"/>
        <v>6.7912523570444527E-2</v>
      </c>
      <c r="G4613" s="3" t="str">
        <f>VLOOKUP(Table3[[#This Row],[PRODUCT ID]],Table1[[PRODUCT]:[SELLING PRICE]],1,FALSE)</f>
        <v>Product416</v>
      </c>
      <c r="H4613" s="3" t="str">
        <f>VLOOKUP(Table3[[#This Row],[PRODUCT ID]],Table1[[PRODUCT]:[SELLING PRICE]],2,FALSE)</f>
        <v>Category3</v>
      </c>
      <c r="I4613" s="3" t="str">
        <f>VLOOKUP(Table3[[#This Row],[PRODUCT ID]],Table1[[PRODUCT]:[SELLING PRICE]],3,FALSE)</f>
        <v>No</v>
      </c>
      <c r="J4613" s="16">
        <f ca="1">VLOOKUP(Table3[[#This Row],[PRODUCT ID]],Table1[[PRODUCT]:[SELLING PRICE]],4,FALSE)</f>
        <v>67</v>
      </c>
      <c r="K4613" s="16">
        <f ca="1">VLOOKUP(Table3[[#This Row],[PRODUCT ID]],Table1[[PRODUCT]:[SELLING PRICE]],5,FALSE)</f>
        <v>25.886327328948482</v>
      </c>
      <c r="L4613" s="16">
        <f ca="1">J4613*Table3[[#This Row],[QUANTITY]]</f>
        <v>603</v>
      </c>
      <c r="M4613" s="16">
        <f ca="1">K4613*Table3[[#This Row],[QUANTITY]]*(1-Table3[[#This Row],[DISCOUNT %]])</f>
        <v>217.15489362662123</v>
      </c>
      <c r="N4613" s="3">
        <f>DAY(Table3[[#This Row],[DATE]])</f>
        <v>17</v>
      </c>
      <c r="O4613" s="3" t="str">
        <f>TEXT(Table3[[#This Row],[DATE]],"mmm")</f>
        <v>Aug</v>
      </c>
      <c r="P4613" s="3">
        <f>YEAR(Table3[[#This Row],[DATE]])</f>
        <v>2033</v>
      </c>
    </row>
    <row r="4614" spans="1:16" x14ac:dyDescent="0.3">
      <c r="A4614" s="6">
        <v>48809</v>
      </c>
      <c r="B4614" s="7" t="s">
        <v>1469</v>
      </c>
      <c r="C4614" s="9">
        <f t="shared" ca="1" si="144"/>
        <v>4</v>
      </c>
      <c r="D4614" s="9" t="s">
        <v>2115</v>
      </c>
      <c r="E4614" s="9" t="s">
        <v>2116</v>
      </c>
      <c r="F4614" s="10">
        <f t="shared" ca="1" si="145"/>
        <v>8.0417608579076136E-2</v>
      </c>
      <c r="G4614" s="3" t="str">
        <f>VLOOKUP(Table3[[#This Row],[PRODUCT ID]],Table1[[PRODUCT]:[SELLING PRICE]],1,FALSE)</f>
        <v>Product417</v>
      </c>
      <c r="H4614" s="3" t="str">
        <f>VLOOKUP(Table3[[#This Row],[PRODUCT ID]],Table1[[PRODUCT]:[SELLING PRICE]],2,FALSE)</f>
        <v>Category4</v>
      </c>
      <c r="I4614" s="3" t="str">
        <f>VLOOKUP(Table3[[#This Row],[PRODUCT ID]],Table1[[PRODUCT]:[SELLING PRICE]],3,FALSE)</f>
        <v>Ft</v>
      </c>
      <c r="J4614" s="16">
        <f ca="1">VLOOKUP(Table3[[#This Row],[PRODUCT ID]],Table1[[PRODUCT]:[SELLING PRICE]],4,FALSE)</f>
        <v>180</v>
      </c>
      <c r="K4614" s="16">
        <f ca="1">VLOOKUP(Table3[[#This Row],[PRODUCT ID]],Table1[[PRODUCT]:[SELLING PRICE]],5,FALSE)</f>
        <v>254.13758469906648</v>
      </c>
      <c r="L4614" s="16">
        <f ca="1">J4614*Table3[[#This Row],[QUANTITY]]</f>
        <v>720</v>
      </c>
      <c r="M4614" s="16">
        <f ca="1">K4614*Table3[[#This Row],[QUANTITY]]*(1-Table3[[#This Row],[DISCOUNT %]])</f>
        <v>934.80179155002065</v>
      </c>
      <c r="N4614" s="3">
        <f>DAY(Table3[[#This Row],[DATE]])</f>
        <v>18</v>
      </c>
      <c r="O4614" s="3" t="str">
        <f>TEXT(Table3[[#This Row],[DATE]],"mmm")</f>
        <v>Aug</v>
      </c>
      <c r="P4614" s="3">
        <f>YEAR(Table3[[#This Row],[DATE]])</f>
        <v>2033</v>
      </c>
    </row>
    <row r="4615" spans="1:16" x14ac:dyDescent="0.3">
      <c r="A4615" s="6">
        <v>48810</v>
      </c>
      <c r="B4615" s="7" t="s">
        <v>1470</v>
      </c>
      <c r="C4615" s="9">
        <f t="shared" ca="1" si="144"/>
        <v>2</v>
      </c>
      <c r="D4615" s="9" t="s">
        <v>2115</v>
      </c>
      <c r="E4615" s="9" t="s">
        <v>2116</v>
      </c>
      <c r="F4615" s="10">
        <f t="shared" ca="1" si="145"/>
        <v>2.7847589431244681E-2</v>
      </c>
      <c r="G4615" s="3" t="str">
        <f>VLOOKUP(Table3[[#This Row],[PRODUCT ID]],Table1[[PRODUCT]:[SELLING PRICE]],1,FALSE)</f>
        <v>Product418</v>
      </c>
      <c r="H4615" s="3" t="str">
        <f>VLOOKUP(Table3[[#This Row],[PRODUCT ID]],Table1[[PRODUCT]:[SELLING PRICE]],2,FALSE)</f>
        <v>Category5</v>
      </c>
      <c r="I4615" s="3" t="str">
        <f>VLOOKUP(Table3[[#This Row],[PRODUCT ID]],Table1[[PRODUCT]:[SELLING PRICE]],3,FALSE)</f>
        <v>No</v>
      </c>
      <c r="J4615" s="16">
        <f ca="1">VLOOKUP(Table3[[#This Row],[PRODUCT ID]],Table1[[PRODUCT]:[SELLING PRICE]],4,FALSE)</f>
        <v>193</v>
      </c>
      <c r="K4615" s="16">
        <f ca="1">VLOOKUP(Table3[[#This Row],[PRODUCT ID]],Table1[[PRODUCT]:[SELLING PRICE]],5,FALSE)</f>
        <v>191.71325804676093</v>
      </c>
      <c r="L4615" s="16">
        <f ca="1">J4615*Table3[[#This Row],[QUANTITY]]</f>
        <v>386</v>
      </c>
      <c r="M4615" s="16">
        <f ca="1">K4615*Table3[[#This Row],[QUANTITY]]*(1-Table3[[#This Row],[DISCOUNT %]])</f>
        <v>372.74901189629696</v>
      </c>
      <c r="N4615" s="3">
        <f>DAY(Table3[[#This Row],[DATE]])</f>
        <v>19</v>
      </c>
      <c r="O4615" s="3" t="str">
        <f>TEXT(Table3[[#This Row],[DATE]],"mmm")</f>
        <v>Aug</v>
      </c>
      <c r="P4615" s="3">
        <f>YEAR(Table3[[#This Row],[DATE]])</f>
        <v>2033</v>
      </c>
    </row>
    <row r="4616" spans="1:16" x14ac:dyDescent="0.3">
      <c r="A4616" s="6">
        <v>48811</v>
      </c>
      <c r="B4616" s="7" t="s">
        <v>1471</v>
      </c>
      <c r="C4616" s="9">
        <f t="shared" ca="1" si="144"/>
        <v>3</v>
      </c>
      <c r="D4616" s="9" t="s">
        <v>2116</v>
      </c>
      <c r="E4616" s="9" t="s">
        <v>2116</v>
      </c>
      <c r="F4616" s="10">
        <f t="shared" ca="1" si="145"/>
        <v>3.7161511228514556E-2</v>
      </c>
      <c r="G4616" s="3" t="str">
        <f>VLOOKUP(Table3[[#This Row],[PRODUCT ID]],Table1[[PRODUCT]:[SELLING PRICE]],1,FALSE)</f>
        <v>Product419</v>
      </c>
      <c r="H4616" s="3" t="str">
        <f>VLOOKUP(Table3[[#This Row],[PRODUCT ID]],Table1[[PRODUCT]:[SELLING PRICE]],2,FALSE)</f>
        <v>Category1</v>
      </c>
      <c r="I4616" s="3" t="str">
        <f>VLOOKUP(Table3[[#This Row],[PRODUCT ID]],Table1[[PRODUCT]:[SELLING PRICE]],3,FALSE)</f>
        <v>Kg</v>
      </c>
      <c r="J4616" s="16">
        <f ca="1">VLOOKUP(Table3[[#This Row],[PRODUCT ID]],Table1[[PRODUCT]:[SELLING PRICE]],4,FALSE)</f>
        <v>184</v>
      </c>
      <c r="K4616" s="16">
        <f ca="1">VLOOKUP(Table3[[#This Row],[PRODUCT ID]],Table1[[PRODUCT]:[SELLING PRICE]],5,FALSE)</f>
        <v>160.37553701985917</v>
      </c>
      <c r="L4616" s="16">
        <f ca="1">J4616*Table3[[#This Row],[QUANTITY]]</f>
        <v>552</v>
      </c>
      <c r="M4616" s="16">
        <f ca="1">K4616*Table3[[#This Row],[QUANTITY]]*(1-Table3[[#This Row],[DISCOUNT %]])</f>
        <v>463.24721910034987</v>
      </c>
      <c r="N4616" s="3">
        <f>DAY(Table3[[#This Row],[DATE]])</f>
        <v>20</v>
      </c>
      <c r="O4616" s="3" t="str">
        <f>TEXT(Table3[[#This Row],[DATE]],"mmm")</f>
        <v>Aug</v>
      </c>
      <c r="P4616" s="3">
        <f>YEAR(Table3[[#This Row],[DATE]])</f>
        <v>2033</v>
      </c>
    </row>
    <row r="4617" spans="1:16" x14ac:dyDescent="0.3">
      <c r="A4617" s="6">
        <v>48812</v>
      </c>
      <c r="B4617" s="7" t="s">
        <v>1472</v>
      </c>
      <c r="C4617" s="9">
        <f t="shared" ca="1" si="144"/>
        <v>9</v>
      </c>
      <c r="D4617" s="9" t="s">
        <v>2116</v>
      </c>
      <c r="E4617" s="9" t="s">
        <v>2116</v>
      </c>
      <c r="F4617" s="10">
        <f t="shared" ca="1" si="145"/>
        <v>8.7992350536726965E-2</v>
      </c>
      <c r="G4617" s="3" t="str">
        <f>VLOOKUP(Table3[[#This Row],[PRODUCT ID]],Table1[[PRODUCT]:[SELLING PRICE]],1,FALSE)</f>
        <v>Product420</v>
      </c>
      <c r="H4617" s="3" t="str">
        <f>VLOOKUP(Table3[[#This Row],[PRODUCT ID]],Table1[[PRODUCT]:[SELLING PRICE]],2,FALSE)</f>
        <v>Category2</v>
      </c>
      <c r="I4617" s="3" t="str">
        <f>VLOOKUP(Table3[[#This Row],[PRODUCT ID]],Table1[[PRODUCT]:[SELLING PRICE]],3,FALSE)</f>
        <v>Kg</v>
      </c>
      <c r="J4617" s="16">
        <f ca="1">VLOOKUP(Table3[[#This Row],[PRODUCT ID]],Table1[[PRODUCT]:[SELLING PRICE]],4,FALSE)</f>
        <v>113</v>
      </c>
      <c r="K4617" s="16">
        <f ca="1">VLOOKUP(Table3[[#This Row],[PRODUCT ID]],Table1[[PRODUCT]:[SELLING PRICE]],5,FALSE)</f>
        <v>270.20693885758214</v>
      </c>
      <c r="L4617" s="16">
        <f ca="1">J4617*Table3[[#This Row],[QUANTITY]]</f>
        <v>1017</v>
      </c>
      <c r="M4617" s="16">
        <f ca="1">K4617*Table3[[#This Row],[QUANTITY]]*(1-Table3[[#This Row],[DISCOUNT %]])</f>
        <v>2217.8771565855282</v>
      </c>
      <c r="N4617" s="3">
        <f>DAY(Table3[[#This Row],[DATE]])</f>
        <v>21</v>
      </c>
      <c r="O4617" s="3" t="str">
        <f>TEXT(Table3[[#This Row],[DATE]],"mmm")</f>
        <v>Aug</v>
      </c>
      <c r="P4617" s="3">
        <f>YEAR(Table3[[#This Row],[DATE]])</f>
        <v>2033</v>
      </c>
    </row>
    <row r="4618" spans="1:16" x14ac:dyDescent="0.3">
      <c r="A4618" s="6">
        <v>48813</v>
      </c>
      <c r="B4618" s="7" t="s">
        <v>1473</v>
      </c>
      <c r="C4618" s="9">
        <f t="shared" ca="1" si="144"/>
        <v>2</v>
      </c>
      <c r="D4618" s="9" t="s">
        <v>2116</v>
      </c>
      <c r="E4618" s="9" t="s">
        <v>2118</v>
      </c>
      <c r="F4618" s="10">
        <f t="shared" ca="1" si="145"/>
        <v>5.2181915121245707E-3</v>
      </c>
      <c r="G4618" s="3" t="str">
        <f>VLOOKUP(Table3[[#This Row],[PRODUCT ID]],Table1[[PRODUCT]:[SELLING PRICE]],1,FALSE)</f>
        <v>Product421</v>
      </c>
      <c r="H4618" s="3" t="str">
        <f>VLOOKUP(Table3[[#This Row],[PRODUCT ID]],Table1[[PRODUCT]:[SELLING PRICE]],2,FALSE)</f>
        <v>Category3</v>
      </c>
      <c r="I4618" s="3" t="str">
        <f>VLOOKUP(Table3[[#This Row],[PRODUCT ID]],Table1[[PRODUCT]:[SELLING PRICE]],3,FALSE)</f>
        <v>Lt</v>
      </c>
      <c r="J4618" s="16">
        <f ca="1">VLOOKUP(Table3[[#This Row],[PRODUCT ID]],Table1[[PRODUCT]:[SELLING PRICE]],4,FALSE)</f>
        <v>241</v>
      </c>
      <c r="K4618" s="16">
        <f ca="1">VLOOKUP(Table3[[#This Row],[PRODUCT ID]],Table1[[PRODUCT]:[SELLING PRICE]],5,FALSE)</f>
        <v>103.62222509175936</v>
      </c>
      <c r="L4618" s="16">
        <f ca="1">J4618*Table3[[#This Row],[QUANTITY]]</f>
        <v>482</v>
      </c>
      <c r="M4618" s="16">
        <f ca="1">K4618*Table3[[#This Row],[QUANTITY]]*(1-Table3[[#This Row],[DISCOUNT %]])</f>
        <v>206.16300895263618</v>
      </c>
      <c r="N4618" s="3">
        <f>DAY(Table3[[#This Row],[DATE]])</f>
        <v>22</v>
      </c>
      <c r="O4618" s="3" t="str">
        <f>TEXT(Table3[[#This Row],[DATE]],"mmm")</f>
        <v>Aug</v>
      </c>
      <c r="P4618" s="3">
        <f>YEAR(Table3[[#This Row],[DATE]])</f>
        <v>2033</v>
      </c>
    </row>
    <row r="4619" spans="1:16" x14ac:dyDescent="0.3">
      <c r="A4619" s="6">
        <v>48814</v>
      </c>
      <c r="B4619" s="7" t="s">
        <v>1474</v>
      </c>
      <c r="C4619" s="9">
        <f t="shared" ca="1" si="144"/>
        <v>14</v>
      </c>
      <c r="D4619" s="9" t="s">
        <v>2115</v>
      </c>
      <c r="E4619" s="9" t="s">
        <v>2116</v>
      </c>
      <c r="F4619" s="10">
        <f t="shared" ca="1" si="145"/>
        <v>4.5645778001130469E-2</v>
      </c>
      <c r="G4619" s="3" t="str">
        <f>VLOOKUP(Table3[[#This Row],[PRODUCT ID]],Table1[[PRODUCT]:[SELLING PRICE]],1,FALSE)</f>
        <v>Product422</v>
      </c>
      <c r="H4619" s="3" t="str">
        <f>VLOOKUP(Table3[[#This Row],[PRODUCT ID]],Table1[[PRODUCT]:[SELLING PRICE]],2,FALSE)</f>
        <v>Category4</v>
      </c>
      <c r="I4619" s="3" t="str">
        <f>VLOOKUP(Table3[[#This Row],[PRODUCT ID]],Table1[[PRODUCT]:[SELLING PRICE]],3,FALSE)</f>
        <v>Kg</v>
      </c>
      <c r="J4619" s="16">
        <f ca="1">VLOOKUP(Table3[[#This Row],[PRODUCT ID]],Table1[[PRODUCT]:[SELLING PRICE]],4,FALSE)</f>
        <v>36</v>
      </c>
      <c r="K4619" s="16">
        <f ca="1">VLOOKUP(Table3[[#This Row],[PRODUCT ID]],Table1[[PRODUCT]:[SELLING PRICE]],5,FALSE)</f>
        <v>258.33116613589868</v>
      </c>
      <c r="L4619" s="16">
        <f ca="1">J4619*Table3[[#This Row],[QUANTITY]]</f>
        <v>504</v>
      </c>
      <c r="M4619" s="16">
        <f ca="1">K4619*Table3[[#This Row],[QUANTITY]]*(1-Table3[[#This Row],[DISCOUNT %]])</f>
        <v>3451.5521470596082</v>
      </c>
      <c r="N4619" s="3">
        <f>DAY(Table3[[#This Row],[DATE]])</f>
        <v>23</v>
      </c>
      <c r="O4619" s="3" t="str">
        <f>TEXT(Table3[[#This Row],[DATE]],"mmm")</f>
        <v>Aug</v>
      </c>
      <c r="P4619" s="3">
        <f>YEAR(Table3[[#This Row],[DATE]])</f>
        <v>2033</v>
      </c>
    </row>
    <row r="4620" spans="1:16" x14ac:dyDescent="0.3">
      <c r="A4620" s="6">
        <v>48815</v>
      </c>
      <c r="B4620" s="7" t="s">
        <v>1475</v>
      </c>
      <c r="C4620" s="9">
        <f t="shared" ca="1" si="144"/>
        <v>14</v>
      </c>
      <c r="D4620" s="9" t="s">
        <v>2117</v>
      </c>
      <c r="E4620" s="9" t="s">
        <v>2116</v>
      </c>
      <c r="F4620" s="10">
        <f t="shared" ca="1" si="145"/>
        <v>8.2003012037944412E-2</v>
      </c>
      <c r="G4620" s="3" t="str">
        <f>VLOOKUP(Table3[[#This Row],[PRODUCT ID]],Table1[[PRODUCT]:[SELLING PRICE]],1,FALSE)</f>
        <v>Product423</v>
      </c>
      <c r="H4620" s="3" t="str">
        <f>VLOOKUP(Table3[[#This Row],[PRODUCT ID]],Table1[[PRODUCT]:[SELLING PRICE]],2,FALSE)</f>
        <v>Category5</v>
      </c>
      <c r="I4620" s="3" t="str">
        <f>VLOOKUP(Table3[[#This Row],[PRODUCT ID]],Table1[[PRODUCT]:[SELLING PRICE]],3,FALSE)</f>
        <v>Lt</v>
      </c>
      <c r="J4620" s="16">
        <f ca="1">VLOOKUP(Table3[[#This Row],[PRODUCT ID]],Table1[[PRODUCT]:[SELLING PRICE]],4,FALSE)</f>
        <v>121</v>
      </c>
      <c r="K4620" s="16">
        <f ca="1">VLOOKUP(Table3[[#This Row],[PRODUCT ID]],Table1[[PRODUCT]:[SELLING PRICE]],5,FALSE)</f>
        <v>225.16180170341892</v>
      </c>
      <c r="L4620" s="16">
        <f ca="1">J4620*Table3[[#This Row],[QUANTITY]]</f>
        <v>1694</v>
      </c>
      <c r="M4620" s="16">
        <f ca="1">K4620*Table3[[#This Row],[QUANTITY]]*(1-Table3[[#This Row],[DISCOUNT %]])</f>
        <v>2893.7699807498748</v>
      </c>
      <c r="N4620" s="3">
        <f>DAY(Table3[[#This Row],[DATE]])</f>
        <v>24</v>
      </c>
      <c r="O4620" s="3" t="str">
        <f>TEXT(Table3[[#This Row],[DATE]],"mmm")</f>
        <v>Aug</v>
      </c>
      <c r="P4620" s="3">
        <f>YEAR(Table3[[#This Row],[DATE]])</f>
        <v>2033</v>
      </c>
    </row>
    <row r="4621" spans="1:16" x14ac:dyDescent="0.3">
      <c r="A4621" s="6">
        <v>48816</v>
      </c>
      <c r="B4621" s="7" t="s">
        <v>1476</v>
      </c>
      <c r="C4621" s="9">
        <f t="shared" ca="1" si="144"/>
        <v>1</v>
      </c>
      <c r="D4621" s="9" t="s">
        <v>2117</v>
      </c>
      <c r="E4621" s="9" t="s">
        <v>2116</v>
      </c>
      <c r="F4621" s="10">
        <f t="shared" ca="1" si="145"/>
        <v>3.4603333582024158E-2</v>
      </c>
      <c r="G4621" s="3" t="str">
        <f>VLOOKUP(Table3[[#This Row],[PRODUCT ID]],Table1[[PRODUCT]:[SELLING PRICE]],1,FALSE)</f>
        <v>Product424</v>
      </c>
      <c r="H4621" s="3" t="str">
        <f>VLOOKUP(Table3[[#This Row],[PRODUCT ID]],Table1[[PRODUCT]:[SELLING PRICE]],2,FALSE)</f>
        <v>Category1</v>
      </c>
      <c r="I4621" s="3" t="str">
        <f>VLOOKUP(Table3[[#This Row],[PRODUCT ID]],Table1[[PRODUCT]:[SELLING PRICE]],3,FALSE)</f>
        <v>Ft</v>
      </c>
      <c r="J4621" s="16">
        <f ca="1">VLOOKUP(Table3[[#This Row],[PRODUCT ID]],Table1[[PRODUCT]:[SELLING PRICE]],4,FALSE)</f>
        <v>195</v>
      </c>
      <c r="K4621" s="16">
        <f ca="1">VLOOKUP(Table3[[#This Row],[PRODUCT ID]],Table1[[PRODUCT]:[SELLING PRICE]],5,FALSE)</f>
        <v>37.85977085598217</v>
      </c>
      <c r="L4621" s="16">
        <f ca="1">J4621*Table3[[#This Row],[QUANTITY]]</f>
        <v>195</v>
      </c>
      <c r="M4621" s="16">
        <f ca="1">K4621*Table3[[#This Row],[QUANTITY]]*(1-Table3[[#This Row],[DISCOUNT %]])</f>
        <v>36.549696575713625</v>
      </c>
      <c r="N4621" s="3">
        <f>DAY(Table3[[#This Row],[DATE]])</f>
        <v>25</v>
      </c>
      <c r="O4621" s="3" t="str">
        <f>TEXT(Table3[[#This Row],[DATE]],"mmm")</f>
        <v>Aug</v>
      </c>
      <c r="P4621" s="3">
        <f>YEAR(Table3[[#This Row],[DATE]])</f>
        <v>2033</v>
      </c>
    </row>
    <row r="4622" spans="1:16" x14ac:dyDescent="0.3">
      <c r="A4622" s="6">
        <v>48817</v>
      </c>
      <c r="B4622" s="7" t="s">
        <v>1477</v>
      </c>
      <c r="C4622" s="9">
        <f t="shared" ca="1" si="144"/>
        <v>1</v>
      </c>
      <c r="D4622" s="9" t="s">
        <v>2116</v>
      </c>
      <c r="E4622" s="9" t="s">
        <v>2116</v>
      </c>
      <c r="F4622" s="10">
        <f t="shared" ca="1" si="145"/>
        <v>8.2261743053758885E-2</v>
      </c>
      <c r="G4622" s="3" t="str">
        <f>VLOOKUP(Table3[[#This Row],[PRODUCT ID]],Table1[[PRODUCT]:[SELLING PRICE]],1,FALSE)</f>
        <v>Product425</v>
      </c>
      <c r="H4622" s="3" t="str">
        <f>VLOOKUP(Table3[[#This Row],[PRODUCT ID]],Table1[[PRODUCT]:[SELLING PRICE]],2,FALSE)</f>
        <v>Category2</v>
      </c>
      <c r="I4622" s="3" t="str">
        <f>VLOOKUP(Table3[[#This Row],[PRODUCT ID]],Table1[[PRODUCT]:[SELLING PRICE]],3,FALSE)</f>
        <v>Kg</v>
      </c>
      <c r="J4622" s="16">
        <f ca="1">VLOOKUP(Table3[[#This Row],[PRODUCT ID]],Table1[[PRODUCT]:[SELLING PRICE]],4,FALSE)</f>
        <v>6</v>
      </c>
      <c r="K4622" s="16">
        <f ca="1">VLOOKUP(Table3[[#This Row],[PRODUCT ID]],Table1[[PRODUCT]:[SELLING PRICE]],5,FALSE)</f>
        <v>169.92729909656524</v>
      </c>
      <c r="L4622" s="16">
        <f ca="1">J4622*Table3[[#This Row],[QUANTITY]]</f>
        <v>6</v>
      </c>
      <c r="M4622" s="16">
        <f ca="1">K4622*Table3[[#This Row],[QUANTITY]]*(1-Table3[[#This Row],[DISCOUNT %]])</f>
        <v>155.94878328046434</v>
      </c>
      <c r="N4622" s="3">
        <f>DAY(Table3[[#This Row],[DATE]])</f>
        <v>26</v>
      </c>
      <c r="O4622" s="3" t="str">
        <f>TEXT(Table3[[#This Row],[DATE]],"mmm")</f>
        <v>Aug</v>
      </c>
      <c r="P4622" s="3">
        <f>YEAR(Table3[[#This Row],[DATE]])</f>
        <v>2033</v>
      </c>
    </row>
    <row r="4623" spans="1:16" x14ac:dyDescent="0.3">
      <c r="A4623" s="6">
        <v>48818</v>
      </c>
      <c r="B4623" s="7" t="s">
        <v>1478</v>
      </c>
      <c r="C4623" s="9">
        <f t="shared" ca="1" si="144"/>
        <v>4</v>
      </c>
      <c r="D4623" s="9" t="s">
        <v>2116</v>
      </c>
      <c r="E4623" s="9" t="s">
        <v>2116</v>
      </c>
      <c r="F4623" s="10">
        <f t="shared" ca="1" si="145"/>
        <v>1.6942588564253593E-2</v>
      </c>
      <c r="G4623" s="3" t="str">
        <f>VLOOKUP(Table3[[#This Row],[PRODUCT ID]],Table1[[PRODUCT]:[SELLING PRICE]],1,FALSE)</f>
        <v>Product426</v>
      </c>
      <c r="H4623" s="3" t="str">
        <f>VLOOKUP(Table3[[#This Row],[PRODUCT ID]],Table1[[PRODUCT]:[SELLING PRICE]],2,FALSE)</f>
        <v>Category3</v>
      </c>
      <c r="I4623" s="3" t="str">
        <f>VLOOKUP(Table3[[#This Row],[PRODUCT ID]],Table1[[PRODUCT]:[SELLING PRICE]],3,FALSE)</f>
        <v>No</v>
      </c>
      <c r="J4623" s="16">
        <f ca="1">VLOOKUP(Table3[[#This Row],[PRODUCT ID]],Table1[[PRODUCT]:[SELLING PRICE]],4,FALSE)</f>
        <v>105</v>
      </c>
      <c r="K4623" s="16">
        <f ca="1">VLOOKUP(Table3[[#This Row],[PRODUCT ID]],Table1[[PRODUCT]:[SELLING PRICE]],5,FALSE)</f>
        <v>231.94798934194344</v>
      </c>
      <c r="L4623" s="16">
        <f ca="1">J4623*Table3[[#This Row],[QUANTITY]]</f>
        <v>420</v>
      </c>
      <c r="M4623" s="16">
        <f ca="1">K4623*Table3[[#This Row],[QUANTITY]]*(1-Table3[[#This Row],[DISCOUNT %]])</f>
        <v>912.0727599608681</v>
      </c>
      <c r="N4623" s="3">
        <f>DAY(Table3[[#This Row],[DATE]])</f>
        <v>27</v>
      </c>
      <c r="O4623" s="3" t="str">
        <f>TEXT(Table3[[#This Row],[DATE]],"mmm")</f>
        <v>Aug</v>
      </c>
      <c r="P4623" s="3">
        <f>YEAR(Table3[[#This Row],[DATE]])</f>
        <v>2033</v>
      </c>
    </row>
    <row r="4624" spans="1:16" x14ac:dyDescent="0.3">
      <c r="A4624" s="6">
        <v>48819</v>
      </c>
      <c r="B4624" s="7" t="s">
        <v>1479</v>
      </c>
      <c r="C4624" s="9">
        <f t="shared" ca="1" si="144"/>
        <v>13</v>
      </c>
      <c r="D4624" s="9" t="s">
        <v>2116</v>
      </c>
      <c r="E4624" s="9" t="s">
        <v>2118</v>
      </c>
      <c r="F4624" s="10">
        <f t="shared" ca="1" si="145"/>
        <v>1.0010663119059982E-2</v>
      </c>
      <c r="G4624" s="3" t="str">
        <f>VLOOKUP(Table3[[#This Row],[PRODUCT ID]],Table1[[PRODUCT]:[SELLING PRICE]],1,FALSE)</f>
        <v>Product427</v>
      </c>
      <c r="H4624" s="3" t="str">
        <f>VLOOKUP(Table3[[#This Row],[PRODUCT ID]],Table1[[PRODUCT]:[SELLING PRICE]],2,FALSE)</f>
        <v>Category4</v>
      </c>
      <c r="I4624" s="3" t="str">
        <f>VLOOKUP(Table3[[#This Row],[PRODUCT ID]],Table1[[PRODUCT]:[SELLING PRICE]],3,FALSE)</f>
        <v>No</v>
      </c>
      <c r="J4624" s="16">
        <f ca="1">VLOOKUP(Table3[[#This Row],[PRODUCT ID]],Table1[[PRODUCT]:[SELLING PRICE]],4,FALSE)</f>
        <v>220</v>
      </c>
      <c r="K4624" s="16">
        <f ca="1">VLOOKUP(Table3[[#This Row],[PRODUCT ID]],Table1[[PRODUCT]:[SELLING PRICE]],5,FALSE)</f>
        <v>136.35128589200588</v>
      </c>
      <c r="L4624" s="16">
        <f ca="1">J4624*Table3[[#This Row],[QUANTITY]]</f>
        <v>2860</v>
      </c>
      <c r="M4624" s="16">
        <f ca="1">K4624*Table3[[#This Row],[QUANTITY]]*(1-Table3[[#This Row],[DISCOUNT %]])</f>
        <v>1754.8221483401746</v>
      </c>
      <c r="N4624" s="3">
        <f>DAY(Table3[[#This Row],[DATE]])</f>
        <v>28</v>
      </c>
      <c r="O4624" s="3" t="str">
        <f>TEXT(Table3[[#This Row],[DATE]],"mmm")</f>
        <v>Aug</v>
      </c>
      <c r="P4624" s="3">
        <f>YEAR(Table3[[#This Row],[DATE]])</f>
        <v>2033</v>
      </c>
    </row>
    <row r="4625" spans="1:16" x14ac:dyDescent="0.3">
      <c r="A4625" s="6">
        <v>48820</v>
      </c>
      <c r="B4625" s="7" t="s">
        <v>1480</v>
      </c>
      <c r="C4625" s="9">
        <f t="shared" ca="1" si="144"/>
        <v>11</v>
      </c>
      <c r="D4625" s="9" t="s">
        <v>2116</v>
      </c>
      <c r="E4625" s="9" t="s">
        <v>2118</v>
      </c>
      <c r="F4625" s="10">
        <f t="shared" ca="1" si="145"/>
        <v>4.7485078611858335E-2</v>
      </c>
      <c r="G4625" s="3" t="str">
        <f>VLOOKUP(Table3[[#This Row],[PRODUCT ID]],Table1[[PRODUCT]:[SELLING PRICE]],1,FALSE)</f>
        <v>Product428</v>
      </c>
      <c r="H4625" s="3" t="str">
        <f>VLOOKUP(Table3[[#This Row],[PRODUCT ID]],Table1[[PRODUCT]:[SELLING PRICE]],2,FALSE)</f>
        <v>Category5</v>
      </c>
      <c r="I4625" s="3" t="str">
        <f>VLOOKUP(Table3[[#This Row],[PRODUCT ID]],Table1[[PRODUCT]:[SELLING PRICE]],3,FALSE)</f>
        <v>Ft</v>
      </c>
      <c r="J4625" s="16">
        <f ca="1">VLOOKUP(Table3[[#This Row],[PRODUCT ID]],Table1[[PRODUCT]:[SELLING PRICE]],4,FALSE)</f>
        <v>170</v>
      </c>
      <c r="K4625" s="16">
        <f ca="1">VLOOKUP(Table3[[#This Row],[PRODUCT ID]],Table1[[PRODUCT]:[SELLING PRICE]],5,FALSE)</f>
        <v>172.35266570686969</v>
      </c>
      <c r="L4625" s="16">
        <f ca="1">J4625*Table3[[#This Row],[QUANTITY]]</f>
        <v>1870</v>
      </c>
      <c r="M4625" s="16">
        <f ca="1">K4625*Table3[[#This Row],[QUANTITY]]*(1-Table3[[#This Row],[DISCOUNT %]])</f>
        <v>1805.853344094972</v>
      </c>
      <c r="N4625" s="3">
        <f>DAY(Table3[[#This Row],[DATE]])</f>
        <v>29</v>
      </c>
      <c r="O4625" s="3" t="str">
        <f>TEXT(Table3[[#This Row],[DATE]],"mmm")</f>
        <v>Aug</v>
      </c>
      <c r="P4625" s="3">
        <f>YEAR(Table3[[#This Row],[DATE]])</f>
        <v>2033</v>
      </c>
    </row>
    <row r="4626" spans="1:16" x14ac:dyDescent="0.3">
      <c r="A4626" s="6">
        <v>48821</v>
      </c>
      <c r="B4626" s="7" t="s">
        <v>1481</v>
      </c>
      <c r="C4626" s="9">
        <f t="shared" ca="1" si="144"/>
        <v>8</v>
      </c>
      <c r="D4626" s="9" t="s">
        <v>2115</v>
      </c>
      <c r="E4626" s="9" t="s">
        <v>2116</v>
      </c>
      <c r="F4626" s="10">
        <f t="shared" ca="1" si="145"/>
        <v>6.1628668461304985E-2</v>
      </c>
      <c r="G4626" s="3" t="str">
        <f>VLOOKUP(Table3[[#This Row],[PRODUCT ID]],Table1[[PRODUCT]:[SELLING PRICE]],1,FALSE)</f>
        <v>Product429</v>
      </c>
      <c r="H4626" s="3" t="str">
        <f>VLOOKUP(Table3[[#This Row],[PRODUCT ID]],Table1[[PRODUCT]:[SELLING PRICE]],2,FALSE)</f>
        <v>Category1</v>
      </c>
      <c r="I4626" s="3" t="str">
        <f>VLOOKUP(Table3[[#This Row],[PRODUCT ID]],Table1[[PRODUCT]:[SELLING PRICE]],3,FALSE)</f>
        <v>No</v>
      </c>
      <c r="J4626" s="16">
        <f ca="1">VLOOKUP(Table3[[#This Row],[PRODUCT ID]],Table1[[PRODUCT]:[SELLING PRICE]],4,FALSE)</f>
        <v>132</v>
      </c>
      <c r="K4626" s="16">
        <f ca="1">VLOOKUP(Table3[[#This Row],[PRODUCT ID]],Table1[[PRODUCT]:[SELLING PRICE]],5,FALSE)</f>
        <v>161.90115933403715</v>
      </c>
      <c r="L4626" s="16">
        <f ca="1">J4626*Table3[[#This Row],[QUANTITY]]</f>
        <v>1056</v>
      </c>
      <c r="M4626" s="16">
        <f ca="1">K4626*Table3[[#This Row],[QUANTITY]]*(1-Table3[[#This Row],[DISCOUNT %]])</f>
        <v>1215.3872516955109</v>
      </c>
      <c r="N4626" s="3">
        <f>DAY(Table3[[#This Row],[DATE]])</f>
        <v>30</v>
      </c>
      <c r="O4626" s="3" t="str">
        <f>TEXT(Table3[[#This Row],[DATE]],"mmm")</f>
        <v>Aug</v>
      </c>
      <c r="P4626" s="3">
        <f>YEAR(Table3[[#This Row],[DATE]])</f>
        <v>2033</v>
      </c>
    </row>
    <row r="4627" spans="1:16" x14ac:dyDescent="0.3">
      <c r="A4627" s="6">
        <v>48822</v>
      </c>
      <c r="B4627" s="7" t="s">
        <v>1482</v>
      </c>
      <c r="C4627" s="9">
        <f t="shared" ca="1" si="144"/>
        <v>1</v>
      </c>
      <c r="D4627" s="9" t="s">
        <v>2116</v>
      </c>
      <c r="E4627" s="9" t="s">
        <v>2116</v>
      </c>
      <c r="F4627" s="10">
        <f t="shared" ca="1" si="145"/>
        <v>3.9727668796643079E-2</v>
      </c>
      <c r="G4627" s="3" t="str">
        <f>VLOOKUP(Table3[[#This Row],[PRODUCT ID]],Table1[[PRODUCT]:[SELLING PRICE]],1,FALSE)</f>
        <v>Product430</v>
      </c>
      <c r="H4627" s="3" t="str">
        <f>VLOOKUP(Table3[[#This Row],[PRODUCT ID]],Table1[[PRODUCT]:[SELLING PRICE]],2,FALSE)</f>
        <v>Category2</v>
      </c>
      <c r="I4627" s="3" t="str">
        <f>VLOOKUP(Table3[[#This Row],[PRODUCT ID]],Table1[[PRODUCT]:[SELLING PRICE]],3,FALSE)</f>
        <v>Kg</v>
      </c>
      <c r="J4627" s="16">
        <f ca="1">VLOOKUP(Table3[[#This Row],[PRODUCT ID]],Table1[[PRODUCT]:[SELLING PRICE]],4,FALSE)</f>
        <v>132</v>
      </c>
      <c r="K4627" s="16">
        <f ca="1">VLOOKUP(Table3[[#This Row],[PRODUCT ID]],Table1[[PRODUCT]:[SELLING PRICE]],5,FALSE)</f>
        <v>289.07355089381008</v>
      </c>
      <c r="L4627" s="16">
        <f ca="1">J4627*Table3[[#This Row],[QUANTITY]]</f>
        <v>132</v>
      </c>
      <c r="M4627" s="16">
        <f ca="1">K4627*Table3[[#This Row],[QUANTITY]]*(1-Table3[[#This Row],[DISCOUNT %]])</f>
        <v>277.58933260603123</v>
      </c>
      <c r="N4627" s="3">
        <f>DAY(Table3[[#This Row],[DATE]])</f>
        <v>31</v>
      </c>
      <c r="O4627" s="3" t="str">
        <f>TEXT(Table3[[#This Row],[DATE]],"mmm")</f>
        <v>Aug</v>
      </c>
      <c r="P4627" s="3">
        <f>YEAR(Table3[[#This Row],[DATE]])</f>
        <v>2033</v>
      </c>
    </row>
    <row r="4628" spans="1:16" x14ac:dyDescent="0.3">
      <c r="A4628" s="6">
        <v>48823</v>
      </c>
      <c r="B4628" s="7" t="s">
        <v>1483</v>
      </c>
      <c r="C4628" s="9">
        <f t="shared" ca="1" si="144"/>
        <v>3</v>
      </c>
      <c r="D4628" s="9" t="s">
        <v>2117</v>
      </c>
      <c r="E4628" s="9" t="s">
        <v>2116</v>
      </c>
      <c r="F4628" s="10">
        <f t="shared" ca="1" si="145"/>
        <v>1.8802644461843598E-2</v>
      </c>
      <c r="G4628" s="3" t="str">
        <f>VLOOKUP(Table3[[#This Row],[PRODUCT ID]],Table1[[PRODUCT]:[SELLING PRICE]],1,FALSE)</f>
        <v>Product431</v>
      </c>
      <c r="H4628" s="3" t="str">
        <f>VLOOKUP(Table3[[#This Row],[PRODUCT ID]],Table1[[PRODUCT]:[SELLING PRICE]],2,FALSE)</f>
        <v>Category3</v>
      </c>
      <c r="I4628" s="3" t="str">
        <f>VLOOKUP(Table3[[#This Row],[PRODUCT ID]],Table1[[PRODUCT]:[SELLING PRICE]],3,FALSE)</f>
        <v>Kg</v>
      </c>
      <c r="J4628" s="16">
        <f ca="1">VLOOKUP(Table3[[#This Row],[PRODUCT ID]],Table1[[PRODUCT]:[SELLING PRICE]],4,FALSE)</f>
        <v>150</v>
      </c>
      <c r="K4628" s="16">
        <f ca="1">VLOOKUP(Table3[[#This Row],[PRODUCT ID]],Table1[[PRODUCT]:[SELLING PRICE]],5,FALSE)</f>
        <v>56.438333150069951</v>
      </c>
      <c r="L4628" s="16">
        <f ca="1">J4628*Table3[[#This Row],[QUANTITY]]</f>
        <v>450</v>
      </c>
      <c r="M4628" s="16">
        <f ca="1">K4628*Table3[[#This Row],[QUANTITY]]*(1-Table3[[#This Row],[DISCOUNT %]])</f>
        <v>166.13142971349029</v>
      </c>
      <c r="N4628" s="3">
        <f>DAY(Table3[[#This Row],[DATE]])</f>
        <v>1</v>
      </c>
      <c r="O4628" s="3" t="str">
        <f>TEXT(Table3[[#This Row],[DATE]],"mmm")</f>
        <v>Sep</v>
      </c>
      <c r="P4628" s="3">
        <f>YEAR(Table3[[#This Row],[DATE]])</f>
        <v>2033</v>
      </c>
    </row>
    <row r="4629" spans="1:16" x14ac:dyDescent="0.3">
      <c r="A4629" s="6">
        <v>48824</v>
      </c>
      <c r="B4629" s="7" t="s">
        <v>1484</v>
      </c>
      <c r="C4629" s="9">
        <f t="shared" ca="1" si="144"/>
        <v>15</v>
      </c>
      <c r="D4629" s="9" t="s">
        <v>2115</v>
      </c>
      <c r="E4629" s="9" t="s">
        <v>2116</v>
      </c>
      <c r="F4629" s="10">
        <f t="shared" ca="1" si="145"/>
        <v>2.9662856571965147E-2</v>
      </c>
      <c r="G4629" s="3" t="str">
        <f>VLOOKUP(Table3[[#This Row],[PRODUCT ID]],Table1[[PRODUCT]:[SELLING PRICE]],1,FALSE)</f>
        <v>Product432</v>
      </c>
      <c r="H4629" s="3" t="str">
        <f>VLOOKUP(Table3[[#This Row],[PRODUCT ID]],Table1[[PRODUCT]:[SELLING PRICE]],2,FALSE)</f>
        <v>Category4</v>
      </c>
      <c r="I4629" s="3" t="str">
        <f>VLOOKUP(Table3[[#This Row],[PRODUCT ID]],Table1[[PRODUCT]:[SELLING PRICE]],3,FALSE)</f>
        <v>Lt</v>
      </c>
      <c r="J4629" s="16">
        <f ca="1">VLOOKUP(Table3[[#This Row],[PRODUCT ID]],Table1[[PRODUCT]:[SELLING PRICE]],4,FALSE)</f>
        <v>208</v>
      </c>
      <c r="K4629" s="16">
        <f ca="1">VLOOKUP(Table3[[#This Row],[PRODUCT ID]],Table1[[PRODUCT]:[SELLING PRICE]],5,FALSE)</f>
        <v>42.284359649244081</v>
      </c>
      <c r="L4629" s="16">
        <f ca="1">J4629*Table3[[#This Row],[QUANTITY]]</f>
        <v>3120</v>
      </c>
      <c r="M4629" s="16">
        <f ca="1">K4629*Table3[[#This Row],[QUANTITY]]*(1-Table3[[#This Row],[DISCOUNT %]])</f>
        <v>615.45127130596757</v>
      </c>
      <c r="N4629" s="3">
        <f>DAY(Table3[[#This Row],[DATE]])</f>
        <v>2</v>
      </c>
      <c r="O4629" s="3" t="str">
        <f>TEXT(Table3[[#This Row],[DATE]],"mmm")</f>
        <v>Sep</v>
      </c>
      <c r="P4629" s="3">
        <f>YEAR(Table3[[#This Row],[DATE]])</f>
        <v>2033</v>
      </c>
    </row>
    <row r="4630" spans="1:16" x14ac:dyDescent="0.3">
      <c r="A4630" s="6">
        <v>48825</v>
      </c>
      <c r="B4630" s="7" t="s">
        <v>1485</v>
      </c>
      <c r="C4630" s="9">
        <f t="shared" ca="1" si="144"/>
        <v>6</v>
      </c>
      <c r="D4630" s="9" t="s">
        <v>2115</v>
      </c>
      <c r="E4630" s="9" t="s">
        <v>2118</v>
      </c>
      <c r="F4630" s="10">
        <f t="shared" ca="1" si="145"/>
        <v>1.5218879425223387E-2</v>
      </c>
      <c r="G4630" s="3" t="str">
        <f>VLOOKUP(Table3[[#This Row],[PRODUCT ID]],Table1[[PRODUCT]:[SELLING PRICE]],1,FALSE)</f>
        <v>Product433</v>
      </c>
      <c r="H4630" s="3" t="str">
        <f>VLOOKUP(Table3[[#This Row],[PRODUCT ID]],Table1[[PRODUCT]:[SELLING PRICE]],2,FALSE)</f>
        <v>Category1</v>
      </c>
      <c r="I4630" s="3" t="str">
        <f>VLOOKUP(Table3[[#This Row],[PRODUCT ID]],Table1[[PRODUCT]:[SELLING PRICE]],3,FALSE)</f>
        <v>Kg</v>
      </c>
      <c r="J4630" s="16">
        <f ca="1">VLOOKUP(Table3[[#This Row],[PRODUCT ID]],Table1[[PRODUCT]:[SELLING PRICE]],4,FALSE)</f>
        <v>70</v>
      </c>
      <c r="K4630" s="16">
        <f ca="1">VLOOKUP(Table3[[#This Row],[PRODUCT ID]],Table1[[PRODUCT]:[SELLING PRICE]],5,FALSE)</f>
        <v>106.72694694146617</v>
      </c>
      <c r="L4630" s="16">
        <f ca="1">J4630*Table3[[#This Row],[QUANTITY]]</f>
        <v>420</v>
      </c>
      <c r="M4630" s="16">
        <f ca="1">K4630*Table3[[#This Row],[QUANTITY]]*(1-Table3[[#This Row],[DISCOUNT %]])</f>
        <v>630.61609442725069</v>
      </c>
      <c r="N4630" s="3">
        <f>DAY(Table3[[#This Row],[DATE]])</f>
        <v>3</v>
      </c>
      <c r="O4630" s="3" t="str">
        <f>TEXT(Table3[[#This Row],[DATE]],"mmm")</f>
        <v>Sep</v>
      </c>
      <c r="P4630" s="3">
        <f>YEAR(Table3[[#This Row],[DATE]])</f>
        <v>2033</v>
      </c>
    </row>
    <row r="4631" spans="1:16" x14ac:dyDescent="0.3">
      <c r="A4631" s="6">
        <v>48826</v>
      </c>
      <c r="B4631" s="7" t="s">
        <v>1486</v>
      </c>
      <c r="C4631" s="9">
        <f t="shared" ca="1" si="144"/>
        <v>14</v>
      </c>
      <c r="D4631" s="9" t="s">
        <v>2115</v>
      </c>
      <c r="E4631" s="9" t="s">
        <v>2116</v>
      </c>
      <c r="F4631" s="10">
        <f t="shared" ca="1" si="145"/>
        <v>7.900589280593931E-2</v>
      </c>
      <c r="G4631" s="3" t="str">
        <f>VLOOKUP(Table3[[#This Row],[PRODUCT ID]],Table1[[PRODUCT]:[SELLING PRICE]],1,FALSE)</f>
        <v>Product434</v>
      </c>
      <c r="H4631" s="3" t="str">
        <f>VLOOKUP(Table3[[#This Row],[PRODUCT ID]],Table1[[PRODUCT]:[SELLING PRICE]],2,FALSE)</f>
        <v>Category2</v>
      </c>
      <c r="I4631" s="3" t="str">
        <f>VLOOKUP(Table3[[#This Row],[PRODUCT ID]],Table1[[PRODUCT]:[SELLING PRICE]],3,FALSE)</f>
        <v>Lt</v>
      </c>
      <c r="J4631" s="16">
        <f ca="1">VLOOKUP(Table3[[#This Row],[PRODUCT ID]],Table1[[PRODUCT]:[SELLING PRICE]],4,FALSE)</f>
        <v>9</v>
      </c>
      <c r="K4631" s="16">
        <f ca="1">VLOOKUP(Table3[[#This Row],[PRODUCT ID]],Table1[[PRODUCT]:[SELLING PRICE]],5,FALSE)</f>
        <v>107.45065848780625</v>
      </c>
      <c r="L4631" s="16">
        <f ca="1">J4631*Table3[[#This Row],[QUANTITY]]</f>
        <v>126</v>
      </c>
      <c r="M4631" s="16">
        <f ca="1">K4631*Table3[[#This Row],[QUANTITY]]*(1-Table3[[#This Row],[DISCOUNT %]])</f>
        <v>1385.4599259394747</v>
      </c>
      <c r="N4631" s="3">
        <f>DAY(Table3[[#This Row],[DATE]])</f>
        <v>4</v>
      </c>
      <c r="O4631" s="3" t="str">
        <f>TEXT(Table3[[#This Row],[DATE]],"mmm")</f>
        <v>Sep</v>
      </c>
      <c r="P4631" s="3">
        <f>YEAR(Table3[[#This Row],[DATE]])</f>
        <v>2033</v>
      </c>
    </row>
    <row r="4632" spans="1:16" x14ac:dyDescent="0.3">
      <c r="A4632" s="6">
        <v>48827</v>
      </c>
      <c r="B4632" s="7" t="s">
        <v>1487</v>
      </c>
      <c r="C4632" s="9">
        <f t="shared" ca="1" si="144"/>
        <v>15</v>
      </c>
      <c r="D4632" s="9" t="s">
        <v>2116</v>
      </c>
      <c r="E4632" s="9" t="s">
        <v>2116</v>
      </c>
      <c r="F4632" s="10">
        <f t="shared" ca="1" si="145"/>
        <v>8.0619930516746097E-2</v>
      </c>
      <c r="G4632" s="3" t="str">
        <f>VLOOKUP(Table3[[#This Row],[PRODUCT ID]],Table1[[PRODUCT]:[SELLING PRICE]],1,FALSE)</f>
        <v>Product435</v>
      </c>
      <c r="H4632" s="3" t="str">
        <f>VLOOKUP(Table3[[#This Row],[PRODUCT ID]],Table1[[PRODUCT]:[SELLING PRICE]],2,FALSE)</f>
        <v>Category3</v>
      </c>
      <c r="I4632" s="3" t="str">
        <f>VLOOKUP(Table3[[#This Row],[PRODUCT ID]],Table1[[PRODUCT]:[SELLING PRICE]],3,FALSE)</f>
        <v>Ft</v>
      </c>
      <c r="J4632" s="16">
        <f ca="1">VLOOKUP(Table3[[#This Row],[PRODUCT ID]],Table1[[PRODUCT]:[SELLING PRICE]],4,FALSE)</f>
        <v>156</v>
      </c>
      <c r="K4632" s="16">
        <f ca="1">VLOOKUP(Table3[[#This Row],[PRODUCT ID]],Table1[[PRODUCT]:[SELLING PRICE]],5,FALSE)</f>
        <v>213.84245326456008</v>
      </c>
      <c r="L4632" s="16">
        <f ca="1">J4632*Table3[[#This Row],[QUANTITY]]</f>
        <v>2340</v>
      </c>
      <c r="M4632" s="16">
        <f ca="1">K4632*Table3[[#This Row],[QUANTITY]]*(1-Table3[[#This Row],[DISCOUNT %]])</f>
        <v>2949.0373431126109</v>
      </c>
      <c r="N4632" s="3">
        <f>DAY(Table3[[#This Row],[DATE]])</f>
        <v>5</v>
      </c>
      <c r="O4632" s="3" t="str">
        <f>TEXT(Table3[[#This Row],[DATE]],"mmm")</f>
        <v>Sep</v>
      </c>
      <c r="P4632" s="3">
        <f>YEAR(Table3[[#This Row],[DATE]])</f>
        <v>2033</v>
      </c>
    </row>
    <row r="4633" spans="1:16" x14ac:dyDescent="0.3">
      <c r="A4633" s="6">
        <v>48828</v>
      </c>
      <c r="B4633" s="7" t="s">
        <v>1488</v>
      </c>
      <c r="C4633" s="9">
        <f t="shared" ca="1" si="144"/>
        <v>15</v>
      </c>
      <c r="D4633" s="9" t="s">
        <v>2116</v>
      </c>
      <c r="E4633" s="9" t="s">
        <v>2116</v>
      </c>
      <c r="F4633" s="10">
        <f t="shared" ca="1" si="145"/>
        <v>9.3562213510741829E-2</v>
      </c>
      <c r="G4633" s="3" t="str">
        <f>VLOOKUP(Table3[[#This Row],[PRODUCT ID]],Table1[[PRODUCT]:[SELLING PRICE]],1,FALSE)</f>
        <v>Product436</v>
      </c>
      <c r="H4633" s="3" t="str">
        <f>VLOOKUP(Table3[[#This Row],[PRODUCT ID]],Table1[[PRODUCT]:[SELLING PRICE]],2,FALSE)</f>
        <v>Category4</v>
      </c>
      <c r="I4633" s="3" t="str">
        <f>VLOOKUP(Table3[[#This Row],[PRODUCT ID]],Table1[[PRODUCT]:[SELLING PRICE]],3,FALSE)</f>
        <v>Kg</v>
      </c>
      <c r="J4633" s="16">
        <f ca="1">VLOOKUP(Table3[[#This Row],[PRODUCT ID]],Table1[[PRODUCT]:[SELLING PRICE]],4,FALSE)</f>
        <v>156</v>
      </c>
      <c r="K4633" s="16">
        <f ca="1">VLOOKUP(Table3[[#This Row],[PRODUCT ID]],Table1[[PRODUCT]:[SELLING PRICE]],5,FALSE)</f>
        <v>180.10860632407378</v>
      </c>
      <c r="L4633" s="16">
        <f ca="1">J4633*Table3[[#This Row],[QUANTITY]]</f>
        <v>2340</v>
      </c>
      <c r="M4633" s="16">
        <f ca="1">K4633*Table3[[#This Row],[QUANTITY]]*(1-Table3[[#This Row],[DISCOUNT %]])</f>
        <v>2448.85869666088</v>
      </c>
      <c r="N4633" s="3">
        <f>DAY(Table3[[#This Row],[DATE]])</f>
        <v>6</v>
      </c>
      <c r="O4633" s="3" t="str">
        <f>TEXT(Table3[[#This Row],[DATE]],"mmm")</f>
        <v>Sep</v>
      </c>
      <c r="P4633" s="3">
        <f>YEAR(Table3[[#This Row],[DATE]])</f>
        <v>2033</v>
      </c>
    </row>
    <row r="4634" spans="1:16" x14ac:dyDescent="0.3">
      <c r="A4634" s="6">
        <v>48829</v>
      </c>
      <c r="B4634" s="7" t="s">
        <v>1489</v>
      </c>
      <c r="C4634" s="9">
        <f t="shared" ca="1" si="144"/>
        <v>15</v>
      </c>
      <c r="D4634" s="9" t="s">
        <v>2116</v>
      </c>
      <c r="E4634" s="9" t="s">
        <v>2116</v>
      </c>
      <c r="F4634" s="10">
        <f t="shared" ca="1" si="145"/>
        <v>9.7723761557240552E-2</v>
      </c>
      <c r="G4634" s="3" t="str">
        <f>VLOOKUP(Table3[[#This Row],[PRODUCT ID]],Table1[[PRODUCT]:[SELLING PRICE]],1,FALSE)</f>
        <v>Product437</v>
      </c>
      <c r="H4634" s="3" t="str">
        <f>VLOOKUP(Table3[[#This Row],[PRODUCT ID]],Table1[[PRODUCT]:[SELLING PRICE]],2,FALSE)</f>
        <v>Category5</v>
      </c>
      <c r="I4634" s="3" t="str">
        <f>VLOOKUP(Table3[[#This Row],[PRODUCT ID]],Table1[[PRODUCT]:[SELLING PRICE]],3,FALSE)</f>
        <v>No</v>
      </c>
      <c r="J4634" s="16">
        <f ca="1">VLOOKUP(Table3[[#This Row],[PRODUCT ID]],Table1[[PRODUCT]:[SELLING PRICE]],4,FALSE)</f>
        <v>170</v>
      </c>
      <c r="K4634" s="16">
        <f ca="1">VLOOKUP(Table3[[#This Row],[PRODUCT ID]],Table1[[PRODUCT]:[SELLING PRICE]],5,FALSE)</f>
        <v>121.64896455283406</v>
      </c>
      <c r="L4634" s="16">
        <f ca="1">J4634*Table3[[#This Row],[QUANTITY]]</f>
        <v>2550</v>
      </c>
      <c r="M4634" s="16">
        <f ca="1">K4634*Table3[[#This Row],[QUANTITY]]*(1-Table3[[#This Row],[DISCOUNT %]])</f>
        <v>1646.4145522078154</v>
      </c>
      <c r="N4634" s="3">
        <f>DAY(Table3[[#This Row],[DATE]])</f>
        <v>7</v>
      </c>
      <c r="O4634" s="3" t="str">
        <f>TEXT(Table3[[#This Row],[DATE]],"mmm")</f>
        <v>Sep</v>
      </c>
      <c r="P4634" s="3">
        <f>YEAR(Table3[[#This Row],[DATE]])</f>
        <v>2033</v>
      </c>
    </row>
    <row r="4635" spans="1:16" x14ac:dyDescent="0.3">
      <c r="A4635" s="6">
        <v>48830</v>
      </c>
      <c r="B4635" s="7" t="s">
        <v>1490</v>
      </c>
      <c r="C4635" s="9">
        <f t="shared" ca="1" si="144"/>
        <v>7</v>
      </c>
      <c r="D4635" s="9" t="s">
        <v>2115</v>
      </c>
      <c r="E4635" s="9" t="s">
        <v>2116</v>
      </c>
      <c r="F4635" s="10">
        <f t="shared" ca="1" si="145"/>
        <v>4.2651446710150025E-2</v>
      </c>
      <c r="G4635" s="3" t="str">
        <f>VLOOKUP(Table3[[#This Row],[PRODUCT ID]],Table1[[PRODUCT]:[SELLING PRICE]],1,FALSE)</f>
        <v>Product438</v>
      </c>
      <c r="H4635" s="3" t="str">
        <f>VLOOKUP(Table3[[#This Row],[PRODUCT ID]],Table1[[PRODUCT]:[SELLING PRICE]],2,FALSE)</f>
        <v>Category1</v>
      </c>
      <c r="I4635" s="3" t="str">
        <f>VLOOKUP(Table3[[#This Row],[PRODUCT ID]],Table1[[PRODUCT]:[SELLING PRICE]],3,FALSE)</f>
        <v>No</v>
      </c>
      <c r="J4635" s="16">
        <f ca="1">VLOOKUP(Table3[[#This Row],[PRODUCT ID]],Table1[[PRODUCT]:[SELLING PRICE]],4,FALSE)</f>
        <v>163</v>
      </c>
      <c r="K4635" s="16">
        <f ca="1">VLOOKUP(Table3[[#This Row],[PRODUCT ID]],Table1[[PRODUCT]:[SELLING PRICE]],5,FALSE)</f>
        <v>77.966140648564618</v>
      </c>
      <c r="L4635" s="16">
        <f ca="1">J4635*Table3[[#This Row],[QUANTITY]]</f>
        <v>1141</v>
      </c>
      <c r="M4635" s="16">
        <f ca="1">K4635*Table3[[#This Row],[QUANTITY]]*(1-Table3[[#This Row],[DISCOUNT %]])</f>
        <v>522.48540368847409</v>
      </c>
      <c r="N4635" s="3">
        <f>DAY(Table3[[#This Row],[DATE]])</f>
        <v>8</v>
      </c>
      <c r="O4635" s="3" t="str">
        <f>TEXT(Table3[[#This Row],[DATE]],"mmm")</f>
        <v>Sep</v>
      </c>
      <c r="P4635" s="3">
        <f>YEAR(Table3[[#This Row],[DATE]])</f>
        <v>2033</v>
      </c>
    </row>
    <row r="4636" spans="1:16" x14ac:dyDescent="0.3">
      <c r="A4636" s="6">
        <v>48831</v>
      </c>
      <c r="B4636" s="7" t="s">
        <v>1491</v>
      </c>
      <c r="C4636" s="9">
        <f t="shared" ca="1" si="144"/>
        <v>14</v>
      </c>
      <c r="D4636" s="9" t="s">
        <v>2117</v>
      </c>
      <c r="E4636" s="9" t="s">
        <v>2118</v>
      </c>
      <c r="F4636" s="10">
        <f t="shared" ca="1" si="145"/>
        <v>2.2928943061375384E-2</v>
      </c>
      <c r="G4636" s="3" t="str">
        <f>VLOOKUP(Table3[[#This Row],[PRODUCT ID]],Table1[[PRODUCT]:[SELLING PRICE]],1,FALSE)</f>
        <v>Product439</v>
      </c>
      <c r="H4636" s="3" t="str">
        <f>VLOOKUP(Table3[[#This Row],[PRODUCT ID]],Table1[[PRODUCT]:[SELLING PRICE]],2,FALSE)</f>
        <v>Category2</v>
      </c>
      <c r="I4636" s="3" t="str">
        <f>VLOOKUP(Table3[[#This Row],[PRODUCT ID]],Table1[[PRODUCT]:[SELLING PRICE]],3,FALSE)</f>
        <v>Ft</v>
      </c>
      <c r="J4636" s="16">
        <f ca="1">VLOOKUP(Table3[[#This Row],[PRODUCT ID]],Table1[[PRODUCT]:[SELLING PRICE]],4,FALSE)</f>
        <v>209</v>
      </c>
      <c r="K4636" s="16">
        <f ca="1">VLOOKUP(Table3[[#This Row],[PRODUCT ID]],Table1[[PRODUCT]:[SELLING PRICE]],5,FALSE)</f>
        <v>272.91481032132322</v>
      </c>
      <c r="L4636" s="16">
        <f ca="1">J4636*Table3[[#This Row],[QUANTITY]]</f>
        <v>2926</v>
      </c>
      <c r="M4636" s="16">
        <f ca="1">K4636*Table3[[#This Row],[QUANTITY]]*(1-Table3[[#This Row],[DISCOUNT %]])</f>
        <v>3733.2002704480333</v>
      </c>
      <c r="N4636" s="3">
        <f>DAY(Table3[[#This Row],[DATE]])</f>
        <v>9</v>
      </c>
      <c r="O4636" s="3" t="str">
        <f>TEXT(Table3[[#This Row],[DATE]],"mmm")</f>
        <v>Sep</v>
      </c>
      <c r="P4636" s="3">
        <f>YEAR(Table3[[#This Row],[DATE]])</f>
        <v>2033</v>
      </c>
    </row>
    <row r="4637" spans="1:16" x14ac:dyDescent="0.3">
      <c r="A4637" s="6">
        <v>48832</v>
      </c>
      <c r="B4637" s="7" t="s">
        <v>1492</v>
      </c>
      <c r="C4637" s="9">
        <f t="shared" ca="1" si="144"/>
        <v>7</v>
      </c>
      <c r="D4637" s="9" t="s">
        <v>2117</v>
      </c>
      <c r="E4637" s="9" t="s">
        <v>2118</v>
      </c>
      <c r="F4637" s="10">
        <f t="shared" ca="1" si="145"/>
        <v>2.7446629210435169E-2</v>
      </c>
      <c r="G4637" s="3" t="str">
        <f>VLOOKUP(Table3[[#This Row],[PRODUCT ID]],Table1[[PRODUCT]:[SELLING PRICE]],1,FALSE)</f>
        <v>Product440</v>
      </c>
      <c r="H4637" s="3" t="str">
        <f>VLOOKUP(Table3[[#This Row],[PRODUCT ID]],Table1[[PRODUCT]:[SELLING PRICE]],2,FALSE)</f>
        <v>Category3</v>
      </c>
      <c r="I4637" s="3" t="str">
        <f>VLOOKUP(Table3[[#This Row],[PRODUCT ID]],Table1[[PRODUCT]:[SELLING PRICE]],3,FALSE)</f>
        <v>No</v>
      </c>
      <c r="J4637" s="16">
        <f ca="1">VLOOKUP(Table3[[#This Row],[PRODUCT ID]],Table1[[PRODUCT]:[SELLING PRICE]],4,FALSE)</f>
        <v>240</v>
      </c>
      <c r="K4637" s="16">
        <f ca="1">VLOOKUP(Table3[[#This Row],[PRODUCT ID]],Table1[[PRODUCT]:[SELLING PRICE]],5,FALSE)</f>
        <v>198.23147124085287</v>
      </c>
      <c r="L4637" s="16">
        <f ca="1">J4637*Table3[[#This Row],[QUANTITY]]</f>
        <v>1680</v>
      </c>
      <c r="M4637" s="16">
        <f ca="1">K4637*Table3[[#This Row],[QUANTITY]]*(1-Table3[[#This Row],[DISCOUNT %]])</f>
        <v>1349.5347988630629</v>
      </c>
      <c r="N4637" s="3">
        <f>DAY(Table3[[#This Row],[DATE]])</f>
        <v>10</v>
      </c>
      <c r="O4637" s="3" t="str">
        <f>TEXT(Table3[[#This Row],[DATE]],"mmm")</f>
        <v>Sep</v>
      </c>
      <c r="P4637" s="3">
        <f>YEAR(Table3[[#This Row],[DATE]])</f>
        <v>2033</v>
      </c>
    </row>
    <row r="4638" spans="1:16" x14ac:dyDescent="0.3">
      <c r="A4638" s="6">
        <v>48833</v>
      </c>
      <c r="B4638" s="7" t="s">
        <v>1493</v>
      </c>
      <c r="C4638" s="9">
        <f t="shared" ca="1" si="144"/>
        <v>11</v>
      </c>
      <c r="D4638" s="9" t="s">
        <v>2116</v>
      </c>
      <c r="E4638" s="9" t="s">
        <v>2116</v>
      </c>
      <c r="F4638" s="10">
        <f t="shared" ca="1" si="145"/>
        <v>9.6315646034471084E-2</v>
      </c>
      <c r="G4638" s="3" t="str">
        <f>VLOOKUP(Table3[[#This Row],[PRODUCT ID]],Table1[[PRODUCT]:[SELLING PRICE]],1,FALSE)</f>
        <v>Product441</v>
      </c>
      <c r="H4638" s="3" t="str">
        <f>VLOOKUP(Table3[[#This Row],[PRODUCT ID]],Table1[[PRODUCT]:[SELLING PRICE]],2,FALSE)</f>
        <v>Category4</v>
      </c>
      <c r="I4638" s="3" t="str">
        <f>VLOOKUP(Table3[[#This Row],[PRODUCT ID]],Table1[[PRODUCT]:[SELLING PRICE]],3,FALSE)</f>
        <v>Kg</v>
      </c>
      <c r="J4638" s="16">
        <f ca="1">VLOOKUP(Table3[[#This Row],[PRODUCT ID]],Table1[[PRODUCT]:[SELLING PRICE]],4,FALSE)</f>
        <v>171</v>
      </c>
      <c r="K4638" s="16">
        <f ca="1">VLOOKUP(Table3[[#This Row],[PRODUCT ID]],Table1[[PRODUCT]:[SELLING PRICE]],5,FALSE)</f>
        <v>76.100348028000241</v>
      </c>
      <c r="L4638" s="16">
        <f ca="1">J4638*Table3[[#This Row],[QUANTITY]]</f>
        <v>1881</v>
      </c>
      <c r="M4638" s="16">
        <f ca="1">K4638*Table3[[#This Row],[QUANTITY]]*(1-Table3[[#This Row],[DISCOUNT %]])</f>
        <v>756.47763228658846</v>
      </c>
      <c r="N4638" s="3">
        <f>DAY(Table3[[#This Row],[DATE]])</f>
        <v>11</v>
      </c>
      <c r="O4638" s="3" t="str">
        <f>TEXT(Table3[[#This Row],[DATE]],"mmm")</f>
        <v>Sep</v>
      </c>
      <c r="P4638" s="3">
        <f>YEAR(Table3[[#This Row],[DATE]])</f>
        <v>2033</v>
      </c>
    </row>
    <row r="4639" spans="1:16" x14ac:dyDescent="0.3">
      <c r="A4639" s="6">
        <v>48834</v>
      </c>
      <c r="B4639" s="7" t="s">
        <v>1494</v>
      </c>
      <c r="C4639" s="9">
        <f t="shared" ca="1" si="144"/>
        <v>10</v>
      </c>
      <c r="D4639" s="9" t="s">
        <v>2116</v>
      </c>
      <c r="E4639" s="9" t="s">
        <v>2116</v>
      </c>
      <c r="F4639" s="10">
        <f t="shared" ca="1" si="145"/>
        <v>4.3106554190096014E-2</v>
      </c>
      <c r="G4639" s="3" t="str">
        <f>VLOOKUP(Table3[[#This Row],[PRODUCT ID]],Table1[[PRODUCT]:[SELLING PRICE]],1,FALSE)</f>
        <v>Product442</v>
      </c>
      <c r="H4639" s="3" t="str">
        <f>VLOOKUP(Table3[[#This Row],[PRODUCT ID]],Table1[[PRODUCT]:[SELLING PRICE]],2,FALSE)</f>
        <v>Category5</v>
      </c>
      <c r="I4639" s="3" t="str">
        <f>VLOOKUP(Table3[[#This Row],[PRODUCT ID]],Table1[[PRODUCT]:[SELLING PRICE]],3,FALSE)</f>
        <v>Kg</v>
      </c>
      <c r="J4639" s="16">
        <f ca="1">VLOOKUP(Table3[[#This Row],[PRODUCT ID]],Table1[[PRODUCT]:[SELLING PRICE]],4,FALSE)</f>
        <v>145</v>
      </c>
      <c r="K4639" s="16">
        <f ca="1">VLOOKUP(Table3[[#This Row],[PRODUCT ID]],Table1[[PRODUCT]:[SELLING PRICE]],5,FALSE)</f>
        <v>105.35353296133017</v>
      </c>
      <c r="L4639" s="16">
        <f ca="1">J4639*Table3[[#This Row],[QUANTITY]]</f>
        <v>1450</v>
      </c>
      <c r="M4639" s="16">
        <f ca="1">K4639*Table3[[#This Row],[QUANTITY]]*(1-Table3[[#This Row],[DISCOUNT %]])</f>
        <v>1008.1210518361452</v>
      </c>
      <c r="N4639" s="3">
        <f>DAY(Table3[[#This Row],[DATE]])</f>
        <v>12</v>
      </c>
      <c r="O4639" s="3" t="str">
        <f>TEXT(Table3[[#This Row],[DATE]],"mmm")</f>
        <v>Sep</v>
      </c>
      <c r="P4639" s="3">
        <f>YEAR(Table3[[#This Row],[DATE]])</f>
        <v>2033</v>
      </c>
    </row>
    <row r="4640" spans="1:16" x14ac:dyDescent="0.3">
      <c r="A4640" s="6">
        <v>48835</v>
      </c>
      <c r="B4640" s="7" t="s">
        <v>1495</v>
      </c>
      <c r="C4640" s="9">
        <f t="shared" ca="1" si="144"/>
        <v>1</v>
      </c>
      <c r="D4640" s="9" t="s">
        <v>2116</v>
      </c>
      <c r="E4640" s="9" t="s">
        <v>2116</v>
      </c>
      <c r="F4640" s="10">
        <f t="shared" ca="1" si="145"/>
        <v>8.7675386080037582E-2</v>
      </c>
      <c r="G4640" s="3" t="str">
        <f>VLOOKUP(Table3[[#This Row],[PRODUCT ID]],Table1[[PRODUCT]:[SELLING PRICE]],1,FALSE)</f>
        <v>Product443</v>
      </c>
      <c r="H4640" s="3" t="str">
        <f>VLOOKUP(Table3[[#This Row],[PRODUCT ID]],Table1[[PRODUCT]:[SELLING PRICE]],2,FALSE)</f>
        <v>Category1</v>
      </c>
      <c r="I4640" s="3" t="str">
        <f>VLOOKUP(Table3[[#This Row],[PRODUCT ID]],Table1[[PRODUCT]:[SELLING PRICE]],3,FALSE)</f>
        <v>Lt</v>
      </c>
      <c r="J4640" s="16">
        <f ca="1">VLOOKUP(Table3[[#This Row],[PRODUCT ID]],Table1[[PRODUCT]:[SELLING PRICE]],4,FALSE)</f>
        <v>62</v>
      </c>
      <c r="K4640" s="16">
        <f ca="1">VLOOKUP(Table3[[#This Row],[PRODUCT ID]],Table1[[PRODUCT]:[SELLING PRICE]],5,FALSE)</f>
        <v>204.11764890709975</v>
      </c>
      <c r="L4640" s="16">
        <f ca="1">J4640*Table3[[#This Row],[QUANTITY]]</f>
        <v>62</v>
      </c>
      <c r="M4640" s="16">
        <f ca="1">K4640*Table3[[#This Row],[QUANTITY]]*(1-Table3[[#This Row],[DISCOUNT %]])</f>
        <v>186.22155523342022</v>
      </c>
      <c r="N4640" s="3">
        <f>DAY(Table3[[#This Row],[DATE]])</f>
        <v>13</v>
      </c>
      <c r="O4640" s="3" t="str">
        <f>TEXT(Table3[[#This Row],[DATE]],"mmm")</f>
        <v>Sep</v>
      </c>
      <c r="P4640" s="3">
        <f>YEAR(Table3[[#This Row],[DATE]])</f>
        <v>2033</v>
      </c>
    </row>
    <row r="4641" spans="1:16" x14ac:dyDescent="0.3">
      <c r="A4641" s="6">
        <v>48836</v>
      </c>
      <c r="B4641" s="7" t="s">
        <v>1496</v>
      </c>
      <c r="C4641" s="9">
        <f t="shared" ca="1" si="144"/>
        <v>8</v>
      </c>
      <c r="D4641" s="9" t="s">
        <v>2116</v>
      </c>
      <c r="E4641" s="9" t="s">
        <v>2116</v>
      </c>
      <c r="F4641" s="10">
        <f t="shared" ca="1" si="145"/>
        <v>1.5272590341769421E-2</v>
      </c>
      <c r="G4641" s="3" t="str">
        <f>VLOOKUP(Table3[[#This Row],[PRODUCT ID]],Table1[[PRODUCT]:[SELLING PRICE]],1,FALSE)</f>
        <v>Product444</v>
      </c>
      <c r="H4641" s="3" t="str">
        <f>VLOOKUP(Table3[[#This Row],[PRODUCT ID]],Table1[[PRODUCT]:[SELLING PRICE]],2,FALSE)</f>
        <v>Category2</v>
      </c>
      <c r="I4641" s="3" t="str">
        <f>VLOOKUP(Table3[[#This Row],[PRODUCT ID]],Table1[[PRODUCT]:[SELLING PRICE]],3,FALSE)</f>
        <v>Kg</v>
      </c>
      <c r="J4641" s="16">
        <f ca="1">VLOOKUP(Table3[[#This Row],[PRODUCT ID]],Table1[[PRODUCT]:[SELLING PRICE]],4,FALSE)</f>
        <v>194</v>
      </c>
      <c r="K4641" s="16">
        <f ca="1">VLOOKUP(Table3[[#This Row],[PRODUCT ID]],Table1[[PRODUCT]:[SELLING PRICE]],5,FALSE)</f>
        <v>252.92871309265112</v>
      </c>
      <c r="L4641" s="16">
        <f ca="1">J4641*Table3[[#This Row],[QUANTITY]]</f>
        <v>1552</v>
      </c>
      <c r="M4641" s="16">
        <f ca="1">K4641*Table3[[#This Row],[QUANTITY]]*(1-Table3[[#This Row],[DISCOUNT %]])</f>
        <v>1992.526691775329</v>
      </c>
      <c r="N4641" s="3">
        <f>DAY(Table3[[#This Row],[DATE]])</f>
        <v>14</v>
      </c>
      <c r="O4641" s="3" t="str">
        <f>TEXT(Table3[[#This Row],[DATE]],"mmm")</f>
        <v>Sep</v>
      </c>
      <c r="P4641" s="3">
        <f>YEAR(Table3[[#This Row],[DATE]])</f>
        <v>2033</v>
      </c>
    </row>
    <row r="4642" spans="1:16" x14ac:dyDescent="0.3">
      <c r="A4642" s="6">
        <v>48837</v>
      </c>
      <c r="B4642" s="7" t="s">
        <v>1497</v>
      </c>
      <c r="C4642" s="9">
        <f t="shared" ca="1" si="144"/>
        <v>11</v>
      </c>
      <c r="D4642" s="9" t="s">
        <v>2115</v>
      </c>
      <c r="E4642" s="9" t="s">
        <v>2118</v>
      </c>
      <c r="F4642" s="10">
        <f t="shared" ca="1" si="145"/>
        <v>3.8310940736757927E-2</v>
      </c>
      <c r="G4642" s="3" t="str">
        <f>VLOOKUP(Table3[[#This Row],[PRODUCT ID]],Table1[[PRODUCT]:[SELLING PRICE]],1,FALSE)</f>
        <v>Product445</v>
      </c>
      <c r="H4642" s="3" t="str">
        <f>VLOOKUP(Table3[[#This Row],[PRODUCT ID]],Table1[[PRODUCT]:[SELLING PRICE]],2,FALSE)</f>
        <v>Category3</v>
      </c>
      <c r="I4642" s="3" t="str">
        <f>VLOOKUP(Table3[[#This Row],[PRODUCT ID]],Table1[[PRODUCT]:[SELLING PRICE]],3,FALSE)</f>
        <v>Lt</v>
      </c>
      <c r="J4642" s="16">
        <f ca="1">VLOOKUP(Table3[[#This Row],[PRODUCT ID]],Table1[[PRODUCT]:[SELLING PRICE]],4,FALSE)</f>
        <v>148</v>
      </c>
      <c r="K4642" s="16">
        <f ca="1">VLOOKUP(Table3[[#This Row],[PRODUCT ID]],Table1[[PRODUCT]:[SELLING PRICE]],5,FALSE)</f>
        <v>171.1943694920765</v>
      </c>
      <c r="L4642" s="16">
        <f ca="1">J4642*Table3[[#This Row],[QUANTITY]]</f>
        <v>1628</v>
      </c>
      <c r="M4642" s="16">
        <f ca="1">K4642*Table3[[#This Row],[QUANTITY]]*(1-Table3[[#This Row],[DISCOUNT %]])</f>
        <v>1810.9932736279882</v>
      </c>
      <c r="N4642" s="3">
        <f>DAY(Table3[[#This Row],[DATE]])</f>
        <v>15</v>
      </c>
      <c r="O4642" s="3" t="str">
        <f>TEXT(Table3[[#This Row],[DATE]],"mmm")</f>
        <v>Sep</v>
      </c>
      <c r="P4642" s="3">
        <f>YEAR(Table3[[#This Row],[DATE]])</f>
        <v>2033</v>
      </c>
    </row>
    <row r="4643" spans="1:16" x14ac:dyDescent="0.3">
      <c r="A4643" s="6">
        <v>48838</v>
      </c>
      <c r="B4643" s="7" t="s">
        <v>1498</v>
      </c>
      <c r="C4643" s="9">
        <f t="shared" ca="1" si="144"/>
        <v>11</v>
      </c>
      <c r="D4643" s="9" t="s">
        <v>2116</v>
      </c>
      <c r="E4643" s="9" t="s">
        <v>2116</v>
      </c>
      <c r="F4643" s="10">
        <f t="shared" ca="1" si="145"/>
        <v>4.8385746016169531E-2</v>
      </c>
      <c r="G4643" s="3" t="str">
        <f>VLOOKUP(Table3[[#This Row],[PRODUCT ID]],Table1[[PRODUCT]:[SELLING PRICE]],1,FALSE)</f>
        <v>Product446</v>
      </c>
      <c r="H4643" s="3" t="str">
        <f>VLOOKUP(Table3[[#This Row],[PRODUCT ID]],Table1[[PRODUCT]:[SELLING PRICE]],2,FALSE)</f>
        <v>Category4</v>
      </c>
      <c r="I4643" s="3" t="str">
        <f>VLOOKUP(Table3[[#This Row],[PRODUCT ID]],Table1[[PRODUCT]:[SELLING PRICE]],3,FALSE)</f>
        <v>Ft</v>
      </c>
      <c r="J4643" s="16">
        <f ca="1">VLOOKUP(Table3[[#This Row],[PRODUCT ID]],Table1[[PRODUCT]:[SELLING PRICE]],4,FALSE)</f>
        <v>66</v>
      </c>
      <c r="K4643" s="16">
        <f ca="1">VLOOKUP(Table3[[#This Row],[PRODUCT ID]],Table1[[PRODUCT]:[SELLING PRICE]],5,FALSE)</f>
        <v>73.495873724864708</v>
      </c>
      <c r="L4643" s="16">
        <f ca="1">J4643*Table3[[#This Row],[QUANTITY]]</f>
        <v>726</v>
      </c>
      <c r="M4643" s="16">
        <f ca="1">K4643*Table3[[#This Row],[QUANTITY]]*(1-Table3[[#This Row],[DISCOUNT %]])</f>
        <v>769.33693150134627</v>
      </c>
      <c r="N4643" s="3">
        <f>DAY(Table3[[#This Row],[DATE]])</f>
        <v>16</v>
      </c>
      <c r="O4643" s="3" t="str">
        <f>TEXT(Table3[[#This Row],[DATE]],"mmm")</f>
        <v>Sep</v>
      </c>
      <c r="P4643" s="3">
        <f>YEAR(Table3[[#This Row],[DATE]])</f>
        <v>2033</v>
      </c>
    </row>
    <row r="4644" spans="1:16" x14ac:dyDescent="0.3">
      <c r="A4644" s="6">
        <v>48839</v>
      </c>
      <c r="B4644" s="7" t="s">
        <v>1499</v>
      </c>
      <c r="C4644" s="9">
        <f t="shared" ca="1" si="144"/>
        <v>10</v>
      </c>
      <c r="D4644" s="9" t="s">
        <v>2117</v>
      </c>
      <c r="E4644" s="9" t="s">
        <v>2116</v>
      </c>
      <c r="F4644" s="10">
        <f t="shared" ca="1" si="145"/>
        <v>9.0793360878947127E-2</v>
      </c>
      <c r="G4644" s="3" t="str">
        <f>VLOOKUP(Table3[[#This Row],[PRODUCT ID]],Table1[[PRODUCT]:[SELLING PRICE]],1,FALSE)</f>
        <v>Product447</v>
      </c>
      <c r="H4644" s="3" t="str">
        <f>VLOOKUP(Table3[[#This Row],[PRODUCT ID]],Table1[[PRODUCT]:[SELLING PRICE]],2,FALSE)</f>
        <v>Category5</v>
      </c>
      <c r="I4644" s="3" t="str">
        <f>VLOOKUP(Table3[[#This Row],[PRODUCT ID]],Table1[[PRODUCT]:[SELLING PRICE]],3,FALSE)</f>
        <v>Kg</v>
      </c>
      <c r="J4644" s="16">
        <f ca="1">VLOOKUP(Table3[[#This Row],[PRODUCT ID]],Table1[[PRODUCT]:[SELLING PRICE]],4,FALSE)</f>
        <v>217</v>
      </c>
      <c r="K4644" s="16">
        <f ca="1">VLOOKUP(Table3[[#This Row],[PRODUCT ID]],Table1[[PRODUCT]:[SELLING PRICE]],5,FALSE)</f>
        <v>271.24480292043745</v>
      </c>
      <c r="L4644" s="16">
        <f ca="1">J4644*Table3[[#This Row],[QUANTITY]]</f>
        <v>2170</v>
      </c>
      <c r="M4644" s="16">
        <f ca="1">K4644*Table3[[#This Row],[QUANTITY]]*(1-Table3[[#This Row],[DISCOUNT %]])</f>
        <v>2466.1757564234331</v>
      </c>
      <c r="N4644" s="3">
        <f>DAY(Table3[[#This Row],[DATE]])</f>
        <v>17</v>
      </c>
      <c r="O4644" s="3" t="str">
        <f>TEXT(Table3[[#This Row],[DATE]],"mmm")</f>
        <v>Sep</v>
      </c>
      <c r="P4644" s="3">
        <f>YEAR(Table3[[#This Row],[DATE]])</f>
        <v>2033</v>
      </c>
    </row>
    <row r="4645" spans="1:16" x14ac:dyDescent="0.3">
      <c r="A4645" s="6">
        <v>48840</v>
      </c>
      <c r="B4645" s="7" t="s">
        <v>1500</v>
      </c>
      <c r="C4645" s="9">
        <f t="shared" ca="1" si="144"/>
        <v>13</v>
      </c>
      <c r="D4645" s="9" t="s">
        <v>2115</v>
      </c>
      <c r="E4645" s="9" t="s">
        <v>2116</v>
      </c>
      <c r="F4645" s="10">
        <f t="shared" ca="1" si="145"/>
        <v>3.7062729517400974E-3</v>
      </c>
      <c r="G4645" s="3" t="str">
        <f>VLOOKUP(Table3[[#This Row],[PRODUCT ID]],Table1[[PRODUCT]:[SELLING PRICE]],1,FALSE)</f>
        <v>Product448</v>
      </c>
      <c r="H4645" s="3" t="str">
        <f>VLOOKUP(Table3[[#This Row],[PRODUCT ID]],Table1[[PRODUCT]:[SELLING PRICE]],2,FALSE)</f>
        <v>Category1</v>
      </c>
      <c r="I4645" s="3" t="str">
        <f>VLOOKUP(Table3[[#This Row],[PRODUCT ID]],Table1[[PRODUCT]:[SELLING PRICE]],3,FALSE)</f>
        <v>No</v>
      </c>
      <c r="J4645" s="16">
        <f ca="1">VLOOKUP(Table3[[#This Row],[PRODUCT ID]],Table1[[PRODUCT]:[SELLING PRICE]],4,FALSE)</f>
        <v>37</v>
      </c>
      <c r="K4645" s="16">
        <f ca="1">VLOOKUP(Table3[[#This Row],[PRODUCT ID]],Table1[[PRODUCT]:[SELLING PRICE]],5,FALSE)</f>
        <v>161.07993720505132</v>
      </c>
      <c r="L4645" s="16">
        <f ca="1">J4645*Table3[[#This Row],[QUANTITY]]</f>
        <v>481</v>
      </c>
      <c r="M4645" s="16">
        <f ca="1">K4645*Table3[[#This Row],[QUANTITY]]*(1-Table3[[#This Row],[DISCOUNT %]])</f>
        <v>2086.2781028793634</v>
      </c>
      <c r="N4645" s="3">
        <f>DAY(Table3[[#This Row],[DATE]])</f>
        <v>18</v>
      </c>
      <c r="O4645" s="3" t="str">
        <f>TEXT(Table3[[#This Row],[DATE]],"mmm")</f>
        <v>Sep</v>
      </c>
      <c r="P4645" s="3">
        <f>YEAR(Table3[[#This Row],[DATE]])</f>
        <v>2033</v>
      </c>
    </row>
    <row r="4646" spans="1:16" x14ac:dyDescent="0.3">
      <c r="A4646" s="6">
        <v>48841</v>
      </c>
      <c r="B4646" s="7" t="s">
        <v>1501</v>
      </c>
      <c r="C4646" s="9">
        <f t="shared" ca="1" si="144"/>
        <v>15</v>
      </c>
      <c r="D4646" s="9" t="s">
        <v>2115</v>
      </c>
      <c r="E4646" s="9" t="s">
        <v>2116</v>
      </c>
      <c r="F4646" s="10">
        <f t="shared" ca="1" si="145"/>
        <v>4.0278433732465563E-2</v>
      </c>
      <c r="G4646" s="3" t="str">
        <f>VLOOKUP(Table3[[#This Row],[PRODUCT ID]],Table1[[PRODUCT]:[SELLING PRICE]],1,FALSE)</f>
        <v>Product449</v>
      </c>
      <c r="H4646" s="3" t="str">
        <f>VLOOKUP(Table3[[#This Row],[PRODUCT ID]],Table1[[PRODUCT]:[SELLING PRICE]],2,FALSE)</f>
        <v>Category2</v>
      </c>
      <c r="I4646" s="3" t="str">
        <f>VLOOKUP(Table3[[#This Row],[PRODUCT ID]],Table1[[PRODUCT]:[SELLING PRICE]],3,FALSE)</f>
        <v>No</v>
      </c>
      <c r="J4646" s="16">
        <f ca="1">VLOOKUP(Table3[[#This Row],[PRODUCT ID]],Table1[[PRODUCT]:[SELLING PRICE]],4,FALSE)</f>
        <v>54</v>
      </c>
      <c r="K4646" s="16">
        <f ca="1">VLOOKUP(Table3[[#This Row],[PRODUCT ID]],Table1[[PRODUCT]:[SELLING PRICE]],5,FALSE)</f>
        <v>207.74626387774205</v>
      </c>
      <c r="L4646" s="16">
        <f ca="1">J4646*Table3[[#This Row],[QUANTITY]]</f>
        <v>810</v>
      </c>
      <c r="M4646" s="16">
        <f ca="1">K4646*Table3[[#This Row],[QUANTITY]]*(1-Table3[[#This Row],[DISCOUNT %]])</f>
        <v>2990.678546324627</v>
      </c>
      <c r="N4646" s="3">
        <f>DAY(Table3[[#This Row],[DATE]])</f>
        <v>19</v>
      </c>
      <c r="O4646" s="3" t="str">
        <f>TEXT(Table3[[#This Row],[DATE]],"mmm")</f>
        <v>Sep</v>
      </c>
      <c r="P4646" s="3">
        <f>YEAR(Table3[[#This Row],[DATE]])</f>
        <v>2033</v>
      </c>
    </row>
    <row r="4647" spans="1:16" x14ac:dyDescent="0.3">
      <c r="A4647" s="6">
        <v>48842</v>
      </c>
      <c r="B4647" s="7" t="s">
        <v>1502</v>
      </c>
      <c r="C4647" s="9">
        <f t="shared" ca="1" si="144"/>
        <v>1</v>
      </c>
      <c r="D4647" s="9" t="s">
        <v>2115</v>
      </c>
      <c r="E4647" s="9" t="s">
        <v>2116</v>
      </c>
      <c r="F4647" s="10">
        <f t="shared" ca="1" si="145"/>
        <v>7.2289669002721421E-2</v>
      </c>
      <c r="G4647" s="3" t="str">
        <f>VLOOKUP(Table3[[#This Row],[PRODUCT ID]],Table1[[PRODUCT]:[SELLING PRICE]],1,FALSE)</f>
        <v>Product450</v>
      </c>
      <c r="H4647" s="3" t="str">
        <f>VLOOKUP(Table3[[#This Row],[PRODUCT ID]],Table1[[PRODUCT]:[SELLING PRICE]],2,FALSE)</f>
        <v>Category3</v>
      </c>
      <c r="I4647" s="3" t="str">
        <f>VLOOKUP(Table3[[#This Row],[PRODUCT ID]],Table1[[PRODUCT]:[SELLING PRICE]],3,FALSE)</f>
        <v>Ft</v>
      </c>
      <c r="J4647" s="16">
        <f ca="1">VLOOKUP(Table3[[#This Row],[PRODUCT ID]],Table1[[PRODUCT]:[SELLING PRICE]],4,FALSE)</f>
        <v>153</v>
      </c>
      <c r="K4647" s="16">
        <f ca="1">VLOOKUP(Table3[[#This Row],[PRODUCT ID]],Table1[[PRODUCT]:[SELLING PRICE]],5,FALSE)</f>
        <v>172.86633488663912</v>
      </c>
      <c r="L4647" s="16">
        <f ca="1">J4647*Table3[[#This Row],[QUANTITY]]</f>
        <v>153</v>
      </c>
      <c r="M4647" s="16">
        <f ca="1">K4647*Table3[[#This Row],[QUANTITY]]*(1-Table3[[#This Row],[DISCOUNT %]])</f>
        <v>160.36988475597039</v>
      </c>
      <c r="N4647" s="3">
        <f>DAY(Table3[[#This Row],[DATE]])</f>
        <v>20</v>
      </c>
      <c r="O4647" s="3" t="str">
        <f>TEXT(Table3[[#This Row],[DATE]],"mmm")</f>
        <v>Sep</v>
      </c>
      <c r="P4647" s="3">
        <f>YEAR(Table3[[#This Row],[DATE]])</f>
        <v>2033</v>
      </c>
    </row>
    <row r="4648" spans="1:16" x14ac:dyDescent="0.3">
      <c r="A4648" s="6">
        <v>48843</v>
      </c>
      <c r="B4648" s="7" t="s">
        <v>1503</v>
      </c>
      <c r="C4648" s="9">
        <f t="shared" ca="1" si="144"/>
        <v>8</v>
      </c>
      <c r="D4648" s="9" t="s">
        <v>2116</v>
      </c>
      <c r="E4648" s="9" t="s">
        <v>2118</v>
      </c>
      <c r="F4648" s="10">
        <f t="shared" ca="1" si="145"/>
        <v>6.9131990401645263E-2</v>
      </c>
      <c r="G4648" s="3" t="str">
        <f>VLOOKUP(Table3[[#This Row],[PRODUCT ID]],Table1[[PRODUCT]:[SELLING PRICE]],1,FALSE)</f>
        <v>Product451</v>
      </c>
      <c r="H4648" s="3" t="str">
        <f>VLOOKUP(Table3[[#This Row],[PRODUCT ID]],Table1[[PRODUCT]:[SELLING PRICE]],2,FALSE)</f>
        <v>Category4</v>
      </c>
      <c r="I4648" s="3" t="str">
        <f>VLOOKUP(Table3[[#This Row],[PRODUCT ID]],Table1[[PRODUCT]:[SELLING PRICE]],3,FALSE)</f>
        <v>No</v>
      </c>
      <c r="J4648" s="16">
        <f ca="1">VLOOKUP(Table3[[#This Row],[PRODUCT ID]],Table1[[PRODUCT]:[SELLING PRICE]],4,FALSE)</f>
        <v>183</v>
      </c>
      <c r="K4648" s="16">
        <f ca="1">VLOOKUP(Table3[[#This Row],[PRODUCT ID]],Table1[[PRODUCT]:[SELLING PRICE]],5,FALSE)</f>
        <v>243.08713282427101</v>
      </c>
      <c r="L4648" s="16">
        <f ca="1">J4648*Table3[[#This Row],[QUANTITY]]</f>
        <v>1464</v>
      </c>
      <c r="M4648" s="16">
        <f ca="1">K4648*Table3[[#This Row],[QUANTITY]]*(1-Table3[[#This Row],[DISCOUNT %]])</f>
        <v>1810.2562839288003</v>
      </c>
      <c r="N4648" s="3">
        <f>DAY(Table3[[#This Row],[DATE]])</f>
        <v>21</v>
      </c>
      <c r="O4648" s="3" t="str">
        <f>TEXT(Table3[[#This Row],[DATE]],"mmm")</f>
        <v>Sep</v>
      </c>
      <c r="P4648" s="3">
        <f>YEAR(Table3[[#This Row],[DATE]])</f>
        <v>2033</v>
      </c>
    </row>
    <row r="4649" spans="1:16" x14ac:dyDescent="0.3">
      <c r="A4649" s="6">
        <v>48844</v>
      </c>
      <c r="B4649" s="7" t="s">
        <v>1504</v>
      </c>
      <c r="C4649" s="9">
        <f t="shared" ca="1" si="144"/>
        <v>11</v>
      </c>
      <c r="D4649" s="9" t="s">
        <v>2116</v>
      </c>
      <c r="E4649" s="9" t="s">
        <v>2118</v>
      </c>
      <c r="F4649" s="10">
        <f t="shared" ca="1" si="145"/>
        <v>5.9237890274768369E-2</v>
      </c>
      <c r="G4649" s="3" t="str">
        <f>VLOOKUP(Table3[[#This Row],[PRODUCT ID]],Table1[[PRODUCT]:[SELLING PRICE]],1,FALSE)</f>
        <v>Product452</v>
      </c>
      <c r="H4649" s="3" t="str">
        <f>VLOOKUP(Table3[[#This Row],[PRODUCT ID]],Table1[[PRODUCT]:[SELLING PRICE]],2,FALSE)</f>
        <v>Category5</v>
      </c>
      <c r="I4649" s="3" t="str">
        <f>VLOOKUP(Table3[[#This Row],[PRODUCT ID]],Table1[[PRODUCT]:[SELLING PRICE]],3,FALSE)</f>
        <v>Kg</v>
      </c>
      <c r="J4649" s="16">
        <f ca="1">VLOOKUP(Table3[[#This Row],[PRODUCT ID]],Table1[[PRODUCT]:[SELLING PRICE]],4,FALSE)</f>
        <v>50</v>
      </c>
      <c r="K4649" s="16">
        <f ca="1">VLOOKUP(Table3[[#This Row],[PRODUCT ID]],Table1[[PRODUCT]:[SELLING PRICE]],5,FALSE)</f>
        <v>268.33137701532064</v>
      </c>
      <c r="L4649" s="16">
        <f ca="1">J4649*Table3[[#This Row],[QUANTITY]]</f>
        <v>550</v>
      </c>
      <c r="M4649" s="16">
        <f ca="1">K4649*Table3[[#This Row],[QUANTITY]]*(1-Table3[[#This Row],[DISCOUNT %]])</f>
        <v>2776.795915810505</v>
      </c>
      <c r="N4649" s="3">
        <f>DAY(Table3[[#This Row],[DATE]])</f>
        <v>22</v>
      </c>
      <c r="O4649" s="3" t="str">
        <f>TEXT(Table3[[#This Row],[DATE]],"mmm")</f>
        <v>Sep</v>
      </c>
      <c r="P4649" s="3">
        <f>YEAR(Table3[[#This Row],[DATE]])</f>
        <v>2033</v>
      </c>
    </row>
    <row r="4650" spans="1:16" x14ac:dyDescent="0.3">
      <c r="A4650" s="6">
        <v>48845</v>
      </c>
      <c r="B4650" s="7" t="s">
        <v>1505</v>
      </c>
      <c r="C4650" s="9">
        <f t="shared" ca="1" si="144"/>
        <v>5</v>
      </c>
      <c r="D4650" s="9" t="s">
        <v>2116</v>
      </c>
      <c r="E4650" s="9" t="s">
        <v>2116</v>
      </c>
      <c r="F4650" s="10">
        <f t="shared" ca="1" si="145"/>
        <v>2.8734357979729532E-2</v>
      </c>
      <c r="G4650" s="3" t="str">
        <f>VLOOKUP(Table3[[#This Row],[PRODUCT ID]],Table1[[PRODUCT]:[SELLING PRICE]],1,FALSE)</f>
        <v>Product453</v>
      </c>
      <c r="H4650" s="3" t="str">
        <f>VLOOKUP(Table3[[#This Row],[PRODUCT ID]],Table1[[PRODUCT]:[SELLING PRICE]],2,FALSE)</f>
        <v>Category1</v>
      </c>
      <c r="I4650" s="3" t="str">
        <f>VLOOKUP(Table3[[#This Row],[PRODUCT ID]],Table1[[PRODUCT]:[SELLING PRICE]],3,FALSE)</f>
        <v>Kg</v>
      </c>
      <c r="J4650" s="16">
        <f ca="1">VLOOKUP(Table3[[#This Row],[PRODUCT ID]],Table1[[PRODUCT]:[SELLING PRICE]],4,FALSE)</f>
        <v>183</v>
      </c>
      <c r="K4650" s="16">
        <f ca="1">VLOOKUP(Table3[[#This Row],[PRODUCT ID]],Table1[[PRODUCT]:[SELLING PRICE]],5,FALSE)</f>
        <v>196.04404463784016</v>
      </c>
      <c r="L4650" s="16">
        <f ca="1">J4650*Table3[[#This Row],[QUANTITY]]</f>
        <v>915</v>
      </c>
      <c r="M4650" s="16">
        <f ca="1">K4650*Table3[[#This Row],[QUANTITY]]*(1-Table3[[#This Row],[DISCOUNT %]])</f>
        <v>952.05422439711197</v>
      </c>
      <c r="N4650" s="3">
        <f>DAY(Table3[[#This Row],[DATE]])</f>
        <v>23</v>
      </c>
      <c r="O4650" s="3" t="str">
        <f>TEXT(Table3[[#This Row],[DATE]],"mmm")</f>
        <v>Sep</v>
      </c>
      <c r="P4650" s="3">
        <f>YEAR(Table3[[#This Row],[DATE]])</f>
        <v>2033</v>
      </c>
    </row>
    <row r="4651" spans="1:16" x14ac:dyDescent="0.3">
      <c r="A4651" s="6">
        <v>48846</v>
      </c>
      <c r="B4651" s="7" t="s">
        <v>1506</v>
      </c>
      <c r="C4651" s="9">
        <f t="shared" ca="1" si="144"/>
        <v>5</v>
      </c>
      <c r="D4651" s="9" t="s">
        <v>2115</v>
      </c>
      <c r="E4651" s="9" t="s">
        <v>2116</v>
      </c>
      <c r="F4651" s="10">
        <f t="shared" ca="1" si="145"/>
        <v>1.7087571149870074E-2</v>
      </c>
      <c r="G4651" s="3" t="str">
        <f>VLOOKUP(Table3[[#This Row],[PRODUCT ID]],Table1[[PRODUCT]:[SELLING PRICE]],1,FALSE)</f>
        <v>Product454</v>
      </c>
      <c r="H4651" s="3" t="str">
        <f>VLOOKUP(Table3[[#This Row],[PRODUCT ID]],Table1[[PRODUCT]:[SELLING PRICE]],2,FALSE)</f>
        <v>Category2</v>
      </c>
      <c r="I4651" s="3" t="str">
        <f>VLOOKUP(Table3[[#This Row],[PRODUCT ID]],Table1[[PRODUCT]:[SELLING PRICE]],3,FALSE)</f>
        <v>Lt</v>
      </c>
      <c r="J4651" s="16">
        <f ca="1">VLOOKUP(Table3[[#This Row],[PRODUCT ID]],Table1[[PRODUCT]:[SELLING PRICE]],4,FALSE)</f>
        <v>65</v>
      </c>
      <c r="K4651" s="16">
        <f ca="1">VLOOKUP(Table3[[#This Row],[PRODUCT ID]],Table1[[PRODUCT]:[SELLING PRICE]],5,FALSE)</f>
        <v>130.24392975321103</v>
      </c>
      <c r="L4651" s="16">
        <f ca="1">J4651*Table3[[#This Row],[QUANTITY]]</f>
        <v>325</v>
      </c>
      <c r="M4651" s="16">
        <f ca="1">K4651*Table3[[#This Row],[QUANTITY]]*(1-Table3[[#This Row],[DISCOUNT %]])</f>
        <v>640.09188668357183</v>
      </c>
      <c r="N4651" s="3">
        <f>DAY(Table3[[#This Row],[DATE]])</f>
        <v>24</v>
      </c>
      <c r="O4651" s="3" t="str">
        <f>TEXT(Table3[[#This Row],[DATE]],"mmm")</f>
        <v>Sep</v>
      </c>
      <c r="P4651" s="3">
        <f>YEAR(Table3[[#This Row],[DATE]])</f>
        <v>2033</v>
      </c>
    </row>
    <row r="4652" spans="1:16" x14ac:dyDescent="0.3">
      <c r="A4652" s="6">
        <v>48847</v>
      </c>
      <c r="B4652" s="7" t="s">
        <v>1507</v>
      </c>
      <c r="C4652" s="9">
        <f t="shared" ca="1" si="144"/>
        <v>10</v>
      </c>
      <c r="D4652" s="9" t="s">
        <v>2117</v>
      </c>
      <c r="E4652" s="9" t="s">
        <v>2116</v>
      </c>
      <c r="F4652" s="10">
        <f t="shared" ca="1" si="145"/>
        <v>7.3097864244659125E-2</v>
      </c>
      <c r="G4652" s="3" t="str">
        <f>VLOOKUP(Table3[[#This Row],[PRODUCT ID]],Table1[[PRODUCT]:[SELLING PRICE]],1,FALSE)</f>
        <v>Product455</v>
      </c>
      <c r="H4652" s="3" t="str">
        <f>VLOOKUP(Table3[[#This Row],[PRODUCT ID]],Table1[[PRODUCT]:[SELLING PRICE]],2,FALSE)</f>
        <v>Category3</v>
      </c>
      <c r="I4652" s="3" t="str">
        <f>VLOOKUP(Table3[[#This Row],[PRODUCT ID]],Table1[[PRODUCT]:[SELLING PRICE]],3,FALSE)</f>
        <v>Kg</v>
      </c>
      <c r="J4652" s="16">
        <f ca="1">VLOOKUP(Table3[[#This Row],[PRODUCT ID]],Table1[[PRODUCT]:[SELLING PRICE]],4,FALSE)</f>
        <v>138</v>
      </c>
      <c r="K4652" s="16">
        <f ca="1">VLOOKUP(Table3[[#This Row],[PRODUCT ID]],Table1[[PRODUCT]:[SELLING PRICE]],5,FALSE)</f>
        <v>168.4508448610674</v>
      </c>
      <c r="L4652" s="16">
        <f ca="1">J4652*Table3[[#This Row],[QUANTITY]]</f>
        <v>1380</v>
      </c>
      <c r="M4652" s="16">
        <f ca="1">K4652*Table3[[#This Row],[QUANTITY]]*(1-Table3[[#This Row],[DISCOUNT %]])</f>
        <v>1561.3744787151495</v>
      </c>
      <c r="N4652" s="3">
        <f>DAY(Table3[[#This Row],[DATE]])</f>
        <v>25</v>
      </c>
      <c r="O4652" s="3" t="str">
        <f>TEXT(Table3[[#This Row],[DATE]],"mmm")</f>
        <v>Sep</v>
      </c>
      <c r="P4652" s="3">
        <f>YEAR(Table3[[#This Row],[DATE]])</f>
        <v>2033</v>
      </c>
    </row>
    <row r="4653" spans="1:16" x14ac:dyDescent="0.3">
      <c r="A4653" s="6">
        <v>48848</v>
      </c>
      <c r="B4653" s="7" t="s">
        <v>1508</v>
      </c>
      <c r="C4653" s="9">
        <f t="shared" ca="1" si="144"/>
        <v>1</v>
      </c>
      <c r="D4653" s="9" t="s">
        <v>2117</v>
      </c>
      <c r="E4653" s="9" t="s">
        <v>2116</v>
      </c>
      <c r="F4653" s="10">
        <f t="shared" ca="1" si="145"/>
        <v>4.12758047974233E-2</v>
      </c>
      <c r="G4653" s="3" t="str">
        <f>VLOOKUP(Table3[[#This Row],[PRODUCT ID]],Table1[[PRODUCT]:[SELLING PRICE]],1,FALSE)</f>
        <v>Product456</v>
      </c>
      <c r="H4653" s="3" t="str">
        <f>VLOOKUP(Table3[[#This Row],[PRODUCT ID]],Table1[[PRODUCT]:[SELLING PRICE]],2,FALSE)</f>
        <v>Category4</v>
      </c>
      <c r="I4653" s="3" t="str">
        <f>VLOOKUP(Table3[[#This Row],[PRODUCT ID]],Table1[[PRODUCT]:[SELLING PRICE]],3,FALSE)</f>
        <v>Lt</v>
      </c>
      <c r="J4653" s="16">
        <f ca="1">VLOOKUP(Table3[[#This Row],[PRODUCT ID]],Table1[[PRODUCT]:[SELLING PRICE]],4,FALSE)</f>
        <v>40</v>
      </c>
      <c r="K4653" s="16">
        <f ca="1">VLOOKUP(Table3[[#This Row],[PRODUCT ID]],Table1[[PRODUCT]:[SELLING PRICE]],5,FALSE)</f>
        <v>70.338499598051584</v>
      </c>
      <c r="L4653" s="16">
        <f ca="1">J4653*Table3[[#This Row],[QUANTITY]]</f>
        <v>40</v>
      </c>
      <c r="M4653" s="16">
        <f ca="1">K4653*Table3[[#This Row],[QUANTITY]]*(1-Table3[[#This Row],[DISCOUNT %]])</f>
        <v>67.435221418898763</v>
      </c>
      <c r="N4653" s="3">
        <f>DAY(Table3[[#This Row],[DATE]])</f>
        <v>26</v>
      </c>
      <c r="O4653" s="3" t="str">
        <f>TEXT(Table3[[#This Row],[DATE]],"mmm")</f>
        <v>Sep</v>
      </c>
      <c r="P4653" s="3">
        <f>YEAR(Table3[[#This Row],[DATE]])</f>
        <v>2033</v>
      </c>
    </row>
    <row r="4654" spans="1:16" x14ac:dyDescent="0.3">
      <c r="A4654" s="6">
        <v>48849</v>
      </c>
      <c r="B4654" s="7" t="s">
        <v>1509</v>
      </c>
      <c r="C4654" s="9">
        <f t="shared" ca="1" si="144"/>
        <v>14</v>
      </c>
      <c r="D4654" s="9" t="s">
        <v>2116</v>
      </c>
      <c r="E4654" s="9" t="s">
        <v>2118</v>
      </c>
      <c r="F4654" s="10">
        <f t="shared" ca="1" si="145"/>
        <v>6.3596751018054662E-2</v>
      </c>
      <c r="G4654" s="3" t="str">
        <f>VLOOKUP(Table3[[#This Row],[PRODUCT ID]],Table1[[PRODUCT]:[SELLING PRICE]],1,FALSE)</f>
        <v>Product457</v>
      </c>
      <c r="H4654" s="3" t="str">
        <f>VLOOKUP(Table3[[#This Row],[PRODUCT ID]],Table1[[PRODUCT]:[SELLING PRICE]],2,FALSE)</f>
        <v>Category1</v>
      </c>
      <c r="I4654" s="3" t="str">
        <f>VLOOKUP(Table3[[#This Row],[PRODUCT ID]],Table1[[PRODUCT]:[SELLING PRICE]],3,FALSE)</f>
        <v>Ft</v>
      </c>
      <c r="J4654" s="16">
        <f ca="1">VLOOKUP(Table3[[#This Row],[PRODUCT ID]],Table1[[PRODUCT]:[SELLING PRICE]],4,FALSE)</f>
        <v>92</v>
      </c>
      <c r="K4654" s="16">
        <f ca="1">VLOOKUP(Table3[[#This Row],[PRODUCT ID]],Table1[[PRODUCT]:[SELLING PRICE]],5,FALSE)</f>
        <v>244.46122587165627</v>
      </c>
      <c r="L4654" s="16">
        <f ca="1">J4654*Table3[[#This Row],[QUANTITY]]</f>
        <v>1288</v>
      </c>
      <c r="M4654" s="16">
        <f ca="1">K4654*Table3[[#This Row],[QUANTITY]]*(1-Table3[[#This Row],[DISCOUNT %]])</f>
        <v>3204.8000061885937</v>
      </c>
      <c r="N4654" s="3">
        <f>DAY(Table3[[#This Row],[DATE]])</f>
        <v>27</v>
      </c>
      <c r="O4654" s="3" t="str">
        <f>TEXT(Table3[[#This Row],[DATE]],"mmm")</f>
        <v>Sep</v>
      </c>
      <c r="P4654" s="3">
        <f>YEAR(Table3[[#This Row],[DATE]])</f>
        <v>2033</v>
      </c>
    </row>
    <row r="4655" spans="1:16" x14ac:dyDescent="0.3">
      <c r="A4655" s="6">
        <v>48850</v>
      </c>
      <c r="B4655" s="7" t="s">
        <v>1510</v>
      </c>
      <c r="C4655" s="9">
        <f t="shared" ca="1" si="144"/>
        <v>14</v>
      </c>
      <c r="D4655" s="9" t="s">
        <v>2116</v>
      </c>
      <c r="E4655" s="9" t="s">
        <v>2116</v>
      </c>
      <c r="F4655" s="10">
        <f t="shared" ca="1" si="145"/>
        <v>1.4394987290340812E-2</v>
      </c>
      <c r="G4655" s="3" t="str">
        <f>VLOOKUP(Table3[[#This Row],[PRODUCT ID]],Table1[[PRODUCT]:[SELLING PRICE]],1,FALSE)</f>
        <v>Product458</v>
      </c>
      <c r="H4655" s="3" t="str">
        <f>VLOOKUP(Table3[[#This Row],[PRODUCT ID]],Table1[[PRODUCT]:[SELLING PRICE]],2,FALSE)</f>
        <v>Category2</v>
      </c>
      <c r="I4655" s="3" t="str">
        <f>VLOOKUP(Table3[[#This Row],[PRODUCT ID]],Table1[[PRODUCT]:[SELLING PRICE]],3,FALSE)</f>
        <v>Kg</v>
      </c>
      <c r="J4655" s="16">
        <f ca="1">VLOOKUP(Table3[[#This Row],[PRODUCT ID]],Table1[[PRODUCT]:[SELLING PRICE]],4,FALSE)</f>
        <v>88</v>
      </c>
      <c r="K4655" s="16">
        <f ca="1">VLOOKUP(Table3[[#This Row],[PRODUCT ID]],Table1[[PRODUCT]:[SELLING PRICE]],5,FALSE)</f>
        <v>113.28445781165411</v>
      </c>
      <c r="L4655" s="16">
        <f ca="1">J4655*Table3[[#This Row],[QUANTITY]]</f>
        <v>1232</v>
      </c>
      <c r="M4655" s="16">
        <f ca="1">K4655*Table3[[#This Row],[QUANTITY]]*(1-Table3[[#This Row],[DISCOUNT %]])</f>
        <v>1563.1522127376709</v>
      </c>
      <c r="N4655" s="3">
        <f>DAY(Table3[[#This Row],[DATE]])</f>
        <v>28</v>
      </c>
      <c r="O4655" s="3" t="str">
        <f>TEXT(Table3[[#This Row],[DATE]],"mmm")</f>
        <v>Sep</v>
      </c>
      <c r="P4655" s="3">
        <f>YEAR(Table3[[#This Row],[DATE]])</f>
        <v>2033</v>
      </c>
    </row>
    <row r="4656" spans="1:16" x14ac:dyDescent="0.3">
      <c r="A4656" s="6">
        <v>48851</v>
      </c>
      <c r="B4656" s="7" t="s">
        <v>1511</v>
      </c>
      <c r="C4656" s="9">
        <f t="shared" ca="1" si="144"/>
        <v>1</v>
      </c>
      <c r="D4656" s="9" t="s">
        <v>2116</v>
      </c>
      <c r="E4656" s="9" t="s">
        <v>2116</v>
      </c>
      <c r="F4656" s="10">
        <f t="shared" ca="1" si="145"/>
        <v>4.731336662748168E-2</v>
      </c>
      <c r="G4656" s="3" t="str">
        <f>VLOOKUP(Table3[[#This Row],[PRODUCT ID]],Table1[[PRODUCT]:[SELLING PRICE]],1,FALSE)</f>
        <v>Product459</v>
      </c>
      <c r="H4656" s="3" t="str">
        <f>VLOOKUP(Table3[[#This Row],[PRODUCT ID]],Table1[[PRODUCT]:[SELLING PRICE]],2,FALSE)</f>
        <v>Category3</v>
      </c>
      <c r="I4656" s="3" t="str">
        <f>VLOOKUP(Table3[[#This Row],[PRODUCT ID]],Table1[[PRODUCT]:[SELLING PRICE]],3,FALSE)</f>
        <v>No</v>
      </c>
      <c r="J4656" s="16">
        <f ca="1">VLOOKUP(Table3[[#This Row],[PRODUCT ID]],Table1[[PRODUCT]:[SELLING PRICE]],4,FALSE)</f>
        <v>7</v>
      </c>
      <c r="K4656" s="16">
        <f ca="1">VLOOKUP(Table3[[#This Row],[PRODUCT ID]],Table1[[PRODUCT]:[SELLING PRICE]],5,FALSE)</f>
        <v>74.245262660578376</v>
      </c>
      <c r="L4656" s="16">
        <f ca="1">J4656*Table3[[#This Row],[QUANTITY]]</f>
        <v>7</v>
      </c>
      <c r="M4656" s="16">
        <f ca="1">K4656*Table3[[#This Row],[QUANTITY]]*(1-Table3[[#This Row],[DISCOUNT %]])</f>
        <v>70.732469327964765</v>
      </c>
      <c r="N4656" s="3">
        <f>DAY(Table3[[#This Row],[DATE]])</f>
        <v>29</v>
      </c>
      <c r="O4656" s="3" t="str">
        <f>TEXT(Table3[[#This Row],[DATE]],"mmm")</f>
        <v>Sep</v>
      </c>
      <c r="P4656" s="3">
        <f>YEAR(Table3[[#This Row],[DATE]])</f>
        <v>2033</v>
      </c>
    </row>
    <row r="4657" spans="1:16" x14ac:dyDescent="0.3">
      <c r="A4657" s="6">
        <v>48852</v>
      </c>
      <c r="B4657" s="7" t="s">
        <v>1512</v>
      </c>
      <c r="C4657" s="9">
        <f t="shared" ca="1" si="144"/>
        <v>15</v>
      </c>
      <c r="D4657" s="9" t="s">
        <v>2116</v>
      </c>
      <c r="E4657" s="9" t="s">
        <v>2116</v>
      </c>
      <c r="F4657" s="10">
        <f t="shared" ca="1" si="145"/>
        <v>5.1474357264634611E-2</v>
      </c>
      <c r="G4657" s="3" t="str">
        <f>VLOOKUP(Table3[[#This Row],[PRODUCT ID]],Table1[[PRODUCT]:[SELLING PRICE]],1,FALSE)</f>
        <v>Product460</v>
      </c>
      <c r="H4657" s="3" t="str">
        <f>VLOOKUP(Table3[[#This Row],[PRODUCT ID]],Table1[[PRODUCT]:[SELLING PRICE]],2,FALSE)</f>
        <v>Category4</v>
      </c>
      <c r="I4657" s="3" t="str">
        <f>VLOOKUP(Table3[[#This Row],[PRODUCT ID]],Table1[[PRODUCT]:[SELLING PRICE]],3,FALSE)</f>
        <v>No</v>
      </c>
      <c r="J4657" s="16">
        <f ca="1">VLOOKUP(Table3[[#This Row],[PRODUCT ID]],Table1[[PRODUCT]:[SELLING PRICE]],4,FALSE)</f>
        <v>22</v>
      </c>
      <c r="K4657" s="16">
        <f ca="1">VLOOKUP(Table3[[#This Row],[PRODUCT ID]],Table1[[PRODUCT]:[SELLING PRICE]],5,FALSE)</f>
        <v>250.47667049876645</v>
      </c>
      <c r="L4657" s="16">
        <f ca="1">J4657*Table3[[#This Row],[QUANTITY]]</f>
        <v>330</v>
      </c>
      <c r="M4657" s="16">
        <f ca="1">K4657*Table3[[#This Row],[QUANTITY]]*(1-Table3[[#This Row],[DISCOUNT %]])</f>
        <v>3563.7531731258518</v>
      </c>
      <c r="N4657" s="3">
        <f>DAY(Table3[[#This Row],[DATE]])</f>
        <v>30</v>
      </c>
      <c r="O4657" s="3" t="str">
        <f>TEXT(Table3[[#This Row],[DATE]],"mmm")</f>
        <v>Sep</v>
      </c>
      <c r="P4657" s="3">
        <f>YEAR(Table3[[#This Row],[DATE]])</f>
        <v>2033</v>
      </c>
    </row>
    <row r="4658" spans="1:16" x14ac:dyDescent="0.3">
      <c r="A4658" s="6">
        <v>48853</v>
      </c>
      <c r="B4658" s="7" t="s">
        <v>1513</v>
      </c>
      <c r="C4658" s="9">
        <f t="shared" ca="1" si="144"/>
        <v>13</v>
      </c>
      <c r="D4658" s="9" t="s">
        <v>2115</v>
      </c>
      <c r="E4658" s="9" t="s">
        <v>2116</v>
      </c>
      <c r="F4658" s="10">
        <f t="shared" ca="1" si="145"/>
        <v>3.0615683127028993E-2</v>
      </c>
      <c r="G4658" s="3" t="str">
        <f>VLOOKUP(Table3[[#This Row],[PRODUCT ID]],Table1[[PRODUCT]:[SELLING PRICE]],1,FALSE)</f>
        <v>Product461</v>
      </c>
      <c r="H4658" s="3" t="str">
        <f>VLOOKUP(Table3[[#This Row],[PRODUCT ID]],Table1[[PRODUCT]:[SELLING PRICE]],2,FALSE)</f>
        <v>Category5</v>
      </c>
      <c r="I4658" s="3" t="str">
        <f>VLOOKUP(Table3[[#This Row],[PRODUCT ID]],Table1[[PRODUCT]:[SELLING PRICE]],3,FALSE)</f>
        <v>Ft</v>
      </c>
      <c r="J4658" s="16">
        <f ca="1">VLOOKUP(Table3[[#This Row],[PRODUCT ID]],Table1[[PRODUCT]:[SELLING PRICE]],4,FALSE)</f>
        <v>196</v>
      </c>
      <c r="K4658" s="16">
        <f ca="1">VLOOKUP(Table3[[#This Row],[PRODUCT ID]],Table1[[PRODUCT]:[SELLING PRICE]],5,FALSE)</f>
        <v>79.966211757325595</v>
      </c>
      <c r="L4658" s="16">
        <f ca="1">J4658*Table3[[#This Row],[QUANTITY]]</f>
        <v>2548</v>
      </c>
      <c r="M4658" s="16">
        <f ca="1">K4658*Table3[[#This Row],[QUANTITY]]*(1-Table3[[#This Row],[DISCOUNT %]])</f>
        <v>1007.7338902448275</v>
      </c>
      <c r="N4658" s="3">
        <f>DAY(Table3[[#This Row],[DATE]])</f>
        <v>1</v>
      </c>
      <c r="O4658" s="3" t="str">
        <f>TEXT(Table3[[#This Row],[DATE]],"mmm")</f>
        <v>Oct</v>
      </c>
      <c r="P4658" s="3">
        <f>YEAR(Table3[[#This Row],[DATE]])</f>
        <v>2033</v>
      </c>
    </row>
    <row r="4659" spans="1:16" x14ac:dyDescent="0.3">
      <c r="A4659" s="6">
        <v>48854</v>
      </c>
      <c r="B4659" s="7" t="s">
        <v>1514</v>
      </c>
      <c r="C4659" s="9">
        <f t="shared" ca="1" si="144"/>
        <v>12</v>
      </c>
      <c r="D4659" s="9" t="s">
        <v>2116</v>
      </c>
      <c r="E4659" s="9" t="s">
        <v>2116</v>
      </c>
      <c r="F4659" s="10">
        <f t="shared" ca="1" si="145"/>
        <v>3.3111729869434718E-2</v>
      </c>
      <c r="G4659" s="3" t="str">
        <f>VLOOKUP(Table3[[#This Row],[PRODUCT ID]],Table1[[PRODUCT]:[SELLING PRICE]],1,FALSE)</f>
        <v>Product462</v>
      </c>
      <c r="H4659" s="3" t="str">
        <f>VLOOKUP(Table3[[#This Row],[PRODUCT ID]],Table1[[PRODUCT]:[SELLING PRICE]],2,FALSE)</f>
        <v>Category1</v>
      </c>
      <c r="I4659" s="3" t="str">
        <f>VLOOKUP(Table3[[#This Row],[PRODUCT ID]],Table1[[PRODUCT]:[SELLING PRICE]],3,FALSE)</f>
        <v>No</v>
      </c>
      <c r="J4659" s="16">
        <f ca="1">VLOOKUP(Table3[[#This Row],[PRODUCT ID]],Table1[[PRODUCT]:[SELLING PRICE]],4,FALSE)</f>
        <v>150</v>
      </c>
      <c r="K4659" s="16">
        <f ca="1">VLOOKUP(Table3[[#This Row],[PRODUCT ID]],Table1[[PRODUCT]:[SELLING PRICE]],5,FALSE)</f>
        <v>173.75563879222207</v>
      </c>
      <c r="L4659" s="16">
        <f ca="1">J4659*Table3[[#This Row],[QUANTITY]]</f>
        <v>1800</v>
      </c>
      <c r="M4659" s="16">
        <f ca="1">K4659*Table3[[#This Row],[QUANTITY]]*(1-Table3[[#This Row],[DISCOUNT %]])</f>
        <v>2016.0274682069155</v>
      </c>
      <c r="N4659" s="3">
        <f>DAY(Table3[[#This Row],[DATE]])</f>
        <v>2</v>
      </c>
      <c r="O4659" s="3" t="str">
        <f>TEXT(Table3[[#This Row],[DATE]],"mmm")</f>
        <v>Oct</v>
      </c>
      <c r="P4659" s="3">
        <f>YEAR(Table3[[#This Row],[DATE]])</f>
        <v>2033</v>
      </c>
    </row>
    <row r="4660" spans="1:16" x14ac:dyDescent="0.3">
      <c r="A4660" s="6">
        <v>48855</v>
      </c>
      <c r="B4660" s="7" t="s">
        <v>1515</v>
      </c>
      <c r="C4660" s="9">
        <f t="shared" ca="1" si="144"/>
        <v>14</v>
      </c>
      <c r="D4660" s="9" t="s">
        <v>2117</v>
      </c>
      <c r="E4660" s="9" t="s">
        <v>2118</v>
      </c>
      <c r="F4660" s="10">
        <f t="shared" ca="1" si="145"/>
        <v>8.4658009725895766E-2</v>
      </c>
      <c r="G4660" s="3" t="str">
        <f>VLOOKUP(Table3[[#This Row],[PRODUCT ID]],Table1[[PRODUCT]:[SELLING PRICE]],1,FALSE)</f>
        <v>Product463</v>
      </c>
      <c r="H4660" s="3" t="str">
        <f>VLOOKUP(Table3[[#This Row],[PRODUCT ID]],Table1[[PRODUCT]:[SELLING PRICE]],2,FALSE)</f>
        <v>Category2</v>
      </c>
      <c r="I4660" s="3" t="str">
        <f>VLOOKUP(Table3[[#This Row],[PRODUCT ID]],Table1[[PRODUCT]:[SELLING PRICE]],3,FALSE)</f>
        <v>Kg</v>
      </c>
      <c r="J4660" s="16">
        <f ca="1">VLOOKUP(Table3[[#This Row],[PRODUCT ID]],Table1[[PRODUCT]:[SELLING PRICE]],4,FALSE)</f>
        <v>237</v>
      </c>
      <c r="K4660" s="16">
        <f ca="1">VLOOKUP(Table3[[#This Row],[PRODUCT ID]],Table1[[PRODUCT]:[SELLING PRICE]],5,FALSE)</f>
        <v>215.85510983838273</v>
      </c>
      <c r="L4660" s="16">
        <f ca="1">J4660*Table3[[#This Row],[QUANTITY]]</f>
        <v>3318</v>
      </c>
      <c r="M4660" s="16">
        <f ca="1">K4660*Table3[[#This Row],[QUANTITY]]*(1-Table3[[#This Row],[DISCOUNT %]])</f>
        <v>2766.1374419042086</v>
      </c>
      <c r="N4660" s="3">
        <f>DAY(Table3[[#This Row],[DATE]])</f>
        <v>3</v>
      </c>
      <c r="O4660" s="3" t="str">
        <f>TEXT(Table3[[#This Row],[DATE]],"mmm")</f>
        <v>Oct</v>
      </c>
      <c r="P4660" s="3">
        <f>YEAR(Table3[[#This Row],[DATE]])</f>
        <v>2033</v>
      </c>
    </row>
    <row r="4661" spans="1:16" x14ac:dyDescent="0.3">
      <c r="A4661" s="6">
        <v>48856</v>
      </c>
      <c r="B4661" s="7" t="s">
        <v>1516</v>
      </c>
      <c r="C4661" s="9">
        <f t="shared" ca="1" si="144"/>
        <v>1</v>
      </c>
      <c r="D4661" s="9" t="s">
        <v>2115</v>
      </c>
      <c r="E4661" s="9" t="s">
        <v>2118</v>
      </c>
      <c r="F4661" s="10">
        <f t="shared" ca="1" si="145"/>
        <v>2.5693421385693527E-2</v>
      </c>
      <c r="G4661" s="3" t="str">
        <f>VLOOKUP(Table3[[#This Row],[PRODUCT ID]],Table1[[PRODUCT]:[SELLING PRICE]],1,FALSE)</f>
        <v>Product464</v>
      </c>
      <c r="H4661" s="3" t="str">
        <f>VLOOKUP(Table3[[#This Row],[PRODUCT ID]],Table1[[PRODUCT]:[SELLING PRICE]],2,FALSE)</f>
        <v>Category3</v>
      </c>
      <c r="I4661" s="3" t="str">
        <f>VLOOKUP(Table3[[#This Row],[PRODUCT ID]],Table1[[PRODUCT]:[SELLING PRICE]],3,FALSE)</f>
        <v>Kg</v>
      </c>
      <c r="J4661" s="16">
        <f ca="1">VLOOKUP(Table3[[#This Row],[PRODUCT ID]],Table1[[PRODUCT]:[SELLING PRICE]],4,FALSE)</f>
        <v>175</v>
      </c>
      <c r="K4661" s="16">
        <f ca="1">VLOOKUP(Table3[[#This Row],[PRODUCT ID]],Table1[[PRODUCT]:[SELLING PRICE]],5,FALSE)</f>
        <v>90.576989330217828</v>
      </c>
      <c r="L4661" s="16">
        <f ca="1">J4661*Table3[[#This Row],[QUANTITY]]</f>
        <v>175</v>
      </c>
      <c r="M4661" s="16">
        <f ca="1">K4661*Table3[[#This Row],[QUANTITY]]*(1-Table3[[#This Row],[DISCOUNT %]])</f>
        <v>88.249756575509068</v>
      </c>
      <c r="N4661" s="3">
        <f>DAY(Table3[[#This Row],[DATE]])</f>
        <v>4</v>
      </c>
      <c r="O4661" s="3" t="str">
        <f>TEXT(Table3[[#This Row],[DATE]],"mmm")</f>
        <v>Oct</v>
      </c>
      <c r="P4661" s="3">
        <f>YEAR(Table3[[#This Row],[DATE]])</f>
        <v>2033</v>
      </c>
    </row>
    <row r="4662" spans="1:16" x14ac:dyDescent="0.3">
      <c r="A4662" s="6">
        <v>48857</v>
      </c>
      <c r="B4662" s="7" t="s">
        <v>1517</v>
      </c>
      <c r="C4662" s="9">
        <f t="shared" ca="1" si="144"/>
        <v>3</v>
      </c>
      <c r="D4662" s="9" t="s">
        <v>2115</v>
      </c>
      <c r="E4662" s="9" t="s">
        <v>2116</v>
      </c>
      <c r="F4662" s="10">
        <f t="shared" ca="1" si="145"/>
        <v>2.6422597306228448E-2</v>
      </c>
      <c r="G4662" s="3" t="str">
        <f>VLOOKUP(Table3[[#This Row],[PRODUCT ID]],Table1[[PRODUCT]:[SELLING PRICE]],1,FALSE)</f>
        <v>Product465</v>
      </c>
      <c r="H4662" s="3" t="str">
        <f>VLOOKUP(Table3[[#This Row],[PRODUCT ID]],Table1[[PRODUCT]:[SELLING PRICE]],2,FALSE)</f>
        <v>Category4</v>
      </c>
      <c r="I4662" s="3" t="str">
        <f>VLOOKUP(Table3[[#This Row],[PRODUCT ID]],Table1[[PRODUCT]:[SELLING PRICE]],3,FALSE)</f>
        <v>Lt</v>
      </c>
      <c r="J4662" s="16">
        <f ca="1">VLOOKUP(Table3[[#This Row],[PRODUCT ID]],Table1[[PRODUCT]:[SELLING PRICE]],4,FALSE)</f>
        <v>125</v>
      </c>
      <c r="K4662" s="16">
        <f ca="1">VLOOKUP(Table3[[#This Row],[PRODUCT ID]],Table1[[PRODUCT]:[SELLING PRICE]],5,FALSE)</f>
        <v>34.337524518324379</v>
      </c>
      <c r="L4662" s="16">
        <f ca="1">J4662*Table3[[#This Row],[QUANTITY]]</f>
        <v>375</v>
      </c>
      <c r="M4662" s="16">
        <f ca="1">K4662*Table3[[#This Row],[QUANTITY]]*(1-Table3[[#This Row],[DISCOUNT %]])</f>
        <v>100.29071380645183</v>
      </c>
      <c r="N4662" s="3">
        <f>DAY(Table3[[#This Row],[DATE]])</f>
        <v>5</v>
      </c>
      <c r="O4662" s="3" t="str">
        <f>TEXT(Table3[[#This Row],[DATE]],"mmm")</f>
        <v>Oct</v>
      </c>
      <c r="P4662" s="3">
        <f>YEAR(Table3[[#This Row],[DATE]])</f>
        <v>2033</v>
      </c>
    </row>
    <row r="4663" spans="1:16" x14ac:dyDescent="0.3">
      <c r="A4663" s="6">
        <v>48858</v>
      </c>
      <c r="B4663" s="7" t="s">
        <v>1518</v>
      </c>
      <c r="C4663" s="9">
        <f t="shared" ca="1" si="144"/>
        <v>6</v>
      </c>
      <c r="D4663" s="9" t="s">
        <v>2115</v>
      </c>
      <c r="E4663" s="9" t="s">
        <v>2116</v>
      </c>
      <c r="F4663" s="10">
        <f t="shared" ca="1" si="145"/>
        <v>4.3078207568414434E-2</v>
      </c>
      <c r="G4663" s="3" t="str">
        <f>VLOOKUP(Table3[[#This Row],[PRODUCT ID]],Table1[[PRODUCT]:[SELLING PRICE]],1,FALSE)</f>
        <v>Product466</v>
      </c>
      <c r="H4663" s="3" t="str">
        <f>VLOOKUP(Table3[[#This Row],[PRODUCT ID]],Table1[[PRODUCT]:[SELLING PRICE]],2,FALSE)</f>
        <v>Category5</v>
      </c>
      <c r="I4663" s="3" t="str">
        <f>VLOOKUP(Table3[[#This Row],[PRODUCT ID]],Table1[[PRODUCT]:[SELLING PRICE]],3,FALSE)</f>
        <v>Kg</v>
      </c>
      <c r="J4663" s="16">
        <f ca="1">VLOOKUP(Table3[[#This Row],[PRODUCT ID]],Table1[[PRODUCT]:[SELLING PRICE]],4,FALSE)</f>
        <v>65</v>
      </c>
      <c r="K4663" s="16">
        <f ca="1">VLOOKUP(Table3[[#This Row],[PRODUCT ID]],Table1[[PRODUCT]:[SELLING PRICE]],5,FALSE)</f>
        <v>239.95607945757928</v>
      </c>
      <c r="L4663" s="16">
        <f ca="1">J4663*Table3[[#This Row],[QUANTITY]]</f>
        <v>390</v>
      </c>
      <c r="M4663" s="16">
        <f ca="1">K4663*Table3[[#This Row],[QUANTITY]]*(1-Table3[[#This Row],[DISCOUNT %]])</f>
        <v>1377.7152099564164</v>
      </c>
      <c r="N4663" s="3">
        <f>DAY(Table3[[#This Row],[DATE]])</f>
        <v>6</v>
      </c>
      <c r="O4663" s="3" t="str">
        <f>TEXT(Table3[[#This Row],[DATE]],"mmm")</f>
        <v>Oct</v>
      </c>
      <c r="P4663" s="3">
        <f>YEAR(Table3[[#This Row],[DATE]])</f>
        <v>2033</v>
      </c>
    </row>
    <row r="4664" spans="1:16" x14ac:dyDescent="0.3">
      <c r="A4664" s="6">
        <v>48859</v>
      </c>
      <c r="B4664" s="7" t="s">
        <v>1519</v>
      </c>
      <c r="C4664" s="9">
        <f t="shared" ca="1" si="144"/>
        <v>3</v>
      </c>
      <c r="D4664" s="9" t="s">
        <v>2116</v>
      </c>
      <c r="E4664" s="9" t="s">
        <v>2116</v>
      </c>
      <c r="F4664" s="10">
        <f t="shared" ca="1" si="145"/>
        <v>4.0836802619425273E-2</v>
      </c>
      <c r="G4664" s="3" t="str">
        <f>VLOOKUP(Table3[[#This Row],[PRODUCT ID]],Table1[[PRODUCT]:[SELLING PRICE]],1,FALSE)</f>
        <v>Product467</v>
      </c>
      <c r="H4664" s="3" t="str">
        <f>VLOOKUP(Table3[[#This Row],[PRODUCT ID]],Table1[[PRODUCT]:[SELLING PRICE]],2,FALSE)</f>
        <v>Category1</v>
      </c>
      <c r="I4664" s="3" t="str">
        <f>VLOOKUP(Table3[[#This Row],[PRODUCT ID]],Table1[[PRODUCT]:[SELLING PRICE]],3,FALSE)</f>
        <v>Lt</v>
      </c>
      <c r="J4664" s="16">
        <f ca="1">VLOOKUP(Table3[[#This Row],[PRODUCT ID]],Table1[[PRODUCT]:[SELLING PRICE]],4,FALSE)</f>
        <v>29</v>
      </c>
      <c r="K4664" s="16">
        <f ca="1">VLOOKUP(Table3[[#This Row],[PRODUCT ID]],Table1[[PRODUCT]:[SELLING PRICE]],5,FALSE)</f>
        <v>313.00300966895855</v>
      </c>
      <c r="L4664" s="16">
        <f ca="1">J4664*Table3[[#This Row],[QUANTITY]]</f>
        <v>87</v>
      </c>
      <c r="M4664" s="16">
        <f ca="1">K4664*Table3[[#This Row],[QUANTITY]]*(1-Table3[[#This Row],[DISCOUNT %]])</f>
        <v>900.66290263146368</v>
      </c>
      <c r="N4664" s="3">
        <f>DAY(Table3[[#This Row],[DATE]])</f>
        <v>7</v>
      </c>
      <c r="O4664" s="3" t="str">
        <f>TEXT(Table3[[#This Row],[DATE]],"mmm")</f>
        <v>Oct</v>
      </c>
      <c r="P4664" s="3">
        <f>YEAR(Table3[[#This Row],[DATE]])</f>
        <v>2033</v>
      </c>
    </row>
    <row r="4665" spans="1:16" x14ac:dyDescent="0.3">
      <c r="A4665" s="6">
        <v>48860</v>
      </c>
      <c r="B4665" s="7" t="s">
        <v>1520</v>
      </c>
      <c r="C4665" s="9">
        <f t="shared" ca="1" si="144"/>
        <v>10</v>
      </c>
      <c r="D4665" s="9" t="s">
        <v>2116</v>
      </c>
      <c r="E4665" s="9" t="s">
        <v>2116</v>
      </c>
      <c r="F4665" s="10">
        <f t="shared" ca="1" si="145"/>
        <v>7.2721211435321759E-2</v>
      </c>
      <c r="G4665" s="3" t="str">
        <f>VLOOKUP(Table3[[#This Row],[PRODUCT ID]],Table1[[PRODUCT]:[SELLING PRICE]],1,FALSE)</f>
        <v>Product468</v>
      </c>
      <c r="H4665" s="3" t="str">
        <f>VLOOKUP(Table3[[#This Row],[PRODUCT ID]],Table1[[PRODUCT]:[SELLING PRICE]],2,FALSE)</f>
        <v>Category2</v>
      </c>
      <c r="I4665" s="3" t="str">
        <f>VLOOKUP(Table3[[#This Row],[PRODUCT ID]],Table1[[PRODUCT]:[SELLING PRICE]],3,FALSE)</f>
        <v>Ft</v>
      </c>
      <c r="J4665" s="16">
        <f ca="1">VLOOKUP(Table3[[#This Row],[PRODUCT ID]],Table1[[PRODUCT]:[SELLING PRICE]],4,FALSE)</f>
        <v>240</v>
      </c>
      <c r="K4665" s="16">
        <f ca="1">VLOOKUP(Table3[[#This Row],[PRODUCT ID]],Table1[[PRODUCT]:[SELLING PRICE]],5,FALSE)</f>
        <v>27.457828291553902</v>
      </c>
      <c r="L4665" s="16">
        <f ca="1">J4665*Table3[[#This Row],[QUANTITY]]</f>
        <v>2400</v>
      </c>
      <c r="M4665" s="16">
        <f ca="1">K4665*Table3[[#This Row],[QUANTITY]]*(1-Table3[[#This Row],[DISCOUNT %]])</f>
        <v>254.61061754809054</v>
      </c>
      <c r="N4665" s="3">
        <f>DAY(Table3[[#This Row],[DATE]])</f>
        <v>8</v>
      </c>
      <c r="O4665" s="3" t="str">
        <f>TEXT(Table3[[#This Row],[DATE]],"mmm")</f>
        <v>Oct</v>
      </c>
      <c r="P4665" s="3">
        <f>YEAR(Table3[[#This Row],[DATE]])</f>
        <v>2033</v>
      </c>
    </row>
    <row r="4666" spans="1:16" x14ac:dyDescent="0.3">
      <c r="A4666" s="6">
        <v>48861</v>
      </c>
      <c r="B4666" s="7" t="s">
        <v>1521</v>
      </c>
      <c r="C4666" s="9">
        <f t="shared" ca="1" si="144"/>
        <v>4</v>
      </c>
      <c r="D4666" s="9" t="s">
        <v>2116</v>
      </c>
      <c r="E4666" s="9" t="s">
        <v>2118</v>
      </c>
      <c r="F4666" s="10">
        <f t="shared" ca="1" si="145"/>
        <v>8.0447852557389066E-2</v>
      </c>
      <c r="G4666" s="3" t="str">
        <f>VLOOKUP(Table3[[#This Row],[PRODUCT ID]],Table1[[PRODUCT]:[SELLING PRICE]],1,FALSE)</f>
        <v>Product469</v>
      </c>
      <c r="H4666" s="3" t="str">
        <f>VLOOKUP(Table3[[#This Row],[PRODUCT ID]],Table1[[PRODUCT]:[SELLING PRICE]],2,FALSE)</f>
        <v>Category3</v>
      </c>
      <c r="I4666" s="3" t="str">
        <f>VLOOKUP(Table3[[#This Row],[PRODUCT ID]],Table1[[PRODUCT]:[SELLING PRICE]],3,FALSE)</f>
        <v>Kg</v>
      </c>
      <c r="J4666" s="16">
        <f ca="1">VLOOKUP(Table3[[#This Row],[PRODUCT ID]],Table1[[PRODUCT]:[SELLING PRICE]],4,FALSE)</f>
        <v>41</v>
      </c>
      <c r="K4666" s="16">
        <f ca="1">VLOOKUP(Table3[[#This Row],[PRODUCT ID]],Table1[[PRODUCT]:[SELLING PRICE]],5,FALSE)</f>
        <v>289.53204788439183</v>
      </c>
      <c r="L4666" s="16">
        <f ca="1">J4666*Table3[[#This Row],[QUANTITY]]</f>
        <v>164</v>
      </c>
      <c r="M4666" s="16">
        <f ca="1">K4666*Table3[[#This Row],[QUANTITY]]*(1-Table3[[#This Row],[DISCOUNT %]])</f>
        <v>1064.9592655421975</v>
      </c>
      <c r="N4666" s="3">
        <f>DAY(Table3[[#This Row],[DATE]])</f>
        <v>9</v>
      </c>
      <c r="O4666" s="3" t="str">
        <f>TEXT(Table3[[#This Row],[DATE]],"mmm")</f>
        <v>Oct</v>
      </c>
      <c r="P4666" s="3">
        <f>YEAR(Table3[[#This Row],[DATE]])</f>
        <v>2033</v>
      </c>
    </row>
    <row r="4667" spans="1:16" x14ac:dyDescent="0.3">
      <c r="A4667" s="6">
        <v>48862</v>
      </c>
      <c r="B4667" s="7" t="s">
        <v>1522</v>
      </c>
      <c r="C4667" s="9">
        <f t="shared" ca="1" si="144"/>
        <v>6</v>
      </c>
      <c r="D4667" s="9" t="s">
        <v>2115</v>
      </c>
      <c r="E4667" s="9" t="s">
        <v>2116</v>
      </c>
      <c r="F4667" s="10">
        <f t="shared" ca="1" si="145"/>
        <v>4.6130774196022017E-2</v>
      </c>
      <c r="G4667" s="3" t="str">
        <f>VLOOKUP(Table3[[#This Row],[PRODUCT ID]],Table1[[PRODUCT]:[SELLING PRICE]],1,FALSE)</f>
        <v>Product470</v>
      </c>
      <c r="H4667" s="3" t="str">
        <f>VLOOKUP(Table3[[#This Row],[PRODUCT ID]],Table1[[PRODUCT]:[SELLING PRICE]],2,FALSE)</f>
        <v>Category4</v>
      </c>
      <c r="I4667" s="3" t="str">
        <f>VLOOKUP(Table3[[#This Row],[PRODUCT ID]],Table1[[PRODUCT]:[SELLING PRICE]],3,FALSE)</f>
        <v>No</v>
      </c>
      <c r="J4667" s="16">
        <f ca="1">VLOOKUP(Table3[[#This Row],[PRODUCT ID]],Table1[[PRODUCT]:[SELLING PRICE]],4,FALSE)</f>
        <v>85</v>
      </c>
      <c r="K4667" s="16">
        <f ca="1">VLOOKUP(Table3[[#This Row],[PRODUCT ID]],Table1[[PRODUCT]:[SELLING PRICE]],5,FALSE)</f>
        <v>310.21596314357777</v>
      </c>
      <c r="L4667" s="16">
        <f ca="1">J4667*Table3[[#This Row],[QUANTITY]]</f>
        <v>510</v>
      </c>
      <c r="M4667" s="16">
        <f ca="1">K4667*Table3[[#This Row],[QUANTITY]]*(1-Table3[[#This Row],[DISCOUNT %]])</f>
        <v>1775.4327635747995</v>
      </c>
      <c r="N4667" s="3">
        <f>DAY(Table3[[#This Row],[DATE]])</f>
        <v>10</v>
      </c>
      <c r="O4667" s="3" t="str">
        <f>TEXT(Table3[[#This Row],[DATE]],"mmm")</f>
        <v>Oct</v>
      </c>
      <c r="P4667" s="3">
        <f>YEAR(Table3[[#This Row],[DATE]])</f>
        <v>2033</v>
      </c>
    </row>
    <row r="4668" spans="1:16" x14ac:dyDescent="0.3">
      <c r="A4668" s="6">
        <v>48863</v>
      </c>
      <c r="B4668" s="7" t="s">
        <v>1523</v>
      </c>
      <c r="C4668" s="9">
        <f t="shared" ca="1" si="144"/>
        <v>1</v>
      </c>
      <c r="D4668" s="9" t="s">
        <v>2117</v>
      </c>
      <c r="E4668" s="9" t="s">
        <v>2116</v>
      </c>
      <c r="F4668" s="10">
        <f t="shared" ca="1" si="145"/>
        <v>5.4936293568467185E-4</v>
      </c>
      <c r="G4668" s="3" t="str">
        <f>VLOOKUP(Table3[[#This Row],[PRODUCT ID]],Table1[[PRODUCT]:[SELLING PRICE]],1,FALSE)</f>
        <v>Product471</v>
      </c>
      <c r="H4668" s="3" t="str">
        <f>VLOOKUP(Table3[[#This Row],[PRODUCT ID]],Table1[[PRODUCT]:[SELLING PRICE]],2,FALSE)</f>
        <v>Category5</v>
      </c>
      <c r="I4668" s="3" t="str">
        <f>VLOOKUP(Table3[[#This Row],[PRODUCT ID]],Table1[[PRODUCT]:[SELLING PRICE]],3,FALSE)</f>
        <v>No</v>
      </c>
      <c r="J4668" s="16">
        <f ca="1">VLOOKUP(Table3[[#This Row],[PRODUCT ID]],Table1[[PRODUCT]:[SELLING PRICE]],4,FALSE)</f>
        <v>31</v>
      </c>
      <c r="K4668" s="16">
        <f ca="1">VLOOKUP(Table3[[#This Row],[PRODUCT ID]],Table1[[PRODUCT]:[SELLING PRICE]],5,FALSE)</f>
        <v>202.17480476603251</v>
      </c>
      <c r="L4668" s="16">
        <f ca="1">J4668*Table3[[#This Row],[QUANTITY]]</f>
        <v>31</v>
      </c>
      <c r="M4668" s="16">
        <f ca="1">K4668*Table3[[#This Row],[QUANTITY]]*(1-Table3[[#This Row],[DISCOUNT %]])</f>
        <v>202.06373742176478</v>
      </c>
      <c r="N4668" s="3">
        <f>DAY(Table3[[#This Row],[DATE]])</f>
        <v>11</v>
      </c>
      <c r="O4668" s="3" t="str">
        <f>TEXT(Table3[[#This Row],[DATE]],"mmm")</f>
        <v>Oct</v>
      </c>
      <c r="P4668" s="3">
        <f>YEAR(Table3[[#This Row],[DATE]])</f>
        <v>2033</v>
      </c>
    </row>
    <row r="4669" spans="1:16" x14ac:dyDescent="0.3">
      <c r="A4669" s="6">
        <v>48864</v>
      </c>
      <c r="B4669" s="7" t="s">
        <v>1524</v>
      </c>
      <c r="C4669" s="9">
        <f t="shared" ca="1" si="144"/>
        <v>5</v>
      </c>
      <c r="D4669" s="9" t="s">
        <v>2117</v>
      </c>
      <c r="E4669" s="9" t="s">
        <v>2116</v>
      </c>
      <c r="F4669" s="10">
        <f t="shared" ca="1" si="145"/>
        <v>5.6230076541589902E-2</v>
      </c>
      <c r="G4669" s="3" t="str">
        <f>VLOOKUP(Table3[[#This Row],[PRODUCT ID]],Table1[[PRODUCT]:[SELLING PRICE]],1,FALSE)</f>
        <v>Product472</v>
      </c>
      <c r="H4669" s="3" t="str">
        <f>VLOOKUP(Table3[[#This Row],[PRODUCT ID]],Table1[[PRODUCT]:[SELLING PRICE]],2,FALSE)</f>
        <v>Category1</v>
      </c>
      <c r="I4669" s="3" t="str">
        <f>VLOOKUP(Table3[[#This Row],[PRODUCT ID]],Table1[[PRODUCT]:[SELLING PRICE]],3,FALSE)</f>
        <v>Ft</v>
      </c>
      <c r="J4669" s="16">
        <f ca="1">VLOOKUP(Table3[[#This Row],[PRODUCT ID]],Table1[[PRODUCT]:[SELLING PRICE]],4,FALSE)</f>
        <v>26</v>
      </c>
      <c r="K4669" s="16">
        <f ca="1">VLOOKUP(Table3[[#This Row],[PRODUCT ID]],Table1[[PRODUCT]:[SELLING PRICE]],5,FALSE)</f>
        <v>93.517461013329338</v>
      </c>
      <c r="L4669" s="16">
        <f ca="1">J4669*Table3[[#This Row],[QUANTITY]]</f>
        <v>130</v>
      </c>
      <c r="M4669" s="16">
        <f ca="1">K4669*Table3[[#This Row],[QUANTITY]]*(1-Table3[[#This Row],[DISCOUNT %]])</f>
        <v>441.29483511287339</v>
      </c>
      <c r="N4669" s="3">
        <f>DAY(Table3[[#This Row],[DATE]])</f>
        <v>12</v>
      </c>
      <c r="O4669" s="3" t="str">
        <f>TEXT(Table3[[#This Row],[DATE]],"mmm")</f>
        <v>Oct</v>
      </c>
      <c r="P4669" s="3">
        <f>YEAR(Table3[[#This Row],[DATE]])</f>
        <v>2033</v>
      </c>
    </row>
    <row r="4670" spans="1:16" x14ac:dyDescent="0.3">
      <c r="A4670" s="6">
        <v>48865</v>
      </c>
      <c r="B4670" s="7" t="s">
        <v>1525</v>
      </c>
      <c r="C4670" s="9">
        <f t="shared" ca="1" si="144"/>
        <v>9</v>
      </c>
      <c r="D4670" s="9" t="s">
        <v>2116</v>
      </c>
      <c r="E4670" s="9" t="s">
        <v>2116</v>
      </c>
      <c r="F4670" s="10">
        <f t="shared" ca="1" si="145"/>
        <v>5.1339543569985935E-3</v>
      </c>
      <c r="G4670" s="3" t="str">
        <f>VLOOKUP(Table3[[#This Row],[PRODUCT ID]],Table1[[PRODUCT]:[SELLING PRICE]],1,FALSE)</f>
        <v>Product473</v>
      </c>
      <c r="H4670" s="3" t="str">
        <f>VLOOKUP(Table3[[#This Row],[PRODUCT ID]],Table1[[PRODUCT]:[SELLING PRICE]],2,FALSE)</f>
        <v>Category2</v>
      </c>
      <c r="I4670" s="3" t="str">
        <f>VLOOKUP(Table3[[#This Row],[PRODUCT ID]],Table1[[PRODUCT]:[SELLING PRICE]],3,FALSE)</f>
        <v>No</v>
      </c>
      <c r="J4670" s="16">
        <f ca="1">VLOOKUP(Table3[[#This Row],[PRODUCT ID]],Table1[[PRODUCT]:[SELLING PRICE]],4,FALSE)</f>
        <v>147</v>
      </c>
      <c r="K4670" s="16">
        <f ca="1">VLOOKUP(Table3[[#This Row],[PRODUCT ID]],Table1[[PRODUCT]:[SELLING PRICE]],5,FALSE)</f>
        <v>257.25377688515306</v>
      </c>
      <c r="L4670" s="16">
        <f ca="1">J4670*Table3[[#This Row],[QUANTITY]]</f>
        <v>1323</v>
      </c>
      <c r="M4670" s="16">
        <f ca="1">K4670*Table3[[#This Row],[QUANTITY]]*(1-Table3[[#This Row],[DISCOUNT %]])</f>
        <v>2303.3974296281326</v>
      </c>
      <c r="N4670" s="3">
        <f>DAY(Table3[[#This Row],[DATE]])</f>
        <v>13</v>
      </c>
      <c r="O4670" s="3" t="str">
        <f>TEXT(Table3[[#This Row],[DATE]],"mmm")</f>
        <v>Oct</v>
      </c>
      <c r="P4670" s="3">
        <f>YEAR(Table3[[#This Row],[DATE]])</f>
        <v>2033</v>
      </c>
    </row>
    <row r="4671" spans="1:16" x14ac:dyDescent="0.3">
      <c r="A4671" s="6">
        <v>48866</v>
      </c>
      <c r="B4671" s="7" t="s">
        <v>1526</v>
      </c>
      <c r="C4671" s="9">
        <f t="shared" ca="1" si="144"/>
        <v>11</v>
      </c>
      <c r="D4671" s="9" t="s">
        <v>2116</v>
      </c>
      <c r="E4671" s="9" t="s">
        <v>2116</v>
      </c>
      <c r="F4671" s="10">
        <f t="shared" ca="1" si="145"/>
        <v>9.4588277308987456E-3</v>
      </c>
      <c r="G4671" s="3" t="str">
        <f>VLOOKUP(Table3[[#This Row],[PRODUCT ID]],Table1[[PRODUCT]:[SELLING PRICE]],1,FALSE)</f>
        <v>Product474</v>
      </c>
      <c r="H4671" s="3" t="str">
        <f>VLOOKUP(Table3[[#This Row],[PRODUCT ID]],Table1[[PRODUCT]:[SELLING PRICE]],2,FALSE)</f>
        <v>Category3</v>
      </c>
      <c r="I4671" s="3" t="str">
        <f>VLOOKUP(Table3[[#This Row],[PRODUCT ID]],Table1[[PRODUCT]:[SELLING PRICE]],3,FALSE)</f>
        <v>Kg</v>
      </c>
      <c r="J4671" s="16">
        <f ca="1">VLOOKUP(Table3[[#This Row],[PRODUCT ID]],Table1[[PRODUCT]:[SELLING PRICE]],4,FALSE)</f>
        <v>42</v>
      </c>
      <c r="K4671" s="16">
        <f ca="1">VLOOKUP(Table3[[#This Row],[PRODUCT ID]],Table1[[PRODUCT]:[SELLING PRICE]],5,FALSE)</f>
        <v>110.0318501466551</v>
      </c>
      <c r="L4671" s="16">
        <f ca="1">J4671*Table3[[#This Row],[QUANTITY]]</f>
        <v>462</v>
      </c>
      <c r="M4671" s="16">
        <f ca="1">K4671*Table3[[#This Row],[QUANTITY]]*(1-Table3[[#This Row],[DISCOUNT %]])</f>
        <v>1198.901856143264</v>
      </c>
      <c r="N4671" s="3">
        <f>DAY(Table3[[#This Row],[DATE]])</f>
        <v>14</v>
      </c>
      <c r="O4671" s="3" t="str">
        <f>TEXT(Table3[[#This Row],[DATE]],"mmm")</f>
        <v>Oct</v>
      </c>
      <c r="P4671" s="3">
        <f>YEAR(Table3[[#This Row],[DATE]])</f>
        <v>2033</v>
      </c>
    </row>
    <row r="4672" spans="1:16" x14ac:dyDescent="0.3">
      <c r="A4672" s="6">
        <v>48867</v>
      </c>
      <c r="B4672" s="7" t="s">
        <v>1527</v>
      </c>
      <c r="C4672" s="9">
        <f t="shared" ca="1" si="144"/>
        <v>2</v>
      </c>
      <c r="D4672" s="9" t="s">
        <v>2116</v>
      </c>
      <c r="E4672" s="9" t="s">
        <v>2118</v>
      </c>
      <c r="F4672" s="10">
        <f t="shared" ca="1" si="145"/>
        <v>7.7539771044175202E-3</v>
      </c>
      <c r="G4672" s="3" t="str">
        <f>VLOOKUP(Table3[[#This Row],[PRODUCT ID]],Table1[[PRODUCT]:[SELLING PRICE]],1,FALSE)</f>
        <v>Product475</v>
      </c>
      <c r="H4672" s="3" t="str">
        <f>VLOOKUP(Table3[[#This Row],[PRODUCT ID]],Table1[[PRODUCT]:[SELLING PRICE]],2,FALSE)</f>
        <v>Category4</v>
      </c>
      <c r="I4672" s="3" t="str">
        <f>VLOOKUP(Table3[[#This Row],[PRODUCT ID]],Table1[[PRODUCT]:[SELLING PRICE]],3,FALSE)</f>
        <v>Kg</v>
      </c>
      <c r="J4672" s="16">
        <f ca="1">VLOOKUP(Table3[[#This Row],[PRODUCT ID]],Table1[[PRODUCT]:[SELLING PRICE]],4,FALSE)</f>
        <v>163</v>
      </c>
      <c r="K4672" s="16">
        <f ca="1">VLOOKUP(Table3[[#This Row],[PRODUCT ID]],Table1[[PRODUCT]:[SELLING PRICE]],5,FALSE)</f>
        <v>42.945534936466267</v>
      </c>
      <c r="L4672" s="16">
        <f ca="1">J4672*Table3[[#This Row],[QUANTITY]]</f>
        <v>326</v>
      </c>
      <c r="M4672" s="16">
        <f ca="1">K4672*Table3[[#This Row],[QUANTITY]]*(1-Table3[[#This Row],[DISCOUNT %]])</f>
        <v>85.225072483663894</v>
      </c>
      <c r="N4672" s="3">
        <f>DAY(Table3[[#This Row],[DATE]])</f>
        <v>15</v>
      </c>
      <c r="O4672" s="3" t="str">
        <f>TEXT(Table3[[#This Row],[DATE]],"mmm")</f>
        <v>Oct</v>
      </c>
      <c r="P4672" s="3">
        <f>YEAR(Table3[[#This Row],[DATE]])</f>
        <v>2033</v>
      </c>
    </row>
    <row r="4673" spans="1:16" x14ac:dyDescent="0.3">
      <c r="A4673" s="6">
        <v>48868</v>
      </c>
      <c r="B4673" s="7" t="s">
        <v>1528</v>
      </c>
      <c r="C4673" s="9">
        <f t="shared" ca="1" si="144"/>
        <v>13</v>
      </c>
      <c r="D4673" s="9" t="s">
        <v>2116</v>
      </c>
      <c r="E4673" s="9" t="s">
        <v>2118</v>
      </c>
      <c r="F4673" s="10">
        <f t="shared" ca="1" si="145"/>
        <v>7.7841647745606761E-4</v>
      </c>
      <c r="G4673" s="3" t="str">
        <f>VLOOKUP(Table3[[#This Row],[PRODUCT ID]],Table1[[PRODUCT]:[SELLING PRICE]],1,FALSE)</f>
        <v>Product476</v>
      </c>
      <c r="H4673" s="3" t="str">
        <f>VLOOKUP(Table3[[#This Row],[PRODUCT ID]],Table1[[PRODUCT]:[SELLING PRICE]],2,FALSE)</f>
        <v>Category5</v>
      </c>
      <c r="I4673" s="3" t="str">
        <f>VLOOKUP(Table3[[#This Row],[PRODUCT ID]],Table1[[PRODUCT]:[SELLING PRICE]],3,FALSE)</f>
        <v>Lt</v>
      </c>
      <c r="J4673" s="16">
        <f ca="1">VLOOKUP(Table3[[#This Row],[PRODUCT ID]],Table1[[PRODUCT]:[SELLING PRICE]],4,FALSE)</f>
        <v>123</v>
      </c>
      <c r="K4673" s="16">
        <f ca="1">VLOOKUP(Table3[[#This Row],[PRODUCT ID]],Table1[[PRODUCT]:[SELLING PRICE]],5,FALSE)</f>
        <v>200.6319080938685</v>
      </c>
      <c r="L4673" s="16">
        <f ca="1">J4673*Table3[[#This Row],[QUANTITY]]</f>
        <v>1599</v>
      </c>
      <c r="M4673" s="16">
        <f ca="1">K4673*Table3[[#This Row],[QUANTITY]]*(1-Table3[[#This Row],[DISCOUNT %]])</f>
        <v>2606.1845278391625</v>
      </c>
      <c r="N4673" s="3">
        <f>DAY(Table3[[#This Row],[DATE]])</f>
        <v>16</v>
      </c>
      <c r="O4673" s="3" t="str">
        <f>TEXT(Table3[[#This Row],[DATE]],"mmm")</f>
        <v>Oct</v>
      </c>
      <c r="P4673" s="3">
        <f>YEAR(Table3[[#This Row],[DATE]])</f>
        <v>2033</v>
      </c>
    </row>
    <row r="4674" spans="1:16" x14ac:dyDescent="0.3">
      <c r="A4674" s="6">
        <v>48869</v>
      </c>
      <c r="B4674" s="7" t="s">
        <v>1529</v>
      </c>
      <c r="C4674" s="9">
        <f t="shared" ca="1" si="144"/>
        <v>3</v>
      </c>
      <c r="D4674" s="9" t="s">
        <v>2115</v>
      </c>
      <c r="E4674" s="9" t="s">
        <v>2116</v>
      </c>
      <c r="F4674" s="10">
        <f t="shared" ca="1" si="145"/>
        <v>1.7306629961371545E-2</v>
      </c>
      <c r="G4674" s="3" t="str">
        <f>VLOOKUP(Table3[[#This Row],[PRODUCT ID]],Table1[[PRODUCT]:[SELLING PRICE]],1,FALSE)</f>
        <v>Product477</v>
      </c>
      <c r="H4674" s="3" t="str">
        <f>VLOOKUP(Table3[[#This Row],[PRODUCT ID]],Table1[[PRODUCT]:[SELLING PRICE]],2,FALSE)</f>
        <v>Category1</v>
      </c>
      <c r="I4674" s="3" t="str">
        <f>VLOOKUP(Table3[[#This Row],[PRODUCT ID]],Table1[[PRODUCT]:[SELLING PRICE]],3,FALSE)</f>
        <v>Kg</v>
      </c>
      <c r="J4674" s="16">
        <f ca="1">VLOOKUP(Table3[[#This Row],[PRODUCT ID]],Table1[[PRODUCT]:[SELLING PRICE]],4,FALSE)</f>
        <v>150</v>
      </c>
      <c r="K4674" s="16">
        <f ca="1">VLOOKUP(Table3[[#This Row],[PRODUCT ID]],Table1[[PRODUCT]:[SELLING PRICE]],5,FALSE)</f>
        <v>80.453442371860859</v>
      </c>
      <c r="L4674" s="16">
        <f ca="1">J4674*Table3[[#This Row],[QUANTITY]]</f>
        <v>450</v>
      </c>
      <c r="M4674" s="16">
        <f ca="1">K4674*Table3[[#This Row],[QUANTITY]]*(1-Table3[[#This Row],[DISCOUNT %]])</f>
        <v>237.18319324683759</v>
      </c>
      <c r="N4674" s="3">
        <f>DAY(Table3[[#This Row],[DATE]])</f>
        <v>17</v>
      </c>
      <c r="O4674" s="3" t="str">
        <f>TEXT(Table3[[#This Row],[DATE]],"mmm")</f>
        <v>Oct</v>
      </c>
      <c r="P4674" s="3">
        <f>YEAR(Table3[[#This Row],[DATE]])</f>
        <v>2033</v>
      </c>
    </row>
    <row r="4675" spans="1:16" x14ac:dyDescent="0.3">
      <c r="A4675" s="6">
        <v>48870</v>
      </c>
      <c r="B4675" s="7" t="s">
        <v>1530</v>
      </c>
      <c r="C4675" s="9">
        <f t="shared" ref="C4675:C4738" ca="1" si="146">RANDBETWEEN(1,15)</f>
        <v>14</v>
      </c>
      <c r="D4675" s="9" t="s">
        <v>2116</v>
      </c>
      <c r="E4675" s="9" t="s">
        <v>2116</v>
      </c>
      <c r="F4675" s="10">
        <f t="shared" ref="F4675:F4738" ca="1" si="147">RAND()*(0.1)</f>
        <v>9.7068169407197161E-2</v>
      </c>
      <c r="G4675" s="3" t="str">
        <f>VLOOKUP(Table3[[#This Row],[PRODUCT ID]],Table1[[PRODUCT]:[SELLING PRICE]],1,FALSE)</f>
        <v>Product478</v>
      </c>
      <c r="H4675" s="3" t="str">
        <f>VLOOKUP(Table3[[#This Row],[PRODUCT ID]],Table1[[PRODUCT]:[SELLING PRICE]],2,FALSE)</f>
        <v>Category2</v>
      </c>
      <c r="I4675" s="3" t="str">
        <f>VLOOKUP(Table3[[#This Row],[PRODUCT ID]],Table1[[PRODUCT]:[SELLING PRICE]],3,FALSE)</f>
        <v>Lt</v>
      </c>
      <c r="J4675" s="16">
        <f ca="1">VLOOKUP(Table3[[#This Row],[PRODUCT ID]],Table1[[PRODUCT]:[SELLING PRICE]],4,FALSE)</f>
        <v>121</v>
      </c>
      <c r="K4675" s="16">
        <f ca="1">VLOOKUP(Table3[[#This Row],[PRODUCT ID]],Table1[[PRODUCT]:[SELLING PRICE]],5,FALSE)</f>
        <v>127.37404760966747</v>
      </c>
      <c r="L4675" s="16">
        <f ca="1">J4675*Table3[[#This Row],[QUANTITY]]</f>
        <v>1694</v>
      </c>
      <c r="M4675" s="16">
        <f ca="1">K4675*Table3[[#This Row],[QUANTITY]]*(1-Table3[[#This Row],[DISCOUNT %]])</f>
        <v>1610.1411476949661</v>
      </c>
      <c r="N4675" s="3">
        <f>DAY(Table3[[#This Row],[DATE]])</f>
        <v>18</v>
      </c>
      <c r="O4675" s="3" t="str">
        <f>TEXT(Table3[[#This Row],[DATE]],"mmm")</f>
        <v>Oct</v>
      </c>
      <c r="P4675" s="3">
        <f>YEAR(Table3[[#This Row],[DATE]])</f>
        <v>2033</v>
      </c>
    </row>
    <row r="4676" spans="1:16" x14ac:dyDescent="0.3">
      <c r="A4676" s="6">
        <v>48871</v>
      </c>
      <c r="B4676" s="7" t="s">
        <v>1531</v>
      </c>
      <c r="C4676" s="9">
        <f t="shared" ca="1" si="146"/>
        <v>2</v>
      </c>
      <c r="D4676" s="9" t="s">
        <v>2117</v>
      </c>
      <c r="E4676" s="9" t="s">
        <v>2116</v>
      </c>
      <c r="F4676" s="10">
        <f t="shared" ca="1" si="147"/>
        <v>6.5124834281913319E-2</v>
      </c>
      <c r="G4676" s="3" t="str">
        <f>VLOOKUP(Table3[[#This Row],[PRODUCT ID]],Table1[[PRODUCT]:[SELLING PRICE]],1,FALSE)</f>
        <v>Product479</v>
      </c>
      <c r="H4676" s="3" t="str">
        <f>VLOOKUP(Table3[[#This Row],[PRODUCT ID]],Table1[[PRODUCT]:[SELLING PRICE]],2,FALSE)</f>
        <v>Category3</v>
      </c>
      <c r="I4676" s="3" t="str">
        <f>VLOOKUP(Table3[[#This Row],[PRODUCT ID]],Table1[[PRODUCT]:[SELLING PRICE]],3,FALSE)</f>
        <v>Ft</v>
      </c>
      <c r="J4676" s="16">
        <f ca="1">VLOOKUP(Table3[[#This Row],[PRODUCT ID]],Table1[[PRODUCT]:[SELLING PRICE]],4,FALSE)</f>
        <v>63</v>
      </c>
      <c r="K4676" s="16">
        <f ca="1">VLOOKUP(Table3[[#This Row],[PRODUCT ID]],Table1[[PRODUCT]:[SELLING PRICE]],5,FALSE)</f>
        <v>286.54195862717557</v>
      </c>
      <c r="L4676" s="16">
        <f ca="1">J4676*Table3[[#This Row],[QUANTITY]]</f>
        <v>126</v>
      </c>
      <c r="M4676" s="16">
        <f ca="1">K4676*Table3[[#This Row],[QUANTITY]]*(1-Table3[[#This Row],[DISCOUNT %]])</f>
        <v>535.7619221135318</v>
      </c>
      <c r="N4676" s="3">
        <f>DAY(Table3[[#This Row],[DATE]])</f>
        <v>19</v>
      </c>
      <c r="O4676" s="3" t="str">
        <f>TEXT(Table3[[#This Row],[DATE]],"mmm")</f>
        <v>Oct</v>
      </c>
      <c r="P4676" s="3">
        <f>YEAR(Table3[[#This Row],[DATE]])</f>
        <v>2033</v>
      </c>
    </row>
    <row r="4677" spans="1:16" x14ac:dyDescent="0.3">
      <c r="A4677" s="6">
        <v>48872</v>
      </c>
      <c r="B4677" s="7" t="s">
        <v>1532</v>
      </c>
      <c r="C4677" s="9">
        <f t="shared" ca="1" si="146"/>
        <v>13</v>
      </c>
      <c r="D4677" s="9" t="s">
        <v>2115</v>
      </c>
      <c r="E4677" s="9" t="s">
        <v>2116</v>
      </c>
      <c r="F4677" s="10">
        <f t="shared" ca="1" si="147"/>
        <v>7.0415439133421201E-2</v>
      </c>
      <c r="G4677" s="3" t="str">
        <f>VLOOKUP(Table3[[#This Row],[PRODUCT ID]],Table1[[PRODUCT]:[SELLING PRICE]],1,FALSE)</f>
        <v>Product480</v>
      </c>
      <c r="H4677" s="3" t="str">
        <f>VLOOKUP(Table3[[#This Row],[PRODUCT ID]],Table1[[PRODUCT]:[SELLING PRICE]],2,FALSE)</f>
        <v>Category4</v>
      </c>
      <c r="I4677" s="3" t="str">
        <f>VLOOKUP(Table3[[#This Row],[PRODUCT ID]],Table1[[PRODUCT]:[SELLING PRICE]],3,FALSE)</f>
        <v>Kg</v>
      </c>
      <c r="J4677" s="16">
        <f ca="1">VLOOKUP(Table3[[#This Row],[PRODUCT ID]],Table1[[PRODUCT]:[SELLING PRICE]],4,FALSE)</f>
        <v>172</v>
      </c>
      <c r="K4677" s="16">
        <f ca="1">VLOOKUP(Table3[[#This Row],[PRODUCT ID]],Table1[[PRODUCT]:[SELLING PRICE]],5,FALSE)</f>
        <v>35.037470573572449</v>
      </c>
      <c r="L4677" s="16">
        <f ca="1">J4677*Table3[[#This Row],[QUANTITY]]</f>
        <v>2236</v>
      </c>
      <c r="M4677" s="16">
        <f ca="1">K4677*Table3[[#This Row],[QUANTITY]]*(1-Table3[[#This Row],[DISCOUNT %]])</f>
        <v>423.41379206113032</v>
      </c>
      <c r="N4677" s="3">
        <f>DAY(Table3[[#This Row],[DATE]])</f>
        <v>20</v>
      </c>
      <c r="O4677" s="3" t="str">
        <f>TEXT(Table3[[#This Row],[DATE]],"mmm")</f>
        <v>Oct</v>
      </c>
      <c r="P4677" s="3">
        <f>YEAR(Table3[[#This Row],[DATE]])</f>
        <v>2033</v>
      </c>
    </row>
    <row r="4678" spans="1:16" x14ac:dyDescent="0.3">
      <c r="A4678" s="6">
        <v>48873</v>
      </c>
      <c r="B4678" s="7" t="s">
        <v>1533</v>
      </c>
      <c r="C4678" s="9">
        <f t="shared" ca="1" si="146"/>
        <v>12</v>
      </c>
      <c r="D4678" s="9" t="s">
        <v>2115</v>
      </c>
      <c r="E4678" s="9" t="s">
        <v>2118</v>
      </c>
      <c r="F4678" s="10">
        <f t="shared" ca="1" si="147"/>
        <v>3.321905216593031E-2</v>
      </c>
      <c r="G4678" s="3" t="str">
        <f>VLOOKUP(Table3[[#This Row],[PRODUCT ID]],Table1[[PRODUCT]:[SELLING PRICE]],1,FALSE)</f>
        <v>Product481</v>
      </c>
      <c r="H4678" s="3" t="str">
        <f>VLOOKUP(Table3[[#This Row],[PRODUCT ID]],Table1[[PRODUCT]:[SELLING PRICE]],2,FALSE)</f>
        <v>Category1</v>
      </c>
      <c r="I4678" s="3" t="str">
        <f>VLOOKUP(Table3[[#This Row],[PRODUCT ID]],Table1[[PRODUCT]:[SELLING PRICE]],3,FALSE)</f>
        <v>No</v>
      </c>
      <c r="J4678" s="16">
        <f ca="1">VLOOKUP(Table3[[#This Row],[PRODUCT ID]],Table1[[PRODUCT]:[SELLING PRICE]],4,FALSE)</f>
        <v>245</v>
      </c>
      <c r="K4678" s="16">
        <f ca="1">VLOOKUP(Table3[[#This Row],[PRODUCT ID]],Table1[[PRODUCT]:[SELLING PRICE]],5,FALSE)</f>
        <v>241.35877362998423</v>
      </c>
      <c r="L4678" s="16">
        <f ca="1">J4678*Table3[[#This Row],[QUANTITY]]</f>
        <v>2940</v>
      </c>
      <c r="M4678" s="16">
        <f ca="1">K4678*Table3[[#This Row],[QUANTITY]]*(1-Table3[[#This Row],[DISCOUNT %]])</f>
        <v>2800.0927672567777</v>
      </c>
      <c r="N4678" s="3">
        <f>DAY(Table3[[#This Row],[DATE]])</f>
        <v>21</v>
      </c>
      <c r="O4678" s="3" t="str">
        <f>TEXT(Table3[[#This Row],[DATE]],"mmm")</f>
        <v>Oct</v>
      </c>
      <c r="P4678" s="3">
        <f>YEAR(Table3[[#This Row],[DATE]])</f>
        <v>2033</v>
      </c>
    </row>
    <row r="4679" spans="1:16" x14ac:dyDescent="0.3">
      <c r="A4679" s="6">
        <v>48874</v>
      </c>
      <c r="B4679" s="7" t="s">
        <v>1534</v>
      </c>
      <c r="C4679" s="9">
        <f t="shared" ca="1" si="146"/>
        <v>11</v>
      </c>
      <c r="D4679" s="9" t="s">
        <v>2115</v>
      </c>
      <c r="E4679" s="9" t="s">
        <v>2116</v>
      </c>
      <c r="F4679" s="10">
        <f t="shared" ca="1" si="147"/>
        <v>5.1113790045627999E-3</v>
      </c>
      <c r="G4679" s="3" t="str">
        <f>VLOOKUP(Table3[[#This Row],[PRODUCT ID]],Table1[[PRODUCT]:[SELLING PRICE]],1,FALSE)</f>
        <v>Product482</v>
      </c>
      <c r="H4679" s="3" t="str">
        <f>VLOOKUP(Table3[[#This Row],[PRODUCT ID]],Table1[[PRODUCT]:[SELLING PRICE]],2,FALSE)</f>
        <v>Category2</v>
      </c>
      <c r="I4679" s="3" t="str">
        <f>VLOOKUP(Table3[[#This Row],[PRODUCT ID]],Table1[[PRODUCT]:[SELLING PRICE]],3,FALSE)</f>
        <v>No</v>
      </c>
      <c r="J4679" s="16">
        <f ca="1">VLOOKUP(Table3[[#This Row],[PRODUCT ID]],Table1[[PRODUCT]:[SELLING PRICE]],4,FALSE)</f>
        <v>21</v>
      </c>
      <c r="K4679" s="16">
        <f ca="1">VLOOKUP(Table3[[#This Row],[PRODUCT ID]],Table1[[PRODUCT]:[SELLING PRICE]],5,FALSE)</f>
        <v>289.74564546103386</v>
      </c>
      <c r="L4679" s="16">
        <f ca="1">J4679*Table3[[#This Row],[QUANTITY]]</f>
        <v>231</v>
      </c>
      <c r="M4679" s="16">
        <f ca="1">K4679*Table3[[#This Row],[QUANTITY]]*(1-Table3[[#This Row],[DISCOUNT %]])</f>
        <v>3170.9111021737695</v>
      </c>
      <c r="N4679" s="3">
        <f>DAY(Table3[[#This Row],[DATE]])</f>
        <v>22</v>
      </c>
      <c r="O4679" s="3" t="str">
        <f>TEXT(Table3[[#This Row],[DATE]],"mmm")</f>
        <v>Oct</v>
      </c>
      <c r="P4679" s="3">
        <f>YEAR(Table3[[#This Row],[DATE]])</f>
        <v>2033</v>
      </c>
    </row>
    <row r="4680" spans="1:16" x14ac:dyDescent="0.3">
      <c r="A4680" s="6">
        <v>48875</v>
      </c>
      <c r="B4680" s="7" t="s">
        <v>1535</v>
      </c>
      <c r="C4680" s="9">
        <f t="shared" ca="1" si="146"/>
        <v>6</v>
      </c>
      <c r="D4680" s="9" t="s">
        <v>2116</v>
      </c>
      <c r="E4680" s="9" t="s">
        <v>2116</v>
      </c>
      <c r="F4680" s="10">
        <f t="shared" ca="1" si="147"/>
        <v>1.852788453562575E-2</v>
      </c>
      <c r="G4680" s="3" t="str">
        <f>VLOOKUP(Table3[[#This Row],[PRODUCT ID]],Table1[[PRODUCT]:[SELLING PRICE]],1,FALSE)</f>
        <v>Product483</v>
      </c>
      <c r="H4680" s="3" t="str">
        <f>VLOOKUP(Table3[[#This Row],[PRODUCT ID]],Table1[[PRODUCT]:[SELLING PRICE]],2,FALSE)</f>
        <v>Category3</v>
      </c>
      <c r="I4680" s="3" t="str">
        <f>VLOOKUP(Table3[[#This Row],[PRODUCT ID]],Table1[[PRODUCT]:[SELLING PRICE]],3,FALSE)</f>
        <v>Ft</v>
      </c>
      <c r="J4680" s="16">
        <f ca="1">VLOOKUP(Table3[[#This Row],[PRODUCT ID]],Table1[[PRODUCT]:[SELLING PRICE]],4,FALSE)</f>
        <v>27</v>
      </c>
      <c r="K4680" s="16">
        <f ca="1">VLOOKUP(Table3[[#This Row],[PRODUCT ID]],Table1[[PRODUCT]:[SELLING PRICE]],5,FALSE)</f>
        <v>42.179208549408443</v>
      </c>
      <c r="L4680" s="16">
        <f ca="1">J4680*Table3[[#This Row],[QUANTITY]]</f>
        <v>162</v>
      </c>
      <c r="M4680" s="16">
        <f ca="1">K4680*Table3[[#This Row],[QUANTITY]]*(1-Table3[[#This Row],[DISCOUNT %]])</f>
        <v>248.38630226160555</v>
      </c>
      <c r="N4680" s="3">
        <f>DAY(Table3[[#This Row],[DATE]])</f>
        <v>23</v>
      </c>
      <c r="O4680" s="3" t="str">
        <f>TEXT(Table3[[#This Row],[DATE]],"mmm")</f>
        <v>Oct</v>
      </c>
      <c r="P4680" s="3">
        <f>YEAR(Table3[[#This Row],[DATE]])</f>
        <v>2033</v>
      </c>
    </row>
    <row r="4681" spans="1:16" x14ac:dyDescent="0.3">
      <c r="A4681" s="6">
        <v>48876</v>
      </c>
      <c r="B4681" s="7" t="s">
        <v>1536</v>
      </c>
      <c r="C4681" s="9">
        <f t="shared" ca="1" si="146"/>
        <v>3</v>
      </c>
      <c r="D4681" s="9" t="s">
        <v>2116</v>
      </c>
      <c r="E4681" s="9" t="s">
        <v>2116</v>
      </c>
      <c r="F4681" s="10">
        <f t="shared" ca="1" si="147"/>
        <v>4.563138260536747E-2</v>
      </c>
      <c r="G4681" s="3" t="str">
        <f>VLOOKUP(Table3[[#This Row],[PRODUCT ID]],Table1[[PRODUCT]:[SELLING PRICE]],1,FALSE)</f>
        <v>Product484</v>
      </c>
      <c r="H4681" s="3" t="str">
        <f>VLOOKUP(Table3[[#This Row],[PRODUCT ID]],Table1[[PRODUCT]:[SELLING PRICE]],2,FALSE)</f>
        <v>Category4</v>
      </c>
      <c r="I4681" s="3" t="str">
        <f>VLOOKUP(Table3[[#This Row],[PRODUCT ID]],Table1[[PRODUCT]:[SELLING PRICE]],3,FALSE)</f>
        <v>No</v>
      </c>
      <c r="J4681" s="16">
        <f ca="1">VLOOKUP(Table3[[#This Row],[PRODUCT ID]],Table1[[PRODUCT]:[SELLING PRICE]],4,FALSE)</f>
        <v>216</v>
      </c>
      <c r="K4681" s="16">
        <f ca="1">VLOOKUP(Table3[[#This Row],[PRODUCT ID]],Table1[[PRODUCT]:[SELLING PRICE]],5,FALSE)</f>
        <v>105.8454641288906</v>
      </c>
      <c r="L4681" s="16">
        <f ca="1">J4681*Table3[[#This Row],[QUANTITY]]</f>
        <v>648</v>
      </c>
      <c r="M4681" s="16">
        <f ca="1">K4681*Table3[[#This Row],[QUANTITY]]*(1-Table3[[#This Row],[DISCOUNT %]])</f>
        <v>303.04676777454745</v>
      </c>
      <c r="N4681" s="3">
        <f>DAY(Table3[[#This Row],[DATE]])</f>
        <v>24</v>
      </c>
      <c r="O4681" s="3" t="str">
        <f>TEXT(Table3[[#This Row],[DATE]],"mmm")</f>
        <v>Oct</v>
      </c>
      <c r="P4681" s="3">
        <f>YEAR(Table3[[#This Row],[DATE]])</f>
        <v>2033</v>
      </c>
    </row>
    <row r="4682" spans="1:16" x14ac:dyDescent="0.3">
      <c r="A4682" s="6">
        <v>48877</v>
      </c>
      <c r="B4682" s="7" t="s">
        <v>1537</v>
      </c>
      <c r="C4682" s="9">
        <f t="shared" ca="1" si="146"/>
        <v>2</v>
      </c>
      <c r="D4682" s="9" t="s">
        <v>2116</v>
      </c>
      <c r="E4682" s="9" t="s">
        <v>2116</v>
      </c>
      <c r="F4682" s="10">
        <f t="shared" ca="1" si="147"/>
        <v>7.7261637083593293E-2</v>
      </c>
      <c r="G4682" s="3" t="str">
        <f>VLOOKUP(Table3[[#This Row],[PRODUCT ID]],Table1[[PRODUCT]:[SELLING PRICE]],1,FALSE)</f>
        <v>Product485</v>
      </c>
      <c r="H4682" s="3" t="str">
        <f>VLOOKUP(Table3[[#This Row],[PRODUCT ID]],Table1[[PRODUCT]:[SELLING PRICE]],2,FALSE)</f>
        <v>Category5</v>
      </c>
      <c r="I4682" s="3" t="str">
        <f>VLOOKUP(Table3[[#This Row],[PRODUCT ID]],Table1[[PRODUCT]:[SELLING PRICE]],3,FALSE)</f>
        <v>Kg</v>
      </c>
      <c r="J4682" s="16">
        <f ca="1">VLOOKUP(Table3[[#This Row],[PRODUCT ID]],Table1[[PRODUCT]:[SELLING PRICE]],4,FALSE)</f>
        <v>215</v>
      </c>
      <c r="K4682" s="16">
        <f ca="1">VLOOKUP(Table3[[#This Row],[PRODUCT ID]],Table1[[PRODUCT]:[SELLING PRICE]],5,FALSE)</f>
        <v>130.50927080863721</v>
      </c>
      <c r="L4682" s="16">
        <f ca="1">J4682*Table3[[#This Row],[QUANTITY]]</f>
        <v>430</v>
      </c>
      <c r="M4682" s="16">
        <f ca="1">K4682*Table3[[#This Row],[QUANTITY]]*(1-Table3[[#This Row],[DISCOUNT %]])</f>
        <v>240.85182178275178</v>
      </c>
      <c r="N4682" s="3">
        <f>DAY(Table3[[#This Row],[DATE]])</f>
        <v>25</v>
      </c>
      <c r="O4682" s="3" t="str">
        <f>TEXT(Table3[[#This Row],[DATE]],"mmm")</f>
        <v>Oct</v>
      </c>
      <c r="P4682" s="3">
        <f>YEAR(Table3[[#This Row],[DATE]])</f>
        <v>2033</v>
      </c>
    </row>
    <row r="4683" spans="1:16" x14ac:dyDescent="0.3">
      <c r="A4683" s="6">
        <v>48878</v>
      </c>
      <c r="B4683" s="7" t="s">
        <v>1538</v>
      </c>
      <c r="C4683" s="9">
        <f t="shared" ca="1" si="146"/>
        <v>6</v>
      </c>
      <c r="D4683" s="9" t="s">
        <v>2115</v>
      </c>
      <c r="E4683" s="9" t="s">
        <v>2116</v>
      </c>
      <c r="F4683" s="10">
        <f t="shared" ca="1" si="147"/>
        <v>2.3957095879756297E-2</v>
      </c>
      <c r="G4683" s="3" t="str">
        <f>VLOOKUP(Table3[[#This Row],[PRODUCT ID]],Table1[[PRODUCT]:[SELLING PRICE]],1,FALSE)</f>
        <v>Product486</v>
      </c>
      <c r="H4683" s="3" t="str">
        <f>VLOOKUP(Table3[[#This Row],[PRODUCT ID]],Table1[[PRODUCT]:[SELLING PRICE]],2,FALSE)</f>
        <v>Category1</v>
      </c>
      <c r="I4683" s="3" t="str">
        <f>VLOOKUP(Table3[[#This Row],[PRODUCT ID]],Table1[[PRODUCT]:[SELLING PRICE]],3,FALSE)</f>
        <v>Kg</v>
      </c>
      <c r="J4683" s="16">
        <f ca="1">VLOOKUP(Table3[[#This Row],[PRODUCT ID]],Table1[[PRODUCT]:[SELLING PRICE]],4,FALSE)</f>
        <v>75</v>
      </c>
      <c r="K4683" s="16">
        <f ca="1">VLOOKUP(Table3[[#This Row],[PRODUCT ID]],Table1[[PRODUCT]:[SELLING PRICE]],5,FALSE)</f>
        <v>243.91540218941432</v>
      </c>
      <c r="L4683" s="16">
        <f ca="1">J4683*Table3[[#This Row],[QUANTITY]]</f>
        <v>450</v>
      </c>
      <c r="M4683" s="16">
        <f ca="1">K4683*Table3[[#This Row],[QUANTITY]]*(1-Table3[[#This Row],[DISCOUNT %]])</f>
        <v>1428.4313850756794</v>
      </c>
      <c r="N4683" s="3">
        <f>DAY(Table3[[#This Row],[DATE]])</f>
        <v>26</v>
      </c>
      <c r="O4683" s="3" t="str">
        <f>TEXT(Table3[[#This Row],[DATE]],"mmm")</f>
        <v>Oct</v>
      </c>
      <c r="P4683" s="3">
        <f>YEAR(Table3[[#This Row],[DATE]])</f>
        <v>2033</v>
      </c>
    </row>
    <row r="4684" spans="1:16" x14ac:dyDescent="0.3">
      <c r="A4684" s="6">
        <v>48879</v>
      </c>
      <c r="B4684" s="7" t="s">
        <v>1539</v>
      </c>
      <c r="C4684" s="9">
        <f t="shared" ca="1" si="146"/>
        <v>1</v>
      </c>
      <c r="D4684" s="9" t="s">
        <v>2117</v>
      </c>
      <c r="E4684" s="9" t="s">
        <v>2118</v>
      </c>
      <c r="F4684" s="10">
        <f t="shared" ca="1" si="147"/>
        <v>3.0784159707956463E-2</v>
      </c>
      <c r="G4684" s="3" t="str">
        <f>VLOOKUP(Table3[[#This Row],[PRODUCT ID]],Table1[[PRODUCT]:[SELLING PRICE]],1,FALSE)</f>
        <v>Product487</v>
      </c>
      <c r="H4684" s="3" t="str">
        <f>VLOOKUP(Table3[[#This Row],[PRODUCT ID]],Table1[[PRODUCT]:[SELLING PRICE]],2,FALSE)</f>
        <v>Category2</v>
      </c>
      <c r="I4684" s="3" t="str">
        <f>VLOOKUP(Table3[[#This Row],[PRODUCT ID]],Table1[[PRODUCT]:[SELLING PRICE]],3,FALSE)</f>
        <v>Lt</v>
      </c>
      <c r="J4684" s="16">
        <f ca="1">VLOOKUP(Table3[[#This Row],[PRODUCT ID]],Table1[[PRODUCT]:[SELLING PRICE]],4,FALSE)</f>
        <v>10</v>
      </c>
      <c r="K4684" s="16">
        <f ca="1">VLOOKUP(Table3[[#This Row],[PRODUCT ID]],Table1[[PRODUCT]:[SELLING PRICE]],5,FALSE)</f>
        <v>64.154200667355752</v>
      </c>
      <c r="L4684" s="16">
        <f ca="1">J4684*Table3[[#This Row],[QUANTITY]]</f>
        <v>10</v>
      </c>
      <c r="M4684" s="16">
        <f ca="1">K4684*Table3[[#This Row],[QUANTITY]]*(1-Table3[[#This Row],[DISCOUNT %]])</f>
        <v>62.17926750807559</v>
      </c>
      <c r="N4684" s="3">
        <f>DAY(Table3[[#This Row],[DATE]])</f>
        <v>27</v>
      </c>
      <c r="O4684" s="3" t="str">
        <f>TEXT(Table3[[#This Row],[DATE]],"mmm")</f>
        <v>Oct</v>
      </c>
      <c r="P4684" s="3">
        <f>YEAR(Table3[[#This Row],[DATE]])</f>
        <v>2033</v>
      </c>
    </row>
    <row r="4685" spans="1:16" x14ac:dyDescent="0.3">
      <c r="A4685" s="6">
        <v>48880</v>
      </c>
      <c r="B4685" s="7" t="s">
        <v>1540</v>
      </c>
      <c r="C4685" s="9">
        <f t="shared" ca="1" si="146"/>
        <v>5</v>
      </c>
      <c r="D4685" s="9" t="s">
        <v>2117</v>
      </c>
      <c r="E4685" s="9" t="s">
        <v>2118</v>
      </c>
      <c r="F4685" s="10">
        <f t="shared" ca="1" si="147"/>
        <v>3.2113808077391129E-2</v>
      </c>
      <c r="G4685" s="3" t="str">
        <f>VLOOKUP(Table3[[#This Row],[PRODUCT ID]],Table1[[PRODUCT]:[SELLING PRICE]],1,FALSE)</f>
        <v>Product488</v>
      </c>
      <c r="H4685" s="3" t="str">
        <f>VLOOKUP(Table3[[#This Row],[PRODUCT ID]],Table1[[PRODUCT]:[SELLING PRICE]],2,FALSE)</f>
        <v>Category3</v>
      </c>
      <c r="I4685" s="3" t="str">
        <f>VLOOKUP(Table3[[#This Row],[PRODUCT ID]],Table1[[PRODUCT]:[SELLING PRICE]],3,FALSE)</f>
        <v>Kg</v>
      </c>
      <c r="J4685" s="16">
        <f ca="1">VLOOKUP(Table3[[#This Row],[PRODUCT ID]],Table1[[PRODUCT]:[SELLING PRICE]],4,FALSE)</f>
        <v>172</v>
      </c>
      <c r="K4685" s="16">
        <f ca="1">VLOOKUP(Table3[[#This Row],[PRODUCT ID]],Table1[[PRODUCT]:[SELLING PRICE]],5,FALSE)</f>
        <v>59.178953361383144</v>
      </c>
      <c r="L4685" s="16">
        <f ca="1">J4685*Table3[[#This Row],[QUANTITY]]</f>
        <v>860</v>
      </c>
      <c r="M4685" s="16">
        <f ca="1">K4685*Table3[[#This Row],[QUANTITY]]*(1-Table3[[#This Row],[DISCOUNT %]])</f>
        <v>286.39245905457398</v>
      </c>
      <c r="N4685" s="3">
        <f>DAY(Table3[[#This Row],[DATE]])</f>
        <v>28</v>
      </c>
      <c r="O4685" s="3" t="str">
        <f>TEXT(Table3[[#This Row],[DATE]],"mmm")</f>
        <v>Oct</v>
      </c>
      <c r="P4685" s="3">
        <f>YEAR(Table3[[#This Row],[DATE]])</f>
        <v>2033</v>
      </c>
    </row>
    <row r="4686" spans="1:16" x14ac:dyDescent="0.3">
      <c r="A4686" s="6">
        <v>48881</v>
      </c>
      <c r="B4686" s="7" t="s">
        <v>1541</v>
      </c>
      <c r="C4686" s="9">
        <f t="shared" ca="1" si="146"/>
        <v>10</v>
      </c>
      <c r="D4686" s="9" t="s">
        <v>2116</v>
      </c>
      <c r="E4686" s="9" t="s">
        <v>2116</v>
      </c>
      <c r="F4686" s="10">
        <f t="shared" ca="1" si="147"/>
        <v>9.9192949462330357E-2</v>
      </c>
      <c r="G4686" s="3" t="str">
        <f>VLOOKUP(Table3[[#This Row],[PRODUCT ID]],Table1[[PRODUCT]:[SELLING PRICE]],1,FALSE)</f>
        <v>Product489</v>
      </c>
      <c r="H4686" s="3" t="str">
        <f>VLOOKUP(Table3[[#This Row],[PRODUCT ID]],Table1[[PRODUCT]:[SELLING PRICE]],2,FALSE)</f>
        <v>Category4</v>
      </c>
      <c r="I4686" s="3" t="str">
        <f>VLOOKUP(Table3[[#This Row],[PRODUCT ID]],Table1[[PRODUCT]:[SELLING PRICE]],3,FALSE)</f>
        <v>Lt</v>
      </c>
      <c r="J4686" s="16">
        <f ca="1">VLOOKUP(Table3[[#This Row],[PRODUCT ID]],Table1[[PRODUCT]:[SELLING PRICE]],4,FALSE)</f>
        <v>129</v>
      </c>
      <c r="K4686" s="16">
        <f ca="1">VLOOKUP(Table3[[#This Row],[PRODUCT ID]],Table1[[PRODUCT]:[SELLING PRICE]],5,FALSE)</f>
        <v>148.14331354266437</v>
      </c>
      <c r="L4686" s="16">
        <f ca="1">J4686*Table3[[#This Row],[QUANTITY]]</f>
        <v>1290</v>
      </c>
      <c r="M4686" s="16">
        <f ca="1">K4686*Table3[[#This Row],[QUANTITY]]*(1-Table3[[#This Row],[DISCOUNT %]])</f>
        <v>1334.485413292447</v>
      </c>
      <c r="N4686" s="3">
        <f>DAY(Table3[[#This Row],[DATE]])</f>
        <v>29</v>
      </c>
      <c r="O4686" s="3" t="str">
        <f>TEXT(Table3[[#This Row],[DATE]],"mmm")</f>
        <v>Oct</v>
      </c>
      <c r="P4686" s="3">
        <f>YEAR(Table3[[#This Row],[DATE]])</f>
        <v>2033</v>
      </c>
    </row>
    <row r="4687" spans="1:16" x14ac:dyDescent="0.3">
      <c r="A4687" s="6">
        <v>48882</v>
      </c>
      <c r="B4687" s="7" t="s">
        <v>1542</v>
      </c>
      <c r="C4687" s="9">
        <f t="shared" ca="1" si="146"/>
        <v>10</v>
      </c>
      <c r="D4687" s="9" t="s">
        <v>2116</v>
      </c>
      <c r="E4687" s="9" t="s">
        <v>2116</v>
      </c>
      <c r="F4687" s="10">
        <f t="shared" ca="1" si="147"/>
        <v>5.7261452328451229E-2</v>
      </c>
      <c r="G4687" s="3" t="str">
        <f>VLOOKUP(Table3[[#This Row],[PRODUCT ID]],Table1[[PRODUCT]:[SELLING PRICE]],1,FALSE)</f>
        <v>Product490</v>
      </c>
      <c r="H4687" s="3" t="str">
        <f>VLOOKUP(Table3[[#This Row],[PRODUCT ID]],Table1[[PRODUCT]:[SELLING PRICE]],2,FALSE)</f>
        <v>Category5</v>
      </c>
      <c r="I4687" s="3" t="str">
        <f>VLOOKUP(Table3[[#This Row],[PRODUCT ID]],Table1[[PRODUCT]:[SELLING PRICE]],3,FALSE)</f>
        <v>Ft</v>
      </c>
      <c r="J4687" s="16">
        <f ca="1">VLOOKUP(Table3[[#This Row],[PRODUCT ID]],Table1[[PRODUCT]:[SELLING PRICE]],4,FALSE)</f>
        <v>170</v>
      </c>
      <c r="K4687" s="16">
        <f ca="1">VLOOKUP(Table3[[#This Row],[PRODUCT ID]],Table1[[PRODUCT]:[SELLING PRICE]],5,FALSE)</f>
        <v>274.38465430154093</v>
      </c>
      <c r="L4687" s="16">
        <f ca="1">J4687*Table3[[#This Row],[QUANTITY]]</f>
        <v>1700</v>
      </c>
      <c r="M4687" s="16">
        <f ca="1">K4687*Table3[[#This Row],[QUANTITY]]*(1-Table3[[#This Row],[DISCOUNT %]])</f>
        <v>2586.7299049959465</v>
      </c>
      <c r="N4687" s="3">
        <f>DAY(Table3[[#This Row],[DATE]])</f>
        <v>30</v>
      </c>
      <c r="O4687" s="3" t="str">
        <f>TEXT(Table3[[#This Row],[DATE]],"mmm")</f>
        <v>Oct</v>
      </c>
      <c r="P4687" s="3">
        <f>YEAR(Table3[[#This Row],[DATE]])</f>
        <v>2033</v>
      </c>
    </row>
    <row r="4688" spans="1:16" x14ac:dyDescent="0.3">
      <c r="A4688" s="6">
        <v>48883</v>
      </c>
      <c r="B4688" s="7" t="s">
        <v>1543</v>
      </c>
      <c r="C4688" s="9">
        <f t="shared" ca="1" si="146"/>
        <v>15</v>
      </c>
      <c r="D4688" s="9" t="s">
        <v>2116</v>
      </c>
      <c r="E4688" s="9" t="s">
        <v>2116</v>
      </c>
      <c r="F4688" s="10">
        <f t="shared" ca="1" si="147"/>
        <v>3.2754903342636414E-2</v>
      </c>
      <c r="G4688" s="3" t="str">
        <f>VLOOKUP(Table3[[#This Row],[PRODUCT ID]],Table1[[PRODUCT]:[SELLING PRICE]],1,FALSE)</f>
        <v>Product491</v>
      </c>
      <c r="H4688" s="3" t="str">
        <f>VLOOKUP(Table3[[#This Row],[PRODUCT ID]],Table1[[PRODUCT]:[SELLING PRICE]],2,FALSE)</f>
        <v>Category1</v>
      </c>
      <c r="I4688" s="3" t="str">
        <f>VLOOKUP(Table3[[#This Row],[PRODUCT ID]],Table1[[PRODUCT]:[SELLING PRICE]],3,FALSE)</f>
        <v>Kg</v>
      </c>
      <c r="J4688" s="16">
        <f ca="1">VLOOKUP(Table3[[#This Row],[PRODUCT ID]],Table1[[PRODUCT]:[SELLING PRICE]],4,FALSE)</f>
        <v>57</v>
      </c>
      <c r="K4688" s="16">
        <f ca="1">VLOOKUP(Table3[[#This Row],[PRODUCT ID]],Table1[[PRODUCT]:[SELLING PRICE]],5,FALSE)</f>
        <v>69.099374991289011</v>
      </c>
      <c r="L4688" s="16">
        <f ca="1">J4688*Table3[[#This Row],[QUANTITY]]</f>
        <v>855</v>
      </c>
      <c r="M4688" s="16">
        <f ca="1">K4688*Table3[[#This Row],[QUANTITY]]*(1-Table3[[#This Row],[DISCOUNT %]])</f>
        <v>1002.5404746361912</v>
      </c>
      <c r="N4688" s="3">
        <f>DAY(Table3[[#This Row],[DATE]])</f>
        <v>31</v>
      </c>
      <c r="O4688" s="3" t="str">
        <f>TEXT(Table3[[#This Row],[DATE]],"mmm")</f>
        <v>Oct</v>
      </c>
      <c r="P4688" s="3">
        <f>YEAR(Table3[[#This Row],[DATE]])</f>
        <v>2033</v>
      </c>
    </row>
    <row r="4689" spans="1:16" x14ac:dyDescent="0.3">
      <c r="A4689" s="6">
        <v>48884</v>
      </c>
      <c r="B4689" s="7" t="s">
        <v>1544</v>
      </c>
      <c r="C4689" s="9">
        <f t="shared" ca="1" si="146"/>
        <v>6</v>
      </c>
      <c r="D4689" s="9" t="s">
        <v>2116</v>
      </c>
      <c r="E4689" s="9" t="s">
        <v>2116</v>
      </c>
      <c r="F4689" s="10">
        <f t="shared" ca="1" si="147"/>
        <v>3.6243503997279605E-3</v>
      </c>
      <c r="G4689" s="3" t="str">
        <f>VLOOKUP(Table3[[#This Row],[PRODUCT ID]],Table1[[PRODUCT]:[SELLING PRICE]],1,FALSE)</f>
        <v>Product492</v>
      </c>
      <c r="H4689" s="3" t="str">
        <f>VLOOKUP(Table3[[#This Row],[PRODUCT ID]],Table1[[PRODUCT]:[SELLING PRICE]],2,FALSE)</f>
        <v>Category2</v>
      </c>
      <c r="I4689" s="3" t="str">
        <f>VLOOKUP(Table3[[#This Row],[PRODUCT ID]],Table1[[PRODUCT]:[SELLING PRICE]],3,FALSE)</f>
        <v>No</v>
      </c>
      <c r="J4689" s="16">
        <f ca="1">VLOOKUP(Table3[[#This Row],[PRODUCT ID]],Table1[[PRODUCT]:[SELLING PRICE]],4,FALSE)</f>
        <v>195</v>
      </c>
      <c r="K4689" s="16">
        <f ca="1">VLOOKUP(Table3[[#This Row],[PRODUCT ID]],Table1[[PRODUCT]:[SELLING PRICE]],5,FALSE)</f>
        <v>216.16884209097634</v>
      </c>
      <c r="L4689" s="16">
        <f ca="1">J4689*Table3[[#This Row],[QUANTITY]]</f>
        <v>1170</v>
      </c>
      <c r="M4689" s="16">
        <f ca="1">K4689*Table3[[#This Row],[QUANTITY]]*(1-Table3[[#This Row],[DISCOUNT %]])</f>
        <v>1292.3122227704112</v>
      </c>
      <c r="N4689" s="3">
        <f>DAY(Table3[[#This Row],[DATE]])</f>
        <v>1</v>
      </c>
      <c r="O4689" s="3" t="str">
        <f>TEXT(Table3[[#This Row],[DATE]],"mmm")</f>
        <v>Nov</v>
      </c>
      <c r="P4689" s="3">
        <f>YEAR(Table3[[#This Row],[DATE]])</f>
        <v>2033</v>
      </c>
    </row>
    <row r="4690" spans="1:16" x14ac:dyDescent="0.3">
      <c r="A4690" s="6">
        <v>48885</v>
      </c>
      <c r="B4690" s="7" t="s">
        <v>1545</v>
      </c>
      <c r="C4690" s="9">
        <f t="shared" ca="1" si="146"/>
        <v>7</v>
      </c>
      <c r="D4690" s="9" t="s">
        <v>2115</v>
      </c>
      <c r="E4690" s="9" t="s">
        <v>2118</v>
      </c>
      <c r="F4690" s="10">
        <f t="shared" ca="1" si="147"/>
        <v>5.2520765604977218E-2</v>
      </c>
      <c r="G4690" s="3" t="str">
        <f>VLOOKUP(Table3[[#This Row],[PRODUCT ID]],Table1[[PRODUCT]:[SELLING PRICE]],1,FALSE)</f>
        <v>Product493</v>
      </c>
      <c r="H4690" s="3" t="str">
        <f>VLOOKUP(Table3[[#This Row],[PRODUCT ID]],Table1[[PRODUCT]:[SELLING PRICE]],2,FALSE)</f>
        <v>Category3</v>
      </c>
      <c r="I4690" s="3" t="str">
        <f>VLOOKUP(Table3[[#This Row],[PRODUCT ID]],Table1[[PRODUCT]:[SELLING PRICE]],3,FALSE)</f>
        <v>No</v>
      </c>
      <c r="J4690" s="16">
        <f ca="1">VLOOKUP(Table3[[#This Row],[PRODUCT ID]],Table1[[PRODUCT]:[SELLING PRICE]],4,FALSE)</f>
        <v>200</v>
      </c>
      <c r="K4690" s="16">
        <f ca="1">VLOOKUP(Table3[[#This Row],[PRODUCT ID]],Table1[[PRODUCT]:[SELLING PRICE]],5,FALSE)</f>
        <v>135.24342369464767</v>
      </c>
      <c r="L4690" s="16">
        <f ca="1">J4690*Table3[[#This Row],[QUANTITY]]</f>
        <v>1400</v>
      </c>
      <c r="M4690" s="16">
        <f ca="1">K4690*Table3[[#This Row],[QUANTITY]]*(1-Table3[[#This Row],[DISCOUNT %]])</f>
        <v>896.9823487741653</v>
      </c>
      <c r="N4690" s="3">
        <f>DAY(Table3[[#This Row],[DATE]])</f>
        <v>2</v>
      </c>
      <c r="O4690" s="3" t="str">
        <f>TEXT(Table3[[#This Row],[DATE]],"mmm")</f>
        <v>Nov</v>
      </c>
      <c r="P4690" s="3">
        <f>YEAR(Table3[[#This Row],[DATE]])</f>
        <v>2033</v>
      </c>
    </row>
    <row r="4691" spans="1:16" x14ac:dyDescent="0.3">
      <c r="A4691" s="6">
        <v>48886</v>
      </c>
      <c r="B4691" s="7" t="s">
        <v>1546</v>
      </c>
      <c r="C4691" s="9">
        <f t="shared" ca="1" si="146"/>
        <v>1</v>
      </c>
      <c r="D4691" s="9" t="s">
        <v>2116</v>
      </c>
      <c r="E4691" s="9" t="s">
        <v>2116</v>
      </c>
      <c r="F4691" s="10">
        <f t="shared" ca="1" si="147"/>
        <v>8.9522007031980128E-2</v>
      </c>
      <c r="G4691" s="3" t="str">
        <f>VLOOKUP(Table3[[#This Row],[PRODUCT ID]],Table1[[PRODUCT]:[SELLING PRICE]],1,FALSE)</f>
        <v>Product494</v>
      </c>
      <c r="H4691" s="3" t="str">
        <f>VLOOKUP(Table3[[#This Row],[PRODUCT ID]],Table1[[PRODUCT]:[SELLING PRICE]],2,FALSE)</f>
        <v>Category4</v>
      </c>
      <c r="I4691" s="3" t="str">
        <f>VLOOKUP(Table3[[#This Row],[PRODUCT ID]],Table1[[PRODUCT]:[SELLING PRICE]],3,FALSE)</f>
        <v>Ft</v>
      </c>
      <c r="J4691" s="16">
        <f ca="1">VLOOKUP(Table3[[#This Row],[PRODUCT ID]],Table1[[PRODUCT]:[SELLING PRICE]],4,FALSE)</f>
        <v>93</v>
      </c>
      <c r="K4691" s="16">
        <f ca="1">VLOOKUP(Table3[[#This Row],[PRODUCT ID]],Table1[[PRODUCT]:[SELLING PRICE]],5,FALSE)</f>
        <v>167.17713954826928</v>
      </c>
      <c r="L4691" s="16">
        <f ca="1">J4691*Table3[[#This Row],[QUANTITY]]</f>
        <v>93</v>
      </c>
      <c r="M4691" s="16">
        <f ca="1">K4691*Table3[[#This Row],[QUANTITY]]*(1-Table3[[#This Row],[DISCOUNT %]])</f>
        <v>152.21110648604281</v>
      </c>
      <c r="N4691" s="3">
        <f>DAY(Table3[[#This Row],[DATE]])</f>
        <v>3</v>
      </c>
      <c r="O4691" s="3" t="str">
        <f>TEXT(Table3[[#This Row],[DATE]],"mmm")</f>
        <v>Nov</v>
      </c>
      <c r="P4691" s="3">
        <f>YEAR(Table3[[#This Row],[DATE]])</f>
        <v>2033</v>
      </c>
    </row>
    <row r="4692" spans="1:16" x14ac:dyDescent="0.3">
      <c r="A4692" s="6">
        <v>48887</v>
      </c>
      <c r="B4692" s="7" t="s">
        <v>1547</v>
      </c>
      <c r="C4692" s="9">
        <f t="shared" ca="1" si="146"/>
        <v>11</v>
      </c>
      <c r="D4692" s="9" t="s">
        <v>2117</v>
      </c>
      <c r="E4692" s="9" t="s">
        <v>2116</v>
      </c>
      <c r="F4692" s="10">
        <f t="shared" ca="1" si="147"/>
        <v>8.4996118328305448E-3</v>
      </c>
      <c r="G4692" s="3" t="str">
        <f>VLOOKUP(Table3[[#This Row],[PRODUCT ID]],Table1[[PRODUCT]:[SELLING PRICE]],1,FALSE)</f>
        <v>Product495</v>
      </c>
      <c r="H4692" s="3" t="str">
        <f>VLOOKUP(Table3[[#This Row],[PRODUCT ID]],Table1[[PRODUCT]:[SELLING PRICE]],2,FALSE)</f>
        <v>Category5</v>
      </c>
      <c r="I4692" s="3" t="str">
        <f>VLOOKUP(Table3[[#This Row],[PRODUCT ID]],Table1[[PRODUCT]:[SELLING PRICE]],3,FALSE)</f>
        <v>No</v>
      </c>
      <c r="J4692" s="16">
        <f ca="1">VLOOKUP(Table3[[#This Row],[PRODUCT ID]],Table1[[PRODUCT]:[SELLING PRICE]],4,FALSE)</f>
        <v>121</v>
      </c>
      <c r="K4692" s="16">
        <f ca="1">VLOOKUP(Table3[[#This Row],[PRODUCT ID]],Table1[[PRODUCT]:[SELLING PRICE]],5,FALSE)</f>
        <v>195.01320535027594</v>
      </c>
      <c r="L4692" s="16">
        <f ca="1">J4692*Table3[[#This Row],[QUANTITY]]</f>
        <v>1331</v>
      </c>
      <c r="M4692" s="16">
        <f ca="1">K4692*Table3[[#This Row],[QUANTITY]]*(1-Table3[[#This Row],[DISCOUNT %]])</f>
        <v>2126.9123568277478</v>
      </c>
      <c r="N4692" s="3">
        <f>DAY(Table3[[#This Row],[DATE]])</f>
        <v>4</v>
      </c>
      <c r="O4692" s="3" t="str">
        <f>TEXT(Table3[[#This Row],[DATE]],"mmm")</f>
        <v>Nov</v>
      </c>
      <c r="P4692" s="3">
        <f>YEAR(Table3[[#This Row],[DATE]])</f>
        <v>2033</v>
      </c>
    </row>
    <row r="4693" spans="1:16" x14ac:dyDescent="0.3">
      <c r="A4693" s="6">
        <v>48888</v>
      </c>
      <c r="B4693" s="7" t="s">
        <v>1548</v>
      </c>
      <c r="C4693" s="9">
        <f t="shared" ca="1" si="146"/>
        <v>6</v>
      </c>
      <c r="D4693" s="9" t="s">
        <v>2115</v>
      </c>
      <c r="E4693" s="9" t="s">
        <v>2116</v>
      </c>
      <c r="F4693" s="10">
        <f t="shared" ca="1" si="147"/>
        <v>6.8214141289066207E-2</v>
      </c>
      <c r="G4693" s="3" t="str">
        <f>VLOOKUP(Table3[[#This Row],[PRODUCT ID]],Table1[[PRODUCT]:[SELLING PRICE]],1,FALSE)</f>
        <v>Product496</v>
      </c>
      <c r="H4693" s="3" t="str">
        <f>VLOOKUP(Table3[[#This Row],[PRODUCT ID]],Table1[[PRODUCT]:[SELLING PRICE]],2,FALSE)</f>
        <v>Category1</v>
      </c>
      <c r="I4693" s="3" t="str">
        <f>VLOOKUP(Table3[[#This Row],[PRODUCT ID]],Table1[[PRODUCT]:[SELLING PRICE]],3,FALSE)</f>
        <v>Kg</v>
      </c>
      <c r="J4693" s="16">
        <f ca="1">VLOOKUP(Table3[[#This Row],[PRODUCT ID]],Table1[[PRODUCT]:[SELLING PRICE]],4,FALSE)</f>
        <v>32</v>
      </c>
      <c r="K4693" s="16">
        <f ca="1">VLOOKUP(Table3[[#This Row],[PRODUCT ID]],Table1[[PRODUCT]:[SELLING PRICE]],5,FALSE)</f>
        <v>244.65239899033378</v>
      </c>
      <c r="L4693" s="16">
        <f ca="1">J4693*Table3[[#This Row],[QUANTITY]]</f>
        <v>192</v>
      </c>
      <c r="M4693" s="16">
        <f ca="1">K4693*Table3[[#This Row],[QUANTITY]]*(1-Table3[[#This Row],[DISCOUNT %]])</f>
        <v>1367.781874073389</v>
      </c>
      <c r="N4693" s="3">
        <f>DAY(Table3[[#This Row],[DATE]])</f>
        <v>5</v>
      </c>
      <c r="O4693" s="3" t="str">
        <f>TEXT(Table3[[#This Row],[DATE]],"mmm")</f>
        <v>Nov</v>
      </c>
      <c r="P4693" s="3">
        <f>YEAR(Table3[[#This Row],[DATE]])</f>
        <v>2033</v>
      </c>
    </row>
    <row r="4694" spans="1:16" x14ac:dyDescent="0.3">
      <c r="A4694" s="6">
        <v>48889</v>
      </c>
      <c r="B4694" s="7" t="s">
        <v>1549</v>
      </c>
      <c r="C4694" s="9">
        <f t="shared" ca="1" si="146"/>
        <v>8</v>
      </c>
      <c r="D4694" s="9" t="s">
        <v>2115</v>
      </c>
      <c r="E4694" s="9" t="s">
        <v>2116</v>
      </c>
      <c r="F4694" s="10">
        <f t="shared" ca="1" si="147"/>
        <v>9.4087528918472482E-2</v>
      </c>
      <c r="G4694" s="3" t="str">
        <f>VLOOKUP(Table3[[#This Row],[PRODUCT ID]],Table1[[PRODUCT]:[SELLING PRICE]],1,FALSE)</f>
        <v>Product497</v>
      </c>
      <c r="H4694" s="3" t="str">
        <f>VLOOKUP(Table3[[#This Row],[PRODUCT ID]],Table1[[PRODUCT]:[SELLING PRICE]],2,FALSE)</f>
        <v>Category2</v>
      </c>
      <c r="I4694" s="3" t="str">
        <f>VLOOKUP(Table3[[#This Row],[PRODUCT ID]],Table1[[PRODUCT]:[SELLING PRICE]],3,FALSE)</f>
        <v>Kg</v>
      </c>
      <c r="J4694" s="16">
        <f ca="1">VLOOKUP(Table3[[#This Row],[PRODUCT ID]],Table1[[PRODUCT]:[SELLING PRICE]],4,FALSE)</f>
        <v>182</v>
      </c>
      <c r="K4694" s="16">
        <f ca="1">VLOOKUP(Table3[[#This Row],[PRODUCT ID]],Table1[[PRODUCT]:[SELLING PRICE]],5,FALSE)</f>
        <v>29.482745532353082</v>
      </c>
      <c r="L4694" s="16">
        <f ca="1">J4694*Table3[[#This Row],[QUANTITY]]</f>
        <v>1456</v>
      </c>
      <c r="M4694" s="16">
        <f ca="1">K4694*Table3[[#This Row],[QUANTITY]]*(1-Table3[[#This Row],[DISCOUNT %]])</f>
        <v>213.67029487585478</v>
      </c>
      <c r="N4694" s="3">
        <f>DAY(Table3[[#This Row],[DATE]])</f>
        <v>6</v>
      </c>
      <c r="O4694" s="3" t="str">
        <f>TEXT(Table3[[#This Row],[DATE]],"mmm")</f>
        <v>Nov</v>
      </c>
      <c r="P4694" s="3">
        <f>YEAR(Table3[[#This Row],[DATE]])</f>
        <v>2033</v>
      </c>
    </row>
    <row r="4695" spans="1:16" x14ac:dyDescent="0.3">
      <c r="A4695" s="6">
        <v>48890</v>
      </c>
      <c r="B4695" s="7" t="s">
        <v>1550</v>
      </c>
      <c r="C4695" s="9">
        <f t="shared" ca="1" si="146"/>
        <v>13</v>
      </c>
      <c r="D4695" s="9" t="s">
        <v>2115</v>
      </c>
      <c r="E4695" s="9" t="s">
        <v>2116</v>
      </c>
      <c r="F4695" s="10">
        <f t="shared" ca="1" si="147"/>
        <v>5.4608040756181898E-2</v>
      </c>
      <c r="G4695" s="3" t="str">
        <f>VLOOKUP(Table3[[#This Row],[PRODUCT ID]],Table1[[PRODUCT]:[SELLING PRICE]],1,FALSE)</f>
        <v>Product498</v>
      </c>
      <c r="H4695" s="3" t="str">
        <f>VLOOKUP(Table3[[#This Row],[PRODUCT ID]],Table1[[PRODUCT]:[SELLING PRICE]],2,FALSE)</f>
        <v>Category3</v>
      </c>
      <c r="I4695" s="3" t="str">
        <f>VLOOKUP(Table3[[#This Row],[PRODUCT ID]],Table1[[PRODUCT]:[SELLING PRICE]],3,FALSE)</f>
        <v>Lt</v>
      </c>
      <c r="J4695" s="16">
        <f ca="1">VLOOKUP(Table3[[#This Row],[PRODUCT ID]],Table1[[PRODUCT]:[SELLING PRICE]],4,FALSE)</f>
        <v>122</v>
      </c>
      <c r="K4695" s="16">
        <f ca="1">VLOOKUP(Table3[[#This Row],[PRODUCT ID]],Table1[[PRODUCT]:[SELLING PRICE]],5,FALSE)</f>
        <v>191.99532177686919</v>
      </c>
      <c r="L4695" s="16">
        <f ca="1">J4695*Table3[[#This Row],[QUANTITY]]</f>
        <v>1586</v>
      </c>
      <c r="M4695" s="16">
        <f ca="1">K4695*Table3[[#This Row],[QUANTITY]]*(1-Table3[[#This Row],[DISCOUNT %]])</f>
        <v>2359.6408344636616</v>
      </c>
      <c r="N4695" s="3">
        <f>DAY(Table3[[#This Row],[DATE]])</f>
        <v>7</v>
      </c>
      <c r="O4695" s="3" t="str">
        <f>TEXT(Table3[[#This Row],[DATE]],"mmm")</f>
        <v>Nov</v>
      </c>
      <c r="P4695" s="3">
        <f>YEAR(Table3[[#This Row],[DATE]])</f>
        <v>2033</v>
      </c>
    </row>
    <row r="4696" spans="1:16" x14ac:dyDescent="0.3">
      <c r="A4696" s="6">
        <v>48891</v>
      </c>
      <c r="B4696" s="7" t="s">
        <v>1551</v>
      </c>
      <c r="C4696" s="9">
        <f t="shared" ca="1" si="146"/>
        <v>11</v>
      </c>
      <c r="D4696" s="9" t="s">
        <v>2116</v>
      </c>
      <c r="E4696" s="9" t="s">
        <v>2118</v>
      </c>
      <c r="F4696" s="10">
        <f t="shared" ca="1" si="147"/>
        <v>6.3257610542364923E-2</v>
      </c>
      <c r="G4696" s="3" t="str">
        <f>VLOOKUP(Table3[[#This Row],[PRODUCT ID]],Table1[[PRODUCT]:[SELLING PRICE]],1,FALSE)</f>
        <v>Product499</v>
      </c>
      <c r="H4696" s="3" t="str">
        <f>VLOOKUP(Table3[[#This Row],[PRODUCT ID]],Table1[[PRODUCT]:[SELLING PRICE]],2,FALSE)</f>
        <v>Category4</v>
      </c>
      <c r="I4696" s="3" t="str">
        <f>VLOOKUP(Table3[[#This Row],[PRODUCT ID]],Table1[[PRODUCT]:[SELLING PRICE]],3,FALSE)</f>
        <v>Kg</v>
      </c>
      <c r="J4696" s="16">
        <f ca="1">VLOOKUP(Table3[[#This Row],[PRODUCT ID]],Table1[[PRODUCT]:[SELLING PRICE]],4,FALSE)</f>
        <v>154</v>
      </c>
      <c r="K4696" s="16">
        <f ca="1">VLOOKUP(Table3[[#This Row],[PRODUCT ID]],Table1[[PRODUCT]:[SELLING PRICE]],5,FALSE)</f>
        <v>44.880895901864605</v>
      </c>
      <c r="L4696" s="16">
        <f ca="1">J4696*Table3[[#This Row],[QUANTITY]]</f>
        <v>1694</v>
      </c>
      <c r="M4696" s="16">
        <f ca="1">K4696*Table3[[#This Row],[QUANTITY]]*(1-Table3[[#This Row],[DISCOUNT %]])</f>
        <v>462.46021434923233</v>
      </c>
      <c r="N4696" s="3">
        <f>DAY(Table3[[#This Row],[DATE]])</f>
        <v>8</v>
      </c>
      <c r="O4696" s="3" t="str">
        <f>TEXT(Table3[[#This Row],[DATE]],"mmm")</f>
        <v>Nov</v>
      </c>
      <c r="P4696" s="3">
        <f>YEAR(Table3[[#This Row],[DATE]])</f>
        <v>2033</v>
      </c>
    </row>
    <row r="4697" spans="1:16" x14ac:dyDescent="0.3">
      <c r="A4697" s="6">
        <v>48892</v>
      </c>
      <c r="B4697" s="7" t="s">
        <v>1552</v>
      </c>
      <c r="C4697" s="9">
        <f t="shared" ca="1" si="146"/>
        <v>14</v>
      </c>
      <c r="D4697" s="9" t="s">
        <v>2116</v>
      </c>
      <c r="E4697" s="9" t="s">
        <v>2118</v>
      </c>
      <c r="F4697" s="10">
        <f t="shared" ca="1" si="147"/>
        <v>7.5444486751917728E-2</v>
      </c>
      <c r="G4697" s="3" t="str">
        <f>VLOOKUP(Table3[[#This Row],[PRODUCT ID]],Table1[[PRODUCT]:[SELLING PRICE]],1,FALSE)</f>
        <v>Product500</v>
      </c>
      <c r="H4697" s="3" t="str">
        <f>VLOOKUP(Table3[[#This Row],[PRODUCT ID]],Table1[[PRODUCT]:[SELLING PRICE]],2,FALSE)</f>
        <v>Category5</v>
      </c>
      <c r="I4697" s="3" t="str">
        <f>VLOOKUP(Table3[[#This Row],[PRODUCT ID]],Table1[[PRODUCT]:[SELLING PRICE]],3,FALSE)</f>
        <v>Lt</v>
      </c>
      <c r="J4697" s="16">
        <f ca="1">VLOOKUP(Table3[[#This Row],[PRODUCT ID]],Table1[[PRODUCT]:[SELLING PRICE]],4,FALSE)</f>
        <v>185</v>
      </c>
      <c r="K4697" s="16">
        <f ca="1">VLOOKUP(Table3[[#This Row],[PRODUCT ID]],Table1[[PRODUCT]:[SELLING PRICE]],5,FALSE)</f>
        <v>180.93395937236107</v>
      </c>
      <c r="L4697" s="16">
        <f ca="1">J4697*Table3[[#This Row],[QUANTITY]]</f>
        <v>2590</v>
      </c>
      <c r="M4697" s="16">
        <f ca="1">K4697*Table3[[#This Row],[QUANTITY]]*(1-Table3[[#This Row],[DISCOUNT %]])</f>
        <v>2341.9688554012932</v>
      </c>
      <c r="N4697" s="3">
        <f>DAY(Table3[[#This Row],[DATE]])</f>
        <v>9</v>
      </c>
      <c r="O4697" s="3" t="str">
        <f>TEXT(Table3[[#This Row],[DATE]],"mmm")</f>
        <v>Nov</v>
      </c>
      <c r="P4697" s="3">
        <f>YEAR(Table3[[#This Row],[DATE]])</f>
        <v>2033</v>
      </c>
    </row>
    <row r="4698" spans="1:16" x14ac:dyDescent="0.3">
      <c r="A4698" s="6">
        <v>48893</v>
      </c>
      <c r="B4698" s="7" t="s">
        <v>1553</v>
      </c>
      <c r="C4698" s="9">
        <f t="shared" ca="1" si="146"/>
        <v>10</v>
      </c>
      <c r="D4698" s="9" t="s">
        <v>2116</v>
      </c>
      <c r="E4698" s="9" t="s">
        <v>2116</v>
      </c>
      <c r="F4698" s="10">
        <f t="shared" ca="1" si="147"/>
        <v>9.0689413978296649E-2</v>
      </c>
      <c r="G4698" s="3" t="str">
        <f>VLOOKUP(Table3[[#This Row],[PRODUCT ID]],Table1[[PRODUCT]:[SELLING PRICE]],1,FALSE)</f>
        <v>Product501</v>
      </c>
      <c r="H4698" s="3" t="str">
        <f>VLOOKUP(Table3[[#This Row],[PRODUCT ID]],Table1[[PRODUCT]:[SELLING PRICE]],2,FALSE)</f>
        <v>Category1</v>
      </c>
      <c r="I4698" s="3" t="str">
        <f>VLOOKUP(Table3[[#This Row],[PRODUCT ID]],Table1[[PRODUCT]:[SELLING PRICE]],3,FALSE)</f>
        <v>Ft</v>
      </c>
      <c r="J4698" s="16">
        <f ca="1">VLOOKUP(Table3[[#This Row],[PRODUCT ID]],Table1[[PRODUCT]:[SELLING PRICE]],4,FALSE)</f>
        <v>90</v>
      </c>
      <c r="K4698" s="16">
        <f ca="1">VLOOKUP(Table3[[#This Row],[PRODUCT ID]],Table1[[PRODUCT]:[SELLING PRICE]],5,FALSE)</f>
        <v>163.79236706566442</v>
      </c>
      <c r="L4698" s="16">
        <f ca="1">J4698*Table3[[#This Row],[QUANTITY]]</f>
        <v>900</v>
      </c>
      <c r="M4698" s="16">
        <f ca="1">K4698*Table3[[#This Row],[QUANTITY]]*(1-Table3[[#This Row],[DISCOUNT %]])</f>
        <v>1489.3813328236124</v>
      </c>
      <c r="N4698" s="3">
        <f>DAY(Table3[[#This Row],[DATE]])</f>
        <v>10</v>
      </c>
      <c r="O4698" s="3" t="str">
        <f>TEXT(Table3[[#This Row],[DATE]],"mmm")</f>
        <v>Nov</v>
      </c>
      <c r="P4698" s="3">
        <f>YEAR(Table3[[#This Row],[DATE]])</f>
        <v>2033</v>
      </c>
    </row>
    <row r="4699" spans="1:16" x14ac:dyDescent="0.3">
      <c r="A4699" s="6">
        <v>48894</v>
      </c>
      <c r="B4699" s="7" t="s">
        <v>1554</v>
      </c>
      <c r="C4699" s="9">
        <f t="shared" ca="1" si="146"/>
        <v>13</v>
      </c>
      <c r="D4699" s="9" t="s">
        <v>2115</v>
      </c>
      <c r="E4699" s="9" t="s">
        <v>2116</v>
      </c>
      <c r="F4699" s="10">
        <f t="shared" ca="1" si="147"/>
        <v>6.6614608023585126E-2</v>
      </c>
      <c r="G4699" s="3" t="str">
        <f>VLOOKUP(Table3[[#This Row],[PRODUCT ID]],Table1[[PRODUCT]:[SELLING PRICE]],1,FALSE)</f>
        <v>Product502</v>
      </c>
      <c r="H4699" s="3" t="str">
        <f>VLOOKUP(Table3[[#This Row],[PRODUCT ID]],Table1[[PRODUCT]:[SELLING PRICE]],2,FALSE)</f>
        <v>Category2</v>
      </c>
      <c r="I4699" s="3" t="str">
        <f>VLOOKUP(Table3[[#This Row],[PRODUCT ID]],Table1[[PRODUCT]:[SELLING PRICE]],3,FALSE)</f>
        <v>Kg</v>
      </c>
      <c r="J4699" s="16">
        <f ca="1">VLOOKUP(Table3[[#This Row],[PRODUCT ID]],Table1[[PRODUCT]:[SELLING PRICE]],4,FALSE)</f>
        <v>237</v>
      </c>
      <c r="K4699" s="16">
        <f ca="1">VLOOKUP(Table3[[#This Row],[PRODUCT ID]],Table1[[PRODUCT]:[SELLING PRICE]],5,FALSE)</f>
        <v>210.47652371229077</v>
      </c>
      <c r="L4699" s="16">
        <f ca="1">J4699*Table3[[#This Row],[QUANTITY]]</f>
        <v>3081</v>
      </c>
      <c r="M4699" s="16">
        <f ca="1">K4699*Table3[[#This Row],[QUANTITY]]*(1-Table3[[#This Row],[DISCOUNT %]])</f>
        <v>2553.9242636313861</v>
      </c>
      <c r="N4699" s="3">
        <f>DAY(Table3[[#This Row],[DATE]])</f>
        <v>11</v>
      </c>
      <c r="O4699" s="3" t="str">
        <f>TEXT(Table3[[#This Row],[DATE]],"mmm")</f>
        <v>Nov</v>
      </c>
      <c r="P4699" s="3">
        <f>YEAR(Table3[[#This Row],[DATE]])</f>
        <v>2033</v>
      </c>
    </row>
    <row r="4700" spans="1:16" x14ac:dyDescent="0.3">
      <c r="A4700" s="6">
        <v>48895</v>
      </c>
      <c r="B4700" s="7" t="s">
        <v>1555</v>
      </c>
      <c r="C4700" s="9">
        <f t="shared" ca="1" si="146"/>
        <v>3</v>
      </c>
      <c r="D4700" s="9" t="s">
        <v>2117</v>
      </c>
      <c r="E4700" s="9" t="s">
        <v>2116</v>
      </c>
      <c r="F4700" s="10">
        <f t="shared" ca="1" si="147"/>
        <v>6.3042073899218135E-2</v>
      </c>
      <c r="G4700" s="3" t="str">
        <f>VLOOKUP(Table3[[#This Row],[PRODUCT ID]],Table1[[PRODUCT]:[SELLING PRICE]],1,FALSE)</f>
        <v>Product503</v>
      </c>
      <c r="H4700" s="3" t="str">
        <f>VLOOKUP(Table3[[#This Row],[PRODUCT ID]],Table1[[PRODUCT]:[SELLING PRICE]],2,FALSE)</f>
        <v>Category3</v>
      </c>
      <c r="I4700" s="3" t="str">
        <f>VLOOKUP(Table3[[#This Row],[PRODUCT ID]],Table1[[PRODUCT]:[SELLING PRICE]],3,FALSE)</f>
        <v>No</v>
      </c>
      <c r="J4700" s="16">
        <f ca="1">VLOOKUP(Table3[[#This Row],[PRODUCT ID]],Table1[[PRODUCT]:[SELLING PRICE]],4,FALSE)</f>
        <v>166</v>
      </c>
      <c r="K4700" s="16">
        <f ca="1">VLOOKUP(Table3[[#This Row],[PRODUCT ID]],Table1[[PRODUCT]:[SELLING PRICE]],5,FALSE)</f>
        <v>288.53567315693891</v>
      </c>
      <c r="L4700" s="16">
        <f ca="1">J4700*Table3[[#This Row],[QUANTITY]]</f>
        <v>498</v>
      </c>
      <c r="M4700" s="16">
        <f ca="1">K4700*Table3[[#This Row],[QUANTITY]]*(1-Table3[[#This Row],[DISCOUNT %]])</f>
        <v>811.0373577816556</v>
      </c>
      <c r="N4700" s="3">
        <f>DAY(Table3[[#This Row],[DATE]])</f>
        <v>12</v>
      </c>
      <c r="O4700" s="3" t="str">
        <f>TEXT(Table3[[#This Row],[DATE]],"mmm")</f>
        <v>Nov</v>
      </c>
      <c r="P4700" s="3">
        <f>YEAR(Table3[[#This Row],[DATE]])</f>
        <v>2033</v>
      </c>
    </row>
    <row r="4701" spans="1:16" x14ac:dyDescent="0.3">
      <c r="A4701" s="6">
        <v>48896</v>
      </c>
      <c r="B4701" s="7" t="s">
        <v>1556</v>
      </c>
      <c r="C4701" s="9">
        <f t="shared" ca="1" si="146"/>
        <v>8</v>
      </c>
      <c r="D4701" s="9" t="s">
        <v>2117</v>
      </c>
      <c r="E4701" s="9" t="s">
        <v>2116</v>
      </c>
      <c r="F4701" s="10">
        <f t="shared" ca="1" si="147"/>
        <v>6.9294765770828756E-2</v>
      </c>
      <c r="G4701" s="3" t="str">
        <f>VLOOKUP(Table3[[#This Row],[PRODUCT ID]],Table1[[PRODUCT]:[SELLING PRICE]],1,FALSE)</f>
        <v>Product504</v>
      </c>
      <c r="H4701" s="3" t="str">
        <f>VLOOKUP(Table3[[#This Row],[PRODUCT ID]],Table1[[PRODUCT]:[SELLING PRICE]],2,FALSE)</f>
        <v>Category4</v>
      </c>
      <c r="I4701" s="3" t="str">
        <f>VLOOKUP(Table3[[#This Row],[PRODUCT ID]],Table1[[PRODUCT]:[SELLING PRICE]],3,FALSE)</f>
        <v>No</v>
      </c>
      <c r="J4701" s="16">
        <f ca="1">VLOOKUP(Table3[[#This Row],[PRODUCT ID]],Table1[[PRODUCT]:[SELLING PRICE]],4,FALSE)</f>
        <v>167</v>
      </c>
      <c r="K4701" s="16">
        <f ca="1">VLOOKUP(Table3[[#This Row],[PRODUCT ID]],Table1[[PRODUCT]:[SELLING PRICE]],5,FALSE)</f>
        <v>276.5207936794535</v>
      </c>
      <c r="L4701" s="16">
        <f ca="1">J4701*Table3[[#This Row],[QUANTITY]]</f>
        <v>1336</v>
      </c>
      <c r="M4701" s="16">
        <f ca="1">K4701*Table3[[#This Row],[QUANTITY]]*(1-Table3[[#This Row],[DISCOUNT %]])</f>
        <v>2058.8748004053768</v>
      </c>
      <c r="N4701" s="3">
        <f>DAY(Table3[[#This Row],[DATE]])</f>
        <v>13</v>
      </c>
      <c r="O4701" s="3" t="str">
        <f>TEXT(Table3[[#This Row],[DATE]],"mmm")</f>
        <v>Nov</v>
      </c>
      <c r="P4701" s="3">
        <f>YEAR(Table3[[#This Row],[DATE]])</f>
        <v>2033</v>
      </c>
    </row>
    <row r="4702" spans="1:16" x14ac:dyDescent="0.3">
      <c r="A4702" s="6">
        <v>48897</v>
      </c>
      <c r="B4702" s="7" t="s">
        <v>1557</v>
      </c>
      <c r="C4702" s="9">
        <f t="shared" ca="1" si="146"/>
        <v>8</v>
      </c>
      <c r="D4702" s="9" t="s">
        <v>2116</v>
      </c>
      <c r="E4702" s="9" t="s">
        <v>2118</v>
      </c>
      <c r="F4702" s="10">
        <f t="shared" ca="1" si="147"/>
        <v>1.5101233819648209E-2</v>
      </c>
      <c r="G4702" s="3" t="str">
        <f>VLOOKUP(Table3[[#This Row],[PRODUCT ID]],Table1[[PRODUCT]:[SELLING PRICE]],1,FALSE)</f>
        <v>Product505</v>
      </c>
      <c r="H4702" s="3" t="str">
        <f>VLOOKUP(Table3[[#This Row],[PRODUCT ID]],Table1[[PRODUCT]:[SELLING PRICE]],2,FALSE)</f>
        <v>Category1</v>
      </c>
      <c r="I4702" s="3" t="str">
        <f>VLOOKUP(Table3[[#This Row],[PRODUCT ID]],Table1[[PRODUCT]:[SELLING PRICE]],3,FALSE)</f>
        <v>Ft</v>
      </c>
      <c r="J4702" s="16">
        <f ca="1">VLOOKUP(Table3[[#This Row],[PRODUCT ID]],Table1[[PRODUCT]:[SELLING PRICE]],4,FALSE)</f>
        <v>135</v>
      </c>
      <c r="K4702" s="16">
        <f ca="1">VLOOKUP(Table3[[#This Row],[PRODUCT ID]],Table1[[PRODUCT]:[SELLING PRICE]],5,FALSE)</f>
        <v>61.360755273581155</v>
      </c>
      <c r="L4702" s="16">
        <f ca="1">J4702*Table3[[#This Row],[QUANTITY]]</f>
        <v>1080</v>
      </c>
      <c r="M4702" s="16">
        <f ca="1">K4702*Table3[[#This Row],[QUANTITY]]*(1-Table3[[#This Row],[DISCOUNT %]])</f>
        <v>483.47305728675673</v>
      </c>
      <c r="N4702" s="3">
        <f>DAY(Table3[[#This Row],[DATE]])</f>
        <v>14</v>
      </c>
      <c r="O4702" s="3" t="str">
        <f>TEXT(Table3[[#This Row],[DATE]],"mmm")</f>
        <v>Nov</v>
      </c>
      <c r="P4702" s="3">
        <f>YEAR(Table3[[#This Row],[DATE]])</f>
        <v>2033</v>
      </c>
    </row>
    <row r="4703" spans="1:16" x14ac:dyDescent="0.3">
      <c r="A4703" s="6">
        <v>48898</v>
      </c>
      <c r="B4703" s="7" t="s">
        <v>1558</v>
      </c>
      <c r="C4703" s="9">
        <f t="shared" ca="1" si="146"/>
        <v>10</v>
      </c>
      <c r="D4703" s="9" t="s">
        <v>2116</v>
      </c>
      <c r="E4703" s="9" t="s">
        <v>2116</v>
      </c>
      <c r="F4703" s="10">
        <f t="shared" ca="1" si="147"/>
        <v>6.1182099411638548E-6</v>
      </c>
      <c r="G4703" s="3" t="str">
        <f>VLOOKUP(Table3[[#This Row],[PRODUCT ID]],Table1[[PRODUCT]:[SELLING PRICE]],1,FALSE)</f>
        <v>Product506</v>
      </c>
      <c r="H4703" s="3" t="str">
        <f>VLOOKUP(Table3[[#This Row],[PRODUCT ID]],Table1[[PRODUCT]:[SELLING PRICE]],2,FALSE)</f>
        <v>Category2</v>
      </c>
      <c r="I4703" s="3" t="str">
        <f>VLOOKUP(Table3[[#This Row],[PRODUCT ID]],Table1[[PRODUCT]:[SELLING PRICE]],3,FALSE)</f>
        <v>No</v>
      </c>
      <c r="J4703" s="16">
        <f ca="1">VLOOKUP(Table3[[#This Row],[PRODUCT ID]],Table1[[PRODUCT]:[SELLING PRICE]],4,FALSE)</f>
        <v>52</v>
      </c>
      <c r="K4703" s="16">
        <f ca="1">VLOOKUP(Table3[[#This Row],[PRODUCT ID]],Table1[[PRODUCT]:[SELLING PRICE]],5,FALSE)</f>
        <v>202.57298261883747</v>
      </c>
      <c r="L4703" s="16">
        <f ca="1">J4703*Table3[[#This Row],[QUANTITY]]</f>
        <v>520</v>
      </c>
      <c r="M4703" s="16">
        <f ca="1">K4703*Table3[[#This Row],[QUANTITY]]*(1-Table3[[#This Row],[DISCOUNT %]])</f>
        <v>2025.7174323480142</v>
      </c>
      <c r="N4703" s="3">
        <f>DAY(Table3[[#This Row],[DATE]])</f>
        <v>15</v>
      </c>
      <c r="O4703" s="3" t="str">
        <f>TEXT(Table3[[#This Row],[DATE]],"mmm")</f>
        <v>Nov</v>
      </c>
      <c r="P4703" s="3">
        <f>YEAR(Table3[[#This Row],[DATE]])</f>
        <v>2033</v>
      </c>
    </row>
    <row r="4704" spans="1:16" x14ac:dyDescent="0.3">
      <c r="A4704" s="6">
        <v>48899</v>
      </c>
      <c r="B4704" s="7" t="s">
        <v>1559</v>
      </c>
      <c r="C4704" s="9">
        <f t="shared" ca="1" si="146"/>
        <v>8</v>
      </c>
      <c r="D4704" s="9" t="s">
        <v>2116</v>
      </c>
      <c r="E4704" s="9" t="s">
        <v>2116</v>
      </c>
      <c r="F4704" s="10">
        <f t="shared" ca="1" si="147"/>
        <v>8.8206568258062001E-2</v>
      </c>
      <c r="G4704" s="3" t="str">
        <f>VLOOKUP(Table3[[#This Row],[PRODUCT ID]],Table1[[PRODUCT]:[SELLING PRICE]],1,FALSE)</f>
        <v>Product507</v>
      </c>
      <c r="H4704" s="3" t="str">
        <f>VLOOKUP(Table3[[#This Row],[PRODUCT ID]],Table1[[PRODUCT]:[SELLING PRICE]],2,FALSE)</f>
        <v>Category3</v>
      </c>
      <c r="I4704" s="3" t="str">
        <f>VLOOKUP(Table3[[#This Row],[PRODUCT ID]],Table1[[PRODUCT]:[SELLING PRICE]],3,FALSE)</f>
        <v>Kg</v>
      </c>
      <c r="J4704" s="16">
        <f ca="1">VLOOKUP(Table3[[#This Row],[PRODUCT ID]],Table1[[PRODUCT]:[SELLING PRICE]],4,FALSE)</f>
        <v>87</v>
      </c>
      <c r="K4704" s="16">
        <f ca="1">VLOOKUP(Table3[[#This Row],[PRODUCT ID]],Table1[[PRODUCT]:[SELLING PRICE]],5,FALSE)</f>
        <v>256.76864835075924</v>
      </c>
      <c r="L4704" s="16">
        <f ca="1">J4704*Table3[[#This Row],[QUANTITY]]</f>
        <v>696</v>
      </c>
      <c r="M4704" s="16">
        <f ca="1">K4704*Table3[[#This Row],[QUANTITY]]*(1-Table3[[#This Row],[DISCOUNT %]])</f>
        <v>1872.9597363478215</v>
      </c>
      <c r="N4704" s="3">
        <f>DAY(Table3[[#This Row],[DATE]])</f>
        <v>16</v>
      </c>
      <c r="O4704" s="3" t="str">
        <f>TEXT(Table3[[#This Row],[DATE]],"mmm")</f>
        <v>Nov</v>
      </c>
      <c r="P4704" s="3">
        <f>YEAR(Table3[[#This Row],[DATE]])</f>
        <v>2033</v>
      </c>
    </row>
    <row r="4705" spans="1:16" x14ac:dyDescent="0.3">
      <c r="A4705" s="6">
        <v>48900</v>
      </c>
      <c r="B4705" s="7" t="s">
        <v>1560</v>
      </c>
      <c r="C4705" s="9">
        <f t="shared" ca="1" si="146"/>
        <v>11</v>
      </c>
      <c r="D4705" s="9" t="s">
        <v>2116</v>
      </c>
      <c r="E4705" s="9" t="s">
        <v>2116</v>
      </c>
      <c r="F4705" s="10">
        <f t="shared" ca="1" si="147"/>
        <v>5.4487920035683181E-2</v>
      </c>
      <c r="G4705" s="3" t="str">
        <f>VLOOKUP(Table3[[#This Row],[PRODUCT ID]],Table1[[PRODUCT]:[SELLING PRICE]],1,FALSE)</f>
        <v>Product508</v>
      </c>
      <c r="H4705" s="3" t="str">
        <f>VLOOKUP(Table3[[#This Row],[PRODUCT ID]],Table1[[PRODUCT]:[SELLING PRICE]],2,FALSE)</f>
        <v>Category4</v>
      </c>
      <c r="I4705" s="3" t="str">
        <f>VLOOKUP(Table3[[#This Row],[PRODUCT ID]],Table1[[PRODUCT]:[SELLING PRICE]],3,FALSE)</f>
        <v>Kg</v>
      </c>
      <c r="J4705" s="16">
        <f ca="1">VLOOKUP(Table3[[#This Row],[PRODUCT ID]],Table1[[PRODUCT]:[SELLING PRICE]],4,FALSE)</f>
        <v>138</v>
      </c>
      <c r="K4705" s="16">
        <f ca="1">VLOOKUP(Table3[[#This Row],[PRODUCT ID]],Table1[[PRODUCT]:[SELLING PRICE]],5,FALSE)</f>
        <v>238.80369743545202</v>
      </c>
      <c r="L4705" s="16">
        <f ca="1">J4705*Table3[[#This Row],[QUANTITY]]</f>
        <v>1518</v>
      </c>
      <c r="M4705" s="16">
        <f ca="1">K4705*Table3[[#This Row],[QUANTITY]]*(1-Table3[[#This Row],[DISCOUNT %]])</f>
        <v>2483.7095873190001</v>
      </c>
      <c r="N4705" s="3">
        <f>DAY(Table3[[#This Row],[DATE]])</f>
        <v>17</v>
      </c>
      <c r="O4705" s="3" t="str">
        <f>TEXT(Table3[[#This Row],[DATE]],"mmm")</f>
        <v>Nov</v>
      </c>
      <c r="P4705" s="3">
        <f>YEAR(Table3[[#This Row],[DATE]])</f>
        <v>2033</v>
      </c>
    </row>
    <row r="4706" spans="1:16" x14ac:dyDescent="0.3">
      <c r="A4706" s="6">
        <v>48901</v>
      </c>
      <c r="B4706" s="7" t="s">
        <v>1561</v>
      </c>
      <c r="C4706" s="9">
        <f t="shared" ca="1" si="146"/>
        <v>11</v>
      </c>
      <c r="D4706" s="9" t="s">
        <v>2115</v>
      </c>
      <c r="E4706" s="9" t="s">
        <v>2116</v>
      </c>
      <c r="F4706" s="10">
        <f t="shared" ca="1" si="147"/>
        <v>4.1216491077266451E-2</v>
      </c>
      <c r="G4706" s="3" t="str">
        <f>VLOOKUP(Table3[[#This Row],[PRODUCT ID]],Table1[[PRODUCT]:[SELLING PRICE]],1,FALSE)</f>
        <v>Product509</v>
      </c>
      <c r="H4706" s="3" t="str">
        <f>VLOOKUP(Table3[[#This Row],[PRODUCT ID]],Table1[[PRODUCT]:[SELLING PRICE]],2,FALSE)</f>
        <v>Category5</v>
      </c>
      <c r="I4706" s="3" t="str">
        <f>VLOOKUP(Table3[[#This Row],[PRODUCT ID]],Table1[[PRODUCT]:[SELLING PRICE]],3,FALSE)</f>
        <v>Lt</v>
      </c>
      <c r="J4706" s="16">
        <f ca="1">VLOOKUP(Table3[[#This Row],[PRODUCT ID]],Table1[[PRODUCT]:[SELLING PRICE]],4,FALSE)</f>
        <v>249</v>
      </c>
      <c r="K4706" s="16">
        <f ca="1">VLOOKUP(Table3[[#This Row],[PRODUCT ID]],Table1[[PRODUCT]:[SELLING PRICE]],5,FALSE)</f>
        <v>264.80667294539796</v>
      </c>
      <c r="L4706" s="16">
        <f ca="1">J4706*Table3[[#This Row],[QUANTITY]]</f>
        <v>2739</v>
      </c>
      <c r="M4706" s="16">
        <f ca="1">K4706*Table3[[#This Row],[QUANTITY]]*(1-Table3[[#This Row],[DISCOUNT %]])</f>
        <v>2792.8149818001766</v>
      </c>
      <c r="N4706" s="3">
        <f>DAY(Table3[[#This Row],[DATE]])</f>
        <v>18</v>
      </c>
      <c r="O4706" s="3" t="str">
        <f>TEXT(Table3[[#This Row],[DATE]],"mmm")</f>
        <v>Nov</v>
      </c>
      <c r="P4706" s="3">
        <f>YEAR(Table3[[#This Row],[DATE]])</f>
        <v>2033</v>
      </c>
    </row>
    <row r="4707" spans="1:16" x14ac:dyDescent="0.3">
      <c r="A4707" s="6">
        <v>48902</v>
      </c>
      <c r="B4707" s="7" t="s">
        <v>1562</v>
      </c>
      <c r="C4707" s="9">
        <f t="shared" ca="1" si="146"/>
        <v>13</v>
      </c>
      <c r="D4707" s="9" t="s">
        <v>2116</v>
      </c>
      <c r="E4707" s="9" t="s">
        <v>2116</v>
      </c>
      <c r="F4707" s="10">
        <f t="shared" ca="1" si="147"/>
        <v>8.2786758524276902E-2</v>
      </c>
      <c r="G4707" s="3" t="str">
        <f>VLOOKUP(Table3[[#This Row],[PRODUCT ID]],Table1[[PRODUCT]:[SELLING PRICE]],1,FALSE)</f>
        <v>Product510</v>
      </c>
      <c r="H4707" s="3" t="str">
        <f>VLOOKUP(Table3[[#This Row],[PRODUCT ID]],Table1[[PRODUCT]:[SELLING PRICE]],2,FALSE)</f>
        <v>Category1</v>
      </c>
      <c r="I4707" s="3" t="str">
        <f>VLOOKUP(Table3[[#This Row],[PRODUCT ID]],Table1[[PRODUCT]:[SELLING PRICE]],3,FALSE)</f>
        <v>Kg</v>
      </c>
      <c r="J4707" s="16">
        <f ca="1">VLOOKUP(Table3[[#This Row],[PRODUCT ID]],Table1[[PRODUCT]:[SELLING PRICE]],4,FALSE)</f>
        <v>228</v>
      </c>
      <c r="K4707" s="16">
        <f ca="1">VLOOKUP(Table3[[#This Row],[PRODUCT ID]],Table1[[PRODUCT]:[SELLING PRICE]],5,FALSE)</f>
        <v>189.61595061534365</v>
      </c>
      <c r="L4707" s="16">
        <f ca="1">J4707*Table3[[#This Row],[QUANTITY]]</f>
        <v>2964</v>
      </c>
      <c r="M4707" s="16">
        <f ca="1">K4707*Table3[[#This Row],[QUANTITY]]*(1-Table3[[#This Row],[DISCOUNT %]])</f>
        <v>2260.9373890921997</v>
      </c>
      <c r="N4707" s="3">
        <f>DAY(Table3[[#This Row],[DATE]])</f>
        <v>19</v>
      </c>
      <c r="O4707" s="3" t="str">
        <f>TEXT(Table3[[#This Row],[DATE]],"mmm")</f>
        <v>Nov</v>
      </c>
      <c r="P4707" s="3">
        <f>YEAR(Table3[[#This Row],[DATE]])</f>
        <v>2033</v>
      </c>
    </row>
    <row r="4708" spans="1:16" x14ac:dyDescent="0.3">
      <c r="A4708" s="6">
        <v>48903</v>
      </c>
      <c r="B4708" s="7" t="s">
        <v>1563</v>
      </c>
      <c r="C4708" s="9">
        <f t="shared" ca="1" si="146"/>
        <v>11</v>
      </c>
      <c r="D4708" s="9" t="s">
        <v>2117</v>
      </c>
      <c r="E4708" s="9" t="s">
        <v>2118</v>
      </c>
      <c r="F4708" s="10">
        <f t="shared" ca="1" si="147"/>
        <v>7.2741319768750409E-2</v>
      </c>
      <c r="G4708" s="3" t="str">
        <f>VLOOKUP(Table3[[#This Row],[PRODUCT ID]],Table1[[PRODUCT]:[SELLING PRICE]],1,FALSE)</f>
        <v>Product511</v>
      </c>
      <c r="H4708" s="3" t="str">
        <f>VLOOKUP(Table3[[#This Row],[PRODUCT ID]],Table1[[PRODUCT]:[SELLING PRICE]],2,FALSE)</f>
        <v>Category2</v>
      </c>
      <c r="I4708" s="3" t="str">
        <f>VLOOKUP(Table3[[#This Row],[PRODUCT ID]],Table1[[PRODUCT]:[SELLING PRICE]],3,FALSE)</f>
        <v>Lt</v>
      </c>
      <c r="J4708" s="16">
        <f ca="1">VLOOKUP(Table3[[#This Row],[PRODUCT ID]],Table1[[PRODUCT]:[SELLING PRICE]],4,FALSE)</f>
        <v>174</v>
      </c>
      <c r="K4708" s="16">
        <f ca="1">VLOOKUP(Table3[[#This Row],[PRODUCT ID]],Table1[[PRODUCT]:[SELLING PRICE]],5,FALSE)</f>
        <v>290.88934994911898</v>
      </c>
      <c r="L4708" s="16">
        <f ca="1">J4708*Table3[[#This Row],[QUANTITY]]</f>
        <v>1914</v>
      </c>
      <c r="M4708" s="16">
        <f ca="1">K4708*Table3[[#This Row],[QUANTITY]]*(1-Table3[[#This Row],[DISCOUNT %]])</f>
        <v>2967.0264219986079</v>
      </c>
      <c r="N4708" s="3">
        <f>DAY(Table3[[#This Row],[DATE]])</f>
        <v>20</v>
      </c>
      <c r="O4708" s="3" t="str">
        <f>TEXT(Table3[[#This Row],[DATE]],"mmm")</f>
        <v>Nov</v>
      </c>
      <c r="P4708" s="3">
        <f>YEAR(Table3[[#This Row],[DATE]])</f>
        <v>2033</v>
      </c>
    </row>
    <row r="4709" spans="1:16" x14ac:dyDescent="0.3">
      <c r="A4709" s="6">
        <v>48904</v>
      </c>
      <c r="B4709" s="7" t="s">
        <v>1564</v>
      </c>
      <c r="C4709" s="9">
        <f t="shared" ca="1" si="146"/>
        <v>11</v>
      </c>
      <c r="D4709" s="9" t="s">
        <v>2115</v>
      </c>
      <c r="E4709" s="9" t="s">
        <v>2118</v>
      </c>
      <c r="F4709" s="10">
        <f t="shared" ca="1" si="147"/>
        <v>2.1918034078035664E-2</v>
      </c>
      <c r="G4709" s="3" t="str">
        <f>VLOOKUP(Table3[[#This Row],[PRODUCT ID]],Table1[[PRODUCT]:[SELLING PRICE]],1,FALSE)</f>
        <v>Product512</v>
      </c>
      <c r="H4709" s="3" t="str">
        <f>VLOOKUP(Table3[[#This Row],[PRODUCT ID]],Table1[[PRODUCT]:[SELLING PRICE]],2,FALSE)</f>
        <v>Category3</v>
      </c>
      <c r="I4709" s="3" t="str">
        <f>VLOOKUP(Table3[[#This Row],[PRODUCT ID]],Table1[[PRODUCT]:[SELLING PRICE]],3,FALSE)</f>
        <v>Ft</v>
      </c>
      <c r="J4709" s="16">
        <f ca="1">VLOOKUP(Table3[[#This Row],[PRODUCT ID]],Table1[[PRODUCT]:[SELLING PRICE]],4,FALSE)</f>
        <v>48</v>
      </c>
      <c r="K4709" s="16">
        <f ca="1">VLOOKUP(Table3[[#This Row],[PRODUCT ID]],Table1[[PRODUCT]:[SELLING PRICE]],5,FALSE)</f>
        <v>238.10357956005112</v>
      </c>
      <c r="L4709" s="16">
        <f ca="1">J4709*Table3[[#This Row],[QUANTITY]]</f>
        <v>528</v>
      </c>
      <c r="M4709" s="16">
        <f ca="1">K4709*Table3[[#This Row],[QUANTITY]]*(1-Table3[[#This Row],[DISCOUNT %]])</f>
        <v>2561.7329890806682</v>
      </c>
      <c r="N4709" s="3">
        <f>DAY(Table3[[#This Row],[DATE]])</f>
        <v>21</v>
      </c>
      <c r="O4709" s="3" t="str">
        <f>TEXT(Table3[[#This Row],[DATE]],"mmm")</f>
        <v>Nov</v>
      </c>
      <c r="P4709" s="3">
        <f>YEAR(Table3[[#This Row],[DATE]])</f>
        <v>2033</v>
      </c>
    </row>
    <row r="4710" spans="1:16" x14ac:dyDescent="0.3">
      <c r="A4710" s="6">
        <v>48905</v>
      </c>
      <c r="B4710" s="7" t="s">
        <v>1565</v>
      </c>
      <c r="C4710" s="9">
        <f t="shared" ca="1" si="146"/>
        <v>9</v>
      </c>
      <c r="D4710" s="9" t="s">
        <v>2115</v>
      </c>
      <c r="E4710" s="9" t="s">
        <v>2116</v>
      </c>
      <c r="F4710" s="10">
        <f t="shared" ca="1" si="147"/>
        <v>9.5741360875398709E-2</v>
      </c>
      <c r="G4710" s="3" t="str">
        <f>VLOOKUP(Table3[[#This Row],[PRODUCT ID]],Table1[[PRODUCT]:[SELLING PRICE]],1,FALSE)</f>
        <v>Product513</v>
      </c>
      <c r="H4710" s="3" t="str">
        <f>VLOOKUP(Table3[[#This Row],[PRODUCT ID]],Table1[[PRODUCT]:[SELLING PRICE]],2,FALSE)</f>
        <v>Category4</v>
      </c>
      <c r="I4710" s="3" t="str">
        <f>VLOOKUP(Table3[[#This Row],[PRODUCT ID]],Table1[[PRODUCT]:[SELLING PRICE]],3,FALSE)</f>
        <v>Kg</v>
      </c>
      <c r="J4710" s="16">
        <f ca="1">VLOOKUP(Table3[[#This Row],[PRODUCT ID]],Table1[[PRODUCT]:[SELLING PRICE]],4,FALSE)</f>
        <v>130</v>
      </c>
      <c r="K4710" s="16">
        <f ca="1">VLOOKUP(Table3[[#This Row],[PRODUCT ID]],Table1[[PRODUCT]:[SELLING PRICE]],5,FALSE)</f>
        <v>129.12109370792137</v>
      </c>
      <c r="L4710" s="16">
        <f ca="1">J4710*Table3[[#This Row],[QUANTITY]]</f>
        <v>1170</v>
      </c>
      <c r="M4710" s="16">
        <f ca="1">K4710*Table3[[#This Row],[QUANTITY]]*(1-Table3[[#This Row],[DISCOUNT %]])</f>
        <v>1050.8297803074458</v>
      </c>
      <c r="N4710" s="3">
        <f>DAY(Table3[[#This Row],[DATE]])</f>
        <v>22</v>
      </c>
      <c r="O4710" s="3" t="str">
        <f>TEXT(Table3[[#This Row],[DATE]],"mmm")</f>
        <v>Nov</v>
      </c>
      <c r="P4710" s="3">
        <f>YEAR(Table3[[#This Row],[DATE]])</f>
        <v>2033</v>
      </c>
    </row>
    <row r="4711" spans="1:16" x14ac:dyDescent="0.3">
      <c r="A4711" s="6">
        <v>48906</v>
      </c>
      <c r="B4711" s="7" t="s">
        <v>1566</v>
      </c>
      <c r="C4711" s="9">
        <f t="shared" ca="1" si="146"/>
        <v>13</v>
      </c>
      <c r="D4711" s="9" t="s">
        <v>2115</v>
      </c>
      <c r="E4711" s="9" t="s">
        <v>2116</v>
      </c>
      <c r="F4711" s="10">
        <f t="shared" ca="1" si="147"/>
        <v>7.9538171177323522E-2</v>
      </c>
      <c r="G4711" s="3" t="str">
        <f>VLOOKUP(Table3[[#This Row],[PRODUCT ID]],Table1[[PRODUCT]:[SELLING PRICE]],1,FALSE)</f>
        <v>Product514</v>
      </c>
      <c r="H4711" s="3" t="str">
        <f>VLOOKUP(Table3[[#This Row],[PRODUCT ID]],Table1[[PRODUCT]:[SELLING PRICE]],2,FALSE)</f>
        <v>Category5</v>
      </c>
      <c r="I4711" s="3" t="str">
        <f>VLOOKUP(Table3[[#This Row],[PRODUCT ID]],Table1[[PRODUCT]:[SELLING PRICE]],3,FALSE)</f>
        <v>No</v>
      </c>
      <c r="J4711" s="16">
        <f ca="1">VLOOKUP(Table3[[#This Row],[PRODUCT ID]],Table1[[PRODUCT]:[SELLING PRICE]],4,FALSE)</f>
        <v>44</v>
      </c>
      <c r="K4711" s="16">
        <f ca="1">VLOOKUP(Table3[[#This Row],[PRODUCT ID]],Table1[[PRODUCT]:[SELLING PRICE]],5,FALSE)</f>
        <v>283.68033324478637</v>
      </c>
      <c r="L4711" s="16">
        <f ca="1">J4711*Table3[[#This Row],[QUANTITY]]</f>
        <v>572</v>
      </c>
      <c r="M4711" s="16">
        <f ca="1">K4711*Table3[[#This Row],[QUANTITY]]*(1-Table3[[#This Row],[DISCOUNT %]])</f>
        <v>3394.5199384137909</v>
      </c>
      <c r="N4711" s="3">
        <f>DAY(Table3[[#This Row],[DATE]])</f>
        <v>23</v>
      </c>
      <c r="O4711" s="3" t="str">
        <f>TEXT(Table3[[#This Row],[DATE]],"mmm")</f>
        <v>Nov</v>
      </c>
      <c r="P4711" s="3">
        <f>YEAR(Table3[[#This Row],[DATE]])</f>
        <v>2033</v>
      </c>
    </row>
    <row r="4712" spans="1:16" x14ac:dyDescent="0.3">
      <c r="A4712" s="6">
        <v>48907</v>
      </c>
      <c r="B4712" s="7" t="s">
        <v>1567</v>
      </c>
      <c r="C4712" s="9">
        <f t="shared" ca="1" si="146"/>
        <v>7</v>
      </c>
      <c r="D4712" s="9" t="s">
        <v>2116</v>
      </c>
      <c r="E4712" s="9" t="s">
        <v>2116</v>
      </c>
      <c r="F4712" s="10">
        <f t="shared" ca="1" si="147"/>
        <v>7.2094355783479933E-2</v>
      </c>
      <c r="G4712" s="3" t="str">
        <f>VLOOKUP(Table3[[#This Row],[PRODUCT ID]],Table1[[PRODUCT]:[SELLING PRICE]],1,FALSE)</f>
        <v>Product515</v>
      </c>
      <c r="H4712" s="3" t="str">
        <f>VLOOKUP(Table3[[#This Row],[PRODUCT ID]],Table1[[PRODUCT]:[SELLING PRICE]],2,FALSE)</f>
        <v>Category1</v>
      </c>
      <c r="I4712" s="3" t="str">
        <f>VLOOKUP(Table3[[#This Row],[PRODUCT ID]],Table1[[PRODUCT]:[SELLING PRICE]],3,FALSE)</f>
        <v>No</v>
      </c>
      <c r="J4712" s="16">
        <f ca="1">VLOOKUP(Table3[[#This Row],[PRODUCT ID]],Table1[[PRODUCT]:[SELLING PRICE]],4,FALSE)</f>
        <v>111</v>
      </c>
      <c r="K4712" s="16">
        <f ca="1">VLOOKUP(Table3[[#This Row],[PRODUCT ID]],Table1[[PRODUCT]:[SELLING PRICE]],5,FALSE)</f>
        <v>305.24438335503652</v>
      </c>
      <c r="L4712" s="16">
        <f ca="1">J4712*Table3[[#This Row],[QUANTITY]]</f>
        <v>777</v>
      </c>
      <c r="M4712" s="16">
        <f ca="1">K4712*Table3[[#This Row],[QUANTITY]]*(1-Table3[[#This Row],[DISCOUNT %]])</f>
        <v>1982.6659032637072</v>
      </c>
      <c r="N4712" s="3">
        <f>DAY(Table3[[#This Row],[DATE]])</f>
        <v>24</v>
      </c>
      <c r="O4712" s="3" t="str">
        <f>TEXT(Table3[[#This Row],[DATE]],"mmm")</f>
        <v>Nov</v>
      </c>
      <c r="P4712" s="3">
        <f>YEAR(Table3[[#This Row],[DATE]])</f>
        <v>2033</v>
      </c>
    </row>
    <row r="4713" spans="1:16" x14ac:dyDescent="0.3">
      <c r="A4713" s="6">
        <v>48908</v>
      </c>
      <c r="B4713" s="7" t="s">
        <v>1568</v>
      </c>
      <c r="C4713" s="9">
        <f t="shared" ca="1" si="146"/>
        <v>6</v>
      </c>
      <c r="D4713" s="9" t="s">
        <v>2116</v>
      </c>
      <c r="E4713" s="9" t="s">
        <v>2116</v>
      </c>
      <c r="F4713" s="10">
        <f t="shared" ca="1" si="147"/>
        <v>3.3913665664427554E-3</v>
      </c>
      <c r="G4713" s="3" t="str">
        <f>VLOOKUP(Table3[[#This Row],[PRODUCT ID]],Table1[[PRODUCT]:[SELLING PRICE]],1,FALSE)</f>
        <v>Product516</v>
      </c>
      <c r="H4713" s="3" t="str">
        <f>VLOOKUP(Table3[[#This Row],[PRODUCT ID]],Table1[[PRODUCT]:[SELLING PRICE]],2,FALSE)</f>
        <v>Category2</v>
      </c>
      <c r="I4713" s="3" t="str">
        <f>VLOOKUP(Table3[[#This Row],[PRODUCT ID]],Table1[[PRODUCT]:[SELLING PRICE]],3,FALSE)</f>
        <v>Ft</v>
      </c>
      <c r="J4713" s="16">
        <f ca="1">VLOOKUP(Table3[[#This Row],[PRODUCT ID]],Table1[[PRODUCT]:[SELLING PRICE]],4,FALSE)</f>
        <v>137</v>
      </c>
      <c r="K4713" s="16">
        <f ca="1">VLOOKUP(Table3[[#This Row],[PRODUCT ID]],Table1[[PRODUCT]:[SELLING PRICE]],5,FALSE)</f>
        <v>250.98949183669777</v>
      </c>
      <c r="L4713" s="16">
        <f ca="1">J4713*Table3[[#This Row],[QUANTITY]]</f>
        <v>822</v>
      </c>
      <c r="M4713" s="16">
        <f ca="1">K4713*Table3[[#This Row],[QUANTITY]]*(1-Table3[[#This Row],[DISCOUNT %]])</f>
        <v>1500.8297667933259</v>
      </c>
      <c r="N4713" s="3">
        <f>DAY(Table3[[#This Row],[DATE]])</f>
        <v>25</v>
      </c>
      <c r="O4713" s="3" t="str">
        <f>TEXT(Table3[[#This Row],[DATE]],"mmm")</f>
        <v>Nov</v>
      </c>
      <c r="P4713" s="3">
        <f>YEAR(Table3[[#This Row],[DATE]])</f>
        <v>2033</v>
      </c>
    </row>
    <row r="4714" spans="1:16" x14ac:dyDescent="0.3">
      <c r="A4714" s="6">
        <v>48909</v>
      </c>
      <c r="B4714" s="7" t="s">
        <v>1569</v>
      </c>
      <c r="C4714" s="9">
        <f t="shared" ca="1" si="146"/>
        <v>4</v>
      </c>
      <c r="D4714" s="9" t="s">
        <v>2116</v>
      </c>
      <c r="E4714" s="9" t="s">
        <v>2118</v>
      </c>
      <c r="F4714" s="10">
        <f t="shared" ca="1" si="147"/>
        <v>4.5910762674180261E-2</v>
      </c>
      <c r="G4714" s="3" t="str">
        <f>VLOOKUP(Table3[[#This Row],[PRODUCT ID]],Table1[[PRODUCT]:[SELLING PRICE]],1,FALSE)</f>
        <v>Product517</v>
      </c>
      <c r="H4714" s="3" t="str">
        <f>VLOOKUP(Table3[[#This Row],[PRODUCT ID]],Table1[[PRODUCT]:[SELLING PRICE]],2,FALSE)</f>
        <v>Category3</v>
      </c>
      <c r="I4714" s="3" t="str">
        <f>VLOOKUP(Table3[[#This Row],[PRODUCT ID]],Table1[[PRODUCT]:[SELLING PRICE]],3,FALSE)</f>
        <v>No</v>
      </c>
      <c r="J4714" s="16">
        <f ca="1">VLOOKUP(Table3[[#This Row],[PRODUCT ID]],Table1[[PRODUCT]:[SELLING PRICE]],4,FALSE)</f>
        <v>111</v>
      </c>
      <c r="K4714" s="16">
        <f ca="1">VLOOKUP(Table3[[#This Row],[PRODUCT ID]],Table1[[PRODUCT]:[SELLING PRICE]],5,FALSE)</f>
        <v>297.62887083203651</v>
      </c>
      <c r="L4714" s="16">
        <f ca="1">J4714*Table3[[#This Row],[QUANTITY]]</f>
        <v>444</v>
      </c>
      <c r="M4714" s="16">
        <f ca="1">K4714*Table3[[#This Row],[QUANTITY]]*(1-Table3[[#This Row],[DISCOUNT %]])</f>
        <v>1135.8580095131306</v>
      </c>
      <c r="N4714" s="3">
        <f>DAY(Table3[[#This Row],[DATE]])</f>
        <v>26</v>
      </c>
      <c r="O4714" s="3" t="str">
        <f>TEXT(Table3[[#This Row],[DATE]],"mmm")</f>
        <v>Nov</v>
      </c>
      <c r="P4714" s="3">
        <f>YEAR(Table3[[#This Row],[DATE]])</f>
        <v>2033</v>
      </c>
    </row>
    <row r="4715" spans="1:16" x14ac:dyDescent="0.3">
      <c r="A4715" s="6">
        <v>48910</v>
      </c>
      <c r="B4715" s="7" t="s">
        <v>1570</v>
      </c>
      <c r="C4715" s="9">
        <f t="shared" ca="1" si="146"/>
        <v>14</v>
      </c>
      <c r="D4715" s="9" t="s">
        <v>2115</v>
      </c>
      <c r="E4715" s="9" t="s">
        <v>2116</v>
      </c>
      <c r="F4715" s="10">
        <f t="shared" ca="1" si="147"/>
        <v>4.3940954363811374E-2</v>
      </c>
      <c r="G4715" s="3" t="str">
        <f>VLOOKUP(Table3[[#This Row],[PRODUCT ID]],Table1[[PRODUCT]:[SELLING PRICE]],1,FALSE)</f>
        <v>Product518</v>
      </c>
      <c r="H4715" s="3" t="str">
        <f>VLOOKUP(Table3[[#This Row],[PRODUCT ID]],Table1[[PRODUCT]:[SELLING PRICE]],2,FALSE)</f>
        <v>Category4</v>
      </c>
      <c r="I4715" s="3" t="str">
        <f>VLOOKUP(Table3[[#This Row],[PRODUCT ID]],Table1[[PRODUCT]:[SELLING PRICE]],3,FALSE)</f>
        <v>Kg</v>
      </c>
      <c r="J4715" s="16">
        <f ca="1">VLOOKUP(Table3[[#This Row],[PRODUCT ID]],Table1[[PRODUCT]:[SELLING PRICE]],4,FALSE)</f>
        <v>72</v>
      </c>
      <c r="K4715" s="16">
        <f ca="1">VLOOKUP(Table3[[#This Row],[PRODUCT ID]],Table1[[PRODUCT]:[SELLING PRICE]],5,FALSE)</f>
        <v>28.582019469781443</v>
      </c>
      <c r="L4715" s="16">
        <f ca="1">J4715*Table3[[#This Row],[QUANTITY]]</f>
        <v>1008</v>
      </c>
      <c r="M4715" s="16">
        <f ca="1">K4715*Table3[[#This Row],[QUANTITY]]*(1-Table3[[#This Row],[DISCOUNT %]])</f>
        <v>382.56537559287892</v>
      </c>
      <c r="N4715" s="3">
        <f>DAY(Table3[[#This Row],[DATE]])</f>
        <v>27</v>
      </c>
      <c r="O4715" s="3" t="str">
        <f>TEXT(Table3[[#This Row],[DATE]],"mmm")</f>
        <v>Nov</v>
      </c>
      <c r="P4715" s="3">
        <f>YEAR(Table3[[#This Row],[DATE]])</f>
        <v>2033</v>
      </c>
    </row>
    <row r="4716" spans="1:16" x14ac:dyDescent="0.3">
      <c r="A4716" s="6">
        <v>48911</v>
      </c>
      <c r="B4716" s="7" t="s">
        <v>1571</v>
      </c>
      <c r="C4716" s="9">
        <f t="shared" ca="1" si="146"/>
        <v>13</v>
      </c>
      <c r="D4716" s="9" t="s">
        <v>2117</v>
      </c>
      <c r="E4716" s="9" t="s">
        <v>2116</v>
      </c>
      <c r="F4716" s="10">
        <f t="shared" ca="1" si="147"/>
        <v>5.8614064642964939E-2</v>
      </c>
      <c r="G4716" s="3" t="str">
        <f>VLOOKUP(Table3[[#This Row],[PRODUCT ID]],Table1[[PRODUCT]:[SELLING PRICE]],1,FALSE)</f>
        <v>Product519</v>
      </c>
      <c r="H4716" s="3" t="str">
        <f>VLOOKUP(Table3[[#This Row],[PRODUCT ID]],Table1[[PRODUCT]:[SELLING PRICE]],2,FALSE)</f>
        <v>Category5</v>
      </c>
      <c r="I4716" s="3" t="str">
        <f>VLOOKUP(Table3[[#This Row],[PRODUCT ID]],Table1[[PRODUCT]:[SELLING PRICE]],3,FALSE)</f>
        <v>Kg</v>
      </c>
      <c r="J4716" s="16">
        <f ca="1">VLOOKUP(Table3[[#This Row],[PRODUCT ID]],Table1[[PRODUCT]:[SELLING PRICE]],4,FALSE)</f>
        <v>231</v>
      </c>
      <c r="K4716" s="16">
        <f ca="1">VLOOKUP(Table3[[#This Row],[PRODUCT ID]],Table1[[PRODUCT]:[SELLING PRICE]],5,FALSE)</f>
        <v>299.68225068929024</v>
      </c>
      <c r="L4716" s="16">
        <f ca="1">J4716*Table3[[#This Row],[QUANTITY]]</f>
        <v>3003</v>
      </c>
      <c r="M4716" s="16">
        <f ca="1">K4716*Table3[[#This Row],[QUANTITY]]*(1-Table3[[#This Row],[DISCOUNT %]])</f>
        <v>3667.5165263755066</v>
      </c>
      <c r="N4716" s="3">
        <f>DAY(Table3[[#This Row],[DATE]])</f>
        <v>28</v>
      </c>
      <c r="O4716" s="3" t="str">
        <f>TEXT(Table3[[#This Row],[DATE]],"mmm")</f>
        <v>Nov</v>
      </c>
      <c r="P4716" s="3">
        <f>YEAR(Table3[[#This Row],[DATE]])</f>
        <v>2033</v>
      </c>
    </row>
    <row r="4717" spans="1:16" x14ac:dyDescent="0.3">
      <c r="A4717" s="6">
        <v>48912</v>
      </c>
      <c r="B4717" s="7" t="s">
        <v>1572</v>
      </c>
      <c r="C4717" s="9">
        <f t="shared" ca="1" si="146"/>
        <v>11</v>
      </c>
      <c r="D4717" s="9" t="s">
        <v>2117</v>
      </c>
      <c r="E4717" s="9" t="s">
        <v>2116</v>
      </c>
      <c r="F4717" s="10">
        <f t="shared" ca="1" si="147"/>
        <v>6.3373695214478276E-2</v>
      </c>
      <c r="G4717" s="3" t="str">
        <f>VLOOKUP(Table3[[#This Row],[PRODUCT ID]],Table1[[PRODUCT]:[SELLING PRICE]],1,FALSE)</f>
        <v>Product520</v>
      </c>
      <c r="H4717" s="3" t="str">
        <f>VLOOKUP(Table3[[#This Row],[PRODUCT ID]],Table1[[PRODUCT]:[SELLING PRICE]],2,FALSE)</f>
        <v>Category1</v>
      </c>
      <c r="I4717" s="3" t="str">
        <f>VLOOKUP(Table3[[#This Row],[PRODUCT ID]],Table1[[PRODUCT]:[SELLING PRICE]],3,FALSE)</f>
        <v>Lt</v>
      </c>
      <c r="J4717" s="16">
        <f ca="1">VLOOKUP(Table3[[#This Row],[PRODUCT ID]],Table1[[PRODUCT]:[SELLING PRICE]],4,FALSE)</f>
        <v>116</v>
      </c>
      <c r="K4717" s="16">
        <f ca="1">VLOOKUP(Table3[[#This Row],[PRODUCT ID]],Table1[[PRODUCT]:[SELLING PRICE]],5,FALSE)</f>
        <v>192.63722244860242</v>
      </c>
      <c r="L4717" s="16">
        <f ca="1">J4717*Table3[[#This Row],[QUANTITY]]</f>
        <v>1276</v>
      </c>
      <c r="M4717" s="16">
        <f ca="1">K4717*Table3[[#This Row],[QUANTITY]]*(1-Table3[[#This Row],[DISCOUNT %]])</f>
        <v>1984.7199880879914</v>
      </c>
      <c r="N4717" s="3">
        <f>DAY(Table3[[#This Row],[DATE]])</f>
        <v>29</v>
      </c>
      <c r="O4717" s="3" t="str">
        <f>TEXT(Table3[[#This Row],[DATE]],"mmm")</f>
        <v>Nov</v>
      </c>
      <c r="P4717" s="3">
        <f>YEAR(Table3[[#This Row],[DATE]])</f>
        <v>2033</v>
      </c>
    </row>
    <row r="4718" spans="1:16" x14ac:dyDescent="0.3">
      <c r="A4718" s="6">
        <v>48913</v>
      </c>
      <c r="B4718" s="7" t="s">
        <v>1573</v>
      </c>
      <c r="C4718" s="9">
        <f t="shared" ca="1" si="146"/>
        <v>4</v>
      </c>
      <c r="D4718" s="9" t="s">
        <v>2116</v>
      </c>
      <c r="E4718" s="9" t="s">
        <v>2116</v>
      </c>
      <c r="F4718" s="10">
        <f t="shared" ca="1" si="147"/>
        <v>6.352267153942992E-2</v>
      </c>
      <c r="G4718" s="3" t="str">
        <f>VLOOKUP(Table3[[#This Row],[PRODUCT ID]],Table1[[PRODUCT]:[SELLING PRICE]],1,FALSE)</f>
        <v>Product521</v>
      </c>
      <c r="H4718" s="3" t="str">
        <f>VLOOKUP(Table3[[#This Row],[PRODUCT ID]],Table1[[PRODUCT]:[SELLING PRICE]],2,FALSE)</f>
        <v>Category2</v>
      </c>
      <c r="I4718" s="3" t="str">
        <f>VLOOKUP(Table3[[#This Row],[PRODUCT ID]],Table1[[PRODUCT]:[SELLING PRICE]],3,FALSE)</f>
        <v>Kg</v>
      </c>
      <c r="J4718" s="16">
        <f ca="1">VLOOKUP(Table3[[#This Row],[PRODUCT ID]],Table1[[PRODUCT]:[SELLING PRICE]],4,FALSE)</f>
        <v>157</v>
      </c>
      <c r="K4718" s="16">
        <f ca="1">VLOOKUP(Table3[[#This Row],[PRODUCT ID]],Table1[[PRODUCT]:[SELLING PRICE]],5,FALSE)</f>
        <v>271.4050876631643</v>
      </c>
      <c r="L4718" s="16">
        <f ca="1">J4718*Table3[[#This Row],[QUANTITY]]</f>
        <v>628</v>
      </c>
      <c r="M4718" s="16">
        <f ca="1">K4718*Table3[[#This Row],[QUANTITY]]*(1-Table3[[#This Row],[DISCOUNT %]])</f>
        <v>1016.6588457016277</v>
      </c>
      <c r="N4718" s="3">
        <f>DAY(Table3[[#This Row],[DATE]])</f>
        <v>30</v>
      </c>
      <c r="O4718" s="3" t="str">
        <f>TEXT(Table3[[#This Row],[DATE]],"mmm")</f>
        <v>Nov</v>
      </c>
      <c r="P4718" s="3">
        <f>YEAR(Table3[[#This Row],[DATE]])</f>
        <v>2033</v>
      </c>
    </row>
    <row r="4719" spans="1:16" x14ac:dyDescent="0.3">
      <c r="A4719" s="6">
        <v>48914</v>
      </c>
      <c r="B4719" s="7" t="s">
        <v>1574</v>
      </c>
      <c r="C4719" s="9">
        <f t="shared" ca="1" si="146"/>
        <v>13</v>
      </c>
      <c r="D4719" s="9" t="s">
        <v>2116</v>
      </c>
      <c r="E4719" s="9" t="s">
        <v>2116</v>
      </c>
      <c r="F4719" s="10">
        <f t="shared" ca="1" si="147"/>
        <v>9.5375297435389486E-2</v>
      </c>
      <c r="G4719" s="3" t="str">
        <f>VLOOKUP(Table3[[#This Row],[PRODUCT ID]],Table1[[PRODUCT]:[SELLING PRICE]],1,FALSE)</f>
        <v>Product522</v>
      </c>
      <c r="H4719" s="3" t="str">
        <f>VLOOKUP(Table3[[#This Row],[PRODUCT ID]],Table1[[PRODUCT]:[SELLING PRICE]],2,FALSE)</f>
        <v>Category3</v>
      </c>
      <c r="I4719" s="3" t="str">
        <f>VLOOKUP(Table3[[#This Row],[PRODUCT ID]],Table1[[PRODUCT]:[SELLING PRICE]],3,FALSE)</f>
        <v>Lt</v>
      </c>
      <c r="J4719" s="16">
        <f ca="1">VLOOKUP(Table3[[#This Row],[PRODUCT ID]],Table1[[PRODUCT]:[SELLING PRICE]],4,FALSE)</f>
        <v>76</v>
      </c>
      <c r="K4719" s="16">
        <f ca="1">VLOOKUP(Table3[[#This Row],[PRODUCT ID]],Table1[[PRODUCT]:[SELLING PRICE]],5,FALSE)</f>
        <v>167.00843005256041</v>
      </c>
      <c r="L4719" s="16">
        <f ca="1">J4719*Table3[[#This Row],[QUANTITY]]</f>
        <v>988</v>
      </c>
      <c r="M4719" s="16">
        <f ca="1">K4719*Table3[[#This Row],[QUANTITY]]*(1-Table3[[#This Row],[DISCOUNT %]])</f>
        <v>1964.0393677070401</v>
      </c>
      <c r="N4719" s="3">
        <f>DAY(Table3[[#This Row],[DATE]])</f>
        <v>1</v>
      </c>
      <c r="O4719" s="3" t="str">
        <f>TEXT(Table3[[#This Row],[DATE]],"mmm")</f>
        <v>Dec</v>
      </c>
      <c r="P4719" s="3">
        <f>YEAR(Table3[[#This Row],[DATE]])</f>
        <v>2033</v>
      </c>
    </row>
    <row r="4720" spans="1:16" x14ac:dyDescent="0.3">
      <c r="A4720" s="6">
        <v>48915</v>
      </c>
      <c r="B4720" s="7" t="s">
        <v>1575</v>
      </c>
      <c r="C4720" s="9">
        <f t="shared" ca="1" si="146"/>
        <v>13</v>
      </c>
      <c r="D4720" s="9" t="s">
        <v>2116</v>
      </c>
      <c r="E4720" s="9" t="s">
        <v>2118</v>
      </c>
      <c r="F4720" s="10">
        <f t="shared" ca="1" si="147"/>
        <v>8.0906677071071353E-2</v>
      </c>
      <c r="G4720" s="3" t="str">
        <f>VLOOKUP(Table3[[#This Row],[PRODUCT ID]],Table1[[PRODUCT]:[SELLING PRICE]],1,FALSE)</f>
        <v>Product523</v>
      </c>
      <c r="H4720" s="3" t="str">
        <f>VLOOKUP(Table3[[#This Row],[PRODUCT ID]],Table1[[PRODUCT]:[SELLING PRICE]],2,FALSE)</f>
        <v>Category4</v>
      </c>
      <c r="I4720" s="3" t="str">
        <f>VLOOKUP(Table3[[#This Row],[PRODUCT ID]],Table1[[PRODUCT]:[SELLING PRICE]],3,FALSE)</f>
        <v>Ft</v>
      </c>
      <c r="J4720" s="16">
        <f ca="1">VLOOKUP(Table3[[#This Row],[PRODUCT ID]],Table1[[PRODUCT]:[SELLING PRICE]],4,FALSE)</f>
        <v>77</v>
      </c>
      <c r="K4720" s="16">
        <f ca="1">VLOOKUP(Table3[[#This Row],[PRODUCT ID]],Table1[[PRODUCT]:[SELLING PRICE]],5,FALSE)</f>
        <v>142.11155433063271</v>
      </c>
      <c r="L4720" s="16">
        <f ca="1">J4720*Table3[[#This Row],[QUANTITY]]</f>
        <v>1001</v>
      </c>
      <c r="M4720" s="16">
        <f ca="1">K4720*Table3[[#This Row],[QUANTITY]]*(1-Table3[[#This Row],[DISCOUNT %]])</f>
        <v>1697.9791490523708</v>
      </c>
      <c r="N4720" s="3">
        <f>DAY(Table3[[#This Row],[DATE]])</f>
        <v>2</v>
      </c>
      <c r="O4720" s="3" t="str">
        <f>TEXT(Table3[[#This Row],[DATE]],"mmm")</f>
        <v>Dec</v>
      </c>
      <c r="P4720" s="3">
        <f>YEAR(Table3[[#This Row],[DATE]])</f>
        <v>2033</v>
      </c>
    </row>
    <row r="4721" spans="1:16" x14ac:dyDescent="0.3">
      <c r="A4721" s="6">
        <v>48916</v>
      </c>
      <c r="B4721" s="7" t="s">
        <v>1576</v>
      </c>
      <c r="C4721" s="9">
        <f t="shared" ca="1" si="146"/>
        <v>7</v>
      </c>
      <c r="D4721" s="9" t="s">
        <v>2116</v>
      </c>
      <c r="E4721" s="9" t="s">
        <v>2118</v>
      </c>
      <c r="F4721" s="10">
        <f t="shared" ca="1" si="147"/>
        <v>1.5230004975239421E-2</v>
      </c>
      <c r="G4721" s="3" t="str">
        <f>VLOOKUP(Table3[[#This Row],[PRODUCT ID]],Table1[[PRODUCT]:[SELLING PRICE]],1,FALSE)</f>
        <v>Product524</v>
      </c>
      <c r="H4721" s="3" t="str">
        <f>VLOOKUP(Table3[[#This Row],[PRODUCT ID]],Table1[[PRODUCT]:[SELLING PRICE]],2,FALSE)</f>
        <v>Category5</v>
      </c>
      <c r="I4721" s="3" t="str">
        <f>VLOOKUP(Table3[[#This Row],[PRODUCT ID]],Table1[[PRODUCT]:[SELLING PRICE]],3,FALSE)</f>
        <v>Kg</v>
      </c>
      <c r="J4721" s="16">
        <f ca="1">VLOOKUP(Table3[[#This Row],[PRODUCT ID]],Table1[[PRODUCT]:[SELLING PRICE]],4,FALSE)</f>
        <v>30</v>
      </c>
      <c r="K4721" s="16">
        <f ca="1">VLOOKUP(Table3[[#This Row],[PRODUCT ID]],Table1[[PRODUCT]:[SELLING PRICE]],5,FALSE)</f>
        <v>121.62004101598362</v>
      </c>
      <c r="L4721" s="16">
        <f ca="1">J4721*Table3[[#This Row],[QUANTITY]]</f>
        <v>210</v>
      </c>
      <c r="M4721" s="16">
        <f ca="1">K4721*Table3[[#This Row],[QUANTITY]]*(1-Table3[[#This Row],[DISCOUNT %]])</f>
        <v>838.37437030354954</v>
      </c>
      <c r="N4721" s="3">
        <f>DAY(Table3[[#This Row],[DATE]])</f>
        <v>3</v>
      </c>
      <c r="O4721" s="3" t="str">
        <f>TEXT(Table3[[#This Row],[DATE]],"mmm")</f>
        <v>Dec</v>
      </c>
      <c r="P4721" s="3">
        <f>YEAR(Table3[[#This Row],[DATE]])</f>
        <v>2033</v>
      </c>
    </row>
    <row r="4722" spans="1:16" x14ac:dyDescent="0.3">
      <c r="A4722" s="6">
        <v>48917</v>
      </c>
      <c r="B4722" s="7" t="s">
        <v>1577</v>
      </c>
      <c r="C4722" s="9">
        <f t="shared" ca="1" si="146"/>
        <v>11</v>
      </c>
      <c r="D4722" s="9" t="s">
        <v>2115</v>
      </c>
      <c r="E4722" s="9" t="s">
        <v>2116</v>
      </c>
      <c r="F4722" s="10">
        <f t="shared" ca="1" si="147"/>
        <v>1.1582187994476823E-2</v>
      </c>
      <c r="G4722" s="3" t="str">
        <f>VLOOKUP(Table3[[#This Row],[PRODUCT ID]],Table1[[PRODUCT]:[SELLING PRICE]],1,FALSE)</f>
        <v>Product525</v>
      </c>
      <c r="H4722" s="3" t="str">
        <f>VLOOKUP(Table3[[#This Row],[PRODUCT ID]],Table1[[PRODUCT]:[SELLING PRICE]],2,FALSE)</f>
        <v>Category1</v>
      </c>
      <c r="I4722" s="3" t="str">
        <f>VLOOKUP(Table3[[#This Row],[PRODUCT ID]],Table1[[PRODUCT]:[SELLING PRICE]],3,FALSE)</f>
        <v>No</v>
      </c>
      <c r="J4722" s="16">
        <f ca="1">VLOOKUP(Table3[[#This Row],[PRODUCT ID]],Table1[[PRODUCT]:[SELLING PRICE]],4,FALSE)</f>
        <v>142</v>
      </c>
      <c r="K4722" s="16">
        <f ca="1">VLOOKUP(Table3[[#This Row],[PRODUCT ID]],Table1[[PRODUCT]:[SELLING PRICE]],5,FALSE)</f>
        <v>82.753587535134926</v>
      </c>
      <c r="L4722" s="16">
        <f ca="1">J4722*Table3[[#This Row],[QUANTITY]]</f>
        <v>1562</v>
      </c>
      <c r="M4722" s="16">
        <f ca="1">K4722*Table3[[#This Row],[QUANTITY]]*(1-Table3[[#This Row],[DISCOUNT %]])</f>
        <v>899.7463191979416</v>
      </c>
      <c r="N4722" s="3">
        <f>DAY(Table3[[#This Row],[DATE]])</f>
        <v>4</v>
      </c>
      <c r="O4722" s="3" t="str">
        <f>TEXT(Table3[[#This Row],[DATE]],"mmm")</f>
        <v>Dec</v>
      </c>
      <c r="P4722" s="3">
        <f>YEAR(Table3[[#This Row],[DATE]])</f>
        <v>2033</v>
      </c>
    </row>
    <row r="4723" spans="1:16" x14ac:dyDescent="0.3">
      <c r="A4723" s="6">
        <v>48918</v>
      </c>
      <c r="B4723" s="7" t="s">
        <v>1578</v>
      </c>
      <c r="C4723" s="9">
        <f t="shared" ca="1" si="146"/>
        <v>10</v>
      </c>
      <c r="D4723" s="9" t="s">
        <v>2116</v>
      </c>
      <c r="E4723" s="9" t="s">
        <v>2116</v>
      </c>
      <c r="F4723" s="10">
        <f t="shared" ca="1" si="147"/>
        <v>7.1993004962095861E-2</v>
      </c>
      <c r="G4723" s="3" t="str">
        <f>VLOOKUP(Table3[[#This Row],[PRODUCT ID]],Table1[[PRODUCT]:[SELLING PRICE]],1,FALSE)</f>
        <v>Product526</v>
      </c>
      <c r="H4723" s="3" t="str">
        <f>VLOOKUP(Table3[[#This Row],[PRODUCT ID]],Table1[[PRODUCT]:[SELLING PRICE]],2,FALSE)</f>
        <v>Category2</v>
      </c>
      <c r="I4723" s="3" t="str">
        <f>VLOOKUP(Table3[[#This Row],[PRODUCT ID]],Table1[[PRODUCT]:[SELLING PRICE]],3,FALSE)</f>
        <v>No</v>
      </c>
      <c r="J4723" s="16">
        <f ca="1">VLOOKUP(Table3[[#This Row],[PRODUCT ID]],Table1[[PRODUCT]:[SELLING PRICE]],4,FALSE)</f>
        <v>51</v>
      </c>
      <c r="K4723" s="16">
        <f ca="1">VLOOKUP(Table3[[#This Row],[PRODUCT ID]],Table1[[PRODUCT]:[SELLING PRICE]],5,FALSE)</f>
        <v>265.90427019651742</v>
      </c>
      <c r="L4723" s="16">
        <f ca="1">J4723*Table3[[#This Row],[QUANTITY]]</f>
        <v>510</v>
      </c>
      <c r="M4723" s="16">
        <f ca="1">K4723*Table3[[#This Row],[QUANTITY]]*(1-Table3[[#This Row],[DISCOUNT %]])</f>
        <v>2467.610227528171</v>
      </c>
      <c r="N4723" s="3">
        <f>DAY(Table3[[#This Row],[DATE]])</f>
        <v>5</v>
      </c>
      <c r="O4723" s="3" t="str">
        <f>TEXT(Table3[[#This Row],[DATE]],"mmm")</f>
        <v>Dec</v>
      </c>
      <c r="P4723" s="3">
        <f>YEAR(Table3[[#This Row],[DATE]])</f>
        <v>2033</v>
      </c>
    </row>
    <row r="4724" spans="1:16" x14ac:dyDescent="0.3">
      <c r="A4724" s="6">
        <v>48919</v>
      </c>
      <c r="B4724" s="7" t="s">
        <v>1579</v>
      </c>
      <c r="C4724" s="9">
        <f t="shared" ca="1" si="146"/>
        <v>6</v>
      </c>
      <c r="D4724" s="9" t="s">
        <v>2117</v>
      </c>
      <c r="E4724" s="9" t="s">
        <v>2116</v>
      </c>
      <c r="F4724" s="10">
        <f t="shared" ca="1" si="147"/>
        <v>8.39644408362612E-2</v>
      </c>
      <c r="G4724" s="3" t="str">
        <f>VLOOKUP(Table3[[#This Row],[PRODUCT ID]],Table1[[PRODUCT]:[SELLING PRICE]],1,FALSE)</f>
        <v>Product527</v>
      </c>
      <c r="H4724" s="3" t="str">
        <f>VLOOKUP(Table3[[#This Row],[PRODUCT ID]],Table1[[PRODUCT]:[SELLING PRICE]],2,FALSE)</f>
        <v>Category3</v>
      </c>
      <c r="I4724" s="3" t="str">
        <f>VLOOKUP(Table3[[#This Row],[PRODUCT ID]],Table1[[PRODUCT]:[SELLING PRICE]],3,FALSE)</f>
        <v>Ft</v>
      </c>
      <c r="J4724" s="16">
        <f ca="1">VLOOKUP(Table3[[#This Row],[PRODUCT ID]],Table1[[PRODUCT]:[SELLING PRICE]],4,FALSE)</f>
        <v>48</v>
      </c>
      <c r="K4724" s="16">
        <f ca="1">VLOOKUP(Table3[[#This Row],[PRODUCT ID]],Table1[[PRODUCT]:[SELLING PRICE]],5,FALSE)</f>
        <v>135.53168472549788</v>
      </c>
      <c r="L4724" s="16">
        <f ca="1">J4724*Table3[[#This Row],[QUANTITY]]</f>
        <v>288</v>
      </c>
      <c r="M4724" s="16">
        <f ca="1">K4724*Table3[[#This Row],[QUANTITY]]*(1-Table3[[#This Row],[DISCOUNT %]])</f>
        <v>744.91105561155007</v>
      </c>
      <c r="N4724" s="3">
        <f>DAY(Table3[[#This Row],[DATE]])</f>
        <v>6</v>
      </c>
      <c r="O4724" s="3" t="str">
        <f>TEXT(Table3[[#This Row],[DATE]],"mmm")</f>
        <v>Dec</v>
      </c>
      <c r="P4724" s="3">
        <f>YEAR(Table3[[#This Row],[DATE]])</f>
        <v>2033</v>
      </c>
    </row>
    <row r="4725" spans="1:16" x14ac:dyDescent="0.3">
      <c r="A4725" s="6">
        <v>48920</v>
      </c>
      <c r="B4725" s="7" t="s">
        <v>1580</v>
      </c>
      <c r="C4725" s="9">
        <f t="shared" ca="1" si="146"/>
        <v>12</v>
      </c>
      <c r="D4725" s="9" t="s">
        <v>2115</v>
      </c>
      <c r="E4725" s="9" t="s">
        <v>2116</v>
      </c>
      <c r="F4725" s="10">
        <f t="shared" ca="1" si="147"/>
        <v>6.3736361991599752E-2</v>
      </c>
      <c r="G4725" s="3" t="str">
        <f>VLOOKUP(Table3[[#This Row],[PRODUCT ID]],Table1[[PRODUCT]:[SELLING PRICE]],1,FALSE)</f>
        <v>Product528</v>
      </c>
      <c r="H4725" s="3" t="str">
        <f>VLOOKUP(Table3[[#This Row],[PRODUCT ID]],Table1[[PRODUCT]:[SELLING PRICE]],2,FALSE)</f>
        <v>Category4</v>
      </c>
      <c r="I4725" s="3" t="str">
        <f>VLOOKUP(Table3[[#This Row],[PRODUCT ID]],Table1[[PRODUCT]:[SELLING PRICE]],3,FALSE)</f>
        <v>No</v>
      </c>
      <c r="J4725" s="16">
        <f ca="1">VLOOKUP(Table3[[#This Row],[PRODUCT ID]],Table1[[PRODUCT]:[SELLING PRICE]],4,FALSE)</f>
        <v>54</v>
      </c>
      <c r="K4725" s="16">
        <f ca="1">VLOOKUP(Table3[[#This Row],[PRODUCT ID]],Table1[[PRODUCT]:[SELLING PRICE]],5,FALSE)</f>
        <v>110.51148920540966</v>
      </c>
      <c r="L4725" s="16">
        <f ca="1">J4725*Table3[[#This Row],[QUANTITY]]</f>
        <v>648</v>
      </c>
      <c r="M4725" s="16">
        <f ca="1">K4725*Table3[[#This Row],[QUANTITY]]*(1-Table3[[#This Row],[DISCOUNT %]])</f>
        <v>1241.614667102195</v>
      </c>
      <c r="N4725" s="3">
        <f>DAY(Table3[[#This Row],[DATE]])</f>
        <v>7</v>
      </c>
      <c r="O4725" s="3" t="str">
        <f>TEXT(Table3[[#This Row],[DATE]],"mmm")</f>
        <v>Dec</v>
      </c>
      <c r="P4725" s="3">
        <f>YEAR(Table3[[#This Row],[DATE]])</f>
        <v>2033</v>
      </c>
    </row>
    <row r="4726" spans="1:16" x14ac:dyDescent="0.3">
      <c r="A4726" s="6">
        <v>48921</v>
      </c>
      <c r="B4726" s="7" t="s">
        <v>1581</v>
      </c>
      <c r="C4726" s="9">
        <f t="shared" ca="1" si="146"/>
        <v>14</v>
      </c>
      <c r="D4726" s="9" t="s">
        <v>2115</v>
      </c>
      <c r="E4726" s="9" t="s">
        <v>2118</v>
      </c>
      <c r="F4726" s="10">
        <f t="shared" ca="1" si="147"/>
        <v>5.3620829700501499E-2</v>
      </c>
      <c r="G4726" s="3" t="str">
        <f>VLOOKUP(Table3[[#This Row],[PRODUCT ID]],Table1[[PRODUCT]:[SELLING PRICE]],1,FALSE)</f>
        <v>Product529</v>
      </c>
      <c r="H4726" s="3" t="str">
        <f>VLOOKUP(Table3[[#This Row],[PRODUCT ID]],Table1[[PRODUCT]:[SELLING PRICE]],2,FALSE)</f>
        <v>Category1</v>
      </c>
      <c r="I4726" s="3" t="str">
        <f>VLOOKUP(Table3[[#This Row],[PRODUCT ID]],Table1[[PRODUCT]:[SELLING PRICE]],3,FALSE)</f>
        <v>Kg</v>
      </c>
      <c r="J4726" s="16">
        <f ca="1">VLOOKUP(Table3[[#This Row],[PRODUCT ID]],Table1[[PRODUCT]:[SELLING PRICE]],4,FALSE)</f>
        <v>229</v>
      </c>
      <c r="K4726" s="16">
        <f ca="1">VLOOKUP(Table3[[#This Row],[PRODUCT ID]],Table1[[PRODUCT]:[SELLING PRICE]],5,FALSE)</f>
        <v>197.90483582549146</v>
      </c>
      <c r="L4726" s="16">
        <f ca="1">J4726*Table3[[#This Row],[QUANTITY]]</f>
        <v>3206</v>
      </c>
      <c r="M4726" s="16">
        <f ca="1">K4726*Table3[[#This Row],[QUANTITY]]*(1-Table3[[#This Row],[DISCOUNT %]])</f>
        <v>2622.1022005750187</v>
      </c>
      <c r="N4726" s="3">
        <f>DAY(Table3[[#This Row],[DATE]])</f>
        <v>8</v>
      </c>
      <c r="O4726" s="3" t="str">
        <f>TEXT(Table3[[#This Row],[DATE]],"mmm")</f>
        <v>Dec</v>
      </c>
      <c r="P4726" s="3">
        <f>YEAR(Table3[[#This Row],[DATE]])</f>
        <v>2033</v>
      </c>
    </row>
    <row r="4727" spans="1:16" x14ac:dyDescent="0.3">
      <c r="A4727" s="6">
        <v>48922</v>
      </c>
      <c r="B4727" s="7" t="s">
        <v>1582</v>
      </c>
      <c r="C4727" s="9">
        <f t="shared" ca="1" si="146"/>
        <v>1</v>
      </c>
      <c r="D4727" s="9" t="s">
        <v>2115</v>
      </c>
      <c r="E4727" s="9" t="s">
        <v>2116</v>
      </c>
      <c r="F4727" s="10">
        <f t="shared" ca="1" si="147"/>
        <v>9.4559288137788106E-2</v>
      </c>
      <c r="G4727" s="3" t="str">
        <f>VLOOKUP(Table3[[#This Row],[PRODUCT ID]],Table1[[PRODUCT]:[SELLING PRICE]],1,FALSE)</f>
        <v>Product530</v>
      </c>
      <c r="H4727" s="3" t="str">
        <f>VLOOKUP(Table3[[#This Row],[PRODUCT ID]],Table1[[PRODUCT]:[SELLING PRICE]],2,FALSE)</f>
        <v>Category2</v>
      </c>
      <c r="I4727" s="3" t="str">
        <f>VLOOKUP(Table3[[#This Row],[PRODUCT ID]],Table1[[PRODUCT]:[SELLING PRICE]],3,FALSE)</f>
        <v>Kg</v>
      </c>
      <c r="J4727" s="16">
        <f ca="1">VLOOKUP(Table3[[#This Row],[PRODUCT ID]],Table1[[PRODUCT]:[SELLING PRICE]],4,FALSE)</f>
        <v>125</v>
      </c>
      <c r="K4727" s="16">
        <f ca="1">VLOOKUP(Table3[[#This Row],[PRODUCT ID]],Table1[[PRODUCT]:[SELLING PRICE]],5,FALSE)</f>
        <v>307.87034591743276</v>
      </c>
      <c r="L4727" s="16">
        <f ca="1">J4727*Table3[[#This Row],[QUANTITY]]</f>
        <v>125</v>
      </c>
      <c r="M4727" s="16">
        <f ca="1">K4727*Table3[[#This Row],[QUANTITY]]*(1-Table3[[#This Row],[DISCOUNT %]])</f>
        <v>278.75834516874573</v>
      </c>
      <c r="N4727" s="3">
        <f>DAY(Table3[[#This Row],[DATE]])</f>
        <v>9</v>
      </c>
      <c r="O4727" s="3" t="str">
        <f>TEXT(Table3[[#This Row],[DATE]],"mmm")</f>
        <v>Dec</v>
      </c>
      <c r="P4727" s="3">
        <f>YEAR(Table3[[#This Row],[DATE]])</f>
        <v>2033</v>
      </c>
    </row>
    <row r="4728" spans="1:16" x14ac:dyDescent="0.3">
      <c r="A4728" s="6">
        <v>48923</v>
      </c>
      <c r="B4728" s="7" t="s">
        <v>1583</v>
      </c>
      <c r="C4728" s="9">
        <f t="shared" ca="1" si="146"/>
        <v>12</v>
      </c>
      <c r="D4728" s="9" t="s">
        <v>2116</v>
      </c>
      <c r="E4728" s="9" t="s">
        <v>2116</v>
      </c>
      <c r="F4728" s="10">
        <f t="shared" ca="1" si="147"/>
        <v>3.0552774080949363E-2</v>
      </c>
      <c r="G4728" s="3" t="str">
        <f>VLOOKUP(Table3[[#This Row],[PRODUCT ID]],Table1[[PRODUCT]:[SELLING PRICE]],1,FALSE)</f>
        <v>Product531</v>
      </c>
      <c r="H4728" s="3" t="str">
        <f>VLOOKUP(Table3[[#This Row],[PRODUCT ID]],Table1[[PRODUCT]:[SELLING PRICE]],2,FALSE)</f>
        <v>Category3</v>
      </c>
      <c r="I4728" s="3" t="str">
        <f>VLOOKUP(Table3[[#This Row],[PRODUCT ID]],Table1[[PRODUCT]:[SELLING PRICE]],3,FALSE)</f>
        <v>Lt</v>
      </c>
      <c r="J4728" s="16">
        <f ca="1">VLOOKUP(Table3[[#This Row],[PRODUCT ID]],Table1[[PRODUCT]:[SELLING PRICE]],4,FALSE)</f>
        <v>106</v>
      </c>
      <c r="K4728" s="16">
        <f ca="1">VLOOKUP(Table3[[#This Row],[PRODUCT ID]],Table1[[PRODUCT]:[SELLING PRICE]],5,FALSE)</f>
        <v>189.00551752472248</v>
      </c>
      <c r="L4728" s="16">
        <f ca="1">J4728*Table3[[#This Row],[QUANTITY]]</f>
        <v>1272</v>
      </c>
      <c r="M4728" s="16">
        <f ca="1">K4728*Table3[[#This Row],[QUANTITY]]*(1-Table3[[#This Row],[DISCOUNT %]])</f>
        <v>2198.7704957728406</v>
      </c>
      <c r="N4728" s="3">
        <f>DAY(Table3[[#This Row],[DATE]])</f>
        <v>10</v>
      </c>
      <c r="O4728" s="3" t="str">
        <f>TEXT(Table3[[#This Row],[DATE]],"mmm")</f>
        <v>Dec</v>
      </c>
      <c r="P4728" s="3">
        <f>YEAR(Table3[[#This Row],[DATE]])</f>
        <v>2033</v>
      </c>
    </row>
    <row r="4729" spans="1:16" x14ac:dyDescent="0.3">
      <c r="A4729" s="6">
        <v>48924</v>
      </c>
      <c r="B4729" s="7" t="s">
        <v>1584</v>
      </c>
      <c r="C4729" s="9">
        <f t="shared" ca="1" si="146"/>
        <v>4</v>
      </c>
      <c r="D4729" s="9" t="s">
        <v>2116</v>
      </c>
      <c r="E4729" s="9" t="s">
        <v>2116</v>
      </c>
      <c r="F4729" s="10">
        <f t="shared" ca="1" si="147"/>
        <v>1.9557245990221284E-2</v>
      </c>
      <c r="G4729" s="3" t="str">
        <f>VLOOKUP(Table3[[#This Row],[PRODUCT ID]],Table1[[PRODUCT]:[SELLING PRICE]],1,FALSE)</f>
        <v>Product532</v>
      </c>
      <c r="H4729" s="3" t="str">
        <f>VLOOKUP(Table3[[#This Row],[PRODUCT ID]],Table1[[PRODUCT]:[SELLING PRICE]],2,FALSE)</f>
        <v>Category4</v>
      </c>
      <c r="I4729" s="3" t="str">
        <f>VLOOKUP(Table3[[#This Row],[PRODUCT ID]],Table1[[PRODUCT]:[SELLING PRICE]],3,FALSE)</f>
        <v>Kg</v>
      </c>
      <c r="J4729" s="16">
        <f ca="1">VLOOKUP(Table3[[#This Row],[PRODUCT ID]],Table1[[PRODUCT]:[SELLING PRICE]],4,FALSE)</f>
        <v>61</v>
      </c>
      <c r="K4729" s="16">
        <f ca="1">VLOOKUP(Table3[[#This Row],[PRODUCT ID]],Table1[[PRODUCT]:[SELLING PRICE]],5,FALSE)</f>
        <v>312.32326713393212</v>
      </c>
      <c r="L4729" s="16">
        <f ca="1">J4729*Table3[[#This Row],[QUANTITY]]</f>
        <v>244</v>
      </c>
      <c r="M4729" s="16">
        <f ca="1">K4729*Table3[[#This Row],[QUANTITY]]*(1-Table3[[#This Row],[DISCOUNT %]])</f>
        <v>1224.8603366804969</v>
      </c>
      <c r="N4729" s="3">
        <f>DAY(Table3[[#This Row],[DATE]])</f>
        <v>11</v>
      </c>
      <c r="O4729" s="3" t="str">
        <f>TEXT(Table3[[#This Row],[DATE]],"mmm")</f>
        <v>Dec</v>
      </c>
      <c r="P4729" s="3">
        <f>YEAR(Table3[[#This Row],[DATE]])</f>
        <v>2033</v>
      </c>
    </row>
    <row r="4730" spans="1:16" x14ac:dyDescent="0.3">
      <c r="A4730" s="6">
        <v>48925</v>
      </c>
      <c r="B4730" s="7" t="s">
        <v>1585</v>
      </c>
      <c r="C4730" s="9">
        <f t="shared" ca="1" si="146"/>
        <v>8</v>
      </c>
      <c r="D4730" s="9" t="s">
        <v>2116</v>
      </c>
      <c r="E4730" s="9" t="s">
        <v>2116</v>
      </c>
      <c r="F4730" s="10">
        <f t="shared" ca="1" si="147"/>
        <v>2.3041677368288539E-2</v>
      </c>
      <c r="G4730" s="3" t="str">
        <f>VLOOKUP(Table3[[#This Row],[PRODUCT ID]],Table1[[PRODUCT]:[SELLING PRICE]],1,FALSE)</f>
        <v>Product533</v>
      </c>
      <c r="H4730" s="3" t="str">
        <f>VLOOKUP(Table3[[#This Row],[PRODUCT ID]],Table1[[PRODUCT]:[SELLING PRICE]],2,FALSE)</f>
        <v>Category5</v>
      </c>
      <c r="I4730" s="3" t="str">
        <f>VLOOKUP(Table3[[#This Row],[PRODUCT ID]],Table1[[PRODUCT]:[SELLING PRICE]],3,FALSE)</f>
        <v>Lt</v>
      </c>
      <c r="J4730" s="16">
        <f ca="1">VLOOKUP(Table3[[#This Row],[PRODUCT ID]],Table1[[PRODUCT]:[SELLING PRICE]],4,FALSE)</f>
        <v>39</v>
      </c>
      <c r="K4730" s="16">
        <f ca="1">VLOOKUP(Table3[[#This Row],[PRODUCT ID]],Table1[[PRODUCT]:[SELLING PRICE]],5,FALSE)</f>
        <v>227.17991491095728</v>
      </c>
      <c r="L4730" s="16">
        <f ca="1">J4730*Table3[[#This Row],[QUANTITY]]</f>
        <v>312</v>
      </c>
      <c r="M4730" s="16">
        <f ca="1">K4730*Table3[[#This Row],[QUANTITY]]*(1-Table3[[#This Row],[DISCOUNT %]])</f>
        <v>1775.56246885619</v>
      </c>
      <c r="N4730" s="3">
        <f>DAY(Table3[[#This Row],[DATE]])</f>
        <v>12</v>
      </c>
      <c r="O4730" s="3" t="str">
        <f>TEXT(Table3[[#This Row],[DATE]],"mmm")</f>
        <v>Dec</v>
      </c>
      <c r="P4730" s="3">
        <f>YEAR(Table3[[#This Row],[DATE]])</f>
        <v>2033</v>
      </c>
    </row>
    <row r="4731" spans="1:16" x14ac:dyDescent="0.3">
      <c r="A4731" s="6">
        <v>48926</v>
      </c>
      <c r="B4731" s="7" t="s">
        <v>1586</v>
      </c>
      <c r="C4731" s="9">
        <f t="shared" ca="1" si="146"/>
        <v>6</v>
      </c>
      <c r="D4731" s="9" t="s">
        <v>2115</v>
      </c>
      <c r="E4731" s="9" t="s">
        <v>2116</v>
      </c>
      <c r="F4731" s="10">
        <f t="shared" ca="1" si="147"/>
        <v>1.3684292020669387E-2</v>
      </c>
      <c r="G4731" s="3" t="str">
        <f>VLOOKUP(Table3[[#This Row],[PRODUCT ID]],Table1[[PRODUCT]:[SELLING PRICE]],1,FALSE)</f>
        <v>Product534</v>
      </c>
      <c r="H4731" s="3" t="str">
        <f>VLOOKUP(Table3[[#This Row],[PRODUCT ID]],Table1[[PRODUCT]:[SELLING PRICE]],2,FALSE)</f>
        <v>Category1</v>
      </c>
      <c r="I4731" s="3" t="str">
        <f>VLOOKUP(Table3[[#This Row],[PRODUCT ID]],Table1[[PRODUCT]:[SELLING PRICE]],3,FALSE)</f>
        <v>Ft</v>
      </c>
      <c r="J4731" s="16">
        <f ca="1">VLOOKUP(Table3[[#This Row],[PRODUCT ID]],Table1[[PRODUCT]:[SELLING PRICE]],4,FALSE)</f>
        <v>58</v>
      </c>
      <c r="K4731" s="16">
        <f ca="1">VLOOKUP(Table3[[#This Row],[PRODUCT ID]],Table1[[PRODUCT]:[SELLING PRICE]],5,FALSE)</f>
        <v>24.978580159953921</v>
      </c>
      <c r="L4731" s="16">
        <f ca="1">J4731*Table3[[#This Row],[QUANTITY]]</f>
        <v>348</v>
      </c>
      <c r="M4731" s="16">
        <f ca="1">K4731*Table3[[#This Row],[QUANTITY]]*(1-Table3[[#This Row],[DISCOUNT %]])</f>
        <v>147.82059584870049</v>
      </c>
      <c r="N4731" s="3">
        <f>DAY(Table3[[#This Row],[DATE]])</f>
        <v>13</v>
      </c>
      <c r="O4731" s="3" t="str">
        <f>TEXT(Table3[[#This Row],[DATE]],"mmm")</f>
        <v>Dec</v>
      </c>
      <c r="P4731" s="3">
        <f>YEAR(Table3[[#This Row],[DATE]])</f>
        <v>2033</v>
      </c>
    </row>
    <row r="4732" spans="1:16" x14ac:dyDescent="0.3">
      <c r="A4732" s="6">
        <v>48927</v>
      </c>
      <c r="B4732" s="7" t="s">
        <v>1587</v>
      </c>
      <c r="C4732" s="9">
        <f t="shared" ca="1" si="146"/>
        <v>5</v>
      </c>
      <c r="D4732" s="9" t="s">
        <v>2117</v>
      </c>
      <c r="E4732" s="9" t="s">
        <v>2118</v>
      </c>
      <c r="F4732" s="10">
        <f t="shared" ca="1" si="147"/>
        <v>6.4428807906033447E-3</v>
      </c>
      <c r="G4732" s="3" t="str">
        <f>VLOOKUP(Table3[[#This Row],[PRODUCT ID]],Table1[[PRODUCT]:[SELLING PRICE]],1,FALSE)</f>
        <v>Product535</v>
      </c>
      <c r="H4732" s="3" t="str">
        <f>VLOOKUP(Table3[[#This Row],[PRODUCT ID]],Table1[[PRODUCT]:[SELLING PRICE]],2,FALSE)</f>
        <v>Category2</v>
      </c>
      <c r="I4732" s="3" t="str">
        <f>VLOOKUP(Table3[[#This Row],[PRODUCT ID]],Table1[[PRODUCT]:[SELLING PRICE]],3,FALSE)</f>
        <v>Kg</v>
      </c>
      <c r="J4732" s="16">
        <f ca="1">VLOOKUP(Table3[[#This Row],[PRODUCT ID]],Table1[[PRODUCT]:[SELLING PRICE]],4,FALSE)</f>
        <v>49</v>
      </c>
      <c r="K4732" s="16">
        <f ca="1">VLOOKUP(Table3[[#This Row],[PRODUCT ID]],Table1[[PRODUCT]:[SELLING PRICE]],5,FALSE)</f>
        <v>29.453573056436444</v>
      </c>
      <c r="L4732" s="16">
        <f ca="1">J4732*Table3[[#This Row],[QUANTITY]]</f>
        <v>245</v>
      </c>
      <c r="M4732" s="16">
        <f ca="1">K4732*Table3[[#This Row],[QUANTITY]]*(1-Table3[[#This Row],[DISCOUNT %]])</f>
        <v>146.31903598188248</v>
      </c>
      <c r="N4732" s="3">
        <f>DAY(Table3[[#This Row],[DATE]])</f>
        <v>14</v>
      </c>
      <c r="O4732" s="3" t="str">
        <f>TEXT(Table3[[#This Row],[DATE]],"mmm")</f>
        <v>Dec</v>
      </c>
      <c r="P4732" s="3">
        <f>YEAR(Table3[[#This Row],[DATE]])</f>
        <v>2033</v>
      </c>
    </row>
    <row r="4733" spans="1:16" x14ac:dyDescent="0.3">
      <c r="A4733" s="6">
        <v>48928</v>
      </c>
      <c r="B4733" s="7" t="s">
        <v>1588</v>
      </c>
      <c r="C4733" s="9">
        <f t="shared" ca="1" si="146"/>
        <v>1</v>
      </c>
      <c r="D4733" s="9" t="s">
        <v>2117</v>
      </c>
      <c r="E4733" s="9" t="s">
        <v>2118</v>
      </c>
      <c r="F4733" s="10">
        <f t="shared" ca="1" si="147"/>
        <v>6.7673501612646389E-2</v>
      </c>
      <c r="G4733" s="3" t="str">
        <f>VLOOKUP(Table3[[#This Row],[PRODUCT ID]],Table1[[PRODUCT]:[SELLING PRICE]],1,FALSE)</f>
        <v>Product536</v>
      </c>
      <c r="H4733" s="3" t="str">
        <f>VLOOKUP(Table3[[#This Row],[PRODUCT ID]],Table1[[PRODUCT]:[SELLING PRICE]],2,FALSE)</f>
        <v>Category3</v>
      </c>
      <c r="I4733" s="3" t="str">
        <f>VLOOKUP(Table3[[#This Row],[PRODUCT ID]],Table1[[PRODUCT]:[SELLING PRICE]],3,FALSE)</f>
        <v>No</v>
      </c>
      <c r="J4733" s="16">
        <f ca="1">VLOOKUP(Table3[[#This Row],[PRODUCT ID]],Table1[[PRODUCT]:[SELLING PRICE]],4,FALSE)</f>
        <v>125</v>
      </c>
      <c r="K4733" s="16">
        <f ca="1">VLOOKUP(Table3[[#This Row],[PRODUCT ID]],Table1[[PRODUCT]:[SELLING PRICE]],5,FALSE)</f>
        <v>239.61406290653863</v>
      </c>
      <c r="L4733" s="16">
        <f ca="1">J4733*Table3[[#This Row],[QUANTITY]]</f>
        <v>125</v>
      </c>
      <c r="M4733" s="16">
        <f ca="1">K4733*Table3[[#This Row],[QUANTITY]]*(1-Table3[[#This Row],[DISCOUNT %]])</f>
        <v>223.39854023402023</v>
      </c>
      <c r="N4733" s="3">
        <f>DAY(Table3[[#This Row],[DATE]])</f>
        <v>15</v>
      </c>
      <c r="O4733" s="3" t="str">
        <f>TEXT(Table3[[#This Row],[DATE]],"mmm")</f>
        <v>Dec</v>
      </c>
      <c r="P4733" s="3">
        <f>YEAR(Table3[[#This Row],[DATE]])</f>
        <v>2033</v>
      </c>
    </row>
    <row r="4734" spans="1:16" x14ac:dyDescent="0.3">
      <c r="A4734" s="6">
        <v>48929</v>
      </c>
      <c r="B4734" s="7" t="s">
        <v>1589</v>
      </c>
      <c r="C4734" s="9">
        <f t="shared" ca="1" si="146"/>
        <v>1</v>
      </c>
      <c r="D4734" s="9" t="s">
        <v>2116</v>
      </c>
      <c r="E4734" s="9" t="s">
        <v>2116</v>
      </c>
      <c r="F4734" s="10">
        <f t="shared" ca="1" si="147"/>
        <v>1.0396237679045229E-2</v>
      </c>
      <c r="G4734" s="3" t="str">
        <f>VLOOKUP(Table3[[#This Row],[PRODUCT ID]],Table1[[PRODUCT]:[SELLING PRICE]],1,FALSE)</f>
        <v>Product537</v>
      </c>
      <c r="H4734" s="3" t="str">
        <f>VLOOKUP(Table3[[#This Row],[PRODUCT ID]],Table1[[PRODUCT]:[SELLING PRICE]],2,FALSE)</f>
        <v>Category4</v>
      </c>
      <c r="I4734" s="3" t="str">
        <f>VLOOKUP(Table3[[#This Row],[PRODUCT ID]],Table1[[PRODUCT]:[SELLING PRICE]],3,FALSE)</f>
        <v>No</v>
      </c>
      <c r="J4734" s="16">
        <f ca="1">VLOOKUP(Table3[[#This Row],[PRODUCT ID]],Table1[[PRODUCT]:[SELLING PRICE]],4,FALSE)</f>
        <v>92</v>
      </c>
      <c r="K4734" s="16">
        <f ca="1">VLOOKUP(Table3[[#This Row],[PRODUCT ID]],Table1[[PRODUCT]:[SELLING PRICE]],5,FALSE)</f>
        <v>182.07958934181903</v>
      </c>
      <c r="L4734" s="16">
        <f ca="1">J4734*Table3[[#This Row],[QUANTITY]]</f>
        <v>92</v>
      </c>
      <c r="M4734" s="16">
        <f ca="1">K4734*Table3[[#This Row],[QUANTITY]]*(1-Table3[[#This Row],[DISCOUNT %]])</f>
        <v>180.18664665451854</v>
      </c>
      <c r="N4734" s="3">
        <f>DAY(Table3[[#This Row],[DATE]])</f>
        <v>16</v>
      </c>
      <c r="O4734" s="3" t="str">
        <f>TEXT(Table3[[#This Row],[DATE]],"mmm")</f>
        <v>Dec</v>
      </c>
      <c r="P4734" s="3">
        <f>YEAR(Table3[[#This Row],[DATE]])</f>
        <v>2033</v>
      </c>
    </row>
    <row r="4735" spans="1:16" x14ac:dyDescent="0.3">
      <c r="A4735" s="6">
        <v>48930</v>
      </c>
      <c r="B4735" s="7" t="s">
        <v>1590</v>
      </c>
      <c r="C4735" s="9">
        <f t="shared" ca="1" si="146"/>
        <v>10</v>
      </c>
      <c r="D4735" s="9" t="s">
        <v>2116</v>
      </c>
      <c r="E4735" s="9" t="s">
        <v>2116</v>
      </c>
      <c r="F4735" s="10">
        <f t="shared" ca="1" si="147"/>
        <v>1.6482402437585676E-2</v>
      </c>
      <c r="G4735" s="3" t="str">
        <f>VLOOKUP(Table3[[#This Row],[PRODUCT ID]],Table1[[PRODUCT]:[SELLING PRICE]],1,FALSE)</f>
        <v>Product538</v>
      </c>
      <c r="H4735" s="3" t="str">
        <f>VLOOKUP(Table3[[#This Row],[PRODUCT ID]],Table1[[PRODUCT]:[SELLING PRICE]],2,FALSE)</f>
        <v>Category5</v>
      </c>
      <c r="I4735" s="3" t="str">
        <f>VLOOKUP(Table3[[#This Row],[PRODUCT ID]],Table1[[PRODUCT]:[SELLING PRICE]],3,FALSE)</f>
        <v>Ft</v>
      </c>
      <c r="J4735" s="16">
        <f ca="1">VLOOKUP(Table3[[#This Row],[PRODUCT ID]],Table1[[PRODUCT]:[SELLING PRICE]],4,FALSE)</f>
        <v>187</v>
      </c>
      <c r="K4735" s="16">
        <f ca="1">VLOOKUP(Table3[[#This Row],[PRODUCT ID]],Table1[[PRODUCT]:[SELLING PRICE]],5,FALSE)</f>
        <v>286.60544780833396</v>
      </c>
      <c r="L4735" s="16">
        <f ca="1">J4735*Table3[[#This Row],[QUANTITY]]</f>
        <v>1870</v>
      </c>
      <c r="M4735" s="16">
        <f ca="1">K4735*Table3[[#This Row],[QUANTITY]]*(1-Table3[[#This Row],[DISCOUNT %]])</f>
        <v>2818.8150147675256</v>
      </c>
      <c r="N4735" s="3">
        <f>DAY(Table3[[#This Row],[DATE]])</f>
        <v>17</v>
      </c>
      <c r="O4735" s="3" t="str">
        <f>TEXT(Table3[[#This Row],[DATE]],"mmm")</f>
        <v>Dec</v>
      </c>
      <c r="P4735" s="3">
        <f>YEAR(Table3[[#This Row],[DATE]])</f>
        <v>2033</v>
      </c>
    </row>
    <row r="4736" spans="1:16" x14ac:dyDescent="0.3">
      <c r="A4736" s="6">
        <v>48931</v>
      </c>
      <c r="B4736" s="7" t="s">
        <v>1591</v>
      </c>
      <c r="C4736" s="9">
        <f t="shared" ca="1" si="146"/>
        <v>7</v>
      </c>
      <c r="D4736" s="9" t="s">
        <v>2116</v>
      </c>
      <c r="E4736" s="9" t="s">
        <v>2116</v>
      </c>
      <c r="F4736" s="10">
        <f t="shared" ca="1" si="147"/>
        <v>8.9999377176464154E-2</v>
      </c>
      <c r="G4736" s="3" t="str">
        <f>VLOOKUP(Table3[[#This Row],[PRODUCT ID]],Table1[[PRODUCT]:[SELLING PRICE]],1,FALSE)</f>
        <v>Product539</v>
      </c>
      <c r="H4736" s="3" t="str">
        <f>VLOOKUP(Table3[[#This Row],[PRODUCT ID]],Table1[[PRODUCT]:[SELLING PRICE]],2,FALSE)</f>
        <v>Category1</v>
      </c>
      <c r="I4736" s="3" t="str">
        <f>VLOOKUP(Table3[[#This Row],[PRODUCT ID]],Table1[[PRODUCT]:[SELLING PRICE]],3,FALSE)</f>
        <v>No</v>
      </c>
      <c r="J4736" s="16">
        <f ca="1">VLOOKUP(Table3[[#This Row],[PRODUCT ID]],Table1[[PRODUCT]:[SELLING PRICE]],4,FALSE)</f>
        <v>38</v>
      </c>
      <c r="K4736" s="16">
        <f ca="1">VLOOKUP(Table3[[#This Row],[PRODUCT ID]],Table1[[PRODUCT]:[SELLING PRICE]],5,FALSE)</f>
        <v>256.66006624356902</v>
      </c>
      <c r="L4736" s="16">
        <f ca="1">J4736*Table3[[#This Row],[QUANTITY]]</f>
        <v>266</v>
      </c>
      <c r="M4736" s="16">
        <f ca="1">K4736*Table3[[#This Row],[QUANTITY]]*(1-Table3[[#This Row],[DISCOUNT %]])</f>
        <v>1634.9257409490447</v>
      </c>
      <c r="N4736" s="3">
        <f>DAY(Table3[[#This Row],[DATE]])</f>
        <v>18</v>
      </c>
      <c r="O4736" s="3" t="str">
        <f>TEXT(Table3[[#This Row],[DATE]],"mmm")</f>
        <v>Dec</v>
      </c>
      <c r="P4736" s="3">
        <f>YEAR(Table3[[#This Row],[DATE]])</f>
        <v>2033</v>
      </c>
    </row>
    <row r="4737" spans="1:16" x14ac:dyDescent="0.3">
      <c r="A4737" s="6">
        <v>48932</v>
      </c>
      <c r="B4737" s="7" t="s">
        <v>1592</v>
      </c>
      <c r="C4737" s="9">
        <f t="shared" ca="1" si="146"/>
        <v>4</v>
      </c>
      <c r="D4737" s="9" t="s">
        <v>2116</v>
      </c>
      <c r="E4737" s="9" t="s">
        <v>2116</v>
      </c>
      <c r="F4737" s="10">
        <f t="shared" ca="1" si="147"/>
        <v>3.0273460424400211E-2</v>
      </c>
      <c r="G4737" s="3" t="str">
        <f>VLOOKUP(Table3[[#This Row],[PRODUCT ID]],Table1[[PRODUCT]:[SELLING PRICE]],1,FALSE)</f>
        <v>Product540</v>
      </c>
      <c r="H4737" s="3" t="str">
        <f>VLOOKUP(Table3[[#This Row],[PRODUCT ID]],Table1[[PRODUCT]:[SELLING PRICE]],2,FALSE)</f>
        <v>Category2</v>
      </c>
      <c r="I4737" s="3" t="str">
        <f>VLOOKUP(Table3[[#This Row],[PRODUCT ID]],Table1[[PRODUCT]:[SELLING PRICE]],3,FALSE)</f>
        <v>Kg</v>
      </c>
      <c r="J4737" s="16">
        <f ca="1">VLOOKUP(Table3[[#This Row],[PRODUCT ID]],Table1[[PRODUCT]:[SELLING PRICE]],4,FALSE)</f>
        <v>35</v>
      </c>
      <c r="K4737" s="16">
        <f ca="1">VLOOKUP(Table3[[#This Row],[PRODUCT ID]],Table1[[PRODUCT]:[SELLING PRICE]],5,FALSE)</f>
        <v>122.31402862448959</v>
      </c>
      <c r="L4737" s="16">
        <f ca="1">J4737*Table3[[#This Row],[QUANTITY]]</f>
        <v>140</v>
      </c>
      <c r="M4737" s="16">
        <f ca="1">K4737*Table3[[#This Row],[QUANTITY]]*(1-Table3[[#This Row],[DISCOUNT %]])</f>
        <v>474.44463887830864</v>
      </c>
      <c r="N4737" s="3">
        <f>DAY(Table3[[#This Row],[DATE]])</f>
        <v>19</v>
      </c>
      <c r="O4737" s="3" t="str">
        <f>TEXT(Table3[[#This Row],[DATE]],"mmm")</f>
        <v>Dec</v>
      </c>
      <c r="P4737" s="3">
        <f>YEAR(Table3[[#This Row],[DATE]])</f>
        <v>2033</v>
      </c>
    </row>
    <row r="4738" spans="1:16" x14ac:dyDescent="0.3">
      <c r="A4738" s="6">
        <v>48933</v>
      </c>
      <c r="B4738" s="7" t="s">
        <v>1593</v>
      </c>
      <c r="C4738" s="9">
        <f t="shared" ca="1" si="146"/>
        <v>15</v>
      </c>
      <c r="D4738" s="9" t="s">
        <v>2115</v>
      </c>
      <c r="E4738" s="9" t="s">
        <v>2118</v>
      </c>
      <c r="F4738" s="10">
        <f t="shared" ca="1" si="147"/>
        <v>5.669986851120954E-2</v>
      </c>
      <c r="G4738" s="3" t="str">
        <f>VLOOKUP(Table3[[#This Row],[PRODUCT ID]],Table1[[PRODUCT]:[SELLING PRICE]],1,FALSE)</f>
        <v>Product541</v>
      </c>
      <c r="H4738" s="3" t="str">
        <f>VLOOKUP(Table3[[#This Row],[PRODUCT ID]],Table1[[PRODUCT]:[SELLING PRICE]],2,FALSE)</f>
        <v>Category3</v>
      </c>
      <c r="I4738" s="3" t="str">
        <f>VLOOKUP(Table3[[#This Row],[PRODUCT ID]],Table1[[PRODUCT]:[SELLING PRICE]],3,FALSE)</f>
        <v>Kg</v>
      </c>
      <c r="J4738" s="16">
        <f ca="1">VLOOKUP(Table3[[#This Row],[PRODUCT ID]],Table1[[PRODUCT]:[SELLING PRICE]],4,FALSE)</f>
        <v>184</v>
      </c>
      <c r="K4738" s="16">
        <f ca="1">VLOOKUP(Table3[[#This Row],[PRODUCT ID]],Table1[[PRODUCT]:[SELLING PRICE]],5,FALSE)</f>
        <v>187.5954611966099</v>
      </c>
      <c r="L4738" s="16">
        <f ca="1">J4738*Table3[[#This Row],[QUANTITY]]</f>
        <v>2760</v>
      </c>
      <c r="M4738" s="16">
        <f ca="1">K4738*Table3[[#This Row],[QUANTITY]]*(1-Table3[[#This Row],[DISCOUNT %]])</f>
        <v>2654.3823482019361</v>
      </c>
      <c r="N4738" s="3">
        <f>DAY(Table3[[#This Row],[DATE]])</f>
        <v>20</v>
      </c>
      <c r="O4738" s="3" t="str">
        <f>TEXT(Table3[[#This Row],[DATE]],"mmm")</f>
        <v>Dec</v>
      </c>
      <c r="P4738" s="3">
        <f>YEAR(Table3[[#This Row],[DATE]])</f>
        <v>2033</v>
      </c>
    </row>
    <row r="4739" spans="1:16" x14ac:dyDescent="0.3">
      <c r="A4739" s="6">
        <v>48934</v>
      </c>
      <c r="B4739" s="7" t="s">
        <v>1594</v>
      </c>
      <c r="C4739" s="9">
        <f t="shared" ref="C4739:C4802" ca="1" si="148">RANDBETWEEN(1,15)</f>
        <v>14</v>
      </c>
      <c r="D4739" s="9" t="s">
        <v>2116</v>
      </c>
      <c r="E4739" s="9" t="s">
        <v>2116</v>
      </c>
      <c r="F4739" s="10">
        <f t="shared" ref="F4739:F4802" ca="1" si="149">RAND()*(0.1)</f>
        <v>7.6224532530920486E-2</v>
      </c>
      <c r="G4739" s="3" t="str">
        <f>VLOOKUP(Table3[[#This Row],[PRODUCT ID]],Table1[[PRODUCT]:[SELLING PRICE]],1,FALSE)</f>
        <v>Product542</v>
      </c>
      <c r="H4739" s="3" t="str">
        <f>VLOOKUP(Table3[[#This Row],[PRODUCT ID]],Table1[[PRODUCT]:[SELLING PRICE]],2,FALSE)</f>
        <v>Category4</v>
      </c>
      <c r="I4739" s="3" t="str">
        <f>VLOOKUP(Table3[[#This Row],[PRODUCT ID]],Table1[[PRODUCT]:[SELLING PRICE]],3,FALSE)</f>
        <v>Lt</v>
      </c>
      <c r="J4739" s="16">
        <f ca="1">VLOOKUP(Table3[[#This Row],[PRODUCT ID]],Table1[[PRODUCT]:[SELLING PRICE]],4,FALSE)</f>
        <v>205</v>
      </c>
      <c r="K4739" s="16">
        <f ca="1">VLOOKUP(Table3[[#This Row],[PRODUCT ID]],Table1[[PRODUCT]:[SELLING PRICE]],5,FALSE)</f>
        <v>111.39532022807037</v>
      </c>
      <c r="L4739" s="16">
        <f ca="1">J4739*Table3[[#This Row],[QUANTITY]]</f>
        <v>2870</v>
      </c>
      <c r="M4739" s="16">
        <f ca="1">K4739*Table3[[#This Row],[QUANTITY]]*(1-Table3[[#This Row],[DISCOUNT %]])</f>
        <v>1440.659696245749</v>
      </c>
      <c r="N4739" s="3">
        <f>DAY(Table3[[#This Row],[DATE]])</f>
        <v>21</v>
      </c>
      <c r="O4739" s="3" t="str">
        <f>TEXT(Table3[[#This Row],[DATE]],"mmm")</f>
        <v>Dec</v>
      </c>
      <c r="P4739" s="3">
        <f>YEAR(Table3[[#This Row],[DATE]])</f>
        <v>2033</v>
      </c>
    </row>
    <row r="4740" spans="1:16" x14ac:dyDescent="0.3">
      <c r="A4740" s="6">
        <v>48935</v>
      </c>
      <c r="B4740" s="7" t="s">
        <v>1595</v>
      </c>
      <c r="C4740" s="9">
        <f t="shared" ca="1" si="148"/>
        <v>5</v>
      </c>
      <c r="D4740" s="9" t="s">
        <v>2117</v>
      </c>
      <c r="E4740" s="9" t="s">
        <v>2116</v>
      </c>
      <c r="F4740" s="10">
        <f t="shared" ca="1" si="149"/>
        <v>8.3578339221341266E-2</v>
      </c>
      <c r="G4740" s="3" t="str">
        <f>VLOOKUP(Table3[[#This Row],[PRODUCT ID]],Table1[[PRODUCT]:[SELLING PRICE]],1,FALSE)</f>
        <v>Product543</v>
      </c>
      <c r="H4740" s="3" t="str">
        <f>VLOOKUP(Table3[[#This Row],[PRODUCT ID]],Table1[[PRODUCT]:[SELLING PRICE]],2,FALSE)</f>
        <v>Category5</v>
      </c>
      <c r="I4740" s="3" t="str">
        <f>VLOOKUP(Table3[[#This Row],[PRODUCT ID]],Table1[[PRODUCT]:[SELLING PRICE]],3,FALSE)</f>
        <v>Kg</v>
      </c>
      <c r="J4740" s="16">
        <f ca="1">VLOOKUP(Table3[[#This Row],[PRODUCT ID]],Table1[[PRODUCT]:[SELLING PRICE]],4,FALSE)</f>
        <v>92</v>
      </c>
      <c r="K4740" s="16">
        <f ca="1">VLOOKUP(Table3[[#This Row],[PRODUCT ID]],Table1[[PRODUCT]:[SELLING PRICE]],5,FALSE)</f>
        <v>164.17795719988192</v>
      </c>
      <c r="L4740" s="16">
        <f ca="1">J4740*Table3[[#This Row],[QUANTITY]]</f>
        <v>460</v>
      </c>
      <c r="M4740" s="16">
        <f ca="1">K4740*Table3[[#This Row],[QUANTITY]]*(1-Table3[[#This Row],[DISCOUNT %]])</f>
        <v>752.28118100181666</v>
      </c>
      <c r="N4740" s="3">
        <f>DAY(Table3[[#This Row],[DATE]])</f>
        <v>22</v>
      </c>
      <c r="O4740" s="3" t="str">
        <f>TEXT(Table3[[#This Row],[DATE]],"mmm")</f>
        <v>Dec</v>
      </c>
      <c r="P4740" s="3">
        <f>YEAR(Table3[[#This Row],[DATE]])</f>
        <v>2033</v>
      </c>
    </row>
    <row r="4741" spans="1:16" x14ac:dyDescent="0.3">
      <c r="A4741" s="6">
        <v>48936</v>
      </c>
      <c r="B4741" s="7" t="s">
        <v>1596</v>
      </c>
      <c r="C4741" s="9">
        <f t="shared" ca="1" si="148"/>
        <v>7</v>
      </c>
      <c r="D4741" s="9" t="s">
        <v>2115</v>
      </c>
      <c r="E4741" s="9" t="s">
        <v>2116</v>
      </c>
      <c r="F4741" s="10">
        <f t="shared" ca="1" si="149"/>
        <v>8.1029475010097163E-2</v>
      </c>
      <c r="G4741" s="3" t="str">
        <f>VLOOKUP(Table3[[#This Row],[PRODUCT ID]],Table1[[PRODUCT]:[SELLING PRICE]],1,FALSE)</f>
        <v>Product544</v>
      </c>
      <c r="H4741" s="3" t="str">
        <f>VLOOKUP(Table3[[#This Row],[PRODUCT ID]],Table1[[PRODUCT]:[SELLING PRICE]],2,FALSE)</f>
        <v>Category1</v>
      </c>
      <c r="I4741" s="3" t="str">
        <f>VLOOKUP(Table3[[#This Row],[PRODUCT ID]],Table1[[PRODUCT]:[SELLING PRICE]],3,FALSE)</f>
        <v>Lt</v>
      </c>
      <c r="J4741" s="16">
        <f ca="1">VLOOKUP(Table3[[#This Row],[PRODUCT ID]],Table1[[PRODUCT]:[SELLING PRICE]],4,FALSE)</f>
        <v>159</v>
      </c>
      <c r="K4741" s="16">
        <f ca="1">VLOOKUP(Table3[[#This Row],[PRODUCT ID]],Table1[[PRODUCT]:[SELLING PRICE]],5,FALSE)</f>
        <v>116.95168070770521</v>
      </c>
      <c r="L4741" s="16">
        <f ca="1">J4741*Table3[[#This Row],[QUANTITY]]</f>
        <v>1113</v>
      </c>
      <c r="M4741" s="16">
        <f ca="1">K4741*Table3[[#This Row],[QUANTITY]]*(1-Table3[[#This Row],[DISCOUNT %]])</f>
        <v>752.32603192887939</v>
      </c>
      <c r="N4741" s="3">
        <f>DAY(Table3[[#This Row],[DATE]])</f>
        <v>23</v>
      </c>
      <c r="O4741" s="3" t="str">
        <f>TEXT(Table3[[#This Row],[DATE]],"mmm")</f>
        <v>Dec</v>
      </c>
      <c r="P4741" s="3">
        <f>YEAR(Table3[[#This Row],[DATE]])</f>
        <v>2033</v>
      </c>
    </row>
    <row r="4742" spans="1:16" x14ac:dyDescent="0.3">
      <c r="A4742" s="6">
        <v>48937</v>
      </c>
      <c r="B4742" s="7" t="s">
        <v>1597</v>
      </c>
      <c r="C4742" s="9">
        <f t="shared" ca="1" si="148"/>
        <v>9</v>
      </c>
      <c r="D4742" s="9" t="s">
        <v>2115</v>
      </c>
      <c r="E4742" s="9" t="s">
        <v>2116</v>
      </c>
      <c r="F4742" s="10">
        <f t="shared" ca="1" si="149"/>
        <v>3.1463416207569331E-2</v>
      </c>
      <c r="G4742" s="3" t="str">
        <f>VLOOKUP(Table3[[#This Row],[PRODUCT ID]],Table1[[PRODUCT]:[SELLING PRICE]],1,FALSE)</f>
        <v>Product545</v>
      </c>
      <c r="H4742" s="3" t="str">
        <f>VLOOKUP(Table3[[#This Row],[PRODUCT ID]],Table1[[PRODUCT]:[SELLING PRICE]],2,FALSE)</f>
        <v>Category2</v>
      </c>
      <c r="I4742" s="3" t="str">
        <f>VLOOKUP(Table3[[#This Row],[PRODUCT ID]],Table1[[PRODUCT]:[SELLING PRICE]],3,FALSE)</f>
        <v>Ft</v>
      </c>
      <c r="J4742" s="16">
        <f ca="1">VLOOKUP(Table3[[#This Row],[PRODUCT ID]],Table1[[PRODUCT]:[SELLING PRICE]],4,FALSE)</f>
        <v>92</v>
      </c>
      <c r="K4742" s="16">
        <f ca="1">VLOOKUP(Table3[[#This Row],[PRODUCT ID]],Table1[[PRODUCT]:[SELLING PRICE]],5,FALSE)</f>
        <v>124.63873349821395</v>
      </c>
      <c r="L4742" s="16">
        <f ca="1">J4742*Table3[[#This Row],[QUANTITY]]</f>
        <v>828</v>
      </c>
      <c r="M4742" s="16">
        <f ca="1">K4742*Table3[[#This Row],[QUANTITY]]*(1-Table3[[#This Row],[DISCOUNT %]])</f>
        <v>1086.4545583551781</v>
      </c>
      <c r="N4742" s="3">
        <f>DAY(Table3[[#This Row],[DATE]])</f>
        <v>24</v>
      </c>
      <c r="O4742" s="3" t="str">
        <f>TEXT(Table3[[#This Row],[DATE]],"mmm")</f>
        <v>Dec</v>
      </c>
      <c r="P4742" s="3">
        <f>YEAR(Table3[[#This Row],[DATE]])</f>
        <v>2033</v>
      </c>
    </row>
    <row r="4743" spans="1:16" x14ac:dyDescent="0.3">
      <c r="A4743" s="6">
        <v>48938</v>
      </c>
      <c r="B4743" s="7" t="s">
        <v>1598</v>
      </c>
      <c r="C4743" s="9">
        <f t="shared" ca="1" si="148"/>
        <v>4</v>
      </c>
      <c r="D4743" s="9" t="s">
        <v>2115</v>
      </c>
      <c r="E4743" s="9" t="s">
        <v>2116</v>
      </c>
      <c r="F4743" s="10">
        <f t="shared" ca="1" si="149"/>
        <v>6.7975145879903727E-3</v>
      </c>
      <c r="G4743" s="3" t="str">
        <f>VLOOKUP(Table3[[#This Row],[PRODUCT ID]],Table1[[PRODUCT]:[SELLING PRICE]],1,FALSE)</f>
        <v>Product546</v>
      </c>
      <c r="H4743" s="3" t="str">
        <f>VLOOKUP(Table3[[#This Row],[PRODUCT ID]],Table1[[PRODUCT]:[SELLING PRICE]],2,FALSE)</f>
        <v>Category3</v>
      </c>
      <c r="I4743" s="3" t="str">
        <f>VLOOKUP(Table3[[#This Row],[PRODUCT ID]],Table1[[PRODUCT]:[SELLING PRICE]],3,FALSE)</f>
        <v>Kg</v>
      </c>
      <c r="J4743" s="16">
        <f ca="1">VLOOKUP(Table3[[#This Row],[PRODUCT ID]],Table1[[PRODUCT]:[SELLING PRICE]],4,FALSE)</f>
        <v>178</v>
      </c>
      <c r="K4743" s="16">
        <f ca="1">VLOOKUP(Table3[[#This Row],[PRODUCT ID]],Table1[[PRODUCT]:[SELLING PRICE]],5,FALSE)</f>
        <v>284.35186459057371</v>
      </c>
      <c r="L4743" s="16">
        <f ca="1">J4743*Table3[[#This Row],[QUANTITY]]</f>
        <v>712</v>
      </c>
      <c r="M4743" s="16">
        <f ca="1">K4743*Table3[[#This Row],[QUANTITY]]*(1-Table3[[#This Row],[DISCOUNT %]])</f>
        <v>1129.675914571588</v>
      </c>
      <c r="N4743" s="3">
        <f>DAY(Table3[[#This Row],[DATE]])</f>
        <v>25</v>
      </c>
      <c r="O4743" s="3" t="str">
        <f>TEXT(Table3[[#This Row],[DATE]],"mmm")</f>
        <v>Dec</v>
      </c>
      <c r="P4743" s="3">
        <f>YEAR(Table3[[#This Row],[DATE]])</f>
        <v>2033</v>
      </c>
    </row>
    <row r="4744" spans="1:16" x14ac:dyDescent="0.3">
      <c r="A4744" s="6">
        <v>48939</v>
      </c>
      <c r="B4744" s="7" t="s">
        <v>1599</v>
      </c>
      <c r="C4744" s="9">
        <f t="shared" ca="1" si="148"/>
        <v>12</v>
      </c>
      <c r="D4744" s="9" t="s">
        <v>2116</v>
      </c>
      <c r="E4744" s="9" t="s">
        <v>2118</v>
      </c>
      <c r="F4744" s="10">
        <f t="shared" ca="1" si="149"/>
        <v>3.9150270031683504E-2</v>
      </c>
      <c r="G4744" s="3" t="str">
        <f>VLOOKUP(Table3[[#This Row],[PRODUCT ID]],Table1[[PRODUCT]:[SELLING PRICE]],1,FALSE)</f>
        <v>Product547</v>
      </c>
      <c r="H4744" s="3" t="str">
        <f>VLOOKUP(Table3[[#This Row],[PRODUCT ID]],Table1[[PRODUCT]:[SELLING PRICE]],2,FALSE)</f>
        <v>Category4</v>
      </c>
      <c r="I4744" s="3" t="str">
        <f>VLOOKUP(Table3[[#This Row],[PRODUCT ID]],Table1[[PRODUCT]:[SELLING PRICE]],3,FALSE)</f>
        <v>No</v>
      </c>
      <c r="J4744" s="16">
        <f ca="1">VLOOKUP(Table3[[#This Row],[PRODUCT ID]],Table1[[PRODUCT]:[SELLING PRICE]],4,FALSE)</f>
        <v>234</v>
      </c>
      <c r="K4744" s="16">
        <f ca="1">VLOOKUP(Table3[[#This Row],[PRODUCT ID]],Table1[[PRODUCT]:[SELLING PRICE]],5,FALSE)</f>
        <v>113.77779857598524</v>
      </c>
      <c r="L4744" s="16">
        <f ca="1">J4744*Table3[[#This Row],[QUANTITY]]</f>
        <v>2808</v>
      </c>
      <c r="M4744" s="16">
        <f ca="1">K4744*Table3[[#This Row],[QUANTITY]]*(1-Table3[[#This Row],[DISCOUNT %]])</f>
        <v>1311.8804044574993</v>
      </c>
      <c r="N4744" s="3">
        <f>DAY(Table3[[#This Row],[DATE]])</f>
        <v>26</v>
      </c>
      <c r="O4744" s="3" t="str">
        <f>TEXT(Table3[[#This Row],[DATE]],"mmm")</f>
        <v>Dec</v>
      </c>
      <c r="P4744" s="3">
        <f>YEAR(Table3[[#This Row],[DATE]])</f>
        <v>2033</v>
      </c>
    </row>
    <row r="4745" spans="1:16" x14ac:dyDescent="0.3">
      <c r="A4745" s="6">
        <v>48940</v>
      </c>
      <c r="B4745" s="7" t="s">
        <v>1600</v>
      </c>
      <c r="C4745" s="9">
        <f t="shared" ca="1" si="148"/>
        <v>10</v>
      </c>
      <c r="D4745" s="9" t="s">
        <v>2116</v>
      </c>
      <c r="E4745" s="9" t="s">
        <v>2118</v>
      </c>
      <c r="F4745" s="10">
        <f t="shared" ca="1" si="149"/>
        <v>7.4579371288998178E-2</v>
      </c>
      <c r="G4745" s="3" t="str">
        <f>VLOOKUP(Table3[[#This Row],[PRODUCT ID]],Table1[[PRODUCT]:[SELLING PRICE]],1,FALSE)</f>
        <v>Product548</v>
      </c>
      <c r="H4745" s="3" t="str">
        <f>VLOOKUP(Table3[[#This Row],[PRODUCT ID]],Table1[[PRODUCT]:[SELLING PRICE]],2,FALSE)</f>
        <v>Category5</v>
      </c>
      <c r="I4745" s="3" t="str">
        <f>VLOOKUP(Table3[[#This Row],[PRODUCT ID]],Table1[[PRODUCT]:[SELLING PRICE]],3,FALSE)</f>
        <v>No</v>
      </c>
      <c r="J4745" s="16">
        <f ca="1">VLOOKUP(Table3[[#This Row],[PRODUCT ID]],Table1[[PRODUCT]:[SELLING PRICE]],4,FALSE)</f>
        <v>223</v>
      </c>
      <c r="K4745" s="16">
        <f ca="1">VLOOKUP(Table3[[#This Row],[PRODUCT ID]],Table1[[PRODUCT]:[SELLING PRICE]],5,FALSE)</f>
        <v>281.88325471456432</v>
      </c>
      <c r="L4745" s="16">
        <f ca="1">J4745*Table3[[#This Row],[QUANTITY]]</f>
        <v>2230</v>
      </c>
      <c r="M4745" s="16">
        <f ca="1">K4745*Table3[[#This Row],[QUANTITY]]*(1-Table3[[#This Row],[DISCOUNT %]])</f>
        <v>2608.6057880105559</v>
      </c>
      <c r="N4745" s="3">
        <f>DAY(Table3[[#This Row],[DATE]])</f>
        <v>27</v>
      </c>
      <c r="O4745" s="3" t="str">
        <f>TEXT(Table3[[#This Row],[DATE]],"mmm")</f>
        <v>Dec</v>
      </c>
      <c r="P4745" s="3">
        <f>YEAR(Table3[[#This Row],[DATE]])</f>
        <v>2033</v>
      </c>
    </row>
    <row r="4746" spans="1:16" x14ac:dyDescent="0.3">
      <c r="A4746" s="6">
        <v>48941</v>
      </c>
      <c r="B4746" s="7" t="s">
        <v>1601</v>
      </c>
      <c r="C4746" s="9">
        <f t="shared" ca="1" si="148"/>
        <v>9</v>
      </c>
      <c r="D4746" s="9" t="s">
        <v>2116</v>
      </c>
      <c r="E4746" s="9" t="s">
        <v>2116</v>
      </c>
      <c r="F4746" s="10">
        <f t="shared" ca="1" si="149"/>
        <v>7.1333986885262546E-2</v>
      </c>
      <c r="G4746" s="3" t="str">
        <f>VLOOKUP(Table3[[#This Row],[PRODUCT ID]],Table1[[PRODUCT]:[SELLING PRICE]],1,FALSE)</f>
        <v>Product549</v>
      </c>
      <c r="H4746" s="3" t="str">
        <f>VLOOKUP(Table3[[#This Row],[PRODUCT ID]],Table1[[PRODUCT]:[SELLING PRICE]],2,FALSE)</f>
        <v>Category1</v>
      </c>
      <c r="I4746" s="3" t="str">
        <f>VLOOKUP(Table3[[#This Row],[PRODUCT ID]],Table1[[PRODUCT]:[SELLING PRICE]],3,FALSE)</f>
        <v>Ft</v>
      </c>
      <c r="J4746" s="16">
        <f ca="1">VLOOKUP(Table3[[#This Row],[PRODUCT ID]],Table1[[PRODUCT]:[SELLING PRICE]],4,FALSE)</f>
        <v>243</v>
      </c>
      <c r="K4746" s="16">
        <f ca="1">VLOOKUP(Table3[[#This Row],[PRODUCT ID]],Table1[[PRODUCT]:[SELLING PRICE]],5,FALSE)</f>
        <v>40.090277637183362</v>
      </c>
      <c r="L4746" s="16">
        <f ca="1">J4746*Table3[[#This Row],[QUANTITY]]</f>
        <v>2187</v>
      </c>
      <c r="M4746" s="16">
        <f ca="1">K4746*Table3[[#This Row],[QUANTITY]]*(1-Table3[[#This Row],[DISCOUNT %]])</f>
        <v>335.07430468187391</v>
      </c>
      <c r="N4746" s="3">
        <f>DAY(Table3[[#This Row],[DATE]])</f>
        <v>28</v>
      </c>
      <c r="O4746" s="3" t="str">
        <f>TEXT(Table3[[#This Row],[DATE]],"mmm")</f>
        <v>Dec</v>
      </c>
      <c r="P4746" s="3">
        <f>YEAR(Table3[[#This Row],[DATE]])</f>
        <v>2033</v>
      </c>
    </row>
    <row r="4747" spans="1:16" x14ac:dyDescent="0.3">
      <c r="A4747" s="6">
        <v>48942</v>
      </c>
      <c r="B4747" s="7" t="s">
        <v>1602</v>
      </c>
      <c r="C4747" s="9">
        <f t="shared" ca="1" si="148"/>
        <v>7</v>
      </c>
      <c r="D4747" s="9" t="s">
        <v>2115</v>
      </c>
      <c r="E4747" s="9" t="s">
        <v>2116</v>
      </c>
      <c r="F4747" s="10">
        <f t="shared" ca="1" si="149"/>
        <v>2.0584468000991975E-2</v>
      </c>
      <c r="G4747" s="3" t="str">
        <f>VLOOKUP(Table3[[#This Row],[PRODUCT ID]],Table1[[PRODUCT]:[SELLING PRICE]],1,FALSE)</f>
        <v>Product550</v>
      </c>
      <c r="H4747" s="3" t="str">
        <f>VLOOKUP(Table3[[#This Row],[PRODUCT ID]],Table1[[PRODUCT]:[SELLING PRICE]],2,FALSE)</f>
        <v>Category2</v>
      </c>
      <c r="I4747" s="3" t="str">
        <f>VLOOKUP(Table3[[#This Row],[PRODUCT ID]],Table1[[PRODUCT]:[SELLING PRICE]],3,FALSE)</f>
        <v>No</v>
      </c>
      <c r="J4747" s="16">
        <f ca="1">VLOOKUP(Table3[[#This Row],[PRODUCT ID]],Table1[[PRODUCT]:[SELLING PRICE]],4,FALSE)</f>
        <v>106</v>
      </c>
      <c r="K4747" s="16">
        <f ca="1">VLOOKUP(Table3[[#This Row],[PRODUCT ID]],Table1[[PRODUCT]:[SELLING PRICE]],5,FALSE)</f>
        <v>230.25819273893191</v>
      </c>
      <c r="L4747" s="16">
        <f ca="1">J4747*Table3[[#This Row],[QUANTITY]]</f>
        <v>742</v>
      </c>
      <c r="M4747" s="16">
        <f ca="1">K4747*Table3[[#This Row],[QUANTITY]]*(1-Table3[[#This Row],[DISCOUNT %]])</f>
        <v>1578.6291523697178</v>
      </c>
      <c r="N4747" s="3">
        <f>DAY(Table3[[#This Row],[DATE]])</f>
        <v>29</v>
      </c>
      <c r="O4747" s="3" t="str">
        <f>TEXT(Table3[[#This Row],[DATE]],"mmm")</f>
        <v>Dec</v>
      </c>
      <c r="P4747" s="3">
        <f>YEAR(Table3[[#This Row],[DATE]])</f>
        <v>2033</v>
      </c>
    </row>
    <row r="4748" spans="1:16" x14ac:dyDescent="0.3">
      <c r="A4748" s="6">
        <v>48943</v>
      </c>
      <c r="B4748" s="7" t="s">
        <v>1603</v>
      </c>
      <c r="C4748" s="9">
        <f t="shared" ca="1" si="148"/>
        <v>9</v>
      </c>
      <c r="D4748" s="9" t="s">
        <v>2117</v>
      </c>
      <c r="E4748" s="9" t="s">
        <v>2116</v>
      </c>
      <c r="F4748" s="10">
        <f t="shared" ca="1" si="149"/>
        <v>3.7281981208697502E-2</v>
      </c>
      <c r="G4748" s="3" t="str">
        <f>VLOOKUP(Table3[[#This Row],[PRODUCT ID]],Table1[[PRODUCT]:[SELLING PRICE]],1,FALSE)</f>
        <v>Product551</v>
      </c>
      <c r="H4748" s="3" t="str">
        <f>VLOOKUP(Table3[[#This Row],[PRODUCT ID]],Table1[[PRODUCT]:[SELLING PRICE]],2,FALSE)</f>
        <v>Category3</v>
      </c>
      <c r="I4748" s="3" t="str">
        <f>VLOOKUP(Table3[[#This Row],[PRODUCT ID]],Table1[[PRODUCT]:[SELLING PRICE]],3,FALSE)</f>
        <v>Kg</v>
      </c>
      <c r="J4748" s="16">
        <f ca="1">VLOOKUP(Table3[[#This Row],[PRODUCT ID]],Table1[[PRODUCT]:[SELLING PRICE]],4,FALSE)</f>
        <v>151</v>
      </c>
      <c r="K4748" s="16">
        <f ca="1">VLOOKUP(Table3[[#This Row],[PRODUCT ID]],Table1[[PRODUCT]:[SELLING PRICE]],5,FALSE)</f>
        <v>66.479727061662842</v>
      </c>
      <c r="L4748" s="16">
        <f ca="1">J4748*Table3[[#This Row],[QUANTITY]]</f>
        <v>1359</v>
      </c>
      <c r="M4748" s="16">
        <f ca="1">K4748*Table3[[#This Row],[QUANTITY]]*(1-Table3[[#This Row],[DISCOUNT %]])</f>
        <v>576.01108013931525</v>
      </c>
      <c r="N4748" s="3">
        <f>DAY(Table3[[#This Row],[DATE]])</f>
        <v>30</v>
      </c>
      <c r="O4748" s="3" t="str">
        <f>TEXT(Table3[[#This Row],[DATE]],"mmm")</f>
        <v>Dec</v>
      </c>
      <c r="P4748" s="3">
        <f>YEAR(Table3[[#This Row],[DATE]])</f>
        <v>2033</v>
      </c>
    </row>
    <row r="4749" spans="1:16" x14ac:dyDescent="0.3">
      <c r="A4749" s="6">
        <v>48944</v>
      </c>
      <c r="B4749" s="7" t="s">
        <v>1604</v>
      </c>
      <c r="C4749" s="9">
        <f t="shared" ca="1" si="148"/>
        <v>15</v>
      </c>
      <c r="D4749" s="9" t="s">
        <v>2117</v>
      </c>
      <c r="E4749" s="9" t="s">
        <v>2116</v>
      </c>
      <c r="F4749" s="10">
        <f t="shared" ca="1" si="149"/>
        <v>2.8228133452418803E-2</v>
      </c>
      <c r="G4749" s="3" t="str">
        <f>VLOOKUP(Table3[[#This Row],[PRODUCT ID]],Table1[[PRODUCT]:[SELLING PRICE]],1,FALSE)</f>
        <v>Product552</v>
      </c>
      <c r="H4749" s="3" t="str">
        <f>VLOOKUP(Table3[[#This Row],[PRODUCT ID]],Table1[[PRODUCT]:[SELLING PRICE]],2,FALSE)</f>
        <v>Category4</v>
      </c>
      <c r="I4749" s="3" t="str">
        <f>VLOOKUP(Table3[[#This Row],[PRODUCT ID]],Table1[[PRODUCT]:[SELLING PRICE]],3,FALSE)</f>
        <v>Kg</v>
      </c>
      <c r="J4749" s="16">
        <f ca="1">VLOOKUP(Table3[[#This Row],[PRODUCT ID]],Table1[[PRODUCT]:[SELLING PRICE]],4,FALSE)</f>
        <v>55</v>
      </c>
      <c r="K4749" s="16">
        <f ca="1">VLOOKUP(Table3[[#This Row],[PRODUCT ID]],Table1[[PRODUCT]:[SELLING PRICE]],5,FALSE)</f>
        <v>57.317983668080608</v>
      </c>
      <c r="L4749" s="16">
        <f ca="1">J4749*Table3[[#This Row],[QUANTITY]]</f>
        <v>825</v>
      </c>
      <c r="M4749" s="16">
        <f ca="1">K4749*Table3[[#This Row],[QUANTITY]]*(1-Table3[[#This Row],[DISCOUNT %]])</f>
        <v>835.50005963811702</v>
      </c>
      <c r="N4749" s="3">
        <f>DAY(Table3[[#This Row],[DATE]])</f>
        <v>31</v>
      </c>
      <c r="O4749" s="3" t="str">
        <f>TEXT(Table3[[#This Row],[DATE]],"mmm")</f>
        <v>Dec</v>
      </c>
      <c r="P4749" s="3">
        <f>YEAR(Table3[[#This Row],[DATE]])</f>
        <v>2033</v>
      </c>
    </row>
    <row r="4750" spans="1:16" x14ac:dyDescent="0.3">
      <c r="A4750" s="6">
        <v>48945</v>
      </c>
      <c r="B4750" s="7" t="s">
        <v>1605</v>
      </c>
      <c r="C4750" s="9">
        <f t="shared" ca="1" si="148"/>
        <v>1</v>
      </c>
      <c r="D4750" s="9" t="s">
        <v>2116</v>
      </c>
      <c r="E4750" s="9" t="s">
        <v>2118</v>
      </c>
      <c r="F4750" s="10">
        <f t="shared" ca="1" si="149"/>
        <v>3.9165744203332686E-2</v>
      </c>
      <c r="G4750" s="3" t="str">
        <f>VLOOKUP(Table3[[#This Row],[PRODUCT ID]],Table1[[PRODUCT]:[SELLING PRICE]],1,FALSE)</f>
        <v>Product553</v>
      </c>
      <c r="H4750" s="3" t="str">
        <f>VLOOKUP(Table3[[#This Row],[PRODUCT ID]],Table1[[PRODUCT]:[SELLING PRICE]],2,FALSE)</f>
        <v>Category1</v>
      </c>
      <c r="I4750" s="3" t="str">
        <f>VLOOKUP(Table3[[#This Row],[PRODUCT ID]],Table1[[PRODUCT]:[SELLING PRICE]],3,FALSE)</f>
        <v>Lt</v>
      </c>
      <c r="J4750" s="16">
        <f ca="1">VLOOKUP(Table3[[#This Row],[PRODUCT ID]],Table1[[PRODUCT]:[SELLING PRICE]],4,FALSE)</f>
        <v>250</v>
      </c>
      <c r="K4750" s="16">
        <f ca="1">VLOOKUP(Table3[[#This Row],[PRODUCT ID]],Table1[[PRODUCT]:[SELLING PRICE]],5,FALSE)</f>
        <v>153.39361694805748</v>
      </c>
      <c r="L4750" s="16">
        <f ca="1">J4750*Table3[[#This Row],[QUANTITY]]</f>
        <v>250</v>
      </c>
      <c r="M4750" s="16">
        <f ca="1">K4750*Table3[[#This Row],[QUANTITY]]*(1-Table3[[#This Row],[DISCOUNT %]])</f>
        <v>147.38584178424588</v>
      </c>
      <c r="N4750" s="3">
        <f>DAY(Table3[[#This Row],[DATE]])</f>
        <v>1</v>
      </c>
      <c r="O4750" s="3" t="str">
        <f>TEXT(Table3[[#This Row],[DATE]],"mmm")</f>
        <v>Jan</v>
      </c>
      <c r="P4750" s="3">
        <f>YEAR(Table3[[#This Row],[DATE]])</f>
        <v>2034</v>
      </c>
    </row>
    <row r="4751" spans="1:16" x14ac:dyDescent="0.3">
      <c r="A4751" s="6">
        <v>48946</v>
      </c>
      <c r="B4751" s="7" t="s">
        <v>1606</v>
      </c>
      <c r="C4751" s="9">
        <f t="shared" ca="1" si="148"/>
        <v>2</v>
      </c>
      <c r="D4751" s="9" t="s">
        <v>2116</v>
      </c>
      <c r="E4751" s="9" t="s">
        <v>2116</v>
      </c>
      <c r="F4751" s="10">
        <f t="shared" ca="1" si="149"/>
        <v>2.8414061545740235E-2</v>
      </c>
      <c r="G4751" s="3" t="str">
        <f>VLOOKUP(Table3[[#This Row],[PRODUCT ID]],Table1[[PRODUCT]:[SELLING PRICE]],1,FALSE)</f>
        <v>Product554</v>
      </c>
      <c r="H4751" s="3" t="str">
        <f>VLOOKUP(Table3[[#This Row],[PRODUCT ID]],Table1[[PRODUCT]:[SELLING PRICE]],2,FALSE)</f>
        <v>Category2</v>
      </c>
      <c r="I4751" s="3" t="str">
        <f>VLOOKUP(Table3[[#This Row],[PRODUCT ID]],Table1[[PRODUCT]:[SELLING PRICE]],3,FALSE)</f>
        <v>Kg</v>
      </c>
      <c r="J4751" s="16">
        <f ca="1">VLOOKUP(Table3[[#This Row],[PRODUCT ID]],Table1[[PRODUCT]:[SELLING PRICE]],4,FALSE)</f>
        <v>248</v>
      </c>
      <c r="K4751" s="16">
        <f ca="1">VLOOKUP(Table3[[#This Row],[PRODUCT ID]],Table1[[PRODUCT]:[SELLING PRICE]],5,FALSE)</f>
        <v>101.62232760983736</v>
      </c>
      <c r="L4751" s="16">
        <f ca="1">J4751*Table3[[#This Row],[QUANTITY]]</f>
        <v>496</v>
      </c>
      <c r="M4751" s="16">
        <f ca="1">K4751*Table3[[#This Row],[QUANTITY]]*(1-Table3[[#This Row],[DISCOUNT %]])</f>
        <v>197.46964907742012</v>
      </c>
      <c r="N4751" s="3">
        <f>DAY(Table3[[#This Row],[DATE]])</f>
        <v>2</v>
      </c>
      <c r="O4751" s="3" t="str">
        <f>TEXT(Table3[[#This Row],[DATE]],"mmm")</f>
        <v>Jan</v>
      </c>
      <c r="P4751" s="3">
        <f>YEAR(Table3[[#This Row],[DATE]])</f>
        <v>2034</v>
      </c>
    </row>
    <row r="4752" spans="1:16" x14ac:dyDescent="0.3">
      <c r="A4752" s="6">
        <v>48947</v>
      </c>
      <c r="B4752" s="7" t="s">
        <v>1607</v>
      </c>
      <c r="C4752" s="9">
        <f t="shared" ca="1" si="148"/>
        <v>10</v>
      </c>
      <c r="D4752" s="9" t="s">
        <v>2116</v>
      </c>
      <c r="E4752" s="9" t="s">
        <v>2116</v>
      </c>
      <c r="F4752" s="10">
        <f t="shared" ca="1" si="149"/>
        <v>5.1962847405994744E-2</v>
      </c>
      <c r="G4752" s="3" t="str">
        <f>VLOOKUP(Table3[[#This Row],[PRODUCT ID]],Table1[[PRODUCT]:[SELLING PRICE]],1,FALSE)</f>
        <v>Product555</v>
      </c>
      <c r="H4752" s="3" t="str">
        <f>VLOOKUP(Table3[[#This Row],[PRODUCT ID]],Table1[[PRODUCT]:[SELLING PRICE]],2,FALSE)</f>
        <v>Category3</v>
      </c>
      <c r="I4752" s="3" t="str">
        <f>VLOOKUP(Table3[[#This Row],[PRODUCT ID]],Table1[[PRODUCT]:[SELLING PRICE]],3,FALSE)</f>
        <v>Lt</v>
      </c>
      <c r="J4752" s="16">
        <f ca="1">VLOOKUP(Table3[[#This Row],[PRODUCT ID]],Table1[[PRODUCT]:[SELLING PRICE]],4,FALSE)</f>
        <v>125</v>
      </c>
      <c r="K4752" s="16">
        <f ca="1">VLOOKUP(Table3[[#This Row],[PRODUCT ID]],Table1[[PRODUCT]:[SELLING PRICE]],5,FALSE)</f>
        <v>239.86721806225134</v>
      </c>
      <c r="L4752" s="16">
        <f ca="1">J4752*Table3[[#This Row],[QUANTITY]]</f>
        <v>1250</v>
      </c>
      <c r="M4752" s="16">
        <f ca="1">K4752*Table3[[#This Row],[QUANTITY]]*(1-Table3[[#This Row],[DISCOUNT %]])</f>
        <v>2274.0303441238207</v>
      </c>
      <c r="N4752" s="3">
        <f>DAY(Table3[[#This Row],[DATE]])</f>
        <v>3</v>
      </c>
      <c r="O4752" s="3" t="str">
        <f>TEXT(Table3[[#This Row],[DATE]],"mmm")</f>
        <v>Jan</v>
      </c>
      <c r="P4752" s="3">
        <f>YEAR(Table3[[#This Row],[DATE]])</f>
        <v>2034</v>
      </c>
    </row>
    <row r="4753" spans="1:16" x14ac:dyDescent="0.3">
      <c r="A4753" s="6">
        <v>48948</v>
      </c>
      <c r="B4753" s="7" t="s">
        <v>1608</v>
      </c>
      <c r="C4753" s="9">
        <f t="shared" ca="1" si="148"/>
        <v>5</v>
      </c>
      <c r="D4753" s="9" t="s">
        <v>2116</v>
      </c>
      <c r="E4753" s="9" t="s">
        <v>2116</v>
      </c>
      <c r="F4753" s="10">
        <f t="shared" ca="1" si="149"/>
        <v>6.3020339946506285E-2</v>
      </c>
      <c r="G4753" s="3" t="str">
        <f>VLOOKUP(Table3[[#This Row],[PRODUCT ID]],Table1[[PRODUCT]:[SELLING PRICE]],1,FALSE)</f>
        <v>Product556</v>
      </c>
      <c r="H4753" s="3" t="str">
        <f>VLOOKUP(Table3[[#This Row],[PRODUCT ID]],Table1[[PRODUCT]:[SELLING PRICE]],2,FALSE)</f>
        <v>Category4</v>
      </c>
      <c r="I4753" s="3" t="str">
        <f>VLOOKUP(Table3[[#This Row],[PRODUCT ID]],Table1[[PRODUCT]:[SELLING PRICE]],3,FALSE)</f>
        <v>Ft</v>
      </c>
      <c r="J4753" s="16">
        <f ca="1">VLOOKUP(Table3[[#This Row],[PRODUCT ID]],Table1[[PRODUCT]:[SELLING PRICE]],4,FALSE)</f>
        <v>197</v>
      </c>
      <c r="K4753" s="16">
        <f ca="1">VLOOKUP(Table3[[#This Row],[PRODUCT ID]],Table1[[PRODUCT]:[SELLING PRICE]],5,FALSE)</f>
        <v>109.06509102348842</v>
      </c>
      <c r="L4753" s="16">
        <f ca="1">J4753*Table3[[#This Row],[QUANTITY]]</f>
        <v>985</v>
      </c>
      <c r="M4753" s="16">
        <f ca="1">K4753*Table3[[#This Row],[QUANTITY]]*(1-Table3[[#This Row],[DISCOUNT %]])</f>
        <v>510.9588595544576</v>
      </c>
      <c r="N4753" s="3">
        <f>DAY(Table3[[#This Row],[DATE]])</f>
        <v>4</v>
      </c>
      <c r="O4753" s="3" t="str">
        <f>TEXT(Table3[[#This Row],[DATE]],"mmm")</f>
        <v>Jan</v>
      </c>
      <c r="P4753" s="3">
        <f>YEAR(Table3[[#This Row],[DATE]])</f>
        <v>2034</v>
      </c>
    </row>
    <row r="4754" spans="1:16" x14ac:dyDescent="0.3">
      <c r="A4754" s="6">
        <v>48949</v>
      </c>
      <c r="B4754" s="7" t="s">
        <v>1609</v>
      </c>
      <c r="C4754" s="9">
        <f t="shared" ca="1" si="148"/>
        <v>6</v>
      </c>
      <c r="D4754" s="9" t="s">
        <v>2115</v>
      </c>
      <c r="E4754" s="9" t="s">
        <v>2116</v>
      </c>
      <c r="F4754" s="10">
        <f t="shared" ca="1" si="149"/>
        <v>6.9799459663220237E-2</v>
      </c>
      <c r="G4754" s="3" t="str">
        <f>VLOOKUP(Table3[[#This Row],[PRODUCT ID]],Table1[[PRODUCT]:[SELLING PRICE]],1,FALSE)</f>
        <v>Product557</v>
      </c>
      <c r="H4754" s="3" t="str">
        <f>VLOOKUP(Table3[[#This Row],[PRODUCT ID]],Table1[[PRODUCT]:[SELLING PRICE]],2,FALSE)</f>
        <v>Category5</v>
      </c>
      <c r="I4754" s="3" t="str">
        <f>VLOOKUP(Table3[[#This Row],[PRODUCT ID]],Table1[[PRODUCT]:[SELLING PRICE]],3,FALSE)</f>
        <v>Kg</v>
      </c>
      <c r="J4754" s="16">
        <f ca="1">VLOOKUP(Table3[[#This Row],[PRODUCT ID]],Table1[[PRODUCT]:[SELLING PRICE]],4,FALSE)</f>
        <v>81</v>
      </c>
      <c r="K4754" s="16">
        <f ca="1">VLOOKUP(Table3[[#This Row],[PRODUCT ID]],Table1[[PRODUCT]:[SELLING PRICE]],5,FALSE)</f>
        <v>185.05755968526179</v>
      </c>
      <c r="L4754" s="16">
        <f ca="1">J4754*Table3[[#This Row],[QUANTITY]]</f>
        <v>486</v>
      </c>
      <c r="M4754" s="16">
        <f ca="1">K4754*Table3[[#This Row],[QUANTITY]]*(1-Table3[[#This Row],[DISCOUNT %]])</f>
        <v>1032.8438520758184</v>
      </c>
      <c r="N4754" s="3">
        <f>DAY(Table3[[#This Row],[DATE]])</f>
        <v>5</v>
      </c>
      <c r="O4754" s="3" t="str">
        <f>TEXT(Table3[[#This Row],[DATE]],"mmm")</f>
        <v>Jan</v>
      </c>
      <c r="P4754" s="3">
        <f>YEAR(Table3[[#This Row],[DATE]])</f>
        <v>2034</v>
      </c>
    </row>
    <row r="4755" spans="1:16" x14ac:dyDescent="0.3">
      <c r="A4755" s="6">
        <v>48950</v>
      </c>
      <c r="B4755" s="7" t="s">
        <v>1610</v>
      </c>
      <c r="C4755" s="9">
        <f t="shared" ca="1" si="148"/>
        <v>6</v>
      </c>
      <c r="D4755" s="9" t="s">
        <v>2116</v>
      </c>
      <c r="E4755" s="9" t="s">
        <v>2116</v>
      </c>
      <c r="F4755" s="10">
        <f t="shared" ca="1" si="149"/>
        <v>6.7668811895060396E-2</v>
      </c>
      <c r="G4755" s="3" t="str">
        <f>VLOOKUP(Table3[[#This Row],[PRODUCT ID]],Table1[[PRODUCT]:[SELLING PRICE]],1,FALSE)</f>
        <v>Product558</v>
      </c>
      <c r="H4755" s="3" t="str">
        <f>VLOOKUP(Table3[[#This Row],[PRODUCT ID]],Table1[[PRODUCT]:[SELLING PRICE]],2,FALSE)</f>
        <v>Category1</v>
      </c>
      <c r="I4755" s="3" t="str">
        <f>VLOOKUP(Table3[[#This Row],[PRODUCT ID]],Table1[[PRODUCT]:[SELLING PRICE]],3,FALSE)</f>
        <v>No</v>
      </c>
      <c r="J4755" s="16">
        <f ca="1">VLOOKUP(Table3[[#This Row],[PRODUCT ID]],Table1[[PRODUCT]:[SELLING PRICE]],4,FALSE)</f>
        <v>51</v>
      </c>
      <c r="K4755" s="16">
        <f ca="1">VLOOKUP(Table3[[#This Row],[PRODUCT ID]],Table1[[PRODUCT]:[SELLING PRICE]],5,FALSE)</f>
        <v>39.884388317212739</v>
      </c>
      <c r="L4755" s="16">
        <f ca="1">J4755*Table3[[#This Row],[QUANTITY]]</f>
        <v>306</v>
      </c>
      <c r="M4755" s="16">
        <f ca="1">K4755*Table3[[#This Row],[QUANTITY]]*(1-Table3[[#This Row],[DISCOUNT %]])</f>
        <v>223.11275487975436</v>
      </c>
      <c r="N4755" s="3">
        <f>DAY(Table3[[#This Row],[DATE]])</f>
        <v>6</v>
      </c>
      <c r="O4755" s="3" t="str">
        <f>TEXT(Table3[[#This Row],[DATE]],"mmm")</f>
        <v>Jan</v>
      </c>
      <c r="P4755" s="3">
        <f>YEAR(Table3[[#This Row],[DATE]])</f>
        <v>2034</v>
      </c>
    </row>
    <row r="4756" spans="1:16" x14ac:dyDescent="0.3">
      <c r="A4756" s="6">
        <v>48951</v>
      </c>
      <c r="B4756" s="7" t="s">
        <v>1611</v>
      </c>
      <c r="C4756" s="9">
        <f t="shared" ca="1" si="148"/>
        <v>6</v>
      </c>
      <c r="D4756" s="9" t="s">
        <v>2117</v>
      </c>
      <c r="E4756" s="9" t="s">
        <v>2118</v>
      </c>
      <c r="F4756" s="10">
        <f t="shared" ca="1" si="149"/>
        <v>7.7645861944720881E-2</v>
      </c>
      <c r="G4756" s="3" t="str">
        <f>VLOOKUP(Table3[[#This Row],[PRODUCT ID]],Table1[[PRODUCT]:[SELLING PRICE]],1,FALSE)</f>
        <v>Product559</v>
      </c>
      <c r="H4756" s="3" t="str">
        <f>VLOOKUP(Table3[[#This Row],[PRODUCT ID]],Table1[[PRODUCT]:[SELLING PRICE]],2,FALSE)</f>
        <v>Category2</v>
      </c>
      <c r="I4756" s="3" t="str">
        <f>VLOOKUP(Table3[[#This Row],[PRODUCT ID]],Table1[[PRODUCT]:[SELLING PRICE]],3,FALSE)</f>
        <v>No</v>
      </c>
      <c r="J4756" s="16">
        <f ca="1">VLOOKUP(Table3[[#This Row],[PRODUCT ID]],Table1[[PRODUCT]:[SELLING PRICE]],4,FALSE)</f>
        <v>16</v>
      </c>
      <c r="K4756" s="16">
        <f ca="1">VLOOKUP(Table3[[#This Row],[PRODUCT ID]],Table1[[PRODUCT]:[SELLING PRICE]],5,FALSE)</f>
        <v>127.541430288657</v>
      </c>
      <c r="L4756" s="16">
        <f ca="1">J4756*Table3[[#This Row],[QUANTITY]]</f>
        <v>96</v>
      </c>
      <c r="M4756" s="16">
        <f ca="1">K4756*Table3[[#This Row],[QUANTITY]]*(1-Table3[[#This Row],[DISCOUNT %]])</f>
        <v>705.83019600139016</v>
      </c>
      <c r="N4756" s="3">
        <f>DAY(Table3[[#This Row],[DATE]])</f>
        <v>7</v>
      </c>
      <c r="O4756" s="3" t="str">
        <f>TEXT(Table3[[#This Row],[DATE]],"mmm")</f>
        <v>Jan</v>
      </c>
      <c r="P4756" s="3">
        <f>YEAR(Table3[[#This Row],[DATE]])</f>
        <v>2034</v>
      </c>
    </row>
    <row r="4757" spans="1:16" x14ac:dyDescent="0.3">
      <c r="A4757" s="6">
        <v>48952</v>
      </c>
      <c r="B4757" s="7" t="s">
        <v>1612</v>
      </c>
      <c r="C4757" s="9">
        <f t="shared" ca="1" si="148"/>
        <v>5</v>
      </c>
      <c r="D4757" s="9" t="s">
        <v>2115</v>
      </c>
      <c r="E4757" s="9" t="s">
        <v>2118</v>
      </c>
      <c r="F4757" s="10">
        <f t="shared" ca="1" si="149"/>
        <v>3.575530943216243E-2</v>
      </c>
      <c r="G4757" s="3" t="str">
        <f>VLOOKUP(Table3[[#This Row],[PRODUCT ID]],Table1[[PRODUCT]:[SELLING PRICE]],1,FALSE)</f>
        <v>Product560</v>
      </c>
      <c r="H4757" s="3" t="str">
        <f>VLOOKUP(Table3[[#This Row],[PRODUCT ID]],Table1[[PRODUCT]:[SELLING PRICE]],2,FALSE)</f>
        <v>Category3</v>
      </c>
      <c r="I4757" s="3" t="str">
        <f>VLOOKUP(Table3[[#This Row],[PRODUCT ID]],Table1[[PRODUCT]:[SELLING PRICE]],3,FALSE)</f>
        <v>Ft</v>
      </c>
      <c r="J4757" s="16">
        <f ca="1">VLOOKUP(Table3[[#This Row],[PRODUCT ID]],Table1[[PRODUCT]:[SELLING PRICE]],4,FALSE)</f>
        <v>117</v>
      </c>
      <c r="K4757" s="16">
        <f ca="1">VLOOKUP(Table3[[#This Row],[PRODUCT ID]],Table1[[PRODUCT]:[SELLING PRICE]],5,FALSE)</f>
        <v>139.49332758643612</v>
      </c>
      <c r="L4757" s="16">
        <f ca="1">J4757*Table3[[#This Row],[QUANTITY]]</f>
        <v>585</v>
      </c>
      <c r="M4757" s="16">
        <f ca="1">K4757*Table3[[#This Row],[QUANTITY]]*(1-Table3[[#This Row],[DISCOUNT %]])</f>
        <v>672.52850247430558</v>
      </c>
      <c r="N4757" s="3">
        <f>DAY(Table3[[#This Row],[DATE]])</f>
        <v>8</v>
      </c>
      <c r="O4757" s="3" t="str">
        <f>TEXT(Table3[[#This Row],[DATE]],"mmm")</f>
        <v>Jan</v>
      </c>
      <c r="P4757" s="3">
        <f>YEAR(Table3[[#This Row],[DATE]])</f>
        <v>2034</v>
      </c>
    </row>
    <row r="4758" spans="1:16" x14ac:dyDescent="0.3">
      <c r="A4758" s="6">
        <v>48953</v>
      </c>
      <c r="B4758" s="7" t="s">
        <v>1613</v>
      </c>
      <c r="C4758" s="9">
        <f t="shared" ca="1" si="148"/>
        <v>2</v>
      </c>
      <c r="D4758" s="9" t="s">
        <v>2115</v>
      </c>
      <c r="E4758" s="9" t="s">
        <v>2116</v>
      </c>
      <c r="F4758" s="10">
        <f t="shared" ca="1" si="149"/>
        <v>8.967193657737578E-2</v>
      </c>
      <c r="G4758" s="3" t="str">
        <f>VLOOKUP(Table3[[#This Row],[PRODUCT ID]],Table1[[PRODUCT]:[SELLING PRICE]],1,FALSE)</f>
        <v>Product561</v>
      </c>
      <c r="H4758" s="3" t="str">
        <f>VLOOKUP(Table3[[#This Row],[PRODUCT ID]],Table1[[PRODUCT]:[SELLING PRICE]],2,FALSE)</f>
        <v>Category4</v>
      </c>
      <c r="I4758" s="3" t="str">
        <f>VLOOKUP(Table3[[#This Row],[PRODUCT ID]],Table1[[PRODUCT]:[SELLING PRICE]],3,FALSE)</f>
        <v>No</v>
      </c>
      <c r="J4758" s="16">
        <f ca="1">VLOOKUP(Table3[[#This Row],[PRODUCT ID]],Table1[[PRODUCT]:[SELLING PRICE]],4,FALSE)</f>
        <v>135</v>
      </c>
      <c r="K4758" s="16">
        <f ca="1">VLOOKUP(Table3[[#This Row],[PRODUCT ID]],Table1[[PRODUCT]:[SELLING PRICE]],5,FALSE)</f>
        <v>297.82454485848604</v>
      </c>
      <c r="L4758" s="16">
        <f ca="1">J4758*Table3[[#This Row],[QUANTITY]]</f>
        <v>270</v>
      </c>
      <c r="M4758" s="16">
        <f ca="1">K4758*Table3[[#This Row],[QUANTITY]]*(1-Table3[[#This Row],[DISCOUNT %]])</f>
        <v>542.23608232150013</v>
      </c>
      <c r="N4758" s="3">
        <f>DAY(Table3[[#This Row],[DATE]])</f>
        <v>9</v>
      </c>
      <c r="O4758" s="3" t="str">
        <f>TEXT(Table3[[#This Row],[DATE]],"mmm")</f>
        <v>Jan</v>
      </c>
      <c r="P4758" s="3">
        <f>YEAR(Table3[[#This Row],[DATE]])</f>
        <v>2034</v>
      </c>
    </row>
    <row r="4759" spans="1:16" x14ac:dyDescent="0.3">
      <c r="A4759" s="6">
        <v>48954</v>
      </c>
      <c r="B4759" s="7" t="s">
        <v>1614</v>
      </c>
      <c r="C4759" s="9">
        <f t="shared" ca="1" si="148"/>
        <v>11</v>
      </c>
      <c r="D4759" s="9" t="s">
        <v>2115</v>
      </c>
      <c r="E4759" s="9" t="s">
        <v>2116</v>
      </c>
      <c r="F4759" s="10">
        <f t="shared" ca="1" si="149"/>
        <v>2.1816678594307262E-2</v>
      </c>
      <c r="G4759" s="3" t="str">
        <f>VLOOKUP(Table3[[#This Row],[PRODUCT ID]],Table1[[PRODUCT]:[SELLING PRICE]],1,FALSE)</f>
        <v>Product562</v>
      </c>
      <c r="H4759" s="3" t="str">
        <f>VLOOKUP(Table3[[#This Row],[PRODUCT ID]],Table1[[PRODUCT]:[SELLING PRICE]],2,FALSE)</f>
        <v>Category5</v>
      </c>
      <c r="I4759" s="3" t="str">
        <f>VLOOKUP(Table3[[#This Row],[PRODUCT ID]],Table1[[PRODUCT]:[SELLING PRICE]],3,FALSE)</f>
        <v>Kg</v>
      </c>
      <c r="J4759" s="16">
        <f ca="1">VLOOKUP(Table3[[#This Row],[PRODUCT ID]],Table1[[PRODUCT]:[SELLING PRICE]],4,FALSE)</f>
        <v>82</v>
      </c>
      <c r="K4759" s="16">
        <f ca="1">VLOOKUP(Table3[[#This Row],[PRODUCT ID]],Table1[[PRODUCT]:[SELLING PRICE]],5,FALSE)</f>
        <v>144.32354891023192</v>
      </c>
      <c r="L4759" s="16">
        <f ca="1">J4759*Table3[[#This Row],[QUANTITY]]</f>
        <v>902</v>
      </c>
      <c r="M4759" s="16">
        <f ca="1">K4759*Table3[[#This Row],[QUANTITY]]*(1-Table3[[#This Row],[DISCOUNT %]])</f>
        <v>1552.9237727307436</v>
      </c>
      <c r="N4759" s="3">
        <f>DAY(Table3[[#This Row],[DATE]])</f>
        <v>10</v>
      </c>
      <c r="O4759" s="3" t="str">
        <f>TEXT(Table3[[#This Row],[DATE]],"mmm")</f>
        <v>Jan</v>
      </c>
      <c r="P4759" s="3">
        <f>YEAR(Table3[[#This Row],[DATE]])</f>
        <v>2034</v>
      </c>
    </row>
    <row r="4760" spans="1:16" x14ac:dyDescent="0.3">
      <c r="A4760" s="6">
        <v>48955</v>
      </c>
      <c r="B4760" s="7" t="s">
        <v>1615</v>
      </c>
      <c r="C4760" s="9">
        <f t="shared" ca="1" si="148"/>
        <v>13</v>
      </c>
      <c r="D4760" s="9" t="s">
        <v>2116</v>
      </c>
      <c r="E4760" s="9" t="s">
        <v>2116</v>
      </c>
      <c r="F4760" s="10">
        <f t="shared" ca="1" si="149"/>
        <v>4.1501790704666974E-2</v>
      </c>
      <c r="G4760" s="3" t="str">
        <f>VLOOKUP(Table3[[#This Row],[PRODUCT ID]],Table1[[PRODUCT]:[SELLING PRICE]],1,FALSE)</f>
        <v>Product563</v>
      </c>
      <c r="H4760" s="3" t="str">
        <f>VLOOKUP(Table3[[#This Row],[PRODUCT ID]],Table1[[PRODUCT]:[SELLING PRICE]],2,FALSE)</f>
        <v>Category1</v>
      </c>
      <c r="I4760" s="3" t="str">
        <f>VLOOKUP(Table3[[#This Row],[PRODUCT ID]],Table1[[PRODUCT]:[SELLING PRICE]],3,FALSE)</f>
        <v>Kg</v>
      </c>
      <c r="J4760" s="16">
        <f ca="1">VLOOKUP(Table3[[#This Row],[PRODUCT ID]],Table1[[PRODUCT]:[SELLING PRICE]],4,FALSE)</f>
        <v>229</v>
      </c>
      <c r="K4760" s="16">
        <f ca="1">VLOOKUP(Table3[[#This Row],[PRODUCT ID]],Table1[[PRODUCT]:[SELLING PRICE]],5,FALSE)</f>
        <v>57.054695548244538</v>
      </c>
      <c r="L4760" s="16">
        <f ca="1">J4760*Table3[[#This Row],[QUANTITY]]</f>
        <v>2977</v>
      </c>
      <c r="M4760" s="16">
        <f ca="1">K4760*Table3[[#This Row],[QUANTITY]]*(1-Table3[[#This Row],[DISCOUNT %]])</f>
        <v>710.92870569347633</v>
      </c>
      <c r="N4760" s="3">
        <f>DAY(Table3[[#This Row],[DATE]])</f>
        <v>11</v>
      </c>
      <c r="O4760" s="3" t="str">
        <f>TEXT(Table3[[#This Row],[DATE]],"mmm")</f>
        <v>Jan</v>
      </c>
      <c r="P4760" s="3">
        <f>YEAR(Table3[[#This Row],[DATE]])</f>
        <v>2034</v>
      </c>
    </row>
    <row r="4761" spans="1:16" x14ac:dyDescent="0.3">
      <c r="A4761" s="6">
        <v>48956</v>
      </c>
      <c r="B4761" s="7" t="s">
        <v>1616</v>
      </c>
      <c r="C4761" s="9">
        <f t="shared" ca="1" si="148"/>
        <v>3</v>
      </c>
      <c r="D4761" s="9" t="s">
        <v>2116</v>
      </c>
      <c r="E4761" s="9" t="s">
        <v>2116</v>
      </c>
      <c r="F4761" s="10">
        <f t="shared" ca="1" si="149"/>
        <v>4.7158413444161121E-2</v>
      </c>
      <c r="G4761" s="3" t="str">
        <f>VLOOKUP(Table3[[#This Row],[PRODUCT ID]],Table1[[PRODUCT]:[SELLING PRICE]],1,FALSE)</f>
        <v>Product564</v>
      </c>
      <c r="H4761" s="3" t="str">
        <f>VLOOKUP(Table3[[#This Row],[PRODUCT ID]],Table1[[PRODUCT]:[SELLING PRICE]],2,FALSE)</f>
        <v>Category2</v>
      </c>
      <c r="I4761" s="3" t="str">
        <f>VLOOKUP(Table3[[#This Row],[PRODUCT ID]],Table1[[PRODUCT]:[SELLING PRICE]],3,FALSE)</f>
        <v>Lt</v>
      </c>
      <c r="J4761" s="16">
        <f ca="1">VLOOKUP(Table3[[#This Row],[PRODUCT ID]],Table1[[PRODUCT]:[SELLING PRICE]],4,FALSE)</f>
        <v>208</v>
      </c>
      <c r="K4761" s="16">
        <f ca="1">VLOOKUP(Table3[[#This Row],[PRODUCT ID]],Table1[[PRODUCT]:[SELLING PRICE]],5,FALSE)</f>
        <v>279.58765779931457</v>
      </c>
      <c r="L4761" s="16">
        <f ca="1">J4761*Table3[[#This Row],[QUANTITY]]</f>
        <v>624</v>
      </c>
      <c r="M4761" s="16">
        <f ca="1">K4761*Table3[[#This Row],[QUANTITY]]*(1-Table3[[#This Row],[DISCOUNT %]])</f>
        <v>799.20824231678955</v>
      </c>
      <c r="N4761" s="3">
        <f>DAY(Table3[[#This Row],[DATE]])</f>
        <v>12</v>
      </c>
      <c r="O4761" s="3" t="str">
        <f>TEXT(Table3[[#This Row],[DATE]],"mmm")</f>
        <v>Jan</v>
      </c>
      <c r="P4761" s="3">
        <f>YEAR(Table3[[#This Row],[DATE]])</f>
        <v>2034</v>
      </c>
    </row>
    <row r="4762" spans="1:16" x14ac:dyDescent="0.3">
      <c r="A4762" s="6">
        <v>48957</v>
      </c>
      <c r="B4762" s="7" t="s">
        <v>1617</v>
      </c>
      <c r="C4762" s="9">
        <f t="shared" ca="1" si="148"/>
        <v>12</v>
      </c>
      <c r="D4762" s="9" t="s">
        <v>2116</v>
      </c>
      <c r="E4762" s="9" t="s">
        <v>2118</v>
      </c>
      <c r="F4762" s="10">
        <f t="shared" ca="1" si="149"/>
        <v>6.628830547956252E-2</v>
      </c>
      <c r="G4762" s="3" t="str">
        <f>VLOOKUP(Table3[[#This Row],[PRODUCT ID]],Table1[[PRODUCT]:[SELLING PRICE]],1,FALSE)</f>
        <v>Product565</v>
      </c>
      <c r="H4762" s="3" t="str">
        <f>VLOOKUP(Table3[[#This Row],[PRODUCT ID]],Table1[[PRODUCT]:[SELLING PRICE]],2,FALSE)</f>
        <v>Category3</v>
      </c>
      <c r="I4762" s="3" t="str">
        <f>VLOOKUP(Table3[[#This Row],[PRODUCT ID]],Table1[[PRODUCT]:[SELLING PRICE]],3,FALSE)</f>
        <v>Kg</v>
      </c>
      <c r="J4762" s="16">
        <f ca="1">VLOOKUP(Table3[[#This Row],[PRODUCT ID]],Table1[[PRODUCT]:[SELLING PRICE]],4,FALSE)</f>
        <v>240</v>
      </c>
      <c r="K4762" s="16">
        <f ca="1">VLOOKUP(Table3[[#This Row],[PRODUCT ID]],Table1[[PRODUCT]:[SELLING PRICE]],5,FALSE)</f>
        <v>77.91960841802296</v>
      </c>
      <c r="L4762" s="16">
        <f ca="1">J4762*Table3[[#This Row],[QUANTITY]]</f>
        <v>2880</v>
      </c>
      <c r="M4762" s="16">
        <f ca="1">K4762*Table3[[#This Row],[QUANTITY]]*(1-Table3[[#This Row],[DISCOUNT %]])</f>
        <v>873.05339534833388</v>
      </c>
      <c r="N4762" s="3">
        <f>DAY(Table3[[#This Row],[DATE]])</f>
        <v>13</v>
      </c>
      <c r="O4762" s="3" t="str">
        <f>TEXT(Table3[[#This Row],[DATE]],"mmm")</f>
        <v>Jan</v>
      </c>
      <c r="P4762" s="3">
        <f>YEAR(Table3[[#This Row],[DATE]])</f>
        <v>2034</v>
      </c>
    </row>
    <row r="4763" spans="1:16" x14ac:dyDescent="0.3">
      <c r="A4763" s="6">
        <v>48958</v>
      </c>
      <c r="B4763" s="7" t="s">
        <v>1618</v>
      </c>
      <c r="C4763" s="9">
        <f t="shared" ca="1" si="148"/>
        <v>8</v>
      </c>
      <c r="D4763" s="9" t="s">
        <v>2115</v>
      </c>
      <c r="E4763" s="9" t="s">
        <v>2116</v>
      </c>
      <c r="F4763" s="10">
        <f t="shared" ca="1" si="149"/>
        <v>3.9262738623553672E-2</v>
      </c>
      <c r="G4763" s="3" t="str">
        <f>VLOOKUP(Table3[[#This Row],[PRODUCT ID]],Table1[[PRODUCT]:[SELLING PRICE]],1,FALSE)</f>
        <v>Product566</v>
      </c>
      <c r="H4763" s="3" t="str">
        <f>VLOOKUP(Table3[[#This Row],[PRODUCT ID]],Table1[[PRODUCT]:[SELLING PRICE]],2,FALSE)</f>
        <v>Category4</v>
      </c>
      <c r="I4763" s="3" t="str">
        <f>VLOOKUP(Table3[[#This Row],[PRODUCT ID]],Table1[[PRODUCT]:[SELLING PRICE]],3,FALSE)</f>
        <v>Lt</v>
      </c>
      <c r="J4763" s="16">
        <f ca="1">VLOOKUP(Table3[[#This Row],[PRODUCT ID]],Table1[[PRODUCT]:[SELLING PRICE]],4,FALSE)</f>
        <v>186</v>
      </c>
      <c r="K4763" s="16">
        <f ca="1">VLOOKUP(Table3[[#This Row],[PRODUCT ID]],Table1[[PRODUCT]:[SELLING PRICE]],5,FALSE)</f>
        <v>41.4569338529571</v>
      </c>
      <c r="L4763" s="16">
        <f ca="1">J4763*Table3[[#This Row],[QUANTITY]]</f>
        <v>1488</v>
      </c>
      <c r="M4763" s="16">
        <f ca="1">K4763*Table3[[#This Row],[QUANTITY]]*(1-Table3[[#This Row],[DISCOUNT %]])</f>
        <v>318.63376875963593</v>
      </c>
      <c r="N4763" s="3">
        <f>DAY(Table3[[#This Row],[DATE]])</f>
        <v>14</v>
      </c>
      <c r="O4763" s="3" t="str">
        <f>TEXT(Table3[[#This Row],[DATE]],"mmm")</f>
        <v>Jan</v>
      </c>
      <c r="P4763" s="3">
        <f>YEAR(Table3[[#This Row],[DATE]])</f>
        <v>2034</v>
      </c>
    </row>
    <row r="4764" spans="1:16" x14ac:dyDescent="0.3">
      <c r="A4764" s="6">
        <v>48959</v>
      </c>
      <c r="B4764" s="7" t="s">
        <v>1619</v>
      </c>
      <c r="C4764" s="9">
        <f t="shared" ca="1" si="148"/>
        <v>1</v>
      </c>
      <c r="D4764" s="9" t="s">
        <v>2117</v>
      </c>
      <c r="E4764" s="9" t="s">
        <v>2116</v>
      </c>
      <c r="F4764" s="10">
        <f t="shared" ca="1" si="149"/>
        <v>8.6201310402779004E-3</v>
      </c>
      <c r="G4764" s="3" t="str">
        <f>VLOOKUP(Table3[[#This Row],[PRODUCT ID]],Table1[[PRODUCT]:[SELLING PRICE]],1,FALSE)</f>
        <v>Product567</v>
      </c>
      <c r="H4764" s="3" t="str">
        <f>VLOOKUP(Table3[[#This Row],[PRODUCT ID]],Table1[[PRODUCT]:[SELLING PRICE]],2,FALSE)</f>
        <v>Category5</v>
      </c>
      <c r="I4764" s="3" t="str">
        <f>VLOOKUP(Table3[[#This Row],[PRODUCT ID]],Table1[[PRODUCT]:[SELLING PRICE]],3,FALSE)</f>
        <v>Ft</v>
      </c>
      <c r="J4764" s="16">
        <f ca="1">VLOOKUP(Table3[[#This Row],[PRODUCT ID]],Table1[[PRODUCT]:[SELLING PRICE]],4,FALSE)</f>
        <v>236</v>
      </c>
      <c r="K4764" s="16">
        <f ca="1">VLOOKUP(Table3[[#This Row],[PRODUCT ID]],Table1[[PRODUCT]:[SELLING PRICE]],5,FALSE)</f>
        <v>74.343859377619594</v>
      </c>
      <c r="L4764" s="16">
        <f ca="1">J4764*Table3[[#This Row],[QUANTITY]]</f>
        <v>236</v>
      </c>
      <c r="M4764" s="16">
        <f ca="1">K4764*Table3[[#This Row],[QUANTITY]]*(1-Table3[[#This Row],[DISCOUNT %]])</f>
        <v>73.703005567744512</v>
      </c>
      <c r="N4764" s="3">
        <f>DAY(Table3[[#This Row],[DATE]])</f>
        <v>15</v>
      </c>
      <c r="O4764" s="3" t="str">
        <f>TEXT(Table3[[#This Row],[DATE]],"mmm")</f>
        <v>Jan</v>
      </c>
      <c r="P4764" s="3">
        <f>YEAR(Table3[[#This Row],[DATE]])</f>
        <v>2034</v>
      </c>
    </row>
    <row r="4765" spans="1:16" x14ac:dyDescent="0.3">
      <c r="A4765" s="6">
        <v>48960</v>
      </c>
      <c r="B4765" s="7" t="s">
        <v>1620</v>
      </c>
      <c r="C4765" s="9">
        <f t="shared" ca="1" si="148"/>
        <v>11</v>
      </c>
      <c r="D4765" s="9" t="s">
        <v>2117</v>
      </c>
      <c r="E4765" s="9" t="s">
        <v>2116</v>
      </c>
      <c r="F4765" s="10">
        <f t="shared" ca="1" si="149"/>
        <v>9.6548521625983236E-2</v>
      </c>
      <c r="G4765" s="3" t="str">
        <f>VLOOKUP(Table3[[#This Row],[PRODUCT ID]],Table1[[PRODUCT]:[SELLING PRICE]],1,FALSE)</f>
        <v>Product568</v>
      </c>
      <c r="H4765" s="3" t="str">
        <f>VLOOKUP(Table3[[#This Row],[PRODUCT ID]],Table1[[PRODUCT]:[SELLING PRICE]],2,FALSE)</f>
        <v>Category1</v>
      </c>
      <c r="I4765" s="3" t="str">
        <f>VLOOKUP(Table3[[#This Row],[PRODUCT ID]],Table1[[PRODUCT]:[SELLING PRICE]],3,FALSE)</f>
        <v>Kg</v>
      </c>
      <c r="J4765" s="16">
        <f ca="1">VLOOKUP(Table3[[#This Row],[PRODUCT ID]],Table1[[PRODUCT]:[SELLING PRICE]],4,FALSE)</f>
        <v>245</v>
      </c>
      <c r="K4765" s="16">
        <f ca="1">VLOOKUP(Table3[[#This Row],[PRODUCT ID]],Table1[[PRODUCT]:[SELLING PRICE]],5,FALSE)</f>
        <v>253.69412271952058</v>
      </c>
      <c r="L4765" s="16">
        <f ca="1">J4765*Table3[[#This Row],[QUANTITY]]</f>
        <v>2695</v>
      </c>
      <c r="M4765" s="16">
        <f ca="1">K4765*Table3[[#This Row],[QUANTITY]]*(1-Table3[[#This Row],[DISCOUNT %]])</f>
        <v>2521.2036324832511</v>
      </c>
      <c r="N4765" s="3">
        <f>DAY(Table3[[#This Row],[DATE]])</f>
        <v>16</v>
      </c>
      <c r="O4765" s="3" t="str">
        <f>TEXT(Table3[[#This Row],[DATE]],"mmm")</f>
        <v>Jan</v>
      </c>
      <c r="P4765" s="3">
        <f>YEAR(Table3[[#This Row],[DATE]])</f>
        <v>2034</v>
      </c>
    </row>
    <row r="4766" spans="1:16" x14ac:dyDescent="0.3">
      <c r="A4766" s="6">
        <v>48961</v>
      </c>
      <c r="B4766" s="7" t="s">
        <v>1621</v>
      </c>
      <c r="C4766" s="9">
        <f t="shared" ca="1" si="148"/>
        <v>14</v>
      </c>
      <c r="D4766" s="9" t="s">
        <v>2116</v>
      </c>
      <c r="E4766" s="9" t="s">
        <v>2116</v>
      </c>
      <c r="F4766" s="10">
        <f t="shared" ca="1" si="149"/>
        <v>4.5915996429774002E-2</v>
      </c>
      <c r="G4766" s="3" t="str">
        <f>VLOOKUP(Table3[[#This Row],[PRODUCT ID]],Table1[[PRODUCT]:[SELLING PRICE]],1,FALSE)</f>
        <v>Product569</v>
      </c>
      <c r="H4766" s="3" t="str">
        <f>VLOOKUP(Table3[[#This Row],[PRODUCT ID]],Table1[[PRODUCT]:[SELLING PRICE]],2,FALSE)</f>
        <v>Category2</v>
      </c>
      <c r="I4766" s="3" t="str">
        <f>VLOOKUP(Table3[[#This Row],[PRODUCT ID]],Table1[[PRODUCT]:[SELLING PRICE]],3,FALSE)</f>
        <v>No</v>
      </c>
      <c r="J4766" s="16">
        <f ca="1">VLOOKUP(Table3[[#This Row],[PRODUCT ID]],Table1[[PRODUCT]:[SELLING PRICE]],4,FALSE)</f>
        <v>72</v>
      </c>
      <c r="K4766" s="16">
        <f ca="1">VLOOKUP(Table3[[#This Row],[PRODUCT ID]],Table1[[PRODUCT]:[SELLING PRICE]],5,FALSE)</f>
        <v>248.26452841236798</v>
      </c>
      <c r="L4766" s="16">
        <f ca="1">J4766*Table3[[#This Row],[QUANTITY]]</f>
        <v>1008</v>
      </c>
      <c r="M4766" s="16">
        <f ca="1">K4766*Table3[[#This Row],[QUANTITY]]*(1-Table3[[#This Row],[DISCOUNT %]])</f>
        <v>3316.1130129700464</v>
      </c>
      <c r="N4766" s="3">
        <f>DAY(Table3[[#This Row],[DATE]])</f>
        <v>17</v>
      </c>
      <c r="O4766" s="3" t="str">
        <f>TEXT(Table3[[#This Row],[DATE]],"mmm")</f>
        <v>Jan</v>
      </c>
      <c r="P4766" s="3">
        <f>YEAR(Table3[[#This Row],[DATE]])</f>
        <v>2034</v>
      </c>
    </row>
    <row r="4767" spans="1:16" x14ac:dyDescent="0.3">
      <c r="A4767" s="6">
        <v>48962</v>
      </c>
      <c r="B4767" s="7" t="s">
        <v>1622</v>
      </c>
      <c r="C4767" s="9">
        <f t="shared" ca="1" si="148"/>
        <v>10</v>
      </c>
      <c r="D4767" s="9" t="s">
        <v>2116</v>
      </c>
      <c r="E4767" s="9" t="s">
        <v>2116</v>
      </c>
      <c r="F4767" s="10">
        <f t="shared" ca="1" si="149"/>
        <v>5.7165500481666277E-2</v>
      </c>
      <c r="G4767" s="3" t="str">
        <f>VLOOKUP(Table3[[#This Row],[PRODUCT ID]],Table1[[PRODUCT]:[SELLING PRICE]],1,FALSE)</f>
        <v>Product570</v>
      </c>
      <c r="H4767" s="3" t="str">
        <f>VLOOKUP(Table3[[#This Row],[PRODUCT ID]],Table1[[PRODUCT]:[SELLING PRICE]],2,FALSE)</f>
        <v>Category3</v>
      </c>
      <c r="I4767" s="3" t="str">
        <f>VLOOKUP(Table3[[#This Row],[PRODUCT ID]],Table1[[PRODUCT]:[SELLING PRICE]],3,FALSE)</f>
        <v>No</v>
      </c>
      <c r="J4767" s="16">
        <f ca="1">VLOOKUP(Table3[[#This Row],[PRODUCT ID]],Table1[[PRODUCT]:[SELLING PRICE]],4,FALSE)</f>
        <v>154</v>
      </c>
      <c r="K4767" s="16">
        <f ca="1">VLOOKUP(Table3[[#This Row],[PRODUCT ID]],Table1[[PRODUCT]:[SELLING PRICE]],5,FALSE)</f>
        <v>48.015107823249188</v>
      </c>
      <c r="L4767" s="16">
        <f ca="1">J4767*Table3[[#This Row],[QUANTITY]]</f>
        <v>1540</v>
      </c>
      <c r="M4767" s="16">
        <f ca="1">K4767*Table3[[#This Row],[QUANTITY]]*(1-Table3[[#This Row],[DISCOUNT %]])</f>
        <v>452.7030015385198</v>
      </c>
      <c r="N4767" s="3">
        <f>DAY(Table3[[#This Row],[DATE]])</f>
        <v>18</v>
      </c>
      <c r="O4767" s="3" t="str">
        <f>TEXT(Table3[[#This Row],[DATE]],"mmm")</f>
        <v>Jan</v>
      </c>
      <c r="P4767" s="3">
        <f>YEAR(Table3[[#This Row],[DATE]])</f>
        <v>2034</v>
      </c>
    </row>
    <row r="4768" spans="1:16" x14ac:dyDescent="0.3">
      <c r="A4768" s="6">
        <v>48963</v>
      </c>
      <c r="B4768" s="7" t="s">
        <v>1623</v>
      </c>
      <c r="C4768" s="9">
        <f t="shared" ca="1" si="148"/>
        <v>2</v>
      </c>
      <c r="D4768" s="9" t="s">
        <v>2116</v>
      </c>
      <c r="E4768" s="9" t="s">
        <v>2118</v>
      </c>
      <c r="F4768" s="10">
        <f t="shared" ca="1" si="149"/>
        <v>4.6868858718442652E-2</v>
      </c>
      <c r="G4768" s="3" t="str">
        <f>VLOOKUP(Table3[[#This Row],[PRODUCT ID]],Table1[[PRODUCT]:[SELLING PRICE]],1,FALSE)</f>
        <v>Product571</v>
      </c>
      <c r="H4768" s="3" t="str">
        <f>VLOOKUP(Table3[[#This Row],[PRODUCT ID]],Table1[[PRODUCT]:[SELLING PRICE]],2,FALSE)</f>
        <v>Category4</v>
      </c>
      <c r="I4768" s="3" t="str">
        <f>VLOOKUP(Table3[[#This Row],[PRODUCT ID]],Table1[[PRODUCT]:[SELLING PRICE]],3,FALSE)</f>
        <v>Ft</v>
      </c>
      <c r="J4768" s="16">
        <f ca="1">VLOOKUP(Table3[[#This Row],[PRODUCT ID]],Table1[[PRODUCT]:[SELLING PRICE]],4,FALSE)</f>
        <v>57</v>
      </c>
      <c r="K4768" s="16">
        <f ca="1">VLOOKUP(Table3[[#This Row],[PRODUCT ID]],Table1[[PRODUCT]:[SELLING PRICE]],5,FALSE)</f>
        <v>86.264239625151305</v>
      </c>
      <c r="L4768" s="16">
        <f ca="1">J4768*Table3[[#This Row],[QUANTITY]]</f>
        <v>114</v>
      </c>
      <c r="M4768" s="16">
        <f ca="1">K4768*Table3[[#This Row],[QUANTITY]]*(1-Table3[[#This Row],[DISCOUNT %]])</f>
        <v>164.44226633141241</v>
      </c>
      <c r="N4768" s="3">
        <f>DAY(Table3[[#This Row],[DATE]])</f>
        <v>19</v>
      </c>
      <c r="O4768" s="3" t="str">
        <f>TEXT(Table3[[#This Row],[DATE]],"mmm")</f>
        <v>Jan</v>
      </c>
      <c r="P4768" s="3">
        <f>YEAR(Table3[[#This Row],[DATE]])</f>
        <v>2034</v>
      </c>
    </row>
    <row r="4769" spans="1:16" x14ac:dyDescent="0.3">
      <c r="A4769" s="6">
        <v>48964</v>
      </c>
      <c r="B4769" s="7" t="s">
        <v>1624</v>
      </c>
      <c r="C4769" s="9">
        <f t="shared" ca="1" si="148"/>
        <v>1</v>
      </c>
      <c r="D4769" s="9" t="s">
        <v>2116</v>
      </c>
      <c r="E4769" s="9" t="s">
        <v>2118</v>
      </c>
      <c r="F4769" s="10">
        <f t="shared" ca="1" si="149"/>
        <v>7.8792610746477587E-2</v>
      </c>
      <c r="G4769" s="3" t="str">
        <f>VLOOKUP(Table3[[#This Row],[PRODUCT ID]],Table1[[PRODUCT]:[SELLING PRICE]],1,FALSE)</f>
        <v>Product572</v>
      </c>
      <c r="H4769" s="3" t="str">
        <f>VLOOKUP(Table3[[#This Row],[PRODUCT ID]],Table1[[PRODUCT]:[SELLING PRICE]],2,FALSE)</f>
        <v>Category5</v>
      </c>
      <c r="I4769" s="3" t="str">
        <f>VLOOKUP(Table3[[#This Row],[PRODUCT ID]],Table1[[PRODUCT]:[SELLING PRICE]],3,FALSE)</f>
        <v>No</v>
      </c>
      <c r="J4769" s="16">
        <f ca="1">VLOOKUP(Table3[[#This Row],[PRODUCT ID]],Table1[[PRODUCT]:[SELLING PRICE]],4,FALSE)</f>
        <v>133</v>
      </c>
      <c r="K4769" s="16">
        <f ca="1">VLOOKUP(Table3[[#This Row],[PRODUCT ID]],Table1[[PRODUCT]:[SELLING PRICE]],5,FALSE)</f>
        <v>31.463418303085749</v>
      </c>
      <c r="L4769" s="16">
        <f ca="1">J4769*Table3[[#This Row],[QUANTITY]]</f>
        <v>133</v>
      </c>
      <c r="M4769" s="16">
        <f ca="1">K4769*Table3[[#This Row],[QUANTITY]]*(1-Table3[[#This Row],[DISCOUNT %]])</f>
        <v>28.984333431977117</v>
      </c>
      <c r="N4769" s="3">
        <f>DAY(Table3[[#This Row],[DATE]])</f>
        <v>20</v>
      </c>
      <c r="O4769" s="3" t="str">
        <f>TEXT(Table3[[#This Row],[DATE]],"mmm")</f>
        <v>Jan</v>
      </c>
      <c r="P4769" s="3">
        <f>YEAR(Table3[[#This Row],[DATE]])</f>
        <v>2034</v>
      </c>
    </row>
    <row r="4770" spans="1:16" x14ac:dyDescent="0.3">
      <c r="A4770" s="6">
        <v>48965</v>
      </c>
      <c r="B4770" s="7" t="s">
        <v>1625</v>
      </c>
      <c r="C4770" s="9">
        <f t="shared" ca="1" si="148"/>
        <v>3</v>
      </c>
      <c r="D4770" s="9" t="s">
        <v>2115</v>
      </c>
      <c r="E4770" s="9" t="s">
        <v>2116</v>
      </c>
      <c r="F4770" s="10">
        <f t="shared" ca="1" si="149"/>
        <v>5.6151455950158025E-3</v>
      </c>
      <c r="G4770" s="3" t="str">
        <f>VLOOKUP(Table3[[#This Row],[PRODUCT ID]],Table1[[PRODUCT]:[SELLING PRICE]],1,FALSE)</f>
        <v>Product573</v>
      </c>
      <c r="H4770" s="3" t="str">
        <f>VLOOKUP(Table3[[#This Row],[PRODUCT ID]],Table1[[PRODUCT]:[SELLING PRICE]],2,FALSE)</f>
        <v>Category1</v>
      </c>
      <c r="I4770" s="3" t="str">
        <f>VLOOKUP(Table3[[#This Row],[PRODUCT ID]],Table1[[PRODUCT]:[SELLING PRICE]],3,FALSE)</f>
        <v>Kg</v>
      </c>
      <c r="J4770" s="16">
        <f ca="1">VLOOKUP(Table3[[#This Row],[PRODUCT ID]],Table1[[PRODUCT]:[SELLING PRICE]],4,FALSE)</f>
        <v>12</v>
      </c>
      <c r="K4770" s="16">
        <f ca="1">VLOOKUP(Table3[[#This Row],[PRODUCT ID]],Table1[[PRODUCT]:[SELLING PRICE]],5,FALSE)</f>
        <v>300.03332508934074</v>
      </c>
      <c r="L4770" s="16">
        <f ca="1">J4770*Table3[[#This Row],[QUANTITY]]</f>
        <v>36</v>
      </c>
      <c r="M4770" s="16">
        <f ca="1">K4770*Table3[[#This Row],[QUANTITY]]*(1-Table3[[#This Row],[DISCOUNT %]])</f>
        <v>895.04578285682226</v>
      </c>
      <c r="N4770" s="3">
        <f>DAY(Table3[[#This Row],[DATE]])</f>
        <v>21</v>
      </c>
      <c r="O4770" s="3" t="str">
        <f>TEXT(Table3[[#This Row],[DATE]],"mmm")</f>
        <v>Jan</v>
      </c>
      <c r="P4770" s="3">
        <f>YEAR(Table3[[#This Row],[DATE]])</f>
        <v>2034</v>
      </c>
    </row>
    <row r="4771" spans="1:16" x14ac:dyDescent="0.3">
      <c r="A4771" s="6">
        <v>48966</v>
      </c>
      <c r="B4771" s="7" t="s">
        <v>1626</v>
      </c>
      <c r="C4771" s="9">
        <f t="shared" ca="1" si="148"/>
        <v>14</v>
      </c>
      <c r="D4771" s="9" t="s">
        <v>2116</v>
      </c>
      <c r="E4771" s="9" t="s">
        <v>2116</v>
      </c>
      <c r="F4771" s="10">
        <f t="shared" ca="1" si="149"/>
        <v>6.7343309639820326E-2</v>
      </c>
      <c r="G4771" s="3" t="str">
        <f>VLOOKUP(Table3[[#This Row],[PRODUCT ID]],Table1[[PRODUCT]:[SELLING PRICE]],1,FALSE)</f>
        <v>Product574</v>
      </c>
      <c r="H4771" s="3" t="str">
        <f>VLOOKUP(Table3[[#This Row],[PRODUCT ID]],Table1[[PRODUCT]:[SELLING PRICE]],2,FALSE)</f>
        <v>Category2</v>
      </c>
      <c r="I4771" s="3" t="str">
        <f>VLOOKUP(Table3[[#This Row],[PRODUCT ID]],Table1[[PRODUCT]:[SELLING PRICE]],3,FALSE)</f>
        <v>Kg</v>
      </c>
      <c r="J4771" s="16">
        <f ca="1">VLOOKUP(Table3[[#This Row],[PRODUCT ID]],Table1[[PRODUCT]:[SELLING PRICE]],4,FALSE)</f>
        <v>94</v>
      </c>
      <c r="K4771" s="16">
        <f ca="1">VLOOKUP(Table3[[#This Row],[PRODUCT ID]],Table1[[PRODUCT]:[SELLING PRICE]],5,FALSE)</f>
        <v>91.566820877897115</v>
      </c>
      <c r="L4771" s="16">
        <f ca="1">J4771*Table3[[#This Row],[QUANTITY]]</f>
        <v>1316</v>
      </c>
      <c r="M4771" s="16">
        <f ca="1">K4771*Table3[[#This Row],[QUANTITY]]*(1-Table3[[#This Row],[DISCOUNT %]])</f>
        <v>1195.6057134949608</v>
      </c>
      <c r="N4771" s="3">
        <f>DAY(Table3[[#This Row],[DATE]])</f>
        <v>22</v>
      </c>
      <c r="O4771" s="3" t="str">
        <f>TEXT(Table3[[#This Row],[DATE]],"mmm")</f>
        <v>Jan</v>
      </c>
      <c r="P4771" s="3">
        <f>YEAR(Table3[[#This Row],[DATE]])</f>
        <v>2034</v>
      </c>
    </row>
    <row r="4772" spans="1:16" x14ac:dyDescent="0.3">
      <c r="A4772" s="6">
        <v>48967</v>
      </c>
      <c r="B4772" s="7" t="s">
        <v>1627</v>
      </c>
      <c r="C4772" s="9">
        <f t="shared" ca="1" si="148"/>
        <v>15</v>
      </c>
      <c r="D4772" s="9" t="s">
        <v>2117</v>
      </c>
      <c r="E4772" s="9" t="s">
        <v>2116</v>
      </c>
      <c r="F4772" s="10">
        <f t="shared" ca="1" si="149"/>
        <v>6.1743823473478933E-2</v>
      </c>
      <c r="G4772" s="3" t="str">
        <f>VLOOKUP(Table3[[#This Row],[PRODUCT ID]],Table1[[PRODUCT]:[SELLING PRICE]],1,FALSE)</f>
        <v>Product575</v>
      </c>
      <c r="H4772" s="3" t="str">
        <f>VLOOKUP(Table3[[#This Row],[PRODUCT ID]],Table1[[PRODUCT]:[SELLING PRICE]],2,FALSE)</f>
        <v>Category3</v>
      </c>
      <c r="I4772" s="3" t="str">
        <f>VLOOKUP(Table3[[#This Row],[PRODUCT ID]],Table1[[PRODUCT]:[SELLING PRICE]],3,FALSE)</f>
        <v>Lt</v>
      </c>
      <c r="J4772" s="16">
        <f ca="1">VLOOKUP(Table3[[#This Row],[PRODUCT ID]],Table1[[PRODUCT]:[SELLING PRICE]],4,FALSE)</f>
        <v>189</v>
      </c>
      <c r="K4772" s="16">
        <f ca="1">VLOOKUP(Table3[[#This Row],[PRODUCT ID]],Table1[[PRODUCT]:[SELLING PRICE]],5,FALSE)</f>
        <v>299.26030535422581</v>
      </c>
      <c r="L4772" s="16">
        <f ca="1">J4772*Table3[[#This Row],[QUANTITY]]</f>
        <v>2835</v>
      </c>
      <c r="M4772" s="16">
        <f ca="1">K4772*Table3[[#This Row],[QUANTITY]]*(1-Table3[[#This Row],[DISCOUNT %]])</f>
        <v>4211.7424483172263</v>
      </c>
      <c r="N4772" s="3">
        <f>DAY(Table3[[#This Row],[DATE]])</f>
        <v>23</v>
      </c>
      <c r="O4772" s="3" t="str">
        <f>TEXT(Table3[[#This Row],[DATE]],"mmm")</f>
        <v>Jan</v>
      </c>
      <c r="P4772" s="3">
        <f>YEAR(Table3[[#This Row],[DATE]])</f>
        <v>2034</v>
      </c>
    </row>
    <row r="4773" spans="1:16" x14ac:dyDescent="0.3">
      <c r="A4773" s="6">
        <v>48968</v>
      </c>
      <c r="B4773" s="7" t="s">
        <v>1628</v>
      </c>
      <c r="C4773" s="9">
        <f t="shared" ca="1" si="148"/>
        <v>6</v>
      </c>
      <c r="D4773" s="9" t="s">
        <v>2115</v>
      </c>
      <c r="E4773" s="9" t="s">
        <v>2116</v>
      </c>
      <c r="F4773" s="10">
        <f t="shared" ca="1" si="149"/>
        <v>4.5822599946568343E-3</v>
      </c>
      <c r="G4773" s="3" t="str">
        <f>VLOOKUP(Table3[[#This Row],[PRODUCT ID]],Table1[[PRODUCT]:[SELLING PRICE]],1,FALSE)</f>
        <v>Product576</v>
      </c>
      <c r="H4773" s="3" t="str">
        <f>VLOOKUP(Table3[[#This Row],[PRODUCT ID]],Table1[[PRODUCT]:[SELLING PRICE]],2,FALSE)</f>
        <v>Category4</v>
      </c>
      <c r="I4773" s="3" t="str">
        <f>VLOOKUP(Table3[[#This Row],[PRODUCT ID]],Table1[[PRODUCT]:[SELLING PRICE]],3,FALSE)</f>
        <v>Kg</v>
      </c>
      <c r="J4773" s="16">
        <f ca="1">VLOOKUP(Table3[[#This Row],[PRODUCT ID]],Table1[[PRODUCT]:[SELLING PRICE]],4,FALSE)</f>
        <v>19</v>
      </c>
      <c r="K4773" s="16">
        <f ca="1">VLOOKUP(Table3[[#This Row],[PRODUCT ID]],Table1[[PRODUCT]:[SELLING PRICE]],5,FALSE)</f>
        <v>50.911387860606553</v>
      </c>
      <c r="L4773" s="16">
        <f ca="1">J4773*Table3[[#This Row],[QUANTITY]]</f>
        <v>114</v>
      </c>
      <c r="M4773" s="16">
        <f ca="1">K4773*Table3[[#This Row],[QUANTITY]]*(1-Table3[[#This Row],[DISCOUNT %]])</f>
        <v>304.06859186844264</v>
      </c>
      <c r="N4773" s="3">
        <f>DAY(Table3[[#This Row],[DATE]])</f>
        <v>24</v>
      </c>
      <c r="O4773" s="3" t="str">
        <f>TEXT(Table3[[#This Row],[DATE]],"mmm")</f>
        <v>Jan</v>
      </c>
      <c r="P4773" s="3">
        <f>YEAR(Table3[[#This Row],[DATE]])</f>
        <v>2034</v>
      </c>
    </row>
    <row r="4774" spans="1:16" x14ac:dyDescent="0.3">
      <c r="A4774" s="6">
        <v>48969</v>
      </c>
      <c r="B4774" s="7" t="s">
        <v>1629</v>
      </c>
      <c r="C4774" s="9">
        <f t="shared" ca="1" si="148"/>
        <v>6</v>
      </c>
      <c r="D4774" s="9" t="s">
        <v>2115</v>
      </c>
      <c r="E4774" s="9" t="s">
        <v>2118</v>
      </c>
      <c r="F4774" s="10">
        <f t="shared" ca="1" si="149"/>
        <v>6.7528086132922702E-2</v>
      </c>
      <c r="G4774" s="3" t="str">
        <f>VLOOKUP(Table3[[#This Row],[PRODUCT ID]],Table1[[PRODUCT]:[SELLING PRICE]],1,FALSE)</f>
        <v>Product577</v>
      </c>
      <c r="H4774" s="3" t="str">
        <f>VLOOKUP(Table3[[#This Row],[PRODUCT ID]],Table1[[PRODUCT]:[SELLING PRICE]],2,FALSE)</f>
        <v>Category1</v>
      </c>
      <c r="I4774" s="3" t="str">
        <f>VLOOKUP(Table3[[#This Row],[PRODUCT ID]],Table1[[PRODUCT]:[SELLING PRICE]],3,FALSE)</f>
        <v>Lt</v>
      </c>
      <c r="J4774" s="16">
        <f ca="1">VLOOKUP(Table3[[#This Row],[PRODUCT ID]],Table1[[PRODUCT]:[SELLING PRICE]],4,FALSE)</f>
        <v>246</v>
      </c>
      <c r="K4774" s="16">
        <f ca="1">VLOOKUP(Table3[[#This Row],[PRODUCT ID]],Table1[[PRODUCT]:[SELLING PRICE]],5,FALSE)</f>
        <v>306.72622775120527</v>
      </c>
      <c r="L4774" s="16">
        <f ca="1">J4774*Table3[[#This Row],[QUANTITY]]</f>
        <v>1476</v>
      </c>
      <c r="M4774" s="16">
        <f ca="1">K4774*Table3[[#This Row],[QUANTITY]]*(1-Table3[[#This Row],[DISCOUNT %]])</f>
        <v>1716.0815557463725</v>
      </c>
      <c r="N4774" s="3">
        <f>DAY(Table3[[#This Row],[DATE]])</f>
        <v>25</v>
      </c>
      <c r="O4774" s="3" t="str">
        <f>TEXT(Table3[[#This Row],[DATE]],"mmm")</f>
        <v>Jan</v>
      </c>
      <c r="P4774" s="3">
        <f>YEAR(Table3[[#This Row],[DATE]])</f>
        <v>2034</v>
      </c>
    </row>
    <row r="4775" spans="1:16" x14ac:dyDescent="0.3">
      <c r="A4775" s="6">
        <v>48970</v>
      </c>
      <c r="B4775" s="7" t="s">
        <v>1630</v>
      </c>
      <c r="C4775" s="9">
        <f t="shared" ca="1" si="148"/>
        <v>6</v>
      </c>
      <c r="D4775" s="9" t="s">
        <v>2115</v>
      </c>
      <c r="E4775" s="9" t="s">
        <v>2116</v>
      </c>
      <c r="F4775" s="10">
        <f t="shared" ca="1" si="149"/>
        <v>6.3678113104129422E-2</v>
      </c>
      <c r="G4775" s="3" t="str">
        <f>VLOOKUP(Table3[[#This Row],[PRODUCT ID]],Table1[[PRODUCT]:[SELLING PRICE]],1,FALSE)</f>
        <v>Product578</v>
      </c>
      <c r="H4775" s="3" t="str">
        <f>VLOOKUP(Table3[[#This Row],[PRODUCT ID]],Table1[[PRODUCT]:[SELLING PRICE]],2,FALSE)</f>
        <v>Category2</v>
      </c>
      <c r="I4775" s="3" t="str">
        <f>VLOOKUP(Table3[[#This Row],[PRODUCT ID]],Table1[[PRODUCT]:[SELLING PRICE]],3,FALSE)</f>
        <v>Ft</v>
      </c>
      <c r="J4775" s="16">
        <f ca="1">VLOOKUP(Table3[[#This Row],[PRODUCT ID]],Table1[[PRODUCT]:[SELLING PRICE]],4,FALSE)</f>
        <v>129</v>
      </c>
      <c r="K4775" s="16">
        <f ca="1">VLOOKUP(Table3[[#This Row],[PRODUCT ID]],Table1[[PRODUCT]:[SELLING PRICE]],5,FALSE)</f>
        <v>80.324767546205578</v>
      </c>
      <c r="L4775" s="16">
        <f ca="1">J4775*Table3[[#This Row],[QUANTITY]]</f>
        <v>774</v>
      </c>
      <c r="M4775" s="16">
        <f ca="1">K4775*Table3[[#This Row],[QUANTITY]]*(1-Table3[[#This Row],[DISCOUNT %]])</f>
        <v>451.25902748001238</v>
      </c>
      <c r="N4775" s="3">
        <f>DAY(Table3[[#This Row],[DATE]])</f>
        <v>26</v>
      </c>
      <c r="O4775" s="3" t="str">
        <f>TEXT(Table3[[#This Row],[DATE]],"mmm")</f>
        <v>Jan</v>
      </c>
      <c r="P4775" s="3">
        <f>YEAR(Table3[[#This Row],[DATE]])</f>
        <v>2034</v>
      </c>
    </row>
    <row r="4776" spans="1:16" x14ac:dyDescent="0.3">
      <c r="A4776" s="6">
        <v>48971</v>
      </c>
      <c r="B4776" s="7" t="s">
        <v>1631</v>
      </c>
      <c r="C4776" s="9">
        <f t="shared" ca="1" si="148"/>
        <v>9</v>
      </c>
      <c r="D4776" s="9" t="s">
        <v>2116</v>
      </c>
      <c r="E4776" s="9" t="s">
        <v>2116</v>
      </c>
      <c r="F4776" s="10">
        <f t="shared" ca="1" si="149"/>
        <v>4.6261858733834899E-2</v>
      </c>
      <c r="G4776" s="3" t="str">
        <f>VLOOKUP(Table3[[#This Row],[PRODUCT ID]],Table1[[PRODUCT]:[SELLING PRICE]],1,FALSE)</f>
        <v>Product579</v>
      </c>
      <c r="H4776" s="3" t="str">
        <f>VLOOKUP(Table3[[#This Row],[PRODUCT ID]],Table1[[PRODUCT]:[SELLING PRICE]],2,FALSE)</f>
        <v>Category3</v>
      </c>
      <c r="I4776" s="3" t="str">
        <f>VLOOKUP(Table3[[#This Row],[PRODUCT ID]],Table1[[PRODUCT]:[SELLING PRICE]],3,FALSE)</f>
        <v>Kg</v>
      </c>
      <c r="J4776" s="16">
        <f ca="1">VLOOKUP(Table3[[#This Row],[PRODUCT ID]],Table1[[PRODUCT]:[SELLING PRICE]],4,FALSE)</f>
        <v>154</v>
      </c>
      <c r="K4776" s="16">
        <f ca="1">VLOOKUP(Table3[[#This Row],[PRODUCT ID]],Table1[[PRODUCT]:[SELLING PRICE]],5,FALSE)</f>
        <v>274.00469095798485</v>
      </c>
      <c r="L4776" s="16">
        <f ca="1">J4776*Table3[[#This Row],[QUANTITY]]</f>
        <v>1386</v>
      </c>
      <c r="M4776" s="16">
        <f ca="1">K4776*Table3[[#This Row],[QUANTITY]]*(1-Table3[[#This Row],[DISCOUNT %]])</f>
        <v>2351.9585218723064</v>
      </c>
      <c r="N4776" s="3">
        <f>DAY(Table3[[#This Row],[DATE]])</f>
        <v>27</v>
      </c>
      <c r="O4776" s="3" t="str">
        <f>TEXT(Table3[[#This Row],[DATE]],"mmm")</f>
        <v>Jan</v>
      </c>
      <c r="P4776" s="3">
        <f>YEAR(Table3[[#This Row],[DATE]])</f>
        <v>2034</v>
      </c>
    </row>
    <row r="4777" spans="1:16" x14ac:dyDescent="0.3">
      <c r="A4777" s="6">
        <v>48972</v>
      </c>
      <c r="B4777" s="7" t="s">
        <v>1632</v>
      </c>
      <c r="C4777" s="9">
        <f t="shared" ca="1" si="148"/>
        <v>2</v>
      </c>
      <c r="D4777" s="9" t="s">
        <v>2116</v>
      </c>
      <c r="E4777" s="9" t="s">
        <v>2116</v>
      </c>
      <c r="F4777" s="10">
        <f t="shared" ca="1" si="149"/>
        <v>1.3020223348259686E-2</v>
      </c>
      <c r="G4777" s="3" t="str">
        <f>VLOOKUP(Table3[[#This Row],[PRODUCT ID]],Table1[[PRODUCT]:[SELLING PRICE]],1,FALSE)</f>
        <v>Product580</v>
      </c>
      <c r="H4777" s="3" t="str">
        <f>VLOOKUP(Table3[[#This Row],[PRODUCT ID]],Table1[[PRODUCT]:[SELLING PRICE]],2,FALSE)</f>
        <v>Category4</v>
      </c>
      <c r="I4777" s="3" t="str">
        <f>VLOOKUP(Table3[[#This Row],[PRODUCT ID]],Table1[[PRODUCT]:[SELLING PRICE]],3,FALSE)</f>
        <v>No</v>
      </c>
      <c r="J4777" s="16">
        <f ca="1">VLOOKUP(Table3[[#This Row],[PRODUCT ID]],Table1[[PRODUCT]:[SELLING PRICE]],4,FALSE)</f>
        <v>192</v>
      </c>
      <c r="K4777" s="16">
        <f ca="1">VLOOKUP(Table3[[#This Row],[PRODUCT ID]],Table1[[PRODUCT]:[SELLING PRICE]],5,FALSE)</f>
        <v>284.11956467362364</v>
      </c>
      <c r="L4777" s="16">
        <f ca="1">J4777*Table3[[#This Row],[QUANTITY]]</f>
        <v>384</v>
      </c>
      <c r="M4777" s="16">
        <f ca="1">K4777*Table3[[#This Row],[QUANTITY]]*(1-Table3[[#This Row],[DISCOUNT %]])</f>
        <v>560.84052896792548</v>
      </c>
      <c r="N4777" s="3">
        <f>DAY(Table3[[#This Row],[DATE]])</f>
        <v>28</v>
      </c>
      <c r="O4777" s="3" t="str">
        <f>TEXT(Table3[[#This Row],[DATE]],"mmm")</f>
        <v>Jan</v>
      </c>
      <c r="P4777" s="3">
        <f>YEAR(Table3[[#This Row],[DATE]])</f>
        <v>2034</v>
      </c>
    </row>
    <row r="4778" spans="1:16" x14ac:dyDescent="0.3">
      <c r="A4778" s="6">
        <v>48973</v>
      </c>
      <c r="B4778" s="7" t="s">
        <v>1633</v>
      </c>
      <c r="C4778" s="9">
        <f t="shared" ca="1" si="148"/>
        <v>2</v>
      </c>
      <c r="D4778" s="9" t="s">
        <v>2116</v>
      </c>
      <c r="E4778" s="9" t="s">
        <v>2116</v>
      </c>
      <c r="F4778" s="10">
        <f t="shared" ca="1" si="149"/>
        <v>1.4812037246432798E-2</v>
      </c>
      <c r="G4778" s="3" t="str">
        <f>VLOOKUP(Table3[[#This Row],[PRODUCT ID]],Table1[[PRODUCT]:[SELLING PRICE]],1,FALSE)</f>
        <v>Product581</v>
      </c>
      <c r="H4778" s="3" t="str">
        <f>VLOOKUP(Table3[[#This Row],[PRODUCT ID]],Table1[[PRODUCT]:[SELLING PRICE]],2,FALSE)</f>
        <v>Category5</v>
      </c>
      <c r="I4778" s="3" t="str">
        <f>VLOOKUP(Table3[[#This Row],[PRODUCT ID]],Table1[[PRODUCT]:[SELLING PRICE]],3,FALSE)</f>
        <v>No</v>
      </c>
      <c r="J4778" s="16">
        <f ca="1">VLOOKUP(Table3[[#This Row],[PRODUCT ID]],Table1[[PRODUCT]:[SELLING PRICE]],4,FALSE)</f>
        <v>65</v>
      </c>
      <c r="K4778" s="16">
        <f ca="1">VLOOKUP(Table3[[#This Row],[PRODUCT ID]],Table1[[PRODUCT]:[SELLING PRICE]],5,FALSE)</f>
        <v>176.02540400916061</v>
      </c>
      <c r="L4778" s="16">
        <f ca="1">J4778*Table3[[#This Row],[QUANTITY]]</f>
        <v>130</v>
      </c>
      <c r="M4778" s="16">
        <f ca="1">K4778*Table3[[#This Row],[QUANTITY]]*(1-Table3[[#This Row],[DISCOUNT %]])</f>
        <v>346.83621833731712</v>
      </c>
      <c r="N4778" s="3">
        <f>DAY(Table3[[#This Row],[DATE]])</f>
        <v>29</v>
      </c>
      <c r="O4778" s="3" t="str">
        <f>TEXT(Table3[[#This Row],[DATE]],"mmm")</f>
        <v>Jan</v>
      </c>
      <c r="P4778" s="3">
        <f>YEAR(Table3[[#This Row],[DATE]])</f>
        <v>2034</v>
      </c>
    </row>
    <row r="4779" spans="1:16" x14ac:dyDescent="0.3">
      <c r="A4779" s="6">
        <v>48974</v>
      </c>
      <c r="B4779" s="7" t="s">
        <v>1634</v>
      </c>
      <c r="C4779" s="9">
        <f t="shared" ca="1" si="148"/>
        <v>10</v>
      </c>
      <c r="D4779" s="9" t="s">
        <v>2115</v>
      </c>
      <c r="E4779" s="9" t="s">
        <v>2116</v>
      </c>
      <c r="F4779" s="10">
        <f t="shared" ca="1" si="149"/>
        <v>7.3046353087793101E-2</v>
      </c>
      <c r="G4779" s="3" t="str">
        <f>VLOOKUP(Table3[[#This Row],[PRODUCT ID]],Table1[[PRODUCT]:[SELLING PRICE]],1,FALSE)</f>
        <v>Product582</v>
      </c>
      <c r="H4779" s="3" t="str">
        <f>VLOOKUP(Table3[[#This Row],[PRODUCT ID]],Table1[[PRODUCT]:[SELLING PRICE]],2,FALSE)</f>
        <v>Category1</v>
      </c>
      <c r="I4779" s="3" t="str">
        <f>VLOOKUP(Table3[[#This Row],[PRODUCT ID]],Table1[[PRODUCT]:[SELLING PRICE]],3,FALSE)</f>
        <v>Ft</v>
      </c>
      <c r="J4779" s="16">
        <f ca="1">VLOOKUP(Table3[[#This Row],[PRODUCT ID]],Table1[[PRODUCT]:[SELLING PRICE]],4,FALSE)</f>
        <v>85</v>
      </c>
      <c r="K4779" s="16">
        <f ca="1">VLOOKUP(Table3[[#This Row],[PRODUCT ID]],Table1[[PRODUCT]:[SELLING PRICE]],5,FALSE)</f>
        <v>263.55893004690915</v>
      </c>
      <c r="L4779" s="16">
        <f ca="1">J4779*Table3[[#This Row],[QUANTITY]]</f>
        <v>850</v>
      </c>
      <c r="M4779" s="16">
        <f ca="1">K4779*Table3[[#This Row],[QUANTITY]]*(1-Table3[[#This Row],[DISCOUNT %]])</f>
        <v>2443.0691138326169</v>
      </c>
      <c r="N4779" s="3">
        <f>DAY(Table3[[#This Row],[DATE]])</f>
        <v>30</v>
      </c>
      <c r="O4779" s="3" t="str">
        <f>TEXT(Table3[[#This Row],[DATE]],"mmm")</f>
        <v>Jan</v>
      </c>
      <c r="P4779" s="3">
        <f>YEAR(Table3[[#This Row],[DATE]])</f>
        <v>2034</v>
      </c>
    </row>
    <row r="4780" spans="1:16" x14ac:dyDescent="0.3">
      <c r="A4780" s="6">
        <v>48975</v>
      </c>
      <c r="B4780" s="7" t="s">
        <v>1635</v>
      </c>
      <c r="C4780" s="9">
        <f t="shared" ca="1" si="148"/>
        <v>8</v>
      </c>
      <c r="D4780" s="9" t="s">
        <v>2117</v>
      </c>
      <c r="E4780" s="9" t="s">
        <v>2118</v>
      </c>
      <c r="F4780" s="10">
        <f t="shared" ca="1" si="149"/>
        <v>7.1898505547663754E-3</v>
      </c>
      <c r="G4780" s="3" t="str">
        <f>VLOOKUP(Table3[[#This Row],[PRODUCT ID]],Table1[[PRODUCT]:[SELLING PRICE]],1,FALSE)</f>
        <v>Product583</v>
      </c>
      <c r="H4780" s="3" t="str">
        <f>VLOOKUP(Table3[[#This Row],[PRODUCT ID]],Table1[[PRODUCT]:[SELLING PRICE]],2,FALSE)</f>
        <v>Category2</v>
      </c>
      <c r="I4780" s="3" t="str">
        <f>VLOOKUP(Table3[[#This Row],[PRODUCT ID]],Table1[[PRODUCT]:[SELLING PRICE]],3,FALSE)</f>
        <v>No</v>
      </c>
      <c r="J4780" s="16">
        <f ca="1">VLOOKUP(Table3[[#This Row],[PRODUCT ID]],Table1[[PRODUCT]:[SELLING PRICE]],4,FALSE)</f>
        <v>145</v>
      </c>
      <c r="K4780" s="16">
        <f ca="1">VLOOKUP(Table3[[#This Row],[PRODUCT ID]],Table1[[PRODUCT]:[SELLING PRICE]],5,FALSE)</f>
        <v>140.78883203689716</v>
      </c>
      <c r="L4780" s="16">
        <f ca="1">J4780*Table3[[#This Row],[QUANTITY]]</f>
        <v>1160</v>
      </c>
      <c r="M4780" s="16">
        <f ca="1">K4780*Table3[[#This Row],[QUANTITY]]*(1-Table3[[#This Row],[DISCOUNT %]])</f>
        <v>1118.212650998174</v>
      </c>
      <c r="N4780" s="3">
        <f>DAY(Table3[[#This Row],[DATE]])</f>
        <v>31</v>
      </c>
      <c r="O4780" s="3" t="str">
        <f>TEXT(Table3[[#This Row],[DATE]],"mmm")</f>
        <v>Jan</v>
      </c>
      <c r="P4780" s="3">
        <f>YEAR(Table3[[#This Row],[DATE]])</f>
        <v>2034</v>
      </c>
    </row>
    <row r="4781" spans="1:16" x14ac:dyDescent="0.3">
      <c r="A4781" s="6">
        <v>48976</v>
      </c>
      <c r="B4781" s="7" t="s">
        <v>1636</v>
      </c>
      <c r="C4781" s="9">
        <f t="shared" ca="1" si="148"/>
        <v>15</v>
      </c>
      <c r="D4781" s="9" t="s">
        <v>2117</v>
      </c>
      <c r="E4781" s="9" t="s">
        <v>2118</v>
      </c>
      <c r="F4781" s="10">
        <f t="shared" ca="1" si="149"/>
        <v>2.5745853314519253E-2</v>
      </c>
      <c r="G4781" s="3" t="str">
        <f>VLOOKUP(Table3[[#This Row],[PRODUCT ID]],Table1[[PRODUCT]:[SELLING PRICE]],1,FALSE)</f>
        <v>Product584</v>
      </c>
      <c r="H4781" s="3" t="str">
        <f>VLOOKUP(Table3[[#This Row],[PRODUCT ID]],Table1[[PRODUCT]:[SELLING PRICE]],2,FALSE)</f>
        <v>Category3</v>
      </c>
      <c r="I4781" s="3" t="str">
        <f>VLOOKUP(Table3[[#This Row],[PRODUCT ID]],Table1[[PRODUCT]:[SELLING PRICE]],3,FALSE)</f>
        <v>Kg</v>
      </c>
      <c r="J4781" s="16">
        <f ca="1">VLOOKUP(Table3[[#This Row],[PRODUCT ID]],Table1[[PRODUCT]:[SELLING PRICE]],4,FALSE)</f>
        <v>169</v>
      </c>
      <c r="K4781" s="16">
        <f ca="1">VLOOKUP(Table3[[#This Row],[PRODUCT ID]],Table1[[PRODUCT]:[SELLING PRICE]],5,FALSE)</f>
        <v>231.06349783304682</v>
      </c>
      <c r="L4781" s="16">
        <f ca="1">J4781*Table3[[#This Row],[QUANTITY]]</f>
        <v>2535</v>
      </c>
      <c r="M4781" s="16">
        <f ca="1">K4781*Table3[[#This Row],[QUANTITY]]*(1-Table3[[#This Row],[DISCOUNT %]])</f>
        <v>3376.7185636724621</v>
      </c>
      <c r="N4781" s="3">
        <f>DAY(Table3[[#This Row],[DATE]])</f>
        <v>1</v>
      </c>
      <c r="O4781" s="3" t="str">
        <f>TEXT(Table3[[#This Row],[DATE]],"mmm")</f>
        <v>Feb</v>
      </c>
      <c r="P4781" s="3">
        <f>YEAR(Table3[[#This Row],[DATE]])</f>
        <v>2034</v>
      </c>
    </row>
    <row r="4782" spans="1:16" x14ac:dyDescent="0.3">
      <c r="A4782" s="6">
        <v>48977</v>
      </c>
      <c r="B4782" s="7" t="s">
        <v>1637</v>
      </c>
      <c r="C4782" s="9">
        <f t="shared" ca="1" si="148"/>
        <v>10</v>
      </c>
      <c r="D4782" s="9" t="s">
        <v>2116</v>
      </c>
      <c r="E4782" s="9" t="s">
        <v>2116</v>
      </c>
      <c r="F4782" s="10">
        <f t="shared" ca="1" si="149"/>
        <v>8.419538668930758E-2</v>
      </c>
      <c r="G4782" s="3" t="str">
        <f>VLOOKUP(Table3[[#This Row],[PRODUCT ID]],Table1[[PRODUCT]:[SELLING PRICE]],1,FALSE)</f>
        <v>Product585</v>
      </c>
      <c r="H4782" s="3" t="str">
        <f>VLOOKUP(Table3[[#This Row],[PRODUCT ID]],Table1[[PRODUCT]:[SELLING PRICE]],2,FALSE)</f>
        <v>Category4</v>
      </c>
      <c r="I4782" s="3" t="str">
        <f>VLOOKUP(Table3[[#This Row],[PRODUCT ID]],Table1[[PRODUCT]:[SELLING PRICE]],3,FALSE)</f>
        <v>Kg</v>
      </c>
      <c r="J4782" s="16">
        <f ca="1">VLOOKUP(Table3[[#This Row],[PRODUCT ID]],Table1[[PRODUCT]:[SELLING PRICE]],4,FALSE)</f>
        <v>97</v>
      </c>
      <c r="K4782" s="16">
        <f ca="1">VLOOKUP(Table3[[#This Row],[PRODUCT ID]],Table1[[PRODUCT]:[SELLING PRICE]],5,FALSE)</f>
        <v>221.66062208834313</v>
      </c>
      <c r="L4782" s="16">
        <f ca="1">J4782*Table3[[#This Row],[QUANTITY]]</f>
        <v>970</v>
      </c>
      <c r="M4782" s="16">
        <f ca="1">K4782*Table3[[#This Row],[QUANTITY]]*(1-Table3[[#This Row],[DISCOUNT %]])</f>
        <v>2029.9782029782261</v>
      </c>
      <c r="N4782" s="3">
        <f>DAY(Table3[[#This Row],[DATE]])</f>
        <v>2</v>
      </c>
      <c r="O4782" s="3" t="str">
        <f>TEXT(Table3[[#This Row],[DATE]],"mmm")</f>
        <v>Feb</v>
      </c>
      <c r="P4782" s="3">
        <f>YEAR(Table3[[#This Row],[DATE]])</f>
        <v>2034</v>
      </c>
    </row>
    <row r="4783" spans="1:16" x14ac:dyDescent="0.3">
      <c r="A4783" s="6">
        <v>48978</v>
      </c>
      <c r="B4783" s="7" t="s">
        <v>1638</v>
      </c>
      <c r="C4783" s="9">
        <f t="shared" ca="1" si="148"/>
        <v>4</v>
      </c>
      <c r="D4783" s="9" t="s">
        <v>2116</v>
      </c>
      <c r="E4783" s="9" t="s">
        <v>2116</v>
      </c>
      <c r="F4783" s="10">
        <f t="shared" ca="1" si="149"/>
        <v>2.7421399180463702E-2</v>
      </c>
      <c r="G4783" s="3" t="str">
        <f>VLOOKUP(Table3[[#This Row],[PRODUCT ID]],Table1[[PRODUCT]:[SELLING PRICE]],1,FALSE)</f>
        <v>Product586</v>
      </c>
      <c r="H4783" s="3" t="str">
        <f>VLOOKUP(Table3[[#This Row],[PRODUCT ID]],Table1[[PRODUCT]:[SELLING PRICE]],2,FALSE)</f>
        <v>Category5</v>
      </c>
      <c r="I4783" s="3" t="str">
        <f>VLOOKUP(Table3[[#This Row],[PRODUCT ID]],Table1[[PRODUCT]:[SELLING PRICE]],3,FALSE)</f>
        <v>Lt</v>
      </c>
      <c r="J4783" s="16">
        <f ca="1">VLOOKUP(Table3[[#This Row],[PRODUCT ID]],Table1[[PRODUCT]:[SELLING PRICE]],4,FALSE)</f>
        <v>61</v>
      </c>
      <c r="K4783" s="16">
        <f ca="1">VLOOKUP(Table3[[#This Row],[PRODUCT ID]],Table1[[PRODUCT]:[SELLING PRICE]],5,FALSE)</f>
        <v>157.91661498301946</v>
      </c>
      <c r="L4783" s="16">
        <f ca="1">J4783*Table3[[#This Row],[QUANTITY]]</f>
        <v>244</v>
      </c>
      <c r="M4783" s="16">
        <f ca="1">K4783*Table3[[#This Row],[QUANTITY]]*(1-Table3[[#This Row],[DISCOUNT %]])</f>
        <v>614.34528178536993</v>
      </c>
      <c r="N4783" s="3">
        <f>DAY(Table3[[#This Row],[DATE]])</f>
        <v>3</v>
      </c>
      <c r="O4783" s="3" t="str">
        <f>TEXT(Table3[[#This Row],[DATE]],"mmm")</f>
        <v>Feb</v>
      </c>
      <c r="P4783" s="3">
        <f>YEAR(Table3[[#This Row],[DATE]])</f>
        <v>2034</v>
      </c>
    </row>
    <row r="4784" spans="1:16" x14ac:dyDescent="0.3">
      <c r="A4784" s="6">
        <v>48979</v>
      </c>
      <c r="B4784" s="7" t="s">
        <v>1639</v>
      </c>
      <c r="C4784" s="9">
        <f t="shared" ca="1" si="148"/>
        <v>11</v>
      </c>
      <c r="D4784" s="9" t="s">
        <v>2116</v>
      </c>
      <c r="E4784" s="9" t="s">
        <v>2116</v>
      </c>
      <c r="F4784" s="10">
        <f t="shared" ca="1" si="149"/>
        <v>8.6104303556053155E-2</v>
      </c>
      <c r="G4784" s="3" t="str">
        <f>VLOOKUP(Table3[[#This Row],[PRODUCT ID]],Table1[[PRODUCT]:[SELLING PRICE]],1,FALSE)</f>
        <v>Product587</v>
      </c>
      <c r="H4784" s="3" t="str">
        <f>VLOOKUP(Table3[[#This Row],[PRODUCT ID]],Table1[[PRODUCT]:[SELLING PRICE]],2,FALSE)</f>
        <v>Category1</v>
      </c>
      <c r="I4784" s="3" t="str">
        <f>VLOOKUP(Table3[[#This Row],[PRODUCT ID]],Table1[[PRODUCT]:[SELLING PRICE]],3,FALSE)</f>
        <v>Kg</v>
      </c>
      <c r="J4784" s="16">
        <f ca="1">VLOOKUP(Table3[[#This Row],[PRODUCT ID]],Table1[[PRODUCT]:[SELLING PRICE]],4,FALSE)</f>
        <v>68</v>
      </c>
      <c r="K4784" s="16">
        <f ca="1">VLOOKUP(Table3[[#This Row],[PRODUCT ID]],Table1[[PRODUCT]:[SELLING PRICE]],5,FALSE)</f>
        <v>255.56851788882915</v>
      </c>
      <c r="L4784" s="16">
        <f ca="1">J4784*Table3[[#This Row],[QUANTITY]]</f>
        <v>748</v>
      </c>
      <c r="M4784" s="16">
        <f ca="1">K4784*Table3[[#This Row],[QUANTITY]]*(1-Table3[[#This Row],[DISCOUNT %]])</f>
        <v>2569.1926550967469</v>
      </c>
      <c r="N4784" s="3">
        <f>DAY(Table3[[#This Row],[DATE]])</f>
        <v>4</v>
      </c>
      <c r="O4784" s="3" t="str">
        <f>TEXT(Table3[[#This Row],[DATE]],"mmm")</f>
        <v>Feb</v>
      </c>
      <c r="P4784" s="3">
        <f>YEAR(Table3[[#This Row],[DATE]])</f>
        <v>2034</v>
      </c>
    </row>
    <row r="4785" spans="1:16" x14ac:dyDescent="0.3">
      <c r="A4785" s="6">
        <v>48980</v>
      </c>
      <c r="B4785" s="7" t="s">
        <v>1640</v>
      </c>
      <c r="C4785" s="9">
        <f t="shared" ca="1" si="148"/>
        <v>14</v>
      </c>
      <c r="D4785" s="9" t="s">
        <v>2116</v>
      </c>
      <c r="E4785" s="9" t="s">
        <v>2116</v>
      </c>
      <c r="F4785" s="10">
        <f t="shared" ca="1" si="149"/>
        <v>7.9352581982876119E-2</v>
      </c>
      <c r="G4785" s="3" t="str">
        <f>VLOOKUP(Table3[[#This Row],[PRODUCT ID]],Table1[[PRODUCT]:[SELLING PRICE]],1,FALSE)</f>
        <v>Product588</v>
      </c>
      <c r="H4785" s="3" t="str">
        <f>VLOOKUP(Table3[[#This Row],[PRODUCT ID]],Table1[[PRODUCT]:[SELLING PRICE]],2,FALSE)</f>
        <v>Category2</v>
      </c>
      <c r="I4785" s="3" t="str">
        <f>VLOOKUP(Table3[[#This Row],[PRODUCT ID]],Table1[[PRODUCT]:[SELLING PRICE]],3,FALSE)</f>
        <v>Lt</v>
      </c>
      <c r="J4785" s="16">
        <f ca="1">VLOOKUP(Table3[[#This Row],[PRODUCT ID]],Table1[[PRODUCT]:[SELLING PRICE]],4,FALSE)</f>
        <v>196</v>
      </c>
      <c r="K4785" s="16">
        <f ca="1">VLOOKUP(Table3[[#This Row],[PRODUCT ID]],Table1[[PRODUCT]:[SELLING PRICE]],5,FALSE)</f>
        <v>260.89821908990632</v>
      </c>
      <c r="L4785" s="16">
        <f ca="1">J4785*Table3[[#This Row],[QUANTITY]]</f>
        <v>2744</v>
      </c>
      <c r="M4785" s="16">
        <f ca="1">K4785*Table3[[#This Row],[QUANTITY]]*(1-Table3[[#This Row],[DISCOUNT %]])</f>
        <v>3362.7338047854341</v>
      </c>
      <c r="N4785" s="3">
        <f>DAY(Table3[[#This Row],[DATE]])</f>
        <v>5</v>
      </c>
      <c r="O4785" s="3" t="str">
        <f>TEXT(Table3[[#This Row],[DATE]],"mmm")</f>
        <v>Feb</v>
      </c>
      <c r="P4785" s="3">
        <f>YEAR(Table3[[#This Row],[DATE]])</f>
        <v>2034</v>
      </c>
    </row>
    <row r="4786" spans="1:16" x14ac:dyDescent="0.3">
      <c r="A4786" s="6">
        <v>48981</v>
      </c>
      <c r="B4786" s="7" t="s">
        <v>1641</v>
      </c>
      <c r="C4786" s="9">
        <f t="shared" ca="1" si="148"/>
        <v>9</v>
      </c>
      <c r="D4786" s="9" t="s">
        <v>2115</v>
      </c>
      <c r="E4786" s="9" t="s">
        <v>2118</v>
      </c>
      <c r="F4786" s="10">
        <f t="shared" ca="1" si="149"/>
        <v>4.3164546670133634E-2</v>
      </c>
      <c r="G4786" s="3" t="str">
        <f>VLOOKUP(Table3[[#This Row],[PRODUCT ID]],Table1[[PRODUCT]:[SELLING PRICE]],1,FALSE)</f>
        <v>Product589</v>
      </c>
      <c r="H4786" s="3" t="str">
        <f>VLOOKUP(Table3[[#This Row],[PRODUCT ID]],Table1[[PRODUCT]:[SELLING PRICE]],2,FALSE)</f>
        <v>Category3</v>
      </c>
      <c r="I4786" s="3" t="str">
        <f>VLOOKUP(Table3[[#This Row],[PRODUCT ID]],Table1[[PRODUCT]:[SELLING PRICE]],3,FALSE)</f>
        <v>Ft</v>
      </c>
      <c r="J4786" s="16">
        <f ca="1">VLOOKUP(Table3[[#This Row],[PRODUCT ID]],Table1[[PRODUCT]:[SELLING PRICE]],4,FALSE)</f>
        <v>114</v>
      </c>
      <c r="K4786" s="16">
        <f ca="1">VLOOKUP(Table3[[#This Row],[PRODUCT ID]],Table1[[PRODUCT]:[SELLING PRICE]],5,FALSE)</f>
        <v>308.24021749096835</v>
      </c>
      <c r="L4786" s="16">
        <f ca="1">J4786*Table3[[#This Row],[QUANTITY]]</f>
        <v>1026</v>
      </c>
      <c r="M4786" s="16">
        <f ca="1">K4786*Table3[[#This Row],[QUANTITY]]*(1-Table3[[#This Row],[DISCOUNT %]])</f>
        <v>2654.4165141372059</v>
      </c>
      <c r="N4786" s="3">
        <f>DAY(Table3[[#This Row],[DATE]])</f>
        <v>6</v>
      </c>
      <c r="O4786" s="3" t="str">
        <f>TEXT(Table3[[#This Row],[DATE]],"mmm")</f>
        <v>Feb</v>
      </c>
      <c r="P4786" s="3">
        <f>YEAR(Table3[[#This Row],[DATE]])</f>
        <v>2034</v>
      </c>
    </row>
    <row r="4787" spans="1:16" x14ac:dyDescent="0.3">
      <c r="A4787" s="6">
        <v>48982</v>
      </c>
      <c r="B4787" s="7" t="s">
        <v>1642</v>
      </c>
      <c r="C4787" s="9">
        <f t="shared" ca="1" si="148"/>
        <v>5</v>
      </c>
      <c r="D4787" s="9" t="s">
        <v>2116</v>
      </c>
      <c r="E4787" s="9" t="s">
        <v>2116</v>
      </c>
      <c r="F4787" s="10">
        <f t="shared" ca="1" si="149"/>
        <v>2.9790340208177626E-2</v>
      </c>
      <c r="G4787" s="3" t="str">
        <f>VLOOKUP(Table3[[#This Row],[PRODUCT ID]],Table1[[PRODUCT]:[SELLING PRICE]],1,FALSE)</f>
        <v>Product590</v>
      </c>
      <c r="H4787" s="3" t="str">
        <f>VLOOKUP(Table3[[#This Row],[PRODUCT ID]],Table1[[PRODUCT]:[SELLING PRICE]],2,FALSE)</f>
        <v>Category4</v>
      </c>
      <c r="I4787" s="3" t="str">
        <f>VLOOKUP(Table3[[#This Row],[PRODUCT ID]],Table1[[PRODUCT]:[SELLING PRICE]],3,FALSE)</f>
        <v>Kg</v>
      </c>
      <c r="J4787" s="16">
        <f ca="1">VLOOKUP(Table3[[#This Row],[PRODUCT ID]],Table1[[PRODUCT]:[SELLING PRICE]],4,FALSE)</f>
        <v>33</v>
      </c>
      <c r="K4787" s="16">
        <f ca="1">VLOOKUP(Table3[[#This Row],[PRODUCT ID]],Table1[[PRODUCT]:[SELLING PRICE]],5,FALSE)</f>
        <v>247.19198828534576</v>
      </c>
      <c r="L4787" s="16">
        <f ca="1">J4787*Table3[[#This Row],[QUANTITY]]</f>
        <v>165</v>
      </c>
      <c r="M4787" s="16">
        <f ca="1">K4787*Table3[[#This Row],[QUANTITY]]*(1-Table3[[#This Row],[DISCOUNT %]])</f>
        <v>1199.1402742879472</v>
      </c>
      <c r="N4787" s="3">
        <f>DAY(Table3[[#This Row],[DATE]])</f>
        <v>7</v>
      </c>
      <c r="O4787" s="3" t="str">
        <f>TEXT(Table3[[#This Row],[DATE]],"mmm")</f>
        <v>Feb</v>
      </c>
      <c r="P4787" s="3">
        <f>YEAR(Table3[[#This Row],[DATE]])</f>
        <v>2034</v>
      </c>
    </row>
    <row r="4788" spans="1:16" x14ac:dyDescent="0.3">
      <c r="A4788" s="6">
        <v>48983</v>
      </c>
      <c r="B4788" s="7" t="s">
        <v>1643</v>
      </c>
      <c r="C4788" s="9">
        <f t="shared" ca="1" si="148"/>
        <v>10</v>
      </c>
      <c r="D4788" s="9" t="s">
        <v>2117</v>
      </c>
      <c r="E4788" s="9" t="s">
        <v>2116</v>
      </c>
      <c r="F4788" s="10">
        <f t="shared" ca="1" si="149"/>
        <v>4.7171585635409075E-2</v>
      </c>
      <c r="G4788" s="3" t="str">
        <f>VLOOKUP(Table3[[#This Row],[PRODUCT ID]],Table1[[PRODUCT]:[SELLING PRICE]],1,FALSE)</f>
        <v>Product591</v>
      </c>
      <c r="H4788" s="3" t="str">
        <f>VLOOKUP(Table3[[#This Row],[PRODUCT ID]],Table1[[PRODUCT]:[SELLING PRICE]],2,FALSE)</f>
        <v>Category5</v>
      </c>
      <c r="I4788" s="3" t="str">
        <f>VLOOKUP(Table3[[#This Row],[PRODUCT ID]],Table1[[PRODUCT]:[SELLING PRICE]],3,FALSE)</f>
        <v>No</v>
      </c>
      <c r="J4788" s="16">
        <f ca="1">VLOOKUP(Table3[[#This Row],[PRODUCT ID]],Table1[[PRODUCT]:[SELLING PRICE]],4,FALSE)</f>
        <v>46</v>
      </c>
      <c r="K4788" s="16">
        <f ca="1">VLOOKUP(Table3[[#This Row],[PRODUCT ID]],Table1[[PRODUCT]:[SELLING PRICE]],5,FALSE)</f>
        <v>316.1134611109714</v>
      </c>
      <c r="L4788" s="16">
        <f ca="1">J4788*Table3[[#This Row],[QUANTITY]]</f>
        <v>460</v>
      </c>
      <c r="M4788" s="16">
        <f ca="1">K4788*Table3[[#This Row],[QUANTITY]]*(1-Table3[[#This Row],[DISCOUNT %]])</f>
        <v>3012.0188790966963</v>
      </c>
      <c r="N4788" s="3">
        <f>DAY(Table3[[#This Row],[DATE]])</f>
        <v>8</v>
      </c>
      <c r="O4788" s="3" t="str">
        <f>TEXT(Table3[[#This Row],[DATE]],"mmm")</f>
        <v>Feb</v>
      </c>
      <c r="P4788" s="3">
        <f>YEAR(Table3[[#This Row],[DATE]])</f>
        <v>2034</v>
      </c>
    </row>
    <row r="4789" spans="1:16" x14ac:dyDescent="0.3">
      <c r="A4789" s="6">
        <v>48984</v>
      </c>
      <c r="B4789" s="7" t="s">
        <v>1644</v>
      </c>
      <c r="C4789" s="9">
        <f t="shared" ca="1" si="148"/>
        <v>8</v>
      </c>
      <c r="D4789" s="9" t="s">
        <v>2115</v>
      </c>
      <c r="E4789" s="9" t="s">
        <v>2116</v>
      </c>
      <c r="F4789" s="10">
        <f t="shared" ca="1" si="149"/>
        <v>7.2465746121866501E-2</v>
      </c>
      <c r="G4789" s="3" t="str">
        <f>VLOOKUP(Table3[[#This Row],[PRODUCT ID]],Table1[[PRODUCT]:[SELLING PRICE]],1,FALSE)</f>
        <v>Product592</v>
      </c>
      <c r="H4789" s="3" t="str">
        <f>VLOOKUP(Table3[[#This Row],[PRODUCT ID]],Table1[[PRODUCT]:[SELLING PRICE]],2,FALSE)</f>
        <v>Category1</v>
      </c>
      <c r="I4789" s="3" t="str">
        <f>VLOOKUP(Table3[[#This Row],[PRODUCT ID]],Table1[[PRODUCT]:[SELLING PRICE]],3,FALSE)</f>
        <v>No</v>
      </c>
      <c r="J4789" s="16">
        <f ca="1">VLOOKUP(Table3[[#This Row],[PRODUCT ID]],Table1[[PRODUCT]:[SELLING PRICE]],4,FALSE)</f>
        <v>170</v>
      </c>
      <c r="K4789" s="16">
        <f ca="1">VLOOKUP(Table3[[#This Row],[PRODUCT ID]],Table1[[PRODUCT]:[SELLING PRICE]],5,FALSE)</f>
        <v>313.51053148459403</v>
      </c>
      <c r="L4789" s="16">
        <f ca="1">J4789*Table3[[#This Row],[QUANTITY]]</f>
        <v>1360</v>
      </c>
      <c r="M4789" s="16">
        <f ca="1">K4789*Table3[[#This Row],[QUANTITY]]*(1-Table3[[#This Row],[DISCOUNT %]])</f>
        <v>2326.3340552280001</v>
      </c>
      <c r="N4789" s="3">
        <f>DAY(Table3[[#This Row],[DATE]])</f>
        <v>9</v>
      </c>
      <c r="O4789" s="3" t="str">
        <f>TEXT(Table3[[#This Row],[DATE]],"mmm")</f>
        <v>Feb</v>
      </c>
      <c r="P4789" s="3">
        <f>YEAR(Table3[[#This Row],[DATE]])</f>
        <v>2034</v>
      </c>
    </row>
    <row r="4790" spans="1:16" x14ac:dyDescent="0.3">
      <c r="A4790" s="6">
        <v>48985</v>
      </c>
      <c r="B4790" s="7" t="s">
        <v>1645</v>
      </c>
      <c r="C4790" s="9">
        <f t="shared" ca="1" si="148"/>
        <v>2</v>
      </c>
      <c r="D4790" s="9" t="s">
        <v>2115</v>
      </c>
      <c r="E4790" s="9" t="s">
        <v>2116</v>
      </c>
      <c r="F4790" s="10">
        <f t="shared" ca="1" si="149"/>
        <v>2.682945832325433E-2</v>
      </c>
      <c r="G4790" s="3" t="str">
        <f>VLOOKUP(Table3[[#This Row],[PRODUCT ID]],Table1[[PRODUCT]:[SELLING PRICE]],1,FALSE)</f>
        <v>Product593</v>
      </c>
      <c r="H4790" s="3" t="str">
        <f>VLOOKUP(Table3[[#This Row],[PRODUCT ID]],Table1[[PRODUCT]:[SELLING PRICE]],2,FALSE)</f>
        <v>Category2</v>
      </c>
      <c r="I4790" s="3" t="str">
        <f>VLOOKUP(Table3[[#This Row],[PRODUCT ID]],Table1[[PRODUCT]:[SELLING PRICE]],3,FALSE)</f>
        <v>Ft</v>
      </c>
      <c r="J4790" s="16">
        <f ca="1">VLOOKUP(Table3[[#This Row],[PRODUCT ID]],Table1[[PRODUCT]:[SELLING PRICE]],4,FALSE)</f>
        <v>152</v>
      </c>
      <c r="K4790" s="16">
        <f ca="1">VLOOKUP(Table3[[#This Row],[PRODUCT ID]],Table1[[PRODUCT]:[SELLING PRICE]],5,FALSE)</f>
        <v>270.63325012124164</v>
      </c>
      <c r="L4790" s="16">
        <f ca="1">J4790*Table3[[#This Row],[QUANTITY]]</f>
        <v>304</v>
      </c>
      <c r="M4790" s="16">
        <f ca="1">K4790*Table3[[#This Row],[QUANTITY]]*(1-Table3[[#This Row],[DISCOUNT %]])</f>
        <v>526.74461323245384</v>
      </c>
      <c r="N4790" s="3">
        <f>DAY(Table3[[#This Row],[DATE]])</f>
        <v>10</v>
      </c>
      <c r="O4790" s="3" t="str">
        <f>TEXT(Table3[[#This Row],[DATE]],"mmm")</f>
        <v>Feb</v>
      </c>
      <c r="P4790" s="3">
        <f>YEAR(Table3[[#This Row],[DATE]])</f>
        <v>2034</v>
      </c>
    </row>
    <row r="4791" spans="1:16" x14ac:dyDescent="0.3">
      <c r="A4791" s="6">
        <v>48986</v>
      </c>
      <c r="B4791" s="7" t="s">
        <v>1646</v>
      </c>
      <c r="C4791" s="9">
        <f t="shared" ca="1" si="148"/>
        <v>7</v>
      </c>
      <c r="D4791" s="9" t="s">
        <v>2115</v>
      </c>
      <c r="E4791" s="9" t="s">
        <v>2116</v>
      </c>
      <c r="F4791" s="10">
        <f t="shared" ca="1" si="149"/>
        <v>9.8835694458536683E-3</v>
      </c>
      <c r="G4791" s="3" t="str">
        <f>VLOOKUP(Table3[[#This Row],[PRODUCT ID]],Table1[[PRODUCT]:[SELLING PRICE]],1,FALSE)</f>
        <v>Product594</v>
      </c>
      <c r="H4791" s="3" t="str">
        <f>VLOOKUP(Table3[[#This Row],[PRODUCT ID]],Table1[[PRODUCT]:[SELLING PRICE]],2,FALSE)</f>
        <v>Category3</v>
      </c>
      <c r="I4791" s="3" t="str">
        <f>VLOOKUP(Table3[[#This Row],[PRODUCT ID]],Table1[[PRODUCT]:[SELLING PRICE]],3,FALSE)</f>
        <v>No</v>
      </c>
      <c r="J4791" s="16">
        <f ca="1">VLOOKUP(Table3[[#This Row],[PRODUCT ID]],Table1[[PRODUCT]:[SELLING PRICE]],4,FALSE)</f>
        <v>103</v>
      </c>
      <c r="K4791" s="16">
        <f ca="1">VLOOKUP(Table3[[#This Row],[PRODUCT ID]],Table1[[PRODUCT]:[SELLING PRICE]],5,FALSE)</f>
        <v>194.26523221621534</v>
      </c>
      <c r="L4791" s="16">
        <f ca="1">J4791*Table3[[#This Row],[QUANTITY]]</f>
        <v>721</v>
      </c>
      <c r="M4791" s="16">
        <f ca="1">K4791*Table3[[#This Row],[QUANTITY]]*(1-Table3[[#This Row],[DISCOUNT %]])</f>
        <v>1346.4163881188404</v>
      </c>
      <c r="N4791" s="3">
        <f>DAY(Table3[[#This Row],[DATE]])</f>
        <v>11</v>
      </c>
      <c r="O4791" s="3" t="str">
        <f>TEXT(Table3[[#This Row],[DATE]],"mmm")</f>
        <v>Feb</v>
      </c>
      <c r="P4791" s="3">
        <f>YEAR(Table3[[#This Row],[DATE]])</f>
        <v>2034</v>
      </c>
    </row>
    <row r="4792" spans="1:16" x14ac:dyDescent="0.3">
      <c r="A4792" s="6">
        <v>48987</v>
      </c>
      <c r="B4792" s="7" t="s">
        <v>1647</v>
      </c>
      <c r="C4792" s="9">
        <f t="shared" ca="1" si="148"/>
        <v>10</v>
      </c>
      <c r="D4792" s="9" t="s">
        <v>2116</v>
      </c>
      <c r="E4792" s="9" t="s">
        <v>2118</v>
      </c>
      <c r="F4792" s="10">
        <f t="shared" ca="1" si="149"/>
        <v>8.4192366303313504E-2</v>
      </c>
      <c r="G4792" s="3" t="str">
        <f>VLOOKUP(Table3[[#This Row],[PRODUCT ID]],Table1[[PRODUCT]:[SELLING PRICE]],1,FALSE)</f>
        <v>Product595</v>
      </c>
      <c r="H4792" s="3" t="str">
        <f>VLOOKUP(Table3[[#This Row],[PRODUCT ID]],Table1[[PRODUCT]:[SELLING PRICE]],2,FALSE)</f>
        <v>Category4</v>
      </c>
      <c r="I4792" s="3" t="str">
        <f>VLOOKUP(Table3[[#This Row],[PRODUCT ID]],Table1[[PRODUCT]:[SELLING PRICE]],3,FALSE)</f>
        <v>Kg</v>
      </c>
      <c r="J4792" s="16">
        <f ca="1">VLOOKUP(Table3[[#This Row],[PRODUCT ID]],Table1[[PRODUCT]:[SELLING PRICE]],4,FALSE)</f>
        <v>199</v>
      </c>
      <c r="K4792" s="16">
        <f ca="1">VLOOKUP(Table3[[#This Row],[PRODUCT ID]],Table1[[PRODUCT]:[SELLING PRICE]],5,FALSE)</f>
        <v>83.244844460719904</v>
      </c>
      <c r="L4792" s="16">
        <f ca="1">J4792*Table3[[#This Row],[QUANTITY]]</f>
        <v>1990</v>
      </c>
      <c r="M4792" s="16">
        <f ca="1">K4792*Table3[[#This Row],[QUANTITY]]*(1-Table3[[#This Row],[DISCOUNT %]])</f>
        <v>762.36264023020613</v>
      </c>
      <c r="N4792" s="3">
        <f>DAY(Table3[[#This Row],[DATE]])</f>
        <v>12</v>
      </c>
      <c r="O4792" s="3" t="str">
        <f>TEXT(Table3[[#This Row],[DATE]],"mmm")</f>
        <v>Feb</v>
      </c>
      <c r="P4792" s="3">
        <f>YEAR(Table3[[#This Row],[DATE]])</f>
        <v>2034</v>
      </c>
    </row>
    <row r="4793" spans="1:16" x14ac:dyDescent="0.3">
      <c r="A4793" s="6">
        <v>48988</v>
      </c>
      <c r="B4793" s="7" t="s">
        <v>1648</v>
      </c>
      <c r="C4793" s="9">
        <f t="shared" ca="1" si="148"/>
        <v>9</v>
      </c>
      <c r="D4793" s="9" t="s">
        <v>2116</v>
      </c>
      <c r="E4793" s="9" t="s">
        <v>2118</v>
      </c>
      <c r="F4793" s="10">
        <f t="shared" ca="1" si="149"/>
        <v>1.4150309052782207E-2</v>
      </c>
      <c r="G4793" s="3" t="str">
        <f>VLOOKUP(Table3[[#This Row],[PRODUCT ID]],Table1[[PRODUCT]:[SELLING PRICE]],1,FALSE)</f>
        <v>Product596</v>
      </c>
      <c r="H4793" s="3" t="str">
        <f>VLOOKUP(Table3[[#This Row],[PRODUCT ID]],Table1[[PRODUCT]:[SELLING PRICE]],2,FALSE)</f>
        <v>Category5</v>
      </c>
      <c r="I4793" s="3" t="str">
        <f>VLOOKUP(Table3[[#This Row],[PRODUCT ID]],Table1[[PRODUCT]:[SELLING PRICE]],3,FALSE)</f>
        <v>Kg</v>
      </c>
      <c r="J4793" s="16">
        <f ca="1">VLOOKUP(Table3[[#This Row],[PRODUCT ID]],Table1[[PRODUCT]:[SELLING PRICE]],4,FALSE)</f>
        <v>212</v>
      </c>
      <c r="K4793" s="16">
        <f ca="1">VLOOKUP(Table3[[#This Row],[PRODUCT ID]],Table1[[PRODUCT]:[SELLING PRICE]],5,FALSE)</f>
        <v>107.30438217171675</v>
      </c>
      <c r="L4793" s="16">
        <f ca="1">J4793*Table3[[#This Row],[QUANTITY]]</f>
        <v>1908</v>
      </c>
      <c r="M4793" s="16">
        <f ca="1">K4793*Table3[[#This Row],[QUANTITY]]*(1-Table3[[#This Row],[DISCOUNT %]])</f>
        <v>952.07392801142191</v>
      </c>
      <c r="N4793" s="3">
        <f>DAY(Table3[[#This Row],[DATE]])</f>
        <v>13</v>
      </c>
      <c r="O4793" s="3" t="str">
        <f>TEXT(Table3[[#This Row],[DATE]],"mmm")</f>
        <v>Feb</v>
      </c>
      <c r="P4793" s="3">
        <f>YEAR(Table3[[#This Row],[DATE]])</f>
        <v>2034</v>
      </c>
    </row>
    <row r="4794" spans="1:16" x14ac:dyDescent="0.3">
      <c r="A4794" s="6">
        <v>48989</v>
      </c>
      <c r="B4794" s="7" t="s">
        <v>1649</v>
      </c>
      <c r="C4794" s="9">
        <f t="shared" ca="1" si="148"/>
        <v>13</v>
      </c>
      <c r="D4794" s="9" t="s">
        <v>2116</v>
      </c>
      <c r="E4794" s="9" t="s">
        <v>2116</v>
      </c>
      <c r="F4794" s="10">
        <f t="shared" ca="1" si="149"/>
        <v>9.9452989586610641E-2</v>
      </c>
      <c r="G4794" s="3" t="str">
        <f>VLOOKUP(Table3[[#This Row],[PRODUCT ID]],Table1[[PRODUCT]:[SELLING PRICE]],1,FALSE)</f>
        <v>Product597</v>
      </c>
      <c r="H4794" s="3" t="str">
        <f>VLOOKUP(Table3[[#This Row],[PRODUCT ID]],Table1[[PRODUCT]:[SELLING PRICE]],2,FALSE)</f>
        <v>Category1</v>
      </c>
      <c r="I4794" s="3" t="str">
        <f>VLOOKUP(Table3[[#This Row],[PRODUCT ID]],Table1[[PRODUCT]:[SELLING PRICE]],3,FALSE)</f>
        <v>Lt</v>
      </c>
      <c r="J4794" s="16">
        <f ca="1">VLOOKUP(Table3[[#This Row],[PRODUCT ID]],Table1[[PRODUCT]:[SELLING PRICE]],4,FALSE)</f>
        <v>55</v>
      </c>
      <c r="K4794" s="16">
        <f ca="1">VLOOKUP(Table3[[#This Row],[PRODUCT ID]],Table1[[PRODUCT]:[SELLING PRICE]],5,FALSE)</f>
        <v>294.90228470703693</v>
      </c>
      <c r="L4794" s="16">
        <f ca="1">J4794*Table3[[#This Row],[QUANTITY]]</f>
        <v>715</v>
      </c>
      <c r="M4794" s="16">
        <f ca="1">K4794*Table3[[#This Row],[QUANTITY]]*(1-Table3[[#This Row],[DISCOUNT %]])</f>
        <v>3452.453821141004</v>
      </c>
      <c r="N4794" s="3">
        <f>DAY(Table3[[#This Row],[DATE]])</f>
        <v>14</v>
      </c>
      <c r="O4794" s="3" t="str">
        <f>TEXT(Table3[[#This Row],[DATE]],"mmm")</f>
        <v>Feb</v>
      </c>
      <c r="P4794" s="3">
        <f>YEAR(Table3[[#This Row],[DATE]])</f>
        <v>2034</v>
      </c>
    </row>
    <row r="4795" spans="1:16" x14ac:dyDescent="0.3">
      <c r="A4795" s="6">
        <v>48990</v>
      </c>
      <c r="B4795" s="7" t="s">
        <v>1650</v>
      </c>
      <c r="C4795" s="9">
        <f t="shared" ca="1" si="148"/>
        <v>2</v>
      </c>
      <c r="D4795" s="9" t="s">
        <v>2115</v>
      </c>
      <c r="E4795" s="9" t="s">
        <v>2116</v>
      </c>
      <c r="F4795" s="10">
        <f t="shared" ca="1" si="149"/>
        <v>4.8696041151124109E-2</v>
      </c>
      <c r="G4795" s="3" t="str">
        <f>VLOOKUP(Table3[[#This Row],[PRODUCT ID]],Table1[[PRODUCT]:[SELLING PRICE]],1,FALSE)</f>
        <v>Product598</v>
      </c>
      <c r="H4795" s="3" t="str">
        <f>VLOOKUP(Table3[[#This Row],[PRODUCT ID]],Table1[[PRODUCT]:[SELLING PRICE]],2,FALSE)</f>
        <v>Category2</v>
      </c>
      <c r="I4795" s="3" t="str">
        <f>VLOOKUP(Table3[[#This Row],[PRODUCT ID]],Table1[[PRODUCT]:[SELLING PRICE]],3,FALSE)</f>
        <v>Kg</v>
      </c>
      <c r="J4795" s="16">
        <f ca="1">VLOOKUP(Table3[[#This Row],[PRODUCT ID]],Table1[[PRODUCT]:[SELLING PRICE]],4,FALSE)</f>
        <v>202</v>
      </c>
      <c r="K4795" s="16">
        <f ca="1">VLOOKUP(Table3[[#This Row],[PRODUCT ID]],Table1[[PRODUCT]:[SELLING PRICE]],5,FALSE)</f>
        <v>128.35824658120035</v>
      </c>
      <c r="L4795" s="16">
        <f ca="1">J4795*Table3[[#This Row],[QUANTITY]]</f>
        <v>404</v>
      </c>
      <c r="M4795" s="16">
        <f ca="1">K4795*Table3[[#This Row],[QUANTITY]]*(1-Table3[[#This Row],[DISCOUNT %]])</f>
        <v>244.21541624719217</v>
      </c>
      <c r="N4795" s="3">
        <f>DAY(Table3[[#This Row],[DATE]])</f>
        <v>15</v>
      </c>
      <c r="O4795" s="3" t="str">
        <f>TEXT(Table3[[#This Row],[DATE]],"mmm")</f>
        <v>Feb</v>
      </c>
      <c r="P4795" s="3">
        <f>YEAR(Table3[[#This Row],[DATE]])</f>
        <v>2034</v>
      </c>
    </row>
    <row r="4796" spans="1:16" x14ac:dyDescent="0.3">
      <c r="A4796" s="6">
        <v>48991</v>
      </c>
      <c r="B4796" s="7" t="s">
        <v>1651</v>
      </c>
      <c r="C4796" s="9">
        <f t="shared" ca="1" si="148"/>
        <v>4</v>
      </c>
      <c r="D4796" s="9" t="s">
        <v>2117</v>
      </c>
      <c r="E4796" s="9" t="s">
        <v>2116</v>
      </c>
      <c r="F4796" s="10">
        <f t="shared" ca="1" si="149"/>
        <v>1.3797783067137581E-2</v>
      </c>
      <c r="G4796" s="3" t="str">
        <f>VLOOKUP(Table3[[#This Row],[PRODUCT ID]],Table1[[PRODUCT]:[SELLING PRICE]],1,FALSE)</f>
        <v>Product599</v>
      </c>
      <c r="H4796" s="3" t="str">
        <f>VLOOKUP(Table3[[#This Row],[PRODUCT ID]],Table1[[PRODUCT]:[SELLING PRICE]],2,FALSE)</f>
        <v>Category3</v>
      </c>
      <c r="I4796" s="3" t="str">
        <f>VLOOKUP(Table3[[#This Row],[PRODUCT ID]],Table1[[PRODUCT]:[SELLING PRICE]],3,FALSE)</f>
        <v>Lt</v>
      </c>
      <c r="J4796" s="16">
        <f ca="1">VLOOKUP(Table3[[#This Row],[PRODUCT ID]],Table1[[PRODUCT]:[SELLING PRICE]],4,FALSE)</f>
        <v>64</v>
      </c>
      <c r="K4796" s="16">
        <f ca="1">VLOOKUP(Table3[[#This Row],[PRODUCT ID]],Table1[[PRODUCT]:[SELLING PRICE]],5,FALSE)</f>
        <v>267.25797660513751</v>
      </c>
      <c r="L4796" s="16">
        <f ca="1">J4796*Table3[[#This Row],[QUANTITY]]</f>
        <v>256</v>
      </c>
      <c r="M4796" s="16">
        <f ca="1">K4796*Table3[[#This Row],[QUANTITY]]*(1-Table3[[#This Row],[DISCOUNT %]])</f>
        <v>1054.2816360839108</v>
      </c>
      <c r="N4796" s="3">
        <f>DAY(Table3[[#This Row],[DATE]])</f>
        <v>16</v>
      </c>
      <c r="O4796" s="3" t="str">
        <f>TEXT(Table3[[#This Row],[DATE]],"mmm")</f>
        <v>Feb</v>
      </c>
      <c r="P4796" s="3">
        <f>YEAR(Table3[[#This Row],[DATE]])</f>
        <v>2034</v>
      </c>
    </row>
    <row r="4797" spans="1:16" x14ac:dyDescent="0.3">
      <c r="A4797" s="6">
        <v>48992</v>
      </c>
      <c r="B4797" s="7" t="s">
        <v>1652</v>
      </c>
      <c r="C4797" s="9">
        <f t="shared" ca="1" si="148"/>
        <v>4</v>
      </c>
      <c r="D4797" s="9" t="s">
        <v>2117</v>
      </c>
      <c r="E4797" s="9" t="s">
        <v>2116</v>
      </c>
      <c r="F4797" s="10">
        <f t="shared" ca="1" si="149"/>
        <v>1.5160362548186625E-2</v>
      </c>
      <c r="G4797" s="3" t="str">
        <f>VLOOKUP(Table3[[#This Row],[PRODUCT ID]],Table1[[PRODUCT]:[SELLING PRICE]],1,FALSE)</f>
        <v>Product600</v>
      </c>
      <c r="H4797" s="3" t="str">
        <f>VLOOKUP(Table3[[#This Row],[PRODUCT ID]],Table1[[PRODUCT]:[SELLING PRICE]],2,FALSE)</f>
        <v>Category4</v>
      </c>
      <c r="I4797" s="3" t="str">
        <f>VLOOKUP(Table3[[#This Row],[PRODUCT ID]],Table1[[PRODUCT]:[SELLING PRICE]],3,FALSE)</f>
        <v>Ft</v>
      </c>
      <c r="J4797" s="16">
        <f ca="1">VLOOKUP(Table3[[#This Row],[PRODUCT ID]],Table1[[PRODUCT]:[SELLING PRICE]],4,FALSE)</f>
        <v>28</v>
      </c>
      <c r="K4797" s="16">
        <f ca="1">VLOOKUP(Table3[[#This Row],[PRODUCT ID]],Table1[[PRODUCT]:[SELLING PRICE]],5,FALSE)</f>
        <v>195.71290833249435</v>
      </c>
      <c r="L4797" s="16">
        <f ca="1">J4797*Table3[[#This Row],[QUANTITY]]</f>
        <v>112</v>
      </c>
      <c r="M4797" s="16">
        <f ca="1">K4797*Table3[[#This Row],[QUANTITY]]*(1-Table3[[#This Row],[DISCOUNT %]])</f>
        <v>770.98331874725488</v>
      </c>
      <c r="N4797" s="3">
        <f>DAY(Table3[[#This Row],[DATE]])</f>
        <v>17</v>
      </c>
      <c r="O4797" s="3" t="str">
        <f>TEXT(Table3[[#This Row],[DATE]],"mmm")</f>
        <v>Feb</v>
      </c>
      <c r="P4797" s="3">
        <f>YEAR(Table3[[#This Row],[DATE]])</f>
        <v>2034</v>
      </c>
    </row>
    <row r="4798" spans="1:16" x14ac:dyDescent="0.3">
      <c r="A4798" s="6">
        <v>48993</v>
      </c>
      <c r="B4798" s="7" t="s">
        <v>1653</v>
      </c>
      <c r="C4798" s="9">
        <f t="shared" ca="1" si="148"/>
        <v>9</v>
      </c>
      <c r="D4798" s="9" t="s">
        <v>2116</v>
      </c>
      <c r="E4798" s="9" t="s">
        <v>2118</v>
      </c>
      <c r="F4798" s="10">
        <f t="shared" ca="1" si="149"/>
        <v>4.1296547169194064E-2</v>
      </c>
      <c r="G4798" s="3" t="str">
        <f>VLOOKUP(Table3[[#This Row],[PRODUCT ID]],Table1[[PRODUCT]:[SELLING PRICE]],1,FALSE)</f>
        <v>Product601</v>
      </c>
      <c r="H4798" s="3" t="str">
        <f>VLOOKUP(Table3[[#This Row],[PRODUCT ID]],Table1[[PRODUCT]:[SELLING PRICE]],2,FALSE)</f>
        <v>Category1</v>
      </c>
      <c r="I4798" s="3" t="str">
        <f>VLOOKUP(Table3[[#This Row],[PRODUCT ID]],Table1[[PRODUCT]:[SELLING PRICE]],3,FALSE)</f>
        <v>Kg</v>
      </c>
      <c r="J4798" s="16">
        <f ca="1">VLOOKUP(Table3[[#This Row],[PRODUCT ID]],Table1[[PRODUCT]:[SELLING PRICE]],4,FALSE)</f>
        <v>43</v>
      </c>
      <c r="K4798" s="16">
        <f ca="1">VLOOKUP(Table3[[#This Row],[PRODUCT ID]],Table1[[PRODUCT]:[SELLING PRICE]],5,FALSE)</f>
        <v>188.55413070750183</v>
      </c>
      <c r="L4798" s="16">
        <f ca="1">J4798*Table3[[#This Row],[QUANTITY]]</f>
        <v>387</v>
      </c>
      <c r="M4798" s="16">
        <f ca="1">K4798*Table3[[#This Row],[QUANTITY]]*(1-Table3[[#This Row],[DISCOUNT %]])</f>
        <v>1626.907465393138</v>
      </c>
      <c r="N4798" s="3">
        <f>DAY(Table3[[#This Row],[DATE]])</f>
        <v>18</v>
      </c>
      <c r="O4798" s="3" t="str">
        <f>TEXT(Table3[[#This Row],[DATE]],"mmm")</f>
        <v>Feb</v>
      </c>
      <c r="P4798" s="3">
        <f>YEAR(Table3[[#This Row],[DATE]])</f>
        <v>2034</v>
      </c>
    </row>
    <row r="4799" spans="1:16" x14ac:dyDescent="0.3">
      <c r="A4799" s="6">
        <v>48994</v>
      </c>
      <c r="B4799" s="7" t="s">
        <v>1654</v>
      </c>
      <c r="C4799" s="9">
        <f t="shared" ca="1" si="148"/>
        <v>12</v>
      </c>
      <c r="D4799" s="9" t="s">
        <v>2116</v>
      </c>
      <c r="E4799" s="9" t="s">
        <v>2116</v>
      </c>
      <c r="F4799" s="10">
        <f t="shared" ca="1" si="149"/>
        <v>8.9918161428485036E-2</v>
      </c>
      <c r="G4799" s="3" t="str">
        <f>VLOOKUP(Table3[[#This Row],[PRODUCT ID]],Table1[[PRODUCT]:[SELLING PRICE]],1,FALSE)</f>
        <v>Product602</v>
      </c>
      <c r="H4799" s="3" t="str">
        <f>VLOOKUP(Table3[[#This Row],[PRODUCT ID]],Table1[[PRODUCT]:[SELLING PRICE]],2,FALSE)</f>
        <v>Category2</v>
      </c>
      <c r="I4799" s="3" t="str">
        <f>VLOOKUP(Table3[[#This Row],[PRODUCT ID]],Table1[[PRODUCT]:[SELLING PRICE]],3,FALSE)</f>
        <v>No</v>
      </c>
      <c r="J4799" s="16">
        <f ca="1">VLOOKUP(Table3[[#This Row],[PRODUCT ID]],Table1[[PRODUCT]:[SELLING PRICE]],4,FALSE)</f>
        <v>46</v>
      </c>
      <c r="K4799" s="16">
        <f ca="1">VLOOKUP(Table3[[#This Row],[PRODUCT ID]],Table1[[PRODUCT]:[SELLING PRICE]],5,FALSE)</f>
        <v>144.77288285733954</v>
      </c>
      <c r="L4799" s="16">
        <f ca="1">J4799*Table3[[#This Row],[QUANTITY]]</f>
        <v>552</v>
      </c>
      <c r="M4799" s="16">
        <f ca="1">K4799*Table3[[#This Row],[QUANTITY]]*(1-Table3[[#This Row],[DISCOUNT %]])</f>
        <v>1581.0620568732734</v>
      </c>
      <c r="N4799" s="3">
        <f>DAY(Table3[[#This Row],[DATE]])</f>
        <v>19</v>
      </c>
      <c r="O4799" s="3" t="str">
        <f>TEXT(Table3[[#This Row],[DATE]],"mmm")</f>
        <v>Feb</v>
      </c>
      <c r="P4799" s="3">
        <f>YEAR(Table3[[#This Row],[DATE]])</f>
        <v>2034</v>
      </c>
    </row>
    <row r="4800" spans="1:16" x14ac:dyDescent="0.3">
      <c r="A4800" s="6">
        <v>48995</v>
      </c>
      <c r="B4800" s="7" t="s">
        <v>1655</v>
      </c>
      <c r="C4800" s="9">
        <f t="shared" ca="1" si="148"/>
        <v>13</v>
      </c>
      <c r="D4800" s="9" t="s">
        <v>2116</v>
      </c>
      <c r="E4800" s="9" t="s">
        <v>2116</v>
      </c>
      <c r="F4800" s="10">
        <f t="shared" ca="1" si="149"/>
        <v>2.271180745763628E-2</v>
      </c>
      <c r="G4800" s="3" t="str">
        <f>VLOOKUP(Table3[[#This Row],[PRODUCT ID]],Table1[[PRODUCT]:[SELLING PRICE]],1,FALSE)</f>
        <v>Product603</v>
      </c>
      <c r="H4800" s="3" t="str">
        <f>VLOOKUP(Table3[[#This Row],[PRODUCT ID]],Table1[[PRODUCT]:[SELLING PRICE]],2,FALSE)</f>
        <v>Category3</v>
      </c>
      <c r="I4800" s="3" t="str">
        <f>VLOOKUP(Table3[[#This Row],[PRODUCT ID]],Table1[[PRODUCT]:[SELLING PRICE]],3,FALSE)</f>
        <v>No</v>
      </c>
      <c r="J4800" s="16">
        <f ca="1">VLOOKUP(Table3[[#This Row],[PRODUCT ID]],Table1[[PRODUCT]:[SELLING PRICE]],4,FALSE)</f>
        <v>229</v>
      </c>
      <c r="K4800" s="16">
        <f ca="1">VLOOKUP(Table3[[#This Row],[PRODUCT ID]],Table1[[PRODUCT]:[SELLING PRICE]],5,FALSE)</f>
        <v>293.91099332879907</v>
      </c>
      <c r="L4800" s="16">
        <f ca="1">J4800*Table3[[#This Row],[QUANTITY]]</f>
        <v>2977</v>
      </c>
      <c r="M4800" s="16">
        <f ca="1">K4800*Table3[[#This Row],[QUANTITY]]*(1-Table3[[#This Row],[DISCOUNT %]])</f>
        <v>3734.0646647022259</v>
      </c>
      <c r="N4800" s="3">
        <f>DAY(Table3[[#This Row],[DATE]])</f>
        <v>20</v>
      </c>
      <c r="O4800" s="3" t="str">
        <f>TEXT(Table3[[#This Row],[DATE]],"mmm")</f>
        <v>Feb</v>
      </c>
      <c r="P4800" s="3">
        <f>YEAR(Table3[[#This Row],[DATE]])</f>
        <v>2034</v>
      </c>
    </row>
    <row r="4801" spans="1:16" x14ac:dyDescent="0.3">
      <c r="A4801" s="6">
        <v>48996</v>
      </c>
      <c r="B4801" s="7" t="s">
        <v>1656</v>
      </c>
      <c r="C4801" s="9">
        <f t="shared" ca="1" si="148"/>
        <v>5</v>
      </c>
      <c r="D4801" s="9" t="s">
        <v>2116</v>
      </c>
      <c r="E4801" s="9" t="s">
        <v>2116</v>
      </c>
      <c r="F4801" s="10">
        <f t="shared" ca="1" si="149"/>
        <v>9.4534326087745396E-2</v>
      </c>
      <c r="G4801" s="3" t="str">
        <f>VLOOKUP(Table3[[#This Row],[PRODUCT ID]],Table1[[PRODUCT]:[SELLING PRICE]],1,FALSE)</f>
        <v>Product604</v>
      </c>
      <c r="H4801" s="3" t="str">
        <f>VLOOKUP(Table3[[#This Row],[PRODUCT ID]],Table1[[PRODUCT]:[SELLING PRICE]],2,FALSE)</f>
        <v>Category4</v>
      </c>
      <c r="I4801" s="3" t="str">
        <f>VLOOKUP(Table3[[#This Row],[PRODUCT ID]],Table1[[PRODUCT]:[SELLING PRICE]],3,FALSE)</f>
        <v>Ft</v>
      </c>
      <c r="J4801" s="16">
        <f ca="1">VLOOKUP(Table3[[#This Row],[PRODUCT ID]],Table1[[PRODUCT]:[SELLING PRICE]],4,FALSE)</f>
        <v>135</v>
      </c>
      <c r="K4801" s="16">
        <f ca="1">VLOOKUP(Table3[[#This Row],[PRODUCT ID]],Table1[[PRODUCT]:[SELLING PRICE]],5,FALSE)</f>
        <v>299.45069375343712</v>
      </c>
      <c r="L4801" s="16">
        <f ca="1">J4801*Table3[[#This Row],[QUANTITY]]</f>
        <v>675</v>
      </c>
      <c r="M4801" s="16">
        <f ca="1">K4801*Table3[[#This Row],[QUANTITY]]*(1-Table3[[#This Row],[DISCOUNT %]])</f>
        <v>1355.7116211147404</v>
      </c>
      <c r="N4801" s="3">
        <f>DAY(Table3[[#This Row],[DATE]])</f>
        <v>21</v>
      </c>
      <c r="O4801" s="3" t="str">
        <f>TEXT(Table3[[#This Row],[DATE]],"mmm")</f>
        <v>Feb</v>
      </c>
      <c r="P4801" s="3">
        <f>YEAR(Table3[[#This Row],[DATE]])</f>
        <v>2034</v>
      </c>
    </row>
    <row r="4802" spans="1:16" x14ac:dyDescent="0.3">
      <c r="A4802" s="6">
        <v>48997</v>
      </c>
      <c r="B4802" s="7" t="s">
        <v>1657</v>
      </c>
      <c r="C4802" s="9">
        <f t="shared" ca="1" si="148"/>
        <v>12</v>
      </c>
      <c r="D4802" s="9" t="s">
        <v>2115</v>
      </c>
      <c r="E4802" s="9" t="s">
        <v>2116</v>
      </c>
      <c r="F4802" s="10">
        <f t="shared" ca="1" si="149"/>
        <v>7.3371641936513521E-2</v>
      </c>
      <c r="G4802" s="3" t="str">
        <f>VLOOKUP(Table3[[#This Row],[PRODUCT ID]],Table1[[PRODUCT]:[SELLING PRICE]],1,FALSE)</f>
        <v>Product605</v>
      </c>
      <c r="H4802" s="3" t="str">
        <f>VLOOKUP(Table3[[#This Row],[PRODUCT ID]],Table1[[PRODUCT]:[SELLING PRICE]],2,FALSE)</f>
        <v>Category5</v>
      </c>
      <c r="I4802" s="3" t="str">
        <f>VLOOKUP(Table3[[#This Row],[PRODUCT ID]],Table1[[PRODUCT]:[SELLING PRICE]],3,FALSE)</f>
        <v>No</v>
      </c>
      <c r="J4802" s="16">
        <f ca="1">VLOOKUP(Table3[[#This Row],[PRODUCT ID]],Table1[[PRODUCT]:[SELLING PRICE]],4,FALSE)</f>
        <v>30</v>
      </c>
      <c r="K4802" s="16">
        <f ca="1">VLOOKUP(Table3[[#This Row],[PRODUCT ID]],Table1[[PRODUCT]:[SELLING PRICE]],5,FALSE)</f>
        <v>43.393673046861885</v>
      </c>
      <c r="L4802" s="16">
        <f ca="1">J4802*Table3[[#This Row],[QUANTITY]]</f>
        <v>360</v>
      </c>
      <c r="M4802" s="16">
        <f ca="1">K4802*Table3[[#This Row],[QUANTITY]]*(1-Table3[[#This Row],[DISCOUNT %]])</f>
        <v>482.51769606908869</v>
      </c>
      <c r="N4802" s="3">
        <f>DAY(Table3[[#This Row],[DATE]])</f>
        <v>22</v>
      </c>
      <c r="O4802" s="3" t="str">
        <f>TEXT(Table3[[#This Row],[DATE]],"mmm")</f>
        <v>Feb</v>
      </c>
      <c r="P4802" s="3">
        <f>YEAR(Table3[[#This Row],[DATE]])</f>
        <v>2034</v>
      </c>
    </row>
    <row r="4803" spans="1:16" x14ac:dyDescent="0.3">
      <c r="A4803" s="6">
        <v>48998</v>
      </c>
      <c r="B4803" s="7" t="s">
        <v>1658</v>
      </c>
      <c r="C4803" s="9">
        <f t="shared" ref="C4803:C4866" ca="1" si="150">RANDBETWEEN(1,15)</f>
        <v>5</v>
      </c>
      <c r="D4803" s="9" t="s">
        <v>2116</v>
      </c>
      <c r="E4803" s="9" t="s">
        <v>2116</v>
      </c>
      <c r="F4803" s="10">
        <f t="shared" ref="F4803:F4866" ca="1" si="151">RAND()*(0.1)</f>
        <v>2.3107916711279975E-2</v>
      </c>
      <c r="G4803" s="3" t="str">
        <f>VLOOKUP(Table3[[#This Row],[PRODUCT ID]],Table1[[PRODUCT]:[SELLING PRICE]],1,FALSE)</f>
        <v>Product606</v>
      </c>
      <c r="H4803" s="3" t="str">
        <f>VLOOKUP(Table3[[#This Row],[PRODUCT ID]],Table1[[PRODUCT]:[SELLING PRICE]],2,FALSE)</f>
        <v>Category1</v>
      </c>
      <c r="I4803" s="3" t="str">
        <f>VLOOKUP(Table3[[#This Row],[PRODUCT ID]],Table1[[PRODUCT]:[SELLING PRICE]],3,FALSE)</f>
        <v>Kg</v>
      </c>
      <c r="J4803" s="16">
        <f ca="1">VLOOKUP(Table3[[#This Row],[PRODUCT ID]],Table1[[PRODUCT]:[SELLING PRICE]],4,FALSE)</f>
        <v>231</v>
      </c>
      <c r="K4803" s="16">
        <f ca="1">VLOOKUP(Table3[[#This Row],[PRODUCT ID]],Table1[[PRODUCT]:[SELLING PRICE]],5,FALSE)</f>
        <v>33.75919223521494</v>
      </c>
      <c r="L4803" s="16">
        <f ca="1">J4803*Table3[[#This Row],[QUANTITY]]</f>
        <v>1155</v>
      </c>
      <c r="M4803" s="16">
        <f ca="1">K4803*Table3[[#This Row],[QUANTITY]]*(1-Table3[[#This Row],[DISCOUNT %]])</f>
        <v>164.89543816401749</v>
      </c>
      <c r="N4803" s="3">
        <f>DAY(Table3[[#This Row],[DATE]])</f>
        <v>23</v>
      </c>
      <c r="O4803" s="3" t="str">
        <f>TEXT(Table3[[#This Row],[DATE]],"mmm")</f>
        <v>Feb</v>
      </c>
      <c r="P4803" s="3">
        <f>YEAR(Table3[[#This Row],[DATE]])</f>
        <v>2034</v>
      </c>
    </row>
    <row r="4804" spans="1:16" x14ac:dyDescent="0.3">
      <c r="A4804" s="6">
        <v>48999</v>
      </c>
      <c r="B4804" s="7" t="s">
        <v>1659</v>
      </c>
      <c r="C4804" s="9">
        <f t="shared" ca="1" si="150"/>
        <v>8</v>
      </c>
      <c r="D4804" s="9" t="s">
        <v>2117</v>
      </c>
      <c r="E4804" s="9" t="s">
        <v>2118</v>
      </c>
      <c r="F4804" s="10">
        <f t="shared" ca="1" si="151"/>
        <v>9.4703014785437217E-2</v>
      </c>
      <c r="G4804" s="3" t="str">
        <f>VLOOKUP(Table3[[#This Row],[PRODUCT ID]],Table1[[PRODUCT]:[SELLING PRICE]],1,FALSE)</f>
        <v>Product607</v>
      </c>
      <c r="H4804" s="3" t="str">
        <f>VLOOKUP(Table3[[#This Row],[PRODUCT ID]],Table1[[PRODUCT]:[SELLING PRICE]],2,FALSE)</f>
        <v>Category2</v>
      </c>
      <c r="I4804" s="3" t="str">
        <f>VLOOKUP(Table3[[#This Row],[PRODUCT ID]],Table1[[PRODUCT]:[SELLING PRICE]],3,FALSE)</f>
        <v>Kg</v>
      </c>
      <c r="J4804" s="16">
        <f ca="1">VLOOKUP(Table3[[#This Row],[PRODUCT ID]],Table1[[PRODUCT]:[SELLING PRICE]],4,FALSE)</f>
        <v>213</v>
      </c>
      <c r="K4804" s="16">
        <f ca="1">VLOOKUP(Table3[[#This Row],[PRODUCT ID]],Table1[[PRODUCT]:[SELLING PRICE]],5,FALSE)</f>
        <v>174.85588895436882</v>
      </c>
      <c r="L4804" s="16">
        <f ca="1">J4804*Table3[[#This Row],[QUANTITY]]</f>
        <v>1704</v>
      </c>
      <c r="M4804" s="16">
        <f ca="1">K4804*Table3[[#This Row],[QUANTITY]]*(1-Table3[[#This Row],[DISCOUNT %]])</f>
        <v>1266.3720729392198</v>
      </c>
      <c r="N4804" s="3">
        <f>DAY(Table3[[#This Row],[DATE]])</f>
        <v>24</v>
      </c>
      <c r="O4804" s="3" t="str">
        <f>TEXT(Table3[[#This Row],[DATE]],"mmm")</f>
        <v>Feb</v>
      </c>
      <c r="P4804" s="3">
        <f>YEAR(Table3[[#This Row],[DATE]])</f>
        <v>2034</v>
      </c>
    </row>
    <row r="4805" spans="1:16" x14ac:dyDescent="0.3">
      <c r="A4805" s="6">
        <v>49000</v>
      </c>
      <c r="B4805" s="7" t="s">
        <v>1660</v>
      </c>
      <c r="C4805" s="9">
        <f t="shared" ca="1" si="150"/>
        <v>1</v>
      </c>
      <c r="D4805" s="9" t="s">
        <v>2115</v>
      </c>
      <c r="E4805" s="9" t="s">
        <v>2118</v>
      </c>
      <c r="F4805" s="10">
        <f t="shared" ca="1" si="151"/>
        <v>1.9453753323245827E-2</v>
      </c>
      <c r="G4805" s="3" t="str">
        <f>VLOOKUP(Table3[[#This Row],[PRODUCT ID]],Table1[[PRODUCT]:[SELLING PRICE]],1,FALSE)</f>
        <v>Product608</v>
      </c>
      <c r="H4805" s="3" t="str">
        <f>VLOOKUP(Table3[[#This Row],[PRODUCT ID]],Table1[[PRODUCT]:[SELLING PRICE]],2,FALSE)</f>
        <v>Category3</v>
      </c>
      <c r="I4805" s="3" t="str">
        <f>VLOOKUP(Table3[[#This Row],[PRODUCT ID]],Table1[[PRODUCT]:[SELLING PRICE]],3,FALSE)</f>
        <v>Lt</v>
      </c>
      <c r="J4805" s="16">
        <f ca="1">VLOOKUP(Table3[[#This Row],[PRODUCT ID]],Table1[[PRODUCT]:[SELLING PRICE]],4,FALSE)</f>
        <v>12</v>
      </c>
      <c r="K4805" s="16">
        <f ca="1">VLOOKUP(Table3[[#This Row],[PRODUCT ID]],Table1[[PRODUCT]:[SELLING PRICE]],5,FALSE)</f>
        <v>58.795872948983309</v>
      </c>
      <c r="L4805" s="16">
        <f ca="1">J4805*Table3[[#This Row],[QUANTITY]]</f>
        <v>12</v>
      </c>
      <c r="M4805" s="16">
        <f ca="1">K4805*Table3[[#This Row],[QUANTITY]]*(1-Table3[[#This Row],[DISCOUNT %]])</f>
        <v>57.652072540208884</v>
      </c>
      <c r="N4805" s="3">
        <f>DAY(Table3[[#This Row],[DATE]])</f>
        <v>25</v>
      </c>
      <c r="O4805" s="3" t="str">
        <f>TEXT(Table3[[#This Row],[DATE]],"mmm")</f>
        <v>Feb</v>
      </c>
      <c r="P4805" s="3">
        <f>YEAR(Table3[[#This Row],[DATE]])</f>
        <v>2034</v>
      </c>
    </row>
    <row r="4806" spans="1:16" x14ac:dyDescent="0.3">
      <c r="A4806" s="6">
        <v>49001</v>
      </c>
      <c r="B4806" s="7" t="s">
        <v>1661</v>
      </c>
      <c r="C4806" s="9">
        <f t="shared" ca="1" si="150"/>
        <v>10</v>
      </c>
      <c r="D4806" s="9" t="s">
        <v>2115</v>
      </c>
      <c r="E4806" s="9" t="s">
        <v>2116</v>
      </c>
      <c r="F4806" s="10">
        <f t="shared" ca="1" si="151"/>
        <v>5.7868156191577952E-2</v>
      </c>
      <c r="G4806" s="3" t="str">
        <f>VLOOKUP(Table3[[#This Row],[PRODUCT ID]],Table1[[PRODUCT]:[SELLING PRICE]],1,FALSE)</f>
        <v>Product609</v>
      </c>
      <c r="H4806" s="3" t="str">
        <f>VLOOKUP(Table3[[#This Row],[PRODUCT ID]],Table1[[PRODUCT]:[SELLING PRICE]],2,FALSE)</f>
        <v>Category4</v>
      </c>
      <c r="I4806" s="3" t="str">
        <f>VLOOKUP(Table3[[#This Row],[PRODUCT ID]],Table1[[PRODUCT]:[SELLING PRICE]],3,FALSE)</f>
        <v>Kg</v>
      </c>
      <c r="J4806" s="16">
        <f ca="1">VLOOKUP(Table3[[#This Row],[PRODUCT ID]],Table1[[PRODUCT]:[SELLING PRICE]],4,FALSE)</f>
        <v>38</v>
      </c>
      <c r="K4806" s="16">
        <f ca="1">VLOOKUP(Table3[[#This Row],[PRODUCT ID]],Table1[[PRODUCT]:[SELLING PRICE]],5,FALSE)</f>
        <v>186.42962799042508</v>
      </c>
      <c r="L4806" s="16">
        <f ca="1">J4806*Table3[[#This Row],[QUANTITY]]</f>
        <v>380</v>
      </c>
      <c r="M4806" s="16">
        <f ca="1">K4806*Table3[[#This Row],[QUANTITY]]*(1-Table3[[#This Row],[DISCOUNT %]])</f>
        <v>1756.4128915913739</v>
      </c>
      <c r="N4806" s="3">
        <f>DAY(Table3[[#This Row],[DATE]])</f>
        <v>26</v>
      </c>
      <c r="O4806" s="3" t="str">
        <f>TEXT(Table3[[#This Row],[DATE]],"mmm")</f>
        <v>Feb</v>
      </c>
      <c r="P4806" s="3">
        <f>YEAR(Table3[[#This Row],[DATE]])</f>
        <v>2034</v>
      </c>
    </row>
    <row r="4807" spans="1:16" x14ac:dyDescent="0.3">
      <c r="A4807" s="6">
        <v>49002</v>
      </c>
      <c r="B4807" s="7" t="s">
        <v>1662</v>
      </c>
      <c r="C4807" s="9">
        <f t="shared" ca="1" si="150"/>
        <v>4</v>
      </c>
      <c r="D4807" s="9" t="s">
        <v>2115</v>
      </c>
      <c r="E4807" s="9" t="s">
        <v>2116</v>
      </c>
      <c r="F4807" s="10">
        <f t="shared" ca="1" si="151"/>
        <v>1.373258815928563E-2</v>
      </c>
      <c r="G4807" s="3" t="str">
        <f>VLOOKUP(Table3[[#This Row],[PRODUCT ID]],Table1[[PRODUCT]:[SELLING PRICE]],1,FALSE)</f>
        <v>Product610</v>
      </c>
      <c r="H4807" s="3" t="str">
        <f>VLOOKUP(Table3[[#This Row],[PRODUCT ID]],Table1[[PRODUCT]:[SELLING PRICE]],2,FALSE)</f>
        <v>Category5</v>
      </c>
      <c r="I4807" s="3" t="str">
        <f>VLOOKUP(Table3[[#This Row],[PRODUCT ID]],Table1[[PRODUCT]:[SELLING PRICE]],3,FALSE)</f>
        <v>Lt</v>
      </c>
      <c r="J4807" s="16">
        <f ca="1">VLOOKUP(Table3[[#This Row],[PRODUCT ID]],Table1[[PRODUCT]:[SELLING PRICE]],4,FALSE)</f>
        <v>55</v>
      </c>
      <c r="K4807" s="16">
        <f ca="1">VLOOKUP(Table3[[#This Row],[PRODUCT ID]],Table1[[PRODUCT]:[SELLING PRICE]],5,FALSE)</f>
        <v>187.23099747686294</v>
      </c>
      <c r="L4807" s="16">
        <f ca="1">J4807*Table3[[#This Row],[QUANTITY]]</f>
        <v>220</v>
      </c>
      <c r="M4807" s="16">
        <f ca="1">K4807*Table3[[#This Row],[QUANTITY]]*(1-Table3[[#This Row],[DISCOUNT %]])</f>
        <v>738.63932519144373</v>
      </c>
      <c r="N4807" s="3">
        <f>DAY(Table3[[#This Row],[DATE]])</f>
        <v>27</v>
      </c>
      <c r="O4807" s="3" t="str">
        <f>TEXT(Table3[[#This Row],[DATE]],"mmm")</f>
        <v>Feb</v>
      </c>
      <c r="P4807" s="3">
        <f>YEAR(Table3[[#This Row],[DATE]])</f>
        <v>2034</v>
      </c>
    </row>
    <row r="4808" spans="1:16" x14ac:dyDescent="0.3">
      <c r="A4808" s="6">
        <v>49003</v>
      </c>
      <c r="B4808" s="7" t="s">
        <v>1663</v>
      </c>
      <c r="C4808" s="9">
        <f t="shared" ca="1" si="150"/>
        <v>5</v>
      </c>
      <c r="D4808" s="9" t="s">
        <v>2116</v>
      </c>
      <c r="E4808" s="9" t="s">
        <v>2116</v>
      </c>
      <c r="F4808" s="10">
        <f t="shared" ca="1" si="151"/>
        <v>5.8996868882002854E-2</v>
      </c>
      <c r="G4808" s="3" t="str">
        <f>VLOOKUP(Table3[[#This Row],[PRODUCT ID]],Table1[[PRODUCT]:[SELLING PRICE]],1,FALSE)</f>
        <v>Product611</v>
      </c>
      <c r="H4808" s="3" t="str">
        <f>VLOOKUP(Table3[[#This Row],[PRODUCT ID]],Table1[[PRODUCT]:[SELLING PRICE]],2,FALSE)</f>
        <v>Category1</v>
      </c>
      <c r="I4808" s="3" t="str">
        <f>VLOOKUP(Table3[[#This Row],[PRODUCT ID]],Table1[[PRODUCT]:[SELLING PRICE]],3,FALSE)</f>
        <v>Ft</v>
      </c>
      <c r="J4808" s="16">
        <f ca="1">VLOOKUP(Table3[[#This Row],[PRODUCT ID]],Table1[[PRODUCT]:[SELLING PRICE]],4,FALSE)</f>
        <v>131</v>
      </c>
      <c r="K4808" s="16">
        <f ca="1">VLOOKUP(Table3[[#This Row],[PRODUCT ID]],Table1[[PRODUCT]:[SELLING PRICE]],5,FALSE)</f>
        <v>187.22192705909015</v>
      </c>
      <c r="L4808" s="16">
        <f ca="1">J4808*Table3[[#This Row],[QUANTITY]]</f>
        <v>655</v>
      </c>
      <c r="M4808" s="16">
        <f ca="1">K4808*Table3[[#This Row],[QUANTITY]]*(1-Table3[[#This Row],[DISCOUNT %]])</f>
        <v>880.88209788274548</v>
      </c>
      <c r="N4808" s="3">
        <f>DAY(Table3[[#This Row],[DATE]])</f>
        <v>28</v>
      </c>
      <c r="O4808" s="3" t="str">
        <f>TEXT(Table3[[#This Row],[DATE]],"mmm")</f>
        <v>Feb</v>
      </c>
      <c r="P4808" s="3">
        <f>YEAR(Table3[[#This Row],[DATE]])</f>
        <v>2034</v>
      </c>
    </row>
    <row r="4809" spans="1:16" x14ac:dyDescent="0.3">
      <c r="A4809" s="6">
        <v>49004</v>
      </c>
      <c r="B4809" s="7" t="s">
        <v>1664</v>
      </c>
      <c r="C4809" s="9">
        <f t="shared" ca="1" si="150"/>
        <v>2</v>
      </c>
      <c r="D4809" s="9" t="s">
        <v>2116</v>
      </c>
      <c r="E4809" s="9" t="s">
        <v>2116</v>
      </c>
      <c r="F4809" s="10">
        <f t="shared" ca="1" si="151"/>
        <v>1.6192517158026311E-2</v>
      </c>
      <c r="G4809" s="3" t="str">
        <f>VLOOKUP(Table3[[#This Row],[PRODUCT ID]],Table1[[PRODUCT]:[SELLING PRICE]],1,FALSE)</f>
        <v>Product612</v>
      </c>
      <c r="H4809" s="3" t="str">
        <f>VLOOKUP(Table3[[#This Row],[PRODUCT ID]],Table1[[PRODUCT]:[SELLING PRICE]],2,FALSE)</f>
        <v>Category2</v>
      </c>
      <c r="I4809" s="3" t="str">
        <f>VLOOKUP(Table3[[#This Row],[PRODUCT ID]],Table1[[PRODUCT]:[SELLING PRICE]],3,FALSE)</f>
        <v>Kg</v>
      </c>
      <c r="J4809" s="16">
        <f ca="1">VLOOKUP(Table3[[#This Row],[PRODUCT ID]],Table1[[PRODUCT]:[SELLING PRICE]],4,FALSE)</f>
        <v>223</v>
      </c>
      <c r="K4809" s="16">
        <f ca="1">VLOOKUP(Table3[[#This Row],[PRODUCT ID]],Table1[[PRODUCT]:[SELLING PRICE]],5,FALSE)</f>
        <v>95.877778206996197</v>
      </c>
      <c r="L4809" s="16">
        <f ca="1">J4809*Table3[[#This Row],[QUANTITY]]</f>
        <v>446</v>
      </c>
      <c r="M4809" s="16">
        <f ca="1">K4809*Table3[[#This Row],[QUANTITY]]*(1-Table3[[#This Row],[DISCOUNT %]])</f>
        <v>188.65055127661194</v>
      </c>
      <c r="N4809" s="3">
        <f>DAY(Table3[[#This Row],[DATE]])</f>
        <v>1</v>
      </c>
      <c r="O4809" s="3" t="str">
        <f>TEXT(Table3[[#This Row],[DATE]],"mmm")</f>
        <v>Mar</v>
      </c>
      <c r="P4809" s="3">
        <f>YEAR(Table3[[#This Row],[DATE]])</f>
        <v>2034</v>
      </c>
    </row>
    <row r="4810" spans="1:16" x14ac:dyDescent="0.3">
      <c r="A4810" s="6">
        <v>49005</v>
      </c>
      <c r="B4810" s="7" t="s">
        <v>1665</v>
      </c>
      <c r="C4810" s="9">
        <f t="shared" ca="1" si="150"/>
        <v>9</v>
      </c>
      <c r="D4810" s="9" t="s">
        <v>2116</v>
      </c>
      <c r="E4810" s="9" t="s">
        <v>2118</v>
      </c>
      <c r="F4810" s="10">
        <f t="shared" ca="1" si="151"/>
        <v>9.1791917849092117E-2</v>
      </c>
      <c r="G4810" s="3" t="str">
        <f>VLOOKUP(Table3[[#This Row],[PRODUCT ID]],Table1[[PRODUCT]:[SELLING PRICE]],1,FALSE)</f>
        <v>Product613</v>
      </c>
      <c r="H4810" s="3" t="str">
        <f>VLOOKUP(Table3[[#This Row],[PRODUCT ID]],Table1[[PRODUCT]:[SELLING PRICE]],2,FALSE)</f>
        <v>Category3</v>
      </c>
      <c r="I4810" s="3" t="str">
        <f>VLOOKUP(Table3[[#This Row],[PRODUCT ID]],Table1[[PRODUCT]:[SELLING PRICE]],3,FALSE)</f>
        <v>No</v>
      </c>
      <c r="J4810" s="16">
        <f ca="1">VLOOKUP(Table3[[#This Row],[PRODUCT ID]],Table1[[PRODUCT]:[SELLING PRICE]],4,FALSE)</f>
        <v>17</v>
      </c>
      <c r="K4810" s="16">
        <f ca="1">VLOOKUP(Table3[[#This Row],[PRODUCT ID]],Table1[[PRODUCT]:[SELLING PRICE]],5,FALSE)</f>
        <v>82.507905205798181</v>
      </c>
      <c r="L4810" s="16">
        <f ca="1">J4810*Table3[[#This Row],[QUANTITY]]</f>
        <v>153</v>
      </c>
      <c r="M4810" s="16">
        <f ca="1">K4810*Table3[[#This Row],[QUANTITY]]*(1-Table3[[#This Row],[DISCOUNT %]])</f>
        <v>674.40911714322181</v>
      </c>
      <c r="N4810" s="3">
        <f>DAY(Table3[[#This Row],[DATE]])</f>
        <v>2</v>
      </c>
      <c r="O4810" s="3" t="str">
        <f>TEXT(Table3[[#This Row],[DATE]],"mmm")</f>
        <v>Mar</v>
      </c>
      <c r="P4810" s="3">
        <f>YEAR(Table3[[#This Row],[DATE]])</f>
        <v>2034</v>
      </c>
    </row>
    <row r="4811" spans="1:16" x14ac:dyDescent="0.3">
      <c r="A4811" s="6">
        <v>49006</v>
      </c>
      <c r="B4811" s="7" t="s">
        <v>1666</v>
      </c>
      <c r="C4811" s="9">
        <f t="shared" ca="1" si="150"/>
        <v>10</v>
      </c>
      <c r="D4811" s="9" t="s">
        <v>2115</v>
      </c>
      <c r="E4811" s="9" t="s">
        <v>2116</v>
      </c>
      <c r="F4811" s="10">
        <f t="shared" ca="1" si="151"/>
        <v>8.9098244197784865E-2</v>
      </c>
      <c r="G4811" s="3" t="str">
        <f>VLOOKUP(Table3[[#This Row],[PRODUCT ID]],Table1[[PRODUCT]:[SELLING PRICE]],1,FALSE)</f>
        <v>Product614</v>
      </c>
      <c r="H4811" s="3" t="str">
        <f>VLOOKUP(Table3[[#This Row],[PRODUCT ID]],Table1[[PRODUCT]:[SELLING PRICE]],2,FALSE)</f>
        <v>Category4</v>
      </c>
      <c r="I4811" s="3" t="str">
        <f>VLOOKUP(Table3[[#This Row],[PRODUCT ID]],Table1[[PRODUCT]:[SELLING PRICE]],3,FALSE)</f>
        <v>No</v>
      </c>
      <c r="J4811" s="16">
        <f ca="1">VLOOKUP(Table3[[#This Row],[PRODUCT ID]],Table1[[PRODUCT]:[SELLING PRICE]],4,FALSE)</f>
        <v>153</v>
      </c>
      <c r="K4811" s="16">
        <f ca="1">VLOOKUP(Table3[[#This Row],[PRODUCT ID]],Table1[[PRODUCT]:[SELLING PRICE]],5,FALSE)</f>
        <v>169.92565302164709</v>
      </c>
      <c r="L4811" s="16">
        <f ca="1">J4811*Table3[[#This Row],[QUANTITY]]</f>
        <v>1530</v>
      </c>
      <c r="M4811" s="16">
        <f ca="1">K4811*Table3[[#This Row],[QUANTITY]]*(1-Table3[[#This Row],[DISCOUNT %]])</f>
        <v>1547.8557569325633</v>
      </c>
      <c r="N4811" s="3">
        <f>DAY(Table3[[#This Row],[DATE]])</f>
        <v>3</v>
      </c>
      <c r="O4811" s="3" t="str">
        <f>TEXT(Table3[[#This Row],[DATE]],"mmm")</f>
        <v>Mar</v>
      </c>
      <c r="P4811" s="3">
        <f>YEAR(Table3[[#This Row],[DATE]])</f>
        <v>2034</v>
      </c>
    </row>
    <row r="4812" spans="1:16" x14ac:dyDescent="0.3">
      <c r="A4812" s="6">
        <v>49007</v>
      </c>
      <c r="B4812" s="7" t="s">
        <v>1667</v>
      </c>
      <c r="C4812" s="9">
        <f t="shared" ca="1" si="150"/>
        <v>4</v>
      </c>
      <c r="D4812" s="9" t="s">
        <v>2117</v>
      </c>
      <c r="E4812" s="9" t="s">
        <v>2116</v>
      </c>
      <c r="F4812" s="10">
        <f t="shared" ca="1" si="151"/>
        <v>5.0575023441625469E-2</v>
      </c>
      <c r="G4812" s="3" t="str">
        <f>VLOOKUP(Table3[[#This Row],[PRODUCT ID]],Table1[[PRODUCT]:[SELLING PRICE]],1,FALSE)</f>
        <v>Product615</v>
      </c>
      <c r="H4812" s="3" t="str">
        <f>VLOOKUP(Table3[[#This Row],[PRODUCT ID]],Table1[[PRODUCT]:[SELLING PRICE]],2,FALSE)</f>
        <v>Category5</v>
      </c>
      <c r="I4812" s="3" t="str">
        <f>VLOOKUP(Table3[[#This Row],[PRODUCT ID]],Table1[[PRODUCT]:[SELLING PRICE]],3,FALSE)</f>
        <v>Ft</v>
      </c>
      <c r="J4812" s="16">
        <f ca="1">VLOOKUP(Table3[[#This Row],[PRODUCT ID]],Table1[[PRODUCT]:[SELLING PRICE]],4,FALSE)</f>
        <v>124</v>
      </c>
      <c r="K4812" s="16">
        <f ca="1">VLOOKUP(Table3[[#This Row],[PRODUCT ID]],Table1[[PRODUCT]:[SELLING PRICE]],5,FALSE)</f>
        <v>146.14377256362681</v>
      </c>
      <c r="L4812" s="16">
        <f ca="1">J4812*Table3[[#This Row],[QUANTITY]]</f>
        <v>496</v>
      </c>
      <c r="M4812" s="16">
        <f ca="1">K4812*Table3[[#This Row],[QUANTITY]]*(1-Table3[[#This Row],[DISCOUNT %]])</f>
        <v>555.01019136149523</v>
      </c>
      <c r="N4812" s="3">
        <f>DAY(Table3[[#This Row],[DATE]])</f>
        <v>4</v>
      </c>
      <c r="O4812" s="3" t="str">
        <f>TEXT(Table3[[#This Row],[DATE]],"mmm")</f>
        <v>Mar</v>
      </c>
      <c r="P4812" s="3">
        <f>YEAR(Table3[[#This Row],[DATE]])</f>
        <v>2034</v>
      </c>
    </row>
    <row r="4813" spans="1:16" x14ac:dyDescent="0.3">
      <c r="A4813" s="6">
        <v>49008</v>
      </c>
      <c r="B4813" s="7" t="s">
        <v>1668</v>
      </c>
      <c r="C4813" s="9">
        <f t="shared" ca="1" si="150"/>
        <v>10</v>
      </c>
      <c r="D4813" s="9" t="s">
        <v>2117</v>
      </c>
      <c r="E4813" s="9" t="s">
        <v>2116</v>
      </c>
      <c r="F4813" s="10">
        <f t="shared" ca="1" si="151"/>
        <v>7.0200213265169231E-2</v>
      </c>
      <c r="G4813" s="3" t="str">
        <f>VLOOKUP(Table3[[#This Row],[PRODUCT ID]],Table1[[PRODUCT]:[SELLING PRICE]],1,FALSE)</f>
        <v>Product616</v>
      </c>
      <c r="H4813" s="3" t="str">
        <f>VLOOKUP(Table3[[#This Row],[PRODUCT ID]],Table1[[PRODUCT]:[SELLING PRICE]],2,FALSE)</f>
        <v>Category1</v>
      </c>
      <c r="I4813" s="3" t="str">
        <f>VLOOKUP(Table3[[#This Row],[PRODUCT ID]],Table1[[PRODUCT]:[SELLING PRICE]],3,FALSE)</f>
        <v>No</v>
      </c>
      <c r="J4813" s="16">
        <f ca="1">VLOOKUP(Table3[[#This Row],[PRODUCT ID]],Table1[[PRODUCT]:[SELLING PRICE]],4,FALSE)</f>
        <v>100</v>
      </c>
      <c r="K4813" s="16">
        <f ca="1">VLOOKUP(Table3[[#This Row],[PRODUCT ID]],Table1[[PRODUCT]:[SELLING PRICE]],5,FALSE)</f>
        <v>117.45221366907111</v>
      </c>
      <c r="L4813" s="16">
        <f ca="1">J4813*Table3[[#This Row],[QUANTITY]]</f>
        <v>1000</v>
      </c>
      <c r="M4813" s="16">
        <f ca="1">K4813*Table3[[#This Row],[QUANTITY]]*(1-Table3[[#This Row],[DISCOUNT %]])</f>
        <v>1092.0704322103611</v>
      </c>
      <c r="N4813" s="3">
        <f>DAY(Table3[[#This Row],[DATE]])</f>
        <v>5</v>
      </c>
      <c r="O4813" s="3" t="str">
        <f>TEXT(Table3[[#This Row],[DATE]],"mmm")</f>
        <v>Mar</v>
      </c>
      <c r="P4813" s="3">
        <f>YEAR(Table3[[#This Row],[DATE]])</f>
        <v>2034</v>
      </c>
    </row>
    <row r="4814" spans="1:16" x14ac:dyDescent="0.3">
      <c r="A4814" s="6">
        <v>49009</v>
      </c>
      <c r="B4814" s="7" t="s">
        <v>1669</v>
      </c>
      <c r="C4814" s="9">
        <f t="shared" ca="1" si="150"/>
        <v>10</v>
      </c>
      <c r="D4814" s="9" t="s">
        <v>2116</v>
      </c>
      <c r="E4814" s="9" t="s">
        <v>2116</v>
      </c>
      <c r="F4814" s="10">
        <f t="shared" ca="1" si="151"/>
        <v>4.8519872649159683E-2</v>
      </c>
      <c r="G4814" s="3" t="str">
        <f>VLOOKUP(Table3[[#This Row],[PRODUCT ID]],Table1[[PRODUCT]:[SELLING PRICE]],1,FALSE)</f>
        <v>Product617</v>
      </c>
      <c r="H4814" s="3" t="str">
        <f>VLOOKUP(Table3[[#This Row],[PRODUCT ID]],Table1[[PRODUCT]:[SELLING PRICE]],2,FALSE)</f>
        <v>Category2</v>
      </c>
      <c r="I4814" s="3" t="str">
        <f>VLOOKUP(Table3[[#This Row],[PRODUCT ID]],Table1[[PRODUCT]:[SELLING PRICE]],3,FALSE)</f>
        <v>Kg</v>
      </c>
      <c r="J4814" s="16">
        <f ca="1">VLOOKUP(Table3[[#This Row],[PRODUCT ID]],Table1[[PRODUCT]:[SELLING PRICE]],4,FALSE)</f>
        <v>82</v>
      </c>
      <c r="K4814" s="16">
        <f ca="1">VLOOKUP(Table3[[#This Row],[PRODUCT ID]],Table1[[PRODUCT]:[SELLING PRICE]],5,FALSE)</f>
        <v>156.56601318887695</v>
      </c>
      <c r="L4814" s="16">
        <f ca="1">J4814*Table3[[#This Row],[QUANTITY]]</f>
        <v>820</v>
      </c>
      <c r="M4814" s="16">
        <f ca="1">K4814*Table3[[#This Row],[QUANTITY]]*(1-Table3[[#This Row],[DISCOUNT %]])</f>
        <v>1489.6945016776599</v>
      </c>
      <c r="N4814" s="3">
        <f>DAY(Table3[[#This Row],[DATE]])</f>
        <v>6</v>
      </c>
      <c r="O4814" s="3" t="str">
        <f>TEXT(Table3[[#This Row],[DATE]],"mmm")</f>
        <v>Mar</v>
      </c>
      <c r="P4814" s="3">
        <f>YEAR(Table3[[#This Row],[DATE]])</f>
        <v>2034</v>
      </c>
    </row>
    <row r="4815" spans="1:16" x14ac:dyDescent="0.3">
      <c r="A4815" s="6">
        <v>49010</v>
      </c>
      <c r="B4815" s="7" t="s">
        <v>1670</v>
      </c>
      <c r="C4815" s="9">
        <f t="shared" ca="1" si="150"/>
        <v>7</v>
      </c>
      <c r="D4815" s="9" t="s">
        <v>2116</v>
      </c>
      <c r="E4815" s="9" t="s">
        <v>2116</v>
      </c>
      <c r="F4815" s="10">
        <f t="shared" ca="1" si="151"/>
        <v>3.4830979278385021E-2</v>
      </c>
      <c r="G4815" s="3" t="str">
        <f>VLOOKUP(Table3[[#This Row],[PRODUCT ID]],Table1[[PRODUCT]:[SELLING PRICE]],1,FALSE)</f>
        <v>Product618</v>
      </c>
      <c r="H4815" s="3" t="str">
        <f>VLOOKUP(Table3[[#This Row],[PRODUCT ID]],Table1[[PRODUCT]:[SELLING PRICE]],2,FALSE)</f>
        <v>Category3</v>
      </c>
      <c r="I4815" s="3" t="str">
        <f>VLOOKUP(Table3[[#This Row],[PRODUCT ID]],Table1[[PRODUCT]:[SELLING PRICE]],3,FALSE)</f>
        <v>Kg</v>
      </c>
      <c r="J4815" s="16">
        <f ca="1">VLOOKUP(Table3[[#This Row],[PRODUCT ID]],Table1[[PRODUCT]:[SELLING PRICE]],4,FALSE)</f>
        <v>155</v>
      </c>
      <c r="K4815" s="16">
        <f ca="1">VLOOKUP(Table3[[#This Row],[PRODUCT ID]],Table1[[PRODUCT]:[SELLING PRICE]],5,FALSE)</f>
        <v>228.00615206617681</v>
      </c>
      <c r="L4815" s="16">
        <f ca="1">J4815*Table3[[#This Row],[QUANTITY]]</f>
        <v>1085</v>
      </c>
      <c r="M4815" s="16">
        <f ca="1">K4815*Table3[[#This Row],[QUANTITY]]*(1-Table3[[#This Row],[DISCOUNT %]])</f>
        <v>1540.4513215575087</v>
      </c>
      <c r="N4815" s="3">
        <f>DAY(Table3[[#This Row],[DATE]])</f>
        <v>7</v>
      </c>
      <c r="O4815" s="3" t="str">
        <f>TEXT(Table3[[#This Row],[DATE]],"mmm")</f>
        <v>Mar</v>
      </c>
      <c r="P4815" s="3">
        <f>YEAR(Table3[[#This Row],[DATE]])</f>
        <v>2034</v>
      </c>
    </row>
    <row r="4816" spans="1:16" x14ac:dyDescent="0.3">
      <c r="A4816" s="6">
        <v>49011</v>
      </c>
      <c r="B4816" s="7" t="s">
        <v>1671</v>
      </c>
      <c r="C4816" s="9">
        <f t="shared" ca="1" si="150"/>
        <v>13</v>
      </c>
      <c r="D4816" s="9" t="s">
        <v>2116</v>
      </c>
      <c r="E4816" s="9" t="s">
        <v>2118</v>
      </c>
      <c r="F4816" s="10">
        <f t="shared" ca="1" si="151"/>
        <v>9.7276116841747071E-2</v>
      </c>
      <c r="G4816" s="3" t="str">
        <f>VLOOKUP(Table3[[#This Row],[PRODUCT ID]],Table1[[PRODUCT]:[SELLING PRICE]],1,FALSE)</f>
        <v>Product619</v>
      </c>
      <c r="H4816" s="3" t="str">
        <f>VLOOKUP(Table3[[#This Row],[PRODUCT ID]],Table1[[PRODUCT]:[SELLING PRICE]],2,FALSE)</f>
        <v>Category4</v>
      </c>
      <c r="I4816" s="3" t="str">
        <f>VLOOKUP(Table3[[#This Row],[PRODUCT ID]],Table1[[PRODUCT]:[SELLING PRICE]],3,FALSE)</f>
        <v>Lt</v>
      </c>
      <c r="J4816" s="16">
        <f ca="1">VLOOKUP(Table3[[#This Row],[PRODUCT ID]],Table1[[PRODUCT]:[SELLING PRICE]],4,FALSE)</f>
        <v>229</v>
      </c>
      <c r="K4816" s="16">
        <f ca="1">VLOOKUP(Table3[[#This Row],[PRODUCT ID]],Table1[[PRODUCT]:[SELLING PRICE]],5,FALSE)</f>
        <v>189.95528921588345</v>
      </c>
      <c r="L4816" s="16">
        <f ca="1">J4816*Table3[[#This Row],[QUANTITY]]</f>
        <v>2977</v>
      </c>
      <c r="M4816" s="16">
        <f ca="1">K4816*Table3[[#This Row],[QUANTITY]]*(1-Table3[[#This Row],[DISCOUNT %]])</f>
        <v>2229.2032919963472</v>
      </c>
      <c r="N4816" s="3">
        <f>DAY(Table3[[#This Row],[DATE]])</f>
        <v>8</v>
      </c>
      <c r="O4816" s="3" t="str">
        <f>TEXT(Table3[[#This Row],[DATE]],"mmm")</f>
        <v>Mar</v>
      </c>
      <c r="P4816" s="3">
        <f>YEAR(Table3[[#This Row],[DATE]])</f>
        <v>2034</v>
      </c>
    </row>
    <row r="4817" spans="1:16" x14ac:dyDescent="0.3">
      <c r="A4817" s="6">
        <v>49012</v>
      </c>
      <c r="B4817" s="7" t="s">
        <v>1672</v>
      </c>
      <c r="C4817" s="9">
        <f t="shared" ca="1" si="150"/>
        <v>10</v>
      </c>
      <c r="D4817" s="9" t="s">
        <v>2116</v>
      </c>
      <c r="E4817" s="9" t="s">
        <v>2118</v>
      </c>
      <c r="F4817" s="10">
        <f t="shared" ca="1" si="151"/>
        <v>7.2537474249237635E-2</v>
      </c>
      <c r="G4817" s="3" t="str">
        <f>VLOOKUP(Table3[[#This Row],[PRODUCT ID]],Table1[[PRODUCT]:[SELLING PRICE]],1,FALSE)</f>
        <v>Product620</v>
      </c>
      <c r="H4817" s="3" t="str">
        <f>VLOOKUP(Table3[[#This Row],[PRODUCT ID]],Table1[[PRODUCT]:[SELLING PRICE]],2,FALSE)</f>
        <v>Category5</v>
      </c>
      <c r="I4817" s="3" t="str">
        <f>VLOOKUP(Table3[[#This Row],[PRODUCT ID]],Table1[[PRODUCT]:[SELLING PRICE]],3,FALSE)</f>
        <v>Kg</v>
      </c>
      <c r="J4817" s="16">
        <f ca="1">VLOOKUP(Table3[[#This Row],[PRODUCT ID]],Table1[[PRODUCT]:[SELLING PRICE]],4,FALSE)</f>
        <v>214</v>
      </c>
      <c r="K4817" s="16">
        <f ca="1">VLOOKUP(Table3[[#This Row],[PRODUCT ID]],Table1[[PRODUCT]:[SELLING PRICE]],5,FALSE)</f>
        <v>133.5742621043685</v>
      </c>
      <c r="L4817" s="16">
        <f ca="1">J4817*Table3[[#This Row],[QUANTITY]]</f>
        <v>2140</v>
      </c>
      <c r="M4817" s="16">
        <f ca="1">K4817*Table3[[#This Row],[QUANTITY]]*(1-Table3[[#This Row],[DISCOUNT %]])</f>
        <v>1238.8512250661195</v>
      </c>
      <c r="N4817" s="3">
        <f>DAY(Table3[[#This Row],[DATE]])</f>
        <v>9</v>
      </c>
      <c r="O4817" s="3" t="str">
        <f>TEXT(Table3[[#This Row],[DATE]],"mmm")</f>
        <v>Mar</v>
      </c>
      <c r="P4817" s="3">
        <f>YEAR(Table3[[#This Row],[DATE]])</f>
        <v>2034</v>
      </c>
    </row>
    <row r="4818" spans="1:16" x14ac:dyDescent="0.3">
      <c r="A4818" s="6">
        <v>49013</v>
      </c>
      <c r="B4818" s="7" t="s">
        <v>1673</v>
      </c>
      <c r="C4818" s="9">
        <f t="shared" ca="1" si="150"/>
        <v>9</v>
      </c>
      <c r="D4818" s="9" t="s">
        <v>2115</v>
      </c>
      <c r="E4818" s="9" t="s">
        <v>2116</v>
      </c>
      <c r="F4818" s="10">
        <f t="shared" ca="1" si="151"/>
        <v>6.6844316818994722E-4</v>
      </c>
      <c r="G4818" s="3" t="str">
        <f>VLOOKUP(Table3[[#This Row],[PRODUCT ID]],Table1[[PRODUCT]:[SELLING PRICE]],1,FALSE)</f>
        <v>Product621</v>
      </c>
      <c r="H4818" s="3" t="str">
        <f>VLOOKUP(Table3[[#This Row],[PRODUCT ID]],Table1[[PRODUCT]:[SELLING PRICE]],2,FALSE)</f>
        <v>Category1</v>
      </c>
      <c r="I4818" s="3" t="str">
        <f>VLOOKUP(Table3[[#This Row],[PRODUCT ID]],Table1[[PRODUCT]:[SELLING PRICE]],3,FALSE)</f>
        <v>Lt</v>
      </c>
      <c r="J4818" s="16">
        <f ca="1">VLOOKUP(Table3[[#This Row],[PRODUCT ID]],Table1[[PRODUCT]:[SELLING PRICE]],4,FALSE)</f>
        <v>26</v>
      </c>
      <c r="K4818" s="16">
        <f ca="1">VLOOKUP(Table3[[#This Row],[PRODUCT ID]],Table1[[PRODUCT]:[SELLING PRICE]],5,FALSE)</f>
        <v>223.40291552703781</v>
      </c>
      <c r="L4818" s="16">
        <f ca="1">J4818*Table3[[#This Row],[QUANTITY]]</f>
        <v>234</v>
      </c>
      <c r="M4818" s="16">
        <f ca="1">K4818*Table3[[#This Row],[QUANTITY]]*(1-Table3[[#This Row],[DISCOUNT %]])</f>
        <v>2009.2822503696004</v>
      </c>
      <c r="N4818" s="3">
        <f>DAY(Table3[[#This Row],[DATE]])</f>
        <v>10</v>
      </c>
      <c r="O4818" s="3" t="str">
        <f>TEXT(Table3[[#This Row],[DATE]],"mmm")</f>
        <v>Mar</v>
      </c>
      <c r="P4818" s="3">
        <f>YEAR(Table3[[#This Row],[DATE]])</f>
        <v>2034</v>
      </c>
    </row>
    <row r="4819" spans="1:16" x14ac:dyDescent="0.3">
      <c r="A4819" s="6">
        <v>49014</v>
      </c>
      <c r="B4819" s="7" t="s">
        <v>1674</v>
      </c>
      <c r="C4819" s="9">
        <f t="shared" ca="1" si="150"/>
        <v>2</v>
      </c>
      <c r="D4819" s="9" t="s">
        <v>2116</v>
      </c>
      <c r="E4819" s="9" t="s">
        <v>2116</v>
      </c>
      <c r="F4819" s="10">
        <f t="shared" ca="1" si="151"/>
        <v>2.9917181432348061E-2</v>
      </c>
      <c r="G4819" s="3" t="str">
        <f>VLOOKUP(Table3[[#This Row],[PRODUCT ID]],Table1[[PRODUCT]:[SELLING PRICE]],1,FALSE)</f>
        <v>Product622</v>
      </c>
      <c r="H4819" s="3" t="str">
        <f>VLOOKUP(Table3[[#This Row],[PRODUCT ID]],Table1[[PRODUCT]:[SELLING PRICE]],2,FALSE)</f>
        <v>Category2</v>
      </c>
      <c r="I4819" s="3" t="str">
        <f>VLOOKUP(Table3[[#This Row],[PRODUCT ID]],Table1[[PRODUCT]:[SELLING PRICE]],3,FALSE)</f>
        <v>Ft</v>
      </c>
      <c r="J4819" s="16">
        <f ca="1">VLOOKUP(Table3[[#This Row],[PRODUCT ID]],Table1[[PRODUCT]:[SELLING PRICE]],4,FALSE)</f>
        <v>21</v>
      </c>
      <c r="K4819" s="16">
        <f ca="1">VLOOKUP(Table3[[#This Row],[PRODUCT ID]],Table1[[PRODUCT]:[SELLING PRICE]],5,FALSE)</f>
        <v>87.9738081105004</v>
      </c>
      <c r="L4819" s="16">
        <f ca="1">J4819*Table3[[#This Row],[QUANTITY]]</f>
        <v>42</v>
      </c>
      <c r="M4819" s="16">
        <f ca="1">K4819*Table3[[#This Row],[QUANTITY]]*(1-Table3[[#This Row],[DISCOUNT %]])</f>
        <v>170.68375946392797</v>
      </c>
      <c r="N4819" s="3">
        <f>DAY(Table3[[#This Row],[DATE]])</f>
        <v>11</v>
      </c>
      <c r="O4819" s="3" t="str">
        <f>TEXT(Table3[[#This Row],[DATE]],"mmm")</f>
        <v>Mar</v>
      </c>
      <c r="P4819" s="3">
        <f>YEAR(Table3[[#This Row],[DATE]])</f>
        <v>2034</v>
      </c>
    </row>
    <row r="4820" spans="1:16" x14ac:dyDescent="0.3">
      <c r="A4820" s="6">
        <v>49015</v>
      </c>
      <c r="B4820" s="7" t="s">
        <v>1675</v>
      </c>
      <c r="C4820" s="9">
        <f t="shared" ca="1" si="150"/>
        <v>11</v>
      </c>
      <c r="D4820" s="9" t="s">
        <v>2117</v>
      </c>
      <c r="E4820" s="9" t="s">
        <v>2116</v>
      </c>
      <c r="F4820" s="10">
        <f t="shared" ca="1" si="151"/>
        <v>4.7328841536636752E-3</v>
      </c>
      <c r="G4820" s="3" t="str">
        <f>VLOOKUP(Table3[[#This Row],[PRODUCT ID]],Table1[[PRODUCT]:[SELLING PRICE]],1,FALSE)</f>
        <v>Product623</v>
      </c>
      <c r="H4820" s="3" t="str">
        <f>VLOOKUP(Table3[[#This Row],[PRODUCT ID]],Table1[[PRODUCT]:[SELLING PRICE]],2,FALSE)</f>
        <v>Category3</v>
      </c>
      <c r="I4820" s="3" t="str">
        <f>VLOOKUP(Table3[[#This Row],[PRODUCT ID]],Table1[[PRODUCT]:[SELLING PRICE]],3,FALSE)</f>
        <v>Kg</v>
      </c>
      <c r="J4820" s="16">
        <f ca="1">VLOOKUP(Table3[[#This Row],[PRODUCT ID]],Table1[[PRODUCT]:[SELLING PRICE]],4,FALSE)</f>
        <v>73</v>
      </c>
      <c r="K4820" s="16">
        <f ca="1">VLOOKUP(Table3[[#This Row],[PRODUCT ID]],Table1[[PRODUCT]:[SELLING PRICE]],5,FALSE)</f>
        <v>189.75035478466353</v>
      </c>
      <c r="L4820" s="16">
        <f ca="1">J4820*Table3[[#This Row],[QUANTITY]]</f>
        <v>803</v>
      </c>
      <c r="M4820" s="16">
        <f ca="1">K4820*Table3[[#This Row],[QUANTITY]]*(1-Table3[[#This Row],[DISCOUNT %]])</f>
        <v>2077.3751717108626</v>
      </c>
      <c r="N4820" s="3">
        <f>DAY(Table3[[#This Row],[DATE]])</f>
        <v>12</v>
      </c>
      <c r="O4820" s="3" t="str">
        <f>TEXT(Table3[[#This Row],[DATE]],"mmm")</f>
        <v>Mar</v>
      </c>
      <c r="P4820" s="3">
        <f>YEAR(Table3[[#This Row],[DATE]])</f>
        <v>2034</v>
      </c>
    </row>
    <row r="4821" spans="1:16" x14ac:dyDescent="0.3">
      <c r="A4821" s="6">
        <v>49016</v>
      </c>
      <c r="B4821" s="7" t="s">
        <v>1676</v>
      </c>
      <c r="C4821" s="9">
        <f t="shared" ca="1" si="150"/>
        <v>10</v>
      </c>
      <c r="D4821" s="9" t="s">
        <v>2115</v>
      </c>
      <c r="E4821" s="9" t="s">
        <v>2116</v>
      </c>
      <c r="F4821" s="10">
        <f t="shared" ca="1" si="151"/>
        <v>9.7024216404327845E-2</v>
      </c>
      <c r="G4821" s="3" t="str">
        <f>VLOOKUP(Table3[[#This Row],[PRODUCT ID]],Table1[[PRODUCT]:[SELLING PRICE]],1,FALSE)</f>
        <v>Product624</v>
      </c>
      <c r="H4821" s="3" t="str">
        <f>VLOOKUP(Table3[[#This Row],[PRODUCT ID]],Table1[[PRODUCT]:[SELLING PRICE]],2,FALSE)</f>
        <v>Category4</v>
      </c>
      <c r="I4821" s="3" t="str">
        <f>VLOOKUP(Table3[[#This Row],[PRODUCT ID]],Table1[[PRODUCT]:[SELLING PRICE]],3,FALSE)</f>
        <v>No</v>
      </c>
      <c r="J4821" s="16">
        <f ca="1">VLOOKUP(Table3[[#This Row],[PRODUCT ID]],Table1[[PRODUCT]:[SELLING PRICE]],4,FALSE)</f>
        <v>46</v>
      </c>
      <c r="K4821" s="16">
        <f ca="1">VLOOKUP(Table3[[#This Row],[PRODUCT ID]],Table1[[PRODUCT]:[SELLING PRICE]],5,FALSE)</f>
        <v>187.342929626276</v>
      </c>
      <c r="L4821" s="16">
        <f ca="1">J4821*Table3[[#This Row],[QUANTITY]]</f>
        <v>460</v>
      </c>
      <c r="M4821" s="16">
        <f ca="1">K4821*Table3[[#This Row],[QUANTITY]]*(1-Table3[[#This Row],[DISCOUNT %]])</f>
        <v>1691.6612868039545</v>
      </c>
      <c r="N4821" s="3">
        <f>DAY(Table3[[#This Row],[DATE]])</f>
        <v>13</v>
      </c>
      <c r="O4821" s="3" t="str">
        <f>TEXT(Table3[[#This Row],[DATE]],"mmm")</f>
        <v>Mar</v>
      </c>
      <c r="P4821" s="3">
        <f>YEAR(Table3[[#This Row],[DATE]])</f>
        <v>2034</v>
      </c>
    </row>
    <row r="4822" spans="1:16" x14ac:dyDescent="0.3">
      <c r="A4822" s="6">
        <v>49017</v>
      </c>
      <c r="B4822" s="7" t="s">
        <v>1677</v>
      </c>
      <c r="C4822" s="9">
        <f t="shared" ca="1" si="150"/>
        <v>11</v>
      </c>
      <c r="D4822" s="9" t="s">
        <v>2115</v>
      </c>
      <c r="E4822" s="9" t="s">
        <v>2118</v>
      </c>
      <c r="F4822" s="10">
        <f t="shared" ca="1" si="151"/>
        <v>6.5042282597371784E-2</v>
      </c>
      <c r="G4822" s="3" t="str">
        <f>VLOOKUP(Table3[[#This Row],[PRODUCT ID]],Table1[[PRODUCT]:[SELLING PRICE]],1,FALSE)</f>
        <v>Product625</v>
      </c>
      <c r="H4822" s="3" t="str">
        <f>VLOOKUP(Table3[[#This Row],[PRODUCT ID]],Table1[[PRODUCT]:[SELLING PRICE]],2,FALSE)</f>
        <v>Category1</v>
      </c>
      <c r="I4822" s="3" t="str">
        <f>VLOOKUP(Table3[[#This Row],[PRODUCT ID]],Table1[[PRODUCT]:[SELLING PRICE]],3,FALSE)</f>
        <v>No</v>
      </c>
      <c r="J4822" s="16">
        <f ca="1">VLOOKUP(Table3[[#This Row],[PRODUCT ID]],Table1[[PRODUCT]:[SELLING PRICE]],4,FALSE)</f>
        <v>160</v>
      </c>
      <c r="K4822" s="16">
        <f ca="1">VLOOKUP(Table3[[#This Row],[PRODUCT ID]],Table1[[PRODUCT]:[SELLING PRICE]],5,FALSE)</f>
        <v>31.282424929913837</v>
      </c>
      <c r="L4822" s="16">
        <f ca="1">J4822*Table3[[#This Row],[QUANTITY]]</f>
        <v>1760</v>
      </c>
      <c r="M4822" s="16">
        <f ca="1">K4822*Table3[[#This Row],[QUANTITY]]*(1-Table3[[#This Row],[DISCOUNT %]])</f>
        <v>321.72519068020443</v>
      </c>
      <c r="N4822" s="3">
        <f>DAY(Table3[[#This Row],[DATE]])</f>
        <v>14</v>
      </c>
      <c r="O4822" s="3" t="str">
        <f>TEXT(Table3[[#This Row],[DATE]],"mmm")</f>
        <v>Mar</v>
      </c>
      <c r="P4822" s="3">
        <f>YEAR(Table3[[#This Row],[DATE]])</f>
        <v>2034</v>
      </c>
    </row>
    <row r="4823" spans="1:16" x14ac:dyDescent="0.3">
      <c r="A4823" s="6">
        <v>49018</v>
      </c>
      <c r="B4823" s="7" t="s">
        <v>1678</v>
      </c>
      <c r="C4823" s="9">
        <f t="shared" ca="1" si="150"/>
        <v>3</v>
      </c>
      <c r="D4823" s="9" t="s">
        <v>2115</v>
      </c>
      <c r="E4823" s="9" t="s">
        <v>2116</v>
      </c>
      <c r="F4823" s="10">
        <f t="shared" ca="1" si="151"/>
        <v>3.074348450042751E-2</v>
      </c>
      <c r="G4823" s="3" t="str">
        <f>VLOOKUP(Table3[[#This Row],[PRODUCT ID]],Table1[[PRODUCT]:[SELLING PRICE]],1,FALSE)</f>
        <v>Product626</v>
      </c>
      <c r="H4823" s="3" t="str">
        <f>VLOOKUP(Table3[[#This Row],[PRODUCT ID]],Table1[[PRODUCT]:[SELLING PRICE]],2,FALSE)</f>
        <v>Category2</v>
      </c>
      <c r="I4823" s="3" t="str">
        <f>VLOOKUP(Table3[[#This Row],[PRODUCT ID]],Table1[[PRODUCT]:[SELLING PRICE]],3,FALSE)</f>
        <v>Ft</v>
      </c>
      <c r="J4823" s="16">
        <f ca="1">VLOOKUP(Table3[[#This Row],[PRODUCT ID]],Table1[[PRODUCT]:[SELLING PRICE]],4,FALSE)</f>
        <v>235</v>
      </c>
      <c r="K4823" s="16">
        <f ca="1">VLOOKUP(Table3[[#This Row],[PRODUCT ID]],Table1[[PRODUCT]:[SELLING PRICE]],5,FALSE)</f>
        <v>292.14332189685257</v>
      </c>
      <c r="L4823" s="16">
        <f ca="1">J4823*Table3[[#This Row],[QUANTITY]]</f>
        <v>705</v>
      </c>
      <c r="M4823" s="16">
        <f ca="1">K4823*Table3[[#This Row],[QUANTITY]]*(1-Table3[[#This Row],[DISCOUNT %]])</f>
        <v>849.48545462463983</v>
      </c>
      <c r="N4823" s="3">
        <f>DAY(Table3[[#This Row],[DATE]])</f>
        <v>15</v>
      </c>
      <c r="O4823" s="3" t="str">
        <f>TEXT(Table3[[#This Row],[DATE]],"mmm")</f>
        <v>Mar</v>
      </c>
      <c r="P4823" s="3">
        <f>YEAR(Table3[[#This Row],[DATE]])</f>
        <v>2034</v>
      </c>
    </row>
    <row r="4824" spans="1:16" x14ac:dyDescent="0.3">
      <c r="A4824" s="6">
        <v>49019</v>
      </c>
      <c r="B4824" s="7" t="s">
        <v>1679</v>
      </c>
      <c r="C4824" s="9">
        <f t="shared" ca="1" si="150"/>
        <v>10</v>
      </c>
      <c r="D4824" s="9" t="s">
        <v>2116</v>
      </c>
      <c r="E4824" s="9" t="s">
        <v>2116</v>
      </c>
      <c r="F4824" s="10">
        <f t="shared" ca="1" si="151"/>
        <v>9.2052041519744054E-2</v>
      </c>
      <c r="G4824" s="3" t="str">
        <f>VLOOKUP(Table3[[#This Row],[PRODUCT ID]],Table1[[PRODUCT]:[SELLING PRICE]],1,FALSE)</f>
        <v>Product627</v>
      </c>
      <c r="H4824" s="3" t="str">
        <f>VLOOKUP(Table3[[#This Row],[PRODUCT ID]],Table1[[PRODUCT]:[SELLING PRICE]],2,FALSE)</f>
        <v>Category3</v>
      </c>
      <c r="I4824" s="3" t="str">
        <f>VLOOKUP(Table3[[#This Row],[PRODUCT ID]],Table1[[PRODUCT]:[SELLING PRICE]],3,FALSE)</f>
        <v>No</v>
      </c>
      <c r="J4824" s="16">
        <f ca="1">VLOOKUP(Table3[[#This Row],[PRODUCT ID]],Table1[[PRODUCT]:[SELLING PRICE]],4,FALSE)</f>
        <v>91</v>
      </c>
      <c r="K4824" s="16">
        <f ca="1">VLOOKUP(Table3[[#This Row],[PRODUCT ID]],Table1[[PRODUCT]:[SELLING PRICE]],5,FALSE)</f>
        <v>71.649142414734001</v>
      </c>
      <c r="L4824" s="16">
        <f ca="1">J4824*Table3[[#This Row],[QUANTITY]]</f>
        <v>910</v>
      </c>
      <c r="M4824" s="16">
        <f ca="1">K4824*Table3[[#This Row],[QUANTITY]]*(1-Table3[[#This Row],[DISCOUNT %]])</f>
        <v>650.53692582318843</v>
      </c>
      <c r="N4824" s="3">
        <f>DAY(Table3[[#This Row],[DATE]])</f>
        <v>16</v>
      </c>
      <c r="O4824" s="3" t="str">
        <f>TEXT(Table3[[#This Row],[DATE]],"mmm")</f>
        <v>Mar</v>
      </c>
      <c r="P4824" s="3">
        <f>YEAR(Table3[[#This Row],[DATE]])</f>
        <v>2034</v>
      </c>
    </row>
    <row r="4825" spans="1:16" x14ac:dyDescent="0.3">
      <c r="A4825" s="6">
        <v>49020</v>
      </c>
      <c r="B4825" s="7" t="s">
        <v>1680</v>
      </c>
      <c r="C4825" s="9">
        <f t="shared" ca="1" si="150"/>
        <v>15</v>
      </c>
      <c r="D4825" s="9" t="s">
        <v>2116</v>
      </c>
      <c r="E4825" s="9" t="s">
        <v>2116</v>
      </c>
      <c r="F4825" s="10">
        <f t="shared" ca="1" si="151"/>
        <v>3.202882670526308E-2</v>
      </c>
      <c r="G4825" s="3" t="str">
        <f>VLOOKUP(Table3[[#This Row],[PRODUCT ID]],Table1[[PRODUCT]:[SELLING PRICE]],1,FALSE)</f>
        <v>Product628</v>
      </c>
      <c r="H4825" s="3" t="str">
        <f>VLOOKUP(Table3[[#This Row],[PRODUCT ID]],Table1[[PRODUCT]:[SELLING PRICE]],2,FALSE)</f>
        <v>Category4</v>
      </c>
      <c r="I4825" s="3" t="str">
        <f>VLOOKUP(Table3[[#This Row],[PRODUCT ID]],Table1[[PRODUCT]:[SELLING PRICE]],3,FALSE)</f>
        <v>Kg</v>
      </c>
      <c r="J4825" s="16">
        <f ca="1">VLOOKUP(Table3[[#This Row],[PRODUCT ID]],Table1[[PRODUCT]:[SELLING PRICE]],4,FALSE)</f>
        <v>236</v>
      </c>
      <c r="K4825" s="16">
        <f ca="1">VLOOKUP(Table3[[#This Row],[PRODUCT ID]],Table1[[PRODUCT]:[SELLING PRICE]],5,FALSE)</f>
        <v>105.78399584171953</v>
      </c>
      <c r="L4825" s="16">
        <f ca="1">J4825*Table3[[#This Row],[QUANTITY]]</f>
        <v>3540</v>
      </c>
      <c r="M4825" s="16">
        <f ca="1">K4825*Table3[[#This Row],[QUANTITY]]*(1-Table3[[#This Row],[DISCOUNT %]])</f>
        <v>1535.9378785607223</v>
      </c>
      <c r="N4825" s="3">
        <f>DAY(Table3[[#This Row],[DATE]])</f>
        <v>17</v>
      </c>
      <c r="O4825" s="3" t="str">
        <f>TEXT(Table3[[#This Row],[DATE]],"mmm")</f>
        <v>Mar</v>
      </c>
      <c r="P4825" s="3">
        <f>YEAR(Table3[[#This Row],[DATE]])</f>
        <v>2034</v>
      </c>
    </row>
    <row r="4826" spans="1:16" x14ac:dyDescent="0.3">
      <c r="A4826" s="6">
        <v>49021</v>
      </c>
      <c r="B4826" s="7" t="s">
        <v>1681</v>
      </c>
      <c r="C4826" s="9">
        <f t="shared" ca="1" si="150"/>
        <v>14</v>
      </c>
      <c r="D4826" s="9" t="s">
        <v>2116</v>
      </c>
      <c r="E4826" s="9" t="s">
        <v>2116</v>
      </c>
      <c r="F4826" s="10">
        <f t="shared" ca="1" si="151"/>
        <v>1.7243926965400058E-2</v>
      </c>
      <c r="G4826" s="3" t="str">
        <f>VLOOKUP(Table3[[#This Row],[PRODUCT ID]],Table1[[PRODUCT]:[SELLING PRICE]],1,FALSE)</f>
        <v>Product629</v>
      </c>
      <c r="H4826" s="3" t="str">
        <f>VLOOKUP(Table3[[#This Row],[PRODUCT ID]],Table1[[PRODUCT]:[SELLING PRICE]],2,FALSE)</f>
        <v>Category5</v>
      </c>
      <c r="I4826" s="3" t="str">
        <f>VLOOKUP(Table3[[#This Row],[PRODUCT ID]],Table1[[PRODUCT]:[SELLING PRICE]],3,FALSE)</f>
        <v>Kg</v>
      </c>
      <c r="J4826" s="16">
        <f ca="1">VLOOKUP(Table3[[#This Row],[PRODUCT ID]],Table1[[PRODUCT]:[SELLING PRICE]],4,FALSE)</f>
        <v>178</v>
      </c>
      <c r="K4826" s="16">
        <f ca="1">VLOOKUP(Table3[[#This Row],[PRODUCT ID]],Table1[[PRODUCT]:[SELLING PRICE]],5,FALSE)</f>
        <v>168.45244781921608</v>
      </c>
      <c r="L4826" s="16">
        <f ca="1">J4826*Table3[[#This Row],[QUANTITY]]</f>
        <v>2492</v>
      </c>
      <c r="M4826" s="16">
        <f ca="1">K4826*Table3[[#This Row],[QUANTITY]]*(1-Table3[[#This Row],[DISCOUNT %]])</f>
        <v>2317.6673255663009</v>
      </c>
      <c r="N4826" s="3">
        <f>DAY(Table3[[#This Row],[DATE]])</f>
        <v>18</v>
      </c>
      <c r="O4826" s="3" t="str">
        <f>TEXT(Table3[[#This Row],[DATE]],"mmm")</f>
        <v>Mar</v>
      </c>
      <c r="P4826" s="3">
        <f>YEAR(Table3[[#This Row],[DATE]])</f>
        <v>2034</v>
      </c>
    </row>
    <row r="4827" spans="1:16" x14ac:dyDescent="0.3">
      <c r="A4827" s="6">
        <v>49022</v>
      </c>
      <c r="B4827" s="7" t="s">
        <v>1682</v>
      </c>
      <c r="C4827" s="9">
        <f t="shared" ca="1" si="150"/>
        <v>6</v>
      </c>
      <c r="D4827" s="9" t="s">
        <v>2115</v>
      </c>
      <c r="E4827" s="9" t="s">
        <v>2116</v>
      </c>
      <c r="F4827" s="10">
        <f t="shared" ca="1" si="151"/>
        <v>7.6174478875381368E-2</v>
      </c>
      <c r="G4827" s="3" t="str">
        <f>VLOOKUP(Table3[[#This Row],[PRODUCT ID]],Table1[[PRODUCT]:[SELLING PRICE]],1,FALSE)</f>
        <v>Product630</v>
      </c>
      <c r="H4827" s="3" t="str">
        <f>VLOOKUP(Table3[[#This Row],[PRODUCT ID]],Table1[[PRODUCT]:[SELLING PRICE]],2,FALSE)</f>
        <v>Category1</v>
      </c>
      <c r="I4827" s="3" t="str">
        <f>VLOOKUP(Table3[[#This Row],[PRODUCT ID]],Table1[[PRODUCT]:[SELLING PRICE]],3,FALSE)</f>
        <v>Lt</v>
      </c>
      <c r="J4827" s="16">
        <f ca="1">VLOOKUP(Table3[[#This Row],[PRODUCT ID]],Table1[[PRODUCT]:[SELLING PRICE]],4,FALSE)</f>
        <v>191</v>
      </c>
      <c r="K4827" s="16">
        <f ca="1">VLOOKUP(Table3[[#This Row],[PRODUCT ID]],Table1[[PRODUCT]:[SELLING PRICE]],5,FALSE)</f>
        <v>225.46902280867408</v>
      </c>
      <c r="L4827" s="16">
        <f ca="1">J4827*Table3[[#This Row],[QUANTITY]]</f>
        <v>1146</v>
      </c>
      <c r="M4827" s="16">
        <f ca="1">K4827*Table3[[#This Row],[QUANTITY]]*(1-Table3[[#This Row],[DISCOUNT %]])</f>
        <v>1249.7642249620912</v>
      </c>
      <c r="N4827" s="3">
        <f>DAY(Table3[[#This Row],[DATE]])</f>
        <v>19</v>
      </c>
      <c r="O4827" s="3" t="str">
        <f>TEXT(Table3[[#This Row],[DATE]],"mmm")</f>
        <v>Mar</v>
      </c>
      <c r="P4827" s="3">
        <f>YEAR(Table3[[#This Row],[DATE]])</f>
        <v>2034</v>
      </c>
    </row>
    <row r="4828" spans="1:16" x14ac:dyDescent="0.3">
      <c r="A4828" s="6">
        <v>49023</v>
      </c>
      <c r="B4828" s="7" t="s">
        <v>1683</v>
      </c>
      <c r="C4828" s="9">
        <f t="shared" ca="1" si="150"/>
        <v>9</v>
      </c>
      <c r="D4828" s="9" t="s">
        <v>2117</v>
      </c>
      <c r="E4828" s="9" t="s">
        <v>2118</v>
      </c>
      <c r="F4828" s="10">
        <f t="shared" ca="1" si="151"/>
        <v>9.5452089146117219E-2</v>
      </c>
      <c r="G4828" s="3" t="str">
        <f>VLOOKUP(Table3[[#This Row],[PRODUCT ID]],Table1[[PRODUCT]:[SELLING PRICE]],1,FALSE)</f>
        <v>Product631</v>
      </c>
      <c r="H4828" s="3" t="str">
        <f>VLOOKUP(Table3[[#This Row],[PRODUCT ID]],Table1[[PRODUCT]:[SELLING PRICE]],2,FALSE)</f>
        <v>Category2</v>
      </c>
      <c r="I4828" s="3" t="str">
        <f>VLOOKUP(Table3[[#This Row],[PRODUCT ID]],Table1[[PRODUCT]:[SELLING PRICE]],3,FALSE)</f>
        <v>Kg</v>
      </c>
      <c r="J4828" s="16">
        <f ca="1">VLOOKUP(Table3[[#This Row],[PRODUCT ID]],Table1[[PRODUCT]:[SELLING PRICE]],4,FALSE)</f>
        <v>66</v>
      </c>
      <c r="K4828" s="16">
        <f ca="1">VLOOKUP(Table3[[#This Row],[PRODUCT ID]],Table1[[PRODUCT]:[SELLING PRICE]],5,FALSE)</f>
        <v>56.119769865695446</v>
      </c>
      <c r="L4828" s="16">
        <f ca="1">J4828*Table3[[#This Row],[QUANTITY]]</f>
        <v>594</v>
      </c>
      <c r="M4828" s="16">
        <f ca="1">K4828*Table3[[#This Row],[QUANTITY]]*(1-Table3[[#This Row],[DISCOUNT %]])</f>
        <v>456.86718530653951</v>
      </c>
      <c r="N4828" s="3">
        <f>DAY(Table3[[#This Row],[DATE]])</f>
        <v>20</v>
      </c>
      <c r="O4828" s="3" t="str">
        <f>TEXT(Table3[[#This Row],[DATE]],"mmm")</f>
        <v>Mar</v>
      </c>
      <c r="P4828" s="3">
        <f>YEAR(Table3[[#This Row],[DATE]])</f>
        <v>2034</v>
      </c>
    </row>
    <row r="4829" spans="1:16" x14ac:dyDescent="0.3">
      <c r="A4829" s="6">
        <v>49024</v>
      </c>
      <c r="B4829" s="7" t="s">
        <v>1684</v>
      </c>
      <c r="C4829" s="9">
        <f t="shared" ca="1" si="150"/>
        <v>2</v>
      </c>
      <c r="D4829" s="9" t="s">
        <v>2117</v>
      </c>
      <c r="E4829" s="9" t="s">
        <v>2118</v>
      </c>
      <c r="F4829" s="10">
        <f t="shared" ca="1" si="151"/>
        <v>9.830073852755862E-2</v>
      </c>
      <c r="G4829" s="3" t="str">
        <f>VLOOKUP(Table3[[#This Row],[PRODUCT ID]],Table1[[PRODUCT]:[SELLING PRICE]],1,FALSE)</f>
        <v>Product632</v>
      </c>
      <c r="H4829" s="3" t="str">
        <f>VLOOKUP(Table3[[#This Row],[PRODUCT ID]],Table1[[PRODUCT]:[SELLING PRICE]],2,FALSE)</f>
        <v>Category3</v>
      </c>
      <c r="I4829" s="3" t="str">
        <f>VLOOKUP(Table3[[#This Row],[PRODUCT ID]],Table1[[PRODUCT]:[SELLING PRICE]],3,FALSE)</f>
        <v>Lt</v>
      </c>
      <c r="J4829" s="16">
        <f ca="1">VLOOKUP(Table3[[#This Row],[PRODUCT ID]],Table1[[PRODUCT]:[SELLING PRICE]],4,FALSE)</f>
        <v>246</v>
      </c>
      <c r="K4829" s="16">
        <f ca="1">VLOOKUP(Table3[[#This Row],[PRODUCT ID]],Table1[[PRODUCT]:[SELLING PRICE]],5,FALSE)</f>
        <v>111.98218250108195</v>
      </c>
      <c r="L4829" s="16">
        <f ca="1">J4829*Table3[[#This Row],[QUANTITY]]</f>
        <v>492</v>
      </c>
      <c r="M4829" s="16">
        <f ca="1">K4829*Table3[[#This Row],[QUANTITY]]*(1-Table3[[#This Row],[DISCOUNT %]])</f>
        <v>201.94850251859549</v>
      </c>
      <c r="N4829" s="3">
        <f>DAY(Table3[[#This Row],[DATE]])</f>
        <v>21</v>
      </c>
      <c r="O4829" s="3" t="str">
        <f>TEXT(Table3[[#This Row],[DATE]],"mmm")</f>
        <v>Mar</v>
      </c>
      <c r="P4829" s="3">
        <f>YEAR(Table3[[#This Row],[DATE]])</f>
        <v>2034</v>
      </c>
    </row>
    <row r="4830" spans="1:16" x14ac:dyDescent="0.3">
      <c r="A4830" s="6">
        <v>49025</v>
      </c>
      <c r="B4830" s="7" t="s">
        <v>1685</v>
      </c>
      <c r="C4830" s="9">
        <f t="shared" ca="1" si="150"/>
        <v>4</v>
      </c>
      <c r="D4830" s="9" t="s">
        <v>2116</v>
      </c>
      <c r="E4830" s="9" t="s">
        <v>2116</v>
      </c>
      <c r="F4830" s="10">
        <f t="shared" ca="1" si="151"/>
        <v>6.6262795107332753E-2</v>
      </c>
      <c r="G4830" s="3" t="str">
        <f>VLOOKUP(Table3[[#This Row],[PRODUCT ID]],Table1[[PRODUCT]:[SELLING PRICE]],1,FALSE)</f>
        <v>Product633</v>
      </c>
      <c r="H4830" s="3" t="str">
        <f>VLOOKUP(Table3[[#This Row],[PRODUCT ID]],Table1[[PRODUCT]:[SELLING PRICE]],2,FALSE)</f>
        <v>Category4</v>
      </c>
      <c r="I4830" s="3" t="str">
        <f>VLOOKUP(Table3[[#This Row],[PRODUCT ID]],Table1[[PRODUCT]:[SELLING PRICE]],3,FALSE)</f>
        <v>Ft</v>
      </c>
      <c r="J4830" s="16">
        <f ca="1">VLOOKUP(Table3[[#This Row],[PRODUCT ID]],Table1[[PRODUCT]:[SELLING PRICE]],4,FALSE)</f>
        <v>138</v>
      </c>
      <c r="K4830" s="16">
        <f ca="1">VLOOKUP(Table3[[#This Row],[PRODUCT ID]],Table1[[PRODUCT]:[SELLING PRICE]],5,FALSE)</f>
        <v>70.497406036931935</v>
      </c>
      <c r="L4830" s="16">
        <f ca="1">J4830*Table3[[#This Row],[QUANTITY]]</f>
        <v>552</v>
      </c>
      <c r="M4830" s="16">
        <f ca="1">K4830*Table3[[#This Row],[QUANTITY]]*(1-Table3[[#This Row],[DISCOUNT %]])</f>
        <v>263.30420346043309</v>
      </c>
      <c r="N4830" s="3">
        <f>DAY(Table3[[#This Row],[DATE]])</f>
        <v>22</v>
      </c>
      <c r="O4830" s="3" t="str">
        <f>TEXT(Table3[[#This Row],[DATE]],"mmm")</f>
        <v>Mar</v>
      </c>
      <c r="P4830" s="3">
        <f>YEAR(Table3[[#This Row],[DATE]])</f>
        <v>2034</v>
      </c>
    </row>
    <row r="4831" spans="1:16" x14ac:dyDescent="0.3">
      <c r="A4831" s="6">
        <v>49026</v>
      </c>
      <c r="B4831" s="7" t="s">
        <v>1686</v>
      </c>
      <c r="C4831" s="9">
        <f t="shared" ca="1" si="150"/>
        <v>5</v>
      </c>
      <c r="D4831" s="9" t="s">
        <v>2116</v>
      </c>
      <c r="E4831" s="9" t="s">
        <v>2116</v>
      </c>
      <c r="F4831" s="10">
        <f t="shared" ca="1" si="151"/>
        <v>8.2758609390106763E-2</v>
      </c>
      <c r="G4831" s="3" t="str">
        <f>VLOOKUP(Table3[[#This Row],[PRODUCT ID]],Table1[[PRODUCT]:[SELLING PRICE]],1,FALSE)</f>
        <v>Product634</v>
      </c>
      <c r="H4831" s="3" t="str">
        <f>VLOOKUP(Table3[[#This Row],[PRODUCT ID]],Table1[[PRODUCT]:[SELLING PRICE]],2,FALSE)</f>
        <v>Category5</v>
      </c>
      <c r="I4831" s="3" t="str">
        <f>VLOOKUP(Table3[[#This Row],[PRODUCT ID]],Table1[[PRODUCT]:[SELLING PRICE]],3,FALSE)</f>
        <v>Kg</v>
      </c>
      <c r="J4831" s="16">
        <f ca="1">VLOOKUP(Table3[[#This Row],[PRODUCT ID]],Table1[[PRODUCT]:[SELLING PRICE]],4,FALSE)</f>
        <v>40</v>
      </c>
      <c r="K4831" s="16">
        <f ca="1">VLOOKUP(Table3[[#This Row],[PRODUCT ID]],Table1[[PRODUCT]:[SELLING PRICE]],5,FALSE)</f>
        <v>245.17418857635263</v>
      </c>
      <c r="L4831" s="16">
        <f ca="1">J4831*Table3[[#This Row],[QUANTITY]]</f>
        <v>200</v>
      </c>
      <c r="M4831" s="16">
        <f ca="1">K4831*Table3[[#This Row],[QUANTITY]]*(1-Table3[[#This Row],[DISCOUNT %]])</f>
        <v>1124.4195683571295</v>
      </c>
      <c r="N4831" s="3">
        <f>DAY(Table3[[#This Row],[DATE]])</f>
        <v>23</v>
      </c>
      <c r="O4831" s="3" t="str">
        <f>TEXT(Table3[[#This Row],[DATE]],"mmm")</f>
        <v>Mar</v>
      </c>
      <c r="P4831" s="3">
        <f>YEAR(Table3[[#This Row],[DATE]])</f>
        <v>2034</v>
      </c>
    </row>
    <row r="4832" spans="1:16" x14ac:dyDescent="0.3">
      <c r="A4832" s="6">
        <v>49027</v>
      </c>
      <c r="B4832" s="7" t="s">
        <v>1687</v>
      </c>
      <c r="C4832" s="9">
        <f t="shared" ca="1" si="150"/>
        <v>14</v>
      </c>
      <c r="D4832" s="9" t="s">
        <v>2116</v>
      </c>
      <c r="E4832" s="9" t="s">
        <v>2116</v>
      </c>
      <c r="F4832" s="10">
        <f t="shared" ca="1" si="151"/>
        <v>5.372737268222269E-2</v>
      </c>
      <c r="G4832" s="3" t="str">
        <f>VLOOKUP(Table3[[#This Row],[PRODUCT ID]],Table1[[PRODUCT]:[SELLING PRICE]],1,FALSE)</f>
        <v>Product635</v>
      </c>
      <c r="H4832" s="3" t="str">
        <f>VLOOKUP(Table3[[#This Row],[PRODUCT ID]],Table1[[PRODUCT]:[SELLING PRICE]],2,FALSE)</f>
        <v>Category1</v>
      </c>
      <c r="I4832" s="3" t="str">
        <f>VLOOKUP(Table3[[#This Row],[PRODUCT ID]],Table1[[PRODUCT]:[SELLING PRICE]],3,FALSE)</f>
        <v>No</v>
      </c>
      <c r="J4832" s="16">
        <f ca="1">VLOOKUP(Table3[[#This Row],[PRODUCT ID]],Table1[[PRODUCT]:[SELLING PRICE]],4,FALSE)</f>
        <v>15</v>
      </c>
      <c r="K4832" s="16">
        <f ca="1">VLOOKUP(Table3[[#This Row],[PRODUCT ID]],Table1[[PRODUCT]:[SELLING PRICE]],5,FALSE)</f>
        <v>71.977733081778297</v>
      </c>
      <c r="L4832" s="16">
        <f ca="1">J4832*Table3[[#This Row],[QUANTITY]]</f>
        <v>210</v>
      </c>
      <c r="M4832" s="16">
        <f ca="1">K4832*Table3[[#This Row],[QUANTITY]]*(1-Table3[[#This Row],[DISCOUNT %]])</f>
        <v>953.54782028340856</v>
      </c>
      <c r="N4832" s="3">
        <f>DAY(Table3[[#This Row],[DATE]])</f>
        <v>24</v>
      </c>
      <c r="O4832" s="3" t="str">
        <f>TEXT(Table3[[#This Row],[DATE]],"mmm")</f>
        <v>Mar</v>
      </c>
      <c r="P4832" s="3">
        <f>YEAR(Table3[[#This Row],[DATE]])</f>
        <v>2034</v>
      </c>
    </row>
    <row r="4833" spans="1:16" x14ac:dyDescent="0.3">
      <c r="A4833" s="6">
        <v>49028</v>
      </c>
      <c r="B4833" s="7" t="s">
        <v>1688</v>
      </c>
      <c r="C4833" s="9">
        <f t="shared" ca="1" si="150"/>
        <v>11</v>
      </c>
      <c r="D4833" s="9" t="s">
        <v>2116</v>
      </c>
      <c r="E4833" s="9" t="s">
        <v>2116</v>
      </c>
      <c r="F4833" s="10">
        <f t="shared" ca="1" si="151"/>
        <v>5.6681689281945918E-2</v>
      </c>
      <c r="G4833" s="3" t="str">
        <f>VLOOKUP(Table3[[#This Row],[PRODUCT ID]],Table1[[PRODUCT]:[SELLING PRICE]],1,FALSE)</f>
        <v>Product636</v>
      </c>
      <c r="H4833" s="3" t="str">
        <f>VLOOKUP(Table3[[#This Row],[PRODUCT ID]],Table1[[PRODUCT]:[SELLING PRICE]],2,FALSE)</f>
        <v>Category2</v>
      </c>
      <c r="I4833" s="3" t="str">
        <f>VLOOKUP(Table3[[#This Row],[PRODUCT ID]],Table1[[PRODUCT]:[SELLING PRICE]],3,FALSE)</f>
        <v>No</v>
      </c>
      <c r="J4833" s="16">
        <f ca="1">VLOOKUP(Table3[[#This Row],[PRODUCT ID]],Table1[[PRODUCT]:[SELLING PRICE]],4,FALSE)</f>
        <v>25</v>
      </c>
      <c r="K4833" s="16">
        <f ca="1">VLOOKUP(Table3[[#This Row],[PRODUCT ID]],Table1[[PRODUCT]:[SELLING PRICE]],5,FALSE)</f>
        <v>99.229407325666386</v>
      </c>
      <c r="L4833" s="16">
        <f ca="1">J4833*Table3[[#This Row],[QUANTITY]]</f>
        <v>275</v>
      </c>
      <c r="M4833" s="16">
        <f ca="1">K4833*Table3[[#This Row],[QUANTITY]]*(1-Table3[[#This Row],[DISCOUNT %]])</f>
        <v>1029.6540858120145</v>
      </c>
      <c r="N4833" s="3">
        <f>DAY(Table3[[#This Row],[DATE]])</f>
        <v>25</v>
      </c>
      <c r="O4833" s="3" t="str">
        <f>TEXT(Table3[[#This Row],[DATE]],"mmm")</f>
        <v>Mar</v>
      </c>
      <c r="P4833" s="3">
        <f>YEAR(Table3[[#This Row],[DATE]])</f>
        <v>2034</v>
      </c>
    </row>
    <row r="4834" spans="1:16" x14ac:dyDescent="0.3">
      <c r="A4834" s="6">
        <v>49029</v>
      </c>
      <c r="B4834" s="7" t="s">
        <v>1689</v>
      </c>
      <c r="C4834" s="9">
        <f t="shared" ca="1" si="150"/>
        <v>6</v>
      </c>
      <c r="D4834" s="9" t="s">
        <v>2115</v>
      </c>
      <c r="E4834" s="9" t="s">
        <v>2118</v>
      </c>
      <c r="F4834" s="10">
        <f t="shared" ca="1" si="151"/>
        <v>5.987852448002743E-2</v>
      </c>
      <c r="G4834" s="3" t="str">
        <f>VLOOKUP(Table3[[#This Row],[PRODUCT ID]],Table1[[PRODUCT]:[SELLING PRICE]],1,FALSE)</f>
        <v>Product637</v>
      </c>
      <c r="H4834" s="3" t="str">
        <f>VLOOKUP(Table3[[#This Row],[PRODUCT ID]],Table1[[PRODUCT]:[SELLING PRICE]],2,FALSE)</f>
        <v>Category3</v>
      </c>
      <c r="I4834" s="3" t="str">
        <f>VLOOKUP(Table3[[#This Row],[PRODUCT ID]],Table1[[PRODUCT]:[SELLING PRICE]],3,FALSE)</f>
        <v>Ft</v>
      </c>
      <c r="J4834" s="16">
        <f ca="1">VLOOKUP(Table3[[#This Row],[PRODUCT ID]],Table1[[PRODUCT]:[SELLING PRICE]],4,FALSE)</f>
        <v>151</v>
      </c>
      <c r="K4834" s="16">
        <f ca="1">VLOOKUP(Table3[[#This Row],[PRODUCT ID]],Table1[[PRODUCT]:[SELLING PRICE]],5,FALSE)</f>
        <v>313.00968919290392</v>
      </c>
      <c r="L4834" s="16">
        <f ca="1">J4834*Table3[[#This Row],[QUANTITY]]</f>
        <v>906</v>
      </c>
      <c r="M4834" s="16">
        <f ca="1">K4834*Table3[[#This Row],[QUANTITY]]*(1-Table3[[#This Row],[DISCOUNT %]])</f>
        <v>1765.6027851364852</v>
      </c>
      <c r="N4834" s="3">
        <f>DAY(Table3[[#This Row],[DATE]])</f>
        <v>26</v>
      </c>
      <c r="O4834" s="3" t="str">
        <f>TEXT(Table3[[#This Row],[DATE]],"mmm")</f>
        <v>Mar</v>
      </c>
      <c r="P4834" s="3">
        <f>YEAR(Table3[[#This Row],[DATE]])</f>
        <v>2034</v>
      </c>
    </row>
    <row r="4835" spans="1:16" x14ac:dyDescent="0.3">
      <c r="A4835" s="6">
        <v>49030</v>
      </c>
      <c r="B4835" s="7" t="s">
        <v>1690</v>
      </c>
      <c r="C4835" s="9">
        <f t="shared" ca="1" si="150"/>
        <v>5</v>
      </c>
      <c r="D4835" s="9" t="s">
        <v>2116</v>
      </c>
      <c r="E4835" s="9" t="s">
        <v>2116</v>
      </c>
      <c r="F4835" s="10">
        <f t="shared" ca="1" si="151"/>
        <v>5.3104117743099949E-2</v>
      </c>
      <c r="G4835" s="3" t="str">
        <f>VLOOKUP(Table3[[#This Row],[PRODUCT ID]],Table1[[PRODUCT]:[SELLING PRICE]],1,FALSE)</f>
        <v>Product638</v>
      </c>
      <c r="H4835" s="3" t="str">
        <f>VLOOKUP(Table3[[#This Row],[PRODUCT ID]],Table1[[PRODUCT]:[SELLING PRICE]],2,FALSE)</f>
        <v>Category4</v>
      </c>
      <c r="I4835" s="3" t="str">
        <f>VLOOKUP(Table3[[#This Row],[PRODUCT ID]],Table1[[PRODUCT]:[SELLING PRICE]],3,FALSE)</f>
        <v>No</v>
      </c>
      <c r="J4835" s="16">
        <f ca="1">VLOOKUP(Table3[[#This Row],[PRODUCT ID]],Table1[[PRODUCT]:[SELLING PRICE]],4,FALSE)</f>
        <v>234</v>
      </c>
      <c r="K4835" s="16">
        <f ca="1">VLOOKUP(Table3[[#This Row],[PRODUCT ID]],Table1[[PRODUCT]:[SELLING PRICE]],5,FALSE)</f>
        <v>103.85307802610563</v>
      </c>
      <c r="L4835" s="16">
        <f ca="1">J4835*Table3[[#This Row],[QUANTITY]]</f>
        <v>1170</v>
      </c>
      <c r="M4835" s="16">
        <f ca="1">K4835*Table3[[#This Row],[QUANTITY]]*(1-Table3[[#This Row],[DISCOUNT %]])</f>
        <v>491.69025971311987</v>
      </c>
      <c r="N4835" s="3">
        <f>DAY(Table3[[#This Row],[DATE]])</f>
        <v>27</v>
      </c>
      <c r="O4835" s="3" t="str">
        <f>TEXT(Table3[[#This Row],[DATE]],"mmm")</f>
        <v>Mar</v>
      </c>
      <c r="P4835" s="3">
        <f>YEAR(Table3[[#This Row],[DATE]])</f>
        <v>2034</v>
      </c>
    </row>
    <row r="4836" spans="1:16" x14ac:dyDescent="0.3">
      <c r="A4836" s="6">
        <v>49031</v>
      </c>
      <c r="B4836" s="7" t="s">
        <v>1691</v>
      </c>
      <c r="C4836" s="9">
        <f t="shared" ca="1" si="150"/>
        <v>10</v>
      </c>
      <c r="D4836" s="9" t="s">
        <v>2117</v>
      </c>
      <c r="E4836" s="9" t="s">
        <v>2116</v>
      </c>
      <c r="F4836" s="10">
        <f t="shared" ca="1" si="151"/>
        <v>9.011159338476514E-2</v>
      </c>
      <c r="G4836" s="3" t="str">
        <f>VLOOKUP(Table3[[#This Row],[PRODUCT ID]],Table1[[PRODUCT]:[SELLING PRICE]],1,FALSE)</f>
        <v>Product639</v>
      </c>
      <c r="H4836" s="3" t="str">
        <f>VLOOKUP(Table3[[#This Row],[PRODUCT ID]],Table1[[PRODUCT]:[SELLING PRICE]],2,FALSE)</f>
        <v>Category5</v>
      </c>
      <c r="I4836" s="3" t="str">
        <f>VLOOKUP(Table3[[#This Row],[PRODUCT ID]],Table1[[PRODUCT]:[SELLING PRICE]],3,FALSE)</f>
        <v>Kg</v>
      </c>
      <c r="J4836" s="16">
        <f ca="1">VLOOKUP(Table3[[#This Row],[PRODUCT ID]],Table1[[PRODUCT]:[SELLING PRICE]],4,FALSE)</f>
        <v>47</v>
      </c>
      <c r="K4836" s="16">
        <f ca="1">VLOOKUP(Table3[[#This Row],[PRODUCT ID]],Table1[[PRODUCT]:[SELLING PRICE]],5,FALSE)</f>
        <v>82.456366853797135</v>
      </c>
      <c r="L4836" s="16">
        <f ca="1">J4836*Table3[[#This Row],[QUANTITY]]</f>
        <v>470</v>
      </c>
      <c r="M4836" s="16">
        <f ca="1">K4836*Table3[[#This Row],[QUANTITY]]*(1-Table3[[#This Row],[DISCOUNT %]])</f>
        <v>750.26092251882744</v>
      </c>
      <c r="N4836" s="3">
        <f>DAY(Table3[[#This Row],[DATE]])</f>
        <v>28</v>
      </c>
      <c r="O4836" s="3" t="str">
        <f>TEXT(Table3[[#This Row],[DATE]],"mmm")</f>
        <v>Mar</v>
      </c>
      <c r="P4836" s="3">
        <f>YEAR(Table3[[#This Row],[DATE]])</f>
        <v>2034</v>
      </c>
    </row>
    <row r="4837" spans="1:16" x14ac:dyDescent="0.3">
      <c r="A4837" s="6">
        <v>49032</v>
      </c>
      <c r="B4837" s="7" t="s">
        <v>1692</v>
      </c>
      <c r="C4837" s="9">
        <f t="shared" ca="1" si="150"/>
        <v>15</v>
      </c>
      <c r="D4837" s="9" t="s">
        <v>2115</v>
      </c>
      <c r="E4837" s="9" t="s">
        <v>2116</v>
      </c>
      <c r="F4837" s="10">
        <f t="shared" ca="1" si="151"/>
        <v>9.2768500121251762E-2</v>
      </c>
      <c r="G4837" s="3" t="str">
        <f>VLOOKUP(Table3[[#This Row],[PRODUCT ID]],Table1[[PRODUCT]:[SELLING PRICE]],1,FALSE)</f>
        <v>Product640</v>
      </c>
      <c r="H4837" s="3" t="str">
        <f>VLOOKUP(Table3[[#This Row],[PRODUCT ID]],Table1[[PRODUCT]:[SELLING PRICE]],2,FALSE)</f>
        <v>Category1</v>
      </c>
      <c r="I4837" s="3" t="str">
        <f>VLOOKUP(Table3[[#This Row],[PRODUCT ID]],Table1[[PRODUCT]:[SELLING PRICE]],3,FALSE)</f>
        <v>Kg</v>
      </c>
      <c r="J4837" s="16">
        <f ca="1">VLOOKUP(Table3[[#This Row],[PRODUCT ID]],Table1[[PRODUCT]:[SELLING PRICE]],4,FALSE)</f>
        <v>19</v>
      </c>
      <c r="K4837" s="16">
        <f ca="1">VLOOKUP(Table3[[#This Row],[PRODUCT ID]],Table1[[PRODUCT]:[SELLING PRICE]],5,FALSE)</f>
        <v>316.13919013694408</v>
      </c>
      <c r="L4837" s="16">
        <f ca="1">J4837*Table3[[#This Row],[QUANTITY]]</f>
        <v>285</v>
      </c>
      <c r="M4837" s="16">
        <f ca="1">K4837*Table3[[#This Row],[QUANTITY]]*(1-Table3[[#This Row],[DISCOUNT %]])</f>
        <v>4302.1714745758882</v>
      </c>
      <c r="N4837" s="3">
        <f>DAY(Table3[[#This Row],[DATE]])</f>
        <v>29</v>
      </c>
      <c r="O4837" s="3" t="str">
        <f>TEXT(Table3[[#This Row],[DATE]],"mmm")</f>
        <v>Mar</v>
      </c>
      <c r="P4837" s="3">
        <f>YEAR(Table3[[#This Row],[DATE]])</f>
        <v>2034</v>
      </c>
    </row>
    <row r="4838" spans="1:16" x14ac:dyDescent="0.3">
      <c r="A4838" s="6">
        <v>49033</v>
      </c>
      <c r="B4838" s="7" t="s">
        <v>1693</v>
      </c>
      <c r="C4838" s="9">
        <f t="shared" ca="1" si="150"/>
        <v>6</v>
      </c>
      <c r="D4838" s="9" t="s">
        <v>2115</v>
      </c>
      <c r="E4838" s="9" t="s">
        <v>2116</v>
      </c>
      <c r="F4838" s="10">
        <f t="shared" ca="1" si="151"/>
        <v>3.899415916912552E-2</v>
      </c>
      <c r="G4838" s="3" t="str">
        <f>VLOOKUP(Table3[[#This Row],[PRODUCT ID]],Table1[[PRODUCT]:[SELLING PRICE]],1,FALSE)</f>
        <v>Product641</v>
      </c>
      <c r="H4838" s="3" t="str">
        <f>VLOOKUP(Table3[[#This Row],[PRODUCT ID]],Table1[[PRODUCT]:[SELLING PRICE]],2,FALSE)</f>
        <v>Category2</v>
      </c>
      <c r="I4838" s="3" t="str">
        <f>VLOOKUP(Table3[[#This Row],[PRODUCT ID]],Table1[[PRODUCT]:[SELLING PRICE]],3,FALSE)</f>
        <v>Lt</v>
      </c>
      <c r="J4838" s="16">
        <f ca="1">VLOOKUP(Table3[[#This Row],[PRODUCT ID]],Table1[[PRODUCT]:[SELLING PRICE]],4,FALSE)</f>
        <v>120</v>
      </c>
      <c r="K4838" s="16">
        <f ca="1">VLOOKUP(Table3[[#This Row],[PRODUCT ID]],Table1[[PRODUCT]:[SELLING PRICE]],5,FALSE)</f>
        <v>234.59544660425729</v>
      </c>
      <c r="L4838" s="16">
        <f ca="1">J4838*Table3[[#This Row],[QUANTITY]]</f>
        <v>720</v>
      </c>
      <c r="M4838" s="16">
        <f ca="1">K4838*Table3[[#This Row],[QUANTITY]]*(1-Table3[[#This Row],[DISCOUNT %]])</f>
        <v>1352.6855665141127</v>
      </c>
      <c r="N4838" s="3">
        <f>DAY(Table3[[#This Row],[DATE]])</f>
        <v>30</v>
      </c>
      <c r="O4838" s="3" t="str">
        <f>TEXT(Table3[[#This Row],[DATE]],"mmm")</f>
        <v>Mar</v>
      </c>
      <c r="P4838" s="3">
        <f>YEAR(Table3[[#This Row],[DATE]])</f>
        <v>2034</v>
      </c>
    </row>
    <row r="4839" spans="1:16" x14ac:dyDescent="0.3">
      <c r="A4839" s="6">
        <v>49034</v>
      </c>
      <c r="B4839" s="7" t="s">
        <v>1694</v>
      </c>
      <c r="C4839" s="9">
        <f t="shared" ca="1" si="150"/>
        <v>4</v>
      </c>
      <c r="D4839" s="9" t="s">
        <v>2115</v>
      </c>
      <c r="E4839" s="9" t="s">
        <v>2116</v>
      </c>
      <c r="F4839" s="10">
        <f t="shared" ca="1" si="151"/>
        <v>9.2877382807644404E-2</v>
      </c>
      <c r="G4839" s="3" t="str">
        <f>VLOOKUP(Table3[[#This Row],[PRODUCT ID]],Table1[[PRODUCT]:[SELLING PRICE]],1,FALSE)</f>
        <v>Product642</v>
      </c>
      <c r="H4839" s="3" t="str">
        <f>VLOOKUP(Table3[[#This Row],[PRODUCT ID]],Table1[[PRODUCT]:[SELLING PRICE]],2,FALSE)</f>
        <v>Category3</v>
      </c>
      <c r="I4839" s="3" t="str">
        <f>VLOOKUP(Table3[[#This Row],[PRODUCT ID]],Table1[[PRODUCT]:[SELLING PRICE]],3,FALSE)</f>
        <v>Kg</v>
      </c>
      <c r="J4839" s="16">
        <f ca="1">VLOOKUP(Table3[[#This Row],[PRODUCT ID]],Table1[[PRODUCT]:[SELLING PRICE]],4,FALSE)</f>
        <v>194</v>
      </c>
      <c r="K4839" s="16">
        <f ca="1">VLOOKUP(Table3[[#This Row],[PRODUCT ID]],Table1[[PRODUCT]:[SELLING PRICE]],5,FALSE)</f>
        <v>311.41611476257157</v>
      </c>
      <c r="L4839" s="16">
        <f ca="1">J4839*Table3[[#This Row],[QUANTITY]]</f>
        <v>776</v>
      </c>
      <c r="M4839" s="16">
        <f ca="1">K4839*Table3[[#This Row],[QUANTITY]]*(1-Table3[[#This Row],[DISCOUNT %]])</f>
        <v>1129.9704042371957</v>
      </c>
      <c r="N4839" s="3">
        <f>DAY(Table3[[#This Row],[DATE]])</f>
        <v>31</v>
      </c>
      <c r="O4839" s="3" t="str">
        <f>TEXT(Table3[[#This Row],[DATE]],"mmm")</f>
        <v>Mar</v>
      </c>
      <c r="P4839" s="3">
        <f>YEAR(Table3[[#This Row],[DATE]])</f>
        <v>2034</v>
      </c>
    </row>
    <row r="4840" spans="1:16" x14ac:dyDescent="0.3">
      <c r="A4840" s="6">
        <v>49035</v>
      </c>
      <c r="B4840" s="7" t="s">
        <v>1695</v>
      </c>
      <c r="C4840" s="9">
        <f t="shared" ca="1" si="150"/>
        <v>12</v>
      </c>
      <c r="D4840" s="9" t="s">
        <v>2116</v>
      </c>
      <c r="E4840" s="9" t="s">
        <v>2118</v>
      </c>
      <c r="F4840" s="10">
        <f t="shared" ca="1" si="151"/>
        <v>2.6681193012387406E-2</v>
      </c>
      <c r="G4840" s="3" t="str">
        <f>VLOOKUP(Table3[[#This Row],[PRODUCT ID]],Table1[[PRODUCT]:[SELLING PRICE]],1,FALSE)</f>
        <v>Product643</v>
      </c>
      <c r="H4840" s="3" t="str">
        <f>VLOOKUP(Table3[[#This Row],[PRODUCT ID]],Table1[[PRODUCT]:[SELLING PRICE]],2,FALSE)</f>
        <v>Category4</v>
      </c>
      <c r="I4840" s="3" t="str">
        <f>VLOOKUP(Table3[[#This Row],[PRODUCT ID]],Table1[[PRODUCT]:[SELLING PRICE]],3,FALSE)</f>
        <v>Lt</v>
      </c>
      <c r="J4840" s="16">
        <f ca="1">VLOOKUP(Table3[[#This Row],[PRODUCT ID]],Table1[[PRODUCT]:[SELLING PRICE]],4,FALSE)</f>
        <v>221</v>
      </c>
      <c r="K4840" s="16">
        <f ca="1">VLOOKUP(Table3[[#This Row],[PRODUCT ID]],Table1[[PRODUCT]:[SELLING PRICE]],5,FALSE)</f>
        <v>234.28209649375125</v>
      </c>
      <c r="L4840" s="16">
        <f ca="1">J4840*Table3[[#This Row],[QUANTITY]]</f>
        <v>2652</v>
      </c>
      <c r="M4840" s="16">
        <f ca="1">K4840*Table3[[#This Row],[QUANTITY]]*(1-Table3[[#This Row],[DISCOUNT %]])</f>
        <v>2736.3740478942564</v>
      </c>
      <c r="N4840" s="3">
        <f>DAY(Table3[[#This Row],[DATE]])</f>
        <v>1</v>
      </c>
      <c r="O4840" s="3" t="str">
        <f>TEXT(Table3[[#This Row],[DATE]],"mmm")</f>
        <v>Apr</v>
      </c>
      <c r="P4840" s="3">
        <f>YEAR(Table3[[#This Row],[DATE]])</f>
        <v>2034</v>
      </c>
    </row>
    <row r="4841" spans="1:16" x14ac:dyDescent="0.3">
      <c r="A4841" s="6">
        <v>49036</v>
      </c>
      <c r="B4841" s="7" t="s">
        <v>1696</v>
      </c>
      <c r="C4841" s="9">
        <f t="shared" ca="1" si="150"/>
        <v>2</v>
      </c>
      <c r="D4841" s="9" t="s">
        <v>2116</v>
      </c>
      <c r="E4841" s="9" t="s">
        <v>2118</v>
      </c>
      <c r="F4841" s="10">
        <f t="shared" ca="1" si="151"/>
        <v>8.6438099783022554E-2</v>
      </c>
      <c r="G4841" s="3" t="str">
        <f>VLOOKUP(Table3[[#This Row],[PRODUCT ID]],Table1[[PRODUCT]:[SELLING PRICE]],1,FALSE)</f>
        <v>Product644</v>
      </c>
      <c r="H4841" s="3" t="str">
        <f>VLOOKUP(Table3[[#This Row],[PRODUCT ID]],Table1[[PRODUCT]:[SELLING PRICE]],2,FALSE)</f>
        <v>Category5</v>
      </c>
      <c r="I4841" s="3" t="str">
        <f>VLOOKUP(Table3[[#This Row],[PRODUCT ID]],Table1[[PRODUCT]:[SELLING PRICE]],3,FALSE)</f>
        <v>Ft</v>
      </c>
      <c r="J4841" s="16">
        <f ca="1">VLOOKUP(Table3[[#This Row],[PRODUCT ID]],Table1[[PRODUCT]:[SELLING PRICE]],4,FALSE)</f>
        <v>169</v>
      </c>
      <c r="K4841" s="16">
        <f ca="1">VLOOKUP(Table3[[#This Row],[PRODUCT ID]],Table1[[PRODUCT]:[SELLING PRICE]],5,FALSE)</f>
        <v>57.760172835006024</v>
      </c>
      <c r="L4841" s="16">
        <f ca="1">J4841*Table3[[#This Row],[QUANTITY]]</f>
        <v>338</v>
      </c>
      <c r="M4841" s="16">
        <f ca="1">K4841*Table3[[#This Row],[QUANTITY]]*(1-Table3[[#This Row],[DISCOUNT %]])</f>
        <v>105.53498650401829</v>
      </c>
      <c r="N4841" s="3">
        <f>DAY(Table3[[#This Row],[DATE]])</f>
        <v>2</v>
      </c>
      <c r="O4841" s="3" t="str">
        <f>TEXT(Table3[[#This Row],[DATE]],"mmm")</f>
        <v>Apr</v>
      </c>
      <c r="P4841" s="3">
        <f>YEAR(Table3[[#This Row],[DATE]])</f>
        <v>2034</v>
      </c>
    </row>
    <row r="4842" spans="1:16" x14ac:dyDescent="0.3">
      <c r="A4842" s="6">
        <v>49037</v>
      </c>
      <c r="B4842" s="7" t="s">
        <v>1697</v>
      </c>
      <c r="C4842" s="9">
        <f t="shared" ca="1" si="150"/>
        <v>5</v>
      </c>
      <c r="D4842" s="9" t="s">
        <v>2116</v>
      </c>
      <c r="E4842" s="9" t="s">
        <v>2116</v>
      </c>
      <c r="F4842" s="10">
        <f t="shared" ca="1" si="151"/>
        <v>7.3585484896570991E-2</v>
      </c>
      <c r="G4842" s="3" t="str">
        <f>VLOOKUP(Table3[[#This Row],[PRODUCT ID]],Table1[[PRODUCT]:[SELLING PRICE]],1,FALSE)</f>
        <v>Product645</v>
      </c>
      <c r="H4842" s="3" t="str">
        <f>VLOOKUP(Table3[[#This Row],[PRODUCT ID]],Table1[[PRODUCT]:[SELLING PRICE]],2,FALSE)</f>
        <v>Category1</v>
      </c>
      <c r="I4842" s="3" t="str">
        <f>VLOOKUP(Table3[[#This Row],[PRODUCT ID]],Table1[[PRODUCT]:[SELLING PRICE]],3,FALSE)</f>
        <v>Kg</v>
      </c>
      <c r="J4842" s="16">
        <f ca="1">VLOOKUP(Table3[[#This Row],[PRODUCT ID]],Table1[[PRODUCT]:[SELLING PRICE]],4,FALSE)</f>
        <v>241</v>
      </c>
      <c r="K4842" s="16">
        <f ca="1">VLOOKUP(Table3[[#This Row],[PRODUCT ID]],Table1[[PRODUCT]:[SELLING PRICE]],5,FALSE)</f>
        <v>247.82399729787528</v>
      </c>
      <c r="L4842" s="16">
        <f ca="1">J4842*Table3[[#This Row],[QUANTITY]]</f>
        <v>1205</v>
      </c>
      <c r="M4842" s="16">
        <f ca="1">K4842*Table3[[#This Row],[QUANTITY]]*(1-Table3[[#This Row],[DISCOUNT %]])</f>
        <v>1147.9387414385233</v>
      </c>
      <c r="N4842" s="3">
        <f>DAY(Table3[[#This Row],[DATE]])</f>
        <v>3</v>
      </c>
      <c r="O4842" s="3" t="str">
        <f>TEXT(Table3[[#This Row],[DATE]],"mmm")</f>
        <v>Apr</v>
      </c>
      <c r="P4842" s="3">
        <f>YEAR(Table3[[#This Row],[DATE]])</f>
        <v>2034</v>
      </c>
    </row>
    <row r="4843" spans="1:16" x14ac:dyDescent="0.3">
      <c r="A4843" s="6">
        <v>49038</v>
      </c>
      <c r="B4843" s="7" t="s">
        <v>1698</v>
      </c>
      <c r="C4843" s="9">
        <f t="shared" ca="1" si="150"/>
        <v>9</v>
      </c>
      <c r="D4843" s="9" t="s">
        <v>2115</v>
      </c>
      <c r="E4843" s="9" t="s">
        <v>2116</v>
      </c>
      <c r="F4843" s="10">
        <f t="shared" ca="1" si="151"/>
        <v>7.0467122032516455E-2</v>
      </c>
      <c r="G4843" s="3" t="str">
        <f>VLOOKUP(Table3[[#This Row],[PRODUCT ID]],Table1[[PRODUCT]:[SELLING PRICE]],1,FALSE)</f>
        <v>Product646</v>
      </c>
      <c r="H4843" s="3" t="str">
        <f>VLOOKUP(Table3[[#This Row],[PRODUCT ID]],Table1[[PRODUCT]:[SELLING PRICE]],2,FALSE)</f>
        <v>Category2</v>
      </c>
      <c r="I4843" s="3" t="str">
        <f>VLOOKUP(Table3[[#This Row],[PRODUCT ID]],Table1[[PRODUCT]:[SELLING PRICE]],3,FALSE)</f>
        <v>No</v>
      </c>
      <c r="J4843" s="16">
        <f ca="1">VLOOKUP(Table3[[#This Row],[PRODUCT ID]],Table1[[PRODUCT]:[SELLING PRICE]],4,FALSE)</f>
        <v>25</v>
      </c>
      <c r="K4843" s="16">
        <f ca="1">VLOOKUP(Table3[[#This Row],[PRODUCT ID]],Table1[[PRODUCT]:[SELLING PRICE]],5,FALSE)</f>
        <v>216.94738844075454</v>
      </c>
      <c r="L4843" s="16">
        <f ca="1">J4843*Table3[[#This Row],[QUANTITY]]</f>
        <v>225</v>
      </c>
      <c r="M4843" s="16">
        <f ca="1">K4843*Table3[[#This Row],[QUANTITY]]*(1-Table3[[#This Row],[DISCOUNT %]])</f>
        <v>1814.9375731037771</v>
      </c>
      <c r="N4843" s="3">
        <f>DAY(Table3[[#This Row],[DATE]])</f>
        <v>4</v>
      </c>
      <c r="O4843" s="3" t="str">
        <f>TEXT(Table3[[#This Row],[DATE]],"mmm")</f>
        <v>Apr</v>
      </c>
      <c r="P4843" s="3">
        <f>YEAR(Table3[[#This Row],[DATE]])</f>
        <v>2034</v>
      </c>
    </row>
    <row r="4844" spans="1:16" x14ac:dyDescent="0.3">
      <c r="A4844" s="6">
        <v>49039</v>
      </c>
      <c r="B4844" s="7" t="s">
        <v>1699</v>
      </c>
      <c r="C4844" s="9">
        <f t="shared" ca="1" si="150"/>
        <v>8</v>
      </c>
      <c r="D4844" s="9" t="s">
        <v>2117</v>
      </c>
      <c r="E4844" s="9" t="s">
        <v>2116</v>
      </c>
      <c r="F4844" s="10">
        <f t="shared" ca="1" si="151"/>
        <v>5.2110383518772653E-2</v>
      </c>
      <c r="G4844" s="3" t="str">
        <f>VLOOKUP(Table3[[#This Row],[PRODUCT ID]],Table1[[PRODUCT]:[SELLING PRICE]],1,FALSE)</f>
        <v>Product647</v>
      </c>
      <c r="H4844" s="3" t="str">
        <f>VLOOKUP(Table3[[#This Row],[PRODUCT ID]],Table1[[PRODUCT]:[SELLING PRICE]],2,FALSE)</f>
        <v>Category3</v>
      </c>
      <c r="I4844" s="3" t="str">
        <f>VLOOKUP(Table3[[#This Row],[PRODUCT ID]],Table1[[PRODUCT]:[SELLING PRICE]],3,FALSE)</f>
        <v>No</v>
      </c>
      <c r="J4844" s="16">
        <f ca="1">VLOOKUP(Table3[[#This Row],[PRODUCT ID]],Table1[[PRODUCT]:[SELLING PRICE]],4,FALSE)</f>
        <v>69</v>
      </c>
      <c r="K4844" s="16">
        <f ca="1">VLOOKUP(Table3[[#This Row],[PRODUCT ID]],Table1[[PRODUCT]:[SELLING PRICE]],5,FALSE)</f>
        <v>230.79288726494124</v>
      </c>
      <c r="L4844" s="16">
        <f ca="1">J4844*Table3[[#This Row],[QUANTITY]]</f>
        <v>552</v>
      </c>
      <c r="M4844" s="16">
        <f ca="1">K4844*Table3[[#This Row],[QUANTITY]]*(1-Table3[[#This Row],[DISCOUNT %]])</f>
        <v>1750.1294511692824</v>
      </c>
      <c r="N4844" s="3">
        <f>DAY(Table3[[#This Row],[DATE]])</f>
        <v>5</v>
      </c>
      <c r="O4844" s="3" t="str">
        <f>TEXT(Table3[[#This Row],[DATE]],"mmm")</f>
        <v>Apr</v>
      </c>
      <c r="P4844" s="3">
        <f>YEAR(Table3[[#This Row],[DATE]])</f>
        <v>2034</v>
      </c>
    </row>
    <row r="4845" spans="1:16" x14ac:dyDescent="0.3">
      <c r="A4845" s="6">
        <v>49040</v>
      </c>
      <c r="B4845" s="7" t="s">
        <v>1700</v>
      </c>
      <c r="C4845" s="9">
        <f t="shared" ca="1" si="150"/>
        <v>11</v>
      </c>
      <c r="D4845" s="9" t="s">
        <v>2117</v>
      </c>
      <c r="E4845" s="9" t="s">
        <v>2116</v>
      </c>
      <c r="F4845" s="10">
        <f t="shared" ca="1" si="151"/>
        <v>4.9341357101444439E-2</v>
      </c>
      <c r="G4845" s="3" t="str">
        <f>VLOOKUP(Table3[[#This Row],[PRODUCT ID]],Table1[[PRODUCT]:[SELLING PRICE]],1,FALSE)</f>
        <v>Product648</v>
      </c>
      <c r="H4845" s="3" t="str">
        <f>VLOOKUP(Table3[[#This Row],[PRODUCT ID]],Table1[[PRODUCT]:[SELLING PRICE]],2,FALSE)</f>
        <v>Category4</v>
      </c>
      <c r="I4845" s="3" t="str">
        <f>VLOOKUP(Table3[[#This Row],[PRODUCT ID]],Table1[[PRODUCT]:[SELLING PRICE]],3,FALSE)</f>
        <v>Ft</v>
      </c>
      <c r="J4845" s="16">
        <f ca="1">VLOOKUP(Table3[[#This Row],[PRODUCT ID]],Table1[[PRODUCT]:[SELLING PRICE]],4,FALSE)</f>
        <v>46</v>
      </c>
      <c r="K4845" s="16">
        <f ca="1">VLOOKUP(Table3[[#This Row],[PRODUCT ID]],Table1[[PRODUCT]:[SELLING PRICE]],5,FALSE)</f>
        <v>43.709967313333578</v>
      </c>
      <c r="L4845" s="16">
        <f ca="1">J4845*Table3[[#This Row],[QUANTITY]]</f>
        <v>506</v>
      </c>
      <c r="M4845" s="16">
        <f ca="1">K4845*Table3[[#This Row],[QUANTITY]]*(1-Table3[[#This Row],[DISCOUNT %]])</f>
        <v>457.08584027957312</v>
      </c>
      <c r="N4845" s="3">
        <f>DAY(Table3[[#This Row],[DATE]])</f>
        <v>6</v>
      </c>
      <c r="O4845" s="3" t="str">
        <f>TEXT(Table3[[#This Row],[DATE]],"mmm")</f>
        <v>Apr</v>
      </c>
      <c r="P4845" s="3">
        <f>YEAR(Table3[[#This Row],[DATE]])</f>
        <v>2034</v>
      </c>
    </row>
    <row r="4846" spans="1:16" x14ac:dyDescent="0.3">
      <c r="A4846" s="6">
        <v>49041</v>
      </c>
      <c r="B4846" s="7" t="s">
        <v>1701</v>
      </c>
      <c r="C4846" s="9">
        <f t="shared" ca="1" si="150"/>
        <v>12</v>
      </c>
      <c r="D4846" s="9" t="s">
        <v>2116</v>
      </c>
      <c r="E4846" s="9" t="s">
        <v>2118</v>
      </c>
      <c r="F4846" s="10">
        <f t="shared" ca="1" si="151"/>
        <v>8.5289673365582269E-2</v>
      </c>
      <c r="G4846" s="3" t="str">
        <f>VLOOKUP(Table3[[#This Row],[PRODUCT ID]],Table1[[PRODUCT]:[SELLING PRICE]],1,FALSE)</f>
        <v>Product649</v>
      </c>
      <c r="H4846" s="3" t="str">
        <f>VLOOKUP(Table3[[#This Row],[PRODUCT ID]],Table1[[PRODUCT]:[SELLING PRICE]],2,FALSE)</f>
        <v>Category1</v>
      </c>
      <c r="I4846" s="3" t="str">
        <f>VLOOKUP(Table3[[#This Row],[PRODUCT ID]],Table1[[PRODUCT]:[SELLING PRICE]],3,FALSE)</f>
        <v>No</v>
      </c>
      <c r="J4846" s="16">
        <f ca="1">VLOOKUP(Table3[[#This Row],[PRODUCT ID]],Table1[[PRODUCT]:[SELLING PRICE]],4,FALSE)</f>
        <v>200</v>
      </c>
      <c r="K4846" s="16">
        <f ca="1">VLOOKUP(Table3[[#This Row],[PRODUCT ID]],Table1[[PRODUCT]:[SELLING PRICE]],5,FALSE)</f>
        <v>220.70133765440596</v>
      </c>
      <c r="L4846" s="16">
        <f ca="1">J4846*Table3[[#This Row],[QUANTITY]]</f>
        <v>2400</v>
      </c>
      <c r="M4846" s="16">
        <f ca="1">K4846*Table3[[#This Row],[QUANTITY]]*(1-Table3[[#This Row],[DISCOUNT %]])</f>
        <v>2422.5335118541752</v>
      </c>
      <c r="N4846" s="3">
        <f>DAY(Table3[[#This Row],[DATE]])</f>
        <v>7</v>
      </c>
      <c r="O4846" s="3" t="str">
        <f>TEXT(Table3[[#This Row],[DATE]],"mmm")</f>
        <v>Apr</v>
      </c>
      <c r="P4846" s="3">
        <f>YEAR(Table3[[#This Row],[DATE]])</f>
        <v>2034</v>
      </c>
    </row>
    <row r="4847" spans="1:16" x14ac:dyDescent="0.3">
      <c r="A4847" s="6">
        <v>49042</v>
      </c>
      <c r="B4847" s="7" t="s">
        <v>1702</v>
      </c>
      <c r="C4847" s="9">
        <f t="shared" ca="1" si="150"/>
        <v>8</v>
      </c>
      <c r="D4847" s="9" t="s">
        <v>2116</v>
      </c>
      <c r="E4847" s="9" t="s">
        <v>2116</v>
      </c>
      <c r="F4847" s="10">
        <f t="shared" ca="1" si="151"/>
        <v>9.6685573984022791E-2</v>
      </c>
      <c r="G4847" s="3" t="str">
        <f>VLOOKUP(Table3[[#This Row],[PRODUCT ID]],Table1[[PRODUCT]:[SELLING PRICE]],1,FALSE)</f>
        <v>Product650</v>
      </c>
      <c r="H4847" s="3" t="str">
        <f>VLOOKUP(Table3[[#This Row],[PRODUCT ID]],Table1[[PRODUCT]:[SELLING PRICE]],2,FALSE)</f>
        <v>Category2</v>
      </c>
      <c r="I4847" s="3" t="str">
        <f>VLOOKUP(Table3[[#This Row],[PRODUCT ID]],Table1[[PRODUCT]:[SELLING PRICE]],3,FALSE)</f>
        <v>Kg</v>
      </c>
      <c r="J4847" s="16">
        <f ca="1">VLOOKUP(Table3[[#This Row],[PRODUCT ID]],Table1[[PRODUCT]:[SELLING PRICE]],4,FALSE)</f>
        <v>32</v>
      </c>
      <c r="K4847" s="16">
        <f ca="1">VLOOKUP(Table3[[#This Row],[PRODUCT ID]],Table1[[PRODUCT]:[SELLING PRICE]],5,FALSE)</f>
        <v>226.87538032493828</v>
      </c>
      <c r="L4847" s="16">
        <f ca="1">J4847*Table3[[#This Row],[QUANTITY]]</f>
        <v>256</v>
      </c>
      <c r="M4847" s="16">
        <f ca="1">K4847*Table3[[#This Row],[QUANTITY]]*(1-Table3[[#This Row],[DISCOUNT %]])</f>
        <v>1639.5184316430252</v>
      </c>
      <c r="N4847" s="3">
        <f>DAY(Table3[[#This Row],[DATE]])</f>
        <v>8</v>
      </c>
      <c r="O4847" s="3" t="str">
        <f>TEXT(Table3[[#This Row],[DATE]],"mmm")</f>
        <v>Apr</v>
      </c>
      <c r="P4847" s="3">
        <f>YEAR(Table3[[#This Row],[DATE]])</f>
        <v>2034</v>
      </c>
    </row>
    <row r="4848" spans="1:16" x14ac:dyDescent="0.3">
      <c r="A4848" s="6">
        <v>49043</v>
      </c>
      <c r="B4848" s="7" t="s">
        <v>1703</v>
      </c>
      <c r="C4848" s="9">
        <f t="shared" ca="1" si="150"/>
        <v>5</v>
      </c>
      <c r="D4848" s="9" t="s">
        <v>2116</v>
      </c>
      <c r="E4848" s="9" t="s">
        <v>2116</v>
      </c>
      <c r="F4848" s="10">
        <f t="shared" ca="1" si="151"/>
        <v>9.9334674348058871E-3</v>
      </c>
      <c r="G4848" s="3" t="str">
        <f>VLOOKUP(Table3[[#This Row],[PRODUCT ID]],Table1[[PRODUCT]:[SELLING PRICE]],1,FALSE)</f>
        <v>Product651</v>
      </c>
      <c r="H4848" s="3" t="str">
        <f>VLOOKUP(Table3[[#This Row],[PRODUCT ID]],Table1[[PRODUCT]:[SELLING PRICE]],2,FALSE)</f>
        <v>Category3</v>
      </c>
      <c r="I4848" s="3" t="str">
        <f>VLOOKUP(Table3[[#This Row],[PRODUCT ID]],Table1[[PRODUCT]:[SELLING PRICE]],3,FALSE)</f>
        <v>Kg</v>
      </c>
      <c r="J4848" s="16">
        <f ca="1">VLOOKUP(Table3[[#This Row],[PRODUCT ID]],Table1[[PRODUCT]:[SELLING PRICE]],4,FALSE)</f>
        <v>214</v>
      </c>
      <c r="K4848" s="16">
        <f ca="1">VLOOKUP(Table3[[#This Row],[PRODUCT ID]],Table1[[PRODUCT]:[SELLING PRICE]],5,FALSE)</f>
        <v>300.2540496125402</v>
      </c>
      <c r="L4848" s="16">
        <f ca="1">J4848*Table3[[#This Row],[QUANTITY]]</f>
        <v>1070</v>
      </c>
      <c r="M4848" s="16">
        <f ca="1">K4848*Table3[[#This Row],[QUANTITY]]*(1-Table3[[#This Row],[DISCOUNT %]])</f>
        <v>1486.3574289427272</v>
      </c>
      <c r="N4848" s="3">
        <f>DAY(Table3[[#This Row],[DATE]])</f>
        <v>9</v>
      </c>
      <c r="O4848" s="3" t="str">
        <f>TEXT(Table3[[#This Row],[DATE]],"mmm")</f>
        <v>Apr</v>
      </c>
      <c r="P4848" s="3">
        <f>YEAR(Table3[[#This Row],[DATE]])</f>
        <v>2034</v>
      </c>
    </row>
    <row r="4849" spans="1:16" x14ac:dyDescent="0.3">
      <c r="A4849" s="6">
        <v>49044</v>
      </c>
      <c r="B4849" s="7" t="s">
        <v>1704</v>
      </c>
      <c r="C4849" s="9">
        <f t="shared" ca="1" si="150"/>
        <v>2</v>
      </c>
      <c r="D4849" s="9" t="s">
        <v>2116</v>
      </c>
      <c r="E4849" s="9" t="s">
        <v>2116</v>
      </c>
      <c r="F4849" s="10">
        <f t="shared" ca="1" si="151"/>
        <v>7.2483331957141336E-2</v>
      </c>
      <c r="G4849" s="3" t="str">
        <f>VLOOKUP(Table3[[#This Row],[PRODUCT ID]],Table1[[PRODUCT]:[SELLING PRICE]],1,FALSE)</f>
        <v>Product652</v>
      </c>
      <c r="H4849" s="3" t="str">
        <f>VLOOKUP(Table3[[#This Row],[PRODUCT ID]],Table1[[PRODUCT]:[SELLING PRICE]],2,FALSE)</f>
        <v>Category4</v>
      </c>
      <c r="I4849" s="3" t="str">
        <f>VLOOKUP(Table3[[#This Row],[PRODUCT ID]],Table1[[PRODUCT]:[SELLING PRICE]],3,FALSE)</f>
        <v>Lt</v>
      </c>
      <c r="J4849" s="16">
        <f ca="1">VLOOKUP(Table3[[#This Row],[PRODUCT ID]],Table1[[PRODUCT]:[SELLING PRICE]],4,FALSE)</f>
        <v>103</v>
      </c>
      <c r="K4849" s="16">
        <f ca="1">VLOOKUP(Table3[[#This Row],[PRODUCT ID]],Table1[[PRODUCT]:[SELLING PRICE]],5,FALSE)</f>
        <v>117.1411806056699</v>
      </c>
      <c r="L4849" s="16">
        <f ca="1">J4849*Table3[[#This Row],[QUANTITY]]</f>
        <v>206</v>
      </c>
      <c r="M4849" s="16">
        <f ca="1">K4849*Table3[[#This Row],[QUANTITY]]*(1-Table3[[#This Row],[DISCOUNT %]])</f>
        <v>217.30079505195539</v>
      </c>
      <c r="N4849" s="3">
        <f>DAY(Table3[[#This Row],[DATE]])</f>
        <v>10</v>
      </c>
      <c r="O4849" s="3" t="str">
        <f>TEXT(Table3[[#This Row],[DATE]],"mmm")</f>
        <v>Apr</v>
      </c>
      <c r="P4849" s="3">
        <f>YEAR(Table3[[#This Row],[DATE]])</f>
        <v>2034</v>
      </c>
    </row>
    <row r="4850" spans="1:16" x14ac:dyDescent="0.3">
      <c r="A4850" s="6">
        <v>49045</v>
      </c>
      <c r="B4850" s="7" t="s">
        <v>1705</v>
      </c>
      <c r="C4850" s="9">
        <f t="shared" ca="1" si="150"/>
        <v>10</v>
      </c>
      <c r="D4850" s="9" t="s">
        <v>2115</v>
      </c>
      <c r="E4850" s="9" t="s">
        <v>2116</v>
      </c>
      <c r="F4850" s="10">
        <f t="shared" ca="1" si="151"/>
        <v>7.3150137890649364E-2</v>
      </c>
      <c r="G4850" s="3" t="str">
        <f>VLOOKUP(Table3[[#This Row],[PRODUCT ID]],Table1[[PRODUCT]:[SELLING PRICE]],1,FALSE)</f>
        <v>Product653</v>
      </c>
      <c r="H4850" s="3" t="str">
        <f>VLOOKUP(Table3[[#This Row],[PRODUCT ID]],Table1[[PRODUCT]:[SELLING PRICE]],2,FALSE)</f>
        <v>Category5</v>
      </c>
      <c r="I4850" s="3" t="str">
        <f>VLOOKUP(Table3[[#This Row],[PRODUCT ID]],Table1[[PRODUCT]:[SELLING PRICE]],3,FALSE)</f>
        <v>Kg</v>
      </c>
      <c r="J4850" s="16">
        <f ca="1">VLOOKUP(Table3[[#This Row],[PRODUCT ID]],Table1[[PRODUCT]:[SELLING PRICE]],4,FALSE)</f>
        <v>146</v>
      </c>
      <c r="K4850" s="16">
        <f ca="1">VLOOKUP(Table3[[#This Row],[PRODUCT ID]],Table1[[PRODUCT]:[SELLING PRICE]],5,FALSE)</f>
        <v>48.777524352360103</v>
      </c>
      <c r="L4850" s="16">
        <f ca="1">J4850*Table3[[#This Row],[QUANTITY]]</f>
        <v>1460</v>
      </c>
      <c r="M4850" s="16">
        <f ca="1">K4850*Table3[[#This Row],[QUANTITY]]*(1-Table3[[#This Row],[DISCOUNT %]])</f>
        <v>452.09441720020453</v>
      </c>
      <c r="N4850" s="3">
        <f>DAY(Table3[[#This Row],[DATE]])</f>
        <v>11</v>
      </c>
      <c r="O4850" s="3" t="str">
        <f>TEXT(Table3[[#This Row],[DATE]],"mmm")</f>
        <v>Apr</v>
      </c>
      <c r="P4850" s="3">
        <f>YEAR(Table3[[#This Row],[DATE]])</f>
        <v>2034</v>
      </c>
    </row>
    <row r="4851" spans="1:16" x14ac:dyDescent="0.3">
      <c r="A4851" s="6">
        <v>49046</v>
      </c>
      <c r="B4851" s="7" t="s">
        <v>1706</v>
      </c>
      <c r="C4851" s="9">
        <f t="shared" ca="1" si="150"/>
        <v>12</v>
      </c>
      <c r="D4851" s="9" t="s">
        <v>2116</v>
      </c>
      <c r="E4851" s="9" t="s">
        <v>2116</v>
      </c>
      <c r="F4851" s="10">
        <f t="shared" ca="1" si="151"/>
        <v>9.260908299132789E-2</v>
      </c>
      <c r="G4851" s="3" t="str">
        <f>VLOOKUP(Table3[[#This Row],[PRODUCT ID]],Table1[[PRODUCT]:[SELLING PRICE]],1,FALSE)</f>
        <v>Product654</v>
      </c>
      <c r="H4851" s="3" t="str">
        <f>VLOOKUP(Table3[[#This Row],[PRODUCT ID]],Table1[[PRODUCT]:[SELLING PRICE]],2,FALSE)</f>
        <v>Category1</v>
      </c>
      <c r="I4851" s="3" t="str">
        <f>VLOOKUP(Table3[[#This Row],[PRODUCT ID]],Table1[[PRODUCT]:[SELLING PRICE]],3,FALSE)</f>
        <v>Lt</v>
      </c>
      <c r="J4851" s="16">
        <f ca="1">VLOOKUP(Table3[[#This Row],[PRODUCT ID]],Table1[[PRODUCT]:[SELLING PRICE]],4,FALSE)</f>
        <v>18</v>
      </c>
      <c r="K4851" s="16">
        <f ca="1">VLOOKUP(Table3[[#This Row],[PRODUCT ID]],Table1[[PRODUCT]:[SELLING PRICE]],5,FALSE)</f>
        <v>111.12457902082349</v>
      </c>
      <c r="L4851" s="16">
        <f ca="1">J4851*Table3[[#This Row],[QUANTITY]]</f>
        <v>216</v>
      </c>
      <c r="M4851" s="16">
        <f ca="1">K4851*Table3[[#This Row],[QUANTITY]]*(1-Table3[[#This Row],[DISCOUNT %]])</f>
        <v>1210.0012039188921</v>
      </c>
      <c r="N4851" s="3">
        <f>DAY(Table3[[#This Row],[DATE]])</f>
        <v>12</v>
      </c>
      <c r="O4851" s="3" t="str">
        <f>TEXT(Table3[[#This Row],[DATE]],"mmm")</f>
        <v>Apr</v>
      </c>
      <c r="P4851" s="3">
        <f>YEAR(Table3[[#This Row],[DATE]])</f>
        <v>2034</v>
      </c>
    </row>
    <row r="4852" spans="1:16" x14ac:dyDescent="0.3">
      <c r="A4852" s="6">
        <v>49047</v>
      </c>
      <c r="B4852" s="7" t="s">
        <v>1707</v>
      </c>
      <c r="C4852" s="9">
        <f t="shared" ca="1" si="150"/>
        <v>10</v>
      </c>
      <c r="D4852" s="9" t="s">
        <v>2117</v>
      </c>
      <c r="E4852" s="9" t="s">
        <v>2118</v>
      </c>
      <c r="F4852" s="10">
        <f t="shared" ca="1" si="151"/>
        <v>9.4364979370174296E-2</v>
      </c>
      <c r="G4852" s="3" t="str">
        <f>VLOOKUP(Table3[[#This Row],[PRODUCT ID]],Table1[[PRODUCT]:[SELLING PRICE]],1,FALSE)</f>
        <v>Product655</v>
      </c>
      <c r="H4852" s="3" t="str">
        <f>VLOOKUP(Table3[[#This Row],[PRODUCT ID]],Table1[[PRODUCT]:[SELLING PRICE]],2,FALSE)</f>
        <v>Category2</v>
      </c>
      <c r="I4852" s="3" t="str">
        <f>VLOOKUP(Table3[[#This Row],[PRODUCT ID]],Table1[[PRODUCT]:[SELLING PRICE]],3,FALSE)</f>
        <v>Ft</v>
      </c>
      <c r="J4852" s="16">
        <f ca="1">VLOOKUP(Table3[[#This Row],[PRODUCT ID]],Table1[[PRODUCT]:[SELLING PRICE]],4,FALSE)</f>
        <v>95</v>
      </c>
      <c r="K4852" s="16">
        <f ca="1">VLOOKUP(Table3[[#This Row],[PRODUCT ID]],Table1[[PRODUCT]:[SELLING PRICE]],5,FALSE)</f>
        <v>65.441803234396289</v>
      </c>
      <c r="L4852" s="16">
        <f ca="1">J4852*Table3[[#This Row],[QUANTITY]]</f>
        <v>950</v>
      </c>
      <c r="M4852" s="16">
        <f ca="1">K4852*Table3[[#This Row],[QUANTITY]]*(1-Table3[[#This Row],[DISCOUNT %]])</f>
        <v>592.66388822235479</v>
      </c>
      <c r="N4852" s="3">
        <f>DAY(Table3[[#This Row],[DATE]])</f>
        <v>13</v>
      </c>
      <c r="O4852" s="3" t="str">
        <f>TEXT(Table3[[#This Row],[DATE]],"mmm")</f>
        <v>Apr</v>
      </c>
      <c r="P4852" s="3">
        <f>YEAR(Table3[[#This Row],[DATE]])</f>
        <v>2034</v>
      </c>
    </row>
    <row r="4853" spans="1:16" x14ac:dyDescent="0.3">
      <c r="A4853" s="6">
        <v>49048</v>
      </c>
      <c r="B4853" s="7" t="s">
        <v>1708</v>
      </c>
      <c r="C4853" s="9">
        <f t="shared" ca="1" si="150"/>
        <v>11</v>
      </c>
      <c r="D4853" s="9" t="s">
        <v>2115</v>
      </c>
      <c r="E4853" s="9" t="s">
        <v>2118</v>
      </c>
      <c r="F4853" s="10">
        <f t="shared" ca="1" si="151"/>
        <v>8.968355098896795E-2</v>
      </c>
      <c r="G4853" s="3" t="str">
        <f>VLOOKUP(Table3[[#This Row],[PRODUCT ID]],Table1[[PRODUCT]:[SELLING PRICE]],1,FALSE)</f>
        <v>Product656</v>
      </c>
      <c r="H4853" s="3" t="str">
        <f>VLOOKUP(Table3[[#This Row],[PRODUCT ID]],Table1[[PRODUCT]:[SELLING PRICE]],2,FALSE)</f>
        <v>Category3</v>
      </c>
      <c r="I4853" s="3" t="str">
        <f>VLOOKUP(Table3[[#This Row],[PRODUCT ID]],Table1[[PRODUCT]:[SELLING PRICE]],3,FALSE)</f>
        <v>Kg</v>
      </c>
      <c r="J4853" s="16">
        <f ca="1">VLOOKUP(Table3[[#This Row],[PRODUCT ID]],Table1[[PRODUCT]:[SELLING PRICE]],4,FALSE)</f>
        <v>183</v>
      </c>
      <c r="K4853" s="16">
        <f ca="1">VLOOKUP(Table3[[#This Row],[PRODUCT ID]],Table1[[PRODUCT]:[SELLING PRICE]],5,FALSE)</f>
        <v>145.22573395111144</v>
      </c>
      <c r="L4853" s="16">
        <f ca="1">J4853*Table3[[#This Row],[QUANTITY]]</f>
        <v>2013</v>
      </c>
      <c r="M4853" s="16">
        <f ca="1">K4853*Table3[[#This Row],[QUANTITY]]*(1-Table3[[#This Row],[DISCOUNT %]])</f>
        <v>1454.215118789363</v>
      </c>
      <c r="N4853" s="3">
        <f>DAY(Table3[[#This Row],[DATE]])</f>
        <v>14</v>
      </c>
      <c r="O4853" s="3" t="str">
        <f>TEXT(Table3[[#This Row],[DATE]],"mmm")</f>
        <v>Apr</v>
      </c>
      <c r="P4853" s="3">
        <f>YEAR(Table3[[#This Row],[DATE]])</f>
        <v>2034</v>
      </c>
    </row>
    <row r="4854" spans="1:16" x14ac:dyDescent="0.3">
      <c r="A4854" s="6">
        <v>49049</v>
      </c>
      <c r="B4854" s="7" t="s">
        <v>1709</v>
      </c>
      <c r="C4854" s="9">
        <f t="shared" ca="1" si="150"/>
        <v>5</v>
      </c>
      <c r="D4854" s="9" t="s">
        <v>2115</v>
      </c>
      <c r="E4854" s="9" t="s">
        <v>2116</v>
      </c>
      <c r="F4854" s="10">
        <f t="shared" ca="1" si="151"/>
        <v>4.1607875344846258E-2</v>
      </c>
      <c r="G4854" s="3" t="str">
        <f>VLOOKUP(Table3[[#This Row],[PRODUCT ID]],Table1[[PRODUCT]:[SELLING PRICE]],1,FALSE)</f>
        <v>Product657</v>
      </c>
      <c r="H4854" s="3" t="str">
        <f>VLOOKUP(Table3[[#This Row],[PRODUCT ID]],Table1[[PRODUCT]:[SELLING PRICE]],2,FALSE)</f>
        <v>Category4</v>
      </c>
      <c r="I4854" s="3" t="str">
        <f>VLOOKUP(Table3[[#This Row],[PRODUCT ID]],Table1[[PRODUCT]:[SELLING PRICE]],3,FALSE)</f>
        <v>No</v>
      </c>
      <c r="J4854" s="16">
        <f ca="1">VLOOKUP(Table3[[#This Row],[PRODUCT ID]],Table1[[PRODUCT]:[SELLING PRICE]],4,FALSE)</f>
        <v>108</v>
      </c>
      <c r="K4854" s="16">
        <f ca="1">VLOOKUP(Table3[[#This Row],[PRODUCT ID]],Table1[[PRODUCT]:[SELLING PRICE]],5,FALSE)</f>
        <v>262.07241558142709</v>
      </c>
      <c r="L4854" s="16">
        <f ca="1">J4854*Table3[[#This Row],[QUANTITY]]</f>
        <v>540</v>
      </c>
      <c r="M4854" s="16">
        <f ca="1">K4854*Table3[[#This Row],[QUANTITY]]*(1-Table3[[#This Row],[DISCOUNT %]])</f>
        <v>1255.8406959129618</v>
      </c>
      <c r="N4854" s="3">
        <f>DAY(Table3[[#This Row],[DATE]])</f>
        <v>15</v>
      </c>
      <c r="O4854" s="3" t="str">
        <f>TEXT(Table3[[#This Row],[DATE]],"mmm")</f>
        <v>Apr</v>
      </c>
      <c r="P4854" s="3">
        <f>YEAR(Table3[[#This Row],[DATE]])</f>
        <v>2034</v>
      </c>
    </row>
    <row r="4855" spans="1:16" x14ac:dyDescent="0.3">
      <c r="A4855" s="6">
        <v>49050</v>
      </c>
      <c r="B4855" s="7" t="s">
        <v>1710</v>
      </c>
      <c r="C4855" s="9">
        <f t="shared" ca="1" si="150"/>
        <v>2</v>
      </c>
      <c r="D4855" s="9" t="s">
        <v>2115</v>
      </c>
      <c r="E4855" s="9" t="s">
        <v>2116</v>
      </c>
      <c r="F4855" s="10">
        <f t="shared" ca="1" si="151"/>
        <v>8.0621032210901403E-2</v>
      </c>
      <c r="G4855" s="3" t="str">
        <f>VLOOKUP(Table3[[#This Row],[PRODUCT ID]],Table1[[PRODUCT]:[SELLING PRICE]],1,FALSE)</f>
        <v>Product658</v>
      </c>
      <c r="H4855" s="3" t="str">
        <f>VLOOKUP(Table3[[#This Row],[PRODUCT ID]],Table1[[PRODUCT]:[SELLING PRICE]],2,FALSE)</f>
        <v>Category5</v>
      </c>
      <c r="I4855" s="3" t="str">
        <f>VLOOKUP(Table3[[#This Row],[PRODUCT ID]],Table1[[PRODUCT]:[SELLING PRICE]],3,FALSE)</f>
        <v>No</v>
      </c>
      <c r="J4855" s="16">
        <f ca="1">VLOOKUP(Table3[[#This Row],[PRODUCT ID]],Table1[[PRODUCT]:[SELLING PRICE]],4,FALSE)</f>
        <v>24</v>
      </c>
      <c r="K4855" s="16">
        <f ca="1">VLOOKUP(Table3[[#This Row],[PRODUCT ID]],Table1[[PRODUCT]:[SELLING PRICE]],5,FALSE)</f>
        <v>203.42968704937832</v>
      </c>
      <c r="L4855" s="16">
        <f ca="1">J4855*Table3[[#This Row],[QUANTITY]]</f>
        <v>48</v>
      </c>
      <c r="M4855" s="16">
        <f ca="1">K4855*Table3[[#This Row],[QUANTITY]]*(1-Table3[[#This Row],[DISCOUNT %]])</f>
        <v>374.05795139423356</v>
      </c>
      <c r="N4855" s="3">
        <f>DAY(Table3[[#This Row],[DATE]])</f>
        <v>16</v>
      </c>
      <c r="O4855" s="3" t="str">
        <f>TEXT(Table3[[#This Row],[DATE]],"mmm")</f>
        <v>Apr</v>
      </c>
      <c r="P4855" s="3">
        <f>YEAR(Table3[[#This Row],[DATE]])</f>
        <v>2034</v>
      </c>
    </row>
    <row r="4856" spans="1:16" x14ac:dyDescent="0.3">
      <c r="A4856" s="6">
        <v>49051</v>
      </c>
      <c r="B4856" s="7" t="s">
        <v>1711</v>
      </c>
      <c r="C4856" s="9">
        <f t="shared" ca="1" si="150"/>
        <v>10</v>
      </c>
      <c r="D4856" s="9" t="s">
        <v>2116</v>
      </c>
      <c r="E4856" s="9" t="s">
        <v>2116</v>
      </c>
      <c r="F4856" s="10">
        <f t="shared" ca="1" si="151"/>
        <v>8.4621925959210642E-2</v>
      </c>
      <c r="G4856" s="3" t="str">
        <f>VLOOKUP(Table3[[#This Row],[PRODUCT ID]],Table1[[PRODUCT]:[SELLING PRICE]],1,FALSE)</f>
        <v>Product659</v>
      </c>
      <c r="H4856" s="3" t="str">
        <f>VLOOKUP(Table3[[#This Row],[PRODUCT ID]],Table1[[PRODUCT]:[SELLING PRICE]],2,FALSE)</f>
        <v>Category1</v>
      </c>
      <c r="I4856" s="3" t="str">
        <f>VLOOKUP(Table3[[#This Row],[PRODUCT ID]],Table1[[PRODUCT]:[SELLING PRICE]],3,FALSE)</f>
        <v>Ft</v>
      </c>
      <c r="J4856" s="16">
        <f ca="1">VLOOKUP(Table3[[#This Row],[PRODUCT ID]],Table1[[PRODUCT]:[SELLING PRICE]],4,FALSE)</f>
        <v>92</v>
      </c>
      <c r="K4856" s="16">
        <f ca="1">VLOOKUP(Table3[[#This Row],[PRODUCT ID]],Table1[[PRODUCT]:[SELLING PRICE]],5,FALSE)</f>
        <v>193.8941458912727</v>
      </c>
      <c r="L4856" s="16">
        <f ca="1">J4856*Table3[[#This Row],[QUANTITY]]</f>
        <v>920</v>
      </c>
      <c r="M4856" s="16">
        <f ca="1">K4856*Table3[[#This Row],[QUANTITY]]*(1-Table3[[#This Row],[DISCOUNT %]])</f>
        <v>1774.8644983373704</v>
      </c>
      <c r="N4856" s="3">
        <f>DAY(Table3[[#This Row],[DATE]])</f>
        <v>17</v>
      </c>
      <c r="O4856" s="3" t="str">
        <f>TEXT(Table3[[#This Row],[DATE]],"mmm")</f>
        <v>Apr</v>
      </c>
      <c r="P4856" s="3">
        <f>YEAR(Table3[[#This Row],[DATE]])</f>
        <v>2034</v>
      </c>
    </row>
    <row r="4857" spans="1:16" x14ac:dyDescent="0.3">
      <c r="A4857" s="6">
        <v>49052</v>
      </c>
      <c r="B4857" s="7" t="s">
        <v>1712</v>
      </c>
      <c r="C4857" s="9">
        <f t="shared" ca="1" si="150"/>
        <v>6</v>
      </c>
      <c r="D4857" s="9" t="s">
        <v>2116</v>
      </c>
      <c r="E4857" s="9" t="s">
        <v>2116</v>
      </c>
      <c r="F4857" s="10">
        <f t="shared" ca="1" si="151"/>
        <v>5.3119576782068571E-2</v>
      </c>
      <c r="G4857" s="3" t="str">
        <f>VLOOKUP(Table3[[#This Row],[PRODUCT ID]],Table1[[PRODUCT]:[SELLING PRICE]],1,FALSE)</f>
        <v>Product660</v>
      </c>
      <c r="H4857" s="3" t="str">
        <f>VLOOKUP(Table3[[#This Row],[PRODUCT ID]],Table1[[PRODUCT]:[SELLING PRICE]],2,FALSE)</f>
        <v>Category2</v>
      </c>
      <c r="I4857" s="3" t="str">
        <f>VLOOKUP(Table3[[#This Row],[PRODUCT ID]],Table1[[PRODUCT]:[SELLING PRICE]],3,FALSE)</f>
        <v>No</v>
      </c>
      <c r="J4857" s="16">
        <f ca="1">VLOOKUP(Table3[[#This Row],[PRODUCT ID]],Table1[[PRODUCT]:[SELLING PRICE]],4,FALSE)</f>
        <v>213</v>
      </c>
      <c r="K4857" s="16">
        <f ca="1">VLOOKUP(Table3[[#This Row],[PRODUCT ID]],Table1[[PRODUCT]:[SELLING PRICE]],5,FALSE)</f>
        <v>182.46036713322928</v>
      </c>
      <c r="L4857" s="16">
        <f ca="1">J4857*Table3[[#This Row],[QUANTITY]]</f>
        <v>1278</v>
      </c>
      <c r="M4857" s="16">
        <f ca="1">K4857*Table3[[#This Row],[QUANTITY]]*(1-Table3[[#This Row],[DISCOUNT %]])</f>
        <v>1036.6088979096678</v>
      </c>
      <c r="N4857" s="3">
        <f>DAY(Table3[[#This Row],[DATE]])</f>
        <v>18</v>
      </c>
      <c r="O4857" s="3" t="str">
        <f>TEXT(Table3[[#This Row],[DATE]],"mmm")</f>
        <v>Apr</v>
      </c>
      <c r="P4857" s="3">
        <f>YEAR(Table3[[#This Row],[DATE]])</f>
        <v>2034</v>
      </c>
    </row>
    <row r="4858" spans="1:16" x14ac:dyDescent="0.3">
      <c r="A4858" s="6">
        <v>49053</v>
      </c>
      <c r="B4858" s="7" t="s">
        <v>1713</v>
      </c>
      <c r="C4858" s="9">
        <f t="shared" ca="1" si="150"/>
        <v>2</v>
      </c>
      <c r="D4858" s="9" t="s">
        <v>2116</v>
      </c>
      <c r="E4858" s="9" t="s">
        <v>2118</v>
      </c>
      <c r="F4858" s="10">
        <f t="shared" ca="1" si="151"/>
        <v>9.0302973307735748E-2</v>
      </c>
      <c r="G4858" s="3" t="str">
        <f>VLOOKUP(Table3[[#This Row],[PRODUCT ID]],Table1[[PRODUCT]:[SELLING PRICE]],1,FALSE)</f>
        <v>Product661</v>
      </c>
      <c r="H4858" s="3" t="str">
        <f>VLOOKUP(Table3[[#This Row],[PRODUCT ID]],Table1[[PRODUCT]:[SELLING PRICE]],2,FALSE)</f>
        <v>Category3</v>
      </c>
      <c r="I4858" s="3" t="str">
        <f>VLOOKUP(Table3[[#This Row],[PRODUCT ID]],Table1[[PRODUCT]:[SELLING PRICE]],3,FALSE)</f>
        <v>Kg</v>
      </c>
      <c r="J4858" s="16">
        <f ca="1">VLOOKUP(Table3[[#This Row],[PRODUCT ID]],Table1[[PRODUCT]:[SELLING PRICE]],4,FALSE)</f>
        <v>157</v>
      </c>
      <c r="K4858" s="16">
        <f ca="1">VLOOKUP(Table3[[#This Row],[PRODUCT ID]],Table1[[PRODUCT]:[SELLING PRICE]],5,FALSE)</f>
        <v>27.492579642136519</v>
      </c>
      <c r="L4858" s="16">
        <f ca="1">J4858*Table3[[#This Row],[QUANTITY]]</f>
        <v>314</v>
      </c>
      <c r="M4858" s="16">
        <f ca="1">K4858*Table3[[#This Row],[QUANTITY]]*(1-Table3[[#This Row],[DISCOUNT %]])</f>
        <v>50.019835913103734</v>
      </c>
      <c r="N4858" s="3">
        <f>DAY(Table3[[#This Row],[DATE]])</f>
        <v>19</v>
      </c>
      <c r="O4858" s="3" t="str">
        <f>TEXT(Table3[[#This Row],[DATE]],"mmm")</f>
        <v>Apr</v>
      </c>
      <c r="P4858" s="3">
        <f>YEAR(Table3[[#This Row],[DATE]])</f>
        <v>2034</v>
      </c>
    </row>
    <row r="4859" spans="1:16" x14ac:dyDescent="0.3">
      <c r="A4859" s="6">
        <v>49054</v>
      </c>
      <c r="B4859" s="7" t="s">
        <v>1714</v>
      </c>
      <c r="C4859" s="9">
        <f t="shared" ca="1" si="150"/>
        <v>6</v>
      </c>
      <c r="D4859" s="9" t="s">
        <v>2115</v>
      </c>
      <c r="E4859" s="9" t="s">
        <v>2116</v>
      </c>
      <c r="F4859" s="10">
        <f t="shared" ca="1" si="151"/>
        <v>2.2791908510031544E-2</v>
      </c>
      <c r="G4859" s="3" t="str">
        <f>VLOOKUP(Table3[[#This Row],[PRODUCT ID]],Table1[[PRODUCT]:[SELLING PRICE]],1,FALSE)</f>
        <v>Product662</v>
      </c>
      <c r="H4859" s="3" t="str">
        <f>VLOOKUP(Table3[[#This Row],[PRODUCT ID]],Table1[[PRODUCT]:[SELLING PRICE]],2,FALSE)</f>
        <v>Category4</v>
      </c>
      <c r="I4859" s="3" t="str">
        <f>VLOOKUP(Table3[[#This Row],[PRODUCT ID]],Table1[[PRODUCT]:[SELLING PRICE]],3,FALSE)</f>
        <v>Kg</v>
      </c>
      <c r="J4859" s="16">
        <f ca="1">VLOOKUP(Table3[[#This Row],[PRODUCT ID]],Table1[[PRODUCT]:[SELLING PRICE]],4,FALSE)</f>
        <v>229</v>
      </c>
      <c r="K4859" s="16">
        <f ca="1">VLOOKUP(Table3[[#This Row],[PRODUCT ID]],Table1[[PRODUCT]:[SELLING PRICE]],5,FALSE)</f>
        <v>43.564189610241279</v>
      </c>
      <c r="L4859" s="16">
        <f ca="1">J4859*Table3[[#This Row],[QUANTITY]]</f>
        <v>1374</v>
      </c>
      <c r="M4859" s="16">
        <f ca="1">K4859*Table3[[#This Row],[QUANTITY]]*(1-Table3[[#This Row],[DISCOUNT %]])</f>
        <v>255.42767151798597</v>
      </c>
      <c r="N4859" s="3">
        <f>DAY(Table3[[#This Row],[DATE]])</f>
        <v>20</v>
      </c>
      <c r="O4859" s="3" t="str">
        <f>TEXT(Table3[[#This Row],[DATE]],"mmm")</f>
        <v>Apr</v>
      </c>
      <c r="P4859" s="3">
        <f>YEAR(Table3[[#This Row],[DATE]])</f>
        <v>2034</v>
      </c>
    </row>
    <row r="4860" spans="1:16" x14ac:dyDescent="0.3">
      <c r="A4860" s="6">
        <v>49055</v>
      </c>
      <c r="B4860" s="7" t="s">
        <v>1715</v>
      </c>
      <c r="C4860" s="9">
        <f t="shared" ca="1" si="150"/>
        <v>13</v>
      </c>
      <c r="D4860" s="9" t="s">
        <v>2117</v>
      </c>
      <c r="E4860" s="9" t="s">
        <v>2116</v>
      </c>
      <c r="F4860" s="10">
        <f t="shared" ca="1" si="151"/>
        <v>8.3931943801277067E-2</v>
      </c>
      <c r="G4860" s="3" t="str">
        <f>VLOOKUP(Table3[[#This Row],[PRODUCT ID]],Table1[[PRODUCT]:[SELLING PRICE]],1,FALSE)</f>
        <v>Product663</v>
      </c>
      <c r="H4860" s="3" t="str">
        <f>VLOOKUP(Table3[[#This Row],[PRODUCT ID]],Table1[[PRODUCT]:[SELLING PRICE]],2,FALSE)</f>
        <v>Category5</v>
      </c>
      <c r="I4860" s="3" t="str">
        <f>VLOOKUP(Table3[[#This Row],[PRODUCT ID]],Table1[[PRODUCT]:[SELLING PRICE]],3,FALSE)</f>
        <v>Lt</v>
      </c>
      <c r="J4860" s="16">
        <f ca="1">VLOOKUP(Table3[[#This Row],[PRODUCT ID]],Table1[[PRODUCT]:[SELLING PRICE]],4,FALSE)</f>
        <v>84</v>
      </c>
      <c r="K4860" s="16">
        <f ca="1">VLOOKUP(Table3[[#This Row],[PRODUCT ID]],Table1[[PRODUCT]:[SELLING PRICE]],5,FALSE)</f>
        <v>145.92174776684115</v>
      </c>
      <c r="L4860" s="16">
        <f ca="1">J4860*Table3[[#This Row],[QUANTITY]]</f>
        <v>1092</v>
      </c>
      <c r="M4860" s="16">
        <f ca="1">K4860*Table3[[#This Row],[QUANTITY]]*(1-Table3[[#This Row],[DISCOUNT %]])</f>
        <v>1737.7652738405766</v>
      </c>
      <c r="N4860" s="3">
        <f>DAY(Table3[[#This Row],[DATE]])</f>
        <v>21</v>
      </c>
      <c r="O4860" s="3" t="str">
        <f>TEXT(Table3[[#This Row],[DATE]],"mmm")</f>
        <v>Apr</v>
      </c>
      <c r="P4860" s="3">
        <f>YEAR(Table3[[#This Row],[DATE]])</f>
        <v>2034</v>
      </c>
    </row>
    <row r="4861" spans="1:16" x14ac:dyDescent="0.3">
      <c r="A4861" s="6">
        <v>49056</v>
      </c>
      <c r="B4861" s="7" t="s">
        <v>1716</v>
      </c>
      <c r="C4861" s="9">
        <f t="shared" ca="1" si="150"/>
        <v>12</v>
      </c>
      <c r="D4861" s="9" t="s">
        <v>2117</v>
      </c>
      <c r="E4861" s="9" t="s">
        <v>2116</v>
      </c>
      <c r="F4861" s="10">
        <f t="shared" ca="1" si="151"/>
        <v>7.7454397024926416E-2</v>
      </c>
      <c r="G4861" s="3" t="str">
        <f>VLOOKUP(Table3[[#This Row],[PRODUCT ID]],Table1[[PRODUCT]:[SELLING PRICE]],1,FALSE)</f>
        <v>Product664</v>
      </c>
      <c r="H4861" s="3" t="str">
        <f>VLOOKUP(Table3[[#This Row],[PRODUCT ID]],Table1[[PRODUCT]:[SELLING PRICE]],2,FALSE)</f>
        <v>Category1</v>
      </c>
      <c r="I4861" s="3" t="str">
        <f>VLOOKUP(Table3[[#This Row],[PRODUCT ID]],Table1[[PRODUCT]:[SELLING PRICE]],3,FALSE)</f>
        <v>Kg</v>
      </c>
      <c r="J4861" s="16">
        <f ca="1">VLOOKUP(Table3[[#This Row],[PRODUCT ID]],Table1[[PRODUCT]:[SELLING PRICE]],4,FALSE)</f>
        <v>192</v>
      </c>
      <c r="K4861" s="16">
        <f ca="1">VLOOKUP(Table3[[#This Row],[PRODUCT ID]],Table1[[PRODUCT]:[SELLING PRICE]],5,FALSE)</f>
        <v>271.03130597854903</v>
      </c>
      <c r="L4861" s="16">
        <f ca="1">J4861*Table3[[#This Row],[QUANTITY]]</f>
        <v>2304</v>
      </c>
      <c r="M4861" s="16">
        <f ca="1">K4861*Table3[[#This Row],[QUANTITY]]*(1-Table3[[#This Row],[DISCOUNT %]])</f>
        <v>3000.4648751892264</v>
      </c>
      <c r="N4861" s="3">
        <f>DAY(Table3[[#This Row],[DATE]])</f>
        <v>22</v>
      </c>
      <c r="O4861" s="3" t="str">
        <f>TEXT(Table3[[#This Row],[DATE]],"mmm")</f>
        <v>Apr</v>
      </c>
      <c r="P4861" s="3">
        <f>YEAR(Table3[[#This Row],[DATE]])</f>
        <v>2034</v>
      </c>
    </row>
    <row r="4862" spans="1:16" x14ac:dyDescent="0.3">
      <c r="A4862" s="6">
        <v>49057</v>
      </c>
      <c r="B4862" s="7" t="s">
        <v>1717</v>
      </c>
      <c r="C4862" s="9">
        <f t="shared" ca="1" si="150"/>
        <v>11</v>
      </c>
      <c r="D4862" s="9" t="s">
        <v>2116</v>
      </c>
      <c r="E4862" s="9" t="s">
        <v>2116</v>
      </c>
      <c r="F4862" s="10">
        <f t="shared" ca="1" si="151"/>
        <v>6.4641359865787146E-2</v>
      </c>
      <c r="G4862" s="3" t="str">
        <f>VLOOKUP(Table3[[#This Row],[PRODUCT ID]],Table1[[PRODUCT]:[SELLING PRICE]],1,FALSE)</f>
        <v>Product665</v>
      </c>
      <c r="H4862" s="3" t="str">
        <f>VLOOKUP(Table3[[#This Row],[PRODUCT ID]],Table1[[PRODUCT]:[SELLING PRICE]],2,FALSE)</f>
        <v>Category2</v>
      </c>
      <c r="I4862" s="3" t="str">
        <f>VLOOKUP(Table3[[#This Row],[PRODUCT ID]],Table1[[PRODUCT]:[SELLING PRICE]],3,FALSE)</f>
        <v>Lt</v>
      </c>
      <c r="J4862" s="16">
        <f ca="1">VLOOKUP(Table3[[#This Row],[PRODUCT ID]],Table1[[PRODUCT]:[SELLING PRICE]],4,FALSE)</f>
        <v>96</v>
      </c>
      <c r="K4862" s="16">
        <f ca="1">VLOOKUP(Table3[[#This Row],[PRODUCT ID]],Table1[[PRODUCT]:[SELLING PRICE]],5,FALSE)</f>
        <v>232.08029198288054</v>
      </c>
      <c r="L4862" s="16">
        <f ca="1">J4862*Table3[[#This Row],[QUANTITY]]</f>
        <v>1056</v>
      </c>
      <c r="M4862" s="16">
        <f ca="1">K4862*Table3[[#This Row],[QUANTITY]]*(1-Table3[[#This Row],[DISCOUNT %]])</f>
        <v>2387.8613694216406</v>
      </c>
      <c r="N4862" s="3">
        <f>DAY(Table3[[#This Row],[DATE]])</f>
        <v>23</v>
      </c>
      <c r="O4862" s="3" t="str">
        <f>TEXT(Table3[[#This Row],[DATE]],"mmm")</f>
        <v>Apr</v>
      </c>
      <c r="P4862" s="3">
        <f>YEAR(Table3[[#This Row],[DATE]])</f>
        <v>2034</v>
      </c>
    </row>
    <row r="4863" spans="1:16" x14ac:dyDescent="0.3">
      <c r="A4863" s="6">
        <v>49058</v>
      </c>
      <c r="B4863" s="7" t="s">
        <v>1718</v>
      </c>
      <c r="C4863" s="9">
        <f t="shared" ca="1" si="150"/>
        <v>9</v>
      </c>
      <c r="D4863" s="9" t="s">
        <v>2116</v>
      </c>
      <c r="E4863" s="9" t="s">
        <v>2116</v>
      </c>
      <c r="F4863" s="10">
        <f t="shared" ca="1" si="151"/>
        <v>1.8510843404178724E-2</v>
      </c>
      <c r="G4863" s="3" t="str">
        <f>VLOOKUP(Table3[[#This Row],[PRODUCT ID]],Table1[[PRODUCT]:[SELLING PRICE]],1,FALSE)</f>
        <v>Product666</v>
      </c>
      <c r="H4863" s="3" t="str">
        <f>VLOOKUP(Table3[[#This Row],[PRODUCT ID]],Table1[[PRODUCT]:[SELLING PRICE]],2,FALSE)</f>
        <v>Category3</v>
      </c>
      <c r="I4863" s="3" t="str">
        <f>VLOOKUP(Table3[[#This Row],[PRODUCT ID]],Table1[[PRODUCT]:[SELLING PRICE]],3,FALSE)</f>
        <v>Ft</v>
      </c>
      <c r="J4863" s="16">
        <f ca="1">VLOOKUP(Table3[[#This Row],[PRODUCT ID]],Table1[[PRODUCT]:[SELLING PRICE]],4,FALSE)</f>
        <v>192</v>
      </c>
      <c r="K4863" s="16">
        <f ca="1">VLOOKUP(Table3[[#This Row],[PRODUCT ID]],Table1[[PRODUCT]:[SELLING PRICE]],5,FALSE)</f>
        <v>130.41703190200008</v>
      </c>
      <c r="L4863" s="16">
        <f ca="1">J4863*Table3[[#This Row],[QUANTITY]]</f>
        <v>1728</v>
      </c>
      <c r="M4863" s="16">
        <f ca="1">K4863*Table3[[#This Row],[QUANTITY]]*(1-Table3[[#This Row],[DISCOUNT %]])</f>
        <v>1152.0261238250191</v>
      </c>
      <c r="N4863" s="3">
        <f>DAY(Table3[[#This Row],[DATE]])</f>
        <v>24</v>
      </c>
      <c r="O4863" s="3" t="str">
        <f>TEXT(Table3[[#This Row],[DATE]],"mmm")</f>
        <v>Apr</v>
      </c>
      <c r="P4863" s="3">
        <f>YEAR(Table3[[#This Row],[DATE]])</f>
        <v>2034</v>
      </c>
    </row>
    <row r="4864" spans="1:16" x14ac:dyDescent="0.3">
      <c r="A4864" s="6">
        <v>49059</v>
      </c>
      <c r="B4864" s="7" t="s">
        <v>1719</v>
      </c>
      <c r="C4864" s="9">
        <f t="shared" ca="1" si="150"/>
        <v>10</v>
      </c>
      <c r="D4864" s="9" t="s">
        <v>2116</v>
      </c>
      <c r="E4864" s="9" t="s">
        <v>2118</v>
      </c>
      <c r="F4864" s="10">
        <f t="shared" ca="1" si="151"/>
        <v>4.7695414417749486E-2</v>
      </c>
      <c r="G4864" s="3" t="str">
        <f>VLOOKUP(Table3[[#This Row],[PRODUCT ID]],Table1[[PRODUCT]:[SELLING PRICE]],1,FALSE)</f>
        <v>Product667</v>
      </c>
      <c r="H4864" s="3" t="str">
        <f>VLOOKUP(Table3[[#This Row],[PRODUCT ID]],Table1[[PRODUCT]:[SELLING PRICE]],2,FALSE)</f>
        <v>Category4</v>
      </c>
      <c r="I4864" s="3" t="str">
        <f>VLOOKUP(Table3[[#This Row],[PRODUCT ID]],Table1[[PRODUCT]:[SELLING PRICE]],3,FALSE)</f>
        <v>Kg</v>
      </c>
      <c r="J4864" s="16">
        <f ca="1">VLOOKUP(Table3[[#This Row],[PRODUCT ID]],Table1[[PRODUCT]:[SELLING PRICE]],4,FALSE)</f>
        <v>56</v>
      </c>
      <c r="K4864" s="16">
        <f ca="1">VLOOKUP(Table3[[#This Row],[PRODUCT ID]],Table1[[PRODUCT]:[SELLING PRICE]],5,FALSE)</f>
        <v>195.54746774092459</v>
      </c>
      <c r="L4864" s="16">
        <f ca="1">J4864*Table3[[#This Row],[QUANTITY]]</f>
        <v>560</v>
      </c>
      <c r="M4864" s="16">
        <f ca="1">K4864*Table3[[#This Row],[QUANTITY]]*(1-Table3[[#This Row],[DISCOUNT %]])</f>
        <v>1862.2075022867969</v>
      </c>
      <c r="N4864" s="3">
        <f>DAY(Table3[[#This Row],[DATE]])</f>
        <v>25</v>
      </c>
      <c r="O4864" s="3" t="str">
        <f>TEXT(Table3[[#This Row],[DATE]],"mmm")</f>
        <v>Apr</v>
      </c>
      <c r="P4864" s="3">
        <f>YEAR(Table3[[#This Row],[DATE]])</f>
        <v>2034</v>
      </c>
    </row>
    <row r="4865" spans="1:16" x14ac:dyDescent="0.3">
      <c r="A4865" s="6">
        <v>49060</v>
      </c>
      <c r="B4865" s="7" t="s">
        <v>1720</v>
      </c>
      <c r="C4865" s="9">
        <f t="shared" ca="1" si="150"/>
        <v>5</v>
      </c>
      <c r="D4865" s="9" t="s">
        <v>2116</v>
      </c>
      <c r="E4865" s="9" t="s">
        <v>2118</v>
      </c>
      <c r="F4865" s="10">
        <f t="shared" ca="1" si="151"/>
        <v>5.772687674044779E-2</v>
      </c>
      <c r="G4865" s="3" t="str">
        <f>VLOOKUP(Table3[[#This Row],[PRODUCT ID]],Table1[[PRODUCT]:[SELLING PRICE]],1,FALSE)</f>
        <v>Product668</v>
      </c>
      <c r="H4865" s="3" t="str">
        <f>VLOOKUP(Table3[[#This Row],[PRODUCT ID]],Table1[[PRODUCT]:[SELLING PRICE]],2,FALSE)</f>
        <v>Category5</v>
      </c>
      <c r="I4865" s="3" t="str">
        <f>VLOOKUP(Table3[[#This Row],[PRODUCT ID]],Table1[[PRODUCT]:[SELLING PRICE]],3,FALSE)</f>
        <v>No</v>
      </c>
      <c r="J4865" s="16">
        <f ca="1">VLOOKUP(Table3[[#This Row],[PRODUCT ID]],Table1[[PRODUCT]:[SELLING PRICE]],4,FALSE)</f>
        <v>161</v>
      </c>
      <c r="K4865" s="16">
        <f ca="1">VLOOKUP(Table3[[#This Row],[PRODUCT ID]],Table1[[PRODUCT]:[SELLING PRICE]],5,FALSE)</f>
        <v>126.42655540951547</v>
      </c>
      <c r="L4865" s="16">
        <f ca="1">J4865*Table3[[#This Row],[QUANTITY]]</f>
        <v>805</v>
      </c>
      <c r="M4865" s="16">
        <f ca="1">K4865*Table3[[#This Row],[QUANTITY]]*(1-Table3[[#This Row],[DISCOUNT %]])</f>
        <v>595.64172614335496</v>
      </c>
      <c r="N4865" s="3">
        <f>DAY(Table3[[#This Row],[DATE]])</f>
        <v>26</v>
      </c>
      <c r="O4865" s="3" t="str">
        <f>TEXT(Table3[[#This Row],[DATE]],"mmm")</f>
        <v>Apr</v>
      </c>
      <c r="P4865" s="3">
        <f>YEAR(Table3[[#This Row],[DATE]])</f>
        <v>2034</v>
      </c>
    </row>
    <row r="4866" spans="1:16" x14ac:dyDescent="0.3">
      <c r="A4866" s="6">
        <v>49061</v>
      </c>
      <c r="B4866" s="7" t="s">
        <v>1721</v>
      </c>
      <c r="C4866" s="9">
        <f t="shared" ca="1" si="150"/>
        <v>7</v>
      </c>
      <c r="D4866" s="9" t="s">
        <v>2115</v>
      </c>
      <c r="E4866" s="9" t="s">
        <v>2116</v>
      </c>
      <c r="F4866" s="10">
        <f t="shared" ca="1" si="151"/>
        <v>9.2724035002020755E-2</v>
      </c>
      <c r="G4866" s="3" t="str">
        <f>VLOOKUP(Table3[[#This Row],[PRODUCT ID]],Table1[[PRODUCT]:[SELLING PRICE]],1,FALSE)</f>
        <v>Product669</v>
      </c>
      <c r="H4866" s="3" t="str">
        <f>VLOOKUP(Table3[[#This Row],[PRODUCT ID]],Table1[[PRODUCT]:[SELLING PRICE]],2,FALSE)</f>
        <v>Category1</v>
      </c>
      <c r="I4866" s="3" t="str">
        <f>VLOOKUP(Table3[[#This Row],[PRODUCT ID]],Table1[[PRODUCT]:[SELLING PRICE]],3,FALSE)</f>
        <v>No</v>
      </c>
      <c r="J4866" s="16">
        <f ca="1">VLOOKUP(Table3[[#This Row],[PRODUCT ID]],Table1[[PRODUCT]:[SELLING PRICE]],4,FALSE)</f>
        <v>222</v>
      </c>
      <c r="K4866" s="16">
        <f ca="1">VLOOKUP(Table3[[#This Row],[PRODUCT ID]],Table1[[PRODUCT]:[SELLING PRICE]],5,FALSE)</f>
        <v>259.81276891717835</v>
      </c>
      <c r="L4866" s="16">
        <f ca="1">J4866*Table3[[#This Row],[QUANTITY]]</f>
        <v>1554</v>
      </c>
      <c r="M4866" s="16">
        <f ca="1">K4866*Table3[[#This Row],[QUANTITY]]*(1-Table3[[#This Row],[DISCOUNT %]])</f>
        <v>1650.0531644669097</v>
      </c>
      <c r="N4866" s="3">
        <f>DAY(Table3[[#This Row],[DATE]])</f>
        <v>27</v>
      </c>
      <c r="O4866" s="3" t="str">
        <f>TEXT(Table3[[#This Row],[DATE]],"mmm")</f>
        <v>Apr</v>
      </c>
      <c r="P4866" s="3">
        <f>YEAR(Table3[[#This Row],[DATE]])</f>
        <v>2034</v>
      </c>
    </row>
    <row r="4867" spans="1:16" x14ac:dyDescent="0.3">
      <c r="A4867" s="6">
        <v>49062</v>
      </c>
      <c r="B4867" s="7" t="s">
        <v>1722</v>
      </c>
      <c r="C4867" s="9">
        <f t="shared" ref="C4867:C4930" ca="1" si="152">RANDBETWEEN(1,15)</f>
        <v>3</v>
      </c>
      <c r="D4867" s="9" t="s">
        <v>2116</v>
      </c>
      <c r="E4867" s="9" t="s">
        <v>2116</v>
      </c>
      <c r="F4867" s="10">
        <f t="shared" ref="F4867:F4930" ca="1" si="153">RAND()*(0.1)</f>
        <v>6.4833199024623353E-2</v>
      </c>
      <c r="G4867" s="3" t="str">
        <f>VLOOKUP(Table3[[#This Row],[PRODUCT ID]],Table1[[PRODUCT]:[SELLING PRICE]],1,FALSE)</f>
        <v>Product670</v>
      </c>
      <c r="H4867" s="3" t="str">
        <f>VLOOKUP(Table3[[#This Row],[PRODUCT ID]],Table1[[PRODUCT]:[SELLING PRICE]],2,FALSE)</f>
        <v>Category2</v>
      </c>
      <c r="I4867" s="3" t="str">
        <f>VLOOKUP(Table3[[#This Row],[PRODUCT ID]],Table1[[PRODUCT]:[SELLING PRICE]],3,FALSE)</f>
        <v>Ft</v>
      </c>
      <c r="J4867" s="16">
        <f ca="1">VLOOKUP(Table3[[#This Row],[PRODUCT ID]],Table1[[PRODUCT]:[SELLING PRICE]],4,FALSE)</f>
        <v>233</v>
      </c>
      <c r="K4867" s="16">
        <f ca="1">VLOOKUP(Table3[[#This Row],[PRODUCT ID]],Table1[[PRODUCT]:[SELLING PRICE]],5,FALSE)</f>
        <v>196.05893209697206</v>
      </c>
      <c r="L4867" s="16">
        <f ca="1">J4867*Table3[[#This Row],[QUANTITY]]</f>
        <v>699</v>
      </c>
      <c r="M4867" s="16">
        <f ca="1">K4867*Table3[[#This Row],[QUANTITY]]*(1-Table3[[#This Row],[DISCOUNT %]])</f>
        <v>550.04341299532189</v>
      </c>
      <c r="N4867" s="3">
        <f>DAY(Table3[[#This Row],[DATE]])</f>
        <v>28</v>
      </c>
      <c r="O4867" s="3" t="str">
        <f>TEXT(Table3[[#This Row],[DATE]],"mmm")</f>
        <v>Apr</v>
      </c>
      <c r="P4867" s="3">
        <f>YEAR(Table3[[#This Row],[DATE]])</f>
        <v>2034</v>
      </c>
    </row>
    <row r="4868" spans="1:16" x14ac:dyDescent="0.3">
      <c r="A4868" s="6">
        <v>49063</v>
      </c>
      <c r="B4868" s="7" t="s">
        <v>1723</v>
      </c>
      <c r="C4868" s="9">
        <f t="shared" ca="1" si="152"/>
        <v>12</v>
      </c>
      <c r="D4868" s="9" t="s">
        <v>2117</v>
      </c>
      <c r="E4868" s="9" t="s">
        <v>2116</v>
      </c>
      <c r="F4868" s="10">
        <f t="shared" ca="1" si="153"/>
        <v>4.5165130809816004E-2</v>
      </c>
      <c r="G4868" s="3" t="str">
        <f>VLOOKUP(Table3[[#This Row],[PRODUCT ID]],Table1[[PRODUCT]:[SELLING PRICE]],1,FALSE)</f>
        <v>Product671</v>
      </c>
      <c r="H4868" s="3" t="str">
        <f>VLOOKUP(Table3[[#This Row],[PRODUCT ID]],Table1[[PRODUCT]:[SELLING PRICE]],2,FALSE)</f>
        <v>Category3</v>
      </c>
      <c r="I4868" s="3" t="str">
        <f>VLOOKUP(Table3[[#This Row],[PRODUCT ID]],Table1[[PRODUCT]:[SELLING PRICE]],3,FALSE)</f>
        <v>No</v>
      </c>
      <c r="J4868" s="16">
        <f ca="1">VLOOKUP(Table3[[#This Row],[PRODUCT ID]],Table1[[PRODUCT]:[SELLING PRICE]],4,FALSE)</f>
        <v>50</v>
      </c>
      <c r="K4868" s="16">
        <f ca="1">VLOOKUP(Table3[[#This Row],[PRODUCT ID]],Table1[[PRODUCT]:[SELLING PRICE]],5,FALSE)</f>
        <v>148.81270594633216</v>
      </c>
      <c r="L4868" s="16">
        <f ca="1">J4868*Table3[[#This Row],[QUANTITY]]</f>
        <v>600</v>
      </c>
      <c r="M4868" s="16">
        <f ca="1">K4868*Table3[[#This Row],[QUANTITY]]*(1-Table3[[#This Row],[DISCOUNT %]])</f>
        <v>1705.0987273932408</v>
      </c>
      <c r="N4868" s="3">
        <f>DAY(Table3[[#This Row],[DATE]])</f>
        <v>29</v>
      </c>
      <c r="O4868" s="3" t="str">
        <f>TEXT(Table3[[#This Row],[DATE]],"mmm")</f>
        <v>Apr</v>
      </c>
      <c r="P4868" s="3">
        <f>YEAR(Table3[[#This Row],[DATE]])</f>
        <v>2034</v>
      </c>
    </row>
    <row r="4869" spans="1:16" x14ac:dyDescent="0.3">
      <c r="A4869" s="6">
        <v>49064</v>
      </c>
      <c r="B4869" s="7" t="s">
        <v>1724</v>
      </c>
      <c r="C4869" s="9">
        <f t="shared" ca="1" si="152"/>
        <v>14</v>
      </c>
      <c r="D4869" s="9" t="s">
        <v>2115</v>
      </c>
      <c r="E4869" s="9" t="s">
        <v>2116</v>
      </c>
      <c r="F4869" s="10">
        <f t="shared" ca="1" si="153"/>
        <v>5.1758259505061523E-3</v>
      </c>
      <c r="G4869" s="3" t="str">
        <f>VLOOKUP(Table3[[#This Row],[PRODUCT ID]],Table1[[PRODUCT]:[SELLING PRICE]],1,FALSE)</f>
        <v>Product672</v>
      </c>
      <c r="H4869" s="3" t="str">
        <f>VLOOKUP(Table3[[#This Row],[PRODUCT ID]],Table1[[PRODUCT]:[SELLING PRICE]],2,FALSE)</f>
        <v>Category4</v>
      </c>
      <c r="I4869" s="3" t="str">
        <f>VLOOKUP(Table3[[#This Row],[PRODUCT ID]],Table1[[PRODUCT]:[SELLING PRICE]],3,FALSE)</f>
        <v>Kg</v>
      </c>
      <c r="J4869" s="16">
        <f ca="1">VLOOKUP(Table3[[#This Row],[PRODUCT ID]],Table1[[PRODUCT]:[SELLING PRICE]],4,FALSE)</f>
        <v>195</v>
      </c>
      <c r="K4869" s="16">
        <f ca="1">VLOOKUP(Table3[[#This Row],[PRODUCT ID]],Table1[[PRODUCT]:[SELLING PRICE]],5,FALSE)</f>
        <v>96.882555852240216</v>
      </c>
      <c r="L4869" s="16">
        <f ca="1">J4869*Table3[[#This Row],[QUANTITY]]</f>
        <v>2730</v>
      </c>
      <c r="M4869" s="16">
        <f ca="1">K4869*Table3[[#This Row],[QUANTITY]]*(1-Table3[[#This Row],[DISCOUNT %]])</f>
        <v>1349.3355204771237</v>
      </c>
      <c r="N4869" s="3">
        <f>DAY(Table3[[#This Row],[DATE]])</f>
        <v>30</v>
      </c>
      <c r="O4869" s="3" t="str">
        <f>TEXT(Table3[[#This Row],[DATE]],"mmm")</f>
        <v>Apr</v>
      </c>
      <c r="P4869" s="3">
        <f>YEAR(Table3[[#This Row],[DATE]])</f>
        <v>2034</v>
      </c>
    </row>
    <row r="4870" spans="1:16" x14ac:dyDescent="0.3">
      <c r="A4870" s="6">
        <v>49065</v>
      </c>
      <c r="B4870" s="7" t="s">
        <v>1725</v>
      </c>
      <c r="C4870" s="9">
        <f t="shared" ca="1" si="152"/>
        <v>3</v>
      </c>
      <c r="D4870" s="9" t="s">
        <v>2115</v>
      </c>
      <c r="E4870" s="9" t="s">
        <v>2118</v>
      </c>
      <c r="F4870" s="10">
        <f t="shared" ca="1" si="153"/>
        <v>6.5529590072899144E-2</v>
      </c>
      <c r="G4870" s="3" t="str">
        <f>VLOOKUP(Table3[[#This Row],[PRODUCT ID]],Table1[[PRODUCT]:[SELLING PRICE]],1,FALSE)</f>
        <v>Product673</v>
      </c>
      <c r="H4870" s="3" t="str">
        <f>VLOOKUP(Table3[[#This Row],[PRODUCT ID]],Table1[[PRODUCT]:[SELLING PRICE]],2,FALSE)</f>
        <v>Category1</v>
      </c>
      <c r="I4870" s="3" t="str">
        <f>VLOOKUP(Table3[[#This Row],[PRODUCT ID]],Table1[[PRODUCT]:[SELLING PRICE]],3,FALSE)</f>
        <v>Kg</v>
      </c>
      <c r="J4870" s="16">
        <f ca="1">VLOOKUP(Table3[[#This Row],[PRODUCT ID]],Table1[[PRODUCT]:[SELLING PRICE]],4,FALSE)</f>
        <v>209</v>
      </c>
      <c r="K4870" s="16">
        <f ca="1">VLOOKUP(Table3[[#This Row],[PRODUCT ID]],Table1[[PRODUCT]:[SELLING PRICE]],5,FALSE)</f>
        <v>250.92860097881939</v>
      </c>
      <c r="L4870" s="16">
        <f ca="1">J4870*Table3[[#This Row],[QUANTITY]]</f>
        <v>627</v>
      </c>
      <c r="M4870" s="16">
        <f ca="1">K4870*Table3[[#This Row],[QUANTITY]]*(1-Table3[[#This Row],[DISCOUNT %]])</f>
        <v>703.4560578573338</v>
      </c>
      <c r="N4870" s="3">
        <f>DAY(Table3[[#This Row],[DATE]])</f>
        <v>1</v>
      </c>
      <c r="O4870" s="3" t="str">
        <f>TEXT(Table3[[#This Row],[DATE]],"mmm")</f>
        <v>May</v>
      </c>
      <c r="P4870" s="3">
        <f>YEAR(Table3[[#This Row],[DATE]])</f>
        <v>2034</v>
      </c>
    </row>
    <row r="4871" spans="1:16" x14ac:dyDescent="0.3">
      <c r="A4871" s="6">
        <v>49066</v>
      </c>
      <c r="B4871" s="7" t="s">
        <v>1726</v>
      </c>
      <c r="C4871" s="9">
        <f t="shared" ca="1" si="152"/>
        <v>15</v>
      </c>
      <c r="D4871" s="9" t="s">
        <v>2115</v>
      </c>
      <c r="E4871" s="9" t="s">
        <v>2116</v>
      </c>
      <c r="F4871" s="10">
        <f t="shared" ca="1" si="153"/>
        <v>6.7067152133549954E-2</v>
      </c>
      <c r="G4871" s="3" t="str">
        <f>VLOOKUP(Table3[[#This Row],[PRODUCT ID]],Table1[[PRODUCT]:[SELLING PRICE]],1,FALSE)</f>
        <v>Product674</v>
      </c>
      <c r="H4871" s="3" t="str">
        <f>VLOOKUP(Table3[[#This Row],[PRODUCT ID]],Table1[[PRODUCT]:[SELLING PRICE]],2,FALSE)</f>
        <v>Category2</v>
      </c>
      <c r="I4871" s="3" t="str">
        <f>VLOOKUP(Table3[[#This Row],[PRODUCT ID]],Table1[[PRODUCT]:[SELLING PRICE]],3,FALSE)</f>
        <v>Lt</v>
      </c>
      <c r="J4871" s="16">
        <f ca="1">VLOOKUP(Table3[[#This Row],[PRODUCT ID]],Table1[[PRODUCT]:[SELLING PRICE]],4,FALSE)</f>
        <v>164</v>
      </c>
      <c r="K4871" s="16">
        <f ca="1">VLOOKUP(Table3[[#This Row],[PRODUCT ID]],Table1[[PRODUCT]:[SELLING PRICE]],5,FALSE)</f>
        <v>233.33843904736571</v>
      </c>
      <c r="L4871" s="16">
        <f ca="1">J4871*Table3[[#This Row],[QUANTITY]]</f>
        <v>2460</v>
      </c>
      <c r="M4871" s="16">
        <f ca="1">K4871*Table3[[#This Row],[QUANTITY]]*(1-Table3[[#This Row],[DISCOUNT %]])</f>
        <v>3265.3364168575645</v>
      </c>
      <c r="N4871" s="3">
        <f>DAY(Table3[[#This Row],[DATE]])</f>
        <v>2</v>
      </c>
      <c r="O4871" s="3" t="str">
        <f>TEXT(Table3[[#This Row],[DATE]],"mmm")</f>
        <v>May</v>
      </c>
      <c r="P4871" s="3">
        <f>YEAR(Table3[[#This Row],[DATE]])</f>
        <v>2034</v>
      </c>
    </row>
    <row r="4872" spans="1:16" x14ac:dyDescent="0.3">
      <c r="A4872" s="6">
        <v>49067</v>
      </c>
      <c r="B4872" s="7" t="s">
        <v>1727</v>
      </c>
      <c r="C4872" s="9">
        <f t="shared" ca="1" si="152"/>
        <v>7</v>
      </c>
      <c r="D4872" s="9" t="s">
        <v>2116</v>
      </c>
      <c r="E4872" s="9" t="s">
        <v>2116</v>
      </c>
      <c r="F4872" s="10">
        <f t="shared" ca="1" si="153"/>
        <v>3.4141737942833532E-2</v>
      </c>
      <c r="G4872" s="3" t="str">
        <f>VLOOKUP(Table3[[#This Row],[PRODUCT ID]],Table1[[PRODUCT]:[SELLING PRICE]],1,FALSE)</f>
        <v>Product675</v>
      </c>
      <c r="H4872" s="3" t="str">
        <f>VLOOKUP(Table3[[#This Row],[PRODUCT ID]],Table1[[PRODUCT]:[SELLING PRICE]],2,FALSE)</f>
        <v>Category3</v>
      </c>
      <c r="I4872" s="3" t="str">
        <f>VLOOKUP(Table3[[#This Row],[PRODUCT ID]],Table1[[PRODUCT]:[SELLING PRICE]],3,FALSE)</f>
        <v>Kg</v>
      </c>
      <c r="J4872" s="16">
        <f ca="1">VLOOKUP(Table3[[#This Row],[PRODUCT ID]],Table1[[PRODUCT]:[SELLING PRICE]],4,FALSE)</f>
        <v>104</v>
      </c>
      <c r="K4872" s="16">
        <f ca="1">VLOOKUP(Table3[[#This Row],[PRODUCT ID]],Table1[[PRODUCT]:[SELLING PRICE]],5,FALSE)</f>
        <v>174.8076145395317</v>
      </c>
      <c r="L4872" s="16">
        <f ca="1">J4872*Table3[[#This Row],[QUANTITY]]</f>
        <v>728</v>
      </c>
      <c r="M4872" s="16">
        <f ca="1">K4872*Table3[[#This Row],[QUANTITY]]*(1-Table3[[#This Row],[DISCOUNT %]])</f>
        <v>1181.8756514145782</v>
      </c>
      <c r="N4872" s="3">
        <f>DAY(Table3[[#This Row],[DATE]])</f>
        <v>3</v>
      </c>
      <c r="O4872" s="3" t="str">
        <f>TEXT(Table3[[#This Row],[DATE]],"mmm")</f>
        <v>May</v>
      </c>
      <c r="P4872" s="3">
        <f>YEAR(Table3[[#This Row],[DATE]])</f>
        <v>2034</v>
      </c>
    </row>
    <row r="4873" spans="1:16" x14ac:dyDescent="0.3">
      <c r="A4873" s="6">
        <v>49068</v>
      </c>
      <c r="B4873" s="7" t="s">
        <v>1728</v>
      </c>
      <c r="C4873" s="9">
        <f t="shared" ca="1" si="152"/>
        <v>7</v>
      </c>
      <c r="D4873" s="9" t="s">
        <v>2116</v>
      </c>
      <c r="E4873" s="9" t="s">
        <v>2116</v>
      </c>
      <c r="F4873" s="10">
        <f t="shared" ca="1" si="153"/>
        <v>1.4635018613967266E-2</v>
      </c>
      <c r="G4873" s="3" t="str">
        <f>VLOOKUP(Table3[[#This Row],[PRODUCT ID]],Table1[[PRODUCT]:[SELLING PRICE]],1,FALSE)</f>
        <v>Product676</v>
      </c>
      <c r="H4873" s="3" t="str">
        <f>VLOOKUP(Table3[[#This Row],[PRODUCT ID]],Table1[[PRODUCT]:[SELLING PRICE]],2,FALSE)</f>
        <v>Category4</v>
      </c>
      <c r="I4873" s="3" t="str">
        <f>VLOOKUP(Table3[[#This Row],[PRODUCT ID]],Table1[[PRODUCT]:[SELLING PRICE]],3,FALSE)</f>
        <v>Lt</v>
      </c>
      <c r="J4873" s="16">
        <f ca="1">VLOOKUP(Table3[[#This Row],[PRODUCT ID]],Table1[[PRODUCT]:[SELLING PRICE]],4,FALSE)</f>
        <v>232</v>
      </c>
      <c r="K4873" s="16">
        <f ca="1">VLOOKUP(Table3[[#This Row],[PRODUCT ID]],Table1[[PRODUCT]:[SELLING PRICE]],5,FALSE)</f>
        <v>270.54913643683983</v>
      </c>
      <c r="L4873" s="16">
        <f ca="1">J4873*Table3[[#This Row],[QUANTITY]]</f>
        <v>1624</v>
      </c>
      <c r="M4873" s="16">
        <f ca="1">K4873*Table3[[#This Row],[QUANTITY]]*(1-Table3[[#This Row],[DISCOUNT %]])</f>
        <v>1866.1275135236574</v>
      </c>
      <c r="N4873" s="3">
        <f>DAY(Table3[[#This Row],[DATE]])</f>
        <v>4</v>
      </c>
      <c r="O4873" s="3" t="str">
        <f>TEXT(Table3[[#This Row],[DATE]],"mmm")</f>
        <v>May</v>
      </c>
      <c r="P4873" s="3">
        <f>YEAR(Table3[[#This Row],[DATE]])</f>
        <v>2034</v>
      </c>
    </row>
    <row r="4874" spans="1:16" x14ac:dyDescent="0.3">
      <c r="A4874" s="6">
        <v>49069</v>
      </c>
      <c r="B4874" s="7" t="s">
        <v>1729</v>
      </c>
      <c r="C4874" s="9">
        <f t="shared" ca="1" si="152"/>
        <v>1</v>
      </c>
      <c r="D4874" s="9" t="s">
        <v>2116</v>
      </c>
      <c r="E4874" s="9" t="s">
        <v>2116</v>
      </c>
      <c r="F4874" s="10">
        <f t="shared" ca="1" si="153"/>
        <v>7.0442577243924444E-3</v>
      </c>
      <c r="G4874" s="3" t="str">
        <f>VLOOKUP(Table3[[#This Row],[PRODUCT ID]],Table1[[PRODUCT]:[SELLING PRICE]],1,FALSE)</f>
        <v>Product677</v>
      </c>
      <c r="H4874" s="3" t="str">
        <f>VLOOKUP(Table3[[#This Row],[PRODUCT ID]],Table1[[PRODUCT]:[SELLING PRICE]],2,FALSE)</f>
        <v>Category5</v>
      </c>
      <c r="I4874" s="3" t="str">
        <f>VLOOKUP(Table3[[#This Row],[PRODUCT ID]],Table1[[PRODUCT]:[SELLING PRICE]],3,FALSE)</f>
        <v>Ft</v>
      </c>
      <c r="J4874" s="16">
        <f ca="1">VLOOKUP(Table3[[#This Row],[PRODUCT ID]],Table1[[PRODUCT]:[SELLING PRICE]],4,FALSE)</f>
        <v>227</v>
      </c>
      <c r="K4874" s="16">
        <f ca="1">VLOOKUP(Table3[[#This Row],[PRODUCT ID]],Table1[[PRODUCT]:[SELLING PRICE]],5,FALSE)</f>
        <v>198.05196468001611</v>
      </c>
      <c r="L4874" s="16">
        <f ca="1">J4874*Table3[[#This Row],[QUANTITY]]</f>
        <v>227</v>
      </c>
      <c r="M4874" s="16">
        <f ca="1">K4874*Table3[[#This Row],[QUANTITY]]*(1-Table3[[#This Row],[DISCOUNT %]])</f>
        <v>196.65683559798782</v>
      </c>
      <c r="N4874" s="3">
        <f>DAY(Table3[[#This Row],[DATE]])</f>
        <v>5</v>
      </c>
      <c r="O4874" s="3" t="str">
        <f>TEXT(Table3[[#This Row],[DATE]],"mmm")</f>
        <v>May</v>
      </c>
      <c r="P4874" s="3">
        <f>YEAR(Table3[[#This Row],[DATE]])</f>
        <v>2034</v>
      </c>
    </row>
    <row r="4875" spans="1:16" x14ac:dyDescent="0.3">
      <c r="A4875" s="6">
        <v>49070</v>
      </c>
      <c r="B4875" s="7" t="s">
        <v>1730</v>
      </c>
      <c r="C4875" s="9">
        <f t="shared" ca="1" si="152"/>
        <v>2</v>
      </c>
      <c r="D4875" s="9" t="s">
        <v>2115</v>
      </c>
      <c r="E4875" s="9" t="s">
        <v>2116</v>
      </c>
      <c r="F4875" s="10">
        <f t="shared" ca="1" si="153"/>
        <v>2.7556070241673947E-2</v>
      </c>
      <c r="G4875" s="3" t="str">
        <f>VLOOKUP(Table3[[#This Row],[PRODUCT ID]],Table1[[PRODUCT]:[SELLING PRICE]],1,FALSE)</f>
        <v>Product678</v>
      </c>
      <c r="H4875" s="3" t="str">
        <f>VLOOKUP(Table3[[#This Row],[PRODUCT ID]],Table1[[PRODUCT]:[SELLING PRICE]],2,FALSE)</f>
        <v>Category1</v>
      </c>
      <c r="I4875" s="3" t="str">
        <f>VLOOKUP(Table3[[#This Row],[PRODUCT ID]],Table1[[PRODUCT]:[SELLING PRICE]],3,FALSE)</f>
        <v>Kg</v>
      </c>
      <c r="J4875" s="16">
        <f ca="1">VLOOKUP(Table3[[#This Row],[PRODUCT ID]],Table1[[PRODUCT]:[SELLING PRICE]],4,FALSE)</f>
        <v>35</v>
      </c>
      <c r="K4875" s="16">
        <f ca="1">VLOOKUP(Table3[[#This Row],[PRODUCT ID]],Table1[[PRODUCT]:[SELLING PRICE]],5,FALSE)</f>
        <v>181.77228531029502</v>
      </c>
      <c r="L4875" s="16">
        <f ca="1">J4875*Table3[[#This Row],[QUANTITY]]</f>
        <v>70</v>
      </c>
      <c r="M4875" s="16">
        <f ca="1">K4875*Table3[[#This Row],[QUANTITY]]*(1-Table3[[#This Row],[DISCOUNT %]])</f>
        <v>353.52671089658986</v>
      </c>
      <c r="N4875" s="3">
        <f>DAY(Table3[[#This Row],[DATE]])</f>
        <v>6</v>
      </c>
      <c r="O4875" s="3" t="str">
        <f>TEXT(Table3[[#This Row],[DATE]],"mmm")</f>
        <v>May</v>
      </c>
      <c r="P4875" s="3">
        <f>YEAR(Table3[[#This Row],[DATE]])</f>
        <v>2034</v>
      </c>
    </row>
    <row r="4876" spans="1:16" x14ac:dyDescent="0.3">
      <c r="A4876" s="6">
        <v>49071</v>
      </c>
      <c r="B4876" s="7" t="s">
        <v>1731</v>
      </c>
      <c r="C4876" s="9">
        <f t="shared" ca="1" si="152"/>
        <v>3</v>
      </c>
      <c r="D4876" s="9" t="s">
        <v>2117</v>
      </c>
      <c r="E4876" s="9" t="s">
        <v>2118</v>
      </c>
      <c r="F4876" s="10">
        <f t="shared" ca="1" si="153"/>
        <v>3.6321205081501273E-2</v>
      </c>
      <c r="G4876" s="3" t="str">
        <f>VLOOKUP(Table3[[#This Row],[PRODUCT ID]],Table1[[PRODUCT]:[SELLING PRICE]],1,FALSE)</f>
        <v>Product679</v>
      </c>
      <c r="H4876" s="3" t="str">
        <f>VLOOKUP(Table3[[#This Row],[PRODUCT ID]],Table1[[PRODUCT]:[SELLING PRICE]],2,FALSE)</f>
        <v>Category2</v>
      </c>
      <c r="I4876" s="3" t="str">
        <f>VLOOKUP(Table3[[#This Row],[PRODUCT ID]],Table1[[PRODUCT]:[SELLING PRICE]],3,FALSE)</f>
        <v>No</v>
      </c>
      <c r="J4876" s="16">
        <f ca="1">VLOOKUP(Table3[[#This Row],[PRODUCT ID]],Table1[[PRODUCT]:[SELLING PRICE]],4,FALSE)</f>
        <v>208</v>
      </c>
      <c r="K4876" s="16">
        <f ca="1">VLOOKUP(Table3[[#This Row],[PRODUCT ID]],Table1[[PRODUCT]:[SELLING PRICE]],5,FALSE)</f>
        <v>267.48485050339553</v>
      </c>
      <c r="L4876" s="16">
        <f ca="1">J4876*Table3[[#This Row],[QUANTITY]]</f>
        <v>624</v>
      </c>
      <c r="M4876" s="16">
        <f ca="1">K4876*Table3[[#This Row],[QUANTITY]]*(1-Table3[[#This Row],[DISCOUNT %]])</f>
        <v>773.30843517620099</v>
      </c>
      <c r="N4876" s="3">
        <f>DAY(Table3[[#This Row],[DATE]])</f>
        <v>7</v>
      </c>
      <c r="O4876" s="3" t="str">
        <f>TEXT(Table3[[#This Row],[DATE]],"mmm")</f>
        <v>May</v>
      </c>
      <c r="P4876" s="3">
        <f>YEAR(Table3[[#This Row],[DATE]])</f>
        <v>2034</v>
      </c>
    </row>
    <row r="4877" spans="1:16" x14ac:dyDescent="0.3">
      <c r="A4877" s="6">
        <v>49072</v>
      </c>
      <c r="B4877" s="7" t="s">
        <v>1732</v>
      </c>
      <c r="C4877" s="9">
        <f t="shared" ca="1" si="152"/>
        <v>6</v>
      </c>
      <c r="D4877" s="9" t="s">
        <v>2117</v>
      </c>
      <c r="E4877" s="9" t="s">
        <v>2118</v>
      </c>
      <c r="F4877" s="10">
        <f t="shared" ca="1" si="153"/>
        <v>5.163964546572293E-2</v>
      </c>
      <c r="G4877" s="3" t="str">
        <f>VLOOKUP(Table3[[#This Row],[PRODUCT ID]],Table1[[PRODUCT]:[SELLING PRICE]],1,FALSE)</f>
        <v>Product680</v>
      </c>
      <c r="H4877" s="3" t="str">
        <f>VLOOKUP(Table3[[#This Row],[PRODUCT ID]],Table1[[PRODUCT]:[SELLING PRICE]],2,FALSE)</f>
        <v>Category3</v>
      </c>
      <c r="I4877" s="3" t="str">
        <f>VLOOKUP(Table3[[#This Row],[PRODUCT ID]],Table1[[PRODUCT]:[SELLING PRICE]],3,FALSE)</f>
        <v>No</v>
      </c>
      <c r="J4877" s="16">
        <f ca="1">VLOOKUP(Table3[[#This Row],[PRODUCT ID]],Table1[[PRODUCT]:[SELLING PRICE]],4,FALSE)</f>
        <v>120</v>
      </c>
      <c r="K4877" s="16">
        <f ca="1">VLOOKUP(Table3[[#This Row],[PRODUCT ID]],Table1[[PRODUCT]:[SELLING PRICE]],5,FALSE)</f>
        <v>295.5177719871387</v>
      </c>
      <c r="L4877" s="16">
        <f ca="1">J4877*Table3[[#This Row],[QUANTITY]]</f>
        <v>720</v>
      </c>
      <c r="M4877" s="16">
        <f ca="1">K4877*Table3[[#This Row],[QUANTITY]]*(1-Table3[[#This Row],[DISCOUNT %]])</f>
        <v>1681.5440340774148</v>
      </c>
      <c r="N4877" s="3">
        <f>DAY(Table3[[#This Row],[DATE]])</f>
        <v>8</v>
      </c>
      <c r="O4877" s="3" t="str">
        <f>TEXT(Table3[[#This Row],[DATE]],"mmm")</f>
        <v>May</v>
      </c>
      <c r="P4877" s="3">
        <f>YEAR(Table3[[#This Row],[DATE]])</f>
        <v>2034</v>
      </c>
    </row>
    <row r="4878" spans="1:16" x14ac:dyDescent="0.3">
      <c r="A4878" s="6">
        <v>49073</v>
      </c>
      <c r="B4878" s="7" t="s">
        <v>1733</v>
      </c>
      <c r="C4878" s="9">
        <f t="shared" ca="1" si="152"/>
        <v>5</v>
      </c>
      <c r="D4878" s="9" t="s">
        <v>2116</v>
      </c>
      <c r="E4878" s="9" t="s">
        <v>2116</v>
      </c>
      <c r="F4878" s="10">
        <f t="shared" ca="1" si="153"/>
        <v>3.1735713642730069E-2</v>
      </c>
      <c r="G4878" s="3" t="str">
        <f>VLOOKUP(Table3[[#This Row],[PRODUCT ID]],Table1[[PRODUCT]:[SELLING PRICE]],1,FALSE)</f>
        <v>Product681</v>
      </c>
      <c r="H4878" s="3" t="str">
        <f>VLOOKUP(Table3[[#This Row],[PRODUCT ID]],Table1[[PRODUCT]:[SELLING PRICE]],2,FALSE)</f>
        <v>Category4</v>
      </c>
      <c r="I4878" s="3" t="str">
        <f>VLOOKUP(Table3[[#This Row],[PRODUCT ID]],Table1[[PRODUCT]:[SELLING PRICE]],3,FALSE)</f>
        <v>Ft</v>
      </c>
      <c r="J4878" s="16">
        <f ca="1">VLOOKUP(Table3[[#This Row],[PRODUCT ID]],Table1[[PRODUCT]:[SELLING PRICE]],4,FALSE)</f>
        <v>228</v>
      </c>
      <c r="K4878" s="16">
        <f ca="1">VLOOKUP(Table3[[#This Row],[PRODUCT ID]],Table1[[PRODUCT]:[SELLING PRICE]],5,FALSE)</f>
        <v>309.80696118576145</v>
      </c>
      <c r="L4878" s="16">
        <f ca="1">J4878*Table3[[#This Row],[QUANTITY]]</f>
        <v>1140</v>
      </c>
      <c r="M4878" s="16">
        <f ca="1">K4878*Table3[[#This Row],[QUANTITY]]*(1-Table3[[#This Row],[DISCOUNT %]])</f>
        <v>1499.8750809052285</v>
      </c>
      <c r="N4878" s="3">
        <f>DAY(Table3[[#This Row],[DATE]])</f>
        <v>9</v>
      </c>
      <c r="O4878" s="3" t="str">
        <f>TEXT(Table3[[#This Row],[DATE]],"mmm")</f>
        <v>May</v>
      </c>
      <c r="P4878" s="3">
        <f>YEAR(Table3[[#This Row],[DATE]])</f>
        <v>2034</v>
      </c>
    </row>
    <row r="4879" spans="1:16" x14ac:dyDescent="0.3">
      <c r="A4879" s="6">
        <v>49074</v>
      </c>
      <c r="B4879" s="7" t="s">
        <v>1734</v>
      </c>
      <c r="C4879" s="9">
        <f t="shared" ca="1" si="152"/>
        <v>15</v>
      </c>
      <c r="D4879" s="9" t="s">
        <v>2116</v>
      </c>
      <c r="E4879" s="9" t="s">
        <v>2116</v>
      </c>
      <c r="F4879" s="10">
        <f t="shared" ca="1" si="153"/>
        <v>6.0020435580313371E-2</v>
      </c>
      <c r="G4879" s="3" t="str">
        <f>VLOOKUP(Table3[[#This Row],[PRODUCT ID]],Table1[[PRODUCT]:[SELLING PRICE]],1,FALSE)</f>
        <v>Product682</v>
      </c>
      <c r="H4879" s="3" t="str">
        <f>VLOOKUP(Table3[[#This Row],[PRODUCT ID]],Table1[[PRODUCT]:[SELLING PRICE]],2,FALSE)</f>
        <v>Category5</v>
      </c>
      <c r="I4879" s="3" t="str">
        <f>VLOOKUP(Table3[[#This Row],[PRODUCT ID]],Table1[[PRODUCT]:[SELLING PRICE]],3,FALSE)</f>
        <v>No</v>
      </c>
      <c r="J4879" s="16">
        <f ca="1">VLOOKUP(Table3[[#This Row],[PRODUCT ID]],Table1[[PRODUCT]:[SELLING PRICE]],4,FALSE)</f>
        <v>136</v>
      </c>
      <c r="K4879" s="16">
        <f ca="1">VLOOKUP(Table3[[#This Row],[PRODUCT ID]],Table1[[PRODUCT]:[SELLING PRICE]],5,FALSE)</f>
        <v>42.441817846367101</v>
      </c>
      <c r="L4879" s="16">
        <f ca="1">J4879*Table3[[#This Row],[QUANTITY]]</f>
        <v>2040</v>
      </c>
      <c r="M4879" s="16">
        <f ca="1">K4879*Table3[[#This Row],[QUANTITY]]*(1-Table3[[#This Row],[DISCOUNT %]])</f>
        <v>598.41662178611739</v>
      </c>
      <c r="N4879" s="3">
        <f>DAY(Table3[[#This Row],[DATE]])</f>
        <v>10</v>
      </c>
      <c r="O4879" s="3" t="str">
        <f>TEXT(Table3[[#This Row],[DATE]],"mmm")</f>
        <v>May</v>
      </c>
      <c r="P4879" s="3">
        <f>YEAR(Table3[[#This Row],[DATE]])</f>
        <v>2034</v>
      </c>
    </row>
    <row r="4880" spans="1:16" x14ac:dyDescent="0.3">
      <c r="A4880" s="6">
        <v>49075</v>
      </c>
      <c r="B4880" s="7" t="s">
        <v>1735</v>
      </c>
      <c r="C4880" s="9">
        <f t="shared" ca="1" si="152"/>
        <v>3</v>
      </c>
      <c r="D4880" s="9" t="s">
        <v>2116</v>
      </c>
      <c r="E4880" s="9" t="s">
        <v>2116</v>
      </c>
      <c r="F4880" s="10">
        <f t="shared" ca="1" si="153"/>
        <v>3.8755661920068719E-2</v>
      </c>
      <c r="G4880" s="3" t="str">
        <f>VLOOKUP(Table3[[#This Row],[PRODUCT ID]],Table1[[PRODUCT]:[SELLING PRICE]],1,FALSE)</f>
        <v>Product683</v>
      </c>
      <c r="H4880" s="3" t="str">
        <f>VLOOKUP(Table3[[#This Row],[PRODUCT ID]],Table1[[PRODUCT]:[SELLING PRICE]],2,FALSE)</f>
        <v>Category1</v>
      </c>
      <c r="I4880" s="3" t="str">
        <f>VLOOKUP(Table3[[#This Row],[PRODUCT ID]],Table1[[PRODUCT]:[SELLING PRICE]],3,FALSE)</f>
        <v>Kg</v>
      </c>
      <c r="J4880" s="16">
        <f ca="1">VLOOKUP(Table3[[#This Row],[PRODUCT ID]],Table1[[PRODUCT]:[SELLING PRICE]],4,FALSE)</f>
        <v>158</v>
      </c>
      <c r="K4880" s="16">
        <f ca="1">VLOOKUP(Table3[[#This Row],[PRODUCT ID]],Table1[[PRODUCT]:[SELLING PRICE]],5,FALSE)</f>
        <v>126.53590362735801</v>
      </c>
      <c r="L4880" s="16">
        <f ca="1">J4880*Table3[[#This Row],[QUANTITY]]</f>
        <v>474</v>
      </c>
      <c r="M4880" s="16">
        <f ca="1">K4880*Table3[[#This Row],[QUANTITY]]*(1-Table3[[#This Row],[DISCOUNT %]])</f>
        <v>364.89576277687712</v>
      </c>
      <c r="N4880" s="3">
        <f>DAY(Table3[[#This Row],[DATE]])</f>
        <v>11</v>
      </c>
      <c r="O4880" s="3" t="str">
        <f>TEXT(Table3[[#This Row],[DATE]],"mmm")</f>
        <v>May</v>
      </c>
      <c r="P4880" s="3">
        <f>YEAR(Table3[[#This Row],[DATE]])</f>
        <v>2034</v>
      </c>
    </row>
    <row r="4881" spans="1:16" x14ac:dyDescent="0.3">
      <c r="A4881" s="6">
        <v>49076</v>
      </c>
      <c r="B4881" s="7" t="s">
        <v>1736</v>
      </c>
      <c r="C4881" s="9">
        <f t="shared" ca="1" si="152"/>
        <v>10</v>
      </c>
      <c r="D4881" s="9" t="s">
        <v>2116</v>
      </c>
      <c r="E4881" s="9" t="s">
        <v>2116</v>
      </c>
      <c r="F4881" s="10">
        <f t="shared" ca="1" si="153"/>
        <v>6.3737495266820779E-2</v>
      </c>
      <c r="G4881" s="3" t="str">
        <f>VLOOKUP(Table3[[#This Row],[PRODUCT ID]],Table1[[PRODUCT]:[SELLING PRICE]],1,FALSE)</f>
        <v>Product684</v>
      </c>
      <c r="H4881" s="3" t="str">
        <f>VLOOKUP(Table3[[#This Row],[PRODUCT ID]],Table1[[PRODUCT]:[SELLING PRICE]],2,FALSE)</f>
        <v>Category2</v>
      </c>
      <c r="I4881" s="3" t="str">
        <f>VLOOKUP(Table3[[#This Row],[PRODUCT ID]],Table1[[PRODUCT]:[SELLING PRICE]],3,FALSE)</f>
        <v>Kg</v>
      </c>
      <c r="J4881" s="16">
        <f ca="1">VLOOKUP(Table3[[#This Row],[PRODUCT ID]],Table1[[PRODUCT]:[SELLING PRICE]],4,FALSE)</f>
        <v>173</v>
      </c>
      <c r="K4881" s="16">
        <f ca="1">VLOOKUP(Table3[[#This Row],[PRODUCT ID]],Table1[[PRODUCT]:[SELLING PRICE]],5,FALSE)</f>
        <v>209.26139417040511</v>
      </c>
      <c r="L4881" s="16">
        <f ca="1">J4881*Table3[[#This Row],[QUANTITY]]</f>
        <v>1730</v>
      </c>
      <c r="M4881" s="16">
        <f ca="1">K4881*Table3[[#This Row],[QUANTITY]]*(1-Table3[[#This Row],[DISCOUNT %]])</f>
        <v>1959.235970499406</v>
      </c>
      <c r="N4881" s="3">
        <f>DAY(Table3[[#This Row],[DATE]])</f>
        <v>12</v>
      </c>
      <c r="O4881" s="3" t="str">
        <f>TEXT(Table3[[#This Row],[DATE]],"mmm")</f>
        <v>May</v>
      </c>
      <c r="P4881" s="3">
        <f>YEAR(Table3[[#This Row],[DATE]])</f>
        <v>2034</v>
      </c>
    </row>
    <row r="4882" spans="1:16" x14ac:dyDescent="0.3">
      <c r="A4882" s="6">
        <v>49077</v>
      </c>
      <c r="B4882" s="7" t="s">
        <v>1737</v>
      </c>
      <c r="C4882" s="9">
        <f t="shared" ca="1" si="152"/>
        <v>14</v>
      </c>
      <c r="D4882" s="9" t="s">
        <v>2115</v>
      </c>
      <c r="E4882" s="9" t="s">
        <v>2118</v>
      </c>
      <c r="F4882" s="10">
        <f t="shared" ca="1" si="153"/>
        <v>8.6612475416752432E-2</v>
      </c>
      <c r="G4882" s="3" t="str">
        <f>VLOOKUP(Table3[[#This Row],[PRODUCT ID]],Table1[[PRODUCT]:[SELLING PRICE]],1,FALSE)</f>
        <v>Product685</v>
      </c>
      <c r="H4882" s="3" t="str">
        <f>VLOOKUP(Table3[[#This Row],[PRODUCT ID]],Table1[[PRODUCT]:[SELLING PRICE]],2,FALSE)</f>
        <v>Category3</v>
      </c>
      <c r="I4882" s="3" t="str">
        <f>VLOOKUP(Table3[[#This Row],[PRODUCT ID]],Table1[[PRODUCT]:[SELLING PRICE]],3,FALSE)</f>
        <v>Lt</v>
      </c>
      <c r="J4882" s="16">
        <f ca="1">VLOOKUP(Table3[[#This Row],[PRODUCT ID]],Table1[[PRODUCT]:[SELLING PRICE]],4,FALSE)</f>
        <v>79</v>
      </c>
      <c r="K4882" s="16">
        <f ca="1">VLOOKUP(Table3[[#This Row],[PRODUCT ID]],Table1[[PRODUCT]:[SELLING PRICE]],5,FALSE)</f>
        <v>229.43881179534776</v>
      </c>
      <c r="L4882" s="16">
        <f ca="1">J4882*Table3[[#This Row],[QUANTITY]]</f>
        <v>1106</v>
      </c>
      <c r="M4882" s="16">
        <f ca="1">K4882*Table3[[#This Row],[QUANTITY]]*(1-Table3[[#This Row],[DISCOUNT %]])</f>
        <v>2933.9316768870408</v>
      </c>
      <c r="N4882" s="3">
        <f>DAY(Table3[[#This Row],[DATE]])</f>
        <v>13</v>
      </c>
      <c r="O4882" s="3" t="str">
        <f>TEXT(Table3[[#This Row],[DATE]],"mmm")</f>
        <v>May</v>
      </c>
      <c r="P4882" s="3">
        <f>YEAR(Table3[[#This Row],[DATE]])</f>
        <v>2034</v>
      </c>
    </row>
    <row r="4883" spans="1:16" x14ac:dyDescent="0.3">
      <c r="A4883" s="6">
        <v>49078</v>
      </c>
      <c r="B4883" s="7" t="s">
        <v>1738</v>
      </c>
      <c r="C4883" s="9">
        <f t="shared" ca="1" si="152"/>
        <v>3</v>
      </c>
      <c r="D4883" s="9" t="s">
        <v>2116</v>
      </c>
      <c r="E4883" s="9" t="s">
        <v>2116</v>
      </c>
      <c r="F4883" s="10">
        <f t="shared" ca="1" si="153"/>
        <v>8.3957620349008236E-2</v>
      </c>
      <c r="G4883" s="3" t="str">
        <f>VLOOKUP(Table3[[#This Row],[PRODUCT ID]],Table1[[PRODUCT]:[SELLING PRICE]],1,FALSE)</f>
        <v>Product686</v>
      </c>
      <c r="H4883" s="3" t="str">
        <f>VLOOKUP(Table3[[#This Row],[PRODUCT ID]],Table1[[PRODUCT]:[SELLING PRICE]],2,FALSE)</f>
        <v>Category4</v>
      </c>
      <c r="I4883" s="3" t="str">
        <f>VLOOKUP(Table3[[#This Row],[PRODUCT ID]],Table1[[PRODUCT]:[SELLING PRICE]],3,FALSE)</f>
        <v>Kg</v>
      </c>
      <c r="J4883" s="16">
        <f ca="1">VLOOKUP(Table3[[#This Row],[PRODUCT ID]],Table1[[PRODUCT]:[SELLING PRICE]],4,FALSE)</f>
        <v>150</v>
      </c>
      <c r="K4883" s="16">
        <f ca="1">VLOOKUP(Table3[[#This Row],[PRODUCT ID]],Table1[[PRODUCT]:[SELLING PRICE]],5,FALSE)</f>
        <v>78.083532463758729</v>
      </c>
      <c r="L4883" s="16">
        <f ca="1">J4883*Table3[[#This Row],[QUANTITY]]</f>
        <v>450</v>
      </c>
      <c r="M4883" s="16">
        <f ca="1">K4883*Table3[[#This Row],[QUANTITY]]*(1-Table3[[#This Row],[DISCOUNT %]])</f>
        <v>214.58347466897104</v>
      </c>
      <c r="N4883" s="3">
        <f>DAY(Table3[[#This Row],[DATE]])</f>
        <v>14</v>
      </c>
      <c r="O4883" s="3" t="str">
        <f>TEXT(Table3[[#This Row],[DATE]],"mmm")</f>
        <v>May</v>
      </c>
      <c r="P4883" s="3">
        <f>YEAR(Table3[[#This Row],[DATE]])</f>
        <v>2034</v>
      </c>
    </row>
    <row r="4884" spans="1:16" x14ac:dyDescent="0.3">
      <c r="A4884" s="6">
        <v>49079</v>
      </c>
      <c r="B4884" s="7" t="s">
        <v>1739</v>
      </c>
      <c r="C4884" s="9">
        <f t="shared" ca="1" si="152"/>
        <v>11</v>
      </c>
      <c r="D4884" s="9" t="s">
        <v>2117</v>
      </c>
      <c r="E4884" s="9" t="s">
        <v>2116</v>
      </c>
      <c r="F4884" s="10">
        <f t="shared" ca="1" si="153"/>
        <v>7.7718643793680792E-2</v>
      </c>
      <c r="G4884" s="3" t="str">
        <f>VLOOKUP(Table3[[#This Row],[PRODUCT ID]],Table1[[PRODUCT]:[SELLING PRICE]],1,FALSE)</f>
        <v>Product687</v>
      </c>
      <c r="H4884" s="3" t="str">
        <f>VLOOKUP(Table3[[#This Row],[PRODUCT ID]],Table1[[PRODUCT]:[SELLING PRICE]],2,FALSE)</f>
        <v>Category5</v>
      </c>
      <c r="I4884" s="3" t="str">
        <f>VLOOKUP(Table3[[#This Row],[PRODUCT ID]],Table1[[PRODUCT]:[SELLING PRICE]],3,FALSE)</f>
        <v>Lt</v>
      </c>
      <c r="J4884" s="16">
        <f ca="1">VLOOKUP(Table3[[#This Row],[PRODUCT ID]],Table1[[PRODUCT]:[SELLING PRICE]],4,FALSE)</f>
        <v>239</v>
      </c>
      <c r="K4884" s="16">
        <f ca="1">VLOOKUP(Table3[[#This Row],[PRODUCT ID]],Table1[[PRODUCT]:[SELLING PRICE]],5,FALSE)</f>
        <v>232.13415925654888</v>
      </c>
      <c r="L4884" s="16">
        <f ca="1">J4884*Table3[[#This Row],[QUANTITY]]</f>
        <v>2629</v>
      </c>
      <c r="M4884" s="16">
        <f ca="1">K4884*Table3[[#This Row],[QUANTITY]]*(1-Table3[[#This Row],[DISCOUNT %]])</f>
        <v>2355.0230794303793</v>
      </c>
      <c r="N4884" s="3">
        <f>DAY(Table3[[#This Row],[DATE]])</f>
        <v>15</v>
      </c>
      <c r="O4884" s="3" t="str">
        <f>TEXT(Table3[[#This Row],[DATE]],"mmm")</f>
        <v>May</v>
      </c>
      <c r="P4884" s="3">
        <f>YEAR(Table3[[#This Row],[DATE]])</f>
        <v>2034</v>
      </c>
    </row>
    <row r="4885" spans="1:16" x14ac:dyDescent="0.3">
      <c r="A4885" s="6">
        <v>49080</v>
      </c>
      <c r="B4885" s="7" t="s">
        <v>1740</v>
      </c>
      <c r="C4885" s="9">
        <f t="shared" ca="1" si="152"/>
        <v>13</v>
      </c>
      <c r="D4885" s="9" t="s">
        <v>2115</v>
      </c>
      <c r="E4885" s="9" t="s">
        <v>2116</v>
      </c>
      <c r="F4885" s="10">
        <f t="shared" ca="1" si="153"/>
        <v>2.7040536161765851E-2</v>
      </c>
      <c r="G4885" s="3" t="str">
        <f>VLOOKUP(Table3[[#This Row],[PRODUCT ID]],Table1[[PRODUCT]:[SELLING PRICE]],1,FALSE)</f>
        <v>Product688</v>
      </c>
      <c r="H4885" s="3" t="str">
        <f>VLOOKUP(Table3[[#This Row],[PRODUCT ID]],Table1[[PRODUCT]:[SELLING PRICE]],2,FALSE)</f>
        <v>Category1</v>
      </c>
      <c r="I4885" s="3" t="str">
        <f>VLOOKUP(Table3[[#This Row],[PRODUCT ID]],Table1[[PRODUCT]:[SELLING PRICE]],3,FALSE)</f>
        <v>Ft</v>
      </c>
      <c r="J4885" s="16">
        <f ca="1">VLOOKUP(Table3[[#This Row],[PRODUCT ID]],Table1[[PRODUCT]:[SELLING PRICE]],4,FALSE)</f>
        <v>151</v>
      </c>
      <c r="K4885" s="16">
        <f ca="1">VLOOKUP(Table3[[#This Row],[PRODUCT ID]],Table1[[PRODUCT]:[SELLING PRICE]],5,FALSE)</f>
        <v>273.31554097390836</v>
      </c>
      <c r="L4885" s="16">
        <f ca="1">J4885*Table3[[#This Row],[QUANTITY]]</f>
        <v>1963</v>
      </c>
      <c r="M4885" s="16">
        <f ca="1">K4885*Table3[[#This Row],[QUANTITY]]*(1-Table3[[#This Row],[DISCOUNT %]])</f>
        <v>3457.0242486602006</v>
      </c>
      <c r="N4885" s="3">
        <f>DAY(Table3[[#This Row],[DATE]])</f>
        <v>16</v>
      </c>
      <c r="O4885" s="3" t="str">
        <f>TEXT(Table3[[#This Row],[DATE]],"mmm")</f>
        <v>May</v>
      </c>
      <c r="P4885" s="3">
        <f>YEAR(Table3[[#This Row],[DATE]])</f>
        <v>2034</v>
      </c>
    </row>
    <row r="4886" spans="1:16" x14ac:dyDescent="0.3">
      <c r="A4886" s="6">
        <v>49081</v>
      </c>
      <c r="B4886" s="7" t="s">
        <v>1741</v>
      </c>
      <c r="C4886" s="9">
        <f t="shared" ca="1" si="152"/>
        <v>7</v>
      </c>
      <c r="D4886" s="9" t="s">
        <v>2115</v>
      </c>
      <c r="E4886" s="9" t="s">
        <v>2116</v>
      </c>
      <c r="F4886" s="10">
        <f t="shared" ca="1" si="153"/>
        <v>5.5527069528057749E-2</v>
      </c>
      <c r="G4886" s="3" t="str">
        <f>VLOOKUP(Table3[[#This Row],[PRODUCT ID]],Table1[[PRODUCT]:[SELLING PRICE]],1,FALSE)</f>
        <v>Product689</v>
      </c>
      <c r="H4886" s="3" t="str">
        <f>VLOOKUP(Table3[[#This Row],[PRODUCT ID]],Table1[[PRODUCT]:[SELLING PRICE]],2,FALSE)</f>
        <v>Category2</v>
      </c>
      <c r="I4886" s="3" t="str">
        <f>VLOOKUP(Table3[[#This Row],[PRODUCT ID]],Table1[[PRODUCT]:[SELLING PRICE]],3,FALSE)</f>
        <v>Kg</v>
      </c>
      <c r="J4886" s="16">
        <f ca="1">VLOOKUP(Table3[[#This Row],[PRODUCT ID]],Table1[[PRODUCT]:[SELLING PRICE]],4,FALSE)</f>
        <v>226</v>
      </c>
      <c r="K4886" s="16">
        <f ca="1">VLOOKUP(Table3[[#This Row],[PRODUCT ID]],Table1[[PRODUCT]:[SELLING PRICE]],5,FALSE)</f>
        <v>73.671177953034203</v>
      </c>
      <c r="L4886" s="16">
        <f ca="1">J4886*Table3[[#This Row],[QUANTITY]]</f>
        <v>1582</v>
      </c>
      <c r="M4886" s="16">
        <f ca="1">K4886*Table3[[#This Row],[QUANTITY]]*(1-Table3[[#This Row],[DISCOUNT %]])</f>
        <v>487.06303332835512</v>
      </c>
      <c r="N4886" s="3">
        <f>DAY(Table3[[#This Row],[DATE]])</f>
        <v>17</v>
      </c>
      <c r="O4886" s="3" t="str">
        <f>TEXT(Table3[[#This Row],[DATE]],"mmm")</f>
        <v>May</v>
      </c>
      <c r="P4886" s="3">
        <f>YEAR(Table3[[#This Row],[DATE]])</f>
        <v>2034</v>
      </c>
    </row>
    <row r="4887" spans="1:16" x14ac:dyDescent="0.3">
      <c r="A4887" s="6">
        <v>49082</v>
      </c>
      <c r="B4887" s="7" t="s">
        <v>1742</v>
      </c>
      <c r="C4887" s="9">
        <f t="shared" ca="1" si="152"/>
        <v>15</v>
      </c>
      <c r="D4887" s="9" t="s">
        <v>2115</v>
      </c>
      <c r="E4887" s="9" t="s">
        <v>2116</v>
      </c>
      <c r="F4887" s="10">
        <f t="shared" ca="1" si="153"/>
        <v>6.7328938810715833E-2</v>
      </c>
      <c r="G4887" s="3" t="str">
        <f>VLOOKUP(Table3[[#This Row],[PRODUCT ID]],Table1[[PRODUCT]:[SELLING PRICE]],1,FALSE)</f>
        <v>Product690</v>
      </c>
      <c r="H4887" s="3" t="str">
        <f>VLOOKUP(Table3[[#This Row],[PRODUCT ID]],Table1[[PRODUCT]:[SELLING PRICE]],2,FALSE)</f>
        <v>Category3</v>
      </c>
      <c r="I4887" s="3" t="str">
        <f>VLOOKUP(Table3[[#This Row],[PRODUCT ID]],Table1[[PRODUCT]:[SELLING PRICE]],3,FALSE)</f>
        <v>No</v>
      </c>
      <c r="J4887" s="16">
        <f ca="1">VLOOKUP(Table3[[#This Row],[PRODUCT ID]],Table1[[PRODUCT]:[SELLING PRICE]],4,FALSE)</f>
        <v>113</v>
      </c>
      <c r="K4887" s="16">
        <f ca="1">VLOOKUP(Table3[[#This Row],[PRODUCT ID]],Table1[[PRODUCT]:[SELLING PRICE]],5,FALSE)</f>
        <v>33.209458002311784</v>
      </c>
      <c r="L4887" s="16">
        <f ca="1">J4887*Table3[[#This Row],[QUANTITY]]</f>
        <v>1695</v>
      </c>
      <c r="M4887" s="16">
        <f ca="1">K4887*Table3[[#This Row],[QUANTITY]]*(1-Table3[[#This Row],[DISCOUNT %]])</f>
        <v>464.6025065480564</v>
      </c>
      <c r="N4887" s="3">
        <f>DAY(Table3[[#This Row],[DATE]])</f>
        <v>18</v>
      </c>
      <c r="O4887" s="3" t="str">
        <f>TEXT(Table3[[#This Row],[DATE]],"mmm")</f>
        <v>May</v>
      </c>
      <c r="P4887" s="3">
        <f>YEAR(Table3[[#This Row],[DATE]])</f>
        <v>2034</v>
      </c>
    </row>
    <row r="4888" spans="1:16" x14ac:dyDescent="0.3">
      <c r="A4888" s="6">
        <v>49083</v>
      </c>
      <c r="B4888" s="7" t="s">
        <v>1743</v>
      </c>
      <c r="C4888" s="9">
        <f t="shared" ca="1" si="152"/>
        <v>5</v>
      </c>
      <c r="D4888" s="9" t="s">
        <v>2116</v>
      </c>
      <c r="E4888" s="9" t="s">
        <v>2118</v>
      </c>
      <c r="F4888" s="10">
        <f t="shared" ca="1" si="153"/>
        <v>6.7479035752580949E-2</v>
      </c>
      <c r="G4888" s="3" t="str">
        <f>VLOOKUP(Table3[[#This Row],[PRODUCT ID]],Table1[[PRODUCT]:[SELLING PRICE]],1,FALSE)</f>
        <v>Product691</v>
      </c>
      <c r="H4888" s="3" t="str">
        <f>VLOOKUP(Table3[[#This Row],[PRODUCT ID]],Table1[[PRODUCT]:[SELLING PRICE]],2,FALSE)</f>
        <v>Category4</v>
      </c>
      <c r="I4888" s="3" t="str">
        <f>VLOOKUP(Table3[[#This Row],[PRODUCT ID]],Table1[[PRODUCT]:[SELLING PRICE]],3,FALSE)</f>
        <v>No</v>
      </c>
      <c r="J4888" s="16">
        <f ca="1">VLOOKUP(Table3[[#This Row],[PRODUCT ID]],Table1[[PRODUCT]:[SELLING PRICE]],4,FALSE)</f>
        <v>74</v>
      </c>
      <c r="K4888" s="16">
        <f ca="1">VLOOKUP(Table3[[#This Row],[PRODUCT ID]],Table1[[PRODUCT]:[SELLING PRICE]],5,FALSE)</f>
        <v>154.58359620526358</v>
      </c>
      <c r="L4888" s="16">
        <f ca="1">J4888*Table3[[#This Row],[QUANTITY]]</f>
        <v>370</v>
      </c>
      <c r="M4888" s="16">
        <f ca="1">K4888*Table3[[#This Row],[QUANTITY]]*(1-Table3[[#This Row],[DISCOUNT %]])</f>
        <v>720.76222095083028</v>
      </c>
      <c r="N4888" s="3">
        <f>DAY(Table3[[#This Row],[DATE]])</f>
        <v>19</v>
      </c>
      <c r="O4888" s="3" t="str">
        <f>TEXT(Table3[[#This Row],[DATE]],"mmm")</f>
        <v>May</v>
      </c>
      <c r="P4888" s="3">
        <f>YEAR(Table3[[#This Row],[DATE]])</f>
        <v>2034</v>
      </c>
    </row>
    <row r="4889" spans="1:16" x14ac:dyDescent="0.3">
      <c r="A4889" s="6">
        <v>49084</v>
      </c>
      <c r="B4889" s="7" t="s">
        <v>1744</v>
      </c>
      <c r="C4889" s="9">
        <f t="shared" ca="1" si="152"/>
        <v>5</v>
      </c>
      <c r="D4889" s="9" t="s">
        <v>2116</v>
      </c>
      <c r="E4889" s="9" t="s">
        <v>2118</v>
      </c>
      <c r="F4889" s="10">
        <f t="shared" ca="1" si="153"/>
        <v>1.8862395102045584E-2</v>
      </c>
      <c r="G4889" s="3" t="str">
        <f>VLOOKUP(Table3[[#This Row],[PRODUCT ID]],Table1[[PRODUCT]:[SELLING PRICE]],1,FALSE)</f>
        <v>Product692</v>
      </c>
      <c r="H4889" s="3" t="str">
        <f>VLOOKUP(Table3[[#This Row],[PRODUCT ID]],Table1[[PRODUCT]:[SELLING PRICE]],2,FALSE)</f>
        <v>Category5</v>
      </c>
      <c r="I4889" s="3" t="str">
        <f>VLOOKUP(Table3[[#This Row],[PRODUCT ID]],Table1[[PRODUCT]:[SELLING PRICE]],3,FALSE)</f>
        <v>Ft</v>
      </c>
      <c r="J4889" s="16">
        <f ca="1">VLOOKUP(Table3[[#This Row],[PRODUCT ID]],Table1[[PRODUCT]:[SELLING PRICE]],4,FALSE)</f>
        <v>22</v>
      </c>
      <c r="K4889" s="16">
        <f ca="1">VLOOKUP(Table3[[#This Row],[PRODUCT ID]],Table1[[PRODUCT]:[SELLING PRICE]],5,FALSE)</f>
        <v>96.769685619268586</v>
      </c>
      <c r="L4889" s="16">
        <f ca="1">J4889*Table3[[#This Row],[QUANTITY]]</f>
        <v>110</v>
      </c>
      <c r="M4889" s="16">
        <f ca="1">K4889*Table3[[#This Row],[QUANTITY]]*(1-Table3[[#This Row],[DISCOUNT %]])</f>
        <v>474.72188787608599</v>
      </c>
      <c r="N4889" s="3">
        <f>DAY(Table3[[#This Row],[DATE]])</f>
        <v>20</v>
      </c>
      <c r="O4889" s="3" t="str">
        <f>TEXT(Table3[[#This Row],[DATE]],"mmm")</f>
        <v>May</v>
      </c>
      <c r="P4889" s="3">
        <f>YEAR(Table3[[#This Row],[DATE]])</f>
        <v>2034</v>
      </c>
    </row>
    <row r="4890" spans="1:16" x14ac:dyDescent="0.3">
      <c r="A4890" s="6">
        <v>49085</v>
      </c>
      <c r="B4890" s="7" t="s">
        <v>1745</v>
      </c>
      <c r="C4890" s="9">
        <f t="shared" ca="1" si="152"/>
        <v>8</v>
      </c>
      <c r="D4890" s="9" t="s">
        <v>2116</v>
      </c>
      <c r="E4890" s="9" t="s">
        <v>2116</v>
      </c>
      <c r="F4890" s="10">
        <f t="shared" ca="1" si="153"/>
        <v>8.0051038975731098E-2</v>
      </c>
      <c r="G4890" s="3" t="str">
        <f>VLOOKUP(Table3[[#This Row],[PRODUCT ID]],Table1[[PRODUCT]:[SELLING PRICE]],1,FALSE)</f>
        <v>Product693</v>
      </c>
      <c r="H4890" s="3" t="str">
        <f>VLOOKUP(Table3[[#This Row],[PRODUCT ID]],Table1[[PRODUCT]:[SELLING PRICE]],2,FALSE)</f>
        <v>Category1</v>
      </c>
      <c r="I4890" s="3" t="str">
        <f>VLOOKUP(Table3[[#This Row],[PRODUCT ID]],Table1[[PRODUCT]:[SELLING PRICE]],3,FALSE)</f>
        <v>No</v>
      </c>
      <c r="J4890" s="16">
        <f ca="1">VLOOKUP(Table3[[#This Row],[PRODUCT ID]],Table1[[PRODUCT]:[SELLING PRICE]],4,FALSE)</f>
        <v>19</v>
      </c>
      <c r="K4890" s="16">
        <f ca="1">VLOOKUP(Table3[[#This Row],[PRODUCT ID]],Table1[[PRODUCT]:[SELLING PRICE]],5,FALSE)</f>
        <v>296.85146870496203</v>
      </c>
      <c r="L4890" s="16">
        <f ca="1">J4890*Table3[[#This Row],[QUANTITY]]</f>
        <v>152</v>
      </c>
      <c r="M4890" s="16">
        <f ca="1">K4890*Table3[[#This Row],[QUANTITY]]*(1-Table3[[#This Row],[DISCOUNT %]])</f>
        <v>2184.705601709265</v>
      </c>
      <c r="N4890" s="3">
        <f>DAY(Table3[[#This Row],[DATE]])</f>
        <v>21</v>
      </c>
      <c r="O4890" s="3" t="str">
        <f>TEXT(Table3[[#This Row],[DATE]],"mmm")</f>
        <v>May</v>
      </c>
      <c r="P4890" s="3">
        <f>YEAR(Table3[[#This Row],[DATE]])</f>
        <v>2034</v>
      </c>
    </row>
    <row r="4891" spans="1:16" x14ac:dyDescent="0.3">
      <c r="A4891" s="6">
        <v>49086</v>
      </c>
      <c r="B4891" s="7" t="s">
        <v>1746</v>
      </c>
      <c r="C4891" s="9">
        <f t="shared" ca="1" si="152"/>
        <v>14</v>
      </c>
      <c r="D4891" s="9" t="s">
        <v>2115</v>
      </c>
      <c r="E4891" s="9" t="s">
        <v>2116</v>
      </c>
      <c r="F4891" s="10">
        <f t="shared" ca="1" si="153"/>
        <v>7.6405863638175572E-2</v>
      </c>
      <c r="G4891" s="3" t="str">
        <f>VLOOKUP(Table3[[#This Row],[PRODUCT ID]],Table1[[PRODUCT]:[SELLING PRICE]],1,FALSE)</f>
        <v>Product694</v>
      </c>
      <c r="H4891" s="3" t="str">
        <f>VLOOKUP(Table3[[#This Row],[PRODUCT ID]],Table1[[PRODUCT]:[SELLING PRICE]],2,FALSE)</f>
        <v>Category2</v>
      </c>
      <c r="I4891" s="3" t="str">
        <f>VLOOKUP(Table3[[#This Row],[PRODUCT ID]],Table1[[PRODUCT]:[SELLING PRICE]],3,FALSE)</f>
        <v>Kg</v>
      </c>
      <c r="J4891" s="16">
        <f ca="1">VLOOKUP(Table3[[#This Row],[PRODUCT ID]],Table1[[PRODUCT]:[SELLING PRICE]],4,FALSE)</f>
        <v>243</v>
      </c>
      <c r="K4891" s="16">
        <f ca="1">VLOOKUP(Table3[[#This Row],[PRODUCT ID]],Table1[[PRODUCT]:[SELLING PRICE]],5,FALSE)</f>
        <v>144.55141273692669</v>
      </c>
      <c r="L4891" s="16">
        <f ca="1">J4891*Table3[[#This Row],[QUANTITY]]</f>
        <v>3402</v>
      </c>
      <c r="M4891" s="16">
        <f ca="1">K4891*Table3[[#This Row],[QUANTITY]]*(1-Table3[[#This Row],[DISCOUNT %]])</f>
        <v>1869.0957208930079</v>
      </c>
      <c r="N4891" s="3">
        <f>DAY(Table3[[#This Row],[DATE]])</f>
        <v>22</v>
      </c>
      <c r="O4891" s="3" t="str">
        <f>TEXT(Table3[[#This Row],[DATE]],"mmm")</f>
        <v>May</v>
      </c>
      <c r="P4891" s="3">
        <f>YEAR(Table3[[#This Row],[DATE]])</f>
        <v>2034</v>
      </c>
    </row>
    <row r="4892" spans="1:16" x14ac:dyDescent="0.3">
      <c r="A4892" s="6">
        <v>49087</v>
      </c>
      <c r="B4892" s="7" t="s">
        <v>1747</v>
      </c>
      <c r="C4892" s="9">
        <f t="shared" ca="1" si="152"/>
        <v>9</v>
      </c>
      <c r="D4892" s="9" t="s">
        <v>2117</v>
      </c>
      <c r="E4892" s="9" t="s">
        <v>2116</v>
      </c>
      <c r="F4892" s="10">
        <f t="shared" ca="1" si="153"/>
        <v>6.7552268603895743E-3</v>
      </c>
      <c r="G4892" s="3" t="str">
        <f>VLOOKUP(Table3[[#This Row],[PRODUCT ID]],Table1[[PRODUCT]:[SELLING PRICE]],1,FALSE)</f>
        <v>Product695</v>
      </c>
      <c r="H4892" s="3" t="str">
        <f>VLOOKUP(Table3[[#This Row],[PRODUCT ID]],Table1[[PRODUCT]:[SELLING PRICE]],2,FALSE)</f>
        <v>Category3</v>
      </c>
      <c r="I4892" s="3" t="str">
        <f>VLOOKUP(Table3[[#This Row],[PRODUCT ID]],Table1[[PRODUCT]:[SELLING PRICE]],3,FALSE)</f>
        <v>Kg</v>
      </c>
      <c r="J4892" s="16">
        <f ca="1">VLOOKUP(Table3[[#This Row],[PRODUCT ID]],Table1[[PRODUCT]:[SELLING PRICE]],4,FALSE)</f>
        <v>127</v>
      </c>
      <c r="K4892" s="16">
        <f ca="1">VLOOKUP(Table3[[#This Row],[PRODUCT ID]],Table1[[PRODUCT]:[SELLING PRICE]],5,FALSE)</f>
        <v>24.43678346778059</v>
      </c>
      <c r="L4892" s="16">
        <f ca="1">J4892*Table3[[#This Row],[QUANTITY]]</f>
        <v>1143</v>
      </c>
      <c r="M4892" s="16">
        <f ca="1">K4892*Table3[[#This Row],[QUANTITY]]*(1-Table3[[#This Row],[DISCOUNT %]])</f>
        <v>218.44536706545765</v>
      </c>
      <c r="N4892" s="3">
        <f>DAY(Table3[[#This Row],[DATE]])</f>
        <v>23</v>
      </c>
      <c r="O4892" s="3" t="str">
        <f>TEXT(Table3[[#This Row],[DATE]],"mmm")</f>
        <v>May</v>
      </c>
      <c r="P4892" s="3">
        <f>YEAR(Table3[[#This Row],[DATE]])</f>
        <v>2034</v>
      </c>
    </row>
    <row r="4893" spans="1:16" x14ac:dyDescent="0.3">
      <c r="A4893" s="6">
        <v>49088</v>
      </c>
      <c r="B4893" s="7" t="s">
        <v>1748</v>
      </c>
      <c r="C4893" s="9">
        <f t="shared" ca="1" si="152"/>
        <v>8</v>
      </c>
      <c r="D4893" s="9" t="s">
        <v>2117</v>
      </c>
      <c r="E4893" s="9" t="s">
        <v>2116</v>
      </c>
      <c r="F4893" s="10">
        <f t="shared" ca="1" si="153"/>
        <v>2.2451540799891624E-2</v>
      </c>
      <c r="G4893" s="3" t="str">
        <f>VLOOKUP(Table3[[#This Row],[PRODUCT ID]],Table1[[PRODUCT]:[SELLING PRICE]],1,FALSE)</f>
        <v>Product696</v>
      </c>
      <c r="H4893" s="3" t="str">
        <f>VLOOKUP(Table3[[#This Row],[PRODUCT ID]],Table1[[PRODUCT]:[SELLING PRICE]],2,FALSE)</f>
        <v>Category4</v>
      </c>
      <c r="I4893" s="3" t="str">
        <f>VLOOKUP(Table3[[#This Row],[PRODUCT ID]],Table1[[PRODUCT]:[SELLING PRICE]],3,FALSE)</f>
        <v>Lt</v>
      </c>
      <c r="J4893" s="16">
        <f ca="1">VLOOKUP(Table3[[#This Row],[PRODUCT ID]],Table1[[PRODUCT]:[SELLING PRICE]],4,FALSE)</f>
        <v>217</v>
      </c>
      <c r="K4893" s="16">
        <f ca="1">VLOOKUP(Table3[[#This Row],[PRODUCT ID]],Table1[[PRODUCT]:[SELLING PRICE]],5,FALSE)</f>
        <v>234.09160127255751</v>
      </c>
      <c r="L4893" s="16">
        <f ca="1">J4893*Table3[[#This Row],[QUANTITY]]</f>
        <v>1736</v>
      </c>
      <c r="M4893" s="16">
        <f ca="1">K4893*Table3[[#This Row],[QUANTITY]]*(1-Table3[[#This Row],[DISCOUNT %]])</f>
        <v>1830.6870730853977</v>
      </c>
      <c r="N4893" s="3">
        <f>DAY(Table3[[#This Row],[DATE]])</f>
        <v>24</v>
      </c>
      <c r="O4893" s="3" t="str">
        <f>TEXT(Table3[[#This Row],[DATE]],"mmm")</f>
        <v>May</v>
      </c>
      <c r="P4893" s="3">
        <f>YEAR(Table3[[#This Row],[DATE]])</f>
        <v>2034</v>
      </c>
    </row>
    <row r="4894" spans="1:16" x14ac:dyDescent="0.3">
      <c r="A4894" s="6">
        <v>49089</v>
      </c>
      <c r="B4894" s="7" t="s">
        <v>1749</v>
      </c>
      <c r="C4894" s="9">
        <f t="shared" ca="1" si="152"/>
        <v>15</v>
      </c>
      <c r="D4894" s="9" t="s">
        <v>2116</v>
      </c>
      <c r="E4894" s="9" t="s">
        <v>2118</v>
      </c>
      <c r="F4894" s="10">
        <f t="shared" ca="1" si="153"/>
        <v>5.1423824791238804E-2</v>
      </c>
      <c r="G4894" s="3" t="str">
        <f>VLOOKUP(Table3[[#This Row],[PRODUCT ID]],Table1[[PRODUCT]:[SELLING PRICE]],1,FALSE)</f>
        <v>Product697</v>
      </c>
      <c r="H4894" s="3" t="str">
        <f>VLOOKUP(Table3[[#This Row],[PRODUCT ID]],Table1[[PRODUCT]:[SELLING PRICE]],2,FALSE)</f>
        <v>Category1</v>
      </c>
      <c r="I4894" s="3" t="str">
        <f>VLOOKUP(Table3[[#This Row],[PRODUCT ID]],Table1[[PRODUCT]:[SELLING PRICE]],3,FALSE)</f>
        <v>Kg</v>
      </c>
      <c r="J4894" s="16">
        <f ca="1">VLOOKUP(Table3[[#This Row],[PRODUCT ID]],Table1[[PRODUCT]:[SELLING PRICE]],4,FALSE)</f>
        <v>152</v>
      </c>
      <c r="K4894" s="16">
        <f ca="1">VLOOKUP(Table3[[#This Row],[PRODUCT ID]],Table1[[PRODUCT]:[SELLING PRICE]],5,FALSE)</f>
        <v>172.62835048899461</v>
      </c>
      <c r="L4894" s="16">
        <f ca="1">J4894*Table3[[#This Row],[QUANTITY]]</f>
        <v>2280</v>
      </c>
      <c r="M4894" s="16">
        <f ca="1">K4894*Table3[[#This Row],[QUANTITY]]*(1-Table3[[#This Row],[DISCOUNT %]])</f>
        <v>2456.2671065917198</v>
      </c>
      <c r="N4894" s="3">
        <f>DAY(Table3[[#This Row],[DATE]])</f>
        <v>25</v>
      </c>
      <c r="O4894" s="3" t="str">
        <f>TEXT(Table3[[#This Row],[DATE]],"mmm")</f>
        <v>May</v>
      </c>
      <c r="P4894" s="3">
        <f>YEAR(Table3[[#This Row],[DATE]])</f>
        <v>2034</v>
      </c>
    </row>
    <row r="4895" spans="1:16" x14ac:dyDescent="0.3">
      <c r="A4895" s="6">
        <v>49090</v>
      </c>
      <c r="B4895" s="7" t="s">
        <v>1750</v>
      </c>
      <c r="C4895" s="9">
        <f t="shared" ca="1" si="152"/>
        <v>14</v>
      </c>
      <c r="D4895" s="9" t="s">
        <v>2116</v>
      </c>
      <c r="E4895" s="9" t="s">
        <v>2116</v>
      </c>
      <c r="F4895" s="10">
        <f t="shared" ca="1" si="153"/>
        <v>1.7650558699713149E-2</v>
      </c>
      <c r="G4895" s="3" t="str">
        <f>VLOOKUP(Table3[[#This Row],[PRODUCT ID]],Table1[[PRODUCT]:[SELLING PRICE]],1,FALSE)</f>
        <v>Product698</v>
      </c>
      <c r="H4895" s="3" t="str">
        <f>VLOOKUP(Table3[[#This Row],[PRODUCT ID]],Table1[[PRODUCT]:[SELLING PRICE]],2,FALSE)</f>
        <v>Category2</v>
      </c>
      <c r="I4895" s="3" t="str">
        <f>VLOOKUP(Table3[[#This Row],[PRODUCT ID]],Table1[[PRODUCT]:[SELLING PRICE]],3,FALSE)</f>
        <v>Lt</v>
      </c>
      <c r="J4895" s="16">
        <f ca="1">VLOOKUP(Table3[[#This Row],[PRODUCT ID]],Table1[[PRODUCT]:[SELLING PRICE]],4,FALSE)</f>
        <v>241</v>
      </c>
      <c r="K4895" s="16">
        <f ca="1">VLOOKUP(Table3[[#This Row],[PRODUCT ID]],Table1[[PRODUCT]:[SELLING PRICE]],5,FALSE)</f>
        <v>270.57215741198377</v>
      </c>
      <c r="L4895" s="16">
        <f ca="1">J4895*Table3[[#This Row],[QUANTITY]]</f>
        <v>3374</v>
      </c>
      <c r="M4895" s="16">
        <f ca="1">K4895*Table3[[#This Row],[QUANTITY]]*(1-Table3[[#This Row],[DISCOUNT %]])</f>
        <v>3721.1497073110572</v>
      </c>
      <c r="N4895" s="3">
        <f>DAY(Table3[[#This Row],[DATE]])</f>
        <v>26</v>
      </c>
      <c r="O4895" s="3" t="str">
        <f>TEXT(Table3[[#This Row],[DATE]],"mmm")</f>
        <v>May</v>
      </c>
      <c r="P4895" s="3">
        <f>YEAR(Table3[[#This Row],[DATE]])</f>
        <v>2034</v>
      </c>
    </row>
    <row r="4896" spans="1:16" x14ac:dyDescent="0.3">
      <c r="A4896" s="6">
        <v>49091</v>
      </c>
      <c r="B4896" s="7" t="s">
        <v>1751</v>
      </c>
      <c r="C4896" s="9">
        <f t="shared" ca="1" si="152"/>
        <v>3</v>
      </c>
      <c r="D4896" s="9" t="s">
        <v>2116</v>
      </c>
      <c r="E4896" s="9" t="s">
        <v>2116</v>
      </c>
      <c r="F4896" s="10">
        <f t="shared" ca="1" si="153"/>
        <v>4.8909204771106198E-2</v>
      </c>
      <c r="G4896" s="3" t="str">
        <f>VLOOKUP(Table3[[#This Row],[PRODUCT ID]],Table1[[PRODUCT]:[SELLING PRICE]],1,FALSE)</f>
        <v>Product699</v>
      </c>
      <c r="H4896" s="3" t="str">
        <f>VLOOKUP(Table3[[#This Row],[PRODUCT ID]],Table1[[PRODUCT]:[SELLING PRICE]],2,FALSE)</f>
        <v>Category3</v>
      </c>
      <c r="I4896" s="3" t="str">
        <f>VLOOKUP(Table3[[#This Row],[PRODUCT ID]],Table1[[PRODUCT]:[SELLING PRICE]],3,FALSE)</f>
        <v>Ft</v>
      </c>
      <c r="J4896" s="16">
        <f ca="1">VLOOKUP(Table3[[#This Row],[PRODUCT ID]],Table1[[PRODUCT]:[SELLING PRICE]],4,FALSE)</f>
        <v>229</v>
      </c>
      <c r="K4896" s="16">
        <f ca="1">VLOOKUP(Table3[[#This Row],[PRODUCT ID]],Table1[[PRODUCT]:[SELLING PRICE]],5,FALSE)</f>
        <v>88.252004504637497</v>
      </c>
      <c r="L4896" s="16">
        <f ca="1">J4896*Table3[[#This Row],[QUANTITY]]</f>
        <v>687</v>
      </c>
      <c r="M4896" s="16">
        <f ca="1">K4896*Table3[[#This Row],[QUANTITY]]*(1-Table3[[#This Row],[DISCOUNT %]])</f>
        <v>251.80700743457879</v>
      </c>
      <c r="N4896" s="3">
        <f>DAY(Table3[[#This Row],[DATE]])</f>
        <v>27</v>
      </c>
      <c r="O4896" s="3" t="str">
        <f>TEXT(Table3[[#This Row],[DATE]],"mmm")</f>
        <v>May</v>
      </c>
      <c r="P4896" s="3">
        <f>YEAR(Table3[[#This Row],[DATE]])</f>
        <v>2034</v>
      </c>
    </row>
    <row r="4897" spans="1:16" x14ac:dyDescent="0.3">
      <c r="A4897" s="6">
        <v>49092</v>
      </c>
      <c r="B4897" s="7" t="s">
        <v>1752</v>
      </c>
      <c r="C4897" s="9">
        <f t="shared" ca="1" si="152"/>
        <v>3</v>
      </c>
      <c r="D4897" s="9" t="s">
        <v>2116</v>
      </c>
      <c r="E4897" s="9" t="s">
        <v>2116</v>
      </c>
      <c r="F4897" s="10">
        <f t="shared" ca="1" si="153"/>
        <v>7.8824630002057635E-3</v>
      </c>
      <c r="G4897" s="3" t="str">
        <f>VLOOKUP(Table3[[#This Row],[PRODUCT ID]],Table1[[PRODUCT]:[SELLING PRICE]],1,FALSE)</f>
        <v>Product700</v>
      </c>
      <c r="H4897" s="3" t="str">
        <f>VLOOKUP(Table3[[#This Row],[PRODUCT ID]],Table1[[PRODUCT]:[SELLING PRICE]],2,FALSE)</f>
        <v>Category4</v>
      </c>
      <c r="I4897" s="3" t="str">
        <f>VLOOKUP(Table3[[#This Row],[PRODUCT ID]],Table1[[PRODUCT]:[SELLING PRICE]],3,FALSE)</f>
        <v>Kg</v>
      </c>
      <c r="J4897" s="16">
        <f ca="1">VLOOKUP(Table3[[#This Row],[PRODUCT ID]],Table1[[PRODUCT]:[SELLING PRICE]],4,FALSE)</f>
        <v>163</v>
      </c>
      <c r="K4897" s="16">
        <f ca="1">VLOOKUP(Table3[[#This Row],[PRODUCT ID]],Table1[[PRODUCT]:[SELLING PRICE]],5,FALSE)</f>
        <v>241.77557574353969</v>
      </c>
      <c r="L4897" s="16">
        <f ca="1">J4897*Table3[[#This Row],[QUANTITY]]</f>
        <v>489</v>
      </c>
      <c r="M4897" s="16">
        <f ca="1">K4897*Table3[[#This Row],[QUANTITY]]*(1-Table3[[#This Row],[DISCOUNT %]])</f>
        <v>719.60936614016339</v>
      </c>
      <c r="N4897" s="3">
        <f>DAY(Table3[[#This Row],[DATE]])</f>
        <v>28</v>
      </c>
      <c r="O4897" s="3" t="str">
        <f>TEXT(Table3[[#This Row],[DATE]],"mmm")</f>
        <v>May</v>
      </c>
      <c r="P4897" s="3">
        <f>YEAR(Table3[[#This Row],[DATE]])</f>
        <v>2034</v>
      </c>
    </row>
    <row r="4898" spans="1:16" x14ac:dyDescent="0.3">
      <c r="A4898" s="6">
        <v>49093</v>
      </c>
      <c r="B4898" s="7" t="s">
        <v>1753</v>
      </c>
      <c r="C4898" s="9">
        <f t="shared" ca="1" si="152"/>
        <v>3</v>
      </c>
      <c r="D4898" s="9" t="s">
        <v>2115</v>
      </c>
      <c r="E4898" s="9" t="s">
        <v>2116</v>
      </c>
      <c r="F4898" s="10">
        <f t="shared" ca="1" si="153"/>
        <v>1.0425932743501544E-2</v>
      </c>
      <c r="G4898" s="3" t="str">
        <f>VLOOKUP(Table3[[#This Row],[PRODUCT ID]],Table1[[PRODUCT]:[SELLING PRICE]],1,FALSE)</f>
        <v>Product701</v>
      </c>
      <c r="H4898" s="3" t="str">
        <f>VLOOKUP(Table3[[#This Row],[PRODUCT ID]],Table1[[PRODUCT]:[SELLING PRICE]],2,FALSE)</f>
        <v>Category5</v>
      </c>
      <c r="I4898" s="3" t="str">
        <f>VLOOKUP(Table3[[#This Row],[PRODUCT ID]],Table1[[PRODUCT]:[SELLING PRICE]],3,FALSE)</f>
        <v>No</v>
      </c>
      <c r="J4898" s="16">
        <f ca="1">VLOOKUP(Table3[[#This Row],[PRODUCT ID]],Table1[[PRODUCT]:[SELLING PRICE]],4,FALSE)</f>
        <v>106</v>
      </c>
      <c r="K4898" s="16">
        <f ca="1">VLOOKUP(Table3[[#This Row],[PRODUCT ID]],Table1[[PRODUCT]:[SELLING PRICE]],5,FALSE)</f>
        <v>295.56872667353639</v>
      </c>
      <c r="L4898" s="16">
        <f ca="1">J4898*Table3[[#This Row],[QUANTITY]]</f>
        <v>318</v>
      </c>
      <c r="M4898" s="16">
        <f ca="1">K4898*Table3[[#This Row],[QUANTITY]]*(1-Table3[[#This Row],[DISCOUNT %]])</f>
        <v>877.46144102446715</v>
      </c>
      <c r="N4898" s="3">
        <f>DAY(Table3[[#This Row],[DATE]])</f>
        <v>29</v>
      </c>
      <c r="O4898" s="3" t="str">
        <f>TEXT(Table3[[#This Row],[DATE]],"mmm")</f>
        <v>May</v>
      </c>
      <c r="P4898" s="3">
        <f>YEAR(Table3[[#This Row],[DATE]])</f>
        <v>2034</v>
      </c>
    </row>
    <row r="4899" spans="1:16" x14ac:dyDescent="0.3">
      <c r="A4899" s="6">
        <v>49094</v>
      </c>
      <c r="B4899" s="7" t="s">
        <v>1754</v>
      </c>
      <c r="C4899" s="9">
        <f t="shared" ca="1" si="152"/>
        <v>3</v>
      </c>
      <c r="D4899" s="9" t="s">
        <v>2116</v>
      </c>
      <c r="E4899" s="9" t="s">
        <v>2116</v>
      </c>
      <c r="F4899" s="10">
        <f t="shared" ca="1" si="153"/>
        <v>6.907303062599679E-3</v>
      </c>
      <c r="G4899" s="3" t="str">
        <f>VLOOKUP(Table3[[#This Row],[PRODUCT ID]],Table1[[PRODUCT]:[SELLING PRICE]],1,FALSE)</f>
        <v>Product702</v>
      </c>
      <c r="H4899" s="3" t="str">
        <f>VLOOKUP(Table3[[#This Row],[PRODUCT ID]],Table1[[PRODUCT]:[SELLING PRICE]],2,FALSE)</f>
        <v>Category1</v>
      </c>
      <c r="I4899" s="3" t="str">
        <f>VLOOKUP(Table3[[#This Row],[PRODUCT ID]],Table1[[PRODUCT]:[SELLING PRICE]],3,FALSE)</f>
        <v>No</v>
      </c>
      <c r="J4899" s="16">
        <f ca="1">VLOOKUP(Table3[[#This Row],[PRODUCT ID]],Table1[[PRODUCT]:[SELLING PRICE]],4,FALSE)</f>
        <v>19</v>
      </c>
      <c r="K4899" s="16">
        <f ca="1">VLOOKUP(Table3[[#This Row],[PRODUCT ID]],Table1[[PRODUCT]:[SELLING PRICE]],5,FALSE)</f>
        <v>164.34769497707549</v>
      </c>
      <c r="L4899" s="16">
        <f ca="1">J4899*Table3[[#This Row],[QUANTITY]]</f>
        <v>57</v>
      </c>
      <c r="M4899" s="16">
        <f ca="1">K4899*Table3[[#This Row],[QUANTITY]]*(1-Table3[[#This Row],[DISCOUNT %]])</f>
        <v>489.63748692068742</v>
      </c>
      <c r="N4899" s="3">
        <f>DAY(Table3[[#This Row],[DATE]])</f>
        <v>30</v>
      </c>
      <c r="O4899" s="3" t="str">
        <f>TEXT(Table3[[#This Row],[DATE]],"mmm")</f>
        <v>May</v>
      </c>
      <c r="P4899" s="3">
        <f>YEAR(Table3[[#This Row],[DATE]])</f>
        <v>2034</v>
      </c>
    </row>
    <row r="4900" spans="1:16" x14ac:dyDescent="0.3">
      <c r="A4900" s="6">
        <v>49095</v>
      </c>
      <c r="B4900" s="7" t="s">
        <v>1755</v>
      </c>
      <c r="C4900" s="9">
        <f t="shared" ca="1" si="152"/>
        <v>1</v>
      </c>
      <c r="D4900" s="9" t="s">
        <v>2117</v>
      </c>
      <c r="E4900" s="9" t="s">
        <v>2118</v>
      </c>
      <c r="F4900" s="10">
        <f t="shared" ca="1" si="153"/>
        <v>4.2929662713792366E-2</v>
      </c>
      <c r="G4900" s="3" t="str">
        <f>VLOOKUP(Table3[[#This Row],[PRODUCT ID]],Table1[[PRODUCT]:[SELLING PRICE]],1,FALSE)</f>
        <v>Product703</v>
      </c>
      <c r="H4900" s="3" t="str">
        <f>VLOOKUP(Table3[[#This Row],[PRODUCT ID]],Table1[[PRODUCT]:[SELLING PRICE]],2,FALSE)</f>
        <v>Category2</v>
      </c>
      <c r="I4900" s="3" t="str">
        <f>VLOOKUP(Table3[[#This Row],[PRODUCT ID]],Table1[[PRODUCT]:[SELLING PRICE]],3,FALSE)</f>
        <v>Ft</v>
      </c>
      <c r="J4900" s="16">
        <f ca="1">VLOOKUP(Table3[[#This Row],[PRODUCT ID]],Table1[[PRODUCT]:[SELLING PRICE]],4,FALSE)</f>
        <v>115</v>
      </c>
      <c r="K4900" s="16">
        <f ca="1">VLOOKUP(Table3[[#This Row],[PRODUCT ID]],Table1[[PRODUCT]:[SELLING PRICE]],5,FALSE)</f>
        <v>86.556525681560743</v>
      </c>
      <c r="L4900" s="16">
        <f ca="1">J4900*Table3[[#This Row],[QUANTITY]]</f>
        <v>115</v>
      </c>
      <c r="M4900" s="16">
        <f ca="1">K4900*Table3[[#This Row],[QUANTITY]]*(1-Table3[[#This Row],[DISCOUNT %]])</f>
        <v>82.840683228373635</v>
      </c>
      <c r="N4900" s="3">
        <f>DAY(Table3[[#This Row],[DATE]])</f>
        <v>31</v>
      </c>
      <c r="O4900" s="3" t="str">
        <f>TEXT(Table3[[#This Row],[DATE]],"mmm")</f>
        <v>May</v>
      </c>
      <c r="P4900" s="3">
        <f>YEAR(Table3[[#This Row],[DATE]])</f>
        <v>2034</v>
      </c>
    </row>
    <row r="4901" spans="1:16" x14ac:dyDescent="0.3">
      <c r="A4901" s="6">
        <v>49096</v>
      </c>
      <c r="B4901" s="7" t="s">
        <v>1756</v>
      </c>
      <c r="C4901" s="9">
        <f t="shared" ca="1" si="152"/>
        <v>2</v>
      </c>
      <c r="D4901" s="9" t="s">
        <v>2115</v>
      </c>
      <c r="E4901" s="9" t="s">
        <v>2118</v>
      </c>
      <c r="F4901" s="10">
        <f t="shared" ca="1" si="153"/>
        <v>2.1206609225218366E-2</v>
      </c>
      <c r="G4901" s="3" t="str">
        <f>VLOOKUP(Table3[[#This Row],[PRODUCT ID]],Table1[[PRODUCT]:[SELLING PRICE]],1,FALSE)</f>
        <v>Product704</v>
      </c>
      <c r="H4901" s="3" t="str">
        <f>VLOOKUP(Table3[[#This Row],[PRODUCT ID]],Table1[[PRODUCT]:[SELLING PRICE]],2,FALSE)</f>
        <v>Category3</v>
      </c>
      <c r="I4901" s="3" t="str">
        <f>VLOOKUP(Table3[[#This Row],[PRODUCT ID]],Table1[[PRODUCT]:[SELLING PRICE]],3,FALSE)</f>
        <v>No</v>
      </c>
      <c r="J4901" s="16">
        <f ca="1">VLOOKUP(Table3[[#This Row],[PRODUCT ID]],Table1[[PRODUCT]:[SELLING PRICE]],4,FALSE)</f>
        <v>144</v>
      </c>
      <c r="K4901" s="16">
        <f ca="1">VLOOKUP(Table3[[#This Row],[PRODUCT ID]],Table1[[PRODUCT]:[SELLING PRICE]],5,FALSE)</f>
        <v>185.91039832751025</v>
      </c>
      <c r="L4901" s="16">
        <f ca="1">J4901*Table3[[#This Row],[QUANTITY]]</f>
        <v>288</v>
      </c>
      <c r="M4901" s="16">
        <f ca="1">K4901*Table3[[#This Row],[QUANTITY]]*(1-Table3[[#This Row],[DISCOUNT %]])</f>
        <v>363.93573831854809</v>
      </c>
      <c r="N4901" s="3">
        <f>DAY(Table3[[#This Row],[DATE]])</f>
        <v>1</v>
      </c>
      <c r="O4901" s="3" t="str">
        <f>TEXT(Table3[[#This Row],[DATE]],"mmm")</f>
        <v>Jun</v>
      </c>
      <c r="P4901" s="3">
        <f>YEAR(Table3[[#This Row],[DATE]])</f>
        <v>2034</v>
      </c>
    </row>
    <row r="4902" spans="1:16" x14ac:dyDescent="0.3">
      <c r="A4902" s="6">
        <v>49097</v>
      </c>
      <c r="B4902" s="7" t="s">
        <v>1757</v>
      </c>
      <c r="C4902" s="9">
        <f t="shared" ca="1" si="152"/>
        <v>3</v>
      </c>
      <c r="D4902" s="9" t="s">
        <v>2115</v>
      </c>
      <c r="E4902" s="9" t="s">
        <v>2116</v>
      </c>
      <c r="F4902" s="10">
        <f t="shared" ca="1" si="153"/>
        <v>6.1934306128287875E-2</v>
      </c>
      <c r="G4902" s="3" t="str">
        <f>VLOOKUP(Table3[[#This Row],[PRODUCT ID]],Table1[[PRODUCT]:[SELLING PRICE]],1,FALSE)</f>
        <v>Product705</v>
      </c>
      <c r="H4902" s="3" t="str">
        <f>VLOOKUP(Table3[[#This Row],[PRODUCT ID]],Table1[[PRODUCT]:[SELLING PRICE]],2,FALSE)</f>
        <v>Category4</v>
      </c>
      <c r="I4902" s="3" t="str">
        <f>VLOOKUP(Table3[[#This Row],[PRODUCT ID]],Table1[[PRODUCT]:[SELLING PRICE]],3,FALSE)</f>
        <v>Kg</v>
      </c>
      <c r="J4902" s="16">
        <f ca="1">VLOOKUP(Table3[[#This Row],[PRODUCT ID]],Table1[[PRODUCT]:[SELLING PRICE]],4,FALSE)</f>
        <v>82</v>
      </c>
      <c r="K4902" s="16">
        <f ca="1">VLOOKUP(Table3[[#This Row],[PRODUCT ID]],Table1[[PRODUCT]:[SELLING PRICE]],5,FALSE)</f>
        <v>205.44336595555919</v>
      </c>
      <c r="L4902" s="16">
        <f ca="1">J4902*Table3[[#This Row],[QUANTITY]]</f>
        <v>246</v>
      </c>
      <c r="M4902" s="16">
        <f ca="1">K4902*Table3[[#This Row],[QUANTITY]]*(1-Table3[[#This Row],[DISCOUNT %]])</f>
        <v>578.15812090932513</v>
      </c>
      <c r="N4902" s="3">
        <f>DAY(Table3[[#This Row],[DATE]])</f>
        <v>2</v>
      </c>
      <c r="O4902" s="3" t="str">
        <f>TEXT(Table3[[#This Row],[DATE]],"mmm")</f>
        <v>Jun</v>
      </c>
      <c r="P4902" s="3">
        <f>YEAR(Table3[[#This Row],[DATE]])</f>
        <v>2034</v>
      </c>
    </row>
    <row r="4903" spans="1:16" x14ac:dyDescent="0.3">
      <c r="A4903" s="6">
        <v>49098</v>
      </c>
      <c r="B4903" s="7" t="s">
        <v>1758</v>
      </c>
      <c r="C4903" s="9">
        <f t="shared" ca="1" si="152"/>
        <v>4</v>
      </c>
      <c r="D4903" s="9" t="s">
        <v>2115</v>
      </c>
      <c r="E4903" s="9" t="s">
        <v>2116</v>
      </c>
      <c r="F4903" s="10">
        <f t="shared" ca="1" si="153"/>
        <v>5.192205371037522E-2</v>
      </c>
      <c r="G4903" s="3" t="str">
        <f>VLOOKUP(Table3[[#This Row],[PRODUCT ID]],Table1[[PRODUCT]:[SELLING PRICE]],1,FALSE)</f>
        <v>Product706</v>
      </c>
      <c r="H4903" s="3" t="str">
        <f>VLOOKUP(Table3[[#This Row],[PRODUCT ID]],Table1[[PRODUCT]:[SELLING PRICE]],2,FALSE)</f>
        <v>Category5</v>
      </c>
      <c r="I4903" s="3" t="str">
        <f>VLOOKUP(Table3[[#This Row],[PRODUCT ID]],Table1[[PRODUCT]:[SELLING PRICE]],3,FALSE)</f>
        <v>Kg</v>
      </c>
      <c r="J4903" s="16">
        <f ca="1">VLOOKUP(Table3[[#This Row],[PRODUCT ID]],Table1[[PRODUCT]:[SELLING PRICE]],4,FALSE)</f>
        <v>142</v>
      </c>
      <c r="K4903" s="16">
        <f ca="1">VLOOKUP(Table3[[#This Row],[PRODUCT ID]],Table1[[PRODUCT]:[SELLING PRICE]],5,FALSE)</f>
        <v>165.78700336103822</v>
      </c>
      <c r="L4903" s="16">
        <f ca="1">J4903*Table3[[#This Row],[QUANTITY]]</f>
        <v>568</v>
      </c>
      <c r="M4903" s="16">
        <f ca="1">K4903*Table3[[#This Row],[QUANTITY]]*(1-Table3[[#This Row],[DISCOUNT %]])</f>
        <v>628.71600667217695</v>
      </c>
      <c r="N4903" s="3">
        <f>DAY(Table3[[#This Row],[DATE]])</f>
        <v>3</v>
      </c>
      <c r="O4903" s="3" t="str">
        <f>TEXT(Table3[[#This Row],[DATE]],"mmm")</f>
        <v>Jun</v>
      </c>
      <c r="P4903" s="3">
        <f>YEAR(Table3[[#This Row],[DATE]])</f>
        <v>2034</v>
      </c>
    </row>
    <row r="4904" spans="1:16" x14ac:dyDescent="0.3">
      <c r="A4904" s="6">
        <v>49099</v>
      </c>
      <c r="B4904" s="7" t="s">
        <v>1759</v>
      </c>
      <c r="C4904" s="9">
        <f t="shared" ca="1" si="152"/>
        <v>7</v>
      </c>
      <c r="D4904" s="9" t="s">
        <v>2116</v>
      </c>
      <c r="E4904" s="9" t="s">
        <v>2116</v>
      </c>
      <c r="F4904" s="10">
        <f t="shared" ca="1" si="153"/>
        <v>7.7137029523525469E-2</v>
      </c>
      <c r="G4904" s="3" t="str">
        <f>VLOOKUP(Table3[[#This Row],[PRODUCT ID]],Table1[[PRODUCT]:[SELLING PRICE]],1,FALSE)</f>
        <v>Product707</v>
      </c>
      <c r="H4904" s="3" t="str">
        <f>VLOOKUP(Table3[[#This Row],[PRODUCT ID]],Table1[[PRODUCT]:[SELLING PRICE]],2,FALSE)</f>
        <v>Category1</v>
      </c>
      <c r="I4904" s="3" t="str">
        <f>VLOOKUP(Table3[[#This Row],[PRODUCT ID]],Table1[[PRODUCT]:[SELLING PRICE]],3,FALSE)</f>
        <v>Lt</v>
      </c>
      <c r="J4904" s="16">
        <f ca="1">VLOOKUP(Table3[[#This Row],[PRODUCT ID]],Table1[[PRODUCT]:[SELLING PRICE]],4,FALSE)</f>
        <v>148</v>
      </c>
      <c r="K4904" s="16">
        <f ca="1">VLOOKUP(Table3[[#This Row],[PRODUCT ID]],Table1[[PRODUCT]:[SELLING PRICE]],5,FALSE)</f>
        <v>97.984217050433529</v>
      </c>
      <c r="L4904" s="16">
        <f ca="1">J4904*Table3[[#This Row],[QUANTITY]]</f>
        <v>1036</v>
      </c>
      <c r="M4904" s="16">
        <f ca="1">K4904*Table3[[#This Row],[QUANTITY]]*(1-Table3[[#This Row],[DISCOUNT %]])</f>
        <v>632.98203924882307</v>
      </c>
      <c r="N4904" s="3">
        <f>DAY(Table3[[#This Row],[DATE]])</f>
        <v>4</v>
      </c>
      <c r="O4904" s="3" t="str">
        <f>TEXT(Table3[[#This Row],[DATE]],"mmm")</f>
        <v>Jun</v>
      </c>
      <c r="P4904" s="3">
        <f>YEAR(Table3[[#This Row],[DATE]])</f>
        <v>2034</v>
      </c>
    </row>
    <row r="4905" spans="1:16" x14ac:dyDescent="0.3">
      <c r="A4905" s="6">
        <v>49100</v>
      </c>
      <c r="B4905" s="7" t="s">
        <v>1760</v>
      </c>
      <c r="C4905" s="9">
        <f t="shared" ca="1" si="152"/>
        <v>8</v>
      </c>
      <c r="D4905" s="9" t="s">
        <v>2116</v>
      </c>
      <c r="E4905" s="9" t="s">
        <v>2116</v>
      </c>
      <c r="F4905" s="10">
        <f t="shared" ca="1" si="153"/>
        <v>5.6592272716429484E-2</v>
      </c>
      <c r="G4905" s="3" t="str">
        <f>VLOOKUP(Table3[[#This Row],[PRODUCT ID]],Table1[[PRODUCT]:[SELLING PRICE]],1,FALSE)</f>
        <v>Product708</v>
      </c>
      <c r="H4905" s="3" t="str">
        <f>VLOOKUP(Table3[[#This Row],[PRODUCT ID]],Table1[[PRODUCT]:[SELLING PRICE]],2,FALSE)</f>
        <v>Category2</v>
      </c>
      <c r="I4905" s="3" t="str">
        <f>VLOOKUP(Table3[[#This Row],[PRODUCT ID]],Table1[[PRODUCT]:[SELLING PRICE]],3,FALSE)</f>
        <v>Kg</v>
      </c>
      <c r="J4905" s="16">
        <f ca="1">VLOOKUP(Table3[[#This Row],[PRODUCT ID]],Table1[[PRODUCT]:[SELLING PRICE]],4,FALSE)</f>
        <v>42</v>
      </c>
      <c r="K4905" s="16">
        <f ca="1">VLOOKUP(Table3[[#This Row],[PRODUCT ID]],Table1[[PRODUCT]:[SELLING PRICE]],5,FALSE)</f>
        <v>294.57371480769541</v>
      </c>
      <c r="L4905" s="16">
        <f ca="1">J4905*Table3[[#This Row],[QUANTITY]]</f>
        <v>336</v>
      </c>
      <c r="M4905" s="16">
        <f ca="1">K4905*Table3[[#This Row],[QUANTITY]]*(1-Table3[[#This Row],[DISCOUNT %]])</f>
        <v>2223.2249504336528</v>
      </c>
      <c r="N4905" s="3">
        <f>DAY(Table3[[#This Row],[DATE]])</f>
        <v>5</v>
      </c>
      <c r="O4905" s="3" t="str">
        <f>TEXT(Table3[[#This Row],[DATE]],"mmm")</f>
        <v>Jun</v>
      </c>
      <c r="P4905" s="3">
        <f>YEAR(Table3[[#This Row],[DATE]])</f>
        <v>2034</v>
      </c>
    </row>
    <row r="4906" spans="1:16" x14ac:dyDescent="0.3">
      <c r="A4906" s="6">
        <v>49101</v>
      </c>
      <c r="B4906" s="7" t="s">
        <v>1761</v>
      </c>
      <c r="C4906" s="9">
        <f t="shared" ca="1" si="152"/>
        <v>15</v>
      </c>
      <c r="D4906" s="9" t="s">
        <v>2116</v>
      </c>
      <c r="E4906" s="9" t="s">
        <v>2118</v>
      </c>
      <c r="F4906" s="10">
        <f t="shared" ca="1" si="153"/>
        <v>7.8139432262343669E-2</v>
      </c>
      <c r="G4906" s="3" t="str">
        <f>VLOOKUP(Table3[[#This Row],[PRODUCT ID]],Table1[[PRODUCT]:[SELLING PRICE]],1,FALSE)</f>
        <v>Product709</v>
      </c>
      <c r="H4906" s="3" t="str">
        <f>VLOOKUP(Table3[[#This Row],[PRODUCT ID]],Table1[[PRODUCT]:[SELLING PRICE]],2,FALSE)</f>
        <v>Category3</v>
      </c>
      <c r="I4906" s="3" t="str">
        <f>VLOOKUP(Table3[[#This Row],[PRODUCT ID]],Table1[[PRODUCT]:[SELLING PRICE]],3,FALSE)</f>
        <v>Lt</v>
      </c>
      <c r="J4906" s="16">
        <f ca="1">VLOOKUP(Table3[[#This Row],[PRODUCT ID]],Table1[[PRODUCT]:[SELLING PRICE]],4,FALSE)</f>
        <v>172</v>
      </c>
      <c r="K4906" s="16">
        <f ca="1">VLOOKUP(Table3[[#This Row],[PRODUCT ID]],Table1[[PRODUCT]:[SELLING PRICE]],5,FALSE)</f>
        <v>57.557560196430508</v>
      </c>
      <c r="L4906" s="16">
        <f ca="1">J4906*Table3[[#This Row],[QUANTITY]]</f>
        <v>2580</v>
      </c>
      <c r="M4906" s="16">
        <f ca="1">K4906*Table3[[#This Row],[QUANTITY]]*(1-Table3[[#This Row],[DISCOUNT %]])</f>
        <v>795.90067680413642</v>
      </c>
      <c r="N4906" s="3">
        <f>DAY(Table3[[#This Row],[DATE]])</f>
        <v>6</v>
      </c>
      <c r="O4906" s="3" t="str">
        <f>TEXT(Table3[[#This Row],[DATE]],"mmm")</f>
        <v>Jun</v>
      </c>
      <c r="P4906" s="3">
        <f>YEAR(Table3[[#This Row],[DATE]])</f>
        <v>2034</v>
      </c>
    </row>
    <row r="4907" spans="1:16" x14ac:dyDescent="0.3">
      <c r="A4907" s="6">
        <v>49102</v>
      </c>
      <c r="B4907" s="7" t="s">
        <v>1762</v>
      </c>
      <c r="C4907" s="9">
        <f t="shared" ca="1" si="152"/>
        <v>13</v>
      </c>
      <c r="D4907" s="9" t="s">
        <v>2115</v>
      </c>
      <c r="E4907" s="9" t="s">
        <v>2116</v>
      </c>
      <c r="F4907" s="10">
        <f t="shared" ca="1" si="153"/>
        <v>8.9997577782325713E-2</v>
      </c>
      <c r="G4907" s="3" t="str">
        <f>VLOOKUP(Table3[[#This Row],[PRODUCT ID]],Table1[[PRODUCT]:[SELLING PRICE]],1,FALSE)</f>
        <v>Product710</v>
      </c>
      <c r="H4907" s="3" t="str">
        <f>VLOOKUP(Table3[[#This Row],[PRODUCT ID]],Table1[[PRODUCT]:[SELLING PRICE]],2,FALSE)</f>
        <v>Category4</v>
      </c>
      <c r="I4907" s="3" t="str">
        <f>VLOOKUP(Table3[[#This Row],[PRODUCT ID]],Table1[[PRODUCT]:[SELLING PRICE]],3,FALSE)</f>
        <v>Ft</v>
      </c>
      <c r="J4907" s="16">
        <f ca="1">VLOOKUP(Table3[[#This Row],[PRODUCT ID]],Table1[[PRODUCT]:[SELLING PRICE]],4,FALSE)</f>
        <v>94</v>
      </c>
      <c r="K4907" s="16">
        <f ca="1">VLOOKUP(Table3[[#This Row],[PRODUCT ID]],Table1[[PRODUCT]:[SELLING PRICE]],5,FALSE)</f>
        <v>296.10526506122932</v>
      </c>
      <c r="L4907" s="16">
        <f ca="1">J4907*Table3[[#This Row],[QUANTITY]]</f>
        <v>1222</v>
      </c>
      <c r="M4907" s="16">
        <f ca="1">K4907*Table3[[#This Row],[QUANTITY]]*(1-Table3[[#This Row],[DISCOUNT %]])</f>
        <v>3502.9346096826271</v>
      </c>
      <c r="N4907" s="3">
        <f>DAY(Table3[[#This Row],[DATE]])</f>
        <v>7</v>
      </c>
      <c r="O4907" s="3" t="str">
        <f>TEXT(Table3[[#This Row],[DATE]],"mmm")</f>
        <v>Jun</v>
      </c>
      <c r="P4907" s="3">
        <f>YEAR(Table3[[#This Row],[DATE]])</f>
        <v>2034</v>
      </c>
    </row>
    <row r="4908" spans="1:16" x14ac:dyDescent="0.3">
      <c r="A4908" s="6">
        <v>49103</v>
      </c>
      <c r="B4908" s="7" t="s">
        <v>1763</v>
      </c>
      <c r="C4908" s="9">
        <f t="shared" ca="1" si="152"/>
        <v>6</v>
      </c>
      <c r="D4908" s="9" t="s">
        <v>2117</v>
      </c>
      <c r="E4908" s="9" t="s">
        <v>2116</v>
      </c>
      <c r="F4908" s="10">
        <f t="shared" ca="1" si="153"/>
        <v>3.7751304890782302E-2</v>
      </c>
      <c r="G4908" s="3" t="str">
        <f>VLOOKUP(Table3[[#This Row],[PRODUCT ID]],Table1[[PRODUCT]:[SELLING PRICE]],1,FALSE)</f>
        <v>Product711</v>
      </c>
      <c r="H4908" s="3" t="str">
        <f>VLOOKUP(Table3[[#This Row],[PRODUCT ID]],Table1[[PRODUCT]:[SELLING PRICE]],2,FALSE)</f>
        <v>Category5</v>
      </c>
      <c r="I4908" s="3" t="str">
        <f>VLOOKUP(Table3[[#This Row],[PRODUCT ID]],Table1[[PRODUCT]:[SELLING PRICE]],3,FALSE)</f>
        <v>Kg</v>
      </c>
      <c r="J4908" s="16">
        <f ca="1">VLOOKUP(Table3[[#This Row],[PRODUCT ID]],Table1[[PRODUCT]:[SELLING PRICE]],4,FALSE)</f>
        <v>96</v>
      </c>
      <c r="K4908" s="16">
        <f ca="1">VLOOKUP(Table3[[#This Row],[PRODUCT ID]],Table1[[PRODUCT]:[SELLING PRICE]],5,FALSE)</f>
        <v>194.03854732905509</v>
      </c>
      <c r="L4908" s="16">
        <f ca="1">J4908*Table3[[#This Row],[QUANTITY]]</f>
        <v>576</v>
      </c>
      <c r="M4908" s="16">
        <f ca="1">K4908*Table3[[#This Row],[QUANTITY]]*(1-Table3[[#This Row],[DISCOUNT %]])</f>
        <v>1120.2800338096288</v>
      </c>
      <c r="N4908" s="3">
        <f>DAY(Table3[[#This Row],[DATE]])</f>
        <v>8</v>
      </c>
      <c r="O4908" s="3" t="str">
        <f>TEXT(Table3[[#This Row],[DATE]],"mmm")</f>
        <v>Jun</v>
      </c>
      <c r="P4908" s="3">
        <f>YEAR(Table3[[#This Row],[DATE]])</f>
        <v>2034</v>
      </c>
    </row>
    <row r="4909" spans="1:16" x14ac:dyDescent="0.3">
      <c r="A4909" s="6">
        <v>49104</v>
      </c>
      <c r="B4909" s="7" t="s">
        <v>1764</v>
      </c>
      <c r="C4909" s="9">
        <f t="shared" ca="1" si="152"/>
        <v>12</v>
      </c>
      <c r="D4909" s="9" t="s">
        <v>2117</v>
      </c>
      <c r="E4909" s="9" t="s">
        <v>2116</v>
      </c>
      <c r="F4909" s="10">
        <f t="shared" ca="1" si="153"/>
        <v>4.9025710098513642E-3</v>
      </c>
      <c r="G4909" s="3" t="str">
        <f>VLOOKUP(Table3[[#This Row],[PRODUCT ID]],Table1[[PRODUCT]:[SELLING PRICE]],1,FALSE)</f>
        <v>Product712</v>
      </c>
      <c r="H4909" s="3" t="str">
        <f>VLOOKUP(Table3[[#This Row],[PRODUCT ID]],Table1[[PRODUCT]:[SELLING PRICE]],2,FALSE)</f>
        <v>Category1</v>
      </c>
      <c r="I4909" s="3" t="str">
        <f>VLOOKUP(Table3[[#This Row],[PRODUCT ID]],Table1[[PRODUCT]:[SELLING PRICE]],3,FALSE)</f>
        <v>No</v>
      </c>
      <c r="J4909" s="16">
        <f ca="1">VLOOKUP(Table3[[#This Row],[PRODUCT ID]],Table1[[PRODUCT]:[SELLING PRICE]],4,FALSE)</f>
        <v>233</v>
      </c>
      <c r="K4909" s="16">
        <f ca="1">VLOOKUP(Table3[[#This Row],[PRODUCT ID]],Table1[[PRODUCT]:[SELLING PRICE]],5,FALSE)</f>
        <v>73.285636260582493</v>
      </c>
      <c r="L4909" s="16">
        <f ca="1">J4909*Table3[[#This Row],[QUANTITY]]</f>
        <v>2796</v>
      </c>
      <c r="M4909" s="16">
        <f ca="1">K4909*Table3[[#This Row],[QUANTITY]]*(1-Table3[[#This Row],[DISCOUNT %]])</f>
        <v>875.11617869775421</v>
      </c>
      <c r="N4909" s="3">
        <f>DAY(Table3[[#This Row],[DATE]])</f>
        <v>9</v>
      </c>
      <c r="O4909" s="3" t="str">
        <f>TEXT(Table3[[#This Row],[DATE]],"mmm")</f>
        <v>Jun</v>
      </c>
      <c r="P4909" s="3">
        <f>YEAR(Table3[[#This Row],[DATE]])</f>
        <v>2034</v>
      </c>
    </row>
    <row r="4910" spans="1:16" x14ac:dyDescent="0.3">
      <c r="A4910" s="6">
        <v>49105</v>
      </c>
      <c r="B4910" s="7" t="s">
        <v>1765</v>
      </c>
      <c r="C4910" s="9">
        <f t="shared" ca="1" si="152"/>
        <v>4</v>
      </c>
      <c r="D4910" s="9" t="s">
        <v>2116</v>
      </c>
      <c r="E4910" s="9" t="s">
        <v>2116</v>
      </c>
      <c r="F4910" s="10">
        <f t="shared" ca="1" si="153"/>
        <v>5.6618208653784641E-2</v>
      </c>
      <c r="G4910" s="3" t="str">
        <f>VLOOKUP(Table3[[#This Row],[PRODUCT ID]],Table1[[PRODUCT]:[SELLING PRICE]],1,FALSE)</f>
        <v>Product713</v>
      </c>
      <c r="H4910" s="3" t="str">
        <f>VLOOKUP(Table3[[#This Row],[PRODUCT ID]],Table1[[PRODUCT]:[SELLING PRICE]],2,FALSE)</f>
        <v>Category2</v>
      </c>
      <c r="I4910" s="3" t="str">
        <f>VLOOKUP(Table3[[#This Row],[PRODUCT ID]],Table1[[PRODUCT]:[SELLING PRICE]],3,FALSE)</f>
        <v>No</v>
      </c>
      <c r="J4910" s="16">
        <f ca="1">VLOOKUP(Table3[[#This Row],[PRODUCT ID]],Table1[[PRODUCT]:[SELLING PRICE]],4,FALSE)</f>
        <v>104</v>
      </c>
      <c r="K4910" s="16">
        <f ca="1">VLOOKUP(Table3[[#This Row],[PRODUCT ID]],Table1[[PRODUCT]:[SELLING PRICE]],5,FALSE)</f>
        <v>213.40761313164433</v>
      </c>
      <c r="L4910" s="16">
        <f ca="1">J4910*Table3[[#This Row],[QUANTITY]]</f>
        <v>416</v>
      </c>
      <c r="M4910" s="16">
        <f ca="1">K4910*Table3[[#This Row],[QUANTITY]]*(1-Table3[[#This Row],[DISCOUNT %]])</f>
        <v>805.29942545220297</v>
      </c>
      <c r="N4910" s="3">
        <f>DAY(Table3[[#This Row],[DATE]])</f>
        <v>10</v>
      </c>
      <c r="O4910" s="3" t="str">
        <f>TEXT(Table3[[#This Row],[DATE]],"mmm")</f>
        <v>Jun</v>
      </c>
      <c r="P4910" s="3">
        <f>YEAR(Table3[[#This Row],[DATE]])</f>
        <v>2034</v>
      </c>
    </row>
    <row r="4911" spans="1:16" x14ac:dyDescent="0.3">
      <c r="A4911" s="6">
        <v>49106</v>
      </c>
      <c r="B4911" s="7" t="s">
        <v>1766</v>
      </c>
      <c r="C4911" s="9">
        <f t="shared" ca="1" si="152"/>
        <v>1</v>
      </c>
      <c r="D4911" s="9" t="s">
        <v>2116</v>
      </c>
      <c r="E4911" s="9" t="s">
        <v>2116</v>
      </c>
      <c r="F4911" s="10">
        <f t="shared" ca="1" si="153"/>
        <v>3.5085579118964941E-2</v>
      </c>
      <c r="G4911" s="3" t="str">
        <f>VLOOKUP(Table3[[#This Row],[PRODUCT ID]],Table1[[PRODUCT]:[SELLING PRICE]],1,FALSE)</f>
        <v>Product714</v>
      </c>
      <c r="H4911" s="3" t="str">
        <f>VLOOKUP(Table3[[#This Row],[PRODUCT ID]],Table1[[PRODUCT]:[SELLING PRICE]],2,FALSE)</f>
        <v>Category3</v>
      </c>
      <c r="I4911" s="3" t="str">
        <f>VLOOKUP(Table3[[#This Row],[PRODUCT ID]],Table1[[PRODUCT]:[SELLING PRICE]],3,FALSE)</f>
        <v>Ft</v>
      </c>
      <c r="J4911" s="16">
        <f ca="1">VLOOKUP(Table3[[#This Row],[PRODUCT ID]],Table1[[PRODUCT]:[SELLING PRICE]],4,FALSE)</f>
        <v>176</v>
      </c>
      <c r="K4911" s="16">
        <f ca="1">VLOOKUP(Table3[[#This Row],[PRODUCT ID]],Table1[[PRODUCT]:[SELLING PRICE]],5,FALSE)</f>
        <v>171.31429924995061</v>
      </c>
      <c r="L4911" s="16">
        <f ca="1">J4911*Table3[[#This Row],[QUANTITY]]</f>
        <v>176</v>
      </c>
      <c r="M4911" s="16">
        <f ca="1">K4911*Table3[[#This Row],[QUANTITY]]*(1-Table3[[#This Row],[DISCOUNT %]])</f>
        <v>165.30363784940644</v>
      </c>
      <c r="N4911" s="3">
        <f>DAY(Table3[[#This Row],[DATE]])</f>
        <v>11</v>
      </c>
      <c r="O4911" s="3" t="str">
        <f>TEXT(Table3[[#This Row],[DATE]],"mmm")</f>
        <v>Jun</v>
      </c>
      <c r="P4911" s="3">
        <f>YEAR(Table3[[#This Row],[DATE]])</f>
        <v>2034</v>
      </c>
    </row>
    <row r="4912" spans="1:16" x14ac:dyDescent="0.3">
      <c r="A4912" s="6">
        <v>49107</v>
      </c>
      <c r="B4912" s="7" t="s">
        <v>1767</v>
      </c>
      <c r="C4912" s="9">
        <f t="shared" ca="1" si="152"/>
        <v>14</v>
      </c>
      <c r="D4912" s="9" t="s">
        <v>2116</v>
      </c>
      <c r="E4912" s="9" t="s">
        <v>2118</v>
      </c>
      <c r="F4912" s="10">
        <f t="shared" ca="1" si="153"/>
        <v>6.0511995443310929E-2</v>
      </c>
      <c r="G4912" s="3" t="str">
        <f>VLOOKUP(Table3[[#This Row],[PRODUCT ID]],Table1[[PRODUCT]:[SELLING PRICE]],1,FALSE)</f>
        <v>Product715</v>
      </c>
      <c r="H4912" s="3" t="str">
        <f>VLOOKUP(Table3[[#This Row],[PRODUCT ID]],Table1[[PRODUCT]:[SELLING PRICE]],2,FALSE)</f>
        <v>Category4</v>
      </c>
      <c r="I4912" s="3" t="str">
        <f>VLOOKUP(Table3[[#This Row],[PRODUCT ID]],Table1[[PRODUCT]:[SELLING PRICE]],3,FALSE)</f>
        <v>No</v>
      </c>
      <c r="J4912" s="16">
        <f ca="1">VLOOKUP(Table3[[#This Row],[PRODUCT ID]],Table1[[PRODUCT]:[SELLING PRICE]],4,FALSE)</f>
        <v>159</v>
      </c>
      <c r="K4912" s="16">
        <f ca="1">VLOOKUP(Table3[[#This Row],[PRODUCT ID]],Table1[[PRODUCT]:[SELLING PRICE]],5,FALSE)</f>
        <v>187.18273790257862</v>
      </c>
      <c r="L4912" s="16">
        <f ca="1">J4912*Table3[[#This Row],[QUANTITY]]</f>
        <v>2226</v>
      </c>
      <c r="M4912" s="16">
        <f ca="1">K4912*Table3[[#This Row],[QUANTITY]]*(1-Table3[[#This Row],[DISCOUNT %]])</f>
        <v>2461.9831168737187</v>
      </c>
      <c r="N4912" s="3">
        <f>DAY(Table3[[#This Row],[DATE]])</f>
        <v>12</v>
      </c>
      <c r="O4912" s="3" t="str">
        <f>TEXT(Table3[[#This Row],[DATE]],"mmm")</f>
        <v>Jun</v>
      </c>
      <c r="P4912" s="3">
        <f>YEAR(Table3[[#This Row],[DATE]])</f>
        <v>2034</v>
      </c>
    </row>
    <row r="4913" spans="1:16" x14ac:dyDescent="0.3">
      <c r="A4913" s="6">
        <v>49108</v>
      </c>
      <c r="B4913" s="7" t="s">
        <v>1768</v>
      </c>
      <c r="C4913" s="9">
        <f t="shared" ca="1" si="152"/>
        <v>6</v>
      </c>
      <c r="D4913" s="9" t="s">
        <v>2116</v>
      </c>
      <c r="E4913" s="9" t="s">
        <v>2118</v>
      </c>
      <c r="F4913" s="10">
        <f t="shared" ca="1" si="153"/>
        <v>7.6399042805310902E-2</v>
      </c>
      <c r="G4913" s="3" t="str">
        <f>VLOOKUP(Table3[[#This Row],[PRODUCT ID]],Table1[[PRODUCT]:[SELLING PRICE]],1,FALSE)</f>
        <v>Product716</v>
      </c>
      <c r="H4913" s="3" t="str">
        <f>VLOOKUP(Table3[[#This Row],[PRODUCT ID]],Table1[[PRODUCT]:[SELLING PRICE]],2,FALSE)</f>
        <v>Category5</v>
      </c>
      <c r="I4913" s="3" t="str">
        <f>VLOOKUP(Table3[[#This Row],[PRODUCT ID]],Table1[[PRODUCT]:[SELLING PRICE]],3,FALSE)</f>
        <v>Kg</v>
      </c>
      <c r="J4913" s="16">
        <f ca="1">VLOOKUP(Table3[[#This Row],[PRODUCT ID]],Table1[[PRODUCT]:[SELLING PRICE]],4,FALSE)</f>
        <v>124</v>
      </c>
      <c r="K4913" s="16">
        <f ca="1">VLOOKUP(Table3[[#This Row],[PRODUCT ID]],Table1[[PRODUCT]:[SELLING PRICE]],5,FALSE)</f>
        <v>295.82198082970342</v>
      </c>
      <c r="L4913" s="16">
        <f ca="1">J4913*Table3[[#This Row],[QUANTITY]]</f>
        <v>744</v>
      </c>
      <c r="M4913" s="16">
        <f ca="1">K4913*Table3[[#This Row],[QUANTITY]]*(1-Table3[[#This Row],[DISCOUNT %]])</f>
        <v>1639.3287879212583</v>
      </c>
      <c r="N4913" s="3">
        <f>DAY(Table3[[#This Row],[DATE]])</f>
        <v>13</v>
      </c>
      <c r="O4913" s="3" t="str">
        <f>TEXT(Table3[[#This Row],[DATE]],"mmm")</f>
        <v>Jun</v>
      </c>
      <c r="P4913" s="3">
        <f>YEAR(Table3[[#This Row],[DATE]])</f>
        <v>2034</v>
      </c>
    </row>
    <row r="4914" spans="1:16" x14ac:dyDescent="0.3">
      <c r="A4914" s="6">
        <v>49109</v>
      </c>
      <c r="B4914" s="7" t="s">
        <v>1769</v>
      </c>
      <c r="C4914" s="9">
        <f t="shared" ca="1" si="152"/>
        <v>9</v>
      </c>
      <c r="D4914" s="9" t="s">
        <v>2115</v>
      </c>
      <c r="E4914" s="9" t="s">
        <v>2116</v>
      </c>
      <c r="F4914" s="10">
        <f t="shared" ca="1" si="153"/>
        <v>1.1676685818932376E-2</v>
      </c>
      <c r="G4914" s="3" t="str">
        <f>VLOOKUP(Table3[[#This Row],[PRODUCT ID]],Table1[[PRODUCT]:[SELLING PRICE]],1,FALSE)</f>
        <v>Product717</v>
      </c>
      <c r="H4914" s="3" t="str">
        <f>VLOOKUP(Table3[[#This Row],[PRODUCT ID]],Table1[[PRODUCT]:[SELLING PRICE]],2,FALSE)</f>
        <v>Category1</v>
      </c>
      <c r="I4914" s="3" t="str">
        <f>VLOOKUP(Table3[[#This Row],[PRODUCT ID]],Table1[[PRODUCT]:[SELLING PRICE]],3,FALSE)</f>
        <v>Kg</v>
      </c>
      <c r="J4914" s="16">
        <f ca="1">VLOOKUP(Table3[[#This Row],[PRODUCT ID]],Table1[[PRODUCT]:[SELLING PRICE]],4,FALSE)</f>
        <v>166</v>
      </c>
      <c r="K4914" s="16">
        <f ca="1">VLOOKUP(Table3[[#This Row],[PRODUCT ID]],Table1[[PRODUCT]:[SELLING PRICE]],5,FALSE)</f>
        <v>266.9135434964582</v>
      </c>
      <c r="L4914" s="16">
        <f ca="1">J4914*Table3[[#This Row],[QUANTITY]]</f>
        <v>1494</v>
      </c>
      <c r="M4914" s="16">
        <f ca="1">K4914*Table3[[#This Row],[QUANTITY]]*(1-Table3[[#This Row],[DISCOUNT %]])</f>
        <v>2374.1719011740893</v>
      </c>
      <c r="N4914" s="3">
        <f>DAY(Table3[[#This Row],[DATE]])</f>
        <v>14</v>
      </c>
      <c r="O4914" s="3" t="str">
        <f>TEXT(Table3[[#This Row],[DATE]],"mmm")</f>
        <v>Jun</v>
      </c>
      <c r="P4914" s="3">
        <f>YEAR(Table3[[#This Row],[DATE]])</f>
        <v>2034</v>
      </c>
    </row>
    <row r="4915" spans="1:16" x14ac:dyDescent="0.3">
      <c r="A4915" s="6">
        <v>49110</v>
      </c>
      <c r="B4915" s="7" t="s">
        <v>1770</v>
      </c>
      <c r="C4915" s="9">
        <f t="shared" ca="1" si="152"/>
        <v>1</v>
      </c>
      <c r="D4915" s="9" t="s">
        <v>2116</v>
      </c>
      <c r="E4915" s="9" t="s">
        <v>2116</v>
      </c>
      <c r="F4915" s="10">
        <f t="shared" ca="1" si="153"/>
        <v>9.0631582183937812E-2</v>
      </c>
      <c r="G4915" s="3" t="str">
        <f>VLOOKUP(Table3[[#This Row],[PRODUCT ID]],Table1[[PRODUCT]:[SELLING PRICE]],1,FALSE)</f>
        <v>Product718</v>
      </c>
      <c r="H4915" s="3" t="str">
        <f>VLOOKUP(Table3[[#This Row],[PRODUCT ID]],Table1[[PRODUCT]:[SELLING PRICE]],2,FALSE)</f>
        <v>Category2</v>
      </c>
      <c r="I4915" s="3" t="str">
        <f>VLOOKUP(Table3[[#This Row],[PRODUCT ID]],Table1[[PRODUCT]:[SELLING PRICE]],3,FALSE)</f>
        <v>Lt</v>
      </c>
      <c r="J4915" s="16">
        <f ca="1">VLOOKUP(Table3[[#This Row],[PRODUCT ID]],Table1[[PRODUCT]:[SELLING PRICE]],4,FALSE)</f>
        <v>27</v>
      </c>
      <c r="K4915" s="16">
        <f ca="1">VLOOKUP(Table3[[#This Row],[PRODUCT ID]],Table1[[PRODUCT]:[SELLING PRICE]],5,FALSE)</f>
        <v>88.724677326105393</v>
      </c>
      <c r="L4915" s="16">
        <f ca="1">J4915*Table3[[#This Row],[QUANTITY]]</f>
        <v>27</v>
      </c>
      <c r="M4915" s="16">
        <f ca="1">K4915*Table3[[#This Row],[QUANTITY]]*(1-Table3[[#This Row],[DISCOUNT %]])</f>
        <v>80.683419441281103</v>
      </c>
      <c r="N4915" s="3">
        <f>DAY(Table3[[#This Row],[DATE]])</f>
        <v>15</v>
      </c>
      <c r="O4915" s="3" t="str">
        <f>TEXT(Table3[[#This Row],[DATE]],"mmm")</f>
        <v>Jun</v>
      </c>
      <c r="P4915" s="3">
        <f>YEAR(Table3[[#This Row],[DATE]])</f>
        <v>2034</v>
      </c>
    </row>
    <row r="4916" spans="1:16" x14ac:dyDescent="0.3">
      <c r="A4916" s="6">
        <v>49111</v>
      </c>
      <c r="B4916" s="7" t="s">
        <v>1771</v>
      </c>
      <c r="C4916" s="9">
        <f t="shared" ca="1" si="152"/>
        <v>11</v>
      </c>
      <c r="D4916" s="9" t="s">
        <v>2117</v>
      </c>
      <c r="E4916" s="9" t="s">
        <v>2116</v>
      </c>
      <c r="F4916" s="10">
        <f t="shared" ca="1" si="153"/>
        <v>9.6556768494445611E-2</v>
      </c>
      <c r="G4916" s="3" t="str">
        <f>VLOOKUP(Table3[[#This Row],[PRODUCT ID]],Table1[[PRODUCT]:[SELLING PRICE]],1,FALSE)</f>
        <v>Product719</v>
      </c>
      <c r="H4916" s="3" t="str">
        <f>VLOOKUP(Table3[[#This Row],[PRODUCT ID]],Table1[[PRODUCT]:[SELLING PRICE]],2,FALSE)</f>
        <v>Category3</v>
      </c>
      <c r="I4916" s="3" t="str">
        <f>VLOOKUP(Table3[[#This Row],[PRODUCT ID]],Table1[[PRODUCT]:[SELLING PRICE]],3,FALSE)</f>
        <v>Kg</v>
      </c>
      <c r="J4916" s="16">
        <f ca="1">VLOOKUP(Table3[[#This Row],[PRODUCT ID]],Table1[[PRODUCT]:[SELLING PRICE]],4,FALSE)</f>
        <v>138</v>
      </c>
      <c r="K4916" s="16">
        <f ca="1">VLOOKUP(Table3[[#This Row],[PRODUCT ID]],Table1[[PRODUCT]:[SELLING PRICE]],5,FALSE)</f>
        <v>259.32162322068609</v>
      </c>
      <c r="L4916" s="16">
        <f ca="1">J4916*Table3[[#This Row],[QUANTITY]]</f>
        <v>1518</v>
      </c>
      <c r="M4916" s="16">
        <f ca="1">K4916*Table3[[#This Row],[QUANTITY]]*(1-Table3[[#This Row],[DISCOUNT %]])</f>
        <v>2577.1060180993873</v>
      </c>
      <c r="N4916" s="3">
        <f>DAY(Table3[[#This Row],[DATE]])</f>
        <v>16</v>
      </c>
      <c r="O4916" s="3" t="str">
        <f>TEXT(Table3[[#This Row],[DATE]],"mmm")</f>
        <v>Jun</v>
      </c>
      <c r="P4916" s="3">
        <f>YEAR(Table3[[#This Row],[DATE]])</f>
        <v>2034</v>
      </c>
    </row>
    <row r="4917" spans="1:16" x14ac:dyDescent="0.3">
      <c r="A4917" s="6">
        <v>49112</v>
      </c>
      <c r="B4917" s="7" t="s">
        <v>1772</v>
      </c>
      <c r="C4917" s="9">
        <f t="shared" ca="1" si="152"/>
        <v>3</v>
      </c>
      <c r="D4917" s="9" t="s">
        <v>2115</v>
      </c>
      <c r="E4917" s="9" t="s">
        <v>2116</v>
      </c>
      <c r="F4917" s="10">
        <f t="shared" ca="1" si="153"/>
        <v>1.6312895593369615E-2</v>
      </c>
      <c r="G4917" s="3" t="str">
        <f>VLOOKUP(Table3[[#This Row],[PRODUCT ID]],Table1[[PRODUCT]:[SELLING PRICE]],1,FALSE)</f>
        <v>Product720</v>
      </c>
      <c r="H4917" s="3" t="str">
        <f>VLOOKUP(Table3[[#This Row],[PRODUCT ID]],Table1[[PRODUCT]:[SELLING PRICE]],2,FALSE)</f>
        <v>Category4</v>
      </c>
      <c r="I4917" s="3" t="str">
        <f>VLOOKUP(Table3[[#This Row],[PRODUCT ID]],Table1[[PRODUCT]:[SELLING PRICE]],3,FALSE)</f>
        <v>Lt</v>
      </c>
      <c r="J4917" s="16">
        <f ca="1">VLOOKUP(Table3[[#This Row],[PRODUCT ID]],Table1[[PRODUCT]:[SELLING PRICE]],4,FALSE)</f>
        <v>230</v>
      </c>
      <c r="K4917" s="16">
        <f ca="1">VLOOKUP(Table3[[#This Row],[PRODUCT ID]],Table1[[PRODUCT]:[SELLING PRICE]],5,FALSE)</f>
        <v>26.877835030387043</v>
      </c>
      <c r="L4917" s="16">
        <f ca="1">J4917*Table3[[#This Row],[QUANTITY]]</f>
        <v>690</v>
      </c>
      <c r="M4917" s="16">
        <f ca="1">K4917*Table3[[#This Row],[QUANTITY]]*(1-Table3[[#This Row],[DISCOUNT %]])</f>
        <v>79.318139141281577</v>
      </c>
      <c r="N4917" s="3">
        <f>DAY(Table3[[#This Row],[DATE]])</f>
        <v>17</v>
      </c>
      <c r="O4917" s="3" t="str">
        <f>TEXT(Table3[[#This Row],[DATE]],"mmm")</f>
        <v>Jun</v>
      </c>
      <c r="P4917" s="3">
        <f>YEAR(Table3[[#This Row],[DATE]])</f>
        <v>2034</v>
      </c>
    </row>
    <row r="4918" spans="1:16" x14ac:dyDescent="0.3">
      <c r="A4918" s="6">
        <v>49113</v>
      </c>
      <c r="B4918" s="7" t="s">
        <v>1773</v>
      </c>
      <c r="C4918" s="9">
        <f t="shared" ca="1" si="152"/>
        <v>5</v>
      </c>
      <c r="D4918" s="9" t="s">
        <v>2115</v>
      </c>
      <c r="E4918" s="9" t="s">
        <v>2118</v>
      </c>
      <c r="F4918" s="10">
        <f t="shared" ca="1" si="153"/>
        <v>2.9512286638831511E-2</v>
      </c>
      <c r="G4918" s="3" t="str">
        <f>VLOOKUP(Table3[[#This Row],[PRODUCT ID]],Table1[[PRODUCT]:[SELLING PRICE]],1,FALSE)</f>
        <v>Product721</v>
      </c>
      <c r="H4918" s="3" t="str">
        <f>VLOOKUP(Table3[[#This Row],[PRODUCT ID]],Table1[[PRODUCT]:[SELLING PRICE]],2,FALSE)</f>
        <v>Category1</v>
      </c>
      <c r="I4918" s="3" t="str">
        <f>VLOOKUP(Table3[[#This Row],[PRODUCT ID]],Table1[[PRODUCT]:[SELLING PRICE]],3,FALSE)</f>
        <v>Ft</v>
      </c>
      <c r="J4918" s="16">
        <f ca="1">VLOOKUP(Table3[[#This Row],[PRODUCT ID]],Table1[[PRODUCT]:[SELLING PRICE]],4,FALSE)</f>
        <v>190</v>
      </c>
      <c r="K4918" s="16">
        <f ca="1">VLOOKUP(Table3[[#This Row],[PRODUCT ID]],Table1[[PRODUCT]:[SELLING PRICE]],5,FALSE)</f>
        <v>185.73545245836215</v>
      </c>
      <c r="L4918" s="16">
        <f ca="1">J4918*Table3[[#This Row],[QUANTITY]]</f>
        <v>950</v>
      </c>
      <c r="M4918" s="16">
        <f ca="1">K4918*Table3[[#This Row],[QUANTITY]]*(1-Table3[[#This Row],[DISCOUNT %]])</f>
        <v>901.26987273208942</v>
      </c>
      <c r="N4918" s="3">
        <f>DAY(Table3[[#This Row],[DATE]])</f>
        <v>18</v>
      </c>
      <c r="O4918" s="3" t="str">
        <f>TEXT(Table3[[#This Row],[DATE]],"mmm")</f>
        <v>Jun</v>
      </c>
      <c r="P4918" s="3">
        <f>YEAR(Table3[[#This Row],[DATE]])</f>
        <v>2034</v>
      </c>
    </row>
    <row r="4919" spans="1:16" x14ac:dyDescent="0.3">
      <c r="A4919" s="6">
        <v>49114</v>
      </c>
      <c r="B4919" s="7" t="s">
        <v>1774</v>
      </c>
      <c r="C4919" s="9">
        <f t="shared" ca="1" si="152"/>
        <v>10</v>
      </c>
      <c r="D4919" s="9" t="s">
        <v>2115</v>
      </c>
      <c r="E4919" s="9" t="s">
        <v>2116</v>
      </c>
      <c r="F4919" s="10">
        <f t="shared" ca="1" si="153"/>
        <v>5.6967839979027692E-2</v>
      </c>
      <c r="G4919" s="3" t="str">
        <f>VLOOKUP(Table3[[#This Row],[PRODUCT ID]],Table1[[PRODUCT]:[SELLING PRICE]],1,FALSE)</f>
        <v>Product722</v>
      </c>
      <c r="H4919" s="3" t="str">
        <f>VLOOKUP(Table3[[#This Row],[PRODUCT ID]],Table1[[PRODUCT]:[SELLING PRICE]],2,FALSE)</f>
        <v>Category2</v>
      </c>
      <c r="I4919" s="3" t="str">
        <f>VLOOKUP(Table3[[#This Row],[PRODUCT ID]],Table1[[PRODUCT]:[SELLING PRICE]],3,FALSE)</f>
        <v>Kg</v>
      </c>
      <c r="J4919" s="16">
        <f ca="1">VLOOKUP(Table3[[#This Row],[PRODUCT ID]],Table1[[PRODUCT]:[SELLING PRICE]],4,FALSE)</f>
        <v>68</v>
      </c>
      <c r="K4919" s="16">
        <f ca="1">VLOOKUP(Table3[[#This Row],[PRODUCT ID]],Table1[[PRODUCT]:[SELLING PRICE]],5,FALSE)</f>
        <v>53.711634953907932</v>
      </c>
      <c r="L4919" s="16">
        <f ca="1">J4919*Table3[[#This Row],[QUANTITY]]</f>
        <v>680</v>
      </c>
      <c r="M4919" s="16">
        <f ca="1">K4919*Table3[[#This Row],[QUANTITY]]*(1-Table3[[#This Row],[DISCOUNT %]])</f>
        <v>506.51799128841759</v>
      </c>
      <c r="N4919" s="3">
        <f>DAY(Table3[[#This Row],[DATE]])</f>
        <v>19</v>
      </c>
      <c r="O4919" s="3" t="str">
        <f>TEXT(Table3[[#This Row],[DATE]],"mmm")</f>
        <v>Jun</v>
      </c>
      <c r="P4919" s="3">
        <f>YEAR(Table3[[#This Row],[DATE]])</f>
        <v>2034</v>
      </c>
    </row>
    <row r="4920" spans="1:16" x14ac:dyDescent="0.3">
      <c r="A4920" s="6">
        <v>49115</v>
      </c>
      <c r="B4920" s="7" t="s">
        <v>1775</v>
      </c>
      <c r="C4920" s="9">
        <f t="shared" ca="1" si="152"/>
        <v>10</v>
      </c>
      <c r="D4920" s="9" t="s">
        <v>2116</v>
      </c>
      <c r="E4920" s="9" t="s">
        <v>2116</v>
      </c>
      <c r="F4920" s="10">
        <f t="shared" ca="1" si="153"/>
        <v>9.7494122092733587E-2</v>
      </c>
      <c r="G4920" s="3" t="str">
        <f>VLOOKUP(Table3[[#This Row],[PRODUCT ID]],Table1[[PRODUCT]:[SELLING PRICE]],1,FALSE)</f>
        <v>Product723</v>
      </c>
      <c r="H4920" s="3" t="str">
        <f>VLOOKUP(Table3[[#This Row],[PRODUCT ID]],Table1[[PRODUCT]:[SELLING PRICE]],2,FALSE)</f>
        <v>Category3</v>
      </c>
      <c r="I4920" s="3" t="str">
        <f>VLOOKUP(Table3[[#This Row],[PRODUCT ID]],Table1[[PRODUCT]:[SELLING PRICE]],3,FALSE)</f>
        <v>No</v>
      </c>
      <c r="J4920" s="16">
        <f ca="1">VLOOKUP(Table3[[#This Row],[PRODUCT ID]],Table1[[PRODUCT]:[SELLING PRICE]],4,FALSE)</f>
        <v>81</v>
      </c>
      <c r="K4920" s="16">
        <f ca="1">VLOOKUP(Table3[[#This Row],[PRODUCT ID]],Table1[[PRODUCT]:[SELLING PRICE]],5,FALSE)</f>
        <v>198.47219125776294</v>
      </c>
      <c r="L4920" s="16">
        <f ca="1">J4920*Table3[[#This Row],[QUANTITY]]</f>
        <v>810</v>
      </c>
      <c r="M4920" s="16">
        <f ca="1">K4920*Table3[[#This Row],[QUANTITY]]*(1-Table3[[#This Row],[DISCOUNT %]])</f>
        <v>1791.2231921126622</v>
      </c>
      <c r="N4920" s="3">
        <f>DAY(Table3[[#This Row],[DATE]])</f>
        <v>20</v>
      </c>
      <c r="O4920" s="3" t="str">
        <f>TEXT(Table3[[#This Row],[DATE]],"mmm")</f>
        <v>Jun</v>
      </c>
      <c r="P4920" s="3">
        <f>YEAR(Table3[[#This Row],[DATE]])</f>
        <v>2034</v>
      </c>
    </row>
    <row r="4921" spans="1:16" x14ac:dyDescent="0.3">
      <c r="A4921" s="6">
        <v>49116</v>
      </c>
      <c r="B4921" s="7" t="s">
        <v>1776</v>
      </c>
      <c r="C4921" s="9">
        <f t="shared" ca="1" si="152"/>
        <v>11</v>
      </c>
      <c r="D4921" s="9" t="s">
        <v>2116</v>
      </c>
      <c r="E4921" s="9" t="s">
        <v>2116</v>
      </c>
      <c r="F4921" s="10">
        <f t="shared" ca="1" si="153"/>
        <v>6.0842915986075212E-2</v>
      </c>
      <c r="G4921" s="3" t="str">
        <f>VLOOKUP(Table3[[#This Row],[PRODUCT ID]],Table1[[PRODUCT]:[SELLING PRICE]],1,FALSE)</f>
        <v>Product724</v>
      </c>
      <c r="H4921" s="3" t="str">
        <f>VLOOKUP(Table3[[#This Row],[PRODUCT ID]],Table1[[PRODUCT]:[SELLING PRICE]],2,FALSE)</f>
        <v>Category4</v>
      </c>
      <c r="I4921" s="3" t="str">
        <f>VLOOKUP(Table3[[#This Row],[PRODUCT ID]],Table1[[PRODUCT]:[SELLING PRICE]],3,FALSE)</f>
        <v>No</v>
      </c>
      <c r="J4921" s="16">
        <f ca="1">VLOOKUP(Table3[[#This Row],[PRODUCT ID]],Table1[[PRODUCT]:[SELLING PRICE]],4,FALSE)</f>
        <v>157</v>
      </c>
      <c r="K4921" s="16">
        <f ca="1">VLOOKUP(Table3[[#This Row],[PRODUCT ID]],Table1[[PRODUCT]:[SELLING PRICE]],5,FALSE)</f>
        <v>95.514346165573158</v>
      </c>
      <c r="L4921" s="16">
        <f ca="1">J4921*Table3[[#This Row],[QUANTITY]]</f>
        <v>1727</v>
      </c>
      <c r="M4921" s="16">
        <f ca="1">K4921*Table3[[#This Row],[QUANTITY]]*(1-Table3[[#This Row],[DISCOUNT %]])</f>
        <v>986.73272308991909</v>
      </c>
      <c r="N4921" s="3">
        <f>DAY(Table3[[#This Row],[DATE]])</f>
        <v>21</v>
      </c>
      <c r="O4921" s="3" t="str">
        <f>TEXT(Table3[[#This Row],[DATE]],"mmm")</f>
        <v>Jun</v>
      </c>
      <c r="P4921" s="3">
        <f>YEAR(Table3[[#This Row],[DATE]])</f>
        <v>2034</v>
      </c>
    </row>
    <row r="4922" spans="1:16" x14ac:dyDescent="0.3">
      <c r="A4922" s="6">
        <v>49117</v>
      </c>
      <c r="B4922" s="7" t="s">
        <v>1777</v>
      </c>
      <c r="C4922" s="9">
        <f t="shared" ca="1" si="152"/>
        <v>9</v>
      </c>
      <c r="D4922" s="9" t="s">
        <v>2116</v>
      </c>
      <c r="E4922" s="9" t="s">
        <v>2116</v>
      </c>
      <c r="F4922" s="10">
        <f t="shared" ca="1" si="153"/>
        <v>6.3192190317230931E-2</v>
      </c>
      <c r="G4922" s="3" t="str">
        <f>VLOOKUP(Table3[[#This Row],[PRODUCT ID]],Table1[[PRODUCT]:[SELLING PRICE]],1,FALSE)</f>
        <v>Product725</v>
      </c>
      <c r="H4922" s="3" t="str">
        <f>VLOOKUP(Table3[[#This Row],[PRODUCT ID]],Table1[[PRODUCT]:[SELLING PRICE]],2,FALSE)</f>
        <v>Category5</v>
      </c>
      <c r="I4922" s="3" t="str">
        <f>VLOOKUP(Table3[[#This Row],[PRODUCT ID]],Table1[[PRODUCT]:[SELLING PRICE]],3,FALSE)</f>
        <v>Ft</v>
      </c>
      <c r="J4922" s="16">
        <f ca="1">VLOOKUP(Table3[[#This Row],[PRODUCT ID]],Table1[[PRODUCT]:[SELLING PRICE]],4,FALSE)</f>
        <v>157</v>
      </c>
      <c r="K4922" s="16">
        <f ca="1">VLOOKUP(Table3[[#This Row],[PRODUCT ID]],Table1[[PRODUCT]:[SELLING PRICE]],5,FALSE)</f>
        <v>286.81832291832291</v>
      </c>
      <c r="L4922" s="16">
        <f ca="1">J4922*Table3[[#This Row],[QUANTITY]]</f>
        <v>1413</v>
      </c>
      <c r="M4922" s="16">
        <f ca="1">K4922*Table3[[#This Row],[QUANTITY]]*(1-Table3[[#This Row],[DISCOUNT %]])</f>
        <v>2418.2428038299931</v>
      </c>
      <c r="N4922" s="3">
        <f>DAY(Table3[[#This Row],[DATE]])</f>
        <v>22</v>
      </c>
      <c r="O4922" s="3" t="str">
        <f>TEXT(Table3[[#This Row],[DATE]],"mmm")</f>
        <v>Jun</v>
      </c>
      <c r="P4922" s="3">
        <f>YEAR(Table3[[#This Row],[DATE]])</f>
        <v>2034</v>
      </c>
    </row>
    <row r="4923" spans="1:16" x14ac:dyDescent="0.3">
      <c r="A4923" s="6">
        <v>49118</v>
      </c>
      <c r="B4923" s="7" t="s">
        <v>1778</v>
      </c>
      <c r="C4923" s="9">
        <f t="shared" ca="1" si="152"/>
        <v>7</v>
      </c>
      <c r="D4923" s="9" t="s">
        <v>2115</v>
      </c>
      <c r="E4923" s="9" t="s">
        <v>2116</v>
      </c>
      <c r="F4923" s="10">
        <f t="shared" ca="1" si="153"/>
        <v>1.6492820090037087E-2</v>
      </c>
      <c r="G4923" s="3" t="str">
        <f>VLOOKUP(Table3[[#This Row],[PRODUCT ID]],Table1[[PRODUCT]:[SELLING PRICE]],1,FALSE)</f>
        <v>Product726</v>
      </c>
      <c r="H4923" s="3" t="str">
        <f>VLOOKUP(Table3[[#This Row],[PRODUCT ID]],Table1[[PRODUCT]:[SELLING PRICE]],2,FALSE)</f>
        <v>Category1</v>
      </c>
      <c r="I4923" s="3" t="str">
        <f>VLOOKUP(Table3[[#This Row],[PRODUCT ID]],Table1[[PRODUCT]:[SELLING PRICE]],3,FALSE)</f>
        <v>No</v>
      </c>
      <c r="J4923" s="16">
        <f ca="1">VLOOKUP(Table3[[#This Row],[PRODUCT ID]],Table1[[PRODUCT]:[SELLING PRICE]],4,FALSE)</f>
        <v>73</v>
      </c>
      <c r="K4923" s="16">
        <f ca="1">VLOOKUP(Table3[[#This Row],[PRODUCT ID]],Table1[[PRODUCT]:[SELLING PRICE]],5,FALSE)</f>
        <v>100.29232704753052</v>
      </c>
      <c r="L4923" s="16">
        <f ca="1">J4923*Table3[[#This Row],[QUANTITY]]</f>
        <v>511</v>
      </c>
      <c r="M4923" s="16">
        <f ca="1">K4923*Table3[[#This Row],[QUANTITY]]*(1-Table3[[#This Row],[DISCOUNT %]])</f>
        <v>690.46756618787106</v>
      </c>
      <c r="N4923" s="3">
        <f>DAY(Table3[[#This Row],[DATE]])</f>
        <v>23</v>
      </c>
      <c r="O4923" s="3" t="str">
        <f>TEXT(Table3[[#This Row],[DATE]],"mmm")</f>
        <v>Jun</v>
      </c>
      <c r="P4923" s="3">
        <f>YEAR(Table3[[#This Row],[DATE]])</f>
        <v>2034</v>
      </c>
    </row>
    <row r="4924" spans="1:16" x14ac:dyDescent="0.3">
      <c r="A4924" s="6">
        <v>49119</v>
      </c>
      <c r="B4924" s="7" t="s">
        <v>1779</v>
      </c>
      <c r="C4924" s="9">
        <f t="shared" ca="1" si="152"/>
        <v>4</v>
      </c>
      <c r="D4924" s="9" t="s">
        <v>2117</v>
      </c>
      <c r="E4924" s="9" t="s">
        <v>2118</v>
      </c>
      <c r="F4924" s="10">
        <f t="shared" ca="1" si="153"/>
        <v>4.9271835494152864E-2</v>
      </c>
      <c r="G4924" s="3" t="str">
        <f>VLOOKUP(Table3[[#This Row],[PRODUCT ID]],Table1[[PRODUCT]:[SELLING PRICE]],1,FALSE)</f>
        <v>Product727</v>
      </c>
      <c r="H4924" s="3" t="str">
        <f>VLOOKUP(Table3[[#This Row],[PRODUCT ID]],Table1[[PRODUCT]:[SELLING PRICE]],2,FALSE)</f>
        <v>Category2</v>
      </c>
      <c r="I4924" s="3" t="str">
        <f>VLOOKUP(Table3[[#This Row],[PRODUCT ID]],Table1[[PRODUCT]:[SELLING PRICE]],3,FALSE)</f>
        <v>Kg</v>
      </c>
      <c r="J4924" s="16">
        <f ca="1">VLOOKUP(Table3[[#This Row],[PRODUCT ID]],Table1[[PRODUCT]:[SELLING PRICE]],4,FALSE)</f>
        <v>231</v>
      </c>
      <c r="K4924" s="16">
        <f ca="1">VLOOKUP(Table3[[#This Row],[PRODUCT ID]],Table1[[PRODUCT]:[SELLING PRICE]],5,FALSE)</f>
        <v>264.03950063171976</v>
      </c>
      <c r="L4924" s="16">
        <f ca="1">J4924*Table3[[#This Row],[QUANTITY]]</f>
        <v>924</v>
      </c>
      <c r="M4924" s="16">
        <f ca="1">K4924*Table3[[#This Row],[QUANTITY]]*(1-Table3[[#This Row],[DISCOUNT %]])</f>
        <v>1004.1191591705416</v>
      </c>
      <c r="N4924" s="3">
        <f>DAY(Table3[[#This Row],[DATE]])</f>
        <v>24</v>
      </c>
      <c r="O4924" s="3" t="str">
        <f>TEXT(Table3[[#This Row],[DATE]],"mmm")</f>
        <v>Jun</v>
      </c>
      <c r="P4924" s="3">
        <f>YEAR(Table3[[#This Row],[DATE]])</f>
        <v>2034</v>
      </c>
    </row>
    <row r="4925" spans="1:16" x14ac:dyDescent="0.3">
      <c r="A4925" s="6">
        <v>49120</v>
      </c>
      <c r="B4925" s="7" t="s">
        <v>1780</v>
      </c>
      <c r="C4925" s="9">
        <f t="shared" ca="1" si="152"/>
        <v>10</v>
      </c>
      <c r="D4925" s="9" t="s">
        <v>2117</v>
      </c>
      <c r="E4925" s="9" t="s">
        <v>2118</v>
      </c>
      <c r="F4925" s="10">
        <f t="shared" ca="1" si="153"/>
        <v>8.5369234317498266E-2</v>
      </c>
      <c r="G4925" s="3" t="str">
        <f>VLOOKUP(Table3[[#This Row],[PRODUCT ID]],Table1[[PRODUCT]:[SELLING PRICE]],1,FALSE)</f>
        <v>Product728</v>
      </c>
      <c r="H4925" s="3" t="str">
        <f>VLOOKUP(Table3[[#This Row],[PRODUCT ID]],Table1[[PRODUCT]:[SELLING PRICE]],2,FALSE)</f>
        <v>Category3</v>
      </c>
      <c r="I4925" s="3" t="str">
        <f>VLOOKUP(Table3[[#This Row],[PRODUCT ID]],Table1[[PRODUCT]:[SELLING PRICE]],3,FALSE)</f>
        <v>Kg</v>
      </c>
      <c r="J4925" s="16">
        <f ca="1">VLOOKUP(Table3[[#This Row],[PRODUCT ID]],Table1[[PRODUCT]:[SELLING PRICE]],4,FALSE)</f>
        <v>28</v>
      </c>
      <c r="K4925" s="16">
        <f ca="1">VLOOKUP(Table3[[#This Row],[PRODUCT ID]],Table1[[PRODUCT]:[SELLING PRICE]],5,FALSE)</f>
        <v>235.99795543332823</v>
      </c>
      <c r="L4925" s="16">
        <f ca="1">J4925*Table3[[#This Row],[QUANTITY]]</f>
        <v>280</v>
      </c>
      <c r="M4925" s="16">
        <f ca="1">K4925*Table3[[#This Row],[QUANTITY]]*(1-Table3[[#This Row],[DISCOUNT %]])</f>
        <v>2158.5099067748988</v>
      </c>
      <c r="N4925" s="3">
        <f>DAY(Table3[[#This Row],[DATE]])</f>
        <v>25</v>
      </c>
      <c r="O4925" s="3" t="str">
        <f>TEXT(Table3[[#This Row],[DATE]],"mmm")</f>
        <v>Jun</v>
      </c>
      <c r="P4925" s="3">
        <f>YEAR(Table3[[#This Row],[DATE]])</f>
        <v>2034</v>
      </c>
    </row>
    <row r="4926" spans="1:16" x14ac:dyDescent="0.3">
      <c r="A4926" s="6">
        <v>49121</v>
      </c>
      <c r="B4926" s="7" t="s">
        <v>1781</v>
      </c>
      <c r="C4926" s="9">
        <f t="shared" ca="1" si="152"/>
        <v>13</v>
      </c>
      <c r="D4926" s="9" t="s">
        <v>2116</v>
      </c>
      <c r="E4926" s="9" t="s">
        <v>2116</v>
      </c>
      <c r="F4926" s="10">
        <f t="shared" ca="1" si="153"/>
        <v>8.3027300862702089E-2</v>
      </c>
      <c r="G4926" s="3" t="str">
        <f>VLOOKUP(Table3[[#This Row],[PRODUCT ID]],Table1[[PRODUCT]:[SELLING PRICE]],1,FALSE)</f>
        <v>Product729</v>
      </c>
      <c r="H4926" s="3" t="str">
        <f>VLOOKUP(Table3[[#This Row],[PRODUCT ID]],Table1[[PRODUCT]:[SELLING PRICE]],2,FALSE)</f>
        <v>Category4</v>
      </c>
      <c r="I4926" s="3" t="str">
        <f>VLOOKUP(Table3[[#This Row],[PRODUCT ID]],Table1[[PRODUCT]:[SELLING PRICE]],3,FALSE)</f>
        <v>Lt</v>
      </c>
      <c r="J4926" s="16">
        <f ca="1">VLOOKUP(Table3[[#This Row],[PRODUCT ID]],Table1[[PRODUCT]:[SELLING PRICE]],4,FALSE)</f>
        <v>26</v>
      </c>
      <c r="K4926" s="16">
        <f ca="1">VLOOKUP(Table3[[#This Row],[PRODUCT ID]],Table1[[PRODUCT]:[SELLING PRICE]],5,FALSE)</f>
        <v>243.60873401897607</v>
      </c>
      <c r="L4926" s="16">
        <f ca="1">J4926*Table3[[#This Row],[QUANTITY]]</f>
        <v>338</v>
      </c>
      <c r="M4926" s="16">
        <f ca="1">K4926*Table3[[#This Row],[QUANTITY]]*(1-Table3[[#This Row],[DISCOUNT %]])</f>
        <v>2903.9732587684075</v>
      </c>
      <c r="N4926" s="3">
        <f>DAY(Table3[[#This Row],[DATE]])</f>
        <v>26</v>
      </c>
      <c r="O4926" s="3" t="str">
        <f>TEXT(Table3[[#This Row],[DATE]],"mmm")</f>
        <v>Jun</v>
      </c>
      <c r="P4926" s="3">
        <f>YEAR(Table3[[#This Row],[DATE]])</f>
        <v>2034</v>
      </c>
    </row>
    <row r="4927" spans="1:16" x14ac:dyDescent="0.3">
      <c r="A4927" s="6">
        <v>49122</v>
      </c>
      <c r="B4927" s="7" t="s">
        <v>1782</v>
      </c>
      <c r="C4927" s="9">
        <f t="shared" ca="1" si="152"/>
        <v>13</v>
      </c>
      <c r="D4927" s="9" t="s">
        <v>2116</v>
      </c>
      <c r="E4927" s="9" t="s">
        <v>2116</v>
      </c>
      <c r="F4927" s="10">
        <f t="shared" ca="1" si="153"/>
        <v>2.5671336632633282E-2</v>
      </c>
      <c r="G4927" s="3" t="str">
        <f>VLOOKUP(Table3[[#This Row],[PRODUCT ID]],Table1[[PRODUCT]:[SELLING PRICE]],1,FALSE)</f>
        <v>Product730</v>
      </c>
      <c r="H4927" s="3" t="str">
        <f>VLOOKUP(Table3[[#This Row],[PRODUCT ID]],Table1[[PRODUCT]:[SELLING PRICE]],2,FALSE)</f>
        <v>Category5</v>
      </c>
      <c r="I4927" s="3" t="str">
        <f>VLOOKUP(Table3[[#This Row],[PRODUCT ID]],Table1[[PRODUCT]:[SELLING PRICE]],3,FALSE)</f>
        <v>Kg</v>
      </c>
      <c r="J4927" s="16">
        <f ca="1">VLOOKUP(Table3[[#This Row],[PRODUCT ID]],Table1[[PRODUCT]:[SELLING PRICE]],4,FALSE)</f>
        <v>60</v>
      </c>
      <c r="K4927" s="16">
        <f ca="1">VLOOKUP(Table3[[#This Row],[PRODUCT ID]],Table1[[PRODUCT]:[SELLING PRICE]],5,FALSE)</f>
        <v>220.94841570064551</v>
      </c>
      <c r="L4927" s="16">
        <f ca="1">J4927*Table3[[#This Row],[QUANTITY]]</f>
        <v>780</v>
      </c>
      <c r="M4927" s="16">
        <f ca="1">K4927*Table3[[#This Row],[QUANTITY]]*(1-Table3[[#This Row],[DISCOUNT %]])</f>
        <v>2798.5928690557143</v>
      </c>
      <c r="N4927" s="3">
        <f>DAY(Table3[[#This Row],[DATE]])</f>
        <v>27</v>
      </c>
      <c r="O4927" s="3" t="str">
        <f>TEXT(Table3[[#This Row],[DATE]],"mmm")</f>
        <v>Jun</v>
      </c>
      <c r="P4927" s="3">
        <f>YEAR(Table3[[#This Row],[DATE]])</f>
        <v>2034</v>
      </c>
    </row>
    <row r="4928" spans="1:16" x14ac:dyDescent="0.3">
      <c r="A4928" s="6">
        <v>49123</v>
      </c>
      <c r="B4928" s="7" t="s">
        <v>1783</v>
      </c>
      <c r="C4928" s="9">
        <f t="shared" ca="1" si="152"/>
        <v>3</v>
      </c>
      <c r="D4928" s="9" t="s">
        <v>2116</v>
      </c>
      <c r="E4928" s="9" t="s">
        <v>2116</v>
      </c>
      <c r="F4928" s="10">
        <f t="shared" ca="1" si="153"/>
        <v>9.9918659633246986E-3</v>
      </c>
      <c r="G4928" s="3" t="str">
        <f>VLOOKUP(Table3[[#This Row],[PRODUCT ID]],Table1[[PRODUCT]:[SELLING PRICE]],1,FALSE)</f>
        <v>Product731</v>
      </c>
      <c r="H4928" s="3" t="str">
        <f>VLOOKUP(Table3[[#This Row],[PRODUCT ID]],Table1[[PRODUCT]:[SELLING PRICE]],2,FALSE)</f>
        <v>Category1</v>
      </c>
      <c r="I4928" s="3" t="str">
        <f>VLOOKUP(Table3[[#This Row],[PRODUCT ID]],Table1[[PRODUCT]:[SELLING PRICE]],3,FALSE)</f>
        <v>Lt</v>
      </c>
      <c r="J4928" s="16">
        <f ca="1">VLOOKUP(Table3[[#This Row],[PRODUCT ID]],Table1[[PRODUCT]:[SELLING PRICE]],4,FALSE)</f>
        <v>144</v>
      </c>
      <c r="K4928" s="16">
        <f ca="1">VLOOKUP(Table3[[#This Row],[PRODUCT ID]],Table1[[PRODUCT]:[SELLING PRICE]],5,FALSE)</f>
        <v>49.535815251049996</v>
      </c>
      <c r="L4928" s="16">
        <f ca="1">J4928*Table3[[#This Row],[QUANTITY]]</f>
        <v>432</v>
      </c>
      <c r="M4928" s="16">
        <f ca="1">K4928*Table3[[#This Row],[QUANTITY]]*(1-Table3[[#This Row],[DISCOUNT %]])</f>
        <v>147.12258007403247</v>
      </c>
      <c r="N4928" s="3">
        <f>DAY(Table3[[#This Row],[DATE]])</f>
        <v>28</v>
      </c>
      <c r="O4928" s="3" t="str">
        <f>TEXT(Table3[[#This Row],[DATE]],"mmm")</f>
        <v>Jun</v>
      </c>
      <c r="P4928" s="3">
        <f>YEAR(Table3[[#This Row],[DATE]])</f>
        <v>2034</v>
      </c>
    </row>
    <row r="4929" spans="1:16" x14ac:dyDescent="0.3">
      <c r="A4929" s="6">
        <v>49124</v>
      </c>
      <c r="B4929" s="7" t="s">
        <v>1784</v>
      </c>
      <c r="C4929" s="9">
        <f t="shared" ca="1" si="152"/>
        <v>15</v>
      </c>
      <c r="D4929" s="9" t="s">
        <v>2116</v>
      </c>
      <c r="E4929" s="9" t="s">
        <v>2116</v>
      </c>
      <c r="F4929" s="10">
        <f t="shared" ca="1" si="153"/>
        <v>1.971264957350978E-2</v>
      </c>
      <c r="G4929" s="3" t="str">
        <f>VLOOKUP(Table3[[#This Row],[PRODUCT ID]],Table1[[PRODUCT]:[SELLING PRICE]],1,FALSE)</f>
        <v>Product732</v>
      </c>
      <c r="H4929" s="3" t="str">
        <f>VLOOKUP(Table3[[#This Row],[PRODUCT ID]],Table1[[PRODUCT]:[SELLING PRICE]],2,FALSE)</f>
        <v>Category2</v>
      </c>
      <c r="I4929" s="3" t="str">
        <f>VLOOKUP(Table3[[#This Row],[PRODUCT ID]],Table1[[PRODUCT]:[SELLING PRICE]],3,FALSE)</f>
        <v>Ft</v>
      </c>
      <c r="J4929" s="16">
        <f ca="1">VLOOKUP(Table3[[#This Row],[PRODUCT ID]],Table1[[PRODUCT]:[SELLING PRICE]],4,FALSE)</f>
        <v>130</v>
      </c>
      <c r="K4929" s="16">
        <f ca="1">VLOOKUP(Table3[[#This Row],[PRODUCT ID]],Table1[[PRODUCT]:[SELLING PRICE]],5,FALSE)</f>
        <v>233.43901586511393</v>
      </c>
      <c r="L4929" s="16">
        <f ca="1">J4929*Table3[[#This Row],[QUANTITY]]</f>
        <v>1950</v>
      </c>
      <c r="M4929" s="16">
        <f ca="1">K4929*Table3[[#This Row],[QUANTITY]]*(1-Table3[[#This Row],[DISCOUNT %]])</f>
        <v>3432.5597152286991</v>
      </c>
      <c r="N4929" s="3">
        <f>DAY(Table3[[#This Row],[DATE]])</f>
        <v>29</v>
      </c>
      <c r="O4929" s="3" t="str">
        <f>TEXT(Table3[[#This Row],[DATE]],"mmm")</f>
        <v>Jun</v>
      </c>
      <c r="P4929" s="3">
        <f>YEAR(Table3[[#This Row],[DATE]])</f>
        <v>2034</v>
      </c>
    </row>
    <row r="4930" spans="1:16" x14ac:dyDescent="0.3">
      <c r="A4930" s="6">
        <v>49125</v>
      </c>
      <c r="B4930" s="7" t="s">
        <v>1785</v>
      </c>
      <c r="C4930" s="9">
        <f t="shared" ca="1" si="152"/>
        <v>7</v>
      </c>
      <c r="D4930" s="9" t="s">
        <v>2115</v>
      </c>
      <c r="E4930" s="9" t="s">
        <v>2118</v>
      </c>
      <c r="F4930" s="10">
        <f t="shared" ca="1" si="153"/>
        <v>8.1020602232234618E-2</v>
      </c>
      <c r="G4930" s="3" t="str">
        <f>VLOOKUP(Table3[[#This Row],[PRODUCT ID]],Table1[[PRODUCT]:[SELLING PRICE]],1,FALSE)</f>
        <v>Product733</v>
      </c>
      <c r="H4930" s="3" t="str">
        <f>VLOOKUP(Table3[[#This Row],[PRODUCT ID]],Table1[[PRODUCT]:[SELLING PRICE]],2,FALSE)</f>
        <v>Category3</v>
      </c>
      <c r="I4930" s="3" t="str">
        <f>VLOOKUP(Table3[[#This Row],[PRODUCT ID]],Table1[[PRODUCT]:[SELLING PRICE]],3,FALSE)</f>
        <v>Kg</v>
      </c>
      <c r="J4930" s="16">
        <f ca="1">VLOOKUP(Table3[[#This Row],[PRODUCT ID]],Table1[[PRODUCT]:[SELLING PRICE]],4,FALSE)</f>
        <v>154</v>
      </c>
      <c r="K4930" s="16">
        <f ca="1">VLOOKUP(Table3[[#This Row],[PRODUCT ID]],Table1[[PRODUCT]:[SELLING PRICE]],5,FALSE)</f>
        <v>117.20226459063348</v>
      </c>
      <c r="L4930" s="16">
        <f ca="1">J4930*Table3[[#This Row],[QUANTITY]]</f>
        <v>1078</v>
      </c>
      <c r="M4930" s="16">
        <f ca="1">K4930*Table3[[#This Row],[QUANTITY]]*(1-Table3[[#This Row],[DISCOUNT %]])</f>
        <v>753.94526571363053</v>
      </c>
      <c r="N4930" s="3">
        <f>DAY(Table3[[#This Row],[DATE]])</f>
        <v>30</v>
      </c>
      <c r="O4930" s="3" t="str">
        <f>TEXT(Table3[[#This Row],[DATE]],"mmm")</f>
        <v>Jun</v>
      </c>
      <c r="P4930" s="3">
        <f>YEAR(Table3[[#This Row],[DATE]])</f>
        <v>2034</v>
      </c>
    </row>
    <row r="4931" spans="1:16" x14ac:dyDescent="0.3">
      <c r="A4931" s="6">
        <v>49126</v>
      </c>
      <c r="B4931" s="7" t="s">
        <v>1786</v>
      </c>
      <c r="C4931" s="9">
        <f t="shared" ref="C4931:C4994" ca="1" si="154">RANDBETWEEN(1,15)</f>
        <v>5</v>
      </c>
      <c r="D4931" s="9" t="s">
        <v>2116</v>
      </c>
      <c r="E4931" s="9" t="s">
        <v>2116</v>
      </c>
      <c r="F4931" s="10">
        <f t="shared" ref="F4931:F4994" ca="1" si="155">RAND()*(0.1)</f>
        <v>5.7535785005782575E-2</v>
      </c>
      <c r="G4931" s="3" t="str">
        <f>VLOOKUP(Table3[[#This Row],[PRODUCT ID]],Table1[[PRODUCT]:[SELLING PRICE]],1,FALSE)</f>
        <v>Product734</v>
      </c>
      <c r="H4931" s="3" t="str">
        <f>VLOOKUP(Table3[[#This Row],[PRODUCT ID]],Table1[[PRODUCT]:[SELLING PRICE]],2,FALSE)</f>
        <v>Category4</v>
      </c>
      <c r="I4931" s="3" t="str">
        <f>VLOOKUP(Table3[[#This Row],[PRODUCT ID]],Table1[[PRODUCT]:[SELLING PRICE]],3,FALSE)</f>
        <v>No</v>
      </c>
      <c r="J4931" s="16">
        <f ca="1">VLOOKUP(Table3[[#This Row],[PRODUCT ID]],Table1[[PRODUCT]:[SELLING PRICE]],4,FALSE)</f>
        <v>180</v>
      </c>
      <c r="K4931" s="16">
        <f ca="1">VLOOKUP(Table3[[#This Row],[PRODUCT ID]],Table1[[PRODUCT]:[SELLING PRICE]],5,FALSE)</f>
        <v>305.29138548332213</v>
      </c>
      <c r="L4931" s="16">
        <f ca="1">J4931*Table3[[#This Row],[QUANTITY]]</f>
        <v>900</v>
      </c>
      <c r="M4931" s="16">
        <f ca="1">K4931*Table3[[#This Row],[QUANTITY]]*(1-Table3[[#This Row],[DISCOUNT %]])</f>
        <v>1438.6310298201811</v>
      </c>
      <c r="N4931" s="3">
        <f>DAY(Table3[[#This Row],[DATE]])</f>
        <v>1</v>
      </c>
      <c r="O4931" s="3" t="str">
        <f>TEXT(Table3[[#This Row],[DATE]],"mmm")</f>
        <v>Jul</v>
      </c>
      <c r="P4931" s="3">
        <f>YEAR(Table3[[#This Row],[DATE]])</f>
        <v>2034</v>
      </c>
    </row>
    <row r="4932" spans="1:16" x14ac:dyDescent="0.3">
      <c r="A4932" s="6">
        <v>49127</v>
      </c>
      <c r="B4932" s="7" t="s">
        <v>1787</v>
      </c>
      <c r="C4932" s="9">
        <f t="shared" ca="1" si="154"/>
        <v>15</v>
      </c>
      <c r="D4932" s="9" t="s">
        <v>2117</v>
      </c>
      <c r="E4932" s="9" t="s">
        <v>2116</v>
      </c>
      <c r="F4932" s="10">
        <f t="shared" ca="1" si="155"/>
        <v>1.6070608643329477E-2</v>
      </c>
      <c r="G4932" s="3" t="str">
        <f>VLOOKUP(Table3[[#This Row],[PRODUCT ID]],Table1[[PRODUCT]:[SELLING PRICE]],1,FALSE)</f>
        <v>Product735</v>
      </c>
      <c r="H4932" s="3" t="str">
        <f>VLOOKUP(Table3[[#This Row],[PRODUCT ID]],Table1[[PRODUCT]:[SELLING PRICE]],2,FALSE)</f>
        <v>Category5</v>
      </c>
      <c r="I4932" s="3" t="str">
        <f>VLOOKUP(Table3[[#This Row],[PRODUCT ID]],Table1[[PRODUCT]:[SELLING PRICE]],3,FALSE)</f>
        <v>No</v>
      </c>
      <c r="J4932" s="16">
        <f ca="1">VLOOKUP(Table3[[#This Row],[PRODUCT ID]],Table1[[PRODUCT]:[SELLING PRICE]],4,FALSE)</f>
        <v>186</v>
      </c>
      <c r="K4932" s="16">
        <f ca="1">VLOOKUP(Table3[[#This Row],[PRODUCT ID]],Table1[[PRODUCT]:[SELLING PRICE]],5,FALSE)</f>
        <v>305.95102303561646</v>
      </c>
      <c r="L4932" s="16">
        <f ca="1">J4932*Table3[[#This Row],[QUANTITY]]</f>
        <v>2790</v>
      </c>
      <c r="M4932" s="16">
        <f ca="1">K4932*Table3[[#This Row],[QUANTITY]]*(1-Table3[[#This Row],[DISCOUNT %]])</f>
        <v>4515.5130582057718</v>
      </c>
      <c r="N4932" s="3">
        <f>DAY(Table3[[#This Row],[DATE]])</f>
        <v>2</v>
      </c>
      <c r="O4932" s="3" t="str">
        <f>TEXT(Table3[[#This Row],[DATE]],"mmm")</f>
        <v>Jul</v>
      </c>
      <c r="P4932" s="3">
        <f>YEAR(Table3[[#This Row],[DATE]])</f>
        <v>2034</v>
      </c>
    </row>
    <row r="4933" spans="1:16" x14ac:dyDescent="0.3">
      <c r="A4933" s="6">
        <v>49128</v>
      </c>
      <c r="B4933" s="7" t="s">
        <v>1788</v>
      </c>
      <c r="C4933" s="9">
        <f t="shared" ca="1" si="154"/>
        <v>14</v>
      </c>
      <c r="D4933" s="9" t="s">
        <v>2115</v>
      </c>
      <c r="E4933" s="9" t="s">
        <v>2116</v>
      </c>
      <c r="F4933" s="10">
        <f t="shared" ca="1" si="155"/>
        <v>8.3670014534744319E-2</v>
      </c>
      <c r="G4933" s="3" t="str">
        <f>VLOOKUP(Table3[[#This Row],[PRODUCT ID]],Table1[[PRODUCT]:[SELLING PRICE]],1,FALSE)</f>
        <v>Product736</v>
      </c>
      <c r="H4933" s="3" t="str">
        <f>VLOOKUP(Table3[[#This Row],[PRODUCT ID]],Table1[[PRODUCT]:[SELLING PRICE]],2,FALSE)</f>
        <v>Category1</v>
      </c>
      <c r="I4933" s="3" t="str">
        <f>VLOOKUP(Table3[[#This Row],[PRODUCT ID]],Table1[[PRODUCT]:[SELLING PRICE]],3,FALSE)</f>
        <v>Ft</v>
      </c>
      <c r="J4933" s="16">
        <f ca="1">VLOOKUP(Table3[[#This Row],[PRODUCT ID]],Table1[[PRODUCT]:[SELLING PRICE]],4,FALSE)</f>
        <v>9</v>
      </c>
      <c r="K4933" s="16">
        <f ca="1">VLOOKUP(Table3[[#This Row],[PRODUCT ID]],Table1[[PRODUCT]:[SELLING PRICE]],5,FALSE)</f>
        <v>195.73054965622023</v>
      </c>
      <c r="L4933" s="16">
        <f ca="1">J4933*Table3[[#This Row],[QUANTITY]]</f>
        <v>126</v>
      </c>
      <c r="M4933" s="16">
        <f ca="1">K4933*Table3[[#This Row],[QUANTITY]]*(1-Table3[[#This Row],[DISCOUNT %]])</f>
        <v>2510.9528041022709</v>
      </c>
      <c r="N4933" s="3">
        <f>DAY(Table3[[#This Row],[DATE]])</f>
        <v>3</v>
      </c>
      <c r="O4933" s="3" t="str">
        <f>TEXT(Table3[[#This Row],[DATE]],"mmm")</f>
        <v>Jul</v>
      </c>
      <c r="P4933" s="3">
        <f>YEAR(Table3[[#This Row],[DATE]])</f>
        <v>2034</v>
      </c>
    </row>
    <row r="4934" spans="1:16" x14ac:dyDescent="0.3">
      <c r="A4934" s="6">
        <v>49129</v>
      </c>
      <c r="B4934" s="7" t="s">
        <v>1789</v>
      </c>
      <c r="C4934" s="9">
        <f t="shared" ca="1" si="154"/>
        <v>14</v>
      </c>
      <c r="D4934" s="9" t="s">
        <v>2115</v>
      </c>
      <c r="E4934" s="9" t="s">
        <v>2116</v>
      </c>
      <c r="F4934" s="10">
        <f t="shared" ca="1" si="155"/>
        <v>5.5191352391473048E-2</v>
      </c>
      <c r="G4934" s="3" t="str">
        <f>VLOOKUP(Table3[[#This Row],[PRODUCT ID]],Table1[[PRODUCT]:[SELLING PRICE]],1,FALSE)</f>
        <v>Product737</v>
      </c>
      <c r="H4934" s="3" t="str">
        <f>VLOOKUP(Table3[[#This Row],[PRODUCT ID]],Table1[[PRODUCT]:[SELLING PRICE]],2,FALSE)</f>
        <v>Category2</v>
      </c>
      <c r="I4934" s="3" t="str">
        <f>VLOOKUP(Table3[[#This Row],[PRODUCT ID]],Table1[[PRODUCT]:[SELLING PRICE]],3,FALSE)</f>
        <v>No</v>
      </c>
      <c r="J4934" s="16">
        <f ca="1">VLOOKUP(Table3[[#This Row],[PRODUCT ID]],Table1[[PRODUCT]:[SELLING PRICE]],4,FALSE)</f>
        <v>76</v>
      </c>
      <c r="K4934" s="16">
        <f ca="1">VLOOKUP(Table3[[#This Row],[PRODUCT ID]],Table1[[PRODUCT]:[SELLING PRICE]],5,FALSE)</f>
        <v>230.46902977406558</v>
      </c>
      <c r="L4934" s="16">
        <f ca="1">J4934*Table3[[#This Row],[QUANTITY]]</f>
        <v>1064</v>
      </c>
      <c r="M4934" s="16">
        <f ca="1">K4934*Table3[[#This Row],[QUANTITY]]*(1-Table3[[#This Row],[DISCOUNT %]])</f>
        <v>3048.487852710779</v>
      </c>
      <c r="N4934" s="3">
        <f>DAY(Table3[[#This Row],[DATE]])</f>
        <v>4</v>
      </c>
      <c r="O4934" s="3" t="str">
        <f>TEXT(Table3[[#This Row],[DATE]],"mmm")</f>
        <v>Jul</v>
      </c>
      <c r="P4934" s="3">
        <f>YEAR(Table3[[#This Row],[DATE]])</f>
        <v>2034</v>
      </c>
    </row>
    <row r="4935" spans="1:16" x14ac:dyDescent="0.3">
      <c r="A4935" s="6">
        <v>49130</v>
      </c>
      <c r="B4935" s="7" t="s">
        <v>1790</v>
      </c>
      <c r="C4935" s="9">
        <f t="shared" ca="1" si="154"/>
        <v>11</v>
      </c>
      <c r="D4935" s="9" t="s">
        <v>2115</v>
      </c>
      <c r="E4935" s="9" t="s">
        <v>2116</v>
      </c>
      <c r="F4935" s="10">
        <f t="shared" ca="1" si="155"/>
        <v>1.5949763161043507E-2</v>
      </c>
      <c r="G4935" s="3" t="str">
        <f>VLOOKUP(Table3[[#This Row],[PRODUCT ID]],Table1[[PRODUCT]:[SELLING PRICE]],1,FALSE)</f>
        <v>Product738</v>
      </c>
      <c r="H4935" s="3" t="str">
        <f>VLOOKUP(Table3[[#This Row],[PRODUCT ID]],Table1[[PRODUCT]:[SELLING PRICE]],2,FALSE)</f>
        <v>Category3</v>
      </c>
      <c r="I4935" s="3" t="str">
        <f>VLOOKUP(Table3[[#This Row],[PRODUCT ID]],Table1[[PRODUCT]:[SELLING PRICE]],3,FALSE)</f>
        <v>Kg</v>
      </c>
      <c r="J4935" s="16">
        <f ca="1">VLOOKUP(Table3[[#This Row],[PRODUCT ID]],Table1[[PRODUCT]:[SELLING PRICE]],4,FALSE)</f>
        <v>224</v>
      </c>
      <c r="K4935" s="16">
        <f ca="1">VLOOKUP(Table3[[#This Row],[PRODUCT ID]],Table1[[PRODUCT]:[SELLING PRICE]],5,FALSE)</f>
        <v>90.052283864590478</v>
      </c>
      <c r="L4935" s="16">
        <f ca="1">J4935*Table3[[#This Row],[QUANTITY]]</f>
        <v>2464</v>
      </c>
      <c r="M4935" s="16">
        <f ca="1">K4935*Table3[[#This Row],[QUANTITY]]*(1-Table3[[#This Row],[DISCOUNT %]])</f>
        <v>974.77568391323121</v>
      </c>
      <c r="N4935" s="3">
        <f>DAY(Table3[[#This Row],[DATE]])</f>
        <v>5</v>
      </c>
      <c r="O4935" s="3" t="str">
        <f>TEXT(Table3[[#This Row],[DATE]],"mmm")</f>
        <v>Jul</v>
      </c>
      <c r="P4935" s="3">
        <f>YEAR(Table3[[#This Row],[DATE]])</f>
        <v>2034</v>
      </c>
    </row>
    <row r="4936" spans="1:16" x14ac:dyDescent="0.3">
      <c r="A4936" s="6">
        <v>49131</v>
      </c>
      <c r="B4936" s="7" t="s">
        <v>1791</v>
      </c>
      <c r="C4936" s="9">
        <f t="shared" ca="1" si="154"/>
        <v>2</v>
      </c>
      <c r="D4936" s="9" t="s">
        <v>2116</v>
      </c>
      <c r="E4936" s="9" t="s">
        <v>2118</v>
      </c>
      <c r="F4936" s="10">
        <f t="shared" ca="1" si="155"/>
        <v>3.4570167795625772E-2</v>
      </c>
      <c r="G4936" s="3" t="str">
        <f>VLOOKUP(Table3[[#This Row],[PRODUCT ID]],Table1[[PRODUCT]:[SELLING PRICE]],1,FALSE)</f>
        <v>Product739</v>
      </c>
      <c r="H4936" s="3" t="str">
        <f>VLOOKUP(Table3[[#This Row],[PRODUCT ID]],Table1[[PRODUCT]:[SELLING PRICE]],2,FALSE)</f>
        <v>Category4</v>
      </c>
      <c r="I4936" s="3" t="str">
        <f>VLOOKUP(Table3[[#This Row],[PRODUCT ID]],Table1[[PRODUCT]:[SELLING PRICE]],3,FALSE)</f>
        <v>Kg</v>
      </c>
      <c r="J4936" s="16">
        <f ca="1">VLOOKUP(Table3[[#This Row],[PRODUCT ID]],Table1[[PRODUCT]:[SELLING PRICE]],4,FALSE)</f>
        <v>29</v>
      </c>
      <c r="K4936" s="16">
        <f ca="1">VLOOKUP(Table3[[#This Row],[PRODUCT ID]],Table1[[PRODUCT]:[SELLING PRICE]],5,FALSE)</f>
        <v>23.557381187137537</v>
      </c>
      <c r="L4936" s="16">
        <f ca="1">J4936*Table3[[#This Row],[QUANTITY]]</f>
        <v>58</v>
      </c>
      <c r="M4936" s="16">
        <f ca="1">K4936*Table3[[#This Row],[QUANTITY]]*(1-Table3[[#This Row],[DISCOUNT %]])</f>
        <v>45.485997133345343</v>
      </c>
      <c r="N4936" s="3">
        <f>DAY(Table3[[#This Row],[DATE]])</f>
        <v>6</v>
      </c>
      <c r="O4936" s="3" t="str">
        <f>TEXT(Table3[[#This Row],[DATE]],"mmm")</f>
        <v>Jul</v>
      </c>
      <c r="P4936" s="3">
        <f>YEAR(Table3[[#This Row],[DATE]])</f>
        <v>2034</v>
      </c>
    </row>
    <row r="4937" spans="1:16" x14ac:dyDescent="0.3">
      <c r="A4937" s="6">
        <v>49132</v>
      </c>
      <c r="B4937" s="7" t="s">
        <v>1792</v>
      </c>
      <c r="C4937" s="9">
        <f t="shared" ca="1" si="154"/>
        <v>1</v>
      </c>
      <c r="D4937" s="9" t="s">
        <v>2116</v>
      </c>
      <c r="E4937" s="9" t="s">
        <v>2118</v>
      </c>
      <c r="F4937" s="10">
        <f t="shared" ca="1" si="155"/>
        <v>9.6518079993258982E-2</v>
      </c>
      <c r="G4937" s="3" t="str">
        <f>VLOOKUP(Table3[[#This Row],[PRODUCT ID]],Table1[[PRODUCT]:[SELLING PRICE]],1,FALSE)</f>
        <v>Product740</v>
      </c>
      <c r="H4937" s="3" t="str">
        <f>VLOOKUP(Table3[[#This Row],[PRODUCT ID]],Table1[[PRODUCT]:[SELLING PRICE]],2,FALSE)</f>
        <v>Category5</v>
      </c>
      <c r="I4937" s="3" t="str">
        <f>VLOOKUP(Table3[[#This Row],[PRODUCT ID]],Table1[[PRODUCT]:[SELLING PRICE]],3,FALSE)</f>
        <v>Lt</v>
      </c>
      <c r="J4937" s="16">
        <f ca="1">VLOOKUP(Table3[[#This Row],[PRODUCT ID]],Table1[[PRODUCT]:[SELLING PRICE]],4,FALSE)</f>
        <v>33</v>
      </c>
      <c r="K4937" s="16">
        <f ca="1">VLOOKUP(Table3[[#This Row],[PRODUCT ID]],Table1[[PRODUCT]:[SELLING PRICE]],5,FALSE)</f>
        <v>120.36446564565458</v>
      </c>
      <c r="L4937" s="16">
        <f ca="1">J4937*Table3[[#This Row],[QUANTITY]]</f>
        <v>33</v>
      </c>
      <c r="M4937" s="16">
        <f ca="1">K4937*Table3[[#This Row],[QUANTITY]]*(1-Table3[[#This Row],[DISCOUNT %]])</f>
        <v>108.74711852212141</v>
      </c>
      <c r="N4937" s="3">
        <f>DAY(Table3[[#This Row],[DATE]])</f>
        <v>7</v>
      </c>
      <c r="O4937" s="3" t="str">
        <f>TEXT(Table3[[#This Row],[DATE]],"mmm")</f>
        <v>Jul</v>
      </c>
      <c r="P4937" s="3">
        <f>YEAR(Table3[[#This Row],[DATE]])</f>
        <v>2034</v>
      </c>
    </row>
    <row r="4938" spans="1:16" x14ac:dyDescent="0.3">
      <c r="A4938" s="6">
        <v>49133</v>
      </c>
      <c r="B4938" s="7" t="s">
        <v>1793</v>
      </c>
      <c r="C4938" s="9">
        <f t="shared" ca="1" si="154"/>
        <v>2</v>
      </c>
      <c r="D4938" s="9" t="s">
        <v>2116</v>
      </c>
      <c r="E4938" s="9" t="s">
        <v>2116</v>
      </c>
      <c r="F4938" s="10">
        <f t="shared" ca="1" si="155"/>
        <v>7.7705514615152961E-3</v>
      </c>
      <c r="G4938" s="3" t="str">
        <f>VLOOKUP(Table3[[#This Row],[PRODUCT ID]],Table1[[PRODUCT]:[SELLING PRICE]],1,FALSE)</f>
        <v>Product741</v>
      </c>
      <c r="H4938" s="3" t="str">
        <f>VLOOKUP(Table3[[#This Row],[PRODUCT ID]],Table1[[PRODUCT]:[SELLING PRICE]],2,FALSE)</f>
        <v>Category1</v>
      </c>
      <c r="I4938" s="3" t="str">
        <f>VLOOKUP(Table3[[#This Row],[PRODUCT ID]],Table1[[PRODUCT]:[SELLING PRICE]],3,FALSE)</f>
        <v>Kg</v>
      </c>
      <c r="J4938" s="16">
        <f ca="1">VLOOKUP(Table3[[#This Row],[PRODUCT ID]],Table1[[PRODUCT]:[SELLING PRICE]],4,FALSE)</f>
        <v>201</v>
      </c>
      <c r="K4938" s="16">
        <f ca="1">VLOOKUP(Table3[[#This Row],[PRODUCT ID]],Table1[[PRODUCT]:[SELLING PRICE]],5,FALSE)</f>
        <v>250.06310638402093</v>
      </c>
      <c r="L4938" s="16">
        <f ca="1">J4938*Table3[[#This Row],[QUANTITY]]</f>
        <v>402</v>
      </c>
      <c r="M4938" s="16">
        <f ca="1">K4938*Table3[[#This Row],[QUANTITY]]*(1-Table3[[#This Row],[DISCOUNT %]])</f>
        <v>496.23995629447506</v>
      </c>
      <c r="N4938" s="3">
        <f>DAY(Table3[[#This Row],[DATE]])</f>
        <v>8</v>
      </c>
      <c r="O4938" s="3" t="str">
        <f>TEXT(Table3[[#This Row],[DATE]],"mmm")</f>
        <v>Jul</v>
      </c>
      <c r="P4938" s="3">
        <f>YEAR(Table3[[#This Row],[DATE]])</f>
        <v>2034</v>
      </c>
    </row>
    <row r="4939" spans="1:16" x14ac:dyDescent="0.3">
      <c r="A4939" s="6">
        <v>49134</v>
      </c>
      <c r="B4939" s="7" t="s">
        <v>1794</v>
      </c>
      <c r="C4939" s="9">
        <f t="shared" ca="1" si="154"/>
        <v>5</v>
      </c>
      <c r="D4939" s="9" t="s">
        <v>2115</v>
      </c>
      <c r="E4939" s="9" t="s">
        <v>2116</v>
      </c>
      <c r="F4939" s="10">
        <f t="shared" ca="1" si="155"/>
        <v>5.2158652824543406E-2</v>
      </c>
      <c r="G4939" s="3" t="str">
        <f>VLOOKUP(Table3[[#This Row],[PRODUCT ID]],Table1[[PRODUCT]:[SELLING PRICE]],1,FALSE)</f>
        <v>Product742</v>
      </c>
      <c r="H4939" s="3" t="str">
        <f>VLOOKUP(Table3[[#This Row],[PRODUCT ID]],Table1[[PRODUCT]:[SELLING PRICE]],2,FALSE)</f>
        <v>Category2</v>
      </c>
      <c r="I4939" s="3" t="str">
        <f>VLOOKUP(Table3[[#This Row],[PRODUCT ID]],Table1[[PRODUCT]:[SELLING PRICE]],3,FALSE)</f>
        <v>Lt</v>
      </c>
      <c r="J4939" s="16">
        <f ca="1">VLOOKUP(Table3[[#This Row],[PRODUCT ID]],Table1[[PRODUCT]:[SELLING PRICE]],4,FALSE)</f>
        <v>136</v>
      </c>
      <c r="K4939" s="16">
        <f ca="1">VLOOKUP(Table3[[#This Row],[PRODUCT ID]],Table1[[PRODUCT]:[SELLING PRICE]],5,FALSE)</f>
        <v>90.26523679784006</v>
      </c>
      <c r="L4939" s="16">
        <f ca="1">J4939*Table3[[#This Row],[QUANTITY]]</f>
        <v>680</v>
      </c>
      <c r="M4939" s="16">
        <f ca="1">K4939*Table3[[#This Row],[QUANTITY]]*(1-Table3[[#This Row],[DISCOUNT %]])</f>
        <v>427.78561824788159</v>
      </c>
      <c r="N4939" s="3">
        <f>DAY(Table3[[#This Row],[DATE]])</f>
        <v>9</v>
      </c>
      <c r="O4939" s="3" t="str">
        <f>TEXT(Table3[[#This Row],[DATE]],"mmm")</f>
        <v>Jul</v>
      </c>
      <c r="P4939" s="3">
        <f>YEAR(Table3[[#This Row],[DATE]])</f>
        <v>2034</v>
      </c>
    </row>
    <row r="4940" spans="1:16" x14ac:dyDescent="0.3">
      <c r="A4940" s="6">
        <v>49135</v>
      </c>
      <c r="B4940" s="7" t="s">
        <v>1795</v>
      </c>
      <c r="C4940" s="9">
        <f t="shared" ca="1" si="154"/>
        <v>4</v>
      </c>
      <c r="D4940" s="9" t="s">
        <v>2117</v>
      </c>
      <c r="E4940" s="9" t="s">
        <v>2116</v>
      </c>
      <c r="F4940" s="10">
        <f t="shared" ca="1" si="155"/>
        <v>1.2983465687197195E-2</v>
      </c>
      <c r="G4940" s="3" t="str">
        <f>VLOOKUP(Table3[[#This Row],[PRODUCT ID]],Table1[[PRODUCT]:[SELLING PRICE]],1,FALSE)</f>
        <v>Product743</v>
      </c>
      <c r="H4940" s="3" t="str">
        <f>VLOOKUP(Table3[[#This Row],[PRODUCT ID]],Table1[[PRODUCT]:[SELLING PRICE]],2,FALSE)</f>
        <v>Category3</v>
      </c>
      <c r="I4940" s="3" t="str">
        <f>VLOOKUP(Table3[[#This Row],[PRODUCT ID]],Table1[[PRODUCT]:[SELLING PRICE]],3,FALSE)</f>
        <v>Ft</v>
      </c>
      <c r="J4940" s="16">
        <f ca="1">VLOOKUP(Table3[[#This Row],[PRODUCT ID]],Table1[[PRODUCT]:[SELLING PRICE]],4,FALSE)</f>
        <v>138</v>
      </c>
      <c r="K4940" s="16">
        <f ca="1">VLOOKUP(Table3[[#This Row],[PRODUCT ID]],Table1[[PRODUCT]:[SELLING PRICE]],5,FALSE)</f>
        <v>219.22269995743451</v>
      </c>
      <c r="L4940" s="16">
        <f ca="1">J4940*Table3[[#This Row],[QUANTITY]]</f>
        <v>552</v>
      </c>
      <c r="M4940" s="16">
        <f ca="1">K4940*Table3[[#This Row],[QUANTITY]]*(1-Table3[[#This Row],[DISCOUNT %]])</f>
        <v>865.50571821872973</v>
      </c>
      <c r="N4940" s="3">
        <f>DAY(Table3[[#This Row],[DATE]])</f>
        <v>10</v>
      </c>
      <c r="O4940" s="3" t="str">
        <f>TEXT(Table3[[#This Row],[DATE]],"mmm")</f>
        <v>Jul</v>
      </c>
      <c r="P4940" s="3">
        <f>YEAR(Table3[[#This Row],[DATE]])</f>
        <v>2034</v>
      </c>
    </row>
    <row r="4941" spans="1:16" x14ac:dyDescent="0.3">
      <c r="A4941" s="6">
        <v>49136</v>
      </c>
      <c r="B4941" s="7" t="s">
        <v>1796</v>
      </c>
      <c r="C4941" s="9">
        <f t="shared" ca="1" si="154"/>
        <v>1</v>
      </c>
      <c r="D4941" s="9" t="s">
        <v>2117</v>
      </c>
      <c r="E4941" s="9" t="s">
        <v>2116</v>
      </c>
      <c r="F4941" s="10">
        <f t="shared" ca="1" si="155"/>
        <v>5.453842619398374E-2</v>
      </c>
      <c r="G4941" s="3" t="str">
        <f>VLOOKUP(Table3[[#This Row],[PRODUCT ID]],Table1[[PRODUCT]:[SELLING PRICE]],1,FALSE)</f>
        <v>Product744</v>
      </c>
      <c r="H4941" s="3" t="str">
        <f>VLOOKUP(Table3[[#This Row],[PRODUCT ID]],Table1[[PRODUCT]:[SELLING PRICE]],2,FALSE)</f>
        <v>Category4</v>
      </c>
      <c r="I4941" s="3" t="str">
        <f>VLOOKUP(Table3[[#This Row],[PRODUCT ID]],Table1[[PRODUCT]:[SELLING PRICE]],3,FALSE)</f>
        <v>Kg</v>
      </c>
      <c r="J4941" s="16">
        <f ca="1">VLOOKUP(Table3[[#This Row],[PRODUCT ID]],Table1[[PRODUCT]:[SELLING PRICE]],4,FALSE)</f>
        <v>176</v>
      </c>
      <c r="K4941" s="16">
        <f ca="1">VLOOKUP(Table3[[#This Row],[PRODUCT ID]],Table1[[PRODUCT]:[SELLING PRICE]],5,FALSE)</f>
        <v>233.69969889724786</v>
      </c>
      <c r="L4941" s="16">
        <f ca="1">J4941*Table3[[#This Row],[QUANTITY]]</f>
        <v>176</v>
      </c>
      <c r="M4941" s="16">
        <f ca="1">K4941*Table3[[#This Row],[QUANTITY]]*(1-Table3[[#This Row],[DISCOUNT %]])</f>
        <v>220.95408511738407</v>
      </c>
      <c r="N4941" s="3">
        <f>DAY(Table3[[#This Row],[DATE]])</f>
        <v>11</v>
      </c>
      <c r="O4941" s="3" t="str">
        <f>TEXT(Table3[[#This Row],[DATE]],"mmm")</f>
        <v>Jul</v>
      </c>
      <c r="P4941" s="3">
        <f>YEAR(Table3[[#This Row],[DATE]])</f>
        <v>2034</v>
      </c>
    </row>
    <row r="4942" spans="1:16" x14ac:dyDescent="0.3">
      <c r="A4942" s="6">
        <v>49137</v>
      </c>
      <c r="B4942" s="7" t="s">
        <v>1797</v>
      </c>
      <c r="C4942" s="9">
        <f t="shared" ca="1" si="154"/>
        <v>14</v>
      </c>
      <c r="D4942" s="9" t="s">
        <v>2116</v>
      </c>
      <c r="E4942" s="9" t="s">
        <v>2118</v>
      </c>
      <c r="F4942" s="10">
        <f t="shared" ca="1" si="155"/>
        <v>3.7987022891722289E-4</v>
      </c>
      <c r="G4942" s="3" t="str">
        <f>VLOOKUP(Table3[[#This Row],[PRODUCT ID]],Table1[[PRODUCT]:[SELLING PRICE]],1,FALSE)</f>
        <v>Product745</v>
      </c>
      <c r="H4942" s="3" t="str">
        <f>VLOOKUP(Table3[[#This Row],[PRODUCT ID]],Table1[[PRODUCT]:[SELLING PRICE]],2,FALSE)</f>
        <v>Category1</v>
      </c>
      <c r="I4942" s="3" t="str">
        <f>VLOOKUP(Table3[[#This Row],[PRODUCT ID]],Table1[[PRODUCT]:[SELLING PRICE]],3,FALSE)</f>
        <v>No</v>
      </c>
      <c r="J4942" s="16">
        <f ca="1">VLOOKUP(Table3[[#This Row],[PRODUCT ID]],Table1[[PRODUCT]:[SELLING PRICE]],4,FALSE)</f>
        <v>34</v>
      </c>
      <c r="K4942" s="16">
        <f ca="1">VLOOKUP(Table3[[#This Row],[PRODUCT ID]],Table1[[PRODUCT]:[SELLING PRICE]],5,FALSE)</f>
        <v>202.13408761073663</v>
      </c>
      <c r="L4942" s="16">
        <f ca="1">J4942*Table3[[#This Row],[QUANTITY]]</f>
        <v>476</v>
      </c>
      <c r="M4942" s="16">
        <f ca="1">K4942*Table3[[#This Row],[QUANTITY]]*(1-Table3[[#This Row],[DISCOUNT %]])</f>
        <v>2828.8022404404555</v>
      </c>
      <c r="N4942" s="3">
        <f>DAY(Table3[[#This Row],[DATE]])</f>
        <v>12</v>
      </c>
      <c r="O4942" s="3" t="str">
        <f>TEXT(Table3[[#This Row],[DATE]],"mmm")</f>
        <v>Jul</v>
      </c>
      <c r="P4942" s="3">
        <f>YEAR(Table3[[#This Row],[DATE]])</f>
        <v>2034</v>
      </c>
    </row>
    <row r="4943" spans="1:16" x14ac:dyDescent="0.3">
      <c r="A4943" s="6">
        <v>49138</v>
      </c>
      <c r="B4943" s="7" t="s">
        <v>1798</v>
      </c>
      <c r="C4943" s="9">
        <f t="shared" ca="1" si="154"/>
        <v>13</v>
      </c>
      <c r="D4943" s="9" t="s">
        <v>2116</v>
      </c>
      <c r="E4943" s="9" t="s">
        <v>2116</v>
      </c>
      <c r="F4943" s="10">
        <f t="shared" ca="1" si="155"/>
        <v>1.7847092305482506E-2</v>
      </c>
      <c r="G4943" s="3" t="str">
        <f>VLOOKUP(Table3[[#This Row],[PRODUCT ID]],Table1[[PRODUCT]:[SELLING PRICE]],1,FALSE)</f>
        <v>Product746</v>
      </c>
      <c r="H4943" s="3" t="str">
        <f>VLOOKUP(Table3[[#This Row],[PRODUCT ID]],Table1[[PRODUCT]:[SELLING PRICE]],2,FALSE)</f>
        <v>Category2</v>
      </c>
      <c r="I4943" s="3" t="str">
        <f>VLOOKUP(Table3[[#This Row],[PRODUCT ID]],Table1[[PRODUCT]:[SELLING PRICE]],3,FALSE)</f>
        <v>No</v>
      </c>
      <c r="J4943" s="16">
        <f ca="1">VLOOKUP(Table3[[#This Row],[PRODUCT ID]],Table1[[PRODUCT]:[SELLING PRICE]],4,FALSE)</f>
        <v>88</v>
      </c>
      <c r="K4943" s="16">
        <f ca="1">VLOOKUP(Table3[[#This Row],[PRODUCT ID]],Table1[[PRODUCT]:[SELLING PRICE]],5,FALSE)</f>
        <v>65.901611227179131</v>
      </c>
      <c r="L4943" s="16">
        <f ca="1">J4943*Table3[[#This Row],[QUANTITY]]</f>
        <v>1144</v>
      </c>
      <c r="M4943" s="16">
        <f ca="1">K4943*Table3[[#This Row],[QUANTITY]]*(1-Table3[[#This Row],[DISCOUNT %]])</f>
        <v>841.43096815085937</v>
      </c>
      <c r="N4943" s="3">
        <f>DAY(Table3[[#This Row],[DATE]])</f>
        <v>13</v>
      </c>
      <c r="O4943" s="3" t="str">
        <f>TEXT(Table3[[#This Row],[DATE]],"mmm")</f>
        <v>Jul</v>
      </c>
      <c r="P4943" s="3">
        <f>YEAR(Table3[[#This Row],[DATE]])</f>
        <v>2034</v>
      </c>
    </row>
    <row r="4944" spans="1:16" x14ac:dyDescent="0.3">
      <c r="A4944" s="6">
        <v>49139</v>
      </c>
      <c r="B4944" s="7" t="s">
        <v>1799</v>
      </c>
      <c r="C4944" s="9">
        <f t="shared" ca="1" si="154"/>
        <v>11</v>
      </c>
      <c r="D4944" s="9" t="s">
        <v>2116</v>
      </c>
      <c r="E4944" s="9" t="s">
        <v>2116</v>
      </c>
      <c r="F4944" s="10">
        <f t="shared" ca="1" si="155"/>
        <v>8.7083142030301819E-2</v>
      </c>
      <c r="G4944" s="3" t="str">
        <f>VLOOKUP(Table3[[#This Row],[PRODUCT ID]],Table1[[PRODUCT]:[SELLING PRICE]],1,FALSE)</f>
        <v>Product747</v>
      </c>
      <c r="H4944" s="3" t="str">
        <f>VLOOKUP(Table3[[#This Row],[PRODUCT ID]],Table1[[PRODUCT]:[SELLING PRICE]],2,FALSE)</f>
        <v>Category3</v>
      </c>
      <c r="I4944" s="3" t="str">
        <f>VLOOKUP(Table3[[#This Row],[PRODUCT ID]],Table1[[PRODUCT]:[SELLING PRICE]],3,FALSE)</f>
        <v>Ft</v>
      </c>
      <c r="J4944" s="16">
        <f ca="1">VLOOKUP(Table3[[#This Row],[PRODUCT ID]],Table1[[PRODUCT]:[SELLING PRICE]],4,FALSE)</f>
        <v>205</v>
      </c>
      <c r="K4944" s="16">
        <f ca="1">VLOOKUP(Table3[[#This Row],[PRODUCT ID]],Table1[[PRODUCT]:[SELLING PRICE]],5,FALSE)</f>
        <v>71.124651817024642</v>
      </c>
      <c r="L4944" s="16">
        <f ca="1">J4944*Table3[[#This Row],[QUANTITY]]</f>
        <v>2255</v>
      </c>
      <c r="M4944" s="16">
        <f ca="1">K4944*Table3[[#This Row],[QUANTITY]]*(1-Table3[[#This Row],[DISCOUNT %]])</f>
        <v>714.23983027085615</v>
      </c>
      <c r="N4944" s="3">
        <f>DAY(Table3[[#This Row],[DATE]])</f>
        <v>14</v>
      </c>
      <c r="O4944" s="3" t="str">
        <f>TEXT(Table3[[#This Row],[DATE]],"mmm")</f>
        <v>Jul</v>
      </c>
      <c r="P4944" s="3">
        <f>YEAR(Table3[[#This Row],[DATE]])</f>
        <v>2034</v>
      </c>
    </row>
    <row r="4945" spans="1:16" x14ac:dyDescent="0.3">
      <c r="A4945" s="6">
        <v>49140</v>
      </c>
      <c r="B4945" s="7" t="s">
        <v>1800</v>
      </c>
      <c r="C4945" s="9">
        <f t="shared" ca="1" si="154"/>
        <v>15</v>
      </c>
      <c r="D4945" s="9" t="s">
        <v>2116</v>
      </c>
      <c r="E4945" s="9" t="s">
        <v>2116</v>
      </c>
      <c r="F4945" s="10">
        <f t="shared" ca="1" si="155"/>
        <v>3.3798654259366359E-2</v>
      </c>
      <c r="G4945" s="3" t="str">
        <f>VLOOKUP(Table3[[#This Row],[PRODUCT ID]],Table1[[PRODUCT]:[SELLING PRICE]],1,FALSE)</f>
        <v>Product748</v>
      </c>
      <c r="H4945" s="3" t="str">
        <f>VLOOKUP(Table3[[#This Row],[PRODUCT ID]],Table1[[PRODUCT]:[SELLING PRICE]],2,FALSE)</f>
        <v>Category4</v>
      </c>
      <c r="I4945" s="3" t="str">
        <f>VLOOKUP(Table3[[#This Row],[PRODUCT ID]],Table1[[PRODUCT]:[SELLING PRICE]],3,FALSE)</f>
        <v>No</v>
      </c>
      <c r="J4945" s="16">
        <f ca="1">VLOOKUP(Table3[[#This Row],[PRODUCT ID]],Table1[[PRODUCT]:[SELLING PRICE]],4,FALSE)</f>
        <v>107</v>
      </c>
      <c r="K4945" s="16">
        <f ca="1">VLOOKUP(Table3[[#This Row],[PRODUCT ID]],Table1[[PRODUCT]:[SELLING PRICE]],5,FALSE)</f>
        <v>92.280624021302657</v>
      </c>
      <c r="L4945" s="16">
        <f ca="1">J4945*Table3[[#This Row],[QUANTITY]]</f>
        <v>1605</v>
      </c>
      <c r="M4945" s="16">
        <f ca="1">K4945*Table3[[#This Row],[QUANTITY]]*(1-Table3[[#This Row],[DISCOUNT %]])</f>
        <v>1337.424946727521</v>
      </c>
      <c r="N4945" s="3">
        <f>DAY(Table3[[#This Row],[DATE]])</f>
        <v>15</v>
      </c>
      <c r="O4945" s="3" t="str">
        <f>TEXT(Table3[[#This Row],[DATE]],"mmm")</f>
        <v>Jul</v>
      </c>
      <c r="P4945" s="3">
        <f>YEAR(Table3[[#This Row],[DATE]])</f>
        <v>2034</v>
      </c>
    </row>
    <row r="4946" spans="1:16" x14ac:dyDescent="0.3">
      <c r="A4946" s="6">
        <v>49141</v>
      </c>
      <c r="B4946" s="7" t="s">
        <v>1801</v>
      </c>
      <c r="C4946" s="9">
        <f t="shared" ca="1" si="154"/>
        <v>7</v>
      </c>
      <c r="D4946" s="9" t="s">
        <v>2115</v>
      </c>
      <c r="E4946" s="9" t="s">
        <v>2116</v>
      </c>
      <c r="F4946" s="10">
        <f t="shared" ca="1" si="155"/>
        <v>9.2266338114482815E-4</v>
      </c>
      <c r="G4946" s="3" t="str">
        <f>VLOOKUP(Table3[[#This Row],[PRODUCT ID]],Table1[[PRODUCT]:[SELLING PRICE]],1,FALSE)</f>
        <v>Product749</v>
      </c>
      <c r="H4946" s="3" t="str">
        <f>VLOOKUP(Table3[[#This Row],[PRODUCT ID]],Table1[[PRODUCT]:[SELLING PRICE]],2,FALSE)</f>
        <v>Category5</v>
      </c>
      <c r="I4946" s="3" t="str">
        <f>VLOOKUP(Table3[[#This Row],[PRODUCT ID]],Table1[[PRODUCT]:[SELLING PRICE]],3,FALSE)</f>
        <v>Kg</v>
      </c>
      <c r="J4946" s="16">
        <f ca="1">VLOOKUP(Table3[[#This Row],[PRODUCT ID]],Table1[[PRODUCT]:[SELLING PRICE]],4,FALSE)</f>
        <v>210</v>
      </c>
      <c r="K4946" s="16">
        <f ca="1">VLOOKUP(Table3[[#This Row],[PRODUCT ID]],Table1[[PRODUCT]:[SELLING PRICE]],5,FALSE)</f>
        <v>169.65382586918275</v>
      </c>
      <c r="L4946" s="16">
        <f ca="1">J4946*Table3[[#This Row],[QUANTITY]]</f>
        <v>1470</v>
      </c>
      <c r="M4946" s="16">
        <f ca="1">K4946*Table3[[#This Row],[QUANTITY]]*(1-Table3[[#This Row],[DISCOUNT %]])</f>
        <v>1186.481047476075</v>
      </c>
      <c r="N4946" s="3">
        <f>DAY(Table3[[#This Row],[DATE]])</f>
        <v>16</v>
      </c>
      <c r="O4946" s="3" t="str">
        <f>TEXT(Table3[[#This Row],[DATE]],"mmm")</f>
        <v>Jul</v>
      </c>
      <c r="P4946" s="3">
        <f>YEAR(Table3[[#This Row],[DATE]])</f>
        <v>2034</v>
      </c>
    </row>
    <row r="4947" spans="1:16" x14ac:dyDescent="0.3">
      <c r="A4947" s="6">
        <v>49142</v>
      </c>
      <c r="B4947" s="7" t="s">
        <v>1802</v>
      </c>
      <c r="C4947" s="9">
        <f t="shared" ca="1" si="154"/>
        <v>11</v>
      </c>
      <c r="D4947" s="9" t="s">
        <v>2116</v>
      </c>
      <c r="E4947" s="9" t="s">
        <v>2116</v>
      </c>
      <c r="F4947" s="10">
        <f t="shared" ca="1" si="155"/>
        <v>1.1500740697381396E-2</v>
      </c>
      <c r="G4947" s="3" t="str">
        <f>VLOOKUP(Table3[[#This Row],[PRODUCT ID]],Table1[[PRODUCT]:[SELLING PRICE]],1,FALSE)</f>
        <v>Product750</v>
      </c>
      <c r="H4947" s="3" t="str">
        <f>VLOOKUP(Table3[[#This Row],[PRODUCT ID]],Table1[[PRODUCT]:[SELLING PRICE]],2,FALSE)</f>
        <v>Category1</v>
      </c>
      <c r="I4947" s="3" t="str">
        <f>VLOOKUP(Table3[[#This Row],[PRODUCT ID]],Table1[[PRODUCT]:[SELLING PRICE]],3,FALSE)</f>
        <v>Kg</v>
      </c>
      <c r="J4947" s="16">
        <f ca="1">VLOOKUP(Table3[[#This Row],[PRODUCT ID]],Table1[[PRODUCT]:[SELLING PRICE]],4,FALSE)</f>
        <v>68</v>
      </c>
      <c r="K4947" s="16">
        <f ca="1">VLOOKUP(Table3[[#This Row],[PRODUCT ID]],Table1[[PRODUCT]:[SELLING PRICE]],5,FALSE)</f>
        <v>302.77170675213745</v>
      </c>
      <c r="L4947" s="16">
        <f ca="1">J4947*Table3[[#This Row],[QUANTITY]]</f>
        <v>748</v>
      </c>
      <c r="M4947" s="16">
        <f ca="1">K4947*Table3[[#This Row],[QUANTITY]]*(1-Table3[[#This Row],[DISCOUNT %]])</f>
        <v>3292.1856864850524</v>
      </c>
      <c r="N4947" s="3">
        <f>DAY(Table3[[#This Row],[DATE]])</f>
        <v>17</v>
      </c>
      <c r="O4947" s="3" t="str">
        <f>TEXT(Table3[[#This Row],[DATE]],"mmm")</f>
        <v>Jul</v>
      </c>
      <c r="P4947" s="3">
        <f>YEAR(Table3[[#This Row],[DATE]])</f>
        <v>2034</v>
      </c>
    </row>
    <row r="4948" spans="1:16" x14ac:dyDescent="0.3">
      <c r="A4948" s="6">
        <v>49143</v>
      </c>
      <c r="B4948" s="7" t="s">
        <v>1803</v>
      </c>
      <c r="C4948" s="9">
        <f t="shared" ca="1" si="154"/>
        <v>10</v>
      </c>
      <c r="D4948" s="9" t="s">
        <v>2117</v>
      </c>
      <c r="E4948" s="9" t="s">
        <v>2118</v>
      </c>
      <c r="F4948" s="10">
        <f t="shared" ca="1" si="155"/>
        <v>1.9315176053142924E-2</v>
      </c>
      <c r="G4948" s="3" t="str">
        <f>VLOOKUP(Table3[[#This Row],[PRODUCT ID]],Table1[[PRODUCT]:[SELLING PRICE]],1,FALSE)</f>
        <v>Product751</v>
      </c>
      <c r="H4948" s="3" t="str">
        <f>VLOOKUP(Table3[[#This Row],[PRODUCT ID]],Table1[[PRODUCT]:[SELLING PRICE]],2,FALSE)</f>
        <v>Category2</v>
      </c>
      <c r="I4948" s="3" t="str">
        <f>VLOOKUP(Table3[[#This Row],[PRODUCT ID]],Table1[[PRODUCT]:[SELLING PRICE]],3,FALSE)</f>
        <v>Lt</v>
      </c>
      <c r="J4948" s="16">
        <f ca="1">VLOOKUP(Table3[[#This Row],[PRODUCT ID]],Table1[[PRODUCT]:[SELLING PRICE]],4,FALSE)</f>
        <v>32</v>
      </c>
      <c r="K4948" s="16">
        <f ca="1">VLOOKUP(Table3[[#This Row],[PRODUCT ID]],Table1[[PRODUCT]:[SELLING PRICE]],5,FALSE)</f>
        <v>161.47287608030433</v>
      </c>
      <c r="L4948" s="16">
        <f ca="1">J4948*Table3[[#This Row],[QUANTITY]]</f>
        <v>320</v>
      </c>
      <c r="M4948" s="16">
        <f ca="1">K4948*Table3[[#This Row],[QUANTITY]]*(1-Table3[[#This Row],[DISCOUNT %]])</f>
        <v>1583.5399905100592</v>
      </c>
      <c r="N4948" s="3">
        <f>DAY(Table3[[#This Row],[DATE]])</f>
        <v>18</v>
      </c>
      <c r="O4948" s="3" t="str">
        <f>TEXT(Table3[[#This Row],[DATE]],"mmm")</f>
        <v>Jul</v>
      </c>
      <c r="P4948" s="3">
        <f>YEAR(Table3[[#This Row],[DATE]])</f>
        <v>2034</v>
      </c>
    </row>
    <row r="4949" spans="1:16" x14ac:dyDescent="0.3">
      <c r="A4949" s="6">
        <v>49144</v>
      </c>
      <c r="B4949" s="7" t="s">
        <v>1804</v>
      </c>
      <c r="C4949" s="9">
        <f t="shared" ca="1" si="154"/>
        <v>8</v>
      </c>
      <c r="D4949" s="9" t="s">
        <v>2115</v>
      </c>
      <c r="E4949" s="9" t="s">
        <v>2118</v>
      </c>
      <c r="F4949" s="10">
        <f t="shared" ca="1" si="155"/>
        <v>3.2775218064890713E-2</v>
      </c>
      <c r="G4949" s="3" t="str">
        <f>VLOOKUP(Table3[[#This Row],[PRODUCT ID]],Table1[[PRODUCT]:[SELLING PRICE]],1,FALSE)</f>
        <v>Product752</v>
      </c>
      <c r="H4949" s="3" t="str">
        <f>VLOOKUP(Table3[[#This Row],[PRODUCT ID]],Table1[[PRODUCT]:[SELLING PRICE]],2,FALSE)</f>
        <v>Category3</v>
      </c>
      <c r="I4949" s="3" t="str">
        <f>VLOOKUP(Table3[[#This Row],[PRODUCT ID]],Table1[[PRODUCT]:[SELLING PRICE]],3,FALSE)</f>
        <v>Kg</v>
      </c>
      <c r="J4949" s="16">
        <f ca="1">VLOOKUP(Table3[[#This Row],[PRODUCT ID]],Table1[[PRODUCT]:[SELLING PRICE]],4,FALSE)</f>
        <v>30</v>
      </c>
      <c r="K4949" s="16">
        <f ca="1">VLOOKUP(Table3[[#This Row],[PRODUCT ID]],Table1[[PRODUCT]:[SELLING PRICE]],5,FALSE)</f>
        <v>41.000287275889683</v>
      </c>
      <c r="L4949" s="16">
        <f ca="1">J4949*Table3[[#This Row],[QUANTITY]]</f>
        <v>240</v>
      </c>
      <c r="M4949" s="16">
        <f ca="1">K4949*Table3[[#This Row],[QUANTITY]]*(1-Table3[[#This Row],[DISCOUNT %]])</f>
        <v>317.2519513575939</v>
      </c>
      <c r="N4949" s="3">
        <f>DAY(Table3[[#This Row],[DATE]])</f>
        <v>19</v>
      </c>
      <c r="O4949" s="3" t="str">
        <f>TEXT(Table3[[#This Row],[DATE]],"mmm")</f>
        <v>Jul</v>
      </c>
      <c r="P4949" s="3">
        <f>YEAR(Table3[[#This Row],[DATE]])</f>
        <v>2034</v>
      </c>
    </row>
    <row r="4950" spans="1:16" x14ac:dyDescent="0.3">
      <c r="A4950" s="6">
        <v>49145</v>
      </c>
      <c r="B4950" s="7" t="s">
        <v>1805</v>
      </c>
      <c r="C4950" s="9">
        <f t="shared" ca="1" si="154"/>
        <v>10</v>
      </c>
      <c r="D4950" s="9" t="s">
        <v>2115</v>
      </c>
      <c r="E4950" s="9" t="s">
        <v>2116</v>
      </c>
      <c r="F4950" s="10">
        <f t="shared" ca="1" si="155"/>
        <v>4.0239165027395912E-2</v>
      </c>
      <c r="G4950" s="3" t="str">
        <f>VLOOKUP(Table3[[#This Row],[PRODUCT ID]],Table1[[PRODUCT]:[SELLING PRICE]],1,FALSE)</f>
        <v>Product753</v>
      </c>
      <c r="H4950" s="3" t="str">
        <f>VLOOKUP(Table3[[#This Row],[PRODUCT ID]],Table1[[PRODUCT]:[SELLING PRICE]],2,FALSE)</f>
        <v>Category4</v>
      </c>
      <c r="I4950" s="3" t="str">
        <f>VLOOKUP(Table3[[#This Row],[PRODUCT ID]],Table1[[PRODUCT]:[SELLING PRICE]],3,FALSE)</f>
        <v>Lt</v>
      </c>
      <c r="J4950" s="16">
        <f ca="1">VLOOKUP(Table3[[#This Row],[PRODUCT ID]],Table1[[PRODUCT]:[SELLING PRICE]],4,FALSE)</f>
        <v>123</v>
      </c>
      <c r="K4950" s="16">
        <f ca="1">VLOOKUP(Table3[[#This Row],[PRODUCT ID]],Table1[[PRODUCT]:[SELLING PRICE]],5,FALSE)</f>
        <v>262.34332343602239</v>
      </c>
      <c r="L4950" s="16">
        <f ca="1">J4950*Table3[[#This Row],[QUANTITY]]</f>
        <v>1230</v>
      </c>
      <c r="M4950" s="16">
        <f ca="1">K4950*Table3[[#This Row],[QUANTITY]]*(1-Table3[[#This Row],[DISCOUNT %]])</f>
        <v>2517.8684715044478</v>
      </c>
      <c r="N4950" s="3">
        <f>DAY(Table3[[#This Row],[DATE]])</f>
        <v>20</v>
      </c>
      <c r="O4950" s="3" t="str">
        <f>TEXT(Table3[[#This Row],[DATE]],"mmm")</f>
        <v>Jul</v>
      </c>
      <c r="P4950" s="3">
        <f>YEAR(Table3[[#This Row],[DATE]])</f>
        <v>2034</v>
      </c>
    </row>
    <row r="4951" spans="1:16" x14ac:dyDescent="0.3">
      <c r="A4951" s="6">
        <v>49146</v>
      </c>
      <c r="B4951" s="7" t="s">
        <v>1806</v>
      </c>
      <c r="C4951" s="9">
        <f t="shared" ca="1" si="154"/>
        <v>14</v>
      </c>
      <c r="D4951" s="9" t="s">
        <v>2115</v>
      </c>
      <c r="E4951" s="9" t="s">
        <v>2116</v>
      </c>
      <c r="F4951" s="10">
        <f t="shared" ca="1" si="155"/>
        <v>2.9747318960026803E-2</v>
      </c>
      <c r="G4951" s="3" t="str">
        <f>VLOOKUP(Table3[[#This Row],[PRODUCT ID]],Table1[[PRODUCT]:[SELLING PRICE]],1,FALSE)</f>
        <v>Product754</v>
      </c>
      <c r="H4951" s="3" t="str">
        <f>VLOOKUP(Table3[[#This Row],[PRODUCT ID]],Table1[[PRODUCT]:[SELLING PRICE]],2,FALSE)</f>
        <v>Category5</v>
      </c>
      <c r="I4951" s="3" t="str">
        <f>VLOOKUP(Table3[[#This Row],[PRODUCT ID]],Table1[[PRODUCT]:[SELLING PRICE]],3,FALSE)</f>
        <v>Ft</v>
      </c>
      <c r="J4951" s="16">
        <f ca="1">VLOOKUP(Table3[[#This Row],[PRODUCT ID]],Table1[[PRODUCT]:[SELLING PRICE]],4,FALSE)</f>
        <v>52</v>
      </c>
      <c r="K4951" s="16">
        <f ca="1">VLOOKUP(Table3[[#This Row],[PRODUCT ID]],Table1[[PRODUCT]:[SELLING PRICE]],5,FALSE)</f>
        <v>190.97236790073669</v>
      </c>
      <c r="L4951" s="16">
        <f ca="1">J4951*Table3[[#This Row],[QUANTITY]]</f>
        <v>728</v>
      </c>
      <c r="M4951" s="16">
        <f ca="1">K4951*Table3[[#This Row],[QUANTITY]]*(1-Table3[[#This Row],[DISCOUNT %]])</f>
        <v>2594.0803274433865</v>
      </c>
      <c r="N4951" s="3">
        <f>DAY(Table3[[#This Row],[DATE]])</f>
        <v>21</v>
      </c>
      <c r="O4951" s="3" t="str">
        <f>TEXT(Table3[[#This Row],[DATE]],"mmm")</f>
        <v>Jul</v>
      </c>
      <c r="P4951" s="3">
        <f>YEAR(Table3[[#This Row],[DATE]])</f>
        <v>2034</v>
      </c>
    </row>
    <row r="4952" spans="1:16" x14ac:dyDescent="0.3">
      <c r="A4952" s="6">
        <v>49147</v>
      </c>
      <c r="B4952" s="7" t="s">
        <v>1807</v>
      </c>
      <c r="C4952" s="9">
        <f t="shared" ca="1" si="154"/>
        <v>9</v>
      </c>
      <c r="D4952" s="9" t="s">
        <v>2116</v>
      </c>
      <c r="E4952" s="9" t="s">
        <v>2116</v>
      </c>
      <c r="F4952" s="10">
        <f t="shared" ca="1" si="155"/>
        <v>3.3488880312050773E-2</v>
      </c>
      <c r="G4952" s="3" t="str">
        <f>VLOOKUP(Table3[[#This Row],[PRODUCT ID]],Table1[[PRODUCT]:[SELLING PRICE]],1,FALSE)</f>
        <v>Product755</v>
      </c>
      <c r="H4952" s="3" t="str">
        <f>VLOOKUP(Table3[[#This Row],[PRODUCT ID]],Table1[[PRODUCT]:[SELLING PRICE]],2,FALSE)</f>
        <v>Category1</v>
      </c>
      <c r="I4952" s="3" t="str">
        <f>VLOOKUP(Table3[[#This Row],[PRODUCT ID]],Table1[[PRODUCT]:[SELLING PRICE]],3,FALSE)</f>
        <v>Kg</v>
      </c>
      <c r="J4952" s="16">
        <f ca="1">VLOOKUP(Table3[[#This Row],[PRODUCT ID]],Table1[[PRODUCT]:[SELLING PRICE]],4,FALSE)</f>
        <v>189</v>
      </c>
      <c r="K4952" s="16">
        <f ca="1">VLOOKUP(Table3[[#This Row],[PRODUCT ID]],Table1[[PRODUCT]:[SELLING PRICE]],5,FALSE)</f>
        <v>146.1998228048906</v>
      </c>
      <c r="L4952" s="16">
        <f ca="1">J4952*Table3[[#This Row],[QUANTITY]]</f>
        <v>1701</v>
      </c>
      <c r="M4952" s="16">
        <f ca="1">K4952*Table3[[#This Row],[QUANTITY]]*(1-Table3[[#This Row],[DISCOUNT %]])</f>
        <v>1271.7337899360114</v>
      </c>
      <c r="N4952" s="3">
        <f>DAY(Table3[[#This Row],[DATE]])</f>
        <v>22</v>
      </c>
      <c r="O4952" s="3" t="str">
        <f>TEXT(Table3[[#This Row],[DATE]],"mmm")</f>
        <v>Jul</v>
      </c>
      <c r="P4952" s="3">
        <f>YEAR(Table3[[#This Row],[DATE]])</f>
        <v>2034</v>
      </c>
    </row>
    <row r="4953" spans="1:16" x14ac:dyDescent="0.3">
      <c r="A4953" s="6">
        <v>49148</v>
      </c>
      <c r="B4953" s="7" t="s">
        <v>1808</v>
      </c>
      <c r="C4953" s="9">
        <f t="shared" ca="1" si="154"/>
        <v>3</v>
      </c>
      <c r="D4953" s="9" t="s">
        <v>2116</v>
      </c>
      <c r="E4953" s="9" t="s">
        <v>2116</v>
      </c>
      <c r="F4953" s="10">
        <f t="shared" ca="1" si="155"/>
        <v>7.6424938984936908E-2</v>
      </c>
      <c r="G4953" s="3" t="str">
        <f>VLOOKUP(Table3[[#This Row],[PRODUCT ID]],Table1[[PRODUCT]:[SELLING PRICE]],1,FALSE)</f>
        <v>Product756</v>
      </c>
      <c r="H4953" s="3" t="str">
        <f>VLOOKUP(Table3[[#This Row],[PRODUCT ID]],Table1[[PRODUCT]:[SELLING PRICE]],2,FALSE)</f>
        <v>Category2</v>
      </c>
      <c r="I4953" s="3" t="str">
        <f>VLOOKUP(Table3[[#This Row],[PRODUCT ID]],Table1[[PRODUCT]:[SELLING PRICE]],3,FALSE)</f>
        <v>No</v>
      </c>
      <c r="J4953" s="16">
        <f ca="1">VLOOKUP(Table3[[#This Row],[PRODUCT ID]],Table1[[PRODUCT]:[SELLING PRICE]],4,FALSE)</f>
        <v>147</v>
      </c>
      <c r="K4953" s="16">
        <f ca="1">VLOOKUP(Table3[[#This Row],[PRODUCT ID]],Table1[[PRODUCT]:[SELLING PRICE]],5,FALSE)</f>
        <v>239.00582580744091</v>
      </c>
      <c r="L4953" s="16">
        <f ca="1">J4953*Table3[[#This Row],[QUANTITY]]</f>
        <v>441</v>
      </c>
      <c r="M4953" s="16">
        <f ca="1">K4953*Table3[[#This Row],[QUANTITY]]*(1-Table3[[#This Row],[DISCOUNT %]])</f>
        <v>662.21946045918833</v>
      </c>
      <c r="N4953" s="3">
        <f>DAY(Table3[[#This Row],[DATE]])</f>
        <v>23</v>
      </c>
      <c r="O4953" s="3" t="str">
        <f>TEXT(Table3[[#This Row],[DATE]],"mmm")</f>
        <v>Jul</v>
      </c>
      <c r="P4953" s="3">
        <f>YEAR(Table3[[#This Row],[DATE]])</f>
        <v>2034</v>
      </c>
    </row>
    <row r="4954" spans="1:16" x14ac:dyDescent="0.3">
      <c r="A4954" s="6">
        <v>49149</v>
      </c>
      <c r="B4954" s="7" t="s">
        <v>1809</v>
      </c>
      <c r="C4954" s="9">
        <f t="shared" ca="1" si="154"/>
        <v>9</v>
      </c>
      <c r="D4954" s="9" t="s">
        <v>2116</v>
      </c>
      <c r="E4954" s="9" t="s">
        <v>2118</v>
      </c>
      <c r="F4954" s="10">
        <f t="shared" ca="1" si="155"/>
        <v>2.7230388216262925E-2</v>
      </c>
      <c r="G4954" s="3" t="str">
        <f>VLOOKUP(Table3[[#This Row],[PRODUCT ID]],Table1[[PRODUCT]:[SELLING PRICE]],1,FALSE)</f>
        <v>Product757</v>
      </c>
      <c r="H4954" s="3" t="str">
        <f>VLOOKUP(Table3[[#This Row],[PRODUCT ID]],Table1[[PRODUCT]:[SELLING PRICE]],2,FALSE)</f>
        <v>Category3</v>
      </c>
      <c r="I4954" s="3" t="str">
        <f>VLOOKUP(Table3[[#This Row],[PRODUCT ID]],Table1[[PRODUCT]:[SELLING PRICE]],3,FALSE)</f>
        <v>No</v>
      </c>
      <c r="J4954" s="16">
        <f ca="1">VLOOKUP(Table3[[#This Row],[PRODUCT ID]],Table1[[PRODUCT]:[SELLING PRICE]],4,FALSE)</f>
        <v>118</v>
      </c>
      <c r="K4954" s="16">
        <f ca="1">VLOOKUP(Table3[[#This Row],[PRODUCT ID]],Table1[[PRODUCT]:[SELLING PRICE]],5,FALSE)</f>
        <v>136.86883360983109</v>
      </c>
      <c r="L4954" s="16">
        <f ca="1">J4954*Table3[[#This Row],[QUANTITY]]</f>
        <v>1062</v>
      </c>
      <c r="M4954" s="16">
        <f ca="1">K4954*Table3[[#This Row],[QUANTITY]]*(1-Table3[[#This Row],[DISCOUNT %]])</f>
        <v>1198.2765792233547</v>
      </c>
      <c r="N4954" s="3">
        <f>DAY(Table3[[#This Row],[DATE]])</f>
        <v>24</v>
      </c>
      <c r="O4954" s="3" t="str">
        <f>TEXT(Table3[[#This Row],[DATE]],"mmm")</f>
        <v>Jul</v>
      </c>
      <c r="P4954" s="3">
        <f>YEAR(Table3[[#This Row],[DATE]])</f>
        <v>2034</v>
      </c>
    </row>
    <row r="4955" spans="1:16" x14ac:dyDescent="0.3">
      <c r="A4955" s="6">
        <v>49150</v>
      </c>
      <c r="B4955" s="7" t="s">
        <v>1810</v>
      </c>
      <c r="C4955" s="9">
        <f t="shared" ca="1" si="154"/>
        <v>10</v>
      </c>
      <c r="D4955" s="9" t="s">
        <v>2115</v>
      </c>
      <c r="E4955" s="9" t="s">
        <v>2116</v>
      </c>
      <c r="F4955" s="10">
        <f t="shared" ca="1" si="155"/>
        <v>6.7917204340045279E-2</v>
      </c>
      <c r="G4955" s="3" t="str">
        <f>VLOOKUP(Table3[[#This Row],[PRODUCT ID]],Table1[[PRODUCT]:[SELLING PRICE]],1,FALSE)</f>
        <v>Product758</v>
      </c>
      <c r="H4955" s="3" t="str">
        <f>VLOOKUP(Table3[[#This Row],[PRODUCT ID]],Table1[[PRODUCT]:[SELLING PRICE]],2,FALSE)</f>
        <v>Category4</v>
      </c>
      <c r="I4955" s="3" t="str">
        <f>VLOOKUP(Table3[[#This Row],[PRODUCT ID]],Table1[[PRODUCT]:[SELLING PRICE]],3,FALSE)</f>
        <v>Ft</v>
      </c>
      <c r="J4955" s="16">
        <f ca="1">VLOOKUP(Table3[[#This Row],[PRODUCT ID]],Table1[[PRODUCT]:[SELLING PRICE]],4,FALSE)</f>
        <v>151</v>
      </c>
      <c r="K4955" s="16">
        <f ca="1">VLOOKUP(Table3[[#This Row],[PRODUCT ID]],Table1[[PRODUCT]:[SELLING PRICE]],5,FALSE)</f>
        <v>220.5801606451343</v>
      </c>
      <c r="L4955" s="16">
        <f ca="1">J4955*Table3[[#This Row],[QUANTITY]]</f>
        <v>1510</v>
      </c>
      <c r="M4955" s="16">
        <f ca="1">K4955*Table3[[#This Row],[QUANTITY]]*(1-Table3[[#This Row],[DISCOUNT %]])</f>
        <v>2055.9897280123869</v>
      </c>
      <c r="N4955" s="3">
        <f>DAY(Table3[[#This Row],[DATE]])</f>
        <v>25</v>
      </c>
      <c r="O4955" s="3" t="str">
        <f>TEXT(Table3[[#This Row],[DATE]],"mmm")</f>
        <v>Jul</v>
      </c>
      <c r="P4955" s="3">
        <f>YEAR(Table3[[#This Row],[DATE]])</f>
        <v>2034</v>
      </c>
    </row>
    <row r="4956" spans="1:16" x14ac:dyDescent="0.3">
      <c r="A4956" s="6">
        <v>49151</v>
      </c>
      <c r="B4956" s="7" t="s">
        <v>1811</v>
      </c>
      <c r="C4956" s="9">
        <f t="shared" ca="1" si="154"/>
        <v>5</v>
      </c>
      <c r="D4956" s="9" t="s">
        <v>2117</v>
      </c>
      <c r="E4956" s="9" t="s">
        <v>2116</v>
      </c>
      <c r="F4956" s="10">
        <f t="shared" ca="1" si="155"/>
        <v>6.2163511622940253E-2</v>
      </c>
      <c r="G4956" s="3" t="str">
        <f>VLOOKUP(Table3[[#This Row],[PRODUCT ID]],Table1[[PRODUCT]:[SELLING PRICE]],1,FALSE)</f>
        <v>Product759</v>
      </c>
      <c r="H4956" s="3" t="str">
        <f>VLOOKUP(Table3[[#This Row],[PRODUCT ID]],Table1[[PRODUCT]:[SELLING PRICE]],2,FALSE)</f>
        <v>Category5</v>
      </c>
      <c r="I4956" s="3" t="str">
        <f>VLOOKUP(Table3[[#This Row],[PRODUCT ID]],Table1[[PRODUCT]:[SELLING PRICE]],3,FALSE)</f>
        <v>No</v>
      </c>
      <c r="J4956" s="16">
        <f ca="1">VLOOKUP(Table3[[#This Row],[PRODUCT ID]],Table1[[PRODUCT]:[SELLING PRICE]],4,FALSE)</f>
        <v>78</v>
      </c>
      <c r="K4956" s="16">
        <f ca="1">VLOOKUP(Table3[[#This Row],[PRODUCT ID]],Table1[[PRODUCT]:[SELLING PRICE]],5,FALSE)</f>
        <v>91.040539731556066</v>
      </c>
      <c r="L4956" s="16">
        <f ca="1">J4956*Table3[[#This Row],[QUANTITY]]</f>
        <v>390</v>
      </c>
      <c r="M4956" s="16">
        <f ca="1">K4956*Table3[[#This Row],[QUANTITY]]*(1-Table3[[#This Row],[DISCOUNT %]])</f>
        <v>426.90570040897364</v>
      </c>
      <c r="N4956" s="3">
        <f>DAY(Table3[[#This Row],[DATE]])</f>
        <v>26</v>
      </c>
      <c r="O4956" s="3" t="str">
        <f>TEXT(Table3[[#This Row],[DATE]],"mmm")</f>
        <v>Jul</v>
      </c>
      <c r="P4956" s="3">
        <f>YEAR(Table3[[#This Row],[DATE]])</f>
        <v>2034</v>
      </c>
    </row>
    <row r="4957" spans="1:16" x14ac:dyDescent="0.3">
      <c r="A4957" s="6">
        <v>49152</v>
      </c>
      <c r="B4957" s="7" t="s">
        <v>1812</v>
      </c>
      <c r="C4957" s="9">
        <f t="shared" ca="1" si="154"/>
        <v>1</v>
      </c>
      <c r="D4957" s="9" t="s">
        <v>2117</v>
      </c>
      <c r="E4957" s="9" t="s">
        <v>2116</v>
      </c>
      <c r="F4957" s="10">
        <f t="shared" ca="1" si="155"/>
        <v>5.7499740990450292E-2</v>
      </c>
      <c r="G4957" s="3" t="str">
        <f>VLOOKUP(Table3[[#This Row],[PRODUCT ID]],Table1[[PRODUCT]:[SELLING PRICE]],1,FALSE)</f>
        <v>Product760</v>
      </c>
      <c r="H4957" s="3" t="str">
        <f>VLOOKUP(Table3[[#This Row],[PRODUCT ID]],Table1[[PRODUCT]:[SELLING PRICE]],2,FALSE)</f>
        <v>Category1</v>
      </c>
      <c r="I4957" s="3" t="str">
        <f>VLOOKUP(Table3[[#This Row],[PRODUCT ID]],Table1[[PRODUCT]:[SELLING PRICE]],3,FALSE)</f>
        <v>Kg</v>
      </c>
      <c r="J4957" s="16">
        <f ca="1">VLOOKUP(Table3[[#This Row],[PRODUCT ID]],Table1[[PRODUCT]:[SELLING PRICE]],4,FALSE)</f>
        <v>165</v>
      </c>
      <c r="K4957" s="16">
        <f ca="1">VLOOKUP(Table3[[#This Row],[PRODUCT ID]],Table1[[PRODUCT]:[SELLING PRICE]],5,FALSE)</f>
        <v>208.70073483425983</v>
      </c>
      <c r="L4957" s="16">
        <f ca="1">J4957*Table3[[#This Row],[QUANTITY]]</f>
        <v>165</v>
      </c>
      <c r="M4957" s="16">
        <f ca="1">K4957*Table3[[#This Row],[QUANTITY]]*(1-Table3[[#This Row],[DISCOUNT %]])</f>
        <v>196.70049663677324</v>
      </c>
      <c r="N4957" s="3">
        <f>DAY(Table3[[#This Row],[DATE]])</f>
        <v>27</v>
      </c>
      <c r="O4957" s="3" t="str">
        <f>TEXT(Table3[[#This Row],[DATE]],"mmm")</f>
        <v>Jul</v>
      </c>
      <c r="P4957" s="3">
        <f>YEAR(Table3[[#This Row],[DATE]])</f>
        <v>2034</v>
      </c>
    </row>
    <row r="4958" spans="1:16" x14ac:dyDescent="0.3">
      <c r="A4958" s="6">
        <v>49153</v>
      </c>
      <c r="B4958" s="7" t="s">
        <v>1813</v>
      </c>
      <c r="C4958" s="9">
        <f t="shared" ca="1" si="154"/>
        <v>10</v>
      </c>
      <c r="D4958" s="9" t="s">
        <v>2116</v>
      </c>
      <c r="E4958" s="9" t="s">
        <v>2116</v>
      </c>
      <c r="F4958" s="10">
        <f t="shared" ca="1" si="155"/>
        <v>7.0932921116858699E-2</v>
      </c>
      <c r="G4958" s="3" t="str">
        <f>VLOOKUP(Table3[[#This Row],[PRODUCT ID]],Table1[[PRODUCT]:[SELLING PRICE]],1,FALSE)</f>
        <v>Product761</v>
      </c>
      <c r="H4958" s="3" t="str">
        <f>VLOOKUP(Table3[[#This Row],[PRODUCT ID]],Table1[[PRODUCT]:[SELLING PRICE]],2,FALSE)</f>
        <v>Category2</v>
      </c>
      <c r="I4958" s="3" t="str">
        <f>VLOOKUP(Table3[[#This Row],[PRODUCT ID]],Table1[[PRODUCT]:[SELLING PRICE]],3,FALSE)</f>
        <v>Kg</v>
      </c>
      <c r="J4958" s="16">
        <f ca="1">VLOOKUP(Table3[[#This Row],[PRODUCT ID]],Table1[[PRODUCT]:[SELLING PRICE]],4,FALSE)</f>
        <v>244</v>
      </c>
      <c r="K4958" s="16">
        <f ca="1">VLOOKUP(Table3[[#This Row],[PRODUCT ID]],Table1[[PRODUCT]:[SELLING PRICE]],5,FALSE)</f>
        <v>257.93396309033</v>
      </c>
      <c r="L4958" s="16">
        <f ca="1">J4958*Table3[[#This Row],[QUANTITY]]</f>
        <v>2440</v>
      </c>
      <c r="M4958" s="16">
        <f ca="1">K4958*Table3[[#This Row],[QUANTITY]]*(1-Table3[[#This Row],[DISCOUNT %]])</f>
        <v>2396.3795363308491</v>
      </c>
      <c r="N4958" s="3">
        <f>DAY(Table3[[#This Row],[DATE]])</f>
        <v>28</v>
      </c>
      <c r="O4958" s="3" t="str">
        <f>TEXT(Table3[[#This Row],[DATE]],"mmm")</f>
        <v>Jul</v>
      </c>
      <c r="P4958" s="3">
        <f>YEAR(Table3[[#This Row],[DATE]])</f>
        <v>2034</v>
      </c>
    </row>
    <row r="4959" spans="1:16" x14ac:dyDescent="0.3">
      <c r="A4959" s="6">
        <v>49154</v>
      </c>
      <c r="B4959" s="7" t="s">
        <v>1814</v>
      </c>
      <c r="C4959" s="9">
        <f t="shared" ca="1" si="154"/>
        <v>15</v>
      </c>
      <c r="D4959" s="9" t="s">
        <v>2116</v>
      </c>
      <c r="E4959" s="9" t="s">
        <v>2116</v>
      </c>
      <c r="F4959" s="10">
        <f t="shared" ca="1" si="155"/>
        <v>2.6154050731201361E-2</v>
      </c>
      <c r="G4959" s="3" t="str">
        <f>VLOOKUP(Table3[[#This Row],[PRODUCT ID]],Table1[[PRODUCT]:[SELLING PRICE]],1,FALSE)</f>
        <v>Product762</v>
      </c>
      <c r="H4959" s="3" t="str">
        <f>VLOOKUP(Table3[[#This Row],[PRODUCT ID]],Table1[[PRODUCT]:[SELLING PRICE]],2,FALSE)</f>
        <v>Category3</v>
      </c>
      <c r="I4959" s="3" t="str">
        <f>VLOOKUP(Table3[[#This Row],[PRODUCT ID]],Table1[[PRODUCT]:[SELLING PRICE]],3,FALSE)</f>
        <v>Lt</v>
      </c>
      <c r="J4959" s="16">
        <f ca="1">VLOOKUP(Table3[[#This Row],[PRODUCT ID]],Table1[[PRODUCT]:[SELLING PRICE]],4,FALSE)</f>
        <v>145</v>
      </c>
      <c r="K4959" s="16">
        <f ca="1">VLOOKUP(Table3[[#This Row],[PRODUCT ID]],Table1[[PRODUCT]:[SELLING PRICE]],5,FALSE)</f>
        <v>222.61661439991499</v>
      </c>
      <c r="L4959" s="16">
        <f ca="1">J4959*Table3[[#This Row],[QUANTITY]]</f>
        <v>2175</v>
      </c>
      <c r="M4959" s="16">
        <f ca="1">K4959*Table3[[#This Row],[QUANTITY]]*(1-Table3[[#This Row],[DISCOUNT %]])</f>
        <v>3251.9143225993698</v>
      </c>
      <c r="N4959" s="3">
        <f>DAY(Table3[[#This Row],[DATE]])</f>
        <v>29</v>
      </c>
      <c r="O4959" s="3" t="str">
        <f>TEXT(Table3[[#This Row],[DATE]],"mmm")</f>
        <v>Jul</v>
      </c>
      <c r="P4959" s="3">
        <f>YEAR(Table3[[#This Row],[DATE]])</f>
        <v>2034</v>
      </c>
    </row>
    <row r="4960" spans="1:16" x14ac:dyDescent="0.3">
      <c r="A4960" s="6">
        <v>49155</v>
      </c>
      <c r="B4960" s="7" t="s">
        <v>1815</v>
      </c>
      <c r="C4960" s="9">
        <f t="shared" ca="1" si="154"/>
        <v>14</v>
      </c>
      <c r="D4960" s="9" t="s">
        <v>2116</v>
      </c>
      <c r="E4960" s="9" t="s">
        <v>2118</v>
      </c>
      <c r="F4960" s="10">
        <f t="shared" ca="1" si="155"/>
        <v>2.3309226590248935E-2</v>
      </c>
      <c r="G4960" s="3" t="str">
        <f>VLOOKUP(Table3[[#This Row],[PRODUCT ID]],Table1[[PRODUCT]:[SELLING PRICE]],1,FALSE)</f>
        <v>Product763</v>
      </c>
      <c r="H4960" s="3" t="str">
        <f>VLOOKUP(Table3[[#This Row],[PRODUCT ID]],Table1[[PRODUCT]:[SELLING PRICE]],2,FALSE)</f>
        <v>Category4</v>
      </c>
      <c r="I4960" s="3" t="str">
        <f>VLOOKUP(Table3[[#This Row],[PRODUCT ID]],Table1[[PRODUCT]:[SELLING PRICE]],3,FALSE)</f>
        <v>Kg</v>
      </c>
      <c r="J4960" s="16">
        <f ca="1">VLOOKUP(Table3[[#This Row],[PRODUCT ID]],Table1[[PRODUCT]:[SELLING PRICE]],4,FALSE)</f>
        <v>23</v>
      </c>
      <c r="K4960" s="16">
        <f ca="1">VLOOKUP(Table3[[#This Row],[PRODUCT ID]],Table1[[PRODUCT]:[SELLING PRICE]],5,FALSE)</f>
        <v>276.18781846878926</v>
      </c>
      <c r="L4960" s="16">
        <f ca="1">J4960*Table3[[#This Row],[QUANTITY]]</f>
        <v>322</v>
      </c>
      <c r="M4960" s="16">
        <f ca="1">K4960*Table3[[#This Row],[QUANTITY]]*(1-Table3[[#This Row],[DISCOUNT %]])</f>
        <v>3776.5013163728718</v>
      </c>
      <c r="N4960" s="3">
        <f>DAY(Table3[[#This Row],[DATE]])</f>
        <v>30</v>
      </c>
      <c r="O4960" s="3" t="str">
        <f>TEXT(Table3[[#This Row],[DATE]],"mmm")</f>
        <v>Jul</v>
      </c>
      <c r="P4960" s="3">
        <f>YEAR(Table3[[#This Row],[DATE]])</f>
        <v>2034</v>
      </c>
    </row>
    <row r="4961" spans="1:16" x14ac:dyDescent="0.3">
      <c r="A4961" s="6">
        <v>49156</v>
      </c>
      <c r="B4961" s="7" t="s">
        <v>1816</v>
      </c>
      <c r="C4961" s="9">
        <f t="shared" ca="1" si="154"/>
        <v>10</v>
      </c>
      <c r="D4961" s="9" t="s">
        <v>2116</v>
      </c>
      <c r="E4961" s="9" t="s">
        <v>2118</v>
      </c>
      <c r="F4961" s="10">
        <f t="shared" ca="1" si="155"/>
        <v>3.7210143144178601E-2</v>
      </c>
      <c r="G4961" s="3" t="str">
        <f>VLOOKUP(Table3[[#This Row],[PRODUCT ID]],Table1[[PRODUCT]:[SELLING PRICE]],1,FALSE)</f>
        <v>Product764</v>
      </c>
      <c r="H4961" s="3" t="str">
        <f>VLOOKUP(Table3[[#This Row],[PRODUCT ID]],Table1[[PRODUCT]:[SELLING PRICE]],2,FALSE)</f>
        <v>Category5</v>
      </c>
      <c r="I4961" s="3" t="str">
        <f>VLOOKUP(Table3[[#This Row],[PRODUCT ID]],Table1[[PRODUCT]:[SELLING PRICE]],3,FALSE)</f>
        <v>Lt</v>
      </c>
      <c r="J4961" s="16">
        <f ca="1">VLOOKUP(Table3[[#This Row],[PRODUCT ID]],Table1[[PRODUCT]:[SELLING PRICE]],4,FALSE)</f>
        <v>17</v>
      </c>
      <c r="K4961" s="16">
        <f ca="1">VLOOKUP(Table3[[#This Row],[PRODUCT ID]],Table1[[PRODUCT]:[SELLING PRICE]],5,FALSE)</f>
        <v>306.7576246089302</v>
      </c>
      <c r="L4961" s="16">
        <f ca="1">J4961*Table3[[#This Row],[QUANTITY]]</f>
        <v>170</v>
      </c>
      <c r="M4961" s="16">
        <f ca="1">K4961*Table3[[#This Row],[QUANTITY]]*(1-Table3[[#This Row],[DISCOUNT %]])</f>
        <v>2953.431294866637</v>
      </c>
      <c r="N4961" s="3">
        <f>DAY(Table3[[#This Row],[DATE]])</f>
        <v>31</v>
      </c>
      <c r="O4961" s="3" t="str">
        <f>TEXT(Table3[[#This Row],[DATE]],"mmm")</f>
        <v>Jul</v>
      </c>
      <c r="P4961" s="3">
        <f>YEAR(Table3[[#This Row],[DATE]])</f>
        <v>2034</v>
      </c>
    </row>
    <row r="4962" spans="1:16" x14ac:dyDescent="0.3">
      <c r="A4962" s="6">
        <v>49157</v>
      </c>
      <c r="B4962" s="7" t="s">
        <v>1817</v>
      </c>
      <c r="C4962" s="9">
        <f t="shared" ca="1" si="154"/>
        <v>13</v>
      </c>
      <c r="D4962" s="9" t="s">
        <v>2115</v>
      </c>
      <c r="E4962" s="9" t="s">
        <v>2116</v>
      </c>
      <c r="F4962" s="10">
        <f t="shared" ca="1" si="155"/>
        <v>1.6351056361305117E-2</v>
      </c>
      <c r="G4962" s="3" t="str">
        <f>VLOOKUP(Table3[[#This Row],[PRODUCT ID]],Table1[[PRODUCT]:[SELLING PRICE]],1,FALSE)</f>
        <v>Product765</v>
      </c>
      <c r="H4962" s="3" t="str">
        <f>VLOOKUP(Table3[[#This Row],[PRODUCT ID]],Table1[[PRODUCT]:[SELLING PRICE]],2,FALSE)</f>
        <v>Category1</v>
      </c>
      <c r="I4962" s="3" t="str">
        <f>VLOOKUP(Table3[[#This Row],[PRODUCT ID]],Table1[[PRODUCT]:[SELLING PRICE]],3,FALSE)</f>
        <v>Ft</v>
      </c>
      <c r="J4962" s="16">
        <f ca="1">VLOOKUP(Table3[[#This Row],[PRODUCT ID]],Table1[[PRODUCT]:[SELLING PRICE]],4,FALSE)</f>
        <v>28</v>
      </c>
      <c r="K4962" s="16">
        <f ca="1">VLOOKUP(Table3[[#This Row],[PRODUCT ID]],Table1[[PRODUCT]:[SELLING PRICE]],5,FALSE)</f>
        <v>62.76588107094706</v>
      </c>
      <c r="L4962" s="16">
        <f ca="1">J4962*Table3[[#This Row],[QUANTITY]]</f>
        <v>364</v>
      </c>
      <c r="M4962" s="16">
        <f ca="1">K4962*Table3[[#This Row],[QUANTITY]]*(1-Table3[[#This Row],[DISCOUNT %]])</f>
        <v>802.61470395585741</v>
      </c>
      <c r="N4962" s="3">
        <f>DAY(Table3[[#This Row],[DATE]])</f>
        <v>1</v>
      </c>
      <c r="O4962" s="3" t="str">
        <f>TEXT(Table3[[#This Row],[DATE]],"mmm")</f>
        <v>Aug</v>
      </c>
      <c r="P4962" s="3">
        <f>YEAR(Table3[[#This Row],[DATE]])</f>
        <v>2034</v>
      </c>
    </row>
    <row r="4963" spans="1:16" x14ac:dyDescent="0.3">
      <c r="A4963" s="6">
        <v>49158</v>
      </c>
      <c r="B4963" s="7" t="s">
        <v>1818</v>
      </c>
      <c r="C4963" s="9">
        <f t="shared" ca="1" si="154"/>
        <v>3</v>
      </c>
      <c r="D4963" s="9" t="s">
        <v>2116</v>
      </c>
      <c r="E4963" s="9" t="s">
        <v>2116</v>
      </c>
      <c r="F4963" s="10">
        <f t="shared" ca="1" si="155"/>
        <v>7.1991478113701698E-2</v>
      </c>
      <c r="G4963" s="3" t="str">
        <f>VLOOKUP(Table3[[#This Row],[PRODUCT ID]],Table1[[PRODUCT]:[SELLING PRICE]],1,FALSE)</f>
        <v>Product766</v>
      </c>
      <c r="H4963" s="3" t="str">
        <f>VLOOKUP(Table3[[#This Row],[PRODUCT ID]],Table1[[PRODUCT]:[SELLING PRICE]],2,FALSE)</f>
        <v>Category2</v>
      </c>
      <c r="I4963" s="3" t="str">
        <f>VLOOKUP(Table3[[#This Row],[PRODUCT ID]],Table1[[PRODUCT]:[SELLING PRICE]],3,FALSE)</f>
        <v>Kg</v>
      </c>
      <c r="J4963" s="16">
        <f ca="1">VLOOKUP(Table3[[#This Row],[PRODUCT ID]],Table1[[PRODUCT]:[SELLING PRICE]],4,FALSE)</f>
        <v>25</v>
      </c>
      <c r="K4963" s="16">
        <f ca="1">VLOOKUP(Table3[[#This Row],[PRODUCT ID]],Table1[[PRODUCT]:[SELLING PRICE]],5,FALSE)</f>
        <v>111.56759516807857</v>
      </c>
      <c r="L4963" s="16">
        <f ca="1">J4963*Table3[[#This Row],[QUANTITY]]</f>
        <v>75</v>
      </c>
      <c r="M4963" s="16">
        <f ca="1">K4963*Table3[[#This Row],[QUANTITY]]*(1-Table3[[#This Row],[DISCOUNT %]])</f>
        <v>310.60703724701256</v>
      </c>
      <c r="N4963" s="3">
        <f>DAY(Table3[[#This Row],[DATE]])</f>
        <v>2</v>
      </c>
      <c r="O4963" s="3" t="str">
        <f>TEXT(Table3[[#This Row],[DATE]],"mmm")</f>
        <v>Aug</v>
      </c>
      <c r="P4963" s="3">
        <f>YEAR(Table3[[#This Row],[DATE]])</f>
        <v>2034</v>
      </c>
    </row>
    <row r="4964" spans="1:16" x14ac:dyDescent="0.3">
      <c r="A4964" s="6">
        <v>49159</v>
      </c>
      <c r="B4964" s="7" t="s">
        <v>1819</v>
      </c>
      <c r="C4964" s="9">
        <f t="shared" ca="1" si="154"/>
        <v>11</v>
      </c>
      <c r="D4964" s="9" t="s">
        <v>2117</v>
      </c>
      <c r="E4964" s="9" t="s">
        <v>2116</v>
      </c>
      <c r="F4964" s="10">
        <f t="shared" ca="1" si="155"/>
        <v>1.9288806156515605E-2</v>
      </c>
      <c r="G4964" s="3" t="str">
        <f>VLOOKUP(Table3[[#This Row],[PRODUCT ID]],Table1[[PRODUCT]:[SELLING PRICE]],1,FALSE)</f>
        <v>Product767</v>
      </c>
      <c r="H4964" s="3" t="str">
        <f>VLOOKUP(Table3[[#This Row],[PRODUCT ID]],Table1[[PRODUCT]:[SELLING PRICE]],2,FALSE)</f>
        <v>Category3</v>
      </c>
      <c r="I4964" s="3" t="str">
        <f>VLOOKUP(Table3[[#This Row],[PRODUCT ID]],Table1[[PRODUCT]:[SELLING PRICE]],3,FALSE)</f>
        <v>No</v>
      </c>
      <c r="J4964" s="16">
        <f ca="1">VLOOKUP(Table3[[#This Row],[PRODUCT ID]],Table1[[PRODUCT]:[SELLING PRICE]],4,FALSE)</f>
        <v>221</v>
      </c>
      <c r="K4964" s="16">
        <f ca="1">VLOOKUP(Table3[[#This Row],[PRODUCT ID]],Table1[[PRODUCT]:[SELLING PRICE]],5,FALSE)</f>
        <v>126.68339656331017</v>
      </c>
      <c r="L4964" s="16">
        <f ca="1">J4964*Table3[[#This Row],[QUANTITY]]</f>
        <v>2431</v>
      </c>
      <c r="M4964" s="16">
        <f ca="1">K4964*Table3[[#This Row],[QUANTITY]]*(1-Table3[[#This Row],[DISCOUNT %]])</f>
        <v>1366.6380759212661</v>
      </c>
      <c r="N4964" s="3">
        <f>DAY(Table3[[#This Row],[DATE]])</f>
        <v>3</v>
      </c>
      <c r="O4964" s="3" t="str">
        <f>TEXT(Table3[[#This Row],[DATE]],"mmm")</f>
        <v>Aug</v>
      </c>
      <c r="P4964" s="3">
        <f>YEAR(Table3[[#This Row],[DATE]])</f>
        <v>2034</v>
      </c>
    </row>
    <row r="4965" spans="1:16" x14ac:dyDescent="0.3">
      <c r="A4965" s="6">
        <v>49160</v>
      </c>
      <c r="B4965" s="7" t="s">
        <v>1820</v>
      </c>
      <c r="C4965" s="9">
        <f t="shared" ca="1" si="154"/>
        <v>6</v>
      </c>
      <c r="D4965" s="9" t="s">
        <v>2115</v>
      </c>
      <c r="E4965" s="9" t="s">
        <v>2116</v>
      </c>
      <c r="F4965" s="10">
        <f t="shared" ca="1" si="155"/>
        <v>1.7771791563207597E-2</v>
      </c>
      <c r="G4965" s="3" t="str">
        <f>VLOOKUP(Table3[[#This Row],[PRODUCT ID]],Table1[[PRODUCT]:[SELLING PRICE]],1,FALSE)</f>
        <v>Product768</v>
      </c>
      <c r="H4965" s="3" t="str">
        <f>VLOOKUP(Table3[[#This Row],[PRODUCT ID]],Table1[[PRODUCT]:[SELLING PRICE]],2,FALSE)</f>
        <v>Category4</v>
      </c>
      <c r="I4965" s="3" t="str">
        <f>VLOOKUP(Table3[[#This Row],[PRODUCT ID]],Table1[[PRODUCT]:[SELLING PRICE]],3,FALSE)</f>
        <v>No</v>
      </c>
      <c r="J4965" s="16">
        <f ca="1">VLOOKUP(Table3[[#This Row],[PRODUCT ID]],Table1[[PRODUCT]:[SELLING PRICE]],4,FALSE)</f>
        <v>194</v>
      </c>
      <c r="K4965" s="16">
        <f ca="1">VLOOKUP(Table3[[#This Row],[PRODUCT ID]],Table1[[PRODUCT]:[SELLING PRICE]],5,FALSE)</f>
        <v>91.682979381595558</v>
      </c>
      <c r="L4965" s="16">
        <f ca="1">J4965*Table3[[#This Row],[QUANTITY]]</f>
        <v>1164</v>
      </c>
      <c r="M4965" s="16">
        <f ca="1">K4965*Table3[[#This Row],[QUANTITY]]*(1-Table3[[#This Row],[DISCOUNT %]])</f>
        <v>540.32165149279194</v>
      </c>
      <c r="N4965" s="3">
        <f>DAY(Table3[[#This Row],[DATE]])</f>
        <v>4</v>
      </c>
      <c r="O4965" s="3" t="str">
        <f>TEXT(Table3[[#This Row],[DATE]],"mmm")</f>
        <v>Aug</v>
      </c>
      <c r="P4965" s="3">
        <f>YEAR(Table3[[#This Row],[DATE]])</f>
        <v>2034</v>
      </c>
    </row>
    <row r="4966" spans="1:16" x14ac:dyDescent="0.3">
      <c r="A4966" s="6">
        <v>49161</v>
      </c>
      <c r="B4966" s="7" t="s">
        <v>1821</v>
      </c>
      <c r="C4966" s="9">
        <f t="shared" ca="1" si="154"/>
        <v>3</v>
      </c>
      <c r="D4966" s="9" t="s">
        <v>2115</v>
      </c>
      <c r="E4966" s="9" t="s">
        <v>2118</v>
      </c>
      <c r="F4966" s="10">
        <f t="shared" ca="1" si="155"/>
        <v>4.9583741842427566E-2</v>
      </c>
      <c r="G4966" s="3" t="str">
        <f>VLOOKUP(Table3[[#This Row],[PRODUCT ID]],Table1[[PRODUCT]:[SELLING PRICE]],1,FALSE)</f>
        <v>Product769</v>
      </c>
      <c r="H4966" s="3" t="str">
        <f>VLOOKUP(Table3[[#This Row],[PRODUCT ID]],Table1[[PRODUCT]:[SELLING PRICE]],2,FALSE)</f>
        <v>Category1</v>
      </c>
      <c r="I4966" s="3" t="str">
        <f>VLOOKUP(Table3[[#This Row],[PRODUCT ID]],Table1[[PRODUCT]:[SELLING PRICE]],3,FALSE)</f>
        <v>Ft</v>
      </c>
      <c r="J4966" s="16">
        <f ca="1">VLOOKUP(Table3[[#This Row],[PRODUCT ID]],Table1[[PRODUCT]:[SELLING PRICE]],4,FALSE)</f>
        <v>165</v>
      </c>
      <c r="K4966" s="16">
        <f ca="1">VLOOKUP(Table3[[#This Row],[PRODUCT ID]],Table1[[PRODUCT]:[SELLING PRICE]],5,FALSE)</f>
        <v>281.08111779280364</v>
      </c>
      <c r="L4966" s="16">
        <f ca="1">J4966*Table3[[#This Row],[QUANTITY]]</f>
        <v>495</v>
      </c>
      <c r="M4966" s="16">
        <f ca="1">K4966*Table3[[#This Row],[QUANTITY]]*(1-Table3[[#This Row],[DISCOUNT %]])</f>
        <v>801.4321926341529</v>
      </c>
      <c r="N4966" s="3">
        <f>DAY(Table3[[#This Row],[DATE]])</f>
        <v>5</v>
      </c>
      <c r="O4966" s="3" t="str">
        <f>TEXT(Table3[[#This Row],[DATE]],"mmm")</f>
        <v>Aug</v>
      </c>
      <c r="P4966" s="3">
        <f>YEAR(Table3[[#This Row],[DATE]])</f>
        <v>2034</v>
      </c>
    </row>
    <row r="4967" spans="1:16" x14ac:dyDescent="0.3">
      <c r="A4967" s="6">
        <v>49162</v>
      </c>
      <c r="B4967" s="7" t="s">
        <v>1822</v>
      </c>
      <c r="C4967" s="9">
        <f t="shared" ca="1" si="154"/>
        <v>15</v>
      </c>
      <c r="D4967" s="9" t="s">
        <v>2115</v>
      </c>
      <c r="E4967" s="9" t="s">
        <v>2116</v>
      </c>
      <c r="F4967" s="10">
        <f t="shared" ca="1" si="155"/>
        <v>7.4785970183866238E-3</v>
      </c>
      <c r="G4967" s="3" t="str">
        <f>VLOOKUP(Table3[[#This Row],[PRODUCT ID]],Table1[[PRODUCT]:[SELLING PRICE]],1,FALSE)</f>
        <v>Product770</v>
      </c>
      <c r="H4967" s="3" t="str">
        <f>VLOOKUP(Table3[[#This Row],[PRODUCT ID]],Table1[[PRODUCT]:[SELLING PRICE]],2,FALSE)</f>
        <v>Category2</v>
      </c>
      <c r="I4967" s="3" t="str">
        <f>VLOOKUP(Table3[[#This Row],[PRODUCT ID]],Table1[[PRODUCT]:[SELLING PRICE]],3,FALSE)</f>
        <v>No</v>
      </c>
      <c r="J4967" s="16">
        <f ca="1">VLOOKUP(Table3[[#This Row],[PRODUCT ID]],Table1[[PRODUCT]:[SELLING PRICE]],4,FALSE)</f>
        <v>26</v>
      </c>
      <c r="K4967" s="16">
        <f ca="1">VLOOKUP(Table3[[#This Row],[PRODUCT ID]],Table1[[PRODUCT]:[SELLING PRICE]],5,FALSE)</f>
        <v>307.74405203070279</v>
      </c>
      <c r="L4967" s="16">
        <f ca="1">J4967*Table3[[#This Row],[QUANTITY]]</f>
        <v>390</v>
      </c>
      <c r="M4967" s="16">
        <f ca="1">K4967*Table3[[#This Row],[QUANTITY]]*(1-Table3[[#This Row],[DISCOUNT %]])</f>
        <v>4581.6383742113967</v>
      </c>
      <c r="N4967" s="3">
        <f>DAY(Table3[[#This Row],[DATE]])</f>
        <v>6</v>
      </c>
      <c r="O4967" s="3" t="str">
        <f>TEXT(Table3[[#This Row],[DATE]],"mmm")</f>
        <v>Aug</v>
      </c>
      <c r="P4967" s="3">
        <f>YEAR(Table3[[#This Row],[DATE]])</f>
        <v>2034</v>
      </c>
    </row>
    <row r="4968" spans="1:16" x14ac:dyDescent="0.3">
      <c r="A4968" s="6">
        <v>49163</v>
      </c>
      <c r="B4968" s="7" t="s">
        <v>1823</v>
      </c>
      <c r="C4968" s="9">
        <f t="shared" ca="1" si="154"/>
        <v>7</v>
      </c>
      <c r="D4968" s="9" t="s">
        <v>2116</v>
      </c>
      <c r="E4968" s="9" t="s">
        <v>2116</v>
      </c>
      <c r="F4968" s="10">
        <f t="shared" ca="1" si="155"/>
        <v>1.8341989488155776E-2</v>
      </c>
      <c r="G4968" s="3" t="str">
        <f>VLOOKUP(Table3[[#This Row],[PRODUCT ID]],Table1[[PRODUCT]:[SELLING PRICE]],1,FALSE)</f>
        <v>Product771</v>
      </c>
      <c r="H4968" s="3" t="str">
        <f>VLOOKUP(Table3[[#This Row],[PRODUCT ID]],Table1[[PRODUCT]:[SELLING PRICE]],2,FALSE)</f>
        <v>Category3</v>
      </c>
      <c r="I4968" s="3" t="str">
        <f>VLOOKUP(Table3[[#This Row],[PRODUCT ID]],Table1[[PRODUCT]:[SELLING PRICE]],3,FALSE)</f>
        <v>Kg</v>
      </c>
      <c r="J4968" s="16">
        <f ca="1">VLOOKUP(Table3[[#This Row],[PRODUCT ID]],Table1[[PRODUCT]:[SELLING PRICE]],4,FALSE)</f>
        <v>102</v>
      </c>
      <c r="K4968" s="16">
        <f ca="1">VLOOKUP(Table3[[#This Row],[PRODUCT ID]],Table1[[PRODUCT]:[SELLING PRICE]],5,FALSE)</f>
        <v>119.48414506172951</v>
      </c>
      <c r="L4968" s="16">
        <f ca="1">J4968*Table3[[#This Row],[QUANTITY]]</f>
        <v>714</v>
      </c>
      <c r="M4968" s="16">
        <f ca="1">K4968*Table3[[#This Row],[QUANTITY]]*(1-Table3[[#This Row],[DISCOUNT %]])</f>
        <v>821.0479769030419</v>
      </c>
      <c r="N4968" s="3">
        <f>DAY(Table3[[#This Row],[DATE]])</f>
        <v>7</v>
      </c>
      <c r="O4968" s="3" t="str">
        <f>TEXT(Table3[[#This Row],[DATE]],"mmm")</f>
        <v>Aug</v>
      </c>
      <c r="P4968" s="3">
        <f>YEAR(Table3[[#This Row],[DATE]])</f>
        <v>2034</v>
      </c>
    </row>
    <row r="4969" spans="1:16" x14ac:dyDescent="0.3">
      <c r="A4969" s="6">
        <v>49164</v>
      </c>
      <c r="B4969" s="7" t="s">
        <v>1824</v>
      </c>
      <c r="C4969" s="9">
        <f t="shared" ca="1" si="154"/>
        <v>9</v>
      </c>
      <c r="D4969" s="9" t="s">
        <v>2116</v>
      </c>
      <c r="E4969" s="9" t="s">
        <v>2116</v>
      </c>
      <c r="F4969" s="10">
        <f t="shared" ca="1" si="155"/>
        <v>3.0147056586248347E-2</v>
      </c>
      <c r="G4969" s="3" t="str">
        <f>VLOOKUP(Table3[[#This Row],[PRODUCT ID]],Table1[[PRODUCT]:[SELLING PRICE]],1,FALSE)</f>
        <v>Product772</v>
      </c>
      <c r="H4969" s="3" t="str">
        <f>VLOOKUP(Table3[[#This Row],[PRODUCT ID]],Table1[[PRODUCT]:[SELLING PRICE]],2,FALSE)</f>
        <v>Category4</v>
      </c>
      <c r="I4969" s="3" t="str">
        <f>VLOOKUP(Table3[[#This Row],[PRODUCT ID]],Table1[[PRODUCT]:[SELLING PRICE]],3,FALSE)</f>
        <v>Kg</v>
      </c>
      <c r="J4969" s="16">
        <f ca="1">VLOOKUP(Table3[[#This Row],[PRODUCT ID]],Table1[[PRODUCT]:[SELLING PRICE]],4,FALSE)</f>
        <v>20</v>
      </c>
      <c r="K4969" s="16">
        <f ca="1">VLOOKUP(Table3[[#This Row],[PRODUCT ID]],Table1[[PRODUCT]:[SELLING PRICE]],5,FALSE)</f>
        <v>284.49051781950675</v>
      </c>
      <c r="L4969" s="16">
        <f ca="1">J4969*Table3[[#This Row],[QUANTITY]]</f>
        <v>180</v>
      </c>
      <c r="M4969" s="16">
        <f ca="1">K4969*Table3[[#This Row],[QUANTITY]]*(1-Table3[[#This Row],[DISCOUNT %]])</f>
        <v>2483.2256947249589</v>
      </c>
      <c r="N4969" s="3">
        <f>DAY(Table3[[#This Row],[DATE]])</f>
        <v>8</v>
      </c>
      <c r="O4969" s="3" t="str">
        <f>TEXT(Table3[[#This Row],[DATE]],"mmm")</f>
        <v>Aug</v>
      </c>
      <c r="P4969" s="3">
        <f>YEAR(Table3[[#This Row],[DATE]])</f>
        <v>2034</v>
      </c>
    </row>
    <row r="4970" spans="1:16" x14ac:dyDescent="0.3">
      <c r="A4970" s="6">
        <v>49165</v>
      </c>
      <c r="B4970" s="7" t="s">
        <v>1825</v>
      </c>
      <c r="C4970" s="9">
        <f t="shared" ca="1" si="154"/>
        <v>9</v>
      </c>
      <c r="D4970" s="9" t="s">
        <v>2116</v>
      </c>
      <c r="E4970" s="9" t="s">
        <v>2116</v>
      </c>
      <c r="F4970" s="10">
        <f t="shared" ca="1" si="155"/>
        <v>4.4904736332909839E-2</v>
      </c>
      <c r="G4970" s="3" t="str">
        <f>VLOOKUP(Table3[[#This Row],[PRODUCT ID]],Table1[[PRODUCT]:[SELLING PRICE]],1,FALSE)</f>
        <v>Product773</v>
      </c>
      <c r="H4970" s="3" t="str">
        <f>VLOOKUP(Table3[[#This Row],[PRODUCT ID]],Table1[[PRODUCT]:[SELLING PRICE]],2,FALSE)</f>
        <v>Category5</v>
      </c>
      <c r="I4970" s="3" t="str">
        <f>VLOOKUP(Table3[[#This Row],[PRODUCT ID]],Table1[[PRODUCT]:[SELLING PRICE]],3,FALSE)</f>
        <v>Lt</v>
      </c>
      <c r="J4970" s="16">
        <f ca="1">VLOOKUP(Table3[[#This Row],[PRODUCT ID]],Table1[[PRODUCT]:[SELLING PRICE]],4,FALSE)</f>
        <v>140</v>
      </c>
      <c r="K4970" s="16">
        <f ca="1">VLOOKUP(Table3[[#This Row],[PRODUCT ID]],Table1[[PRODUCT]:[SELLING PRICE]],5,FALSE)</f>
        <v>188.72077643132155</v>
      </c>
      <c r="L4970" s="16">
        <f ca="1">J4970*Table3[[#This Row],[QUANTITY]]</f>
        <v>1260</v>
      </c>
      <c r="M4970" s="16">
        <f ca="1">K4970*Table3[[#This Row],[QUANTITY]]*(1-Table3[[#This Row],[DISCOUNT %]])</f>
        <v>1622.2168775261794</v>
      </c>
      <c r="N4970" s="3">
        <f>DAY(Table3[[#This Row],[DATE]])</f>
        <v>9</v>
      </c>
      <c r="O4970" s="3" t="str">
        <f>TEXT(Table3[[#This Row],[DATE]],"mmm")</f>
        <v>Aug</v>
      </c>
      <c r="P4970" s="3">
        <f>YEAR(Table3[[#This Row],[DATE]])</f>
        <v>2034</v>
      </c>
    </row>
    <row r="4971" spans="1:16" x14ac:dyDescent="0.3">
      <c r="A4971" s="6">
        <v>49166</v>
      </c>
      <c r="B4971" s="7" t="s">
        <v>1826</v>
      </c>
      <c r="C4971" s="9">
        <f t="shared" ca="1" si="154"/>
        <v>1</v>
      </c>
      <c r="D4971" s="9" t="s">
        <v>2115</v>
      </c>
      <c r="E4971" s="9" t="s">
        <v>2116</v>
      </c>
      <c r="F4971" s="10">
        <f t="shared" ca="1" si="155"/>
        <v>3.1867380367692676E-2</v>
      </c>
      <c r="G4971" s="3" t="str">
        <f>VLOOKUP(Table3[[#This Row],[PRODUCT ID]],Table1[[PRODUCT]:[SELLING PRICE]],1,FALSE)</f>
        <v>Product774</v>
      </c>
      <c r="H4971" s="3" t="str">
        <f>VLOOKUP(Table3[[#This Row],[PRODUCT ID]],Table1[[PRODUCT]:[SELLING PRICE]],2,FALSE)</f>
        <v>Category1</v>
      </c>
      <c r="I4971" s="3" t="str">
        <f>VLOOKUP(Table3[[#This Row],[PRODUCT ID]],Table1[[PRODUCT]:[SELLING PRICE]],3,FALSE)</f>
        <v>Kg</v>
      </c>
      <c r="J4971" s="16">
        <f ca="1">VLOOKUP(Table3[[#This Row],[PRODUCT ID]],Table1[[PRODUCT]:[SELLING PRICE]],4,FALSE)</f>
        <v>186</v>
      </c>
      <c r="K4971" s="16">
        <f ca="1">VLOOKUP(Table3[[#This Row],[PRODUCT ID]],Table1[[PRODUCT]:[SELLING PRICE]],5,FALSE)</f>
        <v>40.141217423641905</v>
      </c>
      <c r="L4971" s="16">
        <f ca="1">J4971*Table3[[#This Row],[QUANTITY]]</f>
        <v>186</v>
      </c>
      <c r="M4971" s="16">
        <f ca="1">K4971*Table3[[#This Row],[QUANTITY]]*(1-Table3[[#This Row],[DISCOUNT %]])</f>
        <v>38.862021979580454</v>
      </c>
      <c r="N4971" s="3">
        <f>DAY(Table3[[#This Row],[DATE]])</f>
        <v>10</v>
      </c>
      <c r="O4971" s="3" t="str">
        <f>TEXT(Table3[[#This Row],[DATE]],"mmm")</f>
        <v>Aug</v>
      </c>
      <c r="P4971" s="3">
        <f>YEAR(Table3[[#This Row],[DATE]])</f>
        <v>2034</v>
      </c>
    </row>
    <row r="4972" spans="1:16" x14ac:dyDescent="0.3">
      <c r="A4972" s="6">
        <v>49167</v>
      </c>
      <c r="B4972" s="7" t="s">
        <v>1827</v>
      </c>
      <c r="C4972" s="9">
        <f t="shared" ca="1" si="154"/>
        <v>4</v>
      </c>
      <c r="D4972" s="9" t="s">
        <v>2117</v>
      </c>
      <c r="E4972" s="9" t="s">
        <v>2118</v>
      </c>
      <c r="F4972" s="10">
        <f t="shared" ca="1" si="155"/>
        <v>3.1056196396617067E-2</v>
      </c>
      <c r="G4972" s="3" t="str">
        <f>VLOOKUP(Table3[[#This Row],[PRODUCT ID]],Table1[[PRODUCT]:[SELLING PRICE]],1,FALSE)</f>
        <v>Product775</v>
      </c>
      <c r="H4972" s="3" t="str">
        <f>VLOOKUP(Table3[[#This Row],[PRODUCT ID]],Table1[[PRODUCT]:[SELLING PRICE]],2,FALSE)</f>
        <v>Category2</v>
      </c>
      <c r="I4972" s="3" t="str">
        <f>VLOOKUP(Table3[[#This Row],[PRODUCT ID]],Table1[[PRODUCT]:[SELLING PRICE]],3,FALSE)</f>
        <v>Lt</v>
      </c>
      <c r="J4972" s="16">
        <f ca="1">VLOOKUP(Table3[[#This Row],[PRODUCT ID]],Table1[[PRODUCT]:[SELLING PRICE]],4,FALSE)</f>
        <v>130</v>
      </c>
      <c r="K4972" s="16">
        <f ca="1">VLOOKUP(Table3[[#This Row],[PRODUCT ID]],Table1[[PRODUCT]:[SELLING PRICE]],5,FALSE)</f>
        <v>144.35704405300436</v>
      </c>
      <c r="L4972" s="16">
        <f ca="1">J4972*Table3[[#This Row],[QUANTITY]]</f>
        <v>520</v>
      </c>
      <c r="M4972" s="16">
        <f ca="1">K4972*Table3[[#This Row],[QUANTITY]]*(1-Table3[[#This Row],[DISCOUNT %]])</f>
        <v>559.49545336663664</v>
      </c>
      <c r="N4972" s="3">
        <f>DAY(Table3[[#This Row],[DATE]])</f>
        <v>11</v>
      </c>
      <c r="O4972" s="3" t="str">
        <f>TEXT(Table3[[#This Row],[DATE]],"mmm")</f>
        <v>Aug</v>
      </c>
      <c r="P4972" s="3">
        <f>YEAR(Table3[[#This Row],[DATE]])</f>
        <v>2034</v>
      </c>
    </row>
    <row r="4973" spans="1:16" x14ac:dyDescent="0.3">
      <c r="A4973" s="6">
        <v>49168</v>
      </c>
      <c r="B4973" s="7" t="s">
        <v>1828</v>
      </c>
      <c r="C4973" s="9">
        <f t="shared" ca="1" si="154"/>
        <v>15</v>
      </c>
      <c r="D4973" s="9" t="s">
        <v>2117</v>
      </c>
      <c r="E4973" s="9" t="s">
        <v>2118</v>
      </c>
      <c r="F4973" s="10">
        <f t="shared" ca="1" si="155"/>
        <v>3.4557004011830254E-2</v>
      </c>
      <c r="G4973" s="3" t="str">
        <f>VLOOKUP(Table3[[#This Row],[PRODUCT ID]],Table1[[PRODUCT]:[SELLING PRICE]],1,FALSE)</f>
        <v>Product776</v>
      </c>
      <c r="H4973" s="3" t="str">
        <f>VLOOKUP(Table3[[#This Row],[PRODUCT ID]],Table1[[PRODUCT]:[SELLING PRICE]],2,FALSE)</f>
        <v>Category3</v>
      </c>
      <c r="I4973" s="3" t="str">
        <f>VLOOKUP(Table3[[#This Row],[PRODUCT ID]],Table1[[PRODUCT]:[SELLING PRICE]],3,FALSE)</f>
        <v>Ft</v>
      </c>
      <c r="J4973" s="16">
        <f ca="1">VLOOKUP(Table3[[#This Row],[PRODUCT ID]],Table1[[PRODUCT]:[SELLING PRICE]],4,FALSE)</f>
        <v>135</v>
      </c>
      <c r="K4973" s="16">
        <f ca="1">VLOOKUP(Table3[[#This Row],[PRODUCT ID]],Table1[[PRODUCT]:[SELLING PRICE]],5,FALSE)</f>
        <v>262.15347862789372</v>
      </c>
      <c r="L4973" s="16">
        <f ca="1">J4973*Table3[[#This Row],[QUANTITY]]</f>
        <v>2025</v>
      </c>
      <c r="M4973" s="16">
        <f ca="1">K4973*Table3[[#This Row],[QUANTITY]]*(1-Table3[[#This Row],[DISCOUNT %]])</f>
        <v>3796.4135972285153</v>
      </c>
      <c r="N4973" s="3">
        <f>DAY(Table3[[#This Row],[DATE]])</f>
        <v>12</v>
      </c>
      <c r="O4973" s="3" t="str">
        <f>TEXT(Table3[[#This Row],[DATE]],"mmm")</f>
        <v>Aug</v>
      </c>
      <c r="P4973" s="3">
        <f>YEAR(Table3[[#This Row],[DATE]])</f>
        <v>2034</v>
      </c>
    </row>
    <row r="4974" spans="1:16" x14ac:dyDescent="0.3">
      <c r="A4974" s="6">
        <v>49169</v>
      </c>
      <c r="B4974" s="7" t="s">
        <v>1829</v>
      </c>
      <c r="C4974" s="9">
        <f t="shared" ca="1" si="154"/>
        <v>15</v>
      </c>
      <c r="D4974" s="9" t="s">
        <v>2116</v>
      </c>
      <c r="E4974" s="9" t="s">
        <v>2116</v>
      </c>
      <c r="F4974" s="10">
        <f t="shared" ca="1" si="155"/>
        <v>1.9466711076084588E-2</v>
      </c>
      <c r="G4974" s="3" t="str">
        <f>VLOOKUP(Table3[[#This Row],[PRODUCT ID]],Table1[[PRODUCT]:[SELLING PRICE]],1,FALSE)</f>
        <v>Product777</v>
      </c>
      <c r="H4974" s="3" t="str">
        <f>VLOOKUP(Table3[[#This Row],[PRODUCT ID]],Table1[[PRODUCT]:[SELLING PRICE]],2,FALSE)</f>
        <v>Category4</v>
      </c>
      <c r="I4974" s="3" t="str">
        <f>VLOOKUP(Table3[[#This Row],[PRODUCT ID]],Table1[[PRODUCT]:[SELLING PRICE]],3,FALSE)</f>
        <v>Kg</v>
      </c>
      <c r="J4974" s="16">
        <f ca="1">VLOOKUP(Table3[[#This Row],[PRODUCT ID]],Table1[[PRODUCT]:[SELLING PRICE]],4,FALSE)</f>
        <v>165</v>
      </c>
      <c r="K4974" s="16">
        <f ca="1">VLOOKUP(Table3[[#This Row],[PRODUCT ID]],Table1[[PRODUCT]:[SELLING PRICE]],5,FALSE)</f>
        <v>81.268341091433086</v>
      </c>
      <c r="L4974" s="16">
        <f ca="1">J4974*Table3[[#This Row],[QUANTITY]]</f>
        <v>2475</v>
      </c>
      <c r="M4974" s="16">
        <f ca="1">K4974*Table3[[#This Row],[QUANTITY]]*(1-Table3[[#This Row],[DISCOUNT %]])</f>
        <v>1195.2947066366021</v>
      </c>
      <c r="N4974" s="3">
        <f>DAY(Table3[[#This Row],[DATE]])</f>
        <v>13</v>
      </c>
      <c r="O4974" s="3" t="str">
        <f>TEXT(Table3[[#This Row],[DATE]],"mmm")</f>
        <v>Aug</v>
      </c>
      <c r="P4974" s="3">
        <f>YEAR(Table3[[#This Row],[DATE]])</f>
        <v>2034</v>
      </c>
    </row>
    <row r="4975" spans="1:16" x14ac:dyDescent="0.3">
      <c r="A4975" s="6">
        <v>49170</v>
      </c>
      <c r="B4975" s="7" t="s">
        <v>1830</v>
      </c>
      <c r="C4975" s="9">
        <f t="shared" ca="1" si="154"/>
        <v>10</v>
      </c>
      <c r="D4975" s="9" t="s">
        <v>2116</v>
      </c>
      <c r="E4975" s="9" t="s">
        <v>2116</v>
      </c>
      <c r="F4975" s="10">
        <f t="shared" ca="1" si="155"/>
        <v>1.108985053851911E-2</v>
      </c>
      <c r="G4975" s="3" t="str">
        <f>VLOOKUP(Table3[[#This Row],[PRODUCT ID]],Table1[[PRODUCT]:[SELLING PRICE]],1,FALSE)</f>
        <v>Product778</v>
      </c>
      <c r="H4975" s="3" t="str">
        <f>VLOOKUP(Table3[[#This Row],[PRODUCT ID]],Table1[[PRODUCT]:[SELLING PRICE]],2,FALSE)</f>
        <v>Category5</v>
      </c>
      <c r="I4975" s="3" t="str">
        <f>VLOOKUP(Table3[[#This Row],[PRODUCT ID]],Table1[[PRODUCT]:[SELLING PRICE]],3,FALSE)</f>
        <v>No</v>
      </c>
      <c r="J4975" s="16">
        <f ca="1">VLOOKUP(Table3[[#This Row],[PRODUCT ID]],Table1[[PRODUCT]:[SELLING PRICE]],4,FALSE)</f>
        <v>147</v>
      </c>
      <c r="K4975" s="16">
        <f ca="1">VLOOKUP(Table3[[#This Row],[PRODUCT ID]],Table1[[PRODUCT]:[SELLING PRICE]],5,FALSE)</f>
        <v>227.18560104882957</v>
      </c>
      <c r="L4975" s="16">
        <f ca="1">J4975*Table3[[#This Row],[QUANTITY]]</f>
        <v>1470</v>
      </c>
      <c r="M4975" s="16">
        <f ca="1">K4975*Table3[[#This Row],[QUANTITY]]*(1-Table3[[#This Row],[DISCOUNT %]])</f>
        <v>2246.6614668869443</v>
      </c>
      <c r="N4975" s="3">
        <f>DAY(Table3[[#This Row],[DATE]])</f>
        <v>14</v>
      </c>
      <c r="O4975" s="3" t="str">
        <f>TEXT(Table3[[#This Row],[DATE]],"mmm")</f>
        <v>Aug</v>
      </c>
      <c r="P4975" s="3">
        <f>YEAR(Table3[[#This Row],[DATE]])</f>
        <v>2034</v>
      </c>
    </row>
    <row r="4976" spans="1:16" x14ac:dyDescent="0.3">
      <c r="A4976" s="6">
        <v>49171</v>
      </c>
      <c r="B4976" s="7" t="s">
        <v>1831</v>
      </c>
      <c r="C4976" s="9">
        <f t="shared" ca="1" si="154"/>
        <v>2</v>
      </c>
      <c r="D4976" s="9" t="s">
        <v>2116</v>
      </c>
      <c r="E4976" s="9" t="s">
        <v>2116</v>
      </c>
      <c r="F4976" s="10">
        <f t="shared" ca="1" si="155"/>
        <v>9.4745767284831708E-2</v>
      </c>
      <c r="G4976" s="3" t="str">
        <f>VLOOKUP(Table3[[#This Row],[PRODUCT ID]],Table1[[PRODUCT]:[SELLING PRICE]],1,FALSE)</f>
        <v>Product779</v>
      </c>
      <c r="H4976" s="3" t="str">
        <f>VLOOKUP(Table3[[#This Row],[PRODUCT ID]],Table1[[PRODUCT]:[SELLING PRICE]],2,FALSE)</f>
        <v>Category1</v>
      </c>
      <c r="I4976" s="3" t="str">
        <f>VLOOKUP(Table3[[#This Row],[PRODUCT ID]],Table1[[PRODUCT]:[SELLING PRICE]],3,FALSE)</f>
        <v>No</v>
      </c>
      <c r="J4976" s="16">
        <f ca="1">VLOOKUP(Table3[[#This Row],[PRODUCT ID]],Table1[[PRODUCT]:[SELLING PRICE]],4,FALSE)</f>
        <v>84</v>
      </c>
      <c r="K4976" s="16">
        <f ca="1">VLOOKUP(Table3[[#This Row],[PRODUCT ID]],Table1[[PRODUCT]:[SELLING PRICE]],5,FALSE)</f>
        <v>69.72226463586928</v>
      </c>
      <c r="L4976" s="16">
        <f ca="1">J4976*Table3[[#This Row],[QUANTITY]]</f>
        <v>168</v>
      </c>
      <c r="M4976" s="16">
        <f ca="1">K4976*Table3[[#This Row],[QUANTITY]]*(1-Table3[[#This Row],[DISCOUNT %]])</f>
        <v>126.2327503522155</v>
      </c>
      <c r="N4976" s="3">
        <f>DAY(Table3[[#This Row],[DATE]])</f>
        <v>15</v>
      </c>
      <c r="O4976" s="3" t="str">
        <f>TEXT(Table3[[#This Row],[DATE]],"mmm")</f>
        <v>Aug</v>
      </c>
      <c r="P4976" s="3">
        <f>YEAR(Table3[[#This Row],[DATE]])</f>
        <v>2034</v>
      </c>
    </row>
    <row r="4977" spans="1:16" x14ac:dyDescent="0.3">
      <c r="A4977" s="6">
        <v>49172</v>
      </c>
      <c r="B4977" s="7" t="s">
        <v>1832</v>
      </c>
      <c r="C4977" s="9">
        <f t="shared" ca="1" si="154"/>
        <v>7</v>
      </c>
      <c r="D4977" s="9" t="s">
        <v>2116</v>
      </c>
      <c r="E4977" s="9" t="s">
        <v>2116</v>
      </c>
      <c r="F4977" s="10">
        <f t="shared" ca="1" si="155"/>
        <v>7.4386645162639695E-2</v>
      </c>
      <c r="G4977" s="3" t="str">
        <f>VLOOKUP(Table3[[#This Row],[PRODUCT ID]],Table1[[PRODUCT]:[SELLING PRICE]],1,FALSE)</f>
        <v>Product780</v>
      </c>
      <c r="H4977" s="3" t="str">
        <f>VLOOKUP(Table3[[#This Row],[PRODUCT ID]],Table1[[PRODUCT]:[SELLING PRICE]],2,FALSE)</f>
        <v>Category2</v>
      </c>
      <c r="I4977" s="3" t="str">
        <f>VLOOKUP(Table3[[#This Row],[PRODUCT ID]],Table1[[PRODUCT]:[SELLING PRICE]],3,FALSE)</f>
        <v>Ft</v>
      </c>
      <c r="J4977" s="16">
        <f ca="1">VLOOKUP(Table3[[#This Row],[PRODUCT ID]],Table1[[PRODUCT]:[SELLING PRICE]],4,FALSE)</f>
        <v>221</v>
      </c>
      <c r="K4977" s="16">
        <f ca="1">VLOOKUP(Table3[[#This Row],[PRODUCT ID]],Table1[[PRODUCT]:[SELLING PRICE]],5,FALSE)</f>
        <v>262.75487247541389</v>
      </c>
      <c r="L4977" s="16">
        <f ca="1">J4977*Table3[[#This Row],[QUANTITY]]</f>
        <v>1547</v>
      </c>
      <c r="M4977" s="16">
        <f ca="1">K4977*Table3[[#This Row],[QUANTITY]]*(1-Table3[[#This Row],[DISCOUNT %]])</f>
        <v>1702.4659330828144</v>
      </c>
      <c r="N4977" s="3">
        <f>DAY(Table3[[#This Row],[DATE]])</f>
        <v>16</v>
      </c>
      <c r="O4977" s="3" t="str">
        <f>TEXT(Table3[[#This Row],[DATE]],"mmm")</f>
        <v>Aug</v>
      </c>
      <c r="P4977" s="3">
        <f>YEAR(Table3[[#This Row],[DATE]])</f>
        <v>2034</v>
      </c>
    </row>
    <row r="4978" spans="1:16" x14ac:dyDescent="0.3">
      <c r="A4978" s="6">
        <v>49173</v>
      </c>
      <c r="B4978" s="7" t="s">
        <v>1833</v>
      </c>
      <c r="C4978" s="9">
        <f t="shared" ca="1" si="154"/>
        <v>5</v>
      </c>
      <c r="D4978" s="9" t="s">
        <v>2115</v>
      </c>
      <c r="E4978" s="9" t="s">
        <v>2118</v>
      </c>
      <c r="F4978" s="10">
        <f t="shared" ca="1" si="155"/>
        <v>5.024670931120534E-2</v>
      </c>
      <c r="G4978" s="3" t="str">
        <f>VLOOKUP(Table3[[#This Row],[PRODUCT ID]],Table1[[PRODUCT]:[SELLING PRICE]],1,FALSE)</f>
        <v>Product781</v>
      </c>
      <c r="H4978" s="3" t="str">
        <f>VLOOKUP(Table3[[#This Row],[PRODUCT ID]],Table1[[PRODUCT]:[SELLING PRICE]],2,FALSE)</f>
        <v>Category3</v>
      </c>
      <c r="I4978" s="3" t="str">
        <f>VLOOKUP(Table3[[#This Row],[PRODUCT ID]],Table1[[PRODUCT]:[SELLING PRICE]],3,FALSE)</f>
        <v>No</v>
      </c>
      <c r="J4978" s="16">
        <f ca="1">VLOOKUP(Table3[[#This Row],[PRODUCT ID]],Table1[[PRODUCT]:[SELLING PRICE]],4,FALSE)</f>
        <v>173</v>
      </c>
      <c r="K4978" s="16">
        <f ca="1">VLOOKUP(Table3[[#This Row],[PRODUCT ID]],Table1[[PRODUCT]:[SELLING PRICE]],5,FALSE)</f>
        <v>53.994644994293523</v>
      </c>
      <c r="L4978" s="16">
        <f ca="1">J4978*Table3[[#This Row],[QUANTITY]]</f>
        <v>865</v>
      </c>
      <c r="M4978" s="16">
        <f ca="1">K4978*Table3[[#This Row],[QUANTITY]]*(1-Table3[[#This Row],[DISCOUNT %]])</f>
        <v>256.40795881451766</v>
      </c>
      <c r="N4978" s="3">
        <f>DAY(Table3[[#This Row],[DATE]])</f>
        <v>17</v>
      </c>
      <c r="O4978" s="3" t="str">
        <f>TEXT(Table3[[#This Row],[DATE]],"mmm")</f>
        <v>Aug</v>
      </c>
      <c r="P4978" s="3">
        <f>YEAR(Table3[[#This Row],[DATE]])</f>
        <v>2034</v>
      </c>
    </row>
    <row r="4979" spans="1:16" x14ac:dyDescent="0.3">
      <c r="A4979" s="6">
        <v>49174</v>
      </c>
      <c r="B4979" s="7" t="s">
        <v>1834</v>
      </c>
      <c r="C4979" s="9">
        <f t="shared" ca="1" si="154"/>
        <v>1</v>
      </c>
      <c r="D4979" s="9" t="s">
        <v>2116</v>
      </c>
      <c r="E4979" s="9" t="s">
        <v>2116</v>
      </c>
      <c r="F4979" s="10">
        <f t="shared" ca="1" si="155"/>
        <v>9.9490697025641547E-2</v>
      </c>
      <c r="G4979" s="3" t="str">
        <f>VLOOKUP(Table3[[#This Row],[PRODUCT ID]],Table1[[PRODUCT]:[SELLING PRICE]],1,FALSE)</f>
        <v>Product782</v>
      </c>
      <c r="H4979" s="3" t="str">
        <f>VLOOKUP(Table3[[#This Row],[PRODUCT ID]],Table1[[PRODUCT]:[SELLING PRICE]],2,FALSE)</f>
        <v>Category4</v>
      </c>
      <c r="I4979" s="3" t="str">
        <f>VLOOKUP(Table3[[#This Row],[PRODUCT ID]],Table1[[PRODUCT]:[SELLING PRICE]],3,FALSE)</f>
        <v>Kg</v>
      </c>
      <c r="J4979" s="16">
        <f ca="1">VLOOKUP(Table3[[#This Row],[PRODUCT ID]],Table1[[PRODUCT]:[SELLING PRICE]],4,FALSE)</f>
        <v>229</v>
      </c>
      <c r="K4979" s="16">
        <f ca="1">VLOOKUP(Table3[[#This Row],[PRODUCT ID]],Table1[[PRODUCT]:[SELLING PRICE]],5,FALSE)</f>
        <v>97.479026665198788</v>
      </c>
      <c r="L4979" s="16">
        <f ca="1">J4979*Table3[[#This Row],[QUANTITY]]</f>
        <v>229</v>
      </c>
      <c r="M4979" s="16">
        <f ca="1">K4979*Table3[[#This Row],[QUANTITY]]*(1-Table3[[#This Row],[DISCOUNT %]])</f>
        <v>87.780770356897065</v>
      </c>
      <c r="N4979" s="3">
        <f>DAY(Table3[[#This Row],[DATE]])</f>
        <v>18</v>
      </c>
      <c r="O4979" s="3" t="str">
        <f>TEXT(Table3[[#This Row],[DATE]],"mmm")</f>
        <v>Aug</v>
      </c>
      <c r="P4979" s="3">
        <f>YEAR(Table3[[#This Row],[DATE]])</f>
        <v>2034</v>
      </c>
    </row>
    <row r="4980" spans="1:16" x14ac:dyDescent="0.3">
      <c r="A4980" s="6">
        <v>49175</v>
      </c>
      <c r="B4980" s="7" t="s">
        <v>1835</v>
      </c>
      <c r="C4980" s="9">
        <f t="shared" ca="1" si="154"/>
        <v>12</v>
      </c>
      <c r="D4980" s="9" t="s">
        <v>2117</v>
      </c>
      <c r="E4980" s="9" t="s">
        <v>2116</v>
      </c>
      <c r="F4980" s="10">
        <f t="shared" ca="1" si="155"/>
        <v>8.4471299726319879E-2</v>
      </c>
      <c r="G4980" s="3" t="str">
        <f>VLOOKUP(Table3[[#This Row],[PRODUCT ID]],Table1[[PRODUCT]:[SELLING PRICE]],1,FALSE)</f>
        <v>Product783</v>
      </c>
      <c r="H4980" s="3" t="str">
        <f>VLOOKUP(Table3[[#This Row],[PRODUCT ID]],Table1[[PRODUCT]:[SELLING PRICE]],2,FALSE)</f>
        <v>Category5</v>
      </c>
      <c r="I4980" s="3" t="str">
        <f>VLOOKUP(Table3[[#This Row],[PRODUCT ID]],Table1[[PRODUCT]:[SELLING PRICE]],3,FALSE)</f>
        <v>Kg</v>
      </c>
      <c r="J4980" s="16">
        <f ca="1">VLOOKUP(Table3[[#This Row],[PRODUCT ID]],Table1[[PRODUCT]:[SELLING PRICE]],4,FALSE)</f>
        <v>141</v>
      </c>
      <c r="K4980" s="16">
        <f ca="1">VLOOKUP(Table3[[#This Row],[PRODUCT ID]],Table1[[PRODUCT]:[SELLING PRICE]],5,FALSE)</f>
        <v>234.90257326311573</v>
      </c>
      <c r="L4980" s="16">
        <f ca="1">J4980*Table3[[#This Row],[QUANTITY]]</f>
        <v>1692</v>
      </c>
      <c r="M4980" s="16">
        <f ca="1">K4980*Table3[[#This Row],[QUANTITY]]*(1-Table3[[#This Row],[DISCOUNT %]])</f>
        <v>2580.7205710862791</v>
      </c>
      <c r="N4980" s="3">
        <f>DAY(Table3[[#This Row],[DATE]])</f>
        <v>19</v>
      </c>
      <c r="O4980" s="3" t="str">
        <f>TEXT(Table3[[#This Row],[DATE]],"mmm")</f>
        <v>Aug</v>
      </c>
      <c r="P4980" s="3">
        <f>YEAR(Table3[[#This Row],[DATE]])</f>
        <v>2034</v>
      </c>
    </row>
    <row r="4981" spans="1:16" x14ac:dyDescent="0.3">
      <c r="A4981" s="6">
        <v>49176</v>
      </c>
      <c r="B4981" s="7" t="s">
        <v>1836</v>
      </c>
      <c r="C4981" s="9">
        <f t="shared" ca="1" si="154"/>
        <v>7</v>
      </c>
      <c r="D4981" s="9" t="s">
        <v>2115</v>
      </c>
      <c r="E4981" s="9" t="s">
        <v>2116</v>
      </c>
      <c r="F4981" s="10">
        <f t="shared" ca="1" si="155"/>
        <v>7.3598801356500348E-2</v>
      </c>
      <c r="G4981" s="3" t="str">
        <f>VLOOKUP(Table3[[#This Row],[PRODUCT ID]],Table1[[PRODUCT]:[SELLING PRICE]],1,FALSE)</f>
        <v>Product784</v>
      </c>
      <c r="H4981" s="3" t="str">
        <f>VLOOKUP(Table3[[#This Row],[PRODUCT ID]],Table1[[PRODUCT]:[SELLING PRICE]],2,FALSE)</f>
        <v>Category1</v>
      </c>
      <c r="I4981" s="3" t="str">
        <f>VLOOKUP(Table3[[#This Row],[PRODUCT ID]],Table1[[PRODUCT]:[SELLING PRICE]],3,FALSE)</f>
        <v>Lt</v>
      </c>
      <c r="J4981" s="16">
        <f ca="1">VLOOKUP(Table3[[#This Row],[PRODUCT ID]],Table1[[PRODUCT]:[SELLING PRICE]],4,FALSE)</f>
        <v>248</v>
      </c>
      <c r="K4981" s="16">
        <f ca="1">VLOOKUP(Table3[[#This Row],[PRODUCT ID]],Table1[[PRODUCT]:[SELLING PRICE]],5,FALSE)</f>
        <v>40.790338047785028</v>
      </c>
      <c r="L4981" s="16">
        <f ca="1">J4981*Table3[[#This Row],[QUANTITY]]</f>
        <v>1736</v>
      </c>
      <c r="M4981" s="16">
        <f ca="1">K4981*Table3[[#This Row],[QUANTITY]]*(1-Table3[[#This Row],[DISCOUNT %]])</f>
        <v>264.5175264237912</v>
      </c>
      <c r="N4981" s="3">
        <f>DAY(Table3[[#This Row],[DATE]])</f>
        <v>20</v>
      </c>
      <c r="O4981" s="3" t="str">
        <f>TEXT(Table3[[#This Row],[DATE]],"mmm")</f>
        <v>Aug</v>
      </c>
      <c r="P4981" s="3">
        <f>YEAR(Table3[[#This Row],[DATE]])</f>
        <v>2034</v>
      </c>
    </row>
    <row r="4982" spans="1:16" x14ac:dyDescent="0.3">
      <c r="A4982" s="6">
        <v>49177</v>
      </c>
      <c r="B4982" s="7" t="s">
        <v>1837</v>
      </c>
      <c r="C4982" s="9">
        <f t="shared" ca="1" si="154"/>
        <v>12</v>
      </c>
      <c r="D4982" s="9" t="s">
        <v>2115</v>
      </c>
      <c r="E4982" s="9" t="s">
        <v>2116</v>
      </c>
      <c r="F4982" s="10">
        <f t="shared" ca="1" si="155"/>
        <v>1.2175160964139354E-2</v>
      </c>
      <c r="G4982" s="3" t="str">
        <f>VLOOKUP(Table3[[#This Row],[PRODUCT ID]],Table1[[PRODUCT]:[SELLING PRICE]],1,FALSE)</f>
        <v>Product785</v>
      </c>
      <c r="H4982" s="3" t="str">
        <f>VLOOKUP(Table3[[#This Row],[PRODUCT ID]],Table1[[PRODUCT]:[SELLING PRICE]],2,FALSE)</f>
        <v>Category2</v>
      </c>
      <c r="I4982" s="3" t="str">
        <f>VLOOKUP(Table3[[#This Row],[PRODUCT ID]],Table1[[PRODUCT]:[SELLING PRICE]],3,FALSE)</f>
        <v>Kg</v>
      </c>
      <c r="J4982" s="16">
        <f ca="1">VLOOKUP(Table3[[#This Row],[PRODUCT ID]],Table1[[PRODUCT]:[SELLING PRICE]],4,FALSE)</f>
        <v>161</v>
      </c>
      <c r="K4982" s="16">
        <f ca="1">VLOOKUP(Table3[[#This Row],[PRODUCT ID]],Table1[[PRODUCT]:[SELLING PRICE]],5,FALSE)</f>
        <v>84.222594384039013</v>
      </c>
      <c r="L4982" s="16">
        <f ca="1">J4982*Table3[[#This Row],[QUANTITY]]</f>
        <v>1932</v>
      </c>
      <c r="M4982" s="16">
        <f ca="1">K4982*Table3[[#This Row],[QUANTITY]]*(1-Table3[[#This Row],[DISCOUNT %]])</f>
        <v>998.36604888715101</v>
      </c>
      <c r="N4982" s="3">
        <f>DAY(Table3[[#This Row],[DATE]])</f>
        <v>21</v>
      </c>
      <c r="O4982" s="3" t="str">
        <f>TEXT(Table3[[#This Row],[DATE]],"mmm")</f>
        <v>Aug</v>
      </c>
      <c r="P4982" s="3">
        <f>YEAR(Table3[[#This Row],[DATE]])</f>
        <v>2034</v>
      </c>
    </row>
    <row r="4983" spans="1:16" x14ac:dyDescent="0.3">
      <c r="A4983" s="6">
        <v>49178</v>
      </c>
      <c r="B4983" s="7" t="s">
        <v>1838</v>
      </c>
      <c r="C4983" s="9">
        <f t="shared" ca="1" si="154"/>
        <v>5</v>
      </c>
      <c r="D4983" s="9" t="s">
        <v>2115</v>
      </c>
      <c r="E4983" s="9" t="s">
        <v>2116</v>
      </c>
      <c r="F4983" s="10">
        <f t="shared" ca="1" si="155"/>
        <v>2.3870822792181445E-2</v>
      </c>
      <c r="G4983" s="3" t="str">
        <f>VLOOKUP(Table3[[#This Row],[PRODUCT ID]],Table1[[PRODUCT]:[SELLING PRICE]],1,FALSE)</f>
        <v>Product786</v>
      </c>
      <c r="H4983" s="3" t="str">
        <f>VLOOKUP(Table3[[#This Row],[PRODUCT ID]],Table1[[PRODUCT]:[SELLING PRICE]],2,FALSE)</f>
        <v>Category3</v>
      </c>
      <c r="I4983" s="3" t="str">
        <f>VLOOKUP(Table3[[#This Row],[PRODUCT ID]],Table1[[PRODUCT]:[SELLING PRICE]],3,FALSE)</f>
        <v>Lt</v>
      </c>
      <c r="J4983" s="16">
        <f ca="1">VLOOKUP(Table3[[#This Row],[PRODUCT ID]],Table1[[PRODUCT]:[SELLING PRICE]],4,FALSE)</f>
        <v>69</v>
      </c>
      <c r="K4983" s="16">
        <f ca="1">VLOOKUP(Table3[[#This Row],[PRODUCT ID]],Table1[[PRODUCT]:[SELLING PRICE]],5,FALSE)</f>
        <v>266.15699557290611</v>
      </c>
      <c r="L4983" s="16">
        <f ca="1">J4983*Table3[[#This Row],[QUANTITY]]</f>
        <v>345</v>
      </c>
      <c r="M4983" s="16">
        <f ca="1">K4983*Table3[[#This Row],[QUANTITY]]*(1-Table3[[#This Row],[DISCOUNT %]])</f>
        <v>1299.0180454834292</v>
      </c>
      <c r="N4983" s="3">
        <f>DAY(Table3[[#This Row],[DATE]])</f>
        <v>22</v>
      </c>
      <c r="O4983" s="3" t="str">
        <f>TEXT(Table3[[#This Row],[DATE]],"mmm")</f>
        <v>Aug</v>
      </c>
      <c r="P4983" s="3">
        <f>YEAR(Table3[[#This Row],[DATE]])</f>
        <v>2034</v>
      </c>
    </row>
    <row r="4984" spans="1:16" x14ac:dyDescent="0.3">
      <c r="A4984" s="6">
        <v>49179</v>
      </c>
      <c r="B4984" s="7" t="s">
        <v>1839</v>
      </c>
      <c r="C4984" s="9">
        <f t="shared" ca="1" si="154"/>
        <v>5</v>
      </c>
      <c r="D4984" s="9" t="s">
        <v>2116</v>
      </c>
      <c r="E4984" s="9" t="s">
        <v>2118</v>
      </c>
      <c r="F4984" s="10">
        <f t="shared" ca="1" si="155"/>
        <v>5.9858325344744258E-2</v>
      </c>
      <c r="G4984" s="3" t="str">
        <f>VLOOKUP(Table3[[#This Row],[PRODUCT ID]],Table1[[PRODUCT]:[SELLING PRICE]],1,FALSE)</f>
        <v>Product787</v>
      </c>
      <c r="H4984" s="3" t="str">
        <f>VLOOKUP(Table3[[#This Row],[PRODUCT ID]],Table1[[PRODUCT]:[SELLING PRICE]],2,FALSE)</f>
        <v>Category4</v>
      </c>
      <c r="I4984" s="3" t="str">
        <f>VLOOKUP(Table3[[#This Row],[PRODUCT ID]],Table1[[PRODUCT]:[SELLING PRICE]],3,FALSE)</f>
        <v>Ft</v>
      </c>
      <c r="J4984" s="16">
        <f ca="1">VLOOKUP(Table3[[#This Row],[PRODUCT ID]],Table1[[PRODUCT]:[SELLING PRICE]],4,FALSE)</f>
        <v>7</v>
      </c>
      <c r="K4984" s="16">
        <f ca="1">VLOOKUP(Table3[[#This Row],[PRODUCT ID]],Table1[[PRODUCT]:[SELLING PRICE]],5,FALSE)</f>
        <v>182.68316812436925</v>
      </c>
      <c r="L4984" s="16">
        <f ca="1">J4984*Table3[[#This Row],[QUANTITY]]</f>
        <v>35</v>
      </c>
      <c r="M4984" s="16">
        <f ca="1">K4984*Table3[[#This Row],[QUANTITY]]*(1-Table3[[#This Row],[DISCOUNT %]])</f>
        <v>858.74029805886073</v>
      </c>
      <c r="N4984" s="3">
        <f>DAY(Table3[[#This Row],[DATE]])</f>
        <v>23</v>
      </c>
      <c r="O4984" s="3" t="str">
        <f>TEXT(Table3[[#This Row],[DATE]],"mmm")</f>
        <v>Aug</v>
      </c>
      <c r="P4984" s="3">
        <f>YEAR(Table3[[#This Row],[DATE]])</f>
        <v>2034</v>
      </c>
    </row>
    <row r="4985" spans="1:16" x14ac:dyDescent="0.3">
      <c r="A4985" s="6">
        <v>49180</v>
      </c>
      <c r="B4985" s="7" t="s">
        <v>1840</v>
      </c>
      <c r="C4985" s="9">
        <f t="shared" ca="1" si="154"/>
        <v>6</v>
      </c>
      <c r="D4985" s="9" t="s">
        <v>2116</v>
      </c>
      <c r="E4985" s="9" t="s">
        <v>2118</v>
      </c>
      <c r="F4985" s="10">
        <f t="shared" ca="1" si="155"/>
        <v>5.1475350148362777E-2</v>
      </c>
      <c r="G4985" s="3" t="str">
        <f>VLOOKUP(Table3[[#This Row],[PRODUCT ID]],Table1[[PRODUCT]:[SELLING PRICE]],1,FALSE)</f>
        <v>Product788</v>
      </c>
      <c r="H4985" s="3" t="str">
        <f>VLOOKUP(Table3[[#This Row],[PRODUCT ID]],Table1[[PRODUCT]:[SELLING PRICE]],2,FALSE)</f>
        <v>Category5</v>
      </c>
      <c r="I4985" s="3" t="str">
        <f>VLOOKUP(Table3[[#This Row],[PRODUCT ID]],Table1[[PRODUCT]:[SELLING PRICE]],3,FALSE)</f>
        <v>Kg</v>
      </c>
      <c r="J4985" s="16">
        <f ca="1">VLOOKUP(Table3[[#This Row],[PRODUCT ID]],Table1[[PRODUCT]:[SELLING PRICE]],4,FALSE)</f>
        <v>80</v>
      </c>
      <c r="K4985" s="16">
        <f ca="1">VLOOKUP(Table3[[#This Row],[PRODUCT ID]],Table1[[PRODUCT]:[SELLING PRICE]],5,FALSE)</f>
        <v>310.04391283369631</v>
      </c>
      <c r="L4985" s="16">
        <f ca="1">J4985*Table3[[#This Row],[QUANTITY]]</f>
        <v>480</v>
      </c>
      <c r="M4985" s="16">
        <f ca="1">K4985*Table3[[#This Row],[QUANTITY]]*(1-Table3[[#This Row],[DISCOUNT %]])</f>
        <v>1764.5057631552797</v>
      </c>
      <c r="N4985" s="3">
        <f>DAY(Table3[[#This Row],[DATE]])</f>
        <v>24</v>
      </c>
      <c r="O4985" s="3" t="str">
        <f>TEXT(Table3[[#This Row],[DATE]],"mmm")</f>
        <v>Aug</v>
      </c>
      <c r="P4985" s="3">
        <f>YEAR(Table3[[#This Row],[DATE]])</f>
        <v>2034</v>
      </c>
    </row>
    <row r="4986" spans="1:16" x14ac:dyDescent="0.3">
      <c r="A4986" s="6">
        <v>49181</v>
      </c>
      <c r="B4986" s="7" t="s">
        <v>1841</v>
      </c>
      <c r="C4986" s="9">
        <f t="shared" ca="1" si="154"/>
        <v>5</v>
      </c>
      <c r="D4986" s="9" t="s">
        <v>2116</v>
      </c>
      <c r="E4986" s="9" t="s">
        <v>2116</v>
      </c>
      <c r="F4986" s="10">
        <f t="shared" ca="1" si="155"/>
        <v>8.6437575485221782E-2</v>
      </c>
      <c r="G4986" s="3" t="str">
        <f>VLOOKUP(Table3[[#This Row],[PRODUCT ID]],Table1[[PRODUCT]:[SELLING PRICE]],1,FALSE)</f>
        <v>Product789</v>
      </c>
      <c r="H4986" s="3" t="str">
        <f>VLOOKUP(Table3[[#This Row],[PRODUCT ID]],Table1[[PRODUCT]:[SELLING PRICE]],2,FALSE)</f>
        <v>Category1</v>
      </c>
      <c r="I4986" s="3" t="str">
        <f>VLOOKUP(Table3[[#This Row],[PRODUCT ID]],Table1[[PRODUCT]:[SELLING PRICE]],3,FALSE)</f>
        <v>No</v>
      </c>
      <c r="J4986" s="16">
        <f ca="1">VLOOKUP(Table3[[#This Row],[PRODUCT ID]],Table1[[PRODUCT]:[SELLING PRICE]],4,FALSE)</f>
        <v>223</v>
      </c>
      <c r="K4986" s="16">
        <f ca="1">VLOOKUP(Table3[[#This Row],[PRODUCT ID]],Table1[[PRODUCT]:[SELLING PRICE]],5,FALSE)</f>
        <v>25.31682701837261</v>
      </c>
      <c r="L4986" s="16">
        <f ca="1">J4986*Table3[[#This Row],[QUANTITY]]</f>
        <v>1115</v>
      </c>
      <c r="M4986" s="16">
        <f ca="1">K4986*Table3[[#This Row],[QUANTITY]]*(1-Table3[[#This Row],[DISCOUNT %]])</f>
        <v>115.64250935962862</v>
      </c>
      <c r="N4986" s="3">
        <f>DAY(Table3[[#This Row],[DATE]])</f>
        <v>25</v>
      </c>
      <c r="O4986" s="3" t="str">
        <f>TEXT(Table3[[#This Row],[DATE]],"mmm")</f>
        <v>Aug</v>
      </c>
      <c r="P4986" s="3">
        <f>YEAR(Table3[[#This Row],[DATE]])</f>
        <v>2034</v>
      </c>
    </row>
    <row r="4987" spans="1:16" x14ac:dyDescent="0.3">
      <c r="A4987" s="6">
        <v>49182</v>
      </c>
      <c r="B4987" s="7" t="s">
        <v>1842</v>
      </c>
      <c r="C4987" s="9">
        <f t="shared" ca="1" si="154"/>
        <v>11</v>
      </c>
      <c r="D4987" s="9" t="s">
        <v>2115</v>
      </c>
      <c r="E4987" s="9" t="s">
        <v>2116</v>
      </c>
      <c r="F4987" s="10">
        <f t="shared" ca="1" si="155"/>
        <v>2.3127080986787854E-2</v>
      </c>
      <c r="G4987" s="3" t="str">
        <f>VLOOKUP(Table3[[#This Row],[PRODUCT ID]],Table1[[PRODUCT]:[SELLING PRICE]],1,FALSE)</f>
        <v>Product790</v>
      </c>
      <c r="H4987" s="3" t="str">
        <f>VLOOKUP(Table3[[#This Row],[PRODUCT ID]],Table1[[PRODUCT]:[SELLING PRICE]],2,FALSE)</f>
        <v>Category2</v>
      </c>
      <c r="I4987" s="3" t="str">
        <f>VLOOKUP(Table3[[#This Row],[PRODUCT ID]],Table1[[PRODUCT]:[SELLING PRICE]],3,FALSE)</f>
        <v>No</v>
      </c>
      <c r="J4987" s="16">
        <f ca="1">VLOOKUP(Table3[[#This Row],[PRODUCT ID]],Table1[[PRODUCT]:[SELLING PRICE]],4,FALSE)</f>
        <v>29</v>
      </c>
      <c r="K4987" s="16">
        <f ca="1">VLOOKUP(Table3[[#This Row],[PRODUCT ID]],Table1[[PRODUCT]:[SELLING PRICE]],5,FALSE)</f>
        <v>65.314952055012924</v>
      </c>
      <c r="L4987" s="16">
        <f ca="1">J4987*Table3[[#This Row],[QUANTITY]]</f>
        <v>319</v>
      </c>
      <c r="M4987" s="16">
        <f ca="1">K4987*Table3[[#This Row],[QUANTITY]]*(1-Table3[[#This Row],[DISCOUNT %]])</f>
        <v>701.84848656107329</v>
      </c>
      <c r="N4987" s="3">
        <f>DAY(Table3[[#This Row],[DATE]])</f>
        <v>26</v>
      </c>
      <c r="O4987" s="3" t="str">
        <f>TEXT(Table3[[#This Row],[DATE]],"mmm")</f>
        <v>Aug</v>
      </c>
      <c r="P4987" s="3">
        <f>YEAR(Table3[[#This Row],[DATE]])</f>
        <v>2034</v>
      </c>
    </row>
    <row r="4988" spans="1:16" x14ac:dyDescent="0.3">
      <c r="A4988" s="6">
        <v>49183</v>
      </c>
      <c r="B4988" s="7" t="s">
        <v>1843</v>
      </c>
      <c r="C4988" s="9">
        <f t="shared" ca="1" si="154"/>
        <v>15</v>
      </c>
      <c r="D4988" s="9" t="s">
        <v>2117</v>
      </c>
      <c r="E4988" s="9" t="s">
        <v>2116</v>
      </c>
      <c r="F4988" s="10">
        <f t="shared" ca="1" si="155"/>
        <v>7.1681446603262589E-2</v>
      </c>
      <c r="G4988" s="3" t="str">
        <f>VLOOKUP(Table3[[#This Row],[PRODUCT ID]],Table1[[PRODUCT]:[SELLING PRICE]],1,FALSE)</f>
        <v>Product791</v>
      </c>
      <c r="H4988" s="3" t="str">
        <f>VLOOKUP(Table3[[#This Row],[PRODUCT ID]],Table1[[PRODUCT]:[SELLING PRICE]],2,FALSE)</f>
        <v>Category3</v>
      </c>
      <c r="I4988" s="3" t="str">
        <f>VLOOKUP(Table3[[#This Row],[PRODUCT ID]],Table1[[PRODUCT]:[SELLING PRICE]],3,FALSE)</f>
        <v>Ft</v>
      </c>
      <c r="J4988" s="16">
        <f ca="1">VLOOKUP(Table3[[#This Row],[PRODUCT ID]],Table1[[PRODUCT]:[SELLING PRICE]],4,FALSE)</f>
        <v>34</v>
      </c>
      <c r="K4988" s="16">
        <f ca="1">VLOOKUP(Table3[[#This Row],[PRODUCT ID]],Table1[[PRODUCT]:[SELLING PRICE]],5,FALSE)</f>
        <v>273.34164892288879</v>
      </c>
      <c r="L4988" s="16">
        <f ca="1">J4988*Table3[[#This Row],[QUANTITY]]</f>
        <v>510</v>
      </c>
      <c r="M4988" s="16">
        <f ca="1">K4988*Table3[[#This Row],[QUANTITY]]*(1-Table3[[#This Row],[DISCOUNT %]])</f>
        <v>3806.221861667625</v>
      </c>
      <c r="N4988" s="3">
        <f>DAY(Table3[[#This Row],[DATE]])</f>
        <v>27</v>
      </c>
      <c r="O4988" s="3" t="str">
        <f>TEXT(Table3[[#This Row],[DATE]],"mmm")</f>
        <v>Aug</v>
      </c>
      <c r="P4988" s="3">
        <f>YEAR(Table3[[#This Row],[DATE]])</f>
        <v>2034</v>
      </c>
    </row>
    <row r="4989" spans="1:16" x14ac:dyDescent="0.3">
      <c r="A4989" s="6">
        <v>49184</v>
      </c>
      <c r="B4989" s="7" t="s">
        <v>1844</v>
      </c>
      <c r="C4989" s="9">
        <f t="shared" ca="1" si="154"/>
        <v>8</v>
      </c>
      <c r="D4989" s="9" t="s">
        <v>2117</v>
      </c>
      <c r="E4989" s="9" t="s">
        <v>2116</v>
      </c>
      <c r="F4989" s="10">
        <f t="shared" ca="1" si="155"/>
        <v>9.6686636354117839E-2</v>
      </c>
      <c r="G4989" s="3" t="str">
        <f>VLOOKUP(Table3[[#This Row],[PRODUCT ID]],Table1[[PRODUCT]:[SELLING PRICE]],1,FALSE)</f>
        <v>Product792</v>
      </c>
      <c r="H4989" s="3" t="str">
        <f>VLOOKUP(Table3[[#This Row],[PRODUCT ID]],Table1[[PRODUCT]:[SELLING PRICE]],2,FALSE)</f>
        <v>Category4</v>
      </c>
      <c r="I4989" s="3" t="str">
        <f>VLOOKUP(Table3[[#This Row],[PRODUCT ID]],Table1[[PRODUCT]:[SELLING PRICE]],3,FALSE)</f>
        <v>No</v>
      </c>
      <c r="J4989" s="16">
        <f ca="1">VLOOKUP(Table3[[#This Row],[PRODUCT ID]],Table1[[PRODUCT]:[SELLING PRICE]],4,FALSE)</f>
        <v>127</v>
      </c>
      <c r="K4989" s="16">
        <f ca="1">VLOOKUP(Table3[[#This Row],[PRODUCT ID]],Table1[[PRODUCT]:[SELLING PRICE]],5,FALSE)</f>
        <v>316.60594913780449</v>
      </c>
      <c r="L4989" s="16">
        <f ca="1">J4989*Table3[[#This Row],[QUANTITY]]</f>
        <v>1016</v>
      </c>
      <c r="M4989" s="16">
        <f ca="1">K4989*Table3[[#This Row],[QUANTITY]]*(1-Table3[[#This Row],[DISCOUNT %]])</f>
        <v>2287.9550789277378</v>
      </c>
      <c r="N4989" s="3">
        <f>DAY(Table3[[#This Row],[DATE]])</f>
        <v>28</v>
      </c>
      <c r="O4989" s="3" t="str">
        <f>TEXT(Table3[[#This Row],[DATE]],"mmm")</f>
        <v>Aug</v>
      </c>
      <c r="P4989" s="3">
        <f>YEAR(Table3[[#This Row],[DATE]])</f>
        <v>2034</v>
      </c>
    </row>
    <row r="4990" spans="1:16" x14ac:dyDescent="0.3">
      <c r="A4990" s="6">
        <v>49185</v>
      </c>
      <c r="B4990" s="7" t="s">
        <v>1845</v>
      </c>
      <c r="C4990" s="9">
        <f t="shared" ca="1" si="154"/>
        <v>5</v>
      </c>
      <c r="D4990" s="9" t="s">
        <v>2116</v>
      </c>
      <c r="E4990" s="9" t="s">
        <v>2118</v>
      </c>
      <c r="F4990" s="10">
        <f t="shared" ca="1" si="155"/>
        <v>6.1469041446195923E-3</v>
      </c>
      <c r="G4990" s="3" t="str">
        <f>VLOOKUP(Table3[[#This Row],[PRODUCT ID]],Table1[[PRODUCT]:[SELLING PRICE]],1,FALSE)</f>
        <v>Product793</v>
      </c>
      <c r="H4990" s="3" t="str">
        <f>VLOOKUP(Table3[[#This Row],[PRODUCT ID]],Table1[[PRODUCT]:[SELLING PRICE]],2,FALSE)</f>
        <v>Category1</v>
      </c>
      <c r="I4990" s="3" t="str">
        <f>VLOOKUP(Table3[[#This Row],[PRODUCT ID]],Table1[[PRODUCT]:[SELLING PRICE]],3,FALSE)</f>
        <v>Kg</v>
      </c>
      <c r="J4990" s="16">
        <f ca="1">VLOOKUP(Table3[[#This Row],[PRODUCT ID]],Table1[[PRODUCT]:[SELLING PRICE]],4,FALSE)</f>
        <v>165</v>
      </c>
      <c r="K4990" s="16">
        <f ca="1">VLOOKUP(Table3[[#This Row],[PRODUCT ID]],Table1[[PRODUCT]:[SELLING PRICE]],5,FALSE)</f>
        <v>264.80533608960945</v>
      </c>
      <c r="L4990" s="16">
        <f ca="1">J4990*Table3[[#This Row],[QUANTITY]]</f>
        <v>825</v>
      </c>
      <c r="M4990" s="16">
        <f ca="1">K4990*Table3[[#This Row],[QUANTITY]]*(1-Table3[[#This Row],[DISCOUNT %]])</f>
        <v>1315.8880153584143</v>
      </c>
      <c r="N4990" s="3">
        <f>DAY(Table3[[#This Row],[DATE]])</f>
        <v>29</v>
      </c>
      <c r="O4990" s="3" t="str">
        <f>TEXT(Table3[[#This Row],[DATE]],"mmm")</f>
        <v>Aug</v>
      </c>
      <c r="P4990" s="3">
        <f>YEAR(Table3[[#This Row],[DATE]])</f>
        <v>2034</v>
      </c>
    </row>
    <row r="4991" spans="1:16" x14ac:dyDescent="0.3">
      <c r="A4991" s="6">
        <v>49186</v>
      </c>
      <c r="B4991" s="7" t="s">
        <v>1846</v>
      </c>
      <c r="C4991" s="9">
        <f t="shared" ca="1" si="154"/>
        <v>12</v>
      </c>
      <c r="D4991" s="9" t="s">
        <v>2116</v>
      </c>
      <c r="E4991" s="9" t="s">
        <v>2116</v>
      </c>
      <c r="F4991" s="10">
        <f t="shared" ca="1" si="155"/>
        <v>5.642793433823258E-2</v>
      </c>
      <c r="G4991" s="3" t="str">
        <f>VLOOKUP(Table3[[#This Row],[PRODUCT ID]],Table1[[PRODUCT]:[SELLING PRICE]],1,FALSE)</f>
        <v>Product794</v>
      </c>
      <c r="H4991" s="3" t="str">
        <f>VLOOKUP(Table3[[#This Row],[PRODUCT ID]],Table1[[PRODUCT]:[SELLING PRICE]],2,FALSE)</f>
        <v>Category2</v>
      </c>
      <c r="I4991" s="3" t="str">
        <f>VLOOKUP(Table3[[#This Row],[PRODUCT ID]],Table1[[PRODUCT]:[SELLING PRICE]],3,FALSE)</f>
        <v>Kg</v>
      </c>
      <c r="J4991" s="16">
        <f ca="1">VLOOKUP(Table3[[#This Row],[PRODUCT ID]],Table1[[PRODUCT]:[SELLING PRICE]],4,FALSE)</f>
        <v>147</v>
      </c>
      <c r="K4991" s="16">
        <f ca="1">VLOOKUP(Table3[[#This Row],[PRODUCT ID]],Table1[[PRODUCT]:[SELLING PRICE]],5,FALSE)</f>
        <v>112.81149726064248</v>
      </c>
      <c r="L4991" s="16">
        <f ca="1">J4991*Table3[[#This Row],[QUANTITY]]</f>
        <v>1764</v>
      </c>
      <c r="M4991" s="16">
        <f ca="1">K4991*Table3[[#This Row],[QUANTITY]]*(1-Table3[[#This Row],[DISCOUNT %]])</f>
        <v>1277.3493300074551</v>
      </c>
      <c r="N4991" s="3">
        <f>DAY(Table3[[#This Row],[DATE]])</f>
        <v>30</v>
      </c>
      <c r="O4991" s="3" t="str">
        <f>TEXT(Table3[[#This Row],[DATE]],"mmm")</f>
        <v>Aug</v>
      </c>
      <c r="P4991" s="3">
        <f>YEAR(Table3[[#This Row],[DATE]])</f>
        <v>2034</v>
      </c>
    </row>
    <row r="4992" spans="1:16" x14ac:dyDescent="0.3">
      <c r="A4992" s="6">
        <v>49187</v>
      </c>
      <c r="B4992" s="7" t="s">
        <v>1847</v>
      </c>
      <c r="C4992" s="9">
        <f t="shared" ca="1" si="154"/>
        <v>3</v>
      </c>
      <c r="D4992" s="9" t="s">
        <v>2116</v>
      </c>
      <c r="E4992" s="9" t="s">
        <v>2116</v>
      </c>
      <c r="F4992" s="10">
        <f t="shared" ca="1" si="155"/>
        <v>9.9519484796703486E-2</v>
      </c>
      <c r="G4992" s="3" t="str">
        <f>VLOOKUP(Table3[[#This Row],[PRODUCT ID]],Table1[[PRODUCT]:[SELLING PRICE]],1,FALSE)</f>
        <v>Product795</v>
      </c>
      <c r="H4992" s="3" t="str">
        <f>VLOOKUP(Table3[[#This Row],[PRODUCT ID]],Table1[[PRODUCT]:[SELLING PRICE]],2,FALSE)</f>
        <v>Category3</v>
      </c>
      <c r="I4992" s="3" t="str">
        <f>VLOOKUP(Table3[[#This Row],[PRODUCT ID]],Table1[[PRODUCT]:[SELLING PRICE]],3,FALSE)</f>
        <v>Lt</v>
      </c>
      <c r="J4992" s="16">
        <f ca="1">VLOOKUP(Table3[[#This Row],[PRODUCT ID]],Table1[[PRODUCT]:[SELLING PRICE]],4,FALSE)</f>
        <v>213</v>
      </c>
      <c r="K4992" s="16">
        <f ca="1">VLOOKUP(Table3[[#This Row],[PRODUCT ID]],Table1[[PRODUCT]:[SELLING PRICE]],5,FALSE)</f>
        <v>284.10623503644314</v>
      </c>
      <c r="L4992" s="16">
        <f ca="1">J4992*Table3[[#This Row],[QUANTITY]]</f>
        <v>639</v>
      </c>
      <c r="M4992" s="16">
        <f ca="1">K4992*Table3[[#This Row],[QUANTITY]]*(1-Table3[[#This Row],[DISCOUNT %]])</f>
        <v>767.49638669425542</v>
      </c>
      <c r="N4992" s="3">
        <f>DAY(Table3[[#This Row],[DATE]])</f>
        <v>31</v>
      </c>
      <c r="O4992" s="3" t="str">
        <f>TEXT(Table3[[#This Row],[DATE]],"mmm")</f>
        <v>Aug</v>
      </c>
      <c r="P4992" s="3">
        <f>YEAR(Table3[[#This Row],[DATE]])</f>
        <v>2034</v>
      </c>
    </row>
    <row r="4993" spans="1:16" x14ac:dyDescent="0.3">
      <c r="A4993" s="6">
        <v>49188</v>
      </c>
      <c r="B4993" s="7" t="s">
        <v>1848</v>
      </c>
      <c r="C4993" s="9">
        <f t="shared" ca="1" si="154"/>
        <v>12</v>
      </c>
      <c r="D4993" s="9" t="s">
        <v>2116</v>
      </c>
      <c r="E4993" s="9" t="s">
        <v>2116</v>
      </c>
      <c r="F4993" s="10">
        <f t="shared" ca="1" si="155"/>
        <v>2.0338195554776339E-2</v>
      </c>
      <c r="G4993" s="3" t="str">
        <f>VLOOKUP(Table3[[#This Row],[PRODUCT ID]],Table1[[PRODUCT]:[SELLING PRICE]],1,FALSE)</f>
        <v>Product796</v>
      </c>
      <c r="H4993" s="3" t="str">
        <f>VLOOKUP(Table3[[#This Row],[PRODUCT ID]],Table1[[PRODUCT]:[SELLING PRICE]],2,FALSE)</f>
        <v>Category4</v>
      </c>
      <c r="I4993" s="3" t="str">
        <f>VLOOKUP(Table3[[#This Row],[PRODUCT ID]],Table1[[PRODUCT]:[SELLING PRICE]],3,FALSE)</f>
        <v>Kg</v>
      </c>
      <c r="J4993" s="16">
        <f ca="1">VLOOKUP(Table3[[#This Row],[PRODUCT ID]],Table1[[PRODUCT]:[SELLING PRICE]],4,FALSE)</f>
        <v>246</v>
      </c>
      <c r="K4993" s="16">
        <f ca="1">VLOOKUP(Table3[[#This Row],[PRODUCT ID]],Table1[[PRODUCT]:[SELLING PRICE]],5,FALSE)</f>
        <v>294.3831983594082</v>
      </c>
      <c r="L4993" s="16">
        <f ca="1">J4993*Table3[[#This Row],[QUANTITY]]</f>
        <v>2952</v>
      </c>
      <c r="M4993" s="16">
        <f ca="1">K4993*Table3[[#This Row],[QUANTITY]]*(1-Table3[[#This Row],[DISCOUNT %]])</f>
        <v>3460.7517036376084</v>
      </c>
      <c r="N4993" s="3">
        <f>DAY(Table3[[#This Row],[DATE]])</f>
        <v>1</v>
      </c>
      <c r="O4993" s="3" t="str">
        <f>TEXT(Table3[[#This Row],[DATE]],"mmm")</f>
        <v>Sep</v>
      </c>
      <c r="P4993" s="3">
        <f>YEAR(Table3[[#This Row],[DATE]])</f>
        <v>2034</v>
      </c>
    </row>
    <row r="4994" spans="1:16" x14ac:dyDescent="0.3">
      <c r="A4994" s="6">
        <v>49189</v>
      </c>
      <c r="B4994" s="7" t="s">
        <v>1849</v>
      </c>
      <c r="C4994" s="9">
        <f t="shared" ca="1" si="154"/>
        <v>15</v>
      </c>
      <c r="D4994" s="9" t="s">
        <v>2115</v>
      </c>
      <c r="E4994" s="9" t="s">
        <v>2116</v>
      </c>
      <c r="F4994" s="10">
        <f t="shared" ca="1" si="155"/>
        <v>7.6492405201199737E-2</v>
      </c>
      <c r="G4994" s="3" t="str">
        <f>VLOOKUP(Table3[[#This Row],[PRODUCT ID]],Table1[[PRODUCT]:[SELLING PRICE]],1,FALSE)</f>
        <v>Product797</v>
      </c>
      <c r="H4994" s="3" t="str">
        <f>VLOOKUP(Table3[[#This Row],[PRODUCT ID]],Table1[[PRODUCT]:[SELLING PRICE]],2,FALSE)</f>
        <v>Category5</v>
      </c>
      <c r="I4994" s="3" t="str">
        <f>VLOOKUP(Table3[[#This Row],[PRODUCT ID]],Table1[[PRODUCT]:[SELLING PRICE]],3,FALSE)</f>
        <v>Lt</v>
      </c>
      <c r="J4994" s="16">
        <f ca="1">VLOOKUP(Table3[[#This Row],[PRODUCT ID]],Table1[[PRODUCT]:[SELLING PRICE]],4,FALSE)</f>
        <v>11</v>
      </c>
      <c r="K4994" s="16">
        <f ca="1">VLOOKUP(Table3[[#This Row],[PRODUCT ID]],Table1[[PRODUCT]:[SELLING PRICE]],5,FALSE)</f>
        <v>73.748763609531721</v>
      </c>
      <c r="L4994" s="16">
        <f ca="1">J4994*Table3[[#This Row],[QUANTITY]]</f>
        <v>165</v>
      </c>
      <c r="M4994" s="16">
        <f ca="1">K4994*Table3[[#This Row],[QUANTITY]]*(1-Table3[[#This Row],[DISCOUNT %]])</f>
        <v>1021.6131495063588</v>
      </c>
      <c r="N4994" s="3">
        <f>DAY(Table3[[#This Row],[DATE]])</f>
        <v>2</v>
      </c>
      <c r="O4994" s="3" t="str">
        <f>TEXT(Table3[[#This Row],[DATE]],"mmm")</f>
        <v>Sep</v>
      </c>
      <c r="P4994" s="3">
        <f>YEAR(Table3[[#This Row],[DATE]])</f>
        <v>2034</v>
      </c>
    </row>
    <row r="4995" spans="1:16" x14ac:dyDescent="0.3">
      <c r="A4995" s="6">
        <v>49190</v>
      </c>
      <c r="B4995" s="7" t="s">
        <v>1850</v>
      </c>
      <c r="C4995" s="9">
        <f t="shared" ref="C4995:C5058" ca="1" si="156">RANDBETWEEN(1,15)</f>
        <v>14</v>
      </c>
      <c r="D4995" s="9" t="s">
        <v>2116</v>
      </c>
      <c r="E4995" s="9" t="s">
        <v>2116</v>
      </c>
      <c r="F4995" s="10">
        <f t="shared" ref="F4995:F5058" ca="1" si="157">RAND()*(0.1)</f>
        <v>9.5555742865980176E-2</v>
      </c>
      <c r="G4995" s="3" t="str">
        <f>VLOOKUP(Table3[[#This Row],[PRODUCT ID]],Table1[[PRODUCT]:[SELLING PRICE]],1,FALSE)</f>
        <v>Product798</v>
      </c>
      <c r="H4995" s="3" t="str">
        <f>VLOOKUP(Table3[[#This Row],[PRODUCT ID]],Table1[[PRODUCT]:[SELLING PRICE]],2,FALSE)</f>
        <v>Category1</v>
      </c>
      <c r="I4995" s="3" t="str">
        <f>VLOOKUP(Table3[[#This Row],[PRODUCT ID]],Table1[[PRODUCT]:[SELLING PRICE]],3,FALSE)</f>
        <v>Ft</v>
      </c>
      <c r="J4995" s="16">
        <f ca="1">VLOOKUP(Table3[[#This Row],[PRODUCT ID]],Table1[[PRODUCT]:[SELLING PRICE]],4,FALSE)</f>
        <v>82</v>
      </c>
      <c r="K4995" s="16">
        <f ca="1">VLOOKUP(Table3[[#This Row],[PRODUCT ID]],Table1[[PRODUCT]:[SELLING PRICE]],5,FALSE)</f>
        <v>140.5114351328794</v>
      </c>
      <c r="L4995" s="16">
        <f ca="1">J4995*Table3[[#This Row],[QUANTITY]]</f>
        <v>1148</v>
      </c>
      <c r="M4995" s="16">
        <f ca="1">K4995*Table3[[#This Row],[QUANTITY]]*(1-Table3[[#This Row],[DISCOUNT %]])</f>
        <v>1779.1866479462899</v>
      </c>
      <c r="N4995" s="3">
        <f>DAY(Table3[[#This Row],[DATE]])</f>
        <v>3</v>
      </c>
      <c r="O4995" s="3" t="str">
        <f>TEXT(Table3[[#This Row],[DATE]],"mmm")</f>
        <v>Sep</v>
      </c>
      <c r="P4995" s="3">
        <f>YEAR(Table3[[#This Row],[DATE]])</f>
        <v>2034</v>
      </c>
    </row>
    <row r="4996" spans="1:16" x14ac:dyDescent="0.3">
      <c r="A4996" s="6">
        <v>49191</v>
      </c>
      <c r="B4996" s="7" t="s">
        <v>1851</v>
      </c>
      <c r="C4996" s="9">
        <f t="shared" ca="1" si="156"/>
        <v>6</v>
      </c>
      <c r="D4996" s="9" t="s">
        <v>2117</v>
      </c>
      <c r="E4996" s="9" t="s">
        <v>2118</v>
      </c>
      <c r="F4996" s="10">
        <f t="shared" ca="1" si="157"/>
        <v>9.6423355612527031E-2</v>
      </c>
      <c r="G4996" s="3" t="str">
        <f>VLOOKUP(Table3[[#This Row],[PRODUCT ID]],Table1[[PRODUCT]:[SELLING PRICE]],1,FALSE)</f>
        <v>Product799</v>
      </c>
      <c r="H4996" s="3" t="str">
        <f>VLOOKUP(Table3[[#This Row],[PRODUCT ID]],Table1[[PRODUCT]:[SELLING PRICE]],2,FALSE)</f>
        <v>Category2</v>
      </c>
      <c r="I4996" s="3" t="str">
        <f>VLOOKUP(Table3[[#This Row],[PRODUCT ID]],Table1[[PRODUCT]:[SELLING PRICE]],3,FALSE)</f>
        <v>Kg</v>
      </c>
      <c r="J4996" s="16">
        <f ca="1">VLOOKUP(Table3[[#This Row],[PRODUCT ID]],Table1[[PRODUCT]:[SELLING PRICE]],4,FALSE)</f>
        <v>200</v>
      </c>
      <c r="K4996" s="16">
        <f ca="1">VLOOKUP(Table3[[#This Row],[PRODUCT ID]],Table1[[PRODUCT]:[SELLING PRICE]],5,FALSE)</f>
        <v>312.82134606979497</v>
      </c>
      <c r="L4996" s="16">
        <f ca="1">J4996*Table3[[#This Row],[QUANTITY]]</f>
        <v>1200</v>
      </c>
      <c r="M4996" s="16">
        <f ca="1">K4996*Table3[[#This Row],[QUANTITY]]*(1-Table3[[#This Row],[DISCOUNT %]])</f>
        <v>1695.9483730471063</v>
      </c>
      <c r="N4996" s="3">
        <f>DAY(Table3[[#This Row],[DATE]])</f>
        <v>4</v>
      </c>
      <c r="O4996" s="3" t="str">
        <f>TEXT(Table3[[#This Row],[DATE]],"mmm")</f>
        <v>Sep</v>
      </c>
      <c r="P4996" s="3">
        <f>YEAR(Table3[[#This Row],[DATE]])</f>
        <v>2034</v>
      </c>
    </row>
    <row r="4997" spans="1:16" x14ac:dyDescent="0.3">
      <c r="A4997" s="6">
        <v>49192</v>
      </c>
      <c r="B4997" s="7" t="s">
        <v>1852</v>
      </c>
      <c r="C4997" s="9">
        <f t="shared" ca="1" si="156"/>
        <v>10</v>
      </c>
      <c r="D4997" s="9" t="s">
        <v>2115</v>
      </c>
      <c r="E4997" s="9" t="s">
        <v>2118</v>
      </c>
      <c r="F4997" s="10">
        <f t="shared" ca="1" si="157"/>
        <v>5.9684637202250181E-2</v>
      </c>
      <c r="G4997" s="3" t="str">
        <f>VLOOKUP(Table3[[#This Row],[PRODUCT ID]],Table1[[PRODUCT]:[SELLING PRICE]],1,FALSE)</f>
        <v>Product800</v>
      </c>
      <c r="H4997" s="3" t="str">
        <f>VLOOKUP(Table3[[#This Row],[PRODUCT ID]],Table1[[PRODUCT]:[SELLING PRICE]],2,FALSE)</f>
        <v>Category3</v>
      </c>
      <c r="I4997" s="3" t="str">
        <f>VLOOKUP(Table3[[#This Row],[PRODUCT ID]],Table1[[PRODUCT]:[SELLING PRICE]],3,FALSE)</f>
        <v>No</v>
      </c>
      <c r="J4997" s="16">
        <f ca="1">VLOOKUP(Table3[[#This Row],[PRODUCT ID]],Table1[[PRODUCT]:[SELLING PRICE]],4,FALSE)</f>
        <v>59</v>
      </c>
      <c r="K4997" s="16">
        <f ca="1">VLOOKUP(Table3[[#This Row],[PRODUCT ID]],Table1[[PRODUCT]:[SELLING PRICE]],5,FALSE)</f>
        <v>153.17677726971439</v>
      </c>
      <c r="L4997" s="16">
        <f ca="1">J4997*Table3[[#This Row],[QUANTITY]]</f>
        <v>590</v>
      </c>
      <c r="M4997" s="16">
        <f ca="1">K4997*Table3[[#This Row],[QUANTITY]]*(1-Table3[[#This Row],[DISCOUNT %]])</f>
        <v>1440.3447689056161</v>
      </c>
      <c r="N4997" s="3">
        <f>DAY(Table3[[#This Row],[DATE]])</f>
        <v>5</v>
      </c>
      <c r="O4997" s="3" t="str">
        <f>TEXT(Table3[[#This Row],[DATE]],"mmm")</f>
        <v>Sep</v>
      </c>
      <c r="P4997" s="3">
        <f>YEAR(Table3[[#This Row],[DATE]])</f>
        <v>2034</v>
      </c>
    </row>
    <row r="4998" spans="1:16" x14ac:dyDescent="0.3">
      <c r="A4998" s="6">
        <v>49193</v>
      </c>
      <c r="B4998" s="7" t="s">
        <v>1853</v>
      </c>
      <c r="C4998" s="9">
        <f t="shared" ca="1" si="156"/>
        <v>1</v>
      </c>
      <c r="D4998" s="9" t="s">
        <v>2115</v>
      </c>
      <c r="E4998" s="9" t="s">
        <v>2116</v>
      </c>
      <c r="F4998" s="10">
        <f t="shared" ca="1" si="157"/>
        <v>7.6737329825484327E-2</v>
      </c>
      <c r="G4998" s="3" t="str">
        <f>VLOOKUP(Table3[[#This Row],[PRODUCT ID]],Table1[[PRODUCT]:[SELLING PRICE]],1,FALSE)</f>
        <v>Product801</v>
      </c>
      <c r="H4998" s="3" t="str">
        <f>VLOOKUP(Table3[[#This Row],[PRODUCT ID]],Table1[[PRODUCT]:[SELLING PRICE]],2,FALSE)</f>
        <v>Category4</v>
      </c>
      <c r="I4998" s="3" t="str">
        <f>VLOOKUP(Table3[[#This Row],[PRODUCT ID]],Table1[[PRODUCT]:[SELLING PRICE]],3,FALSE)</f>
        <v>No</v>
      </c>
      <c r="J4998" s="16">
        <f ca="1">VLOOKUP(Table3[[#This Row],[PRODUCT ID]],Table1[[PRODUCT]:[SELLING PRICE]],4,FALSE)</f>
        <v>159</v>
      </c>
      <c r="K4998" s="16">
        <f ca="1">VLOOKUP(Table3[[#This Row],[PRODUCT ID]],Table1[[PRODUCT]:[SELLING PRICE]],5,FALSE)</f>
        <v>206.29095579819722</v>
      </c>
      <c r="L4998" s="16">
        <f ca="1">J4998*Table3[[#This Row],[QUANTITY]]</f>
        <v>159</v>
      </c>
      <c r="M4998" s="16">
        <f ca="1">K4998*Table3[[#This Row],[QUANTITY]]*(1-Table3[[#This Row],[DISCOUNT %]])</f>
        <v>190.46073868309657</v>
      </c>
      <c r="N4998" s="3">
        <f>DAY(Table3[[#This Row],[DATE]])</f>
        <v>6</v>
      </c>
      <c r="O4998" s="3" t="str">
        <f>TEXT(Table3[[#This Row],[DATE]],"mmm")</f>
        <v>Sep</v>
      </c>
      <c r="P4998" s="3">
        <f>YEAR(Table3[[#This Row],[DATE]])</f>
        <v>2034</v>
      </c>
    </row>
    <row r="4999" spans="1:16" x14ac:dyDescent="0.3">
      <c r="A4999" s="6">
        <v>49194</v>
      </c>
      <c r="B4999" s="7" t="s">
        <v>1854</v>
      </c>
      <c r="C4999" s="9">
        <f t="shared" ca="1" si="156"/>
        <v>11</v>
      </c>
      <c r="D4999" s="9" t="s">
        <v>2115</v>
      </c>
      <c r="E4999" s="9" t="s">
        <v>2116</v>
      </c>
      <c r="F4999" s="10">
        <f t="shared" ca="1" si="157"/>
        <v>2.0790768424573971E-2</v>
      </c>
      <c r="G4999" s="3" t="str">
        <f>VLOOKUP(Table3[[#This Row],[PRODUCT ID]],Table1[[PRODUCT]:[SELLING PRICE]],1,FALSE)</f>
        <v>Product802</v>
      </c>
      <c r="H4999" s="3" t="str">
        <f>VLOOKUP(Table3[[#This Row],[PRODUCT ID]],Table1[[PRODUCT]:[SELLING PRICE]],2,FALSE)</f>
        <v>Category5</v>
      </c>
      <c r="I4999" s="3" t="str">
        <f>VLOOKUP(Table3[[#This Row],[PRODUCT ID]],Table1[[PRODUCT]:[SELLING PRICE]],3,FALSE)</f>
        <v>Ft</v>
      </c>
      <c r="J4999" s="16">
        <f ca="1">VLOOKUP(Table3[[#This Row],[PRODUCT ID]],Table1[[PRODUCT]:[SELLING PRICE]],4,FALSE)</f>
        <v>139</v>
      </c>
      <c r="K4999" s="16">
        <f ca="1">VLOOKUP(Table3[[#This Row],[PRODUCT ID]],Table1[[PRODUCT]:[SELLING PRICE]],5,FALSE)</f>
        <v>315.62548435604242</v>
      </c>
      <c r="L4999" s="16">
        <f ca="1">J4999*Table3[[#This Row],[QUANTITY]]</f>
        <v>1529</v>
      </c>
      <c r="M4999" s="16">
        <f ca="1">K4999*Table3[[#This Row],[QUANTITY]]*(1-Table3[[#This Row],[DISCOUNT %]])</f>
        <v>3399.6972680209215</v>
      </c>
      <c r="N4999" s="3">
        <f>DAY(Table3[[#This Row],[DATE]])</f>
        <v>7</v>
      </c>
      <c r="O4999" s="3" t="str">
        <f>TEXT(Table3[[#This Row],[DATE]],"mmm")</f>
        <v>Sep</v>
      </c>
      <c r="P4999" s="3">
        <f>YEAR(Table3[[#This Row],[DATE]])</f>
        <v>2034</v>
      </c>
    </row>
    <row r="5000" spans="1:16" x14ac:dyDescent="0.3">
      <c r="A5000" s="6">
        <v>49195</v>
      </c>
      <c r="B5000" s="7" t="s">
        <v>1855</v>
      </c>
      <c r="C5000" s="9">
        <f t="shared" ca="1" si="156"/>
        <v>5</v>
      </c>
      <c r="D5000" s="9" t="s">
        <v>2116</v>
      </c>
      <c r="E5000" s="9" t="s">
        <v>2116</v>
      </c>
      <c r="F5000" s="10">
        <f t="shared" ca="1" si="157"/>
        <v>5.9173796632527177E-2</v>
      </c>
      <c r="G5000" s="3" t="str">
        <f>VLOOKUP(Table3[[#This Row],[PRODUCT ID]],Table1[[PRODUCT]:[SELLING PRICE]],1,FALSE)</f>
        <v>Product803</v>
      </c>
      <c r="H5000" s="3" t="str">
        <f>VLOOKUP(Table3[[#This Row],[PRODUCT ID]],Table1[[PRODUCT]:[SELLING PRICE]],2,FALSE)</f>
        <v>Category1</v>
      </c>
      <c r="I5000" s="3" t="str">
        <f>VLOOKUP(Table3[[#This Row],[PRODUCT ID]],Table1[[PRODUCT]:[SELLING PRICE]],3,FALSE)</f>
        <v>No</v>
      </c>
      <c r="J5000" s="16">
        <f ca="1">VLOOKUP(Table3[[#This Row],[PRODUCT ID]],Table1[[PRODUCT]:[SELLING PRICE]],4,FALSE)</f>
        <v>57</v>
      </c>
      <c r="K5000" s="16">
        <f ca="1">VLOOKUP(Table3[[#This Row],[PRODUCT ID]],Table1[[PRODUCT]:[SELLING PRICE]],5,FALSE)</f>
        <v>41.24882026497373</v>
      </c>
      <c r="L5000" s="16">
        <f ca="1">J5000*Table3[[#This Row],[QUANTITY]]</f>
        <v>285</v>
      </c>
      <c r="M5000" s="16">
        <f ca="1">K5000*Table3[[#This Row],[QUANTITY]]*(1-Table3[[#This Row],[DISCOUNT %]])</f>
        <v>194.03985481641254</v>
      </c>
      <c r="N5000" s="3">
        <f>DAY(Table3[[#This Row],[DATE]])</f>
        <v>8</v>
      </c>
      <c r="O5000" s="3" t="str">
        <f>TEXT(Table3[[#This Row],[DATE]],"mmm")</f>
        <v>Sep</v>
      </c>
      <c r="P5000" s="3">
        <f>YEAR(Table3[[#This Row],[DATE]])</f>
        <v>2034</v>
      </c>
    </row>
    <row r="5001" spans="1:16" x14ac:dyDescent="0.3">
      <c r="A5001" s="6">
        <v>49196</v>
      </c>
      <c r="B5001" s="7" t="s">
        <v>1856</v>
      </c>
      <c r="C5001" s="9">
        <f t="shared" ca="1" si="156"/>
        <v>2</v>
      </c>
      <c r="D5001" s="9" t="s">
        <v>2116</v>
      </c>
      <c r="E5001" s="9" t="s">
        <v>2116</v>
      </c>
      <c r="F5001" s="10">
        <f t="shared" ca="1" si="157"/>
        <v>8.9322316769369289E-2</v>
      </c>
      <c r="G5001" s="3" t="str">
        <f>VLOOKUP(Table3[[#This Row],[PRODUCT ID]],Table1[[PRODUCT]:[SELLING PRICE]],1,FALSE)</f>
        <v>Product804</v>
      </c>
      <c r="H5001" s="3" t="str">
        <f>VLOOKUP(Table3[[#This Row],[PRODUCT ID]],Table1[[PRODUCT]:[SELLING PRICE]],2,FALSE)</f>
        <v>Category2</v>
      </c>
      <c r="I5001" s="3" t="str">
        <f>VLOOKUP(Table3[[#This Row],[PRODUCT ID]],Table1[[PRODUCT]:[SELLING PRICE]],3,FALSE)</f>
        <v>Kg</v>
      </c>
      <c r="J5001" s="16">
        <f ca="1">VLOOKUP(Table3[[#This Row],[PRODUCT ID]],Table1[[PRODUCT]:[SELLING PRICE]],4,FALSE)</f>
        <v>155</v>
      </c>
      <c r="K5001" s="16">
        <f ca="1">VLOOKUP(Table3[[#This Row],[PRODUCT ID]],Table1[[PRODUCT]:[SELLING PRICE]],5,FALSE)</f>
        <v>127.84220608473535</v>
      </c>
      <c r="L5001" s="16">
        <f ca="1">J5001*Table3[[#This Row],[QUANTITY]]</f>
        <v>310</v>
      </c>
      <c r="M5001" s="16">
        <f ca="1">K5001*Table3[[#This Row],[QUANTITY]]*(1-Table3[[#This Row],[DISCOUNT %]])</f>
        <v>232.84608811267927</v>
      </c>
      <c r="N5001" s="3">
        <f>DAY(Table3[[#This Row],[DATE]])</f>
        <v>9</v>
      </c>
      <c r="O5001" s="3" t="str">
        <f>TEXT(Table3[[#This Row],[DATE]],"mmm")</f>
        <v>Sep</v>
      </c>
      <c r="P5001" s="3">
        <f>YEAR(Table3[[#This Row],[DATE]])</f>
        <v>2034</v>
      </c>
    </row>
    <row r="5002" spans="1:16" x14ac:dyDescent="0.3">
      <c r="A5002" s="6">
        <v>49197</v>
      </c>
      <c r="B5002" s="7" t="s">
        <v>1857</v>
      </c>
      <c r="C5002" s="9">
        <f t="shared" ca="1" si="156"/>
        <v>8</v>
      </c>
      <c r="D5002" s="9" t="s">
        <v>2116</v>
      </c>
      <c r="E5002" s="9" t="s">
        <v>2118</v>
      </c>
      <c r="F5002" s="10">
        <f t="shared" ca="1" si="157"/>
        <v>6.6068783739388001E-2</v>
      </c>
      <c r="G5002" s="3" t="str">
        <f>VLOOKUP(Table3[[#This Row],[PRODUCT ID]],Table1[[PRODUCT]:[SELLING PRICE]],1,FALSE)</f>
        <v>Product805</v>
      </c>
      <c r="H5002" s="3" t="str">
        <f>VLOOKUP(Table3[[#This Row],[PRODUCT ID]],Table1[[PRODUCT]:[SELLING PRICE]],2,FALSE)</f>
        <v>Category3</v>
      </c>
      <c r="I5002" s="3" t="str">
        <f>VLOOKUP(Table3[[#This Row],[PRODUCT ID]],Table1[[PRODUCT]:[SELLING PRICE]],3,FALSE)</f>
        <v>Kg</v>
      </c>
      <c r="J5002" s="16">
        <f ca="1">VLOOKUP(Table3[[#This Row],[PRODUCT ID]],Table1[[PRODUCT]:[SELLING PRICE]],4,FALSE)</f>
        <v>28</v>
      </c>
      <c r="K5002" s="16">
        <f ca="1">VLOOKUP(Table3[[#This Row],[PRODUCT ID]],Table1[[PRODUCT]:[SELLING PRICE]],5,FALSE)</f>
        <v>224.04155743236953</v>
      </c>
      <c r="L5002" s="16">
        <f ca="1">J5002*Table3[[#This Row],[QUANTITY]]</f>
        <v>224</v>
      </c>
      <c r="M5002" s="16">
        <f ca="1">K5002*Table3[[#This Row],[QUANTITY]]*(1-Table3[[#This Row],[DISCOUNT %]])</f>
        <v>1673.9152338058771</v>
      </c>
      <c r="N5002" s="3">
        <f>DAY(Table3[[#This Row],[DATE]])</f>
        <v>10</v>
      </c>
      <c r="O5002" s="3" t="str">
        <f>TEXT(Table3[[#This Row],[DATE]],"mmm")</f>
        <v>Sep</v>
      </c>
      <c r="P5002" s="3">
        <f>YEAR(Table3[[#This Row],[DATE]])</f>
        <v>2034</v>
      </c>
    </row>
    <row r="5003" spans="1:16" x14ac:dyDescent="0.3">
      <c r="A5003" s="6">
        <v>49198</v>
      </c>
      <c r="B5003" s="7" t="s">
        <v>1858</v>
      </c>
      <c r="C5003" s="9">
        <f t="shared" ca="1" si="156"/>
        <v>11</v>
      </c>
      <c r="D5003" s="9" t="s">
        <v>2115</v>
      </c>
      <c r="E5003" s="9" t="s">
        <v>2116</v>
      </c>
      <c r="F5003" s="10">
        <f t="shared" ca="1" si="157"/>
        <v>3.5986816642078923E-2</v>
      </c>
      <c r="G5003" s="3" t="str">
        <f>VLOOKUP(Table3[[#This Row],[PRODUCT ID]],Table1[[PRODUCT]:[SELLING PRICE]],1,FALSE)</f>
        <v>Product806</v>
      </c>
      <c r="H5003" s="3" t="str">
        <f>VLOOKUP(Table3[[#This Row],[PRODUCT ID]],Table1[[PRODUCT]:[SELLING PRICE]],2,FALSE)</f>
        <v>Category4</v>
      </c>
      <c r="I5003" s="3" t="str">
        <f>VLOOKUP(Table3[[#This Row],[PRODUCT ID]],Table1[[PRODUCT]:[SELLING PRICE]],3,FALSE)</f>
        <v>Lt</v>
      </c>
      <c r="J5003" s="16">
        <f ca="1">VLOOKUP(Table3[[#This Row],[PRODUCT ID]],Table1[[PRODUCT]:[SELLING PRICE]],4,FALSE)</f>
        <v>135</v>
      </c>
      <c r="K5003" s="16">
        <f ca="1">VLOOKUP(Table3[[#This Row],[PRODUCT ID]],Table1[[PRODUCT]:[SELLING PRICE]],5,FALSE)</f>
        <v>275.91164288743664</v>
      </c>
      <c r="L5003" s="16">
        <f ca="1">J5003*Table3[[#This Row],[QUANTITY]]</f>
        <v>1485</v>
      </c>
      <c r="M5003" s="16">
        <f ca="1">K5003*Table3[[#This Row],[QUANTITY]]*(1-Table3[[#This Row],[DISCOUNT %]])</f>
        <v>2925.8070730397485</v>
      </c>
      <c r="N5003" s="3">
        <f>DAY(Table3[[#This Row],[DATE]])</f>
        <v>11</v>
      </c>
      <c r="O5003" s="3" t="str">
        <f>TEXT(Table3[[#This Row],[DATE]],"mmm")</f>
        <v>Sep</v>
      </c>
      <c r="P5003" s="3">
        <f>YEAR(Table3[[#This Row],[DATE]])</f>
        <v>2034</v>
      </c>
    </row>
    <row r="5004" spans="1:16" x14ac:dyDescent="0.3">
      <c r="A5004" s="6">
        <v>49199</v>
      </c>
      <c r="B5004" s="7" t="s">
        <v>1859</v>
      </c>
      <c r="C5004" s="9">
        <f t="shared" ca="1" si="156"/>
        <v>4</v>
      </c>
      <c r="D5004" s="9" t="s">
        <v>2117</v>
      </c>
      <c r="E5004" s="9" t="s">
        <v>2116</v>
      </c>
      <c r="F5004" s="10">
        <f t="shared" ca="1" si="157"/>
        <v>2.3719746382878416E-2</v>
      </c>
      <c r="G5004" s="3" t="str">
        <f>VLOOKUP(Table3[[#This Row],[PRODUCT ID]],Table1[[PRODUCT]:[SELLING PRICE]],1,FALSE)</f>
        <v>Product807</v>
      </c>
      <c r="H5004" s="3" t="str">
        <f>VLOOKUP(Table3[[#This Row],[PRODUCT ID]],Table1[[PRODUCT]:[SELLING PRICE]],2,FALSE)</f>
        <v>Category5</v>
      </c>
      <c r="I5004" s="3" t="str">
        <f>VLOOKUP(Table3[[#This Row],[PRODUCT ID]],Table1[[PRODUCT]:[SELLING PRICE]],3,FALSE)</f>
        <v>Kg</v>
      </c>
      <c r="J5004" s="16">
        <f ca="1">VLOOKUP(Table3[[#This Row],[PRODUCT ID]],Table1[[PRODUCT]:[SELLING PRICE]],4,FALSE)</f>
        <v>139</v>
      </c>
      <c r="K5004" s="16">
        <f ca="1">VLOOKUP(Table3[[#This Row],[PRODUCT ID]],Table1[[PRODUCT]:[SELLING PRICE]],5,FALSE)</f>
        <v>173.01197671022726</v>
      </c>
      <c r="L5004" s="16">
        <f ca="1">J5004*Table3[[#This Row],[QUANTITY]]</f>
        <v>556</v>
      </c>
      <c r="M5004" s="16">
        <f ca="1">K5004*Table3[[#This Row],[QUANTITY]]*(1-Table3[[#This Row],[DISCOUNT %]])</f>
        <v>675.63270600584076</v>
      </c>
      <c r="N5004" s="3">
        <f>DAY(Table3[[#This Row],[DATE]])</f>
        <v>12</v>
      </c>
      <c r="O5004" s="3" t="str">
        <f>TEXT(Table3[[#This Row],[DATE]],"mmm")</f>
        <v>Sep</v>
      </c>
      <c r="P5004" s="3">
        <f>YEAR(Table3[[#This Row],[DATE]])</f>
        <v>2034</v>
      </c>
    </row>
    <row r="5005" spans="1:16" x14ac:dyDescent="0.3">
      <c r="A5005" s="6">
        <v>49200</v>
      </c>
      <c r="B5005" s="7" t="s">
        <v>1860</v>
      </c>
      <c r="C5005" s="9">
        <f t="shared" ca="1" si="156"/>
        <v>6</v>
      </c>
      <c r="D5005" s="9" t="s">
        <v>2117</v>
      </c>
      <c r="E5005" s="9" t="s">
        <v>2116</v>
      </c>
      <c r="F5005" s="10">
        <f t="shared" ca="1" si="157"/>
        <v>8.0567571418153849E-2</v>
      </c>
      <c r="G5005" s="3" t="str">
        <f>VLOOKUP(Table3[[#This Row],[PRODUCT ID]],Table1[[PRODUCT]:[SELLING PRICE]],1,FALSE)</f>
        <v>Product808</v>
      </c>
      <c r="H5005" s="3" t="str">
        <f>VLOOKUP(Table3[[#This Row],[PRODUCT ID]],Table1[[PRODUCT]:[SELLING PRICE]],2,FALSE)</f>
        <v>Category1</v>
      </c>
      <c r="I5005" s="3" t="str">
        <f>VLOOKUP(Table3[[#This Row],[PRODUCT ID]],Table1[[PRODUCT]:[SELLING PRICE]],3,FALSE)</f>
        <v>Lt</v>
      </c>
      <c r="J5005" s="16">
        <f ca="1">VLOOKUP(Table3[[#This Row],[PRODUCT ID]],Table1[[PRODUCT]:[SELLING PRICE]],4,FALSE)</f>
        <v>40</v>
      </c>
      <c r="K5005" s="16">
        <f ca="1">VLOOKUP(Table3[[#This Row],[PRODUCT ID]],Table1[[PRODUCT]:[SELLING PRICE]],5,FALSE)</f>
        <v>33.538184390885817</v>
      </c>
      <c r="L5005" s="16">
        <f ca="1">J5005*Table3[[#This Row],[QUANTITY]]</f>
        <v>240</v>
      </c>
      <c r="M5005" s="16">
        <f ca="1">K5005*Table3[[#This Row],[QUANTITY]]*(1-Table3[[#This Row],[DISCOUNT %]])</f>
        <v>185.01656594842746</v>
      </c>
      <c r="N5005" s="3">
        <f>DAY(Table3[[#This Row],[DATE]])</f>
        <v>13</v>
      </c>
      <c r="O5005" s="3" t="str">
        <f>TEXT(Table3[[#This Row],[DATE]],"mmm")</f>
        <v>Sep</v>
      </c>
      <c r="P5005" s="3">
        <f>YEAR(Table3[[#This Row],[DATE]])</f>
        <v>2034</v>
      </c>
    </row>
    <row r="5006" spans="1:16" x14ac:dyDescent="0.3">
      <c r="A5006" s="6">
        <v>49201</v>
      </c>
      <c r="B5006" s="7" t="s">
        <v>1861</v>
      </c>
      <c r="C5006" s="9">
        <f t="shared" ca="1" si="156"/>
        <v>6</v>
      </c>
      <c r="D5006" s="9" t="s">
        <v>2116</v>
      </c>
      <c r="E5006" s="9" t="s">
        <v>2116</v>
      </c>
      <c r="F5006" s="10">
        <f t="shared" ca="1" si="157"/>
        <v>1.7060400283231494E-2</v>
      </c>
      <c r="G5006" s="3" t="str">
        <f>VLOOKUP(Table3[[#This Row],[PRODUCT ID]],Table1[[PRODUCT]:[SELLING PRICE]],1,FALSE)</f>
        <v>Product809</v>
      </c>
      <c r="H5006" s="3" t="str">
        <f>VLOOKUP(Table3[[#This Row],[PRODUCT ID]],Table1[[PRODUCT]:[SELLING PRICE]],2,FALSE)</f>
        <v>Category2</v>
      </c>
      <c r="I5006" s="3" t="str">
        <f>VLOOKUP(Table3[[#This Row],[PRODUCT ID]],Table1[[PRODUCT]:[SELLING PRICE]],3,FALSE)</f>
        <v>Ft</v>
      </c>
      <c r="J5006" s="16">
        <f ca="1">VLOOKUP(Table3[[#This Row],[PRODUCT ID]],Table1[[PRODUCT]:[SELLING PRICE]],4,FALSE)</f>
        <v>74</v>
      </c>
      <c r="K5006" s="16">
        <f ca="1">VLOOKUP(Table3[[#This Row],[PRODUCT ID]],Table1[[PRODUCT]:[SELLING PRICE]],5,FALSE)</f>
        <v>125.2352175256481</v>
      </c>
      <c r="L5006" s="16">
        <f ca="1">J5006*Table3[[#This Row],[QUANTITY]]</f>
        <v>444</v>
      </c>
      <c r="M5006" s="16">
        <f ca="1">K5006*Table3[[#This Row],[QUANTITY]]*(1-Table3[[#This Row],[DISCOUNT %]])</f>
        <v>738.59192751061789</v>
      </c>
      <c r="N5006" s="3">
        <f>DAY(Table3[[#This Row],[DATE]])</f>
        <v>14</v>
      </c>
      <c r="O5006" s="3" t="str">
        <f>TEXT(Table3[[#This Row],[DATE]],"mmm")</f>
        <v>Sep</v>
      </c>
      <c r="P5006" s="3">
        <f>YEAR(Table3[[#This Row],[DATE]])</f>
        <v>2034</v>
      </c>
    </row>
    <row r="5007" spans="1:16" x14ac:dyDescent="0.3">
      <c r="A5007" s="6">
        <v>49202</v>
      </c>
      <c r="B5007" s="7" t="s">
        <v>1862</v>
      </c>
      <c r="C5007" s="9">
        <f t="shared" ca="1" si="156"/>
        <v>10</v>
      </c>
      <c r="D5007" s="9" t="s">
        <v>2116</v>
      </c>
      <c r="E5007" s="9" t="s">
        <v>2116</v>
      </c>
      <c r="F5007" s="10">
        <f t="shared" ca="1" si="157"/>
        <v>9.1621374390476712E-2</v>
      </c>
      <c r="G5007" s="3" t="str">
        <f>VLOOKUP(Table3[[#This Row],[PRODUCT ID]],Table1[[PRODUCT]:[SELLING PRICE]],1,FALSE)</f>
        <v>Product810</v>
      </c>
      <c r="H5007" s="3" t="str">
        <f>VLOOKUP(Table3[[#This Row],[PRODUCT ID]],Table1[[PRODUCT]:[SELLING PRICE]],2,FALSE)</f>
        <v>Category3</v>
      </c>
      <c r="I5007" s="3" t="str">
        <f>VLOOKUP(Table3[[#This Row],[PRODUCT ID]],Table1[[PRODUCT]:[SELLING PRICE]],3,FALSE)</f>
        <v>Kg</v>
      </c>
      <c r="J5007" s="16">
        <f ca="1">VLOOKUP(Table3[[#This Row],[PRODUCT ID]],Table1[[PRODUCT]:[SELLING PRICE]],4,FALSE)</f>
        <v>42</v>
      </c>
      <c r="K5007" s="16">
        <f ca="1">VLOOKUP(Table3[[#This Row],[PRODUCT ID]],Table1[[PRODUCT]:[SELLING PRICE]],5,FALSE)</f>
        <v>280.94809473023059</v>
      </c>
      <c r="L5007" s="16">
        <f ca="1">J5007*Table3[[#This Row],[QUANTITY]]</f>
        <v>420</v>
      </c>
      <c r="M5007" s="16">
        <f ca="1">K5007*Table3[[#This Row],[QUANTITY]]*(1-Table3[[#This Row],[DISCOUNT %]])</f>
        <v>2552.0724415866102</v>
      </c>
      <c r="N5007" s="3">
        <f>DAY(Table3[[#This Row],[DATE]])</f>
        <v>15</v>
      </c>
      <c r="O5007" s="3" t="str">
        <f>TEXT(Table3[[#This Row],[DATE]],"mmm")</f>
        <v>Sep</v>
      </c>
      <c r="P5007" s="3">
        <f>YEAR(Table3[[#This Row],[DATE]])</f>
        <v>2034</v>
      </c>
    </row>
    <row r="5008" spans="1:16" x14ac:dyDescent="0.3">
      <c r="A5008" s="6">
        <v>49203</v>
      </c>
      <c r="B5008" s="7" t="s">
        <v>1863</v>
      </c>
      <c r="C5008" s="9">
        <f t="shared" ca="1" si="156"/>
        <v>9</v>
      </c>
      <c r="D5008" s="9" t="s">
        <v>2116</v>
      </c>
      <c r="E5008" s="9" t="s">
        <v>2118</v>
      </c>
      <c r="F5008" s="10">
        <f t="shared" ca="1" si="157"/>
        <v>4.7875972964819061E-2</v>
      </c>
      <c r="G5008" s="3" t="str">
        <f>VLOOKUP(Table3[[#This Row],[PRODUCT ID]],Table1[[PRODUCT]:[SELLING PRICE]],1,FALSE)</f>
        <v>Product811</v>
      </c>
      <c r="H5008" s="3" t="str">
        <f>VLOOKUP(Table3[[#This Row],[PRODUCT ID]],Table1[[PRODUCT]:[SELLING PRICE]],2,FALSE)</f>
        <v>Category4</v>
      </c>
      <c r="I5008" s="3" t="str">
        <f>VLOOKUP(Table3[[#This Row],[PRODUCT ID]],Table1[[PRODUCT]:[SELLING PRICE]],3,FALSE)</f>
        <v>No</v>
      </c>
      <c r="J5008" s="16">
        <f ca="1">VLOOKUP(Table3[[#This Row],[PRODUCT ID]],Table1[[PRODUCT]:[SELLING PRICE]],4,FALSE)</f>
        <v>113</v>
      </c>
      <c r="K5008" s="16">
        <f ca="1">VLOOKUP(Table3[[#This Row],[PRODUCT ID]],Table1[[PRODUCT]:[SELLING PRICE]],5,FALSE)</f>
        <v>75.254920797721383</v>
      </c>
      <c r="L5008" s="16">
        <f ca="1">J5008*Table3[[#This Row],[QUANTITY]]</f>
        <v>1017</v>
      </c>
      <c r="M5008" s="16">
        <f ca="1">K5008*Table3[[#This Row],[QUANTITY]]*(1-Table3[[#This Row],[DISCOUNT %]])</f>
        <v>644.86816419726074</v>
      </c>
      <c r="N5008" s="3">
        <f>DAY(Table3[[#This Row],[DATE]])</f>
        <v>16</v>
      </c>
      <c r="O5008" s="3" t="str">
        <f>TEXT(Table3[[#This Row],[DATE]],"mmm")</f>
        <v>Sep</v>
      </c>
      <c r="P5008" s="3">
        <f>YEAR(Table3[[#This Row],[DATE]])</f>
        <v>2034</v>
      </c>
    </row>
    <row r="5009" spans="1:16" x14ac:dyDescent="0.3">
      <c r="A5009" s="6">
        <v>49204</v>
      </c>
      <c r="B5009" s="7" t="s">
        <v>1864</v>
      </c>
      <c r="C5009" s="9">
        <f t="shared" ca="1" si="156"/>
        <v>4</v>
      </c>
      <c r="D5009" s="9" t="s">
        <v>2116</v>
      </c>
      <c r="E5009" s="9" t="s">
        <v>2118</v>
      </c>
      <c r="F5009" s="10">
        <f t="shared" ca="1" si="157"/>
        <v>1.8476541123018643E-2</v>
      </c>
      <c r="G5009" s="3" t="str">
        <f>VLOOKUP(Table3[[#This Row],[PRODUCT ID]],Table1[[PRODUCT]:[SELLING PRICE]],1,FALSE)</f>
        <v>Product812</v>
      </c>
      <c r="H5009" s="3" t="str">
        <f>VLOOKUP(Table3[[#This Row],[PRODUCT ID]],Table1[[PRODUCT]:[SELLING PRICE]],2,FALSE)</f>
        <v>Category5</v>
      </c>
      <c r="I5009" s="3" t="str">
        <f>VLOOKUP(Table3[[#This Row],[PRODUCT ID]],Table1[[PRODUCT]:[SELLING PRICE]],3,FALSE)</f>
        <v>No</v>
      </c>
      <c r="J5009" s="16">
        <f ca="1">VLOOKUP(Table3[[#This Row],[PRODUCT ID]],Table1[[PRODUCT]:[SELLING PRICE]],4,FALSE)</f>
        <v>19</v>
      </c>
      <c r="K5009" s="16">
        <f ca="1">VLOOKUP(Table3[[#This Row],[PRODUCT ID]],Table1[[PRODUCT]:[SELLING PRICE]],5,FALSE)</f>
        <v>53.099605005967312</v>
      </c>
      <c r="L5009" s="16">
        <f ca="1">J5009*Table3[[#This Row],[QUANTITY]]</f>
        <v>76</v>
      </c>
      <c r="M5009" s="16">
        <f ca="1">K5009*Table3[[#This Row],[QUANTITY]]*(1-Table3[[#This Row],[DISCOUNT %]])</f>
        <v>208.47403188183404</v>
      </c>
      <c r="N5009" s="3">
        <f>DAY(Table3[[#This Row],[DATE]])</f>
        <v>17</v>
      </c>
      <c r="O5009" s="3" t="str">
        <f>TEXT(Table3[[#This Row],[DATE]],"mmm")</f>
        <v>Sep</v>
      </c>
      <c r="P5009" s="3">
        <f>YEAR(Table3[[#This Row],[DATE]])</f>
        <v>2034</v>
      </c>
    </row>
    <row r="5010" spans="1:16" x14ac:dyDescent="0.3">
      <c r="A5010" s="6">
        <v>49205</v>
      </c>
      <c r="B5010" s="7" t="s">
        <v>1865</v>
      </c>
      <c r="C5010" s="9">
        <f t="shared" ca="1" si="156"/>
        <v>7</v>
      </c>
      <c r="D5010" s="9" t="s">
        <v>2115</v>
      </c>
      <c r="E5010" s="9" t="s">
        <v>2116</v>
      </c>
      <c r="F5010" s="10">
        <f t="shared" ca="1" si="157"/>
        <v>4.1951880563913191E-2</v>
      </c>
      <c r="G5010" s="3" t="str">
        <f>VLOOKUP(Table3[[#This Row],[PRODUCT ID]],Table1[[PRODUCT]:[SELLING PRICE]],1,FALSE)</f>
        <v>Product813</v>
      </c>
      <c r="H5010" s="3" t="str">
        <f>VLOOKUP(Table3[[#This Row],[PRODUCT ID]],Table1[[PRODUCT]:[SELLING PRICE]],2,FALSE)</f>
        <v>Category1</v>
      </c>
      <c r="I5010" s="3" t="str">
        <f>VLOOKUP(Table3[[#This Row],[PRODUCT ID]],Table1[[PRODUCT]:[SELLING PRICE]],3,FALSE)</f>
        <v>Ft</v>
      </c>
      <c r="J5010" s="16">
        <f ca="1">VLOOKUP(Table3[[#This Row],[PRODUCT ID]],Table1[[PRODUCT]:[SELLING PRICE]],4,FALSE)</f>
        <v>221</v>
      </c>
      <c r="K5010" s="16">
        <f ca="1">VLOOKUP(Table3[[#This Row],[PRODUCT ID]],Table1[[PRODUCT]:[SELLING PRICE]],5,FALSE)</f>
        <v>131.2268121894742</v>
      </c>
      <c r="L5010" s="16">
        <f ca="1">J5010*Table3[[#This Row],[QUANTITY]]</f>
        <v>1547</v>
      </c>
      <c r="M5010" s="16">
        <f ca="1">K5010*Table3[[#This Row],[QUANTITY]]*(1-Table3[[#This Row],[DISCOUNT %]])</f>
        <v>880.05120446402816</v>
      </c>
      <c r="N5010" s="3">
        <f>DAY(Table3[[#This Row],[DATE]])</f>
        <v>18</v>
      </c>
      <c r="O5010" s="3" t="str">
        <f>TEXT(Table3[[#This Row],[DATE]],"mmm")</f>
        <v>Sep</v>
      </c>
      <c r="P5010" s="3">
        <f>YEAR(Table3[[#This Row],[DATE]])</f>
        <v>2034</v>
      </c>
    </row>
    <row r="5011" spans="1:16" x14ac:dyDescent="0.3">
      <c r="A5011" s="6">
        <v>49206</v>
      </c>
      <c r="B5011" s="7" t="s">
        <v>1866</v>
      </c>
      <c r="C5011" s="9">
        <f t="shared" ca="1" si="156"/>
        <v>9</v>
      </c>
      <c r="D5011" s="9" t="s">
        <v>2116</v>
      </c>
      <c r="E5011" s="9" t="s">
        <v>2116</v>
      </c>
      <c r="F5011" s="10">
        <f t="shared" ca="1" si="157"/>
        <v>1.6840614713465763E-3</v>
      </c>
      <c r="G5011" s="3" t="str">
        <f>VLOOKUP(Table3[[#This Row],[PRODUCT ID]],Table1[[PRODUCT]:[SELLING PRICE]],1,FALSE)</f>
        <v>Product814</v>
      </c>
      <c r="H5011" s="3" t="str">
        <f>VLOOKUP(Table3[[#This Row],[PRODUCT ID]],Table1[[PRODUCT]:[SELLING PRICE]],2,FALSE)</f>
        <v>Category2</v>
      </c>
      <c r="I5011" s="3" t="str">
        <f>VLOOKUP(Table3[[#This Row],[PRODUCT ID]],Table1[[PRODUCT]:[SELLING PRICE]],3,FALSE)</f>
        <v>No</v>
      </c>
      <c r="J5011" s="16">
        <f ca="1">VLOOKUP(Table3[[#This Row],[PRODUCT ID]],Table1[[PRODUCT]:[SELLING PRICE]],4,FALSE)</f>
        <v>157</v>
      </c>
      <c r="K5011" s="16">
        <f ca="1">VLOOKUP(Table3[[#This Row],[PRODUCT ID]],Table1[[PRODUCT]:[SELLING PRICE]],5,FALSE)</f>
        <v>37.048519681318865</v>
      </c>
      <c r="L5011" s="16">
        <f ca="1">J5011*Table3[[#This Row],[QUANTITY]]</f>
        <v>1413</v>
      </c>
      <c r="M5011" s="16">
        <f ca="1">K5011*Table3[[#This Row],[QUANTITY]]*(1-Table3[[#This Row],[DISCOUNT %]])</f>
        <v>332.87514927077814</v>
      </c>
      <c r="N5011" s="3">
        <f>DAY(Table3[[#This Row],[DATE]])</f>
        <v>19</v>
      </c>
      <c r="O5011" s="3" t="str">
        <f>TEXT(Table3[[#This Row],[DATE]],"mmm")</f>
        <v>Sep</v>
      </c>
      <c r="P5011" s="3">
        <f>YEAR(Table3[[#This Row],[DATE]])</f>
        <v>2034</v>
      </c>
    </row>
    <row r="5012" spans="1:16" x14ac:dyDescent="0.3">
      <c r="A5012" s="6">
        <v>49207</v>
      </c>
      <c r="B5012" s="7" t="s">
        <v>1867</v>
      </c>
      <c r="C5012" s="9">
        <f t="shared" ca="1" si="156"/>
        <v>5</v>
      </c>
      <c r="D5012" s="9" t="s">
        <v>2117</v>
      </c>
      <c r="E5012" s="9" t="s">
        <v>2116</v>
      </c>
      <c r="F5012" s="10">
        <f t="shared" ca="1" si="157"/>
        <v>4.4432429955618108E-2</v>
      </c>
      <c r="G5012" s="3" t="str">
        <f>VLOOKUP(Table3[[#This Row],[PRODUCT ID]],Table1[[PRODUCT]:[SELLING PRICE]],1,FALSE)</f>
        <v>Product815</v>
      </c>
      <c r="H5012" s="3" t="str">
        <f>VLOOKUP(Table3[[#This Row],[PRODUCT ID]],Table1[[PRODUCT]:[SELLING PRICE]],2,FALSE)</f>
        <v>Category3</v>
      </c>
      <c r="I5012" s="3" t="str">
        <f>VLOOKUP(Table3[[#This Row],[PRODUCT ID]],Table1[[PRODUCT]:[SELLING PRICE]],3,FALSE)</f>
        <v>Kg</v>
      </c>
      <c r="J5012" s="16">
        <f ca="1">VLOOKUP(Table3[[#This Row],[PRODUCT ID]],Table1[[PRODUCT]:[SELLING PRICE]],4,FALSE)</f>
        <v>235</v>
      </c>
      <c r="K5012" s="16">
        <f ca="1">VLOOKUP(Table3[[#This Row],[PRODUCT ID]],Table1[[PRODUCT]:[SELLING PRICE]],5,FALSE)</f>
        <v>194.60933486908351</v>
      </c>
      <c r="L5012" s="16">
        <f ca="1">J5012*Table3[[#This Row],[QUANTITY]]</f>
        <v>1175</v>
      </c>
      <c r="M5012" s="16">
        <f ca="1">K5012*Table3[[#This Row],[QUANTITY]]*(1-Table3[[#This Row],[DISCOUNT %]])</f>
        <v>929.81184614401764</v>
      </c>
      <c r="N5012" s="3">
        <f>DAY(Table3[[#This Row],[DATE]])</f>
        <v>20</v>
      </c>
      <c r="O5012" s="3" t="str">
        <f>TEXT(Table3[[#This Row],[DATE]],"mmm")</f>
        <v>Sep</v>
      </c>
      <c r="P5012" s="3">
        <f>YEAR(Table3[[#This Row],[DATE]])</f>
        <v>2034</v>
      </c>
    </row>
    <row r="5013" spans="1:16" x14ac:dyDescent="0.3">
      <c r="A5013" s="6">
        <v>49208</v>
      </c>
      <c r="B5013" s="7" t="s">
        <v>1868</v>
      </c>
      <c r="C5013" s="9">
        <f t="shared" ca="1" si="156"/>
        <v>3</v>
      </c>
      <c r="D5013" s="9" t="s">
        <v>2115</v>
      </c>
      <c r="E5013" s="9" t="s">
        <v>2116</v>
      </c>
      <c r="F5013" s="10">
        <f t="shared" ca="1" si="157"/>
        <v>6.0233067486499592E-2</v>
      </c>
      <c r="G5013" s="3" t="str">
        <f>VLOOKUP(Table3[[#This Row],[PRODUCT ID]],Table1[[PRODUCT]:[SELLING PRICE]],1,FALSE)</f>
        <v>Product816</v>
      </c>
      <c r="H5013" s="3" t="str">
        <f>VLOOKUP(Table3[[#This Row],[PRODUCT ID]],Table1[[PRODUCT]:[SELLING PRICE]],2,FALSE)</f>
        <v>Category4</v>
      </c>
      <c r="I5013" s="3" t="str">
        <f>VLOOKUP(Table3[[#This Row],[PRODUCT ID]],Table1[[PRODUCT]:[SELLING PRICE]],3,FALSE)</f>
        <v>Kg</v>
      </c>
      <c r="J5013" s="16">
        <f ca="1">VLOOKUP(Table3[[#This Row],[PRODUCT ID]],Table1[[PRODUCT]:[SELLING PRICE]],4,FALSE)</f>
        <v>67</v>
      </c>
      <c r="K5013" s="16">
        <f ca="1">VLOOKUP(Table3[[#This Row],[PRODUCT ID]],Table1[[PRODUCT]:[SELLING PRICE]],5,FALSE)</f>
        <v>97.045524331944137</v>
      </c>
      <c r="L5013" s="16">
        <f ca="1">J5013*Table3[[#This Row],[QUANTITY]]</f>
        <v>201</v>
      </c>
      <c r="M5013" s="16">
        <f ca="1">K5013*Table3[[#This Row],[QUANTITY]]*(1-Table3[[#This Row],[DISCOUNT %]])</f>
        <v>273.6005241467862</v>
      </c>
      <c r="N5013" s="3">
        <f>DAY(Table3[[#This Row],[DATE]])</f>
        <v>21</v>
      </c>
      <c r="O5013" s="3" t="str">
        <f>TEXT(Table3[[#This Row],[DATE]],"mmm")</f>
        <v>Sep</v>
      </c>
      <c r="P5013" s="3">
        <f>YEAR(Table3[[#This Row],[DATE]])</f>
        <v>2034</v>
      </c>
    </row>
    <row r="5014" spans="1:16" x14ac:dyDescent="0.3">
      <c r="A5014" s="6">
        <v>49209</v>
      </c>
      <c r="B5014" s="7" t="s">
        <v>1869</v>
      </c>
      <c r="C5014" s="9">
        <f t="shared" ca="1" si="156"/>
        <v>12</v>
      </c>
      <c r="D5014" s="9" t="s">
        <v>2115</v>
      </c>
      <c r="E5014" s="9" t="s">
        <v>2118</v>
      </c>
      <c r="F5014" s="10">
        <f t="shared" ca="1" si="157"/>
        <v>6.5379953026115545E-2</v>
      </c>
      <c r="G5014" s="3" t="str">
        <f>VLOOKUP(Table3[[#This Row],[PRODUCT ID]],Table1[[PRODUCT]:[SELLING PRICE]],1,FALSE)</f>
        <v>Product817</v>
      </c>
      <c r="H5014" s="3" t="str">
        <f>VLOOKUP(Table3[[#This Row],[PRODUCT ID]],Table1[[PRODUCT]:[SELLING PRICE]],2,FALSE)</f>
        <v>Category1</v>
      </c>
      <c r="I5014" s="3" t="str">
        <f>VLOOKUP(Table3[[#This Row],[PRODUCT ID]],Table1[[PRODUCT]:[SELLING PRICE]],3,FALSE)</f>
        <v>Lt</v>
      </c>
      <c r="J5014" s="16">
        <f ca="1">VLOOKUP(Table3[[#This Row],[PRODUCT ID]],Table1[[PRODUCT]:[SELLING PRICE]],4,FALSE)</f>
        <v>206</v>
      </c>
      <c r="K5014" s="16">
        <f ca="1">VLOOKUP(Table3[[#This Row],[PRODUCT ID]],Table1[[PRODUCT]:[SELLING PRICE]],5,FALSE)</f>
        <v>254.0792348726313</v>
      </c>
      <c r="L5014" s="16">
        <f ca="1">J5014*Table3[[#This Row],[QUANTITY]]</f>
        <v>2472</v>
      </c>
      <c r="M5014" s="16">
        <f ca="1">K5014*Table3[[#This Row],[QUANTITY]]*(1-Table3[[#This Row],[DISCOUNT %]])</f>
        <v>2849.6105571809676</v>
      </c>
      <c r="N5014" s="3">
        <f>DAY(Table3[[#This Row],[DATE]])</f>
        <v>22</v>
      </c>
      <c r="O5014" s="3" t="str">
        <f>TEXT(Table3[[#This Row],[DATE]],"mmm")</f>
        <v>Sep</v>
      </c>
      <c r="P5014" s="3">
        <f>YEAR(Table3[[#This Row],[DATE]])</f>
        <v>2034</v>
      </c>
    </row>
    <row r="5015" spans="1:16" x14ac:dyDescent="0.3">
      <c r="A5015" s="6">
        <v>49210</v>
      </c>
      <c r="B5015" s="7" t="s">
        <v>1870</v>
      </c>
      <c r="C5015" s="9">
        <f t="shared" ca="1" si="156"/>
        <v>1</v>
      </c>
      <c r="D5015" s="9" t="s">
        <v>2115</v>
      </c>
      <c r="E5015" s="9" t="s">
        <v>2116</v>
      </c>
      <c r="F5015" s="10">
        <f t="shared" ca="1" si="157"/>
        <v>9.1933138351326105E-2</v>
      </c>
      <c r="G5015" s="3" t="str">
        <f>VLOOKUP(Table3[[#This Row],[PRODUCT ID]],Table1[[PRODUCT]:[SELLING PRICE]],1,FALSE)</f>
        <v>Product818</v>
      </c>
      <c r="H5015" s="3" t="str">
        <f>VLOOKUP(Table3[[#This Row],[PRODUCT ID]],Table1[[PRODUCT]:[SELLING PRICE]],2,FALSE)</f>
        <v>Category2</v>
      </c>
      <c r="I5015" s="3" t="str">
        <f>VLOOKUP(Table3[[#This Row],[PRODUCT ID]],Table1[[PRODUCT]:[SELLING PRICE]],3,FALSE)</f>
        <v>Kg</v>
      </c>
      <c r="J5015" s="16">
        <f ca="1">VLOOKUP(Table3[[#This Row],[PRODUCT ID]],Table1[[PRODUCT]:[SELLING PRICE]],4,FALSE)</f>
        <v>159</v>
      </c>
      <c r="K5015" s="16">
        <f ca="1">VLOOKUP(Table3[[#This Row],[PRODUCT ID]],Table1[[PRODUCT]:[SELLING PRICE]],5,FALSE)</f>
        <v>28.303475223515985</v>
      </c>
      <c r="L5015" s="16">
        <f ca="1">J5015*Table3[[#This Row],[QUANTITY]]</f>
        <v>159</v>
      </c>
      <c r="M5015" s="16">
        <f ca="1">K5015*Table3[[#This Row],[QUANTITY]]*(1-Table3[[#This Row],[DISCOUNT %]])</f>
        <v>25.701447919969159</v>
      </c>
      <c r="N5015" s="3">
        <f>DAY(Table3[[#This Row],[DATE]])</f>
        <v>23</v>
      </c>
      <c r="O5015" s="3" t="str">
        <f>TEXT(Table3[[#This Row],[DATE]],"mmm")</f>
        <v>Sep</v>
      </c>
      <c r="P5015" s="3">
        <f>YEAR(Table3[[#This Row],[DATE]])</f>
        <v>2034</v>
      </c>
    </row>
    <row r="5016" spans="1:16" x14ac:dyDescent="0.3">
      <c r="A5016" s="6">
        <v>49211</v>
      </c>
      <c r="B5016" s="7" t="s">
        <v>1871</v>
      </c>
      <c r="C5016" s="9">
        <f t="shared" ca="1" si="156"/>
        <v>11</v>
      </c>
      <c r="D5016" s="9" t="s">
        <v>2116</v>
      </c>
      <c r="E5016" s="9" t="s">
        <v>2116</v>
      </c>
      <c r="F5016" s="10">
        <f t="shared" ca="1" si="157"/>
        <v>1.5061691647462861E-2</v>
      </c>
      <c r="G5016" s="3" t="str">
        <f>VLOOKUP(Table3[[#This Row],[PRODUCT ID]],Table1[[PRODUCT]:[SELLING PRICE]],1,FALSE)</f>
        <v>Product819</v>
      </c>
      <c r="H5016" s="3" t="str">
        <f>VLOOKUP(Table3[[#This Row],[PRODUCT ID]],Table1[[PRODUCT]:[SELLING PRICE]],2,FALSE)</f>
        <v>Category3</v>
      </c>
      <c r="I5016" s="3" t="str">
        <f>VLOOKUP(Table3[[#This Row],[PRODUCT ID]],Table1[[PRODUCT]:[SELLING PRICE]],3,FALSE)</f>
        <v>Lt</v>
      </c>
      <c r="J5016" s="16">
        <f ca="1">VLOOKUP(Table3[[#This Row],[PRODUCT ID]],Table1[[PRODUCT]:[SELLING PRICE]],4,FALSE)</f>
        <v>27</v>
      </c>
      <c r="K5016" s="16">
        <f ca="1">VLOOKUP(Table3[[#This Row],[PRODUCT ID]],Table1[[PRODUCT]:[SELLING PRICE]],5,FALSE)</f>
        <v>162.94320500092644</v>
      </c>
      <c r="L5016" s="16">
        <f ca="1">J5016*Table3[[#This Row],[QUANTITY]]</f>
        <v>297</v>
      </c>
      <c r="M5016" s="16">
        <f ca="1">K5016*Table3[[#This Row],[QUANTITY]]*(1-Table3[[#This Row],[DISCOUNT %]])</f>
        <v>1765.3790516026847</v>
      </c>
      <c r="N5016" s="3">
        <f>DAY(Table3[[#This Row],[DATE]])</f>
        <v>24</v>
      </c>
      <c r="O5016" s="3" t="str">
        <f>TEXT(Table3[[#This Row],[DATE]],"mmm")</f>
        <v>Sep</v>
      </c>
      <c r="P5016" s="3">
        <f>YEAR(Table3[[#This Row],[DATE]])</f>
        <v>2034</v>
      </c>
    </row>
    <row r="5017" spans="1:16" x14ac:dyDescent="0.3">
      <c r="A5017" s="6">
        <v>49212</v>
      </c>
      <c r="B5017" s="7" t="s">
        <v>1872</v>
      </c>
      <c r="C5017" s="9">
        <f t="shared" ca="1" si="156"/>
        <v>11</v>
      </c>
      <c r="D5017" s="9" t="s">
        <v>2116</v>
      </c>
      <c r="E5017" s="9" t="s">
        <v>2116</v>
      </c>
      <c r="F5017" s="10">
        <f t="shared" ca="1" si="157"/>
        <v>3.2711862101610013E-2</v>
      </c>
      <c r="G5017" s="3" t="str">
        <f>VLOOKUP(Table3[[#This Row],[PRODUCT ID]],Table1[[PRODUCT]:[SELLING PRICE]],1,FALSE)</f>
        <v>Product820</v>
      </c>
      <c r="H5017" s="3" t="str">
        <f>VLOOKUP(Table3[[#This Row],[PRODUCT ID]],Table1[[PRODUCT]:[SELLING PRICE]],2,FALSE)</f>
        <v>Category4</v>
      </c>
      <c r="I5017" s="3" t="str">
        <f>VLOOKUP(Table3[[#This Row],[PRODUCT ID]],Table1[[PRODUCT]:[SELLING PRICE]],3,FALSE)</f>
        <v>Ft</v>
      </c>
      <c r="J5017" s="16">
        <f ca="1">VLOOKUP(Table3[[#This Row],[PRODUCT ID]],Table1[[PRODUCT]:[SELLING PRICE]],4,FALSE)</f>
        <v>32</v>
      </c>
      <c r="K5017" s="16">
        <f ca="1">VLOOKUP(Table3[[#This Row],[PRODUCT ID]],Table1[[PRODUCT]:[SELLING PRICE]],5,FALSE)</f>
        <v>287.69084038864253</v>
      </c>
      <c r="L5017" s="16">
        <f ca="1">J5017*Table3[[#This Row],[QUANTITY]]</f>
        <v>352</v>
      </c>
      <c r="M5017" s="16">
        <f ca="1">K5017*Table3[[#This Row],[QUANTITY]]*(1-Table3[[#This Row],[DISCOUNT %]])</f>
        <v>3061.0793101894824</v>
      </c>
      <c r="N5017" s="3">
        <f>DAY(Table3[[#This Row],[DATE]])</f>
        <v>25</v>
      </c>
      <c r="O5017" s="3" t="str">
        <f>TEXT(Table3[[#This Row],[DATE]],"mmm")</f>
        <v>Sep</v>
      </c>
      <c r="P5017" s="3">
        <f>YEAR(Table3[[#This Row],[DATE]])</f>
        <v>2034</v>
      </c>
    </row>
    <row r="5018" spans="1:16" x14ac:dyDescent="0.3">
      <c r="A5018" s="6">
        <v>49213</v>
      </c>
      <c r="B5018" s="7" t="s">
        <v>1873</v>
      </c>
      <c r="C5018" s="9">
        <f t="shared" ca="1" si="156"/>
        <v>4</v>
      </c>
      <c r="D5018" s="9" t="s">
        <v>2116</v>
      </c>
      <c r="E5018" s="9" t="s">
        <v>2116</v>
      </c>
      <c r="F5018" s="10">
        <f t="shared" ca="1" si="157"/>
        <v>3.5352137045443613E-2</v>
      </c>
      <c r="G5018" s="3" t="str">
        <f>VLOOKUP(Table3[[#This Row],[PRODUCT ID]],Table1[[PRODUCT]:[SELLING PRICE]],1,FALSE)</f>
        <v>Product821</v>
      </c>
      <c r="H5018" s="3" t="str">
        <f>VLOOKUP(Table3[[#This Row],[PRODUCT ID]],Table1[[PRODUCT]:[SELLING PRICE]],2,FALSE)</f>
        <v>Category5</v>
      </c>
      <c r="I5018" s="3" t="str">
        <f>VLOOKUP(Table3[[#This Row],[PRODUCT ID]],Table1[[PRODUCT]:[SELLING PRICE]],3,FALSE)</f>
        <v>Kg</v>
      </c>
      <c r="J5018" s="16">
        <f ca="1">VLOOKUP(Table3[[#This Row],[PRODUCT ID]],Table1[[PRODUCT]:[SELLING PRICE]],4,FALSE)</f>
        <v>58</v>
      </c>
      <c r="K5018" s="16">
        <f ca="1">VLOOKUP(Table3[[#This Row],[PRODUCT ID]],Table1[[PRODUCT]:[SELLING PRICE]],5,FALSE)</f>
        <v>234.63969726254209</v>
      </c>
      <c r="L5018" s="16">
        <f ca="1">J5018*Table3[[#This Row],[QUANTITY]]</f>
        <v>232</v>
      </c>
      <c r="M5018" s="16">
        <f ca="1">K5018*Table3[[#This Row],[QUANTITY]]*(1-Table3[[#This Row],[DISCOUNT %]])</f>
        <v>905.37873011446118</v>
      </c>
      <c r="N5018" s="3">
        <f>DAY(Table3[[#This Row],[DATE]])</f>
        <v>26</v>
      </c>
      <c r="O5018" s="3" t="str">
        <f>TEXT(Table3[[#This Row],[DATE]],"mmm")</f>
        <v>Sep</v>
      </c>
      <c r="P5018" s="3">
        <f>YEAR(Table3[[#This Row],[DATE]])</f>
        <v>2034</v>
      </c>
    </row>
    <row r="5019" spans="1:16" x14ac:dyDescent="0.3">
      <c r="A5019" s="6">
        <v>49214</v>
      </c>
      <c r="B5019" s="7" t="s">
        <v>1874</v>
      </c>
      <c r="C5019" s="9">
        <f t="shared" ca="1" si="156"/>
        <v>11</v>
      </c>
      <c r="D5019" s="9" t="s">
        <v>2115</v>
      </c>
      <c r="E5019" s="9" t="s">
        <v>2116</v>
      </c>
      <c r="F5019" s="10">
        <f t="shared" ca="1" si="157"/>
        <v>6.834898443520486E-2</v>
      </c>
      <c r="G5019" s="3" t="str">
        <f>VLOOKUP(Table3[[#This Row],[PRODUCT ID]],Table1[[PRODUCT]:[SELLING PRICE]],1,FALSE)</f>
        <v>Product822</v>
      </c>
      <c r="H5019" s="3" t="str">
        <f>VLOOKUP(Table3[[#This Row],[PRODUCT ID]],Table1[[PRODUCT]:[SELLING PRICE]],2,FALSE)</f>
        <v>Category1</v>
      </c>
      <c r="I5019" s="3" t="str">
        <f>VLOOKUP(Table3[[#This Row],[PRODUCT ID]],Table1[[PRODUCT]:[SELLING PRICE]],3,FALSE)</f>
        <v>No</v>
      </c>
      <c r="J5019" s="16">
        <f ca="1">VLOOKUP(Table3[[#This Row],[PRODUCT ID]],Table1[[PRODUCT]:[SELLING PRICE]],4,FALSE)</f>
        <v>10</v>
      </c>
      <c r="K5019" s="16">
        <f ca="1">VLOOKUP(Table3[[#This Row],[PRODUCT ID]],Table1[[PRODUCT]:[SELLING PRICE]],5,FALSE)</f>
        <v>218.70141092493981</v>
      </c>
      <c r="L5019" s="16">
        <f ca="1">J5019*Table3[[#This Row],[QUANTITY]]</f>
        <v>110</v>
      </c>
      <c r="M5019" s="16">
        <f ca="1">K5019*Table3[[#This Row],[QUANTITY]]*(1-Table3[[#This Row],[DISCOUNT %]])</f>
        <v>2241.2873075304115</v>
      </c>
      <c r="N5019" s="3">
        <f>DAY(Table3[[#This Row],[DATE]])</f>
        <v>27</v>
      </c>
      <c r="O5019" s="3" t="str">
        <f>TEXT(Table3[[#This Row],[DATE]],"mmm")</f>
        <v>Sep</v>
      </c>
      <c r="P5019" s="3">
        <f>YEAR(Table3[[#This Row],[DATE]])</f>
        <v>2034</v>
      </c>
    </row>
    <row r="5020" spans="1:16" x14ac:dyDescent="0.3">
      <c r="A5020" s="6">
        <v>49215</v>
      </c>
      <c r="B5020" s="7" t="s">
        <v>1875</v>
      </c>
      <c r="C5020" s="9">
        <f t="shared" ca="1" si="156"/>
        <v>9</v>
      </c>
      <c r="D5020" s="9" t="s">
        <v>2117</v>
      </c>
      <c r="E5020" s="9" t="s">
        <v>2118</v>
      </c>
      <c r="F5020" s="10">
        <f t="shared" ca="1" si="157"/>
        <v>3.5179432127615033E-2</v>
      </c>
      <c r="G5020" s="3" t="str">
        <f>VLOOKUP(Table3[[#This Row],[PRODUCT ID]],Table1[[PRODUCT]:[SELLING PRICE]],1,FALSE)</f>
        <v>Product823</v>
      </c>
      <c r="H5020" s="3" t="str">
        <f>VLOOKUP(Table3[[#This Row],[PRODUCT ID]],Table1[[PRODUCT]:[SELLING PRICE]],2,FALSE)</f>
        <v>Category2</v>
      </c>
      <c r="I5020" s="3" t="str">
        <f>VLOOKUP(Table3[[#This Row],[PRODUCT ID]],Table1[[PRODUCT]:[SELLING PRICE]],3,FALSE)</f>
        <v>No</v>
      </c>
      <c r="J5020" s="16">
        <f ca="1">VLOOKUP(Table3[[#This Row],[PRODUCT ID]],Table1[[PRODUCT]:[SELLING PRICE]],4,FALSE)</f>
        <v>244</v>
      </c>
      <c r="K5020" s="16">
        <f ca="1">VLOOKUP(Table3[[#This Row],[PRODUCT ID]],Table1[[PRODUCT]:[SELLING PRICE]],5,FALSE)</f>
        <v>115.18187349631161</v>
      </c>
      <c r="L5020" s="16">
        <f ca="1">J5020*Table3[[#This Row],[QUANTITY]]</f>
        <v>2196</v>
      </c>
      <c r="M5020" s="16">
        <f ca="1">K5020*Table3[[#This Row],[QUANTITY]]*(1-Table3[[#This Row],[DISCOUNT %]])</f>
        <v>1000.1685653578492</v>
      </c>
      <c r="N5020" s="3">
        <f>DAY(Table3[[#This Row],[DATE]])</f>
        <v>28</v>
      </c>
      <c r="O5020" s="3" t="str">
        <f>TEXT(Table3[[#This Row],[DATE]],"mmm")</f>
        <v>Sep</v>
      </c>
      <c r="P5020" s="3">
        <f>YEAR(Table3[[#This Row],[DATE]])</f>
        <v>2034</v>
      </c>
    </row>
    <row r="5021" spans="1:16" x14ac:dyDescent="0.3">
      <c r="A5021" s="6">
        <v>49216</v>
      </c>
      <c r="B5021" s="7" t="s">
        <v>1876</v>
      </c>
      <c r="C5021" s="9">
        <f t="shared" ca="1" si="156"/>
        <v>9</v>
      </c>
      <c r="D5021" s="9" t="s">
        <v>2117</v>
      </c>
      <c r="E5021" s="9" t="s">
        <v>2118</v>
      </c>
      <c r="F5021" s="10">
        <f t="shared" ca="1" si="157"/>
        <v>7.7749833673780744E-2</v>
      </c>
      <c r="G5021" s="3" t="str">
        <f>VLOOKUP(Table3[[#This Row],[PRODUCT ID]],Table1[[PRODUCT]:[SELLING PRICE]],1,FALSE)</f>
        <v>Product824</v>
      </c>
      <c r="H5021" s="3" t="str">
        <f>VLOOKUP(Table3[[#This Row],[PRODUCT ID]],Table1[[PRODUCT]:[SELLING PRICE]],2,FALSE)</f>
        <v>Category3</v>
      </c>
      <c r="I5021" s="3" t="str">
        <f>VLOOKUP(Table3[[#This Row],[PRODUCT ID]],Table1[[PRODUCT]:[SELLING PRICE]],3,FALSE)</f>
        <v>Ft</v>
      </c>
      <c r="J5021" s="16">
        <f ca="1">VLOOKUP(Table3[[#This Row],[PRODUCT ID]],Table1[[PRODUCT]:[SELLING PRICE]],4,FALSE)</f>
        <v>113</v>
      </c>
      <c r="K5021" s="16">
        <f ca="1">VLOOKUP(Table3[[#This Row],[PRODUCT ID]],Table1[[PRODUCT]:[SELLING PRICE]],5,FALSE)</f>
        <v>231.11089799977114</v>
      </c>
      <c r="L5021" s="16">
        <f ca="1">J5021*Table3[[#This Row],[QUANTITY]]</f>
        <v>1017</v>
      </c>
      <c r="M5021" s="16">
        <f ca="1">K5021*Table3[[#This Row],[QUANTITY]]*(1-Table3[[#This Row],[DISCOUNT %]])</f>
        <v>1918.2785770808173</v>
      </c>
      <c r="N5021" s="3">
        <f>DAY(Table3[[#This Row],[DATE]])</f>
        <v>29</v>
      </c>
      <c r="O5021" s="3" t="str">
        <f>TEXT(Table3[[#This Row],[DATE]],"mmm")</f>
        <v>Sep</v>
      </c>
      <c r="P5021" s="3">
        <f>YEAR(Table3[[#This Row],[DATE]])</f>
        <v>2034</v>
      </c>
    </row>
    <row r="5022" spans="1:16" x14ac:dyDescent="0.3">
      <c r="A5022" s="6">
        <v>49217</v>
      </c>
      <c r="B5022" s="7" t="s">
        <v>1877</v>
      </c>
      <c r="C5022" s="9">
        <f t="shared" ca="1" si="156"/>
        <v>11</v>
      </c>
      <c r="D5022" s="9" t="s">
        <v>2116</v>
      </c>
      <c r="E5022" s="9" t="s">
        <v>2116</v>
      </c>
      <c r="F5022" s="10">
        <f t="shared" ca="1" si="157"/>
        <v>7.988408339306613E-2</v>
      </c>
      <c r="G5022" s="3" t="str">
        <f>VLOOKUP(Table3[[#This Row],[PRODUCT ID]],Table1[[PRODUCT]:[SELLING PRICE]],1,FALSE)</f>
        <v>Product825</v>
      </c>
      <c r="H5022" s="3" t="str">
        <f>VLOOKUP(Table3[[#This Row],[PRODUCT ID]],Table1[[PRODUCT]:[SELLING PRICE]],2,FALSE)</f>
        <v>Category4</v>
      </c>
      <c r="I5022" s="3" t="str">
        <f>VLOOKUP(Table3[[#This Row],[PRODUCT ID]],Table1[[PRODUCT]:[SELLING PRICE]],3,FALSE)</f>
        <v>No</v>
      </c>
      <c r="J5022" s="16">
        <f ca="1">VLOOKUP(Table3[[#This Row],[PRODUCT ID]],Table1[[PRODUCT]:[SELLING PRICE]],4,FALSE)</f>
        <v>235</v>
      </c>
      <c r="K5022" s="16">
        <f ca="1">VLOOKUP(Table3[[#This Row],[PRODUCT ID]],Table1[[PRODUCT]:[SELLING PRICE]],5,FALSE)</f>
        <v>257.00817743186963</v>
      </c>
      <c r="L5022" s="16">
        <f ca="1">J5022*Table3[[#This Row],[QUANTITY]]</f>
        <v>2585</v>
      </c>
      <c r="M5022" s="16">
        <f ca="1">K5022*Table3[[#This Row],[QUANTITY]]*(1-Table3[[#This Row],[DISCOUNT %]])</f>
        <v>2601.2504622852243</v>
      </c>
      <c r="N5022" s="3">
        <f>DAY(Table3[[#This Row],[DATE]])</f>
        <v>30</v>
      </c>
      <c r="O5022" s="3" t="str">
        <f>TEXT(Table3[[#This Row],[DATE]],"mmm")</f>
        <v>Sep</v>
      </c>
      <c r="P5022" s="3">
        <f>YEAR(Table3[[#This Row],[DATE]])</f>
        <v>2034</v>
      </c>
    </row>
    <row r="5023" spans="1:16" x14ac:dyDescent="0.3">
      <c r="A5023" s="6">
        <v>49218</v>
      </c>
      <c r="B5023" s="7" t="s">
        <v>1878</v>
      </c>
      <c r="C5023" s="9">
        <f t="shared" ca="1" si="156"/>
        <v>4</v>
      </c>
      <c r="D5023" s="9" t="s">
        <v>2116</v>
      </c>
      <c r="E5023" s="9" t="s">
        <v>2116</v>
      </c>
      <c r="F5023" s="10">
        <f t="shared" ca="1" si="157"/>
        <v>6.2059476471481136E-3</v>
      </c>
      <c r="G5023" s="3" t="str">
        <f>VLOOKUP(Table3[[#This Row],[PRODUCT ID]],Table1[[PRODUCT]:[SELLING PRICE]],1,FALSE)</f>
        <v>Product826</v>
      </c>
      <c r="H5023" s="3" t="str">
        <f>VLOOKUP(Table3[[#This Row],[PRODUCT ID]],Table1[[PRODUCT]:[SELLING PRICE]],2,FALSE)</f>
        <v>Category5</v>
      </c>
      <c r="I5023" s="3" t="str">
        <f>VLOOKUP(Table3[[#This Row],[PRODUCT ID]],Table1[[PRODUCT]:[SELLING PRICE]],3,FALSE)</f>
        <v>Kg</v>
      </c>
      <c r="J5023" s="16">
        <f ca="1">VLOOKUP(Table3[[#This Row],[PRODUCT ID]],Table1[[PRODUCT]:[SELLING PRICE]],4,FALSE)</f>
        <v>240</v>
      </c>
      <c r="K5023" s="16">
        <f ca="1">VLOOKUP(Table3[[#This Row],[PRODUCT ID]],Table1[[PRODUCT]:[SELLING PRICE]],5,FALSE)</f>
        <v>98.188449781964053</v>
      </c>
      <c r="L5023" s="16">
        <f ca="1">J5023*Table3[[#This Row],[QUANTITY]]</f>
        <v>960</v>
      </c>
      <c r="M5023" s="16">
        <f ca="1">K5023*Table3[[#This Row],[QUANTITY]]*(1-Table3[[#This Row],[DISCOUNT %]])</f>
        <v>390.31638961225019</v>
      </c>
      <c r="N5023" s="3">
        <f>DAY(Table3[[#This Row],[DATE]])</f>
        <v>1</v>
      </c>
      <c r="O5023" s="3" t="str">
        <f>TEXT(Table3[[#This Row],[DATE]],"mmm")</f>
        <v>Oct</v>
      </c>
      <c r="P5023" s="3">
        <f>YEAR(Table3[[#This Row],[DATE]])</f>
        <v>2034</v>
      </c>
    </row>
    <row r="5024" spans="1:16" x14ac:dyDescent="0.3">
      <c r="A5024" s="6">
        <v>49219</v>
      </c>
      <c r="B5024" s="7" t="s">
        <v>1879</v>
      </c>
      <c r="C5024" s="9">
        <f t="shared" ca="1" si="156"/>
        <v>12</v>
      </c>
      <c r="D5024" s="9" t="s">
        <v>2116</v>
      </c>
      <c r="E5024" s="9" t="s">
        <v>2116</v>
      </c>
      <c r="F5024" s="10">
        <f t="shared" ca="1" si="157"/>
        <v>1.0207599880534325E-3</v>
      </c>
      <c r="G5024" s="3" t="str">
        <f>VLOOKUP(Table3[[#This Row],[PRODUCT ID]],Table1[[PRODUCT]:[SELLING PRICE]],1,FALSE)</f>
        <v>Product827</v>
      </c>
      <c r="H5024" s="3" t="str">
        <f>VLOOKUP(Table3[[#This Row],[PRODUCT ID]],Table1[[PRODUCT]:[SELLING PRICE]],2,FALSE)</f>
        <v>Category1</v>
      </c>
      <c r="I5024" s="3" t="str">
        <f>VLOOKUP(Table3[[#This Row],[PRODUCT ID]],Table1[[PRODUCT]:[SELLING PRICE]],3,FALSE)</f>
        <v>Kg</v>
      </c>
      <c r="J5024" s="16">
        <f ca="1">VLOOKUP(Table3[[#This Row],[PRODUCT ID]],Table1[[PRODUCT]:[SELLING PRICE]],4,FALSE)</f>
        <v>219</v>
      </c>
      <c r="K5024" s="16">
        <f ca="1">VLOOKUP(Table3[[#This Row],[PRODUCT ID]],Table1[[PRODUCT]:[SELLING PRICE]],5,FALSE)</f>
        <v>299.65107294498569</v>
      </c>
      <c r="L5024" s="16">
        <f ca="1">J5024*Table3[[#This Row],[QUANTITY]]</f>
        <v>2628</v>
      </c>
      <c r="M5024" s="16">
        <f ca="1">K5024*Table3[[#This Row],[QUANTITY]]*(1-Table3[[#This Row],[DISCOUNT %]])</f>
        <v>3592.1424134321542</v>
      </c>
      <c r="N5024" s="3">
        <f>DAY(Table3[[#This Row],[DATE]])</f>
        <v>2</v>
      </c>
      <c r="O5024" s="3" t="str">
        <f>TEXT(Table3[[#This Row],[DATE]],"mmm")</f>
        <v>Oct</v>
      </c>
      <c r="P5024" s="3">
        <f>YEAR(Table3[[#This Row],[DATE]])</f>
        <v>2034</v>
      </c>
    </row>
    <row r="5025" spans="1:16" x14ac:dyDescent="0.3">
      <c r="A5025" s="6">
        <v>49220</v>
      </c>
      <c r="B5025" s="7" t="s">
        <v>1880</v>
      </c>
      <c r="C5025" s="9">
        <f t="shared" ca="1" si="156"/>
        <v>10</v>
      </c>
      <c r="D5025" s="9" t="s">
        <v>2116</v>
      </c>
      <c r="E5025" s="9" t="s">
        <v>2116</v>
      </c>
      <c r="F5025" s="10">
        <f t="shared" ca="1" si="157"/>
        <v>4.9730603584858479E-2</v>
      </c>
      <c r="G5025" s="3" t="str">
        <f>VLOOKUP(Table3[[#This Row],[PRODUCT ID]],Table1[[PRODUCT]:[SELLING PRICE]],1,FALSE)</f>
        <v>Product828</v>
      </c>
      <c r="H5025" s="3" t="str">
        <f>VLOOKUP(Table3[[#This Row],[PRODUCT ID]],Table1[[PRODUCT]:[SELLING PRICE]],2,FALSE)</f>
        <v>Category2</v>
      </c>
      <c r="I5025" s="3" t="str">
        <f>VLOOKUP(Table3[[#This Row],[PRODUCT ID]],Table1[[PRODUCT]:[SELLING PRICE]],3,FALSE)</f>
        <v>Lt</v>
      </c>
      <c r="J5025" s="16">
        <f ca="1">VLOOKUP(Table3[[#This Row],[PRODUCT ID]],Table1[[PRODUCT]:[SELLING PRICE]],4,FALSE)</f>
        <v>43</v>
      </c>
      <c r="K5025" s="16">
        <f ca="1">VLOOKUP(Table3[[#This Row],[PRODUCT ID]],Table1[[PRODUCT]:[SELLING PRICE]],5,FALSE)</f>
        <v>149.83866231598631</v>
      </c>
      <c r="L5025" s="16">
        <f ca="1">J5025*Table3[[#This Row],[QUANTITY]]</f>
        <v>430</v>
      </c>
      <c r="M5025" s="16">
        <f ca="1">K5025*Table3[[#This Row],[QUANTITY]]*(1-Table3[[#This Row],[DISCOUNT %]])</f>
        <v>1423.8709519866452</v>
      </c>
      <c r="N5025" s="3">
        <f>DAY(Table3[[#This Row],[DATE]])</f>
        <v>3</v>
      </c>
      <c r="O5025" s="3" t="str">
        <f>TEXT(Table3[[#This Row],[DATE]],"mmm")</f>
        <v>Oct</v>
      </c>
      <c r="P5025" s="3">
        <f>YEAR(Table3[[#This Row],[DATE]])</f>
        <v>2034</v>
      </c>
    </row>
    <row r="5026" spans="1:16" x14ac:dyDescent="0.3">
      <c r="A5026" s="6">
        <v>49221</v>
      </c>
      <c r="B5026" s="7" t="s">
        <v>1881</v>
      </c>
      <c r="C5026" s="9">
        <f t="shared" ca="1" si="156"/>
        <v>14</v>
      </c>
      <c r="D5026" s="9" t="s">
        <v>2115</v>
      </c>
      <c r="E5026" s="9" t="s">
        <v>2118</v>
      </c>
      <c r="F5026" s="10">
        <f t="shared" ca="1" si="157"/>
        <v>1.7200147888596074E-2</v>
      </c>
      <c r="G5026" s="3" t="str">
        <f>VLOOKUP(Table3[[#This Row],[PRODUCT ID]],Table1[[PRODUCT]:[SELLING PRICE]],1,FALSE)</f>
        <v>Product829</v>
      </c>
      <c r="H5026" s="3" t="str">
        <f>VLOOKUP(Table3[[#This Row],[PRODUCT ID]],Table1[[PRODUCT]:[SELLING PRICE]],2,FALSE)</f>
        <v>Category3</v>
      </c>
      <c r="I5026" s="3" t="str">
        <f>VLOOKUP(Table3[[#This Row],[PRODUCT ID]],Table1[[PRODUCT]:[SELLING PRICE]],3,FALSE)</f>
        <v>Kg</v>
      </c>
      <c r="J5026" s="16">
        <f ca="1">VLOOKUP(Table3[[#This Row],[PRODUCT ID]],Table1[[PRODUCT]:[SELLING PRICE]],4,FALSE)</f>
        <v>159</v>
      </c>
      <c r="K5026" s="16">
        <f ca="1">VLOOKUP(Table3[[#This Row],[PRODUCT ID]],Table1[[PRODUCT]:[SELLING PRICE]],5,FALSE)</f>
        <v>93.300647054459176</v>
      </c>
      <c r="L5026" s="16">
        <f ca="1">J5026*Table3[[#This Row],[QUANTITY]]</f>
        <v>2226</v>
      </c>
      <c r="M5026" s="16">
        <f ca="1">K5026*Table3[[#This Row],[QUANTITY]]*(1-Table3[[#This Row],[DISCOUNT %]])</f>
        <v>1283.7420697782909</v>
      </c>
      <c r="N5026" s="3">
        <f>DAY(Table3[[#This Row],[DATE]])</f>
        <v>4</v>
      </c>
      <c r="O5026" s="3" t="str">
        <f>TEXT(Table3[[#This Row],[DATE]],"mmm")</f>
        <v>Oct</v>
      </c>
      <c r="P5026" s="3">
        <f>YEAR(Table3[[#This Row],[DATE]])</f>
        <v>2034</v>
      </c>
    </row>
    <row r="5027" spans="1:16" x14ac:dyDescent="0.3">
      <c r="A5027" s="6">
        <v>49222</v>
      </c>
      <c r="B5027" s="7" t="s">
        <v>1882</v>
      </c>
      <c r="C5027" s="9">
        <f t="shared" ca="1" si="156"/>
        <v>10</v>
      </c>
      <c r="D5027" s="9" t="s">
        <v>2116</v>
      </c>
      <c r="E5027" s="9" t="s">
        <v>2116</v>
      </c>
      <c r="F5027" s="10">
        <f t="shared" ca="1" si="157"/>
        <v>3.4533241990429453E-2</v>
      </c>
      <c r="G5027" s="3" t="str">
        <f>VLOOKUP(Table3[[#This Row],[PRODUCT ID]],Table1[[PRODUCT]:[SELLING PRICE]],1,FALSE)</f>
        <v>Product830</v>
      </c>
      <c r="H5027" s="3" t="str">
        <f>VLOOKUP(Table3[[#This Row],[PRODUCT ID]],Table1[[PRODUCT]:[SELLING PRICE]],2,FALSE)</f>
        <v>Category4</v>
      </c>
      <c r="I5027" s="3" t="str">
        <f>VLOOKUP(Table3[[#This Row],[PRODUCT ID]],Table1[[PRODUCT]:[SELLING PRICE]],3,FALSE)</f>
        <v>Lt</v>
      </c>
      <c r="J5027" s="16">
        <f ca="1">VLOOKUP(Table3[[#This Row],[PRODUCT ID]],Table1[[PRODUCT]:[SELLING PRICE]],4,FALSE)</f>
        <v>140</v>
      </c>
      <c r="K5027" s="16">
        <f ca="1">VLOOKUP(Table3[[#This Row],[PRODUCT ID]],Table1[[PRODUCT]:[SELLING PRICE]],5,FALSE)</f>
        <v>188.95670408577519</v>
      </c>
      <c r="L5027" s="16">
        <f ca="1">J5027*Table3[[#This Row],[QUANTITY]]</f>
        <v>1400</v>
      </c>
      <c r="M5027" s="16">
        <f ca="1">K5027*Table3[[#This Row],[QUANTITY]]*(1-Table3[[#This Row],[DISCOUNT %]])</f>
        <v>1824.3141649786714</v>
      </c>
      <c r="N5027" s="3">
        <f>DAY(Table3[[#This Row],[DATE]])</f>
        <v>5</v>
      </c>
      <c r="O5027" s="3" t="str">
        <f>TEXT(Table3[[#This Row],[DATE]],"mmm")</f>
        <v>Oct</v>
      </c>
      <c r="P5027" s="3">
        <f>YEAR(Table3[[#This Row],[DATE]])</f>
        <v>2034</v>
      </c>
    </row>
    <row r="5028" spans="1:16" x14ac:dyDescent="0.3">
      <c r="A5028" s="6">
        <v>49223</v>
      </c>
      <c r="B5028" s="7" t="s">
        <v>1883</v>
      </c>
      <c r="C5028" s="9">
        <f t="shared" ca="1" si="156"/>
        <v>3</v>
      </c>
      <c r="D5028" s="9" t="s">
        <v>2117</v>
      </c>
      <c r="E5028" s="9" t="s">
        <v>2116</v>
      </c>
      <c r="F5028" s="10">
        <f t="shared" ca="1" si="157"/>
        <v>6.694345210920423E-2</v>
      </c>
      <c r="G5028" s="3" t="str">
        <f>VLOOKUP(Table3[[#This Row],[PRODUCT ID]],Table1[[PRODUCT]:[SELLING PRICE]],1,FALSE)</f>
        <v>Product831</v>
      </c>
      <c r="H5028" s="3" t="str">
        <f>VLOOKUP(Table3[[#This Row],[PRODUCT ID]],Table1[[PRODUCT]:[SELLING PRICE]],2,FALSE)</f>
        <v>Category5</v>
      </c>
      <c r="I5028" s="3" t="str">
        <f>VLOOKUP(Table3[[#This Row],[PRODUCT ID]],Table1[[PRODUCT]:[SELLING PRICE]],3,FALSE)</f>
        <v>Ft</v>
      </c>
      <c r="J5028" s="16">
        <f ca="1">VLOOKUP(Table3[[#This Row],[PRODUCT ID]],Table1[[PRODUCT]:[SELLING PRICE]],4,FALSE)</f>
        <v>239</v>
      </c>
      <c r="K5028" s="16">
        <f ca="1">VLOOKUP(Table3[[#This Row],[PRODUCT ID]],Table1[[PRODUCT]:[SELLING PRICE]],5,FALSE)</f>
        <v>125.53034220859932</v>
      </c>
      <c r="L5028" s="16">
        <f ca="1">J5028*Table3[[#This Row],[QUANTITY]]</f>
        <v>717</v>
      </c>
      <c r="M5028" s="16">
        <f ca="1">K5028*Table3[[#This Row],[QUANTITY]]*(1-Table3[[#This Row],[DISCOUNT %]])</f>
        <v>351.38072327011776</v>
      </c>
      <c r="N5028" s="3">
        <f>DAY(Table3[[#This Row],[DATE]])</f>
        <v>6</v>
      </c>
      <c r="O5028" s="3" t="str">
        <f>TEXT(Table3[[#This Row],[DATE]],"mmm")</f>
        <v>Oct</v>
      </c>
      <c r="P5028" s="3">
        <f>YEAR(Table3[[#This Row],[DATE]])</f>
        <v>2034</v>
      </c>
    </row>
    <row r="5029" spans="1:16" x14ac:dyDescent="0.3">
      <c r="A5029" s="6">
        <v>49224</v>
      </c>
      <c r="B5029" s="7" t="s">
        <v>1884</v>
      </c>
      <c r="C5029" s="9">
        <f t="shared" ca="1" si="156"/>
        <v>11</v>
      </c>
      <c r="D5029" s="9" t="s">
        <v>2115</v>
      </c>
      <c r="E5029" s="9" t="s">
        <v>2116</v>
      </c>
      <c r="F5029" s="10">
        <f t="shared" ca="1" si="157"/>
        <v>3.7482776316446358E-2</v>
      </c>
      <c r="G5029" s="3" t="str">
        <f>VLOOKUP(Table3[[#This Row],[PRODUCT ID]],Table1[[PRODUCT]:[SELLING PRICE]],1,FALSE)</f>
        <v>Product832</v>
      </c>
      <c r="H5029" s="3" t="str">
        <f>VLOOKUP(Table3[[#This Row],[PRODUCT ID]],Table1[[PRODUCT]:[SELLING PRICE]],2,FALSE)</f>
        <v>Category1</v>
      </c>
      <c r="I5029" s="3" t="str">
        <f>VLOOKUP(Table3[[#This Row],[PRODUCT ID]],Table1[[PRODUCT]:[SELLING PRICE]],3,FALSE)</f>
        <v>Kg</v>
      </c>
      <c r="J5029" s="16">
        <f ca="1">VLOOKUP(Table3[[#This Row],[PRODUCT ID]],Table1[[PRODUCT]:[SELLING PRICE]],4,FALSE)</f>
        <v>70</v>
      </c>
      <c r="K5029" s="16">
        <f ca="1">VLOOKUP(Table3[[#This Row],[PRODUCT ID]],Table1[[PRODUCT]:[SELLING PRICE]],5,FALSE)</f>
        <v>59.330366252861943</v>
      </c>
      <c r="L5029" s="16">
        <f ca="1">J5029*Table3[[#This Row],[QUANTITY]]</f>
        <v>770</v>
      </c>
      <c r="M5029" s="16">
        <f ca="1">K5029*Table3[[#This Row],[QUANTITY]]*(1-Table3[[#This Row],[DISCOUNT %]])</f>
        <v>628.17149346416386</v>
      </c>
      <c r="N5029" s="3">
        <f>DAY(Table3[[#This Row],[DATE]])</f>
        <v>7</v>
      </c>
      <c r="O5029" s="3" t="str">
        <f>TEXT(Table3[[#This Row],[DATE]],"mmm")</f>
        <v>Oct</v>
      </c>
      <c r="P5029" s="3">
        <f>YEAR(Table3[[#This Row],[DATE]])</f>
        <v>2034</v>
      </c>
    </row>
    <row r="5030" spans="1:16" x14ac:dyDescent="0.3">
      <c r="A5030" s="6">
        <v>49225</v>
      </c>
      <c r="B5030" s="7" t="s">
        <v>1885</v>
      </c>
      <c r="C5030" s="9">
        <f t="shared" ca="1" si="156"/>
        <v>4</v>
      </c>
      <c r="D5030" s="9" t="s">
        <v>2115</v>
      </c>
      <c r="E5030" s="9" t="s">
        <v>2116</v>
      </c>
      <c r="F5030" s="10">
        <f t="shared" ca="1" si="157"/>
        <v>1.2721998236904397E-2</v>
      </c>
      <c r="G5030" s="3" t="str">
        <f>VLOOKUP(Table3[[#This Row],[PRODUCT ID]],Table1[[PRODUCT]:[SELLING PRICE]],1,FALSE)</f>
        <v>Product833</v>
      </c>
      <c r="H5030" s="3" t="str">
        <f>VLOOKUP(Table3[[#This Row],[PRODUCT ID]],Table1[[PRODUCT]:[SELLING PRICE]],2,FALSE)</f>
        <v>Category2</v>
      </c>
      <c r="I5030" s="3" t="str">
        <f>VLOOKUP(Table3[[#This Row],[PRODUCT ID]],Table1[[PRODUCT]:[SELLING PRICE]],3,FALSE)</f>
        <v>No</v>
      </c>
      <c r="J5030" s="16">
        <f ca="1">VLOOKUP(Table3[[#This Row],[PRODUCT ID]],Table1[[PRODUCT]:[SELLING PRICE]],4,FALSE)</f>
        <v>29</v>
      </c>
      <c r="K5030" s="16">
        <f ca="1">VLOOKUP(Table3[[#This Row],[PRODUCT ID]],Table1[[PRODUCT]:[SELLING PRICE]],5,FALSE)</f>
        <v>208.4977155913169</v>
      </c>
      <c r="L5030" s="16">
        <f ca="1">J5030*Table3[[#This Row],[QUANTITY]]</f>
        <v>116</v>
      </c>
      <c r="M5030" s="16">
        <f ca="1">K5030*Table3[[#This Row],[QUANTITY]]*(1-Table3[[#This Row],[DISCOUNT %]])</f>
        <v>823.3808320846623</v>
      </c>
      <c r="N5030" s="3">
        <f>DAY(Table3[[#This Row],[DATE]])</f>
        <v>8</v>
      </c>
      <c r="O5030" s="3" t="str">
        <f>TEXT(Table3[[#This Row],[DATE]],"mmm")</f>
        <v>Oct</v>
      </c>
      <c r="P5030" s="3">
        <f>YEAR(Table3[[#This Row],[DATE]])</f>
        <v>2034</v>
      </c>
    </row>
    <row r="5031" spans="1:16" x14ac:dyDescent="0.3">
      <c r="A5031" s="6">
        <v>49226</v>
      </c>
      <c r="B5031" s="7" t="s">
        <v>1886</v>
      </c>
      <c r="C5031" s="9">
        <f t="shared" ca="1" si="156"/>
        <v>14</v>
      </c>
      <c r="D5031" s="9" t="s">
        <v>2115</v>
      </c>
      <c r="E5031" s="9" t="s">
        <v>2116</v>
      </c>
      <c r="F5031" s="10">
        <f t="shared" ca="1" si="157"/>
        <v>2.0739014522797597E-2</v>
      </c>
      <c r="G5031" s="3" t="str">
        <f>VLOOKUP(Table3[[#This Row],[PRODUCT ID]],Table1[[PRODUCT]:[SELLING PRICE]],1,FALSE)</f>
        <v>Product834</v>
      </c>
      <c r="H5031" s="3" t="str">
        <f>VLOOKUP(Table3[[#This Row],[PRODUCT ID]],Table1[[PRODUCT]:[SELLING PRICE]],2,FALSE)</f>
        <v>Category3</v>
      </c>
      <c r="I5031" s="3" t="str">
        <f>VLOOKUP(Table3[[#This Row],[PRODUCT ID]],Table1[[PRODUCT]:[SELLING PRICE]],3,FALSE)</f>
        <v>No</v>
      </c>
      <c r="J5031" s="16">
        <f ca="1">VLOOKUP(Table3[[#This Row],[PRODUCT ID]],Table1[[PRODUCT]:[SELLING PRICE]],4,FALSE)</f>
        <v>234</v>
      </c>
      <c r="K5031" s="16">
        <f ca="1">VLOOKUP(Table3[[#This Row],[PRODUCT ID]],Table1[[PRODUCT]:[SELLING PRICE]],5,FALSE)</f>
        <v>255.66469641867428</v>
      </c>
      <c r="L5031" s="16">
        <f ca="1">J5031*Table3[[#This Row],[QUANTITY]]</f>
        <v>3276</v>
      </c>
      <c r="M5031" s="16">
        <f ca="1">K5031*Table3[[#This Row],[QUANTITY]]*(1-Table3[[#This Row],[DISCOUNT %]])</f>
        <v>3505.0744759335307</v>
      </c>
      <c r="N5031" s="3">
        <f>DAY(Table3[[#This Row],[DATE]])</f>
        <v>9</v>
      </c>
      <c r="O5031" s="3" t="str">
        <f>TEXT(Table3[[#This Row],[DATE]],"mmm")</f>
        <v>Oct</v>
      </c>
      <c r="P5031" s="3">
        <f>YEAR(Table3[[#This Row],[DATE]])</f>
        <v>2034</v>
      </c>
    </row>
    <row r="5032" spans="1:16" x14ac:dyDescent="0.3">
      <c r="A5032" s="6">
        <v>49227</v>
      </c>
      <c r="B5032" s="7" t="s">
        <v>1887</v>
      </c>
      <c r="C5032" s="9">
        <f t="shared" ca="1" si="156"/>
        <v>1</v>
      </c>
      <c r="D5032" s="9" t="s">
        <v>2116</v>
      </c>
      <c r="E5032" s="9" t="s">
        <v>2118</v>
      </c>
      <c r="F5032" s="10">
        <f t="shared" ca="1" si="157"/>
        <v>1.6327262740836814E-2</v>
      </c>
      <c r="G5032" s="3" t="str">
        <f>VLOOKUP(Table3[[#This Row],[PRODUCT ID]],Table1[[PRODUCT]:[SELLING PRICE]],1,FALSE)</f>
        <v>Product835</v>
      </c>
      <c r="H5032" s="3" t="str">
        <f>VLOOKUP(Table3[[#This Row],[PRODUCT ID]],Table1[[PRODUCT]:[SELLING PRICE]],2,FALSE)</f>
        <v>Category4</v>
      </c>
      <c r="I5032" s="3" t="str">
        <f>VLOOKUP(Table3[[#This Row],[PRODUCT ID]],Table1[[PRODUCT]:[SELLING PRICE]],3,FALSE)</f>
        <v>Ft</v>
      </c>
      <c r="J5032" s="16">
        <f ca="1">VLOOKUP(Table3[[#This Row],[PRODUCT ID]],Table1[[PRODUCT]:[SELLING PRICE]],4,FALSE)</f>
        <v>44</v>
      </c>
      <c r="K5032" s="16">
        <f ca="1">VLOOKUP(Table3[[#This Row],[PRODUCT ID]],Table1[[PRODUCT]:[SELLING PRICE]],5,FALSE)</f>
        <v>92.520851566630029</v>
      </c>
      <c r="L5032" s="16">
        <f ca="1">J5032*Table3[[#This Row],[QUANTITY]]</f>
        <v>44</v>
      </c>
      <c r="M5032" s="16">
        <f ca="1">K5032*Table3[[#This Row],[QUANTITY]]*(1-Table3[[#This Row],[DISCOUNT %]])</f>
        <v>91.010239314095699</v>
      </c>
      <c r="N5032" s="3">
        <f>DAY(Table3[[#This Row],[DATE]])</f>
        <v>10</v>
      </c>
      <c r="O5032" s="3" t="str">
        <f>TEXT(Table3[[#This Row],[DATE]],"mmm")</f>
        <v>Oct</v>
      </c>
      <c r="P5032" s="3">
        <f>YEAR(Table3[[#This Row],[DATE]])</f>
        <v>2034</v>
      </c>
    </row>
    <row r="5033" spans="1:16" x14ac:dyDescent="0.3">
      <c r="A5033" s="6">
        <v>49228</v>
      </c>
      <c r="B5033" s="7" t="s">
        <v>1888</v>
      </c>
      <c r="C5033" s="9">
        <f t="shared" ca="1" si="156"/>
        <v>4</v>
      </c>
      <c r="D5033" s="9" t="s">
        <v>2116</v>
      </c>
      <c r="E5033" s="9" t="s">
        <v>2118</v>
      </c>
      <c r="F5033" s="10">
        <f t="shared" ca="1" si="157"/>
        <v>4.6580720965381163E-2</v>
      </c>
      <c r="G5033" s="3" t="str">
        <f>VLOOKUP(Table3[[#This Row],[PRODUCT ID]],Table1[[PRODUCT]:[SELLING PRICE]],1,FALSE)</f>
        <v>Product836</v>
      </c>
      <c r="H5033" s="3" t="str">
        <f>VLOOKUP(Table3[[#This Row],[PRODUCT ID]],Table1[[PRODUCT]:[SELLING PRICE]],2,FALSE)</f>
        <v>Category5</v>
      </c>
      <c r="I5033" s="3" t="str">
        <f>VLOOKUP(Table3[[#This Row],[PRODUCT ID]],Table1[[PRODUCT]:[SELLING PRICE]],3,FALSE)</f>
        <v>No</v>
      </c>
      <c r="J5033" s="16">
        <f ca="1">VLOOKUP(Table3[[#This Row],[PRODUCT ID]],Table1[[PRODUCT]:[SELLING PRICE]],4,FALSE)</f>
        <v>33</v>
      </c>
      <c r="K5033" s="16">
        <f ca="1">VLOOKUP(Table3[[#This Row],[PRODUCT ID]],Table1[[PRODUCT]:[SELLING PRICE]],5,FALSE)</f>
        <v>63.204550134276261</v>
      </c>
      <c r="L5033" s="16">
        <f ca="1">J5033*Table3[[#This Row],[QUANTITY]]</f>
        <v>132</v>
      </c>
      <c r="M5033" s="16">
        <f ca="1">K5033*Table3[[#This Row],[QUANTITY]]*(1-Table3[[#This Row],[DISCOUNT %]])</f>
        <v>241.04174648291638</v>
      </c>
      <c r="N5033" s="3">
        <f>DAY(Table3[[#This Row],[DATE]])</f>
        <v>11</v>
      </c>
      <c r="O5033" s="3" t="str">
        <f>TEXT(Table3[[#This Row],[DATE]],"mmm")</f>
        <v>Oct</v>
      </c>
      <c r="P5033" s="3">
        <f>YEAR(Table3[[#This Row],[DATE]])</f>
        <v>2034</v>
      </c>
    </row>
    <row r="5034" spans="1:16" x14ac:dyDescent="0.3">
      <c r="A5034" s="6">
        <v>49229</v>
      </c>
      <c r="B5034" s="7" t="s">
        <v>1889</v>
      </c>
      <c r="C5034" s="9">
        <f t="shared" ca="1" si="156"/>
        <v>9</v>
      </c>
      <c r="D5034" s="9" t="s">
        <v>2116</v>
      </c>
      <c r="E5034" s="9" t="s">
        <v>2116</v>
      </c>
      <c r="F5034" s="10">
        <f t="shared" ca="1" si="157"/>
        <v>6.5899218054831829E-2</v>
      </c>
      <c r="G5034" s="3" t="str">
        <f>VLOOKUP(Table3[[#This Row],[PRODUCT ID]],Table1[[PRODUCT]:[SELLING PRICE]],1,FALSE)</f>
        <v>Product837</v>
      </c>
      <c r="H5034" s="3" t="str">
        <f>VLOOKUP(Table3[[#This Row],[PRODUCT ID]],Table1[[PRODUCT]:[SELLING PRICE]],2,FALSE)</f>
        <v>Category1</v>
      </c>
      <c r="I5034" s="3" t="str">
        <f>VLOOKUP(Table3[[#This Row],[PRODUCT ID]],Table1[[PRODUCT]:[SELLING PRICE]],3,FALSE)</f>
        <v>Kg</v>
      </c>
      <c r="J5034" s="16">
        <f ca="1">VLOOKUP(Table3[[#This Row],[PRODUCT ID]],Table1[[PRODUCT]:[SELLING PRICE]],4,FALSE)</f>
        <v>175</v>
      </c>
      <c r="K5034" s="16">
        <f ca="1">VLOOKUP(Table3[[#This Row],[PRODUCT ID]],Table1[[PRODUCT]:[SELLING PRICE]],5,FALSE)</f>
        <v>36.258523856717517</v>
      </c>
      <c r="L5034" s="16">
        <f ca="1">J5034*Table3[[#This Row],[QUANTITY]]</f>
        <v>1575</v>
      </c>
      <c r="M5034" s="16">
        <f ca="1">K5034*Table3[[#This Row],[QUANTITY]]*(1-Table3[[#This Row],[DISCOUNT %]])</f>
        <v>304.82203938063628</v>
      </c>
      <c r="N5034" s="3">
        <f>DAY(Table3[[#This Row],[DATE]])</f>
        <v>12</v>
      </c>
      <c r="O5034" s="3" t="str">
        <f>TEXT(Table3[[#This Row],[DATE]],"mmm")</f>
        <v>Oct</v>
      </c>
      <c r="P5034" s="3">
        <f>YEAR(Table3[[#This Row],[DATE]])</f>
        <v>2034</v>
      </c>
    </row>
    <row r="5035" spans="1:16" x14ac:dyDescent="0.3">
      <c r="A5035" s="6">
        <v>49230</v>
      </c>
      <c r="B5035" s="7" t="s">
        <v>1890</v>
      </c>
      <c r="C5035" s="9">
        <f t="shared" ca="1" si="156"/>
        <v>13</v>
      </c>
      <c r="D5035" s="9" t="s">
        <v>2115</v>
      </c>
      <c r="E5035" s="9" t="s">
        <v>2116</v>
      </c>
      <c r="F5035" s="10">
        <f t="shared" ca="1" si="157"/>
        <v>5.7092105005167065E-2</v>
      </c>
      <c r="G5035" s="3" t="str">
        <f>VLOOKUP(Table3[[#This Row],[PRODUCT ID]],Table1[[PRODUCT]:[SELLING PRICE]],1,FALSE)</f>
        <v>Product838</v>
      </c>
      <c r="H5035" s="3" t="str">
        <f>VLOOKUP(Table3[[#This Row],[PRODUCT ID]],Table1[[PRODUCT]:[SELLING PRICE]],2,FALSE)</f>
        <v>Category2</v>
      </c>
      <c r="I5035" s="3" t="str">
        <f>VLOOKUP(Table3[[#This Row],[PRODUCT ID]],Table1[[PRODUCT]:[SELLING PRICE]],3,FALSE)</f>
        <v>Kg</v>
      </c>
      <c r="J5035" s="16">
        <f ca="1">VLOOKUP(Table3[[#This Row],[PRODUCT ID]],Table1[[PRODUCT]:[SELLING PRICE]],4,FALSE)</f>
        <v>219</v>
      </c>
      <c r="K5035" s="16">
        <f ca="1">VLOOKUP(Table3[[#This Row],[PRODUCT ID]],Table1[[PRODUCT]:[SELLING PRICE]],5,FALSE)</f>
        <v>242.34981982574902</v>
      </c>
      <c r="L5035" s="16">
        <f ca="1">J5035*Table3[[#This Row],[QUANTITY]]</f>
        <v>2847</v>
      </c>
      <c r="M5035" s="16">
        <f ca="1">K5035*Table3[[#This Row],[QUANTITY]]*(1-Table3[[#This Row],[DISCOUNT %]])</f>
        <v>2970.6762600355623</v>
      </c>
      <c r="N5035" s="3">
        <f>DAY(Table3[[#This Row],[DATE]])</f>
        <v>13</v>
      </c>
      <c r="O5035" s="3" t="str">
        <f>TEXT(Table3[[#This Row],[DATE]],"mmm")</f>
        <v>Oct</v>
      </c>
      <c r="P5035" s="3">
        <f>YEAR(Table3[[#This Row],[DATE]])</f>
        <v>2034</v>
      </c>
    </row>
    <row r="5036" spans="1:16" x14ac:dyDescent="0.3">
      <c r="A5036" s="6">
        <v>49231</v>
      </c>
      <c r="B5036" s="7" t="s">
        <v>1891</v>
      </c>
      <c r="C5036" s="9">
        <f t="shared" ca="1" si="156"/>
        <v>7</v>
      </c>
      <c r="D5036" s="9" t="s">
        <v>2117</v>
      </c>
      <c r="E5036" s="9" t="s">
        <v>2116</v>
      </c>
      <c r="F5036" s="10">
        <f t="shared" ca="1" si="157"/>
        <v>3.1687755405651934E-2</v>
      </c>
      <c r="G5036" s="3" t="str">
        <f>VLOOKUP(Table3[[#This Row],[PRODUCT ID]],Table1[[PRODUCT]:[SELLING PRICE]],1,FALSE)</f>
        <v>Product839</v>
      </c>
      <c r="H5036" s="3" t="str">
        <f>VLOOKUP(Table3[[#This Row],[PRODUCT ID]],Table1[[PRODUCT]:[SELLING PRICE]],2,FALSE)</f>
        <v>Category3</v>
      </c>
      <c r="I5036" s="3" t="str">
        <f>VLOOKUP(Table3[[#This Row],[PRODUCT ID]],Table1[[PRODUCT]:[SELLING PRICE]],3,FALSE)</f>
        <v>Lt</v>
      </c>
      <c r="J5036" s="16">
        <f ca="1">VLOOKUP(Table3[[#This Row],[PRODUCT ID]],Table1[[PRODUCT]:[SELLING PRICE]],4,FALSE)</f>
        <v>206</v>
      </c>
      <c r="K5036" s="16">
        <f ca="1">VLOOKUP(Table3[[#This Row],[PRODUCT ID]],Table1[[PRODUCT]:[SELLING PRICE]],5,FALSE)</f>
        <v>58.26115280216581</v>
      </c>
      <c r="L5036" s="16">
        <f ca="1">J5036*Table3[[#This Row],[QUANTITY]]</f>
        <v>1442</v>
      </c>
      <c r="M5036" s="16">
        <f ca="1">K5036*Table3[[#This Row],[QUANTITY]]*(1-Table3[[#This Row],[DISCOUNT %]])</f>
        <v>394.90491349763624</v>
      </c>
      <c r="N5036" s="3">
        <f>DAY(Table3[[#This Row],[DATE]])</f>
        <v>14</v>
      </c>
      <c r="O5036" s="3" t="str">
        <f>TEXT(Table3[[#This Row],[DATE]],"mmm")</f>
        <v>Oct</v>
      </c>
      <c r="P5036" s="3">
        <f>YEAR(Table3[[#This Row],[DATE]])</f>
        <v>2034</v>
      </c>
    </row>
    <row r="5037" spans="1:16" x14ac:dyDescent="0.3">
      <c r="A5037" s="6">
        <v>49232</v>
      </c>
      <c r="B5037" s="7" t="s">
        <v>1892</v>
      </c>
      <c r="C5037" s="9">
        <f t="shared" ca="1" si="156"/>
        <v>11</v>
      </c>
      <c r="D5037" s="9" t="s">
        <v>2117</v>
      </c>
      <c r="E5037" s="9" t="s">
        <v>2116</v>
      </c>
      <c r="F5037" s="10">
        <f t="shared" ca="1" si="157"/>
        <v>7.8353335018376588E-2</v>
      </c>
      <c r="G5037" s="3" t="str">
        <f>VLOOKUP(Table3[[#This Row],[PRODUCT ID]],Table1[[PRODUCT]:[SELLING PRICE]],1,FALSE)</f>
        <v>Product840</v>
      </c>
      <c r="H5037" s="3" t="str">
        <f>VLOOKUP(Table3[[#This Row],[PRODUCT ID]],Table1[[PRODUCT]:[SELLING PRICE]],2,FALSE)</f>
        <v>Category4</v>
      </c>
      <c r="I5037" s="3" t="str">
        <f>VLOOKUP(Table3[[#This Row],[PRODUCT ID]],Table1[[PRODUCT]:[SELLING PRICE]],3,FALSE)</f>
        <v>Kg</v>
      </c>
      <c r="J5037" s="16">
        <f ca="1">VLOOKUP(Table3[[#This Row],[PRODUCT ID]],Table1[[PRODUCT]:[SELLING PRICE]],4,FALSE)</f>
        <v>39</v>
      </c>
      <c r="K5037" s="16">
        <f ca="1">VLOOKUP(Table3[[#This Row],[PRODUCT ID]],Table1[[PRODUCT]:[SELLING PRICE]],5,FALSE)</f>
        <v>159.28569141317783</v>
      </c>
      <c r="L5037" s="16">
        <f ca="1">J5037*Table3[[#This Row],[QUANTITY]]</f>
        <v>429</v>
      </c>
      <c r="M5037" s="16">
        <f ca="1">K5037*Table3[[#This Row],[QUANTITY]]*(1-Table3[[#This Row],[DISCOUNT %]])</f>
        <v>1614.8563889727209</v>
      </c>
      <c r="N5037" s="3">
        <f>DAY(Table3[[#This Row],[DATE]])</f>
        <v>15</v>
      </c>
      <c r="O5037" s="3" t="str">
        <f>TEXT(Table3[[#This Row],[DATE]],"mmm")</f>
        <v>Oct</v>
      </c>
      <c r="P5037" s="3">
        <f>YEAR(Table3[[#This Row],[DATE]])</f>
        <v>2034</v>
      </c>
    </row>
    <row r="5038" spans="1:16" x14ac:dyDescent="0.3">
      <c r="A5038" s="6">
        <v>49233</v>
      </c>
      <c r="B5038" s="7" t="s">
        <v>1893</v>
      </c>
      <c r="C5038" s="9">
        <f t="shared" ca="1" si="156"/>
        <v>11</v>
      </c>
      <c r="D5038" s="9" t="s">
        <v>2116</v>
      </c>
      <c r="E5038" s="9" t="s">
        <v>2118</v>
      </c>
      <c r="F5038" s="10">
        <f t="shared" ca="1" si="157"/>
        <v>8.1595734846163E-3</v>
      </c>
      <c r="G5038" s="3" t="str">
        <f>VLOOKUP(Table3[[#This Row],[PRODUCT ID]],Table1[[PRODUCT]:[SELLING PRICE]],1,FALSE)</f>
        <v>Product841</v>
      </c>
      <c r="H5038" s="3" t="str">
        <f>VLOOKUP(Table3[[#This Row],[PRODUCT ID]],Table1[[PRODUCT]:[SELLING PRICE]],2,FALSE)</f>
        <v>Category1</v>
      </c>
      <c r="I5038" s="3" t="str">
        <f>VLOOKUP(Table3[[#This Row],[PRODUCT ID]],Table1[[PRODUCT]:[SELLING PRICE]],3,FALSE)</f>
        <v>Lt</v>
      </c>
      <c r="J5038" s="16">
        <f ca="1">VLOOKUP(Table3[[#This Row],[PRODUCT ID]],Table1[[PRODUCT]:[SELLING PRICE]],4,FALSE)</f>
        <v>130</v>
      </c>
      <c r="K5038" s="16">
        <f ca="1">VLOOKUP(Table3[[#This Row],[PRODUCT ID]],Table1[[PRODUCT]:[SELLING PRICE]],5,FALSE)</f>
        <v>263.94236912025298</v>
      </c>
      <c r="L5038" s="16">
        <f ca="1">J5038*Table3[[#This Row],[QUANTITY]]</f>
        <v>1430</v>
      </c>
      <c r="M5038" s="16">
        <f ca="1">K5038*Table3[[#This Row],[QUANTITY]]*(1-Table3[[#This Row],[DISCOUNT %]])</f>
        <v>2879.6758316008381</v>
      </c>
      <c r="N5038" s="3">
        <f>DAY(Table3[[#This Row],[DATE]])</f>
        <v>16</v>
      </c>
      <c r="O5038" s="3" t="str">
        <f>TEXT(Table3[[#This Row],[DATE]],"mmm")</f>
        <v>Oct</v>
      </c>
      <c r="P5038" s="3">
        <f>YEAR(Table3[[#This Row],[DATE]])</f>
        <v>2034</v>
      </c>
    </row>
    <row r="5039" spans="1:16" x14ac:dyDescent="0.3">
      <c r="A5039" s="6">
        <v>49234</v>
      </c>
      <c r="B5039" s="7" t="s">
        <v>1894</v>
      </c>
      <c r="C5039" s="9">
        <f t="shared" ca="1" si="156"/>
        <v>3</v>
      </c>
      <c r="D5039" s="9" t="s">
        <v>2116</v>
      </c>
      <c r="E5039" s="9" t="s">
        <v>2116</v>
      </c>
      <c r="F5039" s="10">
        <f t="shared" ca="1" si="157"/>
        <v>8.9250203067038798E-3</v>
      </c>
      <c r="G5039" s="3" t="str">
        <f>VLOOKUP(Table3[[#This Row],[PRODUCT ID]],Table1[[PRODUCT]:[SELLING PRICE]],1,FALSE)</f>
        <v>Product842</v>
      </c>
      <c r="H5039" s="3" t="str">
        <f>VLOOKUP(Table3[[#This Row],[PRODUCT ID]],Table1[[PRODUCT]:[SELLING PRICE]],2,FALSE)</f>
        <v>Category2</v>
      </c>
      <c r="I5039" s="3" t="str">
        <f>VLOOKUP(Table3[[#This Row],[PRODUCT ID]],Table1[[PRODUCT]:[SELLING PRICE]],3,FALSE)</f>
        <v>Ft</v>
      </c>
      <c r="J5039" s="16">
        <f ca="1">VLOOKUP(Table3[[#This Row],[PRODUCT ID]],Table1[[PRODUCT]:[SELLING PRICE]],4,FALSE)</f>
        <v>217</v>
      </c>
      <c r="K5039" s="16">
        <f ca="1">VLOOKUP(Table3[[#This Row],[PRODUCT ID]],Table1[[PRODUCT]:[SELLING PRICE]],5,FALSE)</f>
        <v>78.592589744256344</v>
      </c>
      <c r="L5039" s="16">
        <f ca="1">J5039*Table3[[#This Row],[QUANTITY]]</f>
        <v>651</v>
      </c>
      <c r="M5039" s="16">
        <f ca="1">K5039*Table3[[#This Row],[QUANTITY]]*(1-Table3[[#This Row],[DISCOUNT %]])</f>
        <v>233.67344785449723</v>
      </c>
      <c r="N5039" s="3">
        <f>DAY(Table3[[#This Row],[DATE]])</f>
        <v>17</v>
      </c>
      <c r="O5039" s="3" t="str">
        <f>TEXT(Table3[[#This Row],[DATE]],"mmm")</f>
        <v>Oct</v>
      </c>
      <c r="P5039" s="3">
        <f>YEAR(Table3[[#This Row],[DATE]])</f>
        <v>2034</v>
      </c>
    </row>
    <row r="5040" spans="1:16" x14ac:dyDescent="0.3">
      <c r="A5040" s="6">
        <v>49235</v>
      </c>
      <c r="B5040" s="7" t="s">
        <v>1895</v>
      </c>
      <c r="C5040" s="9">
        <f t="shared" ca="1" si="156"/>
        <v>11</v>
      </c>
      <c r="D5040" s="9" t="s">
        <v>2116</v>
      </c>
      <c r="E5040" s="9" t="s">
        <v>2116</v>
      </c>
      <c r="F5040" s="10">
        <f t="shared" ca="1" si="157"/>
        <v>1.760354889473309E-2</v>
      </c>
      <c r="G5040" s="3" t="str">
        <f>VLOOKUP(Table3[[#This Row],[PRODUCT ID]],Table1[[PRODUCT]:[SELLING PRICE]],1,FALSE)</f>
        <v>Product843</v>
      </c>
      <c r="H5040" s="3" t="str">
        <f>VLOOKUP(Table3[[#This Row],[PRODUCT ID]],Table1[[PRODUCT]:[SELLING PRICE]],2,FALSE)</f>
        <v>Category3</v>
      </c>
      <c r="I5040" s="3" t="str">
        <f>VLOOKUP(Table3[[#This Row],[PRODUCT ID]],Table1[[PRODUCT]:[SELLING PRICE]],3,FALSE)</f>
        <v>Kg</v>
      </c>
      <c r="J5040" s="16">
        <f ca="1">VLOOKUP(Table3[[#This Row],[PRODUCT ID]],Table1[[PRODUCT]:[SELLING PRICE]],4,FALSE)</f>
        <v>199</v>
      </c>
      <c r="K5040" s="16">
        <f ca="1">VLOOKUP(Table3[[#This Row],[PRODUCT ID]],Table1[[PRODUCT]:[SELLING PRICE]],5,FALSE)</f>
        <v>225.57384390072815</v>
      </c>
      <c r="L5040" s="16">
        <f ca="1">J5040*Table3[[#This Row],[QUANTITY]]</f>
        <v>2189</v>
      </c>
      <c r="M5040" s="16">
        <f ca="1">K5040*Table3[[#This Row],[QUANTITY]]*(1-Table3[[#This Row],[DISCOUNT %]])</f>
        <v>2437.6323808127372</v>
      </c>
      <c r="N5040" s="3">
        <f>DAY(Table3[[#This Row],[DATE]])</f>
        <v>18</v>
      </c>
      <c r="O5040" s="3" t="str">
        <f>TEXT(Table3[[#This Row],[DATE]],"mmm")</f>
        <v>Oct</v>
      </c>
      <c r="P5040" s="3">
        <f>YEAR(Table3[[#This Row],[DATE]])</f>
        <v>2034</v>
      </c>
    </row>
    <row r="5041" spans="1:16" x14ac:dyDescent="0.3">
      <c r="A5041" s="6">
        <v>49236</v>
      </c>
      <c r="B5041" s="7" t="s">
        <v>1896</v>
      </c>
      <c r="C5041" s="9">
        <f t="shared" ca="1" si="156"/>
        <v>10</v>
      </c>
      <c r="D5041" s="9" t="s">
        <v>2116</v>
      </c>
      <c r="E5041" s="9" t="s">
        <v>2116</v>
      </c>
      <c r="F5041" s="10">
        <f t="shared" ca="1" si="157"/>
        <v>4.0304125955054809E-2</v>
      </c>
      <c r="G5041" s="3" t="str">
        <f>VLOOKUP(Table3[[#This Row],[PRODUCT ID]],Table1[[PRODUCT]:[SELLING PRICE]],1,FALSE)</f>
        <v>Product844</v>
      </c>
      <c r="H5041" s="3" t="str">
        <f>VLOOKUP(Table3[[#This Row],[PRODUCT ID]],Table1[[PRODUCT]:[SELLING PRICE]],2,FALSE)</f>
        <v>Category4</v>
      </c>
      <c r="I5041" s="3" t="str">
        <f>VLOOKUP(Table3[[#This Row],[PRODUCT ID]],Table1[[PRODUCT]:[SELLING PRICE]],3,FALSE)</f>
        <v>No</v>
      </c>
      <c r="J5041" s="16">
        <f ca="1">VLOOKUP(Table3[[#This Row],[PRODUCT ID]],Table1[[PRODUCT]:[SELLING PRICE]],4,FALSE)</f>
        <v>143</v>
      </c>
      <c r="K5041" s="16">
        <f ca="1">VLOOKUP(Table3[[#This Row],[PRODUCT ID]],Table1[[PRODUCT]:[SELLING PRICE]],5,FALSE)</f>
        <v>226.95970847285241</v>
      </c>
      <c r="L5041" s="16">
        <f ca="1">J5041*Table3[[#This Row],[QUANTITY]]</f>
        <v>1430</v>
      </c>
      <c r="M5041" s="16">
        <f ca="1">K5041*Table3[[#This Row],[QUANTITY]]*(1-Table3[[#This Row],[DISCOUNT %]])</f>
        <v>2178.1229579584005</v>
      </c>
      <c r="N5041" s="3">
        <f>DAY(Table3[[#This Row],[DATE]])</f>
        <v>19</v>
      </c>
      <c r="O5041" s="3" t="str">
        <f>TEXT(Table3[[#This Row],[DATE]],"mmm")</f>
        <v>Oct</v>
      </c>
      <c r="P5041" s="3">
        <f>YEAR(Table3[[#This Row],[DATE]])</f>
        <v>2034</v>
      </c>
    </row>
    <row r="5042" spans="1:16" x14ac:dyDescent="0.3">
      <c r="A5042" s="6">
        <v>49237</v>
      </c>
      <c r="B5042" s="7" t="s">
        <v>1897</v>
      </c>
      <c r="C5042" s="9">
        <f t="shared" ca="1" si="156"/>
        <v>1</v>
      </c>
      <c r="D5042" s="9" t="s">
        <v>2115</v>
      </c>
      <c r="E5042" s="9" t="s">
        <v>2116</v>
      </c>
      <c r="F5042" s="10">
        <f t="shared" ca="1" si="157"/>
        <v>5.7029394376205536E-2</v>
      </c>
      <c r="G5042" s="3" t="str">
        <f>VLOOKUP(Table3[[#This Row],[PRODUCT ID]],Table1[[PRODUCT]:[SELLING PRICE]],1,FALSE)</f>
        <v>Product845</v>
      </c>
      <c r="H5042" s="3" t="str">
        <f>VLOOKUP(Table3[[#This Row],[PRODUCT ID]],Table1[[PRODUCT]:[SELLING PRICE]],2,FALSE)</f>
        <v>Category5</v>
      </c>
      <c r="I5042" s="3" t="str">
        <f>VLOOKUP(Table3[[#This Row],[PRODUCT ID]],Table1[[PRODUCT]:[SELLING PRICE]],3,FALSE)</f>
        <v>No</v>
      </c>
      <c r="J5042" s="16">
        <f ca="1">VLOOKUP(Table3[[#This Row],[PRODUCT ID]],Table1[[PRODUCT]:[SELLING PRICE]],4,FALSE)</f>
        <v>69</v>
      </c>
      <c r="K5042" s="16">
        <f ca="1">VLOOKUP(Table3[[#This Row],[PRODUCT ID]],Table1[[PRODUCT]:[SELLING PRICE]],5,FALSE)</f>
        <v>222.15752519119732</v>
      </c>
      <c r="L5042" s="16">
        <f ca="1">J5042*Table3[[#This Row],[QUANTITY]]</f>
        <v>69</v>
      </c>
      <c r="M5042" s="16">
        <f ca="1">K5042*Table3[[#This Row],[QUANTITY]]*(1-Table3[[#This Row],[DISCOUNT %]])</f>
        <v>209.48801607342671</v>
      </c>
      <c r="N5042" s="3">
        <f>DAY(Table3[[#This Row],[DATE]])</f>
        <v>20</v>
      </c>
      <c r="O5042" s="3" t="str">
        <f>TEXT(Table3[[#This Row],[DATE]],"mmm")</f>
        <v>Oct</v>
      </c>
      <c r="P5042" s="3">
        <f>YEAR(Table3[[#This Row],[DATE]])</f>
        <v>2034</v>
      </c>
    </row>
    <row r="5043" spans="1:16" x14ac:dyDescent="0.3">
      <c r="A5043" s="6">
        <v>49238</v>
      </c>
      <c r="B5043" s="7" t="s">
        <v>1898</v>
      </c>
      <c r="C5043" s="9">
        <f t="shared" ca="1" si="156"/>
        <v>13</v>
      </c>
      <c r="D5043" s="9" t="s">
        <v>2116</v>
      </c>
      <c r="E5043" s="9" t="s">
        <v>2116</v>
      </c>
      <c r="F5043" s="10">
        <f t="shared" ca="1" si="157"/>
        <v>5.7767492826106609E-3</v>
      </c>
      <c r="G5043" s="3" t="str">
        <f>VLOOKUP(Table3[[#This Row],[PRODUCT ID]],Table1[[PRODUCT]:[SELLING PRICE]],1,FALSE)</f>
        <v>Product846</v>
      </c>
      <c r="H5043" s="3" t="str">
        <f>VLOOKUP(Table3[[#This Row],[PRODUCT ID]],Table1[[PRODUCT]:[SELLING PRICE]],2,FALSE)</f>
        <v>Category1</v>
      </c>
      <c r="I5043" s="3" t="str">
        <f>VLOOKUP(Table3[[#This Row],[PRODUCT ID]],Table1[[PRODUCT]:[SELLING PRICE]],3,FALSE)</f>
        <v>Ft</v>
      </c>
      <c r="J5043" s="16">
        <f ca="1">VLOOKUP(Table3[[#This Row],[PRODUCT ID]],Table1[[PRODUCT]:[SELLING PRICE]],4,FALSE)</f>
        <v>247</v>
      </c>
      <c r="K5043" s="16">
        <f ca="1">VLOOKUP(Table3[[#This Row],[PRODUCT ID]],Table1[[PRODUCT]:[SELLING PRICE]],5,FALSE)</f>
        <v>76.654757247562344</v>
      </c>
      <c r="L5043" s="16">
        <f ca="1">J5043*Table3[[#This Row],[QUANTITY]]</f>
        <v>3211</v>
      </c>
      <c r="M5043" s="16">
        <f ca="1">K5043*Table3[[#This Row],[QUANTITY]]*(1-Table3[[#This Row],[DISCOUNT %]])</f>
        <v>990.75524513710934</v>
      </c>
      <c r="N5043" s="3">
        <f>DAY(Table3[[#This Row],[DATE]])</f>
        <v>21</v>
      </c>
      <c r="O5043" s="3" t="str">
        <f>TEXT(Table3[[#This Row],[DATE]],"mmm")</f>
        <v>Oct</v>
      </c>
      <c r="P5043" s="3">
        <f>YEAR(Table3[[#This Row],[DATE]])</f>
        <v>2034</v>
      </c>
    </row>
    <row r="5044" spans="1:16" x14ac:dyDescent="0.3">
      <c r="A5044" s="6">
        <v>49239</v>
      </c>
      <c r="B5044" s="7" t="s">
        <v>1899</v>
      </c>
      <c r="C5044" s="9">
        <f t="shared" ca="1" si="156"/>
        <v>6</v>
      </c>
      <c r="D5044" s="9" t="s">
        <v>2117</v>
      </c>
      <c r="E5044" s="9" t="s">
        <v>2118</v>
      </c>
      <c r="F5044" s="10">
        <f t="shared" ca="1" si="157"/>
        <v>9.8752182023791185E-2</v>
      </c>
      <c r="G5044" s="3" t="str">
        <f>VLOOKUP(Table3[[#This Row],[PRODUCT ID]],Table1[[PRODUCT]:[SELLING PRICE]],1,FALSE)</f>
        <v>Product847</v>
      </c>
      <c r="H5044" s="3" t="str">
        <f>VLOOKUP(Table3[[#This Row],[PRODUCT ID]],Table1[[PRODUCT]:[SELLING PRICE]],2,FALSE)</f>
        <v>Category2</v>
      </c>
      <c r="I5044" s="3" t="str">
        <f>VLOOKUP(Table3[[#This Row],[PRODUCT ID]],Table1[[PRODUCT]:[SELLING PRICE]],3,FALSE)</f>
        <v>No</v>
      </c>
      <c r="J5044" s="16">
        <f ca="1">VLOOKUP(Table3[[#This Row],[PRODUCT ID]],Table1[[PRODUCT]:[SELLING PRICE]],4,FALSE)</f>
        <v>90</v>
      </c>
      <c r="K5044" s="16">
        <f ca="1">VLOOKUP(Table3[[#This Row],[PRODUCT ID]],Table1[[PRODUCT]:[SELLING PRICE]],5,FALSE)</f>
        <v>83.273841336209514</v>
      </c>
      <c r="L5044" s="16">
        <f ca="1">J5044*Table3[[#This Row],[QUANTITY]]</f>
        <v>540</v>
      </c>
      <c r="M5044" s="16">
        <f ca="1">K5044*Table3[[#This Row],[QUANTITY]]*(1-Table3[[#This Row],[DISCOUNT %]])</f>
        <v>450.30220679253506</v>
      </c>
      <c r="N5044" s="3">
        <f>DAY(Table3[[#This Row],[DATE]])</f>
        <v>22</v>
      </c>
      <c r="O5044" s="3" t="str">
        <f>TEXT(Table3[[#This Row],[DATE]],"mmm")</f>
        <v>Oct</v>
      </c>
      <c r="P5044" s="3">
        <f>YEAR(Table3[[#This Row],[DATE]])</f>
        <v>2034</v>
      </c>
    </row>
    <row r="5045" spans="1:16" x14ac:dyDescent="0.3">
      <c r="A5045" s="6">
        <v>49240</v>
      </c>
      <c r="B5045" s="7" t="s">
        <v>1900</v>
      </c>
      <c r="C5045" s="9">
        <f t="shared" ca="1" si="156"/>
        <v>2</v>
      </c>
      <c r="D5045" s="9" t="s">
        <v>2115</v>
      </c>
      <c r="E5045" s="9" t="s">
        <v>2118</v>
      </c>
      <c r="F5045" s="10">
        <f t="shared" ca="1" si="157"/>
        <v>8.5606263969981731E-4</v>
      </c>
      <c r="G5045" s="3" t="str">
        <f>VLOOKUP(Table3[[#This Row],[PRODUCT ID]],Table1[[PRODUCT]:[SELLING PRICE]],1,FALSE)</f>
        <v>Product848</v>
      </c>
      <c r="H5045" s="3" t="str">
        <f>VLOOKUP(Table3[[#This Row],[PRODUCT ID]],Table1[[PRODUCT]:[SELLING PRICE]],2,FALSE)</f>
        <v>Category3</v>
      </c>
      <c r="I5045" s="3" t="str">
        <f>VLOOKUP(Table3[[#This Row],[PRODUCT ID]],Table1[[PRODUCT]:[SELLING PRICE]],3,FALSE)</f>
        <v>Kg</v>
      </c>
      <c r="J5045" s="16">
        <f ca="1">VLOOKUP(Table3[[#This Row],[PRODUCT ID]],Table1[[PRODUCT]:[SELLING PRICE]],4,FALSE)</f>
        <v>72</v>
      </c>
      <c r="K5045" s="16">
        <f ca="1">VLOOKUP(Table3[[#This Row],[PRODUCT ID]],Table1[[PRODUCT]:[SELLING PRICE]],5,FALSE)</f>
        <v>87.206143861273318</v>
      </c>
      <c r="L5045" s="16">
        <f ca="1">J5045*Table3[[#This Row],[QUANTITY]]</f>
        <v>144</v>
      </c>
      <c r="M5045" s="16">
        <f ca="1">K5045*Table3[[#This Row],[QUANTITY]]*(1-Table3[[#This Row],[DISCOUNT %]])</f>
        <v>174.26297987912278</v>
      </c>
      <c r="N5045" s="3">
        <f>DAY(Table3[[#This Row],[DATE]])</f>
        <v>23</v>
      </c>
      <c r="O5045" s="3" t="str">
        <f>TEXT(Table3[[#This Row],[DATE]],"mmm")</f>
        <v>Oct</v>
      </c>
      <c r="P5045" s="3">
        <f>YEAR(Table3[[#This Row],[DATE]])</f>
        <v>2034</v>
      </c>
    </row>
    <row r="5046" spans="1:16" x14ac:dyDescent="0.3">
      <c r="A5046" s="6">
        <v>49241</v>
      </c>
      <c r="B5046" s="7" t="s">
        <v>1901</v>
      </c>
      <c r="C5046" s="9">
        <f t="shared" ca="1" si="156"/>
        <v>15</v>
      </c>
      <c r="D5046" s="9" t="s">
        <v>2115</v>
      </c>
      <c r="E5046" s="9" t="s">
        <v>2116</v>
      </c>
      <c r="F5046" s="10">
        <f t="shared" ca="1" si="157"/>
        <v>3.8662239817629819E-2</v>
      </c>
      <c r="G5046" s="3" t="str">
        <f>VLOOKUP(Table3[[#This Row],[PRODUCT ID]],Table1[[PRODUCT]:[SELLING PRICE]],1,FALSE)</f>
        <v>Product849</v>
      </c>
      <c r="H5046" s="3" t="str">
        <f>VLOOKUP(Table3[[#This Row],[PRODUCT ID]],Table1[[PRODUCT]:[SELLING PRICE]],2,FALSE)</f>
        <v>Category4</v>
      </c>
      <c r="I5046" s="3" t="str">
        <f>VLOOKUP(Table3[[#This Row],[PRODUCT ID]],Table1[[PRODUCT]:[SELLING PRICE]],3,FALSE)</f>
        <v>Kg</v>
      </c>
      <c r="J5046" s="16">
        <f ca="1">VLOOKUP(Table3[[#This Row],[PRODUCT ID]],Table1[[PRODUCT]:[SELLING PRICE]],4,FALSE)</f>
        <v>229</v>
      </c>
      <c r="K5046" s="16">
        <f ca="1">VLOOKUP(Table3[[#This Row],[PRODUCT ID]],Table1[[PRODUCT]:[SELLING PRICE]],5,FALSE)</f>
        <v>209.33617635807627</v>
      </c>
      <c r="L5046" s="16">
        <f ca="1">J5046*Table3[[#This Row],[QUANTITY]]</f>
        <v>3435</v>
      </c>
      <c r="M5046" s="16">
        <f ca="1">K5046*Table3[[#This Row],[QUANTITY]]*(1-Table3[[#This Row],[DISCOUNT %]])</f>
        <v>3018.6415635782205</v>
      </c>
      <c r="N5046" s="3">
        <f>DAY(Table3[[#This Row],[DATE]])</f>
        <v>24</v>
      </c>
      <c r="O5046" s="3" t="str">
        <f>TEXT(Table3[[#This Row],[DATE]],"mmm")</f>
        <v>Oct</v>
      </c>
      <c r="P5046" s="3">
        <f>YEAR(Table3[[#This Row],[DATE]])</f>
        <v>2034</v>
      </c>
    </row>
    <row r="5047" spans="1:16" x14ac:dyDescent="0.3">
      <c r="A5047" s="6">
        <v>49242</v>
      </c>
      <c r="B5047" s="7" t="s">
        <v>1902</v>
      </c>
      <c r="C5047" s="9">
        <f t="shared" ca="1" si="156"/>
        <v>15</v>
      </c>
      <c r="D5047" s="9" t="s">
        <v>2115</v>
      </c>
      <c r="E5047" s="9" t="s">
        <v>2116</v>
      </c>
      <c r="F5047" s="10">
        <f t="shared" ca="1" si="157"/>
        <v>5.597820864042146E-2</v>
      </c>
      <c r="G5047" s="3" t="str">
        <f>VLOOKUP(Table3[[#This Row],[PRODUCT ID]],Table1[[PRODUCT]:[SELLING PRICE]],1,FALSE)</f>
        <v>Product850</v>
      </c>
      <c r="H5047" s="3" t="str">
        <f>VLOOKUP(Table3[[#This Row],[PRODUCT ID]],Table1[[PRODUCT]:[SELLING PRICE]],2,FALSE)</f>
        <v>Category5</v>
      </c>
      <c r="I5047" s="3" t="str">
        <f>VLOOKUP(Table3[[#This Row],[PRODUCT ID]],Table1[[PRODUCT]:[SELLING PRICE]],3,FALSE)</f>
        <v>Lt</v>
      </c>
      <c r="J5047" s="16">
        <f ca="1">VLOOKUP(Table3[[#This Row],[PRODUCT ID]],Table1[[PRODUCT]:[SELLING PRICE]],4,FALSE)</f>
        <v>86</v>
      </c>
      <c r="K5047" s="16">
        <f ca="1">VLOOKUP(Table3[[#This Row],[PRODUCT ID]],Table1[[PRODUCT]:[SELLING PRICE]],5,FALSE)</f>
        <v>164.70448060862248</v>
      </c>
      <c r="L5047" s="16">
        <f ca="1">J5047*Table3[[#This Row],[QUANTITY]]</f>
        <v>1290</v>
      </c>
      <c r="M5047" s="16">
        <f ca="1">K5047*Table3[[#This Row],[QUANTITY]]*(1-Table3[[#This Row],[DISCOUNT %]])</f>
        <v>2332.2692824365113</v>
      </c>
      <c r="N5047" s="3">
        <f>DAY(Table3[[#This Row],[DATE]])</f>
        <v>25</v>
      </c>
      <c r="O5047" s="3" t="str">
        <f>TEXT(Table3[[#This Row],[DATE]],"mmm")</f>
        <v>Oct</v>
      </c>
      <c r="P5047" s="3">
        <f>YEAR(Table3[[#This Row],[DATE]])</f>
        <v>2034</v>
      </c>
    </row>
    <row r="5048" spans="1:16" x14ac:dyDescent="0.3">
      <c r="A5048" s="6">
        <v>49243</v>
      </c>
      <c r="B5048" s="7" t="s">
        <v>1903</v>
      </c>
      <c r="C5048" s="9">
        <f t="shared" ca="1" si="156"/>
        <v>3</v>
      </c>
      <c r="D5048" s="9" t="s">
        <v>2116</v>
      </c>
      <c r="E5048" s="9" t="s">
        <v>2116</v>
      </c>
      <c r="F5048" s="10">
        <f t="shared" ca="1" si="157"/>
        <v>1.725542817769966E-2</v>
      </c>
      <c r="G5048" s="3" t="str">
        <f>VLOOKUP(Table3[[#This Row],[PRODUCT ID]],Table1[[PRODUCT]:[SELLING PRICE]],1,FALSE)</f>
        <v>Product851</v>
      </c>
      <c r="H5048" s="3" t="str">
        <f>VLOOKUP(Table3[[#This Row],[PRODUCT ID]],Table1[[PRODUCT]:[SELLING PRICE]],2,FALSE)</f>
        <v>Category1</v>
      </c>
      <c r="I5048" s="3" t="str">
        <f>VLOOKUP(Table3[[#This Row],[PRODUCT ID]],Table1[[PRODUCT]:[SELLING PRICE]],3,FALSE)</f>
        <v>Kg</v>
      </c>
      <c r="J5048" s="16">
        <f ca="1">VLOOKUP(Table3[[#This Row],[PRODUCT ID]],Table1[[PRODUCT]:[SELLING PRICE]],4,FALSE)</f>
        <v>213</v>
      </c>
      <c r="K5048" s="16">
        <f ca="1">VLOOKUP(Table3[[#This Row],[PRODUCT ID]],Table1[[PRODUCT]:[SELLING PRICE]],5,FALSE)</f>
        <v>214.30962525704993</v>
      </c>
      <c r="L5048" s="16">
        <f ca="1">J5048*Table3[[#This Row],[QUANTITY]]</f>
        <v>639</v>
      </c>
      <c r="M5048" s="16">
        <f ca="1">K5048*Table3[[#This Row],[QUANTITY]]*(1-Table3[[#This Row],[DISCOUNT %]])</f>
        <v>631.83486273191158</v>
      </c>
      <c r="N5048" s="3">
        <f>DAY(Table3[[#This Row],[DATE]])</f>
        <v>26</v>
      </c>
      <c r="O5048" s="3" t="str">
        <f>TEXT(Table3[[#This Row],[DATE]],"mmm")</f>
        <v>Oct</v>
      </c>
      <c r="P5048" s="3">
        <f>YEAR(Table3[[#This Row],[DATE]])</f>
        <v>2034</v>
      </c>
    </row>
    <row r="5049" spans="1:16" x14ac:dyDescent="0.3">
      <c r="A5049" s="6">
        <v>49244</v>
      </c>
      <c r="B5049" s="7" t="s">
        <v>1904</v>
      </c>
      <c r="C5049" s="9">
        <f t="shared" ca="1" si="156"/>
        <v>2</v>
      </c>
      <c r="D5049" s="9" t="s">
        <v>2116</v>
      </c>
      <c r="E5049" s="9" t="s">
        <v>2116</v>
      </c>
      <c r="F5049" s="10">
        <f t="shared" ca="1" si="157"/>
        <v>4.6280099612315974E-2</v>
      </c>
      <c r="G5049" s="3" t="str">
        <f>VLOOKUP(Table3[[#This Row],[PRODUCT ID]],Table1[[PRODUCT]:[SELLING PRICE]],1,FALSE)</f>
        <v>Product852</v>
      </c>
      <c r="H5049" s="3" t="str">
        <f>VLOOKUP(Table3[[#This Row],[PRODUCT ID]],Table1[[PRODUCT]:[SELLING PRICE]],2,FALSE)</f>
        <v>Category2</v>
      </c>
      <c r="I5049" s="3" t="str">
        <f>VLOOKUP(Table3[[#This Row],[PRODUCT ID]],Table1[[PRODUCT]:[SELLING PRICE]],3,FALSE)</f>
        <v>Lt</v>
      </c>
      <c r="J5049" s="16">
        <f ca="1">VLOOKUP(Table3[[#This Row],[PRODUCT ID]],Table1[[PRODUCT]:[SELLING PRICE]],4,FALSE)</f>
        <v>74</v>
      </c>
      <c r="K5049" s="16">
        <f ca="1">VLOOKUP(Table3[[#This Row],[PRODUCT ID]],Table1[[PRODUCT]:[SELLING PRICE]],5,FALSE)</f>
        <v>317.94938978215117</v>
      </c>
      <c r="L5049" s="16">
        <f ca="1">J5049*Table3[[#This Row],[QUANTITY]]</f>
        <v>148</v>
      </c>
      <c r="M5049" s="16">
        <f ca="1">K5049*Table3[[#This Row],[QUANTITY]]*(1-Table3[[#This Row],[DISCOUNT %]])</f>
        <v>606.46932070271635</v>
      </c>
      <c r="N5049" s="3">
        <f>DAY(Table3[[#This Row],[DATE]])</f>
        <v>27</v>
      </c>
      <c r="O5049" s="3" t="str">
        <f>TEXT(Table3[[#This Row],[DATE]],"mmm")</f>
        <v>Oct</v>
      </c>
      <c r="P5049" s="3">
        <f>YEAR(Table3[[#This Row],[DATE]])</f>
        <v>2034</v>
      </c>
    </row>
    <row r="5050" spans="1:16" x14ac:dyDescent="0.3">
      <c r="A5050" s="6">
        <v>49245</v>
      </c>
      <c r="B5050" s="7" t="s">
        <v>1905</v>
      </c>
      <c r="C5050" s="9">
        <f t="shared" ca="1" si="156"/>
        <v>5</v>
      </c>
      <c r="D5050" s="9" t="s">
        <v>2116</v>
      </c>
      <c r="E5050" s="9" t="s">
        <v>2118</v>
      </c>
      <c r="F5050" s="10">
        <f t="shared" ca="1" si="157"/>
        <v>8.6097733669828036E-2</v>
      </c>
      <c r="G5050" s="3" t="str">
        <f>VLOOKUP(Table3[[#This Row],[PRODUCT ID]],Table1[[PRODUCT]:[SELLING PRICE]],1,FALSE)</f>
        <v>Product853</v>
      </c>
      <c r="H5050" s="3" t="str">
        <f>VLOOKUP(Table3[[#This Row],[PRODUCT ID]],Table1[[PRODUCT]:[SELLING PRICE]],2,FALSE)</f>
        <v>Category3</v>
      </c>
      <c r="I5050" s="3" t="str">
        <f>VLOOKUP(Table3[[#This Row],[PRODUCT ID]],Table1[[PRODUCT]:[SELLING PRICE]],3,FALSE)</f>
        <v>Ft</v>
      </c>
      <c r="J5050" s="16">
        <f ca="1">VLOOKUP(Table3[[#This Row],[PRODUCT ID]],Table1[[PRODUCT]:[SELLING PRICE]],4,FALSE)</f>
        <v>84</v>
      </c>
      <c r="K5050" s="16">
        <f ca="1">VLOOKUP(Table3[[#This Row],[PRODUCT ID]],Table1[[PRODUCT]:[SELLING PRICE]],5,FALSE)</f>
        <v>300.90120528659963</v>
      </c>
      <c r="L5050" s="16">
        <f ca="1">J5050*Table3[[#This Row],[QUANTITY]]</f>
        <v>420</v>
      </c>
      <c r="M5050" s="16">
        <f ca="1">K5050*Table3[[#This Row],[QUANTITY]]*(1-Table3[[#This Row],[DISCOUNT %]])</f>
        <v>1374.9714672645187</v>
      </c>
      <c r="N5050" s="3">
        <f>DAY(Table3[[#This Row],[DATE]])</f>
        <v>28</v>
      </c>
      <c r="O5050" s="3" t="str">
        <f>TEXT(Table3[[#This Row],[DATE]],"mmm")</f>
        <v>Oct</v>
      </c>
      <c r="P5050" s="3">
        <f>YEAR(Table3[[#This Row],[DATE]])</f>
        <v>2034</v>
      </c>
    </row>
    <row r="5051" spans="1:16" x14ac:dyDescent="0.3">
      <c r="A5051" s="6">
        <v>49246</v>
      </c>
      <c r="B5051" s="7" t="s">
        <v>1906</v>
      </c>
      <c r="C5051" s="9">
        <f t="shared" ca="1" si="156"/>
        <v>5</v>
      </c>
      <c r="D5051" s="9" t="s">
        <v>2115</v>
      </c>
      <c r="E5051" s="9" t="s">
        <v>2116</v>
      </c>
      <c r="F5051" s="10">
        <f t="shared" ca="1" si="157"/>
        <v>5.542714017358819E-3</v>
      </c>
      <c r="G5051" s="3" t="str">
        <f>VLOOKUP(Table3[[#This Row],[PRODUCT ID]],Table1[[PRODUCT]:[SELLING PRICE]],1,FALSE)</f>
        <v>Product854</v>
      </c>
      <c r="H5051" s="3" t="str">
        <f>VLOOKUP(Table3[[#This Row],[PRODUCT ID]],Table1[[PRODUCT]:[SELLING PRICE]],2,FALSE)</f>
        <v>Category4</v>
      </c>
      <c r="I5051" s="3" t="str">
        <f>VLOOKUP(Table3[[#This Row],[PRODUCT ID]],Table1[[PRODUCT]:[SELLING PRICE]],3,FALSE)</f>
        <v>Kg</v>
      </c>
      <c r="J5051" s="16">
        <f ca="1">VLOOKUP(Table3[[#This Row],[PRODUCT ID]],Table1[[PRODUCT]:[SELLING PRICE]],4,FALSE)</f>
        <v>132</v>
      </c>
      <c r="K5051" s="16">
        <f ca="1">VLOOKUP(Table3[[#This Row],[PRODUCT ID]],Table1[[PRODUCT]:[SELLING PRICE]],5,FALSE)</f>
        <v>191.58457702694196</v>
      </c>
      <c r="L5051" s="16">
        <f ca="1">J5051*Table3[[#This Row],[QUANTITY]]</f>
        <v>660</v>
      </c>
      <c r="M5051" s="16">
        <f ca="1">K5051*Table3[[#This Row],[QUANTITY]]*(1-Table3[[#This Row],[DISCOUNT %]])</f>
        <v>952.6133925317248</v>
      </c>
      <c r="N5051" s="3">
        <f>DAY(Table3[[#This Row],[DATE]])</f>
        <v>29</v>
      </c>
      <c r="O5051" s="3" t="str">
        <f>TEXT(Table3[[#This Row],[DATE]],"mmm")</f>
        <v>Oct</v>
      </c>
      <c r="P5051" s="3">
        <f>YEAR(Table3[[#This Row],[DATE]])</f>
        <v>2034</v>
      </c>
    </row>
    <row r="5052" spans="1:16" x14ac:dyDescent="0.3">
      <c r="A5052" s="6">
        <v>49247</v>
      </c>
      <c r="B5052" s="7" t="s">
        <v>1907</v>
      </c>
      <c r="C5052" s="9">
        <f t="shared" ca="1" si="156"/>
        <v>12</v>
      </c>
      <c r="D5052" s="9" t="s">
        <v>2117</v>
      </c>
      <c r="E5052" s="9" t="s">
        <v>2116</v>
      </c>
      <c r="F5052" s="10">
        <f t="shared" ca="1" si="157"/>
        <v>5.5179205474678354E-2</v>
      </c>
      <c r="G5052" s="3" t="str">
        <f>VLOOKUP(Table3[[#This Row],[PRODUCT ID]],Table1[[PRODUCT]:[SELLING PRICE]],1,FALSE)</f>
        <v>Product855</v>
      </c>
      <c r="H5052" s="3" t="str">
        <f>VLOOKUP(Table3[[#This Row],[PRODUCT ID]],Table1[[PRODUCT]:[SELLING PRICE]],2,FALSE)</f>
        <v>Category5</v>
      </c>
      <c r="I5052" s="3" t="str">
        <f>VLOOKUP(Table3[[#This Row],[PRODUCT ID]],Table1[[PRODUCT]:[SELLING PRICE]],3,FALSE)</f>
        <v>No</v>
      </c>
      <c r="J5052" s="16">
        <f ca="1">VLOOKUP(Table3[[#This Row],[PRODUCT ID]],Table1[[PRODUCT]:[SELLING PRICE]],4,FALSE)</f>
        <v>102</v>
      </c>
      <c r="K5052" s="16">
        <f ca="1">VLOOKUP(Table3[[#This Row],[PRODUCT ID]],Table1[[PRODUCT]:[SELLING PRICE]],5,FALSE)</f>
        <v>46.60788471052409</v>
      </c>
      <c r="L5052" s="16">
        <f ca="1">J5052*Table3[[#This Row],[QUANTITY]]</f>
        <v>1224</v>
      </c>
      <c r="M5052" s="16">
        <f ca="1">K5052*Table3[[#This Row],[QUANTITY]]*(1-Table3[[#This Row],[DISCOUNT %]])</f>
        <v>528.43318396010352</v>
      </c>
      <c r="N5052" s="3">
        <f>DAY(Table3[[#This Row],[DATE]])</f>
        <v>30</v>
      </c>
      <c r="O5052" s="3" t="str">
        <f>TEXT(Table3[[#This Row],[DATE]],"mmm")</f>
        <v>Oct</v>
      </c>
      <c r="P5052" s="3">
        <f>YEAR(Table3[[#This Row],[DATE]])</f>
        <v>2034</v>
      </c>
    </row>
    <row r="5053" spans="1:16" x14ac:dyDescent="0.3">
      <c r="A5053" s="6">
        <v>49248</v>
      </c>
      <c r="B5053" s="7" t="s">
        <v>1908</v>
      </c>
      <c r="C5053" s="9">
        <f t="shared" ca="1" si="156"/>
        <v>2</v>
      </c>
      <c r="D5053" s="9" t="s">
        <v>2117</v>
      </c>
      <c r="E5053" s="9" t="s">
        <v>2116</v>
      </c>
      <c r="F5053" s="10">
        <f t="shared" ca="1" si="157"/>
        <v>6.6245549515995802E-2</v>
      </c>
      <c r="G5053" s="3" t="str">
        <f>VLOOKUP(Table3[[#This Row],[PRODUCT ID]],Table1[[PRODUCT]:[SELLING PRICE]],1,FALSE)</f>
        <v>Product856</v>
      </c>
      <c r="H5053" s="3" t="str">
        <f>VLOOKUP(Table3[[#This Row],[PRODUCT ID]],Table1[[PRODUCT]:[SELLING PRICE]],2,FALSE)</f>
        <v>Category1</v>
      </c>
      <c r="I5053" s="3" t="str">
        <f>VLOOKUP(Table3[[#This Row],[PRODUCT ID]],Table1[[PRODUCT]:[SELLING PRICE]],3,FALSE)</f>
        <v>No</v>
      </c>
      <c r="J5053" s="16">
        <f ca="1">VLOOKUP(Table3[[#This Row],[PRODUCT ID]],Table1[[PRODUCT]:[SELLING PRICE]],4,FALSE)</f>
        <v>89</v>
      </c>
      <c r="K5053" s="16">
        <f ca="1">VLOOKUP(Table3[[#This Row],[PRODUCT ID]],Table1[[PRODUCT]:[SELLING PRICE]],5,FALSE)</f>
        <v>104.68251315773742</v>
      </c>
      <c r="L5053" s="16">
        <f ca="1">J5053*Table3[[#This Row],[QUANTITY]]</f>
        <v>178</v>
      </c>
      <c r="M5053" s="16">
        <f ca="1">K5053*Table3[[#This Row],[QUANTITY]]*(1-Table3[[#This Row],[DISCOUNT %]])</f>
        <v>195.49552509777527</v>
      </c>
      <c r="N5053" s="3">
        <f>DAY(Table3[[#This Row],[DATE]])</f>
        <v>31</v>
      </c>
      <c r="O5053" s="3" t="str">
        <f>TEXT(Table3[[#This Row],[DATE]],"mmm")</f>
        <v>Oct</v>
      </c>
      <c r="P5053" s="3">
        <f>YEAR(Table3[[#This Row],[DATE]])</f>
        <v>2034</v>
      </c>
    </row>
    <row r="5054" spans="1:16" x14ac:dyDescent="0.3">
      <c r="A5054" s="6">
        <v>49249</v>
      </c>
      <c r="B5054" s="7" t="s">
        <v>1909</v>
      </c>
      <c r="C5054" s="9">
        <f t="shared" ca="1" si="156"/>
        <v>10</v>
      </c>
      <c r="D5054" s="9" t="s">
        <v>2116</v>
      </c>
      <c r="E5054" s="9" t="s">
        <v>2116</v>
      </c>
      <c r="F5054" s="10">
        <f t="shared" ca="1" si="157"/>
        <v>1.9397519739482273E-2</v>
      </c>
      <c r="G5054" s="3" t="str">
        <f>VLOOKUP(Table3[[#This Row],[PRODUCT ID]],Table1[[PRODUCT]:[SELLING PRICE]],1,FALSE)</f>
        <v>Product857</v>
      </c>
      <c r="H5054" s="3" t="str">
        <f>VLOOKUP(Table3[[#This Row],[PRODUCT ID]],Table1[[PRODUCT]:[SELLING PRICE]],2,FALSE)</f>
        <v>Category2</v>
      </c>
      <c r="I5054" s="3" t="str">
        <f>VLOOKUP(Table3[[#This Row],[PRODUCT ID]],Table1[[PRODUCT]:[SELLING PRICE]],3,FALSE)</f>
        <v>Ft</v>
      </c>
      <c r="J5054" s="16">
        <f ca="1">VLOOKUP(Table3[[#This Row],[PRODUCT ID]],Table1[[PRODUCT]:[SELLING PRICE]],4,FALSE)</f>
        <v>221</v>
      </c>
      <c r="K5054" s="16">
        <f ca="1">VLOOKUP(Table3[[#This Row],[PRODUCT ID]],Table1[[PRODUCT]:[SELLING PRICE]],5,FALSE)</f>
        <v>173.71542958273844</v>
      </c>
      <c r="L5054" s="16">
        <f ca="1">J5054*Table3[[#This Row],[QUANTITY]]</f>
        <v>2210</v>
      </c>
      <c r="M5054" s="16">
        <f ca="1">K5054*Table3[[#This Row],[QUANTITY]]*(1-Table3[[#This Row],[DISCOUNT %]])</f>
        <v>1703.4578110835464</v>
      </c>
      <c r="N5054" s="3">
        <f>DAY(Table3[[#This Row],[DATE]])</f>
        <v>1</v>
      </c>
      <c r="O5054" s="3" t="str">
        <f>TEXT(Table3[[#This Row],[DATE]],"mmm")</f>
        <v>Nov</v>
      </c>
      <c r="P5054" s="3">
        <f>YEAR(Table3[[#This Row],[DATE]])</f>
        <v>2034</v>
      </c>
    </row>
    <row r="5055" spans="1:16" x14ac:dyDescent="0.3">
      <c r="A5055" s="6">
        <v>49250</v>
      </c>
      <c r="B5055" s="7" t="s">
        <v>1910</v>
      </c>
      <c r="C5055" s="9">
        <f t="shared" ca="1" si="156"/>
        <v>6</v>
      </c>
      <c r="D5055" s="9" t="s">
        <v>2116</v>
      </c>
      <c r="E5055" s="9" t="s">
        <v>2116</v>
      </c>
      <c r="F5055" s="10">
        <f t="shared" ca="1" si="157"/>
        <v>9.0087035549087591E-2</v>
      </c>
      <c r="G5055" s="3" t="str">
        <f>VLOOKUP(Table3[[#This Row],[PRODUCT ID]],Table1[[PRODUCT]:[SELLING PRICE]],1,FALSE)</f>
        <v>Product858</v>
      </c>
      <c r="H5055" s="3" t="str">
        <f>VLOOKUP(Table3[[#This Row],[PRODUCT ID]],Table1[[PRODUCT]:[SELLING PRICE]],2,FALSE)</f>
        <v>Category3</v>
      </c>
      <c r="I5055" s="3" t="str">
        <f>VLOOKUP(Table3[[#This Row],[PRODUCT ID]],Table1[[PRODUCT]:[SELLING PRICE]],3,FALSE)</f>
        <v>No</v>
      </c>
      <c r="J5055" s="16">
        <f ca="1">VLOOKUP(Table3[[#This Row],[PRODUCT ID]],Table1[[PRODUCT]:[SELLING PRICE]],4,FALSE)</f>
        <v>166</v>
      </c>
      <c r="K5055" s="16">
        <f ca="1">VLOOKUP(Table3[[#This Row],[PRODUCT ID]],Table1[[PRODUCT]:[SELLING PRICE]],5,FALSE)</f>
        <v>261.85588044272311</v>
      </c>
      <c r="L5055" s="16">
        <f ca="1">J5055*Table3[[#This Row],[QUANTITY]]</f>
        <v>996</v>
      </c>
      <c r="M5055" s="16">
        <f ca="1">K5055*Table3[[#This Row],[QUANTITY]]*(1-Table3[[#This Row],[DISCOUNT %]])</f>
        <v>1429.5963625952513</v>
      </c>
      <c r="N5055" s="3">
        <f>DAY(Table3[[#This Row],[DATE]])</f>
        <v>2</v>
      </c>
      <c r="O5055" s="3" t="str">
        <f>TEXT(Table3[[#This Row],[DATE]],"mmm")</f>
        <v>Nov</v>
      </c>
      <c r="P5055" s="3">
        <f>YEAR(Table3[[#This Row],[DATE]])</f>
        <v>2034</v>
      </c>
    </row>
    <row r="5056" spans="1:16" x14ac:dyDescent="0.3">
      <c r="A5056" s="6">
        <v>49251</v>
      </c>
      <c r="B5056" s="7" t="s">
        <v>1911</v>
      </c>
      <c r="C5056" s="9">
        <f t="shared" ca="1" si="156"/>
        <v>2</v>
      </c>
      <c r="D5056" s="9" t="s">
        <v>2116</v>
      </c>
      <c r="E5056" s="9" t="s">
        <v>2118</v>
      </c>
      <c r="F5056" s="10">
        <f t="shared" ca="1" si="157"/>
        <v>6.6623883077619683E-2</v>
      </c>
      <c r="G5056" s="3" t="str">
        <f>VLOOKUP(Table3[[#This Row],[PRODUCT ID]],Table1[[PRODUCT]:[SELLING PRICE]],1,FALSE)</f>
        <v>Product859</v>
      </c>
      <c r="H5056" s="3" t="str">
        <f>VLOOKUP(Table3[[#This Row],[PRODUCT ID]],Table1[[PRODUCT]:[SELLING PRICE]],2,FALSE)</f>
        <v>Category4</v>
      </c>
      <c r="I5056" s="3" t="str">
        <f>VLOOKUP(Table3[[#This Row],[PRODUCT ID]],Table1[[PRODUCT]:[SELLING PRICE]],3,FALSE)</f>
        <v>Kg</v>
      </c>
      <c r="J5056" s="16">
        <f ca="1">VLOOKUP(Table3[[#This Row],[PRODUCT ID]],Table1[[PRODUCT]:[SELLING PRICE]],4,FALSE)</f>
        <v>237</v>
      </c>
      <c r="K5056" s="16">
        <f ca="1">VLOOKUP(Table3[[#This Row],[PRODUCT ID]],Table1[[PRODUCT]:[SELLING PRICE]],5,FALSE)</f>
        <v>252.44562399662345</v>
      </c>
      <c r="L5056" s="16">
        <f ca="1">J5056*Table3[[#This Row],[QUANTITY]]</f>
        <v>474</v>
      </c>
      <c r="M5056" s="16">
        <f ca="1">K5056*Table3[[#This Row],[QUANTITY]]*(1-Table3[[#This Row],[DISCOUNT %]])</f>
        <v>471.25343252003137</v>
      </c>
      <c r="N5056" s="3">
        <f>DAY(Table3[[#This Row],[DATE]])</f>
        <v>3</v>
      </c>
      <c r="O5056" s="3" t="str">
        <f>TEXT(Table3[[#This Row],[DATE]],"mmm")</f>
        <v>Nov</v>
      </c>
      <c r="P5056" s="3">
        <f>YEAR(Table3[[#This Row],[DATE]])</f>
        <v>2034</v>
      </c>
    </row>
    <row r="5057" spans="1:16" x14ac:dyDescent="0.3">
      <c r="A5057" s="6">
        <v>49252</v>
      </c>
      <c r="B5057" s="7" t="s">
        <v>1912</v>
      </c>
      <c r="C5057" s="9">
        <f t="shared" ca="1" si="156"/>
        <v>13</v>
      </c>
      <c r="D5057" s="9" t="s">
        <v>2116</v>
      </c>
      <c r="E5057" s="9" t="s">
        <v>2118</v>
      </c>
      <c r="F5057" s="10">
        <f t="shared" ca="1" si="157"/>
        <v>9.1788560515190881E-2</v>
      </c>
      <c r="G5057" s="3" t="str">
        <f>VLOOKUP(Table3[[#This Row],[PRODUCT ID]],Table1[[PRODUCT]:[SELLING PRICE]],1,FALSE)</f>
        <v>Product860</v>
      </c>
      <c r="H5057" s="3" t="str">
        <f>VLOOKUP(Table3[[#This Row],[PRODUCT ID]],Table1[[PRODUCT]:[SELLING PRICE]],2,FALSE)</f>
        <v>Category5</v>
      </c>
      <c r="I5057" s="3" t="str">
        <f>VLOOKUP(Table3[[#This Row],[PRODUCT ID]],Table1[[PRODUCT]:[SELLING PRICE]],3,FALSE)</f>
        <v>Kg</v>
      </c>
      <c r="J5057" s="16">
        <f ca="1">VLOOKUP(Table3[[#This Row],[PRODUCT ID]],Table1[[PRODUCT]:[SELLING PRICE]],4,FALSE)</f>
        <v>234</v>
      </c>
      <c r="K5057" s="16">
        <f ca="1">VLOOKUP(Table3[[#This Row],[PRODUCT ID]],Table1[[PRODUCT]:[SELLING PRICE]],5,FALSE)</f>
        <v>200.66916695882284</v>
      </c>
      <c r="L5057" s="16">
        <f ca="1">J5057*Table3[[#This Row],[QUANTITY]]</f>
        <v>3042</v>
      </c>
      <c r="M5057" s="16">
        <f ca="1">K5057*Table3[[#This Row],[QUANTITY]]*(1-Table3[[#This Row],[DISCOUNT %]])</f>
        <v>2369.2504287905699</v>
      </c>
      <c r="N5057" s="3">
        <f>DAY(Table3[[#This Row],[DATE]])</f>
        <v>4</v>
      </c>
      <c r="O5057" s="3" t="str">
        <f>TEXT(Table3[[#This Row],[DATE]],"mmm")</f>
        <v>Nov</v>
      </c>
      <c r="P5057" s="3">
        <f>YEAR(Table3[[#This Row],[DATE]])</f>
        <v>2034</v>
      </c>
    </row>
    <row r="5058" spans="1:16" x14ac:dyDescent="0.3">
      <c r="A5058" s="6">
        <v>49253</v>
      </c>
      <c r="B5058" s="7" t="s">
        <v>1913</v>
      </c>
      <c r="C5058" s="9">
        <f t="shared" ca="1" si="156"/>
        <v>10</v>
      </c>
      <c r="D5058" s="9" t="s">
        <v>2115</v>
      </c>
      <c r="E5058" s="9" t="s">
        <v>2116</v>
      </c>
      <c r="F5058" s="10">
        <f t="shared" ca="1" si="157"/>
        <v>1.8359071836006936E-3</v>
      </c>
      <c r="G5058" s="3" t="str">
        <f>VLOOKUP(Table3[[#This Row],[PRODUCT ID]],Table1[[PRODUCT]:[SELLING PRICE]],1,FALSE)</f>
        <v>Product861</v>
      </c>
      <c r="H5058" s="3" t="str">
        <f>VLOOKUP(Table3[[#This Row],[PRODUCT ID]],Table1[[PRODUCT]:[SELLING PRICE]],2,FALSE)</f>
        <v>Category1</v>
      </c>
      <c r="I5058" s="3" t="str">
        <f>VLOOKUP(Table3[[#This Row],[PRODUCT ID]],Table1[[PRODUCT]:[SELLING PRICE]],3,FALSE)</f>
        <v>Lt</v>
      </c>
      <c r="J5058" s="16">
        <f ca="1">VLOOKUP(Table3[[#This Row],[PRODUCT ID]],Table1[[PRODUCT]:[SELLING PRICE]],4,FALSE)</f>
        <v>42</v>
      </c>
      <c r="K5058" s="16">
        <f ca="1">VLOOKUP(Table3[[#This Row],[PRODUCT ID]],Table1[[PRODUCT]:[SELLING PRICE]],5,FALSE)</f>
        <v>60.78808479305269</v>
      </c>
      <c r="L5058" s="16">
        <f ca="1">J5058*Table3[[#This Row],[QUANTITY]]</f>
        <v>420</v>
      </c>
      <c r="M5058" s="16">
        <f ca="1">K5058*Table3[[#This Row],[QUANTITY]]*(1-Table3[[#This Row],[DISCOUNT %]])</f>
        <v>606.76483511503795</v>
      </c>
      <c r="N5058" s="3">
        <f>DAY(Table3[[#This Row],[DATE]])</f>
        <v>5</v>
      </c>
      <c r="O5058" s="3" t="str">
        <f>TEXT(Table3[[#This Row],[DATE]],"mmm")</f>
        <v>Nov</v>
      </c>
      <c r="P5058" s="3">
        <f>YEAR(Table3[[#This Row],[DATE]])</f>
        <v>2034</v>
      </c>
    </row>
    <row r="5059" spans="1:16" x14ac:dyDescent="0.3">
      <c r="A5059" s="6">
        <v>49254</v>
      </c>
      <c r="B5059" s="7" t="s">
        <v>1914</v>
      </c>
      <c r="C5059" s="9">
        <f t="shared" ref="C5059:C5122" ca="1" si="158">RANDBETWEEN(1,15)</f>
        <v>3</v>
      </c>
      <c r="D5059" s="9" t="s">
        <v>2116</v>
      </c>
      <c r="E5059" s="9" t="s">
        <v>2116</v>
      </c>
      <c r="F5059" s="10">
        <f t="shared" ref="F5059:F5122" ca="1" si="159">RAND()*(0.1)</f>
        <v>3.9305449011607256E-2</v>
      </c>
      <c r="G5059" s="3" t="str">
        <f>VLOOKUP(Table3[[#This Row],[PRODUCT ID]],Table1[[PRODUCT]:[SELLING PRICE]],1,FALSE)</f>
        <v>Product862</v>
      </c>
      <c r="H5059" s="3" t="str">
        <f>VLOOKUP(Table3[[#This Row],[PRODUCT ID]],Table1[[PRODUCT]:[SELLING PRICE]],2,FALSE)</f>
        <v>Category2</v>
      </c>
      <c r="I5059" s="3" t="str">
        <f>VLOOKUP(Table3[[#This Row],[PRODUCT ID]],Table1[[PRODUCT]:[SELLING PRICE]],3,FALSE)</f>
        <v>Kg</v>
      </c>
      <c r="J5059" s="16">
        <f ca="1">VLOOKUP(Table3[[#This Row],[PRODUCT ID]],Table1[[PRODUCT]:[SELLING PRICE]],4,FALSE)</f>
        <v>199</v>
      </c>
      <c r="K5059" s="16">
        <f ca="1">VLOOKUP(Table3[[#This Row],[PRODUCT ID]],Table1[[PRODUCT]:[SELLING PRICE]],5,FALSE)</f>
        <v>167.65979628813102</v>
      </c>
      <c r="L5059" s="16">
        <f ca="1">J5059*Table3[[#This Row],[QUANTITY]]</f>
        <v>597</v>
      </c>
      <c r="M5059" s="16">
        <f ca="1">K5059*Table3[[#This Row],[QUANTITY]]*(1-Table3[[#This Row],[DISCOUNT %]])</f>
        <v>483.20955814149426</v>
      </c>
      <c r="N5059" s="3">
        <f>DAY(Table3[[#This Row],[DATE]])</f>
        <v>6</v>
      </c>
      <c r="O5059" s="3" t="str">
        <f>TEXT(Table3[[#This Row],[DATE]],"mmm")</f>
        <v>Nov</v>
      </c>
      <c r="P5059" s="3">
        <f>YEAR(Table3[[#This Row],[DATE]])</f>
        <v>2034</v>
      </c>
    </row>
    <row r="5060" spans="1:16" x14ac:dyDescent="0.3">
      <c r="A5060" s="6">
        <v>49255</v>
      </c>
      <c r="B5060" s="7" t="s">
        <v>1915</v>
      </c>
      <c r="C5060" s="9">
        <f t="shared" ca="1" si="158"/>
        <v>1</v>
      </c>
      <c r="D5060" s="9" t="s">
        <v>2117</v>
      </c>
      <c r="E5060" s="9" t="s">
        <v>2116</v>
      </c>
      <c r="F5060" s="10">
        <f t="shared" ca="1" si="159"/>
        <v>4.0676384616401384E-2</v>
      </c>
      <c r="G5060" s="3" t="str">
        <f>VLOOKUP(Table3[[#This Row],[PRODUCT ID]],Table1[[PRODUCT]:[SELLING PRICE]],1,FALSE)</f>
        <v>Product863</v>
      </c>
      <c r="H5060" s="3" t="str">
        <f>VLOOKUP(Table3[[#This Row],[PRODUCT ID]],Table1[[PRODUCT]:[SELLING PRICE]],2,FALSE)</f>
        <v>Category3</v>
      </c>
      <c r="I5060" s="3" t="str">
        <f>VLOOKUP(Table3[[#This Row],[PRODUCT ID]],Table1[[PRODUCT]:[SELLING PRICE]],3,FALSE)</f>
        <v>Lt</v>
      </c>
      <c r="J5060" s="16">
        <f ca="1">VLOOKUP(Table3[[#This Row],[PRODUCT ID]],Table1[[PRODUCT]:[SELLING PRICE]],4,FALSE)</f>
        <v>138</v>
      </c>
      <c r="K5060" s="16">
        <f ca="1">VLOOKUP(Table3[[#This Row],[PRODUCT ID]],Table1[[PRODUCT]:[SELLING PRICE]],5,FALSE)</f>
        <v>296.54172087405726</v>
      </c>
      <c r="L5060" s="16">
        <f ca="1">J5060*Table3[[#This Row],[QUANTITY]]</f>
        <v>138</v>
      </c>
      <c r="M5060" s="16">
        <f ca="1">K5060*Table3[[#This Row],[QUANTITY]]*(1-Table3[[#This Row],[DISCOUNT %]])</f>
        <v>284.47947578097461</v>
      </c>
      <c r="N5060" s="3">
        <f>DAY(Table3[[#This Row],[DATE]])</f>
        <v>7</v>
      </c>
      <c r="O5060" s="3" t="str">
        <f>TEXT(Table3[[#This Row],[DATE]],"mmm")</f>
        <v>Nov</v>
      </c>
      <c r="P5060" s="3">
        <f>YEAR(Table3[[#This Row],[DATE]])</f>
        <v>2034</v>
      </c>
    </row>
    <row r="5061" spans="1:16" x14ac:dyDescent="0.3">
      <c r="A5061" s="6">
        <v>49256</v>
      </c>
      <c r="B5061" s="7" t="s">
        <v>1916</v>
      </c>
      <c r="C5061" s="9">
        <f t="shared" ca="1" si="158"/>
        <v>11</v>
      </c>
      <c r="D5061" s="9" t="s">
        <v>2115</v>
      </c>
      <c r="E5061" s="9" t="s">
        <v>2116</v>
      </c>
      <c r="F5061" s="10">
        <f t="shared" ca="1" si="159"/>
        <v>6.6020168779659355E-2</v>
      </c>
      <c r="G5061" s="3" t="str">
        <f>VLOOKUP(Table3[[#This Row],[PRODUCT ID]],Table1[[PRODUCT]:[SELLING PRICE]],1,FALSE)</f>
        <v>Product864</v>
      </c>
      <c r="H5061" s="3" t="str">
        <f>VLOOKUP(Table3[[#This Row],[PRODUCT ID]],Table1[[PRODUCT]:[SELLING PRICE]],2,FALSE)</f>
        <v>Category4</v>
      </c>
      <c r="I5061" s="3" t="str">
        <f>VLOOKUP(Table3[[#This Row],[PRODUCT ID]],Table1[[PRODUCT]:[SELLING PRICE]],3,FALSE)</f>
        <v>Ft</v>
      </c>
      <c r="J5061" s="16">
        <f ca="1">VLOOKUP(Table3[[#This Row],[PRODUCT ID]],Table1[[PRODUCT]:[SELLING PRICE]],4,FALSE)</f>
        <v>106</v>
      </c>
      <c r="K5061" s="16">
        <f ca="1">VLOOKUP(Table3[[#This Row],[PRODUCT ID]],Table1[[PRODUCT]:[SELLING PRICE]],5,FALSE)</f>
        <v>254.68830093315484</v>
      </c>
      <c r="L5061" s="16">
        <f ca="1">J5061*Table3[[#This Row],[QUANTITY]]</f>
        <v>1166</v>
      </c>
      <c r="M5061" s="16">
        <f ca="1">K5061*Table3[[#This Row],[QUANTITY]]*(1-Table3[[#This Row],[DISCOUNT %]])</f>
        <v>2616.611099512776</v>
      </c>
      <c r="N5061" s="3">
        <f>DAY(Table3[[#This Row],[DATE]])</f>
        <v>8</v>
      </c>
      <c r="O5061" s="3" t="str">
        <f>TEXT(Table3[[#This Row],[DATE]],"mmm")</f>
        <v>Nov</v>
      </c>
      <c r="P5061" s="3">
        <f>YEAR(Table3[[#This Row],[DATE]])</f>
        <v>2034</v>
      </c>
    </row>
    <row r="5062" spans="1:16" x14ac:dyDescent="0.3">
      <c r="A5062" s="6">
        <v>49257</v>
      </c>
      <c r="B5062" s="7" t="s">
        <v>1917</v>
      </c>
      <c r="C5062" s="9">
        <f t="shared" ca="1" si="158"/>
        <v>7</v>
      </c>
      <c r="D5062" s="9" t="s">
        <v>2115</v>
      </c>
      <c r="E5062" s="9" t="s">
        <v>2118</v>
      </c>
      <c r="F5062" s="10">
        <f t="shared" ca="1" si="159"/>
        <v>5.8942743811210077E-2</v>
      </c>
      <c r="G5062" s="3" t="str">
        <f>VLOOKUP(Table3[[#This Row],[PRODUCT ID]],Table1[[PRODUCT]:[SELLING PRICE]],1,FALSE)</f>
        <v>Product865</v>
      </c>
      <c r="H5062" s="3" t="str">
        <f>VLOOKUP(Table3[[#This Row],[PRODUCT ID]],Table1[[PRODUCT]:[SELLING PRICE]],2,FALSE)</f>
        <v>Category1</v>
      </c>
      <c r="I5062" s="3" t="str">
        <f>VLOOKUP(Table3[[#This Row],[PRODUCT ID]],Table1[[PRODUCT]:[SELLING PRICE]],3,FALSE)</f>
        <v>Kg</v>
      </c>
      <c r="J5062" s="16">
        <f ca="1">VLOOKUP(Table3[[#This Row],[PRODUCT ID]],Table1[[PRODUCT]:[SELLING PRICE]],4,FALSE)</f>
        <v>123</v>
      </c>
      <c r="K5062" s="16">
        <f ca="1">VLOOKUP(Table3[[#This Row],[PRODUCT ID]],Table1[[PRODUCT]:[SELLING PRICE]],5,FALSE)</f>
        <v>52.10431410590239</v>
      </c>
      <c r="L5062" s="16">
        <f ca="1">J5062*Table3[[#This Row],[QUANTITY]]</f>
        <v>861</v>
      </c>
      <c r="M5062" s="16">
        <f ca="1">K5062*Table3[[#This Row],[QUANTITY]]*(1-Table3[[#This Row],[DISCOUNT %]])</f>
        <v>343.23200007669556</v>
      </c>
      <c r="N5062" s="3">
        <f>DAY(Table3[[#This Row],[DATE]])</f>
        <v>9</v>
      </c>
      <c r="O5062" s="3" t="str">
        <f>TEXT(Table3[[#This Row],[DATE]],"mmm")</f>
        <v>Nov</v>
      </c>
      <c r="P5062" s="3">
        <f>YEAR(Table3[[#This Row],[DATE]])</f>
        <v>2034</v>
      </c>
    </row>
    <row r="5063" spans="1:16" x14ac:dyDescent="0.3">
      <c r="A5063" s="6">
        <v>49258</v>
      </c>
      <c r="B5063" s="7" t="s">
        <v>1918</v>
      </c>
      <c r="C5063" s="9">
        <f t="shared" ca="1" si="158"/>
        <v>9</v>
      </c>
      <c r="D5063" s="9" t="s">
        <v>2115</v>
      </c>
      <c r="E5063" s="9" t="s">
        <v>2116</v>
      </c>
      <c r="F5063" s="10">
        <f t="shared" ca="1" si="159"/>
        <v>9.9976078726297324E-2</v>
      </c>
      <c r="G5063" s="3" t="str">
        <f>VLOOKUP(Table3[[#This Row],[PRODUCT ID]],Table1[[PRODUCT]:[SELLING PRICE]],1,FALSE)</f>
        <v>Product866</v>
      </c>
      <c r="H5063" s="3" t="str">
        <f>VLOOKUP(Table3[[#This Row],[PRODUCT ID]],Table1[[PRODUCT]:[SELLING PRICE]],2,FALSE)</f>
        <v>Category2</v>
      </c>
      <c r="I5063" s="3" t="str">
        <f>VLOOKUP(Table3[[#This Row],[PRODUCT ID]],Table1[[PRODUCT]:[SELLING PRICE]],3,FALSE)</f>
        <v>No</v>
      </c>
      <c r="J5063" s="16">
        <f ca="1">VLOOKUP(Table3[[#This Row],[PRODUCT ID]],Table1[[PRODUCT]:[SELLING PRICE]],4,FALSE)</f>
        <v>184</v>
      </c>
      <c r="K5063" s="16">
        <f ca="1">VLOOKUP(Table3[[#This Row],[PRODUCT ID]],Table1[[PRODUCT]:[SELLING PRICE]],5,FALSE)</f>
        <v>187.02078775035812</v>
      </c>
      <c r="L5063" s="16">
        <f ca="1">J5063*Table3[[#This Row],[QUANTITY]]</f>
        <v>1656</v>
      </c>
      <c r="M5063" s="16">
        <f ca="1">K5063*Table3[[#This Row],[QUANTITY]]*(1-Table3[[#This Row],[DISCOUNT %]])</f>
        <v>1514.9086447569675</v>
      </c>
      <c r="N5063" s="3">
        <f>DAY(Table3[[#This Row],[DATE]])</f>
        <v>10</v>
      </c>
      <c r="O5063" s="3" t="str">
        <f>TEXT(Table3[[#This Row],[DATE]],"mmm")</f>
        <v>Nov</v>
      </c>
      <c r="P5063" s="3">
        <f>YEAR(Table3[[#This Row],[DATE]])</f>
        <v>2034</v>
      </c>
    </row>
    <row r="5064" spans="1:16" x14ac:dyDescent="0.3">
      <c r="A5064" s="6">
        <v>49259</v>
      </c>
      <c r="B5064" s="7" t="s">
        <v>1919</v>
      </c>
      <c r="C5064" s="9">
        <f t="shared" ca="1" si="158"/>
        <v>1</v>
      </c>
      <c r="D5064" s="9" t="s">
        <v>2116</v>
      </c>
      <c r="E5064" s="9" t="s">
        <v>2116</v>
      </c>
      <c r="F5064" s="10">
        <f t="shared" ca="1" si="159"/>
        <v>4.8177797758915321E-2</v>
      </c>
      <c r="G5064" s="3" t="str">
        <f>VLOOKUP(Table3[[#This Row],[PRODUCT ID]],Table1[[PRODUCT]:[SELLING PRICE]],1,FALSE)</f>
        <v>Product867</v>
      </c>
      <c r="H5064" s="3" t="str">
        <f>VLOOKUP(Table3[[#This Row],[PRODUCT ID]],Table1[[PRODUCT]:[SELLING PRICE]],2,FALSE)</f>
        <v>Category3</v>
      </c>
      <c r="I5064" s="3" t="str">
        <f>VLOOKUP(Table3[[#This Row],[PRODUCT ID]],Table1[[PRODUCT]:[SELLING PRICE]],3,FALSE)</f>
        <v>No</v>
      </c>
      <c r="J5064" s="16">
        <f ca="1">VLOOKUP(Table3[[#This Row],[PRODUCT ID]],Table1[[PRODUCT]:[SELLING PRICE]],4,FALSE)</f>
        <v>133</v>
      </c>
      <c r="K5064" s="16">
        <f ca="1">VLOOKUP(Table3[[#This Row],[PRODUCT ID]],Table1[[PRODUCT]:[SELLING PRICE]],5,FALSE)</f>
        <v>49.202977262150078</v>
      </c>
      <c r="L5064" s="16">
        <f ca="1">J5064*Table3[[#This Row],[QUANTITY]]</f>
        <v>133</v>
      </c>
      <c r="M5064" s="16">
        <f ca="1">K5064*Table3[[#This Row],[QUANTITY]]*(1-Table3[[#This Row],[DISCOUNT %]])</f>
        <v>46.832486174477701</v>
      </c>
      <c r="N5064" s="3">
        <f>DAY(Table3[[#This Row],[DATE]])</f>
        <v>11</v>
      </c>
      <c r="O5064" s="3" t="str">
        <f>TEXT(Table3[[#This Row],[DATE]],"mmm")</f>
        <v>Nov</v>
      </c>
      <c r="P5064" s="3">
        <f>YEAR(Table3[[#This Row],[DATE]])</f>
        <v>2034</v>
      </c>
    </row>
    <row r="5065" spans="1:16" x14ac:dyDescent="0.3">
      <c r="A5065" s="6">
        <v>49260</v>
      </c>
      <c r="B5065" s="7" t="s">
        <v>1920</v>
      </c>
      <c r="C5065" s="9">
        <f t="shared" ca="1" si="158"/>
        <v>10</v>
      </c>
      <c r="D5065" s="9" t="s">
        <v>2116</v>
      </c>
      <c r="E5065" s="9" t="s">
        <v>2116</v>
      </c>
      <c r="F5065" s="10">
        <f t="shared" ca="1" si="159"/>
        <v>2.3820553605418994E-2</v>
      </c>
      <c r="G5065" s="3" t="str">
        <f>VLOOKUP(Table3[[#This Row],[PRODUCT ID]],Table1[[PRODUCT]:[SELLING PRICE]],1,FALSE)</f>
        <v>Product868</v>
      </c>
      <c r="H5065" s="3" t="str">
        <f>VLOOKUP(Table3[[#This Row],[PRODUCT ID]],Table1[[PRODUCT]:[SELLING PRICE]],2,FALSE)</f>
        <v>Category4</v>
      </c>
      <c r="I5065" s="3" t="str">
        <f>VLOOKUP(Table3[[#This Row],[PRODUCT ID]],Table1[[PRODUCT]:[SELLING PRICE]],3,FALSE)</f>
        <v>Ft</v>
      </c>
      <c r="J5065" s="16">
        <f ca="1">VLOOKUP(Table3[[#This Row],[PRODUCT ID]],Table1[[PRODUCT]:[SELLING PRICE]],4,FALSE)</f>
        <v>78</v>
      </c>
      <c r="K5065" s="16">
        <f ca="1">VLOOKUP(Table3[[#This Row],[PRODUCT ID]],Table1[[PRODUCT]:[SELLING PRICE]],5,FALSE)</f>
        <v>178.34971239348999</v>
      </c>
      <c r="L5065" s="16">
        <f ca="1">J5065*Table3[[#This Row],[QUANTITY]]</f>
        <v>780</v>
      </c>
      <c r="M5065" s="16">
        <f ca="1">K5065*Table3[[#This Row],[QUANTITY]]*(1-Table3[[#This Row],[DISCOUNT %]])</f>
        <v>1741.0132350890981</v>
      </c>
      <c r="N5065" s="3">
        <f>DAY(Table3[[#This Row],[DATE]])</f>
        <v>12</v>
      </c>
      <c r="O5065" s="3" t="str">
        <f>TEXT(Table3[[#This Row],[DATE]],"mmm")</f>
        <v>Nov</v>
      </c>
      <c r="P5065" s="3">
        <f>YEAR(Table3[[#This Row],[DATE]])</f>
        <v>2034</v>
      </c>
    </row>
    <row r="5066" spans="1:16" x14ac:dyDescent="0.3">
      <c r="A5066" s="6">
        <v>49261</v>
      </c>
      <c r="B5066" s="7" t="s">
        <v>1921</v>
      </c>
      <c r="C5066" s="9">
        <f t="shared" ca="1" si="158"/>
        <v>8</v>
      </c>
      <c r="D5066" s="9" t="s">
        <v>2116</v>
      </c>
      <c r="E5066" s="9" t="s">
        <v>2116</v>
      </c>
      <c r="F5066" s="10">
        <f t="shared" ca="1" si="159"/>
        <v>4.6995674877756459E-2</v>
      </c>
      <c r="G5066" s="3" t="str">
        <f>VLOOKUP(Table3[[#This Row],[PRODUCT ID]],Table1[[PRODUCT]:[SELLING PRICE]],1,FALSE)</f>
        <v>Product869</v>
      </c>
      <c r="H5066" s="3" t="str">
        <f>VLOOKUP(Table3[[#This Row],[PRODUCT ID]],Table1[[PRODUCT]:[SELLING PRICE]],2,FALSE)</f>
        <v>Category5</v>
      </c>
      <c r="I5066" s="3" t="str">
        <f>VLOOKUP(Table3[[#This Row],[PRODUCT ID]],Table1[[PRODUCT]:[SELLING PRICE]],3,FALSE)</f>
        <v>No</v>
      </c>
      <c r="J5066" s="16">
        <f ca="1">VLOOKUP(Table3[[#This Row],[PRODUCT ID]],Table1[[PRODUCT]:[SELLING PRICE]],4,FALSE)</f>
        <v>199</v>
      </c>
      <c r="K5066" s="16">
        <f ca="1">VLOOKUP(Table3[[#This Row],[PRODUCT ID]],Table1[[PRODUCT]:[SELLING PRICE]],5,FALSE)</f>
        <v>65.475893454545954</v>
      </c>
      <c r="L5066" s="16">
        <f ca="1">J5066*Table3[[#This Row],[QUANTITY]]</f>
        <v>1592</v>
      </c>
      <c r="M5066" s="16">
        <f ca="1">K5066*Table3[[#This Row],[QUANTITY]]*(1-Table3[[#This Row],[DISCOUNT %]])</f>
        <v>499.1904772274039</v>
      </c>
      <c r="N5066" s="3">
        <f>DAY(Table3[[#This Row],[DATE]])</f>
        <v>13</v>
      </c>
      <c r="O5066" s="3" t="str">
        <f>TEXT(Table3[[#This Row],[DATE]],"mmm")</f>
        <v>Nov</v>
      </c>
      <c r="P5066" s="3">
        <f>YEAR(Table3[[#This Row],[DATE]])</f>
        <v>2034</v>
      </c>
    </row>
    <row r="5067" spans="1:16" x14ac:dyDescent="0.3">
      <c r="A5067" s="6">
        <v>49262</v>
      </c>
      <c r="B5067" s="7" t="s">
        <v>1922</v>
      </c>
      <c r="C5067" s="9">
        <f t="shared" ca="1" si="158"/>
        <v>9</v>
      </c>
      <c r="D5067" s="9" t="s">
        <v>2115</v>
      </c>
      <c r="E5067" s="9" t="s">
        <v>2116</v>
      </c>
      <c r="F5067" s="10">
        <f t="shared" ca="1" si="159"/>
        <v>9.4295233323810623E-2</v>
      </c>
      <c r="G5067" s="3" t="str">
        <f>VLOOKUP(Table3[[#This Row],[PRODUCT ID]],Table1[[PRODUCT]:[SELLING PRICE]],1,FALSE)</f>
        <v>Product870</v>
      </c>
      <c r="H5067" s="3" t="str">
        <f>VLOOKUP(Table3[[#This Row],[PRODUCT ID]],Table1[[PRODUCT]:[SELLING PRICE]],2,FALSE)</f>
        <v>Category1</v>
      </c>
      <c r="I5067" s="3" t="str">
        <f>VLOOKUP(Table3[[#This Row],[PRODUCT ID]],Table1[[PRODUCT]:[SELLING PRICE]],3,FALSE)</f>
        <v>Kg</v>
      </c>
      <c r="J5067" s="16">
        <f ca="1">VLOOKUP(Table3[[#This Row],[PRODUCT ID]],Table1[[PRODUCT]:[SELLING PRICE]],4,FALSE)</f>
        <v>241</v>
      </c>
      <c r="K5067" s="16">
        <f ca="1">VLOOKUP(Table3[[#This Row],[PRODUCT ID]],Table1[[PRODUCT]:[SELLING PRICE]],5,FALSE)</f>
        <v>302.51583421211802</v>
      </c>
      <c r="L5067" s="16">
        <f ca="1">J5067*Table3[[#This Row],[QUANTITY]]</f>
        <v>2169</v>
      </c>
      <c r="M5067" s="16">
        <f ca="1">K5067*Table3[[#This Row],[QUANTITY]]*(1-Table3[[#This Row],[DISCOUNT %]])</f>
        <v>2465.9102973684521</v>
      </c>
      <c r="N5067" s="3">
        <f>DAY(Table3[[#This Row],[DATE]])</f>
        <v>14</v>
      </c>
      <c r="O5067" s="3" t="str">
        <f>TEXT(Table3[[#This Row],[DATE]],"mmm")</f>
        <v>Nov</v>
      </c>
      <c r="P5067" s="3">
        <f>YEAR(Table3[[#This Row],[DATE]])</f>
        <v>2034</v>
      </c>
    </row>
    <row r="5068" spans="1:16" x14ac:dyDescent="0.3">
      <c r="A5068" s="6">
        <v>49263</v>
      </c>
      <c r="B5068" s="7" t="s">
        <v>1923</v>
      </c>
      <c r="C5068" s="9">
        <f t="shared" ca="1" si="158"/>
        <v>14</v>
      </c>
      <c r="D5068" s="9" t="s">
        <v>2117</v>
      </c>
      <c r="E5068" s="9" t="s">
        <v>2118</v>
      </c>
      <c r="F5068" s="10">
        <f t="shared" ca="1" si="159"/>
        <v>3.8642570092360953E-2</v>
      </c>
      <c r="G5068" s="3" t="str">
        <f>VLOOKUP(Table3[[#This Row],[PRODUCT ID]],Table1[[PRODUCT]:[SELLING PRICE]],1,FALSE)</f>
        <v>Product871</v>
      </c>
      <c r="H5068" s="3" t="str">
        <f>VLOOKUP(Table3[[#This Row],[PRODUCT ID]],Table1[[PRODUCT]:[SELLING PRICE]],2,FALSE)</f>
        <v>Category2</v>
      </c>
      <c r="I5068" s="3" t="str">
        <f>VLOOKUP(Table3[[#This Row],[PRODUCT ID]],Table1[[PRODUCT]:[SELLING PRICE]],3,FALSE)</f>
        <v>Kg</v>
      </c>
      <c r="J5068" s="16">
        <f ca="1">VLOOKUP(Table3[[#This Row],[PRODUCT ID]],Table1[[PRODUCT]:[SELLING PRICE]],4,FALSE)</f>
        <v>95</v>
      </c>
      <c r="K5068" s="16">
        <f ca="1">VLOOKUP(Table3[[#This Row],[PRODUCT ID]],Table1[[PRODUCT]:[SELLING PRICE]],5,FALSE)</f>
        <v>184.85925069258258</v>
      </c>
      <c r="L5068" s="16">
        <f ca="1">J5068*Table3[[#This Row],[QUANTITY]]</f>
        <v>1330</v>
      </c>
      <c r="M5068" s="16">
        <f ca="1">K5068*Table3[[#This Row],[QUANTITY]]*(1-Table3[[#This Row],[DISCOUNT %]])</f>
        <v>2488.0213979666241</v>
      </c>
      <c r="N5068" s="3">
        <f>DAY(Table3[[#This Row],[DATE]])</f>
        <v>15</v>
      </c>
      <c r="O5068" s="3" t="str">
        <f>TEXT(Table3[[#This Row],[DATE]],"mmm")</f>
        <v>Nov</v>
      </c>
      <c r="P5068" s="3">
        <f>YEAR(Table3[[#This Row],[DATE]])</f>
        <v>2034</v>
      </c>
    </row>
    <row r="5069" spans="1:16" x14ac:dyDescent="0.3">
      <c r="A5069" s="6">
        <v>49264</v>
      </c>
      <c r="B5069" s="7" t="s">
        <v>1924</v>
      </c>
      <c r="C5069" s="9">
        <f t="shared" ca="1" si="158"/>
        <v>5</v>
      </c>
      <c r="D5069" s="9" t="s">
        <v>2117</v>
      </c>
      <c r="E5069" s="9" t="s">
        <v>2118</v>
      </c>
      <c r="F5069" s="10">
        <f t="shared" ca="1" si="159"/>
        <v>8.5370641699145669E-2</v>
      </c>
      <c r="G5069" s="3" t="str">
        <f>VLOOKUP(Table3[[#This Row],[PRODUCT ID]],Table1[[PRODUCT]:[SELLING PRICE]],1,FALSE)</f>
        <v>Product872</v>
      </c>
      <c r="H5069" s="3" t="str">
        <f>VLOOKUP(Table3[[#This Row],[PRODUCT ID]],Table1[[PRODUCT]:[SELLING PRICE]],2,FALSE)</f>
        <v>Category3</v>
      </c>
      <c r="I5069" s="3" t="str">
        <f>VLOOKUP(Table3[[#This Row],[PRODUCT ID]],Table1[[PRODUCT]:[SELLING PRICE]],3,FALSE)</f>
        <v>Lt</v>
      </c>
      <c r="J5069" s="16">
        <f ca="1">VLOOKUP(Table3[[#This Row],[PRODUCT ID]],Table1[[PRODUCT]:[SELLING PRICE]],4,FALSE)</f>
        <v>117</v>
      </c>
      <c r="K5069" s="16">
        <f ca="1">VLOOKUP(Table3[[#This Row],[PRODUCT ID]],Table1[[PRODUCT]:[SELLING PRICE]],5,FALSE)</f>
        <v>50.651315447785137</v>
      </c>
      <c r="L5069" s="16">
        <f ca="1">J5069*Table3[[#This Row],[QUANTITY]]</f>
        <v>585</v>
      </c>
      <c r="M5069" s="16">
        <f ca="1">K5069*Table3[[#This Row],[QUANTITY]]*(1-Table3[[#This Row],[DISCOUNT %]])</f>
        <v>231.63590072550934</v>
      </c>
      <c r="N5069" s="3">
        <f>DAY(Table3[[#This Row],[DATE]])</f>
        <v>16</v>
      </c>
      <c r="O5069" s="3" t="str">
        <f>TEXT(Table3[[#This Row],[DATE]],"mmm")</f>
        <v>Nov</v>
      </c>
      <c r="P5069" s="3">
        <f>YEAR(Table3[[#This Row],[DATE]])</f>
        <v>2034</v>
      </c>
    </row>
    <row r="5070" spans="1:16" x14ac:dyDescent="0.3">
      <c r="A5070" s="6">
        <v>49265</v>
      </c>
      <c r="B5070" s="7" t="s">
        <v>1925</v>
      </c>
      <c r="C5070" s="9">
        <f t="shared" ca="1" si="158"/>
        <v>15</v>
      </c>
      <c r="D5070" s="9" t="s">
        <v>2116</v>
      </c>
      <c r="E5070" s="9" t="s">
        <v>2116</v>
      </c>
      <c r="F5070" s="10">
        <f t="shared" ca="1" si="159"/>
        <v>3.6726138681679892E-2</v>
      </c>
      <c r="G5070" s="3" t="str">
        <f>VLOOKUP(Table3[[#This Row],[PRODUCT ID]],Table1[[PRODUCT]:[SELLING PRICE]],1,FALSE)</f>
        <v>Product873</v>
      </c>
      <c r="H5070" s="3" t="str">
        <f>VLOOKUP(Table3[[#This Row],[PRODUCT ID]],Table1[[PRODUCT]:[SELLING PRICE]],2,FALSE)</f>
        <v>Category4</v>
      </c>
      <c r="I5070" s="3" t="str">
        <f>VLOOKUP(Table3[[#This Row],[PRODUCT ID]],Table1[[PRODUCT]:[SELLING PRICE]],3,FALSE)</f>
        <v>Kg</v>
      </c>
      <c r="J5070" s="16">
        <f ca="1">VLOOKUP(Table3[[#This Row],[PRODUCT ID]],Table1[[PRODUCT]:[SELLING PRICE]],4,FALSE)</f>
        <v>212</v>
      </c>
      <c r="K5070" s="16">
        <f ca="1">VLOOKUP(Table3[[#This Row],[PRODUCT ID]],Table1[[PRODUCT]:[SELLING PRICE]],5,FALSE)</f>
        <v>102.26199695811971</v>
      </c>
      <c r="L5070" s="16">
        <f ca="1">J5070*Table3[[#This Row],[QUANTITY]]</f>
        <v>3180</v>
      </c>
      <c r="M5070" s="16">
        <f ca="1">K5070*Table3[[#This Row],[QUANTITY]]*(1-Table3[[#This Row],[DISCOUNT %]])</f>
        <v>1477.5946301395543</v>
      </c>
      <c r="N5070" s="3">
        <f>DAY(Table3[[#This Row],[DATE]])</f>
        <v>17</v>
      </c>
      <c r="O5070" s="3" t="str">
        <f>TEXT(Table3[[#This Row],[DATE]],"mmm")</f>
        <v>Nov</v>
      </c>
      <c r="P5070" s="3">
        <f>YEAR(Table3[[#This Row],[DATE]])</f>
        <v>2034</v>
      </c>
    </row>
    <row r="5071" spans="1:16" x14ac:dyDescent="0.3">
      <c r="A5071" s="6">
        <v>49266</v>
      </c>
      <c r="B5071" s="7" t="s">
        <v>1926</v>
      </c>
      <c r="C5071" s="9">
        <f t="shared" ca="1" si="158"/>
        <v>8</v>
      </c>
      <c r="D5071" s="9" t="s">
        <v>2116</v>
      </c>
      <c r="E5071" s="9" t="s">
        <v>2116</v>
      </c>
      <c r="F5071" s="10">
        <f t="shared" ca="1" si="159"/>
        <v>6.756800046015507E-2</v>
      </c>
      <c r="G5071" s="3" t="str">
        <f>VLOOKUP(Table3[[#This Row],[PRODUCT ID]],Table1[[PRODUCT]:[SELLING PRICE]],1,FALSE)</f>
        <v>Product874</v>
      </c>
      <c r="H5071" s="3" t="str">
        <f>VLOOKUP(Table3[[#This Row],[PRODUCT ID]],Table1[[PRODUCT]:[SELLING PRICE]],2,FALSE)</f>
        <v>Category5</v>
      </c>
      <c r="I5071" s="3" t="str">
        <f>VLOOKUP(Table3[[#This Row],[PRODUCT ID]],Table1[[PRODUCT]:[SELLING PRICE]],3,FALSE)</f>
        <v>Lt</v>
      </c>
      <c r="J5071" s="16">
        <f ca="1">VLOOKUP(Table3[[#This Row],[PRODUCT ID]],Table1[[PRODUCT]:[SELLING PRICE]],4,FALSE)</f>
        <v>117</v>
      </c>
      <c r="K5071" s="16">
        <f ca="1">VLOOKUP(Table3[[#This Row],[PRODUCT ID]],Table1[[PRODUCT]:[SELLING PRICE]],5,FALSE)</f>
        <v>50.469158853092118</v>
      </c>
      <c r="L5071" s="16">
        <f ca="1">J5071*Table3[[#This Row],[QUANTITY]]</f>
        <v>936</v>
      </c>
      <c r="M5071" s="16">
        <f ca="1">K5071*Table3[[#This Row],[QUANTITY]]*(1-Table3[[#This Row],[DISCOUNT %]])</f>
        <v>376.47246963586201</v>
      </c>
      <c r="N5071" s="3">
        <f>DAY(Table3[[#This Row],[DATE]])</f>
        <v>18</v>
      </c>
      <c r="O5071" s="3" t="str">
        <f>TEXT(Table3[[#This Row],[DATE]],"mmm")</f>
        <v>Nov</v>
      </c>
      <c r="P5071" s="3">
        <f>YEAR(Table3[[#This Row],[DATE]])</f>
        <v>2034</v>
      </c>
    </row>
    <row r="5072" spans="1:16" x14ac:dyDescent="0.3">
      <c r="A5072" s="6">
        <v>49267</v>
      </c>
      <c r="B5072" s="7" t="s">
        <v>1927</v>
      </c>
      <c r="C5072" s="9">
        <f t="shared" ca="1" si="158"/>
        <v>3</v>
      </c>
      <c r="D5072" s="9" t="s">
        <v>2116</v>
      </c>
      <c r="E5072" s="9" t="s">
        <v>2116</v>
      </c>
      <c r="F5072" s="10">
        <f t="shared" ca="1" si="159"/>
        <v>1.6134014096015493E-2</v>
      </c>
      <c r="G5072" s="3" t="str">
        <f>VLOOKUP(Table3[[#This Row],[PRODUCT ID]],Table1[[PRODUCT]:[SELLING PRICE]],1,FALSE)</f>
        <v>Product875</v>
      </c>
      <c r="H5072" s="3" t="str">
        <f>VLOOKUP(Table3[[#This Row],[PRODUCT ID]],Table1[[PRODUCT]:[SELLING PRICE]],2,FALSE)</f>
        <v>Category1</v>
      </c>
      <c r="I5072" s="3" t="str">
        <f>VLOOKUP(Table3[[#This Row],[PRODUCT ID]],Table1[[PRODUCT]:[SELLING PRICE]],3,FALSE)</f>
        <v>Ft</v>
      </c>
      <c r="J5072" s="16">
        <f ca="1">VLOOKUP(Table3[[#This Row],[PRODUCT ID]],Table1[[PRODUCT]:[SELLING PRICE]],4,FALSE)</f>
        <v>101</v>
      </c>
      <c r="K5072" s="16">
        <f ca="1">VLOOKUP(Table3[[#This Row],[PRODUCT ID]],Table1[[PRODUCT]:[SELLING PRICE]],5,FALSE)</f>
        <v>266.33049205434145</v>
      </c>
      <c r="L5072" s="16">
        <f ca="1">J5072*Table3[[#This Row],[QUANTITY]]</f>
        <v>303</v>
      </c>
      <c r="M5072" s="16">
        <f ca="1">K5072*Table3[[#This Row],[QUANTITY]]*(1-Table3[[#This Row],[DISCOUNT %]])</f>
        <v>786.10053642401397</v>
      </c>
      <c r="N5072" s="3">
        <f>DAY(Table3[[#This Row],[DATE]])</f>
        <v>19</v>
      </c>
      <c r="O5072" s="3" t="str">
        <f>TEXT(Table3[[#This Row],[DATE]],"mmm")</f>
        <v>Nov</v>
      </c>
      <c r="P5072" s="3">
        <f>YEAR(Table3[[#This Row],[DATE]])</f>
        <v>2034</v>
      </c>
    </row>
    <row r="5073" spans="1:16" x14ac:dyDescent="0.3">
      <c r="A5073" s="6">
        <v>49268</v>
      </c>
      <c r="B5073" s="7" t="s">
        <v>1928</v>
      </c>
      <c r="C5073" s="9">
        <f t="shared" ca="1" si="158"/>
        <v>4</v>
      </c>
      <c r="D5073" s="9" t="s">
        <v>2116</v>
      </c>
      <c r="E5073" s="9" t="s">
        <v>2116</v>
      </c>
      <c r="F5073" s="10">
        <f t="shared" ca="1" si="159"/>
        <v>3.4395974690646813E-2</v>
      </c>
      <c r="G5073" s="3" t="str">
        <f>VLOOKUP(Table3[[#This Row],[PRODUCT ID]],Table1[[PRODUCT]:[SELLING PRICE]],1,FALSE)</f>
        <v>Product876</v>
      </c>
      <c r="H5073" s="3" t="str">
        <f>VLOOKUP(Table3[[#This Row],[PRODUCT ID]],Table1[[PRODUCT]:[SELLING PRICE]],2,FALSE)</f>
        <v>Category2</v>
      </c>
      <c r="I5073" s="3" t="str">
        <f>VLOOKUP(Table3[[#This Row],[PRODUCT ID]],Table1[[PRODUCT]:[SELLING PRICE]],3,FALSE)</f>
        <v>Kg</v>
      </c>
      <c r="J5073" s="16">
        <f ca="1">VLOOKUP(Table3[[#This Row],[PRODUCT ID]],Table1[[PRODUCT]:[SELLING PRICE]],4,FALSE)</f>
        <v>196</v>
      </c>
      <c r="K5073" s="16">
        <f ca="1">VLOOKUP(Table3[[#This Row],[PRODUCT ID]],Table1[[PRODUCT]:[SELLING PRICE]],5,FALSE)</f>
        <v>219.29436891399769</v>
      </c>
      <c r="L5073" s="16">
        <f ca="1">J5073*Table3[[#This Row],[QUANTITY]]</f>
        <v>784</v>
      </c>
      <c r="M5073" s="16">
        <f ca="1">K5073*Table3[[#This Row],[QUANTITY]]*(1-Table3[[#This Row],[DISCOUNT %]])</f>
        <v>847.00610140412186</v>
      </c>
      <c r="N5073" s="3">
        <f>DAY(Table3[[#This Row],[DATE]])</f>
        <v>20</v>
      </c>
      <c r="O5073" s="3" t="str">
        <f>TEXT(Table3[[#This Row],[DATE]],"mmm")</f>
        <v>Nov</v>
      </c>
      <c r="P5073" s="3">
        <f>YEAR(Table3[[#This Row],[DATE]])</f>
        <v>2034</v>
      </c>
    </row>
    <row r="5074" spans="1:16" x14ac:dyDescent="0.3">
      <c r="A5074" s="6">
        <v>49269</v>
      </c>
      <c r="B5074" s="7" t="s">
        <v>1929</v>
      </c>
      <c r="C5074" s="9">
        <f t="shared" ca="1" si="158"/>
        <v>10</v>
      </c>
      <c r="D5074" s="9" t="s">
        <v>2115</v>
      </c>
      <c r="E5074" s="9" t="s">
        <v>2118</v>
      </c>
      <c r="F5074" s="10">
        <f t="shared" ca="1" si="159"/>
        <v>6.8182931537752386E-2</v>
      </c>
      <c r="G5074" s="3" t="str">
        <f>VLOOKUP(Table3[[#This Row],[PRODUCT ID]],Table1[[PRODUCT]:[SELLING PRICE]],1,FALSE)</f>
        <v>Product877</v>
      </c>
      <c r="H5074" s="3" t="str">
        <f>VLOOKUP(Table3[[#This Row],[PRODUCT ID]],Table1[[PRODUCT]:[SELLING PRICE]],2,FALSE)</f>
        <v>Category3</v>
      </c>
      <c r="I5074" s="3" t="str">
        <f>VLOOKUP(Table3[[#This Row],[PRODUCT ID]],Table1[[PRODUCT]:[SELLING PRICE]],3,FALSE)</f>
        <v>No</v>
      </c>
      <c r="J5074" s="16">
        <f ca="1">VLOOKUP(Table3[[#This Row],[PRODUCT ID]],Table1[[PRODUCT]:[SELLING PRICE]],4,FALSE)</f>
        <v>8</v>
      </c>
      <c r="K5074" s="16">
        <f ca="1">VLOOKUP(Table3[[#This Row],[PRODUCT ID]],Table1[[PRODUCT]:[SELLING PRICE]],5,FALSE)</f>
        <v>61.086242948810394</v>
      </c>
      <c r="L5074" s="16">
        <f ca="1">J5074*Table3[[#This Row],[QUANTITY]]</f>
        <v>80</v>
      </c>
      <c r="M5074" s="16">
        <f ca="1">K5074*Table3[[#This Row],[QUANTITY]]*(1-Table3[[#This Row],[DISCOUNT %]])</f>
        <v>569.21203827933152</v>
      </c>
      <c r="N5074" s="3">
        <f>DAY(Table3[[#This Row],[DATE]])</f>
        <v>21</v>
      </c>
      <c r="O5074" s="3" t="str">
        <f>TEXT(Table3[[#This Row],[DATE]],"mmm")</f>
        <v>Nov</v>
      </c>
      <c r="P5074" s="3">
        <f>YEAR(Table3[[#This Row],[DATE]])</f>
        <v>2034</v>
      </c>
    </row>
    <row r="5075" spans="1:16" x14ac:dyDescent="0.3">
      <c r="A5075" s="6">
        <v>49270</v>
      </c>
      <c r="B5075" s="7" t="s">
        <v>1930</v>
      </c>
      <c r="C5075" s="9">
        <f t="shared" ca="1" si="158"/>
        <v>3</v>
      </c>
      <c r="D5075" s="9" t="s">
        <v>2116</v>
      </c>
      <c r="E5075" s="9" t="s">
        <v>2116</v>
      </c>
      <c r="F5075" s="10">
        <f t="shared" ca="1" si="159"/>
        <v>6.4139520591796064E-4</v>
      </c>
      <c r="G5075" s="3" t="str">
        <f>VLOOKUP(Table3[[#This Row],[PRODUCT ID]],Table1[[PRODUCT]:[SELLING PRICE]],1,FALSE)</f>
        <v>Product878</v>
      </c>
      <c r="H5075" s="3" t="str">
        <f>VLOOKUP(Table3[[#This Row],[PRODUCT ID]],Table1[[PRODUCT]:[SELLING PRICE]],2,FALSE)</f>
        <v>Category4</v>
      </c>
      <c r="I5075" s="3" t="str">
        <f>VLOOKUP(Table3[[#This Row],[PRODUCT ID]],Table1[[PRODUCT]:[SELLING PRICE]],3,FALSE)</f>
        <v>No</v>
      </c>
      <c r="J5075" s="16">
        <f ca="1">VLOOKUP(Table3[[#This Row],[PRODUCT ID]],Table1[[PRODUCT]:[SELLING PRICE]],4,FALSE)</f>
        <v>130</v>
      </c>
      <c r="K5075" s="16">
        <f ca="1">VLOOKUP(Table3[[#This Row],[PRODUCT ID]],Table1[[PRODUCT]:[SELLING PRICE]],5,FALSE)</f>
        <v>209.68644674488712</v>
      </c>
      <c r="L5075" s="16">
        <f ca="1">J5075*Table3[[#This Row],[QUANTITY]]</f>
        <v>390</v>
      </c>
      <c r="M5075" s="16">
        <f ca="1">K5075*Table3[[#This Row],[QUANTITY]]*(1-Table3[[#This Row],[DISCOUNT %]])</f>
        <v>628.65586458959694</v>
      </c>
      <c r="N5075" s="3">
        <f>DAY(Table3[[#This Row],[DATE]])</f>
        <v>22</v>
      </c>
      <c r="O5075" s="3" t="str">
        <f>TEXT(Table3[[#This Row],[DATE]],"mmm")</f>
        <v>Nov</v>
      </c>
      <c r="P5075" s="3">
        <f>YEAR(Table3[[#This Row],[DATE]])</f>
        <v>2034</v>
      </c>
    </row>
    <row r="5076" spans="1:16" x14ac:dyDescent="0.3">
      <c r="A5076" s="6">
        <v>49271</v>
      </c>
      <c r="B5076" s="7" t="s">
        <v>1931</v>
      </c>
      <c r="C5076" s="9">
        <f t="shared" ca="1" si="158"/>
        <v>11</v>
      </c>
      <c r="D5076" s="9" t="s">
        <v>2117</v>
      </c>
      <c r="E5076" s="9" t="s">
        <v>2116</v>
      </c>
      <c r="F5076" s="10">
        <f t="shared" ca="1" si="159"/>
        <v>4.1155871597982653E-2</v>
      </c>
      <c r="G5076" s="3" t="str">
        <f>VLOOKUP(Table3[[#This Row],[PRODUCT ID]],Table1[[PRODUCT]:[SELLING PRICE]],1,FALSE)</f>
        <v>Product879</v>
      </c>
      <c r="H5076" s="3" t="str">
        <f>VLOOKUP(Table3[[#This Row],[PRODUCT ID]],Table1[[PRODUCT]:[SELLING PRICE]],2,FALSE)</f>
        <v>Category5</v>
      </c>
      <c r="I5076" s="3" t="str">
        <f>VLOOKUP(Table3[[#This Row],[PRODUCT ID]],Table1[[PRODUCT]:[SELLING PRICE]],3,FALSE)</f>
        <v>Ft</v>
      </c>
      <c r="J5076" s="16">
        <f ca="1">VLOOKUP(Table3[[#This Row],[PRODUCT ID]],Table1[[PRODUCT]:[SELLING PRICE]],4,FALSE)</f>
        <v>125</v>
      </c>
      <c r="K5076" s="16">
        <f ca="1">VLOOKUP(Table3[[#This Row],[PRODUCT ID]],Table1[[PRODUCT]:[SELLING PRICE]],5,FALSE)</f>
        <v>181.84199923379626</v>
      </c>
      <c r="L5076" s="16">
        <f ca="1">J5076*Table3[[#This Row],[QUANTITY]]</f>
        <v>1375</v>
      </c>
      <c r="M5076" s="16">
        <f ca="1">K5076*Table3[[#This Row],[QUANTITY]]*(1-Table3[[#This Row],[DISCOUNT %]])</f>
        <v>1917.9394658843066</v>
      </c>
      <c r="N5076" s="3">
        <f>DAY(Table3[[#This Row],[DATE]])</f>
        <v>23</v>
      </c>
      <c r="O5076" s="3" t="str">
        <f>TEXT(Table3[[#This Row],[DATE]],"mmm")</f>
        <v>Nov</v>
      </c>
      <c r="P5076" s="3">
        <f>YEAR(Table3[[#This Row],[DATE]])</f>
        <v>2034</v>
      </c>
    </row>
    <row r="5077" spans="1:16" x14ac:dyDescent="0.3">
      <c r="A5077" s="6">
        <v>49272</v>
      </c>
      <c r="B5077" s="7" t="s">
        <v>1932</v>
      </c>
      <c r="C5077" s="9">
        <f t="shared" ca="1" si="158"/>
        <v>1</v>
      </c>
      <c r="D5077" s="9" t="s">
        <v>2115</v>
      </c>
      <c r="E5077" s="9" t="s">
        <v>2116</v>
      </c>
      <c r="F5077" s="10">
        <f t="shared" ca="1" si="159"/>
        <v>9.8875635364433112E-2</v>
      </c>
      <c r="G5077" s="3" t="str">
        <f>VLOOKUP(Table3[[#This Row],[PRODUCT ID]],Table1[[PRODUCT]:[SELLING PRICE]],1,FALSE)</f>
        <v>Product880</v>
      </c>
      <c r="H5077" s="3" t="str">
        <f>VLOOKUP(Table3[[#This Row],[PRODUCT ID]],Table1[[PRODUCT]:[SELLING PRICE]],2,FALSE)</f>
        <v>Category1</v>
      </c>
      <c r="I5077" s="3" t="str">
        <f>VLOOKUP(Table3[[#This Row],[PRODUCT ID]],Table1[[PRODUCT]:[SELLING PRICE]],3,FALSE)</f>
        <v>No</v>
      </c>
      <c r="J5077" s="16">
        <f ca="1">VLOOKUP(Table3[[#This Row],[PRODUCT ID]],Table1[[PRODUCT]:[SELLING PRICE]],4,FALSE)</f>
        <v>156</v>
      </c>
      <c r="K5077" s="16">
        <f ca="1">VLOOKUP(Table3[[#This Row],[PRODUCT ID]],Table1[[PRODUCT]:[SELLING PRICE]],5,FALSE)</f>
        <v>314.07229917301839</v>
      </c>
      <c r="L5077" s="16">
        <f ca="1">J5077*Table3[[#This Row],[QUANTITY]]</f>
        <v>156</v>
      </c>
      <c r="M5077" s="16">
        <f ca="1">K5077*Table3[[#This Row],[QUANTITY]]*(1-Table3[[#This Row],[DISCOUNT %]])</f>
        <v>283.01820104191791</v>
      </c>
      <c r="N5077" s="3">
        <f>DAY(Table3[[#This Row],[DATE]])</f>
        <v>24</v>
      </c>
      <c r="O5077" s="3" t="str">
        <f>TEXT(Table3[[#This Row],[DATE]],"mmm")</f>
        <v>Nov</v>
      </c>
      <c r="P5077" s="3">
        <f>YEAR(Table3[[#This Row],[DATE]])</f>
        <v>2034</v>
      </c>
    </row>
    <row r="5078" spans="1:16" x14ac:dyDescent="0.3">
      <c r="A5078" s="6">
        <v>49273</v>
      </c>
      <c r="B5078" s="7" t="s">
        <v>1933</v>
      </c>
      <c r="C5078" s="9">
        <f t="shared" ca="1" si="158"/>
        <v>7</v>
      </c>
      <c r="D5078" s="9" t="s">
        <v>2115</v>
      </c>
      <c r="E5078" s="9" t="s">
        <v>2116</v>
      </c>
      <c r="F5078" s="10">
        <f t="shared" ca="1" si="159"/>
        <v>1.1752073173354805E-3</v>
      </c>
      <c r="G5078" s="3" t="str">
        <f>VLOOKUP(Table3[[#This Row],[PRODUCT ID]],Table1[[PRODUCT]:[SELLING PRICE]],1,FALSE)</f>
        <v>Product881</v>
      </c>
      <c r="H5078" s="3" t="str">
        <f>VLOOKUP(Table3[[#This Row],[PRODUCT ID]],Table1[[PRODUCT]:[SELLING PRICE]],2,FALSE)</f>
        <v>Category2</v>
      </c>
      <c r="I5078" s="3" t="str">
        <f>VLOOKUP(Table3[[#This Row],[PRODUCT ID]],Table1[[PRODUCT]:[SELLING PRICE]],3,FALSE)</f>
        <v>Kg</v>
      </c>
      <c r="J5078" s="16">
        <f ca="1">VLOOKUP(Table3[[#This Row],[PRODUCT ID]],Table1[[PRODUCT]:[SELLING PRICE]],4,FALSE)</f>
        <v>125</v>
      </c>
      <c r="K5078" s="16">
        <f ca="1">VLOOKUP(Table3[[#This Row],[PRODUCT ID]],Table1[[PRODUCT]:[SELLING PRICE]],5,FALSE)</f>
        <v>307.82263163719716</v>
      </c>
      <c r="L5078" s="16">
        <f ca="1">J5078*Table3[[#This Row],[QUANTITY]]</f>
        <v>875</v>
      </c>
      <c r="M5078" s="16">
        <f ca="1">K5078*Table3[[#This Row],[QUANTITY]]*(1-Table3[[#This Row],[DISCOUNT %]])</f>
        <v>2152.2261335963899</v>
      </c>
      <c r="N5078" s="3">
        <f>DAY(Table3[[#This Row],[DATE]])</f>
        <v>25</v>
      </c>
      <c r="O5078" s="3" t="str">
        <f>TEXT(Table3[[#This Row],[DATE]],"mmm")</f>
        <v>Nov</v>
      </c>
      <c r="P5078" s="3">
        <f>YEAR(Table3[[#This Row],[DATE]])</f>
        <v>2034</v>
      </c>
    </row>
    <row r="5079" spans="1:16" x14ac:dyDescent="0.3">
      <c r="A5079" s="6">
        <v>49274</v>
      </c>
      <c r="B5079" s="7" t="s">
        <v>1934</v>
      </c>
      <c r="C5079" s="9">
        <f t="shared" ca="1" si="158"/>
        <v>8</v>
      </c>
      <c r="D5079" s="9" t="s">
        <v>2115</v>
      </c>
      <c r="E5079" s="9" t="s">
        <v>2116</v>
      </c>
      <c r="F5079" s="10">
        <f t="shared" ca="1" si="159"/>
        <v>6.2442249121921291E-2</v>
      </c>
      <c r="G5079" s="3" t="str">
        <f>VLOOKUP(Table3[[#This Row],[PRODUCT ID]],Table1[[PRODUCT]:[SELLING PRICE]],1,FALSE)</f>
        <v>Product882</v>
      </c>
      <c r="H5079" s="3" t="str">
        <f>VLOOKUP(Table3[[#This Row],[PRODUCT ID]],Table1[[PRODUCT]:[SELLING PRICE]],2,FALSE)</f>
        <v>Category3</v>
      </c>
      <c r="I5079" s="3" t="str">
        <f>VLOOKUP(Table3[[#This Row],[PRODUCT ID]],Table1[[PRODUCT]:[SELLING PRICE]],3,FALSE)</f>
        <v>Kg</v>
      </c>
      <c r="J5079" s="16">
        <f ca="1">VLOOKUP(Table3[[#This Row],[PRODUCT ID]],Table1[[PRODUCT]:[SELLING PRICE]],4,FALSE)</f>
        <v>200</v>
      </c>
      <c r="K5079" s="16">
        <f ca="1">VLOOKUP(Table3[[#This Row],[PRODUCT ID]],Table1[[PRODUCT]:[SELLING PRICE]],5,FALSE)</f>
        <v>211.97866553443012</v>
      </c>
      <c r="L5079" s="16">
        <f ca="1">J5079*Table3[[#This Row],[QUANTITY]]</f>
        <v>1600</v>
      </c>
      <c r="M5079" s="16">
        <f ca="1">K5079*Table3[[#This Row],[QUANTITY]]*(1-Table3[[#This Row],[DISCOUNT %]])</f>
        <v>1589.9379271407745</v>
      </c>
      <c r="N5079" s="3">
        <f>DAY(Table3[[#This Row],[DATE]])</f>
        <v>26</v>
      </c>
      <c r="O5079" s="3" t="str">
        <f>TEXT(Table3[[#This Row],[DATE]],"mmm")</f>
        <v>Nov</v>
      </c>
      <c r="P5079" s="3">
        <f>YEAR(Table3[[#This Row],[DATE]])</f>
        <v>2034</v>
      </c>
    </row>
    <row r="5080" spans="1:16" x14ac:dyDescent="0.3">
      <c r="A5080" s="6">
        <v>49275</v>
      </c>
      <c r="B5080" s="7" t="s">
        <v>1935</v>
      </c>
      <c r="C5080" s="9">
        <f t="shared" ca="1" si="158"/>
        <v>9</v>
      </c>
      <c r="D5080" s="9" t="s">
        <v>2116</v>
      </c>
      <c r="E5080" s="9" t="s">
        <v>2118</v>
      </c>
      <c r="F5080" s="10">
        <f t="shared" ca="1" si="159"/>
        <v>2.5876504039934058E-2</v>
      </c>
      <c r="G5080" s="3" t="str">
        <f>VLOOKUP(Table3[[#This Row],[PRODUCT ID]],Table1[[PRODUCT]:[SELLING PRICE]],1,FALSE)</f>
        <v>Product883</v>
      </c>
      <c r="H5080" s="3" t="str">
        <f>VLOOKUP(Table3[[#This Row],[PRODUCT ID]],Table1[[PRODUCT]:[SELLING PRICE]],2,FALSE)</f>
        <v>Category4</v>
      </c>
      <c r="I5080" s="3" t="str">
        <f>VLOOKUP(Table3[[#This Row],[PRODUCT ID]],Table1[[PRODUCT]:[SELLING PRICE]],3,FALSE)</f>
        <v>Lt</v>
      </c>
      <c r="J5080" s="16">
        <f ca="1">VLOOKUP(Table3[[#This Row],[PRODUCT ID]],Table1[[PRODUCT]:[SELLING PRICE]],4,FALSE)</f>
        <v>119</v>
      </c>
      <c r="K5080" s="16">
        <f ca="1">VLOOKUP(Table3[[#This Row],[PRODUCT ID]],Table1[[PRODUCT]:[SELLING PRICE]],5,FALSE)</f>
        <v>142.87453832101667</v>
      </c>
      <c r="L5080" s="16">
        <f ca="1">J5080*Table3[[#This Row],[QUANTITY]]</f>
        <v>1071</v>
      </c>
      <c r="M5080" s="16">
        <f ca="1">K5080*Table3[[#This Row],[QUANTITY]]*(1-Table3[[#This Row],[DISCOUNT %]])</f>
        <v>1252.5970027765425</v>
      </c>
      <c r="N5080" s="3">
        <f>DAY(Table3[[#This Row],[DATE]])</f>
        <v>27</v>
      </c>
      <c r="O5080" s="3" t="str">
        <f>TEXT(Table3[[#This Row],[DATE]],"mmm")</f>
        <v>Nov</v>
      </c>
      <c r="P5080" s="3">
        <f>YEAR(Table3[[#This Row],[DATE]])</f>
        <v>2034</v>
      </c>
    </row>
    <row r="5081" spans="1:16" x14ac:dyDescent="0.3">
      <c r="A5081" s="6">
        <v>49276</v>
      </c>
      <c r="B5081" s="7" t="s">
        <v>1936</v>
      </c>
      <c r="C5081" s="9">
        <f t="shared" ca="1" si="158"/>
        <v>4</v>
      </c>
      <c r="D5081" s="9" t="s">
        <v>2116</v>
      </c>
      <c r="E5081" s="9" t="s">
        <v>2118</v>
      </c>
      <c r="F5081" s="10">
        <f t="shared" ca="1" si="159"/>
        <v>7.6262646744112247E-2</v>
      </c>
      <c r="G5081" s="3" t="str">
        <f>VLOOKUP(Table3[[#This Row],[PRODUCT ID]],Table1[[PRODUCT]:[SELLING PRICE]],1,FALSE)</f>
        <v>Product884</v>
      </c>
      <c r="H5081" s="3" t="str">
        <f>VLOOKUP(Table3[[#This Row],[PRODUCT ID]],Table1[[PRODUCT]:[SELLING PRICE]],2,FALSE)</f>
        <v>Category5</v>
      </c>
      <c r="I5081" s="3" t="str">
        <f>VLOOKUP(Table3[[#This Row],[PRODUCT ID]],Table1[[PRODUCT]:[SELLING PRICE]],3,FALSE)</f>
        <v>Kg</v>
      </c>
      <c r="J5081" s="16">
        <f ca="1">VLOOKUP(Table3[[#This Row],[PRODUCT ID]],Table1[[PRODUCT]:[SELLING PRICE]],4,FALSE)</f>
        <v>27</v>
      </c>
      <c r="K5081" s="16">
        <f ca="1">VLOOKUP(Table3[[#This Row],[PRODUCT ID]],Table1[[PRODUCT]:[SELLING PRICE]],5,FALSE)</f>
        <v>68.290262017695355</v>
      </c>
      <c r="L5081" s="16">
        <f ca="1">J5081*Table3[[#This Row],[QUANTITY]]</f>
        <v>108</v>
      </c>
      <c r="M5081" s="16">
        <f ca="1">K5081*Table3[[#This Row],[QUANTITY]]*(1-Table3[[#This Row],[DISCOUNT %]])</f>
        <v>252.32906355750796</v>
      </c>
      <c r="N5081" s="3">
        <f>DAY(Table3[[#This Row],[DATE]])</f>
        <v>28</v>
      </c>
      <c r="O5081" s="3" t="str">
        <f>TEXT(Table3[[#This Row],[DATE]],"mmm")</f>
        <v>Nov</v>
      </c>
      <c r="P5081" s="3">
        <f>YEAR(Table3[[#This Row],[DATE]])</f>
        <v>2034</v>
      </c>
    </row>
    <row r="5082" spans="1:16" x14ac:dyDescent="0.3">
      <c r="A5082" s="6">
        <v>49277</v>
      </c>
      <c r="B5082" s="7" t="s">
        <v>1937</v>
      </c>
      <c r="C5082" s="9">
        <f t="shared" ca="1" si="158"/>
        <v>10</v>
      </c>
      <c r="D5082" s="9" t="s">
        <v>2116</v>
      </c>
      <c r="E5082" s="9" t="s">
        <v>2116</v>
      </c>
      <c r="F5082" s="10">
        <f t="shared" ca="1" si="159"/>
        <v>4.7383958606343868E-2</v>
      </c>
      <c r="G5082" s="3" t="str">
        <f>VLOOKUP(Table3[[#This Row],[PRODUCT ID]],Table1[[PRODUCT]:[SELLING PRICE]],1,FALSE)</f>
        <v>Product885</v>
      </c>
      <c r="H5082" s="3" t="str">
        <f>VLOOKUP(Table3[[#This Row],[PRODUCT ID]],Table1[[PRODUCT]:[SELLING PRICE]],2,FALSE)</f>
        <v>Category1</v>
      </c>
      <c r="I5082" s="3" t="str">
        <f>VLOOKUP(Table3[[#This Row],[PRODUCT ID]],Table1[[PRODUCT]:[SELLING PRICE]],3,FALSE)</f>
        <v>Lt</v>
      </c>
      <c r="J5082" s="16">
        <f ca="1">VLOOKUP(Table3[[#This Row],[PRODUCT ID]],Table1[[PRODUCT]:[SELLING PRICE]],4,FALSE)</f>
        <v>110</v>
      </c>
      <c r="K5082" s="16">
        <f ca="1">VLOOKUP(Table3[[#This Row],[PRODUCT ID]],Table1[[PRODUCT]:[SELLING PRICE]],5,FALSE)</f>
        <v>50.036074379718045</v>
      </c>
      <c r="L5082" s="16">
        <f ca="1">J5082*Table3[[#This Row],[QUANTITY]]</f>
        <v>1100</v>
      </c>
      <c r="M5082" s="16">
        <f ca="1">K5082*Table3[[#This Row],[QUANTITY]]*(1-Table3[[#This Row],[DISCOUNT %]])</f>
        <v>476.65167102485549</v>
      </c>
      <c r="N5082" s="3">
        <f>DAY(Table3[[#This Row],[DATE]])</f>
        <v>29</v>
      </c>
      <c r="O5082" s="3" t="str">
        <f>TEXT(Table3[[#This Row],[DATE]],"mmm")</f>
        <v>Nov</v>
      </c>
      <c r="P5082" s="3">
        <f>YEAR(Table3[[#This Row],[DATE]])</f>
        <v>2034</v>
      </c>
    </row>
    <row r="5083" spans="1:16" x14ac:dyDescent="0.3">
      <c r="A5083" s="6">
        <v>49278</v>
      </c>
      <c r="B5083" s="7" t="s">
        <v>1938</v>
      </c>
      <c r="C5083" s="9">
        <f t="shared" ca="1" si="158"/>
        <v>5</v>
      </c>
      <c r="D5083" s="9" t="s">
        <v>2115</v>
      </c>
      <c r="E5083" s="9" t="s">
        <v>2116</v>
      </c>
      <c r="F5083" s="10">
        <f t="shared" ca="1" si="159"/>
        <v>6.9943406948000983E-2</v>
      </c>
      <c r="G5083" s="3" t="str">
        <f>VLOOKUP(Table3[[#This Row],[PRODUCT ID]],Table1[[PRODUCT]:[SELLING PRICE]],1,FALSE)</f>
        <v>Product886</v>
      </c>
      <c r="H5083" s="3" t="str">
        <f>VLOOKUP(Table3[[#This Row],[PRODUCT ID]],Table1[[PRODUCT]:[SELLING PRICE]],2,FALSE)</f>
        <v>Category2</v>
      </c>
      <c r="I5083" s="3" t="str">
        <f>VLOOKUP(Table3[[#This Row],[PRODUCT ID]],Table1[[PRODUCT]:[SELLING PRICE]],3,FALSE)</f>
        <v>Ft</v>
      </c>
      <c r="J5083" s="16">
        <f ca="1">VLOOKUP(Table3[[#This Row],[PRODUCT ID]],Table1[[PRODUCT]:[SELLING PRICE]],4,FALSE)</f>
        <v>81</v>
      </c>
      <c r="K5083" s="16">
        <f ca="1">VLOOKUP(Table3[[#This Row],[PRODUCT ID]],Table1[[PRODUCT]:[SELLING PRICE]],5,FALSE)</f>
        <v>260.12171460678269</v>
      </c>
      <c r="L5083" s="16">
        <f ca="1">J5083*Table3[[#This Row],[QUANTITY]]</f>
        <v>405</v>
      </c>
      <c r="M5083" s="16">
        <f ca="1">K5083*Table3[[#This Row],[QUANTITY]]*(1-Table3[[#This Row],[DISCOUNT %]])</f>
        <v>1209.6395783301436</v>
      </c>
      <c r="N5083" s="3">
        <f>DAY(Table3[[#This Row],[DATE]])</f>
        <v>30</v>
      </c>
      <c r="O5083" s="3" t="str">
        <f>TEXT(Table3[[#This Row],[DATE]],"mmm")</f>
        <v>Nov</v>
      </c>
      <c r="P5083" s="3">
        <f>YEAR(Table3[[#This Row],[DATE]])</f>
        <v>2034</v>
      </c>
    </row>
    <row r="5084" spans="1:16" x14ac:dyDescent="0.3">
      <c r="A5084" s="6">
        <v>49279</v>
      </c>
      <c r="B5084" s="7" t="s">
        <v>1939</v>
      </c>
      <c r="C5084" s="9">
        <f t="shared" ca="1" si="158"/>
        <v>10</v>
      </c>
      <c r="D5084" s="9" t="s">
        <v>2117</v>
      </c>
      <c r="E5084" s="9" t="s">
        <v>2116</v>
      </c>
      <c r="F5084" s="10">
        <f t="shared" ca="1" si="159"/>
        <v>9.0280485912869246E-2</v>
      </c>
      <c r="G5084" s="3" t="str">
        <f>VLOOKUP(Table3[[#This Row],[PRODUCT ID]],Table1[[PRODUCT]:[SELLING PRICE]],1,FALSE)</f>
        <v>Product887</v>
      </c>
      <c r="H5084" s="3" t="str">
        <f>VLOOKUP(Table3[[#This Row],[PRODUCT ID]],Table1[[PRODUCT]:[SELLING PRICE]],2,FALSE)</f>
        <v>Category3</v>
      </c>
      <c r="I5084" s="3" t="str">
        <f>VLOOKUP(Table3[[#This Row],[PRODUCT ID]],Table1[[PRODUCT]:[SELLING PRICE]],3,FALSE)</f>
        <v>Kg</v>
      </c>
      <c r="J5084" s="16">
        <f ca="1">VLOOKUP(Table3[[#This Row],[PRODUCT ID]],Table1[[PRODUCT]:[SELLING PRICE]],4,FALSE)</f>
        <v>85</v>
      </c>
      <c r="K5084" s="16">
        <f ca="1">VLOOKUP(Table3[[#This Row],[PRODUCT ID]],Table1[[PRODUCT]:[SELLING PRICE]],5,FALSE)</f>
        <v>248.22979551092621</v>
      </c>
      <c r="L5084" s="16">
        <f ca="1">J5084*Table3[[#This Row],[QUANTITY]]</f>
        <v>850</v>
      </c>
      <c r="M5084" s="16">
        <f ca="1">K5084*Table3[[#This Row],[QUANTITY]]*(1-Table3[[#This Row],[DISCOUNT %]])</f>
        <v>2258.1948895414762</v>
      </c>
      <c r="N5084" s="3">
        <f>DAY(Table3[[#This Row],[DATE]])</f>
        <v>1</v>
      </c>
      <c r="O5084" s="3" t="str">
        <f>TEXT(Table3[[#This Row],[DATE]],"mmm")</f>
        <v>Dec</v>
      </c>
      <c r="P5084" s="3">
        <f>YEAR(Table3[[#This Row],[DATE]])</f>
        <v>2034</v>
      </c>
    </row>
    <row r="5085" spans="1:16" x14ac:dyDescent="0.3">
      <c r="A5085" s="6">
        <v>49280</v>
      </c>
      <c r="B5085" s="7" t="s">
        <v>1940</v>
      </c>
      <c r="C5085" s="9">
        <f t="shared" ca="1" si="158"/>
        <v>5</v>
      </c>
      <c r="D5085" s="9" t="s">
        <v>2117</v>
      </c>
      <c r="E5085" s="9" t="s">
        <v>2116</v>
      </c>
      <c r="F5085" s="10">
        <f t="shared" ca="1" si="159"/>
        <v>5.7797758286257189E-2</v>
      </c>
      <c r="G5085" s="3" t="str">
        <f>VLOOKUP(Table3[[#This Row],[PRODUCT ID]],Table1[[PRODUCT]:[SELLING PRICE]],1,FALSE)</f>
        <v>Product888</v>
      </c>
      <c r="H5085" s="3" t="str">
        <f>VLOOKUP(Table3[[#This Row],[PRODUCT ID]],Table1[[PRODUCT]:[SELLING PRICE]],2,FALSE)</f>
        <v>Category4</v>
      </c>
      <c r="I5085" s="3" t="str">
        <f>VLOOKUP(Table3[[#This Row],[PRODUCT ID]],Table1[[PRODUCT]:[SELLING PRICE]],3,FALSE)</f>
        <v>No</v>
      </c>
      <c r="J5085" s="16">
        <f ca="1">VLOOKUP(Table3[[#This Row],[PRODUCT ID]],Table1[[PRODUCT]:[SELLING PRICE]],4,FALSE)</f>
        <v>95</v>
      </c>
      <c r="K5085" s="16">
        <f ca="1">VLOOKUP(Table3[[#This Row],[PRODUCT ID]],Table1[[PRODUCT]:[SELLING PRICE]],5,FALSE)</f>
        <v>151.69018828782922</v>
      </c>
      <c r="L5085" s="16">
        <f ca="1">J5085*Table3[[#This Row],[QUANTITY]]</f>
        <v>475</v>
      </c>
      <c r="M5085" s="16">
        <f ca="1">K5085*Table3[[#This Row],[QUANTITY]]*(1-Table3[[#This Row],[DISCOUNT %]])</f>
        <v>714.61417725386207</v>
      </c>
      <c r="N5085" s="3">
        <f>DAY(Table3[[#This Row],[DATE]])</f>
        <v>2</v>
      </c>
      <c r="O5085" s="3" t="str">
        <f>TEXT(Table3[[#This Row],[DATE]],"mmm")</f>
        <v>Dec</v>
      </c>
      <c r="P5085" s="3">
        <f>YEAR(Table3[[#This Row],[DATE]])</f>
        <v>2034</v>
      </c>
    </row>
    <row r="5086" spans="1:16" x14ac:dyDescent="0.3">
      <c r="A5086" s="6">
        <v>49281</v>
      </c>
      <c r="B5086" s="7" t="s">
        <v>1941</v>
      </c>
      <c r="C5086" s="9">
        <f t="shared" ca="1" si="158"/>
        <v>2</v>
      </c>
      <c r="D5086" s="9" t="s">
        <v>2116</v>
      </c>
      <c r="E5086" s="9" t="s">
        <v>2118</v>
      </c>
      <c r="F5086" s="10">
        <f t="shared" ca="1" si="159"/>
        <v>8.7713636859768698E-2</v>
      </c>
      <c r="G5086" s="3" t="str">
        <f>VLOOKUP(Table3[[#This Row],[PRODUCT ID]],Table1[[PRODUCT]:[SELLING PRICE]],1,FALSE)</f>
        <v>Product889</v>
      </c>
      <c r="H5086" s="3" t="str">
        <f>VLOOKUP(Table3[[#This Row],[PRODUCT ID]],Table1[[PRODUCT]:[SELLING PRICE]],2,FALSE)</f>
        <v>Category1</v>
      </c>
      <c r="I5086" s="3" t="str">
        <f>VLOOKUP(Table3[[#This Row],[PRODUCT ID]],Table1[[PRODUCT]:[SELLING PRICE]],3,FALSE)</f>
        <v>No</v>
      </c>
      <c r="J5086" s="16">
        <f ca="1">VLOOKUP(Table3[[#This Row],[PRODUCT ID]],Table1[[PRODUCT]:[SELLING PRICE]],4,FALSE)</f>
        <v>141</v>
      </c>
      <c r="K5086" s="16">
        <f ca="1">VLOOKUP(Table3[[#This Row],[PRODUCT ID]],Table1[[PRODUCT]:[SELLING PRICE]],5,FALSE)</f>
        <v>267.86564440687141</v>
      </c>
      <c r="L5086" s="16">
        <f ca="1">J5086*Table3[[#This Row],[QUANTITY]]</f>
        <v>282</v>
      </c>
      <c r="M5086" s="16">
        <f ca="1">K5086*Table3[[#This Row],[QUANTITY]]*(1-Table3[[#This Row],[DISCOUNT %]])</f>
        <v>488.7403490923183</v>
      </c>
      <c r="N5086" s="3">
        <f>DAY(Table3[[#This Row],[DATE]])</f>
        <v>3</v>
      </c>
      <c r="O5086" s="3" t="str">
        <f>TEXT(Table3[[#This Row],[DATE]],"mmm")</f>
        <v>Dec</v>
      </c>
      <c r="P5086" s="3">
        <f>YEAR(Table3[[#This Row],[DATE]])</f>
        <v>2034</v>
      </c>
    </row>
    <row r="5087" spans="1:16" x14ac:dyDescent="0.3">
      <c r="A5087" s="6">
        <v>49282</v>
      </c>
      <c r="B5087" s="7" t="s">
        <v>1942</v>
      </c>
      <c r="C5087" s="9">
        <f t="shared" ca="1" si="158"/>
        <v>2</v>
      </c>
      <c r="D5087" s="9" t="s">
        <v>2116</v>
      </c>
      <c r="E5087" s="9" t="s">
        <v>2116</v>
      </c>
      <c r="F5087" s="10">
        <f t="shared" ca="1" si="159"/>
        <v>8.694554331037492E-2</v>
      </c>
      <c r="G5087" s="3" t="str">
        <f>VLOOKUP(Table3[[#This Row],[PRODUCT ID]],Table1[[PRODUCT]:[SELLING PRICE]],1,FALSE)</f>
        <v>Product890</v>
      </c>
      <c r="H5087" s="3" t="str">
        <f>VLOOKUP(Table3[[#This Row],[PRODUCT ID]],Table1[[PRODUCT]:[SELLING PRICE]],2,FALSE)</f>
        <v>Category2</v>
      </c>
      <c r="I5087" s="3" t="str">
        <f>VLOOKUP(Table3[[#This Row],[PRODUCT ID]],Table1[[PRODUCT]:[SELLING PRICE]],3,FALSE)</f>
        <v>Ft</v>
      </c>
      <c r="J5087" s="16">
        <f ca="1">VLOOKUP(Table3[[#This Row],[PRODUCT ID]],Table1[[PRODUCT]:[SELLING PRICE]],4,FALSE)</f>
        <v>59</v>
      </c>
      <c r="K5087" s="16">
        <f ca="1">VLOOKUP(Table3[[#This Row],[PRODUCT ID]],Table1[[PRODUCT]:[SELLING PRICE]],5,FALSE)</f>
        <v>147.38540631633612</v>
      </c>
      <c r="L5087" s="16">
        <f ca="1">J5087*Table3[[#This Row],[QUANTITY]]</f>
        <v>118</v>
      </c>
      <c r="M5087" s="16">
        <f ca="1">K5087*Table3[[#This Row],[QUANTITY]]*(1-Table3[[#This Row],[DISCOUNT %]])</f>
        <v>269.14180417628381</v>
      </c>
      <c r="N5087" s="3">
        <f>DAY(Table3[[#This Row],[DATE]])</f>
        <v>4</v>
      </c>
      <c r="O5087" s="3" t="str">
        <f>TEXT(Table3[[#This Row],[DATE]],"mmm")</f>
        <v>Dec</v>
      </c>
      <c r="P5087" s="3">
        <f>YEAR(Table3[[#This Row],[DATE]])</f>
        <v>2034</v>
      </c>
    </row>
    <row r="5088" spans="1:16" x14ac:dyDescent="0.3">
      <c r="A5088" s="6">
        <v>49283</v>
      </c>
      <c r="B5088" s="7" t="s">
        <v>1943</v>
      </c>
      <c r="C5088" s="9">
        <f t="shared" ca="1" si="158"/>
        <v>7</v>
      </c>
      <c r="D5088" s="9" t="s">
        <v>2116</v>
      </c>
      <c r="E5088" s="9" t="s">
        <v>2116</v>
      </c>
      <c r="F5088" s="10">
        <f t="shared" ca="1" si="159"/>
        <v>5.8308652041773296E-2</v>
      </c>
      <c r="G5088" s="3" t="str">
        <f>VLOOKUP(Table3[[#This Row],[PRODUCT ID]],Table1[[PRODUCT]:[SELLING PRICE]],1,FALSE)</f>
        <v>Product891</v>
      </c>
      <c r="H5088" s="3" t="str">
        <f>VLOOKUP(Table3[[#This Row],[PRODUCT ID]],Table1[[PRODUCT]:[SELLING PRICE]],2,FALSE)</f>
        <v>Category3</v>
      </c>
      <c r="I5088" s="3" t="str">
        <f>VLOOKUP(Table3[[#This Row],[PRODUCT ID]],Table1[[PRODUCT]:[SELLING PRICE]],3,FALSE)</f>
        <v>No</v>
      </c>
      <c r="J5088" s="16">
        <f ca="1">VLOOKUP(Table3[[#This Row],[PRODUCT ID]],Table1[[PRODUCT]:[SELLING PRICE]],4,FALSE)</f>
        <v>82</v>
      </c>
      <c r="K5088" s="16">
        <f ca="1">VLOOKUP(Table3[[#This Row],[PRODUCT ID]],Table1[[PRODUCT]:[SELLING PRICE]],5,FALSE)</f>
        <v>54.971409143375361</v>
      </c>
      <c r="L5088" s="16">
        <f ca="1">J5088*Table3[[#This Row],[QUANTITY]]</f>
        <v>574</v>
      </c>
      <c r="M5088" s="16">
        <f ca="1">K5088*Table3[[#This Row],[QUANTITY]]*(1-Table3[[#This Row],[DISCOUNT %]])</f>
        <v>362.36270262771836</v>
      </c>
      <c r="N5088" s="3">
        <f>DAY(Table3[[#This Row],[DATE]])</f>
        <v>5</v>
      </c>
      <c r="O5088" s="3" t="str">
        <f>TEXT(Table3[[#This Row],[DATE]],"mmm")</f>
        <v>Dec</v>
      </c>
      <c r="P5088" s="3">
        <f>YEAR(Table3[[#This Row],[DATE]])</f>
        <v>2034</v>
      </c>
    </row>
    <row r="5089" spans="1:16" x14ac:dyDescent="0.3">
      <c r="A5089" s="6">
        <v>49284</v>
      </c>
      <c r="B5089" s="7" t="s">
        <v>1944</v>
      </c>
      <c r="C5089" s="9">
        <f t="shared" ca="1" si="158"/>
        <v>9</v>
      </c>
      <c r="D5089" s="9" t="s">
        <v>2116</v>
      </c>
      <c r="E5089" s="9" t="s">
        <v>2116</v>
      </c>
      <c r="F5089" s="10">
        <f t="shared" ca="1" si="159"/>
        <v>9.4372568091784043E-2</v>
      </c>
      <c r="G5089" s="3" t="str">
        <f>VLOOKUP(Table3[[#This Row],[PRODUCT ID]],Table1[[PRODUCT]:[SELLING PRICE]],1,FALSE)</f>
        <v>Product892</v>
      </c>
      <c r="H5089" s="3" t="str">
        <f>VLOOKUP(Table3[[#This Row],[PRODUCT ID]],Table1[[PRODUCT]:[SELLING PRICE]],2,FALSE)</f>
        <v>Category4</v>
      </c>
      <c r="I5089" s="3" t="str">
        <f>VLOOKUP(Table3[[#This Row],[PRODUCT ID]],Table1[[PRODUCT]:[SELLING PRICE]],3,FALSE)</f>
        <v>Kg</v>
      </c>
      <c r="J5089" s="16">
        <f ca="1">VLOOKUP(Table3[[#This Row],[PRODUCT ID]],Table1[[PRODUCT]:[SELLING PRICE]],4,FALSE)</f>
        <v>84</v>
      </c>
      <c r="K5089" s="16">
        <f ca="1">VLOOKUP(Table3[[#This Row],[PRODUCT ID]],Table1[[PRODUCT]:[SELLING PRICE]],5,FALSE)</f>
        <v>316.19850162344153</v>
      </c>
      <c r="L5089" s="16">
        <f ca="1">J5089*Table3[[#This Row],[QUANTITY]]</f>
        <v>756</v>
      </c>
      <c r="M5089" s="16">
        <f ca="1">K5089*Table3[[#This Row],[QUANTITY]]*(1-Table3[[#This Row],[DISCOUNT %]])</f>
        <v>2577.222332986169</v>
      </c>
      <c r="N5089" s="3">
        <f>DAY(Table3[[#This Row],[DATE]])</f>
        <v>6</v>
      </c>
      <c r="O5089" s="3" t="str">
        <f>TEXT(Table3[[#This Row],[DATE]],"mmm")</f>
        <v>Dec</v>
      </c>
      <c r="P5089" s="3">
        <f>YEAR(Table3[[#This Row],[DATE]])</f>
        <v>2034</v>
      </c>
    </row>
    <row r="5090" spans="1:16" x14ac:dyDescent="0.3">
      <c r="A5090" s="6">
        <v>49285</v>
      </c>
      <c r="B5090" s="7" t="s">
        <v>1945</v>
      </c>
      <c r="C5090" s="9">
        <f t="shared" ca="1" si="158"/>
        <v>14</v>
      </c>
      <c r="D5090" s="9" t="s">
        <v>2115</v>
      </c>
      <c r="E5090" s="9" t="s">
        <v>2116</v>
      </c>
      <c r="F5090" s="10">
        <f t="shared" ca="1" si="159"/>
        <v>8.7560569573050237E-2</v>
      </c>
      <c r="G5090" s="3" t="str">
        <f>VLOOKUP(Table3[[#This Row],[PRODUCT ID]],Table1[[PRODUCT]:[SELLING PRICE]],1,FALSE)</f>
        <v>Product893</v>
      </c>
      <c r="H5090" s="3" t="str">
        <f>VLOOKUP(Table3[[#This Row],[PRODUCT ID]],Table1[[PRODUCT]:[SELLING PRICE]],2,FALSE)</f>
        <v>Category5</v>
      </c>
      <c r="I5090" s="3" t="str">
        <f>VLOOKUP(Table3[[#This Row],[PRODUCT ID]],Table1[[PRODUCT]:[SELLING PRICE]],3,FALSE)</f>
        <v>Kg</v>
      </c>
      <c r="J5090" s="16">
        <f ca="1">VLOOKUP(Table3[[#This Row],[PRODUCT ID]],Table1[[PRODUCT]:[SELLING PRICE]],4,FALSE)</f>
        <v>136</v>
      </c>
      <c r="K5090" s="16">
        <f ca="1">VLOOKUP(Table3[[#This Row],[PRODUCT ID]],Table1[[PRODUCT]:[SELLING PRICE]],5,FALSE)</f>
        <v>140.87151806039725</v>
      </c>
      <c r="L5090" s="16">
        <f ca="1">J5090*Table3[[#This Row],[QUANTITY]]</f>
        <v>1904</v>
      </c>
      <c r="M5090" s="16">
        <f ca="1">K5090*Table3[[#This Row],[QUANTITY]]*(1-Table3[[#This Row],[DISCOUNT %]])</f>
        <v>1799.5141878337211</v>
      </c>
      <c r="N5090" s="3">
        <f>DAY(Table3[[#This Row],[DATE]])</f>
        <v>7</v>
      </c>
      <c r="O5090" s="3" t="str">
        <f>TEXT(Table3[[#This Row],[DATE]],"mmm")</f>
        <v>Dec</v>
      </c>
      <c r="P5090" s="3">
        <f>YEAR(Table3[[#This Row],[DATE]])</f>
        <v>2034</v>
      </c>
    </row>
    <row r="5091" spans="1:16" x14ac:dyDescent="0.3">
      <c r="A5091" s="6">
        <v>49286</v>
      </c>
      <c r="B5091" s="7" t="s">
        <v>1946</v>
      </c>
      <c r="C5091" s="9">
        <f t="shared" ca="1" si="158"/>
        <v>15</v>
      </c>
      <c r="D5091" s="9" t="s">
        <v>2116</v>
      </c>
      <c r="E5091" s="9" t="s">
        <v>2116</v>
      </c>
      <c r="F5091" s="10">
        <f t="shared" ca="1" si="159"/>
        <v>6.9473401845053462E-2</v>
      </c>
      <c r="G5091" s="3" t="str">
        <f>VLOOKUP(Table3[[#This Row],[PRODUCT ID]],Table1[[PRODUCT]:[SELLING PRICE]],1,FALSE)</f>
        <v>Product894</v>
      </c>
      <c r="H5091" s="3" t="str">
        <f>VLOOKUP(Table3[[#This Row],[PRODUCT ID]],Table1[[PRODUCT]:[SELLING PRICE]],2,FALSE)</f>
        <v>Category1</v>
      </c>
      <c r="I5091" s="3" t="str">
        <f>VLOOKUP(Table3[[#This Row],[PRODUCT ID]],Table1[[PRODUCT]:[SELLING PRICE]],3,FALSE)</f>
        <v>Lt</v>
      </c>
      <c r="J5091" s="16">
        <f ca="1">VLOOKUP(Table3[[#This Row],[PRODUCT ID]],Table1[[PRODUCT]:[SELLING PRICE]],4,FALSE)</f>
        <v>15</v>
      </c>
      <c r="K5091" s="16">
        <f ca="1">VLOOKUP(Table3[[#This Row],[PRODUCT ID]],Table1[[PRODUCT]:[SELLING PRICE]],5,FALSE)</f>
        <v>174.98799096865579</v>
      </c>
      <c r="L5091" s="16">
        <f ca="1">J5091*Table3[[#This Row],[QUANTITY]]</f>
        <v>225</v>
      </c>
      <c r="M5091" s="16">
        <f ca="1">K5091*Table3[[#This Row],[QUANTITY]]*(1-Table3[[#This Row],[DISCOUNT %]])</f>
        <v>2442.464699310477</v>
      </c>
      <c r="N5091" s="3">
        <f>DAY(Table3[[#This Row],[DATE]])</f>
        <v>8</v>
      </c>
      <c r="O5091" s="3" t="str">
        <f>TEXT(Table3[[#This Row],[DATE]],"mmm")</f>
        <v>Dec</v>
      </c>
      <c r="P5091" s="3">
        <f>YEAR(Table3[[#This Row],[DATE]])</f>
        <v>2034</v>
      </c>
    </row>
    <row r="5092" spans="1:16" x14ac:dyDescent="0.3">
      <c r="A5092" s="6">
        <v>49287</v>
      </c>
      <c r="B5092" s="7" t="s">
        <v>1947</v>
      </c>
      <c r="C5092" s="9">
        <f t="shared" ca="1" si="158"/>
        <v>14</v>
      </c>
      <c r="D5092" s="9" t="s">
        <v>2117</v>
      </c>
      <c r="E5092" s="9" t="s">
        <v>2118</v>
      </c>
      <c r="F5092" s="10">
        <f t="shared" ca="1" si="159"/>
        <v>3.9507275081752592E-2</v>
      </c>
      <c r="G5092" s="3" t="str">
        <f>VLOOKUP(Table3[[#This Row],[PRODUCT ID]],Table1[[PRODUCT]:[SELLING PRICE]],1,FALSE)</f>
        <v>Product895</v>
      </c>
      <c r="H5092" s="3" t="str">
        <f>VLOOKUP(Table3[[#This Row],[PRODUCT ID]],Table1[[PRODUCT]:[SELLING PRICE]],2,FALSE)</f>
        <v>Category2</v>
      </c>
      <c r="I5092" s="3" t="str">
        <f>VLOOKUP(Table3[[#This Row],[PRODUCT ID]],Table1[[PRODUCT]:[SELLING PRICE]],3,FALSE)</f>
        <v>Kg</v>
      </c>
      <c r="J5092" s="16">
        <f ca="1">VLOOKUP(Table3[[#This Row],[PRODUCT ID]],Table1[[PRODUCT]:[SELLING PRICE]],4,FALSE)</f>
        <v>184</v>
      </c>
      <c r="K5092" s="16">
        <f ca="1">VLOOKUP(Table3[[#This Row],[PRODUCT ID]],Table1[[PRODUCT]:[SELLING PRICE]],5,FALSE)</f>
        <v>48.011919559748151</v>
      </c>
      <c r="L5092" s="16">
        <f ca="1">J5092*Table3[[#This Row],[QUANTITY]]</f>
        <v>2576</v>
      </c>
      <c r="M5092" s="16">
        <f ca="1">K5092*Table3[[#This Row],[QUANTITY]]*(1-Table3[[#This Row],[DISCOUNT %]])</f>
        <v>645.61139225097486</v>
      </c>
      <c r="N5092" s="3">
        <f>DAY(Table3[[#This Row],[DATE]])</f>
        <v>9</v>
      </c>
      <c r="O5092" s="3" t="str">
        <f>TEXT(Table3[[#This Row],[DATE]],"mmm")</f>
        <v>Dec</v>
      </c>
      <c r="P5092" s="3">
        <f>YEAR(Table3[[#This Row],[DATE]])</f>
        <v>2034</v>
      </c>
    </row>
    <row r="5093" spans="1:16" x14ac:dyDescent="0.3">
      <c r="A5093" s="6">
        <v>49288</v>
      </c>
      <c r="B5093" s="7" t="s">
        <v>1948</v>
      </c>
      <c r="C5093" s="9">
        <f t="shared" ca="1" si="158"/>
        <v>4</v>
      </c>
      <c r="D5093" s="9" t="s">
        <v>2115</v>
      </c>
      <c r="E5093" s="9" t="s">
        <v>2118</v>
      </c>
      <c r="F5093" s="10">
        <f t="shared" ca="1" si="159"/>
        <v>7.971157273098195E-2</v>
      </c>
      <c r="G5093" s="3" t="str">
        <f>VLOOKUP(Table3[[#This Row],[PRODUCT ID]],Table1[[PRODUCT]:[SELLING PRICE]],1,FALSE)</f>
        <v>Product896</v>
      </c>
      <c r="H5093" s="3" t="str">
        <f>VLOOKUP(Table3[[#This Row],[PRODUCT ID]],Table1[[PRODUCT]:[SELLING PRICE]],2,FALSE)</f>
        <v>Category3</v>
      </c>
      <c r="I5093" s="3" t="str">
        <f>VLOOKUP(Table3[[#This Row],[PRODUCT ID]],Table1[[PRODUCT]:[SELLING PRICE]],3,FALSE)</f>
        <v>Lt</v>
      </c>
      <c r="J5093" s="16">
        <f ca="1">VLOOKUP(Table3[[#This Row],[PRODUCT ID]],Table1[[PRODUCT]:[SELLING PRICE]],4,FALSE)</f>
        <v>135</v>
      </c>
      <c r="K5093" s="16">
        <f ca="1">VLOOKUP(Table3[[#This Row],[PRODUCT ID]],Table1[[PRODUCT]:[SELLING PRICE]],5,FALSE)</f>
        <v>220.35334839836878</v>
      </c>
      <c r="L5093" s="16">
        <f ca="1">J5093*Table3[[#This Row],[QUANTITY]]</f>
        <v>540</v>
      </c>
      <c r="M5093" s="16">
        <f ca="1">K5093*Table3[[#This Row],[QUANTITY]]*(1-Table3[[#This Row],[DISCOUNT %]])</f>
        <v>811.15454576398724</v>
      </c>
      <c r="N5093" s="3">
        <f>DAY(Table3[[#This Row],[DATE]])</f>
        <v>10</v>
      </c>
      <c r="O5093" s="3" t="str">
        <f>TEXT(Table3[[#This Row],[DATE]],"mmm")</f>
        <v>Dec</v>
      </c>
      <c r="P5093" s="3">
        <f>YEAR(Table3[[#This Row],[DATE]])</f>
        <v>2034</v>
      </c>
    </row>
    <row r="5094" spans="1:16" x14ac:dyDescent="0.3">
      <c r="A5094" s="6">
        <v>49289</v>
      </c>
      <c r="B5094" s="7" t="s">
        <v>1949</v>
      </c>
      <c r="C5094" s="9">
        <f t="shared" ca="1" si="158"/>
        <v>10</v>
      </c>
      <c r="D5094" s="9" t="s">
        <v>2115</v>
      </c>
      <c r="E5094" s="9" t="s">
        <v>2116</v>
      </c>
      <c r="F5094" s="10">
        <f t="shared" ca="1" si="159"/>
        <v>2.9487911922096745E-2</v>
      </c>
      <c r="G5094" s="3" t="str">
        <f>VLOOKUP(Table3[[#This Row],[PRODUCT ID]],Table1[[PRODUCT]:[SELLING PRICE]],1,FALSE)</f>
        <v>Product897</v>
      </c>
      <c r="H5094" s="3" t="str">
        <f>VLOOKUP(Table3[[#This Row],[PRODUCT ID]],Table1[[PRODUCT]:[SELLING PRICE]],2,FALSE)</f>
        <v>Category4</v>
      </c>
      <c r="I5094" s="3" t="str">
        <f>VLOOKUP(Table3[[#This Row],[PRODUCT ID]],Table1[[PRODUCT]:[SELLING PRICE]],3,FALSE)</f>
        <v>Ft</v>
      </c>
      <c r="J5094" s="16">
        <f ca="1">VLOOKUP(Table3[[#This Row],[PRODUCT ID]],Table1[[PRODUCT]:[SELLING PRICE]],4,FALSE)</f>
        <v>250</v>
      </c>
      <c r="K5094" s="16">
        <f ca="1">VLOOKUP(Table3[[#This Row],[PRODUCT ID]],Table1[[PRODUCT]:[SELLING PRICE]],5,FALSE)</f>
        <v>134.98359528040481</v>
      </c>
      <c r="L5094" s="16">
        <f ca="1">J5094*Table3[[#This Row],[QUANTITY]]</f>
        <v>2500</v>
      </c>
      <c r="M5094" s="16">
        <f ca="1">K5094*Table3[[#This Row],[QUANTITY]]*(1-Table3[[#This Row],[DISCOUNT %]])</f>
        <v>1310.0321091184828</v>
      </c>
      <c r="N5094" s="3">
        <f>DAY(Table3[[#This Row],[DATE]])</f>
        <v>11</v>
      </c>
      <c r="O5094" s="3" t="str">
        <f>TEXT(Table3[[#This Row],[DATE]],"mmm")</f>
        <v>Dec</v>
      </c>
      <c r="P5094" s="3">
        <f>YEAR(Table3[[#This Row],[DATE]])</f>
        <v>2034</v>
      </c>
    </row>
    <row r="5095" spans="1:16" x14ac:dyDescent="0.3">
      <c r="A5095" s="6">
        <v>49290</v>
      </c>
      <c r="B5095" s="7" t="s">
        <v>1950</v>
      </c>
      <c r="C5095" s="9">
        <f t="shared" ca="1" si="158"/>
        <v>6</v>
      </c>
      <c r="D5095" s="9" t="s">
        <v>2115</v>
      </c>
      <c r="E5095" s="9" t="s">
        <v>2116</v>
      </c>
      <c r="F5095" s="10">
        <f t="shared" ca="1" si="159"/>
        <v>3.0201125533694376E-2</v>
      </c>
      <c r="G5095" s="3" t="str">
        <f>VLOOKUP(Table3[[#This Row],[PRODUCT ID]],Table1[[PRODUCT]:[SELLING PRICE]],1,FALSE)</f>
        <v>Product898</v>
      </c>
      <c r="H5095" s="3" t="str">
        <f>VLOOKUP(Table3[[#This Row],[PRODUCT ID]],Table1[[PRODUCT]:[SELLING PRICE]],2,FALSE)</f>
        <v>Category5</v>
      </c>
      <c r="I5095" s="3" t="str">
        <f>VLOOKUP(Table3[[#This Row],[PRODUCT ID]],Table1[[PRODUCT]:[SELLING PRICE]],3,FALSE)</f>
        <v>Kg</v>
      </c>
      <c r="J5095" s="16">
        <f ca="1">VLOOKUP(Table3[[#This Row],[PRODUCT ID]],Table1[[PRODUCT]:[SELLING PRICE]],4,FALSE)</f>
        <v>218</v>
      </c>
      <c r="K5095" s="16">
        <f ca="1">VLOOKUP(Table3[[#This Row],[PRODUCT ID]],Table1[[PRODUCT]:[SELLING PRICE]],5,FALSE)</f>
        <v>137.72656835229111</v>
      </c>
      <c r="L5095" s="16">
        <f ca="1">J5095*Table3[[#This Row],[QUANTITY]]</f>
        <v>1308</v>
      </c>
      <c r="M5095" s="16">
        <f ca="1">K5095*Table3[[#This Row],[QUANTITY]]*(1-Table3[[#This Row],[DISCOUNT %]])</f>
        <v>801.40242583295174</v>
      </c>
      <c r="N5095" s="3">
        <f>DAY(Table3[[#This Row],[DATE]])</f>
        <v>12</v>
      </c>
      <c r="O5095" s="3" t="str">
        <f>TEXT(Table3[[#This Row],[DATE]],"mmm")</f>
        <v>Dec</v>
      </c>
      <c r="P5095" s="3">
        <f>YEAR(Table3[[#This Row],[DATE]])</f>
        <v>2034</v>
      </c>
    </row>
    <row r="5096" spans="1:16" x14ac:dyDescent="0.3">
      <c r="A5096" s="6">
        <v>49291</v>
      </c>
      <c r="B5096" s="7" t="s">
        <v>1951</v>
      </c>
      <c r="C5096" s="9">
        <f t="shared" ca="1" si="158"/>
        <v>15</v>
      </c>
      <c r="D5096" s="9" t="s">
        <v>2116</v>
      </c>
      <c r="E5096" s="9" t="s">
        <v>2116</v>
      </c>
      <c r="F5096" s="10">
        <f t="shared" ca="1" si="159"/>
        <v>8.2806550650434727E-2</v>
      </c>
      <c r="G5096" s="3" t="str">
        <f>VLOOKUP(Table3[[#This Row],[PRODUCT ID]],Table1[[PRODUCT]:[SELLING PRICE]],1,FALSE)</f>
        <v>Product899</v>
      </c>
      <c r="H5096" s="3" t="str">
        <f>VLOOKUP(Table3[[#This Row],[PRODUCT ID]],Table1[[PRODUCT]:[SELLING PRICE]],2,FALSE)</f>
        <v>Category1</v>
      </c>
      <c r="I5096" s="3" t="str">
        <f>VLOOKUP(Table3[[#This Row],[PRODUCT ID]],Table1[[PRODUCT]:[SELLING PRICE]],3,FALSE)</f>
        <v>No</v>
      </c>
      <c r="J5096" s="16">
        <f ca="1">VLOOKUP(Table3[[#This Row],[PRODUCT ID]],Table1[[PRODUCT]:[SELLING PRICE]],4,FALSE)</f>
        <v>33</v>
      </c>
      <c r="K5096" s="16">
        <f ca="1">VLOOKUP(Table3[[#This Row],[PRODUCT ID]],Table1[[PRODUCT]:[SELLING PRICE]],5,FALSE)</f>
        <v>142.34245249272487</v>
      </c>
      <c r="L5096" s="16">
        <f ca="1">J5096*Table3[[#This Row],[QUANTITY]]</f>
        <v>495</v>
      </c>
      <c r="M5096" s="16">
        <f ca="1">K5096*Table3[[#This Row],[QUANTITY]]*(1-Table3[[#This Row],[DISCOUNT %]])</f>
        <v>1958.3334748601842</v>
      </c>
      <c r="N5096" s="3">
        <f>DAY(Table3[[#This Row],[DATE]])</f>
        <v>13</v>
      </c>
      <c r="O5096" s="3" t="str">
        <f>TEXT(Table3[[#This Row],[DATE]],"mmm")</f>
        <v>Dec</v>
      </c>
      <c r="P5096" s="3">
        <f>YEAR(Table3[[#This Row],[DATE]])</f>
        <v>2034</v>
      </c>
    </row>
    <row r="5097" spans="1:16" x14ac:dyDescent="0.3">
      <c r="A5097" s="6">
        <v>49292</v>
      </c>
      <c r="B5097" s="7" t="s">
        <v>1952</v>
      </c>
      <c r="C5097" s="9">
        <f t="shared" ca="1" si="158"/>
        <v>4</v>
      </c>
      <c r="D5097" s="9" t="s">
        <v>2116</v>
      </c>
      <c r="E5097" s="9" t="s">
        <v>2116</v>
      </c>
      <c r="F5097" s="10">
        <f t="shared" ca="1" si="159"/>
        <v>9.7272754719614166E-3</v>
      </c>
      <c r="G5097" s="3" t="str">
        <f>VLOOKUP(Table3[[#This Row],[PRODUCT ID]],Table1[[PRODUCT]:[SELLING PRICE]],1,FALSE)</f>
        <v>Product900</v>
      </c>
      <c r="H5097" s="3" t="str">
        <f>VLOOKUP(Table3[[#This Row],[PRODUCT ID]],Table1[[PRODUCT]:[SELLING PRICE]],2,FALSE)</f>
        <v>Category2</v>
      </c>
      <c r="I5097" s="3" t="str">
        <f>VLOOKUP(Table3[[#This Row],[PRODUCT ID]],Table1[[PRODUCT]:[SELLING PRICE]],3,FALSE)</f>
        <v>No</v>
      </c>
      <c r="J5097" s="16">
        <f ca="1">VLOOKUP(Table3[[#This Row],[PRODUCT ID]],Table1[[PRODUCT]:[SELLING PRICE]],4,FALSE)</f>
        <v>116</v>
      </c>
      <c r="K5097" s="16">
        <f ca="1">VLOOKUP(Table3[[#This Row],[PRODUCT ID]],Table1[[PRODUCT]:[SELLING PRICE]],5,FALSE)</f>
        <v>230.52423346640063</v>
      </c>
      <c r="L5097" s="16">
        <f ca="1">J5097*Table3[[#This Row],[QUANTITY]]</f>
        <v>464</v>
      </c>
      <c r="M5097" s="16">
        <f ca="1">K5097*Table3[[#This Row],[QUANTITY]]*(1-Table3[[#This Row],[DISCOUNT %]])</f>
        <v>913.12744297804079</v>
      </c>
      <c r="N5097" s="3">
        <f>DAY(Table3[[#This Row],[DATE]])</f>
        <v>14</v>
      </c>
      <c r="O5097" s="3" t="str">
        <f>TEXT(Table3[[#This Row],[DATE]],"mmm")</f>
        <v>Dec</v>
      </c>
      <c r="P5097" s="3">
        <f>YEAR(Table3[[#This Row],[DATE]])</f>
        <v>2034</v>
      </c>
    </row>
    <row r="5098" spans="1:16" x14ac:dyDescent="0.3">
      <c r="A5098" s="6">
        <v>49293</v>
      </c>
      <c r="B5098" s="7" t="s">
        <v>1953</v>
      </c>
      <c r="C5098" s="9">
        <f t="shared" ca="1" si="158"/>
        <v>13</v>
      </c>
      <c r="D5098" s="9" t="s">
        <v>2116</v>
      </c>
      <c r="E5098" s="9" t="s">
        <v>2118</v>
      </c>
      <c r="F5098" s="10">
        <f t="shared" ca="1" si="159"/>
        <v>9.8565071567452631E-2</v>
      </c>
      <c r="G5098" s="3" t="str">
        <f>VLOOKUP(Table3[[#This Row],[PRODUCT ID]],Table1[[PRODUCT]:[SELLING PRICE]],1,FALSE)</f>
        <v>Product901</v>
      </c>
      <c r="H5098" s="3" t="str">
        <f>VLOOKUP(Table3[[#This Row],[PRODUCT ID]],Table1[[PRODUCT]:[SELLING PRICE]],2,FALSE)</f>
        <v>Category3</v>
      </c>
      <c r="I5098" s="3" t="str">
        <f>VLOOKUP(Table3[[#This Row],[PRODUCT ID]],Table1[[PRODUCT]:[SELLING PRICE]],3,FALSE)</f>
        <v>Ft</v>
      </c>
      <c r="J5098" s="16">
        <f ca="1">VLOOKUP(Table3[[#This Row],[PRODUCT ID]],Table1[[PRODUCT]:[SELLING PRICE]],4,FALSE)</f>
        <v>153</v>
      </c>
      <c r="K5098" s="16">
        <f ca="1">VLOOKUP(Table3[[#This Row],[PRODUCT ID]],Table1[[PRODUCT]:[SELLING PRICE]],5,FALSE)</f>
        <v>127.29230868687671</v>
      </c>
      <c r="L5098" s="16">
        <f ca="1">J5098*Table3[[#This Row],[QUANTITY]]</f>
        <v>1989</v>
      </c>
      <c r="M5098" s="16">
        <f ca="1">K5098*Table3[[#This Row],[QUANTITY]]*(1-Table3[[#This Row],[DISCOUNT %]])</f>
        <v>1491.6945312251896</v>
      </c>
      <c r="N5098" s="3">
        <f>DAY(Table3[[#This Row],[DATE]])</f>
        <v>15</v>
      </c>
      <c r="O5098" s="3" t="str">
        <f>TEXT(Table3[[#This Row],[DATE]],"mmm")</f>
        <v>Dec</v>
      </c>
      <c r="P5098" s="3">
        <f>YEAR(Table3[[#This Row],[DATE]])</f>
        <v>2034</v>
      </c>
    </row>
    <row r="5099" spans="1:16" x14ac:dyDescent="0.3">
      <c r="A5099" s="6">
        <v>49294</v>
      </c>
      <c r="B5099" s="7" t="s">
        <v>1954</v>
      </c>
      <c r="C5099" s="9">
        <f t="shared" ca="1" si="158"/>
        <v>13</v>
      </c>
      <c r="D5099" s="9" t="s">
        <v>2115</v>
      </c>
      <c r="E5099" s="9" t="s">
        <v>2116</v>
      </c>
      <c r="F5099" s="10">
        <f t="shared" ca="1" si="159"/>
        <v>2.5092709004700477E-2</v>
      </c>
      <c r="G5099" s="3" t="str">
        <f>VLOOKUP(Table3[[#This Row],[PRODUCT ID]],Table1[[PRODUCT]:[SELLING PRICE]],1,FALSE)</f>
        <v>Product902</v>
      </c>
      <c r="H5099" s="3" t="str">
        <f>VLOOKUP(Table3[[#This Row],[PRODUCT ID]],Table1[[PRODUCT]:[SELLING PRICE]],2,FALSE)</f>
        <v>Category4</v>
      </c>
      <c r="I5099" s="3" t="str">
        <f>VLOOKUP(Table3[[#This Row],[PRODUCT ID]],Table1[[PRODUCT]:[SELLING PRICE]],3,FALSE)</f>
        <v>No</v>
      </c>
      <c r="J5099" s="16">
        <f ca="1">VLOOKUP(Table3[[#This Row],[PRODUCT ID]],Table1[[PRODUCT]:[SELLING PRICE]],4,FALSE)</f>
        <v>184</v>
      </c>
      <c r="K5099" s="16">
        <f ca="1">VLOOKUP(Table3[[#This Row],[PRODUCT ID]],Table1[[PRODUCT]:[SELLING PRICE]],5,FALSE)</f>
        <v>263.28930443426066</v>
      </c>
      <c r="L5099" s="16">
        <f ca="1">J5099*Table3[[#This Row],[QUANTITY]]</f>
        <v>2392</v>
      </c>
      <c r="M5099" s="16">
        <f ca="1">K5099*Table3[[#This Row],[QUANTITY]]*(1-Table3[[#This Row],[DISCOUNT %]])</f>
        <v>3336.8746129425431</v>
      </c>
      <c r="N5099" s="3">
        <f>DAY(Table3[[#This Row],[DATE]])</f>
        <v>16</v>
      </c>
      <c r="O5099" s="3" t="str">
        <f>TEXT(Table3[[#This Row],[DATE]],"mmm")</f>
        <v>Dec</v>
      </c>
      <c r="P5099" s="3">
        <f>YEAR(Table3[[#This Row],[DATE]])</f>
        <v>2034</v>
      </c>
    </row>
    <row r="5100" spans="1:16" x14ac:dyDescent="0.3">
      <c r="A5100" s="6">
        <v>49295</v>
      </c>
      <c r="B5100" s="7" t="s">
        <v>1955</v>
      </c>
      <c r="C5100" s="9">
        <f t="shared" ca="1" si="158"/>
        <v>5</v>
      </c>
      <c r="D5100" s="9" t="s">
        <v>2117</v>
      </c>
      <c r="E5100" s="9" t="s">
        <v>2116</v>
      </c>
      <c r="F5100" s="10">
        <f t="shared" ca="1" si="159"/>
        <v>8.4946667163607451E-2</v>
      </c>
      <c r="G5100" s="3" t="str">
        <f>VLOOKUP(Table3[[#This Row],[PRODUCT ID]],Table1[[PRODUCT]:[SELLING PRICE]],1,FALSE)</f>
        <v>Product903</v>
      </c>
      <c r="H5100" s="3" t="str">
        <f>VLOOKUP(Table3[[#This Row],[PRODUCT ID]],Table1[[PRODUCT]:[SELLING PRICE]],2,FALSE)</f>
        <v>Category5</v>
      </c>
      <c r="I5100" s="3" t="str">
        <f>VLOOKUP(Table3[[#This Row],[PRODUCT ID]],Table1[[PRODUCT]:[SELLING PRICE]],3,FALSE)</f>
        <v>Kg</v>
      </c>
      <c r="J5100" s="16">
        <f ca="1">VLOOKUP(Table3[[#This Row],[PRODUCT ID]],Table1[[PRODUCT]:[SELLING PRICE]],4,FALSE)</f>
        <v>29</v>
      </c>
      <c r="K5100" s="16">
        <f ca="1">VLOOKUP(Table3[[#This Row],[PRODUCT ID]],Table1[[PRODUCT]:[SELLING PRICE]],5,FALSE)</f>
        <v>100.68140775743967</v>
      </c>
      <c r="L5100" s="16">
        <f ca="1">J5100*Table3[[#This Row],[QUANTITY]]</f>
        <v>145</v>
      </c>
      <c r="M5100" s="16">
        <f ca="1">K5100*Table3[[#This Row],[QUANTITY]]*(1-Table3[[#This Row],[DISCOUNT %]])</f>
        <v>460.644288615525</v>
      </c>
      <c r="N5100" s="3">
        <f>DAY(Table3[[#This Row],[DATE]])</f>
        <v>17</v>
      </c>
      <c r="O5100" s="3" t="str">
        <f>TEXT(Table3[[#This Row],[DATE]],"mmm")</f>
        <v>Dec</v>
      </c>
      <c r="P5100" s="3">
        <f>YEAR(Table3[[#This Row],[DATE]])</f>
        <v>2034</v>
      </c>
    </row>
    <row r="5101" spans="1:16" x14ac:dyDescent="0.3">
      <c r="A5101" s="6">
        <v>49296</v>
      </c>
      <c r="B5101" s="7" t="s">
        <v>1956</v>
      </c>
      <c r="C5101" s="9">
        <f t="shared" ca="1" si="158"/>
        <v>5</v>
      </c>
      <c r="D5101" s="9" t="s">
        <v>2117</v>
      </c>
      <c r="E5101" s="9" t="s">
        <v>2116</v>
      </c>
      <c r="F5101" s="10">
        <f t="shared" ca="1" si="159"/>
        <v>5.6917074279070556E-2</v>
      </c>
      <c r="G5101" s="3" t="str">
        <f>VLOOKUP(Table3[[#This Row],[PRODUCT ID]],Table1[[PRODUCT]:[SELLING PRICE]],1,FALSE)</f>
        <v>Product904</v>
      </c>
      <c r="H5101" s="3" t="str">
        <f>VLOOKUP(Table3[[#This Row],[PRODUCT ID]],Table1[[PRODUCT]:[SELLING PRICE]],2,FALSE)</f>
        <v>Category1</v>
      </c>
      <c r="I5101" s="3" t="str">
        <f>VLOOKUP(Table3[[#This Row],[PRODUCT ID]],Table1[[PRODUCT]:[SELLING PRICE]],3,FALSE)</f>
        <v>Kg</v>
      </c>
      <c r="J5101" s="16">
        <f ca="1">VLOOKUP(Table3[[#This Row],[PRODUCT ID]],Table1[[PRODUCT]:[SELLING PRICE]],4,FALSE)</f>
        <v>93</v>
      </c>
      <c r="K5101" s="16">
        <f ca="1">VLOOKUP(Table3[[#This Row],[PRODUCT ID]],Table1[[PRODUCT]:[SELLING PRICE]],5,FALSE)</f>
        <v>131.78312377771204</v>
      </c>
      <c r="L5101" s="16">
        <f ca="1">J5101*Table3[[#This Row],[QUANTITY]]</f>
        <v>465</v>
      </c>
      <c r="M5101" s="16">
        <f ca="1">K5101*Table3[[#This Row],[QUANTITY]]*(1-Table3[[#This Row],[DISCOUNT %]])</f>
        <v>621.41206966464028</v>
      </c>
      <c r="N5101" s="3">
        <f>DAY(Table3[[#This Row],[DATE]])</f>
        <v>18</v>
      </c>
      <c r="O5101" s="3" t="str">
        <f>TEXT(Table3[[#This Row],[DATE]],"mmm")</f>
        <v>Dec</v>
      </c>
      <c r="P5101" s="3">
        <f>YEAR(Table3[[#This Row],[DATE]])</f>
        <v>2034</v>
      </c>
    </row>
    <row r="5102" spans="1:16" x14ac:dyDescent="0.3">
      <c r="A5102" s="6">
        <v>49297</v>
      </c>
      <c r="B5102" s="7" t="s">
        <v>1957</v>
      </c>
      <c r="C5102" s="9">
        <f t="shared" ca="1" si="158"/>
        <v>7</v>
      </c>
      <c r="D5102" s="9" t="s">
        <v>2116</v>
      </c>
      <c r="E5102" s="9" t="s">
        <v>2116</v>
      </c>
      <c r="F5102" s="10">
        <f t="shared" ca="1" si="159"/>
        <v>8.7311685888652485E-2</v>
      </c>
      <c r="G5102" s="3" t="str">
        <f>VLOOKUP(Table3[[#This Row],[PRODUCT ID]],Table1[[PRODUCT]:[SELLING PRICE]],1,FALSE)</f>
        <v>Product905</v>
      </c>
      <c r="H5102" s="3" t="str">
        <f>VLOOKUP(Table3[[#This Row],[PRODUCT ID]],Table1[[PRODUCT]:[SELLING PRICE]],2,FALSE)</f>
        <v>Category2</v>
      </c>
      <c r="I5102" s="3" t="str">
        <f>VLOOKUP(Table3[[#This Row],[PRODUCT ID]],Table1[[PRODUCT]:[SELLING PRICE]],3,FALSE)</f>
        <v>Lt</v>
      </c>
      <c r="J5102" s="16">
        <f ca="1">VLOOKUP(Table3[[#This Row],[PRODUCT ID]],Table1[[PRODUCT]:[SELLING PRICE]],4,FALSE)</f>
        <v>182</v>
      </c>
      <c r="K5102" s="16">
        <f ca="1">VLOOKUP(Table3[[#This Row],[PRODUCT ID]],Table1[[PRODUCT]:[SELLING PRICE]],5,FALSE)</f>
        <v>312.82742216548286</v>
      </c>
      <c r="L5102" s="16">
        <f ca="1">J5102*Table3[[#This Row],[QUANTITY]]</f>
        <v>1274</v>
      </c>
      <c r="M5102" s="16">
        <f ca="1">K5102*Table3[[#This Row],[QUANTITY]]*(1-Table3[[#This Row],[DISCOUNT %]])</f>
        <v>1998.5975278080934</v>
      </c>
      <c r="N5102" s="3">
        <f>DAY(Table3[[#This Row],[DATE]])</f>
        <v>19</v>
      </c>
      <c r="O5102" s="3" t="str">
        <f>TEXT(Table3[[#This Row],[DATE]],"mmm")</f>
        <v>Dec</v>
      </c>
      <c r="P5102" s="3">
        <f>YEAR(Table3[[#This Row],[DATE]])</f>
        <v>2034</v>
      </c>
    </row>
    <row r="5103" spans="1:16" x14ac:dyDescent="0.3">
      <c r="A5103" s="6">
        <v>49298</v>
      </c>
      <c r="B5103" s="7" t="s">
        <v>1958</v>
      </c>
      <c r="C5103" s="9">
        <f t="shared" ca="1" si="158"/>
        <v>7</v>
      </c>
      <c r="D5103" s="9" t="s">
        <v>2116</v>
      </c>
      <c r="E5103" s="9" t="s">
        <v>2116</v>
      </c>
      <c r="F5103" s="10">
        <f t="shared" ca="1" si="159"/>
        <v>5.2448432257554946E-2</v>
      </c>
      <c r="G5103" s="3" t="str">
        <f>VLOOKUP(Table3[[#This Row],[PRODUCT ID]],Table1[[PRODUCT]:[SELLING PRICE]],1,FALSE)</f>
        <v>Product906</v>
      </c>
      <c r="H5103" s="3" t="str">
        <f>VLOOKUP(Table3[[#This Row],[PRODUCT ID]],Table1[[PRODUCT]:[SELLING PRICE]],2,FALSE)</f>
        <v>Category3</v>
      </c>
      <c r="I5103" s="3" t="str">
        <f>VLOOKUP(Table3[[#This Row],[PRODUCT ID]],Table1[[PRODUCT]:[SELLING PRICE]],3,FALSE)</f>
        <v>Kg</v>
      </c>
      <c r="J5103" s="16">
        <f ca="1">VLOOKUP(Table3[[#This Row],[PRODUCT ID]],Table1[[PRODUCT]:[SELLING PRICE]],4,FALSE)</f>
        <v>116</v>
      </c>
      <c r="K5103" s="16">
        <f ca="1">VLOOKUP(Table3[[#This Row],[PRODUCT ID]],Table1[[PRODUCT]:[SELLING PRICE]],5,FALSE)</f>
        <v>246.975541550944</v>
      </c>
      <c r="L5103" s="16">
        <f ca="1">J5103*Table3[[#This Row],[QUANTITY]]</f>
        <v>812</v>
      </c>
      <c r="M5103" s="16">
        <f ca="1">K5103*Table3[[#This Row],[QUANTITY]]*(1-Table3[[#This Row],[DISCOUNT %]])</f>
        <v>1638.1544311344546</v>
      </c>
      <c r="N5103" s="3">
        <f>DAY(Table3[[#This Row],[DATE]])</f>
        <v>20</v>
      </c>
      <c r="O5103" s="3" t="str">
        <f>TEXT(Table3[[#This Row],[DATE]],"mmm")</f>
        <v>Dec</v>
      </c>
      <c r="P5103" s="3">
        <f>YEAR(Table3[[#This Row],[DATE]])</f>
        <v>2034</v>
      </c>
    </row>
    <row r="5104" spans="1:16" x14ac:dyDescent="0.3">
      <c r="A5104" s="6">
        <v>49299</v>
      </c>
      <c r="B5104" s="7" t="s">
        <v>1959</v>
      </c>
      <c r="C5104" s="9">
        <f t="shared" ca="1" si="158"/>
        <v>6</v>
      </c>
      <c r="D5104" s="9" t="s">
        <v>2116</v>
      </c>
      <c r="E5104" s="9" t="s">
        <v>2118</v>
      </c>
      <c r="F5104" s="10">
        <f t="shared" ca="1" si="159"/>
        <v>2.017785487141498E-2</v>
      </c>
      <c r="G5104" s="3" t="str">
        <f>VLOOKUP(Table3[[#This Row],[PRODUCT ID]],Table1[[PRODUCT]:[SELLING PRICE]],1,FALSE)</f>
        <v>Product907</v>
      </c>
      <c r="H5104" s="3" t="str">
        <f>VLOOKUP(Table3[[#This Row],[PRODUCT ID]],Table1[[PRODUCT]:[SELLING PRICE]],2,FALSE)</f>
        <v>Category4</v>
      </c>
      <c r="I5104" s="3" t="str">
        <f>VLOOKUP(Table3[[#This Row],[PRODUCT ID]],Table1[[PRODUCT]:[SELLING PRICE]],3,FALSE)</f>
        <v>Lt</v>
      </c>
      <c r="J5104" s="16">
        <f ca="1">VLOOKUP(Table3[[#This Row],[PRODUCT ID]],Table1[[PRODUCT]:[SELLING PRICE]],4,FALSE)</f>
        <v>203</v>
      </c>
      <c r="K5104" s="16">
        <f ca="1">VLOOKUP(Table3[[#This Row],[PRODUCT ID]],Table1[[PRODUCT]:[SELLING PRICE]],5,FALSE)</f>
        <v>69.744783606334906</v>
      </c>
      <c r="L5104" s="16">
        <f ca="1">J5104*Table3[[#This Row],[QUANTITY]]</f>
        <v>1218</v>
      </c>
      <c r="M5104" s="16">
        <f ca="1">K5104*Table3[[#This Row],[QUANTITY]]*(1-Table3[[#This Row],[DISCOUNT %]])</f>
        <v>410.02490090812819</v>
      </c>
      <c r="N5104" s="3">
        <f>DAY(Table3[[#This Row],[DATE]])</f>
        <v>21</v>
      </c>
      <c r="O5104" s="3" t="str">
        <f>TEXT(Table3[[#This Row],[DATE]],"mmm")</f>
        <v>Dec</v>
      </c>
      <c r="P5104" s="3">
        <f>YEAR(Table3[[#This Row],[DATE]])</f>
        <v>2034</v>
      </c>
    </row>
    <row r="5105" spans="1:16" x14ac:dyDescent="0.3">
      <c r="A5105" s="6">
        <v>49300</v>
      </c>
      <c r="B5105" s="7" t="s">
        <v>1960</v>
      </c>
      <c r="C5105" s="9">
        <f t="shared" ca="1" si="158"/>
        <v>11</v>
      </c>
      <c r="D5105" s="9" t="s">
        <v>2116</v>
      </c>
      <c r="E5105" s="9" t="s">
        <v>2118</v>
      </c>
      <c r="F5105" s="10">
        <f t="shared" ca="1" si="159"/>
        <v>5.8385813636261767E-2</v>
      </c>
      <c r="G5105" s="3" t="str">
        <f>VLOOKUP(Table3[[#This Row],[PRODUCT ID]],Table1[[PRODUCT]:[SELLING PRICE]],1,FALSE)</f>
        <v>Product908</v>
      </c>
      <c r="H5105" s="3" t="str">
        <f>VLOOKUP(Table3[[#This Row],[PRODUCT ID]],Table1[[PRODUCT]:[SELLING PRICE]],2,FALSE)</f>
        <v>Category5</v>
      </c>
      <c r="I5105" s="3" t="str">
        <f>VLOOKUP(Table3[[#This Row],[PRODUCT ID]],Table1[[PRODUCT]:[SELLING PRICE]],3,FALSE)</f>
        <v>Ft</v>
      </c>
      <c r="J5105" s="16">
        <f ca="1">VLOOKUP(Table3[[#This Row],[PRODUCT ID]],Table1[[PRODUCT]:[SELLING PRICE]],4,FALSE)</f>
        <v>128</v>
      </c>
      <c r="K5105" s="16">
        <f ca="1">VLOOKUP(Table3[[#This Row],[PRODUCT ID]],Table1[[PRODUCT]:[SELLING PRICE]],5,FALSE)</f>
        <v>284.99769670136567</v>
      </c>
      <c r="L5105" s="16">
        <f ca="1">J5105*Table3[[#This Row],[QUANTITY]]</f>
        <v>1408</v>
      </c>
      <c r="M5105" s="16">
        <f ca="1">K5105*Table3[[#This Row],[QUANTITY]]*(1-Table3[[#This Row],[DISCOUNT %]])</f>
        <v>2951.936617244955</v>
      </c>
      <c r="N5105" s="3">
        <f>DAY(Table3[[#This Row],[DATE]])</f>
        <v>22</v>
      </c>
      <c r="O5105" s="3" t="str">
        <f>TEXT(Table3[[#This Row],[DATE]],"mmm")</f>
        <v>Dec</v>
      </c>
      <c r="P5105" s="3">
        <f>YEAR(Table3[[#This Row],[DATE]])</f>
        <v>2034</v>
      </c>
    </row>
    <row r="5106" spans="1:16" x14ac:dyDescent="0.3">
      <c r="A5106" s="6">
        <v>49301</v>
      </c>
      <c r="B5106" s="7" t="s">
        <v>1961</v>
      </c>
      <c r="C5106" s="9">
        <f t="shared" ca="1" si="158"/>
        <v>10</v>
      </c>
      <c r="D5106" s="9" t="s">
        <v>2115</v>
      </c>
      <c r="E5106" s="9" t="s">
        <v>2116</v>
      </c>
      <c r="F5106" s="10">
        <f t="shared" ca="1" si="159"/>
        <v>7.7940012127084374E-2</v>
      </c>
      <c r="G5106" s="3" t="str">
        <f>VLOOKUP(Table3[[#This Row],[PRODUCT ID]],Table1[[PRODUCT]:[SELLING PRICE]],1,FALSE)</f>
        <v>Product909</v>
      </c>
      <c r="H5106" s="3" t="str">
        <f>VLOOKUP(Table3[[#This Row],[PRODUCT ID]],Table1[[PRODUCT]:[SELLING PRICE]],2,FALSE)</f>
        <v>Category1</v>
      </c>
      <c r="I5106" s="3" t="str">
        <f>VLOOKUP(Table3[[#This Row],[PRODUCT ID]],Table1[[PRODUCT]:[SELLING PRICE]],3,FALSE)</f>
        <v>Kg</v>
      </c>
      <c r="J5106" s="16">
        <f ca="1">VLOOKUP(Table3[[#This Row],[PRODUCT ID]],Table1[[PRODUCT]:[SELLING PRICE]],4,FALSE)</f>
        <v>138</v>
      </c>
      <c r="K5106" s="16">
        <f ca="1">VLOOKUP(Table3[[#This Row],[PRODUCT ID]],Table1[[PRODUCT]:[SELLING PRICE]],5,FALSE)</f>
        <v>42.881177761106628</v>
      </c>
      <c r="L5106" s="16">
        <f ca="1">J5106*Table3[[#This Row],[QUANTITY]]</f>
        <v>1380</v>
      </c>
      <c r="M5106" s="16">
        <f ca="1">K5106*Table3[[#This Row],[QUANTITY]]*(1-Table3[[#This Row],[DISCOUNT %]])</f>
        <v>395.39018246382318</v>
      </c>
      <c r="N5106" s="3">
        <f>DAY(Table3[[#This Row],[DATE]])</f>
        <v>23</v>
      </c>
      <c r="O5106" s="3" t="str">
        <f>TEXT(Table3[[#This Row],[DATE]],"mmm")</f>
        <v>Dec</v>
      </c>
      <c r="P5106" s="3">
        <f>YEAR(Table3[[#This Row],[DATE]])</f>
        <v>2034</v>
      </c>
    </row>
    <row r="5107" spans="1:16" x14ac:dyDescent="0.3">
      <c r="A5107" s="6">
        <v>49302</v>
      </c>
      <c r="B5107" s="7" t="s">
        <v>1962</v>
      </c>
      <c r="C5107" s="9">
        <f t="shared" ca="1" si="158"/>
        <v>11</v>
      </c>
      <c r="D5107" s="9" t="s">
        <v>2116</v>
      </c>
      <c r="E5107" s="9" t="s">
        <v>2116</v>
      </c>
      <c r="F5107" s="10">
        <f t="shared" ca="1" si="159"/>
        <v>8.9261451291408597E-2</v>
      </c>
      <c r="G5107" s="3" t="str">
        <f>VLOOKUP(Table3[[#This Row],[PRODUCT ID]],Table1[[PRODUCT]:[SELLING PRICE]],1,FALSE)</f>
        <v>Product910</v>
      </c>
      <c r="H5107" s="3" t="str">
        <f>VLOOKUP(Table3[[#This Row],[PRODUCT ID]],Table1[[PRODUCT]:[SELLING PRICE]],2,FALSE)</f>
        <v>Category2</v>
      </c>
      <c r="I5107" s="3" t="str">
        <f>VLOOKUP(Table3[[#This Row],[PRODUCT ID]],Table1[[PRODUCT]:[SELLING PRICE]],3,FALSE)</f>
        <v>No</v>
      </c>
      <c r="J5107" s="16">
        <f ca="1">VLOOKUP(Table3[[#This Row],[PRODUCT ID]],Table1[[PRODUCT]:[SELLING PRICE]],4,FALSE)</f>
        <v>99</v>
      </c>
      <c r="K5107" s="16">
        <f ca="1">VLOOKUP(Table3[[#This Row],[PRODUCT ID]],Table1[[PRODUCT]:[SELLING PRICE]],5,FALSE)</f>
        <v>208.15967475571708</v>
      </c>
      <c r="L5107" s="16">
        <f ca="1">J5107*Table3[[#This Row],[QUANTITY]]</f>
        <v>1089</v>
      </c>
      <c r="M5107" s="16">
        <f ca="1">K5107*Table3[[#This Row],[QUANTITY]]*(1-Table3[[#This Row],[DISCOUNT %]])</f>
        <v>2085.369440953416</v>
      </c>
      <c r="N5107" s="3">
        <f>DAY(Table3[[#This Row],[DATE]])</f>
        <v>24</v>
      </c>
      <c r="O5107" s="3" t="str">
        <f>TEXT(Table3[[#This Row],[DATE]],"mmm")</f>
        <v>Dec</v>
      </c>
      <c r="P5107" s="3">
        <f>YEAR(Table3[[#This Row],[DATE]])</f>
        <v>2034</v>
      </c>
    </row>
    <row r="5108" spans="1:16" x14ac:dyDescent="0.3">
      <c r="A5108" s="6">
        <v>49303</v>
      </c>
      <c r="B5108" s="7" t="s">
        <v>1963</v>
      </c>
      <c r="C5108" s="9">
        <f t="shared" ca="1" si="158"/>
        <v>10</v>
      </c>
      <c r="D5108" s="9" t="s">
        <v>2117</v>
      </c>
      <c r="E5108" s="9" t="s">
        <v>2116</v>
      </c>
      <c r="F5108" s="10">
        <f t="shared" ca="1" si="159"/>
        <v>8.1814798206531841E-2</v>
      </c>
      <c r="G5108" s="3" t="str">
        <f>VLOOKUP(Table3[[#This Row],[PRODUCT ID]],Table1[[PRODUCT]:[SELLING PRICE]],1,FALSE)</f>
        <v>Product911</v>
      </c>
      <c r="H5108" s="3" t="str">
        <f>VLOOKUP(Table3[[#This Row],[PRODUCT ID]],Table1[[PRODUCT]:[SELLING PRICE]],2,FALSE)</f>
        <v>Category3</v>
      </c>
      <c r="I5108" s="3" t="str">
        <f>VLOOKUP(Table3[[#This Row],[PRODUCT ID]],Table1[[PRODUCT]:[SELLING PRICE]],3,FALSE)</f>
        <v>No</v>
      </c>
      <c r="J5108" s="16">
        <f ca="1">VLOOKUP(Table3[[#This Row],[PRODUCT ID]],Table1[[PRODUCT]:[SELLING PRICE]],4,FALSE)</f>
        <v>137</v>
      </c>
      <c r="K5108" s="16">
        <f ca="1">VLOOKUP(Table3[[#This Row],[PRODUCT ID]],Table1[[PRODUCT]:[SELLING PRICE]],5,FALSE)</f>
        <v>255.38320954191337</v>
      </c>
      <c r="L5108" s="16">
        <f ca="1">J5108*Table3[[#This Row],[QUANTITY]]</f>
        <v>1370</v>
      </c>
      <c r="M5108" s="16">
        <f ca="1">K5108*Table3[[#This Row],[QUANTITY]]*(1-Table3[[#This Row],[DISCOUNT %]])</f>
        <v>2344.8908378790529</v>
      </c>
      <c r="N5108" s="3">
        <f>DAY(Table3[[#This Row],[DATE]])</f>
        <v>25</v>
      </c>
      <c r="O5108" s="3" t="str">
        <f>TEXT(Table3[[#This Row],[DATE]],"mmm")</f>
        <v>Dec</v>
      </c>
      <c r="P5108" s="3">
        <f>YEAR(Table3[[#This Row],[DATE]])</f>
        <v>2034</v>
      </c>
    </row>
    <row r="5109" spans="1:16" x14ac:dyDescent="0.3">
      <c r="A5109" s="6">
        <v>49304</v>
      </c>
      <c r="B5109" s="7" t="s">
        <v>1964</v>
      </c>
      <c r="C5109" s="9">
        <f t="shared" ca="1" si="158"/>
        <v>1</v>
      </c>
      <c r="D5109" s="9" t="s">
        <v>2115</v>
      </c>
      <c r="E5109" s="9" t="s">
        <v>2116</v>
      </c>
      <c r="F5109" s="10">
        <f t="shared" ca="1" si="159"/>
        <v>2.9774082596808516E-2</v>
      </c>
      <c r="G5109" s="3" t="str">
        <f>VLOOKUP(Table3[[#This Row],[PRODUCT ID]],Table1[[PRODUCT]:[SELLING PRICE]],1,FALSE)</f>
        <v>Product912</v>
      </c>
      <c r="H5109" s="3" t="str">
        <f>VLOOKUP(Table3[[#This Row],[PRODUCT ID]],Table1[[PRODUCT]:[SELLING PRICE]],2,FALSE)</f>
        <v>Category4</v>
      </c>
      <c r="I5109" s="3" t="str">
        <f>VLOOKUP(Table3[[#This Row],[PRODUCT ID]],Table1[[PRODUCT]:[SELLING PRICE]],3,FALSE)</f>
        <v>Ft</v>
      </c>
      <c r="J5109" s="16">
        <f ca="1">VLOOKUP(Table3[[#This Row],[PRODUCT ID]],Table1[[PRODUCT]:[SELLING PRICE]],4,FALSE)</f>
        <v>26</v>
      </c>
      <c r="K5109" s="16">
        <f ca="1">VLOOKUP(Table3[[#This Row],[PRODUCT ID]],Table1[[PRODUCT]:[SELLING PRICE]],5,FALSE)</f>
        <v>285.45690606964723</v>
      </c>
      <c r="L5109" s="16">
        <f ca="1">J5109*Table3[[#This Row],[QUANTITY]]</f>
        <v>26</v>
      </c>
      <c r="M5109" s="16">
        <f ca="1">K5109*Table3[[#This Row],[QUANTITY]]*(1-Table3[[#This Row],[DISCOUNT %]])</f>
        <v>276.95768857050018</v>
      </c>
      <c r="N5109" s="3">
        <f>DAY(Table3[[#This Row],[DATE]])</f>
        <v>26</v>
      </c>
      <c r="O5109" s="3" t="str">
        <f>TEXT(Table3[[#This Row],[DATE]],"mmm")</f>
        <v>Dec</v>
      </c>
      <c r="P5109" s="3">
        <f>YEAR(Table3[[#This Row],[DATE]])</f>
        <v>2034</v>
      </c>
    </row>
    <row r="5110" spans="1:16" x14ac:dyDescent="0.3">
      <c r="A5110" s="6">
        <v>49305</v>
      </c>
      <c r="B5110" s="7" t="s">
        <v>1965</v>
      </c>
      <c r="C5110" s="9">
        <f t="shared" ca="1" si="158"/>
        <v>6</v>
      </c>
      <c r="D5110" s="9" t="s">
        <v>2115</v>
      </c>
      <c r="E5110" s="9" t="s">
        <v>2118</v>
      </c>
      <c r="F5110" s="10">
        <f t="shared" ca="1" si="159"/>
        <v>2.5618350718579399E-2</v>
      </c>
      <c r="G5110" s="3" t="str">
        <f>VLOOKUP(Table3[[#This Row],[PRODUCT ID]],Table1[[PRODUCT]:[SELLING PRICE]],1,FALSE)</f>
        <v>Product913</v>
      </c>
      <c r="H5110" s="3" t="str">
        <f>VLOOKUP(Table3[[#This Row],[PRODUCT ID]],Table1[[PRODUCT]:[SELLING PRICE]],2,FALSE)</f>
        <v>Category1</v>
      </c>
      <c r="I5110" s="3" t="str">
        <f>VLOOKUP(Table3[[#This Row],[PRODUCT ID]],Table1[[PRODUCT]:[SELLING PRICE]],3,FALSE)</f>
        <v>No</v>
      </c>
      <c r="J5110" s="16">
        <f ca="1">VLOOKUP(Table3[[#This Row],[PRODUCT ID]],Table1[[PRODUCT]:[SELLING PRICE]],4,FALSE)</f>
        <v>19</v>
      </c>
      <c r="K5110" s="16">
        <f ca="1">VLOOKUP(Table3[[#This Row],[PRODUCT ID]],Table1[[PRODUCT]:[SELLING PRICE]],5,FALSE)</f>
        <v>282.53623524463438</v>
      </c>
      <c r="L5110" s="16">
        <f ca="1">J5110*Table3[[#This Row],[QUANTITY]]</f>
        <v>114</v>
      </c>
      <c r="M5110" s="16">
        <f ca="1">K5110*Table3[[#This Row],[QUANTITY]]*(1-Table3[[#This Row],[DISCOUNT %]])</f>
        <v>1651.7887372765817</v>
      </c>
      <c r="N5110" s="3">
        <f>DAY(Table3[[#This Row],[DATE]])</f>
        <v>27</v>
      </c>
      <c r="O5110" s="3" t="str">
        <f>TEXT(Table3[[#This Row],[DATE]],"mmm")</f>
        <v>Dec</v>
      </c>
      <c r="P5110" s="3">
        <f>YEAR(Table3[[#This Row],[DATE]])</f>
        <v>2034</v>
      </c>
    </row>
    <row r="5111" spans="1:16" x14ac:dyDescent="0.3">
      <c r="A5111" s="6">
        <v>49306</v>
      </c>
      <c r="B5111" s="7" t="s">
        <v>1966</v>
      </c>
      <c r="C5111" s="9">
        <f t="shared" ca="1" si="158"/>
        <v>7</v>
      </c>
      <c r="D5111" s="9" t="s">
        <v>2115</v>
      </c>
      <c r="E5111" s="9" t="s">
        <v>2116</v>
      </c>
      <c r="F5111" s="10">
        <f t="shared" ca="1" si="159"/>
        <v>5.4279734163322824E-2</v>
      </c>
      <c r="G5111" s="3" t="str">
        <f>VLOOKUP(Table3[[#This Row],[PRODUCT ID]],Table1[[PRODUCT]:[SELLING PRICE]],1,FALSE)</f>
        <v>Product914</v>
      </c>
      <c r="H5111" s="3" t="str">
        <f>VLOOKUP(Table3[[#This Row],[PRODUCT ID]],Table1[[PRODUCT]:[SELLING PRICE]],2,FALSE)</f>
        <v>Category2</v>
      </c>
      <c r="I5111" s="3" t="str">
        <f>VLOOKUP(Table3[[#This Row],[PRODUCT ID]],Table1[[PRODUCT]:[SELLING PRICE]],3,FALSE)</f>
        <v>Kg</v>
      </c>
      <c r="J5111" s="16">
        <f ca="1">VLOOKUP(Table3[[#This Row],[PRODUCT ID]],Table1[[PRODUCT]:[SELLING PRICE]],4,FALSE)</f>
        <v>136</v>
      </c>
      <c r="K5111" s="16">
        <f ca="1">VLOOKUP(Table3[[#This Row],[PRODUCT ID]],Table1[[PRODUCT]:[SELLING PRICE]],5,FALSE)</f>
        <v>199.9648708155386</v>
      </c>
      <c r="L5111" s="16">
        <f ca="1">J5111*Table3[[#This Row],[QUANTITY]]</f>
        <v>952</v>
      </c>
      <c r="M5111" s="16">
        <f ca="1">K5111*Table3[[#This Row],[QUANTITY]]*(1-Table3[[#This Row],[DISCOUNT %]])</f>
        <v>1323.7758154996759</v>
      </c>
      <c r="N5111" s="3">
        <f>DAY(Table3[[#This Row],[DATE]])</f>
        <v>28</v>
      </c>
      <c r="O5111" s="3" t="str">
        <f>TEXT(Table3[[#This Row],[DATE]],"mmm")</f>
        <v>Dec</v>
      </c>
      <c r="P5111" s="3">
        <f>YEAR(Table3[[#This Row],[DATE]])</f>
        <v>2034</v>
      </c>
    </row>
    <row r="5112" spans="1:16" x14ac:dyDescent="0.3">
      <c r="A5112" s="6">
        <v>49307</v>
      </c>
      <c r="B5112" s="7" t="s">
        <v>1967</v>
      </c>
      <c r="C5112" s="9">
        <f t="shared" ca="1" si="158"/>
        <v>4</v>
      </c>
      <c r="D5112" s="9" t="s">
        <v>2116</v>
      </c>
      <c r="E5112" s="9" t="s">
        <v>2116</v>
      </c>
      <c r="F5112" s="10">
        <f t="shared" ca="1" si="159"/>
        <v>3.2628665018748115E-2</v>
      </c>
      <c r="G5112" s="3" t="str">
        <f>VLOOKUP(Table3[[#This Row],[PRODUCT ID]],Table1[[PRODUCT]:[SELLING PRICE]],1,FALSE)</f>
        <v>Product915</v>
      </c>
      <c r="H5112" s="3" t="str">
        <f>VLOOKUP(Table3[[#This Row],[PRODUCT ID]],Table1[[PRODUCT]:[SELLING PRICE]],2,FALSE)</f>
        <v>Category3</v>
      </c>
      <c r="I5112" s="3" t="str">
        <f>VLOOKUP(Table3[[#This Row],[PRODUCT ID]],Table1[[PRODUCT]:[SELLING PRICE]],3,FALSE)</f>
        <v>Kg</v>
      </c>
      <c r="J5112" s="16">
        <f ca="1">VLOOKUP(Table3[[#This Row],[PRODUCT ID]],Table1[[PRODUCT]:[SELLING PRICE]],4,FALSE)</f>
        <v>13</v>
      </c>
      <c r="K5112" s="16">
        <f ca="1">VLOOKUP(Table3[[#This Row],[PRODUCT ID]],Table1[[PRODUCT]:[SELLING PRICE]],5,FALSE)</f>
        <v>228.27124719640116</v>
      </c>
      <c r="L5112" s="16">
        <f ca="1">J5112*Table3[[#This Row],[QUANTITY]]</f>
        <v>52</v>
      </c>
      <c r="M5112" s="16">
        <f ca="1">K5112*Table3[[#This Row],[QUANTITY]]*(1-Table3[[#This Row],[DISCOUNT %]])</f>
        <v>883.29224455287169</v>
      </c>
      <c r="N5112" s="3">
        <f>DAY(Table3[[#This Row],[DATE]])</f>
        <v>29</v>
      </c>
      <c r="O5112" s="3" t="str">
        <f>TEXT(Table3[[#This Row],[DATE]],"mmm")</f>
        <v>Dec</v>
      </c>
      <c r="P5112" s="3">
        <f>YEAR(Table3[[#This Row],[DATE]])</f>
        <v>2034</v>
      </c>
    </row>
    <row r="5113" spans="1:16" x14ac:dyDescent="0.3">
      <c r="A5113" s="6">
        <v>49308</v>
      </c>
      <c r="B5113" s="7" t="s">
        <v>1968</v>
      </c>
      <c r="C5113" s="9">
        <f t="shared" ca="1" si="158"/>
        <v>3</v>
      </c>
      <c r="D5113" s="9" t="s">
        <v>2116</v>
      </c>
      <c r="E5113" s="9" t="s">
        <v>2116</v>
      </c>
      <c r="F5113" s="10">
        <f t="shared" ca="1" si="159"/>
        <v>8.2577189320391084E-2</v>
      </c>
      <c r="G5113" s="3" t="str">
        <f>VLOOKUP(Table3[[#This Row],[PRODUCT ID]],Table1[[PRODUCT]:[SELLING PRICE]],1,FALSE)</f>
        <v>Product916</v>
      </c>
      <c r="H5113" s="3" t="str">
        <f>VLOOKUP(Table3[[#This Row],[PRODUCT ID]],Table1[[PRODUCT]:[SELLING PRICE]],2,FALSE)</f>
        <v>Category4</v>
      </c>
      <c r="I5113" s="3" t="str">
        <f>VLOOKUP(Table3[[#This Row],[PRODUCT ID]],Table1[[PRODUCT]:[SELLING PRICE]],3,FALSE)</f>
        <v>Lt</v>
      </c>
      <c r="J5113" s="16">
        <f ca="1">VLOOKUP(Table3[[#This Row],[PRODUCT ID]],Table1[[PRODUCT]:[SELLING PRICE]],4,FALSE)</f>
        <v>126</v>
      </c>
      <c r="K5113" s="16">
        <f ca="1">VLOOKUP(Table3[[#This Row],[PRODUCT ID]],Table1[[PRODUCT]:[SELLING PRICE]],5,FALSE)</f>
        <v>89.197050579596436</v>
      </c>
      <c r="L5113" s="16">
        <f ca="1">J5113*Table3[[#This Row],[QUANTITY]]</f>
        <v>378</v>
      </c>
      <c r="M5113" s="16">
        <f ca="1">K5113*Table3[[#This Row],[QUANTITY]]*(1-Table3[[#This Row],[DISCOUNT %]])</f>
        <v>245.49422654119385</v>
      </c>
      <c r="N5113" s="3">
        <f>DAY(Table3[[#This Row],[DATE]])</f>
        <v>30</v>
      </c>
      <c r="O5113" s="3" t="str">
        <f>TEXT(Table3[[#This Row],[DATE]],"mmm")</f>
        <v>Dec</v>
      </c>
      <c r="P5113" s="3">
        <f>YEAR(Table3[[#This Row],[DATE]])</f>
        <v>2034</v>
      </c>
    </row>
    <row r="5114" spans="1:16" x14ac:dyDescent="0.3">
      <c r="A5114" s="6">
        <v>49309</v>
      </c>
      <c r="B5114" s="7" t="s">
        <v>1969</v>
      </c>
      <c r="C5114" s="9">
        <f t="shared" ca="1" si="158"/>
        <v>11</v>
      </c>
      <c r="D5114" s="9" t="s">
        <v>2116</v>
      </c>
      <c r="E5114" s="9" t="s">
        <v>2116</v>
      </c>
      <c r="F5114" s="10">
        <f t="shared" ca="1" si="159"/>
        <v>9.5816833803615969E-2</v>
      </c>
      <c r="G5114" s="3" t="str">
        <f>VLOOKUP(Table3[[#This Row],[PRODUCT ID]],Table1[[PRODUCT]:[SELLING PRICE]],1,FALSE)</f>
        <v>Product917</v>
      </c>
      <c r="H5114" s="3" t="str">
        <f>VLOOKUP(Table3[[#This Row],[PRODUCT ID]],Table1[[PRODUCT]:[SELLING PRICE]],2,FALSE)</f>
        <v>Category5</v>
      </c>
      <c r="I5114" s="3" t="str">
        <f>VLOOKUP(Table3[[#This Row],[PRODUCT ID]],Table1[[PRODUCT]:[SELLING PRICE]],3,FALSE)</f>
        <v>Kg</v>
      </c>
      <c r="J5114" s="16">
        <f ca="1">VLOOKUP(Table3[[#This Row],[PRODUCT ID]],Table1[[PRODUCT]:[SELLING PRICE]],4,FALSE)</f>
        <v>168</v>
      </c>
      <c r="K5114" s="16">
        <f ca="1">VLOOKUP(Table3[[#This Row],[PRODUCT ID]],Table1[[PRODUCT]:[SELLING PRICE]],5,FALSE)</f>
        <v>299.24150837548223</v>
      </c>
      <c r="L5114" s="16">
        <f ca="1">J5114*Table3[[#This Row],[QUANTITY]]</f>
        <v>1848</v>
      </c>
      <c r="M5114" s="16">
        <f ca="1">K5114*Table3[[#This Row],[QUANTITY]]*(1-Table3[[#This Row],[DISCOUNT %]])</f>
        <v>2976.2604795035782</v>
      </c>
      <c r="N5114" s="3">
        <f>DAY(Table3[[#This Row],[DATE]])</f>
        <v>31</v>
      </c>
      <c r="O5114" s="3" t="str">
        <f>TEXT(Table3[[#This Row],[DATE]],"mmm")</f>
        <v>Dec</v>
      </c>
      <c r="P5114" s="3">
        <f>YEAR(Table3[[#This Row],[DATE]])</f>
        <v>2034</v>
      </c>
    </row>
    <row r="5115" spans="1:16" x14ac:dyDescent="0.3">
      <c r="A5115" s="6">
        <v>49310</v>
      </c>
      <c r="B5115" s="7" t="s">
        <v>1970</v>
      </c>
      <c r="C5115" s="9">
        <f t="shared" ca="1" si="158"/>
        <v>6</v>
      </c>
      <c r="D5115" s="9" t="s">
        <v>2115</v>
      </c>
      <c r="E5115" s="9" t="s">
        <v>2116</v>
      </c>
      <c r="F5115" s="10">
        <f t="shared" ca="1" si="159"/>
        <v>6.6037951451172847E-2</v>
      </c>
      <c r="G5115" s="3" t="str">
        <f>VLOOKUP(Table3[[#This Row],[PRODUCT ID]],Table1[[PRODUCT]:[SELLING PRICE]],1,FALSE)</f>
        <v>Product918</v>
      </c>
      <c r="H5115" s="3" t="str">
        <f>VLOOKUP(Table3[[#This Row],[PRODUCT ID]],Table1[[PRODUCT]:[SELLING PRICE]],2,FALSE)</f>
        <v>Category1</v>
      </c>
      <c r="I5115" s="3" t="str">
        <f>VLOOKUP(Table3[[#This Row],[PRODUCT ID]],Table1[[PRODUCT]:[SELLING PRICE]],3,FALSE)</f>
        <v>Lt</v>
      </c>
      <c r="J5115" s="16">
        <f ca="1">VLOOKUP(Table3[[#This Row],[PRODUCT ID]],Table1[[PRODUCT]:[SELLING PRICE]],4,FALSE)</f>
        <v>248</v>
      </c>
      <c r="K5115" s="16">
        <f ca="1">VLOOKUP(Table3[[#This Row],[PRODUCT ID]],Table1[[PRODUCT]:[SELLING PRICE]],5,FALSE)</f>
        <v>184.07392476325782</v>
      </c>
      <c r="L5115" s="16">
        <f ca="1">J5115*Table3[[#This Row],[QUANTITY]]</f>
        <v>1488</v>
      </c>
      <c r="M5115" s="16">
        <f ca="1">K5115*Table3[[#This Row],[QUANTITY]]*(1-Table3[[#This Row],[DISCOUNT %]])</f>
        <v>1031.5083591378898</v>
      </c>
      <c r="N5115" s="3">
        <f>DAY(Table3[[#This Row],[DATE]])</f>
        <v>1</v>
      </c>
      <c r="O5115" s="3" t="str">
        <f>TEXT(Table3[[#This Row],[DATE]],"mmm")</f>
        <v>Jan</v>
      </c>
      <c r="P5115" s="3">
        <f>YEAR(Table3[[#This Row],[DATE]])</f>
        <v>2035</v>
      </c>
    </row>
    <row r="5116" spans="1:16" x14ac:dyDescent="0.3">
      <c r="A5116" s="6">
        <v>49311</v>
      </c>
      <c r="B5116" s="7" t="s">
        <v>1971</v>
      </c>
      <c r="C5116" s="9">
        <f t="shared" ca="1" si="158"/>
        <v>11</v>
      </c>
      <c r="D5116" s="9" t="s">
        <v>2117</v>
      </c>
      <c r="E5116" s="9" t="s">
        <v>2118</v>
      </c>
      <c r="F5116" s="10">
        <f t="shared" ca="1" si="159"/>
        <v>8.5353868096062158E-2</v>
      </c>
      <c r="G5116" s="3" t="str">
        <f>VLOOKUP(Table3[[#This Row],[PRODUCT ID]],Table1[[PRODUCT]:[SELLING PRICE]],1,FALSE)</f>
        <v>Product919</v>
      </c>
      <c r="H5116" s="3" t="str">
        <f>VLOOKUP(Table3[[#This Row],[PRODUCT ID]],Table1[[PRODUCT]:[SELLING PRICE]],2,FALSE)</f>
        <v>Category2</v>
      </c>
      <c r="I5116" s="3" t="str">
        <f>VLOOKUP(Table3[[#This Row],[PRODUCT ID]],Table1[[PRODUCT]:[SELLING PRICE]],3,FALSE)</f>
        <v>Ft</v>
      </c>
      <c r="J5116" s="16">
        <f ca="1">VLOOKUP(Table3[[#This Row],[PRODUCT ID]],Table1[[PRODUCT]:[SELLING PRICE]],4,FALSE)</f>
        <v>128</v>
      </c>
      <c r="K5116" s="16">
        <f ca="1">VLOOKUP(Table3[[#This Row],[PRODUCT ID]],Table1[[PRODUCT]:[SELLING PRICE]],5,FALSE)</f>
        <v>80.016640633855189</v>
      </c>
      <c r="L5116" s="16">
        <f ca="1">J5116*Table3[[#This Row],[QUANTITY]]</f>
        <v>1408</v>
      </c>
      <c r="M5116" s="16">
        <f ca="1">K5116*Table3[[#This Row],[QUANTITY]]*(1-Table3[[#This Row],[DISCOUNT %]])</f>
        <v>805.05601928073418</v>
      </c>
      <c r="N5116" s="3">
        <f>DAY(Table3[[#This Row],[DATE]])</f>
        <v>2</v>
      </c>
      <c r="O5116" s="3" t="str">
        <f>TEXT(Table3[[#This Row],[DATE]],"mmm")</f>
        <v>Jan</v>
      </c>
      <c r="P5116" s="3">
        <f>YEAR(Table3[[#This Row],[DATE]])</f>
        <v>2035</v>
      </c>
    </row>
    <row r="5117" spans="1:16" x14ac:dyDescent="0.3">
      <c r="A5117" s="6">
        <v>49312</v>
      </c>
      <c r="B5117" s="7" t="s">
        <v>1972</v>
      </c>
      <c r="C5117" s="9">
        <f t="shared" ca="1" si="158"/>
        <v>8</v>
      </c>
      <c r="D5117" s="9" t="s">
        <v>2117</v>
      </c>
      <c r="E5117" s="9" t="s">
        <v>2118</v>
      </c>
      <c r="F5117" s="10">
        <f t="shared" ca="1" si="159"/>
        <v>8.4317731295838985E-2</v>
      </c>
      <c r="G5117" s="3" t="str">
        <f>VLOOKUP(Table3[[#This Row],[PRODUCT ID]],Table1[[PRODUCT]:[SELLING PRICE]],1,FALSE)</f>
        <v>Product920</v>
      </c>
      <c r="H5117" s="3" t="str">
        <f>VLOOKUP(Table3[[#This Row],[PRODUCT ID]],Table1[[PRODUCT]:[SELLING PRICE]],2,FALSE)</f>
        <v>Category3</v>
      </c>
      <c r="I5117" s="3" t="str">
        <f>VLOOKUP(Table3[[#This Row],[PRODUCT ID]],Table1[[PRODUCT]:[SELLING PRICE]],3,FALSE)</f>
        <v>Kg</v>
      </c>
      <c r="J5117" s="16">
        <f ca="1">VLOOKUP(Table3[[#This Row],[PRODUCT ID]],Table1[[PRODUCT]:[SELLING PRICE]],4,FALSE)</f>
        <v>191</v>
      </c>
      <c r="K5117" s="16">
        <f ca="1">VLOOKUP(Table3[[#This Row],[PRODUCT ID]],Table1[[PRODUCT]:[SELLING PRICE]],5,FALSE)</f>
        <v>122.94912497008576</v>
      </c>
      <c r="L5117" s="16">
        <f ca="1">J5117*Table3[[#This Row],[QUANTITY]]</f>
        <v>1528</v>
      </c>
      <c r="M5117" s="16">
        <f ca="1">K5117*Table3[[#This Row],[QUANTITY]]*(1-Table3[[#This Row],[DISCOUNT %]])</f>
        <v>900.65866950239638</v>
      </c>
      <c r="N5117" s="3">
        <f>DAY(Table3[[#This Row],[DATE]])</f>
        <v>3</v>
      </c>
      <c r="O5117" s="3" t="str">
        <f>TEXT(Table3[[#This Row],[DATE]],"mmm")</f>
        <v>Jan</v>
      </c>
      <c r="P5117" s="3">
        <f>YEAR(Table3[[#This Row],[DATE]])</f>
        <v>2035</v>
      </c>
    </row>
    <row r="5118" spans="1:16" x14ac:dyDescent="0.3">
      <c r="A5118" s="6">
        <v>49313</v>
      </c>
      <c r="B5118" s="7" t="s">
        <v>1973</v>
      </c>
      <c r="C5118" s="9">
        <f t="shared" ca="1" si="158"/>
        <v>11</v>
      </c>
      <c r="D5118" s="9" t="s">
        <v>2116</v>
      </c>
      <c r="E5118" s="9" t="s">
        <v>2116</v>
      </c>
      <c r="F5118" s="10">
        <f t="shared" ca="1" si="159"/>
        <v>5.3797114996743278E-2</v>
      </c>
      <c r="G5118" s="3" t="str">
        <f>VLOOKUP(Table3[[#This Row],[PRODUCT ID]],Table1[[PRODUCT]:[SELLING PRICE]],1,FALSE)</f>
        <v>Product921</v>
      </c>
      <c r="H5118" s="3" t="str">
        <f>VLOOKUP(Table3[[#This Row],[PRODUCT ID]],Table1[[PRODUCT]:[SELLING PRICE]],2,FALSE)</f>
        <v>Category4</v>
      </c>
      <c r="I5118" s="3" t="str">
        <f>VLOOKUP(Table3[[#This Row],[PRODUCT ID]],Table1[[PRODUCT]:[SELLING PRICE]],3,FALSE)</f>
        <v>No</v>
      </c>
      <c r="J5118" s="16">
        <f ca="1">VLOOKUP(Table3[[#This Row],[PRODUCT ID]],Table1[[PRODUCT]:[SELLING PRICE]],4,FALSE)</f>
        <v>57</v>
      </c>
      <c r="K5118" s="16">
        <f ca="1">VLOOKUP(Table3[[#This Row],[PRODUCT ID]],Table1[[PRODUCT]:[SELLING PRICE]],5,FALSE)</f>
        <v>230.41738090018362</v>
      </c>
      <c r="L5118" s="16">
        <f ca="1">J5118*Table3[[#This Row],[QUANTITY]]</f>
        <v>627</v>
      </c>
      <c r="M5118" s="16">
        <f ca="1">K5118*Table3[[#This Row],[QUANTITY]]*(1-Table3[[#This Row],[DISCOUNT %]])</f>
        <v>2398.2374961891283</v>
      </c>
      <c r="N5118" s="3">
        <f>DAY(Table3[[#This Row],[DATE]])</f>
        <v>4</v>
      </c>
      <c r="O5118" s="3" t="str">
        <f>TEXT(Table3[[#This Row],[DATE]],"mmm")</f>
        <v>Jan</v>
      </c>
      <c r="P5118" s="3">
        <f>YEAR(Table3[[#This Row],[DATE]])</f>
        <v>2035</v>
      </c>
    </row>
    <row r="5119" spans="1:16" x14ac:dyDescent="0.3">
      <c r="A5119" s="6">
        <v>49314</v>
      </c>
      <c r="B5119" s="7" t="s">
        <v>1974</v>
      </c>
      <c r="C5119" s="9">
        <f t="shared" ca="1" si="158"/>
        <v>9</v>
      </c>
      <c r="D5119" s="9" t="s">
        <v>2116</v>
      </c>
      <c r="E5119" s="9" t="s">
        <v>2116</v>
      </c>
      <c r="F5119" s="10">
        <f t="shared" ca="1" si="159"/>
        <v>4.4623687721405014E-2</v>
      </c>
      <c r="G5119" s="3" t="str">
        <f>VLOOKUP(Table3[[#This Row],[PRODUCT ID]],Table1[[PRODUCT]:[SELLING PRICE]],1,FALSE)</f>
        <v>Product922</v>
      </c>
      <c r="H5119" s="3" t="str">
        <f>VLOOKUP(Table3[[#This Row],[PRODUCT ID]],Table1[[PRODUCT]:[SELLING PRICE]],2,FALSE)</f>
        <v>Category5</v>
      </c>
      <c r="I5119" s="3" t="str">
        <f>VLOOKUP(Table3[[#This Row],[PRODUCT ID]],Table1[[PRODUCT]:[SELLING PRICE]],3,FALSE)</f>
        <v>No</v>
      </c>
      <c r="J5119" s="16">
        <f ca="1">VLOOKUP(Table3[[#This Row],[PRODUCT ID]],Table1[[PRODUCT]:[SELLING PRICE]],4,FALSE)</f>
        <v>247</v>
      </c>
      <c r="K5119" s="16">
        <f ca="1">VLOOKUP(Table3[[#This Row],[PRODUCT ID]],Table1[[PRODUCT]:[SELLING PRICE]],5,FALSE)</f>
        <v>148.0840884049434</v>
      </c>
      <c r="L5119" s="16">
        <f ca="1">J5119*Table3[[#This Row],[QUANTITY]]</f>
        <v>2223</v>
      </c>
      <c r="M5119" s="16">
        <f ca="1">K5119*Table3[[#This Row],[QUANTITY]]*(1-Table3[[#This Row],[DISCOUNT %]])</f>
        <v>1273.2842725870705</v>
      </c>
      <c r="N5119" s="3">
        <f>DAY(Table3[[#This Row],[DATE]])</f>
        <v>5</v>
      </c>
      <c r="O5119" s="3" t="str">
        <f>TEXT(Table3[[#This Row],[DATE]],"mmm")</f>
        <v>Jan</v>
      </c>
      <c r="P5119" s="3">
        <f>YEAR(Table3[[#This Row],[DATE]])</f>
        <v>2035</v>
      </c>
    </row>
    <row r="5120" spans="1:16" x14ac:dyDescent="0.3">
      <c r="A5120" s="6">
        <v>49315</v>
      </c>
      <c r="B5120" s="7" t="s">
        <v>1975</v>
      </c>
      <c r="C5120" s="9">
        <f t="shared" ca="1" si="158"/>
        <v>11</v>
      </c>
      <c r="D5120" s="9" t="s">
        <v>2116</v>
      </c>
      <c r="E5120" s="9" t="s">
        <v>2116</v>
      </c>
      <c r="F5120" s="10">
        <f t="shared" ca="1" si="159"/>
        <v>8.0863883736191564E-2</v>
      </c>
      <c r="G5120" s="3" t="str">
        <f>VLOOKUP(Table3[[#This Row],[PRODUCT ID]],Table1[[PRODUCT]:[SELLING PRICE]],1,FALSE)</f>
        <v>Product923</v>
      </c>
      <c r="H5120" s="3" t="str">
        <f>VLOOKUP(Table3[[#This Row],[PRODUCT ID]],Table1[[PRODUCT]:[SELLING PRICE]],2,FALSE)</f>
        <v>Category1</v>
      </c>
      <c r="I5120" s="3" t="str">
        <f>VLOOKUP(Table3[[#This Row],[PRODUCT ID]],Table1[[PRODUCT]:[SELLING PRICE]],3,FALSE)</f>
        <v>Ft</v>
      </c>
      <c r="J5120" s="16">
        <f ca="1">VLOOKUP(Table3[[#This Row],[PRODUCT ID]],Table1[[PRODUCT]:[SELLING PRICE]],4,FALSE)</f>
        <v>126</v>
      </c>
      <c r="K5120" s="16">
        <f ca="1">VLOOKUP(Table3[[#This Row],[PRODUCT ID]],Table1[[PRODUCT]:[SELLING PRICE]],5,FALSE)</f>
        <v>132.3613868898843</v>
      </c>
      <c r="L5120" s="16">
        <f ca="1">J5120*Table3[[#This Row],[QUANTITY]]</f>
        <v>1386</v>
      </c>
      <c r="M5120" s="16">
        <f ca="1">K5120*Table3[[#This Row],[QUANTITY]]*(1-Table3[[#This Row],[DISCOUNT %]])</f>
        <v>1338.2394419818559</v>
      </c>
      <c r="N5120" s="3">
        <f>DAY(Table3[[#This Row],[DATE]])</f>
        <v>6</v>
      </c>
      <c r="O5120" s="3" t="str">
        <f>TEXT(Table3[[#This Row],[DATE]],"mmm")</f>
        <v>Jan</v>
      </c>
      <c r="P5120" s="3">
        <f>YEAR(Table3[[#This Row],[DATE]])</f>
        <v>2035</v>
      </c>
    </row>
    <row r="5121" spans="1:16" x14ac:dyDescent="0.3">
      <c r="A5121" s="6">
        <v>49316</v>
      </c>
      <c r="B5121" s="7" t="s">
        <v>1976</v>
      </c>
      <c r="C5121" s="9">
        <f t="shared" ca="1" si="158"/>
        <v>13</v>
      </c>
      <c r="D5121" s="9" t="s">
        <v>2116</v>
      </c>
      <c r="E5121" s="9" t="s">
        <v>2116</v>
      </c>
      <c r="F5121" s="10">
        <f t="shared" ca="1" si="159"/>
        <v>2.8543247367496583E-2</v>
      </c>
      <c r="G5121" s="3" t="str">
        <f>VLOOKUP(Table3[[#This Row],[PRODUCT ID]],Table1[[PRODUCT]:[SELLING PRICE]],1,FALSE)</f>
        <v>Product924</v>
      </c>
      <c r="H5121" s="3" t="str">
        <f>VLOOKUP(Table3[[#This Row],[PRODUCT ID]],Table1[[PRODUCT]:[SELLING PRICE]],2,FALSE)</f>
        <v>Category2</v>
      </c>
      <c r="I5121" s="3" t="str">
        <f>VLOOKUP(Table3[[#This Row],[PRODUCT ID]],Table1[[PRODUCT]:[SELLING PRICE]],3,FALSE)</f>
        <v>No</v>
      </c>
      <c r="J5121" s="16">
        <f ca="1">VLOOKUP(Table3[[#This Row],[PRODUCT ID]],Table1[[PRODUCT]:[SELLING PRICE]],4,FALSE)</f>
        <v>246</v>
      </c>
      <c r="K5121" s="16">
        <f ca="1">VLOOKUP(Table3[[#This Row],[PRODUCT ID]],Table1[[PRODUCT]:[SELLING PRICE]],5,FALSE)</f>
        <v>310.32879560916336</v>
      </c>
      <c r="L5121" s="16">
        <f ca="1">J5121*Table3[[#This Row],[QUANTITY]]</f>
        <v>3198</v>
      </c>
      <c r="M5121" s="16">
        <f ca="1">K5121*Table3[[#This Row],[QUANTITY]]*(1-Table3[[#This Row],[DISCOUNT %]])</f>
        <v>3919.1230524008383</v>
      </c>
      <c r="N5121" s="3">
        <f>DAY(Table3[[#This Row],[DATE]])</f>
        <v>7</v>
      </c>
      <c r="O5121" s="3" t="str">
        <f>TEXT(Table3[[#This Row],[DATE]],"mmm")</f>
        <v>Jan</v>
      </c>
      <c r="P5121" s="3">
        <f>YEAR(Table3[[#This Row],[DATE]])</f>
        <v>2035</v>
      </c>
    </row>
    <row r="5122" spans="1:16" x14ac:dyDescent="0.3">
      <c r="A5122" s="6">
        <v>49317</v>
      </c>
      <c r="B5122" s="7" t="s">
        <v>1977</v>
      </c>
      <c r="C5122" s="9">
        <f t="shared" ca="1" si="158"/>
        <v>2</v>
      </c>
      <c r="D5122" s="9" t="s">
        <v>2115</v>
      </c>
      <c r="E5122" s="9" t="s">
        <v>2118</v>
      </c>
      <c r="F5122" s="10">
        <f t="shared" ca="1" si="159"/>
        <v>7.3515680645993009E-2</v>
      </c>
      <c r="G5122" s="3" t="str">
        <f>VLOOKUP(Table3[[#This Row],[PRODUCT ID]],Table1[[PRODUCT]:[SELLING PRICE]],1,FALSE)</f>
        <v>Product925</v>
      </c>
      <c r="H5122" s="3" t="str">
        <f>VLOOKUP(Table3[[#This Row],[PRODUCT ID]],Table1[[PRODUCT]:[SELLING PRICE]],2,FALSE)</f>
        <v>Category3</v>
      </c>
      <c r="I5122" s="3" t="str">
        <f>VLOOKUP(Table3[[#This Row],[PRODUCT ID]],Table1[[PRODUCT]:[SELLING PRICE]],3,FALSE)</f>
        <v>Kg</v>
      </c>
      <c r="J5122" s="16">
        <f ca="1">VLOOKUP(Table3[[#This Row],[PRODUCT ID]],Table1[[PRODUCT]:[SELLING PRICE]],4,FALSE)</f>
        <v>167</v>
      </c>
      <c r="K5122" s="16">
        <f ca="1">VLOOKUP(Table3[[#This Row],[PRODUCT ID]],Table1[[PRODUCT]:[SELLING PRICE]],5,FALSE)</f>
        <v>117.33465402881974</v>
      </c>
      <c r="L5122" s="16">
        <f ca="1">J5122*Table3[[#This Row],[QUANTITY]]</f>
        <v>334</v>
      </c>
      <c r="M5122" s="16">
        <f ca="1">K5122*Table3[[#This Row],[QUANTITY]]*(1-Table3[[#This Row],[DISCOUNT %]])</f>
        <v>217.4174341490579</v>
      </c>
      <c r="N5122" s="3">
        <f>DAY(Table3[[#This Row],[DATE]])</f>
        <v>8</v>
      </c>
      <c r="O5122" s="3" t="str">
        <f>TEXT(Table3[[#This Row],[DATE]],"mmm")</f>
        <v>Jan</v>
      </c>
      <c r="P5122" s="3">
        <f>YEAR(Table3[[#This Row],[DATE]])</f>
        <v>2035</v>
      </c>
    </row>
    <row r="5123" spans="1:16" x14ac:dyDescent="0.3">
      <c r="A5123" s="6">
        <v>49318</v>
      </c>
      <c r="B5123" s="7" t="s">
        <v>1978</v>
      </c>
      <c r="C5123" s="9">
        <f t="shared" ref="C5123:C5186" ca="1" si="160">RANDBETWEEN(1,15)</f>
        <v>7</v>
      </c>
      <c r="D5123" s="9" t="s">
        <v>2116</v>
      </c>
      <c r="E5123" s="9" t="s">
        <v>2116</v>
      </c>
      <c r="F5123" s="10">
        <f t="shared" ref="F5123:F5186" ca="1" si="161">RAND()*(0.1)</f>
        <v>2.7636363103409001E-2</v>
      </c>
      <c r="G5123" s="3" t="str">
        <f>VLOOKUP(Table3[[#This Row],[PRODUCT ID]],Table1[[PRODUCT]:[SELLING PRICE]],1,FALSE)</f>
        <v>Product926</v>
      </c>
      <c r="H5123" s="3" t="str">
        <f>VLOOKUP(Table3[[#This Row],[PRODUCT ID]],Table1[[PRODUCT]:[SELLING PRICE]],2,FALSE)</f>
        <v>Category4</v>
      </c>
      <c r="I5123" s="3" t="str">
        <f>VLOOKUP(Table3[[#This Row],[PRODUCT ID]],Table1[[PRODUCT]:[SELLING PRICE]],3,FALSE)</f>
        <v>Kg</v>
      </c>
      <c r="J5123" s="16">
        <f ca="1">VLOOKUP(Table3[[#This Row],[PRODUCT ID]],Table1[[PRODUCT]:[SELLING PRICE]],4,FALSE)</f>
        <v>166</v>
      </c>
      <c r="K5123" s="16">
        <f ca="1">VLOOKUP(Table3[[#This Row],[PRODUCT ID]],Table1[[PRODUCT]:[SELLING PRICE]],5,FALSE)</f>
        <v>288.86477126112965</v>
      </c>
      <c r="L5123" s="16">
        <f ca="1">J5123*Table3[[#This Row],[QUANTITY]]</f>
        <v>1162</v>
      </c>
      <c r="M5123" s="16">
        <f ca="1">K5123*Table3[[#This Row],[QUANTITY]]*(1-Table3[[#This Row],[DISCOUNT %]])</f>
        <v>1966.1711968834172</v>
      </c>
      <c r="N5123" s="3">
        <f>DAY(Table3[[#This Row],[DATE]])</f>
        <v>9</v>
      </c>
      <c r="O5123" s="3" t="str">
        <f>TEXT(Table3[[#This Row],[DATE]],"mmm")</f>
        <v>Jan</v>
      </c>
      <c r="P5123" s="3">
        <f>YEAR(Table3[[#This Row],[DATE]])</f>
        <v>2035</v>
      </c>
    </row>
    <row r="5124" spans="1:16" x14ac:dyDescent="0.3">
      <c r="A5124" s="6">
        <v>49319</v>
      </c>
      <c r="B5124" s="7" t="s">
        <v>1979</v>
      </c>
      <c r="C5124" s="9">
        <f t="shared" ca="1" si="160"/>
        <v>15</v>
      </c>
      <c r="D5124" s="9" t="s">
        <v>2117</v>
      </c>
      <c r="E5124" s="9" t="s">
        <v>2116</v>
      </c>
      <c r="F5124" s="10">
        <f t="shared" ca="1" si="161"/>
        <v>8.0582518385658303E-2</v>
      </c>
      <c r="G5124" s="3" t="str">
        <f>VLOOKUP(Table3[[#This Row],[PRODUCT ID]],Table1[[PRODUCT]:[SELLING PRICE]],1,FALSE)</f>
        <v>Product927</v>
      </c>
      <c r="H5124" s="3" t="str">
        <f>VLOOKUP(Table3[[#This Row],[PRODUCT ID]],Table1[[PRODUCT]:[SELLING PRICE]],2,FALSE)</f>
        <v>Category5</v>
      </c>
      <c r="I5124" s="3" t="str">
        <f>VLOOKUP(Table3[[#This Row],[PRODUCT ID]],Table1[[PRODUCT]:[SELLING PRICE]],3,FALSE)</f>
        <v>Lt</v>
      </c>
      <c r="J5124" s="16">
        <f ca="1">VLOOKUP(Table3[[#This Row],[PRODUCT ID]],Table1[[PRODUCT]:[SELLING PRICE]],4,FALSE)</f>
        <v>69</v>
      </c>
      <c r="K5124" s="16">
        <f ca="1">VLOOKUP(Table3[[#This Row],[PRODUCT ID]],Table1[[PRODUCT]:[SELLING PRICE]],5,FALSE)</f>
        <v>25.525463429233547</v>
      </c>
      <c r="L5124" s="16">
        <f ca="1">J5124*Table3[[#This Row],[QUANTITY]]</f>
        <v>1035</v>
      </c>
      <c r="M5124" s="16">
        <f ca="1">K5124*Table3[[#This Row],[QUANTITY]]*(1-Table3[[#This Row],[DISCOUNT %]])</f>
        <v>352.0283595471733</v>
      </c>
      <c r="N5124" s="3">
        <f>DAY(Table3[[#This Row],[DATE]])</f>
        <v>10</v>
      </c>
      <c r="O5124" s="3" t="str">
        <f>TEXT(Table3[[#This Row],[DATE]],"mmm")</f>
        <v>Jan</v>
      </c>
      <c r="P5124" s="3">
        <f>YEAR(Table3[[#This Row],[DATE]])</f>
        <v>2035</v>
      </c>
    </row>
    <row r="5125" spans="1:16" x14ac:dyDescent="0.3">
      <c r="A5125" s="6">
        <v>49320</v>
      </c>
      <c r="B5125" s="7" t="s">
        <v>1980</v>
      </c>
      <c r="C5125" s="9">
        <f t="shared" ca="1" si="160"/>
        <v>10</v>
      </c>
      <c r="D5125" s="9" t="s">
        <v>2115</v>
      </c>
      <c r="E5125" s="9" t="s">
        <v>2116</v>
      </c>
      <c r="F5125" s="10">
        <f t="shared" ca="1" si="161"/>
        <v>7.3031444485669159E-2</v>
      </c>
      <c r="G5125" s="3" t="str">
        <f>VLOOKUP(Table3[[#This Row],[PRODUCT ID]],Table1[[PRODUCT]:[SELLING PRICE]],1,FALSE)</f>
        <v>Product928</v>
      </c>
      <c r="H5125" s="3" t="str">
        <f>VLOOKUP(Table3[[#This Row],[PRODUCT ID]],Table1[[PRODUCT]:[SELLING PRICE]],2,FALSE)</f>
        <v>Category1</v>
      </c>
      <c r="I5125" s="3" t="str">
        <f>VLOOKUP(Table3[[#This Row],[PRODUCT ID]],Table1[[PRODUCT]:[SELLING PRICE]],3,FALSE)</f>
        <v>Kg</v>
      </c>
      <c r="J5125" s="16">
        <f ca="1">VLOOKUP(Table3[[#This Row],[PRODUCT ID]],Table1[[PRODUCT]:[SELLING PRICE]],4,FALSE)</f>
        <v>88</v>
      </c>
      <c r="K5125" s="16">
        <f ca="1">VLOOKUP(Table3[[#This Row],[PRODUCT ID]],Table1[[PRODUCT]:[SELLING PRICE]],5,FALSE)</f>
        <v>297.28190961314436</v>
      </c>
      <c r="L5125" s="16">
        <f ca="1">J5125*Table3[[#This Row],[QUANTITY]]</f>
        <v>880</v>
      </c>
      <c r="M5125" s="16">
        <f ca="1">K5125*Table3[[#This Row],[QUANTITY]]*(1-Table3[[#This Row],[DISCOUNT %]])</f>
        <v>2755.709823346383</v>
      </c>
      <c r="N5125" s="3">
        <f>DAY(Table3[[#This Row],[DATE]])</f>
        <v>11</v>
      </c>
      <c r="O5125" s="3" t="str">
        <f>TEXT(Table3[[#This Row],[DATE]],"mmm")</f>
        <v>Jan</v>
      </c>
      <c r="P5125" s="3">
        <f>YEAR(Table3[[#This Row],[DATE]])</f>
        <v>2035</v>
      </c>
    </row>
    <row r="5126" spans="1:16" x14ac:dyDescent="0.3">
      <c r="A5126" s="6">
        <v>49321</v>
      </c>
      <c r="B5126" s="7" t="s">
        <v>1981</v>
      </c>
      <c r="C5126" s="9">
        <f t="shared" ca="1" si="160"/>
        <v>11</v>
      </c>
      <c r="D5126" s="9" t="s">
        <v>2115</v>
      </c>
      <c r="E5126" s="9" t="s">
        <v>2116</v>
      </c>
      <c r="F5126" s="10">
        <f t="shared" ca="1" si="161"/>
        <v>5.1722576320846175E-2</v>
      </c>
      <c r="G5126" s="3" t="str">
        <f>VLOOKUP(Table3[[#This Row],[PRODUCT ID]],Table1[[PRODUCT]:[SELLING PRICE]],1,FALSE)</f>
        <v>Product929</v>
      </c>
      <c r="H5126" s="3" t="str">
        <f>VLOOKUP(Table3[[#This Row],[PRODUCT ID]],Table1[[PRODUCT]:[SELLING PRICE]],2,FALSE)</f>
        <v>Category2</v>
      </c>
      <c r="I5126" s="3" t="str">
        <f>VLOOKUP(Table3[[#This Row],[PRODUCT ID]],Table1[[PRODUCT]:[SELLING PRICE]],3,FALSE)</f>
        <v>Lt</v>
      </c>
      <c r="J5126" s="16">
        <f ca="1">VLOOKUP(Table3[[#This Row],[PRODUCT ID]],Table1[[PRODUCT]:[SELLING PRICE]],4,FALSE)</f>
        <v>30</v>
      </c>
      <c r="K5126" s="16">
        <f ca="1">VLOOKUP(Table3[[#This Row],[PRODUCT ID]],Table1[[PRODUCT]:[SELLING PRICE]],5,FALSE)</f>
        <v>215.68678765543297</v>
      </c>
      <c r="L5126" s="16">
        <f ca="1">J5126*Table3[[#This Row],[QUANTITY]]</f>
        <v>330</v>
      </c>
      <c r="M5126" s="16">
        <f ca="1">K5126*Table3[[#This Row],[QUANTITY]]*(1-Table3[[#This Row],[DISCOUNT %]])</f>
        <v>2249.8400245147932</v>
      </c>
      <c r="N5126" s="3">
        <f>DAY(Table3[[#This Row],[DATE]])</f>
        <v>12</v>
      </c>
      <c r="O5126" s="3" t="str">
        <f>TEXT(Table3[[#This Row],[DATE]],"mmm")</f>
        <v>Jan</v>
      </c>
      <c r="P5126" s="3">
        <f>YEAR(Table3[[#This Row],[DATE]])</f>
        <v>2035</v>
      </c>
    </row>
    <row r="5127" spans="1:16" x14ac:dyDescent="0.3">
      <c r="A5127" s="6">
        <v>49322</v>
      </c>
      <c r="B5127" s="7" t="s">
        <v>1982</v>
      </c>
      <c r="C5127" s="9">
        <f t="shared" ca="1" si="160"/>
        <v>5</v>
      </c>
      <c r="D5127" s="9" t="s">
        <v>2115</v>
      </c>
      <c r="E5127" s="9" t="s">
        <v>2116</v>
      </c>
      <c r="F5127" s="10">
        <f t="shared" ca="1" si="161"/>
        <v>7.7468106587521665E-2</v>
      </c>
      <c r="G5127" s="3" t="str">
        <f>VLOOKUP(Table3[[#This Row],[PRODUCT ID]],Table1[[PRODUCT]:[SELLING PRICE]],1,FALSE)</f>
        <v>Product930</v>
      </c>
      <c r="H5127" s="3" t="str">
        <f>VLOOKUP(Table3[[#This Row],[PRODUCT ID]],Table1[[PRODUCT]:[SELLING PRICE]],2,FALSE)</f>
        <v>Category3</v>
      </c>
      <c r="I5127" s="3" t="str">
        <f>VLOOKUP(Table3[[#This Row],[PRODUCT ID]],Table1[[PRODUCT]:[SELLING PRICE]],3,FALSE)</f>
        <v>Ft</v>
      </c>
      <c r="J5127" s="16">
        <f ca="1">VLOOKUP(Table3[[#This Row],[PRODUCT ID]],Table1[[PRODUCT]:[SELLING PRICE]],4,FALSE)</f>
        <v>73</v>
      </c>
      <c r="K5127" s="16">
        <f ca="1">VLOOKUP(Table3[[#This Row],[PRODUCT ID]],Table1[[PRODUCT]:[SELLING PRICE]],5,FALSE)</f>
        <v>100.15779757836013</v>
      </c>
      <c r="L5127" s="16">
        <f ca="1">J5127*Table3[[#This Row],[QUANTITY]]</f>
        <v>365</v>
      </c>
      <c r="M5127" s="16">
        <f ca="1">K5127*Table3[[#This Row],[QUANTITY]]*(1-Table3[[#This Row],[DISCOUNT %]])</f>
        <v>461.99381319994154</v>
      </c>
      <c r="N5127" s="3">
        <f>DAY(Table3[[#This Row],[DATE]])</f>
        <v>13</v>
      </c>
      <c r="O5127" s="3" t="str">
        <f>TEXT(Table3[[#This Row],[DATE]],"mmm")</f>
        <v>Jan</v>
      </c>
      <c r="P5127" s="3">
        <f>YEAR(Table3[[#This Row],[DATE]])</f>
        <v>2035</v>
      </c>
    </row>
    <row r="5128" spans="1:16" x14ac:dyDescent="0.3">
      <c r="A5128" s="6">
        <v>49323</v>
      </c>
      <c r="B5128" s="7" t="s">
        <v>1983</v>
      </c>
      <c r="C5128" s="9">
        <f t="shared" ca="1" si="160"/>
        <v>14</v>
      </c>
      <c r="D5128" s="9" t="s">
        <v>2116</v>
      </c>
      <c r="E5128" s="9" t="s">
        <v>2118</v>
      </c>
      <c r="F5128" s="10">
        <f t="shared" ca="1" si="161"/>
        <v>5.7406371624224461E-2</v>
      </c>
      <c r="G5128" s="3" t="str">
        <f>VLOOKUP(Table3[[#This Row],[PRODUCT ID]],Table1[[PRODUCT]:[SELLING PRICE]],1,FALSE)</f>
        <v>Product931</v>
      </c>
      <c r="H5128" s="3" t="str">
        <f>VLOOKUP(Table3[[#This Row],[PRODUCT ID]],Table1[[PRODUCT]:[SELLING PRICE]],2,FALSE)</f>
        <v>Category4</v>
      </c>
      <c r="I5128" s="3" t="str">
        <f>VLOOKUP(Table3[[#This Row],[PRODUCT ID]],Table1[[PRODUCT]:[SELLING PRICE]],3,FALSE)</f>
        <v>Kg</v>
      </c>
      <c r="J5128" s="16">
        <f ca="1">VLOOKUP(Table3[[#This Row],[PRODUCT ID]],Table1[[PRODUCT]:[SELLING PRICE]],4,FALSE)</f>
        <v>55</v>
      </c>
      <c r="K5128" s="16">
        <f ca="1">VLOOKUP(Table3[[#This Row],[PRODUCT ID]],Table1[[PRODUCT]:[SELLING PRICE]],5,FALSE)</f>
        <v>310.88934867740011</v>
      </c>
      <c r="L5128" s="16">
        <f ca="1">J5128*Table3[[#This Row],[QUANTITY]]</f>
        <v>770</v>
      </c>
      <c r="M5128" s="16">
        <f ca="1">K5128*Table3[[#This Row],[QUANTITY]]*(1-Table3[[#This Row],[DISCOUNT %]])</f>
        <v>4102.592468704971</v>
      </c>
      <c r="N5128" s="3">
        <f>DAY(Table3[[#This Row],[DATE]])</f>
        <v>14</v>
      </c>
      <c r="O5128" s="3" t="str">
        <f>TEXT(Table3[[#This Row],[DATE]],"mmm")</f>
        <v>Jan</v>
      </c>
      <c r="P5128" s="3">
        <f>YEAR(Table3[[#This Row],[DATE]])</f>
        <v>2035</v>
      </c>
    </row>
    <row r="5129" spans="1:16" x14ac:dyDescent="0.3">
      <c r="A5129" s="6">
        <v>49324</v>
      </c>
      <c r="B5129" s="7" t="s">
        <v>1984</v>
      </c>
      <c r="C5129" s="9">
        <f t="shared" ca="1" si="160"/>
        <v>12</v>
      </c>
      <c r="D5129" s="9" t="s">
        <v>2116</v>
      </c>
      <c r="E5129" s="9" t="s">
        <v>2118</v>
      </c>
      <c r="F5129" s="10">
        <f t="shared" ca="1" si="161"/>
        <v>3.0317191809744484E-2</v>
      </c>
      <c r="G5129" s="3" t="str">
        <f>VLOOKUP(Table3[[#This Row],[PRODUCT ID]],Table1[[PRODUCT]:[SELLING PRICE]],1,FALSE)</f>
        <v>Product932</v>
      </c>
      <c r="H5129" s="3" t="str">
        <f>VLOOKUP(Table3[[#This Row],[PRODUCT ID]],Table1[[PRODUCT]:[SELLING PRICE]],2,FALSE)</f>
        <v>Category5</v>
      </c>
      <c r="I5129" s="3" t="str">
        <f>VLOOKUP(Table3[[#This Row],[PRODUCT ID]],Table1[[PRODUCT]:[SELLING PRICE]],3,FALSE)</f>
        <v>No</v>
      </c>
      <c r="J5129" s="16">
        <f ca="1">VLOOKUP(Table3[[#This Row],[PRODUCT ID]],Table1[[PRODUCT]:[SELLING PRICE]],4,FALSE)</f>
        <v>226</v>
      </c>
      <c r="K5129" s="16">
        <f ca="1">VLOOKUP(Table3[[#This Row],[PRODUCT ID]],Table1[[PRODUCT]:[SELLING PRICE]],5,FALSE)</f>
        <v>160.33812271328756</v>
      </c>
      <c r="L5129" s="16">
        <f ca="1">J5129*Table3[[#This Row],[QUANTITY]]</f>
        <v>2712</v>
      </c>
      <c r="M5129" s="16">
        <f ca="1">K5129*Table3[[#This Row],[QUANTITY]]*(1-Table3[[#This Row],[DISCOUNT %]])</f>
        <v>1865.7254531108936</v>
      </c>
      <c r="N5129" s="3">
        <f>DAY(Table3[[#This Row],[DATE]])</f>
        <v>15</v>
      </c>
      <c r="O5129" s="3" t="str">
        <f>TEXT(Table3[[#This Row],[DATE]],"mmm")</f>
        <v>Jan</v>
      </c>
      <c r="P5129" s="3">
        <f>YEAR(Table3[[#This Row],[DATE]])</f>
        <v>2035</v>
      </c>
    </row>
    <row r="5130" spans="1:16" x14ac:dyDescent="0.3">
      <c r="A5130" s="6">
        <v>49325</v>
      </c>
      <c r="B5130" s="7" t="s">
        <v>1985</v>
      </c>
      <c r="C5130" s="9">
        <f t="shared" ca="1" si="160"/>
        <v>6</v>
      </c>
      <c r="D5130" s="9" t="s">
        <v>2116</v>
      </c>
      <c r="E5130" s="9" t="s">
        <v>2116</v>
      </c>
      <c r="F5130" s="10">
        <f t="shared" ca="1" si="161"/>
        <v>1.4009777604009888E-2</v>
      </c>
      <c r="G5130" s="3" t="str">
        <f>VLOOKUP(Table3[[#This Row],[PRODUCT ID]],Table1[[PRODUCT]:[SELLING PRICE]],1,FALSE)</f>
        <v>Product933</v>
      </c>
      <c r="H5130" s="3" t="str">
        <f>VLOOKUP(Table3[[#This Row],[PRODUCT ID]],Table1[[PRODUCT]:[SELLING PRICE]],2,FALSE)</f>
        <v>Category1</v>
      </c>
      <c r="I5130" s="3" t="str">
        <f>VLOOKUP(Table3[[#This Row],[PRODUCT ID]],Table1[[PRODUCT]:[SELLING PRICE]],3,FALSE)</f>
        <v>No</v>
      </c>
      <c r="J5130" s="16">
        <f ca="1">VLOOKUP(Table3[[#This Row],[PRODUCT ID]],Table1[[PRODUCT]:[SELLING PRICE]],4,FALSE)</f>
        <v>177</v>
      </c>
      <c r="K5130" s="16">
        <f ca="1">VLOOKUP(Table3[[#This Row],[PRODUCT ID]],Table1[[PRODUCT]:[SELLING PRICE]],5,FALSE)</f>
        <v>37.462767588058753</v>
      </c>
      <c r="L5130" s="16">
        <f ca="1">J5130*Table3[[#This Row],[QUANTITY]]</f>
        <v>1062</v>
      </c>
      <c r="M5130" s="16">
        <f ca="1">K5130*Table3[[#This Row],[QUANTITY]]*(1-Table3[[#This Row],[DISCOUNT %]])</f>
        <v>221.62753527431605</v>
      </c>
      <c r="N5130" s="3">
        <f>DAY(Table3[[#This Row],[DATE]])</f>
        <v>16</v>
      </c>
      <c r="O5130" s="3" t="str">
        <f>TEXT(Table3[[#This Row],[DATE]],"mmm")</f>
        <v>Jan</v>
      </c>
      <c r="P5130" s="3">
        <f>YEAR(Table3[[#This Row],[DATE]])</f>
        <v>2035</v>
      </c>
    </row>
    <row r="5131" spans="1:16" x14ac:dyDescent="0.3">
      <c r="A5131" s="6">
        <v>49326</v>
      </c>
      <c r="B5131" s="7" t="s">
        <v>1986</v>
      </c>
      <c r="C5131" s="9">
        <f t="shared" ca="1" si="160"/>
        <v>11</v>
      </c>
      <c r="D5131" s="9" t="s">
        <v>2115</v>
      </c>
      <c r="E5131" s="9" t="s">
        <v>2116</v>
      </c>
      <c r="F5131" s="10">
        <f t="shared" ca="1" si="161"/>
        <v>8.5827577201229355E-2</v>
      </c>
      <c r="G5131" s="3" t="str">
        <f>VLOOKUP(Table3[[#This Row],[PRODUCT ID]],Table1[[PRODUCT]:[SELLING PRICE]],1,FALSE)</f>
        <v>Product934</v>
      </c>
      <c r="H5131" s="3" t="str">
        <f>VLOOKUP(Table3[[#This Row],[PRODUCT ID]],Table1[[PRODUCT]:[SELLING PRICE]],2,FALSE)</f>
        <v>Category2</v>
      </c>
      <c r="I5131" s="3" t="str">
        <f>VLOOKUP(Table3[[#This Row],[PRODUCT ID]],Table1[[PRODUCT]:[SELLING PRICE]],3,FALSE)</f>
        <v>Ft</v>
      </c>
      <c r="J5131" s="16">
        <f ca="1">VLOOKUP(Table3[[#This Row],[PRODUCT ID]],Table1[[PRODUCT]:[SELLING PRICE]],4,FALSE)</f>
        <v>210</v>
      </c>
      <c r="K5131" s="16">
        <f ca="1">VLOOKUP(Table3[[#This Row],[PRODUCT ID]],Table1[[PRODUCT]:[SELLING PRICE]],5,FALSE)</f>
        <v>297.03327107441368</v>
      </c>
      <c r="L5131" s="16">
        <f ca="1">J5131*Table3[[#This Row],[QUANTITY]]</f>
        <v>2310</v>
      </c>
      <c r="M5131" s="16">
        <f ca="1">K5131*Table3[[#This Row],[QUANTITY]]*(1-Table3[[#This Row],[DISCOUNT %]])</f>
        <v>2986.9358757693485</v>
      </c>
      <c r="N5131" s="3">
        <f>DAY(Table3[[#This Row],[DATE]])</f>
        <v>17</v>
      </c>
      <c r="O5131" s="3" t="str">
        <f>TEXT(Table3[[#This Row],[DATE]],"mmm")</f>
        <v>Jan</v>
      </c>
      <c r="P5131" s="3">
        <f>YEAR(Table3[[#This Row],[DATE]])</f>
        <v>2035</v>
      </c>
    </row>
    <row r="5132" spans="1:16" x14ac:dyDescent="0.3">
      <c r="A5132" s="6">
        <v>49327</v>
      </c>
      <c r="B5132" s="7" t="s">
        <v>1987</v>
      </c>
      <c r="C5132" s="9">
        <f t="shared" ca="1" si="160"/>
        <v>3</v>
      </c>
      <c r="D5132" s="9" t="s">
        <v>2117</v>
      </c>
      <c r="E5132" s="9" t="s">
        <v>2116</v>
      </c>
      <c r="F5132" s="10">
        <f t="shared" ca="1" si="161"/>
        <v>9.3071480934290282E-2</v>
      </c>
      <c r="G5132" s="3" t="str">
        <f>VLOOKUP(Table3[[#This Row],[PRODUCT ID]],Table1[[PRODUCT]:[SELLING PRICE]],1,FALSE)</f>
        <v>Product935</v>
      </c>
      <c r="H5132" s="3" t="str">
        <f>VLOOKUP(Table3[[#This Row],[PRODUCT ID]],Table1[[PRODUCT]:[SELLING PRICE]],2,FALSE)</f>
        <v>Category3</v>
      </c>
      <c r="I5132" s="3" t="str">
        <f>VLOOKUP(Table3[[#This Row],[PRODUCT ID]],Table1[[PRODUCT]:[SELLING PRICE]],3,FALSE)</f>
        <v>No</v>
      </c>
      <c r="J5132" s="16">
        <f ca="1">VLOOKUP(Table3[[#This Row],[PRODUCT ID]],Table1[[PRODUCT]:[SELLING PRICE]],4,FALSE)</f>
        <v>38</v>
      </c>
      <c r="K5132" s="16">
        <f ca="1">VLOOKUP(Table3[[#This Row],[PRODUCT ID]],Table1[[PRODUCT]:[SELLING PRICE]],5,FALSE)</f>
        <v>187.14284666681942</v>
      </c>
      <c r="L5132" s="16">
        <f ca="1">J5132*Table3[[#This Row],[QUANTITY]]</f>
        <v>114</v>
      </c>
      <c r="M5132" s="16">
        <f ca="1">K5132*Table3[[#This Row],[QUANTITY]]*(1-Table3[[#This Row],[DISCOUNT %]])</f>
        <v>509.17555434383917</v>
      </c>
      <c r="N5132" s="3">
        <f>DAY(Table3[[#This Row],[DATE]])</f>
        <v>18</v>
      </c>
      <c r="O5132" s="3" t="str">
        <f>TEXT(Table3[[#This Row],[DATE]],"mmm")</f>
        <v>Jan</v>
      </c>
      <c r="P5132" s="3">
        <f>YEAR(Table3[[#This Row],[DATE]])</f>
        <v>2035</v>
      </c>
    </row>
    <row r="5133" spans="1:16" x14ac:dyDescent="0.3">
      <c r="A5133" s="6">
        <v>49328</v>
      </c>
      <c r="B5133" s="7" t="s">
        <v>1988</v>
      </c>
      <c r="C5133" s="9">
        <f t="shared" ca="1" si="160"/>
        <v>14</v>
      </c>
      <c r="D5133" s="9" t="s">
        <v>2117</v>
      </c>
      <c r="E5133" s="9" t="s">
        <v>2116</v>
      </c>
      <c r="F5133" s="10">
        <f t="shared" ca="1" si="161"/>
        <v>1.1528793271042304E-2</v>
      </c>
      <c r="G5133" s="3" t="str">
        <f>VLOOKUP(Table3[[#This Row],[PRODUCT ID]],Table1[[PRODUCT]:[SELLING PRICE]],1,FALSE)</f>
        <v>Product936</v>
      </c>
      <c r="H5133" s="3" t="str">
        <f>VLOOKUP(Table3[[#This Row],[PRODUCT ID]],Table1[[PRODUCT]:[SELLING PRICE]],2,FALSE)</f>
        <v>Category4</v>
      </c>
      <c r="I5133" s="3" t="str">
        <f>VLOOKUP(Table3[[#This Row],[PRODUCT ID]],Table1[[PRODUCT]:[SELLING PRICE]],3,FALSE)</f>
        <v>Kg</v>
      </c>
      <c r="J5133" s="16">
        <f ca="1">VLOOKUP(Table3[[#This Row],[PRODUCT ID]],Table1[[PRODUCT]:[SELLING PRICE]],4,FALSE)</f>
        <v>161</v>
      </c>
      <c r="K5133" s="16">
        <f ca="1">VLOOKUP(Table3[[#This Row],[PRODUCT ID]],Table1[[PRODUCT]:[SELLING PRICE]],5,FALSE)</f>
        <v>245.7305315170866</v>
      </c>
      <c r="L5133" s="16">
        <f ca="1">J5133*Table3[[#This Row],[QUANTITY]]</f>
        <v>2254</v>
      </c>
      <c r="M5133" s="16">
        <f ca="1">K5133*Table3[[#This Row],[QUANTITY]]*(1-Table3[[#This Row],[DISCOUNT %]])</f>
        <v>3400.5657702637991</v>
      </c>
      <c r="N5133" s="3">
        <f>DAY(Table3[[#This Row],[DATE]])</f>
        <v>19</v>
      </c>
      <c r="O5133" s="3" t="str">
        <f>TEXT(Table3[[#This Row],[DATE]],"mmm")</f>
        <v>Jan</v>
      </c>
      <c r="P5133" s="3">
        <f>YEAR(Table3[[#This Row],[DATE]])</f>
        <v>2035</v>
      </c>
    </row>
    <row r="5134" spans="1:16" x14ac:dyDescent="0.3">
      <c r="A5134" s="6">
        <v>49329</v>
      </c>
      <c r="B5134" s="7" t="s">
        <v>1989</v>
      </c>
      <c r="C5134" s="9">
        <f t="shared" ca="1" si="160"/>
        <v>10</v>
      </c>
      <c r="D5134" s="9" t="s">
        <v>2116</v>
      </c>
      <c r="E5134" s="9" t="s">
        <v>2118</v>
      </c>
      <c r="F5134" s="10">
        <f t="shared" ca="1" si="161"/>
        <v>7.8168124717512735E-2</v>
      </c>
      <c r="G5134" s="3" t="str">
        <f>VLOOKUP(Table3[[#This Row],[PRODUCT ID]],Table1[[PRODUCT]:[SELLING PRICE]],1,FALSE)</f>
        <v>Product937</v>
      </c>
      <c r="H5134" s="3" t="str">
        <f>VLOOKUP(Table3[[#This Row],[PRODUCT ID]],Table1[[PRODUCT]:[SELLING PRICE]],2,FALSE)</f>
        <v>Category1</v>
      </c>
      <c r="I5134" s="3" t="str">
        <f>VLOOKUP(Table3[[#This Row],[PRODUCT ID]],Table1[[PRODUCT]:[SELLING PRICE]],3,FALSE)</f>
        <v>Kg</v>
      </c>
      <c r="J5134" s="16">
        <f ca="1">VLOOKUP(Table3[[#This Row],[PRODUCT ID]],Table1[[PRODUCT]:[SELLING PRICE]],4,FALSE)</f>
        <v>141</v>
      </c>
      <c r="K5134" s="16">
        <f ca="1">VLOOKUP(Table3[[#This Row],[PRODUCT ID]],Table1[[PRODUCT]:[SELLING PRICE]],5,FALSE)</f>
        <v>236.04131230802238</v>
      </c>
      <c r="L5134" s="16">
        <f ca="1">J5134*Table3[[#This Row],[QUANTITY]]</f>
        <v>1410</v>
      </c>
      <c r="M5134" s="16">
        <f ca="1">K5134*Table3[[#This Row],[QUANTITY]]*(1-Table3[[#This Row],[DISCOUNT %]])</f>
        <v>2175.9040556904351</v>
      </c>
      <c r="N5134" s="3">
        <f>DAY(Table3[[#This Row],[DATE]])</f>
        <v>20</v>
      </c>
      <c r="O5134" s="3" t="str">
        <f>TEXT(Table3[[#This Row],[DATE]],"mmm")</f>
        <v>Jan</v>
      </c>
      <c r="P5134" s="3">
        <f>YEAR(Table3[[#This Row],[DATE]])</f>
        <v>2035</v>
      </c>
    </row>
    <row r="5135" spans="1:16" x14ac:dyDescent="0.3">
      <c r="A5135" s="6">
        <v>49330</v>
      </c>
      <c r="B5135" s="7" t="s">
        <v>1990</v>
      </c>
      <c r="C5135" s="9">
        <f t="shared" ca="1" si="160"/>
        <v>14</v>
      </c>
      <c r="D5135" s="9" t="s">
        <v>2116</v>
      </c>
      <c r="E5135" s="9" t="s">
        <v>2116</v>
      </c>
      <c r="F5135" s="10">
        <f t="shared" ca="1" si="161"/>
        <v>7.3221202469432048E-2</v>
      </c>
      <c r="G5135" s="3" t="str">
        <f>VLOOKUP(Table3[[#This Row],[PRODUCT ID]],Table1[[PRODUCT]:[SELLING PRICE]],1,FALSE)</f>
        <v>Product938</v>
      </c>
      <c r="H5135" s="3" t="str">
        <f>VLOOKUP(Table3[[#This Row],[PRODUCT ID]],Table1[[PRODUCT]:[SELLING PRICE]],2,FALSE)</f>
        <v>Category2</v>
      </c>
      <c r="I5135" s="3" t="str">
        <f>VLOOKUP(Table3[[#This Row],[PRODUCT ID]],Table1[[PRODUCT]:[SELLING PRICE]],3,FALSE)</f>
        <v>Lt</v>
      </c>
      <c r="J5135" s="16">
        <f ca="1">VLOOKUP(Table3[[#This Row],[PRODUCT ID]],Table1[[PRODUCT]:[SELLING PRICE]],4,FALSE)</f>
        <v>162</v>
      </c>
      <c r="K5135" s="16">
        <f ca="1">VLOOKUP(Table3[[#This Row],[PRODUCT ID]],Table1[[PRODUCT]:[SELLING PRICE]],5,FALSE)</f>
        <v>200.8294577389635</v>
      </c>
      <c r="L5135" s="16">
        <f ca="1">J5135*Table3[[#This Row],[QUANTITY]]</f>
        <v>2268</v>
      </c>
      <c r="M5135" s="16">
        <f ca="1">K5135*Table3[[#This Row],[QUANTITY]]*(1-Table3[[#This Row],[DISCOUNT %]])</f>
        <v>2605.7427669284561</v>
      </c>
      <c r="N5135" s="3">
        <f>DAY(Table3[[#This Row],[DATE]])</f>
        <v>21</v>
      </c>
      <c r="O5135" s="3" t="str">
        <f>TEXT(Table3[[#This Row],[DATE]],"mmm")</f>
        <v>Jan</v>
      </c>
      <c r="P5135" s="3">
        <f>YEAR(Table3[[#This Row],[DATE]])</f>
        <v>2035</v>
      </c>
    </row>
    <row r="5136" spans="1:16" x14ac:dyDescent="0.3">
      <c r="A5136" s="6">
        <v>49331</v>
      </c>
      <c r="B5136" s="7" t="s">
        <v>1991</v>
      </c>
      <c r="C5136" s="9">
        <f t="shared" ca="1" si="160"/>
        <v>10</v>
      </c>
      <c r="D5136" s="9" t="s">
        <v>2116</v>
      </c>
      <c r="E5136" s="9" t="s">
        <v>2116</v>
      </c>
      <c r="F5136" s="10">
        <f t="shared" ca="1" si="161"/>
        <v>9.642501439231016E-2</v>
      </c>
      <c r="G5136" s="3" t="str">
        <f>VLOOKUP(Table3[[#This Row],[PRODUCT ID]],Table1[[PRODUCT]:[SELLING PRICE]],1,FALSE)</f>
        <v>Product939</v>
      </c>
      <c r="H5136" s="3" t="str">
        <f>VLOOKUP(Table3[[#This Row],[PRODUCT ID]],Table1[[PRODUCT]:[SELLING PRICE]],2,FALSE)</f>
        <v>Category3</v>
      </c>
      <c r="I5136" s="3" t="str">
        <f>VLOOKUP(Table3[[#This Row],[PRODUCT ID]],Table1[[PRODUCT]:[SELLING PRICE]],3,FALSE)</f>
        <v>Kg</v>
      </c>
      <c r="J5136" s="16">
        <f ca="1">VLOOKUP(Table3[[#This Row],[PRODUCT ID]],Table1[[PRODUCT]:[SELLING PRICE]],4,FALSE)</f>
        <v>231</v>
      </c>
      <c r="K5136" s="16">
        <f ca="1">VLOOKUP(Table3[[#This Row],[PRODUCT ID]],Table1[[PRODUCT]:[SELLING PRICE]],5,FALSE)</f>
        <v>81.045074896194933</v>
      </c>
      <c r="L5136" s="16">
        <f ca="1">J5136*Table3[[#This Row],[QUANTITY]]</f>
        <v>2310</v>
      </c>
      <c r="M5136" s="16">
        <f ca="1">K5136*Table3[[#This Row],[QUANTITY]]*(1-Table3[[#This Row],[DISCOUNT %]])</f>
        <v>732.30302382903483</v>
      </c>
      <c r="N5136" s="3">
        <f>DAY(Table3[[#This Row],[DATE]])</f>
        <v>22</v>
      </c>
      <c r="O5136" s="3" t="str">
        <f>TEXT(Table3[[#This Row],[DATE]],"mmm")</f>
        <v>Jan</v>
      </c>
      <c r="P5136" s="3">
        <f>YEAR(Table3[[#This Row],[DATE]])</f>
        <v>2035</v>
      </c>
    </row>
    <row r="5137" spans="1:16" x14ac:dyDescent="0.3">
      <c r="A5137" s="6">
        <v>49332</v>
      </c>
      <c r="B5137" s="7" t="s">
        <v>1992</v>
      </c>
      <c r="C5137" s="9">
        <f t="shared" ca="1" si="160"/>
        <v>14</v>
      </c>
      <c r="D5137" s="9" t="s">
        <v>2116</v>
      </c>
      <c r="E5137" s="9" t="s">
        <v>2116</v>
      </c>
      <c r="F5137" s="10">
        <f t="shared" ca="1" si="161"/>
        <v>9.289281179089591E-2</v>
      </c>
      <c r="G5137" s="3" t="str">
        <f>VLOOKUP(Table3[[#This Row],[PRODUCT ID]],Table1[[PRODUCT]:[SELLING PRICE]],1,FALSE)</f>
        <v>Product940</v>
      </c>
      <c r="H5137" s="3" t="str">
        <f>VLOOKUP(Table3[[#This Row],[PRODUCT ID]],Table1[[PRODUCT]:[SELLING PRICE]],2,FALSE)</f>
        <v>Category4</v>
      </c>
      <c r="I5137" s="3" t="str">
        <f>VLOOKUP(Table3[[#This Row],[PRODUCT ID]],Table1[[PRODUCT]:[SELLING PRICE]],3,FALSE)</f>
        <v>Lt</v>
      </c>
      <c r="J5137" s="16">
        <f ca="1">VLOOKUP(Table3[[#This Row],[PRODUCT ID]],Table1[[PRODUCT]:[SELLING PRICE]],4,FALSE)</f>
        <v>21</v>
      </c>
      <c r="K5137" s="16">
        <f ca="1">VLOOKUP(Table3[[#This Row],[PRODUCT ID]],Table1[[PRODUCT]:[SELLING PRICE]],5,FALSE)</f>
        <v>240.22104260457979</v>
      </c>
      <c r="L5137" s="16">
        <f ca="1">J5137*Table3[[#This Row],[QUANTITY]]</f>
        <v>294</v>
      </c>
      <c r="M5137" s="16">
        <f ca="1">K5137*Table3[[#This Row],[QUANTITY]]*(1-Table3[[#This Row],[DISCOUNT %]])</f>
        <v>3050.6872830797965</v>
      </c>
      <c r="N5137" s="3">
        <f>DAY(Table3[[#This Row],[DATE]])</f>
        <v>23</v>
      </c>
      <c r="O5137" s="3" t="str">
        <f>TEXT(Table3[[#This Row],[DATE]],"mmm")</f>
        <v>Jan</v>
      </c>
      <c r="P5137" s="3">
        <f>YEAR(Table3[[#This Row],[DATE]])</f>
        <v>2035</v>
      </c>
    </row>
    <row r="5138" spans="1:16" x14ac:dyDescent="0.3">
      <c r="A5138" s="6">
        <v>49333</v>
      </c>
      <c r="B5138" s="7" t="s">
        <v>1993</v>
      </c>
      <c r="C5138" s="9">
        <f t="shared" ca="1" si="160"/>
        <v>14</v>
      </c>
      <c r="D5138" s="9" t="s">
        <v>2115</v>
      </c>
      <c r="E5138" s="9" t="s">
        <v>2116</v>
      </c>
      <c r="F5138" s="10">
        <f t="shared" ca="1" si="161"/>
        <v>9.8745924667955134E-2</v>
      </c>
      <c r="G5138" s="3" t="str">
        <f>VLOOKUP(Table3[[#This Row],[PRODUCT ID]],Table1[[PRODUCT]:[SELLING PRICE]],1,FALSE)</f>
        <v>Product941</v>
      </c>
      <c r="H5138" s="3" t="str">
        <f>VLOOKUP(Table3[[#This Row],[PRODUCT ID]],Table1[[PRODUCT]:[SELLING PRICE]],2,FALSE)</f>
        <v>Category5</v>
      </c>
      <c r="I5138" s="3" t="str">
        <f>VLOOKUP(Table3[[#This Row],[PRODUCT ID]],Table1[[PRODUCT]:[SELLING PRICE]],3,FALSE)</f>
        <v>Ft</v>
      </c>
      <c r="J5138" s="16">
        <f ca="1">VLOOKUP(Table3[[#This Row],[PRODUCT ID]],Table1[[PRODUCT]:[SELLING PRICE]],4,FALSE)</f>
        <v>149</v>
      </c>
      <c r="K5138" s="16">
        <f ca="1">VLOOKUP(Table3[[#This Row],[PRODUCT ID]],Table1[[PRODUCT]:[SELLING PRICE]],5,FALSE)</f>
        <v>240.9283684158691</v>
      </c>
      <c r="L5138" s="16">
        <f ca="1">J5138*Table3[[#This Row],[QUANTITY]]</f>
        <v>2086</v>
      </c>
      <c r="M5138" s="16">
        <f ca="1">K5138*Table3[[#This Row],[QUANTITY]]*(1-Table3[[#This Row],[DISCOUNT %]])</f>
        <v>3039.9274345706331</v>
      </c>
      <c r="N5138" s="3">
        <f>DAY(Table3[[#This Row],[DATE]])</f>
        <v>24</v>
      </c>
      <c r="O5138" s="3" t="str">
        <f>TEXT(Table3[[#This Row],[DATE]],"mmm")</f>
        <v>Jan</v>
      </c>
      <c r="P5138" s="3">
        <f>YEAR(Table3[[#This Row],[DATE]])</f>
        <v>2035</v>
      </c>
    </row>
    <row r="5139" spans="1:16" x14ac:dyDescent="0.3">
      <c r="A5139" s="6">
        <v>49334</v>
      </c>
      <c r="B5139" s="7" t="s">
        <v>1994</v>
      </c>
      <c r="C5139" s="9">
        <f t="shared" ca="1" si="160"/>
        <v>3</v>
      </c>
      <c r="D5139" s="9" t="s">
        <v>2116</v>
      </c>
      <c r="E5139" s="9" t="s">
        <v>2116</v>
      </c>
      <c r="F5139" s="10">
        <f t="shared" ca="1" si="161"/>
        <v>3.4811802661767588E-2</v>
      </c>
      <c r="G5139" s="3" t="str">
        <f>VLOOKUP(Table3[[#This Row],[PRODUCT ID]],Table1[[PRODUCT]:[SELLING PRICE]],1,FALSE)</f>
        <v>Product942</v>
      </c>
      <c r="H5139" s="3" t="str">
        <f>VLOOKUP(Table3[[#This Row],[PRODUCT ID]],Table1[[PRODUCT]:[SELLING PRICE]],2,FALSE)</f>
        <v>Category1</v>
      </c>
      <c r="I5139" s="3" t="str">
        <f>VLOOKUP(Table3[[#This Row],[PRODUCT ID]],Table1[[PRODUCT]:[SELLING PRICE]],3,FALSE)</f>
        <v>Kg</v>
      </c>
      <c r="J5139" s="16">
        <f ca="1">VLOOKUP(Table3[[#This Row],[PRODUCT ID]],Table1[[PRODUCT]:[SELLING PRICE]],4,FALSE)</f>
        <v>227</v>
      </c>
      <c r="K5139" s="16">
        <f ca="1">VLOOKUP(Table3[[#This Row],[PRODUCT ID]],Table1[[PRODUCT]:[SELLING PRICE]],5,FALSE)</f>
        <v>291.91006552119393</v>
      </c>
      <c r="L5139" s="16">
        <f ca="1">J5139*Table3[[#This Row],[QUANTITY]]</f>
        <v>681</v>
      </c>
      <c r="M5139" s="16">
        <f ca="1">K5139*Table3[[#This Row],[QUANTITY]]*(1-Table3[[#This Row],[DISCOUNT %]])</f>
        <v>845.24444977585938</v>
      </c>
      <c r="N5139" s="3">
        <f>DAY(Table3[[#This Row],[DATE]])</f>
        <v>25</v>
      </c>
      <c r="O5139" s="3" t="str">
        <f>TEXT(Table3[[#This Row],[DATE]],"mmm")</f>
        <v>Jan</v>
      </c>
      <c r="P5139" s="3">
        <f>YEAR(Table3[[#This Row],[DATE]])</f>
        <v>2035</v>
      </c>
    </row>
    <row r="5140" spans="1:16" x14ac:dyDescent="0.3">
      <c r="A5140" s="6">
        <v>49335</v>
      </c>
      <c r="B5140" s="7" t="s">
        <v>1995</v>
      </c>
      <c r="C5140" s="9">
        <f t="shared" ca="1" si="160"/>
        <v>9</v>
      </c>
      <c r="D5140" s="9" t="s">
        <v>2117</v>
      </c>
      <c r="E5140" s="9" t="s">
        <v>2118</v>
      </c>
      <c r="F5140" s="10">
        <f t="shared" ca="1" si="161"/>
        <v>2.290413304557162E-2</v>
      </c>
      <c r="G5140" s="3" t="str">
        <f>VLOOKUP(Table3[[#This Row],[PRODUCT ID]],Table1[[PRODUCT]:[SELLING PRICE]],1,FALSE)</f>
        <v>Product943</v>
      </c>
      <c r="H5140" s="3" t="str">
        <f>VLOOKUP(Table3[[#This Row],[PRODUCT ID]],Table1[[PRODUCT]:[SELLING PRICE]],2,FALSE)</f>
        <v>Category2</v>
      </c>
      <c r="I5140" s="3" t="str">
        <f>VLOOKUP(Table3[[#This Row],[PRODUCT ID]],Table1[[PRODUCT]:[SELLING PRICE]],3,FALSE)</f>
        <v>No</v>
      </c>
      <c r="J5140" s="16">
        <f ca="1">VLOOKUP(Table3[[#This Row],[PRODUCT ID]],Table1[[PRODUCT]:[SELLING PRICE]],4,FALSE)</f>
        <v>105</v>
      </c>
      <c r="K5140" s="16">
        <f ca="1">VLOOKUP(Table3[[#This Row],[PRODUCT ID]],Table1[[PRODUCT]:[SELLING PRICE]],5,FALSE)</f>
        <v>220.12176748206468</v>
      </c>
      <c r="L5140" s="16">
        <f ca="1">J5140*Table3[[#This Row],[QUANTITY]]</f>
        <v>945</v>
      </c>
      <c r="M5140" s="16">
        <f ca="1">K5140*Table3[[#This Row],[QUANTITY]]*(1-Table3[[#This Row],[DISCOUNT %]])</f>
        <v>1935.7206231008618</v>
      </c>
      <c r="N5140" s="3">
        <f>DAY(Table3[[#This Row],[DATE]])</f>
        <v>26</v>
      </c>
      <c r="O5140" s="3" t="str">
        <f>TEXT(Table3[[#This Row],[DATE]],"mmm")</f>
        <v>Jan</v>
      </c>
      <c r="P5140" s="3">
        <f>YEAR(Table3[[#This Row],[DATE]])</f>
        <v>2035</v>
      </c>
    </row>
    <row r="5141" spans="1:16" x14ac:dyDescent="0.3">
      <c r="A5141" s="6">
        <v>49336</v>
      </c>
      <c r="B5141" s="7" t="s">
        <v>1996</v>
      </c>
      <c r="C5141" s="9">
        <f t="shared" ca="1" si="160"/>
        <v>14</v>
      </c>
      <c r="D5141" s="9" t="s">
        <v>2115</v>
      </c>
      <c r="E5141" s="9" t="s">
        <v>2118</v>
      </c>
      <c r="F5141" s="10">
        <f t="shared" ca="1" si="161"/>
        <v>5.5798367966961505E-2</v>
      </c>
      <c r="G5141" s="3" t="str">
        <f>VLOOKUP(Table3[[#This Row],[PRODUCT ID]],Table1[[PRODUCT]:[SELLING PRICE]],1,FALSE)</f>
        <v>Product944</v>
      </c>
      <c r="H5141" s="3" t="str">
        <f>VLOOKUP(Table3[[#This Row],[PRODUCT ID]],Table1[[PRODUCT]:[SELLING PRICE]],2,FALSE)</f>
        <v>Category3</v>
      </c>
      <c r="I5141" s="3" t="str">
        <f>VLOOKUP(Table3[[#This Row],[PRODUCT ID]],Table1[[PRODUCT]:[SELLING PRICE]],3,FALSE)</f>
        <v>No</v>
      </c>
      <c r="J5141" s="16">
        <f ca="1">VLOOKUP(Table3[[#This Row],[PRODUCT ID]],Table1[[PRODUCT]:[SELLING PRICE]],4,FALSE)</f>
        <v>83</v>
      </c>
      <c r="K5141" s="16">
        <f ca="1">VLOOKUP(Table3[[#This Row],[PRODUCT ID]],Table1[[PRODUCT]:[SELLING PRICE]],5,FALSE)</f>
        <v>123.23919104398621</v>
      </c>
      <c r="L5141" s="16">
        <f ca="1">J5141*Table3[[#This Row],[QUANTITY]]</f>
        <v>1162</v>
      </c>
      <c r="M5141" s="16">
        <f ca="1">K5141*Table3[[#This Row],[QUANTITY]]*(1-Table3[[#This Row],[DISCOUNT %]])</f>
        <v>1629.0770343982849</v>
      </c>
      <c r="N5141" s="3">
        <f>DAY(Table3[[#This Row],[DATE]])</f>
        <v>27</v>
      </c>
      <c r="O5141" s="3" t="str">
        <f>TEXT(Table3[[#This Row],[DATE]],"mmm")</f>
        <v>Jan</v>
      </c>
      <c r="P5141" s="3">
        <f>YEAR(Table3[[#This Row],[DATE]])</f>
        <v>2035</v>
      </c>
    </row>
    <row r="5142" spans="1:16" x14ac:dyDescent="0.3">
      <c r="A5142" s="6">
        <v>49337</v>
      </c>
      <c r="B5142" s="7" t="s">
        <v>1997</v>
      </c>
      <c r="C5142" s="9">
        <f t="shared" ca="1" si="160"/>
        <v>11</v>
      </c>
      <c r="D5142" s="9" t="s">
        <v>2115</v>
      </c>
      <c r="E5142" s="9" t="s">
        <v>2116</v>
      </c>
      <c r="F5142" s="10">
        <f t="shared" ca="1" si="161"/>
        <v>9.4988434599455898E-2</v>
      </c>
      <c r="G5142" s="3" t="str">
        <f>VLOOKUP(Table3[[#This Row],[PRODUCT ID]],Table1[[PRODUCT]:[SELLING PRICE]],1,FALSE)</f>
        <v>Product945</v>
      </c>
      <c r="H5142" s="3" t="str">
        <f>VLOOKUP(Table3[[#This Row],[PRODUCT ID]],Table1[[PRODUCT]:[SELLING PRICE]],2,FALSE)</f>
        <v>Category4</v>
      </c>
      <c r="I5142" s="3" t="str">
        <f>VLOOKUP(Table3[[#This Row],[PRODUCT ID]],Table1[[PRODUCT]:[SELLING PRICE]],3,FALSE)</f>
        <v>Ft</v>
      </c>
      <c r="J5142" s="16">
        <f ca="1">VLOOKUP(Table3[[#This Row],[PRODUCT ID]],Table1[[PRODUCT]:[SELLING PRICE]],4,FALSE)</f>
        <v>246</v>
      </c>
      <c r="K5142" s="16">
        <f ca="1">VLOOKUP(Table3[[#This Row],[PRODUCT ID]],Table1[[PRODUCT]:[SELLING PRICE]],5,FALSE)</f>
        <v>211.99966069382114</v>
      </c>
      <c r="L5142" s="16">
        <f ca="1">J5142*Table3[[#This Row],[QUANTITY]]</f>
        <v>2706</v>
      </c>
      <c r="M5142" s="16">
        <f ca="1">K5142*Table3[[#This Row],[QUANTITY]]*(1-Table3[[#This Row],[DISCOUNT %]])</f>
        <v>2110.4835926778919</v>
      </c>
      <c r="N5142" s="3">
        <f>DAY(Table3[[#This Row],[DATE]])</f>
        <v>28</v>
      </c>
      <c r="O5142" s="3" t="str">
        <f>TEXT(Table3[[#This Row],[DATE]],"mmm")</f>
        <v>Jan</v>
      </c>
      <c r="P5142" s="3">
        <f>YEAR(Table3[[#This Row],[DATE]])</f>
        <v>2035</v>
      </c>
    </row>
    <row r="5143" spans="1:16" x14ac:dyDescent="0.3">
      <c r="A5143" s="6">
        <v>49338</v>
      </c>
      <c r="B5143" s="7" t="s">
        <v>1998</v>
      </c>
      <c r="C5143" s="9">
        <f t="shared" ca="1" si="160"/>
        <v>2</v>
      </c>
      <c r="D5143" s="9" t="s">
        <v>2115</v>
      </c>
      <c r="E5143" s="9" t="s">
        <v>2116</v>
      </c>
      <c r="F5143" s="10">
        <f t="shared" ca="1" si="161"/>
        <v>7.5630350322420117E-2</v>
      </c>
      <c r="G5143" s="3" t="str">
        <f>VLOOKUP(Table3[[#This Row],[PRODUCT ID]],Table1[[PRODUCT]:[SELLING PRICE]],1,FALSE)</f>
        <v>Product946</v>
      </c>
      <c r="H5143" s="3" t="str">
        <f>VLOOKUP(Table3[[#This Row],[PRODUCT ID]],Table1[[PRODUCT]:[SELLING PRICE]],2,FALSE)</f>
        <v>Category5</v>
      </c>
      <c r="I5143" s="3" t="str">
        <f>VLOOKUP(Table3[[#This Row],[PRODUCT ID]],Table1[[PRODUCT]:[SELLING PRICE]],3,FALSE)</f>
        <v>No</v>
      </c>
      <c r="J5143" s="16">
        <f ca="1">VLOOKUP(Table3[[#This Row],[PRODUCT ID]],Table1[[PRODUCT]:[SELLING PRICE]],4,FALSE)</f>
        <v>6</v>
      </c>
      <c r="K5143" s="16">
        <f ca="1">VLOOKUP(Table3[[#This Row],[PRODUCT ID]],Table1[[PRODUCT]:[SELLING PRICE]],5,FALSE)</f>
        <v>267.99674202505224</v>
      </c>
      <c r="L5143" s="16">
        <f ca="1">J5143*Table3[[#This Row],[QUANTITY]]</f>
        <v>12</v>
      </c>
      <c r="M5143" s="16">
        <f ca="1">K5143*Table3[[#This Row],[QUANTITY]]*(1-Table3[[#This Row],[DISCOUNT %]])</f>
        <v>495.45610908086059</v>
      </c>
      <c r="N5143" s="3">
        <f>DAY(Table3[[#This Row],[DATE]])</f>
        <v>29</v>
      </c>
      <c r="O5143" s="3" t="str">
        <f>TEXT(Table3[[#This Row],[DATE]],"mmm")</f>
        <v>Jan</v>
      </c>
      <c r="P5143" s="3">
        <f>YEAR(Table3[[#This Row],[DATE]])</f>
        <v>2035</v>
      </c>
    </row>
    <row r="5144" spans="1:16" x14ac:dyDescent="0.3">
      <c r="A5144" s="6">
        <v>49339</v>
      </c>
      <c r="B5144" s="7" t="s">
        <v>1999</v>
      </c>
      <c r="C5144" s="9">
        <f t="shared" ca="1" si="160"/>
        <v>14</v>
      </c>
      <c r="D5144" s="9" t="s">
        <v>2116</v>
      </c>
      <c r="E5144" s="9" t="s">
        <v>2116</v>
      </c>
      <c r="F5144" s="10">
        <f t="shared" ca="1" si="161"/>
        <v>5.9843354581248356E-2</v>
      </c>
      <c r="G5144" s="3" t="str">
        <f>VLOOKUP(Table3[[#This Row],[PRODUCT ID]],Table1[[PRODUCT]:[SELLING PRICE]],1,FALSE)</f>
        <v>Product947</v>
      </c>
      <c r="H5144" s="3" t="str">
        <f>VLOOKUP(Table3[[#This Row],[PRODUCT ID]],Table1[[PRODUCT]:[SELLING PRICE]],2,FALSE)</f>
        <v>Category1</v>
      </c>
      <c r="I5144" s="3" t="str">
        <f>VLOOKUP(Table3[[#This Row],[PRODUCT ID]],Table1[[PRODUCT]:[SELLING PRICE]],3,FALSE)</f>
        <v>Kg</v>
      </c>
      <c r="J5144" s="16">
        <f ca="1">VLOOKUP(Table3[[#This Row],[PRODUCT ID]],Table1[[PRODUCT]:[SELLING PRICE]],4,FALSE)</f>
        <v>20</v>
      </c>
      <c r="K5144" s="16">
        <f ca="1">VLOOKUP(Table3[[#This Row],[PRODUCT ID]],Table1[[PRODUCT]:[SELLING PRICE]],5,FALSE)</f>
        <v>121.01931846084695</v>
      </c>
      <c r="L5144" s="16">
        <f ca="1">J5144*Table3[[#This Row],[QUANTITY]]</f>
        <v>280</v>
      </c>
      <c r="M5144" s="16">
        <f ca="1">K5144*Table3[[#This Row],[QUANTITY]]*(1-Table3[[#This Row],[DISCOUNT %]])</f>
        <v>1592.8796306501886</v>
      </c>
      <c r="N5144" s="3">
        <f>DAY(Table3[[#This Row],[DATE]])</f>
        <v>30</v>
      </c>
      <c r="O5144" s="3" t="str">
        <f>TEXT(Table3[[#This Row],[DATE]],"mmm")</f>
        <v>Jan</v>
      </c>
      <c r="P5144" s="3">
        <f>YEAR(Table3[[#This Row],[DATE]])</f>
        <v>2035</v>
      </c>
    </row>
    <row r="5145" spans="1:16" x14ac:dyDescent="0.3">
      <c r="A5145" s="6">
        <v>49340</v>
      </c>
      <c r="B5145" s="7" t="s">
        <v>2000</v>
      </c>
      <c r="C5145" s="9">
        <f t="shared" ca="1" si="160"/>
        <v>11</v>
      </c>
      <c r="D5145" s="9" t="s">
        <v>2116</v>
      </c>
      <c r="E5145" s="9" t="s">
        <v>2116</v>
      </c>
      <c r="F5145" s="10">
        <f t="shared" ca="1" si="161"/>
        <v>9.5076878655796657E-2</v>
      </c>
      <c r="G5145" s="3" t="str">
        <f>VLOOKUP(Table3[[#This Row],[PRODUCT ID]],Table1[[PRODUCT]:[SELLING PRICE]],1,FALSE)</f>
        <v>Product948</v>
      </c>
      <c r="H5145" s="3" t="str">
        <f>VLOOKUP(Table3[[#This Row],[PRODUCT ID]],Table1[[PRODUCT]:[SELLING PRICE]],2,FALSE)</f>
        <v>Category2</v>
      </c>
      <c r="I5145" s="3" t="str">
        <f>VLOOKUP(Table3[[#This Row],[PRODUCT ID]],Table1[[PRODUCT]:[SELLING PRICE]],3,FALSE)</f>
        <v>Kg</v>
      </c>
      <c r="J5145" s="16">
        <f ca="1">VLOOKUP(Table3[[#This Row],[PRODUCT ID]],Table1[[PRODUCT]:[SELLING PRICE]],4,FALSE)</f>
        <v>207</v>
      </c>
      <c r="K5145" s="16">
        <f ca="1">VLOOKUP(Table3[[#This Row],[PRODUCT ID]],Table1[[PRODUCT]:[SELLING PRICE]],5,FALSE)</f>
        <v>159.89931022729982</v>
      </c>
      <c r="L5145" s="16">
        <f ca="1">J5145*Table3[[#This Row],[QUANTITY]]</f>
        <v>2277</v>
      </c>
      <c r="M5145" s="16">
        <f ca="1">K5145*Table3[[#This Row],[QUANTITY]]*(1-Table3[[#This Row],[DISCOUNT %]])</f>
        <v>1591.6624120284057</v>
      </c>
      <c r="N5145" s="3">
        <f>DAY(Table3[[#This Row],[DATE]])</f>
        <v>31</v>
      </c>
      <c r="O5145" s="3" t="str">
        <f>TEXT(Table3[[#This Row],[DATE]],"mmm")</f>
        <v>Jan</v>
      </c>
      <c r="P5145" s="3">
        <f>YEAR(Table3[[#This Row],[DATE]])</f>
        <v>2035</v>
      </c>
    </row>
    <row r="5146" spans="1:16" x14ac:dyDescent="0.3">
      <c r="A5146" s="6">
        <v>49341</v>
      </c>
      <c r="B5146" s="7" t="s">
        <v>2001</v>
      </c>
      <c r="C5146" s="9">
        <f t="shared" ca="1" si="160"/>
        <v>2</v>
      </c>
      <c r="D5146" s="9" t="s">
        <v>2116</v>
      </c>
      <c r="E5146" s="9" t="s">
        <v>2118</v>
      </c>
      <c r="F5146" s="10">
        <f t="shared" ca="1" si="161"/>
        <v>1.7610259868097945E-3</v>
      </c>
      <c r="G5146" s="3" t="str">
        <f>VLOOKUP(Table3[[#This Row],[PRODUCT ID]],Table1[[PRODUCT]:[SELLING PRICE]],1,FALSE)</f>
        <v>Product949</v>
      </c>
      <c r="H5146" s="3" t="str">
        <f>VLOOKUP(Table3[[#This Row],[PRODUCT ID]],Table1[[PRODUCT]:[SELLING PRICE]],2,FALSE)</f>
        <v>Category3</v>
      </c>
      <c r="I5146" s="3" t="str">
        <f>VLOOKUP(Table3[[#This Row],[PRODUCT ID]],Table1[[PRODUCT]:[SELLING PRICE]],3,FALSE)</f>
        <v>Lt</v>
      </c>
      <c r="J5146" s="16">
        <f ca="1">VLOOKUP(Table3[[#This Row],[PRODUCT ID]],Table1[[PRODUCT]:[SELLING PRICE]],4,FALSE)</f>
        <v>130</v>
      </c>
      <c r="K5146" s="16">
        <f ca="1">VLOOKUP(Table3[[#This Row],[PRODUCT ID]],Table1[[PRODUCT]:[SELLING PRICE]],5,FALSE)</f>
        <v>30.370460841169738</v>
      </c>
      <c r="L5146" s="16">
        <f ca="1">J5146*Table3[[#This Row],[QUANTITY]]</f>
        <v>260</v>
      </c>
      <c r="M5146" s="16">
        <f ca="1">K5146*Table3[[#This Row],[QUANTITY]]*(1-Table3[[#This Row],[DISCOUNT %]])</f>
        <v>60.633955340794095</v>
      </c>
      <c r="N5146" s="3">
        <f>DAY(Table3[[#This Row],[DATE]])</f>
        <v>1</v>
      </c>
      <c r="O5146" s="3" t="str">
        <f>TEXT(Table3[[#This Row],[DATE]],"mmm")</f>
        <v>Feb</v>
      </c>
      <c r="P5146" s="3">
        <f>YEAR(Table3[[#This Row],[DATE]])</f>
        <v>2035</v>
      </c>
    </row>
    <row r="5147" spans="1:16" x14ac:dyDescent="0.3">
      <c r="A5147" s="6">
        <v>49342</v>
      </c>
      <c r="B5147" s="7" t="s">
        <v>2002</v>
      </c>
      <c r="C5147" s="9">
        <f t="shared" ca="1" si="160"/>
        <v>10</v>
      </c>
      <c r="D5147" s="9" t="s">
        <v>2115</v>
      </c>
      <c r="E5147" s="9" t="s">
        <v>2116</v>
      </c>
      <c r="F5147" s="10">
        <f t="shared" ca="1" si="161"/>
        <v>3.3981198618537989E-2</v>
      </c>
      <c r="G5147" s="3" t="str">
        <f>VLOOKUP(Table3[[#This Row],[PRODUCT ID]],Table1[[PRODUCT]:[SELLING PRICE]],1,FALSE)</f>
        <v>Product950</v>
      </c>
      <c r="H5147" s="3" t="str">
        <f>VLOOKUP(Table3[[#This Row],[PRODUCT ID]],Table1[[PRODUCT]:[SELLING PRICE]],2,FALSE)</f>
        <v>Category4</v>
      </c>
      <c r="I5147" s="3" t="str">
        <f>VLOOKUP(Table3[[#This Row],[PRODUCT ID]],Table1[[PRODUCT]:[SELLING PRICE]],3,FALSE)</f>
        <v>Kg</v>
      </c>
      <c r="J5147" s="16">
        <f ca="1">VLOOKUP(Table3[[#This Row],[PRODUCT ID]],Table1[[PRODUCT]:[SELLING PRICE]],4,FALSE)</f>
        <v>242</v>
      </c>
      <c r="K5147" s="16">
        <f ca="1">VLOOKUP(Table3[[#This Row],[PRODUCT ID]],Table1[[PRODUCT]:[SELLING PRICE]],5,FALSE)</f>
        <v>177.04764255722975</v>
      </c>
      <c r="L5147" s="16">
        <f ca="1">J5147*Table3[[#This Row],[QUANTITY]]</f>
        <v>2420</v>
      </c>
      <c r="M5147" s="16">
        <f ca="1">K5147*Table3[[#This Row],[QUANTITY]]*(1-Table3[[#This Row],[DISCOUNT %]])</f>
        <v>1710.3135145054862</v>
      </c>
      <c r="N5147" s="3">
        <f>DAY(Table3[[#This Row],[DATE]])</f>
        <v>2</v>
      </c>
      <c r="O5147" s="3" t="str">
        <f>TEXT(Table3[[#This Row],[DATE]],"mmm")</f>
        <v>Feb</v>
      </c>
      <c r="P5147" s="3">
        <f>YEAR(Table3[[#This Row],[DATE]])</f>
        <v>2035</v>
      </c>
    </row>
    <row r="5148" spans="1:16" x14ac:dyDescent="0.3">
      <c r="A5148" s="6">
        <v>49343</v>
      </c>
      <c r="B5148" s="7" t="s">
        <v>2003</v>
      </c>
      <c r="C5148" s="9">
        <f t="shared" ca="1" si="160"/>
        <v>1</v>
      </c>
      <c r="D5148" s="9" t="s">
        <v>2117</v>
      </c>
      <c r="E5148" s="9" t="s">
        <v>2116</v>
      </c>
      <c r="F5148" s="10">
        <f t="shared" ca="1" si="161"/>
        <v>4.2048997295149326E-2</v>
      </c>
      <c r="G5148" s="3" t="str">
        <f>VLOOKUP(Table3[[#This Row],[PRODUCT ID]],Table1[[PRODUCT]:[SELLING PRICE]],1,FALSE)</f>
        <v>Product951</v>
      </c>
      <c r="H5148" s="3" t="str">
        <f>VLOOKUP(Table3[[#This Row],[PRODUCT ID]],Table1[[PRODUCT]:[SELLING PRICE]],2,FALSE)</f>
        <v>Category5</v>
      </c>
      <c r="I5148" s="3" t="str">
        <f>VLOOKUP(Table3[[#This Row],[PRODUCT ID]],Table1[[PRODUCT]:[SELLING PRICE]],3,FALSE)</f>
        <v>Lt</v>
      </c>
      <c r="J5148" s="16">
        <f ca="1">VLOOKUP(Table3[[#This Row],[PRODUCT ID]],Table1[[PRODUCT]:[SELLING PRICE]],4,FALSE)</f>
        <v>164</v>
      </c>
      <c r="K5148" s="16">
        <f ca="1">VLOOKUP(Table3[[#This Row],[PRODUCT ID]],Table1[[PRODUCT]:[SELLING PRICE]],5,FALSE)</f>
        <v>28.063061352423674</v>
      </c>
      <c r="L5148" s="16">
        <f ca="1">J5148*Table3[[#This Row],[QUANTITY]]</f>
        <v>164</v>
      </c>
      <c r="M5148" s="16">
        <f ca="1">K5148*Table3[[#This Row],[QUANTITY]]*(1-Table3[[#This Row],[DISCOUNT %]])</f>
        <v>26.883037761522001</v>
      </c>
      <c r="N5148" s="3">
        <f>DAY(Table3[[#This Row],[DATE]])</f>
        <v>3</v>
      </c>
      <c r="O5148" s="3" t="str">
        <f>TEXT(Table3[[#This Row],[DATE]],"mmm")</f>
        <v>Feb</v>
      </c>
      <c r="P5148" s="3">
        <f>YEAR(Table3[[#This Row],[DATE]])</f>
        <v>2035</v>
      </c>
    </row>
    <row r="5149" spans="1:16" x14ac:dyDescent="0.3">
      <c r="A5149" s="6">
        <v>49344</v>
      </c>
      <c r="B5149" s="7" t="s">
        <v>2004</v>
      </c>
      <c r="C5149" s="9">
        <f t="shared" ca="1" si="160"/>
        <v>12</v>
      </c>
      <c r="D5149" s="9" t="s">
        <v>2117</v>
      </c>
      <c r="E5149" s="9" t="s">
        <v>2116</v>
      </c>
      <c r="F5149" s="10">
        <f t="shared" ca="1" si="161"/>
        <v>2.8058917727045996E-2</v>
      </c>
      <c r="G5149" s="3" t="str">
        <f>VLOOKUP(Table3[[#This Row],[PRODUCT ID]],Table1[[PRODUCT]:[SELLING PRICE]],1,FALSE)</f>
        <v>Product952</v>
      </c>
      <c r="H5149" s="3" t="str">
        <f>VLOOKUP(Table3[[#This Row],[PRODUCT ID]],Table1[[PRODUCT]:[SELLING PRICE]],2,FALSE)</f>
        <v>Category1</v>
      </c>
      <c r="I5149" s="3" t="str">
        <f>VLOOKUP(Table3[[#This Row],[PRODUCT ID]],Table1[[PRODUCT]:[SELLING PRICE]],3,FALSE)</f>
        <v>Ft</v>
      </c>
      <c r="J5149" s="16">
        <f ca="1">VLOOKUP(Table3[[#This Row],[PRODUCT ID]],Table1[[PRODUCT]:[SELLING PRICE]],4,FALSE)</f>
        <v>110</v>
      </c>
      <c r="K5149" s="16">
        <f ca="1">VLOOKUP(Table3[[#This Row],[PRODUCT ID]],Table1[[PRODUCT]:[SELLING PRICE]],5,FALSE)</f>
        <v>198.08233490698532</v>
      </c>
      <c r="L5149" s="16">
        <f ca="1">J5149*Table3[[#This Row],[QUANTITY]]</f>
        <v>1320</v>
      </c>
      <c r="M5149" s="16">
        <f ca="1">K5149*Table3[[#This Row],[QUANTITY]]*(1-Table3[[#This Row],[DISCOUNT %]])</f>
        <v>2310.2923076237885</v>
      </c>
      <c r="N5149" s="3">
        <f>DAY(Table3[[#This Row],[DATE]])</f>
        <v>4</v>
      </c>
      <c r="O5149" s="3" t="str">
        <f>TEXT(Table3[[#This Row],[DATE]],"mmm")</f>
        <v>Feb</v>
      </c>
      <c r="P5149" s="3">
        <f>YEAR(Table3[[#This Row],[DATE]])</f>
        <v>2035</v>
      </c>
    </row>
    <row r="5150" spans="1:16" x14ac:dyDescent="0.3">
      <c r="A5150" s="6">
        <v>49345</v>
      </c>
      <c r="B5150" s="7" t="s">
        <v>2005</v>
      </c>
      <c r="C5150" s="9">
        <f t="shared" ca="1" si="160"/>
        <v>4</v>
      </c>
      <c r="D5150" s="9" t="s">
        <v>2116</v>
      </c>
      <c r="E5150" s="9" t="s">
        <v>2116</v>
      </c>
      <c r="F5150" s="10">
        <f t="shared" ca="1" si="161"/>
        <v>7.2678486816478899E-2</v>
      </c>
      <c r="G5150" s="3" t="str">
        <f>VLOOKUP(Table3[[#This Row],[PRODUCT ID]],Table1[[PRODUCT]:[SELLING PRICE]],1,FALSE)</f>
        <v>Product953</v>
      </c>
      <c r="H5150" s="3" t="str">
        <f>VLOOKUP(Table3[[#This Row],[PRODUCT ID]],Table1[[PRODUCT]:[SELLING PRICE]],2,FALSE)</f>
        <v>Category2</v>
      </c>
      <c r="I5150" s="3" t="str">
        <f>VLOOKUP(Table3[[#This Row],[PRODUCT ID]],Table1[[PRODUCT]:[SELLING PRICE]],3,FALSE)</f>
        <v>Kg</v>
      </c>
      <c r="J5150" s="16">
        <f ca="1">VLOOKUP(Table3[[#This Row],[PRODUCT ID]],Table1[[PRODUCT]:[SELLING PRICE]],4,FALSE)</f>
        <v>173</v>
      </c>
      <c r="K5150" s="16">
        <f ca="1">VLOOKUP(Table3[[#This Row],[PRODUCT ID]],Table1[[PRODUCT]:[SELLING PRICE]],5,FALSE)</f>
        <v>124.68329584089643</v>
      </c>
      <c r="L5150" s="16">
        <f ca="1">J5150*Table3[[#This Row],[QUANTITY]]</f>
        <v>692</v>
      </c>
      <c r="M5150" s="16">
        <f ca="1">K5150*Table3[[#This Row],[QUANTITY]]*(1-Table3[[#This Row],[DISCOUNT %]])</f>
        <v>462.48601027155479</v>
      </c>
      <c r="N5150" s="3">
        <f>DAY(Table3[[#This Row],[DATE]])</f>
        <v>5</v>
      </c>
      <c r="O5150" s="3" t="str">
        <f>TEXT(Table3[[#This Row],[DATE]],"mmm")</f>
        <v>Feb</v>
      </c>
      <c r="P5150" s="3">
        <f>YEAR(Table3[[#This Row],[DATE]])</f>
        <v>2035</v>
      </c>
    </row>
    <row r="5151" spans="1:16" x14ac:dyDescent="0.3">
      <c r="A5151" s="6">
        <v>49346</v>
      </c>
      <c r="B5151" s="7" t="s">
        <v>2006</v>
      </c>
      <c r="C5151" s="9">
        <f t="shared" ca="1" si="160"/>
        <v>5</v>
      </c>
      <c r="D5151" s="9" t="s">
        <v>2116</v>
      </c>
      <c r="E5151" s="9" t="s">
        <v>2116</v>
      </c>
      <c r="F5151" s="10">
        <f t="shared" ca="1" si="161"/>
        <v>6.23342700830046E-2</v>
      </c>
      <c r="G5151" s="3" t="str">
        <f>VLOOKUP(Table3[[#This Row],[PRODUCT ID]],Table1[[PRODUCT]:[SELLING PRICE]],1,FALSE)</f>
        <v>Product954</v>
      </c>
      <c r="H5151" s="3" t="str">
        <f>VLOOKUP(Table3[[#This Row],[PRODUCT ID]],Table1[[PRODUCT]:[SELLING PRICE]],2,FALSE)</f>
        <v>Category3</v>
      </c>
      <c r="I5151" s="3" t="str">
        <f>VLOOKUP(Table3[[#This Row],[PRODUCT ID]],Table1[[PRODUCT]:[SELLING PRICE]],3,FALSE)</f>
        <v>No</v>
      </c>
      <c r="J5151" s="16">
        <f ca="1">VLOOKUP(Table3[[#This Row],[PRODUCT ID]],Table1[[PRODUCT]:[SELLING PRICE]],4,FALSE)</f>
        <v>102</v>
      </c>
      <c r="K5151" s="16">
        <f ca="1">VLOOKUP(Table3[[#This Row],[PRODUCT ID]],Table1[[PRODUCT]:[SELLING PRICE]],5,FALSE)</f>
        <v>40.360043918388811</v>
      </c>
      <c r="L5151" s="16">
        <f ca="1">J5151*Table3[[#This Row],[QUANTITY]]</f>
        <v>510</v>
      </c>
      <c r="M5151" s="16">
        <f ca="1">K5151*Table3[[#This Row],[QUANTITY]]*(1-Table3[[#This Row],[DISCOUNT %]])</f>
        <v>189.22115020109018</v>
      </c>
      <c r="N5151" s="3">
        <f>DAY(Table3[[#This Row],[DATE]])</f>
        <v>6</v>
      </c>
      <c r="O5151" s="3" t="str">
        <f>TEXT(Table3[[#This Row],[DATE]],"mmm")</f>
        <v>Feb</v>
      </c>
      <c r="P5151" s="3">
        <f>YEAR(Table3[[#This Row],[DATE]])</f>
        <v>2035</v>
      </c>
    </row>
    <row r="5152" spans="1:16" x14ac:dyDescent="0.3">
      <c r="A5152" s="6">
        <v>49347</v>
      </c>
      <c r="B5152" s="7" t="s">
        <v>2007</v>
      </c>
      <c r="C5152" s="9">
        <f t="shared" ca="1" si="160"/>
        <v>15</v>
      </c>
      <c r="D5152" s="9" t="s">
        <v>2116</v>
      </c>
      <c r="E5152" s="9" t="s">
        <v>2118</v>
      </c>
      <c r="F5152" s="10">
        <f t="shared" ca="1" si="161"/>
        <v>4.0541959631983628E-2</v>
      </c>
      <c r="G5152" s="3" t="str">
        <f>VLOOKUP(Table3[[#This Row],[PRODUCT ID]],Table1[[PRODUCT]:[SELLING PRICE]],1,FALSE)</f>
        <v>Product955</v>
      </c>
      <c r="H5152" s="3" t="str">
        <f>VLOOKUP(Table3[[#This Row],[PRODUCT ID]],Table1[[PRODUCT]:[SELLING PRICE]],2,FALSE)</f>
        <v>Category4</v>
      </c>
      <c r="I5152" s="3" t="str">
        <f>VLOOKUP(Table3[[#This Row],[PRODUCT ID]],Table1[[PRODUCT]:[SELLING PRICE]],3,FALSE)</f>
        <v>No</v>
      </c>
      <c r="J5152" s="16">
        <f ca="1">VLOOKUP(Table3[[#This Row],[PRODUCT ID]],Table1[[PRODUCT]:[SELLING PRICE]],4,FALSE)</f>
        <v>123</v>
      </c>
      <c r="K5152" s="16">
        <f ca="1">VLOOKUP(Table3[[#This Row],[PRODUCT ID]],Table1[[PRODUCT]:[SELLING PRICE]],5,FALSE)</f>
        <v>178.95928241010262</v>
      </c>
      <c r="L5152" s="16">
        <f ca="1">J5152*Table3[[#This Row],[QUANTITY]]</f>
        <v>1845</v>
      </c>
      <c r="M5152" s="16">
        <f ca="1">K5152*Table3[[#This Row],[QUANTITY]]*(1-Table3[[#This Row],[DISCOUNT %]])</f>
        <v>2575.5588361029522</v>
      </c>
      <c r="N5152" s="3">
        <f>DAY(Table3[[#This Row],[DATE]])</f>
        <v>7</v>
      </c>
      <c r="O5152" s="3" t="str">
        <f>TEXT(Table3[[#This Row],[DATE]],"mmm")</f>
        <v>Feb</v>
      </c>
      <c r="P5152" s="3">
        <f>YEAR(Table3[[#This Row],[DATE]])</f>
        <v>2035</v>
      </c>
    </row>
    <row r="5153" spans="1:16" x14ac:dyDescent="0.3">
      <c r="A5153" s="6">
        <v>49348</v>
      </c>
      <c r="B5153" s="7" t="s">
        <v>2008</v>
      </c>
      <c r="C5153" s="9">
        <f t="shared" ca="1" si="160"/>
        <v>13</v>
      </c>
      <c r="D5153" s="9" t="s">
        <v>2116</v>
      </c>
      <c r="E5153" s="9" t="s">
        <v>2118</v>
      </c>
      <c r="F5153" s="10">
        <f t="shared" ca="1" si="161"/>
        <v>7.7248291913587674E-2</v>
      </c>
      <c r="G5153" s="3" t="str">
        <f>VLOOKUP(Table3[[#This Row],[PRODUCT ID]],Table1[[PRODUCT]:[SELLING PRICE]],1,FALSE)</f>
        <v>Product956</v>
      </c>
      <c r="H5153" s="3" t="str">
        <f>VLOOKUP(Table3[[#This Row],[PRODUCT ID]],Table1[[PRODUCT]:[SELLING PRICE]],2,FALSE)</f>
        <v>Category5</v>
      </c>
      <c r="I5153" s="3" t="str">
        <f>VLOOKUP(Table3[[#This Row],[PRODUCT ID]],Table1[[PRODUCT]:[SELLING PRICE]],3,FALSE)</f>
        <v>Ft</v>
      </c>
      <c r="J5153" s="16">
        <f ca="1">VLOOKUP(Table3[[#This Row],[PRODUCT ID]],Table1[[PRODUCT]:[SELLING PRICE]],4,FALSE)</f>
        <v>126</v>
      </c>
      <c r="K5153" s="16">
        <f ca="1">VLOOKUP(Table3[[#This Row],[PRODUCT ID]],Table1[[PRODUCT]:[SELLING PRICE]],5,FALSE)</f>
        <v>77.950696691693068</v>
      </c>
      <c r="L5153" s="16">
        <f ca="1">J5153*Table3[[#This Row],[QUANTITY]]</f>
        <v>1638</v>
      </c>
      <c r="M5153" s="16">
        <f ca="1">K5153*Table3[[#This Row],[QUANTITY]]*(1-Table3[[#This Row],[DISCOUNT %]])</f>
        <v>935.07880074421314</v>
      </c>
      <c r="N5153" s="3">
        <f>DAY(Table3[[#This Row],[DATE]])</f>
        <v>8</v>
      </c>
      <c r="O5153" s="3" t="str">
        <f>TEXT(Table3[[#This Row],[DATE]],"mmm")</f>
        <v>Feb</v>
      </c>
      <c r="P5153" s="3">
        <f>YEAR(Table3[[#This Row],[DATE]])</f>
        <v>2035</v>
      </c>
    </row>
    <row r="5154" spans="1:16" x14ac:dyDescent="0.3">
      <c r="A5154" s="6">
        <v>49349</v>
      </c>
      <c r="B5154" s="7" t="s">
        <v>2009</v>
      </c>
      <c r="C5154" s="9">
        <f t="shared" ca="1" si="160"/>
        <v>11</v>
      </c>
      <c r="D5154" s="9" t="s">
        <v>2115</v>
      </c>
      <c r="E5154" s="9" t="s">
        <v>2116</v>
      </c>
      <c r="F5154" s="10">
        <f t="shared" ca="1" si="161"/>
        <v>1.4148674850392541E-2</v>
      </c>
      <c r="G5154" s="3" t="str">
        <f>VLOOKUP(Table3[[#This Row],[PRODUCT ID]],Table1[[PRODUCT]:[SELLING PRICE]],1,FALSE)</f>
        <v>Product957</v>
      </c>
      <c r="H5154" s="3" t="str">
        <f>VLOOKUP(Table3[[#This Row],[PRODUCT ID]],Table1[[PRODUCT]:[SELLING PRICE]],2,FALSE)</f>
        <v>Category1</v>
      </c>
      <c r="I5154" s="3" t="str">
        <f>VLOOKUP(Table3[[#This Row],[PRODUCT ID]],Table1[[PRODUCT]:[SELLING PRICE]],3,FALSE)</f>
        <v>No</v>
      </c>
      <c r="J5154" s="16">
        <f ca="1">VLOOKUP(Table3[[#This Row],[PRODUCT ID]],Table1[[PRODUCT]:[SELLING PRICE]],4,FALSE)</f>
        <v>16</v>
      </c>
      <c r="K5154" s="16">
        <f ca="1">VLOOKUP(Table3[[#This Row],[PRODUCT ID]],Table1[[PRODUCT]:[SELLING PRICE]],5,FALSE)</f>
        <v>283.0279274912038</v>
      </c>
      <c r="L5154" s="16">
        <f ca="1">J5154*Table3[[#This Row],[QUANTITY]]</f>
        <v>176</v>
      </c>
      <c r="M5154" s="16">
        <f ca="1">K5154*Table3[[#This Row],[QUANTITY]]*(1-Table3[[#This Row],[DISCOUNT %]])</f>
        <v>3069.258031087053</v>
      </c>
      <c r="N5154" s="3">
        <f>DAY(Table3[[#This Row],[DATE]])</f>
        <v>9</v>
      </c>
      <c r="O5154" s="3" t="str">
        <f>TEXT(Table3[[#This Row],[DATE]],"mmm")</f>
        <v>Feb</v>
      </c>
      <c r="P5154" s="3">
        <f>YEAR(Table3[[#This Row],[DATE]])</f>
        <v>2035</v>
      </c>
    </row>
    <row r="5155" spans="1:16" x14ac:dyDescent="0.3">
      <c r="A5155" s="6">
        <v>49350</v>
      </c>
      <c r="B5155" s="7" t="s">
        <v>2010</v>
      </c>
      <c r="C5155" s="9">
        <f t="shared" ca="1" si="160"/>
        <v>15</v>
      </c>
      <c r="D5155" s="9" t="s">
        <v>2116</v>
      </c>
      <c r="E5155" s="9" t="s">
        <v>2116</v>
      </c>
      <c r="F5155" s="10">
        <f t="shared" ca="1" si="161"/>
        <v>3.9904623007458832E-2</v>
      </c>
      <c r="G5155" s="3" t="str">
        <f>VLOOKUP(Table3[[#This Row],[PRODUCT ID]],Table1[[PRODUCT]:[SELLING PRICE]],1,FALSE)</f>
        <v>Product958</v>
      </c>
      <c r="H5155" s="3" t="str">
        <f>VLOOKUP(Table3[[#This Row],[PRODUCT ID]],Table1[[PRODUCT]:[SELLING PRICE]],2,FALSE)</f>
        <v>Category2</v>
      </c>
      <c r="I5155" s="3" t="str">
        <f>VLOOKUP(Table3[[#This Row],[PRODUCT ID]],Table1[[PRODUCT]:[SELLING PRICE]],3,FALSE)</f>
        <v>Kg</v>
      </c>
      <c r="J5155" s="16">
        <f ca="1">VLOOKUP(Table3[[#This Row],[PRODUCT ID]],Table1[[PRODUCT]:[SELLING PRICE]],4,FALSE)</f>
        <v>143</v>
      </c>
      <c r="K5155" s="16">
        <f ca="1">VLOOKUP(Table3[[#This Row],[PRODUCT ID]],Table1[[PRODUCT]:[SELLING PRICE]],5,FALSE)</f>
        <v>186.80103075759834</v>
      </c>
      <c r="L5155" s="16">
        <f ca="1">J5155*Table3[[#This Row],[QUANTITY]]</f>
        <v>2145</v>
      </c>
      <c r="M5155" s="16">
        <f ca="1">K5155*Table3[[#This Row],[QUANTITY]]*(1-Table3[[#This Row],[DISCOUNT %]])</f>
        <v>2690.202090717175</v>
      </c>
      <c r="N5155" s="3">
        <f>DAY(Table3[[#This Row],[DATE]])</f>
        <v>10</v>
      </c>
      <c r="O5155" s="3" t="str">
        <f>TEXT(Table3[[#This Row],[DATE]],"mmm")</f>
        <v>Feb</v>
      </c>
      <c r="P5155" s="3">
        <f>YEAR(Table3[[#This Row],[DATE]])</f>
        <v>2035</v>
      </c>
    </row>
    <row r="5156" spans="1:16" x14ac:dyDescent="0.3">
      <c r="A5156" s="6">
        <v>49351</v>
      </c>
      <c r="B5156" s="7" t="s">
        <v>2011</v>
      </c>
      <c r="C5156" s="9">
        <f t="shared" ca="1" si="160"/>
        <v>14</v>
      </c>
      <c r="D5156" s="9" t="s">
        <v>2117</v>
      </c>
      <c r="E5156" s="9" t="s">
        <v>2116</v>
      </c>
      <c r="F5156" s="10">
        <f t="shared" ca="1" si="161"/>
        <v>5.2760396375045419E-2</v>
      </c>
      <c r="G5156" s="3" t="str">
        <f>VLOOKUP(Table3[[#This Row],[PRODUCT ID]],Table1[[PRODUCT]:[SELLING PRICE]],1,FALSE)</f>
        <v>Product959</v>
      </c>
      <c r="H5156" s="3" t="str">
        <f>VLOOKUP(Table3[[#This Row],[PRODUCT ID]],Table1[[PRODUCT]:[SELLING PRICE]],2,FALSE)</f>
        <v>Category3</v>
      </c>
      <c r="I5156" s="3" t="str">
        <f>VLOOKUP(Table3[[#This Row],[PRODUCT ID]],Table1[[PRODUCT]:[SELLING PRICE]],3,FALSE)</f>
        <v>Kg</v>
      </c>
      <c r="J5156" s="16">
        <f ca="1">VLOOKUP(Table3[[#This Row],[PRODUCT ID]],Table1[[PRODUCT]:[SELLING PRICE]],4,FALSE)</f>
        <v>41</v>
      </c>
      <c r="K5156" s="16">
        <f ca="1">VLOOKUP(Table3[[#This Row],[PRODUCT ID]],Table1[[PRODUCT]:[SELLING PRICE]],5,FALSE)</f>
        <v>228.98362314960153</v>
      </c>
      <c r="L5156" s="16">
        <f ca="1">J5156*Table3[[#This Row],[QUANTITY]]</f>
        <v>574</v>
      </c>
      <c r="M5156" s="16">
        <f ca="1">K5156*Table3[[#This Row],[QUANTITY]]*(1-Table3[[#This Row],[DISCOUNT %]])</f>
        <v>3036.6329900036835</v>
      </c>
      <c r="N5156" s="3">
        <f>DAY(Table3[[#This Row],[DATE]])</f>
        <v>11</v>
      </c>
      <c r="O5156" s="3" t="str">
        <f>TEXT(Table3[[#This Row],[DATE]],"mmm")</f>
        <v>Feb</v>
      </c>
      <c r="P5156" s="3">
        <f>YEAR(Table3[[#This Row],[DATE]])</f>
        <v>2035</v>
      </c>
    </row>
    <row r="5157" spans="1:16" x14ac:dyDescent="0.3">
      <c r="A5157" s="6">
        <v>49352</v>
      </c>
      <c r="B5157" s="7" t="s">
        <v>2012</v>
      </c>
      <c r="C5157" s="9">
        <f t="shared" ca="1" si="160"/>
        <v>11</v>
      </c>
      <c r="D5157" s="9" t="s">
        <v>2115</v>
      </c>
      <c r="E5157" s="9" t="s">
        <v>2116</v>
      </c>
      <c r="F5157" s="10">
        <f t="shared" ca="1" si="161"/>
        <v>5.4440095874446259E-2</v>
      </c>
      <c r="G5157" s="3" t="str">
        <f>VLOOKUP(Table3[[#This Row],[PRODUCT ID]],Table1[[PRODUCT]:[SELLING PRICE]],1,FALSE)</f>
        <v>Product960</v>
      </c>
      <c r="H5157" s="3" t="str">
        <f>VLOOKUP(Table3[[#This Row],[PRODUCT ID]],Table1[[PRODUCT]:[SELLING PRICE]],2,FALSE)</f>
        <v>Category4</v>
      </c>
      <c r="I5157" s="3" t="str">
        <f>VLOOKUP(Table3[[#This Row],[PRODUCT ID]],Table1[[PRODUCT]:[SELLING PRICE]],3,FALSE)</f>
        <v>Lt</v>
      </c>
      <c r="J5157" s="16">
        <f ca="1">VLOOKUP(Table3[[#This Row],[PRODUCT ID]],Table1[[PRODUCT]:[SELLING PRICE]],4,FALSE)</f>
        <v>198</v>
      </c>
      <c r="K5157" s="16">
        <f ca="1">VLOOKUP(Table3[[#This Row],[PRODUCT ID]],Table1[[PRODUCT]:[SELLING PRICE]],5,FALSE)</f>
        <v>125.79543113578576</v>
      </c>
      <c r="L5157" s="16">
        <f ca="1">J5157*Table3[[#This Row],[QUANTITY]]</f>
        <v>2178</v>
      </c>
      <c r="M5157" s="16">
        <f ca="1">K5157*Table3[[#This Row],[QUANTITY]]*(1-Table3[[#This Row],[DISCOUNT %]])</f>
        <v>1308.4182738460493</v>
      </c>
      <c r="N5157" s="3">
        <f>DAY(Table3[[#This Row],[DATE]])</f>
        <v>12</v>
      </c>
      <c r="O5157" s="3" t="str">
        <f>TEXT(Table3[[#This Row],[DATE]],"mmm")</f>
        <v>Feb</v>
      </c>
      <c r="P5157" s="3">
        <f>YEAR(Table3[[#This Row],[DATE]])</f>
        <v>2035</v>
      </c>
    </row>
    <row r="5158" spans="1:16" x14ac:dyDescent="0.3">
      <c r="A5158" s="6">
        <v>49353</v>
      </c>
      <c r="B5158" s="7" t="s">
        <v>2013</v>
      </c>
      <c r="C5158" s="9">
        <f t="shared" ca="1" si="160"/>
        <v>10</v>
      </c>
      <c r="D5158" s="9" t="s">
        <v>2115</v>
      </c>
      <c r="E5158" s="9" t="s">
        <v>2118</v>
      </c>
      <c r="F5158" s="10">
        <f t="shared" ca="1" si="161"/>
        <v>1.1982750130023478E-3</v>
      </c>
      <c r="G5158" s="3" t="str">
        <f>VLOOKUP(Table3[[#This Row],[PRODUCT ID]],Table1[[PRODUCT]:[SELLING PRICE]],1,FALSE)</f>
        <v>Product961</v>
      </c>
      <c r="H5158" s="3" t="str">
        <f>VLOOKUP(Table3[[#This Row],[PRODUCT ID]],Table1[[PRODUCT]:[SELLING PRICE]],2,FALSE)</f>
        <v>Category1</v>
      </c>
      <c r="I5158" s="3" t="str">
        <f>VLOOKUP(Table3[[#This Row],[PRODUCT ID]],Table1[[PRODUCT]:[SELLING PRICE]],3,FALSE)</f>
        <v>Kg</v>
      </c>
      <c r="J5158" s="16">
        <f ca="1">VLOOKUP(Table3[[#This Row],[PRODUCT ID]],Table1[[PRODUCT]:[SELLING PRICE]],4,FALSE)</f>
        <v>189</v>
      </c>
      <c r="K5158" s="16">
        <f ca="1">VLOOKUP(Table3[[#This Row],[PRODUCT ID]],Table1[[PRODUCT]:[SELLING PRICE]],5,FALSE)</f>
        <v>215.2281525142613</v>
      </c>
      <c r="L5158" s="16">
        <f ca="1">J5158*Table3[[#This Row],[QUANTITY]]</f>
        <v>1890</v>
      </c>
      <c r="M5158" s="16">
        <f ca="1">K5158*Table3[[#This Row],[QUANTITY]]*(1-Table3[[#This Row],[DISCOUNT %]])</f>
        <v>2149.7024999700875</v>
      </c>
      <c r="N5158" s="3">
        <f>DAY(Table3[[#This Row],[DATE]])</f>
        <v>13</v>
      </c>
      <c r="O5158" s="3" t="str">
        <f>TEXT(Table3[[#This Row],[DATE]],"mmm")</f>
        <v>Feb</v>
      </c>
      <c r="P5158" s="3">
        <f>YEAR(Table3[[#This Row],[DATE]])</f>
        <v>2035</v>
      </c>
    </row>
    <row r="5159" spans="1:16" x14ac:dyDescent="0.3">
      <c r="A5159" s="6">
        <v>49354</v>
      </c>
      <c r="B5159" s="7" t="s">
        <v>2014</v>
      </c>
      <c r="C5159" s="9">
        <f t="shared" ca="1" si="160"/>
        <v>5</v>
      </c>
      <c r="D5159" s="9" t="s">
        <v>2115</v>
      </c>
      <c r="E5159" s="9" t="s">
        <v>2116</v>
      </c>
      <c r="F5159" s="10">
        <f t="shared" ca="1" si="161"/>
        <v>7.5948043717096833E-2</v>
      </c>
      <c r="G5159" s="3" t="str">
        <f>VLOOKUP(Table3[[#This Row],[PRODUCT ID]],Table1[[PRODUCT]:[SELLING PRICE]],1,FALSE)</f>
        <v>Product962</v>
      </c>
      <c r="H5159" s="3" t="str">
        <f>VLOOKUP(Table3[[#This Row],[PRODUCT ID]],Table1[[PRODUCT]:[SELLING PRICE]],2,FALSE)</f>
        <v>Category2</v>
      </c>
      <c r="I5159" s="3" t="str">
        <f>VLOOKUP(Table3[[#This Row],[PRODUCT ID]],Table1[[PRODUCT]:[SELLING PRICE]],3,FALSE)</f>
        <v>Lt</v>
      </c>
      <c r="J5159" s="16">
        <f ca="1">VLOOKUP(Table3[[#This Row],[PRODUCT ID]],Table1[[PRODUCT]:[SELLING PRICE]],4,FALSE)</f>
        <v>211</v>
      </c>
      <c r="K5159" s="16">
        <f ca="1">VLOOKUP(Table3[[#This Row],[PRODUCT ID]],Table1[[PRODUCT]:[SELLING PRICE]],5,FALSE)</f>
        <v>32.957390134173814</v>
      </c>
      <c r="L5159" s="16">
        <f ca="1">J5159*Table3[[#This Row],[QUANTITY]]</f>
        <v>1055</v>
      </c>
      <c r="M5159" s="16">
        <f ca="1">K5159*Table3[[#This Row],[QUANTITY]]*(1-Table3[[#This Row],[DISCOUNT %]])</f>
        <v>152.27170413731082</v>
      </c>
      <c r="N5159" s="3">
        <f>DAY(Table3[[#This Row],[DATE]])</f>
        <v>14</v>
      </c>
      <c r="O5159" s="3" t="str">
        <f>TEXT(Table3[[#This Row],[DATE]],"mmm")</f>
        <v>Feb</v>
      </c>
      <c r="P5159" s="3">
        <f>YEAR(Table3[[#This Row],[DATE]])</f>
        <v>2035</v>
      </c>
    </row>
    <row r="5160" spans="1:16" x14ac:dyDescent="0.3">
      <c r="A5160" s="6">
        <v>49355</v>
      </c>
      <c r="B5160" s="7" t="s">
        <v>2015</v>
      </c>
      <c r="C5160" s="9">
        <f t="shared" ca="1" si="160"/>
        <v>1</v>
      </c>
      <c r="D5160" s="9" t="s">
        <v>2116</v>
      </c>
      <c r="E5160" s="9" t="s">
        <v>2116</v>
      </c>
      <c r="F5160" s="10">
        <f t="shared" ca="1" si="161"/>
        <v>3.3441023139242833E-2</v>
      </c>
      <c r="G5160" s="3" t="str">
        <f>VLOOKUP(Table3[[#This Row],[PRODUCT ID]],Table1[[PRODUCT]:[SELLING PRICE]],1,FALSE)</f>
        <v>Product963</v>
      </c>
      <c r="H5160" s="3" t="str">
        <f>VLOOKUP(Table3[[#This Row],[PRODUCT ID]],Table1[[PRODUCT]:[SELLING PRICE]],2,FALSE)</f>
        <v>Category3</v>
      </c>
      <c r="I5160" s="3" t="str">
        <f>VLOOKUP(Table3[[#This Row],[PRODUCT ID]],Table1[[PRODUCT]:[SELLING PRICE]],3,FALSE)</f>
        <v>Ft</v>
      </c>
      <c r="J5160" s="16">
        <f ca="1">VLOOKUP(Table3[[#This Row],[PRODUCT ID]],Table1[[PRODUCT]:[SELLING PRICE]],4,FALSE)</f>
        <v>205</v>
      </c>
      <c r="K5160" s="16">
        <f ca="1">VLOOKUP(Table3[[#This Row],[PRODUCT ID]],Table1[[PRODUCT]:[SELLING PRICE]],5,FALSE)</f>
        <v>270.04096059493247</v>
      </c>
      <c r="L5160" s="16">
        <f ca="1">J5160*Table3[[#This Row],[QUANTITY]]</f>
        <v>205</v>
      </c>
      <c r="M5160" s="16">
        <f ca="1">K5160*Table3[[#This Row],[QUANTITY]]*(1-Table3[[#This Row],[DISCOUNT %]])</f>
        <v>261.01051458313395</v>
      </c>
      <c r="N5160" s="3">
        <f>DAY(Table3[[#This Row],[DATE]])</f>
        <v>15</v>
      </c>
      <c r="O5160" s="3" t="str">
        <f>TEXT(Table3[[#This Row],[DATE]],"mmm")</f>
        <v>Feb</v>
      </c>
      <c r="P5160" s="3">
        <f>YEAR(Table3[[#This Row],[DATE]])</f>
        <v>2035</v>
      </c>
    </row>
    <row r="5161" spans="1:16" x14ac:dyDescent="0.3">
      <c r="A5161" s="6">
        <v>49356</v>
      </c>
      <c r="B5161" s="7" t="s">
        <v>2016</v>
      </c>
      <c r="C5161" s="9">
        <f t="shared" ca="1" si="160"/>
        <v>1</v>
      </c>
      <c r="D5161" s="9" t="s">
        <v>2116</v>
      </c>
      <c r="E5161" s="9" t="s">
        <v>2116</v>
      </c>
      <c r="F5161" s="10">
        <f t="shared" ca="1" si="161"/>
        <v>1.2879465574264405E-2</v>
      </c>
      <c r="G5161" s="3" t="str">
        <f>VLOOKUP(Table3[[#This Row],[PRODUCT ID]],Table1[[PRODUCT]:[SELLING PRICE]],1,FALSE)</f>
        <v>Product964</v>
      </c>
      <c r="H5161" s="3" t="str">
        <f>VLOOKUP(Table3[[#This Row],[PRODUCT ID]],Table1[[PRODUCT]:[SELLING PRICE]],2,FALSE)</f>
        <v>Category4</v>
      </c>
      <c r="I5161" s="3" t="str">
        <f>VLOOKUP(Table3[[#This Row],[PRODUCT ID]],Table1[[PRODUCT]:[SELLING PRICE]],3,FALSE)</f>
        <v>Kg</v>
      </c>
      <c r="J5161" s="16">
        <f ca="1">VLOOKUP(Table3[[#This Row],[PRODUCT ID]],Table1[[PRODUCT]:[SELLING PRICE]],4,FALSE)</f>
        <v>118</v>
      </c>
      <c r="K5161" s="16">
        <f ca="1">VLOOKUP(Table3[[#This Row],[PRODUCT ID]],Table1[[PRODUCT]:[SELLING PRICE]],5,FALSE)</f>
        <v>299.40529721557357</v>
      </c>
      <c r="L5161" s="16">
        <f ca="1">J5161*Table3[[#This Row],[QUANTITY]]</f>
        <v>118</v>
      </c>
      <c r="M5161" s="16">
        <f ca="1">K5161*Table3[[#This Row],[QUANTITY]]*(1-Table3[[#This Row],[DISCOUNT %]])</f>
        <v>295.54911699733316</v>
      </c>
      <c r="N5161" s="3">
        <f>DAY(Table3[[#This Row],[DATE]])</f>
        <v>16</v>
      </c>
      <c r="O5161" s="3" t="str">
        <f>TEXT(Table3[[#This Row],[DATE]],"mmm")</f>
        <v>Feb</v>
      </c>
      <c r="P5161" s="3">
        <f>YEAR(Table3[[#This Row],[DATE]])</f>
        <v>2035</v>
      </c>
    </row>
    <row r="5162" spans="1:16" x14ac:dyDescent="0.3">
      <c r="A5162" s="6">
        <v>49357</v>
      </c>
      <c r="B5162" s="7" t="s">
        <v>2017</v>
      </c>
      <c r="C5162" s="9">
        <f t="shared" ca="1" si="160"/>
        <v>12</v>
      </c>
      <c r="D5162" s="9" t="s">
        <v>2116</v>
      </c>
      <c r="E5162" s="9" t="s">
        <v>2116</v>
      </c>
      <c r="F5162" s="10">
        <f t="shared" ca="1" si="161"/>
        <v>7.0631919479888866E-2</v>
      </c>
      <c r="G5162" s="3" t="str">
        <f>VLOOKUP(Table3[[#This Row],[PRODUCT ID]],Table1[[PRODUCT]:[SELLING PRICE]],1,FALSE)</f>
        <v>Product965</v>
      </c>
      <c r="H5162" s="3" t="str">
        <f>VLOOKUP(Table3[[#This Row],[PRODUCT ID]],Table1[[PRODUCT]:[SELLING PRICE]],2,FALSE)</f>
        <v>Category5</v>
      </c>
      <c r="I5162" s="3" t="str">
        <f>VLOOKUP(Table3[[#This Row],[PRODUCT ID]],Table1[[PRODUCT]:[SELLING PRICE]],3,FALSE)</f>
        <v>No</v>
      </c>
      <c r="J5162" s="16">
        <f ca="1">VLOOKUP(Table3[[#This Row],[PRODUCT ID]],Table1[[PRODUCT]:[SELLING PRICE]],4,FALSE)</f>
        <v>168</v>
      </c>
      <c r="K5162" s="16">
        <f ca="1">VLOOKUP(Table3[[#This Row],[PRODUCT ID]],Table1[[PRODUCT]:[SELLING PRICE]],5,FALSE)</f>
        <v>211.54682747939432</v>
      </c>
      <c r="L5162" s="16">
        <f ca="1">J5162*Table3[[#This Row],[QUANTITY]]</f>
        <v>2016</v>
      </c>
      <c r="M5162" s="16">
        <f ca="1">K5162*Table3[[#This Row],[QUANTITY]]*(1-Table3[[#This Row],[DISCOUNT %]])</f>
        <v>2359.2584279357256</v>
      </c>
      <c r="N5162" s="3">
        <f>DAY(Table3[[#This Row],[DATE]])</f>
        <v>17</v>
      </c>
      <c r="O5162" s="3" t="str">
        <f>TEXT(Table3[[#This Row],[DATE]],"mmm")</f>
        <v>Feb</v>
      </c>
      <c r="P5162" s="3">
        <f>YEAR(Table3[[#This Row],[DATE]])</f>
        <v>2035</v>
      </c>
    </row>
    <row r="5163" spans="1:16" x14ac:dyDescent="0.3">
      <c r="A5163" s="6">
        <v>49358</v>
      </c>
      <c r="B5163" s="7" t="s">
        <v>2018</v>
      </c>
      <c r="C5163" s="9">
        <f t="shared" ca="1" si="160"/>
        <v>2</v>
      </c>
      <c r="D5163" s="9" t="s">
        <v>2115</v>
      </c>
      <c r="E5163" s="9" t="s">
        <v>2116</v>
      </c>
      <c r="F5163" s="10">
        <f t="shared" ca="1" si="161"/>
        <v>1.9330042736354348E-2</v>
      </c>
      <c r="G5163" s="3" t="str">
        <f>VLOOKUP(Table3[[#This Row],[PRODUCT ID]],Table1[[PRODUCT]:[SELLING PRICE]],1,FALSE)</f>
        <v>Product966</v>
      </c>
      <c r="H5163" s="3" t="str">
        <f>VLOOKUP(Table3[[#This Row],[PRODUCT ID]],Table1[[PRODUCT]:[SELLING PRICE]],2,FALSE)</f>
        <v>Category1</v>
      </c>
      <c r="I5163" s="3" t="str">
        <f>VLOOKUP(Table3[[#This Row],[PRODUCT ID]],Table1[[PRODUCT]:[SELLING PRICE]],3,FALSE)</f>
        <v>No</v>
      </c>
      <c r="J5163" s="16">
        <f ca="1">VLOOKUP(Table3[[#This Row],[PRODUCT ID]],Table1[[PRODUCT]:[SELLING PRICE]],4,FALSE)</f>
        <v>191</v>
      </c>
      <c r="K5163" s="16">
        <f ca="1">VLOOKUP(Table3[[#This Row],[PRODUCT ID]],Table1[[PRODUCT]:[SELLING PRICE]],5,FALSE)</f>
        <v>313.48251704716955</v>
      </c>
      <c r="L5163" s="16">
        <f ca="1">J5163*Table3[[#This Row],[QUANTITY]]</f>
        <v>382</v>
      </c>
      <c r="M5163" s="16">
        <f ca="1">K5163*Table3[[#This Row],[QUANTITY]]*(1-Table3[[#This Row],[DISCOUNT %]])</f>
        <v>614.84577319109565</v>
      </c>
      <c r="N5163" s="3">
        <f>DAY(Table3[[#This Row],[DATE]])</f>
        <v>18</v>
      </c>
      <c r="O5163" s="3" t="str">
        <f>TEXT(Table3[[#This Row],[DATE]],"mmm")</f>
        <v>Feb</v>
      </c>
      <c r="P5163" s="3">
        <f>YEAR(Table3[[#This Row],[DATE]])</f>
        <v>2035</v>
      </c>
    </row>
    <row r="5164" spans="1:16" x14ac:dyDescent="0.3">
      <c r="A5164" s="6">
        <v>49359</v>
      </c>
      <c r="B5164" s="7" t="s">
        <v>2019</v>
      </c>
      <c r="C5164" s="9">
        <f t="shared" ca="1" si="160"/>
        <v>9</v>
      </c>
      <c r="D5164" s="9" t="s">
        <v>2117</v>
      </c>
      <c r="E5164" s="9" t="s">
        <v>2118</v>
      </c>
      <c r="F5164" s="10">
        <f t="shared" ca="1" si="161"/>
        <v>7.7570778137397323E-2</v>
      </c>
      <c r="G5164" s="3" t="str">
        <f>VLOOKUP(Table3[[#This Row],[PRODUCT ID]],Table1[[PRODUCT]:[SELLING PRICE]],1,FALSE)</f>
        <v>Product967</v>
      </c>
      <c r="H5164" s="3" t="str">
        <f>VLOOKUP(Table3[[#This Row],[PRODUCT ID]],Table1[[PRODUCT]:[SELLING PRICE]],2,FALSE)</f>
        <v>Category2</v>
      </c>
      <c r="I5164" s="3" t="str">
        <f>VLOOKUP(Table3[[#This Row],[PRODUCT ID]],Table1[[PRODUCT]:[SELLING PRICE]],3,FALSE)</f>
        <v>Ft</v>
      </c>
      <c r="J5164" s="16">
        <f ca="1">VLOOKUP(Table3[[#This Row],[PRODUCT ID]],Table1[[PRODUCT]:[SELLING PRICE]],4,FALSE)</f>
        <v>56</v>
      </c>
      <c r="K5164" s="16">
        <f ca="1">VLOOKUP(Table3[[#This Row],[PRODUCT ID]],Table1[[PRODUCT]:[SELLING PRICE]],5,FALSE)</f>
        <v>216.41254502695841</v>
      </c>
      <c r="L5164" s="16">
        <f ca="1">J5164*Table3[[#This Row],[QUANTITY]]</f>
        <v>504</v>
      </c>
      <c r="M5164" s="16">
        <f ca="1">K5164*Table3[[#This Row],[QUANTITY]]*(1-Table3[[#This Row],[DISCOUNT %]])</f>
        <v>1796.6272995947045</v>
      </c>
      <c r="N5164" s="3">
        <f>DAY(Table3[[#This Row],[DATE]])</f>
        <v>19</v>
      </c>
      <c r="O5164" s="3" t="str">
        <f>TEXT(Table3[[#This Row],[DATE]],"mmm")</f>
        <v>Feb</v>
      </c>
      <c r="P5164" s="3">
        <f>YEAR(Table3[[#This Row],[DATE]])</f>
        <v>2035</v>
      </c>
    </row>
    <row r="5165" spans="1:16" x14ac:dyDescent="0.3">
      <c r="A5165" s="6">
        <v>49360</v>
      </c>
      <c r="B5165" s="7" t="s">
        <v>2020</v>
      </c>
      <c r="C5165" s="9">
        <f t="shared" ca="1" si="160"/>
        <v>9</v>
      </c>
      <c r="D5165" s="9" t="s">
        <v>2117</v>
      </c>
      <c r="E5165" s="9" t="s">
        <v>2118</v>
      </c>
      <c r="F5165" s="10">
        <f t="shared" ca="1" si="161"/>
        <v>4.2614813852258071E-2</v>
      </c>
      <c r="G5165" s="3" t="str">
        <f>VLOOKUP(Table3[[#This Row],[PRODUCT ID]],Table1[[PRODUCT]:[SELLING PRICE]],1,FALSE)</f>
        <v>Product968</v>
      </c>
      <c r="H5165" s="3" t="str">
        <f>VLOOKUP(Table3[[#This Row],[PRODUCT ID]],Table1[[PRODUCT]:[SELLING PRICE]],2,FALSE)</f>
        <v>Category3</v>
      </c>
      <c r="I5165" s="3" t="str">
        <f>VLOOKUP(Table3[[#This Row],[PRODUCT ID]],Table1[[PRODUCT]:[SELLING PRICE]],3,FALSE)</f>
        <v>No</v>
      </c>
      <c r="J5165" s="16">
        <f ca="1">VLOOKUP(Table3[[#This Row],[PRODUCT ID]],Table1[[PRODUCT]:[SELLING PRICE]],4,FALSE)</f>
        <v>161</v>
      </c>
      <c r="K5165" s="16">
        <f ca="1">VLOOKUP(Table3[[#This Row],[PRODUCT ID]],Table1[[PRODUCT]:[SELLING PRICE]],5,FALSE)</f>
        <v>264.80655390210205</v>
      </c>
      <c r="L5165" s="16">
        <f ca="1">J5165*Table3[[#This Row],[QUANTITY]]</f>
        <v>1449</v>
      </c>
      <c r="M5165" s="16">
        <f ca="1">K5165*Table3[[#This Row],[QUANTITY]]*(1-Table3[[#This Row],[DISCOUNT %]])</f>
        <v>2281.6968471063547</v>
      </c>
      <c r="N5165" s="3">
        <f>DAY(Table3[[#This Row],[DATE]])</f>
        <v>20</v>
      </c>
      <c r="O5165" s="3" t="str">
        <f>TEXT(Table3[[#This Row],[DATE]],"mmm")</f>
        <v>Feb</v>
      </c>
      <c r="P5165" s="3">
        <f>YEAR(Table3[[#This Row],[DATE]])</f>
        <v>2035</v>
      </c>
    </row>
    <row r="5166" spans="1:16" x14ac:dyDescent="0.3">
      <c r="A5166" s="6">
        <v>49361</v>
      </c>
      <c r="B5166" s="7" t="s">
        <v>2021</v>
      </c>
      <c r="C5166" s="9">
        <f t="shared" ca="1" si="160"/>
        <v>2</v>
      </c>
      <c r="D5166" s="9" t="s">
        <v>2116</v>
      </c>
      <c r="E5166" s="9" t="s">
        <v>2116</v>
      </c>
      <c r="F5166" s="10">
        <f t="shared" ca="1" si="161"/>
        <v>9.9482193908022164E-3</v>
      </c>
      <c r="G5166" s="3" t="str">
        <f>VLOOKUP(Table3[[#This Row],[PRODUCT ID]],Table1[[PRODUCT]:[SELLING PRICE]],1,FALSE)</f>
        <v>Product969</v>
      </c>
      <c r="H5166" s="3" t="str">
        <f>VLOOKUP(Table3[[#This Row],[PRODUCT ID]],Table1[[PRODUCT]:[SELLING PRICE]],2,FALSE)</f>
        <v>Category4</v>
      </c>
      <c r="I5166" s="3" t="str">
        <f>VLOOKUP(Table3[[#This Row],[PRODUCT ID]],Table1[[PRODUCT]:[SELLING PRICE]],3,FALSE)</f>
        <v>Kg</v>
      </c>
      <c r="J5166" s="16">
        <f ca="1">VLOOKUP(Table3[[#This Row],[PRODUCT ID]],Table1[[PRODUCT]:[SELLING PRICE]],4,FALSE)</f>
        <v>247</v>
      </c>
      <c r="K5166" s="16">
        <f ca="1">VLOOKUP(Table3[[#This Row],[PRODUCT ID]],Table1[[PRODUCT]:[SELLING PRICE]],5,FALSE)</f>
        <v>187.725454658583</v>
      </c>
      <c r="L5166" s="16">
        <f ca="1">J5166*Table3[[#This Row],[QUANTITY]]</f>
        <v>494</v>
      </c>
      <c r="M5166" s="16">
        <f ca="1">K5166*Table3[[#This Row],[QUANTITY]]*(1-Table3[[#This Row],[DISCOUNT %]])</f>
        <v>371.71584130080265</v>
      </c>
      <c r="N5166" s="3">
        <f>DAY(Table3[[#This Row],[DATE]])</f>
        <v>21</v>
      </c>
      <c r="O5166" s="3" t="str">
        <f>TEXT(Table3[[#This Row],[DATE]],"mmm")</f>
        <v>Feb</v>
      </c>
      <c r="P5166" s="3">
        <f>YEAR(Table3[[#This Row],[DATE]])</f>
        <v>2035</v>
      </c>
    </row>
    <row r="5167" spans="1:16" x14ac:dyDescent="0.3">
      <c r="A5167" s="6">
        <v>49362</v>
      </c>
      <c r="B5167" s="7" t="s">
        <v>2022</v>
      </c>
      <c r="C5167" s="9">
        <f t="shared" ca="1" si="160"/>
        <v>14</v>
      </c>
      <c r="D5167" s="9" t="s">
        <v>2116</v>
      </c>
      <c r="E5167" s="9" t="s">
        <v>2116</v>
      </c>
      <c r="F5167" s="10">
        <f t="shared" ca="1" si="161"/>
        <v>7.0667163203928546E-2</v>
      </c>
      <c r="G5167" s="3" t="str">
        <f>VLOOKUP(Table3[[#This Row],[PRODUCT ID]],Table1[[PRODUCT]:[SELLING PRICE]],1,FALSE)</f>
        <v>Product970</v>
      </c>
      <c r="H5167" s="3" t="str">
        <f>VLOOKUP(Table3[[#This Row],[PRODUCT ID]],Table1[[PRODUCT]:[SELLING PRICE]],2,FALSE)</f>
        <v>Category5</v>
      </c>
      <c r="I5167" s="3" t="str">
        <f>VLOOKUP(Table3[[#This Row],[PRODUCT ID]],Table1[[PRODUCT]:[SELLING PRICE]],3,FALSE)</f>
        <v>Kg</v>
      </c>
      <c r="J5167" s="16">
        <f ca="1">VLOOKUP(Table3[[#This Row],[PRODUCT ID]],Table1[[PRODUCT]:[SELLING PRICE]],4,FALSE)</f>
        <v>214</v>
      </c>
      <c r="K5167" s="16">
        <f ca="1">VLOOKUP(Table3[[#This Row],[PRODUCT ID]],Table1[[PRODUCT]:[SELLING PRICE]],5,FALSE)</f>
        <v>261.11380098204319</v>
      </c>
      <c r="L5167" s="16">
        <f ca="1">J5167*Table3[[#This Row],[QUANTITY]]</f>
        <v>2996</v>
      </c>
      <c r="M5167" s="16">
        <f ca="1">K5167*Table3[[#This Row],[QUANTITY]]*(1-Table3[[#This Row],[DISCOUNT %]])</f>
        <v>3397.2628115054586</v>
      </c>
      <c r="N5167" s="3">
        <f>DAY(Table3[[#This Row],[DATE]])</f>
        <v>22</v>
      </c>
      <c r="O5167" s="3" t="str">
        <f>TEXT(Table3[[#This Row],[DATE]],"mmm")</f>
        <v>Feb</v>
      </c>
      <c r="P5167" s="3">
        <f>YEAR(Table3[[#This Row],[DATE]])</f>
        <v>2035</v>
      </c>
    </row>
    <row r="5168" spans="1:16" x14ac:dyDescent="0.3">
      <c r="A5168" s="6">
        <v>49363</v>
      </c>
      <c r="B5168" s="7" t="s">
        <v>2023</v>
      </c>
      <c r="C5168" s="9">
        <f t="shared" ca="1" si="160"/>
        <v>10</v>
      </c>
      <c r="D5168" s="9" t="s">
        <v>2116</v>
      </c>
      <c r="E5168" s="9" t="s">
        <v>2116</v>
      </c>
      <c r="F5168" s="10">
        <f t="shared" ca="1" si="161"/>
        <v>5.4061717216577855E-2</v>
      </c>
      <c r="G5168" s="3" t="str">
        <f>VLOOKUP(Table3[[#This Row],[PRODUCT ID]],Table1[[PRODUCT]:[SELLING PRICE]],1,FALSE)</f>
        <v>Product971</v>
      </c>
      <c r="H5168" s="3" t="str">
        <f>VLOOKUP(Table3[[#This Row],[PRODUCT ID]],Table1[[PRODUCT]:[SELLING PRICE]],2,FALSE)</f>
        <v>Category1</v>
      </c>
      <c r="I5168" s="3" t="str">
        <f>VLOOKUP(Table3[[#This Row],[PRODUCT ID]],Table1[[PRODUCT]:[SELLING PRICE]],3,FALSE)</f>
        <v>Lt</v>
      </c>
      <c r="J5168" s="16">
        <f ca="1">VLOOKUP(Table3[[#This Row],[PRODUCT ID]],Table1[[PRODUCT]:[SELLING PRICE]],4,FALSE)</f>
        <v>141</v>
      </c>
      <c r="K5168" s="16">
        <f ca="1">VLOOKUP(Table3[[#This Row],[PRODUCT ID]],Table1[[PRODUCT]:[SELLING PRICE]],5,FALSE)</f>
        <v>77.477024235740245</v>
      </c>
      <c r="L5168" s="16">
        <f ca="1">J5168*Table3[[#This Row],[QUANTITY]]</f>
        <v>1410</v>
      </c>
      <c r="M5168" s="16">
        <f ca="1">K5168*Table3[[#This Row],[QUANTITY]]*(1-Table3[[#This Row],[DISCOUNT %]])</f>
        <v>732.88483260725718</v>
      </c>
      <c r="N5168" s="3">
        <f>DAY(Table3[[#This Row],[DATE]])</f>
        <v>23</v>
      </c>
      <c r="O5168" s="3" t="str">
        <f>TEXT(Table3[[#This Row],[DATE]],"mmm")</f>
        <v>Feb</v>
      </c>
      <c r="P5168" s="3">
        <f>YEAR(Table3[[#This Row],[DATE]])</f>
        <v>2035</v>
      </c>
    </row>
    <row r="5169" spans="1:16" x14ac:dyDescent="0.3">
      <c r="A5169" s="6">
        <v>49364</v>
      </c>
      <c r="B5169" s="7" t="s">
        <v>2024</v>
      </c>
      <c r="C5169" s="9">
        <f t="shared" ca="1" si="160"/>
        <v>10</v>
      </c>
      <c r="D5169" s="9" t="s">
        <v>2116</v>
      </c>
      <c r="E5169" s="9" t="s">
        <v>2116</v>
      </c>
      <c r="F5169" s="10">
        <f t="shared" ca="1" si="161"/>
        <v>5.8802754872934765E-2</v>
      </c>
      <c r="G5169" s="3" t="str">
        <f>VLOOKUP(Table3[[#This Row],[PRODUCT ID]],Table1[[PRODUCT]:[SELLING PRICE]],1,FALSE)</f>
        <v>Product972</v>
      </c>
      <c r="H5169" s="3" t="str">
        <f>VLOOKUP(Table3[[#This Row],[PRODUCT ID]],Table1[[PRODUCT]:[SELLING PRICE]],2,FALSE)</f>
        <v>Category2</v>
      </c>
      <c r="I5169" s="3" t="str">
        <f>VLOOKUP(Table3[[#This Row],[PRODUCT ID]],Table1[[PRODUCT]:[SELLING PRICE]],3,FALSE)</f>
        <v>Kg</v>
      </c>
      <c r="J5169" s="16">
        <f ca="1">VLOOKUP(Table3[[#This Row],[PRODUCT ID]],Table1[[PRODUCT]:[SELLING PRICE]],4,FALSE)</f>
        <v>70</v>
      </c>
      <c r="K5169" s="16">
        <f ca="1">VLOOKUP(Table3[[#This Row],[PRODUCT ID]],Table1[[PRODUCT]:[SELLING PRICE]],5,FALSE)</f>
        <v>233.64503392752269</v>
      </c>
      <c r="L5169" s="16">
        <f ca="1">J5169*Table3[[#This Row],[QUANTITY]]</f>
        <v>700</v>
      </c>
      <c r="M5169" s="16">
        <f ca="1">K5169*Table3[[#This Row],[QUANTITY]]*(1-Table3[[#This Row],[DISCOUNT %]])</f>
        <v>2199.0606227020403</v>
      </c>
      <c r="N5169" s="3">
        <f>DAY(Table3[[#This Row],[DATE]])</f>
        <v>24</v>
      </c>
      <c r="O5169" s="3" t="str">
        <f>TEXT(Table3[[#This Row],[DATE]],"mmm")</f>
        <v>Feb</v>
      </c>
      <c r="P5169" s="3">
        <f>YEAR(Table3[[#This Row],[DATE]])</f>
        <v>2035</v>
      </c>
    </row>
    <row r="5170" spans="1:16" x14ac:dyDescent="0.3">
      <c r="A5170" s="6">
        <v>49365</v>
      </c>
      <c r="B5170" s="7" t="s">
        <v>2025</v>
      </c>
      <c r="C5170" s="9">
        <f t="shared" ca="1" si="160"/>
        <v>5</v>
      </c>
      <c r="D5170" s="9" t="s">
        <v>2115</v>
      </c>
      <c r="E5170" s="9" t="s">
        <v>2118</v>
      </c>
      <c r="F5170" s="10">
        <f t="shared" ca="1" si="161"/>
        <v>3.6702792972897871E-2</v>
      </c>
      <c r="G5170" s="3" t="str">
        <f>VLOOKUP(Table3[[#This Row],[PRODUCT ID]],Table1[[PRODUCT]:[SELLING PRICE]],1,FALSE)</f>
        <v>Product973</v>
      </c>
      <c r="H5170" s="3" t="str">
        <f>VLOOKUP(Table3[[#This Row],[PRODUCT ID]],Table1[[PRODUCT]:[SELLING PRICE]],2,FALSE)</f>
        <v>Category3</v>
      </c>
      <c r="I5170" s="3" t="str">
        <f>VLOOKUP(Table3[[#This Row],[PRODUCT ID]],Table1[[PRODUCT]:[SELLING PRICE]],3,FALSE)</f>
        <v>Lt</v>
      </c>
      <c r="J5170" s="16">
        <f ca="1">VLOOKUP(Table3[[#This Row],[PRODUCT ID]],Table1[[PRODUCT]:[SELLING PRICE]],4,FALSE)</f>
        <v>93</v>
      </c>
      <c r="K5170" s="16">
        <f ca="1">VLOOKUP(Table3[[#This Row],[PRODUCT ID]],Table1[[PRODUCT]:[SELLING PRICE]],5,FALSE)</f>
        <v>153.64931978999539</v>
      </c>
      <c r="L5170" s="16">
        <f ca="1">J5170*Table3[[#This Row],[QUANTITY]]</f>
        <v>465</v>
      </c>
      <c r="M5170" s="16">
        <f ca="1">K5170*Table3[[#This Row],[QUANTITY]]*(1-Table3[[#This Row],[DISCOUNT %]])</f>
        <v>740.04980307658298</v>
      </c>
      <c r="N5170" s="3">
        <f>DAY(Table3[[#This Row],[DATE]])</f>
        <v>25</v>
      </c>
      <c r="O5170" s="3" t="str">
        <f>TEXT(Table3[[#This Row],[DATE]],"mmm")</f>
        <v>Feb</v>
      </c>
      <c r="P5170" s="3">
        <f>YEAR(Table3[[#This Row],[DATE]])</f>
        <v>2035</v>
      </c>
    </row>
    <row r="5171" spans="1:16" x14ac:dyDescent="0.3">
      <c r="A5171" s="6">
        <v>49366</v>
      </c>
      <c r="B5171" s="7" t="s">
        <v>2026</v>
      </c>
      <c r="C5171" s="9">
        <f t="shared" ca="1" si="160"/>
        <v>7</v>
      </c>
      <c r="D5171" s="9" t="s">
        <v>2116</v>
      </c>
      <c r="E5171" s="9" t="s">
        <v>2116</v>
      </c>
      <c r="F5171" s="10">
        <f t="shared" ca="1" si="161"/>
        <v>6.162983078476858E-2</v>
      </c>
      <c r="G5171" s="3" t="str">
        <f>VLOOKUP(Table3[[#This Row],[PRODUCT ID]],Table1[[PRODUCT]:[SELLING PRICE]],1,FALSE)</f>
        <v>Product974</v>
      </c>
      <c r="H5171" s="3" t="str">
        <f>VLOOKUP(Table3[[#This Row],[PRODUCT ID]],Table1[[PRODUCT]:[SELLING PRICE]],2,FALSE)</f>
        <v>Category4</v>
      </c>
      <c r="I5171" s="3" t="str">
        <f>VLOOKUP(Table3[[#This Row],[PRODUCT ID]],Table1[[PRODUCT]:[SELLING PRICE]],3,FALSE)</f>
        <v>Ft</v>
      </c>
      <c r="J5171" s="16">
        <f ca="1">VLOOKUP(Table3[[#This Row],[PRODUCT ID]],Table1[[PRODUCT]:[SELLING PRICE]],4,FALSE)</f>
        <v>133</v>
      </c>
      <c r="K5171" s="16">
        <f ca="1">VLOOKUP(Table3[[#This Row],[PRODUCT ID]],Table1[[PRODUCT]:[SELLING PRICE]],5,FALSE)</f>
        <v>176.23249842237516</v>
      </c>
      <c r="L5171" s="16">
        <f ca="1">J5171*Table3[[#This Row],[QUANTITY]]</f>
        <v>931</v>
      </c>
      <c r="M5171" s="16">
        <f ca="1">K5171*Table3[[#This Row],[QUANTITY]]*(1-Table3[[#This Row],[DISCOUNT %]])</f>
        <v>1157.5992355607902</v>
      </c>
      <c r="N5171" s="3">
        <f>DAY(Table3[[#This Row],[DATE]])</f>
        <v>26</v>
      </c>
      <c r="O5171" s="3" t="str">
        <f>TEXT(Table3[[#This Row],[DATE]],"mmm")</f>
        <v>Feb</v>
      </c>
      <c r="P5171" s="3">
        <f>YEAR(Table3[[#This Row],[DATE]])</f>
        <v>2035</v>
      </c>
    </row>
    <row r="5172" spans="1:16" x14ac:dyDescent="0.3">
      <c r="A5172" s="6">
        <v>49367</v>
      </c>
      <c r="B5172" s="7" t="s">
        <v>2027</v>
      </c>
      <c r="C5172" s="9">
        <f t="shared" ca="1" si="160"/>
        <v>7</v>
      </c>
      <c r="D5172" s="9" t="s">
        <v>2117</v>
      </c>
      <c r="E5172" s="9" t="s">
        <v>2116</v>
      </c>
      <c r="F5172" s="10">
        <f t="shared" ca="1" si="161"/>
        <v>4.4620693385916902E-3</v>
      </c>
      <c r="G5172" s="3" t="str">
        <f>VLOOKUP(Table3[[#This Row],[PRODUCT ID]],Table1[[PRODUCT]:[SELLING PRICE]],1,FALSE)</f>
        <v>Product975</v>
      </c>
      <c r="H5172" s="3" t="str">
        <f>VLOOKUP(Table3[[#This Row],[PRODUCT ID]],Table1[[PRODUCT]:[SELLING PRICE]],2,FALSE)</f>
        <v>Category5</v>
      </c>
      <c r="I5172" s="3" t="str">
        <f>VLOOKUP(Table3[[#This Row],[PRODUCT ID]],Table1[[PRODUCT]:[SELLING PRICE]],3,FALSE)</f>
        <v>Kg</v>
      </c>
      <c r="J5172" s="16">
        <f ca="1">VLOOKUP(Table3[[#This Row],[PRODUCT ID]],Table1[[PRODUCT]:[SELLING PRICE]],4,FALSE)</f>
        <v>158</v>
      </c>
      <c r="K5172" s="16">
        <f ca="1">VLOOKUP(Table3[[#This Row],[PRODUCT ID]],Table1[[PRODUCT]:[SELLING PRICE]],5,FALSE)</f>
        <v>293.12434081934754</v>
      </c>
      <c r="L5172" s="16">
        <f ca="1">J5172*Table3[[#This Row],[QUANTITY]]</f>
        <v>1106</v>
      </c>
      <c r="M5172" s="16">
        <f ca="1">K5172*Table3[[#This Row],[QUANTITY]]*(1-Table3[[#This Row],[DISCOUNT %]])</f>
        <v>2042.7147978004782</v>
      </c>
      <c r="N5172" s="3">
        <f>DAY(Table3[[#This Row],[DATE]])</f>
        <v>27</v>
      </c>
      <c r="O5172" s="3" t="str">
        <f>TEXT(Table3[[#This Row],[DATE]],"mmm")</f>
        <v>Feb</v>
      </c>
      <c r="P5172" s="3">
        <f>YEAR(Table3[[#This Row],[DATE]])</f>
        <v>2035</v>
      </c>
    </row>
    <row r="5173" spans="1:16" x14ac:dyDescent="0.3">
      <c r="A5173" s="6">
        <v>49368</v>
      </c>
      <c r="B5173" s="7" t="s">
        <v>2028</v>
      </c>
      <c r="C5173" s="9">
        <f t="shared" ca="1" si="160"/>
        <v>14</v>
      </c>
      <c r="D5173" s="9" t="s">
        <v>2115</v>
      </c>
      <c r="E5173" s="9" t="s">
        <v>2116</v>
      </c>
      <c r="F5173" s="10">
        <f t="shared" ca="1" si="161"/>
        <v>3.0804905906995875E-2</v>
      </c>
      <c r="G5173" s="3" t="str">
        <f>VLOOKUP(Table3[[#This Row],[PRODUCT ID]],Table1[[PRODUCT]:[SELLING PRICE]],1,FALSE)</f>
        <v>Product976</v>
      </c>
      <c r="H5173" s="3" t="str">
        <f>VLOOKUP(Table3[[#This Row],[PRODUCT ID]],Table1[[PRODUCT]:[SELLING PRICE]],2,FALSE)</f>
        <v>Category1</v>
      </c>
      <c r="I5173" s="3" t="str">
        <f>VLOOKUP(Table3[[#This Row],[PRODUCT ID]],Table1[[PRODUCT]:[SELLING PRICE]],3,FALSE)</f>
        <v>No</v>
      </c>
      <c r="J5173" s="16">
        <f ca="1">VLOOKUP(Table3[[#This Row],[PRODUCT ID]],Table1[[PRODUCT]:[SELLING PRICE]],4,FALSE)</f>
        <v>62</v>
      </c>
      <c r="K5173" s="16">
        <f ca="1">VLOOKUP(Table3[[#This Row],[PRODUCT ID]],Table1[[PRODUCT]:[SELLING PRICE]],5,FALSE)</f>
        <v>303.50415718132683</v>
      </c>
      <c r="L5173" s="16">
        <f ca="1">J5173*Table3[[#This Row],[QUANTITY]]</f>
        <v>868</v>
      </c>
      <c r="M5173" s="16">
        <f ca="1">K5173*Table3[[#This Row],[QUANTITY]]*(1-Table3[[#This Row],[DISCOUNT %]])</f>
        <v>4118.1663624776356</v>
      </c>
      <c r="N5173" s="3">
        <f>DAY(Table3[[#This Row],[DATE]])</f>
        <v>28</v>
      </c>
      <c r="O5173" s="3" t="str">
        <f>TEXT(Table3[[#This Row],[DATE]],"mmm")</f>
        <v>Feb</v>
      </c>
      <c r="P5173" s="3">
        <f>YEAR(Table3[[#This Row],[DATE]])</f>
        <v>2035</v>
      </c>
    </row>
    <row r="5174" spans="1:16" x14ac:dyDescent="0.3">
      <c r="A5174" s="6">
        <v>49369</v>
      </c>
      <c r="B5174" s="7" t="s">
        <v>2029</v>
      </c>
      <c r="C5174" s="9">
        <f t="shared" ca="1" si="160"/>
        <v>4</v>
      </c>
      <c r="D5174" s="9" t="s">
        <v>2115</v>
      </c>
      <c r="E5174" s="9" t="s">
        <v>2116</v>
      </c>
      <c r="F5174" s="10">
        <f t="shared" ca="1" si="161"/>
        <v>2.4626554651738655E-2</v>
      </c>
      <c r="G5174" s="3" t="str">
        <f>VLOOKUP(Table3[[#This Row],[PRODUCT ID]],Table1[[PRODUCT]:[SELLING PRICE]],1,FALSE)</f>
        <v>Product977</v>
      </c>
      <c r="H5174" s="3" t="str">
        <f>VLOOKUP(Table3[[#This Row],[PRODUCT ID]],Table1[[PRODUCT]:[SELLING PRICE]],2,FALSE)</f>
        <v>Category2</v>
      </c>
      <c r="I5174" s="3" t="str">
        <f>VLOOKUP(Table3[[#This Row],[PRODUCT ID]],Table1[[PRODUCT]:[SELLING PRICE]],3,FALSE)</f>
        <v>No</v>
      </c>
      <c r="J5174" s="16">
        <f ca="1">VLOOKUP(Table3[[#This Row],[PRODUCT ID]],Table1[[PRODUCT]:[SELLING PRICE]],4,FALSE)</f>
        <v>146</v>
      </c>
      <c r="K5174" s="16">
        <f ca="1">VLOOKUP(Table3[[#This Row],[PRODUCT ID]],Table1[[PRODUCT]:[SELLING PRICE]],5,FALSE)</f>
        <v>66.452082704942995</v>
      </c>
      <c r="L5174" s="16">
        <f ca="1">J5174*Table3[[#This Row],[QUANTITY]]</f>
        <v>584</v>
      </c>
      <c r="M5174" s="16">
        <f ca="1">K5174*Table3[[#This Row],[QUANTITY]]*(1-Table3[[#This Row],[DISCOUNT %]])</f>
        <v>259.2623874339514</v>
      </c>
      <c r="N5174" s="3">
        <f>DAY(Table3[[#This Row],[DATE]])</f>
        <v>1</v>
      </c>
      <c r="O5174" s="3" t="str">
        <f>TEXT(Table3[[#This Row],[DATE]],"mmm")</f>
        <v>Mar</v>
      </c>
      <c r="P5174" s="3">
        <f>YEAR(Table3[[#This Row],[DATE]])</f>
        <v>2035</v>
      </c>
    </row>
    <row r="5175" spans="1:16" x14ac:dyDescent="0.3">
      <c r="A5175" s="6">
        <v>49370</v>
      </c>
      <c r="B5175" s="7" t="s">
        <v>2030</v>
      </c>
      <c r="C5175" s="9">
        <f t="shared" ca="1" si="160"/>
        <v>13</v>
      </c>
      <c r="D5175" s="9" t="s">
        <v>2115</v>
      </c>
      <c r="E5175" s="9" t="s">
        <v>2116</v>
      </c>
      <c r="F5175" s="10">
        <f t="shared" ca="1" si="161"/>
        <v>9.5628046856625182E-2</v>
      </c>
      <c r="G5175" s="3" t="str">
        <f>VLOOKUP(Table3[[#This Row],[PRODUCT ID]],Table1[[PRODUCT]:[SELLING PRICE]],1,FALSE)</f>
        <v>Product978</v>
      </c>
      <c r="H5175" s="3" t="str">
        <f>VLOOKUP(Table3[[#This Row],[PRODUCT ID]],Table1[[PRODUCT]:[SELLING PRICE]],2,FALSE)</f>
        <v>Category3</v>
      </c>
      <c r="I5175" s="3" t="str">
        <f>VLOOKUP(Table3[[#This Row],[PRODUCT ID]],Table1[[PRODUCT]:[SELLING PRICE]],3,FALSE)</f>
        <v>Ft</v>
      </c>
      <c r="J5175" s="16">
        <f ca="1">VLOOKUP(Table3[[#This Row],[PRODUCT ID]],Table1[[PRODUCT]:[SELLING PRICE]],4,FALSE)</f>
        <v>111</v>
      </c>
      <c r="K5175" s="16">
        <f ca="1">VLOOKUP(Table3[[#This Row],[PRODUCT ID]],Table1[[PRODUCT]:[SELLING PRICE]],5,FALSE)</f>
        <v>260.62657011358061</v>
      </c>
      <c r="L5175" s="16">
        <f ca="1">J5175*Table3[[#This Row],[QUANTITY]]</f>
        <v>1443</v>
      </c>
      <c r="M5175" s="16">
        <f ca="1">K5175*Table3[[#This Row],[QUANTITY]]*(1-Table3[[#This Row],[DISCOUNT %]])</f>
        <v>3064.1436833108091</v>
      </c>
      <c r="N5175" s="3">
        <f>DAY(Table3[[#This Row],[DATE]])</f>
        <v>2</v>
      </c>
      <c r="O5175" s="3" t="str">
        <f>TEXT(Table3[[#This Row],[DATE]],"mmm")</f>
        <v>Mar</v>
      </c>
      <c r="P5175" s="3">
        <f>YEAR(Table3[[#This Row],[DATE]])</f>
        <v>2035</v>
      </c>
    </row>
    <row r="5176" spans="1:16" x14ac:dyDescent="0.3">
      <c r="A5176" s="6">
        <v>49371</v>
      </c>
      <c r="B5176" s="7" t="s">
        <v>2031</v>
      </c>
      <c r="C5176" s="9">
        <f t="shared" ca="1" si="160"/>
        <v>3</v>
      </c>
      <c r="D5176" s="9" t="s">
        <v>2116</v>
      </c>
      <c r="E5176" s="9" t="s">
        <v>2118</v>
      </c>
      <c r="F5176" s="10">
        <f t="shared" ca="1" si="161"/>
        <v>7.57530636178122E-2</v>
      </c>
      <c r="G5176" s="3" t="str">
        <f>VLOOKUP(Table3[[#This Row],[PRODUCT ID]],Table1[[PRODUCT]:[SELLING PRICE]],1,FALSE)</f>
        <v>Product979</v>
      </c>
      <c r="H5176" s="3" t="str">
        <f>VLOOKUP(Table3[[#This Row],[PRODUCT ID]],Table1[[PRODUCT]:[SELLING PRICE]],2,FALSE)</f>
        <v>Category4</v>
      </c>
      <c r="I5176" s="3" t="str">
        <f>VLOOKUP(Table3[[#This Row],[PRODUCT ID]],Table1[[PRODUCT]:[SELLING PRICE]],3,FALSE)</f>
        <v>No</v>
      </c>
      <c r="J5176" s="16">
        <f ca="1">VLOOKUP(Table3[[#This Row],[PRODUCT ID]],Table1[[PRODUCT]:[SELLING PRICE]],4,FALSE)</f>
        <v>89</v>
      </c>
      <c r="K5176" s="16">
        <f ca="1">VLOOKUP(Table3[[#This Row],[PRODUCT ID]],Table1[[PRODUCT]:[SELLING PRICE]],5,FALSE)</f>
        <v>54.604199474244247</v>
      </c>
      <c r="L5176" s="16">
        <f ca="1">J5176*Table3[[#This Row],[QUANTITY]]</f>
        <v>267</v>
      </c>
      <c r="M5176" s="16">
        <f ca="1">K5176*Table3[[#This Row],[QUANTITY]]*(1-Table3[[#This Row],[DISCOUNT %]])</f>
        <v>151.40329223301634</v>
      </c>
      <c r="N5176" s="3">
        <f>DAY(Table3[[#This Row],[DATE]])</f>
        <v>3</v>
      </c>
      <c r="O5176" s="3" t="str">
        <f>TEXT(Table3[[#This Row],[DATE]],"mmm")</f>
        <v>Mar</v>
      </c>
      <c r="P5176" s="3">
        <f>YEAR(Table3[[#This Row],[DATE]])</f>
        <v>2035</v>
      </c>
    </row>
    <row r="5177" spans="1:16" x14ac:dyDescent="0.3">
      <c r="A5177" s="6">
        <v>49372</v>
      </c>
      <c r="B5177" s="7" t="s">
        <v>2032</v>
      </c>
      <c r="C5177" s="9">
        <f t="shared" ca="1" si="160"/>
        <v>12</v>
      </c>
      <c r="D5177" s="9" t="s">
        <v>2116</v>
      </c>
      <c r="E5177" s="9" t="s">
        <v>2118</v>
      </c>
      <c r="F5177" s="10">
        <f t="shared" ca="1" si="161"/>
        <v>5.3390702886400798E-2</v>
      </c>
      <c r="G5177" s="3" t="str">
        <f>VLOOKUP(Table3[[#This Row],[PRODUCT ID]],Table1[[PRODUCT]:[SELLING PRICE]],1,FALSE)</f>
        <v>Product980</v>
      </c>
      <c r="H5177" s="3" t="str">
        <f>VLOOKUP(Table3[[#This Row],[PRODUCT ID]],Table1[[PRODUCT]:[SELLING PRICE]],2,FALSE)</f>
        <v>Category5</v>
      </c>
      <c r="I5177" s="3" t="str">
        <f>VLOOKUP(Table3[[#This Row],[PRODUCT ID]],Table1[[PRODUCT]:[SELLING PRICE]],3,FALSE)</f>
        <v>Kg</v>
      </c>
      <c r="J5177" s="16">
        <f ca="1">VLOOKUP(Table3[[#This Row],[PRODUCT ID]],Table1[[PRODUCT]:[SELLING PRICE]],4,FALSE)</f>
        <v>240</v>
      </c>
      <c r="K5177" s="16">
        <f ca="1">VLOOKUP(Table3[[#This Row],[PRODUCT ID]],Table1[[PRODUCT]:[SELLING PRICE]],5,FALSE)</f>
        <v>275.83347724875819</v>
      </c>
      <c r="L5177" s="16">
        <f ca="1">J5177*Table3[[#This Row],[QUANTITY]]</f>
        <v>2880</v>
      </c>
      <c r="M5177" s="16">
        <f ca="1">K5177*Table3[[#This Row],[QUANTITY]]*(1-Table3[[#This Row],[DISCOUNT %]])</f>
        <v>3133.2784082261633</v>
      </c>
      <c r="N5177" s="3">
        <f>DAY(Table3[[#This Row],[DATE]])</f>
        <v>4</v>
      </c>
      <c r="O5177" s="3" t="str">
        <f>TEXT(Table3[[#This Row],[DATE]],"mmm")</f>
        <v>Mar</v>
      </c>
      <c r="P5177" s="3">
        <f>YEAR(Table3[[#This Row],[DATE]])</f>
        <v>2035</v>
      </c>
    </row>
    <row r="5178" spans="1:16" x14ac:dyDescent="0.3">
      <c r="A5178" s="6">
        <v>49373</v>
      </c>
      <c r="B5178" s="7" t="s">
        <v>2033</v>
      </c>
      <c r="C5178" s="9">
        <f t="shared" ca="1" si="160"/>
        <v>14</v>
      </c>
      <c r="D5178" s="9" t="s">
        <v>2116</v>
      </c>
      <c r="E5178" s="9" t="s">
        <v>2116</v>
      </c>
      <c r="F5178" s="10">
        <f t="shared" ca="1" si="161"/>
        <v>4.8726595873496398E-2</v>
      </c>
      <c r="G5178" s="3" t="str">
        <f>VLOOKUP(Table3[[#This Row],[PRODUCT ID]],Table1[[PRODUCT]:[SELLING PRICE]],1,FALSE)</f>
        <v>Product981</v>
      </c>
      <c r="H5178" s="3" t="str">
        <f>VLOOKUP(Table3[[#This Row],[PRODUCT ID]],Table1[[PRODUCT]:[SELLING PRICE]],2,FALSE)</f>
        <v>Category1</v>
      </c>
      <c r="I5178" s="3" t="str">
        <f>VLOOKUP(Table3[[#This Row],[PRODUCT ID]],Table1[[PRODUCT]:[SELLING PRICE]],3,FALSE)</f>
        <v>Kg</v>
      </c>
      <c r="J5178" s="16">
        <f ca="1">VLOOKUP(Table3[[#This Row],[PRODUCT ID]],Table1[[PRODUCT]:[SELLING PRICE]],4,FALSE)</f>
        <v>158</v>
      </c>
      <c r="K5178" s="16">
        <f ca="1">VLOOKUP(Table3[[#This Row],[PRODUCT ID]],Table1[[PRODUCT]:[SELLING PRICE]],5,FALSE)</f>
        <v>113.20766691588598</v>
      </c>
      <c r="L5178" s="16">
        <f ca="1">J5178*Table3[[#This Row],[QUANTITY]]</f>
        <v>2212</v>
      </c>
      <c r="M5178" s="16">
        <f ca="1">K5178*Table3[[#This Row],[QUANTITY]]*(1-Table3[[#This Row],[DISCOUNT %]])</f>
        <v>1507.6801975241192</v>
      </c>
      <c r="N5178" s="3">
        <f>DAY(Table3[[#This Row],[DATE]])</f>
        <v>5</v>
      </c>
      <c r="O5178" s="3" t="str">
        <f>TEXT(Table3[[#This Row],[DATE]],"mmm")</f>
        <v>Mar</v>
      </c>
      <c r="P5178" s="3">
        <f>YEAR(Table3[[#This Row],[DATE]])</f>
        <v>2035</v>
      </c>
    </row>
    <row r="5179" spans="1:16" x14ac:dyDescent="0.3">
      <c r="A5179" s="6">
        <v>49374</v>
      </c>
      <c r="B5179" s="7" t="s">
        <v>2034</v>
      </c>
      <c r="C5179" s="9">
        <f t="shared" ca="1" si="160"/>
        <v>11</v>
      </c>
      <c r="D5179" s="9" t="s">
        <v>2115</v>
      </c>
      <c r="E5179" s="9" t="s">
        <v>2116</v>
      </c>
      <c r="F5179" s="10">
        <f t="shared" ca="1" si="161"/>
        <v>6.2490830988756088E-2</v>
      </c>
      <c r="G5179" s="3" t="str">
        <f>VLOOKUP(Table3[[#This Row],[PRODUCT ID]],Table1[[PRODUCT]:[SELLING PRICE]],1,FALSE)</f>
        <v>Product982</v>
      </c>
      <c r="H5179" s="3" t="str">
        <f>VLOOKUP(Table3[[#This Row],[PRODUCT ID]],Table1[[PRODUCT]:[SELLING PRICE]],2,FALSE)</f>
        <v>Category2</v>
      </c>
      <c r="I5179" s="3" t="str">
        <f>VLOOKUP(Table3[[#This Row],[PRODUCT ID]],Table1[[PRODUCT]:[SELLING PRICE]],3,FALSE)</f>
        <v>Lt</v>
      </c>
      <c r="J5179" s="16">
        <f ca="1">VLOOKUP(Table3[[#This Row],[PRODUCT ID]],Table1[[PRODUCT]:[SELLING PRICE]],4,FALSE)</f>
        <v>22</v>
      </c>
      <c r="K5179" s="16">
        <f ca="1">VLOOKUP(Table3[[#This Row],[PRODUCT ID]],Table1[[PRODUCT]:[SELLING PRICE]],5,FALSE)</f>
        <v>168.78344322595376</v>
      </c>
      <c r="L5179" s="16">
        <f ca="1">J5179*Table3[[#This Row],[QUANTITY]]</f>
        <v>242</v>
      </c>
      <c r="M5179" s="16">
        <f ca="1">K5179*Table3[[#This Row],[QUANTITY]]*(1-Table3[[#This Row],[DISCOUNT %]])</f>
        <v>1740.5962816178242</v>
      </c>
      <c r="N5179" s="3">
        <f>DAY(Table3[[#This Row],[DATE]])</f>
        <v>6</v>
      </c>
      <c r="O5179" s="3" t="str">
        <f>TEXT(Table3[[#This Row],[DATE]],"mmm")</f>
        <v>Mar</v>
      </c>
      <c r="P5179" s="3">
        <f>YEAR(Table3[[#This Row],[DATE]])</f>
        <v>2035</v>
      </c>
    </row>
    <row r="5180" spans="1:16" x14ac:dyDescent="0.3">
      <c r="A5180" s="6">
        <v>49375</v>
      </c>
      <c r="B5180" s="7" t="s">
        <v>2035</v>
      </c>
      <c r="C5180" s="9">
        <f t="shared" ca="1" si="160"/>
        <v>4</v>
      </c>
      <c r="D5180" s="9" t="s">
        <v>2117</v>
      </c>
      <c r="E5180" s="9" t="s">
        <v>2116</v>
      </c>
      <c r="F5180" s="10">
        <f t="shared" ca="1" si="161"/>
        <v>6.4940174936034101E-2</v>
      </c>
      <c r="G5180" s="3" t="str">
        <f>VLOOKUP(Table3[[#This Row],[PRODUCT ID]],Table1[[PRODUCT]:[SELLING PRICE]],1,FALSE)</f>
        <v>Product983</v>
      </c>
      <c r="H5180" s="3" t="str">
        <f>VLOOKUP(Table3[[#This Row],[PRODUCT ID]],Table1[[PRODUCT]:[SELLING PRICE]],2,FALSE)</f>
        <v>Category3</v>
      </c>
      <c r="I5180" s="3" t="str">
        <f>VLOOKUP(Table3[[#This Row],[PRODUCT ID]],Table1[[PRODUCT]:[SELLING PRICE]],3,FALSE)</f>
        <v>Kg</v>
      </c>
      <c r="J5180" s="16">
        <f ca="1">VLOOKUP(Table3[[#This Row],[PRODUCT ID]],Table1[[PRODUCT]:[SELLING PRICE]],4,FALSE)</f>
        <v>178</v>
      </c>
      <c r="K5180" s="16">
        <f ca="1">VLOOKUP(Table3[[#This Row],[PRODUCT ID]],Table1[[PRODUCT]:[SELLING PRICE]],5,FALSE)</f>
        <v>299.91857062901818</v>
      </c>
      <c r="L5180" s="16">
        <f ca="1">J5180*Table3[[#This Row],[QUANTITY]]</f>
        <v>712</v>
      </c>
      <c r="M5180" s="16">
        <f ca="1">K5180*Table3[[#This Row],[QUANTITY]]*(1-Table3[[#This Row],[DISCOUNT %]])</f>
        <v>1121.7672247432176</v>
      </c>
      <c r="N5180" s="3">
        <f>DAY(Table3[[#This Row],[DATE]])</f>
        <v>7</v>
      </c>
      <c r="O5180" s="3" t="str">
        <f>TEXT(Table3[[#This Row],[DATE]],"mmm")</f>
        <v>Mar</v>
      </c>
      <c r="P5180" s="3">
        <f>YEAR(Table3[[#This Row],[DATE]])</f>
        <v>2035</v>
      </c>
    </row>
    <row r="5181" spans="1:16" x14ac:dyDescent="0.3">
      <c r="A5181" s="6">
        <v>49376</v>
      </c>
      <c r="B5181" s="7" t="s">
        <v>2036</v>
      </c>
      <c r="C5181" s="9">
        <f t="shared" ca="1" si="160"/>
        <v>12</v>
      </c>
      <c r="D5181" s="9" t="s">
        <v>2117</v>
      </c>
      <c r="E5181" s="9" t="s">
        <v>2116</v>
      </c>
      <c r="F5181" s="10">
        <f t="shared" ca="1" si="161"/>
        <v>1.4113881549181263E-2</v>
      </c>
      <c r="G5181" s="3" t="str">
        <f>VLOOKUP(Table3[[#This Row],[PRODUCT ID]],Table1[[PRODUCT]:[SELLING PRICE]],1,FALSE)</f>
        <v>Product984</v>
      </c>
      <c r="H5181" s="3" t="str">
        <f>VLOOKUP(Table3[[#This Row],[PRODUCT ID]],Table1[[PRODUCT]:[SELLING PRICE]],2,FALSE)</f>
        <v>Category4</v>
      </c>
      <c r="I5181" s="3" t="str">
        <f>VLOOKUP(Table3[[#This Row],[PRODUCT ID]],Table1[[PRODUCT]:[SELLING PRICE]],3,FALSE)</f>
        <v>Lt</v>
      </c>
      <c r="J5181" s="16">
        <f ca="1">VLOOKUP(Table3[[#This Row],[PRODUCT ID]],Table1[[PRODUCT]:[SELLING PRICE]],4,FALSE)</f>
        <v>141</v>
      </c>
      <c r="K5181" s="16">
        <f ca="1">VLOOKUP(Table3[[#This Row],[PRODUCT ID]],Table1[[PRODUCT]:[SELLING PRICE]],5,FALSE)</f>
        <v>95.977958789638308</v>
      </c>
      <c r="L5181" s="16">
        <f ca="1">J5181*Table3[[#This Row],[QUANTITY]]</f>
        <v>1692</v>
      </c>
      <c r="M5181" s="16">
        <f ca="1">K5181*Table3[[#This Row],[QUANTITY]]*(1-Table3[[#This Row],[DISCOUNT %]])</f>
        <v>1135.4800469753898</v>
      </c>
      <c r="N5181" s="3">
        <f>DAY(Table3[[#This Row],[DATE]])</f>
        <v>8</v>
      </c>
      <c r="O5181" s="3" t="str">
        <f>TEXT(Table3[[#This Row],[DATE]],"mmm")</f>
        <v>Mar</v>
      </c>
      <c r="P5181" s="3">
        <f>YEAR(Table3[[#This Row],[DATE]])</f>
        <v>2035</v>
      </c>
    </row>
    <row r="5182" spans="1:16" x14ac:dyDescent="0.3">
      <c r="A5182" s="6">
        <v>49377</v>
      </c>
      <c r="B5182" s="7" t="s">
        <v>2037</v>
      </c>
      <c r="C5182" s="9">
        <f t="shared" ca="1" si="160"/>
        <v>4</v>
      </c>
      <c r="D5182" s="9" t="s">
        <v>2116</v>
      </c>
      <c r="E5182" s="9" t="s">
        <v>2118</v>
      </c>
      <c r="F5182" s="10">
        <f t="shared" ca="1" si="161"/>
        <v>5.8034999234071308E-2</v>
      </c>
      <c r="G5182" s="3" t="str">
        <f>VLOOKUP(Table3[[#This Row],[PRODUCT ID]],Table1[[PRODUCT]:[SELLING PRICE]],1,FALSE)</f>
        <v>Product985</v>
      </c>
      <c r="H5182" s="3" t="str">
        <f>VLOOKUP(Table3[[#This Row],[PRODUCT ID]],Table1[[PRODUCT]:[SELLING PRICE]],2,FALSE)</f>
        <v>Category1</v>
      </c>
      <c r="I5182" s="3" t="str">
        <f>VLOOKUP(Table3[[#This Row],[PRODUCT ID]],Table1[[PRODUCT]:[SELLING PRICE]],3,FALSE)</f>
        <v>Ft</v>
      </c>
      <c r="J5182" s="16">
        <f ca="1">VLOOKUP(Table3[[#This Row],[PRODUCT ID]],Table1[[PRODUCT]:[SELLING PRICE]],4,FALSE)</f>
        <v>189</v>
      </c>
      <c r="K5182" s="16">
        <f ca="1">VLOOKUP(Table3[[#This Row],[PRODUCT ID]],Table1[[PRODUCT]:[SELLING PRICE]],5,FALSE)</f>
        <v>110.81349266801979</v>
      </c>
      <c r="L5182" s="16">
        <f ca="1">J5182*Table3[[#This Row],[QUANTITY]]</f>
        <v>756</v>
      </c>
      <c r="M5182" s="16">
        <f ca="1">K5182*Table3[[#This Row],[QUANTITY]]*(1-Table3[[#This Row],[DISCOUNT %]])</f>
        <v>417.52972682362599</v>
      </c>
      <c r="N5182" s="3">
        <f>DAY(Table3[[#This Row],[DATE]])</f>
        <v>9</v>
      </c>
      <c r="O5182" s="3" t="str">
        <f>TEXT(Table3[[#This Row],[DATE]],"mmm")</f>
        <v>Mar</v>
      </c>
      <c r="P5182" s="3">
        <f>YEAR(Table3[[#This Row],[DATE]])</f>
        <v>2035</v>
      </c>
    </row>
    <row r="5183" spans="1:16" x14ac:dyDescent="0.3">
      <c r="A5183" s="6">
        <v>49378</v>
      </c>
      <c r="B5183" s="7" t="s">
        <v>2038</v>
      </c>
      <c r="C5183" s="9">
        <f t="shared" ca="1" si="160"/>
        <v>4</v>
      </c>
      <c r="D5183" s="9" t="s">
        <v>2116</v>
      </c>
      <c r="E5183" s="9" t="s">
        <v>2116</v>
      </c>
      <c r="F5183" s="10">
        <f t="shared" ca="1" si="161"/>
        <v>7.4407749864402253E-2</v>
      </c>
      <c r="G5183" s="3" t="str">
        <f>VLOOKUP(Table3[[#This Row],[PRODUCT ID]],Table1[[PRODUCT]:[SELLING PRICE]],1,FALSE)</f>
        <v>Product986</v>
      </c>
      <c r="H5183" s="3" t="str">
        <f>VLOOKUP(Table3[[#This Row],[PRODUCT ID]],Table1[[PRODUCT]:[SELLING PRICE]],2,FALSE)</f>
        <v>Category2</v>
      </c>
      <c r="I5183" s="3" t="str">
        <f>VLOOKUP(Table3[[#This Row],[PRODUCT ID]],Table1[[PRODUCT]:[SELLING PRICE]],3,FALSE)</f>
        <v>Kg</v>
      </c>
      <c r="J5183" s="16">
        <f ca="1">VLOOKUP(Table3[[#This Row],[PRODUCT ID]],Table1[[PRODUCT]:[SELLING PRICE]],4,FALSE)</f>
        <v>14</v>
      </c>
      <c r="K5183" s="16">
        <f ca="1">VLOOKUP(Table3[[#This Row],[PRODUCT ID]],Table1[[PRODUCT]:[SELLING PRICE]],5,FALSE)</f>
        <v>243.41828696953752</v>
      </c>
      <c r="L5183" s="16">
        <f ca="1">J5183*Table3[[#This Row],[QUANTITY]]</f>
        <v>56</v>
      </c>
      <c r="M5183" s="16">
        <f ca="1">K5183*Table3[[#This Row],[QUANTITY]]*(1-Table3[[#This Row],[DISCOUNT %]])</f>
        <v>901.22431984114758</v>
      </c>
      <c r="N5183" s="3">
        <f>DAY(Table3[[#This Row],[DATE]])</f>
        <v>10</v>
      </c>
      <c r="O5183" s="3" t="str">
        <f>TEXT(Table3[[#This Row],[DATE]],"mmm")</f>
        <v>Mar</v>
      </c>
      <c r="P5183" s="3">
        <f>YEAR(Table3[[#This Row],[DATE]])</f>
        <v>2035</v>
      </c>
    </row>
    <row r="5184" spans="1:16" x14ac:dyDescent="0.3">
      <c r="A5184" s="6">
        <v>49379</v>
      </c>
      <c r="B5184" s="7" t="s">
        <v>2039</v>
      </c>
      <c r="C5184" s="9">
        <f t="shared" ca="1" si="160"/>
        <v>2</v>
      </c>
      <c r="D5184" s="9" t="s">
        <v>2116</v>
      </c>
      <c r="E5184" s="9" t="s">
        <v>2116</v>
      </c>
      <c r="F5184" s="10">
        <f t="shared" ca="1" si="161"/>
        <v>1.9119227059812994E-2</v>
      </c>
      <c r="G5184" s="3" t="str">
        <f>VLOOKUP(Table3[[#This Row],[PRODUCT ID]],Table1[[PRODUCT]:[SELLING PRICE]],1,FALSE)</f>
        <v>Product987</v>
      </c>
      <c r="H5184" s="3" t="str">
        <f>VLOOKUP(Table3[[#This Row],[PRODUCT ID]],Table1[[PRODUCT]:[SELLING PRICE]],2,FALSE)</f>
        <v>Category3</v>
      </c>
      <c r="I5184" s="3" t="str">
        <f>VLOOKUP(Table3[[#This Row],[PRODUCT ID]],Table1[[PRODUCT]:[SELLING PRICE]],3,FALSE)</f>
        <v>No</v>
      </c>
      <c r="J5184" s="16">
        <f ca="1">VLOOKUP(Table3[[#This Row],[PRODUCT ID]],Table1[[PRODUCT]:[SELLING PRICE]],4,FALSE)</f>
        <v>248</v>
      </c>
      <c r="K5184" s="16">
        <f ca="1">VLOOKUP(Table3[[#This Row],[PRODUCT ID]],Table1[[PRODUCT]:[SELLING PRICE]],5,FALSE)</f>
        <v>215.89995491508893</v>
      </c>
      <c r="L5184" s="16">
        <f ca="1">J5184*Table3[[#This Row],[QUANTITY]]</f>
        <v>496</v>
      </c>
      <c r="M5184" s="16">
        <f ca="1">K5184*Table3[[#This Row],[QUANTITY]]*(1-Table3[[#This Row],[DISCOUNT %]])</f>
        <v>423.54422930972794</v>
      </c>
      <c r="N5184" s="3">
        <f>DAY(Table3[[#This Row],[DATE]])</f>
        <v>11</v>
      </c>
      <c r="O5184" s="3" t="str">
        <f>TEXT(Table3[[#This Row],[DATE]],"mmm")</f>
        <v>Mar</v>
      </c>
      <c r="P5184" s="3">
        <f>YEAR(Table3[[#This Row],[DATE]])</f>
        <v>2035</v>
      </c>
    </row>
    <row r="5185" spans="1:16" x14ac:dyDescent="0.3">
      <c r="A5185" s="6">
        <v>49380</v>
      </c>
      <c r="B5185" s="7" t="s">
        <v>2040</v>
      </c>
      <c r="C5185" s="9">
        <f t="shared" ca="1" si="160"/>
        <v>4</v>
      </c>
      <c r="D5185" s="9" t="s">
        <v>2116</v>
      </c>
      <c r="E5185" s="9" t="s">
        <v>2116</v>
      </c>
      <c r="F5185" s="10">
        <f t="shared" ca="1" si="161"/>
        <v>5.4266901420161232E-2</v>
      </c>
      <c r="G5185" s="3" t="str">
        <f>VLOOKUP(Table3[[#This Row],[PRODUCT ID]],Table1[[PRODUCT]:[SELLING PRICE]],1,FALSE)</f>
        <v>Product988</v>
      </c>
      <c r="H5185" s="3" t="str">
        <f>VLOOKUP(Table3[[#This Row],[PRODUCT ID]],Table1[[PRODUCT]:[SELLING PRICE]],2,FALSE)</f>
        <v>Category4</v>
      </c>
      <c r="I5185" s="3" t="str">
        <f>VLOOKUP(Table3[[#This Row],[PRODUCT ID]],Table1[[PRODUCT]:[SELLING PRICE]],3,FALSE)</f>
        <v>No</v>
      </c>
      <c r="J5185" s="16">
        <f ca="1">VLOOKUP(Table3[[#This Row],[PRODUCT ID]],Table1[[PRODUCT]:[SELLING PRICE]],4,FALSE)</f>
        <v>55</v>
      </c>
      <c r="K5185" s="16">
        <f ca="1">VLOOKUP(Table3[[#This Row],[PRODUCT ID]],Table1[[PRODUCT]:[SELLING PRICE]],5,FALSE)</f>
        <v>230.98405999760533</v>
      </c>
      <c r="L5185" s="16">
        <f ca="1">J5185*Table3[[#This Row],[QUANTITY]]</f>
        <v>220</v>
      </c>
      <c r="M5185" s="16">
        <f ca="1">K5185*Table3[[#This Row],[QUANTITY]]*(1-Table3[[#This Row],[DISCOUNT %]])</f>
        <v>873.79708313634671</v>
      </c>
      <c r="N5185" s="3">
        <f>DAY(Table3[[#This Row],[DATE]])</f>
        <v>12</v>
      </c>
      <c r="O5185" s="3" t="str">
        <f>TEXT(Table3[[#This Row],[DATE]],"mmm")</f>
        <v>Mar</v>
      </c>
      <c r="P5185" s="3">
        <f>YEAR(Table3[[#This Row],[DATE]])</f>
        <v>2035</v>
      </c>
    </row>
    <row r="5186" spans="1:16" x14ac:dyDescent="0.3">
      <c r="A5186" s="6">
        <v>49381</v>
      </c>
      <c r="B5186" s="7" t="s">
        <v>2041</v>
      </c>
      <c r="C5186" s="9">
        <f t="shared" ca="1" si="160"/>
        <v>10</v>
      </c>
      <c r="D5186" s="9" t="s">
        <v>2115</v>
      </c>
      <c r="E5186" s="9" t="s">
        <v>2116</v>
      </c>
      <c r="F5186" s="10">
        <f t="shared" ca="1" si="161"/>
        <v>2.473847247117239E-2</v>
      </c>
      <c r="G5186" s="3" t="str">
        <f>VLOOKUP(Table3[[#This Row],[PRODUCT ID]],Table1[[PRODUCT]:[SELLING PRICE]],1,FALSE)</f>
        <v>Product989</v>
      </c>
      <c r="H5186" s="3" t="str">
        <f>VLOOKUP(Table3[[#This Row],[PRODUCT ID]],Table1[[PRODUCT]:[SELLING PRICE]],2,FALSE)</f>
        <v>Category5</v>
      </c>
      <c r="I5186" s="3" t="str">
        <f>VLOOKUP(Table3[[#This Row],[PRODUCT ID]],Table1[[PRODUCT]:[SELLING PRICE]],3,FALSE)</f>
        <v>Ft</v>
      </c>
      <c r="J5186" s="16">
        <f ca="1">VLOOKUP(Table3[[#This Row],[PRODUCT ID]],Table1[[PRODUCT]:[SELLING PRICE]],4,FALSE)</f>
        <v>236</v>
      </c>
      <c r="K5186" s="16">
        <f ca="1">VLOOKUP(Table3[[#This Row],[PRODUCT ID]],Table1[[PRODUCT]:[SELLING PRICE]],5,FALSE)</f>
        <v>148.08904589294815</v>
      </c>
      <c r="L5186" s="16">
        <f ca="1">J5186*Table3[[#This Row],[QUANTITY]]</f>
        <v>2360</v>
      </c>
      <c r="M5186" s="16">
        <f ca="1">K5186*Table3[[#This Row],[QUANTITY]]*(1-Table3[[#This Row],[DISCOUNT %]])</f>
        <v>1444.2554910784329</v>
      </c>
      <c r="N5186" s="3">
        <f>DAY(Table3[[#This Row],[DATE]])</f>
        <v>13</v>
      </c>
      <c r="O5186" s="3" t="str">
        <f>TEXT(Table3[[#This Row],[DATE]],"mmm")</f>
        <v>Mar</v>
      </c>
      <c r="P5186" s="3">
        <f>YEAR(Table3[[#This Row],[DATE]])</f>
        <v>2035</v>
      </c>
    </row>
    <row r="5187" spans="1:16" x14ac:dyDescent="0.3">
      <c r="A5187" s="6">
        <v>49382</v>
      </c>
      <c r="B5187" s="7" t="s">
        <v>2042</v>
      </c>
      <c r="C5187" s="9">
        <f t="shared" ref="C5187:C5250" ca="1" si="162">RANDBETWEEN(1,15)</f>
        <v>7</v>
      </c>
      <c r="D5187" s="9" t="s">
        <v>2116</v>
      </c>
      <c r="E5187" s="9" t="s">
        <v>2116</v>
      </c>
      <c r="F5187" s="10">
        <f t="shared" ref="F5187:F5250" ca="1" si="163">RAND()*(0.1)</f>
        <v>7.5148174583533414E-2</v>
      </c>
      <c r="G5187" s="3" t="str">
        <f>VLOOKUP(Table3[[#This Row],[PRODUCT ID]],Table1[[PRODUCT]:[SELLING PRICE]],1,FALSE)</f>
        <v>Product990</v>
      </c>
      <c r="H5187" s="3" t="str">
        <f>VLOOKUP(Table3[[#This Row],[PRODUCT ID]],Table1[[PRODUCT]:[SELLING PRICE]],2,FALSE)</f>
        <v>Category1</v>
      </c>
      <c r="I5187" s="3" t="str">
        <f>VLOOKUP(Table3[[#This Row],[PRODUCT ID]],Table1[[PRODUCT]:[SELLING PRICE]],3,FALSE)</f>
        <v>No</v>
      </c>
      <c r="J5187" s="16">
        <f ca="1">VLOOKUP(Table3[[#This Row],[PRODUCT ID]],Table1[[PRODUCT]:[SELLING PRICE]],4,FALSE)</f>
        <v>9</v>
      </c>
      <c r="K5187" s="16">
        <f ca="1">VLOOKUP(Table3[[#This Row],[PRODUCT ID]],Table1[[PRODUCT]:[SELLING PRICE]],5,FALSE)</f>
        <v>124.91376449834836</v>
      </c>
      <c r="L5187" s="16">
        <f ca="1">J5187*Table3[[#This Row],[QUANTITY]]</f>
        <v>63</v>
      </c>
      <c r="M5187" s="16">
        <f ca="1">K5187*Table3[[#This Row],[QUANTITY]]*(1-Table3[[#This Row],[DISCOUNT %]])</f>
        <v>808.68706181158075</v>
      </c>
      <c r="N5187" s="3">
        <f>DAY(Table3[[#This Row],[DATE]])</f>
        <v>14</v>
      </c>
      <c r="O5187" s="3" t="str">
        <f>TEXT(Table3[[#This Row],[DATE]],"mmm")</f>
        <v>Mar</v>
      </c>
      <c r="P5187" s="3">
        <f>YEAR(Table3[[#This Row],[DATE]])</f>
        <v>2035</v>
      </c>
    </row>
    <row r="5188" spans="1:16" x14ac:dyDescent="0.3">
      <c r="A5188" s="6">
        <v>49383</v>
      </c>
      <c r="B5188" s="7" t="s">
        <v>2043</v>
      </c>
      <c r="C5188" s="9">
        <f t="shared" ca="1" si="162"/>
        <v>10</v>
      </c>
      <c r="D5188" s="9" t="s">
        <v>2117</v>
      </c>
      <c r="E5188" s="9" t="s">
        <v>2118</v>
      </c>
      <c r="F5188" s="10">
        <f t="shared" ca="1" si="163"/>
        <v>6.7152550108927053E-2</v>
      </c>
      <c r="G5188" s="3" t="str">
        <f>VLOOKUP(Table3[[#This Row],[PRODUCT ID]],Table1[[PRODUCT]:[SELLING PRICE]],1,FALSE)</f>
        <v>Product991</v>
      </c>
      <c r="H5188" s="3" t="str">
        <f>VLOOKUP(Table3[[#This Row],[PRODUCT ID]],Table1[[PRODUCT]:[SELLING PRICE]],2,FALSE)</f>
        <v>Category2</v>
      </c>
      <c r="I5188" s="3" t="str">
        <f>VLOOKUP(Table3[[#This Row],[PRODUCT ID]],Table1[[PRODUCT]:[SELLING PRICE]],3,FALSE)</f>
        <v>Kg</v>
      </c>
      <c r="J5188" s="16">
        <f ca="1">VLOOKUP(Table3[[#This Row],[PRODUCT ID]],Table1[[PRODUCT]:[SELLING PRICE]],4,FALSE)</f>
        <v>105</v>
      </c>
      <c r="K5188" s="16">
        <f ca="1">VLOOKUP(Table3[[#This Row],[PRODUCT ID]],Table1[[PRODUCT]:[SELLING PRICE]],5,FALSE)</f>
        <v>275.61372776760021</v>
      </c>
      <c r="L5188" s="16">
        <f ca="1">J5188*Table3[[#This Row],[QUANTITY]]</f>
        <v>1050</v>
      </c>
      <c r="M5188" s="16">
        <f ca="1">K5188*Table3[[#This Row],[QUANTITY]]*(1-Table3[[#This Row],[DISCOUNT %]])</f>
        <v>2571.0556310297825</v>
      </c>
      <c r="N5188" s="3">
        <f>DAY(Table3[[#This Row],[DATE]])</f>
        <v>15</v>
      </c>
      <c r="O5188" s="3" t="str">
        <f>TEXT(Table3[[#This Row],[DATE]],"mmm")</f>
        <v>Mar</v>
      </c>
      <c r="P5188" s="3">
        <f>YEAR(Table3[[#This Row],[DATE]])</f>
        <v>2035</v>
      </c>
    </row>
    <row r="5189" spans="1:16" x14ac:dyDescent="0.3">
      <c r="A5189" s="6">
        <v>49384</v>
      </c>
      <c r="B5189" s="7" t="s">
        <v>2044</v>
      </c>
      <c r="C5189" s="9">
        <f t="shared" ca="1" si="162"/>
        <v>14</v>
      </c>
      <c r="D5189" s="9" t="s">
        <v>2115</v>
      </c>
      <c r="E5189" s="9" t="s">
        <v>2118</v>
      </c>
      <c r="F5189" s="10">
        <f t="shared" ca="1" si="163"/>
        <v>5.2019810263546962E-2</v>
      </c>
      <c r="G5189" s="3" t="str">
        <f>VLOOKUP(Table3[[#This Row],[PRODUCT ID]],Table1[[PRODUCT]:[SELLING PRICE]],1,FALSE)</f>
        <v>Product992</v>
      </c>
      <c r="H5189" s="3" t="str">
        <f>VLOOKUP(Table3[[#This Row],[PRODUCT ID]],Table1[[PRODUCT]:[SELLING PRICE]],2,FALSE)</f>
        <v>Category3</v>
      </c>
      <c r="I5189" s="3" t="str">
        <f>VLOOKUP(Table3[[#This Row],[PRODUCT ID]],Table1[[PRODUCT]:[SELLING PRICE]],3,FALSE)</f>
        <v>Kg</v>
      </c>
      <c r="J5189" s="16">
        <f ca="1">VLOOKUP(Table3[[#This Row],[PRODUCT ID]],Table1[[PRODUCT]:[SELLING PRICE]],4,FALSE)</f>
        <v>204</v>
      </c>
      <c r="K5189" s="16">
        <f ca="1">VLOOKUP(Table3[[#This Row],[PRODUCT ID]],Table1[[PRODUCT]:[SELLING PRICE]],5,FALSE)</f>
        <v>245.36023893416669</v>
      </c>
      <c r="L5189" s="16">
        <f ca="1">J5189*Table3[[#This Row],[QUANTITY]]</f>
        <v>2856</v>
      </c>
      <c r="M5189" s="16">
        <f ca="1">K5189*Table3[[#This Row],[QUANTITY]]*(1-Table3[[#This Row],[DISCOUNT %]])</f>
        <v>3256.3530420202987</v>
      </c>
      <c r="N5189" s="3">
        <f>DAY(Table3[[#This Row],[DATE]])</f>
        <v>16</v>
      </c>
      <c r="O5189" s="3" t="str">
        <f>TEXT(Table3[[#This Row],[DATE]],"mmm")</f>
        <v>Mar</v>
      </c>
      <c r="P5189" s="3">
        <f>YEAR(Table3[[#This Row],[DATE]])</f>
        <v>2035</v>
      </c>
    </row>
    <row r="5190" spans="1:16" x14ac:dyDescent="0.3">
      <c r="A5190" s="6">
        <v>49385</v>
      </c>
      <c r="B5190" s="7" t="s">
        <v>2045</v>
      </c>
      <c r="C5190" s="9">
        <f t="shared" ca="1" si="162"/>
        <v>15</v>
      </c>
      <c r="D5190" s="9" t="s">
        <v>2115</v>
      </c>
      <c r="E5190" s="9" t="s">
        <v>2116</v>
      </c>
      <c r="F5190" s="10">
        <f t="shared" ca="1" si="163"/>
        <v>8.4361350639489047E-2</v>
      </c>
      <c r="G5190" s="3" t="str">
        <f>VLOOKUP(Table3[[#This Row],[PRODUCT ID]],Table1[[PRODUCT]:[SELLING PRICE]],1,FALSE)</f>
        <v>Product993</v>
      </c>
      <c r="H5190" s="3" t="str">
        <f>VLOOKUP(Table3[[#This Row],[PRODUCT ID]],Table1[[PRODUCT]:[SELLING PRICE]],2,FALSE)</f>
        <v>Category4</v>
      </c>
      <c r="I5190" s="3" t="str">
        <f>VLOOKUP(Table3[[#This Row],[PRODUCT ID]],Table1[[PRODUCT]:[SELLING PRICE]],3,FALSE)</f>
        <v>Lt</v>
      </c>
      <c r="J5190" s="16">
        <f ca="1">VLOOKUP(Table3[[#This Row],[PRODUCT ID]],Table1[[PRODUCT]:[SELLING PRICE]],4,FALSE)</f>
        <v>22</v>
      </c>
      <c r="K5190" s="16">
        <f ca="1">VLOOKUP(Table3[[#This Row],[PRODUCT ID]],Table1[[PRODUCT]:[SELLING PRICE]],5,FALSE)</f>
        <v>233.97923514112097</v>
      </c>
      <c r="L5190" s="16">
        <f ca="1">J5190*Table3[[#This Row],[QUANTITY]]</f>
        <v>330</v>
      </c>
      <c r="M5190" s="16">
        <f ca="1">K5190*Table3[[#This Row],[QUANTITY]]*(1-Table3[[#This Row],[DISCOUNT %]])</f>
        <v>3213.6064626453212</v>
      </c>
      <c r="N5190" s="3">
        <f>DAY(Table3[[#This Row],[DATE]])</f>
        <v>17</v>
      </c>
      <c r="O5190" s="3" t="str">
        <f>TEXT(Table3[[#This Row],[DATE]],"mmm")</f>
        <v>Mar</v>
      </c>
      <c r="P5190" s="3">
        <f>YEAR(Table3[[#This Row],[DATE]])</f>
        <v>2035</v>
      </c>
    </row>
    <row r="5191" spans="1:16" x14ac:dyDescent="0.3">
      <c r="A5191" s="6">
        <v>49386</v>
      </c>
      <c r="B5191" s="7" t="s">
        <v>2046</v>
      </c>
      <c r="C5191" s="9">
        <f t="shared" ca="1" si="162"/>
        <v>12</v>
      </c>
      <c r="D5191" s="9" t="s">
        <v>2115</v>
      </c>
      <c r="E5191" s="9" t="s">
        <v>2116</v>
      </c>
      <c r="F5191" s="10">
        <f t="shared" ca="1" si="163"/>
        <v>8.1672055571242685E-2</v>
      </c>
      <c r="G5191" s="3" t="str">
        <f>VLOOKUP(Table3[[#This Row],[PRODUCT ID]],Table1[[PRODUCT]:[SELLING PRICE]],1,FALSE)</f>
        <v>Product994</v>
      </c>
      <c r="H5191" s="3" t="str">
        <f>VLOOKUP(Table3[[#This Row],[PRODUCT ID]],Table1[[PRODUCT]:[SELLING PRICE]],2,FALSE)</f>
        <v>Category5</v>
      </c>
      <c r="I5191" s="3" t="str">
        <f>VLOOKUP(Table3[[#This Row],[PRODUCT ID]],Table1[[PRODUCT]:[SELLING PRICE]],3,FALSE)</f>
        <v>Kg</v>
      </c>
      <c r="J5191" s="16">
        <f ca="1">VLOOKUP(Table3[[#This Row],[PRODUCT ID]],Table1[[PRODUCT]:[SELLING PRICE]],4,FALSE)</f>
        <v>166</v>
      </c>
      <c r="K5191" s="16">
        <f ca="1">VLOOKUP(Table3[[#This Row],[PRODUCT ID]],Table1[[PRODUCT]:[SELLING PRICE]],5,FALSE)</f>
        <v>150.01339808342732</v>
      </c>
      <c r="L5191" s="16">
        <f ca="1">J5191*Table3[[#This Row],[QUANTITY]]</f>
        <v>1992</v>
      </c>
      <c r="M5191" s="16">
        <f ca="1">K5191*Table3[[#This Row],[QUANTITY]]*(1-Table3[[#This Row],[DISCOUNT %]])</f>
        <v>1653.1379459847203</v>
      </c>
      <c r="N5191" s="3">
        <f>DAY(Table3[[#This Row],[DATE]])</f>
        <v>18</v>
      </c>
      <c r="O5191" s="3" t="str">
        <f>TEXT(Table3[[#This Row],[DATE]],"mmm")</f>
        <v>Mar</v>
      </c>
      <c r="P5191" s="3">
        <f>YEAR(Table3[[#This Row],[DATE]])</f>
        <v>2035</v>
      </c>
    </row>
    <row r="5192" spans="1:16" x14ac:dyDescent="0.3">
      <c r="A5192" s="6">
        <v>49387</v>
      </c>
      <c r="B5192" s="7" t="s">
        <v>2047</v>
      </c>
      <c r="C5192" s="9">
        <f t="shared" ca="1" si="162"/>
        <v>11</v>
      </c>
      <c r="D5192" s="9" t="s">
        <v>2116</v>
      </c>
      <c r="E5192" s="9" t="s">
        <v>2116</v>
      </c>
      <c r="F5192" s="10">
        <f t="shared" ca="1" si="163"/>
        <v>5.2216938596384238E-2</v>
      </c>
      <c r="G5192" s="3" t="str">
        <f>VLOOKUP(Table3[[#This Row],[PRODUCT ID]],Table1[[PRODUCT]:[SELLING PRICE]],1,FALSE)</f>
        <v>Product995</v>
      </c>
      <c r="H5192" s="3" t="str">
        <f>VLOOKUP(Table3[[#This Row],[PRODUCT ID]],Table1[[PRODUCT]:[SELLING PRICE]],2,FALSE)</f>
        <v>Category1</v>
      </c>
      <c r="I5192" s="3" t="str">
        <f>VLOOKUP(Table3[[#This Row],[PRODUCT ID]],Table1[[PRODUCT]:[SELLING PRICE]],3,FALSE)</f>
        <v>Lt</v>
      </c>
      <c r="J5192" s="16">
        <f ca="1">VLOOKUP(Table3[[#This Row],[PRODUCT ID]],Table1[[PRODUCT]:[SELLING PRICE]],4,FALSE)</f>
        <v>240</v>
      </c>
      <c r="K5192" s="16">
        <f ca="1">VLOOKUP(Table3[[#This Row],[PRODUCT ID]],Table1[[PRODUCT]:[SELLING PRICE]],5,FALSE)</f>
        <v>131.67497851856552</v>
      </c>
      <c r="L5192" s="16">
        <f ca="1">J5192*Table3[[#This Row],[QUANTITY]]</f>
        <v>2640</v>
      </c>
      <c r="M5192" s="16">
        <f ca="1">K5192*Table3[[#This Row],[QUANTITY]]*(1-Table3[[#This Row],[DISCOUNT %]])</f>
        <v>1372.7924567563953</v>
      </c>
      <c r="N5192" s="3">
        <f>DAY(Table3[[#This Row],[DATE]])</f>
        <v>19</v>
      </c>
      <c r="O5192" s="3" t="str">
        <f>TEXT(Table3[[#This Row],[DATE]],"mmm")</f>
        <v>Mar</v>
      </c>
      <c r="P5192" s="3">
        <f>YEAR(Table3[[#This Row],[DATE]])</f>
        <v>2035</v>
      </c>
    </row>
    <row r="5193" spans="1:16" x14ac:dyDescent="0.3">
      <c r="A5193" s="6">
        <v>49388</v>
      </c>
      <c r="B5193" s="7" t="s">
        <v>2048</v>
      </c>
      <c r="C5193" s="9">
        <f t="shared" ca="1" si="162"/>
        <v>3</v>
      </c>
      <c r="D5193" s="9" t="s">
        <v>2116</v>
      </c>
      <c r="E5193" s="9" t="s">
        <v>2116</v>
      </c>
      <c r="F5193" s="10">
        <f t="shared" ca="1" si="163"/>
        <v>4.3394071150269699E-2</v>
      </c>
      <c r="G5193" s="3" t="str">
        <f>VLOOKUP(Table3[[#This Row],[PRODUCT ID]],Table1[[PRODUCT]:[SELLING PRICE]],1,FALSE)</f>
        <v>Product996</v>
      </c>
      <c r="H5193" s="3" t="str">
        <f>VLOOKUP(Table3[[#This Row],[PRODUCT ID]],Table1[[PRODUCT]:[SELLING PRICE]],2,FALSE)</f>
        <v>Category2</v>
      </c>
      <c r="I5193" s="3" t="str">
        <f>VLOOKUP(Table3[[#This Row],[PRODUCT ID]],Table1[[PRODUCT]:[SELLING PRICE]],3,FALSE)</f>
        <v>Ft</v>
      </c>
      <c r="J5193" s="16">
        <f ca="1">VLOOKUP(Table3[[#This Row],[PRODUCT ID]],Table1[[PRODUCT]:[SELLING PRICE]],4,FALSE)</f>
        <v>242</v>
      </c>
      <c r="K5193" s="16">
        <f ca="1">VLOOKUP(Table3[[#This Row],[PRODUCT ID]],Table1[[PRODUCT]:[SELLING PRICE]],5,FALSE)</f>
        <v>144.56300177401218</v>
      </c>
      <c r="L5193" s="16">
        <f ca="1">J5193*Table3[[#This Row],[QUANTITY]]</f>
        <v>726</v>
      </c>
      <c r="M5193" s="16">
        <f ca="1">K5193*Table3[[#This Row],[QUANTITY]]*(1-Table3[[#This Row],[DISCOUNT %]])</f>
        <v>414.86947376800242</v>
      </c>
      <c r="N5193" s="3">
        <f>DAY(Table3[[#This Row],[DATE]])</f>
        <v>20</v>
      </c>
      <c r="O5193" s="3" t="str">
        <f>TEXT(Table3[[#This Row],[DATE]],"mmm")</f>
        <v>Mar</v>
      </c>
      <c r="P5193" s="3">
        <f>YEAR(Table3[[#This Row],[DATE]])</f>
        <v>2035</v>
      </c>
    </row>
    <row r="5194" spans="1:16" x14ac:dyDescent="0.3">
      <c r="A5194" s="6">
        <v>49389</v>
      </c>
      <c r="B5194" s="7" t="s">
        <v>2049</v>
      </c>
      <c r="C5194" s="9">
        <f t="shared" ca="1" si="162"/>
        <v>2</v>
      </c>
      <c r="D5194" s="9" t="s">
        <v>2116</v>
      </c>
      <c r="E5194" s="9" t="s">
        <v>2118</v>
      </c>
      <c r="F5194" s="10">
        <f t="shared" ca="1" si="163"/>
        <v>5.8200258309645814E-2</v>
      </c>
      <c r="G5194" s="3" t="str">
        <f>VLOOKUP(Table3[[#This Row],[PRODUCT ID]],Table1[[PRODUCT]:[SELLING PRICE]],1,FALSE)</f>
        <v>Product997</v>
      </c>
      <c r="H5194" s="3" t="str">
        <f>VLOOKUP(Table3[[#This Row],[PRODUCT ID]],Table1[[PRODUCT]:[SELLING PRICE]],2,FALSE)</f>
        <v>Category3</v>
      </c>
      <c r="I5194" s="3" t="str">
        <f>VLOOKUP(Table3[[#This Row],[PRODUCT ID]],Table1[[PRODUCT]:[SELLING PRICE]],3,FALSE)</f>
        <v>Kg</v>
      </c>
      <c r="J5194" s="16">
        <f ca="1">VLOOKUP(Table3[[#This Row],[PRODUCT ID]],Table1[[PRODUCT]:[SELLING PRICE]],4,FALSE)</f>
        <v>49</v>
      </c>
      <c r="K5194" s="16">
        <f ca="1">VLOOKUP(Table3[[#This Row],[PRODUCT ID]],Table1[[PRODUCT]:[SELLING PRICE]],5,FALSE)</f>
        <v>235.43899053959058</v>
      </c>
      <c r="L5194" s="16">
        <f ca="1">J5194*Table3[[#This Row],[QUANTITY]]</f>
        <v>98</v>
      </c>
      <c r="M5194" s="16">
        <f ca="1">K5194*Table3[[#This Row],[QUANTITY]]*(1-Table3[[#This Row],[DISCOUNT %]])</f>
        <v>443.47276094804829</v>
      </c>
      <c r="N5194" s="3">
        <f>DAY(Table3[[#This Row],[DATE]])</f>
        <v>21</v>
      </c>
      <c r="O5194" s="3" t="str">
        <f>TEXT(Table3[[#This Row],[DATE]],"mmm")</f>
        <v>Mar</v>
      </c>
      <c r="P5194" s="3">
        <f>YEAR(Table3[[#This Row],[DATE]])</f>
        <v>2035</v>
      </c>
    </row>
    <row r="5195" spans="1:16" x14ac:dyDescent="0.3">
      <c r="A5195" s="6">
        <v>49390</v>
      </c>
      <c r="B5195" s="7" t="s">
        <v>2050</v>
      </c>
      <c r="C5195" s="9">
        <f t="shared" ca="1" si="162"/>
        <v>15</v>
      </c>
      <c r="D5195" s="9" t="s">
        <v>2115</v>
      </c>
      <c r="E5195" s="9" t="s">
        <v>2116</v>
      </c>
      <c r="F5195" s="10">
        <f t="shared" ca="1" si="163"/>
        <v>4.355024549889111E-2</v>
      </c>
      <c r="G5195" s="3" t="str">
        <f>VLOOKUP(Table3[[#This Row],[PRODUCT ID]],Table1[[PRODUCT]:[SELLING PRICE]],1,FALSE)</f>
        <v>Product998</v>
      </c>
      <c r="H5195" s="3" t="str">
        <f>VLOOKUP(Table3[[#This Row],[PRODUCT ID]],Table1[[PRODUCT]:[SELLING PRICE]],2,FALSE)</f>
        <v>Category4</v>
      </c>
      <c r="I5195" s="3" t="str">
        <f>VLOOKUP(Table3[[#This Row],[PRODUCT ID]],Table1[[PRODUCT]:[SELLING PRICE]],3,FALSE)</f>
        <v>No</v>
      </c>
      <c r="J5195" s="16">
        <f ca="1">VLOOKUP(Table3[[#This Row],[PRODUCT ID]],Table1[[PRODUCT]:[SELLING PRICE]],4,FALSE)</f>
        <v>240</v>
      </c>
      <c r="K5195" s="16">
        <f ca="1">VLOOKUP(Table3[[#This Row],[PRODUCT ID]],Table1[[PRODUCT]:[SELLING PRICE]],5,FALSE)</f>
        <v>142.11979104408664</v>
      </c>
      <c r="L5195" s="16">
        <f ca="1">J5195*Table3[[#This Row],[QUANTITY]]</f>
        <v>3600</v>
      </c>
      <c r="M5195" s="16">
        <f ca="1">K5195*Table3[[#This Row],[QUANTITY]]*(1-Table3[[#This Row],[DISCOUNT %]])</f>
        <v>2038.9565888079837</v>
      </c>
      <c r="N5195" s="3">
        <f>DAY(Table3[[#This Row],[DATE]])</f>
        <v>22</v>
      </c>
      <c r="O5195" s="3" t="str">
        <f>TEXT(Table3[[#This Row],[DATE]],"mmm")</f>
        <v>Mar</v>
      </c>
      <c r="P5195" s="3">
        <f>YEAR(Table3[[#This Row],[DATE]])</f>
        <v>2035</v>
      </c>
    </row>
    <row r="5196" spans="1:16" x14ac:dyDescent="0.3">
      <c r="A5196" s="6">
        <v>49391</v>
      </c>
      <c r="B5196" s="7" t="s">
        <v>2051</v>
      </c>
      <c r="C5196" s="9">
        <f t="shared" ca="1" si="162"/>
        <v>11</v>
      </c>
      <c r="D5196" s="9" t="s">
        <v>2117</v>
      </c>
      <c r="E5196" s="9" t="s">
        <v>2116</v>
      </c>
      <c r="F5196" s="10">
        <f t="shared" ca="1" si="163"/>
        <v>1.4242108692807787E-2</v>
      </c>
      <c r="G5196" s="3" t="str">
        <f>VLOOKUP(Table3[[#This Row],[PRODUCT ID]],Table1[[PRODUCT]:[SELLING PRICE]],1,FALSE)</f>
        <v>Product999</v>
      </c>
      <c r="H5196" s="3" t="str">
        <f>VLOOKUP(Table3[[#This Row],[PRODUCT ID]],Table1[[PRODUCT]:[SELLING PRICE]],2,FALSE)</f>
        <v>Category5</v>
      </c>
      <c r="I5196" s="3" t="str">
        <f>VLOOKUP(Table3[[#This Row],[PRODUCT ID]],Table1[[PRODUCT]:[SELLING PRICE]],3,FALSE)</f>
        <v>No</v>
      </c>
      <c r="J5196" s="16">
        <f ca="1">VLOOKUP(Table3[[#This Row],[PRODUCT ID]],Table1[[PRODUCT]:[SELLING PRICE]],4,FALSE)</f>
        <v>14</v>
      </c>
      <c r="K5196" s="16">
        <f ca="1">VLOOKUP(Table3[[#This Row],[PRODUCT ID]],Table1[[PRODUCT]:[SELLING PRICE]],5,FALSE)</f>
        <v>112.79936426501622</v>
      </c>
      <c r="L5196" s="16">
        <f ca="1">J5196*Table3[[#This Row],[QUANTITY]]</f>
        <v>154</v>
      </c>
      <c r="M5196" s="16">
        <f ca="1">K5196*Table3[[#This Row],[QUANTITY]]*(1-Table3[[#This Row],[DISCOUNT %]])</f>
        <v>1223.1214980454167</v>
      </c>
      <c r="N5196" s="3">
        <f>DAY(Table3[[#This Row],[DATE]])</f>
        <v>23</v>
      </c>
      <c r="O5196" s="3" t="str">
        <f>TEXT(Table3[[#This Row],[DATE]],"mmm")</f>
        <v>Mar</v>
      </c>
      <c r="P5196" s="3">
        <f>YEAR(Table3[[#This Row],[DATE]])</f>
        <v>2035</v>
      </c>
    </row>
    <row r="5197" spans="1:16" x14ac:dyDescent="0.3">
      <c r="A5197" s="6">
        <v>49392</v>
      </c>
      <c r="B5197" s="7" t="s">
        <v>2052</v>
      </c>
      <c r="C5197" s="9">
        <f t="shared" ca="1" si="162"/>
        <v>1</v>
      </c>
      <c r="D5197" s="9" t="s">
        <v>2117</v>
      </c>
      <c r="E5197" s="9" t="s">
        <v>2116</v>
      </c>
      <c r="F5197" s="10">
        <f t="shared" ca="1" si="163"/>
        <v>1.0359985408803375E-2</v>
      </c>
      <c r="G5197" s="3" t="str">
        <f>VLOOKUP(Table3[[#This Row],[PRODUCT ID]],Table1[[PRODUCT]:[SELLING PRICE]],1,FALSE)</f>
        <v>Product1000</v>
      </c>
      <c r="H5197" s="3" t="str">
        <f>VLOOKUP(Table3[[#This Row],[PRODUCT ID]],Table1[[PRODUCT]:[SELLING PRICE]],2,FALSE)</f>
        <v>Category1</v>
      </c>
      <c r="I5197" s="3" t="str">
        <f>VLOOKUP(Table3[[#This Row],[PRODUCT ID]],Table1[[PRODUCT]:[SELLING PRICE]],3,FALSE)</f>
        <v>Ft</v>
      </c>
      <c r="J5197" s="16">
        <f ca="1">VLOOKUP(Table3[[#This Row],[PRODUCT ID]],Table1[[PRODUCT]:[SELLING PRICE]],4,FALSE)</f>
        <v>74</v>
      </c>
      <c r="K5197" s="16">
        <f ca="1">VLOOKUP(Table3[[#This Row],[PRODUCT ID]],Table1[[PRODUCT]:[SELLING PRICE]],5,FALSE)</f>
        <v>302.21076406855661</v>
      </c>
      <c r="L5197" s="16">
        <f ca="1">J5197*Table3[[#This Row],[QUANTITY]]</f>
        <v>74</v>
      </c>
      <c r="M5197" s="16">
        <f ca="1">K5197*Table3[[#This Row],[QUANTITY]]*(1-Table3[[#This Row],[DISCOUNT %]])</f>
        <v>299.07986496242307</v>
      </c>
      <c r="N5197" s="3">
        <f>DAY(Table3[[#This Row],[DATE]])</f>
        <v>24</v>
      </c>
      <c r="O5197" s="3" t="str">
        <f>TEXT(Table3[[#This Row],[DATE]],"mmm")</f>
        <v>Mar</v>
      </c>
      <c r="P5197" s="3">
        <f>YEAR(Table3[[#This Row],[DATE]])</f>
        <v>2035</v>
      </c>
    </row>
    <row r="5198" spans="1:16" x14ac:dyDescent="0.3">
      <c r="A5198" s="6">
        <v>49393</v>
      </c>
      <c r="B5198" s="7" t="s">
        <v>2053</v>
      </c>
      <c r="C5198" s="9">
        <f t="shared" ca="1" si="162"/>
        <v>3</v>
      </c>
      <c r="D5198" s="9" t="s">
        <v>2116</v>
      </c>
      <c r="E5198" s="9" t="s">
        <v>2116</v>
      </c>
      <c r="F5198" s="10">
        <f t="shared" ca="1" si="163"/>
        <v>6.121577822549587E-2</v>
      </c>
      <c r="G5198" s="3" t="str">
        <f>VLOOKUP(Table3[[#This Row],[PRODUCT ID]],Table1[[PRODUCT]:[SELLING PRICE]],1,FALSE)</f>
        <v>Product1001</v>
      </c>
      <c r="H5198" s="3" t="str">
        <f>VLOOKUP(Table3[[#This Row],[PRODUCT ID]],Table1[[PRODUCT]:[SELLING PRICE]],2,FALSE)</f>
        <v>Category2</v>
      </c>
      <c r="I5198" s="3" t="str">
        <f>VLOOKUP(Table3[[#This Row],[PRODUCT ID]],Table1[[PRODUCT]:[SELLING PRICE]],3,FALSE)</f>
        <v>No</v>
      </c>
      <c r="J5198" s="16">
        <f ca="1">VLOOKUP(Table3[[#This Row],[PRODUCT ID]],Table1[[PRODUCT]:[SELLING PRICE]],4,FALSE)</f>
        <v>27</v>
      </c>
      <c r="K5198" s="16">
        <f ca="1">VLOOKUP(Table3[[#This Row],[PRODUCT ID]],Table1[[PRODUCT]:[SELLING PRICE]],5,FALSE)</f>
        <v>217.26907705336407</v>
      </c>
      <c r="L5198" s="16">
        <f ca="1">J5198*Table3[[#This Row],[QUANTITY]]</f>
        <v>81</v>
      </c>
      <c r="M5198" s="16">
        <f ca="1">K5198*Table3[[#This Row],[QUANTITY]]*(1-Table3[[#This Row],[DISCOUNT %]])</f>
        <v>611.90634425162148</v>
      </c>
      <c r="N5198" s="3">
        <f>DAY(Table3[[#This Row],[DATE]])</f>
        <v>25</v>
      </c>
      <c r="O5198" s="3" t="str">
        <f>TEXT(Table3[[#This Row],[DATE]],"mmm")</f>
        <v>Mar</v>
      </c>
      <c r="P5198" s="3">
        <f>YEAR(Table3[[#This Row],[DATE]])</f>
        <v>2035</v>
      </c>
    </row>
    <row r="5199" spans="1:16" x14ac:dyDescent="0.3">
      <c r="A5199" s="6">
        <v>49394</v>
      </c>
      <c r="B5199" s="7" t="s">
        <v>2054</v>
      </c>
      <c r="C5199" s="9">
        <f t="shared" ca="1" si="162"/>
        <v>4</v>
      </c>
      <c r="D5199" s="9" t="s">
        <v>2116</v>
      </c>
      <c r="E5199" s="9" t="s">
        <v>2116</v>
      </c>
      <c r="F5199" s="10">
        <f t="shared" ca="1" si="163"/>
        <v>6.0016700087087713E-4</v>
      </c>
      <c r="G5199" s="3" t="str">
        <f>VLOOKUP(Table3[[#This Row],[PRODUCT ID]],Table1[[PRODUCT]:[SELLING PRICE]],1,FALSE)</f>
        <v>Product1002</v>
      </c>
      <c r="H5199" s="3" t="str">
        <f>VLOOKUP(Table3[[#This Row],[PRODUCT ID]],Table1[[PRODUCT]:[SELLING PRICE]],2,FALSE)</f>
        <v>Category3</v>
      </c>
      <c r="I5199" s="3" t="str">
        <f>VLOOKUP(Table3[[#This Row],[PRODUCT ID]],Table1[[PRODUCT]:[SELLING PRICE]],3,FALSE)</f>
        <v>Kg</v>
      </c>
      <c r="J5199" s="16">
        <f ca="1">VLOOKUP(Table3[[#This Row],[PRODUCT ID]],Table1[[PRODUCT]:[SELLING PRICE]],4,FALSE)</f>
        <v>147</v>
      </c>
      <c r="K5199" s="16">
        <f ca="1">VLOOKUP(Table3[[#This Row],[PRODUCT ID]],Table1[[PRODUCT]:[SELLING PRICE]],5,FALSE)</f>
        <v>144.96804369296592</v>
      </c>
      <c r="L5199" s="16">
        <f ca="1">J5199*Table3[[#This Row],[QUANTITY]]</f>
        <v>588</v>
      </c>
      <c r="M5199" s="16">
        <f ca="1">K5199*Table3[[#This Row],[QUANTITY]]*(1-Table3[[#This Row],[DISCOUNT %]])</f>
        <v>579.52415462784245</v>
      </c>
      <c r="N5199" s="3">
        <f>DAY(Table3[[#This Row],[DATE]])</f>
        <v>26</v>
      </c>
      <c r="O5199" s="3" t="str">
        <f>TEXT(Table3[[#This Row],[DATE]],"mmm")</f>
        <v>Mar</v>
      </c>
      <c r="P5199" s="3">
        <f>YEAR(Table3[[#This Row],[DATE]])</f>
        <v>2035</v>
      </c>
    </row>
    <row r="5200" spans="1:16" x14ac:dyDescent="0.3">
      <c r="A5200" s="6">
        <v>49395</v>
      </c>
      <c r="B5200" s="7" t="s">
        <v>2055</v>
      </c>
      <c r="C5200" s="9">
        <f t="shared" ca="1" si="162"/>
        <v>2</v>
      </c>
      <c r="D5200" s="9" t="s">
        <v>2116</v>
      </c>
      <c r="E5200" s="9" t="s">
        <v>2118</v>
      </c>
      <c r="F5200" s="10">
        <f t="shared" ca="1" si="163"/>
        <v>4.3413932602861527E-2</v>
      </c>
      <c r="G5200" s="3" t="str">
        <f>VLOOKUP(Table3[[#This Row],[PRODUCT ID]],Table1[[PRODUCT]:[SELLING PRICE]],1,FALSE)</f>
        <v>Product1003</v>
      </c>
      <c r="H5200" s="3" t="str">
        <f>VLOOKUP(Table3[[#This Row],[PRODUCT ID]],Table1[[PRODUCT]:[SELLING PRICE]],2,FALSE)</f>
        <v>Category4</v>
      </c>
      <c r="I5200" s="3" t="str">
        <f>VLOOKUP(Table3[[#This Row],[PRODUCT ID]],Table1[[PRODUCT]:[SELLING PRICE]],3,FALSE)</f>
        <v>Kg</v>
      </c>
      <c r="J5200" s="16">
        <f ca="1">VLOOKUP(Table3[[#This Row],[PRODUCT ID]],Table1[[PRODUCT]:[SELLING PRICE]],4,FALSE)</f>
        <v>192</v>
      </c>
      <c r="K5200" s="16">
        <f ca="1">VLOOKUP(Table3[[#This Row],[PRODUCT ID]],Table1[[PRODUCT]:[SELLING PRICE]],5,FALSE)</f>
        <v>180.19957907473369</v>
      </c>
      <c r="L5200" s="16">
        <f ca="1">J5200*Table3[[#This Row],[QUANTITY]]</f>
        <v>384</v>
      </c>
      <c r="M5200" s="16">
        <f ca="1">K5200*Table3[[#This Row],[QUANTITY]]*(1-Table3[[#This Row],[DISCOUNT %]])</f>
        <v>344.75281338743838</v>
      </c>
      <c r="N5200" s="3">
        <f>DAY(Table3[[#This Row],[DATE]])</f>
        <v>27</v>
      </c>
      <c r="O5200" s="3" t="str">
        <f>TEXT(Table3[[#This Row],[DATE]],"mmm")</f>
        <v>Mar</v>
      </c>
      <c r="P5200" s="3">
        <f>YEAR(Table3[[#This Row],[DATE]])</f>
        <v>2035</v>
      </c>
    </row>
    <row r="5201" spans="1:16" x14ac:dyDescent="0.3">
      <c r="A5201" s="6">
        <v>49396</v>
      </c>
      <c r="B5201" s="7" t="s">
        <v>2056</v>
      </c>
      <c r="C5201" s="9">
        <f t="shared" ca="1" si="162"/>
        <v>6</v>
      </c>
      <c r="D5201" s="9" t="s">
        <v>2116</v>
      </c>
      <c r="E5201" s="9" t="s">
        <v>2118</v>
      </c>
      <c r="F5201" s="10">
        <f t="shared" ca="1" si="163"/>
        <v>2.5203389956641311E-2</v>
      </c>
      <c r="G5201" s="3" t="str">
        <f>VLOOKUP(Table3[[#This Row],[PRODUCT ID]],Table1[[PRODUCT]:[SELLING PRICE]],1,FALSE)</f>
        <v>Product1004</v>
      </c>
      <c r="H5201" s="3" t="str">
        <f>VLOOKUP(Table3[[#This Row],[PRODUCT ID]],Table1[[PRODUCT]:[SELLING PRICE]],2,FALSE)</f>
        <v>Category5</v>
      </c>
      <c r="I5201" s="3" t="str">
        <f>VLOOKUP(Table3[[#This Row],[PRODUCT ID]],Table1[[PRODUCT]:[SELLING PRICE]],3,FALSE)</f>
        <v>Lt</v>
      </c>
      <c r="J5201" s="16">
        <f ca="1">VLOOKUP(Table3[[#This Row],[PRODUCT ID]],Table1[[PRODUCT]:[SELLING PRICE]],4,FALSE)</f>
        <v>86</v>
      </c>
      <c r="K5201" s="16">
        <f ca="1">VLOOKUP(Table3[[#This Row],[PRODUCT ID]],Table1[[PRODUCT]:[SELLING PRICE]],5,FALSE)</f>
        <v>165.8753281236674</v>
      </c>
      <c r="L5201" s="16">
        <f ca="1">J5201*Table3[[#This Row],[QUANTITY]]</f>
        <v>516</v>
      </c>
      <c r="M5201" s="16">
        <f ca="1">K5201*Table3[[#This Row],[QUANTITY]]*(1-Table3[[#This Row],[DISCOUNT %]])</f>
        <v>970.16824526868481</v>
      </c>
      <c r="N5201" s="3">
        <f>DAY(Table3[[#This Row],[DATE]])</f>
        <v>28</v>
      </c>
      <c r="O5201" s="3" t="str">
        <f>TEXT(Table3[[#This Row],[DATE]],"mmm")</f>
        <v>Mar</v>
      </c>
      <c r="P5201" s="3">
        <f>YEAR(Table3[[#This Row],[DATE]])</f>
        <v>2035</v>
      </c>
    </row>
    <row r="5202" spans="1:16" x14ac:dyDescent="0.3">
      <c r="A5202" s="6">
        <v>49397</v>
      </c>
      <c r="B5202" s="7" t="s">
        <v>2057</v>
      </c>
      <c r="C5202" s="9">
        <f t="shared" ca="1" si="162"/>
        <v>15</v>
      </c>
      <c r="D5202" s="9" t="s">
        <v>2115</v>
      </c>
      <c r="E5202" s="9" t="s">
        <v>2116</v>
      </c>
      <c r="F5202" s="10">
        <f t="shared" ca="1" si="163"/>
        <v>7.1200500188287913E-2</v>
      </c>
      <c r="G5202" s="3" t="str">
        <f>VLOOKUP(Table3[[#This Row],[PRODUCT ID]],Table1[[PRODUCT]:[SELLING PRICE]],1,FALSE)</f>
        <v>Product1005</v>
      </c>
      <c r="H5202" s="3" t="str">
        <f>VLOOKUP(Table3[[#This Row],[PRODUCT ID]],Table1[[PRODUCT]:[SELLING PRICE]],2,FALSE)</f>
        <v>Category1</v>
      </c>
      <c r="I5202" s="3" t="str">
        <f>VLOOKUP(Table3[[#This Row],[PRODUCT ID]],Table1[[PRODUCT]:[SELLING PRICE]],3,FALSE)</f>
        <v>Kg</v>
      </c>
      <c r="J5202" s="16">
        <f ca="1">VLOOKUP(Table3[[#This Row],[PRODUCT ID]],Table1[[PRODUCT]:[SELLING PRICE]],4,FALSE)</f>
        <v>96</v>
      </c>
      <c r="K5202" s="16">
        <f ca="1">VLOOKUP(Table3[[#This Row],[PRODUCT ID]],Table1[[PRODUCT]:[SELLING PRICE]],5,FALSE)</f>
        <v>290.57923442660802</v>
      </c>
      <c r="L5202" s="16">
        <f ca="1">J5202*Table3[[#This Row],[QUANTITY]]</f>
        <v>1440</v>
      </c>
      <c r="M5202" s="16">
        <f ca="1">K5202*Table3[[#This Row],[QUANTITY]]*(1-Table3[[#This Row],[DISCOUNT %]])</f>
        <v>4048.3477138665562</v>
      </c>
      <c r="N5202" s="3">
        <f>DAY(Table3[[#This Row],[DATE]])</f>
        <v>29</v>
      </c>
      <c r="O5202" s="3" t="str">
        <f>TEXT(Table3[[#This Row],[DATE]],"mmm")</f>
        <v>Mar</v>
      </c>
      <c r="P5202" s="3">
        <f>YEAR(Table3[[#This Row],[DATE]])</f>
        <v>2035</v>
      </c>
    </row>
    <row r="5203" spans="1:16" x14ac:dyDescent="0.3">
      <c r="A5203" s="6">
        <v>49398</v>
      </c>
      <c r="B5203" s="7" t="s">
        <v>2058</v>
      </c>
      <c r="C5203" s="9">
        <f t="shared" ca="1" si="162"/>
        <v>9</v>
      </c>
      <c r="D5203" s="9" t="s">
        <v>2116</v>
      </c>
      <c r="E5203" s="9" t="s">
        <v>2116</v>
      </c>
      <c r="F5203" s="10">
        <f t="shared" ca="1" si="163"/>
        <v>9.4594392102200178E-2</v>
      </c>
      <c r="G5203" s="3" t="str">
        <f>VLOOKUP(Table3[[#This Row],[PRODUCT ID]],Table1[[PRODUCT]:[SELLING PRICE]],1,FALSE)</f>
        <v>Product1006</v>
      </c>
      <c r="H5203" s="3" t="str">
        <f>VLOOKUP(Table3[[#This Row],[PRODUCT ID]],Table1[[PRODUCT]:[SELLING PRICE]],2,FALSE)</f>
        <v>Category2</v>
      </c>
      <c r="I5203" s="3" t="str">
        <f>VLOOKUP(Table3[[#This Row],[PRODUCT ID]],Table1[[PRODUCT]:[SELLING PRICE]],3,FALSE)</f>
        <v>Lt</v>
      </c>
      <c r="J5203" s="16">
        <f ca="1">VLOOKUP(Table3[[#This Row],[PRODUCT ID]],Table1[[PRODUCT]:[SELLING PRICE]],4,FALSE)</f>
        <v>57</v>
      </c>
      <c r="K5203" s="16">
        <f ca="1">VLOOKUP(Table3[[#This Row],[PRODUCT ID]],Table1[[PRODUCT]:[SELLING PRICE]],5,FALSE)</f>
        <v>284.31452924893523</v>
      </c>
      <c r="L5203" s="16">
        <f ca="1">J5203*Table3[[#This Row],[QUANTITY]]</f>
        <v>513</v>
      </c>
      <c r="M5203" s="16">
        <f ca="1">K5203*Table3[[#This Row],[QUANTITY]]*(1-Table3[[#This Row],[DISCOUNT %]])</f>
        <v>2316.7797226992807</v>
      </c>
      <c r="N5203" s="3">
        <f>DAY(Table3[[#This Row],[DATE]])</f>
        <v>30</v>
      </c>
      <c r="O5203" s="3" t="str">
        <f>TEXT(Table3[[#This Row],[DATE]],"mmm")</f>
        <v>Mar</v>
      </c>
      <c r="P5203" s="3">
        <f>YEAR(Table3[[#This Row],[DATE]])</f>
        <v>2035</v>
      </c>
    </row>
    <row r="5204" spans="1:16" x14ac:dyDescent="0.3">
      <c r="A5204" s="6">
        <v>49399</v>
      </c>
      <c r="B5204" s="7" t="s">
        <v>2059</v>
      </c>
      <c r="C5204" s="9">
        <f t="shared" ca="1" si="162"/>
        <v>2</v>
      </c>
      <c r="D5204" s="9" t="s">
        <v>2117</v>
      </c>
      <c r="E5204" s="9" t="s">
        <v>2116</v>
      </c>
      <c r="F5204" s="10">
        <f t="shared" ca="1" si="163"/>
        <v>7.4403252493300959E-2</v>
      </c>
      <c r="G5204" s="3" t="str">
        <f>VLOOKUP(Table3[[#This Row],[PRODUCT ID]],Table1[[PRODUCT]:[SELLING PRICE]],1,FALSE)</f>
        <v>Product1007</v>
      </c>
      <c r="H5204" s="3" t="str">
        <f>VLOOKUP(Table3[[#This Row],[PRODUCT ID]],Table1[[PRODUCT]:[SELLING PRICE]],2,FALSE)</f>
        <v>Category3</v>
      </c>
      <c r="I5204" s="3" t="str">
        <f>VLOOKUP(Table3[[#This Row],[PRODUCT ID]],Table1[[PRODUCT]:[SELLING PRICE]],3,FALSE)</f>
        <v>Ft</v>
      </c>
      <c r="J5204" s="16">
        <f ca="1">VLOOKUP(Table3[[#This Row],[PRODUCT ID]],Table1[[PRODUCT]:[SELLING PRICE]],4,FALSE)</f>
        <v>238</v>
      </c>
      <c r="K5204" s="16">
        <f ca="1">VLOOKUP(Table3[[#This Row],[PRODUCT ID]],Table1[[PRODUCT]:[SELLING PRICE]],5,FALSE)</f>
        <v>58.558699966141866</v>
      </c>
      <c r="L5204" s="16">
        <f ca="1">J5204*Table3[[#This Row],[QUANTITY]]</f>
        <v>476</v>
      </c>
      <c r="M5204" s="16">
        <f ca="1">K5204*Table3[[#This Row],[QUANTITY]]*(1-Table3[[#This Row],[DISCOUNT %]])</f>
        <v>108.40348445376311</v>
      </c>
      <c r="N5204" s="3">
        <f>DAY(Table3[[#This Row],[DATE]])</f>
        <v>31</v>
      </c>
      <c r="O5204" s="3" t="str">
        <f>TEXT(Table3[[#This Row],[DATE]],"mmm")</f>
        <v>Mar</v>
      </c>
      <c r="P5204" s="3">
        <f>YEAR(Table3[[#This Row],[DATE]])</f>
        <v>2035</v>
      </c>
    </row>
    <row r="5205" spans="1:16" x14ac:dyDescent="0.3">
      <c r="A5205" s="6">
        <v>49400</v>
      </c>
      <c r="B5205" s="7" t="s">
        <v>2060</v>
      </c>
      <c r="C5205" s="9">
        <f t="shared" ca="1" si="162"/>
        <v>8</v>
      </c>
      <c r="D5205" s="9" t="s">
        <v>2115</v>
      </c>
      <c r="E5205" s="9" t="s">
        <v>2116</v>
      </c>
      <c r="F5205" s="10">
        <f t="shared" ca="1" si="163"/>
        <v>2.1132899131102036E-2</v>
      </c>
      <c r="G5205" s="3" t="str">
        <f>VLOOKUP(Table3[[#This Row],[PRODUCT ID]],Table1[[PRODUCT]:[SELLING PRICE]],1,FALSE)</f>
        <v>Product1008</v>
      </c>
      <c r="H5205" s="3" t="str">
        <f>VLOOKUP(Table3[[#This Row],[PRODUCT ID]],Table1[[PRODUCT]:[SELLING PRICE]],2,FALSE)</f>
        <v>Category4</v>
      </c>
      <c r="I5205" s="3" t="str">
        <f>VLOOKUP(Table3[[#This Row],[PRODUCT ID]],Table1[[PRODUCT]:[SELLING PRICE]],3,FALSE)</f>
        <v>Kg</v>
      </c>
      <c r="J5205" s="16">
        <f ca="1">VLOOKUP(Table3[[#This Row],[PRODUCT ID]],Table1[[PRODUCT]:[SELLING PRICE]],4,FALSE)</f>
        <v>123</v>
      </c>
      <c r="K5205" s="16">
        <f ca="1">VLOOKUP(Table3[[#This Row],[PRODUCT ID]],Table1[[PRODUCT]:[SELLING PRICE]],5,FALSE)</f>
        <v>161.0088804608672</v>
      </c>
      <c r="L5205" s="16">
        <f ca="1">J5205*Table3[[#This Row],[QUANTITY]]</f>
        <v>984</v>
      </c>
      <c r="M5205" s="16">
        <f ca="1">K5205*Table3[[#This Row],[QUANTITY]]*(1-Table3[[#This Row],[DISCOUNT %]])</f>
        <v>1260.8503682470082</v>
      </c>
      <c r="N5205" s="3">
        <f>DAY(Table3[[#This Row],[DATE]])</f>
        <v>1</v>
      </c>
      <c r="O5205" s="3" t="str">
        <f>TEXT(Table3[[#This Row],[DATE]],"mmm")</f>
        <v>Apr</v>
      </c>
      <c r="P5205" s="3">
        <f>YEAR(Table3[[#This Row],[DATE]])</f>
        <v>2035</v>
      </c>
    </row>
    <row r="5206" spans="1:16" x14ac:dyDescent="0.3">
      <c r="A5206" s="6">
        <v>49401</v>
      </c>
      <c r="B5206" s="7" t="s">
        <v>2061</v>
      </c>
      <c r="C5206" s="9">
        <f t="shared" ca="1" si="162"/>
        <v>13</v>
      </c>
      <c r="D5206" s="9" t="s">
        <v>2115</v>
      </c>
      <c r="E5206" s="9" t="s">
        <v>2118</v>
      </c>
      <c r="F5206" s="10">
        <f t="shared" ca="1" si="163"/>
        <v>5.6177728510810571E-2</v>
      </c>
      <c r="G5206" s="3" t="str">
        <f>VLOOKUP(Table3[[#This Row],[PRODUCT ID]],Table1[[PRODUCT]:[SELLING PRICE]],1,FALSE)</f>
        <v>Product1009</v>
      </c>
      <c r="H5206" s="3" t="str">
        <f>VLOOKUP(Table3[[#This Row],[PRODUCT ID]],Table1[[PRODUCT]:[SELLING PRICE]],2,FALSE)</f>
        <v>Category1</v>
      </c>
      <c r="I5206" s="3" t="str">
        <f>VLOOKUP(Table3[[#This Row],[PRODUCT ID]],Table1[[PRODUCT]:[SELLING PRICE]],3,FALSE)</f>
        <v>No</v>
      </c>
      <c r="J5206" s="16">
        <f ca="1">VLOOKUP(Table3[[#This Row],[PRODUCT ID]],Table1[[PRODUCT]:[SELLING PRICE]],4,FALSE)</f>
        <v>246</v>
      </c>
      <c r="K5206" s="16">
        <f ca="1">VLOOKUP(Table3[[#This Row],[PRODUCT ID]],Table1[[PRODUCT]:[SELLING PRICE]],5,FALSE)</f>
        <v>133.15892526853565</v>
      </c>
      <c r="L5206" s="16">
        <f ca="1">J5206*Table3[[#This Row],[QUANTITY]]</f>
        <v>3198</v>
      </c>
      <c r="M5206" s="16">
        <f ca="1">K5206*Table3[[#This Row],[QUANTITY]]*(1-Table3[[#This Row],[DISCOUNT %]])</f>
        <v>1633.8186711081112</v>
      </c>
      <c r="N5206" s="3">
        <f>DAY(Table3[[#This Row],[DATE]])</f>
        <v>2</v>
      </c>
      <c r="O5206" s="3" t="str">
        <f>TEXT(Table3[[#This Row],[DATE]],"mmm")</f>
        <v>Apr</v>
      </c>
      <c r="P5206" s="3">
        <f>YEAR(Table3[[#This Row],[DATE]])</f>
        <v>2035</v>
      </c>
    </row>
    <row r="5207" spans="1:16" x14ac:dyDescent="0.3">
      <c r="A5207" s="6">
        <v>49402</v>
      </c>
      <c r="B5207" s="7" t="s">
        <v>2062</v>
      </c>
      <c r="C5207" s="9">
        <f t="shared" ca="1" si="162"/>
        <v>2</v>
      </c>
      <c r="D5207" s="9" t="s">
        <v>2115</v>
      </c>
      <c r="E5207" s="9" t="s">
        <v>2116</v>
      </c>
      <c r="F5207" s="10">
        <f t="shared" ca="1" si="163"/>
        <v>3.3845044206238961E-2</v>
      </c>
      <c r="G5207" s="3" t="str">
        <f>VLOOKUP(Table3[[#This Row],[PRODUCT ID]],Table1[[PRODUCT]:[SELLING PRICE]],1,FALSE)</f>
        <v>Product1010</v>
      </c>
      <c r="H5207" s="3" t="str">
        <f>VLOOKUP(Table3[[#This Row],[PRODUCT ID]],Table1[[PRODUCT]:[SELLING PRICE]],2,FALSE)</f>
        <v>Category2</v>
      </c>
      <c r="I5207" s="3" t="str">
        <f>VLOOKUP(Table3[[#This Row],[PRODUCT ID]],Table1[[PRODUCT]:[SELLING PRICE]],3,FALSE)</f>
        <v>No</v>
      </c>
      <c r="J5207" s="16">
        <f ca="1">VLOOKUP(Table3[[#This Row],[PRODUCT ID]],Table1[[PRODUCT]:[SELLING PRICE]],4,FALSE)</f>
        <v>234</v>
      </c>
      <c r="K5207" s="16">
        <f ca="1">VLOOKUP(Table3[[#This Row],[PRODUCT ID]],Table1[[PRODUCT]:[SELLING PRICE]],5,FALSE)</f>
        <v>186.31224333974507</v>
      </c>
      <c r="L5207" s="16">
        <f ca="1">J5207*Table3[[#This Row],[QUANTITY]]</f>
        <v>468</v>
      </c>
      <c r="M5207" s="16">
        <f ca="1">K5207*Table3[[#This Row],[QUANTITY]]*(1-Table3[[#This Row],[DISCOUNT %]])</f>
        <v>360.01299445549569</v>
      </c>
      <c r="N5207" s="3">
        <f>DAY(Table3[[#This Row],[DATE]])</f>
        <v>3</v>
      </c>
      <c r="O5207" s="3" t="str">
        <f>TEXT(Table3[[#This Row],[DATE]],"mmm")</f>
        <v>Apr</v>
      </c>
      <c r="P5207" s="3">
        <f>YEAR(Table3[[#This Row],[DATE]])</f>
        <v>2035</v>
      </c>
    </row>
    <row r="5208" spans="1:16" x14ac:dyDescent="0.3">
      <c r="A5208" s="6">
        <v>49403</v>
      </c>
      <c r="B5208" s="7" t="s">
        <v>2063</v>
      </c>
      <c r="C5208" s="9">
        <f t="shared" ca="1" si="162"/>
        <v>4</v>
      </c>
      <c r="D5208" s="9" t="s">
        <v>2116</v>
      </c>
      <c r="E5208" s="9" t="s">
        <v>2116</v>
      </c>
      <c r="F5208" s="10">
        <f t="shared" ca="1" si="163"/>
        <v>6.8403760647441303E-2</v>
      </c>
      <c r="G5208" s="3" t="str">
        <f>VLOOKUP(Table3[[#This Row],[PRODUCT ID]],Table1[[PRODUCT]:[SELLING PRICE]],1,FALSE)</f>
        <v>Product1011</v>
      </c>
      <c r="H5208" s="3" t="str">
        <f>VLOOKUP(Table3[[#This Row],[PRODUCT ID]],Table1[[PRODUCT]:[SELLING PRICE]],2,FALSE)</f>
        <v>Category3</v>
      </c>
      <c r="I5208" s="3" t="str">
        <f>VLOOKUP(Table3[[#This Row],[PRODUCT ID]],Table1[[PRODUCT]:[SELLING PRICE]],3,FALSE)</f>
        <v>Ft</v>
      </c>
      <c r="J5208" s="16">
        <f ca="1">VLOOKUP(Table3[[#This Row],[PRODUCT ID]],Table1[[PRODUCT]:[SELLING PRICE]],4,FALSE)</f>
        <v>158</v>
      </c>
      <c r="K5208" s="16">
        <f ca="1">VLOOKUP(Table3[[#This Row],[PRODUCT ID]],Table1[[PRODUCT]:[SELLING PRICE]],5,FALSE)</f>
        <v>220.97045794220091</v>
      </c>
      <c r="L5208" s="16">
        <f ca="1">J5208*Table3[[#This Row],[QUANTITY]]</f>
        <v>632</v>
      </c>
      <c r="M5208" s="16">
        <f ca="1">K5208*Table3[[#This Row],[QUANTITY]]*(1-Table3[[#This Row],[DISCOUNT %]])</f>
        <v>823.42099050786851</v>
      </c>
      <c r="N5208" s="3">
        <f>DAY(Table3[[#This Row],[DATE]])</f>
        <v>4</v>
      </c>
      <c r="O5208" s="3" t="str">
        <f>TEXT(Table3[[#This Row],[DATE]],"mmm")</f>
        <v>Apr</v>
      </c>
      <c r="P5208" s="3">
        <f>YEAR(Table3[[#This Row],[DATE]])</f>
        <v>2035</v>
      </c>
    </row>
    <row r="5209" spans="1:16" x14ac:dyDescent="0.3">
      <c r="A5209" s="6">
        <v>49404</v>
      </c>
      <c r="B5209" s="7" t="s">
        <v>2064</v>
      </c>
      <c r="C5209" s="9">
        <f t="shared" ca="1" si="162"/>
        <v>2</v>
      </c>
      <c r="D5209" s="9" t="s">
        <v>2116</v>
      </c>
      <c r="E5209" s="9" t="s">
        <v>2116</v>
      </c>
      <c r="F5209" s="10">
        <f t="shared" ca="1" si="163"/>
        <v>9.0394705920648161E-2</v>
      </c>
      <c r="G5209" s="3" t="str">
        <f>VLOOKUP(Table3[[#This Row],[PRODUCT ID]],Table1[[PRODUCT]:[SELLING PRICE]],1,FALSE)</f>
        <v>Product1012</v>
      </c>
      <c r="H5209" s="3" t="str">
        <f>VLOOKUP(Table3[[#This Row],[PRODUCT ID]],Table1[[PRODUCT]:[SELLING PRICE]],2,FALSE)</f>
        <v>Category4</v>
      </c>
      <c r="I5209" s="3" t="str">
        <f>VLOOKUP(Table3[[#This Row],[PRODUCT ID]],Table1[[PRODUCT]:[SELLING PRICE]],3,FALSE)</f>
        <v>No</v>
      </c>
      <c r="J5209" s="16">
        <f ca="1">VLOOKUP(Table3[[#This Row],[PRODUCT ID]],Table1[[PRODUCT]:[SELLING PRICE]],4,FALSE)</f>
        <v>238</v>
      </c>
      <c r="K5209" s="16">
        <f ca="1">VLOOKUP(Table3[[#This Row],[PRODUCT ID]],Table1[[PRODUCT]:[SELLING PRICE]],5,FALSE)</f>
        <v>174.87808726295859</v>
      </c>
      <c r="L5209" s="16">
        <f ca="1">J5209*Table3[[#This Row],[QUANTITY]]</f>
        <v>476</v>
      </c>
      <c r="M5209" s="16">
        <f ca="1">K5209*Table3[[#This Row],[QUANTITY]]*(1-Table3[[#This Row],[DISCOUNT %]])</f>
        <v>318.14006798571603</v>
      </c>
      <c r="N5209" s="3">
        <f>DAY(Table3[[#This Row],[DATE]])</f>
        <v>5</v>
      </c>
      <c r="O5209" s="3" t="str">
        <f>TEXT(Table3[[#This Row],[DATE]],"mmm")</f>
        <v>Apr</v>
      </c>
      <c r="P5209" s="3">
        <f>YEAR(Table3[[#This Row],[DATE]])</f>
        <v>2035</v>
      </c>
    </row>
    <row r="5210" spans="1:16" x14ac:dyDescent="0.3">
      <c r="A5210" s="6">
        <v>49405</v>
      </c>
      <c r="B5210" s="7" t="s">
        <v>2065</v>
      </c>
      <c r="C5210" s="9">
        <f t="shared" ca="1" si="162"/>
        <v>13</v>
      </c>
      <c r="D5210" s="9" t="s">
        <v>2116</v>
      </c>
      <c r="E5210" s="9" t="s">
        <v>2116</v>
      </c>
      <c r="F5210" s="10">
        <f t="shared" ca="1" si="163"/>
        <v>2.5860715231641285E-2</v>
      </c>
      <c r="G5210" s="3" t="str">
        <f>VLOOKUP(Table3[[#This Row],[PRODUCT ID]],Table1[[PRODUCT]:[SELLING PRICE]],1,FALSE)</f>
        <v>Product1013</v>
      </c>
      <c r="H5210" s="3" t="str">
        <f>VLOOKUP(Table3[[#This Row],[PRODUCT ID]],Table1[[PRODUCT]:[SELLING PRICE]],2,FALSE)</f>
        <v>Category5</v>
      </c>
      <c r="I5210" s="3" t="str">
        <f>VLOOKUP(Table3[[#This Row],[PRODUCT ID]],Table1[[PRODUCT]:[SELLING PRICE]],3,FALSE)</f>
        <v>Kg</v>
      </c>
      <c r="J5210" s="16">
        <f ca="1">VLOOKUP(Table3[[#This Row],[PRODUCT ID]],Table1[[PRODUCT]:[SELLING PRICE]],4,FALSE)</f>
        <v>222</v>
      </c>
      <c r="K5210" s="16">
        <f ca="1">VLOOKUP(Table3[[#This Row],[PRODUCT ID]],Table1[[PRODUCT]:[SELLING PRICE]],5,FALSE)</f>
        <v>100.48980751224767</v>
      </c>
      <c r="L5210" s="16">
        <f ca="1">J5210*Table3[[#This Row],[QUANTITY]]</f>
        <v>2886</v>
      </c>
      <c r="M5210" s="16">
        <f ca="1">K5210*Table3[[#This Row],[QUANTITY]]*(1-Table3[[#This Row],[DISCOUNT %]])</f>
        <v>1272.5838998143829</v>
      </c>
      <c r="N5210" s="3">
        <f>DAY(Table3[[#This Row],[DATE]])</f>
        <v>6</v>
      </c>
      <c r="O5210" s="3" t="str">
        <f>TEXT(Table3[[#This Row],[DATE]],"mmm")</f>
        <v>Apr</v>
      </c>
      <c r="P5210" s="3">
        <f>YEAR(Table3[[#This Row],[DATE]])</f>
        <v>2035</v>
      </c>
    </row>
    <row r="5211" spans="1:16" x14ac:dyDescent="0.3">
      <c r="A5211" s="6">
        <v>49406</v>
      </c>
      <c r="B5211" s="7" t="s">
        <v>2066</v>
      </c>
      <c r="C5211" s="9">
        <f t="shared" ca="1" si="162"/>
        <v>8</v>
      </c>
      <c r="D5211" s="9" t="s">
        <v>2115</v>
      </c>
      <c r="E5211" s="9" t="s">
        <v>2116</v>
      </c>
      <c r="F5211" s="10">
        <f t="shared" ca="1" si="163"/>
        <v>7.6483135544969105E-2</v>
      </c>
      <c r="G5211" s="3" t="str">
        <f>VLOOKUP(Table3[[#This Row],[PRODUCT ID]],Table1[[PRODUCT]:[SELLING PRICE]],1,FALSE)</f>
        <v>Product1014</v>
      </c>
      <c r="H5211" s="3" t="str">
        <f>VLOOKUP(Table3[[#This Row],[PRODUCT ID]],Table1[[PRODUCT]:[SELLING PRICE]],2,FALSE)</f>
        <v>Category1</v>
      </c>
      <c r="I5211" s="3" t="str">
        <f>VLOOKUP(Table3[[#This Row],[PRODUCT ID]],Table1[[PRODUCT]:[SELLING PRICE]],3,FALSE)</f>
        <v>Kg</v>
      </c>
      <c r="J5211" s="16">
        <f ca="1">VLOOKUP(Table3[[#This Row],[PRODUCT ID]],Table1[[PRODUCT]:[SELLING PRICE]],4,FALSE)</f>
        <v>17</v>
      </c>
      <c r="K5211" s="16">
        <f ca="1">VLOOKUP(Table3[[#This Row],[PRODUCT ID]],Table1[[PRODUCT]:[SELLING PRICE]],5,FALSE)</f>
        <v>247.66475539529958</v>
      </c>
      <c r="L5211" s="16">
        <f ca="1">J5211*Table3[[#This Row],[QUANTITY]]</f>
        <v>136</v>
      </c>
      <c r="M5211" s="16">
        <f ca="1">K5211*Table3[[#This Row],[QUANTITY]]*(1-Table3[[#This Row],[DISCOUNT %]])</f>
        <v>1829.7806267095141</v>
      </c>
      <c r="N5211" s="3">
        <f>DAY(Table3[[#This Row],[DATE]])</f>
        <v>7</v>
      </c>
      <c r="O5211" s="3" t="str">
        <f>TEXT(Table3[[#This Row],[DATE]],"mmm")</f>
        <v>Apr</v>
      </c>
      <c r="P5211" s="3">
        <f>YEAR(Table3[[#This Row],[DATE]])</f>
        <v>2035</v>
      </c>
    </row>
    <row r="5212" spans="1:16" x14ac:dyDescent="0.3">
      <c r="A5212" s="6">
        <v>49407</v>
      </c>
      <c r="B5212" s="7" t="s">
        <v>2067</v>
      </c>
      <c r="C5212" s="9">
        <f t="shared" ca="1" si="162"/>
        <v>10</v>
      </c>
      <c r="D5212" s="9" t="s">
        <v>2117</v>
      </c>
      <c r="E5212" s="9" t="s">
        <v>2118</v>
      </c>
      <c r="F5212" s="10">
        <f t="shared" ca="1" si="163"/>
        <v>1.7686092809262012E-2</v>
      </c>
      <c r="G5212" s="3" t="str">
        <f>VLOOKUP(Table3[[#This Row],[PRODUCT ID]],Table1[[PRODUCT]:[SELLING PRICE]],1,FALSE)</f>
        <v>Product1015</v>
      </c>
      <c r="H5212" s="3" t="str">
        <f>VLOOKUP(Table3[[#This Row],[PRODUCT ID]],Table1[[PRODUCT]:[SELLING PRICE]],2,FALSE)</f>
        <v>Category2</v>
      </c>
      <c r="I5212" s="3" t="str">
        <f>VLOOKUP(Table3[[#This Row],[PRODUCT ID]],Table1[[PRODUCT]:[SELLING PRICE]],3,FALSE)</f>
        <v>Lt</v>
      </c>
      <c r="J5212" s="16">
        <f ca="1">VLOOKUP(Table3[[#This Row],[PRODUCT ID]],Table1[[PRODUCT]:[SELLING PRICE]],4,FALSE)</f>
        <v>115</v>
      </c>
      <c r="K5212" s="16">
        <f ca="1">VLOOKUP(Table3[[#This Row],[PRODUCT ID]],Table1[[PRODUCT]:[SELLING PRICE]],5,FALSE)</f>
        <v>242.18181595845778</v>
      </c>
      <c r="L5212" s="16">
        <f ca="1">J5212*Table3[[#This Row],[QUANTITY]]</f>
        <v>1150</v>
      </c>
      <c r="M5212" s="16">
        <f ca="1">K5212*Table3[[#This Row],[QUANTITY]]*(1-Table3[[#This Row],[DISCOUNT %]])</f>
        <v>2378.9856588470088</v>
      </c>
      <c r="N5212" s="3">
        <f>DAY(Table3[[#This Row],[DATE]])</f>
        <v>8</v>
      </c>
      <c r="O5212" s="3" t="str">
        <f>TEXT(Table3[[#This Row],[DATE]],"mmm")</f>
        <v>Apr</v>
      </c>
      <c r="P5212" s="3">
        <f>YEAR(Table3[[#This Row],[DATE]])</f>
        <v>2035</v>
      </c>
    </row>
    <row r="5213" spans="1:16" x14ac:dyDescent="0.3">
      <c r="A5213" s="6">
        <v>49408</v>
      </c>
      <c r="B5213" s="7" t="s">
        <v>2068</v>
      </c>
      <c r="C5213" s="9">
        <f t="shared" ca="1" si="162"/>
        <v>2</v>
      </c>
      <c r="D5213" s="9" t="s">
        <v>2117</v>
      </c>
      <c r="E5213" s="9" t="s">
        <v>2118</v>
      </c>
      <c r="F5213" s="10">
        <f t="shared" ca="1" si="163"/>
        <v>5.6335628260241591E-2</v>
      </c>
      <c r="G5213" s="3" t="str">
        <f>VLOOKUP(Table3[[#This Row],[PRODUCT ID]],Table1[[PRODUCT]:[SELLING PRICE]],1,FALSE)</f>
        <v>Product1016</v>
      </c>
      <c r="H5213" s="3" t="str">
        <f>VLOOKUP(Table3[[#This Row],[PRODUCT ID]],Table1[[PRODUCT]:[SELLING PRICE]],2,FALSE)</f>
        <v>Category3</v>
      </c>
      <c r="I5213" s="3" t="str">
        <f>VLOOKUP(Table3[[#This Row],[PRODUCT ID]],Table1[[PRODUCT]:[SELLING PRICE]],3,FALSE)</f>
        <v>Kg</v>
      </c>
      <c r="J5213" s="16">
        <f ca="1">VLOOKUP(Table3[[#This Row],[PRODUCT ID]],Table1[[PRODUCT]:[SELLING PRICE]],4,FALSE)</f>
        <v>242</v>
      </c>
      <c r="K5213" s="16">
        <f ca="1">VLOOKUP(Table3[[#This Row],[PRODUCT ID]],Table1[[PRODUCT]:[SELLING PRICE]],5,FALSE)</f>
        <v>177.33628202396218</v>
      </c>
      <c r="L5213" s="16">
        <f ca="1">J5213*Table3[[#This Row],[QUANTITY]]</f>
        <v>484</v>
      </c>
      <c r="M5213" s="16">
        <f ca="1">K5213*Table3[[#This Row],[QUANTITY]]*(1-Table3[[#This Row],[DISCOUNT %]])</f>
        <v>334.69186232561378</v>
      </c>
      <c r="N5213" s="3">
        <f>DAY(Table3[[#This Row],[DATE]])</f>
        <v>9</v>
      </c>
      <c r="O5213" s="3" t="str">
        <f>TEXT(Table3[[#This Row],[DATE]],"mmm")</f>
        <v>Apr</v>
      </c>
      <c r="P5213" s="3">
        <f>YEAR(Table3[[#This Row],[DATE]])</f>
        <v>2035</v>
      </c>
    </row>
    <row r="5214" spans="1:16" x14ac:dyDescent="0.3">
      <c r="A5214" s="6">
        <v>49409</v>
      </c>
      <c r="B5214" s="7" t="s">
        <v>2069</v>
      </c>
      <c r="C5214" s="9">
        <f t="shared" ca="1" si="162"/>
        <v>2</v>
      </c>
      <c r="D5214" s="9" t="s">
        <v>2116</v>
      </c>
      <c r="E5214" s="9" t="s">
        <v>2116</v>
      </c>
      <c r="F5214" s="10">
        <f t="shared" ca="1" si="163"/>
        <v>2.8502818640893313E-2</v>
      </c>
      <c r="G5214" s="3" t="str">
        <f>VLOOKUP(Table3[[#This Row],[PRODUCT ID]],Table1[[PRODUCT]:[SELLING PRICE]],1,FALSE)</f>
        <v>Product1017</v>
      </c>
      <c r="H5214" s="3" t="str">
        <f>VLOOKUP(Table3[[#This Row],[PRODUCT ID]],Table1[[PRODUCT]:[SELLING PRICE]],2,FALSE)</f>
        <v>Category4</v>
      </c>
      <c r="I5214" s="3" t="str">
        <f>VLOOKUP(Table3[[#This Row],[PRODUCT ID]],Table1[[PRODUCT]:[SELLING PRICE]],3,FALSE)</f>
        <v>Lt</v>
      </c>
      <c r="J5214" s="16">
        <f ca="1">VLOOKUP(Table3[[#This Row],[PRODUCT ID]],Table1[[PRODUCT]:[SELLING PRICE]],4,FALSE)</f>
        <v>187</v>
      </c>
      <c r="K5214" s="16">
        <f ca="1">VLOOKUP(Table3[[#This Row],[PRODUCT ID]],Table1[[PRODUCT]:[SELLING PRICE]],5,FALSE)</f>
        <v>28.785323622482103</v>
      </c>
      <c r="L5214" s="16">
        <f ca="1">J5214*Table3[[#This Row],[QUANTITY]]</f>
        <v>374</v>
      </c>
      <c r="M5214" s="16">
        <f ca="1">K5214*Table3[[#This Row],[QUANTITY]]*(1-Table3[[#This Row],[DISCOUNT %]])</f>
        <v>55.929721527502146</v>
      </c>
      <c r="N5214" s="3">
        <f>DAY(Table3[[#This Row],[DATE]])</f>
        <v>10</v>
      </c>
      <c r="O5214" s="3" t="str">
        <f>TEXT(Table3[[#This Row],[DATE]],"mmm")</f>
        <v>Apr</v>
      </c>
      <c r="P5214" s="3">
        <f>YEAR(Table3[[#This Row],[DATE]])</f>
        <v>2035</v>
      </c>
    </row>
    <row r="5215" spans="1:16" x14ac:dyDescent="0.3">
      <c r="A5215" s="6">
        <v>49410</v>
      </c>
      <c r="B5215" s="7" t="s">
        <v>2070</v>
      </c>
      <c r="C5215" s="9">
        <f t="shared" ca="1" si="162"/>
        <v>2</v>
      </c>
      <c r="D5215" s="9" t="s">
        <v>2116</v>
      </c>
      <c r="E5215" s="9" t="s">
        <v>2116</v>
      </c>
      <c r="F5215" s="10">
        <f t="shared" ca="1" si="163"/>
        <v>4.5312716286938795E-2</v>
      </c>
      <c r="G5215" s="3" t="str">
        <f>VLOOKUP(Table3[[#This Row],[PRODUCT ID]],Table1[[PRODUCT]:[SELLING PRICE]],1,FALSE)</f>
        <v>Product1018</v>
      </c>
      <c r="H5215" s="3" t="str">
        <f>VLOOKUP(Table3[[#This Row],[PRODUCT ID]],Table1[[PRODUCT]:[SELLING PRICE]],2,FALSE)</f>
        <v>Category5</v>
      </c>
      <c r="I5215" s="3" t="str">
        <f>VLOOKUP(Table3[[#This Row],[PRODUCT ID]],Table1[[PRODUCT]:[SELLING PRICE]],3,FALSE)</f>
        <v>Ft</v>
      </c>
      <c r="J5215" s="16">
        <f ca="1">VLOOKUP(Table3[[#This Row],[PRODUCT ID]],Table1[[PRODUCT]:[SELLING PRICE]],4,FALSE)</f>
        <v>14</v>
      </c>
      <c r="K5215" s="16">
        <f ca="1">VLOOKUP(Table3[[#This Row],[PRODUCT ID]],Table1[[PRODUCT]:[SELLING PRICE]],5,FALSE)</f>
        <v>84.532771979590706</v>
      </c>
      <c r="L5215" s="16">
        <f ca="1">J5215*Table3[[#This Row],[QUANTITY]]</f>
        <v>28</v>
      </c>
      <c r="M5215" s="16">
        <f ca="1">K5215*Table3[[#This Row],[QUANTITY]]*(1-Table3[[#This Row],[DISCOUNT %]])</f>
        <v>161.40472493186203</v>
      </c>
      <c r="N5215" s="3">
        <f>DAY(Table3[[#This Row],[DATE]])</f>
        <v>11</v>
      </c>
      <c r="O5215" s="3" t="str">
        <f>TEXT(Table3[[#This Row],[DATE]],"mmm")</f>
        <v>Apr</v>
      </c>
      <c r="P5215" s="3">
        <f>YEAR(Table3[[#This Row],[DATE]])</f>
        <v>2035</v>
      </c>
    </row>
    <row r="5216" spans="1:16" x14ac:dyDescent="0.3">
      <c r="A5216" s="6">
        <v>49411</v>
      </c>
      <c r="B5216" s="7" t="s">
        <v>2071</v>
      </c>
      <c r="C5216" s="9">
        <f t="shared" ca="1" si="162"/>
        <v>11</v>
      </c>
      <c r="D5216" s="9" t="s">
        <v>2116</v>
      </c>
      <c r="E5216" s="9" t="s">
        <v>2116</v>
      </c>
      <c r="F5216" s="10">
        <f t="shared" ca="1" si="163"/>
        <v>6.075951235063614E-2</v>
      </c>
      <c r="G5216" s="3" t="str">
        <f>VLOOKUP(Table3[[#This Row],[PRODUCT ID]],Table1[[PRODUCT]:[SELLING PRICE]],1,FALSE)</f>
        <v>Product1019</v>
      </c>
      <c r="H5216" s="3" t="str">
        <f>VLOOKUP(Table3[[#This Row],[PRODUCT ID]],Table1[[PRODUCT]:[SELLING PRICE]],2,FALSE)</f>
        <v>Category1</v>
      </c>
      <c r="I5216" s="3" t="str">
        <f>VLOOKUP(Table3[[#This Row],[PRODUCT ID]],Table1[[PRODUCT]:[SELLING PRICE]],3,FALSE)</f>
        <v>Kg</v>
      </c>
      <c r="J5216" s="16">
        <f ca="1">VLOOKUP(Table3[[#This Row],[PRODUCT ID]],Table1[[PRODUCT]:[SELLING PRICE]],4,FALSE)</f>
        <v>100</v>
      </c>
      <c r="K5216" s="16">
        <f ca="1">VLOOKUP(Table3[[#This Row],[PRODUCT ID]],Table1[[PRODUCT]:[SELLING PRICE]],5,FALSE)</f>
        <v>84.275324612486799</v>
      </c>
      <c r="L5216" s="16">
        <f ca="1">J5216*Table3[[#This Row],[QUANTITY]]</f>
        <v>1100</v>
      </c>
      <c r="M5216" s="16">
        <f ca="1">K5216*Table3[[#This Row],[QUANTITY]]*(1-Table3[[#This Row],[DISCOUNT %]])</f>
        <v>870.70276684424596</v>
      </c>
      <c r="N5216" s="3">
        <f>DAY(Table3[[#This Row],[DATE]])</f>
        <v>12</v>
      </c>
      <c r="O5216" s="3" t="str">
        <f>TEXT(Table3[[#This Row],[DATE]],"mmm")</f>
        <v>Apr</v>
      </c>
      <c r="P5216" s="3">
        <f>YEAR(Table3[[#This Row],[DATE]])</f>
        <v>2035</v>
      </c>
    </row>
    <row r="5217" spans="1:16" x14ac:dyDescent="0.3">
      <c r="A5217" s="6">
        <v>49412</v>
      </c>
      <c r="B5217" s="7" t="s">
        <v>2072</v>
      </c>
      <c r="C5217" s="9">
        <f t="shared" ca="1" si="162"/>
        <v>6</v>
      </c>
      <c r="D5217" s="9" t="s">
        <v>2116</v>
      </c>
      <c r="E5217" s="9" t="s">
        <v>2116</v>
      </c>
      <c r="F5217" s="10">
        <f t="shared" ca="1" si="163"/>
        <v>5.5180044020664558E-2</v>
      </c>
      <c r="G5217" s="3" t="str">
        <f>VLOOKUP(Table3[[#This Row],[PRODUCT ID]],Table1[[PRODUCT]:[SELLING PRICE]],1,FALSE)</f>
        <v>Product1020</v>
      </c>
      <c r="H5217" s="3" t="str">
        <f>VLOOKUP(Table3[[#This Row],[PRODUCT ID]],Table1[[PRODUCT]:[SELLING PRICE]],2,FALSE)</f>
        <v>Category2</v>
      </c>
      <c r="I5217" s="3" t="str">
        <f>VLOOKUP(Table3[[#This Row],[PRODUCT ID]],Table1[[PRODUCT]:[SELLING PRICE]],3,FALSE)</f>
        <v>No</v>
      </c>
      <c r="J5217" s="16">
        <f ca="1">VLOOKUP(Table3[[#This Row],[PRODUCT ID]],Table1[[PRODUCT]:[SELLING PRICE]],4,FALSE)</f>
        <v>204</v>
      </c>
      <c r="K5217" s="16">
        <f ca="1">VLOOKUP(Table3[[#This Row],[PRODUCT ID]],Table1[[PRODUCT]:[SELLING PRICE]],5,FALSE)</f>
        <v>173.30374923449389</v>
      </c>
      <c r="L5217" s="16">
        <f ca="1">J5217*Table3[[#This Row],[QUANTITY]]</f>
        <v>1224</v>
      </c>
      <c r="M5217" s="16">
        <f ca="1">K5217*Table3[[#This Row],[QUANTITY]]*(1-Table3[[#This Row],[DISCOUNT %]])</f>
        <v>982.44504433672978</v>
      </c>
      <c r="N5217" s="3">
        <f>DAY(Table3[[#This Row],[DATE]])</f>
        <v>13</v>
      </c>
      <c r="O5217" s="3" t="str">
        <f>TEXT(Table3[[#This Row],[DATE]],"mmm")</f>
        <v>Apr</v>
      </c>
      <c r="P5217" s="3">
        <f>YEAR(Table3[[#This Row],[DATE]])</f>
        <v>2035</v>
      </c>
    </row>
    <row r="5218" spans="1:16" x14ac:dyDescent="0.3">
      <c r="A5218" s="6">
        <v>49413</v>
      </c>
      <c r="B5218" s="7" t="s">
        <v>2073</v>
      </c>
      <c r="C5218" s="9">
        <f t="shared" ca="1" si="162"/>
        <v>4</v>
      </c>
      <c r="D5218" s="9" t="s">
        <v>2115</v>
      </c>
      <c r="E5218" s="9" t="s">
        <v>2118</v>
      </c>
      <c r="F5218" s="10">
        <f t="shared" ca="1" si="163"/>
        <v>2.6765154274316229E-2</v>
      </c>
      <c r="G5218" s="3" t="str">
        <f>VLOOKUP(Table3[[#This Row],[PRODUCT ID]],Table1[[PRODUCT]:[SELLING PRICE]],1,FALSE)</f>
        <v>Product1021</v>
      </c>
      <c r="H5218" s="3" t="str">
        <f>VLOOKUP(Table3[[#This Row],[PRODUCT ID]],Table1[[PRODUCT]:[SELLING PRICE]],2,FALSE)</f>
        <v>Category3</v>
      </c>
      <c r="I5218" s="3" t="str">
        <f>VLOOKUP(Table3[[#This Row],[PRODUCT ID]],Table1[[PRODUCT]:[SELLING PRICE]],3,FALSE)</f>
        <v>No</v>
      </c>
      <c r="J5218" s="16">
        <f ca="1">VLOOKUP(Table3[[#This Row],[PRODUCT ID]],Table1[[PRODUCT]:[SELLING PRICE]],4,FALSE)</f>
        <v>216</v>
      </c>
      <c r="K5218" s="16">
        <f ca="1">VLOOKUP(Table3[[#This Row],[PRODUCT ID]],Table1[[PRODUCT]:[SELLING PRICE]],5,FALSE)</f>
        <v>306.2134606461259</v>
      </c>
      <c r="L5218" s="16">
        <f ca="1">J5218*Table3[[#This Row],[QUANTITY]]</f>
        <v>864</v>
      </c>
      <c r="M5218" s="16">
        <f ca="1">K5218*Table3[[#This Row],[QUANTITY]]*(1-Table3[[#This Row],[DISCOUNT %]])</f>
        <v>1192.0704405242402</v>
      </c>
      <c r="N5218" s="3">
        <f>DAY(Table3[[#This Row],[DATE]])</f>
        <v>14</v>
      </c>
      <c r="O5218" s="3" t="str">
        <f>TEXT(Table3[[#This Row],[DATE]],"mmm")</f>
        <v>Apr</v>
      </c>
      <c r="P5218" s="3">
        <f>YEAR(Table3[[#This Row],[DATE]])</f>
        <v>2035</v>
      </c>
    </row>
    <row r="5219" spans="1:16" x14ac:dyDescent="0.3">
      <c r="A5219" s="6">
        <v>49414</v>
      </c>
      <c r="B5219" s="7" t="s">
        <v>2074</v>
      </c>
      <c r="C5219" s="9">
        <f t="shared" ca="1" si="162"/>
        <v>6</v>
      </c>
      <c r="D5219" s="9" t="s">
        <v>2116</v>
      </c>
      <c r="E5219" s="9" t="s">
        <v>2116</v>
      </c>
      <c r="F5219" s="10">
        <f t="shared" ca="1" si="163"/>
        <v>6.3850694094245266E-3</v>
      </c>
      <c r="G5219" s="3" t="str">
        <f>VLOOKUP(Table3[[#This Row],[PRODUCT ID]],Table1[[PRODUCT]:[SELLING PRICE]],1,FALSE)</f>
        <v>Product1022</v>
      </c>
      <c r="H5219" s="3" t="str">
        <f>VLOOKUP(Table3[[#This Row],[PRODUCT ID]],Table1[[PRODUCT]:[SELLING PRICE]],2,FALSE)</f>
        <v>Category4</v>
      </c>
      <c r="I5219" s="3" t="str">
        <f>VLOOKUP(Table3[[#This Row],[PRODUCT ID]],Table1[[PRODUCT]:[SELLING PRICE]],3,FALSE)</f>
        <v>Ft</v>
      </c>
      <c r="J5219" s="16">
        <f ca="1">VLOOKUP(Table3[[#This Row],[PRODUCT ID]],Table1[[PRODUCT]:[SELLING PRICE]],4,FALSE)</f>
        <v>106</v>
      </c>
      <c r="K5219" s="16">
        <f ca="1">VLOOKUP(Table3[[#This Row],[PRODUCT ID]],Table1[[PRODUCT]:[SELLING PRICE]],5,FALSE)</f>
        <v>127.90883881860336</v>
      </c>
      <c r="L5219" s="16">
        <f ca="1">J5219*Table3[[#This Row],[QUANTITY]]</f>
        <v>636</v>
      </c>
      <c r="M5219" s="16">
        <f ca="1">K5219*Table3[[#This Row],[QUANTITY]]*(1-Table3[[#This Row],[DISCOUNT %]])</f>
        <v>762.55279202800602</v>
      </c>
      <c r="N5219" s="3">
        <f>DAY(Table3[[#This Row],[DATE]])</f>
        <v>15</v>
      </c>
      <c r="O5219" s="3" t="str">
        <f>TEXT(Table3[[#This Row],[DATE]],"mmm")</f>
        <v>Apr</v>
      </c>
      <c r="P5219" s="3">
        <f>YEAR(Table3[[#This Row],[DATE]])</f>
        <v>2035</v>
      </c>
    </row>
    <row r="5220" spans="1:16" x14ac:dyDescent="0.3">
      <c r="A5220" s="6">
        <v>49415</v>
      </c>
      <c r="B5220" s="7" t="s">
        <v>2075</v>
      </c>
      <c r="C5220" s="9">
        <f t="shared" ca="1" si="162"/>
        <v>12</v>
      </c>
      <c r="D5220" s="9" t="s">
        <v>2117</v>
      </c>
      <c r="E5220" s="9" t="s">
        <v>2116</v>
      </c>
      <c r="F5220" s="10">
        <f t="shared" ca="1" si="163"/>
        <v>9.612649195899281E-2</v>
      </c>
      <c r="G5220" s="3" t="str">
        <f>VLOOKUP(Table3[[#This Row],[PRODUCT ID]],Table1[[PRODUCT]:[SELLING PRICE]],1,FALSE)</f>
        <v>Product1023</v>
      </c>
      <c r="H5220" s="3" t="str">
        <f>VLOOKUP(Table3[[#This Row],[PRODUCT ID]],Table1[[PRODUCT]:[SELLING PRICE]],2,FALSE)</f>
        <v>Category5</v>
      </c>
      <c r="I5220" s="3" t="str">
        <f>VLOOKUP(Table3[[#This Row],[PRODUCT ID]],Table1[[PRODUCT]:[SELLING PRICE]],3,FALSE)</f>
        <v>No</v>
      </c>
      <c r="J5220" s="16">
        <f ca="1">VLOOKUP(Table3[[#This Row],[PRODUCT ID]],Table1[[PRODUCT]:[SELLING PRICE]],4,FALSE)</f>
        <v>54</v>
      </c>
      <c r="K5220" s="16">
        <f ca="1">VLOOKUP(Table3[[#This Row],[PRODUCT ID]],Table1[[PRODUCT]:[SELLING PRICE]],5,FALSE)</f>
        <v>192.39842367779775</v>
      </c>
      <c r="L5220" s="16">
        <f ca="1">J5220*Table3[[#This Row],[QUANTITY]]</f>
        <v>648</v>
      </c>
      <c r="M5220" s="16">
        <f ca="1">K5220*Table3[[#This Row],[QUANTITY]]*(1-Table3[[#This Row],[DISCOUNT %]])</f>
        <v>2086.8460578145323</v>
      </c>
      <c r="N5220" s="3">
        <f>DAY(Table3[[#This Row],[DATE]])</f>
        <v>16</v>
      </c>
      <c r="O5220" s="3" t="str">
        <f>TEXT(Table3[[#This Row],[DATE]],"mmm")</f>
        <v>Apr</v>
      </c>
      <c r="P5220" s="3">
        <f>YEAR(Table3[[#This Row],[DATE]])</f>
        <v>2035</v>
      </c>
    </row>
    <row r="5221" spans="1:16" x14ac:dyDescent="0.3">
      <c r="A5221" s="6">
        <v>49416</v>
      </c>
      <c r="B5221" s="7" t="s">
        <v>2076</v>
      </c>
      <c r="C5221" s="9">
        <f t="shared" ca="1" si="162"/>
        <v>12</v>
      </c>
      <c r="D5221" s="9" t="s">
        <v>2115</v>
      </c>
      <c r="E5221" s="9" t="s">
        <v>2116</v>
      </c>
      <c r="F5221" s="10">
        <f t="shared" ca="1" si="163"/>
        <v>9.3690127355911854E-2</v>
      </c>
      <c r="G5221" s="3" t="str">
        <f>VLOOKUP(Table3[[#This Row],[PRODUCT ID]],Table1[[PRODUCT]:[SELLING PRICE]],1,FALSE)</f>
        <v>Product1024</v>
      </c>
      <c r="H5221" s="3" t="str">
        <f>VLOOKUP(Table3[[#This Row],[PRODUCT ID]],Table1[[PRODUCT]:[SELLING PRICE]],2,FALSE)</f>
        <v>Category1</v>
      </c>
      <c r="I5221" s="3" t="str">
        <f>VLOOKUP(Table3[[#This Row],[PRODUCT ID]],Table1[[PRODUCT]:[SELLING PRICE]],3,FALSE)</f>
        <v>Kg</v>
      </c>
      <c r="J5221" s="16">
        <f ca="1">VLOOKUP(Table3[[#This Row],[PRODUCT ID]],Table1[[PRODUCT]:[SELLING PRICE]],4,FALSE)</f>
        <v>204</v>
      </c>
      <c r="K5221" s="16">
        <f ca="1">VLOOKUP(Table3[[#This Row],[PRODUCT ID]],Table1[[PRODUCT]:[SELLING PRICE]],5,FALSE)</f>
        <v>119.29821392491924</v>
      </c>
      <c r="L5221" s="16">
        <f ca="1">J5221*Table3[[#This Row],[QUANTITY]]</f>
        <v>2448</v>
      </c>
      <c r="M5221" s="16">
        <f ca="1">K5221*Table3[[#This Row],[QUANTITY]]*(1-Table3[[#This Row],[DISCOUNT %]])</f>
        <v>1297.4537888275288</v>
      </c>
      <c r="N5221" s="3">
        <f>DAY(Table3[[#This Row],[DATE]])</f>
        <v>17</v>
      </c>
      <c r="O5221" s="3" t="str">
        <f>TEXT(Table3[[#This Row],[DATE]],"mmm")</f>
        <v>Apr</v>
      </c>
      <c r="P5221" s="3">
        <f>YEAR(Table3[[#This Row],[DATE]])</f>
        <v>2035</v>
      </c>
    </row>
    <row r="5222" spans="1:16" x14ac:dyDescent="0.3">
      <c r="A5222" s="6">
        <v>49417</v>
      </c>
      <c r="B5222" s="7" t="s">
        <v>2077</v>
      </c>
      <c r="C5222" s="9">
        <f t="shared" ca="1" si="162"/>
        <v>10</v>
      </c>
      <c r="D5222" s="9" t="s">
        <v>2115</v>
      </c>
      <c r="E5222" s="9" t="s">
        <v>2116</v>
      </c>
      <c r="F5222" s="10">
        <f t="shared" ca="1" si="163"/>
        <v>9.678391158456516E-2</v>
      </c>
      <c r="G5222" s="3" t="str">
        <f>VLOOKUP(Table3[[#This Row],[PRODUCT ID]],Table1[[PRODUCT]:[SELLING PRICE]],1,FALSE)</f>
        <v>Product1025</v>
      </c>
      <c r="H5222" s="3" t="str">
        <f>VLOOKUP(Table3[[#This Row],[PRODUCT ID]],Table1[[PRODUCT]:[SELLING PRICE]],2,FALSE)</f>
        <v>Category2</v>
      </c>
      <c r="I5222" s="3" t="str">
        <f>VLOOKUP(Table3[[#This Row],[PRODUCT ID]],Table1[[PRODUCT]:[SELLING PRICE]],3,FALSE)</f>
        <v>Kg</v>
      </c>
      <c r="J5222" s="16">
        <f ca="1">VLOOKUP(Table3[[#This Row],[PRODUCT ID]],Table1[[PRODUCT]:[SELLING PRICE]],4,FALSE)</f>
        <v>9</v>
      </c>
      <c r="K5222" s="16">
        <f ca="1">VLOOKUP(Table3[[#This Row],[PRODUCT ID]],Table1[[PRODUCT]:[SELLING PRICE]],5,FALSE)</f>
        <v>42.145150888060769</v>
      </c>
      <c r="L5222" s="16">
        <f ca="1">J5222*Table3[[#This Row],[QUANTITY]]</f>
        <v>90</v>
      </c>
      <c r="M5222" s="16">
        <f ca="1">K5222*Table3[[#This Row],[QUANTITY]]*(1-Table3[[#This Row],[DISCOUNT %]])</f>
        <v>380.66178330792536</v>
      </c>
      <c r="N5222" s="3">
        <f>DAY(Table3[[#This Row],[DATE]])</f>
        <v>18</v>
      </c>
      <c r="O5222" s="3" t="str">
        <f>TEXT(Table3[[#This Row],[DATE]],"mmm")</f>
        <v>Apr</v>
      </c>
      <c r="P5222" s="3">
        <f>YEAR(Table3[[#This Row],[DATE]])</f>
        <v>2035</v>
      </c>
    </row>
    <row r="5223" spans="1:16" x14ac:dyDescent="0.3">
      <c r="A5223" s="6">
        <v>49418</v>
      </c>
      <c r="B5223" s="7" t="s">
        <v>2078</v>
      </c>
      <c r="C5223" s="9">
        <f t="shared" ca="1" si="162"/>
        <v>3</v>
      </c>
      <c r="D5223" s="9" t="s">
        <v>2115</v>
      </c>
      <c r="E5223" s="9" t="s">
        <v>2116</v>
      </c>
      <c r="F5223" s="10">
        <f t="shared" ca="1" si="163"/>
        <v>6.0821078125106745E-2</v>
      </c>
      <c r="G5223" s="3" t="str">
        <f>VLOOKUP(Table3[[#This Row],[PRODUCT ID]],Table1[[PRODUCT]:[SELLING PRICE]],1,FALSE)</f>
        <v>Product1026</v>
      </c>
      <c r="H5223" s="3" t="str">
        <f>VLOOKUP(Table3[[#This Row],[PRODUCT ID]],Table1[[PRODUCT]:[SELLING PRICE]],2,FALSE)</f>
        <v>Category3</v>
      </c>
      <c r="I5223" s="3" t="str">
        <f>VLOOKUP(Table3[[#This Row],[PRODUCT ID]],Table1[[PRODUCT]:[SELLING PRICE]],3,FALSE)</f>
        <v>Lt</v>
      </c>
      <c r="J5223" s="16">
        <f ca="1">VLOOKUP(Table3[[#This Row],[PRODUCT ID]],Table1[[PRODUCT]:[SELLING PRICE]],4,FALSE)</f>
        <v>246</v>
      </c>
      <c r="K5223" s="16">
        <f ca="1">VLOOKUP(Table3[[#This Row],[PRODUCT ID]],Table1[[PRODUCT]:[SELLING PRICE]],5,FALSE)</f>
        <v>176.51426837121275</v>
      </c>
      <c r="L5223" s="16">
        <f ca="1">J5223*Table3[[#This Row],[QUANTITY]]</f>
        <v>738</v>
      </c>
      <c r="M5223" s="16">
        <f ca="1">K5223*Table3[[#This Row],[QUANTITY]]*(1-Table3[[#This Row],[DISCOUNT %]])</f>
        <v>497.33544079323349</v>
      </c>
      <c r="N5223" s="3">
        <f>DAY(Table3[[#This Row],[DATE]])</f>
        <v>19</v>
      </c>
      <c r="O5223" s="3" t="str">
        <f>TEXT(Table3[[#This Row],[DATE]],"mmm")</f>
        <v>Apr</v>
      </c>
      <c r="P5223" s="3">
        <f>YEAR(Table3[[#This Row],[DATE]])</f>
        <v>2035</v>
      </c>
    </row>
    <row r="5224" spans="1:16" x14ac:dyDescent="0.3">
      <c r="A5224" s="6">
        <v>49419</v>
      </c>
      <c r="B5224" s="7" t="s">
        <v>2079</v>
      </c>
      <c r="C5224" s="9">
        <f t="shared" ca="1" si="162"/>
        <v>11</v>
      </c>
      <c r="D5224" s="9" t="s">
        <v>2116</v>
      </c>
      <c r="E5224" s="9" t="s">
        <v>2118</v>
      </c>
      <c r="F5224" s="10">
        <f t="shared" ca="1" si="163"/>
        <v>3.1255774830626186E-2</v>
      </c>
      <c r="G5224" s="3" t="str">
        <f>VLOOKUP(Table3[[#This Row],[PRODUCT ID]],Table1[[PRODUCT]:[SELLING PRICE]],1,FALSE)</f>
        <v>Product1027</v>
      </c>
      <c r="H5224" s="3" t="str">
        <f>VLOOKUP(Table3[[#This Row],[PRODUCT ID]],Table1[[PRODUCT]:[SELLING PRICE]],2,FALSE)</f>
        <v>Category4</v>
      </c>
      <c r="I5224" s="3" t="str">
        <f>VLOOKUP(Table3[[#This Row],[PRODUCT ID]],Table1[[PRODUCT]:[SELLING PRICE]],3,FALSE)</f>
        <v>Kg</v>
      </c>
      <c r="J5224" s="16">
        <f ca="1">VLOOKUP(Table3[[#This Row],[PRODUCT ID]],Table1[[PRODUCT]:[SELLING PRICE]],4,FALSE)</f>
        <v>102</v>
      </c>
      <c r="K5224" s="16">
        <f ca="1">VLOOKUP(Table3[[#This Row],[PRODUCT ID]],Table1[[PRODUCT]:[SELLING PRICE]],5,FALSE)</f>
        <v>250.09498013559585</v>
      </c>
      <c r="L5224" s="16">
        <f ca="1">J5224*Table3[[#This Row],[QUANTITY]]</f>
        <v>1122</v>
      </c>
      <c r="M5224" s="16">
        <f ca="1">K5224*Table3[[#This Row],[QUANTITY]]*(1-Table3[[#This Row],[DISCOUNT %]])</f>
        <v>2665.058745252285</v>
      </c>
      <c r="N5224" s="3">
        <f>DAY(Table3[[#This Row],[DATE]])</f>
        <v>20</v>
      </c>
      <c r="O5224" s="3" t="str">
        <f>TEXT(Table3[[#This Row],[DATE]],"mmm")</f>
        <v>Apr</v>
      </c>
      <c r="P5224" s="3">
        <f>YEAR(Table3[[#This Row],[DATE]])</f>
        <v>2035</v>
      </c>
    </row>
    <row r="5225" spans="1:16" x14ac:dyDescent="0.3">
      <c r="A5225" s="6">
        <v>49420</v>
      </c>
      <c r="B5225" s="7" t="s">
        <v>2080</v>
      </c>
      <c r="C5225" s="9">
        <f t="shared" ca="1" si="162"/>
        <v>10</v>
      </c>
      <c r="D5225" s="9" t="s">
        <v>2116</v>
      </c>
      <c r="E5225" s="9" t="s">
        <v>2118</v>
      </c>
      <c r="F5225" s="10">
        <f t="shared" ca="1" si="163"/>
        <v>7.9155021182869725E-2</v>
      </c>
      <c r="G5225" s="3" t="str">
        <f>VLOOKUP(Table3[[#This Row],[PRODUCT ID]],Table1[[PRODUCT]:[SELLING PRICE]],1,FALSE)</f>
        <v>Product1028</v>
      </c>
      <c r="H5225" s="3" t="str">
        <f>VLOOKUP(Table3[[#This Row],[PRODUCT ID]],Table1[[PRODUCT]:[SELLING PRICE]],2,FALSE)</f>
        <v>Category5</v>
      </c>
      <c r="I5225" s="3" t="str">
        <f>VLOOKUP(Table3[[#This Row],[PRODUCT ID]],Table1[[PRODUCT]:[SELLING PRICE]],3,FALSE)</f>
        <v>Lt</v>
      </c>
      <c r="J5225" s="16">
        <f ca="1">VLOOKUP(Table3[[#This Row],[PRODUCT ID]],Table1[[PRODUCT]:[SELLING PRICE]],4,FALSE)</f>
        <v>20</v>
      </c>
      <c r="K5225" s="16">
        <f ca="1">VLOOKUP(Table3[[#This Row],[PRODUCT ID]],Table1[[PRODUCT]:[SELLING PRICE]],5,FALSE)</f>
        <v>92.941222057542305</v>
      </c>
      <c r="L5225" s="16">
        <f ca="1">J5225*Table3[[#This Row],[QUANTITY]]</f>
        <v>200</v>
      </c>
      <c r="M5225" s="16">
        <f ca="1">K5225*Table3[[#This Row],[QUANTITY]]*(1-Table3[[#This Row],[DISCOUNT %]])</f>
        <v>855.84457656815744</v>
      </c>
      <c r="N5225" s="3">
        <f>DAY(Table3[[#This Row],[DATE]])</f>
        <v>21</v>
      </c>
      <c r="O5225" s="3" t="str">
        <f>TEXT(Table3[[#This Row],[DATE]],"mmm")</f>
        <v>Apr</v>
      </c>
      <c r="P5225" s="3">
        <f>YEAR(Table3[[#This Row],[DATE]])</f>
        <v>2035</v>
      </c>
    </row>
    <row r="5226" spans="1:16" x14ac:dyDescent="0.3">
      <c r="A5226" s="6">
        <v>49421</v>
      </c>
      <c r="B5226" s="7" t="s">
        <v>2081</v>
      </c>
      <c r="C5226" s="9">
        <f t="shared" ca="1" si="162"/>
        <v>3</v>
      </c>
      <c r="D5226" s="9" t="s">
        <v>2116</v>
      </c>
      <c r="E5226" s="9" t="s">
        <v>2116</v>
      </c>
      <c r="F5226" s="10">
        <f t="shared" ca="1" si="163"/>
        <v>2.5726775350187803E-2</v>
      </c>
      <c r="G5226" s="3" t="str">
        <f>VLOOKUP(Table3[[#This Row],[PRODUCT ID]],Table1[[PRODUCT]:[SELLING PRICE]],1,FALSE)</f>
        <v>Product1029</v>
      </c>
      <c r="H5226" s="3" t="str">
        <f>VLOOKUP(Table3[[#This Row],[PRODUCT ID]],Table1[[PRODUCT]:[SELLING PRICE]],2,FALSE)</f>
        <v>Category1</v>
      </c>
      <c r="I5226" s="3" t="str">
        <f>VLOOKUP(Table3[[#This Row],[PRODUCT ID]],Table1[[PRODUCT]:[SELLING PRICE]],3,FALSE)</f>
        <v>Ft</v>
      </c>
      <c r="J5226" s="16">
        <f ca="1">VLOOKUP(Table3[[#This Row],[PRODUCT ID]],Table1[[PRODUCT]:[SELLING PRICE]],4,FALSE)</f>
        <v>149</v>
      </c>
      <c r="K5226" s="16">
        <f ca="1">VLOOKUP(Table3[[#This Row],[PRODUCT ID]],Table1[[PRODUCT]:[SELLING PRICE]],5,FALSE)</f>
        <v>261.91681286593428</v>
      </c>
      <c r="L5226" s="16">
        <f ca="1">J5226*Table3[[#This Row],[QUANTITY]]</f>
        <v>447</v>
      </c>
      <c r="M5226" s="16">
        <f ca="1">K5226*Table3[[#This Row],[QUANTITY]]*(1-Table3[[#This Row],[DISCOUNT %]])</f>
        <v>765.53561358268564</v>
      </c>
      <c r="N5226" s="3">
        <f>DAY(Table3[[#This Row],[DATE]])</f>
        <v>22</v>
      </c>
      <c r="O5226" s="3" t="str">
        <f>TEXT(Table3[[#This Row],[DATE]],"mmm")</f>
        <v>Apr</v>
      </c>
      <c r="P5226" s="3">
        <f>YEAR(Table3[[#This Row],[DATE]])</f>
        <v>2035</v>
      </c>
    </row>
    <row r="5227" spans="1:16" x14ac:dyDescent="0.3">
      <c r="A5227" s="6">
        <v>49422</v>
      </c>
      <c r="B5227" s="7" t="s">
        <v>2082</v>
      </c>
      <c r="C5227" s="9">
        <f t="shared" ca="1" si="162"/>
        <v>4</v>
      </c>
      <c r="D5227" s="9" t="s">
        <v>2115</v>
      </c>
      <c r="E5227" s="9" t="s">
        <v>2116</v>
      </c>
      <c r="F5227" s="10">
        <f t="shared" ca="1" si="163"/>
        <v>1.2460509552300837E-2</v>
      </c>
      <c r="G5227" s="3" t="str">
        <f>VLOOKUP(Table3[[#This Row],[PRODUCT ID]],Table1[[PRODUCT]:[SELLING PRICE]],1,FALSE)</f>
        <v>Product1030</v>
      </c>
      <c r="H5227" s="3" t="str">
        <f>VLOOKUP(Table3[[#This Row],[PRODUCT ID]],Table1[[PRODUCT]:[SELLING PRICE]],2,FALSE)</f>
        <v>Category2</v>
      </c>
      <c r="I5227" s="3" t="str">
        <f>VLOOKUP(Table3[[#This Row],[PRODUCT ID]],Table1[[PRODUCT]:[SELLING PRICE]],3,FALSE)</f>
        <v>Kg</v>
      </c>
      <c r="J5227" s="16">
        <f ca="1">VLOOKUP(Table3[[#This Row],[PRODUCT ID]],Table1[[PRODUCT]:[SELLING PRICE]],4,FALSE)</f>
        <v>248</v>
      </c>
      <c r="K5227" s="16">
        <f ca="1">VLOOKUP(Table3[[#This Row],[PRODUCT ID]],Table1[[PRODUCT]:[SELLING PRICE]],5,FALSE)</f>
        <v>221.16587214857773</v>
      </c>
      <c r="L5227" s="16">
        <f ca="1">J5227*Table3[[#This Row],[QUANTITY]]</f>
        <v>992</v>
      </c>
      <c r="M5227" s="16">
        <f ca="1">K5227*Table3[[#This Row],[QUANTITY]]*(1-Table3[[#This Row],[DISCOUNT %]])</f>
        <v>873.6401307441098</v>
      </c>
      <c r="N5227" s="3">
        <f>DAY(Table3[[#This Row],[DATE]])</f>
        <v>23</v>
      </c>
      <c r="O5227" s="3" t="str">
        <f>TEXT(Table3[[#This Row],[DATE]],"mmm")</f>
        <v>Apr</v>
      </c>
      <c r="P5227" s="3">
        <f>YEAR(Table3[[#This Row],[DATE]])</f>
        <v>2035</v>
      </c>
    </row>
    <row r="5228" spans="1:16" x14ac:dyDescent="0.3">
      <c r="A5228" s="6">
        <v>49423</v>
      </c>
      <c r="B5228" s="7" t="s">
        <v>2083</v>
      </c>
      <c r="C5228" s="9">
        <f t="shared" ca="1" si="162"/>
        <v>1</v>
      </c>
      <c r="D5228" s="9" t="s">
        <v>2117</v>
      </c>
      <c r="E5228" s="9" t="s">
        <v>2116</v>
      </c>
      <c r="F5228" s="10">
        <f t="shared" ca="1" si="163"/>
        <v>5.1817082292645013E-2</v>
      </c>
      <c r="G5228" s="3" t="str">
        <f>VLOOKUP(Table3[[#This Row],[PRODUCT ID]],Table1[[PRODUCT]:[SELLING PRICE]],1,FALSE)</f>
        <v>Product1031</v>
      </c>
      <c r="H5228" s="3" t="str">
        <f>VLOOKUP(Table3[[#This Row],[PRODUCT ID]],Table1[[PRODUCT]:[SELLING PRICE]],2,FALSE)</f>
        <v>Category3</v>
      </c>
      <c r="I5228" s="3" t="str">
        <f>VLOOKUP(Table3[[#This Row],[PRODUCT ID]],Table1[[PRODUCT]:[SELLING PRICE]],3,FALSE)</f>
        <v>No</v>
      </c>
      <c r="J5228" s="16">
        <f ca="1">VLOOKUP(Table3[[#This Row],[PRODUCT ID]],Table1[[PRODUCT]:[SELLING PRICE]],4,FALSE)</f>
        <v>220</v>
      </c>
      <c r="K5228" s="16">
        <f ca="1">VLOOKUP(Table3[[#This Row],[PRODUCT ID]],Table1[[PRODUCT]:[SELLING PRICE]],5,FALSE)</f>
        <v>148.67460080064939</v>
      </c>
      <c r="L5228" s="16">
        <f ca="1">J5228*Table3[[#This Row],[QUANTITY]]</f>
        <v>220</v>
      </c>
      <c r="M5228" s="16">
        <f ca="1">K5228*Table3[[#This Row],[QUANTITY]]*(1-Table3[[#This Row],[DISCOUNT %]])</f>
        <v>140.97071677613599</v>
      </c>
      <c r="N5228" s="3">
        <f>DAY(Table3[[#This Row],[DATE]])</f>
        <v>24</v>
      </c>
      <c r="O5228" s="3" t="str">
        <f>TEXT(Table3[[#This Row],[DATE]],"mmm")</f>
        <v>Apr</v>
      </c>
      <c r="P5228" s="3">
        <f>YEAR(Table3[[#This Row],[DATE]])</f>
        <v>2035</v>
      </c>
    </row>
    <row r="5229" spans="1:16" x14ac:dyDescent="0.3">
      <c r="A5229" s="6">
        <v>49424</v>
      </c>
      <c r="B5229" s="7" t="s">
        <v>2084</v>
      </c>
      <c r="C5229" s="9">
        <f t="shared" ca="1" si="162"/>
        <v>8</v>
      </c>
      <c r="D5229" s="9" t="s">
        <v>2117</v>
      </c>
      <c r="E5229" s="9" t="s">
        <v>2116</v>
      </c>
      <c r="F5229" s="10">
        <f t="shared" ca="1" si="163"/>
        <v>7.3724575447876695E-2</v>
      </c>
      <c r="G5229" s="3" t="str">
        <f>VLOOKUP(Table3[[#This Row],[PRODUCT ID]],Table1[[PRODUCT]:[SELLING PRICE]],1,FALSE)</f>
        <v>Product1032</v>
      </c>
      <c r="H5229" s="3" t="str">
        <f>VLOOKUP(Table3[[#This Row],[PRODUCT ID]],Table1[[PRODUCT]:[SELLING PRICE]],2,FALSE)</f>
        <v>Category4</v>
      </c>
      <c r="I5229" s="3" t="str">
        <f>VLOOKUP(Table3[[#This Row],[PRODUCT ID]],Table1[[PRODUCT]:[SELLING PRICE]],3,FALSE)</f>
        <v>No</v>
      </c>
      <c r="J5229" s="16">
        <f ca="1">VLOOKUP(Table3[[#This Row],[PRODUCT ID]],Table1[[PRODUCT]:[SELLING PRICE]],4,FALSE)</f>
        <v>109</v>
      </c>
      <c r="K5229" s="16">
        <f ca="1">VLOOKUP(Table3[[#This Row],[PRODUCT ID]],Table1[[PRODUCT]:[SELLING PRICE]],5,FALSE)</f>
        <v>101.84715644123206</v>
      </c>
      <c r="L5229" s="16">
        <f ca="1">J5229*Table3[[#This Row],[QUANTITY]]</f>
        <v>872</v>
      </c>
      <c r="M5229" s="16">
        <f ca="1">K5229*Table3[[#This Row],[QUANTITY]]*(1-Table3[[#This Row],[DISCOUNT %]])</f>
        <v>754.70814457622998</v>
      </c>
      <c r="N5229" s="3">
        <f>DAY(Table3[[#This Row],[DATE]])</f>
        <v>25</v>
      </c>
      <c r="O5229" s="3" t="str">
        <f>TEXT(Table3[[#This Row],[DATE]],"mmm")</f>
        <v>Apr</v>
      </c>
      <c r="P5229" s="3">
        <f>YEAR(Table3[[#This Row],[DATE]])</f>
        <v>2035</v>
      </c>
    </row>
    <row r="5230" spans="1:16" x14ac:dyDescent="0.3">
      <c r="A5230" s="6">
        <v>49425</v>
      </c>
      <c r="B5230" s="7" t="s">
        <v>2085</v>
      </c>
      <c r="C5230" s="9">
        <f t="shared" ca="1" si="162"/>
        <v>1</v>
      </c>
      <c r="D5230" s="9" t="s">
        <v>2116</v>
      </c>
      <c r="E5230" s="9" t="s">
        <v>2118</v>
      </c>
      <c r="F5230" s="10">
        <f t="shared" ca="1" si="163"/>
        <v>4.1788218494459586E-2</v>
      </c>
      <c r="G5230" s="3" t="str">
        <f>VLOOKUP(Table3[[#This Row],[PRODUCT ID]],Table1[[PRODUCT]:[SELLING PRICE]],1,FALSE)</f>
        <v>Product1033</v>
      </c>
      <c r="H5230" s="3" t="str">
        <f>VLOOKUP(Table3[[#This Row],[PRODUCT ID]],Table1[[PRODUCT]:[SELLING PRICE]],2,FALSE)</f>
        <v>Category1</v>
      </c>
      <c r="I5230" s="3" t="str">
        <f>VLOOKUP(Table3[[#This Row],[PRODUCT ID]],Table1[[PRODUCT]:[SELLING PRICE]],3,FALSE)</f>
        <v>Ft</v>
      </c>
      <c r="J5230" s="16">
        <f ca="1">VLOOKUP(Table3[[#This Row],[PRODUCT ID]],Table1[[PRODUCT]:[SELLING PRICE]],4,FALSE)</f>
        <v>73</v>
      </c>
      <c r="K5230" s="16">
        <f ca="1">VLOOKUP(Table3[[#This Row],[PRODUCT ID]],Table1[[PRODUCT]:[SELLING PRICE]],5,FALSE)</f>
        <v>290.27804815391801</v>
      </c>
      <c r="L5230" s="16">
        <f ca="1">J5230*Table3[[#This Row],[QUANTITY]]</f>
        <v>73</v>
      </c>
      <c r="M5230" s="16">
        <f ca="1">K5230*Table3[[#This Row],[QUANTITY]]*(1-Table3[[#This Row],[DISCOUNT %]])</f>
        <v>278.14784565351681</v>
      </c>
      <c r="N5230" s="3">
        <f>DAY(Table3[[#This Row],[DATE]])</f>
        <v>26</v>
      </c>
      <c r="O5230" s="3" t="str">
        <f>TEXT(Table3[[#This Row],[DATE]],"mmm")</f>
        <v>Apr</v>
      </c>
      <c r="P5230" s="3">
        <f>YEAR(Table3[[#This Row],[DATE]])</f>
        <v>2035</v>
      </c>
    </row>
    <row r="5231" spans="1:16" x14ac:dyDescent="0.3">
      <c r="A5231" s="6">
        <v>49426</v>
      </c>
      <c r="B5231" s="7" t="s">
        <v>2086</v>
      </c>
      <c r="C5231" s="9">
        <f t="shared" ca="1" si="162"/>
        <v>4</v>
      </c>
      <c r="D5231" s="9" t="s">
        <v>2116</v>
      </c>
      <c r="E5231" s="9" t="s">
        <v>2116</v>
      </c>
      <c r="F5231" s="10">
        <f t="shared" ca="1" si="163"/>
        <v>1.3006028650315638E-3</v>
      </c>
      <c r="G5231" s="3" t="str">
        <f>VLOOKUP(Table3[[#This Row],[PRODUCT ID]],Table1[[PRODUCT]:[SELLING PRICE]],1,FALSE)</f>
        <v>Product1034</v>
      </c>
      <c r="H5231" s="3" t="str">
        <f>VLOOKUP(Table3[[#This Row],[PRODUCT ID]],Table1[[PRODUCT]:[SELLING PRICE]],2,FALSE)</f>
        <v>Category2</v>
      </c>
      <c r="I5231" s="3" t="str">
        <f>VLOOKUP(Table3[[#This Row],[PRODUCT ID]],Table1[[PRODUCT]:[SELLING PRICE]],3,FALSE)</f>
        <v>No</v>
      </c>
      <c r="J5231" s="16">
        <f ca="1">VLOOKUP(Table3[[#This Row],[PRODUCT ID]],Table1[[PRODUCT]:[SELLING PRICE]],4,FALSE)</f>
        <v>132</v>
      </c>
      <c r="K5231" s="16">
        <f ca="1">VLOOKUP(Table3[[#This Row],[PRODUCT ID]],Table1[[PRODUCT]:[SELLING PRICE]],5,FALSE)</f>
        <v>282.30551172861698</v>
      </c>
      <c r="L5231" s="16">
        <f ca="1">J5231*Table3[[#This Row],[QUANTITY]]</f>
        <v>528</v>
      </c>
      <c r="M5231" s="16">
        <f ca="1">K5231*Table3[[#This Row],[QUANTITY]]*(1-Table3[[#This Row],[DISCOUNT %]])</f>
        <v>1127.7533774849942</v>
      </c>
      <c r="N5231" s="3">
        <f>DAY(Table3[[#This Row],[DATE]])</f>
        <v>27</v>
      </c>
      <c r="O5231" s="3" t="str">
        <f>TEXT(Table3[[#This Row],[DATE]],"mmm")</f>
        <v>Apr</v>
      </c>
      <c r="P5231" s="3">
        <f>YEAR(Table3[[#This Row],[DATE]])</f>
        <v>2035</v>
      </c>
    </row>
    <row r="5232" spans="1:16" x14ac:dyDescent="0.3">
      <c r="A5232" s="6">
        <v>49427</v>
      </c>
      <c r="B5232" s="7" t="s">
        <v>2087</v>
      </c>
      <c r="C5232" s="9">
        <f t="shared" ca="1" si="162"/>
        <v>2</v>
      </c>
      <c r="D5232" s="9" t="s">
        <v>2116</v>
      </c>
      <c r="E5232" s="9" t="s">
        <v>2116</v>
      </c>
      <c r="F5232" s="10">
        <f t="shared" ca="1" si="163"/>
        <v>6.9827932971474924E-2</v>
      </c>
      <c r="G5232" s="3" t="str">
        <f>VLOOKUP(Table3[[#This Row],[PRODUCT ID]],Table1[[PRODUCT]:[SELLING PRICE]],1,FALSE)</f>
        <v>Product1035</v>
      </c>
      <c r="H5232" s="3" t="str">
        <f>VLOOKUP(Table3[[#This Row],[PRODUCT ID]],Table1[[PRODUCT]:[SELLING PRICE]],2,FALSE)</f>
        <v>Category3</v>
      </c>
      <c r="I5232" s="3" t="str">
        <f>VLOOKUP(Table3[[#This Row],[PRODUCT ID]],Table1[[PRODUCT]:[SELLING PRICE]],3,FALSE)</f>
        <v>Kg</v>
      </c>
      <c r="J5232" s="16">
        <f ca="1">VLOOKUP(Table3[[#This Row],[PRODUCT ID]],Table1[[PRODUCT]:[SELLING PRICE]],4,FALSE)</f>
        <v>103</v>
      </c>
      <c r="K5232" s="16">
        <f ca="1">VLOOKUP(Table3[[#This Row],[PRODUCT ID]],Table1[[PRODUCT]:[SELLING PRICE]],5,FALSE)</f>
        <v>102.30224416629972</v>
      </c>
      <c r="L5232" s="16">
        <f ca="1">J5232*Table3[[#This Row],[QUANTITY]]</f>
        <v>206</v>
      </c>
      <c r="M5232" s="16">
        <f ca="1">K5232*Table3[[#This Row],[QUANTITY]]*(1-Table3[[#This Row],[DISCOUNT %]])</f>
        <v>190.31737983564776</v>
      </c>
      <c r="N5232" s="3">
        <f>DAY(Table3[[#This Row],[DATE]])</f>
        <v>28</v>
      </c>
      <c r="O5232" s="3" t="str">
        <f>TEXT(Table3[[#This Row],[DATE]],"mmm")</f>
        <v>Apr</v>
      </c>
      <c r="P5232" s="3">
        <f>YEAR(Table3[[#This Row],[DATE]])</f>
        <v>2035</v>
      </c>
    </row>
    <row r="5233" spans="1:16" x14ac:dyDescent="0.3">
      <c r="A5233" s="6">
        <v>49428</v>
      </c>
      <c r="B5233" s="7" t="s">
        <v>2088</v>
      </c>
      <c r="C5233" s="9">
        <f t="shared" ca="1" si="162"/>
        <v>8</v>
      </c>
      <c r="D5233" s="9" t="s">
        <v>2116</v>
      </c>
      <c r="E5233" s="9" t="s">
        <v>2116</v>
      </c>
      <c r="F5233" s="10">
        <f t="shared" ca="1" si="163"/>
        <v>9.371967276280195E-2</v>
      </c>
      <c r="G5233" s="3" t="str">
        <f>VLOOKUP(Table3[[#This Row],[PRODUCT ID]],Table1[[PRODUCT]:[SELLING PRICE]],1,FALSE)</f>
        <v>Product1036</v>
      </c>
      <c r="H5233" s="3" t="str">
        <f>VLOOKUP(Table3[[#This Row],[PRODUCT ID]],Table1[[PRODUCT]:[SELLING PRICE]],2,FALSE)</f>
        <v>Category4</v>
      </c>
      <c r="I5233" s="3" t="str">
        <f>VLOOKUP(Table3[[#This Row],[PRODUCT ID]],Table1[[PRODUCT]:[SELLING PRICE]],3,FALSE)</f>
        <v>Kg</v>
      </c>
      <c r="J5233" s="16">
        <f ca="1">VLOOKUP(Table3[[#This Row],[PRODUCT ID]],Table1[[PRODUCT]:[SELLING PRICE]],4,FALSE)</f>
        <v>40</v>
      </c>
      <c r="K5233" s="16">
        <f ca="1">VLOOKUP(Table3[[#This Row],[PRODUCT ID]],Table1[[PRODUCT]:[SELLING PRICE]],5,FALSE)</f>
        <v>169.62601216108337</v>
      </c>
      <c r="L5233" s="16">
        <f ca="1">J5233*Table3[[#This Row],[QUANTITY]]</f>
        <v>320</v>
      </c>
      <c r="M5233" s="16">
        <f ca="1">K5233*Table3[[#This Row],[QUANTITY]]*(1-Table3[[#This Row],[DISCOUNT %]])</f>
        <v>1229.8297424743007</v>
      </c>
      <c r="N5233" s="3">
        <f>DAY(Table3[[#This Row],[DATE]])</f>
        <v>29</v>
      </c>
      <c r="O5233" s="3" t="str">
        <f>TEXT(Table3[[#This Row],[DATE]],"mmm")</f>
        <v>Apr</v>
      </c>
      <c r="P5233" s="3">
        <f>YEAR(Table3[[#This Row],[DATE]])</f>
        <v>2035</v>
      </c>
    </row>
    <row r="5234" spans="1:16" x14ac:dyDescent="0.3">
      <c r="A5234" s="6">
        <v>49429</v>
      </c>
      <c r="B5234" s="7" t="s">
        <v>2089</v>
      </c>
      <c r="C5234" s="9">
        <f t="shared" ca="1" si="162"/>
        <v>10</v>
      </c>
      <c r="D5234" s="9" t="s">
        <v>2115</v>
      </c>
      <c r="E5234" s="9" t="s">
        <v>2116</v>
      </c>
      <c r="F5234" s="10">
        <f t="shared" ca="1" si="163"/>
        <v>7.9893021301099213E-3</v>
      </c>
      <c r="G5234" s="3" t="str">
        <f>VLOOKUP(Table3[[#This Row],[PRODUCT ID]],Table1[[PRODUCT]:[SELLING PRICE]],1,FALSE)</f>
        <v>Product1037</v>
      </c>
      <c r="H5234" s="3" t="str">
        <f>VLOOKUP(Table3[[#This Row],[PRODUCT ID]],Table1[[PRODUCT]:[SELLING PRICE]],2,FALSE)</f>
        <v>Category5</v>
      </c>
      <c r="I5234" s="3" t="str">
        <f>VLOOKUP(Table3[[#This Row],[PRODUCT ID]],Table1[[PRODUCT]:[SELLING PRICE]],3,FALSE)</f>
        <v>Lt</v>
      </c>
      <c r="J5234" s="16">
        <f ca="1">VLOOKUP(Table3[[#This Row],[PRODUCT ID]],Table1[[PRODUCT]:[SELLING PRICE]],4,FALSE)</f>
        <v>118</v>
      </c>
      <c r="K5234" s="16">
        <f ca="1">VLOOKUP(Table3[[#This Row],[PRODUCT ID]],Table1[[PRODUCT]:[SELLING PRICE]],5,FALSE)</f>
        <v>51.585956341429764</v>
      </c>
      <c r="L5234" s="16">
        <f ca="1">J5234*Table3[[#This Row],[QUANTITY]]</f>
        <v>1180</v>
      </c>
      <c r="M5234" s="16">
        <f ca="1">K5234*Table3[[#This Row],[QUANTITY]]*(1-Table3[[#This Row],[DISCOUNT %]])</f>
        <v>511.73820550547424</v>
      </c>
      <c r="N5234" s="3">
        <f>DAY(Table3[[#This Row],[DATE]])</f>
        <v>30</v>
      </c>
      <c r="O5234" s="3" t="str">
        <f>TEXT(Table3[[#This Row],[DATE]],"mmm")</f>
        <v>Apr</v>
      </c>
      <c r="P5234" s="3">
        <f>YEAR(Table3[[#This Row],[DATE]])</f>
        <v>2035</v>
      </c>
    </row>
    <row r="5235" spans="1:16" x14ac:dyDescent="0.3">
      <c r="A5235" s="6">
        <v>49430</v>
      </c>
      <c r="B5235" s="7" t="s">
        <v>2090</v>
      </c>
      <c r="C5235" s="9">
        <f t="shared" ca="1" si="162"/>
        <v>6</v>
      </c>
      <c r="D5235" s="9" t="s">
        <v>2116</v>
      </c>
      <c r="E5235" s="9" t="s">
        <v>2116</v>
      </c>
      <c r="F5235" s="10">
        <f t="shared" ca="1" si="163"/>
        <v>2.8851035904987957E-2</v>
      </c>
      <c r="G5235" s="3" t="str">
        <f>VLOOKUP(Table3[[#This Row],[PRODUCT ID]],Table1[[PRODUCT]:[SELLING PRICE]],1,FALSE)</f>
        <v>Product1038</v>
      </c>
      <c r="H5235" s="3" t="str">
        <f>VLOOKUP(Table3[[#This Row],[PRODUCT ID]],Table1[[PRODUCT]:[SELLING PRICE]],2,FALSE)</f>
        <v>Category1</v>
      </c>
      <c r="I5235" s="3" t="str">
        <f>VLOOKUP(Table3[[#This Row],[PRODUCT ID]],Table1[[PRODUCT]:[SELLING PRICE]],3,FALSE)</f>
        <v>Kg</v>
      </c>
      <c r="J5235" s="16">
        <f ca="1">VLOOKUP(Table3[[#This Row],[PRODUCT ID]],Table1[[PRODUCT]:[SELLING PRICE]],4,FALSE)</f>
        <v>207</v>
      </c>
      <c r="K5235" s="16">
        <f ca="1">VLOOKUP(Table3[[#This Row],[PRODUCT ID]],Table1[[PRODUCT]:[SELLING PRICE]],5,FALSE)</f>
        <v>137.42797099971241</v>
      </c>
      <c r="L5235" s="16">
        <f ca="1">J5235*Table3[[#This Row],[QUANTITY]]</f>
        <v>1242</v>
      </c>
      <c r="M5235" s="16">
        <f ca="1">K5235*Table3[[#This Row],[QUANTITY]]*(1-Table3[[#This Row],[DISCOUNT %]])</f>
        <v>800.77819004430035</v>
      </c>
      <c r="N5235" s="3">
        <f>DAY(Table3[[#This Row],[DATE]])</f>
        <v>1</v>
      </c>
      <c r="O5235" s="3" t="str">
        <f>TEXT(Table3[[#This Row],[DATE]],"mmm")</f>
        <v>May</v>
      </c>
      <c r="P5235" s="3">
        <f>YEAR(Table3[[#This Row],[DATE]])</f>
        <v>2035</v>
      </c>
    </row>
    <row r="5236" spans="1:16" x14ac:dyDescent="0.3">
      <c r="A5236" s="6">
        <v>49431</v>
      </c>
      <c r="B5236" s="7" t="s">
        <v>2091</v>
      </c>
      <c r="C5236" s="9">
        <f t="shared" ca="1" si="162"/>
        <v>14</v>
      </c>
      <c r="D5236" s="9" t="s">
        <v>2117</v>
      </c>
      <c r="E5236" s="9" t="s">
        <v>2118</v>
      </c>
      <c r="F5236" s="10">
        <f t="shared" ca="1" si="163"/>
        <v>7.0339754144342195E-2</v>
      </c>
      <c r="G5236" s="3" t="str">
        <f>VLOOKUP(Table3[[#This Row],[PRODUCT ID]],Table1[[PRODUCT]:[SELLING PRICE]],1,FALSE)</f>
        <v>Product1039</v>
      </c>
      <c r="H5236" s="3" t="str">
        <f>VLOOKUP(Table3[[#This Row],[PRODUCT ID]],Table1[[PRODUCT]:[SELLING PRICE]],2,FALSE)</f>
        <v>Category2</v>
      </c>
      <c r="I5236" s="3" t="str">
        <f>VLOOKUP(Table3[[#This Row],[PRODUCT ID]],Table1[[PRODUCT]:[SELLING PRICE]],3,FALSE)</f>
        <v>Lt</v>
      </c>
      <c r="J5236" s="16">
        <f ca="1">VLOOKUP(Table3[[#This Row],[PRODUCT ID]],Table1[[PRODUCT]:[SELLING PRICE]],4,FALSE)</f>
        <v>128</v>
      </c>
      <c r="K5236" s="16">
        <f ca="1">VLOOKUP(Table3[[#This Row],[PRODUCT ID]],Table1[[PRODUCT]:[SELLING PRICE]],5,FALSE)</f>
        <v>204.7348425566741</v>
      </c>
      <c r="L5236" s="16">
        <f ca="1">J5236*Table3[[#This Row],[QUANTITY]]</f>
        <v>1792</v>
      </c>
      <c r="M5236" s="16">
        <f ca="1">K5236*Table3[[#This Row],[QUANTITY]]*(1-Table3[[#This Row],[DISCOUNT %]])</f>
        <v>2664.6738169303985</v>
      </c>
      <c r="N5236" s="3">
        <f>DAY(Table3[[#This Row],[DATE]])</f>
        <v>2</v>
      </c>
      <c r="O5236" s="3" t="str">
        <f>TEXT(Table3[[#This Row],[DATE]],"mmm")</f>
        <v>May</v>
      </c>
      <c r="P5236" s="3">
        <f>YEAR(Table3[[#This Row],[DATE]])</f>
        <v>2035</v>
      </c>
    </row>
    <row r="5237" spans="1:16" x14ac:dyDescent="0.3">
      <c r="A5237" s="6">
        <v>49432</v>
      </c>
      <c r="B5237" s="7" t="s">
        <v>2092</v>
      </c>
      <c r="C5237" s="9">
        <f t="shared" ca="1" si="162"/>
        <v>11</v>
      </c>
      <c r="D5237" s="9" t="s">
        <v>2115</v>
      </c>
      <c r="E5237" s="9" t="s">
        <v>2118</v>
      </c>
      <c r="F5237" s="10">
        <f t="shared" ca="1" si="163"/>
        <v>8.3915600056033754E-2</v>
      </c>
      <c r="G5237" s="3" t="str">
        <f>VLOOKUP(Table3[[#This Row],[PRODUCT ID]],Table1[[PRODUCT]:[SELLING PRICE]],1,FALSE)</f>
        <v>Product1040</v>
      </c>
      <c r="H5237" s="3" t="str">
        <f>VLOOKUP(Table3[[#This Row],[PRODUCT ID]],Table1[[PRODUCT]:[SELLING PRICE]],2,FALSE)</f>
        <v>Category3</v>
      </c>
      <c r="I5237" s="3" t="str">
        <f>VLOOKUP(Table3[[#This Row],[PRODUCT ID]],Table1[[PRODUCT]:[SELLING PRICE]],3,FALSE)</f>
        <v>Ft</v>
      </c>
      <c r="J5237" s="16">
        <f ca="1">VLOOKUP(Table3[[#This Row],[PRODUCT ID]],Table1[[PRODUCT]:[SELLING PRICE]],4,FALSE)</f>
        <v>45</v>
      </c>
      <c r="K5237" s="16">
        <f ca="1">VLOOKUP(Table3[[#This Row],[PRODUCT ID]],Table1[[PRODUCT]:[SELLING PRICE]],5,FALSE)</f>
        <v>150.86594883122973</v>
      </c>
      <c r="L5237" s="16">
        <f ca="1">J5237*Table3[[#This Row],[QUANTITY]]</f>
        <v>495</v>
      </c>
      <c r="M5237" s="16">
        <f ca="1">K5237*Table3[[#This Row],[QUANTITY]]*(1-Table3[[#This Row],[DISCOUNT %]])</f>
        <v>1520.2653642773764</v>
      </c>
      <c r="N5237" s="3">
        <f>DAY(Table3[[#This Row],[DATE]])</f>
        <v>3</v>
      </c>
      <c r="O5237" s="3" t="str">
        <f>TEXT(Table3[[#This Row],[DATE]],"mmm")</f>
        <v>May</v>
      </c>
      <c r="P5237" s="3">
        <f>YEAR(Table3[[#This Row],[DATE]])</f>
        <v>2035</v>
      </c>
    </row>
    <row r="5238" spans="1:16" x14ac:dyDescent="0.3">
      <c r="A5238" s="6">
        <v>49433</v>
      </c>
      <c r="B5238" s="7" t="s">
        <v>2093</v>
      </c>
      <c r="C5238" s="9">
        <f t="shared" ca="1" si="162"/>
        <v>3</v>
      </c>
      <c r="D5238" s="9" t="s">
        <v>2115</v>
      </c>
      <c r="E5238" s="9" t="s">
        <v>2116</v>
      </c>
      <c r="F5238" s="10">
        <f t="shared" ca="1" si="163"/>
        <v>7.7652595949236791E-2</v>
      </c>
      <c r="G5238" s="3" t="str">
        <f>VLOOKUP(Table3[[#This Row],[PRODUCT ID]],Table1[[PRODUCT]:[SELLING PRICE]],1,FALSE)</f>
        <v>Product1041</v>
      </c>
      <c r="H5238" s="3" t="str">
        <f>VLOOKUP(Table3[[#This Row],[PRODUCT ID]],Table1[[PRODUCT]:[SELLING PRICE]],2,FALSE)</f>
        <v>Category4</v>
      </c>
      <c r="I5238" s="3" t="str">
        <f>VLOOKUP(Table3[[#This Row],[PRODUCT ID]],Table1[[PRODUCT]:[SELLING PRICE]],3,FALSE)</f>
        <v>Kg</v>
      </c>
      <c r="J5238" s="16">
        <f ca="1">VLOOKUP(Table3[[#This Row],[PRODUCT ID]],Table1[[PRODUCT]:[SELLING PRICE]],4,FALSE)</f>
        <v>111</v>
      </c>
      <c r="K5238" s="16">
        <f ca="1">VLOOKUP(Table3[[#This Row],[PRODUCT ID]],Table1[[PRODUCT]:[SELLING PRICE]],5,FALSE)</f>
        <v>88.197700732707318</v>
      </c>
      <c r="L5238" s="16">
        <f ca="1">J5238*Table3[[#This Row],[QUANTITY]]</f>
        <v>333</v>
      </c>
      <c r="M5238" s="16">
        <f ca="1">K5238*Table3[[#This Row],[QUANTITY]]*(1-Table3[[#This Row],[DISCOUNT %]])</f>
        <v>244.04676094217609</v>
      </c>
      <c r="N5238" s="3">
        <f>DAY(Table3[[#This Row],[DATE]])</f>
        <v>4</v>
      </c>
      <c r="O5238" s="3" t="str">
        <f>TEXT(Table3[[#This Row],[DATE]],"mmm")</f>
        <v>May</v>
      </c>
      <c r="P5238" s="3">
        <f>YEAR(Table3[[#This Row],[DATE]])</f>
        <v>2035</v>
      </c>
    </row>
    <row r="5239" spans="1:16" x14ac:dyDescent="0.3">
      <c r="A5239" s="6">
        <v>49434</v>
      </c>
      <c r="B5239" s="7" t="s">
        <v>2094</v>
      </c>
      <c r="C5239" s="9">
        <f t="shared" ca="1" si="162"/>
        <v>5</v>
      </c>
      <c r="D5239" s="9" t="s">
        <v>2115</v>
      </c>
      <c r="E5239" s="9" t="s">
        <v>2116</v>
      </c>
      <c r="F5239" s="10">
        <f t="shared" ca="1" si="163"/>
        <v>4.5503935041740773E-4</v>
      </c>
      <c r="G5239" s="3" t="str">
        <f>VLOOKUP(Table3[[#This Row],[PRODUCT ID]],Table1[[PRODUCT]:[SELLING PRICE]],1,FALSE)</f>
        <v>Product1042</v>
      </c>
      <c r="H5239" s="3" t="str">
        <f>VLOOKUP(Table3[[#This Row],[PRODUCT ID]],Table1[[PRODUCT]:[SELLING PRICE]],2,FALSE)</f>
        <v>Category5</v>
      </c>
      <c r="I5239" s="3" t="str">
        <f>VLOOKUP(Table3[[#This Row],[PRODUCT ID]],Table1[[PRODUCT]:[SELLING PRICE]],3,FALSE)</f>
        <v>No</v>
      </c>
      <c r="J5239" s="16">
        <f ca="1">VLOOKUP(Table3[[#This Row],[PRODUCT ID]],Table1[[PRODUCT]:[SELLING PRICE]],4,FALSE)</f>
        <v>45</v>
      </c>
      <c r="K5239" s="16">
        <f ca="1">VLOOKUP(Table3[[#This Row],[PRODUCT ID]],Table1[[PRODUCT]:[SELLING PRICE]],5,FALSE)</f>
        <v>102.06895322831582</v>
      </c>
      <c r="L5239" s="16">
        <f ca="1">J5239*Table3[[#This Row],[QUANTITY]]</f>
        <v>225</v>
      </c>
      <c r="M5239" s="16">
        <f ca="1">K5239*Table3[[#This Row],[QUANTITY]]*(1-Table3[[#This Row],[DISCOUNT %]])</f>
        <v>510.11253919070509</v>
      </c>
      <c r="N5239" s="3">
        <f>DAY(Table3[[#This Row],[DATE]])</f>
        <v>5</v>
      </c>
      <c r="O5239" s="3" t="str">
        <f>TEXT(Table3[[#This Row],[DATE]],"mmm")</f>
        <v>May</v>
      </c>
      <c r="P5239" s="3">
        <f>YEAR(Table3[[#This Row],[DATE]])</f>
        <v>2035</v>
      </c>
    </row>
    <row r="5240" spans="1:16" x14ac:dyDescent="0.3">
      <c r="A5240" s="6">
        <v>49435</v>
      </c>
      <c r="B5240" s="7" t="s">
        <v>2095</v>
      </c>
      <c r="C5240" s="9">
        <f t="shared" ca="1" si="162"/>
        <v>11</v>
      </c>
      <c r="D5240" s="9" t="s">
        <v>2116</v>
      </c>
      <c r="E5240" s="9" t="s">
        <v>2116</v>
      </c>
      <c r="F5240" s="10">
        <f t="shared" ca="1" si="163"/>
        <v>3.5062708466488249E-2</v>
      </c>
      <c r="G5240" s="3" t="str">
        <f>VLOOKUP(Table3[[#This Row],[PRODUCT ID]],Table1[[PRODUCT]:[SELLING PRICE]],1,FALSE)</f>
        <v>Product1043</v>
      </c>
      <c r="H5240" s="3" t="str">
        <f>VLOOKUP(Table3[[#This Row],[PRODUCT ID]],Table1[[PRODUCT]:[SELLING PRICE]],2,FALSE)</f>
        <v>Category1</v>
      </c>
      <c r="I5240" s="3" t="str">
        <f>VLOOKUP(Table3[[#This Row],[PRODUCT ID]],Table1[[PRODUCT]:[SELLING PRICE]],3,FALSE)</f>
        <v>No</v>
      </c>
      <c r="J5240" s="16">
        <f ca="1">VLOOKUP(Table3[[#This Row],[PRODUCT ID]],Table1[[PRODUCT]:[SELLING PRICE]],4,FALSE)</f>
        <v>121</v>
      </c>
      <c r="K5240" s="16">
        <f ca="1">VLOOKUP(Table3[[#This Row],[PRODUCT ID]],Table1[[PRODUCT]:[SELLING PRICE]],5,FALSE)</f>
        <v>290.97250702719094</v>
      </c>
      <c r="L5240" s="16">
        <f ca="1">J5240*Table3[[#This Row],[QUANTITY]]</f>
        <v>1331</v>
      </c>
      <c r="M5240" s="16">
        <f ca="1">K5240*Table3[[#This Row],[QUANTITY]]*(1-Table3[[#This Row],[DISCOUNT %]])</f>
        <v>3088.4724512568669</v>
      </c>
      <c r="N5240" s="3">
        <f>DAY(Table3[[#This Row],[DATE]])</f>
        <v>6</v>
      </c>
      <c r="O5240" s="3" t="str">
        <f>TEXT(Table3[[#This Row],[DATE]],"mmm")</f>
        <v>May</v>
      </c>
      <c r="P5240" s="3">
        <f>YEAR(Table3[[#This Row],[DATE]])</f>
        <v>2035</v>
      </c>
    </row>
    <row r="5241" spans="1:16" x14ac:dyDescent="0.3">
      <c r="A5241" s="6">
        <v>49436</v>
      </c>
      <c r="B5241" s="7" t="s">
        <v>2096</v>
      </c>
      <c r="C5241" s="9">
        <f t="shared" ca="1" si="162"/>
        <v>14</v>
      </c>
      <c r="D5241" s="9" t="s">
        <v>2116</v>
      </c>
      <c r="E5241" s="9" t="s">
        <v>2116</v>
      </c>
      <c r="F5241" s="10">
        <f t="shared" ca="1" si="163"/>
        <v>4.2818810143596078E-2</v>
      </c>
      <c r="G5241" s="3" t="str">
        <f>VLOOKUP(Table3[[#This Row],[PRODUCT ID]],Table1[[PRODUCT]:[SELLING PRICE]],1,FALSE)</f>
        <v>Product1044</v>
      </c>
      <c r="H5241" s="3" t="str">
        <f>VLOOKUP(Table3[[#This Row],[PRODUCT ID]],Table1[[PRODUCT]:[SELLING PRICE]],2,FALSE)</f>
        <v>Category2</v>
      </c>
      <c r="I5241" s="3" t="str">
        <f>VLOOKUP(Table3[[#This Row],[PRODUCT ID]],Table1[[PRODUCT]:[SELLING PRICE]],3,FALSE)</f>
        <v>Ft</v>
      </c>
      <c r="J5241" s="16">
        <f ca="1">VLOOKUP(Table3[[#This Row],[PRODUCT ID]],Table1[[PRODUCT]:[SELLING PRICE]],4,FALSE)</f>
        <v>222</v>
      </c>
      <c r="K5241" s="16">
        <f ca="1">VLOOKUP(Table3[[#This Row],[PRODUCT ID]],Table1[[PRODUCT]:[SELLING PRICE]],5,FALSE)</f>
        <v>126.0021220673046</v>
      </c>
      <c r="L5241" s="16">
        <f ca="1">J5241*Table3[[#This Row],[QUANTITY]]</f>
        <v>3108</v>
      </c>
      <c r="M5241" s="16">
        <f ca="1">K5241*Table3[[#This Row],[QUANTITY]]*(1-Table3[[#This Row],[DISCOUNT %]])</f>
        <v>1688.4960557474024</v>
      </c>
      <c r="N5241" s="3">
        <f>DAY(Table3[[#This Row],[DATE]])</f>
        <v>7</v>
      </c>
      <c r="O5241" s="3" t="str">
        <f>TEXT(Table3[[#This Row],[DATE]],"mmm")</f>
        <v>May</v>
      </c>
      <c r="P5241" s="3">
        <f>YEAR(Table3[[#This Row],[DATE]])</f>
        <v>2035</v>
      </c>
    </row>
    <row r="5242" spans="1:16" x14ac:dyDescent="0.3">
      <c r="A5242" s="6">
        <v>49437</v>
      </c>
      <c r="B5242" s="7" t="s">
        <v>2097</v>
      </c>
      <c r="C5242" s="9">
        <f t="shared" ca="1" si="162"/>
        <v>6</v>
      </c>
      <c r="D5242" s="9" t="s">
        <v>2116</v>
      </c>
      <c r="E5242" s="9" t="s">
        <v>2118</v>
      </c>
      <c r="F5242" s="10">
        <f t="shared" ca="1" si="163"/>
        <v>4.1469077809596015E-2</v>
      </c>
      <c r="G5242" s="3" t="str">
        <f>VLOOKUP(Table3[[#This Row],[PRODUCT ID]],Table1[[PRODUCT]:[SELLING PRICE]],1,FALSE)</f>
        <v>Product1045</v>
      </c>
      <c r="H5242" s="3" t="str">
        <f>VLOOKUP(Table3[[#This Row],[PRODUCT ID]],Table1[[PRODUCT]:[SELLING PRICE]],2,FALSE)</f>
        <v>Category3</v>
      </c>
      <c r="I5242" s="3" t="str">
        <f>VLOOKUP(Table3[[#This Row],[PRODUCT ID]],Table1[[PRODUCT]:[SELLING PRICE]],3,FALSE)</f>
        <v>No</v>
      </c>
      <c r="J5242" s="16">
        <f ca="1">VLOOKUP(Table3[[#This Row],[PRODUCT ID]],Table1[[PRODUCT]:[SELLING PRICE]],4,FALSE)</f>
        <v>119</v>
      </c>
      <c r="K5242" s="16">
        <f ca="1">VLOOKUP(Table3[[#This Row],[PRODUCT ID]],Table1[[PRODUCT]:[SELLING PRICE]],5,FALSE)</f>
        <v>223.48781789655234</v>
      </c>
      <c r="L5242" s="16">
        <f ca="1">J5242*Table3[[#This Row],[QUANTITY]]</f>
        <v>714</v>
      </c>
      <c r="M5242" s="16">
        <f ca="1">K5242*Table3[[#This Row],[QUANTITY]]*(1-Table3[[#This Row],[DISCOUNT %]])</f>
        <v>1285.3199051202205</v>
      </c>
      <c r="N5242" s="3">
        <f>DAY(Table3[[#This Row],[DATE]])</f>
        <v>8</v>
      </c>
      <c r="O5242" s="3" t="str">
        <f>TEXT(Table3[[#This Row],[DATE]],"mmm")</f>
        <v>May</v>
      </c>
      <c r="P5242" s="3">
        <f>YEAR(Table3[[#This Row],[DATE]])</f>
        <v>2035</v>
      </c>
    </row>
    <row r="5243" spans="1:16" x14ac:dyDescent="0.3">
      <c r="A5243" s="6">
        <v>49438</v>
      </c>
      <c r="B5243" s="7" t="s">
        <v>2098</v>
      </c>
      <c r="C5243" s="9">
        <f t="shared" ca="1" si="162"/>
        <v>12</v>
      </c>
      <c r="D5243" s="9" t="s">
        <v>2115</v>
      </c>
      <c r="E5243" s="9" t="s">
        <v>2116</v>
      </c>
      <c r="F5243" s="10">
        <f t="shared" ca="1" si="163"/>
        <v>5.9324739574952434E-2</v>
      </c>
      <c r="G5243" s="3" t="str">
        <f>VLOOKUP(Table3[[#This Row],[PRODUCT ID]],Table1[[PRODUCT]:[SELLING PRICE]],1,FALSE)</f>
        <v>Product1046</v>
      </c>
      <c r="H5243" s="3" t="str">
        <f>VLOOKUP(Table3[[#This Row],[PRODUCT ID]],Table1[[PRODUCT]:[SELLING PRICE]],2,FALSE)</f>
        <v>Category4</v>
      </c>
      <c r="I5243" s="3" t="str">
        <f>VLOOKUP(Table3[[#This Row],[PRODUCT ID]],Table1[[PRODUCT]:[SELLING PRICE]],3,FALSE)</f>
        <v>Kg</v>
      </c>
      <c r="J5243" s="16">
        <f ca="1">VLOOKUP(Table3[[#This Row],[PRODUCT ID]],Table1[[PRODUCT]:[SELLING PRICE]],4,FALSE)</f>
        <v>125</v>
      </c>
      <c r="K5243" s="16">
        <f ca="1">VLOOKUP(Table3[[#This Row],[PRODUCT ID]],Table1[[PRODUCT]:[SELLING PRICE]],5,FALSE)</f>
        <v>107.64950851312561</v>
      </c>
      <c r="L5243" s="16">
        <f ca="1">J5243*Table3[[#This Row],[QUANTITY]]</f>
        <v>1500</v>
      </c>
      <c r="M5243" s="16">
        <f ca="1">K5243*Table3[[#This Row],[QUANTITY]]*(1-Table3[[#This Row],[DISCOUNT %]])</f>
        <v>1215.1587534625537</v>
      </c>
      <c r="N5243" s="3">
        <f>DAY(Table3[[#This Row],[DATE]])</f>
        <v>9</v>
      </c>
      <c r="O5243" s="3" t="str">
        <f>TEXT(Table3[[#This Row],[DATE]],"mmm")</f>
        <v>May</v>
      </c>
      <c r="P5243" s="3">
        <f>YEAR(Table3[[#This Row],[DATE]])</f>
        <v>2035</v>
      </c>
    </row>
    <row r="5244" spans="1:16" x14ac:dyDescent="0.3">
      <c r="A5244" s="6">
        <v>49439</v>
      </c>
      <c r="B5244" s="7" t="s">
        <v>2099</v>
      </c>
      <c r="C5244" s="9">
        <f t="shared" ca="1" si="162"/>
        <v>13</v>
      </c>
      <c r="D5244" s="9" t="s">
        <v>2117</v>
      </c>
      <c r="E5244" s="9" t="s">
        <v>2116</v>
      </c>
      <c r="F5244" s="10">
        <f t="shared" ca="1" si="163"/>
        <v>1.7459588197409226E-3</v>
      </c>
      <c r="G5244" s="3" t="str">
        <f>VLOOKUP(Table3[[#This Row],[PRODUCT ID]],Table1[[PRODUCT]:[SELLING PRICE]],1,FALSE)</f>
        <v>Product1047</v>
      </c>
      <c r="H5244" s="3" t="str">
        <f>VLOOKUP(Table3[[#This Row],[PRODUCT ID]],Table1[[PRODUCT]:[SELLING PRICE]],2,FALSE)</f>
        <v>Category5</v>
      </c>
      <c r="I5244" s="3" t="str">
        <f>VLOOKUP(Table3[[#This Row],[PRODUCT ID]],Table1[[PRODUCT]:[SELLING PRICE]],3,FALSE)</f>
        <v>Kg</v>
      </c>
      <c r="J5244" s="16">
        <f ca="1">VLOOKUP(Table3[[#This Row],[PRODUCT ID]],Table1[[PRODUCT]:[SELLING PRICE]],4,FALSE)</f>
        <v>235</v>
      </c>
      <c r="K5244" s="16">
        <f ca="1">VLOOKUP(Table3[[#This Row],[PRODUCT ID]],Table1[[PRODUCT]:[SELLING PRICE]],5,FALSE)</f>
        <v>60.504322319681627</v>
      </c>
      <c r="L5244" s="16">
        <f ca="1">J5244*Table3[[#This Row],[QUANTITY]]</f>
        <v>3055</v>
      </c>
      <c r="M5244" s="16">
        <f ca="1">K5244*Table3[[#This Row],[QUANTITY]]*(1-Table3[[#This Row],[DISCOUNT %]])</f>
        <v>785.18289543843673</v>
      </c>
      <c r="N5244" s="3">
        <f>DAY(Table3[[#This Row],[DATE]])</f>
        <v>10</v>
      </c>
      <c r="O5244" s="3" t="str">
        <f>TEXT(Table3[[#This Row],[DATE]],"mmm")</f>
        <v>May</v>
      </c>
      <c r="P5244" s="3">
        <f>YEAR(Table3[[#This Row],[DATE]])</f>
        <v>2035</v>
      </c>
    </row>
    <row r="5245" spans="1:16" x14ac:dyDescent="0.3">
      <c r="A5245" s="6">
        <v>49440</v>
      </c>
      <c r="B5245" s="7" t="s">
        <v>2100</v>
      </c>
      <c r="C5245" s="9">
        <f t="shared" ca="1" si="162"/>
        <v>9</v>
      </c>
      <c r="D5245" s="9" t="s">
        <v>2117</v>
      </c>
      <c r="E5245" s="9" t="s">
        <v>2116</v>
      </c>
      <c r="F5245" s="10">
        <f t="shared" ca="1" si="163"/>
        <v>2.556955285898679E-2</v>
      </c>
      <c r="G5245" s="3" t="str">
        <f>VLOOKUP(Table3[[#This Row],[PRODUCT ID]],Table1[[PRODUCT]:[SELLING PRICE]],1,FALSE)</f>
        <v>Product1048</v>
      </c>
      <c r="H5245" s="3" t="str">
        <f>VLOOKUP(Table3[[#This Row],[PRODUCT ID]],Table1[[PRODUCT]:[SELLING PRICE]],2,FALSE)</f>
        <v>Category1</v>
      </c>
      <c r="I5245" s="3" t="str">
        <f>VLOOKUP(Table3[[#This Row],[PRODUCT ID]],Table1[[PRODUCT]:[SELLING PRICE]],3,FALSE)</f>
        <v>Lt</v>
      </c>
      <c r="J5245" s="16">
        <f ca="1">VLOOKUP(Table3[[#This Row],[PRODUCT ID]],Table1[[PRODUCT]:[SELLING PRICE]],4,FALSE)</f>
        <v>187</v>
      </c>
      <c r="K5245" s="16">
        <f ca="1">VLOOKUP(Table3[[#This Row],[PRODUCT ID]],Table1[[PRODUCT]:[SELLING PRICE]],5,FALSE)</f>
        <v>217.45866328193193</v>
      </c>
      <c r="L5245" s="16">
        <f ca="1">J5245*Table3[[#This Row],[QUANTITY]]</f>
        <v>1683</v>
      </c>
      <c r="M5245" s="16">
        <f ca="1">K5245*Table3[[#This Row],[QUANTITY]]*(1-Table3[[#This Row],[DISCOUNT %]])</f>
        <v>1907.0850824684996</v>
      </c>
      <c r="N5245" s="3">
        <f>DAY(Table3[[#This Row],[DATE]])</f>
        <v>11</v>
      </c>
      <c r="O5245" s="3" t="str">
        <f>TEXT(Table3[[#This Row],[DATE]],"mmm")</f>
        <v>May</v>
      </c>
      <c r="P5245" s="3">
        <f>YEAR(Table3[[#This Row],[DATE]])</f>
        <v>2035</v>
      </c>
    </row>
    <row r="5246" spans="1:16" x14ac:dyDescent="0.3">
      <c r="A5246" s="6">
        <v>49441</v>
      </c>
      <c r="B5246" s="8" t="s">
        <v>2101</v>
      </c>
      <c r="C5246" s="9">
        <f t="shared" ca="1" si="162"/>
        <v>2</v>
      </c>
      <c r="D5246" s="9" t="s">
        <v>2116</v>
      </c>
      <c r="E5246" s="9" t="s">
        <v>2116</v>
      </c>
      <c r="F5246" s="10">
        <f t="shared" ca="1" si="163"/>
        <v>8.7286470509884365E-3</v>
      </c>
      <c r="G5246" s="3" t="str">
        <f>VLOOKUP(Table3[[#This Row],[PRODUCT ID]],Table1[[PRODUCT]:[SELLING PRICE]],1,FALSE)</f>
        <v>Product1049</v>
      </c>
      <c r="H5246" s="3" t="str">
        <f>VLOOKUP(Table3[[#This Row],[PRODUCT ID]],Table1[[PRODUCT]:[SELLING PRICE]],2,FALSE)</f>
        <v>Category2</v>
      </c>
      <c r="I5246" s="3" t="str">
        <f>VLOOKUP(Table3[[#This Row],[PRODUCT ID]],Table1[[PRODUCT]:[SELLING PRICE]],3,FALSE)</f>
        <v>Kg</v>
      </c>
      <c r="J5246" s="16">
        <f ca="1">VLOOKUP(Table3[[#This Row],[PRODUCT ID]],Table1[[PRODUCT]:[SELLING PRICE]],4,FALSE)</f>
        <v>44</v>
      </c>
      <c r="K5246" s="16">
        <f ca="1">VLOOKUP(Table3[[#This Row],[PRODUCT ID]],Table1[[PRODUCT]:[SELLING PRICE]],5,FALSE)</f>
        <v>187.92492400038654</v>
      </c>
      <c r="L5246" s="16">
        <f ca="1">J5246*Table3[[#This Row],[QUANTITY]]</f>
        <v>88</v>
      </c>
      <c r="M5246" s="16">
        <f ca="1">K5246*Table3[[#This Row],[QUANTITY]]*(1-Table3[[#This Row],[DISCOUNT %]])</f>
        <v>372.56918733340666</v>
      </c>
      <c r="N5246" s="3">
        <f>DAY(Table3[[#This Row],[DATE]])</f>
        <v>12</v>
      </c>
      <c r="O5246" s="3" t="str">
        <f>TEXT(Table3[[#This Row],[DATE]],"mmm")</f>
        <v>May</v>
      </c>
      <c r="P5246" s="3">
        <f>YEAR(Table3[[#This Row],[DATE]])</f>
        <v>2035</v>
      </c>
    </row>
    <row r="5247" spans="1:16" x14ac:dyDescent="0.3">
      <c r="A5247" s="6">
        <v>49442</v>
      </c>
      <c r="B5247" s="7" t="s">
        <v>1053</v>
      </c>
      <c r="C5247" s="9">
        <f t="shared" ca="1" si="162"/>
        <v>7</v>
      </c>
      <c r="D5247" s="9" t="s">
        <v>2116</v>
      </c>
      <c r="E5247" s="9" t="s">
        <v>2116</v>
      </c>
      <c r="F5247" s="10">
        <f t="shared" ca="1" si="163"/>
        <v>1.6141193011873358E-2</v>
      </c>
      <c r="G5247" s="3" t="str">
        <f>VLOOKUP(Table3[[#This Row],[PRODUCT ID]],Table1[[PRODUCT]:[SELLING PRICE]],1,FALSE)</f>
        <v>Product1</v>
      </c>
      <c r="H5247" s="3" t="str">
        <f>VLOOKUP(Table3[[#This Row],[PRODUCT ID]],Table1[[PRODUCT]:[SELLING PRICE]],2,FALSE)</f>
        <v>Category1</v>
      </c>
      <c r="I5247" s="3" t="str">
        <f>VLOOKUP(Table3[[#This Row],[PRODUCT ID]],Table1[[PRODUCT]:[SELLING PRICE]],3,FALSE)</f>
        <v>Kg</v>
      </c>
      <c r="J5247" s="16">
        <f ca="1">VLOOKUP(Table3[[#This Row],[PRODUCT ID]],Table1[[PRODUCT]:[SELLING PRICE]],4,FALSE)</f>
        <v>26</v>
      </c>
      <c r="K5247" s="16">
        <f ca="1">VLOOKUP(Table3[[#This Row],[PRODUCT ID]],Table1[[PRODUCT]:[SELLING PRICE]],5,FALSE)</f>
        <v>143.96069654888763</v>
      </c>
      <c r="L5247" s="16">
        <f ca="1">J5247*Table3[[#This Row],[QUANTITY]]</f>
        <v>182</v>
      </c>
      <c r="M5247" s="16">
        <f ca="1">K5247*Table3[[#This Row],[QUANTITY]]*(1-Table3[[#This Row],[DISCOUNT %]])</f>
        <v>991.45899411837809</v>
      </c>
      <c r="N5247" s="3">
        <f>DAY(Table3[[#This Row],[DATE]])</f>
        <v>13</v>
      </c>
      <c r="O5247" s="3" t="str">
        <f>TEXT(Table3[[#This Row],[DATE]],"mmm")</f>
        <v>May</v>
      </c>
      <c r="P5247" s="3">
        <f>YEAR(Table3[[#This Row],[DATE]])</f>
        <v>2035</v>
      </c>
    </row>
    <row r="5248" spans="1:16" x14ac:dyDescent="0.3">
      <c r="A5248" s="6">
        <v>49443</v>
      </c>
      <c r="B5248" s="7" t="s">
        <v>1054</v>
      </c>
      <c r="C5248" s="9">
        <f t="shared" ca="1" si="162"/>
        <v>8</v>
      </c>
      <c r="D5248" s="9" t="s">
        <v>2116</v>
      </c>
      <c r="E5248" s="9" t="s">
        <v>2118</v>
      </c>
      <c r="F5248" s="10">
        <f t="shared" ca="1" si="163"/>
        <v>5.3154084506786495E-3</v>
      </c>
      <c r="G5248" s="3" t="str">
        <f>VLOOKUP(Table3[[#This Row],[PRODUCT ID]],Table1[[PRODUCT]:[SELLING PRICE]],1,FALSE)</f>
        <v>Product2</v>
      </c>
      <c r="H5248" s="3" t="str">
        <f>VLOOKUP(Table3[[#This Row],[PRODUCT ID]],Table1[[PRODUCT]:[SELLING PRICE]],2,FALSE)</f>
        <v>Category2</v>
      </c>
      <c r="I5248" s="3" t="str">
        <f>VLOOKUP(Table3[[#This Row],[PRODUCT ID]],Table1[[PRODUCT]:[SELLING PRICE]],3,FALSE)</f>
        <v>Kg</v>
      </c>
      <c r="J5248" s="16">
        <f ca="1">VLOOKUP(Table3[[#This Row],[PRODUCT ID]],Table1[[PRODUCT]:[SELLING PRICE]],4,FALSE)</f>
        <v>88</v>
      </c>
      <c r="K5248" s="16">
        <f ca="1">VLOOKUP(Table3[[#This Row],[PRODUCT ID]],Table1[[PRODUCT]:[SELLING PRICE]],5,FALSE)</f>
        <v>231.44910332675929</v>
      </c>
      <c r="L5248" s="16">
        <f ca="1">J5248*Table3[[#This Row],[QUANTITY]]</f>
        <v>704</v>
      </c>
      <c r="M5248" s="16">
        <f ca="1">K5248*Table3[[#This Row],[QUANTITY]]*(1-Table3[[#This Row],[DISCOUNT %]])</f>
        <v>1841.7508544562738</v>
      </c>
      <c r="N5248" s="3">
        <f>DAY(Table3[[#This Row],[DATE]])</f>
        <v>14</v>
      </c>
      <c r="O5248" s="3" t="str">
        <f>TEXT(Table3[[#This Row],[DATE]],"mmm")</f>
        <v>May</v>
      </c>
      <c r="P5248" s="3">
        <f>YEAR(Table3[[#This Row],[DATE]])</f>
        <v>2035</v>
      </c>
    </row>
    <row r="5249" spans="1:16" x14ac:dyDescent="0.3">
      <c r="A5249" s="6">
        <v>49444</v>
      </c>
      <c r="B5249" s="7" t="s">
        <v>1055</v>
      </c>
      <c r="C5249" s="9">
        <f t="shared" ca="1" si="162"/>
        <v>7</v>
      </c>
      <c r="D5249" s="9" t="s">
        <v>2116</v>
      </c>
      <c r="E5249" s="9" t="s">
        <v>2118</v>
      </c>
      <c r="F5249" s="10">
        <f t="shared" ca="1" si="163"/>
        <v>2.9339721192212467E-2</v>
      </c>
      <c r="G5249" s="3" t="str">
        <f>VLOOKUP(Table3[[#This Row],[PRODUCT ID]],Table1[[PRODUCT]:[SELLING PRICE]],1,FALSE)</f>
        <v>Product3</v>
      </c>
      <c r="H5249" s="3" t="str">
        <f>VLOOKUP(Table3[[#This Row],[PRODUCT ID]],Table1[[PRODUCT]:[SELLING PRICE]],2,FALSE)</f>
        <v>Category3</v>
      </c>
      <c r="I5249" s="3" t="str">
        <f>VLOOKUP(Table3[[#This Row],[PRODUCT ID]],Table1[[PRODUCT]:[SELLING PRICE]],3,FALSE)</f>
        <v>Lt</v>
      </c>
      <c r="J5249" s="16">
        <f ca="1">VLOOKUP(Table3[[#This Row],[PRODUCT ID]],Table1[[PRODUCT]:[SELLING PRICE]],4,FALSE)</f>
        <v>150</v>
      </c>
      <c r="K5249" s="16">
        <f ca="1">VLOOKUP(Table3[[#This Row],[PRODUCT ID]],Table1[[PRODUCT]:[SELLING PRICE]],5,FALSE)</f>
        <v>23.853807427812875</v>
      </c>
      <c r="L5249" s="16">
        <f ca="1">J5249*Table3[[#This Row],[QUANTITY]]</f>
        <v>1050</v>
      </c>
      <c r="M5249" s="16">
        <f ca="1">K5249*Table3[[#This Row],[QUANTITY]]*(1-Table3[[#This Row],[DISCOUNT %]])</f>
        <v>162.07760357955681</v>
      </c>
      <c r="N5249" s="3">
        <f>DAY(Table3[[#This Row],[DATE]])</f>
        <v>15</v>
      </c>
      <c r="O5249" s="3" t="str">
        <f>TEXT(Table3[[#This Row],[DATE]],"mmm")</f>
        <v>May</v>
      </c>
      <c r="P5249" s="3">
        <f>YEAR(Table3[[#This Row],[DATE]])</f>
        <v>2035</v>
      </c>
    </row>
    <row r="5250" spans="1:16" x14ac:dyDescent="0.3">
      <c r="A5250" s="6">
        <v>49445</v>
      </c>
      <c r="B5250" s="7" t="s">
        <v>1056</v>
      </c>
      <c r="C5250" s="9">
        <f t="shared" ca="1" si="162"/>
        <v>9</v>
      </c>
      <c r="D5250" s="9" t="s">
        <v>2115</v>
      </c>
      <c r="E5250" s="9" t="s">
        <v>2116</v>
      </c>
      <c r="F5250" s="10">
        <f t="shared" ca="1" si="163"/>
        <v>2.9035097063758689E-2</v>
      </c>
      <c r="G5250" s="3" t="str">
        <f>VLOOKUP(Table3[[#This Row],[PRODUCT ID]],Table1[[PRODUCT]:[SELLING PRICE]],1,FALSE)</f>
        <v>Product4</v>
      </c>
      <c r="H5250" s="3" t="str">
        <f>VLOOKUP(Table3[[#This Row],[PRODUCT ID]],Table1[[PRODUCT]:[SELLING PRICE]],2,FALSE)</f>
        <v>Category4</v>
      </c>
      <c r="I5250" s="3" t="str">
        <f>VLOOKUP(Table3[[#This Row],[PRODUCT ID]],Table1[[PRODUCT]:[SELLING PRICE]],3,FALSE)</f>
        <v>Kg</v>
      </c>
      <c r="J5250" s="16">
        <f ca="1">VLOOKUP(Table3[[#This Row],[PRODUCT ID]],Table1[[PRODUCT]:[SELLING PRICE]],4,FALSE)</f>
        <v>108</v>
      </c>
      <c r="K5250" s="16">
        <f ca="1">VLOOKUP(Table3[[#This Row],[PRODUCT ID]],Table1[[PRODUCT]:[SELLING PRICE]],5,FALSE)</f>
        <v>262.91050886369794</v>
      </c>
      <c r="L5250" s="16">
        <f ca="1">J5250*Table3[[#This Row],[QUANTITY]]</f>
        <v>972</v>
      </c>
      <c r="M5250" s="16">
        <f ca="1">K5250*Table3[[#This Row],[QUANTITY]]*(1-Table3[[#This Row],[DISCOUNT %]])</f>
        <v>2297.4918904778247</v>
      </c>
      <c r="N5250" s="3">
        <f>DAY(Table3[[#This Row],[DATE]])</f>
        <v>16</v>
      </c>
      <c r="O5250" s="3" t="str">
        <f>TEXT(Table3[[#This Row],[DATE]],"mmm")</f>
        <v>May</v>
      </c>
      <c r="P5250" s="3">
        <f>YEAR(Table3[[#This Row],[DATE]])</f>
        <v>2035</v>
      </c>
    </row>
    <row r="5251" spans="1:16" x14ac:dyDescent="0.3">
      <c r="A5251" s="6">
        <v>49446</v>
      </c>
      <c r="B5251" s="7" t="s">
        <v>1057</v>
      </c>
      <c r="C5251" s="9">
        <f t="shared" ref="C5251:C5314" ca="1" si="164">RANDBETWEEN(1,15)</f>
        <v>2</v>
      </c>
      <c r="D5251" s="9" t="s">
        <v>2116</v>
      </c>
      <c r="E5251" s="9" t="s">
        <v>2116</v>
      </c>
      <c r="F5251" s="10">
        <f t="shared" ref="F5251:F5314" ca="1" si="165">RAND()*(0.1)</f>
        <v>6.4496357163402726E-2</v>
      </c>
      <c r="G5251" s="3" t="str">
        <f>VLOOKUP(Table3[[#This Row],[PRODUCT ID]],Table1[[PRODUCT]:[SELLING PRICE]],1,FALSE)</f>
        <v>Product5</v>
      </c>
      <c r="H5251" s="3" t="str">
        <f>VLOOKUP(Table3[[#This Row],[PRODUCT ID]],Table1[[PRODUCT]:[SELLING PRICE]],2,FALSE)</f>
        <v>Category5</v>
      </c>
      <c r="I5251" s="3" t="str">
        <f>VLOOKUP(Table3[[#This Row],[PRODUCT ID]],Table1[[PRODUCT]:[SELLING PRICE]],3,FALSE)</f>
        <v>Lt</v>
      </c>
      <c r="J5251" s="16">
        <f ca="1">VLOOKUP(Table3[[#This Row],[PRODUCT ID]],Table1[[PRODUCT]:[SELLING PRICE]],4,FALSE)</f>
        <v>135</v>
      </c>
      <c r="K5251" s="16">
        <f ca="1">VLOOKUP(Table3[[#This Row],[PRODUCT ID]],Table1[[PRODUCT]:[SELLING PRICE]],5,FALSE)</f>
        <v>178.61044405516915</v>
      </c>
      <c r="L5251" s="16">
        <f ca="1">J5251*Table3[[#This Row],[QUANTITY]]</f>
        <v>270</v>
      </c>
      <c r="M5251" s="16">
        <f ca="1">K5251*Table3[[#This Row],[QUANTITY]]*(1-Table3[[#This Row],[DISCOUNT %]])</f>
        <v>334.18144212454598</v>
      </c>
      <c r="N5251" s="3">
        <f>DAY(Table3[[#This Row],[DATE]])</f>
        <v>17</v>
      </c>
      <c r="O5251" s="3" t="str">
        <f>TEXT(Table3[[#This Row],[DATE]],"mmm")</f>
        <v>May</v>
      </c>
      <c r="P5251" s="3">
        <f>YEAR(Table3[[#This Row],[DATE]])</f>
        <v>2035</v>
      </c>
    </row>
    <row r="5252" spans="1:16" x14ac:dyDescent="0.3">
      <c r="A5252" s="6">
        <v>49447</v>
      </c>
      <c r="B5252" s="7" t="s">
        <v>1058</v>
      </c>
      <c r="C5252" s="9">
        <f t="shared" ca="1" si="164"/>
        <v>4</v>
      </c>
      <c r="D5252" s="9" t="s">
        <v>2117</v>
      </c>
      <c r="E5252" s="9" t="s">
        <v>2116</v>
      </c>
      <c r="F5252" s="10">
        <f t="shared" ca="1" si="165"/>
        <v>4.7446490718371141E-2</v>
      </c>
      <c r="G5252" s="3" t="str">
        <f>VLOOKUP(Table3[[#This Row],[PRODUCT ID]],Table1[[PRODUCT]:[SELLING PRICE]],1,FALSE)</f>
        <v>Product6</v>
      </c>
      <c r="H5252" s="3" t="str">
        <f>VLOOKUP(Table3[[#This Row],[PRODUCT ID]],Table1[[PRODUCT]:[SELLING PRICE]],2,FALSE)</f>
        <v>Category1</v>
      </c>
      <c r="I5252" s="3" t="str">
        <f>VLOOKUP(Table3[[#This Row],[PRODUCT ID]],Table1[[PRODUCT]:[SELLING PRICE]],3,FALSE)</f>
        <v>Ft</v>
      </c>
      <c r="J5252" s="16">
        <f ca="1">VLOOKUP(Table3[[#This Row],[PRODUCT ID]],Table1[[PRODUCT]:[SELLING PRICE]],4,FALSE)</f>
        <v>24</v>
      </c>
      <c r="K5252" s="16">
        <f ca="1">VLOOKUP(Table3[[#This Row],[PRODUCT ID]],Table1[[PRODUCT]:[SELLING PRICE]],5,FALSE)</f>
        <v>314.30065147914587</v>
      </c>
      <c r="L5252" s="16">
        <f ca="1">J5252*Table3[[#This Row],[QUANTITY]]</f>
        <v>96</v>
      </c>
      <c r="M5252" s="16">
        <f ca="1">K5252*Table3[[#This Row],[QUANTITY]]*(1-Table3[[#This Row],[DISCOUNT %]])</f>
        <v>1197.5527541438503</v>
      </c>
      <c r="N5252" s="3">
        <f>DAY(Table3[[#This Row],[DATE]])</f>
        <v>18</v>
      </c>
      <c r="O5252" s="3" t="str">
        <f>TEXT(Table3[[#This Row],[DATE]],"mmm")</f>
        <v>May</v>
      </c>
      <c r="P5252" s="3">
        <f>YEAR(Table3[[#This Row],[DATE]])</f>
        <v>2035</v>
      </c>
    </row>
    <row r="5253" spans="1:16" x14ac:dyDescent="0.3">
      <c r="A5253" s="6">
        <v>49448</v>
      </c>
      <c r="B5253" s="7" t="s">
        <v>1059</v>
      </c>
      <c r="C5253" s="9">
        <f t="shared" ca="1" si="164"/>
        <v>13</v>
      </c>
      <c r="D5253" s="9" t="s">
        <v>2115</v>
      </c>
      <c r="E5253" s="9" t="s">
        <v>2116</v>
      </c>
      <c r="F5253" s="10">
        <f t="shared" ca="1" si="165"/>
        <v>5.6348643666141521E-2</v>
      </c>
      <c r="G5253" s="3" t="str">
        <f>VLOOKUP(Table3[[#This Row],[PRODUCT ID]],Table1[[PRODUCT]:[SELLING PRICE]],1,FALSE)</f>
        <v>Product7</v>
      </c>
      <c r="H5253" s="3" t="str">
        <f>VLOOKUP(Table3[[#This Row],[PRODUCT ID]],Table1[[PRODUCT]:[SELLING PRICE]],2,FALSE)</f>
        <v>Category2</v>
      </c>
      <c r="I5253" s="3" t="str">
        <f>VLOOKUP(Table3[[#This Row],[PRODUCT ID]],Table1[[PRODUCT]:[SELLING PRICE]],3,FALSE)</f>
        <v>Kg</v>
      </c>
      <c r="J5253" s="16">
        <f ca="1">VLOOKUP(Table3[[#This Row],[PRODUCT ID]],Table1[[PRODUCT]:[SELLING PRICE]],4,FALSE)</f>
        <v>116</v>
      </c>
      <c r="K5253" s="16">
        <f ca="1">VLOOKUP(Table3[[#This Row],[PRODUCT ID]],Table1[[PRODUCT]:[SELLING PRICE]],5,FALSE)</f>
        <v>75.374365149541063</v>
      </c>
      <c r="L5253" s="16">
        <f ca="1">J5253*Table3[[#This Row],[QUANTITY]]</f>
        <v>1508</v>
      </c>
      <c r="M5253" s="16">
        <f ca="1">K5253*Table3[[#This Row],[QUANTITY]]*(1-Table3[[#This Row],[DISCOUNT %]])</f>
        <v>924.65258478018313</v>
      </c>
      <c r="N5253" s="3">
        <f>DAY(Table3[[#This Row],[DATE]])</f>
        <v>19</v>
      </c>
      <c r="O5253" s="3" t="str">
        <f>TEXT(Table3[[#This Row],[DATE]],"mmm")</f>
        <v>May</v>
      </c>
      <c r="P5253" s="3">
        <f>YEAR(Table3[[#This Row],[DATE]])</f>
        <v>2035</v>
      </c>
    </row>
    <row r="5254" spans="1:16" x14ac:dyDescent="0.3">
      <c r="A5254" s="6">
        <v>49449</v>
      </c>
      <c r="B5254" s="7" t="s">
        <v>1060</v>
      </c>
      <c r="C5254" s="9">
        <f t="shared" ca="1" si="164"/>
        <v>13</v>
      </c>
      <c r="D5254" s="9" t="s">
        <v>2115</v>
      </c>
      <c r="E5254" s="9" t="s">
        <v>2118</v>
      </c>
      <c r="F5254" s="10">
        <f t="shared" ca="1" si="165"/>
        <v>5.148978697720398E-2</v>
      </c>
      <c r="G5254" s="3" t="str">
        <f>VLOOKUP(Table3[[#This Row],[PRODUCT ID]],Table1[[PRODUCT]:[SELLING PRICE]],1,FALSE)</f>
        <v>Product8</v>
      </c>
      <c r="H5254" s="3" t="str">
        <f>VLOOKUP(Table3[[#This Row],[PRODUCT ID]],Table1[[PRODUCT]:[SELLING PRICE]],2,FALSE)</f>
        <v>Category3</v>
      </c>
      <c r="I5254" s="3" t="str">
        <f>VLOOKUP(Table3[[#This Row],[PRODUCT ID]],Table1[[PRODUCT]:[SELLING PRICE]],3,FALSE)</f>
        <v>No</v>
      </c>
      <c r="J5254" s="16">
        <f ca="1">VLOOKUP(Table3[[#This Row],[PRODUCT ID]],Table1[[PRODUCT]:[SELLING PRICE]],4,FALSE)</f>
        <v>240</v>
      </c>
      <c r="K5254" s="16">
        <f ca="1">VLOOKUP(Table3[[#This Row],[PRODUCT ID]],Table1[[PRODUCT]:[SELLING PRICE]],5,FALSE)</f>
        <v>129.77114950175388</v>
      </c>
      <c r="L5254" s="16">
        <f ca="1">J5254*Table3[[#This Row],[QUANTITY]]</f>
        <v>3120</v>
      </c>
      <c r="M5254" s="16">
        <f ca="1">K5254*Table3[[#This Row],[QUANTITY]]*(1-Table3[[#This Row],[DISCOUNT %]])</f>
        <v>1600.1603885555819</v>
      </c>
      <c r="N5254" s="3">
        <f>DAY(Table3[[#This Row],[DATE]])</f>
        <v>20</v>
      </c>
      <c r="O5254" s="3" t="str">
        <f>TEXT(Table3[[#This Row],[DATE]],"mmm")</f>
        <v>May</v>
      </c>
      <c r="P5254" s="3">
        <f>YEAR(Table3[[#This Row],[DATE]])</f>
        <v>2035</v>
      </c>
    </row>
    <row r="5255" spans="1:16" x14ac:dyDescent="0.3">
      <c r="A5255" s="6">
        <v>49450</v>
      </c>
      <c r="B5255" s="7" t="s">
        <v>1061</v>
      </c>
      <c r="C5255" s="9">
        <f t="shared" ca="1" si="164"/>
        <v>2</v>
      </c>
      <c r="D5255" s="9" t="s">
        <v>2115</v>
      </c>
      <c r="E5255" s="9" t="s">
        <v>2116</v>
      </c>
      <c r="F5255" s="10">
        <f t="shared" ca="1" si="165"/>
        <v>6.7474898976471617E-2</v>
      </c>
      <c r="G5255" s="3" t="str">
        <f>VLOOKUP(Table3[[#This Row],[PRODUCT ID]],Table1[[PRODUCT]:[SELLING PRICE]],1,FALSE)</f>
        <v>Product9</v>
      </c>
      <c r="H5255" s="3" t="str">
        <f>VLOOKUP(Table3[[#This Row],[PRODUCT ID]],Table1[[PRODUCT]:[SELLING PRICE]],2,FALSE)</f>
        <v>Category4</v>
      </c>
      <c r="I5255" s="3" t="str">
        <f>VLOOKUP(Table3[[#This Row],[PRODUCT ID]],Table1[[PRODUCT]:[SELLING PRICE]],3,FALSE)</f>
        <v>No</v>
      </c>
      <c r="J5255" s="16">
        <f ca="1">VLOOKUP(Table3[[#This Row],[PRODUCT ID]],Table1[[PRODUCT]:[SELLING PRICE]],4,FALSE)</f>
        <v>240</v>
      </c>
      <c r="K5255" s="16">
        <f ca="1">VLOOKUP(Table3[[#This Row],[PRODUCT ID]],Table1[[PRODUCT]:[SELLING PRICE]],5,FALSE)</f>
        <v>266.34513729896543</v>
      </c>
      <c r="L5255" s="16">
        <f ca="1">J5255*Table3[[#This Row],[QUANTITY]]</f>
        <v>480</v>
      </c>
      <c r="M5255" s="16">
        <f ca="1">K5255*Table3[[#This Row],[QUANTITY]]*(1-Table3[[#This Row],[DISCOUNT %]])</f>
        <v>496.74705213368651</v>
      </c>
      <c r="N5255" s="3">
        <f>DAY(Table3[[#This Row],[DATE]])</f>
        <v>21</v>
      </c>
      <c r="O5255" s="3" t="str">
        <f>TEXT(Table3[[#This Row],[DATE]],"mmm")</f>
        <v>May</v>
      </c>
      <c r="P5255" s="3">
        <f>YEAR(Table3[[#This Row],[DATE]])</f>
        <v>2035</v>
      </c>
    </row>
    <row r="5256" spans="1:16" x14ac:dyDescent="0.3">
      <c r="A5256" s="6">
        <v>49451</v>
      </c>
      <c r="B5256" s="7" t="s">
        <v>1062</v>
      </c>
      <c r="C5256" s="9">
        <f t="shared" ca="1" si="164"/>
        <v>10</v>
      </c>
      <c r="D5256" s="9" t="s">
        <v>2116</v>
      </c>
      <c r="E5256" s="9" t="s">
        <v>2116</v>
      </c>
      <c r="F5256" s="10">
        <f t="shared" ca="1" si="165"/>
        <v>8.4964407138798992E-2</v>
      </c>
      <c r="G5256" s="3" t="str">
        <f>VLOOKUP(Table3[[#This Row],[PRODUCT ID]],Table1[[PRODUCT]:[SELLING PRICE]],1,FALSE)</f>
        <v>Product10</v>
      </c>
      <c r="H5256" s="3" t="str">
        <f>VLOOKUP(Table3[[#This Row],[PRODUCT ID]],Table1[[PRODUCT]:[SELLING PRICE]],2,FALSE)</f>
        <v>Category5</v>
      </c>
      <c r="I5256" s="3" t="str">
        <f>VLOOKUP(Table3[[#This Row],[PRODUCT ID]],Table1[[PRODUCT]:[SELLING PRICE]],3,FALSE)</f>
        <v>Ft</v>
      </c>
      <c r="J5256" s="16">
        <f ca="1">VLOOKUP(Table3[[#This Row],[PRODUCT ID]],Table1[[PRODUCT]:[SELLING PRICE]],4,FALSE)</f>
        <v>21</v>
      </c>
      <c r="K5256" s="16">
        <f ca="1">VLOOKUP(Table3[[#This Row],[PRODUCT ID]],Table1[[PRODUCT]:[SELLING PRICE]],5,FALSE)</f>
        <v>156.00056587947853</v>
      </c>
      <c r="L5256" s="16">
        <f ca="1">J5256*Table3[[#This Row],[QUANTITY]]</f>
        <v>210</v>
      </c>
      <c r="M5256" s="16">
        <f ca="1">K5256*Table3[[#This Row],[QUANTITY]]*(1-Table3[[#This Row],[DISCOUNT %]])</f>
        <v>1427.4607028621149</v>
      </c>
      <c r="N5256" s="3">
        <f>DAY(Table3[[#This Row],[DATE]])</f>
        <v>22</v>
      </c>
      <c r="O5256" s="3" t="str">
        <f>TEXT(Table3[[#This Row],[DATE]],"mmm")</f>
        <v>May</v>
      </c>
      <c r="P5256" s="3">
        <f>YEAR(Table3[[#This Row],[DATE]])</f>
        <v>2035</v>
      </c>
    </row>
    <row r="5257" spans="1:16" x14ac:dyDescent="0.3">
      <c r="A5257" s="6">
        <v>49452</v>
      </c>
      <c r="B5257" s="7" t="s">
        <v>1063</v>
      </c>
      <c r="C5257" s="9">
        <f t="shared" ca="1" si="164"/>
        <v>15</v>
      </c>
      <c r="D5257" s="9" t="s">
        <v>2116</v>
      </c>
      <c r="E5257" s="9" t="s">
        <v>2116</v>
      </c>
      <c r="F5257" s="10">
        <f t="shared" ca="1" si="165"/>
        <v>4.5283564300103218E-2</v>
      </c>
      <c r="G5257" s="3" t="str">
        <f>VLOOKUP(Table3[[#This Row],[PRODUCT ID]],Table1[[PRODUCT]:[SELLING PRICE]],1,FALSE)</f>
        <v>Product11</v>
      </c>
      <c r="H5257" s="3" t="str">
        <f>VLOOKUP(Table3[[#This Row],[PRODUCT ID]],Table1[[PRODUCT]:[SELLING PRICE]],2,FALSE)</f>
        <v>Category1</v>
      </c>
      <c r="I5257" s="3" t="str">
        <f>VLOOKUP(Table3[[#This Row],[PRODUCT ID]],Table1[[PRODUCT]:[SELLING PRICE]],3,FALSE)</f>
        <v>No</v>
      </c>
      <c r="J5257" s="16">
        <f ca="1">VLOOKUP(Table3[[#This Row],[PRODUCT ID]],Table1[[PRODUCT]:[SELLING PRICE]],4,FALSE)</f>
        <v>24</v>
      </c>
      <c r="K5257" s="16">
        <f ca="1">VLOOKUP(Table3[[#This Row],[PRODUCT ID]],Table1[[PRODUCT]:[SELLING PRICE]],5,FALSE)</f>
        <v>25.769088182129277</v>
      </c>
      <c r="L5257" s="16">
        <f ca="1">J5257*Table3[[#This Row],[QUANTITY]]</f>
        <v>360</v>
      </c>
      <c r="M5257" s="16">
        <f ca="1">K5257*Table3[[#This Row],[QUANTITY]]*(1-Table3[[#This Row],[DISCOUNT %]])</f>
        <v>369.03258030718189</v>
      </c>
      <c r="N5257" s="3">
        <f>DAY(Table3[[#This Row],[DATE]])</f>
        <v>23</v>
      </c>
      <c r="O5257" s="3" t="str">
        <f>TEXT(Table3[[#This Row],[DATE]],"mmm")</f>
        <v>May</v>
      </c>
      <c r="P5257" s="3">
        <f>YEAR(Table3[[#This Row],[DATE]])</f>
        <v>2035</v>
      </c>
    </row>
    <row r="5258" spans="1:16" x14ac:dyDescent="0.3">
      <c r="A5258" s="6">
        <v>49453</v>
      </c>
      <c r="B5258" s="7" t="s">
        <v>1064</v>
      </c>
      <c r="C5258" s="9">
        <f t="shared" ca="1" si="164"/>
        <v>1</v>
      </c>
      <c r="D5258" s="9" t="s">
        <v>2116</v>
      </c>
      <c r="E5258" s="9" t="s">
        <v>2116</v>
      </c>
      <c r="F5258" s="10">
        <f t="shared" ca="1" si="165"/>
        <v>6.7591440681034246E-2</v>
      </c>
      <c r="G5258" s="3" t="str">
        <f>VLOOKUP(Table3[[#This Row],[PRODUCT ID]],Table1[[PRODUCT]:[SELLING PRICE]],1,FALSE)</f>
        <v>Product12</v>
      </c>
      <c r="H5258" s="3" t="str">
        <f>VLOOKUP(Table3[[#This Row],[PRODUCT ID]],Table1[[PRODUCT]:[SELLING PRICE]],2,FALSE)</f>
        <v>Category2</v>
      </c>
      <c r="I5258" s="3" t="str">
        <f>VLOOKUP(Table3[[#This Row],[PRODUCT ID]],Table1[[PRODUCT]:[SELLING PRICE]],3,FALSE)</f>
        <v>Kg</v>
      </c>
      <c r="J5258" s="16">
        <f ca="1">VLOOKUP(Table3[[#This Row],[PRODUCT ID]],Table1[[PRODUCT]:[SELLING PRICE]],4,FALSE)</f>
        <v>66</v>
      </c>
      <c r="K5258" s="16">
        <f ca="1">VLOOKUP(Table3[[#This Row],[PRODUCT ID]],Table1[[PRODUCT]:[SELLING PRICE]],5,FALSE)</f>
        <v>222.07923466287838</v>
      </c>
      <c r="L5258" s="16">
        <f ca="1">J5258*Table3[[#This Row],[QUANTITY]]</f>
        <v>66</v>
      </c>
      <c r="M5258" s="16">
        <f ca="1">K5258*Table3[[#This Row],[QUANTITY]]*(1-Table3[[#This Row],[DISCOUNT %]])</f>
        <v>207.06857924667295</v>
      </c>
      <c r="N5258" s="3">
        <f>DAY(Table3[[#This Row],[DATE]])</f>
        <v>24</v>
      </c>
      <c r="O5258" s="3" t="str">
        <f>TEXT(Table3[[#This Row],[DATE]],"mmm")</f>
        <v>May</v>
      </c>
      <c r="P5258" s="3">
        <f>YEAR(Table3[[#This Row],[DATE]])</f>
        <v>2035</v>
      </c>
    </row>
    <row r="5259" spans="1:16" x14ac:dyDescent="0.3">
      <c r="A5259" s="6">
        <v>49454</v>
      </c>
      <c r="B5259" s="7" t="s">
        <v>1065</v>
      </c>
      <c r="C5259" s="9">
        <f t="shared" ca="1" si="164"/>
        <v>11</v>
      </c>
      <c r="D5259" s="9" t="s">
        <v>2115</v>
      </c>
      <c r="E5259" s="9" t="s">
        <v>2116</v>
      </c>
      <c r="F5259" s="10">
        <f t="shared" ca="1" si="165"/>
        <v>3.002578280967183E-2</v>
      </c>
      <c r="G5259" s="3" t="str">
        <f>VLOOKUP(Table3[[#This Row],[PRODUCT ID]],Table1[[PRODUCT]:[SELLING PRICE]],1,FALSE)</f>
        <v>Product13</v>
      </c>
      <c r="H5259" s="3" t="str">
        <f>VLOOKUP(Table3[[#This Row],[PRODUCT ID]],Table1[[PRODUCT]:[SELLING PRICE]],2,FALSE)</f>
        <v>Category3</v>
      </c>
      <c r="I5259" s="3" t="str">
        <f>VLOOKUP(Table3[[#This Row],[PRODUCT ID]],Table1[[PRODUCT]:[SELLING PRICE]],3,FALSE)</f>
        <v>Kg</v>
      </c>
      <c r="J5259" s="16">
        <f ca="1">VLOOKUP(Table3[[#This Row],[PRODUCT ID]],Table1[[PRODUCT]:[SELLING PRICE]],4,FALSE)</f>
        <v>158</v>
      </c>
      <c r="K5259" s="16">
        <f ca="1">VLOOKUP(Table3[[#This Row],[PRODUCT ID]],Table1[[PRODUCT]:[SELLING PRICE]],5,FALSE)</f>
        <v>200.4647852548045</v>
      </c>
      <c r="L5259" s="16">
        <f ca="1">J5259*Table3[[#This Row],[QUANTITY]]</f>
        <v>1738</v>
      </c>
      <c r="M5259" s="16">
        <f ca="1">K5259*Table3[[#This Row],[QUANTITY]]*(1-Table3[[#This Row],[DISCOUNT %]])</f>
        <v>2138.9024046693185</v>
      </c>
      <c r="N5259" s="3">
        <f>DAY(Table3[[#This Row],[DATE]])</f>
        <v>25</v>
      </c>
      <c r="O5259" s="3" t="str">
        <f>TEXT(Table3[[#This Row],[DATE]],"mmm")</f>
        <v>May</v>
      </c>
      <c r="P5259" s="3">
        <f>YEAR(Table3[[#This Row],[DATE]])</f>
        <v>2035</v>
      </c>
    </row>
    <row r="5260" spans="1:16" x14ac:dyDescent="0.3">
      <c r="A5260" s="6">
        <v>49455</v>
      </c>
      <c r="B5260" s="7" t="s">
        <v>1066</v>
      </c>
      <c r="C5260" s="9">
        <f t="shared" ca="1" si="164"/>
        <v>1</v>
      </c>
      <c r="D5260" s="9" t="s">
        <v>2117</v>
      </c>
      <c r="E5260" s="9" t="s">
        <v>2118</v>
      </c>
      <c r="F5260" s="10">
        <f t="shared" ca="1" si="165"/>
        <v>6.0813622539726E-4</v>
      </c>
      <c r="G5260" s="3" t="str">
        <f>VLOOKUP(Table3[[#This Row],[PRODUCT ID]],Table1[[PRODUCT]:[SELLING PRICE]],1,FALSE)</f>
        <v>Product14</v>
      </c>
      <c r="H5260" s="3" t="str">
        <f>VLOOKUP(Table3[[#This Row],[PRODUCT ID]],Table1[[PRODUCT]:[SELLING PRICE]],2,FALSE)</f>
        <v>Category4</v>
      </c>
      <c r="I5260" s="3" t="str">
        <f>VLOOKUP(Table3[[#This Row],[PRODUCT ID]],Table1[[PRODUCT]:[SELLING PRICE]],3,FALSE)</f>
        <v>Lt</v>
      </c>
      <c r="J5260" s="16">
        <f ca="1">VLOOKUP(Table3[[#This Row],[PRODUCT ID]],Table1[[PRODUCT]:[SELLING PRICE]],4,FALSE)</f>
        <v>221</v>
      </c>
      <c r="K5260" s="16">
        <f ca="1">VLOOKUP(Table3[[#This Row],[PRODUCT ID]],Table1[[PRODUCT]:[SELLING PRICE]],5,FALSE)</f>
        <v>283.73476637718295</v>
      </c>
      <c r="L5260" s="16">
        <f ca="1">J5260*Table3[[#This Row],[QUANTITY]]</f>
        <v>221</v>
      </c>
      <c r="M5260" s="16">
        <f ca="1">K5260*Table3[[#This Row],[QUANTITY]]*(1-Table3[[#This Row],[DISCOUNT %]])</f>
        <v>283.56221698734436</v>
      </c>
      <c r="N5260" s="3">
        <f>DAY(Table3[[#This Row],[DATE]])</f>
        <v>26</v>
      </c>
      <c r="O5260" s="3" t="str">
        <f>TEXT(Table3[[#This Row],[DATE]],"mmm")</f>
        <v>May</v>
      </c>
      <c r="P5260" s="3">
        <f>YEAR(Table3[[#This Row],[DATE]])</f>
        <v>2035</v>
      </c>
    </row>
    <row r="5261" spans="1:16" x14ac:dyDescent="0.3">
      <c r="A5261" s="6">
        <v>49456</v>
      </c>
      <c r="B5261" s="7" t="s">
        <v>1067</v>
      </c>
      <c r="C5261" s="9">
        <f t="shared" ca="1" si="164"/>
        <v>3</v>
      </c>
      <c r="D5261" s="9" t="s">
        <v>2117</v>
      </c>
      <c r="E5261" s="9" t="s">
        <v>2118</v>
      </c>
      <c r="F5261" s="10">
        <f t="shared" ca="1" si="165"/>
        <v>8.5634267257149954E-2</v>
      </c>
      <c r="G5261" s="3" t="str">
        <f>VLOOKUP(Table3[[#This Row],[PRODUCT ID]],Table1[[PRODUCT]:[SELLING PRICE]],1,FALSE)</f>
        <v>Product15</v>
      </c>
      <c r="H5261" s="3" t="str">
        <f>VLOOKUP(Table3[[#This Row],[PRODUCT ID]],Table1[[PRODUCT]:[SELLING PRICE]],2,FALSE)</f>
        <v>Category5</v>
      </c>
      <c r="I5261" s="3" t="str">
        <f>VLOOKUP(Table3[[#This Row],[PRODUCT ID]],Table1[[PRODUCT]:[SELLING PRICE]],3,FALSE)</f>
        <v>Kg</v>
      </c>
      <c r="J5261" s="16">
        <f ca="1">VLOOKUP(Table3[[#This Row],[PRODUCT ID]],Table1[[PRODUCT]:[SELLING PRICE]],4,FALSE)</f>
        <v>104</v>
      </c>
      <c r="K5261" s="16">
        <f ca="1">VLOOKUP(Table3[[#This Row],[PRODUCT ID]],Table1[[PRODUCT]:[SELLING PRICE]],5,FALSE)</f>
        <v>58.980935548331935</v>
      </c>
      <c r="L5261" s="16">
        <f ca="1">J5261*Table3[[#This Row],[QUANTITY]]</f>
        <v>312</v>
      </c>
      <c r="M5261" s="16">
        <f ca="1">K5261*Table3[[#This Row],[QUANTITY]]*(1-Table3[[#This Row],[DISCOUNT %]])</f>
        <v>161.79043905152804</v>
      </c>
      <c r="N5261" s="3">
        <f>DAY(Table3[[#This Row],[DATE]])</f>
        <v>27</v>
      </c>
      <c r="O5261" s="3" t="str">
        <f>TEXT(Table3[[#This Row],[DATE]],"mmm")</f>
        <v>May</v>
      </c>
      <c r="P5261" s="3">
        <f>YEAR(Table3[[#This Row],[DATE]])</f>
        <v>2035</v>
      </c>
    </row>
    <row r="5262" spans="1:16" x14ac:dyDescent="0.3">
      <c r="A5262" s="6">
        <v>49457</v>
      </c>
      <c r="B5262" s="7" t="s">
        <v>1068</v>
      </c>
      <c r="C5262" s="9">
        <f t="shared" ca="1" si="164"/>
        <v>11</v>
      </c>
      <c r="D5262" s="9" t="s">
        <v>2116</v>
      </c>
      <c r="E5262" s="9" t="s">
        <v>2116</v>
      </c>
      <c r="F5262" s="10">
        <f t="shared" ca="1" si="165"/>
        <v>2.6611901161715412E-2</v>
      </c>
      <c r="G5262" s="3" t="str">
        <f>VLOOKUP(Table3[[#This Row],[PRODUCT ID]],Table1[[PRODUCT]:[SELLING PRICE]],1,FALSE)</f>
        <v>Product16</v>
      </c>
      <c r="H5262" s="3" t="str">
        <f>VLOOKUP(Table3[[#This Row],[PRODUCT ID]],Table1[[PRODUCT]:[SELLING PRICE]],2,FALSE)</f>
        <v>Category1</v>
      </c>
      <c r="I5262" s="3" t="str">
        <f>VLOOKUP(Table3[[#This Row],[PRODUCT ID]],Table1[[PRODUCT]:[SELLING PRICE]],3,FALSE)</f>
        <v>Lt</v>
      </c>
      <c r="J5262" s="16">
        <f ca="1">VLOOKUP(Table3[[#This Row],[PRODUCT ID]],Table1[[PRODUCT]:[SELLING PRICE]],4,FALSE)</f>
        <v>32</v>
      </c>
      <c r="K5262" s="16">
        <f ca="1">VLOOKUP(Table3[[#This Row],[PRODUCT ID]],Table1[[PRODUCT]:[SELLING PRICE]],5,FALSE)</f>
        <v>303.95545437054182</v>
      </c>
      <c r="L5262" s="16">
        <f ca="1">J5262*Table3[[#This Row],[QUANTITY]]</f>
        <v>352</v>
      </c>
      <c r="M5262" s="16">
        <f ca="1">K5262*Table3[[#This Row],[QUANTITY]]*(1-Table3[[#This Row],[DISCOUNT %]])</f>
        <v>3254.5328404739553</v>
      </c>
      <c r="N5262" s="3">
        <f>DAY(Table3[[#This Row],[DATE]])</f>
        <v>28</v>
      </c>
      <c r="O5262" s="3" t="str">
        <f>TEXT(Table3[[#This Row],[DATE]],"mmm")</f>
        <v>May</v>
      </c>
      <c r="P5262" s="3">
        <f>YEAR(Table3[[#This Row],[DATE]])</f>
        <v>2035</v>
      </c>
    </row>
    <row r="5263" spans="1:16" x14ac:dyDescent="0.3">
      <c r="A5263" s="6">
        <v>49458</v>
      </c>
      <c r="B5263" s="7" t="s">
        <v>1069</v>
      </c>
      <c r="C5263" s="9">
        <f t="shared" ca="1" si="164"/>
        <v>8</v>
      </c>
      <c r="D5263" s="9" t="s">
        <v>2116</v>
      </c>
      <c r="E5263" s="9" t="s">
        <v>2116</v>
      </c>
      <c r="F5263" s="10">
        <f t="shared" ca="1" si="165"/>
        <v>3.6257591908786815E-2</v>
      </c>
      <c r="G5263" s="3" t="str">
        <f>VLOOKUP(Table3[[#This Row],[PRODUCT ID]],Table1[[PRODUCT]:[SELLING PRICE]],1,FALSE)</f>
        <v>Product17</v>
      </c>
      <c r="H5263" s="3" t="str">
        <f>VLOOKUP(Table3[[#This Row],[PRODUCT ID]],Table1[[PRODUCT]:[SELLING PRICE]],2,FALSE)</f>
        <v>Category2</v>
      </c>
      <c r="I5263" s="3" t="str">
        <f>VLOOKUP(Table3[[#This Row],[PRODUCT ID]],Table1[[PRODUCT]:[SELLING PRICE]],3,FALSE)</f>
        <v>Ft</v>
      </c>
      <c r="J5263" s="16">
        <f ca="1">VLOOKUP(Table3[[#This Row],[PRODUCT ID]],Table1[[PRODUCT]:[SELLING PRICE]],4,FALSE)</f>
        <v>157</v>
      </c>
      <c r="K5263" s="16">
        <f ca="1">VLOOKUP(Table3[[#This Row],[PRODUCT ID]],Table1[[PRODUCT]:[SELLING PRICE]],5,FALSE)</f>
        <v>125.37005631311519</v>
      </c>
      <c r="L5263" s="16">
        <f ca="1">J5263*Table3[[#This Row],[QUANTITY]]</f>
        <v>1256</v>
      </c>
      <c r="M5263" s="16">
        <f ca="1">K5263*Table3[[#This Row],[QUANTITY]]*(1-Table3[[#This Row],[DISCOUNT %]])</f>
        <v>966.59551978986099</v>
      </c>
      <c r="N5263" s="3">
        <f>DAY(Table3[[#This Row],[DATE]])</f>
        <v>29</v>
      </c>
      <c r="O5263" s="3" t="str">
        <f>TEXT(Table3[[#This Row],[DATE]],"mmm")</f>
        <v>May</v>
      </c>
      <c r="P5263" s="3">
        <f>YEAR(Table3[[#This Row],[DATE]])</f>
        <v>2035</v>
      </c>
    </row>
    <row r="5264" spans="1:16" x14ac:dyDescent="0.3">
      <c r="A5264" s="6">
        <v>49459</v>
      </c>
      <c r="B5264" s="7" t="s">
        <v>1070</v>
      </c>
      <c r="C5264" s="9">
        <f t="shared" ca="1" si="164"/>
        <v>4</v>
      </c>
      <c r="D5264" s="9" t="s">
        <v>2116</v>
      </c>
      <c r="E5264" s="9" t="s">
        <v>2116</v>
      </c>
      <c r="F5264" s="10">
        <f t="shared" ca="1" si="165"/>
        <v>5.0538409877798507E-2</v>
      </c>
      <c r="G5264" s="3" t="str">
        <f>VLOOKUP(Table3[[#This Row],[PRODUCT ID]],Table1[[PRODUCT]:[SELLING PRICE]],1,FALSE)</f>
        <v>Product18</v>
      </c>
      <c r="H5264" s="3" t="str">
        <f>VLOOKUP(Table3[[#This Row],[PRODUCT ID]],Table1[[PRODUCT]:[SELLING PRICE]],2,FALSE)</f>
        <v>Category3</v>
      </c>
      <c r="I5264" s="3" t="str">
        <f>VLOOKUP(Table3[[#This Row],[PRODUCT ID]],Table1[[PRODUCT]:[SELLING PRICE]],3,FALSE)</f>
        <v>Kg</v>
      </c>
      <c r="J5264" s="16">
        <f ca="1">VLOOKUP(Table3[[#This Row],[PRODUCT ID]],Table1[[PRODUCT]:[SELLING PRICE]],4,FALSE)</f>
        <v>196</v>
      </c>
      <c r="K5264" s="16">
        <f ca="1">VLOOKUP(Table3[[#This Row],[PRODUCT ID]],Table1[[PRODUCT]:[SELLING PRICE]],5,FALSE)</f>
        <v>299.94607549904163</v>
      </c>
      <c r="L5264" s="16">
        <f ca="1">J5264*Table3[[#This Row],[QUANTITY]]</f>
        <v>784</v>
      </c>
      <c r="M5264" s="16">
        <f ca="1">K5264*Table3[[#This Row],[QUANTITY]]*(1-Table3[[#This Row],[DISCOUNT %]])</f>
        <v>1139.1491111769358</v>
      </c>
      <c r="N5264" s="3">
        <f>DAY(Table3[[#This Row],[DATE]])</f>
        <v>30</v>
      </c>
      <c r="O5264" s="3" t="str">
        <f>TEXT(Table3[[#This Row],[DATE]],"mmm")</f>
        <v>May</v>
      </c>
      <c r="P5264" s="3">
        <f>YEAR(Table3[[#This Row],[DATE]])</f>
        <v>2035</v>
      </c>
    </row>
    <row r="5265" spans="1:16" x14ac:dyDescent="0.3">
      <c r="A5265" s="6">
        <v>49460</v>
      </c>
      <c r="B5265" s="7" t="s">
        <v>1071</v>
      </c>
      <c r="C5265" s="9">
        <f t="shared" ca="1" si="164"/>
        <v>1</v>
      </c>
      <c r="D5265" s="9" t="s">
        <v>2116</v>
      </c>
      <c r="E5265" s="9" t="s">
        <v>2116</v>
      </c>
      <c r="F5265" s="10">
        <f t="shared" ca="1" si="165"/>
        <v>1.4012795018480585E-2</v>
      </c>
      <c r="G5265" s="3" t="str">
        <f>VLOOKUP(Table3[[#This Row],[PRODUCT ID]],Table1[[PRODUCT]:[SELLING PRICE]],1,FALSE)</f>
        <v>Product19</v>
      </c>
      <c r="H5265" s="3" t="str">
        <f>VLOOKUP(Table3[[#This Row],[PRODUCT ID]],Table1[[PRODUCT]:[SELLING PRICE]],2,FALSE)</f>
        <v>Category4</v>
      </c>
      <c r="I5265" s="3" t="str">
        <f>VLOOKUP(Table3[[#This Row],[PRODUCT ID]],Table1[[PRODUCT]:[SELLING PRICE]],3,FALSE)</f>
        <v>No</v>
      </c>
      <c r="J5265" s="16">
        <f ca="1">VLOOKUP(Table3[[#This Row],[PRODUCT ID]],Table1[[PRODUCT]:[SELLING PRICE]],4,FALSE)</f>
        <v>142</v>
      </c>
      <c r="K5265" s="16">
        <f ca="1">VLOOKUP(Table3[[#This Row],[PRODUCT ID]],Table1[[PRODUCT]:[SELLING PRICE]],5,FALSE)</f>
        <v>125.75196199545395</v>
      </c>
      <c r="L5265" s="16">
        <f ca="1">J5265*Table3[[#This Row],[QUANTITY]]</f>
        <v>142</v>
      </c>
      <c r="M5265" s="16">
        <f ca="1">K5265*Table3[[#This Row],[QUANTITY]]*(1-Table3[[#This Row],[DISCOUNT %]])</f>
        <v>123.98982552883989</v>
      </c>
      <c r="N5265" s="3">
        <f>DAY(Table3[[#This Row],[DATE]])</f>
        <v>31</v>
      </c>
      <c r="O5265" s="3" t="str">
        <f>TEXT(Table3[[#This Row],[DATE]],"mmm")</f>
        <v>May</v>
      </c>
      <c r="P5265" s="3">
        <f>YEAR(Table3[[#This Row],[DATE]])</f>
        <v>2035</v>
      </c>
    </row>
    <row r="5266" spans="1:16" x14ac:dyDescent="0.3">
      <c r="A5266" s="6">
        <v>49461</v>
      </c>
      <c r="B5266" s="7" t="s">
        <v>1072</v>
      </c>
      <c r="C5266" s="9">
        <f t="shared" ca="1" si="164"/>
        <v>7</v>
      </c>
      <c r="D5266" s="9" t="s">
        <v>2115</v>
      </c>
      <c r="E5266" s="9" t="s">
        <v>2118</v>
      </c>
      <c r="F5266" s="10">
        <f t="shared" ca="1" si="165"/>
        <v>6.4650814910059709E-2</v>
      </c>
      <c r="G5266" s="3" t="str">
        <f>VLOOKUP(Table3[[#This Row],[PRODUCT ID]],Table1[[PRODUCT]:[SELLING PRICE]],1,FALSE)</f>
        <v>Product20</v>
      </c>
      <c r="H5266" s="3" t="str">
        <f>VLOOKUP(Table3[[#This Row],[PRODUCT ID]],Table1[[PRODUCT]:[SELLING PRICE]],2,FALSE)</f>
        <v>Category5</v>
      </c>
      <c r="I5266" s="3" t="str">
        <f>VLOOKUP(Table3[[#This Row],[PRODUCT ID]],Table1[[PRODUCT]:[SELLING PRICE]],3,FALSE)</f>
        <v>No</v>
      </c>
      <c r="J5266" s="16">
        <f ca="1">VLOOKUP(Table3[[#This Row],[PRODUCT ID]],Table1[[PRODUCT]:[SELLING PRICE]],4,FALSE)</f>
        <v>102</v>
      </c>
      <c r="K5266" s="16">
        <f ca="1">VLOOKUP(Table3[[#This Row],[PRODUCT ID]],Table1[[PRODUCT]:[SELLING PRICE]],5,FALSE)</f>
        <v>147.68548043905469</v>
      </c>
      <c r="L5266" s="16">
        <f ca="1">J5266*Table3[[#This Row],[QUANTITY]]</f>
        <v>714</v>
      </c>
      <c r="M5266" s="16">
        <f ca="1">K5266*Table3[[#This Row],[QUANTITY]]*(1-Table3[[#This Row],[DISCOUNT %]])</f>
        <v>966.96245644800285</v>
      </c>
      <c r="N5266" s="3">
        <f>DAY(Table3[[#This Row],[DATE]])</f>
        <v>1</v>
      </c>
      <c r="O5266" s="3" t="str">
        <f>TEXT(Table3[[#This Row],[DATE]],"mmm")</f>
        <v>Jun</v>
      </c>
      <c r="P5266" s="3">
        <f>YEAR(Table3[[#This Row],[DATE]])</f>
        <v>2035</v>
      </c>
    </row>
    <row r="5267" spans="1:16" x14ac:dyDescent="0.3">
      <c r="A5267" s="6">
        <v>49462</v>
      </c>
      <c r="B5267" s="7" t="s">
        <v>1073</v>
      </c>
      <c r="C5267" s="9">
        <f t="shared" ca="1" si="164"/>
        <v>1</v>
      </c>
      <c r="D5267" s="9" t="s">
        <v>2116</v>
      </c>
      <c r="E5267" s="9" t="s">
        <v>2116</v>
      </c>
      <c r="F5267" s="10">
        <f t="shared" ca="1" si="165"/>
        <v>3.1712651687021358E-2</v>
      </c>
      <c r="G5267" s="3" t="str">
        <f>VLOOKUP(Table3[[#This Row],[PRODUCT ID]],Table1[[PRODUCT]:[SELLING PRICE]],1,FALSE)</f>
        <v>Product21</v>
      </c>
      <c r="H5267" s="3" t="str">
        <f>VLOOKUP(Table3[[#This Row],[PRODUCT ID]],Table1[[PRODUCT]:[SELLING PRICE]],2,FALSE)</f>
        <v>Category1</v>
      </c>
      <c r="I5267" s="3" t="str">
        <f>VLOOKUP(Table3[[#This Row],[PRODUCT ID]],Table1[[PRODUCT]:[SELLING PRICE]],3,FALSE)</f>
        <v>Ft</v>
      </c>
      <c r="J5267" s="16">
        <f ca="1">VLOOKUP(Table3[[#This Row],[PRODUCT ID]],Table1[[PRODUCT]:[SELLING PRICE]],4,FALSE)</f>
        <v>247</v>
      </c>
      <c r="K5267" s="16">
        <f ca="1">VLOOKUP(Table3[[#This Row],[PRODUCT ID]],Table1[[PRODUCT]:[SELLING PRICE]],5,FALSE)</f>
        <v>238.23776148463389</v>
      </c>
      <c r="L5267" s="16">
        <f ca="1">J5267*Table3[[#This Row],[QUANTITY]]</f>
        <v>247</v>
      </c>
      <c r="M5267" s="16">
        <f ca="1">K5267*Table3[[#This Row],[QUANTITY]]*(1-Table3[[#This Row],[DISCOUNT %]])</f>
        <v>230.68261033597605</v>
      </c>
      <c r="N5267" s="3">
        <f>DAY(Table3[[#This Row],[DATE]])</f>
        <v>2</v>
      </c>
      <c r="O5267" s="3" t="str">
        <f>TEXT(Table3[[#This Row],[DATE]],"mmm")</f>
        <v>Jun</v>
      </c>
      <c r="P5267" s="3">
        <f>YEAR(Table3[[#This Row],[DATE]])</f>
        <v>2035</v>
      </c>
    </row>
    <row r="5268" spans="1:16" x14ac:dyDescent="0.3">
      <c r="A5268" s="6">
        <v>49463</v>
      </c>
      <c r="B5268" s="7" t="s">
        <v>1074</v>
      </c>
      <c r="C5268" s="9">
        <f t="shared" ca="1" si="164"/>
        <v>8</v>
      </c>
      <c r="D5268" s="9" t="s">
        <v>2117</v>
      </c>
      <c r="E5268" s="9" t="s">
        <v>2116</v>
      </c>
      <c r="F5268" s="10">
        <f t="shared" ca="1" si="165"/>
        <v>9.6410251370413647E-2</v>
      </c>
      <c r="G5268" s="3" t="str">
        <f>VLOOKUP(Table3[[#This Row],[PRODUCT ID]],Table1[[PRODUCT]:[SELLING PRICE]],1,FALSE)</f>
        <v>Product22</v>
      </c>
      <c r="H5268" s="3" t="str">
        <f>VLOOKUP(Table3[[#This Row],[PRODUCT ID]],Table1[[PRODUCT]:[SELLING PRICE]],2,FALSE)</f>
        <v>Category2</v>
      </c>
      <c r="I5268" s="3" t="str">
        <f>VLOOKUP(Table3[[#This Row],[PRODUCT ID]],Table1[[PRODUCT]:[SELLING PRICE]],3,FALSE)</f>
        <v>No</v>
      </c>
      <c r="J5268" s="16">
        <f ca="1">VLOOKUP(Table3[[#This Row],[PRODUCT ID]],Table1[[PRODUCT]:[SELLING PRICE]],4,FALSE)</f>
        <v>90</v>
      </c>
      <c r="K5268" s="16">
        <f ca="1">VLOOKUP(Table3[[#This Row],[PRODUCT ID]],Table1[[PRODUCT]:[SELLING PRICE]],5,FALSE)</f>
        <v>184.53523440042002</v>
      </c>
      <c r="L5268" s="16">
        <f ca="1">J5268*Table3[[#This Row],[QUANTITY]]</f>
        <v>720</v>
      </c>
      <c r="M5268" s="16">
        <f ca="1">K5268*Table3[[#This Row],[QUANTITY]]*(1-Table3[[#This Row],[DISCOUNT %]])</f>
        <v>1333.9531685214185</v>
      </c>
      <c r="N5268" s="3">
        <f>DAY(Table3[[#This Row],[DATE]])</f>
        <v>3</v>
      </c>
      <c r="O5268" s="3" t="str">
        <f>TEXT(Table3[[#This Row],[DATE]],"mmm")</f>
        <v>Jun</v>
      </c>
      <c r="P5268" s="3">
        <f>YEAR(Table3[[#This Row],[DATE]])</f>
        <v>2035</v>
      </c>
    </row>
    <row r="5269" spans="1:16" x14ac:dyDescent="0.3">
      <c r="A5269" s="6">
        <v>49464</v>
      </c>
      <c r="B5269" s="7" t="s">
        <v>1075</v>
      </c>
      <c r="C5269" s="9">
        <f t="shared" ca="1" si="164"/>
        <v>7</v>
      </c>
      <c r="D5269" s="9" t="s">
        <v>2115</v>
      </c>
      <c r="E5269" s="9" t="s">
        <v>2116</v>
      </c>
      <c r="F5269" s="10">
        <f t="shared" ca="1" si="165"/>
        <v>8.3613580124829029E-2</v>
      </c>
      <c r="G5269" s="3" t="str">
        <f>VLOOKUP(Table3[[#This Row],[PRODUCT ID]],Table1[[PRODUCT]:[SELLING PRICE]],1,FALSE)</f>
        <v>Product23</v>
      </c>
      <c r="H5269" s="3" t="str">
        <f>VLOOKUP(Table3[[#This Row],[PRODUCT ID]],Table1[[PRODUCT]:[SELLING PRICE]],2,FALSE)</f>
        <v>Category3</v>
      </c>
      <c r="I5269" s="3" t="str">
        <f>VLOOKUP(Table3[[#This Row],[PRODUCT ID]],Table1[[PRODUCT]:[SELLING PRICE]],3,FALSE)</f>
        <v>Kg</v>
      </c>
      <c r="J5269" s="16">
        <f ca="1">VLOOKUP(Table3[[#This Row],[PRODUCT ID]],Table1[[PRODUCT]:[SELLING PRICE]],4,FALSE)</f>
        <v>143</v>
      </c>
      <c r="K5269" s="16">
        <f ca="1">VLOOKUP(Table3[[#This Row],[PRODUCT ID]],Table1[[PRODUCT]:[SELLING PRICE]],5,FALSE)</f>
        <v>150.54302276834994</v>
      </c>
      <c r="L5269" s="16">
        <f ca="1">J5269*Table3[[#This Row],[QUANTITY]]</f>
        <v>1001</v>
      </c>
      <c r="M5269" s="16">
        <f ca="1">K5269*Table3[[#This Row],[QUANTITY]]*(1-Table3[[#This Row],[DISCOUNT %]])</f>
        <v>965.68907170312184</v>
      </c>
      <c r="N5269" s="3">
        <f>DAY(Table3[[#This Row],[DATE]])</f>
        <v>4</v>
      </c>
      <c r="O5269" s="3" t="str">
        <f>TEXT(Table3[[#This Row],[DATE]],"mmm")</f>
        <v>Jun</v>
      </c>
      <c r="P5269" s="3">
        <f>YEAR(Table3[[#This Row],[DATE]])</f>
        <v>2035</v>
      </c>
    </row>
    <row r="5270" spans="1:16" x14ac:dyDescent="0.3">
      <c r="A5270" s="6">
        <v>49465</v>
      </c>
      <c r="B5270" s="7" t="s">
        <v>1076</v>
      </c>
      <c r="C5270" s="9">
        <f t="shared" ca="1" si="164"/>
        <v>2</v>
      </c>
      <c r="D5270" s="9" t="s">
        <v>2115</v>
      </c>
      <c r="E5270" s="9" t="s">
        <v>2116</v>
      </c>
      <c r="F5270" s="10">
        <f t="shared" ca="1" si="165"/>
        <v>5.1411962509881774E-2</v>
      </c>
      <c r="G5270" s="3" t="str">
        <f>VLOOKUP(Table3[[#This Row],[PRODUCT ID]],Table1[[PRODUCT]:[SELLING PRICE]],1,FALSE)</f>
        <v>Product24</v>
      </c>
      <c r="H5270" s="3" t="str">
        <f>VLOOKUP(Table3[[#This Row],[PRODUCT ID]],Table1[[PRODUCT]:[SELLING PRICE]],2,FALSE)</f>
        <v>Category4</v>
      </c>
      <c r="I5270" s="3" t="str">
        <f>VLOOKUP(Table3[[#This Row],[PRODUCT ID]],Table1[[PRODUCT]:[SELLING PRICE]],3,FALSE)</f>
        <v>Kg</v>
      </c>
      <c r="J5270" s="16">
        <f ca="1">VLOOKUP(Table3[[#This Row],[PRODUCT ID]],Table1[[PRODUCT]:[SELLING PRICE]],4,FALSE)</f>
        <v>196</v>
      </c>
      <c r="K5270" s="16">
        <f ca="1">VLOOKUP(Table3[[#This Row],[PRODUCT ID]],Table1[[PRODUCT]:[SELLING PRICE]],5,FALSE)</f>
        <v>166.65959987121352</v>
      </c>
      <c r="L5270" s="16">
        <f ca="1">J5270*Table3[[#This Row],[QUANTITY]]</f>
        <v>392</v>
      </c>
      <c r="M5270" s="16">
        <f ca="1">K5270*Table3[[#This Row],[QUANTITY]]*(1-Table3[[#This Row],[DISCOUNT %]])</f>
        <v>316.18260554144558</v>
      </c>
      <c r="N5270" s="3">
        <f>DAY(Table3[[#This Row],[DATE]])</f>
        <v>5</v>
      </c>
      <c r="O5270" s="3" t="str">
        <f>TEXT(Table3[[#This Row],[DATE]],"mmm")</f>
        <v>Jun</v>
      </c>
      <c r="P5270" s="3">
        <f>YEAR(Table3[[#This Row],[DATE]])</f>
        <v>2035</v>
      </c>
    </row>
    <row r="5271" spans="1:16" x14ac:dyDescent="0.3">
      <c r="A5271" s="6">
        <v>49466</v>
      </c>
      <c r="B5271" s="7" t="s">
        <v>1077</v>
      </c>
      <c r="C5271" s="9">
        <f t="shared" ca="1" si="164"/>
        <v>7</v>
      </c>
      <c r="D5271" s="9" t="s">
        <v>2115</v>
      </c>
      <c r="E5271" s="9" t="s">
        <v>2116</v>
      </c>
      <c r="F5271" s="10">
        <f t="shared" ca="1" si="165"/>
        <v>8.9981996470383838E-2</v>
      </c>
      <c r="G5271" s="3" t="str">
        <f>VLOOKUP(Table3[[#This Row],[PRODUCT ID]],Table1[[PRODUCT]:[SELLING PRICE]],1,FALSE)</f>
        <v>Product25</v>
      </c>
      <c r="H5271" s="3" t="str">
        <f>VLOOKUP(Table3[[#This Row],[PRODUCT ID]],Table1[[PRODUCT]:[SELLING PRICE]],2,FALSE)</f>
        <v>Category1</v>
      </c>
      <c r="I5271" s="3" t="str">
        <f>VLOOKUP(Table3[[#This Row],[PRODUCT ID]],Table1[[PRODUCT]:[SELLING PRICE]],3,FALSE)</f>
        <v>Lt</v>
      </c>
      <c r="J5271" s="16">
        <f ca="1">VLOOKUP(Table3[[#This Row],[PRODUCT ID]],Table1[[PRODUCT]:[SELLING PRICE]],4,FALSE)</f>
        <v>149</v>
      </c>
      <c r="K5271" s="16">
        <f ca="1">VLOOKUP(Table3[[#This Row],[PRODUCT ID]],Table1[[PRODUCT]:[SELLING PRICE]],5,FALSE)</f>
        <v>26.697053128833058</v>
      </c>
      <c r="L5271" s="16">
        <f ca="1">J5271*Table3[[#This Row],[QUANTITY]]</f>
        <v>1043</v>
      </c>
      <c r="M5271" s="16">
        <f ca="1">K5271*Table3[[#This Row],[QUANTITY]]*(1-Table3[[#This Row],[DISCOUNT %]])</f>
        <v>170.06359291897326</v>
      </c>
      <c r="N5271" s="3">
        <f>DAY(Table3[[#This Row],[DATE]])</f>
        <v>6</v>
      </c>
      <c r="O5271" s="3" t="str">
        <f>TEXT(Table3[[#This Row],[DATE]],"mmm")</f>
        <v>Jun</v>
      </c>
      <c r="P5271" s="3">
        <f>YEAR(Table3[[#This Row],[DATE]])</f>
        <v>2035</v>
      </c>
    </row>
    <row r="5272" spans="1:16" x14ac:dyDescent="0.3">
      <c r="A5272" s="6">
        <v>49467</v>
      </c>
      <c r="B5272" s="7" t="s">
        <v>1078</v>
      </c>
      <c r="C5272" s="9">
        <f t="shared" ca="1" si="164"/>
        <v>13</v>
      </c>
      <c r="D5272" s="9" t="s">
        <v>2116</v>
      </c>
      <c r="E5272" s="9" t="s">
        <v>2118</v>
      </c>
      <c r="F5272" s="10">
        <f t="shared" ca="1" si="165"/>
        <v>2.7497158183380624E-2</v>
      </c>
      <c r="G5272" s="3" t="str">
        <f>VLOOKUP(Table3[[#This Row],[PRODUCT ID]],Table1[[PRODUCT]:[SELLING PRICE]],1,FALSE)</f>
        <v>Product26</v>
      </c>
      <c r="H5272" s="3" t="str">
        <f>VLOOKUP(Table3[[#This Row],[PRODUCT ID]],Table1[[PRODUCT]:[SELLING PRICE]],2,FALSE)</f>
        <v>Category2</v>
      </c>
      <c r="I5272" s="3" t="str">
        <f>VLOOKUP(Table3[[#This Row],[PRODUCT ID]],Table1[[PRODUCT]:[SELLING PRICE]],3,FALSE)</f>
        <v>Kg</v>
      </c>
      <c r="J5272" s="16">
        <f ca="1">VLOOKUP(Table3[[#This Row],[PRODUCT ID]],Table1[[PRODUCT]:[SELLING PRICE]],4,FALSE)</f>
        <v>95</v>
      </c>
      <c r="K5272" s="16">
        <f ca="1">VLOOKUP(Table3[[#This Row],[PRODUCT ID]],Table1[[PRODUCT]:[SELLING PRICE]],5,FALSE)</f>
        <v>109.75977780908619</v>
      </c>
      <c r="L5272" s="16">
        <f ca="1">J5272*Table3[[#This Row],[QUANTITY]]</f>
        <v>1235</v>
      </c>
      <c r="M5272" s="16">
        <f ca="1">K5272*Table3[[#This Row],[QUANTITY]]*(1-Table3[[#This Row],[DISCOUNT %]])</f>
        <v>1387.6420458744615</v>
      </c>
      <c r="N5272" s="3">
        <f>DAY(Table3[[#This Row],[DATE]])</f>
        <v>7</v>
      </c>
      <c r="O5272" s="3" t="str">
        <f>TEXT(Table3[[#This Row],[DATE]],"mmm")</f>
        <v>Jun</v>
      </c>
      <c r="P5272" s="3">
        <f>YEAR(Table3[[#This Row],[DATE]])</f>
        <v>2035</v>
      </c>
    </row>
    <row r="5273" spans="1:16" x14ac:dyDescent="0.3">
      <c r="A5273" s="6">
        <v>49468</v>
      </c>
      <c r="B5273" s="7" t="s">
        <v>1079</v>
      </c>
      <c r="C5273" s="9">
        <f t="shared" ca="1" si="164"/>
        <v>8</v>
      </c>
      <c r="D5273" s="9" t="s">
        <v>2116</v>
      </c>
      <c r="E5273" s="9" t="s">
        <v>2118</v>
      </c>
      <c r="F5273" s="10">
        <f t="shared" ca="1" si="165"/>
        <v>2.2646210446119877E-2</v>
      </c>
      <c r="G5273" s="3" t="str">
        <f>VLOOKUP(Table3[[#This Row],[PRODUCT ID]],Table1[[PRODUCT]:[SELLING PRICE]],1,FALSE)</f>
        <v>Product27</v>
      </c>
      <c r="H5273" s="3" t="str">
        <f>VLOOKUP(Table3[[#This Row],[PRODUCT ID]],Table1[[PRODUCT]:[SELLING PRICE]],2,FALSE)</f>
        <v>Category3</v>
      </c>
      <c r="I5273" s="3" t="str">
        <f>VLOOKUP(Table3[[#This Row],[PRODUCT ID]],Table1[[PRODUCT]:[SELLING PRICE]],3,FALSE)</f>
        <v>Lt</v>
      </c>
      <c r="J5273" s="16">
        <f ca="1">VLOOKUP(Table3[[#This Row],[PRODUCT ID]],Table1[[PRODUCT]:[SELLING PRICE]],4,FALSE)</f>
        <v>63</v>
      </c>
      <c r="K5273" s="16">
        <f ca="1">VLOOKUP(Table3[[#This Row],[PRODUCT ID]],Table1[[PRODUCT]:[SELLING PRICE]],5,FALSE)</f>
        <v>154.66982372674411</v>
      </c>
      <c r="L5273" s="16">
        <f ca="1">J5273*Table3[[#This Row],[QUANTITY]]</f>
        <v>504</v>
      </c>
      <c r="M5273" s="16">
        <f ca="1">K5273*Table3[[#This Row],[QUANTITY]]*(1-Table3[[#This Row],[DISCOUNT %]])</f>
        <v>1209.3371067917119</v>
      </c>
      <c r="N5273" s="3">
        <f>DAY(Table3[[#This Row],[DATE]])</f>
        <v>8</v>
      </c>
      <c r="O5273" s="3" t="str">
        <f>TEXT(Table3[[#This Row],[DATE]],"mmm")</f>
        <v>Jun</v>
      </c>
      <c r="P5273" s="3">
        <f>YEAR(Table3[[#This Row],[DATE]])</f>
        <v>2035</v>
      </c>
    </row>
    <row r="5274" spans="1:16" x14ac:dyDescent="0.3">
      <c r="A5274" s="6">
        <v>49469</v>
      </c>
      <c r="B5274" s="7" t="s">
        <v>1080</v>
      </c>
      <c r="C5274" s="9">
        <f t="shared" ca="1" si="164"/>
        <v>12</v>
      </c>
      <c r="D5274" s="9" t="s">
        <v>2116</v>
      </c>
      <c r="E5274" s="9" t="s">
        <v>2116</v>
      </c>
      <c r="F5274" s="10">
        <f t="shared" ca="1" si="165"/>
        <v>8.5817400630827267E-2</v>
      </c>
      <c r="G5274" s="3" t="str">
        <f>VLOOKUP(Table3[[#This Row],[PRODUCT ID]],Table1[[PRODUCT]:[SELLING PRICE]],1,FALSE)</f>
        <v>Product28</v>
      </c>
      <c r="H5274" s="3" t="str">
        <f>VLOOKUP(Table3[[#This Row],[PRODUCT ID]],Table1[[PRODUCT]:[SELLING PRICE]],2,FALSE)</f>
        <v>Category4</v>
      </c>
      <c r="I5274" s="3" t="str">
        <f>VLOOKUP(Table3[[#This Row],[PRODUCT ID]],Table1[[PRODUCT]:[SELLING PRICE]],3,FALSE)</f>
        <v>Ft</v>
      </c>
      <c r="J5274" s="16">
        <f ca="1">VLOOKUP(Table3[[#This Row],[PRODUCT ID]],Table1[[PRODUCT]:[SELLING PRICE]],4,FALSE)</f>
        <v>247</v>
      </c>
      <c r="K5274" s="16">
        <f ca="1">VLOOKUP(Table3[[#This Row],[PRODUCT ID]],Table1[[PRODUCT]:[SELLING PRICE]],5,FALSE)</f>
        <v>158.43892981970592</v>
      </c>
      <c r="L5274" s="16">
        <f ca="1">J5274*Table3[[#This Row],[QUANTITY]]</f>
        <v>2964</v>
      </c>
      <c r="M5274" s="16">
        <f ca="1">K5274*Table3[[#This Row],[QUANTITY]]*(1-Table3[[#This Row],[DISCOUNT %]])</f>
        <v>1738.1053524461845</v>
      </c>
      <c r="N5274" s="3">
        <f>DAY(Table3[[#This Row],[DATE]])</f>
        <v>9</v>
      </c>
      <c r="O5274" s="3" t="str">
        <f>TEXT(Table3[[#This Row],[DATE]],"mmm")</f>
        <v>Jun</v>
      </c>
      <c r="P5274" s="3">
        <f>YEAR(Table3[[#This Row],[DATE]])</f>
        <v>2035</v>
      </c>
    </row>
    <row r="5275" spans="1:16" x14ac:dyDescent="0.3">
      <c r="A5275" s="6">
        <v>49470</v>
      </c>
      <c r="B5275" s="7" t="s">
        <v>1081</v>
      </c>
      <c r="C5275" s="9">
        <f t="shared" ca="1" si="164"/>
        <v>8</v>
      </c>
      <c r="D5275" s="9" t="s">
        <v>2115</v>
      </c>
      <c r="E5275" s="9" t="s">
        <v>2116</v>
      </c>
      <c r="F5275" s="10">
        <f t="shared" ca="1" si="165"/>
        <v>5.0330128964661373E-2</v>
      </c>
      <c r="G5275" s="3" t="str">
        <f>VLOOKUP(Table3[[#This Row],[PRODUCT ID]],Table1[[PRODUCT]:[SELLING PRICE]],1,FALSE)</f>
        <v>Product29</v>
      </c>
      <c r="H5275" s="3" t="str">
        <f>VLOOKUP(Table3[[#This Row],[PRODUCT ID]],Table1[[PRODUCT]:[SELLING PRICE]],2,FALSE)</f>
        <v>Category5</v>
      </c>
      <c r="I5275" s="3" t="str">
        <f>VLOOKUP(Table3[[#This Row],[PRODUCT ID]],Table1[[PRODUCT]:[SELLING PRICE]],3,FALSE)</f>
        <v>Kg</v>
      </c>
      <c r="J5275" s="16">
        <f ca="1">VLOOKUP(Table3[[#This Row],[PRODUCT ID]],Table1[[PRODUCT]:[SELLING PRICE]],4,FALSE)</f>
        <v>126</v>
      </c>
      <c r="K5275" s="16">
        <f ca="1">VLOOKUP(Table3[[#This Row],[PRODUCT ID]],Table1[[PRODUCT]:[SELLING PRICE]],5,FALSE)</f>
        <v>292.85180397155403</v>
      </c>
      <c r="L5275" s="16">
        <f ca="1">J5275*Table3[[#This Row],[QUANTITY]]</f>
        <v>1008</v>
      </c>
      <c r="M5275" s="16">
        <f ca="1">K5275*Table3[[#This Row],[QUANTITY]]*(1-Table3[[#This Row],[DISCOUNT %]])</f>
        <v>2224.9002792810561</v>
      </c>
      <c r="N5275" s="3">
        <f>DAY(Table3[[#This Row],[DATE]])</f>
        <v>10</v>
      </c>
      <c r="O5275" s="3" t="str">
        <f>TEXT(Table3[[#This Row],[DATE]],"mmm")</f>
        <v>Jun</v>
      </c>
      <c r="P5275" s="3">
        <f>YEAR(Table3[[#This Row],[DATE]])</f>
        <v>2035</v>
      </c>
    </row>
    <row r="5276" spans="1:16" x14ac:dyDescent="0.3">
      <c r="A5276" s="6">
        <v>49471</v>
      </c>
      <c r="B5276" s="7" t="s">
        <v>1082</v>
      </c>
      <c r="C5276" s="9">
        <f t="shared" ca="1" si="164"/>
        <v>12</v>
      </c>
      <c r="D5276" s="9" t="s">
        <v>2117</v>
      </c>
      <c r="E5276" s="9" t="s">
        <v>2116</v>
      </c>
      <c r="F5276" s="10">
        <f t="shared" ca="1" si="165"/>
        <v>5.6391566849973811E-2</v>
      </c>
      <c r="G5276" s="3" t="str">
        <f>VLOOKUP(Table3[[#This Row],[PRODUCT ID]],Table1[[PRODUCT]:[SELLING PRICE]],1,FALSE)</f>
        <v>Product30</v>
      </c>
      <c r="H5276" s="3" t="str">
        <f>VLOOKUP(Table3[[#This Row],[PRODUCT ID]],Table1[[PRODUCT]:[SELLING PRICE]],2,FALSE)</f>
        <v>Category1</v>
      </c>
      <c r="I5276" s="3" t="str">
        <f>VLOOKUP(Table3[[#This Row],[PRODUCT ID]],Table1[[PRODUCT]:[SELLING PRICE]],3,FALSE)</f>
        <v>No</v>
      </c>
      <c r="J5276" s="16">
        <f ca="1">VLOOKUP(Table3[[#This Row],[PRODUCT ID]],Table1[[PRODUCT]:[SELLING PRICE]],4,FALSE)</f>
        <v>116</v>
      </c>
      <c r="K5276" s="16">
        <f ca="1">VLOOKUP(Table3[[#This Row],[PRODUCT ID]],Table1[[PRODUCT]:[SELLING PRICE]],5,FALSE)</f>
        <v>201.78359742601424</v>
      </c>
      <c r="L5276" s="16">
        <f ca="1">J5276*Table3[[#This Row],[QUANTITY]]</f>
        <v>1392</v>
      </c>
      <c r="M5276" s="16">
        <f ca="1">K5276*Table3[[#This Row],[QUANTITY]]*(1-Table3[[#This Row],[DISCOUNT %]])</f>
        <v>2284.8564504304436</v>
      </c>
      <c r="N5276" s="3">
        <f>DAY(Table3[[#This Row],[DATE]])</f>
        <v>11</v>
      </c>
      <c r="O5276" s="3" t="str">
        <f>TEXT(Table3[[#This Row],[DATE]],"mmm")</f>
        <v>Jun</v>
      </c>
      <c r="P5276" s="3">
        <f>YEAR(Table3[[#This Row],[DATE]])</f>
        <v>2035</v>
      </c>
    </row>
    <row r="5277" spans="1:16" x14ac:dyDescent="0.3">
      <c r="A5277" s="6">
        <v>49472</v>
      </c>
      <c r="B5277" s="7" t="s">
        <v>1083</v>
      </c>
      <c r="C5277" s="9">
        <f t="shared" ca="1" si="164"/>
        <v>7</v>
      </c>
      <c r="D5277" s="9" t="s">
        <v>2117</v>
      </c>
      <c r="E5277" s="9" t="s">
        <v>2116</v>
      </c>
      <c r="F5277" s="10">
        <f t="shared" ca="1" si="165"/>
        <v>9.8439439429001616E-2</v>
      </c>
      <c r="G5277" s="3" t="str">
        <f>VLOOKUP(Table3[[#This Row],[PRODUCT ID]],Table1[[PRODUCT]:[SELLING PRICE]],1,FALSE)</f>
        <v>Product31</v>
      </c>
      <c r="H5277" s="3" t="str">
        <f>VLOOKUP(Table3[[#This Row],[PRODUCT ID]],Table1[[PRODUCT]:[SELLING PRICE]],2,FALSE)</f>
        <v>Category2</v>
      </c>
      <c r="I5277" s="3" t="str">
        <f>VLOOKUP(Table3[[#This Row],[PRODUCT ID]],Table1[[PRODUCT]:[SELLING PRICE]],3,FALSE)</f>
        <v>No</v>
      </c>
      <c r="J5277" s="16">
        <f ca="1">VLOOKUP(Table3[[#This Row],[PRODUCT ID]],Table1[[PRODUCT]:[SELLING PRICE]],4,FALSE)</f>
        <v>143</v>
      </c>
      <c r="K5277" s="16">
        <f ca="1">VLOOKUP(Table3[[#This Row],[PRODUCT ID]],Table1[[PRODUCT]:[SELLING PRICE]],5,FALSE)</f>
        <v>141.98327286229295</v>
      </c>
      <c r="L5277" s="16">
        <f ca="1">J5277*Table3[[#This Row],[QUANTITY]]</f>
        <v>1001</v>
      </c>
      <c r="M5277" s="16">
        <f ca="1">K5277*Table3[[#This Row],[QUANTITY]]*(1-Table3[[#This Row],[DISCOUNT %]])</f>
        <v>896.04563351403692</v>
      </c>
      <c r="N5277" s="3">
        <f>DAY(Table3[[#This Row],[DATE]])</f>
        <v>12</v>
      </c>
      <c r="O5277" s="3" t="str">
        <f>TEXT(Table3[[#This Row],[DATE]],"mmm")</f>
        <v>Jun</v>
      </c>
      <c r="P5277" s="3">
        <f>YEAR(Table3[[#This Row],[DATE]])</f>
        <v>2035</v>
      </c>
    </row>
    <row r="5278" spans="1:16" x14ac:dyDescent="0.3">
      <c r="A5278" s="6">
        <v>49473</v>
      </c>
      <c r="B5278" s="7" t="s">
        <v>1084</v>
      </c>
      <c r="C5278" s="9">
        <f t="shared" ca="1" si="164"/>
        <v>13</v>
      </c>
      <c r="D5278" s="9" t="s">
        <v>2116</v>
      </c>
      <c r="E5278" s="9" t="s">
        <v>2118</v>
      </c>
      <c r="F5278" s="10">
        <f t="shared" ca="1" si="165"/>
        <v>1.0716212886551769E-2</v>
      </c>
      <c r="G5278" s="3" t="str">
        <f>VLOOKUP(Table3[[#This Row],[PRODUCT ID]],Table1[[PRODUCT]:[SELLING PRICE]],1,FALSE)</f>
        <v>Product32</v>
      </c>
      <c r="H5278" s="3" t="str">
        <f>VLOOKUP(Table3[[#This Row],[PRODUCT ID]],Table1[[PRODUCT]:[SELLING PRICE]],2,FALSE)</f>
        <v>Category3</v>
      </c>
      <c r="I5278" s="3" t="str">
        <f>VLOOKUP(Table3[[#This Row],[PRODUCT ID]],Table1[[PRODUCT]:[SELLING PRICE]],3,FALSE)</f>
        <v>Ft</v>
      </c>
      <c r="J5278" s="16">
        <f ca="1">VLOOKUP(Table3[[#This Row],[PRODUCT ID]],Table1[[PRODUCT]:[SELLING PRICE]],4,FALSE)</f>
        <v>151</v>
      </c>
      <c r="K5278" s="16">
        <f ca="1">VLOOKUP(Table3[[#This Row],[PRODUCT ID]],Table1[[PRODUCT]:[SELLING PRICE]],5,FALSE)</f>
        <v>316.336045134448</v>
      </c>
      <c r="L5278" s="16">
        <f ca="1">J5278*Table3[[#This Row],[QUANTITY]]</f>
        <v>1963</v>
      </c>
      <c r="M5278" s="16">
        <f ca="1">K5278*Table3[[#This Row],[QUANTITY]]*(1-Table3[[#This Row],[DISCOUNT %]])</f>
        <v>4068.2995695042664</v>
      </c>
      <c r="N5278" s="3">
        <f>DAY(Table3[[#This Row],[DATE]])</f>
        <v>13</v>
      </c>
      <c r="O5278" s="3" t="str">
        <f>TEXT(Table3[[#This Row],[DATE]],"mmm")</f>
        <v>Jun</v>
      </c>
      <c r="P5278" s="3">
        <f>YEAR(Table3[[#This Row],[DATE]])</f>
        <v>2035</v>
      </c>
    </row>
    <row r="5279" spans="1:16" x14ac:dyDescent="0.3">
      <c r="A5279" s="6">
        <v>49474</v>
      </c>
      <c r="B5279" s="7" t="s">
        <v>1085</v>
      </c>
      <c r="C5279" s="9">
        <f t="shared" ca="1" si="164"/>
        <v>14</v>
      </c>
      <c r="D5279" s="9" t="s">
        <v>2116</v>
      </c>
      <c r="E5279" s="9" t="s">
        <v>2116</v>
      </c>
      <c r="F5279" s="10">
        <f t="shared" ca="1" si="165"/>
        <v>8.7575664721506047E-2</v>
      </c>
      <c r="G5279" s="3" t="str">
        <f>VLOOKUP(Table3[[#This Row],[PRODUCT ID]],Table1[[PRODUCT]:[SELLING PRICE]],1,FALSE)</f>
        <v>Product33</v>
      </c>
      <c r="H5279" s="3" t="str">
        <f>VLOOKUP(Table3[[#This Row],[PRODUCT ID]],Table1[[PRODUCT]:[SELLING PRICE]],2,FALSE)</f>
        <v>Category4</v>
      </c>
      <c r="I5279" s="3" t="str">
        <f>VLOOKUP(Table3[[#This Row],[PRODUCT ID]],Table1[[PRODUCT]:[SELLING PRICE]],3,FALSE)</f>
        <v>No</v>
      </c>
      <c r="J5279" s="16">
        <f ca="1">VLOOKUP(Table3[[#This Row],[PRODUCT ID]],Table1[[PRODUCT]:[SELLING PRICE]],4,FALSE)</f>
        <v>138</v>
      </c>
      <c r="K5279" s="16">
        <f ca="1">VLOOKUP(Table3[[#This Row],[PRODUCT ID]],Table1[[PRODUCT]:[SELLING PRICE]],5,FALSE)</f>
        <v>31.378137421923505</v>
      </c>
      <c r="L5279" s="16">
        <f ca="1">J5279*Table3[[#This Row],[QUANTITY]]</f>
        <v>1932</v>
      </c>
      <c r="M5279" s="16">
        <f ca="1">K5279*Table3[[#This Row],[QUANTITY]]*(1-Table3[[#This Row],[DISCOUNT %]])</f>
        <v>400.82246651266109</v>
      </c>
      <c r="N5279" s="3">
        <f>DAY(Table3[[#This Row],[DATE]])</f>
        <v>14</v>
      </c>
      <c r="O5279" s="3" t="str">
        <f>TEXT(Table3[[#This Row],[DATE]],"mmm")</f>
        <v>Jun</v>
      </c>
      <c r="P5279" s="3">
        <f>YEAR(Table3[[#This Row],[DATE]])</f>
        <v>2035</v>
      </c>
    </row>
    <row r="5280" spans="1:16" x14ac:dyDescent="0.3">
      <c r="A5280" s="6">
        <v>49475</v>
      </c>
      <c r="B5280" s="7" t="s">
        <v>1086</v>
      </c>
      <c r="C5280" s="9">
        <f t="shared" ca="1" si="164"/>
        <v>11</v>
      </c>
      <c r="D5280" s="9" t="s">
        <v>2116</v>
      </c>
      <c r="E5280" s="9" t="s">
        <v>2116</v>
      </c>
      <c r="F5280" s="10">
        <f t="shared" ca="1" si="165"/>
        <v>8.5118904582618518E-2</v>
      </c>
      <c r="G5280" s="3" t="str">
        <f>VLOOKUP(Table3[[#This Row],[PRODUCT ID]],Table1[[PRODUCT]:[SELLING PRICE]],1,FALSE)</f>
        <v>Product34</v>
      </c>
      <c r="H5280" s="3" t="str">
        <f>VLOOKUP(Table3[[#This Row],[PRODUCT ID]],Table1[[PRODUCT]:[SELLING PRICE]],2,FALSE)</f>
        <v>Category5</v>
      </c>
      <c r="I5280" s="3" t="str">
        <f>VLOOKUP(Table3[[#This Row],[PRODUCT ID]],Table1[[PRODUCT]:[SELLING PRICE]],3,FALSE)</f>
        <v>Kg</v>
      </c>
      <c r="J5280" s="16">
        <f ca="1">VLOOKUP(Table3[[#This Row],[PRODUCT ID]],Table1[[PRODUCT]:[SELLING PRICE]],4,FALSE)</f>
        <v>8</v>
      </c>
      <c r="K5280" s="16">
        <f ca="1">VLOOKUP(Table3[[#This Row],[PRODUCT ID]],Table1[[PRODUCT]:[SELLING PRICE]],5,FALSE)</f>
        <v>316.86033394238319</v>
      </c>
      <c r="L5280" s="16">
        <f ca="1">J5280*Table3[[#This Row],[QUANTITY]]</f>
        <v>88</v>
      </c>
      <c r="M5280" s="16">
        <f ca="1">K5280*Table3[[#This Row],[QUANTITY]]*(1-Table3[[#This Row],[DISCOUNT %]])</f>
        <v>3188.7848235267734</v>
      </c>
      <c r="N5280" s="3">
        <f>DAY(Table3[[#This Row],[DATE]])</f>
        <v>15</v>
      </c>
      <c r="O5280" s="3" t="str">
        <f>TEXT(Table3[[#This Row],[DATE]],"mmm")</f>
        <v>Jun</v>
      </c>
      <c r="P5280" s="3">
        <f>YEAR(Table3[[#This Row],[DATE]])</f>
        <v>2035</v>
      </c>
    </row>
    <row r="5281" spans="1:16" x14ac:dyDescent="0.3">
      <c r="A5281" s="6">
        <v>49476</v>
      </c>
      <c r="B5281" s="7" t="s">
        <v>1087</v>
      </c>
      <c r="C5281" s="9">
        <f t="shared" ca="1" si="164"/>
        <v>3</v>
      </c>
      <c r="D5281" s="9" t="s">
        <v>2116</v>
      </c>
      <c r="E5281" s="9" t="s">
        <v>2116</v>
      </c>
      <c r="F5281" s="10">
        <f t="shared" ca="1" si="165"/>
        <v>2.3996229736099509E-2</v>
      </c>
      <c r="G5281" s="3" t="str">
        <f>VLOOKUP(Table3[[#This Row],[PRODUCT ID]],Table1[[PRODUCT]:[SELLING PRICE]],1,FALSE)</f>
        <v>Product35</v>
      </c>
      <c r="H5281" s="3" t="str">
        <f>VLOOKUP(Table3[[#This Row],[PRODUCT ID]],Table1[[PRODUCT]:[SELLING PRICE]],2,FALSE)</f>
        <v>Category1</v>
      </c>
      <c r="I5281" s="3" t="str">
        <f>VLOOKUP(Table3[[#This Row],[PRODUCT ID]],Table1[[PRODUCT]:[SELLING PRICE]],3,FALSE)</f>
        <v>Kg</v>
      </c>
      <c r="J5281" s="16">
        <f ca="1">VLOOKUP(Table3[[#This Row],[PRODUCT ID]],Table1[[PRODUCT]:[SELLING PRICE]],4,FALSE)</f>
        <v>18</v>
      </c>
      <c r="K5281" s="16">
        <f ca="1">VLOOKUP(Table3[[#This Row],[PRODUCT ID]],Table1[[PRODUCT]:[SELLING PRICE]],5,FALSE)</f>
        <v>67.952061415789714</v>
      </c>
      <c r="L5281" s="16">
        <f ca="1">J5281*Table3[[#This Row],[QUANTITY]]</f>
        <v>54</v>
      </c>
      <c r="M5281" s="16">
        <f ca="1">K5281*Table3[[#This Row],[QUANTITY]]*(1-Table3[[#This Row],[DISCOUNT %]])</f>
        <v>198.96440441704462</v>
      </c>
      <c r="N5281" s="3">
        <f>DAY(Table3[[#This Row],[DATE]])</f>
        <v>16</v>
      </c>
      <c r="O5281" s="3" t="str">
        <f>TEXT(Table3[[#This Row],[DATE]],"mmm")</f>
        <v>Jun</v>
      </c>
      <c r="P5281" s="3">
        <f>YEAR(Table3[[#This Row],[DATE]])</f>
        <v>2035</v>
      </c>
    </row>
    <row r="5282" spans="1:16" x14ac:dyDescent="0.3">
      <c r="A5282" s="6">
        <v>49477</v>
      </c>
      <c r="B5282" s="7" t="s">
        <v>1088</v>
      </c>
      <c r="C5282" s="9">
        <f t="shared" ca="1" si="164"/>
        <v>12</v>
      </c>
      <c r="D5282" s="9" t="s">
        <v>2115</v>
      </c>
      <c r="E5282" s="9" t="s">
        <v>2116</v>
      </c>
      <c r="F5282" s="10">
        <f t="shared" ca="1" si="165"/>
        <v>5.9674262121891308E-2</v>
      </c>
      <c r="G5282" s="3" t="str">
        <f>VLOOKUP(Table3[[#This Row],[PRODUCT ID]],Table1[[PRODUCT]:[SELLING PRICE]],1,FALSE)</f>
        <v>Product36</v>
      </c>
      <c r="H5282" s="3" t="str">
        <f>VLOOKUP(Table3[[#This Row],[PRODUCT ID]],Table1[[PRODUCT]:[SELLING PRICE]],2,FALSE)</f>
        <v>Category2</v>
      </c>
      <c r="I5282" s="3" t="str">
        <f>VLOOKUP(Table3[[#This Row],[PRODUCT ID]],Table1[[PRODUCT]:[SELLING PRICE]],3,FALSE)</f>
        <v>Lt</v>
      </c>
      <c r="J5282" s="16">
        <f ca="1">VLOOKUP(Table3[[#This Row],[PRODUCT ID]],Table1[[PRODUCT]:[SELLING PRICE]],4,FALSE)</f>
        <v>78</v>
      </c>
      <c r="K5282" s="16">
        <f ca="1">VLOOKUP(Table3[[#This Row],[PRODUCT ID]],Table1[[PRODUCT]:[SELLING PRICE]],5,FALSE)</f>
        <v>38.077511302286901</v>
      </c>
      <c r="L5282" s="16">
        <f ca="1">J5282*Table3[[#This Row],[QUANTITY]]</f>
        <v>936</v>
      </c>
      <c r="M5282" s="16">
        <f ca="1">K5282*Table3[[#This Row],[QUANTITY]]*(1-Table3[[#This Row],[DISCOUNT %]])</f>
        <v>429.66316694261945</v>
      </c>
      <c r="N5282" s="3">
        <f>DAY(Table3[[#This Row],[DATE]])</f>
        <v>17</v>
      </c>
      <c r="O5282" s="3" t="str">
        <f>TEXT(Table3[[#This Row],[DATE]],"mmm")</f>
        <v>Jun</v>
      </c>
      <c r="P5282" s="3">
        <f>YEAR(Table3[[#This Row],[DATE]])</f>
        <v>2035</v>
      </c>
    </row>
    <row r="5283" spans="1:16" x14ac:dyDescent="0.3">
      <c r="A5283" s="6">
        <v>49478</v>
      </c>
      <c r="B5283" s="7" t="s">
        <v>1089</v>
      </c>
      <c r="C5283" s="9">
        <f t="shared" ca="1" si="164"/>
        <v>6</v>
      </c>
      <c r="D5283" s="9" t="s">
        <v>2116</v>
      </c>
      <c r="E5283" s="9" t="s">
        <v>2116</v>
      </c>
      <c r="F5283" s="10">
        <f t="shared" ca="1" si="165"/>
        <v>3.1882705035205162E-2</v>
      </c>
      <c r="G5283" s="3" t="str">
        <f>VLOOKUP(Table3[[#This Row],[PRODUCT ID]],Table1[[PRODUCT]:[SELLING PRICE]],1,FALSE)</f>
        <v>Product37</v>
      </c>
      <c r="H5283" s="3" t="str">
        <f>VLOOKUP(Table3[[#This Row],[PRODUCT ID]],Table1[[PRODUCT]:[SELLING PRICE]],2,FALSE)</f>
        <v>Category3</v>
      </c>
      <c r="I5283" s="3" t="str">
        <f>VLOOKUP(Table3[[#This Row],[PRODUCT ID]],Table1[[PRODUCT]:[SELLING PRICE]],3,FALSE)</f>
        <v>Kg</v>
      </c>
      <c r="J5283" s="16">
        <f ca="1">VLOOKUP(Table3[[#This Row],[PRODUCT ID]],Table1[[PRODUCT]:[SELLING PRICE]],4,FALSE)</f>
        <v>28</v>
      </c>
      <c r="K5283" s="16">
        <f ca="1">VLOOKUP(Table3[[#This Row],[PRODUCT ID]],Table1[[PRODUCT]:[SELLING PRICE]],5,FALSE)</f>
        <v>82.859415667732179</v>
      </c>
      <c r="L5283" s="16">
        <f ca="1">J5283*Table3[[#This Row],[QUANTITY]]</f>
        <v>168</v>
      </c>
      <c r="M5283" s="16">
        <f ca="1">K5283*Table3[[#This Row],[QUANTITY]]*(1-Table3[[#This Row],[DISCOUNT %]])</f>
        <v>481.30580015165049</v>
      </c>
      <c r="N5283" s="3">
        <f>DAY(Table3[[#This Row],[DATE]])</f>
        <v>18</v>
      </c>
      <c r="O5283" s="3" t="str">
        <f>TEXT(Table3[[#This Row],[DATE]],"mmm")</f>
        <v>Jun</v>
      </c>
      <c r="P5283" s="3">
        <f>YEAR(Table3[[#This Row],[DATE]])</f>
        <v>2035</v>
      </c>
    </row>
    <row r="5284" spans="1:16" x14ac:dyDescent="0.3">
      <c r="A5284" s="6">
        <v>49479</v>
      </c>
      <c r="B5284" s="7" t="s">
        <v>1090</v>
      </c>
      <c r="C5284" s="9">
        <f t="shared" ca="1" si="164"/>
        <v>1</v>
      </c>
      <c r="D5284" s="9" t="s">
        <v>2117</v>
      </c>
      <c r="E5284" s="9" t="s">
        <v>2118</v>
      </c>
      <c r="F5284" s="10">
        <f t="shared" ca="1" si="165"/>
        <v>1.8047762471027119E-2</v>
      </c>
      <c r="G5284" s="3" t="str">
        <f>VLOOKUP(Table3[[#This Row],[PRODUCT ID]],Table1[[PRODUCT]:[SELLING PRICE]],1,FALSE)</f>
        <v>Product38</v>
      </c>
      <c r="H5284" s="3" t="str">
        <f>VLOOKUP(Table3[[#This Row],[PRODUCT ID]],Table1[[PRODUCT]:[SELLING PRICE]],2,FALSE)</f>
        <v>Category4</v>
      </c>
      <c r="I5284" s="3" t="str">
        <f>VLOOKUP(Table3[[#This Row],[PRODUCT ID]],Table1[[PRODUCT]:[SELLING PRICE]],3,FALSE)</f>
        <v>Lt</v>
      </c>
      <c r="J5284" s="16">
        <f ca="1">VLOOKUP(Table3[[#This Row],[PRODUCT ID]],Table1[[PRODUCT]:[SELLING PRICE]],4,FALSE)</f>
        <v>69</v>
      </c>
      <c r="K5284" s="16">
        <f ca="1">VLOOKUP(Table3[[#This Row],[PRODUCT ID]],Table1[[PRODUCT]:[SELLING PRICE]],5,FALSE)</f>
        <v>122.90793740136128</v>
      </c>
      <c r="L5284" s="16">
        <f ca="1">J5284*Table3[[#This Row],[QUANTITY]]</f>
        <v>69</v>
      </c>
      <c r="M5284" s="16">
        <f ca="1">K5284*Table3[[#This Row],[QUANTITY]]*(1-Table3[[#This Row],[DISCOUNT %]])</f>
        <v>120.68972414133763</v>
      </c>
      <c r="N5284" s="3">
        <f>DAY(Table3[[#This Row],[DATE]])</f>
        <v>19</v>
      </c>
      <c r="O5284" s="3" t="str">
        <f>TEXT(Table3[[#This Row],[DATE]],"mmm")</f>
        <v>Jun</v>
      </c>
      <c r="P5284" s="3">
        <f>YEAR(Table3[[#This Row],[DATE]])</f>
        <v>2035</v>
      </c>
    </row>
    <row r="5285" spans="1:16" x14ac:dyDescent="0.3">
      <c r="A5285" s="6">
        <v>49480</v>
      </c>
      <c r="B5285" s="7" t="s">
        <v>1091</v>
      </c>
      <c r="C5285" s="9">
        <f t="shared" ca="1" si="164"/>
        <v>6</v>
      </c>
      <c r="D5285" s="9" t="s">
        <v>2115</v>
      </c>
      <c r="E5285" s="9" t="s">
        <v>2118</v>
      </c>
      <c r="F5285" s="10">
        <f t="shared" ca="1" si="165"/>
        <v>2.5358335971951029E-2</v>
      </c>
      <c r="G5285" s="3" t="str">
        <f>VLOOKUP(Table3[[#This Row],[PRODUCT ID]],Table1[[PRODUCT]:[SELLING PRICE]],1,FALSE)</f>
        <v>Product39</v>
      </c>
      <c r="H5285" s="3" t="str">
        <f>VLOOKUP(Table3[[#This Row],[PRODUCT ID]],Table1[[PRODUCT]:[SELLING PRICE]],2,FALSE)</f>
        <v>Category5</v>
      </c>
      <c r="I5285" s="3" t="str">
        <f>VLOOKUP(Table3[[#This Row],[PRODUCT ID]],Table1[[PRODUCT]:[SELLING PRICE]],3,FALSE)</f>
        <v>Ft</v>
      </c>
      <c r="J5285" s="16">
        <f ca="1">VLOOKUP(Table3[[#This Row],[PRODUCT ID]],Table1[[PRODUCT]:[SELLING PRICE]],4,FALSE)</f>
        <v>174</v>
      </c>
      <c r="K5285" s="16">
        <f ca="1">VLOOKUP(Table3[[#This Row],[PRODUCT ID]],Table1[[PRODUCT]:[SELLING PRICE]],5,FALSE)</f>
        <v>249.3767555462739</v>
      </c>
      <c r="L5285" s="16">
        <f ca="1">J5285*Table3[[#This Row],[QUANTITY]]</f>
        <v>1044</v>
      </c>
      <c r="M5285" s="16">
        <f ca="1">K5285*Table3[[#This Row],[QUANTITY]]*(1-Table3[[#This Row],[DISCOUNT %]])</f>
        <v>1458.3178559732182</v>
      </c>
      <c r="N5285" s="3">
        <f>DAY(Table3[[#This Row],[DATE]])</f>
        <v>20</v>
      </c>
      <c r="O5285" s="3" t="str">
        <f>TEXT(Table3[[#This Row],[DATE]],"mmm")</f>
        <v>Jun</v>
      </c>
      <c r="P5285" s="3">
        <f>YEAR(Table3[[#This Row],[DATE]])</f>
        <v>2035</v>
      </c>
    </row>
    <row r="5286" spans="1:16" x14ac:dyDescent="0.3">
      <c r="A5286" s="6">
        <v>49481</v>
      </c>
      <c r="B5286" s="7" t="s">
        <v>1092</v>
      </c>
      <c r="C5286" s="9">
        <f t="shared" ca="1" si="164"/>
        <v>4</v>
      </c>
      <c r="D5286" s="9" t="s">
        <v>2115</v>
      </c>
      <c r="E5286" s="9" t="s">
        <v>2116</v>
      </c>
      <c r="F5286" s="10">
        <f t="shared" ca="1" si="165"/>
        <v>6.1424725377734919E-3</v>
      </c>
      <c r="G5286" s="3" t="str">
        <f>VLOOKUP(Table3[[#This Row],[PRODUCT ID]],Table1[[PRODUCT]:[SELLING PRICE]],1,FALSE)</f>
        <v>Product40</v>
      </c>
      <c r="H5286" s="3" t="str">
        <f>VLOOKUP(Table3[[#This Row],[PRODUCT ID]],Table1[[PRODUCT]:[SELLING PRICE]],2,FALSE)</f>
        <v>Category1</v>
      </c>
      <c r="I5286" s="3" t="str">
        <f>VLOOKUP(Table3[[#This Row],[PRODUCT ID]],Table1[[PRODUCT]:[SELLING PRICE]],3,FALSE)</f>
        <v>Kg</v>
      </c>
      <c r="J5286" s="16">
        <f ca="1">VLOOKUP(Table3[[#This Row],[PRODUCT ID]],Table1[[PRODUCT]:[SELLING PRICE]],4,FALSE)</f>
        <v>81</v>
      </c>
      <c r="K5286" s="16">
        <f ca="1">VLOOKUP(Table3[[#This Row],[PRODUCT ID]],Table1[[PRODUCT]:[SELLING PRICE]],5,FALSE)</f>
        <v>74.100005148027847</v>
      </c>
      <c r="L5286" s="16">
        <f ca="1">J5286*Table3[[#This Row],[QUANTITY]]</f>
        <v>324</v>
      </c>
      <c r="M5286" s="16">
        <f ca="1">K5286*Table3[[#This Row],[QUANTITY]]*(1-Table3[[#This Row],[DISCOUNT %]])</f>
        <v>294.57939160542884</v>
      </c>
      <c r="N5286" s="3">
        <f>DAY(Table3[[#This Row],[DATE]])</f>
        <v>21</v>
      </c>
      <c r="O5286" s="3" t="str">
        <f>TEXT(Table3[[#This Row],[DATE]],"mmm")</f>
        <v>Jun</v>
      </c>
      <c r="P5286" s="3">
        <f>YEAR(Table3[[#This Row],[DATE]])</f>
        <v>2035</v>
      </c>
    </row>
    <row r="5287" spans="1:16" x14ac:dyDescent="0.3">
      <c r="A5287" s="6">
        <v>49482</v>
      </c>
      <c r="B5287" s="7" t="s">
        <v>1093</v>
      </c>
      <c r="C5287" s="9">
        <f t="shared" ca="1" si="164"/>
        <v>10</v>
      </c>
      <c r="D5287" s="9" t="s">
        <v>2115</v>
      </c>
      <c r="E5287" s="9" t="s">
        <v>2116</v>
      </c>
      <c r="F5287" s="10">
        <f t="shared" ca="1" si="165"/>
        <v>4.6389244606414026E-2</v>
      </c>
      <c r="G5287" s="3" t="str">
        <f>VLOOKUP(Table3[[#This Row],[PRODUCT ID]],Table1[[PRODUCT]:[SELLING PRICE]],1,FALSE)</f>
        <v>Product41</v>
      </c>
      <c r="H5287" s="3" t="str">
        <f>VLOOKUP(Table3[[#This Row],[PRODUCT ID]],Table1[[PRODUCT]:[SELLING PRICE]],2,FALSE)</f>
        <v>Category2</v>
      </c>
      <c r="I5287" s="3" t="str">
        <f>VLOOKUP(Table3[[#This Row],[PRODUCT ID]],Table1[[PRODUCT]:[SELLING PRICE]],3,FALSE)</f>
        <v>No</v>
      </c>
      <c r="J5287" s="16">
        <f ca="1">VLOOKUP(Table3[[#This Row],[PRODUCT ID]],Table1[[PRODUCT]:[SELLING PRICE]],4,FALSE)</f>
        <v>100</v>
      </c>
      <c r="K5287" s="16">
        <f ca="1">VLOOKUP(Table3[[#This Row],[PRODUCT ID]],Table1[[PRODUCT]:[SELLING PRICE]],5,FALSE)</f>
        <v>280.00943860432801</v>
      </c>
      <c r="L5287" s="16">
        <f ca="1">J5287*Table3[[#This Row],[QUANTITY]]</f>
        <v>1000</v>
      </c>
      <c r="M5287" s="16">
        <f ca="1">K5287*Table3[[#This Row],[QUANTITY]]*(1-Table3[[#This Row],[DISCOUNT %]])</f>
        <v>2670.2001226480716</v>
      </c>
      <c r="N5287" s="3">
        <f>DAY(Table3[[#This Row],[DATE]])</f>
        <v>22</v>
      </c>
      <c r="O5287" s="3" t="str">
        <f>TEXT(Table3[[#This Row],[DATE]],"mmm")</f>
        <v>Jun</v>
      </c>
      <c r="P5287" s="3">
        <f>YEAR(Table3[[#This Row],[DATE]])</f>
        <v>2035</v>
      </c>
    </row>
    <row r="5288" spans="1:16" x14ac:dyDescent="0.3">
      <c r="A5288" s="6">
        <v>49483</v>
      </c>
      <c r="B5288" s="7" t="s">
        <v>1094</v>
      </c>
      <c r="C5288" s="9">
        <f t="shared" ca="1" si="164"/>
        <v>3</v>
      </c>
      <c r="D5288" s="9" t="s">
        <v>2116</v>
      </c>
      <c r="E5288" s="9" t="s">
        <v>2116</v>
      </c>
      <c r="F5288" s="10">
        <f t="shared" ca="1" si="165"/>
        <v>6.9596884118713342E-2</v>
      </c>
      <c r="G5288" s="3" t="str">
        <f>VLOOKUP(Table3[[#This Row],[PRODUCT ID]],Table1[[PRODUCT]:[SELLING PRICE]],1,FALSE)</f>
        <v>Product42</v>
      </c>
      <c r="H5288" s="3" t="str">
        <f>VLOOKUP(Table3[[#This Row],[PRODUCT ID]],Table1[[PRODUCT]:[SELLING PRICE]],2,FALSE)</f>
        <v>Category3</v>
      </c>
      <c r="I5288" s="3" t="str">
        <f>VLOOKUP(Table3[[#This Row],[PRODUCT ID]],Table1[[PRODUCT]:[SELLING PRICE]],3,FALSE)</f>
        <v>No</v>
      </c>
      <c r="J5288" s="16">
        <f ca="1">VLOOKUP(Table3[[#This Row],[PRODUCT ID]],Table1[[PRODUCT]:[SELLING PRICE]],4,FALSE)</f>
        <v>165</v>
      </c>
      <c r="K5288" s="16">
        <f ca="1">VLOOKUP(Table3[[#This Row],[PRODUCT ID]],Table1[[PRODUCT]:[SELLING PRICE]],5,FALSE)</f>
        <v>236.13195156418752</v>
      </c>
      <c r="L5288" s="16">
        <f ca="1">J5288*Table3[[#This Row],[QUANTITY]]</f>
        <v>495</v>
      </c>
      <c r="M5288" s="16">
        <f ca="1">K5288*Table3[[#This Row],[QUANTITY]]*(1-Table3[[#This Row],[DISCOUNT %]])</f>
        <v>659.09371048334742</v>
      </c>
      <c r="N5288" s="3">
        <f>DAY(Table3[[#This Row],[DATE]])</f>
        <v>23</v>
      </c>
      <c r="O5288" s="3" t="str">
        <f>TEXT(Table3[[#This Row],[DATE]],"mmm")</f>
        <v>Jun</v>
      </c>
      <c r="P5288" s="3">
        <f>YEAR(Table3[[#This Row],[DATE]])</f>
        <v>2035</v>
      </c>
    </row>
    <row r="5289" spans="1:16" x14ac:dyDescent="0.3">
      <c r="A5289" s="6">
        <v>49484</v>
      </c>
      <c r="B5289" s="7" t="s">
        <v>1095</v>
      </c>
      <c r="C5289" s="9">
        <f t="shared" ca="1" si="164"/>
        <v>2</v>
      </c>
      <c r="D5289" s="9" t="s">
        <v>2116</v>
      </c>
      <c r="E5289" s="9" t="s">
        <v>2116</v>
      </c>
      <c r="F5289" s="10">
        <f t="shared" ca="1" si="165"/>
        <v>5.9305575417808246E-2</v>
      </c>
      <c r="G5289" s="3" t="str">
        <f>VLOOKUP(Table3[[#This Row],[PRODUCT ID]],Table1[[PRODUCT]:[SELLING PRICE]],1,FALSE)</f>
        <v>Product43</v>
      </c>
      <c r="H5289" s="3" t="str">
        <f>VLOOKUP(Table3[[#This Row],[PRODUCT ID]],Table1[[PRODUCT]:[SELLING PRICE]],2,FALSE)</f>
        <v>Category4</v>
      </c>
      <c r="I5289" s="3" t="str">
        <f>VLOOKUP(Table3[[#This Row],[PRODUCT ID]],Table1[[PRODUCT]:[SELLING PRICE]],3,FALSE)</f>
        <v>Ft</v>
      </c>
      <c r="J5289" s="16">
        <f ca="1">VLOOKUP(Table3[[#This Row],[PRODUCT ID]],Table1[[PRODUCT]:[SELLING PRICE]],4,FALSE)</f>
        <v>235</v>
      </c>
      <c r="K5289" s="16">
        <f ca="1">VLOOKUP(Table3[[#This Row],[PRODUCT ID]],Table1[[PRODUCT]:[SELLING PRICE]],5,FALSE)</f>
        <v>54.405885280571169</v>
      </c>
      <c r="L5289" s="16">
        <f ca="1">J5289*Table3[[#This Row],[QUANTITY]]</f>
        <v>470</v>
      </c>
      <c r="M5289" s="16">
        <f ca="1">K5289*Table3[[#This Row],[QUANTITY]]*(1-Table3[[#This Row],[DISCOUNT %]])</f>
        <v>102.35862589578326</v>
      </c>
      <c r="N5289" s="3">
        <f>DAY(Table3[[#This Row],[DATE]])</f>
        <v>24</v>
      </c>
      <c r="O5289" s="3" t="str">
        <f>TEXT(Table3[[#This Row],[DATE]],"mmm")</f>
        <v>Jun</v>
      </c>
      <c r="P5289" s="3">
        <f>YEAR(Table3[[#This Row],[DATE]])</f>
        <v>2035</v>
      </c>
    </row>
    <row r="5290" spans="1:16" x14ac:dyDescent="0.3">
      <c r="A5290" s="6">
        <v>49485</v>
      </c>
      <c r="B5290" s="7" t="s">
        <v>1096</v>
      </c>
      <c r="C5290" s="9">
        <f t="shared" ca="1" si="164"/>
        <v>7</v>
      </c>
      <c r="D5290" s="9" t="s">
        <v>2116</v>
      </c>
      <c r="E5290" s="9" t="s">
        <v>2118</v>
      </c>
      <c r="F5290" s="10">
        <f t="shared" ca="1" si="165"/>
        <v>3.0065293594352407E-2</v>
      </c>
      <c r="G5290" s="3" t="str">
        <f>VLOOKUP(Table3[[#This Row],[PRODUCT ID]],Table1[[PRODUCT]:[SELLING PRICE]],1,FALSE)</f>
        <v>Product44</v>
      </c>
      <c r="H5290" s="3" t="str">
        <f>VLOOKUP(Table3[[#This Row],[PRODUCT ID]],Table1[[PRODUCT]:[SELLING PRICE]],2,FALSE)</f>
        <v>Category5</v>
      </c>
      <c r="I5290" s="3" t="str">
        <f>VLOOKUP(Table3[[#This Row],[PRODUCT ID]],Table1[[PRODUCT]:[SELLING PRICE]],3,FALSE)</f>
        <v>No</v>
      </c>
      <c r="J5290" s="16">
        <f ca="1">VLOOKUP(Table3[[#This Row],[PRODUCT ID]],Table1[[PRODUCT]:[SELLING PRICE]],4,FALSE)</f>
        <v>65</v>
      </c>
      <c r="K5290" s="16">
        <f ca="1">VLOOKUP(Table3[[#This Row],[PRODUCT ID]],Table1[[PRODUCT]:[SELLING PRICE]],5,FALSE)</f>
        <v>237.67652147178299</v>
      </c>
      <c r="L5290" s="16">
        <f ca="1">J5290*Table3[[#This Row],[QUANTITY]]</f>
        <v>455</v>
      </c>
      <c r="M5290" s="16">
        <f ca="1">K5290*Table3[[#This Row],[QUANTITY]]*(1-Table3[[#This Row],[DISCOUNT %]])</f>
        <v>1613.714949512746</v>
      </c>
      <c r="N5290" s="3">
        <f>DAY(Table3[[#This Row],[DATE]])</f>
        <v>25</v>
      </c>
      <c r="O5290" s="3" t="str">
        <f>TEXT(Table3[[#This Row],[DATE]],"mmm")</f>
        <v>Jun</v>
      </c>
      <c r="P5290" s="3">
        <f>YEAR(Table3[[#This Row],[DATE]])</f>
        <v>2035</v>
      </c>
    </row>
    <row r="5291" spans="1:16" x14ac:dyDescent="0.3">
      <c r="A5291" s="6">
        <v>49486</v>
      </c>
      <c r="B5291" s="7" t="s">
        <v>1097</v>
      </c>
      <c r="C5291" s="9">
        <f t="shared" ca="1" si="164"/>
        <v>11</v>
      </c>
      <c r="D5291" s="9" t="s">
        <v>2115</v>
      </c>
      <c r="E5291" s="9" t="s">
        <v>2116</v>
      </c>
      <c r="F5291" s="10">
        <f t="shared" ca="1" si="165"/>
        <v>4.343079248914699E-2</v>
      </c>
      <c r="G5291" s="3" t="str">
        <f>VLOOKUP(Table3[[#This Row],[PRODUCT ID]],Table1[[PRODUCT]:[SELLING PRICE]],1,FALSE)</f>
        <v>Product45</v>
      </c>
      <c r="H5291" s="3" t="str">
        <f>VLOOKUP(Table3[[#This Row],[PRODUCT ID]],Table1[[PRODUCT]:[SELLING PRICE]],2,FALSE)</f>
        <v>Category1</v>
      </c>
      <c r="I5291" s="3" t="str">
        <f>VLOOKUP(Table3[[#This Row],[PRODUCT ID]],Table1[[PRODUCT]:[SELLING PRICE]],3,FALSE)</f>
        <v>Kg</v>
      </c>
      <c r="J5291" s="16">
        <f ca="1">VLOOKUP(Table3[[#This Row],[PRODUCT ID]],Table1[[PRODUCT]:[SELLING PRICE]],4,FALSE)</f>
        <v>28</v>
      </c>
      <c r="K5291" s="16">
        <f ca="1">VLOOKUP(Table3[[#This Row],[PRODUCT ID]],Table1[[PRODUCT]:[SELLING PRICE]],5,FALSE)</f>
        <v>202.85401285198745</v>
      </c>
      <c r="L5291" s="16">
        <f ca="1">J5291*Table3[[#This Row],[QUANTITY]]</f>
        <v>308</v>
      </c>
      <c r="M5291" s="16">
        <f ca="1">K5291*Table3[[#This Row],[QUANTITY]]*(1-Table3[[#This Row],[DISCOUNT %]])</f>
        <v>2134.4829254564424</v>
      </c>
      <c r="N5291" s="3">
        <f>DAY(Table3[[#This Row],[DATE]])</f>
        <v>26</v>
      </c>
      <c r="O5291" s="3" t="str">
        <f>TEXT(Table3[[#This Row],[DATE]],"mmm")</f>
        <v>Jun</v>
      </c>
      <c r="P5291" s="3">
        <f>YEAR(Table3[[#This Row],[DATE]])</f>
        <v>2035</v>
      </c>
    </row>
    <row r="5292" spans="1:16" x14ac:dyDescent="0.3">
      <c r="A5292" s="6">
        <v>49487</v>
      </c>
      <c r="B5292" s="7" t="s">
        <v>1098</v>
      </c>
      <c r="C5292" s="9">
        <f t="shared" ca="1" si="164"/>
        <v>3</v>
      </c>
      <c r="D5292" s="9" t="s">
        <v>2117</v>
      </c>
      <c r="E5292" s="9" t="s">
        <v>2116</v>
      </c>
      <c r="F5292" s="10">
        <f t="shared" ca="1" si="165"/>
        <v>7.9912518483027106E-2</v>
      </c>
      <c r="G5292" s="3" t="str">
        <f>VLOOKUP(Table3[[#This Row],[PRODUCT ID]],Table1[[PRODUCT]:[SELLING PRICE]],1,FALSE)</f>
        <v>Product46</v>
      </c>
      <c r="H5292" s="3" t="str">
        <f>VLOOKUP(Table3[[#This Row],[PRODUCT ID]],Table1[[PRODUCT]:[SELLING PRICE]],2,FALSE)</f>
        <v>Category2</v>
      </c>
      <c r="I5292" s="3" t="str">
        <f>VLOOKUP(Table3[[#This Row],[PRODUCT ID]],Table1[[PRODUCT]:[SELLING PRICE]],3,FALSE)</f>
        <v>Kg</v>
      </c>
      <c r="J5292" s="16">
        <f ca="1">VLOOKUP(Table3[[#This Row],[PRODUCT ID]],Table1[[PRODUCT]:[SELLING PRICE]],4,FALSE)</f>
        <v>95</v>
      </c>
      <c r="K5292" s="16">
        <f ca="1">VLOOKUP(Table3[[#This Row],[PRODUCT ID]],Table1[[PRODUCT]:[SELLING PRICE]],5,FALSE)</f>
        <v>80.749998389385993</v>
      </c>
      <c r="L5292" s="16">
        <f ca="1">J5292*Table3[[#This Row],[QUANTITY]]</f>
        <v>285</v>
      </c>
      <c r="M5292" s="16">
        <f ca="1">K5292*Table3[[#This Row],[QUANTITY]]*(1-Table3[[#This Row],[DISCOUNT %]])</f>
        <v>222.8911879517693</v>
      </c>
      <c r="N5292" s="3">
        <f>DAY(Table3[[#This Row],[DATE]])</f>
        <v>27</v>
      </c>
      <c r="O5292" s="3" t="str">
        <f>TEXT(Table3[[#This Row],[DATE]],"mmm")</f>
        <v>Jun</v>
      </c>
      <c r="P5292" s="3">
        <f>YEAR(Table3[[#This Row],[DATE]])</f>
        <v>2035</v>
      </c>
    </row>
    <row r="5293" spans="1:16" x14ac:dyDescent="0.3">
      <c r="A5293" s="6">
        <v>49488</v>
      </c>
      <c r="B5293" s="7" t="s">
        <v>1099</v>
      </c>
      <c r="C5293" s="9">
        <f t="shared" ca="1" si="164"/>
        <v>6</v>
      </c>
      <c r="D5293" s="9" t="s">
        <v>2117</v>
      </c>
      <c r="E5293" s="9" t="s">
        <v>2116</v>
      </c>
      <c r="F5293" s="10">
        <f t="shared" ca="1" si="165"/>
        <v>5.9640330793470288E-2</v>
      </c>
      <c r="G5293" s="3" t="str">
        <f>VLOOKUP(Table3[[#This Row],[PRODUCT ID]],Table1[[PRODUCT]:[SELLING PRICE]],1,FALSE)</f>
        <v>Product47</v>
      </c>
      <c r="H5293" s="3" t="str">
        <f>VLOOKUP(Table3[[#This Row],[PRODUCT ID]],Table1[[PRODUCT]:[SELLING PRICE]],2,FALSE)</f>
        <v>Category3</v>
      </c>
      <c r="I5293" s="3" t="str">
        <f>VLOOKUP(Table3[[#This Row],[PRODUCT ID]],Table1[[PRODUCT]:[SELLING PRICE]],3,FALSE)</f>
        <v>Lt</v>
      </c>
      <c r="J5293" s="16">
        <f ca="1">VLOOKUP(Table3[[#This Row],[PRODUCT ID]],Table1[[PRODUCT]:[SELLING PRICE]],4,FALSE)</f>
        <v>193</v>
      </c>
      <c r="K5293" s="16">
        <f ca="1">VLOOKUP(Table3[[#This Row],[PRODUCT ID]],Table1[[PRODUCT]:[SELLING PRICE]],5,FALSE)</f>
        <v>229.10222400083353</v>
      </c>
      <c r="L5293" s="16">
        <f ca="1">J5293*Table3[[#This Row],[QUANTITY]]</f>
        <v>1158</v>
      </c>
      <c r="M5293" s="16">
        <f ca="1">K5293*Table3[[#This Row],[QUANTITY]]*(1-Table3[[#This Row],[DISCOUNT %]])</f>
        <v>1292.6309494554246</v>
      </c>
      <c r="N5293" s="3">
        <f>DAY(Table3[[#This Row],[DATE]])</f>
        <v>28</v>
      </c>
      <c r="O5293" s="3" t="str">
        <f>TEXT(Table3[[#This Row],[DATE]],"mmm")</f>
        <v>Jun</v>
      </c>
      <c r="P5293" s="3">
        <f>YEAR(Table3[[#This Row],[DATE]])</f>
        <v>2035</v>
      </c>
    </row>
    <row r="5294" spans="1:16" x14ac:dyDescent="0.3">
      <c r="A5294" s="6">
        <v>49489</v>
      </c>
      <c r="B5294" s="7" t="s">
        <v>1100</v>
      </c>
      <c r="C5294" s="9">
        <f t="shared" ca="1" si="164"/>
        <v>10</v>
      </c>
      <c r="D5294" s="9" t="s">
        <v>2116</v>
      </c>
      <c r="E5294" s="9" t="s">
        <v>2116</v>
      </c>
      <c r="F5294" s="10">
        <f t="shared" ca="1" si="165"/>
        <v>8.4318417076667235E-2</v>
      </c>
      <c r="G5294" s="3" t="str">
        <f>VLOOKUP(Table3[[#This Row],[PRODUCT ID]],Table1[[PRODUCT]:[SELLING PRICE]],1,FALSE)</f>
        <v>Product48</v>
      </c>
      <c r="H5294" s="3" t="str">
        <f>VLOOKUP(Table3[[#This Row],[PRODUCT ID]],Table1[[PRODUCT]:[SELLING PRICE]],2,FALSE)</f>
        <v>Category4</v>
      </c>
      <c r="I5294" s="3" t="str">
        <f>VLOOKUP(Table3[[#This Row],[PRODUCT ID]],Table1[[PRODUCT]:[SELLING PRICE]],3,FALSE)</f>
        <v>Kg</v>
      </c>
      <c r="J5294" s="16">
        <f ca="1">VLOOKUP(Table3[[#This Row],[PRODUCT ID]],Table1[[PRODUCT]:[SELLING PRICE]],4,FALSE)</f>
        <v>202</v>
      </c>
      <c r="K5294" s="16">
        <f ca="1">VLOOKUP(Table3[[#This Row],[PRODUCT ID]],Table1[[PRODUCT]:[SELLING PRICE]],5,FALSE)</f>
        <v>259.36061403077179</v>
      </c>
      <c r="L5294" s="16">
        <f ca="1">J5294*Table3[[#This Row],[QUANTITY]]</f>
        <v>2020</v>
      </c>
      <c r="M5294" s="16">
        <f ca="1">K5294*Table3[[#This Row],[QUANTITY]]*(1-Table3[[#This Row],[DISCOUNT %]])</f>
        <v>2374.9173760366466</v>
      </c>
      <c r="N5294" s="3">
        <f>DAY(Table3[[#This Row],[DATE]])</f>
        <v>29</v>
      </c>
      <c r="O5294" s="3" t="str">
        <f>TEXT(Table3[[#This Row],[DATE]],"mmm")</f>
        <v>Jun</v>
      </c>
      <c r="P5294" s="3">
        <f>YEAR(Table3[[#This Row],[DATE]])</f>
        <v>2035</v>
      </c>
    </row>
    <row r="5295" spans="1:16" x14ac:dyDescent="0.3">
      <c r="A5295" s="6">
        <v>49490</v>
      </c>
      <c r="B5295" s="7" t="s">
        <v>1101</v>
      </c>
      <c r="C5295" s="9">
        <f t="shared" ca="1" si="164"/>
        <v>9</v>
      </c>
      <c r="D5295" s="9" t="s">
        <v>2116</v>
      </c>
      <c r="E5295" s="9" t="s">
        <v>2116</v>
      </c>
      <c r="F5295" s="10">
        <f t="shared" ca="1" si="165"/>
        <v>6.9991388841718558E-2</v>
      </c>
      <c r="G5295" s="3" t="str">
        <f>VLOOKUP(Table3[[#This Row],[PRODUCT ID]],Table1[[PRODUCT]:[SELLING PRICE]],1,FALSE)</f>
        <v>Product49</v>
      </c>
      <c r="H5295" s="3" t="str">
        <f>VLOOKUP(Table3[[#This Row],[PRODUCT ID]],Table1[[PRODUCT]:[SELLING PRICE]],2,FALSE)</f>
        <v>Category1</v>
      </c>
      <c r="I5295" s="3" t="str">
        <f>VLOOKUP(Table3[[#This Row],[PRODUCT ID]],Table1[[PRODUCT]:[SELLING PRICE]],3,FALSE)</f>
        <v>Lt</v>
      </c>
      <c r="J5295" s="16">
        <f ca="1">VLOOKUP(Table3[[#This Row],[PRODUCT ID]],Table1[[PRODUCT]:[SELLING PRICE]],4,FALSE)</f>
        <v>181</v>
      </c>
      <c r="K5295" s="16">
        <f ca="1">VLOOKUP(Table3[[#This Row],[PRODUCT ID]],Table1[[PRODUCT]:[SELLING PRICE]],5,FALSE)</f>
        <v>247.82943673999284</v>
      </c>
      <c r="L5295" s="16">
        <f ca="1">J5295*Table3[[#This Row],[QUANTITY]]</f>
        <v>1629</v>
      </c>
      <c r="M5295" s="16">
        <f ca="1">K5295*Table3[[#This Row],[QUANTITY]]*(1-Table3[[#This Row],[DISCOUNT %]])</f>
        <v>2074.3515924002995</v>
      </c>
      <c r="N5295" s="3">
        <f>DAY(Table3[[#This Row],[DATE]])</f>
        <v>30</v>
      </c>
      <c r="O5295" s="3" t="str">
        <f>TEXT(Table3[[#This Row],[DATE]],"mmm")</f>
        <v>Jun</v>
      </c>
      <c r="P5295" s="3">
        <f>YEAR(Table3[[#This Row],[DATE]])</f>
        <v>2035</v>
      </c>
    </row>
    <row r="5296" spans="1:16" x14ac:dyDescent="0.3">
      <c r="A5296" s="6">
        <v>49491</v>
      </c>
      <c r="B5296" s="7" t="s">
        <v>1102</v>
      </c>
      <c r="C5296" s="9">
        <f t="shared" ca="1" si="164"/>
        <v>14</v>
      </c>
      <c r="D5296" s="9" t="s">
        <v>2116</v>
      </c>
      <c r="E5296" s="9" t="s">
        <v>2118</v>
      </c>
      <c r="F5296" s="10">
        <f t="shared" ca="1" si="165"/>
        <v>4.647881513638006E-2</v>
      </c>
      <c r="G5296" s="3" t="str">
        <f>VLOOKUP(Table3[[#This Row],[PRODUCT ID]],Table1[[PRODUCT]:[SELLING PRICE]],1,FALSE)</f>
        <v>Product50</v>
      </c>
      <c r="H5296" s="3" t="str">
        <f>VLOOKUP(Table3[[#This Row],[PRODUCT ID]],Table1[[PRODUCT]:[SELLING PRICE]],2,FALSE)</f>
        <v>Category2</v>
      </c>
      <c r="I5296" s="3" t="str">
        <f>VLOOKUP(Table3[[#This Row],[PRODUCT ID]],Table1[[PRODUCT]:[SELLING PRICE]],3,FALSE)</f>
        <v>Ft</v>
      </c>
      <c r="J5296" s="16">
        <f ca="1">VLOOKUP(Table3[[#This Row],[PRODUCT ID]],Table1[[PRODUCT]:[SELLING PRICE]],4,FALSE)</f>
        <v>147</v>
      </c>
      <c r="K5296" s="16">
        <f ca="1">VLOOKUP(Table3[[#This Row],[PRODUCT ID]],Table1[[PRODUCT]:[SELLING PRICE]],5,FALSE)</f>
        <v>33.423461830483042</v>
      </c>
      <c r="L5296" s="16">
        <f ca="1">J5296*Table3[[#This Row],[QUANTITY]]</f>
        <v>2058</v>
      </c>
      <c r="M5296" s="16">
        <f ca="1">K5296*Table3[[#This Row],[QUANTITY]]*(1-Table3[[#This Row],[DISCOUNT %]])</f>
        <v>446.17970497584633</v>
      </c>
      <c r="N5296" s="3">
        <f>DAY(Table3[[#This Row],[DATE]])</f>
        <v>1</v>
      </c>
      <c r="O5296" s="3" t="str">
        <f>TEXT(Table3[[#This Row],[DATE]],"mmm")</f>
        <v>Jul</v>
      </c>
      <c r="P5296" s="3">
        <f>YEAR(Table3[[#This Row],[DATE]])</f>
        <v>2035</v>
      </c>
    </row>
    <row r="5297" spans="1:16" x14ac:dyDescent="0.3">
      <c r="A5297" s="6">
        <v>49492</v>
      </c>
      <c r="B5297" s="7" t="s">
        <v>1103</v>
      </c>
      <c r="C5297" s="9">
        <f t="shared" ca="1" si="164"/>
        <v>12</v>
      </c>
      <c r="D5297" s="9" t="s">
        <v>2116</v>
      </c>
      <c r="E5297" s="9" t="s">
        <v>2118</v>
      </c>
      <c r="F5297" s="10">
        <f t="shared" ca="1" si="165"/>
        <v>9.8664709088804425E-2</v>
      </c>
      <c r="G5297" s="3" t="str">
        <f>VLOOKUP(Table3[[#This Row],[PRODUCT ID]],Table1[[PRODUCT]:[SELLING PRICE]],1,FALSE)</f>
        <v>Product51</v>
      </c>
      <c r="H5297" s="3" t="str">
        <f>VLOOKUP(Table3[[#This Row],[PRODUCT ID]],Table1[[PRODUCT]:[SELLING PRICE]],2,FALSE)</f>
        <v>Category3</v>
      </c>
      <c r="I5297" s="3" t="str">
        <f>VLOOKUP(Table3[[#This Row],[PRODUCT ID]],Table1[[PRODUCT]:[SELLING PRICE]],3,FALSE)</f>
        <v>Kg</v>
      </c>
      <c r="J5297" s="16">
        <f ca="1">VLOOKUP(Table3[[#This Row],[PRODUCT ID]],Table1[[PRODUCT]:[SELLING PRICE]],4,FALSE)</f>
        <v>178</v>
      </c>
      <c r="K5297" s="16">
        <f ca="1">VLOOKUP(Table3[[#This Row],[PRODUCT ID]],Table1[[PRODUCT]:[SELLING PRICE]],5,FALSE)</f>
        <v>79.53213906016525</v>
      </c>
      <c r="L5297" s="16">
        <f ca="1">J5297*Table3[[#This Row],[QUANTITY]]</f>
        <v>2136</v>
      </c>
      <c r="M5297" s="16">
        <f ca="1">K5297*Table3[[#This Row],[QUANTITY]]*(1-Table3[[#This Row],[DISCOUNT %]])</f>
        <v>860.22148435900442</v>
      </c>
      <c r="N5297" s="3">
        <f>DAY(Table3[[#This Row],[DATE]])</f>
        <v>2</v>
      </c>
      <c r="O5297" s="3" t="str">
        <f>TEXT(Table3[[#This Row],[DATE]],"mmm")</f>
        <v>Jul</v>
      </c>
      <c r="P5297" s="3">
        <f>YEAR(Table3[[#This Row],[DATE]])</f>
        <v>2035</v>
      </c>
    </row>
    <row r="5298" spans="1:16" x14ac:dyDescent="0.3">
      <c r="A5298" s="6">
        <v>49493</v>
      </c>
      <c r="B5298" s="7" t="s">
        <v>1104</v>
      </c>
      <c r="C5298" s="9">
        <f t="shared" ca="1" si="164"/>
        <v>15</v>
      </c>
      <c r="D5298" s="9" t="s">
        <v>2115</v>
      </c>
      <c r="E5298" s="9" t="s">
        <v>2116</v>
      </c>
      <c r="F5298" s="10">
        <f t="shared" ca="1" si="165"/>
        <v>7.2810425052094938E-2</v>
      </c>
      <c r="G5298" s="3" t="str">
        <f>VLOOKUP(Table3[[#This Row],[PRODUCT ID]],Table1[[PRODUCT]:[SELLING PRICE]],1,FALSE)</f>
        <v>Product52</v>
      </c>
      <c r="H5298" s="3" t="str">
        <f>VLOOKUP(Table3[[#This Row],[PRODUCT ID]],Table1[[PRODUCT]:[SELLING PRICE]],2,FALSE)</f>
        <v>Category4</v>
      </c>
      <c r="I5298" s="3" t="str">
        <f>VLOOKUP(Table3[[#This Row],[PRODUCT ID]],Table1[[PRODUCT]:[SELLING PRICE]],3,FALSE)</f>
        <v>No</v>
      </c>
      <c r="J5298" s="16">
        <f ca="1">VLOOKUP(Table3[[#This Row],[PRODUCT ID]],Table1[[PRODUCT]:[SELLING PRICE]],4,FALSE)</f>
        <v>225</v>
      </c>
      <c r="K5298" s="16">
        <f ca="1">VLOOKUP(Table3[[#This Row],[PRODUCT ID]],Table1[[PRODUCT]:[SELLING PRICE]],5,FALSE)</f>
        <v>24.177150010451665</v>
      </c>
      <c r="L5298" s="16">
        <f ca="1">J5298*Table3[[#This Row],[QUANTITY]]</f>
        <v>3375</v>
      </c>
      <c r="M5298" s="16">
        <f ca="1">K5298*Table3[[#This Row],[QUANTITY]]*(1-Table3[[#This Row],[DISCOUNT %]])</f>
        <v>336.25202162463626</v>
      </c>
      <c r="N5298" s="3">
        <f>DAY(Table3[[#This Row],[DATE]])</f>
        <v>3</v>
      </c>
      <c r="O5298" s="3" t="str">
        <f>TEXT(Table3[[#This Row],[DATE]],"mmm")</f>
        <v>Jul</v>
      </c>
      <c r="P5298" s="3">
        <f>YEAR(Table3[[#This Row],[DATE]])</f>
        <v>2035</v>
      </c>
    </row>
    <row r="5299" spans="1:16" x14ac:dyDescent="0.3">
      <c r="A5299" s="6">
        <v>49494</v>
      </c>
      <c r="B5299" s="7" t="s">
        <v>1105</v>
      </c>
      <c r="C5299" s="9">
        <f t="shared" ca="1" si="164"/>
        <v>3</v>
      </c>
      <c r="D5299" s="9" t="s">
        <v>2116</v>
      </c>
      <c r="E5299" s="9" t="s">
        <v>2116</v>
      </c>
      <c r="F5299" s="10">
        <f t="shared" ca="1" si="165"/>
        <v>1.8001491953592665E-2</v>
      </c>
      <c r="G5299" s="3" t="str">
        <f>VLOOKUP(Table3[[#This Row],[PRODUCT ID]],Table1[[PRODUCT]:[SELLING PRICE]],1,FALSE)</f>
        <v>Product53</v>
      </c>
      <c r="H5299" s="3" t="str">
        <f>VLOOKUP(Table3[[#This Row],[PRODUCT ID]],Table1[[PRODUCT]:[SELLING PRICE]],2,FALSE)</f>
        <v>Category5</v>
      </c>
      <c r="I5299" s="3" t="str">
        <f>VLOOKUP(Table3[[#This Row],[PRODUCT ID]],Table1[[PRODUCT]:[SELLING PRICE]],3,FALSE)</f>
        <v>No</v>
      </c>
      <c r="J5299" s="16">
        <f ca="1">VLOOKUP(Table3[[#This Row],[PRODUCT ID]],Table1[[PRODUCT]:[SELLING PRICE]],4,FALSE)</f>
        <v>188</v>
      </c>
      <c r="K5299" s="16">
        <f ca="1">VLOOKUP(Table3[[#This Row],[PRODUCT ID]],Table1[[PRODUCT]:[SELLING PRICE]],5,FALSE)</f>
        <v>314.69234918383364</v>
      </c>
      <c r="L5299" s="16">
        <f ca="1">J5299*Table3[[#This Row],[QUANTITY]]</f>
        <v>564</v>
      </c>
      <c r="M5299" s="16">
        <f ca="1">K5299*Table3[[#This Row],[QUANTITY]]*(1-Table3[[#This Row],[DISCOUNT %]])</f>
        <v>927.0822521764311</v>
      </c>
      <c r="N5299" s="3">
        <f>DAY(Table3[[#This Row],[DATE]])</f>
        <v>4</v>
      </c>
      <c r="O5299" s="3" t="str">
        <f>TEXT(Table3[[#This Row],[DATE]],"mmm")</f>
        <v>Jul</v>
      </c>
      <c r="P5299" s="3">
        <f>YEAR(Table3[[#This Row],[DATE]])</f>
        <v>2035</v>
      </c>
    </row>
    <row r="5300" spans="1:16" x14ac:dyDescent="0.3">
      <c r="A5300" s="6">
        <v>49495</v>
      </c>
      <c r="B5300" s="7" t="s">
        <v>1106</v>
      </c>
      <c r="C5300" s="9">
        <f t="shared" ca="1" si="164"/>
        <v>10</v>
      </c>
      <c r="D5300" s="9" t="s">
        <v>2117</v>
      </c>
      <c r="E5300" s="9" t="s">
        <v>2116</v>
      </c>
      <c r="F5300" s="10">
        <f t="shared" ca="1" si="165"/>
        <v>1.9630458003804297E-2</v>
      </c>
      <c r="G5300" s="3" t="str">
        <f>VLOOKUP(Table3[[#This Row],[PRODUCT ID]],Table1[[PRODUCT]:[SELLING PRICE]],1,FALSE)</f>
        <v>Product54</v>
      </c>
      <c r="H5300" s="3" t="str">
        <f>VLOOKUP(Table3[[#This Row],[PRODUCT ID]],Table1[[PRODUCT]:[SELLING PRICE]],2,FALSE)</f>
        <v>Category1</v>
      </c>
      <c r="I5300" s="3" t="str">
        <f>VLOOKUP(Table3[[#This Row],[PRODUCT ID]],Table1[[PRODUCT]:[SELLING PRICE]],3,FALSE)</f>
        <v>Ft</v>
      </c>
      <c r="J5300" s="16">
        <f ca="1">VLOOKUP(Table3[[#This Row],[PRODUCT ID]],Table1[[PRODUCT]:[SELLING PRICE]],4,FALSE)</f>
        <v>127</v>
      </c>
      <c r="K5300" s="16">
        <f ca="1">VLOOKUP(Table3[[#This Row],[PRODUCT ID]],Table1[[PRODUCT]:[SELLING PRICE]],5,FALSE)</f>
        <v>126.96135693843038</v>
      </c>
      <c r="L5300" s="16">
        <f ca="1">J5300*Table3[[#This Row],[QUANTITY]]</f>
        <v>1270</v>
      </c>
      <c r="M5300" s="16">
        <f ca="1">K5300*Table3[[#This Row],[QUANTITY]]*(1-Table3[[#This Row],[DISCOUNT %]])</f>
        <v>1244.6904735294454</v>
      </c>
      <c r="N5300" s="3">
        <f>DAY(Table3[[#This Row],[DATE]])</f>
        <v>5</v>
      </c>
      <c r="O5300" s="3" t="str">
        <f>TEXT(Table3[[#This Row],[DATE]],"mmm")</f>
        <v>Jul</v>
      </c>
      <c r="P5300" s="3">
        <f>YEAR(Table3[[#This Row],[DATE]])</f>
        <v>2035</v>
      </c>
    </row>
    <row r="5301" spans="1:16" x14ac:dyDescent="0.3">
      <c r="A5301" s="6">
        <v>49496</v>
      </c>
      <c r="B5301" s="7" t="s">
        <v>1107</v>
      </c>
      <c r="C5301" s="9">
        <f t="shared" ca="1" si="164"/>
        <v>10</v>
      </c>
      <c r="D5301" s="9" t="s">
        <v>2115</v>
      </c>
      <c r="E5301" s="9" t="s">
        <v>2116</v>
      </c>
      <c r="F5301" s="10">
        <f t="shared" ca="1" si="165"/>
        <v>9.6023753175389082E-2</v>
      </c>
      <c r="G5301" s="3" t="str">
        <f>VLOOKUP(Table3[[#This Row],[PRODUCT ID]],Table1[[PRODUCT]:[SELLING PRICE]],1,FALSE)</f>
        <v>Product55</v>
      </c>
      <c r="H5301" s="3" t="str">
        <f>VLOOKUP(Table3[[#This Row],[PRODUCT ID]],Table1[[PRODUCT]:[SELLING PRICE]],2,FALSE)</f>
        <v>Category2</v>
      </c>
      <c r="I5301" s="3" t="str">
        <f>VLOOKUP(Table3[[#This Row],[PRODUCT ID]],Table1[[PRODUCT]:[SELLING PRICE]],3,FALSE)</f>
        <v>No</v>
      </c>
      <c r="J5301" s="16">
        <f ca="1">VLOOKUP(Table3[[#This Row],[PRODUCT ID]],Table1[[PRODUCT]:[SELLING PRICE]],4,FALSE)</f>
        <v>135</v>
      </c>
      <c r="K5301" s="16">
        <f ca="1">VLOOKUP(Table3[[#This Row],[PRODUCT ID]],Table1[[PRODUCT]:[SELLING PRICE]],5,FALSE)</f>
        <v>118.96395281134306</v>
      </c>
      <c r="L5301" s="16">
        <f ca="1">J5301*Table3[[#This Row],[QUANTITY]]</f>
        <v>1350</v>
      </c>
      <c r="M5301" s="16">
        <f ca="1">K5301*Table3[[#This Row],[QUANTITY]]*(1-Table3[[#This Row],[DISCOUNT %]])</f>
        <v>1075.4058756981801</v>
      </c>
      <c r="N5301" s="3">
        <f>DAY(Table3[[#This Row],[DATE]])</f>
        <v>6</v>
      </c>
      <c r="O5301" s="3" t="str">
        <f>TEXT(Table3[[#This Row],[DATE]],"mmm")</f>
        <v>Jul</v>
      </c>
      <c r="P5301" s="3">
        <f>YEAR(Table3[[#This Row],[DATE]])</f>
        <v>2035</v>
      </c>
    </row>
    <row r="5302" spans="1:16" x14ac:dyDescent="0.3">
      <c r="A5302" s="6">
        <v>49497</v>
      </c>
      <c r="B5302" s="7" t="s">
        <v>1108</v>
      </c>
      <c r="C5302" s="9">
        <f t="shared" ca="1" si="164"/>
        <v>3</v>
      </c>
      <c r="D5302" s="9" t="s">
        <v>2115</v>
      </c>
      <c r="E5302" s="9" t="s">
        <v>2118</v>
      </c>
      <c r="F5302" s="10">
        <f t="shared" ca="1" si="165"/>
        <v>3.6822230942126791E-2</v>
      </c>
      <c r="G5302" s="3" t="str">
        <f>VLOOKUP(Table3[[#This Row],[PRODUCT ID]],Table1[[PRODUCT]:[SELLING PRICE]],1,FALSE)</f>
        <v>Product56</v>
      </c>
      <c r="H5302" s="3" t="str">
        <f>VLOOKUP(Table3[[#This Row],[PRODUCT ID]],Table1[[PRODUCT]:[SELLING PRICE]],2,FALSE)</f>
        <v>Category3</v>
      </c>
      <c r="I5302" s="3" t="str">
        <f>VLOOKUP(Table3[[#This Row],[PRODUCT ID]],Table1[[PRODUCT]:[SELLING PRICE]],3,FALSE)</f>
        <v>Kg</v>
      </c>
      <c r="J5302" s="16">
        <f ca="1">VLOOKUP(Table3[[#This Row],[PRODUCT ID]],Table1[[PRODUCT]:[SELLING PRICE]],4,FALSE)</f>
        <v>66</v>
      </c>
      <c r="K5302" s="16">
        <f ca="1">VLOOKUP(Table3[[#This Row],[PRODUCT ID]],Table1[[PRODUCT]:[SELLING PRICE]],5,FALSE)</f>
        <v>234.79335540044229</v>
      </c>
      <c r="L5302" s="16">
        <f ca="1">J5302*Table3[[#This Row],[QUANTITY]]</f>
        <v>198</v>
      </c>
      <c r="M5302" s="16">
        <f ca="1">K5302*Table3[[#This Row],[QUANTITY]]*(1-Table3[[#This Row],[DISCOUNT %]])</f>
        <v>678.44322073263106</v>
      </c>
      <c r="N5302" s="3">
        <f>DAY(Table3[[#This Row],[DATE]])</f>
        <v>7</v>
      </c>
      <c r="O5302" s="3" t="str">
        <f>TEXT(Table3[[#This Row],[DATE]],"mmm")</f>
        <v>Jul</v>
      </c>
      <c r="P5302" s="3">
        <f>YEAR(Table3[[#This Row],[DATE]])</f>
        <v>2035</v>
      </c>
    </row>
    <row r="5303" spans="1:16" x14ac:dyDescent="0.3">
      <c r="A5303" s="6">
        <v>49498</v>
      </c>
      <c r="B5303" s="7" t="s">
        <v>1109</v>
      </c>
      <c r="C5303" s="9">
        <f t="shared" ca="1" si="164"/>
        <v>12</v>
      </c>
      <c r="D5303" s="9" t="s">
        <v>2115</v>
      </c>
      <c r="E5303" s="9" t="s">
        <v>2116</v>
      </c>
      <c r="F5303" s="10">
        <f t="shared" ca="1" si="165"/>
        <v>1.0795563606143799E-2</v>
      </c>
      <c r="G5303" s="3" t="str">
        <f>VLOOKUP(Table3[[#This Row],[PRODUCT ID]],Table1[[PRODUCT]:[SELLING PRICE]],1,FALSE)</f>
        <v>Product57</v>
      </c>
      <c r="H5303" s="3" t="str">
        <f>VLOOKUP(Table3[[#This Row],[PRODUCT ID]],Table1[[PRODUCT]:[SELLING PRICE]],2,FALSE)</f>
        <v>Category4</v>
      </c>
      <c r="I5303" s="3" t="str">
        <f>VLOOKUP(Table3[[#This Row],[PRODUCT ID]],Table1[[PRODUCT]:[SELLING PRICE]],3,FALSE)</f>
        <v>Kg</v>
      </c>
      <c r="J5303" s="16">
        <f ca="1">VLOOKUP(Table3[[#This Row],[PRODUCT ID]],Table1[[PRODUCT]:[SELLING PRICE]],4,FALSE)</f>
        <v>53</v>
      </c>
      <c r="K5303" s="16">
        <f ca="1">VLOOKUP(Table3[[#This Row],[PRODUCT ID]],Table1[[PRODUCT]:[SELLING PRICE]],5,FALSE)</f>
        <v>162.83510802190668</v>
      </c>
      <c r="L5303" s="16">
        <f ca="1">J5303*Table3[[#This Row],[QUANTITY]]</f>
        <v>636</v>
      </c>
      <c r="M5303" s="16">
        <f ca="1">K5303*Table3[[#This Row],[QUANTITY]]*(1-Table3[[#This Row],[DISCOUNT %]])</f>
        <v>1932.9265350713149</v>
      </c>
      <c r="N5303" s="3">
        <f>DAY(Table3[[#This Row],[DATE]])</f>
        <v>8</v>
      </c>
      <c r="O5303" s="3" t="str">
        <f>TEXT(Table3[[#This Row],[DATE]],"mmm")</f>
        <v>Jul</v>
      </c>
      <c r="P5303" s="3">
        <f>YEAR(Table3[[#This Row],[DATE]])</f>
        <v>2035</v>
      </c>
    </row>
    <row r="5304" spans="1:16" x14ac:dyDescent="0.3">
      <c r="A5304" s="6">
        <v>49499</v>
      </c>
      <c r="B5304" s="7" t="s">
        <v>1110</v>
      </c>
      <c r="C5304" s="9">
        <f t="shared" ca="1" si="164"/>
        <v>12</v>
      </c>
      <c r="D5304" s="9" t="s">
        <v>2116</v>
      </c>
      <c r="E5304" s="9" t="s">
        <v>2116</v>
      </c>
      <c r="F5304" s="10">
        <f t="shared" ca="1" si="165"/>
        <v>2.2232438757711605E-2</v>
      </c>
      <c r="G5304" s="3" t="str">
        <f>VLOOKUP(Table3[[#This Row],[PRODUCT ID]],Table1[[PRODUCT]:[SELLING PRICE]],1,FALSE)</f>
        <v>Product58</v>
      </c>
      <c r="H5304" s="3" t="str">
        <f>VLOOKUP(Table3[[#This Row],[PRODUCT ID]],Table1[[PRODUCT]:[SELLING PRICE]],2,FALSE)</f>
        <v>Category5</v>
      </c>
      <c r="I5304" s="3" t="str">
        <f>VLOOKUP(Table3[[#This Row],[PRODUCT ID]],Table1[[PRODUCT]:[SELLING PRICE]],3,FALSE)</f>
        <v>Lt</v>
      </c>
      <c r="J5304" s="16">
        <f ca="1">VLOOKUP(Table3[[#This Row],[PRODUCT ID]],Table1[[PRODUCT]:[SELLING PRICE]],4,FALSE)</f>
        <v>22</v>
      </c>
      <c r="K5304" s="16">
        <f ca="1">VLOOKUP(Table3[[#This Row],[PRODUCT ID]],Table1[[PRODUCT]:[SELLING PRICE]],5,FALSE)</f>
        <v>120.56214127358976</v>
      </c>
      <c r="L5304" s="16">
        <f ca="1">J5304*Table3[[#This Row],[QUANTITY]]</f>
        <v>264</v>
      </c>
      <c r="M5304" s="16">
        <f ca="1">K5304*Table3[[#This Row],[QUANTITY]]*(1-Table3[[#This Row],[DISCOUNT %]])</f>
        <v>1414.5810102147132</v>
      </c>
      <c r="N5304" s="3">
        <f>DAY(Table3[[#This Row],[DATE]])</f>
        <v>9</v>
      </c>
      <c r="O5304" s="3" t="str">
        <f>TEXT(Table3[[#This Row],[DATE]],"mmm")</f>
        <v>Jul</v>
      </c>
      <c r="P5304" s="3">
        <f>YEAR(Table3[[#This Row],[DATE]])</f>
        <v>2035</v>
      </c>
    </row>
    <row r="5305" spans="1:16" x14ac:dyDescent="0.3">
      <c r="A5305" s="6">
        <v>49500</v>
      </c>
      <c r="B5305" s="7" t="s">
        <v>1111</v>
      </c>
      <c r="C5305" s="9">
        <f t="shared" ca="1" si="164"/>
        <v>2</v>
      </c>
      <c r="D5305" s="9" t="s">
        <v>2116</v>
      </c>
      <c r="E5305" s="9" t="s">
        <v>2116</v>
      </c>
      <c r="F5305" s="10">
        <f t="shared" ca="1" si="165"/>
        <v>2.2319236035930168E-2</v>
      </c>
      <c r="G5305" s="3" t="str">
        <f>VLOOKUP(Table3[[#This Row],[PRODUCT ID]],Table1[[PRODUCT]:[SELLING PRICE]],1,FALSE)</f>
        <v>Product59</v>
      </c>
      <c r="H5305" s="3" t="str">
        <f>VLOOKUP(Table3[[#This Row],[PRODUCT ID]],Table1[[PRODUCT]:[SELLING PRICE]],2,FALSE)</f>
        <v>Category1</v>
      </c>
      <c r="I5305" s="3" t="str">
        <f>VLOOKUP(Table3[[#This Row],[PRODUCT ID]],Table1[[PRODUCT]:[SELLING PRICE]],3,FALSE)</f>
        <v>Kg</v>
      </c>
      <c r="J5305" s="16">
        <f ca="1">VLOOKUP(Table3[[#This Row],[PRODUCT ID]],Table1[[PRODUCT]:[SELLING PRICE]],4,FALSE)</f>
        <v>82</v>
      </c>
      <c r="K5305" s="16">
        <f ca="1">VLOOKUP(Table3[[#This Row],[PRODUCT ID]],Table1[[PRODUCT]:[SELLING PRICE]],5,FALSE)</f>
        <v>50.885841834603298</v>
      </c>
      <c r="L5305" s="16">
        <f ca="1">J5305*Table3[[#This Row],[QUANTITY]]</f>
        <v>164</v>
      </c>
      <c r="M5305" s="16">
        <f ca="1">K5305*Table3[[#This Row],[QUANTITY]]*(1-Table3[[#This Row],[DISCOUNT %]])</f>
        <v>99.500217439619561</v>
      </c>
      <c r="N5305" s="3">
        <f>DAY(Table3[[#This Row],[DATE]])</f>
        <v>10</v>
      </c>
      <c r="O5305" s="3" t="str">
        <f>TEXT(Table3[[#This Row],[DATE]],"mmm")</f>
        <v>Jul</v>
      </c>
      <c r="P5305" s="3">
        <f>YEAR(Table3[[#This Row],[DATE]])</f>
        <v>2035</v>
      </c>
    </row>
    <row r="5306" spans="1:16" x14ac:dyDescent="0.3">
      <c r="A5306" s="6">
        <v>49501</v>
      </c>
      <c r="B5306" s="7" t="s">
        <v>1112</v>
      </c>
      <c r="C5306" s="9">
        <f t="shared" ca="1" si="164"/>
        <v>15</v>
      </c>
      <c r="D5306" s="9" t="s">
        <v>2116</v>
      </c>
      <c r="E5306" s="9" t="s">
        <v>2116</v>
      </c>
      <c r="F5306" s="10">
        <f t="shared" ca="1" si="165"/>
        <v>4.2637890625252098E-2</v>
      </c>
      <c r="G5306" s="3" t="str">
        <f>VLOOKUP(Table3[[#This Row],[PRODUCT ID]],Table1[[PRODUCT]:[SELLING PRICE]],1,FALSE)</f>
        <v>Product60</v>
      </c>
      <c r="H5306" s="3" t="str">
        <f>VLOOKUP(Table3[[#This Row],[PRODUCT ID]],Table1[[PRODUCT]:[SELLING PRICE]],2,FALSE)</f>
        <v>Category2</v>
      </c>
      <c r="I5306" s="3" t="str">
        <f>VLOOKUP(Table3[[#This Row],[PRODUCT ID]],Table1[[PRODUCT]:[SELLING PRICE]],3,FALSE)</f>
        <v>Lt</v>
      </c>
      <c r="J5306" s="16">
        <f ca="1">VLOOKUP(Table3[[#This Row],[PRODUCT ID]],Table1[[PRODUCT]:[SELLING PRICE]],4,FALSE)</f>
        <v>166</v>
      </c>
      <c r="K5306" s="16">
        <f ca="1">VLOOKUP(Table3[[#This Row],[PRODUCT ID]],Table1[[PRODUCT]:[SELLING PRICE]],5,FALSE)</f>
        <v>140.20081416030109</v>
      </c>
      <c r="L5306" s="16">
        <f ca="1">J5306*Table3[[#This Row],[QUANTITY]]</f>
        <v>2490</v>
      </c>
      <c r="M5306" s="16">
        <f ca="1">K5306*Table3[[#This Row],[QUANTITY]]*(1-Table3[[#This Row],[DISCOUNT %]])</f>
        <v>2013.3442077084433</v>
      </c>
      <c r="N5306" s="3">
        <f>DAY(Table3[[#This Row],[DATE]])</f>
        <v>11</v>
      </c>
      <c r="O5306" s="3" t="str">
        <f>TEXT(Table3[[#This Row],[DATE]],"mmm")</f>
        <v>Jul</v>
      </c>
      <c r="P5306" s="3">
        <f>YEAR(Table3[[#This Row],[DATE]])</f>
        <v>2035</v>
      </c>
    </row>
    <row r="5307" spans="1:16" x14ac:dyDescent="0.3">
      <c r="A5307" s="6">
        <v>49502</v>
      </c>
      <c r="B5307" s="7" t="s">
        <v>1113</v>
      </c>
      <c r="C5307" s="9">
        <f t="shared" ca="1" si="164"/>
        <v>7</v>
      </c>
      <c r="D5307" s="9" t="s">
        <v>2115</v>
      </c>
      <c r="E5307" s="9" t="s">
        <v>2116</v>
      </c>
      <c r="F5307" s="10">
        <f t="shared" ca="1" si="165"/>
        <v>7.6038749692836624E-2</v>
      </c>
      <c r="G5307" s="3" t="str">
        <f>VLOOKUP(Table3[[#This Row],[PRODUCT ID]],Table1[[PRODUCT]:[SELLING PRICE]],1,FALSE)</f>
        <v>Product61</v>
      </c>
      <c r="H5307" s="3" t="str">
        <f>VLOOKUP(Table3[[#This Row],[PRODUCT ID]],Table1[[PRODUCT]:[SELLING PRICE]],2,FALSE)</f>
        <v>Category3</v>
      </c>
      <c r="I5307" s="3" t="str">
        <f>VLOOKUP(Table3[[#This Row],[PRODUCT ID]],Table1[[PRODUCT]:[SELLING PRICE]],3,FALSE)</f>
        <v>Ft</v>
      </c>
      <c r="J5307" s="16">
        <f ca="1">VLOOKUP(Table3[[#This Row],[PRODUCT ID]],Table1[[PRODUCT]:[SELLING PRICE]],4,FALSE)</f>
        <v>74</v>
      </c>
      <c r="K5307" s="16">
        <f ca="1">VLOOKUP(Table3[[#This Row],[PRODUCT ID]],Table1[[PRODUCT]:[SELLING PRICE]],5,FALSE)</f>
        <v>152.21381922155325</v>
      </c>
      <c r="L5307" s="16">
        <f ca="1">J5307*Table3[[#This Row],[QUANTITY]]</f>
        <v>518</v>
      </c>
      <c r="M5307" s="16">
        <f ca="1">K5307*Table3[[#This Row],[QUANTITY]]*(1-Table3[[#This Row],[DISCOUNT %]])</f>
        <v>984.47769505382416</v>
      </c>
      <c r="N5307" s="3">
        <f>DAY(Table3[[#This Row],[DATE]])</f>
        <v>12</v>
      </c>
      <c r="O5307" s="3" t="str">
        <f>TEXT(Table3[[#This Row],[DATE]],"mmm")</f>
        <v>Jul</v>
      </c>
      <c r="P5307" s="3">
        <f>YEAR(Table3[[#This Row],[DATE]])</f>
        <v>2035</v>
      </c>
    </row>
    <row r="5308" spans="1:16" x14ac:dyDescent="0.3">
      <c r="A5308" s="6">
        <v>49503</v>
      </c>
      <c r="B5308" s="7" t="s">
        <v>1114</v>
      </c>
      <c r="C5308" s="9">
        <f t="shared" ca="1" si="164"/>
        <v>11</v>
      </c>
      <c r="D5308" s="9" t="s">
        <v>2117</v>
      </c>
      <c r="E5308" s="9" t="s">
        <v>2118</v>
      </c>
      <c r="F5308" s="10">
        <f t="shared" ca="1" si="165"/>
        <v>5.8470470964621657E-3</v>
      </c>
      <c r="G5308" s="3" t="str">
        <f>VLOOKUP(Table3[[#This Row],[PRODUCT ID]],Table1[[PRODUCT]:[SELLING PRICE]],1,FALSE)</f>
        <v>Product62</v>
      </c>
      <c r="H5308" s="3" t="str">
        <f>VLOOKUP(Table3[[#This Row],[PRODUCT ID]],Table1[[PRODUCT]:[SELLING PRICE]],2,FALSE)</f>
        <v>Category4</v>
      </c>
      <c r="I5308" s="3" t="str">
        <f>VLOOKUP(Table3[[#This Row],[PRODUCT ID]],Table1[[PRODUCT]:[SELLING PRICE]],3,FALSE)</f>
        <v>Kg</v>
      </c>
      <c r="J5308" s="16">
        <f ca="1">VLOOKUP(Table3[[#This Row],[PRODUCT ID]],Table1[[PRODUCT]:[SELLING PRICE]],4,FALSE)</f>
        <v>192</v>
      </c>
      <c r="K5308" s="16">
        <f ca="1">VLOOKUP(Table3[[#This Row],[PRODUCT ID]],Table1[[PRODUCT]:[SELLING PRICE]],5,FALSE)</f>
        <v>206.45616725152516</v>
      </c>
      <c r="L5308" s="16">
        <f ca="1">J5308*Table3[[#This Row],[QUANTITY]]</f>
        <v>2112</v>
      </c>
      <c r="M5308" s="16">
        <f ca="1">K5308*Table3[[#This Row],[QUANTITY]]*(1-Table3[[#This Row],[DISCOUNT %]])</f>
        <v>2257.7390915007545</v>
      </c>
      <c r="N5308" s="3">
        <f>DAY(Table3[[#This Row],[DATE]])</f>
        <v>13</v>
      </c>
      <c r="O5308" s="3" t="str">
        <f>TEXT(Table3[[#This Row],[DATE]],"mmm")</f>
        <v>Jul</v>
      </c>
      <c r="P5308" s="3">
        <f>YEAR(Table3[[#This Row],[DATE]])</f>
        <v>2035</v>
      </c>
    </row>
    <row r="5309" spans="1:16" x14ac:dyDescent="0.3">
      <c r="A5309" s="6">
        <v>49504</v>
      </c>
      <c r="B5309" s="7" t="s">
        <v>1115</v>
      </c>
      <c r="C5309" s="9">
        <f t="shared" ca="1" si="164"/>
        <v>10</v>
      </c>
      <c r="D5309" s="9" t="s">
        <v>2117</v>
      </c>
      <c r="E5309" s="9" t="s">
        <v>2118</v>
      </c>
      <c r="F5309" s="10">
        <f t="shared" ca="1" si="165"/>
        <v>3.8024589445414682E-2</v>
      </c>
      <c r="G5309" s="3" t="str">
        <f>VLOOKUP(Table3[[#This Row],[PRODUCT ID]],Table1[[PRODUCT]:[SELLING PRICE]],1,FALSE)</f>
        <v>Product63</v>
      </c>
      <c r="H5309" s="3" t="str">
        <f>VLOOKUP(Table3[[#This Row],[PRODUCT ID]],Table1[[PRODUCT]:[SELLING PRICE]],2,FALSE)</f>
        <v>Category5</v>
      </c>
      <c r="I5309" s="3" t="str">
        <f>VLOOKUP(Table3[[#This Row],[PRODUCT ID]],Table1[[PRODUCT]:[SELLING PRICE]],3,FALSE)</f>
        <v>No</v>
      </c>
      <c r="J5309" s="16">
        <f ca="1">VLOOKUP(Table3[[#This Row],[PRODUCT ID]],Table1[[PRODUCT]:[SELLING PRICE]],4,FALSE)</f>
        <v>63</v>
      </c>
      <c r="K5309" s="16">
        <f ca="1">VLOOKUP(Table3[[#This Row],[PRODUCT ID]],Table1[[PRODUCT]:[SELLING PRICE]],5,FALSE)</f>
        <v>255.86606982296391</v>
      </c>
      <c r="L5309" s="16">
        <f ca="1">J5309*Table3[[#This Row],[QUANTITY]]</f>
        <v>630</v>
      </c>
      <c r="M5309" s="16">
        <f ca="1">K5309*Table3[[#This Row],[QUANTITY]]*(1-Table3[[#This Row],[DISCOUNT %]])</f>
        <v>2461.3686756493389</v>
      </c>
      <c r="N5309" s="3">
        <f>DAY(Table3[[#This Row],[DATE]])</f>
        <v>14</v>
      </c>
      <c r="O5309" s="3" t="str">
        <f>TEXT(Table3[[#This Row],[DATE]],"mmm")</f>
        <v>Jul</v>
      </c>
      <c r="P5309" s="3">
        <f>YEAR(Table3[[#This Row],[DATE]])</f>
        <v>2035</v>
      </c>
    </row>
    <row r="5310" spans="1:16" x14ac:dyDescent="0.3">
      <c r="A5310" s="6">
        <v>49505</v>
      </c>
      <c r="B5310" s="7" t="s">
        <v>1116</v>
      </c>
      <c r="C5310" s="9">
        <f t="shared" ca="1" si="164"/>
        <v>8</v>
      </c>
      <c r="D5310" s="9" t="s">
        <v>2116</v>
      </c>
      <c r="E5310" s="9" t="s">
        <v>2116</v>
      </c>
      <c r="F5310" s="10">
        <f t="shared" ca="1" si="165"/>
        <v>4.4272458334806135E-2</v>
      </c>
      <c r="G5310" s="3" t="str">
        <f>VLOOKUP(Table3[[#This Row],[PRODUCT ID]],Table1[[PRODUCT]:[SELLING PRICE]],1,FALSE)</f>
        <v>Product64</v>
      </c>
      <c r="H5310" s="3" t="str">
        <f>VLOOKUP(Table3[[#This Row],[PRODUCT ID]],Table1[[PRODUCT]:[SELLING PRICE]],2,FALSE)</f>
        <v>Category1</v>
      </c>
      <c r="I5310" s="3" t="str">
        <f>VLOOKUP(Table3[[#This Row],[PRODUCT ID]],Table1[[PRODUCT]:[SELLING PRICE]],3,FALSE)</f>
        <v>No</v>
      </c>
      <c r="J5310" s="16">
        <f ca="1">VLOOKUP(Table3[[#This Row],[PRODUCT ID]],Table1[[PRODUCT]:[SELLING PRICE]],4,FALSE)</f>
        <v>142</v>
      </c>
      <c r="K5310" s="16">
        <f ca="1">VLOOKUP(Table3[[#This Row],[PRODUCT ID]],Table1[[PRODUCT]:[SELLING PRICE]],5,FALSE)</f>
        <v>96.811327062984375</v>
      </c>
      <c r="L5310" s="16">
        <f ca="1">J5310*Table3[[#This Row],[QUANTITY]]</f>
        <v>1136</v>
      </c>
      <c r="M5310" s="16">
        <f ca="1">K5310*Table3[[#This Row],[QUANTITY]]*(1-Table3[[#This Row],[DISCOUNT %]])</f>
        <v>740.20201295400886</v>
      </c>
      <c r="N5310" s="3">
        <f>DAY(Table3[[#This Row],[DATE]])</f>
        <v>15</v>
      </c>
      <c r="O5310" s="3" t="str">
        <f>TEXT(Table3[[#This Row],[DATE]],"mmm")</f>
        <v>Jul</v>
      </c>
      <c r="P5310" s="3">
        <f>YEAR(Table3[[#This Row],[DATE]])</f>
        <v>2035</v>
      </c>
    </row>
    <row r="5311" spans="1:16" x14ac:dyDescent="0.3">
      <c r="A5311" s="6">
        <v>49506</v>
      </c>
      <c r="B5311" s="7" t="s">
        <v>1117</v>
      </c>
      <c r="C5311" s="9">
        <f t="shared" ca="1" si="164"/>
        <v>12</v>
      </c>
      <c r="D5311" s="9" t="s">
        <v>2116</v>
      </c>
      <c r="E5311" s="9" t="s">
        <v>2116</v>
      </c>
      <c r="F5311" s="10">
        <f t="shared" ca="1" si="165"/>
        <v>8.7339422742177208E-2</v>
      </c>
      <c r="G5311" s="3" t="str">
        <f>VLOOKUP(Table3[[#This Row],[PRODUCT ID]],Table1[[PRODUCT]:[SELLING PRICE]],1,FALSE)</f>
        <v>Product65</v>
      </c>
      <c r="H5311" s="3" t="str">
        <f>VLOOKUP(Table3[[#This Row],[PRODUCT ID]],Table1[[PRODUCT]:[SELLING PRICE]],2,FALSE)</f>
        <v>Category2</v>
      </c>
      <c r="I5311" s="3" t="str">
        <f>VLOOKUP(Table3[[#This Row],[PRODUCT ID]],Table1[[PRODUCT]:[SELLING PRICE]],3,FALSE)</f>
        <v>Ft</v>
      </c>
      <c r="J5311" s="16">
        <f ca="1">VLOOKUP(Table3[[#This Row],[PRODUCT ID]],Table1[[PRODUCT]:[SELLING PRICE]],4,FALSE)</f>
        <v>171</v>
      </c>
      <c r="K5311" s="16">
        <f ca="1">VLOOKUP(Table3[[#This Row],[PRODUCT ID]],Table1[[PRODUCT]:[SELLING PRICE]],5,FALSE)</f>
        <v>260.26787491045974</v>
      </c>
      <c r="L5311" s="16">
        <f ca="1">J5311*Table3[[#This Row],[QUANTITY]]</f>
        <v>2052</v>
      </c>
      <c r="M5311" s="16">
        <f ca="1">K5311*Table3[[#This Row],[QUANTITY]]*(1-Table3[[#This Row],[DISCOUNT %]])</f>
        <v>2850.4347474893639</v>
      </c>
      <c r="N5311" s="3">
        <f>DAY(Table3[[#This Row],[DATE]])</f>
        <v>16</v>
      </c>
      <c r="O5311" s="3" t="str">
        <f>TEXT(Table3[[#This Row],[DATE]],"mmm")</f>
        <v>Jul</v>
      </c>
      <c r="P5311" s="3">
        <f>YEAR(Table3[[#This Row],[DATE]])</f>
        <v>2035</v>
      </c>
    </row>
    <row r="5312" spans="1:16" x14ac:dyDescent="0.3">
      <c r="A5312" s="6">
        <v>49507</v>
      </c>
      <c r="B5312" s="7" t="s">
        <v>1118</v>
      </c>
      <c r="C5312" s="9">
        <f t="shared" ca="1" si="164"/>
        <v>7</v>
      </c>
      <c r="D5312" s="9" t="s">
        <v>2116</v>
      </c>
      <c r="E5312" s="9" t="s">
        <v>2116</v>
      </c>
      <c r="F5312" s="10">
        <f t="shared" ca="1" si="165"/>
        <v>8.1177923911333716E-2</v>
      </c>
      <c r="G5312" s="3" t="str">
        <f>VLOOKUP(Table3[[#This Row],[PRODUCT ID]],Table1[[PRODUCT]:[SELLING PRICE]],1,FALSE)</f>
        <v>Product66</v>
      </c>
      <c r="H5312" s="3" t="str">
        <f>VLOOKUP(Table3[[#This Row],[PRODUCT ID]],Table1[[PRODUCT]:[SELLING PRICE]],2,FALSE)</f>
        <v>Category3</v>
      </c>
      <c r="I5312" s="3" t="str">
        <f>VLOOKUP(Table3[[#This Row],[PRODUCT ID]],Table1[[PRODUCT]:[SELLING PRICE]],3,FALSE)</f>
        <v>No</v>
      </c>
      <c r="J5312" s="16">
        <f ca="1">VLOOKUP(Table3[[#This Row],[PRODUCT ID]],Table1[[PRODUCT]:[SELLING PRICE]],4,FALSE)</f>
        <v>110</v>
      </c>
      <c r="K5312" s="16">
        <f ca="1">VLOOKUP(Table3[[#This Row],[PRODUCT ID]],Table1[[PRODUCT]:[SELLING PRICE]],5,FALSE)</f>
        <v>187.42703762411585</v>
      </c>
      <c r="L5312" s="16">
        <f ca="1">J5312*Table3[[#This Row],[QUANTITY]]</f>
        <v>770</v>
      </c>
      <c r="M5312" s="16">
        <f ca="1">K5312*Table3[[#This Row],[QUANTITY]]*(1-Table3[[#This Row],[DISCOUNT %]])</f>
        <v>1205.4846987745709</v>
      </c>
      <c r="N5312" s="3">
        <f>DAY(Table3[[#This Row],[DATE]])</f>
        <v>17</v>
      </c>
      <c r="O5312" s="3" t="str">
        <f>TEXT(Table3[[#This Row],[DATE]],"mmm")</f>
        <v>Jul</v>
      </c>
      <c r="P5312" s="3">
        <f>YEAR(Table3[[#This Row],[DATE]])</f>
        <v>2035</v>
      </c>
    </row>
    <row r="5313" spans="1:16" x14ac:dyDescent="0.3">
      <c r="A5313" s="6">
        <v>49508</v>
      </c>
      <c r="B5313" s="7" t="s">
        <v>1119</v>
      </c>
      <c r="C5313" s="9">
        <f t="shared" ca="1" si="164"/>
        <v>6</v>
      </c>
      <c r="D5313" s="9" t="s">
        <v>2116</v>
      </c>
      <c r="E5313" s="9" t="s">
        <v>2116</v>
      </c>
      <c r="F5313" s="10">
        <f t="shared" ca="1" si="165"/>
        <v>2.2624042864603545E-2</v>
      </c>
      <c r="G5313" s="3" t="str">
        <f>VLOOKUP(Table3[[#This Row],[PRODUCT ID]],Table1[[PRODUCT]:[SELLING PRICE]],1,FALSE)</f>
        <v>Product67</v>
      </c>
      <c r="H5313" s="3" t="str">
        <f>VLOOKUP(Table3[[#This Row],[PRODUCT ID]],Table1[[PRODUCT]:[SELLING PRICE]],2,FALSE)</f>
        <v>Category4</v>
      </c>
      <c r="I5313" s="3" t="str">
        <f>VLOOKUP(Table3[[#This Row],[PRODUCT ID]],Table1[[PRODUCT]:[SELLING PRICE]],3,FALSE)</f>
        <v>Kg</v>
      </c>
      <c r="J5313" s="16">
        <f ca="1">VLOOKUP(Table3[[#This Row],[PRODUCT ID]],Table1[[PRODUCT]:[SELLING PRICE]],4,FALSE)</f>
        <v>133</v>
      </c>
      <c r="K5313" s="16">
        <f ca="1">VLOOKUP(Table3[[#This Row],[PRODUCT ID]],Table1[[PRODUCT]:[SELLING PRICE]],5,FALSE)</f>
        <v>198.58991227940237</v>
      </c>
      <c r="L5313" s="16">
        <f ca="1">J5313*Table3[[#This Row],[QUANTITY]]</f>
        <v>798</v>
      </c>
      <c r="M5313" s="16">
        <f ca="1">K5313*Table3[[#This Row],[QUANTITY]]*(1-Table3[[#This Row],[DISCOUNT %]])</f>
        <v>1164.5820335490919</v>
      </c>
      <c r="N5313" s="3">
        <f>DAY(Table3[[#This Row],[DATE]])</f>
        <v>18</v>
      </c>
      <c r="O5313" s="3" t="str">
        <f>TEXT(Table3[[#This Row],[DATE]],"mmm")</f>
        <v>Jul</v>
      </c>
      <c r="P5313" s="3">
        <f>YEAR(Table3[[#This Row],[DATE]])</f>
        <v>2035</v>
      </c>
    </row>
    <row r="5314" spans="1:16" x14ac:dyDescent="0.3">
      <c r="A5314" s="6">
        <v>49509</v>
      </c>
      <c r="B5314" s="7" t="s">
        <v>1120</v>
      </c>
      <c r="C5314" s="9">
        <f t="shared" ca="1" si="164"/>
        <v>2</v>
      </c>
      <c r="D5314" s="9" t="s">
        <v>2115</v>
      </c>
      <c r="E5314" s="9" t="s">
        <v>2118</v>
      </c>
      <c r="F5314" s="10">
        <f t="shared" ca="1" si="165"/>
        <v>5.6612078832154494E-2</v>
      </c>
      <c r="G5314" s="3" t="str">
        <f>VLOOKUP(Table3[[#This Row],[PRODUCT ID]],Table1[[PRODUCT]:[SELLING PRICE]],1,FALSE)</f>
        <v>Product68</v>
      </c>
      <c r="H5314" s="3" t="str">
        <f>VLOOKUP(Table3[[#This Row],[PRODUCT ID]],Table1[[PRODUCT]:[SELLING PRICE]],2,FALSE)</f>
        <v>Category5</v>
      </c>
      <c r="I5314" s="3" t="str">
        <f>VLOOKUP(Table3[[#This Row],[PRODUCT ID]],Table1[[PRODUCT]:[SELLING PRICE]],3,FALSE)</f>
        <v>Kg</v>
      </c>
      <c r="J5314" s="16">
        <f ca="1">VLOOKUP(Table3[[#This Row],[PRODUCT ID]],Table1[[PRODUCT]:[SELLING PRICE]],4,FALSE)</f>
        <v>77</v>
      </c>
      <c r="K5314" s="16">
        <f ca="1">VLOOKUP(Table3[[#This Row],[PRODUCT ID]],Table1[[PRODUCT]:[SELLING PRICE]],5,FALSE)</f>
        <v>238.61722274898486</v>
      </c>
      <c r="L5314" s="16">
        <f ca="1">J5314*Table3[[#This Row],[QUANTITY]]</f>
        <v>154</v>
      </c>
      <c r="M5314" s="16">
        <f ca="1">K5314*Table3[[#This Row],[QUANTITY]]*(1-Table3[[#This Row],[DISCOUNT %]])</f>
        <v>450.21721144801916</v>
      </c>
      <c r="N5314" s="3">
        <f>DAY(Table3[[#This Row],[DATE]])</f>
        <v>19</v>
      </c>
      <c r="O5314" s="3" t="str">
        <f>TEXT(Table3[[#This Row],[DATE]],"mmm")</f>
        <v>Jul</v>
      </c>
      <c r="P5314" s="3">
        <f>YEAR(Table3[[#This Row],[DATE]])</f>
        <v>2035</v>
      </c>
    </row>
    <row r="5315" spans="1:16" x14ac:dyDescent="0.3">
      <c r="A5315" s="6">
        <v>49510</v>
      </c>
      <c r="B5315" s="7" t="s">
        <v>1121</v>
      </c>
      <c r="C5315" s="9">
        <f t="shared" ref="C5315:C5378" ca="1" si="166">RANDBETWEEN(1,15)</f>
        <v>12</v>
      </c>
      <c r="D5315" s="9" t="s">
        <v>2116</v>
      </c>
      <c r="E5315" s="9" t="s">
        <v>2116</v>
      </c>
      <c r="F5315" s="10">
        <f t="shared" ref="F5315:F5378" ca="1" si="167">RAND()*(0.1)</f>
        <v>6.0795176137089339E-2</v>
      </c>
      <c r="G5315" s="3" t="str">
        <f>VLOOKUP(Table3[[#This Row],[PRODUCT ID]],Table1[[PRODUCT]:[SELLING PRICE]],1,FALSE)</f>
        <v>Product69</v>
      </c>
      <c r="H5315" s="3" t="str">
        <f>VLOOKUP(Table3[[#This Row],[PRODUCT ID]],Table1[[PRODUCT]:[SELLING PRICE]],2,FALSE)</f>
        <v>Category1</v>
      </c>
      <c r="I5315" s="3" t="str">
        <f>VLOOKUP(Table3[[#This Row],[PRODUCT ID]],Table1[[PRODUCT]:[SELLING PRICE]],3,FALSE)</f>
        <v>Lt</v>
      </c>
      <c r="J5315" s="16">
        <f ca="1">VLOOKUP(Table3[[#This Row],[PRODUCT ID]],Table1[[PRODUCT]:[SELLING PRICE]],4,FALSE)</f>
        <v>186</v>
      </c>
      <c r="K5315" s="16">
        <f ca="1">VLOOKUP(Table3[[#This Row],[PRODUCT ID]],Table1[[PRODUCT]:[SELLING PRICE]],5,FALSE)</f>
        <v>268.25669805174437</v>
      </c>
      <c r="L5315" s="16">
        <f ca="1">J5315*Table3[[#This Row],[QUANTITY]]</f>
        <v>2232</v>
      </c>
      <c r="M5315" s="16">
        <f ca="1">K5315*Table3[[#This Row],[QUANTITY]]*(1-Table3[[#This Row],[DISCOUNT %]])</f>
        <v>3023.3758181248149</v>
      </c>
      <c r="N5315" s="3">
        <f>DAY(Table3[[#This Row],[DATE]])</f>
        <v>20</v>
      </c>
      <c r="O5315" s="3" t="str">
        <f>TEXT(Table3[[#This Row],[DATE]],"mmm")</f>
        <v>Jul</v>
      </c>
      <c r="P5315" s="3">
        <f>YEAR(Table3[[#This Row],[DATE]])</f>
        <v>2035</v>
      </c>
    </row>
    <row r="5316" spans="1:16" x14ac:dyDescent="0.3">
      <c r="A5316" s="6">
        <v>49511</v>
      </c>
      <c r="B5316" s="7" t="s">
        <v>1122</v>
      </c>
      <c r="C5316" s="9">
        <f t="shared" ca="1" si="166"/>
        <v>14</v>
      </c>
      <c r="D5316" s="9" t="s">
        <v>2117</v>
      </c>
      <c r="E5316" s="9" t="s">
        <v>2116</v>
      </c>
      <c r="F5316" s="10">
        <f t="shared" ca="1" si="167"/>
        <v>5.3124999719563415E-2</v>
      </c>
      <c r="G5316" s="3" t="str">
        <f>VLOOKUP(Table3[[#This Row],[PRODUCT ID]],Table1[[PRODUCT]:[SELLING PRICE]],1,FALSE)</f>
        <v>Product70</v>
      </c>
      <c r="H5316" s="3" t="str">
        <f>VLOOKUP(Table3[[#This Row],[PRODUCT ID]],Table1[[PRODUCT]:[SELLING PRICE]],2,FALSE)</f>
        <v>Category2</v>
      </c>
      <c r="I5316" s="3" t="str">
        <f>VLOOKUP(Table3[[#This Row],[PRODUCT ID]],Table1[[PRODUCT]:[SELLING PRICE]],3,FALSE)</f>
        <v>Kg</v>
      </c>
      <c r="J5316" s="16">
        <f ca="1">VLOOKUP(Table3[[#This Row],[PRODUCT ID]],Table1[[PRODUCT]:[SELLING PRICE]],4,FALSE)</f>
        <v>90</v>
      </c>
      <c r="K5316" s="16">
        <f ca="1">VLOOKUP(Table3[[#This Row],[PRODUCT ID]],Table1[[PRODUCT]:[SELLING PRICE]],5,FALSE)</f>
        <v>72.876573276256124</v>
      </c>
      <c r="L5316" s="16">
        <f ca="1">J5316*Table3[[#This Row],[QUANTITY]]</f>
        <v>1260</v>
      </c>
      <c r="M5316" s="16">
        <f ca="1">K5316*Table3[[#This Row],[QUANTITY]]*(1-Table3[[#This Row],[DISCOUNT %]])</f>
        <v>966.07007477949185</v>
      </c>
      <c r="N5316" s="3">
        <f>DAY(Table3[[#This Row],[DATE]])</f>
        <v>21</v>
      </c>
      <c r="O5316" s="3" t="str">
        <f>TEXT(Table3[[#This Row],[DATE]],"mmm")</f>
        <v>Jul</v>
      </c>
      <c r="P5316" s="3">
        <f>YEAR(Table3[[#This Row],[DATE]])</f>
        <v>2035</v>
      </c>
    </row>
    <row r="5317" spans="1:16" x14ac:dyDescent="0.3">
      <c r="A5317" s="6">
        <v>49512</v>
      </c>
      <c r="B5317" s="7" t="s">
        <v>1123</v>
      </c>
      <c r="C5317" s="9">
        <f t="shared" ca="1" si="166"/>
        <v>11</v>
      </c>
      <c r="D5317" s="9" t="s">
        <v>2115</v>
      </c>
      <c r="E5317" s="9" t="s">
        <v>2116</v>
      </c>
      <c r="F5317" s="10">
        <f t="shared" ca="1" si="167"/>
        <v>1.7720837628355891E-2</v>
      </c>
      <c r="G5317" s="3" t="str">
        <f>VLOOKUP(Table3[[#This Row],[PRODUCT ID]],Table1[[PRODUCT]:[SELLING PRICE]],1,FALSE)</f>
        <v>Product71</v>
      </c>
      <c r="H5317" s="3" t="str">
        <f>VLOOKUP(Table3[[#This Row],[PRODUCT ID]],Table1[[PRODUCT]:[SELLING PRICE]],2,FALSE)</f>
        <v>Category3</v>
      </c>
      <c r="I5317" s="3" t="str">
        <f>VLOOKUP(Table3[[#This Row],[PRODUCT ID]],Table1[[PRODUCT]:[SELLING PRICE]],3,FALSE)</f>
        <v>Lt</v>
      </c>
      <c r="J5317" s="16">
        <f ca="1">VLOOKUP(Table3[[#This Row],[PRODUCT ID]],Table1[[PRODUCT]:[SELLING PRICE]],4,FALSE)</f>
        <v>24</v>
      </c>
      <c r="K5317" s="16">
        <f ca="1">VLOOKUP(Table3[[#This Row],[PRODUCT ID]],Table1[[PRODUCT]:[SELLING PRICE]],5,FALSE)</f>
        <v>42.205180471575424</v>
      </c>
      <c r="L5317" s="16">
        <f ca="1">J5317*Table3[[#This Row],[QUANTITY]]</f>
        <v>264</v>
      </c>
      <c r="M5317" s="16">
        <f ca="1">K5317*Table3[[#This Row],[QUANTITY]]*(1-Table3[[#This Row],[DISCOUNT %]])</f>
        <v>456.02996253499504</v>
      </c>
      <c r="N5317" s="3">
        <f>DAY(Table3[[#This Row],[DATE]])</f>
        <v>22</v>
      </c>
      <c r="O5317" s="3" t="str">
        <f>TEXT(Table3[[#This Row],[DATE]],"mmm")</f>
        <v>Jul</v>
      </c>
      <c r="P5317" s="3">
        <f>YEAR(Table3[[#This Row],[DATE]])</f>
        <v>2035</v>
      </c>
    </row>
    <row r="5318" spans="1:16" x14ac:dyDescent="0.3">
      <c r="A5318" s="6">
        <v>49513</v>
      </c>
      <c r="B5318" s="7" t="s">
        <v>1124</v>
      </c>
      <c r="C5318" s="9">
        <f t="shared" ca="1" si="166"/>
        <v>15</v>
      </c>
      <c r="D5318" s="9" t="s">
        <v>2115</v>
      </c>
      <c r="E5318" s="9" t="s">
        <v>2116</v>
      </c>
      <c r="F5318" s="10">
        <f t="shared" ca="1" si="167"/>
        <v>3.2778557371813975E-2</v>
      </c>
      <c r="G5318" s="3" t="str">
        <f>VLOOKUP(Table3[[#This Row],[PRODUCT ID]],Table1[[PRODUCT]:[SELLING PRICE]],1,FALSE)</f>
        <v>Product72</v>
      </c>
      <c r="H5318" s="3" t="str">
        <f>VLOOKUP(Table3[[#This Row],[PRODUCT ID]],Table1[[PRODUCT]:[SELLING PRICE]],2,FALSE)</f>
        <v>Category4</v>
      </c>
      <c r="I5318" s="3" t="str">
        <f>VLOOKUP(Table3[[#This Row],[PRODUCT ID]],Table1[[PRODUCT]:[SELLING PRICE]],3,FALSE)</f>
        <v>Ft</v>
      </c>
      <c r="J5318" s="16">
        <f ca="1">VLOOKUP(Table3[[#This Row],[PRODUCT ID]],Table1[[PRODUCT]:[SELLING PRICE]],4,FALSE)</f>
        <v>94</v>
      </c>
      <c r="K5318" s="16">
        <f ca="1">VLOOKUP(Table3[[#This Row],[PRODUCT ID]],Table1[[PRODUCT]:[SELLING PRICE]],5,FALSE)</f>
        <v>182.24268637045375</v>
      </c>
      <c r="L5318" s="16">
        <f ca="1">J5318*Table3[[#This Row],[QUANTITY]]</f>
        <v>1410</v>
      </c>
      <c r="M5318" s="16">
        <f ca="1">K5318*Table3[[#This Row],[QUANTITY]]*(1-Table3[[#This Row],[DISCOUNT %]])</f>
        <v>2644.0355102949952</v>
      </c>
      <c r="N5318" s="3">
        <f>DAY(Table3[[#This Row],[DATE]])</f>
        <v>23</v>
      </c>
      <c r="O5318" s="3" t="str">
        <f>TEXT(Table3[[#This Row],[DATE]],"mmm")</f>
        <v>Jul</v>
      </c>
      <c r="P5318" s="3">
        <f>YEAR(Table3[[#This Row],[DATE]])</f>
        <v>2035</v>
      </c>
    </row>
    <row r="5319" spans="1:16" x14ac:dyDescent="0.3">
      <c r="A5319" s="6">
        <v>49514</v>
      </c>
      <c r="B5319" s="7" t="s">
        <v>1125</v>
      </c>
      <c r="C5319" s="9">
        <f t="shared" ca="1" si="166"/>
        <v>14</v>
      </c>
      <c r="D5319" s="9" t="s">
        <v>2115</v>
      </c>
      <c r="E5319" s="9" t="s">
        <v>2116</v>
      </c>
      <c r="F5319" s="10">
        <f t="shared" ca="1" si="167"/>
        <v>3.4481355917915034E-2</v>
      </c>
      <c r="G5319" s="3" t="str">
        <f>VLOOKUP(Table3[[#This Row],[PRODUCT ID]],Table1[[PRODUCT]:[SELLING PRICE]],1,FALSE)</f>
        <v>Product73</v>
      </c>
      <c r="H5319" s="3" t="str">
        <f>VLOOKUP(Table3[[#This Row],[PRODUCT ID]],Table1[[PRODUCT]:[SELLING PRICE]],2,FALSE)</f>
        <v>Category1</v>
      </c>
      <c r="I5319" s="3" t="str">
        <f>VLOOKUP(Table3[[#This Row],[PRODUCT ID]],Table1[[PRODUCT]:[SELLING PRICE]],3,FALSE)</f>
        <v>Kg</v>
      </c>
      <c r="J5319" s="16">
        <f ca="1">VLOOKUP(Table3[[#This Row],[PRODUCT ID]],Table1[[PRODUCT]:[SELLING PRICE]],4,FALSE)</f>
        <v>30</v>
      </c>
      <c r="K5319" s="16">
        <f ca="1">VLOOKUP(Table3[[#This Row],[PRODUCT ID]],Table1[[PRODUCT]:[SELLING PRICE]],5,FALSE)</f>
        <v>246.76087166333031</v>
      </c>
      <c r="L5319" s="16">
        <f ca="1">J5319*Table3[[#This Row],[QUANTITY]]</f>
        <v>420</v>
      </c>
      <c r="M5319" s="16">
        <f ca="1">K5319*Table3[[#This Row],[QUANTITY]]*(1-Table3[[#This Row],[DISCOUNT %]])</f>
        <v>3335.5311110924886</v>
      </c>
      <c r="N5319" s="3">
        <f>DAY(Table3[[#This Row],[DATE]])</f>
        <v>24</v>
      </c>
      <c r="O5319" s="3" t="str">
        <f>TEXT(Table3[[#This Row],[DATE]],"mmm")</f>
        <v>Jul</v>
      </c>
      <c r="P5319" s="3">
        <f>YEAR(Table3[[#This Row],[DATE]])</f>
        <v>2035</v>
      </c>
    </row>
    <row r="5320" spans="1:16" x14ac:dyDescent="0.3">
      <c r="A5320" s="6">
        <v>49515</v>
      </c>
      <c r="B5320" s="7" t="s">
        <v>1126</v>
      </c>
      <c r="C5320" s="9">
        <f t="shared" ca="1" si="166"/>
        <v>2</v>
      </c>
      <c r="D5320" s="9" t="s">
        <v>2116</v>
      </c>
      <c r="E5320" s="9" t="s">
        <v>2118</v>
      </c>
      <c r="F5320" s="10">
        <f t="shared" ca="1" si="167"/>
        <v>8.6637432832769368E-2</v>
      </c>
      <c r="G5320" s="3" t="str">
        <f>VLOOKUP(Table3[[#This Row],[PRODUCT ID]],Table1[[PRODUCT]:[SELLING PRICE]],1,FALSE)</f>
        <v>Product74</v>
      </c>
      <c r="H5320" s="3" t="str">
        <f>VLOOKUP(Table3[[#This Row],[PRODUCT ID]],Table1[[PRODUCT]:[SELLING PRICE]],2,FALSE)</f>
        <v>Category2</v>
      </c>
      <c r="I5320" s="3" t="str">
        <f>VLOOKUP(Table3[[#This Row],[PRODUCT ID]],Table1[[PRODUCT]:[SELLING PRICE]],3,FALSE)</f>
        <v>No</v>
      </c>
      <c r="J5320" s="16">
        <f ca="1">VLOOKUP(Table3[[#This Row],[PRODUCT ID]],Table1[[PRODUCT]:[SELLING PRICE]],4,FALSE)</f>
        <v>42</v>
      </c>
      <c r="K5320" s="16">
        <f ca="1">VLOOKUP(Table3[[#This Row],[PRODUCT ID]],Table1[[PRODUCT]:[SELLING PRICE]],5,FALSE)</f>
        <v>81.134336947537506</v>
      </c>
      <c r="L5320" s="16">
        <f ca="1">J5320*Table3[[#This Row],[QUANTITY]]</f>
        <v>84</v>
      </c>
      <c r="M5320" s="16">
        <f ca="1">K5320*Table3[[#This Row],[QUANTITY]]*(1-Table3[[#This Row],[DISCOUNT %]])</f>
        <v>148.21013255962788</v>
      </c>
      <c r="N5320" s="3">
        <f>DAY(Table3[[#This Row],[DATE]])</f>
        <v>25</v>
      </c>
      <c r="O5320" s="3" t="str">
        <f>TEXT(Table3[[#This Row],[DATE]],"mmm")</f>
        <v>Jul</v>
      </c>
      <c r="P5320" s="3">
        <f>YEAR(Table3[[#This Row],[DATE]])</f>
        <v>2035</v>
      </c>
    </row>
    <row r="5321" spans="1:16" x14ac:dyDescent="0.3">
      <c r="A5321" s="6">
        <v>49516</v>
      </c>
      <c r="B5321" s="7" t="s">
        <v>1127</v>
      </c>
      <c r="C5321" s="9">
        <f t="shared" ca="1" si="166"/>
        <v>11</v>
      </c>
      <c r="D5321" s="9" t="s">
        <v>2116</v>
      </c>
      <c r="E5321" s="9" t="s">
        <v>2118</v>
      </c>
      <c r="F5321" s="10">
        <f t="shared" ca="1" si="167"/>
        <v>2.9475786642324531E-3</v>
      </c>
      <c r="G5321" s="3" t="str">
        <f>VLOOKUP(Table3[[#This Row],[PRODUCT ID]],Table1[[PRODUCT]:[SELLING PRICE]],1,FALSE)</f>
        <v>Product75</v>
      </c>
      <c r="H5321" s="3" t="str">
        <f>VLOOKUP(Table3[[#This Row],[PRODUCT ID]],Table1[[PRODUCT]:[SELLING PRICE]],2,FALSE)</f>
        <v>Category3</v>
      </c>
      <c r="I5321" s="3" t="str">
        <f>VLOOKUP(Table3[[#This Row],[PRODUCT ID]],Table1[[PRODUCT]:[SELLING PRICE]],3,FALSE)</f>
        <v>No</v>
      </c>
      <c r="J5321" s="16">
        <f ca="1">VLOOKUP(Table3[[#This Row],[PRODUCT ID]],Table1[[PRODUCT]:[SELLING PRICE]],4,FALSE)</f>
        <v>150</v>
      </c>
      <c r="K5321" s="16">
        <f ca="1">VLOOKUP(Table3[[#This Row],[PRODUCT ID]],Table1[[PRODUCT]:[SELLING PRICE]],5,FALSE)</f>
        <v>243.06515696321995</v>
      </c>
      <c r="L5321" s="16">
        <f ca="1">J5321*Table3[[#This Row],[QUANTITY]]</f>
        <v>1650</v>
      </c>
      <c r="M5321" s="16">
        <f ca="1">K5321*Table3[[#This Row],[QUANTITY]]*(1-Table3[[#This Row],[DISCOUNT %]])</f>
        <v>2665.8357362179054</v>
      </c>
      <c r="N5321" s="3">
        <f>DAY(Table3[[#This Row],[DATE]])</f>
        <v>26</v>
      </c>
      <c r="O5321" s="3" t="str">
        <f>TEXT(Table3[[#This Row],[DATE]],"mmm")</f>
        <v>Jul</v>
      </c>
      <c r="P5321" s="3">
        <f>YEAR(Table3[[#This Row],[DATE]])</f>
        <v>2035</v>
      </c>
    </row>
    <row r="5322" spans="1:16" x14ac:dyDescent="0.3">
      <c r="A5322" s="6">
        <v>49517</v>
      </c>
      <c r="B5322" s="7" t="s">
        <v>1128</v>
      </c>
      <c r="C5322" s="9">
        <f t="shared" ca="1" si="166"/>
        <v>14</v>
      </c>
      <c r="D5322" s="9" t="s">
        <v>2116</v>
      </c>
      <c r="E5322" s="9" t="s">
        <v>2116</v>
      </c>
      <c r="F5322" s="10">
        <f t="shared" ca="1" si="167"/>
        <v>8.0346793994054769E-2</v>
      </c>
      <c r="G5322" s="3" t="str">
        <f>VLOOKUP(Table3[[#This Row],[PRODUCT ID]],Table1[[PRODUCT]:[SELLING PRICE]],1,FALSE)</f>
        <v>Product76</v>
      </c>
      <c r="H5322" s="3" t="str">
        <f>VLOOKUP(Table3[[#This Row],[PRODUCT ID]],Table1[[PRODUCT]:[SELLING PRICE]],2,FALSE)</f>
        <v>Category4</v>
      </c>
      <c r="I5322" s="3" t="str">
        <f>VLOOKUP(Table3[[#This Row],[PRODUCT ID]],Table1[[PRODUCT]:[SELLING PRICE]],3,FALSE)</f>
        <v>Ft</v>
      </c>
      <c r="J5322" s="16">
        <f ca="1">VLOOKUP(Table3[[#This Row],[PRODUCT ID]],Table1[[PRODUCT]:[SELLING PRICE]],4,FALSE)</f>
        <v>73</v>
      </c>
      <c r="K5322" s="16">
        <f ca="1">VLOOKUP(Table3[[#This Row],[PRODUCT ID]],Table1[[PRODUCT]:[SELLING PRICE]],5,FALSE)</f>
        <v>271.65736482163516</v>
      </c>
      <c r="L5322" s="16">
        <f ca="1">J5322*Table3[[#This Row],[QUANTITY]]</f>
        <v>1022</v>
      </c>
      <c r="M5322" s="16">
        <f ca="1">K5322*Table3[[#This Row],[QUANTITY]]*(1-Table3[[#This Row],[DISCOUNT %]])</f>
        <v>3497.6279309068086</v>
      </c>
      <c r="N5322" s="3">
        <f>DAY(Table3[[#This Row],[DATE]])</f>
        <v>27</v>
      </c>
      <c r="O5322" s="3" t="str">
        <f>TEXT(Table3[[#This Row],[DATE]],"mmm")</f>
        <v>Jul</v>
      </c>
      <c r="P5322" s="3">
        <f>YEAR(Table3[[#This Row],[DATE]])</f>
        <v>2035</v>
      </c>
    </row>
    <row r="5323" spans="1:16" x14ac:dyDescent="0.3">
      <c r="A5323" s="6">
        <v>49518</v>
      </c>
      <c r="B5323" s="7" t="s">
        <v>1129</v>
      </c>
      <c r="C5323" s="9">
        <f t="shared" ca="1" si="166"/>
        <v>15</v>
      </c>
      <c r="D5323" s="9" t="s">
        <v>2115</v>
      </c>
      <c r="E5323" s="9" t="s">
        <v>2116</v>
      </c>
      <c r="F5323" s="10">
        <f t="shared" ca="1" si="167"/>
        <v>4.0432990871879161E-2</v>
      </c>
      <c r="G5323" s="3" t="str">
        <f>VLOOKUP(Table3[[#This Row],[PRODUCT ID]],Table1[[PRODUCT]:[SELLING PRICE]],1,FALSE)</f>
        <v>Product77</v>
      </c>
      <c r="H5323" s="3" t="str">
        <f>VLOOKUP(Table3[[#This Row],[PRODUCT ID]],Table1[[PRODUCT]:[SELLING PRICE]],2,FALSE)</f>
        <v>Category5</v>
      </c>
      <c r="I5323" s="3" t="str">
        <f>VLOOKUP(Table3[[#This Row],[PRODUCT ID]],Table1[[PRODUCT]:[SELLING PRICE]],3,FALSE)</f>
        <v>No</v>
      </c>
      <c r="J5323" s="16">
        <f ca="1">VLOOKUP(Table3[[#This Row],[PRODUCT ID]],Table1[[PRODUCT]:[SELLING PRICE]],4,FALSE)</f>
        <v>180</v>
      </c>
      <c r="K5323" s="16">
        <f ca="1">VLOOKUP(Table3[[#This Row],[PRODUCT ID]],Table1[[PRODUCT]:[SELLING PRICE]],5,FALSE)</f>
        <v>242.17695418445851</v>
      </c>
      <c r="L5323" s="16">
        <f ca="1">J5323*Table3[[#This Row],[QUANTITY]]</f>
        <v>2700</v>
      </c>
      <c r="M5323" s="16">
        <f ca="1">K5323*Table3[[#This Row],[QUANTITY]]*(1-Table3[[#This Row],[DISCOUNT %]])</f>
        <v>3485.7752340980819</v>
      </c>
      <c r="N5323" s="3">
        <f>DAY(Table3[[#This Row],[DATE]])</f>
        <v>28</v>
      </c>
      <c r="O5323" s="3" t="str">
        <f>TEXT(Table3[[#This Row],[DATE]],"mmm")</f>
        <v>Jul</v>
      </c>
      <c r="P5323" s="3">
        <f>YEAR(Table3[[#This Row],[DATE]])</f>
        <v>2035</v>
      </c>
    </row>
    <row r="5324" spans="1:16" x14ac:dyDescent="0.3">
      <c r="A5324" s="6">
        <v>49519</v>
      </c>
      <c r="B5324" s="7" t="s">
        <v>1130</v>
      </c>
      <c r="C5324" s="9">
        <f t="shared" ca="1" si="166"/>
        <v>14</v>
      </c>
      <c r="D5324" s="9" t="s">
        <v>2117</v>
      </c>
      <c r="E5324" s="9" t="s">
        <v>2116</v>
      </c>
      <c r="F5324" s="10">
        <f t="shared" ca="1" si="167"/>
        <v>7.1302649116367411E-2</v>
      </c>
      <c r="G5324" s="3" t="str">
        <f>VLOOKUP(Table3[[#This Row],[PRODUCT ID]],Table1[[PRODUCT]:[SELLING PRICE]],1,FALSE)</f>
        <v>Product78</v>
      </c>
      <c r="H5324" s="3" t="str">
        <f>VLOOKUP(Table3[[#This Row],[PRODUCT ID]],Table1[[PRODUCT]:[SELLING PRICE]],2,FALSE)</f>
        <v>Category1</v>
      </c>
      <c r="I5324" s="3" t="str">
        <f>VLOOKUP(Table3[[#This Row],[PRODUCT ID]],Table1[[PRODUCT]:[SELLING PRICE]],3,FALSE)</f>
        <v>Kg</v>
      </c>
      <c r="J5324" s="16">
        <f ca="1">VLOOKUP(Table3[[#This Row],[PRODUCT ID]],Table1[[PRODUCT]:[SELLING PRICE]],4,FALSE)</f>
        <v>112</v>
      </c>
      <c r="K5324" s="16">
        <f ca="1">VLOOKUP(Table3[[#This Row],[PRODUCT ID]],Table1[[PRODUCT]:[SELLING PRICE]],5,FALSE)</f>
        <v>100.73199746506216</v>
      </c>
      <c r="L5324" s="16">
        <f ca="1">J5324*Table3[[#This Row],[QUANTITY]]</f>
        <v>1568</v>
      </c>
      <c r="M5324" s="16">
        <f ca="1">K5324*Table3[[#This Row],[QUANTITY]]*(1-Table3[[#This Row],[DISCOUNT %]])</f>
        <v>1309.6935487302803</v>
      </c>
      <c r="N5324" s="3">
        <f>DAY(Table3[[#This Row],[DATE]])</f>
        <v>29</v>
      </c>
      <c r="O5324" s="3" t="str">
        <f>TEXT(Table3[[#This Row],[DATE]],"mmm")</f>
        <v>Jul</v>
      </c>
      <c r="P5324" s="3">
        <f>YEAR(Table3[[#This Row],[DATE]])</f>
        <v>2035</v>
      </c>
    </row>
    <row r="5325" spans="1:16" x14ac:dyDescent="0.3">
      <c r="A5325" s="6">
        <v>49520</v>
      </c>
      <c r="B5325" s="7" t="s">
        <v>1131</v>
      </c>
      <c r="C5325" s="9">
        <f t="shared" ca="1" si="166"/>
        <v>14</v>
      </c>
      <c r="D5325" s="9" t="s">
        <v>2117</v>
      </c>
      <c r="E5325" s="9" t="s">
        <v>2116</v>
      </c>
      <c r="F5325" s="10">
        <f t="shared" ca="1" si="167"/>
        <v>2.5793108629822016E-2</v>
      </c>
      <c r="G5325" s="3" t="str">
        <f>VLOOKUP(Table3[[#This Row],[PRODUCT ID]],Table1[[PRODUCT]:[SELLING PRICE]],1,FALSE)</f>
        <v>Product79</v>
      </c>
      <c r="H5325" s="3" t="str">
        <f>VLOOKUP(Table3[[#This Row],[PRODUCT ID]],Table1[[PRODUCT]:[SELLING PRICE]],2,FALSE)</f>
        <v>Category2</v>
      </c>
      <c r="I5325" s="3" t="str">
        <f>VLOOKUP(Table3[[#This Row],[PRODUCT ID]],Table1[[PRODUCT]:[SELLING PRICE]],3,FALSE)</f>
        <v>Kg</v>
      </c>
      <c r="J5325" s="16">
        <f ca="1">VLOOKUP(Table3[[#This Row],[PRODUCT ID]],Table1[[PRODUCT]:[SELLING PRICE]],4,FALSE)</f>
        <v>60</v>
      </c>
      <c r="K5325" s="16">
        <f ca="1">VLOOKUP(Table3[[#This Row],[PRODUCT ID]],Table1[[PRODUCT]:[SELLING PRICE]],5,FALSE)</f>
        <v>214.08333815971477</v>
      </c>
      <c r="L5325" s="16">
        <f ca="1">J5325*Table3[[#This Row],[QUANTITY]]</f>
        <v>840</v>
      </c>
      <c r="M5325" s="16">
        <f ca="1">K5325*Table3[[#This Row],[QUANTITY]]*(1-Table3[[#This Row],[DISCOUNT %]])</f>
        <v>2919.8604870781687</v>
      </c>
      <c r="N5325" s="3">
        <f>DAY(Table3[[#This Row],[DATE]])</f>
        <v>30</v>
      </c>
      <c r="O5325" s="3" t="str">
        <f>TEXT(Table3[[#This Row],[DATE]],"mmm")</f>
        <v>Jul</v>
      </c>
      <c r="P5325" s="3">
        <f>YEAR(Table3[[#This Row],[DATE]])</f>
        <v>2035</v>
      </c>
    </row>
    <row r="5326" spans="1:16" x14ac:dyDescent="0.3">
      <c r="A5326" s="6">
        <v>49521</v>
      </c>
      <c r="B5326" s="7" t="s">
        <v>1132</v>
      </c>
      <c r="C5326" s="9">
        <f t="shared" ca="1" si="166"/>
        <v>11</v>
      </c>
      <c r="D5326" s="9" t="s">
        <v>2116</v>
      </c>
      <c r="E5326" s="9" t="s">
        <v>2118</v>
      </c>
      <c r="F5326" s="10">
        <f t="shared" ca="1" si="167"/>
        <v>9.0583247810012035E-2</v>
      </c>
      <c r="G5326" s="3" t="str">
        <f>VLOOKUP(Table3[[#This Row],[PRODUCT ID]],Table1[[PRODUCT]:[SELLING PRICE]],1,FALSE)</f>
        <v>Product80</v>
      </c>
      <c r="H5326" s="3" t="str">
        <f>VLOOKUP(Table3[[#This Row],[PRODUCT ID]],Table1[[PRODUCT]:[SELLING PRICE]],2,FALSE)</f>
        <v>Category3</v>
      </c>
      <c r="I5326" s="3" t="str">
        <f>VLOOKUP(Table3[[#This Row],[PRODUCT ID]],Table1[[PRODUCT]:[SELLING PRICE]],3,FALSE)</f>
        <v>Lt</v>
      </c>
      <c r="J5326" s="16">
        <f ca="1">VLOOKUP(Table3[[#This Row],[PRODUCT ID]],Table1[[PRODUCT]:[SELLING PRICE]],4,FALSE)</f>
        <v>124</v>
      </c>
      <c r="K5326" s="16">
        <f ca="1">VLOOKUP(Table3[[#This Row],[PRODUCT ID]],Table1[[PRODUCT]:[SELLING PRICE]],5,FALSE)</f>
        <v>97.576887056122303</v>
      </c>
      <c r="L5326" s="16">
        <f ca="1">J5326*Table3[[#This Row],[QUANTITY]]</f>
        <v>1364</v>
      </c>
      <c r="M5326" s="16">
        <f ca="1">K5326*Table3[[#This Row],[QUANTITY]]*(1-Table3[[#This Row],[DISCOUNT %]])</f>
        <v>976.11861286926819</v>
      </c>
      <c r="N5326" s="3">
        <f>DAY(Table3[[#This Row],[DATE]])</f>
        <v>31</v>
      </c>
      <c r="O5326" s="3" t="str">
        <f>TEXT(Table3[[#This Row],[DATE]],"mmm")</f>
        <v>Jul</v>
      </c>
      <c r="P5326" s="3">
        <f>YEAR(Table3[[#This Row],[DATE]])</f>
        <v>2035</v>
      </c>
    </row>
    <row r="5327" spans="1:16" x14ac:dyDescent="0.3">
      <c r="A5327" s="6">
        <v>49522</v>
      </c>
      <c r="B5327" s="7" t="s">
        <v>1133</v>
      </c>
      <c r="C5327" s="9">
        <f t="shared" ca="1" si="166"/>
        <v>13</v>
      </c>
      <c r="D5327" s="9" t="s">
        <v>2116</v>
      </c>
      <c r="E5327" s="9" t="s">
        <v>2116</v>
      </c>
      <c r="F5327" s="10">
        <f t="shared" ca="1" si="167"/>
        <v>4.5334781609710328E-2</v>
      </c>
      <c r="G5327" s="3" t="str">
        <f>VLOOKUP(Table3[[#This Row],[PRODUCT ID]],Table1[[PRODUCT]:[SELLING PRICE]],1,FALSE)</f>
        <v>Product81</v>
      </c>
      <c r="H5327" s="3" t="str">
        <f>VLOOKUP(Table3[[#This Row],[PRODUCT ID]],Table1[[PRODUCT]:[SELLING PRICE]],2,FALSE)</f>
        <v>Category4</v>
      </c>
      <c r="I5327" s="3" t="str">
        <f>VLOOKUP(Table3[[#This Row],[PRODUCT ID]],Table1[[PRODUCT]:[SELLING PRICE]],3,FALSE)</f>
        <v>Kg</v>
      </c>
      <c r="J5327" s="16">
        <f ca="1">VLOOKUP(Table3[[#This Row],[PRODUCT ID]],Table1[[PRODUCT]:[SELLING PRICE]],4,FALSE)</f>
        <v>221</v>
      </c>
      <c r="K5327" s="16">
        <f ca="1">VLOOKUP(Table3[[#This Row],[PRODUCT ID]],Table1[[PRODUCT]:[SELLING PRICE]],5,FALSE)</f>
        <v>104.44119135880096</v>
      </c>
      <c r="L5327" s="16">
        <f ca="1">J5327*Table3[[#This Row],[QUANTITY]]</f>
        <v>2873</v>
      </c>
      <c r="M5327" s="16">
        <f ca="1">K5327*Table3[[#This Row],[QUANTITY]]*(1-Table3[[#This Row],[DISCOUNT %]])</f>
        <v>1296.1828458473931</v>
      </c>
      <c r="N5327" s="3">
        <f>DAY(Table3[[#This Row],[DATE]])</f>
        <v>1</v>
      </c>
      <c r="O5327" s="3" t="str">
        <f>TEXT(Table3[[#This Row],[DATE]],"mmm")</f>
        <v>Aug</v>
      </c>
      <c r="P5327" s="3">
        <f>YEAR(Table3[[#This Row],[DATE]])</f>
        <v>2035</v>
      </c>
    </row>
    <row r="5328" spans="1:16" x14ac:dyDescent="0.3">
      <c r="A5328" s="6">
        <v>49523</v>
      </c>
      <c r="B5328" s="7" t="s">
        <v>1134</v>
      </c>
      <c r="C5328" s="9">
        <f t="shared" ca="1" si="166"/>
        <v>1</v>
      </c>
      <c r="D5328" s="9" t="s">
        <v>2116</v>
      </c>
      <c r="E5328" s="9" t="s">
        <v>2116</v>
      </c>
      <c r="F5328" s="10">
        <f t="shared" ca="1" si="167"/>
        <v>9.7311969769935489E-2</v>
      </c>
      <c r="G5328" s="3" t="str">
        <f>VLOOKUP(Table3[[#This Row],[PRODUCT ID]],Table1[[PRODUCT]:[SELLING PRICE]],1,FALSE)</f>
        <v>Product82</v>
      </c>
      <c r="H5328" s="3" t="str">
        <f>VLOOKUP(Table3[[#This Row],[PRODUCT ID]],Table1[[PRODUCT]:[SELLING PRICE]],2,FALSE)</f>
        <v>Category5</v>
      </c>
      <c r="I5328" s="3" t="str">
        <f>VLOOKUP(Table3[[#This Row],[PRODUCT ID]],Table1[[PRODUCT]:[SELLING PRICE]],3,FALSE)</f>
        <v>Lt</v>
      </c>
      <c r="J5328" s="16">
        <f ca="1">VLOOKUP(Table3[[#This Row],[PRODUCT ID]],Table1[[PRODUCT]:[SELLING PRICE]],4,FALSE)</f>
        <v>218</v>
      </c>
      <c r="K5328" s="16">
        <f ca="1">VLOOKUP(Table3[[#This Row],[PRODUCT ID]],Table1[[PRODUCT]:[SELLING PRICE]],5,FALSE)</f>
        <v>147.5972668918221</v>
      </c>
      <c r="L5328" s="16">
        <f ca="1">J5328*Table3[[#This Row],[QUANTITY]]</f>
        <v>218</v>
      </c>
      <c r="M5328" s="16">
        <f ca="1">K5328*Table3[[#This Row],[QUANTITY]]*(1-Table3[[#This Row],[DISCOUNT %]])</f>
        <v>133.23428611792002</v>
      </c>
      <c r="N5328" s="3">
        <f>DAY(Table3[[#This Row],[DATE]])</f>
        <v>2</v>
      </c>
      <c r="O5328" s="3" t="str">
        <f>TEXT(Table3[[#This Row],[DATE]],"mmm")</f>
        <v>Aug</v>
      </c>
      <c r="P5328" s="3">
        <f>YEAR(Table3[[#This Row],[DATE]])</f>
        <v>2035</v>
      </c>
    </row>
    <row r="5329" spans="1:16" x14ac:dyDescent="0.3">
      <c r="A5329" s="6">
        <v>49524</v>
      </c>
      <c r="B5329" s="7" t="s">
        <v>1135</v>
      </c>
      <c r="C5329" s="9">
        <f t="shared" ca="1" si="166"/>
        <v>10</v>
      </c>
      <c r="D5329" s="9" t="s">
        <v>2116</v>
      </c>
      <c r="E5329" s="9" t="s">
        <v>2116</v>
      </c>
      <c r="F5329" s="10">
        <f t="shared" ca="1" si="167"/>
        <v>1.7979561799108045E-2</v>
      </c>
      <c r="G5329" s="3" t="str">
        <f>VLOOKUP(Table3[[#This Row],[PRODUCT ID]],Table1[[PRODUCT]:[SELLING PRICE]],1,FALSE)</f>
        <v>Product83</v>
      </c>
      <c r="H5329" s="3" t="str">
        <f>VLOOKUP(Table3[[#This Row],[PRODUCT ID]],Table1[[PRODUCT]:[SELLING PRICE]],2,FALSE)</f>
        <v>Category1</v>
      </c>
      <c r="I5329" s="3" t="str">
        <f>VLOOKUP(Table3[[#This Row],[PRODUCT ID]],Table1[[PRODUCT]:[SELLING PRICE]],3,FALSE)</f>
        <v>Ft</v>
      </c>
      <c r="J5329" s="16">
        <f ca="1">VLOOKUP(Table3[[#This Row],[PRODUCT ID]],Table1[[PRODUCT]:[SELLING PRICE]],4,FALSE)</f>
        <v>12</v>
      </c>
      <c r="K5329" s="16">
        <f ca="1">VLOOKUP(Table3[[#This Row],[PRODUCT ID]],Table1[[PRODUCT]:[SELLING PRICE]],5,FALSE)</f>
        <v>222.25555577402881</v>
      </c>
      <c r="L5329" s="16">
        <f ca="1">J5329*Table3[[#This Row],[QUANTITY]]</f>
        <v>120</v>
      </c>
      <c r="M5329" s="16">
        <f ca="1">K5329*Table3[[#This Row],[QUANTITY]]*(1-Table3[[#This Row],[DISCOUNT %]])</f>
        <v>2182.5949827379454</v>
      </c>
      <c r="N5329" s="3">
        <f>DAY(Table3[[#This Row],[DATE]])</f>
        <v>3</v>
      </c>
      <c r="O5329" s="3" t="str">
        <f>TEXT(Table3[[#This Row],[DATE]],"mmm")</f>
        <v>Aug</v>
      </c>
      <c r="P5329" s="3">
        <f>YEAR(Table3[[#This Row],[DATE]])</f>
        <v>2035</v>
      </c>
    </row>
    <row r="5330" spans="1:16" x14ac:dyDescent="0.3">
      <c r="A5330" s="6">
        <v>49525</v>
      </c>
      <c r="B5330" s="7" t="s">
        <v>1136</v>
      </c>
      <c r="C5330" s="9">
        <f t="shared" ca="1" si="166"/>
        <v>4</v>
      </c>
      <c r="D5330" s="9" t="s">
        <v>2115</v>
      </c>
      <c r="E5330" s="9" t="s">
        <v>2116</v>
      </c>
      <c r="F5330" s="10">
        <f t="shared" ca="1" si="167"/>
        <v>8.8155024339862026E-2</v>
      </c>
      <c r="G5330" s="3" t="str">
        <f>VLOOKUP(Table3[[#This Row],[PRODUCT ID]],Table1[[PRODUCT]:[SELLING PRICE]],1,FALSE)</f>
        <v>Product84</v>
      </c>
      <c r="H5330" s="3" t="str">
        <f>VLOOKUP(Table3[[#This Row],[PRODUCT ID]],Table1[[PRODUCT]:[SELLING PRICE]],2,FALSE)</f>
        <v>Category2</v>
      </c>
      <c r="I5330" s="3" t="str">
        <f>VLOOKUP(Table3[[#This Row],[PRODUCT ID]],Table1[[PRODUCT]:[SELLING PRICE]],3,FALSE)</f>
        <v>Kg</v>
      </c>
      <c r="J5330" s="16">
        <f ca="1">VLOOKUP(Table3[[#This Row],[PRODUCT ID]],Table1[[PRODUCT]:[SELLING PRICE]],4,FALSE)</f>
        <v>130</v>
      </c>
      <c r="K5330" s="16">
        <f ca="1">VLOOKUP(Table3[[#This Row],[PRODUCT ID]],Table1[[PRODUCT]:[SELLING PRICE]],5,FALSE)</f>
        <v>114.69796433270436</v>
      </c>
      <c r="L5330" s="16">
        <f ca="1">J5330*Table3[[#This Row],[QUANTITY]]</f>
        <v>520</v>
      </c>
      <c r="M5330" s="16">
        <f ca="1">K5330*Table3[[#This Row],[QUANTITY]]*(1-Table3[[#This Row],[DISCOUNT %]])</f>
        <v>418.34704998088876</v>
      </c>
      <c r="N5330" s="3">
        <f>DAY(Table3[[#This Row],[DATE]])</f>
        <v>4</v>
      </c>
      <c r="O5330" s="3" t="str">
        <f>TEXT(Table3[[#This Row],[DATE]],"mmm")</f>
        <v>Aug</v>
      </c>
      <c r="P5330" s="3">
        <f>YEAR(Table3[[#This Row],[DATE]])</f>
        <v>2035</v>
      </c>
    </row>
    <row r="5331" spans="1:16" x14ac:dyDescent="0.3">
      <c r="A5331" s="6">
        <v>49526</v>
      </c>
      <c r="B5331" s="7" t="s">
        <v>1137</v>
      </c>
      <c r="C5331" s="9">
        <f t="shared" ca="1" si="166"/>
        <v>13</v>
      </c>
      <c r="D5331" s="9" t="s">
        <v>2116</v>
      </c>
      <c r="E5331" s="9" t="s">
        <v>2116</v>
      </c>
      <c r="F5331" s="10">
        <f t="shared" ca="1" si="167"/>
        <v>2.0648645656910793E-2</v>
      </c>
      <c r="G5331" s="3" t="str">
        <f>VLOOKUP(Table3[[#This Row],[PRODUCT ID]],Table1[[PRODUCT]:[SELLING PRICE]],1,FALSE)</f>
        <v>Product85</v>
      </c>
      <c r="H5331" s="3" t="str">
        <f>VLOOKUP(Table3[[#This Row],[PRODUCT ID]],Table1[[PRODUCT]:[SELLING PRICE]],2,FALSE)</f>
        <v>Category3</v>
      </c>
      <c r="I5331" s="3" t="str">
        <f>VLOOKUP(Table3[[#This Row],[PRODUCT ID]],Table1[[PRODUCT]:[SELLING PRICE]],3,FALSE)</f>
        <v>No</v>
      </c>
      <c r="J5331" s="16">
        <f ca="1">VLOOKUP(Table3[[#This Row],[PRODUCT ID]],Table1[[PRODUCT]:[SELLING PRICE]],4,FALSE)</f>
        <v>127</v>
      </c>
      <c r="K5331" s="16">
        <f ca="1">VLOOKUP(Table3[[#This Row],[PRODUCT ID]],Table1[[PRODUCT]:[SELLING PRICE]],5,FALSE)</f>
        <v>165.69376786271391</v>
      </c>
      <c r="L5331" s="16">
        <f ca="1">J5331*Table3[[#This Row],[QUANTITY]]</f>
        <v>1651</v>
      </c>
      <c r="M5331" s="16">
        <f ca="1">K5331*Table3[[#This Row],[QUANTITY]]*(1-Table3[[#This Row],[DISCOUNT %]])</f>
        <v>2109.5414075132576</v>
      </c>
      <c r="N5331" s="3">
        <f>DAY(Table3[[#This Row],[DATE]])</f>
        <v>5</v>
      </c>
      <c r="O5331" s="3" t="str">
        <f>TEXT(Table3[[#This Row],[DATE]],"mmm")</f>
        <v>Aug</v>
      </c>
      <c r="P5331" s="3">
        <f>YEAR(Table3[[#This Row],[DATE]])</f>
        <v>2035</v>
      </c>
    </row>
    <row r="5332" spans="1:16" x14ac:dyDescent="0.3">
      <c r="A5332" s="6">
        <v>49527</v>
      </c>
      <c r="B5332" s="7" t="s">
        <v>1138</v>
      </c>
      <c r="C5332" s="9">
        <f t="shared" ca="1" si="166"/>
        <v>5</v>
      </c>
      <c r="D5332" s="9" t="s">
        <v>2117</v>
      </c>
      <c r="E5332" s="9" t="s">
        <v>2118</v>
      </c>
      <c r="F5332" s="10">
        <f t="shared" ca="1" si="167"/>
        <v>9.7793008514697674E-2</v>
      </c>
      <c r="G5332" s="3" t="str">
        <f>VLOOKUP(Table3[[#This Row],[PRODUCT ID]],Table1[[PRODUCT]:[SELLING PRICE]],1,FALSE)</f>
        <v>Product86</v>
      </c>
      <c r="H5332" s="3" t="str">
        <f>VLOOKUP(Table3[[#This Row],[PRODUCT ID]],Table1[[PRODUCT]:[SELLING PRICE]],2,FALSE)</f>
        <v>Category4</v>
      </c>
      <c r="I5332" s="3" t="str">
        <f>VLOOKUP(Table3[[#This Row],[PRODUCT ID]],Table1[[PRODUCT]:[SELLING PRICE]],3,FALSE)</f>
        <v>No</v>
      </c>
      <c r="J5332" s="16">
        <f ca="1">VLOOKUP(Table3[[#This Row],[PRODUCT ID]],Table1[[PRODUCT]:[SELLING PRICE]],4,FALSE)</f>
        <v>92</v>
      </c>
      <c r="K5332" s="16">
        <f ca="1">VLOOKUP(Table3[[#This Row],[PRODUCT ID]],Table1[[PRODUCT]:[SELLING PRICE]],5,FALSE)</f>
        <v>311.30017315763172</v>
      </c>
      <c r="L5332" s="16">
        <f ca="1">J5332*Table3[[#This Row],[QUANTITY]]</f>
        <v>460</v>
      </c>
      <c r="M5332" s="16">
        <f ca="1">K5332*Table3[[#This Row],[QUANTITY]]*(1-Table3[[#This Row],[DISCOUNT %]])</f>
        <v>1404.285963367003</v>
      </c>
      <c r="N5332" s="3">
        <f>DAY(Table3[[#This Row],[DATE]])</f>
        <v>6</v>
      </c>
      <c r="O5332" s="3" t="str">
        <f>TEXT(Table3[[#This Row],[DATE]],"mmm")</f>
        <v>Aug</v>
      </c>
      <c r="P5332" s="3">
        <f>YEAR(Table3[[#This Row],[DATE]])</f>
        <v>2035</v>
      </c>
    </row>
    <row r="5333" spans="1:16" x14ac:dyDescent="0.3">
      <c r="A5333" s="6">
        <v>49528</v>
      </c>
      <c r="B5333" s="7" t="s">
        <v>1139</v>
      </c>
      <c r="C5333" s="9">
        <f t="shared" ca="1" si="166"/>
        <v>13</v>
      </c>
      <c r="D5333" s="9" t="s">
        <v>2115</v>
      </c>
      <c r="E5333" s="9" t="s">
        <v>2118</v>
      </c>
      <c r="F5333" s="10">
        <f t="shared" ca="1" si="167"/>
        <v>4.1541151556840237E-3</v>
      </c>
      <c r="G5333" s="3" t="str">
        <f>VLOOKUP(Table3[[#This Row],[PRODUCT ID]],Table1[[PRODUCT]:[SELLING PRICE]],1,FALSE)</f>
        <v>Product87</v>
      </c>
      <c r="H5333" s="3" t="str">
        <f>VLOOKUP(Table3[[#This Row],[PRODUCT ID]],Table1[[PRODUCT]:[SELLING PRICE]],2,FALSE)</f>
        <v>Category5</v>
      </c>
      <c r="I5333" s="3" t="str">
        <f>VLOOKUP(Table3[[#This Row],[PRODUCT ID]],Table1[[PRODUCT]:[SELLING PRICE]],3,FALSE)</f>
        <v>Ft</v>
      </c>
      <c r="J5333" s="16">
        <f ca="1">VLOOKUP(Table3[[#This Row],[PRODUCT ID]],Table1[[PRODUCT]:[SELLING PRICE]],4,FALSE)</f>
        <v>138</v>
      </c>
      <c r="K5333" s="16">
        <f ca="1">VLOOKUP(Table3[[#This Row],[PRODUCT ID]],Table1[[PRODUCT]:[SELLING PRICE]],5,FALSE)</f>
        <v>37.801449875201385</v>
      </c>
      <c r="L5333" s="16">
        <f ca="1">J5333*Table3[[#This Row],[QUANTITY]]</f>
        <v>1794</v>
      </c>
      <c r="M5333" s="16">
        <f ca="1">K5333*Table3[[#This Row],[QUANTITY]]*(1-Table3[[#This Row],[DISCOUNT %]])</f>
        <v>489.37743789178381</v>
      </c>
      <c r="N5333" s="3">
        <f>DAY(Table3[[#This Row],[DATE]])</f>
        <v>7</v>
      </c>
      <c r="O5333" s="3" t="str">
        <f>TEXT(Table3[[#This Row],[DATE]],"mmm")</f>
        <v>Aug</v>
      </c>
      <c r="P5333" s="3">
        <f>YEAR(Table3[[#This Row],[DATE]])</f>
        <v>2035</v>
      </c>
    </row>
    <row r="5334" spans="1:16" x14ac:dyDescent="0.3">
      <c r="A5334" s="6">
        <v>49529</v>
      </c>
      <c r="B5334" s="7" t="s">
        <v>1140</v>
      </c>
      <c r="C5334" s="9">
        <f t="shared" ca="1" si="166"/>
        <v>14</v>
      </c>
      <c r="D5334" s="9" t="s">
        <v>2115</v>
      </c>
      <c r="E5334" s="9" t="s">
        <v>2116</v>
      </c>
      <c r="F5334" s="10">
        <f t="shared" ca="1" si="167"/>
        <v>5.5413538248625431E-2</v>
      </c>
      <c r="G5334" s="3" t="str">
        <f>VLOOKUP(Table3[[#This Row],[PRODUCT ID]],Table1[[PRODUCT]:[SELLING PRICE]],1,FALSE)</f>
        <v>Product88</v>
      </c>
      <c r="H5334" s="3" t="str">
        <f>VLOOKUP(Table3[[#This Row],[PRODUCT ID]],Table1[[PRODUCT]:[SELLING PRICE]],2,FALSE)</f>
        <v>Category1</v>
      </c>
      <c r="I5334" s="3" t="str">
        <f>VLOOKUP(Table3[[#This Row],[PRODUCT ID]],Table1[[PRODUCT]:[SELLING PRICE]],3,FALSE)</f>
        <v>No</v>
      </c>
      <c r="J5334" s="16">
        <f ca="1">VLOOKUP(Table3[[#This Row],[PRODUCT ID]],Table1[[PRODUCT]:[SELLING PRICE]],4,FALSE)</f>
        <v>124</v>
      </c>
      <c r="K5334" s="16">
        <f ca="1">VLOOKUP(Table3[[#This Row],[PRODUCT ID]],Table1[[PRODUCT]:[SELLING PRICE]],5,FALSE)</f>
        <v>172.11629054996411</v>
      </c>
      <c r="L5334" s="16">
        <f ca="1">J5334*Table3[[#This Row],[QUANTITY]]</f>
        <v>1736</v>
      </c>
      <c r="M5334" s="16">
        <f ca="1">K5334*Table3[[#This Row],[QUANTITY]]*(1-Table3[[#This Row],[DISCOUNT %]])</f>
        <v>2276.10205060507</v>
      </c>
      <c r="N5334" s="3">
        <f>DAY(Table3[[#This Row],[DATE]])</f>
        <v>8</v>
      </c>
      <c r="O5334" s="3" t="str">
        <f>TEXT(Table3[[#This Row],[DATE]],"mmm")</f>
        <v>Aug</v>
      </c>
      <c r="P5334" s="3">
        <f>YEAR(Table3[[#This Row],[DATE]])</f>
        <v>2035</v>
      </c>
    </row>
    <row r="5335" spans="1:16" x14ac:dyDescent="0.3">
      <c r="A5335" s="6">
        <v>49530</v>
      </c>
      <c r="B5335" s="7" t="s">
        <v>1141</v>
      </c>
      <c r="C5335" s="9">
        <f t="shared" ca="1" si="166"/>
        <v>5</v>
      </c>
      <c r="D5335" s="9" t="s">
        <v>2115</v>
      </c>
      <c r="E5335" s="9" t="s">
        <v>2116</v>
      </c>
      <c r="F5335" s="10">
        <f t="shared" ca="1" si="167"/>
        <v>9.7541148959802593E-2</v>
      </c>
      <c r="G5335" s="3" t="str">
        <f>VLOOKUP(Table3[[#This Row],[PRODUCT ID]],Table1[[PRODUCT]:[SELLING PRICE]],1,FALSE)</f>
        <v>Product89</v>
      </c>
      <c r="H5335" s="3" t="str">
        <f>VLOOKUP(Table3[[#This Row],[PRODUCT ID]],Table1[[PRODUCT]:[SELLING PRICE]],2,FALSE)</f>
        <v>Category2</v>
      </c>
      <c r="I5335" s="3" t="str">
        <f>VLOOKUP(Table3[[#This Row],[PRODUCT ID]],Table1[[PRODUCT]:[SELLING PRICE]],3,FALSE)</f>
        <v>Kg</v>
      </c>
      <c r="J5335" s="16">
        <f ca="1">VLOOKUP(Table3[[#This Row],[PRODUCT ID]],Table1[[PRODUCT]:[SELLING PRICE]],4,FALSE)</f>
        <v>210</v>
      </c>
      <c r="K5335" s="16">
        <f ca="1">VLOOKUP(Table3[[#This Row],[PRODUCT ID]],Table1[[PRODUCT]:[SELLING PRICE]],5,FALSE)</f>
        <v>163.40617119395372</v>
      </c>
      <c r="L5335" s="16">
        <f ca="1">J5335*Table3[[#This Row],[QUANTITY]]</f>
        <v>1050</v>
      </c>
      <c r="M5335" s="16">
        <f ca="1">K5335*Table3[[#This Row],[QUANTITY]]*(1-Table3[[#This Row],[DISCOUNT %]])</f>
        <v>737.33672754286636</v>
      </c>
      <c r="N5335" s="3">
        <f>DAY(Table3[[#This Row],[DATE]])</f>
        <v>9</v>
      </c>
      <c r="O5335" s="3" t="str">
        <f>TEXT(Table3[[#This Row],[DATE]],"mmm")</f>
        <v>Aug</v>
      </c>
      <c r="P5335" s="3">
        <f>YEAR(Table3[[#This Row],[DATE]])</f>
        <v>2035</v>
      </c>
    </row>
    <row r="5336" spans="1:16" x14ac:dyDescent="0.3">
      <c r="A5336" s="6">
        <v>49531</v>
      </c>
      <c r="B5336" s="7" t="s">
        <v>1142</v>
      </c>
      <c r="C5336" s="9">
        <f t="shared" ca="1" si="166"/>
        <v>7</v>
      </c>
      <c r="D5336" s="9" t="s">
        <v>2116</v>
      </c>
      <c r="E5336" s="9" t="s">
        <v>2116</v>
      </c>
      <c r="F5336" s="10">
        <f t="shared" ca="1" si="167"/>
        <v>5.5636024067014955E-2</v>
      </c>
      <c r="G5336" s="3" t="str">
        <f>VLOOKUP(Table3[[#This Row],[PRODUCT ID]],Table1[[PRODUCT]:[SELLING PRICE]],1,FALSE)</f>
        <v>Product90</v>
      </c>
      <c r="H5336" s="3" t="str">
        <f>VLOOKUP(Table3[[#This Row],[PRODUCT ID]],Table1[[PRODUCT]:[SELLING PRICE]],2,FALSE)</f>
        <v>Category3</v>
      </c>
      <c r="I5336" s="3" t="str">
        <f>VLOOKUP(Table3[[#This Row],[PRODUCT ID]],Table1[[PRODUCT]:[SELLING PRICE]],3,FALSE)</f>
        <v>Kg</v>
      </c>
      <c r="J5336" s="16">
        <f ca="1">VLOOKUP(Table3[[#This Row],[PRODUCT ID]],Table1[[PRODUCT]:[SELLING PRICE]],4,FALSE)</f>
        <v>239</v>
      </c>
      <c r="K5336" s="16">
        <f ca="1">VLOOKUP(Table3[[#This Row],[PRODUCT ID]],Table1[[PRODUCT]:[SELLING PRICE]],5,FALSE)</f>
        <v>172.86019765356158</v>
      </c>
      <c r="L5336" s="16">
        <f ca="1">J5336*Table3[[#This Row],[QUANTITY]]</f>
        <v>1673</v>
      </c>
      <c r="M5336" s="16">
        <f ca="1">K5336*Table3[[#This Row],[QUANTITY]]*(1-Table3[[#This Row],[DISCOUNT %]])</f>
        <v>1142.7006047567536</v>
      </c>
      <c r="N5336" s="3">
        <f>DAY(Table3[[#This Row],[DATE]])</f>
        <v>10</v>
      </c>
      <c r="O5336" s="3" t="str">
        <f>TEXT(Table3[[#This Row],[DATE]],"mmm")</f>
        <v>Aug</v>
      </c>
      <c r="P5336" s="3">
        <f>YEAR(Table3[[#This Row],[DATE]])</f>
        <v>2035</v>
      </c>
    </row>
    <row r="5337" spans="1:16" x14ac:dyDescent="0.3">
      <c r="A5337" s="6">
        <v>49532</v>
      </c>
      <c r="B5337" s="7" t="s">
        <v>1143</v>
      </c>
      <c r="C5337" s="9">
        <f t="shared" ca="1" si="166"/>
        <v>9</v>
      </c>
      <c r="D5337" s="9" t="s">
        <v>2116</v>
      </c>
      <c r="E5337" s="9" t="s">
        <v>2116</v>
      </c>
      <c r="F5337" s="10">
        <f t="shared" ca="1" si="167"/>
        <v>7.3396102610164609E-3</v>
      </c>
      <c r="G5337" s="3" t="str">
        <f>VLOOKUP(Table3[[#This Row],[PRODUCT ID]],Table1[[PRODUCT]:[SELLING PRICE]],1,FALSE)</f>
        <v>Product91</v>
      </c>
      <c r="H5337" s="3" t="str">
        <f>VLOOKUP(Table3[[#This Row],[PRODUCT ID]],Table1[[PRODUCT]:[SELLING PRICE]],2,FALSE)</f>
        <v>Category4</v>
      </c>
      <c r="I5337" s="3" t="str">
        <f>VLOOKUP(Table3[[#This Row],[PRODUCT ID]],Table1[[PRODUCT]:[SELLING PRICE]],3,FALSE)</f>
        <v>Lt</v>
      </c>
      <c r="J5337" s="16">
        <f ca="1">VLOOKUP(Table3[[#This Row],[PRODUCT ID]],Table1[[PRODUCT]:[SELLING PRICE]],4,FALSE)</f>
        <v>18</v>
      </c>
      <c r="K5337" s="16">
        <f ca="1">VLOOKUP(Table3[[#This Row],[PRODUCT ID]],Table1[[PRODUCT]:[SELLING PRICE]],5,FALSE)</f>
        <v>203.72681014690039</v>
      </c>
      <c r="L5337" s="16">
        <f ca="1">J5337*Table3[[#This Row],[QUANTITY]]</f>
        <v>162</v>
      </c>
      <c r="M5337" s="16">
        <f ca="1">K5337*Table3[[#This Row],[QUANTITY]]*(1-Table3[[#This Row],[DISCOUNT %]])</f>
        <v>1820.0838128463183</v>
      </c>
      <c r="N5337" s="3">
        <f>DAY(Table3[[#This Row],[DATE]])</f>
        <v>11</v>
      </c>
      <c r="O5337" s="3" t="str">
        <f>TEXT(Table3[[#This Row],[DATE]],"mmm")</f>
        <v>Aug</v>
      </c>
      <c r="P5337" s="3">
        <f>YEAR(Table3[[#This Row],[DATE]])</f>
        <v>2035</v>
      </c>
    </row>
    <row r="5338" spans="1:16" x14ac:dyDescent="0.3">
      <c r="A5338" s="6">
        <v>49533</v>
      </c>
      <c r="B5338" s="7" t="s">
        <v>1144</v>
      </c>
      <c r="C5338" s="9">
        <f t="shared" ca="1" si="166"/>
        <v>13</v>
      </c>
      <c r="D5338" s="9" t="s">
        <v>2116</v>
      </c>
      <c r="E5338" s="9" t="s">
        <v>2118</v>
      </c>
      <c r="F5338" s="10">
        <f t="shared" ca="1" si="167"/>
        <v>7.5203367069980542E-2</v>
      </c>
      <c r="G5338" s="3" t="str">
        <f>VLOOKUP(Table3[[#This Row],[PRODUCT ID]],Table1[[PRODUCT]:[SELLING PRICE]],1,FALSE)</f>
        <v>Product92</v>
      </c>
      <c r="H5338" s="3" t="str">
        <f>VLOOKUP(Table3[[#This Row],[PRODUCT ID]],Table1[[PRODUCT]:[SELLING PRICE]],2,FALSE)</f>
        <v>Category5</v>
      </c>
      <c r="I5338" s="3" t="str">
        <f>VLOOKUP(Table3[[#This Row],[PRODUCT ID]],Table1[[PRODUCT]:[SELLING PRICE]],3,FALSE)</f>
        <v>Kg</v>
      </c>
      <c r="J5338" s="16">
        <f ca="1">VLOOKUP(Table3[[#This Row],[PRODUCT ID]],Table1[[PRODUCT]:[SELLING PRICE]],4,FALSE)</f>
        <v>177</v>
      </c>
      <c r="K5338" s="16">
        <f ca="1">VLOOKUP(Table3[[#This Row],[PRODUCT ID]],Table1[[PRODUCT]:[SELLING PRICE]],5,FALSE)</f>
        <v>196.42116323062825</v>
      </c>
      <c r="L5338" s="16">
        <f ca="1">J5338*Table3[[#This Row],[QUANTITY]]</f>
        <v>2301</v>
      </c>
      <c r="M5338" s="16">
        <f ca="1">K5338*Table3[[#This Row],[QUANTITY]]*(1-Table3[[#This Row],[DISCOUNT %]])</f>
        <v>2361.4451950944758</v>
      </c>
      <c r="N5338" s="3">
        <f>DAY(Table3[[#This Row],[DATE]])</f>
        <v>12</v>
      </c>
      <c r="O5338" s="3" t="str">
        <f>TEXT(Table3[[#This Row],[DATE]],"mmm")</f>
        <v>Aug</v>
      </c>
      <c r="P5338" s="3">
        <f>YEAR(Table3[[#This Row],[DATE]])</f>
        <v>2035</v>
      </c>
    </row>
    <row r="5339" spans="1:16" x14ac:dyDescent="0.3">
      <c r="A5339" s="6">
        <v>49534</v>
      </c>
      <c r="B5339" s="7" t="s">
        <v>1145</v>
      </c>
      <c r="C5339" s="9">
        <f t="shared" ca="1" si="166"/>
        <v>7</v>
      </c>
      <c r="D5339" s="9" t="s">
        <v>2115</v>
      </c>
      <c r="E5339" s="9" t="s">
        <v>2116</v>
      </c>
      <c r="F5339" s="10">
        <f t="shared" ca="1" si="167"/>
        <v>5.287299770341395E-2</v>
      </c>
      <c r="G5339" s="3" t="str">
        <f>VLOOKUP(Table3[[#This Row],[PRODUCT ID]],Table1[[PRODUCT]:[SELLING PRICE]],1,FALSE)</f>
        <v>Product93</v>
      </c>
      <c r="H5339" s="3" t="str">
        <f>VLOOKUP(Table3[[#This Row],[PRODUCT ID]],Table1[[PRODUCT]:[SELLING PRICE]],2,FALSE)</f>
        <v>Category1</v>
      </c>
      <c r="I5339" s="3" t="str">
        <f>VLOOKUP(Table3[[#This Row],[PRODUCT ID]],Table1[[PRODUCT]:[SELLING PRICE]],3,FALSE)</f>
        <v>Lt</v>
      </c>
      <c r="J5339" s="16">
        <f ca="1">VLOOKUP(Table3[[#This Row],[PRODUCT ID]],Table1[[PRODUCT]:[SELLING PRICE]],4,FALSE)</f>
        <v>179</v>
      </c>
      <c r="K5339" s="16">
        <f ca="1">VLOOKUP(Table3[[#This Row],[PRODUCT ID]],Table1[[PRODUCT]:[SELLING PRICE]],5,FALSE)</f>
        <v>218.08970688576284</v>
      </c>
      <c r="L5339" s="16">
        <f ca="1">J5339*Table3[[#This Row],[QUANTITY]]</f>
        <v>1253</v>
      </c>
      <c r="M5339" s="16">
        <f ca="1">K5339*Table3[[#This Row],[QUANTITY]]*(1-Table3[[#This Row],[DISCOUNT %]])</f>
        <v>1445.9105522011757</v>
      </c>
      <c r="N5339" s="3">
        <f>DAY(Table3[[#This Row],[DATE]])</f>
        <v>13</v>
      </c>
      <c r="O5339" s="3" t="str">
        <f>TEXT(Table3[[#This Row],[DATE]],"mmm")</f>
        <v>Aug</v>
      </c>
      <c r="P5339" s="3">
        <f>YEAR(Table3[[#This Row],[DATE]])</f>
        <v>2035</v>
      </c>
    </row>
    <row r="5340" spans="1:16" x14ac:dyDescent="0.3">
      <c r="A5340" s="6">
        <v>49535</v>
      </c>
      <c r="B5340" s="7" t="s">
        <v>1146</v>
      </c>
      <c r="C5340" s="9">
        <f t="shared" ca="1" si="166"/>
        <v>15</v>
      </c>
      <c r="D5340" s="9" t="s">
        <v>2117</v>
      </c>
      <c r="E5340" s="9" t="s">
        <v>2116</v>
      </c>
      <c r="F5340" s="10">
        <f t="shared" ca="1" si="167"/>
        <v>7.6855825190839999E-2</v>
      </c>
      <c r="G5340" s="3" t="str">
        <f>VLOOKUP(Table3[[#This Row],[PRODUCT ID]],Table1[[PRODUCT]:[SELLING PRICE]],1,FALSE)</f>
        <v>Product94</v>
      </c>
      <c r="H5340" s="3" t="str">
        <f>VLOOKUP(Table3[[#This Row],[PRODUCT ID]],Table1[[PRODUCT]:[SELLING PRICE]],2,FALSE)</f>
        <v>Category2</v>
      </c>
      <c r="I5340" s="3" t="str">
        <f>VLOOKUP(Table3[[#This Row],[PRODUCT ID]],Table1[[PRODUCT]:[SELLING PRICE]],3,FALSE)</f>
        <v>Ft</v>
      </c>
      <c r="J5340" s="16">
        <f ca="1">VLOOKUP(Table3[[#This Row],[PRODUCT ID]],Table1[[PRODUCT]:[SELLING PRICE]],4,FALSE)</f>
        <v>216</v>
      </c>
      <c r="K5340" s="16">
        <f ca="1">VLOOKUP(Table3[[#This Row],[PRODUCT ID]],Table1[[PRODUCT]:[SELLING PRICE]],5,FALSE)</f>
        <v>255.46595337947855</v>
      </c>
      <c r="L5340" s="16">
        <f ca="1">J5340*Table3[[#This Row],[QUANTITY]]</f>
        <v>3240</v>
      </c>
      <c r="M5340" s="16">
        <f ca="1">K5340*Table3[[#This Row],[QUANTITY]]*(1-Table3[[#This Row],[DISCOUNT %]])</f>
        <v>3537.4786008650112</v>
      </c>
      <c r="N5340" s="3">
        <f>DAY(Table3[[#This Row],[DATE]])</f>
        <v>14</v>
      </c>
      <c r="O5340" s="3" t="str">
        <f>TEXT(Table3[[#This Row],[DATE]],"mmm")</f>
        <v>Aug</v>
      </c>
      <c r="P5340" s="3">
        <f>YEAR(Table3[[#This Row],[DATE]])</f>
        <v>2035</v>
      </c>
    </row>
    <row r="5341" spans="1:16" x14ac:dyDescent="0.3">
      <c r="A5341" s="6">
        <v>49536</v>
      </c>
      <c r="B5341" s="7" t="s">
        <v>1147</v>
      </c>
      <c r="C5341" s="9">
        <f t="shared" ca="1" si="166"/>
        <v>11</v>
      </c>
      <c r="D5341" s="9" t="s">
        <v>2117</v>
      </c>
      <c r="E5341" s="9" t="s">
        <v>2116</v>
      </c>
      <c r="F5341" s="10">
        <f t="shared" ca="1" si="167"/>
        <v>5.4968440186548562E-2</v>
      </c>
      <c r="G5341" s="3" t="str">
        <f>VLOOKUP(Table3[[#This Row],[PRODUCT ID]],Table1[[PRODUCT]:[SELLING PRICE]],1,FALSE)</f>
        <v>Product95</v>
      </c>
      <c r="H5341" s="3" t="str">
        <f>VLOOKUP(Table3[[#This Row],[PRODUCT ID]],Table1[[PRODUCT]:[SELLING PRICE]],2,FALSE)</f>
        <v>Category3</v>
      </c>
      <c r="I5341" s="3" t="str">
        <f>VLOOKUP(Table3[[#This Row],[PRODUCT ID]],Table1[[PRODUCT]:[SELLING PRICE]],3,FALSE)</f>
        <v>Kg</v>
      </c>
      <c r="J5341" s="16">
        <f ca="1">VLOOKUP(Table3[[#This Row],[PRODUCT ID]],Table1[[PRODUCT]:[SELLING PRICE]],4,FALSE)</f>
        <v>167</v>
      </c>
      <c r="K5341" s="16">
        <f ca="1">VLOOKUP(Table3[[#This Row],[PRODUCT ID]],Table1[[PRODUCT]:[SELLING PRICE]],5,FALSE)</f>
        <v>316.95318787757191</v>
      </c>
      <c r="L5341" s="16">
        <f ca="1">J5341*Table3[[#This Row],[QUANTITY]]</f>
        <v>1837</v>
      </c>
      <c r="M5341" s="16">
        <f ca="1">K5341*Table3[[#This Row],[QUANTITY]]*(1-Table3[[#This Row],[DISCOUNT %]])</f>
        <v>3294.838420805665</v>
      </c>
      <c r="N5341" s="3">
        <f>DAY(Table3[[#This Row],[DATE]])</f>
        <v>15</v>
      </c>
      <c r="O5341" s="3" t="str">
        <f>TEXT(Table3[[#This Row],[DATE]],"mmm")</f>
        <v>Aug</v>
      </c>
      <c r="P5341" s="3">
        <f>YEAR(Table3[[#This Row],[DATE]])</f>
        <v>2035</v>
      </c>
    </row>
    <row r="5342" spans="1:16" x14ac:dyDescent="0.3">
      <c r="A5342" s="6">
        <v>49537</v>
      </c>
      <c r="B5342" s="7" t="s">
        <v>1148</v>
      </c>
      <c r="C5342" s="9">
        <f t="shared" ca="1" si="166"/>
        <v>9</v>
      </c>
      <c r="D5342" s="9" t="s">
        <v>2116</v>
      </c>
      <c r="E5342" s="9" t="s">
        <v>2116</v>
      </c>
      <c r="F5342" s="10">
        <f t="shared" ca="1" si="167"/>
        <v>7.661253561854367E-2</v>
      </c>
      <c r="G5342" s="3" t="str">
        <f>VLOOKUP(Table3[[#This Row],[PRODUCT ID]],Table1[[PRODUCT]:[SELLING PRICE]],1,FALSE)</f>
        <v>Product96</v>
      </c>
      <c r="H5342" s="3" t="str">
        <f>VLOOKUP(Table3[[#This Row],[PRODUCT ID]],Table1[[PRODUCT]:[SELLING PRICE]],2,FALSE)</f>
        <v>Category4</v>
      </c>
      <c r="I5342" s="3" t="str">
        <f>VLOOKUP(Table3[[#This Row],[PRODUCT ID]],Table1[[PRODUCT]:[SELLING PRICE]],3,FALSE)</f>
        <v>No</v>
      </c>
      <c r="J5342" s="16">
        <f ca="1">VLOOKUP(Table3[[#This Row],[PRODUCT ID]],Table1[[PRODUCT]:[SELLING PRICE]],4,FALSE)</f>
        <v>137</v>
      </c>
      <c r="K5342" s="16">
        <f ca="1">VLOOKUP(Table3[[#This Row],[PRODUCT ID]],Table1[[PRODUCT]:[SELLING PRICE]],5,FALSE)</f>
        <v>89.849883032528624</v>
      </c>
      <c r="L5342" s="16">
        <f ca="1">J5342*Table3[[#This Row],[QUANTITY]]</f>
        <v>1233</v>
      </c>
      <c r="M5342" s="16">
        <f ca="1">K5342*Table3[[#This Row],[QUANTITY]]*(1-Table3[[#This Row],[DISCOUNT %]])</f>
        <v>746.69630101539337</v>
      </c>
      <c r="N5342" s="3">
        <f>DAY(Table3[[#This Row],[DATE]])</f>
        <v>16</v>
      </c>
      <c r="O5342" s="3" t="str">
        <f>TEXT(Table3[[#This Row],[DATE]],"mmm")</f>
        <v>Aug</v>
      </c>
      <c r="P5342" s="3">
        <f>YEAR(Table3[[#This Row],[DATE]])</f>
        <v>2035</v>
      </c>
    </row>
    <row r="5343" spans="1:16" x14ac:dyDescent="0.3">
      <c r="A5343" s="6">
        <v>49538</v>
      </c>
      <c r="B5343" s="7" t="s">
        <v>1149</v>
      </c>
      <c r="C5343" s="9">
        <f t="shared" ca="1" si="166"/>
        <v>10</v>
      </c>
      <c r="D5343" s="9" t="s">
        <v>2116</v>
      </c>
      <c r="E5343" s="9" t="s">
        <v>2116</v>
      </c>
      <c r="F5343" s="10">
        <f t="shared" ca="1" si="167"/>
        <v>5.8483397408662964E-2</v>
      </c>
      <c r="G5343" s="3" t="str">
        <f>VLOOKUP(Table3[[#This Row],[PRODUCT ID]],Table1[[PRODUCT]:[SELLING PRICE]],1,FALSE)</f>
        <v>Product97</v>
      </c>
      <c r="H5343" s="3" t="str">
        <f>VLOOKUP(Table3[[#This Row],[PRODUCT ID]],Table1[[PRODUCT]:[SELLING PRICE]],2,FALSE)</f>
        <v>Category1</v>
      </c>
      <c r="I5343" s="3" t="str">
        <f>VLOOKUP(Table3[[#This Row],[PRODUCT ID]],Table1[[PRODUCT]:[SELLING PRICE]],3,FALSE)</f>
        <v>No</v>
      </c>
      <c r="J5343" s="16">
        <f ca="1">VLOOKUP(Table3[[#This Row],[PRODUCT ID]],Table1[[PRODUCT]:[SELLING PRICE]],4,FALSE)</f>
        <v>155</v>
      </c>
      <c r="K5343" s="16">
        <f ca="1">VLOOKUP(Table3[[#This Row],[PRODUCT ID]],Table1[[PRODUCT]:[SELLING PRICE]],5,FALSE)</f>
        <v>276.35965799698073</v>
      </c>
      <c r="L5343" s="16">
        <f ca="1">J5343*Table3[[#This Row],[QUANTITY]]</f>
        <v>1550</v>
      </c>
      <c r="M5343" s="16">
        <f ca="1">K5343*Table3[[#This Row],[QUANTITY]]*(1-Table3[[#This Row],[DISCOUNT %]])</f>
        <v>2601.9720629062112</v>
      </c>
      <c r="N5343" s="3">
        <f>DAY(Table3[[#This Row],[DATE]])</f>
        <v>17</v>
      </c>
      <c r="O5343" s="3" t="str">
        <f>TEXT(Table3[[#This Row],[DATE]],"mmm")</f>
        <v>Aug</v>
      </c>
      <c r="P5343" s="3">
        <f>YEAR(Table3[[#This Row],[DATE]])</f>
        <v>2035</v>
      </c>
    </row>
    <row r="5344" spans="1:16" x14ac:dyDescent="0.3">
      <c r="A5344" s="6">
        <v>49539</v>
      </c>
      <c r="B5344" s="7" t="s">
        <v>1150</v>
      </c>
      <c r="C5344" s="9">
        <f t="shared" ca="1" si="166"/>
        <v>2</v>
      </c>
      <c r="D5344" s="9" t="s">
        <v>2116</v>
      </c>
      <c r="E5344" s="9" t="s">
        <v>2118</v>
      </c>
      <c r="F5344" s="10">
        <f t="shared" ca="1" si="167"/>
        <v>2.7747914845789425E-3</v>
      </c>
      <c r="G5344" s="3" t="str">
        <f>VLOOKUP(Table3[[#This Row],[PRODUCT ID]],Table1[[PRODUCT]:[SELLING PRICE]],1,FALSE)</f>
        <v>Product98</v>
      </c>
      <c r="H5344" s="3" t="str">
        <f>VLOOKUP(Table3[[#This Row],[PRODUCT ID]],Table1[[PRODUCT]:[SELLING PRICE]],2,FALSE)</f>
        <v>Category2</v>
      </c>
      <c r="I5344" s="3" t="str">
        <f>VLOOKUP(Table3[[#This Row],[PRODUCT ID]],Table1[[PRODUCT]:[SELLING PRICE]],3,FALSE)</f>
        <v>Ft</v>
      </c>
      <c r="J5344" s="16">
        <f ca="1">VLOOKUP(Table3[[#This Row],[PRODUCT ID]],Table1[[PRODUCT]:[SELLING PRICE]],4,FALSE)</f>
        <v>75</v>
      </c>
      <c r="K5344" s="16">
        <f ca="1">VLOOKUP(Table3[[#This Row],[PRODUCT ID]],Table1[[PRODUCT]:[SELLING PRICE]],5,FALSE)</f>
        <v>272.096627827205</v>
      </c>
      <c r="L5344" s="16">
        <f ca="1">J5344*Table3[[#This Row],[QUANTITY]]</f>
        <v>150</v>
      </c>
      <c r="M5344" s="16">
        <f ca="1">K5344*Table3[[#This Row],[QUANTITY]]*(1-Table3[[#This Row],[DISCOUNT %]])</f>
        <v>542.68323284265489</v>
      </c>
      <c r="N5344" s="3">
        <f>DAY(Table3[[#This Row],[DATE]])</f>
        <v>18</v>
      </c>
      <c r="O5344" s="3" t="str">
        <f>TEXT(Table3[[#This Row],[DATE]],"mmm")</f>
        <v>Aug</v>
      </c>
      <c r="P5344" s="3">
        <f>YEAR(Table3[[#This Row],[DATE]])</f>
        <v>2035</v>
      </c>
    </row>
    <row r="5345" spans="1:16" x14ac:dyDescent="0.3">
      <c r="A5345" s="6">
        <v>49540</v>
      </c>
      <c r="B5345" s="7" t="s">
        <v>1151</v>
      </c>
      <c r="C5345" s="9">
        <f t="shared" ca="1" si="166"/>
        <v>4</v>
      </c>
      <c r="D5345" s="9" t="s">
        <v>2116</v>
      </c>
      <c r="E5345" s="9" t="s">
        <v>2118</v>
      </c>
      <c r="F5345" s="10">
        <f t="shared" ca="1" si="167"/>
        <v>4.6359518479698797E-2</v>
      </c>
      <c r="G5345" s="3" t="str">
        <f>VLOOKUP(Table3[[#This Row],[PRODUCT ID]],Table1[[PRODUCT]:[SELLING PRICE]],1,FALSE)</f>
        <v>Product99</v>
      </c>
      <c r="H5345" s="3" t="str">
        <f>VLOOKUP(Table3[[#This Row],[PRODUCT ID]],Table1[[PRODUCT]:[SELLING PRICE]],2,FALSE)</f>
        <v>Category3</v>
      </c>
      <c r="I5345" s="3" t="str">
        <f>VLOOKUP(Table3[[#This Row],[PRODUCT ID]],Table1[[PRODUCT]:[SELLING PRICE]],3,FALSE)</f>
        <v>No</v>
      </c>
      <c r="J5345" s="16">
        <f ca="1">VLOOKUP(Table3[[#This Row],[PRODUCT ID]],Table1[[PRODUCT]:[SELLING PRICE]],4,FALSE)</f>
        <v>37</v>
      </c>
      <c r="K5345" s="16">
        <f ca="1">VLOOKUP(Table3[[#This Row],[PRODUCT ID]],Table1[[PRODUCT]:[SELLING PRICE]],5,FALSE)</f>
        <v>283.98260274067536</v>
      </c>
      <c r="L5345" s="16">
        <f ca="1">J5345*Table3[[#This Row],[QUANTITY]]</f>
        <v>148</v>
      </c>
      <c r="M5345" s="16">
        <f ca="1">K5345*Table3[[#This Row],[QUANTITY]]*(1-Table3[[#This Row],[DISCOUNT %]])</f>
        <v>1083.2692240840242</v>
      </c>
      <c r="N5345" s="3">
        <f>DAY(Table3[[#This Row],[DATE]])</f>
        <v>19</v>
      </c>
      <c r="O5345" s="3" t="str">
        <f>TEXT(Table3[[#This Row],[DATE]],"mmm")</f>
        <v>Aug</v>
      </c>
      <c r="P5345" s="3">
        <f>YEAR(Table3[[#This Row],[DATE]])</f>
        <v>2035</v>
      </c>
    </row>
    <row r="5346" spans="1:16" x14ac:dyDescent="0.3">
      <c r="A5346" s="6">
        <v>49541</v>
      </c>
      <c r="B5346" s="7" t="s">
        <v>1152</v>
      </c>
      <c r="C5346" s="9">
        <f t="shared" ca="1" si="166"/>
        <v>1</v>
      </c>
      <c r="D5346" s="9" t="s">
        <v>2115</v>
      </c>
      <c r="E5346" s="9" t="s">
        <v>2116</v>
      </c>
      <c r="F5346" s="10">
        <f t="shared" ca="1" si="167"/>
        <v>3.1861205825735152E-3</v>
      </c>
      <c r="G5346" s="3" t="str">
        <f>VLOOKUP(Table3[[#This Row],[PRODUCT ID]],Table1[[PRODUCT]:[SELLING PRICE]],1,FALSE)</f>
        <v>Product100</v>
      </c>
      <c r="H5346" s="3" t="str">
        <f>VLOOKUP(Table3[[#This Row],[PRODUCT ID]],Table1[[PRODUCT]:[SELLING PRICE]],2,FALSE)</f>
        <v>Category4</v>
      </c>
      <c r="I5346" s="3" t="str">
        <f>VLOOKUP(Table3[[#This Row],[PRODUCT ID]],Table1[[PRODUCT]:[SELLING PRICE]],3,FALSE)</f>
        <v>Kg</v>
      </c>
      <c r="J5346" s="16">
        <f ca="1">VLOOKUP(Table3[[#This Row],[PRODUCT ID]],Table1[[PRODUCT]:[SELLING PRICE]],4,FALSE)</f>
        <v>15</v>
      </c>
      <c r="K5346" s="16">
        <f ca="1">VLOOKUP(Table3[[#This Row],[PRODUCT ID]],Table1[[PRODUCT]:[SELLING PRICE]],5,FALSE)</f>
        <v>243.17373557422837</v>
      </c>
      <c r="L5346" s="16">
        <f ca="1">J5346*Table3[[#This Row],[QUANTITY]]</f>
        <v>15</v>
      </c>
      <c r="M5346" s="16">
        <f ca="1">K5346*Table3[[#This Row],[QUANTITY]]*(1-Table3[[#This Row],[DISCOUNT %]])</f>
        <v>242.39895473017404</v>
      </c>
      <c r="N5346" s="3">
        <f>DAY(Table3[[#This Row],[DATE]])</f>
        <v>20</v>
      </c>
      <c r="O5346" s="3" t="str">
        <f>TEXT(Table3[[#This Row],[DATE]],"mmm")</f>
        <v>Aug</v>
      </c>
      <c r="P5346" s="3">
        <f>YEAR(Table3[[#This Row],[DATE]])</f>
        <v>2035</v>
      </c>
    </row>
    <row r="5347" spans="1:16" x14ac:dyDescent="0.3">
      <c r="A5347" s="6">
        <v>49542</v>
      </c>
      <c r="B5347" s="7" t="s">
        <v>1153</v>
      </c>
      <c r="C5347" s="9">
        <f t="shared" ca="1" si="166"/>
        <v>10</v>
      </c>
      <c r="D5347" s="9" t="s">
        <v>2116</v>
      </c>
      <c r="E5347" s="9" t="s">
        <v>2116</v>
      </c>
      <c r="F5347" s="10">
        <f t="shared" ca="1" si="167"/>
        <v>4.2564669785273733E-3</v>
      </c>
      <c r="G5347" s="3" t="str">
        <f>VLOOKUP(Table3[[#This Row],[PRODUCT ID]],Table1[[PRODUCT]:[SELLING PRICE]],1,FALSE)</f>
        <v>Product101</v>
      </c>
      <c r="H5347" s="3" t="str">
        <f>VLOOKUP(Table3[[#This Row],[PRODUCT ID]],Table1[[PRODUCT]:[SELLING PRICE]],2,FALSE)</f>
        <v>Category5</v>
      </c>
      <c r="I5347" s="3" t="str">
        <f>VLOOKUP(Table3[[#This Row],[PRODUCT ID]],Table1[[PRODUCT]:[SELLING PRICE]],3,FALSE)</f>
        <v>Kg</v>
      </c>
      <c r="J5347" s="16">
        <f ca="1">VLOOKUP(Table3[[#This Row],[PRODUCT ID]],Table1[[PRODUCT]:[SELLING PRICE]],4,FALSE)</f>
        <v>172</v>
      </c>
      <c r="K5347" s="16">
        <f ca="1">VLOOKUP(Table3[[#This Row],[PRODUCT ID]],Table1[[PRODUCT]:[SELLING PRICE]],5,FALSE)</f>
        <v>258.15144502873102</v>
      </c>
      <c r="L5347" s="16">
        <f ca="1">J5347*Table3[[#This Row],[QUANTITY]]</f>
        <v>1720</v>
      </c>
      <c r="M5347" s="16">
        <f ca="1">K5347*Table3[[#This Row],[QUANTITY]]*(1-Table3[[#This Row],[DISCOUNT %]])</f>
        <v>2570.5263192750708</v>
      </c>
      <c r="N5347" s="3">
        <f>DAY(Table3[[#This Row],[DATE]])</f>
        <v>21</v>
      </c>
      <c r="O5347" s="3" t="str">
        <f>TEXT(Table3[[#This Row],[DATE]],"mmm")</f>
        <v>Aug</v>
      </c>
      <c r="P5347" s="3">
        <f>YEAR(Table3[[#This Row],[DATE]])</f>
        <v>2035</v>
      </c>
    </row>
    <row r="5348" spans="1:16" x14ac:dyDescent="0.3">
      <c r="A5348" s="6">
        <v>49543</v>
      </c>
      <c r="B5348" s="7" t="s">
        <v>1154</v>
      </c>
      <c r="C5348" s="9">
        <f t="shared" ca="1" si="166"/>
        <v>7</v>
      </c>
      <c r="D5348" s="9" t="s">
        <v>2117</v>
      </c>
      <c r="E5348" s="9" t="s">
        <v>2116</v>
      </c>
      <c r="F5348" s="10">
        <f t="shared" ca="1" si="167"/>
        <v>2.2075356079390186E-2</v>
      </c>
      <c r="G5348" s="3" t="str">
        <f>VLOOKUP(Table3[[#This Row],[PRODUCT ID]],Table1[[PRODUCT]:[SELLING PRICE]],1,FALSE)</f>
        <v>Product102</v>
      </c>
      <c r="H5348" s="3" t="str">
        <f>VLOOKUP(Table3[[#This Row],[PRODUCT ID]],Table1[[PRODUCT]:[SELLING PRICE]],2,FALSE)</f>
        <v>Category1</v>
      </c>
      <c r="I5348" s="3" t="str">
        <f>VLOOKUP(Table3[[#This Row],[PRODUCT ID]],Table1[[PRODUCT]:[SELLING PRICE]],3,FALSE)</f>
        <v>Lt</v>
      </c>
      <c r="J5348" s="16">
        <f ca="1">VLOOKUP(Table3[[#This Row],[PRODUCT ID]],Table1[[PRODUCT]:[SELLING PRICE]],4,FALSE)</f>
        <v>243</v>
      </c>
      <c r="K5348" s="16">
        <f ca="1">VLOOKUP(Table3[[#This Row],[PRODUCT ID]],Table1[[PRODUCT]:[SELLING PRICE]],5,FALSE)</f>
        <v>235.81708264678304</v>
      </c>
      <c r="L5348" s="16">
        <f ca="1">J5348*Table3[[#This Row],[QUANTITY]]</f>
        <v>1701</v>
      </c>
      <c r="M5348" s="16">
        <f ca="1">K5348*Table3[[#This Row],[QUANTITY]]*(1-Table3[[#This Row],[DISCOUNT %]])</f>
        <v>1614.2793560442663</v>
      </c>
      <c r="N5348" s="3">
        <f>DAY(Table3[[#This Row],[DATE]])</f>
        <v>22</v>
      </c>
      <c r="O5348" s="3" t="str">
        <f>TEXT(Table3[[#This Row],[DATE]],"mmm")</f>
        <v>Aug</v>
      </c>
      <c r="P5348" s="3">
        <f>YEAR(Table3[[#This Row],[DATE]])</f>
        <v>2035</v>
      </c>
    </row>
    <row r="5349" spans="1:16" x14ac:dyDescent="0.3">
      <c r="A5349" s="6">
        <v>49544</v>
      </c>
      <c r="B5349" s="7" t="s">
        <v>1155</v>
      </c>
      <c r="C5349" s="9">
        <f t="shared" ca="1" si="166"/>
        <v>1</v>
      </c>
      <c r="D5349" s="9" t="s">
        <v>2115</v>
      </c>
      <c r="E5349" s="9" t="s">
        <v>2116</v>
      </c>
      <c r="F5349" s="10">
        <f t="shared" ca="1" si="167"/>
        <v>6.2679533799889595E-2</v>
      </c>
      <c r="G5349" s="3" t="str">
        <f>VLOOKUP(Table3[[#This Row],[PRODUCT ID]],Table1[[PRODUCT]:[SELLING PRICE]],1,FALSE)</f>
        <v>Product103</v>
      </c>
      <c r="H5349" s="3" t="str">
        <f>VLOOKUP(Table3[[#This Row],[PRODUCT ID]],Table1[[PRODUCT]:[SELLING PRICE]],2,FALSE)</f>
        <v>Category2</v>
      </c>
      <c r="I5349" s="3" t="str">
        <f>VLOOKUP(Table3[[#This Row],[PRODUCT ID]],Table1[[PRODUCT]:[SELLING PRICE]],3,FALSE)</f>
        <v>Kg</v>
      </c>
      <c r="J5349" s="16">
        <f ca="1">VLOOKUP(Table3[[#This Row],[PRODUCT ID]],Table1[[PRODUCT]:[SELLING PRICE]],4,FALSE)</f>
        <v>218</v>
      </c>
      <c r="K5349" s="16">
        <f ca="1">VLOOKUP(Table3[[#This Row],[PRODUCT ID]],Table1[[PRODUCT]:[SELLING PRICE]],5,FALSE)</f>
        <v>307.79652171837739</v>
      </c>
      <c r="L5349" s="16">
        <f ca="1">J5349*Table3[[#This Row],[QUANTITY]]</f>
        <v>218</v>
      </c>
      <c r="M5349" s="16">
        <f ca="1">K5349*Table3[[#This Row],[QUANTITY]]*(1-Table3[[#This Row],[DISCOUNT %]])</f>
        <v>288.50397923184192</v>
      </c>
      <c r="N5349" s="3">
        <f>DAY(Table3[[#This Row],[DATE]])</f>
        <v>23</v>
      </c>
      <c r="O5349" s="3" t="str">
        <f>TEXT(Table3[[#This Row],[DATE]],"mmm")</f>
        <v>Aug</v>
      </c>
      <c r="P5349" s="3">
        <f>YEAR(Table3[[#This Row],[DATE]])</f>
        <v>2035</v>
      </c>
    </row>
    <row r="5350" spans="1:16" x14ac:dyDescent="0.3">
      <c r="A5350" s="6">
        <v>49545</v>
      </c>
      <c r="B5350" s="7" t="s">
        <v>1156</v>
      </c>
      <c r="C5350" s="9">
        <f t="shared" ca="1" si="166"/>
        <v>10</v>
      </c>
      <c r="D5350" s="9" t="s">
        <v>2115</v>
      </c>
      <c r="E5350" s="9" t="s">
        <v>2118</v>
      </c>
      <c r="F5350" s="10">
        <f t="shared" ca="1" si="167"/>
        <v>1.5833913271558621E-2</v>
      </c>
      <c r="G5350" s="3" t="str">
        <f>VLOOKUP(Table3[[#This Row],[PRODUCT ID]],Table1[[PRODUCT]:[SELLING PRICE]],1,FALSE)</f>
        <v>Product104</v>
      </c>
      <c r="H5350" s="3" t="str">
        <f>VLOOKUP(Table3[[#This Row],[PRODUCT ID]],Table1[[PRODUCT]:[SELLING PRICE]],2,FALSE)</f>
        <v>Category3</v>
      </c>
      <c r="I5350" s="3" t="str">
        <f>VLOOKUP(Table3[[#This Row],[PRODUCT ID]],Table1[[PRODUCT]:[SELLING PRICE]],3,FALSE)</f>
        <v>Lt</v>
      </c>
      <c r="J5350" s="16">
        <f ca="1">VLOOKUP(Table3[[#This Row],[PRODUCT ID]],Table1[[PRODUCT]:[SELLING PRICE]],4,FALSE)</f>
        <v>146</v>
      </c>
      <c r="K5350" s="16">
        <f ca="1">VLOOKUP(Table3[[#This Row],[PRODUCT ID]],Table1[[PRODUCT]:[SELLING PRICE]],5,FALSE)</f>
        <v>223.63337418801876</v>
      </c>
      <c r="L5350" s="16">
        <f ca="1">J5350*Table3[[#This Row],[QUANTITY]]</f>
        <v>1460</v>
      </c>
      <c r="M5350" s="16">
        <f ca="1">K5350*Table3[[#This Row],[QUANTITY]]*(1-Table3[[#This Row],[DISCOUNT %]])</f>
        <v>2200.9238273649967</v>
      </c>
      <c r="N5350" s="3">
        <f>DAY(Table3[[#This Row],[DATE]])</f>
        <v>24</v>
      </c>
      <c r="O5350" s="3" t="str">
        <f>TEXT(Table3[[#This Row],[DATE]],"mmm")</f>
        <v>Aug</v>
      </c>
      <c r="P5350" s="3">
        <f>YEAR(Table3[[#This Row],[DATE]])</f>
        <v>2035</v>
      </c>
    </row>
    <row r="5351" spans="1:16" x14ac:dyDescent="0.3">
      <c r="A5351" s="6">
        <v>49546</v>
      </c>
      <c r="B5351" s="7" t="s">
        <v>1157</v>
      </c>
      <c r="C5351" s="9">
        <f t="shared" ca="1" si="166"/>
        <v>9</v>
      </c>
      <c r="D5351" s="9" t="s">
        <v>2115</v>
      </c>
      <c r="E5351" s="9" t="s">
        <v>2116</v>
      </c>
      <c r="F5351" s="10">
        <f t="shared" ca="1" si="167"/>
        <v>2.3251131262658809E-2</v>
      </c>
      <c r="G5351" s="3" t="str">
        <f>VLOOKUP(Table3[[#This Row],[PRODUCT ID]],Table1[[PRODUCT]:[SELLING PRICE]],1,FALSE)</f>
        <v>Product105</v>
      </c>
      <c r="H5351" s="3" t="str">
        <f>VLOOKUP(Table3[[#This Row],[PRODUCT ID]],Table1[[PRODUCT]:[SELLING PRICE]],2,FALSE)</f>
        <v>Category4</v>
      </c>
      <c r="I5351" s="3" t="str">
        <f>VLOOKUP(Table3[[#This Row],[PRODUCT ID]],Table1[[PRODUCT]:[SELLING PRICE]],3,FALSE)</f>
        <v>Ft</v>
      </c>
      <c r="J5351" s="16">
        <f ca="1">VLOOKUP(Table3[[#This Row],[PRODUCT ID]],Table1[[PRODUCT]:[SELLING PRICE]],4,FALSE)</f>
        <v>190</v>
      </c>
      <c r="K5351" s="16">
        <f ca="1">VLOOKUP(Table3[[#This Row],[PRODUCT ID]],Table1[[PRODUCT]:[SELLING PRICE]],5,FALSE)</f>
        <v>199.46724973635085</v>
      </c>
      <c r="L5351" s="16">
        <f ca="1">J5351*Table3[[#This Row],[QUANTITY]]</f>
        <v>1710</v>
      </c>
      <c r="M5351" s="16">
        <f ca="1">K5351*Table3[[#This Row],[QUANTITY]]*(1-Table3[[#This Row],[DISCOUNT %]])</f>
        <v>1753.4646947711647</v>
      </c>
      <c r="N5351" s="3">
        <f>DAY(Table3[[#This Row],[DATE]])</f>
        <v>25</v>
      </c>
      <c r="O5351" s="3" t="str">
        <f>TEXT(Table3[[#This Row],[DATE]],"mmm")</f>
        <v>Aug</v>
      </c>
      <c r="P5351" s="3">
        <f>YEAR(Table3[[#This Row],[DATE]])</f>
        <v>2035</v>
      </c>
    </row>
    <row r="5352" spans="1:16" x14ac:dyDescent="0.3">
      <c r="A5352" s="6">
        <v>49547</v>
      </c>
      <c r="B5352" s="7" t="s">
        <v>1158</v>
      </c>
      <c r="C5352" s="9">
        <f t="shared" ca="1" si="166"/>
        <v>12</v>
      </c>
      <c r="D5352" s="9" t="s">
        <v>2116</v>
      </c>
      <c r="E5352" s="9" t="s">
        <v>2116</v>
      </c>
      <c r="F5352" s="10">
        <f t="shared" ca="1" si="167"/>
        <v>6.2701754140139607E-2</v>
      </c>
      <c r="G5352" s="3" t="str">
        <f>VLOOKUP(Table3[[#This Row],[PRODUCT ID]],Table1[[PRODUCT]:[SELLING PRICE]],1,FALSE)</f>
        <v>Product106</v>
      </c>
      <c r="H5352" s="3" t="str">
        <f>VLOOKUP(Table3[[#This Row],[PRODUCT ID]],Table1[[PRODUCT]:[SELLING PRICE]],2,FALSE)</f>
        <v>Category5</v>
      </c>
      <c r="I5352" s="3" t="str">
        <f>VLOOKUP(Table3[[#This Row],[PRODUCT ID]],Table1[[PRODUCT]:[SELLING PRICE]],3,FALSE)</f>
        <v>Kg</v>
      </c>
      <c r="J5352" s="16">
        <f ca="1">VLOOKUP(Table3[[#This Row],[PRODUCT ID]],Table1[[PRODUCT]:[SELLING PRICE]],4,FALSE)</f>
        <v>164</v>
      </c>
      <c r="K5352" s="16">
        <f ca="1">VLOOKUP(Table3[[#This Row],[PRODUCT ID]],Table1[[PRODUCT]:[SELLING PRICE]],5,FALSE)</f>
        <v>229.21030765727068</v>
      </c>
      <c r="L5352" s="16">
        <f ca="1">J5352*Table3[[#This Row],[QUANTITY]]</f>
        <v>1968</v>
      </c>
      <c r="M5352" s="16">
        <f ca="1">K5352*Table3[[#This Row],[QUANTITY]]*(1-Table3[[#This Row],[DISCOUNT %]])</f>
        <v>2578.0610316019047</v>
      </c>
      <c r="N5352" s="3">
        <f>DAY(Table3[[#This Row],[DATE]])</f>
        <v>26</v>
      </c>
      <c r="O5352" s="3" t="str">
        <f>TEXT(Table3[[#This Row],[DATE]],"mmm")</f>
        <v>Aug</v>
      </c>
      <c r="P5352" s="3">
        <f>YEAR(Table3[[#This Row],[DATE]])</f>
        <v>2035</v>
      </c>
    </row>
    <row r="5353" spans="1:16" x14ac:dyDescent="0.3">
      <c r="A5353" s="6">
        <v>49548</v>
      </c>
      <c r="B5353" s="7" t="s">
        <v>1159</v>
      </c>
      <c r="C5353" s="9">
        <f t="shared" ca="1" si="166"/>
        <v>14</v>
      </c>
      <c r="D5353" s="9" t="s">
        <v>2116</v>
      </c>
      <c r="E5353" s="9" t="s">
        <v>2116</v>
      </c>
      <c r="F5353" s="10">
        <f t="shared" ca="1" si="167"/>
        <v>3.0283082935229466E-2</v>
      </c>
      <c r="G5353" s="3" t="str">
        <f>VLOOKUP(Table3[[#This Row],[PRODUCT ID]],Table1[[PRODUCT]:[SELLING PRICE]],1,FALSE)</f>
        <v>Product107</v>
      </c>
      <c r="H5353" s="3" t="str">
        <f>VLOOKUP(Table3[[#This Row],[PRODUCT ID]],Table1[[PRODUCT]:[SELLING PRICE]],2,FALSE)</f>
        <v>Category1</v>
      </c>
      <c r="I5353" s="3" t="str">
        <f>VLOOKUP(Table3[[#This Row],[PRODUCT ID]],Table1[[PRODUCT]:[SELLING PRICE]],3,FALSE)</f>
        <v>No</v>
      </c>
      <c r="J5353" s="16">
        <f ca="1">VLOOKUP(Table3[[#This Row],[PRODUCT ID]],Table1[[PRODUCT]:[SELLING PRICE]],4,FALSE)</f>
        <v>155</v>
      </c>
      <c r="K5353" s="16">
        <f ca="1">VLOOKUP(Table3[[#This Row],[PRODUCT ID]],Table1[[PRODUCT]:[SELLING PRICE]],5,FALSE)</f>
        <v>211.49039678624223</v>
      </c>
      <c r="L5353" s="16">
        <f ca="1">J5353*Table3[[#This Row],[QUANTITY]]</f>
        <v>2170</v>
      </c>
      <c r="M5353" s="16">
        <f ca="1">K5353*Table3[[#This Row],[QUANTITY]]*(1-Table3[[#This Row],[DISCOUNT %]])</f>
        <v>2871.2014178450386</v>
      </c>
      <c r="N5353" s="3">
        <f>DAY(Table3[[#This Row],[DATE]])</f>
        <v>27</v>
      </c>
      <c r="O5353" s="3" t="str">
        <f>TEXT(Table3[[#This Row],[DATE]],"mmm")</f>
        <v>Aug</v>
      </c>
      <c r="P5353" s="3">
        <f>YEAR(Table3[[#This Row],[DATE]])</f>
        <v>2035</v>
      </c>
    </row>
    <row r="5354" spans="1:16" x14ac:dyDescent="0.3">
      <c r="A5354" s="6">
        <v>49549</v>
      </c>
      <c r="B5354" s="7" t="s">
        <v>1160</v>
      </c>
      <c r="C5354" s="9">
        <f t="shared" ca="1" si="166"/>
        <v>7</v>
      </c>
      <c r="D5354" s="9" t="s">
        <v>2116</v>
      </c>
      <c r="E5354" s="9" t="s">
        <v>2116</v>
      </c>
      <c r="F5354" s="10">
        <f t="shared" ca="1" si="167"/>
        <v>1.949915158985123E-2</v>
      </c>
      <c r="G5354" s="3" t="str">
        <f>VLOOKUP(Table3[[#This Row],[PRODUCT ID]],Table1[[PRODUCT]:[SELLING PRICE]],1,FALSE)</f>
        <v>Product108</v>
      </c>
      <c r="H5354" s="3" t="str">
        <f>VLOOKUP(Table3[[#This Row],[PRODUCT ID]],Table1[[PRODUCT]:[SELLING PRICE]],2,FALSE)</f>
        <v>Category2</v>
      </c>
      <c r="I5354" s="3" t="str">
        <f>VLOOKUP(Table3[[#This Row],[PRODUCT ID]],Table1[[PRODUCT]:[SELLING PRICE]],3,FALSE)</f>
        <v>No</v>
      </c>
      <c r="J5354" s="16">
        <f ca="1">VLOOKUP(Table3[[#This Row],[PRODUCT ID]],Table1[[PRODUCT]:[SELLING PRICE]],4,FALSE)</f>
        <v>87</v>
      </c>
      <c r="K5354" s="16">
        <f ca="1">VLOOKUP(Table3[[#This Row],[PRODUCT ID]],Table1[[PRODUCT]:[SELLING PRICE]],5,FALSE)</f>
        <v>236.4144456658027</v>
      </c>
      <c r="L5354" s="16">
        <f ca="1">J5354*Table3[[#This Row],[QUANTITY]]</f>
        <v>609</v>
      </c>
      <c r="M5354" s="16">
        <f ca="1">K5354*Table3[[#This Row],[QUANTITY]]*(1-Table3[[#This Row],[DISCOUNT %]])</f>
        <v>1622.6319518621419</v>
      </c>
      <c r="N5354" s="3">
        <f>DAY(Table3[[#This Row],[DATE]])</f>
        <v>28</v>
      </c>
      <c r="O5354" s="3" t="str">
        <f>TEXT(Table3[[#This Row],[DATE]],"mmm")</f>
        <v>Aug</v>
      </c>
      <c r="P5354" s="3">
        <f>YEAR(Table3[[#This Row],[DATE]])</f>
        <v>2035</v>
      </c>
    </row>
    <row r="5355" spans="1:16" x14ac:dyDescent="0.3">
      <c r="A5355" s="6">
        <v>49550</v>
      </c>
      <c r="B5355" s="7" t="s">
        <v>1161</v>
      </c>
      <c r="C5355" s="9">
        <f t="shared" ca="1" si="166"/>
        <v>10</v>
      </c>
      <c r="D5355" s="9" t="s">
        <v>2115</v>
      </c>
      <c r="E5355" s="9" t="s">
        <v>2116</v>
      </c>
      <c r="F5355" s="10">
        <f t="shared" ca="1" si="167"/>
        <v>7.8209171982133174E-2</v>
      </c>
      <c r="G5355" s="3" t="str">
        <f>VLOOKUP(Table3[[#This Row],[PRODUCT ID]],Table1[[PRODUCT]:[SELLING PRICE]],1,FALSE)</f>
        <v>Product109</v>
      </c>
      <c r="H5355" s="3" t="str">
        <f>VLOOKUP(Table3[[#This Row],[PRODUCT ID]],Table1[[PRODUCT]:[SELLING PRICE]],2,FALSE)</f>
        <v>Category3</v>
      </c>
      <c r="I5355" s="3" t="str">
        <f>VLOOKUP(Table3[[#This Row],[PRODUCT ID]],Table1[[PRODUCT]:[SELLING PRICE]],3,FALSE)</f>
        <v>Ft</v>
      </c>
      <c r="J5355" s="16">
        <f ca="1">VLOOKUP(Table3[[#This Row],[PRODUCT ID]],Table1[[PRODUCT]:[SELLING PRICE]],4,FALSE)</f>
        <v>129</v>
      </c>
      <c r="K5355" s="16">
        <f ca="1">VLOOKUP(Table3[[#This Row],[PRODUCT ID]],Table1[[PRODUCT]:[SELLING PRICE]],5,FALSE)</f>
        <v>246.32694639898656</v>
      </c>
      <c r="L5355" s="16">
        <f ca="1">J5355*Table3[[#This Row],[QUANTITY]]</f>
        <v>1290</v>
      </c>
      <c r="M5355" s="16">
        <f ca="1">K5355*Table3[[#This Row],[QUANTITY]]*(1-Table3[[#This Row],[DISCOUNT %]])</f>
        <v>2270.6191988423452</v>
      </c>
      <c r="N5355" s="3">
        <f>DAY(Table3[[#This Row],[DATE]])</f>
        <v>29</v>
      </c>
      <c r="O5355" s="3" t="str">
        <f>TEXT(Table3[[#This Row],[DATE]],"mmm")</f>
        <v>Aug</v>
      </c>
      <c r="P5355" s="3">
        <f>YEAR(Table3[[#This Row],[DATE]])</f>
        <v>2035</v>
      </c>
    </row>
    <row r="5356" spans="1:16" x14ac:dyDescent="0.3">
      <c r="A5356" s="6">
        <v>49551</v>
      </c>
      <c r="B5356" s="7" t="s">
        <v>1162</v>
      </c>
      <c r="C5356" s="9">
        <f t="shared" ca="1" si="166"/>
        <v>7</v>
      </c>
      <c r="D5356" s="9" t="s">
        <v>2117</v>
      </c>
      <c r="E5356" s="9" t="s">
        <v>2118</v>
      </c>
      <c r="F5356" s="10">
        <f t="shared" ca="1" si="167"/>
        <v>3.5859478179371705E-2</v>
      </c>
      <c r="G5356" s="3" t="str">
        <f>VLOOKUP(Table3[[#This Row],[PRODUCT ID]],Table1[[PRODUCT]:[SELLING PRICE]],1,FALSE)</f>
        <v>Product110</v>
      </c>
      <c r="H5356" s="3" t="str">
        <f>VLOOKUP(Table3[[#This Row],[PRODUCT ID]],Table1[[PRODUCT]:[SELLING PRICE]],2,FALSE)</f>
        <v>Category4</v>
      </c>
      <c r="I5356" s="3" t="str">
        <f>VLOOKUP(Table3[[#This Row],[PRODUCT ID]],Table1[[PRODUCT]:[SELLING PRICE]],3,FALSE)</f>
        <v>No</v>
      </c>
      <c r="J5356" s="16">
        <f ca="1">VLOOKUP(Table3[[#This Row],[PRODUCT ID]],Table1[[PRODUCT]:[SELLING PRICE]],4,FALSE)</f>
        <v>193</v>
      </c>
      <c r="K5356" s="16">
        <f ca="1">VLOOKUP(Table3[[#This Row],[PRODUCT ID]],Table1[[PRODUCT]:[SELLING PRICE]],5,FALSE)</f>
        <v>56.766759977687421</v>
      </c>
      <c r="L5356" s="16">
        <f ca="1">J5356*Table3[[#This Row],[QUANTITY]]</f>
        <v>1351</v>
      </c>
      <c r="M5356" s="16">
        <f ca="1">K5356*Table3[[#This Row],[QUANTITY]]*(1-Table3[[#This Row],[DISCOUNT %]])</f>
        <v>383.11793510867739</v>
      </c>
      <c r="N5356" s="3">
        <f>DAY(Table3[[#This Row],[DATE]])</f>
        <v>30</v>
      </c>
      <c r="O5356" s="3" t="str">
        <f>TEXT(Table3[[#This Row],[DATE]],"mmm")</f>
        <v>Aug</v>
      </c>
      <c r="P5356" s="3">
        <f>YEAR(Table3[[#This Row],[DATE]])</f>
        <v>2035</v>
      </c>
    </row>
    <row r="5357" spans="1:16" x14ac:dyDescent="0.3">
      <c r="A5357" s="6">
        <v>49552</v>
      </c>
      <c r="B5357" s="7" t="s">
        <v>1163</v>
      </c>
      <c r="C5357" s="9">
        <f t="shared" ca="1" si="166"/>
        <v>15</v>
      </c>
      <c r="D5357" s="9" t="s">
        <v>2117</v>
      </c>
      <c r="E5357" s="9" t="s">
        <v>2118</v>
      </c>
      <c r="F5357" s="10">
        <f t="shared" ca="1" si="167"/>
        <v>8.0077439480305667E-3</v>
      </c>
      <c r="G5357" s="3" t="str">
        <f>VLOOKUP(Table3[[#This Row],[PRODUCT ID]],Table1[[PRODUCT]:[SELLING PRICE]],1,FALSE)</f>
        <v>Product111</v>
      </c>
      <c r="H5357" s="3" t="str">
        <f>VLOOKUP(Table3[[#This Row],[PRODUCT ID]],Table1[[PRODUCT]:[SELLING PRICE]],2,FALSE)</f>
        <v>Category5</v>
      </c>
      <c r="I5357" s="3" t="str">
        <f>VLOOKUP(Table3[[#This Row],[PRODUCT ID]],Table1[[PRODUCT]:[SELLING PRICE]],3,FALSE)</f>
        <v>Kg</v>
      </c>
      <c r="J5357" s="16">
        <f ca="1">VLOOKUP(Table3[[#This Row],[PRODUCT ID]],Table1[[PRODUCT]:[SELLING PRICE]],4,FALSE)</f>
        <v>22</v>
      </c>
      <c r="K5357" s="16">
        <f ca="1">VLOOKUP(Table3[[#This Row],[PRODUCT ID]],Table1[[PRODUCT]:[SELLING PRICE]],5,FALSE)</f>
        <v>29.778998231436994</v>
      </c>
      <c r="L5357" s="16">
        <f ca="1">J5357*Table3[[#This Row],[QUANTITY]]</f>
        <v>330</v>
      </c>
      <c r="M5357" s="16">
        <f ca="1">K5357*Table3[[#This Row],[QUANTITY]]*(1-Table3[[#This Row],[DISCOUNT %]])</f>
        <v>443.10803457856184</v>
      </c>
      <c r="N5357" s="3">
        <f>DAY(Table3[[#This Row],[DATE]])</f>
        <v>31</v>
      </c>
      <c r="O5357" s="3" t="str">
        <f>TEXT(Table3[[#This Row],[DATE]],"mmm")</f>
        <v>Aug</v>
      </c>
      <c r="P5357" s="3">
        <f>YEAR(Table3[[#This Row],[DATE]])</f>
        <v>2035</v>
      </c>
    </row>
    <row r="5358" spans="1:16" x14ac:dyDescent="0.3">
      <c r="A5358" s="6">
        <v>49553</v>
      </c>
      <c r="B5358" s="7" t="s">
        <v>1164</v>
      </c>
      <c r="C5358" s="9">
        <f t="shared" ca="1" si="166"/>
        <v>15</v>
      </c>
      <c r="D5358" s="9" t="s">
        <v>2116</v>
      </c>
      <c r="E5358" s="9" t="s">
        <v>2116</v>
      </c>
      <c r="F5358" s="10">
        <f t="shared" ca="1" si="167"/>
        <v>4.7507636558274814E-2</v>
      </c>
      <c r="G5358" s="3" t="str">
        <f>VLOOKUP(Table3[[#This Row],[PRODUCT ID]],Table1[[PRODUCT]:[SELLING PRICE]],1,FALSE)</f>
        <v>Product112</v>
      </c>
      <c r="H5358" s="3" t="str">
        <f>VLOOKUP(Table3[[#This Row],[PRODUCT ID]],Table1[[PRODUCT]:[SELLING PRICE]],2,FALSE)</f>
        <v>Category1</v>
      </c>
      <c r="I5358" s="3" t="str">
        <f>VLOOKUP(Table3[[#This Row],[PRODUCT ID]],Table1[[PRODUCT]:[SELLING PRICE]],3,FALSE)</f>
        <v>Kg</v>
      </c>
      <c r="J5358" s="16">
        <f ca="1">VLOOKUP(Table3[[#This Row],[PRODUCT ID]],Table1[[PRODUCT]:[SELLING PRICE]],4,FALSE)</f>
        <v>154</v>
      </c>
      <c r="K5358" s="16">
        <f ca="1">VLOOKUP(Table3[[#This Row],[PRODUCT ID]],Table1[[PRODUCT]:[SELLING PRICE]],5,FALSE)</f>
        <v>156.69239636884029</v>
      </c>
      <c r="L5358" s="16">
        <f ca="1">J5358*Table3[[#This Row],[QUANTITY]]</f>
        <v>2310</v>
      </c>
      <c r="M5358" s="16">
        <f ca="1">K5358*Table3[[#This Row],[QUANTITY]]*(1-Table3[[#This Row],[DISCOUNT %]])</f>
        <v>2238.7246642605642</v>
      </c>
      <c r="N5358" s="3">
        <f>DAY(Table3[[#This Row],[DATE]])</f>
        <v>1</v>
      </c>
      <c r="O5358" s="3" t="str">
        <f>TEXT(Table3[[#This Row],[DATE]],"mmm")</f>
        <v>Sep</v>
      </c>
      <c r="P5358" s="3">
        <f>YEAR(Table3[[#This Row],[DATE]])</f>
        <v>2035</v>
      </c>
    </row>
    <row r="5359" spans="1:16" x14ac:dyDescent="0.3">
      <c r="A5359" s="6">
        <v>49554</v>
      </c>
      <c r="B5359" s="7" t="s">
        <v>1165</v>
      </c>
      <c r="C5359" s="9">
        <f t="shared" ca="1" si="166"/>
        <v>15</v>
      </c>
      <c r="D5359" s="9" t="s">
        <v>2116</v>
      </c>
      <c r="E5359" s="9" t="s">
        <v>2116</v>
      </c>
      <c r="F5359" s="10">
        <f t="shared" ca="1" si="167"/>
        <v>7.3518844184764176E-2</v>
      </c>
      <c r="G5359" s="3" t="str">
        <f>VLOOKUP(Table3[[#This Row],[PRODUCT ID]],Table1[[PRODUCT]:[SELLING PRICE]],1,FALSE)</f>
        <v>Product113</v>
      </c>
      <c r="H5359" s="3" t="str">
        <f>VLOOKUP(Table3[[#This Row],[PRODUCT ID]],Table1[[PRODUCT]:[SELLING PRICE]],2,FALSE)</f>
        <v>Category2</v>
      </c>
      <c r="I5359" s="3" t="str">
        <f>VLOOKUP(Table3[[#This Row],[PRODUCT ID]],Table1[[PRODUCT]:[SELLING PRICE]],3,FALSE)</f>
        <v>Lt</v>
      </c>
      <c r="J5359" s="16">
        <f ca="1">VLOOKUP(Table3[[#This Row],[PRODUCT ID]],Table1[[PRODUCT]:[SELLING PRICE]],4,FALSE)</f>
        <v>36</v>
      </c>
      <c r="K5359" s="16">
        <f ca="1">VLOOKUP(Table3[[#This Row],[PRODUCT ID]],Table1[[PRODUCT]:[SELLING PRICE]],5,FALSE)</f>
        <v>28.908862219054448</v>
      </c>
      <c r="L5359" s="16">
        <f ca="1">J5359*Table3[[#This Row],[QUANTITY]]</f>
        <v>540</v>
      </c>
      <c r="M5359" s="16">
        <f ca="1">K5359*Table3[[#This Row],[QUANTITY]]*(1-Table3[[#This Row],[DISCOUNT %]])</f>
        <v>401.75274123019449</v>
      </c>
      <c r="N5359" s="3">
        <f>DAY(Table3[[#This Row],[DATE]])</f>
        <v>2</v>
      </c>
      <c r="O5359" s="3" t="str">
        <f>TEXT(Table3[[#This Row],[DATE]],"mmm")</f>
        <v>Sep</v>
      </c>
      <c r="P5359" s="3">
        <f>YEAR(Table3[[#This Row],[DATE]])</f>
        <v>2035</v>
      </c>
    </row>
    <row r="5360" spans="1:16" x14ac:dyDescent="0.3">
      <c r="A5360" s="6">
        <v>49555</v>
      </c>
      <c r="B5360" s="7" t="s">
        <v>1166</v>
      </c>
      <c r="C5360" s="9">
        <f t="shared" ca="1" si="166"/>
        <v>9</v>
      </c>
      <c r="D5360" s="9" t="s">
        <v>2116</v>
      </c>
      <c r="E5360" s="9" t="s">
        <v>2116</v>
      </c>
      <c r="F5360" s="10">
        <f t="shared" ca="1" si="167"/>
        <v>5.6201678579419767E-2</v>
      </c>
      <c r="G5360" s="3" t="str">
        <f>VLOOKUP(Table3[[#This Row],[PRODUCT ID]],Table1[[PRODUCT]:[SELLING PRICE]],1,FALSE)</f>
        <v>Product114</v>
      </c>
      <c r="H5360" s="3" t="str">
        <f>VLOOKUP(Table3[[#This Row],[PRODUCT ID]],Table1[[PRODUCT]:[SELLING PRICE]],2,FALSE)</f>
        <v>Category3</v>
      </c>
      <c r="I5360" s="3" t="str">
        <f>VLOOKUP(Table3[[#This Row],[PRODUCT ID]],Table1[[PRODUCT]:[SELLING PRICE]],3,FALSE)</f>
        <v>Kg</v>
      </c>
      <c r="J5360" s="16">
        <f ca="1">VLOOKUP(Table3[[#This Row],[PRODUCT ID]],Table1[[PRODUCT]:[SELLING PRICE]],4,FALSE)</f>
        <v>23</v>
      </c>
      <c r="K5360" s="16">
        <f ca="1">VLOOKUP(Table3[[#This Row],[PRODUCT ID]],Table1[[PRODUCT]:[SELLING PRICE]],5,FALSE)</f>
        <v>143.47786067109089</v>
      </c>
      <c r="L5360" s="16">
        <f ca="1">J5360*Table3[[#This Row],[QUANTITY]]</f>
        <v>207</v>
      </c>
      <c r="M5360" s="16">
        <f ca="1">K5360*Table3[[#This Row],[QUANTITY]]*(1-Table3[[#This Row],[DISCOUNT %]])</f>
        <v>1218.7274765615232</v>
      </c>
      <c r="N5360" s="3">
        <f>DAY(Table3[[#This Row],[DATE]])</f>
        <v>3</v>
      </c>
      <c r="O5360" s="3" t="str">
        <f>TEXT(Table3[[#This Row],[DATE]],"mmm")</f>
        <v>Sep</v>
      </c>
      <c r="P5360" s="3">
        <f>YEAR(Table3[[#This Row],[DATE]])</f>
        <v>2035</v>
      </c>
    </row>
    <row r="5361" spans="1:16" x14ac:dyDescent="0.3">
      <c r="A5361" s="6">
        <v>49556</v>
      </c>
      <c r="B5361" s="7" t="s">
        <v>1167</v>
      </c>
      <c r="C5361" s="9">
        <f t="shared" ca="1" si="166"/>
        <v>6</v>
      </c>
      <c r="D5361" s="9" t="s">
        <v>2116</v>
      </c>
      <c r="E5361" s="9" t="s">
        <v>2116</v>
      </c>
      <c r="F5361" s="10">
        <f t="shared" ca="1" si="167"/>
        <v>5.9279405002387903E-2</v>
      </c>
      <c r="G5361" s="3" t="str">
        <f>VLOOKUP(Table3[[#This Row],[PRODUCT ID]],Table1[[PRODUCT]:[SELLING PRICE]],1,FALSE)</f>
        <v>Product115</v>
      </c>
      <c r="H5361" s="3" t="str">
        <f>VLOOKUP(Table3[[#This Row],[PRODUCT ID]],Table1[[PRODUCT]:[SELLING PRICE]],2,FALSE)</f>
        <v>Category4</v>
      </c>
      <c r="I5361" s="3" t="str">
        <f>VLOOKUP(Table3[[#This Row],[PRODUCT ID]],Table1[[PRODUCT]:[SELLING PRICE]],3,FALSE)</f>
        <v>Lt</v>
      </c>
      <c r="J5361" s="16">
        <f ca="1">VLOOKUP(Table3[[#This Row],[PRODUCT ID]],Table1[[PRODUCT]:[SELLING PRICE]],4,FALSE)</f>
        <v>92</v>
      </c>
      <c r="K5361" s="16">
        <f ca="1">VLOOKUP(Table3[[#This Row],[PRODUCT ID]],Table1[[PRODUCT]:[SELLING PRICE]],5,FALSE)</f>
        <v>137.43107158405039</v>
      </c>
      <c r="L5361" s="16">
        <f ca="1">J5361*Table3[[#This Row],[QUANTITY]]</f>
        <v>552</v>
      </c>
      <c r="M5361" s="16">
        <f ca="1">K5361*Table3[[#This Row],[QUANTITY]]*(1-Table3[[#This Row],[DISCOUNT %]])</f>
        <v>775.70543659024372</v>
      </c>
      <c r="N5361" s="3">
        <f>DAY(Table3[[#This Row],[DATE]])</f>
        <v>4</v>
      </c>
      <c r="O5361" s="3" t="str">
        <f>TEXT(Table3[[#This Row],[DATE]],"mmm")</f>
        <v>Sep</v>
      </c>
      <c r="P5361" s="3">
        <f>YEAR(Table3[[#This Row],[DATE]])</f>
        <v>2035</v>
      </c>
    </row>
    <row r="5362" spans="1:16" x14ac:dyDescent="0.3">
      <c r="A5362" s="6">
        <v>49557</v>
      </c>
      <c r="B5362" s="7" t="s">
        <v>1168</v>
      </c>
      <c r="C5362" s="9">
        <f t="shared" ca="1" si="166"/>
        <v>2</v>
      </c>
      <c r="D5362" s="9" t="s">
        <v>2115</v>
      </c>
      <c r="E5362" s="9" t="s">
        <v>2118</v>
      </c>
      <c r="F5362" s="10">
        <f t="shared" ca="1" si="167"/>
        <v>3.3032180839330398E-2</v>
      </c>
      <c r="G5362" s="3" t="str">
        <f>VLOOKUP(Table3[[#This Row],[PRODUCT ID]],Table1[[PRODUCT]:[SELLING PRICE]],1,FALSE)</f>
        <v>Product116</v>
      </c>
      <c r="H5362" s="3" t="str">
        <f>VLOOKUP(Table3[[#This Row],[PRODUCT ID]],Table1[[PRODUCT]:[SELLING PRICE]],2,FALSE)</f>
        <v>Category5</v>
      </c>
      <c r="I5362" s="3" t="str">
        <f>VLOOKUP(Table3[[#This Row],[PRODUCT ID]],Table1[[PRODUCT]:[SELLING PRICE]],3,FALSE)</f>
        <v>Ft</v>
      </c>
      <c r="J5362" s="16">
        <f ca="1">VLOOKUP(Table3[[#This Row],[PRODUCT ID]],Table1[[PRODUCT]:[SELLING PRICE]],4,FALSE)</f>
        <v>165</v>
      </c>
      <c r="K5362" s="16">
        <f ca="1">VLOOKUP(Table3[[#This Row],[PRODUCT ID]],Table1[[PRODUCT]:[SELLING PRICE]],5,FALSE)</f>
        <v>51.172587320268526</v>
      </c>
      <c r="L5362" s="16">
        <f ca="1">J5362*Table3[[#This Row],[QUANTITY]]</f>
        <v>330</v>
      </c>
      <c r="M5362" s="16">
        <f ca="1">K5362*Table3[[#This Row],[QUANTITY]]*(1-Table3[[#This Row],[DISCOUNT %]])</f>
        <v>98.96449032377798</v>
      </c>
      <c r="N5362" s="3">
        <f>DAY(Table3[[#This Row],[DATE]])</f>
        <v>5</v>
      </c>
      <c r="O5362" s="3" t="str">
        <f>TEXT(Table3[[#This Row],[DATE]],"mmm")</f>
        <v>Sep</v>
      </c>
      <c r="P5362" s="3">
        <f>YEAR(Table3[[#This Row],[DATE]])</f>
        <v>2035</v>
      </c>
    </row>
    <row r="5363" spans="1:16" x14ac:dyDescent="0.3">
      <c r="A5363" s="6">
        <v>49558</v>
      </c>
      <c r="B5363" s="7" t="s">
        <v>1169</v>
      </c>
      <c r="C5363" s="9">
        <f t="shared" ca="1" si="166"/>
        <v>10</v>
      </c>
      <c r="D5363" s="9" t="s">
        <v>2116</v>
      </c>
      <c r="E5363" s="9" t="s">
        <v>2116</v>
      </c>
      <c r="F5363" s="10">
        <f t="shared" ca="1" si="167"/>
        <v>1.965487598938467E-2</v>
      </c>
      <c r="G5363" s="3" t="str">
        <f>VLOOKUP(Table3[[#This Row],[PRODUCT ID]],Table1[[PRODUCT]:[SELLING PRICE]],1,FALSE)</f>
        <v>Product117</v>
      </c>
      <c r="H5363" s="3" t="str">
        <f>VLOOKUP(Table3[[#This Row],[PRODUCT ID]],Table1[[PRODUCT]:[SELLING PRICE]],2,FALSE)</f>
        <v>Category1</v>
      </c>
      <c r="I5363" s="3" t="str">
        <f>VLOOKUP(Table3[[#This Row],[PRODUCT ID]],Table1[[PRODUCT]:[SELLING PRICE]],3,FALSE)</f>
        <v>Kg</v>
      </c>
      <c r="J5363" s="16">
        <f ca="1">VLOOKUP(Table3[[#This Row],[PRODUCT ID]],Table1[[PRODUCT]:[SELLING PRICE]],4,FALSE)</f>
        <v>40</v>
      </c>
      <c r="K5363" s="16">
        <f ca="1">VLOOKUP(Table3[[#This Row],[PRODUCT ID]],Table1[[PRODUCT]:[SELLING PRICE]],5,FALSE)</f>
        <v>232.72786030532117</v>
      </c>
      <c r="L5363" s="16">
        <f ca="1">J5363*Table3[[#This Row],[QUANTITY]]</f>
        <v>400</v>
      </c>
      <c r="M5363" s="16">
        <f ca="1">K5363*Table3[[#This Row],[QUANTITY]]*(1-Table3[[#This Row],[DISCOUNT %]])</f>
        <v>2281.5362307174523</v>
      </c>
      <c r="N5363" s="3">
        <f>DAY(Table3[[#This Row],[DATE]])</f>
        <v>6</v>
      </c>
      <c r="O5363" s="3" t="str">
        <f>TEXT(Table3[[#This Row],[DATE]],"mmm")</f>
        <v>Sep</v>
      </c>
      <c r="P5363" s="3">
        <f>YEAR(Table3[[#This Row],[DATE]])</f>
        <v>2035</v>
      </c>
    </row>
    <row r="5364" spans="1:16" x14ac:dyDescent="0.3">
      <c r="A5364" s="6">
        <v>49559</v>
      </c>
      <c r="B5364" s="7" t="s">
        <v>1170</v>
      </c>
      <c r="C5364" s="9">
        <f t="shared" ca="1" si="166"/>
        <v>4</v>
      </c>
      <c r="D5364" s="9" t="s">
        <v>2117</v>
      </c>
      <c r="E5364" s="9" t="s">
        <v>2116</v>
      </c>
      <c r="F5364" s="10">
        <f t="shared" ca="1" si="167"/>
        <v>9.0521980105070524E-2</v>
      </c>
      <c r="G5364" s="3" t="str">
        <f>VLOOKUP(Table3[[#This Row],[PRODUCT ID]],Table1[[PRODUCT]:[SELLING PRICE]],1,FALSE)</f>
        <v>Product118</v>
      </c>
      <c r="H5364" s="3" t="str">
        <f>VLOOKUP(Table3[[#This Row],[PRODUCT ID]],Table1[[PRODUCT]:[SELLING PRICE]],2,FALSE)</f>
        <v>Category2</v>
      </c>
      <c r="I5364" s="3" t="str">
        <f>VLOOKUP(Table3[[#This Row],[PRODUCT ID]],Table1[[PRODUCT]:[SELLING PRICE]],3,FALSE)</f>
        <v>No</v>
      </c>
      <c r="J5364" s="16">
        <f ca="1">VLOOKUP(Table3[[#This Row],[PRODUCT ID]],Table1[[PRODUCT]:[SELLING PRICE]],4,FALSE)</f>
        <v>207</v>
      </c>
      <c r="K5364" s="16">
        <f ca="1">VLOOKUP(Table3[[#This Row],[PRODUCT ID]],Table1[[PRODUCT]:[SELLING PRICE]],5,FALSE)</f>
        <v>250.84357627536087</v>
      </c>
      <c r="L5364" s="16">
        <f ca="1">J5364*Table3[[#This Row],[QUANTITY]]</f>
        <v>828</v>
      </c>
      <c r="M5364" s="16">
        <f ca="1">K5364*Table3[[#This Row],[QUANTITY]]*(1-Table3[[#This Row],[DISCOUNT %]])</f>
        <v>912.54687621711173</v>
      </c>
      <c r="N5364" s="3">
        <f>DAY(Table3[[#This Row],[DATE]])</f>
        <v>7</v>
      </c>
      <c r="O5364" s="3" t="str">
        <f>TEXT(Table3[[#This Row],[DATE]],"mmm")</f>
        <v>Sep</v>
      </c>
      <c r="P5364" s="3">
        <f>YEAR(Table3[[#This Row],[DATE]])</f>
        <v>2035</v>
      </c>
    </row>
    <row r="5365" spans="1:16" x14ac:dyDescent="0.3">
      <c r="A5365" s="6">
        <v>49560</v>
      </c>
      <c r="B5365" s="7" t="s">
        <v>1171</v>
      </c>
      <c r="C5365" s="9">
        <f t="shared" ca="1" si="166"/>
        <v>13</v>
      </c>
      <c r="D5365" s="9" t="s">
        <v>2115</v>
      </c>
      <c r="E5365" s="9" t="s">
        <v>2116</v>
      </c>
      <c r="F5365" s="10">
        <f t="shared" ca="1" si="167"/>
        <v>8.1073811551713726E-2</v>
      </c>
      <c r="G5365" s="3" t="str">
        <f>VLOOKUP(Table3[[#This Row],[PRODUCT ID]],Table1[[PRODUCT]:[SELLING PRICE]],1,FALSE)</f>
        <v>Product119</v>
      </c>
      <c r="H5365" s="3" t="str">
        <f>VLOOKUP(Table3[[#This Row],[PRODUCT ID]],Table1[[PRODUCT]:[SELLING PRICE]],2,FALSE)</f>
        <v>Category3</v>
      </c>
      <c r="I5365" s="3" t="str">
        <f>VLOOKUP(Table3[[#This Row],[PRODUCT ID]],Table1[[PRODUCT]:[SELLING PRICE]],3,FALSE)</f>
        <v>No</v>
      </c>
      <c r="J5365" s="16">
        <f ca="1">VLOOKUP(Table3[[#This Row],[PRODUCT ID]],Table1[[PRODUCT]:[SELLING PRICE]],4,FALSE)</f>
        <v>11</v>
      </c>
      <c r="K5365" s="16">
        <f ca="1">VLOOKUP(Table3[[#This Row],[PRODUCT ID]],Table1[[PRODUCT]:[SELLING PRICE]],5,FALSE)</f>
        <v>311.91415568965073</v>
      </c>
      <c r="L5365" s="16">
        <f ca="1">J5365*Table3[[#This Row],[QUANTITY]]</f>
        <v>143</v>
      </c>
      <c r="M5365" s="16">
        <f ca="1">K5365*Table3[[#This Row],[QUANTITY]]*(1-Table3[[#This Row],[DISCOUNT %]])</f>
        <v>3726.139120742429</v>
      </c>
      <c r="N5365" s="3">
        <f>DAY(Table3[[#This Row],[DATE]])</f>
        <v>8</v>
      </c>
      <c r="O5365" s="3" t="str">
        <f>TEXT(Table3[[#This Row],[DATE]],"mmm")</f>
        <v>Sep</v>
      </c>
      <c r="P5365" s="3">
        <f>YEAR(Table3[[#This Row],[DATE]])</f>
        <v>2035</v>
      </c>
    </row>
    <row r="5366" spans="1:16" x14ac:dyDescent="0.3">
      <c r="A5366" s="6">
        <v>49561</v>
      </c>
      <c r="B5366" s="7" t="s">
        <v>1172</v>
      </c>
      <c r="C5366" s="9">
        <f t="shared" ca="1" si="166"/>
        <v>2</v>
      </c>
      <c r="D5366" s="9" t="s">
        <v>2115</v>
      </c>
      <c r="E5366" s="9" t="s">
        <v>2116</v>
      </c>
      <c r="F5366" s="10">
        <f t="shared" ca="1" si="167"/>
        <v>6.5504459438868498E-2</v>
      </c>
      <c r="G5366" s="3" t="str">
        <f>VLOOKUP(Table3[[#This Row],[PRODUCT ID]],Table1[[PRODUCT]:[SELLING PRICE]],1,FALSE)</f>
        <v>Product120</v>
      </c>
      <c r="H5366" s="3" t="str">
        <f>VLOOKUP(Table3[[#This Row],[PRODUCT ID]],Table1[[PRODUCT]:[SELLING PRICE]],2,FALSE)</f>
        <v>Category4</v>
      </c>
      <c r="I5366" s="3" t="str">
        <f>VLOOKUP(Table3[[#This Row],[PRODUCT ID]],Table1[[PRODUCT]:[SELLING PRICE]],3,FALSE)</f>
        <v>Ft</v>
      </c>
      <c r="J5366" s="16">
        <f ca="1">VLOOKUP(Table3[[#This Row],[PRODUCT ID]],Table1[[PRODUCT]:[SELLING PRICE]],4,FALSE)</f>
        <v>231</v>
      </c>
      <c r="K5366" s="16">
        <f ca="1">VLOOKUP(Table3[[#This Row],[PRODUCT ID]],Table1[[PRODUCT]:[SELLING PRICE]],5,FALSE)</f>
        <v>136.92635536249409</v>
      </c>
      <c r="L5366" s="16">
        <f ca="1">J5366*Table3[[#This Row],[QUANTITY]]</f>
        <v>462</v>
      </c>
      <c r="M5366" s="16">
        <f ca="1">K5366*Table3[[#This Row],[QUANTITY]]*(1-Table3[[#This Row],[DISCOUNT %]])</f>
        <v>255.914136943079</v>
      </c>
      <c r="N5366" s="3">
        <f>DAY(Table3[[#This Row],[DATE]])</f>
        <v>9</v>
      </c>
      <c r="O5366" s="3" t="str">
        <f>TEXT(Table3[[#This Row],[DATE]],"mmm")</f>
        <v>Sep</v>
      </c>
      <c r="P5366" s="3">
        <f>YEAR(Table3[[#This Row],[DATE]])</f>
        <v>2035</v>
      </c>
    </row>
    <row r="5367" spans="1:16" x14ac:dyDescent="0.3">
      <c r="A5367" s="6">
        <v>49562</v>
      </c>
      <c r="B5367" s="7" t="s">
        <v>1173</v>
      </c>
      <c r="C5367" s="9">
        <f t="shared" ca="1" si="166"/>
        <v>3</v>
      </c>
      <c r="D5367" s="9" t="s">
        <v>2115</v>
      </c>
      <c r="E5367" s="9" t="s">
        <v>2116</v>
      </c>
      <c r="F5367" s="10">
        <f t="shared" ca="1" si="167"/>
        <v>6.6246139972513732E-2</v>
      </c>
      <c r="G5367" s="3" t="str">
        <f>VLOOKUP(Table3[[#This Row],[PRODUCT ID]],Table1[[PRODUCT]:[SELLING PRICE]],1,FALSE)</f>
        <v>Product121</v>
      </c>
      <c r="H5367" s="3" t="str">
        <f>VLOOKUP(Table3[[#This Row],[PRODUCT ID]],Table1[[PRODUCT]:[SELLING PRICE]],2,FALSE)</f>
        <v>Category1</v>
      </c>
      <c r="I5367" s="3" t="str">
        <f>VLOOKUP(Table3[[#This Row],[PRODUCT ID]],Table1[[PRODUCT]:[SELLING PRICE]],3,FALSE)</f>
        <v>No</v>
      </c>
      <c r="J5367" s="16">
        <f ca="1">VLOOKUP(Table3[[#This Row],[PRODUCT ID]],Table1[[PRODUCT]:[SELLING PRICE]],4,FALSE)</f>
        <v>179</v>
      </c>
      <c r="K5367" s="16">
        <f ca="1">VLOOKUP(Table3[[#This Row],[PRODUCT ID]],Table1[[PRODUCT]:[SELLING PRICE]],5,FALSE)</f>
        <v>50.278978874354678</v>
      </c>
      <c r="L5367" s="16">
        <f ca="1">J5367*Table3[[#This Row],[QUANTITY]]</f>
        <v>537</v>
      </c>
      <c r="M5367" s="16">
        <f ca="1">K5367*Table3[[#This Row],[QUANTITY]]*(1-Table3[[#This Row],[DISCOUNT %]])</f>
        <v>140.84457180650736</v>
      </c>
      <c r="N5367" s="3">
        <f>DAY(Table3[[#This Row],[DATE]])</f>
        <v>10</v>
      </c>
      <c r="O5367" s="3" t="str">
        <f>TEXT(Table3[[#This Row],[DATE]],"mmm")</f>
        <v>Sep</v>
      </c>
      <c r="P5367" s="3">
        <f>YEAR(Table3[[#This Row],[DATE]])</f>
        <v>2035</v>
      </c>
    </row>
    <row r="5368" spans="1:16" x14ac:dyDescent="0.3">
      <c r="A5368" s="6">
        <v>49563</v>
      </c>
      <c r="B5368" s="7" t="s">
        <v>1174</v>
      </c>
      <c r="C5368" s="9">
        <f t="shared" ca="1" si="166"/>
        <v>8</v>
      </c>
      <c r="D5368" s="9" t="s">
        <v>2116</v>
      </c>
      <c r="E5368" s="9" t="s">
        <v>2118</v>
      </c>
      <c r="F5368" s="10">
        <f t="shared" ca="1" si="167"/>
        <v>7.1195369031971725E-2</v>
      </c>
      <c r="G5368" s="3" t="str">
        <f>VLOOKUP(Table3[[#This Row],[PRODUCT ID]],Table1[[PRODUCT]:[SELLING PRICE]],1,FALSE)</f>
        <v>Product122</v>
      </c>
      <c r="H5368" s="3" t="str">
        <f>VLOOKUP(Table3[[#This Row],[PRODUCT ID]],Table1[[PRODUCT]:[SELLING PRICE]],2,FALSE)</f>
        <v>Category2</v>
      </c>
      <c r="I5368" s="3" t="str">
        <f>VLOOKUP(Table3[[#This Row],[PRODUCT ID]],Table1[[PRODUCT]:[SELLING PRICE]],3,FALSE)</f>
        <v>Kg</v>
      </c>
      <c r="J5368" s="16">
        <f ca="1">VLOOKUP(Table3[[#This Row],[PRODUCT ID]],Table1[[PRODUCT]:[SELLING PRICE]],4,FALSE)</f>
        <v>87</v>
      </c>
      <c r="K5368" s="16">
        <f ca="1">VLOOKUP(Table3[[#This Row],[PRODUCT ID]],Table1[[PRODUCT]:[SELLING PRICE]],5,FALSE)</f>
        <v>245.09413887995944</v>
      </c>
      <c r="L5368" s="16">
        <f ca="1">J5368*Table3[[#This Row],[QUANTITY]]</f>
        <v>696</v>
      </c>
      <c r="M5368" s="16">
        <f ca="1">K5368*Table3[[#This Row],[QUANTITY]]*(1-Table3[[#This Row],[DISCOUNT %]])</f>
        <v>1821.156569718619</v>
      </c>
      <c r="N5368" s="3">
        <f>DAY(Table3[[#This Row],[DATE]])</f>
        <v>11</v>
      </c>
      <c r="O5368" s="3" t="str">
        <f>TEXT(Table3[[#This Row],[DATE]],"mmm")</f>
        <v>Sep</v>
      </c>
      <c r="P5368" s="3">
        <f>YEAR(Table3[[#This Row],[DATE]])</f>
        <v>2035</v>
      </c>
    </row>
    <row r="5369" spans="1:16" x14ac:dyDescent="0.3">
      <c r="A5369" s="6">
        <v>49564</v>
      </c>
      <c r="B5369" s="7" t="s">
        <v>1175</v>
      </c>
      <c r="C5369" s="9">
        <f t="shared" ca="1" si="166"/>
        <v>12</v>
      </c>
      <c r="D5369" s="9" t="s">
        <v>2116</v>
      </c>
      <c r="E5369" s="9" t="s">
        <v>2118</v>
      </c>
      <c r="F5369" s="10">
        <f t="shared" ca="1" si="167"/>
        <v>7.1069381232422096E-2</v>
      </c>
      <c r="G5369" s="3" t="str">
        <f>VLOOKUP(Table3[[#This Row],[PRODUCT ID]],Table1[[PRODUCT]:[SELLING PRICE]],1,FALSE)</f>
        <v>Product123</v>
      </c>
      <c r="H5369" s="3" t="str">
        <f>VLOOKUP(Table3[[#This Row],[PRODUCT ID]],Table1[[PRODUCT]:[SELLING PRICE]],2,FALSE)</f>
        <v>Category3</v>
      </c>
      <c r="I5369" s="3" t="str">
        <f>VLOOKUP(Table3[[#This Row],[PRODUCT ID]],Table1[[PRODUCT]:[SELLING PRICE]],3,FALSE)</f>
        <v>Kg</v>
      </c>
      <c r="J5369" s="16">
        <f ca="1">VLOOKUP(Table3[[#This Row],[PRODUCT ID]],Table1[[PRODUCT]:[SELLING PRICE]],4,FALSE)</f>
        <v>37</v>
      </c>
      <c r="K5369" s="16">
        <f ca="1">VLOOKUP(Table3[[#This Row],[PRODUCT ID]],Table1[[PRODUCT]:[SELLING PRICE]],5,FALSE)</f>
        <v>59.497794840112057</v>
      </c>
      <c r="L5369" s="16">
        <f ca="1">J5369*Table3[[#This Row],[QUANTITY]]</f>
        <v>444</v>
      </c>
      <c r="M5369" s="16">
        <f ca="1">K5369*Table3[[#This Row],[QUANTITY]]*(1-Table3[[#This Row],[DISCOUNT %]])</f>
        <v>663.23188051358034</v>
      </c>
      <c r="N5369" s="3">
        <f>DAY(Table3[[#This Row],[DATE]])</f>
        <v>12</v>
      </c>
      <c r="O5369" s="3" t="str">
        <f>TEXT(Table3[[#This Row],[DATE]],"mmm")</f>
        <v>Sep</v>
      </c>
      <c r="P5369" s="3">
        <f>YEAR(Table3[[#This Row],[DATE]])</f>
        <v>2035</v>
      </c>
    </row>
    <row r="5370" spans="1:16" x14ac:dyDescent="0.3">
      <c r="A5370" s="6">
        <v>49565</v>
      </c>
      <c r="B5370" s="7" t="s">
        <v>1176</v>
      </c>
      <c r="C5370" s="9">
        <f t="shared" ca="1" si="166"/>
        <v>15</v>
      </c>
      <c r="D5370" s="9" t="s">
        <v>2116</v>
      </c>
      <c r="E5370" s="9" t="s">
        <v>2116</v>
      </c>
      <c r="F5370" s="10">
        <f t="shared" ca="1" si="167"/>
        <v>6.0835620998320308E-2</v>
      </c>
      <c r="G5370" s="3" t="str">
        <f>VLOOKUP(Table3[[#This Row],[PRODUCT ID]],Table1[[PRODUCT]:[SELLING PRICE]],1,FALSE)</f>
        <v>Product124</v>
      </c>
      <c r="H5370" s="3" t="str">
        <f>VLOOKUP(Table3[[#This Row],[PRODUCT ID]],Table1[[PRODUCT]:[SELLING PRICE]],2,FALSE)</f>
        <v>Category4</v>
      </c>
      <c r="I5370" s="3" t="str">
        <f>VLOOKUP(Table3[[#This Row],[PRODUCT ID]],Table1[[PRODUCT]:[SELLING PRICE]],3,FALSE)</f>
        <v>Lt</v>
      </c>
      <c r="J5370" s="16">
        <f ca="1">VLOOKUP(Table3[[#This Row],[PRODUCT ID]],Table1[[PRODUCT]:[SELLING PRICE]],4,FALSE)</f>
        <v>190</v>
      </c>
      <c r="K5370" s="16">
        <f ca="1">VLOOKUP(Table3[[#This Row],[PRODUCT ID]],Table1[[PRODUCT]:[SELLING PRICE]],5,FALSE)</f>
        <v>219.1449320029497</v>
      </c>
      <c r="L5370" s="16">
        <f ca="1">J5370*Table3[[#This Row],[QUANTITY]]</f>
        <v>2850</v>
      </c>
      <c r="M5370" s="16">
        <f ca="1">K5370*Table3[[#This Row],[QUANTITY]]*(1-Table3[[#This Row],[DISCOUNT %]])</f>
        <v>3087.1967096387339</v>
      </c>
      <c r="N5370" s="3">
        <f>DAY(Table3[[#This Row],[DATE]])</f>
        <v>13</v>
      </c>
      <c r="O5370" s="3" t="str">
        <f>TEXT(Table3[[#This Row],[DATE]],"mmm")</f>
        <v>Sep</v>
      </c>
      <c r="P5370" s="3">
        <f>YEAR(Table3[[#This Row],[DATE]])</f>
        <v>2035</v>
      </c>
    </row>
    <row r="5371" spans="1:16" x14ac:dyDescent="0.3">
      <c r="A5371" s="6">
        <v>49566</v>
      </c>
      <c r="B5371" s="7" t="s">
        <v>1177</v>
      </c>
      <c r="C5371" s="9">
        <f t="shared" ca="1" si="166"/>
        <v>15</v>
      </c>
      <c r="D5371" s="9" t="s">
        <v>2115</v>
      </c>
      <c r="E5371" s="9" t="s">
        <v>2116</v>
      </c>
      <c r="F5371" s="10">
        <f t="shared" ca="1" si="167"/>
        <v>5.5014278329228283E-2</v>
      </c>
      <c r="G5371" s="3" t="str">
        <f>VLOOKUP(Table3[[#This Row],[PRODUCT ID]],Table1[[PRODUCT]:[SELLING PRICE]],1,FALSE)</f>
        <v>Product125</v>
      </c>
      <c r="H5371" s="3" t="str">
        <f>VLOOKUP(Table3[[#This Row],[PRODUCT ID]],Table1[[PRODUCT]:[SELLING PRICE]],2,FALSE)</f>
        <v>Category5</v>
      </c>
      <c r="I5371" s="3" t="str">
        <f>VLOOKUP(Table3[[#This Row],[PRODUCT ID]],Table1[[PRODUCT]:[SELLING PRICE]],3,FALSE)</f>
        <v>Kg</v>
      </c>
      <c r="J5371" s="16">
        <f ca="1">VLOOKUP(Table3[[#This Row],[PRODUCT ID]],Table1[[PRODUCT]:[SELLING PRICE]],4,FALSE)</f>
        <v>119</v>
      </c>
      <c r="K5371" s="16">
        <f ca="1">VLOOKUP(Table3[[#This Row],[PRODUCT ID]],Table1[[PRODUCT]:[SELLING PRICE]],5,FALSE)</f>
        <v>265.79913890013245</v>
      </c>
      <c r="L5371" s="16">
        <f ca="1">J5371*Table3[[#This Row],[QUANTITY]]</f>
        <v>1785</v>
      </c>
      <c r="M5371" s="16">
        <f ca="1">K5371*Table3[[#This Row],[QUANTITY]]*(1-Table3[[#This Row],[DISCOUNT %]])</f>
        <v>3767.6458663951703</v>
      </c>
      <c r="N5371" s="3">
        <f>DAY(Table3[[#This Row],[DATE]])</f>
        <v>14</v>
      </c>
      <c r="O5371" s="3" t="str">
        <f>TEXT(Table3[[#This Row],[DATE]],"mmm")</f>
        <v>Sep</v>
      </c>
      <c r="P5371" s="3">
        <f>YEAR(Table3[[#This Row],[DATE]])</f>
        <v>2035</v>
      </c>
    </row>
    <row r="5372" spans="1:16" x14ac:dyDescent="0.3">
      <c r="A5372" s="6">
        <v>49567</v>
      </c>
      <c r="B5372" s="7" t="s">
        <v>1178</v>
      </c>
      <c r="C5372" s="9">
        <f t="shared" ca="1" si="166"/>
        <v>14</v>
      </c>
      <c r="D5372" s="9" t="s">
        <v>2117</v>
      </c>
      <c r="E5372" s="9" t="s">
        <v>2116</v>
      </c>
      <c r="F5372" s="10">
        <f t="shared" ca="1" si="167"/>
        <v>6.4618196182520432E-2</v>
      </c>
      <c r="G5372" s="3" t="str">
        <f>VLOOKUP(Table3[[#This Row],[PRODUCT ID]],Table1[[PRODUCT]:[SELLING PRICE]],1,FALSE)</f>
        <v>Product126</v>
      </c>
      <c r="H5372" s="3" t="str">
        <f>VLOOKUP(Table3[[#This Row],[PRODUCT ID]],Table1[[PRODUCT]:[SELLING PRICE]],2,FALSE)</f>
        <v>Category1</v>
      </c>
      <c r="I5372" s="3" t="str">
        <f>VLOOKUP(Table3[[#This Row],[PRODUCT ID]],Table1[[PRODUCT]:[SELLING PRICE]],3,FALSE)</f>
        <v>Lt</v>
      </c>
      <c r="J5372" s="16">
        <f ca="1">VLOOKUP(Table3[[#This Row],[PRODUCT ID]],Table1[[PRODUCT]:[SELLING PRICE]],4,FALSE)</f>
        <v>219</v>
      </c>
      <c r="K5372" s="16">
        <f ca="1">VLOOKUP(Table3[[#This Row],[PRODUCT ID]],Table1[[PRODUCT]:[SELLING PRICE]],5,FALSE)</f>
        <v>220.79836682949241</v>
      </c>
      <c r="L5372" s="16">
        <f ca="1">J5372*Table3[[#This Row],[QUANTITY]]</f>
        <v>3066</v>
      </c>
      <c r="M5372" s="16">
        <f ca="1">K5372*Table3[[#This Row],[QUANTITY]]*(1-Table3[[#This Row],[DISCOUNT %]])</f>
        <v>2891.4308450289382</v>
      </c>
      <c r="N5372" s="3">
        <f>DAY(Table3[[#This Row],[DATE]])</f>
        <v>15</v>
      </c>
      <c r="O5372" s="3" t="str">
        <f>TEXT(Table3[[#This Row],[DATE]],"mmm")</f>
        <v>Sep</v>
      </c>
      <c r="P5372" s="3">
        <f>YEAR(Table3[[#This Row],[DATE]])</f>
        <v>2035</v>
      </c>
    </row>
    <row r="5373" spans="1:16" x14ac:dyDescent="0.3">
      <c r="A5373" s="6">
        <v>49568</v>
      </c>
      <c r="B5373" s="7" t="s">
        <v>1179</v>
      </c>
      <c r="C5373" s="9">
        <f t="shared" ca="1" si="166"/>
        <v>6</v>
      </c>
      <c r="D5373" s="9" t="s">
        <v>2117</v>
      </c>
      <c r="E5373" s="9" t="s">
        <v>2116</v>
      </c>
      <c r="F5373" s="10">
        <f t="shared" ca="1" si="167"/>
        <v>7.1051434643772435E-2</v>
      </c>
      <c r="G5373" s="3" t="str">
        <f>VLOOKUP(Table3[[#This Row],[PRODUCT ID]],Table1[[PRODUCT]:[SELLING PRICE]],1,FALSE)</f>
        <v>Product127</v>
      </c>
      <c r="H5373" s="3" t="str">
        <f>VLOOKUP(Table3[[#This Row],[PRODUCT ID]],Table1[[PRODUCT]:[SELLING PRICE]],2,FALSE)</f>
        <v>Category2</v>
      </c>
      <c r="I5373" s="3" t="str">
        <f>VLOOKUP(Table3[[#This Row],[PRODUCT ID]],Table1[[PRODUCT]:[SELLING PRICE]],3,FALSE)</f>
        <v>Ft</v>
      </c>
      <c r="J5373" s="16">
        <f ca="1">VLOOKUP(Table3[[#This Row],[PRODUCT ID]],Table1[[PRODUCT]:[SELLING PRICE]],4,FALSE)</f>
        <v>168</v>
      </c>
      <c r="K5373" s="16">
        <f ca="1">VLOOKUP(Table3[[#This Row],[PRODUCT ID]],Table1[[PRODUCT]:[SELLING PRICE]],5,FALSE)</f>
        <v>308.77805217920661</v>
      </c>
      <c r="L5373" s="16">
        <f ca="1">J5373*Table3[[#This Row],[QUANTITY]]</f>
        <v>1008</v>
      </c>
      <c r="M5373" s="16">
        <f ca="1">K5373*Table3[[#This Row],[QUANTITY]]*(1-Table3[[#This Row],[DISCOUNT %]])</f>
        <v>1721.0335715121862</v>
      </c>
      <c r="N5373" s="3">
        <f>DAY(Table3[[#This Row],[DATE]])</f>
        <v>16</v>
      </c>
      <c r="O5373" s="3" t="str">
        <f>TEXT(Table3[[#This Row],[DATE]],"mmm")</f>
        <v>Sep</v>
      </c>
      <c r="P5373" s="3">
        <f>YEAR(Table3[[#This Row],[DATE]])</f>
        <v>2035</v>
      </c>
    </row>
    <row r="5374" spans="1:16" x14ac:dyDescent="0.3">
      <c r="A5374" s="6">
        <v>49569</v>
      </c>
      <c r="B5374" s="7" t="s">
        <v>1180</v>
      </c>
      <c r="C5374" s="9">
        <f t="shared" ca="1" si="166"/>
        <v>7</v>
      </c>
      <c r="D5374" s="9" t="s">
        <v>2116</v>
      </c>
      <c r="E5374" s="9" t="s">
        <v>2118</v>
      </c>
      <c r="F5374" s="10">
        <f t="shared" ca="1" si="167"/>
        <v>5.9302964498679958E-2</v>
      </c>
      <c r="G5374" s="3" t="str">
        <f>VLOOKUP(Table3[[#This Row],[PRODUCT ID]],Table1[[PRODUCT]:[SELLING PRICE]],1,FALSE)</f>
        <v>Product128</v>
      </c>
      <c r="H5374" s="3" t="str">
        <f>VLOOKUP(Table3[[#This Row],[PRODUCT ID]],Table1[[PRODUCT]:[SELLING PRICE]],2,FALSE)</f>
        <v>Category3</v>
      </c>
      <c r="I5374" s="3" t="str">
        <f>VLOOKUP(Table3[[#This Row],[PRODUCT ID]],Table1[[PRODUCT]:[SELLING PRICE]],3,FALSE)</f>
        <v>Kg</v>
      </c>
      <c r="J5374" s="16">
        <f ca="1">VLOOKUP(Table3[[#This Row],[PRODUCT ID]],Table1[[PRODUCT]:[SELLING PRICE]],4,FALSE)</f>
        <v>23</v>
      </c>
      <c r="K5374" s="16">
        <f ca="1">VLOOKUP(Table3[[#This Row],[PRODUCT ID]],Table1[[PRODUCT]:[SELLING PRICE]],5,FALSE)</f>
        <v>131.07081205390443</v>
      </c>
      <c r="L5374" s="16">
        <f ca="1">J5374*Table3[[#This Row],[QUANTITY]]</f>
        <v>161</v>
      </c>
      <c r="M5374" s="16">
        <f ca="1">K5374*Table3[[#This Row],[QUANTITY]]*(1-Table3[[#This Row],[DISCOUNT %]])</f>
        <v>863.08547037901008</v>
      </c>
      <c r="N5374" s="3">
        <f>DAY(Table3[[#This Row],[DATE]])</f>
        <v>17</v>
      </c>
      <c r="O5374" s="3" t="str">
        <f>TEXT(Table3[[#This Row],[DATE]],"mmm")</f>
        <v>Sep</v>
      </c>
      <c r="P5374" s="3">
        <f>YEAR(Table3[[#This Row],[DATE]])</f>
        <v>2035</v>
      </c>
    </row>
    <row r="5375" spans="1:16" x14ac:dyDescent="0.3">
      <c r="A5375" s="6">
        <v>49570</v>
      </c>
      <c r="B5375" s="7" t="s">
        <v>1181</v>
      </c>
      <c r="C5375" s="9">
        <f t="shared" ca="1" si="166"/>
        <v>13</v>
      </c>
      <c r="D5375" s="9" t="s">
        <v>2116</v>
      </c>
      <c r="E5375" s="9" t="s">
        <v>2116</v>
      </c>
      <c r="F5375" s="10">
        <f t="shared" ca="1" si="167"/>
        <v>5.9614189842826515E-2</v>
      </c>
      <c r="G5375" s="3" t="str">
        <f>VLOOKUP(Table3[[#This Row],[PRODUCT ID]],Table1[[PRODUCT]:[SELLING PRICE]],1,FALSE)</f>
        <v>Product129</v>
      </c>
      <c r="H5375" s="3" t="str">
        <f>VLOOKUP(Table3[[#This Row],[PRODUCT ID]],Table1[[PRODUCT]:[SELLING PRICE]],2,FALSE)</f>
        <v>Category4</v>
      </c>
      <c r="I5375" s="3" t="str">
        <f>VLOOKUP(Table3[[#This Row],[PRODUCT ID]],Table1[[PRODUCT]:[SELLING PRICE]],3,FALSE)</f>
        <v>No</v>
      </c>
      <c r="J5375" s="16">
        <f ca="1">VLOOKUP(Table3[[#This Row],[PRODUCT ID]],Table1[[PRODUCT]:[SELLING PRICE]],4,FALSE)</f>
        <v>160</v>
      </c>
      <c r="K5375" s="16">
        <f ca="1">VLOOKUP(Table3[[#This Row],[PRODUCT ID]],Table1[[PRODUCT]:[SELLING PRICE]],5,FALSE)</f>
        <v>93.540589626261919</v>
      </c>
      <c r="L5375" s="16">
        <f ca="1">J5375*Table3[[#This Row],[QUANTITY]]</f>
        <v>2080</v>
      </c>
      <c r="M5375" s="16">
        <f ca="1">K5375*Table3[[#This Row],[QUANTITY]]*(1-Table3[[#This Row],[DISCOUNT %]])</f>
        <v>1143.535161057536</v>
      </c>
      <c r="N5375" s="3">
        <f>DAY(Table3[[#This Row],[DATE]])</f>
        <v>18</v>
      </c>
      <c r="O5375" s="3" t="str">
        <f>TEXT(Table3[[#This Row],[DATE]],"mmm")</f>
        <v>Sep</v>
      </c>
      <c r="P5375" s="3">
        <f>YEAR(Table3[[#This Row],[DATE]])</f>
        <v>2035</v>
      </c>
    </row>
    <row r="5376" spans="1:16" x14ac:dyDescent="0.3">
      <c r="A5376" s="6">
        <v>49571</v>
      </c>
      <c r="B5376" s="7" t="s">
        <v>1182</v>
      </c>
      <c r="C5376" s="9">
        <f t="shared" ca="1" si="166"/>
        <v>4</v>
      </c>
      <c r="D5376" s="9" t="s">
        <v>2116</v>
      </c>
      <c r="E5376" s="9" t="s">
        <v>2116</v>
      </c>
      <c r="F5376" s="10">
        <f t="shared" ca="1" si="167"/>
        <v>5.3660704415594507E-2</v>
      </c>
      <c r="G5376" s="3" t="str">
        <f>VLOOKUP(Table3[[#This Row],[PRODUCT ID]],Table1[[PRODUCT]:[SELLING PRICE]],1,FALSE)</f>
        <v>Product130</v>
      </c>
      <c r="H5376" s="3" t="str">
        <f>VLOOKUP(Table3[[#This Row],[PRODUCT ID]],Table1[[PRODUCT]:[SELLING PRICE]],2,FALSE)</f>
        <v>Category5</v>
      </c>
      <c r="I5376" s="3" t="str">
        <f>VLOOKUP(Table3[[#This Row],[PRODUCT ID]],Table1[[PRODUCT]:[SELLING PRICE]],3,FALSE)</f>
        <v>No</v>
      </c>
      <c r="J5376" s="16">
        <f ca="1">VLOOKUP(Table3[[#This Row],[PRODUCT ID]],Table1[[PRODUCT]:[SELLING PRICE]],4,FALSE)</f>
        <v>28</v>
      </c>
      <c r="K5376" s="16">
        <f ca="1">VLOOKUP(Table3[[#This Row],[PRODUCT ID]],Table1[[PRODUCT]:[SELLING PRICE]],5,FALSE)</f>
        <v>176.08075841364374</v>
      </c>
      <c r="L5376" s="16">
        <f ca="1">J5376*Table3[[#This Row],[QUANTITY]]</f>
        <v>112</v>
      </c>
      <c r="M5376" s="16">
        <f ca="1">K5376*Table3[[#This Row],[QUANTITY]]*(1-Table3[[#This Row],[DISCOUNT %]])</f>
        <v>666.52856353254197</v>
      </c>
      <c r="N5376" s="3">
        <f>DAY(Table3[[#This Row],[DATE]])</f>
        <v>19</v>
      </c>
      <c r="O5376" s="3" t="str">
        <f>TEXT(Table3[[#This Row],[DATE]],"mmm")</f>
        <v>Sep</v>
      </c>
      <c r="P5376" s="3">
        <f>YEAR(Table3[[#This Row],[DATE]])</f>
        <v>2035</v>
      </c>
    </row>
    <row r="5377" spans="1:16" x14ac:dyDescent="0.3">
      <c r="A5377" s="6">
        <v>49572</v>
      </c>
      <c r="B5377" s="7" t="s">
        <v>1183</v>
      </c>
      <c r="C5377" s="9">
        <f t="shared" ca="1" si="166"/>
        <v>3</v>
      </c>
      <c r="D5377" s="9" t="s">
        <v>2116</v>
      </c>
      <c r="E5377" s="9" t="s">
        <v>2116</v>
      </c>
      <c r="F5377" s="10">
        <f t="shared" ca="1" si="167"/>
        <v>4.3173449060476002E-2</v>
      </c>
      <c r="G5377" s="3" t="str">
        <f>VLOOKUP(Table3[[#This Row],[PRODUCT ID]],Table1[[PRODUCT]:[SELLING PRICE]],1,FALSE)</f>
        <v>Product131</v>
      </c>
      <c r="H5377" s="3" t="str">
        <f>VLOOKUP(Table3[[#This Row],[PRODUCT ID]],Table1[[PRODUCT]:[SELLING PRICE]],2,FALSE)</f>
        <v>Category1</v>
      </c>
      <c r="I5377" s="3" t="str">
        <f>VLOOKUP(Table3[[#This Row],[PRODUCT ID]],Table1[[PRODUCT]:[SELLING PRICE]],3,FALSE)</f>
        <v>Ft</v>
      </c>
      <c r="J5377" s="16">
        <f ca="1">VLOOKUP(Table3[[#This Row],[PRODUCT ID]],Table1[[PRODUCT]:[SELLING PRICE]],4,FALSE)</f>
        <v>182</v>
      </c>
      <c r="K5377" s="16">
        <f ca="1">VLOOKUP(Table3[[#This Row],[PRODUCT ID]],Table1[[PRODUCT]:[SELLING PRICE]],5,FALSE)</f>
        <v>74.252124688824267</v>
      </c>
      <c r="L5377" s="16">
        <f ca="1">J5377*Table3[[#This Row],[QUANTITY]]</f>
        <v>546</v>
      </c>
      <c r="M5377" s="16">
        <f ca="1">K5377*Table3[[#This Row],[QUANTITY]]*(1-Table3[[#This Row],[DISCOUNT %]])</f>
        <v>213.13921309781759</v>
      </c>
      <c r="N5377" s="3">
        <f>DAY(Table3[[#This Row],[DATE]])</f>
        <v>20</v>
      </c>
      <c r="O5377" s="3" t="str">
        <f>TEXT(Table3[[#This Row],[DATE]],"mmm")</f>
        <v>Sep</v>
      </c>
      <c r="P5377" s="3">
        <f>YEAR(Table3[[#This Row],[DATE]])</f>
        <v>2035</v>
      </c>
    </row>
    <row r="5378" spans="1:16" x14ac:dyDescent="0.3">
      <c r="A5378" s="6">
        <v>49573</v>
      </c>
      <c r="B5378" s="7" t="s">
        <v>1184</v>
      </c>
      <c r="C5378" s="9">
        <f t="shared" ca="1" si="166"/>
        <v>7</v>
      </c>
      <c r="D5378" s="9" t="s">
        <v>2115</v>
      </c>
      <c r="E5378" s="9" t="s">
        <v>2116</v>
      </c>
      <c r="F5378" s="10">
        <f t="shared" ca="1" si="167"/>
        <v>3.1897650333657615E-2</v>
      </c>
      <c r="G5378" s="3" t="str">
        <f>VLOOKUP(Table3[[#This Row],[PRODUCT ID]],Table1[[PRODUCT]:[SELLING PRICE]],1,FALSE)</f>
        <v>Product132</v>
      </c>
      <c r="H5378" s="3" t="str">
        <f>VLOOKUP(Table3[[#This Row],[PRODUCT ID]],Table1[[PRODUCT]:[SELLING PRICE]],2,FALSE)</f>
        <v>Category2</v>
      </c>
      <c r="I5378" s="3" t="str">
        <f>VLOOKUP(Table3[[#This Row],[PRODUCT ID]],Table1[[PRODUCT]:[SELLING PRICE]],3,FALSE)</f>
        <v>No</v>
      </c>
      <c r="J5378" s="16">
        <f ca="1">VLOOKUP(Table3[[#This Row],[PRODUCT ID]],Table1[[PRODUCT]:[SELLING PRICE]],4,FALSE)</f>
        <v>190</v>
      </c>
      <c r="K5378" s="16">
        <f ca="1">VLOOKUP(Table3[[#This Row],[PRODUCT ID]],Table1[[PRODUCT]:[SELLING PRICE]],5,FALSE)</f>
        <v>233.84629961139345</v>
      </c>
      <c r="L5378" s="16">
        <f ca="1">J5378*Table3[[#This Row],[QUANTITY]]</f>
        <v>1330</v>
      </c>
      <c r="M5378" s="16">
        <f ca="1">K5378*Table3[[#This Row],[QUANTITY]]*(1-Table3[[#This Row],[DISCOUNT %]])</f>
        <v>1584.7100648019862</v>
      </c>
      <c r="N5378" s="3">
        <f>DAY(Table3[[#This Row],[DATE]])</f>
        <v>21</v>
      </c>
      <c r="O5378" s="3" t="str">
        <f>TEXT(Table3[[#This Row],[DATE]],"mmm")</f>
        <v>Sep</v>
      </c>
      <c r="P5378" s="3">
        <f>YEAR(Table3[[#This Row],[DATE]])</f>
        <v>2035</v>
      </c>
    </row>
    <row r="5379" spans="1:16" x14ac:dyDescent="0.3">
      <c r="A5379" s="6">
        <v>49574</v>
      </c>
      <c r="B5379" s="7" t="s">
        <v>1185</v>
      </c>
      <c r="C5379" s="9">
        <f t="shared" ref="C5379:C5442" ca="1" si="168">RANDBETWEEN(1,15)</f>
        <v>1</v>
      </c>
      <c r="D5379" s="9" t="s">
        <v>2116</v>
      </c>
      <c r="E5379" s="9" t="s">
        <v>2116</v>
      </c>
      <c r="F5379" s="10">
        <f t="shared" ref="F5379:F5442" ca="1" si="169">RAND()*(0.1)</f>
        <v>6.2307435333434861E-3</v>
      </c>
      <c r="G5379" s="3" t="str">
        <f>VLOOKUP(Table3[[#This Row],[PRODUCT ID]],Table1[[PRODUCT]:[SELLING PRICE]],1,FALSE)</f>
        <v>Product133</v>
      </c>
      <c r="H5379" s="3" t="str">
        <f>VLOOKUP(Table3[[#This Row],[PRODUCT ID]],Table1[[PRODUCT]:[SELLING PRICE]],2,FALSE)</f>
        <v>Category3</v>
      </c>
      <c r="I5379" s="3" t="str">
        <f>VLOOKUP(Table3[[#This Row],[PRODUCT ID]],Table1[[PRODUCT]:[SELLING PRICE]],3,FALSE)</f>
        <v>Kg</v>
      </c>
      <c r="J5379" s="16">
        <f ca="1">VLOOKUP(Table3[[#This Row],[PRODUCT ID]],Table1[[PRODUCT]:[SELLING PRICE]],4,FALSE)</f>
        <v>152</v>
      </c>
      <c r="K5379" s="16">
        <f ca="1">VLOOKUP(Table3[[#This Row],[PRODUCT ID]],Table1[[PRODUCT]:[SELLING PRICE]],5,FALSE)</f>
        <v>279.61675222606192</v>
      </c>
      <c r="L5379" s="16">
        <f ca="1">J5379*Table3[[#This Row],[QUANTITY]]</f>
        <v>152</v>
      </c>
      <c r="M5379" s="16">
        <f ca="1">K5379*Table3[[#This Row],[QUANTITY]]*(1-Table3[[#This Row],[DISCOUNT %]])</f>
        <v>277.87453195531486</v>
      </c>
      <c r="N5379" s="3">
        <f>DAY(Table3[[#This Row],[DATE]])</f>
        <v>22</v>
      </c>
      <c r="O5379" s="3" t="str">
        <f>TEXT(Table3[[#This Row],[DATE]],"mmm")</f>
        <v>Sep</v>
      </c>
      <c r="P5379" s="3">
        <f>YEAR(Table3[[#This Row],[DATE]])</f>
        <v>2035</v>
      </c>
    </row>
    <row r="5380" spans="1:16" x14ac:dyDescent="0.3">
      <c r="A5380" s="6">
        <v>49575</v>
      </c>
      <c r="B5380" s="7" t="s">
        <v>1186</v>
      </c>
      <c r="C5380" s="9">
        <f t="shared" ca="1" si="168"/>
        <v>1</v>
      </c>
      <c r="D5380" s="9" t="s">
        <v>2117</v>
      </c>
      <c r="E5380" s="9" t="s">
        <v>2118</v>
      </c>
      <c r="F5380" s="10">
        <f t="shared" ca="1" si="169"/>
        <v>5.6535198398141306E-2</v>
      </c>
      <c r="G5380" s="3" t="str">
        <f>VLOOKUP(Table3[[#This Row],[PRODUCT ID]],Table1[[PRODUCT]:[SELLING PRICE]],1,FALSE)</f>
        <v>Product134</v>
      </c>
      <c r="H5380" s="3" t="str">
        <f>VLOOKUP(Table3[[#This Row],[PRODUCT ID]],Table1[[PRODUCT]:[SELLING PRICE]],2,FALSE)</f>
        <v>Category4</v>
      </c>
      <c r="I5380" s="3" t="str">
        <f>VLOOKUP(Table3[[#This Row],[PRODUCT ID]],Table1[[PRODUCT]:[SELLING PRICE]],3,FALSE)</f>
        <v>Kg</v>
      </c>
      <c r="J5380" s="16">
        <f ca="1">VLOOKUP(Table3[[#This Row],[PRODUCT ID]],Table1[[PRODUCT]:[SELLING PRICE]],4,FALSE)</f>
        <v>34</v>
      </c>
      <c r="K5380" s="16">
        <f ca="1">VLOOKUP(Table3[[#This Row],[PRODUCT ID]],Table1[[PRODUCT]:[SELLING PRICE]],5,FALSE)</f>
        <v>167.08002000215529</v>
      </c>
      <c r="L5380" s="16">
        <f ca="1">J5380*Table3[[#This Row],[QUANTITY]]</f>
        <v>34</v>
      </c>
      <c r="M5380" s="16">
        <f ca="1">K5380*Table3[[#This Row],[QUANTITY]]*(1-Table3[[#This Row],[DISCOUNT %]])</f>
        <v>157.63411792296804</v>
      </c>
      <c r="N5380" s="3">
        <f>DAY(Table3[[#This Row],[DATE]])</f>
        <v>23</v>
      </c>
      <c r="O5380" s="3" t="str">
        <f>TEXT(Table3[[#This Row],[DATE]],"mmm")</f>
        <v>Sep</v>
      </c>
      <c r="P5380" s="3">
        <f>YEAR(Table3[[#This Row],[DATE]])</f>
        <v>2035</v>
      </c>
    </row>
    <row r="5381" spans="1:16" x14ac:dyDescent="0.3">
      <c r="A5381" s="6">
        <v>49576</v>
      </c>
      <c r="B5381" s="7" t="s">
        <v>1187</v>
      </c>
      <c r="C5381" s="9">
        <f t="shared" ca="1" si="168"/>
        <v>15</v>
      </c>
      <c r="D5381" s="9" t="s">
        <v>2115</v>
      </c>
      <c r="E5381" s="9" t="s">
        <v>2118</v>
      </c>
      <c r="F5381" s="10">
        <f t="shared" ca="1" si="169"/>
        <v>6.6430971081330559E-2</v>
      </c>
      <c r="G5381" s="3" t="str">
        <f>VLOOKUP(Table3[[#This Row],[PRODUCT ID]],Table1[[PRODUCT]:[SELLING PRICE]],1,FALSE)</f>
        <v>Product135</v>
      </c>
      <c r="H5381" s="3" t="str">
        <f>VLOOKUP(Table3[[#This Row],[PRODUCT ID]],Table1[[PRODUCT]:[SELLING PRICE]],2,FALSE)</f>
        <v>Category5</v>
      </c>
      <c r="I5381" s="3" t="str">
        <f>VLOOKUP(Table3[[#This Row],[PRODUCT ID]],Table1[[PRODUCT]:[SELLING PRICE]],3,FALSE)</f>
        <v>Lt</v>
      </c>
      <c r="J5381" s="16">
        <f ca="1">VLOOKUP(Table3[[#This Row],[PRODUCT ID]],Table1[[PRODUCT]:[SELLING PRICE]],4,FALSE)</f>
        <v>81</v>
      </c>
      <c r="K5381" s="16">
        <f ca="1">VLOOKUP(Table3[[#This Row],[PRODUCT ID]],Table1[[PRODUCT]:[SELLING PRICE]],5,FALSE)</f>
        <v>82.298887539272499</v>
      </c>
      <c r="L5381" s="16">
        <f ca="1">J5381*Table3[[#This Row],[QUANTITY]]</f>
        <v>1215</v>
      </c>
      <c r="M5381" s="16">
        <f ca="1">K5381*Table3[[#This Row],[QUANTITY]]*(1-Table3[[#This Row],[DISCOUNT %]])</f>
        <v>1152.4753878168813</v>
      </c>
      <c r="N5381" s="3">
        <f>DAY(Table3[[#This Row],[DATE]])</f>
        <v>24</v>
      </c>
      <c r="O5381" s="3" t="str">
        <f>TEXT(Table3[[#This Row],[DATE]],"mmm")</f>
        <v>Sep</v>
      </c>
      <c r="P5381" s="3">
        <f>YEAR(Table3[[#This Row],[DATE]])</f>
        <v>2035</v>
      </c>
    </row>
    <row r="5382" spans="1:16" x14ac:dyDescent="0.3">
      <c r="A5382" s="6">
        <v>49577</v>
      </c>
      <c r="B5382" s="7" t="s">
        <v>1188</v>
      </c>
      <c r="C5382" s="9">
        <f t="shared" ca="1" si="168"/>
        <v>15</v>
      </c>
      <c r="D5382" s="9" t="s">
        <v>2115</v>
      </c>
      <c r="E5382" s="9" t="s">
        <v>2116</v>
      </c>
      <c r="F5382" s="10">
        <f t="shared" ca="1" si="169"/>
        <v>8.3252325816911846E-2</v>
      </c>
      <c r="G5382" s="3" t="str">
        <f>VLOOKUP(Table3[[#This Row],[PRODUCT ID]],Table1[[PRODUCT]:[SELLING PRICE]],1,FALSE)</f>
        <v>Product136</v>
      </c>
      <c r="H5382" s="3" t="str">
        <f>VLOOKUP(Table3[[#This Row],[PRODUCT ID]],Table1[[PRODUCT]:[SELLING PRICE]],2,FALSE)</f>
        <v>Category1</v>
      </c>
      <c r="I5382" s="3" t="str">
        <f>VLOOKUP(Table3[[#This Row],[PRODUCT ID]],Table1[[PRODUCT]:[SELLING PRICE]],3,FALSE)</f>
        <v>Kg</v>
      </c>
      <c r="J5382" s="16">
        <f ca="1">VLOOKUP(Table3[[#This Row],[PRODUCT ID]],Table1[[PRODUCT]:[SELLING PRICE]],4,FALSE)</f>
        <v>45</v>
      </c>
      <c r="K5382" s="16">
        <f ca="1">VLOOKUP(Table3[[#This Row],[PRODUCT ID]],Table1[[PRODUCT]:[SELLING PRICE]],5,FALSE)</f>
        <v>69.417313051563497</v>
      </c>
      <c r="L5382" s="16">
        <f ca="1">J5382*Table3[[#This Row],[QUANTITY]]</f>
        <v>675</v>
      </c>
      <c r="M5382" s="16">
        <f ca="1">K5382*Table3[[#This Row],[QUANTITY]]*(1-Table3[[#This Row],[DISCOUNT %]])</f>
        <v>954.57240432090248</v>
      </c>
      <c r="N5382" s="3">
        <f>DAY(Table3[[#This Row],[DATE]])</f>
        <v>25</v>
      </c>
      <c r="O5382" s="3" t="str">
        <f>TEXT(Table3[[#This Row],[DATE]],"mmm")</f>
        <v>Sep</v>
      </c>
      <c r="P5382" s="3">
        <f>YEAR(Table3[[#This Row],[DATE]])</f>
        <v>2035</v>
      </c>
    </row>
    <row r="5383" spans="1:16" x14ac:dyDescent="0.3">
      <c r="A5383" s="6">
        <v>49578</v>
      </c>
      <c r="B5383" s="7" t="s">
        <v>1189</v>
      </c>
      <c r="C5383" s="9">
        <f t="shared" ca="1" si="168"/>
        <v>5</v>
      </c>
      <c r="D5383" s="9" t="s">
        <v>2115</v>
      </c>
      <c r="E5383" s="9" t="s">
        <v>2116</v>
      </c>
      <c r="F5383" s="10">
        <f t="shared" ca="1" si="169"/>
        <v>5.6913718384547507E-3</v>
      </c>
      <c r="G5383" s="3" t="str">
        <f>VLOOKUP(Table3[[#This Row],[PRODUCT ID]],Table1[[PRODUCT]:[SELLING PRICE]],1,FALSE)</f>
        <v>Product137</v>
      </c>
      <c r="H5383" s="3" t="str">
        <f>VLOOKUP(Table3[[#This Row],[PRODUCT ID]],Table1[[PRODUCT]:[SELLING PRICE]],2,FALSE)</f>
        <v>Category2</v>
      </c>
      <c r="I5383" s="3" t="str">
        <f>VLOOKUP(Table3[[#This Row],[PRODUCT ID]],Table1[[PRODUCT]:[SELLING PRICE]],3,FALSE)</f>
        <v>Lt</v>
      </c>
      <c r="J5383" s="16">
        <f ca="1">VLOOKUP(Table3[[#This Row],[PRODUCT ID]],Table1[[PRODUCT]:[SELLING PRICE]],4,FALSE)</f>
        <v>194</v>
      </c>
      <c r="K5383" s="16">
        <f ca="1">VLOOKUP(Table3[[#This Row],[PRODUCT ID]],Table1[[PRODUCT]:[SELLING PRICE]],5,FALSE)</f>
        <v>65.463163133049676</v>
      </c>
      <c r="L5383" s="16">
        <f ca="1">J5383*Table3[[#This Row],[QUANTITY]]</f>
        <v>970</v>
      </c>
      <c r="M5383" s="16">
        <f ca="1">K5383*Table3[[#This Row],[QUANTITY]]*(1-Table3[[#This Row],[DISCOUNT %]])</f>
        <v>325.45293964969028</v>
      </c>
      <c r="N5383" s="3">
        <f>DAY(Table3[[#This Row],[DATE]])</f>
        <v>26</v>
      </c>
      <c r="O5383" s="3" t="str">
        <f>TEXT(Table3[[#This Row],[DATE]],"mmm")</f>
        <v>Sep</v>
      </c>
      <c r="P5383" s="3">
        <f>YEAR(Table3[[#This Row],[DATE]])</f>
        <v>2035</v>
      </c>
    </row>
    <row r="5384" spans="1:16" x14ac:dyDescent="0.3">
      <c r="A5384" s="6">
        <v>49579</v>
      </c>
      <c r="B5384" s="7" t="s">
        <v>1190</v>
      </c>
      <c r="C5384" s="9">
        <f t="shared" ca="1" si="168"/>
        <v>3</v>
      </c>
      <c r="D5384" s="9" t="s">
        <v>2116</v>
      </c>
      <c r="E5384" s="9" t="s">
        <v>2116</v>
      </c>
      <c r="F5384" s="10">
        <f t="shared" ca="1" si="169"/>
        <v>9.301494679462205E-2</v>
      </c>
      <c r="G5384" s="3" t="str">
        <f>VLOOKUP(Table3[[#This Row],[PRODUCT ID]],Table1[[PRODUCT]:[SELLING PRICE]],1,FALSE)</f>
        <v>Product138</v>
      </c>
      <c r="H5384" s="3" t="str">
        <f>VLOOKUP(Table3[[#This Row],[PRODUCT ID]],Table1[[PRODUCT]:[SELLING PRICE]],2,FALSE)</f>
        <v>Category3</v>
      </c>
      <c r="I5384" s="3" t="str">
        <f>VLOOKUP(Table3[[#This Row],[PRODUCT ID]],Table1[[PRODUCT]:[SELLING PRICE]],3,FALSE)</f>
        <v>Ft</v>
      </c>
      <c r="J5384" s="16">
        <f ca="1">VLOOKUP(Table3[[#This Row],[PRODUCT ID]],Table1[[PRODUCT]:[SELLING PRICE]],4,FALSE)</f>
        <v>123</v>
      </c>
      <c r="K5384" s="16">
        <f ca="1">VLOOKUP(Table3[[#This Row],[PRODUCT ID]],Table1[[PRODUCT]:[SELLING PRICE]],5,FALSE)</f>
        <v>234.27560866009441</v>
      </c>
      <c r="L5384" s="16">
        <f ca="1">J5384*Table3[[#This Row],[QUANTITY]]</f>
        <v>369</v>
      </c>
      <c r="M5384" s="16">
        <f ca="1">K5384*Table3[[#This Row],[QUANTITY]]*(1-Table3[[#This Row],[DISCOUNT %]])</f>
        <v>637.45342615589414</v>
      </c>
      <c r="N5384" s="3">
        <f>DAY(Table3[[#This Row],[DATE]])</f>
        <v>27</v>
      </c>
      <c r="O5384" s="3" t="str">
        <f>TEXT(Table3[[#This Row],[DATE]],"mmm")</f>
        <v>Sep</v>
      </c>
      <c r="P5384" s="3">
        <f>YEAR(Table3[[#This Row],[DATE]])</f>
        <v>2035</v>
      </c>
    </row>
    <row r="5385" spans="1:16" x14ac:dyDescent="0.3">
      <c r="A5385" s="6">
        <v>49580</v>
      </c>
      <c r="B5385" s="7" t="s">
        <v>1191</v>
      </c>
      <c r="C5385" s="9">
        <f t="shared" ca="1" si="168"/>
        <v>14</v>
      </c>
      <c r="D5385" s="9" t="s">
        <v>2116</v>
      </c>
      <c r="E5385" s="9" t="s">
        <v>2116</v>
      </c>
      <c r="F5385" s="10">
        <f t="shared" ca="1" si="169"/>
        <v>7.9710783491879211E-2</v>
      </c>
      <c r="G5385" s="3" t="str">
        <f>VLOOKUP(Table3[[#This Row],[PRODUCT ID]],Table1[[PRODUCT]:[SELLING PRICE]],1,FALSE)</f>
        <v>Product139</v>
      </c>
      <c r="H5385" s="3" t="str">
        <f>VLOOKUP(Table3[[#This Row],[PRODUCT ID]],Table1[[PRODUCT]:[SELLING PRICE]],2,FALSE)</f>
        <v>Category4</v>
      </c>
      <c r="I5385" s="3" t="str">
        <f>VLOOKUP(Table3[[#This Row],[PRODUCT ID]],Table1[[PRODUCT]:[SELLING PRICE]],3,FALSE)</f>
        <v>Kg</v>
      </c>
      <c r="J5385" s="16">
        <f ca="1">VLOOKUP(Table3[[#This Row],[PRODUCT ID]],Table1[[PRODUCT]:[SELLING PRICE]],4,FALSE)</f>
        <v>38</v>
      </c>
      <c r="K5385" s="16">
        <f ca="1">VLOOKUP(Table3[[#This Row],[PRODUCT ID]],Table1[[PRODUCT]:[SELLING PRICE]],5,FALSE)</f>
        <v>68.602220747739821</v>
      </c>
      <c r="L5385" s="16">
        <f ca="1">J5385*Table3[[#This Row],[QUANTITY]]</f>
        <v>532</v>
      </c>
      <c r="M5385" s="16">
        <f ca="1">K5385*Table3[[#This Row],[QUANTITY]]*(1-Table3[[#This Row],[DISCOUNT %]])</f>
        <v>883.87437575716478</v>
      </c>
      <c r="N5385" s="3">
        <f>DAY(Table3[[#This Row],[DATE]])</f>
        <v>28</v>
      </c>
      <c r="O5385" s="3" t="str">
        <f>TEXT(Table3[[#This Row],[DATE]],"mmm")</f>
        <v>Sep</v>
      </c>
      <c r="P5385" s="3">
        <f>YEAR(Table3[[#This Row],[DATE]])</f>
        <v>2035</v>
      </c>
    </row>
    <row r="5386" spans="1:16" x14ac:dyDescent="0.3">
      <c r="A5386" s="6">
        <v>49581</v>
      </c>
      <c r="B5386" s="7" t="s">
        <v>1192</v>
      </c>
      <c r="C5386" s="9">
        <f t="shared" ca="1" si="168"/>
        <v>5</v>
      </c>
      <c r="D5386" s="9" t="s">
        <v>2116</v>
      </c>
      <c r="E5386" s="9" t="s">
        <v>2118</v>
      </c>
      <c r="F5386" s="10">
        <f t="shared" ca="1" si="169"/>
        <v>8.0953591530871241E-2</v>
      </c>
      <c r="G5386" s="3" t="str">
        <f>VLOOKUP(Table3[[#This Row],[PRODUCT ID]],Table1[[PRODUCT]:[SELLING PRICE]],1,FALSE)</f>
        <v>Product140</v>
      </c>
      <c r="H5386" s="3" t="str">
        <f>VLOOKUP(Table3[[#This Row],[PRODUCT ID]],Table1[[PRODUCT]:[SELLING PRICE]],2,FALSE)</f>
        <v>Category5</v>
      </c>
      <c r="I5386" s="3" t="str">
        <f>VLOOKUP(Table3[[#This Row],[PRODUCT ID]],Table1[[PRODUCT]:[SELLING PRICE]],3,FALSE)</f>
        <v>No</v>
      </c>
      <c r="J5386" s="16">
        <f ca="1">VLOOKUP(Table3[[#This Row],[PRODUCT ID]],Table1[[PRODUCT]:[SELLING PRICE]],4,FALSE)</f>
        <v>157</v>
      </c>
      <c r="K5386" s="16">
        <f ca="1">VLOOKUP(Table3[[#This Row],[PRODUCT ID]],Table1[[PRODUCT]:[SELLING PRICE]],5,FALSE)</f>
        <v>129.07993799781326</v>
      </c>
      <c r="L5386" s="16">
        <f ca="1">J5386*Table3[[#This Row],[QUANTITY]]</f>
        <v>785</v>
      </c>
      <c r="M5386" s="16">
        <f ca="1">K5386*Table3[[#This Row],[QUANTITY]]*(1-Table3[[#This Row],[DISCOUNT %]])</f>
        <v>593.15226711154048</v>
      </c>
      <c r="N5386" s="3">
        <f>DAY(Table3[[#This Row],[DATE]])</f>
        <v>29</v>
      </c>
      <c r="O5386" s="3" t="str">
        <f>TEXT(Table3[[#This Row],[DATE]],"mmm")</f>
        <v>Sep</v>
      </c>
      <c r="P5386" s="3">
        <f>YEAR(Table3[[#This Row],[DATE]])</f>
        <v>2035</v>
      </c>
    </row>
    <row r="5387" spans="1:16" x14ac:dyDescent="0.3">
      <c r="A5387" s="6">
        <v>49582</v>
      </c>
      <c r="B5387" s="7" t="s">
        <v>1193</v>
      </c>
      <c r="C5387" s="9">
        <f t="shared" ca="1" si="168"/>
        <v>7</v>
      </c>
      <c r="D5387" s="9" t="s">
        <v>2115</v>
      </c>
      <c r="E5387" s="9" t="s">
        <v>2116</v>
      </c>
      <c r="F5387" s="10">
        <f t="shared" ca="1" si="169"/>
        <v>1.2680210926658775E-2</v>
      </c>
      <c r="G5387" s="3" t="str">
        <f>VLOOKUP(Table3[[#This Row],[PRODUCT ID]],Table1[[PRODUCT]:[SELLING PRICE]],1,FALSE)</f>
        <v>Product141</v>
      </c>
      <c r="H5387" s="3" t="str">
        <f>VLOOKUP(Table3[[#This Row],[PRODUCT ID]],Table1[[PRODUCT]:[SELLING PRICE]],2,FALSE)</f>
        <v>Category1</v>
      </c>
      <c r="I5387" s="3" t="str">
        <f>VLOOKUP(Table3[[#This Row],[PRODUCT ID]],Table1[[PRODUCT]:[SELLING PRICE]],3,FALSE)</f>
        <v>No</v>
      </c>
      <c r="J5387" s="16">
        <f ca="1">VLOOKUP(Table3[[#This Row],[PRODUCT ID]],Table1[[PRODUCT]:[SELLING PRICE]],4,FALSE)</f>
        <v>190</v>
      </c>
      <c r="K5387" s="16">
        <f ca="1">VLOOKUP(Table3[[#This Row],[PRODUCT ID]],Table1[[PRODUCT]:[SELLING PRICE]],5,FALSE)</f>
        <v>110.43961054691424</v>
      </c>
      <c r="L5387" s="16">
        <f ca="1">J5387*Table3[[#This Row],[QUANTITY]]</f>
        <v>1330</v>
      </c>
      <c r="M5387" s="16">
        <f ca="1">K5387*Table3[[#This Row],[QUANTITY]]*(1-Table3[[#This Row],[DISCOUNT %]])</f>
        <v>763.27449093364919</v>
      </c>
      <c r="N5387" s="3">
        <f>DAY(Table3[[#This Row],[DATE]])</f>
        <v>30</v>
      </c>
      <c r="O5387" s="3" t="str">
        <f>TEXT(Table3[[#This Row],[DATE]],"mmm")</f>
        <v>Sep</v>
      </c>
      <c r="P5387" s="3">
        <f>YEAR(Table3[[#This Row],[DATE]])</f>
        <v>2035</v>
      </c>
    </row>
    <row r="5388" spans="1:16" x14ac:dyDescent="0.3">
      <c r="A5388" s="6">
        <v>49583</v>
      </c>
      <c r="B5388" s="7" t="s">
        <v>1194</v>
      </c>
      <c r="C5388" s="9">
        <f t="shared" ca="1" si="168"/>
        <v>1</v>
      </c>
      <c r="D5388" s="9" t="s">
        <v>2117</v>
      </c>
      <c r="E5388" s="9" t="s">
        <v>2116</v>
      </c>
      <c r="F5388" s="10">
        <f t="shared" ca="1" si="169"/>
        <v>1.231550464395802E-2</v>
      </c>
      <c r="G5388" s="3" t="str">
        <f>VLOOKUP(Table3[[#This Row],[PRODUCT ID]],Table1[[PRODUCT]:[SELLING PRICE]],1,FALSE)</f>
        <v>Product142</v>
      </c>
      <c r="H5388" s="3" t="str">
        <f>VLOOKUP(Table3[[#This Row],[PRODUCT ID]],Table1[[PRODUCT]:[SELLING PRICE]],2,FALSE)</f>
        <v>Category2</v>
      </c>
      <c r="I5388" s="3" t="str">
        <f>VLOOKUP(Table3[[#This Row],[PRODUCT ID]],Table1[[PRODUCT]:[SELLING PRICE]],3,FALSE)</f>
        <v>Ft</v>
      </c>
      <c r="J5388" s="16">
        <f ca="1">VLOOKUP(Table3[[#This Row],[PRODUCT ID]],Table1[[PRODUCT]:[SELLING PRICE]],4,FALSE)</f>
        <v>128</v>
      </c>
      <c r="K5388" s="16">
        <f ca="1">VLOOKUP(Table3[[#This Row],[PRODUCT ID]],Table1[[PRODUCT]:[SELLING PRICE]],5,FALSE)</f>
        <v>113.18603136474559</v>
      </c>
      <c r="L5388" s="16">
        <f ca="1">J5388*Table3[[#This Row],[QUANTITY]]</f>
        <v>128</v>
      </c>
      <c r="M5388" s="16">
        <f ca="1">K5388*Table3[[#This Row],[QUANTITY]]*(1-Table3[[#This Row],[DISCOUNT %]])</f>
        <v>111.79208826984188</v>
      </c>
      <c r="N5388" s="3">
        <f>DAY(Table3[[#This Row],[DATE]])</f>
        <v>1</v>
      </c>
      <c r="O5388" s="3" t="str">
        <f>TEXT(Table3[[#This Row],[DATE]],"mmm")</f>
        <v>Oct</v>
      </c>
      <c r="P5388" s="3">
        <f>YEAR(Table3[[#This Row],[DATE]])</f>
        <v>2035</v>
      </c>
    </row>
    <row r="5389" spans="1:16" x14ac:dyDescent="0.3">
      <c r="A5389" s="6">
        <v>49584</v>
      </c>
      <c r="B5389" s="7" t="s">
        <v>1195</v>
      </c>
      <c r="C5389" s="9">
        <f t="shared" ca="1" si="168"/>
        <v>4</v>
      </c>
      <c r="D5389" s="9" t="s">
        <v>2117</v>
      </c>
      <c r="E5389" s="9" t="s">
        <v>2116</v>
      </c>
      <c r="F5389" s="10">
        <f t="shared" ca="1" si="169"/>
        <v>6.0225465596166664E-2</v>
      </c>
      <c r="G5389" s="3" t="str">
        <f>VLOOKUP(Table3[[#This Row],[PRODUCT ID]],Table1[[PRODUCT]:[SELLING PRICE]],1,FALSE)</f>
        <v>Product143</v>
      </c>
      <c r="H5389" s="3" t="str">
        <f>VLOOKUP(Table3[[#This Row],[PRODUCT ID]],Table1[[PRODUCT]:[SELLING PRICE]],2,FALSE)</f>
        <v>Category3</v>
      </c>
      <c r="I5389" s="3" t="str">
        <f>VLOOKUP(Table3[[#This Row],[PRODUCT ID]],Table1[[PRODUCT]:[SELLING PRICE]],3,FALSE)</f>
        <v>No</v>
      </c>
      <c r="J5389" s="16">
        <f ca="1">VLOOKUP(Table3[[#This Row],[PRODUCT ID]],Table1[[PRODUCT]:[SELLING PRICE]],4,FALSE)</f>
        <v>246</v>
      </c>
      <c r="K5389" s="16">
        <f ca="1">VLOOKUP(Table3[[#This Row],[PRODUCT ID]],Table1[[PRODUCT]:[SELLING PRICE]],5,FALSE)</f>
        <v>205.92883923101397</v>
      </c>
      <c r="L5389" s="16">
        <f ca="1">J5389*Table3[[#This Row],[QUANTITY]]</f>
        <v>984</v>
      </c>
      <c r="M5389" s="16">
        <f ca="1">K5389*Table3[[#This Row],[QUANTITY]]*(1-Table3[[#This Row],[DISCOUNT %]])</f>
        <v>774.10671603459195</v>
      </c>
      <c r="N5389" s="3">
        <f>DAY(Table3[[#This Row],[DATE]])</f>
        <v>2</v>
      </c>
      <c r="O5389" s="3" t="str">
        <f>TEXT(Table3[[#This Row],[DATE]],"mmm")</f>
        <v>Oct</v>
      </c>
      <c r="P5389" s="3">
        <f>YEAR(Table3[[#This Row],[DATE]])</f>
        <v>2035</v>
      </c>
    </row>
    <row r="5390" spans="1:16" x14ac:dyDescent="0.3">
      <c r="A5390" s="6">
        <v>49585</v>
      </c>
      <c r="B5390" s="7" t="s">
        <v>1196</v>
      </c>
      <c r="C5390" s="9">
        <f t="shared" ca="1" si="168"/>
        <v>6</v>
      </c>
      <c r="D5390" s="9" t="s">
        <v>2116</v>
      </c>
      <c r="E5390" s="9" t="s">
        <v>2116</v>
      </c>
      <c r="F5390" s="10">
        <f t="shared" ca="1" si="169"/>
        <v>1.3138246445527014E-2</v>
      </c>
      <c r="G5390" s="3" t="str">
        <f>VLOOKUP(Table3[[#This Row],[PRODUCT ID]],Table1[[PRODUCT]:[SELLING PRICE]],1,FALSE)</f>
        <v>Product144</v>
      </c>
      <c r="H5390" s="3" t="str">
        <f>VLOOKUP(Table3[[#This Row],[PRODUCT ID]],Table1[[PRODUCT]:[SELLING PRICE]],2,FALSE)</f>
        <v>Category4</v>
      </c>
      <c r="I5390" s="3" t="str">
        <f>VLOOKUP(Table3[[#This Row],[PRODUCT ID]],Table1[[PRODUCT]:[SELLING PRICE]],3,FALSE)</f>
        <v>Kg</v>
      </c>
      <c r="J5390" s="16">
        <f ca="1">VLOOKUP(Table3[[#This Row],[PRODUCT ID]],Table1[[PRODUCT]:[SELLING PRICE]],4,FALSE)</f>
        <v>76</v>
      </c>
      <c r="K5390" s="16">
        <f ca="1">VLOOKUP(Table3[[#This Row],[PRODUCT ID]],Table1[[PRODUCT]:[SELLING PRICE]],5,FALSE)</f>
        <v>127.34902887366559</v>
      </c>
      <c r="L5390" s="16">
        <f ca="1">J5390*Table3[[#This Row],[QUANTITY]]</f>
        <v>456</v>
      </c>
      <c r="M5390" s="16">
        <f ca="1">K5390*Table3[[#This Row],[QUANTITY]]*(1-Table3[[#This Row],[DISCOUNT %]])</f>
        <v>754.05531568634899</v>
      </c>
      <c r="N5390" s="3">
        <f>DAY(Table3[[#This Row],[DATE]])</f>
        <v>3</v>
      </c>
      <c r="O5390" s="3" t="str">
        <f>TEXT(Table3[[#This Row],[DATE]],"mmm")</f>
        <v>Oct</v>
      </c>
      <c r="P5390" s="3">
        <f>YEAR(Table3[[#This Row],[DATE]])</f>
        <v>2035</v>
      </c>
    </row>
    <row r="5391" spans="1:16" x14ac:dyDescent="0.3">
      <c r="A5391" s="6">
        <v>49586</v>
      </c>
      <c r="B5391" s="7" t="s">
        <v>1197</v>
      </c>
      <c r="C5391" s="9">
        <f t="shared" ca="1" si="168"/>
        <v>12</v>
      </c>
      <c r="D5391" s="9" t="s">
        <v>2116</v>
      </c>
      <c r="E5391" s="9" t="s">
        <v>2116</v>
      </c>
      <c r="F5391" s="10">
        <f t="shared" ca="1" si="169"/>
        <v>9.125277581195114E-2</v>
      </c>
      <c r="G5391" s="3" t="str">
        <f>VLOOKUP(Table3[[#This Row],[PRODUCT ID]],Table1[[PRODUCT]:[SELLING PRICE]],1,FALSE)</f>
        <v>Product145</v>
      </c>
      <c r="H5391" s="3" t="str">
        <f>VLOOKUP(Table3[[#This Row],[PRODUCT ID]],Table1[[PRODUCT]:[SELLING PRICE]],2,FALSE)</f>
        <v>Category1</v>
      </c>
      <c r="I5391" s="3" t="str">
        <f>VLOOKUP(Table3[[#This Row],[PRODUCT ID]],Table1[[PRODUCT]:[SELLING PRICE]],3,FALSE)</f>
        <v>Kg</v>
      </c>
      <c r="J5391" s="16">
        <f ca="1">VLOOKUP(Table3[[#This Row],[PRODUCT ID]],Table1[[PRODUCT]:[SELLING PRICE]],4,FALSE)</f>
        <v>95</v>
      </c>
      <c r="K5391" s="16">
        <f ca="1">VLOOKUP(Table3[[#This Row],[PRODUCT ID]],Table1[[PRODUCT]:[SELLING PRICE]],5,FALSE)</f>
        <v>279.39583837237137</v>
      </c>
      <c r="L5391" s="16">
        <f ca="1">J5391*Table3[[#This Row],[QUANTITY]]</f>
        <v>1140</v>
      </c>
      <c r="M5391" s="16">
        <f ca="1">K5391*Table3[[#This Row],[QUANTITY]]*(1-Table3[[#This Row],[DISCOUNT %]])</f>
        <v>3046.8023108470229</v>
      </c>
      <c r="N5391" s="3">
        <f>DAY(Table3[[#This Row],[DATE]])</f>
        <v>4</v>
      </c>
      <c r="O5391" s="3" t="str">
        <f>TEXT(Table3[[#This Row],[DATE]],"mmm")</f>
        <v>Oct</v>
      </c>
      <c r="P5391" s="3">
        <f>YEAR(Table3[[#This Row],[DATE]])</f>
        <v>2035</v>
      </c>
    </row>
    <row r="5392" spans="1:16" x14ac:dyDescent="0.3">
      <c r="A5392" s="6">
        <v>49587</v>
      </c>
      <c r="B5392" s="7" t="s">
        <v>1198</v>
      </c>
      <c r="C5392" s="9">
        <f t="shared" ca="1" si="168"/>
        <v>6</v>
      </c>
      <c r="D5392" s="9" t="s">
        <v>2116</v>
      </c>
      <c r="E5392" s="9" t="s">
        <v>2118</v>
      </c>
      <c r="F5392" s="10">
        <f t="shared" ca="1" si="169"/>
        <v>2.2216931317617927E-2</v>
      </c>
      <c r="G5392" s="3" t="str">
        <f>VLOOKUP(Table3[[#This Row],[PRODUCT ID]],Table1[[PRODUCT]:[SELLING PRICE]],1,FALSE)</f>
        <v>Product146</v>
      </c>
      <c r="H5392" s="3" t="str">
        <f>VLOOKUP(Table3[[#This Row],[PRODUCT ID]],Table1[[PRODUCT]:[SELLING PRICE]],2,FALSE)</f>
        <v>Category2</v>
      </c>
      <c r="I5392" s="3" t="str">
        <f>VLOOKUP(Table3[[#This Row],[PRODUCT ID]],Table1[[PRODUCT]:[SELLING PRICE]],3,FALSE)</f>
        <v>Lt</v>
      </c>
      <c r="J5392" s="16">
        <f ca="1">VLOOKUP(Table3[[#This Row],[PRODUCT ID]],Table1[[PRODUCT]:[SELLING PRICE]],4,FALSE)</f>
        <v>229</v>
      </c>
      <c r="K5392" s="16">
        <f ca="1">VLOOKUP(Table3[[#This Row],[PRODUCT ID]],Table1[[PRODUCT]:[SELLING PRICE]],5,FALSE)</f>
        <v>182.10176848629297</v>
      </c>
      <c r="L5392" s="16">
        <f ca="1">J5392*Table3[[#This Row],[QUANTITY]]</f>
        <v>1374</v>
      </c>
      <c r="M5392" s="16">
        <f ca="1">K5392*Table3[[#This Row],[QUANTITY]]*(1-Table3[[#This Row],[DISCOUNT %]])</f>
        <v>1068.3361560180974</v>
      </c>
      <c r="N5392" s="3">
        <f>DAY(Table3[[#This Row],[DATE]])</f>
        <v>5</v>
      </c>
      <c r="O5392" s="3" t="str">
        <f>TEXT(Table3[[#This Row],[DATE]],"mmm")</f>
        <v>Oct</v>
      </c>
      <c r="P5392" s="3">
        <f>YEAR(Table3[[#This Row],[DATE]])</f>
        <v>2035</v>
      </c>
    </row>
    <row r="5393" spans="1:16" x14ac:dyDescent="0.3">
      <c r="A5393" s="6">
        <v>49588</v>
      </c>
      <c r="B5393" s="7" t="s">
        <v>1199</v>
      </c>
      <c r="C5393" s="9">
        <f t="shared" ca="1" si="168"/>
        <v>2</v>
      </c>
      <c r="D5393" s="9" t="s">
        <v>2116</v>
      </c>
      <c r="E5393" s="9" t="s">
        <v>2118</v>
      </c>
      <c r="F5393" s="10">
        <f t="shared" ca="1" si="169"/>
        <v>3.709670763315779E-2</v>
      </c>
      <c r="G5393" s="3" t="str">
        <f>VLOOKUP(Table3[[#This Row],[PRODUCT ID]],Table1[[PRODUCT]:[SELLING PRICE]],1,FALSE)</f>
        <v>Product147</v>
      </c>
      <c r="H5393" s="3" t="str">
        <f>VLOOKUP(Table3[[#This Row],[PRODUCT ID]],Table1[[PRODUCT]:[SELLING PRICE]],2,FALSE)</f>
        <v>Category3</v>
      </c>
      <c r="I5393" s="3" t="str">
        <f>VLOOKUP(Table3[[#This Row],[PRODUCT ID]],Table1[[PRODUCT]:[SELLING PRICE]],3,FALSE)</f>
        <v>Kg</v>
      </c>
      <c r="J5393" s="16">
        <f ca="1">VLOOKUP(Table3[[#This Row],[PRODUCT ID]],Table1[[PRODUCT]:[SELLING PRICE]],4,FALSE)</f>
        <v>137</v>
      </c>
      <c r="K5393" s="16">
        <f ca="1">VLOOKUP(Table3[[#This Row],[PRODUCT ID]],Table1[[PRODUCT]:[SELLING PRICE]],5,FALSE)</f>
        <v>251.90479071411522</v>
      </c>
      <c r="L5393" s="16">
        <f ca="1">J5393*Table3[[#This Row],[QUANTITY]]</f>
        <v>274</v>
      </c>
      <c r="M5393" s="16">
        <f ca="1">K5393*Table3[[#This Row],[QUANTITY]]*(1-Table3[[#This Row],[DISCOUNT %]])</f>
        <v>485.1199046832038</v>
      </c>
      <c r="N5393" s="3">
        <f>DAY(Table3[[#This Row],[DATE]])</f>
        <v>6</v>
      </c>
      <c r="O5393" s="3" t="str">
        <f>TEXT(Table3[[#This Row],[DATE]],"mmm")</f>
        <v>Oct</v>
      </c>
      <c r="P5393" s="3">
        <f>YEAR(Table3[[#This Row],[DATE]])</f>
        <v>2035</v>
      </c>
    </row>
    <row r="5394" spans="1:16" x14ac:dyDescent="0.3">
      <c r="A5394" s="6">
        <v>49589</v>
      </c>
      <c r="B5394" s="7" t="s">
        <v>1200</v>
      </c>
      <c r="C5394" s="9">
        <f t="shared" ca="1" si="168"/>
        <v>15</v>
      </c>
      <c r="D5394" s="9" t="s">
        <v>2115</v>
      </c>
      <c r="E5394" s="9" t="s">
        <v>2116</v>
      </c>
      <c r="F5394" s="10">
        <f t="shared" ca="1" si="169"/>
        <v>5.9319085433452268E-2</v>
      </c>
      <c r="G5394" s="3" t="str">
        <f>VLOOKUP(Table3[[#This Row],[PRODUCT ID]],Table1[[PRODUCT]:[SELLING PRICE]],1,FALSE)</f>
        <v>Product148</v>
      </c>
      <c r="H5394" s="3" t="str">
        <f>VLOOKUP(Table3[[#This Row],[PRODUCT ID]],Table1[[PRODUCT]:[SELLING PRICE]],2,FALSE)</f>
        <v>Category4</v>
      </c>
      <c r="I5394" s="3" t="str">
        <f>VLOOKUP(Table3[[#This Row],[PRODUCT ID]],Table1[[PRODUCT]:[SELLING PRICE]],3,FALSE)</f>
        <v>Lt</v>
      </c>
      <c r="J5394" s="16">
        <f ca="1">VLOOKUP(Table3[[#This Row],[PRODUCT ID]],Table1[[PRODUCT]:[SELLING PRICE]],4,FALSE)</f>
        <v>71</v>
      </c>
      <c r="K5394" s="16">
        <f ca="1">VLOOKUP(Table3[[#This Row],[PRODUCT ID]],Table1[[PRODUCT]:[SELLING PRICE]],5,FALSE)</f>
        <v>230.79212879190624</v>
      </c>
      <c r="L5394" s="16">
        <f ca="1">J5394*Table3[[#This Row],[QUANTITY]]</f>
        <v>1065</v>
      </c>
      <c r="M5394" s="16">
        <f ca="1">K5394*Table3[[#This Row],[QUANTITY]]*(1-Table3[[#This Row],[DISCOUNT %]])</f>
        <v>3256.5262618009629</v>
      </c>
      <c r="N5394" s="3">
        <f>DAY(Table3[[#This Row],[DATE]])</f>
        <v>7</v>
      </c>
      <c r="O5394" s="3" t="str">
        <f>TEXT(Table3[[#This Row],[DATE]],"mmm")</f>
        <v>Oct</v>
      </c>
      <c r="P5394" s="3">
        <f>YEAR(Table3[[#This Row],[DATE]])</f>
        <v>2035</v>
      </c>
    </row>
    <row r="5395" spans="1:16" x14ac:dyDescent="0.3">
      <c r="A5395" s="6">
        <v>49590</v>
      </c>
      <c r="B5395" s="7" t="s">
        <v>1201</v>
      </c>
      <c r="C5395" s="9">
        <f t="shared" ca="1" si="168"/>
        <v>8</v>
      </c>
      <c r="D5395" s="9" t="s">
        <v>2116</v>
      </c>
      <c r="E5395" s="9" t="s">
        <v>2116</v>
      </c>
      <c r="F5395" s="10">
        <f t="shared" ca="1" si="169"/>
        <v>1.8495351430951126E-2</v>
      </c>
      <c r="G5395" s="3" t="str">
        <f>VLOOKUP(Table3[[#This Row],[PRODUCT ID]],Table1[[PRODUCT]:[SELLING PRICE]],1,FALSE)</f>
        <v>Product149</v>
      </c>
      <c r="H5395" s="3" t="str">
        <f>VLOOKUP(Table3[[#This Row],[PRODUCT ID]],Table1[[PRODUCT]:[SELLING PRICE]],2,FALSE)</f>
        <v>Category5</v>
      </c>
      <c r="I5395" s="3" t="str">
        <f>VLOOKUP(Table3[[#This Row],[PRODUCT ID]],Table1[[PRODUCT]:[SELLING PRICE]],3,FALSE)</f>
        <v>Ft</v>
      </c>
      <c r="J5395" s="16">
        <f ca="1">VLOOKUP(Table3[[#This Row],[PRODUCT ID]],Table1[[PRODUCT]:[SELLING PRICE]],4,FALSE)</f>
        <v>11</v>
      </c>
      <c r="K5395" s="16">
        <f ca="1">VLOOKUP(Table3[[#This Row],[PRODUCT ID]],Table1[[PRODUCT]:[SELLING PRICE]],5,FALSE)</f>
        <v>224.58559051606932</v>
      </c>
      <c r="L5395" s="16">
        <f ca="1">J5395*Table3[[#This Row],[QUANTITY]]</f>
        <v>88</v>
      </c>
      <c r="M5395" s="16">
        <f ca="1">K5395*Table3[[#This Row],[QUANTITY]]*(1-Table3[[#This Row],[DISCOUNT %]])</f>
        <v>1763.4544087451754</v>
      </c>
      <c r="N5395" s="3">
        <f>DAY(Table3[[#This Row],[DATE]])</f>
        <v>8</v>
      </c>
      <c r="O5395" s="3" t="str">
        <f>TEXT(Table3[[#This Row],[DATE]],"mmm")</f>
        <v>Oct</v>
      </c>
      <c r="P5395" s="3">
        <f>YEAR(Table3[[#This Row],[DATE]])</f>
        <v>2035</v>
      </c>
    </row>
    <row r="5396" spans="1:16" x14ac:dyDescent="0.3">
      <c r="A5396" s="6">
        <v>49591</v>
      </c>
      <c r="B5396" s="7" t="s">
        <v>1202</v>
      </c>
      <c r="C5396" s="9">
        <f t="shared" ca="1" si="168"/>
        <v>6</v>
      </c>
      <c r="D5396" s="9" t="s">
        <v>2117</v>
      </c>
      <c r="E5396" s="9" t="s">
        <v>2116</v>
      </c>
      <c r="F5396" s="10">
        <f t="shared" ca="1" si="169"/>
        <v>2.2889898058939484E-2</v>
      </c>
      <c r="G5396" s="3" t="str">
        <f>VLOOKUP(Table3[[#This Row],[PRODUCT ID]],Table1[[PRODUCT]:[SELLING PRICE]],1,FALSE)</f>
        <v>Product150</v>
      </c>
      <c r="H5396" s="3" t="str">
        <f>VLOOKUP(Table3[[#This Row],[PRODUCT ID]],Table1[[PRODUCT]:[SELLING PRICE]],2,FALSE)</f>
        <v>Category1</v>
      </c>
      <c r="I5396" s="3" t="str">
        <f>VLOOKUP(Table3[[#This Row],[PRODUCT ID]],Table1[[PRODUCT]:[SELLING PRICE]],3,FALSE)</f>
        <v>Kg</v>
      </c>
      <c r="J5396" s="16">
        <f ca="1">VLOOKUP(Table3[[#This Row],[PRODUCT ID]],Table1[[PRODUCT]:[SELLING PRICE]],4,FALSE)</f>
        <v>166</v>
      </c>
      <c r="K5396" s="16">
        <f ca="1">VLOOKUP(Table3[[#This Row],[PRODUCT ID]],Table1[[PRODUCT]:[SELLING PRICE]],5,FALSE)</f>
        <v>118.13711122608287</v>
      </c>
      <c r="L5396" s="16">
        <f ca="1">J5396*Table3[[#This Row],[QUANTITY]]</f>
        <v>996</v>
      </c>
      <c r="M5396" s="16">
        <f ca="1">K5396*Table3[[#This Row],[QUANTITY]]*(1-Table3[[#This Row],[DISCOUNT %]])</f>
        <v>692.59778875884138</v>
      </c>
      <c r="N5396" s="3">
        <f>DAY(Table3[[#This Row],[DATE]])</f>
        <v>9</v>
      </c>
      <c r="O5396" s="3" t="str">
        <f>TEXT(Table3[[#This Row],[DATE]],"mmm")</f>
        <v>Oct</v>
      </c>
      <c r="P5396" s="3">
        <f>YEAR(Table3[[#This Row],[DATE]])</f>
        <v>2035</v>
      </c>
    </row>
    <row r="5397" spans="1:16" x14ac:dyDescent="0.3">
      <c r="A5397" s="6">
        <v>49592</v>
      </c>
      <c r="B5397" s="7" t="s">
        <v>1203</v>
      </c>
      <c r="C5397" s="9">
        <f t="shared" ca="1" si="168"/>
        <v>7</v>
      </c>
      <c r="D5397" s="9" t="s">
        <v>2115</v>
      </c>
      <c r="E5397" s="9" t="s">
        <v>2116</v>
      </c>
      <c r="F5397" s="10">
        <f t="shared" ca="1" si="169"/>
        <v>4.3074825641142601E-2</v>
      </c>
      <c r="G5397" s="3" t="str">
        <f>VLOOKUP(Table3[[#This Row],[PRODUCT ID]],Table1[[PRODUCT]:[SELLING PRICE]],1,FALSE)</f>
        <v>Product151</v>
      </c>
      <c r="H5397" s="3" t="str">
        <f>VLOOKUP(Table3[[#This Row],[PRODUCT ID]],Table1[[PRODUCT]:[SELLING PRICE]],2,FALSE)</f>
        <v>Category2</v>
      </c>
      <c r="I5397" s="3" t="str">
        <f>VLOOKUP(Table3[[#This Row],[PRODUCT ID]],Table1[[PRODUCT]:[SELLING PRICE]],3,FALSE)</f>
        <v>No</v>
      </c>
      <c r="J5397" s="16">
        <f ca="1">VLOOKUP(Table3[[#This Row],[PRODUCT ID]],Table1[[PRODUCT]:[SELLING PRICE]],4,FALSE)</f>
        <v>223</v>
      </c>
      <c r="K5397" s="16">
        <f ca="1">VLOOKUP(Table3[[#This Row],[PRODUCT ID]],Table1[[PRODUCT]:[SELLING PRICE]],5,FALSE)</f>
        <v>119.89989618465519</v>
      </c>
      <c r="L5397" s="16">
        <f ca="1">J5397*Table3[[#This Row],[QUANTITY]]</f>
        <v>1561</v>
      </c>
      <c r="M5397" s="16">
        <f ca="1">K5397*Table3[[#This Row],[QUANTITY]]*(1-Table3[[#This Row],[DISCOUNT %]])</f>
        <v>803.14660343477044</v>
      </c>
      <c r="N5397" s="3">
        <f>DAY(Table3[[#This Row],[DATE]])</f>
        <v>10</v>
      </c>
      <c r="O5397" s="3" t="str">
        <f>TEXT(Table3[[#This Row],[DATE]],"mmm")</f>
        <v>Oct</v>
      </c>
      <c r="P5397" s="3">
        <f>YEAR(Table3[[#This Row],[DATE]])</f>
        <v>2035</v>
      </c>
    </row>
    <row r="5398" spans="1:16" x14ac:dyDescent="0.3">
      <c r="A5398" s="6">
        <v>49593</v>
      </c>
      <c r="B5398" s="7" t="s">
        <v>1204</v>
      </c>
      <c r="C5398" s="9">
        <f t="shared" ca="1" si="168"/>
        <v>2</v>
      </c>
      <c r="D5398" s="9" t="s">
        <v>2115</v>
      </c>
      <c r="E5398" s="9" t="s">
        <v>2118</v>
      </c>
      <c r="F5398" s="10">
        <f t="shared" ca="1" si="169"/>
        <v>7.3970182062486026E-2</v>
      </c>
      <c r="G5398" s="3" t="str">
        <f>VLOOKUP(Table3[[#This Row],[PRODUCT ID]],Table1[[PRODUCT]:[SELLING PRICE]],1,FALSE)</f>
        <v>Product152</v>
      </c>
      <c r="H5398" s="3" t="str">
        <f>VLOOKUP(Table3[[#This Row],[PRODUCT ID]],Table1[[PRODUCT]:[SELLING PRICE]],2,FALSE)</f>
        <v>Category3</v>
      </c>
      <c r="I5398" s="3" t="str">
        <f>VLOOKUP(Table3[[#This Row],[PRODUCT ID]],Table1[[PRODUCT]:[SELLING PRICE]],3,FALSE)</f>
        <v>No</v>
      </c>
      <c r="J5398" s="16">
        <f ca="1">VLOOKUP(Table3[[#This Row],[PRODUCT ID]],Table1[[PRODUCT]:[SELLING PRICE]],4,FALSE)</f>
        <v>198</v>
      </c>
      <c r="K5398" s="16">
        <f ca="1">VLOOKUP(Table3[[#This Row],[PRODUCT ID]],Table1[[PRODUCT]:[SELLING PRICE]],5,FALSE)</f>
        <v>316.0691467716025</v>
      </c>
      <c r="L5398" s="16">
        <f ca="1">J5398*Table3[[#This Row],[QUANTITY]]</f>
        <v>396</v>
      </c>
      <c r="M5398" s="16">
        <f ca="1">K5398*Table3[[#This Row],[QUANTITY]]*(1-Table3[[#This Row],[DISCOUNT %]])</f>
        <v>585.37890888114487</v>
      </c>
      <c r="N5398" s="3">
        <f>DAY(Table3[[#This Row],[DATE]])</f>
        <v>11</v>
      </c>
      <c r="O5398" s="3" t="str">
        <f>TEXT(Table3[[#This Row],[DATE]],"mmm")</f>
        <v>Oct</v>
      </c>
      <c r="P5398" s="3">
        <f>YEAR(Table3[[#This Row],[DATE]])</f>
        <v>2035</v>
      </c>
    </row>
    <row r="5399" spans="1:16" x14ac:dyDescent="0.3">
      <c r="A5399" s="6">
        <v>49594</v>
      </c>
      <c r="B5399" s="7" t="s">
        <v>1205</v>
      </c>
      <c r="C5399" s="9">
        <f t="shared" ca="1" si="168"/>
        <v>1</v>
      </c>
      <c r="D5399" s="9" t="s">
        <v>2115</v>
      </c>
      <c r="E5399" s="9" t="s">
        <v>2116</v>
      </c>
      <c r="F5399" s="10">
        <f t="shared" ca="1" si="169"/>
        <v>8.6741680097957213E-2</v>
      </c>
      <c r="G5399" s="3" t="str">
        <f>VLOOKUP(Table3[[#This Row],[PRODUCT ID]],Table1[[PRODUCT]:[SELLING PRICE]],1,FALSE)</f>
        <v>Product153</v>
      </c>
      <c r="H5399" s="3" t="str">
        <f>VLOOKUP(Table3[[#This Row],[PRODUCT ID]],Table1[[PRODUCT]:[SELLING PRICE]],2,FALSE)</f>
        <v>Category4</v>
      </c>
      <c r="I5399" s="3" t="str">
        <f>VLOOKUP(Table3[[#This Row],[PRODUCT ID]],Table1[[PRODUCT]:[SELLING PRICE]],3,FALSE)</f>
        <v>Ft</v>
      </c>
      <c r="J5399" s="16">
        <f ca="1">VLOOKUP(Table3[[#This Row],[PRODUCT ID]],Table1[[PRODUCT]:[SELLING PRICE]],4,FALSE)</f>
        <v>46</v>
      </c>
      <c r="K5399" s="16">
        <f ca="1">VLOOKUP(Table3[[#This Row],[PRODUCT ID]],Table1[[PRODUCT]:[SELLING PRICE]],5,FALSE)</f>
        <v>69.35037419325738</v>
      </c>
      <c r="L5399" s="16">
        <f ca="1">J5399*Table3[[#This Row],[QUANTITY]]</f>
        <v>46</v>
      </c>
      <c r="M5399" s="16">
        <f ca="1">K5399*Table3[[#This Row],[QUANTITY]]*(1-Table3[[#This Row],[DISCOUNT %]])</f>
        <v>63.334806220312217</v>
      </c>
      <c r="N5399" s="3">
        <f>DAY(Table3[[#This Row],[DATE]])</f>
        <v>12</v>
      </c>
      <c r="O5399" s="3" t="str">
        <f>TEXT(Table3[[#This Row],[DATE]],"mmm")</f>
        <v>Oct</v>
      </c>
      <c r="P5399" s="3">
        <f>YEAR(Table3[[#This Row],[DATE]])</f>
        <v>2035</v>
      </c>
    </row>
    <row r="5400" spans="1:16" x14ac:dyDescent="0.3">
      <c r="A5400" s="6">
        <v>49595</v>
      </c>
      <c r="B5400" s="7" t="s">
        <v>1206</v>
      </c>
      <c r="C5400" s="9">
        <f t="shared" ca="1" si="168"/>
        <v>6</v>
      </c>
      <c r="D5400" s="9" t="s">
        <v>2116</v>
      </c>
      <c r="E5400" s="9" t="s">
        <v>2116</v>
      </c>
      <c r="F5400" s="10">
        <f t="shared" ca="1" si="169"/>
        <v>4.0928374680683305E-2</v>
      </c>
      <c r="G5400" s="3" t="str">
        <f>VLOOKUP(Table3[[#This Row],[PRODUCT ID]],Table1[[PRODUCT]:[SELLING PRICE]],1,FALSE)</f>
        <v>Product154</v>
      </c>
      <c r="H5400" s="3" t="str">
        <f>VLOOKUP(Table3[[#This Row],[PRODUCT ID]],Table1[[PRODUCT]:[SELLING PRICE]],2,FALSE)</f>
        <v>Category5</v>
      </c>
      <c r="I5400" s="3" t="str">
        <f>VLOOKUP(Table3[[#This Row],[PRODUCT ID]],Table1[[PRODUCT]:[SELLING PRICE]],3,FALSE)</f>
        <v>No</v>
      </c>
      <c r="J5400" s="16">
        <f ca="1">VLOOKUP(Table3[[#This Row],[PRODUCT ID]],Table1[[PRODUCT]:[SELLING PRICE]],4,FALSE)</f>
        <v>243</v>
      </c>
      <c r="K5400" s="16">
        <f ca="1">VLOOKUP(Table3[[#This Row],[PRODUCT ID]],Table1[[PRODUCT]:[SELLING PRICE]],5,FALSE)</f>
        <v>111.4328336664578</v>
      </c>
      <c r="L5400" s="16">
        <f ca="1">J5400*Table3[[#This Row],[QUANTITY]]</f>
        <v>1458</v>
      </c>
      <c r="M5400" s="16">
        <f ca="1">K5400*Table3[[#This Row],[QUANTITY]]*(1-Table3[[#This Row],[DISCOUNT %]])</f>
        <v>641.23241339056051</v>
      </c>
      <c r="N5400" s="3">
        <f>DAY(Table3[[#This Row],[DATE]])</f>
        <v>13</v>
      </c>
      <c r="O5400" s="3" t="str">
        <f>TEXT(Table3[[#This Row],[DATE]],"mmm")</f>
        <v>Oct</v>
      </c>
      <c r="P5400" s="3">
        <f>YEAR(Table3[[#This Row],[DATE]])</f>
        <v>2035</v>
      </c>
    </row>
    <row r="5401" spans="1:16" x14ac:dyDescent="0.3">
      <c r="A5401" s="6">
        <v>49596</v>
      </c>
      <c r="B5401" s="7" t="s">
        <v>1207</v>
      </c>
      <c r="C5401" s="9">
        <f t="shared" ca="1" si="168"/>
        <v>15</v>
      </c>
      <c r="D5401" s="9" t="s">
        <v>2116</v>
      </c>
      <c r="E5401" s="9" t="s">
        <v>2116</v>
      </c>
      <c r="F5401" s="10">
        <f t="shared" ca="1" si="169"/>
        <v>5.0274043170720456E-2</v>
      </c>
      <c r="G5401" s="3" t="str">
        <f>VLOOKUP(Table3[[#This Row],[PRODUCT ID]],Table1[[PRODUCT]:[SELLING PRICE]],1,FALSE)</f>
        <v>Product155</v>
      </c>
      <c r="H5401" s="3" t="str">
        <f>VLOOKUP(Table3[[#This Row],[PRODUCT ID]],Table1[[PRODUCT]:[SELLING PRICE]],2,FALSE)</f>
        <v>Category1</v>
      </c>
      <c r="I5401" s="3" t="str">
        <f>VLOOKUP(Table3[[#This Row],[PRODUCT ID]],Table1[[PRODUCT]:[SELLING PRICE]],3,FALSE)</f>
        <v>Kg</v>
      </c>
      <c r="J5401" s="16">
        <f ca="1">VLOOKUP(Table3[[#This Row],[PRODUCT ID]],Table1[[PRODUCT]:[SELLING PRICE]],4,FALSE)</f>
        <v>122</v>
      </c>
      <c r="K5401" s="16">
        <f ca="1">VLOOKUP(Table3[[#This Row],[PRODUCT ID]],Table1[[PRODUCT]:[SELLING PRICE]],5,FALSE)</f>
        <v>102.35599143253226</v>
      </c>
      <c r="L5401" s="16">
        <f ca="1">J5401*Table3[[#This Row],[QUANTITY]]</f>
        <v>1830</v>
      </c>
      <c r="M5401" s="16">
        <f ca="1">K5401*Table3[[#This Row],[QUANTITY]]*(1-Table3[[#This Row],[DISCOUNT %]])</f>
        <v>1458.1521285070687</v>
      </c>
      <c r="N5401" s="3">
        <f>DAY(Table3[[#This Row],[DATE]])</f>
        <v>14</v>
      </c>
      <c r="O5401" s="3" t="str">
        <f>TEXT(Table3[[#This Row],[DATE]],"mmm")</f>
        <v>Oct</v>
      </c>
      <c r="P5401" s="3">
        <f>YEAR(Table3[[#This Row],[DATE]])</f>
        <v>2035</v>
      </c>
    </row>
    <row r="5402" spans="1:16" x14ac:dyDescent="0.3">
      <c r="A5402" s="6">
        <v>49597</v>
      </c>
      <c r="B5402" s="7" t="s">
        <v>1208</v>
      </c>
      <c r="C5402" s="9">
        <f t="shared" ca="1" si="168"/>
        <v>2</v>
      </c>
      <c r="D5402" s="9" t="s">
        <v>2116</v>
      </c>
      <c r="E5402" s="9" t="s">
        <v>2116</v>
      </c>
      <c r="F5402" s="10">
        <f t="shared" ca="1" si="169"/>
        <v>3.4184028811347848E-2</v>
      </c>
      <c r="G5402" s="3" t="str">
        <f>VLOOKUP(Table3[[#This Row],[PRODUCT ID]],Table1[[PRODUCT]:[SELLING PRICE]],1,FALSE)</f>
        <v>Product156</v>
      </c>
      <c r="H5402" s="3" t="str">
        <f>VLOOKUP(Table3[[#This Row],[PRODUCT ID]],Table1[[PRODUCT]:[SELLING PRICE]],2,FALSE)</f>
        <v>Category2</v>
      </c>
      <c r="I5402" s="3" t="str">
        <f>VLOOKUP(Table3[[#This Row],[PRODUCT ID]],Table1[[PRODUCT]:[SELLING PRICE]],3,FALSE)</f>
        <v>Kg</v>
      </c>
      <c r="J5402" s="16">
        <f ca="1">VLOOKUP(Table3[[#This Row],[PRODUCT ID]],Table1[[PRODUCT]:[SELLING PRICE]],4,FALSE)</f>
        <v>172</v>
      </c>
      <c r="K5402" s="16">
        <f ca="1">VLOOKUP(Table3[[#This Row],[PRODUCT ID]],Table1[[PRODUCT]:[SELLING PRICE]],5,FALSE)</f>
        <v>181.18595923251249</v>
      </c>
      <c r="L5402" s="16">
        <f ca="1">J5402*Table3[[#This Row],[QUANTITY]]</f>
        <v>344</v>
      </c>
      <c r="M5402" s="16">
        <f ca="1">K5402*Table3[[#This Row],[QUANTITY]]*(1-Table3[[#This Row],[DISCOUNT %]])</f>
        <v>349.98458636379314</v>
      </c>
      <c r="N5402" s="3">
        <f>DAY(Table3[[#This Row],[DATE]])</f>
        <v>15</v>
      </c>
      <c r="O5402" s="3" t="str">
        <f>TEXT(Table3[[#This Row],[DATE]],"mmm")</f>
        <v>Oct</v>
      </c>
      <c r="P5402" s="3">
        <f>YEAR(Table3[[#This Row],[DATE]])</f>
        <v>2035</v>
      </c>
    </row>
    <row r="5403" spans="1:16" x14ac:dyDescent="0.3">
      <c r="A5403" s="6">
        <v>49598</v>
      </c>
      <c r="B5403" s="7" t="s">
        <v>1209</v>
      </c>
      <c r="C5403" s="9">
        <f t="shared" ca="1" si="168"/>
        <v>3</v>
      </c>
      <c r="D5403" s="9" t="s">
        <v>2115</v>
      </c>
      <c r="E5403" s="9" t="s">
        <v>2116</v>
      </c>
      <c r="F5403" s="10">
        <f t="shared" ca="1" si="169"/>
        <v>2.3899870762158371E-2</v>
      </c>
      <c r="G5403" s="3" t="str">
        <f>VLOOKUP(Table3[[#This Row],[PRODUCT ID]],Table1[[PRODUCT]:[SELLING PRICE]],1,FALSE)</f>
        <v>Product157</v>
      </c>
      <c r="H5403" s="3" t="str">
        <f>VLOOKUP(Table3[[#This Row],[PRODUCT ID]],Table1[[PRODUCT]:[SELLING PRICE]],2,FALSE)</f>
        <v>Category3</v>
      </c>
      <c r="I5403" s="3" t="str">
        <f>VLOOKUP(Table3[[#This Row],[PRODUCT ID]],Table1[[PRODUCT]:[SELLING PRICE]],3,FALSE)</f>
        <v>Lt</v>
      </c>
      <c r="J5403" s="16">
        <f ca="1">VLOOKUP(Table3[[#This Row],[PRODUCT ID]],Table1[[PRODUCT]:[SELLING PRICE]],4,FALSE)</f>
        <v>169</v>
      </c>
      <c r="K5403" s="16">
        <f ca="1">VLOOKUP(Table3[[#This Row],[PRODUCT ID]],Table1[[PRODUCT]:[SELLING PRICE]],5,FALSE)</f>
        <v>228.27838564983429</v>
      </c>
      <c r="L5403" s="16">
        <f ca="1">J5403*Table3[[#This Row],[QUANTITY]]</f>
        <v>507</v>
      </c>
      <c r="M5403" s="16">
        <f ca="1">K5403*Table3[[#This Row],[QUANTITY]]*(1-Table3[[#This Row],[DISCOUNT %]])</f>
        <v>668.46768520502735</v>
      </c>
      <c r="N5403" s="3">
        <f>DAY(Table3[[#This Row],[DATE]])</f>
        <v>16</v>
      </c>
      <c r="O5403" s="3" t="str">
        <f>TEXT(Table3[[#This Row],[DATE]],"mmm")</f>
        <v>Oct</v>
      </c>
      <c r="P5403" s="3">
        <f>YEAR(Table3[[#This Row],[DATE]])</f>
        <v>2035</v>
      </c>
    </row>
    <row r="5404" spans="1:16" x14ac:dyDescent="0.3">
      <c r="A5404" s="6">
        <v>49599</v>
      </c>
      <c r="B5404" s="7" t="s">
        <v>1210</v>
      </c>
      <c r="C5404" s="9">
        <f t="shared" ca="1" si="168"/>
        <v>10</v>
      </c>
      <c r="D5404" s="9" t="s">
        <v>2117</v>
      </c>
      <c r="E5404" s="9" t="s">
        <v>2118</v>
      </c>
      <c r="F5404" s="10">
        <f t="shared" ca="1" si="169"/>
        <v>7.6953732328753202E-2</v>
      </c>
      <c r="G5404" s="3" t="str">
        <f>VLOOKUP(Table3[[#This Row],[PRODUCT ID]],Table1[[PRODUCT]:[SELLING PRICE]],1,FALSE)</f>
        <v>Product158</v>
      </c>
      <c r="H5404" s="3" t="str">
        <f>VLOOKUP(Table3[[#This Row],[PRODUCT ID]],Table1[[PRODUCT]:[SELLING PRICE]],2,FALSE)</f>
        <v>Category4</v>
      </c>
      <c r="I5404" s="3" t="str">
        <f>VLOOKUP(Table3[[#This Row],[PRODUCT ID]],Table1[[PRODUCT]:[SELLING PRICE]],3,FALSE)</f>
        <v>Kg</v>
      </c>
      <c r="J5404" s="16">
        <f ca="1">VLOOKUP(Table3[[#This Row],[PRODUCT ID]],Table1[[PRODUCT]:[SELLING PRICE]],4,FALSE)</f>
        <v>122</v>
      </c>
      <c r="K5404" s="16">
        <f ca="1">VLOOKUP(Table3[[#This Row],[PRODUCT ID]],Table1[[PRODUCT]:[SELLING PRICE]],5,FALSE)</f>
        <v>120.63071173025752</v>
      </c>
      <c r="L5404" s="16">
        <f ca="1">J5404*Table3[[#This Row],[QUANTITY]]</f>
        <v>1220</v>
      </c>
      <c r="M5404" s="16">
        <f ca="1">K5404*Table3[[#This Row],[QUANTITY]]*(1-Table3[[#This Row],[DISCOUNT %]])</f>
        <v>1113.4772822914028</v>
      </c>
      <c r="N5404" s="3">
        <f>DAY(Table3[[#This Row],[DATE]])</f>
        <v>17</v>
      </c>
      <c r="O5404" s="3" t="str">
        <f>TEXT(Table3[[#This Row],[DATE]],"mmm")</f>
        <v>Oct</v>
      </c>
      <c r="P5404" s="3">
        <f>YEAR(Table3[[#This Row],[DATE]])</f>
        <v>2035</v>
      </c>
    </row>
    <row r="5405" spans="1:16" x14ac:dyDescent="0.3">
      <c r="A5405" s="6">
        <v>49600</v>
      </c>
      <c r="B5405" s="7" t="s">
        <v>1211</v>
      </c>
      <c r="C5405" s="9">
        <f t="shared" ca="1" si="168"/>
        <v>1</v>
      </c>
      <c r="D5405" s="9" t="s">
        <v>2117</v>
      </c>
      <c r="E5405" s="9" t="s">
        <v>2118</v>
      </c>
      <c r="F5405" s="10">
        <f t="shared" ca="1" si="169"/>
        <v>9.8610602501354241E-3</v>
      </c>
      <c r="G5405" s="3" t="str">
        <f>VLOOKUP(Table3[[#This Row],[PRODUCT ID]],Table1[[PRODUCT]:[SELLING PRICE]],1,FALSE)</f>
        <v>Product159</v>
      </c>
      <c r="H5405" s="3" t="str">
        <f>VLOOKUP(Table3[[#This Row],[PRODUCT ID]],Table1[[PRODUCT]:[SELLING PRICE]],2,FALSE)</f>
        <v>Category5</v>
      </c>
      <c r="I5405" s="3" t="str">
        <f>VLOOKUP(Table3[[#This Row],[PRODUCT ID]],Table1[[PRODUCT]:[SELLING PRICE]],3,FALSE)</f>
        <v>Lt</v>
      </c>
      <c r="J5405" s="16">
        <f ca="1">VLOOKUP(Table3[[#This Row],[PRODUCT ID]],Table1[[PRODUCT]:[SELLING PRICE]],4,FALSE)</f>
        <v>181</v>
      </c>
      <c r="K5405" s="16">
        <f ca="1">VLOOKUP(Table3[[#This Row],[PRODUCT ID]],Table1[[PRODUCT]:[SELLING PRICE]],5,FALSE)</f>
        <v>224.85202397913551</v>
      </c>
      <c r="L5405" s="16">
        <f ca="1">J5405*Table3[[#This Row],[QUANTITY]]</f>
        <v>181</v>
      </c>
      <c r="M5405" s="16">
        <f ca="1">K5405*Table3[[#This Row],[QUANTITY]]*(1-Table3[[#This Row],[DISCOUNT %]])</f>
        <v>222.63474462331234</v>
      </c>
      <c r="N5405" s="3">
        <f>DAY(Table3[[#This Row],[DATE]])</f>
        <v>18</v>
      </c>
      <c r="O5405" s="3" t="str">
        <f>TEXT(Table3[[#This Row],[DATE]],"mmm")</f>
        <v>Oct</v>
      </c>
      <c r="P5405" s="3">
        <f>YEAR(Table3[[#This Row],[DATE]])</f>
        <v>2035</v>
      </c>
    </row>
    <row r="5406" spans="1:16" x14ac:dyDescent="0.3">
      <c r="A5406" s="6">
        <v>49601</v>
      </c>
      <c r="B5406" s="7" t="s">
        <v>1212</v>
      </c>
      <c r="C5406" s="9">
        <f t="shared" ca="1" si="168"/>
        <v>6</v>
      </c>
      <c r="D5406" s="9" t="s">
        <v>2116</v>
      </c>
      <c r="E5406" s="9" t="s">
        <v>2116</v>
      </c>
      <c r="F5406" s="10">
        <f t="shared" ca="1" si="169"/>
        <v>7.6612816095089881E-2</v>
      </c>
      <c r="G5406" s="3" t="str">
        <f>VLOOKUP(Table3[[#This Row],[PRODUCT ID]],Table1[[PRODUCT]:[SELLING PRICE]],1,FALSE)</f>
        <v>Product160</v>
      </c>
      <c r="H5406" s="3" t="str">
        <f>VLOOKUP(Table3[[#This Row],[PRODUCT ID]],Table1[[PRODUCT]:[SELLING PRICE]],2,FALSE)</f>
        <v>Category1</v>
      </c>
      <c r="I5406" s="3" t="str">
        <f>VLOOKUP(Table3[[#This Row],[PRODUCT ID]],Table1[[PRODUCT]:[SELLING PRICE]],3,FALSE)</f>
        <v>Ft</v>
      </c>
      <c r="J5406" s="16">
        <f ca="1">VLOOKUP(Table3[[#This Row],[PRODUCT ID]],Table1[[PRODUCT]:[SELLING PRICE]],4,FALSE)</f>
        <v>46</v>
      </c>
      <c r="K5406" s="16">
        <f ca="1">VLOOKUP(Table3[[#This Row],[PRODUCT ID]],Table1[[PRODUCT]:[SELLING PRICE]],5,FALSE)</f>
        <v>305.96848936140185</v>
      </c>
      <c r="L5406" s="16">
        <f ca="1">J5406*Table3[[#This Row],[QUANTITY]]</f>
        <v>276</v>
      </c>
      <c r="M5406" s="16">
        <f ca="1">K5406*Table3[[#This Row],[QUANTITY]]*(1-Table3[[#This Row],[DISCOUNT %]])</f>
        <v>1695.1642905303859</v>
      </c>
      <c r="N5406" s="3">
        <f>DAY(Table3[[#This Row],[DATE]])</f>
        <v>19</v>
      </c>
      <c r="O5406" s="3" t="str">
        <f>TEXT(Table3[[#This Row],[DATE]],"mmm")</f>
        <v>Oct</v>
      </c>
      <c r="P5406" s="3">
        <f>YEAR(Table3[[#This Row],[DATE]])</f>
        <v>2035</v>
      </c>
    </row>
    <row r="5407" spans="1:16" x14ac:dyDescent="0.3">
      <c r="A5407" s="6">
        <v>49602</v>
      </c>
      <c r="B5407" s="7" t="s">
        <v>1213</v>
      </c>
      <c r="C5407" s="9">
        <f t="shared" ca="1" si="168"/>
        <v>14</v>
      </c>
      <c r="D5407" s="9" t="s">
        <v>2116</v>
      </c>
      <c r="E5407" s="9" t="s">
        <v>2116</v>
      </c>
      <c r="F5407" s="10">
        <f t="shared" ca="1" si="169"/>
        <v>2.3231951428413736E-2</v>
      </c>
      <c r="G5407" s="3" t="str">
        <f>VLOOKUP(Table3[[#This Row],[PRODUCT ID]],Table1[[PRODUCT]:[SELLING PRICE]],1,FALSE)</f>
        <v>Product161</v>
      </c>
      <c r="H5407" s="3" t="str">
        <f>VLOOKUP(Table3[[#This Row],[PRODUCT ID]],Table1[[PRODUCT]:[SELLING PRICE]],2,FALSE)</f>
        <v>Category2</v>
      </c>
      <c r="I5407" s="3" t="str">
        <f>VLOOKUP(Table3[[#This Row],[PRODUCT ID]],Table1[[PRODUCT]:[SELLING PRICE]],3,FALSE)</f>
        <v>Kg</v>
      </c>
      <c r="J5407" s="16">
        <f ca="1">VLOOKUP(Table3[[#This Row],[PRODUCT ID]],Table1[[PRODUCT]:[SELLING PRICE]],4,FALSE)</f>
        <v>14</v>
      </c>
      <c r="K5407" s="16">
        <f ca="1">VLOOKUP(Table3[[#This Row],[PRODUCT ID]],Table1[[PRODUCT]:[SELLING PRICE]],5,FALSE)</f>
        <v>23.372483923627669</v>
      </c>
      <c r="L5407" s="16">
        <f ca="1">J5407*Table3[[#This Row],[QUANTITY]]</f>
        <v>196</v>
      </c>
      <c r="M5407" s="16">
        <f ca="1">K5407*Table3[[#This Row],[QUANTITY]]*(1-Table3[[#This Row],[DISCOUNT %]])</f>
        <v>319.61293717293597</v>
      </c>
      <c r="N5407" s="3">
        <f>DAY(Table3[[#This Row],[DATE]])</f>
        <v>20</v>
      </c>
      <c r="O5407" s="3" t="str">
        <f>TEXT(Table3[[#This Row],[DATE]],"mmm")</f>
        <v>Oct</v>
      </c>
      <c r="P5407" s="3">
        <f>YEAR(Table3[[#This Row],[DATE]])</f>
        <v>2035</v>
      </c>
    </row>
    <row r="5408" spans="1:16" x14ac:dyDescent="0.3">
      <c r="A5408" s="6">
        <v>49603</v>
      </c>
      <c r="B5408" s="7" t="s">
        <v>1214</v>
      </c>
      <c r="C5408" s="9">
        <f t="shared" ca="1" si="168"/>
        <v>13</v>
      </c>
      <c r="D5408" s="9" t="s">
        <v>2116</v>
      </c>
      <c r="E5408" s="9" t="s">
        <v>2116</v>
      </c>
      <c r="F5408" s="10">
        <f t="shared" ca="1" si="169"/>
        <v>9.711413893154569E-2</v>
      </c>
      <c r="G5408" s="3" t="str">
        <f>VLOOKUP(Table3[[#This Row],[PRODUCT ID]],Table1[[PRODUCT]:[SELLING PRICE]],1,FALSE)</f>
        <v>Product162</v>
      </c>
      <c r="H5408" s="3" t="str">
        <f>VLOOKUP(Table3[[#This Row],[PRODUCT ID]],Table1[[PRODUCT]:[SELLING PRICE]],2,FALSE)</f>
        <v>Category3</v>
      </c>
      <c r="I5408" s="3" t="str">
        <f>VLOOKUP(Table3[[#This Row],[PRODUCT ID]],Table1[[PRODUCT]:[SELLING PRICE]],3,FALSE)</f>
        <v>No</v>
      </c>
      <c r="J5408" s="16">
        <f ca="1">VLOOKUP(Table3[[#This Row],[PRODUCT ID]],Table1[[PRODUCT]:[SELLING PRICE]],4,FALSE)</f>
        <v>243</v>
      </c>
      <c r="K5408" s="16">
        <f ca="1">VLOOKUP(Table3[[#This Row],[PRODUCT ID]],Table1[[PRODUCT]:[SELLING PRICE]],5,FALSE)</f>
        <v>132.86963826107706</v>
      </c>
      <c r="L5408" s="16">
        <f ca="1">J5408*Table3[[#This Row],[QUANTITY]]</f>
        <v>3159</v>
      </c>
      <c r="M5408" s="16">
        <f ca="1">K5408*Table3[[#This Row],[QUANTITY]]*(1-Table3[[#This Row],[DISCOUNT %]])</f>
        <v>1559.5595307656856</v>
      </c>
      <c r="N5408" s="3">
        <f>DAY(Table3[[#This Row],[DATE]])</f>
        <v>21</v>
      </c>
      <c r="O5408" s="3" t="str">
        <f>TEXT(Table3[[#This Row],[DATE]],"mmm")</f>
        <v>Oct</v>
      </c>
      <c r="P5408" s="3">
        <f>YEAR(Table3[[#This Row],[DATE]])</f>
        <v>2035</v>
      </c>
    </row>
    <row r="5409" spans="1:16" x14ac:dyDescent="0.3">
      <c r="A5409" s="6">
        <v>49604</v>
      </c>
      <c r="B5409" s="7" t="s">
        <v>1215</v>
      </c>
      <c r="C5409" s="9">
        <f t="shared" ca="1" si="168"/>
        <v>15</v>
      </c>
      <c r="D5409" s="9" t="s">
        <v>2116</v>
      </c>
      <c r="E5409" s="9" t="s">
        <v>2116</v>
      </c>
      <c r="F5409" s="10">
        <f t="shared" ca="1" si="169"/>
        <v>2.0350440246528226E-2</v>
      </c>
      <c r="G5409" s="3" t="str">
        <f>VLOOKUP(Table3[[#This Row],[PRODUCT ID]],Table1[[PRODUCT]:[SELLING PRICE]],1,FALSE)</f>
        <v>Product163</v>
      </c>
      <c r="H5409" s="3" t="str">
        <f>VLOOKUP(Table3[[#This Row],[PRODUCT ID]],Table1[[PRODUCT]:[SELLING PRICE]],2,FALSE)</f>
        <v>Category4</v>
      </c>
      <c r="I5409" s="3" t="str">
        <f>VLOOKUP(Table3[[#This Row],[PRODUCT ID]],Table1[[PRODUCT]:[SELLING PRICE]],3,FALSE)</f>
        <v>No</v>
      </c>
      <c r="J5409" s="16">
        <f ca="1">VLOOKUP(Table3[[#This Row],[PRODUCT ID]],Table1[[PRODUCT]:[SELLING PRICE]],4,FALSE)</f>
        <v>12</v>
      </c>
      <c r="K5409" s="16">
        <f ca="1">VLOOKUP(Table3[[#This Row],[PRODUCT ID]],Table1[[PRODUCT]:[SELLING PRICE]],5,FALSE)</f>
        <v>74.148384000621022</v>
      </c>
      <c r="L5409" s="16">
        <f ca="1">J5409*Table3[[#This Row],[QUANTITY]]</f>
        <v>180</v>
      </c>
      <c r="M5409" s="16">
        <f ca="1">K5409*Table3[[#This Row],[QUANTITY]]*(1-Table3[[#This Row],[DISCOUNT %]])</f>
        <v>1089.5914761395964</v>
      </c>
      <c r="N5409" s="3">
        <f>DAY(Table3[[#This Row],[DATE]])</f>
        <v>22</v>
      </c>
      <c r="O5409" s="3" t="str">
        <f>TEXT(Table3[[#This Row],[DATE]],"mmm")</f>
        <v>Oct</v>
      </c>
      <c r="P5409" s="3">
        <f>YEAR(Table3[[#This Row],[DATE]])</f>
        <v>2035</v>
      </c>
    </row>
    <row r="5410" spans="1:16" x14ac:dyDescent="0.3">
      <c r="A5410" s="6">
        <v>49605</v>
      </c>
      <c r="B5410" s="7" t="s">
        <v>1216</v>
      </c>
      <c r="C5410" s="9">
        <f t="shared" ca="1" si="168"/>
        <v>12</v>
      </c>
      <c r="D5410" s="9" t="s">
        <v>2115</v>
      </c>
      <c r="E5410" s="9" t="s">
        <v>2118</v>
      </c>
      <c r="F5410" s="10">
        <f t="shared" ca="1" si="169"/>
        <v>4.7455736724261816E-2</v>
      </c>
      <c r="G5410" s="3" t="str">
        <f>VLOOKUP(Table3[[#This Row],[PRODUCT ID]],Table1[[PRODUCT]:[SELLING PRICE]],1,FALSE)</f>
        <v>Product164</v>
      </c>
      <c r="H5410" s="3" t="str">
        <f>VLOOKUP(Table3[[#This Row],[PRODUCT ID]],Table1[[PRODUCT]:[SELLING PRICE]],2,FALSE)</f>
        <v>Category5</v>
      </c>
      <c r="I5410" s="3" t="str">
        <f>VLOOKUP(Table3[[#This Row],[PRODUCT ID]],Table1[[PRODUCT]:[SELLING PRICE]],3,FALSE)</f>
        <v>Ft</v>
      </c>
      <c r="J5410" s="16">
        <f ca="1">VLOOKUP(Table3[[#This Row],[PRODUCT ID]],Table1[[PRODUCT]:[SELLING PRICE]],4,FALSE)</f>
        <v>184</v>
      </c>
      <c r="K5410" s="16">
        <f ca="1">VLOOKUP(Table3[[#This Row],[PRODUCT ID]],Table1[[PRODUCT]:[SELLING PRICE]],5,FALSE)</f>
        <v>37.965781444854478</v>
      </c>
      <c r="L5410" s="16">
        <f ca="1">J5410*Table3[[#This Row],[QUANTITY]]</f>
        <v>2208</v>
      </c>
      <c r="M5410" s="16">
        <f ca="1">K5410*Table3[[#This Row],[QUANTITY]]*(1-Table3[[#This Row],[DISCOUNT %]])</f>
        <v>433.96904779291918</v>
      </c>
      <c r="N5410" s="3">
        <f>DAY(Table3[[#This Row],[DATE]])</f>
        <v>23</v>
      </c>
      <c r="O5410" s="3" t="str">
        <f>TEXT(Table3[[#This Row],[DATE]],"mmm")</f>
        <v>Oct</v>
      </c>
      <c r="P5410" s="3">
        <f>YEAR(Table3[[#This Row],[DATE]])</f>
        <v>2035</v>
      </c>
    </row>
    <row r="5411" spans="1:16" x14ac:dyDescent="0.3">
      <c r="A5411" s="6">
        <v>49606</v>
      </c>
      <c r="B5411" s="7" t="s">
        <v>1217</v>
      </c>
      <c r="C5411" s="9">
        <f t="shared" ca="1" si="168"/>
        <v>11</v>
      </c>
      <c r="D5411" s="9" t="s">
        <v>2116</v>
      </c>
      <c r="E5411" s="9" t="s">
        <v>2116</v>
      </c>
      <c r="F5411" s="10">
        <f t="shared" ca="1" si="169"/>
        <v>1.4487112300373028E-2</v>
      </c>
      <c r="G5411" s="3" t="str">
        <f>VLOOKUP(Table3[[#This Row],[PRODUCT ID]],Table1[[PRODUCT]:[SELLING PRICE]],1,FALSE)</f>
        <v>Product165</v>
      </c>
      <c r="H5411" s="3" t="str">
        <f>VLOOKUP(Table3[[#This Row],[PRODUCT ID]],Table1[[PRODUCT]:[SELLING PRICE]],2,FALSE)</f>
        <v>Category1</v>
      </c>
      <c r="I5411" s="3" t="str">
        <f>VLOOKUP(Table3[[#This Row],[PRODUCT ID]],Table1[[PRODUCT]:[SELLING PRICE]],3,FALSE)</f>
        <v>No</v>
      </c>
      <c r="J5411" s="16">
        <f ca="1">VLOOKUP(Table3[[#This Row],[PRODUCT ID]],Table1[[PRODUCT]:[SELLING PRICE]],4,FALSE)</f>
        <v>165</v>
      </c>
      <c r="K5411" s="16">
        <f ca="1">VLOOKUP(Table3[[#This Row],[PRODUCT ID]],Table1[[PRODUCT]:[SELLING PRICE]],5,FALSE)</f>
        <v>121.35542976752832</v>
      </c>
      <c r="L5411" s="16">
        <f ca="1">J5411*Table3[[#This Row],[QUANTITY]]</f>
        <v>1815</v>
      </c>
      <c r="M5411" s="16">
        <f ca="1">K5411*Table3[[#This Row],[QUANTITY]]*(1-Table3[[#This Row],[DISCOUNT %]])</f>
        <v>1315.5707403104873</v>
      </c>
      <c r="N5411" s="3">
        <f>DAY(Table3[[#This Row],[DATE]])</f>
        <v>24</v>
      </c>
      <c r="O5411" s="3" t="str">
        <f>TEXT(Table3[[#This Row],[DATE]],"mmm")</f>
        <v>Oct</v>
      </c>
      <c r="P5411" s="3">
        <f>YEAR(Table3[[#This Row],[DATE]])</f>
        <v>2035</v>
      </c>
    </row>
    <row r="5412" spans="1:16" x14ac:dyDescent="0.3">
      <c r="A5412" s="6">
        <v>49607</v>
      </c>
      <c r="B5412" s="7" t="s">
        <v>1218</v>
      </c>
      <c r="C5412" s="9">
        <f t="shared" ca="1" si="168"/>
        <v>2</v>
      </c>
      <c r="D5412" s="9" t="s">
        <v>2117</v>
      </c>
      <c r="E5412" s="9" t="s">
        <v>2116</v>
      </c>
      <c r="F5412" s="10">
        <f t="shared" ca="1" si="169"/>
        <v>2.6496539436667223E-2</v>
      </c>
      <c r="G5412" s="3" t="str">
        <f>VLOOKUP(Table3[[#This Row],[PRODUCT ID]],Table1[[PRODUCT]:[SELLING PRICE]],1,FALSE)</f>
        <v>Product166</v>
      </c>
      <c r="H5412" s="3" t="str">
        <f>VLOOKUP(Table3[[#This Row],[PRODUCT ID]],Table1[[PRODUCT]:[SELLING PRICE]],2,FALSE)</f>
        <v>Category2</v>
      </c>
      <c r="I5412" s="3" t="str">
        <f>VLOOKUP(Table3[[#This Row],[PRODUCT ID]],Table1[[PRODUCT]:[SELLING PRICE]],3,FALSE)</f>
        <v>Kg</v>
      </c>
      <c r="J5412" s="16">
        <f ca="1">VLOOKUP(Table3[[#This Row],[PRODUCT ID]],Table1[[PRODUCT]:[SELLING PRICE]],4,FALSE)</f>
        <v>37</v>
      </c>
      <c r="K5412" s="16">
        <f ca="1">VLOOKUP(Table3[[#This Row],[PRODUCT ID]],Table1[[PRODUCT]:[SELLING PRICE]],5,FALSE)</f>
        <v>136.08380075049763</v>
      </c>
      <c r="L5412" s="16">
        <f ca="1">J5412*Table3[[#This Row],[QUANTITY]]</f>
        <v>74</v>
      </c>
      <c r="M5412" s="16">
        <f ca="1">K5412*Table3[[#This Row],[QUANTITY]]*(1-Table3[[#This Row],[DISCOUNT %]])</f>
        <v>264.95610191444104</v>
      </c>
      <c r="N5412" s="3">
        <f>DAY(Table3[[#This Row],[DATE]])</f>
        <v>25</v>
      </c>
      <c r="O5412" s="3" t="str">
        <f>TEXT(Table3[[#This Row],[DATE]],"mmm")</f>
        <v>Oct</v>
      </c>
      <c r="P5412" s="3">
        <f>YEAR(Table3[[#This Row],[DATE]])</f>
        <v>2035</v>
      </c>
    </row>
    <row r="5413" spans="1:16" x14ac:dyDescent="0.3">
      <c r="A5413" s="6">
        <v>49608</v>
      </c>
      <c r="B5413" s="7" t="s">
        <v>1219</v>
      </c>
      <c r="C5413" s="9">
        <f t="shared" ca="1" si="168"/>
        <v>3</v>
      </c>
      <c r="D5413" s="9" t="s">
        <v>2115</v>
      </c>
      <c r="E5413" s="9" t="s">
        <v>2116</v>
      </c>
      <c r="F5413" s="10">
        <f t="shared" ca="1" si="169"/>
        <v>4.3485105026823683E-4</v>
      </c>
      <c r="G5413" s="3" t="str">
        <f>VLOOKUP(Table3[[#This Row],[PRODUCT ID]],Table1[[PRODUCT]:[SELLING PRICE]],1,FALSE)</f>
        <v>Product167</v>
      </c>
      <c r="H5413" s="3" t="str">
        <f>VLOOKUP(Table3[[#This Row],[PRODUCT ID]],Table1[[PRODUCT]:[SELLING PRICE]],2,FALSE)</f>
        <v>Category3</v>
      </c>
      <c r="I5413" s="3" t="str">
        <f>VLOOKUP(Table3[[#This Row],[PRODUCT ID]],Table1[[PRODUCT]:[SELLING PRICE]],3,FALSE)</f>
        <v>Kg</v>
      </c>
      <c r="J5413" s="16">
        <f ca="1">VLOOKUP(Table3[[#This Row],[PRODUCT ID]],Table1[[PRODUCT]:[SELLING PRICE]],4,FALSE)</f>
        <v>88</v>
      </c>
      <c r="K5413" s="16">
        <f ca="1">VLOOKUP(Table3[[#This Row],[PRODUCT ID]],Table1[[PRODUCT]:[SELLING PRICE]],5,FALSE)</f>
        <v>136.35389357783384</v>
      </c>
      <c r="L5413" s="16">
        <f ca="1">J5413*Table3[[#This Row],[QUANTITY]]</f>
        <v>264</v>
      </c>
      <c r="M5413" s="16">
        <f ca="1">K5413*Table3[[#This Row],[QUANTITY]]*(1-Table3[[#This Row],[DISCOUNT %]])</f>
        <v>408.88379983201008</v>
      </c>
      <c r="N5413" s="3">
        <f>DAY(Table3[[#This Row],[DATE]])</f>
        <v>26</v>
      </c>
      <c r="O5413" s="3" t="str">
        <f>TEXT(Table3[[#This Row],[DATE]],"mmm")</f>
        <v>Oct</v>
      </c>
      <c r="P5413" s="3">
        <f>YEAR(Table3[[#This Row],[DATE]])</f>
        <v>2035</v>
      </c>
    </row>
    <row r="5414" spans="1:16" x14ac:dyDescent="0.3">
      <c r="A5414" s="6">
        <v>49609</v>
      </c>
      <c r="B5414" s="7" t="s">
        <v>1220</v>
      </c>
      <c r="C5414" s="9">
        <f t="shared" ca="1" si="168"/>
        <v>14</v>
      </c>
      <c r="D5414" s="9" t="s">
        <v>2115</v>
      </c>
      <c r="E5414" s="9" t="s">
        <v>2116</v>
      </c>
      <c r="F5414" s="10">
        <f t="shared" ca="1" si="169"/>
        <v>2.1229785096298616E-2</v>
      </c>
      <c r="G5414" s="3" t="str">
        <f>VLOOKUP(Table3[[#This Row],[PRODUCT ID]],Table1[[PRODUCT]:[SELLING PRICE]],1,FALSE)</f>
        <v>Product168</v>
      </c>
      <c r="H5414" s="3" t="str">
        <f>VLOOKUP(Table3[[#This Row],[PRODUCT ID]],Table1[[PRODUCT]:[SELLING PRICE]],2,FALSE)</f>
        <v>Category4</v>
      </c>
      <c r="I5414" s="3" t="str">
        <f>VLOOKUP(Table3[[#This Row],[PRODUCT ID]],Table1[[PRODUCT]:[SELLING PRICE]],3,FALSE)</f>
        <v>Lt</v>
      </c>
      <c r="J5414" s="16">
        <f ca="1">VLOOKUP(Table3[[#This Row],[PRODUCT ID]],Table1[[PRODUCT]:[SELLING PRICE]],4,FALSE)</f>
        <v>168</v>
      </c>
      <c r="K5414" s="16">
        <f ca="1">VLOOKUP(Table3[[#This Row],[PRODUCT ID]],Table1[[PRODUCT]:[SELLING PRICE]],5,FALSE)</f>
        <v>279.78716847020212</v>
      </c>
      <c r="L5414" s="16">
        <f ca="1">J5414*Table3[[#This Row],[QUANTITY]]</f>
        <v>2352</v>
      </c>
      <c r="M5414" s="16">
        <f ca="1">K5414*Table3[[#This Row],[QUANTITY]]*(1-Table3[[#This Row],[DISCOUNT %]])</f>
        <v>3833.8628581522894</v>
      </c>
      <c r="N5414" s="3">
        <f>DAY(Table3[[#This Row],[DATE]])</f>
        <v>27</v>
      </c>
      <c r="O5414" s="3" t="str">
        <f>TEXT(Table3[[#This Row],[DATE]],"mmm")</f>
        <v>Oct</v>
      </c>
      <c r="P5414" s="3">
        <f>YEAR(Table3[[#This Row],[DATE]])</f>
        <v>2035</v>
      </c>
    </row>
    <row r="5415" spans="1:16" x14ac:dyDescent="0.3">
      <c r="A5415" s="6">
        <v>49610</v>
      </c>
      <c r="B5415" s="7" t="s">
        <v>1221</v>
      </c>
      <c r="C5415" s="9">
        <f t="shared" ca="1" si="168"/>
        <v>8</v>
      </c>
      <c r="D5415" s="9" t="s">
        <v>2115</v>
      </c>
      <c r="E5415" s="9" t="s">
        <v>2116</v>
      </c>
      <c r="F5415" s="10">
        <f t="shared" ca="1" si="169"/>
        <v>2.0242685752419644E-2</v>
      </c>
      <c r="G5415" s="3" t="str">
        <f>VLOOKUP(Table3[[#This Row],[PRODUCT ID]],Table1[[PRODUCT]:[SELLING PRICE]],1,FALSE)</f>
        <v>Product169</v>
      </c>
      <c r="H5415" s="3" t="str">
        <f>VLOOKUP(Table3[[#This Row],[PRODUCT ID]],Table1[[PRODUCT]:[SELLING PRICE]],2,FALSE)</f>
        <v>Category1</v>
      </c>
      <c r="I5415" s="3" t="str">
        <f>VLOOKUP(Table3[[#This Row],[PRODUCT ID]],Table1[[PRODUCT]:[SELLING PRICE]],3,FALSE)</f>
        <v>Kg</v>
      </c>
      <c r="J5415" s="16">
        <f ca="1">VLOOKUP(Table3[[#This Row],[PRODUCT ID]],Table1[[PRODUCT]:[SELLING PRICE]],4,FALSE)</f>
        <v>217</v>
      </c>
      <c r="K5415" s="16">
        <f ca="1">VLOOKUP(Table3[[#This Row],[PRODUCT ID]],Table1[[PRODUCT]:[SELLING PRICE]],5,FALSE)</f>
        <v>171.64934079951803</v>
      </c>
      <c r="L5415" s="16">
        <f ca="1">J5415*Table3[[#This Row],[QUANTITY]]</f>
        <v>1736</v>
      </c>
      <c r="M5415" s="16">
        <f ca="1">K5415*Table3[[#This Row],[QUANTITY]]*(1-Table3[[#This Row],[DISCOUNT %]])</f>
        <v>1345.3975770728273</v>
      </c>
      <c r="N5415" s="3">
        <f>DAY(Table3[[#This Row],[DATE]])</f>
        <v>28</v>
      </c>
      <c r="O5415" s="3" t="str">
        <f>TEXT(Table3[[#This Row],[DATE]],"mmm")</f>
        <v>Oct</v>
      </c>
      <c r="P5415" s="3">
        <f>YEAR(Table3[[#This Row],[DATE]])</f>
        <v>2035</v>
      </c>
    </row>
    <row r="5416" spans="1:16" x14ac:dyDescent="0.3">
      <c r="A5416" s="6">
        <v>49611</v>
      </c>
      <c r="B5416" s="7" t="s">
        <v>1222</v>
      </c>
      <c r="C5416" s="9">
        <f t="shared" ca="1" si="168"/>
        <v>10</v>
      </c>
      <c r="D5416" s="9" t="s">
        <v>2116</v>
      </c>
      <c r="E5416" s="9" t="s">
        <v>2118</v>
      </c>
      <c r="F5416" s="10">
        <f t="shared" ca="1" si="169"/>
        <v>4.3872665043941807E-2</v>
      </c>
      <c r="G5416" s="3" t="str">
        <f>VLOOKUP(Table3[[#This Row],[PRODUCT ID]],Table1[[PRODUCT]:[SELLING PRICE]],1,FALSE)</f>
        <v>Product170</v>
      </c>
      <c r="H5416" s="3" t="str">
        <f>VLOOKUP(Table3[[#This Row],[PRODUCT ID]],Table1[[PRODUCT]:[SELLING PRICE]],2,FALSE)</f>
        <v>Category2</v>
      </c>
      <c r="I5416" s="3" t="str">
        <f>VLOOKUP(Table3[[#This Row],[PRODUCT ID]],Table1[[PRODUCT]:[SELLING PRICE]],3,FALSE)</f>
        <v>Lt</v>
      </c>
      <c r="J5416" s="16">
        <f ca="1">VLOOKUP(Table3[[#This Row],[PRODUCT ID]],Table1[[PRODUCT]:[SELLING PRICE]],4,FALSE)</f>
        <v>32</v>
      </c>
      <c r="K5416" s="16">
        <f ca="1">VLOOKUP(Table3[[#This Row],[PRODUCT ID]],Table1[[PRODUCT]:[SELLING PRICE]],5,FALSE)</f>
        <v>110.15620313510418</v>
      </c>
      <c r="L5416" s="16">
        <f ca="1">J5416*Table3[[#This Row],[QUANTITY]]</f>
        <v>320</v>
      </c>
      <c r="M5416" s="16">
        <f ca="1">K5416*Table3[[#This Row],[QUANTITY]]*(1-Table3[[#This Row],[DISCOUNT %]])</f>
        <v>1053.2335693244534</v>
      </c>
      <c r="N5416" s="3">
        <f>DAY(Table3[[#This Row],[DATE]])</f>
        <v>29</v>
      </c>
      <c r="O5416" s="3" t="str">
        <f>TEXT(Table3[[#This Row],[DATE]],"mmm")</f>
        <v>Oct</v>
      </c>
      <c r="P5416" s="3">
        <f>YEAR(Table3[[#This Row],[DATE]])</f>
        <v>2035</v>
      </c>
    </row>
    <row r="5417" spans="1:16" x14ac:dyDescent="0.3">
      <c r="A5417" s="6">
        <v>49612</v>
      </c>
      <c r="B5417" s="7" t="s">
        <v>1223</v>
      </c>
      <c r="C5417" s="9">
        <f t="shared" ca="1" si="168"/>
        <v>6</v>
      </c>
      <c r="D5417" s="9" t="s">
        <v>2116</v>
      </c>
      <c r="E5417" s="9" t="s">
        <v>2118</v>
      </c>
      <c r="F5417" s="10">
        <f t="shared" ca="1" si="169"/>
        <v>4.7212183756232054E-2</v>
      </c>
      <c r="G5417" s="3" t="str">
        <f>VLOOKUP(Table3[[#This Row],[PRODUCT ID]],Table1[[PRODUCT]:[SELLING PRICE]],1,FALSE)</f>
        <v>Product171</v>
      </c>
      <c r="H5417" s="3" t="str">
        <f>VLOOKUP(Table3[[#This Row],[PRODUCT ID]],Table1[[PRODUCT]:[SELLING PRICE]],2,FALSE)</f>
        <v>Category3</v>
      </c>
      <c r="I5417" s="3" t="str">
        <f>VLOOKUP(Table3[[#This Row],[PRODUCT ID]],Table1[[PRODUCT]:[SELLING PRICE]],3,FALSE)</f>
        <v>Ft</v>
      </c>
      <c r="J5417" s="16">
        <f ca="1">VLOOKUP(Table3[[#This Row],[PRODUCT ID]],Table1[[PRODUCT]:[SELLING PRICE]],4,FALSE)</f>
        <v>118</v>
      </c>
      <c r="K5417" s="16">
        <f ca="1">VLOOKUP(Table3[[#This Row],[PRODUCT ID]],Table1[[PRODUCT]:[SELLING PRICE]],5,FALSE)</f>
        <v>73.097675210316552</v>
      </c>
      <c r="L5417" s="16">
        <f ca="1">J5417*Table3[[#This Row],[QUANTITY]]</f>
        <v>708</v>
      </c>
      <c r="M5417" s="16">
        <f ca="1">K5417*Table3[[#This Row],[QUANTITY]]*(1-Table3[[#This Row],[DISCOUNT %]])</f>
        <v>417.87944601680232</v>
      </c>
      <c r="N5417" s="3">
        <f>DAY(Table3[[#This Row],[DATE]])</f>
        <v>30</v>
      </c>
      <c r="O5417" s="3" t="str">
        <f>TEXT(Table3[[#This Row],[DATE]],"mmm")</f>
        <v>Oct</v>
      </c>
      <c r="P5417" s="3">
        <f>YEAR(Table3[[#This Row],[DATE]])</f>
        <v>2035</v>
      </c>
    </row>
    <row r="5418" spans="1:16" x14ac:dyDescent="0.3">
      <c r="A5418" s="6">
        <v>49613</v>
      </c>
      <c r="B5418" s="7" t="s">
        <v>1224</v>
      </c>
      <c r="C5418" s="9">
        <f t="shared" ca="1" si="168"/>
        <v>4</v>
      </c>
      <c r="D5418" s="9" t="s">
        <v>2116</v>
      </c>
      <c r="E5418" s="9" t="s">
        <v>2116</v>
      </c>
      <c r="F5418" s="10">
        <f t="shared" ca="1" si="169"/>
        <v>3.2844336439751723E-2</v>
      </c>
      <c r="G5418" s="3" t="str">
        <f>VLOOKUP(Table3[[#This Row],[PRODUCT ID]],Table1[[PRODUCT]:[SELLING PRICE]],1,FALSE)</f>
        <v>Product172</v>
      </c>
      <c r="H5418" s="3" t="str">
        <f>VLOOKUP(Table3[[#This Row],[PRODUCT ID]],Table1[[PRODUCT]:[SELLING PRICE]],2,FALSE)</f>
        <v>Category4</v>
      </c>
      <c r="I5418" s="3" t="str">
        <f>VLOOKUP(Table3[[#This Row],[PRODUCT ID]],Table1[[PRODUCT]:[SELLING PRICE]],3,FALSE)</f>
        <v>Kg</v>
      </c>
      <c r="J5418" s="16">
        <f ca="1">VLOOKUP(Table3[[#This Row],[PRODUCT ID]],Table1[[PRODUCT]:[SELLING PRICE]],4,FALSE)</f>
        <v>82</v>
      </c>
      <c r="K5418" s="16">
        <f ca="1">VLOOKUP(Table3[[#This Row],[PRODUCT ID]],Table1[[PRODUCT]:[SELLING PRICE]],5,FALSE)</f>
        <v>221.2507186574982</v>
      </c>
      <c r="L5418" s="16">
        <f ca="1">J5418*Table3[[#This Row],[QUANTITY]]</f>
        <v>328</v>
      </c>
      <c r="M5418" s="16">
        <f ca="1">K5418*Table3[[#This Row],[QUANTITY]]*(1-Table3[[#This Row],[DISCOUNT %]])</f>
        <v>855.93554246549786</v>
      </c>
      <c r="N5418" s="3">
        <f>DAY(Table3[[#This Row],[DATE]])</f>
        <v>31</v>
      </c>
      <c r="O5418" s="3" t="str">
        <f>TEXT(Table3[[#This Row],[DATE]],"mmm")</f>
        <v>Oct</v>
      </c>
      <c r="P5418" s="3">
        <f>YEAR(Table3[[#This Row],[DATE]])</f>
        <v>2035</v>
      </c>
    </row>
    <row r="5419" spans="1:16" x14ac:dyDescent="0.3">
      <c r="A5419" s="6">
        <v>49614</v>
      </c>
      <c r="B5419" s="7" t="s">
        <v>1225</v>
      </c>
      <c r="C5419" s="9">
        <f t="shared" ca="1" si="168"/>
        <v>3</v>
      </c>
      <c r="D5419" s="9" t="s">
        <v>2115</v>
      </c>
      <c r="E5419" s="9" t="s">
        <v>2116</v>
      </c>
      <c r="F5419" s="10">
        <f t="shared" ca="1" si="169"/>
        <v>7.1594932389550323E-2</v>
      </c>
      <c r="G5419" s="3" t="str">
        <f>VLOOKUP(Table3[[#This Row],[PRODUCT ID]],Table1[[PRODUCT]:[SELLING PRICE]],1,FALSE)</f>
        <v>Product173</v>
      </c>
      <c r="H5419" s="3" t="str">
        <f>VLOOKUP(Table3[[#This Row],[PRODUCT ID]],Table1[[PRODUCT]:[SELLING PRICE]],2,FALSE)</f>
        <v>Category5</v>
      </c>
      <c r="I5419" s="3" t="str">
        <f>VLOOKUP(Table3[[#This Row],[PRODUCT ID]],Table1[[PRODUCT]:[SELLING PRICE]],3,FALSE)</f>
        <v>No</v>
      </c>
      <c r="J5419" s="16">
        <f ca="1">VLOOKUP(Table3[[#This Row],[PRODUCT ID]],Table1[[PRODUCT]:[SELLING PRICE]],4,FALSE)</f>
        <v>5</v>
      </c>
      <c r="K5419" s="16">
        <f ca="1">VLOOKUP(Table3[[#This Row],[PRODUCT ID]],Table1[[PRODUCT]:[SELLING PRICE]],5,FALSE)</f>
        <v>116.2095330301651</v>
      </c>
      <c r="L5419" s="16">
        <f ca="1">J5419*Table3[[#This Row],[QUANTITY]]</f>
        <v>15</v>
      </c>
      <c r="M5419" s="16">
        <f ca="1">K5419*Table3[[#This Row],[QUANTITY]]*(1-Table3[[#This Row],[DISCOUNT %]])</f>
        <v>323.66855810954763</v>
      </c>
      <c r="N5419" s="3">
        <f>DAY(Table3[[#This Row],[DATE]])</f>
        <v>1</v>
      </c>
      <c r="O5419" s="3" t="str">
        <f>TEXT(Table3[[#This Row],[DATE]],"mmm")</f>
        <v>Nov</v>
      </c>
      <c r="P5419" s="3">
        <f>YEAR(Table3[[#This Row],[DATE]])</f>
        <v>2035</v>
      </c>
    </row>
    <row r="5420" spans="1:16" x14ac:dyDescent="0.3">
      <c r="A5420" s="6">
        <v>49615</v>
      </c>
      <c r="B5420" s="7" t="s">
        <v>1226</v>
      </c>
      <c r="C5420" s="9">
        <f t="shared" ca="1" si="168"/>
        <v>9</v>
      </c>
      <c r="D5420" s="9" t="s">
        <v>2117</v>
      </c>
      <c r="E5420" s="9" t="s">
        <v>2116</v>
      </c>
      <c r="F5420" s="10">
        <f t="shared" ca="1" si="169"/>
        <v>6.1817571182532886E-2</v>
      </c>
      <c r="G5420" s="3" t="str">
        <f>VLOOKUP(Table3[[#This Row],[PRODUCT ID]],Table1[[PRODUCT]:[SELLING PRICE]],1,FALSE)</f>
        <v>Product174</v>
      </c>
      <c r="H5420" s="3" t="str">
        <f>VLOOKUP(Table3[[#This Row],[PRODUCT ID]],Table1[[PRODUCT]:[SELLING PRICE]],2,FALSE)</f>
        <v>Category1</v>
      </c>
      <c r="I5420" s="3" t="str">
        <f>VLOOKUP(Table3[[#This Row],[PRODUCT ID]],Table1[[PRODUCT]:[SELLING PRICE]],3,FALSE)</f>
        <v>No</v>
      </c>
      <c r="J5420" s="16">
        <f ca="1">VLOOKUP(Table3[[#This Row],[PRODUCT ID]],Table1[[PRODUCT]:[SELLING PRICE]],4,FALSE)</f>
        <v>97</v>
      </c>
      <c r="K5420" s="16">
        <f ca="1">VLOOKUP(Table3[[#This Row],[PRODUCT ID]],Table1[[PRODUCT]:[SELLING PRICE]],5,FALSE)</f>
        <v>245.48579335218037</v>
      </c>
      <c r="L5420" s="16">
        <f ca="1">J5420*Table3[[#This Row],[QUANTITY]]</f>
        <v>873</v>
      </c>
      <c r="M5420" s="16">
        <f ca="1">K5420*Table3[[#This Row],[QUANTITY]]*(1-Table3[[#This Row],[DISCOUNT %]])</f>
        <v>2072.7941206259829</v>
      </c>
      <c r="N5420" s="3">
        <f>DAY(Table3[[#This Row],[DATE]])</f>
        <v>2</v>
      </c>
      <c r="O5420" s="3" t="str">
        <f>TEXT(Table3[[#This Row],[DATE]],"mmm")</f>
        <v>Nov</v>
      </c>
      <c r="P5420" s="3">
        <f>YEAR(Table3[[#This Row],[DATE]])</f>
        <v>2035</v>
      </c>
    </row>
    <row r="5421" spans="1:16" x14ac:dyDescent="0.3">
      <c r="A5421" s="6">
        <v>49616</v>
      </c>
      <c r="B5421" s="7" t="s">
        <v>1227</v>
      </c>
      <c r="C5421" s="9">
        <f t="shared" ca="1" si="168"/>
        <v>7</v>
      </c>
      <c r="D5421" s="9" t="s">
        <v>2117</v>
      </c>
      <c r="E5421" s="9" t="s">
        <v>2116</v>
      </c>
      <c r="F5421" s="10">
        <f t="shared" ca="1" si="169"/>
        <v>3.0563642244502032E-2</v>
      </c>
      <c r="G5421" s="3" t="str">
        <f>VLOOKUP(Table3[[#This Row],[PRODUCT ID]],Table1[[PRODUCT]:[SELLING PRICE]],1,FALSE)</f>
        <v>Product175</v>
      </c>
      <c r="H5421" s="3" t="str">
        <f>VLOOKUP(Table3[[#This Row],[PRODUCT ID]],Table1[[PRODUCT]:[SELLING PRICE]],2,FALSE)</f>
        <v>Category2</v>
      </c>
      <c r="I5421" s="3" t="str">
        <f>VLOOKUP(Table3[[#This Row],[PRODUCT ID]],Table1[[PRODUCT]:[SELLING PRICE]],3,FALSE)</f>
        <v>Ft</v>
      </c>
      <c r="J5421" s="16">
        <f ca="1">VLOOKUP(Table3[[#This Row],[PRODUCT ID]],Table1[[PRODUCT]:[SELLING PRICE]],4,FALSE)</f>
        <v>17</v>
      </c>
      <c r="K5421" s="16">
        <f ca="1">VLOOKUP(Table3[[#This Row],[PRODUCT ID]],Table1[[PRODUCT]:[SELLING PRICE]],5,FALSE)</f>
        <v>89.891246705317059</v>
      </c>
      <c r="L5421" s="16">
        <f ca="1">J5421*Table3[[#This Row],[QUANTITY]]</f>
        <v>119</v>
      </c>
      <c r="M5421" s="16">
        <f ca="1">K5421*Table3[[#This Row],[QUANTITY]]*(1-Table3[[#This Row],[DISCOUNT %]])</f>
        <v>610.00689960072441</v>
      </c>
      <c r="N5421" s="3">
        <f>DAY(Table3[[#This Row],[DATE]])</f>
        <v>3</v>
      </c>
      <c r="O5421" s="3" t="str">
        <f>TEXT(Table3[[#This Row],[DATE]],"mmm")</f>
        <v>Nov</v>
      </c>
      <c r="P5421" s="3">
        <f>YEAR(Table3[[#This Row],[DATE]])</f>
        <v>2035</v>
      </c>
    </row>
    <row r="5422" spans="1:16" x14ac:dyDescent="0.3">
      <c r="A5422" s="6">
        <v>49617</v>
      </c>
      <c r="B5422" s="7" t="s">
        <v>1228</v>
      </c>
      <c r="C5422" s="9">
        <f t="shared" ca="1" si="168"/>
        <v>15</v>
      </c>
      <c r="D5422" s="9" t="s">
        <v>2116</v>
      </c>
      <c r="E5422" s="9" t="s">
        <v>2118</v>
      </c>
      <c r="F5422" s="10">
        <f t="shared" ca="1" si="169"/>
        <v>5.6837489354000827E-2</v>
      </c>
      <c r="G5422" s="3" t="str">
        <f>VLOOKUP(Table3[[#This Row],[PRODUCT ID]],Table1[[PRODUCT]:[SELLING PRICE]],1,FALSE)</f>
        <v>Product176</v>
      </c>
      <c r="H5422" s="3" t="str">
        <f>VLOOKUP(Table3[[#This Row],[PRODUCT ID]],Table1[[PRODUCT]:[SELLING PRICE]],2,FALSE)</f>
        <v>Category3</v>
      </c>
      <c r="I5422" s="3" t="str">
        <f>VLOOKUP(Table3[[#This Row],[PRODUCT ID]],Table1[[PRODUCT]:[SELLING PRICE]],3,FALSE)</f>
        <v>No</v>
      </c>
      <c r="J5422" s="16">
        <f ca="1">VLOOKUP(Table3[[#This Row],[PRODUCT ID]],Table1[[PRODUCT]:[SELLING PRICE]],4,FALSE)</f>
        <v>154</v>
      </c>
      <c r="K5422" s="16">
        <f ca="1">VLOOKUP(Table3[[#This Row],[PRODUCT ID]],Table1[[PRODUCT]:[SELLING PRICE]],5,FALSE)</f>
        <v>257.82819577091556</v>
      </c>
      <c r="L5422" s="16">
        <f ca="1">J5422*Table3[[#This Row],[QUANTITY]]</f>
        <v>2310</v>
      </c>
      <c r="M5422" s="16">
        <f ca="1">K5422*Table3[[#This Row],[QUANTITY]]*(1-Table3[[#This Row],[DISCOUNT %]])</f>
        <v>3647.6083265793736</v>
      </c>
      <c r="N5422" s="3">
        <f>DAY(Table3[[#This Row],[DATE]])</f>
        <v>4</v>
      </c>
      <c r="O5422" s="3" t="str">
        <f>TEXT(Table3[[#This Row],[DATE]],"mmm")</f>
        <v>Nov</v>
      </c>
      <c r="P5422" s="3">
        <f>YEAR(Table3[[#This Row],[DATE]])</f>
        <v>2035</v>
      </c>
    </row>
    <row r="5423" spans="1:16" x14ac:dyDescent="0.3">
      <c r="A5423" s="6">
        <v>49618</v>
      </c>
      <c r="B5423" s="7" t="s">
        <v>1229</v>
      </c>
      <c r="C5423" s="9">
        <f t="shared" ca="1" si="168"/>
        <v>13</v>
      </c>
      <c r="D5423" s="9" t="s">
        <v>2116</v>
      </c>
      <c r="E5423" s="9" t="s">
        <v>2116</v>
      </c>
      <c r="F5423" s="10">
        <f t="shared" ca="1" si="169"/>
        <v>7.9198575218161534E-3</v>
      </c>
      <c r="G5423" s="3" t="str">
        <f>VLOOKUP(Table3[[#This Row],[PRODUCT ID]],Table1[[PRODUCT]:[SELLING PRICE]],1,FALSE)</f>
        <v>Product177</v>
      </c>
      <c r="H5423" s="3" t="str">
        <f>VLOOKUP(Table3[[#This Row],[PRODUCT ID]],Table1[[PRODUCT]:[SELLING PRICE]],2,FALSE)</f>
        <v>Category4</v>
      </c>
      <c r="I5423" s="3" t="str">
        <f>VLOOKUP(Table3[[#This Row],[PRODUCT ID]],Table1[[PRODUCT]:[SELLING PRICE]],3,FALSE)</f>
        <v>Kg</v>
      </c>
      <c r="J5423" s="16">
        <f ca="1">VLOOKUP(Table3[[#This Row],[PRODUCT ID]],Table1[[PRODUCT]:[SELLING PRICE]],4,FALSE)</f>
        <v>176</v>
      </c>
      <c r="K5423" s="16">
        <f ca="1">VLOOKUP(Table3[[#This Row],[PRODUCT ID]],Table1[[PRODUCT]:[SELLING PRICE]],5,FALSE)</f>
        <v>256.88842729521195</v>
      </c>
      <c r="L5423" s="16">
        <f ca="1">J5423*Table3[[#This Row],[QUANTITY]]</f>
        <v>2288</v>
      </c>
      <c r="M5423" s="16">
        <f ca="1">K5423*Table3[[#This Row],[QUANTITY]]*(1-Table3[[#This Row],[DISCOUNT %]])</f>
        <v>3313.100798176396</v>
      </c>
      <c r="N5423" s="3">
        <f>DAY(Table3[[#This Row],[DATE]])</f>
        <v>5</v>
      </c>
      <c r="O5423" s="3" t="str">
        <f>TEXT(Table3[[#This Row],[DATE]],"mmm")</f>
        <v>Nov</v>
      </c>
      <c r="P5423" s="3">
        <f>YEAR(Table3[[#This Row],[DATE]])</f>
        <v>2035</v>
      </c>
    </row>
    <row r="5424" spans="1:16" x14ac:dyDescent="0.3">
      <c r="A5424" s="6">
        <v>49619</v>
      </c>
      <c r="B5424" s="7" t="s">
        <v>1230</v>
      </c>
      <c r="C5424" s="9">
        <f t="shared" ca="1" si="168"/>
        <v>8</v>
      </c>
      <c r="D5424" s="9" t="s">
        <v>2116</v>
      </c>
      <c r="E5424" s="9" t="s">
        <v>2116</v>
      </c>
      <c r="F5424" s="10">
        <f t="shared" ca="1" si="169"/>
        <v>6.3791631417079595E-2</v>
      </c>
      <c r="G5424" s="3" t="str">
        <f>VLOOKUP(Table3[[#This Row],[PRODUCT ID]],Table1[[PRODUCT]:[SELLING PRICE]],1,FALSE)</f>
        <v>Product178</v>
      </c>
      <c r="H5424" s="3" t="str">
        <f>VLOOKUP(Table3[[#This Row],[PRODUCT ID]],Table1[[PRODUCT]:[SELLING PRICE]],2,FALSE)</f>
        <v>Category5</v>
      </c>
      <c r="I5424" s="3" t="str">
        <f>VLOOKUP(Table3[[#This Row],[PRODUCT ID]],Table1[[PRODUCT]:[SELLING PRICE]],3,FALSE)</f>
        <v>Kg</v>
      </c>
      <c r="J5424" s="16">
        <f ca="1">VLOOKUP(Table3[[#This Row],[PRODUCT ID]],Table1[[PRODUCT]:[SELLING PRICE]],4,FALSE)</f>
        <v>228</v>
      </c>
      <c r="K5424" s="16">
        <f ca="1">VLOOKUP(Table3[[#This Row],[PRODUCT ID]],Table1[[PRODUCT]:[SELLING PRICE]],5,FALSE)</f>
        <v>299.23177214207016</v>
      </c>
      <c r="L5424" s="16">
        <f ca="1">J5424*Table3[[#This Row],[QUANTITY]]</f>
        <v>1824</v>
      </c>
      <c r="M5424" s="16">
        <f ca="1">K5424*Table3[[#This Row],[QUANTITY]]*(1-Table3[[#This Row],[DISCOUNT %]])</f>
        <v>2241.1463138024296</v>
      </c>
      <c r="N5424" s="3">
        <f>DAY(Table3[[#This Row],[DATE]])</f>
        <v>6</v>
      </c>
      <c r="O5424" s="3" t="str">
        <f>TEXT(Table3[[#This Row],[DATE]],"mmm")</f>
        <v>Nov</v>
      </c>
      <c r="P5424" s="3">
        <f>YEAR(Table3[[#This Row],[DATE]])</f>
        <v>2035</v>
      </c>
    </row>
    <row r="5425" spans="1:16" x14ac:dyDescent="0.3">
      <c r="A5425" s="6">
        <v>49620</v>
      </c>
      <c r="B5425" s="7" t="s">
        <v>1231</v>
      </c>
      <c r="C5425" s="9">
        <f t="shared" ca="1" si="168"/>
        <v>14</v>
      </c>
      <c r="D5425" s="9" t="s">
        <v>2116</v>
      </c>
      <c r="E5425" s="9" t="s">
        <v>2116</v>
      </c>
      <c r="F5425" s="10">
        <f t="shared" ca="1" si="169"/>
        <v>7.2734080229387883E-3</v>
      </c>
      <c r="G5425" s="3" t="str">
        <f>VLOOKUP(Table3[[#This Row],[PRODUCT ID]],Table1[[PRODUCT]:[SELLING PRICE]],1,FALSE)</f>
        <v>Product179</v>
      </c>
      <c r="H5425" s="3" t="str">
        <f>VLOOKUP(Table3[[#This Row],[PRODUCT ID]],Table1[[PRODUCT]:[SELLING PRICE]],2,FALSE)</f>
        <v>Category1</v>
      </c>
      <c r="I5425" s="3" t="str">
        <f>VLOOKUP(Table3[[#This Row],[PRODUCT ID]],Table1[[PRODUCT]:[SELLING PRICE]],3,FALSE)</f>
        <v>Lt</v>
      </c>
      <c r="J5425" s="16">
        <f ca="1">VLOOKUP(Table3[[#This Row],[PRODUCT ID]],Table1[[PRODUCT]:[SELLING PRICE]],4,FALSE)</f>
        <v>71</v>
      </c>
      <c r="K5425" s="16">
        <f ca="1">VLOOKUP(Table3[[#This Row],[PRODUCT ID]],Table1[[PRODUCT]:[SELLING PRICE]],5,FALSE)</f>
        <v>35.145332515530171</v>
      </c>
      <c r="L5425" s="16">
        <f ca="1">J5425*Table3[[#This Row],[QUANTITY]]</f>
        <v>994</v>
      </c>
      <c r="M5425" s="16">
        <f ca="1">K5425*Table3[[#This Row],[QUANTITY]]*(1-Table3[[#This Row],[DISCOUNT %]])</f>
        <v>488.45588640860007</v>
      </c>
      <c r="N5425" s="3">
        <f>DAY(Table3[[#This Row],[DATE]])</f>
        <v>7</v>
      </c>
      <c r="O5425" s="3" t="str">
        <f>TEXT(Table3[[#This Row],[DATE]],"mmm")</f>
        <v>Nov</v>
      </c>
      <c r="P5425" s="3">
        <f>YEAR(Table3[[#This Row],[DATE]])</f>
        <v>2035</v>
      </c>
    </row>
    <row r="5426" spans="1:16" x14ac:dyDescent="0.3">
      <c r="A5426" s="6">
        <v>49621</v>
      </c>
      <c r="B5426" s="7" t="s">
        <v>1232</v>
      </c>
      <c r="C5426" s="9">
        <f t="shared" ca="1" si="168"/>
        <v>12</v>
      </c>
      <c r="D5426" s="9" t="s">
        <v>2115</v>
      </c>
      <c r="E5426" s="9" t="s">
        <v>2116</v>
      </c>
      <c r="F5426" s="10">
        <f t="shared" ca="1" si="169"/>
        <v>3.6692927140120381E-2</v>
      </c>
      <c r="G5426" s="3" t="str">
        <f>VLOOKUP(Table3[[#This Row],[PRODUCT ID]],Table1[[PRODUCT]:[SELLING PRICE]],1,FALSE)</f>
        <v>Product180</v>
      </c>
      <c r="H5426" s="3" t="str">
        <f>VLOOKUP(Table3[[#This Row],[PRODUCT ID]],Table1[[PRODUCT]:[SELLING PRICE]],2,FALSE)</f>
        <v>Category2</v>
      </c>
      <c r="I5426" s="3" t="str">
        <f>VLOOKUP(Table3[[#This Row],[PRODUCT ID]],Table1[[PRODUCT]:[SELLING PRICE]],3,FALSE)</f>
        <v>Kg</v>
      </c>
      <c r="J5426" s="16">
        <f ca="1">VLOOKUP(Table3[[#This Row],[PRODUCT ID]],Table1[[PRODUCT]:[SELLING PRICE]],4,FALSE)</f>
        <v>24</v>
      </c>
      <c r="K5426" s="16">
        <f ca="1">VLOOKUP(Table3[[#This Row],[PRODUCT ID]],Table1[[PRODUCT]:[SELLING PRICE]],5,FALSE)</f>
        <v>145.85833158876653</v>
      </c>
      <c r="L5426" s="16">
        <f ca="1">J5426*Table3[[#This Row],[QUANTITY]]</f>
        <v>288</v>
      </c>
      <c r="M5426" s="16">
        <f ca="1">K5426*Table3[[#This Row],[QUANTITY]]*(1-Table3[[#This Row],[DISCOUNT %]])</f>
        <v>1686.0763494600048</v>
      </c>
      <c r="N5426" s="3">
        <f>DAY(Table3[[#This Row],[DATE]])</f>
        <v>8</v>
      </c>
      <c r="O5426" s="3" t="str">
        <f>TEXT(Table3[[#This Row],[DATE]],"mmm")</f>
        <v>Nov</v>
      </c>
      <c r="P5426" s="3">
        <f>YEAR(Table3[[#This Row],[DATE]])</f>
        <v>2035</v>
      </c>
    </row>
    <row r="5427" spans="1:16" x14ac:dyDescent="0.3">
      <c r="A5427" s="6">
        <v>49622</v>
      </c>
      <c r="B5427" s="7" t="s">
        <v>1233</v>
      </c>
      <c r="C5427" s="9">
        <f t="shared" ca="1" si="168"/>
        <v>13</v>
      </c>
      <c r="D5427" s="9" t="s">
        <v>2116</v>
      </c>
      <c r="E5427" s="9" t="s">
        <v>2116</v>
      </c>
      <c r="F5427" s="10">
        <f t="shared" ca="1" si="169"/>
        <v>6.8020606761973454E-2</v>
      </c>
      <c r="G5427" s="3" t="str">
        <f>VLOOKUP(Table3[[#This Row],[PRODUCT ID]],Table1[[PRODUCT]:[SELLING PRICE]],1,FALSE)</f>
        <v>Product181</v>
      </c>
      <c r="H5427" s="3" t="str">
        <f>VLOOKUP(Table3[[#This Row],[PRODUCT ID]],Table1[[PRODUCT]:[SELLING PRICE]],2,FALSE)</f>
        <v>Category3</v>
      </c>
      <c r="I5427" s="3" t="str">
        <f>VLOOKUP(Table3[[#This Row],[PRODUCT ID]],Table1[[PRODUCT]:[SELLING PRICE]],3,FALSE)</f>
        <v>Lt</v>
      </c>
      <c r="J5427" s="16">
        <f ca="1">VLOOKUP(Table3[[#This Row],[PRODUCT ID]],Table1[[PRODUCT]:[SELLING PRICE]],4,FALSE)</f>
        <v>151</v>
      </c>
      <c r="K5427" s="16">
        <f ca="1">VLOOKUP(Table3[[#This Row],[PRODUCT ID]],Table1[[PRODUCT]:[SELLING PRICE]],5,FALSE)</f>
        <v>283.1047636192576</v>
      </c>
      <c r="L5427" s="16">
        <f ca="1">J5427*Table3[[#This Row],[QUANTITY]]</f>
        <v>1963</v>
      </c>
      <c r="M5427" s="16">
        <f ca="1">K5427*Table3[[#This Row],[QUANTITY]]*(1-Table3[[#This Row],[DISCOUNT %]])</f>
        <v>3430.0214756687183</v>
      </c>
      <c r="N5427" s="3">
        <f>DAY(Table3[[#This Row],[DATE]])</f>
        <v>9</v>
      </c>
      <c r="O5427" s="3" t="str">
        <f>TEXT(Table3[[#This Row],[DATE]],"mmm")</f>
        <v>Nov</v>
      </c>
      <c r="P5427" s="3">
        <f>YEAR(Table3[[#This Row],[DATE]])</f>
        <v>2035</v>
      </c>
    </row>
    <row r="5428" spans="1:16" x14ac:dyDescent="0.3">
      <c r="A5428" s="6">
        <v>49623</v>
      </c>
      <c r="B5428" s="7" t="s">
        <v>1234</v>
      </c>
      <c r="C5428" s="9">
        <f t="shared" ca="1" si="168"/>
        <v>11</v>
      </c>
      <c r="D5428" s="9" t="s">
        <v>2117</v>
      </c>
      <c r="E5428" s="9" t="s">
        <v>2118</v>
      </c>
      <c r="F5428" s="10">
        <f t="shared" ca="1" si="169"/>
        <v>5.0453023561074541E-2</v>
      </c>
      <c r="G5428" s="3" t="str">
        <f>VLOOKUP(Table3[[#This Row],[PRODUCT ID]],Table1[[PRODUCT]:[SELLING PRICE]],1,FALSE)</f>
        <v>Product182</v>
      </c>
      <c r="H5428" s="3" t="str">
        <f>VLOOKUP(Table3[[#This Row],[PRODUCT ID]],Table1[[PRODUCT]:[SELLING PRICE]],2,FALSE)</f>
        <v>Category4</v>
      </c>
      <c r="I5428" s="3" t="str">
        <f>VLOOKUP(Table3[[#This Row],[PRODUCT ID]],Table1[[PRODUCT]:[SELLING PRICE]],3,FALSE)</f>
        <v>Ft</v>
      </c>
      <c r="J5428" s="16">
        <f ca="1">VLOOKUP(Table3[[#This Row],[PRODUCT ID]],Table1[[PRODUCT]:[SELLING PRICE]],4,FALSE)</f>
        <v>177</v>
      </c>
      <c r="K5428" s="16">
        <f ca="1">VLOOKUP(Table3[[#This Row],[PRODUCT ID]],Table1[[PRODUCT]:[SELLING PRICE]],5,FALSE)</f>
        <v>43.403148475082766</v>
      </c>
      <c r="L5428" s="16">
        <f ca="1">J5428*Table3[[#This Row],[QUANTITY]]</f>
        <v>1947</v>
      </c>
      <c r="M5428" s="16">
        <f ca="1">K5428*Table3[[#This Row],[QUANTITY]]*(1-Table3[[#This Row],[DISCOUNT %]])</f>
        <v>453.3466124268906</v>
      </c>
      <c r="N5428" s="3">
        <f>DAY(Table3[[#This Row],[DATE]])</f>
        <v>10</v>
      </c>
      <c r="O5428" s="3" t="str">
        <f>TEXT(Table3[[#This Row],[DATE]],"mmm")</f>
        <v>Nov</v>
      </c>
      <c r="P5428" s="3">
        <f>YEAR(Table3[[#This Row],[DATE]])</f>
        <v>2035</v>
      </c>
    </row>
    <row r="5429" spans="1:16" x14ac:dyDescent="0.3">
      <c r="A5429" s="6">
        <v>49624</v>
      </c>
      <c r="B5429" s="7" t="s">
        <v>1235</v>
      </c>
      <c r="C5429" s="9">
        <f t="shared" ca="1" si="168"/>
        <v>6</v>
      </c>
      <c r="D5429" s="9" t="s">
        <v>2115</v>
      </c>
      <c r="E5429" s="9" t="s">
        <v>2118</v>
      </c>
      <c r="F5429" s="10">
        <f t="shared" ca="1" si="169"/>
        <v>3.0205176026785342E-2</v>
      </c>
      <c r="G5429" s="3" t="str">
        <f>VLOOKUP(Table3[[#This Row],[PRODUCT ID]],Table1[[PRODUCT]:[SELLING PRICE]],1,FALSE)</f>
        <v>Product183</v>
      </c>
      <c r="H5429" s="3" t="str">
        <f>VLOOKUP(Table3[[#This Row],[PRODUCT ID]],Table1[[PRODUCT]:[SELLING PRICE]],2,FALSE)</f>
        <v>Category5</v>
      </c>
      <c r="I5429" s="3" t="str">
        <f>VLOOKUP(Table3[[#This Row],[PRODUCT ID]],Table1[[PRODUCT]:[SELLING PRICE]],3,FALSE)</f>
        <v>Kg</v>
      </c>
      <c r="J5429" s="16">
        <f ca="1">VLOOKUP(Table3[[#This Row],[PRODUCT ID]],Table1[[PRODUCT]:[SELLING PRICE]],4,FALSE)</f>
        <v>26</v>
      </c>
      <c r="K5429" s="16">
        <f ca="1">VLOOKUP(Table3[[#This Row],[PRODUCT ID]],Table1[[PRODUCT]:[SELLING PRICE]],5,FALSE)</f>
        <v>131.12692400111672</v>
      </c>
      <c r="L5429" s="16">
        <f ca="1">J5429*Table3[[#This Row],[QUANTITY]]</f>
        <v>156</v>
      </c>
      <c r="M5429" s="16">
        <f ca="1">K5429*Table3[[#This Row],[QUANTITY]]*(1-Table3[[#This Row],[DISCOUNT %]])</f>
        <v>762.99727307887258</v>
      </c>
      <c r="N5429" s="3">
        <f>DAY(Table3[[#This Row],[DATE]])</f>
        <v>11</v>
      </c>
      <c r="O5429" s="3" t="str">
        <f>TEXT(Table3[[#This Row],[DATE]],"mmm")</f>
        <v>Nov</v>
      </c>
      <c r="P5429" s="3">
        <f>YEAR(Table3[[#This Row],[DATE]])</f>
        <v>2035</v>
      </c>
    </row>
    <row r="5430" spans="1:16" x14ac:dyDescent="0.3">
      <c r="A5430" s="6">
        <v>49625</v>
      </c>
      <c r="B5430" s="7" t="s">
        <v>1236</v>
      </c>
      <c r="C5430" s="9">
        <f t="shared" ca="1" si="168"/>
        <v>9</v>
      </c>
      <c r="D5430" s="9" t="s">
        <v>2115</v>
      </c>
      <c r="E5430" s="9" t="s">
        <v>2116</v>
      </c>
      <c r="F5430" s="10">
        <f t="shared" ca="1" si="169"/>
        <v>2.8129973632982752E-2</v>
      </c>
      <c r="G5430" s="3" t="str">
        <f>VLOOKUP(Table3[[#This Row],[PRODUCT ID]],Table1[[PRODUCT]:[SELLING PRICE]],1,FALSE)</f>
        <v>Product184</v>
      </c>
      <c r="H5430" s="3" t="str">
        <f>VLOOKUP(Table3[[#This Row],[PRODUCT ID]],Table1[[PRODUCT]:[SELLING PRICE]],2,FALSE)</f>
        <v>Category1</v>
      </c>
      <c r="I5430" s="3" t="str">
        <f>VLOOKUP(Table3[[#This Row],[PRODUCT ID]],Table1[[PRODUCT]:[SELLING PRICE]],3,FALSE)</f>
        <v>No</v>
      </c>
      <c r="J5430" s="16">
        <f ca="1">VLOOKUP(Table3[[#This Row],[PRODUCT ID]],Table1[[PRODUCT]:[SELLING PRICE]],4,FALSE)</f>
        <v>113</v>
      </c>
      <c r="K5430" s="16">
        <f ca="1">VLOOKUP(Table3[[#This Row],[PRODUCT ID]],Table1[[PRODUCT]:[SELLING PRICE]],5,FALSE)</f>
        <v>77.10426035332361</v>
      </c>
      <c r="L5430" s="16">
        <f ca="1">J5430*Table3[[#This Row],[QUANTITY]]</f>
        <v>1017</v>
      </c>
      <c r="M5430" s="16">
        <f ca="1">K5430*Table3[[#This Row],[QUANTITY]]*(1-Table3[[#This Row],[DISCOUNT %]])</f>
        <v>674.4178758833458</v>
      </c>
      <c r="N5430" s="3">
        <f>DAY(Table3[[#This Row],[DATE]])</f>
        <v>12</v>
      </c>
      <c r="O5430" s="3" t="str">
        <f>TEXT(Table3[[#This Row],[DATE]],"mmm")</f>
        <v>Nov</v>
      </c>
      <c r="P5430" s="3">
        <f>YEAR(Table3[[#This Row],[DATE]])</f>
        <v>2035</v>
      </c>
    </row>
    <row r="5431" spans="1:16" x14ac:dyDescent="0.3">
      <c r="A5431" s="6">
        <v>49626</v>
      </c>
      <c r="B5431" s="7" t="s">
        <v>1237</v>
      </c>
      <c r="C5431" s="9">
        <f t="shared" ca="1" si="168"/>
        <v>7</v>
      </c>
      <c r="D5431" s="9" t="s">
        <v>2115</v>
      </c>
      <c r="E5431" s="9" t="s">
        <v>2116</v>
      </c>
      <c r="F5431" s="10">
        <f t="shared" ca="1" si="169"/>
        <v>9.3894908850872261E-2</v>
      </c>
      <c r="G5431" s="3" t="str">
        <f>VLOOKUP(Table3[[#This Row],[PRODUCT ID]],Table1[[PRODUCT]:[SELLING PRICE]],1,FALSE)</f>
        <v>Product185</v>
      </c>
      <c r="H5431" s="3" t="str">
        <f>VLOOKUP(Table3[[#This Row],[PRODUCT ID]],Table1[[PRODUCT]:[SELLING PRICE]],2,FALSE)</f>
        <v>Category2</v>
      </c>
      <c r="I5431" s="3" t="str">
        <f>VLOOKUP(Table3[[#This Row],[PRODUCT ID]],Table1[[PRODUCT]:[SELLING PRICE]],3,FALSE)</f>
        <v>No</v>
      </c>
      <c r="J5431" s="16">
        <f ca="1">VLOOKUP(Table3[[#This Row],[PRODUCT ID]],Table1[[PRODUCT]:[SELLING PRICE]],4,FALSE)</f>
        <v>21</v>
      </c>
      <c r="K5431" s="16">
        <f ca="1">VLOOKUP(Table3[[#This Row],[PRODUCT ID]],Table1[[PRODUCT]:[SELLING PRICE]],5,FALSE)</f>
        <v>36.91762214394776</v>
      </c>
      <c r="L5431" s="16">
        <f ca="1">J5431*Table3[[#This Row],[QUANTITY]]</f>
        <v>147</v>
      </c>
      <c r="M5431" s="16">
        <f ca="1">K5431*Table3[[#This Row],[QUANTITY]]*(1-Table3[[#This Row],[DISCOUNT %]])</f>
        <v>234.15871764425589</v>
      </c>
      <c r="N5431" s="3">
        <f>DAY(Table3[[#This Row],[DATE]])</f>
        <v>13</v>
      </c>
      <c r="O5431" s="3" t="str">
        <f>TEXT(Table3[[#This Row],[DATE]],"mmm")</f>
        <v>Nov</v>
      </c>
      <c r="P5431" s="3">
        <f>YEAR(Table3[[#This Row],[DATE]])</f>
        <v>2035</v>
      </c>
    </row>
    <row r="5432" spans="1:16" x14ac:dyDescent="0.3">
      <c r="A5432" s="6">
        <v>49627</v>
      </c>
      <c r="B5432" s="7" t="s">
        <v>1238</v>
      </c>
      <c r="C5432" s="9">
        <f t="shared" ca="1" si="168"/>
        <v>5</v>
      </c>
      <c r="D5432" s="9" t="s">
        <v>2116</v>
      </c>
      <c r="E5432" s="9" t="s">
        <v>2116</v>
      </c>
      <c r="F5432" s="10">
        <f t="shared" ca="1" si="169"/>
        <v>2.783252321572104E-2</v>
      </c>
      <c r="G5432" s="3" t="str">
        <f>VLOOKUP(Table3[[#This Row],[PRODUCT ID]],Table1[[PRODUCT]:[SELLING PRICE]],1,FALSE)</f>
        <v>Product186</v>
      </c>
      <c r="H5432" s="3" t="str">
        <f>VLOOKUP(Table3[[#This Row],[PRODUCT ID]],Table1[[PRODUCT]:[SELLING PRICE]],2,FALSE)</f>
        <v>Category3</v>
      </c>
      <c r="I5432" s="3" t="str">
        <f>VLOOKUP(Table3[[#This Row],[PRODUCT ID]],Table1[[PRODUCT]:[SELLING PRICE]],3,FALSE)</f>
        <v>Ft</v>
      </c>
      <c r="J5432" s="16">
        <f ca="1">VLOOKUP(Table3[[#This Row],[PRODUCT ID]],Table1[[PRODUCT]:[SELLING PRICE]],4,FALSE)</f>
        <v>37</v>
      </c>
      <c r="K5432" s="16">
        <f ca="1">VLOOKUP(Table3[[#This Row],[PRODUCT ID]],Table1[[PRODUCT]:[SELLING PRICE]],5,FALSE)</f>
        <v>152.60567303298228</v>
      </c>
      <c r="L5432" s="16">
        <f ca="1">J5432*Table3[[#This Row],[QUANTITY]]</f>
        <v>185</v>
      </c>
      <c r="M5432" s="16">
        <f ca="1">K5432*Table3[[#This Row],[QUANTITY]]*(1-Table3[[#This Row],[DISCOUNT %]])</f>
        <v>741.79136047720533</v>
      </c>
      <c r="N5432" s="3">
        <f>DAY(Table3[[#This Row],[DATE]])</f>
        <v>14</v>
      </c>
      <c r="O5432" s="3" t="str">
        <f>TEXT(Table3[[#This Row],[DATE]],"mmm")</f>
        <v>Nov</v>
      </c>
      <c r="P5432" s="3">
        <f>YEAR(Table3[[#This Row],[DATE]])</f>
        <v>2035</v>
      </c>
    </row>
    <row r="5433" spans="1:16" x14ac:dyDescent="0.3">
      <c r="A5433" s="6">
        <v>49628</v>
      </c>
      <c r="B5433" s="7" t="s">
        <v>1239</v>
      </c>
      <c r="C5433" s="9">
        <f t="shared" ca="1" si="168"/>
        <v>2</v>
      </c>
      <c r="D5433" s="9" t="s">
        <v>2116</v>
      </c>
      <c r="E5433" s="9" t="s">
        <v>2116</v>
      </c>
      <c r="F5433" s="10">
        <f t="shared" ca="1" si="169"/>
        <v>4.2024302463213092E-2</v>
      </c>
      <c r="G5433" s="3" t="str">
        <f>VLOOKUP(Table3[[#This Row],[PRODUCT ID]],Table1[[PRODUCT]:[SELLING PRICE]],1,FALSE)</f>
        <v>Product187</v>
      </c>
      <c r="H5433" s="3" t="str">
        <f>VLOOKUP(Table3[[#This Row],[PRODUCT ID]],Table1[[PRODUCT]:[SELLING PRICE]],2,FALSE)</f>
        <v>Category4</v>
      </c>
      <c r="I5433" s="3" t="str">
        <f>VLOOKUP(Table3[[#This Row],[PRODUCT ID]],Table1[[PRODUCT]:[SELLING PRICE]],3,FALSE)</f>
        <v>No</v>
      </c>
      <c r="J5433" s="16">
        <f ca="1">VLOOKUP(Table3[[#This Row],[PRODUCT ID]],Table1[[PRODUCT]:[SELLING PRICE]],4,FALSE)</f>
        <v>160</v>
      </c>
      <c r="K5433" s="16">
        <f ca="1">VLOOKUP(Table3[[#This Row],[PRODUCT ID]],Table1[[PRODUCT]:[SELLING PRICE]],5,FALSE)</f>
        <v>171.09036856490613</v>
      </c>
      <c r="L5433" s="16">
        <f ca="1">J5433*Table3[[#This Row],[QUANTITY]]</f>
        <v>320</v>
      </c>
      <c r="M5433" s="16">
        <f ca="1">K5433*Table3[[#This Row],[QUANTITY]]*(1-Table3[[#This Row],[DISCOUNT %]])</f>
        <v>327.80083033558384</v>
      </c>
      <c r="N5433" s="3">
        <f>DAY(Table3[[#This Row],[DATE]])</f>
        <v>15</v>
      </c>
      <c r="O5433" s="3" t="str">
        <f>TEXT(Table3[[#This Row],[DATE]],"mmm")</f>
        <v>Nov</v>
      </c>
      <c r="P5433" s="3">
        <f>YEAR(Table3[[#This Row],[DATE]])</f>
        <v>2035</v>
      </c>
    </row>
    <row r="5434" spans="1:16" x14ac:dyDescent="0.3">
      <c r="A5434" s="6">
        <v>49629</v>
      </c>
      <c r="B5434" s="7" t="s">
        <v>1240</v>
      </c>
      <c r="C5434" s="9">
        <f t="shared" ca="1" si="168"/>
        <v>1</v>
      </c>
      <c r="D5434" s="9" t="s">
        <v>2116</v>
      </c>
      <c r="E5434" s="9" t="s">
        <v>2118</v>
      </c>
      <c r="F5434" s="10">
        <f t="shared" ca="1" si="169"/>
        <v>5.7738593356482293E-2</v>
      </c>
      <c r="G5434" s="3" t="str">
        <f>VLOOKUP(Table3[[#This Row],[PRODUCT ID]],Table1[[PRODUCT]:[SELLING PRICE]],1,FALSE)</f>
        <v>Product188</v>
      </c>
      <c r="H5434" s="3" t="str">
        <f>VLOOKUP(Table3[[#This Row],[PRODUCT ID]],Table1[[PRODUCT]:[SELLING PRICE]],2,FALSE)</f>
        <v>Category5</v>
      </c>
      <c r="I5434" s="3" t="str">
        <f>VLOOKUP(Table3[[#This Row],[PRODUCT ID]],Table1[[PRODUCT]:[SELLING PRICE]],3,FALSE)</f>
        <v>Kg</v>
      </c>
      <c r="J5434" s="16">
        <f ca="1">VLOOKUP(Table3[[#This Row],[PRODUCT ID]],Table1[[PRODUCT]:[SELLING PRICE]],4,FALSE)</f>
        <v>141</v>
      </c>
      <c r="K5434" s="16">
        <f ca="1">VLOOKUP(Table3[[#This Row],[PRODUCT ID]],Table1[[PRODUCT]:[SELLING PRICE]],5,FALSE)</f>
        <v>136.36739549947771</v>
      </c>
      <c r="L5434" s="16">
        <f ca="1">J5434*Table3[[#This Row],[QUANTITY]]</f>
        <v>141</v>
      </c>
      <c r="M5434" s="16">
        <f ca="1">K5434*Table3[[#This Row],[QUANTITY]]*(1-Table3[[#This Row],[DISCOUNT %]])</f>
        <v>128.49373390365079</v>
      </c>
      <c r="N5434" s="3">
        <f>DAY(Table3[[#This Row],[DATE]])</f>
        <v>16</v>
      </c>
      <c r="O5434" s="3" t="str">
        <f>TEXT(Table3[[#This Row],[DATE]],"mmm")</f>
        <v>Nov</v>
      </c>
      <c r="P5434" s="3">
        <f>YEAR(Table3[[#This Row],[DATE]])</f>
        <v>2035</v>
      </c>
    </row>
    <row r="5435" spans="1:16" x14ac:dyDescent="0.3">
      <c r="A5435" s="6">
        <v>49630</v>
      </c>
      <c r="B5435" s="7" t="s">
        <v>1241</v>
      </c>
      <c r="C5435" s="9">
        <f t="shared" ca="1" si="168"/>
        <v>6</v>
      </c>
      <c r="D5435" s="9" t="s">
        <v>2115</v>
      </c>
      <c r="E5435" s="9" t="s">
        <v>2116</v>
      </c>
      <c r="F5435" s="10">
        <f t="shared" ca="1" si="169"/>
        <v>4.6249307566771258E-2</v>
      </c>
      <c r="G5435" s="3" t="str">
        <f>VLOOKUP(Table3[[#This Row],[PRODUCT ID]],Table1[[PRODUCT]:[SELLING PRICE]],1,FALSE)</f>
        <v>Product189</v>
      </c>
      <c r="H5435" s="3" t="str">
        <f>VLOOKUP(Table3[[#This Row],[PRODUCT ID]],Table1[[PRODUCT]:[SELLING PRICE]],2,FALSE)</f>
        <v>Category1</v>
      </c>
      <c r="I5435" s="3" t="str">
        <f>VLOOKUP(Table3[[#This Row],[PRODUCT ID]],Table1[[PRODUCT]:[SELLING PRICE]],3,FALSE)</f>
        <v>Kg</v>
      </c>
      <c r="J5435" s="16">
        <f ca="1">VLOOKUP(Table3[[#This Row],[PRODUCT ID]],Table1[[PRODUCT]:[SELLING PRICE]],4,FALSE)</f>
        <v>184</v>
      </c>
      <c r="K5435" s="16">
        <f ca="1">VLOOKUP(Table3[[#This Row],[PRODUCT ID]],Table1[[PRODUCT]:[SELLING PRICE]],5,FALSE)</f>
        <v>85.341458188415032</v>
      </c>
      <c r="L5435" s="16">
        <f ca="1">J5435*Table3[[#This Row],[QUANTITY]]</f>
        <v>1104</v>
      </c>
      <c r="M5435" s="16">
        <f ca="1">K5435*Table3[[#This Row],[QUANTITY]]*(1-Table3[[#This Row],[DISCOUNT %]])</f>
        <v>488.36684904277371</v>
      </c>
      <c r="N5435" s="3">
        <f>DAY(Table3[[#This Row],[DATE]])</f>
        <v>17</v>
      </c>
      <c r="O5435" s="3" t="str">
        <f>TEXT(Table3[[#This Row],[DATE]],"mmm")</f>
        <v>Nov</v>
      </c>
      <c r="P5435" s="3">
        <f>YEAR(Table3[[#This Row],[DATE]])</f>
        <v>2035</v>
      </c>
    </row>
    <row r="5436" spans="1:16" x14ac:dyDescent="0.3">
      <c r="A5436" s="6">
        <v>49631</v>
      </c>
      <c r="B5436" s="7" t="s">
        <v>1242</v>
      </c>
      <c r="C5436" s="9">
        <f t="shared" ca="1" si="168"/>
        <v>7</v>
      </c>
      <c r="D5436" s="9" t="s">
        <v>2117</v>
      </c>
      <c r="E5436" s="9" t="s">
        <v>2116</v>
      </c>
      <c r="F5436" s="10">
        <f t="shared" ca="1" si="169"/>
        <v>7.5364294606748095E-2</v>
      </c>
      <c r="G5436" s="3" t="str">
        <f>VLOOKUP(Table3[[#This Row],[PRODUCT ID]],Table1[[PRODUCT]:[SELLING PRICE]],1,FALSE)</f>
        <v>Product190</v>
      </c>
      <c r="H5436" s="3" t="str">
        <f>VLOOKUP(Table3[[#This Row],[PRODUCT ID]],Table1[[PRODUCT]:[SELLING PRICE]],2,FALSE)</f>
        <v>Category2</v>
      </c>
      <c r="I5436" s="3" t="str">
        <f>VLOOKUP(Table3[[#This Row],[PRODUCT ID]],Table1[[PRODUCT]:[SELLING PRICE]],3,FALSE)</f>
        <v>Lt</v>
      </c>
      <c r="J5436" s="16">
        <f ca="1">VLOOKUP(Table3[[#This Row],[PRODUCT ID]],Table1[[PRODUCT]:[SELLING PRICE]],4,FALSE)</f>
        <v>131</v>
      </c>
      <c r="K5436" s="16">
        <f ca="1">VLOOKUP(Table3[[#This Row],[PRODUCT ID]],Table1[[PRODUCT]:[SELLING PRICE]],5,FALSE)</f>
        <v>149.10146421928755</v>
      </c>
      <c r="L5436" s="16">
        <f ca="1">J5436*Table3[[#This Row],[QUANTITY]]</f>
        <v>917</v>
      </c>
      <c r="M5436" s="16">
        <f ca="1">K5436*Table3[[#This Row],[QUANTITY]]*(1-Table3[[#This Row],[DISCOUNT %]])</f>
        <v>965.05176280497346</v>
      </c>
      <c r="N5436" s="3">
        <f>DAY(Table3[[#This Row],[DATE]])</f>
        <v>18</v>
      </c>
      <c r="O5436" s="3" t="str">
        <f>TEXT(Table3[[#This Row],[DATE]],"mmm")</f>
        <v>Nov</v>
      </c>
      <c r="P5436" s="3">
        <f>YEAR(Table3[[#This Row],[DATE]])</f>
        <v>2035</v>
      </c>
    </row>
    <row r="5437" spans="1:16" x14ac:dyDescent="0.3">
      <c r="A5437" s="6">
        <v>49632</v>
      </c>
      <c r="B5437" s="7" t="s">
        <v>1243</v>
      </c>
      <c r="C5437" s="9">
        <f t="shared" ca="1" si="168"/>
        <v>11</v>
      </c>
      <c r="D5437" s="9" t="s">
        <v>2117</v>
      </c>
      <c r="E5437" s="9" t="s">
        <v>2116</v>
      </c>
      <c r="F5437" s="10">
        <f t="shared" ca="1" si="169"/>
        <v>1.2178860640216671E-2</v>
      </c>
      <c r="G5437" s="3" t="str">
        <f>VLOOKUP(Table3[[#This Row],[PRODUCT ID]],Table1[[PRODUCT]:[SELLING PRICE]],1,FALSE)</f>
        <v>Product191</v>
      </c>
      <c r="H5437" s="3" t="str">
        <f>VLOOKUP(Table3[[#This Row],[PRODUCT ID]],Table1[[PRODUCT]:[SELLING PRICE]],2,FALSE)</f>
        <v>Category3</v>
      </c>
      <c r="I5437" s="3" t="str">
        <f>VLOOKUP(Table3[[#This Row],[PRODUCT ID]],Table1[[PRODUCT]:[SELLING PRICE]],3,FALSE)</f>
        <v>Kg</v>
      </c>
      <c r="J5437" s="16">
        <f ca="1">VLOOKUP(Table3[[#This Row],[PRODUCT ID]],Table1[[PRODUCT]:[SELLING PRICE]],4,FALSE)</f>
        <v>81</v>
      </c>
      <c r="K5437" s="16">
        <f ca="1">VLOOKUP(Table3[[#This Row],[PRODUCT ID]],Table1[[PRODUCT]:[SELLING PRICE]],5,FALSE)</f>
        <v>216.26111620860712</v>
      </c>
      <c r="L5437" s="16">
        <f ca="1">J5437*Table3[[#This Row],[QUANTITY]]</f>
        <v>891</v>
      </c>
      <c r="M5437" s="16">
        <f ca="1">K5437*Table3[[#This Row],[QUANTITY]]*(1-Table3[[#This Row],[DISCOUNT %]])</f>
        <v>2349.9003243364527</v>
      </c>
      <c r="N5437" s="3">
        <f>DAY(Table3[[#This Row],[DATE]])</f>
        <v>19</v>
      </c>
      <c r="O5437" s="3" t="str">
        <f>TEXT(Table3[[#This Row],[DATE]],"mmm")</f>
        <v>Nov</v>
      </c>
      <c r="P5437" s="3">
        <f>YEAR(Table3[[#This Row],[DATE]])</f>
        <v>2035</v>
      </c>
    </row>
    <row r="5438" spans="1:16" x14ac:dyDescent="0.3">
      <c r="A5438" s="6">
        <v>49633</v>
      </c>
      <c r="B5438" s="7" t="s">
        <v>1244</v>
      </c>
      <c r="C5438" s="9">
        <f t="shared" ca="1" si="168"/>
        <v>3</v>
      </c>
      <c r="D5438" s="9" t="s">
        <v>2116</v>
      </c>
      <c r="E5438" s="9" t="s">
        <v>2116</v>
      </c>
      <c r="F5438" s="10">
        <f t="shared" ca="1" si="169"/>
        <v>3.3779772542594615E-2</v>
      </c>
      <c r="G5438" s="3" t="str">
        <f>VLOOKUP(Table3[[#This Row],[PRODUCT ID]],Table1[[PRODUCT]:[SELLING PRICE]],1,FALSE)</f>
        <v>Product192</v>
      </c>
      <c r="H5438" s="3" t="str">
        <f>VLOOKUP(Table3[[#This Row],[PRODUCT ID]],Table1[[PRODUCT]:[SELLING PRICE]],2,FALSE)</f>
        <v>Category4</v>
      </c>
      <c r="I5438" s="3" t="str">
        <f>VLOOKUP(Table3[[#This Row],[PRODUCT ID]],Table1[[PRODUCT]:[SELLING PRICE]],3,FALSE)</f>
        <v>Lt</v>
      </c>
      <c r="J5438" s="16">
        <f ca="1">VLOOKUP(Table3[[#This Row],[PRODUCT ID]],Table1[[PRODUCT]:[SELLING PRICE]],4,FALSE)</f>
        <v>168</v>
      </c>
      <c r="K5438" s="16">
        <f ca="1">VLOOKUP(Table3[[#This Row],[PRODUCT ID]],Table1[[PRODUCT]:[SELLING PRICE]],5,FALSE)</f>
        <v>32.547785976926932</v>
      </c>
      <c r="L5438" s="16">
        <f ca="1">J5438*Table3[[#This Row],[QUANTITY]]</f>
        <v>504</v>
      </c>
      <c r="M5438" s="16">
        <f ca="1">K5438*Table3[[#This Row],[QUANTITY]]*(1-Table3[[#This Row],[DISCOUNT %]])</f>
        <v>94.344987509583873</v>
      </c>
      <c r="N5438" s="3">
        <f>DAY(Table3[[#This Row],[DATE]])</f>
        <v>20</v>
      </c>
      <c r="O5438" s="3" t="str">
        <f>TEXT(Table3[[#This Row],[DATE]],"mmm")</f>
        <v>Nov</v>
      </c>
      <c r="P5438" s="3">
        <f>YEAR(Table3[[#This Row],[DATE]])</f>
        <v>2035</v>
      </c>
    </row>
    <row r="5439" spans="1:16" x14ac:dyDescent="0.3">
      <c r="A5439" s="6">
        <v>49634</v>
      </c>
      <c r="B5439" s="7" t="s">
        <v>1245</v>
      </c>
      <c r="C5439" s="9">
        <f t="shared" ca="1" si="168"/>
        <v>5</v>
      </c>
      <c r="D5439" s="9" t="s">
        <v>2116</v>
      </c>
      <c r="E5439" s="9" t="s">
        <v>2116</v>
      </c>
      <c r="F5439" s="10">
        <f t="shared" ca="1" si="169"/>
        <v>4.3870165878312245E-2</v>
      </c>
      <c r="G5439" s="3" t="str">
        <f>VLOOKUP(Table3[[#This Row],[PRODUCT ID]],Table1[[PRODUCT]:[SELLING PRICE]],1,FALSE)</f>
        <v>Product193</v>
      </c>
      <c r="H5439" s="3" t="str">
        <f>VLOOKUP(Table3[[#This Row],[PRODUCT ID]],Table1[[PRODUCT]:[SELLING PRICE]],2,FALSE)</f>
        <v>Category1</v>
      </c>
      <c r="I5439" s="3" t="str">
        <f>VLOOKUP(Table3[[#This Row],[PRODUCT ID]],Table1[[PRODUCT]:[SELLING PRICE]],3,FALSE)</f>
        <v>Ft</v>
      </c>
      <c r="J5439" s="16">
        <f ca="1">VLOOKUP(Table3[[#This Row],[PRODUCT ID]],Table1[[PRODUCT]:[SELLING PRICE]],4,FALSE)</f>
        <v>131</v>
      </c>
      <c r="K5439" s="16">
        <f ca="1">VLOOKUP(Table3[[#This Row],[PRODUCT ID]],Table1[[PRODUCT]:[SELLING PRICE]],5,FALSE)</f>
        <v>49.309113202394144</v>
      </c>
      <c r="L5439" s="16">
        <f ca="1">J5439*Table3[[#This Row],[QUANTITY]]</f>
        <v>655</v>
      </c>
      <c r="M5439" s="16">
        <f ca="1">K5439*Table3[[#This Row],[QUANTITY]]*(1-Table3[[#This Row],[DISCOUNT %]])</f>
        <v>235.72957113446319</v>
      </c>
      <c r="N5439" s="3">
        <f>DAY(Table3[[#This Row],[DATE]])</f>
        <v>21</v>
      </c>
      <c r="O5439" s="3" t="str">
        <f>TEXT(Table3[[#This Row],[DATE]],"mmm")</f>
        <v>Nov</v>
      </c>
      <c r="P5439" s="3">
        <f>YEAR(Table3[[#This Row],[DATE]])</f>
        <v>2035</v>
      </c>
    </row>
    <row r="5440" spans="1:16" x14ac:dyDescent="0.3">
      <c r="A5440" s="6">
        <v>49635</v>
      </c>
      <c r="B5440" s="7" t="s">
        <v>1246</v>
      </c>
      <c r="C5440" s="9">
        <f t="shared" ca="1" si="168"/>
        <v>13</v>
      </c>
      <c r="D5440" s="9" t="s">
        <v>2116</v>
      </c>
      <c r="E5440" s="9" t="s">
        <v>2118</v>
      </c>
      <c r="F5440" s="10">
        <f t="shared" ca="1" si="169"/>
        <v>1.936102260532049E-2</v>
      </c>
      <c r="G5440" s="3" t="str">
        <f>VLOOKUP(Table3[[#This Row],[PRODUCT ID]],Table1[[PRODUCT]:[SELLING PRICE]],1,FALSE)</f>
        <v>Product194</v>
      </c>
      <c r="H5440" s="3" t="str">
        <f>VLOOKUP(Table3[[#This Row],[PRODUCT ID]],Table1[[PRODUCT]:[SELLING PRICE]],2,FALSE)</f>
        <v>Category2</v>
      </c>
      <c r="I5440" s="3" t="str">
        <f>VLOOKUP(Table3[[#This Row],[PRODUCT ID]],Table1[[PRODUCT]:[SELLING PRICE]],3,FALSE)</f>
        <v>Kg</v>
      </c>
      <c r="J5440" s="16">
        <f ca="1">VLOOKUP(Table3[[#This Row],[PRODUCT ID]],Table1[[PRODUCT]:[SELLING PRICE]],4,FALSE)</f>
        <v>167</v>
      </c>
      <c r="K5440" s="16">
        <f ca="1">VLOOKUP(Table3[[#This Row],[PRODUCT ID]],Table1[[PRODUCT]:[SELLING PRICE]],5,FALSE)</f>
        <v>24.87110848704306</v>
      </c>
      <c r="L5440" s="16">
        <f ca="1">J5440*Table3[[#This Row],[QUANTITY]]</f>
        <v>2171</v>
      </c>
      <c r="M5440" s="16">
        <f ca="1">K5440*Table3[[#This Row],[QUANTITY]]*(1-Table3[[#This Row],[DISCOUNT %]])</f>
        <v>317.06451911427854</v>
      </c>
      <c r="N5440" s="3">
        <f>DAY(Table3[[#This Row],[DATE]])</f>
        <v>22</v>
      </c>
      <c r="O5440" s="3" t="str">
        <f>TEXT(Table3[[#This Row],[DATE]],"mmm")</f>
        <v>Nov</v>
      </c>
      <c r="P5440" s="3">
        <f>YEAR(Table3[[#This Row],[DATE]])</f>
        <v>2035</v>
      </c>
    </row>
    <row r="5441" spans="1:16" x14ac:dyDescent="0.3">
      <c r="A5441" s="6">
        <v>49636</v>
      </c>
      <c r="B5441" s="7" t="s">
        <v>1247</v>
      </c>
      <c r="C5441" s="9">
        <f t="shared" ca="1" si="168"/>
        <v>4</v>
      </c>
      <c r="D5441" s="9" t="s">
        <v>2116</v>
      </c>
      <c r="E5441" s="9" t="s">
        <v>2118</v>
      </c>
      <c r="F5441" s="10">
        <f t="shared" ca="1" si="169"/>
        <v>2.7598540525694361E-2</v>
      </c>
      <c r="G5441" s="3" t="str">
        <f>VLOOKUP(Table3[[#This Row],[PRODUCT ID]],Table1[[PRODUCT]:[SELLING PRICE]],1,FALSE)</f>
        <v>Product195</v>
      </c>
      <c r="H5441" s="3" t="str">
        <f>VLOOKUP(Table3[[#This Row],[PRODUCT ID]],Table1[[PRODUCT]:[SELLING PRICE]],2,FALSE)</f>
        <v>Category3</v>
      </c>
      <c r="I5441" s="3" t="str">
        <f>VLOOKUP(Table3[[#This Row],[PRODUCT ID]],Table1[[PRODUCT]:[SELLING PRICE]],3,FALSE)</f>
        <v>No</v>
      </c>
      <c r="J5441" s="16">
        <f ca="1">VLOOKUP(Table3[[#This Row],[PRODUCT ID]],Table1[[PRODUCT]:[SELLING PRICE]],4,FALSE)</f>
        <v>203</v>
      </c>
      <c r="K5441" s="16">
        <f ca="1">VLOOKUP(Table3[[#This Row],[PRODUCT ID]],Table1[[PRODUCT]:[SELLING PRICE]],5,FALSE)</f>
        <v>163.99260185830906</v>
      </c>
      <c r="L5441" s="16">
        <f ca="1">J5441*Table3[[#This Row],[QUANTITY]]</f>
        <v>812</v>
      </c>
      <c r="M5441" s="16">
        <f ca="1">K5441*Table3[[#This Row],[QUANTITY]]*(1-Table3[[#This Row],[DISCOUNT %]])</f>
        <v>637.86658156003386</v>
      </c>
      <c r="N5441" s="3">
        <f>DAY(Table3[[#This Row],[DATE]])</f>
        <v>23</v>
      </c>
      <c r="O5441" s="3" t="str">
        <f>TEXT(Table3[[#This Row],[DATE]],"mmm")</f>
        <v>Nov</v>
      </c>
      <c r="P5441" s="3">
        <f>YEAR(Table3[[#This Row],[DATE]])</f>
        <v>2035</v>
      </c>
    </row>
    <row r="5442" spans="1:16" x14ac:dyDescent="0.3">
      <c r="A5442" s="6">
        <v>49637</v>
      </c>
      <c r="B5442" s="7" t="s">
        <v>1248</v>
      </c>
      <c r="C5442" s="9">
        <f t="shared" ca="1" si="168"/>
        <v>13</v>
      </c>
      <c r="D5442" s="9" t="s">
        <v>2115</v>
      </c>
      <c r="E5442" s="9" t="s">
        <v>2116</v>
      </c>
      <c r="F5442" s="10">
        <f t="shared" ca="1" si="169"/>
        <v>3.1765622620301262E-2</v>
      </c>
      <c r="G5442" s="3" t="str">
        <f>VLOOKUP(Table3[[#This Row],[PRODUCT ID]],Table1[[PRODUCT]:[SELLING PRICE]],1,FALSE)</f>
        <v>Product196</v>
      </c>
      <c r="H5442" s="3" t="str">
        <f>VLOOKUP(Table3[[#This Row],[PRODUCT ID]],Table1[[PRODUCT]:[SELLING PRICE]],2,FALSE)</f>
        <v>Category4</v>
      </c>
      <c r="I5442" s="3" t="str">
        <f>VLOOKUP(Table3[[#This Row],[PRODUCT ID]],Table1[[PRODUCT]:[SELLING PRICE]],3,FALSE)</f>
        <v>No</v>
      </c>
      <c r="J5442" s="16">
        <f ca="1">VLOOKUP(Table3[[#This Row],[PRODUCT ID]],Table1[[PRODUCT]:[SELLING PRICE]],4,FALSE)</f>
        <v>239</v>
      </c>
      <c r="K5442" s="16">
        <f ca="1">VLOOKUP(Table3[[#This Row],[PRODUCT ID]],Table1[[PRODUCT]:[SELLING PRICE]],5,FALSE)</f>
        <v>255.52860265010798</v>
      </c>
      <c r="L5442" s="16">
        <f ca="1">J5442*Table3[[#This Row],[QUANTITY]]</f>
        <v>3107</v>
      </c>
      <c r="M5442" s="16">
        <f ca="1">K5442*Table3[[#This Row],[QUANTITY]]*(1-Table3[[#This Row],[DISCOUNT %]])</f>
        <v>3216.3505073652127</v>
      </c>
      <c r="N5442" s="3">
        <f>DAY(Table3[[#This Row],[DATE]])</f>
        <v>24</v>
      </c>
      <c r="O5442" s="3" t="str">
        <f>TEXT(Table3[[#This Row],[DATE]],"mmm")</f>
        <v>Nov</v>
      </c>
      <c r="P5442" s="3">
        <f>YEAR(Table3[[#This Row],[DATE]])</f>
        <v>2035</v>
      </c>
    </row>
    <row r="5443" spans="1:16" x14ac:dyDescent="0.3">
      <c r="A5443" s="6">
        <v>49638</v>
      </c>
      <c r="B5443" s="7" t="s">
        <v>1249</v>
      </c>
      <c r="C5443" s="9">
        <f t="shared" ref="C5443:C5506" ca="1" si="170">RANDBETWEEN(1,15)</f>
        <v>1</v>
      </c>
      <c r="D5443" s="9" t="s">
        <v>2116</v>
      </c>
      <c r="E5443" s="9" t="s">
        <v>2116</v>
      </c>
      <c r="F5443" s="10">
        <f t="shared" ref="F5443:F5506" ca="1" si="171">RAND()*(0.1)</f>
        <v>6.2566805904686537E-2</v>
      </c>
      <c r="G5443" s="3" t="str">
        <f>VLOOKUP(Table3[[#This Row],[PRODUCT ID]],Table1[[PRODUCT]:[SELLING PRICE]],1,FALSE)</f>
        <v>Product197</v>
      </c>
      <c r="H5443" s="3" t="str">
        <f>VLOOKUP(Table3[[#This Row],[PRODUCT ID]],Table1[[PRODUCT]:[SELLING PRICE]],2,FALSE)</f>
        <v>Category5</v>
      </c>
      <c r="I5443" s="3" t="str">
        <f>VLOOKUP(Table3[[#This Row],[PRODUCT ID]],Table1[[PRODUCT]:[SELLING PRICE]],3,FALSE)</f>
        <v>Ft</v>
      </c>
      <c r="J5443" s="16">
        <f ca="1">VLOOKUP(Table3[[#This Row],[PRODUCT ID]],Table1[[PRODUCT]:[SELLING PRICE]],4,FALSE)</f>
        <v>110</v>
      </c>
      <c r="K5443" s="16">
        <f ca="1">VLOOKUP(Table3[[#This Row],[PRODUCT ID]],Table1[[PRODUCT]:[SELLING PRICE]],5,FALSE)</f>
        <v>93.87199994577621</v>
      </c>
      <c r="L5443" s="16">
        <f ca="1">J5443*Table3[[#This Row],[QUANTITY]]</f>
        <v>110</v>
      </c>
      <c r="M5443" s="16">
        <f ca="1">K5443*Table3[[#This Row],[QUANTITY]]*(1-Table3[[#This Row],[DISCOUNT %]])</f>
        <v>87.998728745284083</v>
      </c>
      <c r="N5443" s="3">
        <f>DAY(Table3[[#This Row],[DATE]])</f>
        <v>25</v>
      </c>
      <c r="O5443" s="3" t="str">
        <f>TEXT(Table3[[#This Row],[DATE]],"mmm")</f>
        <v>Nov</v>
      </c>
      <c r="P5443" s="3">
        <f>YEAR(Table3[[#This Row],[DATE]])</f>
        <v>2035</v>
      </c>
    </row>
    <row r="5444" spans="1:16" x14ac:dyDescent="0.3">
      <c r="A5444" s="6">
        <v>49639</v>
      </c>
      <c r="B5444" s="7" t="s">
        <v>1250</v>
      </c>
      <c r="C5444" s="9">
        <f t="shared" ca="1" si="170"/>
        <v>5</v>
      </c>
      <c r="D5444" s="9" t="s">
        <v>2117</v>
      </c>
      <c r="E5444" s="9" t="s">
        <v>2116</v>
      </c>
      <c r="F5444" s="10">
        <f t="shared" ca="1" si="171"/>
        <v>4.5331452766237339E-2</v>
      </c>
      <c r="G5444" s="3" t="str">
        <f>VLOOKUP(Table3[[#This Row],[PRODUCT ID]],Table1[[PRODUCT]:[SELLING PRICE]],1,FALSE)</f>
        <v>Product198</v>
      </c>
      <c r="H5444" s="3" t="str">
        <f>VLOOKUP(Table3[[#This Row],[PRODUCT ID]],Table1[[PRODUCT]:[SELLING PRICE]],2,FALSE)</f>
        <v>Category1</v>
      </c>
      <c r="I5444" s="3" t="str">
        <f>VLOOKUP(Table3[[#This Row],[PRODUCT ID]],Table1[[PRODUCT]:[SELLING PRICE]],3,FALSE)</f>
        <v>No</v>
      </c>
      <c r="J5444" s="16">
        <f ca="1">VLOOKUP(Table3[[#This Row],[PRODUCT ID]],Table1[[PRODUCT]:[SELLING PRICE]],4,FALSE)</f>
        <v>21</v>
      </c>
      <c r="K5444" s="16">
        <f ca="1">VLOOKUP(Table3[[#This Row],[PRODUCT ID]],Table1[[PRODUCT]:[SELLING PRICE]],5,FALSE)</f>
        <v>235.74852889326613</v>
      </c>
      <c r="L5444" s="16">
        <f ca="1">J5444*Table3[[#This Row],[QUANTITY]]</f>
        <v>105</v>
      </c>
      <c r="M5444" s="16">
        <f ca="1">K5444*Table3[[#This Row],[QUANTITY]]*(1-Table3[[#This Row],[DISCOUNT %]])</f>
        <v>1125.3085279551556</v>
      </c>
      <c r="N5444" s="3">
        <f>DAY(Table3[[#This Row],[DATE]])</f>
        <v>26</v>
      </c>
      <c r="O5444" s="3" t="str">
        <f>TEXT(Table3[[#This Row],[DATE]],"mmm")</f>
        <v>Nov</v>
      </c>
      <c r="P5444" s="3">
        <f>YEAR(Table3[[#This Row],[DATE]])</f>
        <v>2035</v>
      </c>
    </row>
    <row r="5445" spans="1:16" x14ac:dyDescent="0.3">
      <c r="A5445" s="6">
        <v>49640</v>
      </c>
      <c r="B5445" s="7" t="s">
        <v>1251</v>
      </c>
      <c r="C5445" s="9">
        <f t="shared" ca="1" si="170"/>
        <v>11</v>
      </c>
      <c r="D5445" s="9" t="s">
        <v>2115</v>
      </c>
      <c r="E5445" s="9" t="s">
        <v>2116</v>
      </c>
      <c r="F5445" s="10">
        <f t="shared" ca="1" si="171"/>
        <v>4.4503166965140117E-2</v>
      </c>
      <c r="G5445" s="3" t="str">
        <f>VLOOKUP(Table3[[#This Row],[PRODUCT ID]],Table1[[PRODUCT]:[SELLING PRICE]],1,FALSE)</f>
        <v>Product199</v>
      </c>
      <c r="H5445" s="3" t="str">
        <f>VLOOKUP(Table3[[#This Row],[PRODUCT ID]],Table1[[PRODUCT]:[SELLING PRICE]],2,FALSE)</f>
        <v>Category2</v>
      </c>
      <c r="I5445" s="3" t="str">
        <f>VLOOKUP(Table3[[#This Row],[PRODUCT ID]],Table1[[PRODUCT]:[SELLING PRICE]],3,FALSE)</f>
        <v>Kg</v>
      </c>
      <c r="J5445" s="16">
        <f ca="1">VLOOKUP(Table3[[#This Row],[PRODUCT ID]],Table1[[PRODUCT]:[SELLING PRICE]],4,FALSE)</f>
        <v>85</v>
      </c>
      <c r="K5445" s="16">
        <f ca="1">VLOOKUP(Table3[[#This Row],[PRODUCT ID]],Table1[[PRODUCT]:[SELLING PRICE]],5,FALSE)</f>
        <v>177.00495141637128</v>
      </c>
      <c r="L5445" s="16">
        <f ca="1">J5445*Table3[[#This Row],[QUANTITY]]</f>
        <v>935</v>
      </c>
      <c r="M5445" s="16">
        <f ca="1">K5445*Table3[[#This Row],[QUANTITY]]*(1-Table3[[#This Row],[DISCOUNT %]])</f>
        <v>1860.4043756081519</v>
      </c>
      <c r="N5445" s="3">
        <f>DAY(Table3[[#This Row],[DATE]])</f>
        <v>27</v>
      </c>
      <c r="O5445" s="3" t="str">
        <f>TEXT(Table3[[#This Row],[DATE]],"mmm")</f>
        <v>Nov</v>
      </c>
      <c r="P5445" s="3">
        <f>YEAR(Table3[[#This Row],[DATE]])</f>
        <v>2035</v>
      </c>
    </row>
    <row r="5446" spans="1:16" x14ac:dyDescent="0.3">
      <c r="A5446" s="6">
        <v>49641</v>
      </c>
      <c r="B5446" s="7" t="s">
        <v>1252</v>
      </c>
      <c r="C5446" s="9">
        <f t="shared" ca="1" si="170"/>
        <v>14</v>
      </c>
      <c r="D5446" s="9" t="s">
        <v>2115</v>
      </c>
      <c r="E5446" s="9" t="s">
        <v>2118</v>
      </c>
      <c r="F5446" s="10">
        <f t="shared" ca="1" si="171"/>
        <v>1.5897168424861673E-2</v>
      </c>
      <c r="G5446" s="3" t="str">
        <f>VLOOKUP(Table3[[#This Row],[PRODUCT ID]],Table1[[PRODUCT]:[SELLING PRICE]],1,FALSE)</f>
        <v>Product200</v>
      </c>
      <c r="H5446" s="3" t="str">
        <f>VLOOKUP(Table3[[#This Row],[PRODUCT ID]],Table1[[PRODUCT]:[SELLING PRICE]],2,FALSE)</f>
        <v>Category3</v>
      </c>
      <c r="I5446" s="3" t="str">
        <f>VLOOKUP(Table3[[#This Row],[PRODUCT ID]],Table1[[PRODUCT]:[SELLING PRICE]],3,FALSE)</f>
        <v>Kg</v>
      </c>
      <c r="J5446" s="16">
        <f ca="1">VLOOKUP(Table3[[#This Row],[PRODUCT ID]],Table1[[PRODUCT]:[SELLING PRICE]],4,FALSE)</f>
        <v>163</v>
      </c>
      <c r="K5446" s="16">
        <f ca="1">VLOOKUP(Table3[[#This Row],[PRODUCT ID]],Table1[[PRODUCT]:[SELLING PRICE]],5,FALSE)</f>
        <v>123.85053853378588</v>
      </c>
      <c r="L5446" s="16">
        <f ca="1">J5446*Table3[[#This Row],[QUANTITY]]</f>
        <v>2282</v>
      </c>
      <c r="M5446" s="16">
        <f ca="1">K5446*Table3[[#This Row],[QUANTITY]]*(1-Table3[[#This Row],[DISCOUNT %]])</f>
        <v>1706.3433192848624</v>
      </c>
      <c r="N5446" s="3">
        <f>DAY(Table3[[#This Row],[DATE]])</f>
        <v>28</v>
      </c>
      <c r="O5446" s="3" t="str">
        <f>TEXT(Table3[[#This Row],[DATE]],"mmm")</f>
        <v>Nov</v>
      </c>
      <c r="P5446" s="3">
        <f>YEAR(Table3[[#This Row],[DATE]])</f>
        <v>2035</v>
      </c>
    </row>
    <row r="5447" spans="1:16" x14ac:dyDescent="0.3">
      <c r="A5447" s="6">
        <v>49642</v>
      </c>
      <c r="B5447" s="7" t="s">
        <v>1253</v>
      </c>
      <c r="C5447" s="9">
        <f t="shared" ca="1" si="170"/>
        <v>7</v>
      </c>
      <c r="D5447" s="9" t="s">
        <v>2115</v>
      </c>
      <c r="E5447" s="9" t="s">
        <v>2116</v>
      </c>
      <c r="F5447" s="10">
        <f t="shared" ca="1" si="171"/>
        <v>8.1643460624000186E-2</v>
      </c>
      <c r="G5447" s="3" t="str">
        <f>VLOOKUP(Table3[[#This Row],[PRODUCT ID]],Table1[[PRODUCT]:[SELLING PRICE]],1,FALSE)</f>
        <v>Product201</v>
      </c>
      <c r="H5447" s="3" t="str">
        <f>VLOOKUP(Table3[[#This Row],[PRODUCT ID]],Table1[[PRODUCT]:[SELLING PRICE]],2,FALSE)</f>
        <v>Category4</v>
      </c>
      <c r="I5447" s="3" t="str">
        <f>VLOOKUP(Table3[[#This Row],[PRODUCT ID]],Table1[[PRODUCT]:[SELLING PRICE]],3,FALSE)</f>
        <v>Lt</v>
      </c>
      <c r="J5447" s="16">
        <f ca="1">VLOOKUP(Table3[[#This Row],[PRODUCT ID]],Table1[[PRODUCT]:[SELLING PRICE]],4,FALSE)</f>
        <v>28</v>
      </c>
      <c r="K5447" s="16">
        <f ca="1">VLOOKUP(Table3[[#This Row],[PRODUCT ID]],Table1[[PRODUCT]:[SELLING PRICE]],5,FALSE)</f>
        <v>194.01785137300485</v>
      </c>
      <c r="L5447" s="16">
        <f ca="1">J5447*Table3[[#This Row],[QUANTITY]]</f>
        <v>196</v>
      </c>
      <c r="M5447" s="16">
        <f ca="1">K5447*Table3[[#This Row],[QUANTITY]]*(1-Table3[[#This Row],[DISCOUNT %]])</f>
        <v>1247.2429379485586</v>
      </c>
      <c r="N5447" s="3">
        <f>DAY(Table3[[#This Row],[DATE]])</f>
        <v>29</v>
      </c>
      <c r="O5447" s="3" t="str">
        <f>TEXT(Table3[[#This Row],[DATE]],"mmm")</f>
        <v>Nov</v>
      </c>
      <c r="P5447" s="3">
        <f>YEAR(Table3[[#This Row],[DATE]])</f>
        <v>2035</v>
      </c>
    </row>
    <row r="5448" spans="1:16" x14ac:dyDescent="0.3">
      <c r="A5448" s="6">
        <v>49643</v>
      </c>
      <c r="B5448" s="7" t="s">
        <v>1254</v>
      </c>
      <c r="C5448" s="9">
        <f t="shared" ca="1" si="170"/>
        <v>2</v>
      </c>
      <c r="D5448" s="9" t="s">
        <v>2116</v>
      </c>
      <c r="E5448" s="9" t="s">
        <v>2116</v>
      </c>
      <c r="F5448" s="10">
        <f t="shared" ca="1" si="171"/>
        <v>2.5838692429147405E-2</v>
      </c>
      <c r="G5448" s="3" t="str">
        <f>VLOOKUP(Table3[[#This Row],[PRODUCT ID]],Table1[[PRODUCT]:[SELLING PRICE]],1,FALSE)</f>
        <v>Product202</v>
      </c>
      <c r="H5448" s="3" t="str">
        <f>VLOOKUP(Table3[[#This Row],[PRODUCT ID]],Table1[[PRODUCT]:[SELLING PRICE]],2,FALSE)</f>
        <v>Category5</v>
      </c>
      <c r="I5448" s="3" t="str">
        <f>VLOOKUP(Table3[[#This Row],[PRODUCT ID]],Table1[[PRODUCT]:[SELLING PRICE]],3,FALSE)</f>
        <v>Kg</v>
      </c>
      <c r="J5448" s="16">
        <f ca="1">VLOOKUP(Table3[[#This Row],[PRODUCT ID]],Table1[[PRODUCT]:[SELLING PRICE]],4,FALSE)</f>
        <v>181</v>
      </c>
      <c r="K5448" s="16">
        <f ca="1">VLOOKUP(Table3[[#This Row],[PRODUCT ID]],Table1[[PRODUCT]:[SELLING PRICE]],5,FALSE)</f>
        <v>35.07945359813435</v>
      </c>
      <c r="L5448" s="16">
        <f ca="1">J5448*Table3[[#This Row],[QUANTITY]]</f>
        <v>362</v>
      </c>
      <c r="M5448" s="16">
        <f ca="1">K5448*Table3[[#This Row],[QUANTITY]]*(1-Table3[[#This Row],[DISCOUNT %]])</f>
        <v>68.346092772059222</v>
      </c>
      <c r="N5448" s="3">
        <f>DAY(Table3[[#This Row],[DATE]])</f>
        <v>30</v>
      </c>
      <c r="O5448" s="3" t="str">
        <f>TEXT(Table3[[#This Row],[DATE]],"mmm")</f>
        <v>Nov</v>
      </c>
      <c r="P5448" s="3">
        <f>YEAR(Table3[[#This Row],[DATE]])</f>
        <v>2035</v>
      </c>
    </row>
    <row r="5449" spans="1:16" x14ac:dyDescent="0.3">
      <c r="A5449" s="6">
        <v>49644</v>
      </c>
      <c r="B5449" s="7" t="s">
        <v>1255</v>
      </c>
      <c r="C5449" s="9">
        <f t="shared" ca="1" si="170"/>
        <v>1</v>
      </c>
      <c r="D5449" s="9" t="s">
        <v>2116</v>
      </c>
      <c r="E5449" s="9" t="s">
        <v>2116</v>
      </c>
      <c r="F5449" s="10">
        <f t="shared" ca="1" si="171"/>
        <v>1.1768406199443983E-2</v>
      </c>
      <c r="G5449" s="3" t="str">
        <f>VLOOKUP(Table3[[#This Row],[PRODUCT ID]],Table1[[PRODUCT]:[SELLING PRICE]],1,FALSE)</f>
        <v>Product203</v>
      </c>
      <c r="H5449" s="3" t="str">
        <f>VLOOKUP(Table3[[#This Row],[PRODUCT ID]],Table1[[PRODUCT]:[SELLING PRICE]],2,FALSE)</f>
        <v>Category1</v>
      </c>
      <c r="I5449" s="3" t="str">
        <f>VLOOKUP(Table3[[#This Row],[PRODUCT ID]],Table1[[PRODUCT]:[SELLING PRICE]],3,FALSE)</f>
        <v>Lt</v>
      </c>
      <c r="J5449" s="16">
        <f ca="1">VLOOKUP(Table3[[#This Row],[PRODUCT ID]],Table1[[PRODUCT]:[SELLING PRICE]],4,FALSE)</f>
        <v>150</v>
      </c>
      <c r="K5449" s="16">
        <f ca="1">VLOOKUP(Table3[[#This Row],[PRODUCT ID]],Table1[[PRODUCT]:[SELLING PRICE]],5,FALSE)</f>
        <v>301.86798463932945</v>
      </c>
      <c r="L5449" s="16">
        <f ca="1">J5449*Table3[[#This Row],[QUANTITY]]</f>
        <v>150</v>
      </c>
      <c r="M5449" s="16">
        <f ca="1">K5449*Table3[[#This Row],[QUANTITY]]*(1-Table3[[#This Row],[DISCOUNT %]])</f>
        <v>298.31547957748631</v>
      </c>
      <c r="N5449" s="3">
        <f>DAY(Table3[[#This Row],[DATE]])</f>
        <v>1</v>
      </c>
      <c r="O5449" s="3" t="str">
        <f>TEXT(Table3[[#This Row],[DATE]],"mmm")</f>
        <v>Dec</v>
      </c>
      <c r="P5449" s="3">
        <f>YEAR(Table3[[#This Row],[DATE]])</f>
        <v>2035</v>
      </c>
    </row>
    <row r="5450" spans="1:16" x14ac:dyDescent="0.3">
      <c r="A5450" s="6">
        <v>49645</v>
      </c>
      <c r="B5450" s="7" t="s">
        <v>1256</v>
      </c>
      <c r="C5450" s="9">
        <f t="shared" ca="1" si="170"/>
        <v>10</v>
      </c>
      <c r="D5450" s="9" t="s">
        <v>2116</v>
      </c>
      <c r="E5450" s="9" t="s">
        <v>2116</v>
      </c>
      <c r="F5450" s="10">
        <f t="shared" ca="1" si="171"/>
        <v>3.9364674722321628E-2</v>
      </c>
      <c r="G5450" s="3" t="str">
        <f>VLOOKUP(Table3[[#This Row],[PRODUCT ID]],Table1[[PRODUCT]:[SELLING PRICE]],1,FALSE)</f>
        <v>Product204</v>
      </c>
      <c r="H5450" s="3" t="str">
        <f>VLOOKUP(Table3[[#This Row],[PRODUCT ID]],Table1[[PRODUCT]:[SELLING PRICE]],2,FALSE)</f>
        <v>Category2</v>
      </c>
      <c r="I5450" s="3" t="str">
        <f>VLOOKUP(Table3[[#This Row],[PRODUCT ID]],Table1[[PRODUCT]:[SELLING PRICE]],3,FALSE)</f>
        <v>Ft</v>
      </c>
      <c r="J5450" s="16">
        <f ca="1">VLOOKUP(Table3[[#This Row],[PRODUCT ID]],Table1[[PRODUCT]:[SELLING PRICE]],4,FALSE)</f>
        <v>159</v>
      </c>
      <c r="K5450" s="16">
        <f ca="1">VLOOKUP(Table3[[#This Row],[PRODUCT ID]],Table1[[PRODUCT]:[SELLING PRICE]],5,FALSE)</f>
        <v>279.57975045874792</v>
      </c>
      <c r="L5450" s="16">
        <f ca="1">J5450*Table3[[#This Row],[QUANTITY]]</f>
        <v>1590</v>
      </c>
      <c r="M5450" s="16">
        <f ca="1">K5450*Table3[[#This Row],[QUANTITY]]*(1-Table3[[#This Row],[DISCOUNT %]])</f>
        <v>2685.7418452299144</v>
      </c>
      <c r="N5450" s="3">
        <f>DAY(Table3[[#This Row],[DATE]])</f>
        <v>2</v>
      </c>
      <c r="O5450" s="3" t="str">
        <f>TEXT(Table3[[#This Row],[DATE]],"mmm")</f>
        <v>Dec</v>
      </c>
      <c r="P5450" s="3">
        <f>YEAR(Table3[[#This Row],[DATE]])</f>
        <v>2035</v>
      </c>
    </row>
    <row r="5451" spans="1:16" x14ac:dyDescent="0.3">
      <c r="A5451" s="6">
        <v>49646</v>
      </c>
      <c r="B5451" s="7" t="s">
        <v>1257</v>
      </c>
      <c r="C5451" s="9">
        <f t="shared" ca="1" si="170"/>
        <v>7</v>
      </c>
      <c r="D5451" s="9" t="s">
        <v>2115</v>
      </c>
      <c r="E5451" s="9" t="s">
        <v>2116</v>
      </c>
      <c r="F5451" s="10">
        <f t="shared" ca="1" si="171"/>
        <v>9.9699254135509646E-2</v>
      </c>
      <c r="G5451" s="3" t="str">
        <f>VLOOKUP(Table3[[#This Row],[PRODUCT ID]],Table1[[PRODUCT]:[SELLING PRICE]],1,FALSE)</f>
        <v>Product205</v>
      </c>
      <c r="H5451" s="3" t="str">
        <f>VLOOKUP(Table3[[#This Row],[PRODUCT ID]],Table1[[PRODUCT]:[SELLING PRICE]],2,FALSE)</f>
        <v>Category3</v>
      </c>
      <c r="I5451" s="3" t="str">
        <f>VLOOKUP(Table3[[#This Row],[PRODUCT ID]],Table1[[PRODUCT]:[SELLING PRICE]],3,FALSE)</f>
        <v>Kg</v>
      </c>
      <c r="J5451" s="16">
        <f ca="1">VLOOKUP(Table3[[#This Row],[PRODUCT ID]],Table1[[PRODUCT]:[SELLING PRICE]],4,FALSE)</f>
        <v>117</v>
      </c>
      <c r="K5451" s="16">
        <f ca="1">VLOOKUP(Table3[[#This Row],[PRODUCT ID]],Table1[[PRODUCT]:[SELLING PRICE]],5,FALSE)</f>
        <v>195.98933418134115</v>
      </c>
      <c r="L5451" s="16">
        <f ca="1">J5451*Table3[[#This Row],[QUANTITY]]</f>
        <v>819</v>
      </c>
      <c r="M5451" s="16">
        <f ca="1">K5451*Table3[[#This Row],[QUANTITY]]*(1-Table3[[#This Row],[DISCOUNT %]])</f>
        <v>1235.1454062146242</v>
      </c>
      <c r="N5451" s="3">
        <f>DAY(Table3[[#This Row],[DATE]])</f>
        <v>3</v>
      </c>
      <c r="O5451" s="3" t="str">
        <f>TEXT(Table3[[#This Row],[DATE]],"mmm")</f>
        <v>Dec</v>
      </c>
      <c r="P5451" s="3">
        <f>YEAR(Table3[[#This Row],[DATE]])</f>
        <v>2035</v>
      </c>
    </row>
    <row r="5452" spans="1:16" x14ac:dyDescent="0.3">
      <c r="A5452" s="6">
        <v>49647</v>
      </c>
      <c r="B5452" s="7" t="s">
        <v>1258</v>
      </c>
      <c r="C5452" s="9">
        <f t="shared" ca="1" si="170"/>
        <v>11</v>
      </c>
      <c r="D5452" s="9" t="s">
        <v>2117</v>
      </c>
      <c r="E5452" s="9" t="s">
        <v>2118</v>
      </c>
      <c r="F5452" s="10">
        <f t="shared" ca="1" si="171"/>
        <v>6.3815224312187391E-2</v>
      </c>
      <c r="G5452" s="3" t="str">
        <f>VLOOKUP(Table3[[#This Row],[PRODUCT ID]],Table1[[PRODUCT]:[SELLING PRICE]],1,FALSE)</f>
        <v>Product206</v>
      </c>
      <c r="H5452" s="3" t="str">
        <f>VLOOKUP(Table3[[#This Row],[PRODUCT ID]],Table1[[PRODUCT]:[SELLING PRICE]],2,FALSE)</f>
        <v>Category4</v>
      </c>
      <c r="I5452" s="3" t="str">
        <f>VLOOKUP(Table3[[#This Row],[PRODUCT ID]],Table1[[PRODUCT]:[SELLING PRICE]],3,FALSE)</f>
        <v>No</v>
      </c>
      <c r="J5452" s="16">
        <f ca="1">VLOOKUP(Table3[[#This Row],[PRODUCT ID]],Table1[[PRODUCT]:[SELLING PRICE]],4,FALSE)</f>
        <v>172</v>
      </c>
      <c r="K5452" s="16">
        <f ca="1">VLOOKUP(Table3[[#This Row],[PRODUCT ID]],Table1[[PRODUCT]:[SELLING PRICE]],5,FALSE)</f>
        <v>68.039381915558792</v>
      </c>
      <c r="L5452" s="16">
        <f ca="1">J5452*Table3[[#This Row],[QUANTITY]]</f>
        <v>1892</v>
      </c>
      <c r="M5452" s="16">
        <f ca="1">K5452*Table3[[#This Row],[QUANTITY]]*(1-Table3[[#This Row],[DISCOUNT %]])</f>
        <v>700.67176846210305</v>
      </c>
      <c r="N5452" s="3">
        <f>DAY(Table3[[#This Row],[DATE]])</f>
        <v>4</v>
      </c>
      <c r="O5452" s="3" t="str">
        <f>TEXT(Table3[[#This Row],[DATE]],"mmm")</f>
        <v>Dec</v>
      </c>
      <c r="P5452" s="3">
        <f>YEAR(Table3[[#This Row],[DATE]])</f>
        <v>2035</v>
      </c>
    </row>
    <row r="5453" spans="1:16" x14ac:dyDescent="0.3">
      <c r="A5453" s="6">
        <v>49648</v>
      </c>
      <c r="B5453" s="7" t="s">
        <v>1259</v>
      </c>
      <c r="C5453" s="9">
        <f t="shared" ca="1" si="170"/>
        <v>9</v>
      </c>
      <c r="D5453" s="9" t="s">
        <v>2117</v>
      </c>
      <c r="E5453" s="9" t="s">
        <v>2118</v>
      </c>
      <c r="F5453" s="10">
        <f t="shared" ca="1" si="171"/>
        <v>3.7637667802284197E-2</v>
      </c>
      <c r="G5453" s="3" t="str">
        <f>VLOOKUP(Table3[[#This Row],[PRODUCT ID]],Table1[[PRODUCT]:[SELLING PRICE]],1,FALSE)</f>
        <v>Product207</v>
      </c>
      <c r="H5453" s="3" t="str">
        <f>VLOOKUP(Table3[[#This Row],[PRODUCT ID]],Table1[[PRODUCT]:[SELLING PRICE]],2,FALSE)</f>
        <v>Category5</v>
      </c>
      <c r="I5453" s="3" t="str">
        <f>VLOOKUP(Table3[[#This Row],[PRODUCT ID]],Table1[[PRODUCT]:[SELLING PRICE]],3,FALSE)</f>
        <v>No</v>
      </c>
      <c r="J5453" s="16">
        <f ca="1">VLOOKUP(Table3[[#This Row],[PRODUCT ID]],Table1[[PRODUCT]:[SELLING PRICE]],4,FALSE)</f>
        <v>116</v>
      </c>
      <c r="K5453" s="16">
        <f ca="1">VLOOKUP(Table3[[#This Row],[PRODUCT ID]],Table1[[PRODUCT]:[SELLING PRICE]],5,FALSE)</f>
        <v>269.92092612231124</v>
      </c>
      <c r="L5453" s="16">
        <f ca="1">J5453*Table3[[#This Row],[QUANTITY]]</f>
        <v>1044</v>
      </c>
      <c r="M5453" s="16">
        <f ca="1">K5453*Table3[[#This Row],[QUANTITY]]*(1-Table3[[#This Row],[DISCOUNT %]])</f>
        <v>2337.8555877483132</v>
      </c>
      <c r="N5453" s="3">
        <f>DAY(Table3[[#This Row],[DATE]])</f>
        <v>5</v>
      </c>
      <c r="O5453" s="3" t="str">
        <f>TEXT(Table3[[#This Row],[DATE]],"mmm")</f>
        <v>Dec</v>
      </c>
      <c r="P5453" s="3">
        <f>YEAR(Table3[[#This Row],[DATE]])</f>
        <v>2035</v>
      </c>
    </row>
    <row r="5454" spans="1:16" x14ac:dyDescent="0.3">
      <c r="A5454" s="6">
        <v>49649</v>
      </c>
      <c r="B5454" s="7" t="s">
        <v>1260</v>
      </c>
      <c r="C5454" s="9">
        <f t="shared" ca="1" si="170"/>
        <v>3</v>
      </c>
      <c r="D5454" s="9" t="s">
        <v>2116</v>
      </c>
      <c r="E5454" s="9" t="s">
        <v>2116</v>
      </c>
      <c r="F5454" s="10">
        <f t="shared" ca="1" si="171"/>
        <v>6.0941459874407113E-2</v>
      </c>
      <c r="G5454" s="3" t="str">
        <f>VLOOKUP(Table3[[#This Row],[PRODUCT ID]],Table1[[PRODUCT]:[SELLING PRICE]],1,FALSE)</f>
        <v>Product208</v>
      </c>
      <c r="H5454" s="3" t="str">
        <f>VLOOKUP(Table3[[#This Row],[PRODUCT ID]],Table1[[PRODUCT]:[SELLING PRICE]],2,FALSE)</f>
        <v>Category1</v>
      </c>
      <c r="I5454" s="3" t="str">
        <f>VLOOKUP(Table3[[#This Row],[PRODUCT ID]],Table1[[PRODUCT]:[SELLING PRICE]],3,FALSE)</f>
        <v>Ft</v>
      </c>
      <c r="J5454" s="16">
        <f ca="1">VLOOKUP(Table3[[#This Row],[PRODUCT ID]],Table1[[PRODUCT]:[SELLING PRICE]],4,FALSE)</f>
        <v>90</v>
      </c>
      <c r="K5454" s="16">
        <f ca="1">VLOOKUP(Table3[[#This Row],[PRODUCT ID]],Table1[[PRODUCT]:[SELLING PRICE]],5,FALSE)</f>
        <v>135.67081675290174</v>
      </c>
      <c r="L5454" s="16">
        <f ca="1">J5454*Table3[[#This Row],[QUANTITY]]</f>
        <v>270</v>
      </c>
      <c r="M5454" s="16">
        <f ca="1">K5454*Table3[[#This Row],[QUANTITY]]*(1-Table3[[#This Row],[DISCOUNT %]])</f>
        <v>382.20851735288022</v>
      </c>
      <c r="N5454" s="3">
        <f>DAY(Table3[[#This Row],[DATE]])</f>
        <v>6</v>
      </c>
      <c r="O5454" s="3" t="str">
        <f>TEXT(Table3[[#This Row],[DATE]],"mmm")</f>
        <v>Dec</v>
      </c>
      <c r="P5454" s="3">
        <f>YEAR(Table3[[#This Row],[DATE]])</f>
        <v>2035</v>
      </c>
    </row>
    <row r="5455" spans="1:16" x14ac:dyDescent="0.3">
      <c r="A5455" s="6">
        <v>49650</v>
      </c>
      <c r="B5455" s="7" t="s">
        <v>1261</v>
      </c>
      <c r="C5455" s="9">
        <f t="shared" ca="1" si="170"/>
        <v>13</v>
      </c>
      <c r="D5455" s="9" t="s">
        <v>2116</v>
      </c>
      <c r="E5455" s="9" t="s">
        <v>2116</v>
      </c>
      <c r="F5455" s="10">
        <f t="shared" ca="1" si="171"/>
        <v>3.0091751644492005E-2</v>
      </c>
      <c r="G5455" s="3" t="str">
        <f>VLOOKUP(Table3[[#This Row],[PRODUCT ID]],Table1[[PRODUCT]:[SELLING PRICE]],1,FALSE)</f>
        <v>Product209</v>
      </c>
      <c r="H5455" s="3" t="str">
        <f>VLOOKUP(Table3[[#This Row],[PRODUCT ID]],Table1[[PRODUCT]:[SELLING PRICE]],2,FALSE)</f>
        <v>Category2</v>
      </c>
      <c r="I5455" s="3" t="str">
        <f>VLOOKUP(Table3[[#This Row],[PRODUCT ID]],Table1[[PRODUCT]:[SELLING PRICE]],3,FALSE)</f>
        <v>No</v>
      </c>
      <c r="J5455" s="16">
        <f ca="1">VLOOKUP(Table3[[#This Row],[PRODUCT ID]],Table1[[PRODUCT]:[SELLING PRICE]],4,FALSE)</f>
        <v>239</v>
      </c>
      <c r="K5455" s="16">
        <f ca="1">VLOOKUP(Table3[[#This Row],[PRODUCT ID]],Table1[[PRODUCT]:[SELLING PRICE]],5,FALSE)</f>
        <v>267.52871627874873</v>
      </c>
      <c r="L5455" s="16">
        <f ca="1">J5455*Table3[[#This Row],[QUANTITY]]</f>
        <v>3107</v>
      </c>
      <c r="M5455" s="16">
        <f ca="1">K5455*Table3[[#This Row],[QUANTITY]]*(1-Table3[[#This Row],[DISCOUNT %]])</f>
        <v>3373.2180116793452</v>
      </c>
      <c r="N5455" s="3">
        <f>DAY(Table3[[#This Row],[DATE]])</f>
        <v>7</v>
      </c>
      <c r="O5455" s="3" t="str">
        <f>TEXT(Table3[[#This Row],[DATE]],"mmm")</f>
        <v>Dec</v>
      </c>
      <c r="P5455" s="3">
        <f>YEAR(Table3[[#This Row],[DATE]])</f>
        <v>2035</v>
      </c>
    </row>
    <row r="5456" spans="1:16" x14ac:dyDescent="0.3">
      <c r="A5456" s="6">
        <v>49651</v>
      </c>
      <c r="B5456" s="7" t="s">
        <v>1262</v>
      </c>
      <c r="C5456" s="9">
        <f t="shared" ca="1" si="170"/>
        <v>3</v>
      </c>
      <c r="D5456" s="9" t="s">
        <v>2116</v>
      </c>
      <c r="E5456" s="9" t="s">
        <v>2116</v>
      </c>
      <c r="F5456" s="10">
        <f t="shared" ca="1" si="171"/>
        <v>3.1024686164667539E-2</v>
      </c>
      <c r="G5456" s="3" t="str">
        <f>VLOOKUP(Table3[[#This Row],[PRODUCT ID]],Table1[[PRODUCT]:[SELLING PRICE]],1,FALSE)</f>
        <v>Product210</v>
      </c>
      <c r="H5456" s="3" t="str">
        <f>VLOOKUP(Table3[[#This Row],[PRODUCT ID]],Table1[[PRODUCT]:[SELLING PRICE]],2,FALSE)</f>
        <v>Category3</v>
      </c>
      <c r="I5456" s="3" t="str">
        <f>VLOOKUP(Table3[[#This Row],[PRODUCT ID]],Table1[[PRODUCT]:[SELLING PRICE]],3,FALSE)</f>
        <v>Kg</v>
      </c>
      <c r="J5456" s="16">
        <f ca="1">VLOOKUP(Table3[[#This Row],[PRODUCT ID]],Table1[[PRODUCT]:[SELLING PRICE]],4,FALSE)</f>
        <v>180</v>
      </c>
      <c r="K5456" s="16">
        <f ca="1">VLOOKUP(Table3[[#This Row],[PRODUCT ID]],Table1[[PRODUCT]:[SELLING PRICE]],5,FALSE)</f>
        <v>265.37581418255377</v>
      </c>
      <c r="L5456" s="16">
        <f ca="1">J5456*Table3[[#This Row],[QUANTITY]]</f>
        <v>540</v>
      </c>
      <c r="M5456" s="16">
        <f ca="1">K5456*Table3[[#This Row],[QUANTITY]]*(1-Table3[[#This Row],[DISCOUNT %]])</f>
        <v>771.42783849554064</v>
      </c>
      <c r="N5456" s="3">
        <f>DAY(Table3[[#This Row],[DATE]])</f>
        <v>8</v>
      </c>
      <c r="O5456" s="3" t="str">
        <f>TEXT(Table3[[#This Row],[DATE]],"mmm")</f>
        <v>Dec</v>
      </c>
      <c r="P5456" s="3">
        <f>YEAR(Table3[[#This Row],[DATE]])</f>
        <v>2035</v>
      </c>
    </row>
    <row r="5457" spans="1:16" x14ac:dyDescent="0.3">
      <c r="A5457" s="6">
        <v>49652</v>
      </c>
      <c r="B5457" s="7" t="s">
        <v>1263</v>
      </c>
      <c r="C5457" s="9">
        <f t="shared" ca="1" si="170"/>
        <v>13</v>
      </c>
      <c r="D5457" s="9" t="s">
        <v>2116</v>
      </c>
      <c r="E5457" s="9" t="s">
        <v>2116</v>
      </c>
      <c r="F5457" s="10">
        <f t="shared" ca="1" si="171"/>
        <v>2.9153441560268403E-2</v>
      </c>
      <c r="G5457" s="3" t="str">
        <f>VLOOKUP(Table3[[#This Row],[PRODUCT ID]],Table1[[PRODUCT]:[SELLING PRICE]],1,FALSE)</f>
        <v>Product211</v>
      </c>
      <c r="H5457" s="3" t="str">
        <f>VLOOKUP(Table3[[#This Row],[PRODUCT ID]],Table1[[PRODUCT]:[SELLING PRICE]],2,FALSE)</f>
        <v>Category4</v>
      </c>
      <c r="I5457" s="3" t="str">
        <f>VLOOKUP(Table3[[#This Row],[PRODUCT ID]],Table1[[PRODUCT]:[SELLING PRICE]],3,FALSE)</f>
        <v>Kg</v>
      </c>
      <c r="J5457" s="16">
        <f ca="1">VLOOKUP(Table3[[#This Row],[PRODUCT ID]],Table1[[PRODUCT]:[SELLING PRICE]],4,FALSE)</f>
        <v>157</v>
      </c>
      <c r="K5457" s="16">
        <f ca="1">VLOOKUP(Table3[[#This Row],[PRODUCT ID]],Table1[[PRODUCT]:[SELLING PRICE]],5,FALSE)</f>
        <v>143.98451442231595</v>
      </c>
      <c r="L5457" s="16">
        <f ca="1">J5457*Table3[[#This Row],[QUANTITY]]</f>
        <v>2041</v>
      </c>
      <c r="M5457" s="16">
        <f ca="1">K5457*Table3[[#This Row],[QUANTITY]]*(1-Table3[[#This Row],[DISCOUNT %]])</f>
        <v>1817.2293138417774</v>
      </c>
      <c r="N5457" s="3">
        <f>DAY(Table3[[#This Row],[DATE]])</f>
        <v>9</v>
      </c>
      <c r="O5457" s="3" t="str">
        <f>TEXT(Table3[[#This Row],[DATE]],"mmm")</f>
        <v>Dec</v>
      </c>
      <c r="P5457" s="3">
        <f>YEAR(Table3[[#This Row],[DATE]])</f>
        <v>2035</v>
      </c>
    </row>
    <row r="5458" spans="1:16" x14ac:dyDescent="0.3">
      <c r="A5458" s="6">
        <v>49653</v>
      </c>
      <c r="B5458" s="7" t="s">
        <v>1264</v>
      </c>
      <c r="C5458" s="9">
        <f t="shared" ca="1" si="170"/>
        <v>10</v>
      </c>
      <c r="D5458" s="9" t="s">
        <v>2115</v>
      </c>
      <c r="E5458" s="9" t="s">
        <v>2118</v>
      </c>
      <c r="F5458" s="10">
        <f t="shared" ca="1" si="171"/>
        <v>6.0743482507696733E-2</v>
      </c>
      <c r="G5458" s="3" t="str">
        <f>VLOOKUP(Table3[[#This Row],[PRODUCT ID]],Table1[[PRODUCT]:[SELLING PRICE]],1,FALSE)</f>
        <v>Product212</v>
      </c>
      <c r="H5458" s="3" t="str">
        <f>VLOOKUP(Table3[[#This Row],[PRODUCT ID]],Table1[[PRODUCT]:[SELLING PRICE]],2,FALSE)</f>
        <v>Category5</v>
      </c>
      <c r="I5458" s="3" t="str">
        <f>VLOOKUP(Table3[[#This Row],[PRODUCT ID]],Table1[[PRODUCT]:[SELLING PRICE]],3,FALSE)</f>
        <v>Lt</v>
      </c>
      <c r="J5458" s="16">
        <f ca="1">VLOOKUP(Table3[[#This Row],[PRODUCT ID]],Table1[[PRODUCT]:[SELLING PRICE]],4,FALSE)</f>
        <v>198</v>
      </c>
      <c r="K5458" s="16">
        <f ca="1">VLOOKUP(Table3[[#This Row],[PRODUCT ID]],Table1[[PRODUCT]:[SELLING PRICE]],5,FALSE)</f>
        <v>210.91999536522889</v>
      </c>
      <c r="L5458" s="16">
        <f ca="1">J5458*Table3[[#This Row],[QUANTITY]]</f>
        <v>1980</v>
      </c>
      <c r="M5458" s="16">
        <f ca="1">K5458*Table3[[#This Row],[QUANTITY]]*(1-Table3[[#This Row],[DISCOUNT %]])</f>
        <v>1981.0798031623765</v>
      </c>
      <c r="N5458" s="3">
        <f>DAY(Table3[[#This Row],[DATE]])</f>
        <v>10</v>
      </c>
      <c r="O5458" s="3" t="str">
        <f>TEXT(Table3[[#This Row],[DATE]],"mmm")</f>
        <v>Dec</v>
      </c>
      <c r="P5458" s="3">
        <f>YEAR(Table3[[#This Row],[DATE]])</f>
        <v>2035</v>
      </c>
    </row>
    <row r="5459" spans="1:16" x14ac:dyDescent="0.3">
      <c r="A5459" s="6">
        <v>49654</v>
      </c>
      <c r="B5459" s="7" t="s">
        <v>1265</v>
      </c>
      <c r="C5459" s="9">
        <f t="shared" ca="1" si="170"/>
        <v>14</v>
      </c>
      <c r="D5459" s="9" t="s">
        <v>2116</v>
      </c>
      <c r="E5459" s="9" t="s">
        <v>2116</v>
      </c>
      <c r="F5459" s="10">
        <f t="shared" ca="1" si="171"/>
        <v>8.2023640496179051E-2</v>
      </c>
      <c r="G5459" s="3" t="str">
        <f>VLOOKUP(Table3[[#This Row],[PRODUCT ID]],Table1[[PRODUCT]:[SELLING PRICE]],1,FALSE)</f>
        <v>Product213</v>
      </c>
      <c r="H5459" s="3" t="str">
        <f>VLOOKUP(Table3[[#This Row],[PRODUCT ID]],Table1[[PRODUCT]:[SELLING PRICE]],2,FALSE)</f>
        <v>Category1</v>
      </c>
      <c r="I5459" s="3" t="str">
        <f>VLOOKUP(Table3[[#This Row],[PRODUCT ID]],Table1[[PRODUCT]:[SELLING PRICE]],3,FALSE)</f>
        <v>Kg</v>
      </c>
      <c r="J5459" s="16">
        <f ca="1">VLOOKUP(Table3[[#This Row],[PRODUCT ID]],Table1[[PRODUCT]:[SELLING PRICE]],4,FALSE)</f>
        <v>12</v>
      </c>
      <c r="K5459" s="16">
        <f ca="1">VLOOKUP(Table3[[#This Row],[PRODUCT ID]],Table1[[PRODUCT]:[SELLING PRICE]],5,FALSE)</f>
        <v>186.11881122382229</v>
      </c>
      <c r="L5459" s="16">
        <f ca="1">J5459*Table3[[#This Row],[QUANTITY]]</f>
        <v>168</v>
      </c>
      <c r="M5459" s="16">
        <f ca="1">K5459*Table3[[#This Row],[QUANTITY]]*(1-Table3[[#This Row],[DISCOUNT %]])</f>
        <v>2391.9373626739257</v>
      </c>
      <c r="N5459" s="3">
        <f>DAY(Table3[[#This Row],[DATE]])</f>
        <v>11</v>
      </c>
      <c r="O5459" s="3" t="str">
        <f>TEXT(Table3[[#This Row],[DATE]],"mmm")</f>
        <v>Dec</v>
      </c>
      <c r="P5459" s="3">
        <f>YEAR(Table3[[#This Row],[DATE]])</f>
        <v>2035</v>
      </c>
    </row>
    <row r="5460" spans="1:16" x14ac:dyDescent="0.3">
      <c r="A5460" s="6">
        <v>49655</v>
      </c>
      <c r="B5460" s="7" t="s">
        <v>1266</v>
      </c>
      <c r="C5460" s="9">
        <f t="shared" ca="1" si="170"/>
        <v>8</v>
      </c>
      <c r="D5460" s="9" t="s">
        <v>2117</v>
      </c>
      <c r="E5460" s="9" t="s">
        <v>2116</v>
      </c>
      <c r="F5460" s="10">
        <f t="shared" ca="1" si="171"/>
        <v>6.8294100109109454E-2</v>
      </c>
      <c r="G5460" s="3" t="str">
        <f>VLOOKUP(Table3[[#This Row],[PRODUCT ID]],Table1[[PRODUCT]:[SELLING PRICE]],1,FALSE)</f>
        <v>Product214</v>
      </c>
      <c r="H5460" s="3" t="str">
        <f>VLOOKUP(Table3[[#This Row],[PRODUCT ID]],Table1[[PRODUCT]:[SELLING PRICE]],2,FALSE)</f>
        <v>Category2</v>
      </c>
      <c r="I5460" s="3" t="str">
        <f>VLOOKUP(Table3[[#This Row],[PRODUCT ID]],Table1[[PRODUCT]:[SELLING PRICE]],3,FALSE)</f>
        <v>Lt</v>
      </c>
      <c r="J5460" s="16">
        <f ca="1">VLOOKUP(Table3[[#This Row],[PRODUCT ID]],Table1[[PRODUCT]:[SELLING PRICE]],4,FALSE)</f>
        <v>71</v>
      </c>
      <c r="K5460" s="16">
        <f ca="1">VLOOKUP(Table3[[#This Row],[PRODUCT ID]],Table1[[PRODUCT]:[SELLING PRICE]],5,FALSE)</f>
        <v>45.713468138494527</v>
      </c>
      <c r="L5460" s="16">
        <f ca="1">J5460*Table3[[#This Row],[QUANTITY]]</f>
        <v>568</v>
      </c>
      <c r="M5460" s="16">
        <f ca="1">K5460*Table3[[#This Row],[QUANTITY]]*(1-Table3[[#This Row],[DISCOUNT %]])</f>
        <v>340.7320637528768</v>
      </c>
      <c r="N5460" s="3">
        <f>DAY(Table3[[#This Row],[DATE]])</f>
        <v>12</v>
      </c>
      <c r="O5460" s="3" t="str">
        <f>TEXT(Table3[[#This Row],[DATE]],"mmm")</f>
        <v>Dec</v>
      </c>
      <c r="P5460" s="3">
        <f>YEAR(Table3[[#This Row],[DATE]])</f>
        <v>2035</v>
      </c>
    </row>
    <row r="5461" spans="1:16" x14ac:dyDescent="0.3">
      <c r="A5461" s="6">
        <v>49656</v>
      </c>
      <c r="B5461" s="7" t="s">
        <v>1267</v>
      </c>
      <c r="C5461" s="9">
        <f t="shared" ca="1" si="170"/>
        <v>7</v>
      </c>
      <c r="D5461" s="9" t="s">
        <v>2115</v>
      </c>
      <c r="E5461" s="9" t="s">
        <v>2116</v>
      </c>
      <c r="F5461" s="10">
        <f t="shared" ca="1" si="171"/>
        <v>1.8730023145846809E-2</v>
      </c>
      <c r="G5461" s="3" t="str">
        <f>VLOOKUP(Table3[[#This Row],[PRODUCT ID]],Table1[[PRODUCT]:[SELLING PRICE]],1,FALSE)</f>
        <v>Product215</v>
      </c>
      <c r="H5461" s="3" t="str">
        <f>VLOOKUP(Table3[[#This Row],[PRODUCT ID]],Table1[[PRODUCT]:[SELLING PRICE]],2,FALSE)</f>
        <v>Category3</v>
      </c>
      <c r="I5461" s="3" t="str">
        <f>VLOOKUP(Table3[[#This Row],[PRODUCT ID]],Table1[[PRODUCT]:[SELLING PRICE]],3,FALSE)</f>
        <v>Ft</v>
      </c>
      <c r="J5461" s="16">
        <f ca="1">VLOOKUP(Table3[[#This Row],[PRODUCT ID]],Table1[[PRODUCT]:[SELLING PRICE]],4,FALSE)</f>
        <v>54</v>
      </c>
      <c r="K5461" s="16">
        <f ca="1">VLOOKUP(Table3[[#This Row],[PRODUCT ID]],Table1[[PRODUCT]:[SELLING PRICE]],5,FALSE)</f>
        <v>95.158221575081654</v>
      </c>
      <c r="L5461" s="16">
        <f ca="1">J5461*Table3[[#This Row],[QUANTITY]]</f>
        <v>378</v>
      </c>
      <c r="M5461" s="16">
        <f ca="1">K5461*Table3[[#This Row],[QUANTITY]]*(1-Table3[[#This Row],[DISCOUNT %]])</f>
        <v>653.63134117723939</v>
      </c>
      <c r="N5461" s="3">
        <f>DAY(Table3[[#This Row],[DATE]])</f>
        <v>13</v>
      </c>
      <c r="O5461" s="3" t="str">
        <f>TEXT(Table3[[#This Row],[DATE]],"mmm")</f>
        <v>Dec</v>
      </c>
      <c r="P5461" s="3">
        <f>YEAR(Table3[[#This Row],[DATE]])</f>
        <v>2035</v>
      </c>
    </row>
    <row r="5462" spans="1:16" x14ac:dyDescent="0.3">
      <c r="A5462" s="6">
        <v>49657</v>
      </c>
      <c r="B5462" s="7" t="s">
        <v>1268</v>
      </c>
      <c r="C5462" s="9">
        <f t="shared" ca="1" si="170"/>
        <v>15</v>
      </c>
      <c r="D5462" s="9" t="s">
        <v>2115</v>
      </c>
      <c r="E5462" s="9" t="s">
        <v>2116</v>
      </c>
      <c r="F5462" s="10">
        <f t="shared" ca="1" si="171"/>
        <v>5.3141065382152144E-2</v>
      </c>
      <c r="G5462" s="3" t="str">
        <f>VLOOKUP(Table3[[#This Row],[PRODUCT ID]],Table1[[PRODUCT]:[SELLING PRICE]],1,FALSE)</f>
        <v>Product216</v>
      </c>
      <c r="H5462" s="3" t="str">
        <f>VLOOKUP(Table3[[#This Row],[PRODUCT ID]],Table1[[PRODUCT]:[SELLING PRICE]],2,FALSE)</f>
        <v>Category4</v>
      </c>
      <c r="I5462" s="3" t="str">
        <f>VLOOKUP(Table3[[#This Row],[PRODUCT ID]],Table1[[PRODUCT]:[SELLING PRICE]],3,FALSE)</f>
        <v>Kg</v>
      </c>
      <c r="J5462" s="16">
        <f ca="1">VLOOKUP(Table3[[#This Row],[PRODUCT ID]],Table1[[PRODUCT]:[SELLING PRICE]],4,FALSE)</f>
        <v>141</v>
      </c>
      <c r="K5462" s="16">
        <f ca="1">VLOOKUP(Table3[[#This Row],[PRODUCT ID]],Table1[[PRODUCT]:[SELLING PRICE]],5,FALSE)</f>
        <v>174.56517360104871</v>
      </c>
      <c r="L5462" s="16">
        <f ca="1">J5462*Table3[[#This Row],[QUANTITY]]</f>
        <v>2115</v>
      </c>
      <c r="M5462" s="16">
        <f ca="1">K5462*Table3[[#This Row],[QUANTITY]]*(1-Table3[[#This Row],[DISCOUNT %]])</f>
        <v>2479.3289144590299</v>
      </c>
      <c r="N5462" s="3">
        <f>DAY(Table3[[#This Row],[DATE]])</f>
        <v>14</v>
      </c>
      <c r="O5462" s="3" t="str">
        <f>TEXT(Table3[[#This Row],[DATE]],"mmm")</f>
        <v>Dec</v>
      </c>
      <c r="P5462" s="3">
        <f>YEAR(Table3[[#This Row],[DATE]])</f>
        <v>2035</v>
      </c>
    </row>
    <row r="5463" spans="1:16" x14ac:dyDescent="0.3">
      <c r="A5463" s="6">
        <v>49658</v>
      </c>
      <c r="B5463" s="7" t="s">
        <v>1269</v>
      </c>
      <c r="C5463" s="9">
        <f t="shared" ca="1" si="170"/>
        <v>9</v>
      </c>
      <c r="D5463" s="9" t="s">
        <v>2115</v>
      </c>
      <c r="E5463" s="9" t="s">
        <v>2116</v>
      </c>
      <c r="F5463" s="10">
        <f t="shared" ca="1" si="171"/>
        <v>5.58273002842887E-2</v>
      </c>
      <c r="G5463" s="3" t="str">
        <f>VLOOKUP(Table3[[#This Row],[PRODUCT ID]],Table1[[PRODUCT]:[SELLING PRICE]],1,FALSE)</f>
        <v>Product217</v>
      </c>
      <c r="H5463" s="3" t="str">
        <f>VLOOKUP(Table3[[#This Row],[PRODUCT ID]],Table1[[PRODUCT]:[SELLING PRICE]],2,FALSE)</f>
        <v>Category1</v>
      </c>
      <c r="I5463" s="3" t="str">
        <f>VLOOKUP(Table3[[#This Row],[PRODUCT ID]],Table1[[PRODUCT]:[SELLING PRICE]],3,FALSE)</f>
        <v>No</v>
      </c>
      <c r="J5463" s="16">
        <f ca="1">VLOOKUP(Table3[[#This Row],[PRODUCT ID]],Table1[[PRODUCT]:[SELLING PRICE]],4,FALSE)</f>
        <v>54</v>
      </c>
      <c r="K5463" s="16">
        <f ca="1">VLOOKUP(Table3[[#This Row],[PRODUCT ID]],Table1[[PRODUCT]:[SELLING PRICE]],5,FALSE)</f>
        <v>225.65495511867408</v>
      </c>
      <c r="L5463" s="16">
        <f ca="1">J5463*Table3[[#This Row],[QUANTITY]]</f>
        <v>486</v>
      </c>
      <c r="M5463" s="16">
        <f ca="1">K5463*Table3[[#This Row],[QUANTITY]]*(1-Table3[[#This Row],[DISCOUNT %]])</f>
        <v>1917.5152336076355</v>
      </c>
      <c r="N5463" s="3">
        <f>DAY(Table3[[#This Row],[DATE]])</f>
        <v>15</v>
      </c>
      <c r="O5463" s="3" t="str">
        <f>TEXT(Table3[[#This Row],[DATE]],"mmm")</f>
        <v>Dec</v>
      </c>
      <c r="P5463" s="3">
        <f>YEAR(Table3[[#This Row],[DATE]])</f>
        <v>2035</v>
      </c>
    </row>
    <row r="5464" spans="1:16" x14ac:dyDescent="0.3">
      <c r="A5464" s="6">
        <v>49659</v>
      </c>
      <c r="B5464" s="7" t="s">
        <v>1270</v>
      </c>
      <c r="C5464" s="9">
        <f t="shared" ca="1" si="170"/>
        <v>9</v>
      </c>
      <c r="D5464" s="9" t="s">
        <v>2116</v>
      </c>
      <c r="E5464" s="9" t="s">
        <v>2118</v>
      </c>
      <c r="F5464" s="10">
        <f t="shared" ca="1" si="171"/>
        <v>8.7014459848176809E-2</v>
      </c>
      <c r="G5464" s="3" t="str">
        <f>VLOOKUP(Table3[[#This Row],[PRODUCT ID]],Table1[[PRODUCT]:[SELLING PRICE]],1,FALSE)</f>
        <v>Product218</v>
      </c>
      <c r="H5464" s="3" t="str">
        <f>VLOOKUP(Table3[[#This Row],[PRODUCT ID]],Table1[[PRODUCT]:[SELLING PRICE]],2,FALSE)</f>
        <v>Category2</v>
      </c>
      <c r="I5464" s="3" t="str">
        <f>VLOOKUP(Table3[[#This Row],[PRODUCT ID]],Table1[[PRODUCT]:[SELLING PRICE]],3,FALSE)</f>
        <v>No</v>
      </c>
      <c r="J5464" s="16">
        <f ca="1">VLOOKUP(Table3[[#This Row],[PRODUCT ID]],Table1[[PRODUCT]:[SELLING PRICE]],4,FALSE)</f>
        <v>83</v>
      </c>
      <c r="K5464" s="16">
        <f ca="1">VLOOKUP(Table3[[#This Row],[PRODUCT ID]],Table1[[PRODUCT]:[SELLING PRICE]],5,FALSE)</f>
        <v>43.32200154446754</v>
      </c>
      <c r="L5464" s="16">
        <f ca="1">J5464*Table3[[#This Row],[QUANTITY]]</f>
        <v>747</v>
      </c>
      <c r="M5464" s="16">
        <f ca="1">K5464*Table3[[#This Row],[QUANTITY]]*(1-Table3[[#This Row],[DISCOUNT %]])</f>
        <v>355.97124882480432</v>
      </c>
      <c r="N5464" s="3">
        <f>DAY(Table3[[#This Row],[DATE]])</f>
        <v>16</v>
      </c>
      <c r="O5464" s="3" t="str">
        <f>TEXT(Table3[[#This Row],[DATE]],"mmm")</f>
        <v>Dec</v>
      </c>
      <c r="P5464" s="3">
        <f>YEAR(Table3[[#This Row],[DATE]])</f>
        <v>2035</v>
      </c>
    </row>
    <row r="5465" spans="1:16" x14ac:dyDescent="0.3">
      <c r="A5465" s="6">
        <v>49660</v>
      </c>
      <c r="B5465" s="7" t="s">
        <v>1271</v>
      </c>
      <c r="C5465" s="9">
        <f t="shared" ca="1" si="170"/>
        <v>2</v>
      </c>
      <c r="D5465" s="9" t="s">
        <v>2116</v>
      </c>
      <c r="E5465" s="9" t="s">
        <v>2118</v>
      </c>
      <c r="F5465" s="10">
        <f t="shared" ca="1" si="171"/>
        <v>9.6583802828611814E-2</v>
      </c>
      <c r="G5465" s="3" t="str">
        <f>VLOOKUP(Table3[[#This Row],[PRODUCT ID]],Table1[[PRODUCT]:[SELLING PRICE]],1,FALSE)</f>
        <v>Product219</v>
      </c>
      <c r="H5465" s="3" t="str">
        <f>VLOOKUP(Table3[[#This Row],[PRODUCT ID]],Table1[[PRODUCT]:[SELLING PRICE]],2,FALSE)</f>
        <v>Category3</v>
      </c>
      <c r="I5465" s="3" t="str">
        <f>VLOOKUP(Table3[[#This Row],[PRODUCT ID]],Table1[[PRODUCT]:[SELLING PRICE]],3,FALSE)</f>
        <v>Ft</v>
      </c>
      <c r="J5465" s="16">
        <f ca="1">VLOOKUP(Table3[[#This Row],[PRODUCT ID]],Table1[[PRODUCT]:[SELLING PRICE]],4,FALSE)</f>
        <v>140</v>
      </c>
      <c r="K5465" s="16">
        <f ca="1">VLOOKUP(Table3[[#This Row],[PRODUCT ID]],Table1[[PRODUCT]:[SELLING PRICE]],5,FALSE)</f>
        <v>126.60363688810999</v>
      </c>
      <c r="L5465" s="16">
        <f ca="1">J5465*Table3[[#This Row],[QUANTITY]]</f>
        <v>280</v>
      </c>
      <c r="M5465" s="16">
        <f ca="1">K5465*Table3[[#This Row],[QUANTITY]]*(1-Table3[[#This Row],[DISCOUNT %]])</f>
        <v>228.75155237104721</v>
      </c>
      <c r="N5465" s="3">
        <f>DAY(Table3[[#This Row],[DATE]])</f>
        <v>17</v>
      </c>
      <c r="O5465" s="3" t="str">
        <f>TEXT(Table3[[#This Row],[DATE]],"mmm")</f>
        <v>Dec</v>
      </c>
      <c r="P5465" s="3">
        <f>YEAR(Table3[[#This Row],[DATE]])</f>
        <v>2035</v>
      </c>
    </row>
    <row r="5466" spans="1:16" x14ac:dyDescent="0.3">
      <c r="A5466" s="6">
        <v>49661</v>
      </c>
      <c r="B5466" s="7" t="s">
        <v>1272</v>
      </c>
      <c r="C5466" s="9">
        <f t="shared" ca="1" si="170"/>
        <v>9</v>
      </c>
      <c r="D5466" s="9" t="s">
        <v>2116</v>
      </c>
      <c r="E5466" s="9" t="s">
        <v>2116</v>
      </c>
      <c r="F5466" s="10">
        <f t="shared" ca="1" si="171"/>
        <v>2.2790769830422664E-2</v>
      </c>
      <c r="G5466" s="3" t="str">
        <f>VLOOKUP(Table3[[#This Row],[PRODUCT ID]],Table1[[PRODUCT]:[SELLING PRICE]],1,FALSE)</f>
        <v>Product220</v>
      </c>
      <c r="H5466" s="3" t="str">
        <f>VLOOKUP(Table3[[#This Row],[PRODUCT ID]],Table1[[PRODUCT]:[SELLING PRICE]],2,FALSE)</f>
        <v>Category4</v>
      </c>
      <c r="I5466" s="3" t="str">
        <f>VLOOKUP(Table3[[#This Row],[PRODUCT ID]],Table1[[PRODUCT]:[SELLING PRICE]],3,FALSE)</f>
        <v>No</v>
      </c>
      <c r="J5466" s="16">
        <f ca="1">VLOOKUP(Table3[[#This Row],[PRODUCT ID]],Table1[[PRODUCT]:[SELLING PRICE]],4,FALSE)</f>
        <v>11</v>
      </c>
      <c r="K5466" s="16">
        <f ca="1">VLOOKUP(Table3[[#This Row],[PRODUCT ID]],Table1[[PRODUCT]:[SELLING PRICE]],5,FALSE)</f>
        <v>309.47549168455731</v>
      </c>
      <c r="L5466" s="16">
        <f ca="1">J5466*Table3[[#This Row],[QUANTITY]]</f>
        <v>99</v>
      </c>
      <c r="M5466" s="16">
        <f ca="1">K5466*Table3[[#This Row],[QUANTITY]]*(1-Table3[[#This Row],[DISCOUNT %]])</f>
        <v>2721.8007628687592</v>
      </c>
      <c r="N5466" s="3">
        <f>DAY(Table3[[#This Row],[DATE]])</f>
        <v>18</v>
      </c>
      <c r="O5466" s="3" t="str">
        <f>TEXT(Table3[[#This Row],[DATE]],"mmm")</f>
        <v>Dec</v>
      </c>
      <c r="P5466" s="3">
        <f>YEAR(Table3[[#This Row],[DATE]])</f>
        <v>2035</v>
      </c>
    </row>
    <row r="5467" spans="1:16" x14ac:dyDescent="0.3">
      <c r="A5467" s="6">
        <v>49662</v>
      </c>
      <c r="B5467" s="7" t="s">
        <v>1273</v>
      </c>
      <c r="C5467" s="9">
        <f t="shared" ca="1" si="170"/>
        <v>11</v>
      </c>
      <c r="D5467" s="9" t="s">
        <v>2115</v>
      </c>
      <c r="E5467" s="9" t="s">
        <v>2116</v>
      </c>
      <c r="F5467" s="10">
        <f t="shared" ca="1" si="171"/>
        <v>3.449713975431367E-2</v>
      </c>
      <c r="G5467" s="3" t="str">
        <f>VLOOKUP(Table3[[#This Row],[PRODUCT ID]],Table1[[PRODUCT]:[SELLING PRICE]],1,FALSE)</f>
        <v>Product221</v>
      </c>
      <c r="H5467" s="3" t="str">
        <f>VLOOKUP(Table3[[#This Row],[PRODUCT ID]],Table1[[PRODUCT]:[SELLING PRICE]],2,FALSE)</f>
        <v>Category5</v>
      </c>
      <c r="I5467" s="3" t="str">
        <f>VLOOKUP(Table3[[#This Row],[PRODUCT ID]],Table1[[PRODUCT]:[SELLING PRICE]],3,FALSE)</f>
        <v>Kg</v>
      </c>
      <c r="J5467" s="16">
        <f ca="1">VLOOKUP(Table3[[#This Row],[PRODUCT ID]],Table1[[PRODUCT]:[SELLING PRICE]],4,FALSE)</f>
        <v>141</v>
      </c>
      <c r="K5467" s="16">
        <f ca="1">VLOOKUP(Table3[[#This Row],[PRODUCT ID]],Table1[[PRODUCT]:[SELLING PRICE]],5,FALSE)</f>
        <v>266.87152023963733</v>
      </c>
      <c r="L5467" s="16">
        <f ca="1">J5467*Table3[[#This Row],[QUANTITY]]</f>
        <v>1551</v>
      </c>
      <c r="M5467" s="16">
        <f ca="1">K5467*Table3[[#This Row],[QUANTITY]]*(1-Table3[[#This Row],[DISCOUNT %]])</f>
        <v>2834.3173772043283</v>
      </c>
      <c r="N5467" s="3">
        <f>DAY(Table3[[#This Row],[DATE]])</f>
        <v>19</v>
      </c>
      <c r="O5467" s="3" t="str">
        <f>TEXT(Table3[[#This Row],[DATE]],"mmm")</f>
        <v>Dec</v>
      </c>
      <c r="P5467" s="3">
        <f>YEAR(Table3[[#This Row],[DATE]])</f>
        <v>2035</v>
      </c>
    </row>
    <row r="5468" spans="1:16" x14ac:dyDescent="0.3">
      <c r="A5468" s="6">
        <v>49663</v>
      </c>
      <c r="B5468" s="7" t="s">
        <v>1274</v>
      </c>
      <c r="C5468" s="9">
        <f t="shared" ca="1" si="170"/>
        <v>4</v>
      </c>
      <c r="D5468" s="9" t="s">
        <v>2117</v>
      </c>
      <c r="E5468" s="9" t="s">
        <v>2116</v>
      </c>
      <c r="F5468" s="10">
        <f t="shared" ca="1" si="171"/>
        <v>5.0059212431873057E-2</v>
      </c>
      <c r="G5468" s="3" t="str">
        <f>VLOOKUP(Table3[[#This Row],[PRODUCT ID]],Table1[[PRODUCT]:[SELLING PRICE]],1,FALSE)</f>
        <v>Product222</v>
      </c>
      <c r="H5468" s="3" t="str">
        <f>VLOOKUP(Table3[[#This Row],[PRODUCT ID]],Table1[[PRODUCT]:[SELLING PRICE]],2,FALSE)</f>
        <v>Category1</v>
      </c>
      <c r="I5468" s="3" t="str">
        <f>VLOOKUP(Table3[[#This Row],[PRODUCT ID]],Table1[[PRODUCT]:[SELLING PRICE]],3,FALSE)</f>
        <v>Kg</v>
      </c>
      <c r="J5468" s="16">
        <f ca="1">VLOOKUP(Table3[[#This Row],[PRODUCT ID]],Table1[[PRODUCT]:[SELLING PRICE]],4,FALSE)</f>
        <v>74</v>
      </c>
      <c r="K5468" s="16">
        <f ca="1">VLOOKUP(Table3[[#This Row],[PRODUCT ID]],Table1[[PRODUCT]:[SELLING PRICE]],5,FALSE)</f>
        <v>310.54109898355648</v>
      </c>
      <c r="L5468" s="16">
        <f ca="1">J5468*Table3[[#This Row],[QUANTITY]]</f>
        <v>296</v>
      </c>
      <c r="M5468" s="16">
        <f ca="1">K5468*Table3[[#This Row],[QUANTITY]]*(1-Table3[[#This Row],[DISCOUNT %]])</f>
        <v>1179.9826245628453</v>
      </c>
      <c r="N5468" s="3">
        <f>DAY(Table3[[#This Row],[DATE]])</f>
        <v>20</v>
      </c>
      <c r="O5468" s="3" t="str">
        <f>TEXT(Table3[[#This Row],[DATE]],"mmm")</f>
        <v>Dec</v>
      </c>
      <c r="P5468" s="3">
        <f>YEAR(Table3[[#This Row],[DATE]])</f>
        <v>2035</v>
      </c>
    </row>
    <row r="5469" spans="1:16" x14ac:dyDescent="0.3">
      <c r="A5469" s="6">
        <v>49664</v>
      </c>
      <c r="B5469" s="7" t="s">
        <v>1275</v>
      </c>
      <c r="C5469" s="9">
        <f t="shared" ca="1" si="170"/>
        <v>11</v>
      </c>
      <c r="D5469" s="9" t="s">
        <v>2117</v>
      </c>
      <c r="E5469" s="9" t="s">
        <v>2116</v>
      </c>
      <c r="F5469" s="10">
        <f t="shared" ca="1" si="171"/>
        <v>8.931662616558228E-2</v>
      </c>
      <c r="G5469" s="3" t="str">
        <f>VLOOKUP(Table3[[#This Row],[PRODUCT ID]],Table1[[PRODUCT]:[SELLING PRICE]],1,FALSE)</f>
        <v>Product223</v>
      </c>
      <c r="H5469" s="3" t="str">
        <f>VLOOKUP(Table3[[#This Row],[PRODUCT ID]],Table1[[PRODUCT]:[SELLING PRICE]],2,FALSE)</f>
        <v>Category2</v>
      </c>
      <c r="I5469" s="3" t="str">
        <f>VLOOKUP(Table3[[#This Row],[PRODUCT ID]],Table1[[PRODUCT]:[SELLING PRICE]],3,FALSE)</f>
        <v>Lt</v>
      </c>
      <c r="J5469" s="16">
        <f ca="1">VLOOKUP(Table3[[#This Row],[PRODUCT ID]],Table1[[PRODUCT]:[SELLING PRICE]],4,FALSE)</f>
        <v>30</v>
      </c>
      <c r="K5469" s="16">
        <f ca="1">VLOOKUP(Table3[[#This Row],[PRODUCT ID]],Table1[[PRODUCT]:[SELLING PRICE]],5,FALSE)</f>
        <v>291.1654338204296</v>
      </c>
      <c r="L5469" s="16">
        <f ca="1">J5469*Table3[[#This Row],[QUANTITY]]</f>
        <v>330</v>
      </c>
      <c r="M5469" s="16">
        <f ca="1">K5469*Table3[[#This Row],[QUANTITY]]*(1-Table3[[#This Row],[DISCOUNT %]])</f>
        <v>2916.7547157710578</v>
      </c>
      <c r="N5469" s="3">
        <f>DAY(Table3[[#This Row],[DATE]])</f>
        <v>21</v>
      </c>
      <c r="O5469" s="3" t="str">
        <f>TEXT(Table3[[#This Row],[DATE]],"mmm")</f>
        <v>Dec</v>
      </c>
      <c r="P5469" s="3">
        <f>YEAR(Table3[[#This Row],[DATE]])</f>
        <v>2035</v>
      </c>
    </row>
    <row r="5470" spans="1:16" x14ac:dyDescent="0.3">
      <c r="A5470" s="6">
        <v>49665</v>
      </c>
      <c r="B5470" s="7" t="s">
        <v>1276</v>
      </c>
      <c r="C5470" s="9">
        <f t="shared" ca="1" si="170"/>
        <v>1</v>
      </c>
      <c r="D5470" s="9" t="s">
        <v>2116</v>
      </c>
      <c r="E5470" s="9" t="s">
        <v>2118</v>
      </c>
      <c r="F5470" s="10">
        <f t="shared" ca="1" si="171"/>
        <v>5.278057865169701E-2</v>
      </c>
      <c r="G5470" s="3" t="str">
        <f>VLOOKUP(Table3[[#This Row],[PRODUCT ID]],Table1[[PRODUCT]:[SELLING PRICE]],1,FALSE)</f>
        <v>Product224</v>
      </c>
      <c r="H5470" s="3" t="str">
        <f>VLOOKUP(Table3[[#This Row],[PRODUCT ID]],Table1[[PRODUCT]:[SELLING PRICE]],2,FALSE)</f>
        <v>Category3</v>
      </c>
      <c r="I5470" s="3" t="str">
        <f>VLOOKUP(Table3[[#This Row],[PRODUCT ID]],Table1[[PRODUCT]:[SELLING PRICE]],3,FALSE)</f>
        <v>Kg</v>
      </c>
      <c r="J5470" s="16">
        <f ca="1">VLOOKUP(Table3[[#This Row],[PRODUCT ID]],Table1[[PRODUCT]:[SELLING PRICE]],4,FALSE)</f>
        <v>158</v>
      </c>
      <c r="K5470" s="16">
        <f ca="1">VLOOKUP(Table3[[#This Row],[PRODUCT ID]],Table1[[PRODUCT]:[SELLING PRICE]],5,FALSE)</f>
        <v>127.67410613315008</v>
      </c>
      <c r="L5470" s="16">
        <f ca="1">J5470*Table3[[#This Row],[QUANTITY]]</f>
        <v>158</v>
      </c>
      <c r="M5470" s="16">
        <f ca="1">K5470*Table3[[#This Row],[QUANTITY]]*(1-Table3[[#This Row],[DISCOUNT %]])</f>
        <v>120.93539293260423</v>
      </c>
      <c r="N5470" s="3">
        <f>DAY(Table3[[#This Row],[DATE]])</f>
        <v>22</v>
      </c>
      <c r="O5470" s="3" t="str">
        <f>TEXT(Table3[[#This Row],[DATE]],"mmm")</f>
        <v>Dec</v>
      </c>
      <c r="P5470" s="3">
        <f>YEAR(Table3[[#This Row],[DATE]])</f>
        <v>2035</v>
      </c>
    </row>
    <row r="5471" spans="1:16" x14ac:dyDescent="0.3">
      <c r="A5471" s="6">
        <v>49666</v>
      </c>
      <c r="B5471" s="7" t="s">
        <v>1277</v>
      </c>
      <c r="C5471" s="9">
        <f t="shared" ca="1" si="170"/>
        <v>7</v>
      </c>
      <c r="D5471" s="9" t="s">
        <v>2116</v>
      </c>
      <c r="E5471" s="9" t="s">
        <v>2116</v>
      </c>
      <c r="F5471" s="10">
        <f t="shared" ca="1" si="171"/>
        <v>8.4500053772642483E-2</v>
      </c>
      <c r="G5471" s="3" t="str">
        <f>VLOOKUP(Table3[[#This Row],[PRODUCT ID]],Table1[[PRODUCT]:[SELLING PRICE]],1,FALSE)</f>
        <v>Product225</v>
      </c>
      <c r="H5471" s="3" t="str">
        <f>VLOOKUP(Table3[[#This Row],[PRODUCT ID]],Table1[[PRODUCT]:[SELLING PRICE]],2,FALSE)</f>
        <v>Category4</v>
      </c>
      <c r="I5471" s="3" t="str">
        <f>VLOOKUP(Table3[[#This Row],[PRODUCT ID]],Table1[[PRODUCT]:[SELLING PRICE]],3,FALSE)</f>
        <v>Lt</v>
      </c>
      <c r="J5471" s="16">
        <f ca="1">VLOOKUP(Table3[[#This Row],[PRODUCT ID]],Table1[[PRODUCT]:[SELLING PRICE]],4,FALSE)</f>
        <v>129</v>
      </c>
      <c r="K5471" s="16">
        <f ca="1">VLOOKUP(Table3[[#This Row],[PRODUCT ID]],Table1[[PRODUCT]:[SELLING PRICE]],5,FALSE)</f>
        <v>151.88719477209793</v>
      </c>
      <c r="L5471" s="16">
        <f ca="1">J5471*Table3[[#This Row],[QUANTITY]]</f>
        <v>903</v>
      </c>
      <c r="M5471" s="16">
        <f ca="1">K5471*Table3[[#This Row],[QUANTITY]]*(1-Table3[[#This Row],[DISCOUNT %]])</f>
        <v>973.36903052535888</v>
      </c>
      <c r="N5471" s="3">
        <f>DAY(Table3[[#This Row],[DATE]])</f>
        <v>23</v>
      </c>
      <c r="O5471" s="3" t="str">
        <f>TEXT(Table3[[#This Row],[DATE]],"mmm")</f>
        <v>Dec</v>
      </c>
      <c r="P5471" s="3">
        <f>YEAR(Table3[[#This Row],[DATE]])</f>
        <v>2035</v>
      </c>
    </row>
    <row r="5472" spans="1:16" x14ac:dyDescent="0.3">
      <c r="A5472" s="6">
        <v>49667</v>
      </c>
      <c r="B5472" s="7" t="s">
        <v>1278</v>
      </c>
      <c r="C5472" s="9">
        <f t="shared" ca="1" si="170"/>
        <v>5</v>
      </c>
      <c r="D5472" s="9" t="s">
        <v>2116</v>
      </c>
      <c r="E5472" s="9" t="s">
        <v>2116</v>
      </c>
      <c r="F5472" s="10">
        <f t="shared" ca="1" si="171"/>
        <v>2.0550643803527058E-2</v>
      </c>
      <c r="G5472" s="3" t="str">
        <f>VLOOKUP(Table3[[#This Row],[PRODUCT ID]],Table1[[PRODUCT]:[SELLING PRICE]],1,FALSE)</f>
        <v>Product226</v>
      </c>
      <c r="H5472" s="3" t="str">
        <f>VLOOKUP(Table3[[#This Row],[PRODUCT ID]],Table1[[PRODUCT]:[SELLING PRICE]],2,FALSE)</f>
        <v>Category5</v>
      </c>
      <c r="I5472" s="3" t="str">
        <f>VLOOKUP(Table3[[#This Row],[PRODUCT ID]],Table1[[PRODUCT]:[SELLING PRICE]],3,FALSE)</f>
        <v>Ft</v>
      </c>
      <c r="J5472" s="16">
        <f ca="1">VLOOKUP(Table3[[#This Row],[PRODUCT ID]],Table1[[PRODUCT]:[SELLING PRICE]],4,FALSE)</f>
        <v>105</v>
      </c>
      <c r="K5472" s="16">
        <f ca="1">VLOOKUP(Table3[[#This Row],[PRODUCT ID]],Table1[[PRODUCT]:[SELLING PRICE]],5,FALSE)</f>
        <v>82.598822938490301</v>
      </c>
      <c r="L5472" s="16">
        <f ca="1">J5472*Table3[[#This Row],[QUANTITY]]</f>
        <v>525</v>
      </c>
      <c r="M5472" s="16">
        <f ca="1">K5472*Table3[[#This Row],[QUANTITY]]*(1-Table3[[#This Row],[DISCOUNT %]])</f>
        <v>404.50681974845395</v>
      </c>
      <c r="N5472" s="3">
        <f>DAY(Table3[[#This Row],[DATE]])</f>
        <v>24</v>
      </c>
      <c r="O5472" s="3" t="str">
        <f>TEXT(Table3[[#This Row],[DATE]],"mmm")</f>
        <v>Dec</v>
      </c>
      <c r="P5472" s="3">
        <f>YEAR(Table3[[#This Row],[DATE]])</f>
        <v>2035</v>
      </c>
    </row>
    <row r="5473" spans="1:16" x14ac:dyDescent="0.3">
      <c r="A5473" s="6">
        <v>49668</v>
      </c>
      <c r="B5473" s="7" t="s">
        <v>1279</v>
      </c>
      <c r="C5473" s="9">
        <f t="shared" ca="1" si="170"/>
        <v>10</v>
      </c>
      <c r="D5473" s="9" t="s">
        <v>2116</v>
      </c>
      <c r="E5473" s="9" t="s">
        <v>2116</v>
      </c>
      <c r="F5473" s="10">
        <f t="shared" ca="1" si="171"/>
        <v>5.6174395701572635E-2</v>
      </c>
      <c r="G5473" s="3" t="str">
        <f>VLOOKUP(Table3[[#This Row],[PRODUCT ID]],Table1[[PRODUCT]:[SELLING PRICE]],1,FALSE)</f>
        <v>Product227</v>
      </c>
      <c r="H5473" s="3" t="str">
        <f>VLOOKUP(Table3[[#This Row],[PRODUCT ID]],Table1[[PRODUCT]:[SELLING PRICE]],2,FALSE)</f>
        <v>Category1</v>
      </c>
      <c r="I5473" s="3" t="str">
        <f>VLOOKUP(Table3[[#This Row],[PRODUCT ID]],Table1[[PRODUCT]:[SELLING PRICE]],3,FALSE)</f>
        <v>Kg</v>
      </c>
      <c r="J5473" s="16">
        <f ca="1">VLOOKUP(Table3[[#This Row],[PRODUCT ID]],Table1[[PRODUCT]:[SELLING PRICE]],4,FALSE)</f>
        <v>54</v>
      </c>
      <c r="K5473" s="16">
        <f ca="1">VLOOKUP(Table3[[#This Row],[PRODUCT ID]],Table1[[PRODUCT]:[SELLING PRICE]],5,FALSE)</f>
        <v>286.33121352303129</v>
      </c>
      <c r="L5473" s="16">
        <f ca="1">J5473*Table3[[#This Row],[QUANTITY]]</f>
        <v>540</v>
      </c>
      <c r="M5473" s="16">
        <f ca="1">K5473*Table3[[#This Row],[QUANTITY]]*(1-Table3[[#This Row],[DISCOUNT %]])</f>
        <v>2702.4673063287701</v>
      </c>
      <c r="N5473" s="3">
        <f>DAY(Table3[[#This Row],[DATE]])</f>
        <v>25</v>
      </c>
      <c r="O5473" s="3" t="str">
        <f>TEXT(Table3[[#This Row],[DATE]],"mmm")</f>
        <v>Dec</v>
      </c>
      <c r="P5473" s="3">
        <f>YEAR(Table3[[#This Row],[DATE]])</f>
        <v>2035</v>
      </c>
    </row>
    <row r="5474" spans="1:16" x14ac:dyDescent="0.3">
      <c r="A5474" s="6">
        <v>49669</v>
      </c>
      <c r="B5474" s="7" t="s">
        <v>1280</v>
      </c>
      <c r="C5474" s="9">
        <f t="shared" ca="1" si="170"/>
        <v>9</v>
      </c>
      <c r="D5474" s="9" t="s">
        <v>2115</v>
      </c>
      <c r="E5474" s="9" t="s">
        <v>2116</v>
      </c>
      <c r="F5474" s="10">
        <f t="shared" ca="1" si="171"/>
        <v>1.6463886763477955E-2</v>
      </c>
      <c r="G5474" s="3" t="str">
        <f>VLOOKUP(Table3[[#This Row],[PRODUCT ID]],Table1[[PRODUCT]:[SELLING PRICE]],1,FALSE)</f>
        <v>Product228</v>
      </c>
      <c r="H5474" s="3" t="str">
        <f>VLOOKUP(Table3[[#This Row],[PRODUCT ID]],Table1[[PRODUCT]:[SELLING PRICE]],2,FALSE)</f>
        <v>Category2</v>
      </c>
      <c r="I5474" s="3" t="str">
        <f>VLOOKUP(Table3[[#This Row],[PRODUCT ID]],Table1[[PRODUCT]:[SELLING PRICE]],3,FALSE)</f>
        <v>No</v>
      </c>
      <c r="J5474" s="16">
        <f ca="1">VLOOKUP(Table3[[#This Row],[PRODUCT ID]],Table1[[PRODUCT]:[SELLING PRICE]],4,FALSE)</f>
        <v>15</v>
      </c>
      <c r="K5474" s="16">
        <f ca="1">VLOOKUP(Table3[[#This Row],[PRODUCT ID]],Table1[[PRODUCT]:[SELLING PRICE]],5,FALSE)</f>
        <v>216.62693820558718</v>
      </c>
      <c r="L5474" s="16">
        <f ca="1">J5474*Table3[[#This Row],[QUANTITY]]</f>
        <v>135</v>
      </c>
      <c r="M5474" s="16">
        <f ca="1">K5474*Table3[[#This Row],[QUANTITY]]*(1-Table3[[#This Row],[DISCOUNT %]])</f>
        <v>1917.5437514254629</v>
      </c>
      <c r="N5474" s="3">
        <f>DAY(Table3[[#This Row],[DATE]])</f>
        <v>26</v>
      </c>
      <c r="O5474" s="3" t="str">
        <f>TEXT(Table3[[#This Row],[DATE]],"mmm")</f>
        <v>Dec</v>
      </c>
      <c r="P5474" s="3">
        <f>YEAR(Table3[[#This Row],[DATE]])</f>
        <v>2035</v>
      </c>
    </row>
    <row r="5475" spans="1:16" x14ac:dyDescent="0.3">
      <c r="A5475" s="6">
        <v>49670</v>
      </c>
      <c r="B5475" s="7" t="s">
        <v>1281</v>
      </c>
      <c r="C5475" s="9">
        <f t="shared" ca="1" si="170"/>
        <v>4</v>
      </c>
      <c r="D5475" s="9" t="s">
        <v>2116</v>
      </c>
      <c r="E5475" s="9" t="s">
        <v>2116</v>
      </c>
      <c r="F5475" s="10">
        <f t="shared" ca="1" si="171"/>
        <v>3.3786372431971981E-2</v>
      </c>
      <c r="G5475" s="3" t="str">
        <f>VLOOKUP(Table3[[#This Row],[PRODUCT ID]],Table1[[PRODUCT]:[SELLING PRICE]],1,FALSE)</f>
        <v>Product229</v>
      </c>
      <c r="H5475" s="3" t="str">
        <f>VLOOKUP(Table3[[#This Row],[PRODUCT ID]],Table1[[PRODUCT]:[SELLING PRICE]],2,FALSE)</f>
        <v>Category3</v>
      </c>
      <c r="I5475" s="3" t="str">
        <f>VLOOKUP(Table3[[#This Row],[PRODUCT ID]],Table1[[PRODUCT]:[SELLING PRICE]],3,FALSE)</f>
        <v>No</v>
      </c>
      <c r="J5475" s="16">
        <f ca="1">VLOOKUP(Table3[[#This Row],[PRODUCT ID]],Table1[[PRODUCT]:[SELLING PRICE]],4,FALSE)</f>
        <v>117</v>
      </c>
      <c r="K5475" s="16">
        <f ca="1">VLOOKUP(Table3[[#This Row],[PRODUCT ID]],Table1[[PRODUCT]:[SELLING PRICE]],5,FALSE)</f>
        <v>60.568201258610081</v>
      </c>
      <c r="L5475" s="16">
        <f ca="1">J5475*Table3[[#This Row],[QUANTITY]]</f>
        <v>468</v>
      </c>
      <c r="M5475" s="16">
        <f ca="1">K5475*Table3[[#This Row],[QUANTITY]]*(1-Table3[[#This Row],[DISCOUNT %]])</f>
        <v>234.08728581340819</v>
      </c>
      <c r="N5475" s="3">
        <f>DAY(Table3[[#This Row],[DATE]])</f>
        <v>27</v>
      </c>
      <c r="O5475" s="3" t="str">
        <f>TEXT(Table3[[#This Row],[DATE]],"mmm")</f>
        <v>Dec</v>
      </c>
      <c r="P5475" s="3">
        <f>YEAR(Table3[[#This Row],[DATE]])</f>
        <v>2035</v>
      </c>
    </row>
    <row r="5476" spans="1:16" x14ac:dyDescent="0.3">
      <c r="A5476" s="6">
        <v>49671</v>
      </c>
      <c r="B5476" s="7" t="s">
        <v>1282</v>
      </c>
      <c r="C5476" s="9">
        <f t="shared" ca="1" si="170"/>
        <v>5</v>
      </c>
      <c r="D5476" s="9" t="s">
        <v>2117</v>
      </c>
      <c r="E5476" s="9" t="s">
        <v>2118</v>
      </c>
      <c r="F5476" s="10">
        <f t="shared" ca="1" si="171"/>
        <v>6.1424196322371311E-2</v>
      </c>
      <c r="G5476" s="3" t="str">
        <f>VLOOKUP(Table3[[#This Row],[PRODUCT ID]],Table1[[PRODUCT]:[SELLING PRICE]],1,FALSE)</f>
        <v>Product230</v>
      </c>
      <c r="H5476" s="3" t="str">
        <f>VLOOKUP(Table3[[#This Row],[PRODUCT ID]],Table1[[PRODUCT]:[SELLING PRICE]],2,FALSE)</f>
        <v>Category4</v>
      </c>
      <c r="I5476" s="3" t="str">
        <f>VLOOKUP(Table3[[#This Row],[PRODUCT ID]],Table1[[PRODUCT]:[SELLING PRICE]],3,FALSE)</f>
        <v>Ft</v>
      </c>
      <c r="J5476" s="16">
        <f ca="1">VLOOKUP(Table3[[#This Row],[PRODUCT ID]],Table1[[PRODUCT]:[SELLING PRICE]],4,FALSE)</f>
        <v>250</v>
      </c>
      <c r="K5476" s="16">
        <f ca="1">VLOOKUP(Table3[[#This Row],[PRODUCT ID]],Table1[[PRODUCT]:[SELLING PRICE]],5,FALSE)</f>
        <v>157.80955020157347</v>
      </c>
      <c r="L5476" s="16">
        <f ca="1">J5476*Table3[[#This Row],[QUANTITY]]</f>
        <v>1250</v>
      </c>
      <c r="M5476" s="16">
        <f ca="1">K5476*Table3[[#This Row],[QUANTITY]]*(1-Table3[[#This Row],[DISCOUNT %]])</f>
        <v>740.58112704223458</v>
      </c>
      <c r="N5476" s="3">
        <f>DAY(Table3[[#This Row],[DATE]])</f>
        <v>28</v>
      </c>
      <c r="O5476" s="3" t="str">
        <f>TEXT(Table3[[#This Row],[DATE]],"mmm")</f>
        <v>Dec</v>
      </c>
      <c r="P5476" s="3">
        <f>YEAR(Table3[[#This Row],[DATE]])</f>
        <v>2035</v>
      </c>
    </row>
    <row r="5477" spans="1:16" x14ac:dyDescent="0.3">
      <c r="A5477" s="6">
        <v>49672</v>
      </c>
      <c r="B5477" s="7" t="s">
        <v>1283</v>
      </c>
      <c r="C5477" s="9">
        <f t="shared" ca="1" si="170"/>
        <v>12</v>
      </c>
      <c r="D5477" s="9" t="s">
        <v>2115</v>
      </c>
      <c r="E5477" s="9" t="s">
        <v>2118</v>
      </c>
      <c r="F5477" s="10">
        <f t="shared" ca="1" si="171"/>
        <v>7.2453329768820213E-2</v>
      </c>
      <c r="G5477" s="3" t="str">
        <f>VLOOKUP(Table3[[#This Row],[PRODUCT ID]],Table1[[PRODUCT]:[SELLING PRICE]],1,FALSE)</f>
        <v>Product231</v>
      </c>
      <c r="H5477" s="3" t="str">
        <f>VLOOKUP(Table3[[#This Row],[PRODUCT ID]],Table1[[PRODUCT]:[SELLING PRICE]],2,FALSE)</f>
        <v>Category5</v>
      </c>
      <c r="I5477" s="3" t="str">
        <f>VLOOKUP(Table3[[#This Row],[PRODUCT ID]],Table1[[PRODUCT]:[SELLING PRICE]],3,FALSE)</f>
        <v>No</v>
      </c>
      <c r="J5477" s="16">
        <f ca="1">VLOOKUP(Table3[[#This Row],[PRODUCT ID]],Table1[[PRODUCT]:[SELLING PRICE]],4,FALSE)</f>
        <v>28</v>
      </c>
      <c r="K5477" s="16">
        <f ca="1">VLOOKUP(Table3[[#This Row],[PRODUCT ID]],Table1[[PRODUCT]:[SELLING PRICE]],5,FALSE)</f>
        <v>110.82988026222691</v>
      </c>
      <c r="L5477" s="16">
        <f ca="1">J5477*Table3[[#This Row],[QUANTITY]]</f>
        <v>336</v>
      </c>
      <c r="M5477" s="16">
        <f ca="1">K5477*Table3[[#This Row],[QUANTITY]]*(1-Table3[[#This Row],[DISCOUNT %]])</f>
        <v>1233.5986367921871</v>
      </c>
      <c r="N5477" s="3">
        <f>DAY(Table3[[#This Row],[DATE]])</f>
        <v>29</v>
      </c>
      <c r="O5477" s="3" t="str">
        <f>TEXT(Table3[[#This Row],[DATE]],"mmm")</f>
        <v>Dec</v>
      </c>
      <c r="P5477" s="3">
        <f>YEAR(Table3[[#This Row],[DATE]])</f>
        <v>2035</v>
      </c>
    </row>
    <row r="5478" spans="1:16" x14ac:dyDescent="0.3">
      <c r="A5478" s="6">
        <v>49673</v>
      </c>
      <c r="B5478" s="7" t="s">
        <v>1284</v>
      </c>
      <c r="C5478" s="9">
        <f t="shared" ca="1" si="170"/>
        <v>10</v>
      </c>
      <c r="D5478" s="9" t="s">
        <v>2115</v>
      </c>
      <c r="E5478" s="9" t="s">
        <v>2116</v>
      </c>
      <c r="F5478" s="10">
        <f t="shared" ca="1" si="171"/>
        <v>5.9410304993232181E-2</v>
      </c>
      <c r="G5478" s="3" t="str">
        <f>VLOOKUP(Table3[[#This Row],[PRODUCT ID]],Table1[[PRODUCT]:[SELLING PRICE]],1,FALSE)</f>
        <v>Product232</v>
      </c>
      <c r="H5478" s="3" t="str">
        <f>VLOOKUP(Table3[[#This Row],[PRODUCT ID]],Table1[[PRODUCT]:[SELLING PRICE]],2,FALSE)</f>
        <v>Category1</v>
      </c>
      <c r="I5478" s="3" t="str">
        <f>VLOOKUP(Table3[[#This Row],[PRODUCT ID]],Table1[[PRODUCT]:[SELLING PRICE]],3,FALSE)</f>
        <v>Kg</v>
      </c>
      <c r="J5478" s="16">
        <f ca="1">VLOOKUP(Table3[[#This Row],[PRODUCT ID]],Table1[[PRODUCT]:[SELLING PRICE]],4,FALSE)</f>
        <v>96</v>
      </c>
      <c r="K5478" s="16">
        <f ca="1">VLOOKUP(Table3[[#This Row],[PRODUCT ID]],Table1[[PRODUCT]:[SELLING PRICE]],5,FALSE)</f>
        <v>115.18368446114872</v>
      </c>
      <c r="L5478" s="16">
        <f ca="1">J5478*Table3[[#This Row],[QUANTITY]]</f>
        <v>960</v>
      </c>
      <c r="M5478" s="16">
        <f ca="1">K5478*Table3[[#This Row],[QUANTITY]]*(1-Table3[[#This Row],[DISCOUNT %]])</f>
        <v>1083.4058663706764</v>
      </c>
      <c r="N5478" s="3">
        <f>DAY(Table3[[#This Row],[DATE]])</f>
        <v>30</v>
      </c>
      <c r="O5478" s="3" t="str">
        <f>TEXT(Table3[[#This Row],[DATE]],"mmm")</f>
        <v>Dec</v>
      </c>
      <c r="P5478" s="3">
        <f>YEAR(Table3[[#This Row],[DATE]])</f>
        <v>2035</v>
      </c>
    </row>
    <row r="5479" spans="1:16" x14ac:dyDescent="0.3">
      <c r="A5479" s="6">
        <v>49674</v>
      </c>
      <c r="B5479" s="7" t="s">
        <v>1285</v>
      </c>
      <c r="C5479" s="9">
        <f t="shared" ca="1" si="170"/>
        <v>5</v>
      </c>
      <c r="D5479" s="9" t="s">
        <v>2115</v>
      </c>
      <c r="E5479" s="9" t="s">
        <v>2116</v>
      </c>
      <c r="F5479" s="10">
        <f t="shared" ca="1" si="171"/>
        <v>4.1194734594726612E-2</v>
      </c>
      <c r="G5479" s="3" t="str">
        <f>VLOOKUP(Table3[[#This Row],[PRODUCT ID]],Table1[[PRODUCT]:[SELLING PRICE]],1,FALSE)</f>
        <v>Product233</v>
      </c>
      <c r="H5479" s="3" t="str">
        <f>VLOOKUP(Table3[[#This Row],[PRODUCT ID]],Table1[[PRODUCT]:[SELLING PRICE]],2,FALSE)</f>
        <v>Category2</v>
      </c>
      <c r="I5479" s="3" t="str">
        <f>VLOOKUP(Table3[[#This Row],[PRODUCT ID]],Table1[[PRODUCT]:[SELLING PRICE]],3,FALSE)</f>
        <v>Kg</v>
      </c>
      <c r="J5479" s="16">
        <f ca="1">VLOOKUP(Table3[[#This Row],[PRODUCT ID]],Table1[[PRODUCT]:[SELLING PRICE]],4,FALSE)</f>
        <v>214</v>
      </c>
      <c r="K5479" s="16">
        <f ca="1">VLOOKUP(Table3[[#This Row],[PRODUCT ID]],Table1[[PRODUCT]:[SELLING PRICE]],5,FALSE)</f>
        <v>235.04004624603459</v>
      </c>
      <c r="L5479" s="16">
        <f ca="1">J5479*Table3[[#This Row],[QUANTITY]]</f>
        <v>1070</v>
      </c>
      <c r="M5479" s="16">
        <f ca="1">K5479*Table3[[#This Row],[QUANTITY]]*(1-Table3[[#This Row],[DISCOUNT %]])</f>
        <v>1126.7881696089846</v>
      </c>
      <c r="N5479" s="3">
        <f>DAY(Table3[[#This Row],[DATE]])</f>
        <v>31</v>
      </c>
      <c r="O5479" s="3" t="str">
        <f>TEXT(Table3[[#This Row],[DATE]],"mmm")</f>
        <v>Dec</v>
      </c>
      <c r="P5479" s="3">
        <f>YEAR(Table3[[#This Row],[DATE]])</f>
        <v>2035</v>
      </c>
    </row>
    <row r="5480" spans="1:16" x14ac:dyDescent="0.3">
      <c r="A5480" s="6">
        <v>49675</v>
      </c>
      <c r="B5480" s="7" t="s">
        <v>1286</v>
      </c>
      <c r="C5480" s="9">
        <f t="shared" ca="1" si="170"/>
        <v>3</v>
      </c>
      <c r="D5480" s="9" t="s">
        <v>2116</v>
      </c>
      <c r="E5480" s="9" t="s">
        <v>2116</v>
      </c>
      <c r="F5480" s="10">
        <f t="shared" ca="1" si="171"/>
        <v>2.3053559868467834E-2</v>
      </c>
      <c r="G5480" s="3" t="str">
        <f>VLOOKUP(Table3[[#This Row],[PRODUCT ID]],Table1[[PRODUCT]:[SELLING PRICE]],1,FALSE)</f>
        <v>Product234</v>
      </c>
      <c r="H5480" s="3" t="str">
        <f>VLOOKUP(Table3[[#This Row],[PRODUCT ID]],Table1[[PRODUCT]:[SELLING PRICE]],2,FALSE)</f>
        <v>Category3</v>
      </c>
      <c r="I5480" s="3" t="str">
        <f>VLOOKUP(Table3[[#This Row],[PRODUCT ID]],Table1[[PRODUCT]:[SELLING PRICE]],3,FALSE)</f>
        <v>Lt</v>
      </c>
      <c r="J5480" s="16">
        <f ca="1">VLOOKUP(Table3[[#This Row],[PRODUCT ID]],Table1[[PRODUCT]:[SELLING PRICE]],4,FALSE)</f>
        <v>89</v>
      </c>
      <c r="K5480" s="16">
        <f ca="1">VLOOKUP(Table3[[#This Row],[PRODUCT ID]],Table1[[PRODUCT]:[SELLING PRICE]],5,FALSE)</f>
        <v>73.985111590129861</v>
      </c>
      <c r="L5480" s="16">
        <f ca="1">J5480*Table3[[#This Row],[QUANTITY]]</f>
        <v>267</v>
      </c>
      <c r="M5480" s="16">
        <f ca="1">K5480*Table3[[#This Row],[QUANTITY]]*(1-Table3[[#This Row],[DISCOUNT %]])</f>
        <v>216.8384741721346</v>
      </c>
      <c r="N5480" s="3">
        <f>DAY(Table3[[#This Row],[DATE]])</f>
        <v>1</v>
      </c>
      <c r="O5480" s="3" t="str">
        <f>TEXT(Table3[[#This Row],[DATE]],"mmm")</f>
        <v>Jan</v>
      </c>
      <c r="P5480" s="3">
        <f>YEAR(Table3[[#This Row],[DATE]])</f>
        <v>2036</v>
      </c>
    </row>
    <row r="5481" spans="1:16" x14ac:dyDescent="0.3">
      <c r="A5481" s="6">
        <v>49676</v>
      </c>
      <c r="B5481" s="7" t="s">
        <v>1287</v>
      </c>
      <c r="C5481" s="9">
        <f t="shared" ca="1" si="170"/>
        <v>1</v>
      </c>
      <c r="D5481" s="9" t="s">
        <v>2116</v>
      </c>
      <c r="E5481" s="9" t="s">
        <v>2116</v>
      </c>
      <c r="F5481" s="10">
        <f t="shared" ca="1" si="171"/>
        <v>6.3933813912121731E-2</v>
      </c>
      <c r="G5481" s="3" t="str">
        <f>VLOOKUP(Table3[[#This Row],[PRODUCT ID]],Table1[[PRODUCT]:[SELLING PRICE]],1,FALSE)</f>
        <v>Product235</v>
      </c>
      <c r="H5481" s="3" t="str">
        <f>VLOOKUP(Table3[[#This Row],[PRODUCT ID]],Table1[[PRODUCT]:[SELLING PRICE]],2,FALSE)</f>
        <v>Category4</v>
      </c>
      <c r="I5481" s="3" t="str">
        <f>VLOOKUP(Table3[[#This Row],[PRODUCT ID]],Table1[[PRODUCT]:[SELLING PRICE]],3,FALSE)</f>
        <v>Kg</v>
      </c>
      <c r="J5481" s="16">
        <f ca="1">VLOOKUP(Table3[[#This Row],[PRODUCT ID]],Table1[[PRODUCT]:[SELLING PRICE]],4,FALSE)</f>
        <v>93</v>
      </c>
      <c r="K5481" s="16">
        <f ca="1">VLOOKUP(Table3[[#This Row],[PRODUCT ID]],Table1[[PRODUCT]:[SELLING PRICE]],5,FALSE)</f>
        <v>26.841050390844405</v>
      </c>
      <c r="L5481" s="16">
        <f ca="1">J5481*Table3[[#This Row],[QUANTITY]]</f>
        <v>93</v>
      </c>
      <c r="M5481" s="16">
        <f ca="1">K5481*Table3[[#This Row],[QUANTITY]]*(1-Table3[[#This Row],[DISCOUNT %]])</f>
        <v>25.124999669950277</v>
      </c>
      <c r="N5481" s="3">
        <f>DAY(Table3[[#This Row],[DATE]])</f>
        <v>2</v>
      </c>
      <c r="O5481" s="3" t="str">
        <f>TEXT(Table3[[#This Row],[DATE]],"mmm")</f>
        <v>Jan</v>
      </c>
      <c r="P5481" s="3">
        <f>YEAR(Table3[[#This Row],[DATE]])</f>
        <v>2036</v>
      </c>
    </row>
    <row r="5482" spans="1:16" x14ac:dyDescent="0.3">
      <c r="A5482" s="6">
        <v>49677</v>
      </c>
      <c r="B5482" s="7" t="s">
        <v>1288</v>
      </c>
      <c r="C5482" s="9">
        <f t="shared" ca="1" si="170"/>
        <v>10</v>
      </c>
      <c r="D5482" s="9" t="s">
        <v>2116</v>
      </c>
      <c r="E5482" s="9" t="s">
        <v>2118</v>
      </c>
      <c r="F5482" s="10">
        <f t="shared" ca="1" si="171"/>
        <v>7.355399325928858E-3</v>
      </c>
      <c r="G5482" s="3" t="str">
        <f>VLOOKUP(Table3[[#This Row],[PRODUCT ID]],Table1[[PRODUCT]:[SELLING PRICE]],1,FALSE)</f>
        <v>Product236</v>
      </c>
      <c r="H5482" s="3" t="str">
        <f>VLOOKUP(Table3[[#This Row],[PRODUCT ID]],Table1[[PRODUCT]:[SELLING PRICE]],2,FALSE)</f>
        <v>Category5</v>
      </c>
      <c r="I5482" s="3" t="str">
        <f>VLOOKUP(Table3[[#This Row],[PRODUCT ID]],Table1[[PRODUCT]:[SELLING PRICE]],3,FALSE)</f>
        <v>Lt</v>
      </c>
      <c r="J5482" s="16">
        <f ca="1">VLOOKUP(Table3[[#This Row],[PRODUCT ID]],Table1[[PRODUCT]:[SELLING PRICE]],4,FALSE)</f>
        <v>224</v>
      </c>
      <c r="K5482" s="16">
        <f ca="1">VLOOKUP(Table3[[#This Row],[PRODUCT ID]],Table1[[PRODUCT]:[SELLING PRICE]],5,FALSE)</f>
        <v>48.967723016722942</v>
      </c>
      <c r="L5482" s="16">
        <f ca="1">J5482*Table3[[#This Row],[QUANTITY]]</f>
        <v>2240</v>
      </c>
      <c r="M5482" s="16">
        <f ca="1">K5482*Table3[[#This Row],[QUANTITY]]*(1-Table3[[#This Row],[DISCOUNT %]])</f>
        <v>486.07545859853468</v>
      </c>
      <c r="N5482" s="3">
        <f>DAY(Table3[[#This Row],[DATE]])</f>
        <v>3</v>
      </c>
      <c r="O5482" s="3" t="str">
        <f>TEXT(Table3[[#This Row],[DATE]],"mmm")</f>
        <v>Jan</v>
      </c>
      <c r="P5482" s="3">
        <f>YEAR(Table3[[#This Row],[DATE]])</f>
        <v>2036</v>
      </c>
    </row>
    <row r="5483" spans="1:16" x14ac:dyDescent="0.3">
      <c r="A5483" s="6">
        <v>49678</v>
      </c>
      <c r="B5483" s="7" t="s">
        <v>1289</v>
      </c>
      <c r="C5483" s="9">
        <f t="shared" ca="1" si="170"/>
        <v>2</v>
      </c>
      <c r="D5483" s="9" t="s">
        <v>2115</v>
      </c>
      <c r="E5483" s="9" t="s">
        <v>2116</v>
      </c>
      <c r="F5483" s="10">
        <f t="shared" ca="1" si="171"/>
        <v>7.1136151310656745E-2</v>
      </c>
      <c r="G5483" s="3" t="str">
        <f>VLOOKUP(Table3[[#This Row],[PRODUCT ID]],Table1[[PRODUCT]:[SELLING PRICE]],1,FALSE)</f>
        <v>Product237</v>
      </c>
      <c r="H5483" s="3" t="str">
        <f>VLOOKUP(Table3[[#This Row],[PRODUCT ID]],Table1[[PRODUCT]:[SELLING PRICE]],2,FALSE)</f>
        <v>Category1</v>
      </c>
      <c r="I5483" s="3" t="str">
        <f>VLOOKUP(Table3[[#This Row],[PRODUCT ID]],Table1[[PRODUCT]:[SELLING PRICE]],3,FALSE)</f>
        <v>Ft</v>
      </c>
      <c r="J5483" s="16">
        <f ca="1">VLOOKUP(Table3[[#This Row],[PRODUCT ID]],Table1[[PRODUCT]:[SELLING PRICE]],4,FALSE)</f>
        <v>5</v>
      </c>
      <c r="K5483" s="16">
        <f ca="1">VLOOKUP(Table3[[#This Row],[PRODUCT ID]],Table1[[PRODUCT]:[SELLING PRICE]],5,FALSE)</f>
        <v>27.359819223576306</v>
      </c>
      <c r="L5483" s="16">
        <f ca="1">J5483*Table3[[#This Row],[QUANTITY]]</f>
        <v>10</v>
      </c>
      <c r="M5483" s="16">
        <f ca="1">K5483*Table3[[#This Row],[QUANTITY]]*(1-Table3[[#This Row],[DISCOUNT %]])</f>
        <v>50.827093966911534</v>
      </c>
      <c r="N5483" s="3">
        <f>DAY(Table3[[#This Row],[DATE]])</f>
        <v>4</v>
      </c>
      <c r="O5483" s="3" t="str">
        <f>TEXT(Table3[[#This Row],[DATE]],"mmm")</f>
        <v>Jan</v>
      </c>
      <c r="P5483" s="3">
        <f>YEAR(Table3[[#This Row],[DATE]])</f>
        <v>2036</v>
      </c>
    </row>
    <row r="5484" spans="1:16" x14ac:dyDescent="0.3">
      <c r="A5484" s="6">
        <v>49679</v>
      </c>
      <c r="B5484" s="7" t="s">
        <v>1290</v>
      </c>
      <c r="C5484" s="9">
        <f t="shared" ca="1" si="170"/>
        <v>4</v>
      </c>
      <c r="D5484" s="9" t="s">
        <v>2117</v>
      </c>
      <c r="E5484" s="9" t="s">
        <v>2116</v>
      </c>
      <c r="F5484" s="10">
        <f t="shared" ca="1" si="171"/>
        <v>8.036817268337898E-2</v>
      </c>
      <c r="G5484" s="3" t="str">
        <f>VLOOKUP(Table3[[#This Row],[PRODUCT ID]],Table1[[PRODUCT]:[SELLING PRICE]],1,FALSE)</f>
        <v>Product238</v>
      </c>
      <c r="H5484" s="3" t="str">
        <f>VLOOKUP(Table3[[#This Row],[PRODUCT ID]],Table1[[PRODUCT]:[SELLING PRICE]],2,FALSE)</f>
        <v>Category2</v>
      </c>
      <c r="I5484" s="3" t="str">
        <f>VLOOKUP(Table3[[#This Row],[PRODUCT ID]],Table1[[PRODUCT]:[SELLING PRICE]],3,FALSE)</f>
        <v>Kg</v>
      </c>
      <c r="J5484" s="16">
        <f ca="1">VLOOKUP(Table3[[#This Row],[PRODUCT ID]],Table1[[PRODUCT]:[SELLING PRICE]],4,FALSE)</f>
        <v>49</v>
      </c>
      <c r="K5484" s="16">
        <f ca="1">VLOOKUP(Table3[[#This Row],[PRODUCT ID]],Table1[[PRODUCT]:[SELLING PRICE]],5,FALSE)</f>
        <v>90.007431994296837</v>
      </c>
      <c r="L5484" s="16">
        <f ca="1">J5484*Table3[[#This Row],[QUANTITY]]</f>
        <v>196</v>
      </c>
      <c r="M5484" s="16">
        <f ca="1">K5484*Table3[[#This Row],[QUANTITY]]*(1-Table3[[#This Row],[DISCOUNT %]])</f>
        <v>331.09479662796684</v>
      </c>
      <c r="N5484" s="3">
        <f>DAY(Table3[[#This Row],[DATE]])</f>
        <v>5</v>
      </c>
      <c r="O5484" s="3" t="str">
        <f>TEXT(Table3[[#This Row],[DATE]],"mmm")</f>
        <v>Jan</v>
      </c>
      <c r="P5484" s="3">
        <f>YEAR(Table3[[#This Row],[DATE]])</f>
        <v>2036</v>
      </c>
    </row>
    <row r="5485" spans="1:16" x14ac:dyDescent="0.3">
      <c r="A5485" s="6">
        <v>49680</v>
      </c>
      <c r="B5485" s="7" t="s">
        <v>1291</v>
      </c>
      <c r="C5485" s="9">
        <f t="shared" ca="1" si="170"/>
        <v>5</v>
      </c>
      <c r="D5485" s="9" t="s">
        <v>2117</v>
      </c>
      <c r="E5485" s="9" t="s">
        <v>2116</v>
      </c>
      <c r="F5485" s="10">
        <f t="shared" ca="1" si="171"/>
        <v>4.7684299245410379E-2</v>
      </c>
      <c r="G5485" s="3" t="str">
        <f>VLOOKUP(Table3[[#This Row],[PRODUCT ID]],Table1[[PRODUCT]:[SELLING PRICE]],1,FALSE)</f>
        <v>Product239</v>
      </c>
      <c r="H5485" s="3" t="str">
        <f>VLOOKUP(Table3[[#This Row],[PRODUCT ID]],Table1[[PRODUCT]:[SELLING PRICE]],2,FALSE)</f>
        <v>Category3</v>
      </c>
      <c r="I5485" s="3" t="str">
        <f>VLOOKUP(Table3[[#This Row],[PRODUCT ID]],Table1[[PRODUCT]:[SELLING PRICE]],3,FALSE)</f>
        <v>No</v>
      </c>
      <c r="J5485" s="16">
        <f ca="1">VLOOKUP(Table3[[#This Row],[PRODUCT ID]],Table1[[PRODUCT]:[SELLING PRICE]],4,FALSE)</f>
        <v>120</v>
      </c>
      <c r="K5485" s="16">
        <f ca="1">VLOOKUP(Table3[[#This Row],[PRODUCT ID]],Table1[[PRODUCT]:[SELLING PRICE]],5,FALSE)</f>
        <v>236.22128110743947</v>
      </c>
      <c r="L5485" s="16">
        <f ca="1">J5485*Table3[[#This Row],[QUANTITY]]</f>
        <v>600</v>
      </c>
      <c r="M5485" s="16">
        <f ca="1">K5485*Table3[[#This Row],[QUANTITY]]*(1-Table3[[#This Row],[DISCOUNT %]])</f>
        <v>1124.7861742548905</v>
      </c>
      <c r="N5485" s="3">
        <f>DAY(Table3[[#This Row],[DATE]])</f>
        <v>6</v>
      </c>
      <c r="O5485" s="3" t="str">
        <f>TEXT(Table3[[#This Row],[DATE]],"mmm")</f>
        <v>Jan</v>
      </c>
      <c r="P5485" s="3">
        <f>YEAR(Table3[[#This Row],[DATE]])</f>
        <v>2036</v>
      </c>
    </row>
    <row r="5486" spans="1:16" x14ac:dyDescent="0.3">
      <c r="A5486" s="6">
        <v>49681</v>
      </c>
      <c r="B5486" s="7" t="s">
        <v>1292</v>
      </c>
      <c r="C5486" s="9">
        <f t="shared" ca="1" si="170"/>
        <v>6</v>
      </c>
      <c r="D5486" s="9" t="s">
        <v>2116</v>
      </c>
      <c r="E5486" s="9" t="s">
        <v>2116</v>
      </c>
      <c r="F5486" s="10">
        <f t="shared" ca="1" si="171"/>
        <v>9.1221423072289642E-2</v>
      </c>
      <c r="G5486" s="3" t="str">
        <f>VLOOKUP(Table3[[#This Row],[PRODUCT ID]],Table1[[PRODUCT]:[SELLING PRICE]],1,FALSE)</f>
        <v>Product240</v>
      </c>
      <c r="H5486" s="3" t="str">
        <f>VLOOKUP(Table3[[#This Row],[PRODUCT ID]],Table1[[PRODUCT]:[SELLING PRICE]],2,FALSE)</f>
        <v>Category4</v>
      </c>
      <c r="I5486" s="3" t="str">
        <f>VLOOKUP(Table3[[#This Row],[PRODUCT ID]],Table1[[PRODUCT]:[SELLING PRICE]],3,FALSE)</f>
        <v>No</v>
      </c>
      <c r="J5486" s="16">
        <f ca="1">VLOOKUP(Table3[[#This Row],[PRODUCT ID]],Table1[[PRODUCT]:[SELLING PRICE]],4,FALSE)</f>
        <v>89</v>
      </c>
      <c r="K5486" s="16">
        <f ca="1">VLOOKUP(Table3[[#This Row],[PRODUCT ID]],Table1[[PRODUCT]:[SELLING PRICE]],5,FALSE)</f>
        <v>190.58845642520004</v>
      </c>
      <c r="L5486" s="16">
        <f ca="1">J5486*Table3[[#This Row],[QUANTITY]]</f>
        <v>534</v>
      </c>
      <c r="M5486" s="16">
        <f ca="1">K5486*Table3[[#This Row],[QUANTITY]]*(1-Table3[[#This Row],[DISCOUNT %]])</f>
        <v>1039.2162372536532</v>
      </c>
      <c r="N5486" s="3">
        <f>DAY(Table3[[#This Row],[DATE]])</f>
        <v>7</v>
      </c>
      <c r="O5486" s="3" t="str">
        <f>TEXT(Table3[[#This Row],[DATE]],"mmm")</f>
        <v>Jan</v>
      </c>
      <c r="P5486" s="3">
        <f>YEAR(Table3[[#This Row],[DATE]])</f>
        <v>2036</v>
      </c>
    </row>
    <row r="5487" spans="1:16" x14ac:dyDescent="0.3">
      <c r="A5487" s="6">
        <v>49682</v>
      </c>
      <c r="B5487" s="7" t="s">
        <v>1293</v>
      </c>
      <c r="C5487" s="9">
        <f t="shared" ca="1" si="170"/>
        <v>10</v>
      </c>
      <c r="D5487" s="9" t="s">
        <v>2116</v>
      </c>
      <c r="E5487" s="9" t="s">
        <v>2116</v>
      </c>
      <c r="F5487" s="10">
        <f t="shared" ca="1" si="171"/>
        <v>7.2531734456354038E-2</v>
      </c>
      <c r="G5487" s="3" t="str">
        <f>VLOOKUP(Table3[[#This Row],[PRODUCT ID]],Table1[[PRODUCT]:[SELLING PRICE]],1,FALSE)</f>
        <v>Product241</v>
      </c>
      <c r="H5487" s="3" t="str">
        <f>VLOOKUP(Table3[[#This Row],[PRODUCT ID]],Table1[[PRODUCT]:[SELLING PRICE]],2,FALSE)</f>
        <v>Category1</v>
      </c>
      <c r="I5487" s="3" t="str">
        <f>VLOOKUP(Table3[[#This Row],[PRODUCT ID]],Table1[[PRODUCT]:[SELLING PRICE]],3,FALSE)</f>
        <v>Ft</v>
      </c>
      <c r="J5487" s="16">
        <f ca="1">VLOOKUP(Table3[[#This Row],[PRODUCT ID]],Table1[[PRODUCT]:[SELLING PRICE]],4,FALSE)</f>
        <v>87</v>
      </c>
      <c r="K5487" s="16">
        <f ca="1">VLOOKUP(Table3[[#This Row],[PRODUCT ID]],Table1[[PRODUCT]:[SELLING PRICE]],5,FALSE)</f>
        <v>182.38837968738898</v>
      </c>
      <c r="L5487" s="16">
        <f ca="1">J5487*Table3[[#This Row],[QUANTITY]]</f>
        <v>870</v>
      </c>
      <c r="M5487" s="16">
        <f ca="1">K5487*Table3[[#This Row],[QUANTITY]]*(1-Table3[[#This Row],[DISCOUNT %]])</f>
        <v>1691.5943416397861</v>
      </c>
      <c r="N5487" s="3">
        <f>DAY(Table3[[#This Row],[DATE]])</f>
        <v>8</v>
      </c>
      <c r="O5487" s="3" t="str">
        <f>TEXT(Table3[[#This Row],[DATE]],"mmm")</f>
        <v>Jan</v>
      </c>
      <c r="P5487" s="3">
        <f>YEAR(Table3[[#This Row],[DATE]])</f>
        <v>2036</v>
      </c>
    </row>
    <row r="5488" spans="1:16" x14ac:dyDescent="0.3">
      <c r="A5488" s="6">
        <v>49683</v>
      </c>
      <c r="B5488" s="7" t="s">
        <v>1294</v>
      </c>
      <c r="C5488" s="9">
        <f t="shared" ca="1" si="170"/>
        <v>2</v>
      </c>
      <c r="D5488" s="9" t="s">
        <v>2116</v>
      </c>
      <c r="E5488" s="9" t="s">
        <v>2118</v>
      </c>
      <c r="F5488" s="10">
        <f t="shared" ca="1" si="171"/>
        <v>9.9058531543791295E-2</v>
      </c>
      <c r="G5488" s="3" t="str">
        <f>VLOOKUP(Table3[[#This Row],[PRODUCT ID]],Table1[[PRODUCT]:[SELLING PRICE]],1,FALSE)</f>
        <v>Product242</v>
      </c>
      <c r="H5488" s="3" t="str">
        <f>VLOOKUP(Table3[[#This Row],[PRODUCT ID]],Table1[[PRODUCT]:[SELLING PRICE]],2,FALSE)</f>
        <v>Category2</v>
      </c>
      <c r="I5488" s="3" t="str">
        <f>VLOOKUP(Table3[[#This Row],[PRODUCT ID]],Table1[[PRODUCT]:[SELLING PRICE]],3,FALSE)</f>
        <v>No</v>
      </c>
      <c r="J5488" s="16">
        <f ca="1">VLOOKUP(Table3[[#This Row],[PRODUCT ID]],Table1[[PRODUCT]:[SELLING PRICE]],4,FALSE)</f>
        <v>149</v>
      </c>
      <c r="K5488" s="16">
        <f ca="1">VLOOKUP(Table3[[#This Row],[PRODUCT ID]],Table1[[PRODUCT]:[SELLING PRICE]],5,FALSE)</f>
        <v>154.86858462055704</v>
      </c>
      <c r="L5488" s="16">
        <f ca="1">J5488*Table3[[#This Row],[QUANTITY]]</f>
        <v>298</v>
      </c>
      <c r="M5488" s="16">
        <f ca="1">K5488*Table3[[#This Row],[QUANTITY]]*(1-Table3[[#This Row],[DISCOUNT %]])</f>
        <v>279.05506009155857</v>
      </c>
      <c r="N5488" s="3">
        <f>DAY(Table3[[#This Row],[DATE]])</f>
        <v>9</v>
      </c>
      <c r="O5488" s="3" t="str">
        <f>TEXT(Table3[[#This Row],[DATE]],"mmm")</f>
        <v>Jan</v>
      </c>
      <c r="P5488" s="3">
        <f>YEAR(Table3[[#This Row],[DATE]])</f>
        <v>2036</v>
      </c>
    </row>
    <row r="5489" spans="1:16" x14ac:dyDescent="0.3">
      <c r="A5489" s="6">
        <v>49684</v>
      </c>
      <c r="B5489" s="7" t="s">
        <v>1295</v>
      </c>
      <c r="C5489" s="9">
        <f t="shared" ca="1" si="170"/>
        <v>1</v>
      </c>
      <c r="D5489" s="9" t="s">
        <v>2116</v>
      </c>
      <c r="E5489" s="9" t="s">
        <v>2118</v>
      </c>
      <c r="F5489" s="10">
        <f t="shared" ca="1" si="171"/>
        <v>5.3866945589851827E-2</v>
      </c>
      <c r="G5489" s="3" t="str">
        <f>VLOOKUP(Table3[[#This Row],[PRODUCT ID]],Table1[[PRODUCT]:[SELLING PRICE]],1,FALSE)</f>
        <v>Product243</v>
      </c>
      <c r="H5489" s="3" t="str">
        <f>VLOOKUP(Table3[[#This Row],[PRODUCT ID]],Table1[[PRODUCT]:[SELLING PRICE]],2,FALSE)</f>
        <v>Category3</v>
      </c>
      <c r="I5489" s="3" t="str">
        <f>VLOOKUP(Table3[[#This Row],[PRODUCT ID]],Table1[[PRODUCT]:[SELLING PRICE]],3,FALSE)</f>
        <v>Kg</v>
      </c>
      <c r="J5489" s="16">
        <f ca="1">VLOOKUP(Table3[[#This Row],[PRODUCT ID]],Table1[[PRODUCT]:[SELLING PRICE]],4,FALSE)</f>
        <v>14</v>
      </c>
      <c r="K5489" s="16">
        <f ca="1">VLOOKUP(Table3[[#This Row],[PRODUCT ID]],Table1[[PRODUCT]:[SELLING PRICE]],5,FALSE)</f>
        <v>95.932662895707338</v>
      </c>
      <c r="L5489" s="16">
        <f ca="1">J5489*Table3[[#This Row],[QUANTITY]]</f>
        <v>14</v>
      </c>
      <c r="M5489" s="16">
        <f ca="1">K5489*Table3[[#This Row],[QUANTITY]]*(1-Table3[[#This Row],[DISCOUNT %]])</f>
        <v>90.765063363214679</v>
      </c>
      <c r="N5489" s="3">
        <f>DAY(Table3[[#This Row],[DATE]])</f>
        <v>10</v>
      </c>
      <c r="O5489" s="3" t="str">
        <f>TEXT(Table3[[#This Row],[DATE]],"mmm")</f>
        <v>Jan</v>
      </c>
      <c r="P5489" s="3">
        <f>YEAR(Table3[[#This Row],[DATE]])</f>
        <v>2036</v>
      </c>
    </row>
    <row r="5490" spans="1:16" x14ac:dyDescent="0.3">
      <c r="A5490" s="6">
        <v>49685</v>
      </c>
      <c r="B5490" s="7" t="s">
        <v>1296</v>
      </c>
      <c r="C5490" s="9">
        <f t="shared" ca="1" si="170"/>
        <v>13</v>
      </c>
      <c r="D5490" s="9" t="s">
        <v>2115</v>
      </c>
      <c r="E5490" s="9" t="s">
        <v>2116</v>
      </c>
      <c r="F5490" s="10">
        <f t="shared" ca="1" si="171"/>
        <v>9.7925938542098204E-2</v>
      </c>
      <c r="G5490" s="3" t="str">
        <f>VLOOKUP(Table3[[#This Row],[PRODUCT ID]],Table1[[PRODUCT]:[SELLING PRICE]],1,FALSE)</f>
        <v>Product244</v>
      </c>
      <c r="H5490" s="3" t="str">
        <f>VLOOKUP(Table3[[#This Row],[PRODUCT ID]],Table1[[PRODUCT]:[SELLING PRICE]],2,FALSE)</f>
        <v>Category4</v>
      </c>
      <c r="I5490" s="3" t="str">
        <f>VLOOKUP(Table3[[#This Row],[PRODUCT ID]],Table1[[PRODUCT]:[SELLING PRICE]],3,FALSE)</f>
        <v>Kg</v>
      </c>
      <c r="J5490" s="16">
        <f ca="1">VLOOKUP(Table3[[#This Row],[PRODUCT ID]],Table1[[PRODUCT]:[SELLING PRICE]],4,FALSE)</f>
        <v>133</v>
      </c>
      <c r="K5490" s="16">
        <f ca="1">VLOOKUP(Table3[[#This Row],[PRODUCT ID]],Table1[[PRODUCT]:[SELLING PRICE]],5,FALSE)</f>
        <v>69.135084027288542</v>
      </c>
      <c r="L5490" s="16">
        <f ca="1">J5490*Table3[[#This Row],[QUANTITY]]</f>
        <v>1729</v>
      </c>
      <c r="M5490" s="16">
        <f ca="1">K5490*Table3[[#This Row],[QUANTITY]]*(1-Table3[[#This Row],[DISCOUNT %]])</f>
        <v>810.74455849048331</v>
      </c>
      <c r="N5490" s="3">
        <f>DAY(Table3[[#This Row],[DATE]])</f>
        <v>11</v>
      </c>
      <c r="O5490" s="3" t="str">
        <f>TEXT(Table3[[#This Row],[DATE]],"mmm")</f>
        <v>Jan</v>
      </c>
      <c r="P5490" s="3">
        <f>YEAR(Table3[[#This Row],[DATE]])</f>
        <v>2036</v>
      </c>
    </row>
    <row r="5491" spans="1:16" x14ac:dyDescent="0.3">
      <c r="A5491" s="6">
        <v>49686</v>
      </c>
      <c r="B5491" s="7" t="s">
        <v>1297</v>
      </c>
      <c r="C5491" s="9">
        <f t="shared" ca="1" si="170"/>
        <v>7</v>
      </c>
      <c r="D5491" s="9" t="s">
        <v>2116</v>
      </c>
      <c r="E5491" s="9" t="s">
        <v>2116</v>
      </c>
      <c r="F5491" s="10">
        <f t="shared" ca="1" si="171"/>
        <v>2.0055984393983897E-2</v>
      </c>
      <c r="G5491" s="3" t="str">
        <f>VLOOKUP(Table3[[#This Row],[PRODUCT ID]],Table1[[PRODUCT]:[SELLING PRICE]],1,FALSE)</f>
        <v>Product245</v>
      </c>
      <c r="H5491" s="3" t="str">
        <f>VLOOKUP(Table3[[#This Row],[PRODUCT ID]],Table1[[PRODUCT]:[SELLING PRICE]],2,FALSE)</f>
        <v>Category5</v>
      </c>
      <c r="I5491" s="3" t="str">
        <f>VLOOKUP(Table3[[#This Row],[PRODUCT ID]],Table1[[PRODUCT]:[SELLING PRICE]],3,FALSE)</f>
        <v>Lt</v>
      </c>
      <c r="J5491" s="16">
        <f ca="1">VLOOKUP(Table3[[#This Row],[PRODUCT ID]],Table1[[PRODUCT]:[SELLING PRICE]],4,FALSE)</f>
        <v>11</v>
      </c>
      <c r="K5491" s="16">
        <f ca="1">VLOOKUP(Table3[[#This Row],[PRODUCT ID]],Table1[[PRODUCT]:[SELLING PRICE]],5,FALSE)</f>
        <v>248.60363626688635</v>
      </c>
      <c r="L5491" s="16">
        <f ca="1">J5491*Table3[[#This Row],[QUANTITY]]</f>
        <v>77</v>
      </c>
      <c r="M5491" s="16">
        <f ca="1">K5491*Table3[[#This Row],[QUANTITY]]*(1-Table3[[#This Row],[DISCOUNT %]])</f>
        <v>1705.3235193234102</v>
      </c>
      <c r="N5491" s="3">
        <f>DAY(Table3[[#This Row],[DATE]])</f>
        <v>12</v>
      </c>
      <c r="O5491" s="3" t="str">
        <f>TEXT(Table3[[#This Row],[DATE]],"mmm")</f>
        <v>Jan</v>
      </c>
      <c r="P5491" s="3">
        <f>YEAR(Table3[[#This Row],[DATE]])</f>
        <v>2036</v>
      </c>
    </row>
    <row r="5492" spans="1:16" x14ac:dyDescent="0.3">
      <c r="A5492" s="6">
        <v>49687</v>
      </c>
      <c r="B5492" s="7" t="s">
        <v>1298</v>
      </c>
      <c r="C5492" s="9">
        <f t="shared" ca="1" si="170"/>
        <v>11</v>
      </c>
      <c r="D5492" s="9" t="s">
        <v>2117</v>
      </c>
      <c r="E5492" s="9" t="s">
        <v>2116</v>
      </c>
      <c r="F5492" s="10">
        <f t="shared" ca="1" si="171"/>
        <v>2.9098056096797012E-2</v>
      </c>
      <c r="G5492" s="3" t="str">
        <f>VLOOKUP(Table3[[#This Row],[PRODUCT ID]],Table1[[PRODUCT]:[SELLING PRICE]],1,FALSE)</f>
        <v>Product246</v>
      </c>
      <c r="H5492" s="3" t="str">
        <f>VLOOKUP(Table3[[#This Row],[PRODUCT ID]],Table1[[PRODUCT]:[SELLING PRICE]],2,FALSE)</f>
        <v>Category1</v>
      </c>
      <c r="I5492" s="3" t="str">
        <f>VLOOKUP(Table3[[#This Row],[PRODUCT ID]],Table1[[PRODUCT]:[SELLING PRICE]],3,FALSE)</f>
        <v>Kg</v>
      </c>
      <c r="J5492" s="16">
        <f ca="1">VLOOKUP(Table3[[#This Row],[PRODUCT ID]],Table1[[PRODUCT]:[SELLING PRICE]],4,FALSE)</f>
        <v>235</v>
      </c>
      <c r="K5492" s="16">
        <f ca="1">VLOOKUP(Table3[[#This Row],[PRODUCT ID]],Table1[[PRODUCT]:[SELLING PRICE]],5,FALSE)</f>
        <v>222.40822942200907</v>
      </c>
      <c r="L5492" s="16">
        <f ca="1">J5492*Table3[[#This Row],[QUANTITY]]</f>
        <v>2585</v>
      </c>
      <c r="M5492" s="16">
        <f ca="1">K5492*Table3[[#This Row],[QUANTITY]]*(1-Table3[[#This Row],[DISCOUNT %]])</f>
        <v>2375.3024051448797</v>
      </c>
      <c r="N5492" s="3">
        <f>DAY(Table3[[#This Row],[DATE]])</f>
        <v>13</v>
      </c>
      <c r="O5492" s="3" t="str">
        <f>TEXT(Table3[[#This Row],[DATE]],"mmm")</f>
        <v>Jan</v>
      </c>
      <c r="P5492" s="3">
        <f>YEAR(Table3[[#This Row],[DATE]])</f>
        <v>2036</v>
      </c>
    </row>
    <row r="5493" spans="1:16" x14ac:dyDescent="0.3">
      <c r="A5493" s="6">
        <v>49688</v>
      </c>
      <c r="B5493" s="7" t="s">
        <v>1299</v>
      </c>
      <c r="C5493" s="9">
        <f t="shared" ca="1" si="170"/>
        <v>2</v>
      </c>
      <c r="D5493" s="9" t="s">
        <v>2115</v>
      </c>
      <c r="E5493" s="9" t="s">
        <v>2116</v>
      </c>
      <c r="F5493" s="10">
        <f t="shared" ca="1" si="171"/>
        <v>7.6333002257892912E-2</v>
      </c>
      <c r="G5493" s="3" t="str">
        <f>VLOOKUP(Table3[[#This Row],[PRODUCT ID]],Table1[[PRODUCT]:[SELLING PRICE]],1,FALSE)</f>
        <v>Product247</v>
      </c>
      <c r="H5493" s="3" t="str">
        <f>VLOOKUP(Table3[[#This Row],[PRODUCT ID]],Table1[[PRODUCT]:[SELLING PRICE]],2,FALSE)</f>
        <v>Category2</v>
      </c>
      <c r="I5493" s="3" t="str">
        <f>VLOOKUP(Table3[[#This Row],[PRODUCT ID]],Table1[[PRODUCT]:[SELLING PRICE]],3,FALSE)</f>
        <v>Lt</v>
      </c>
      <c r="J5493" s="16">
        <f ca="1">VLOOKUP(Table3[[#This Row],[PRODUCT ID]],Table1[[PRODUCT]:[SELLING PRICE]],4,FALSE)</f>
        <v>114</v>
      </c>
      <c r="K5493" s="16">
        <f ca="1">VLOOKUP(Table3[[#This Row],[PRODUCT ID]],Table1[[PRODUCT]:[SELLING PRICE]],5,FALSE)</f>
        <v>175.72461935831001</v>
      </c>
      <c r="L5493" s="16">
        <f ca="1">J5493*Table3[[#This Row],[QUANTITY]]</f>
        <v>228</v>
      </c>
      <c r="M5493" s="16">
        <f ca="1">K5493*Table3[[#This Row],[QUANTITY]]*(1-Table3[[#This Row],[DISCOUNT %]])</f>
        <v>324.6220631841295</v>
      </c>
      <c r="N5493" s="3">
        <f>DAY(Table3[[#This Row],[DATE]])</f>
        <v>14</v>
      </c>
      <c r="O5493" s="3" t="str">
        <f>TEXT(Table3[[#This Row],[DATE]],"mmm")</f>
        <v>Jan</v>
      </c>
      <c r="P5493" s="3">
        <f>YEAR(Table3[[#This Row],[DATE]])</f>
        <v>2036</v>
      </c>
    </row>
    <row r="5494" spans="1:16" x14ac:dyDescent="0.3">
      <c r="A5494" s="6">
        <v>49689</v>
      </c>
      <c r="B5494" s="7" t="s">
        <v>1300</v>
      </c>
      <c r="C5494" s="9">
        <f t="shared" ca="1" si="170"/>
        <v>6</v>
      </c>
      <c r="D5494" s="9" t="s">
        <v>2115</v>
      </c>
      <c r="E5494" s="9" t="s">
        <v>2118</v>
      </c>
      <c r="F5494" s="10">
        <f t="shared" ca="1" si="171"/>
        <v>2.6945378337608072E-2</v>
      </c>
      <c r="G5494" s="3" t="str">
        <f>VLOOKUP(Table3[[#This Row],[PRODUCT ID]],Table1[[PRODUCT]:[SELLING PRICE]],1,FALSE)</f>
        <v>Product248</v>
      </c>
      <c r="H5494" s="3" t="str">
        <f>VLOOKUP(Table3[[#This Row],[PRODUCT ID]],Table1[[PRODUCT]:[SELLING PRICE]],2,FALSE)</f>
        <v>Category3</v>
      </c>
      <c r="I5494" s="3" t="str">
        <f>VLOOKUP(Table3[[#This Row],[PRODUCT ID]],Table1[[PRODUCT]:[SELLING PRICE]],3,FALSE)</f>
        <v>Ft</v>
      </c>
      <c r="J5494" s="16">
        <f ca="1">VLOOKUP(Table3[[#This Row],[PRODUCT ID]],Table1[[PRODUCT]:[SELLING PRICE]],4,FALSE)</f>
        <v>169</v>
      </c>
      <c r="K5494" s="16">
        <f ca="1">VLOOKUP(Table3[[#This Row],[PRODUCT ID]],Table1[[PRODUCT]:[SELLING PRICE]],5,FALSE)</f>
        <v>261.31957504359821</v>
      </c>
      <c r="L5494" s="16">
        <f ca="1">J5494*Table3[[#This Row],[QUANTITY]]</f>
        <v>1014</v>
      </c>
      <c r="M5494" s="16">
        <f ca="1">K5494*Table3[[#This Row],[QUANTITY]]*(1-Table3[[#This Row],[DISCOUNT %]])</f>
        <v>1525.6693213621529</v>
      </c>
      <c r="N5494" s="3">
        <f>DAY(Table3[[#This Row],[DATE]])</f>
        <v>15</v>
      </c>
      <c r="O5494" s="3" t="str">
        <f>TEXT(Table3[[#This Row],[DATE]],"mmm")</f>
        <v>Jan</v>
      </c>
      <c r="P5494" s="3">
        <f>YEAR(Table3[[#This Row],[DATE]])</f>
        <v>2036</v>
      </c>
    </row>
    <row r="5495" spans="1:16" x14ac:dyDescent="0.3">
      <c r="A5495" s="6">
        <v>49690</v>
      </c>
      <c r="B5495" s="7" t="s">
        <v>1301</v>
      </c>
      <c r="C5495" s="9">
        <f t="shared" ca="1" si="170"/>
        <v>4</v>
      </c>
      <c r="D5495" s="9" t="s">
        <v>2115</v>
      </c>
      <c r="E5495" s="9" t="s">
        <v>2116</v>
      </c>
      <c r="F5495" s="10">
        <f t="shared" ca="1" si="171"/>
        <v>7.2461198470876731E-2</v>
      </c>
      <c r="G5495" s="3" t="str">
        <f>VLOOKUP(Table3[[#This Row],[PRODUCT ID]],Table1[[PRODUCT]:[SELLING PRICE]],1,FALSE)</f>
        <v>Product249</v>
      </c>
      <c r="H5495" s="3" t="str">
        <f>VLOOKUP(Table3[[#This Row],[PRODUCT ID]],Table1[[PRODUCT]:[SELLING PRICE]],2,FALSE)</f>
        <v>Category4</v>
      </c>
      <c r="I5495" s="3" t="str">
        <f>VLOOKUP(Table3[[#This Row],[PRODUCT ID]],Table1[[PRODUCT]:[SELLING PRICE]],3,FALSE)</f>
        <v>Kg</v>
      </c>
      <c r="J5495" s="16">
        <f ca="1">VLOOKUP(Table3[[#This Row],[PRODUCT ID]],Table1[[PRODUCT]:[SELLING PRICE]],4,FALSE)</f>
        <v>37</v>
      </c>
      <c r="K5495" s="16">
        <f ca="1">VLOOKUP(Table3[[#This Row],[PRODUCT ID]],Table1[[PRODUCT]:[SELLING PRICE]],5,FALSE)</f>
        <v>161.61886757776756</v>
      </c>
      <c r="L5495" s="16">
        <f ca="1">J5495*Table3[[#This Row],[QUANTITY]]</f>
        <v>148</v>
      </c>
      <c r="M5495" s="16">
        <f ca="1">K5495*Table3[[#This Row],[QUANTITY]]*(1-Table3[[#This Row],[DISCOUNT %]])</f>
        <v>599.63108295030645</v>
      </c>
      <c r="N5495" s="3">
        <f>DAY(Table3[[#This Row],[DATE]])</f>
        <v>16</v>
      </c>
      <c r="O5495" s="3" t="str">
        <f>TEXT(Table3[[#This Row],[DATE]],"mmm")</f>
        <v>Jan</v>
      </c>
      <c r="P5495" s="3">
        <f>YEAR(Table3[[#This Row],[DATE]])</f>
        <v>2036</v>
      </c>
    </row>
    <row r="5496" spans="1:16" x14ac:dyDescent="0.3">
      <c r="A5496" s="6">
        <v>49691</v>
      </c>
      <c r="B5496" s="7" t="s">
        <v>1302</v>
      </c>
      <c r="C5496" s="9">
        <f t="shared" ca="1" si="170"/>
        <v>13</v>
      </c>
      <c r="D5496" s="9" t="s">
        <v>2116</v>
      </c>
      <c r="E5496" s="9" t="s">
        <v>2116</v>
      </c>
      <c r="F5496" s="10">
        <f t="shared" ca="1" si="171"/>
        <v>8.4591261141628377E-2</v>
      </c>
      <c r="G5496" s="3" t="str">
        <f>VLOOKUP(Table3[[#This Row],[PRODUCT ID]],Table1[[PRODUCT]:[SELLING PRICE]],1,FALSE)</f>
        <v>Product250</v>
      </c>
      <c r="H5496" s="3" t="str">
        <f>VLOOKUP(Table3[[#This Row],[PRODUCT ID]],Table1[[PRODUCT]:[SELLING PRICE]],2,FALSE)</f>
        <v>Category5</v>
      </c>
      <c r="I5496" s="3" t="str">
        <f>VLOOKUP(Table3[[#This Row],[PRODUCT ID]],Table1[[PRODUCT]:[SELLING PRICE]],3,FALSE)</f>
        <v>No</v>
      </c>
      <c r="J5496" s="16">
        <f ca="1">VLOOKUP(Table3[[#This Row],[PRODUCT ID]],Table1[[PRODUCT]:[SELLING PRICE]],4,FALSE)</f>
        <v>51</v>
      </c>
      <c r="K5496" s="16">
        <f ca="1">VLOOKUP(Table3[[#This Row],[PRODUCT ID]],Table1[[PRODUCT]:[SELLING PRICE]],5,FALSE)</f>
        <v>183.62971531865406</v>
      </c>
      <c r="L5496" s="16">
        <f ca="1">J5496*Table3[[#This Row],[QUANTITY]]</f>
        <v>663</v>
      </c>
      <c r="M5496" s="16">
        <f ca="1">K5496*Table3[[#This Row],[QUANTITY]]*(1-Table3[[#This Row],[DISCOUNT %]])</f>
        <v>2185.2511995180221</v>
      </c>
      <c r="N5496" s="3">
        <f>DAY(Table3[[#This Row],[DATE]])</f>
        <v>17</v>
      </c>
      <c r="O5496" s="3" t="str">
        <f>TEXT(Table3[[#This Row],[DATE]],"mmm")</f>
        <v>Jan</v>
      </c>
      <c r="P5496" s="3">
        <f>YEAR(Table3[[#This Row],[DATE]])</f>
        <v>2036</v>
      </c>
    </row>
    <row r="5497" spans="1:16" x14ac:dyDescent="0.3">
      <c r="A5497" s="6">
        <v>49692</v>
      </c>
      <c r="B5497" s="7" t="s">
        <v>1303</v>
      </c>
      <c r="C5497" s="9">
        <f t="shared" ca="1" si="170"/>
        <v>2</v>
      </c>
      <c r="D5497" s="9" t="s">
        <v>2116</v>
      </c>
      <c r="E5497" s="9" t="s">
        <v>2116</v>
      </c>
      <c r="F5497" s="10">
        <f t="shared" ca="1" si="171"/>
        <v>1.768640401839703E-2</v>
      </c>
      <c r="G5497" s="3" t="str">
        <f>VLOOKUP(Table3[[#This Row],[PRODUCT ID]],Table1[[PRODUCT]:[SELLING PRICE]],1,FALSE)</f>
        <v>Product251</v>
      </c>
      <c r="H5497" s="3" t="str">
        <f>VLOOKUP(Table3[[#This Row],[PRODUCT ID]],Table1[[PRODUCT]:[SELLING PRICE]],2,FALSE)</f>
        <v>Category1</v>
      </c>
      <c r="I5497" s="3" t="str">
        <f>VLOOKUP(Table3[[#This Row],[PRODUCT ID]],Table1[[PRODUCT]:[SELLING PRICE]],3,FALSE)</f>
        <v>No</v>
      </c>
      <c r="J5497" s="16">
        <f ca="1">VLOOKUP(Table3[[#This Row],[PRODUCT ID]],Table1[[PRODUCT]:[SELLING PRICE]],4,FALSE)</f>
        <v>231</v>
      </c>
      <c r="K5497" s="16">
        <f ca="1">VLOOKUP(Table3[[#This Row],[PRODUCT ID]],Table1[[PRODUCT]:[SELLING PRICE]],5,FALSE)</f>
        <v>181.46019162089118</v>
      </c>
      <c r="L5497" s="16">
        <f ca="1">J5497*Table3[[#This Row],[QUANTITY]]</f>
        <v>462</v>
      </c>
      <c r="M5497" s="16">
        <f ca="1">K5497*Table3[[#This Row],[QUANTITY]]*(1-Table3[[#This Row],[DISCOUNT %]])</f>
        <v>356.50162671725673</v>
      </c>
      <c r="N5497" s="3">
        <f>DAY(Table3[[#This Row],[DATE]])</f>
        <v>18</v>
      </c>
      <c r="O5497" s="3" t="str">
        <f>TEXT(Table3[[#This Row],[DATE]],"mmm")</f>
        <v>Jan</v>
      </c>
      <c r="P5497" s="3">
        <f>YEAR(Table3[[#This Row],[DATE]])</f>
        <v>2036</v>
      </c>
    </row>
    <row r="5498" spans="1:16" x14ac:dyDescent="0.3">
      <c r="A5498" s="6">
        <v>49693</v>
      </c>
      <c r="B5498" s="7" t="s">
        <v>1304</v>
      </c>
      <c r="C5498" s="9">
        <f t="shared" ca="1" si="170"/>
        <v>14</v>
      </c>
      <c r="D5498" s="9" t="s">
        <v>2116</v>
      </c>
      <c r="E5498" s="9" t="s">
        <v>2116</v>
      </c>
      <c r="F5498" s="10">
        <f t="shared" ca="1" si="171"/>
        <v>9.7099800401087122E-2</v>
      </c>
      <c r="G5498" s="3" t="str">
        <f>VLOOKUP(Table3[[#This Row],[PRODUCT ID]],Table1[[PRODUCT]:[SELLING PRICE]],1,FALSE)</f>
        <v>Product252</v>
      </c>
      <c r="H5498" s="3" t="str">
        <f>VLOOKUP(Table3[[#This Row],[PRODUCT ID]],Table1[[PRODUCT]:[SELLING PRICE]],2,FALSE)</f>
        <v>Category2</v>
      </c>
      <c r="I5498" s="3" t="str">
        <f>VLOOKUP(Table3[[#This Row],[PRODUCT ID]],Table1[[PRODUCT]:[SELLING PRICE]],3,FALSE)</f>
        <v>Ft</v>
      </c>
      <c r="J5498" s="16">
        <f ca="1">VLOOKUP(Table3[[#This Row],[PRODUCT ID]],Table1[[PRODUCT]:[SELLING PRICE]],4,FALSE)</f>
        <v>197</v>
      </c>
      <c r="K5498" s="16">
        <f ca="1">VLOOKUP(Table3[[#This Row],[PRODUCT ID]],Table1[[PRODUCT]:[SELLING PRICE]],5,FALSE)</f>
        <v>171.56882582345526</v>
      </c>
      <c r="L5498" s="16">
        <f ca="1">J5498*Table3[[#This Row],[QUANTITY]]</f>
        <v>2758</v>
      </c>
      <c r="M5498" s="16">
        <f ca="1">K5498*Table3[[#This Row],[QUANTITY]]*(1-Table3[[#This Row],[DISCOUNT %]])</f>
        <v>2168.7333791332844</v>
      </c>
      <c r="N5498" s="3">
        <f>DAY(Table3[[#This Row],[DATE]])</f>
        <v>19</v>
      </c>
      <c r="O5498" s="3" t="str">
        <f>TEXT(Table3[[#This Row],[DATE]],"mmm")</f>
        <v>Jan</v>
      </c>
      <c r="P5498" s="3">
        <f>YEAR(Table3[[#This Row],[DATE]])</f>
        <v>2036</v>
      </c>
    </row>
    <row r="5499" spans="1:16" x14ac:dyDescent="0.3">
      <c r="A5499" s="6">
        <v>49694</v>
      </c>
      <c r="B5499" s="7" t="s">
        <v>1305</v>
      </c>
      <c r="C5499" s="9">
        <f t="shared" ca="1" si="170"/>
        <v>14</v>
      </c>
      <c r="D5499" s="9" t="s">
        <v>2115</v>
      </c>
      <c r="E5499" s="9" t="s">
        <v>2116</v>
      </c>
      <c r="F5499" s="10">
        <f t="shared" ca="1" si="171"/>
        <v>8.9612996120167751E-2</v>
      </c>
      <c r="G5499" s="3" t="str">
        <f>VLOOKUP(Table3[[#This Row],[PRODUCT ID]],Table1[[PRODUCT]:[SELLING PRICE]],1,FALSE)</f>
        <v>Product253</v>
      </c>
      <c r="H5499" s="3" t="str">
        <f>VLOOKUP(Table3[[#This Row],[PRODUCT ID]],Table1[[PRODUCT]:[SELLING PRICE]],2,FALSE)</f>
        <v>Category3</v>
      </c>
      <c r="I5499" s="3" t="str">
        <f>VLOOKUP(Table3[[#This Row],[PRODUCT ID]],Table1[[PRODUCT]:[SELLING PRICE]],3,FALSE)</f>
        <v>No</v>
      </c>
      <c r="J5499" s="16">
        <f ca="1">VLOOKUP(Table3[[#This Row],[PRODUCT ID]],Table1[[PRODUCT]:[SELLING PRICE]],4,FALSE)</f>
        <v>212</v>
      </c>
      <c r="K5499" s="16">
        <f ca="1">VLOOKUP(Table3[[#This Row],[PRODUCT ID]],Table1[[PRODUCT]:[SELLING PRICE]],5,FALSE)</f>
        <v>65.498976667965962</v>
      </c>
      <c r="L5499" s="16">
        <f ca="1">J5499*Table3[[#This Row],[QUANTITY]]</f>
        <v>2968</v>
      </c>
      <c r="M5499" s="16">
        <f ca="1">K5499*Table3[[#This Row],[QUANTITY]]*(1-Table3[[#This Row],[DISCOUNT %]])</f>
        <v>834.81183976322404</v>
      </c>
      <c r="N5499" s="3">
        <f>DAY(Table3[[#This Row],[DATE]])</f>
        <v>20</v>
      </c>
      <c r="O5499" s="3" t="str">
        <f>TEXT(Table3[[#This Row],[DATE]],"mmm")</f>
        <v>Jan</v>
      </c>
      <c r="P5499" s="3">
        <f>YEAR(Table3[[#This Row],[DATE]])</f>
        <v>2036</v>
      </c>
    </row>
    <row r="5500" spans="1:16" x14ac:dyDescent="0.3">
      <c r="A5500" s="6">
        <v>49695</v>
      </c>
      <c r="B5500" s="7" t="s">
        <v>1306</v>
      </c>
      <c r="C5500" s="9">
        <f t="shared" ca="1" si="170"/>
        <v>6</v>
      </c>
      <c r="D5500" s="9" t="s">
        <v>2117</v>
      </c>
      <c r="E5500" s="9" t="s">
        <v>2118</v>
      </c>
      <c r="F5500" s="10">
        <f t="shared" ca="1" si="171"/>
        <v>1.6285996299139318E-2</v>
      </c>
      <c r="G5500" s="3" t="str">
        <f>VLOOKUP(Table3[[#This Row],[PRODUCT ID]],Table1[[PRODUCT]:[SELLING PRICE]],1,FALSE)</f>
        <v>Product254</v>
      </c>
      <c r="H5500" s="3" t="str">
        <f>VLOOKUP(Table3[[#This Row],[PRODUCT ID]],Table1[[PRODUCT]:[SELLING PRICE]],2,FALSE)</f>
        <v>Category4</v>
      </c>
      <c r="I5500" s="3" t="str">
        <f>VLOOKUP(Table3[[#This Row],[PRODUCT ID]],Table1[[PRODUCT]:[SELLING PRICE]],3,FALSE)</f>
        <v>Kg</v>
      </c>
      <c r="J5500" s="16">
        <f ca="1">VLOOKUP(Table3[[#This Row],[PRODUCT ID]],Table1[[PRODUCT]:[SELLING PRICE]],4,FALSE)</f>
        <v>67</v>
      </c>
      <c r="K5500" s="16">
        <f ca="1">VLOOKUP(Table3[[#This Row],[PRODUCT ID]],Table1[[PRODUCT]:[SELLING PRICE]],5,FALSE)</f>
        <v>216.27230504332732</v>
      </c>
      <c r="L5500" s="16">
        <f ca="1">J5500*Table3[[#This Row],[QUANTITY]]</f>
        <v>402</v>
      </c>
      <c r="M5500" s="16">
        <f ca="1">K5500*Table3[[#This Row],[QUANTITY]]*(1-Table3[[#This Row],[DISCOUNT %]])</f>
        <v>1276.5005705027122</v>
      </c>
      <c r="N5500" s="3">
        <f>DAY(Table3[[#This Row],[DATE]])</f>
        <v>21</v>
      </c>
      <c r="O5500" s="3" t="str">
        <f>TEXT(Table3[[#This Row],[DATE]],"mmm")</f>
        <v>Jan</v>
      </c>
      <c r="P5500" s="3">
        <f>YEAR(Table3[[#This Row],[DATE]])</f>
        <v>2036</v>
      </c>
    </row>
    <row r="5501" spans="1:16" x14ac:dyDescent="0.3">
      <c r="A5501" s="6">
        <v>49696</v>
      </c>
      <c r="B5501" s="7" t="s">
        <v>1307</v>
      </c>
      <c r="C5501" s="9">
        <f t="shared" ca="1" si="170"/>
        <v>15</v>
      </c>
      <c r="D5501" s="9" t="s">
        <v>2117</v>
      </c>
      <c r="E5501" s="9" t="s">
        <v>2118</v>
      </c>
      <c r="F5501" s="10">
        <f t="shared" ca="1" si="171"/>
        <v>1.3958000556232553E-2</v>
      </c>
      <c r="G5501" s="3" t="str">
        <f>VLOOKUP(Table3[[#This Row],[PRODUCT ID]],Table1[[PRODUCT]:[SELLING PRICE]],1,FALSE)</f>
        <v>Product255</v>
      </c>
      <c r="H5501" s="3" t="str">
        <f>VLOOKUP(Table3[[#This Row],[PRODUCT ID]],Table1[[PRODUCT]:[SELLING PRICE]],2,FALSE)</f>
        <v>Category5</v>
      </c>
      <c r="I5501" s="3" t="str">
        <f>VLOOKUP(Table3[[#This Row],[PRODUCT ID]],Table1[[PRODUCT]:[SELLING PRICE]],3,FALSE)</f>
        <v>Kg</v>
      </c>
      <c r="J5501" s="16">
        <f ca="1">VLOOKUP(Table3[[#This Row],[PRODUCT ID]],Table1[[PRODUCT]:[SELLING PRICE]],4,FALSE)</f>
        <v>156</v>
      </c>
      <c r="K5501" s="16">
        <f ca="1">VLOOKUP(Table3[[#This Row],[PRODUCT ID]],Table1[[PRODUCT]:[SELLING PRICE]],5,FALSE)</f>
        <v>212.93984405714289</v>
      </c>
      <c r="L5501" s="16">
        <f ca="1">J5501*Table3[[#This Row],[QUANTITY]]</f>
        <v>2340</v>
      </c>
      <c r="M5501" s="16">
        <f ca="1">K5501*Table3[[#This Row],[QUANTITY]]*(1-Table3[[#This Row],[DISCOUNT %]])</f>
        <v>3149.514443930238</v>
      </c>
      <c r="N5501" s="3">
        <f>DAY(Table3[[#This Row],[DATE]])</f>
        <v>22</v>
      </c>
      <c r="O5501" s="3" t="str">
        <f>TEXT(Table3[[#This Row],[DATE]],"mmm")</f>
        <v>Jan</v>
      </c>
      <c r="P5501" s="3">
        <f>YEAR(Table3[[#This Row],[DATE]])</f>
        <v>2036</v>
      </c>
    </row>
    <row r="5502" spans="1:16" x14ac:dyDescent="0.3">
      <c r="A5502" s="6">
        <v>49697</v>
      </c>
      <c r="B5502" s="7" t="s">
        <v>1308</v>
      </c>
      <c r="C5502" s="9">
        <f t="shared" ca="1" si="170"/>
        <v>11</v>
      </c>
      <c r="D5502" s="9" t="s">
        <v>2116</v>
      </c>
      <c r="E5502" s="9" t="s">
        <v>2116</v>
      </c>
      <c r="F5502" s="10">
        <f t="shared" ca="1" si="171"/>
        <v>6.9018221277441741E-2</v>
      </c>
      <c r="G5502" s="3" t="str">
        <f>VLOOKUP(Table3[[#This Row],[PRODUCT ID]],Table1[[PRODUCT]:[SELLING PRICE]],1,FALSE)</f>
        <v>Product256</v>
      </c>
      <c r="H5502" s="3" t="str">
        <f>VLOOKUP(Table3[[#This Row],[PRODUCT ID]],Table1[[PRODUCT]:[SELLING PRICE]],2,FALSE)</f>
        <v>Category1</v>
      </c>
      <c r="I5502" s="3" t="str">
        <f>VLOOKUP(Table3[[#This Row],[PRODUCT ID]],Table1[[PRODUCT]:[SELLING PRICE]],3,FALSE)</f>
        <v>Lt</v>
      </c>
      <c r="J5502" s="16">
        <f ca="1">VLOOKUP(Table3[[#This Row],[PRODUCT ID]],Table1[[PRODUCT]:[SELLING PRICE]],4,FALSE)</f>
        <v>128</v>
      </c>
      <c r="K5502" s="16">
        <f ca="1">VLOOKUP(Table3[[#This Row],[PRODUCT ID]],Table1[[PRODUCT]:[SELLING PRICE]],5,FALSE)</f>
        <v>238.97682899123933</v>
      </c>
      <c r="L5502" s="16">
        <f ca="1">J5502*Table3[[#This Row],[QUANTITY]]</f>
        <v>1408</v>
      </c>
      <c r="M5502" s="16">
        <f ca="1">K5502*Table3[[#This Row],[QUANTITY]]*(1-Table3[[#This Row],[DISCOUNT %]])</f>
        <v>2447.313806605147</v>
      </c>
      <c r="N5502" s="3">
        <f>DAY(Table3[[#This Row],[DATE]])</f>
        <v>23</v>
      </c>
      <c r="O5502" s="3" t="str">
        <f>TEXT(Table3[[#This Row],[DATE]],"mmm")</f>
        <v>Jan</v>
      </c>
      <c r="P5502" s="3">
        <f>YEAR(Table3[[#This Row],[DATE]])</f>
        <v>2036</v>
      </c>
    </row>
    <row r="5503" spans="1:16" x14ac:dyDescent="0.3">
      <c r="A5503" s="6">
        <v>49698</v>
      </c>
      <c r="B5503" s="7" t="s">
        <v>1309</v>
      </c>
      <c r="C5503" s="9">
        <f t="shared" ca="1" si="170"/>
        <v>3</v>
      </c>
      <c r="D5503" s="9" t="s">
        <v>2116</v>
      </c>
      <c r="E5503" s="9" t="s">
        <v>2116</v>
      </c>
      <c r="F5503" s="10">
        <f t="shared" ca="1" si="171"/>
        <v>3.8350110201281679E-2</v>
      </c>
      <c r="G5503" s="3" t="str">
        <f>VLOOKUP(Table3[[#This Row],[PRODUCT ID]],Table1[[PRODUCT]:[SELLING PRICE]],1,FALSE)</f>
        <v>Product257</v>
      </c>
      <c r="H5503" s="3" t="str">
        <f>VLOOKUP(Table3[[#This Row],[PRODUCT ID]],Table1[[PRODUCT]:[SELLING PRICE]],2,FALSE)</f>
        <v>Category2</v>
      </c>
      <c r="I5503" s="3" t="str">
        <f>VLOOKUP(Table3[[#This Row],[PRODUCT ID]],Table1[[PRODUCT]:[SELLING PRICE]],3,FALSE)</f>
        <v>Kg</v>
      </c>
      <c r="J5503" s="16">
        <f ca="1">VLOOKUP(Table3[[#This Row],[PRODUCT ID]],Table1[[PRODUCT]:[SELLING PRICE]],4,FALSE)</f>
        <v>87</v>
      </c>
      <c r="K5503" s="16">
        <f ca="1">VLOOKUP(Table3[[#This Row],[PRODUCT ID]],Table1[[PRODUCT]:[SELLING PRICE]],5,FALSE)</f>
        <v>303.72301492407809</v>
      </c>
      <c r="L5503" s="16">
        <f ca="1">J5503*Table3[[#This Row],[QUANTITY]]</f>
        <v>261</v>
      </c>
      <c r="M5503" s="16">
        <f ca="1">K5503*Table3[[#This Row],[QUANTITY]]*(1-Table3[[#This Row],[DISCOUNT %]])</f>
        <v>876.22561149322246</v>
      </c>
      <c r="N5503" s="3">
        <f>DAY(Table3[[#This Row],[DATE]])</f>
        <v>24</v>
      </c>
      <c r="O5503" s="3" t="str">
        <f>TEXT(Table3[[#This Row],[DATE]],"mmm")</f>
        <v>Jan</v>
      </c>
      <c r="P5503" s="3">
        <f>YEAR(Table3[[#This Row],[DATE]])</f>
        <v>2036</v>
      </c>
    </row>
    <row r="5504" spans="1:16" x14ac:dyDescent="0.3">
      <c r="A5504" s="6">
        <v>49699</v>
      </c>
      <c r="B5504" s="7" t="s">
        <v>1310</v>
      </c>
      <c r="C5504" s="9">
        <f t="shared" ca="1" si="170"/>
        <v>15</v>
      </c>
      <c r="D5504" s="9" t="s">
        <v>2116</v>
      </c>
      <c r="E5504" s="9" t="s">
        <v>2116</v>
      </c>
      <c r="F5504" s="10">
        <f t="shared" ca="1" si="171"/>
        <v>2.3332365844288262E-2</v>
      </c>
      <c r="G5504" s="3" t="str">
        <f>VLOOKUP(Table3[[#This Row],[PRODUCT ID]],Table1[[PRODUCT]:[SELLING PRICE]],1,FALSE)</f>
        <v>Product258</v>
      </c>
      <c r="H5504" s="3" t="str">
        <f>VLOOKUP(Table3[[#This Row],[PRODUCT ID]],Table1[[PRODUCT]:[SELLING PRICE]],2,FALSE)</f>
        <v>Category3</v>
      </c>
      <c r="I5504" s="3" t="str">
        <f>VLOOKUP(Table3[[#This Row],[PRODUCT ID]],Table1[[PRODUCT]:[SELLING PRICE]],3,FALSE)</f>
        <v>Lt</v>
      </c>
      <c r="J5504" s="16">
        <f ca="1">VLOOKUP(Table3[[#This Row],[PRODUCT ID]],Table1[[PRODUCT]:[SELLING PRICE]],4,FALSE)</f>
        <v>10</v>
      </c>
      <c r="K5504" s="16">
        <f ca="1">VLOOKUP(Table3[[#This Row],[PRODUCT ID]],Table1[[PRODUCT]:[SELLING PRICE]],5,FALSE)</f>
        <v>309.43160131993926</v>
      </c>
      <c r="L5504" s="16">
        <f ca="1">J5504*Table3[[#This Row],[QUANTITY]]</f>
        <v>150</v>
      </c>
      <c r="M5504" s="16">
        <f ca="1">K5504*Table3[[#This Row],[QUANTITY]]*(1-Table3[[#This Row],[DISCOUNT %]])</f>
        <v>4533.1774499123776</v>
      </c>
      <c r="N5504" s="3">
        <f>DAY(Table3[[#This Row],[DATE]])</f>
        <v>25</v>
      </c>
      <c r="O5504" s="3" t="str">
        <f>TEXT(Table3[[#This Row],[DATE]],"mmm")</f>
        <v>Jan</v>
      </c>
      <c r="P5504" s="3">
        <f>YEAR(Table3[[#This Row],[DATE]])</f>
        <v>2036</v>
      </c>
    </row>
    <row r="5505" spans="1:16" x14ac:dyDescent="0.3">
      <c r="A5505" s="6">
        <v>49700</v>
      </c>
      <c r="B5505" s="7" t="s">
        <v>1311</v>
      </c>
      <c r="C5505" s="9">
        <f t="shared" ca="1" si="170"/>
        <v>14</v>
      </c>
      <c r="D5505" s="9" t="s">
        <v>2116</v>
      </c>
      <c r="E5505" s="9" t="s">
        <v>2116</v>
      </c>
      <c r="F5505" s="10">
        <f t="shared" ca="1" si="171"/>
        <v>9.7993879633181749E-2</v>
      </c>
      <c r="G5505" s="3" t="str">
        <f>VLOOKUP(Table3[[#This Row],[PRODUCT ID]],Table1[[PRODUCT]:[SELLING PRICE]],1,FALSE)</f>
        <v>Product259</v>
      </c>
      <c r="H5505" s="3" t="str">
        <f>VLOOKUP(Table3[[#This Row],[PRODUCT ID]],Table1[[PRODUCT]:[SELLING PRICE]],2,FALSE)</f>
        <v>Category4</v>
      </c>
      <c r="I5505" s="3" t="str">
        <f>VLOOKUP(Table3[[#This Row],[PRODUCT ID]],Table1[[PRODUCT]:[SELLING PRICE]],3,FALSE)</f>
        <v>Ft</v>
      </c>
      <c r="J5505" s="16">
        <f ca="1">VLOOKUP(Table3[[#This Row],[PRODUCT ID]],Table1[[PRODUCT]:[SELLING PRICE]],4,FALSE)</f>
        <v>72</v>
      </c>
      <c r="K5505" s="16">
        <f ca="1">VLOOKUP(Table3[[#This Row],[PRODUCT ID]],Table1[[PRODUCT]:[SELLING PRICE]],5,FALSE)</f>
        <v>218.05638082973894</v>
      </c>
      <c r="L5505" s="16">
        <f ca="1">J5505*Table3[[#This Row],[QUANTITY]]</f>
        <v>1008</v>
      </c>
      <c r="M5505" s="16">
        <f ca="1">K5505*Table3[[#This Row],[QUANTITY]]*(1-Table3[[#This Row],[DISCOUNT %]])</f>
        <v>2753.634661308472</v>
      </c>
      <c r="N5505" s="3">
        <f>DAY(Table3[[#This Row],[DATE]])</f>
        <v>26</v>
      </c>
      <c r="O5505" s="3" t="str">
        <f>TEXT(Table3[[#This Row],[DATE]],"mmm")</f>
        <v>Jan</v>
      </c>
      <c r="P5505" s="3">
        <f>YEAR(Table3[[#This Row],[DATE]])</f>
        <v>2036</v>
      </c>
    </row>
    <row r="5506" spans="1:16" x14ac:dyDescent="0.3">
      <c r="A5506" s="6">
        <v>49701</v>
      </c>
      <c r="B5506" s="7" t="s">
        <v>1312</v>
      </c>
      <c r="C5506" s="9">
        <f t="shared" ca="1" si="170"/>
        <v>1</v>
      </c>
      <c r="D5506" s="9" t="s">
        <v>2115</v>
      </c>
      <c r="E5506" s="9" t="s">
        <v>2118</v>
      </c>
      <c r="F5506" s="10">
        <f t="shared" ca="1" si="171"/>
        <v>1.6769606395933723E-3</v>
      </c>
      <c r="G5506" s="3" t="str">
        <f>VLOOKUP(Table3[[#This Row],[PRODUCT ID]],Table1[[PRODUCT]:[SELLING PRICE]],1,FALSE)</f>
        <v>Product260</v>
      </c>
      <c r="H5506" s="3" t="str">
        <f>VLOOKUP(Table3[[#This Row],[PRODUCT ID]],Table1[[PRODUCT]:[SELLING PRICE]],2,FALSE)</f>
        <v>Category5</v>
      </c>
      <c r="I5506" s="3" t="str">
        <f>VLOOKUP(Table3[[#This Row],[PRODUCT ID]],Table1[[PRODUCT]:[SELLING PRICE]],3,FALSE)</f>
        <v>Kg</v>
      </c>
      <c r="J5506" s="16">
        <f ca="1">VLOOKUP(Table3[[#This Row],[PRODUCT ID]],Table1[[PRODUCT]:[SELLING PRICE]],4,FALSE)</f>
        <v>84</v>
      </c>
      <c r="K5506" s="16">
        <f ca="1">VLOOKUP(Table3[[#This Row],[PRODUCT ID]],Table1[[PRODUCT]:[SELLING PRICE]],5,FALSE)</f>
        <v>101.82164316327967</v>
      </c>
      <c r="L5506" s="16">
        <f ca="1">J5506*Table3[[#This Row],[QUANTITY]]</f>
        <v>84</v>
      </c>
      <c r="M5506" s="16">
        <f ca="1">K5506*Table3[[#This Row],[QUANTITY]]*(1-Table3[[#This Row],[DISCOUNT %]])</f>
        <v>101.65089227543614</v>
      </c>
      <c r="N5506" s="3">
        <f>DAY(Table3[[#This Row],[DATE]])</f>
        <v>27</v>
      </c>
      <c r="O5506" s="3" t="str">
        <f>TEXT(Table3[[#This Row],[DATE]],"mmm")</f>
        <v>Jan</v>
      </c>
      <c r="P5506" s="3">
        <f>YEAR(Table3[[#This Row],[DATE]])</f>
        <v>2036</v>
      </c>
    </row>
    <row r="5507" spans="1:16" x14ac:dyDescent="0.3">
      <c r="A5507" s="6">
        <v>49702</v>
      </c>
      <c r="B5507" s="7" t="s">
        <v>1313</v>
      </c>
      <c r="C5507" s="9">
        <f t="shared" ref="C5507:C5570" ca="1" si="172">RANDBETWEEN(1,15)</f>
        <v>14</v>
      </c>
      <c r="D5507" s="9" t="s">
        <v>2116</v>
      </c>
      <c r="E5507" s="9" t="s">
        <v>2116</v>
      </c>
      <c r="F5507" s="10">
        <f t="shared" ref="F5507:F5570" ca="1" si="173">RAND()*(0.1)</f>
        <v>2.6339293526443298E-2</v>
      </c>
      <c r="G5507" s="3" t="str">
        <f>VLOOKUP(Table3[[#This Row],[PRODUCT ID]],Table1[[PRODUCT]:[SELLING PRICE]],1,FALSE)</f>
        <v>Product261</v>
      </c>
      <c r="H5507" s="3" t="str">
        <f>VLOOKUP(Table3[[#This Row],[PRODUCT ID]],Table1[[PRODUCT]:[SELLING PRICE]],2,FALSE)</f>
        <v>Category1</v>
      </c>
      <c r="I5507" s="3" t="str">
        <f>VLOOKUP(Table3[[#This Row],[PRODUCT ID]],Table1[[PRODUCT]:[SELLING PRICE]],3,FALSE)</f>
        <v>No</v>
      </c>
      <c r="J5507" s="16">
        <f ca="1">VLOOKUP(Table3[[#This Row],[PRODUCT ID]],Table1[[PRODUCT]:[SELLING PRICE]],4,FALSE)</f>
        <v>223</v>
      </c>
      <c r="K5507" s="16">
        <f ca="1">VLOOKUP(Table3[[#This Row],[PRODUCT ID]],Table1[[PRODUCT]:[SELLING PRICE]],5,FALSE)</f>
        <v>238.33596615306959</v>
      </c>
      <c r="L5507" s="16">
        <f ca="1">J5507*Table3[[#This Row],[QUANTITY]]</f>
        <v>3122</v>
      </c>
      <c r="M5507" s="16">
        <f ca="1">K5507*Table3[[#This Row],[QUANTITY]]*(1-Table3[[#This Row],[DISCOUNT %]])</f>
        <v>3248.8171125571762</v>
      </c>
      <c r="N5507" s="3">
        <f>DAY(Table3[[#This Row],[DATE]])</f>
        <v>28</v>
      </c>
      <c r="O5507" s="3" t="str">
        <f>TEXT(Table3[[#This Row],[DATE]],"mmm")</f>
        <v>Jan</v>
      </c>
      <c r="P5507" s="3">
        <f>YEAR(Table3[[#This Row],[DATE]])</f>
        <v>2036</v>
      </c>
    </row>
    <row r="5508" spans="1:16" x14ac:dyDescent="0.3">
      <c r="A5508" s="6">
        <v>49703</v>
      </c>
      <c r="B5508" s="7" t="s">
        <v>1314</v>
      </c>
      <c r="C5508" s="9">
        <f t="shared" ca="1" si="172"/>
        <v>8</v>
      </c>
      <c r="D5508" s="9" t="s">
        <v>2117</v>
      </c>
      <c r="E5508" s="9" t="s">
        <v>2116</v>
      </c>
      <c r="F5508" s="10">
        <f t="shared" ca="1" si="173"/>
        <v>9.8078160531961264E-2</v>
      </c>
      <c r="G5508" s="3" t="str">
        <f>VLOOKUP(Table3[[#This Row],[PRODUCT ID]],Table1[[PRODUCT]:[SELLING PRICE]],1,FALSE)</f>
        <v>Product262</v>
      </c>
      <c r="H5508" s="3" t="str">
        <f>VLOOKUP(Table3[[#This Row],[PRODUCT ID]],Table1[[PRODUCT]:[SELLING PRICE]],2,FALSE)</f>
        <v>Category2</v>
      </c>
      <c r="I5508" s="3" t="str">
        <f>VLOOKUP(Table3[[#This Row],[PRODUCT ID]],Table1[[PRODUCT]:[SELLING PRICE]],3,FALSE)</f>
        <v>No</v>
      </c>
      <c r="J5508" s="16">
        <f ca="1">VLOOKUP(Table3[[#This Row],[PRODUCT ID]],Table1[[PRODUCT]:[SELLING PRICE]],4,FALSE)</f>
        <v>68</v>
      </c>
      <c r="K5508" s="16">
        <f ca="1">VLOOKUP(Table3[[#This Row],[PRODUCT ID]],Table1[[PRODUCT]:[SELLING PRICE]],5,FALSE)</f>
        <v>153.29643052105271</v>
      </c>
      <c r="L5508" s="16">
        <f ca="1">J5508*Table3[[#This Row],[QUANTITY]]</f>
        <v>544</v>
      </c>
      <c r="M5508" s="16">
        <f ca="1">K5508*Table3[[#This Row],[QUANTITY]]*(1-Table3[[#This Row],[DISCOUNT %]])</f>
        <v>1106.091188795458</v>
      </c>
      <c r="N5508" s="3">
        <f>DAY(Table3[[#This Row],[DATE]])</f>
        <v>29</v>
      </c>
      <c r="O5508" s="3" t="str">
        <f>TEXT(Table3[[#This Row],[DATE]],"mmm")</f>
        <v>Jan</v>
      </c>
      <c r="P5508" s="3">
        <f>YEAR(Table3[[#This Row],[DATE]])</f>
        <v>2036</v>
      </c>
    </row>
    <row r="5509" spans="1:16" x14ac:dyDescent="0.3">
      <c r="A5509" s="6">
        <v>49704</v>
      </c>
      <c r="B5509" s="7" t="s">
        <v>1315</v>
      </c>
      <c r="C5509" s="9">
        <f t="shared" ca="1" si="172"/>
        <v>12</v>
      </c>
      <c r="D5509" s="9" t="s">
        <v>2115</v>
      </c>
      <c r="E5509" s="9" t="s">
        <v>2116</v>
      </c>
      <c r="F5509" s="10">
        <f t="shared" ca="1" si="173"/>
        <v>9.6083603516421645E-2</v>
      </c>
      <c r="G5509" s="3" t="str">
        <f>VLOOKUP(Table3[[#This Row],[PRODUCT ID]],Table1[[PRODUCT]:[SELLING PRICE]],1,FALSE)</f>
        <v>Product263</v>
      </c>
      <c r="H5509" s="3" t="str">
        <f>VLOOKUP(Table3[[#This Row],[PRODUCT ID]],Table1[[PRODUCT]:[SELLING PRICE]],2,FALSE)</f>
        <v>Category3</v>
      </c>
      <c r="I5509" s="3" t="str">
        <f>VLOOKUP(Table3[[#This Row],[PRODUCT ID]],Table1[[PRODUCT]:[SELLING PRICE]],3,FALSE)</f>
        <v>Ft</v>
      </c>
      <c r="J5509" s="16">
        <f ca="1">VLOOKUP(Table3[[#This Row],[PRODUCT ID]],Table1[[PRODUCT]:[SELLING PRICE]],4,FALSE)</f>
        <v>15</v>
      </c>
      <c r="K5509" s="16">
        <f ca="1">VLOOKUP(Table3[[#This Row],[PRODUCT ID]],Table1[[PRODUCT]:[SELLING PRICE]],5,FALSE)</f>
        <v>298.15348656605079</v>
      </c>
      <c r="L5509" s="16">
        <f ca="1">J5509*Table3[[#This Row],[QUANTITY]]</f>
        <v>180</v>
      </c>
      <c r="M5509" s="16">
        <f ca="1">K5509*Table3[[#This Row],[QUANTITY]]*(1-Table3[[#This Row],[DISCOUNT %]])</f>
        <v>3234.0699021095952</v>
      </c>
      <c r="N5509" s="3">
        <f>DAY(Table3[[#This Row],[DATE]])</f>
        <v>30</v>
      </c>
      <c r="O5509" s="3" t="str">
        <f>TEXT(Table3[[#This Row],[DATE]],"mmm")</f>
        <v>Jan</v>
      </c>
      <c r="P5509" s="3">
        <f>YEAR(Table3[[#This Row],[DATE]])</f>
        <v>2036</v>
      </c>
    </row>
    <row r="5510" spans="1:16" x14ac:dyDescent="0.3">
      <c r="A5510" s="6">
        <v>49705</v>
      </c>
      <c r="B5510" s="7" t="s">
        <v>1316</v>
      </c>
      <c r="C5510" s="9">
        <f t="shared" ca="1" si="172"/>
        <v>9</v>
      </c>
      <c r="D5510" s="9" t="s">
        <v>2115</v>
      </c>
      <c r="E5510" s="9" t="s">
        <v>2116</v>
      </c>
      <c r="F5510" s="10">
        <f t="shared" ca="1" si="173"/>
        <v>3.5169287357091329E-2</v>
      </c>
      <c r="G5510" s="3" t="str">
        <f>VLOOKUP(Table3[[#This Row],[PRODUCT ID]],Table1[[PRODUCT]:[SELLING PRICE]],1,FALSE)</f>
        <v>Product264</v>
      </c>
      <c r="H5510" s="3" t="str">
        <f>VLOOKUP(Table3[[#This Row],[PRODUCT ID]],Table1[[PRODUCT]:[SELLING PRICE]],2,FALSE)</f>
        <v>Category4</v>
      </c>
      <c r="I5510" s="3" t="str">
        <f>VLOOKUP(Table3[[#This Row],[PRODUCT ID]],Table1[[PRODUCT]:[SELLING PRICE]],3,FALSE)</f>
        <v>No</v>
      </c>
      <c r="J5510" s="16">
        <f ca="1">VLOOKUP(Table3[[#This Row],[PRODUCT ID]],Table1[[PRODUCT]:[SELLING PRICE]],4,FALSE)</f>
        <v>130</v>
      </c>
      <c r="K5510" s="16">
        <f ca="1">VLOOKUP(Table3[[#This Row],[PRODUCT ID]],Table1[[PRODUCT]:[SELLING PRICE]],5,FALSE)</f>
        <v>129.93608370510088</v>
      </c>
      <c r="L5510" s="16">
        <f ca="1">J5510*Table3[[#This Row],[QUANTITY]]</f>
        <v>1170</v>
      </c>
      <c r="M5510" s="16">
        <f ca="1">K5510*Table3[[#This Row],[QUANTITY]]*(1-Table3[[#This Row],[DISCOUNT %]])</f>
        <v>1128.29691815299</v>
      </c>
      <c r="N5510" s="3">
        <f>DAY(Table3[[#This Row],[DATE]])</f>
        <v>31</v>
      </c>
      <c r="O5510" s="3" t="str">
        <f>TEXT(Table3[[#This Row],[DATE]],"mmm")</f>
        <v>Jan</v>
      </c>
      <c r="P5510" s="3">
        <f>YEAR(Table3[[#This Row],[DATE]])</f>
        <v>2036</v>
      </c>
    </row>
    <row r="5511" spans="1:16" x14ac:dyDescent="0.3">
      <c r="A5511" s="6">
        <v>49706</v>
      </c>
      <c r="B5511" s="7" t="s">
        <v>1317</v>
      </c>
      <c r="C5511" s="9">
        <f t="shared" ca="1" si="172"/>
        <v>11</v>
      </c>
      <c r="D5511" s="9" t="s">
        <v>2115</v>
      </c>
      <c r="E5511" s="9" t="s">
        <v>2116</v>
      </c>
      <c r="F5511" s="10">
        <f t="shared" ca="1" si="173"/>
        <v>8.8110410172562034E-2</v>
      </c>
      <c r="G5511" s="3" t="str">
        <f>VLOOKUP(Table3[[#This Row],[PRODUCT ID]],Table1[[PRODUCT]:[SELLING PRICE]],1,FALSE)</f>
        <v>Product265</v>
      </c>
      <c r="H5511" s="3" t="str">
        <f>VLOOKUP(Table3[[#This Row],[PRODUCT ID]],Table1[[PRODUCT]:[SELLING PRICE]],2,FALSE)</f>
        <v>Category1</v>
      </c>
      <c r="I5511" s="3" t="str">
        <f>VLOOKUP(Table3[[#This Row],[PRODUCT ID]],Table1[[PRODUCT]:[SELLING PRICE]],3,FALSE)</f>
        <v>Kg</v>
      </c>
      <c r="J5511" s="16">
        <f ca="1">VLOOKUP(Table3[[#This Row],[PRODUCT ID]],Table1[[PRODUCT]:[SELLING PRICE]],4,FALSE)</f>
        <v>172</v>
      </c>
      <c r="K5511" s="16">
        <f ca="1">VLOOKUP(Table3[[#This Row],[PRODUCT ID]],Table1[[PRODUCT]:[SELLING PRICE]],5,FALSE)</f>
        <v>103.72562912344593</v>
      </c>
      <c r="L5511" s="16">
        <f ca="1">J5511*Table3[[#This Row],[QUANTITY]]</f>
        <v>1892</v>
      </c>
      <c r="M5511" s="16">
        <f ca="1">K5511*Table3[[#This Row],[QUANTITY]]*(1-Table3[[#This Row],[DISCOUNT %]])</f>
        <v>1040.4495353556927</v>
      </c>
      <c r="N5511" s="3">
        <f>DAY(Table3[[#This Row],[DATE]])</f>
        <v>1</v>
      </c>
      <c r="O5511" s="3" t="str">
        <f>TEXT(Table3[[#This Row],[DATE]],"mmm")</f>
        <v>Feb</v>
      </c>
      <c r="P5511" s="3">
        <f>YEAR(Table3[[#This Row],[DATE]])</f>
        <v>2036</v>
      </c>
    </row>
    <row r="5512" spans="1:16" x14ac:dyDescent="0.3">
      <c r="A5512" s="6">
        <v>49707</v>
      </c>
      <c r="B5512" s="7" t="s">
        <v>1318</v>
      </c>
      <c r="C5512" s="9">
        <f t="shared" ca="1" si="172"/>
        <v>15</v>
      </c>
      <c r="D5512" s="9" t="s">
        <v>2116</v>
      </c>
      <c r="E5512" s="9" t="s">
        <v>2118</v>
      </c>
      <c r="F5512" s="10">
        <f t="shared" ca="1" si="173"/>
        <v>8.2273726084064372E-2</v>
      </c>
      <c r="G5512" s="3" t="str">
        <f>VLOOKUP(Table3[[#This Row],[PRODUCT ID]],Table1[[PRODUCT]:[SELLING PRICE]],1,FALSE)</f>
        <v>Product266</v>
      </c>
      <c r="H5512" s="3" t="str">
        <f>VLOOKUP(Table3[[#This Row],[PRODUCT ID]],Table1[[PRODUCT]:[SELLING PRICE]],2,FALSE)</f>
        <v>Category2</v>
      </c>
      <c r="I5512" s="3" t="str">
        <f>VLOOKUP(Table3[[#This Row],[PRODUCT ID]],Table1[[PRODUCT]:[SELLING PRICE]],3,FALSE)</f>
        <v>Kg</v>
      </c>
      <c r="J5512" s="16">
        <f ca="1">VLOOKUP(Table3[[#This Row],[PRODUCT ID]],Table1[[PRODUCT]:[SELLING PRICE]],4,FALSE)</f>
        <v>79</v>
      </c>
      <c r="K5512" s="16">
        <f ca="1">VLOOKUP(Table3[[#This Row],[PRODUCT ID]],Table1[[PRODUCT]:[SELLING PRICE]],5,FALSE)</f>
        <v>313.10634072937842</v>
      </c>
      <c r="L5512" s="16">
        <f ca="1">J5512*Table3[[#This Row],[QUANTITY]]</f>
        <v>1185</v>
      </c>
      <c r="M5512" s="16">
        <f ca="1">K5512*Table3[[#This Row],[QUANTITY]]*(1-Table3[[#This Row],[DISCOUNT %]])</f>
        <v>4310.1887312553872</v>
      </c>
      <c r="N5512" s="3">
        <f>DAY(Table3[[#This Row],[DATE]])</f>
        <v>2</v>
      </c>
      <c r="O5512" s="3" t="str">
        <f>TEXT(Table3[[#This Row],[DATE]],"mmm")</f>
        <v>Feb</v>
      </c>
      <c r="P5512" s="3">
        <f>YEAR(Table3[[#This Row],[DATE]])</f>
        <v>2036</v>
      </c>
    </row>
    <row r="5513" spans="1:16" x14ac:dyDescent="0.3">
      <c r="A5513" s="6">
        <v>49708</v>
      </c>
      <c r="B5513" s="7" t="s">
        <v>1319</v>
      </c>
      <c r="C5513" s="9">
        <f t="shared" ca="1" si="172"/>
        <v>7</v>
      </c>
      <c r="D5513" s="9" t="s">
        <v>2116</v>
      </c>
      <c r="E5513" s="9" t="s">
        <v>2118</v>
      </c>
      <c r="F5513" s="10">
        <f t="shared" ca="1" si="173"/>
        <v>1.9604096807211938E-2</v>
      </c>
      <c r="G5513" s="3" t="str">
        <f>VLOOKUP(Table3[[#This Row],[PRODUCT ID]],Table1[[PRODUCT]:[SELLING PRICE]],1,FALSE)</f>
        <v>Product267</v>
      </c>
      <c r="H5513" s="3" t="str">
        <f>VLOOKUP(Table3[[#This Row],[PRODUCT ID]],Table1[[PRODUCT]:[SELLING PRICE]],2,FALSE)</f>
        <v>Category3</v>
      </c>
      <c r="I5513" s="3" t="str">
        <f>VLOOKUP(Table3[[#This Row],[PRODUCT ID]],Table1[[PRODUCT]:[SELLING PRICE]],3,FALSE)</f>
        <v>Lt</v>
      </c>
      <c r="J5513" s="16">
        <f ca="1">VLOOKUP(Table3[[#This Row],[PRODUCT ID]],Table1[[PRODUCT]:[SELLING PRICE]],4,FALSE)</f>
        <v>184</v>
      </c>
      <c r="K5513" s="16">
        <f ca="1">VLOOKUP(Table3[[#This Row],[PRODUCT ID]],Table1[[PRODUCT]:[SELLING PRICE]],5,FALSE)</f>
        <v>283.69984120452182</v>
      </c>
      <c r="L5513" s="16">
        <f ca="1">J5513*Table3[[#This Row],[QUANTITY]]</f>
        <v>1288</v>
      </c>
      <c r="M5513" s="16">
        <f ca="1">K5513*Table3[[#This Row],[QUANTITY]]*(1-Table3[[#This Row],[DISCOUNT %]])</f>
        <v>1946.967134373504</v>
      </c>
      <c r="N5513" s="3">
        <f>DAY(Table3[[#This Row],[DATE]])</f>
        <v>3</v>
      </c>
      <c r="O5513" s="3" t="str">
        <f>TEXT(Table3[[#This Row],[DATE]],"mmm")</f>
        <v>Feb</v>
      </c>
      <c r="P5513" s="3">
        <f>YEAR(Table3[[#This Row],[DATE]])</f>
        <v>2036</v>
      </c>
    </row>
    <row r="5514" spans="1:16" x14ac:dyDescent="0.3">
      <c r="A5514" s="6">
        <v>49709</v>
      </c>
      <c r="B5514" s="7" t="s">
        <v>1320</v>
      </c>
      <c r="C5514" s="9">
        <f t="shared" ca="1" si="172"/>
        <v>2</v>
      </c>
      <c r="D5514" s="9" t="s">
        <v>2116</v>
      </c>
      <c r="E5514" s="9" t="s">
        <v>2116</v>
      </c>
      <c r="F5514" s="10">
        <f t="shared" ca="1" si="173"/>
        <v>3.5450697269856106E-2</v>
      </c>
      <c r="G5514" s="3" t="str">
        <f>VLOOKUP(Table3[[#This Row],[PRODUCT ID]],Table1[[PRODUCT]:[SELLING PRICE]],1,FALSE)</f>
        <v>Product268</v>
      </c>
      <c r="H5514" s="3" t="str">
        <f>VLOOKUP(Table3[[#This Row],[PRODUCT ID]],Table1[[PRODUCT]:[SELLING PRICE]],2,FALSE)</f>
        <v>Category4</v>
      </c>
      <c r="I5514" s="3" t="str">
        <f>VLOOKUP(Table3[[#This Row],[PRODUCT ID]],Table1[[PRODUCT]:[SELLING PRICE]],3,FALSE)</f>
        <v>Kg</v>
      </c>
      <c r="J5514" s="16">
        <f ca="1">VLOOKUP(Table3[[#This Row],[PRODUCT ID]],Table1[[PRODUCT]:[SELLING PRICE]],4,FALSE)</f>
        <v>29</v>
      </c>
      <c r="K5514" s="16">
        <f ca="1">VLOOKUP(Table3[[#This Row],[PRODUCT ID]],Table1[[PRODUCT]:[SELLING PRICE]],5,FALSE)</f>
        <v>27.355739523665399</v>
      </c>
      <c r="L5514" s="16">
        <f ca="1">J5514*Table3[[#This Row],[QUANTITY]]</f>
        <v>58</v>
      </c>
      <c r="M5514" s="16">
        <f ca="1">K5514*Table3[[#This Row],[QUANTITY]]*(1-Table3[[#This Row],[DISCOUNT %]])</f>
        <v>52.771918966437802</v>
      </c>
      <c r="N5514" s="3">
        <f>DAY(Table3[[#This Row],[DATE]])</f>
        <v>4</v>
      </c>
      <c r="O5514" s="3" t="str">
        <f>TEXT(Table3[[#This Row],[DATE]],"mmm")</f>
        <v>Feb</v>
      </c>
      <c r="P5514" s="3">
        <f>YEAR(Table3[[#This Row],[DATE]])</f>
        <v>2036</v>
      </c>
    </row>
    <row r="5515" spans="1:16" x14ac:dyDescent="0.3">
      <c r="A5515" s="6">
        <v>49710</v>
      </c>
      <c r="B5515" s="7" t="s">
        <v>1321</v>
      </c>
      <c r="C5515" s="9">
        <f t="shared" ca="1" si="172"/>
        <v>11</v>
      </c>
      <c r="D5515" s="9" t="s">
        <v>2115</v>
      </c>
      <c r="E5515" s="9" t="s">
        <v>2116</v>
      </c>
      <c r="F5515" s="10">
        <f t="shared" ca="1" si="173"/>
        <v>8.9832538513703375E-2</v>
      </c>
      <c r="G5515" s="3" t="str">
        <f>VLOOKUP(Table3[[#This Row],[PRODUCT ID]],Table1[[PRODUCT]:[SELLING PRICE]],1,FALSE)</f>
        <v>Product269</v>
      </c>
      <c r="H5515" s="3" t="str">
        <f>VLOOKUP(Table3[[#This Row],[PRODUCT ID]],Table1[[PRODUCT]:[SELLING PRICE]],2,FALSE)</f>
        <v>Category5</v>
      </c>
      <c r="I5515" s="3" t="str">
        <f>VLOOKUP(Table3[[#This Row],[PRODUCT ID]],Table1[[PRODUCT]:[SELLING PRICE]],3,FALSE)</f>
        <v>Lt</v>
      </c>
      <c r="J5515" s="16">
        <f ca="1">VLOOKUP(Table3[[#This Row],[PRODUCT ID]],Table1[[PRODUCT]:[SELLING PRICE]],4,FALSE)</f>
        <v>92</v>
      </c>
      <c r="K5515" s="16">
        <f ca="1">VLOOKUP(Table3[[#This Row],[PRODUCT ID]],Table1[[PRODUCT]:[SELLING PRICE]],5,FALSE)</f>
        <v>143.59721461589697</v>
      </c>
      <c r="L5515" s="16">
        <f ca="1">J5515*Table3[[#This Row],[QUANTITY]]</f>
        <v>1012</v>
      </c>
      <c r="M5515" s="16">
        <f ca="1">K5515*Table3[[#This Row],[QUANTITY]]*(1-Table3[[#This Row],[DISCOUNT %]])</f>
        <v>1437.6726353379927</v>
      </c>
      <c r="N5515" s="3">
        <f>DAY(Table3[[#This Row],[DATE]])</f>
        <v>5</v>
      </c>
      <c r="O5515" s="3" t="str">
        <f>TEXT(Table3[[#This Row],[DATE]],"mmm")</f>
        <v>Feb</v>
      </c>
      <c r="P5515" s="3">
        <f>YEAR(Table3[[#This Row],[DATE]])</f>
        <v>2036</v>
      </c>
    </row>
    <row r="5516" spans="1:16" x14ac:dyDescent="0.3">
      <c r="A5516" s="6">
        <v>49711</v>
      </c>
      <c r="B5516" s="7" t="s">
        <v>1322</v>
      </c>
      <c r="C5516" s="9">
        <f t="shared" ca="1" si="172"/>
        <v>3</v>
      </c>
      <c r="D5516" s="9" t="s">
        <v>2117</v>
      </c>
      <c r="E5516" s="9" t="s">
        <v>2116</v>
      </c>
      <c r="F5516" s="10">
        <f t="shared" ca="1" si="173"/>
        <v>6.55161030952634E-2</v>
      </c>
      <c r="G5516" s="3" t="str">
        <f>VLOOKUP(Table3[[#This Row],[PRODUCT ID]],Table1[[PRODUCT]:[SELLING PRICE]],1,FALSE)</f>
        <v>Product270</v>
      </c>
      <c r="H5516" s="3" t="str">
        <f>VLOOKUP(Table3[[#This Row],[PRODUCT ID]],Table1[[PRODUCT]:[SELLING PRICE]],2,FALSE)</f>
        <v>Category1</v>
      </c>
      <c r="I5516" s="3" t="str">
        <f>VLOOKUP(Table3[[#This Row],[PRODUCT ID]],Table1[[PRODUCT]:[SELLING PRICE]],3,FALSE)</f>
        <v>Ft</v>
      </c>
      <c r="J5516" s="16">
        <f ca="1">VLOOKUP(Table3[[#This Row],[PRODUCT ID]],Table1[[PRODUCT]:[SELLING PRICE]],4,FALSE)</f>
        <v>79</v>
      </c>
      <c r="K5516" s="16">
        <f ca="1">VLOOKUP(Table3[[#This Row],[PRODUCT ID]],Table1[[PRODUCT]:[SELLING PRICE]],5,FALSE)</f>
        <v>273.17968332421242</v>
      </c>
      <c r="L5516" s="16">
        <f ca="1">J5516*Table3[[#This Row],[QUANTITY]]</f>
        <v>237</v>
      </c>
      <c r="M5516" s="16">
        <f ca="1">K5516*Table3[[#This Row],[QUANTITY]]*(1-Table3[[#This Row],[DISCOUNT %]])</f>
        <v>765.84604508403572</v>
      </c>
      <c r="N5516" s="3">
        <f>DAY(Table3[[#This Row],[DATE]])</f>
        <v>6</v>
      </c>
      <c r="O5516" s="3" t="str">
        <f>TEXT(Table3[[#This Row],[DATE]],"mmm")</f>
        <v>Feb</v>
      </c>
      <c r="P5516" s="3">
        <f>YEAR(Table3[[#This Row],[DATE]])</f>
        <v>2036</v>
      </c>
    </row>
    <row r="5517" spans="1:16" x14ac:dyDescent="0.3">
      <c r="A5517" s="6">
        <v>49712</v>
      </c>
      <c r="B5517" s="7" t="s">
        <v>1323</v>
      </c>
      <c r="C5517" s="9">
        <f t="shared" ca="1" si="172"/>
        <v>3</v>
      </c>
      <c r="D5517" s="9" t="s">
        <v>2117</v>
      </c>
      <c r="E5517" s="9" t="s">
        <v>2116</v>
      </c>
      <c r="F5517" s="10">
        <f t="shared" ca="1" si="173"/>
        <v>2.4966462908898261E-3</v>
      </c>
      <c r="G5517" s="3" t="str">
        <f>VLOOKUP(Table3[[#This Row],[PRODUCT ID]],Table1[[PRODUCT]:[SELLING PRICE]],1,FALSE)</f>
        <v>Product271</v>
      </c>
      <c r="H5517" s="3" t="str">
        <f>VLOOKUP(Table3[[#This Row],[PRODUCT ID]],Table1[[PRODUCT]:[SELLING PRICE]],2,FALSE)</f>
        <v>Category2</v>
      </c>
      <c r="I5517" s="3" t="str">
        <f>VLOOKUP(Table3[[#This Row],[PRODUCT ID]],Table1[[PRODUCT]:[SELLING PRICE]],3,FALSE)</f>
        <v>Kg</v>
      </c>
      <c r="J5517" s="16">
        <f ca="1">VLOOKUP(Table3[[#This Row],[PRODUCT ID]],Table1[[PRODUCT]:[SELLING PRICE]],4,FALSE)</f>
        <v>127</v>
      </c>
      <c r="K5517" s="16">
        <f ca="1">VLOOKUP(Table3[[#This Row],[PRODUCT ID]],Table1[[PRODUCT]:[SELLING PRICE]],5,FALSE)</f>
        <v>102.41317186341811</v>
      </c>
      <c r="L5517" s="16">
        <f ca="1">J5517*Table3[[#This Row],[QUANTITY]]</f>
        <v>381</v>
      </c>
      <c r="M5517" s="16">
        <f ca="1">K5517*Table3[[#This Row],[QUANTITY]]*(1-Table3[[#This Row],[DISCOUNT %]])</f>
        <v>306.47244719324112</v>
      </c>
      <c r="N5517" s="3">
        <f>DAY(Table3[[#This Row],[DATE]])</f>
        <v>7</v>
      </c>
      <c r="O5517" s="3" t="str">
        <f>TEXT(Table3[[#This Row],[DATE]],"mmm")</f>
        <v>Feb</v>
      </c>
      <c r="P5517" s="3">
        <f>YEAR(Table3[[#This Row],[DATE]])</f>
        <v>2036</v>
      </c>
    </row>
    <row r="5518" spans="1:16" x14ac:dyDescent="0.3">
      <c r="A5518" s="6">
        <v>49713</v>
      </c>
      <c r="B5518" s="7" t="s">
        <v>1324</v>
      </c>
      <c r="C5518" s="9">
        <f t="shared" ca="1" si="172"/>
        <v>5</v>
      </c>
      <c r="D5518" s="9" t="s">
        <v>2116</v>
      </c>
      <c r="E5518" s="9" t="s">
        <v>2118</v>
      </c>
      <c r="F5518" s="10">
        <f t="shared" ca="1" si="173"/>
        <v>3.9438084125348653E-2</v>
      </c>
      <c r="G5518" s="3" t="str">
        <f>VLOOKUP(Table3[[#This Row],[PRODUCT ID]],Table1[[PRODUCT]:[SELLING PRICE]],1,FALSE)</f>
        <v>Product272</v>
      </c>
      <c r="H5518" s="3" t="str">
        <f>VLOOKUP(Table3[[#This Row],[PRODUCT ID]],Table1[[PRODUCT]:[SELLING PRICE]],2,FALSE)</f>
        <v>Category3</v>
      </c>
      <c r="I5518" s="3" t="str">
        <f>VLOOKUP(Table3[[#This Row],[PRODUCT ID]],Table1[[PRODUCT]:[SELLING PRICE]],3,FALSE)</f>
        <v>No</v>
      </c>
      <c r="J5518" s="16">
        <f ca="1">VLOOKUP(Table3[[#This Row],[PRODUCT ID]],Table1[[PRODUCT]:[SELLING PRICE]],4,FALSE)</f>
        <v>66</v>
      </c>
      <c r="K5518" s="16">
        <f ca="1">VLOOKUP(Table3[[#This Row],[PRODUCT ID]],Table1[[PRODUCT]:[SELLING PRICE]],5,FALSE)</f>
        <v>275.23095317484353</v>
      </c>
      <c r="L5518" s="16">
        <f ca="1">J5518*Table3[[#This Row],[QUANTITY]]</f>
        <v>330</v>
      </c>
      <c r="M5518" s="16">
        <f ca="1">K5518*Table3[[#This Row],[QUANTITY]]*(1-Table3[[#This Row],[DISCOUNT %]])</f>
        <v>1321.8818584481708</v>
      </c>
      <c r="N5518" s="3">
        <f>DAY(Table3[[#This Row],[DATE]])</f>
        <v>8</v>
      </c>
      <c r="O5518" s="3" t="str">
        <f>TEXT(Table3[[#This Row],[DATE]],"mmm")</f>
        <v>Feb</v>
      </c>
      <c r="P5518" s="3">
        <f>YEAR(Table3[[#This Row],[DATE]])</f>
        <v>2036</v>
      </c>
    </row>
    <row r="5519" spans="1:16" x14ac:dyDescent="0.3">
      <c r="A5519" s="6">
        <v>49714</v>
      </c>
      <c r="B5519" s="7" t="s">
        <v>1325</v>
      </c>
      <c r="C5519" s="9">
        <f t="shared" ca="1" si="172"/>
        <v>7</v>
      </c>
      <c r="D5519" s="9" t="s">
        <v>2116</v>
      </c>
      <c r="E5519" s="9" t="s">
        <v>2116</v>
      </c>
      <c r="F5519" s="10">
        <f t="shared" ca="1" si="173"/>
        <v>4.2535921426258089E-2</v>
      </c>
      <c r="G5519" s="3" t="str">
        <f>VLOOKUP(Table3[[#This Row],[PRODUCT ID]],Table1[[PRODUCT]:[SELLING PRICE]],1,FALSE)</f>
        <v>Product273</v>
      </c>
      <c r="H5519" s="3" t="str">
        <f>VLOOKUP(Table3[[#This Row],[PRODUCT ID]],Table1[[PRODUCT]:[SELLING PRICE]],2,FALSE)</f>
        <v>Category4</v>
      </c>
      <c r="I5519" s="3" t="str">
        <f>VLOOKUP(Table3[[#This Row],[PRODUCT ID]],Table1[[PRODUCT]:[SELLING PRICE]],3,FALSE)</f>
        <v>No</v>
      </c>
      <c r="J5519" s="16">
        <f ca="1">VLOOKUP(Table3[[#This Row],[PRODUCT ID]],Table1[[PRODUCT]:[SELLING PRICE]],4,FALSE)</f>
        <v>234</v>
      </c>
      <c r="K5519" s="16">
        <f ca="1">VLOOKUP(Table3[[#This Row],[PRODUCT ID]],Table1[[PRODUCT]:[SELLING PRICE]],5,FALSE)</f>
        <v>166.4460760260076</v>
      </c>
      <c r="L5519" s="16">
        <f ca="1">J5519*Table3[[#This Row],[QUANTITY]]</f>
        <v>1638</v>
      </c>
      <c r="M5519" s="16">
        <f ca="1">K5519*Table3[[#This Row],[QUANTITY]]*(1-Table3[[#This Row],[DISCOUNT %]])</f>
        <v>1115.5629717011946</v>
      </c>
      <c r="N5519" s="3">
        <f>DAY(Table3[[#This Row],[DATE]])</f>
        <v>9</v>
      </c>
      <c r="O5519" s="3" t="str">
        <f>TEXT(Table3[[#This Row],[DATE]],"mmm")</f>
        <v>Feb</v>
      </c>
      <c r="P5519" s="3">
        <f>YEAR(Table3[[#This Row],[DATE]])</f>
        <v>2036</v>
      </c>
    </row>
    <row r="5520" spans="1:16" x14ac:dyDescent="0.3">
      <c r="A5520" s="6">
        <v>49715</v>
      </c>
      <c r="B5520" s="7" t="s">
        <v>1326</v>
      </c>
      <c r="C5520" s="9">
        <f t="shared" ca="1" si="172"/>
        <v>13</v>
      </c>
      <c r="D5520" s="9" t="s">
        <v>2116</v>
      </c>
      <c r="E5520" s="9" t="s">
        <v>2116</v>
      </c>
      <c r="F5520" s="10">
        <f t="shared" ca="1" si="173"/>
        <v>5.4665801103140024E-2</v>
      </c>
      <c r="G5520" s="3" t="str">
        <f>VLOOKUP(Table3[[#This Row],[PRODUCT ID]],Table1[[PRODUCT]:[SELLING PRICE]],1,FALSE)</f>
        <v>Product274</v>
      </c>
      <c r="H5520" s="3" t="str">
        <f>VLOOKUP(Table3[[#This Row],[PRODUCT ID]],Table1[[PRODUCT]:[SELLING PRICE]],2,FALSE)</f>
        <v>Category5</v>
      </c>
      <c r="I5520" s="3" t="str">
        <f>VLOOKUP(Table3[[#This Row],[PRODUCT ID]],Table1[[PRODUCT]:[SELLING PRICE]],3,FALSE)</f>
        <v>Ft</v>
      </c>
      <c r="J5520" s="16">
        <f ca="1">VLOOKUP(Table3[[#This Row],[PRODUCT ID]],Table1[[PRODUCT]:[SELLING PRICE]],4,FALSE)</f>
        <v>138</v>
      </c>
      <c r="K5520" s="16">
        <f ca="1">VLOOKUP(Table3[[#This Row],[PRODUCT ID]],Table1[[PRODUCT]:[SELLING PRICE]],5,FALSE)</f>
        <v>159.06424091502711</v>
      </c>
      <c r="L5520" s="16">
        <f ca="1">J5520*Table3[[#This Row],[QUANTITY]]</f>
        <v>1794</v>
      </c>
      <c r="M5520" s="16">
        <f ca="1">K5520*Table3[[#This Row],[QUANTITY]]*(1-Table3[[#This Row],[DISCOUNT %]])</f>
        <v>1954.7952678610757</v>
      </c>
      <c r="N5520" s="3">
        <f>DAY(Table3[[#This Row],[DATE]])</f>
        <v>10</v>
      </c>
      <c r="O5520" s="3" t="str">
        <f>TEXT(Table3[[#This Row],[DATE]],"mmm")</f>
        <v>Feb</v>
      </c>
      <c r="P5520" s="3">
        <f>YEAR(Table3[[#This Row],[DATE]])</f>
        <v>2036</v>
      </c>
    </row>
    <row r="5521" spans="1:16" x14ac:dyDescent="0.3">
      <c r="A5521" s="6">
        <v>49716</v>
      </c>
      <c r="B5521" s="7" t="s">
        <v>1327</v>
      </c>
      <c r="C5521" s="9">
        <f t="shared" ca="1" si="172"/>
        <v>3</v>
      </c>
      <c r="D5521" s="9" t="s">
        <v>2116</v>
      </c>
      <c r="E5521" s="9" t="s">
        <v>2116</v>
      </c>
      <c r="F5521" s="10">
        <f t="shared" ca="1" si="173"/>
        <v>7.4675288342097135E-2</v>
      </c>
      <c r="G5521" s="3" t="str">
        <f>VLOOKUP(Table3[[#This Row],[PRODUCT ID]],Table1[[PRODUCT]:[SELLING PRICE]],1,FALSE)</f>
        <v>Product275</v>
      </c>
      <c r="H5521" s="3" t="str">
        <f>VLOOKUP(Table3[[#This Row],[PRODUCT ID]],Table1[[PRODUCT]:[SELLING PRICE]],2,FALSE)</f>
        <v>Category1</v>
      </c>
      <c r="I5521" s="3" t="str">
        <f>VLOOKUP(Table3[[#This Row],[PRODUCT ID]],Table1[[PRODUCT]:[SELLING PRICE]],3,FALSE)</f>
        <v>No</v>
      </c>
      <c r="J5521" s="16">
        <f ca="1">VLOOKUP(Table3[[#This Row],[PRODUCT ID]],Table1[[PRODUCT]:[SELLING PRICE]],4,FALSE)</f>
        <v>31</v>
      </c>
      <c r="K5521" s="16">
        <f ca="1">VLOOKUP(Table3[[#This Row],[PRODUCT ID]],Table1[[PRODUCT]:[SELLING PRICE]],5,FALSE)</f>
        <v>106.91730123467748</v>
      </c>
      <c r="L5521" s="16">
        <f ca="1">J5521*Table3[[#This Row],[QUANTITY]]</f>
        <v>93</v>
      </c>
      <c r="M5521" s="16">
        <f ca="1">K5521*Table3[[#This Row],[QUANTITY]]*(1-Table3[[#This Row],[DISCOUNT %]])</f>
        <v>296.79966280865722</v>
      </c>
      <c r="N5521" s="3">
        <f>DAY(Table3[[#This Row],[DATE]])</f>
        <v>11</v>
      </c>
      <c r="O5521" s="3" t="str">
        <f>TEXT(Table3[[#This Row],[DATE]],"mmm")</f>
        <v>Feb</v>
      </c>
      <c r="P5521" s="3">
        <f>YEAR(Table3[[#This Row],[DATE]])</f>
        <v>2036</v>
      </c>
    </row>
    <row r="5522" spans="1:16" x14ac:dyDescent="0.3">
      <c r="A5522" s="6">
        <v>49717</v>
      </c>
      <c r="B5522" s="7" t="s">
        <v>1328</v>
      </c>
      <c r="C5522" s="9">
        <f t="shared" ca="1" si="172"/>
        <v>5</v>
      </c>
      <c r="D5522" s="9" t="s">
        <v>2115</v>
      </c>
      <c r="E5522" s="9" t="s">
        <v>2116</v>
      </c>
      <c r="F5522" s="10">
        <f t="shared" ca="1" si="173"/>
        <v>8.4462772491413776E-2</v>
      </c>
      <c r="G5522" s="3" t="str">
        <f>VLOOKUP(Table3[[#This Row],[PRODUCT ID]],Table1[[PRODUCT]:[SELLING PRICE]],1,FALSE)</f>
        <v>Product276</v>
      </c>
      <c r="H5522" s="3" t="str">
        <f>VLOOKUP(Table3[[#This Row],[PRODUCT ID]],Table1[[PRODUCT]:[SELLING PRICE]],2,FALSE)</f>
        <v>Category2</v>
      </c>
      <c r="I5522" s="3" t="str">
        <f>VLOOKUP(Table3[[#This Row],[PRODUCT ID]],Table1[[PRODUCT]:[SELLING PRICE]],3,FALSE)</f>
        <v>Kg</v>
      </c>
      <c r="J5522" s="16">
        <f ca="1">VLOOKUP(Table3[[#This Row],[PRODUCT ID]],Table1[[PRODUCT]:[SELLING PRICE]],4,FALSE)</f>
        <v>131</v>
      </c>
      <c r="K5522" s="16">
        <f ca="1">VLOOKUP(Table3[[#This Row],[PRODUCT ID]],Table1[[PRODUCT]:[SELLING PRICE]],5,FALSE)</f>
        <v>131.56037752787248</v>
      </c>
      <c r="L5522" s="16">
        <f ca="1">J5522*Table3[[#This Row],[QUANTITY]]</f>
        <v>655</v>
      </c>
      <c r="M5522" s="16">
        <f ca="1">K5522*Table3[[#This Row],[QUANTITY]]*(1-Table3[[#This Row],[DISCOUNT %]])</f>
        <v>602.24211645925641</v>
      </c>
      <c r="N5522" s="3">
        <f>DAY(Table3[[#This Row],[DATE]])</f>
        <v>12</v>
      </c>
      <c r="O5522" s="3" t="str">
        <f>TEXT(Table3[[#This Row],[DATE]],"mmm")</f>
        <v>Feb</v>
      </c>
      <c r="P5522" s="3">
        <f>YEAR(Table3[[#This Row],[DATE]])</f>
        <v>2036</v>
      </c>
    </row>
    <row r="5523" spans="1:16" x14ac:dyDescent="0.3">
      <c r="A5523" s="6">
        <v>49718</v>
      </c>
      <c r="B5523" s="7" t="s">
        <v>1329</v>
      </c>
      <c r="C5523" s="9">
        <f t="shared" ca="1" si="172"/>
        <v>10</v>
      </c>
      <c r="D5523" s="9" t="s">
        <v>2116</v>
      </c>
      <c r="E5523" s="9" t="s">
        <v>2116</v>
      </c>
      <c r="F5523" s="10">
        <f t="shared" ca="1" si="173"/>
        <v>7.5540512825104614E-2</v>
      </c>
      <c r="G5523" s="3" t="str">
        <f>VLOOKUP(Table3[[#This Row],[PRODUCT ID]],Table1[[PRODUCT]:[SELLING PRICE]],1,FALSE)</f>
        <v>Product277</v>
      </c>
      <c r="H5523" s="3" t="str">
        <f>VLOOKUP(Table3[[#This Row],[PRODUCT ID]],Table1[[PRODUCT]:[SELLING PRICE]],2,FALSE)</f>
        <v>Category3</v>
      </c>
      <c r="I5523" s="3" t="str">
        <f>VLOOKUP(Table3[[#This Row],[PRODUCT ID]],Table1[[PRODUCT]:[SELLING PRICE]],3,FALSE)</f>
        <v>Kg</v>
      </c>
      <c r="J5523" s="16">
        <f ca="1">VLOOKUP(Table3[[#This Row],[PRODUCT ID]],Table1[[PRODUCT]:[SELLING PRICE]],4,FALSE)</f>
        <v>60</v>
      </c>
      <c r="K5523" s="16">
        <f ca="1">VLOOKUP(Table3[[#This Row],[PRODUCT ID]],Table1[[PRODUCT]:[SELLING PRICE]],5,FALSE)</f>
        <v>303.62390968866492</v>
      </c>
      <c r="L5523" s="16">
        <f ca="1">J5523*Table3[[#This Row],[QUANTITY]]</f>
        <v>600</v>
      </c>
      <c r="M5523" s="16">
        <f ca="1">K5523*Table3[[#This Row],[QUANTITY]]*(1-Table3[[#This Row],[DISCOUNT %]])</f>
        <v>2806.8800384481992</v>
      </c>
      <c r="N5523" s="3">
        <f>DAY(Table3[[#This Row],[DATE]])</f>
        <v>13</v>
      </c>
      <c r="O5523" s="3" t="str">
        <f>TEXT(Table3[[#This Row],[DATE]],"mmm")</f>
        <v>Feb</v>
      </c>
      <c r="P5523" s="3">
        <f>YEAR(Table3[[#This Row],[DATE]])</f>
        <v>2036</v>
      </c>
    </row>
    <row r="5524" spans="1:16" x14ac:dyDescent="0.3">
      <c r="A5524" s="6">
        <v>49719</v>
      </c>
      <c r="B5524" s="7" t="s">
        <v>1330</v>
      </c>
      <c r="C5524" s="9">
        <f t="shared" ca="1" si="172"/>
        <v>2</v>
      </c>
      <c r="D5524" s="9" t="s">
        <v>2117</v>
      </c>
      <c r="E5524" s="9" t="s">
        <v>2118</v>
      </c>
      <c r="F5524" s="10">
        <f t="shared" ca="1" si="173"/>
        <v>3.5881160432918502E-2</v>
      </c>
      <c r="G5524" s="3" t="str">
        <f>VLOOKUP(Table3[[#This Row],[PRODUCT ID]],Table1[[PRODUCT]:[SELLING PRICE]],1,FALSE)</f>
        <v>Product278</v>
      </c>
      <c r="H5524" s="3" t="str">
        <f>VLOOKUP(Table3[[#This Row],[PRODUCT ID]],Table1[[PRODUCT]:[SELLING PRICE]],2,FALSE)</f>
        <v>Category4</v>
      </c>
      <c r="I5524" s="3" t="str">
        <f>VLOOKUP(Table3[[#This Row],[PRODUCT ID]],Table1[[PRODUCT]:[SELLING PRICE]],3,FALSE)</f>
        <v>Lt</v>
      </c>
      <c r="J5524" s="16">
        <f ca="1">VLOOKUP(Table3[[#This Row],[PRODUCT ID]],Table1[[PRODUCT]:[SELLING PRICE]],4,FALSE)</f>
        <v>232</v>
      </c>
      <c r="K5524" s="16">
        <f ca="1">VLOOKUP(Table3[[#This Row],[PRODUCT ID]],Table1[[PRODUCT]:[SELLING PRICE]],5,FALSE)</f>
        <v>51.732092995137336</v>
      </c>
      <c r="L5524" s="16">
        <f ca="1">J5524*Table3[[#This Row],[QUANTITY]]</f>
        <v>464</v>
      </c>
      <c r="M5524" s="16">
        <f ca="1">K5524*Table3[[#This Row],[QUANTITY]]*(1-Table3[[#This Row],[DISCOUNT %]])</f>
        <v>99.751770933696307</v>
      </c>
      <c r="N5524" s="3">
        <f>DAY(Table3[[#This Row],[DATE]])</f>
        <v>14</v>
      </c>
      <c r="O5524" s="3" t="str">
        <f>TEXT(Table3[[#This Row],[DATE]],"mmm")</f>
        <v>Feb</v>
      </c>
      <c r="P5524" s="3">
        <f>YEAR(Table3[[#This Row],[DATE]])</f>
        <v>2036</v>
      </c>
    </row>
    <row r="5525" spans="1:16" x14ac:dyDescent="0.3">
      <c r="A5525" s="6">
        <v>49720</v>
      </c>
      <c r="B5525" s="7" t="s">
        <v>1331</v>
      </c>
      <c r="C5525" s="9">
        <f t="shared" ca="1" si="172"/>
        <v>13</v>
      </c>
      <c r="D5525" s="9" t="s">
        <v>2115</v>
      </c>
      <c r="E5525" s="9" t="s">
        <v>2118</v>
      </c>
      <c r="F5525" s="10">
        <f t="shared" ca="1" si="173"/>
        <v>4.0117460185496383E-2</v>
      </c>
      <c r="G5525" s="3" t="str">
        <f>VLOOKUP(Table3[[#This Row],[PRODUCT ID]],Table1[[PRODUCT]:[SELLING PRICE]],1,FALSE)</f>
        <v>Product279</v>
      </c>
      <c r="H5525" s="3" t="str">
        <f>VLOOKUP(Table3[[#This Row],[PRODUCT ID]],Table1[[PRODUCT]:[SELLING PRICE]],2,FALSE)</f>
        <v>Category5</v>
      </c>
      <c r="I5525" s="3" t="str">
        <f>VLOOKUP(Table3[[#This Row],[PRODUCT ID]],Table1[[PRODUCT]:[SELLING PRICE]],3,FALSE)</f>
        <v>Kg</v>
      </c>
      <c r="J5525" s="16">
        <f ca="1">VLOOKUP(Table3[[#This Row],[PRODUCT ID]],Table1[[PRODUCT]:[SELLING PRICE]],4,FALSE)</f>
        <v>13</v>
      </c>
      <c r="K5525" s="16">
        <f ca="1">VLOOKUP(Table3[[#This Row],[PRODUCT ID]],Table1[[PRODUCT]:[SELLING PRICE]],5,FALSE)</f>
        <v>291.43325760468235</v>
      </c>
      <c r="L5525" s="16">
        <f ca="1">J5525*Table3[[#This Row],[QUANTITY]]</f>
        <v>169</v>
      </c>
      <c r="M5525" s="16">
        <f ca="1">K5525*Table3[[#This Row],[QUANTITY]]*(1-Table3[[#This Row],[DISCOUNT %]])</f>
        <v>3636.6420414479612</v>
      </c>
      <c r="N5525" s="3">
        <f>DAY(Table3[[#This Row],[DATE]])</f>
        <v>15</v>
      </c>
      <c r="O5525" s="3" t="str">
        <f>TEXT(Table3[[#This Row],[DATE]],"mmm")</f>
        <v>Feb</v>
      </c>
      <c r="P5525" s="3">
        <f>YEAR(Table3[[#This Row],[DATE]])</f>
        <v>2036</v>
      </c>
    </row>
    <row r="5526" spans="1:16" x14ac:dyDescent="0.3">
      <c r="A5526" s="6">
        <v>49721</v>
      </c>
      <c r="B5526" s="7" t="s">
        <v>1332</v>
      </c>
      <c r="C5526" s="9">
        <f t="shared" ca="1" si="172"/>
        <v>2</v>
      </c>
      <c r="D5526" s="9" t="s">
        <v>2115</v>
      </c>
      <c r="E5526" s="9" t="s">
        <v>2116</v>
      </c>
      <c r="F5526" s="10">
        <f t="shared" ca="1" si="173"/>
        <v>6.1702350508207549E-2</v>
      </c>
      <c r="G5526" s="3" t="str">
        <f>VLOOKUP(Table3[[#This Row],[PRODUCT ID]],Table1[[PRODUCT]:[SELLING PRICE]],1,FALSE)</f>
        <v>Product280</v>
      </c>
      <c r="H5526" s="3" t="str">
        <f>VLOOKUP(Table3[[#This Row],[PRODUCT ID]],Table1[[PRODUCT]:[SELLING PRICE]],2,FALSE)</f>
        <v>Category1</v>
      </c>
      <c r="I5526" s="3" t="str">
        <f>VLOOKUP(Table3[[#This Row],[PRODUCT ID]],Table1[[PRODUCT]:[SELLING PRICE]],3,FALSE)</f>
        <v>Lt</v>
      </c>
      <c r="J5526" s="16">
        <f ca="1">VLOOKUP(Table3[[#This Row],[PRODUCT ID]],Table1[[PRODUCT]:[SELLING PRICE]],4,FALSE)</f>
        <v>50</v>
      </c>
      <c r="K5526" s="16">
        <f ca="1">VLOOKUP(Table3[[#This Row],[PRODUCT ID]],Table1[[PRODUCT]:[SELLING PRICE]],5,FALSE)</f>
        <v>300.21350762598053</v>
      </c>
      <c r="L5526" s="16">
        <f ca="1">J5526*Table3[[#This Row],[QUANTITY]]</f>
        <v>100</v>
      </c>
      <c r="M5526" s="16">
        <f ca="1">K5526*Table3[[#This Row],[QUANTITY]]*(1-Table3[[#This Row],[DISCOUNT %]])</f>
        <v>563.37925710228774</v>
      </c>
      <c r="N5526" s="3">
        <f>DAY(Table3[[#This Row],[DATE]])</f>
        <v>16</v>
      </c>
      <c r="O5526" s="3" t="str">
        <f>TEXT(Table3[[#This Row],[DATE]],"mmm")</f>
        <v>Feb</v>
      </c>
      <c r="P5526" s="3">
        <f>YEAR(Table3[[#This Row],[DATE]])</f>
        <v>2036</v>
      </c>
    </row>
    <row r="5527" spans="1:16" x14ac:dyDescent="0.3">
      <c r="A5527" s="6">
        <v>49722</v>
      </c>
      <c r="B5527" s="7" t="s">
        <v>1333</v>
      </c>
      <c r="C5527" s="9">
        <f t="shared" ca="1" si="172"/>
        <v>3</v>
      </c>
      <c r="D5527" s="9" t="s">
        <v>2115</v>
      </c>
      <c r="E5527" s="9" t="s">
        <v>2116</v>
      </c>
      <c r="F5527" s="10">
        <f t="shared" ca="1" si="173"/>
        <v>3.6320989560223539E-2</v>
      </c>
      <c r="G5527" s="3" t="str">
        <f>VLOOKUP(Table3[[#This Row],[PRODUCT ID]],Table1[[PRODUCT]:[SELLING PRICE]],1,FALSE)</f>
        <v>Product281</v>
      </c>
      <c r="H5527" s="3" t="str">
        <f>VLOOKUP(Table3[[#This Row],[PRODUCT ID]],Table1[[PRODUCT]:[SELLING PRICE]],2,FALSE)</f>
        <v>Category2</v>
      </c>
      <c r="I5527" s="3" t="str">
        <f>VLOOKUP(Table3[[#This Row],[PRODUCT ID]],Table1[[PRODUCT]:[SELLING PRICE]],3,FALSE)</f>
        <v>Ft</v>
      </c>
      <c r="J5527" s="16">
        <f ca="1">VLOOKUP(Table3[[#This Row],[PRODUCT ID]],Table1[[PRODUCT]:[SELLING PRICE]],4,FALSE)</f>
        <v>98</v>
      </c>
      <c r="K5527" s="16">
        <f ca="1">VLOOKUP(Table3[[#This Row],[PRODUCT ID]],Table1[[PRODUCT]:[SELLING PRICE]],5,FALSE)</f>
        <v>192.31615779053274</v>
      </c>
      <c r="L5527" s="16">
        <f ca="1">J5527*Table3[[#This Row],[QUANTITY]]</f>
        <v>294</v>
      </c>
      <c r="M5527" s="16">
        <f ca="1">K5527*Table3[[#This Row],[QUANTITY]]*(1-Table3[[#This Row],[DISCOUNT %]])</f>
        <v>555.99313389348151</v>
      </c>
      <c r="N5527" s="3">
        <f>DAY(Table3[[#This Row],[DATE]])</f>
        <v>17</v>
      </c>
      <c r="O5527" s="3" t="str">
        <f>TEXT(Table3[[#This Row],[DATE]],"mmm")</f>
        <v>Feb</v>
      </c>
      <c r="P5527" s="3">
        <f>YEAR(Table3[[#This Row],[DATE]])</f>
        <v>2036</v>
      </c>
    </row>
    <row r="5528" spans="1:16" x14ac:dyDescent="0.3">
      <c r="A5528" s="6">
        <v>49723</v>
      </c>
      <c r="B5528" s="7" t="s">
        <v>1334</v>
      </c>
      <c r="C5528" s="9">
        <f t="shared" ca="1" si="172"/>
        <v>10</v>
      </c>
      <c r="D5528" s="9" t="s">
        <v>2116</v>
      </c>
      <c r="E5528" s="9" t="s">
        <v>2116</v>
      </c>
      <c r="F5528" s="10">
        <f t="shared" ca="1" si="173"/>
        <v>3.4630668650806433E-2</v>
      </c>
      <c r="G5528" s="3" t="str">
        <f>VLOOKUP(Table3[[#This Row],[PRODUCT ID]],Table1[[PRODUCT]:[SELLING PRICE]],1,FALSE)</f>
        <v>Product282</v>
      </c>
      <c r="H5528" s="3" t="str">
        <f>VLOOKUP(Table3[[#This Row],[PRODUCT ID]],Table1[[PRODUCT]:[SELLING PRICE]],2,FALSE)</f>
        <v>Category3</v>
      </c>
      <c r="I5528" s="3" t="str">
        <f>VLOOKUP(Table3[[#This Row],[PRODUCT ID]],Table1[[PRODUCT]:[SELLING PRICE]],3,FALSE)</f>
        <v>Kg</v>
      </c>
      <c r="J5528" s="16">
        <f ca="1">VLOOKUP(Table3[[#This Row],[PRODUCT ID]],Table1[[PRODUCT]:[SELLING PRICE]],4,FALSE)</f>
        <v>58</v>
      </c>
      <c r="K5528" s="16">
        <f ca="1">VLOOKUP(Table3[[#This Row],[PRODUCT ID]],Table1[[PRODUCT]:[SELLING PRICE]],5,FALSE)</f>
        <v>144.84846710084543</v>
      </c>
      <c r="L5528" s="16">
        <f ca="1">J5528*Table3[[#This Row],[QUANTITY]]</f>
        <v>580</v>
      </c>
      <c r="M5528" s="16">
        <f ca="1">K5528*Table3[[#This Row],[QUANTITY]]*(1-Table3[[#This Row],[DISCOUNT %]])</f>
        <v>1398.3226783209882</v>
      </c>
      <c r="N5528" s="3">
        <f>DAY(Table3[[#This Row],[DATE]])</f>
        <v>18</v>
      </c>
      <c r="O5528" s="3" t="str">
        <f>TEXT(Table3[[#This Row],[DATE]],"mmm")</f>
        <v>Feb</v>
      </c>
      <c r="P5528" s="3">
        <f>YEAR(Table3[[#This Row],[DATE]])</f>
        <v>2036</v>
      </c>
    </row>
    <row r="5529" spans="1:16" x14ac:dyDescent="0.3">
      <c r="A5529" s="6">
        <v>49724</v>
      </c>
      <c r="B5529" s="7" t="s">
        <v>1335</v>
      </c>
      <c r="C5529" s="9">
        <f t="shared" ca="1" si="172"/>
        <v>4</v>
      </c>
      <c r="D5529" s="9" t="s">
        <v>2116</v>
      </c>
      <c r="E5529" s="9" t="s">
        <v>2116</v>
      </c>
      <c r="F5529" s="10">
        <f t="shared" ca="1" si="173"/>
        <v>9.3535342932909285E-2</v>
      </c>
      <c r="G5529" s="3" t="str">
        <f>VLOOKUP(Table3[[#This Row],[PRODUCT ID]],Table1[[PRODUCT]:[SELLING PRICE]],1,FALSE)</f>
        <v>Product283</v>
      </c>
      <c r="H5529" s="3" t="str">
        <f>VLOOKUP(Table3[[#This Row],[PRODUCT ID]],Table1[[PRODUCT]:[SELLING PRICE]],2,FALSE)</f>
        <v>Category4</v>
      </c>
      <c r="I5529" s="3" t="str">
        <f>VLOOKUP(Table3[[#This Row],[PRODUCT ID]],Table1[[PRODUCT]:[SELLING PRICE]],3,FALSE)</f>
        <v>No</v>
      </c>
      <c r="J5529" s="16">
        <f ca="1">VLOOKUP(Table3[[#This Row],[PRODUCT ID]],Table1[[PRODUCT]:[SELLING PRICE]],4,FALSE)</f>
        <v>207</v>
      </c>
      <c r="K5529" s="16">
        <f ca="1">VLOOKUP(Table3[[#This Row],[PRODUCT ID]],Table1[[PRODUCT]:[SELLING PRICE]],5,FALSE)</f>
        <v>49.486091139580964</v>
      </c>
      <c r="L5529" s="16">
        <f ca="1">J5529*Table3[[#This Row],[QUANTITY]]</f>
        <v>828</v>
      </c>
      <c r="M5529" s="16">
        <f ca="1">K5529*Table3[[#This Row],[QUANTITY]]*(1-Table3[[#This Row],[DISCOUNT %]])</f>
        <v>179.4295705377242</v>
      </c>
      <c r="N5529" s="3">
        <f>DAY(Table3[[#This Row],[DATE]])</f>
        <v>19</v>
      </c>
      <c r="O5529" s="3" t="str">
        <f>TEXT(Table3[[#This Row],[DATE]],"mmm")</f>
        <v>Feb</v>
      </c>
      <c r="P5529" s="3">
        <f>YEAR(Table3[[#This Row],[DATE]])</f>
        <v>2036</v>
      </c>
    </row>
    <row r="5530" spans="1:16" x14ac:dyDescent="0.3">
      <c r="A5530" s="6">
        <v>49725</v>
      </c>
      <c r="B5530" s="7" t="s">
        <v>1336</v>
      </c>
      <c r="C5530" s="9">
        <f t="shared" ca="1" si="172"/>
        <v>13</v>
      </c>
      <c r="D5530" s="9" t="s">
        <v>2116</v>
      </c>
      <c r="E5530" s="9" t="s">
        <v>2118</v>
      </c>
      <c r="F5530" s="10">
        <f t="shared" ca="1" si="173"/>
        <v>1.1238114311584247E-2</v>
      </c>
      <c r="G5530" s="3" t="str">
        <f>VLOOKUP(Table3[[#This Row],[PRODUCT ID]],Table1[[PRODUCT]:[SELLING PRICE]],1,FALSE)</f>
        <v>Product284</v>
      </c>
      <c r="H5530" s="3" t="str">
        <f>VLOOKUP(Table3[[#This Row],[PRODUCT ID]],Table1[[PRODUCT]:[SELLING PRICE]],2,FALSE)</f>
        <v>Category5</v>
      </c>
      <c r="I5530" s="3" t="str">
        <f>VLOOKUP(Table3[[#This Row],[PRODUCT ID]],Table1[[PRODUCT]:[SELLING PRICE]],3,FALSE)</f>
        <v>No</v>
      </c>
      <c r="J5530" s="16">
        <f ca="1">VLOOKUP(Table3[[#This Row],[PRODUCT ID]],Table1[[PRODUCT]:[SELLING PRICE]],4,FALSE)</f>
        <v>247</v>
      </c>
      <c r="K5530" s="16">
        <f ca="1">VLOOKUP(Table3[[#This Row],[PRODUCT ID]],Table1[[PRODUCT]:[SELLING PRICE]],5,FALSE)</f>
        <v>200.30433779433952</v>
      </c>
      <c r="L5530" s="16">
        <f ca="1">J5530*Table3[[#This Row],[QUANTITY]]</f>
        <v>3211</v>
      </c>
      <c r="M5530" s="16">
        <f ca="1">K5530*Table3[[#This Row],[QUANTITY]]*(1-Table3[[#This Row],[DISCOUNT %]])</f>
        <v>2574.6928317383072</v>
      </c>
      <c r="N5530" s="3">
        <f>DAY(Table3[[#This Row],[DATE]])</f>
        <v>20</v>
      </c>
      <c r="O5530" s="3" t="str">
        <f>TEXT(Table3[[#This Row],[DATE]],"mmm")</f>
        <v>Feb</v>
      </c>
      <c r="P5530" s="3">
        <f>YEAR(Table3[[#This Row],[DATE]])</f>
        <v>2036</v>
      </c>
    </row>
    <row r="5531" spans="1:16" x14ac:dyDescent="0.3">
      <c r="A5531" s="6">
        <v>49726</v>
      </c>
      <c r="B5531" s="7" t="s">
        <v>1337</v>
      </c>
      <c r="C5531" s="9">
        <f t="shared" ca="1" si="172"/>
        <v>11</v>
      </c>
      <c r="D5531" s="9" t="s">
        <v>2115</v>
      </c>
      <c r="E5531" s="9" t="s">
        <v>2116</v>
      </c>
      <c r="F5531" s="10">
        <f t="shared" ca="1" si="173"/>
        <v>2.1673049286356851E-2</v>
      </c>
      <c r="G5531" s="3" t="str">
        <f>VLOOKUP(Table3[[#This Row],[PRODUCT ID]],Table1[[PRODUCT]:[SELLING PRICE]],1,FALSE)</f>
        <v>Product285</v>
      </c>
      <c r="H5531" s="3" t="str">
        <f>VLOOKUP(Table3[[#This Row],[PRODUCT ID]],Table1[[PRODUCT]:[SELLING PRICE]],2,FALSE)</f>
        <v>Category1</v>
      </c>
      <c r="I5531" s="3" t="str">
        <f>VLOOKUP(Table3[[#This Row],[PRODUCT ID]],Table1[[PRODUCT]:[SELLING PRICE]],3,FALSE)</f>
        <v>Ft</v>
      </c>
      <c r="J5531" s="16">
        <f ca="1">VLOOKUP(Table3[[#This Row],[PRODUCT ID]],Table1[[PRODUCT]:[SELLING PRICE]],4,FALSE)</f>
        <v>23</v>
      </c>
      <c r="K5531" s="16">
        <f ca="1">VLOOKUP(Table3[[#This Row],[PRODUCT ID]],Table1[[PRODUCT]:[SELLING PRICE]],5,FALSE)</f>
        <v>89.731043222429165</v>
      </c>
      <c r="L5531" s="16">
        <f ca="1">J5531*Table3[[#This Row],[QUANTITY]]</f>
        <v>253</v>
      </c>
      <c r="M5531" s="16">
        <f ca="1">K5531*Table3[[#This Row],[QUANTITY]]*(1-Table3[[#This Row],[DISCOUNT %]])</f>
        <v>965.64927690168565</v>
      </c>
      <c r="N5531" s="3">
        <f>DAY(Table3[[#This Row],[DATE]])</f>
        <v>21</v>
      </c>
      <c r="O5531" s="3" t="str">
        <f>TEXT(Table3[[#This Row],[DATE]],"mmm")</f>
        <v>Feb</v>
      </c>
      <c r="P5531" s="3">
        <f>YEAR(Table3[[#This Row],[DATE]])</f>
        <v>2036</v>
      </c>
    </row>
    <row r="5532" spans="1:16" x14ac:dyDescent="0.3">
      <c r="A5532" s="6">
        <v>49727</v>
      </c>
      <c r="B5532" s="7" t="s">
        <v>1338</v>
      </c>
      <c r="C5532" s="9">
        <f t="shared" ca="1" si="172"/>
        <v>10</v>
      </c>
      <c r="D5532" s="9" t="s">
        <v>2117</v>
      </c>
      <c r="E5532" s="9" t="s">
        <v>2116</v>
      </c>
      <c r="F5532" s="10">
        <f t="shared" ca="1" si="173"/>
        <v>8.1059958613260541E-2</v>
      </c>
      <c r="G5532" s="3" t="str">
        <f>VLOOKUP(Table3[[#This Row],[PRODUCT ID]],Table1[[PRODUCT]:[SELLING PRICE]],1,FALSE)</f>
        <v>Product286</v>
      </c>
      <c r="H5532" s="3" t="str">
        <f>VLOOKUP(Table3[[#This Row],[PRODUCT ID]],Table1[[PRODUCT]:[SELLING PRICE]],2,FALSE)</f>
        <v>Category2</v>
      </c>
      <c r="I5532" s="3" t="str">
        <f>VLOOKUP(Table3[[#This Row],[PRODUCT ID]],Table1[[PRODUCT]:[SELLING PRICE]],3,FALSE)</f>
        <v>No</v>
      </c>
      <c r="J5532" s="16">
        <f ca="1">VLOOKUP(Table3[[#This Row],[PRODUCT ID]],Table1[[PRODUCT]:[SELLING PRICE]],4,FALSE)</f>
        <v>212</v>
      </c>
      <c r="K5532" s="16">
        <f ca="1">VLOOKUP(Table3[[#This Row],[PRODUCT ID]],Table1[[PRODUCT]:[SELLING PRICE]],5,FALSE)</f>
        <v>122.43738959458243</v>
      </c>
      <c r="L5532" s="16">
        <f ca="1">J5532*Table3[[#This Row],[QUANTITY]]</f>
        <v>2120</v>
      </c>
      <c r="M5532" s="16">
        <f ca="1">K5532*Table3[[#This Row],[QUANTITY]]*(1-Table3[[#This Row],[DISCOUNT %]])</f>
        <v>1125.126198613299</v>
      </c>
      <c r="N5532" s="3">
        <f>DAY(Table3[[#This Row],[DATE]])</f>
        <v>22</v>
      </c>
      <c r="O5532" s="3" t="str">
        <f>TEXT(Table3[[#This Row],[DATE]],"mmm")</f>
        <v>Feb</v>
      </c>
      <c r="P5532" s="3">
        <f>YEAR(Table3[[#This Row],[DATE]])</f>
        <v>2036</v>
      </c>
    </row>
    <row r="5533" spans="1:16" x14ac:dyDescent="0.3">
      <c r="A5533" s="6">
        <v>49728</v>
      </c>
      <c r="B5533" s="7" t="s">
        <v>1339</v>
      </c>
      <c r="C5533" s="9">
        <f t="shared" ca="1" si="172"/>
        <v>7</v>
      </c>
      <c r="D5533" s="9" t="s">
        <v>2117</v>
      </c>
      <c r="E5533" s="9" t="s">
        <v>2116</v>
      </c>
      <c r="F5533" s="10">
        <f t="shared" ca="1" si="173"/>
        <v>4.9829149104257266E-2</v>
      </c>
      <c r="G5533" s="3" t="str">
        <f>VLOOKUP(Table3[[#This Row],[PRODUCT ID]],Table1[[PRODUCT]:[SELLING PRICE]],1,FALSE)</f>
        <v>Product287</v>
      </c>
      <c r="H5533" s="3" t="str">
        <f>VLOOKUP(Table3[[#This Row],[PRODUCT ID]],Table1[[PRODUCT]:[SELLING PRICE]],2,FALSE)</f>
        <v>Category3</v>
      </c>
      <c r="I5533" s="3" t="str">
        <f>VLOOKUP(Table3[[#This Row],[PRODUCT ID]],Table1[[PRODUCT]:[SELLING PRICE]],3,FALSE)</f>
        <v>Kg</v>
      </c>
      <c r="J5533" s="16">
        <f ca="1">VLOOKUP(Table3[[#This Row],[PRODUCT ID]],Table1[[PRODUCT]:[SELLING PRICE]],4,FALSE)</f>
        <v>141</v>
      </c>
      <c r="K5533" s="16">
        <f ca="1">VLOOKUP(Table3[[#This Row],[PRODUCT ID]],Table1[[PRODUCT]:[SELLING PRICE]],5,FALSE)</f>
        <v>195.90889886958979</v>
      </c>
      <c r="L5533" s="16">
        <f ca="1">J5533*Table3[[#This Row],[QUANTITY]]</f>
        <v>987</v>
      </c>
      <c r="M5533" s="16">
        <f ca="1">K5533*Table3[[#This Row],[QUANTITY]]*(1-Table3[[#This Row],[DISCOUNT %]])</f>
        <v>1303.028475958763</v>
      </c>
      <c r="N5533" s="3">
        <f>DAY(Table3[[#This Row],[DATE]])</f>
        <v>23</v>
      </c>
      <c r="O5533" s="3" t="str">
        <f>TEXT(Table3[[#This Row],[DATE]],"mmm")</f>
        <v>Feb</v>
      </c>
      <c r="P5533" s="3">
        <f>YEAR(Table3[[#This Row],[DATE]])</f>
        <v>2036</v>
      </c>
    </row>
    <row r="5534" spans="1:16" x14ac:dyDescent="0.3">
      <c r="A5534" s="6">
        <v>49729</v>
      </c>
      <c r="B5534" s="7" t="s">
        <v>1340</v>
      </c>
      <c r="C5534" s="9">
        <f t="shared" ca="1" si="172"/>
        <v>5</v>
      </c>
      <c r="D5534" s="9" t="s">
        <v>2116</v>
      </c>
      <c r="E5534" s="9" t="s">
        <v>2116</v>
      </c>
      <c r="F5534" s="10">
        <f t="shared" ca="1" si="173"/>
        <v>1.8800154730102915E-2</v>
      </c>
      <c r="G5534" s="3" t="str">
        <f>VLOOKUP(Table3[[#This Row],[PRODUCT ID]],Table1[[PRODUCT]:[SELLING PRICE]],1,FALSE)</f>
        <v>Product288</v>
      </c>
      <c r="H5534" s="3" t="str">
        <f>VLOOKUP(Table3[[#This Row],[PRODUCT ID]],Table1[[PRODUCT]:[SELLING PRICE]],2,FALSE)</f>
        <v>Category4</v>
      </c>
      <c r="I5534" s="3" t="str">
        <f>VLOOKUP(Table3[[#This Row],[PRODUCT ID]],Table1[[PRODUCT]:[SELLING PRICE]],3,FALSE)</f>
        <v>Kg</v>
      </c>
      <c r="J5534" s="16">
        <f ca="1">VLOOKUP(Table3[[#This Row],[PRODUCT ID]],Table1[[PRODUCT]:[SELLING PRICE]],4,FALSE)</f>
        <v>102</v>
      </c>
      <c r="K5534" s="16">
        <f ca="1">VLOOKUP(Table3[[#This Row],[PRODUCT ID]],Table1[[PRODUCT]:[SELLING PRICE]],5,FALSE)</f>
        <v>214.63476113733665</v>
      </c>
      <c r="L5534" s="16">
        <f ca="1">J5534*Table3[[#This Row],[QUANTITY]]</f>
        <v>510</v>
      </c>
      <c r="M5534" s="16">
        <f ca="1">K5534*Table3[[#This Row],[QUANTITY]]*(1-Table3[[#This Row],[DISCOUNT %]])</f>
        <v>1052.9979720874801</v>
      </c>
      <c r="N5534" s="3">
        <f>DAY(Table3[[#This Row],[DATE]])</f>
        <v>24</v>
      </c>
      <c r="O5534" s="3" t="str">
        <f>TEXT(Table3[[#This Row],[DATE]],"mmm")</f>
        <v>Feb</v>
      </c>
      <c r="P5534" s="3">
        <f>YEAR(Table3[[#This Row],[DATE]])</f>
        <v>2036</v>
      </c>
    </row>
    <row r="5535" spans="1:16" x14ac:dyDescent="0.3">
      <c r="A5535" s="6">
        <v>49730</v>
      </c>
      <c r="B5535" s="7" t="s">
        <v>1341</v>
      </c>
      <c r="C5535" s="9">
        <f t="shared" ca="1" si="172"/>
        <v>15</v>
      </c>
      <c r="D5535" s="9" t="s">
        <v>2116</v>
      </c>
      <c r="E5535" s="9" t="s">
        <v>2116</v>
      </c>
      <c r="F5535" s="10">
        <f t="shared" ca="1" si="173"/>
        <v>8.6882774501839816E-2</v>
      </c>
      <c r="G5535" s="3" t="str">
        <f>VLOOKUP(Table3[[#This Row],[PRODUCT ID]],Table1[[PRODUCT]:[SELLING PRICE]],1,FALSE)</f>
        <v>Product289</v>
      </c>
      <c r="H5535" s="3" t="str">
        <f>VLOOKUP(Table3[[#This Row],[PRODUCT ID]],Table1[[PRODUCT]:[SELLING PRICE]],2,FALSE)</f>
        <v>Category1</v>
      </c>
      <c r="I5535" s="3" t="str">
        <f>VLOOKUP(Table3[[#This Row],[PRODUCT ID]],Table1[[PRODUCT]:[SELLING PRICE]],3,FALSE)</f>
        <v>Lt</v>
      </c>
      <c r="J5535" s="16">
        <f ca="1">VLOOKUP(Table3[[#This Row],[PRODUCT ID]],Table1[[PRODUCT]:[SELLING PRICE]],4,FALSE)</f>
        <v>163</v>
      </c>
      <c r="K5535" s="16">
        <f ca="1">VLOOKUP(Table3[[#This Row],[PRODUCT ID]],Table1[[PRODUCT]:[SELLING PRICE]],5,FALSE)</f>
        <v>267.9867701017472</v>
      </c>
      <c r="L5535" s="16">
        <f ca="1">J5535*Table3[[#This Row],[QUANTITY]]</f>
        <v>2445</v>
      </c>
      <c r="M5535" s="16">
        <f ca="1">K5535*Table3[[#This Row],[QUANTITY]]*(1-Table3[[#This Row],[DISCOUNT %]])</f>
        <v>3670.5500397828105</v>
      </c>
      <c r="N5535" s="3">
        <f>DAY(Table3[[#This Row],[DATE]])</f>
        <v>25</v>
      </c>
      <c r="O5535" s="3" t="str">
        <f>TEXT(Table3[[#This Row],[DATE]],"mmm")</f>
        <v>Feb</v>
      </c>
      <c r="P5535" s="3">
        <f>YEAR(Table3[[#This Row],[DATE]])</f>
        <v>2036</v>
      </c>
    </row>
    <row r="5536" spans="1:16" x14ac:dyDescent="0.3">
      <c r="A5536" s="6">
        <v>49731</v>
      </c>
      <c r="B5536" s="7" t="s">
        <v>1342</v>
      </c>
      <c r="C5536" s="9">
        <f t="shared" ca="1" si="172"/>
        <v>9</v>
      </c>
      <c r="D5536" s="9" t="s">
        <v>2116</v>
      </c>
      <c r="E5536" s="9" t="s">
        <v>2118</v>
      </c>
      <c r="F5536" s="10">
        <f t="shared" ca="1" si="173"/>
        <v>4.9139310375991889E-2</v>
      </c>
      <c r="G5536" s="3" t="str">
        <f>VLOOKUP(Table3[[#This Row],[PRODUCT ID]],Table1[[PRODUCT]:[SELLING PRICE]],1,FALSE)</f>
        <v>Product290</v>
      </c>
      <c r="H5536" s="3" t="str">
        <f>VLOOKUP(Table3[[#This Row],[PRODUCT ID]],Table1[[PRODUCT]:[SELLING PRICE]],2,FALSE)</f>
        <v>Category2</v>
      </c>
      <c r="I5536" s="3" t="str">
        <f>VLOOKUP(Table3[[#This Row],[PRODUCT ID]],Table1[[PRODUCT]:[SELLING PRICE]],3,FALSE)</f>
        <v>Kg</v>
      </c>
      <c r="J5536" s="16">
        <f ca="1">VLOOKUP(Table3[[#This Row],[PRODUCT ID]],Table1[[PRODUCT]:[SELLING PRICE]],4,FALSE)</f>
        <v>55</v>
      </c>
      <c r="K5536" s="16">
        <f ca="1">VLOOKUP(Table3[[#This Row],[PRODUCT ID]],Table1[[PRODUCT]:[SELLING PRICE]],5,FALSE)</f>
        <v>308.01553049553809</v>
      </c>
      <c r="L5536" s="16">
        <f ca="1">J5536*Table3[[#This Row],[QUANTITY]]</f>
        <v>495</v>
      </c>
      <c r="M5536" s="16">
        <f ca="1">K5536*Table3[[#This Row],[QUANTITY]]*(1-Table3[[#This Row],[DISCOUNT %]])</f>
        <v>2635.9187376770283</v>
      </c>
      <c r="N5536" s="3">
        <f>DAY(Table3[[#This Row],[DATE]])</f>
        <v>26</v>
      </c>
      <c r="O5536" s="3" t="str">
        <f>TEXT(Table3[[#This Row],[DATE]],"mmm")</f>
        <v>Feb</v>
      </c>
      <c r="P5536" s="3">
        <f>YEAR(Table3[[#This Row],[DATE]])</f>
        <v>2036</v>
      </c>
    </row>
    <row r="5537" spans="1:16" x14ac:dyDescent="0.3">
      <c r="A5537" s="6">
        <v>49732</v>
      </c>
      <c r="B5537" s="7" t="s">
        <v>1343</v>
      </c>
      <c r="C5537" s="9">
        <f t="shared" ca="1" si="172"/>
        <v>3</v>
      </c>
      <c r="D5537" s="9" t="s">
        <v>2116</v>
      </c>
      <c r="E5537" s="9" t="s">
        <v>2118</v>
      </c>
      <c r="F5537" s="10">
        <f t="shared" ca="1" si="173"/>
        <v>3.3820592568247813E-2</v>
      </c>
      <c r="G5537" s="3" t="str">
        <f>VLOOKUP(Table3[[#This Row],[PRODUCT ID]],Table1[[PRODUCT]:[SELLING PRICE]],1,FALSE)</f>
        <v>Product291</v>
      </c>
      <c r="H5537" s="3" t="str">
        <f>VLOOKUP(Table3[[#This Row],[PRODUCT ID]],Table1[[PRODUCT]:[SELLING PRICE]],2,FALSE)</f>
        <v>Category3</v>
      </c>
      <c r="I5537" s="3" t="str">
        <f>VLOOKUP(Table3[[#This Row],[PRODUCT ID]],Table1[[PRODUCT]:[SELLING PRICE]],3,FALSE)</f>
        <v>Lt</v>
      </c>
      <c r="J5537" s="16">
        <f ca="1">VLOOKUP(Table3[[#This Row],[PRODUCT ID]],Table1[[PRODUCT]:[SELLING PRICE]],4,FALSE)</f>
        <v>57</v>
      </c>
      <c r="K5537" s="16">
        <f ca="1">VLOOKUP(Table3[[#This Row],[PRODUCT ID]],Table1[[PRODUCT]:[SELLING PRICE]],5,FALSE)</f>
        <v>160.76107279266179</v>
      </c>
      <c r="L5537" s="16">
        <f ca="1">J5537*Table3[[#This Row],[QUANTITY]]</f>
        <v>171</v>
      </c>
      <c r="M5537" s="16">
        <f ca="1">K5537*Table3[[#This Row],[QUANTITY]]*(1-Table3[[#This Row],[DISCOUNT %]])</f>
        <v>465.97211414672023</v>
      </c>
      <c r="N5537" s="3">
        <f>DAY(Table3[[#This Row],[DATE]])</f>
        <v>27</v>
      </c>
      <c r="O5537" s="3" t="str">
        <f>TEXT(Table3[[#This Row],[DATE]],"mmm")</f>
        <v>Feb</v>
      </c>
      <c r="P5537" s="3">
        <f>YEAR(Table3[[#This Row],[DATE]])</f>
        <v>2036</v>
      </c>
    </row>
    <row r="5538" spans="1:16" x14ac:dyDescent="0.3">
      <c r="A5538" s="6">
        <v>49733</v>
      </c>
      <c r="B5538" s="7" t="s">
        <v>1344</v>
      </c>
      <c r="C5538" s="9">
        <f t="shared" ca="1" si="172"/>
        <v>6</v>
      </c>
      <c r="D5538" s="9" t="s">
        <v>2115</v>
      </c>
      <c r="E5538" s="9" t="s">
        <v>2116</v>
      </c>
      <c r="F5538" s="10">
        <f t="shared" ca="1" si="173"/>
        <v>1.5994200793141955E-2</v>
      </c>
      <c r="G5538" s="3" t="str">
        <f>VLOOKUP(Table3[[#This Row],[PRODUCT ID]],Table1[[PRODUCT]:[SELLING PRICE]],1,FALSE)</f>
        <v>Product292</v>
      </c>
      <c r="H5538" s="3" t="str">
        <f>VLOOKUP(Table3[[#This Row],[PRODUCT ID]],Table1[[PRODUCT]:[SELLING PRICE]],2,FALSE)</f>
        <v>Category4</v>
      </c>
      <c r="I5538" s="3" t="str">
        <f>VLOOKUP(Table3[[#This Row],[PRODUCT ID]],Table1[[PRODUCT]:[SELLING PRICE]],3,FALSE)</f>
        <v>Ft</v>
      </c>
      <c r="J5538" s="16">
        <f ca="1">VLOOKUP(Table3[[#This Row],[PRODUCT ID]],Table1[[PRODUCT]:[SELLING PRICE]],4,FALSE)</f>
        <v>157</v>
      </c>
      <c r="K5538" s="16">
        <f ca="1">VLOOKUP(Table3[[#This Row],[PRODUCT ID]],Table1[[PRODUCT]:[SELLING PRICE]],5,FALSE)</f>
        <v>69.169995893164739</v>
      </c>
      <c r="L5538" s="16">
        <f ca="1">J5538*Table3[[#This Row],[QUANTITY]]</f>
        <v>942</v>
      </c>
      <c r="M5538" s="16">
        <f ca="1">K5538*Table3[[#This Row],[QUANTITY]]*(1-Table3[[#This Row],[DISCOUNT %]])</f>
        <v>408.38206253993189</v>
      </c>
      <c r="N5538" s="3">
        <f>DAY(Table3[[#This Row],[DATE]])</f>
        <v>28</v>
      </c>
      <c r="O5538" s="3" t="str">
        <f>TEXT(Table3[[#This Row],[DATE]],"mmm")</f>
        <v>Feb</v>
      </c>
      <c r="P5538" s="3">
        <f>YEAR(Table3[[#This Row],[DATE]])</f>
        <v>2036</v>
      </c>
    </row>
    <row r="5539" spans="1:16" x14ac:dyDescent="0.3">
      <c r="A5539" s="6">
        <v>49734</v>
      </c>
      <c r="B5539" s="7" t="s">
        <v>1345</v>
      </c>
      <c r="C5539" s="9">
        <f t="shared" ca="1" si="172"/>
        <v>11</v>
      </c>
      <c r="D5539" s="9" t="s">
        <v>2116</v>
      </c>
      <c r="E5539" s="9" t="s">
        <v>2116</v>
      </c>
      <c r="F5539" s="10">
        <f t="shared" ca="1" si="173"/>
        <v>8.4043741149339157E-2</v>
      </c>
      <c r="G5539" s="3" t="str">
        <f>VLOOKUP(Table3[[#This Row],[PRODUCT ID]],Table1[[PRODUCT]:[SELLING PRICE]],1,FALSE)</f>
        <v>Product293</v>
      </c>
      <c r="H5539" s="3" t="str">
        <f>VLOOKUP(Table3[[#This Row],[PRODUCT ID]],Table1[[PRODUCT]:[SELLING PRICE]],2,FALSE)</f>
        <v>Category5</v>
      </c>
      <c r="I5539" s="3" t="str">
        <f>VLOOKUP(Table3[[#This Row],[PRODUCT ID]],Table1[[PRODUCT]:[SELLING PRICE]],3,FALSE)</f>
        <v>Kg</v>
      </c>
      <c r="J5539" s="16">
        <f ca="1">VLOOKUP(Table3[[#This Row],[PRODUCT ID]],Table1[[PRODUCT]:[SELLING PRICE]],4,FALSE)</f>
        <v>154</v>
      </c>
      <c r="K5539" s="16">
        <f ca="1">VLOOKUP(Table3[[#This Row],[PRODUCT ID]],Table1[[PRODUCT]:[SELLING PRICE]],5,FALSE)</f>
        <v>254.70296095990525</v>
      </c>
      <c r="L5539" s="16">
        <f ca="1">J5539*Table3[[#This Row],[QUANTITY]]</f>
        <v>1694</v>
      </c>
      <c r="M5539" s="16">
        <f ca="1">K5539*Table3[[#This Row],[QUANTITY]]*(1-Table3[[#This Row],[DISCOUNT %]])</f>
        <v>2566.2644836292284</v>
      </c>
      <c r="N5539" s="3">
        <f>DAY(Table3[[#This Row],[DATE]])</f>
        <v>29</v>
      </c>
      <c r="O5539" s="3" t="str">
        <f>TEXT(Table3[[#This Row],[DATE]],"mmm")</f>
        <v>Feb</v>
      </c>
      <c r="P5539" s="3">
        <f>YEAR(Table3[[#This Row],[DATE]])</f>
        <v>2036</v>
      </c>
    </row>
    <row r="5540" spans="1:16" x14ac:dyDescent="0.3">
      <c r="A5540" s="6">
        <v>49735</v>
      </c>
      <c r="B5540" s="7" t="s">
        <v>1346</v>
      </c>
      <c r="C5540" s="9">
        <f t="shared" ca="1" si="172"/>
        <v>1</v>
      </c>
      <c r="D5540" s="9" t="s">
        <v>2117</v>
      </c>
      <c r="E5540" s="9" t="s">
        <v>2116</v>
      </c>
      <c r="F5540" s="10">
        <f t="shared" ca="1" si="173"/>
        <v>2.10478382949171E-2</v>
      </c>
      <c r="G5540" s="3" t="str">
        <f>VLOOKUP(Table3[[#This Row],[PRODUCT ID]],Table1[[PRODUCT]:[SELLING PRICE]],1,FALSE)</f>
        <v>Product294</v>
      </c>
      <c r="H5540" s="3" t="str">
        <f>VLOOKUP(Table3[[#This Row],[PRODUCT ID]],Table1[[PRODUCT]:[SELLING PRICE]],2,FALSE)</f>
        <v>Category1</v>
      </c>
      <c r="I5540" s="3" t="str">
        <f>VLOOKUP(Table3[[#This Row],[PRODUCT ID]],Table1[[PRODUCT]:[SELLING PRICE]],3,FALSE)</f>
        <v>No</v>
      </c>
      <c r="J5540" s="16">
        <f ca="1">VLOOKUP(Table3[[#This Row],[PRODUCT ID]],Table1[[PRODUCT]:[SELLING PRICE]],4,FALSE)</f>
        <v>242</v>
      </c>
      <c r="K5540" s="16">
        <f ca="1">VLOOKUP(Table3[[#This Row],[PRODUCT ID]],Table1[[PRODUCT]:[SELLING PRICE]],5,FALSE)</f>
        <v>68.235740328435014</v>
      </c>
      <c r="L5540" s="16">
        <f ca="1">J5540*Table3[[#This Row],[QUANTITY]]</f>
        <v>242</v>
      </c>
      <c r="M5540" s="16">
        <f ca="1">K5540*Table3[[#This Row],[QUANTITY]]*(1-Table3[[#This Row],[DISCOUNT %]])</f>
        <v>66.799525500068157</v>
      </c>
      <c r="N5540" s="3">
        <f>DAY(Table3[[#This Row],[DATE]])</f>
        <v>1</v>
      </c>
      <c r="O5540" s="3" t="str">
        <f>TEXT(Table3[[#This Row],[DATE]],"mmm")</f>
        <v>Mar</v>
      </c>
      <c r="P5540" s="3">
        <f>YEAR(Table3[[#This Row],[DATE]])</f>
        <v>2036</v>
      </c>
    </row>
    <row r="5541" spans="1:16" x14ac:dyDescent="0.3">
      <c r="A5541" s="6">
        <v>49736</v>
      </c>
      <c r="B5541" s="7" t="s">
        <v>1347</v>
      </c>
      <c r="C5541" s="9">
        <f t="shared" ca="1" si="172"/>
        <v>4</v>
      </c>
      <c r="D5541" s="9" t="s">
        <v>2115</v>
      </c>
      <c r="E5541" s="9" t="s">
        <v>2116</v>
      </c>
      <c r="F5541" s="10">
        <f t="shared" ca="1" si="173"/>
        <v>8.0055006978706225E-2</v>
      </c>
      <c r="G5541" s="3" t="str">
        <f>VLOOKUP(Table3[[#This Row],[PRODUCT ID]],Table1[[PRODUCT]:[SELLING PRICE]],1,FALSE)</f>
        <v>Product295</v>
      </c>
      <c r="H5541" s="3" t="str">
        <f>VLOOKUP(Table3[[#This Row],[PRODUCT ID]],Table1[[PRODUCT]:[SELLING PRICE]],2,FALSE)</f>
        <v>Category2</v>
      </c>
      <c r="I5541" s="3" t="str">
        <f>VLOOKUP(Table3[[#This Row],[PRODUCT ID]],Table1[[PRODUCT]:[SELLING PRICE]],3,FALSE)</f>
        <v>No</v>
      </c>
      <c r="J5541" s="16">
        <f ca="1">VLOOKUP(Table3[[#This Row],[PRODUCT ID]],Table1[[PRODUCT]:[SELLING PRICE]],4,FALSE)</f>
        <v>36</v>
      </c>
      <c r="K5541" s="16">
        <f ca="1">VLOOKUP(Table3[[#This Row],[PRODUCT ID]],Table1[[PRODUCT]:[SELLING PRICE]],5,FALSE)</f>
        <v>125.64644108565078</v>
      </c>
      <c r="L5541" s="16">
        <f ca="1">J5541*Table3[[#This Row],[QUANTITY]]</f>
        <v>144</v>
      </c>
      <c r="M5541" s="16">
        <f ca="1">K5541*Table3[[#This Row],[QUANTITY]]*(1-Table3[[#This Row],[DISCOUNT %]])</f>
        <v>462.35125747075762</v>
      </c>
      <c r="N5541" s="3">
        <f>DAY(Table3[[#This Row],[DATE]])</f>
        <v>2</v>
      </c>
      <c r="O5541" s="3" t="str">
        <f>TEXT(Table3[[#This Row],[DATE]],"mmm")</f>
        <v>Mar</v>
      </c>
      <c r="P5541" s="3">
        <f>YEAR(Table3[[#This Row],[DATE]])</f>
        <v>2036</v>
      </c>
    </row>
    <row r="5542" spans="1:16" x14ac:dyDescent="0.3">
      <c r="A5542" s="6">
        <v>49737</v>
      </c>
      <c r="B5542" s="7" t="s">
        <v>1348</v>
      </c>
      <c r="C5542" s="9">
        <f t="shared" ca="1" si="172"/>
        <v>15</v>
      </c>
      <c r="D5542" s="9" t="s">
        <v>2115</v>
      </c>
      <c r="E5542" s="9" t="s">
        <v>2118</v>
      </c>
      <c r="F5542" s="10">
        <f t="shared" ca="1" si="173"/>
        <v>8.6742449841222133E-2</v>
      </c>
      <c r="G5542" s="3" t="str">
        <f>VLOOKUP(Table3[[#This Row],[PRODUCT ID]],Table1[[PRODUCT]:[SELLING PRICE]],1,FALSE)</f>
        <v>Product296</v>
      </c>
      <c r="H5542" s="3" t="str">
        <f>VLOOKUP(Table3[[#This Row],[PRODUCT ID]],Table1[[PRODUCT]:[SELLING PRICE]],2,FALSE)</f>
        <v>Category3</v>
      </c>
      <c r="I5542" s="3" t="str">
        <f>VLOOKUP(Table3[[#This Row],[PRODUCT ID]],Table1[[PRODUCT]:[SELLING PRICE]],3,FALSE)</f>
        <v>Ft</v>
      </c>
      <c r="J5542" s="16">
        <f ca="1">VLOOKUP(Table3[[#This Row],[PRODUCT ID]],Table1[[PRODUCT]:[SELLING PRICE]],4,FALSE)</f>
        <v>29</v>
      </c>
      <c r="K5542" s="16">
        <f ca="1">VLOOKUP(Table3[[#This Row],[PRODUCT ID]],Table1[[PRODUCT]:[SELLING PRICE]],5,FALSE)</f>
        <v>307.08370406391714</v>
      </c>
      <c r="L5542" s="16">
        <f ca="1">J5542*Table3[[#This Row],[QUANTITY]]</f>
        <v>435</v>
      </c>
      <c r="M5542" s="16">
        <f ca="1">K5542*Table3[[#This Row],[QUANTITY]]*(1-Table3[[#This Row],[DISCOUNT %]])</f>
        <v>4206.6976690064412</v>
      </c>
      <c r="N5542" s="3">
        <f>DAY(Table3[[#This Row],[DATE]])</f>
        <v>3</v>
      </c>
      <c r="O5542" s="3" t="str">
        <f>TEXT(Table3[[#This Row],[DATE]],"mmm")</f>
        <v>Mar</v>
      </c>
      <c r="P5542" s="3">
        <f>YEAR(Table3[[#This Row],[DATE]])</f>
        <v>2036</v>
      </c>
    </row>
    <row r="5543" spans="1:16" x14ac:dyDescent="0.3">
      <c r="A5543" s="6">
        <v>49738</v>
      </c>
      <c r="B5543" s="7" t="s">
        <v>1349</v>
      </c>
      <c r="C5543" s="9">
        <f t="shared" ca="1" si="172"/>
        <v>12</v>
      </c>
      <c r="D5543" s="9" t="s">
        <v>2115</v>
      </c>
      <c r="E5543" s="9" t="s">
        <v>2116</v>
      </c>
      <c r="F5543" s="10">
        <f t="shared" ca="1" si="173"/>
        <v>1.367179057904433E-3</v>
      </c>
      <c r="G5543" s="3" t="str">
        <f>VLOOKUP(Table3[[#This Row],[PRODUCT ID]],Table1[[PRODUCT]:[SELLING PRICE]],1,FALSE)</f>
        <v>Product297</v>
      </c>
      <c r="H5543" s="3" t="str">
        <f>VLOOKUP(Table3[[#This Row],[PRODUCT ID]],Table1[[PRODUCT]:[SELLING PRICE]],2,FALSE)</f>
        <v>Category4</v>
      </c>
      <c r="I5543" s="3" t="str">
        <f>VLOOKUP(Table3[[#This Row],[PRODUCT ID]],Table1[[PRODUCT]:[SELLING PRICE]],3,FALSE)</f>
        <v>No</v>
      </c>
      <c r="J5543" s="16">
        <f ca="1">VLOOKUP(Table3[[#This Row],[PRODUCT ID]],Table1[[PRODUCT]:[SELLING PRICE]],4,FALSE)</f>
        <v>77</v>
      </c>
      <c r="K5543" s="16">
        <f ca="1">VLOOKUP(Table3[[#This Row],[PRODUCT ID]],Table1[[PRODUCT]:[SELLING PRICE]],5,FALSE)</f>
        <v>74.673762245883864</v>
      </c>
      <c r="L5543" s="16">
        <f ca="1">J5543*Table3[[#This Row],[QUANTITY]]</f>
        <v>924</v>
      </c>
      <c r="M5543" s="16">
        <f ca="1">K5543*Table3[[#This Row],[QUANTITY]]*(1-Table3[[#This Row],[DISCOUNT %]])</f>
        <v>894.86003810359637</v>
      </c>
      <c r="N5543" s="3">
        <f>DAY(Table3[[#This Row],[DATE]])</f>
        <v>4</v>
      </c>
      <c r="O5543" s="3" t="str">
        <f>TEXT(Table3[[#This Row],[DATE]],"mmm")</f>
        <v>Mar</v>
      </c>
      <c r="P5543" s="3">
        <f>YEAR(Table3[[#This Row],[DATE]])</f>
        <v>2036</v>
      </c>
    </row>
    <row r="5544" spans="1:16" x14ac:dyDescent="0.3">
      <c r="A5544" s="6">
        <v>49739</v>
      </c>
      <c r="B5544" s="7" t="s">
        <v>1350</v>
      </c>
      <c r="C5544" s="9">
        <f t="shared" ca="1" si="172"/>
        <v>12</v>
      </c>
      <c r="D5544" s="9" t="s">
        <v>2116</v>
      </c>
      <c r="E5544" s="9" t="s">
        <v>2116</v>
      </c>
      <c r="F5544" s="10">
        <f t="shared" ca="1" si="173"/>
        <v>9.3527905269126022E-2</v>
      </c>
      <c r="G5544" s="3" t="str">
        <f>VLOOKUP(Table3[[#This Row],[PRODUCT ID]],Table1[[PRODUCT]:[SELLING PRICE]],1,FALSE)</f>
        <v>Product298</v>
      </c>
      <c r="H5544" s="3" t="str">
        <f>VLOOKUP(Table3[[#This Row],[PRODUCT ID]],Table1[[PRODUCT]:[SELLING PRICE]],2,FALSE)</f>
        <v>Category5</v>
      </c>
      <c r="I5544" s="3" t="str">
        <f>VLOOKUP(Table3[[#This Row],[PRODUCT ID]],Table1[[PRODUCT]:[SELLING PRICE]],3,FALSE)</f>
        <v>Kg</v>
      </c>
      <c r="J5544" s="16">
        <f ca="1">VLOOKUP(Table3[[#This Row],[PRODUCT ID]],Table1[[PRODUCT]:[SELLING PRICE]],4,FALSE)</f>
        <v>198</v>
      </c>
      <c r="K5544" s="16">
        <f ca="1">VLOOKUP(Table3[[#This Row],[PRODUCT ID]],Table1[[PRODUCT]:[SELLING PRICE]],5,FALSE)</f>
        <v>67.879310668282471</v>
      </c>
      <c r="L5544" s="16">
        <f ca="1">J5544*Table3[[#This Row],[QUANTITY]]</f>
        <v>2376</v>
      </c>
      <c r="M5544" s="16">
        <f ca="1">K5544*Table3[[#This Row],[QUANTITY]]*(1-Table3[[#This Row],[DISCOUNT %]])</f>
        <v>738.36841116438927</v>
      </c>
      <c r="N5544" s="3">
        <f>DAY(Table3[[#This Row],[DATE]])</f>
        <v>5</v>
      </c>
      <c r="O5544" s="3" t="str">
        <f>TEXT(Table3[[#This Row],[DATE]],"mmm")</f>
        <v>Mar</v>
      </c>
      <c r="P5544" s="3">
        <f>YEAR(Table3[[#This Row],[DATE]])</f>
        <v>2036</v>
      </c>
    </row>
    <row r="5545" spans="1:16" x14ac:dyDescent="0.3">
      <c r="A5545" s="6">
        <v>49740</v>
      </c>
      <c r="B5545" s="7" t="s">
        <v>1351</v>
      </c>
      <c r="C5545" s="9">
        <f t="shared" ca="1" si="172"/>
        <v>13</v>
      </c>
      <c r="D5545" s="9" t="s">
        <v>2116</v>
      </c>
      <c r="E5545" s="9" t="s">
        <v>2116</v>
      </c>
      <c r="F5545" s="10">
        <f t="shared" ca="1" si="173"/>
        <v>5.9753350482163486E-2</v>
      </c>
      <c r="G5545" s="3" t="str">
        <f>VLOOKUP(Table3[[#This Row],[PRODUCT ID]],Table1[[PRODUCT]:[SELLING PRICE]],1,FALSE)</f>
        <v>Product299</v>
      </c>
      <c r="H5545" s="3" t="str">
        <f>VLOOKUP(Table3[[#This Row],[PRODUCT ID]],Table1[[PRODUCT]:[SELLING PRICE]],2,FALSE)</f>
        <v>Category1</v>
      </c>
      <c r="I5545" s="3" t="str">
        <f>VLOOKUP(Table3[[#This Row],[PRODUCT ID]],Table1[[PRODUCT]:[SELLING PRICE]],3,FALSE)</f>
        <v>Kg</v>
      </c>
      <c r="J5545" s="16">
        <f ca="1">VLOOKUP(Table3[[#This Row],[PRODUCT ID]],Table1[[PRODUCT]:[SELLING PRICE]],4,FALSE)</f>
        <v>15</v>
      </c>
      <c r="K5545" s="16">
        <f ca="1">VLOOKUP(Table3[[#This Row],[PRODUCT ID]],Table1[[PRODUCT]:[SELLING PRICE]],5,FALSE)</f>
        <v>43.335675005788879</v>
      </c>
      <c r="L5545" s="16">
        <f ca="1">J5545*Table3[[#This Row],[QUANTITY]]</f>
        <v>195</v>
      </c>
      <c r="M5545" s="16">
        <f ca="1">K5545*Table3[[#This Row],[QUANTITY]]*(1-Table3[[#This Row],[DISCOUNT %]])</f>
        <v>529.70090197422894</v>
      </c>
      <c r="N5545" s="3">
        <f>DAY(Table3[[#This Row],[DATE]])</f>
        <v>6</v>
      </c>
      <c r="O5545" s="3" t="str">
        <f>TEXT(Table3[[#This Row],[DATE]],"mmm")</f>
        <v>Mar</v>
      </c>
      <c r="P5545" s="3">
        <f>YEAR(Table3[[#This Row],[DATE]])</f>
        <v>2036</v>
      </c>
    </row>
    <row r="5546" spans="1:16" x14ac:dyDescent="0.3">
      <c r="A5546" s="6">
        <v>49741</v>
      </c>
      <c r="B5546" s="7" t="s">
        <v>1352</v>
      </c>
      <c r="C5546" s="9">
        <f t="shared" ca="1" si="172"/>
        <v>12</v>
      </c>
      <c r="D5546" s="9" t="s">
        <v>2116</v>
      </c>
      <c r="E5546" s="9" t="s">
        <v>2116</v>
      </c>
      <c r="F5546" s="10">
        <f t="shared" ca="1" si="173"/>
        <v>2.9956631831128368E-2</v>
      </c>
      <c r="G5546" s="3" t="str">
        <f>VLOOKUP(Table3[[#This Row],[PRODUCT ID]],Table1[[PRODUCT]:[SELLING PRICE]],1,FALSE)</f>
        <v>Product300</v>
      </c>
      <c r="H5546" s="3" t="str">
        <f>VLOOKUP(Table3[[#This Row],[PRODUCT ID]],Table1[[PRODUCT]:[SELLING PRICE]],2,FALSE)</f>
        <v>Category2</v>
      </c>
      <c r="I5546" s="3" t="str">
        <f>VLOOKUP(Table3[[#This Row],[PRODUCT ID]],Table1[[PRODUCT]:[SELLING PRICE]],3,FALSE)</f>
        <v>Lt</v>
      </c>
      <c r="J5546" s="16">
        <f ca="1">VLOOKUP(Table3[[#This Row],[PRODUCT ID]],Table1[[PRODUCT]:[SELLING PRICE]],4,FALSE)</f>
        <v>28</v>
      </c>
      <c r="K5546" s="16">
        <f ca="1">VLOOKUP(Table3[[#This Row],[PRODUCT ID]],Table1[[PRODUCT]:[SELLING PRICE]],5,FALSE)</f>
        <v>106.79262470069787</v>
      </c>
      <c r="L5546" s="16">
        <f ca="1">J5546*Table3[[#This Row],[QUANTITY]]</f>
        <v>336</v>
      </c>
      <c r="M5546" s="16">
        <f ca="1">K5546*Table3[[#This Row],[QUANTITY]]*(1-Table3[[#This Row],[DISCOUNT %]])</f>
        <v>1243.1217283231106</v>
      </c>
      <c r="N5546" s="3">
        <f>DAY(Table3[[#This Row],[DATE]])</f>
        <v>7</v>
      </c>
      <c r="O5546" s="3" t="str">
        <f>TEXT(Table3[[#This Row],[DATE]],"mmm")</f>
        <v>Mar</v>
      </c>
      <c r="P5546" s="3">
        <f>YEAR(Table3[[#This Row],[DATE]])</f>
        <v>2036</v>
      </c>
    </row>
    <row r="5547" spans="1:16" x14ac:dyDescent="0.3">
      <c r="A5547" s="6">
        <v>49742</v>
      </c>
      <c r="B5547" s="7" t="s">
        <v>1353</v>
      </c>
      <c r="C5547" s="9">
        <f t="shared" ca="1" si="172"/>
        <v>4</v>
      </c>
      <c r="D5547" s="9" t="s">
        <v>2115</v>
      </c>
      <c r="E5547" s="9" t="s">
        <v>2116</v>
      </c>
      <c r="F5547" s="10">
        <f t="shared" ca="1" si="173"/>
        <v>7.6985650991615223E-2</v>
      </c>
      <c r="G5547" s="3" t="str">
        <f>VLOOKUP(Table3[[#This Row],[PRODUCT ID]],Table1[[PRODUCT]:[SELLING PRICE]],1,FALSE)</f>
        <v>Product301</v>
      </c>
      <c r="H5547" s="3" t="str">
        <f>VLOOKUP(Table3[[#This Row],[PRODUCT ID]],Table1[[PRODUCT]:[SELLING PRICE]],2,FALSE)</f>
        <v>Category3</v>
      </c>
      <c r="I5547" s="3" t="str">
        <f>VLOOKUP(Table3[[#This Row],[PRODUCT ID]],Table1[[PRODUCT]:[SELLING PRICE]],3,FALSE)</f>
        <v>Kg</v>
      </c>
      <c r="J5547" s="16">
        <f ca="1">VLOOKUP(Table3[[#This Row],[PRODUCT ID]],Table1[[PRODUCT]:[SELLING PRICE]],4,FALSE)</f>
        <v>247</v>
      </c>
      <c r="K5547" s="16">
        <f ca="1">VLOOKUP(Table3[[#This Row],[PRODUCT ID]],Table1[[PRODUCT]:[SELLING PRICE]],5,FALSE)</f>
        <v>87.750979976690644</v>
      </c>
      <c r="L5547" s="16">
        <f ca="1">J5547*Table3[[#This Row],[QUANTITY]]</f>
        <v>988</v>
      </c>
      <c r="M5547" s="16">
        <f ca="1">K5547*Table3[[#This Row],[QUANTITY]]*(1-Table3[[#This Row],[DISCOUNT %]])</f>
        <v>323.98165463213167</v>
      </c>
      <c r="N5547" s="3">
        <f>DAY(Table3[[#This Row],[DATE]])</f>
        <v>8</v>
      </c>
      <c r="O5547" s="3" t="str">
        <f>TEXT(Table3[[#This Row],[DATE]],"mmm")</f>
        <v>Mar</v>
      </c>
      <c r="P5547" s="3">
        <f>YEAR(Table3[[#This Row],[DATE]])</f>
        <v>2036</v>
      </c>
    </row>
    <row r="5548" spans="1:16" x14ac:dyDescent="0.3">
      <c r="A5548" s="6">
        <v>49743</v>
      </c>
      <c r="B5548" s="7" t="s">
        <v>1354</v>
      </c>
      <c r="C5548" s="9">
        <f t="shared" ca="1" si="172"/>
        <v>14</v>
      </c>
      <c r="D5548" s="9" t="s">
        <v>2117</v>
      </c>
      <c r="E5548" s="9" t="s">
        <v>2118</v>
      </c>
      <c r="F5548" s="10">
        <f t="shared" ca="1" si="173"/>
        <v>8.269303570218095E-2</v>
      </c>
      <c r="G5548" s="3" t="str">
        <f>VLOOKUP(Table3[[#This Row],[PRODUCT ID]],Table1[[PRODUCT]:[SELLING PRICE]],1,FALSE)</f>
        <v>Product302</v>
      </c>
      <c r="H5548" s="3" t="str">
        <f>VLOOKUP(Table3[[#This Row],[PRODUCT ID]],Table1[[PRODUCT]:[SELLING PRICE]],2,FALSE)</f>
        <v>Category4</v>
      </c>
      <c r="I5548" s="3" t="str">
        <f>VLOOKUP(Table3[[#This Row],[PRODUCT ID]],Table1[[PRODUCT]:[SELLING PRICE]],3,FALSE)</f>
        <v>Lt</v>
      </c>
      <c r="J5548" s="16">
        <f ca="1">VLOOKUP(Table3[[#This Row],[PRODUCT ID]],Table1[[PRODUCT]:[SELLING PRICE]],4,FALSE)</f>
        <v>24</v>
      </c>
      <c r="K5548" s="16">
        <f ca="1">VLOOKUP(Table3[[#This Row],[PRODUCT ID]],Table1[[PRODUCT]:[SELLING PRICE]],5,FALSE)</f>
        <v>49.389533626981333</v>
      </c>
      <c r="L5548" s="16">
        <f ca="1">J5548*Table3[[#This Row],[QUANTITY]]</f>
        <v>336</v>
      </c>
      <c r="M5548" s="16">
        <f ca="1">K5548*Table3[[#This Row],[QUANTITY]]*(1-Table3[[#This Row],[DISCOUNT %]])</f>
        <v>634.27508423231825</v>
      </c>
      <c r="N5548" s="3">
        <f>DAY(Table3[[#This Row],[DATE]])</f>
        <v>9</v>
      </c>
      <c r="O5548" s="3" t="str">
        <f>TEXT(Table3[[#This Row],[DATE]],"mmm")</f>
        <v>Mar</v>
      </c>
      <c r="P5548" s="3">
        <f>YEAR(Table3[[#This Row],[DATE]])</f>
        <v>2036</v>
      </c>
    </row>
    <row r="5549" spans="1:16" x14ac:dyDescent="0.3">
      <c r="A5549" s="6">
        <v>49744</v>
      </c>
      <c r="B5549" s="7" t="s">
        <v>1355</v>
      </c>
      <c r="C5549" s="9">
        <f t="shared" ca="1" si="172"/>
        <v>1</v>
      </c>
      <c r="D5549" s="9" t="s">
        <v>2117</v>
      </c>
      <c r="E5549" s="9" t="s">
        <v>2118</v>
      </c>
      <c r="F5549" s="10">
        <f t="shared" ca="1" si="173"/>
        <v>8.7725990907017385E-3</v>
      </c>
      <c r="G5549" s="3" t="str">
        <f>VLOOKUP(Table3[[#This Row],[PRODUCT ID]],Table1[[PRODUCT]:[SELLING PRICE]],1,FALSE)</f>
        <v>Product303</v>
      </c>
      <c r="H5549" s="3" t="str">
        <f>VLOOKUP(Table3[[#This Row],[PRODUCT ID]],Table1[[PRODUCT]:[SELLING PRICE]],2,FALSE)</f>
        <v>Category5</v>
      </c>
      <c r="I5549" s="3" t="str">
        <f>VLOOKUP(Table3[[#This Row],[PRODUCT ID]],Table1[[PRODUCT]:[SELLING PRICE]],3,FALSE)</f>
        <v>Ft</v>
      </c>
      <c r="J5549" s="16">
        <f ca="1">VLOOKUP(Table3[[#This Row],[PRODUCT ID]],Table1[[PRODUCT]:[SELLING PRICE]],4,FALSE)</f>
        <v>15</v>
      </c>
      <c r="K5549" s="16">
        <f ca="1">VLOOKUP(Table3[[#This Row],[PRODUCT ID]],Table1[[PRODUCT]:[SELLING PRICE]],5,FALSE)</f>
        <v>248.86566443478185</v>
      </c>
      <c r="L5549" s="16">
        <f ca="1">J5549*Table3[[#This Row],[QUANTITY]]</f>
        <v>15</v>
      </c>
      <c r="M5549" s="16">
        <f ca="1">K5549*Table3[[#This Row],[QUANTITY]]*(1-Table3[[#This Row],[DISCOUNT %]])</f>
        <v>246.68246573325439</v>
      </c>
      <c r="N5549" s="3">
        <f>DAY(Table3[[#This Row],[DATE]])</f>
        <v>10</v>
      </c>
      <c r="O5549" s="3" t="str">
        <f>TEXT(Table3[[#This Row],[DATE]],"mmm")</f>
        <v>Mar</v>
      </c>
      <c r="P5549" s="3">
        <f>YEAR(Table3[[#This Row],[DATE]])</f>
        <v>2036</v>
      </c>
    </row>
    <row r="5550" spans="1:16" x14ac:dyDescent="0.3">
      <c r="A5550" s="6">
        <v>49745</v>
      </c>
      <c r="B5550" s="7" t="s">
        <v>1356</v>
      </c>
      <c r="C5550" s="9">
        <f t="shared" ca="1" si="172"/>
        <v>7</v>
      </c>
      <c r="D5550" s="9" t="s">
        <v>2116</v>
      </c>
      <c r="E5550" s="9" t="s">
        <v>2116</v>
      </c>
      <c r="F5550" s="10">
        <f t="shared" ca="1" si="173"/>
        <v>5.3888672500752161E-2</v>
      </c>
      <c r="G5550" s="3" t="str">
        <f>VLOOKUP(Table3[[#This Row],[PRODUCT ID]],Table1[[PRODUCT]:[SELLING PRICE]],1,FALSE)</f>
        <v>Product304</v>
      </c>
      <c r="H5550" s="3" t="str">
        <f>VLOOKUP(Table3[[#This Row],[PRODUCT ID]],Table1[[PRODUCT]:[SELLING PRICE]],2,FALSE)</f>
        <v>Category1</v>
      </c>
      <c r="I5550" s="3" t="str">
        <f>VLOOKUP(Table3[[#This Row],[PRODUCT ID]],Table1[[PRODUCT]:[SELLING PRICE]],3,FALSE)</f>
        <v>Kg</v>
      </c>
      <c r="J5550" s="16">
        <f ca="1">VLOOKUP(Table3[[#This Row],[PRODUCT ID]],Table1[[PRODUCT]:[SELLING PRICE]],4,FALSE)</f>
        <v>240</v>
      </c>
      <c r="K5550" s="16">
        <f ca="1">VLOOKUP(Table3[[#This Row],[PRODUCT ID]],Table1[[PRODUCT]:[SELLING PRICE]],5,FALSE)</f>
        <v>58.432663802580812</v>
      </c>
      <c r="L5550" s="16">
        <f ca="1">J5550*Table3[[#This Row],[QUANTITY]]</f>
        <v>1680</v>
      </c>
      <c r="M5550" s="16">
        <f ca="1">K5550*Table3[[#This Row],[QUANTITY]]*(1-Table3[[#This Row],[DISCOUNT %]])</f>
        <v>386.98663583703888</v>
      </c>
      <c r="N5550" s="3">
        <f>DAY(Table3[[#This Row],[DATE]])</f>
        <v>11</v>
      </c>
      <c r="O5550" s="3" t="str">
        <f>TEXT(Table3[[#This Row],[DATE]],"mmm")</f>
        <v>Mar</v>
      </c>
      <c r="P5550" s="3">
        <f>YEAR(Table3[[#This Row],[DATE]])</f>
        <v>2036</v>
      </c>
    </row>
    <row r="5551" spans="1:16" x14ac:dyDescent="0.3">
      <c r="A5551" s="6">
        <v>49746</v>
      </c>
      <c r="B5551" s="7" t="s">
        <v>1357</v>
      </c>
      <c r="C5551" s="9">
        <f t="shared" ca="1" si="172"/>
        <v>8</v>
      </c>
      <c r="D5551" s="9" t="s">
        <v>2116</v>
      </c>
      <c r="E5551" s="9" t="s">
        <v>2116</v>
      </c>
      <c r="F5551" s="10">
        <f t="shared" ca="1" si="173"/>
        <v>1.2190027890219557E-2</v>
      </c>
      <c r="G5551" s="3" t="str">
        <f>VLOOKUP(Table3[[#This Row],[PRODUCT ID]],Table1[[PRODUCT]:[SELLING PRICE]],1,FALSE)</f>
        <v>Product305</v>
      </c>
      <c r="H5551" s="3" t="str">
        <f>VLOOKUP(Table3[[#This Row],[PRODUCT ID]],Table1[[PRODUCT]:[SELLING PRICE]],2,FALSE)</f>
        <v>Category2</v>
      </c>
      <c r="I5551" s="3" t="str">
        <f>VLOOKUP(Table3[[#This Row],[PRODUCT ID]],Table1[[PRODUCT]:[SELLING PRICE]],3,FALSE)</f>
        <v>No</v>
      </c>
      <c r="J5551" s="16">
        <f ca="1">VLOOKUP(Table3[[#This Row],[PRODUCT ID]],Table1[[PRODUCT]:[SELLING PRICE]],4,FALSE)</f>
        <v>162</v>
      </c>
      <c r="K5551" s="16">
        <f ca="1">VLOOKUP(Table3[[#This Row],[PRODUCT ID]],Table1[[PRODUCT]:[SELLING PRICE]],5,FALSE)</f>
        <v>50.299507482008949</v>
      </c>
      <c r="L5551" s="16">
        <f ca="1">J5551*Table3[[#This Row],[QUANTITY]]</f>
        <v>1296</v>
      </c>
      <c r="M5551" s="16">
        <f ca="1">K5551*Table3[[#This Row],[QUANTITY]]*(1-Table3[[#This Row],[DISCOUNT %]])</f>
        <v>397.49084066351162</v>
      </c>
      <c r="N5551" s="3">
        <f>DAY(Table3[[#This Row],[DATE]])</f>
        <v>12</v>
      </c>
      <c r="O5551" s="3" t="str">
        <f>TEXT(Table3[[#This Row],[DATE]],"mmm")</f>
        <v>Mar</v>
      </c>
      <c r="P5551" s="3">
        <f>YEAR(Table3[[#This Row],[DATE]])</f>
        <v>2036</v>
      </c>
    </row>
    <row r="5552" spans="1:16" x14ac:dyDescent="0.3">
      <c r="A5552" s="6">
        <v>49747</v>
      </c>
      <c r="B5552" s="7" t="s">
        <v>1358</v>
      </c>
      <c r="C5552" s="9">
        <f t="shared" ca="1" si="172"/>
        <v>7</v>
      </c>
      <c r="D5552" s="9" t="s">
        <v>2116</v>
      </c>
      <c r="E5552" s="9" t="s">
        <v>2116</v>
      </c>
      <c r="F5552" s="10">
        <f t="shared" ca="1" si="173"/>
        <v>8.8499358680023205E-2</v>
      </c>
      <c r="G5552" s="3" t="str">
        <f>VLOOKUP(Table3[[#This Row],[PRODUCT ID]],Table1[[PRODUCT]:[SELLING PRICE]],1,FALSE)</f>
        <v>Product306</v>
      </c>
      <c r="H5552" s="3" t="str">
        <f>VLOOKUP(Table3[[#This Row],[PRODUCT ID]],Table1[[PRODUCT]:[SELLING PRICE]],2,FALSE)</f>
        <v>Category3</v>
      </c>
      <c r="I5552" s="3" t="str">
        <f>VLOOKUP(Table3[[#This Row],[PRODUCT ID]],Table1[[PRODUCT]:[SELLING PRICE]],3,FALSE)</f>
        <v>No</v>
      </c>
      <c r="J5552" s="16">
        <f ca="1">VLOOKUP(Table3[[#This Row],[PRODUCT ID]],Table1[[PRODUCT]:[SELLING PRICE]],4,FALSE)</f>
        <v>206</v>
      </c>
      <c r="K5552" s="16">
        <f ca="1">VLOOKUP(Table3[[#This Row],[PRODUCT ID]],Table1[[PRODUCT]:[SELLING PRICE]],5,FALSE)</f>
        <v>199.02314319636599</v>
      </c>
      <c r="L5552" s="16">
        <f ca="1">J5552*Table3[[#This Row],[QUANTITY]]</f>
        <v>1442</v>
      </c>
      <c r="M5552" s="16">
        <f ca="1">K5552*Table3[[#This Row],[QUANTITY]]*(1-Table3[[#This Row],[DISCOUNT %]])</f>
        <v>1269.8680586270364</v>
      </c>
      <c r="N5552" s="3">
        <f>DAY(Table3[[#This Row],[DATE]])</f>
        <v>13</v>
      </c>
      <c r="O5552" s="3" t="str">
        <f>TEXT(Table3[[#This Row],[DATE]],"mmm")</f>
        <v>Mar</v>
      </c>
      <c r="P5552" s="3">
        <f>YEAR(Table3[[#This Row],[DATE]])</f>
        <v>2036</v>
      </c>
    </row>
    <row r="5553" spans="1:16" x14ac:dyDescent="0.3">
      <c r="A5553" s="6">
        <v>49748</v>
      </c>
      <c r="B5553" s="7" t="s">
        <v>1359</v>
      </c>
      <c r="C5553" s="9">
        <f t="shared" ca="1" si="172"/>
        <v>7</v>
      </c>
      <c r="D5553" s="9" t="s">
        <v>2116</v>
      </c>
      <c r="E5553" s="9" t="s">
        <v>2116</v>
      </c>
      <c r="F5553" s="10">
        <f t="shared" ca="1" si="173"/>
        <v>2.269680929026029E-2</v>
      </c>
      <c r="G5553" s="3" t="str">
        <f>VLOOKUP(Table3[[#This Row],[PRODUCT ID]],Table1[[PRODUCT]:[SELLING PRICE]],1,FALSE)</f>
        <v>Product307</v>
      </c>
      <c r="H5553" s="3" t="str">
        <f>VLOOKUP(Table3[[#This Row],[PRODUCT ID]],Table1[[PRODUCT]:[SELLING PRICE]],2,FALSE)</f>
        <v>Category4</v>
      </c>
      <c r="I5553" s="3" t="str">
        <f>VLOOKUP(Table3[[#This Row],[PRODUCT ID]],Table1[[PRODUCT]:[SELLING PRICE]],3,FALSE)</f>
        <v>Ft</v>
      </c>
      <c r="J5553" s="16">
        <f ca="1">VLOOKUP(Table3[[#This Row],[PRODUCT ID]],Table1[[PRODUCT]:[SELLING PRICE]],4,FALSE)</f>
        <v>29</v>
      </c>
      <c r="K5553" s="16">
        <f ca="1">VLOOKUP(Table3[[#This Row],[PRODUCT ID]],Table1[[PRODUCT]:[SELLING PRICE]],5,FALSE)</f>
        <v>185.71672229854039</v>
      </c>
      <c r="L5553" s="16">
        <f ca="1">J5553*Table3[[#This Row],[QUANTITY]]</f>
        <v>203</v>
      </c>
      <c r="M5553" s="16">
        <f ca="1">K5553*Table3[[#This Row],[QUANTITY]]*(1-Table3[[#This Row],[DISCOUNT %]])</f>
        <v>1270.5108168936274</v>
      </c>
      <c r="N5553" s="3">
        <f>DAY(Table3[[#This Row],[DATE]])</f>
        <v>14</v>
      </c>
      <c r="O5553" s="3" t="str">
        <f>TEXT(Table3[[#This Row],[DATE]],"mmm")</f>
        <v>Mar</v>
      </c>
      <c r="P5553" s="3">
        <f>YEAR(Table3[[#This Row],[DATE]])</f>
        <v>2036</v>
      </c>
    </row>
    <row r="5554" spans="1:16" x14ac:dyDescent="0.3">
      <c r="A5554" s="6">
        <v>49749</v>
      </c>
      <c r="B5554" s="7" t="s">
        <v>1360</v>
      </c>
      <c r="C5554" s="9">
        <f t="shared" ca="1" si="172"/>
        <v>8</v>
      </c>
      <c r="D5554" s="9" t="s">
        <v>2115</v>
      </c>
      <c r="E5554" s="9" t="s">
        <v>2118</v>
      </c>
      <c r="F5554" s="10">
        <f t="shared" ca="1" si="173"/>
        <v>5.0630124890398288E-2</v>
      </c>
      <c r="G5554" s="3" t="str">
        <f>VLOOKUP(Table3[[#This Row],[PRODUCT ID]],Table1[[PRODUCT]:[SELLING PRICE]],1,FALSE)</f>
        <v>Product308</v>
      </c>
      <c r="H5554" s="3" t="str">
        <f>VLOOKUP(Table3[[#This Row],[PRODUCT ID]],Table1[[PRODUCT]:[SELLING PRICE]],2,FALSE)</f>
        <v>Category5</v>
      </c>
      <c r="I5554" s="3" t="str">
        <f>VLOOKUP(Table3[[#This Row],[PRODUCT ID]],Table1[[PRODUCT]:[SELLING PRICE]],3,FALSE)</f>
        <v>No</v>
      </c>
      <c r="J5554" s="16">
        <f ca="1">VLOOKUP(Table3[[#This Row],[PRODUCT ID]],Table1[[PRODUCT]:[SELLING PRICE]],4,FALSE)</f>
        <v>15</v>
      </c>
      <c r="K5554" s="16">
        <f ca="1">VLOOKUP(Table3[[#This Row],[PRODUCT ID]],Table1[[PRODUCT]:[SELLING PRICE]],5,FALSE)</f>
        <v>96.872214221055856</v>
      </c>
      <c r="L5554" s="16">
        <f ca="1">J5554*Table3[[#This Row],[QUANTITY]]</f>
        <v>120</v>
      </c>
      <c r="M5554" s="16">
        <f ca="1">K5554*Table3[[#This Row],[QUANTITY]]*(1-Table3[[#This Row],[DISCOUNT %]])</f>
        <v>735.74049533307505</v>
      </c>
      <c r="N5554" s="3">
        <f>DAY(Table3[[#This Row],[DATE]])</f>
        <v>15</v>
      </c>
      <c r="O5554" s="3" t="str">
        <f>TEXT(Table3[[#This Row],[DATE]],"mmm")</f>
        <v>Mar</v>
      </c>
      <c r="P5554" s="3">
        <f>YEAR(Table3[[#This Row],[DATE]])</f>
        <v>2036</v>
      </c>
    </row>
    <row r="5555" spans="1:16" x14ac:dyDescent="0.3">
      <c r="A5555" s="6">
        <v>49750</v>
      </c>
      <c r="B5555" s="7" t="s">
        <v>1361</v>
      </c>
      <c r="C5555" s="9">
        <f t="shared" ca="1" si="172"/>
        <v>12</v>
      </c>
      <c r="D5555" s="9" t="s">
        <v>2116</v>
      </c>
      <c r="E5555" s="9" t="s">
        <v>2116</v>
      </c>
      <c r="F5555" s="10">
        <f t="shared" ca="1" si="173"/>
        <v>4.621153750856262E-2</v>
      </c>
      <c r="G5555" s="3" t="str">
        <f>VLOOKUP(Table3[[#This Row],[PRODUCT ID]],Table1[[PRODUCT]:[SELLING PRICE]],1,FALSE)</f>
        <v>Product309</v>
      </c>
      <c r="H5555" s="3" t="str">
        <f>VLOOKUP(Table3[[#This Row],[PRODUCT ID]],Table1[[PRODUCT]:[SELLING PRICE]],2,FALSE)</f>
        <v>Category1</v>
      </c>
      <c r="I5555" s="3" t="str">
        <f>VLOOKUP(Table3[[#This Row],[PRODUCT ID]],Table1[[PRODUCT]:[SELLING PRICE]],3,FALSE)</f>
        <v>Kg</v>
      </c>
      <c r="J5555" s="16">
        <f ca="1">VLOOKUP(Table3[[#This Row],[PRODUCT ID]],Table1[[PRODUCT]:[SELLING PRICE]],4,FALSE)</f>
        <v>199</v>
      </c>
      <c r="K5555" s="16">
        <f ca="1">VLOOKUP(Table3[[#This Row],[PRODUCT ID]],Table1[[PRODUCT]:[SELLING PRICE]],5,FALSE)</f>
        <v>235.71906334814992</v>
      </c>
      <c r="L5555" s="16">
        <f ca="1">J5555*Table3[[#This Row],[QUANTITY]]</f>
        <v>2388</v>
      </c>
      <c r="M5555" s="16">
        <f ca="1">K5555*Table3[[#This Row],[QUANTITY]]*(1-Table3[[#This Row],[DISCOUNT %]])</f>
        <v>2697.9134761290434</v>
      </c>
      <c r="N5555" s="3">
        <f>DAY(Table3[[#This Row],[DATE]])</f>
        <v>16</v>
      </c>
      <c r="O5555" s="3" t="str">
        <f>TEXT(Table3[[#This Row],[DATE]],"mmm")</f>
        <v>Mar</v>
      </c>
      <c r="P5555" s="3">
        <f>YEAR(Table3[[#This Row],[DATE]])</f>
        <v>2036</v>
      </c>
    </row>
    <row r="5556" spans="1:16" x14ac:dyDescent="0.3">
      <c r="A5556" s="6">
        <v>49751</v>
      </c>
      <c r="B5556" s="7" t="s">
        <v>1362</v>
      </c>
      <c r="C5556" s="9">
        <f t="shared" ca="1" si="172"/>
        <v>6</v>
      </c>
      <c r="D5556" s="9" t="s">
        <v>2117</v>
      </c>
      <c r="E5556" s="9" t="s">
        <v>2116</v>
      </c>
      <c r="F5556" s="10">
        <f t="shared" ca="1" si="173"/>
        <v>7.6008000948710991E-2</v>
      </c>
      <c r="G5556" s="3" t="str">
        <f>VLOOKUP(Table3[[#This Row],[PRODUCT ID]],Table1[[PRODUCT]:[SELLING PRICE]],1,FALSE)</f>
        <v>Product310</v>
      </c>
      <c r="H5556" s="3" t="str">
        <f>VLOOKUP(Table3[[#This Row],[PRODUCT ID]],Table1[[PRODUCT]:[SELLING PRICE]],2,FALSE)</f>
        <v>Category2</v>
      </c>
      <c r="I5556" s="3" t="str">
        <f>VLOOKUP(Table3[[#This Row],[PRODUCT ID]],Table1[[PRODUCT]:[SELLING PRICE]],3,FALSE)</f>
        <v>Kg</v>
      </c>
      <c r="J5556" s="16">
        <f ca="1">VLOOKUP(Table3[[#This Row],[PRODUCT ID]],Table1[[PRODUCT]:[SELLING PRICE]],4,FALSE)</f>
        <v>73</v>
      </c>
      <c r="K5556" s="16">
        <f ca="1">VLOOKUP(Table3[[#This Row],[PRODUCT ID]],Table1[[PRODUCT]:[SELLING PRICE]],5,FALSE)</f>
        <v>137.38378005784344</v>
      </c>
      <c r="L5556" s="16">
        <f ca="1">J5556*Table3[[#This Row],[QUANTITY]]</f>
        <v>438</v>
      </c>
      <c r="M5556" s="16">
        <f ca="1">K5556*Table3[[#This Row],[QUANTITY]]*(1-Table3[[#This Row],[DISCOUNT %]])</f>
        <v>761.6490814372163</v>
      </c>
      <c r="N5556" s="3">
        <f>DAY(Table3[[#This Row],[DATE]])</f>
        <v>17</v>
      </c>
      <c r="O5556" s="3" t="str">
        <f>TEXT(Table3[[#This Row],[DATE]],"mmm")</f>
        <v>Mar</v>
      </c>
      <c r="P5556" s="3">
        <f>YEAR(Table3[[#This Row],[DATE]])</f>
        <v>2036</v>
      </c>
    </row>
    <row r="5557" spans="1:16" x14ac:dyDescent="0.3">
      <c r="A5557" s="6">
        <v>49752</v>
      </c>
      <c r="B5557" s="7" t="s">
        <v>1363</v>
      </c>
      <c r="C5557" s="9">
        <f t="shared" ca="1" si="172"/>
        <v>1</v>
      </c>
      <c r="D5557" s="9" t="s">
        <v>2115</v>
      </c>
      <c r="E5557" s="9" t="s">
        <v>2116</v>
      </c>
      <c r="F5557" s="10">
        <f t="shared" ca="1" si="173"/>
        <v>7.1615098364125945E-3</v>
      </c>
      <c r="G5557" s="3" t="str">
        <f>VLOOKUP(Table3[[#This Row],[PRODUCT ID]],Table1[[PRODUCT]:[SELLING PRICE]],1,FALSE)</f>
        <v>Product311</v>
      </c>
      <c r="H5557" s="3" t="str">
        <f>VLOOKUP(Table3[[#This Row],[PRODUCT ID]],Table1[[PRODUCT]:[SELLING PRICE]],2,FALSE)</f>
        <v>Category3</v>
      </c>
      <c r="I5557" s="3" t="str">
        <f>VLOOKUP(Table3[[#This Row],[PRODUCT ID]],Table1[[PRODUCT]:[SELLING PRICE]],3,FALSE)</f>
        <v>Lt</v>
      </c>
      <c r="J5557" s="16">
        <f ca="1">VLOOKUP(Table3[[#This Row],[PRODUCT ID]],Table1[[PRODUCT]:[SELLING PRICE]],4,FALSE)</f>
        <v>21</v>
      </c>
      <c r="K5557" s="16">
        <f ca="1">VLOOKUP(Table3[[#This Row],[PRODUCT ID]],Table1[[PRODUCT]:[SELLING PRICE]],5,FALSE)</f>
        <v>52.675250259203565</v>
      </c>
      <c r="L5557" s="16">
        <f ca="1">J5557*Table3[[#This Row],[QUANTITY]]</f>
        <v>21</v>
      </c>
      <c r="M5557" s="16">
        <f ca="1">K5557*Table3[[#This Row],[QUANTITY]]*(1-Table3[[#This Row],[DISCOUNT %]])</f>
        <v>52.298015936336782</v>
      </c>
      <c r="N5557" s="3">
        <f>DAY(Table3[[#This Row],[DATE]])</f>
        <v>18</v>
      </c>
      <c r="O5557" s="3" t="str">
        <f>TEXT(Table3[[#This Row],[DATE]],"mmm")</f>
        <v>Mar</v>
      </c>
      <c r="P5557" s="3">
        <f>YEAR(Table3[[#This Row],[DATE]])</f>
        <v>2036</v>
      </c>
    </row>
    <row r="5558" spans="1:16" x14ac:dyDescent="0.3">
      <c r="A5558" s="6">
        <v>49753</v>
      </c>
      <c r="B5558" s="7" t="s">
        <v>1364</v>
      </c>
      <c r="C5558" s="9">
        <f t="shared" ca="1" si="172"/>
        <v>10</v>
      </c>
      <c r="D5558" s="9" t="s">
        <v>2115</v>
      </c>
      <c r="E5558" s="9" t="s">
        <v>2116</v>
      </c>
      <c r="F5558" s="10">
        <f t="shared" ca="1" si="173"/>
        <v>2.9451453095874915E-2</v>
      </c>
      <c r="G5558" s="3" t="str">
        <f>VLOOKUP(Table3[[#This Row],[PRODUCT ID]],Table1[[PRODUCT]:[SELLING PRICE]],1,FALSE)</f>
        <v>Product312</v>
      </c>
      <c r="H5558" s="3" t="str">
        <f>VLOOKUP(Table3[[#This Row],[PRODUCT ID]],Table1[[PRODUCT]:[SELLING PRICE]],2,FALSE)</f>
        <v>Category4</v>
      </c>
      <c r="I5558" s="3" t="str">
        <f>VLOOKUP(Table3[[#This Row],[PRODUCT ID]],Table1[[PRODUCT]:[SELLING PRICE]],3,FALSE)</f>
        <v>Kg</v>
      </c>
      <c r="J5558" s="16">
        <f ca="1">VLOOKUP(Table3[[#This Row],[PRODUCT ID]],Table1[[PRODUCT]:[SELLING PRICE]],4,FALSE)</f>
        <v>114</v>
      </c>
      <c r="K5558" s="16">
        <f ca="1">VLOOKUP(Table3[[#This Row],[PRODUCT ID]],Table1[[PRODUCT]:[SELLING PRICE]],5,FALSE)</f>
        <v>67.957248157769186</v>
      </c>
      <c r="L5558" s="16">
        <f ca="1">J5558*Table3[[#This Row],[QUANTITY]]</f>
        <v>1140</v>
      </c>
      <c r="M5558" s="16">
        <f ca="1">K5558*Table3[[#This Row],[QUANTITY]]*(1-Table3[[#This Row],[DISCOUNT %]])</f>
        <v>659.55808451125915</v>
      </c>
      <c r="N5558" s="3">
        <f>DAY(Table3[[#This Row],[DATE]])</f>
        <v>19</v>
      </c>
      <c r="O5558" s="3" t="str">
        <f>TEXT(Table3[[#This Row],[DATE]],"mmm")</f>
        <v>Mar</v>
      </c>
      <c r="P5558" s="3">
        <f>YEAR(Table3[[#This Row],[DATE]])</f>
        <v>2036</v>
      </c>
    </row>
    <row r="5559" spans="1:16" x14ac:dyDescent="0.3">
      <c r="A5559" s="6">
        <v>49754</v>
      </c>
      <c r="B5559" s="7" t="s">
        <v>1365</v>
      </c>
      <c r="C5559" s="9">
        <f t="shared" ca="1" si="172"/>
        <v>14</v>
      </c>
      <c r="D5559" s="9" t="s">
        <v>2115</v>
      </c>
      <c r="E5559" s="9" t="s">
        <v>2116</v>
      </c>
      <c r="F5559" s="10">
        <f t="shared" ca="1" si="173"/>
        <v>6.1697320358174081E-2</v>
      </c>
      <c r="G5559" s="3" t="str">
        <f>VLOOKUP(Table3[[#This Row],[PRODUCT ID]],Table1[[PRODUCT]:[SELLING PRICE]],1,FALSE)</f>
        <v>Product313</v>
      </c>
      <c r="H5559" s="3" t="str">
        <f>VLOOKUP(Table3[[#This Row],[PRODUCT ID]],Table1[[PRODUCT]:[SELLING PRICE]],2,FALSE)</f>
        <v>Category1</v>
      </c>
      <c r="I5559" s="3" t="str">
        <f>VLOOKUP(Table3[[#This Row],[PRODUCT ID]],Table1[[PRODUCT]:[SELLING PRICE]],3,FALSE)</f>
        <v>Lt</v>
      </c>
      <c r="J5559" s="16">
        <f ca="1">VLOOKUP(Table3[[#This Row],[PRODUCT ID]],Table1[[PRODUCT]:[SELLING PRICE]],4,FALSE)</f>
        <v>110</v>
      </c>
      <c r="K5559" s="16">
        <f ca="1">VLOOKUP(Table3[[#This Row],[PRODUCT ID]],Table1[[PRODUCT]:[SELLING PRICE]],5,FALSE)</f>
        <v>282.07144948750198</v>
      </c>
      <c r="L5559" s="16">
        <f ca="1">J5559*Table3[[#This Row],[QUANTITY]]</f>
        <v>1540</v>
      </c>
      <c r="M5559" s="16">
        <f ca="1">K5559*Table3[[#This Row],[QUANTITY]]*(1-Table3[[#This Row],[DISCOUNT %]])</f>
        <v>3705.3575566640789</v>
      </c>
      <c r="N5559" s="3">
        <f>DAY(Table3[[#This Row],[DATE]])</f>
        <v>20</v>
      </c>
      <c r="O5559" s="3" t="str">
        <f>TEXT(Table3[[#This Row],[DATE]],"mmm")</f>
        <v>Mar</v>
      </c>
      <c r="P5559" s="3">
        <f>YEAR(Table3[[#This Row],[DATE]])</f>
        <v>2036</v>
      </c>
    </row>
    <row r="5560" spans="1:16" x14ac:dyDescent="0.3">
      <c r="A5560" s="6">
        <v>49755</v>
      </c>
      <c r="B5560" s="7" t="s">
        <v>1366</v>
      </c>
      <c r="C5560" s="9">
        <f t="shared" ca="1" si="172"/>
        <v>1</v>
      </c>
      <c r="D5560" s="9" t="s">
        <v>2116</v>
      </c>
      <c r="E5560" s="9" t="s">
        <v>2118</v>
      </c>
      <c r="F5560" s="10">
        <f t="shared" ca="1" si="173"/>
        <v>4.4070027270168004E-2</v>
      </c>
      <c r="G5560" s="3" t="str">
        <f>VLOOKUP(Table3[[#This Row],[PRODUCT ID]],Table1[[PRODUCT]:[SELLING PRICE]],1,FALSE)</f>
        <v>Product314</v>
      </c>
      <c r="H5560" s="3" t="str">
        <f>VLOOKUP(Table3[[#This Row],[PRODUCT ID]],Table1[[PRODUCT]:[SELLING PRICE]],2,FALSE)</f>
        <v>Category2</v>
      </c>
      <c r="I5560" s="3" t="str">
        <f>VLOOKUP(Table3[[#This Row],[PRODUCT ID]],Table1[[PRODUCT]:[SELLING PRICE]],3,FALSE)</f>
        <v>Ft</v>
      </c>
      <c r="J5560" s="16">
        <f ca="1">VLOOKUP(Table3[[#This Row],[PRODUCT ID]],Table1[[PRODUCT]:[SELLING PRICE]],4,FALSE)</f>
        <v>203</v>
      </c>
      <c r="K5560" s="16">
        <f ca="1">VLOOKUP(Table3[[#This Row],[PRODUCT ID]],Table1[[PRODUCT]:[SELLING PRICE]],5,FALSE)</f>
        <v>41.070827392629212</v>
      </c>
      <c r="L5560" s="16">
        <f ca="1">J5560*Table3[[#This Row],[QUANTITY]]</f>
        <v>203</v>
      </c>
      <c r="M5560" s="16">
        <f ca="1">K5560*Table3[[#This Row],[QUANTITY]]*(1-Table3[[#This Row],[DISCOUNT %]])</f>
        <v>39.260834909427679</v>
      </c>
      <c r="N5560" s="3">
        <f>DAY(Table3[[#This Row],[DATE]])</f>
        <v>21</v>
      </c>
      <c r="O5560" s="3" t="str">
        <f>TEXT(Table3[[#This Row],[DATE]],"mmm")</f>
        <v>Mar</v>
      </c>
      <c r="P5560" s="3">
        <f>YEAR(Table3[[#This Row],[DATE]])</f>
        <v>2036</v>
      </c>
    </row>
    <row r="5561" spans="1:16" x14ac:dyDescent="0.3">
      <c r="A5561" s="6">
        <v>49756</v>
      </c>
      <c r="B5561" s="7" t="s">
        <v>1367</v>
      </c>
      <c r="C5561" s="9">
        <f t="shared" ca="1" si="172"/>
        <v>11</v>
      </c>
      <c r="D5561" s="9" t="s">
        <v>2116</v>
      </c>
      <c r="E5561" s="9" t="s">
        <v>2118</v>
      </c>
      <c r="F5561" s="10">
        <f t="shared" ca="1" si="173"/>
        <v>6.1746387475573088E-2</v>
      </c>
      <c r="G5561" s="3" t="str">
        <f>VLOOKUP(Table3[[#This Row],[PRODUCT ID]],Table1[[PRODUCT]:[SELLING PRICE]],1,FALSE)</f>
        <v>Product315</v>
      </c>
      <c r="H5561" s="3" t="str">
        <f>VLOOKUP(Table3[[#This Row],[PRODUCT ID]],Table1[[PRODUCT]:[SELLING PRICE]],2,FALSE)</f>
        <v>Category3</v>
      </c>
      <c r="I5561" s="3" t="str">
        <f>VLOOKUP(Table3[[#This Row],[PRODUCT ID]],Table1[[PRODUCT]:[SELLING PRICE]],3,FALSE)</f>
        <v>Kg</v>
      </c>
      <c r="J5561" s="16">
        <f ca="1">VLOOKUP(Table3[[#This Row],[PRODUCT ID]],Table1[[PRODUCT]:[SELLING PRICE]],4,FALSE)</f>
        <v>22</v>
      </c>
      <c r="K5561" s="16">
        <f ca="1">VLOOKUP(Table3[[#This Row],[PRODUCT ID]],Table1[[PRODUCT]:[SELLING PRICE]],5,FALSE)</f>
        <v>188.43548183236697</v>
      </c>
      <c r="L5561" s="16">
        <f ca="1">J5561*Table3[[#This Row],[QUANTITY]]</f>
        <v>242</v>
      </c>
      <c r="M5561" s="16">
        <f ca="1">K5561*Table3[[#This Row],[QUANTITY]]*(1-Table3[[#This Row],[DISCOUNT %]])</f>
        <v>1944.8029871269928</v>
      </c>
      <c r="N5561" s="3">
        <f>DAY(Table3[[#This Row],[DATE]])</f>
        <v>22</v>
      </c>
      <c r="O5561" s="3" t="str">
        <f>TEXT(Table3[[#This Row],[DATE]],"mmm")</f>
        <v>Mar</v>
      </c>
      <c r="P5561" s="3">
        <f>YEAR(Table3[[#This Row],[DATE]])</f>
        <v>2036</v>
      </c>
    </row>
    <row r="5562" spans="1:16" x14ac:dyDescent="0.3">
      <c r="A5562" s="6">
        <v>49757</v>
      </c>
      <c r="B5562" s="7" t="s">
        <v>1368</v>
      </c>
      <c r="C5562" s="9">
        <f t="shared" ca="1" si="172"/>
        <v>11</v>
      </c>
      <c r="D5562" s="9" t="s">
        <v>2116</v>
      </c>
      <c r="E5562" s="9" t="s">
        <v>2116</v>
      </c>
      <c r="F5562" s="10">
        <f t="shared" ca="1" si="173"/>
        <v>6.1221943833963524E-2</v>
      </c>
      <c r="G5562" s="3" t="str">
        <f>VLOOKUP(Table3[[#This Row],[PRODUCT ID]],Table1[[PRODUCT]:[SELLING PRICE]],1,FALSE)</f>
        <v>Product316</v>
      </c>
      <c r="H5562" s="3" t="str">
        <f>VLOOKUP(Table3[[#This Row],[PRODUCT ID]],Table1[[PRODUCT]:[SELLING PRICE]],2,FALSE)</f>
        <v>Category4</v>
      </c>
      <c r="I5562" s="3" t="str">
        <f>VLOOKUP(Table3[[#This Row],[PRODUCT ID]],Table1[[PRODUCT]:[SELLING PRICE]],3,FALSE)</f>
        <v>No</v>
      </c>
      <c r="J5562" s="16">
        <f ca="1">VLOOKUP(Table3[[#This Row],[PRODUCT ID]],Table1[[PRODUCT]:[SELLING PRICE]],4,FALSE)</f>
        <v>172</v>
      </c>
      <c r="K5562" s="16">
        <f ca="1">VLOOKUP(Table3[[#This Row],[PRODUCT ID]],Table1[[PRODUCT]:[SELLING PRICE]],5,FALSE)</f>
        <v>27.123133495871624</v>
      </c>
      <c r="L5562" s="16">
        <f ca="1">J5562*Table3[[#This Row],[QUANTITY]]</f>
        <v>1892</v>
      </c>
      <c r="M5562" s="16">
        <f ca="1">K5562*Table3[[#This Row],[QUANTITY]]*(1-Table3[[#This Row],[DISCOUNT %]])</f>
        <v>280.08862794424903</v>
      </c>
      <c r="N5562" s="3">
        <f>DAY(Table3[[#This Row],[DATE]])</f>
        <v>23</v>
      </c>
      <c r="O5562" s="3" t="str">
        <f>TEXT(Table3[[#This Row],[DATE]],"mmm")</f>
        <v>Mar</v>
      </c>
      <c r="P5562" s="3">
        <f>YEAR(Table3[[#This Row],[DATE]])</f>
        <v>2036</v>
      </c>
    </row>
    <row r="5563" spans="1:16" x14ac:dyDescent="0.3">
      <c r="A5563" s="6">
        <v>49758</v>
      </c>
      <c r="B5563" s="7" t="s">
        <v>1369</v>
      </c>
      <c r="C5563" s="9">
        <f t="shared" ca="1" si="172"/>
        <v>7</v>
      </c>
      <c r="D5563" s="9" t="s">
        <v>2115</v>
      </c>
      <c r="E5563" s="9" t="s">
        <v>2116</v>
      </c>
      <c r="F5563" s="10">
        <f t="shared" ca="1" si="173"/>
        <v>9.8070981789925085E-2</v>
      </c>
      <c r="G5563" s="3" t="str">
        <f>VLOOKUP(Table3[[#This Row],[PRODUCT ID]],Table1[[PRODUCT]:[SELLING PRICE]],1,FALSE)</f>
        <v>Product317</v>
      </c>
      <c r="H5563" s="3" t="str">
        <f>VLOOKUP(Table3[[#This Row],[PRODUCT ID]],Table1[[PRODUCT]:[SELLING PRICE]],2,FALSE)</f>
        <v>Category5</v>
      </c>
      <c r="I5563" s="3" t="str">
        <f>VLOOKUP(Table3[[#This Row],[PRODUCT ID]],Table1[[PRODUCT]:[SELLING PRICE]],3,FALSE)</f>
        <v>No</v>
      </c>
      <c r="J5563" s="16">
        <f ca="1">VLOOKUP(Table3[[#This Row],[PRODUCT ID]],Table1[[PRODUCT]:[SELLING PRICE]],4,FALSE)</f>
        <v>151</v>
      </c>
      <c r="K5563" s="16">
        <f ca="1">VLOOKUP(Table3[[#This Row],[PRODUCT ID]],Table1[[PRODUCT]:[SELLING PRICE]],5,FALSE)</f>
        <v>35.301883465414221</v>
      </c>
      <c r="L5563" s="16">
        <f ca="1">J5563*Table3[[#This Row],[QUANTITY]]</f>
        <v>1057</v>
      </c>
      <c r="M5563" s="16">
        <f ca="1">K5563*Table3[[#This Row],[QUANTITY]]*(1-Table3[[#This Row],[DISCOUNT %]])</f>
        <v>222.87855166449268</v>
      </c>
      <c r="N5563" s="3">
        <f>DAY(Table3[[#This Row],[DATE]])</f>
        <v>24</v>
      </c>
      <c r="O5563" s="3" t="str">
        <f>TEXT(Table3[[#This Row],[DATE]],"mmm")</f>
        <v>Mar</v>
      </c>
      <c r="P5563" s="3">
        <f>YEAR(Table3[[#This Row],[DATE]])</f>
        <v>2036</v>
      </c>
    </row>
    <row r="5564" spans="1:16" x14ac:dyDescent="0.3">
      <c r="A5564" s="6">
        <v>49759</v>
      </c>
      <c r="B5564" s="7" t="s">
        <v>1370</v>
      </c>
      <c r="C5564" s="9">
        <f t="shared" ca="1" si="172"/>
        <v>6</v>
      </c>
      <c r="D5564" s="9" t="s">
        <v>2117</v>
      </c>
      <c r="E5564" s="9" t="s">
        <v>2116</v>
      </c>
      <c r="F5564" s="10">
        <f t="shared" ca="1" si="173"/>
        <v>1.572749860735766E-2</v>
      </c>
      <c r="G5564" s="3" t="str">
        <f>VLOOKUP(Table3[[#This Row],[PRODUCT ID]],Table1[[PRODUCT]:[SELLING PRICE]],1,FALSE)</f>
        <v>Product318</v>
      </c>
      <c r="H5564" s="3" t="str">
        <f>VLOOKUP(Table3[[#This Row],[PRODUCT ID]],Table1[[PRODUCT]:[SELLING PRICE]],2,FALSE)</f>
        <v>Category1</v>
      </c>
      <c r="I5564" s="3" t="str">
        <f>VLOOKUP(Table3[[#This Row],[PRODUCT ID]],Table1[[PRODUCT]:[SELLING PRICE]],3,FALSE)</f>
        <v>Ft</v>
      </c>
      <c r="J5564" s="16">
        <f ca="1">VLOOKUP(Table3[[#This Row],[PRODUCT ID]],Table1[[PRODUCT]:[SELLING PRICE]],4,FALSE)</f>
        <v>89</v>
      </c>
      <c r="K5564" s="16">
        <f ca="1">VLOOKUP(Table3[[#This Row],[PRODUCT ID]],Table1[[PRODUCT]:[SELLING PRICE]],5,FALSE)</f>
        <v>216.65822686185911</v>
      </c>
      <c r="L5564" s="16">
        <f ca="1">J5564*Table3[[#This Row],[QUANTITY]]</f>
        <v>534</v>
      </c>
      <c r="M5564" s="16">
        <f ca="1">K5564*Table3[[#This Row],[QUANTITY]]*(1-Table3[[#This Row],[DISCOUNT %]])</f>
        <v>1279.5044094036998</v>
      </c>
      <c r="N5564" s="3">
        <f>DAY(Table3[[#This Row],[DATE]])</f>
        <v>25</v>
      </c>
      <c r="O5564" s="3" t="str">
        <f>TEXT(Table3[[#This Row],[DATE]],"mmm")</f>
        <v>Mar</v>
      </c>
      <c r="P5564" s="3">
        <f>YEAR(Table3[[#This Row],[DATE]])</f>
        <v>2036</v>
      </c>
    </row>
    <row r="5565" spans="1:16" x14ac:dyDescent="0.3">
      <c r="A5565" s="6">
        <v>49760</v>
      </c>
      <c r="B5565" s="7" t="s">
        <v>1371</v>
      </c>
      <c r="C5565" s="9">
        <f t="shared" ca="1" si="172"/>
        <v>10</v>
      </c>
      <c r="D5565" s="9" t="s">
        <v>2117</v>
      </c>
      <c r="E5565" s="9" t="s">
        <v>2116</v>
      </c>
      <c r="F5565" s="10">
        <f t="shared" ca="1" si="173"/>
        <v>5.6027746994469475E-2</v>
      </c>
      <c r="G5565" s="3" t="str">
        <f>VLOOKUP(Table3[[#This Row],[PRODUCT ID]],Table1[[PRODUCT]:[SELLING PRICE]],1,FALSE)</f>
        <v>Product319</v>
      </c>
      <c r="H5565" s="3" t="str">
        <f>VLOOKUP(Table3[[#This Row],[PRODUCT ID]],Table1[[PRODUCT]:[SELLING PRICE]],2,FALSE)</f>
        <v>Category2</v>
      </c>
      <c r="I5565" s="3" t="str">
        <f>VLOOKUP(Table3[[#This Row],[PRODUCT ID]],Table1[[PRODUCT]:[SELLING PRICE]],3,FALSE)</f>
        <v>No</v>
      </c>
      <c r="J5565" s="16">
        <f ca="1">VLOOKUP(Table3[[#This Row],[PRODUCT ID]],Table1[[PRODUCT]:[SELLING PRICE]],4,FALSE)</f>
        <v>20</v>
      </c>
      <c r="K5565" s="16">
        <f ca="1">VLOOKUP(Table3[[#This Row],[PRODUCT ID]],Table1[[PRODUCT]:[SELLING PRICE]],5,FALSE)</f>
        <v>232.52506986307321</v>
      </c>
      <c r="L5565" s="16">
        <f ca="1">J5565*Table3[[#This Row],[QUANTITY]]</f>
        <v>200</v>
      </c>
      <c r="M5565" s="16">
        <f ca="1">K5565*Table3[[#This Row],[QUANTITY]]*(1-Table3[[#This Row],[DISCOUNT %]])</f>
        <v>2194.9721407891361</v>
      </c>
      <c r="N5565" s="3">
        <f>DAY(Table3[[#This Row],[DATE]])</f>
        <v>26</v>
      </c>
      <c r="O5565" s="3" t="str">
        <f>TEXT(Table3[[#This Row],[DATE]],"mmm")</f>
        <v>Mar</v>
      </c>
      <c r="P5565" s="3">
        <f>YEAR(Table3[[#This Row],[DATE]])</f>
        <v>2036</v>
      </c>
    </row>
    <row r="5566" spans="1:16" x14ac:dyDescent="0.3">
      <c r="A5566" s="6">
        <v>49761</v>
      </c>
      <c r="B5566" s="7" t="s">
        <v>1372</v>
      </c>
      <c r="C5566" s="9">
        <f t="shared" ca="1" si="172"/>
        <v>6</v>
      </c>
      <c r="D5566" s="9" t="s">
        <v>2116</v>
      </c>
      <c r="E5566" s="9" t="s">
        <v>2118</v>
      </c>
      <c r="F5566" s="10">
        <f t="shared" ca="1" si="173"/>
        <v>6.5359660630785341E-2</v>
      </c>
      <c r="G5566" s="3" t="str">
        <f>VLOOKUP(Table3[[#This Row],[PRODUCT ID]],Table1[[PRODUCT]:[SELLING PRICE]],1,FALSE)</f>
        <v>Product320</v>
      </c>
      <c r="H5566" s="3" t="str">
        <f>VLOOKUP(Table3[[#This Row],[PRODUCT ID]],Table1[[PRODUCT]:[SELLING PRICE]],2,FALSE)</f>
        <v>Category3</v>
      </c>
      <c r="I5566" s="3" t="str">
        <f>VLOOKUP(Table3[[#This Row],[PRODUCT ID]],Table1[[PRODUCT]:[SELLING PRICE]],3,FALSE)</f>
        <v>Kg</v>
      </c>
      <c r="J5566" s="16">
        <f ca="1">VLOOKUP(Table3[[#This Row],[PRODUCT ID]],Table1[[PRODUCT]:[SELLING PRICE]],4,FALSE)</f>
        <v>71</v>
      </c>
      <c r="K5566" s="16">
        <f ca="1">VLOOKUP(Table3[[#This Row],[PRODUCT ID]],Table1[[PRODUCT]:[SELLING PRICE]],5,FALSE)</f>
        <v>128.16568360148443</v>
      </c>
      <c r="L5566" s="16">
        <f ca="1">J5566*Table3[[#This Row],[QUANTITY]]</f>
        <v>426</v>
      </c>
      <c r="M5566" s="16">
        <f ca="1">K5566*Table3[[#This Row],[QUANTITY]]*(1-Table3[[#This Row],[DISCOUNT %]])</f>
        <v>718.73290810067283</v>
      </c>
      <c r="N5566" s="3">
        <f>DAY(Table3[[#This Row],[DATE]])</f>
        <v>27</v>
      </c>
      <c r="O5566" s="3" t="str">
        <f>TEXT(Table3[[#This Row],[DATE]],"mmm")</f>
        <v>Mar</v>
      </c>
      <c r="P5566" s="3">
        <f>YEAR(Table3[[#This Row],[DATE]])</f>
        <v>2036</v>
      </c>
    </row>
    <row r="5567" spans="1:16" x14ac:dyDescent="0.3">
      <c r="A5567" s="6">
        <v>49762</v>
      </c>
      <c r="B5567" s="7" t="s">
        <v>1373</v>
      </c>
      <c r="C5567" s="9">
        <f t="shared" ca="1" si="172"/>
        <v>11</v>
      </c>
      <c r="D5567" s="9" t="s">
        <v>2116</v>
      </c>
      <c r="E5567" s="9" t="s">
        <v>2116</v>
      </c>
      <c r="F5567" s="10">
        <f t="shared" ca="1" si="173"/>
        <v>5.9339735020549102E-2</v>
      </c>
      <c r="G5567" s="3" t="str">
        <f>VLOOKUP(Table3[[#This Row],[PRODUCT ID]],Table1[[PRODUCT]:[SELLING PRICE]],1,FALSE)</f>
        <v>Product321</v>
      </c>
      <c r="H5567" s="3" t="str">
        <f>VLOOKUP(Table3[[#This Row],[PRODUCT ID]],Table1[[PRODUCT]:[SELLING PRICE]],2,FALSE)</f>
        <v>Category4</v>
      </c>
      <c r="I5567" s="3" t="str">
        <f>VLOOKUP(Table3[[#This Row],[PRODUCT ID]],Table1[[PRODUCT]:[SELLING PRICE]],3,FALSE)</f>
        <v>Kg</v>
      </c>
      <c r="J5567" s="16">
        <f ca="1">VLOOKUP(Table3[[#This Row],[PRODUCT ID]],Table1[[PRODUCT]:[SELLING PRICE]],4,FALSE)</f>
        <v>138</v>
      </c>
      <c r="K5567" s="16">
        <f ca="1">VLOOKUP(Table3[[#This Row],[PRODUCT ID]],Table1[[PRODUCT]:[SELLING PRICE]],5,FALSE)</f>
        <v>288.72254229764252</v>
      </c>
      <c r="L5567" s="16">
        <f ca="1">J5567*Table3[[#This Row],[QUANTITY]]</f>
        <v>1518</v>
      </c>
      <c r="M5567" s="16">
        <f ca="1">K5567*Table3[[#This Row],[QUANTITY]]*(1-Table3[[#This Row],[DISCOUNT %]])</f>
        <v>2987.4880545756528</v>
      </c>
      <c r="N5567" s="3">
        <f>DAY(Table3[[#This Row],[DATE]])</f>
        <v>28</v>
      </c>
      <c r="O5567" s="3" t="str">
        <f>TEXT(Table3[[#This Row],[DATE]],"mmm")</f>
        <v>Mar</v>
      </c>
      <c r="P5567" s="3">
        <f>YEAR(Table3[[#This Row],[DATE]])</f>
        <v>2036</v>
      </c>
    </row>
    <row r="5568" spans="1:16" x14ac:dyDescent="0.3">
      <c r="A5568" s="6">
        <v>49763</v>
      </c>
      <c r="B5568" s="7" t="s">
        <v>1374</v>
      </c>
      <c r="C5568" s="9">
        <f t="shared" ca="1" si="172"/>
        <v>5</v>
      </c>
      <c r="D5568" s="9" t="s">
        <v>2116</v>
      </c>
      <c r="E5568" s="9" t="s">
        <v>2116</v>
      </c>
      <c r="F5568" s="10">
        <f t="shared" ca="1" si="173"/>
        <v>9.1525517464181125E-2</v>
      </c>
      <c r="G5568" s="3" t="str">
        <f>VLOOKUP(Table3[[#This Row],[PRODUCT ID]],Table1[[PRODUCT]:[SELLING PRICE]],1,FALSE)</f>
        <v>Product322</v>
      </c>
      <c r="H5568" s="3" t="str">
        <f>VLOOKUP(Table3[[#This Row],[PRODUCT ID]],Table1[[PRODUCT]:[SELLING PRICE]],2,FALSE)</f>
        <v>Category5</v>
      </c>
      <c r="I5568" s="3" t="str">
        <f>VLOOKUP(Table3[[#This Row],[PRODUCT ID]],Table1[[PRODUCT]:[SELLING PRICE]],3,FALSE)</f>
        <v>Lt</v>
      </c>
      <c r="J5568" s="16">
        <f ca="1">VLOOKUP(Table3[[#This Row],[PRODUCT ID]],Table1[[PRODUCT]:[SELLING PRICE]],4,FALSE)</f>
        <v>162</v>
      </c>
      <c r="K5568" s="16">
        <f ca="1">VLOOKUP(Table3[[#This Row],[PRODUCT ID]],Table1[[PRODUCT]:[SELLING PRICE]],5,FALSE)</f>
        <v>283.01514631136138</v>
      </c>
      <c r="L5568" s="16">
        <f ca="1">J5568*Table3[[#This Row],[QUANTITY]]</f>
        <v>810</v>
      </c>
      <c r="M5568" s="16">
        <f ca="1">K5568*Table3[[#This Row],[QUANTITY]]*(1-Table3[[#This Row],[DISCOUNT %]])</f>
        <v>1285.5601929750655</v>
      </c>
      <c r="N5568" s="3">
        <f>DAY(Table3[[#This Row],[DATE]])</f>
        <v>29</v>
      </c>
      <c r="O5568" s="3" t="str">
        <f>TEXT(Table3[[#This Row],[DATE]],"mmm")</f>
        <v>Mar</v>
      </c>
      <c r="P5568" s="3">
        <f>YEAR(Table3[[#This Row],[DATE]])</f>
        <v>2036</v>
      </c>
    </row>
    <row r="5569" spans="1:16" x14ac:dyDescent="0.3">
      <c r="A5569" s="6">
        <v>49764</v>
      </c>
      <c r="B5569" s="7" t="s">
        <v>1375</v>
      </c>
      <c r="C5569" s="9">
        <f t="shared" ca="1" si="172"/>
        <v>3</v>
      </c>
      <c r="D5569" s="9" t="s">
        <v>2116</v>
      </c>
      <c r="E5569" s="9" t="s">
        <v>2116</v>
      </c>
      <c r="F5569" s="10">
        <f t="shared" ca="1" si="173"/>
        <v>4.0982127741584773E-2</v>
      </c>
      <c r="G5569" s="3" t="str">
        <f>VLOOKUP(Table3[[#This Row],[PRODUCT ID]],Table1[[PRODUCT]:[SELLING PRICE]],1,FALSE)</f>
        <v>Product323</v>
      </c>
      <c r="H5569" s="3" t="str">
        <f>VLOOKUP(Table3[[#This Row],[PRODUCT ID]],Table1[[PRODUCT]:[SELLING PRICE]],2,FALSE)</f>
        <v>Category1</v>
      </c>
      <c r="I5569" s="3" t="str">
        <f>VLOOKUP(Table3[[#This Row],[PRODUCT ID]],Table1[[PRODUCT]:[SELLING PRICE]],3,FALSE)</f>
        <v>Kg</v>
      </c>
      <c r="J5569" s="16">
        <f ca="1">VLOOKUP(Table3[[#This Row],[PRODUCT ID]],Table1[[PRODUCT]:[SELLING PRICE]],4,FALSE)</f>
        <v>150</v>
      </c>
      <c r="K5569" s="16">
        <f ca="1">VLOOKUP(Table3[[#This Row],[PRODUCT ID]],Table1[[PRODUCT]:[SELLING PRICE]],5,FALSE)</f>
        <v>83.93411188831513</v>
      </c>
      <c r="L5569" s="16">
        <f ca="1">J5569*Table3[[#This Row],[QUANTITY]]</f>
        <v>450</v>
      </c>
      <c r="M5569" s="16">
        <f ca="1">K5569*Table3[[#This Row],[QUANTITY]]*(1-Table3[[#This Row],[DISCOUNT %]])</f>
        <v>241.48294017909521</v>
      </c>
      <c r="N5569" s="3">
        <f>DAY(Table3[[#This Row],[DATE]])</f>
        <v>30</v>
      </c>
      <c r="O5569" s="3" t="str">
        <f>TEXT(Table3[[#This Row],[DATE]],"mmm")</f>
        <v>Mar</v>
      </c>
      <c r="P5569" s="3">
        <f>YEAR(Table3[[#This Row],[DATE]])</f>
        <v>2036</v>
      </c>
    </row>
    <row r="5570" spans="1:16" x14ac:dyDescent="0.3">
      <c r="A5570" s="6">
        <v>49765</v>
      </c>
      <c r="B5570" s="7" t="s">
        <v>1376</v>
      </c>
      <c r="C5570" s="9">
        <f t="shared" ca="1" si="172"/>
        <v>4</v>
      </c>
      <c r="D5570" s="9" t="s">
        <v>2115</v>
      </c>
      <c r="E5570" s="9" t="s">
        <v>2116</v>
      </c>
      <c r="F5570" s="10">
        <f t="shared" ca="1" si="173"/>
        <v>3.1502528022852583E-3</v>
      </c>
      <c r="G5570" s="3" t="str">
        <f>VLOOKUP(Table3[[#This Row],[PRODUCT ID]],Table1[[PRODUCT]:[SELLING PRICE]],1,FALSE)</f>
        <v>Product324</v>
      </c>
      <c r="H5570" s="3" t="str">
        <f>VLOOKUP(Table3[[#This Row],[PRODUCT ID]],Table1[[PRODUCT]:[SELLING PRICE]],2,FALSE)</f>
        <v>Category2</v>
      </c>
      <c r="I5570" s="3" t="str">
        <f>VLOOKUP(Table3[[#This Row],[PRODUCT ID]],Table1[[PRODUCT]:[SELLING PRICE]],3,FALSE)</f>
        <v>Lt</v>
      </c>
      <c r="J5570" s="16">
        <f ca="1">VLOOKUP(Table3[[#This Row],[PRODUCT ID]],Table1[[PRODUCT]:[SELLING PRICE]],4,FALSE)</f>
        <v>217</v>
      </c>
      <c r="K5570" s="16">
        <f ca="1">VLOOKUP(Table3[[#This Row],[PRODUCT ID]],Table1[[PRODUCT]:[SELLING PRICE]],5,FALSE)</f>
        <v>95.249144683585357</v>
      </c>
      <c r="L5570" s="16">
        <f ca="1">J5570*Table3[[#This Row],[QUANTITY]]</f>
        <v>868</v>
      </c>
      <c r="M5570" s="16">
        <f ca="1">K5570*Table3[[#This Row],[QUANTITY]]*(1-Table3[[#This Row],[DISCOUNT %]])</f>
        <v>379.79634319452248</v>
      </c>
      <c r="N5570" s="3">
        <f>DAY(Table3[[#This Row],[DATE]])</f>
        <v>31</v>
      </c>
      <c r="O5570" s="3" t="str">
        <f>TEXT(Table3[[#This Row],[DATE]],"mmm")</f>
        <v>Mar</v>
      </c>
      <c r="P5570" s="3">
        <f>YEAR(Table3[[#This Row],[DATE]])</f>
        <v>2036</v>
      </c>
    </row>
    <row r="5571" spans="1:16" x14ac:dyDescent="0.3">
      <c r="A5571" s="6">
        <v>49766</v>
      </c>
      <c r="B5571" s="7" t="s">
        <v>1377</v>
      </c>
      <c r="C5571" s="9">
        <f t="shared" ref="C5571:C5634" ca="1" si="174">RANDBETWEEN(1,15)</f>
        <v>10</v>
      </c>
      <c r="D5571" s="9" t="s">
        <v>2116</v>
      </c>
      <c r="E5571" s="9" t="s">
        <v>2116</v>
      </c>
      <c r="F5571" s="10">
        <f t="shared" ref="F5571:F5634" ca="1" si="175">RAND()*(0.1)</f>
        <v>9.2948864758316874E-2</v>
      </c>
      <c r="G5571" s="3" t="str">
        <f>VLOOKUP(Table3[[#This Row],[PRODUCT ID]],Table1[[PRODUCT]:[SELLING PRICE]],1,FALSE)</f>
        <v>Product325</v>
      </c>
      <c r="H5571" s="3" t="str">
        <f>VLOOKUP(Table3[[#This Row],[PRODUCT ID]],Table1[[PRODUCT]:[SELLING PRICE]],2,FALSE)</f>
        <v>Category3</v>
      </c>
      <c r="I5571" s="3" t="str">
        <f>VLOOKUP(Table3[[#This Row],[PRODUCT ID]],Table1[[PRODUCT]:[SELLING PRICE]],3,FALSE)</f>
        <v>Ft</v>
      </c>
      <c r="J5571" s="16">
        <f ca="1">VLOOKUP(Table3[[#This Row],[PRODUCT ID]],Table1[[PRODUCT]:[SELLING PRICE]],4,FALSE)</f>
        <v>160</v>
      </c>
      <c r="K5571" s="16">
        <f ca="1">VLOOKUP(Table3[[#This Row],[PRODUCT ID]],Table1[[PRODUCT]:[SELLING PRICE]],5,FALSE)</f>
        <v>264.36610118895965</v>
      </c>
      <c r="L5571" s="16">
        <f ca="1">J5571*Table3[[#This Row],[QUANTITY]]</f>
        <v>1600</v>
      </c>
      <c r="M5571" s="16">
        <f ca="1">K5571*Table3[[#This Row],[QUANTITY]]*(1-Table3[[#This Row],[DISCOUNT %]])</f>
        <v>2397.9357220286352</v>
      </c>
      <c r="N5571" s="3">
        <f>DAY(Table3[[#This Row],[DATE]])</f>
        <v>1</v>
      </c>
      <c r="O5571" s="3" t="str">
        <f>TEXT(Table3[[#This Row],[DATE]],"mmm")</f>
        <v>Apr</v>
      </c>
      <c r="P5571" s="3">
        <f>YEAR(Table3[[#This Row],[DATE]])</f>
        <v>2036</v>
      </c>
    </row>
    <row r="5572" spans="1:16" x14ac:dyDescent="0.3">
      <c r="A5572" s="6">
        <v>49767</v>
      </c>
      <c r="B5572" s="7" t="s">
        <v>1378</v>
      </c>
      <c r="C5572" s="9">
        <f t="shared" ca="1" si="174"/>
        <v>1</v>
      </c>
      <c r="D5572" s="9" t="s">
        <v>2117</v>
      </c>
      <c r="E5572" s="9" t="s">
        <v>2118</v>
      </c>
      <c r="F5572" s="10">
        <f t="shared" ca="1" si="175"/>
        <v>3.3979012208072757E-3</v>
      </c>
      <c r="G5572" s="3" t="str">
        <f>VLOOKUP(Table3[[#This Row],[PRODUCT ID]],Table1[[PRODUCT]:[SELLING PRICE]],1,FALSE)</f>
        <v>Product326</v>
      </c>
      <c r="H5572" s="3" t="str">
        <f>VLOOKUP(Table3[[#This Row],[PRODUCT ID]],Table1[[PRODUCT]:[SELLING PRICE]],2,FALSE)</f>
        <v>Category4</v>
      </c>
      <c r="I5572" s="3" t="str">
        <f>VLOOKUP(Table3[[#This Row],[PRODUCT ID]],Table1[[PRODUCT]:[SELLING PRICE]],3,FALSE)</f>
        <v>Kg</v>
      </c>
      <c r="J5572" s="16">
        <f ca="1">VLOOKUP(Table3[[#This Row],[PRODUCT ID]],Table1[[PRODUCT]:[SELLING PRICE]],4,FALSE)</f>
        <v>117</v>
      </c>
      <c r="K5572" s="16">
        <f ca="1">VLOOKUP(Table3[[#This Row],[PRODUCT ID]],Table1[[PRODUCT]:[SELLING PRICE]],5,FALSE)</f>
        <v>86.912407924758327</v>
      </c>
      <c r="L5572" s="16">
        <f ca="1">J5572*Table3[[#This Row],[QUANTITY]]</f>
        <v>117</v>
      </c>
      <c r="M5572" s="16">
        <f ca="1">K5572*Table3[[#This Row],[QUANTITY]]*(1-Table3[[#This Row],[DISCOUNT %]])</f>
        <v>86.61708814776749</v>
      </c>
      <c r="N5572" s="3">
        <f>DAY(Table3[[#This Row],[DATE]])</f>
        <v>2</v>
      </c>
      <c r="O5572" s="3" t="str">
        <f>TEXT(Table3[[#This Row],[DATE]],"mmm")</f>
        <v>Apr</v>
      </c>
      <c r="P5572" s="3">
        <f>YEAR(Table3[[#This Row],[DATE]])</f>
        <v>2036</v>
      </c>
    </row>
    <row r="5573" spans="1:16" x14ac:dyDescent="0.3">
      <c r="A5573" s="6">
        <v>49768</v>
      </c>
      <c r="B5573" s="7" t="s">
        <v>1379</v>
      </c>
      <c r="C5573" s="9">
        <f t="shared" ca="1" si="174"/>
        <v>2</v>
      </c>
      <c r="D5573" s="9" t="s">
        <v>2115</v>
      </c>
      <c r="E5573" s="9" t="s">
        <v>2118</v>
      </c>
      <c r="F5573" s="10">
        <f t="shared" ca="1" si="175"/>
        <v>3.3665407621307923E-2</v>
      </c>
      <c r="G5573" s="3" t="str">
        <f>VLOOKUP(Table3[[#This Row],[PRODUCT ID]],Table1[[PRODUCT]:[SELLING PRICE]],1,FALSE)</f>
        <v>Product327</v>
      </c>
      <c r="H5573" s="3" t="str">
        <f>VLOOKUP(Table3[[#This Row],[PRODUCT ID]],Table1[[PRODUCT]:[SELLING PRICE]],2,FALSE)</f>
        <v>Category5</v>
      </c>
      <c r="I5573" s="3" t="str">
        <f>VLOOKUP(Table3[[#This Row],[PRODUCT ID]],Table1[[PRODUCT]:[SELLING PRICE]],3,FALSE)</f>
        <v>No</v>
      </c>
      <c r="J5573" s="16">
        <f ca="1">VLOOKUP(Table3[[#This Row],[PRODUCT ID]],Table1[[PRODUCT]:[SELLING PRICE]],4,FALSE)</f>
        <v>10</v>
      </c>
      <c r="K5573" s="16">
        <f ca="1">VLOOKUP(Table3[[#This Row],[PRODUCT ID]],Table1[[PRODUCT]:[SELLING PRICE]],5,FALSE)</f>
        <v>124.15467144180025</v>
      </c>
      <c r="L5573" s="16">
        <f ca="1">J5573*Table3[[#This Row],[QUANTITY]]</f>
        <v>20</v>
      </c>
      <c r="M5573" s="16">
        <f ca="1">K5573*Table3[[#This Row],[QUANTITY]]*(1-Table3[[#This Row],[DISCOUNT %]])</f>
        <v>239.94990763924497</v>
      </c>
      <c r="N5573" s="3">
        <f>DAY(Table3[[#This Row],[DATE]])</f>
        <v>3</v>
      </c>
      <c r="O5573" s="3" t="str">
        <f>TEXT(Table3[[#This Row],[DATE]],"mmm")</f>
        <v>Apr</v>
      </c>
      <c r="P5573" s="3">
        <f>YEAR(Table3[[#This Row],[DATE]])</f>
        <v>2036</v>
      </c>
    </row>
    <row r="5574" spans="1:16" x14ac:dyDescent="0.3">
      <c r="A5574" s="6">
        <v>49769</v>
      </c>
      <c r="B5574" s="7" t="s">
        <v>1380</v>
      </c>
      <c r="C5574" s="9">
        <f t="shared" ca="1" si="174"/>
        <v>10</v>
      </c>
      <c r="D5574" s="9" t="s">
        <v>2115</v>
      </c>
      <c r="E5574" s="9" t="s">
        <v>2116</v>
      </c>
      <c r="F5574" s="10">
        <f t="shared" ca="1" si="175"/>
        <v>2.9786954182315653E-2</v>
      </c>
      <c r="G5574" s="3" t="str">
        <f>VLOOKUP(Table3[[#This Row],[PRODUCT ID]],Table1[[PRODUCT]:[SELLING PRICE]],1,FALSE)</f>
        <v>Product328</v>
      </c>
      <c r="H5574" s="3" t="str">
        <f>VLOOKUP(Table3[[#This Row],[PRODUCT ID]],Table1[[PRODUCT]:[SELLING PRICE]],2,FALSE)</f>
        <v>Category1</v>
      </c>
      <c r="I5574" s="3" t="str">
        <f>VLOOKUP(Table3[[#This Row],[PRODUCT ID]],Table1[[PRODUCT]:[SELLING PRICE]],3,FALSE)</f>
        <v>No</v>
      </c>
      <c r="J5574" s="16">
        <f ca="1">VLOOKUP(Table3[[#This Row],[PRODUCT ID]],Table1[[PRODUCT]:[SELLING PRICE]],4,FALSE)</f>
        <v>190</v>
      </c>
      <c r="K5574" s="16">
        <f ca="1">VLOOKUP(Table3[[#This Row],[PRODUCT ID]],Table1[[PRODUCT]:[SELLING PRICE]],5,FALSE)</f>
        <v>50.111219784723396</v>
      </c>
      <c r="L5574" s="16">
        <f ca="1">J5574*Table3[[#This Row],[QUANTITY]]</f>
        <v>1900</v>
      </c>
      <c r="M5574" s="16">
        <f ca="1">K5574*Table3[[#This Row],[QUANTITY]]*(1-Table3[[#This Row],[DISCOUNT %]])</f>
        <v>486.1855917697589</v>
      </c>
      <c r="N5574" s="3">
        <f>DAY(Table3[[#This Row],[DATE]])</f>
        <v>4</v>
      </c>
      <c r="O5574" s="3" t="str">
        <f>TEXT(Table3[[#This Row],[DATE]],"mmm")</f>
        <v>Apr</v>
      </c>
      <c r="P5574" s="3">
        <f>YEAR(Table3[[#This Row],[DATE]])</f>
        <v>2036</v>
      </c>
    </row>
    <row r="5575" spans="1:16" x14ac:dyDescent="0.3">
      <c r="A5575" s="6">
        <v>49770</v>
      </c>
      <c r="B5575" s="7" t="s">
        <v>1381</v>
      </c>
      <c r="C5575" s="9">
        <f t="shared" ca="1" si="174"/>
        <v>4</v>
      </c>
      <c r="D5575" s="9" t="s">
        <v>2115</v>
      </c>
      <c r="E5575" s="9" t="s">
        <v>2116</v>
      </c>
      <c r="F5575" s="10">
        <f t="shared" ca="1" si="175"/>
        <v>8.3946530849578843E-2</v>
      </c>
      <c r="G5575" s="3" t="str">
        <f>VLOOKUP(Table3[[#This Row],[PRODUCT ID]],Table1[[PRODUCT]:[SELLING PRICE]],1,FALSE)</f>
        <v>Product329</v>
      </c>
      <c r="H5575" s="3" t="str">
        <f>VLOOKUP(Table3[[#This Row],[PRODUCT ID]],Table1[[PRODUCT]:[SELLING PRICE]],2,FALSE)</f>
        <v>Category2</v>
      </c>
      <c r="I5575" s="3" t="str">
        <f>VLOOKUP(Table3[[#This Row],[PRODUCT ID]],Table1[[PRODUCT]:[SELLING PRICE]],3,FALSE)</f>
        <v>Ft</v>
      </c>
      <c r="J5575" s="16">
        <f ca="1">VLOOKUP(Table3[[#This Row],[PRODUCT ID]],Table1[[PRODUCT]:[SELLING PRICE]],4,FALSE)</f>
        <v>41</v>
      </c>
      <c r="K5575" s="16">
        <f ca="1">VLOOKUP(Table3[[#This Row],[PRODUCT ID]],Table1[[PRODUCT]:[SELLING PRICE]],5,FALSE)</f>
        <v>171.82088432822343</v>
      </c>
      <c r="L5575" s="16">
        <f ca="1">J5575*Table3[[#This Row],[QUANTITY]]</f>
        <v>164</v>
      </c>
      <c r="M5575" s="16">
        <f ca="1">K5575*Table3[[#This Row],[QUANTITY]]*(1-Table3[[#This Row],[DISCOUNT %]])</f>
        <v>629.58846864544921</v>
      </c>
      <c r="N5575" s="3">
        <f>DAY(Table3[[#This Row],[DATE]])</f>
        <v>5</v>
      </c>
      <c r="O5575" s="3" t="str">
        <f>TEXT(Table3[[#This Row],[DATE]],"mmm")</f>
        <v>Apr</v>
      </c>
      <c r="P5575" s="3">
        <f>YEAR(Table3[[#This Row],[DATE]])</f>
        <v>2036</v>
      </c>
    </row>
    <row r="5576" spans="1:16" x14ac:dyDescent="0.3">
      <c r="A5576" s="6">
        <v>49771</v>
      </c>
      <c r="B5576" s="7" t="s">
        <v>1382</v>
      </c>
      <c r="C5576" s="9">
        <f t="shared" ca="1" si="174"/>
        <v>13</v>
      </c>
      <c r="D5576" s="9" t="s">
        <v>2116</v>
      </c>
      <c r="E5576" s="9" t="s">
        <v>2116</v>
      </c>
      <c r="F5576" s="10">
        <f t="shared" ca="1" si="175"/>
        <v>1.6667738503081442E-2</v>
      </c>
      <c r="G5576" s="3" t="str">
        <f>VLOOKUP(Table3[[#This Row],[PRODUCT ID]],Table1[[PRODUCT]:[SELLING PRICE]],1,FALSE)</f>
        <v>Product330</v>
      </c>
      <c r="H5576" s="3" t="str">
        <f>VLOOKUP(Table3[[#This Row],[PRODUCT ID]],Table1[[PRODUCT]:[SELLING PRICE]],2,FALSE)</f>
        <v>Category3</v>
      </c>
      <c r="I5576" s="3" t="str">
        <f>VLOOKUP(Table3[[#This Row],[PRODUCT ID]],Table1[[PRODUCT]:[SELLING PRICE]],3,FALSE)</f>
        <v>No</v>
      </c>
      <c r="J5576" s="16">
        <f ca="1">VLOOKUP(Table3[[#This Row],[PRODUCT ID]],Table1[[PRODUCT]:[SELLING PRICE]],4,FALSE)</f>
        <v>61</v>
      </c>
      <c r="K5576" s="16">
        <f ca="1">VLOOKUP(Table3[[#This Row],[PRODUCT ID]],Table1[[PRODUCT]:[SELLING PRICE]],5,FALSE)</f>
        <v>102.09929914283522</v>
      </c>
      <c r="L5576" s="16">
        <f ca="1">J5576*Table3[[#This Row],[QUANTITY]]</f>
        <v>793</v>
      </c>
      <c r="M5576" s="16">
        <f ca="1">K5576*Table3[[#This Row],[QUANTITY]]*(1-Table3[[#This Row],[DISCOUNT %]])</f>
        <v>1305.1679514038692</v>
      </c>
      <c r="N5576" s="3">
        <f>DAY(Table3[[#This Row],[DATE]])</f>
        <v>6</v>
      </c>
      <c r="O5576" s="3" t="str">
        <f>TEXT(Table3[[#This Row],[DATE]],"mmm")</f>
        <v>Apr</v>
      </c>
      <c r="P5576" s="3">
        <f>YEAR(Table3[[#This Row],[DATE]])</f>
        <v>2036</v>
      </c>
    </row>
    <row r="5577" spans="1:16" x14ac:dyDescent="0.3">
      <c r="A5577" s="6">
        <v>49772</v>
      </c>
      <c r="B5577" s="7" t="s">
        <v>1383</v>
      </c>
      <c r="C5577" s="9">
        <f t="shared" ca="1" si="174"/>
        <v>5</v>
      </c>
      <c r="D5577" s="9" t="s">
        <v>2116</v>
      </c>
      <c r="E5577" s="9" t="s">
        <v>2116</v>
      </c>
      <c r="F5577" s="10">
        <f t="shared" ca="1" si="175"/>
        <v>6.1755930879694193E-2</v>
      </c>
      <c r="G5577" s="3" t="str">
        <f>VLOOKUP(Table3[[#This Row],[PRODUCT ID]],Table1[[PRODUCT]:[SELLING PRICE]],1,FALSE)</f>
        <v>Product331</v>
      </c>
      <c r="H5577" s="3" t="str">
        <f>VLOOKUP(Table3[[#This Row],[PRODUCT ID]],Table1[[PRODUCT]:[SELLING PRICE]],2,FALSE)</f>
        <v>Category4</v>
      </c>
      <c r="I5577" s="3" t="str">
        <f>VLOOKUP(Table3[[#This Row],[PRODUCT ID]],Table1[[PRODUCT]:[SELLING PRICE]],3,FALSE)</f>
        <v>Kg</v>
      </c>
      <c r="J5577" s="16">
        <f ca="1">VLOOKUP(Table3[[#This Row],[PRODUCT ID]],Table1[[PRODUCT]:[SELLING PRICE]],4,FALSE)</f>
        <v>22</v>
      </c>
      <c r="K5577" s="16">
        <f ca="1">VLOOKUP(Table3[[#This Row],[PRODUCT ID]],Table1[[PRODUCT]:[SELLING PRICE]],5,FALSE)</f>
        <v>82.007522453895561</v>
      </c>
      <c r="L5577" s="16">
        <f ca="1">J5577*Table3[[#This Row],[QUANTITY]]</f>
        <v>110</v>
      </c>
      <c r="M5577" s="16">
        <f ca="1">K5577*Table3[[#This Row],[QUANTITY]]*(1-Table3[[#This Row],[DISCOUNT %]])</f>
        <v>384.71535782808905</v>
      </c>
      <c r="N5577" s="3">
        <f>DAY(Table3[[#This Row],[DATE]])</f>
        <v>7</v>
      </c>
      <c r="O5577" s="3" t="str">
        <f>TEXT(Table3[[#This Row],[DATE]],"mmm")</f>
        <v>Apr</v>
      </c>
      <c r="P5577" s="3">
        <f>YEAR(Table3[[#This Row],[DATE]])</f>
        <v>2036</v>
      </c>
    </row>
    <row r="5578" spans="1:16" x14ac:dyDescent="0.3">
      <c r="A5578" s="6">
        <v>49773</v>
      </c>
      <c r="B5578" s="7" t="s">
        <v>1384</v>
      </c>
      <c r="C5578" s="9">
        <f t="shared" ca="1" si="174"/>
        <v>3</v>
      </c>
      <c r="D5578" s="9" t="s">
        <v>2116</v>
      </c>
      <c r="E5578" s="9" t="s">
        <v>2118</v>
      </c>
      <c r="F5578" s="10">
        <f t="shared" ca="1" si="175"/>
        <v>7.1106413172193864E-2</v>
      </c>
      <c r="G5578" s="3" t="str">
        <f>VLOOKUP(Table3[[#This Row],[PRODUCT ID]],Table1[[PRODUCT]:[SELLING PRICE]],1,FALSE)</f>
        <v>Product332</v>
      </c>
      <c r="H5578" s="3" t="str">
        <f>VLOOKUP(Table3[[#This Row],[PRODUCT ID]],Table1[[PRODUCT]:[SELLING PRICE]],2,FALSE)</f>
        <v>Category5</v>
      </c>
      <c r="I5578" s="3" t="str">
        <f>VLOOKUP(Table3[[#This Row],[PRODUCT ID]],Table1[[PRODUCT]:[SELLING PRICE]],3,FALSE)</f>
        <v>Kg</v>
      </c>
      <c r="J5578" s="16">
        <f ca="1">VLOOKUP(Table3[[#This Row],[PRODUCT ID]],Table1[[PRODUCT]:[SELLING PRICE]],4,FALSE)</f>
        <v>68</v>
      </c>
      <c r="K5578" s="16">
        <f ca="1">VLOOKUP(Table3[[#This Row],[PRODUCT ID]],Table1[[PRODUCT]:[SELLING PRICE]],5,FALSE)</f>
        <v>292.77443059016099</v>
      </c>
      <c r="L5578" s="16">
        <f ca="1">J5578*Table3[[#This Row],[QUANTITY]]</f>
        <v>204</v>
      </c>
      <c r="M5578" s="16">
        <f ca="1">K5578*Table3[[#This Row],[QUANTITY]]*(1-Table3[[#This Row],[DISCOUNT %]])</f>
        <v>815.86887288708954</v>
      </c>
      <c r="N5578" s="3">
        <f>DAY(Table3[[#This Row],[DATE]])</f>
        <v>8</v>
      </c>
      <c r="O5578" s="3" t="str">
        <f>TEXT(Table3[[#This Row],[DATE]],"mmm")</f>
        <v>Apr</v>
      </c>
      <c r="P5578" s="3">
        <f>YEAR(Table3[[#This Row],[DATE]])</f>
        <v>2036</v>
      </c>
    </row>
    <row r="5579" spans="1:16" x14ac:dyDescent="0.3">
      <c r="A5579" s="6">
        <v>49774</v>
      </c>
      <c r="B5579" s="7" t="s">
        <v>1385</v>
      </c>
      <c r="C5579" s="9">
        <f t="shared" ca="1" si="174"/>
        <v>3</v>
      </c>
      <c r="D5579" s="9" t="s">
        <v>2115</v>
      </c>
      <c r="E5579" s="9" t="s">
        <v>2116</v>
      </c>
      <c r="F5579" s="10">
        <f t="shared" ca="1" si="175"/>
        <v>1.0542068296470531E-3</v>
      </c>
      <c r="G5579" s="3" t="str">
        <f>VLOOKUP(Table3[[#This Row],[PRODUCT ID]],Table1[[PRODUCT]:[SELLING PRICE]],1,FALSE)</f>
        <v>Product333</v>
      </c>
      <c r="H5579" s="3" t="str">
        <f>VLOOKUP(Table3[[#This Row],[PRODUCT ID]],Table1[[PRODUCT]:[SELLING PRICE]],2,FALSE)</f>
        <v>Category1</v>
      </c>
      <c r="I5579" s="3" t="str">
        <f>VLOOKUP(Table3[[#This Row],[PRODUCT ID]],Table1[[PRODUCT]:[SELLING PRICE]],3,FALSE)</f>
        <v>Lt</v>
      </c>
      <c r="J5579" s="16">
        <f ca="1">VLOOKUP(Table3[[#This Row],[PRODUCT ID]],Table1[[PRODUCT]:[SELLING PRICE]],4,FALSE)</f>
        <v>186</v>
      </c>
      <c r="K5579" s="16">
        <f ca="1">VLOOKUP(Table3[[#This Row],[PRODUCT ID]],Table1[[PRODUCT]:[SELLING PRICE]],5,FALSE)</f>
        <v>192.69073421074293</v>
      </c>
      <c r="L5579" s="16">
        <f ca="1">J5579*Table3[[#This Row],[QUANTITY]]</f>
        <v>558</v>
      </c>
      <c r="M5579" s="16">
        <f ca="1">K5579*Table3[[#This Row],[QUANTITY]]*(1-Table3[[#This Row],[DISCOUNT %]])</f>
        <v>577.46279496818477</v>
      </c>
      <c r="N5579" s="3">
        <f>DAY(Table3[[#This Row],[DATE]])</f>
        <v>9</v>
      </c>
      <c r="O5579" s="3" t="str">
        <f>TEXT(Table3[[#This Row],[DATE]],"mmm")</f>
        <v>Apr</v>
      </c>
      <c r="P5579" s="3">
        <f>YEAR(Table3[[#This Row],[DATE]])</f>
        <v>2036</v>
      </c>
    </row>
    <row r="5580" spans="1:16" x14ac:dyDescent="0.3">
      <c r="A5580" s="6">
        <v>49775</v>
      </c>
      <c r="B5580" s="7" t="s">
        <v>1386</v>
      </c>
      <c r="C5580" s="9">
        <f t="shared" ca="1" si="174"/>
        <v>14</v>
      </c>
      <c r="D5580" s="9" t="s">
        <v>2117</v>
      </c>
      <c r="E5580" s="9" t="s">
        <v>2116</v>
      </c>
      <c r="F5580" s="10">
        <f t="shared" ca="1" si="175"/>
        <v>1.5147770753372725E-2</v>
      </c>
      <c r="G5580" s="3" t="str">
        <f>VLOOKUP(Table3[[#This Row],[PRODUCT ID]],Table1[[PRODUCT]:[SELLING PRICE]],1,FALSE)</f>
        <v>Product334</v>
      </c>
      <c r="H5580" s="3" t="str">
        <f>VLOOKUP(Table3[[#This Row],[PRODUCT ID]],Table1[[PRODUCT]:[SELLING PRICE]],2,FALSE)</f>
        <v>Category2</v>
      </c>
      <c r="I5580" s="3" t="str">
        <f>VLOOKUP(Table3[[#This Row],[PRODUCT ID]],Table1[[PRODUCT]:[SELLING PRICE]],3,FALSE)</f>
        <v>Kg</v>
      </c>
      <c r="J5580" s="16">
        <f ca="1">VLOOKUP(Table3[[#This Row],[PRODUCT ID]],Table1[[PRODUCT]:[SELLING PRICE]],4,FALSE)</f>
        <v>122</v>
      </c>
      <c r="K5580" s="16">
        <f ca="1">VLOOKUP(Table3[[#This Row],[PRODUCT ID]],Table1[[PRODUCT]:[SELLING PRICE]],5,FALSE)</f>
        <v>63.890084282683333</v>
      </c>
      <c r="L5580" s="16">
        <f ca="1">J5580*Table3[[#This Row],[QUANTITY]]</f>
        <v>1708</v>
      </c>
      <c r="M5580" s="16">
        <f ca="1">K5580*Table3[[#This Row],[QUANTITY]]*(1-Table3[[#This Row],[DISCOUNT %]])</f>
        <v>880.91208705577822</v>
      </c>
      <c r="N5580" s="3">
        <f>DAY(Table3[[#This Row],[DATE]])</f>
        <v>10</v>
      </c>
      <c r="O5580" s="3" t="str">
        <f>TEXT(Table3[[#This Row],[DATE]],"mmm")</f>
        <v>Apr</v>
      </c>
      <c r="P5580" s="3">
        <f>YEAR(Table3[[#This Row],[DATE]])</f>
        <v>2036</v>
      </c>
    </row>
    <row r="5581" spans="1:16" x14ac:dyDescent="0.3">
      <c r="A5581" s="6">
        <v>49776</v>
      </c>
      <c r="B5581" s="7" t="s">
        <v>1387</v>
      </c>
      <c r="C5581" s="9">
        <f t="shared" ca="1" si="174"/>
        <v>4</v>
      </c>
      <c r="D5581" s="9" t="s">
        <v>2117</v>
      </c>
      <c r="E5581" s="9" t="s">
        <v>2116</v>
      </c>
      <c r="F5581" s="10">
        <f t="shared" ca="1" si="175"/>
        <v>2.556138410464337E-2</v>
      </c>
      <c r="G5581" s="3" t="str">
        <f>VLOOKUP(Table3[[#This Row],[PRODUCT ID]],Table1[[PRODUCT]:[SELLING PRICE]],1,FALSE)</f>
        <v>Product335</v>
      </c>
      <c r="H5581" s="3" t="str">
        <f>VLOOKUP(Table3[[#This Row],[PRODUCT ID]],Table1[[PRODUCT]:[SELLING PRICE]],2,FALSE)</f>
        <v>Category3</v>
      </c>
      <c r="I5581" s="3" t="str">
        <f>VLOOKUP(Table3[[#This Row],[PRODUCT ID]],Table1[[PRODUCT]:[SELLING PRICE]],3,FALSE)</f>
        <v>Lt</v>
      </c>
      <c r="J5581" s="16">
        <f ca="1">VLOOKUP(Table3[[#This Row],[PRODUCT ID]],Table1[[PRODUCT]:[SELLING PRICE]],4,FALSE)</f>
        <v>173</v>
      </c>
      <c r="K5581" s="16">
        <f ca="1">VLOOKUP(Table3[[#This Row],[PRODUCT ID]],Table1[[PRODUCT]:[SELLING PRICE]],5,FALSE)</f>
        <v>89.209014179134854</v>
      </c>
      <c r="L5581" s="16">
        <f ca="1">J5581*Table3[[#This Row],[QUANTITY]]</f>
        <v>692</v>
      </c>
      <c r="M5581" s="16">
        <f ca="1">K5581*Table3[[#This Row],[QUANTITY]]*(1-Table3[[#This Row],[DISCOUNT %]])</f>
        <v>347.71483320842162</v>
      </c>
      <c r="N5581" s="3">
        <f>DAY(Table3[[#This Row],[DATE]])</f>
        <v>11</v>
      </c>
      <c r="O5581" s="3" t="str">
        <f>TEXT(Table3[[#This Row],[DATE]],"mmm")</f>
        <v>Apr</v>
      </c>
      <c r="P5581" s="3">
        <f>YEAR(Table3[[#This Row],[DATE]])</f>
        <v>2036</v>
      </c>
    </row>
    <row r="5582" spans="1:16" x14ac:dyDescent="0.3">
      <c r="A5582" s="6">
        <v>49777</v>
      </c>
      <c r="B5582" s="7" t="s">
        <v>1388</v>
      </c>
      <c r="C5582" s="9">
        <f t="shared" ca="1" si="174"/>
        <v>12</v>
      </c>
      <c r="D5582" s="9" t="s">
        <v>2116</v>
      </c>
      <c r="E5582" s="9" t="s">
        <v>2116</v>
      </c>
      <c r="F5582" s="10">
        <f t="shared" ca="1" si="175"/>
        <v>7.1638165496865455E-2</v>
      </c>
      <c r="G5582" s="3" t="str">
        <f>VLOOKUP(Table3[[#This Row],[PRODUCT ID]],Table1[[PRODUCT]:[SELLING PRICE]],1,FALSE)</f>
        <v>Product336</v>
      </c>
      <c r="H5582" s="3" t="str">
        <f>VLOOKUP(Table3[[#This Row],[PRODUCT ID]],Table1[[PRODUCT]:[SELLING PRICE]],2,FALSE)</f>
        <v>Category4</v>
      </c>
      <c r="I5582" s="3" t="str">
        <f>VLOOKUP(Table3[[#This Row],[PRODUCT ID]],Table1[[PRODUCT]:[SELLING PRICE]],3,FALSE)</f>
        <v>Ft</v>
      </c>
      <c r="J5582" s="16">
        <f ca="1">VLOOKUP(Table3[[#This Row],[PRODUCT ID]],Table1[[PRODUCT]:[SELLING PRICE]],4,FALSE)</f>
        <v>108</v>
      </c>
      <c r="K5582" s="16">
        <f ca="1">VLOOKUP(Table3[[#This Row],[PRODUCT ID]],Table1[[PRODUCT]:[SELLING PRICE]],5,FALSE)</f>
        <v>256.0019018789198</v>
      </c>
      <c r="L5582" s="16">
        <f ca="1">J5582*Table3[[#This Row],[QUANTITY]]</f>
        <v>1296</v>
      </c>
      <c r="M5582" s="16">
        <f ca="1">K5582*Table3[[#This Row],[QUANTITY]]*(1-Table3[[#This Row],[DISCOUNT %]])</f>
        <v>2851.948743175265</v>
      </c>
      <c r="N5582" s="3">
        <f>DAY(Table3[[#This Row],[DATE]])</f>
        <v>12</v>
      </c>
      <c r="O5582" s="3" t="str">
        <f>TEXT(Table3[[#This Row],[DATE]],"mmm")</f>
        <v>Apr</v>
      </c>
      <c r="P5582" s="3">
        <f>YEAR(Table3[[#This Row],[DATE]])</f>
        <v>2036</v>
      </c>
    </row>
    <row r="5583" spans="1:16" x14ac:dyDescent="0.3">
      <c r="A5583" s="6">
        <v>49778</v>
      </c>
      <c r="B5583" s="7" t="s">
        <v>1389</v>
      </c>
      <c r="C5583" s="9">
        <f t="shared" ca="1" si="174"/>
        <v>12</v>
      </c>
      <c r="D5583" s="9" t="s">
        <v>2116</v>
      </c>
      <c r="E5583" s="9" t="s">
        <v>2116</v>
      </c>
      <c r="F5583" s="10">
        <f t="shared" ca="1" si="175"/>
        <v>7.0336962121469296E-2</v>
      </c>
      <c r="G5583" s="3" t="str">
        <f>VLOOKUP(Table3[[#This Row],[PRODUCT ID]],Table1[[PRODUCT]:[SELLING PRICE]],1,FALSE)</f>
        <v>Product337</v>
      </c>
      <c r="H5583" s="3" t="str">
        <f>VLOOKUP(Table3[[#This Row],[PRODUCT ID]],Table1[[PRODUCT]:[SELLING PRICE]],2,FALSE)</f>
        <v>Category1</v>
      </c>
      <c r="I5583" s="3" t="str">
        <f>VLOOKUP(Table3[[#This Row],[PRODUCT ID]],Table1[[PRODUCT]:[SELLING PRICE]],3,FALSE)</f>
        <v>Kg</v>
      </c>
      <c r="J5583" s="16">
        <f ca="1">VLOOKUP(Table3[[#This Row],[PRODUCT ID]],Table1[[PRODUCT]:[SELLING PRICE]],4,FALSE)</f>
        <v>247</v>
      </c>
      <c r="K5583" s="16">
        <f ca="1">VLOOKUP(Table3[[#This Row],[PRODUCT ID]],Table1[[PRODUCT]:[SELLING PRICE]],5,FALSE)</f>
        <v>213.71033526426584</v>
      </c>
      <c r="L5583" s="16">
        <f ca="1">J5583*Table3[[#This Row],[QUANTITY]]</f>
        <v>2964</v>
      </c>
      <c r="M5583" s="16">
        <f ca="1">K5583*Table3[[#This Row],[QUANTITY]]*(1-Table3[[#This Row],[DISCOUNT %]])</f>
        <v>2384.1431940938</v>
      </c>
      <c r="N5583" s="3">
        <f>DAY(Table3[[#This Row],[DATE]])</f>
        <v>13</v>
      </c>
      <c r="O5583" s="3" t="str">
        <f>TEXT(Table3[[#This Row],[DATE]],"mmm")</f>
        <v>Apr</v>
      </c>
      <c r="P5583" s="3">
        <f>YEAR(Table3[[#This Row],[DATE]])</f>
        <v>2036</v>
      </c>
    </row>
    <row r="5584" spans="1:16" x14ac:dyDescent="0.3">
      <c r="A5584" s="6">
        <v>49779</v>
      </c>
      <c r="B5584" s="7" t="s">
        <v>1390</v>
      </c>
      <c r="C5584" s="9">
        <f t="shared" ca="1" si="174"/>
        <v>4</v>
      </c>
      <c r="D5584" s="9" t="s">
        <v>2116</v>
      </c>
      <c r="E5584" s="9" t="s">
        <v>2118</v>
      </c>
      <c r="F5584" s="10">
        <f t="shared" ca="1" si="175"/>
        <v>5.7703199979480091E-2</v>
      </c>
      <c r="G5584" s="3" t="str">
        <f>VLOOKUP(Table3[[#This Row],[PRODUCT ID]],Table1[[PRODUCT]:[SELLING PRICE]],1,FALSE)</f>
        <v>Product338</v>
      </c>
      <c r="H5584" s="3" t="str">
        <f>VLOOKUP(Table3[[#This Row],[PRODUCT ID]],Table1[[PRODUCT]:[SELLING PRICE]],2,FALSE)</f>
        <v>Category2</v>
      </c>
      <c r="I5584" s="3" t="str">
        <f>VLOOKUP(Table3[[#This Row],[PRODUCT ID]],Table1[[PRODUCT]:[SELLING PRICE]],3,FALSE)</f>
        <v>No</v>
      </c>
      <c r="J5584" s="16">
        <f ca="1">VLOOKUP(Table3[[#This Row],[PRODUCT ID]],Table1[[PRODUCT]:[SELLING PRICE]],4,FALSE)</f>
        <v>77</v>
      </c>
      <c r="K5584" s="16">
        <f ca="1">VLOOKUP(Table3[[#This Row],[PRODUCT ID]],Table1[[PRODUCT]:[SELLING PRICE]],5,FALSE)</f>
        <v>237.3384238010517</v>
      </c>
      <c r="L5584" s="16">
        <f ca="1">J5584*Table3[[#This Row],[QUANTITY]]</f>
        <v>308</v>
      </c>
      <c r="M5584" s="16">
        <f ca="1">K5584*Table3[[#This Row],[QUANTITY]]*(1-Table3[[#This Row],[DISCOUNT %]])</f>
        <v>894.57294907858</v>
      </c>
      <c r="N5584" s="3">
        <f>DAY(Table3[[#This Row],[DATE]])</f>
        <v>14</v>
      </c>
      <c r="O5584" s="3" t="str">
        <f>TEXT(Table3[[#This Row],[DATE]],"mmm")</f>
        <v>Apr</v>
      </c>
      <c r="P5584" s="3">
        <f>YEAR(Table3[[#This Row],[DATE]])</f>
        <v>2036</v>
      </c>
    </row>
    <row r="5585" spans="1:16" x14ac:dyDescent="0.3">
      <c r="A5585" s="6">
        <v>49780</v>
      </c>
      <c r="B5585" s="7" t="s">
        <v>1391</v>
      </c>
      <c r="C5585" s="9">
        <f t="shared" ca="1" si="174"/>
        <v>14</v>
      </c>
      <c r="D5585" s="9" t="s">
        <v>2116</v>
      </c>
      <c r="E5585" s="9" t="s">
        <v>2118</v>
      </c>
      <c r="F5585" s="10">
        <f t="shared" ca="1" si="175"/>
        <v>4.0566858189473746E-2</v>
      </c>
      <c r="G5585" s="3" t="str">
        <f>VLOOKUP(Table3[[#This Row],[PRODUCT ID]],Table1[[PRODUCT]:[SELLING PRICE]],1,FALSE)</f>
        <v>Product339</v>
      </c>
      <c r="H5585" s="3" t="str">
        <f>VLOOKUP(Table3[[#This Row],[PRODUCT ID]],Table1[[PRODUCT]:[SELLING PRICE]],2,FALSE)</f>
        <v>Category3</v>
      </c>
      <c r="I5585" s="3" t="str">
        <f>VLOOKUP(Table3[[#This Row],[PRODUCT ID]],Table1[[PRODUCT]:[SELLING PRICE]],3,FALSE)</f>
        <v>No</v>
      </c>
      <c r="J5585" s="16">
        <f ca="1">VLOOKUP(Table3[[#This Row],[PRODUCT ID]],Table1[[PRODUCT]:[SELLING PRICE]],4,FALSE)</f>
        <v>92</v>
      </c>
      <c r="K5585" s="16">
        <f ca="1">VLOOKUP(Table3[[#This Row],[PRODUCT ID]],Table1[[PRODUCT]:[SELLING PRICE]],5,FALSE)</f>
        <v>83.034094001668521</v>
      </c>
      <c r="L5585" s="16">
        <f ca="1">J5585*Table3[[#This Row],[QUANTITY]]</f>
        <v>1288</v>
      </c>
      <c r="M5585" s="16">
        <f ca="1">K5585*Table3[[#This Row],[QUANTITY]]*(1-Table3[[#This Row],[DISCOUNT %]])</f>
        <v>1115.3192635957596</v>
      </c>
      <c r="N5585" s="3">
        <f>DAY(Table3[[#This Row],[DATE]])</f>
        <v>15</v>
      </c>
      <c r="O5585" s="3" t="str">
        <f>TEXT(Table3[[#This Row],[DATE]],"mmm")</f>
        <v>Apr</v>
      </c>
      <c r="P5585" s="3">
        <f>YEAR(Table3[[#This Row],[DATE]])</f>
        <v>2036</v>
      </c>
    </row>
    <row r="5586" spans="1:16" x14ac:dyDescent="0.3">
      <c r="A5586" s="6">
        <v>49781</v>
      </c>
      <c r="B5586" s="7" t="s">
        <v>1392</v>
      </c>
      <c r="C5586" s="9">
        <f t="shared" ca="1" si="174"/>
        <v>6</v>
      </c>
      <c r="D5586" s="9" t="s">
        <v>2115</v>
      </c>
      <c r="E5586" s="9" t="s">
        <v>2116</v>
      </c>
      <c r="F5586" s="10">
        <f t="shared" ca="1" si="175"/>
        <v>9.4571318161441181E-2</v>
      </c>
      <c r="G5586" s="3" t="str">
        <f>VLOOKUP(Table3[[#This Row],[PRODUCT ID]],Table1[[PRODUCT]:[SELLING PRICE]],1,FALSE)</f>
        <v>Product340</v>
      </c>
      <c r="H5586" s="3" t="str">
        <f>VLOOKUP(Table3[[#This Row],[PRODUCT ID]],Table1[[PRODUCT]:[SELLING PRICE]],2,FALSE)</f>
        <v>Category4</v>
      </c>
      <c r="I5586" s="3" t="str">
        <f>VLOOKUP(Table3[[#This Row],[PRODUCT ID]],Table1[[PRODUCT]:[SELLING PRICE]],3,FALSE)</f>
        <v>Ft</v>
      </c>
      <c r="J5586" s="16">
        <f ca="1">VLOOKUP(Table3[[#This Row],[PRODUCT ID]],Table1[[PRODUCT]:[SELLING PRICE]],4,FALSE)</f>
        <v>11</v>
      </c>
      <c r="K5586" s="16">
        <f ca="1">VLOOKUP(Table3[[#This Row],[PRODUCT ID]],Table1[[PRODUCT]:[SELLING PRICE]],5,FALSE)</f>
        <v>232.73824399928162</v>
      </c>
      <c r="L5586" s="16">
        <f ca="1">J5586*Table3[[#This Row],[QUANTITY]]</f>
        <v>66</v>
      </c>
      <c r="M5586" s="16">
        <f ca="1">K5586*Table3[[#This Row],[QUANTITY]]*(1-Table3[[#This Row],[DISCOUNT %]])</f>
        <v>1264.3672888661426</v>
      </c>
      <c r="N5586" s="3">
        <f>DAY(Table3[[#This Row],[DATE]])</f>
        <v>16</v>
      </c>
      <c r="O5586" s="3" t="str">
        <f>TEXT(Table3[[#This Row],[DATE]],"mmm")</f>
        <v>Apr</v>
      </c>
      <c r="P5586" s="3">
        <f>YEAR(Table3[[#This Row],[DATE]])</f>
        <v>2036</v>
      </c>
    </row>
    <row r="5587" spans="1:16" x14ac:dyDescent="0.3">
      <c r="A5587" s="6">
        <v>49782</v>
      </c>
      <c r="B5587" s="7" t="s">
        <v>1393</v>
      </c>
      <c r="C5587" s="9">
        <f t="shared" ca="1" si="174"/>
        <v>1</v>
      </c>
      <c r="D5587" s="9" t="s">
        <v>2116</v>
      </c>
      <c r="E5587" s="9" t="s">
        <v>2116</v>
      </c>
      <c r="F5587" s="10">
        <f t="shared" ca="1" si="175"/>
        <v>5.0380471634909442E-3</v>
      </c>
      <c r="G5587" s="3" t="str">
        <f>VLOOKUP(Table3[[#This Row],[PRODUCT ID]],Table1[[PRODUCT]:[SELLING PRICE]],1,FALSE)</f>
        <v>Product341</v>
      </c>
      <c r="H5587" s="3" t="str">
        <f>VLOOKUP(Table3[[#This Row],[PRODUCT ID]],Table1[[PRODUCT]:[SELLING PRICE]],2,FALSE)</f>
        <v>Category5</v>
      </c>
      <c r="I5587" s="3" t="str">
        <f>VLOOKUP(Table3[[#This Row],[PRODUCT ID]],Table1[[PRODUCT]:[SELLING PRICE]],3,FALSE)</f>
        <v>No</v>
      </c>
      <c r="J5587" s="16">
        <f ca="1">VLOOKUP(Table3[[#This Row],[PRODUCT ID]],Table1[[PRODUCT]:[SELLING PRICE]],4,FALSE)</f>
        <v>22</v>
      </c>
      <c r="K5587" s="16">
        <f ca="1">VLOOKUP(Table3[[#This Row],[PRODUCT ID]],Table1[[PRODUCT]:[SELLING PRICE]],5,FALSE)</f>
        <v>51.009656057150352</v>
      </c>
      <c r="L5587" s="16">
        <f ca="1">J5587*Table3[[#This Row],[QUANTITY]]</f>
        <v>22</v>
      </c>
      <c r="M5587" s="16">
        <f ca="1">K5587*Table3[[#This Row],[QUANTITY]]*(1-Table3[[#This Row],[DISCOUNT %]])</f>
        <v>50.752667004140974</v>
      </c>
      <c r="N5587" s="3">
        <f>DAY(Table3[[#This Row],[DATE]])</f>
        <v>17</v>
      </c>
      <c r="O5587" s="3" t="str">
        <f>TEXT(Table3[[#This Row],[DATE]],"mmm")</f>
        <v>Apr</v>
      </c>
      <c r="P5587" s="3">
        <f>YEAR(Table3[[#This Row],[DATE]])</f>
        <v>2036</v>
      </c>
    </row>
    <row r="5588" spans="1:16" x14ac:dyDescent="0.3">
      <c r="A5588" s="6">
        <v>49783</v>
      </c>
      <c r="B5588" s="7" t="s">
        <v>1394</v>
      </c>
      <c r="C5588" s="9">
        <f t="shared" ca="1" si="174"/>
        <v>4</v>
      </c>
      <c r="D5588" s="9" t="s">
        <v>2117</v>
      </c>
      <c r="E5588" s="9" t="s">
        <v>2116</v>
      </c>
      <c r="F5588" s="10">
        <f t="shared" ca="1" si="175"/>
        <v>8.1912872131611691E-2</v>
      </c>
      <c r="G5588" s="3" t="str">
        <f>VLOOKUP(Table3[[#This Row],[PRODUCT ID]],Table1[[PRODUCT]:[SELLING PRICE]],1,FALSE)</f>
        <v>Product342</v>
      </c>
      <c r="H5588" s="3" t="str">
        <f>VLOOKUP(Table3[[#This Row],[PRODUCT ID]],Table1[[PRODUCT]:[SELLING PRICE]],2,FALSE)</f>
        <v>Category1</v>
      </c>
      <c r="I5588" s="3" t="str">
        <f>VLOOKUP(Table3[[#This Row],[PRODUCT ID]],Table1[[PRODUCT]:[SELLING PRICE]],3,FALSE)</f>
        <v>Kg</v>
      </c>
      <c r="J5588" s="16">
        <f ca="1">VLOOKUP(Table3[[#This Row],[PRODUCT ID]],Table1[[PRODUCT]:[SELLING PRICE]],4,FALSE)</f>
        <v>187</v>
      </c>
      <c r="K5588" s="16">
        <f ca="1">VLOOKUP(Table3[[#This Row],[PRODUCT ID]],Table1[[PRODUCT]:[SELLING PRICE]],5,FALSE)</f>
        <v>269.4081142143034</v>
      </c>
      <c r="L5588" s="16">
        <f ca="1">J5588*Table3[[#This Row],[QUANTITY]]</f>
        <v>748</v>
      </c>
      <c r="M5588" s="16">
        <f ca="1">K5588*Table3[[#This Row],[QUANTITY]]*(1-Table3[[#This Row],[DISCOUNT %]])</f>
        <v>989.36048721379404</v>
      </c>
      <c r="N5588" s="3">
        <f>DAY(Table3[[#This Row],[DATE]])</f>
        <v>18</v>
      </c>
      <c r="O5588" s="3" t="str">
        <f>TEXT(Table3[[#This Row],[DATE]],"mmm")</f>
        <v>Apr</v>
      </c>
      <c r="P5588" s="3">
        <f>YEAR(Table3[[#This Row],[DATE]])</f>
        <v>2036</v>
      </c>
    </row>
    <row r="5589" spans="1:16" x14ac:dyDescent="0.3">
      <c r="A5589" s="6">
        <v>49784</v>
      </c>
      <c r="B5589" s="7" t="s">
        <v>1395</v>
      </c>
      <c r="C5589" s="9">
        <f t="shared" ca="1" si="174"/>
        <v>9</v>
      </c>
      <c r="D5589" s="9" t="s">
        <v>2115</v>
      </c>
      <c r="E5589" s="9" t="s">
        <v>2116</v>
      </c>
      <c r="F5589" s="10">
        <f t="shared" ca="1" si="175"/>
        <v>2.1724298850873069E-2</v>
      </c>
      <c r="G5589" s="3" t="str">
        <f>VLOOKUP(Table3[[#This Row],[PRODUCT ID]],Table1[[PRODUCT]:[SELLING PRICE]],1,FALSE)</f>
        <v>Product343</v>
      </c>
      <c r="H5589" s="3" t="str">
        <f>VLOOKUP(Table3[[#This Row],[PRODUCT ID]],Table1[[PRODUCT]:[SELLING PRICE]],2,FALSE)</f>
        <v>Category2</v>
      </c>
      <c r="I5589" s="3" t="str">
        <f>VLOOKUP(Table3[[#This Row],[PRODUCT ID]],Table1[[PRODUCT]:[SELLING PRICE]],3,FALSE)</f>
        <v>Kg</v>
      </c>
      <c r="J5589" s="16">
        <f ca="1">VLOOKUP(Table3[[#This Row],[PRODUCT ID]],Table1[[PRODUCT]:[SELLING PRICE]],4,FALSE)</f>
        <v>111</v>
      </c>
      <c r="K5589" s="16">
        <f ca="1">VLOOKUP(Table3[[#This Row],[PRODUCT ID]],Table1[[PRODUCT]:[SELLING PRICE]],5,FALSE)</f>
        <v>279.07130300656956</v>
      </c>
      <c r="L5589" s="16">
        <f ca="1">J5589*Table3[[#This Row],[QUANTITY]]</f>
        <v>999</v>
      </c>
      <c r="M5589" s="16">
        <f ca="1">K5589*Table3[[#This Row],[QUANTITY]]*(1-Table3[[#This Row],[DISCOUNT %]])</f>
        <v>2457.0780715741707</v>
      </c>
      <c r="N5589" s="3">
        <f>DAY(Table3[[#This Row],[DATE]])</f>
        <v>19</v>
      </c>
      <c r="O5589" s="3" t="str">
        <f>TEXT(Table3[[#This Row],[DATE]],"mmm")</f>
        <v>Apr</v>
      </c>
      <c r="P5589" s="3">
        <f>YEAR(Table3[[#This Row],[DATE]])</f>
        <v>2036</v>
      </c>
    </row>
    <row r="5590" spans="1:16" x14ac:dyDescent="0.3">
      <c r="A5590" s="6">
        <v>49785</v>
      </c>
      <c r="B5590" s="7" t="s">
        <v>1396</v>
      </c>
      <c r="C5590" s="9">
        <f t="shared" ca="1" si="174"/>
        <v>5</v>
      </c>
      <c r="D5590" s="9" t="s">
        <v>2115</v>
      </c>
      <c r="E5590" s="9" t="s">
        <v>2118</v>
      </c>
      <c r="F5590" s="10">
        <f t="shared" ca="1" si="175"/>
        <v>6.9132708514140245E-2</v>
      </c>
      <c r="G5590" s="3" t="str">
        <f>VLOOKUP(Table3[[#This Row],[PRODUCT ID]],Table1[[PRODUCT]:[SELLING PRICE]],1,FALSE)</f>
        <v>Product344</v>
      </c>
      <c r="H5590" s="3" t="str">
        <f>VLOOKUP(Table3[[#This Row],[PRODUCT ID]],Table1[[PRODUCT]:[SELLING PRICE]],2,FALSE)</f>
        <v>Category3</v>
      </c>
      <c r="I5590" s="3" t="str">
        <f>VLOOKUP(Table3[[#This Row],[PRODUCT ID]],Table1[[PRODUCT]:[SELLING PRICE]],3,FALSE)</f>
        <v>Lt</v>
      </c>
      <c r="J5590" s="16">
        <f ca="1">VLOOKUP(Table3[[#This Row],[PRODUCT ID]],Table1[[PRODUCT]:[SELLING PRICE]],4,FALSE)</f>
        <v>62</v>
      </c>
      <c r="K5590" s="16">
        <f ca="1">VLOOKUP(Table3[[#This Row],[PRODUCT ID]],Table1[[PRODUCT]:[SELLING PRICE]],5,FALSE)</f>
        <v>303.34321782687795</v>
      </c>
      <c r="L5590" s="16">
        <f ca="1">J5590*Table3[[#This Row],[QUANTITY]]</f>
        <v>310</v>
      </c>
      <c r="M5590" s="16">
        <f ca="1">K5590*Table3[[#This Row],[QUANTITY]]*(1-Table3[[#This Row],[DISCOUNT %]])</f>
        <v>1411.8613978455553</v>
      </c>
      <c r="N5590" s="3">
        <f>DAY(Table3[[#This Row],[DATE]])</f>
        <v>20</v>
      </c>
      <c r="O5590" s="3" t="str">
        <f>TEXT(Table3[[#This Row],[DATE]],"mmm")</f>
        <v>Apr</v>
      </c>
      <c r="P5590" s="3">
        <f>YEAR(Table3[[#This Row],[DATE]])</f>
        <v>2036</v>
      </c>
    </row>
    <row r="5591" spans="1:16" x14ac:dyDescent="0.3">
      <c r="A5591" s="6">
        <v>49786</v>
      </c>
      <c r="B5591" s="7" t="s">
        <v>1397</v>
      </c>
      <c r="C5591" s="9">
        <f t="shared" ca="1" si="174"/>
        <v>2</v>
      </c>
      <c r="D5591" s="9" t="s">
        <v>2115</v>
      </c>
      <c r="E5591" s="9" t="s">
        <v>2116</v>
      </c>
      <c r="F5591" s="10">
        <f t="shared" ca="1" si="175"/>
        <v>9.8554496622093354E-2</v>
      </c>
      <c r="G5591" s="3" t="str">
        <f>VLOOKUP(Table3[[#This Row],[PRODUCT ID]],Table1[[PRODUCT]:[SELLING PRICE]],1,FALSE)</f>
        <v>Product345</v>
      </c>
      <c r="H5591" s="3" t="str">
        <f>VLOOKUP(Table3[[#This Row],[PRODUCT ID]],Table1[[PRODUCT]:[SELLING PRICE]],2,FALSE)</f>
        <v>Category4</v>
      </c>
      <c r="I5591" s="3" t="str">
        <f>VLOOKUP(Table3[[#This Row],[PRODUCT ID]],Table1[[PRODUCT]:[SELLING PRICE]],3,FALSE)</f>
        <v>Kg</v>
      </c>
      <c r="J5591" s="16">
        <f ca="1">VLOOKUP(Table3[[#This Row],[PRODUCT ID]],Table1[[PRODUCT]:[SELLING PRICE]],4,FALSE)</f>
        <v>41</v>
      </c>
      <c r="K5591" s="16">
        <f ca="1">VLOOKUP(Table3[[#This Row],[PRODUCT ID]],Table1[[PRODUCT]:[SELLING PRICE]],5,FALSE)</f>
        <v>228.93999531555747</v>
      </c>
      <c r="L5591" s="16">
        <f ca="1">J5591*Table3[[#This Row],[QUANTITY]]</f>
        <v>82</v>
      </c>
      <c r="M5591" s="16">
        <f ca="1">K5591*Table3[[#This Row],[QUANTITY]]*(1-Table3[[#This Row],[DISCOUNT %]])</f>
        <v>412.75385864113656</v>
      </c>
      <c r="N5591" s="3">
        <f>DAY(Table3[[#This Row],[DATE]])</f>
        <v>21</v>
      </c>
      <c r="O5591" s="3" t="str">
        <f>TEXT(Table3[[#This Row],[DATE]],"mmm")</f>
        <v>Apr</v>
      </c>
      <c r="P5591" s="3">
        <f>YEAR(Table3[[#This Row],[DATE]])</f>
        <v>2036</v>
      </c>
    </row>
    <row r="5592" spans="1:16" x14ac:dyDescent="0.3">
      <c r="A5592" s="6">
        <v>49787</v>
      </c>
      <c r="B5592" s="7" t="s">
        <v>1398</v>
      </c>
      <c r="C5592" s="9">
        <f t="shared" ca="1" si="174"/>
        <v>10</v>
      </c>
      <c r="D5592" s="9" t="s">
        <v>2116</v>
      </c>
      <c r="E5592" s="9" t="s">
        <v>2116</v>
      </c>
      <c r="F5592" s="10">
        <f t="shared" ca="1" si="175"/>
        <v>8.0168568818349814E-2</v>
      </c>
      <c r="G5592" s="3" t="str">
        <f>VLOOKUP(Table3[[#This Row],[PRODUCT ID]],Table1[[PRODUCT]:[SELLING PRICE]],1,FALSE)</f>
        <v>Product346</v>
      </c>
      <c r="H5592" s="3" t="str">
        <f>VLOOKUP(Table3[[#This Row],[PRODUCT ID]],Table1[[PRODUCT]:[SELLING PRICE]],2,FALSE)</f>
        <v>Category5</v>
      </c>
      <c r="I5592" s="3" t="str">
        <f>VLOOKUP(Table3[[#This Row],[PRODUCT ID]],Table1[[PRODUCT]:[SELLING PRICE]],3,FALSE)</f>
        <v>Lt</v>
      </c>
      <c r="J5592" s="16">
        <f ca="1">VLOOKUP(Table3[[#This Row],[PRODUCT ID]],Table1[[PRODUCT]:[SELLING PRICE]],4,FALSE)</f>
        <v>232</v>
      </c>
      <c r="K5592" s="16">
        <f ca="1">VLOOKUP(Table3[[#This Row],[PRODUCT ID]],Table1[[PRODUCT]:[SELLING PRICE]],5,FALSE)</f>
        <v>259.27214073843959</v>
      </c>
      <c r="L5592" s="16">
        <f ca="1">J5592*Table3[[#This Row],[QUANTITY]]</f>
        <v>2320</v>
      </c>
      <c r="M5592" s="16">
        <f ca="1">K5592*Table3[[#This Row],[QUANTITY]]*(1-Table3[[#This Row],[DISCOUNT %]])</f>
        <v>2384.8666428096913</v>
      </c>
      <c r="N5592" s="3">
        <f>DAY(Table3[[#This Row],[DATE]])</f>
        <v>22</v>
      </c>
      <c r="O5592" s="3" t="str">
        <f>TEXT(Table3[[#This Row],[DATE]],"mmm")</f>
        <v>Apr</v>
      </c>
      <c r="P5592" s="3">
        <f>YEAR(Table3[[#This Row],[DATE]])</f>
        <v>2036</v>
      </c>
    </row>
    <row r="5593" spans="1:16" x14ac:dyDescent="0.3">
      <c r="A5593" s="6">
        <v>49788</v>
      </c>
      <c r="B5593" s="7" t="s">
        <v>1399</v>
      </c>
      <c r="C5593" s="9">
        <f t="shared" ca="1" si="174"/>
        <v>11</v>
      </c>
      <c r="D5593" s="9" t="s">
        <v>2116</v>
      </c>
      <c r="E5593" s="9" t="s">
        <v>2116</v>
      </c>
      <c r="F5593" s="10">
        <f t="shared" ca="1" si="175"/>
        <v>6.3160430964046513E-2</v>
      </c>
      <c r="G5593" s="3" t="str">
        <f>VLOOKUP(Table3[[#This Row],[PRODUCT ID]],Table1[[PRODUCT]:[SELLING PRICE]],1,FALSE)</f>
        <v>Product347</v>
      </c>
      <c r="H5593" s="3" t="str">
        <f>VLOOKUP(Table3[[#This Row],[PRODUCT ID]],Table1[[PRODUCT]:[SELLING PRICE]],2,FALSE)</f>
        <v>Category1</v>
      </c>
      <c r="I5593" s="3" t="str">
        <f>VLOOKUP(Table3[[#This Row],[PRODUCT ID]],Table1[[PRODUCT]:[SELLING PRICE]],3,FALSE)</f>
        <v>Ft</v>
      </c>
      <c r="J5593" s="16">
        <f ca="1">VLOOKUP(Table3[[#This Row],[PRODUCT ID]],Table1[[PRODUCT]:[SELLING PRICE]],4,FALSE)</f>
        <v>134</v>
      </c>
      <c r="K5593" s="16">
        <f ca="1">VLOOKUP(Table3[[#This Row],[PRODUCT ID]],Table1[[PRODUCT]:[SELLING PRICE]],5,FALSE)</f>
        <v>58.870477881988172</v>
      </c>
      <c r="L5593" s="16">
        <f ca="1">J5593*Table3[[#This Row],[QUANTITY]]</f>
        <v>1474</v>
      </c>
      <c r="M5593" s="16">
        <f ca="1">K5593*Table3[[#This Row],[QUANTITY]]*(1-Table3[[#This Row],[DISCOUNT %]])</f>
        <v>606.67412440692669</v>
      </c>
      <c r="N5593" s="3">
        <f>DAY(Table3[[#This Row],[DATE]])</f>
        <v>23</v>
      </c>
      <c r="O5593" s="3" t="str">
        <f>TEXT(Table3[[#This Row],[DATE]],"mmm")</f>
        <v>Apr</v>
      </c>
      <c r="P5593" s="3">
        <f>YEAR(Table3[[#This Row],[DATE]])</f>
        <v>2036</v>
      </c>
    </row>
    <row r="5594" spans="1:16" x14ac:dyDescent="0.3">
      <c r="A5594" s="6">
        <v>49789</v>
      </c>
      <c r="B5594" s="7" t="s">
        <v>1400</v>
      </c>
      <c r="C5594" s="9">
        <f t="shared" ca="1" si="174"/>
        <v>4</v>
      </c>
      <c r="D5594" s="9" t="s">
        <v>2116</v>
      </c>
      <c r="E5594" s="9" t="s">
        <v>2116</v>
      </c>
      <c r="F5594" s="10">
        <f t="shared" ca="1" si="175"/>
        <v>8.6598558466385131E-2</v>
      </c>
      <c r="G5594" s="3" t="str">
        <f>VLOOKUP(Table3[[#This Row],[PRODUCT ID]],Table1[[PRODUCT]:[SELLING PRICE]],1,FALSE)</f>
        <v>Product348</v>
      </c>
      <c r="H5594" s="3" t="str">
        <f>VLOOKUP(Table3[[#This Row],[PRODUCT ID]],Table1[[PRODUCT]:[SELLING PRICE]],2,FALSE)</f>
        <v>Category2</v>
      </c>
      <c r="I5594" s="3" t="str">
        <f>VLOOKUP(Table3[[#This Row],[PRODUCT ID]],Table1[[PRODUCT]:[SELLING PRICE]],3,FALSE)</f>
        <v>Kg</v>
      </c>
      <c r="J5594" s="16">
        <f ca="1">VLOOKUP(Table3[[#This Row],[PRODUCT ID]],Table1[[PRODUCT]:[SELLING PRICE]],4,FALSE)</f>
        <v>122</v>
      </c>
      <c r="K5594" s="16">
        <f ca="1">VLOOKUP(Table3[[#This Row],[PRODUCT ID]],Table1[[PRODUCT]:[SELLING PRICE]],5,FALSE)</f>
        <v>311.60168144437705</v>
      </c>
      <c r="L5594" s="16">
        <f ca="1">J5594*Table3[[#This Row],[QUANTITY]]</f>
        <v>488</v>
      </c>
      <c r="M5594" s="16">
        <f ca="1">K5594*Table3[[#This Row],[QUANTITY]]*(1-Table3[[#This Row],[DISCOUNT %]])</f>
        <v>1138.4697000623692</v>
      </c>
      <c r="N5594" s="3">
        <f>DAY(Table3[[#This Row],[DATE]])</f>
        <v>24</v>
      </c>
      <c r="O5594" s="3" t="str">
        <f>TEXT(Table3[[#This Row],[DATE]],"mmm")</f>
        <v>Apr</v>
      </c>
      <c r="P5594" s="3">
        <f>YEAR(Table3[[#This Row],[DATE]])</f>
        <v>2036</v>
      </c>
    </row>
    <row r="5595" spans="1:16" x14ac:dyDescent="0.3">
      <c r="A5595" s="6">
        <v>49790</v>
      </c>
      <c r="B5595" s="7" t="s">
        <v>1401</v>
      </c>
      <c r="C5595" s="9">
        <f t="shared" ca="1" si="174"/>
        <v>12</v>
      </c>
      <c r="D5595" s="9" t="s">
        <v>2115</v>
      </c>
      <c r="E5595" s="9" t="s">
        <v>2116</v>
      </c>
      <c r="F5595" s="10">
        <f t="shared" ca="1" si="175"/>
        <v>3.1342914315211523E-2</v>
      </c>
      <c r="G5595" s="3" t="str">
        <f>VLOOKUP(Table3[[#This Row],[PRODUCT ID]],Table1[[PRODUCT]:[SELLING PRICE]],1,FALSE)</f>
        <v>Product349</v>
      </c>
      <c r="H5595" s="3" t="str">
        <f>VLOOKUP(Table3[[#This Row],[PRODUCT ID]],Table1[[PRODUCT]:[SELLING PRICE]],2,FALSE)</f>
        <v>Category3</v>
      </c>
      <c r="I5595" s="3" t="str">
        <f>VLOOKUP(Table3[[#This Row],[PRODUCT ID]],Table1[[PRODUCT]:[SELLING PRICE]],3,FALSE)</f>
        <v>No</v>
      </c>
      <c r="J5595" s="16">
        <f ca="1">VLOOKUP(Table3[[#This Row],[PRODUCT ID]],Table1[[PRODUCT]:[SELLING PRICE]],4,FALSE)</f>
        <v>65</v>
      </c>
      <c r="K5595" s="16">
        <f ca="1">VLOOKUP(Table3[[#This Row],[PRODUCT ID]],Table1[[PRODUCT]:[SELLING PRICE]],5,FALSE)</f>
        <v>208.13674045214336</v>
      </c>
      <c r="L5595" s="16">
        <f ca="1">J5595*Table3[[#This Row],[QUANTITY]]</f>
        <v>780</v>
      </c>
      <c r="M5595" s="16">
        <f ca="1">K5595*Table3[[#This Row],[QUANTITY]]*(1-Table3[[#This Row],[DISCOUNT %]])</f>
        <v>2419.357541163653</v>
      </c>
      <c r="N5595" s="3">
        <f>DAY(Table3[[#This Row],[DATE]])</f>
        <v>25</v>
      </c>
      <c r="O5595" s="3" t="str">
        <f>TEXT(Table3[[#This Row],[DATE]],"mmm")</f>
        <v>Apr</v>
      </c>
      <c r="P5595" s="3">
        <f>YEAR(Table3[[#This Row],[DATE]])</f>
        <v>2036</v>
      </c>
    </row>
    <row r="5596" spans="1:16" x14ac:dyDescent="0.3">
      <c r="A5596" s="6">
        <v>49791</v>
      </c>
      <c r="B5596" s="7" t="s">
        <v>1402</v>
      </c>
      <c r="C5596" s="9">
        <f t="shared" ca="1" si="174"/>
        <v>3</v>
      </c>
      <c r="D5596" s="9" t="s">
        <v>2117</v>
      </c>
      <c r="E5596" s="9" t="s">
        <v>2118</v>
      </c>
      <c r="F5596" s="10">
        <f t="shared" ca="1" si="175"/>
        <v>5.3600019580513082E-5</v>
      </c>
      <c r="G5596" s="3" t="str">
        <f>VLOOKUP(Table3[[#This Row],[PRODUCT ID]],Table1[[PRODUCT]:[SELLING PRICE]],1,FALSE)</f>
        <v>Product350</v>
      </c>
      <c r="H5596" s="3" t="str">
        <f>VLOOKUP(Table3[[#This Row],[PRODUCT ID]],Table1[[PRODUCT]:[SELLING PRICE]],2,FALSE)</f>
        <v>Category4</v>
      </c>
      <c r="I5596" s="3" t="str">
        <f>VLOOKUP(Table3[[#This Row],[PRODUCT ID]],Table1[[PRODUCT]:[SELLING PRICE]],3,FALSE)</f>
        <v>No</v>
      </c>
      <c r="J5596" s="16">
        <f ca="1">VLOOKUP(Table3[[#This Row],[PRODUCT ID]],Table1[[PRODUCT]:[SELLING PRICE]],4,FALSE)</f>
        <v>181</v>
      </c>
      <c r="K5596" s="16">
        <f ca="1">VLOOKUP(Table3[[#This Row],[PRODUCT ID]],Table1[[PRODUCT]:[SELLING PRICE]],5,FALSE)</f>
        <v>140.8047599719655</v>
      </c>
      <c r="L5596" s="16">
        <f ca="1">J5596*Table3[[#This Row],[QUANTITY]]</f>
        <v>543</v>
      </c>
      <c r="M5596" s="16">
        <f ca="1">K5596*Table3[[#This Row],[QUANTITY]]*(1-Table3[[#This Row],[DISCOUNT %]])</f>
        <v>422.39163850222189</v>
      </c>
      <c r="N5596" s="3">
        <f>DAY(Table3[[#This Row],[DATE]])</f>
        <v>26</v>
      </c>
      <c r="O5596" s="3" t="str">
        <f>TEXT(Table3[[#This Row],[DATE]],"mmm")</f>
        <v>Apr</v>
      </c>
      <c r="P5596" s="3">
        <f>YEAR(Table3[[#This Row],[DATE]])</f>
        <v>2036</v>
      </c>
    </row>
    <row r="5597" spans="1:16" x14ac:dyDescent="0.3">
      <c r="A5597" s="6">
        <v>49792</v>
      </c>
      <c r="B5597" s="7" t="s">
        <v>1403</v>
      </c>
      <c r="C5597" s="9">
        <f t="shared" ca="1" si="174"/>
        <v>13</v>
      </c>
      <c r="D5597" s="9" t="s">
        <v>2117</v>
      </c>
      <c r="E5597" s="9" t="s">
        <v>2118</v>
      </c>
      <c r="F5597" s="10">
        <f t="shared" ca="1" si="175"/>
        <v>9.6071460423158672E-2</v>
      </c>
      <c r="G5597" s="3" t="str">
        <f>VLOOKUP(Table3[[#This Row],[PRODUCT ID]],Table1[[PRODUCT]:[SELLING PRICE]],1,FALSE)</f>
        <v>Product351</v>
      </c>
      <c r="H5597" s="3" t="str">
        <f>VLOOKUP(Table3[[#This Row],[PRODUCT ID]],Table1[[PRODUCT]:[SELLING PRICE]],2,FALSE)</f>
        <v>Category5</v>
      </c>
      <c r="I5597" s="3" t="str">
        <f>VLOOKUP(Table3[[#This Row],[PRODUCT ID]],Table1[[PRODUCT]:[SELLING PRICE]],3,FALSE)</f>
        <v>Ft</v>
      </c>
      <c r="J5597" s="16">
        <f ca="1">VLOOKUP(Table3[[#This Row],[PRODUCT ID]],Table1[[PRODUCT]:[SELLING PRICE]],4,FALSE)</f>
        <v>140</v>
      </c>
      <c r="K5597" s="16">
        <f ca="1">VLOOKUP(Table3[[#This Row],[PRODUCT ID]],Table1[[PRODUCT]:[SELLING PRICE]],5,FALSE)</f>
        <v>272.12961936045332</v>
      </c>
      <c r="L5597" s="16">
        <f ca="1">J5597*Table3[[#This Row],[QUANTITY]]</f>
        <v>1820</v>
      </c>
      <c r="M5597" s="16">
        <f ca="1">K5597*Table3[[#This Row],[QUANTITY]]*(1-Table3[[#This Row],[DISCOUNT %]])</f>
        <v>3197.8144822532518</v>
      </c>
      <c r="N5597" s="3">
        <f>DAY(Table3[[#This Row],[DATE]])</f>
        <v>27</v>
      </c>
      <c r="O5597" s="3" t="str">
        <f>TEXT(Table3[[#This Row],[DATE]],"mmm")</f>
        <v>Apr</v>
      </c>
      <c r="P5597" s="3">
        <f>YEAR(Table3[[#This Row],[DATE]])</f>
        <v>2036</v>
      </c>
    </row>
    <row r="5598" spans="1:16" x14ac:dyDescent="0.3">
      <c r="A5598" s="6">
        <v>49793</v>
      </c>
      <c r="B5598" s="7" t="s">
        <v>1404</v>
      </c>
      <c r="C5598" s="9">
        <f t="shared" ca="1" si="174"/>
        <v>5</v>
      </c>
      <c r="D5598" s="9" t="s">
        <v>2116</v>
      </c>
      <c r="E5598" s="9" t="s">
        <v>2116</v>
      </c>
      <c r="F5598" s="10">
        <f t="shared" ca="1" si="175"/>
        <v>3.1672517066046367E-2</v>
      </c>
      <c r="G5598" s="3" t="str">
        <f>VLOOKUP(Table3[[#This Row],[PRODUCT ID]],Table1[[PRODUCT]:[SELLING PRICE]],1,FALSE)</f>
        <v>Product352</v>
      </c>
      <c r="H5598" s="3" t="str">
        <f>VLOOKUP(Table3[[#This Row],[PRODUCT ID]],Table1[[PRODUCT]:[SELLING PRICE]],2,FALSE)</f>
        <v>Category1</v>
      </c>
      <c r="I5598" s="3" t="str">
        <f>VLOOKUP(Table3[[#This Row],[PRODUCT ID]],Table1[[PRODUCT]:[SELLING PRICE]],3,FALSE)</f>
        <v>No</v>
      </c>
      <c r="J5598" s="16">
        <f ca="1">VLOOKUP(Table3[[#This Row],[PRODUCT ID]],Table1[[PRODUCT]:[SELLING PRICE]],4,FALSE)</f>
        <v>157</v>
      </c>
      <c r="K5598" s="16">
        <f ca="1">VLOOKUP(Table3[[#This Row],[PRODUCT ID]],Table1[[PRODUCT]:[SELLING PRICE]],5,FALSE)</f>
        <v>101.76162913027966</v>
      </c>
      <c r="L5598" s="16">
        <f ca="1">J5598*Table3[[#This Row],[QUANTITY]]</f>
        <v>785</v>
      </c>
      <c r="M5598" s="16">
        <f ca="1">K5598*Table3[[#This Row],[QUANTITY]]*(1-Table3[[#This Row],[DISCOUNT %]])</f>
        <v>492.69291097491094</v>
      </c>
      <c r="N5598" s="3">
        <f>DAY(Table3[[#This Row],[DATE]])</f>
        <v>28</v>
      </c>
      <c r="O5598" s="3" t="str">
        <f>TEXT(Table3[[#This Row],[DATE]],"mmm")</f>
        <v>Apr</v>
      </c>
      <c r="P5598" s="3">
        <f>YEAR(Table3[[#This Row],[DATE]])</f>
        <v>2036</v>
      </c>
    </row>
    <row r="5599" spans="1:16" x14ac:dyDescent="0.3">
      <c r="A5599" s="6">
        <v>49794</v>
      </c>
      <c r="B5599" s="7" t="s">
        <v>1405</v>
      </c>
      <c r="C5599" s="9">
        <f t="shared" ca="1" si="174"/>
        <v>11</v>
      </c>
      <c r="D5599" s="9" t="s">
        <v>2116</v>
      </c>
      <c r="E5599" s="9" t="s">
        <v>2116</v>
      </c>
      <c r="F5599" s="10">
        <f t="shared" ca="1" si="175"/>
        <v>6.7053102810268397E-2</v>
      </c>
      <c r="G5599" s="3" t="str">
        <f>VLOOKUP(Table3[[#This Row],[PRODUCT ID]],Table1[[PRODUCT]:[SELLING PRICE]],1,FALSE)</f>
        <v>Product353</v>
      </c>
      <c r="H5599" s="3" t="str">
        <f>VLOOKUP(Table3[[#This Row],[PRODUCT ID]],Table1[[PRODUCT]:[SELLING PRICE]],2,FALSE)</f>
        <v>Category2</v>
      </c>
      <c r="I5599" s="3" t="str">
        <f>VLOOKUP(Table3[[#This Row],[PRODUCT ID]],Table1[[PRODUCT]:[SELLING PRICE]],3,FALSE)</f>
        <v>Kg</v>
      </c>
      <c r="J5599" s="16">
        <f ca="1">VLOOKUP(Table3[[#This Row],[PRODUCT ID]],Table1[[PRODUCT]:[SELLING PRICE]],4,FALSE)</f>
        <v>97</v>
      </c>
      <c r="K5599" s="16">
        <f ca="1">VLOOKUP(Table3[[#This Row],[PRODUCT ID]],Table1[[PRODUCT]:[SELLING PRICE]],5,FALSE)</f>
        <v>122.76172633824724</v>
      </c>
      <c r="L5599" s="16">
        <f ca="1">J5599*Table3[[#This Row],[QUANTITY]]</f>
        <v>1067</v>
      </c>
      <c r="M5599" s="16">
        <f ca="1">K5599*Table3[[#This Row],[QUANTITY]]*(1-Table3[[#This Row],[DISCOUNT %]])</f>
        <v>1259.8318884901498</v>
      </c>
      <c r="N5599" s="3">
        <f>DAY(Table3[[#This Row],[DATE]])</f>
        <v>29</v>
      </c>
      <c r="O5599" s="3" t="str">
        <f>TEXT(Table3[[#This Row],[DATE]],"mmm")</f>
        <v>Apr</v>
      </c>
      <c r="P5599" s="3">
        <f>YEAR(Table3[[#This Row],[DATE]])</f>
        <v>2036</v>
      </c>
    </row>
    <row r="5600" spans="1:16" x14ac:dyDescent="0.3">
      <c r="A5600" s="6">
        <v>49795</v>
      </c>
      <c r="B5600" s="7" t="s">
        <v>1406</v>
      </c>
      <c r="C5600" s="9">
        <f t="shared" ca="1" si="174"/>
        <v>1</v>
      </c>
      <c r="D5600" s="9" t="s">
        <v>2116</v>
      </c>
      <c r="E5600" s="9" t="s">
        <v>2116</v>
      </c>
      <c r="F5600" s="10">
        <f t="shared" ca="1" si="175"/>
        <v>6.1339534118794392E-2</v>
      </c>
      <c r="G5600" s="3" t="str">
        <f>VLOOKUP(Table3[[#This Row],[PRODUCT ID]],Table1[[PRODUCT]:[SELLING PRICE]],1,FALSE)</f>
        <v>Product354</v>
      </c>
      <c r="H5600" s="3" t="str">
        <f>VLOOKUP(Table3[[#This Row],[PRODUCT ID]],Table1[[PRODUCT]:[SELLING PRICE]],2,FALSE)</f>
        <v>Category3</v>
      </c>
      <c r="I5600" s="3" t="str">
        <f>VLOOKUP(Table3[[#This Row],[PRODUCT ID]],Table1[[PRODUCT]:[SELLING PRICE]],3,FALSE)</f>
        <v>Kg</v>
      </c>
      <c r="J5600" s="16">
        <f ca="1">VLOOKUP(Table3[[#This Row],[PRODUCT ID]],Table1[[PRODUCT]:[SELLING PRICE]],4,FALSE)</f>
        <v>245</v>
      </c>
      <c r="K5600" s="16">
        <f ca="1">VLOOKUP(Table3[[#This Row],[PRODUCT ID]],Table1[[PRODUCT]:[SELLING PRICE]],5,FALSE)</f>
        <v>291.66051374340799</v>
      </c>
      <c r="L5600" s="16">
        <f ca="1">J5600*Table3[[#This Row],[QUANTITY]]</f>
        <v>245</v>
      </c>
      <c r="M5600" s="16">
        <f ca="1">K5600*Table3[[#This Row],[QUANTITY]]*(1-Table3[[#This Row],[DISCOUNT %]])</f>
        <v>273.77019370953911</v>
      </c>
      <c r="N5600" s="3">
        <f>DAY(Table3[[#This Row],[DATE]])</f>
        <v>30</v>
      </c>
      <c r="O5600" s="3" t="str">
        <f>TEXT(Table3[[#This Row],[DATE]],"mmm")</f>
        <v>Apr</v>
      </c>
      <c r="P5600" s="3">
        <f>YEAR(Table3[[#This Row],[DATE]])</f>
        <v>2036</v>
      </c>
    </row>
    <row r="5601" spans="1:16" x14ac:dyDescent="0.3">
      <c r="A5601" s="6">
        <v>49796</v>
      </c>
      <c r="B5601" s="7" t="s">
        <v>1407</v>
      </c>
      <c r="C5601" s="9">
        <f t="shared" ca="1" si="174"/>
        <v>2</v>
      </c>
      <c r="D5601" s="9" t="s">
        <v>2116</v>
      </c>
      <c r="E5601" s="9" t="s">
        <v>2116</v>
      </c>
      <c r="F5601" s="10">
        <f t="shared" ca="1" si="175"/>
        <v>9.2094528682187066E-2</v>
      </c>
      <c r="G5601" s="3" t="str">
        <f>VLOOKUP(Table3[[#This Row],[PRODUCT ID]],Table1[[PRODUCT]:[SELLING PRICE]],1,FALSE)</f>
        <v>Product355</v>
      </c>
      <c r="H5601" s="3" t="str">
        <f>VLOOKUP(Table3[[#This Row],[PRODUCT ID]],Table1[[PRODUCT]:[SELLING PRICE]],2,FALSE)</f>
        <v>Category4</v>
      </c>
      <c r="I5601" s="3" t="str">
        <f>VLOOKUP(Table3[[#This Row],[PRODUCT ID]],Table1[[PRODUCT]:[SELLING PRICE]],3,FALSE)</f>
        <v>Lt</v>
      </c>
      <c r="J5601" s="16">
        <f ca="1">VLOOKUP(Table3[[#This Row],[PRODUCT ID]],Table1[[PRODUCT]:[SELLING PRICE]],4,FALSE)</f>
        <v>160</v>
      </c>
      <c r="K5601" s="16">
        <f ca="1">VLOOKUP(Table3[[#This Row],[PRODUCT ID]],Table1[[PRODUCT]:[SELLING PRICE]],5,FALSE)</f>
        <v>228.58423347966439</v>
      </c>
      <c r="L5601" s="16">
        <f ca="1">J5601*Table3[[#This Row],[QUANTITY]]</f>
        <v>320</v>
      </c>
      <c r="M5601" s="16">
        <f ca="1">K5601*Table3[[#This Row],[QUANTITY]]*(1-Table3[[#This Row],[DISCOUNT %]])</f>
        <v>415.0657524663514</v>
      </c>
      <c r="N5601" s="3">
        <f>DAY(Table3[[#This Row],[DATE]])</f>
        <v>1</v>
      </c>
      <c r="O5601" s="3" t="str">
        <f>TEXT(Table3[[#This Row],[DATE]],"mmm")</f>
        <v>May</v>
      </c>
      <c r="P5601" s="3">
        <f>YEAR(Table3[[#This Row],[DATE]])</f>
        <v>2036</v>
      </c>
    </row>
    <row r="5602" spans="1:16" x14ac:dyDescent="0.3">
      <c r="A5602" s="6">
        <v>49797</v>
      </c>
      <c r="B5602" s="7" t="s">
        <v>1408</v>
      </c>
      <c r="C5602" s="9">
        <f t="shared" ca="1" si="174"/>
        <v>10</v>
      </c>
      <c r="D5602" s="9" t="s">
        <v>2115</v>
      </c>
      <c r="E5602" s="9" t="s">
        <v>2118</v>
      </c>
      <c r="F5602" s="10">
        <f t="shared" ca="1" si="175"/>
        <v>1.4718972563548949E-2</v>
      </c>
      <c r="G5602" s="3" t="str">
        <f>VLOOKUP(Table3[[#This Row],[PRODUCT ID]],Table1[[PRODUCT]:[SELLING PRICE]],1,FALSE)</f>
        <v>Product356</v>
      </c>
      <c r="H5602" s="3" t="str">
        <f>VLOOKUP(Table3[[#This Row],[PRODUCT ID]],Table1[[PRODUCT]:[SELLING PRICE]],2,FALSE)</f>
        <v>Category5</v>
      </c>
      <c r="I5602" s="3" t="str">
        <f>VLOOKUP(Table3[[#This Row],[PRODUCT ID]],Table1[[PRODUCT]:[SELLING PRICE]],3,FALSE)</f>
        <v>Kg</v>
      </c>
      <c r="J5602" s="16">
        <f ca="1">VLOOKUP(Table3[[#This Row],[PRODUCT ID]],Table1[[PRODUCT]:[SELLING PRICE]],4,FALSE)</f>
        <v>10</v>
      </c>
      <c r="K5602" s="16">
        <f ca="1">VLOOKUP(Table3[[#This Row],[PRODUCT ID]],Table1[[PRODUCT]:[SELLING PRICE]],5,FALSE)</f>
        <v>40.260288131442273</v>
      </c>
      <c r="L5602" s="16">
        <f ca="1">J5602*Table3[[#This Row],[QUANTITY]]</f>
        <v>100</v>
      </c>
      <c r="M5602" s="16">
        <f ca="1">K5602*Table3[[#This Row],[QUANTITY]]*(1-Table3[[#This Row],[DISCOUNT %]])</f>
        <v>396.67698055035004</v>
      </c>
      <c r="N5602" s="3">
        <f>DAY(Table3[[#This Row],[DATE]])</f>
        <v>2</v>
      </c>
      <c r="O5602" s="3" t="str">
        <f>TEXT(Table3[[#This Row],[DATE]],"mmm")</f>
        <v>May</v>
      </c>
      <c r="P5602" s="3">
        <f>YEAR(Table3[[#This Row],[DATE]])</f>
        <v>2036</v>
      </c>
    </row>
    <row r="5603" spans="1:16" x14ac:dyDescent="0.3">
      <c r="A5603" s="6">
        <v>49798</v>
      </c>
      <c r="B5603" s="7" t="s">
        <v>1409</v>
      </c>
      <c r="C5603" s="9">
        <f t="shared" ca="1" si="174"/>
        <v>7</v>
      </c>
      <c r="D5603" s="9" t="s">
        <v>2116</v>
      </c>
      <c r="E5603" s="9" t="s">
        <v>2116</v>
      </c>
      <c r="F5603" s="10">
        <f t="shared" ca="1" si="175"/>
        <v>3.2258111994676944E-2</v>
      </c>
      <c r="G5603" s="3" t="str">
        <f>VLOOKUP(Table3[[#This Row],[PRODUCT ID]],Table1[[PRODUCT]:[SELLING PRICE]],1,FALSE)</f>
        <v>Product357</v>
      </c>
      <c r="H5603" s="3" t="str">
        <f>VLOOKUP(Table3[[#This Row],[PRODUCT ID]],Table1[[PRODUCT]:[SELLING PRICE]],2,FALSE)</f>
        <v>Category1</v>
      </c>
      <c r="I5603" s="3" t="str">
        <f>VLOOKUP(Table3[[#This Row],[PRODUCT ID]],Table1[[PRODUCT]:[SELLING PRICE]],3,FALSE)</f>
        <v>Lt</v>
      </c>
      <c r="J5603" s="16">
        <f ca="1">VLOOKUP(Table3[[#This Row],[PRODUCT ID]],Table1[[PRODUCT]:[SELLING PRICE]],4,FALSE)</f>
        <v>215</v>
      </c>
      <c r="K5603" s="16">
        <f ca="1">VLOOKUP(Table3[[#This Row],[PRODUCT ID]],Table1[[PRODUCT]:[SELLING PRICE]],5,FALSE)</f>
        <v>139.2303778858213</v>
      </c>
      <c r="L5603" s="16">
        <f ca="1">J5603*Table3[[#This Row],[QUANTITY]]</f>
        <v>1505</v>
      </c>
      <c r="M5603" s="16">
        <f ca="1">K5603*Table3[[#This Row],[QUANTITY]]*(1-Table3[[#This Row],[DISCOUNT %]])</f>
        <v>943.17348134043493</v>
      </c>
      <c r="N5603" s="3">
        <f>DAY(Table3[[#This Row],[DATE]])</f>
        <v>3</v>
      </c>
      <c r="O5603" s="3" t="str">
        <f>TEXT(Table3[[#This Row],[DATE]],"mmm")</f>
        <v>May</v>
      </c>
      <c r="P5603" s="3">
        <f>YEAR(Table3[[#This Row],[DATE]])</f>
        <v>2036</v>
      </c>
    </row>
    <row r="5604" spans="1:16" x14ac:dyDescent="0.3">
      <c r="A5604" s="6">
        <v>49799</v>
      </c>
      <c r="B5604" s="7" t="s">
        <v>1410</v>
      </c>
      <c r="C5604" s="9">
        <f t="shared" ca="1" si="174"/>
        <v>7</v>
      </c>
      <c r="D5604" s="9" t="s">
        <v>2117</v>
      </c>
      <c r="E5604" s="9" t="s">
        <v>2116</v>
      </c>
      <c r="F5604" s="10">
        <f t="shared" ca="1" si="175"/>
        <v>2.9171522227105152E-2</v>
      </c>
      <c r="G5604" s="3" t="str">
        <f>VLOOKUP(Table3[[#This Row],[PRODUCT ID]],Table1[[PRODUCT]:[SELLING PRICE]],1,FALSE)</f>
        <v>Product358</v>
      </c>
      <c r="H5604" s="3" t="str">
        <f>VLOOKUP(Table3[[#This Row],[PRODUCT ID]],Table1[[PRODUCT]:[SELLING PRICE]],2,FALSE)</f>
        <v>Category2</v>
      </c>
      <c r="I5604" s="3" t="str">
        <f>VLOOKUP(Table3[[#This Row],[PRODUCT ID]],Table1[[PRODUCT]:[SELLING PRICE]],3,FALSE)</f>
        <v>Ft</v>
      </c>
      <c r="J5604" s="16">
        <f ca="1">VLOOKUP(Table3[[#This Row],[PRODUCT ID]],Table1[[PRODUCT]:[SELLING PRICE]],4,FALSE)</f>
        <v>177</v>
      </c>
      <c r="K5604" s="16">
        <f ca="1">VLOOKUP(Table3[[#This Row],[PRODUCT ID]],Table1[[PRODUCT]:[SELLING PRICE]],5,FALSE)</f>
        <v>104.0308706259853</v>
      </c>
      <c r="L5604" s="16">
        <f ca="1">J5604*Table3[[#This Row],[QUANTITY]]</f>
        <v>1239</v>
      </c>
      <c r="M5604" s="16">
        <f ca="1">K5604*Table3[[#This Row],[QUANTITY]]*(1-Table3[[#This Row],[DISCOUNT %]])</f>
        <v>706.97292239849992</v>
      </c>
      <c r="N5604" s="3">
        <f>DAY(Table3[[#This Row],[DATE]])</f>
        <v>4</v>
      </c>
      <c r="O5604" s="3" t="str">
        <f>TEXT(Table3[[#This Row],[DATE]],"mmm")</f>
        <v>May</v>
      </c>
      <c r="P5604" s="3">
        <f>YEAR(Table3[[#This Row],[DATE]])</f>
        <v>2036</v>
      </c>
    </row>
    <row r="5605" spans="1:16" x14ac:dyDescent="0.3">
      <c r="A5605" s="6">
        <v>49800</v>
      </c>
      <c r="B5605" s="7" t="s">
        <v>1411</v>
      </c>
      <c r="C5605" s="9">
        <f t="shared" ca="1" si="174"/>
        <v>4</v>
      </c>
      <c r="D5605" s="9" t="s">
        <v>2115</v>
      </c>
      <c r="E5605" s="9" t="s">
        <v>2116</v>
      </c>
      <c r="F5605" s="10">
        <f t="shared" ca="1" si="175"/>
        <v>7.928047707541297E-2</v>
      </c>
      <c r="G5605" s="3" t="str">
        <f>VLOOKUP(Table3[[#This Row],[PRODUCT ID]],Table1[[PRODUCT]:[SELLING PRICE]],1,FALSE)</f>
        <v>Product359</v>
      </c>
      <c r="H5605" s="3" t="str">
        <f>VLOOKUP(Table3[[#This Row],[PRODUCT ID]],Table1[[PRODUCT]:[SELLING PRICE]],2,FALSE)</f>
        <v>Category3</v>
      </c>
      <c r="I5605" s="3" t="str">
        <f>VLOOKUP(Table3[[#This Row],[PRODUCT ID]],Table1[[PRODUCT]:[SELLING PRICE]],3,FALSE)</f>
        <v>Kg</v>
      </c>
      <c r="J5605" s="16">
        <f ca="1">VLOOKUP(Table3[[#This Row],[PRODUCT ID]],Table1[[PRODUCT]:[SELLING PRICE]],4,FALSE)</f>
        <v>22</v>
      </c>
      <c r="K5605" s="16">
        <f ca="1">VLOOKUP(Table3[[#This Row],[PRODUCT ID]],Table1[[PRODUCT]:[SELLING PRICE]],5,FALSE)</f>
        <v>182.07241916443829</v>
      </c>
      <c r="L5605" s="16">
        <f ca="1">J5605*Table3[[#This Row],[QUANTITY]]</f>
        <v>88</v>
      </c>
      <c r="M5605" s="16">
        <f ca="1">K5605*Table3[[#This Row],[QUANTITY]]*(1-Table3[[#This Row],[DISCOUNT %]])</f>
        <v>670.55052364322819</v>
      </c>
      <c r="N5605" s="3">
        <f>DAY(Table3[[#This Row],[DATE]])</f>
        <v>5</v>
      </c>
      <c r="O5605" s="3" t="str">
        <f>TEXT(Table3[[#This Row],[DATE]],"mmm")</f>
        <v>May</v>
      </c>
      <c r="P5605" s="3">
        <f>YEAR(Table3[[#This Row],[DATE]])</f>
        <v>2036</v>
      </c>
    </row>
    <row r="5606" spans="1:16" x14ac:dyDescent="0.3">
      <c r="A5606" s="6">
        <v>49801</v>
      </c>
      <c r="B5606" s="7" t="s">
        <v>1412</v>
      </c>
      <c r="C5606" s="9">
        <f t="shared" ca="1" si="174"/>
        <v>14</v>
      </c>
      <c r="D5606" s="9" t="s">
        <v>2115</v>
      </c>
      <c r="E5606" s="9" t="s">
        <v>2116</v>
      </c>
      <c r="F5606" s="10">
        <f t="shared" ca="1" si="175"/>
        <v>3.8981353360651498E-2</v>
      </c>
      <c r="G5606" s="3" t="str">
        <f>VLOOKUP(Table3[[#This Row],[PRODUCT ID]],Table1[[PRODUCT]:[SELLING PRICE]],1,FALSE)</f>
        <v>Product360</v>
      </c>
      <c r="H5606" s="3" t="str">
        <f>VLOOKUP(Table3[[#This Row],[PRODUCT ID]],Table1[[PRODUCT]:[SELLING PRICE]],2,FALSE)</f>
        <v>Category4</v>
      </c>
      <c r="I5606" s="3" t="str">
        <f>VLOOKUP(Table3[[#This Row],[PRODUCT ID]],Table1[[PRODUCT]:[SELLING PRICE]],3,FALSE)</f>
        <v>No</v>
      </c>
      <c r="J5606" s="16">
        <f ca="1">VLOOKUP(Table3[[#This Row],[PRODUCT ID]],Table1[[PRODUCT]:[SELLING PRICE]],4,FALSE)</f>
        <v>21</v>
      </c>
      <c r="K5606" s="16">
        <f ca="1">VLOOKUP(Table3[[#This Row],[PRODUCT ID]],Table1[[PRODUCT]:[SELLING PRICE]],5,FALSE)</f>
        <v>81.635498225282873</v>
      </c>
      <c r="L5606" s="16">
        <f ca="1">J5606*Table3[[#This Row],[QUANTITY]]</f>
        <v>294</v>
      </c>
      <c r="M5606" s="16">
        <f ca="1">K5606*Table3[[#This Row],[QUANTITY]]*(1-Table3[[#This Row],[DISCOUNT %]])</f>
        <v>1098.345304310664</v>
      </c>
      <c r="N5606" s="3">
        <f>DAY(Table3[[#This Row],[DATE]])</f>
        <v>6</v>
      </c>
      <c r="O5606" s="3" t="str">
        <f>TEXT(Table3[[#This Row],[DATE]],"mmm")</f>
        <v>May</v>
      </c>
      <c r="P5606" s="3">
        <f>YEAR(Table3[[#This Row],[DATE]])</f>
        <v>2036</v>
      </c>
    </row>
    <row r="5607" spans="1:16" x14ac:dyDescent="0.3">
      <c r="A5607" s="6">
        <v>49802</v>
      </c>
      <c r="B5607" s="7" t="s">
        <v>1413</v>
      </c>
      <c r="C5607" s="9">
        <f t="shared" ca="1" si="174"/>
        <v>7</v>
      </c>
      <c r="D5607" s="9" t="s">
        <v>2115</v>
      </c>
      <c r="E5607" s="9" t="s">
        <v>2116</v>
      </c>
      <c r="F5607" s="10">
        <f t="shared" ca="1" si="175"/>
        <v>8.3294719501448063E-3</v>
      </c>
      <c r="G5607" s="3" t="str">
        <f>VLOOKUP(Table3[[#This Row],[PRODUCT ID]],Table1[[PRODUCT]:[SELLING PRICE]],1,FALSE)</f>
        <v>Product361</v>
      </c>
      <c r="H5607" s="3" t="str">
        <f>VLOOKUP(Table3[[#This Row],[PRODUCT ID]],Table1[[PRODUCT]:[SELLING PRICE]],2,FALSE)</f>
        <v>Category1</v>
      </c>
      <c r="I5607" s="3" t="str">
        <f>VLOOKUP(Table3[[#This Row],[PRODUCT ID]],Table1[[PRODUCT]:[SELLING PRICE]],3,FALSE)</f>
        <v>No</v>
      </c>
      <c r="J5607" s="16">
        <f ca="1">VLOOKUP(Table3[[#This Row],[PRODUCT ID]],Table1[[PRODUCT]:[SELLING PRICE]],4,FALSE)</f>
        <v>51</v>
      </c>
      <c r="K5607" s="16">
        <f ca="1">VLOOKUP(Table3[[#This Row],[PRODUCT ID]],Table1[[PRODUCT]:[SELLING PRICE]],5,FALSE)</f>
        <v>168.89083757646108</v>
      </c>
      <c r="L5607" s="16">
        <f ca="1">J5607*Table3[[#This Row],[QUANTITY]]</f>
        <v>357</v>
      </c>
      <c r="M5607" s="16">
        <f ca="1">K5607*Table3[[#This Row],[QUANTITY]]*(1-Table3[[#This Row],[DISCOUNT %]])</f>
        <v>1172.3884625756205</v>
      </c>
      <c r="N5607" s="3">
        <f>DAY(Table3[[#This Row],[DATE]])</f>
        <v>7</v>
      </c>
      <c r="O5607" s="3" t="str">
        <f>TEXT(Table3[[#This Row],[DATE]],"mmm")</f>
        <v>May</v>
      </c>
      <c r="P5607" s="3">
        <f>YEAR(Table3[[#This Row],[DATE]])</f>
        <v>2036</v>
      </c>
    </row>
    <row r="5608" spans="1:16" x14ac:dyDescent="0.3">
      <c r="A5608" s="6">
        <v>49803</v>
      </c>
      <c r="B5608" s="7" t="s">
        <v>1414</v>
      </c>
      <c r="C5608" s="9">
        <f t="shared" ca="1" si="174"/>
        <v>15</v>
      </c>
      <c r="D5608" s="9" t="s">
        <v>2116</v>
      </c>
      <c r="E5608" s="9" t="s">
        <v>2118</v>
      </c>
      <c r="F5608" s="10">
        <f t="shared" ca="1" si="175"/>
        <v>1.4013465377634116E-2</v>
      </c>
      <c r="G5608" s="3" t="str">
        <f>VLOOKUP(Table3[[#This Row],[PRODUCT ID]],Table1[[PRODUCT]:[SELLING PRICE]],1,FALSE)</f>
        <v>Product362</v>
      </c>
      <c r="H5608" s="3" t="str">
        <f>VLOOKUP(Table3[[#This Row],[PRODUCT ID]],Table1[[PRODUCT]:[SELLING PRICE]],2,FALSE)</f>
        <v>Category2</v>
      </c>
      <c r="I5608" s="3" t="str">
        <f>VLOOKUP(Table3[[#This Row],[PRODUCT ID]],Table1[[PRODUCT]:[SELLING PRICE]],3,FALSE)</f>
        <v>Ft</v>
      </c>
      <c r="J5608" s="16">
        <f ca="1">VLOOKUP(Table3[[#This Row],[PRODUCT ID]],Table1[[PRODUCT]:[SELLING PRICE]],4,FALSE)</f>
        <v>149</v>
      </c>
      <c r="K5608" s="16">
        <f ca="1">VLOOKUP(Table3[[#This Row],[PRODUCT ID]],Table1[[PRODUCT]:[SELLING PRICE]],5,FALSE)</f>
        <v>210.07826427228366</v>
      </c>
      <c r="L5608" s="16">
        <f ca="1">J5608*Table3[[#This Row],[QUANTITY]]</f>
        <v>2235</v>
      </c>
      <c r="M5608" s="16">
        <f ca="1">K5608*Table3[[#This Row],[QUANTITY]]*(1-Table3[[#This Row],[DISCOUNT %]])</f>
        <v>3107.0150968396579</v>
      </c>
      <c r="N5608" s="3">
        <f>DAY(Table3[[#This Row],[DATE]])</f>
        <v>8</v>
      </c>
      <c r="O5608" s="3" t="str">
        <f>TEXT(Table3[[#This Row],[DATE]],"mmm")</f>
        <v>May</v>
      </c>
      <c r="P5608" s="3">
        <f>YEAR(Table3[[#This Row],[DATE]])</f>
        <v>2036</v>
      </c>
    </row>
    <row r="5609" spans="1:16" x14ac:dyDescent="0.3">
      <c r="A5609" s="6">
        <v>49804</v>
      </c>
      <c r="B5609" s="7" t="s">
        <v>1415</v>
      </c>
      <c r="C5609" s="9">
        <f t="shared" ca="1" si="174"/>
        <v>14</v>
      </c>
      <c r="D5609" s="9" t="s">
        <v>2116</v>
      </c>
      <c r="E5609" s="9" t="s">
        <v>2118</v>
      </c>
      <c r="F5609" s="10">
        <f t="shared" ca="1" si="175"/>
        <v>7.4833203943400359E-2</v>
      </c>
      <c r="G5609" s="3" t="str">
        <f>VLOOKUP(Table3[[#This Row],[PRODUCT ID]],Table1[[PRODUCT]:[SELLING PRICE]],1,FALSE)</f>
        <v>Product363</v>
      </c>
      <c r="H5609" s="3" t="str">
        <f>VLOOKUP(Table3[[#This Row],[PRODUCT ID]],Table1[[PRODUCT]:[SELLING PRICE]],2,FALSE)</f>
        <v>Category3</v>
      </c>
      <c r="I5609" s="3" t="str">
        <f>VLOOKUP(Table3[[#This Row],[PRODUCT ID]],Table1[[PRODUCT]:[SELLING PRICE]],3,FALSE)</f>
        <v>No</v>
      </c>
      <c r="J5609" s="16">
        <f ca="1">VLOOKUP(Table3[[#This Row],[PRODUCT ID]],Table1[[PRODUCT]:[SELLING PRICE]],4,FALSE)</f>
        <v>245</v>
      </c>
      <c r="K5609" s="16">
        <f ca="1">VLOOKUP(Table3[[#This Row],[PRODUCT ID]],Table1[[PRODUCT]:[SELLING PRICE]],5,FALSE)</f>
        <v>195.96859892077697</v>
      </c>
      <c r="L5609" s="16">
        <f ca="1">J5609*Table3[[#This Row],[QUANTITY]]</f>
        <v>3430</v>
      </c>
      <c r="M5609" s="16">
        <f ca="1">K5609*Table3[[#This Row],[QUANTITY]]*(1-Table3[[#This Row],[DISCOUNT %]])</f>
        <v>2538.2509710773047</v>
      </c>
      <c r="N5609" s="3">
        <f>DAY(Table3[[#This Row],[DATE]])</f>
        <v>9</v>
      </c>
      <c r="O5609" s="3" t="str">
        <f>TEXT(Table3[[#This Row],[DATE]],"mmm")</f>
        <v>May</v>
      </c>
      <c r="P5609" s="3">
        <f>YEAR(Table3[[#This Row],[DATE]])</f>
        <v>2036</v>
      </c>
    </row>
    <row r="5610" spans="1:16" x14ac:dyDescent="0.3">
      <c r="A5610" s="6">
        <v>49805</v>
      </c>
      <c r="B5610" s="7" t="s">
        <v>1416</v>
      </c>
      <c r="C5610" s="9">
        <f t="shared" ca="1" si="174"/>
        <v>6</v>
      </c>
      <c r="D5610" s="9" t="s">
        <v>2116</v>
      </c>
      <c r="E5610" s="9" t="s">
        <v>2116</v>
      </c>
      <c r="F5610" s="10">
        <f t="shared" ca="1" si="175"/>
        <v>9.8341239197307206E-3</v>
      </c>
      <c r="G5610" s="3" t="str">
        <f>VLOOKUP(Table3[[#This Row],[PRODUCT ID]],Table1[[PRODUCT]:[SELLING PRICE]],1,FALSE)</f>
        <v>Product364</v>
      </c>
      <c r="H5610" s="3" t="str">
        <f>VLOOKUP(Table3[[#This Row],[PRODUCT ID]],Table1[[PRODUCT]:[SELLING PRICE]],2,FALSE)</f>
        <v>Category4</v>
      </c>
      <c r="I5610" s="3" t="str">
        <f>VLOOKUP(Table3[[#This Row],[PRODUCT ID]],Table1[[PRODUCT]:[SELLING PRICE]],3,FALSE)</f>
        <v>Kg</v>
      </c>
      <c r="J5610" s="16">
        <f ca="1">VLOOKUP(Table3[[#This Row],[PRODUCT ID]],Table1[[PRODUCT]:[SELLING PRICE]],4,FALSE)</f>
        <v>55</v>
      </c>
      <c r="K5610" s="16">
        <f ca="1">VLOOKUP(Table3[[#This Row],[PRODUCT ID]],Table1[[PRODUCT]:[SELLING PRICE]],5,FALSE)</f>
        <v>179.57529151684469</v>
      </c>
      <c r="L5610" s="16">
        <f ca="1">J5610*Table3[[#This Row],[QUANTITY]]</f>
        <v>330</v>
      </c>
      <c r="M5610" s="16">
        <f ca="1">K5610*Table3[[#This Row],[QUANTITY]]*(1-Table3[[#This Row],[DISCOUNT %]])</f>
        <v>1066.8559550828777</v>
      </c>
      <c r="N5610" s="3">
        <f>DAY(Table3[[#This Row],[DATE]])</f>
        <v>10</v>
      </c>
      <c r="O5610" s="3" t="str">
        <f>TEXT(Table3[[#This Row],[DATE]],"mmm")</f>
        <v>May</v>
      </c>
      <c r="P5610" s="3">
        <f>YEAR(Table3[[#This Row],[DATE]])</f>
        <v>2036</v>
      </c>
    </row>
    <row r="5611" spans="1:16" x14ac:dyDescent="0.3">
      <c r="A5611" s="6">
        <v>49806</v>
      </c>
      <c r="B5611" s="7" t="s">
        <v>1417</v>
      </c>
      <c r="C5611" s="9">
        <f t="shared" ca="1" si="174"/>
        <v>2</v>
      </c>
      <c r="D5611" s="9" t="s">
        <v>2115</v>
      </c>
      <c r="E5611" s="9" t="s">
        <v>2116</v>
      </c>
      <c r="F5611" s="10">
        <f t="shared" ca="1" si="175"/>
        <v>3.4850999415459015E-2</v>
      </c>
      <c r="G5611" s="3" t="str">
        <f>VLOOKUP(Table3[[#This Row],[PRODUCT ID]],Table1[[PRODUCT]:[SELLING PRICE]],1,FALSE)</f>
        <v>Product365</v>
      </c>
      <c r="H5611" s="3" t="str">
        <f>VLOOKUP(Table3[[#This Row],[PRODUCT ID]],Table1[[PRODUCT]:[SELLING PRICE]],2,FALSE)</f>
        <v>Category5</v>
      </c>
      <c r="I5611" s="3" t="str">
        <f>VLOOKUP(Table3[[#This Row],[PRODUCT ID]],Table1[[PRODUCT]:[SELLING PRICE]],3,FALSE)</f>
        <v>Kg</v>
      </c>
      <c r="J5611" s="16">
        <f ca="1">VLOOKUP(Table3[[#This Row],[PRODUCT ID]],Table1[[PRODUCT]:[SELLING PRICE]],4,FALSE)</f>
        <v>153</v>
      </c>
      <c r="K5611" s="16">
        <f ca="1">VLOOKUP(Table3[[#This Row],[PRODUCT ID]],Table1[[PRODUCT]:[SELLING PRICE]],5,FALSE)</f>
        <v>217.13015617034475</v>
      </c>
      <c r="L5611" s="16">
        <f ca="1">J5611*Table3[[#This Row],[QUANTITY]]</f>
        <v>306</v>
      </c>
      <c r="M5611" s="16">
        <f ca="1">K5611*Table3[[#This Row],[QUANTITY]]*(1-Table3[[#This Row],[DISCOUNT %]])</f>
        <v>419.12590644914707</v>
      </c>
      <c r="N5611" s="3">
        <f>DAY(Table3[[#This Row],[DATE]])</f>
        <v>11</v>
      </c>
      <c r="O5611" s="3" t="str">
        <f>TEXT(Table3[[#This Row],[DATE]],"mmm")</f>
        <v>May</v>
      </c>
      <c r="P5611" s="3">
        <f>YEAR(Table3[[#This Row],[DATE]])</f>
        <v>2036</v>
      </c>
    </row>
    <row r="5612" spans="1:16" x14ac:dyDescent="0.3">
      <c r="A5612" s="6">
        <v>49807</v>
      </c>
      <c r="B5612" s="7" t="s">
        <v>1418</v>
      </c>
      <c r="C5612" s="9">
        <f t="shared" ca="1" si="174"/>
        <v>14</v>
      </c>
      <c r="D5612" s="9" t="s">
        <v>2117</v>
      </c>
      <c r="E5612" s="9" t="s">
        <v>2116</v>
      </c>
      <c r="F5612" s="10">
        <f t="shared" ca="1" si="175"/>
        <v>1.42947421408558E-3</v>
      </c>
      <c r="G5612" s="3" t="str">
        <f>VLOOKUP(Table3[[#This Row],[PRODUCT ID]],Table1[[PRODUCT]:[SELLING PRICE]],1,FALSE)</f>
        <v>Product366</v>
      </c>
      <c r="H5612" s="3" t="str">
        <f>VLOOKUP(Table3[[#This Row],[PRODUCT ID]],Table1[[PRODUCT]:[SELLING PRICE]],2,FALSE)</f>
        <v>Category1</v>
      </c>
      <c r="I5612" s="3" t="str">
        <f>VLOOKUP(Table3[[#This Row],[PRODUCT ID]],Table1[[PRODUCT]:[SELLING PRICE]],3,FALSE)</f>
        <v>Lt</v>
      </c>
      <c r="J5612" s="16">
        <f ca="1">VLOOKUP(Table3[[#This Row],[PRODUCT ID]],Table1[[PRODUCT]:[SELLING PRICE]],4,FALSE)</f>
        <v>32</v>
      </c>
      <c r="K5612" s="16">
        <f ca="1">VLOOKUP(Table3[[#This Row],[PRODUCT ID]],Table1[[PRODUCT]:[SELLING PRICE]],5,FALSE)</f>
        <v>228.17067359153131</v>
      </c>
      <c r="L5612" s="16">
        <f ca="1">J5612*Table3[[#This Row],[QUANTITY]]</f>
        <v>448</v>
      </c>
      <c r="M5612" s="16">
        <f ca="1">K5612*Table3[[#This Row],[QUANTITY]]*(1-Table3[[#This Row],[DISCOUNT %]])</f>
        <v>3189.8231329611035</v>
      </c>
      <c r="N5612" s="3">
        <f>DAY(Table3[[#This Row],[DATE]])</f>
        <v>12</v>
      </c>
      <c r="O5612" s="3" t="str">
        <f>TEXT(Table3[[#This Row],[DATE]],"mmm")</f>
        <v>May</v>
      </c>
      <c r="P5612" s="3">
        <f>YEAR(Table3[[#This Row],[DATE]])</f>
        <v>2036</v>
      </c>
    </row>
    <row r="5613" spans="1:16" x14ac:dyDescent="0.3">
      <c r="A5613" s="6">
        <v>49808</v>
      </c>
      <c r="B5613" s="7" t="s">
        <v>1419</v>
      </c>
      <c r="C5613" s="9">
        <f t="shared" ca="1" si="174"/>
        <v>4</v>
      </c>
      <c r="D5613" s="9" t="s">
        <v>2117</v>
      </c>
      <c r="E5613" s="9" t="s">
        <v>2116</v>
      </c>
      <c r="F5613" s="10">
        <f t="shared" ca="1" si="175"/>
        <v>4.7920565483261517E-5</v>
      </c>
      <c r="G5613" s="3" t="str">
        <f>VLOOKUP(Table3[[#This Row],[PRODUCT ID]],Table1[[PRODUCT]:[SELLING PRICE]],1,FALSE)</f>
        <v>Product367</v>
      </c>
      <c r="H5613" s="3" t="str">
        <f>VLOOKUP(Table3[[#This Row],[PRODUCT ID]],Table1[[PRODUCT]:[SELLING PRICE]],2,FALSE)</f>
        <v>Category2</v>
      </c>
      <c r="I5613" s="3" t="str">
        <f>VLOOKUP(Table3[[#This Row],[PRODUCT ID]],Table1[[PRODUCT]:[SELLING PRICE]],3,FALSE)</f>
        <v>Kg</v>
      </c>
      <c r="J5613" s="16">
        <f ca="1">VLOOKUP(Table3[[#This Row],[PRODUCT ID]],Table1[[PRODUCT]:[SELLING PRICE]],4,FALSE)</f>
        <v>88</v>
      </c>
      <c r="K5613" s="16">
        <f ca="1">VLOOKUP(Table3[[#This Row],[PRODUCT ID]],Table1[[PRODUCT]:[SELLING PRICE]],5,FALSE)</f>
        <v>293.21698658891228</v>
      </c>
      <c r="L5613" s="16">
        <f ca="1">J5613*Table3[[#This Row],[QUANTITY]]</f>
        <v>352</v>
      </c>
      <c r="M5613" s="16">
        <f ca="1">K5613*Table3[[#This Row],[QUANTITY]]*(1-Table3[[#This Row],[DISCOUNT %]])</f>
        <v>1172.8117418604224</v>
      </c>
      <c r="N5613" s="3">
        <f>DAY(Table3[[#This Row],[DATE]])</f>
        <v>13</v>
      </c>
      <c r="O5613" s="3" t="str">
        <f>TEXT(Table3[[#This Row],[DATE]],"mmm")</f>
        <v>May</v>
      </c>
      <c r="P5613" s="3">
        <f>YEAR(Table3[[#This Row],[DATE]])</f>
        <v>2036</v>
      </c>
    </row>
    <row r="5614" spans="1:16" x14ac:dyDescent="0.3">
      <c r="A5614" s="6">
        <v>49809</v>
      </c>
      <c r="B5614" s="7" t="s">
        <v>1420</v>
      </c>
      <c r="C5614" s="9">
        <f t="shared" ca="1" si="174"/>
        <v>9</v>
      </c>
      <c r="D5614" s="9" t="s">
        <v>2116</v>
      </c>
      <c r="E5614" s="9" t="s">
        <v>2118</v>
      </c>
      <c r="F5614" s="10">
        <f t="shared" ca="1" si="175"/>
        <v>5.4619668164100112E-2</v>
      </c>
      <c r="G5614" s="3" t="str">
        <f>VLOOKUP(Table3[[#This Row],[PRODUCT ID]],Table1[[PRODUCT]:[SELLING PRICE]],1,FALSE)</f>
        <v>Product368</v>
      </c>
      <c r="H5614" s="3" t="str">
        <f>VLOOKUP(Table3[[#This Row],[PRODUCT ID]],Table1[[PRODUCT]:[SELLING PRICE]],2,FALSE)</f>
        <v>Category3</v>
      </c>
      <c r="I5614" s="3" t="str">
        <f>VLOOKUP(Table3[[#This Row],[PRODUCT ID]],Table1[[PRODUCT]:[SELLING PRICE]],3,FALSE)</f>
        <v>Lt</v>
      </c>
      <c r="J5614" s="16">
        <f ca="1">VLOOKUP(Table3[[#This Row],[PRODUCT ID]],Table1[[PRODUCT]:[SELLING PRICE]],4,FALSE)</f>
        <v>166</v>
      </c>
      <c r="K5614" s="16">
        <f ca="1">VLOOKUP(Table3[[#This Row],[PRODUCT ID]],Table1[[PRODUCT]:[SELLING PRICE]],5,FALSE)</f>
        <v>287.7395159425289</v>
      </c>
      <c r="L5614" s="16">
        <f ca="1">J5614*Table3[[#This Row],[QUANTITY]]</f>
        <v>1494</v>
      </c>
      <c r="M5614" s="16">
        <f ca="1">K5614*Table3[[#This Row],[QUANTITY]]*(1-Table3[[#This Row],[DISCOUNT %]])</f>
        <v>2448.2095115764423</v>
      </c>
      <c r="N5614" s="3">
        <f>DAY(Table3[[#This Row],[DATE]])</f>
        <v>14</v>
      </c>
      <c r="O5614" s="3" t="str">
        <f>TEXT(Table3[[#This Row],[DATE]],"mmm")</f>
        <v>May</v>
      </c>
      <c r="P5614" s="3">
        <f>YEAR(Table3[[#This Row],[DATE]])</f>
        <v>2036</v>
      </c>
    </row>
    <row r="5615" spans="1:16" x14ac:dyDescent="0.3">
      <c r="A5615" s="6">
        <v>49810</v>
      </c>
      <c r="B5615" s="7" t="s">
        <v>1421</v>
      </c>
      <c r="C5615" s="9">
        <f t="shared" ca="1" si="174"/>
        <v>14</v>
      </c>
      <c r="D5615" s="9" t="s">
        <v>2116</v>
      </c>
      <c r="E5615" s="9" t="s">
        <v>2116</v>
      </c>
      <c r="F5615" s="10">
        <f t="shared" ca="1" si="175"/>
        <v>8.7031461418072137E-2</v>
      </c>
      <c r="G5615" s="3" t="str">
        <f>VLOOKUP(Table3[[#This Row],[PRODUCT ID]],Table1[[PRODUCT]:[SELLING PRICE]],1,FALSE)</f>
        <v>Product369</v>
      </c>
      <c r="H5615" s="3" t="str">
        <f>VLOOKUP(Table3[[#This Row],[PRODUCT ID]],Table1[[PRODUCT]:[SELLING PRICE]],2,FALSE)</f>
        <v>Category4</v>
      </c>
      <c r="I5615" s="3" t="str">
        <f>VLOOKUP(Table3[[#This Row],[PRODUCT ID]],Table1[[PRODUCT]:[SELLING PRICE]],3,FALSE)</f>
        <v>Ft</v>
      </c>
      <c r="J5615" s="16">
        <f ca="1">VLOOKUP(Table3[[#This Row],[PRODUCT ID]],Table1[[PRODUCT]:[SELLING PRICE]],4,FALSE)</f>
        <v>113</v>
      </c>
      <c r="K5615" s="16">
        <f ca="1">VLOOKUP(Table3[[#This Row],[PRODUCT ID]],Table1[[PRODUCT]:[SELLING PRICE]],5,FALSE)</f>
        <v>260.57972801892981</v>
      </c>
      <c r="L5615" s="16">
        <f ca="1">J5615*Table3[[#This Row],[QUANTITY]]</f>
        <v>1582</v>
      </c>
      <c r="M5615" s="16">
        <f ca="1">K5615*Table3[[#This Row],[QUANTITY]]*(1-Table3[[#This Row],[DISCOUNT %]])</f>
        <v>3330.6153086292602</v>
      </c>
      <c r="N5615" s="3">
        <f>DAY(Table3[[#This Row],[DATE]])</f>
        <v>15</v>
      </c>
      <c r="O5615" s="3" t="str">
        <f>TEXT(Table3[[#This Row],[DATE]],"mmm")</f>
        <v>May</v>
      </c>
      <c r="P5615" s="3">
        <f>YEAR(Table3[[#This Row],[DATE]])</f>
        <v>2036</v>
      </c>
    </row>
    <row r="5616" spans="1:16" x14ac:dyDescent="0.3">
      <c r="A5616" s="6">
        <v>49811</v>
      </c>
      <c r="B5616" s="7" t="s">
        <v>1422</v>
      </c>
      <c r="C5616" s="9">
        <f t="shared" ca="1" si="174"/>
        <v>5</v>
      </c>
      <c r="D5616" s="9" t="s">
        <v>2116</v>
      </c>
      <c r="E5616" s="9" t="s">
        <v>2116</v>
      </c>
      <c r="F5616" s="10">
        <f t="shared" ca="1" si="175"/>
        <v>7.2605310663483733E-2</v>
      </c>
      <c r="G5616" s="3" t="str">
        <f>VLOOKUP(Table3[[#This Row],[PRODUCT ID]],Table1[[PRODUCT]:[SELLING PRICE]],1,FALSE)</f>
        <v>Product370</v>
      </c>
      <c r="H5616" s="3" t="str">
        <f>VLOOKUP(Table3[[#This Row],[PRODUCT ID]],Table1[[PRODUCT]:[SELLING PRICE]],2,FALSE)</f>
        <v>Category5</v>
      </c>
      <c r="I5616" s="3" t="str">
        <f>VLOOKUP(Table3[[#This Row],[PRODUCT ID]],Table1[[PRODUCT]:[SELLING PRICE]],3,FALSE)</f>
        <v>Kg</v>
      </c>
      <c r="J5616" s="16">
        <f ca="1">VLOOKUP(Table3[[#This Row],[PRODUCT ID]],Table1[[PRODUCT]:[SELLING PRICE]],4,FALSE)</f>
        <v>158</v>
      </c>
      <c r="K5616" s="16">
        <f ca="1">VLOOKUP(Table3[[#This Row],[PRODUCT ID]],Table1[[PRODUCT]:[SELLING PRICE]],5,FALSE)</f>
        <v>309.34075910013809</v>
      </c>
      <c r="L5616" s="16">
        <f ca="1">J5616*Table3[[#This Row],[QUANTITY]]</f>
        <v>790</v>
      </c>
      <c r="M5616" s="16">
        <f ca="1">K5616*Table3[[#This Row],[QUANTITY]]*(1-Table3[[#This Row],[DISCOUNT %]])</f>
        <v>1434.4048859239733</v>
      </c>
      <c r="N5616" s="3">
        <f>DAY(Table3[[#This Row],[DATE]])</f>
        <v>16</v>
      </c>
      <c r="O5616" s="3" t="str">
        <f>TEXT(Table3[[#This Row],[DATE]],"mmm")</f>
        <v>May</v>
      </c>
      <c r="P5616" s="3">
        <f>YEAR(Table3[[#This Row],[DATE]])</f>
        <v>2036</v>
      </c>
    </row>
    <row r="5617" spans="1:16" x14ac:dyDescent="0.3">
      <c r="A5617" s="6">
        <v>49812</v>
      </c>
      <c r="B5617" s="7" t="s">
        <v>1423</v>
      </c>
      <c r="C5617" s="9">
        <f t="shared" ca="1" si="174"/>
        <v>9</v>
      </c>
      <c r="D5617" s="9" t="s">
        <v>2116</v>
      </c>
      <c r="E5617" s="9" t="s">
        <v>2116</v>
      </c>
      <c r="F5617" s="10">
        <f t="shared" ca="1" si="175"/>
        <v>8.9137926716934554E-4</v>
      </c>
      <c r="G5617" s="3" t="str">
        <f>VLOOKUP(Table3[[#This Row],[PRODUCT ID]],Table1[[PRODUCT]:[SELLING PRICE]],1,FALSE)</f>
        <v>Product371</v>
      </c>
      <c r="H5617" s="3" t="str">
        <f>VLOOKUP(Table3[[#This Row],[PRODUCT ID]],Table1[[PRODUCT]:[SELLING PRICE]],2,FALSE)</f>
        <v>Category1</v>
      </c>
      <c r="I5617" s="3" t="str">
        <f>VLOOKUP(Table3[[#This Row],[PRODUCT ID]],Table1[[PRODUCT]:[SELLING PRICE]],3,FALSE)</f>
        <v>No</v>
      </c>
      <c r="J5617" s="16">
        <f ca="1">VLOOKUP(Table3[[#This Row],[PRODUCT ID]],Table1[[PRODUCT]:[SELLING PRICE]],4,FALSE)</f>
        <v>211</v>
      </c>
      <c r="K5617" s="16">
        <f ca="1">VLOOKUP(Table3[[#This Row],[PRODUCT ID]],Table1[[PRODUCT]:[SELLING PRICE]],5,FALSE)</f>
        <v>238.96012638265668</v>
      </c>
      <c r="L5617" s="16">
        <f ca="1">J5617*Table3[[#This Row],[QUANTITY]]</f>
        <v>1899</v>
      </c>
      <c r="M5617" s="16">
        <f ca="1">K5617*Table3[[#This Row],[QUANTITY]]*(1-Table3[[#This Row],[DISCOUNT %]])</f>
        <v>2148.7241005228716</v>
      </c>
      <c r="N5617" s="3">
        <f>DAY(Table3[[#This Row],[DATE]])</f>
        <v>17</v>
      </c>
      <c r="O5617" s="3" t="str">
        <f>TEXT(Table3[[#This Row],[DATE]],"mmm")</f>
        <v>May</v>
      </c>
      <c r="P5617" s="3">
        <f>YEAR(Table3[[#This Row],[DATE]])</f>
        <v>2036</v>
      </c>
    </row>
    <row r="5618" spans="1:16" x14ac:dyDescent="0.3">
      <c r="A5618" s="6">
        <v>49813</v>
      </c>
      <c r="B5618" s="7" t="s">
        <v>1424</v>
      </c>
      <c r="C5618" s="9">
        <f t="shared" ca="1" si="174"/>
        <v>7</v>
      </c>
      <c r="D5618" s="9" t="s">
        <v>2115</v>
      </c>
      <c r="E5618" s="9" t="s">
        <v>2116</v>
      </c>
      <c r="F5618" s="10">
        <f t="shared" ca="1" si="175"/>
        <v>1.4846396016089159E-2</v>
      </c>
      <c r="G5618" s="3" t="str">
        <f>VLOOKUP(Table3[[#This Row],[PRODUCT ID]],Table1[[PRODUCT]:[SELLING PRICE]],1,FALSE)</f>
        <v>Product372</v>
      </c>
      <c r="H5618" s="3" t="str">
        <f>VLOOKUP(Table3[[#This Row],[PRODUCT ID]],Table1[[PRODUCT]:[SELLING PRICE]],2,FALSE)</f>
        <v>Category2</v>
      </c>
      <c r="I5618" s="3" t="str">
        <f>VLOOKUP(Table3[[#This Row],[PRODUCT ID]],Table1[[PRODUCT]:[SELLING PRICE]],3,FALSE)</f>
        <v>No</v>
      </c>
      <c r="J5618" s="16">
        <f ca="1">VLOOKUP(Table3[[#This Row],[PRODUCT ID]],Table1[[PRODUCT]:[SELLING PRICE]],4,FALSE)</f>
        <v>9</v>
      </c>
      <c r="K5618" s="16">
        <f ca="1">VLOOKUP(Table3[[#This Row],[PRODUCT ID]],Table1[[PRODUCT]:[SELLING PRICE]],5,FALSE)</f>
        <v>90.99672477881785</v>
      </c>
      <c r="L5618" s="16">
        <f ca="1">J5618*Table3[[#This Row],[QUANTITY]]</f>
        <v>63</v>
      </c>
      <c r="M5618" s="16">
        <f ca="1">K5618*Table3[[#This Row],[QUANTITY]]*(1-Table3[[#This Row],[DISCOUNT %]])</f>
        <v>627.52025956609111</v>
      </c>
      <c r="N5618" s="3">
        <f>DAY(Table3[[#This Row],[DATE]])</f>
        <v>18</v>
      </c>
      <c r="O5618" s="3" t="str">
        <f>TEXT(Table3[[#This Row],[DATE]],"mmm")</f>
        <v>May</v>
      </c>
      <c r="P5618" s="3">
        <f>YEAR(Table3[[#This Row],[DATE]])</f>
        <v>2036</v>
      </c>
    </row>
    <row r="5619" spans="1:16" x14ac:dyDescent="0.3">
      <c r="A5619" s="6">
        <v>49814</v>
      </c>
      <c r="B5619" s="7" t="s">
        <v>1425</v>
      </c>
      <c r="C5619" s="9">
        <f t="shared" ca="1" si="174"/>
        <v>13</v>
      </c>
      <c r="D5619" s="9" t="s">
        <v>2116</v>
      </c>
      <c r="E5619" s="9" t="s">
        <v>2116</v>
      </c>
      <c r="F5619" s="10">
        <f t="shared" ca="1" si="175"/>
        <v>2.265493234290087E-2</v>
      </c>
      <c r="G5619" s="3" t="str">
        <f>VLOOKUP(Table3[[#This Row],[PRODUCT ID]],Table1[[PRODUCT]:[SELLING PRICE]],1,FALSE)</f>
        <v>Product373</v>
      </c>
      <c r="H5619" s="3" t="str">
        <f>VLOOKUP(Table3[[#This Row],[PRODUCT ID]],Table1[[PRODUCT]:[SELLING PRICE]],2,FALSE)</f>
        <v>Category3</v>
      </c>
      <c r="I5619" s="3" t="str">
        <f>VLOOKUP(Table3[[#This Row],[PRODUCT ID]],Table1[[PRODUCT]:[SELLING PRICE]],3,FALSE)</f>
        <v>Ft</v>
      </c>
      <c r="J5619" s="16">
        <f ca="1">VLOOKUP(Table3[[#This Row],[PRODUCT ID]],Table1[[PRODUCT]:[SELLING PRICE]],4,FALSE)</f>
        <v>154</v>
      </c>
      <c r="K5619" s="16">
        <f ca="1">VLOOKUP(Table3[[#This Row],[PRODUCT ID]],Table1[[PRODUCT]:[SELLING PRICE]],5,FALSE)</f>
        <v>80.287343515319776</v>
      </c>
      <c r="L5619" s="16">
        <f ca="1">J5619*Table3[[#This Row],[QUANTITY]]</f>
        <v>2002</v>
      </c>
      <c r="M5619" s="16">
        <f ca="1">K5619*Table3[[#This Row],[QUANTITY]]*(1-Table3[[#This Row],[DISCOUNT %]])</f>
        <v>1020.0897093398564</v>
      </c>
      <c r="N5619" s="3">
        <f>DAY(Table3[[#This Row],[DATE]])</f>
        <v>19</v>
      </c>
      <c r="O5619" s="3" t="str">
        <f>TEXT(Table3[[#This Row],[DATE]],"mmm")</f>
        <v>May</v>
      </c>
      <c r="P5619" s="3">
        <f>YEAR(Table3[[#This Row],[DATE]])</f>
        <v>2036</v>
      </c>
    </row>
    <row r="5620" spans="1:16" x14ac:dyDescent="0.3">
      <c r="A5620" s="6">
        <v>49815</v>
      </c>
      <c r="B5620" s="7" t="s">
        <v>1426</v>
      </c>
      <c r="C5620" s="9">
        <f t="shared" ca="1" si="174"/>
        <v>14</v>
      </c>
      <c r="D5620" s="9" t="s">
        <v>2117</v>
      </c>
      <c r="E5620" s="9" t="s">
        <v>2118</v>
      </c>
      <c r="F5620" s="10">
        <f t="shared" ca="1" si="175"/>
        <v>8.308008885268392E-2</v>
      </c>
      <c r="G5620" s="3" t="str">
        <f>VLOOKUP(Table3[[#This Row],[PRODUCT ID]],Table1[[PRODUCT]:[SELLING PRICE]],1,FALSE)</f>
        <v>Product374</v>
      </c>
      <c r="H5620" s="3" t="str">
        <f>VLOOKUP(Table3[[#This Row],[PRODUCT ID]],Table1[[PRODUCT]:[SELLING PRICE]],2,FALSE)</f>
        <v>Category4</v>
      </c>
      <c r="I5620" s="3" t="str">
        <f>VLOOKUP(Table3[[#This Row],[PRODUCT ID]],Table1[[PRODUCT]:[SELLING PRICE]],3,FALSE)</f>
        <v>No</v>
      </c>
      <c r="J5620" s="16">
        <f ca="1">VLOOKUP(Table3[[#This Row],[PRODUCT ID]],Table1[[PRODUCT]:[SELLING PRICE]],4,FALSE)</f>
        <v>138</v>
      </c>
      <c r="K5620" s="16">
        <f ca="1">VLOOKUP(Table3[[#This Row],[PRODUCT ID]],Table1[[PRODUCT]:[SELLING PRICE]],5,FALSE)</f>
        <v>75.490487759887799</v>
      </c>
      <c r="L5620" s="16">
        <f ca="1">J5620*Table3[[#This Row],[QUANTITY]]</f>
        <v>1932</v>
      </c>
      <c r="M5620" s="16">
        <f ca="1">K5620*Table3[[#This Row],[QUANTITY]]*(1-Table3[[#This Row],[DISCOUNT %]])</f>
        <v>969.06223860969408</v>
      </c>
      <c r="N5620" s="3">
        <f>DAY(Table3[[#This Row],[DATE]])</f>
        <v>20</v>
      </c>
      <c r="O5620" s="3" t="str">
        <f>TEXT(Table3[[#This Row],[DATE]],"mmm")</f>
        <v>May</v>
      </c>
      <c r="P5620" s="3">
        <f>YEAR(Table3[[#This Row],[DATE]])</f>
        <v>2036</v>
      </c>
    </row>
    <row r="5621" spans="1:16" x14ac:dyDescent="0.3">
      <c r="A5621" s="6">
        <v>49816</v>
      </c>
      <c r="B5621" s="7" t="s">
        <v>1427</v>
      </c>
      <c r="C5621" s="9">
        <f t="shared" ca="1" si="174"/>
        <v>1</v>
      </c>
      <c r="D5621" s="9" t="s">
        <v>2115</v>
      </c>
      <c r="E5621" s="9" t="s">
        <v>2118</v>
      </c>
      <c r="F5621" s="10">
        <f t="shared" ca="1" si="175"/>
        <v>9.6590044642416203E-2</v>
      </c>
      <c r="G5621" s="3" t="str">
        <f>VLOOKUP(Table3[[#This Row],[PRODUCT ID]],Table1[[PRODUCT]:[SELLING PRICE]],1,FALSE)</f>
        <v>Product375</v>
      </c>
      <c r="H5621" s="3" t="str">
        <f>VLOOKUP(Table3[[#This Row],[PRODUCT ID]],Table1[[PRODUCT]:[SELLING PRICE]],2,FALSE)</f>
        <v>Category5</v>
      </c>
      <c r="I5621" s="3" t="str">
        <f>VLOOKUP(Table3[[#This Row],[PRODUCT ID]],Table1[[PRODUCT]:[SELLING PRICE]],3,FALSE)</f>
        <v>Kg</v>
      </c>
      <c r="J5621" s="16">
        <f ca="1">VLOOKUP(Table3[[#This Row],[PRODUCT ID]],Table1[[PRODUCT]:[SELLING PRICE]],4,FALSE)</f>
        <v>56</v>
      </c>
      <c r="K5621" s="16">
        <f ca="1">VLOOKUP(Table3[[#This Row],[PRODUCT ID]],Table1[[PRODUCT]:[SELLING PRICE]],5,FALSE)</f>
        <v>160.04357336956451</v>
      </c>
      <c r="L5621" s="16">
        <f ca="1">J5621*Table3[[#This Row],[QUANTITY]]</f>
        <v>56</v>
      </c>
      <c r="M5621" s="16">
        <f ca="1">K5621*Table3[[#This Row],[QUANTITY]]*(1-Table3[[#This Row],[DISCOUNT %]])</f>
        <v>144.58495747306648</v>
      </c>
      <c r="N5621" s="3">
        <f>DAY(Table3[[#This Row],[DATE]])</f>
        <v>21</v>
      </c>
      <c r="O5621" s="3" t="str">
        <f>TEXT(Table3[[#This Row],[DATE]],"mmm")</f>
        <v>May</v>
      </c>
      <c r="P5621" s="3">
        <f>YEAR(Table3[[#This Row],[DATE]])</f>
        <v>2036</v>
      </c>
    </row>
    <row r="5622" spans="1:16" x14ac:dyDescent="0.3">
      <c r="A5622" s="6">
        <v>49817</v>
      </c>
      <c r="B5622" s="7" t="s">
        <v>1428</v>
      </c>
      <c r="C5622" s="9">
        <f t="shared" ca="1" si="174"/>
        <v>7</v>
      </c>
      <c r="D5622" s="9" t="s">
        <v>2115</v>
      </c>
      <c r="E5622" s="9" t="s">
        <v>2116</v>
      </c>
      <c r="F5622" s="10">
        <f t="shared" ca="1" si="175"/>
        <v>6.2245420674342591E-2</v>
      </c>
      <c r="G5622" s="3" t="str">
        <f>VLOOKUP(Table3[[#This Row],[PRODUCT ID]],Table1[[PRODUCT]:[SELLING PRICE]],1,FALSE)</f>
        <v>Product376</v>
      </c>
      <c r="H5622" s="3" t="str">
        <f>VLOOKUP(Table3[[#This Row],[PRODUCT ID]],Table1[[PRODUCT]:[SELLING PRICE]],2,FALSE)</f>
        <v>Category1</v>
      </c>
      <c r="I5622" s="3" t="str">
        <f>VLOOKUP(Table3[[#This Row],[PRODUCT ID]],Table1[[PRODUCT]:[SELLING PRICE]],3,FALSE)</f>
        <v>Kg</v>
      </c>
      <c r="J5622" s="16">
        <f ca="1">VLOOKUP(Table3[[#This Row],[PRODUCT ID]],Table1[[PRODUCT]:[SELLING PRICE]],4,FALSE)</f>
        <v>151</v>
      </c>
      <c r="K5622" s="16">
        <f ca="1">VLOOKUP(Table3[[#This Row],[PRODUCT ID]],Table1[[PRODUCT]:[SELLING PRICE]],5,FALSE)</f>
        <v>270.69505002386325</v>
      </c>
      <c r="L5622" s="16">
        <f ca="1">J5622*Table3[[#This Row],[QUANTITY]]</f>
        <v>1057</v>
      </c>
      <c r="M5622" s="16">
        <f ca="1">K5622*Table3[[#This Row],[QUANTITY]]*(1-Table3[[#This Row],[DISCOUNT %]])</f>
        <v>1776.9186593246598</v>
      </c>
      <c r="N5622" s="3">
        <f>DAY(Table3[[#This Row],[DATE]])</f>
        <v>22</v>
      </c>
      <c r="O5622" s="3" t="str">
        <f>TEXT(Table3[[#This Row],[DATE]],"mmm")</f>
        <v>May</v>
      </c>
      <c r="P5622" s="3">
        <f>YEAR(Table3[[#This Row],[DATE]])</f>
        <v>2036</v>
      </c>
    </row>
    <row r="5623" spans="1:16" x14ac:dyDescent="0.3">
      <c r="A5623" s="6">
        <v>49818</v>
      </c>
      <c r="B5623" s="7" t="s">
        <v>1429</v>
      </c>
      <c r="C5623" s="9">
        <f t="shared" ca="1" si="174"/>
        <v>8</v>
      </c>
      <c r="D5623" s="9" t="s">
        <v>2115</v>
      </c>
      <c r="E5623" s="9" t="s">
        <v>2116</v>
      </c>
      <c r="F5623" s="10">
        <f t="shared" ca="1" si="175"/>
        <v>8.876270520487629E-3</v>
      </c>
      <c r="G5623" s="3" t="str">
        <f>VLOOKUP(Table3[[#This Row],[PRODUCT ID]],Table1[[PRODUCT]:[SELLING PRICE]],1,FALSE)</f>
        <v>Product377</v>
      </c>
      <c r="H5623" s="3" t="str">
        <f>VLOOKUP(Table3[[#This Row],[PRODUCT ID]],Table1[[PRODUCT]:[SELLING PRICE]],2,FALSE)</f>
        <v>Category2</v>
      </c>
      <c r="I5623" s="3" t="str">
        <f>VLOOKUP(Table3[[#This Row],[PRODUCT ID]],Table1[[PRODUCT]:[SELLING PRICE]],3,FALSE)</f>
        <v>Lt</v>
      </c>
      <c r="J5623" s="16">
        <f ca="1">VLOOKUP(Table3[[#This Row],[PRODUCT ID]],Table1[[PRODUCT]:[SELLING PRICE]],4,FALSE)</f>
        <v>73</v>
      </c>
      <c r="K5623" s="16">
        <f ca="1">VLOOKUP(Table3[[#This Row],[PRODUCT ID]],Table1[[PRODUCT]:[SELLING PRICE]],5,FALSE)</f>
        <v>196.1478967776134</v>
      </c>
      <c r="L5623" s="16">
        <f ca="1">J5623*Table3[[#This Row],[QUANTITY]]</f>
        <v>584</v>
      </c>
      <c r="M5623" s="16">
        <f ca="1">K5623*Table3[[#This Row],[QUANTITY]]*(1-Table3[[#This Row],[DISCOUNT %]])</f>
        <v>1555.2546798703249</v>
      </c>
      <c r="N5623" s="3">
        <f>DAY(Table3[[#This Row],[DATE]])</f>
        <v>23</v>
      </c>
      <c r="O5623" s="3" t="str">
        <f>TEXT(Table3[[#This Row],[DATE]],"mmm")</f>
        <v>May</v>
      </c>
      <c r="P5623" s="3">
        <f>YEAR(Table3[[#This Row],[DATE]])</f>
        <v>2036</v>
      </c>
    </row>
    <row r="5624" spans="1:16" x14ac:dyDescent="0.3">
      <c r="A5624" s="6">
        <v>49819</v>
      </c>
      <c r="B5624" s="7" t="s">
        <v>1430</v>
      </c>
      <c r="C5624" s="9">
        <f t="shared" ca="1" si="174"/>
        <v>3</v>
      </c>
      <c r="D5624" s="9" t="s">
        <v>2116</v>
      </c>
      <c r="E5624" s="9" t="s">
        <v>2116</v>
      </c>
      <c r="F5624" s="10">
        <f t="shared" ca="1" si="175"/>
        <v>1.1334056083135181E-2</v>
      </c>
      <c r="G5624" s="3" t="str">
        <f>VLOOKUP(Table3[[#This Row],[PRODUCT ID]],Table1[[PRODUCT]:[SELLING PRICE]],1,FALSE)</f>
        <v>Product378</v>
      </c>
      <c r="H5624" s="3" t="str">
        <f>VLOOKUP(Table3[[#This Row],[PRODUCT ID]],Table1[[PRODUCT]:[SELLING PRICE]],2,FALSE)</f>
        <v>Category3</v>
      </c>
      <c r="I5624" s="3" t="str">
        <f>VLOOKUP(Table3[[#This Row],[PRODUCT ID]],Table1[[PRODUCT]:[SELLING PRICE]],3,FALSE)</f>
        <v>Kg</v>
      </c>
      <c r="J5624" s="16">
        <f ca="1">VLOOKUP(Table3[[#This Row],[PRODUCT ID]],Table1[[PRODUCT]:[SELLING PRICE]],4,FALSE)</f>
        <v>112</v>
      </c>
      <c r="K5624" s="16">
        <f ca="1">VLOOKUP(Table3[[#This Row],[PRODUCT ID]],Table1[[PRODUCT]:[SELLING PRICE]],5,FALSE)</f>
        <v>131.60696707548445</v>
      </c>
      <c r="L5624" s="16">
        <f ca="1">J5624*Table3[[#This Row],[QUANTITY]]</f>
        <v>336</v>
      </c>
      <c r="M5624" s="16">
        <f ca="1">K5624*Table3[[#This Row],[QUANTITY]]*(1-Table3[[#This Row],[DISCOUNT %]])</f>
        <v>390.34597898915871</v>
      </c>
      <c r="N5624" s="3">
        <f>DAY(Table3[[#This Row],[DATE]])</f>
        <v>24</v>
      </c>
      <c r="O5624" s="3" t="str">
        <f>TEXT(Table3[[#This Row],[DATE]],"mmm")</f>
        <v>May</v>
      </c>
      <c r="P5624" s="3">
        <f>YEAR(Table3[[#This Row],[DATE]])</f>
        <v>2036</v>
      </c>
    </row>
    <row r="5625" spans="1:16" x14ac:dyDescent="0.3">
      <c r="A5625" s="6">
        <v>49820</v>
      </c>
      <c r="B5625" s="7" t="s">
        <v>1431</v>
      </c>
      <c r="C5625" s="9">
        <f t="shared" ca="1" si="174"/>
        <v>14</v>
      </c>
      <c r="D5625" s="9" t="s">
        <v>2116</v>
      </c>
      <c r="E5625" s="9" t="s">
        <v>2116</v>
      </c>
      <c r="F5625" s="10">
        <f t="shared" ca="1" si="175"/>
        <v>3.3647788317938958E-2</v>
      </c>
      <c r="G5625" s="3" t="str">
        <f>VLOOKUP(Table3[[#This Row],[PRODUCT ID]],Table1[[PRODUCT]:[SELLING PRICE]],1,FALSE)</f>
        <v>Product379</v>
      </c>
      <c r="H5625" s="3" t="str">
        <f>VLOOKUP(Table3[[#This Row],[PRODUCT ID]],Table1[[PRODUCT]:[SELLING PRICE]],2,FALSE)</f>
        <v>Category4</v>
      </c>
      <c r="I5625" s="3" t="str">
        <f>VLOOKUP(Table3[[#This Row],[PRODUCT ID]],Table1[[PRODUCT]:[SELLING PRICE]],3,FALSE)</f>
        <v>Lt</v>
      </c>
      <c r="J5625" s="16">
        <f ca="1">VLOOKUP(Table3[[#This Row],[PRODUCT ID]],Table1[[PRODUCT]:[SELLING PRICE]],4,FALSE)</f>
        <v>165</v>
      </c>
      <c r="K5625" s="16">
        <f ca="1">VLOOKUP(Table3[[#This Row],[PRODUCT ID]],Table1[[PRODUCT]:[SELLING PRICE]],5,FALSE)</f>
        <v>101.82473464309901</v>
      </c>
      <c r="L5625" s="16">
        <f ca="1">J5625*Table3[[#This Row],[QUANTITY]]</f>
        <v>2310</v>
      </c>
      <c r="M5625" s="16">
        <f ca="1">K5625*Table3[[#This Row],[QUANTITY]]*(1-Table3[[#This Row],[DISCOUNT %]])</f>
        <v>1377.5798053681681</v>
      </c>
      <c r="N5625" s="3">
        <f>DAY(Table3[[#This Row],[DATE]])</f>
        <v>25</v>
      </c>
      <c r="O5625" s="3" t="str">
        <f>TEXT(Table3[[#This Row],[DATE]],"mmm")</f>
        <v>May</v>
      </c>
      <c r="P5625" s="3">
        <f>YEAR(Table3[[#This Row],[DATE]])</f>
        <v>2036</v>
      </c>
    </row>
    <row r="5626" spans="1:16" x14ac:dyDescent="0.3">
      <c r="A5626" s="6">
        <v>49821</v>
      </c>
      <c r="B5626" s="7" t="s">
        <v>1432</v>
      </c>
      <c r="C5626" s="9">
        <f t="shared" ca="1" si="174"/>
        <v>4</v>
      </c>
      <c r="D5626" s="9" t="s">
        <v>2116</v>
      </c>
      <c r="E5626" s="9" t="s">
        <v>2118</v>
      </c>
      <c r="F5626" s="10">
        <f t="shared" ca="1" si="175"/>
        <v>8.1301447566934817E-2</v>
      </c>
      <c r="G5626" s="3" t="str">
        <f>VLOOKUP(Table3[[#This Row],[PRODUCT ID]],Table1[[PRODUCT]:[SELLING PRICE]],1,FALSE)</f>
        <v>Product380</v>
      </c>
      <c r="H5626" s="3" t="str">
        <f>VLOOKUP(Table3[[#This Row],[PRODUCT ID]],Table1[[PRODUCT]:[SELLING PRICE]],2,FALSE)</f>
        <v>Category5</v>
      </c>
      <c r="I5626" s="3" t="str">
        <f>VLOOKUP(Table3[[#This Row],[PRODUCT ID]],Table1[[PRODUCT]:[SELLING PRICE]],3,FALSE)</f>
        <v>Ft</v>
      </c>
      <c r="J5626" s="16">
        <f ca="1">VLOOKUP(Table3[[#This Row],[PRODUCT ID]],Table1[[PRODUCT]:[SELLING PRICE]],4,FALSE)</f>
        <v>212</v>
      </c>
      <c r="K5626" s="16">
        <f ca="1">VLOOKUP(Table3[[#This Row],[PRODUCT ID]],Table1[[PRODUCT]:[SELLING PRICE]],5,FALSE)</f>
        <v>46.496313398190999</v>
      </c>
      <c r="L5626" s="16">
        <f ca="1">J5626*Table3[[#This Row],[QUANTITY]]</f>
        <v>848</v>
      </c>
      <c r="M5626" s="16">
        <f ca="1">K5626*Table3[[#This Row],[QUANTITY]]*(1-Table3[[#This Row],[DISCOUNT %]])</f>
        <v>170.86438324956882</v>
      </c>
      <c r="N5626" s="3">
        <f>DAY(Table3[[#This Row],[DATE]])</f>
        <v>26</v>
      </c>
      <c r="O5626" s="3" t="str">
        <f>TEXT(Table3[[#This Row],[DATE]],"mmm")</f>
        <v>May</v>
      </c>
      <c r="P5626" s="3">
        <f>YEAR(Table3[[#This Row],[DATE]])</f>
        <v>2036</v>
      </c>
    </row>
    <row r="5627" spans="1:16" x14ac:dyDescent="0.3">
      <c r="A5627" s="6">
        <v>49822</v>
      </c>
      <c r="B5627" s="7" t="s">
        <v>1433</v>
      </c>
      <c r="C5627" s="9">
        <f t="shared" ca="1" si="174"/>
        <v>15</v>
      </c>
      <c r="D5627" s="9" t="s">
        <v>2115</v>
      </c>
      <c r="E5627" s="9" t="s">
        <v>2116</v>
      </c>
      <c r="F5627" s="10">
        <f t="shared" ca="1" si="175"/>
        <v>4.9219404590219284E-2</v>
      </c>
      <c r="G5627" s="3" t="str">
        <f>VLOOKUP(Table3[[#This Row],[PRODUCT ID]],Table1[[PRODUCT]:[SELLING PRICE]],1,FALSE)</f>
        <v>Product381</v>
      </c>
      <c r="H5627" s="3" t="str">
        <f>VLOOKUP(Table3[[#This Row],[PRODUCT ID]],Table1[[PRODUCT]:[SELLING PRICE]],2,FALSE)</f>
        <v>Category1</v>
      </c>
      <c r="I5627" s="3" t="str">
        <f>VLOOKUP(Table3[[#This Row],[PRODUCT ID]],Table1[[PRODUCT]:[SELLING PRICE]],3,FALSE)</f>
        <v>Kg</v>
      </c>
      <c r="J5627" s="16">
        <f ca="1">VLOOKUP(Table3[[#This Row],[PRODUCT ID]],Table1[[PRODUCT]:[SELLING PRICE]],4,FALSE)</f>
        <v>48</v>
      </c>
      <c r="K5627" s="16">
        <f ca="1">VLOOKUP(Table3[[#This Row],[PRODUCT ID]],Table1[[PRODUCT]:[SELLING PRICE]],5,FALSE)</f>
        <v>115.29242619560492</v>
      </c>
      <c r="L5627" s="16">
        <f ca="1">J5627*Table3[[#This Row],[QUANTITY]]</f>
        <v>720</v>
      </c>
      <c r="M5627" s="16">
        <f ca="1">K5627*Table3[[#This Row],[QUANTITY]]*(1-Table3[[#This Row],[DISCOUNT %]])</f>
        <v>1644.2670243674318</v>
      </c>
      <c r="N5627" s="3">
        <f>DAY(Table3[[#This Row],[DATE]])</f>
        <v>27</v>
      </c>
      <c r="O5627" s="3" t="str">
        <f>TEXT(Table3[[#This Row],[DATE]],"mmm")</f>
        <v>May</v>
      </c>
      <c r="P5627" s="3">
        <f>YEAR(Table3[[#This Row],[DATE]])</f>
        <v>2036</v>
      </c>
    </row>
    <row r="5628" spans="1:16" x14ac:dyDescent="0.3">
      <c r="A5628" s="6">
        <v>49823</v>
      </c>
      <c r="B5628" s="7" t="s">
        <v>1434</v>
      </c>
      <c r="C5628" s="9">
        <f t="shared" ca="1" si="174"/>
        <v>9</v>
      </c>
      <c r="D5628" s="9" t="s">
        <v>2117</v>
      </c>
      <c r="E5628" s="9" t="s">
        <v>2116</v>
      </c>
      <c r="F5628" s="10">
        <f t="shared" ca="1" si="175"/>
        <v>5.0989201564759015E-2</v>
      </c>
      <c r="G5628" s="3" t="str">
        <f>VLOOKUP(Table3[[#This Row],[PRODUCT ID]],Table1[[PRODUCT]:[SELLING PRICE]],1,FALSE)</f>
        <v>Product382</v>
      </c>
      <c r="H5628" s="3" t="str">
        <f>VLOOKUP(Table3[[#This Row],[PRODUCT ID]],Table1[[PRODUCT]:[SELLING PRICE]],2,FALSE)</f>
        <v>Category2</v>
      </c>
      <c r="I5628" s="3" t="str">
        <f>VLOOKUP(Table3[[#This Row],[PRODUCT ID]],Table1[[PRODUCT]:[SELLING PRICE]],3,FALSE)</f>
        <v>No</v>
      </c>
      <c r="J5628" s="16">
        <f ca="1">VLOOKUP(Table3[[#This Row],[PRODUCT ID]],Table1[[PRODUCT]:[SELLING PRICE]],4,FALSE)</f>
        <v>170</v>
      </c>
      <c r="K5628" s="16">
        <f ca="1">VLOOKUP(Table3[[#This Row],[PRODUCT ID]],Table1[[PRODUCT]:[SELLING PRICE]],5,FALSE)</f>
        <v>31.3020783019542</v>
      </c>
      <c r="L5628" s="16">
        <f ca="1">J5628*Table3[[#This Row],[QUANTITY]]</f>
        <v>1530</v>
      </c>
      <c r="M5628" s="16">
        <f ca="1">K5628*Table3[[#This Row],[QUANTITY]]*(1-Table3[[#This Row],[DISCOUNT %]])</f>
        <v>267.35409289817989</v>
      </c>
      <c r="N5628" s="3">
        <f>DAY(Table3[[#This Row],[DATE]])</f>
        <v>28</v>
      </c>
      <c r="O5628" s="3" t="str">
        <f>TEXT(Table3[[#This Row],[DATE]],"mmm")</f>
        <v>May</v>
      </c>
      <c r="P5628" s="3">
        <f>YEAR(Table3[[#This Row],[DATE]])</f>
        <v>2036</v>
      </c>
    </row>
    <row r="5629" spans="1:16" x14ac:dyDescent="0.3">
      <c r="A5629" s="6">
        <v>49824</v>
      </c>
      <c r="B5629" s="7" t="s">
        <v>1435</v>
      </c>
      <c r="C5629" s="9">
        <f t="shared" ca="1" si="174"/>
        <v>9</v>
      </c>
      <c r="D5629" s="9" t="s">
        <v>2117</v>
      </c>
      <c r="E5629" s="9" t="s">
        <v>2116</v>
      </c>
      <c r="F5629" s="10">
        <f t="shared" ca="1" si="175"/>
        <v>7.2079298376584611E-2</v>
      </c>
      <c r="G5629" s="3" t="str">
        <f>VLOOKUP(Table3[[#This Row],[PRODUCT ID]],Table1[[PRODUCT]:[SELLING PRICE]],1,FALSE)</f>
        <v>Product383</v>
      </c>
      <c r="H5629" s="3" t="str">
        <f>VLOOKUP(Table3[[#This Row],[PRODUCT ID]],Table1[[PRODUCT]:[SELLING PRICE]],2,FALSE)</f>
        <v>Category3</v>
      </c>
      <c r="I5629" s="3" t="str">
        <f>VLOOKUP(Table3[[#This Row],[PRODUCT ID]],Table1[[PRODUCT]:[SELLING PRICE]],3,FALSE)</f>
        <v>No</v>
      </c>
      <c r="J5629" s="16">
        <f ca="1">VLOOKUP(Table3[[#This Row],[PRODUCT ID]],Table1[[PRODUCT]:[SELLING PRICE]],4,FALSE)</f>
        <v>75</v>
      </c>
      <c r="K5629" s="16">
        <f ca="1">VLOOKUP(Table3[[#This Row],[PRODUCT ID]],Table1[[PRODUCT]:[SELLING PRICE]],5,FALSE)</f>
        <v>174.59407693155313</v>
      </c>
      <c r="L5629" s="16">
        <f ca="1">J5629*Table3[[#This Row],[QUANTITY]]</f>
        <v>675</v>
      </c>
      <c r="M5629" s="16">
        <f ca="1">K5629*Table3[[#This Row],[QUANTITY]]*(1-Table3[[#This Row],[DISCOUNT %]])</f>
        <v>1458.0851252905743</v>
      </c>
      <c r="N5629" s="3">
        <f>DAY(Table3[[#This Row],[DATE]])</f>
        <v>29</v>
      </c>
      <c r="O5629" s="3" t="str">
        <f>TEXT(Table3[[#This Row],[DATE]],"mmm")</f>
        <v>May</v>
      </c>
      <c r="P5629" s="3">
        <f>YEAR(Table3[[#This Row],[DATE]])</f>
        <v>2036</v>
      </c>
    </row>
    <row r="5630" spans="1:16" x14ac:dyDescent="0.3">
      <c r="A5630" s="6">
        <v>49825</v>
      </c>
      <c r="B5630" s="7" t="s">
        <v>1436</v>
      </c>
      <c r="C5630" s="9">
        <f t="shared" ca="1" si="174"/>
        <v>10</v>
      </c>
      <c r="D5630" s="9" t="s">
        <v>2116</v>
      </c>
      <c r="E5630" s="9" t="s">
        <v>2116</v>
      </c>
      <c r="F5630" s="10">
        <f t="shared" ca="1" si="175"/>
        <v>5.2609622278702507E-2</v>
      </c>
      <c r="G5630" s="3" t="str">
        <f>VLOOKUP(Table3[[#This Row],[PRODUCT ID]],Table1[[PRODUCT]:[SELLING PRICE]],1,FALSE)</f>
        <v>Product384</v>
      </c>
      <c r="H5630" s="3" t="str">
        <f>VLOOKUP(Table3[[#This Row],[PRODUCT ID]],Table1[[PRODUCT]:[SELLING PRICE]],2,FALSE)</f>
        <v>Category4</v>
      </c>
      <c r="I5630" s="3" t="str">
        <f>VLOOKUP(Table3[[#This Row],[PRODUCT ID]],Table1[[PRODUCT]:[SELLING PRICE]],3,FALSE)</f>
        <v>Ft</v>
      </c>
      <c r="J5630" s="16">
        <f ca="1">VLOOKUP(Table3[[#This Row],[PRODUCT ID]],Table1[[PRODUCT]:[SELLING PRICE]],4,FALSE)</f>
        <v>181</v>
      </c>
      <c r="K5630" s="16">
        <f ca="1">VLOOKUP(Table3[[#This Row],[PRODUCT ID]],Table1[[PRODUCT]:[SELLING PRICE]],5,FALSE)</f>
        <v>174.90628282158787</v>
      </c>
      <c r="L5630" s="16">
        <f ca="1">J5630*Table3[[#This Row],[QUANTITY]]</f>
        <v>1810</v>
      </c>
      <c r="M5630" s="16">
        <f ca="1">K5630*Table3[[#This Row],[QUANTITY]]*(1-Table3[[#This Row],[DISCOUNT %]])</f>
        <v>1657.0452934817222</v>
      </c>
      <c r="N5630" s="3">
        <f>DAY(Table3[[#This Row],[DATE]])</f>
        <v>30</v>
      </c>
      <c r="O5630" s="3" t="str">
        <f>TEXT(Table3[[#This Row],[DATE]],"mmm")</f>
        <v>May</v>
      </c>
      <c r="P5630" s="3">
        <f>YEAR(Table3[[#This Row],[DATE]])</f>
        <v>2036</v>
      </c>
    </row>
    <row r="5631" spans="1:16" x14ac:dyDescent="0.3">
      <c r="A5631" s="6">
        <v>49826</v>
      </c>
      <c r="B5631" s="7" t="s">
        <v>1437</v>
      </c>
      <c r="C5631" s="9">
        <f t="shared" ca="1" si="174"/>
        <v>4</v>
      </c>
      <c r="D5631" s="9" t="s">
        <v>2116</v>
      </c>
      <c r="E5631" s="9" t="s">
        <v>2116</v>
      </c>
      <c r="F5631" s="10">
        <f t="shared" ca="1" si="175"/>
        <v>3.5438463175711268E-2</v>
      </c>
      <c r="G5631" s="3" t="str">
        <f>VLOOKUP(Table3[[#This Row],[PRODUCT ID]],Table1[[PRODUCT]:[SELLING PRICE]],1,FALSE)</f>
        <v>Product385</v>
      </c>
      <c r="H5631" s="3" t="str">
        <f>VLOOKUP(Table3[[#This Row],[PRODUCT ID]],Table1[[PRODUCT]:[SELLING PRICE]],2,FALSE)</f>
        <v>Category1</v>
      </c>
      <c r="I5631" s="3" t="str">
        <f>VLOOKUP(Table3[[#This Row],[PRODUCT ID]],Table1[[PRODUCT]:[SELLING PRICE]],3,FALSE)</f>
        <v>No</v>
      </c>
      <c r="J5631" s="16">
        <f ca="1">VLOOKUP(Table3[[#This Row],[PRODUCT ID]],Table1[[PRODUCT]:[SELLING PRICE]],4,FALSE)</f>
        <v>23</v>
      </c>
      <c r="K5631" s="16">
        <f ca="1">VLOOKUP(Table3[[#This Row],[PRODUCT ID]],Table1[[PRODUCT]:[SELLING PRICE]],5,FALSE)</f>
        <v>25.869024158053268</v>
      </c>
      <c r="L5631" s="16">
        <f ca="1">J5631*Table3[[#This Row],[QUANTITY]]</f>
        <v>92</v>
      </c>
      <c r="M5631" s="16">
        <f ca="1">K5631*Table3[[#This Row],[QUANTITY]]*(1-Table3[[#This Row],[DISCOUNT %]])</f>
        <v>99.809062792146037</v>
      </c>
      <c r="N5631" s="3">
        <f>DAY(Table3[[#This Row],[DATE]])</f>
        <v>31</v>
      </c>
      <c r="O5631" s="3" t="str">
        <f>TEXT(Table3[[#This Row],[DATE]],"mmm")</f>
        <v>May</v>
      </c>
      <c r="P5631" s="3">
        <f>YEAR(Table3[[#This Row],[DATE]])</f>
        <v>2036</v>
      </c>
    </row>
    <row r="5632" spans="1:16" x14ac:dyDescent="0.3">
      <c r="A5632" s="6">
        <v>49827</v>
      </c>
      <c r="B5632" s="7" t="s">
        <v>1438</v>
      </c>
      <c r="C5632" s="9">
        <f t="shared" ca="1" si="174"/>
        <v>4</v>
      </c>
      <c r="D5632" s="9" t="s">
        <v>2116</v>
      </c>
      <c r="E5632" s="9" t="s">
        <v>2118</v>
      </c>
      <c r="F5632" s="10">
        <f t="shared" ca="1" si="175"/>
        <v>2.5834583059927942E-2</v>
      </c>
      <c r="G5632" s="3" t="str">
        <f>VLOOKUP(Table3[[#This Row],[PRODUCT ID]],Table1[[PRODUCT]:[SELLING PRICE]],1,FALSE)</f>
        <v>Product386</v>
      </c>
      <c r="H5632" s="3" t="str">
        <f>VLOOKUP(Table3[[#This Row],[PRODUCT ID]],Table1[[PRODUCT]:[SELLING PRICE]],2,FALSE)</f>
        <v>Category2</v>
      </c>
      <c r="I5632" s="3" t="str">
        <f>VLOOKUP(Table3[[#This Row],[PRODUCT ID]],Table1[[PRODUCT]:[SELLING PRICE]],3,FALSE)</f>
        <v>Kg</v>
      </c>
      <c r="J5632" s="16">
        <f ca="1">VLOOKUP(Table3[[#This Row],[PRODUCT ID]],Table1[[PRODUCT]:[SELLING PRICE]],4,FALSE)</f>
        <v>168</v>
      </c>
      <c r="K5632" s="16">
        <f ca="1">VLOOKUP(Table3[[#This Row],[PRODUCT ID]],Table1[[PRODUCT]:[SELLING PRICE]],5,FALSE)</f>
        <v>291.5047900394145</v>
      </c>
      <c r="L5632" s="16">
        <f ca="1">J5632*Table3[[#This Row],[QUANTITY]]</f>
        <v>672</v>
      </c>
      <c r="M5632" s="16">
        <f ca="1">K5632*Table3[[#This Row],[QUANTITY]]*(1-Table3[[#This Row],[DISCOUNT %]])</f>
        <v>1135.8955413150975</v>
      </c>
      <c r="N5632" s="3">
        <f>DAY(Table3[[#This Row],[DATE]])</f>
        <v>1</v>
      </c>
      <c r="O5632" s="3" t="str">
        <f>TEXT(Table3[[#This Row],[DATE]],"mmm")</f>
        <v>Jun</v>
      </c>
      <c r="P5632" s="3">
        <f>YEAR(Table3[[#This Row],[DATE]])</f>
        <v>2036</v>
      </c>
    </row>
    <row r="5633" spans="1:16" x14ac:dyDescent="0.3">
      <c r="A5633" s="6">
        <v>49828</v>
      </c>
      <c r="B5633" s="7" t="s">
        <v>1439</v>
      </c>
      <c r="C5633" s="9">
        <f t="shared" ca="1" si="174"/>
        <v>5</v>
      </c>
      <c r="D5633" s="9" t="s">
        <v>2116</v>
      </c>
      <c r="E5633" s="9" t="s">
        <v>2118</v>
      </c>
      <c r="F5633" s="10">
        <f t="shared" ca="1" si="175"/>
        <v>9.2009869119112658E-2</v>
      </c>
      <c r="G5633" s="3" t="str">
        <f>VLOOKUP(Table3[[#This Row],[PRODUCT ID]],Table1[[PRODUCT]:[SELLING PRICE]],1,FALSE)</f>
        <v>Product387</v>
      </c>
      <c r="H5633" s="3" t="str">
        <f>VLOOKUP(Table3[[#This Row],[PRODUCT ID]],Table1[[PRODUCT]:[SELLING PRICE]],2,FALSE)</f>
        <v>Category3</v>
      </c>
      <c r="I5633" s="3" t="str">
        <f>VLOOKUP(Table3[[#This Row],[PRODUCT ID]],Table1[[PRODUCT]:[SELLING PRICE]],3,FALSE)</f>
        <v>Kg</v>
      </c>
      <c r="J5633" s="16">
        <f ca="1">VLOOKUP(Table3[[#This Row],[PRODUCT ID]],Table1[[PRODUCT]:[SELLING PRICE]],4,FALSE)</f>
        <v>193</v>
      </c>
      <c r="K5633" s="16">
        <f ca="1">VLOOKUP(Table3[[#This Row],[PRODUCT ID]],Table1[[PRODUCT]:[SELLING PRICE]],5,FALSE)</f>
        <v>153.69998447440614</v>
      </c>
      <c r="L5633" s="16">
        <f ca="1">J5633*Table3[[#This Row],[QUANTITY]]</f>
        <v>965</v>
      </c>
      <c r="M5633" s="16">
        <f ca="1">K5633*Table3[[#This Row],[QUANTITY]]*(1-Table3[[#This Row],[DISCOUNT %]])</f>
        <v>697.79034509653195</v>
      </c>
      <c r="N5633" s="3">
        <f>DAY(Table3[[#This Row],[DATE]])</f>
        <v>2</v>
      </c>
      <c r="O5633" s="3" t="str">
        <f>TEXT(Table3[[#This Row],[DATE]],"mmm")</f>
        <v>Jun</v>
      </c>
      <c r="P5633" s="3">
        <f>YEAR(Table3[[#This Row],[DATE]])</f>
        <v>2036</v>
      </c>
    </row>
    <row r="5634" spans="1:16" x14ac:dyDescent="0.3">
      <c r="A5634" s="6">
        <v>49829</v>
      </c>
      <c r="B5634" s="7" t="s">
        <v>1440</v>
      </c>
      <c r="C5634" s="9">
        <f t="shared" ca="1" si="174"/>
        <v>9</v>
      </c>
      <c r="D5634" s="9" t="s">
        <v>2115</v>
      </c>
      <c r="E5634" s="9" t="s">
        <v>2116</v>
      </c>
      <c r="F5634" s="10">
        <f t="shared" ca="1" si="175"/>
        <v>2.4429339989570132E-2</v>
      </c>
      <c r="G5634" s="3" t="str">
        <f>VLOOKUP(Table3[[#This Row],[PRODUCT ID]],Table1[[PRODUCT]:[SELLING PRICE]],1,FALSE)</f>
        <v>Product388</v>
      </c>
      <c r="H5634" s="3" t="str">
        <f>VLOOKUP(Table3[[#This Row],[PRODUCT ID]],Table1[[PRODUCT]:[SELLING PRICE]],2,FALSE)</f>
        <v>Category4</v>
      </c>
      <c r="I5634" s="3" t="str">
        <f>VLOOKUP(Table3[[#This Row],[PRODUCT ID]],Table1[[PRODUCT]:[SELLING PRICE]],3,FALSE)</f>
        <v>Lt</v>
      </c>
      <c r="J5634" s="16">
        <f ca="1">VLOOKUP(Table3[[#This Row],[PRODUCT ID]],Table1[[PRODUCT]:[SELLING PRICE]],4,FALSE)</f>
        <v>66</v>
      </c>
      <c r="K5634" s="16">
        <f ca="1">VLOOKUP(Table3[[#This Row],[PRODUCT ID]],Table1[[PRODUCT]:[SELLING PRICE]],5,FALSE)</f>
        <v>231.21041456293227</v>
      </c>
      <c r="L5634" s="16">
        <f ca="1">J5634*Table3[[#This Row],[QUANTITY]]</f>
        <v>594</v>
      </c>
      <c r="M5634" s="16">
        <f ca="1">K5634*Table3[[#This Row],[QUANTITY]]*(1-Table3[[#This Row],[DISCOUNT %]])</f>
        <v>2030.0588706280046</v>
      </c>
      <c r="N5634" s="3">
        <f>DAY(Table3[[#This Row],[DATE]])</f>
        <v>3</v>
      </c>
      <c r="O5634" s="3" t="str">
        <f>TEXT(Table3[[#This Row],[DATE]],"mmm")</f>
        <v>Jun</v>
      </c>
      <c r="P5634" s="3">
        <f>YEAR(Table3[[#This Row],[DATE]])</f>
        <v>2036</v>
      </c>
    </row>
    <row r="5635" spans="1:16" x14ac:dyDescent="0.3">
      <c r="A5635" s="6">
        <v>49830</v>
      </c>
      <c r="B5635" s="7" t="s">
        <v>1441</v>
      </c>
      <c r="C5635" s="9">
        <f t="shared" ref="C5635:C5698" ca="1" si="176">RANDBETWEEN(1,15)</f>
        <v>12</v>
      </c>
      <c r="D5635" s="9" t="s">
        <v>2116</v>
      </c>
      <c r="E5635" s="9" t="s">
        <v>2116</v>
      </c>
      <c r="F5635" s="10">
        <f t="shared" ref="F5635:F5698" ca="1" si="177">RAND()*(0.1)</f>
        <v>1.275517648988287E-2</v>
      </c>
      <c r="G5635" s="3" t="str">
        <f>VLOOKUP(Table3[[#This Row],[PRODUCT ID]],Table1[[PRODUCT]:[SELLING PRICE]],1,FALSE)</f>
        <v>Product389</v>
      </c>
      <c r="H5635" s="3" t="str">
        <f>VLOOKUP(Table3[[#This Row],[PRODUCT ID]],Table1[[PRODUCT]:[SELLING PRICE]],2,FALSE)</f>
        <v>Category5</v>
      </c>
      <c r="I5635" s="3" t="str">
        <f>VLOOKUP(Table3[[#This Row],[PRODUCT ID]],Table1[[PRODUCT]:[SELLING PRICE]],3,FALSE)</f>
        <v>Kg</v>
      </c>
      <c r="J5635" s="16">
        <f ca="1">VLOOKUP(Table3[[#This Row],[PRODUCT ID]],Table1[[PRODUCT]:[SELLING PRICE]],4,FALSE)</f>
        <v>164</v>
      </c>
      <c r="K5635" s="16">
        <f ca="1">VLOOKUP(Table3[[#This Row],[PRODUCT ID]],Table1[[PRODUCT]:[SELLING PRICE]],5,FALSE)</f>
        <v>222.73662394275712</v>
      </c>
      <c r="L5635" s="16">
        <f ca="1">J5635*Table3[[#This Row],[QUANTITY]]</f>
        <v>1968</v>
      </c>
      <c r="M5635" s="16">
        <f ca="1">K5635*Table3[[#This Row],[QUANTITY]]*(1-Table3[[#This Row],[DISCOUNT %]])</f>
        <v>2638.7469479232791</v>
      </c>
      <c r="N5635" s="3">
        <f>DAY(Table3[[#This Row],[DATE]])</f>
        <v>4</v>
      </c>
      <c r="O5635" s="3" t="str">
        <f>TEXT(Table3[[#This Row],[DATE]],"mmm")</f>
        <v>Jun</v>
      </c>
      <c r="P5635" s="3">
        <f>YEAR(Table3[[#This Row],[DATE]])</f>
        <v>2036</v>
      </c>
    </row>
    <row r="5636" spans="1:16" x14ac:dyDescent="0.3">
      <c r="A5636" s="6">
        <v>49831</v>
      </c>
      <c r="B5636" s="7" t="s">
        <v>1442</v>
      </c>
      <c r="C5636" s="9">
        <f t="shared" ca="1" si="176"/>
        <v>4</v>
      </c>
      <c r="D5636" s="9" t="s">
        <v>2117</v>
      </c>
      <c r="E5636" s="9" t="s">
        <v>2116</v>
      </c>
      <c r="F5636" s="10">
        <f t="shared" ca="1" si="177"/>
        <v>5.0510407591847654E-2</v>
      </c>
      <c r="G5636" s="3" t="str">
        <f>VLOOKUP(Table3[[#This Row],[PRODUCT ID]],Table1[[PRODUCT]:[SELLING PRICE]],1,FALSE)</f>
        <v>Product390</v>
      </c>
      <c r="H5636" s="3" t="str">
        <f>VLOOKUP(Table3[[#This Row],[PRODUCT ID]],Table1[[PRODUCT]:[SELLING PRICE]],2,FALSE)</f>
        <v>Category1</v>
      </c>
      <c r="I5636" s="3" t="str">
        <f>VLOOKUP(Table3[[#This Row],[PRODUCT ID]],Table1[[PRODUCT]:[SELLING PRICE]],3,FALSE)</f>
        <v>Lt</v>
      </c>
      <c r="J5636" s="16">
        <f ca="1">VLOOKUP(Table3[[#This Row],[PRODUCT ID]],Table1[[PRODUCT]:[SELLING PRICE]],4,FALSE)</f>
        <v>173</v>
      </c>
      <c r="K5636" s="16">
        <f ca="1">VLOOKUP(Table3[[#This Row],[PRODUCT ID]],Table1[[PRODUCT]:[SELLING PRICE]],5,FALSE)</f>
        <v>187.37686155611459</v>
      </c>
      <c r="L5636" s="16">
        <f ca="1">J5636*Table3[[#This Row],[QUANTITY]]</f>
        <v>692</v>
      </c>
      <c r="M5636" s="16">
        <f ca="1">K5636*Table3[[#This Row],[QUANTITY]]*(1-Table3[[#This Row],[DISCOUNT %]])</f>
        <v>711.6495196225361</v>
      </c>
      <c r="N5636" s="3">
        <f>DAY(Table3[[#This Row],[DATE]])</f>
        <v>5</v>
      </c>
      <c r="O5636" s="3" t="str">
        <f>TEXT(Table3[[#This Row],[DATE]],"mmm")</f>
        <v>Jun</v>
      </c>
      <c r="P5636" s="3">
        <f>YEAR(Table3[[#This Row],[DATE]])</f>
        <v>2036</v>
      </c>
    </row>
    <row r="5637" spans="1:16" x14ac:dyDescent="0.3">
      <c r="A5637" s="6">
        <v>49832</v>
      </c>
      <c r="B5637" s="7" t="s">
        <v>1443</v>
      </c>
      <c r="C5637" s="9">
        <f t="shared" ca="1" si="176"/>
        <v>3</v>
      </c>
      <c r="D5637" s="9" t="s">
        <v>2115</v>
      </c>
      <c r="E5637" s="9" t="s">
        <v>2116</v>
      </c>
      <c r="F5637" s="10">
        <f t="shared" ca="1" si="177"/>
        <v>3.9838464461207847E-2</v>
      </c>
      <c r="G5637" s="3" t="str">
        <f>VLOOKUP(Table3[[#This Row],[PRODUCT ID]],Table1[[PRODUCT]:[SELLING PRICE]],1,FALSE)</f>
        <v>Product391</v>
      </c>
      <c r="H5637" s="3" t="str">
        <f>VLOOKUP(Table3[[#This Row],[PRODUCT ID]],Table1[[PRODUCT]:[SELLING PRICE]],2,FALSE)</f>
        <v>Category2</v>
      </c>
      <c r="I5637" s="3" t="str">
        <f>VLOOKUP(Table3[[#This Row],[PRODUCT ID]],Table1[[PRODUCT]:[SELLING PRICE]],3,FALSE)</f>
        <v>Ft</v>
      </c>
      <c r="J5637" s="16">
        <f ca="1">VLOOKUP(Table3[[#This Row],[PRODUCT ID]],Table1[[PRODUCT]:[SELLING PRICE]],4,FALSE)</f>
        <v>101</v>
      </c>
      <c r="K5637" s="16">
        <f ca="1">VLOOKUP(Table3[[#This Row],[PRODUCT ID]],Table1[[PRODUCT]:[SELLING PRICE]],5,FALSE)</f>
        <v>253.22940549251558</v>
      </c>
      <c r="L5637" s="16">
        <f ca="1">J5637*Table3[[#This Row],[QUANTITY]]</f>
        <v>303</v>
      </c>
      <c r="M5637" s="16">
        <f ca="1">K5637*Table3[[#This Row],[QUANTITY]]*(1-Table3[[#This Row],[DISCOUNT %]])</f>
        <v>729.42340446380763</v>
      </c>
      <c r="N5637" s="3">
        <f>DAY(Table3[[#This Row],[DATE]])</f>
        <v>6</v>
      </c>
      <c r="O5637" s="3" t="str">
        <f>TEXT(Table3[[#This Row],[DATE]],"mmm")</f>
        <v>Jun</v>
      </c>
      <c r="P5637" s="3">
        <f>YEAR(Table3[[#This Row],[DATE]])</f>
        <v>2036</v>
      </c>
    </row>
    <row r="5638" spans="1:16" x14ac:dyDescent="0.3">
      <c r="A5638" s="6">
        <v>49833</v>
      </c>
      <c r="B5638" s="7" t="s">
        <v>1444</v>
      </c>
      <c r="C5638" s="9">
        <f t="shared" ca="1" si="176"/>
        <v>8</v>
      </c>
      <c r="D5638" s="9" t="s">
        <v>2115</v>
      </c>
      <c r="E5638" s="9" t="s">
        <v>2118</v>
      </c>
      <c r="F5638" s="10">
        <f t="shared" ca="1" si="177"/>
        <v>8.9309988185226577E-2</v>
      </c>
      <c r="G5638" s="3" t="str">
        <f>VLOOKUP(Table3[[#This Row],[PRODUCT ID]],Table1[[PRODUCT]:[SELLING PRICE]],1,FALSE)</f>
        <v>Product392</v>
      </c>
      <c r="H5638" s="3" t="str">
        <f>VLOOKUP(Table3[[#This Row],[PRODUCT ID]],Table1[[PRODUCT]:[SELLING PRICE]],2,FALSE)</f>
        <v>Category3</v>
      </c>
      <c r="I5638" s="3" t="str">
        <f>VLOOKUP(Table3[[#This Row],[PRODUCT ID]],Table1[[PRODUCT]:[SELLING PRICE]],3,FALSE)</f>
        <v>Kg</v>
      </c>
      <c r="J5638" s="16">
        <f ca="1">VLOOKUP(Table3[[#This Row],[PRODUCT ID]],Table1[[PRODUCT]:[SELLING PRICE]],4,FALSE)</f>
        <v>120</v>
      </c>
      <c r="K5638" s="16">
        <f ca="1">VLOOKUP(Table3[[#This Row],[PRODUCT ID]],Table1[[PRODUCT]:[SELLING PRICE]],5,FALSE)</f>
        <v>248.74058356987129</v>
      </c>
      <c r="L5638" s="16">
        <f ca="1">J5638*Table3[[#This Row],[QUANTITY]]</f>
        <v>960</v>
      </c>
      <c r="M5638" s="16">
        <f ca="1">K5638*Table3[[#This Row],[QUANTITY]]*(1-Table3[[#This Row],[DISCOUNT %]])</f>
        <v>1812.2045199204777</v>
      </c>
      <c r="N5638" s="3">
        <f>DAY(Table3[[#This Row],[DATE]])</f>
        <v>7</v>
      </c>
      <c r="O5638" s="3" t="str">
        <f>TEXT(Table3[[#This Row],[DATE]],"mmm")</f>
        <v>Jun</v>
      </c>
      <c r="P5638" s="3">
        <f>YEAR(Table3[[#This Row],[DATE]])</f>
        <v>2036</v>
      </c>
    </row>
    <row r="5639" spans="1:16" x14ac:dyDescent="0.3">
      <c r="A5639" s="6">
        <v>49834</v>
      </c>
      <c r="B5639" s="7" t="s">
        <v>1445</v>
      </c>
      <c r="C5639" s="9">
        <f t="shared" ca="1" si="176"/>
        <v>10</v>
      </c>
      <c r="D5639" s="9" t="s">
        <v>2115</v>
      </c>
      <c r="E5639" s="9" t="s">
        <v>2116</v>
      </c>
      <c r="F5639" s="10">
        <f t="shared" ca="1" si="177"/>
        <v>9.9204981918956839E-2</v>
      </c>
      <c r="G5639" s="3" t="str">
        <f>VLOOKUP(Table3[[#This Row],[PRODUCT ID]],Table1[[PRODUCT]:[SELLING PRICE]],1,FALSE)</f>
        <v>Product393</v>
      </c>
      <c r="H5639" s="3" t="str">
        <f>VLOOKUP(Table3[[#This Row],[PRODUCT ID]],Table1[[PRODUCT]:[SELLING PRICE]],2,FALSE)</f>
        <v>Category4</v>
      </c>
      <c r="I5639" s="3" t="str">
        <f>VLOOKUP(Table3[[#This Row],[PRODUCT ID]],Table1[[PRODUCT]:[SELLING PRICE]],3,FALSE)</f>
        <v>No</v>
      </c>
      <c r="J5639" s="16">
        <f ca="1">VLOOKUP(Table3[[#This Row],[PRODUCT ID]],Table1[[PRODUCT]:[SELLING PRICE]],4,FALSE)</f>
        <v>236</v>
      </c>
      <c r="K5639" s="16">
        <f ca="1">VLOOKUP(Table3[[#This Row],[PRODUCT ID]],Table1[[PRODUCT]:[SELLING PRICE]],5,FALSE)</f>
        <v>33.246795604837054</v>
      </c>
      <c r="L5639" s="16">
        <f ca="1">J5639*Table3[[#This Row],[QUANTITY]]</f>
        <v>2360</v>
      </c>
      <c r="M5639" s="16">
        <f ca="1">K5639*Table3[[#This Row],[QUANTITY]]*(1-Table3[[#This Row],[DISCOUNT %]])</f>
        <v>299.4854784799594</v>
      </c>
      <c r="N5639" s="3">
        <f>DAY(Table3[[#This Row],[DATE]])</f>
        <v>8</v>
      </c>
      <c r="O5639" s="3" t="str">
        <f>TEXT(Table3[[#This Row],[DATE]],"mmm")</f>
        <v>Jun</v>
      </c>
      <c r="P5639" s="3">
        <f>YEAR(Table3[[#This Row],[DATE]])</f>
        <v>2036</v>
      </c>
    </row>
    <row r="5640" spans="1:16" x14ac:dyDescent="0.3">
      <c r="A5640" s="6">
        <v>49835</v>
      </c>
      <c r="B5640" s="7" t="s">
        <v>1446</v>
      </c>
      <c r="C5640" s="9">
        <f t="shared" ca="1" si="176"/>
        <v>5</v>
      </c>
      <c r="D5640" s="9" t="s">
        <v>2116</v>
      </c>
      <c r="E5640" s="9" t="s">
        <v>2116</v>
      </c>
      <c r="F5640" s="10">
        <f t="shared" ca="1" si="177"/>
        <v>6.7635487593491098E-2</v>
      </c>
      <c r="G5640" s="3" t="str">
        <f>VLOOKUP(Table3[[#This Row],[PRODUCT ID]],Table1[[PRODUCT]:[SELLING PRICE]],1,FALSE)</f>
        <v>Product394</v>
      </c>
      <c r="H5640" s="3" t="str">
        <f>VLOOKUP(Table3[[#This Row],[PRODUCT ID]],Table1[[PRODUCT]:[SELLING PRICE]],2,FALSE)</f>
        <v>Category5</v>
      </c>
      <c r="I5640" s="3" t="str">
        <f>VLOOKUP(Table3[[#This Row],[PRODUCT ID]],Table1[[PRODUCT]:[SELLING PRICE]],3,FALSE)</f>
        <v>No</v>
      </c>
      <c r="J5640" s="16">
        <f ca="1">VLOOKUP(Table3[[#This Row],[PRODUCT ID]],Table1[[PRODUCT]:[SELLING PRICE]],4,FALSE)</f>
        <v>120</v>
      </c>
      <c r="K5640" s="16">
        <f ca="1">VLOOKUP(Table3[[#This Row],[PRODUCT ID]],Table1[[PRODUCT]:[SELLING PRICE]],5,FALSE)</f>
        <v>280.29881725112119</v>
      </c>
      <c r="L5640" s="16">
        <f ca="1">J5640*Table3[[#This Row],[QUANTITY]]</f>
        <v>600</v>
      </c>
      <c r="M5640" s="16">
        <f ca="1">K5640*Table3[[#This Row],[QUANTITY]]*(1-Table3[[#This Row],[DISCOUNT %]])</f>
        <v>1306.7033503723137</v>
      </c>
      <c r="N5640" s="3">
        <f>DAY(Table3[[#This Row],[DATE]])</f>
        <v>9</v>
      </c>
      <c r="O5640" s="3" t="str">
        <f>TEXT(Table3[[#This Row],[DATE]],"mmm")</f>
        <v>Jun</v>
      </c>
      <c r="P5640" s="3">
        <f>YEAR(Table3[[#This Row],[DATE]])</f>
        <v>2036</v>
      </c>
    </row>
    <row r="5641" spans="1:16" x14ac:dyDescent="0.3">
      <c r="A5641" s="6">
        <v>49836</v>
      </c>
      <c r="B5641" s="7" t="s">
        <v>1447</v>
      </c>
      <c r="C5641" s="9">
        <f t="shared" ca="1" si="176"/>
        <v>11</v>
      </c>
      <c r="D5641" s="9" t="s">
        <v>2116</v>
      </c>
      <c r="E5641" s="9" t="s">
        <v>2116</v>
      </c>
      <c r="F5641" s="10">
        <f t="shared" ca="1" si="177"/>
        <v>6.7480895841517549E-2</v>
      </c>
      <c r="G5641" s="3" t="str">
        <f>VLOOKUP(Table3[[#This Row],[PRODUCT ID]],Table1[[PRODUCT]:[SELLING PRICE]],1,FALSE)</f>
        <v>Product395</v>
      </c>
      <c r="H5641" s="3" t="str">
        <f>VLOOKUP(Table3[[#This Row],[PRODUCT ID]],Table1[[PRODUCT]:[SELLING PRICE]],2,FALSE)</f>
        <v>Category1</v>
      </c>
      <c r="I5641" s="3" t="str">
        <f>VLOOKUP(Table3[[#This Row],[PRODUCT ID]],Table1[[PRODUCT]:[SELLING PRICE]],3,FALSE)</f>
        <v>Ft</v>
      </c>
      <c r="J5641" s="16">
        <f ca="1">VLOOKUP(Table3[[#This Row],[PRODUCT ID]],Table1[[PRODUCT]:[SELLING PRICE]],4,FALSE)</f>
        <v>212</v>
      </c>
      <c r="K5641" s="16">
        <f ca="1">VLOOKUP(Table3[[#This Row],[PRODUCT ID]],Table1[[PRODUCT]:[SELLING PRICE]],5,FALSE)</f>
        <v>29.639205383870031</v>
      </c>
      <c r="L5641" s="16">
        <f ca="1">J5641*Table3[[#This Row],[QUANTITY]]</f>
        <v>2332</v>
      </c>
      <c r="M5641" s="16">
        <f ca="1">K5641*Table3[[#This Row],[QUANTITY]]*(1-Table3[[#This Row],[DISCOUNT %]])</f>
        <v>304.03037777789325</v>
      </c>
      <c r="N5641" s="3">
        <f>DAY(Table3[[#This Row],[DATE]])</f>
        <v>10</v>
      </c>
      <c r="O5641" s="3" t="str">
        <f>TEXT(Table3[[#This Row],[DATE]],"mmm")</f>
        <v>Jun</v>
      </c>
      <c r="P5641" s="3">
        <f>YEAR(Table3[[#This Row],[DATE]])</f>
        <v>2036</v>
      </c>
    </row>
    <row r="5642" spans="1:16" x14ac:dyDescent="0.3">
      <c r="A5642" s="6">
        <v>49837</v>
      </c>
      <c r="B5642" s="7" t="s">
        <v>1448</v>
      </c>
      <c r="C5642" s="9">
        <f t="shared" ca="1" si="176"/>
        <v>9</v>
      </c>
      <c r="D5642" s="9" t="s">
        <v>2116</v>
      </c>
      <c r="E5642" s="9" t="s">
        <v>2116</v>
      </c>
      <c r="F5642" s="10">
        <f t="shared" ca="1" si="177"/>
        <v>2.2844134665438255E-2</v>
      </c>
      <c r="G5642" s="3" t="str">
        <f>VLOOKUP(Table3[[#This Row],[PRODUCT ID]],Table1[[PRODUCT]:[SELLING PRICE]],1,FALSE)</f>
        <v>Product396</v>
      </c>
      <c r="H5642" s="3" t="str">
        <f>VLOOKUP(Table3[[#This Row],[PRODUCT ID]],Table1[[PRODUCT]:[SELLING PRICE]],2,FALSE)</f>
        <v>Category2</v>
      </c>
      <c r="I5642" s="3" t="str">
        <f>VLOOKUP(Table3[[#This Row],[PRODUCT ID]],Table1[[PRODUCT]:[SELLING PRICE]],3,FALSE)</f>
        <v>No</v>
      </c>
      <c r="J5642" s="16">
        <f ca="1">VLOOKUP(Table3[[#This Row],[PRODUCT ID]],Table1[[PRODUCT]:[SELLING PRICE]],4,FALSE)</f>
        <v>234</v>
      </c>
      <c r="K5642" s="16">
        <f ca="1">VLOOKUP(Table3[[#This Row],[PRODUCT ID]],Table1[[PRODUCT]:[SELLING PRICE]],5,FALSE)</f>
        <v>57.352160412337994</v>
      </c>
      <c r="L5642" s="16">
        <f ca="1">J5642*Table3[[#This Row],[QUANTITY]]</f>
        <v>2106</v>
      </c>
      <c r="M5642" s="16">
        <f ca="1">K5642*Table3[[#This Row],[QUANTITY]]*(1-Table3[[#This Row],[DISCOUNT %]])</f>
        <v>504.37799942872255</v>
      </c>
      <c r="N5642" s="3">
        <f>DAY(Table3[[#This Row],[DATE]])</f>
        <v>11</v>
      </c>
      <c r="O5642" s="3" t="str">
        <f>TEXT(Table3[[#This Row],[DATE]],"mmm")</f>
        <v>Jun</v>
      </c>
      <c r="P5642" s="3">
        <f>YEAR(Table3[[#This Row],[DATE]])</f>
        <v>2036</v>
      </c>
    </row>
    <row r="5643" spans="1:16" x14ac:dyDescent="0.3">
      <c r="A5643" s="6">
        <v>49838</v>
      </c>
      <c r="B5643" s="7" t="s">
        <v>1449</v>
      </c>
      <c r="C5643" s="9">
        <f t="shared" ca="1" si="176"/>
        <v>5</v>
      </c>
      <c r="D5643" s="9" t="s">
        <v>2115</v>
      </c>
      <c r="E5643" s="9" t="s">
        <v>2116</v>
      </c>
      <c r="F5643" s="10">
        <f t="shared" ca="1" si="177"/>
        <v>5.4087957444158334E-2</v>
      </c>
      <c r="G5643" s="3" t="str">
        <f>VLOOKUP(Table3[[#This Row],[PRODUCT ID]],Table1[[PRODUCT]:[SELLING PRICE]],1,FALSE)</f>
        <v>Product397</v>
      </c>
      <c r="H5643" s="3" t="str">
        <f>VLOOKUP(Table3[[#This Row],[PRODUCT ID]],Table1[[PRODUCT]:[SELLING PRICE]],2,FALSE)</f>
        <v>Category3</v>
      </c>
      <c r="I5643" s="3" t="str">
        <f>VLOOKUP(Table3[[#This Row],[PRODUCT ID]],Table1[[PRODUCT]:[SELLING PRICE]],3,FALSE)</f>
        <v>Kg</v>
      </c>
      <c r="J5643" s="16">
        <f ca="1">VLOOKUP(Table3[[#This Row],[PRODUCT ID]],Table1[[PRODUCT]:[SELLING PRICE]],4,FALSE)</f>
        <v>207</v>
      </c>
      <c r="K5643" s="16">
        <f ca="1">VLOOKUP(Table3[[#This Row],[PRODUCT ID]],Table1[[PRODUCT]:[SELLING PRICE]],5,FALSE)</f>
        <v>87.703851652325781</v>
      </c>
      <c r="L5643" s="16">
        <f ca="1">J5643*Table3[[#This Row],[QUANTITY]]</f>
        <v>1035</v>
      </c>
      <c r="M5643" s="16">
        <f ca="1">K5643*Table3[[#This Row],[QUANTITY]]*(1-Table3[[#This Row],[DISCOUNT %]])</f>
        <v>414.80064728233009</v>
      </c>
      <c r="N5643" s="3">
        <f>DAY(Table3[[#This Row],[DATE]])</f>
        <v>12</v>
      </c>
      <c r="O5643" s="3" t="str">
        <f>TEXT(Table3[[#This Row],[DATE]],"mmm")</f>
        <v>Jun</v>
      </c>
      <c r="P5643" s="3">
        <f>YEAR(Table3[[#This Row],[DATE]])</f>
        <v>2036</v>
      </c>
    </row>
    <row r="5644" spans="1:16" x14ac:dyDescent="0.3">
      <c r="A5644" s="6">
        <v>49839</v>
      </c>
      <c r="B5644" s="7" t="s">
        <v>1450</v>
      </c>
      <c r="C5644" s="9">
        <f t="shared" ca="1" si="176"/>
        <v>11</v>
      </c>
      <c r="D5644" s="9" t="s">
        <v>2117</v>
      </c>
      <c r="E5644" s="9" t="s">
        <v>2118</v>
      </c>
      <c r="F5644" s="10">
        <f t="shared" ca="1" si="177"/>
        <v>4.2071422342422851E-2</v>
      </c>
      <c r="G5644" s="3" t="str">
        <f>VLOOKUP(Table3[[#This Row],[PRODUCT ID]],Table1[[PRODUCT]:[SELLING PRICE]],1,FALSE)</f>
        <v>Product398</v>
      </c>
      <c r="H5644" s="3" t="str">
        <f>VLOOKUP(Table3[[#This Row],[PRODUCT ID]],Table1[[PRODUCT]:[SELLING PRICE]],2,FALSE)</f>
        <v>Category4</v>
      </c>
      <c r="I5644" s="3" t="str">
        <f>VLOOKUP(Table3[[#This Row],[PRODUCT ID]],Table1[[PRODUCT]:[SELLING PRICE]],3,FALSE)</f>
        <v>Kg</v>
      </c>
      <c r="J5644" s="16">
        <f ca="1">VLOOKUP(Table3[[#This Row],[PRODUCT ID]],Table1[[PRODUCT]:[SELLING PRICE]],4,FALSE)</f>
        <v>243</v>
      </c>
      <c r="K5644" s="16">
        <f ca="1">VLOOKUP(Table3[[#This Row],[PRODUCT ID]],Table1[[PRODUCT]:[SELLING PRICE]],5,FALSE)</f>
        <v>246.38442339224085</v>
      </c>
      <c r="L5644" s="16">
        <f ca="1">J5644*Table3[[#This Row],[QUANTITY]]</f>
        <v>2673</v>
      </c>
      <c r="M5644" s="16">
        <f ca="1">K5644*Table3[[#This Row],[QUANTITY]]*(1-Table3[[#This Row],[DISCOUNT %]])</f>
        <v>2596.2054828282271</v>
      </c>
      <c r="N5644" s="3">
        <f>DAY(Table3[[#This Row],[DATE]])</f>
        <v>13</v>
      </c>
      <c r="O5644" s="3" t="str">
        <f>TEXT(Table3[[#This Row],[DATE]],"mmm")</f>
        <v>Jun</v>
      </c>
      <c r="P5644" s="3">
        <f>YEAR(Table3[[#This Row],[DATE]])</f>
        <v>2036</v>
      </c>
    </row>
    <row r="5645" spans="1:16" x14ac:dyDescent="0.3">
      <c r="A5645" s="6">
        <v>49840</v>
      </c>
      <c r="B5645" s="7" t="s">
        <v>1451</v>
      </c>
      <c r="C5645" s="9">
        <f t="shared" ca="1" si="176"/>
        <v>11</v>
      </c>
      <c r="D5645" s="9" t="s">
        <v>2117</v>
      </c>
      <c r="E5645" s="9" t="s">
        <v>2118</v>
      </c>
      <c r="F5645" s="10">
        <f t="shared" ca="1" si="177"/>
        <v>9.8730339341840778E-2</v>
      </c>
      <c r="G5645" s="3" t="str">
        <f>VLOOKUP(Table3[[#This Row],[PRODUCT ID]],Table1[[PRODUCT]:[SELLING PRICE]],1,FALSE)</f>
        <v>Product399</v>
      </c>
      <c r="H5645" s="3" t="str">
        <f>VLOOKUP(Table3[[#This Row],[PRODUCT ID]],Table1[[PRODUCT]:[SELLING PRICE]],2,FALSE)</f>
        <v>Category5</v>
      </c>
      <c r="I5645" s="3" t="str">
        <f>VLOOKUP(Table3[[#This Row],[PRODUCT ID]],Table1[[PRODUCT]:[SELLING PRICE]],3,FALSE)</f>
        <v>Lt</v>
      </c>
      <c r="J5645" s="16">
        <f ca="1">VLOOKUP(Table3[[#This Row],[PRODUCT ID]],Table1[[PRODUCT]:[SELLING PRICE]],4,FALSE)</f>
        <v>230</v>
      </c>
      <c r="K5645" s="16">
        <f ca="1">VLOOKUP(Table3[[#This Row],[PRODUCT ID]],Table1[[PRODUCT]:[SELLING PRICE]],5,FALSE)</f>
        <v>122.8619044834503</v>
      </c>
      <c r="L5645" s="16">
        <f ca="1">J5645*Table3[[#This Row],[QUANTITY]]</f>
        <v>2530</v>
      </c>
      <c r="M5645" s="16">
        <f ca="1">K5645*Table3[[#This Row],[QUANTITY]]*(1-Table3[[#This Row],[DISCOUNT %]])</f>
        <v>1218.0487765777584</v>
      </c>
      <c r="N5645" s="3">
        <f>DAY(Table3[[#This Row],[DATE]])</f>
        <v>14</v>
      </c>
      <c r="O5645" s="3" t="str">
        <f>TEXT(Table3[[#This Row],[DATE]],"mmm")</f>
        <v>Jun</v>
      </c>
      <c r="P5645" s="3">
        <f>YEAR(Table3[[#This Row],[DATE]])</f>
        <v>2036</v>
      </c>
    </row>
    <row r="5646" spans="1:16" x14ac:dyDescent="0.3">
      <c r="A5646" s="6">
        <v>49841</v>
      </c>
      <c r="B5646" s="7" t="s">
        <v>1452</v>
      </c>
      <c r="C5646" s="9">
        <f t="shared" ca="1" si="176"/>
        <v>15</v>
      </c>
      <c r="D5646" s="9" t="s">
        <v>2116</v>
      </c>
      <c r="E5646" s="9" t="s">
        <v>2116</v>
      </c>
      <c r="F5646" s="10">
        <f t="shared" ca="1" si="177"/>
        <v>4.3327868875577463E-2</v>
      </c>
      <c r="G5646" s="3" t="str">
        <f>VLOOKUP(Table3[[#This Row],[PRODUCT ID]],Table1[[PRODUCT]:[SELLING PRICE]],1,FALSE)</f>
        <v>Product400</v>
      </c>
      <c r="H5646" s="3" t="str">
        <f>VLOOKUP(Table3[[#This Row],[PRODUCT ID]],Table1[[PRODUCT]:[SELLING PRICE]],2,FALSE)</f>
        <v>Category1</v>
      </c>
      <c r="I5646" s="3" t="str">
        <f>VLOOKUP(Table3[[#This Row],[PRODUCT ID]],Table1[[PRODUCT]:[SELLING PRICE]],3,FALSE)</f>
        <v>Kg</v>
      </c>
      <c r="J5646" s="16">
        <f ca="1">VLOOKUP(Table3[[#This Row],[PRODUCT ID]],Table1[[PRODUCT]:[SELLING PRICE]],4,FALSE)</f>
        <v>95</v>
      </c>
      <c r="K5646" s="16">
        <f ca="1">VLOOKUP(Table3[[#This Row],[PRODUCT ID]],Table1[[PRODUCT]:[SELLING PRICE]],5,FALSE)</f>
        <v>141.82301606675313</v>
      </c>
      <c r="L5646" s="16">
        <f ca="1">J5646*Table3[[#This Row],[QUANTITY]]</f>
        <v>1425</v>
      </c>
      <c r="M5646" s="16">
        <f ca="1">K5646*Table3[[#This Row],[QUANTITY]]*(1-Table3[[#This Row],[DISCOUNT %]])</f>
        <v>2035.171905346109</v>
      </c>
      <c r="N5646" s="3">
        <f>DAY(Table3[[#This Row],[DATE]])</f>
        <v>15</v>
      </c>
      <c r="O5646" s="3" t="str">
        <f>TEXT(Table3[[#This Row],[DATE]],"mmm")</f>
        <v>Jun</v>
      </c>
      <c r="P5646" s="3">
        <f>YEAR(Table3[[#This Row],[DATE]])</f>
        <v>2036</v>
      </c>
    </row>
    <row r="5647" spans="1:16" x14ac:dyDescent="0.3">
      <c r="A5647" s="6">
        <v>49842</v>
      </c>
      <c r="B5647" s="7" t="s">
        <v>1453</v>
      </c>
      <c r="C5647" s="9">
        <f t="shared" ca="1" si="176"/>
        <v>9</v>
      </c>
      <c r="D5647" s="9" t="s">
        <v>2116</v>
      </c>
      <c r="E5647" s="9" t="s">
        <v>2116</v>
      </c>
      <c r="F5647" s="10">
        <f t="shared" ca="1" si="177"/>
        <v>8.6634967049165679E-2</v>
      </c>
      <c r="G5647" s="3" t="str">
        <f>VLOOKUP(Table3[[#This Row],[PRODUCT ID]],Table1[[PRODUCT]:[SELLING PRICE]],1,FALSE)</f>
        <v>Product401</v>
      </c>
      <c r="H5647" s="3" t="str">
        <f>VLOOKUP(Table3[[#This Row],[PRODUCT ID]],Table1[[PRODUCT]:[SELLING PRICE]],2,FALSE)</f>
        <v>Category2</v>
      </c>
      <c r="I5647" s="3" t="str">
        <f>VLOOKUP(Table3[[#This Row],[PRODUCT ID]],Table1[[PRODUCT]:[SELLING PRICE]],3,FALSE)</f>
        <v>Lt</v>
      </c>
      <c r="J5647" s="16">
        <f ca="1">VLOOKUP(Table3[[#This Row],[PRODUCT ID]],Table1[[PRODUCT]:[SELLING PRICE]],4,FALSE)</f>
        <v>106</v>
      </c>
      <c r="K5647" s="16">
        <f ca="1">VLOOKUP(Table3[[#This Row],[PRODUCT ID]],Table1[[PRODUCT]:[SELLING PRICE]],5,FALSE)</f>
        <v>191.1159397953993</v>
      </c>
      <c r="L5647" s="16">
        <f ca="1">J5647*Table3[[#This Row],[QUANTITY]]</f>
        <v>954</v>
      </c>
      <c r="M5647" s="16">
        <f ca="1">K5647*Table3[[#This Row],[QUANTITY]]*(1-Table3[[#This Row],[DISCOUNT %]])</f>
        <v>1571.0275498378908</v>
      </c>
      <c r="N5647" s="3">
        <f>DAY(Table3[[#This Row],[DATE]])</f>
        <v>16</v>
      </c>
      <c r="O5647" s="3" t="str">
        <f>TEXT(Table3[[#This Row],[DATE]],"mmm")</f>
        <v>Jun</v>
      </c>
      <c r="P5647" s="3">
        <f>YEAR(Table3[[#This Row],[DATE]])</f>
        <v>2036</v>
      </c>
    </row>
    <row r="5648" spans="1:16" x14ac:dyDescent="0.3">
      <c r="A5648" s="6">
        <v>49843</v>
      </c>
      <c r="B5648" s="7" t="s">
        <v>1454</v>
      </c>
      <c r="C5648" s="9">
        <f t="shared" ca="1" si="176"/>
        <v>15</v>
      </c>
      <c r="D5648" s="9" t="s">
        <v>2116</v>
      </c>
      <c r="E5648" s="9" t="s">
        <v>2116</v>
      </c>
      <c r="F5648" s="10">
        <f t="shared" ca="1" si="177"/>
        <v>4.5039197179274043E-2</v>
      </c>
      <c r="G5648" s="3" t="str">
        <f>VLOOKUP(Table3[[#This Row],[PRODUCT ID]],Table1[[PRODUCT]:[SELLING PRICE]],1,FALSE)</f>
        <v>Product402</v>
      </c>
      <c r="H5648" s="3" t="str">
        <f>VLOOKUP(Table3[[#This Row],[PRODUCT ID]],Table1[[PRODUCT]:[SELLING PRICE]],2,FALSE)</f>
        <v>Category3</v>
      </c>
      <c r="I5648" s="3" t="str">
        <f>VLOOKUP(Table3[[#This Row],[PRODUCT ID]],Table1[[PRODUCT]:[SELLING PRICE]],3,FALSE)</f>
        <v>Ft</v>
      </c>
      <c r="J5648" s="16">
        <f ca="1">VLOOKUP(Table3[[#This Row],[PRODUCT ID]],Table1[[PRODUCT]:[SELLING PRICE]],4,FALSE)</f>
        <v>240</v>
      </c>
      <c r="K5648" s="16">
        <f ca="1">VLOOKUP(Table3[[#This Row],[PRODUCT ID]],Table1[[PRODUCT]:[SELLING PRICE]],5,FALSE)</f>
        <v>140.44296692122089</v>
      </c>
      <c r="L5648" s="16">
        <f ca="1">J5648*Table3[[#This Row],[QUANTITY]]</f>
        <v>3600</v>
      </c>
      <c r="M5648" s="16">
        <f ca="1">K5648*Table3[[#This Row],[QUANTITY]]*(1-Table3[[#This Row],[DISCOUNT %]])</f>
        <v>2011.7629266242063</v>
      </c>
      <c r="N5648" s="3">
        <f>DAY(Table3[[#This Row],[DATE]])</f>
        <v>17</v>
      </c>
      <c r="O5648" s="3" t="str">
        <f>TEXT(Table3[[#This Row],[DATE]],"mmm")</f>
        <v>Jun</v>
      </c>
      <c r="P5648" s="3">
        <f>YEAR(Table3[[#This Row],[DATE]])</f>
        <v>2036</v>
      </c>
    </row>
    <row r="5649" spans="1:16" x14ac:dyDescent="0.3">
      <c r="A5649" s="6">
        <v>49844</v>
      </c>
      <c r="B5649" s="7" t="s">
        <v>1455</v>
      </c>
      <c r="C5649" s="9">
        <f t="shared" ca="1" si="176"/>
        <v>15</v>
      </c>
      <c r="D5649" s="9" t="s">
        <v>2116</v>
      </c>
      <c r="E5649" s="9" t="s">
        <v>2116</v>
      </c>
      <c r="F5649" s="10">
        <f t="shared" ca="1" si="177"/>
        <v>3.8515638333295556E-2</v>
      </c>
      <c r="G5649" s="3" t="str">
        <f>VLOOKUP(Table3[[#This Row],[PRODUCT ID]],Table1[[PRODUCT]:[SELLING PRICE]],1,FALSE)</f>
        <v>Product403</v>
      </c>
      <c r="H5649" s="3" t="str">
        <f>VLOOKUP(Table3[[#This Row],[PRODUCT ID]],Table1[[PRODUCT]:[SELLING PRICE]],2,FALSE)</f>
        <v>Category4</v>
      </c>
      <c r="I5649" s="3" t="str">
        <f>VLOOKUP(Table3[[#This Row],[PRODUCT ID]],Table1[[PRODUCT]:[SELLING PRICE]],3,FALSE)</f>
        <v>Kg</v>
      </c>
      <c r="J5649" s="16">
        <f ca="1">VLOOKUP(Table3[[#This Row],[PRODUCT ID]],Table1[[PRODUCT]:[SELLING PRICE]],4,FALSE)</f>
        <v>157</v>
      </c>
      <c r="K5649" s="16">
        <f ca="1">VLOOKUP(Table3[[#This Row],[PRODUCT ID]],Table1[[PRODUCT]:[SELLING PRICE]],5,FALSE)</f>
        <v>200.10057420479058</v>
      </c>
      <c r="L5649" s="16">
        <f ca="1">J5649*Table3[[#This Row],[QUANTITY]]</f>
        <v>2355</v>
      </c>
      <c r="M5649" s="16">
        <f ca="1">K5649*Table3[[#This Row],[QUANTITY]]*(1-Table3[[#This Row],[DISCOUNT %]])</f>
        <v>2885.9035928765115</v>
      </c>
      <c r="N5649" s="3">
        <f>DAY(Table3[[#This Row],[DATE]])</f>
        <v>18</v>
      </c>
      <c r="O5649" s="3" t="str">
        <f>TEXT(Table3[[#This Row],[DATE]],"mmm")</f>
        <v>Jun</v>
      </c>
      <c r="P5649" s="3">
        <f>YEAR(Table3[[#This Row],[DATE]])</f>
        <v>2036</v>
      </c>
    </row>
    <row r="5650" spans="1:16" x14ac:dyDescent="0.3">
      <c r="A5650" s="6">
        <v>49845</v>
      </c>
      <c r="B5650" s="7" t="s">
        <v>1456</v>
      </c>
      <c r="C5650" s="9">
        <f t="shared" ca="1" si="176"/>
        <v>7</v>
      </c>
      <c r="D5650" s="9" t="s">
        <v>2115</v>
      </c>
      <c r="E5650" s="9" t="s">
        <v>2118</v>
      </c>
      <c r="F5650" s="10">
        <f t="shared" ca="1" si="177"/>
        <v>3.6637790568966842E-2</v>
      </c>
      <c r="G5650" s="3" t="str">
        <f>VLOOKUP(Table3[[#This Row],[PRODUCT ID]],Table1[[PRODUCT]:[SELLING PRICE]],1,FALSE)</f>
        <v>Product404</v>
      </c>
      <c r="H5650" s="3" t="str">
        <f>VLOOKUP(Table3[[#This Row],[PRODUCT ID]],Table1[[PRODUCT]:[SELLING PRICE]],2,FALSE)</f>
        <v>Category5</v>
      </c>
      <c r="I5650" s="3" t="str">
        <f>VLOOKUP(Table3[[#This Row],[PRODUCT ID]],Table1[[PRODUCT]:[SELLING PRICE]],3,FALSE)</f>
        <v>No</v>
      </c>
      <c r="J5650" s="16">
        <f ca="1">VLOOKUP(Table3[[#This Row],[PRODUCT ID]],Table1[[PRODUCT]:[SELLING PRICE]],4,FALSE)</f>
        <v>246</v>
      </c>
      <c r="K5650" s="16">
        <f ca="1">VLOOKUP(Table3[[#This Row],[PRODUCT ID]],Table1[[PRODUCT]:[SELLING PRICE]],5,FALSE)</f>
        <v>217.47417836473446</v>
      </c>
      <c r="L5650" s="16">
        <f ca="1">J5650*Table3[[#This Row],[QUANTITY]]</f>
        <v>1722</v>
      </c>
      <c r="M5650" s="16">
        <f ca="1">K5650*Table3[[#This Row],[QUANTITY]]*(1-Table3[[#This Row],[DISCOUNT %]])</f>
        <v>1466.5448347455442</v>
      </c>
      <c r="N5650" s="3">
        <f>DAY(Table3[[#This Row],[DATE]])</f>
        <v>19</v>
      </c>
      <c r="O5650" s="3" t="str">
        <f>TEXT(Table3[[#This Row],[DATE]],"mmm")</f>
        <v>Jun</v>
      </c>
      <c r="P5650" s="3">
        <f>YEAR(Table3[[#This Row],[DATE]])</f>
        <v>2036</v>
      </c>
    </row>
    <row r="5651" spans="1:16" x14ac:dyDescent="0.3">
      <c r="A5651" s="6">
        <v>49846</v>
      </c>
      <c r="B5651" s="7" t="s">
        <v>1457</v>
      </c>
      <c r="C5651" s="9">
        <f t="shared" ca="1" si="176"/>
        <v>4</v>
      </c>
      <c r="D5651" s="9" t="s">
        <v>2116</v>
      </c>
      <c r="E5651" s="9" t="s">
        <v>2116</v>
      </c>
      <c r="F5651" s="10">
        <f t="shared" ca="1" si="177"/>
        <v>3.246915880236885E-2</v>
      </c>
      <c r="G5651" s="3" t="str">
        <f>VLOOKUP(Table3[[#This Row],[PRODUCT ID]],Table1[[PRODUCT]:[SELLING PRICE]],1,FALSE)</f>
        <v>Product405</v>
      </c>
      <c r="H5651" s="3" t="str">
        <f>VLOOKUP(Table3[[#This Row],[PRODUCT ID]],Table1[[PRODUCT]:[SELLING PRICE]],2,FALSE)</f>
        <v>Category1</v>
      </c>
      <c r="I5651" s="3" t="str">
        <f>VLOOKUP(Table3[[#This Row],[PRODUCT ID]],Table1[[PRODUCT]:[SELLING PRICE]],3,FALSE)</f>
        <v>No</v>
      </c>
      <c r="J5651" s="16">
        <f ca="1">VLOOKUP(Table3[[#This Row],[PRODUCT ID]],Table1[[PRODUCT]:[SELLING PRICE]],4,FALSE)</f>
        <v>228</v>
      </c>
      <c r="K5651" s="16">
        <f ca="1">VLOOKUP(Table3[[#This Row],[PRODUCT ID]],Table1[[PRODUCT]:[SELLING PRICE]],5,FALSE)</f>
        <v>250.83106950049475</v>
      </c>
      <c r="L5651" s="16">
        <f ca="1">J5651*Table3[[#This Row],[QUANTITY]]</f>
        <v>912</v>
      </c>
      <c r="M5651" s="16">
        <f ca="1">K5651*Table3[[#This Row],[QUANTITY]]*(1-Table3[[#This Row],[DISCOUNT %]])</f>
        <v>970.74718268926063</v>
      </c>
      <c r="N5651" s="3">
        <f>DAY(Table3[[#This Row],[DATE]])</f>
        <v>20</v>
      </c>
      <c r="O5651" s="3" t="str">
        <f>TEXT(Table3[[#This Row],[DATE]],"mmm")</f>
        <v>Jun</v>
      </c>
      <c r="P5651" s="3">
        <f>YEAR(Table3[[#This Row],[DATE]])</f>
        <v>2036</v>
      </c>
    </row>
    <row r="5652" spans="1:16" x14ac:dyDescent="0.3">
      <c r="A5652" s="6">
        <v>49847</v>
      </c>
      <c r="B5652" s="7" t="s">
        <v>1458</v>
      </c>
      <c r="C5652" s="9">
        <f t="shared" ca="1" si="176"/>
        <v>4</v>
      </c>
      <c r="D5652" s="9" t="s">
        <v>2117</v>
      </c>
      <c r="E5652" s="9" t="s">
        <v>2116</v>
      </c>
      <c r="F5652" s="10">
        <f t="shared" ca="1" si="177"/>
        <v>8.3080359281593658E-2</v>
      </c>
      <c r="G5652" s="3" t="str">
        <f>VLOOKUP(Table3[[#This Row],[PRODUCT ID]],Table1[[PRODUCT]:[SELLING PRICE]],1,FALSE)</f>
        <v>Product406</v>
      </c>
      <c r="H5652" s="3" t="str">
        <f>VLOOKUP(Table3[[#This Row],[PRODUCT ID]],Table1[[PRODUCT]:[SELLING PRICE]],2,FALSE)</f>
        <v>Category2</v>
      </c>
      <c r="I5652" s="3" t="str">
        <f>VLOOKUP(Table3[[#This Row],[PRODUCT ID]],Table1[[PRODUCT]:[SELLING PRICE]],3,FALSE)</f>
        <v>Ft</v>
      </c>
      <c r="J5652" s="16">
        <f ca="1">VLOOKUP(Table3[[#This Row],[PRODUCT ID]],Table1[[PRODUCT]:[SELLING PRICE]],4,FALSE)</f>
        <v>170</v>
      </c>
      <c r="K5652" s="16">
        <f ca="1">VLOOKUP(Table3[[#This Row],[PRODUCT ID]],Table1[[PRODUCT]:[SELLING PRICE]],5,FALSE)</f>
        <v>122.79892894430616</v>
      </c>
      <c r="L5652" s="16">
        <f ca="1">J5652*Table3[[#This Row],[QUANTITY]]</f>
        <v>680</v>
      </c>
      <c r="M5652" s="16">
        <f ca="1">K5652*Table3[[#This Row],[QUANTITY]]*(1-Table3[[#This Row],[DISCOUNT %]])</f>
        <v>450.38699923287322</v>
      </c>
      <c r="N5652" s="3">
        <f>DAY(Table3[[#This Row],[DATE]])</f>
        <v>21</v>
      </c>
      <c r="O5652" s="3" t="str">
        <f>TEXT(Table3[[#This Row],[DATE]],"mmm")</f>
        <v>Jun</v>
      </c>
      <c r="P5652" s="3">
        <f>YEAR(Table3[[#This Row],[DATE]])</f>
        <v>2036</v>
      </c>
    </row>
    <row r="5653" spans="1:16" x14ac:dyDescent="0.3">
      <c r="A5653" s="6">
        <v>49848</v>
      </c>
      <c r="B5653" s="7" t="s">
        <v>1459</v>
      </c>
      <c r="C5653" s="9">
        <f t="shared" ca="1" si="176"/>
        <v>7</v>
      </c>
      <c r="D5653" s="9" t="s">
        <v>2115</v>
      </c>
      <c r="E5653" s="9" t="s">
        <v>2116</v>
      </c>
      <c r="F5653" s="10">
        <f t="shared" ca="1" si="177"/>
        <v>1.320752323926363E-2</v>
      </c>
      <c r="G5653" s="3" t="str">
        <f>VLOOKUP(Table3[[#This Row],[PRODUCT ID]],Table1[[PRODUCT]:[SELLING PRICE]],1,FALSE)</f>
        <v>Product407</v>
      </c>
      <c r="H5653" s="3" t="str">
        <f>VLOOKUP(Table3[[#This Row],[PRODUCT ID]],Table1[[PRODUCT]:[SELLING PRICE]],2,FALSE)</f>
        <v>Category3</v>
      </c>
      <c r="I5653" s="3" t="str">
        <f>VLOOKUP(Table3[[#This Row],[PRODUCT ID]],Table1[[PRODUCT]:[SELLING PRICE]],3,FALSE)</f>
        <v>No</v>
      </c>
      <c r="J5653" s="16">
        <f ca="1">VLOOKUP(Table3[[#This Row],[PRODUCT ID]],Table1[[PRODUCT]:[SELLING PRICE]],4,FALSE)</f>
        <v>83</v>
      </c>
      <c r="K5653" s="16">
        <f ca="1">VLOOKUP(Table3[[#This Row],[PRODUCT ID]],Table1[[PRODUCT]:[SELLING PRICE]],5,FALSE)</f>
        <v>169.67231541152734</v>
      </c>
      <c r="L5653" s="16">
        <f ca="1">J5653*Table3[[#This Row],[QUANTITY]]</f>
        <v>581</v>
      </c>
      <c r="M5653" s="16">
        <f ca="1">K5653*Table3[[#This Row],[QUANTITY]]*(1-Table3[[#This Row],[DISCOUNT %]])</f>
        <v>1172.0195505386894</v>
      </c>
      <c r="N5653" s="3">
        <f>DAY(Table3[[#This Row],[DATE]])</f>
        <v>22</v>
      </c>
      <c r="O5653" s="3" t="str">
        <f>TEXT(Table3[[#This Row],[DATE]],"mmm")</f>
        <v>Jun</v>
      </c>
      <c r="P5653" s="3">
        <f>YEAR(Table3[[#This Row],[DATE]])</f>
        <v>2036</v>
      </c>
    </row>
    <row r="5654" spans="1:16" x14ac:dyDescent="0.3">
      <c r="A5654" s="6">
        <v>49849</v>
      </c>
      <c r="B5654" s="7" t="s">
        <v>1460</v>
      </c>
      <c r="C5654" s="9">
        <f t="shared" ca="1" si="176"/>
        <v>11</v>
      </c>
      <c r="D5654" s="9" t="s">
        <v>2115</v>
      </c>
      <c r="E5654" s="9" t="s">
        <v>2116</v>
      </c>
      <c r="F5654" s="10">
        <f t="shared" ca="1" si="177"/>
        <v>3.6230969750234168E-2</v>
      </c>
      <c r="G5654" s="3" t="str">
        <f>VLOOKUP(Table3[[#This Row],[PRODUCT ID]],Table1[[PRODUCT]:[SELLING PRICE]],1,FALSE)</f>
        <v>Product408</v>
      </c>
      <c r="H5654" s="3" t="str">
        <f>VLOOKUP(Table3[[#This Row],[PRODUCT ID]],Table1[[PRODUCT]:[SELLING PRICE]],2,FALSE)</f>
        <v>Category4</v>
      </c>
      <c r="I5654" s="3" t="str">
        <f>VLOOKUP(Table3[[#This Row],[PRODUCT ID]],Table1[[PRODUCT]:[SELLING PRICE]],3,FALSE)</f>
        <v>Kg</v>
      </c>
      <c r="J5654" s="16">
        <f ca="1">VLOOKUP(Table3[[#This Row],[PRODUCT ID]],Table1[[PRODUCT]:[SELLING PRICE]],4,FALSE)</f>
        <v>200</v>
      </c>
      <c r="K5654" s="16">
        <f ca="1">VLOOKUP(Table3[[#This Row],[PRODUCT ID]],Table1[[PRODUCT]:[SELLING PRICE]],5,FALSE)</f>
        <v>173.41066308413312</v>
      </c>
      <c r="L5654" s="16">
        <f ca="1">J5654*Table3[[#This Row],[QUANTITY]]</f>
        <v>2200</v>
      </c>
      <c r="M5654" s="16">
        <f ca="1">K5654*Table3[[#This Row],[QUANTITY]]*(1-Table3[[#This Row],[DISCOUNT %]])</f>
        <v>1838.4060925512024</v>
      </c>
      <c r="N5654" s="3">
        <f>DAY(Table3[[#This Row],[DATE]])</f>
        <v>23</v>
      </c>
      <c r="O5654" s="3" t="str">
        <f>TEXT(Table3[[#This Row],[DATE]],"mmm")</f>
        <v>Jun</v>
      </c>
      <c r="P5654" s="3">
        <f>YEAR(Table3[[#This Row],[DATE]])</f>
        <v>2036</v>
      </c>
    </row>
    <row r="5655" spans="1:16" x14ac:dyDescent="0.3">
      <c r="A5655" s="6">
        <v>49850</v>
      </c>
      <c r="B5655" s="7" t="s">
        <v>1461</v>
      </c>
      <c r="C5655" s="9">
        <f t="shared" ca="1" si="176"/>
        <v>6</v>
      </c>
      <c r="D5655" s="9" t="s">
        <v>2115</v>
      </c>
      <c r="E5655" s="9" t="s">
        <v>2116</v>
      </c>
      <c r="F5655" s="10">
        <f t="shared" ca="1" si="177"/>
        <v>3.9499027460107965E-2</v>
      </c>
      <c r="G5655" s="3" t="str">
        <f>VLOOKUP(Table3[[#This Row],[PRODUCT ID]],Table1[[PRODUCT]:[SELLING PRICE]],1,FALSE)</f>
        <v>Product409</v>
      </c>
      <c r="H5655" s="3" t="str">
        <f>VLOOKUP(Table3[[#This Row],[PRODUCT ID]],Table1[[PRODUCT]:[SELLING PRICE]],2,FALSE)</f>
        <v>Category1</v>
      </c>
      <c r="I5655" s="3" t="str">
        <f>VLOOKUP(Table3[[#This Row],[PRODUCT ID]],Table1[[PRODUCT]:[SELLING PRICE]],3,FALSE)</f>
        <v>Kg</v>
      </c>
      <c r="J5655" s="16">
        <f ca="1">VLOOKUP(Table3[[#This Row],[PRODUCT ID]],Table1[[PRODUCT]:[SELLING PRICE]],4,FALSE)</f>
        <v>154</v>
      </c>
      <c r="K5655" s="16">
        <f ca="1">VLOOKUP(Table3[[#This Row],[PRODUCT ID]],Table1[[PRODUCT]:[SELLING PRICE]],5,FALSE)</f>
        <v>29.890297111103628</v>
      </c>
      <c r="L5655" s="16">
        <f ca="1">J5655*Table3[[#This Row],[QUANTITY]]</f>
        <v>924</v>
      </c>
      <c r="M5655" s="16">
        <f ca="1">K5655*Table3[[#This Row],[QUANTITY]]*(1-Table3[[#This Row],[DISCOUNT %]])</f>
        <v>172.25795666832818</v>
      </c>
      <c r="N5655" s="3">
        <f>DAY(Table3[[#This Row],[DATE]])</f>
        <v>24</v>
      </c>
      <c r="O5655" s="3" t="str">
        <f>TEXT(Table3[[#This Row],[DATE]],"mmm")</f>
        <v>Jun</v>
      </c>
      <c r="P5655" s="3">
        <f>YEAR(Table3[[#This Row],[DATE]])</f>
        <v>2036</v>
      </c>
    </row>
    <row r="5656" spans="1:16" x14ac:dyDescent="0.3">
      <c r="A5656" s="6">
        <v>49851</v>
      </c>
      <c r="B5656" s="7" t="s">
        <v>1462</v>
      </c>
      <c r="C5656" s="9">
        <f t="shared" ca="1" si="176"/>
        <v>15</v>
      </c>
      <c r="D5656" s="9" t="s">
        <v>2116</v>
      </c>
      <c r="E5656" s="9" t="s">
        <v>2118</v>
      </c>
      <c r="F5656" s="10">
        <f t="shared" ca="1" si="177"/>
        <v>1.170657854302677E-2</v>
      </c>
      <c r="G5656" s="3" t="str">
        <f>VLOOKUP(Table3[[#This Row],[PRODUCT ID]],Table1[[PRODUCT]:[SELLING PRICE]],1,FALSE)</f>
        <v>Product410</v>
      </c>
      <c r="H5656" s="3" t="str">
        <f>VLOOKUP(Table3[[#This Row],[PRODUCT ID]],Table1[[PRODUCT]:[SELLING PRICE]],2,FALSE)</f>
        <v>Category2</v>
      </c>
      <c r="I5656" s="3" t="str">
        <f>VLOOKUP(Table3[[#This Row],[PRODUCT ID]],Table1[[PRODUCT]:[SELLING PRICE]],3,FALSE)</f>
        <v>Lt</v>
      </c>
      <c r="J5656" s="16">
        <f ca="1">VLOOKUP(Table3[[#This Row],[PRODUCT ID]],Table1[[PRODUCT]:[SELLING PRICE]],4,FALSE)</f>
        <v>216</v>
      </c>
      <c r="K5656" s="16">
        <f ca="1">VLOOKUP(Table3[[#This Row],[PRODUCT ID]],Table1[[PRODUCT]:[SELLING PRICE]],5,FALSE)</f>
        <v>196.10322018984581</v>
      </c>
      <c r="L5656" s="16">
        <f ca="1">J5656*Table3[[#This Row],[QUANTITY]]</f>
        <v>3240</v>
      </c>
      <c r="M5656" s="16">
        <f ca="1">K5656*Table3[[#This Row],[QUANTITY]]*(1-Table3[[#This Row],[DISCOUNT %]])</f>
        <v>2907.1128366022936</v>
      </c>
      <c r="N5656" s="3">
        <f>DAY(Table3[[#This Row],[DATE]])</f>
        <v>25</v>
      </c>
      <c r="O5656" s="3" t="str">
        <f>TEXT(Table3[[#This Row],[DATE]],"mmm")</f>
        <v>Jun</v>
      </c>
      <c r="P5656" s="3">
        <f>YEAR(Table3[[#This Row],[DATE]])</f>
        <v>2036</v>
      </c>
    </row>
    <row r="5657" spans="1:16" x14ac:dyDescent="0.3">
      <c r="A5657" s="6">
        <v>49852</v>
      </c>
      <c r="B5657" s="7" t="s">
        <v>1463</v>
      </c>
      <c r="C5657" s="9">
        <f t="shared" ca="1" si="176"/>
        <v>11</v>
      </c>
      <c r="D5657" s="9" t="s">
        <v>2116</v>
      </c>
      <c r="E5657" s="9" t="s">
        <v>2118</v>
      </c>
      <c r="F5657" s="10">
        <f t="shared" ca="1" si="177"/>
        <v>7.8556742762023998E-2</v>
      </c>
      <c r="G5657" s="3" t="str">
        <f>VLOOKUP(Table3[[#This Row],[PRODUCT ID]],Table1[[PRODUCT]:[SELLING PRICE]],1,FALSE)</f>
        <v>Product411</v>
      </c>
      <c r="H5657" s="3" t="str">
        <f>VLOOKUP(Table3[[#This Row],[PRODUCT ID]],Table1[[PRODUCT]:[SELLING PRICE]],2,FALSE)</f>
        <v>Category3</v>
      </c>
      <c r="I5657" s="3" t="str">
        <f>VLOOKUP(Table3[[#This Row],[PRODUCT ID]],Table1[[PRODUCT]:[SELLING PRICE]],3,FALSE)</f>
        <v>Kg</v>
      </c>
      <c r="J5657" s="16">
        <f ca="1">VLOOKUP(Table3[[#This Row],[PRODUCT ID]],Table1[[PRODUCT]:[SELLING PRICE]],4,FALSE)</f>
        <v>138</v>
      </c>
      <c r="K5657" s="16">
        <f ca="1">VLOOKUP(Table3[[#This Row],[PRODUCT ID]],Table1[[PRODUCT]:[SELLING PRICE]],5,FALSE)</f>
        <v>104.44248645054674</v>
      </c>
      <c r="L5657" s="16">
        <f ca="1">J5657*Table3[[#This Row],[QUANTITY]]</f>
        <v>1518</v>
      </c>
      <c r="M5657" s="16">
        <f ca="1">K5657*Table3[[#This Row],[QUANTITY]]*(1-Table3[[#This Row],[DISCOUNT %]])</f>
        <v>1058.6160739992747</v>
      </c>
      <c r="N5657" s="3">
        <f>DAY(Table3[[#This Row],[DATE]])</f>
        <v>26</v>
      </c>
      <c r="O5657" s="3" t="str">
        <f>TEXT(Table3[[#This Row],[DATE]],"mmm")</f>
        <v>Jun</v>
      </c>
      <c r="P5657" s="3">
        <f>YEAR(Table3[[#This Row],[DATE]])</f>
        <v>2036</v>
      </c>
    </row>
    <row r="5658" spans="1:16" x14ac:dyDescent="0.3">
      <c r="A5658" s="6">
        <v>49853</v>
      </c>
      <c r="B5658" s="7" t="s">
        <v>1464</v>
      </c>
      <c r="C5658" s="9">
        <f t="shared" ca="1" si="176"/>
        <v>5</v>
      </c>
      <c r="D5658" s="9" t="s">
        <v>2116</v>
      </c>
      <c r="E5658" s="9" t="s">
        <v>2116</v>
      </c>
      <c r="F5658" s="10">
        <f t="shared" ca="1" si="177"/>
        <v>2.6811662101951239E-2</v>
      </c>
      <c r="G5658" s="3" t="str">
        <f>VLOOKUP(Table3[[#This Row],[PRODUCT ID]],Table1[[PRODUCT]:[SELLING PRICE]],1,FALSE)</f>
        <v>Product412</v>
      </c>
      <c r="H5658" s="3" t="str">
        <f>VLOOKUP(Table3[[#This Row],[PRODUCT ID]],Table1[[PRODUCT]:[SELLING PRICE]],2,FALSE)</f>
        <v>Category4</v>
      </c>
      <c r="I5658" s="3" t="str">
        <f>VLOOKUP(Table3[[#This Row],[PRODUCT ID]],Table1[[PRODUCT]:[SELLING PRICE]],3,FALSE)</f>
        <v>Lt</v>
      </c>
      <c r="J5658" s="16">
        <f ca="1">VLOOKUP(Table3[[#This Row],[PRODUCT ID]],Table1[[PRODUCT]:[SELLING PRICE]],4,FALSE)</f>
        <v>166</v>
      </c>
      <c r="K5658" s="16">
        <f ca="1">VLOOKUP(Table3[[#This Row],[PRODUCT ID]],Table1[[PRODUCT]:[SELLING PRICE]],5,FALSE)</f>
        <v>205.254123840451</v>
      </c>
      <c r="L5658" s="16">
        <f ca="1">J5658*Table3[[#This Row],[QUANTITY]]</f>
        <v>830</v>
      </c>
      <c r="M5658" s="16">
        <f ca="1">K5658*Table3[[#This Row],[QUANTITY]]*(1-Table3[[#This Row],[DISCOUNT %]])</f>
        <v>998.75459813504381</v>
      </c>
      <c r="N5658" s="3">
        <f>DAY(Table3[[#This Row],[DATE]])</f>
        <v>27</v>
      </c>
      <c r="O5658" s="3" t="str">
        <f>TEXT(Table3[[#This Row],[DATE]],"mmm")</f>
        <v>Jun</v>
      </c>
      <c r="P5658" s="3">
        <f>YEAR(Table3[[#This Row],[DATE]])</f>
        <v>2036</v>
      </c>
    </row>
    <row r="5659" spans="1:16" x14ac:dyDescent="0.3">
      <c r="A5659" s="6">
        <v>49854</v>
      </c>
      <c r="B5659" s="7" t="s">
        <v>1465</v>
      </c>
      <c r="C5659" s="9">
        <f t="shared" ca="1" si="176"/>
        <v>1</v>
      </c>
      <c r="D5659" s="9" t="s">
        <v>2115</v>
      </c>
      <c r="E5659" s="9" t="s">
        <v>2116</v>
      </c>
      <c r="F5659" s="10">
        <f t="shared" ca="1" si="177"/>
        <v>5.1946529949391453E-2</v>
      </c>
      <c r="G5659" s="3" t="str">
        <f>VLOOKUP(Table3[[#This Row],[PRODUCT ID]],Table1[[PRODUCT]:[SELLING PRICE]],1,FALSE)</f>
        <v>Product413</v>
      </c>
      <c r="H5659" s="3" t="str">
        <f>VLOOKUP(Table3[[#This Row],[PRODUCT ID]],Table1[[PRODUCT]:[SELLING PRICE]],2,FALSE)</f>
        <v>Category5</v>
      </c>
      <c r="I5659" s="3" t="str">
        <f>VLOOKUP(Table3[[#This Row],[PRODUCT ID]],Table1[[PRODUCT]:[SELLING PRICE]],3,FALSE)</f>
        <v>Ft</v>
      </c>
      <c r="J5659" s="16">
        <f ca="1">VLOOKUP(Table3[[#This Row],[PRODUCT ID]],Table1[[PRODUCT]:[SELLING PRICE]],4,FALSE)</f>
        <v>229</v>
      </c>
      <c r="K5659" s="16">
        <f ca="1">VLOOKUP(Table3[[#This Row],[PRODUCT ID]],Table1[[PRODUCT]:[SELLING PRICE]],5,FALSE)</f>
        <v>138.90123542340532</v>
      </c>
      <c r="L5659" s="16">
        <f ca="1">J5659*Table3[[#This Row],[QUANTITY]]</f>
        <v>229</v>
      </c>
      <c r="M5659" s="16">
        <f ca="1">K5659*Table3[[#This Row],[QUANTITY]]*(1-Table3[[#This Row],[DISCOUNT %]])</f>
        <v>131.68579823747592</v>
      </c>
      <c r="N5659" s="3">
        <f>DAY(Table3[[#This Row],[DATE]])</f>
        <v>28</v>
      </c>
      <c r="O5659" s="3" t="str">
        <f>TEXT(Table3[[#This Row],[DATE]],"mmm")</f>
        <v>Jun</v>
      </c>
      <c r="P5659" s="3">
        <f>YEAR(Table3[[#This Row],[DATE]])</f>
        <v>2036</v>
      </c>
    </row>
    <row r="5660" spans="1:16" x14ac:dyDescent="0.3">
      <c r="A5660" s="6">
        <v>49855</v>
      </c>
      <c r="B5660" s="7" t="s">
        <v>1466</v>
      </c>
      <c r="C5660" s="9">
        <f t="shared" ca="1" si="176"/>
        <v>15</v>
      </c>
      <c r="D5660" s="9" t="s">
        <v>2117</v>
      </c>
      <c r="E5660" s="9" t="s">
        <v>2116</v>
      </c>
      <c r="F5660" s="10">
        <f t="shared" ca="1" si="177"/>
        <v>5.3805069988719201E-2</v>
      </c>
      <c r="G5660" s="3" t="str">
        <f>VLOOKUP(Table3[[#This Row],[PRODUCT ID]],Table1[[PRODUCT]:[SELLING PRICE]],1,FALSE)</f>
        <v>Product414</v>
      </c>
      <c r="H5660" s="3" t="str">
        <f>VLOOKUP(Table3[[#This Row],[PRODUCT ID]],Table1[[PRODUCT]:[SELLING PRICE]],2,FALSE)</f>
        <v>Category1</v>
      </c>
      <c r="I5660" s="3" t="str">
        <f>VLOOKUP(Table3[[#This Row],[PRODUCT ID]],Table1[[PRODUCT]:[SELLING PRICE]],3,FALSE)</f>
        <v>Kg</v>
      </c>
      <c r="J5660" s="16">
        <f ca="1">VLOOKUP(Table3[[#This Row],[PRODUCT ID]],Table1[[PRODUCT]:[SELLING PRICE]],4,FALSE)</f>
        <v>144</v>
      </c>
      <c r="K5660" s="16">
        <f ca="1">VLOOKUP(Table3[[#This Row],[PRODUCT ID]],Table1[[PRODUCT]:[SELLING PRICE]],5,FALSE)</f>
        <v>29.695441773124283</v>
      </c>
      <c r="L5660" s="16">
        <f ca="1">J5660*Table3[[#This Row],[QUANTITY]]</f>
        <v>2160</v>
      </c>
      <c r="M5660" s="16">
        <f ca="1">K5660*Table3[[#This Row],[QUANTITY]]*(1-Table3[[#This Row],[DISCOUNT %]])</f>
        <v>421.46514675263097</v>
      </c>
      <c r="N5660" s="3">
        <f>DAY(Table3[[#This Row],[DATE]])</f>
        <v>29</v>
      </c>
      <c r="O5660" s="3" t="str">
        <f>TEXT(Table3[[#This Row],[DATE]],"mmm")</f>
        <v>Jun</v>
      </c>
      <c r="P5660" s="3">
        <f>YEAR(Table3[[#This Row],[DATE]])</f>
        <v>2036</v>
      </c>
    </row>
    <row r="5661" spans="1:16" x14ac:dyDescent="0.3">
      <c r="A5661" s="6">
        <v>49856</v>
      </c>
      <c r="B5661" s="7" t="s">
        <v>1467</v>
      </c>
      <c r="C5661" s="9">
        <f t="shared" ca="1" si="176"/>
        <v>9</v>
      </c>
      <c r="D5661" s="9" t="s">
        <v>2117</v>
      </c>
      <c r="E5661" s="9" t="s">
        <v>2116</v>
      </c>
      <c r="F5661" s="10">
        <f t="shared" ca="1" si="177"/>
        <v>3.1528749591922194E-2</v>
      </c>
      <c r="G5661" s="3" t="str">
        <f>VLOOKUP(Table3[[#This Row],[PRODUCT ID]],Table1[[PRODUCT]:[SELLING PRICE]],1,FALSE)</f>
        <v>Product415</v>
      </c>
      <c r="H5661" s="3" t="str">
        <f>VLOOKUP(Table3[[#This Row],[PRODUCT ID]],Table1[[PRODUCT]:[SELLING PRICE]],2,FALSE)</f>
        <v>Category2</v>
      </c>
      <c r="I5661" s="3" t="str">
        <f>VLOOKUP(Table3[[#This Row],[PRODUCT ID]],Table1[[PRODUCT]:[SELLING PRICE]],3,FALSE)</f>
        <v>No</v>
      </c>
      <c r="J5661" s="16">
        <f ca="1">VLOOKUP(Table3[[#This Row],[PRODUCT ID]],Table1[[PRODUCT]:[SELLING PRICE]],4,FALSE)</f>
        <v>147</v>
      </c>
      <c r="K5661" s="16">
        <f ca="1">VLOOKUP(Table3[[#This Row],[PRODUCT ID]],Table1[[PRODUCT]:[SELLING PRICE]],5,FALSE)</f>
        <v>107.4666107565656</v>
      </c>
      <c r="L5661" s="16">
        <f ca="1">J5661*Table3[[#This Row],[QUANTITY]]</f>
        <v>1323</v>
      </c>
      <c r="M5661" s="16">
        <f ca="1">K5661*Table3[[#This Row],[QUANTITY]]*(1-Table3[[#This Row],[DISCOUNT %]])</f>
        <v>936.70490606876342</v>
      </c>
      <c r="N5661" s="3">
        <f>DAY(Table3[[#This Row],[DATE]])</f>
        <v>30</v>
      </c>
      <c r="O5661" s="3" t="str">
        <f>TEXT(Table3[[#This Row],[DATE]],"mmm")</f>
        <v>Jun</v>
      </c>
      <c r="P5661" s="3">
        <f>YEAR(Table3[[#This Row],[DATE]])</f>
        <v>2036</v>
      </c>
    </row>
    <row r="5662" spans="1:16" x14ac:dyDescent="0.3">
      <c r="A5662" s="6">
        <v>49857</v>
      </c>
      <c r="B5662" s="7" t="s">
        <v>1468</v>
      </c>
      <c r="C5662" s="9">
        <f t="shared" ca="1" si="176"/>
        <v>15</v>
      </c>
      <c r="D5662" s="9" t="s">
        <v>2116</v>
      </c>
      <c r="E5662" s="9" t="s">
        <v>2118</v>
      </c>
      <c r="F5662" s="10">
        <f t="shared" ca="1" si="177"/>
        <v>4.0493624322618528E-2</v>
      </c>
      <c r="G5662" s="3" t="str">
        <f>VLOOKUP(Table3[[#This Row],[PRODUCT ID]],Table1[[PRODUCT]:[SELLING PRICE]],1,FALSE)</f>
        <v>Product416</v>
      </c>
      <c r="H5662" s="3" t="str">
        <f>VLOOKUP(Table3[[#This Row],[PRODUCT ID]],Table1[[PRODUCT]:[SELLING PRICE]],2,FALSE)</f>
        <v>Category3</v>
      </c>
      <c r="I5662" s="3" t="str">
        <f>VLOOKUP(Table3[[#This Row],[PRODUCT ID]],Table1[[PRODUCT]:[SELLING PRICE]],3,FALSE)</f>
        <v>No</v>
      </c>
      <c r="J5662" s="16">
        <f ca="1">VLOOKUP(Table3[[#This Row],[PRODUCT ID]],Table1[[PRODUCT]:[SELLING PRICE]],4,FALSE)</f>
        <v>67</v>
      </c>
      <c r="K5662" s="16">
        <f ca="1">VLOOKUP(Table3[[#This Row],[PRODUCT ID]],Table1[[PRODUCT]:[SELLING PRICE]],5,FALSE)</f>
        <v>25.886327328948482</v>
      </c>
      <c r="L5662" s="16">
        <f ca="1">J5662*Table3[[#This Row],[QUANTITY]]</f>
        <v>1005</v>
      </c>
      <c r="M5662" s="16">
        <f ca="1">K5662*Table3[[#This Row],[QUANTITY]]*(1-Table3[[#This Row],[DISCOUNT %]])</f>
        <v>372.57144172496567</v>
      </c>
      <c r="N5662" s="3">
        <f>DAY(Table3[[#This Row],[DATE]])</f>
        <v>1</v>
      </c>
      <c r="O5662" s="3" t="str">
        <f>TEXT(Table3[[#This Row],[DATE]],"mmm")</f>
        <v>Jul</v>
      </c>
      <c r="P5662" s="3">
        <f>YEAR(Table3[[#This Row],[DATE]])</f>
        <v>2036</v>
      </c>
    </row>
    <row r="5663" spans="1:16" x14ac:dyDescent="0.3">
      <c r="A5663" s="6">
        <v>49858</v>
      </c>
      <c r="B5663" s="7" t="s">
        <v>1469</v>
      </c>
      <c r="C5663" s="9">
        <f t="shared" ca="1" si="176"/>
        <v>13</v>
      </c>
      <c r="D5663" s="9" t="s">
        <v>2116</v>
      </c>
      <c r="E5663" s="9" t="s">
        <v>2116</v>
      </c>
      <c r="F5663" s="10">
        <f t="shared" ca="1" si="177"/>
        <v>2.3401923435166895E-3</v>
      </c>
      <c r="G5663" s="3" t="str">
        <f>VLOOKUP(Table3[[#This Row],[PRODUCT ID]],Table1[[PRODUCT]:[SELLING PRICE]],1,FALSE)</f>
        <v>Product417</v>
      </c>
      <c r="H5663" s="3" t="str">
        <f>VLOOKUP(Table3[[#This Row],[PRODUCT ID]],Table1[[PRODUCT]:[SELLING PRICE]],2,FALSE)</f>
        <v>Category4</v>
      </c>
      <c r="I5663" s="3" t="str">
        <f>VLOOKUP(Table3[[#This Row],[PRODUCT ID]],Table1[[PRODUCT]:[SELLING PRICE]],3,FALSE)</f>
        <v>Ft</v>
      </c>
      <c r="J5663" s="16">
        <f ca="1">VLOOKUP(Table3[[#This Row],[PRODUCT ID]],Table1[[PRODUCT]:[SELLING PRICE]],4,FALSE)</f>
        <v>180</v>
      </c>
      <c r="K5663" s="16">
        <f ca="1">VLOOKUP(Table3[[#This Row],[PRODUCT ID]],Table1[[PRODUCT]:[SELLING PRICE]],5,FALSE)</f>
        <v>254.13758469906648</v>
      </c>
      <c r="L5663" s="16">
        <f ca="1">J5663*Table3[[#This Row],[QUANTITY]]</f>
        <v>2340</v>
      </c>
      <c r="M5663" s="16">
        <f ca="1">K5663*Table3[[#This Row],[QUANTITY]]*(1-Table3[[#This Row],[DISCOUNT %]])</f>
        <v>3296.0571002990009</v>
      </c>
      <c r="N5663" s="3">
        <f>DAY(Table3[[#This Row],[DATE]])</f>
        <v>2</v>
      </c>
      <c r="O5663" s="3" t="str">
        <f>TEXT(Table3[[#This Row],[DATE]],"mmm")</f>
        <v>Jul</v>
      </c>
      <c r="P5663" s="3">
        <f>YEAR(Table3[[#This Row],[DATE]])</f>
        <v>2036</v>
      </c>
    </row>
    <row r="5664" spans="1:16" x14ac:dyDescent="0.3">
      <c r="A5664" s="6">
        <v>49859</v>
      </c>
      <c r="B5664" s="7" t="s">
        <v>1470</v>
      </c>
      <c r="C5664" s="9">
        <f t="shared" ca="1" si="176"/>
        <v>5</v>
      </c>
      <c r="D5664" s="9" t="s">
        <v>2116</v>
      </c>
      <c r="E5664" s="9" t="s">
        <v>2116</v>
      </c>
      <c r="F5664" s="10">
        <f t="shared" ca="1" si="177"/>
        <v>7.0255155668696861E-2</v>
      </c>
      <c r="G5664" s="3" t="str">
        <f>VLOOKUP(Table3[[#This Row],[PRODUCT ID]],Table1[[PRODUCT]:[SELLING PRICE]],1,FALSE)</f>
        <v>Product418</v>
      </c>
      <c r="H5664" s="3" t="str">
        <f>VLOOKUP(Table3[[#This Row],[PRODUCT ID]],Table1[[PRODUCT]:[SELLING PRICE]],2,FALSE)</f>
        <v>Category5</v>
      </c>
      <c r="I5664" s="3" t="str">
        <f>VLOOKUP(Table3[[#This Row],[PRODUCT ID]],Table1[[PRODUCT]:[SELLING PRICE]],3,FALSE)</f>
        <v>No</v>
      </c>
      <c r="J5664" s="16">
        <f ca="1">VLOOKUP(Table3[[#This Row],[PRODUCT ID]],Table1[[PRODUCT]:[SELLING PRICE]],4,FALSE)</f>
        <v>193</v>
      </c>
      <c r="K5664" s="16">
        <f ca="1">VLOOKUP(Table3[[#This Row],[PRODUCT ID]],Table1[[PRODUCT]:[SELLING PRICE]],5,FALSE)</f>
        <v>191.71325804676093</v>
      </c>
      <c r="L5664" s="16">
        <f ca="1">J5664*Table3[[#This Row],[QUANTITY]]</f>
        <v>965</v>
      </c>
      <c r="M5664" s="16">
        <f ca="1">K5664*Table3[[#This Row],[QUANTITY]]*(1-Table3[[#This Row],[DISCOUNT %]])</f>
        <v>891.22206629466348</v>
      </c>
      <c r="N5664" s="3">
        <f>DAY(Table3[[#This Row],[DATE]])</f>
        <v>3</v>
      </c>
      <c r="O5664" s="3" t="str">
        <f>TEXT(Table3[[#This Row],[DATE]],"mmm")</f>
        <v>Jul</v>
      </c>
      <c r="P5664" s="3">
        <f>YEAR(Table3[[#This Row],[DATE]])</f>
        <v>2036</v>
      </c>
    </row>
    <row r="5665" spans="1:16" x14ac:dyDescent="0.3">
      <c r="A5665" s="6">
        <v>49860</v>
      </c>
      <c r="B5665" s="7" t="s">
        <v>1471</v>
      </c>
      <c r="C5665" s="9">
        <f t="shared" ca="1" si="176"/>
        <v>8</v>
      </c>
      <c r="D5665" s="9" t="s">
        <v>2116</v>
      </c>
      <c r="E5665" s="9" t="s">
        <v>2116</v>
      </c>
      <c r="F5665" s="10">
        <f t="shared" ca="1" si="177"/>
        <v>1.1645809204149005E-2</v>
      </c>
      <c r="G5665" s="3" t="str">
        <f>VLOOKUP(Table3[[#This Row],[PRODUCT ID]],Table1[[PRODUCT]:[SELLING PRICE]],1,FALSE)</f>
        <v>Product419</v>
      </c>
      <c r="H5665" s="3" t="str">
        <f>VLOOKUP(Table3[[#This Row],[PRODUCT ID]],Table1[[PRODUCT]:[SELLING PRICE]],2,FALSE)</f>
        <v>Category1</v>
      </c>
      <c r="I5665" s="3" t="str">
        <f>VLOOKUP(Table3[[#This Row],[PRODUCT ID]],Table1[[PRODUCT]:[SELLING PRICE]],3,FALSE)</f>
        <v>Kg</v>
      </c>
      <c r="J5665" s="16">
        <f ca="1">VLOOKUP(Table3[[#This Row],[PRODUCT ID]],Table1[[PRODUCT]:[SELLING PRICE]],4,FALSE)</f>
        <v>184</v>
      </c>
      <c r="K5665" s="16">
        <f ca="1">VLOOKUP(Table3[[#This Row],[PRODUCT ID]],Table1[[PRODUCT]:[SELLING PRICE]],5,FALSE)</f>
        <v>160.37553701985917</v>
      </c>
      <c r="L5665" s="16">
        <f ca="1">J5665*Table3[[#This Row],[QUANTITY]]</f>
        <v>1472</v>
      </c>
      <c r="M5665" s="16">
        <f ca="1">K5665*Table3[[#This Row],[QUANTITY]]*(1-Table3[[#This Row],[DISCOUNT %]])</f>
        <v>1268.0626729177036</v>
      </c>
      <c r="N5665" s="3">
        <f>DAY(Table3[[#This Row],[DATE]])</f>
        <v>4</v>
      </c>
      <c r="O5665" s="3" t="str">
        <f>TEXT(Table3[[#This Row],[DATE]],"mmm")</f>
        <v>Jul</v>
      </c>
      <c r="P5665" s="3">
        <f>YEAR(Table3[[#This Row],[DATE]])</f>
        <v>2036</v>
      </c>
    </row>
    <row r="5666" spans="1:16" x14ac:dyDescent="0.3">
      <c r="A5666" s="6">
        <v>49861</v>
      </c>
      <c r="B5666" s="7" t="s">
        <v>1472</v>
      </c>
      <c r="C5666" s="9">
        <f t="shared" ca="1" si="176"/>
        <v>3</v>
      </c>
      <c r="D5666" s="9" t="s">
        <v>2115</v>
      </c>
      <c r="E5666" s="9" t="s">
        <v>2116</v>
      </c>
      <c r="F5666" s="10">
        <f t="shared" ca="1" si="177"/>
        <v>1.1534155625021093E-2</v>
      </c>
      <c r="G5666" s="3" t="str">
        <f>VLOOKUP(Table3[[#This Row],[PRODUCT ID]],Table1[[PRODUCT]:[SELLING PRICE]],1,FALSE)</f>
        <v>Product420</v>
      </c>
      <c r="H5666" s="3" t="str">
        <f>VLOOKUP(Table3[[#This Row],[PRODUCT ID]],Table1[[PRODUCT]:[SELLING PRICE]],2,FALSE)</f>
        <v>Category2</v>
      </c>
      <c r="I5666" s="3" t="str">
        <f>VLOOKUP(Table3[[#This Row],[PRODUCT ID]],Table1[[PRODUCT]:[SELLING PRICE]],3,FALSE)</f>
        <v>Kg</v>
      </c>
      <c r="J5666" s="16">
        <f ca="1">VLOOKUP(Table3[[#This Row],[PRODUCT ID]],Table1[[PRODUCT]:[SELLING PRICE]],4,FALSE)</f>
        <v>113</v>
      </c>
      <c r="K5666" s="16">
        <f ca="1">VLOOKUP(Table3[[#This Row],[PRODUCT ID]],Table1[[PRODUCT]:[SELLING PRICE]],5,FALSE)</f>
        <v>270.20693885758214</v>
      </c>
      <c r="L5666" s="16">
        <f ca="1">J5666*Table3[[#This Row],[QUANTITY]]</f>
        <v>339</v>
      </c>
      <c r="M5666" s="16">
        <f ca="1">K5666*Table3[[#This Row],[QUANTITY]]*(1-Table3[[#This Row],[DISCOUNT %]])</f>
        <v>801.27098992151468</v>
      </c>
      <c r="N5666" s="3">
        <f>DAY(Table3[[#This Row],[DATE]])</f>
        <v>5</v>
      </c>
      <c r="O5666" s="3" t="str">
        <f>TEXT(Table3[[#This Row],[DATE]],"mmm")</f>
        <v>Jul</v>
      </c>
      <c r="P5666" s="3">
        <f>YEAR(Table3[[#This Row],[DATE]])</f>
        <v>2036</v>
      </c>
    </row>
    <row r="5667" spans="1:16" x14ac:dyDescent="0.3">
      <c r="A5667" s="6">
        <v>49862</v>
      </c>
      <c r="B5667" s="7" t="s">
        <v>1473</v>
      </c>
      <c r="C5667" s="9">
        <f t="shared" ca="1" si="176"/>
        <v>12</v>
      </c>
      <c r="D5667" s="9" t="s">
        <v>2116</v>
      </c>
      <c r="E5667" s="9" t="s">
        <v>2116</v>
      </c>
      <c r="F5667" s="10">
        <f t="shared" ca="1" si="177"/>
        <v>4.7950865811074876E-2</v>
      </c>
      <c r="G5667" s="3" t="str">
        <f>VLOOKUP(Table3[[#This Row],[PRODUCT ID]],Table1[[PRODUCT]:[SELLING PRICE]],1,FALSE)</f>
        <v>Product421</v>
      </c>
      <c r="H5667" s="3" t="str">
        <f>VLOOKUP(Table3[[#This Row],[PRODUCT ID]],Table1[[PRODUCT]:[SELLING PRICE]],2,FALSE)</f>
        <v>Category3</v>
      </c>
      <c r="I5667" s="3" t="str">
        <f>VLOOKUP(Table3[[#This Row],[PRODUCT ID]],Table1[[PRODUCT]:[SELLING PRICE]],3,FALSE)</f>
        <v>Lt</v>
      </c>
      <c r="J5667" s="16">
        <f ca="1">VLOOKUP(Table3[[#This Row],[PRODUCT ID]],Table1[[PRODUCT]:[SELLING PRICE]],4,FALSE)</f>
        <v>241</v>
      </c>
      <c r="K5667" s="16">
        <f ca="1">VLOOKUP(Table3[[#This Row],[PRODUCT ID]],Table1[[PRODUCT]:[SELLING PRICE]],5,FALSE)</f>
        <v>103.62222509175936</v>
      </c>
      <c r="L5667" s="16">
        <f ca="1">J5667*Table3[[#This Row],[QUANTITY]]</f>
        <v>2892</v>
      </c>
      <c r="M5667" s="16">
        <f ca="1">K5667*Table3[[#This Row],[QUANTITY]]*(1-Table3[[#This Row],[DISCOUNT %]])</f>
        <v>1183.841396176073</v>
      </c>
      <c r="N5667" s="3">
        <f>DAY(Table3[[#This Row],[DATE]])</f>
        <v>6</v>
      </c>
      <c r="O5667" s="3" t="str">
        <f>TEXT(Table3[[#This Row],[DATE]],"mmm")</f>
        <v>Jul</v>
      </c>
      <c r="P5667" s="3">
        <f>YEAR(Table3[[#This Row],[DATE]])</f>
        <v>2036</v>
      </c>
    </row>
    <row r="5668" spans="1:16" x14ac:dyDescent="0.3">
      <c r="A5668" s="6">
        <v>49863</v>
      </c>
      <c r="B5668" s="7" t="s">
        <v>1474</v>
      </c>
      <c r="C5668" s="9">
        <f t="shared" ca="1" si="176"/>
        <v>8</v>
      </c>
      <c r="D5668" s="9" t="s">
        <v>2117</v>
      </c>
      <c r="E5668" s="9" t="s">
        <v>2118</v>
      </c>
      <c r="F5668" s="10">
        <f t="shared" ca="1" si="177"/>
        <v>8.3195534520844869E-2</v>
      </c>
      <c r="G5668" s="3" t="str">
        <f>VLOOKUP(Table3[[#This Row],[PRODUCT ID]],Table1[[PRODUCT]:[SELLING PRICE]],1,FALSE)</f>
        <v>Product422</v>
      </c>
      <c r="H5668" s="3" t="str">
        <f>VLOOKUP(Table3[[#This Row],[PRODUCT ID]],Table1[[PRODUCT]:[SELLING PRICE]],2,FALSE)</f>
        <v>Category4</v>
      </c>
      <c r="I5668" s="3" t="str">
        <f>VLOOKUP(Table3[[#This Row],[PRODUCT ID]],Table1[[PRODUCT]:[SELLING PRICE]],3,FALSE)</f>
        <v>Kg</v>
      </c>
      <c r="J5668" s="16">
        <f ca="1">VLOOKUP(Table3[[#This Row],[PRODUCT ID]],Table1[[PRODUCT]:[SELLING PRICE]],4,FALSE)</f>
        <v>36</v>
      </c>
      <c r="K5668" s="16">
        <f ca="1">VLOOKUP(Table3[[#This Row],[PRODUCT ID]],Table1[[PRODUCT]:[SELLING PRICE]],5,FALSE)</f>
        <v>258.33116613589868</v>
      </c>
      <c r="L5668" s="16">
        <f ca="1">J5668*Table3[[#This Row],[QUANTITY]]</f>
        <v>288</v>
      </c>
      <c r="M5668" s="16">
        <f ca="1">K5668*Table3[[#This Row],[QUANTITY]]*(1-Table3[[#This Row],[DISCOUNT %]])</f>
        <v>1894.7133334866353</v>
      </c>
      <c r="N5668" s="3">
        <f>DAY(Table3[[#This Row],[DATE]])</f>
        <v>7</v>
      </c>
      <c r="O5668" s="3" t="str">
        <f>TEXT(Table3[[#This Row],[DATE]],"mmm")</f>
        <v>Jul</v>
      </c>
      <c r="P5668" s="3">
        <f>YEAR(Table3[[#This Row],[DATE]])</f>
        <v>2036</v>
      </c>
    </row>
    <row r="5669" spans="1:16" x14ac:dyDescent="0.3">
      <c r="A5669" s="6">
        <v>49864</v>
      </c>
      <c r="B5669" s="7" t="s">
        <v>1475</v>
      </c>
      <c r="C5669" s="9">
        <f t="shared" ca="1" si="176"/>
        <v>12</v>
      </c>
      <c r="D5669" s="9" t="s">
        <v>2115</v>
      </c>
      <c r="E5669" s="9" t="s">
        <v>2118</v>
      </c>
      <c r="F5669" s="10">
        <f t="shared" ca="1" si="177"/>
        <v>9.8676639875861727E-2</v>
      </c>
      <c r="G5669" s="3" t="str">
        <f>VLOOKUP(Table3[[#This Row],[PRODUCT ID]],Table1[[PRODUCT]:[SELLING PRICE]],1,FALSE)</f>
        <v>Product423</v>
      </c>
      <c r="H5669" s="3" t="str">
        <f>VLOOKUP(Table3[[#This Row],[PRODUCT ID]],Table1[[PRODUCT]:[SELLING PRICE]],2,FALSE)</f>
        <v>Category5</v>
      </c>
      <c r="I5669" s="3" t="str">
        <f>VLOOKUP(Table3[[#This Row],[PRODUCT ID]],Table1[[PRODUCT]:[SELLING PRICE]],3,FALSE)</f>
        <v>Lt</v>
      </c>
      <c r="J5669" s="16">
        <f ca="1">VLOOKUP(Table3[[#This Row],[PRODUCT ID]],Table1[[PRODUCT]:[SELLING PRICE]],4,FALSE)</f>
        <v>121</v>
      </c>
      <c r="K5669" s="16">
        <f ca="1">VLOOKUP(Table3[[#This Row],[PRODUCT ID]],Table1[[PRODUCT]:[SELLING PRICE]],5,FALSE)</f>
        <v>225.16180170341892</v>
      </c>
      <c r="L5669" s="16">
        <f ca="1">J5669*Table3[[#This Row],[QUANTITY]]</f>
        <v>1452</v>
      </c>
      <c r="M5669" s="16">
        <f ca="1">K5669*Table3[[#This Row],[QUANTITY]]*(1-Table3[[#This Row],[DISCOUNT %]])</f>
        <v>2435.3231001951658</v>
      </c>
      <c r="N5669" s="3">
        <f>DAY(Table3[[#This Row],[DATE]])</f>
        <v>8</v>
      </c>
      <c r="O5669" s="3" t="str">
        <f>TEXT(Table3[[#This Row],[DATE]],"mmm")</f>
        <v>Jul</v>
      </c>
      <c r="P5669" s="3">
        <f>YEAR(Table3[[#This Row],[DATE]])</f>
        <v>2036</v>
      </c>
    </row>
    <row r="5670" spans="1:16" x14ac:dyDescent="0.3">
      <c r="A5670" s="6">
        <v>49865</v>
      </c>
      <c r="B5670" s="7" t="s">
        <v>1476</v>
      </c>
      <c r="C5670" s="9">
        <f t="shared" ca="1" si="176"/>
        <v>15</v>
      </c>
      <c r="D5670" s="9" t="s">
        <v>2115</v>
      </c>
      <c r="E5670" s="9" t="s">
        <v>2116</v>
      </c>
      <c r="F5670" s="10">
        <f t="shared" ca="1" si="177"/>
        <v>5.0511421803987169E-2</v>
      </c>
      <c r="G5670" s="3" t="str">
        <f>VLOOKUP(Table3[[#This Row],[PRODUCT ID]],Table1[[PRODUCT]:[SELLING PRICE]],1,FALSE)</f>
        <v>Product424</v>
      </c>
      <c r="H5670" s="3" t="str">
        <f>VLOOKUP(Table3[[#This Row],[PRODUCT ID]],Table1[[PRODUCT]:[SELLING PRICE]],2,FALSE)</f>
        <v>Category1</v>
      </c>
      <c r="I5670" s="3" t="str">
        <f>VLOOKUP(Table3[[#This Row],[PRODUCT ID]],Table1[[PRODUCT]:[SELLING PRICE]],3,FALSE)</f>
        <v>Ft</v>
      </c>
      <c r="J5670" s="16">
        <f ca="1">VLOOKUP(Table3[[#This Row],[PRODUCT ID]],Table1[[PRODUCT]:[SELLING PRICE]],4,FALSE)</f>
        <v>195</v>
      </c>
      <c r="K5670" s="16">
        <f ca="1">VLOOKUP(Table3[[#This Row],[PRODUCT ID]],Table1[[PRODUCT]:[SELLING PRICE]],5,FALSE)</f>
        <v>37.85977085598217</v>
      </c>
      <c r="L5670" s="16">
        <f ca="1">J5670*Table3[[#This Row],[QUANTITY]]</f>
        <v>2925</v>
      </c>
      <c r="M5670" s="16">
        <f ca="1">K5670*Table3[[#This Row],[QUANTITY]]*(1-Table3[[#This Row],[DISCOUNT %]])</f>
        <v>539.2113000131003</v>
      </c>
      <c r="N5670" s="3">
        <f>DAY(Table3[[#This Row],[DATE]])</f>
        <v>9</v>
      </c>
      <c r="O5670" s="3" t="str">
        <f>TEXT(Table3[[#This Row],[DATE]],"mmm")</f>
        <v>Jul</v>
      </c>
      <c r="P5670" s="3">
        <f>YEAR(Table3[[#This Row],[DATE]])</f>
        <v>2036</v>
      </c>
    </row>
    <row r="5671" spans="1:16" x14ac:dyDescent="0.3">
      <c r="A5671" s="6">
        <v>49866</v>
      </c>
      <c r="B5671" s="7" t="s">
        <v>1477</v>
      </c>
      <c r="C5671" s="9">
        <f t="shared" ca="1" si="176"/>
        <v>12</v>
      </c>
      <c r="D5671" s="9" t="s">
        <v>2115</v>
      </c>
      <c r="E5671" s="9" t="s">
        <v>2116</v>
      </c>
      <c r="F5671" s="10">
        <f t="shared" ca="1" si="177"/>
        <v>5.9087898702298525E-2</v>
      </c>
      <c r="G5671" s="3" t="str">
        <f>VLOOKUP(Table3[[#This Row],[PRODUCT ID]],Table1[[PRODUCT]:[SELLING PRICE]],1,FALSE)</f>
        <v>Product425</v>
      </c>
      <c r="H5671" s="3" t="str">
        <f>VLOOKUP(Table3[[#This Row],[PRODUCT ID]],Table1[[PRODUCT]:[SELLING PRICE]],2,FALSE)</f>
        <v>Category2</v>
      </c>
      <c r="I5671" s="3" t="str">
        <f>VLOOKUP(Table3[[#This Row],[PRODUCT ID]],Table1[[PRODUCT]:[SELLING PRICE]],3,FALSE)</f>
        <v>Kg</v>
      </c>
      <c r="J5671" s="16">
        <f ca="1">VLOOKUP(Table3[[#This Row],[PRODUCT ID]],Table1[[PRODUCT]:[SELLING PRICE]],4,FALSE)</f>
        <v>6</v>
      </c>
      <c r="K5671" s="16">
        <f ca="1">VLOOKUP(Table3[[#This Row],[PRODUCT ID]],Table1[[PRODUCT]:[SELLING PRICE]],5,FALSE)</f>
        <v>169.92729909656524</v>
      </c>
      <c r="L5671" s="16">
        <f ca="1">J5671*Table3[[#This Row],[QUANTITY]]</f>
        <v>72</v>
      </c>
      <c r="M5671" s="16">
        <f ca="1">K5671*Table3[[#This Row],[QUANTITY]]*(1-Table3[[#This Row],[DISCOUNT %]])</f>
        <v>1918.6398247295067</v>
      </c>
      <c r="N5671" s="3">
        <f>DAY(Table3[[#This Row],[DATE]])</f>
        <v>10</v>
      </c>
      <c r="O5671" s="3" t="str">
        <f>TEXT(Table3[[#This Row],[DATE]],"mmm")</f>
        <v>Jul</v>
      </c>
      <c r="P5671" s="3">
        <f>YEAR(Table3[[#This Row],[DATE]])</f>
        <v>2036</v>
      </c>
    </row>
    <row r="5672" spans="1:16" x14ac:dyDescent="0.3">
      <c r="A5672" s="6">
        <v>49867</v>
      </c>
      <c r="B5672" s="7" t="s">
        <v>1478</v>
      </c>
      <c r="C5672" s="9">
        <f t="shared" ca="1" si="176"/>
        <v>6</v>
      </c>
      <c r="D5672" s="9" t="s">
        <v>2116</v>
      </c>
      <c r="E5672" s="9" t="s">
        <v>2116</v>
      </c>
      <c r="F5672" s="10">
        <f t="shared" ca="1" si="177"/>
        <v>2.1590785207587629E-2</v>
      </c>
      <c r="G5672" s="3" t="str">
        <f>VLOOKUP(Table3[[#This Row],[PRODUCT ID]],Table1[[PRODUCT]:[SELLING PRICE]],1,FALSE)</f>
        <v>Product426</v>
      </c>
      <c r="H5672" s="3" t="str">
        <f>VLOOKUP(Table3[[#This Row],[PRODUCT ID]],Table1[[PRODUCT]:[SELLING PRICE]],2,FALSE)</f>
        <v>Category3</v>
      </c>
      <c r="I5672" s="3" t="str">
        <f>VLOOKUP(Table3[[#This Row],[PRODUCT ID]],Table1[[PRODUCT]:[SELLING PRICE]],3,FALSE)</f>
        <v>No</v>
      </c>
      <c r="J5672" s="16">
        <f ca="1">VLOOKUP(Table3[[#This Row],[PRODUCT ID]],Table1[[PRODUCT]:[SELLING PRICE]],4,FALSE)</f>
        <v>105</v>
      </c>
      <c r="K5672" s="16">
        <f ca="1">VLOOKUP(Table3[[#This Row],[PRODUCT ID]],Table1[[PRODUCT]:[SELLING PRICE]],5,FALSE)</f>
        <v>231.94798934194344</v>
      </c>
      <c r="L5672" s="16">
        <f ca="1">J5672*Table3[[#This Row],[QUANTITY]]</f>
        <v>630</v>
      </c>
      <c r="M5672" s="16">
        <f ca="1">K5672*Table3[[#This Row],[QUANTITY]]*(1-Table3[[#This Row],[DISCOUNT %]])</f>
        <v>1361.6403007483784</v>
      </c>
      <c r="N5672" s="3">
        <f>DAY(Table3[[#This Row],[DATE]])</f>
        <v>11</v>
      </c>
      <c r="O5672" s="3" t="str">
        <f>TEXT(Table3[[#This Row],[DATE]],"mmm")</f>
        <v>Jul</v>
      </c>
      <c r="P5672" s="3">
        <f>YEAR(Table3[[#This Row],[DATE]])</f>
        <v>2036</v>
      </c>
    </row>
    <row r="5673" spans="1:16" x14ac:dyDescent="0.3">
      <c r="A5673" s="6">
        <v>49868</v>
      </c>
      <c r="B5673" s="7" t="s">
        <v>1479</v>
      </c>
      <c r="C5673" s="9">
        <f t="shared" ca="1" si="176"/>
        <v>9</v>
      </c>
      <c r="D5673" s="9" t="s">
        <v>2116</v>
      </c>
      <c r="E5673" s="9" t="s">
        <v>2116</v>
      </c>
      <c r="F5673" s="10">
        <f t="shared" ca="1" si="177"/>
        <v>9.0099867231058839E-2</v>
      </c>
      <c r="G5673" s="3" t="str">
        <f>VLOOKUP(Table3[[#This Row],[PRODUCT ID]],Table1[[PRODUCT]:[SELLING PRICE]],1,FALSE)</f>
        <v>Product427</v>
      </c>
      <c r="H5673" s="3" t="str">
        <f>VLOOKUP(Table3[[#This Row],[PRODUCT ID]],Table1[[PRODUCT]:[SELLING PRICE]],2,FALSE)</f>
        <v>Category4</v>
      </c>
      <c r="I5673" s="3" t="str">
        <f>VLOOKUP(Table3[[#This Row],[PRODUCT ID]],Table1[[PRODUCT]:[SELLING PRICE]],3,FALSE)</f>
        <v>No</v>
      </c>
      <c r="J5673" s="16">
        <f ca="1">VLOOKUP(Table3[[#This Row],[PRODUCT ID]],Table1[[PRODUCT]:[SELLING PRICE]],4,FALSE)</f>
        <v>220</v>
      </c>
      <c r="K5673" s="16">
        <f ca="1">VLOOKUP(Table3[[#This Row],[PRODUCT ID]],Table1[[PRODUCT]:[SELLING PRICE]],5,FALSE)</f>
        <v>136.35128589200588</v>
      </c>
      <c r="L5673" s="16">
        <f ca="1">J5673*Table3[[#This Row],[QUANTITY]]</f>
        <v>1980</v>
      </c>
      <c r="M5673" s="16">
        <f ca="1">K5673*Table3[[#This Row],[QUANTITY]]*(1-Table3[[#This Row],[DISCOUNT %]])</f>
        <v>1116.5944782271679</v>
      </c>
      <c r="N5673" s="3">
        <f>DAY(Table3[[#This Row],[DATE]])</f>
        <v>12</v>
      </c>
      <c r="O5673" s="3" t="str">
        <f>TEXT(Table3[[#This Row],[DATE]],"mmm")</f>
        <v>Jul</v>
      </c>
      <c r="P5673" s="3">
        <f>YEAR(Table3[[#This Row],[DATE]])</f>
        <v>2036</v>
      </c>
    </row>
    <row r="5674" spans="1:16" x14ac:dyDescent="0.3">
      <c r="A5674" s="6">
        <v>49869</v>
      </c>
      <c r="B5674" s="7" t="s">
        <v>1480</v>
      </c>
      <c r="C5674" s="9">
        <f t="shared" ca="1" si="176"/>
        <v>5</v>
      </c>
      <c r="D5674" s="9" t="s">
        <v>2116</v>
      </c>
      <c r="E5674" s="9" t="s">
        <v>2118</v>
      </c>
      <c r="F5674" s="10">
        <f t="shared" ca="1" si="177"/>
        <v>6.2041870540576194E-3</v>
      </c>
      <c r="G5674" s="3" t="str">
        <f>VLOOKUP(Table3[[#This Row],[PRODUCT ID]],Table1[[PRODUCT]:[SELLING PRICE]],1,FALSE)</f>
        <v>Product428</v>
      </c>
      <c r="H5674" s="3" t="str">
        <f>VLOOKUP(Table3[[#This Row],[PRODUCT ID]],Table1[[PRODUCT]:[SELLING PRICE]],2,FALSE)</f>
        <v>Category5</v>
      </c>
      <c r="I5674" s="3" t="str">
        <f>VLOOKUP(Table3[[#This Row],[PRODUCT ID]],Table1[[PRODUCT]:[SELLING PRICE]],3,FALSE)</f>
        <v>Ft</v>
      </c>
      <c r="J5674" s="16">
        <f ca="1">VLOOKUP(Table3[[#This Row],[PRODUCT ID]],Table1[[PRODUCT]:[SELLING PRICE]],4,FALSE)</f>
        <v>170</v>
      </c>
      <c r="K5674" s="16">
        <f ca="1">VLOOKUP(Table3[[#This Row],[PRODUCT ID]],Table1[[PRODUCT]:[SELLING PRICE]],5,FALSE)</f>
        <v>172.35266570686969</v>
      </c>
      <c r="L5674" s="16">
        <f ca="1">J5674*Table3[[#This Row],[QUANTITY]]</f>
        <v>850</v>
      </c>
      <c r="M5674" s="16">
        <f ca="1">K5674*Table3[[#This Row],[QUANTITY]]*(1-Table3[[#This Row],[DISCOUNT %]])</f>
        <v>856.41678764779397</v>
      </c>
      <c r="N5674" s="3">
        <f>DAY(Table3[[#This Row],[DATE]])</f>
        <v>13</v>
      </c>
      <c r="O5674" s="3" t="str">
        <f>TEXT(Table3[[#This Row],[DATE]],"mmm")</f>
        <v>Jul</v>
      </c>
      <c r="P5674" s="3">
        <f>YEAR(Table3[[#This Row],[DATE]])</f>
        <v>2036</v>
      </c>
    </row>
    <row r="5675" spans="1:16" x14ac:dyDescent="0.3">
      <c r="A5675" s="6">
        <v>49870</v>
      </c>
      <c r="B5675" s="7" t="s">
        <v>1481</v>
      </c>
      <c r="C5675" s="9">
        <f t="shared" ca="1" si="176"/>
        <v>2</v>
      </c>
      <c r="D5675" s="9" t="s">
        <v>2115</v>
      </c>
      <c r="E5675" s="9" t="s">
        <v>2116</v>
      </c>
      <c r="F5675" s="10">
        <f t="shared" ca="1" si="177"/>
        <v>3.357313876165182E-2</v>
      </c>
      <c r="G5675" s="3" t="str">
        <f>VLOOKUP(Table3[[#This Row],[PRODUCT ID]],Table1[[PRODUCT]:[SELLING PRICE]],1,FALSE)</f>
        <v>Product429</v>
      </c>
      <c r="H5675" s="3" t="str">
        <f>VLOOKUP(Table3[[#This Row],[PRODUCT ID]],Table1[[PRODUCT]:[SELLING PRICE]],2,FALSE)</f>
        <v>Category1</v>
      </c>
      <c r="I5675" s="3" t="str">
        <f>VLOOKUP(Table3[[#This Row],[PRODUCT ID]],Table1[[PRODUCT]:[SELLING PRICE]],3,FALSE)</f>
        <v>No</v>
      </c>
      <c r="J5675" s="16">
        <f ca="1">VLOOKUP(Table3[[#This Row],[PRODUCT ID]],Table1[[PRODUCT]:[SELLING PRICE]],4,FALSE)</f>
        <v>132</v>
      </c>
      <c r="K5675" s="16">
        <f ca="1">VLOOKUP(Table3[[#This Row],[PRODUCT ID]],Table1[[PRODUCT]:[SELLING PRICE]],5,FALSE)</f>
        <v>161.90115933403715</v>
      </c>
      <c r="L5675" s="16">
        <f ca="1">J5675*Table3[[#This Row],[QUANTITY]]</f>
        <v>264</v>
      </c>
      <c r="M5675" s="16">
        <f ca="1">K5675*Table3[[#This Row],[QUANTITY]]*(1-Table3[[#This Row],[DISCOUNT %]])</f>
        <v>312.93125849208644</v>
      </c>
      <c r="N5675" s="3">
        <f>DAY(Table3[[#This Row],[DATE]])</f>
        <v>14</v>
      </c>
      <c r="O5675" s="3" t="str">
        <f>TEXT(Table3[[#This Row],[DATE]],"mmm")</f>
        <v>Jul</v>
      </c>
      <c r="P5675" s="3">
        <f>YEAR(Table3[[#This Row],[DATE]])</f>
        <v>2036</v>
      </c>
    </row>
    <row r="5676" spans="1:16" x14ac:dyDescent="0.3">
      <c r="A5676" s="6">
        <v>49871</v>
      </c>
      <c r="B5676" s="7" t="s">
        <v>1482</v>
      </c>
      <c r="C5676" s="9">
        <f t="shared" ca="1" si="176"/>
        <v>7</v>
      </c>
      <c r="D5676" s="9" t="s">
        <v>2117</v>
      </c>
      <c r="E5676" s="9" t="s">
        <v>2116</v>
      </c>
      <c r="F5676" s="10">
        <f t="shared" ca="1" si="177"/>
        <v>4.0642576880228591E-2</v>
      </c>
      <c r="G5676" s="3" t="str">
        <f>VLOOKUP(Table3[[#This Row],[PRODUCT ID]],Table1[[PRODUCT]:[SELLING PRICE]],1,FALSE)</f>
        <v>Product430</v>
      </c>
      <c r="H5676" s="3" t="str">
        <f>VLOOKUP(Table3[[#This Row],[PRODUCT ID]],Table1[[PRODUCT]:[SELLING PRICE]],2,FALSE)</f>
        <v>Category2</v>
      </c>
      <c r="I5676" s="3" t="str">
        <f>VLOOKUP(Table3[[#This Row],[PRODUCT ID]],Table1[[PRODUCT]:[SELLING PRICE]],3,FALSE)</f>
        <v>Kg</v>
      </c>
      <c r="J5676" s="16">
        <f ca="1">VLOOKUP(Table3[[#This Row],[PRODUCT ID]],Table1[[PRODUCT]:[SELLING PRICE]],4,FALSE)</f>
        <v>132</v>
      </c>
      <c r="K5676" s="16">
        <f ca="1">VLOOKUP(Table3[[#This Row],[PRODUCT ID]],Table1[[PRODUCT]:[SELLING PRICE]],5,FALSE)</f>
        <v>289.07355089381008</v>
      </c>
      <c r="L5676" s="16">
        <f ca="1">J5676*Table3[[#This Row],[QUANTITY]]</f>
        <v>924</v>
      </c>
      <c r="M5676" s="16">
        <f ca="1">K5676*Table3[[#This Row],[QUANTITY]]*(1-Table3[[#This Row],[DISCOUNT %]])</f>
        <v>1941.2739981429743</v>
      </c>
      <c r="N5676" s="3">
        <f>DAY(Table3[[#This Row],[DATE]])</f>
        <v>15</v>
      </c>
      <c r="O5676" s="3" t="str">
        <f>TEXT(Table3[[#This Row],[DATE]],"mmm")</f>
        <v>Jul</v>
      </c>
      <c r="P5676" s="3">
        <f>YEAR(Table3[[#This Row],[DATE]])</f>
        <v>2036</v>
      </c>
    </row>
    <row r="5677" spans="1:16" x14ac:dyDescent="0.3">
      <c r="A5677" s="6">
        <v>49872</v>
      </c>
      <c r="B5677" s="7" t="s">
        <v>1483</v>
      </c>
      <c r="C5677" s="9">
        <f t="shared" ca="1" si="176"/>
        <v>3</v>
      </c>
      <c r="D5677" s="9" t="s">
        <v>2117</v>
      </c>
      <c r="E5677" s="9" t="s">
        <v>2116</v>
      </c>
      <c r="F5677" s="10">
        <f t="shared" ca="1" si="177"/>
        <v>7.4743846678884965E-2</v>
      </c>
      <c r="G5677" s="3" t="str">
        <f>VLOOKUP(Table3[[#This Row],[PRODUCT ID]],Table1[[PRODUCT]:[SELLING PRICE]],1,FALSE)</f>
        <v>Product431</v>
      </c>
      <c r="H5677" s="3" t="str">
        <f>VLOOKUP(Table3[[#This Row],[PRODUCT ID]],Table1[[PRODUCT]:[SELLING PRICE]],2,FALSE)</f>
        <v>Category3</v>
      </c>
      <c r="I5677" s="3" t="str">
        <f>VLOOKUP(Table3[[#This Row],[PRODUCT ID]],Table1[[PRODUCT]:[SELLING PRICE]],3,FALSE)</f>
        <v>Kg</v>
      </c>
      <c r="J5677" s="16">
        <f ca="1">VLOOKUP(Table3[[#This Row],[PRODUCT ID]],Table1[[PRODUCT]:[SELLING PRICE]],4,FALSE)</f>
        <v>150</v>
      </c>
      <c r="K5677" s="16">
        <f ca="1">VLOOKUP(Table3[[#This Row],[PRODUCT ID]],Table1[[PRODUCT]:[SELLING PRICE]],5,FALSE)</f>
        <v>56.438333150069951</v>
      </c>
      <c r="L5677" s="16">
        <f ca="1">J5677*Table3[[#This Row],[QUANTITY]]</f>
        <v>450</v>
      </c>
      <c r="M5677" s="16">
        <f ca="1">K5677*Table3[[#This Row],[QUANTITY]]*(1-Table3[[#This Row],[DISCOUNT %]])</f>
        <v>156.65974509086786</v>
      </c>
      <c r="N5677" s="3">
        <f>DAY(Table3[[#This Row],[DATE]])</f>
        <v>16</v>
      </c>
      <c r="O5677" s="3" t="str">
        <f>TEXT(Table3[[#This Row],[DATE]],"mmm")</f>
        <v>Jul</v>
      </c>
      <c r="P5677" s="3">
        <f>YEAR(Table3[[#This Row],[DATE]])</f>
        <v>2036</v>
      </c>
    </row>
    <row r="5678" spans="1:16" x14ac:dyDescent="0.3">
      <c r="A5678" s="6">
        <v>49873</v>
      </c>
      <c r="B5678" s="7" t="s">
        <v>1484</v>
      </c>
      <c r="C5678" s="9">
        <f t="shared" ca="1" si="176"/>
        <v>7</v>
      </c>
      <c r="D5678" s="9" t="s">
        <v>2116</v>
      </c>
      <c r="E5678" s="9" t="s">
        <v>2116</v>
      </c>
      <c r="F5678" s="10">
        <f t="shared" ca="1" si="177"/>
        <v>7.7537894051394884E-2</v>
      </c>
      <c r="G5678" s="3" t="str">
        <f>VLOOKUP(Table3[[#This Row],[PRODUCT ID]],Table1[[PRODUCT]:[SELLING PRICE]],1,FALSE)</f>
        <v>Product432</v>
      </c>
      <c r="H5678" s="3" t="str">
        <f>VLOOKUP(Table3[[#This Row],[PRODUCT ID]],Table1[[PRODUCT]:[SELLING PRICE]],2,FALSE)</f>
        <v>Category4</v>
      </c>
      <c r="I5678" s="3" t="str">
        <f>VLOOKUP(Table3[[#This Row],[PRODUCT ID]],Table1[[PRODUCT]:[SELLING PRICE]],3,FALSE)</f>
        <v>Lt</v>
      </c>
      <c r="J5678" s="16">
        <f ca="1">VLOOKUP(Table3[[#This Row],[PRODUCT ID]],Table1[[PRODUCT]:[SELLING PRICE]],4,FALSE)</f>
        <v>208</v>
      </c>
      <c r="K5678" s="16">
        <f ca="1">VLOOKUP(Table3[[#This Row],[PRODUCT ID]],Table1[[PRODUCT]:[SELLING PRICE]],5,FALSE)</f>
        <v>42.284359649244081</v>
      </c>
      <c r="L5678" s="16">
        <f ca="1">J5678*Table3[[#This Row],[QUANTITY]]</f>
        <v>1456</v>
      </c>
      <c r="M5678" s="16">
        <f ca="1">K5678*Table3[[#This Row],[QUANTITY]]*(1-Table3[[#This Row],[DISCOUNT %]])</f>
        <v>273.04003615510942</v>
      </c>
      <c r="N5678" s="3">
        <f>DAY(Table3[[#This Row],[DATE]])</f>
        <v>17</v>
      </c>
      <c r="O5678" s="3" t="str">
        <f>TEXT(Table3[[#This Row],[DATE]],"mmm")</f>
        <v>Jul</v>
      </c>
      <c r="P5678" s="3">
        <f>YEAR(Table3[[#This Row],[DATE]])</f>
        <v>2036</v>
      </c>
    </row>
    <row r="5679" spans="1:16" x14ac:dyDescent="0.3">
      <c r="A5679" s="6">
        <v>49874</v>
      </c>
      <c r="B5679" s="7" t="s">
        <v>1485</v>
      </c>
      <c r="C5679" s="9">
        <f t="shared" ca="1" si="176"/>
        <v>6</v>
      </c>
      <c r="D5679" s="9" t="s">
        <v>2116</v>
      </c>
      <c r="E5679" s="9" t="s">
        <v>2116</v>
      </c>
      <c r="F5679" s="10">
        <f t="shared" ca="1" si="177"/>
        <v>7.7748067056415571E-2</v>
      </c>
      <c r="G5679" s="3" t="str">
        <f>VLOOKUP(Table3[[#This Row],[PRODUCT ID]],Table1[[PRODUCT]:[SELLING PRICE]],1,FALSE)</f>
        <v>Product433</v>
      </c>
      <c r="H5679" s="3" t="str">
        <f>VLOOKUP(Table3[[#This Row],[PRODUCT ID]],Table1[[PRODUCT]:[SELLING PRICE]],2,FALSE)</f>
        <v>Category1</v>
      </c>
      <c r="I5679" s="3" t="str">
        <f>VLOOKUP(Table3[[#This Row],[PRODUCT ID]],Table1[[PRODUCT]:[SELLING PRICE]],3,FALSE)</f>
        <v>Kg</v>
      </c>
      <c r="J5679" s="16">
        <f ca="1">VLOOKUP(Table3[[#This Row],[PRODUCT ID]],Table1[[PRODUCT]:[SELLING PRICE]],4,FALSE)</f>
        <v>70</v>
      </c>
      <c r="K5679" s="16">
        <f ca="1">VLOOKUP(Table3[[#This Row],[PRODUCT ID]],Table1[[PRODUCT]:[SELLING PRICE]],5,FALSE)</f>
        <v>106.72694694146617</v>
      </c>
      <c r="L5679" s="16">
        <f ca="1">J5679*Table3[[#This Row],[QUANTITY]]</f>
        <v>420</v>
      </c>
      <c r="M5679" s="16">
        <f ca="1">K5679*Table3[[#This Row],[QUANTITY]]*(1-Table3[[#This Row],[DISCOUNT %]])</f>
        <v>590.57479868360724</v>
      </c>
      <c r="N5679" s="3">
        <f>DAY(Table3[[#This Row],[DATE]])</f>
        <v>18</v>
      </c>
      <c r="O5679" s="3" t="str">
        <f>TEXT(Table3[[#This Row],[DATE]],"mmm")</f>
        <v>Jul</v>
      </c>
      <c r="P5679" s="3">
        <f>YEAR(Table3[[#This Row],[DATE]])</f>
        <v>2036</v>
      </c>
    </row>
    <row r="5680" spans="1:16" x14ac:dyDescent="0.3">
      <c r="A5680" s="6">
        <v>49875</v>
      </c>
      <c r="B5680" s="7" t="s">
        <v>1486</v>
      </c>
      <c r="C5680" s="9">
        <f t="shared" ca="1" si="176"/>
        <v>15</v>
      </c>
      <c r="D5680" s="9" t="s">
        <v>2116</v>
      </c>
      <c r="E5680" s="9" t="s">
        <v>2118</v>
      </c>
      <c r="F5680" s="10">
        <f t="shared" ca="1" si="177"/>
        <v>6.1002928297528236E-2</v>
      </c>
      <c r="G5680" s="3" t="str">
        <f>VLOOKUP(Table3[[#This Row],[PRODUCT ID]],Table1[[PRODUCT]:[SELLING PRICE]],1,FALSE)</f>
        <v>Product434</v>
      </c>
      <c r="H5680" s="3" t="str">
        <f>VLOOKUP(Table3[[#This Row],[PRODUCT ID]],Table1[[PRODUCT]:[SELLING PRICE]],2,FALSE)</f>
        <v>Category2</v>
      </c>
      <c r="I5680" s="3" t="str">
        <f>VLOOKUP(Table3[[#This Row],[PRODUCT ID]],Table1[[PRODUCT]:[SELLING PRICE]],3,FALSE)</f>
        <v>Lt</v>
      </c>
      <c r="J5680" s="16">
        <f ca="1">VLOOKUP(Table3[[#This Row],[PRODUCT ID]],Table1[[PRODUCT]:[SELLING PRICE]],4,FALSE)</f>
        <v>9</v>
      </c>
      <c r="K5680" s="16">
        <f ca="1">VLOOKUP(Table3[[#This Row],[PRODUCT ID]],Table1[[PRODUCT]:[SELLING PRICE]],5,FALSE)</f>
        <v>107.45065848780625</v>
      </c>
      <c r="L5680" s="16">
        <f ca="1">J5680*Table3[[#This Row],[QUANTITY]]</f>
        <v>135</v>
      </c>
      <c r="M5680" s="16">
        <f ca="1">K5680*Table3[[#This Row],[QUANTITY]]*(1-Table3[[#This Row],[DISCOUNT %]])</f>
        <v>1513.4378050882863</v>
      </c>
      <c r="N5680" s="3">
        <f>DAY(Table3[[#This Row],[DATE]])</f>
        <v>19</v>
      </c>
      <c r="O5680" s="3" t="str">
        <f>TEXT(Table3[[#This Row],[DATE]],"mmm")</f>
        <v>Jul</v>
      </c>
      <c r="P5680" s="3">
        <f>YEAR(Table3[[#This Row],[DATE]])</f>
        <v>2036</v>
      </c>
    </row>
    <row r="5681" spans="1:16" x14ac:dyDescent="0.3">
      <c r="A5681" s="6">
        <v>49876</v>
      </c>
      <c r="B5681" s="7" t="s">
        <v>1487</v>
      </c>
      <c r="C5681" s="9">
        <f t="shared" ca="1" si="176"/>
        <v>9</v>
      </c>
      <c r="D5681" s="9" t="s">
        <v>2116</v>
      </c>
      <c r="E5681" s="9" t="s">
        <v>2118</v>
      </c>
      <c r="F5681" s="10">
        <f t="shared" ca="1" si="177"/>
        <v>2.4762431504493733E-2</v>
      </c>
      <c r="G5681" s="3" t="str">
        <f>VLOOKUP(Table3[[#This Row],[PRODUCT ID]],Table1[[PRODUCT]:[SELLING PRICE]],1,FALSE)</f>
        <v>Product435</v>
      </c>
      <c r="H5681" s="3" t="str">
        <f>VLOOKUP(Table3[[#This Row],[PRODUCT ID]],Table1[[PRODUCT]:[SELLING PRICE]],2,FALSE)</f>
        <v>Category3</v>
      </c>
      <c r="I5681" s="3" t="str">
        <f>VLOOKUP(Table3[[#This Row],[PRODUCT ID]],Table1[[PRODUCT]:[SELLING PRICE]],3,FALSE)</f>
        <v>Ft</v>
      </c>
      <c r="J5681" s="16">
        <f ca="1">VLOOKUP(Table3[[#This Row],[PRODUCT ID]],Table1[[PRODUCT]:[SELLING PRICE]],4,FALSE)</f>
        <v>156</v>
      </c>
      <c r="K5681" s="16">
        <f ca="1">VLOOKUP(Table3[[#This Row],[PRODUCT ID]],Table1[[PRODUCT]:[SELLING PRICE]],5,FALSE)</f>
        <v>213.84245326456008</v>
      </c>
      <c r="L5681" s="16">
        <f ca="1">J5681*Table3[[#This Row],[QUANTITY]]</f>
        <v>1404</v>
      </c>
      <c r="M5681" s="16">
        <f ca="1">K5681*Table3[[#This Row],[QUANTITY]]*(1-Table3[[#This Row],[DISCOUNT %]])</f>
        <v>1876.9247474655915</v>
      </c>
      <c r="N5681" s="3">
        <f>DAY(Table3[[#This Row],[DATE]])</f>
        <v>20</v>
      </c>
      <c r="O5681" s="3" t="str">
        <f>TEXT(Table3[[#This Row],[DATE]],"mmm")</f>
        <v>Jul</v>
      </c>
      <c r="P5681" s="3">
        <f>YEAR(Table3[[#This Row],[DATE]])</f>
        <v>2036</v>
      </c>
    </row>
    <row r="5682" spans="1:16" x14ac:dyDescent="0.3">
      <c r="A5682" s="6">
        <v>49877</v>
      </c>
      <c r="B5682" s="7" t="s">
        <v>1488</v>
      </c>
      <c r="C5682" s="9">
        <f t="shared" ca="1" si="176"/>
        <v>1</v>
      </c>
      <c r="D5682" s="9" t="s">
        <v>2115</v>
      </c>
      <c r="E5682" s="9" t="s">
        <v>2116</v>
      </c>
      <c r="F5682" s="10">
        <f t="shared" ca="1" si="177"/>
        <v>9.3770635670458666E-2</v>
      </c>
      <c r="G5682" s="3" t="str">
        <f>VLOOKUP(Table3[[#This Row],[PRODUCT ID]],Table1[[PRODUCT]:[SELLING PRICE]],1,FALSE)</f>
        <v>Product436</v>
      </c>
      <c r="H5682" s="3" t="str">
        <f>VLOOKUP(Table3[[#This Row],[PRODUCT ID]],Table1[[PRODUCT]:[SELLING PRICE]],2,FALSE)</f>
        <v>Category4</v>
      </c>
      <c r="I5682" s="3" t="str">
        <f>VLOOKUP(Table3[[#This Row],[PRODUCT ID]],Table1[[PRODUCT]:[SELLING PRICE]],3,FALSE)</f>
        <v>Kg</v>
      </c>
      <c r="J5682" s="16">
        <f ca="1">VLOOKUP(Table3[[#This Row],[PRODUCT ID]],Table1[[PRODUCT]:[SELLING PRICE]],4,FALSE)</f>
        <v>156</v>
      </c>
      <c r="K5682" s="16">
        <f ca="1">VLOOKUP(Table3[[#This Row],[PRODUCT ID]],Table1[[PRODUCT]:[SELLING PRICE]],5,FALSE)</f>
        <v>180.10860632407378</v>
      </c>
      <c r="L5682" s="16">
        <f ca="1">J5682*Table3[[#This Row],[QUANTITY]]</f>
        <v>156</v>
      </c>
      <c r="M5682" s="16">
        <f ca="1">K5682*Table3[[#This Row],[QUANTITY]]*(1-Table3[[#This Row],[DISCOUNT %]])</f>
        <v>163.21970781934499</v>
      </c>
      <c r="N5682" s="3">
        <f>DAY(Table3[[#This Row],[DATE]])</f>
        <v>21</v>
      </c>
      <c r="O5682" s="3" t="str">
        <f>TEXT(Table3[[#This Row],[DATE]],"mmm")</f>
        <v>Jul</v>
      </c>
      <c r="P5682" s="3">
        <f>YEAR(Table3[[#This Row],[DATE]])</f>
        <v>2036</v>
      </c>
    </row>
    <row r="5683" spans="1:16" x14ac:dyDescent="0.3">
      <c r="A5683" s="6">
        <v>49878</v>
      </c>
      <c r="B5683" s="7" t="s">
        <v>1489</v>
      </c>
      <c r="C5683" s="9">
        <f t="shared" ca="1" si="176"/>
        <v>4</v>
      </c>
      <c r="D5683" s="9" t="s">
        <v>2116</v>
      </c>
      <c r="E5683" s="9" t="s">
        <v>2116</v>
      </c>
      <c r="F5683" s="10">
        <f t="shared" ca="1" si="177"/>
        <v>2.720539460169339E-2</v>
      </c>
      <c r="G5683" s="3" t="str">
        <f>VLOOKUP(Table3[[#This Row],[PRODUCT ID]],Table1[[PRODUCT]:[SELLING PRICE]],1,FALSE)</f>
        <v>Product437</v>
      </c>
      <c r="H5683" s="3" t="str">
        <f>VLOOKUP(Table3[[#This Row],[PRODUCT ID]],Table1[[PRODUCT]:[SELLING PRICE]],2,FALSE)</f>
        <v>Category5</v>
      </c>
      <c r="I5683" s="3" t="str">
        <f>VLOOKUP(Table3[[#This Row],[PRODUCT ID]],Table1[[PRODUCT]:[SELLING PRICE]],3,FALSE)</f>
        <v>No</v>
      </c>
      <c r="J5683" s="16">
        <f ca="1">VLOOKUP(Table3[[#This Row],[PRODUCT ID]],Table1[[PRODUCT]:[SELLING PRICE]],4,FALSE)</f>
        <v>170</v>
      </c>
      <c r="K5683" s="16">
        <f ca="1">VLOOKUP(Table3[[#This Row],[PRODUCT ID]],Table1[[PRODUCT]:[SELLING PRICE]],5,FALSE)</f>
        <v>121.64896455283406</v>
      </c>
      <c r="L5683" s="16">
        <f ca="1">J5683*Table3[[#This Row],[QUANTITY]]</f>
        <v>680</v>
      </c>
      <c r="M5683" s="16">
        <f ca="1">K5683*Table3[[#This Row],[QUANTITY]]*(1-Table3[[#This Row],[DISCOUNT %]])</f>
        <v>473.35782587714721</v>
      </c>
      <c r="N5683" s="3">
        <f>DAY(Table3[[#This Row],[DATE]])</f>
        <v>22</v>
      </c>
      <c r="O5683" s="3" t="str">
        <f>TEXT(Table3[[#This Row],[DATE]],"mmm")</f>
        <v>Jul</v>
      </c>
      <c r="P5683" s="3">
        <f>YEAR(Table3[[#This Row],[DATE]])</f>
        <v>2036</v>
      </c>
    </row>
    <row r="5684" spans="1:16" x14ac:dyDescent="0.3">
      <c r="A5684" s="6">
        <v>49879</v>
      </c>
      <c r="B5684" s="7" t="s">
        <v>1490</v>
      </c>
      <c r="C5684" s="9">
        <f t="shared" ca="1" si="176"/>
        <v>12</v>
      </c>
      <c r="D5684" s="9" t="s">
        <v>2117</v>
      </c>
      <c r="E5684" s="9" t="s">
        <v>2116</v>
      </c>
      <c r="F5684" s="10">
        <f t="shared" ca="1" si="177"/>
        <v>1.205193856029373E-2</v>
      </c>
      <c r="G5684" s="3" t="str">
        <f>VLOOKUP(Table3[[#This Row],[PRODUCT ID]],Table1[[PRODUCT]:[SELLING PRICE]],1,FALSE)</f>
        <v>Product438</v>
      </c>
      <c r="H5684" s="3" t="str">
        <f>VLOOKUP(Table3[[#This Row],[PRODUCT ID]],Table1[[PRODUCT]:[SELLING PRICE]],2,FALSE)</f>
        <v>Category1</v>
      </c>
      <c r="I5684" s="3" t="str">
        <f>VLOOKUP(Table3[[#This Row],[PRODUCT ID]],Table1[[PRODUCT]:[SELLING PRICE]],3,FALSE)</f>
        <v>No</v>
      </c>
      <c r="J5684" s="16">
        <f ca="1">VLOOKUP(Table3[[#This Row],[PRODUCT ID]],Table1[[PRODUCT]:[SELLING PRICE]],4,FALSE)</f>
        <v>163</v>
      </c>
      <c r="K5684" s="16">
        <f ca="1">VLOOKUP(Table3[[#This Row],[PRODUCT ID]],Table1[[PRODUCT]:[SELLING PRICE]],5,FALSE)</f>
        <v>77.966140648564618</v>
      </c>
      <c r="L5684" s="16">
        <f ca="1">J5684*Table3[[#This Row],[QUANTITY]]</f>
        <v>1956</v>
      </c>
      <c r="M5684" s="16">
        <f ca="1">K5684*Table3[[#This Row],[QUANTITY]]*(1-Table3[[#This Row],[DISCOUNT %]])</f>
        <v>924.31797014021879</v>
      </c>
      <c r="N5684" s="3">
        <f>DAY(Table3[[#This Row],[DATE]])</f>
        <v>23</v>
      </c>
      <c r="O5684" s="3" t="str">
        <f>TEXT(Table3[[#This Row],[DATE]],"mmm")</f>
        <v>Jul</v>
      </c>
      <c r="P5684" s="3">
        <f>YEAR(Table3[[#This Row],[DATE]])</f>
        <v>2036</v>
      </c>
    </row>
    <row r="5685" spans="1:16" x14ac:dyDescent="0.3">
      <c r="A5685" s="6">
        <v>49880</v>
      </c>
      <c r="B5685" s="7" t="s">
        <v>1491</v>
      </c>
      <c r="C5685" s="9">
        <f t="shared" ca="1" si="176"/>
        <v>8</v>
      </c>
      <c r="D5685" s="9" t="s">
        <v>2115</v>
      </c>
      <c r="E5685" s="9" t="s">
        <v>2116</v>
      </c>
      <c r="F5685" s="10">
        <f t="shared" ca="1" si="177"/>
        <v>3.5287324031461433E-2</v>
      </c>
      <c r="G5685" s="3" t="str">
        <f>VLOOKUP(Table3[[#This Row],[PRODUCT ID]],Table1[[PRODUCT]:[SELLING PRICE]],1,FALSE)</f>
        <v>Product439</v>
      </c>
      <c r="H5685" s="3" t="str">
        <f>VLOOKUP(Table3[[#This Row],[PRODUCT ID]],Table1[[PRODUCT]:[SELLING PRICE]],2,FALSE)</f>
        <v>Category2</v>
      </c>
      <c r="I5685" s="3" t="str">
        <f>VLOOKUP(Table3[[#This Row],[PRODUCT ID]],Table1[[PRODUCT]:[SELLING PRICE]],3,FALSE)</f>
        <v>Ft</v>
      </c>
      <c r="J5685" s="16">
        <f ca="1">VLOOKUP(Table3[[#This Row],[PRODUCT ID]],Table1[[PRODUCT]:[SELLING PRICE]],4,FALSE)</f>
        <v>209</v>
      </c>
      <c r="K5685" s="16">
        <f ca="1">VLOOKUP(Table3[[#This Row],[PRODUCT ID]],Table1[[PRODUCT]:[SELLING PRICE]],5,FALSE)</f>
        <v>272.91481032132322</v>
      </c>
      <c r="L5685" s="16">
        <f ca="1">J5685*Table3[[#This Row],[QUANTITY]]</f>
        <v>1672</v>
      </c>
      <c r="M5685" s="16">
        <f ca="1">K5685*Table3[[#This Row],[QUANTITY]]*(1-Table3[[#This Row],[DISCOUNT %]])</f>
        <v>2106.275015812239</v>
      </c>
      <c r="N5685" s="3">
        <f>DAY(Table3[[#This Row],[DATE]])</f>
        <v>24</v>
      </c>
      <c r="O5685" s="3" t="str">
        <f>TEXT(Table3[[#This Row],[DATE]],"mmm")</f>
        <v>Jul</v>
      </c>
      <c r="P5685" s="3">
        <f>YEAR(Table3[[#This Row],[DATE]])</f>
        <v>2036</v>
      </c>
    </row>
    <row r="5686" spans="1:16" x14ac:dyDescent="0.3">
      <c r="A5686" s="6">
        <v>49881</v>
      </c>
      <c r="B5686" s="7" t="s">
        <v>1492</v>
      </c>
      <c r="C5686" s="9">
        <f t="shared" ca="1" si="176"/>
        <v>11</v>
      </c>
      <c r="D5686" s="9" t="s">
        <v>2115</v>
      </c>
      <c r="E5686" s="9" t="s">
        <v>2118</v>
      </c>
      <c r="F5686" s="10">
        <f t="shared" ca="1" si="177"/>
        <v>7.2268391136340541E-3</v>
      </c>
      <c r="G5686" s="3" t="str">
        <f>VLOOKUP(Table3[[#This Row],[PRODUCT ID]],Table1[[PRODUCT]:[SELLING PRICE]],1,FALSE)</f>
        <v>Product440</v>
      </c>
      <c r="H5686" s="3" t="str">
        <f>VLOOKUP(Table3[[#This Row],[PRODUCT ID]],Table1[[PRODUCT]:[SELLING PRICE]],2,FALSE)</f>
        <v>Category3</v>
      </c>
      <c r="I5686" s="3" t="str">
        <f>VLOOKUP(Table3[[#This Row],[PRODUCT ID]],Table1[[PRODUCT]:[SELLING PRICE]],3,FALSE)</f>
        <v>No</v>
      </c>
      <c r="J5686" s="16">
        <f ca="1">VLOOKUP(Table3[[#This Row],[PRODUCT ID]],Table1[[PRODUCT]:[SELLING PRICE]],4,FALSE)</f>
        <v>240</v>
      </c>
      <c r="K5686" s="16">
        <f ca="1">VLOOKUP(Table3[[#This Row],[PRODUCT ID]],Table1[[PRODUCT]:[SELLING PRICE]],5,FALSE)</f>
        <v>198.23147124085287</v>
      </c>
      <c r="L5686" s="16">
        <f ca="1">J5686*Table3[[#This Row],[QUANTITY]]</f>
        <v>2640</v>
      </c>
      <c r="M5686" s="16">
        <f ca="1">K5686*Table3[[#This Row],[QUANTITY]]*(1-Table3[[#This Row],[DISCOUNT %]])</f>
        <v>2164.7877272002984</v>
      </c>
      <c r="N5686" s="3">
        <f>DAY(Table3[[#This Row],[DATE]])</f>
        <v>25</v>
      </c>
      <c r="O5686" s="3" t="str">
        <f>TEXT(Table3[[#This Row],[DATE]],"mmm")</f>
        <v>Jul</v>
      </c>
      <c r="P5686" s="3">
        <f>YEAR(Table3[[#This Row],[DATE]])</f>
        <v>2036</v>
      </c>
    </row>
    <row r="5687" spans="1:16" x14ac:dyDescent="0.3">
      <c r="A5687" s="6">
        <v>49882</v>
      </c>
      <c r="B5687" s="7" t="s">
        <v>1493</v>
      </c>
      <c r="C5687" s="9">
        <f t="shared" ca="1" si="176"/>
        <v>13</v>
      </c>
      <c r="D5687" s="9" t="s">
        <v>2115</v>
      </c>
      <c r="E5687" s="9" t="s">
        <v>2116</v>
      </c>
      <c r="F5687" s="10">
        <f t="shared" ca="1" si="177"/>
        <v>3.8187996732203272E-2</v>
      </c>
      <c r="G5687" s="3" t="str">
        <f>VLOOKUP(Table3[[#This Row],[PRODUCT ID]],Table1[[PRODUCT]:[SELLING PRICE]],1,FALSE)</f>
        <v>Product441</v>
      </c>
      <c r="H5687" s="3" t="str">
        <f>VLOOKUP(Table3[[#This Row],[PRODUCT ID]],Table1[[PRODUCT]:[SELLING PRICE]],2,FALSE)</f>
        <v>Category4</v>
      </c>
      <c r="I5687" s="3" t="str">
        <f>VLOOKUP(Table3[[#This Row],[PRODUCT ID]],Table1[[PRODUCT]:[SELLING PRICE]],3,FALSE)</f>
        <v>Kg</v>
      </c>
      <c r="J5687" s="16">
        <f ca="1">VLOOKUP(Table3[[#This Row],[PRODUCT ID]],Table1[[PRODUCT]:[SELLING PRICE]],4,FALSE)</f>
        <v>171</v>
      </c>
      <c r="K5687" s="16">
        <f ca="1">VLOOKUP(Table3[[#This Row],[PRODUCT ID]],Table1[[PRODUCT]:[SELLING PRICE]],5,FALSE)</f>
        <v>76.100348028000241</v>
      </c>
      <c r="L5687" s="16">
        <f ca="1">J5687*Table3[[#This Row],[QUANTITY]]</f>
        <v>2223</v>
      </c>
      <c r="M5687" s="16">
        <f ca="1">K5687*Table3[[#This Row],[QUANTITY]]*(1-Table3[[#This Row],[DISCOUNT %]])</f>
        <v>951.52496642043661</v>
      </c>
      <c r="N5687" s="3">
        <f>DAY(Table3[[#This Row],[DATE]])</f>
        <v>26</v>
      </c>
      <c r="O5687" s="3" t="str">
        <f>TEXT(Table3[[#This Row],[DATE]],"mmm")</f>
        <v>Jul</v>
      </c>
      <c r="P5687" s="3">
        <f>YEAR(Table3[[#This Row],[DATE]])</f>
        <v>2036</v>
      </c>
    </row>
    <row r="5688" spans="1:16" x14ac:dyDescent="0.3">
      <c r="A5688" s="6">
        <v>49883</v>
      </c>
      <c r="B5688" s="7" t="s">
        <v>1494</v>
      </c>
      <c r="C5688" s="9">
        <f t="shared" ca="1" si="176"/>
        <v>6</v>
      </c>
      <c r="D5688" s="9" t="s">
        <v>2116</v>
      </c>
      <c r="E5688" s="9" t="s">
        <v>2116</v>
      </c>
      <c r="F5688" s="10">
        <f t="shared" ca="1" si="177"/>
        <v>7.4327618924300731E-2</v>
      </c>
      <c r="G5688" s="3" t="str">
        <f>VLOOKUP(Table3[[#This Row],[PRODUCT ID]],Table1[[PRODUCT]:[SELLING PRICE]],1,FALSE)</f>
        <v>Product442</v>
      </c>
      <c r="H5688" s="3" t="str">
        <f>VLOOKUP(Table3[[#This Row],[PRODUCT ID]],Table1[[PRODUCT]:[SELLING PRICE]],2,FALSE)</f>
        <v>Category5</v>
      </c>
      <c r="I5688" s="3" t="str">
        <f>VLOOKUP(Table3[[#This Row],[PRODUCT ID]],Table1[[PRODUCT]:[SELLING PRICE]],3,FALSE)</f>
        <v>Kg</v>
      </c>
      <c r="J5688" s="16">
        <f ca="1">VLOOKUP(Table3[[#This Row],[PRODUCT ID]],Table1[[PRODUCT]:[SELLING PRICE]],4,FALSE)</f>
        <v>145</v>
      </c>
      <c r="K5688" s="16">
        <f ca="1">VLOOKUP(Table3[[#This Row],[PRODUCT ID]],Table1[[PRODUCT]:[SELLING PRICE]],5,FALSE)</f>
        <v>105.35353296133017</v>
      </c>
      <c r="L5688" s="16">
        <f ca="1">J5688*Table3[[#This Row],[QUANTITY]]</f>
        <v>870</v>
      </c>
      <c r="M5688" s="16">
        <f ca="1">K5688*Table3[[#This Row],[QUANTITY]]*(1-Table3[[#This Row],[DISCOUNT %]])</f>
        <v>585.13713426631</v>
      </c>
      <c r="N5688" s="3">
        <f>DAY(Table3[[#This Row],[DATE]])</f>
        <v>27</v>
      </c>
      <c r="O5688" s="3" t="str">
        <f>TEXT(Table3[[#This Row],[DATE]],"mmm")</f>
        <v>Jul</v>
      </c>
      <c r="P5688" s="3">
        <f>YEAR(Table3[[#This Row],[DATE]])</f>
        <v>2036</v>
      </c>
    </row>
    <row r="5689" spans="1:16" x14ac:dyDescent="0.3">
      <c r="A5689" s="6">
        <v>49884</v>
      </c>
      <c r="B5689" s="7" t="s">
        <v>1495</v>
      </c>
      <c r="C5689" s="9">
        <f t="shared" ca="1" si="176"/>
        <v>13</v>
      </c>
      <c r="D5689" s="9" t="s">
        <v>2116</v>
      </c>
      <c r="E5689" s="9" t="s">
        <v>2116</v>
      </c>
      <c r="F5689" s="10">
        <f t="shared" ca="1" si="177"/>
        <v>8.3450284236914557E-2</v>
      </c>
      <c r="G5689" s="3" t="str">
        <f>VLOOKUP(Table3[[#This Row],[PRODUCT ID]],Table1[[PRODUCT]:[SELLING PRICE]],1,FALSE)</f>
        <v>Product443</v>
      </c>
      <c r="H5689" s="3" t="str">
        <f>VLOOKUP(Table3[[#This Row],[PRODUCT ID]],Table1[[PRODUCT]:[SELLING PRICE]],2,FALSE)</f>
        <v>Category1</v>
      </c>
      <c r="I5689" s="3" t="str">
        <f>VLOOKUP(Table3[[#This Row],[PRODUCT ID]],Table1[[PRODUCT]:[SELLING PRICE]],3,FALSE)</f>
        <v>Lt</v>
      </c>
      <c r="J5689" s="16">
        <f ca="1">VLOOKUP(Table3[[#This Row],[PRODUCT ID]],Table1[[PRODUCT]:[SELLING PRICE]],4,FALSE)</f>
        <v>62</v>
      </c>
      <c r="K5689" s="16">
        <f ca="1">VLOOKUP(Table3[[#This Row],[PRODUCT ID]],Table1[[PRODUCT]:[SELLING PRICE]],5,FALSE)</f>
        <v>204.11764890709975</v>
      </c>
      <c r="L5689" s="16">
        <f ca="1">J5689*Table3[[#This Row],[QUANTITY]]</f>
        <v>806</v>
      </c>
      <c r="M5689" s="16">
        <f ca="1">K5689*Table3[[#This Row],[QUANTITY]]*(1-Table3[[#This Row],[DISCOUNT %]])</f>
        <v>2432.0916501444099</v>
      </c>
      <c r="N5689" s="3">
        <f>DAY(Table3[[#This Row],[DATE]])</f>
        <v>28</v>
      </c>
      <c r="O5689" s="3" t="str">
        <f>TEXT(Table3[[#This Row],[DATE]],"mmm")</f>
        <v>Jul</v>
      </c>
      <c r="P5689" s="3">
        <f>YEAR(Table3[[#This Row],[DATE]])</f>
        <v>2036</v>
      </c>
    </row>
    <row r="5690" spans="1:16" x14ac:dyDescent="0.3">
      <c r="A5690" s="6">
        <v>49885</v>
      </c>
      <c r="B5690" s="7" t="s">
        <v>1496</v>
      </c>
      <c r="C5690" s="9">
        <f t="shared" ca="1" si="176"/>
        <v>9</v>
      </c>
      <c r="D5690" s="9" t="s">
        <v>2116</v>
      </c>
      <c r="E5690" s="9" t="s">
        <v>2116</v>
      </c>
      <c r="F5690" s="10">
        <f t="shared" ca="1" si="177"/>
        <v>7.7301805648427618E-2</v>
      </c>
      <c r="G5690" s="3" t="str">
        <f>VLOOKUP(Table3[[#This Row],[PRODUCT ID]],Table1[[PRODUCT]:[SELLING PRICE]],1,FALSE)</f>
        <v>Product444</v>
      </c>
      <c r="H5690" s="3" t="str">
        <f>VLOOKUP(Table3[[#This Row],[PRODUCT ID]],Table1[[PRODUCT]:[SELLING PRICE]],2,FALSE)</f>
        <v>Category2</v>
      </c>
      <c r="I5690" s="3" t="str">
        <f>VLOOKUP(Table3[[#This Row],[PRODUCT ID]],Table1[[PRODUCT]:[SELLING PRICE]],3,FALSE)</f>
        <v>Kg</v>
      </c>
      <c r="J5690" s="16">
        <f ca="1">VLOOKUP(Table3[[#This Row],[PRODUCT ID]],Table1[[PRODUCT]:[SELLING PRICE]],4,FALSE)</f>
        <v>194</v>
      </c>
      <c r="K5690" s="16">
        <f ca="1">VLOOKUP(Table3[[#This Row],[PRODUCT ID]],Table1[[PRODUCT]:[SELLING PRICE]],5,FALSE)</f>
        <v>252.92871309265112</v>
      </c>
      <c r="L5690" s="16">
        <f ca="1">J5690*Table3[[#This Row],[QUANTITY]]</f>
        <v>1746</v>
      </c>
      <c r="M5690" s="16">
        <f ca="1">K5690*Table3[[#This Row],[QUANTITY]]*(1-Table3[[#This Row],[DISCOUNT %]])</f>
        <v>2100.3918018323047</v>
      </c>
      <c r="N5690" s="3">
        <f>DAY(Table3[[#This Row],[DATE]])</f>
        <v>29</v>
      </c>
      <c r="O5690" s="3" t="str">
        <f>TEXT(Table3[[#This Row],[DATE]],"mmm")</f>
        <v>Jul</v>
      </c>
      <c r="P5690" s="3">
        <f>YEAR(Table3[[#This Row],[DATE]])</f>
        <v>2036</v>
      </c>
    </row>
    <row r="5691" spans="1:16" x14ac:dyDescent="0.3">
      <c r="A5691" s="6">
        <v>49886</v>
      </c>
      <c r="B5691" s="7" t="s">
        <v>1497</v>
      </c>
      <c r="C5691" s="9">
        <f t="shared" ca="1" si="176"/>
        <v>10</v>
      </c>
      <c r="D5691" s="9" t="s">
        <v>2115</v>
      </c>
      <c r="E5691" s="9" t="s">
        <v>2116</v>
      </c>
      <c r="F5691" s="10">
        <f t="shared" ca="1" si="177"/>
        <v>7.5636827292438466E-2</v>
      </c>
      <c r="G5691" s="3" t="str">
        <f>VLOOKUP(Table3[[#This Row],[PRODUCT ID]],Table1[[PRODUCT]:[SELLING PRICE]],1,FALSE)</f>
        <v>Product445</v>
      </c>
      <c r="H5691" s="3" t="str">
        <f>VLOOKUP(Table3[[#This Row],[PRODUCT ID]],Table1[[PRODUCT]:[SELLING PRICE]],2,FALSE)</f>
        <v>Category3</v>
      </c>
      <c r="I5691" s="3" t="str">
        <f>VLOOKUP(Table3[[#This Row],[PRODUCT ID]],Table1[[PRODUCT]:[SELLING PRICE]],3,FALSE)</f>
        <v>Lt</v>
      </c>
      <c r="J5691" s="16">
        <f ca="1">VLOOKUP(Table3[[#This Row],[PRODUCT ID]],Table1[[PRODUCT]:[SELLING PRICE]],4,FALSE)</f>
        <v>148</v>
      </c>
      <c r="K5691" s="16">
        <f ca="1">VLOOKUP(Table3[[#This Row],[PRODUCT ID]],Table1[[PRODUCT]:[SELLING PRICE]],5,FALSE)</f>
        <v>171.1943694920765</v>
      </c>
      <c r="L5691" s="16">
        <f ca="1">J5691*Table3[[#This Row],[QUANTITY]]</f>
        <v>1480</v>
      </c>
      <c r="M5691" s="16">
        <f ca="1">K5691*Table3[[#This Row],[QUANTITY]]*(1-Table3[[#This Row],[DISCOUNT %]])</f>
        <v>1582.4577053336641</v>
      </c>
      <c r="N5691" s="3">
        <f>DAY(Table3[[#This Row],[DATE]])</f>
        <v>30</v>
      </c>
      <c r="O5691" s="3" t="str">
        <f>TEXT(Table3[[#This Row],[DATE]],"mmm")</f>
        <v>Jul</v>
      </c>
      <c r="P5691" s="3">
        <f>YEAR(Table3[[#This Row],[DATE]])</f>
        <v>2036</v>
      </c>
    </row>
    <row r="5692" spans="1:16" x14ac:dyDescent="0.3">
      <c r="A5692" s="6">
        <v>49887</v>
      </c>
      <c r="B5692" s="7" t="s">
        <v>1498</v>
      </c>
      <c r="C5692" s="9">
        <f t="shared" ca="1" si="176"/>
        <v>8</v>
      </c>
      <c r="D5692" s="9" t="s">
        <v>2117</v>
      </c>
      <c r="E5692" s="9" t="s">
        <v>2118</v>
      </c>
      <c r="F5692" s="10">
        <f t="shared" ca="1" si="177"/>
        <v>5.7219650881979604E-2</v>
      </c>
      <c r="G5692" s="3" t="str">
        <f>VLOOKUP(Table3[[#This Row],[PRODUCT ID]],Table1[[PRODUCT]:[SELLING PRICE]],1,FALSE)</f>
        <v>Product446</v>
      </c>
      <c r="H5692" s="3" t="str">
        <f>VLOOKUP(Table3[[#This Row],[PRODUCT ID]],Table1[[PRODUCT]:[SELLING PRICE]],2,FALSE)</f>
        <v>Category4</v>
      </c>
      <c r="I5692" s="3" t="str">
        <f>VLOOKUP(Table3[[#This Row],[PRODUCT ID]],Table1[[PRODUCT]:[SELLING PRICE]],3,FALSE)</f>
        <v>Ft</v>
      </c>
      <c r="J5692" s="16">
        <f ca="1">VLOOKUP(Table3[[#This Row],[PRODUCT ID]],Table1[[PRODUCT]:[SELLING PRICE]],4,FALSE)</f>
        <v>66</v>
      </c>
      <c r="K5692" s="16">
        <f ca="1">VLOOKUP(Table3[[#This Row],[PRODUCT ID]],Table1[[PRODUCT]:[SELLING PRICE]],5,FALSE)</f>
        <v>73.495873724864708</v>
      </c>
      <c r="L5692" s="16">
        <f ca="1">J5692*Table3[[#This Row],[QUANTITY]]</f>
        <v>528</v>
      </c>
      <c r="M5692" s="16">
        <f ca="1">K5692*Table3[[#This Row],[QUANTITY]]*(1-Table3[[#This Row],[DISCOUNT %]])</f>
        <v>554.32372391249521</v>
      </c>
      <c r="N5692" s="3">
        <f>DAY(Table3[[#This Row],[DATE]])</f>
        <v>31</v>
      </c>
      <c r="O5692" s="3" t="str">
        <f>TEXT(Table3[[#This Row],[DATE]],"mmm")</f>
        <v>Jul</v>
      </c>
      <c r="P5692" s="3">
        <f>YEAR(Table3[[#This Row],[DATE]])</f>
        <v>2036</v>
      </c>
    </row>
    <row r="5693" spans="1:16" x14ac:dyDescent="0.3">
      <c r="A5693" s="6">
        <v>49888</v>
      </c>
      <c r="B5693" s="7" t="s">
        <v>1499</v>
      </c>
      <c r="C5693" s="9">
        <f t="shared" ca="1" si="176"/>
        <v>7</v>
      </c>
      <c r="D5693" s="9" t="s">
        <v>2117</v>
      </c>
      <c r="E5693" s="9" t="s">
        <v>2118</v>
      </c>
      <c r="F5693" s="10">
        <f t="shared" ca="1" si="177"/>
        <v>5.6533142487062704E-2</v>
      </c>
      <c r="G5693" s="3" t="str">
        <f>VLOOKUP(Table3[[#This Row],[PRODUCT ID]],Table1[[PRODUCT]:[SELLING PRICE]],1,FALSE)</f>
        <v>Product447</v>
      </c>
      <c r="H5693" s="3" t="str">
        <f>VLOOKUP(Table3[[#This Row],[PRODUCT ID]],Table1[[PRODUCT]:[SELLING PRICE]],2,FALSE)</f>
        <v>Category5</v>
      </c>
      <c r="I5693" s="3" t="str">
        <f>VLOOKUP(Table3[[#This Row],[PRODUCT ID]],Table1[[PRODUCT]:[SELLING PRICE]],3,FALSE)</f>
        <v>Kg</v>
      </c>
      <c r="J5693" s="16">
        <f ca="1">VLOOKUP(Table3[[#This Row],[PRODUCT ID]],Table1[[PRODUCT]:[SELLING PRICE]],4,FALSE)</f>
        <v>217</v>
      </c>
      <c r="K5693" s="16">
        <f ca="1">VLOOKUP(Table3[[#This Row],[PRODUCT ID]],Table1[[PRODUCT]:[SELLING PRICE]],5,FALSE)</f>
        <v>271.24480292043745</v>
      </c>
      <c r="L5693" s="16">
        <f ca="1">J5693*Table3[[#This Row],[QUANTITY]]</f>
        <v>1519</v>
      </c>
      <c r="M5693" s="16">
        <f ca="1">K5693*Table3[[#This Row],[QUANTITY]]*(1-Table3[[#This Row],[DISCOUNT %]])</f>
        <v>1791.3733727964277</v>
      </c>
      <c r="N5693" s="3">
        <f>DAY(Table3[[#This Row],[DATE]])</f>
        <v>1</v>
      </c>
      <c r="O5693" s="3" t="str">
        <f>TEXT(Table3[[#This Row],[DATE]],"mmm")</f>
        <v>Aug</v>
      </c>
      <c r="P5693" s="3">
        <f>YEAR(Table3[[#This Row],[DATE]])</f>
        <v>2036</v>
      </c>
    </row>
    <row r="5694" spans="1:16" x14ac:dyDescent="0.3">
      <c r="A5694" s="6">
        <v>49889</v>
      </c>
      <c r="B5694" s="7" t="s">
        <v>1500</v>
      </c>
      <c r="C5694" s="9">
        <f t="shared" ca="1" si="176"/>
        <v>15</v>
      </c>
      <c r="D5694" s="9" t="s">
        <v>2116</v>
      </c>
      <c r="E5694" s="9" t="s">
        <v>2116</v>
      </c>
      <c r="F5694" s="10">
        <f t="shared" ca="1" si="177"/>
        <v>6.2318107840718898E-3</v>
      </c>
      <c r="G5694" s="3" t="str">
        <f>VLOOKUP(Table3[[#This Row],[PRODUCT ID]],Table1[[PRODUCT]:[SELLING PRICE]],1,FALSE)</f>
        <v>Product448</v>
      </c>
      <c r="H5694" s="3" t="str">
        <f>VLOOKUP(Table3[[#This Row],[PRODUCT ID]],Table1[[PRODUCT]:[SELLING PRICE]],2,FALSE)</f>
        <v>Category1</v>
      </c>
      <c r="I5694" s="3" t="str">
        <f>VLOOKUP(Table3[[#This Row],[PRODUCT ID]],Table1[[PRODUCT]:[SELLING PRICE]],3,FALSE)</f>
        <v>No</v>
      </c>
      <c r="J5694" s="16">
        <f ca="1">VLOOKUP(Table3[[#This Row],[PRODUCT ID]],Table1[[PRODUCT]:[SELLING PRICE]],4,FALSE)</f>
        <v>37</v>
      </c>
      <c r="K5694" s="16">
        <f ca="1">VLOOKUP(Table3[[#This Row],[PRODUCT ID]],Table1[[PRODUCT]:[SELLING PRICE]],5,FALSE)</f>
        <v>161.07993720505132</v>
      </c>
      <c r="L5694" s="16">
        <f ca="1">J5694*Table3[[#This Row],[QUANTITY]]</f>
        <v>555</v>
      </c>
      <c r="M5694" s="16">
        <f ca="1">K5694*Table3[[#This Row],[QUANTITY]]*(1-Table3[[#This Row],[DISCOUNT %]])</f>
        <v>2401.1417627291889</v>
      </c>
      <c r="N5694" s="3">
        <f>DAY(Table3[[#This Row],[DATE]])</f>
        <v>2</v>
      </c>
      <c r="O5694" s="3" t="str">
        <f>TEXT(Table3[[#This Row],[DATE]],"mmm")</f>
        <v>Aug</v>
      </c>
      <c r="P5694" s="3">
        <f>YEAR(Table3[[#This Row],[DATE]])</f>
        <v>2036</v>
      </c>
    </row>
    <row r="5695" spans="1:16" x14ac:dyDescent="0.3">
      <c r="A5695" s="6">
        <v>49890</v>
      </c>
      <c r="B5695" s="7" t="s">
        <v>1501</v>
      </c>
      <c r="C5695" s="9">
        <f t="shared" ca="1" si="176"/>
        <v>10</v>
      </c>
      <c r="D5695" s="9" t="s">
        <v>2116</v>
      </c>
      <c r="E5695" s="9" t="s">
        <v>2116</v>
      </c>
      <c r="F5695" s="10">
        <f t="shared" ca="1" si="177"/>
        <v>5.5446812198705557E-2</v>
      </c>
      <c r="G5695" s="3" t="str">
        <f>VLOOKUP(Table3[[#This Row],[PRODUCT ID]],Table1[[PRODUCT]:[SELLING PRICE]],1,FALSE)</f>
        <v>Product449</v>
      </c>
      <c r="H5695" s="3" t="str">
        <f>VLOOKUP(Table3[[#This Row],[PRODUCT ID]],Table1[[PRODUCT]:[SELLING PRICE]],2,FALSE)</f>
        <v>Category2</v>
      </c>
      <c r="I5695" s="3" t="str">
        <f>VLOOKUP(Table3[[#This Row],[PRODUCT ID]],Table1[[PRODUCT]:[SELLING PRICE]],3,FALSE)</f>
        <v>No</v>
      </c>
      <c r="J5695" s="16">
        <f ca="1">VLOOKUP(Table3[[#This Row],[PRODUCT ID]],Table1[[PRODUCT]:[SELLING PRICE]],4,FALSE)</f>
        <v>54</v>
      </c>
      <c r="K5695" s="16">
        <f ca="1">VLOOKUP(Table3[[#This Row],[PRODUCT ID]],Table1[[PRODUCT]:[SELLING PRICE]],5,FALSE)</f>
        <v>207.74626387774205</v>
      </c>
      <c r="L5695" s="16">
        <f ca="1">J5695*Table3[[#This Row],[QUANTITY]]</f>
        <v>540</v>
      </c>
      <c r="M5695" s="16">
        <f ca="1">K5695*Table3[[#This Row],[QUANTITY]]*(1-Table3[[#This Row],[DISCOUNT %]])</f>
        <v>1962.2739579953018</v>
      </c>
      <c r="N5695" s="3">
        <f>DAY(Table3[[#This Row],[DATE]])</f>
        <v>3</v>
      </c>
      <c r="O5695" s="3" t="str">
        <f>TEXT(Table3[[#This Row],[DATE]],"mmm")</f>
        <v>Aug</v>
      </c>
      <c r="P5695" s="3">
        <f>YEAR(Table3[[#This Row],[DATE]])</f>
        <v>2036</v>
      </c>
    </row>
    <row r="5696" spans="1:16" x14ac:dyDescent="0.3">
      <c r="A5696" s="6">
        <v>49891</v>
      </c>
      <c r="B5696" s="7" t="s">
        <v>1502</v>
      </c>
      <c r="C5696" s="9">
        <f t="shared" ca="1" si="176"/>
        <v>7</v>
      </c>
      <c r="D5696" s="9" t="s">
        <v>2116</v>
      </c>
      <c r="E5696" s="9" t="s">
        <v>2116</v>
      </c>
      <c r="F5696" s="10">
        <f t="shared" ca="1" si="177"/>
        <v>7.1802197960618491E-3</v>
      </c>
      <c r="G5696" s="3" t="str">
        <f>VLOOKUP(Table3[[#This Row],[PRODUCT ID]],Table1[[PRODUCT]:[SELLING PRICE]],1,FALSE)</f>
        <v>Product450</v>
      </c>
      <c r="H5696" s="3" t="str">
        <f>VLOOKUP(Table3[[#This Row],[PRODUCT ID]],Table1[[PRODUCT]:[SELLING PRICE]],2,FALSE)</f>
        <v>Category3</v>
      </c>
      <c r="I5696" s="3" t="str">
        <f>VLOOKUP(Table3[[#This Row],[PRODUCT ID]],Table1[[PRODUCT]:[SELLING PRICE]],3,FALSE)</f>
        <v>Ft</v>
      </c>
      <c r="J5696" s="16">
        <f ca="1">VLOOKUP(Table3[[#This Row],[PRODUCT ID]],Table1[[PRODUCT]:[SELLING PRICE]],4,FALSE)</f>
        <v>153</v>
      </c>
      <c r="K5696" s="16">
        <f ca="1">VLOOKUP(Table3[[#This Row],[PRODUCT ID]],Table1[[PRODUCT]:[SELLING PRICE]],5,FALSE)</f>
        <v>172.86633488663912</v>
      </c>
      <c r="L5696" s="16">
        <f ca="1">J5696*Table3[[#This Row],[QUANTITY]]</f>
        <v>1071</v>
      </c>
      <c r="M5696" s="16">
        <f ca="1">K5696*Table3[[#This Row],[QUANTITY]]*(1-Table3[[#This Row],[DISCOUNT %]])</f>
        <v>1201.3758162476938</v>
      </c>
      <c r="N5696" s="3">
        <f>DAY(Table3[[#This Row],[DATE]])</f>
        <v>4</v>
      </c>
      <c r="O5696" s="3" t="str">
        <f>TEXT(Table3[[#This Row],[DATE]],"mmm")</f>
        <v>Aug</v>
      </c>
      <c r="P5696" s="3">
        <f>YEAR(Table3[[#This Row],[DATE]])</f>
        <v>2036</v>
      </c>
    </row>
    <row r="5697" spans="1:16" x14ac:dyDescent="0.3">
      <c r="A5697" s="6">
        <v>49892</v>
      </c>
      <c r="B5697" s="7" t="s">
        <v>1503</v>
      </c>
      <c r="C5697" s="9">
        <f t="shared" ca="1" si="176"/>
        <v>14</v>
      </c>
      <c r="D5697" s="9" t="s">
        <v>2116</v>
      </c>
      <c r="E5697" s="9" t="s">
        <v>2116</v>
      </c>
      <c r="F5697" s="10">
        <f t="shared" ca="1" si="177"/>
        <v>4.0091339903213098E-2</v>
      </c>
      <c r="G5697" s="3" t="str">
        <f>VLOOKUP(Table3[[#This Row],[PRODUCT ID]],Table1[[PRODUCT]:[SELLING PRICE]],1,FALSE)</f>
        <v>Product451</v>
      </c>
      <c r="H5697" s="3" t="str">
        <f>VLOOKUP(Table3[[#This Row],[PRODUCT ID]],Table1[[PRODUCT]:[SELLING PRICE]],2,FALSE)</f>
        <v>Category4</v>
      </c>
      <c r="I5697" s="3" t="str">
        <f>VLOOKUP(Table3[[#This Row],[PRODUCT ID]],Table1[[PRODUCT]:[SELLING PRICE]],3,FALSE)</f>
        <v>No</v>
      </c>
      <c r="J5697" s="16">
        <f ca="1">VLOOKUP(Table3[[#This Row],[PRODUCT ID]],Table1[[PRODUCT]:[SELLING PRICE]],4,FALSE)</f>
        <v>183</v>
      </c>
      <c r="K5697" s="16">
        <f ca="1">VLOOKUP(Table3[[#This Row],[PRODUCT ID]],Table1[[PRODUCT]:[SELLING PRICE]],5,FALSE)</f>
        <v>243.08713282427101</v>
      </c>
      <c r="L5697" s="16">
        <f ca="1">J5697*Table3[[#This Row],[QUANTITY]]</f>
        <v>2562</v>
      </c>
      <c r="M5697" s="16">
        <f ca="1">K5697*Table3[[#This Row],[QUANTITY]]*(1-Table3[[#This Row],[DISCOUNT %]])</f>
        <v>3266.7802153856187</v>
      </c>
      <c r="N5697" s="3">
        <f>DAY(Table3[[#This Row],[DATE]])</f>
        <v>5</v>
      </c>
      <c r="O5697" s="3" t="str">
        <f>TEXT(Table3[[#This Row],[DATE]],"mmm")</f>
        <v>Aug</v>
      </c>
      <c r="P5697" s="3">
        <f>YEAR(Table3[[#This Row],[DATE]])</f>
        <v>2036</v>
      </c>
    </row>
    <row r="5698" spans="1:16" x14ac:dyDescent="0.3">
      <c r="A5698" s="6">
        <v>49893</v>
      </c>
      <c r="B5698" s="7" t="s">
        <v>1504</v>
      </c>
      <c r="C5698" s="9">
        <f t="shared" ca="1" si="176"/>
        <v>7</v>
      </c>
      <c r="D5698" s="9" t="s">
        <v>2115</v>
      </c>
      <c r="E5698" s="9" t="s">
        <v>2118</v>
      </c>
      <c r="F5698" s="10">
        <f t="shared" ca="1" si="177"/>
        <v>6.6858696684682348E-2</v>
      </c>
      <c r="G5698" s="3" t="str">
        <f>VLOOKUP(Table3[[#This Row],[PRODUCT ID]],Table1[[PRODUCT]:[SELLING PRICE]],1,FALSE)</f>
        <v>Product452</v>
      </c>
      <c r="H5698" s="3" t="str">
        <f>VLOOKUP(Table3[[#This Row],[PRODUCT ID]],Table1[[PRODUCT]:[SELLING PRICE]],2,FALSE)</f>
        <v>Category5</v>
      </c>
      <c r="I5698" s="3" t="str">
        <f>VLOOKUP(Table3[[#This Row],[PRODUCT ID]],Table1[[PRODUCT]:[SELLING PRICE]],3,FALSE)</f>
        <v>Kg</v>
      </c>
      <c r="J5698" s="16">
        <f ca="1">VLOOKUP(Table3[[#This Row],[PRODUCT ID]],Table1[[PRODUCT]:[SELLING PRICE]],4,FALSE)</f>
        <v>50</v>
      </c>
      <c r="K5698" s="16">
        <f ca="1">VLOOKUP(Table3[[#This Row],[PRODUCT ID]],Table1[[PRODUCT]:[SELLING PRICE]],5,FALSE)</f>
        <v>268.33137701532064</v>
      </c>
      <c r="L5698" s="16">
        <f ca="1">J5698*Table3[[#This Row],[QUANTITY]]</f>
        <v>350</v>
      </c>
      <c r="M5698" s="16">
        <f ca="1">K5698*Table3[[#This Row],[QUANTITY]]*(1-Table3[[#This Row],[DISCOUNT %]])</f>
        <v>1752.7376360792912</v>
      </c>
      <c r="N5698" s="3">
        <f>DAY(Table3[[#This Row],[DATE]])</f>
        <v>6</v>
      </c>
      <c r="O5698" s="3" t="str">
        <f>TEXT(Table3[[#This Row],[DATE]],"mmm")</f>
        <v>Aug</v>
      </c>
      <c r="P5698" s="3">
        <f>YEAR(Table3[[#This Row],[DATE]])</f>
        <v>2036</v>
      </c>
    </row>
    <row r="5699" spans="1:16" x14ac:dyDescent="0.3">
      <c r="A5699" s="6">
        <v>49894</v>
      </c>
      <c r="B5699" s="7" t="s">
        <v>1505</v>
      </c>
      <c r="C5699" s="9">
        <f t="shared" ref="C5699:C5762" ca="1" si="178">RANDBETWEEN(1,15)</f>
        <v>12</v>
      </c>
      <c r="D5699" s="9" t="s">
        <v>2116</v>
      </c>
      <c r="E5699" s="9" t="s">
        <v>2116</v>
      </c>
      <c r="F5699" s="10">
        <f t="shared" ref="F5699:F5762" ca="1" si="179">RAND()*(0.1)</f>
        <v>7.3981073666278485E-2</v>
      </c>
      <c r="G5699" s="3" t="str">
        <f>VLOOKUP(Table3[[#This Row],[PRODUCT ID]],Table1[[PRODUCT]:[SELLING PRICE]],1,FALSE)</f>
        <v>Product453</v>
      </c>
      <c r="H5699" s="3" t="str">
        <f>VLOOKUP(Table3[[#This Row],[PRODUCT ID]],Table1[[PRODUCT]:[SELLING PRICE]],2,FALSE)</f>
        <v>Category1</v>
      </c>
      <c r="I5699" s="3" t="str">
        <f>VLOOKUP(Table3[[#This Row],[PRODUCT ID]],Table1[[PRODUCT]:[SELLING PRICE]],3,FALSE)</f>
        <v>Kg</v>
      </c>
      <c r="J5699" s="16">
        <f ca="1">VLOOKUP(Table3[[#This Row],[PRODUCT ID]],Table1[[PRODUCT]:[SELLING PRICE]],4,FALSE)</f>
        <v>183</v>
      </c>
      <c r="K5699" s="16">
        <f ca="1">VLOOKUP(Table3[[#This Row],[PRODUCT ID]],Table1[[PRODUCT]:[SELLING PRICE]],5,FALSE)</f>
        <v>196.04404463784016</v>
      </c>
      <c r="L5699" s="16">
        <f ca="1">J5699*Table3[[#This Row],[QUANTITY]]</f>
        <v>2196</v>
      </c>
      <c r="M5699" s="16">
        <f ca="1">K5699*Table3[[#This Row],[QUANTITY]]*(1-Table3[[#This Row],[DISCOUNT %]])</f>
        <v>2178.4859487558347</v>
      </c>
      <c r="N5699" s="3">
        <f>DAY(Table3[[#This Row],[DATE]])</f>
        <v>7</v>
      </c>
      <c r="O5699" s="3" t="str">
        <f>TEXT(Table3[[#This Row],[DATE]],"mmm")</f>
        <v>Aug</v>
      </c>
      <c r="P5699" s="3">
        <f>YEAR(Table3[[#This Row],[DATE]])</f>
        <v>2036</v>
      </c>
    </row>
    <row r="5700" spans="1:16" x14ac:dyDescent="0.3">
      <c r="A5700" s="6">
        <v>49895</v>
      </c>
      <c r="B5700" s="7" t="s">
        <v>1506</v>
      </c>
      <c r="C5700" s="9">
        <f t="shared" ca="1" si="178"/>
        <v>12</v>
      </c>
      <c r="D5700" s="9" t="s">
        <v>2117</v>
      </c>
      <c r="E5700" s="9" t="s">
        <v>2116</v>
      </c>
      <c r="F5700" s="10">
        <f t="shared" ca="1" si="179"/>
        <v>2.5708526039712177E-2</v>
      </c>
      <c r="G5700" s="3" t="str">
        <f>VLOOKUP(Table3[[#This Row],[PRODUCT ID]],Table1[[PRODUCT]:[SELLING PRICE]],1,FALSE)</f>
        <v>Product454</v>
      </c>
      <c r="H5700" s="3" t="str">
        <f>VLOOKUP(Table3[[#This Row],[PRODUCT ID]],Table1[[PRODUCT]:[SELLING PRICE]],2,FALSE)</f>
        <v>Category2</v>
      </c>
      <c r="I5700" s="3" t="str">
        <f>VLOOKUP(Table3[[#This Row],[PRODUCT ID]],Table1[[PRODUCT]:[SELLING PRICE]],3,FALSE)</f>
        <v>Lt</v>
      </c>
      <c r="J5700" s="16">
        <f ca="1">VLOOKUP(Table3[[#This Row],[PRODUCT ID]],Table1[[PRODUCT]:[SELLING PRICE]],4,FALSE)</f>
        <v>65</v>
      </c>
      <c r="K5700" s="16">
        <f ca="1">VLOOKUP(Table3[[#This Row],[PRODUCT ID]],Table1[[PRODUCT]:[SELLING PRICE]],5,FALSE)</f>
        <v>130.24392975321103</v>
      </c>
      <c r="L5700" s="16">
        <f ca="1">J5700*Table3[[#This Row],[QUANTITY]]</f>
        <v>780</v>
      </c>
      <c r="M5700" s="16">
        <f ca="1">K5700*Table3[[#This Row],[QUANTITY]]*(1-Table3[[#This Row],[DISCOUNT %]])</f>
        <v>1522.7466035236339</v>
      </c>
      <c r="N5700" s="3">
        <f>DAY(Table3[[#This Row],[DATE]])</f>
        <v>8</v>
      </c>
      <c r="O5700" s="3" t="str">
        <f>TEXT(Table3[[#This Row],[DATE]],"mmm")</f>
        <v>Aug</v>
      </c>
      <c r="P5700" s="3">
        <f>YEAR(Table3[[#This Row],[DATE]])</f>
        <v>2036</v>
      </c>
    </row>
    <row r="5701" spans="1:16" x14ac:dyDescent="0.3">
      <c r="A5701" s="6">
        <v>49896</v>
      </c>
      <c r="B5701" s="7" t="s">
        <v>1507</v>
      </c>
      <c r="C5701" s="9">
        <f t="shared" ca="1" si="178"/>
        <v>14</v>
      </c>
      <c r="D5701" s="9" t="s">
        <v>2115</v>
      </c>
      <c r="E5701" s="9" t="s">
        <v>2116</v>
      </c>
      <c r="F5701" s="10">
        <f t="shared" ca="1" si="179"/>
        <v>2.7203654272292523E-2</v>
      </c>
      <c r="G5701" s="3" t="str">
        <f>VLOOKUP(Table3[[#This Row],[PRODUCT ID]],Table1[[PRODUCT]:[SELLING PRICE]],1,FALSE)</f>
        <v>Product455</v>
      </c>
      <c r="H5701" s="3" t="str">
        <f>VLOOKUP(Table3[[#This Row],[PRODUCT ID]],Table1[[PRODUCT]:[SELLING PRICE]],2,FALSE)</f>
        <v>Category3</v>
      </c>
      <c r="I5701" s="3" t="str">
        <f>VLOOKUP(Table3[[#This Row],[PRODUCT ID]],Table1[[PRODUCT]:[SELLING PRICE]],3,FALSE)</f>
        <v>Kg</v>
      </c>
      <c r="J5701" s="16">
        <f ca="1">VLOOKUP(Table3[[#This Row],[PRODUCT ID]],Table1[[PRODUCT]:[SELLING PRICE]],4,FALSE)</f>
        <v>138</v>
      </c>
      <c r="K5701" s="16">
        <f ca="1">VLOOKUP(Table3[[#This Row],[PRODUCT ID]],Table1[[PRODUCT]:[SELLING PRICE]],5,FALSE)</f>
        <v>168.4508448610674</v>
      </c>
      <c r="L5701" s="16">
        <f ca="1">J5701*Table3[[#This Row],[QUANTITY]]</f>
        <v>1932</v>
      </c>
      <c r="M5701" s="16">
        <f ca="1">K5701*Table3[[#This Row],[QUANTITY]]*(1-Table3[[#This Row],[DISCOUNT %]])</f>
        <v>2294.1571284182783</v>
      </c>
      <c r="N5701" s="3">
        <f>DAY(Table3[[#This Row],[DATE]])</f>
        <v>9</v>
      </c>
      <c r="O5701" s="3" t="str">
        <f>TEXT(Table3[[#This Row],[DATE]],"mmm")</f>
        <v>Aug</v>
      </c>
      <c r="P5701" s="3">
        <f>YEAR(Table3[[#This Row],[DATE]])</f>
        <v>2036</v>
      </c>
    </row>
    <row r="5702" spans="1:16" x14ac:dyDescent="0.3">
      <c r="A5702" s="6">
        <v>49897</v>
      </c>
      <c r="B5702" s="7" t="s">
        <v>1508</v>
      </c>
      <c r="C5702" s="9">
        <f t="shared" ca="1" si="178"/>
        <v>6</v>
      </c>
      <c r="D5702" s="9" t="s">
        <v>2115</v>
      </c>
      <c r="E5702" s="9" t="s">
        <v>2116</v>
      </c>
      <c r="F5702" s="10">
        <f t="shared" ca="1" si="179"/>
        <v>9.8647386440754548E-2</v>
      </c>
      <c r="G5702" s="3" t="str">
        <f>VLOOKUP(Table3[[#This Row],[PRODUCT ID]],Table1[[PRODUCT]:[SELLING PRICE]],1,FALSE)</f>
        <v>Product456</v>
      </c>
      <c r="H5702" s="3" t="str">
        <f>VLOOKUP(Table3[[#This Row],[PRODUCT ID]],Table1[[PRODUCT]:[SELLING PRICE]],2,FALSE)</f>
        <v>Category4</v>
      </c>
      <c r="I5702" s="3" t="str">
        <f>VLOOKUP(Table3[[#This Row],[PRODUCT ID]],Table1[[PRODUCT]:[SELLING PRICE]],3,FALSE)</f>
        <v>Lt</v>
      </c>
      <c r="J5702" s="16">
        <f ca="1">VLOOKUP(Table3[[#This Row],[PRODUCT ID]],Table1[[PRODUCT]:[SELLING PRICE]],4,FALSE)</f>
        <v>40</v>
      </c>
      <c r="K5702" s="16">
        <f ca="1">VLOOKUP(Table3[[#This Row],[PRODUCT ID]],Table1[[PRODUCT]:[SELLING PRICE]],5,FALSE)</f>
        <v>70.338499598051584</v>
      </c>
      <c r="L5702" s="16">
        <f ca="1">J5702*Table3[[#This Row],[QUANTITY]]</f>
        <v>240</v>
      </c>
      <c r="M5702" s="16">
        <f ca="1">K5702*Table3[[#This Row],[QUANTITY]]*(1-Table3[[#This Row],[DISCOUNT %]])</f>
        <v>380.39874267923841</v>
      </c>
      <c r="N5702" s="3">
        <f>DAY(Table3[[#This Row],[DATE]])</f>
        <v>10</v>
      </c>
      <c r="O5702" s="3" t="str">
        <f>TEXT(Table3[[#This Row],[DATE]],"mmm")</f>
        <v>Aug</v>
      </c>
      <c r="P5702" s="3">
        <f>YEAR(Table3[[#This Row],[DATE]])</f>
        <v>2036</v>
      </c>
    </row>
    <row r="5703" spans="1:16" x14ac:dyDescent="0.3">
      <c r="A5703" s="6">
        <v>49898</v>
      </c>
      <c r="B5703" s="7" t="s">
        <v>1509</v>
      </c>
      <c r="C5703" s="9">
        <f t="shared" ca="1" si="178"/>
        <v>11</v>
      </c>
      <c r="D5703" s="9" t="s">
        <v>2115</v>
      </c>
      <c r="E5703" s="9" t="s">
        <v>2116</v>
      </c>
      <c r="F5703" s="10">
        <f t="shared" ca="1" si="179"/>
        <v>2.1315915468333415E-2</v>
      </c>
      <c r="G5703" s="3" t="str">
        <f>VLOOKUP(Table3[[#This Row],[PRODUCT ID]],Table1[[PRODUCT]:[SELLING PRICE]],1,FALSE)</f>
        <v>Product457</v>
      </c>
      <c r="H5703" s="3" t="str">
        <f>VLOOKUP(Table3[[#This Row],[PRODUCT ID]],Table1[[PRODUCT]:[SELLING PRICE]],2,FALSE)</f>
        <v>Category1</v>
      </c>
      <c r="I5703" s="3" t="str">
        <f>VLOOKUP(Table3[[#This Row],[PRODUCT ID]],Table1[[PRODUCT]:[SELLING PRICE]],3,FALSE)</f>
        <v>Ft</v>
      </c>
      <c r="J5703" s="16">
        <f ca="1">VLOOKUP(Table3[[#This Row],[PRODUCT ID]],Table1[[PRODUCT]:[SELLING PRICE]],4,FALSE)</f>
        <v>92</v>
      </c>
      <c r="K5703" s="16">
        <f ca="1">VLOOKUP(Table3[[#This Row],[PRODUCT ID]],Table1[[PRODUCT]:[SELLING PRICE]],5,FALSE)</f>
        <v>244.46122587165627</v>
      </c>
      <c r="L5703" s="16">
        <f ca="1">J5703*Table3[[#This Row],[QUANTITY]]</f>
        <v>1012</v>
      </c>
      <c r="M5703" s="16">
        <f ca="1">K5703*Table3[[#This Row],[QUANTITY]]*(1-Table3[[#This Row],[DISCOUNT %]])</f>
        <v>2631.7534215025994</v>
      </c>
      <c r="N5703" s="3">
        <f>DAY(Table3[[#This Row],[DATE]])</f>
        <v>11</v>
      </c>
      <c r="O5703" s="3" t="str">
        <f>TEXT(Table3[[#This Row],[DATE]],"mmm")</f>
        <v>Aug</v>
      </c>
      <c r="P5703" s="3">
        <f>YEAR(Table3[[#This Row],[DATE]])</f>
        <v>2036</v>
      </c>
    </row>
    <row r="5704" spans="1:16" x14ac:dyDescent="0.3">
      <c r="A5704" s="6">
        <v>49899</v>
      </c>
      <c r="B5704" s="7" t="s">
        <v>1510</v>
      </c>
      <c r="C5704" s="9">
        <f t="shared" ca="1" si="178"/>
        <v>6</v>
      </c>
      <c r="D5704" s="9" t="s">
        <v>2116</v>
      </c>
      <c r="E5704" s="9" t="s">
        <v>2118</v>
      </c>
      <c r="F5704" s="10">
        <f t="shared" ca="1" si="179"/>
        <v>8.3890842210152167E-2</v>
      </c>
      <c r="G5704" s="3" t="str">
        <f>VLOOKUP(Table3[[#This Row],[PRODUCT ID]],Table1[[PRODUCT]:[SELLING PRICE]],1,FALSE)</f>
        <v>Product458</v>
      </c>
      <c r="H5704" s="3" t="str">
        <f>VLOOKUP(Table3[[#This Row],[PRODUCT ID]],Table1[[PRODUCT]:[SELLING PRICE]],2,FALSE)</f>
        <v>Category2</v>
      </c>
      <c r="I5704" s="3" t="str">
        <f>VLOOKUP(Table3[[#This Row],[PRODUCT ID]],Table1[[PRODUCT]:[SELLING PRICE]],3,FALSE)</f>
        <v>Kg</v>
      </c>
      <c r="J5704" s="16">
        <f ca="1">VLOOKUP(Table3[[#This Row],[PRODUCT ID]],Table1[[PRODUCT]:[SELLING PRICE]],4,FALSE)</f>
        <v>88</v>
      </c>
      <c r="K5704" s="16">
        <f ca="1">VLOOKUP(Table3[[#This Row],[PRODUCT ID]],Table1[[PRODUCT]:[SELLING PRICE]],5,FALSE)</f>
        <v>113.28445781165411</v>
      </c>
      <c r="L5704" s="16">
        <f ca="1">J5704*Table3[[#This Row],[QUANTITY]]</f>
        <v>528</v>
      </c>
      <c r="M5704" s="16">
        <f ca="1">K5704*Table3[[#This Row],[QUANTITY]]*(1-Table3[[#This Row],[DISCOUNT %]])</f>
        <v>622.68557541908399</v>
      </c>
      <c r="N5704" s="3">
        <f>DAY(Table3[[#This Row],[DATE]])</f>
        <v>12</v>
      </c>
      <c r="O5704" s="3" t="str">
        <f>TEXT(Table3[[#This Row],[DATE]],"mmm")</f>
        <v>Aug</v>
      </c>
      <c r="P5704" s="3">
        <f>YEAR(Table3[[#This Row],[DATE]])</f>
        <v>2036</v>
      </c>
    </row>
    <row r="5705" spans="1:16" x14ac:dyDescent="0.3">
      <c r="A5705" s="6">
        <v>49900</v>
      </c>
      <c r="B5705" s="7" t="s">
        <v>1511</v>
      </c>
      <c r="C5705" s="9">
        <f t="shared" ca="1" si="178"/>
        <v>5</v>
      </c>
      <c r="D5705" s="9" t="s">
        <v>2116</v>
      </c>
      <c r="E5705" s="9" t="s">
        <v>2118</v>
      </c>
      <c r="F5705" s="10">
        <f t="shared" ca="1" si="179"/>
        <v>1.4576097608751849E-2</v>
      </c>
      <c r="G5705" s="3" t="str">
        <f>VLOOKUP(Table3[[#This Row],[PRODUCT ID]],Table1[[PRODUCT]:[SELLING PRICE]],1,FALSE)</f>
        <v>Product459</v>
      </c>
      <c r="H5705" s="3" t="str">
        <f>VLOOKUP(Table3[[#This Row],[PRODUCT ID]],Table1[[PRODUCT]:[SELLING PRICE]],2,FALSE)</f>
        <v>Category3</v>
      </c>
      <c r="I5705" s="3" t="str">
        <f>VLOOKUP(Table3[[#This Row],[PRODUCT ID]],Table1[[PRODUCT]:[SELLING PRICE]],3,FALSE)</f>
        <v>No</v>
      </c>
      <c r="J5705" s="16">
        <f ca="1">VLOOKUP(Table3[[#This Row],[PRODUCT ID]],Table1[[PRODUCT]:[SELLING PRICE]],4,FALSE)</f>
        <v>7</v>
      </c>
      <c r="K5705" s="16">
        <f ca="1">VLOOKUP(Table3[[#This Row],[PRODUCT ID]],Table1[[PRODUCT]:[SELLING PRICE]],5,FALSE)</f>
        <v>74.245262660578376</v>
      </c>
      <c r="L5705" s="16">
        <f ca="1">J5705*Table3[[#This Row],[QUANTITY]]</f>
        <v>35</v>
      </c>
      <c r="M5705" s="16">
        <f ca="1">K5705*Table3[[#This Row],[QUANTITY]]*(1-Table3[[#This Row],[DISCOUNT %]])</f>
        <v>365.81528232525181</v>
      </c>
      <c r="N5705" s="3">
        <f>DAY(Table3[[#This Row],[DATE]])</f>
        <v>13</v>
      </c>
      <c r="O5705" s="3" t="str">
        <f>TEXT(Table3[[#This Row],[DATE]],"mmm")</f>
        <v>Aug</v>
      </c>
      <c r="P5705" s="3">
        <f>YEAR(Table3[[#This Row],[DATE]])</f>
        <v>2036</v>
      </c>
    </row>
    <row r="5706" spans="1:16" x14ac:dyDescent="0.3">
      <c r="A5706" s="6">
        <v>49901</v>
      </c>
      <c r="B5706" s="7" t="s">
        <v>1512</v>
      </c>
      <c r="C5706" s="9">
        <f t="shared" ca="1" si="178"/>
        <v>7</v>
      </c>
      <c r="D5706" s="9" t="s">
        <v>2116</v>
      </c>
      <c r="E5706" s="9" t="s">
        <v>2116</v>
      </c>
      <c r="F5706" s="10">
        <f t="shared" ca="1" si="179"/>
        <v>9.0925053522491556E-2</v>
      </c>
      <c r="G5706" s="3" t="str">
        <f>VLOOKUP(Table3[[#This Row],[PRODUCT ID]],Table1[[PRODUCT]:[SELLING PRICE]],1,FALSE)</f>
        <v>Product460</v>
      </c>
      <c r="H5706" s="3" t="str">
        <f>VLOOKUP(Table3[[#This Row],[PRODUCT ID]],Table1[[PRODUCT]:[SELLING PRICE]],2,FALSE)</f>
        <v>Category4</v>
      </c>
      <c r="I5706" s="3" t="str">
        <f>VLOOKUP(Table3[[#This Row],[PRODUCT ID]],Table1[[PRODUCT]:[SELLING PRICE]],3,FALSE)</f>
        <v>No</v>
      </c>
      <c r="J5706" s="16">
        <f ca="1">VLOOKUP(Table3[[#This Row],[PRODUCT ID]],Table1[[PRODUCT]:[SELLING PRICE]],4,FALSE)</f>
        <v>22</v>
      </c>
      <c r="K5706" s="16">
        <f ca="1">VLOOKUP(Table3[[#This Row],[PRODUCT ID]],Table1[[PRODUCT]:[SELLING PRICE]],5,FALSE)</f>
        <v>250.47667049876645</v>
      </c>
      <c r="L5706" s="16">
        <f ca="1">J5706*Table3[[#This Row],[QUANTITY]]</f>
        <v>154</v>
      </c>
      <c r="M5706" s="16">
        <f ca="1">K5706*Table3[[#This Row],[QUANTITY]]*(1-Table3[[#This Row],[DISCOUNT %]])</f>
        <v>1593.9144607927144</v>
      </c>
      <c r="N5706" s="3">
        <f>DAY(Table3[[#This Row],[DATE]])</f>
        <v>14</v>
      </c>
      <c r="O5706" s="3" t="str">
        <f>TEXT(Table3[[#This Row],[DATE]],"mmm")</f>
        <v>Aug</v>
      </c>
      <c r="P5706" s="3">
        <f>YEAR(Table3[[#This Row],[DATE]])</f>
        <v>2036</v>
      </c>
    </row>
    <row r="5707" spans="1:16" x14ac:dyDescent="0.3">
      <c r="A5707" s="6">
        <v>49902</v>
      </c>
      <c r="B5707" s="7" t="s">
        <v>1513</v>
      </c>
      <c r="C5707" s="9">
        <f t="shared" ca="1" si="178"/>
        <v>6</v>
      </c>
      <c r="D5707" s="9" t="s">
        <v>2115</v>
      </c>
      <c r="E5707" s="9" t="s">
        <v>2116</v>
      </c>
      <c r="F5707" s="10">
        <f t="shared" ca="1" si="179"/>
        <v>8.2430490384297311E-2</v>
      </c>
      <c r="G5707" s="3" t="str">
        <f>VLOOKUP(Table3[[#This Row],[PRODUCT ID]],Table1[[PRODUCT]:[SELLING PRICE]],1,FALSE)</f>
        <v>Product461</v>
      </c>
      <c r="H5707" s="3" t="str">
        <f>VLOOKUP(Table3[[#This Row],[PRODUCT ID]],Table1[[PRODUCT]:[SELLING PRICE]],2,FALSE)</f>
        <v>Category5</v>
      </c>
      <c r="I5707" s="3" t="str">
        <f>VLOOKUP(Table3[[#This Row],[PRODUCT ID]],Table1[[PRODUCT]:[SELLING PRICE]],3,FALSE)</f>
        <v>Ft</v>
      </c>
      <c r="J5707" s="16">
        <f ca="1">VLOOKUP(Table3[[#This Row],[PRODUCT ID]],Table1[[PRODUCT]:[SELLING PRICE]],4,FALSE)</f>
        <v>196</v>
      </c>
      <c r="K5707" s="16">
        <f ca="1">VLOOKUP(Table3[[#This Row],[PRODUCT ID]],Table1[[PRODUCT]:[SELLING PRICE]],5,FALSE)</f>
        <v>79.966211757325595</v>
      </c>
      <c r="L5707" s="16">
        <f ca="1">J5707*Table3[[#This Row],[QUANTITY]]</f>
        <v>1176</v>
      </c>
      <c r="M5707" s="16">
        <f ca="1">K5707*Table3[[#This Row],[QUANTITY]]*(1-Table3[[#This Row],[DISCOUNT %]])</f>
        <v>440.24734624796815</v>
      </c>
      <c r="N5707" s="3">
        <f>DAY(Table3[[#This Row],[DATE]])</f>
        <v>15</v>
      </c>
      <c r="O5707" s="3" t="str">
        <f>TEXT(Table3[[#This Row],[DATE]],"mmm")</f>
        <v>Aug</v>
      </c>
      <c r="P5707" s="3">
        <f>YEAR(Table3[[#This Row],[DATE]])</f>
        <v>2036</v>
      </c>
    </row>
    <row r="5708" spans="1:16" x14ac:dyDescent="0.3">
      <c r="A5708" s="6">
        <v>49903</v>
      </c>
      <c r="B5708" s="7" t="s">
        <v>1514</v>
      </c>
      <c r="C5708" s="9">
        <f t="shared" ca="1" si="178"/>
        <v>2</v>
      </c>
      <c r="D5708" s="9" t="s">
        <v>2117</v>
      </c>
      <c r="E5708" s="9" t="s">
        <v>2116</v>
      </c>
      <c r="F5708" s="10">
        <f t="shared" ca="1" si="179"/>
        <v>2.7031042996358445E-2</v>
      </c>
      <c r="G5708" s="3" t="str">
        <f>VLOOKUP(Table3[[#This Row],[PRODUCT ID]],Table1[[PRODUCT]:[SELLING PRICE]],1,FALSE)</f>
        <v>Product462</v>
      </c>
      <c r="H5708" s="3" t="str">
        <f>VLOOKUP(Table3[[#This Row],[PRODUCT ID]],Table1[[PRODUCT]:[SELLING PRICE]],2,FALSE)</f>
        <v>Category1</v>
      </c>
      <c r="I5708" s="3" t="str">
        <f>VLOOKUP(Table3[[#This Row],[PRODUCT ID]],Table1[[PRODUCT]:[SELLING PRICE]],3,FALSE)</f>
        <v>No</v>
      </c>
      <c r="J5708" s="16">
        <f ca="1">VLOOKUP(Table3[[#This Row],[PRODUCT ID]],Table1[[PRODUCT]:[SELLING PRICE]],4,FALSE)</f>
        <v>150</v>
      </c>
      <c r="K5708" s="16">
        <f ca="1">VLOOKUP(Table3[[#This Row],[PRODUCT ID]],Table1[[PRODUCT]:[SELLING PRICE]],5,FALSE)</f>
        <v>173.75563879222207</v>
      </c>
      <c r="L5708" s="16">
        <f ca="1">J5708*Table3[[#This Row],[QUANTITY]]</f>
        <v>300</v>
      </c>
      <c r="M5708" s="16">
        <f ca="1">K5708*Table3[[#This Row],[QUANTITY]]*(1-Table3[[#This Row],[DISCOUNT %]])</f>
        <v>338.11768529833955</v>
      </c>
      <c r="N5708" s="3">
        <f>DAY(Table3[[#This Row],[DATE]])</f>
        <v>16</v>
      </c>
      <c r="O5708" s="3" t="str">
        <f>TEXT(Table3[[#This Row],[DATE]],"mmm")</f>
        <v>Aug</v>
      </c>
      <c r="P5708" s="3">
        <f>YEAR(Table3[[#This Row],[DATE]])</f>
        <v>2036</v>
      </c>
    </row>
    <row r="5709" spans="1:16" x14ac:dyDescent="0.3">
      <c r="A5709" s="6">
        <v>49904</v>
      </c>
      <c r="B5709" s="7" t="s">
        <v>1515</v>
      </c>
      <c r="C5709" s="9">
        <f t="shared" ca="1" si="178"/>
        <v>9</v>
      </c>
      <c r="D5709" s="9" t="s">
        <v>2117</v>
      </c>
      <c r="E5709" s="9" t="s">
        <v>2116</v>
      </c>
      <c r="F5709" s="10">
        <f t="shared" ca="1" si="179"/>
        <v>5.7892208572444641E-2</v>
      </c>
      <c r="G5709" s="3" t="str">
        <f>VLOOKUP(Table3[[#This Row],[PRODUCT ID]],Table1[[PRODUCT]:[SELLING PRICE]],1,FALSE)</f>
        <v>Product463</v>
      </c>
      <c r="H5709" s="3" t="str">
        <f>VLOOKUP(Table3[[#This Row],[PRODUCT ID]],Table1[[PRODUCT]:[SELLING PRICE]],2,FALSE)</f>
        <v>Category2</v>
      </c>
      <c r="I5709" s="3" t="str">
        <f>VLOOKUP(Table3[[#This Row],[PRODUCT ID]],Table1[[PRODUCT]:[SELLING PRICE]],3,FALSE)</f>
        <v>Kg</v>
      </c>
      <c r="J5709" s="16">
        <f ca="1">VLOOKUP(Table3[[#This Row],[PRODUCT ID]],Table1[[PRODUCT]:[SELLING PRICE]],4,FALSE)</f>
        <v>237</v>
      </c>
      <c r="K5709" s="16">
        <f ca="1">VLOOKUP(Table3[[#This Row],[PRODUCT ID]],Table1[[PRODUCT]:[SELLING PRICE]],5,FALSE)</f>
        <v>215.85510983838273</v>
      </c>
      <c r="L5709" s="16">
        <f ca="1">J5709*Table3[[#This Row],[QUANTITY]]</f>
        <v>2133</v>
      </c>
      <c r="M5709" s="16">
        <f ca="1">K5709*Table3[[#This Row],[QUANTITY]]*(1-Table3[[#This Row],[DISCOUNT %]])</f>
        <v>1830.2290271837203</v>
      </c>
      <c r="N5709" s="3">
        <f>DAY(Table3[[#This Row],[DATE]])</f>
        <v>17</v>
      </c>
      <c r="O5709" s="3" t="str">
        <f>TEXT(Table3[[#This Row],[DATE]],"mmm")</f>
        <v>Aug</v>
      </c>
      <c r="P5709" s="3">
        <f>YEAR(Table3[[#This Row],[DATE]])</f>
        <v>2036</v>
      </c>
    </row>
    <row r="5710" spans="1:16" x14ac:dyDescent="0.3">
      <c r="A5710" s="6">
        <v>49905</v>
      </c>
      <c r="B5710" s="7" t="s">
        <v>1516</v>
      </c>
      <c r="C5710" s="9">
        <f t="shared" ca="1" si="178"/>
        <v>15</v>
      </c>
      <c r="D5710" s="9" t="s">
        <v>2116</v>
      </c>
      <c r="E5710" s="9" t="s">
        <v>2118</v>
      </c>
      <c r="F5710" s="10">
        <f t="shared" ca="1" si="179"/>
        <v>5.4592757095167636E-2</v>
      </c>
      <c r="G5710" s="3" t="str">
        <f>VLOOKUP(Table3[[#This Row],[PRODUCT ID]],Table1[[PRODUCT]:[SELLING PRICE]],1,FALSE)</f>
        <v>Product464</v>
      </c>
      <c r="H5710" s="3" t="str">
        <f>VLOOKUP(Table3[[#This Row],[PRODUCT ID]],Table1[[PRODUCT]:[SELLING PRICE]],2,FALSE)</f>
        <v>Category3</v>
      </c>
      <c r="I5710" s="3" t="str">
        <f>VLOOKUP(Table3[[#This Row],[PRODUCT ID]],Table1[[PRODUCT]:[SELLING PRICE]],3,FALSE)</f>
        <v>Kg</v>
      </c>
      <c r="J5710" s="16">
        <f ca="1">VLOOKUP(Table3[[#This Row],[PRODUCT ID]],Table1[[PRODUCT]:[SELLING PRICE]],4,FALSE)</f>
        <v>175</v>
      </c>
      <c r="K5710" s="16">
        <f ca="1">VLOOKUP(Table3[[#This Row],[PRODUCT ID]],Table1[[PRODUCT]:[SELLING PRICE]],5,FALSE)</f>
        <v>90.576989330217828</v>
      </c>
      <c r="L5710" s="16">
        <f ca="1">J5710*Table3[[#This Row],[QUANTITY]]</f>
        <v>2625</v>
      </c>
      <c r="M5710" s="16">
        <f ca="1">K5710*Table3[[#This Row],[QUANTITY]]*(1-Table3[[#This Row],[DISCOUNT %]])</f>
        <v>1284.4821262995247</v>
      </c>
      <c r="N5710" s="3">
        <f>DAY(Table3[[#This Row],[DATE]])</f>
        <v>18</v>
      </c>
      <c r="O5710" s="3" t="str">
        <f>TEXT(Table3[[#This Row],[DATE]],"mmm")</f>
        <v>Aug</v>
      </c>
      <c r="P5710" s="3">
        <f>YEAR(Table3[[#This Row],[DATE]])</f>
        <v>2036</v>
      </c>
    </row>
    <row r="5711" spans="1:16" x14ac:dyDescent="0.3">
      <c r="A5711" s="6">
        <v>49906</v>
      </c>
      <c r="B5711" s="7" t="s">
        <v>1517</v>
      </c>
      <c r="C5711" s="9">
        <f t="shared" ca="1" si="178"/>
        <v>4</v>
      </c>
      <c r="D5711" s="9" t="s">
        <v>2116</v>
      </c>
      <c r="E5711" s="9" t="s">
        <v>2116</v>
      </c>
      <c r="F5711" s="10">
        <f t="shared" ca="1" si="179"/>
        <v>5.4709342626854285E-2</v>
      </c>
      <c r="G5711" s="3" t="str">
        <f>VLOOKUP(Table3[[#This Row],[PRODUCT ID]],Table1[[PRODUCT]:[SELLING PRICE]],1,FALSE)</f>
        <v>Product465</v>
      </c>
      <c r="H5711" s="3" t="str">
        <f>VLOOKUP(Table3[[#This Row],[PRODUCT ID]],Table1[[PRODUCT]:[SELLING PRICE]],2,FALSE)</f>
        <v>Category4</v>
      </c>
      <c r="I5711" s="3" t="str">
        <f>VLOOKUP(Table3[[#This Row],[PRODUCT ID]],Table1[[PRODUCT]:[SELLING PRICE]],3,FALSE)</f>
        <v>Lt</v>
      </c>
      <c r="J5711" s="16">
        <f ca="1">VLOOKUP(Table3[[#This Row],[PRODUCT ID]],Table1[[PRODUCT]:[SELLING PRICE]],4,FALSE)</f>
        <v>125</v>
      </c>
      <c r="K5711" s="16">
        <f ca="1">VLOOKUP(Table3[[#This Row],[PRODUCT ID]],Table1[[PRODUCT]:[SELLING PRICE]],5,FALSE)</f>
        <v>34.337524518324379</v>
      </c>
      <c r="L5711" s="16">
        <f ca="1">J5711*Table3[[#This Row],[QUANTITY]]</f>
        <v>500</v>
      </c>
      <c r="M5711" s="16">
        <f ca="1">K5711*Table3[[#This Row],[QUANTITY]]*(1-Table3[[#This Row],[DISCOUNT %]])</f>
        <v>129.83576449797343</v>
      </c>
      <c r="N5711" s="3">
        <f>DAY(Table3[[#This Row],[DATE]])</f>
        <v>19</v>
      </c>
      <c r="O5711" s="3" t="str">
        <f>TEXT(Table3[[#This Row],[DATE]],"mmm")</f>
        <v>Aug</v>
      </c>
      <c r="P5711" s="3">
        <f>YEAR(Table3[[#This Row],[DATE]])</f>
        <v>2036</v>
      </c>
    </row>
    <row r="5712" spans="1:16" x14ac:dyDescent="0.3">
      <c r="A5712" s="6">
        <v>49907</v>
      </c>
      <c r="B5712" s="7" t="s">
        <v>1518</v>
      </c>
      <c r="C5712" s="9">
        <f t="shared" ca="1" si="178"/>
        <v>13</v>
      </c>
      <c r="D5712" s="9" t="s">
        <v>2116</v>
      </c>
      <c r="E5712" s="9" t="s">
        <v>2116</v>
      </c>
      <c r="F5712" s="10">
        <f t="shared" ca="1" si="179"/>
        <v>3.5984306961824898E-2</v>
      </c>
      <c r="G5712" s="3" t="str">
        <f>VLOOKUP(Table3[[#This Row],[PRODUCT ID]],Table1[[PRODUCT]:[SELLING PRICE]],1,FALSE)</f>
        <v>Product466</v>
      </c>
      <c r="H5712" s="3" t="str">
        <f>VLOOKUP(Table3[[#This Row],[PRODUCT ID]],Table1[[PRODUCT]:[SELLING PRICE]],2,FALSE)</f>
        <v>Category5</v>
      </c>
      <c r="I5712" s="3" t="str">
        <f>VLOOKUP(Table3[[#This Row],[PRODUCT ID]],Table1[[PRODUCT]:[SELLING PRICE]],3,FALSE)</f>
        <v>Kg</v>
      </c>
      <c r="J5712" s="16">
        <f ca="1">VLOOKUP(Table3[[#This Row],[PRODUCT ID]],Table1[[PRODUCT]:[SELLING PRICE]],4,FALSE)</f>
        <v>65</v>
      </c>
      <c r="K5712" s="16">
        <f ca="1">VLOOKUP(Table3[[#This Row],[PRODUCT ID]],Table1[[PRODUCT]:[SELLING PRICE]],5,FALSE)</f>
        <v>239.95607945757928</v>
      </c>
      <c r="L5712" s="16">
        <f ca="1">J5712*Table3[[#This Row],[QUANTITY]]</f>
        <v>845</v>
      </c>
      <c r="M5712" s="16">
        <f ca="1">K5712*Table3[[#This Row],[QUANTITY]]*(1-Table3[[#This Row],[DISCOUNT %]])</f>
        <v>3007.1785410812822</v>
      </c>
      <c r="N5712" s="3">
        <f>DAY(Table3[[#This Row],[DATE]])</f>
        <v>20</v>
      </c>
      <c r="O5712" s="3" t="str">
        <f>TEXT(Table3[[#This Row],[DATE]],"mmm")</f>
        <v>Aug</v>
      </c>
      <c r="P5712" s="3">
        <f>YEAR(Table3[[#This Row],[DATE]])</f>
        <v>2036</v>
      </c>
    </row>
    <row r="5713" spans="1:16" x14ac:dyDescent="0.3">
      <c r="A5713" s="6">
        <v>49908</v>
      </c>
      <c r="B5713" s="7" t="s">
        <v>1519</v>
      </c>
      <c r="C5713" s="9">
        <f t="shared" ca="1" si="178"/>
        <v>5</v>
      </c>
      <c r="D5713" s="9" t="s">
        <v>2116</v>
      </c>
      <c r="E5713" s="9" t="s">
        <v>2116</v>
      </c>
      <c r="F5713" s="10">
        <f t="shared" ca="1" si="179"/>
        <v>3.7468892079406034E-2</v>
      </c>
      <c r="G5713" s="3" t="str">
        <f>VLOOKUP(Table3[[#This Row],[PRODUCT ID]],Table1[[PRODUCT]:[SELLING PRICE]],1,FALSE)</f>
        <v>Product467</v>
      </c>
      <c r="H5713" s="3" t="str">
        <f>VLOOKUP(Table3[[#This Row],[PRODUCT ID]],Table1[[PRODUCT]:[SELLING PRICE]],2,FALSE)</f>
        <v>Category1</v>
      </c>
      <c r="I5713" s="3" t="str">
        <f>VLOOKUP(Table3[[#This Row],[PRODUCT ID]],Table1[[PRODUCT]:[SELLING PRICE]],3,FALSE)</f>
        <v>Lt</v>
      </c>
      <c r="J5713" s="16">
        <f ca="1">VLOOKUP(Table3[[#This Row],[PRODUCT ID]],Table1[[PRODUCT]:[SELLING PRICE]],4,FALSE)</f>
        <v>29</v>
      </c>
      <c r="K5713" s="16">
        <f ca="1">VLOOKUP(Table3[[#This Row],[PRODUCT ID]],Table1[[PRODUCT]:[SELLING PRICE]],5,FALSE)</f>
        <v>313.00300966895855</v>
      </c>
      <c r="L5713" s="16">
        <f ca="1">J5713*Table3[[#This Row],[QUANTITY]]</f>
        <v>145</v>
      </c>
      <c r="M5713" s="16">
        <f ca="1">K5713*Table3[[#This Row],[QUANTITY]]*(1-Table3[[#This Row],[DISCOUNT %]])</f>
        <v>1506.3756683957154</v>
      </c>
      <c r="N5713" s="3">
        <f>DAY(Table3[[#This Row],[DATE]])</f>
        <v>21</v>
      </c>
      <c r="O5713" s="3" t="str">
        <f>TEXT(Table3[[#This Row],[DATE]],"mmm")</f>
        <v>Aug</v>
      </c>
      <c r="P5713" s="3">
        <f>YEAR(Table3[[#This Row],[DATE]])</f>
        <v>2036</v>
      </c>
    </row>
    <row r="5714" spans="1:16" x14ac:dyDescent="0.3">
      <c r="A5714" s="6">
        <v>49909</v>
      </c>
      <c r="B5714" s="7" t="s">
        <v>1520</v>
      </c>
      <c r="C5714" s="9">
        <f t="shared" ca="1" si="178"/>
        <v>2</v>
      </c>
      <c r="D5714" s="9" t="s">
        <v>2115</v>
      </c>
      <c r="E5714" s="9" t="s">
        <v>2116</v>
      </c>
      <c r="F5714" s="10">
        <f t="shared" ca="1" si="179"/>
        <v>2.9390254226813663E-2</v>
      </c>
      <c r="G5714" s="3" t="str">
        <f>VLOOKUP(Table3[[#This Row],[PRODUCT ID]],Table1[[PRODUCT]:[SELLING PRICE]],1,FALSE)</f>
        <v>Product468</v>
      </c>
      <c r="H5714" s="3" t="str">
        <f>VLOOKUP(Table3[[#This Row],[PRODUCT ID]],Table1[[PRODUCT]:[SELLING PRICE]],2,FALSE)</f>
        <v>Category2</v>
      </c>
      <c r="I5714" s="3" t="str">
        <f>VLOOKUP(Table3[[#This Row],[PRODUCT ID]],Table1[[PRODUCT]:[SELLING PRICE]],3,FALSE)</f>
        <v>Ft</v>
      </c>
      <c r="J5714" s="16">
        <f ca="1">VLOOKUP(Table3[[#This Row],[PRODUCT ID]],Table1[[PRODUCT]:[SELLING PRICE]],4,FALSE)</f>
        <v>240</v>
      </c>
      <c r="K5714" s="16">
        <f ca="1">VLOOKUP(Table3[[#This Row],[PRODUCT ID]],Table1[[PRODUCT]:[SELLING PRICE]],5,FALSE)</f>
        <v>27.457828291553902</v>
      </c>
      <c r="L5714" s="16">
        <f ca="1">J5714*Table3[[#This Row],[QUANTITY]]</f>
        <v>480</v>
      </c>
      <c r="M5714" s="16">
        <f ca="1">K5714*Table3[[#This Row],[QUANTITY]]*(1-Table3[[#This Row],[DISCOUNT %]])</f>
        <v>53.301671475097876</v>
      </c>
      <c r="N5714" s="3">
        <f>DAY(Table3[[#This Row],[DATE]])</f>
        <v>22</v>
      </c>
      <c r="O5714" s="3" t="str">
        <f>TEXT(Table3[[#This Row],[DATE]],"mmm")</f>
        <v>Aug</v>
      </c>
      <c r="P5714" s="3">
        <f>YEAR(Table3[[#This Row],[DATE]])</f>
        <v>2036</v>
      </c>
    </row>
    <row r="5715" spans="1:16" x14ac:dyDescent="0.3">
      <c r="A5715" s="6">
        <v>49910</v>
      </c>
      <c r="B5715" s="7" t="s">
        <v>1521</v>
      </c>
      <c r="C5715" s="9">
        <f t="shared" ca="1" si="178"/>
        <v>12</v>
      </c>
      <c r="D5715" s="9" t="s">
        <v>2116</v>
      </c>
      <c r="E5715" s="9" t="s">
        <v>2116</v>
      </c>
      <c r="F5715" s="10">
        <f t="shared" ca="1" si="179"/>
        <v>1.487159603672621E-2</v>
      </c>
      <c r="G5715" s="3" t="str">
        <f>VLOOKUP(Table3[[#This Row],[PRODUCT ID]],Table1[[PRODUCT]:[SELLING PRICE]],1,FALSE)</f>
        <v>Product469</v>
      </c>
      <c r="H5715" s="3" t="str">
        <f>VLOOKUP(Table3[[#This Row],[PRODUCT ID]],Table1[[PRODUCT]:[SELLING PRICE]],2,FALSE)</f>
        <v>Category3</v>
      </c>
      <c r="I5715" s="3" t="str">
        <f>VLOOKUP(Table3[[#This Row],[PRODUCT ID]],Table1[[PRODUCT]:[SELLING PRICE]],3,FALSE)</f>
        <v>Kg</v>
      </c>
      <c r="J5715" s="16">
        <f ca="1">VLOOKUP(Table3[[#This Row],[PRODUCT ID]],Table1[[PRODUCT]:[SELLING PRICE]],4,FALSE)</f>
        <v>41</v>
      </c>
      <c r="K5715" s="16">
        <f ca="1">VLOOKUP(Table3[[#This Row],[PRODUCT ID]],Table1[[PRODUCT]:[SELLING PRICE]],5,FALSE)</f>
        <v>289.53204788439183</v>
      </c>
      <c r="L5715" s="16">
        <f ca="1">J5715*Table3[[#This Row],[QUANTITY]]</f>
        <v>492</v>
      </c>
      <c r="M5715" s="16">
        <f ca="1">K5715*Table3[[#This Row],[QUANTITY]]*(1-Table3[[#This Row],[DISCOUNT %]])</f>
        <v>3422.714930742829</v>
      </c>
      <c r="N5715" s="3">
        <f>DAY(Table3[[#This Row],[DATE]])</f>
        <v>23</v>
      </c>
      <c r="O5715" s="3" t="str">
        <f>TEXT(Table3[[#This Row],[DATE]],"mmm")</f>
        <v>Aug</v>
      </c>
      <c r="P5715" s="3">
        <f>YEAR(Table3[[#This Row],[DATE]])</f>
        <v>2036</v>
      </c>
    </row>
    <row r="5716" spans="1:16" x14ac:dyDescent="0.3">
      <c r="A5716" s="6">
        <v>49911</v>
      </c>
      <c r="B5716" s="7" t="s">
        <v>1522</v>
      </c>
      <c r="C5716" s="9">
        <f t="shared" ca="1" si="178"/>
        <v>11</v>
      </c>
      <c r="D5716" s="9" t="s">
        <v>2117</v>
      </c>
      <c r="E5716" s="9" t="s">
        <v>2118</v>
      </c>
      <c r="F5716" s="10">
        <f t="shared" ca="1" si="179"/>
        <v>8.9104231065872896E-2</v>
      </c>
      <c r="G5716" s="3" t="str">
        <f>VLOOKUP(Table3[[#This Row],[PRODUCT ID]],Table1[[PRODUCT]:[SELLING PRICE]],1,FALSE)</f>
        <v>Product470</v>
      </c>
      <c r="H5716" s="3" t="str">
        <f>VLOOKUP(Table3[[#This Row],[PRODUCT ID]],Table1[[PRODUCT]:[SELLING PRICE]],2,FALSE)</f>
        <v>Category4</v>
      </c>
      <c r="I5716" s="3" t="str">
        <f>VLOOKUP(Table3[[#This Row],[PRODUCT ID]],Table1[[PRODUCT]:[SELLING PRICE]],3,FALSE)</f>
        <v>No</v>
      </c>
      <c r="J5716" s="16">
        <f ca="1">VLOOKUP(Table3[[#This Row],[PRODUCT ID]],Table1[[PRODUCT]:[SELLING PRICE]],4,FALSE)</f>
        <v>85</v>
      </c>
      <c r="K5716" s="16">
        <f ca="1">VLOOKUP(Table3[[#This Row],[PRODUCT ID]],Table1[[PRODUCT]:[SELLING PRICE]],5,FALSE)</f>
        <v>310.21596314357777</v>
      </c>
      <c r="L5716" s="16">
        <f ca="1">J5716*Table3[[#This Row],[QUANTITY]]</f>
        <v>935</v>
      </c>
      <c r="M5716" s="16">
        <f ca="1">K5716*Table3[[#This Row],[QUANTITY]]*(1-Table3[[#This Row],[DISCOUNT %]])</f>
        <v>3108.3184911164112</v>
      </c>
      <c r="N5716" s="3">
        <f>DAY(Table3[[#This Row],[DATE]])</f>
        <v>24</v>
      </c>
      <c r="O5716" s="3" t="str">
        <f>TEXT(Table3[[#This Row],[DATE]],"mmm")</f>
        <v>Aug</v>
      </c>
      <c r="P5716" s="3">
        <f>YEAR(Table3[[#This Row],[DATE]])</f>
        <v>2036</v>
      </c>
    </row>
    <row r="5717" spans="1:16" x14ac:dyDescent="0.3">
      <c r="A5717" s="6">
        <v>49912</v>
      </c>
      <c r="B5717" s="7" t="s">
        <v>1523</v>
      </c>
      <c r="C5717" s="9">
        <f t="shared" ca="1" si="178"/>
        <v>14</v>
      </c>
      <c r="D5717" s="9" t="s">
        <v>2115</v>
      </c>
      <c r="E5717" s="9" t="s">
        <v>2118</v>
      </c>
      <c r="F5717" s="10">
        <f t="shared" ca="1" si="179"/>
        <v>4.3605284235792574E-2</v>
      </c>
      <c r="G5717" s="3" t="str">
        <f>VLOOKUP(Table3[[#This Row],[PRODUCT ID]],Table1[[PRODUCT]:[SELLING PRICE]],1,FALSE)</f>
        <v>Product471</v>
      </c>
      <c r="H5717" s="3" t="str">
        <f>VLOOKUP(Table3[[#This Row],[PRODUCT ID]],Table1[[PRODUCT]:[SELLING PRICE]],2,FALSE)</f>
        <v>Category5</v>
      </c>
      <c r="I5717" s="3" t="str">
        <f>VLOOKUP(Table3[[#This Row],[PRODUCT ID]],Table1[[PRODUCT]:[SELLING PRICE]],3,FALSE)</f>
        <v>No</v>
      </c>
      <c r="J5717" s="16">
        <f ca="1">VLOOKUP(Table3[[#This Row],[PRODUCT ID]],Table1[[PRODUCT]:[SELLING PRICE]],4,FALSE)</f>
        <v>31</v>
      </c>
      <c r="K5717" s="16">
        <f ca="1">VLOOKUP(Table3[[#This Row],[PRODUCT ID]],Table1[[PRODUCT]:[SELLING PRICE]],5,FALSE)</f>
        <v>202.17480476603251</v>
      </c>
      <c r="L5717" s="16">
        <f ca="1">J5717*Table3[[#This Row],[QUANTITY]]</f>
        <v>434</v>
      </c>
      <c r="M5717" s="16">
        <f ca="1">K5717*Table3[[#This Row],[QUANTITY]]*(1-Table3[[#This Row],[DISCOUNT %]])</f>
        <v>2707.0248091445128</v>
      </c>
      <c r="N5717" s="3">
        <f>DAY(Table3[[#This Row],[DATE]])</f>
        <v>25</v>
      </c>
      <c r="O5717" s="3" t="str">
        <f>TEXT(Table3[[#This Row],[DATE]],"mmm")</f>
        <v>Aug</v>
      </c>
      <c r="P5717" s="3">
        <f>YEAR(Table3[[#This Row],[DATE]])</f>
        <v>2036</v>
      </c>
    </row>
    <row r="5718" spans="1:16" x14ac:dyDescent="0.3">
      <c r="A5718" s="6">
        <v>49913</v>
      </c>
      <c r="B5718" s="7" t="s">
        <v>1524</v>
      </c>
      <c r="C5718" s="9">
        <f t="shared" ca="1" si="178"/>
        <v>15</v>
      </c>
      <c r="D5718" s="9" t="s">
        <v>2115</v>
      </c>
      <c r="E5718" s="9" t="s">
        <v>2116</v>
      </c>
      <c r="F5718" s="10">
        <f t="shared" ca="1" si="179"/>
        <v>8.4728950739584974E-2</v>
      </c>
      <c r="G5718" s="3" t="str">
        <f>VLOOKUP(Table3[[#This Row],[PRODUCT ID]],Table1[[PRODUCT]:[SELLING PRICE]],1,FALSE)</f>
        <v>Product472</v>
      </c>
      <c r="H5718" s="3" t="str">
        <f>VLOOKUP(Table3[[#This Row],[PRODUCT ID]],Table1[[PRODUCT]:[SELLING PRICE]],2,FALSE)</f>
        <v>Category1</v>
      </c>
      <c r="I5718" s="3" t="str">
        <f>VLOOKUP(Table3[[#This Row],[PRODUCT ID]],Table1[[PRODUCT]:[SELLING PRICE]],3,FALSE)</f>
        <v>Ft</v>
      </c>
      <c r="J5718" s="16">
        <f ca="1">VLOOKUP(Table3[[#This Row],[PRODUCT ID]],Table1[[PRODUCT]:[SELLING PRICE]],4,FALSE)</f>
        <v>26</v>
      </c>
      <c r="K5718" s="16">
        <f ca="1">VLOOKUP(Table3[[#This Row],[PRODUCT ID]],Table1[[PRODUCT]:[SELLING PRICE]],5,FALSE)</f>
        <v>93.517461013329338</v>
      </c>
      <c r="L5718" s="16">
        <f ca="1">J5718*Table3[[#This Row],[QUANTITY]]</f>
        <v>390</v>
      </c>
      <c r="M5718" s="16">
        <f ca="1">K5718*Table3[[#This Row],[QUANTITY]]*(1-Table3[[#This Row],[DISCOUNT %]])</f>
        <v>1283.9073699875985</v>
      </c>
      <c r="N5718" s="3">
        <f>DAY(Table3[[#This Row],[DATE]])</f>
        <v>26</v>
      </c>
      <c r="O5718" s="3" t="str">
        <f>TEXT(Table3[[#This Row],[DATE]],"mmm")</f>
        <v>Aug</v>
      </c>
      <c r="P5718" s="3">
        <f>YEAR(Table3[[#This Row],[DATE]])</f>
        <v>2036</v>
      </c>
    </row>
    <row r="5719" spans="1:16" x14ac:dyDescent="0.3">
      <c r="A5719" s="6">
        <v>49914</v>
      </c>
      <c r="B5719" s="7" t="s">
        <v>1525</v>
      </c>
      <c r="C5719" s="9">
        <f t="shared" ca="1" si="178"/>
        <v>7</v>
      </c>
      <c r="D5719" s="9" t="s">
        <v>2115</v>
      </c>
      <c r="E5719" s="9" t="s">
        <v>2116</v>
      </c>
      <c r="F5719" s="10">
        <f t="shared" ca="1" si="179"/>
        <v>4.7794759286590549E-2</v>
      </c>
      <c r="G5719" s="3" t="str">
        <f>VLOOKUP(Table3[[#This Row],[PRODUCT ID]],Table1[[PRODUCT]:[SELLING PRICE]],1,FALSE)</f>
        <v>Product473</v>
      </c>
      <c r="H5719" s="3" t="str">
        <f>VLOOKUP(Table3[[#This Row],[PRODUCT ID]],Table1[[PRODUCT]:[SELLING PRICE]],2,FALSE)</f>
        <v>Category2</v>
      </c>
      <c r="I5719" s="3" t="str">
        <f>VLOOKUP(Table3[[#This Row],[PRODUCT ID]],Table1[[PRODUCT]:[SELLING PRICE]],3,FALSE)</f>
        <v>No</v>
      </c>
      <c r="J5719" s="16">
        <f ca="1">VLOOKUP(Table3[[#This Row],[PRODUCT ID]],Table1[[PRODUCT]:[SELLING PRICE]],4,FALSE)</f>
        <v>147</v>
      </c>
      <c r="K5719" s="16">
        <f ca="1">VLOOKUP(Table3[[#This Row],[PRODUCT ID]],Table1[[PRODUCT]:[SELLING PRICE]],5,FALSE)</f>
        <v>257.25377688515306</v>
      </c>
      <c r="L5719" s="16">
        <f ca="1">J5719*Table3[[#This Row],[QUANTITY]]</f>
        <v>1029</v>
      </c>
      <c r="M5719" s="16">
        <f ca="1">K5719*Table3[[#This Row],[QUANTITY]]*(1-Table3[[#This Row],[DISCOUNT %]])</f>
        <v>1714.7087618035262</v>
      </c>
      <c r="N5719" s="3">
        <f>DAY(Table3[[#This Row],[DATE]])</f>
        <v>27</v>
      </c>
      <c r="O5719" s="3" t="str">
        <f>TEXT(Table3[[#This Row],[DATE]],"mmm")</f>
        <v>Aug</v>
      </c>
      <c r="P5719" s="3">
        <f>YEAR(Table3[[#This Row],[DATE]])</f>
        <v>2036</v>
      </c>
    </row>
    <row r="5720" spans="1:16" x14ac:dyDescent="0.3">
      <c r="A5720" s="6">
        <v>49915</v>
      </c>
      <c r="B5720" s="7" t="s">
        <v>1526</v>
      </c>
      <c r="C5720" s="9">
        <f t="shared" ca="1" si="178"/>
        <v>5</v>
      </c>
      <c r="D5720" s="9" t="s">
        <v>2116</v>
      </c>
      <c r="E5720" s="9" t="s">
        <v>2116</v>
      </c>
      <c r="F5720" s="10">
        <f t="shared" ca="1" si="179"/>
        <v>9.9742750626769308E-3</v>
      </c>
      <c r="G5720" s="3" t="str">
        <f>VLOOKUP(Table3[[#This Row],[PRODUCT ID]],Table1[[PRODUCT]:[SELLING PRICE]],1,FALSE)</f>
        <v>Product474</v>
      </c>
      <c r="H5720" s="3" t="str">
        <f>VLOOKUP(Table3[[#This Row],[PRODUCT ID]],Table1[[PRODUCT]:[SELLING PRICE]],2,FALSE)</f>
        <v>Category3</v>
      </c>
      <c r="I5720" s="3" t="str">
        <f>VLOOKUP(Table3[[#This Row],[PRODUCT ID]],Table1[[PRODUCT]:[SELLING PRICE]],3,FALSE)</f>
        <v>Kg</v>
      </c>
      <c r="J5720" s="16">
        <f ca="1">VLOOKUP(Table3[[#This Row],[PRODUCT ID]],Table1[[PRODUCT]:[SELLING PRICE]],4,FALSE)</f>
        <v>42</v>
      </c>
      <c r="K5720" s="16">
        <f ca="1">VLOOKUP(Table3[[#This Row],[PRODUCT ID]],Table1[[PRODUCT]:[SELLING PRICE]],5,FALSE)</f>
        <v>110.0318501466551</v>
      </c>
      <c r="L5720" s="16">
        <f ca="1">J5720*Table3[[#This Row],[QUANTITY]]</f>
        <v>210</v>
      </c>
      <c r="M5720" s="16">
        <f ca="1">K5720*Table3[[#This Row],[QUANTITY]]*(1-Table3[[#This Row],[DISCOUNT %]])</f>
        <v>544.67181103818552</v>
      </c>
      <c r="N5720" s="3">
        <f>DAY(Table3[[#This Row],[DATE]])</f>
        <v>28</v>
      </c>
      <c r="O5720" s="3" t="str">
        <f>TEXT(Table3[[#This Row],[DATE]],"mmm")</f>
        <v>Aug</v>
      </c>
      <c r="P5720" s="3">
        <f>YEAR(Table3[[#This Row],[DATE]])</f>
        <v>2036</v>
      </c>
    </row>
    <row r="5721" spans="1:16" x14ac:dyDescent="0.3">
      <c r="A5721" s="6">
        <v>49916</v>
      </c>
      <c r="B5721" s="7" t="s">
        <v>1527</v>
      </c>
      <c r="C5721" s="9">
        <f t="shared" ca="1" si="178"/>
        <v>6</v>
      </c>
      <c r="D5721" s="9" t="s">
        <v>2116</v>
      </c>
      <c r="E5721" s="9" t="s">
        <v>2116</v>
      </c>
      <c r="F5721" s="10">
        <f t="shared" ca="1" si="179"/>
        <v>1.4107965647928834E-2</v>
      </c>
      <c r="G5721" s="3" t="str">
        <f>VLOOKUP(Table3[[#This Row],[PRODUCT ID]],Table1[[PRODUCT]:[SELLING PRICE]],1,FALSE)</f>
        <v>Product475</v>
      </c>
      <c r="H5721" s="3" t="str">
        <f>VLOOKUP(Table3[[#This Row],[PRODUCT ID]],Table1[[PRODUCT]:[SELLING PRICE]],2,FALSE)</f>
        <v>Category4</v>
      </c>
      <c r="I5721" s="3" t="str">
        <f>VLOOKUP(Table3[[#This Row],[PRODUCT ID]],Table1[[PRODUCT]:[SELLING PRICE]],3,FALSE)</f>
        <v>Kg</v>
      </c>
      <c r="J5721" s="16">
        <f ca="1">VLOOKUP(Table3[[#This Row],[PRODUCT ID]],Table1[[PRODUCT]:[SELLING PRICE]],4,FALSE)</f>
        <v>163</v>
      </c>
      <c r="K5721" s="16">
        <f ca="1">VLOOKUP(Table3[[#This Row],[PRODUCT ID]],Table1[[PRODUCT]:[SELLING PRICE]],5,FALSE)</f>
        <v>42.945534936466267</v>
      </c>
      <c r="L5721" s="16">
        <f ca="1">J5721*Table3[[#This Row],[QUANTITY]]</f>
        <v>978</v>
      </c>
      <c r="M5721" s="16">
        <f ca="1">K5721*Table3[[#This Row],[QUANTITY]]*(1-Table3[[#This Row],[DISCOUNT %]])</f>
        <v>254.03796482910406</v>
      </c>
      <c r="N5721" s="3">
        <f>DAY(Table3[[#This Row],[DATE]])</f>
        <v>29</v>
      </c>
      <c r="O5721" s="3" t="str">
        <f>TEXT(Table3[[#This Row],[DATE]],"mmm")</f>
        <v>Aug</v>
      </c>
      <c r="P5721" s="3">
        <f>YEAR(Table3[[#This Row],[DATE]])</f>
        <v>2036</v>
      </c>
    </row>
    <row r="5722" spans="1:16" x14ac:dyDescent="0.3">
      <c r="A5722" s="6">
        <v>49917</v>
      </c>
      <c r="B5722" s="7" t="s">
        <v>1528</v>
      </c>
      <c r="C5722" s="9">
        <f t="shared" ca="1" si="178"/>
        <v>15</v>
      </c>
      <c r="D5722" s="9" t="s">
        <v>2116</v>
      </c>
      <c r="E5722" s="9" t="s">
        <v>2118</v>
      </c>
      <c r="F5722" s="10">
        <f t="shared" ca="1" si="179"/>
        <v>4.7315361434481541E-2</v>
      </c>
      <c r="G5722" s="3" t="str">
        <f>VLOOKUP(Table3[[#This Row],[PRODUCT ID]],Table1[[PRODUCT]:[SELLING PRICE]],1,FALSE)</f>
        <v>Product476</v>
      </c>
      <c r="H5722" s="3" t="str">
        <f>VLOOKUP(Table3[[#This Row],[PRODUCT ID]],Table1[[PRODUCT]:[SELLING PRICE]],2,FALSE)</f>
        <v>Category5</v>
      </c>
      <c r="I5722" s="3" t="str">
        <f>VLOOKUP(Table3[[#This Row],[PRODUCT ID]],Table1[[PRODUCT]:[SELLING PRICE]],3,FALSE)</f>
        <v>Lt</v>
      </c>
      <c r="J5722" s="16">
        <f ca="1">VLOOKUP(Table3[[#This Row],[PRODUCT ID]],Table1[[PRODUCT]:[SELLING PRICE]],4,FALSE)</f>
        <v>123</v>
      </c>
      <c r="K5722" s="16">
        <f ca="1">VLOOKUP(Table3[[#This Row],[PRODUCT ID]],Table1[[PRODUCT]:[SELLING PRICE]],5,FALSE)</f>
        <v>200.6319080938685</v>
      </c>
      <c r="L5722" s="16">
        <f ca="1">J5722*Table3[[#This Row],[QUANTITY]]</f>
        <v>1845</v>
      </c>
      <c r="M5722" s="16">
        <f ca="1">K5722*Table3[[#This Row],[QUANTITY]]*(1-Table3[[#This Row],[DISCOUNT %]])</f>
        <v>2867.0840527067617</v>
      </c>
      <c r="N5722" s="3">
        <f>DAY(Table3[[#This Row],[DATE]])</f>
        <v>30</v>
      </c>
      <c r="O5722" s="3" t="str">
        <f>TEXT(Table3[[#This Row],[DATE]],"mmm")</f>
        <v>Aug</v>
      </c>
      <c r="P5722" s="3">
        <f>YEAR(Table3[[#This Row],[DATE]])</f>
        <v>2036</v>
      </c>
    </row>
    <row r="5723" spans="1:16" x14ac:dyDescent="0.3">
      <c r="A5723" s="6">
        <v>49918</v>
      </c>
      <c r="B5723" s="7" t="s">
        <v>1529</v>
      </c>
      <c r="C5723" s="9">
        <f t="shared" ca="1" si="178"/>
        <v>6</v>
      </c>
      <c r="D5723" s="9" t="s">
        <v>2115</v>
      </c>
      <c r="E5723" s="9" t="s">
        <v>2116</v>
      </c>
      <c r="F5723" s="10">
        <f t="shared" ca="1" si="179"/>
        <v>4.8806709222234172E-2</v>
      </c>
      <c r="G5723" s="3" t="str">
        <f>VLOOKUP(Table3[[#This Row],[PRODUCT ID]],Table1[[PRODUCT]:[SELLING PRICE]],1,FALSE)</f>
        <v>Product477</v>
      </c>
      <c r="H5723" s="3" t="str">
        <f>VLOOKUP(Table3[[#This Row],[PRODUCT ID]],Table1[[PRODUCT]:[SELLING PRICE]],2,FALSE)</f>
        <v>Category1</v>
      </c>
      <c r="I5723" s="3" t="str">
        <f>VLOOKUP(Table3[[#This Row],[PRODUCT ID]],Table1[[PRODUCT]:[SELLING PRICE]],3,FALSE)</f>
        <v>Kg</v>
      </c>
      <c r="J5723" s="16">
        <f ca="1">VLOOKUP(Table3[[#This Row],[PRODUCT ID]],Table1[[PRODUCT]:[SELLING PRICE]],4,FALSE)</f>
        <v>150</v>
      </c>
      <c r="K5723" s="16">
        <f ca="1">VLOOKUP(Table3[[#This Row],[PRODUCT ID]],Table1[[PRODUCT]:[SELLING PRICE]],5,FALSE)</f>
        <v>80.453442371860859</v>
      </c>
      <c r="L5723" s="16">
        <f ca="1">J5723*Table3[[#This Row],[QUANTITY]]</f>
        <v>900</v>
      </c>
      <c r="M5723" s="16">
        <f ca="1">K5723*Table3[[#This Row],[QUANTITY]]*(1-Table3[[#This Row],[DISCOUNT %]])</f>
        <v>459.16064762453806</v>
      </c>
      <c r="N5723" s="3">
        <f>DAY(Table3[[#This Row],[DATE]])</f>
        <v>31</v>
      </c>
      <c r="O5723" s="3" t="str">
        <f>TEXT(Table3[[#This Row],[DATE]],"mmm")</f>
        <v>Aug</v>
      </c>
      <c r="P5723" s="3">
        <f>YEAR(Table3[[#This Row],[DATE]])</f>
        <v>2036</v>
      </c>
    </row>
    <row r="5724" spans="1:16" x14ac:dyDescent="0.3">
      <c r="A5724" s="6">
        <v>49919</v>
      </c>
      <c r="B5724" s="7" t="s">
        <v>1530</v>
      </c>
      <c r="C5724" s="9">
        <f t="shared" ca="1" si="178"/>
        <v>6</v>
      </c>
      <c r="D5724" s="9" t="s">
        <v>2117</v>
      </c>
      <c r="E5724" s="9" t="s">
        <v>2116</v>
      </c>
      <c r="F5724" s="10">
        <f t="shared" ca="1" si="179"/>
        <v>4.8194720830143339E-2</v>
      </c>
      <c r="G5724" s="3" t="str">
        <f>VLOOKUP(Table3[[#This Row],[PRODUCT ID]],Table1[[PRODUCT]:[SELLING PRICE]],1,FALSE)</f>
        <v>Product478</v>
      </c>
      <c r="H5724" s="3" t="str">
        <f>VLOOKUP(Table3[[#This Row],[PRODUCT ID]],Table1[[PRODUCT]:[SELLING PRICE]],2,FALSE)</f>
        <v>Category2</v>
      </c>
      <c r="I5724" s="3" t="str">
        <f>VLOOKUP(Table3[[#This Row],[PRODUCT ID]],Table1[[PRODUCT]:[SELLING PRICE]],3,FALSE)</f>
        <v>Lt</v>
      </c>
      <c r="J5724" s="16">
        <f ca="1">VLOOKUP(Table3[[#This Row],[PRODUCT ID]],Table1[[PRODUCT]:[SELLING PRICE]],4,FALSE)</f>
        <v>121</v>
      </c>
      <c r="K5724" s="16">
        <f ca="1">VLOOKUP(Table3[[#This Row],[PRODUCT ID]],Table1[[PRODUCT]:[SELLING PRICE]],5,FALSE)</f>
        <v>127.37404760966747</v>
      </c>
      <c r="L5724" s="16">
        <f ca="1">J5724*Table3[[#This Row],[QUANTITY]]</f>
        <v>726</v>
      </c>
      <c r="M5724" s="16">
        <f ca="1">K5724*Table3[[#This Row],[QUANTITY]]*(1-Table3[[#This Row],[DISCOUNT %]])</f>
        <v>727.41174566468499</v>
      </c>
      <c r="N5724" s="3">
        <f>DAY(Table3[[#This Row],[DATE]])</f>
        <v>1</v>
      </c>
      <c r="O5724" s="3" t="str">
        <f>TEXT(Table3[[#This Row],[DATE]],"mmm")</f>
        <v>Sep</v>
      </c>
      <c r="P5724" s="3">
        <f>YEAR(Table3[[#This Row],[DATE]])</f>
        <v>2036</v>
      </c>
    </row>
    <row r="5725" spans="1:16" x14ac:dyDescent="0.3">
      <c r="A5725" s="6">
        <v>49920</v>
      </c>
      <c r="B5725" s="7" t="s">
        <v>1531</v>
      </c>
      <c r="C5725" s="9">
        <f t="shared" ca="1" si="178"/>
        <v>1</v>
      </c>
      <c r="D5725" s="9" t="s">
        <v>2117</v>
      </c>
      <c r="E5725" s="9" t="s">
        <v>2116</v>
      </c>
      <c r="F5725" s="10">
        <f t="shared" ca="1" si="179"/>
        <v>1.6055325213694994E-2</v>
      </c>
      <c r="G5725" s="3" t="str">
        <f>VLOOKUP(Table3[[#This Row],[PRODUCT ID]],Table1[[PRODUCT]:[SELLING PRICE]],1,FALSE)</f>
        <v>Product479</v>
      </c>
      <c r="H5725" s="3" t="str">
        <f>VLOOKUP(Table3[[#This Row],[PRODUCT ID]],Table1[[PRODUCT]:[SELLING PRICE]],2,FALSE)</f>
        <v>Category3</v>
      </c>
      <c r="I5725" s="3" t="str">
        <f>VLOOKUP(Table3[[#This Row],[PRODUCT ID]],Table1[[PRODUCT]:[SELLING PRICE]],3,FALSE)</f>
        <v>Ft</v>
      </c>
      <c r="J5725" s="16">
        <f ca="1">VLOOKUP(Table3[[#This Row],[PRODUCT ID]],Table1[[PRODUCT]:[SELLING PRICE]],4,FALSE)</f>
        <v>63</v>
      </c>
      <c r="K5725" s="16">
        <f ca="1">VLOOKUP(Table3[[#This Row],[PRODUCT ID]],Table1[[PRODUCT]:[SELLING PRICE]],5,FALSE)</f>
        <v>286.54195862717557</v>
      </c>
      <c r="L5725" s="16">
        <f ca="1">J5725*Table3[[#This Row],[QUANTITY]]</f>
        <v>63</v>
      </c>
      <c r="M5725" s="16">
        <f ca="1">K5725*Table3[[#This Row],[QUANTITY]]*(1-Table3[[#This Row],[DISCOUNT %]])</f>
        <v>281.94143429404716</v>
      </c>
      <c r="N5725" s="3">
        <f>DAY(Table3[[#This Row],[DATE]])</f>
        <v>2</v>
      </c>
      <c r="O5725" s="3" t="str">
        <f>TEXT(Table3[[#This Row],[DATE]],"mmm")</f>
        <v>Sep</v>
      </c>
      <c r="P5725" s="3">
        <f>YEAR(Table3[[#This Row],[DATE]])</f>
        <v>2036</v>
      </c>
    </row>
    <row r="5726" spans="1:16" x14ac:dyDescent="0.3">
      <c r="A5726" s="6">
        <v>49921</v>
      </c>
      <c r="B5726" s="7" t="s">
        <v>1532</v>
      </c>
      <c r="C5726" s="9">
        <f t="shared" ca="1" si="178"/>
        <v>6</v>
      </c>
      <c r="D5726" s="9" t="s">
        <v>2116</v>
      </c>
      <c r="E5726" s="9" t="s">
        <v>2116</v>
      </c>
      <c r="F5726" s="10">
        <f t="shared" ca="1" si="179"/>
        <v>3.2152659352250425E-3</v>
      </c>
      <c r="G5726" s="3" t="str">
        <f>VLOOKUP(Table3[[#This Row],[PRODUCT ID]],Table1[[PRODUCT]:[SELLING PRICE]],1,FALSE)</f>
        <v>Product480</v>
      </c>
      <c r="H5726" s="3" t="str">
        <f>VLOOKUP(Table3[[#This Row],[PRODUCT ID]],Table1[[PRODUCT]:[SELLING PRICE]],2,FALSE)</f>
        <v>Category4</v>
      </c>
      <c r="I5726" s="3" t="str">
        <f>VLOOKUP(Table3[[#This Row],[PRODUCT ID]],Table1[[PRODUCT]:[SELLING PRICE]],3,FALSE)</f>
        <v>Kg</v>
      </c>
      <c r="J5726" s="16">
        <f ca="1">VLOOKUP(Table3[[#This Row],[PRODUCT ID]],Table1[[PRODUCT]:[SELLING PRICE]],4,FALSE)</f>
        <v>172</v>
      </c>
      <c r="K5726" s="16">
        <f ca="1">VLOOKUP(Table3[[#This Row],[PRODUCT ID]],Table1[[PRODUCT]:[SELLING PRICE]],5,FALSE)</f>
        <v>35.037470573572449</v>
      </c>
      <c r="L5726" s="16">
        <f ca="1">J5726*Table3[[#This Row],[QUANTITY]]</f>
        <v>1032</v>
      </c>
      <c r="M5726" s="16">
        <f ca="1">K5726*Table3[[#This Row],[QUANTITY]]*(1-Table3[[#This Row],[DISCOUNT %]])</f>
        <v>209.54889472788474</v>
      </c>
      <c r="N5726" s="3">
        <f>DAY(Table3[[#This Row],[DATE]])</f>
        <v>3</v>
      </c>
      <c r="O5726" s="3" t="str">
        <f>TEXT(Table3[[#This Row],[DATE]],"mmm")</f>
        <v>Sep</v>
      </c>
      <c r="P5726" s="3">
        <f>YEAR(Table3[[#This Row],[DATE]])</f>
        <v>2036</v>
      </c>
    </row>
    <row r="5727" spans="1:16" x14ac:dyDescent="0.3">
      <c r="A5727" s="6">
        <v>49922</v>
      </c>
      <c r="B5727" s="7" t="s">
        <v>1533</v>
      </c>
      <c r="C5727" s="9">
        <f t="shared" ca="1" si="178"/>
        <v>10</v>
      </c>
      <c r="D5727" s="9" t="s">
        <v>2116</v>
      </c>
      <c r="E5727" s="9" t="s">
        <v>2116</v>
      </c>
      <c r="F5727" s="10">
        <f t="shared" ca="1" si="179"/>
        <v>8.7715079565613516E-2</v>
      </c>
      <c r="G5727" s="3" t="str">
        <f>VLOOKUP(Table3[[#This Row],[PRODUCT ID]],Table1[[PRODUCT]:[SELLING PRICE]],1,FALSE)</f>
        <v>Product481</v>
      </c>
      <c r="H5727" s="3" t="str">
        <f>VLOOKUP(Table3[[#This Row],[PRODUCT ID]],Table1[[PRODUCT]:[SELLING PRICE]],2,FALSE)</f>
        <v>Category1</v>
      </c>
      <c r="I5727" s="3" t="str">
        <f>VLOOKUP(Table3[[#This Row],[PRODUCT ID]],Table1[[PRODUCT]:[SELLING PRICE]],3,FALSE)</f>
        <v>No</v>
      </c>
      <c r="J5727" s="16">
        <f ca="1">VLOOKUP(Table3[[#This Row],[PRODUCT ID]],Table1[[PRODUCT]:[SELLING PRICE]],4,FALSE)</f>
        <v>245</v>
      </c>
      <c r="K5727" s="16">
        <f ca="1">VLOOKUP(Table3[[#This Row],[PRODUCT ID]],Table1[[PRODUCT]:[SELLING PRICE]],5,FALSE)</f>
        <v>241.35877362998423</v>
      </c>
      <c r="L5727" s="16">
        <f ca="1">J5727*Table3[[#This Row],[QUANTITY]]</f>
        <v>2450</v>
      </c>
      <c r="M5727" s="16">
        <f ca="1">K5727*Table3[[#This Row],[QUANTITY]]*(1-Table3[[#This Row],[DISCOUNT %]])</f>
        <v>2201.8796959717124</v>
      </c>
      <c r="N5727" s="3">
        <f>DAY(Table3[[#This Row],[DATE]])</f>
        <v>4</v>
      </c>
      <c r="O5727" s="3" t="str">
        <f>TEXT(Table3[[#This Row],[DATE]],"mmm")</f>
        <v>Sep</v>
      </c>
      <c r="P5727" s="3">
        <f>YEAR(Table3[[#This Row],[DATE]])</f>
        <v>2036</v>
      </c>
    </row>
    <row r="5728" spans="1:16" x14ac:dyDescent="0.3">
      <c r="A5728" s="6">
        <v>49923</v>
      </c>
      <c r="B5728" s="7" t="s">
        <v>1534</v>
      </c>
      <c r="C5728" s="9">
        <f t="shared" ca="1" si="178"/>
        <v>12</v>
      </c>
      <c r="D5728" s="9" t="s">
        <v>2116</v>
      </c>
      <c r="E5728" s="9" t="s">
        <v>2118</v>
      </c>
      <c r="F5728" s="10">
        <f t="shared" ca="1" si="179"/>
        <v>5.3647996630323228E-2</v>
      </c>
      <c r="G5728" s="3" t="str">
        <f>VLOOKUP(Table3[[#This Row],[PRODUCT ID]],Table1[[PRODUCT]:[SELLING PRICE]],1,FALSE)</f>
        <v>Product482</v>
      </c>
      <c r="H5728" s="3" t="str">
        <f>VLOOKUP(Table3[[#This Row],[PRODUCT ID]],Table1[[PRODUCT]:[SELLING PRICE]],2,FALSE)</f>
        <v>Category2</v>
      </c>
      <c r="I5728" s="3" t="str">
        <f>VLOOKUP(Table3[[#This Row],[PRODUCT ID]],Table1[[PRODUCT]:[SELLING PRICE]],3,FALSE)</f>
        <v>No</v>
      </c>
      <c r="J5728" s="16">
        <f ca="1">VLOOKUP(Table3[[#This Row],[PRODUCT ID]],Table1[[PRODUCT]:[SELLING PRICE]],4,FALSE)</f>
        <v>21</v>
      </c>
      <c r="K5728" s="16">
        <f ca="1">VLOOKUP(Table3[[#This Row],[PRODUCT ID]],Table1[[PRODUCT]:[SELLING PRICE]],5,FALSE)</f>
        <v>289.74564546103386</v>
      </c>
      <c r="L5728" s="16">
        <f ca="1">J5728*Table3[[#This Row],[QUANTITY]]</f>
        <v>252</v>
      </c>
      <c r="M5728" s="16">
        <f ca="1">K5728*Table3[[#This Row],[QUANTITY]]*(1-Table3[[#This Row],[DISCOUNT %]])</f>
        <v>3290.4164645962737</v>
      </c>
      <c r="N5728" s="3">
        <f>DAY(Table3[[#This Row],[DATE]])</f>
        <v>5</v>
      </c>
      <c r="O5728" s="3" t="str">
        <f>TEXT(Table3[[#This Row],[DATE]],"mmm")</f>
        <v>Sep</v>
      </c>
      <c r="P5728" s="3">
        <f>YEAR(Table3[[#This Row],[DATE]])</f>
        <v>2036</v>
      </c>
    </row>
    <row r="5729" spans="1:16" x14ac:dyDescent="0.3">
      <c r="A5729" s="6">
        <v>49924</v>
      </c>
      <c r="B5729" s="7" t="s">
        <v>1535</v>
      </c>
      <c r="C5729" s="9">
        <f t="shared" ca="1" si="178"/>
        <v>15</v>
      </c>
      <c r="D5729" s="9" t="s">
        <v>2116</v>
      </c>
      <c r="E5729" s="9" t="s">
        <v>2118</v>
      </c>
      <c r="F5729" s="10">
        <f t="shared" ca="1" si="179"/>
        <v>7.2880675526367719E-2</v>
      </c>
      <c r="G5729" s="3" t="str">
        <f>VLOOKUP(Table3[[#This Row],[PRODUCT ID]],Table1[[PRODUCT]:[SELLING PRICE]],1,FALSE)</f>
        <v>Product483</v>
      </c>
      <c r="H5729" s="3" t="str">
        <f>VLOOKUP(Table3[[#This Row],[PRODUCT ID]],Table1[[PRODUCT]:[SELLING PRICE]],2,FALSE)</f>
        <v>Category3</v>
      </c>
      <c r="I5729" s="3" t="str">
        <f>VLOOKUP(Table3[[#This Row],[PRODUCT ID]],Table1[[PRODUCT]:[SELLING PRICE]],3,FALSE)</f>
        <v>Ft</v>
      </c>
      <c r="J5729" s="16">
        <f ca="1">VLOOKUP(Table3[[#This Row],[PRODUCT ID]],Table1[[PRODUCT]:[SELLING PRICE]],4,FALSE)</f>
        <v>27</v>
      </c>
      <c r="K5729" s="16">
        <f ca="1">VLOOKUP(Table3[[#This Row],[PRODUCT ID]],Table1[[PRODUCT]:[SELLING PRICE]],5,FALSE)</f>
        <v>42.179208549408443</v>
      </c>
      <c r="L5729" s="16">
        <f ca="1">J5729*Table3[[#This Row],[QUANTITY]]</f>
        <v>405</v>
      </c>
      <c r="M5729" s="16">
        <f ca="1">K5729*Table3[[#This Row],[QUANTITY]]*(1-Table3[[#This Row],[DISCOUNT %]])</f>
        <v>586.57739005740018</v>
      </c>
      <c r="N5729" s="3">
        <f>DAY(Table3[[#This Row],[DATE]])</f>
        <v>6</v>
      </c>
      <c r="O5729" s="3" t="str">
        <f>TEXT(Table3[[#This Row],[DATE]],"mmm")</f>
        <v>Sep</v>
      </c>
      <c r="P5729" s="3">
        <f>YEAR(Table3[[#This Row],[DATE]])</f>
        <v>2036</v>
      </c>
    </row>
    <row r="5730" spans="1:16" x14ac:dyDescent="0.3">
      <c r="A5730" s="6">
        <v>49925</v>
      </c>
      <c r="B5730" s="7" t="s">
        <v>1536</v>
      </c>
      <c r="C5730" s="9">
        <f t="shared" ca="1" si="178"/>
        <v>9</v>
      </c>
      <c r="D5730" s="9" t="s">
        <v>2115</v>
      </c>
      <c r="E5730" s="9" t="s">
        <v>2116</v>
      </c>
      <c r="F5730" s="10">
        <f t="shared" ca="1" si="179"/>
        <v>1.1171111185055527E-2</v>
      </c>
      <c r="G5730" s="3" t="str">
        <f>VLOOKUP(Table3[[#This Row],[PRODUCT ID]],Table1[[PRODUCT]:[SELLING PRICE]],1,FALSE)</f>
        <v>Product484</v>
      </c>
      <c r="H5730" s="3" t="str">
        <f>VLOOKUP(Table3[[#This Row],[PRODUCT ID]],Table1[[PRODUCT]:[SELLING PRICE]],2,FALSE)</f>
        <v>Category4</v>
      </c>
      <c r="I5730" s="3" t="str">
        <f>VLOOKUP(Table3[[#This Row],[PRODUCT ID]],Table1[[PRODUCT]:[SELLING PRICE]],3,FALSE)</f>
        <v>No</v>
      </c>
      <c r="J5730" s="16">
        <f ca="1">VLOOKUP(Table3[[#This Row],[PRODUCT ID]],Table1[[PRODUCT]:[SELLING PRICE]],4,FALSE)</f>
        <v>216</v>
      </c>
      <c r="K5730" s="16">
        <f ca="1">VLOOKUP(Table3[[#This Row],[PRODUCT ID]],Table1[[PRODUCT]:[SELLING PRICE]],5,FALSE)</f>
        <v>105.8454641288906</v>
      </c>
      <c r="L5730" s="16">
        <f ca="1">J5730*Table3[[#This Row],[QUANTITY]]</f>
        <v>1944</v>
      </c>
      <c r="M5730" s="16">
        <f ca="1">K5730*Table3[[#This Row],[QUANTITY]]*(1-Table3[[#This Row],[DISCOUNT %]])</f>
        <v>941.96747412605657</v>
      </c>
      <c r="N5730" s="3">
        <f>DAY(Table3[[#This Row],[DATE]])</f>
        <v>7</v>
      </c>
      <c r="O5730" s="3" t="str">
        <f>TEXT(Table3[[#This Row],[DATE]],"mmm")</f>
        <v>Sep</v>
      </c>
      <c r="P5730" s="3">
        <f>YEAR(Table3[[#This Row],[DATE]])</f>
        <v>2036</v>
      </c>
    </row>
    <row r="5731" spans="1:16" x14ac:dyDescent="0.3">
      <c r="A5731" s="6">
        <v>49926</v>
      </c>
      <c r="B5731" s="7" t="s">
        <v>1537</v>
      </c>
      <c r="C5731" s="9">
        <f t="shared" ca="1" si="178"/>
        <v>1</v>
      </c>
      <c r="D5731" s="9" t="s">
        <v>2116</v>
      </c>
      <c r="E5731" s="9" t="s">
        <v>2116</v>
      </c>
      <c r="F5731" s="10">
        <f t="shared" ca="1" si="179"/>
        <v>6.9959416299714583E-2</v>
      </c>
      <c r="G5731" s="3" t="str">
        <f>VLOOKUP(Table3[[#This Row],[PRODUCT ID]],Table1[[PRODUCT]:[SELLING PRICE]],1,FALSE)</f>
        <v>Product485</v>
      </c>
      <c r="H5731" s="3" t="str">
        <f>VLOOKUP(Table3[[#This Row],[PRODUCT ID]],Table1[[PRODUCT]:[SELLING PRICE]],2,FALSE)</f>
        <v>Category5</v>
      </c>
      <c r="I5731" s="3" t="str">
        <f>VLOOKUP(Table3[[#This Row],[PRODUCT ID]],Table1[[PRODUCT]:[SELLING PRICE]],3,FALSE)</f>
        <v>Kg</v>
      </c>
      <c r="J5731" s="16">
        <f ca="1">VLOOKUP(Table3[[#This Row],[PRODUCT ID]],Table1[[PRODUCT]:[SELLING PRICE]],4,FALSE)</f>
        <v>215</v>
      </c>
      <c r="K5731" s="16">
        <f ca="1">VLOOKUP(Table3[[#This Row],[PRODUCT ID]],Table1[[PRODUCT]:[SELLING PRICE]],5,FALSE)</f>
        <v>130.50927080863721</v>
      </c>
      <c r="L5731" s="16">
        <f ca="1">J5731*Table3[[#This Row],[QUANTITY]]</f>
        <v>215</v>
      </c>
      <c r="M5731" s="16">
        <f ca="1">K5731*Table3[[#This Row],[QUANTITY]]*(1-Table3[[#This Row],[DISCOUNT %]])</f>
        <v>121.37891840116357</v>
      </c>
      <c r="N5731" s="3">
        <f>DAY(Table3[[#This Row],[DATE]])</f>
        <v>8</v>
      </c>
      <c r="O5731" s="3" t="str">
        <f>TEXT(Table3[[#This Row],[DATE]],"mmm")</f>
        <v>Sep</v>
      </c>
      <c r="P5731" s="3">
        <f>YEAR(Table3[[#This Row],[DATE]])</f>
        <v>2036</v>
      </c>
    </row>
    <row r="5732" spans="1:16" x14ac:dyDescent="0.3">
      <c r="A5732" s="6">
        <v>49927</v>
      </c>
      <c r="B5732" s="7" t="s">
        <v>1538</v>
      </c>
      <c r="C5732" s="9">
        <f t="shared" ca="1" si="178"/>
        <v>10</v>
      </c>
      <c r="D5732" s="9" t="s">
        <v>2117</v>
      </c>
      <c r="E5732" s="9" t="s">
        <v>2116</v>
      </c>
      <c r="F5732" s="10">
        <f t="shared" ca="1" si="179"/>
        <v>4.9213544228566657E-2</v>
      </c>
      <c r="G5732" s="3" t="str">
        <f>VLOOKUP(Table3[[#This Row],[PRODUCT ID]],Table1[[PRODUCT]:[SELLING PRICE]],1,FALSE)</f>
        <v>Product486</v>
      </c>
      <c r="H5732" s="3" t="str">
        <f>VLOOKUP(Table3[[#This Row],[PRODUCT ID]],Table1[[PRODUCT]:[SELLING PRICE]],2,FALSE)</f>
        <v>Category1</v>
      </c>
      <c r="I5732" s="3" t="str">
        <f>VLOOKUP(Table3[[#This Row],[PRODUCT ID]],Table1[[PRODUCT]:[SELLING PRICE]],3,FALSE)</f>
        <v>Kg</v>
      </c>
      <c r="J5732" s="16">
        <f ca="1">VLOOKUP(Table3[[#This Row],[PRODUCT ID]],Table1[[PRODUCT]:[SELLING PRICE]],4,FALSE)</f>
        <v>75</v>
      </c>
      <c r="K5732" s="16">
        <f ca="1">VLOOKUP(Table3[[#This Row],[PRODUCT ID]],Table1[[PRODUCT]:[SELLING PRICE]],5,FALSE)</f>
        <v>243.91540218941432</v>
      </c>
      <c r="L5732" s="16">
        <f ca="1">J5732*Table3[[#This Row],[QUANTITY]]</f>
        <v>750</v>
      </c>
      <c r="M5732" s="16">
        <f ca="1">K5732*Table3[[#This Row],[QUANTITY]]*(1-Table3[[#This Row],[DISCOUNT %]])</f>
        <v>2319.1146075573697</v>
      </c>
      <c r="N5732" s="3">
        <f>DAY(Table3[[#This Row],[DATE]])</f>
        <v>9</v>
      </c>
      <c r="O5732" s="3" t="str">
        <f>TEXT(Table3[[#This Row],[DATE]],"mmm")</f>
        <v>Sep</v>
      </c>
      <c r="P5732" s="3">
        <f>YEAR(Table3[[#This Row],[DATE]])</f>
        <v>2036</v>
      </c>
    </row>
    <row r="5733" spans="1:16" x14ac:dyDescent="0.3">
      <c r="A5733" s="6">
        <v>49928</v>
      </c>
      <c r="B5733" s="7" t="s">
        <v>1539</v>
      </c>
      <c r="C5733" s="9">
        <f t="shared" ca="1" si="178"/>
        <v>14</v>
      </c>
      <c r="D5733" s="9" t="s">
        <v>2115</v>
      </c>
      <c r="E5733" s="9" t="s">
        <v>2116</v>
      </c>
      <c r="F5733" s="10">
        <f t="shared" ca="1" si="179"/>
        <v>3.9823590274366882E-2</v>
      </c>
      <c r="G5733" s="3" t="str">
        <f>VLOOKUP(Table3[[#This Row],[PRODUCT ID]],Table1[[PRODUCT]:[SELLING PRICE]],1,FALSE)</f>
        <v>Product487</v>
      </c>
      <c r="H5733" s="3" t="str">
        <f>VLOOKUP(Table3[[#This Row],[PRODUCT ID]],Table1[[PRODUCT]:[SELLING PRICE]],2,FALSE)</f>
        <v>Category2</v>
      </c>
      <c r="I5733" s="3" t="str">
        <f>VLOOKUP(Table3[[#This Row],[PRODUCT ID]],Table1[[PRODUCT]:[SELLING PRICE]],3,FALSE)</f>
        <v>Lt</v>
      </c>
      <c r="J5733" s="16">
        <f ca="1">VLOOKUP(Table3[[#This Row],[PRODUCT ID]],Table1[[PRODUCT]:[SELLING PRICE]],4,FALSE)</f>
        <v>10</v>
      </c>
      <c r="K5733" s="16">
        <f ca="1">VLOOKUP(Table3[[#This Row],[PRODUCT ID]],Table1[[PRODUCT]:[SELLING PRICE]],5,FALSE)</f>
        <v>64.154200667355752</v>
      </c>
      <c r="L5733" s="16">
        <f ca="1">J5733*Table3[[#This Row],[QUANTITY]]</f>
        <v>140</v>
      </c>
      <c r="M5733" s="16">
        <f ca="1">K5733*Table3[[#This Row],[QUANTITY]]*(1-Table3[[#This Row],[DISCOUNT %]])</f>
        <v>862.39090091839239</v>
      </c>
      <c r="N5733" s="3">
        <f>DAY(Table3[[#This Row],[DATE]])</f>
        <v>10</v>
      </c>
      <c r="O5733" s="3" t="str">
        <f>TEXT(Table3[[#This Row],[DATE]],"mmm")</f>
        <v>Sep</v>
      </c>
      <c r="P5733" s="3">
        <f>YEAR(Table3[[#This Row],[DATE]])</f>
        <v>2036</v>
      </c>
    </row>
    <row r="5734" spans="1:16" x14ac:dyDescent="0.3">
      <c r="A5734" s="6">
        <v>49929</v>
      </c>
      <c r="B5734" s="7" t="s">
        <v>1540</v>
      </c>
      <c r="C5734" s="9">
        <f t="shared" ca="1" si="178"/>
        <v>4</v>
      </c>
      <c r="D5734" s="9" t="s">
        <v>2115</v>
      </c>
      <c r="E5734" s="9" t="s">
        <v>2118</v>
      </c>
      <c r="F5734" s="10">
        <f t="shared" ca="1" si="179"/>
        <v>8.9532803864007776E-2</v>
      </c>
      <c r="G5734" s="3" t="str">
        <f>VLOOKUP(Table3[[#This Row],[PRODUCT ID]],Table1[[PRODUCT]:[SELLING PRICE]],1,FALSE)</f>
        <v>Product488</v>
      </c>
      <c r="H5734" s="3" t="str">
        <f>VLOOKUP(Table3[[#This Row],[PRODUCT ID]],Table1[[PRODUCT]:[SELLING PRICE]],2,FALSE)</f>
        <v>Category3</v>
      </c>
      <c r="I5734" s="3" t="str">
        <f>VLOOKUP(Table3[[#This Row],[PRODUCT ID]],Table1[[PRODUCT]:[SELLING PRICE]],3,FALSE)</f>
        <v>Kg</v>
      </c>
      <c r="J5734" s="16">
        <f ca="1">VLOOKUP(Table3[[#This Row],[PRODUCT ID]],Table1[[PRODUCT]:[SELLING PRICE]],4,FALSE)</f>
        <v>172</v>
      </c>
      <c r="K5734" s="16">
        <f ca="1">VLOOKUP(Table3[[#This Row],[PRODUCT ID]],Table1[[PRODUCT]:[SELLING PRICE]],5,FALSE)</f>
        <v>59.178953361383144</v>
      </c>
      <c r="L5734" s="16">
        <f ca="1">J5734*Table3[[#This Row],[QUANTITY]]</f>
        <v>688</v>
      </c>
      <c r="M5734" s="16">
        <f ca="1">K5734*Table3[[#This Row],[QUANTITY]]*(1-Table3[[#This Row],[DISCOUNT %]])</f>
        <v>215.52198294880466</v>
      </c>
      <c r="N5734" s="3">
        <f>DAY(Table3[[#This Row],[DATE]])</f>
        <v>11</v>
      </c>
      <c r="O5734" s="3" t="str">
        <f>TEXT(Table3[[#This Row],[DATE]],"mmm")</f>
        <v>Sep</v>
      </c>
      <c r="P5734" s="3">
        <f>YEAR(Table3[[#This Row],[DATE]])</f>
        <v>2036</v>
      </c>
    </row>
    <row r="5735" spans="1:16" x14ac:dyDescent="0.3">
      <c r="A5735" s="6">
        <v>49930</v>
      </c>
      <c r="B5735" s="7" t="s">
        <v>1541</v>
      </c>
      <c r="C5735" s="9">
        <f t="shared" ca="1" si="178"/>
        <v>11</v>
      </c>
      <c r="D5735" s="9" t="s">
        <v>2115</v>
      </c>
      <c r="E5735" s="9" t="s">
        <v>2116</v>
      </c>
      <c r="F5735" s="10">
        <f t="shared" ca="1" si="179"/>
        <v>6.8917671116210499E-2</v>
      </c>
      <c r="G5735" s="3" t="str">
        <f>VLOOKUP(Table3[[#This Row],[PRODUCT ID]],Table1[[PRODUCT]:[SELLING PRICE]],1,FALSE)</f>
        <v>Product489</v>
      </c>
      <c r="H5735" s="3" t="str">
        <f>VLOOKUP(Table3[[#This Row],[PRODUCT ID]],Table1[[PRODUCT]:[SELLING PRICE]],2,FALSE)</f>
        <v>Category4</v>
      </c>
      <c r="I5735" s="3" t="str">
        <f>VLOOKUP(Table3[[#This Row],[PRODUCT ID]],Table1[[PRODUCT]:[SELLING PRICE]],3,FALSE)</f>
        <v>Lt</v>
      </c>
      <c r="J5735" s="16">
        <f ca="1">VLOOKUP(Table3[[#This Row],[PRODUCT ID]],Table1[[PRODUCT]:[SELLING PRICE]],4,FALSE)</f>
        <v>129</v>
      </c>
      <c r="K5735" s="16">
        <f ca="1">VLOOKUP(Table3[[#This Row],[PRODUCT ID]],Table1[[PRODUCT]:[SELLING PRICE]],5,FALSE)</f>
        <v>148.14331354266437</v>
      </c>
      <c r="L5735" s="16">
        <f ca="1">J5735*Table3[[#This Row],[QUANTITY]]</f>
        <v>1419</v>
      </c>
      <c r="M5735" s="16">
        <f ca="1">K5735*Table3[[#This Row],[QUANTITY]]*(1-Table3[[#This Row],[DISCOUNT %]])</f>
        <v>1517.2698352005191</v>
      </c>
      <c r="N5735" s="3">
        <f>DAY(Table3[[#This Row],[DATE]])</f>
        <v>12</v>
      </c>
      <c r="O5735" s="3" t="str">
        <f>TEXT(Table3[[#This Row],[DATE]],"mmm")</f>
        <v>Sep</v>
      </c>
      <c r="P5735" s="3">
        <f>YEAR(Table3[[#This Row],[DATE]])</f>
        <v>2036</v>
      </c>
    </row>
    <row r="5736" spans="1:16" x14ac:dyDescent="0.3">
      <c r="A5736" s="6">
        <v>49931</v>
      </c>
      <c r="B5736" s="7" t="s">
        <v>1542</v>
      </c>
      <c r="C5736" s="9">
        <f t="shared" ca="1" si="178"/>
        <v>6</v>
      </c>
      <c r="D5736" s="9" t="s">
        <v>2116</v>
      </c>
      <c r="E5736" s="9" t="s">
        <v>2116</v>
      </c>
      <c r="F5736" s="10">
        <f t="shared" ca="1" si="179"/>
        <v>7.3729395966164998E-2</v>
      </c>
      <c r="G5736" s="3" t="str">
        <f>VLOOKUP(Table3[[#This Row],[PRODUCT ID]],Table1[[PRODUCT]:[SELLING PRICE]],1,FALSE)</f>
        <v>Product490</v>
      </c>
      <c r="H5736" s="3" t="str">
        <f>VLOOKUP(Table3[[#This Row],[PRODUCT ID]],Table1[[PRODUCT]:[SELLING PRICE]],2,FALSE)</f>
        <v>Category5</v>
      </c>
      <c r="I5736" s="3" t="str">
        <f>VLOOKUP(Table3[[#This Row],[PRODUCT ID]],Table1[[PRODUCT]:[SELLING PRICE]],3,FALSE)</f>
        <v>Ft</v>
      </c>
      <c r="J5736" s="16">
        <f ca="1">VLOOKUP(Table3[[#This Row],[PRODUCT ID]],Table1[[PRODUCT]:[SELLING PRICE]],4,FALSE)</f>
        <v>170</v>
      </c>
      <c r="K5736" s="16">
        <f ca="1">VLOOKUP(Table3[[#This Row],[PRODUCT ID]],Table1[[PRODUCT]:[SELLING PRICE]],5,FALSE)</f>
        <v>274.38465430154093</v>
      </c>
      <c r="L5736" s="16">
        <f ca="1">J5736*Table3[[#This Row],[QUANTITY]]</f>
        <v>1020</v>
      </c>
      <c r="M5736" s="16">
        <f ca="1">K5736*Table3[[#This Row],[QUANTITY]]*(1-Table3[[#This Row],[DISCOUNT %]])</f>
        <v>1524.9266368650201</v>
      </c>
      <c r="N5736" s="3">
        <f>DAY(Table3[[#This Row],[DATE]])</f>
        <v>13</v>
      </c>
      <c r="O5736" s="3" t="str">
        <f>TEXT(Table3[[#This Row],[DATE]],"mmm")</f>
        <v>Sep</v>
      </c>
      <c r="P5736" s="3">
        <f>YEAR(Table3[[#This Row],[DATE]])</f>
        <v>2036</v>
      </c>
    </row>
    <row r="5737" spans="1:16" x14ac:dyDescent="0.3">
      <c r="A5737" s="6">
        <v>49932</v>
      </c>
      <c r="B5737" s="7" t="s">
        <v>1543</v>
      </c>
      <c r="C5737" s="9">
        <f t="shared" ca="1" si="178"/>
        <v>9</v>
      </c>
      <c r="D5737" s="9" t="s">
        <v>2116</v>
      </c>
      <c r="E5737" s="9" t="s">
        <v>2116</v>
      </c>
      <c r="F5737" s="10">
        <f t="shared" ca="1" si="179"/>
        <v>4.6226441137575375E-2</v>
      </c>
      <c r="G5737" s="3" t="str">
        <f>VLOOKUP(Table3[[#This Row],[PRODUCT ID]],Table1[[PRODUCT]:[SELLING PRICE]],1,FALSE)</f>
        <v>Product491</v>
      </c>
      <c r="H5737" s="3" t="str">
        <f>VLOOKUP(Table3[[#This Row],[PRODUCT ID]],Table1[[PRODUCT]:[SELLING PRICE]],2,FALSE)</f>
        <v>Category1</v>
      </c>
      <c r="I5737" s="3" t="str">
        <f>VLOOKUP(Table3[[#This Row],[PRODUCT ID]],Table1[[PRODUCT]:[SELLING PRICE]],3,FALSE)</f>
        <v>Kg</v>
      </c>
      <c r="J5737" s="16">
        <f ca="1">VLOOKUP(Table3[[#This Row],[PRODUCT ID]],Table1[[PRODUCT]:[SELLING PRICE]],4,FALSE)</f>
        <v>57</v>
      </c>
      <c r="K5737" s="16">
        <f ca="1">VLOOKUP(Table3[[#This Row],[PRODUCT ID]],Table1[[PRODUCT]:[SELLING PRICE]],5,FALSE)</f>
        <v>69.099374991289011</v>
      </c>
      <c r="L5737" s="16">
        <f ca="1">J5737*Table3[[#This Row],[QUANTITY]]</f>
        <v>513</v>
      </c>
      <c r="M5737" s="16">
        <f ca="1">K5737*Table3[[#This Row],[QUANTITY]]*(1-Table3[[#This Row],[DISCOUNT %]])</f>
        <v>593.14641120549845</v>
      </c>
      <c r="N5737" s="3">
        <f>DAY(Table3[[#This Row],[DATE]])</f>
        <v>14</v>
      </c>
      <c r="O5737" s="3" t="str">
        <f>TEXT(Table3[[#This Row],[DATE]],"mmm")</f>
        <v>Sep</v>
      </c>
      <c r="P5737" s="3">
        <f>YEAR(Table3[[#This Row],[DATE]])</f>
        <v>2036</v>
      </c>
    </row>
    <row r="5738" spans="1:16" x14ac:dyDescent="0.3">
      <c r="A5738" s="6">
        <v>49933</v>
      </c>
      <c r="B5738" s="7" t="s">
        <v>1544</v>
      </c>
      <c r="C5738" s="9">
        <f t="shared" ca="1" si="178"/>
        <v>8</v>
      </c>
      <c r="D5738" s="9" t="s">
        <v>2116</v>
      </c>
      <c r="E5738" s="9" t="s">
        <v>2116</v>
      </c>
      <c r="F5738" s="10">
        <f t="shared" ca="1" si="179"/>
        <v>7.6398647655512783E-2</v>
      </c>
      <c r="G5738" s="3" t="str">
        <f>VLOOKUP(Table3[[#This Row],[PRODUCT ID]],Table1[[PRODUCT]:[SELLING PRICE]],1,FALSE)</f>
        <v>Product492</v>
      </c>
      <c r="H5738" s="3" t="str">
        <f>VLOOKUP(Table3[[#This Row],[PRODUCT ID]],Table1[[PRODUCT]:[SELLING PRICE]],2,FALSE)</f>
        <v>Category2</v>
      </c>
      <c r="I5738" s="3" t="str">
        <f>VLOOKUP(Table3[[#This Row],[PRODUCT ID]],Table1[[PRODUCT]:[SELLING PRICE]],3,FALSE)</f>
        <v>No</v>
      </c>
      <c r="J5738" s="16">
        <f ca="1">VLOOKUP(Table3[[#This Row],[PRODUCT ID]],Table1[[PRODUCT]:[SELLING PRICE]],4,FALSE)</f>
        <v>195</v>
      </c>
      <c r="K5738" s="16">
        <f ca="1">VLOOKUP(Table3[[#This Row],[PRODUCT ID]],Table1[[PRODUCT]:[SELLING PRICE]],5,FALSE)</f>
        <v>216.16884209097634</v>
      </c>
      <c r="L5738" s="16">
        <f ca="1">J5738*Table3[[#This Row],[QUANTITY]]</f>
        <v>1560</v>
      </c>
      <c r="M5738" s="16">
        <f ca="1">K5738*Table3[[#This Row],[QUANTITY]]*(1-Table3[[#This Row],[DISCOUNT %]])</f>
        <v>1597.2306791197414</v>
      </c>
      <c r="N5738" s="3">
        <f>DAY(Table3[[#This Row],[DATE]])</f>
        <v>15</v>
      </c>
      <c r="O5738" s="3" t="str">
        <f>TEXT(Table3[[#This Row],[DATE]],"mmm")</f>
        <v>Sep</v>
      </c>
      <c r="P5738" s="3">
        <f>YEAR(Table3[[#This Row],[DATE]])</f>
        <v>2036</v>
      </c>
    </row>
    <row r="5739" spans="1:16" x14ac:dyDescent="0.3">
      <c r="A5739" s="6">
        <v>49934</v>
      </c>
      <c r="B5739" s="7" t="s">
        <v>1545</v>
      </c>
      <c r="C5739" s="9">
        <f t="shared" ca="1" si="178"/>
        <v>8</v>
      </c>
      <c r="D5739" s="9" t="s">
        <v>2115</v>
      </c>
      <c r="E5739" s="9" t="s">
        <v>2116</v>
      </c>
      <c r="F5739" s="10">
        <f t="shared" ca="1" si="179"/>
        <v>1.450196330115684E-2</v>
      </c>
      <c r="G5739" s="3" t="str">
        <f>VLOOKUP(Table3[[#This Row],[PRODUCT ID]],Table1[[PRODUCT]:[SELLING PRICE]],1,FALSE)</f>
        <v>Product493</v>
      </c>
      <c r="H5739" s="3" t="str">
        <f>VLOOKUP(Table3[[#This Row],[PRODUCT ID]],Table1[[PRODUCT]:[SELLING PRICE]],2,FALSE)</f>
        <v>Category3</v>
      </c>
      <c r="I5739" s="3" t="str">
        <f>VLOOKUP(Table3[[#This Row],[PRODUCT ID]],Table1[[PRODUCT]:[SELLING PRICE]],3,FALSE)</f>
        <v>No</v>
      </c>
      <c r="J5739" s="16">
        <f ca="1">VLOOKUP(Table3[[#This Row],[PRODUCT ID]],Table1[[PRODUCT]:[SELLING PRICE]],4,FALSE)</f>
        <v>200</v>
      </c>
      <c r="K5739" s="16">
        <f ca="1">VLOOKUP(Table3[[#This Row],[PRODUCT ID]],Table1[[PRODUCT]:[SELLING PRICE]],5,FALSE)</f>
        <v>135.24342369464767</v>
      </c>
      <c r="L5739" s="16">
        <f ca="1">J5739*Table3[[#This Row],[QUANTITY]]</f>
        <v>1600</v>
      </c>
      <c r="M5739" s="16">
        <f ca="1">K5739*Table3[[#This Row],[QUANTITY]]*(1-Table3[[#This Row],[DISCOUNT %]])</f>
        <v>1066.2570282200406</v>
      </c>
      <c r="N5739" s="3">
        <f>DAY(Table3[[#This Row],[DATE]])</f>
        <v>16</v>
      </c>
      <c r="O5739" s="3" t="str">
        <f>TEXT(Table3[[#This Row],[DATE]],"mmm")</f>
        <v>Sep</v>
      </c>
      <c r="P5739" s="3">
        <f>YEAR(Table3[[#This Row],[DATE]])</f>
        <v>2036</v>
      </c>
    </row>
    <row r="5740" spans="1:16" x14ac:dyDescent="0.3">
      <c r="A5740" s="6">
        <v>49935</v>
      </c>
      <c r="B5740" s="7" t="s">
        <v>1546</v>
      </c>
      <c r="C5740" s="9">
        <f t="shared" ca="1" si="178"/>
        <v>6</v>
      </c>
      <c r="D5740" s="9" t="s">
        <v>2117</v>
      </c>
      <c r="E5740" s="9" t="s">
        <v>2118</v>
      </c>
      <c r="F5740" s="10">
        <f t="shared" ca="1" si="179"/>
        <v>1.4556633918930251E-2</v>
      </c>
      <c r="G5740" s="3" t="str">
        <f>VLOOKUP(Table3[[#This Row],[PRODUCT ID]],Table1[[PRODUCT]:[SELLING PRICE]],1,FALSE)</f>
        <v>Product494</v>
      </c>
      <c r="H5740" s="3" t="str">
        <f>VLOOKUP(Table3[[#This Row],[PRODUCT ID]],Table1[[PRODUCT]:[SELLING PRICE]],2,FALSE)</f>
        <v>Category4</v>
      </c>
      <c r="I5740" s="3" t="str">
        <f>VLOOKUP(Table3[[#This Row],[PRODUCT ID]],Table1[[PRODUCT]:[SELLING PRICE]],3,FALSE)</f>
        <v>Ft</v>
      </c>
      <c r="J5740" s="16">
        <f ca="1">VLOOKUP(Table3[[#This Row],[PRODUCT ID]],Table1[[PRODUCT]:[SELLING PRICE]],4,FALSE)</f>
        <v>93</v>
      </c>
      <c r="K5740" s="16">
        <f ca="1">VLOOKUP(Table3[[#This Row],[PRODUCT ID]],Table1[[PRODUCT]:[SELLING PRICE]],5,FALSE)</f>
        <v>167.17713954826928</v>
      </c>
      <c r="L5740" s="16">
        <f ca="1">J5740*Table3[[#This Row],[QUANTITY]]</f>
        <v>558</v>
      </c>
      <c r="M5740" s="16">
        <f ca="1">K5740*Table3[[#This Row],[QUANTITY]]*(1-Table3[[#This Row],[DISCOUNT %]])</f>
        <v>988.46161876950725</v>
      </c>
      <c r="N5740" s="3">
        <f>DAY(Table3[[#This Row],[DATE]])</f>
        <v>17</v>
      </c>
      <c r="O5740" s="3" t="str">
        <f>TEXT(Table3[[#This Row],[DATE]],"mmm")</f>
        <v>Sep</v>
      </c>
      <c r="P5740" s="3">
        <f>YEAR(Table3[[#This Row],[DATE]])</f>
        <v>2036</v>
      </c>
    </row>
    <row r="5741" spans="1:16" x14ac:dyDescent="0.3">
      <c r="A5741" s="6">
        <v>49936</v>
      </c>
      <c r="B5741" s="7" t="s">
        <v>1547</v>
      </c>
      <c r="C5741" s="9">
        <f t="shared" ca="1" si="178"/>
        <v>8</v>
      </c>
      <c r="D5741" s="9" t="s">
        <v>2117</v>
      </c>
      <c r="E5741" s="9" t="s">
        <v>2118</v>
      </c>
      <c r="F5741" s="10">
        <f t="shared" ca="1" si="179"/>
        <v>6.5344193189842706E-2</v>
      </c>
      <c r="G5741" s="3" t="str">
        <f>VLOOKUP(Table3[[#This Row],[PRODUCT ID]],Table1[[PRODUCT]:[SELLING PRICE]],1,FALSE)</f>
        <v>Product495</v>
      </c>
      <c r="H5741" s="3" t="str">
        <f>VLOOKUP(Table3[[#This Row],[PRODUCT ID]],Table1[[PRODUCT]:[SELLING PRICE]],2,FALSE)</f>
        <v>Category5</v>
      </c>
      <c r="I5741" s="3" t="str">
        <f>VLOOKUP(Table3[[#This Row],[PRODUCT ID]],Table1[[PRODUCT]:[SELLING PRICE]],3,FALSE)</f>
        <v>No</v>
      </c>
      <c r="J5741" s="16">
        <f ca="1">VLOOKUP(Table3[[#This Row],[PRODUCT ID]],Table1[[PRODUCT]:[SELLING PRICE]],4,FALSE)</f>
        <v>121</v>
      </c>
      <c r="K5741" s="16">
        <f ca="1">VLOOKUP(Table3[[#This Row],[PRODUCT ID]],Table1[[PRODUCT]:[SELLING PRICE]],5,FALSE)</f>
        <v>195.01320535027594</v>
      </c>
      <c r="L5741" s="16">
        <f ca="1">J5741*Table3[[#This Row],[QUANTITY]]</f>
        <v>968</v>
      </c>
      <c r="M5741" s="16">
        <f ca="1">K5741*Table3[[#This Row],[QUANTITY]]*(1-Table3[[#This Row],[DISCOUNT %]])</f>
        <v>1458.1617982823764</v>
      </c>
      <c r="N5741" s="3">
        <f>DAY(Table3[[#This Row],[DATE]])</f>
        <v>18</v>
      </c>
      <c r="O5741" s="3" t="str">
        <f>TEXT(Table3[[#This Row],[DATE]],"mmm")</f>
        <v>Sep</v>
      </c>
      <c r="P5741" s="3">
        <f>YEAR(Table3[[#This Row],[DATE]])</f>
        <v>2036</v>
      </c>
    </row>
    <row r="5742" spans="1:16" x14ac:dyDescent="0.3">
      <c r="A5742" s="6">
        <v>49937</v>
      </c>
      <c r="B5742" s="7" t="s">
        <v>1548</v>
      </c>
      <c r="C5742" s="9">
        <f t="shared" ca="1" si="178"/>
        <v>3</v>
      </c>
      <c r="D5742" s="9" t="s">
        <v>2116</v>
      </c>
      <c r="E5742" s="9" t="s">
        <v>2116</v>
      </c>
      <c r="F5742" s="10">
        <f t="shared" ca="1" si="179"/>
        <v>8.0883771253769068E-2</v>
      </c>
      <c r="G5742" s="3" t="str">
        <f>VLOOKUP(Table3[[#This Row],[PRODUCT ID]],Table1[[PRODUCT]:[SELLING PRICE]],1,FALSE)</f>
        <v>Product496</v>
      </c>
      <c r="H5742" s="3" t="str">
        <f>VLOOKUP(Table3[[#This Row],[PRODUCT ID]],Table1[[PRODUCT]:[SELLING PRICE]],2,FALSE)</f>
        <v>Category1</v>
      </c>
      <c r="I5742" s="3" t="str">
        <f>VLOOKUP(Table3[[#This Row],[PRODUCT ID]],Table1[[PRODUCT]:[SELLING PRICE]],3,FALSE)</f>
        <v>Kg</v>
      </c>
      <c r="J5742" s="16">
        <f ca="1">VLOOKUP(Table3[[#This Row],[PRODUCT ID]],Table1[[PRODUCT]:[SELLING PRICE]],4,FALSE)</f>
        <v>32</v>
      </c>
      <c r="K5742" s="16">
        <f ca="1">VLOOKUP(Table3[[#This Row],[PRODUCT ID]],Table1[[PRODUCT]:[SELLING PRICE]],5,FALSE)</f>
        <v>244.65239899033378</v>
      </c>
      <c r="L5742" s="16">
        <f ca="1">J5742*Table3[[#This Row],[QUANTITY]]</f>
        <v>96</v>
      </c>
      <c r="M5742" s="16">
        <f ca="1">K5742*Table3[[#This Row],[QUANTITY]]*(1-Table3[[#This Row],[DISCOUNT %]])</f>
        <v>674.59197094114131</v>
      </c>
      <c r="N5742" s="3">
        <f>DAY(Table3[[#This Row],[DATE]])</f>
        <v>19</v>
      </c>
      <c r="O5742" s="3" t="str">
        <f>TEXT(Table3[[#This Row],[DATE]],"mmm")</f>
        <v>Sep</v>
      </c>
      <c r="P5742" s="3">
        <f>YEAR(Table3[[#This Row],[DATE]])</f>
        <v>2036</v>
      </c>
    </row>
    <row r="5743" spans="1:16" x14ac:dyDescent="0.3">
      <c r="A5743" s="6">
        <v>49938</v>
      </c>
      <c r="B5743" s="7" t="s">
        <v>1549</v>
      </c>
      <c r="C5743" s="9">
        <f t="shared" ca="1" si="178"/>
        <v>13</v>
      </c>
      <c r="D5743" s="9" t="s">
        <v>2116</v>
      </c>
      <c r="E5743" s="9" t="s">
        <v>2116</v>
      </c>
      <c r="F5743" s="10">
        <f t="shared" ca="1" si="179"/>
        <v>6.9916429613894313E-2</v>
      </c>
      <c r="G5743" s="3" t="str">
        <f>VLOOKUP(Table3[[#This Row],[PRODUCT ID]],Table1[[PRODUCT]:[SELLING PRICE]],1,FALSE)</f>
        <v>Product497</v>
      </c>
      <c r="H5743" s="3" t="str">
        <f>VLOOKUP(Table3[[#This Row],[PRODUCT ID]],Table1[[PRODUCT]:[SELLING PRICE]],2,FALSE)</f>
        <v>Category2</v>
      </c>
      <c r="I5743" s="3" t="str">
        <f>VLOOKUP(Table3[[#This Row],[PRODUCT ID]],Table1[[PRODUCT]:[SELLING PRICE]],3,FALSE)</f>
        <v>Kg</v>
      </c>
      <c r="J5743" s="16">
        <f ca="1">VLOOKUP(Table3[[#This Row],[PRODUCT ID]],Table1[[PRODUCT]:[SELLING PRICE]],4,FALSE)</f>
        <v>182</v>
      </c>
      <c r="K5743" s="16">
        <f ca="1">VLOOKUP(Table3[[#This Row],[PRODUCT ID]],Table1[[PRODUCT]:[SELLING PRICE]],5,FALSE)</f>
        <v>29.482745532353082</v>
      </c>
      <c r="L5743" s="16">
        <f ca="1">J5743*Table3[[#This Row],[QUANTITY]]</f>
        <v>2366</v>
      </c>
      <c r="M5743" s="16">
        <f ca="1">K5743*Table3[[#This Row],[QUANTITY]]*(1-Table3[[#This Row],[DISCOUNT %]])</f>
        <v>356.4784239837075</v>
      </c>
      <c r="N5743" s="3">
        <f>DAY(Table3[[#This Row],[DATE]])</f>
        <v>20</v>
      </c>
      <c r="O5743" s="3" t="str">
        <f>TEXT(Table3[[#This Row],[DATE]],"mmm")</f>
        <v>Sep</v>
      </c>
      <c r="P5743" s="3">
        <f>YEAR(Table3[[#This Row],[DATE]])</f>
        <v>2036</v>
      </c>
    </row>
    <row r="5744" spans="1:16" x14ac:dyDescent="0.3">
      <c r="A5744" s="6">
        <v>49939</v>
      </c>
      <c r="B5744" s="7" t="s">
        <v>1550</v>
      </c>
      <c r="C5744" s="9">
        <f t="shared" ca="1" si="178"/>
        <v>15</v>
      </c>
      <c r="D5744" s="9" t="s">
        <v>2116</v>
      </c>
      <c r="E5744" s="9" t="s">
        <v>2116</v>
      </c>
      <c r="F5744" s="10">
        <f t="shared" ca="1" si="179"/>
        <v>1.6759766921128016E-2</v>
      </c>
      <c r="G5744" s="3" t="str">
        <f>VLOOKUP(Table3[[#This Row],[PRODUCT ID]],Table1[[PRODUCT]:[SELLING PRICE]],1,FALSE)</f>
        <v>Product498</v>
      </c>
      <c r="H5744" s="3" t="str">
        <f>VLOOKUP(Table3[[#This Row],[PRODUCT ID]],Table1[[PRODUCT]:[SELLING PRICE]],2,FALSE)</f>
        <v>Category3</v>
      </c>
      <c r="I5744" s="3" t="str">
        <f>VLOOKUP(Table3[[#This Row],[PRODUCT ID]],Table1[[PRODUCT]:[SELLING PRICE]],3,FALSE)</f>
        <v>Lt</v>
      </c>
      <c r="J5744" s="16">
        <f ca="1">VLOOKUP(Table3[[#This Row],[PRODUCT ID]],Table1[[PRODUCT]:[SELLING PRICE]],4,FALSE)</f>
        <v>122</v>
      </c>
      <c r="K5744" s="16">
        <f ca="1">VLOOKUP(Table3[[#This Row],[PRODUCT ID]],Table1[[PRODUCT]:[SELLING PRICE]],5,FALSE)</f>
        <v>191.99532177686919</v>
      </c>
      <c r="L5744" s="16">
        <f ca="1">J5744*Table3[[#This Row],[QUANTITY]]</f>
        <v>1830</v>
      </c>
      <c r="M5744" s="16">
        <f ca="1">K5744*Table3[[#This Row],[QUANTITY]]*(1-Table3[[#This Row],[DISCOUNT %]])</f>
        <v>2831.6628740091282</v>
      </c>
      <c r="N5744" s="3">
        <f>DAY(Table3[[#This Row],[DATE]])</f>
        <v>21</v>
      </c>
      <c r="O5744" s="3" t="str">
        <f>TEXT(Table3[[#This Row],[DATE]],"mmm")</f>
        <v>Sep</v>
      </c>
      <c r="P5744" s="3">
        <f>YEAR(Table3[[#This Row],[DATE]])</f>
        <v>2036</v>
      </c>
    </row>
    <row r="5745" spans="1:16" x14ac:dyDescent="0.3">
      <c r="A5745" s="6">
        <v>49940</v>
      </c>
      <c r="B5745" s="7" t="s">
        <v>1551</v>
      </c>
      <c r="C5745" s="9">
        <f t="shared" ca="1" si="178"/>
        <v>11</v>
      </c>
      <c r="D5745" s="9" t="s">
        <v>2116</v>
      </c>
      <c r="E5745" s="9" t="s">
        <v>2116</v>
      </c>
      <c r="F5745" s="10">
        <f t="shared" ca="1" si="179"/>
        <v>2.8664623666953683E-2</v>
      </c>
      <c r="G5745" s="3" t="str">
        <f>VLOOKUP(Table3[[#This Row],[PRODUCT ID]],Table1[[PRODUCT]:[SELLING PRICE]],1,FALSE)</f>
        <v>Product499</v>
      </c>
      <c r="H5745" s="3" t="str">
        <f>VLOOKUP(Table3[[#This Row],[PRODUCT ID]],Table1[[PRODUCT]:[SELLING PRICE]],2,FALSE)</f>
        <v>Category4</v>
      </c>
      <c r="I5745" s="3" t="str">
        <f>VLOOKUP(Table3[[#This Row],[PRODUCT ID]],Table1[[PRODUCT]:[SELLING PRICE]],3,FALSE)</f>
        <v>Kg</v>
      </c>
      <c r="J5745" s="16">
        <f ca="1">VLOOKUP(Table3[[#This Row],[PRODUCT ID]],Table1[[PRODUCT]:[SELLING PRICE]],4,FALSE)</f>
        <v>154</v>
      </c>
      <c r="K5745" s="16">
        <f ca="1">VLOOKUP(Table3[[#This Row],[PRODUCT ID]],Table1[[PRODUCT]:[SELLING PRICE]],5,FALSE)</f>
        <v>44.880895901864605</v>
      </c>
      <c r="L5745" s="16">
        <f ca="1">J5745*Table3[[#This Row],[QUANTITY]]</f>
        <v>1694</v>
      </c>
      <c r="M5745" s="16">
        <f ca="1">K5745*Table3[[#This Row],[QUANTITY]]*(1-Table3[[#This Row],[DISCOUNT %]])</f>
        <v>479.53842102102124</v>
      </c>
      <c r="N5745" s="3">
        <f>DAY(Table3[[#This Row],[DATE]])</f>
        <v>22</v>
      </c>
      <c r="O5745" s="3" t="str">
        <f>TEXT(Table3[[#This Row],[DATE]],"mmm")</f>
        <v>Sep</v>
      </c>
      <c r="P5745" s="3">
        <f>YEAR(Table3[[#This Row],[DATE]])</f>
        <v>2036</v>
      </c>
    </row>
    <row r="5746" spans="1:16" x14ac:dyDescent="0.3">
      <c r="A5746" s="6">
        <v>49941</v>
      </c>
      <c r="B5746" s="7" t="s">
        <v>1552</v>
      </c>
      <c r="C5746" s="9">
        <f t="shared" ca="1" si="178"/>
        <v>4</v>
      </c>
      <c r="D5746" s="9" t="s">
        <v>2115</v>
      </c>
      <c r="E5746" s="9" t="s">
        <v>2118</v>
      </c>
      <c r="F5746" s="10">
        <f t="shared" ca="1" si="179"/>
        <v>8.9134857189609396E-2</v>
      </c>
      <c r="G5746" s="3" t="str">
        <f>VLOOKUP(Table3[[#This Row],[PRODUCT ID]],Table1[[PRODUCT]:[SELLING PRICE]],1,FALSE)</f>
        <v>Product500</v>
      </c>
      <c r="H5746" s="3" t="str">
        <f>VLOOKUP(Table3[[#This Row],[PRODUCT ID]],Table1[[PRODUCT]:[SELLING PRICE]],2,FALSE)</f>
        <v>Category5</v>
      </c>
      <c r="I5746" s="3" t="str">
        <f>VLOOKUP(Table3[[#This Row],[PRODUCT ID]],Table1[[PRODUCT]:[SELLING PRICE]],3,FALSE)</f>
        <v>Lt</v>
      </c>
      <c r="J5746" s="16">
        <f ca="1">VLOOKUP(Table3[[#This Row],[PRODUCT ID]],Table1[[PRODUCT]:[SELLING PRICE]],4,FALSE)</f>
        <v>185</v>
      </c>
      <c r="K5746" s="16">
        <f ca="1">VLOOKUP(Table3[[#This Row],[PRODUCT ID]],Table1[[PRODUCT]:[SELLING PRICE]],5,FALSE)</f>
        <v>180.93395937236107</v>
      </c>
      <c r="L5746" s="16">
        <f ca="1">J5746*Table3[[#This Row],[QUANTITY]]</f>
        <v>740</v>
      </c>
      <c r="M5746" s="16">
        <f ca="1">K5746*Table3[[#This Row],[QUANTITY]]*(1-Table3[[#This Row],[DISCOUNT %]])</f>
        <v>659.2257469718204</v>
      </c>
      <c r="N5746" s="3">
        <f>DAY(Table3[[#This Row],[DATE]])</f>
        <v>23</v>
      </c>
      <c r="O5746" s="3" t="str">
        <f>TEXT(Table3[[#This Row],[DATE]],"mmm")</f>
        <v>Sep</v>
      </c>
      <c r="P5746" s="3">
        <f>YEAR(Table3[[#This Row],[DATE]])</f>
        <v>2036</v>
      </c>
    </row>
    <row r="5747" spans="1:16" x14ac:dyDescent="0.3">
      <c r="A5747" s="6">
        <v>49942</v>
      </c>
      <c r="B5747" s="7" t="s">
        <v>1553</v>
      </c>
      <c r="C5747" s="9">
        <f t="shared" ca="1" si="178"/>
        <v>6</v>
      </c>
      <c r="D5747" s="9" t="s">
        <v>2116</v>
      </c>
      <c r="E5747" s="9" t="s">
        <v>2116</v>
      </c>
      <c r="F5747" s="10">
        <f t="shared" ca="1" si="179"/>
        <v>9.0571890361165978E-3</v>
      </c>
      <c r="G5747" s="3" t="str">
        <f>VLOOKUP(Table3[[#This Row],[PRODUCT ID]],Table1[[PRODUCT]:[SELLING PRICE]],1,FALSE)</f>
        <v>Product501</v>
      </c>
      <c r="H5747" s="3" t="str">
        <f>VLOOKUP(Table3[[#This Row],[PRODUCT ID]],Table1[[PRODUCT]:[SELLING PRICE]],2,FALSE)</f>
        <v>Category1</v>
      </c>
      <c r="I5747" s="3" t="str">
        <f>VLOOKUP(Table3[[#This Row],[PRODUCT ID]],Table1[[PRODUCT]:[SELLING PRICE]],3,FALSE)</f>
        <v>Ft</v>
      </c>
      <c r="J5747" s="16">
        <f ca="1">VLOOKUP(Table3[[#This Row],[PRODUCT ID]],Table1[[PRODUCT]:[SELLING PRICE]],4,FALSE)</f>
        <v>90</v>
      </c>
      <c r="K5747" s="16">
        <f ca="1">VLOOKUP(Table3[[#This Row],[PRODUCT ID]],Table1[[PRODUCT]:[SELLING PRICE]],5,FALSE)</f>
        <v>163.79236706566442</v>
      </c>
      <c r="L5747" s="16">
        <f ca="1">J5747*Table3[[#This Row],[QUANTITY]]</f>
        <v>540</v>
      </c>
      <c r="M5747" s="16">
        <f ca="1">K5747*Table3[[#This Row],[QUANTITY]]*(1-Table3[[#This Row],[DISCOUNT %]])</f>
        <v>973.85321180686628</v>
      </c>
      <c r="N5747" s="3">
        <f>DAY(Table3[[#This Row],[DATE]])</f>
        <v>24</v>
      </c>
      <c r="O5747" s="3" t="str">
        <f>TEXT(Table3[[#This Row],[DATE]],"mmm")</f>
        <v>Sep</v>
      </c>
      <c r="P5747" s="3">
        <f>YEAR(Table3[[#This Row],[DATE]])</f>
        <v>2036</v>
      </c>
    </row>
    <row r="5748" spans="1:16" x14ac:dyDescent="0.3">
      <c r="A5748" s="6">
        <v>49943</v>
      </c>
      <c r="B5748" s="7" t="s">
        <v>1554</v>
      </c>
      <c r="C5748" s="9">
        <f t="shared" ca="1" si="178"/>
        <v>11</v>
      </c>
      <c r="D5748" s="9" t="s">
        <v>2117</v>
      </c>
      <c r="E5748" s="9" t="s">
        <v>2116</v>
      </c>
      <c r="F5748" s="10">
        <f t="shared" ca="1" si="179"/>
        <v>8.3833908450042516E-2</v>
      </c>
      <c r="G5748" s="3" t="str">
        <f>VLOOKUP(Table3[[#This Row],[PRODUCT ID]],Table1[[PRODUCT]:[SELLING PRICE]],1,FALSE)</f>
        <v>Product502</v>
      </c>
      <c r="H5748" s="3" t="str">
        <f>VLOOKUP(Table3[[#This Row],[PRODUCT ID]],Table1[[PRODUCT]:[SELLING PRICE]],2,FALSE)</f>
        <v>Category2</v>
      </c>
      <c r="I5748" s="3" t="str">
        <f>VLOOKUP(Table3[[#This Row],[PRODUCT ID]],Table1[[PRODUCT]:[SELLING PRICE]],3,FALSE)</f>
        <v>Kg</v>
      </c>
      <c r="J5748" s="16">
        <f ca="1">VLOOKUP(Table3[[#This Row],[PRODUCT ID]],Table1[[PRODUCT]:[SELLING PRICE]],4,FALSE)</f>
        <v>237</v>
      </c>
      <c r="K5748" s="16">
        <f ca="1">VLOOKUP(Table3[[#This Row],[PRODUCT ID]],Table1[[PRODUCT]:[SELLING PRICE]],5,FALSE)</f>
        <v>210.47652371229077</v>
      </c>
      <c r="L5748" s="16">
        <f ca="1">J5748*Table3[[#This Row],[QUANTITY]]</f>
        <v>2607</v>
      </c>
      <c r="M5748" s="16">
        <f ca="1">K5748*Table3[[#This Row],[QUANTITY]]*(1-Table3[[#This Row],[DISCOUNT %]])</f>
        <v>2121.145995017625</v>
      </c>
      <c r="N5748" s="3">
        <f>DAY(Table3[[#This Row],[DATE]])</f>
        <v>25</v>
      </c>
      <c r="O5748" s="3" t="str">
        <f>TEXT(Table3[[#This Row],[DATE]],"mmm")</f>
        <v>Sep</v>
      </c>
      <c r="P5748" s="3">
        <f>YEAR(Table3[[#This Row],[DATE]])</f>
        <v>2036</v>
      </c>
    </row>
    <row r="5749" spans="1:16" x14ac:dyDescent="0.3">
      <c r="A5749" s="6">
        <v>49944</v>
      </c>
      <c r="B5749" s="7" t="s">
        <v>1555</v>
      </c>
      <c r="C5749" s="9">
        <f t="shared" ca="1" si="178"/>
        <v>15</v>
      </c>
      <c r="D5749" s="9" t="s">
        <v>2115</v>
      </c>
      <c r="E5749" s="9" t="s">
        <v>2116</v>
      </c>
      <c r="F5749" s="10">
        <f t="shared" ca="1" si="179"/>
        <v>7.2146008796674654E-3</v>
      </c>
      <c r="G5749" s="3" t="str">
        <f>VLOOKUP(Table3[[#This Row],[PRODUCT ID]],Table1[[PRODUCT]:[SELLING PRICE]],1,FALSE)</f>
        <v>Product503</v>
      </c>
      <c r="H5749" s="3" t="str">
        <f>VLOOKUP(Table3[[#This Row],[PRODUCT ID]],Table1[[PRODUCT]:[SELLING PRICE]],2,FALSE)</f>
        <v>Category3</v>
      </c>
      <c r="I5749" s="3" t="str">
        <f>VLOOKUP(Table3[[#This Row],[PRODUCT ID]],Table1[[PRODUCT]:[SELLING PRICE]],3,FALSE)</f>
        <v>No</v>
      </c>
      <c r="J5749" s="16">
        <f ca="1">VLOOKUP(Table3[[#This Row],[PRODUCT ID]],Table1[[PRODUCT]:[SELLING PRICE]],4,FALSE)</f>
        <v>166</v>
      </c>
      <c r="K5749" s="16">
        <f ca="1">VLOOKUP(Table3[[#This Row],[PRODUCT ID]],Table1[[PRODUCT]:[SELLING PRICE]],5,FALSE)</f>
        <v>288.53567315693891</v>
      </c>
      <c r="L5749" s="16">
        <f ca="1">J5749*Table3[[#This Row],[QUANTITY]]</f>
        <v>2490</v>
      </c>
      <c r="M5749" s="16">
        <f ca="1">K5749*Table3[[#This Row],[QUANTITY]]*(1-Table3[[#This Row],[DISCOUNT %]])</f>
        <v>4296.8100515334809</v>
      </c>
      <c r="N5749" s="3">
        <f>DAY(Table3[[#This Row],[DATE]])</f>
        <v>26</v>
      </c>
      <c r="O5749" s="3" t="str">
        <f>TEXT(Table3[[#This Row],[DATE]],"mmm")</f>
        <v>Sep</v>
      </c>
      <c r="P5749" s="3">
        <f>YEAR(Table3[[#This Row],[DATE]])</f>
        <v>2036</v>
      </c>
    </row>
    <row r="5750" spans="1:16" x14ac:dyDescent="0.3">
      <c r="A5750" s="6">
        <v>49945</v>
      </c>
      <c r="B5750" s="7" t="s">
        <v>1556</v>
      </c>
      <c r="C5750" s="9">
        <f t="shared" ca="1" si="178"/>
        <v>5</v>
      </c>
      <c r="D5750" s="9" t="s">
        <v>2115</v>
      </c>
      <c r="E5750" s="9" t="s">
        <v>2116</v>
      </c>
      <c r="F5750" s="10">
        <f t="shared" ca="1" si="179"/>
        <v>9.3139170947733729E-3</v>
      </c>
      <c r="G5750" s="3" t="str">
        <f>VLOOKUP(Table3[[#This Row],[PRODUCT ID]],Table1[[PRODUCT]:[SELLING PRICE]],1,FALSE)</f>
        <v>Product504</v>
      </c>
      <c r="H5750" s="3" t="str">
        <f>VLOOKUP(Table3[[#This Row],[PRODUCT ID]],Table1[[PRODUCT]:[SELLING PRICE]],2,FALSE)</f>
        <v>Category4</v>
      </c>
      <c r="I5750" s="3" t="str">
        <f>VLOOKUP(Table3[[#This Row],[PRODUCT ID]],Table1[[PRODUCT]:[SELLING PRICE]],3,FALSE)</f>
        <v>No</v>
      </c>
      <c r="J5750" s="16">
        <f ca="1">VLOOKUP(Table3[[#This Row],[PRODUCT ID]],Table1[[PRODUCT]:[SELLING PRICE]],4,FALSE)</f>
        <v>167</v>
      </c>
      <c r="K5750" s="16">
        <f ca="1">VLOOKUP(Table3[[#This Row],[PRODUCT ID]],Table1[[PRODUCT]:[SELLING PRICE]],5,FALSE)</f>
        <v>276.5207936794535</v>
      </c>
      <c r="L5750" s="16">
        <f ca="1">J5750*Table3[[#This Row],[QUANTITY]]</f>
        <v>835</v>
      </c>
      <c r="M5750" s="16">
        <f ca="1">K5750*Table3[[#This Row],[QUANTITY]]*(1-Table3[[#This Row],[DISCOUNT %]])</f>
        <v>1369.7265096607109</v>
      </c>
      <c r="N5750" s="3">
        <f>DAY(Table3[[#This Row],[DATE]])</f>
        <v>27</v>
      </c>
      <c r="O5750" s="3" t="str">
        <f>TEXT(Table3[[#This Row],[DATE]],"mmm")</f>
        <v>Sep</v>
      </c>
      <c r="P5750" s="3">
        <f>YEAR(Table3[[#This Row],[DATE]])</f>
        <v>2036</v>
      </c>
    </row>
    <row r="5751" spans="1:16" x14ac:dyDescent="0.3">
      <c r="A5751" s="6">
        <v>49946</v>
      </c>
      <c r="B5751" s="7" t="s">
        <v>1557</v>
      </c>
      <c r="C5751" s="9">
        <f t="shared" ca="1" si="178"/>
        <v>15</v>
      </c>
      <c r="D5751" s="9" t="s">
        <v>2115</v>
      </c>
      <c r="E5751" s="9" t="s">
        <v>2116</v>
      </c>
      <c r="F5751" s="10">
        <f t="shared" ca="1" si="179"/>
        <v>5.6612789725724814E-3</v>
      </c>
      <c r="G5751" s="3" t="str">
        <f>VLOOKUP(Table3[[#This Row],[PRODUCT ID]],Table1[[PRODUCT]:[SELLING PRICE]],1,FALSE)</f>
        <v>Product505</v>
      </c>
      <c r="H5751" s="3" t="str">
        <f>VLOOKUP(Table3[[#This Row],[PRODUCT ID]],Table1[[PRODUCT]:[SELLING PRICE]],2,FALSE)</f>
        <v>Category1</v>
      </c>
      <c r="I5751" s="3" t="str">
        <f>VLOOKUP(Table3[[#This Row],[PRODUCT ID]],Table1[[PRODUCT]:[SELLING PRICE]],3,FALSE)</f>
        <v>Ft</v>
      </c>
      <c r="J5751" s="16">
        <f ca="1">VLOOKUP(Table3[[#This Row],[PRODUCT ID]],Table1[[PRODUCT]:[SELLING PRICE]],4,FALSE)</f>
        <v>135</v>
      </c>
      <c r="K5751" s="16">
        <f ca="1">VLOOKUP(Table3[[#This Row],[PRODUCT ID]],Table1[[PRODUCT]:[SELLING PRICE]],5,FALSE)</f>
        <v>61.360755273581155</v>
      </c>
      <c r="L5751" s="16">
        <f ca="1">J5751*Table3[[#This Row],[QUANTITY]]</f>
        <v>2025</v>
      </c>
      <c r="M5751" s="16">
        <f ca="1">K5751*Table3[[#This Row],[QUANTITY]]*(1-Table3[[#This Row],[DISCOUNT %]])</f>
        <v>915.20062380014497</v>
      </c>
      <c r="N5751" s="3">
        <f>DAY(Table3[[#This Row],[DATE]])</f>
        <v>28</v>
      </c>
      <c r="O5751" s="3" t="str">
        <f>TEXT(Table3[[#This Row],[DATE]],"mmm")</f>
        <v>Sep</v>
      </c>
      <c r="P5751" s="3">
        <f>YEAR(Table3[[#This Row],[DATE]])</f>
        <v>2036</v>
      </c>
    </row>
    <row r="5752" spans="1:16" x14ac:dyDescent="0.3">
      <c r="A5752" s="6">
        <v>49947</v>
      </c>
      <c r="B5752" s="7" t="s">
        <v>1558</v>
      </c>
      <c r="C5752" s="9">
        <f t="shared" ca="1" si="178"/>
        <v>2</v>
      </c>
      <c r="D5752" s="9" t="s">
        <v>2116</v>
      </c>
      <c r="E5752" s="9" t="s">
        <v>2118</v>
      </c>
      <c r="F5752" s="10">
        <f t="shared" ca="1" si="179"/>
        <v>2.4584510358975466E-3</v>
      </c>
      <c r="G5752" s="3" t="str">
        <f>VLOOKUP(Table3[[#This Row],[PRODUCT ID]],Table1[[PRODUCT]:[SELLING PRICE]],1,FALSE)</f>
        <v>Product506</v>
      </c>
      <c r="H5752" s="3" t="str">
        <f>VLOOKUP(Table3[[#This Row],[PRODUCT ID]],Table1[[PRODUCT]:[SELLING PRICE]],2,FALSE)</f>
        <v>Category2</v>
      </c>
      <c r="I5752" s="3" t="str">
        <f>VLOOKUP(Table3[[#This Row],[PRODUCT ID]],Table1[[PRODUCT]:[SELLING PRICE]],3,FALSE)</f>
        <v>No</v>
      </c>
      <c r="J5752" s="16">
        <f ca="1">VLOOKUP(Table3[[#This Row],[PRODUCT ID]],Table1[[PRODUCT]:[SELLING PRICE]],4,FALSE)</f>
        <v>52</v>
      </c>
      <c r="K5752" s="16">
        <f ca="1">VLOOKUP(Table3[[#This Row],[PRODUCT ID]],Table1[[PRODUCT]:[SELLING PRICE]],5,FALSE)</f>
        <v>202.57298261883747</v>
      </c>
      <c r="L5752" s="16">
        <f ca="1">J5752*Table3[[#This Row],[QUANTITY]]</f>
        <v>104</v>
      </c>
      <c r="M5752" s="16">
        <f ca="1">K5752*Table3[[#This Row],[QUANTITY]]*(1-Table3[[#This Row],[DISCOUNT %]])</f>
        <v>404.14993371974663</v>
      </c>
      <c r="N5752" s="3">
        <f>DAY(Table3[[#This Row],[DATE]])</f>
        <v>29</v>
      </c>
      <c r="O5752" s="3" t="str">
        <f>TEXT(Table3[[#This Row],[DATE]],"mmm")</f>
        <v>Sep</v>
      </c>
      <c r="P5752" s="3">
        <f>YEAR(Table3[[#This Row],[DATE]])</f>
        <v>2036</v>
      </c>
    </row>
    <row r="5753" spans="1:16" x14ac:dyDescent="0.3">
      <c r="A5753" s="6">
        <v>49948</v>
      </c>
      <c r="B5753" s="7" t="s">
        <v>1559</v>
      </c>
      <c r="C5753" s="9">
        <f t="shared" ca="1" si="178"/>
        <v>10</v>
      </c>
      <c r="D5753" s="9" t="s">
        <v>2116</v>
      </c>
      <c r="E5753" s="9" t="s">
        <v>2118</v>
      </c>
      <c r="F5753" s="10">
        <f t="shared" ca="1" si="179"/>
        <v>5.6531366830584687E-3</v>
      </c>
      <c r="G5753" s="3" t="str">
        <f>VLOOKUP(Table3[[#This Row],[PRODUCT ID]],Table1[[PRODUCT]:[SELLING PRICE]],1,FALSE)</f>
        <v>Product507</v>
      </c>
      <c r="H5753" s="3" t="str">
        <f>VLOOKUP(Table3[[#This Row],[PRODUCT ID]],Table1[[PRODUCT]:[SELLING PRICE]],2,FALSE)</f>
        <v>Category3</v>
      </c>
      <c r="I5753" s="3" t="str">
        <f>VLOOKUP(Table3[[#This Row],[PRODUCT ID]],Table1[[PRODUCT]:[SELLING PRICE]],3,FALSE)</f>
        <v>Kg</v>
      </c>
      <c r="J5753" s="16">
        <f ca="1">VLOOKUP(Table3[[#This Row],[PRODUCT ID]],Table1[[PRODUCT]:[SELLING PRICE]],4,FALSE)</f>
        <v>87</v>
      </c>
      <c r="K5753" s="16">
        <f ca="1">VLOOKUP(Table3[[#This Row],[PRODUCT ID]],Table1[[PRODUCT]:[SELLING PRICE]],5,FALSE)</f>
        <v>256.76864835075924</v>
      </c>
      <c r="L5753" s="16">
        <f ca="1">J5753*Table3[[#This Row],[QUANTITY]]</f>
        <v>870</v>
      </c>
      <c r="M5753" s="16">
        <f ca="1">K5753*Table3[[#This Row],[QUANTITY]]*(1-Table3[[#This Row],[DISCOUNT %]])</f>
        <v>2553.1710008570822</v>
      </c>
      <c r="N5753" s="3">
        <f>DAY(Table3[[#This Row],[DATE]])</f>
        <v>30</v>
      </c>
      <c r="O5753" s="3" t="str">
        <f>TEXT(Table3[[#This Row],[DATE]],"mmm")</f>
        <v>Sep</v>
      </c>
      <c r="P5753" s="3">
        <f>YEAR(Table3[[#This Row],[DATE]])</f>
        <v>2036</v>
      </c>
    </row>
    <row r="5754" spans="1:16" x14ac:dyDescent="0.3">
      <c r="A5754" s="6">
        <v>49949</v>
      </c>
      <c r="B5754" s="7" t="s">
        <v>1560</v>
      </c>
      <c r="C5754" s="9">
        <f t="shared" ca="1" si="178"/>
        <v>4</v>
      </c>
      <c r="D5754" s="9" t="s">
        <v>2116</v>
      </c>
      <c r="E5754" s="9" t="s">
        <v>2116</v>
      </c>
      <c r="F5754" s="10">
        <f t="shared" ca="1" si="179"/>
        <v>7.256261068713897E-2</v>
      </c>
      <c r="G5754" s="3" t="str">
        <f>VLOOKUP(Table3[[#This Row],[PRODUCT ID]],Table1[[PRODUCT]:[SELLING PRICE]],1,FALSE)</f>
        <v>Product508</v>
      </c>
      <c r="H5754" s="3" t="str">
        <f>VLOOKUP(Table3[[#This Row],[PRODUCT ID]],Table1[[PRODUCT]:[SELLING PRICE]],2,FALSE)</f>
        <v>Category4</v>
      </c>
      <c r="I5754" s="3" t="str">
        <f>VLOOKUP(Table3[[#This Row],[PRODUCT ID]],Table1[[PRODUCT]:[SELLING PRICE]],3,FALSE)</f>
        <v>Kg</v>
      </c>
      <c r="J5754" s="16">
        <f ca="1">VLOOKUP(Table3[[#This Row],[PRODUCT ID]],Table1[[PRODUCT]:[SELLING PRICE]],4,FALSE)</f>
        <v>138</v>
      </c>
      <c r="K5754" s="16">
        <f ca="1">VLOOKUP(Table3[[#This Row],[PRODUCT ID]],Table1[[PRODUCT]:[SELLING PRICE]],5,FALSE)</f>
        <v>238.80369743545202</v>
      </c>
      <c r="L5754" s="16">
        <f ca="1">J5754*Table3[[#This Row],[QUANTITY]]</f>
        <v>552</v>
      </c>
      <c r="M5754" s="16">
        <f ca="1">K5754*Table3[[#This Row],[QUANTITY]]*(1-Table3[[#This Row],[DISCOUNT %]])</f>
        <v>885.901910831176</v>
      </c>
      <c r="N5754" s="3">
        <f>DAY(Table3[[#This Row],[DATE]])</f>
        <v>1</v>
      </c>
      <c r="O5754" s="3" t="str">
        <f>TEXT(Table3[[#This Row],[DATE]],"mmm")</f>
        <v>Oct</v>
      </c>
      <c r="P5754" s="3">
        <f>YEAR(Table3[[#This Row],[DATE]])</f>
        <v>2036</v>
      </c>
    </row>
    <row r="5755" spans="1:16" x14ac:dyDescent="0.3">
      <c r="A5755" s="6">
        <v>49950</v>
      </c>
      <c r="B5755" s="7" t="s">
        <v>1561</v>
      </c>
      <c r="C5755" s="9">
        <f t="shared" ca="1" si="178"/>
        <v>14</v>
      </c>
      <c r="D5755" s="9" t="s">
        <v>2115</v>
      </c>
      <c r="E5755" s="9" t="s">
        <v>2116</v>
      </c>
      <c r="F5755" s="10">
        <f t="shared" ca="1" si="179"/>
        <v>1.9609147856422662E-2</v>
      </c>
      <c r="G5755" s="3" t="str">
        <f>VLOOKUP(Table3[[#This Row],[PRODUCT ID]],Table1[[PRODUCT]:[SELLING PRICE]],1,FALSE)</f>
        <v>Product509</v>
      </c>
      <c r="H5755" s="3" t="str">
        <f>VLOOKUP(Table3[[#This Row],[PRODUCT ID]],Table1[[PRODUCT]:[SELLING PRICE]],2,FALSE)</f>
        <v>Category5</v>
      </c>
      <c r="I5755" s="3" t="str">
        <f>VLOOKUP(Table3[[#This Row],[PRODUCT ID]],Table1[[PRODUCT]:[SELLING PRICE]],3,FALSE)</f>
        <v>Lt</v>
      </c>
      <c r="J5755" s="16">
        <f ca="1">VLOOKUP(Table3[[#This Row],[PRODUCT ID]],Table1[[PRODUCT]:[SELLING PRICE]],4,FALSE)</f>
        <v>249</v>
      </c>
      <c r="K5755" s="16">
        <f ca="1">VLOOKUP(Table3[[#This Row],[PRODUCT ID]],Table1[[PRODUCT]:[SELLING PRICE]],5,FALSE)</f>
        <v>264.80667294539796</v>
      </c>
      <c r="L5755" s="16">
        <f ca="1">J5755*Table3[[#This Row],[QUANTITY]]</f>
        <v>3486</v>
      </c>
      <c r="M5755" s="16">
        <f ca="1">K5755*Table3[[#This Row],[QUANTITY]]*(1-Table3[[#This Row],[DISCOUNT %]])</f>
        <v>3634.5965563914201</v>
      </c>
      <c r="N5755" s="3">
        <f>DAY(Table3[[#This Row],[DATE]])</f>
        <v>2</v>
      </c>
      <c r="O5755" s="3" t="str">
        <f>TEXT(Table3[[#This Row],[DATE]],"mmm")</f>
        <v>Oct</v>
      </c>
      <c r="P5755" s="3">
        <f>YEAR(Table3[[#This Row],[DATE]])</f>
        <v>2036</v>
      </c>
    </row>
    <row r="5756" spans="1:16" x14ac:dyDescent="0.3">
      <c r="A5756" s="6">
        <v>49951</v>
      </c>
      <c r="B5756" s="7" t="s">
        <v>1562</v>
      </c>
      <c r="C5756" s="9">
        <f t="shared" ca="1" si="178"/>
        <v>14</v>
      </c>
      <c r="D5756" s="9" t="s">
        <v>2117</v>
      </c>
      <c r="E5756" s="9" t="s">
        <v>2116</v>
      </c>
      <c r="F5756" s="10">
        <f t="shared" ca="1" si="179"/>
        <v>9.5022316503177259E-2</v>
      </c>
      <c r="G5756" s="3" t="str">
        <f>VLOOKUP(Table3[[#This Row],[PRODUCT ID]],Table1[[PRODUCT]:[SELLING PRICE]],1,FALSE)</f>
        <v>Product510</v>
      </c>
      <c r="H5756" s="3" t="str">
        <f>VLOOKUP(Table3[[#This Row],[PRODUCT ID]],Table1[[PRODUCT]:[SELLING PRICE]],2,FALSE)</f>
        <v>Category1</v>
      </c>
      <c r="I5756" s="3" t="str">
        <f>VLOOKUP(Table3[[#This Row],[PRODUCT ID]],Table1[[PRODUCT]:[SELLING PRICE]],3,FALSE)</f>
        <v>Kg</v>
      </c>
      <c r="J5756" s="16">
        <f ca="1">VLOOKUP(Table3[[#This Row],[PRODUCT ID]],Table1[[PRODUCT]:[SELLING PRICE]],4,FALSE)</f>
        <v>228</v>
      </c>
      <c r="K5756" s="16">
        <f ca="1">VLOOKUP(Table3[[#This Row],[PRODUCT ID]],Table1[[PRODUCT]:[SELLING PRICE]],5,FALSE)</f>
        <v>189.61595061534365</v>
      </c>
      <c r="L5756" s="16">
        <f ca="1">J5756*Table3[[#This Row],[QUANTITY]]</f>
        <v>3192</v>
      </c>
      <c r="M5756" s="16">
        <f ca="1">K5756*Table3[[#This Row],[QUANTITY]]*(1-Table3[[#This Row],[DISCOUNT %]])</f>
        <v>2402.3748523869031</v>
      </c>
      <c r="N5756" s="3">
        <f>DAY(Table3[[#This Row],[DATE]])</f>
        <v>3</v>
      </c>
      <c r="O5756" s="3" t="str">
        <f>TEXT(Table3[[#This Row],[DATE]],"mmm")</f>
        <v>Oct</v>
      </c>
      <c r="P5756" s="3">
        <f>YEAR(Table3[[#This Row],[DATE]])</f>
        <v>2036</v>
      </c>
    </row>
    <row r="5757" spans="1:16" x14ac:dyDescent="0.3">
      <c r="A5757" s="6">
        <v>49952</v>
      </c>
      <c r="B5757" s="7" t="s">
        <v>1563</v>
      </c>
      <c r="C5757" s="9">
        <f t="shared" ca="1" si="178"/>
        <v>5</v>
      </c>
      <c r="D5757" s="9" t="s">
        <v>2117</v>
      </c>
      <c r="E5757" s="9" t="s">
        <v>2116</v>
      </c>
      <c r="F5757" s="10">
        <f t="shared" ca="1" si="179"/>
        <v>7.9502026328602038E-2</v>
      </c>
      <c r="G5757" s="3" t="str">
        <f>VLOOKUP(Table3[[#This Row],[PRODUCT ID]],Table1[[PRODUCT]:[SELLING PRICE]],1,FALSE)</f>
        <v>Product511</v>
      </c>
      <c r="H5757" s="3" t="str">
        <f>VLOOKUP(Table3[[#This Row],[PRODUCT ID]],Table1[[PRODUCT]:[SELLING PRICE]],2,FALSE)</f>
        <v>Category2</v>
      </c>
      <c r="I5757" s="3" t="str">
        <f>VLOOKUP(Table3[[#This Row],[PRODUCT ID]],Table1[[PRODUCT]:[SELLING PRICE]],3,FALSE)</f>
        <v>Lt</v>
      </c>
      <c r="J5757" s="16">
        <f ca="1">VLOOKUP(Table3[[#This Row],[PRODUCT ID]],Table1[[PRODUCT]:[SELLING PRICE]],4,FALSE)</f>
        <v>174</v>
      </c>
      <c r="K5757" s="16">
        <f ca="1">VLOOKUP(Table3[[#This Row],[PRODUCT ID]],Table1[[PRODUCT]:[SELLING PRICE]],5,FALSE)</f>
        <v>290.88934994911898</v>
      </c>
      <c r="L5757" s="16">
        <f ca="1">J5757*Table3[[#This Row],[QUANTITY]]</f>
        <v>870</v>
      </c>
      <c r="M5757" s="16">
        <f ca="1">K5757*Table3[[#This Row],[QUANTITY]]*(1-Table3[[#This Row],[DISCOUNT %]])</f>
        <v>1338.8152859537709</v>
      </c>
      <c r="N5757" s="3">
        <f>DAY(Table3[[#This Row],[DATE]])</f>
        <v>4</v>
      </c>
      <c r="O5757" s="3" t="str">
        <f>TEXT(Table3[[#This Row],[DATE]],"mmm")</f>
        <v>Oct</v>
      </c>
      <c r="P5757" s="3">
        <f>YEAR(Table3[[#This Row],[DATE]])</f>
        <v>2036</v>
      </c>
    </row>
    <row r="5758" spans="1:16" x14ac:dyDescent="0.3">
      <c r="A5758" s="6">
        <v>49953</v>
      </c>
      <c r="B5758" s="7" t="s">
        <v>1564</v>
      </c>
      <c r="C5758" s="9">
        <f t="shared" ca="1" si="178"/>
        <v>15</v>
      </c>
      <c r="D5758" s="9" t="s">
        <v>2116</v>
      </c>
      <c r="E5758" s="9" t="s">
        <v>2118</v>
      </c>
      <c r="F5758" s="10">
        <f t="shared" ca="1" si="179"/>
        <v>9.9519753752926571E-2</v>
      </c>
      <c r="G5758" s="3" t="str">
        <f>VLOOKUP(Table3[[#This Row],[PRODUCT ID]],Table1[[PRODUCT]:[SELLING PRICE]],1,FALSE)</f>
        <v>Product512</v>
      </c>
      <c r="H5758" s="3" t="str">
        <f>VLOOKUP(Table3[[#This Row],[PRODUCT ID]],Table1[[PRODUCT]:[SELLING PRICE]],2,FALSE)</f>
        <v>Category3</v>
      </c>
      <c r="I5758" s="3" t="str">
        <f>VLOOKUP(Table3[[#This Row],[PRODUCT ID]],Table1[[PRODUCT]:[SELLING PRICE]],3,FALSE)</f>
        <v>Ft</v>
      </c>
      <c r="J5758" s="16">
        <f ca="1">VLOOKUP(Table3[[#This Row],[PRODUCT ID]],Table1[[PRODUCT]:[SELLING PRICE]],4,FALSE)</f>
        <v>48</v>
      </c>
      <c r="K5758" s="16">
        <f ca="1">VLOOKUP(Table3[[#This Row],[PRODUCT ID]],Table1[[PRODUCT]:[SELLING PRICE]],5,FALSE)</f>
        <v>238.10357956005112</v>
      </c>
      <c r="L5758" s="16">
        <f ca="1">J5758*Table3[[#This Row],[QUANTITY]]</f>
        <v>720</v>
      </c>
      <c r="M5758" s="16">
        <f ca="1">K5758*Table3[[#This Row],[QUANTITY]]*(1-Table3[[#This Row],[DISCOUNT %]])</f>
        <v>3216.1135493181673</v>
      </c>
      <c r="N5758" s="3">
        <f>DAY(Table3[[#This Row],[DATE]])</f>
        <v>5</v>
      </c>
      <c r="O5758" s="3" t="str">
        <f>TEXT(Table3[[#This Row],[DATE]],"mmm")</f>
        <v>Oct</v>
      </c>
      <c r="P5758" s="3">
        <f>YEAR(Table3[[#This Row],[DATE]])</f>
        <v>2036</v>
      </c>
    </row>
    <row r="5759" spans="1:16" x14ac:dyDescent="0.3">
      <c r="A5759" s="6">
        <v>49954</v>
      </c>
      <c r="B5759" s="7" t="s">
        <v>1565</v>
      </c>
      <c r="C5759" s="9">
        <f t="shared" ca="1" si="178"/>
        <v>6</v>
      </c>
      <c r="D5759" s="9" t="s">
        <v>2116</v>
      </c>
      <c r="E5759" s="9" t="s">
        <v>2116</v>
      </c>
      <c r="F5759" s="10">
        <f t="shared" ca="1" si="179"/>
        <v>9.4856394578174491E-2</v>
      </c>
      <c r="G5759" s="3" t="str">
        <f>VLOOKUP(Table3[[#This Row],[PRODUCT ID]],Table1[[PRODUCT]:[SELLING PRICE]],1,FALSE)</f>
        <v>Product513</v>
      </c>
      <c r="H5759" s="3" t="str">
        <f>VLOOKUP(Table3[[#This Row],[PRODUCT ID]],Table1[[PRODUCT]:[SELLING PRICE]],2,FALSE)</f>
        <v>Category4</v>
      </c>
      <c r="I5759" s="3" t="str">
        <f>VLOOKUP(Table3[[#This Row],[PRODUCT ID]],Table1[[PRODUCT]:[SELLING PRICE]],3,FALSE)</f>
        <v>Kg</v>
      </c>
      <c r="J5759" s="16">
        <f ca="1">VLOOKUP(Table3[[#This Row],[PRODUCT ID]],Table1[[PRODUCT]:[SELLING PRICE]],4,FALSE)</f>
        <v>130</v>
      </c>
      <c r="K5759" s="16">
        <f ca="1">VLOOKUP(Table3[[#This Row],[PRODUCT ID]],Table1[[PRODUCT]:[SELLING PRICE]],5,FALSE)</f>
        <v>129.12109370792137</v>
      </c>
      <c r="L5759" s="16">
        <f ca="1">J5759*Table3[[#This Row],[QUANTITY]]</f>
        <v>780</v>
      </c>
      <c r="M5759" s="16">
        <f ca="1">K5759*Table3[[#This Row],[QUANTITY]]*(1-Table3[[#This Row],[DISCOUNT %]])</f>
        <v>701.23879376878403</v>
      </c>
      <c r="N5759" s="3">
        <f>DAY(Table3[[#This Row],[DATE]])</f>
        <v>6</v>
      </c>
      <c r="O5759" s="3" t="str">
        <f>TEXT(Table3[[#This Row],[DATE]],"mmm")</f>
        <v>Oct</v>
      </c>
      <c r="P5759" s="3">
        <f>YEAR(Table3[[#This Row],[DATE]])</f>
        <v>2036</v>
      </c>
    </row>
    <row r="5760" spans="1:16" x14ac:dyDescent="0.3">
      <c r="A5760" s="6">
        <v>49955</v>
      </c>
      <c r="B5760" s="7" t="s">
        <v>1566</v>
      </c>
      <c r="C5760" s="9">
        <f t="shared" ca="1" si="178"/>
        <v>5</v>
      </c>
      <c r="D5760" s="9" t="s">
        <v>2116</v>
      </c>
      <c r="E5760" s="9" t="s">
        <v>2116</v>
      </c>
      <c r="F5760" s="10">
        <f t="shared" ca="1" si="179"/>
        <v>3.5071254194089019E-2</v>
      </c>
      <c r="G5760" s="3" t="str">
        <f>VLOOKUP(Table3[[#This Row],[PRODUCT ID]],Table1[[PRODUCT]:[SELLING PRICE]],1,FALSE)</f>
        <v>Product514</v>
      </c>
      <c r="H5760" s="3" t="str">
        <f>VLOOKUP(Table3[[#This Row],[PRODUCT ID]],Table1[[PRODUCT]:[SELLING PRICE]],2,FALSE)</f>
        <v>Category5</v>
      </c>
      <c r="I5760" s="3" t="str">
        <f>VLOOKUP(Table3[[#This Row],[PRODUCT ID]],Table1[[PRODUCT]:[SELLING PRICE]],3,FALSE)</f>
        <v>No</v>
      </c>
      <c r="J5760" s="16">
        <f ca="1">VLOOKUP(Table3[[#This Row],[PRODUCT ID]],Table1[[PRODUCT]:[SELLING PRICE]],4,FALSE)</f>
        <v>44</v>
      </c>
      <c r="K5760" s="16">
        <f ca="1">VLOOKUP(Table3[[#This Row],[PRODUCT ID]],Table1[[PRODUCT]:[SELLING PRICE]],5,FALSE)</f>
        <v>283.68033324478637</v>
      </c>
      <c r="L5760" s="16">
        <f ca="1">J5760*Table3[[#This Row],[QUANTITY]]</f>
        <v>220</v>
      </c>
      <c r="M5760" s="16">
        <f ca="1">K5760*Table3[[#This Row],[QUANTITY]]*(1-Table3[[#This Row],[DISCOUNT %]])</f>
        <v>1368.6565408384731</v>
      </c>
      <c r="N5760" s="3">
        <f>DAY(Table3[[#This Row],[DATE]])</f>
        <v>7</v>
      </c>
      <c r="O5760" s="3" t="str">
        <f>TEXT(Table3[[#This Row],[DATE]],"mmm")</f>
        <v>Oct</v>
      </c>
      <c r="P5760" s="3">
        <f>YEAR(Table3[[#This Row],[DATE]])</f>
        <v>2036</v>
      </c>
    </row>
    <row r="5761" spans="1:16" x14ac:dyDescent="0.3">
      <c r="A5761" s="6">
        <v>49956</v>
      </c>
      <c r="B5761" s="7" t="s">
        <v>1567</v>
      </c>
      <c r="C5761" s="9">
        <f t="shared" ca="1" si="178"/>
        <v>12</v>
      </c>
      <c r="D5761" s="9" t="s">
        <v>2116</v>
      </c>
      <c r="E5761" s="9" t="s">
        <v>2116</v>
      </c>
      <c r="F5761" s="10">
        <f t="shared" ca="1" si="179"/>
        <v>1.7192044597639157E-2</v>
      </c>
      <c r="G5761" s="3" t="str">
        <f>VLOOKUP(Table3[[#This Row],[PRODUCT ID]],Table1[[PRODUCT]:[SELLING PRICE]],1,FALSE)</f>
        <v>Product515</v>
      </c>
      <c r="H5761" s="3" t="str">
        <f>VLOOKUP(Table3[[#This Row],[PRODUCT ID]],Table1[[PRODUCT]:[SELLING PRICE]],2,FALSE)</f>
        <v>Category1</v>
      </c>
      <c r="I5761" s="3" t="str">
        <f>VLOOKUP(Table3[[#This Row],[PRODUCT ID]],Table1[[PRODUCT]:[SELLING PRICE]],3,FALSE)</f>
        <v>No</v>
      </c>
      <c r="J5761" s="16">
        <f ca="1">VLOOKUP(Table3[[#This Row],[PRODUCT ID]],Table1[[PRODUCT]:[SELLING PRICE]],4,FALSE)</f>
        <v>111</v>
      </c>
      <c r="K5761" s="16">
        <f ca="1">VLOOKUP(Table3[[#This Row],[PRODUCT ID]],Table1[[PRODUCT]:[SELLING PRICE]],5,FALSE)</f>
        <v>305.24438335503652</v>
      </c>
      <c r="L5761" s="16">
        <f ca="1">J5761*Table3[[#This Row],[QUANTITY]]</f>
        <v>1332</v>
      </c>
      <c r="M5761" s="16">
        <f ca="1">K5761*Table3[[#This Row],[QUANTITY]]*(1-Table3[[#This Row],[DISCOUNT %]])</f>
        <v>3599.9592996386145</v>
      </c>
      <c r="N5761" s="3">
        <f>DAY(Table3[[#This Row],[DATE]])</f>
        <v>8</v>
      </c>
      <c r="O5761" s="3" t="str">
        <f>TEXT(Table3[[#This Row],[DATE]],"mmm")</f>
        <v>Oct</v>
      </c>
      <c r="P5761" s="3">
        <f>YEAR(Table3[[#This Row],[DATE]])</f>
        <v>2036</v>
      </c>
    </row>
    <row r="5762" spans="1:16" x14ac:dyDescent="0.3">
      <c r="A5762" s="6">
        <v>49957</v>
      </c>
      <c r="B5762" s="7" t="s">
        <v>1568</v>
      </c>
      <c r="C5762" s="9">
        <f t="shared" ca="1" si="178"/>
        <v>10</v>
      </c>
      <c r="D5762" s="9" t="s">
        <v>2115</v>
      </c>
      <c r="E5762" s="9" t="s">
        <v>2116</v>
      </c>
      <c r="F5762" s="10">
        <f t="shared" ca="1" si="179"/>
        <v>1.6385394871488348E-2</v>
      </c>
      <c r="G5762" s="3" t="str">
        <f>VLOOKUP(Table3[[#This Row],[PRODUCT ID]],Table1[[PRODUCT]:[SELLING PRICE]],1,FALSE)</f>
        <v>Product516</v>
      </c>
      <c r="H5762" s="3" t="str">
        <f>VLOOKUP(Table3[[#This Row],[PRODUCT ID]],Table1[[PRODUCT]:[SELLING PRICE]],2,FALSE)</f>
        <v>Category2</v>
      </c>
      <c r="I5762" s="3" t="str">
        <f>VLOOKUP(Table3[[#This Row],[PRODUCT ID]],Table1[[PRODUCT]:[SELLING PRICE]],3,FALSE)</f>
        <v>Ft</v>
      </c>
      <c r="J5762" s="16">
        <f ca="1">VLOOKUP(Table3[[#This Row],[PRODUCT ID]],Table1[[PRODUCT]:[SELLING PRICE]],4,FALSE)</f>
        <v>137</v>
      </c>
      <c r="K5762" s="16">
        <f ca="1">VLOOKUP(Table3[[#This Row],[PRODUCT ID]],Table1[[PRODUCT]:[SELLING PRICE]],5,FALSE)</f>
        <v>250.98949183669777</v>
      </c>
      <c r="L5762" s="16">
        <f ca="1">J5762*Table3[[#This Row],[QUANTITY]]</f>
        <v>1370</v>
      </c>
      <c r="M5762" s="16">
        <f ca="1">K5762*Table3[[#This Row],[QUANTITY]]*(1-Table3[[#This Row],[DISCOUNT %]])</f>
        <v>2468.7692990435926</v>
      </c>
      <c r="N5762" s="3">
        <f>DAY(Table3[[#This Row],[DATE]])</f>
        <v>9</v>
      </c>
      <c r="O5762" s="3" t="str">
        <f>TEXT(Table3[[#This Row],[DATE]],"mmm")</f>
        <v>Oct</v>
      </c>
      <c r="P5762" s="3">
        <f>YEAR(Table3[[#This Row],[DATE]])</f>
        <v>2036</v>
      </c>
    </row>
    <row r="5763" spans="1:16" x14ac:dyDescent="0.3">
      <c r="A5763" s="6">
        <v>49958</v>
      </c>
      <c r="B5763" s="7" t="s">
        <v>1569</v>
      </c>
      <c r="C5763" s="9">
        <f t="shared" ref="C5763:C5826" ca="1" si="180">RANDBETWEEN(1,15)</f>
        <v>3</v>
      </c>
      <c r="D5763" s="9" t="s">
        <v>2116</v>
      </c>
      <c r="E5763" s="9" t="s">
        <v>2116</v>
      </c>
      <c r="F5763" s="10">
        <f t="shared" ref="F5763:F5826" ca="1" si="181">RAND()*(0.1)</f>
        <v>9.7034651454412646E-2</v>
      </c>
      <c r="G5763" s="3" t="str">
        <f>VLOOKUP(Table3[[#This Row],[PRODUCT ID]],Table1[[PRODUCT]:[SELLING PRICE]],1,FALSE)</f>
        <v>Product517</v>
      </c>
      <c r="H5763" s="3" t="str">
        <f>VLOOKUP(Table3[[#This Row],[PRODUCT ID]],Table1[[PRODUCT]:[SELLING PRICE]],2,FALSE)</f>
        <v>Category3</v>
      </c>
      <c r="I5763" s="3" t="str">
        <f>VLOOKUP(Table3[[#This Row],[PRODUCT ID]],Table1[[PRODUCT]:[SELLING PRICE]],3,FALSE)</f>
        <v>No</v>
      </c>
      <c r="J5763" s="16">
        <f ca="1">VLOOKUP(Table3[[#This Row],[PRODUCT ID]],Table1[[PRODUCT]:[SELLING PRICE]],4,FALSE)</f>
        <v>111</v>
      </c>
      <c r="K5763" s="16">
        <f ca="1">VLOOKUP(Table3[[#This Row],[PRODUCT ID]],Table1[[PRODUCT]:[SELLING PRICE]],5,FALSE)</f>
        <v>297.62887083203651</v>
      </c>
      <c r="L5763" s="16">
        <f ca="1">J5763*Table3[[#This Row],[QUANTITY]]</f>
        <v>333</v>
      </c>
      <c r="M5763" s="16">
        <f ca="1">K5763*Table3[[#This Row],[QUANTITY]]*(1-Table3[[#This Row],[DISCOUNT %]])</f>
        <v>806.24567126423835</v>
      </c>
      <c r="N5763" s="3">
        <f>DAY(Table3[[#This Row],[DATE]])</f>
        <v>10</v>
      </c>
      <c r="O5763" s="3" t="str">
        <f>TEXT(Table3[[#This Row],[DATE]],"mmm")</f>
        <v>Oct</v>
      </c>
      <c r="P5763" s="3">
        <f>YEAR(Table3[[#This Row],[DATE]])</f>
        <v>2036</v>
      </c>
    </row>
    <row r="5764" spans="1:16" x14ac:dyDescent="0.3">
      <c r="A5764" s="6">
        <v>49959</v>
      </c>
      <c r="B5764" s="7" t="s">
        <v>1570</v>
      </c>
      <c r="C5764" s="9">
        <f t="shared" ca="1" si="180"/>
        <v>12</v>
      </c>
      <c r="D5764" s="9" t="s">
        <v>2117</v>
      </c>
      <c r="E5764" s="9" t="s">
        <v>2118</v>
      </c>
      <c r="F5764" s="10">
        <f t="shared" ca="1" si="181"/>
        <v>4.9020967213730331E-2</v>
      </c>
      <c r="G5764" s="3" t="str">
        <f>VLOOKUP(Table3[[#This Row],[PRODUCT ID]],Table1[[PRODUCT]:[SELLING PRICE]],1,FALSE)</f>
        <v>Product518</v>
      </c>
      <c r="H5764" s="3" t="str">
        <f>VLOOKUP(Table3[[#This Row],[PRODUCT ID]],Table1[[PRODUCT]:[SELLING PRICE]],2,FALSE)</f>
        <v>Category4</v>
      </c>
      <c r="I5764" s="3" t="str">
        <f>VLOOKUP(Table3[[#This Row],[PRODUCT ID]],Table1[[PRODUCT]:[SELLING PRICE]],3,FALSE)</f>
        <v>Kg</v>
      </c>
      <c r="J5764" s="16">
        <f ca="1">VLOOKUP(Table3[[#This Row],[PRODUCT ID]],Table1[[PRODUCT]:[SELLING PRICE]],4,FALSE)</f>
        <v>72</v>
      </c>
      <c r="K5764" s="16">
        <f ca="1">VLOOKUP(Table3[[#This Row],[PRODUCT ID]],Table1[[PRODUCT]:[SELLING PRICE]],5,FALSE)</f>
        <v>28.582019469781443</v>
      </c>
      <c r="L5764" s="16">
        <f ca="1">J5764*Table3[[#This Row],[QUANTITY]]</f>
        <v>864</v>
      </c>
      <c r="M5764" s="16">
        <f ca="1">K5764*Table3[[#This Row],[QUANTITY]]*(1-Table3[[#This Row],[DISCOUNT %]])</f>
        <v>326.17081476541301</v>
      </c>
      <c r="N5764" s="3">
        <f>DAY(Table3[[#This Row],[DATE]])</f>
        <v>11</v>
      </c>
      <c r="O5764" s="3" t="str">
        <f>TEXT(Table3[[#This Row],[DATE]],"mmm")</f>
        <v>Oct</v>
      </c>
      <c r="P5764" s="3">
        <f>YEAR(Table3[[#This Row],[DATE]])</f>
        <v>2036</v>
      </c>
    </row>
    <row r="5765" spans="1:16" x14ac:dyDescent="0.3">
      <c r="A5765" s="6">
        <v>49960</v>
      </c>
      <c r="B5765" s="7" t="s">
        <v>1571</v>
      </c>
      <c r="C5765" s="9">
        <f t="shared" ca="1" si="180"/>
        <v>6</v>
      </c>
      <c r="D5765" s="9" t="s">
        <v>2115</v>
      </c>
      <c r="E5765" s="9" t="s">
        <v>2118</v>
      </c>
      <c r="F5765" s="10">
        <f t="shared" ca="1" si="181"/>
        <v>3.4623277915797669E-3</v>
      </c>
      <c r="G5765" s="3" t="str">
        <f>VLOOKUP(Table3[[#This Row],[PRODUCT ID]],Table1[[PRODUCT]:[SELLING PRICE]],1,FALSE)</f>
        <v>Product519</v>
      </c>
      <c r="H5765" s="3" t="str">
        <f>VLOOKUP(Table3[[#This Row],[PRODUCT ID]],Table1[[PRODUCT]:[SELLING PRICE]],2,FALSE)</f>
        <v>Category5</v>
      </c>
      <c r="I5765" s="3" t="str">
        <f>VLOOKUP(Table3[[#This Row],[PRODUCT ID]],Table1[[PRODUCT]:[SELLING PRICE]],3,FALSE)</f>
        <v>Kg</v>
      </c>
      <c r="J5765" s="16">
        <f ca="1">VLOOKUP(Table3[[#This Row],[PRODUCT ID]],Table1[[PRODUCT]:[SELLING PRICE]],4,FALSE)</f>
        <v>231</v>
      </c>
      <c r="K5765" s="16">
        <f ca="1">VLOOKUP(Table3[[#This Row],[PRODUCT ID]],Table1[[PRODUCT]:[SELLING PRICE]],5,FALSE)</f>
        <v>299.68225068929024</v>
      </c>
      <c r="L5765" s="16">
        <f ca="1">J5765*Table3[[#This Row],[QUANTITY]]</f>
        <v>1386</v>
      </c>
      <c r="M5765" s="16">
        <f ca="1">K5765*Table3[[#This Row],[QUANTITY]]*(1-Table3[[#This Row],[DISCOUNT %]])</f>
        <v>1791.8679150245134</v>
      </c>
      <c r="N5765" s="3">
        <f>DAY(Table3[[#This Row],[DATE]])</f>
        <v>12</v>
      </c>
      <c r="O5765" s="3" t="str">
        <f>TEXT(Table3[[#This Row],[DATE]],"mmm")</f>
        <v>Oct</v>
      </c>
      <c r="P5765" s="3">
        <f>YEAR(Table3[[#This Row],[DATE]])</f>
        <v>2036</v>
      </c>
    </row>
    <row r="5766" spans="1:16" x14ac:dyDescent="0.3">
      <c r="A5766" s="6">
        <v>49961</v>
      </c>
      <c r="B5766" s="7" t="s">
        <v>1572</v>
      </c>
      <c r="C5766" s="9">
        <f t="shared" ca="1" si="180"/>
        <v>8</v>
      </c>
      <c r="D5766" s="9" t="s">
        <v>2115</v>
      </c>
      <c r="E5766" s="9" t="s">
        <v>2116</v>
      </c>
      <c r="F5766" s="10">
        <f t="shared" ca="1" si="181"/>
        <v>3.6247254739391992E-2</v>
      </c>
      <c r="G5766" s="3" t="str">
        <f>VLOOKUP(Table3[[#This Row],[PRODUCT ID]],Table1[[PRODUCT]:[SELLING PRICE]],1,FALSE)</f>
        <v>Product520</v>
      </c>
      <c r="H5766" s="3" t="str">
        <f>VLOOKUP(Table3[[#This Row],[PRODUCT ID]],Table1[[PRODUCT]:[SELLING PRICE]],2,FALSE)</f>
        <v>Category1</v>
      </c>
      <c r="I5766" s="3" t="str">
        <f>VLOOKUP(Table3[[#This Row],[PRODUCT ID]],Table1[[PRODUCT]:[SELLING PRICE]],3,FALSE)</f>
        <v>Lt</v>
      </c>
      <c r="J5766" s="16">
        <f ca="1">VLOOKUP(Table3[[#This Row],[PRODUCT ID]],Table1[[PRODUCT]:[SELLING PRICE]],4,FALSE)</f>
        <v>116</v>
      </c>
      <c r="K5766" s="16">
        <f ca="1">VLOOKUP(Table3[[#This Row],[PRODUCT ID]],Table1[[PRODUCT]:[SELLING PRICE]],5,FALSE)</f>
        <v>192.63722244860242</v>
      </c>
      <c r="L5766" s="16">
        <f ca="1">J5766*Table3[[#This Row],[QUANTITY]]</f>
        <v>928</v>
      </c>
      <c r="M5766" s="16">
        <f ca="1">K5766*Table3[[#This Row],[QUANTITY]]*(1-Table3[[#This Row],[DISCOUNT %]])</f>
        <v>1485.2372157937521</v>
      </c>
      <c r="N5766" s="3">
        <f>DAY(Table3[[#This Row],[DATE]])</f>
        <v>13</v>
      </c>
      <c r="O5766" s="3" t="str">
        <f>TEXT(Table3[[#This Row],[DATE]],"mmm")</f>
        <v>Oct</v>
      </c>
      <c r="P5766" s="3">
        <f>YEAR(Table3[[#This Row],[DATE]])</f>
        <v>2036</v>
      </c>
    </row>
    <row r="5767" spans="1:16" x14ac:dyDescent="0.3">
      <c r="A5767" s="6">
        <v>49962</v>
      </c>
      <c r="B5767" s="7" t="s">
        <v>1573</v>
      </c>
      <c r="C5767" s="9">
        <f t="shared" ca="1" si="180"/>
        <v>14</v>
      </c>
      <c r="D5767" s="9" t="s">
        <v>2115</v>
      </c>
      <c r="E5767" s="9" t="s">
        <v>2116</v>
      </c>
      <c r="F5767" s="10">
        <f t="shared" ca="1" si="181"/>
        <v>4.4905107736326312E-2</v>
      </c>
      <c r="G5767" s="3" t="str">
        <f>VLOOKUP(Table3[[#This Row],[PRODUCT ID]],Table1[[PRODUCT]:[SELLING PRICE]],1,FALSE)</f>
        <v>Product521</v>
      </c>
      <c r="H5767" s="3" t="str">
        <f>VLOOKUP(Table3[[#This Row],[PRODUCT ID]],Table1[[PRODUCT]:[SELLING PRICE]],2,FALSE)</f>
        <v>Category2</v>
      </c>
      <c r="I5767" s="3" t="str">
        <f>VLOOKUP(Table3[[#This Row],[PRODUCT ID]],Table1[[PRODUCT]:[SELLING PRICE]],3,FALSE)</f>
        <v>Kg</v>
      </c>
      <c r="J5767" s="16">
        <f ca="1">VLOOKUP(Table3[[#This Row],[PRODUCT ID]],Table1[[PRODUCT]:[SELLING PRICE]],4,FALSE)</f>
        <v>157</v>
      </c>
      <c r="K5767" s="16">
        <f ca="1">VLOOKUP(Table3[[#This Row],[PRODUCT ID]],Table1[[PRODUCT]:[SELLING PRICE]],5,FALSE)</f>
        <v>271.4050876631643</v>
      </c>
      <c r="L5767" s="16">
        <f ca="1">J5767*Table3[[#This Row],[QUANTITY]]</f>
        <v>2198</v>
      </c>
      <c r="M5767" s="16">
        <f ca="1">K5767*Table3[[#This Row],[QUANTITY]]*(1-Table3[[#This Row],[DISCOUNT %]])</f>
        <v>3629.0465814604795</v>
      </c>
      <c r="N5767" s="3">
        <f>DAY(Table3[[#This Row],[DATE]])</f>
        <v>14</v>
      </c>
      <c r="O5767" s="3" t="str">
        <f>TEXT(Table3[[#This Row],[DATE]],"mmm")</f>
        <v>Oct</v>
      </c>
      <c r="P5767" s="3">
        <f>YEAR(Table3[[#This Row],[DATE]])</f>
        <v>2036</v>
      </c>
    </row>
    <row r="5768" spans="1:16" x14ac:dyDescent="0.3">
      <c r="A5768" s="6">
        <v>49963</v>
      </c>
      <c r="B5768" s="7" t="s">
        <v>1574</v>
      </c>
      <c r="C5768" s="9">
        <f t="shared" ca="1" si="180"/>
        <v>12</v>
      </c>
      <c r="D5768" s="9" t="s">
        <v>2116</v>
      </c>
      <c r="E5768" s="9" t="s">
        <v>2116</v>
      </c>
      <c r="F5768" s="10">
        <f t="shared" ca="1" si="181"/>
        <v>4.3016833239418399E-2</v>
      </c>
      <c r="G5768" s="3" t="str">
        <f>VLOOKUP(Table3[[#This Row],[PRODUCT ID]],Table1[[PRODUCT]:[SELLING PRICE]],1,FALSE)</f>
        <v>Product522</v>
      </c>
      <c r="H5768" s="3" t="str">
        <f>VLOOKUP(Table3[[#This Row],[PRODUCT ID]],Table1[[PRODUCT]:[SELLING PRICE]],2,FALSE)</f>
        <v>Category3</v>
      </c>
      <c r="I5768" s="3" t="str">
        <f>VLOOKUP(Table3[[#This Row],[PRODUCT ID]],Table1[[PRODUCT]:[SELLING PRICE]],3,FALSE)</f>
        <v>Lt</v>
      </c>
      <c r="J5768" s="16">
        <f ca="1">VLOOKUP(Table3[[#This Row],[PRODUCT ID]],Table1[[PRODUCT]:[SELLING PRICE]],4,FALSE)</f>
        <v>76</v>
      </c>
      <c r="K5768" s="16">
        <f ca="1">VLOOKUP(Table3[[#This Row],[PRODUCT ID]],Table1[[PRODUCT]:[SELLING PRICE]],5,FALSE)</f>
        <v>167.00843005256041</v>
      </c>
      <c r="L5768" s="16">
        <f ca="1">J5768*Table3[[#This Row],[QUANTITY]]</f>
        <v>912</v>
      </c>
      <c r="M5768" s="16">
        <f ca="1">K5768*Table3[[#This Row],[QUANTITY]]*(1-Table3[[#This Row],[DISCOUNT %]])</f>
        <v>1917.8910752089482</v>
      </c>
      <c r="N5768" s="3">
        <f>DAY(Table3[[#This Row],[DATE]])</f>
        <v>15</v>
      </c>
      <c r="O5768" s="3" t="str">
        <f>TEXT(Table3[[#This Row],[DATE]],"mmm")</f>
        <v>Oct</v>
      </c>
      <c r="P5768" s="3">
        <f>YEAR(Table3[[#This Row],[DATE]])</f>
        <v>2036</v>
      </c>
    </row>
    <row r="5769" spans="1:16" x14ac:dyDescent="0.3">
      <c r="A5769" s="6">
        <v>49964</v>
      </c>
      <c r="B5769" s="7" t="s">
        <v>1575</v>
      </c>
      <c r="C5769" s="9">
        <f t="shared" ca="1" si="180"/>
        <v>7</v>
      </c>
      <c r="D5769" s="9" t="s">
        <v>2116</v>
      </c>
      <c r="E5769" s="9" t="s">
        <v>2116</v>
      </c>
      <c r="F5769" s="10">
        <f t="shared" ca="1" si="181"/>
        <v>2.1160262329035897E-3</v>
      </c>
      <c r="G5769" s="3" t="str">
        <f>VLOOKUP(Table3[[#This Row],[PRODUCT ID]],Table1[[PRODUCT]:[SELLING PRICE]],1,FALSE)</f>
        <v>Product523</v>
      </c>
      <c r="H5769" s="3" t="str">
        <f>VLOOKUP(Table3[[#This Row],[PRODUCT ID]],Table1[[PRODUCT]:[SELLING PRICE]],2,FALSE)</f>
        <v>Category4</v>
      </c>
      <c r="I5769" s="3" t="str">
        <f>VLOOKUP(Table3[[#This Row],[PRODUCT ID]],Table1[[PRODUCT]:[SELLING PRICE]],3,FALSE)</f>
        <v>Ft</v>
      </c>
      <c r="J5769" s="16">
        <f ca="1">VLOOKUP(Table3[[#This Row],[PRODUCT ID]],Table1[[PRODUCT]:[SELLING PRICE]],4,FALSE)</f>
        <v>77</v>
      </c>
      <c r="K5769" s="16">
        <f ca="1">VLOOKUP(Table3[[#This Row],[PRODUCT ID]],Table1[[PRODUCT]:[SELLING PRICE]],5,FALSE)</f>
        <v>142.11155433063271</v>
      </c>
      <c r="L5769" s="16">
        <f ca="1">J5769*Table3[[#This Row],[QUANTITY]]</f>
        <v>539</v>
      </c>
      <c r="M5769" s="16">
        <f ca="1">K5769*Table3[[#This Row],[QUANTITY]]*(1-Table3[[#This Row],[DISCOUNT %]])</f>
        <v>992.67589787569261</v>
      </c>
      <c r="N5769" s="3">
        <f>DAY(Table3[[#This Row],[DATE]])</f>
        <v>16</v>
      </c>
      <c r="O5769" s="3" t="str">
        <f>TEXT(Table3[[#This Row],[DATE]],"mmm")</f>
        <v>Oct</v>
      </c>
      <c r="P5769" s="3">
        <f>YEAR(Table3[[#This Row],[DATE]])</f>
        <v>2036</v>
      </c>
    </row>
    <row r="5770" spans="1:16" x14ac:dyDescent="0.3">
      <c r="A5770" s="6">
        <v>49965</v>
      </c>
      <c r="B5770" s="7" t="s">
        <v>1576</v>
      </c>
      <c r="C5770" s="9">
        <f t="shared" ca="1" si="180"/>
        <v>7</v>
      </c>
      <c r="D5770" s="9" t="s">
        <v>2116</v>
      </c>
      <c r="E5770" s="9" t="s">
        <v>2118</v>
      </c>
      <c r="F5770" s="10">
        <f t="shared" ca="1" si="181"/>
        <v>7.0035658680607418E-2</v>
      </c>
      <c r="G5770" s="3" t="str">
        <f>VLOOKUP(Table3[[#This Row],[PRODUCT ID]],Table1[[PRODUCT]:[SELLING PRICE]],1,FALSE)</f>
        <v>Product524</v>
      </c>
      <c r="H5770" s="3" t="str">
        <f>VLOOKUP(Table3[[#This Row],[PRODUCT ID]],Table1[[PRODUCT]:[SELLING PRICE]],2,FALSE)</f>
        <v>Category5</v>
      </c>
      <c r="I5770" s="3" t="str">
        <f>VLOOKUP(Table3[[#This Row],[PRODUCT ID]],Table1[[PRODUCT]:[SELLING PRICE]],3,FALSE)</f>
        <v>Kg</v>
      </c>
      <c r="J5770" s="16">
        <f ca="1">VLOOKUP(Table3[[#This Row],[PRODUCT ID]],Table1[[PRODUCT]:[SELLING PRICE]],4,FALSE)</f>
        <v>30</v>
      </c>
      <c r="K5770" s="16">
        <f ca="1">VLOOKUP(Table3[[#This Row],[PRODUCT ID]],Table1[[PRODUCT]:[SELLING PRICE]],5,FALSE)</f>
        <v>121.62004101598362</v>
      </c>
      <c r="L5770" s="16">
        <f ca="1">J5770*Table3[[#This Row],[QUANTITY]]</f>
        <v>210</v>
      </c>
      <c r="M5770" s="16">
        <f ca="1">K5770*Table3[[#This Row],[QUANTITY]]*(1-Table3[[#This Row],[DISCOUNT %]])</f>
        <v>791.71610934266698</v>
      </c>
      <c r="N5770" s="3">
        <f>DAY(Table3[[#This Row],[DATE]])</f>
        <v>17</v>
      </c>
      <c r="O5770" s="3" t="str">
        <f>TEXT(Table3[[#This Row],[DATE]],"mmm")</f>
        <v>Oct</v>
      </c>
      <c r="P5770" s="3">
        <f>YEAR(Table3[[#This Row],[DATE]])</f>
        <v>2036</v>
      </c>
    </row>
    <row r="5771" spans="1:16" x14ac:dyDescent="0.3">
      <c r="A5771" s="6">
        <v>49966</v>
      </c>
      <c r="B5771" s="7" t="s">
        <v>1577</v>
      </c>
      <c r="C5771" s="9">
        <f t="shared" ca="1" si="180"/>
        <v>2</v>
      </c>
      <c r="D5771" s="9" t="s">
        <v>2115</v>
      </c>
      <c r="E5771" s="9" t="s">
        <v>2116</v>
      </c>
      <c r="F5771" s="10">
        <f t="shared" ca="1" si="181"/>
        <v>8.7653472793965972E-2</v>
      </c>
      <c r="G5771" s="3" t="str">
        <f>VLOOKUP(Table3[[#This Row],[PRODUCT ID]],Table1[[PRODUCT]:[SELLING PRICE]],1,FALSE)</f>
        <v>Product525</v>
      </c>
      <c r="H5771" s="3" t="str">
        <f>VLOOKUP(Table3[[#This Row],[PRODUCT ID]],Table1[[PRODUCT]:[SELLING PRICE]],2,FALSE)</f>
        <v>Category1</v>
      </c>
      <c r="I5771" s="3" t="str">
        <f>VLOOKUP(Table3[[#This Row],[PRODUCT ID]],Table1[[PRODUCT]:[SELLING PRICE]],3,FALSE)</f>
        <v>No</v>
      </c>
      <c r="J5771" s="16">
        <f ca="1">VLOOKUP(Table3[[#This Row],[PRODUCT ID]],Table1[[PRODUCT]:[SELLING PRICE]],4,FALSE)</f>
        <v>142</v>
      </c>
      <c r="K5771" s="16">
        <f ca="1">VLOOKUP(Table3[[#This Row],[PRODUCT ID]],Table1[[PRODUCT]:[SELLING PRICE]],5,FALSE)</f>
        <v>82.753587535134926</v>
      </c>
      <c r="L5771" s="16">
        <f ca="1">J5771*Table3[[#This Row],[QUANTITY]]</f>
        <v>284</v>
      </c>
      <c r="M5771" s="16">
        <f ca="1">K5771*Table3[[#This Row],[QUANTITY]]*(1-Table3[[#This Row],[DISCOUNT %]])</f>
        <v>150.99989640304179</v>
      </c>
      <c r="N5771" s="3">
        <f>DAY(Table3[[#This Row],[DATE]])</f>
        <v>18</v>
      </c>
      <c r="O5771" s="3" t="str">
        <f>TEXT(Table3[[#This Row],[DATE]],"mmm")</f>
        <v>Oct</v>
      </c>
      <c r="P5771" s="3">
        <f>YEAR(Table3[[#This Row],[DATE]])</f>
        <v>2036</v>
      </c>
    </row>
    <row r="5772" spans="1:16" x14ac:dyDescent="0.3">
      <c r="A5772" s="6">
        <v>49967</v>
      </c>
      <c r="B5772" s="7" t="s">
        <v>1578</v>
      </c>
      <c r="C5772" s="9">
        <f t="shared" ca="1" si="180"/>
        <v>5</v>
      </c>
      <c r="D5772" s="9" t="s">
        <v>2117</v>
      </c>
      <c r="E5772" s="9" t="s">
        <v>2116</v>
      </c>
      <c r="F5772" s="10">
        <f t="shared" ca="1" si="181"/>
        <v>9.9260461986264897E-2</v>
      </c>
      <c r="G5772" s="3" t="str">
        <f>VLOOKUP(Table3[[#This Row],[PRODUCT ID]],Table1[[PRODUCT]:[SELLING PRICE]],1,FALSE)</f>
        <v>Product526</v>
      </c>
      <c r="H5772" s="3" t="str">
        <f>VLOOKUP(Table3[[#This Row],[PRODUCT ID]],Table1[[PRODUCT]:[SELLING PRICE]],2,FALSE)</f>
        <v>Category2</v>
      </c>
      <c r="I5772" s="3" t="str">
        <f>VLOOKUP(Table3[[#This Row],[PRODUCT ID]],Table1[[PRODUCT]:[SELLING PRICE]],3,FALSE)</f>
        <v>No</v>
      </c>
      <c r="J5772" s="16">
        <f ca="1">VLOOKUP(Table3[[#This Row],[PRODUCT ID]],Table1[[PRODUCT]:[SELLING PRICE]],4,FALSE)</f>
        <v>51</v>
      </c>
      <c r="K5772" s="16">
        <f ca="1">VLOOKUP(Table3[[#This Row],[PRODUCT ID]],Table1[[PRODUCT]:[SELLING PRICE]],5,FALSE)</f>
        <v>265.90427019651742</v>
      </c>
      <c r="L5772" s="16">
        <f ca="1">J5772*Table3[[#This Row],[QUANTITY]]</f>
        <v>255</v>
      </c>
      <c r="M5772" s="16">
        <f ca="1">K5772*Table3[[#This Row],[QUANTITY]]*(1-Table3[[#This Row],[DISCOUNT %]])</f>
        <v>1197.5524474634524</v>
      </c>
      <c r="N5772" s="3">
        <f>DAY(Table3[[#This Row],[DATE]])</f>
        <v>19</v>
      </c>
      <c r="O5772" s="3" t="str">
        <f>TEXT(Table3[[#This Row],[DATE]],"mmm")</f>
        <v>Oct</v>
      </c>
      <c r="P5772" s="3">
        <f>YEAR(Table3[[#This Row],[DATE]])</f>
        <v>2036</v>
      </c>
    </row>
    <row r="5773" spans="1:16" x14ac:dyDescent="0.3">
      <c r="A5773" s="6">
        <v>49968</v>
      </c>
      <c r="B5773" s="7" t="s">
        <v>1579</v>
      </c>
      <c r="C5773" s="9">
        <f t="shared" ca="1" si="180"/>
        <v>5</v>
      </c>
      <c r="D5773" s="9" t="s">
        <v>2117</v>
      </c>
      <c r="E5773" s="9" t="s">
        <v>2116</v>
      </c>
      <c r="F5773" s="10">
        <f t="shared" ca="1" si="181"/>
        <v>6.3331861667074552E-2</v>
      </c>
      <c r="G5773" s="3" t="str">
        <f>VLOOKUP(Table3[[#This Row],[PRODUCT ID]],Table1[[PRODUCT]:[SELLING PRICE]],1,FALSE)</f>
        <v>Product527</v>
      </c>
      <c r="H5773" s="3" t="str">
        <f>VLOOKUP(Table3[[#This Row],[PRODUCT ID]],Table1[[PRODUCT]:[SELLING PRICE]],2,FALSE)</f>
        <v>Category3</v>
      </c>
      <c r="I5773" s="3" t="str">
        <f>VLOOKUP(Table3[[#This Row],[PRODUCT ID]],Table1[[PRODUCT]:[SELLING PRICE]],3,FALSE)</f>
        <v>Ft</v>
      </c>
      <c r="J5773" s="16">
        <f ca="1">VLOOKUP(Table3[[#This Row],[PRODUCT ID]],Table1[[PRODUCT]:[SELLING PRICE]],4,FALSE)</f>
        <v>48</v>
      </c>
      <c r="K5773" s="16">
        <f ca="1">VLOOKUP(Table3[[#This Row],[PRODUCT ID]],Table1[[PRODUCT]:[SELLING PRICE]],5,FALSE)</f>
        <v>135.53168472549788</v>
      </c>
      <c r="L5773" s="16">
        <f ca="1">J5773*Table3[[#This Row],[QUANTITY]]</f>
        <v>240</v>
      </c>
      <c r="M5773" s="16">
        <f ca="1">K5773*Table3[[#This Row],[QUANTITY]]*(1-Table3[[#This Row],[DISCOUNT %]])</f>
        <v>634.74105408478533</v>
      </c>
      <c r="N5773" s="3">
        <f>DAY(Table3[[#This Row],[DATE]])</f>
        <v>20</v>
      </c>
      <c r="O5773" s="3" t="str">
        <f>TEXT(Table3[[#This Row],[DATE]],"mmm")</f>
        <v>Oct</v>
      </c>
      <c r="P5773" s="3">
        <f>YEAR(Table3[[#This Row],[DATE]])</f>
        <v>2036</v>
      </c>
    </row>
    <row r="5774" spans="1:16" x14ac:dyDescent="0.3">
      <c r="A5774" s="6">
        <v>49969</v>
      </c>
      <c r="B5774" s="7" t="s">
        <v>1580</v>
      </c>
      <c r="C5774" s="9">
        <f t="shared" ca="1" si="180"/>
        <v>9</v>
      </c>
      <c r="D5774" s="9" t="s">
        <v>2116</v>
      </c>
      <c r="E5774" s="9" t="s">
        <v>2116</v>
      </c>
      <c r="F5774" s="10">
        <f t="shared" ca="1" si="181"/>
        <v>5.2243751543761888E-2</v>
      </c>
      <c r="G5774" s="3" t="str">
        <f>VLOOKUP(Table3[[#This Row],[PRODUCT ID]],Table1[[PRODUCT]:[SELLING PRICE]],1,FALSE)</f>
        <v>Product528</v>
      </c>
      <c r="H5774" s="3" t="str">
        <f>VLOOKUP(Table3[[#This Row],[PRODUCT ID]],Table1[[PRODUCT]:[SELLING PRICE]],2,FALSE)</f>
        <v>Category4</v>
      </c>
      <c r="I5774" s="3" t="str">
        <f>VLOOKUP(Table3[[#This Row],[PRODUCT ID]],Table1[[PRODUCT]:[SELLING PRICE]],3,FALSE)</f>
        <v>No</v>
      </c>
      <c r="J5774" s="16">
        <f ca="1">VLOOKUP(Table3[[#This Row],[PRODUCT ID]],Table1[[PRODUCT]:[SELLING PRICE]],4,FALSE)</f>
        <v>54</v>
      </c>
      <c r="K5774" s="16">
        <f ca="1">VLOOKUP(Table3[[#This Row],[PRODUCT ID]],Table1[[PRODUCT]:[SELLING PRICE]],5,FALSE)</f>
        <v>110.51148920540966</v>
      </c>
      <c r="L5774" s="16">
        <f ca="1">J5774*Table3[[#This Row],[QUANTITY]]</f>
        <v>486</v>
      </c>
      <c r="M5774" s="16">
        <f ca="1">K5774*Table3[[#This Row],[QUANTITY]]*(1-Table3[[#This Row],[DISCOUNT %]])</f>
        <v>942.64158978568003</v>
      </c>
      <c r="N5774" s="3">
        <f>DAY(Table3[[#This Row],[DATE]])</f>
        <v>21</v>
      </c>
      <c r="O5774" s="3" t="str">
        <f>TEXT(Table3[[#This Row],[DATE]],"mmm")</f>
        <v>Oct</v>
      </c>
      <c r="P5774" s="3">
        <f>YEAR(Table3[[#This Row],[DATE]])</f>
        <v>2036</v>
      </c>
    </row>
    <row r="5775" spans="1:16" x14ac:dyDescent="0.3">
      <c r="A5775" s="6">
        <v>49970</v>
      </c>
      <c r="B5775" s="7" t="s">
        <v>1581</v>
      </c>
      <c r="C5775" s="9">
        <f t="shared" ca="1" si="180"/>
        <v>3</v>
      </c>
      <c r="D5775" s="9" t="s">
        <v>2116</v>
      </c>
      <c r="E5775" s="9" t="s">
        <v>2116</v>
      </c>
      <c r="F5775" s="10">
        <f t="shared" ca="1" si="181"/>
        <v>6.2093643140915422E-2</v>
      </c>
      <c r="G5775" s="3" t="str">
        <f>VLOOKUP(Table3[[#This Row],[PRODUCT ID]],Table1[[PRODUCT]:[SELLING PRICE]],1,FALSE)</f>
        <v>Product529</v>
      </c>
      <c r="H5775" s="3" t="str">
        <f>VLOOKUP(Table3[[#This Row],[PRODUCT ID]],Table1[[PRODUCT]:[SELLING PRICE]],2,FALSE)</f>
        <v>Category1</v>
      </c>
      <c r="I5775" s="3" t="str">
        <f>VLOOKUP(Table3[[#This Row],[PRODUCT ID]],Table1[[PRODUCT]:[SELLING PRICE]],3,FALSE)</f>
        <v>Kg</v>
      </c>
      <c r="J5775" s="16">
        <f ca="1">VLOOKUP(Table3[[#This Row],[PRODUCT ID]],Table1[[PRODUCT]:[SELLING PRICE]],4,FALSE)</f>
        <v>229</v>
      </c>
      <c r="K5775" s="16">
        <f ca="1">VLOOKUP(Table3[[#This Row],[PRODUCT ID]],Table1[[PRODUCT]:[SELLING PRICE]],5,FALSE)</f>
        <v>197.90483582549146</v>
      </c>
      <c r="L5775" s="16">
        <f ca="1">J5775*Table3[[#This Row],[QUANTITY]]</f>
        <v>687</v>
      </c>
      <c r="M5775" s="16">
        <f ca="1">K5775*Table3[[#This Row],[QUANTITY]]*(1-Table3[[#This Row],[DISCOUNT %]])</f>
        <v>556.84861072164585</v>
      </c>
      <c r="N5775" s="3">
        <f>DAY(Table3[[#This Row],[DATE]])</f>
        <v>22</v>
      </c>
      <c r="O5775" s="3" t="str">
        <f>TEXT(Table3[[#This Row],[DATE]],"mmm")</f>
        <v>Oct</v>
      </c>
      <c r="P5775" s="3">
        <f>YEAR(Table3[[#This Row],[DATE]])</f>
        <v>2036</v>
      </c>
    </row>
    <row r="5776" spans="1:16" x14ac:dyDescent="0.3">
      <c r="A5776" s="6">
        <v>49971</v>
      </c>
      <c r="B5776" s="7" t="s">
        <v>1582</v>
      </c>
      <c r="C5776" s="9">
        <f t="shared" ca="1" si="180"/>
        <v>6</v>
      </c>
      <c r="D5776" s="9" t="s">
        <v>2116</v>
      </c>
      <c r="E5776" s="9" t="s">
        <v>2118</v>
      </c>
      <c r="F5776" s="10">
        <f t="shared" ca="1" si="181"/>
        <v>8.1779307664054807E-2</v>
      </c>
      <c r="G5776" s="3" t="str">
        <f>VLOOKUP(Table3[[#This Row],[PRODUCT ID]],Table1[[PRODUCT]:[SELLING PRICE]],1,FALSE)</f>
        <v>Product530</v>
      </c>
      <c r="H5776" s="3" t="str">
        <f>VLOOKUP(Table3[[#This Row],[PRODUCT ID]],Table1[[PRODUCT]:[SELLING PRICE]],2,FALSE)</f>
        <v>Category2</v>
      </c>
      <c r="I5776" s="3" t="str">
        <f>VLOOKUP(Table3[[#This Row],[PRODUCT ID]],Table1[[PRODUCT]:[SELLING PRICE]],3,FALSE)</f>
        <v>Kg</v>
      </c>
      <c r="J5776" s="16">
        <f ca="1">VLOOKUP(Table3[[#This Row],[PRODUCT ID]],Table1[[PRODUCT]:[SELLING PRICE]],4,FALSE)</f>
        <v>125</v>
      </c>
      <c r="K5776" s="16">
        <f ca="1">VLOOKUP(Table3[[#This Row],[PRODUCT ID]],Table1[[PRODUCT]:[SELLING PRICE]],5,FALSE)</f>
        <v>307.87034591743276</v>
      </c>
      <c r="L5776" s="16">
        <f ca="1">J5776*Table3[[#This Row],[QUANTITY]]</f>
        <v>750</v>
      </c>
      <c r="M5776" s="16">
        <f ca="1">K5776*Table3[[#This Row],[QUANTITY]]*(1-Table3[[#This Row],[DISCOUNT %]])</f>
        <v>1696.1575330680721</v>
      </c>
      <c r="N5776" s="3">
        <f>DAY(Table3[[#This Row],[DATE]])</f>
        <v>23</v>
      </c>
      <c r="O5776" s="3" t="str">
        <f>TEXT(Table3[[#This Row],[DATE]],"mmm")</f>
        <v>Oct</v>
      </c>
      <c r="P5776" s="3">
        <f>YEAR(Table3[[#This Row],[DATE]])</f>
        <v>2036</v>
      </c>
    </row>
    <row r="5777" spans="1:16" x14ac:dyDescent="0.3">
      <c r="A5777" s="6">
        <v>49972</v>
      </c>
      <c r="B5777" s="7" t="s">
        <v>1583</v>
      </c>
      <c r="C5777" s="9">
        <f t="shared" ca="1" si="180"/>
        <v>13</v>
      </c>
      <c r="D5777" s="9" t="s">
        <v>2116</v>
      </c>
      <c r="E5777" s="9" t="s">
        <v>2118</v>
      </c>
      <c r="F5777" s="10">
        <f t="shared" ca="1" si="181"/>
        <v>7.1641501254686851E-2</v>
      </c>
      <c r="G5777" s="3" t="str">
        <f>VLOOKUP(Table3[[#This Row],[PRODUCT ID]],Table1[[PRODUCT]:[SELLING PRICE]],1,FALSE)</f>
        <v>Product531</v>
      </c>
      <c r="H5777" s="3" t="str">
        <f>VLOOKUP(Table3[[#This Row],[PRODUCT ID]],Table1[[PRODUCT]:[SELLING PRICE]],2,FALSE)</f>
        <v>Category3</v>
      </c>
      <c r="I5777" s="3" t="str">
        <f>VLOOKUP(Table3[[#This Row],[PRODUCT ID]],Table1[[PRODUCT]:[SELLING PRICE]],3,FALSE)</f>
        <v>Lt</v>
      </c>
      <c r="J5777" s="16">
        <f ca="1">VLOOKUP(Table3[[#This Row],[PRODUCT ID]],Table1[[PRODUCT]:[SELLING PRICE]],4,FALSE)</f>
        <v>106</v>
      </c>
      <c r="K5777" s="16">
        <f ca="1">VLOOKUP(Table3[[#This Row],[PRODUCT ID]],Table1[[PRODUCT]:[SELLING PRICE]],5,FALSE)</f>
        <v>189.00551752472248</v>
      </c>
      <c r="L5777" s="16">
        <f ca="1">J5777*Table3[[#This Row],[QUANTITY]]</f>
        <v>1378</v>
      </c>
      <c r="M5777" s="16">
        <f ca="1">K5777*Table3[[#This Row],[QUANTITY]]*(1-Table3[[#This Row],[DISCOUNT %]])</f>
        <v>2281.0434205498204</v>
      </c>
      <c r="N5777" s="3">
        <f>DAY(Table3[[#This Row],[DATE]])</f>
        <v>24</v>
      </c>
      <c r="O5777" s="3" t="str">
        <f>TEXT(Table3[[#This Row],[DATE]],"mmm")</f>
        <v>Oct</v>
      </c>
      <c r="P5777" s="3">
        <f>YEAR(Table3[[#This Row],[DATE]])</f>
        <v>2036</v>
      </c>
    </row>
    <row r="5778" spans="1:16" x14ac:dyDescent="0.3">
      <c r="A5778" s="6">
        <v>49973</v>
      </c>
      <c r="B5778" s="7" t="s">
        <v>1584</v>
      </c>
      <c r="C5778" s="9">
        <f t="shared" ca="1" si="180"/>
        <v>13</v>
      </c>
      <c r="D5778" s="9" t="s">
        <v>2115</v>
      </c>
      <c r="E5778" s="9" t="s">
        <v>2116</v>
      </c>
      <c r="F5778" s="10">
        <f t="shared" ca="1" si="181"/>
        <v>5.1694225077978231E-2</v>
      </c>
      <c r="G5778" s="3" t="str">
        <f>VLOOKUP(Table3[[#This Row],[PRODUCT ID]],Table1[[PRODUCT]:[SELLING PRICE]],1,FALSE)</f>
        <v>Product532</v>
      </c>
      <c r="H5778" s="3" t="str">
        <f>VLOOKUP(Table3[[#This Row],[PRODUCT ID]],Table1[[PRODUCT]:[SELLING PRICE]],2,FALSE)</f>
        <v>Category4</v>
      </c>
      <c r="I5778" s="3" t="str">
        <f>VLOOKUP(Table3[[#This Row],[PRODUCT ID]],Table1[[PRODUCT]:[SELLING PRICE]],3,FALSE)</f>
        <v>Kg</v>
      </c>
      <c r="J5778" s="16">
        <f ca="1">VLOOKUP(Table3[[#This Row],[PRODUCT ID]],Table1[[PRODUCT]:[SELLING PRICE]],4,FALSE)</f>
        <v>61</v>
      </c>
      <c r="K5778" s="16">
        <f ca="1">VLOOKUP(Table3[[#This Row],[PRODUCT ID]],Table1[[PRODUCT]:[SELLING PRICE]],5,FALSE)</f>
        <v>312.32326713393212</v>
      </c>
      <c r="L5778" s="16">
        <f ca="1">J5778*Table3[[#This Row],[QUANTITY]]</f>
        <v>793</v>
      </c>
      <c r="M5778" s="16">
        <f ca="1">K5778*Table3[[#This Row],[QUANTITY]]*(1-Table3[[#This Row],[DISCOUNT %]])</f>
        <v>3850.3134522530745</v>
      </c>
      <c r="N5778" s="3">
        <f>DAY(Table3[[#This Row],[DATE]])</f>
        <v>25</v>
      </c>
      <c r="O5778" s="3" t="str">
        <f>TEXT(Table3[[#This Row],[DATE]],"mmm")</f>
        <v>Oct</v>
      </c>
      <c r="P5778" s="3">
        <f>YEAR(Table3[[#This Row],[DATE]])</f>
        <v>2036</v>
      </c>
    </row>
    <row r="5779" spans="1:16" x14ac:dyDescent="0.3">
      <c r="A5779" s="6">
        <v>49974</v>
      </c>
      <c r="B5779" s="7" t="s">
        <v>1585</v>
      </c>
      <c r="C5779" s="9">
        <f t="shared" ca="1" si="180"/>
        <v>7</v>
      </c>
      <c r="D5779" s="9" t="s">
        <v>2116</v>
      </c>
      <c r="E5779" s="9" t="s">
        <v>2116</v>
      </c>
      <c r="F5779" s="10">
        <f t="shared" ca="1" si="181"/>
        <v>6.5859094366731768E-3</v>
      </c>
      <c r="G5779" s="3" t="str">
        <f>VLOOKUP(Table3[[#This Row],[PRODUCT ID]],Table1[[PRODUCT]:[SELLING PRICE]],1,FALSE)</f>
        <v>Product533</v>
      </c>
      <c r="H5779" s="3" t="str">
        <f>VLOOKUP(Table3[[#This Row],[PRODUCT ID]],Table1[[PRODUCT]:[SELLING PRICE]],2,FALSE)</f>
        <v>Category5</v>
      </c>
      <c r="I5779" s="3" t="str">
        <f>VLOOKUP(Table3[[#This Row],[PRODUCT ID]],Table1[[PRODUCT]:[SELLING PRICE]],3,FALSE)</f>
        <v>Lt</v>
      </c>
      <c r="J5779" s="16">
        <f ca="1">VLOOKUP(Table3[[#This Row],[PRODUCT ID]],Table1[[PRODUCT]:[SELLING PRICE]],4,FALSE)</f>
        <v>39</v>
      </c>
      <c r="K5779" s="16">
        <f ca="1">VLOOKUP(Table3[[#This Row],[PRODUCT ID]],Table1[[PRODUCT]:[SELLING PRICE]],5,FALSE)</f>
        <v>227.17991491095728</v>
      </c>
      <c r="L5779" s="16">
        <f ca="1">J5779*Table3[[#This Row],[QUANTITY]]</f>
        <v>273</v>
      </c>
      <c r="M5779" s="16">
        <f ca="1">K5779*Table3[[#This Row],[QUANTITY]]*(1-Table3[[#This Row],[DISCOUNT %]])</f>
        <v>1579.7860999586583</v>
      </c>
      <c r="N5779" s="3">
        <f>DAY(Table3[[#This Row],[DATE]])</f>
        <v>26</v>
      </c>
      <c r="O5779" s="3" t="str">
        <f>TEXT(Table3[[#This Row],[DATE]],"mmm")</f>
        <v>Oct</v>
      </c>
      <c r="P5779" s="3">
        <f>YEAR(Table3[[#This Row],[DATE]])</f>
        <v>2036</v>
      </c>
    </row>
    <row r="5780" spans="1:16" x14ac:dyDescent="0.3">
      <c r="A5780" s="6">
        <v>49975</v>
      </c>
      <c r="B5780" s="7" t="s">
        <v>1586</v>
      </c>
      <c r="C5780" s="9">
        <f t="shared" ca="1" si="180"/>
        <v>12</v>
      </c>
      <c r="D5780" s="9" t="s">
        <v>2117</v>
      </c>
      <c r="E5780" s="9" t="s">
        <v>2116</v>
      </c>
      <c r="F5780" s="10">
        <f t="shared" ca="1" si="181"/>
        <v>7.4709307289258245E-2</v>
      </c>
      <c r="G5780" s="3" t="str">
        <f>VLOOKUP(Table3[[#This Row],[PRODUCT ID]],Table1[[PRODUCT]:[SELLING PRICE]],1,FALSE)</f>
        <v>Product534</v>
      </c>
      <c r="H5780" s="3" t="str">
        <f>VLOOKUP(Table3[[#This Row],[PRODUCT ID]],Table1[[PRODUCT]:[SELLING PRICE]],2,FALSE)</f>
        <v>Category1</v>
      </c>
      <c r="I5780" s="3" t="str">
        <f>VLOOKUP(Table3[[#This Row],[PRODUCT ID]],Table1[[PRODUCT]:[SELLING PRICE]],3,FALSE)</f>
        <v>Ft</v>
      </c>
      <c r="J5780" s="16">
        <f ca="1">VLOOKUP(Table3[[#This Row],[PRODUCT ID]],Table1[[PRODUCT]:[SELLING PRICE]],4,FALSE)</f>
        <v>58</v>
      </c>
      <c r="K5780" s="16">
        <f ca="1">VLOOKUP(Table3[[#This Row],[PRODUCT ID]],Table1[[PRODUCT]:[SELLING PRICE]],5,FALSE)</f>
        <v>24.978580159953921</v>
      </c>
      <c r="L5780" s="16">
        <f ca="1">J5780*Table3[[#This Row],[QUANTITY]]</f>
        <v>696</v>
      </c>
      <c r="M5780" s="16">
        <f ca="1">K5780*Table3[[#This Row],[QUANTITY]]*(1-Table3[[#This Row],[DISCOUNT %]])</f>
        <v>277.34937286961463</v>
      </c>
      <c r="N5780" s="3">
        <f>DAY(Table3[[#This Row],[DATE]])</f>
        <v>27</v>
      </c>
      <c r="O5780" s="3" t="str">
        <f>TEXT(Table3[[#This Row],[DATE]],"mmm")</f>
        <v>Oct</v>
      </c>
      <c r="P5780" s="3">
        <f>YEAR(Table3[[#This Row],[DATE]])</f>
        <v>2036</v>
      </c>
    </row>
    <row r="5781" spans="1:16" x14ac:dyDescent="0.3">
      <c r="A5781" s="6">
        <v>49976</v>
      </c>
      <c r="B5781" s="7" t="s">
        <v>1587</v>
      </c>
      <c r="C5781" s="9">
        <f t="shared" ca="1" si="180"/>
        <v>1</v>
      </c>
      <c r="D5781" s="9" t="s">
        <v>2115</v>
      </c>
      <c r="E5781" s="9" t="s">
        <v>2116</v>
      </c>
      <c r="F5781" s="10">
        <f t="shared" ca="1" si="181"/>
        <v>1.5800360727833963E-2</v>
      </c>
      <c r="G5781" s="3" t="str">
        <f>VLOOKUP(Table3[[#This Row],[PRODUCT ID]],Table1[[PRODUCT]:[SELLING PRICE]],1,FALSE)</f>
        <v>Product535</v>
      </c>
      <c r="H5781" s="3" t="str">
        <f>VLOOKUP(Table3[[#This Row],[PRODUCT ID]],Table1[[PRODUCT]:[SELLING PRICE]],2,FALSE)</f>
        <v>Category2</v>
      </c>
      <c r="I5781" s="3" t="str">
        <f>VLOOKUP(Table3[[#This Row],[PRODUCT ID]],Table1[[PRODUCT]:[SELLING PRICE]],3,FALSE)</f>
        <v>Kg</v>
      </c>
      <c r="J5781" s="16">
        <f ca="1">VLOOKUP(Table3[[#This Row],[PRODUCT ID]],Table1[[PRODUCT]:[SELLING PRICE]],4,FALSE)</f>
        <v>49</v>
      </c>
      <c r="K5781" s="16">
        <f ca="1">VLOOKUP(Table3[[#This Row],[PRODUCT ID]],Table1[[PRODUCT]:[SELLING PRICE]],5,FALSE)</f>
        <v>29.453573056436444</v>
      </c>
      <c r="L5781" s="16">
        <f ca="1">J5781*Table3[[#This Row],[QUANTITY]]</f>
        <v>49</v>
      </c>
      <c r="M5781" s="16">
        <f ca="1">K5781*Table3[[#This Row],[QUANTITY]]*(1-Table3[[#This Row],[DISCOUNT %]])</f>
        <v>28.988195977421135</v>
      </c>
      <c r="N5781" s="3">
        <f>DAY(Table3[[#This Row],[DATE]])</f>
        <v>28</v>
      </c>
      <c r="O5781" s="3" t="str">
        <f>TEXT(Table3[[#This Row],[DATE]],"mmm")</f>
        <v>Oct</v>
      </c>
      <c r="P5781" s="3">
        <f>YEAR(Table3[[#This Row],[DATE]])</f>
        <v>2036</v>
      </c>
    </row>
    <row r="5782" spans="1:16" x14ac:dyDescent="0.3">
      <c r="A5782" s="6">
        <v>49977</v>
      </c>
      <c r="B5782" s="7" t="s">
        <v>1588</v>
      </c>
      <c r="C5782" s="9">
        <f t="shared" ca="1" si="180"/>
        <v>6</v>
      </c>
      <c r="D5782" s="9" t="s">
        <v>2115</v>
      </c>
      <c r="E5782" s="9" t="s">
        <v>2118</v>
      </c>
      <c r="F5782" s="10">
        <f t="shared" ca="1" si="181"/>
        <v>1.6719125850433648E-2</v>
      </c>
      <c r="G5782" s="3" t="str">
        <f>VLOOKUP(Table3[[#This Row],[PRODUCT ID]],Table1[[PRODUCT]:[SELLING PRICE]],1,FALSE)</f>
        <v>Product536</v>
      </c>
      <c r="H5782" s="3" t="str">
        <f>VLOOKUP(Table3[[#This Row],[PRODUCT ID]],Table1[[PRODUCT]:[SELLING PRICE]],2,FALSE)</f>
        <v>Category3</v>
      </c>
      <c r="I5782" s="3" t="str">
        <f>VLOOKUP(Table3[[#This Row],[PRODUCT ID]],Table1[[PRODUCT]:[SELLING PRICE]],3,FALSE)</f>
        <v>No</v>
      </c>
      <c r="J5782" s="16">
        <f ca="1">VLOOKUP(Table3[[#This Row],[PRODUCT ID]],Table1[[PRODUCT]:[SELLING PRICE]],4,FALSE)</f>
        <v>125</v>
      </c>
      <c r="K5782" s="16">
        <f ca="1">VLOOKUP(Table3[[#This Row],[PRODUCT ID]],Table1[[PRODUCT]:[SELLING PRICE]],5,FALSE)</f>
        <v>239.61406290653863</v>
      </c>
      <c r="L5782" s="16">
        <f ca="1">J5782*Table3[[#This Row],[QUANTITY]]</f>
        <v>750</v>
      </c>
      <c r="M5782" s="16">
        <f ca="1">K5782*Table3[[#This Row],[QUANTITY]]*(1-Table3[[#This Row],[DISCOUNT %]])</f>
        <v>1413.6475513996229</v>
      </c>
      <c r="N5782" s="3">
        <f>DAY(Table3[[#This Row],[DATE]])</f>
        <v>29</v>
      </c>
      <c r="O5782" s="3" t="str">
        <f>TEXT(Table3[[#This Row],[DATE]],"mmm")</f>
        <v>Oct</v>
      </c>
      <c r="P5782" s="3">
        <f>YEAR(Table3[[#This Row],[DATE]])</f>
        <v>2036</v>
      </c>
    </row>
    <row r="5783" spans="1:16" x14ac:dyDescent="0.3">
      <c r="A5783" s="6">
        <v>49978</v>
      </c>
      <c r="B5783" s="7" t="s">
        <v>1589</v>
      </c>
      <c r="C5783" s="9">
        <f t="shared" ca="1" si="180"/>
        <v>3</v>
      </c>
      <c r="D5783" s="9" t="s">
        <v>2115</v>
      </c>
      <c r="E5783" s="9" t="s">
        <v>2116</v>
      </c>
      <c r="F5783" s="10">
        <f t="shared" ca="1" si="181"/>
        <v>7.0077948007789437E-2</v>
      </c>
      <c r="G5783" s="3" t="str">
        <f>VLOOKUP(Table3[[#This Row],[PRODUCT ID]],Table1[[PRODUCT]:[SELLING PRICE]],1,FALSE)</f>
        <v>Product537</v>
      </c>
      <c r="H5783" s="3" t="str">
        <f>VLOOKUP(Table3[[#This Row],[PRODUCT ID]],Table1[[PRODUCT]:[SELLING PRICE]],2,FALSE)</f>
        <v>Category4</v>
      </c>
      <c r="I5783" s="3" t="str">
        <f>VLOOKUP(Table3[[#This Row],[PRODUCT ID]],Table1[[PRODUCT]:[SELLING PRICE]],3,FALSE)</f>
        <v>No</v>
      </c>
      <c r="J5783" s="16">
        <f ca="1">VLOOKUP(Table3[[#This Row],[PRODUCT ID]],Table1[[PRODUCT]:[SELLING PRICE]],4,FALSE)</f>
        <v>92</v>
      </c>
      <c r="K5783" s="16">
        <f ca="1">VLOOKUP(Table3[[#This Row],[PRODUCT ID]],Table1[[PRODUCT]:[SELLING PRICE]],5,FALSE)</f>
        <v>182.07958934181903</v>
      </c>
      <c r="L5783" s="16">
        <f ca="1">J5783*Table3[[#This Row],[QUANTITY]]</f>
        <v>276</v>
      </c>
      <c r="M5783" s="16">
        <f ca="1">K5783*Table3[[#This Row],[QUANTITY]]*(1-Table3[[#This Row],[DISCOUNT %]])</f>
        <v>507.95947603993022</v>
      </c>
      <c r="N5783" s="3">
        <f>DAY(Table3[[#This Row],[DATE]])</f>
        <v>30</v>
      </c>
      <c r="O5783" s="3" t="str">
        <f>TEXT(Table3[[#This Row],[DATE]],"mmm")</f>
        <v>Oct</v>
      </c>
      <c r="P5783" s="3">
        <f>YEAR(Table3[[#This Row],[DATE]])</f>
        <v>2036</v>
      </c>
    </row>
    <row r="5784" spans="1:16" x14ac:dyDescent="0.3">
      <c r="A5784" s="6">
        <v>49979</v>
      </c>
      <c r="B5784" s="7" t="s">
        <v>1590</v>
      </c>
      <c r="C5784" s="9">
        <f t="shared" ca="1" si="180"/>
        <v>15</v>
      </c>
      <c r="D5784" s="9" t="s">
        <v>2116</v>
      </c>
      <c r="E5784" s="9" t="s">
        <v>2116</v>
      </c>
      <c r="F5784" s="10">
        <f t="shared" ca="1" si="181"/>
        <v>1.2199570729539267E-2</v>
      </c>
      <c r="G5784" s="3" t="str">
        <f>VLOOKUP(Table3[[#This Row],[PRODUCT ID]],Table1[[PRODUCT]:[SELLING PRICE]],1,FALSE)</f>
        <v>Product538</v>
      </c>
      <c r="H5784" s="3" t="str">
        <f>VLOOKUP(Table3[[#This Row],[PRODUCT ID]],Table1[[PRODUCT]:[SELLING PRICE]],2,FALSE)</f>
        <v>Category5</v>
      </c>
      <c r="I5784" s="3" t="str">
        <f>VLOOKUP(Table3[[#This Row],[PRODUCT ID]],Table1[[PRODUCT]:[SELLING PRICE]],3,FALSE)</f>
        <v>Ft</v>
      </c>
      <c r="J5784" s="16">
        <f ca="1">VLOOKUP(Table3[[#This Row],[PRODUCT ID]],Table1[[PRODUCT]:[SELLING PRICE]],4,FALSE)</f>
        <v>187</v>
      </c>
      <c r="K5784" s="16">
        <f ca="1">VLOOKUP(Table3[[#This Row],[PRODUCT ID]],Table1[[PRODUCT]:[SELLING PRICE]],5,FALSE)</f>
        <v>286.60544780833396</v>
      </c>
      <c r="L5784" s="16">
        <f ca="1">J5784*Table3[[#This Row],[QUANTITY]]</f>
        <v>2805</v>
      </c>
      <c r="M5784" s="16">
        <f ca="1">K5784*Table3[[#This Row],[QUANTITY]]*(1-Table3[[#This Row],[DISCOUNT %]])</f>
        <v>4246.6347656448734</v>
      </c>
      <c r="N5784" s="3">
        <f>DAY(Table3[[#This Row],[DATE]])</f>
        <v>31</v>
      </c>
      <c r="O5784" s="3" t="str">
        <f>TEXT(Table3[[#This Row],[DATE]],"mmm")</f>
        <v>Oct</v>
      </c>
      <c r="P5784" s="3">
        <f>YEAR(Table3[[#This Row],[DATE]])</f>
        <v>2036</v>
      </c>
    </row>
    <row r="5785" spans="1:16" x14ac:dyDescent="0.3">
      <c r="A5785" s="6">
        <v>49980</v>
      </c>
      <c r="B5785" s="7" t="s">
        <v>1591</v>
      </c>
      <c r="C5785" s="9">
        <f t="shared" ca="1" si="180"/>
        <v>13</v>
      </c>
      <c r="D5785" s="9" t="s">
        <v>2116</v>
      </c>
      <c r="E5785" s="9" t="s">
        <v>2116</v>
      </c>
      <c r="F5785" s="10">
        <f t="shared" ca="1" si="181"/>
        <v>7.0664480803455096E-2</v>
      </c>
      <c r="G5785" s="3" t="str">
        <f>VLOOKUP(Table3[[#This Row],[PRODUCT ID]],Table1[[PRODUCT]:[SELLING PRICE]],1,FALSE)</f>
        <v>Product539</v>
      </c>
      <c r="H5785" s="3" t="str">
        <f>VLOOKUP(Table3[[#This Row],[PRODUCT ID]],Table1[[PRODUCT]:[SELLING PRICE]],2,FALSE)</f>
        <v>Category1</v>
      </c>
      <c r="I5785" s="3" t="str">
        <f>VLOOKUP(Table3[[#This Row],[PRODUCT ID]],Table1[[PRODUCT]:[SELLING PRICE]],3,FALSE)</f>
        <v>No</v>
      </c>
      <c r="J5785" s="16">
        <f ca="1">VLOOKUP(Table3[[#This Row],[PRODUCT ID]],Table1[[PRODUCT]:[SELLING PRICE]],4,FALSE)</f>
        <v>38</v>
      </c>
      <c r="K5785" s="16">
        <f ca="1">VLOOKUP(Table3[[#This Row],[PRODUCT ID]],Table1[[PRODUCT]:[SELLING PRICE]],5,FALSE)</f>
        <v>256.66006624356902</v>
      </c>
      <c r="L5785" s="16">
        <f ca="1">J5785*Table3[[#This Row],[QUANTITY]]</f>
        <v>494</v>
      </c>
      <c r="M5785" s="16">
        <f ca="1">K5785*Table3[[#This Row],[QUANTITY]]*(1-Table3[[#This Row],[DISCOUNT %]])</f>
        <v>3100.803106953329</v>
      </c>
      <c r="N5785" s="3">
        <f>DAY(Table3[[#This Row],[DATE]])</f>
        <v>1</v>
      </c>
      <c r="O5785" s="3" t="str">
        <f>TEXT(Table3[[#This Row],[DATE]],"mmm")</f>
        <v>Nov</v>
      </c>
      <c r="P5785" s="3">
        <f>YEAR(Table3[[#This Row],[DATE]])</f>
        <v>2036</v>
      </c>
    </row>
    <row r="5786" spans="1:16" x14ac:dyDescent="0.3">
      <c r="A5786" s="6">
        <v>49981</v>
      </c>
      <c r="B5786" s="7" t="s">
        <v>1592</v>
      </c>
      <c r="C5786" s="9">
        <f t="shared" ca="1" si="180"/>
        <v>3</v>
      </c>
      <c r="D5786" s="9" t="s">
        <v>2116</v>
      </c>
      <c r="E5786" s="9" t="s">
        <v>2116</v>
      </c>
      <c r="F5786" s="10">
        <f t="shared" ca="1" si="181"/>
        <v>4.6340141595559249E-2</v>
      </c>
      <c r="G5786" s="3" t="str">
        <f>VLOOKUP(Table3[[#This Row],[PRODUCT ID]],Table1[[PRODUCT]:[SELLING PRICE]],1,FALSE)</f>
        <v>Product540</v>
      </c>
      <c r="H5786" s="3" t="str">
        <f>VLOOKUP(Table3[[#This Row],[PRODUCT ID]],Table1[[PRODUCT]:[SELLING PRICE]],2,FALSE)</f>
        <v>Category2</v>
      </c>
      <c r="I5786" s="3" t="str">
        <f>VLOOKUP(Table3[[#This Row],[PRODUCT ID]],Table1[[PRODUCT]:[SELLING PRICE]],3,FALSE)</f>
        <v>Kg</v>
      </c>
      <c r="J5786" s="16">
        <f ca="1">VLOOKUP(Table3[[#This Row],[PRODUCT ID]],Table1[[PRODUCT]:[SELLING PRICE]],4,FALSE)</f>
        <v>35</v>
      </c>
      <c r="K5786" s="16">
        <f ca="1">VLOOKUP(Table3[[#This Row],[PRODUCT ID]],Table1[[PRODUCT]:[SELLING PRICE]],5,FALSE)</f>
        <v>122.31402862448959</v>
      </c>
      <c r="L5786" s="16">
        <f ca="1">J5786*Table3[[#This Row],[QUANTITY]]</f>
        <v>105</v>
      </c>
      <c r="M5786" s="16">
        <f ca="1">K5786*Table3[[#This Row],[QUANTITY]]*(1-Table3[[#This Row],[DISCOUNT %]])</f>
        <v>349.9379376567224</v>
      </c>
      <c r="N5786" s="3">
        <f>DAY(Table3[[#This Row],[DATE]])</f>
        <v>2</v>
      </c>
      <c r="O5786" s="3" t="str">
        <f>TEXT(Table3[[#This Row],[DATE]],"mmm")</f>
        <v>Nov</v>
      </c>
      <c r="P5786" s="3">
        <f>YEAR(Table3[[#This Row],[DATE]])</f>
        <v>2036</v>
      </c>
    </row>
    <row r="5787" spans="1:16" x14ac:dyDescent="0.3">
      <c r="A5787" s="6">
        <v>49982</v>
      </c>
      <c r="B5787" s="7" t="s">
        <v>1593</v>
      </c>
      <c r="C5787" s="9">
        <f t="shared" ca="1" si="180"/>
        <v>3</v>
      </c>
      <c r="D5787" s="9" t="s">
        <v>2115</v>
      </c>
      <c r="E5787" s="9" t="s">
        <v>2116</v>
      </c>
      <c r="F5787" s="10">
        <f t="shared" ca="1" si="181"/>
        <v>9.1414039637102068E-2</v>
      </c>
      <c r="G5787" s="3" t="str">
        <f>VLOOKUP(Table3[[#This Row],[PRODUCT ID]],Table1[[PRODUCT]:[SELLING PRICE]],1,FALSE)</f>
        <v>Product541</v>
      </c>
      <c r="H5787" s="3" t="str">
        <f>VLOOKUP(Table3[[#This Row],[PRODUCT ID]],Table1[[PRODUCT]:[SELLING PRICE]],2,FALSE)</f>
        <v>Category3</v>
      </c>
      <c r="I5787" s="3" t="str">
        <f>VLOOKUP(Table3[[#This Row],[PRODUCT ID]],Table1[[PRODUCT]:[SELLING PRICE]],3,FALSE)</f>
        <v>Kg</v>
      </c>
      <c r="J5787" s="16">
        <f ca="1">VLOOKUP(Table3[[#This Row],[PRODUCT ID]],Table1[[PRODUCT]:[SELLING PRICE]],4,FALSE)</f>
        <v>184</v>
      </c>
      <c r="K5787" s="16">
        <f ca="1">VLOOKUP(Table3[[#This Row],[PRODUCT ID]],Table1[[PRODUCT]:[SELLING PRICE]],5,FALSE)</f>
        <v>187.5954611966099</v>
      </c>
      <c r="L5787" s="16">
        <f ca="1">J5787*Table3[[#This Row],[QUANTITY]]</f>
        <v>552</v>
      </c>
      <c r="M5787" s="16">
        <f ca="1">K5787*Table3[[#This Row],[QUANTITY]]*(1-Table3[[#This Row],[DISCOUNT %]])</f>
        <v>511.33980681312772</v>
      </c>
      <c r="N5787" s="3">
        <f>DAY(Table3[[#This Row],[DATE]])</f>
        <v>3</v>
      </c>
      <c r="O5787" s="3" t="str">
        <f>TEXT(Table3[[#This Row],[DATE]],"mmm")</f>
        <v>Nov</v>
      </c>
      <c r="P5787" s="3">
        <f>YEAR(Table3[[#This Row],[DATE]])</f>
        <v>2036</v>
      </c>
    </row>
    <row r="5788" spans="1:16" x14ac:dyDescent="0.3">
      <c r="A5788" s="6">
        <v>49983</v>
      </c>
      <c r="B5788" s="7" t="s">
        <v>1594</v>
      </c>
      <c r="C5788" s="9">
        <f t="shared" ca="1" si="180"/>
        <v>1</v>
      </c>
      <c r="D5788" s="9" t="s">
        <v>2117</v>
      </c>
      <c r="E5788" s="9" t="s">
        <v>2118</v>
      </c>
      <c r="F5788" s="10">
        <f t="shared" ca="1" si="181"/>
        <v>1.158216682314105E-2</v>
      </c>
      <c r="G5788" s="3" t="str">
        <f>VLOOKUP(Table3[[#This Row],[PRODUCT ID]],Table1[[PRODUCT]:[SELLING PRICE]],1,FALSE)</f>
        <v>Product542</v>
      </c>
      <c r="H5788" s="3" t="str">
        <f>VLOOKUP(Table3[[#This Row],[PRODUCT ID]],Table1[[PRODUCT]:[SELLING PRICE]],2,FALSE)</f>
        <v>Category4</v>
      </c>
      <c r="I5788" s="3" t="str">
        <f>VLOOKUP(Table3[[#This Row],[PRODUCT ID]],Table1[[PRODUCT]:[SELLING PRICE]],3,FALSE)</f>
        <v>Lt</v>
      </c>
      <c r="J5788" s="16">
        <f ca="1">VLOOKUP(Table3[[#This Row],[PRODUCT ID]],Table1[[PRODUCT]:[SELLING PRICE]],4,FALSE)</f>
        <v>205</v>
      </c>
      <c r="K5788" s="16">
        <f ca="1">VLOOKUP(Table3[[#This Row],[PRODUCT ID]],Table1[[PRODUCT]:[SELLING PRICE]],5,FALSE)</f>
        <v>111.39532022807037</v>
      </c>
      <c r="L5788" s="16">
        <f ca="1">J5788*Table3[[#This Row],[QUANTITY]]</f>
        <v>205</v>
      </c>
      <c r="M5788" s="16">
        <f ca="1">K5788*Table3[[#This Row],[QUANTITY]]*(1-Table3[[#This Row],[DISCOUNT %]])</f>
        <v>110.10512104587164</v>
      </c>
      <c r="N5788" s="3">
        <f>DAY(Table3[[#This Row],[DATE]])</f>
        <v>4</v>
      </c>
      <c r="O5788" s="3" t="str">
        <f>TEXT(Table3[[#This Row],[DATE]],"mmm")</f>
        <v>Nov</v>
      </c>
      <c r="P5788" s="3">
        <f>YEAR(Table3[[#This Row],[DATE]])</f>
        <v>2036</v>
      </c>
    </row>
    <row r="5789" spans="1:16" x14ac:dyDescent="0.3">
      <c r="A5789" s="6">
        <v>49984</v>
      </c>
      <c r="B5789" s="7" t="s">
        <v>1595</v>
      </c>
      <c r="C5789" s="9">
        <f t="shared" ca="1" si="180"/>
        <v>11</v>
      </c>
      <c r="D5789" s="9" t="s">
        <v>2117</v>
      </c>
      <c r="E5789" s="9" t="s">
        <v>2118</v>
      </c>
      <c r="F5789" s="10">
        <f t="shared" ca="1" si="181"/>
        <v>2.7570045493936449E-2</v>
      </c>
      <c r="G5789" s="3" t="str">
        <f>VLOOKUP(Table3[[#This Row],[PRODUCT ID]],Table1[[PRODUCT]:[SELLING PRICE]],1,FALSE)</f>
        <v>Product543</v>
      </c>
      <c r="H5789" s="3" t="str">
        <f>VLOOKUP(Table3[[#This Row],[PRODUCT ID]],Table1[[PRODUCT]:[SELLING PRICE]],2,FALSE)</f>
        <v>Category5</v>
      </c>
      <c r="I5789" s="3" t="str">
        <f>VLOOKUP(Table3[[#This Row],[PRODUCT ID]],Table1[[PRODUCT]:[SELLING PRICE]],3,FALSE)</f>
        <v>Kg</v>
      </c>
      <c r="J5789" s="16">
        <f ca="1">VLOOKUP(Table3[[#This Row],[PRODUCT ID]],Table1[[PRODUCT]:[SELLING PRICE]],4,FALSE)</f>
        <v>92</v>
      </c>
      <c r="K5789" s="16">
        <f ca="1">VLOOKUP(Table3[[#This Row],[PRODUCT ID]],Table1[[PRODUCT]:[SELLING PRICE]],5,FALSE)</f>
        <v>164.17795719988192</v>
      </c>
      <c r="L5789" s="16">
        <f ca="1">J5789*Table3[[#This Row],[QUANTITY]]</f>
        <v>1012</v>
      </c>
      <c r="M5789" s="16">
        <f ca="1">K5789*Table3[[#This Row],[QUANTITY]]*(1-Table3[[#This Row],[DISCOUNT %]])</f>
        <v>1756.1671979585758</v>
      </c>
      <c r="N5789" s="3">
        <f>DAY(Table3[[#This Row],[DATE]])</f>
        <v>5</v>
      </c>
      <c r="O5789" s="3" t="str">
        <f>TEXT(Table3[[#This Row],[DATE]],"mmm")</f>
        <v>Nov</v>
      </c>
      <c r="P5789" s="3">
        <f>YEAR(Table3[[#This Row],[DATE]])</f>
        <v>2036</v>
      </c>
    </row>
    <row r="5790" spans="1:16" x14ac:dyDescent="0.3">
      <c r="A5790" s="6">
        <v>49985</v>
      </c>
      <c r="B5790" s="7" t="s">
        <v>1596</v>
      </c>
      <c r="C5790" s="9">
        <f t="shared" ca="1" si="180"/>
        <v>8</v>
      </c>
      <c r="D5790" s="9" t="s">
        <v>2116</v>
      </c>
      <c r="E5790" s="9" t="s">
        <v>2116</v>
      </c>
      <c r="F5790" s="10">
        <f t="shared" ca="1" si="181"/>
        <v>4.9808805262027245E-2</v>
      </c>
      <c r="G5790" s="3" t="str">
        <f>VLOOKUP(Table3[[#This Row],[PRODUCT ID]],Table1[[PRODUCT]:[SELLING PRICE]],1,FALSE)</f>
        <v>Product544</v>
      </c>
      <c r="H5790" s="3" t="str">
        <f>VLOOKUP(Table3[[#This Row],[PRODUCT ID]],Table1[[PRODUCT]:[SELLING PRICE]],2,FALSE)</f>
        <v>Category1</v>
      </c>
      <c r="I5790" s="3" t="str">
        <f>VLOOKUP(Table3[[#This Row],[PRODUCT ID]],Table1[[PRODUCT]:[SELLING PRICE]],3,FALSE)</f>
        <v>Lt</v>
      </c>
      <c r="J5790" s="16">
        <f ca="1">VLOOKUP(Table3[[#This Row],[PRODUCT ID]],Table1[[PRODUCT]:[SELLING PRICE]],4,FALSE)</f>
        <v>159</v>
      </c>
      <c r="K5790" s="16">
        <f ca="1">VLOOKUP(Table3[[#This Row],[PRODUCT ID]],Table1[[PRODUCT]:[SELLING PRICE]],5,FALSE)</f>
        <v>116.95168070770521</v>
      </c>
      <c r="L5790" s="16">
        <f ca="1">J5790*Table3[[#This Row],[QUANTITY]]</f>
        <v>1272</v>
      </c>
      <c r="M5790" s="16">
        <f ca="1">K5790*Table3[[#This Row],[QUANTITY]]*(1-Table3[[#This Row],[DISCOUNT %]])</f>
        <v>889.01165774614662</v>
      </c>
      <c r="N5790" s="3">
        <f>DAY(Table3[[#This Row],[DATE]])</f>
        <v>6</v>
      </c>
      <c r="O5790" s="3" t="str">
        <f>TEXT(Table3[[#This Row],[DATE]],"mmm")</f>
        <v>Nov</v>
      </c>
      <c r="P5790" s="3">
        <f>YEAR(Table3[[#This Row],[DATE]])</f>
        <v>2036</v>
      </c>
    </row>
    <row r="5791" spans="1:16" x14ac:dyDescent="0.3">
      <c r="A5791" s="6">
        <v>49986</v>
      </c>
      <c r="B5791" s="7" t="s">
        <v>1597</v>
      </c>
      <c r="C5791" s="9">
        <f t="shared" ca="1" si="180"/>
        <v>4</v>
      </c>
      <c r="D5791" s="9" t="s">
        <v>2116</v>
      </c>
      <c r="E5791" s="9" t="s">
        <v>2116</v>
      </c>
      <c r="F5791" s="10">
        <f t="shared" ca="1" si="181"/>
        <v>5.6422900951899396E-3</v>
      </c>
      <c r="G5791" s="3" t="str">
        <f>VLOOKUP(Table3[[#This Row],[PRODUCT ID]],Table1[[PRODUCT]:[SELLING PRICE]],1,FALSE)</f>
        <v>Product545</v>
      </c>
      <c r="H5791" s="3" t="str">
        <f>VLOOKUP(Table3[[#This Row],[PRODUCT ID]],Table1[[PRODUCT]:[SELLING PRICE]],2,FALSE)</f>
        <v>Category2</v>
      </c>
      <c r="I5791" s="3" t="str">
        <f>VLOOKUP(Table3[[#This Row],[PRODUCT ID]],Table1[[PRODUCT]:[SELLING PRICE]],3,FALSE)</f>
        <v>Ft</v>
      </c>
      <c r="J5791" s="16">
        <f ca="1">VLOOKUP(Table3[[#This Row],[PRODUCT ID]],Table1[[PRODUCT]:[SELLING PRICE]],4,FALSE)</f>
        <v>92</v>
      </c>
      <c r="K5791" s="16">
        <f ca="1">VLOOKUP(Table3[[#This Row],[PRODUCT ID]],Table1[[PRODUCT]:[SELLING PRICE]],5,FALSE)</f>
        <v>124.63873349821395</v>
      </c>
      <c r="L5791" s="16">
        <f ca="1">J5791*Table3[[#This Row],[QUANTITY]]</f>
        <v>368</v>
      </c>
      <c r="M5791" s="16">
        <f ca="1">K5791*Table3[[#This Row],[QUANTITY]]*(1-Table3[[#This Row],[DISCOUNT %]])</f>
        <v>495.74194242687986</v>
      </c>
      <c r="N5791" s="3">
        <f>DAY(Table3[[#This Row],[DATE]])</f>
        <v>7</v>
      </c>
      <c r="O5791" s="3" t="str">
        <f>TEXT(Table3[[#This Row],[DATE]],"mmm")</f>
        <v>Nov</v>
      </c>
      <c r="P5791" s="3">
        <f>YEAR(Table3[[#This Row],[DATE]])</f>
        <v>2036</v>
      </c>
    </row>
    <row r="5792" spans="1:16" x14ac:dyDescent="0.3">
      <c r="A5792" s="6">
        <v>49987</v>
      </c>
      <c r="B5792" s="7" t="s">
        <v>1598</v>
      </c>
      <c r="C5792" s="9">
        <f t="shared" ca="1" si="180"/>
        <v>14</v>
      </c>
      <c r="D5792" s="9" t="s">
        <v>2116</v>
      </c>
      <c r="E5792" s="9" t="s">
        <v>2116</v>
      </c>
      <c r="F5792" s="10">
        <f t="shared" ca="1" si="181"/>
        <v>3.2174544775196899E-2</v>
      </c>
      <c r="G5792" s="3" t="str">
        <f>VLOOKUP(Table3[[#This Row],[PRODUCT ID]],Table1[[PRODUCT]:[SELLING PRICE]],1,FALSE)</f>
        <v>Product546</v>
      </c>
      <c r="H5792" s="3" t="str">
        <f>VLOOKUP(Table3[[#This Row],[PRODUCT ID]],Table1[[PRODUCT]:[SELLING PRICE]],2,FALSE)</f>
        <v>Category3</v>
      </c>
      <c r="I5792" s="3" t="str">
        <f>VLOOKUP(Table3[[#This Row],[PRODUCT ID]],Table1[[PRODUCT]:[SELLING PRICE]],3,FALSE)</f>
        <v>Kg</v>
      </c>
      <c r="J5792" s="16">
        <f ca="1">VLOOKUP(Table3[[#This Row],[PRODUCT ID]],Table1[[PRODUCT]:[SELLING PRICE]],4,FALSE)</f>
        <v>178</v>
      </c>
      <c r="K5792" s="16">
        <f ca="1">VLOOKUP(Table3[[#This Row],[PRODUCT ID]],Table1[[PRODUCT]:[SELLING PRICE]],5,FALSE)</f>
        <v>284.35186459057371</v>
      </c>
      <c r="L5792" s="16">
        <f ca="1">J5792*Table3[[#This Row],[QUANTITY]]</f>
        <v>2492</v>
      </c>
      <c r="M5792" s="16">
        <f ca="1">K5792*Table3[[#This Row],[QUANTITY]]*(1-Table3[[#This Row],[DISCOUNT %]])</f>
        <v>3852.8416190795101</v>
      </c>
      <c r="N5792" s="3">
        <f>DAY(Table3[[#This Row],[DATE]])</f>
        <v>8</v>
      </c>
      <c r="O5792" s="3" t="str">
        <f>TEXT(Table3[[#This Row],[DATE]],"mmm")</f>
        <v>Nov</v>
      </c>
      <c r="P5792" s="3">
        <f>YEAR(Table3[[#This Row],[DATE]])</f>
        <v>2036</v>
      </c>
    </row>
    <row r="5793" spans="1:16" x14ac:dyDescent="0.3">
      <c r="A5793" s="6">
        <v>49988</v>
      </c>
      <c r="B5793" s="7" t="s">
        <v>1599</v>
      </c>
      <c r="C5793" s="9">
        <f t="shared" ca="1" si="180"/>
        <v>10</v>
      </c>
      <c r="D5793" s="9" t="s">
        <v>2116</v>
      </c>
      <c r="E5793" s="9" t="s">
        <v>2116</v>
      </c>
      <c r="F5793" s="10">
        <f t="shared" ca="1" si="181"/>
        <v>6.5872270940252872E-2</v>
      </c>
      <c r="G5793" s="3" t="str">
        <f>VLOOKUP(Table3[[#This Row],[PRODUCT ID]],Table1[[PRODUCT]:[SELLING PRICE]],1,FALSE)</f>
        <v>Product547</v>
      </c>
      <c r="H5793" s="3" t="str">
        <f>VLOOKUP(Table3[[#This Row],[PRODUCT ID]],Table1[[PRODUCT]:[SELLING PRICE]],2,FALSE)</f>
        <v>Category4</v>
      </c>
      <c r="I5793" s="3" t="str">
        <f>VLOOKUP(Table3[[#This Row],[PRODUCT ID]],Table1[[PRODUCT]:[SELLING PRICE]],3,FALSE)</f>
        <v>No</v>
      </c>
      <c r="J5793" s="16">
        <f ca="1">VLOOKUP(Table3[[#This Row],[PRODUCT ID]],Table1[[PRODUCT]:[SELLING PRICE]],4,FALSE)</f>
        <v>234</v>
      </c>
      <c r="K5793" s="16">
        <f ca="1">VLOOKUP(Table3[[#This Row],[PRODUCT ID]],Table1[[PRODUCT]:[SELLING PRICE]],5,FALSE)</f>
        <v>113.77779857598524</v>
      </c>
      <c r="L5793" s="16">
        <f ca="1">J5793*Table3[[#This Row],[QUANTITY]]</f>
        <v>2340</v>
      </c>
      <c r="M5793" s="16">
        <f ca="1">K5793*Table3[[#This Row],[QUANTITY]]*(1-Table3[[#This Row],[DISCOUNT %]])</f>
        <v>1062.8299660120244</v>
      </c>
      <c r="N5793" s="3">
        <f>DAY(Table3[[#This Row],[DATE]])</f>
        <v>9</v>
      </c>
      <c r="O5793" s="3" t="str">
        <f>TEXT(Table3[[#This Row],[DATE]],"mmm")</f>
        <v>Nov</v>
      </c>
      <c r="P5793" s="3">
        <f>YEAR(Table3[[#This Row],[DATE]])</f>
        <v>2036</v>
      </c>
    </row>
    <row r="5794" spans="1:16" x14ac:dyDescent="0.3">
      <c r="A5794" s="6">
        <v>49989</v>
      </c>
      <c r="B5794" s="7" t="s">
        <v>1600</v>
      </c>
      <c r="C5794" s="9">
        <f t="shared" ca="1" si="180"/>
        <v>8</v>
      </c>
      <c r="D5794" s="9" t="s">
        <v>2115</v>
      </c>
      <c r="E5794" s="9" t="s">
        <v>2118</v>
      </c>
      <c r="F5794" s="10">
        <f t="shared" ca="1" si="181"/>
        <v>8.7007346369323044E-2</v>
      </c>
      <c r="G5794" s="3" t="str">
        <f>VLOOKUP(Table3[[#This Row],[PRODUCT ID]],Table1[[PRODUCT]:[SELLING PRICE]],1,FALSE)</f>
        <v>Product548</v>
      </c>
      <c r="H5794" s="3" t="str">
        <f>VLOOKUP(Table3[[#This Row],[PRODUCT ID]],Table1[[PRODUCT]:[SELLING PRICE]],2,FALSE)</f>
        <v>Category5</v>
      </c>
      <c r="I5794" s="3" t="str">
        <f>VLOOKUP(Table3[[#This Row],[PRODUCT ID]],Table1[[PRODUCT]:[SELLING PRICE]],3,FALSE)</f>
        <v>No</v>
      </c>
      <c r="J5794" s="16">
        <f ca="1">VLOOKUP(Table3[[#This Row],[PRODUCT ID]],Table1[[PRODUCT]:[SELLING PRICE]],4,FALSE)</f>
        <v>223</v>
      </c>
      <c r="K5794" s="16">
        <f ca="1">VLOOKUP(Table3[[#This Row],[PRODUCT ID]],Table1[[PRODUCT]:[SELLING PRICE]],5,FALSE)</f>
        <v>281.88325471456432</v>
      </c>
      <c r="L5794" s="16">
        <f ca="1">J5794*Table3[[#This Row],[QUANTITY]]</f>
        <v>1784</v>
      </c>
      <c r="M5794" s="16">
        <f ca="1">K5794*Table3[[#This Row],[QUANTITY]]*(1-Table3[[#This Row],[DISCOUNT %]])</f>
        <v>2058.8587258872167</v>
      </c>
      <c r="N5794" s="3">
        <f>DAY(Table3[[#This Row],[DATE]])</f>
        <v>10</v>
      </c>
      <c r="O5794" s="3" t="str">
        <f>TEXT(Table3[[#This Row],[DATE]],"mmm")</f>
        <v>Nov</v>
      </c>
      <c r="P5794" s="3">
        <f>YEAR(Table3[[#This Row],[DATE]])</f>
        <v>2036</v>
      </c>
    </row>
    <row r="5795" spans="1:16" x14ac:dyDescent="0.3">
      <c r="A5795" s="6">
        <v>49990</v>
      </c>
      <c r="B5795" s="7" t="s">
        <v>1601</v>
      </c>
      <c r="C5795" s="9">
        <f t="shared" ca="1" si="180"/>
        <v>13</v>
      </c>
      <c r="D5795" s="9" t="s">
        <v>2116</v>
      </c>
      <c r="E5795" s="9" t="s">
        <v>2116</v>
      </c>
      <c r="F5795" s="10">
        <f t="shared" ca="1" si="181"/>
        <v>8.5236332609827867E-2</v>
      </c>
      <c r="G5795" s="3" t="str">
        <f>VLOOKUP(Table3[[#This Row],[PRODUCT ID]],Table1[[PRODUCT]:[SELLING PRICE]],1,FALSE)</f>
        <v>Product549</v>
      </c>
      <c r="H5795" s="3" t="str">
        <f>VLOOKUP(Table3[[#This Row],[PRODUCT ID]],Table1[[PRODUCT]:[SELLING PRICE]],2,FALSE)</f>
        <v>Category1</v>
      </c>
      <c r="I5795" s="3" t="str">
        <f>VLOOKUP(Table3[[#This Row],[PRODUCT ID]],Table1[[PRODUCT]:[SELLING PRICE]],3,FALSE)</f>
        <v>Ft</v>
      </c>
      <c r="J5795" s="16">
        <f ca="1">VLOOKUP(Table3[[#This Row],[PRODUCT ID]],Table1[[PRODUCT]:[SELLING PRICE]],4,FALSE)</f>
        <v>243</v>
      </c>
      <c r="K5795" s="16">
        <f ca="1">VLOOKUP(Table3[[#This Row],[PRODUCT ID]],Table1[[PRODUCT]:[SELLING PRICE]],5,FALSE)</f>
        <v>40.090277637183362</v>
      </c>
      <c r="L5795" s="16">
        <f ca="1">J5795*Table3[[#This Row],[QUANTITY]]</f>
        <v>3159</v>
      </c>
      <c r="M5795" s="16">
        <f ca="1">K5795*Table3[[#This Row],[QUANTITY]]*(1-Table3[[#This Row],[DISCOUNT %]])</f>
        <v>476.75068217504077</v>
      </c>
      <c r="N5795" s="3">
        <f>DAY(Table3[[#This Row],[DATE]])</f>
        <v>11</v>
      </c>
      <c r="O5795" s="3" t="str">
        <f>TEXT(Table3[[#This Row],[DATE]],"mmm")</f>
        <v>Nov</v>
      </c>
      <c r="P5795" s="3">
        <f>YEAR(Table3[[#This Row],[DATE]])</f>
        <v>2036</v>
      </c>
    </row>
    <row r="5796" spans="1:16" x14ac:dyDescent="0.3">
      <c r="A5796" s="6">
        <v>49991</v>
      </c>
      <c r="B5796" s="7" t="s">
        <v>1602</v>
      </c>
      <c r="C5796" s="9">
        <f t="shared" ca="1" si="180"/>
        <v>14</v>
      </c>
      <c r="D5796" s="9" t="s">
        <v>2117</v>
      </c>
      <c r="E5796" s="9" t="s">
        <v>2116</v>
      </c>
      <c r="F5796" s="10">
        <f t="shared" ca="1" si="181"/>
        <v>6.2762756676001216E-2</v>
      </c>
      <c r="G5796" s="3" t="str">
        <f>VLOOKUP(Table3[[#This Row],[PRODUCT ID]],Table1[[PRODUCT]:[SELLING PRICE]],1,FALSE)</f>
        <v>Product550</v>
      </c>
      <c r="H5796" s="3" t="str">
        <f>VLOOKUP(Table3[[#This Row],[PRODUCT ID]],Table1[[PRODUCT]:[SELLING PRICE]],2,FALSE)</f>
        <v>Category2</v>
      </c>
      <c r="I5796" s="3" t="str">
        <f>VLOOKUP(Table3[[#This Row],[PRODUCT ID]],Table1[[PRODUCT]:[SELLING PRICE]],3,FALSE)</f>
        <v>No</v>
      </c>
      <c r="J5796" s="16">
        <f ca="1">VLOOKUP(Table3[[#This Row],[PRODUCT ID]],Table1[[PRODUCT]:[SELLING PRICE]],4,FALSE)</f>
        <v>106</v>
      </c>
      <c r="K5796" s="16">
        <f ca="1">VLOOKUP(Table3[[#This Row],[PRODUCT ID]],Table1[[PRODUCT]:[SELLING PRICE]],5,FALSE)</f>
        <v>230.25819273893191</v>
      </c>
      <c r="L5796" s="16">
        <f ca="1">J5796*Table3[[#This Row],[QUANTITY]]</f>
        <v>1484</v>
      </c>
      <c r="M5796" s="16">
        <f ca="1">K5796*Table3[[#This Row],[QUANTITY]]*(1-Table3[[#This Row],[DISCOUNT %]])</f>
        <v>3021.2917534156354</v>
      </c>
      <c r="N5796" s="3">
        <f>DAY(Table3[[#This Row],[DATE]])</f>
        <v>12</v>
      </c>
      <c r="O5796" s="3" t="str">
        <f>TEXT(Table3[[#This Row],[DATE]],"mmm")</f>
        <v>Nov</v>
      </c>
      <c r="P5796" s="3">
        <f>YEAR(Table3[[#This Row],[DATE]])</f>
        <v>2036</v>
      </c>
    </row>
    <row r="5797" spans="1:16" x14ac:dyDescent="0.3">
      <c r="A5797" s="6">
        <v>49992</v>
      </c>
      <c r="B5797" s="7" t="s">
        <v>1603</v>
      </c>
      <c r="C5797" s="9">
        <f t="shared" ca="1" si="180"/>
        <v>6</v>
      </c>
      <c r="D5797" s="9" t="s">
        <v>2115</v>
      </c>
      <c r="E5797" s="9" t="s">
        <v>2116</v>
      </c>
      <c r="F5797" s="10">
        <f t="shared" ca="1" si="181"/>
        <v>1.2731412916731633E-2</v>
      </c>
      <c r="G5797" s="3" t="str">
        <f>VLOOKUP(Table3[[#This Row],[PRODUCT ID]],Table1[[PRODUCT]:[SELLING PRICE]],1,FALSE)</f>
        <v>Product551</v>
      </c>
      <c r="H5797" s="3" t="str">
        <f>VLOOKUP(Table3[[#This Row],[PRODUCT ID]],Table1[[PRODUCT]:[SELLING PRICE]],2,FALSE)</f>
        <v>Category3</v>
      </c>
      <c r="I5797" s="3" t="str">
        <f>VLOOKUP(Table3[[#This Row],[PRODUCT ID]],Table1[[PRODUCT]:[SELLING PRICE]],3,FALSE)</f>
        <v>Kg</v>
      </c>
      <c r="J5797" s="16">
        <f ca="1">VLOOKUP(Table3[[#This Row],[PRODUCT ID]],Table1[[PRODUCT]:[SELLING PRICE]],4,FALSE)</f>
        <v>151</v>
      </c>
      <c r="K5797" s="16">
        <f ca="1">VLOOKUP(Table3[[#This Row],[PRODUCT ID]],Table1[[PRODUCT]:[SELLING PRICE]],5,FALSE)</f>
        <v>66.479727061662842</v>
      </c>
      <c r="L5797" s="16">
        <f ca="1">J5797*Table3[[#This Row],[QUANTITY]]</f>
        <v>906</v>
      </c>
      <c r="M5797" s="16">
        <f ca="1">K5797*Table3[[#This Row],[QUANTITY]]*(1-Table3[[#This Row],[DISCOUNT %]])</f>
        <v>393.80007723509516</v>
      </c>
      <c r="N5797" s="3">
        <f>DAY(Table3[[#This Row],[DATE]])</f>
        <v>13</v>
      </c>
      <c r="O5797" s="3" t="str">
        <f>TEXT(Table3[[#This Row],[DATE]],"mmm")</f>
        <v>Nov</v>
      </c>
      <c r="P5797" s="3">
        <f>YEAR(Table3[[#This Row],[DATE]])</f>
        <v>2036</v>
      </c>
    </row>
    <row r="5798" spans="1:16" x14ac:dyDescent="0.3">
      <c r="A5798" s="6">
        <v>49993</v>
      </c>
      <c r="B5798" s="7" t="s">
        <v>1604</v>
      </c>
      <c r="C5798" s="9">
        <f t="shared" ca="1" si="180"/>
        <v>6</v>
      </c>
      <c r="D5798" s="9" t="s">
        <v>2115</v>
      </c>
      <c r="E5798" s="9" t="s">
        <v>2116</v>
      </c>
      <c r="F5798" s="10">
        <f t="shared" ca="1" si="181"/>
        <v>9.5317399836457595E-2</v>
      </c>
      <c r="G5798" s="3" t="str">
        <f>VLOOKUP(Table3[[#This Row],[PRODUCT ID]],Table1[[PRODUCT]:[SELLING PRICE]],1,FALSE)</f>
        <v>Product552</v>
      </c>
      <c r="H5798" s="3" t="str">
        <f>VLOOKUP(Table3[[#This Row],[PRODUCT ID]],Table1[[PRODUCT]:[SELLING PRICE]],2,FALSE)</f>
        <v>Category4</v>
      </c>
      <c r="I5798" s="3" t="str">
        <f>VLOOKUP(Table3[[#This Row],[PRODUCT ID]],Table1[[PRODUCT]:[SELLING PRICE]],3,FALSE)</f>
        <v>Kg</v>
      </c>
      <c r="J5798" s="16">
        <f ca="1">VLOOKUP(Table3[[#This Row],[PRODUCT ID]],Table1[[PRODUCT]:[SELLING PRICE]],4,FALSE)</f>
        <v>55</v>
      </c>
      <c r="K5798" s="16">
        <f ca="1">VLOOKUP(Table3[[#This Row],[PRODUCT ID]],Table1[[PRODUCT]:[SELLING PRICE]],5,FALSE)</f>
        <v>57.317983668080608</v>
      </c>
      <c r="L5798" s="16">
        <f ca="1">J5798*Table3[[#This Row],[QUANTITY]]</f>
        <v>330</v>
      </c>
      <c r="M5798" s="16">
        <f ca="1">K5798*Table3[[#This Row],[QUANTITY]]*(1-Table3[[#This Row],[DISCOUNT %]])</f>
        <v>311.12749500582373</v>
      </c>
      <c r="N5798" s="3">
        <f>DAY(Table3[[#This Row],[DATE]])</f>
        <v>14</v>
      </c>
      <c r="O5798" s="3" t="str">
        <f>TEXT(Table3[[#This Row],[DATE]],"mmm")</f>
        <v>Nov</v>
      </c>
      <c r="P5798" s="3">
        <f>YEAR(Table3[[#This Row],[DATE]])</f>
        <v>2036</v>
      </c>
    </row>
    <row r="5799" spans="1:16" x14ac:dyDescent="0.3">
      <c r="A5799" s="6">
        <v>49994</v>
      </c>
      <c r="B5799" s="7" t="s">
        <v>1605</v>
      </c>
      <c r="C5799" s="9">
        <f t="shared" ca="1" si="180"/>
        <v>13</v>
      </c>
      <c r="D5799" s="9" t="s">
        <v>2115</v>
      </c>
      <c r="E5799" s="9" t="s">
        <v>2116</v>
      </c>
      <c r="F5799" s="10">
        <f t="shared" ca="1" si="181"/>
        <v>4.9709223772287738E-2</v>
      </c>
      <c r="G5799" s="3" t="str">
        <f>VLOOKUP(Table3[[#This Row],[PRODUCT ID]],Table1[[PRODUCT]:[SELLING PRICE]],1,FALSE)</f>
        <v>Product553</v>
      </c>
      <c r="H5799" s="3" t="str">
        <f>VLOOKUP(Table3[[#This Row],[PRODUCT ID]],Table1[[PRODUCT]:[SELLING PRICE]],2,FALSE)</f>
        <v>Category1</v>
      </c>
      <c r="I5799" s="3" t="str">
        <f>VLOOKUP(Table3[[#This Row],[PRODUCT ID]],Table1[[PRODUCT]:[SELLING PRICE]],3,FALSE)</f>
        <v>Lt</v>
      </c>
      <c r="J5799" s="16">
        <f ca="1">VLOOKUP(Table3[[#This Row],[PRODUCT ID]],Table1[[PRODUCT]:[SELLING PRICE]],4,FALSE)</f>
        <v>250</v>
      </c>
      <c r="K5799" s="16">
        <f ca="1">VLOOKUP(Table3[[#This Row],[PRODUCT ID]],Table1[[PRODUCT]:[SELLING PRICE]],5,FALSE)</f>
        <v>153.39361694805748</v>
      </c>
      <c r="L5799" s="16">
        <f ca="1">J5799*Table3[[#This Row],[QUANTITY]]</f>
        <v>3250</v>
      </c>
      <c r="M5799" s="16">
        <f ca="1">K5799*Table3[[#This Row],[QUANTITY]]*(1-Table3[[#This Row],[DISCOUNT %]])</f>
        <v>1894.9910111332968</v>
      </c>
      <c r="N5799" s="3">
        <f>DAY(Table3[[#This Row],[DATE]])</f>
        <v>15</v>
      </c>
      <c r="O5799" s="3" t="str">
        <f>TEXT(Table3[[#This Row],[DATE]],"mmm")</f>
        <v>Nov</v>
      </c>
      <c r="P5799" s="3">
        <f>YEAR(Table3[[#This Row],[DATE]])</f>
        <v>2036</v>
      </c>
    </row>
    <row r="5800" spans="1:16" x14ac:dyDescent="0.3">
      <c r="A5800" s="6">
        <v>49995</v>
      </c>
      <c r="B5800" s="7" t="s">
        <v>1606</v>
      </c>
      <c r="C5800" s="9">
        <f t="shared" ca="1" si="180"/>
        <v>10</v>
      </c>
      <c r="D5800" s="9" t="s">
        <v>2116</v>
      </c>
      <c r="E5800" s="9" t="s">
        <v>2118</v>
      </c>
      <c r="F5800" s="10">
        <f t="shared" ca="1" si="181"/>
        <v>9.1268024417634874E-2</v>
      </c>
      <c r="G5800" s="3" t="str">
        <f>VLOOKUP(Table3[[#This Row],[PRODUCT ID]],Table1[[PRODUCT]:[SELLING PRICE]],1,FALSE)</f>
        <v>Product554</v>
      </c>
      <c r="H5800" s="3" t="str">
        <f>VLOOKUP(Table3[[#This Row],[PRODUCT ID]],Table1[[PRODUCT]:[SELLING PRICE]],2,FALSE)</f>
        <v>Category2</v>
      </c>
      <c r="I5800" s="3" t="str">
        <f>VLOOKUP(Table3[[#This Row],[PRODUCT ID]],Table1[[PRODUCT]:[SELLING PRICE]],3,FALSE)</f>
        <v>Kg</v>
      </c>
      <c r="J5800" s="16">
        <f ca="1">VLOOKUP(Table3[[#This Row],[PRODUCT ID]],Table1[[PRODUCT]:[SELLING PRICE]],4,FALSE)</f>
        <v>248</v>
      </c>
      <c r="K5800" s="16">
        <f ca="1">VLOOKUP(Table3[[#This Row],[PRODUCT ID]],Table1[[PRODUCT]:[SELLING PRICE]],5,FALSE)</f>
        <v>101.62232760983736</v>
      </c>
      <c r="L5800" s="16">
        <f ca="1">J5800*Table3[[#This Row],[QUANTITY]]</f>
        <v>2480</v>
      </c>
      <c r="M5800" s="16">
        <f ca="1">K5800*Table3[[#This Row],[QUANTITY]]*(1-Table3[[#This Row],[DISCOUNT %]])</f>
        <v>923.47458532165831</v>
      </c>
      <c r="N5800" s="3">
        <f>DAY(Table3[[#This Row],[DATE]])</f>
        <v>16</v>
      </c>
      <c r="O5800" s="3" t="str">
        <f>TEXT(Table3[[#This Row],[DATE]],"mmm")</f>
        <v>Nov</v>
      </c>
      <c r="P5800" s="3">
        <f>YEAR(Table3[[#This Row],[DATE]])</f>
        <v>2036</v>
      </c>
    </row>
    <row r="5801" spans="1:16" x14ac:dyDescent="0.3">
      <c r="A5801" s="6">
        <v>49996</v>
      </c>
      <c r="B5801" s="7" t="s">
        <v>1607</v>
      </c>
      <c r="C5801" s="9">
        <f t="shared" ca="1" si="180"/>
        <v>7</v>
      </c>
      <c r="D5801" s="9" t="s">
        <v>2116</v>
      </c>
      <c r="E5801" s="9" t="s">
        <v>2118</v>
      </c>
      <c r="F5801" s="10">
        <f t="shared" ca="1" si="181"/>
        <v>6.3429783318851365E-2</v>
      </c>
      <c r="G5801" s="3" t="str">
        <f>VLOOKUP(Table3[[#This Row],[PRODUCT ID]],Table1[[PRODUCT]:[SELLING PRICE]],1,FALSE)</f>
        <v>Product555</v>
      </c>
      <c r="H5801" s="3" t="str">
        <f>VLOOKUP(Table3[[#This Row],[PRODUCT ID]],Table1[[PRODUCT]:[SELLING PRICE]],2,FALSE)</f>
        <v>Category3</v>
      </c>
      <c r="I5801" s="3" t="str">
        <f>VLOOKUP(Table3[[#This Row],[PRODUCT ID]],Table1[[PRODUCT]:[SELLING PRICE]],3,FALSE)</f>
        <v>Lt</v>
      </c>
      <c r="J5801" s="16">
        <f ca="1">VLOOKUP(Table3[[#This Row],[PRODUCT ID]],Table1[[PRODUCT]:[SELLING PRICE]],4,FALSE)</f>
        <v>125</v>
      </c>
      <c r="K5801" s="16">
        <f ca="1">VLOOKUP(Table3[[#This Row],[PRODUCT ID]],Table1[[PRODUCT]:[SELLING PRICE]],5,FALSE)</f>
        <v>239.86721806225134</v>
      </c>
      <c r="L5801" s="16">
        <f ca="1">J5801*Table3[[#This Row],[QUANTITY]]</f>
        <v>875</v>
      </c>
      <c r="M5801" s="16">
        <f ca="1">K5801*Table3[[#This Row],[QUANTITY]]*(1-Table3[[#This Row],[DISCOUNT %]])</f>
        <v>1572.5674467668694</v>
      </c>
      <c r="N5801" s="3">
        <f>DAY(Table3[[#This Row],[DATE]])</f>
        <v>17</v>
      </c>
      <c r="O5801" s="3" t="str">
        <f>TEXT(Table3[[#This Row],[DATE]],"mmm")</f>
        <v>Nov</v>
      </c>
      <c r="P5801" s="3">
        <f>YEAR(Table3[[#This Row],[DATE]])</f>
        <v>2036</v>
      </c>
    </row>
    <row r="5802" spans="1:16" x14ac:dyDescent="0.3">
      <c r="A5802" s="6">
        <v>49997</v>
      </c>
      <c r="B5802" s="7" t="s">
        <v>1608</v>
      </c>
      <c r="C5802" s="9">
        <f t="shared" ca="1" si="180"/>
        <v>13</v>
      </c>
      <c r="D5802" s="9" t="s">
        <v>2116</v>
      </c>
      <c r="E5802" s="9" t="s">
        <v>2116</v>
      </c>
      <c r="F5802" s="10">
        <f t="shared" ca="1" si="181"/>
        <v>9.9214026186351056E-2</v>
      </c>
      <c r="G5802" s="3" t="str">
        <f>VLOOKUP(Table3[[#This Row],[PRODUCT ID]],Table1[[PRODUCT]:[SELLING PRICE]],1,FALSE)</f>
        <v>Product556</v>
      </c>
      <c r="H5802" s="3" t="str">
        <f>VLOOKUP(Table3[[#This Row],[PRODUCT ID]],Table1[[PRODUCT]:[SELLING PRICE]],2,FALSE)</f>
        <v>Category4</v>
      </c>
      <c r="I5802" s="3" t="str">
        <f>VLOOKUP(Table3[[#This Row],[PRODUCT ID]],Table1[[PRODUCT]:[SELLING PRICE]],3,FALSE)</f>
        <v>Ft</v>
      </c>
      <c r="J5802" s="16">
        <f ca="1">VLOOKUP(Table3[[#This Row],[PRODUCT ID]],Table1[[PRODUCT]:[SELLING PRICE]],4,FALSE)</f>
        <v>197</v>
      </c>
      <c r="K5802" s="16">
        <f ca="1">VLOOKUP(Table3[[#This Row],[PRODUCT ID]],Table1[[PRODUCT]:[SELLING PRICE]],5,FALSE)</f>
        <v>109.06509102348842</v>
      </c>
      <c r="L5802" s="16">
        <f ca="1">J5802*Table3[[#This Row],[QUANTITY]]</f>
        <v>2561</v>
      </c>
      <c r="M5802" s="16">
        <f ca="1">K5802*Table3[[#This Row],[QUANTITY]]*(1-Table3[[#This Row],[DISCOUNT %]])</f>
        <v>1277.1759549466747</v>
      </c>
      <c r="N5802" s="3">
        <f>DAY(Table3[[#This Row],[DATE]])</f>
        <v>18</v>
      </c>
      <c r="O5802" s="3" t="str">
        <f>TEXT(Table3[[#This Row],[DATE]],"mmm")</f>
        <v>Nov</v>
      </c>
      <c r="P5802" s="3">
        <f>YEAR(Table3[[#This Row],[DATE]])</f>
        <v>2036</v>
      </c>
    </row>
    <row r="5803" spans="1:16" x14ac:dyDescent="0.3">
      <c r="A5803" s="6">
        <v>49998</v>
      </c>
      <c r="B5803" s="7" t="s">
        <v>1609</v>
      </c>
      <c r="C5803" s="9">
        <f t="shared" ca="1" si="180"/>
        <v>9</v>
      </c>
      <c r="D5803" s="9" t="s">
        <v>2115</v>
      </c>
      <c r="E5803" s="9" t="s">
        <v>2116</v>
      </c>
      <c r="F5803" s="10">
        <f t="shared" ca="1" si="181"/>
        <v>2.1083486797189001E-2</v>
      </c>
      <c r="G5803" s="3" t="str">
        <f>VLOOKUP(Table3[[#This Row],[PRODUCT ID]],Table1[[PRODUCT]:[SELLING PRICE]],1,FALSE)</f>
        <v>Product557</v>
      </c>
      <c r="H5803" s="3" t="str">
        <f>VLOOKUP(Table3[[#This Row],[PRODUCT ID]],Table1[[PRODUCT]:[SELLING PRICE]],2,FALSE)</f>
        <v>Category5</v>
      </c>
      <c r="I5803" s="3" t="str">
        <f>VLOOKUP(Table3[[#This Row],[PRODUCT ID]],Table1[[PRODUCT]:[SELLING PRICE]],3,FALSE)</f>
        <v>Kg</v>
      </c>
      <c r="J5803" s="16">
        <f ca="1">VLOOKUP(Table3[[#This Row],[PRODUCT ID]],Table1[[PRODUCT]:[SELLING PRICE]],4,FALSE)</f>
        <v>81</v>
      </c>
      <c r="K5803" s="16">
        <f ca="1">VLOOKUP(Table3[[#This Row],[PRODUCT ID]],Table1[[PRODUCT]:[SELLING PRICE]],5,FALSE)</f>
        <v>185.05755968526179</v>
      </c>
      <c r="L5803" s="16">
        <f ca="1">J5803*Table3[[#This Row],[QUANTITY]]</f>
        <v>729</v>
      </c>
      <c r="M5803" s="16">
        <f ca="1">K5803*Table3[[#This Row],[QUANTITY]]*(1-Table3[[#This Row],[DISCOUNT %]])</f>
        <v>1630.4031096202582</v>
      </c>
      <c r="N5803" s="3">
        <f>DAY(Table3[[#This Row],[DATE]])</f>
        <v>19</v>
      </c>
      <c r="O5803" s="3" t="str">
        <f>TEXT(Table3[[#This Row],[DATE]],"mmm")</f>
        <v>Nov</v>
      </c>
      <c r="P5803" s="3">
        <f>YEAR(Table3[[#This Row],[DATE]])</f>
        <v>2036</v>
      </c>
    </row>
    <row r="5804" spans="1:16" x14ac:dyDescent="0.3">
      <c r="A5804" s="6">
        <v>49999</v>
      </c>
      <c r="B5804" s="7" t="s">
        <v>1610</v>
      </c>
      <c r="C5804" s="9">
        <f t="shared" ca="1" si="180"/>
        <v>13</v>
      </c>
      <c r="D5804" s="9" t="s">
        <v>2117</v>
      </c>
      <c r="E5804" s="9" t="s">
        <v>2116</v>
      </c>
      <c r="F5804" s="10">
        <f t="shared" ca="1" si="181"/>
        <v>4.434337548267904E-2</v>
      </c>
      <c r="G5804" s="3" t="str">
        <f>VLOOKUP(Table3[[#This Row],[PRODUCT ID]],Table1[[PRODUCT]:[SELLING PRICE]],1,FALSE)</f>
        <v>Product558</v>
      </c>
      <c r="H5804" s="3" t="str">
        <f>VLOOKUP(Table3[[#This Row],[PRODUCT ID]],Table1[[PRODUCT]:[SELLING PRICE]],2,FALSE)</f>
        <v>Category1</v>
      </c>
      <c r="I5804" s="3" t="str">
        <f>VLOOKUP(Table3[[#This Row],[PRODUCT ID]],Table1[[PRODUCT]:[SELLING PRICE]],3,FALSE)</f>
        <v>No</v>
      </c>
      <c r="J5804" s="16">
        <f ca="1">VLOOKUP(Table3[[#This Row],[PRODUCT ID]],Table1[[PRODUCT]:[SELLING PRICE]],4,FALSE)</f>
        <v>51</v>
      </c>
      <c r="K5804" s="16">
        <f ca="1">VLOOKUP(Table3[[#This Row],[PRODUCT ID]],Table1[[PRODUCT]:[SELLING PRICE]],5,FALSE)</f>
        <v>39.884388317212739</v>
      </c>
      <c r="L5804" s="16">
        <f ca="1">J5804*Table3[[#This Row],[QUANTITY]]</f>
        <v>663</v>
      </c>
      <c r="M5804" s="16">
        <f ca="1">K5804*Table3[[#This Row],[QUANTITY]]*(1-Table3[[#This Row],[DISCOUNT %]])</f>
        <v>495.50513883215274</v>
      </c>
      <c r="N5804" s="3">
        <f>DAY(Table3[[#This Row],[DATE]])</f>
        <v>20</v>
      </c>
      <c r="O5804" s="3" t="str">
        <f>TEXT(Table3[[#This Row],[DATE]],"mmm")</f>
        <v>Nov</v>
      </c>
      <c r="P5804" s="3">
        <f>YEAR(Table3[[#This Row],[DATE]])</f>
        <v>2036</v>
      </c>
    </row>
    <row r="5805" spans="1:16" x14ac:dyDescent="0.3">
      <c r="A5805" s="6">
        <v>50000</v>
      </c>
      <c r="B5805" s="7" t="s">
        <v>1611</v>
      </c>
      <c r="C5805" s="9">
        <f t="shared" ca="1" si="180"/>
        <v>15</v>
      </c>
      <c r="D5805" s="9" t="s">
        <v>2117</v>
      </c>
      <c r="E5805" s="9" t="s">
        <v>2116</v>
      </c>
      <c r="F5805" s="10">
        <f t="shared" ca="1" si="181"/>
        <v>5.2153431130207775E-2</v>
      </c>
      <c r="G5805" s="3" t="str">
        <f>VLOOKUP(Table3[[#This Row],[PRODUCT ID]],Table1[[PRODUCT]:[SELLING PRICE]],1,FALSE)</f>
        <v>Product559</v>
      </c>
      <c r="H5805" s="3" t="str">
        <f>VLOOKUP(Table3[[#This Row],[PRODUCT ID]],Table1[[PRODUCT]:[SELLING PRICE]],2,FALSE)</f>
        <v>Category2</v>
      </c>
      <c r="I5805" s="3" t="str">
        <f>VLOOKUP(Table3[[#This Row],[PRODUCT ID]],Table1[[PRODUCT]:[SELLING PRICE]],3,FALSE)</f>
        <v>No</v>
      </c>
      <c r="J5805" s="16">
        <f ca="1">VLOOKUP(Table3[[#This Row],[PRODUCT ID]],Table1[[PRODUCT]:[SELLING PRICE]],4,FALSE)</f>
        <v>16</v>
      </c>
      <c r="K5805" s="16">
        <f ca="1">VLOOKUP(Table3[[#This Row],[PRODUCT ID]],Table1[[PRODUCT]:[SELLING PRICE]],5,FALSE)</f>
        <v>127.541430288657</v>
      </c>
      <c r="L5805" s="16">
        <f ca="1">J5805*Table3[[#This Row],[QUANTITY]]</f>
        <v>240</v>
      </c>
      <c r="M5805" s="16">
        <f ca="1">K5805*Table3[[#This Row],[QUANTITY]]*(1-Table3[[#This Row],[DISCOUNT %]])</f>
        <v>1813.34560631774</v>
      </c>
      <c r="N5805" s="3">
        <f>DAY(Table3[[#This Row],[DATE]])</f>
        <v>21</v>
      </c>
      <c r="O5805" s="3" t="str">
        <f>TEXT(Table3[[#This Row],[DATE]],"mmm")</f>
        <v>Nov</v>
      </c>
      <c r="P5805" s="3">
        <f>YEAR(Table3[[#This Row],[DATE]])</f>
        <v>2036</v>
      </c>
    </row>
    <row r="5806" spans="1:16" x14ac:dyDescent="0.3">
      <c r="A5806" s="6">
        <v>50001</v>
      </c>
      <c r="B5806" s="7" t="s">
        <v>1612</v>
      </c>
      <c r="C5806" s="9">
        <f t="shared" ca="1" si="180"/>
        <v>2</v>
      </c>
      <c r="D5806" s="9" t="s">
        <v>2116</v>
      </c>
      <c r="E5806" s="9" t="s">
        <v>2118</v>
      </c>
      <c r="F5806" s="10">
        <f t="shared" ca="1" si="181"/>
        <v>5.4304252794051593E-2</v>
      </c>
      <c r="G5806" s="3" t="str">
        <f>VLOOKUP(Table3[[#This Row],[PRODUCT ID]],Table1[[PRODUCT]:[SELLING PRICE]],1,FALSE)</f>
        <v>Product560</v>
      </c>
      <c r="H5806" s="3" t="str">
        <f>VLOOKUP(Table3[[#This Row],[PRODUCT ID]],Table1[[PRODUCT]:[SELLING PRICE]],2,FALSE)</f>
        <v>Category3</v>
      </c>
      <c r="I5806" s="3" t="str">
        <f>VLOOKUP(Table3[[#This Row],[PRODUCT ID]],Table1[[PRODUCT]:[SELLING PRICE]],3,FALSE)</f>
        <v>Ft</v>
      </c>
      <c r="J5806" s="16">
        <f ca="1">VLOOKUP(Table3[[#This Row],[PRODUCT ID]],Table1[[PRODUCT]:[SELLING PRICE]],4,FALSE)</f>
        <v>117</v>
      </c>
      <c r="K5806" s="16">
        <f ca="1">VLOOKUP(Table3[[#This Row],[PRODUCT ID]],Table1[[PRODUCT]:[SELLING PRICE]],5,FALSE)</f>
        <v>139.49332758643612</v>
      </c>
      <c r="L5806" s="16">
        <f ca="1">J5806*Table3[[#This Row],[QUANTITY]]</f>
        <v>234</v>
      </c>
      <c r="M5806" s="16">
        <f ca="1">K5806*Table3[[#This Row],[QUANTITY]]*(1-Table3[[#This Row],[DISCOUNT %]])</f>
        <v>263.8364933241977</v>
      </c>
      <c r="N5806" s="3">
        <f>DAY(Table3[[#This Row],[DATE]])</f>
        <v>22</v>
      </c>
      <c r="O5806" s="3" t="str">
        <f>TEXT(Table3[[#This Row],[DATE]],"mmm")</f>
        <v>Nov</v>
      </c>
      <c r="P5806" s="3">
        <f>YEAR(Table3[[#This Row],[DATE]])</f>
        <v>2036</v>
      </c>
    </row>
    <row r="5807" spans="1:16" x14ac:dyDescent="0.3">
      <c r="A5807" s="6">
        <v>50002</v>
      </c>
      <c r="B5807" s="7" t="s">
        <v>1613</v>
      </c>
      <c r="C5807" s="9">
        <f t="shared" ca="1" si="180"/>
        <v>9</v>
      </c>
      <c r="D5807" s="9" t="s">
        <v>2116</v>
      </c>
      <c r="E5807" s="9" t="s">
        <v>2116</v>
      </c>
      <c r="F5807" s="10">
        <f t="shared" ca="1" si="181"/>
        <v>5.3317019593265971E-2</v>
      </c>
      <c r="G5807" s="3" t="str">
        <f>VLOOKUP(Table3[[#This Row],[PRODUCT ID]],Table1[[PRODUCT]:[SELLING PRICE]],1,FALSE)</f>
        <v>Product561</v>
      </c>
      <c r="H5807" s="3" t="str">
        <f>VLOOKUP(Table3[[#This Row],[PRODUCT ID]],Table1[[PRODUCT]:[SELLING PRICE]],2,FALSE)</f>
        <v>Category4</v>
      </c>
      <c r="I5807" s="3" t="str">
        <f>VLOOKUP(Table3[[#This Row],[PRODUCT ID]],Table1[[PRODUCT]:[SELLING PRICE]],3,FALSE)</f>
        <v>No</v>
      </c>
      <c r="J5807" s="16">
        <f ca="1">VLOOKUP(Table3[[#This Row],[PRODUCT ID]],Table1[[PRODUCT]:[SELLING PRICE]],4,FALSE)</f>
        <v>135</v>
      </c>
      <c r="K5807" s="16">
        <f ca="1">VLOOKUP(Table3[[#This Row],[PRODUCT ID]],Table1[[PRODUCT]:[SELLING PRICE]],5,FALSE)</f>
        <v>297.82454485848604</v>
      </c>
      <c r="L5807" s="16">
        <f ca="1">J5807*Table3[[#This Row],[QUANTITY]]</f>
        <v>1215</v>
      </c>
      <c r="M5807" s="16">
        <f ca="1">K5807*Table3[[#This Row],[QUANTITY]]*(1-Table3[[#This Row],[DISCOUNT %]])</f>
        <v>2537.5088498841956</v>
      </c>
      <c r="N5807" s="3">
        <f>DAY(Table3[[#This Row],[DATE]])</f>
        <v>23</v>
      </c>
      <c r="O5807" s="3" t="str">
        <f>TEXT(Table3[[#This Row],[DATE]],"mmm")</f>
        <v>Nov</v>
      </c>
      <c r="P5807" s="3">
        <f>YEAR(Table3[[#This Row],[DATE]])</f>
        <v>2036</v>
      </c>
    </row>
    <row r="5808" spans="1:16" x14ac:dyDescent="0.3">
      <c r="A5808" s="6">
        <v>50003</v>
      </c>
      <c r="B5808" s="7" t="s">
        <v>1614</v>
      </c>
      <c r="C5808" s="9">
        <f t="shared" ca="1" si="180"/>
        <v>2</v>
      </c>
      <c r="D5808" s="9" t="s">
        <v>2116</v>
      </c>
      <c r="E5808" s="9" t="s">
        <v>2116</v>
      </c>
      <c r="F5808" s="10">
        <f t="shared" ca="1" si="181"/>
        <v>1.4509068842189499E-2</v>
      </c>
      <c r="G5808" s="3" t="str">
        <f>VLOOKUP(Table3[[#This Row],[PRODUCT ID]],Table1[[PRODUCT]:[SELLING PRICE]],1,FALSE)</f>
        <v>Product562</v>
      </c>
      <c r="H5808" s="3" t="str">
        <f>VLOOKUP(Table3[[#This Row],[PRODUCT ID]],Table1[[PRODUCT]:[SELLING PRICE]],2,FALSE)</f>
        <v>Category5</v>
      </c>
      <c r="I5808" s="3" t="str">
        <f>VLOOKUP(Table3[[#This Row],[PRODUCT ID]],Table1[[PRODUCT]:[SELLING PRICE]],3,FALSE)</f>
        <v>Kg</v>
      </c>
      <c r="J5808" s="16">
        <f ca="1">VLOOKUP(Table3[[#This Row],[PRODUCT ID]],Table1[[PRODUCT]:[SELLING PRICE]],4,FALSE)</f>
        <v>82</v>
      </c>
      <c r="K5808" s="16">
        <f ca="1">VLOOKUP(Table3[[#This Row],[PRODUCT ID]],Table1[[PRODUCT]:[SELLING PRICE]],5,FALSE)</f>
        <v>144.32354891023192</v>
      </c>
      <c r="L5808" s="16">
        <f ca="1">J5808*Table3[[#This Row],[QUANTITY]]</f>
        <v>164</v>
      </c>
      <c r="M5808" s="16">
        <f ca="1">K5808*Table3[[#This Row],[QUANTITY]]*(1-Table3[[#This Row],[DISCOUNT %]])</f>
        <v>284.45909720708852</v>
      </c>
      <c r="N5808" s="3">
        <f>DAY(Table3[[#This Row],[DATE]])</f>
        <v>24</v>
      </c>
      <c r="O5808" s="3" t="str">
        <f>TEXT(Table3[[#This Row],[DATE]],"mmm")</f>
        <v>Nov</v>
      </c>
      <c r="P5808" s="3">
        <f>YEAR(Table3[[#This Row],[DATE]])</f>
        <v>2036</v>
      </c>
    </row>
    <row r="5809" spans="1:16" x14ac:dyDescent="0.3">
      <c r="A5809" s="6">
        <v>50004</v>
      </c>
      <c r="B5809" s="7" t="s">
        <v>1615</v>
      </c>
      <c r="C5809" s="9">
        <f t="shared" ca="1" si="180"/>
        <v>12</v>
      </c>
      <c r="D5809" s="9" t="s">
        <v>2116</v>
      </c>
      <c r="E5809" s="9" t="s">
        <v>2116</v>
      </c>
      <c r="F5809" s="10">
        <f t="shared" ca="1" si="181"/>
        <v>3.0831500134303816E-2</v>
      </c>
      <c r="G5809" s="3" t="str">
        <f>VLOOKUP(Table3[[#This Row],[PRODUCT ID]],Table1[[PRODUCT]:[SELLING PRICE]],1,FALSE)</f>
        <v>Product563</v>
      </c>
      <c r="H5809" s="3" t="str">
        <f>VLOOKUP(Table3[[#This Row],[PRODUCT ID]],Table1[[PRODUCT]:[SELLING PRICE]],2,FALSE)</f>
        <v>Category1</v>
      </c>
      <c r="I5809" s="3" t="str">
        <f>VLOOKUP(Table3[[#This Row],[PRODUCT ID]],Table1[[PRODUCT]:[SELLING PRICE]],3,FALSE)</f>
        <v>Kg</v>
      </c>
      <c r="J5809" s="16">
        <f ca="1">VLOOKUP(Table3[[#This Row],[PRODUCT ID]],Table1[[PRODUCT]:[SELLING PRICE]],4,FALSE)</f>
        <v>229</v>
      </c>
      <c r="K5809" s="16">
        <f ca="1">VLOOKUP(Table3[[#This Row],[PRODUCT ID]],Table1[[PRODUCT]:[SELLING PRICE]],5,FALSE)</f>
        <v>57.054695548244538</v>
      </c>
      <c r="L5809" s="16">
        <f ca="1">J5809*Table3[[#This Row],[QUANTITY]]</f>
        <v>2748</v>
      </c>
      <c r="M5809" s="16">
        <f ca="1">K5809*Table3[[#This Row],[QUANTITY]]*(1-Table3[[#This Row],[DISCOUNT %]])</f>
        <v>663.54736433743415</v>
      </c>
      <c r="N5809" s="3">
        <f>DAY(Table3[[#This Row],[DATE]])</f>
        <v>25</v>
      </c>
      <c r="O5809" s="3" t="str">
        <f>TEXT(Table3[[#This Row],[DATE]],"mmm")</f>
        <v>Nov</v>
      </c>
      <c r="P5809" s="3">
        <f>YEAR(Table3[[#This Row],[DATE]])</f>
        <v>2036</v>
      </c>
    </row>
    <row r="5810" spans="1:16" x14ac:dyDescent="0.3">
      <c r="A5810" s="6">
        <v>50005</v>
      </c>
      <c r="B5810" s="7" t="s">
        <v>1616</v>
      </c>
      <c r="C5810" s="9">
        <f t="shared" ca="1" si="180"/>
        <v>13</v>
      </c>
      <c r="D5810" s="9" t="s">
        <v>2115</v>
      </c>
      <c r="E5810" s="9" t="s">
        <v>2116</v>
      </c>
      <c r="F5810" s="10">
        <f t="shared" ca="1" si="181"/>
        <v>5.0588976579175549E-2</v>
      </c>
      <c r="G5810" s="3" t="str">
        <f>VLOOKUP(Table3[[#This Row],[PRODUCT ID]],Table1[[PRODUCT]:[SELLING PRICE]],1,FALSE)</f>
        <v>Product564</v>
      </c>
      <c r="H5810" s="3" t="str">
        <f>VLOOKUP(Table3[[#This Row],[PRODUCT ID]],Table1[[PRODUCT]:[SELLING PRICE]],2,FALSE)</f>
        <v>Category2</v>
      </c>
      <c r="I5810" s="3" t="str">
        <f>VLOOKUP(Table3[[#This Row],[PRODUCT ID]],Table1[[PRODUCT]:[SELLING PRICE]],3,FALSE)</f>
        <v>Lt</v>
      </c>
      <c r="J5810" s="16">
        <f ca="1">VLOOKUP(Table3[[#This Row],[PRODUCT ID]],Table1[[PRODUCT]:[SELLING PRICE]],4,FALSE)</f>
        <v>208</v>
      </c>
      <c r="K5810" s="16">
        <f ca="1">VLOOKUP(Table3[[#This Row],[PRODUCT ID]],Table1[[PRODUCT]:[SELLING PRICE]],5,FALSE)</f>
        <v>279.58765779931457</v>
      </c>
      <c r="L5810" s="16">
        <f ca="1">J5810*Table3[[#This Row],[QUANTITY]]</f>
        <v>2704</v>
      </c>
      <c r="M5810" s="16">
        <f ca="1">K5810*Table3[[#This Row],[QUANTITY]]*(1-Table3[[#This Row],[DISCOUNT %]])</f>
        <v>3450.7668562520203</v>
      </c>
      <c r="N5810" s="3">
        <f>DAY(Table3[[#This Row],[DATE]])</f>
        <v>26</v>
      </c>
      <c r="O5810" s="3" t="str">
        <f>TEXT(Table3[[#This Row],[DATE]],"mmm")</f>
        <v>Nov</v>
      </c>
      <c r="P5810" s="3">
        <f>YEAR(Table3[[#This Row],[DATE]])</f>
        <v>2036</v>
      </c>
    </row>
    <row r="5811" spans="1:16" x14ac:dyDescent="0.3">
      <c r="A5811" s="6">
        <v>50006</v>
      </c>
      <c r="B5811" s="7" t="s">
        <v>1617</v>
      </c>
      <c r="C5811" s="9">
        <f t="shared" ca="1" si="180"/>
        <v>1</v>
      </c>
      <c r="D5811" s="9" t="s">
        <v>2116</v>
      </c>
      <c r="E5811" s="9" t="s">
        <v>2116</v>
      </c>
      <c r="F5811" s="10">
        <f t="shared" ca="1" si="181"/>
        <v>2.4980808564494274E-2</v>
      </c>
      <c r="G5811" s="3" t="str">
        <f>VLOOKUP(Table3[[#This Row],[PRODUCT ID]],Table1[[PRODUCT]:[SELLING PRICE]],1,FALSE)</f>
        <v>Product565</v>
      </c>
      <c r="H5811" s="3" t="str">
        <f>VLOOKUP(Table3[[#This Row],[PRODUCT ID]],Table1[[PRODUCT]:[SELLING PRICE]],2,FALSE)</f>
        <v>Category3</v>
      </c>
      <c r="I5811" s="3" t="str">
        <f>VLOOKUP(Table3[[#This Row],[PRODUCT ID]],Table1[[PRODUCT]:[SELLING PRICE]],3,FALSE)</f>
        <v>Kg</v>
      </c>
      <c r="J5811" s="16">
        <f ca="1">VLOOKUP(Table3[[#This Row],[PRODUCT ID]],Table1[[PRODUCT]:[SELLING PRICE]],4,FALSE)</f>
        <v>240</v>
      </c>
      <c r="K5811" s="16">
        <f ca="1">VLOOKUP(Table3[[#This Row],[PRODUCT ID]],Table1[[PRODUCT]:[SELLING PRICE]],5,FALSE)</f>
        <v>77.91960841802296</v>
      </c>
      <c r="L5811" s="16">
        <f ca="1">J5811*Table3[[#This Row],[QUANTITY]]</f>
        <v>240</v>
      </c>
      <c r="M5811" s="16">
        <f ca="1">K5811*Table3[[#This Row],[QUANTITY]]*(1-Table3[[#This Row],[DISCOUNT %]])</f>
        <v>75.973113596711968</v>
      </c>
      <c r="N5811" s="3">
        <f>DAY(Table3[[#This Row],[DATE]])</f>
        <v>27</v>
      </c>
      <c r="O5811" s="3" t="str">
        <f>TEXT(Table3[[#This Row],[DATE]],"mmm")</f>
        <v>Nov</v>
      </c>
      <c r="P5811" s="3">
        <f>YEAR(Table3[[#This Row],[DATE]])</f>
        <v>2036</v>
      </c>
    </row>
    <row r="5812" spans="1:16" x14ac:dyDescent="0.3">
      <c r="A5812" s="6">
        <v>50007</v>
      </c>
      <c r="B5812" s="7" t="s">
        <v>1618</v>
      </c>
      <c r="C5812" s="9">
        <f t="shared" ca="1" si="180"/>
        <v>4</v>
      </c>
      <c r="D5812" s="9" t="s">
        <v>2117</v>
      </c>
      <c r="E5812" s="9" t="s">
        <v>2118</v>
      </c>
      <c r="F5812" s="10">
        <f t="shared" ca="1" si="181"/>
        <v>7.1038721004505354E-2</v>
      </c>
      <c r="G5812" s="3" t="str">
        <f>VLOOKUP(Table3[[#This Row],[PRODUCT ID]],Table1[[PRODUCT]:[SELLING PRICE]],1,FALSE)</f>
        <v>Product566</v>
      </c>
      <c r="H5812" s="3" t="str">
        <f>VLOOKUP(Table3[[#This Row],[PRODUCT ID]],Table1[[PRODUCT]:[SELLING PRICE]],2,FALSE)</f>
        <v>Category4</v>
      </c>
      <c r="I5812" s="3" t="str">
        <f>VLOOKUP(Table3[[#This Row],[PRODUCT ID]],Table1[[PRODUCT]:[SELLING PRICE]],3,FALSE)</f>
        <v>Lt</v>
      </c>
      <c r="J5812" s="16">
        <f ca="1">VLOOKUP(Table3[[#This Row],[PRODUCT ID]],Table1[[PRODUCT]:[SELLING PRICE]],4,FALSE)</f>
        <v>186</v>
      </c>
      <c r="K5812" s="16">
        <f ca="1">VLOOKUP(Table3[[#This Row],[PRODUCT ID]],Table1[[PRODUCT]:[SELLING PRICE]],5,FALSE)</f>
        <v>41.4569338529571</v>
      </c>
      <c r="L5812" s="16">
        <f ca="1">J5812*Table3[[#This Row],[QUANTITY]]</f>
        <v>744</v>
      </c>
      <c r="M5812" s="16">
        <f ca="1">K5812*Table3[[#This Row],[QUANTITY]]*(1-Table3[[#This Row],[DISCOUNT %]])</f>
        <v>154.0475451810986</v>
      </c>
      <c r="N5812" s="3">
        <f>DAY(Table3[[#This Row],[DATE]])</f>
        <v>28</v>
      </c>
      <c r="O5812" s="3" t="str">
        <f>TEXT(Table3[[#This Row],[DATE]],"mmm")</f>
        <v>Nov</v>
      </c>
      <c r="P5812" s="3">
        <f>YEAR(Table3[[#This Row],[DATE]])</f>
        <v>2036</v>
      </c>
    </row>
    <row r="5813" spans="1:16" x14ac:dyDescent="0.3">
      <c r="A5813" s="6">
        <v>50008</v>
      </c>
      <c r="B5813" s="7" t="s">
        <v>1619</v>
      </c>
      <c r="C5813" s="9">
        <f t="shared" ca="1" si="180"/>
        <v>14</v>
      </c>
      <c r="D5813" s="9" t="s">
        <v>2115</v>
      </c>
      <c r="E5813" s="9" t="s">
        <v>2118</v>
      </c>
      <c r="F5813" s="10">
        <f t="shared" ca="1" si="181"/>
        <v>2.6774038491022278E-2</v>
      </c>
      <c r="G5813" s="3" t="str">
        <f>VLOOKUP(Table3[[#This Row],[PRODUCT ID]],Table1[[PRODUCT]:[SELLING PRICE]],1,FALSE)</f>
        <v>Product567</v>
      </c>
      <c r="H5813" s="3" t="str">
        <f>VLOOKUP(Table3[[#This Row],[PRODUCT ID]],Table1[[PRODUCT]:[SELLING PRICE]],2,FALSE)</f>
        <v>Category5</v>
      </c>
      <c r="I5813" s="3" t="str">
        <f>VLOOKUP(Table3[[#This Row],[PRODUCT ID]],Table1[[PRODUCT]:[SELLING PRICE]],3,FALSE)</f>
        <v>Ft</v>
      </c>
      <c r="J5813" s="16">
        <f ca="1">VLOOKUP(Table3[[#This Row],[PRODUCT ID]],Table1[[PRODUCT]:[SELLING PRICE]],4,FALSE)</f>
        <v>236</v>
      </c>
      <c r="K5813" s="16">
        <f ca="1">VLOOKUP(Table3[[#This Row],[PRODUCT ID]],Table1[[PRODUCT]:[SELLING PRICE]],5,FALSE)</f>
        <v>74.343859377619594</v>
      </c>
      <c r="L5813" s="16">
        <f ca="1">J5813*Table3[[#This Row],[QUANTITY]]</f>
        <v>3304</v>
      </c>
      <c r="M5813" s="16">
        <f ca="1">K5813*Table3[[#This Row],[QUANTITY]]*(1-Table3[[#This Row],[DISCOUNT %]])</f>
        <v>1012.947236351009</v>
      </c>
      <c r="N5813" s="3">
        <f>DAY(Table3[[#This Row],[DATE]])</f>
        <v>29</v>
      </c>
      <c r="O5813" s="3" t="str">
        <f>TEXT(Table3[[#This Row],[DATE]],"mmm")</f>
        <v>Nov</v>
      </c>
      <c r="P5813" s="3">
        <f>YEAR(Table3[[#This Row],[DATE]])</f>
        <v>2036</v>
      </c>
    </row>
    <row r="5814" spans="1:16" x14ac:dyDescent="0.3">
      <c r="A5814" s="6">
        <v>50009</v>
      </c>
      <c r="B5814" s="7" t="s">
        <v>1620</v>
      </c>
      <c r="C5814" s="9">
        <f t="shared" ca="1" si="180"/>
        <v>15</v>
      </c>
      <c r="D5814" s="9" t="s">
        <v>2115</v>
      </c>
      <c r="E5814" s="9" t="s">
        <v>2116</v>
      </c>
      <c r="F5814" s="10">
        <f t="shared" ca="1" si="181"/>
        <v>8.9540972686103504E-2</v>
      </c>
      <c r="G5814" s="3" t="str">
        <f>VLOOKUP(Table3[[#This Row],[PRODUCT ID]],Table1[[PRODUCT]:[SELLING PRICE]],1,FALSE)</f>
        <v>Product568</v>
      </c>
      <c r="H5814" s="3" t="str">
        <f>VLOOKUP(Table3[[#This Row],[PRODUCT ID]],Table1[[PRODUCT]:[SELLING PRICE]],2,FALSE)</f>
        <v>Category1</v>
      </c>
      <c r="I5814" s="3" t="str">
        <f>VLOOKUP(Table3[[#This Row],[PRODUCT ID]],Table1[[PRODUCT]:[SELLING PRICE]],3,FALSE)</f>
        <v>Kg</v>
      </c>
      <c r="J5814" s="16">
        <f ca="1">VLOOKUP(Table3[[#This Row],[PRODUCT ID]],Table1[[PRODUCT]:[SELLING PRICE]],4,FALSE)</f>
        <v>245</v>
      </c>
      <c r="K5814" s="16">
        <f ca="1">VLOOKUP(Table3[[#This Row],[PRODUCT ID]],Table1[[PRODUCT]:[SELLING PRICE]],5,FALSE)</f>
        <v>253.69412271952058</v>
      </c>
      <c r="L5814" s="16">
        <f ca="1">J5814*Table3[[#This Row],[QUANTITY]]</f>
        <v>3675</v>
      </c>
      <c r="M5814" s="16">
        <f ca="1">K5814*Table3[[#This Row],[QUANTITY]]*(1-Table3[[#This Row],[DISCOUNT %]])</f>
        <v>3464.6715630970048</v>
      </c>
      <c r="N5814" s="3">
        <f>DAY(Table3[[#This Row],[DATE]])</f>
        <v>30</v>
      </c>
      <c r="O5814" s="3" t="str">
        <f>TEXT(Table3[[#This Row],[DATE]],"mmm")</f>
        <v>Nov</v>
      </c>
      <c r="P5814" s="3">
        <f>YEAR(Table3[[#This Row],[DATE]])</f>
        <v>2036</v>
      </c>
    </row>
    <row r="5815" spans="1:16" x14ac:dyDescent="0.3">
      <c r="A5815" s="6">
        <v>50010</v>
      </c>
      <c r="B5815" s="7" t="s">
        <v>1621</v>
      </c>
      <c r="C5815" s="9">
        <f t="shared" ca="1" si="180"/>
        <v>4</v>
      </c>
      <c r="D5815" s="9" t="s">
        <v>2115</v>
      </c>
      <c r="E5815" s="9" t="s">
        <v>2116</v>
      </c>
      <c r="F5815" s="10">
        <f t="shared" ca="1" si="181"/>
        <v>5.5170534297708421E-2</v>
      </c>
      <c r="G5815" s="3" t="str">
        <f>VLOOKUP(Table3[[#This Row],[PRODUCT ID]],Table1[[PRODUCT]:[SELLING PRICE]],1,FALSE)</f>
        <v>Product569</v>
      </c>
      <c r="H5815" s="3" t="str">
        <f>VLOOKUP(Table3[[#This Row],[PRODUCT ID]],Table1[[PRODUCT]:[SELLING PRICE]],2,FALSE)</f>
        <v>Category2</v>
      </c>
      <c r="I5815" s="3" t="str">
        <f>VLOOKUP(Table3[[#This Row],[PRODUCT ID]],Table1[[PRODUCT]:[SELLING PRICE]],3,FALSE)</f>
        <v>No</v>
      </c>
      <c r="J5815" s="16">
        <f ca="1">VLOOKUP(Table3[[#This Row],[PRODUCT ID]],Table1[[PRODUCT]:[SELLING PRICE]],4,FALSE)</f>
        <v>72</v>
      </c>
      <c r="K5815" s="16">
        <f ca="1">VLOOKUP(Table3[[#This Row],[PRODUCT ID]],Table1[[PRODUCT]:[SELLING PRICE]],5,FALSE)</f>
        <v>248.26452841236798</v>
      </c>
      <c r="L5815" s="16">
        <f ca="1">J5815*Table3[[#This Row],[QUANTITY]]</f>
        <v>288</v>
      </c>
      <c r="M5815" s="16">
        <f ca="1">K5815*Table3[[#This Row],[QUANTITY]]*(1-Table3[[#This Row],[DISCOUNT %]])</f>
        <v>938.2705669307561</v>
      </c>
      <c r="N5815" s="3">
        <f>DAY(Table3[[#This Row],[DATE]])</f>
        <v>1</v>
      </c>
      <c r="O5815" s="3" t="str">
        <f>TEXT(Table3[[#This Row],[DATE]],"mmm")</f>
        <v>Dec</v>
      </c>
      <c r="P5815" s="3">
        <f>YEAR(Table3[[#This Row],[DATE]])</f>
        <v>2036</v>
      </c>
    </row>
    <row r="5816" spans="1:16" x14ac:dyDescent="0.3">
      <c r="A5816" s="6">
        <v>50011</v>
      </c>
      <c r="B5816" s="7" t="s">
        <v>1622</v>
      </c>
      <c r="C5816" s="9">
        <f t="shared" ca="1" si="180"/>
        <v>5</v>
      </c>
      <c r="D5816" s="9" t="s">
        <v>2116</v>
      </c>
      <c r="E5816" s="9" t="s">
        <v>2116</v>
      </c>
      <c r="F5816" s="10">
        <f t="shared" ca="1" si="181"/>
        <v>2.3692200663446496E-2</v>
      </c>
      <c r="G5816" s="3" t="str">
        <f>VLOOKUP(Table3[[#This Row],[PRODUCT ID]],Table1[[PRODUCT]:[SELLING PRICE]],1,FALSE)</f>
        <v>Product570</v>
      </c>
      <c r="H5816" s="3" t="str">
        <f>VLOOKUP(Table3[[#This Row],[PRODUCT ID]],Table1[[PRODUCT]:[SELLING PRICE]],2,FALSE)</f>
        <v>Category3</v>
      </c>
      <c r="I5816" s="3" t="str">
        <f>VLOOKUP(Table3[[#This Row],[PRODUCT ID]],Table1[[PRODUCT]:[SELLING PRICE]],3,FALSE)</f>
        <v>No</v>
      </c>
      <c r="J5816" s="16">
        <f ca="1">VLOOKUP(Table3[[#This Row],[PRODUCT ID]],Table1[[PRODUCT]:[SELLING PRICE]],4,FALSE)</f>
        <v>154</v>
      </c>
      <c r="K5816" s="16">
        <f ca="1">VLOOKUP(Table3[[#This Row],[PRODUCT ID]],Table1[[PRODUCT]:[SELLING PRICE]],5,FALSE)</f>
        <v>48.015107823249188</v>
      </c>
      <c r="L5816" s="16">
        <f ca="1">J5816*Table3[[#This Row],[QUANTITY]]</f>
        <v>770</v>
      </c>
      <c r="M5816" s="16">
        <f ca="1">K5816*Table3[[#This Row],[QUANTITY]]*(1-Table3[[#This Row],[DISCOUNT %]])</f>
        <v>234.38762126911877</v>
      </c>
      <c r="N5816" s="3">
        <f>DAY(Table3[[#This Row],[DATE]])</f>
        <v>2</v>
      </c>
      <c r="O5816" s="3" t="str">
        <f>TEXT(Table3[[#This Row],[DATE]],"mmm")</f>
        <v>Dec</v>
      </c>
      <c r="P5816" s="3">
        <f>YEAR(Table3[[#This Row],[DATE]])</f>
        <v>2036</v>
      </c>
    </row>
    <row r="5817" spans="1:16" x14ac:dyDescent="0.3">
      <c r="A5817" s="6">
        <v>50012</v>
      </c>
      <c r="B5817" s="7" t="s">
        <v>1623</v>
      </c>
      <c r="C5817" s="9">
        <f t="shared" ca="1" si="180"/>
        <v>15</v>
      </c>
      <c r="D5817" s="9" t="s">
        <v>2116</v>
      </c>
      <c r="E5817" s="9" t="s">
        <v>2116</v>
      </c>
      <c r="F5817" s="10">
        <f t="shared" ca="1" si="181"/>
        <v>1.2008234598252544E-2</v>
      </c>
      <c r="G5817" s="3" t="str">
        <f>VLOOKUP(Table3[[#This Row],[PRODUCT ID]],Table1[[PRODUCT]:[SELLING PRICE]],1,FALSE)</f>
        <v>Product571</v>
      </c>
      <c r="H5817" s="3" t="str">
        <f>VLOOKUP(Table3[[#This Row],[PRODUCT ID]],Table1[[PRODUCT]:[SELLING PRICE]],2,FALSE)</f>
        <v>Category4</v>
      </c>
      <c r="I5817" s="3" t="str">
        <f>VLOOKUP(Table3[[#This Row],[PRODUCT ID]],Table1[[PRODUCT]:[SELLING PRICE]],3,FALSE)</f>
        <v>Ft</v>
      </c>
      <c r="J5817" s="16">
        <f ca="1">VLOOKUP(Table3[[#This Row],[PRODUCT ID]],Table1[[PRODUCT]:[SELLING PRICE]],4,FALSE)</f>
        <v>57</v>
      </c>
      <c r="K5817" s="16">
        <f ca="1">VLOOKUP(Table3[[#This Row],[PRODUCT ID]],Table1[[PRODUCT]:[SELLING PRICE]],5,FALSE)</f>
        <v>86.264239625151305</v>
      </c>
      <c r="L5817" s="16">
        <f ca="1">J5817*Table3[[#This Row],[QUANTITY]]</f>
        <v>855</v>
      </c>
      <c r="M5817" s="16">
        <f ca="1">K5817*Table3[[#This Row],[QUANTITY]]*(1-Table3[[#This Row],[DISCOUNT %]])</f>
        <v>1278.4253759743892</v>
      </c>
      <c r="N5817" s="3">
        <f>DAY(Table3[[#This Row],[DATE]])</f>
        <v>3</v>
      </c>
      <c r="O5817" s="3" t="str">
        <f>TEXT(Table3[[#This Row],[DATE]],"mmm")</f>
        <v>Dec</v>
      </c>
      <c r="P5817" s="3">
        <f>YEAR(Table3[[#This Row],[DATE]])</f>
        <v>2036</v>
      </c>
    </row>
    <row r="5818" spans="1:16" x14ac:dyDescent="0.3">
      <c r="A5818" s="6">
        <v>50013</v>
      </c>
      <c r="B5818" s="7" t="s">
        <v>1624</v>
      </c>
      <c r="C5818" s="9">
        <f t="shared" ca="1" si="180"/>
        <v>8</v>
      </c>
      <c r="D5818" s="9" t="s">
        <v>2116</v>
      </c>
      <c r="E5818" s="9" t="s">
        <v>2118</v>
      </c>
      <c r="F5818" s="10">
        <f t="shared" ca="1" si="181"/>
        <v>6.7911927077928785E-2</v>
      </c>
      <c r="G5818" s="3" t="str">
        <f>VLOOKUP(Table3[[#This Row],[PRODUCT ID]],Table1[[PRODUCT]:[SELLING PRICE]],1,FALSE)</f>
        <v>Product572</v>
      </c>
      <c r="H5818" s="3" t="str">
        <f>VLOOKUP(Table3[[#This Row],[PRODUCT ID]],Table1[[PRODUCT]:[SELLING PRICE]],2,FALSE)</f>
        <v>Category5</v>
      </c>
      <c r="I5818" s="3" t="str">
        <f>VLOOKUP(Table3[[#This Row],[PRODUCT ID]],Table1[[PRODUCT]:[SELLING PRICE]],3,FALSE)</f>
        <v>No</v>
      </c>
      <c r="J5818" s="16">
        <f ca="1">VLOOKUP(Table3[[#This Row],[PRODUCT ID]],Table1[[PRODUCT]:[SELLING PRICE]],4,FALSE)</f>
        <v>133</v>
      </c>
      <c r="K5818" s="16">
        <f ca="1">VLOOKUP(Table3[[#This Row],[PRODUCT ID]],Table1[[PRODUCT]:[SELLING PRICE]],5,FALSE)</f>
        <v>31.463418303085749</v>
      </c>
      <c r="L5818" s="16">
        <f ca="1">J5818*Table3[[#This Row],[QUANTITY]]</f>
        <v>1064</v>
      </c>
      <c r="M5818" s="16">
        <f ca="1">K5818*Table3[[#This Row],[QUANTITY]]*(1-Table3[[#This Row],[DISCOUNT %]])</f>
        <v>234.61341546931376</v>
      </c>
      <c r="N5818" s="3">
        <f>DAY(Table3[[#This Row],[DATE]])</f>
        <v>4</v>
      </c>
      <c r="O5818" s="3" t="str">
        <f>TEXT(Table3[[#This Row],[DATE]],"mmm")</f>
        <v>Dec</v>
      </c>
      <c r="P5818" s="3">
        <f>YEAR(Table3[[#This Row],[DATE]])</f>
        <v>2036</v>
      </c>
    </row>
    <row r="5819" spans="1:16" x14ac:dyDescent="0.3">
      <c r="A5819" s="6">
        <v>50014</v>
      </c>
      <c r="B5819" s="7" t="s">
        <v>1625</v>
      </c>
      <c r="C5819" s="9">
        <f t="shared" ca="1" si="180"/>
        <v>11</v>
      </c>
      <c r="D5819" s="9" t="s">
        <v>2115</v>
      </c>
      <c r="E5819" s="9" t="s">
        <v>2116</v>
      </c>
      <c r="F5819" s="10">
        <f t="shared" ca="1" si="181"/>
        <v>4.5841056670036908E-3</v>
      </c>
      <c r="G5819" s="3" t="str">
        <f>VLOOKUP(Table3[[#This Row],[PRODUCT ID]],Table1[[PRODUCT]:[SELLING PRICE]],1,FALSE)</f>
        <v>Product573</v>
      </c>
      <c r="H5819" s="3" t="str">
        <f>VLOOKUP(Table3[[#This Row],[PRODUCT ID]],Table1[[PRODUCT]:[SELLING PRICE]],2,FALSE)</f>
        <v>Category1</v>
      </c>
      <c r="I5819" s="3" t="str">
        <f>VLOOKUP(Table3[[#This Row],[PRODUCT ID]],Table1[[PRODUCT]:[SELLING PRICE]],3,FALSE)</f>
        <v>Kg</v>
      </c>
      <c r="J5819" s="16">
        <f ca="1">VLOOKUP(Table3[[#This Row],[PRODUCT ID]],Table1[[PRODUCT]:[SELLING PRICE]],4,FALSE)</f>
        <v>12</v>
      </c>
      <c r="K5819" s="16">
        <f ca="1">VLOOKUP(Table3[[#This Row],[PRODUCT ID]],Table1[[PRODUCT]:[SELLING PRICE]],5,FALSE)</f>
        <v>300.03332508934074</v>
      </c>
      <c r="L5819" s="16">
        <f ca="1">J5819*Table3[[#This Row],[QUANTITY]]</f>
        <v>132</v>
      </c>
      <c r="M5819" s="16">
        <f ca="1">K5819*Table3[[#This Row],[QUANTITY]]*(1-Table3[[#This Row],[DISCOUNT %]])</f>
        <v>3285.2373468585961</v>
      </c>
      <c r="N5819" s="3">
        <f>DAY(Table3[[#This Row],[DATE]])</f>
        <v>5</v>
      </c>
      <c r="O5819" s="3" t="str">
        <f>TEXT(Table3[[#This Row],[DATE]],"mmm")</f>
        <v>Dec</v>
      </c>
      <c r="P5819" s="3">
        <f>YEAR(Table3[[#This Row],[DATE]])</f>
        <v>2036</v>
      </c>
    </row>
    <row r="5820" spans="1:16" x14ac:dyDescent="0.3">
      <c r="A5820" s="6">
        <v>50015</v>
      </c>
      <c r="B5820" s="7" t="s">
        <v>1626</v>
      </c>
      <c r="C5820" s="9">
        <f t="shared" ca="1" si="180"/>
        <v>5</v>
      </c>
      <c r="D5820" s="9" t="s">
        <v>2117</v>
      </c>
      <c r="E5820" s="9" t="s">
        <v>2116</v>
      </c>
      <c r="F5820" s="10">
        <f t="shared" ca="1" si="181"/>
        <v>7.6591920338787256E-2</v>
      </c>
      <c r="G5820" s="3" t="str">
        <f>VLOOKUP(Table3[[#This Row],[PRODUCT ID]],Table1[[PRODUCT]:[SELLING PRICE]],1,FALSE)</f>
        <v>Product574</v>
      </c>
      <c r="H5820" s="3" t="str">
        <f>VLOOKUP(Table3[[#This Row],[PRODUCT ID]],Table1[[PRODUCT]:[SELLING PRICE]],2,FALSE)</f>
        <v>Category2</v>
      </c>
      <c r="I5820" s="3" t="str">
        <f>VLOOKUP(Table3[[#This Row],[PRODUCT ID]],Table1[[PRODUCT]:[SELLING PRICE]],3,FALSE)</f>
        <v>Kg</v>
      </c>
      <c r="J5820" s="16">
        <f ca="1">VLOOKUP(Table3[[#This Row],[PRODUCT ID]],Table1[[PRODUCT]:[SELLING PRICE]],4,FALSE)</f>
        <v>94</v>
      </c>
      <c r="K5820" s="16">
        <f ca="1">VLOOKUP(Table3[[#This Row],[PRODUCT ID]],Table1[[PRODUCT]:[SELLING PRICE]],5,FALSE)</f>
        <v>91.566820877897115</v>
      </c>
      <c r="L5820" s="16">
        <f ca="1">J5820*Table3[[#This Row],[QUANTITY]]</f>
        <v>470</v>
      </c>
      <c r="M5820" s="16">
        <f ca="1">K5820*Table3[[#This Row],[QUANTITY]]*(1-Table3[[#This Row],[DISCOUNT %]])</f>
        <v>422.7677111377061</v>
      </c>
      <c r="N5820" s="3">
        <f>DAY(Table3[[#This Row],[DATE]])</f>
        <v>6</v>
      </c>
      <c r="O5820" s="3" t="str">
        <f>TEXT(Table3[[#This Row],[DATE]],"mmm")</f>
        <v>Dec</v>
      </c>
      <c r="P5820" s="3">
        <f>YEAR(Table3[[#This Row],[DATE]])</f>
        <v>2036</v>
      </c>
    </row>
    <row r="5821" spans="1:16" x14ac:dyDescent="0.3">
      <c r="A5821" s="6">
        <v>50016</v>
      </c>
      <c r="B5821" s="7" t="s">
        <v>1627</v>
      </c>
      <c r="C5821" s="9">
        <f t="shared" ca="1" si="180"/>
        <v>5</v>
      </c>
      <c r="D5821" s="9" t="s">
        <v>2117</v>
      </c>
      <c r="E5821" s="9" t="s">
        <v>2116</v>
      </c>
      <c r="F5821" s="10">
        <f t="shared" ca="1" si="181"/>
        <v>5.9561741575913013E-2</v>
      </c>
      <c r="G5821" s="3" t="str">
        <f>VLOOKUP(Table3[[#This Row],[PRODUCT ID]],Table1[[PRODUCT]:[SELLING PRICE]],1,FALSE)</f>
        <v>Product575</v>
      </c>
      <c r="H5821" s="3" t="str">
        <f>VLOOKUP(Table3[[#This Row],[PRODUCT ID]],Table1[[PRODUCT]:[SELLING PRICE]],2,FALSE)</f>
        <v>Category3</v>
      </c>
      <c r="I5821" s="3" t="str">
        <f>VLOOKUP(Table3[[#This Row],[PRODUCT ID]],Table1[[PRODUCT]:[SELLING PRICE]],3,FALSE)</f>
        <v>Lt</v>
      </c>
      <c r="J5821" s="16">
        <f ca="1">VLOOKUP(Table3[[#This Row],[PRODUCT ID]],Table1[[PRODUCT]:[SELLING PRICE]],4,FALSE)</f>
        <v>189</v>
      </c>
      <c r="K5821" s="16">
        <f ca="1">VLOOKUP(Table3[[#This Row],[PRODUCT ID]],Table1[[PRODUCT]:[SELLING PRICE]],5,FALSE)</f>
        <v>299.26030535422581</v>
      </c>
      <c r="L5821" s="16">
        <f ca="1">J5821*Table3[[#This Row],[QUANTITY]]</f>
        <v>945</v>
      </c>
      <c r="M5821" s="16">
        <f ca="1">K5821*Table3[[#This Row],[QUANTITY]]*(1-Table3[[#This Row],[DISCOUNT %]])</f>
        <v>1407.179201913943</v>
      </c>
      <c r="N5821" s="3">
        <f>DAY(Table3[[#This Row],[DATE]])</f>
        <v>7</v>
      </c>
      <c r="O5821" s="3" t="str">
        <f>TEXT(Table3[[#This Row],[DATE]],"mmm")</f>
        <v>Dec</v>
      </c>
      <c r="P5821" s="3">
        <f>YEAR(Table3[[#This Row],[DATE]])</f>
        <v>2036</v>
      </c>
    </row>
    <row r="5822" spans="1:16" x14ac:dyDescent="0.3">
      <c r="A5822" s="6">
        <v>50017</v>
      </c>
      <c r="B5822" s="7" t="s">
        <v>1628</v>
      </c>
      <c r="C5822" s="9">
        <f t="shared" ca="1" si="180"/>
        <v>6</v>
      </c>
      <c r="D5822" s="9" t="s">
        <v>2116</v>
      </c>
      <c r="E5822" s="9" t="s">
        <v>2116</v>
      </c>
      <c r="F5822" s="10">
        <f t="shared" ca="1" si="181"/>
        <v>3.6525775556183415E-2</v>
      </c>
      <c r="G5822" s="3" t="str">
        <f>VLOOKUP(Table3[[#This Row],[PRODUCT ID]],Table1[[PRODUCT]:[SELLING PRICE]],1,FALSE)</f>
        <v>Product576</v>
      </c>
      <c r="H5822" s="3" t="str">
        <f>VLOOKUP(Table3[[#This Row],[PRODUCT ID]],Table1[[PRODUCT]:[SELLING PRICE]],2,FALSE)</f>
        <v>Category4</v>
      </c>
      <c r="I5822" s="3" t="str">
        <f>VLOOKUP(Table3[[#This Row],[PRODUCT ID]],Table1[[PRODUCT]:[SELLING PRICE]],3,FALSE)</f>
        <v>Kg</v>
      </c>
      <c r="J5822" s="16">
        <f ca="1">VLOOKUP(Table3[[#This Row],[PRODUCT ID]],Table1[[PRODUCT]:[SELLING PRICE]],4,FALSE)</f>
        <v>19</v>
      </c>
      <c r="K5822" s="16">
        <f ca="1">VLOOKUP(Table3[[#This Row],[PRODUCT ID]],Table1[[PRODUCT]:[SELLING PRICE]],5,FALSE)</f>
        <v>50.911387860606553</v>
      </c>
      <c r="L5822" s="16">
        <f ca="1">J5822*Table3[[#This Row],[QUANTITY]]</f>
        <v>114</v>
      </c>
      <c r="M5822" s="16">
        <f ca="1">K5822*Table3[[#This Row],[QUANTITY]]*(1-Table3[[#This Row],[DISCOUNT %]])</f>
        <v>294.3108596061374</v>
      </c>
      <c r="N5822" s="3">
        <f>DAY(Table3[[#This Row],[DATE]])</f>
        <v>8</v>
      </c>
      <c r="O5822" s="3" t="str">
        <f>TEXT(Table3[[#This Row],[DATE]],"mmm")</f>
        <v>Dec</v>
      </c>
      <c r="P5822" s="3">
        <f>YEAR(Table3[[#This Row],[DATE]])</f>
        <v>2036</v>
      </c>
    </row>
    <row r="5823" spans="1:16" x14ac:dyDescent="0.3">
      <c r="A5823" s="6">
        <v>50018</v>
      </c>
      <c r="B5823" s="7" t="s">
        <v>1629</v>
      </c>
      <c r="C5823" s="9">
        <f t="shared" ca="1" si="180"/>
        <v>5</v>
      </c>
      <c r="D5823" s="9" t="s">
        <v>2116</v>
      </c>
      <c r="E5823" s="9" t="s">
        <v>2116</v>
      </c>
      <c r="F5823" s="10">
        <f t="shared" ca="1" si="181"/>
        <v>3.2891893902462332E-2</v>
      </c>
      <c r="G5823" s="3" t="str">
        <f>VLOOKUP(Table3[[#This Row],[PRODUCT ID]],Table1[[PRODUCT]:[SELLING PRICE]],1,FALSE)</f>
        <v>Product577</v>
      </c>
      <c r="H5823" s="3" t="str">
        <f>VLOOKUP(Table3[[#This Row],[PRODUCT ID]],Table1[[PRODUCT]:[SELLING PRICE]],2,FALSE)</f>
        <v>Category1</v>
      </c>
      <c r="I5823" s="3" t="str">
        <f>VLOOKUP(Table3[[#This Row],[PRODUCT ID]],Table1[[PRODUCT]:[SELLING PRICE]],3,FALSE)</f>
        <v>Lt</v>
      </c>
      <c r="J5823" s="16">
        <f ca="1">VLOOKUP(Table3[[#This Row],[PRODUCT ID]],Table1[[PRODUCT]:[SELLING PRICE]],4,FALSE)</f>
        <v>246</v>
      </c>
      <c r="K5823" s="16">
        <f ca="1">VLOOKUP(Table3[[#This Row],[PRODUCT ID]],Table1[[PRODUCT]:[SELLING PRICE]],5,FALSE)</f>
        <v>306.72622775120527</v>
      </c>
      <c r="L5823" s="16">
        <f ca="1">J5823*Table3[[#This Row],[QUANTITY]]</f>
        <v>1230</v>
      </c>
      <c r="M5823" s="16">
        <f ca="1">K5823*Table3[[#This Row],[QUANTITY]]*(1-Table3[[#This Row],[DISCOUNT %]])</f>
        <v>1483.1871060545507</v>
      </c>
      <c r="N5823" s="3">
        <f>DAY(Table3[[#This Row],[DATE]])</f>
        <v>9</v>
      </c>
      <c r="O5823" s="3" t="str">
        <f>TEXT(Table3[[#This Row],[DATE]],"mmm")</f>
        <v>Dec</v>
      </c>
      <c r="P5823" s="3">
        <f>YEAR(Table3[[#This Row],[DATE]])</f>
        <v>2036</v>
      </c>
    </row>
    <row r="5824" spans="1:16" x14ac:dyDescent="0.3">
      <c r="A5824" s="6">
        <v>50019</v>
      </c>
      <c r="B5824" s="7" t="s">
        <v>1630</v>
      </c>
      <c r="C5824" s="9">
        <f t="shared" ca="1" si="180"/>
        <v>12</v>
      </c>
      <c r="D5824" s="9" t="s">
        <v>2116</v>
      </c>
      <c r="E5824" s="9" t="s">
        <v>2118</v>
      </c>
      <c r="F5824" s="10">
        <f t="shared" ca="1" si="181"/>
        <v>8.7843527806463206E-3</v>
      </c>
      <c r="G5824" s="3" t="str">
        <f>VLOOKUP(Table3[[#This Row],[PRODUCT ID]],Table1[[PRODUCT]:[SELLING PRICE]],1,FALSE)</f>
        <v>Product578</v>
      </c>
      <c r="H5824" s="3" t="str">
        <f>VLOOKUP(Table3[[#This Row],[PRODUCT ID]],Table1[[PRODUCT]:[SELLING PRICE]],2,FALSE)</f>
        <v>Category2</v>
      </c>
      <c r="I5824" s="3" t="str">
        <f>VLOOKUP(Table3[[#This Row],[PRODUCT ID]],Table1[[PRODUCT]:[SELLING PRICE]],3,FALSE)</f>
        <v>Ft</v>
      </c>
      <c r="J5824" s="16">
        <f ca="1">VLOOKUP(Table3[[#This Row],[PRODUCT ID]],Table1[[PRODUCT]:[SELLING PRICE]],4,FALSE)</f>
        <v>129</v>
      </c>
      <c r="K5824" s="16">
        <f ca="1">VLOOKUP(Table3[[#This Row],[PRODUCT ID]],Table1[[PRODUCT]:[SELLING PRICE]],5,FALSE)</f>
        <v>80.324767546205578</v>
      </c>
      <c r="L5824" s="16">
        <f ca="1">J5824*Table3[[#This Row],[QUANTITY]]</f>
        <v>1548</v>
      </c>
      <c r="M5824" s="16">
        <f ca="1">K5824*Table3[[#This Row],[QUANTITY]]*(1-Table3[[#This Row],[DISCOUNT %]])</f>
        <v>955.42999741267556</v>
      </c>
      <c r="N5824" s="3">
        <f>DAY(Table3[[#This Row],[DATE]])</f>
        <v>10</v>
      </c>
      <c r="O5824" s="3" t="str">
        <f>TEXT(Table3[[#This Row],[DATE]],"mmm")</f>
        <v>Dec</v>
      </c>
      <c r="P5824" s="3">
        <f>YEAR(Table3[[#This Row],[DATE]])</f>
        <v>2036</v>
      </c>
    </row>
    <row r="5825" spans="1:16" x14ac:dyDescent="0.3">
      <c r="A5825" s="6">
        <v>50020</v>
      </c>
      <c r="B5825" s="7" t="s">
        <v>1631</v>
      </c>
      <c r="C5825" s="9">
        <f t="shared" ca="1" si="180"/>
        <v>6</v>
      </c>
      <c r="D5825" s="9" t="s">
        <v>2116</v>
      </c>
      <c r="E5825" s="9" t="s">
        <v>2118</v>
      </c>
      <c r="F5825" s="10">
        <f t="shared" ca="1" si="181"/>
        <v>9.7942251489821747E-2</v>
      </c>
      <c r="G5825" s="3" t="str">
        <f>VLOOKUP(Table3[[#This Row],[PRODUCT ID]],Table1[[PRODUCT]:[SELLING PRICE]],1,FALSE)</f>
        <v>Product579</v>
      </c>
      <c r="H5825" s="3" t="str">
        <f>VLOOKUP(Table3[[#This Row],[PRODUCT ID]],Table1[[PRODUCT]:[SELLING PRICE]],2,FALSE)</f>
        <v>Category3</v>
      </c>
      <c r="I5825" s="3" t="str">
        <f>VLOOKUP(Table3[[#This Row],[PRODUCT ID]],Table1[[PRODUCT]:[SELLING PRICE]],3,FALSE)</f>
        <v>Kg</v>
      </c>
      <c r="J5825" s="16">
        <f ca="1">VLOOKUP(Table3[[#This Row],[PRODUCT ID]],Table1[[PRODUCT]:[SELLING PRICE]],4,FALSE)</f>
        <v>154</v>
      </c>
      <c r="K5825" s="16">
        <f ca="1">VLOOKUP(Table3[[#This Row],[PRODUCT ID]],Table1[[PRODUCT]:[SELLING PRICE]],5,FALSE)</f>
        <v>274.00469095798485</v>
      </c>
      <c r="L5825" s="16">
        <f ca="1">J5825*Table3[[#This Row],[QUANTITY]]</f>
        <v>924</v>
      </c>
      <c r="M5825" s="16">
        <f ca="1">K5825*Table3[[#This Row],[QUANTITY]]*(1-Table3[[#This Row],[DISCOUNT %]])</f>
        <v>1483.0083276407222</v>
      </c>
      <c r="N5825" s="3">
        <f>DAY(Table3[[#This Row],[DATE]])</f>
        <v>11</v>
      </c>
      <c r="O5825" s="3" t="str">
        <f>TEXT(Table3[[#This Row],[DATE]],"mmm")</f>
        <v>Dec</v>
      </c>
      <c r="P5825" s="3">
        <f>YEAR(Table3[[#This Row],[DATE]])</f>
        <v>2036</v>
      </c>
    </row>
    <row r="5826" spans="1:16" x14ac:dyDescent="0.3">
      <c r="A5826" s="6">
        <v>50021</v>
      </c>
      <c r="B5826" s="7" t="s">
        <v>1632</v>
      </c>
      <c r="C5826" s="9">
        <f t="shared" ca="1" si="180"/>
        <v>6</v>
      </c>
      <c r="D5826" s="9" t="s">
        <v>2115</v>
      </c>
      <c r="E5826" s="9" t="s">
        <v>2116</v>
      </c>
      <c r="F5826" s="10">
        <f t="shared" ca="1" si="181"/>
        <v>9.2578281731078058E-2</v>
      </c>
      <c r="G5826" s="3" t="str">
        <f>VLOOKUP(Table3[[#This Row],[PRODUCT ID]],Table1[[PRODUCT]:[SELLING PRICE]],1,FALSE)</f>
        <v>Product580</v>
      </c>
      <c r="H5826" s="3" t="str">
        <f>VLOOKUP(Table3[[#This Row],[PRODUCT ID]],Table1[[PRODUCT]:[SELLING PRICE]],2,FALSE)</f>
        <v>Category4</v>
      </c>
      <c r="I5826" s="3" t="str">
        <f>VLOOKUP(Table3[[#This Row],[PRODUCT ID]],Table1[[PRODUCT]:[SELLING PRICE]],3,FALSE)</f>
        <v>No</v>
      </c>
      <c r="J5826" s="16">
        <f ca="1">VLOOKUP(Table3[[#This Row],[PRODUCT ID]],Table1[[PRODUCT]:[SELLING PRICE]],4,FALSE)</f>
        <v>192</v>
      </c>
      <c r="K5826" s="16">
        <f ca="1">VLOOKUP(Table3[[#This Row],[PRODUCT ID]],Table1[[PRODUCT]:[SELLING PRICE]],5,FALSE)</f>
        <v>284.11956467362364</v>
      </c>
      <c r="L5826" s="16">
        <f ca="1">J5826*Table3[[#This Row],[QUANTITY]]</f>
        <v>1152</v>
      </c>
      <c r="M5826" s="16">
        <f ca="1">K5826*Table3[[#This Row],[QUANTITY]]*(1-Table3[[#This Row],[DISCOUNT %]])</f>
        <v>1546.8975814197458</v>
      </c>
      <c r="N5826" s="3">
        <f>DAY(Table3[[#This Row],[DATE]])</f>
        <v>12</v>
      </c>
      <c r="O5826" s="3" t="str">
        <f>TEXT(Table3[[#This Row],[DATE]],"mmm")</f>
        <v>Dec</v>
      </c>
      <c r="P5826" s="3">
        <f>YEAR(Table3[[#This Row],[DATE]])</f>
        <v>2036</v>
      </c>
    </row>
    <row r="5827" spans="1:16" x14ac:dyDescent="0.3">
      <c r="A5827" s="6">
        <v>50022</v>
      </c>
      <c r="B5827" s="7" t="s">
        <v>1633</v>
      </c>
      <c r="C5827" s="9">
        <f t="shared" ref="C5827:C5890" ca="1" si="182">RANDBETWEEN(1,15)</f>
        <v>5</v>
      </c>
      <c r="D5827" s="9" t="s">
        <v>2116</v>
      </c>
      <c r="E5827" s="9" t="s">
        <v>2116</v>
      </c>
      <c r="F5827" s="10">
        <f t="shared" ref="F5827:F5890" ca="1" si="183">RAND()*(0.1)</f>
        <v>6.9210448319516921E-2</v>
      </c>
      <c r="G5827" s="3" t="str">
        <f>VLOOKUP(Table3[[#This Row],[PRODUCT ID]],Table1[[PRODUCT]:[SELLING PRICE]],1,FALSE)</f>
        <v>Product581</v>
      </c>
      <c r="H5827" s="3" t="str">
        <f>VLOOKUP(Table3[[#This Row],[PRODUCT ID]],Table1[[PRODUCT]:[SELLING PRICE]],2,FALSE)</f>
        <v>Category5</v>
      </c>
      <c r="I5827" s="3" t="str">
        <f>VLOOKUP(Table3[[#This Row],[PRODUCT ID]],Table1[[PRODUCT]:[SELLING PRICE]],3,FALSE)</f>
        <v>No</v>
      </c>
      <c r="J5827" s="16">
        <f ca="1">VLOOKUP(Table3[[#This Row],[PRODUCT ID]],Table1[[PRODUCT]:[SELLING PRICE]],4,FALSE)</f>
        <v>65</v>
      </c>
      <c r="K5827" s="16">
        <f ca="1">VLOOKUP(Table3[[#This Row],[PRODUCT ID]],Table1[[PRODUCT]:[SELLING PRICE]],5,FALSE)</f>
        <v>176.02540400916061</v>
      </c>
      <c r="L5827" s="16">
        <f ca="1">J5827*Table3[[#This Row],[QUANTITY]]</f>
        <v>325</v>
      </c>
      <c r="M5827" s="16">
        <f ca="1">K5827*Table3[[#This Row],[QUANTITY]]*(1-Table3[[#This Row],[DISCOUNT %]])</f>
        <v>819.21303441031262</v>
      </c>
      <c r="N5827" s="3">
        <f>DAY(Table3[[#This Row],[DATE]])</f>
        <v>13</v>
      </c>
      <c r="O5827" s="3" t="str">
        <f>TEXT(Table3[[#This Row],[DATE]],"mmm")</f>
        <v>Dec</v>
      </c>
      <c r="P5827" s="3">
        <f>YEAR(Table3[[#This Row],[DATE]])</f>
        <v>2036</v>
      </c>
    </row>
    <row r="5828" spans="1:16" x14ac:dyDescent="0.3">
      <c r="A5828" s="6">
        <v>50023</v>
      </c>
      <c r="B5828" s="7" t="s">
        <v>1634</v>
      </c>
      <c r="C5828" s="9">
        <f t="shared" ca="1" si="182"/>
        <v>6</v>
      </c>
      <c r="D5828" s="9" t="s">
        <v>2117</v>
      </c>
      <c r="E5828" s="9" t="s">
        <v>2116</v>
      </c>
      <c r="F5828" s="10">
        <f t="shared" ca="1" si="183"/>
        <v>8.943523280518989E-2</v>
      </c>
      <c r="G5828" s="3" t="str">
        <f>VLOOKUP(Table3[[#This Row],[PRODUCT ID]],Table1[[PRODUCT]:[SELLING PRICE]],1,FALSE)</f>
        <v>Product582</v>
      </c>
      <c r="H5828" s="3" t="str">
        <f>VLOOKUP(Table3[[#This Row],[PRODUCT ID]],Table1[[PRODUCT]:[SELLING PRICE]],2,FALSE)</f>
        <v>Category1</v>
      </c>
      <c r="I5828" s="3" t="str">
        <f>VLOOKUP(Table3[[#This Row],[PRODUCT ID]],Table1[[PRODUCT]:[SELLING PRICE]],3,FALSE)</f>
        <v>Ft</v>
      </c>
      <c r="J5828" s="16">
        <f ca="1">VLOOKUP(Table3[[#This Row],[PRODUCT ID]],Table1[[PRODUCT]:[SELLING PRICE]],4,FALSE)</f>
        <v>85</v>
      </c>
      <c r="K5828" s="16">
        <f ca="1">VLOOKUP(Table3[[#This Row],[PRODUCT ID]],Table1[[PRODUCT]:[SELLING PRICE]],5,FALSE)</f>
        <v>263.55893004690915</v>
      </c>
      <c r="L5828" s="16">
        <f ca="1">J5828*Table3[[#This Row],[QUANTITY]]</f>
        <v>510</v>
      </c>
      <c r="M5828" s="16">
        <f ca="1">K5828*Table3[[#This Row],[QUANTITY]]*(1-Table3[[#This Row],[DISCOUNT %]])</f>
        <v>1439.9248546816623</v>
      </c>
      <c r="N5828" s="3">
        <f>DAY(Table3[[#This Row],[DATE]])</f>
        <v>14</v>
      </c>
      <c r="O5828" s="3" t="str">
        <f>TEXT(Table3[[#This Row],[DATE]],"mmm")</f>
        <v>Dec</v>
      </c>
      <c r="P5828" s="3">
        <f>YEAR(Table3[[#This Row],[DATE]])</f>
        <v>2036</v>
      </c>
    </row>
    <row r="5829" spans="1:16" x14ac:dyDescent="0.3">
      <c r="A5829" s="6">
        <v>50024</v>
      </c>
      <c r="B5829" s="7" t="s">
        <v>1635</v>
      </c>
      <c r="C5829" s="9">
        <f t="shared" ca="1" si="182"/>
        <v>5</v>
      </c>
      <c r="D5829" s="9" t="s">
        <v>2115</v>
      </c>
      <c r="E5829" s="9" t="s">
        <v>2116</v>
      </c>
      <c r="F5829" s="10">
        <f t="shared" ca="1" si="183"/>
        <v>3.0582756287074186E-3</v>
      </c>
      <c r="G5829" s="3" t="str">
        <f>VLOOKUP(Table3[[#This Row],[PRODUCT ID]],Table1[[PRODUCT]:[SELLING PRICE]],1,FALSE)</f>
        <v>Product583</v>
      </c>
      <c r="H5829" s="3" t="str">
        <f>VLOOKUP(Table3[[#This Row],[PRODUCT ID]],Table1[[PRODUCT]:[SELLING PRICE]],2,FALSE)</f>
        <v>Category2</v>
      </c>
      <c r="I5829" s="3" t="str">
        <f>VLOOKUP(Table3[[#This Row],[PRODUCT ID]],Table1[[PRODUCT]:[SELLING PRICE]],3,FALSE)</f>
        <v>No</v>
      </c>
      <c r="J5829" s="16">
        <f ca="1">VLOOKUP(Table3[[#This Row],[PRODUCT ID]],Table1[[PRODUCT]:[SELLING PRICE]],4,FALSE)</f>
        <v>145</v>
      </c>
      <c r="K5829" s="16">
        <f ca="1">VLOOKUP(Table3[[#This Row],[PRODUCT ID]],Table1[[PRODUCT]:[SELLING PRICE]],5,FALSE)</f>
        <v>140.78883203689716</v>
      </c>
      <c r="L5829" s="16">
        <f ca="1">J5829*Table3[[#This Row],[QUANTITY]]</f>
        <v>725</v>
      </c>
      <c r="M5829" s="16">
        <f ca="1">K5829*Table3[[#This Row],[QUANTITY]]*(1-Table3[[#This Row],[DISCOUNT %]])</f>
        <v>701.79130491542264</v>
      </c>
      <c r="N5829" s="3">
        <f>DAY(Table3[[#This Row],[DATE]])</f>
        <v>15</v>
      </c>
      <c r="O5829" s="3" t="str">
        <f>TEXT(Table3[[#This Row],[DATE]],"mmm")</f>
        <v>Dec</v>
      </c>
      <c r="P5829" s="3">
        <f>YEAR(Table3[[#This Row],[DATE]])</f>
        <v>2036</v>
      </c>
    </row>
    <row r="5830" spans="1:16" x14ac:dyDescent="0.3">
      <c r="A5830" s="6">
        <v>50025</v>
      </c>
      <c r="B5830" s="7" t="s">
        <v>1636</v>
      </c>
      <c r="C5830" s="9">
        <f t="shared" ca="1" si="182"/>
        <v>3</v>
      </c>
      <c r="D5830" s="9" t="s">
        <v>2115</v>
      </c>
      <c r="E5830" s="9" t="s">
        <v>2118</v>
      </c>
      <c r="F5830" s="10">
        <f t="shared" ca="1" si="183"/>
        <v>6.8559317538128134E-2</v>
      </c>
      <c r="G5830" s="3" t="str">
        <f>VLOOKUP(Table3[[#This Row],[PRODUCT ID]],Table1[[PRODUCT]:[SELLING PRICE]],1,FALSE)</f>
        <v>Product584</v>
      </c>
      <c r="H5830" s="3" t="str">
        <f>VLOOKUP(Table3[[#This Row],[PRODUCT ID]],Table1[[PRODUCT]:[SELLING PRICE]],2,FALSE)</f>
        <v>Category3</v>
      </c>
      <c r="I5830" s="3" t="str">
        <f>VLOOKUP(Table3[[#This Row],[PRODUCT ID]],Table1[[PRODUCT]:[SELLING PRICE]],3,FALSE)</f>
        <v>Kg</v>
      </c>
      <c r="J5830" s="16">
        <f ca="1">VLOOKUP(Table3[[#This Row],[PRODUCT ID]],Table1[[PRODUCT]:[SELLING PRICE]],4,FALSE)</f>
        <v>169</v>
      </c>
      <c r="K5830" s="16">
        <f ca="1">VLOOKUP(Table3[[#This Row],[PRODUCT ID]],Table1[[PRODUCT]:[SELLING PRICE]],5,FALSE)</f>
        <v>231.06349783304682</v>
      </c>
      <c r="L5830" s="16">
        <f ca="1">J5830*Table3[[#This Row],[QUANTITY]]</f>
        <v>507</v>
      </c>
      <c r="M5830" s="16">
        <f ca="1">K5830*Table3[[#This Row],[QUANTITY]]*(1-Table3[[#This Row],[DISCOUNT %]])</f>
        <v>645.66582634092117</v>
      </c>
      <c r="N5830" s="3">
        <f>DAY(Table3[[#This Row],[DATE]])</f>
        <v>16</v>
      </c>
      <c r="O5830" s="3" t="str">
        <f>TEXT(Table3[[#This Row],[DATE]],"mmm")</f>
        <v>Dec</v>
      </c>
      <c r="P5830" s="3">
        <f>YEAR(Table3[[#This Row],[DATE]])</f>
        <v>2036</v>
      </c>
    </row>
    <row r="5831" spans="1:16" x14ac:dyDescent="0.3">
      <c r="A5831" s="6">
        <v>50026</v>
      </c>
      <c r="B5831" s="7" t="s">
        <v>1637</v>
      </c>
      <c r="C5831" s="9">
        <f t="shared" ca="1" si="182"/>
        <v>10</v>
      </c>
      <c r="D5831" s="9" t="s">
        <v>2115</v>
      </c>
      <c r="E5831" s="9" t="s">
        <v>2116</v>
      </c>
      <c r="F5831" s="10">
        <f t="shared" ca="1" si="183"/>
        <v>2.5751692651236249E-2</v>
      </c>
      <c r="G5831" s="3" t="str">
        <f>VLOOKUP(Table3[[#This Row],[PRODUCT ID]],Table1[[PRODUCT]:[SELLING PRICE]],1,FALSE)</f>
        <v>Product585</v>
      </c>
      <c r="H5831" s="3" t="str">
        <f>VLOOKUP(Table3[[#This Row],[PRODUCT ID]],Table1[[PRODUCT]:[SELLING PRICE]],2,FALSE)</f>
        <v>Category4</v>
      </c>
      <c r="I5831" s="3" t="str">
        <f>VLOOKUP(Table3[[#This Row],[PRODUCT ID]],Table1[[PRODUCT]:[SELLING PRICE]],3,FALSE)</f>
        <v>Kg</v>
      </c>
      <c r="J5831" s="16">
        <f ca="1">VLOOKUP(Table3[[#This Row],[PRODUCT ID]],Table1[[PRODUCT]:[SELLING PRICE]],4,FALSE)</f>
        <v>97</v>
      </c>
      <c r="K5831" s="16">
        <f ca="1">VLOOKUP(Table3[[#This Row],[PRODUCT ID]],Table1[[PRODUCT]:[SELLING PRICE]],5,FALSE)</f>
        <v>221.66062208834313</v>
      </c>
      <c r="L5831" s="16">
        <f ca="1">J5831*Table3[[#This Row],[QUANTITY]]</f>
        <v>970</v>
      </c>
      <c r="M5831" s="16">
        <f ca="1">K5831*Table3[[#This Row],[QUANTITY]]*(1-Table3[[#This Row],[DISCOUNT %]])</f>
        <v>2159.5248587544229</v>
      </c>
      <c r="N5831" s="3">
        <f>DAY(Table3[[#This Row],[DATE]])</f>
        <v>17</v>
      </c>
      <c r="O5831" s="3" t="str">
        <f>TEXT(Table3[[#This Row],[DATE]],"mmm")</f>
        <v>Dec</v>
      </c>
      <c r="P5831" s="3">
        <f>YEAR(Table3[[#This Row],[DATE]])</f>
        <v>2036</v>
      </c>
    </row>
    <row r="5832" spans="1:16" x14ac:dyDescent="0.3">
      <c r="A5832" s="6">
        <v>50027</v>
      </c>
      <c r="B5832" s="7" t="s">
        <v>1638</v>
      </c>
      <c r="C5832" s="9">
        <f t="shared" ca="1" si="182"/>
        <v>2</v>
      </c>
      <c r="D5832" s="9" t="s">
        <v>2116</v>
      </c>
      <c r="E5832" s="9" t="s">
        <v>2116</v>
      </c>
      <c r="F5832" s="10">
        <f t="shared" ca="1" si="183"/>
        <v>8.6655014458694529E-2</v>
      </c>
      <c r="G5832" s="3" t="str">
        <f>VLOOKUP(Table3[[#This Row],[PRODUCT ID]],Table1[[PRODUCT]:[SELLING PRICE]],1,FALSE)</f>
        <v>Product586</v>
      </c>
      <c r="H5832" s="3" t="str">
        <f>VLOOKUP(Table3[[#This Row],[PRODUCT ID]],Table1[[PRODUCT]:[SELLING PRICE]],2,FALSE)</f>
        <v>Category5</v>
      </c>
      <c r="I5832" s="3" t="str">
        <f>VLOOKUP(Table3[[#This Row],[PRODUCT ID]],Table1[[PRODUCT]:[SELLING PRICE]],3,FALSE)</f>
        <v>Lt</v>
      </c>
      <c r="J5832" s="16">
        <f ca="1">VLOOKUP(Table3[[#This Row],[PRODUCT ID]],Table1[[PRODUCT]:[SELLING PRICE]],4,FALSE)</f>
        <v>61</v>
      </c>
      <c r="K5832" s="16">
        <f ca="1">VLOOKUP(Table3[[#This Row],[PRODUCT ID]],Table1[[PRODUCT]:[SELLING PRICE]],5,FALSE)</f>
        <v>157.91661498301946</v>
      </c>
      <c r="L5832" s="16">
        <f ca="1">J5832*Table3[[#This Row],[QUANTITY]]</f>
        <v>122</v>
      </c>
      <c r="M5832" s="16">
        <f ca="1">K5832*Table3[[#This Row],[QUANTITY]]*(1-Table3[[#This Row],[DISCOUNT %]])</f>
        <v>288.46469685679563</v>
      </c>
      <c r="N5832" s="3">
        <f>DAY(Table3[[#This Row],[DATE]])</f>
        <v>18</v>
      </c>
      <c r="O5832" s="3" t="str">
        <f>TEXT(Table3[[#This Row],[DATE]],"mmm")</f>
        <v>Dec</v>
      </c>
      <c r="P5832" s="3">
        <f>YEAR(Table3[[#This Row],[DATE]])</f>
        <v>2036</v>
      </c>
    </row>
    <row r="5833" spans="1:16" x14ac:dyDescent="0.3">
      <c r="A5833" s="6">
        <v>50028</v>
      </c>
      <c r="B5833" s="7" t="s">
        <v>1639</v>
      </c>
      <c r="C5833" s="9">
        <f t="shared" ca="1" si="182"/>
        <v>13</v>
      </c>
      <c r="D5833" s="9" t="s">
        <v>2116</v>
      </c>
      <c r="E5833" s="9" t="s">
        <v>2116</v>
      </c>
      <c r="F5833" s="10">
        <f t="shared" ca="1" si="183"/>
        <v>6.7066963891460468E-2</v>
      </c>
      <c r="G5833" s="3" t="str">
        <f>VLOOKUP(Table3[[#This Row],[PRODUCT ID]],Table1[[PRODUCT]:[SELLING PRICE]],1,FALSE)</f>
        <v>Product587</v>
      </c>
      <c r="H5833" s="3" t="str">
        <f>VLOOKUP(Table3[[#This Row],[PRODUCT ID]],Table1[[PRODUCT]:[SELLING PRICE]],2,FALSE)</f>
        <v>Category1</v>
      </c>
      <c r="I5833" s="3" t="str">
        <f>VLOOKUP(Table3[[#This Row],[PRODUCT ID]],Table1[[PRODUCT]:[SELLING PRICE]],3,FALSE)</f>
        <v>Kg</v>
      </c>
      <c r="J5833" s="16">
        <f ca="1">VLOOKUP(Table3[[#This Row],[PRODUCT ID]],Table1[[PRODUCT]:[SELLING PRICE]],4,FALSE)</f>
        <v>68</v>
      </c>
      <c r="K5833" s="16">
        <f ca="1">VLOOKUP(Table3[[#This Row],[PRODUCT ID]],Table1[[PRODUCT]:[SELLING PRICE]],5,FALSE)</f>
        <v>255.56851788882915</v>
      </c>
      <c r="L5833" s="16">
        <f ca="1">J5833*Table3[[#This Row],[QUANTITY]]</f>
        <v>884</v>
      </c>
      <c r="M5833" s="16">
        <f ca="1">K5833*Table3[[#This Row],[QUANTITY]]*(1-Table3[[#This Row],[DISCOUNT %]])</f>
        <v>3099.5680732612045</v>
      </c>
      <c r="N5833" s="3">
        <f>DAY(Table3[[#This Row],[DATE]])</f>
        <v>19</v>
      </c>
      <c r="O5833" s="3" t="str">
        <f>TEXT(Table3[[#This Row],[DATE]],"mmm")</f>
        <v>Dec</v>
      </c>
      <c r="P5833" s="3">
        <f>YEAR(Table3[[#This Row],[DATE]])</f>
        <v>2036</v>
      </c>
    </row>
    <row r="5834" spans="1:16" x14ac:dyDescent="0.3">
      <c r="A5834" s="6">
        <v>50029</v>
      </c>
      <c r="B5834" s="7" t="s">
        <v>1640</v>
      </c>
      <c r="C5834" s="9">
        <f t="shared" ca="1" si="182"/>
        <v>7</v>
      </c>
      <c r="D5834" s="9" t="s">
        <v>2116</v>
      </c>
      <c r="E5834" s="9" t="s">
        <v>2116</v>
      </c>
      <c r="F5834" s="10">
        <f t="shared" ca="1" si="183"/>
        <v>2.1380078320005748E-2</v>
      </c>
      <c r="G5834" s="3" t="str">
        <f>VLOOKUP(Table3[[#This Row],[PRODUCT ID]],Table1[[PRODUCT]:[SELLING PRICE]],1,FALSE)</f>
        <v>Product588</v>
      </c>
      <c r="H5834" s="3" t="str">
        <f>VLOOKUP(Table3[[#This Row],[PRODUCT ID]],Table1[[PRODUCT]:[SELLING PRICE]],2,FALSE)</f>
        <v>Category2</v>
      </c>
      <c r="I5834" s="3" t="str">
        <f>VLOOKUP(Table3[[#This Row],[PRODUCT ID]],Table1[[PRODUCT]:[SELLING PRICE]],3,FALSE)</f>
        <v>Lt</v>
      </c>
      <c r="J5834" s="16">
        <f ca="1">VLOOKUP(Table3[[#This Row],[PRODUCT ID]],Table1[[PRODUCT]:[SELLING PRICE]],4,FALSE)</f>
        <v>196</v>
      </c>
      <c r="K5834" s="16">
        <f ca="1">VLOOKUP(Table3[[#This Row],[PRODUCT ID]],Table1[[PRODUCT]:[SELLING PRICE]],5,FALSE)</f>
        <v>260.89821908990632</v>
      </c>
      <c r="L5834" s="16">
        <f ca="1">J5834*Table3[[#This Row],[QUANTITY]]</f>
        <v>1372</v>
      </c>
      <c r="M5834" s="16">
        <f ca="1">K5834*Table3[[#This Row],[QUANTITY]]*(1-Table3[[#This Row],[DISCOUNT %]])</f>
        <v>1787.2413631254985</v>
      </c>
      <c r="N5834" s="3">
        <f>DAY(Table3[[#This Row],[DATE]])</f>
        <v>20</v>
      </c>
      <c r="O5834" s="3" t="str">
        <f>TEXT(Table3[[#This Row],[DATE]],"mmm")</f>
        <v>Dec</v>
      </c>
      <c r="P5834" s="3">
        <f>YEAR(Table3[[#This Row],[DATE]])</f>
        <v>2036</v>
      </c>
    </row>
    <row r="5835" spans="1:16" x14ac:dyDescent="0.3">
      <c r="A5835" s="6">
        <v>50030</v>
      </c>
      <c r="B5835" s="7" t="s">
        <v>1641</v>
      </c>
      <c r="C5835" s="9">
        <f t="shared" ca="1" si="182"/>
        <v>6</v>
      </c>
      <c r="D5835" s="9" t="s">
        <v>2115</v>
      </c>
      <c r="E5835" s="9" t="s">
        <v>2116</v>
      </c>
      <c r="F5835" s="10">
        <f t="shared" ca="1" si="183"/>
        <v>8.6064799992438962E-2</v>
      </c>
      <c r="G5835" s="3" t="str">
        <f>VLOOKUP(Table3[[#This Row],[PRODUCT ID]],Table1[[PRODUCT]:[SELLING PRICE]],1,FALSE)</f>
        <v>Product589</v>
      </c>
      <c r="H5835" s="3" t="str">
        <f>VLOOKUP(Table3[[#This Row],[PRODUCT ID]],Table1[[PRODUCT]:[SELLING PRICE]],2,FALSE)</f>
        <v>Category3</v>
      </c>
      <c r="I5835" s="3" t="str">
        <f>VLOOKUP(Table3[[#This Row],[PRODUCT ID]],Table1[[PRODUCT]:[SELLING PRICE]],3,FALSE)</f>
        <v>Ft</v>
      </c>
      <c r="J5835" s="16">
        <f ca="1">VLOOKUP(Table3[[#This Row],[PRODUCT ID]],Table1[[PRODUCT]:[SELLING PRICE]],4,FALSE)</f>
        <v>114</v>
      </c>
      <c r="K5835" s="16">
        <f ca="1">VLOOKUP(Table3[[#This Row],[PRODUCT ID]],Table1[[PRODUCT]:[SELLING PRICE]],5,FALSE)</f>
        <v>308.24021749096835</v>
      </c>
      <c r="L5835" s="16">
        <f ca="1">J5835*Table3[[#This Row],[QUANTITY]]</f>
        <v>684</v>
      </c>
      <c r="M5835" s="16">
        <f ca="1">K5835*Table3[[#This Row],[QUANTITY]]*(1-Table3[[#This Row],[DISCOUNT %]])</f>
        <v>1690.2695089378935</v>
      </c>
      <c r="N5835" s="3">
        <f>DAY(Table3[[#This Row],[DATE]])</f>
        <v>21</v>
      </c>
      <c r="O5835" s="3" t="str">
        <f>TEXT(Table3[[#This Row],[DATE]],"mmm")</f>
        <v>Dec</v>
      </c>
      <c r="P5835" s="3">
        <f>YEAR(Table3[[#This Row],[DATE]])</f>
        <v>2036</v>
      </c>
    </row>
    <row r="5836" spans="1:16" x14ac:dyDescent="0.3">
      <c r="A5836" s="6">
        <v>50031</v>
      </c>
      <c r="B5836" s="7" t="s">
        <v>1642</v>
      </c>
      <c r="C5836" s="9">
        <f t="shared" ca="1" si="182"/>
        <v>6</v>
      </c>
      <c r="D5836" s="9" t="s">
        <v>2117</v>
      </c>
      <c r="E5836" s="9" t="s">
        <v>2118</v>
      </c>
      <c r="F5836" s="10">
        <f t="shared" ca="1" si="183"/>
        <v>8.207629374087394E-2</v>
      </c>
      <c r="G5836" s="3" t="str">
        <f>VLOOKUP(Table3[[#This Row],[PRODUCT ID]],Table1[[PRODUCT]:[SELLING PRICE]],1,FALSE)</f>
        <v>Product590</v>
      </c>
      <c r="H5836" s="3" t="str">
        <f>VLOOKUP(Table3[[#This Row],[PRODUCT ID]],Table1[[PRODUCT]:[SELLING PRICE]],2,FALSE)</f>
        <v>Category4</v>
      </c>
      <c r="I5836" s="3" t="str">
        <f>VLOOKUP(Table3[[#This Row],[PRODUCT ID]],Table1[[PRODUCT]:[SELLING PRICE]],3,FALSE)</f>
        <v>Kg</v>
      </c>
      <c r="J5836" s="16">
        <f ca="1">VLOOKUP(Table3[[#This Row],[PRODUCT ID]],Table1[[PRODUCT]:[SELLING PRICE]],4,FALSE)</f>
        <v>33</v>
      </c>
      <c r="K5836" s="16">
        <f ca="1">VLOOKUP(Table3[[#This Row],[PRODUCT ID]],Table1[[PRODUCT]:[SELLING PRICE]],5,FALSE)</f>
        <v>247.19198828534576</v>
      </c>
      <c r="L5836" s="16">
        <f ca="1">J5836*Table3[[#This Row],[QUANTITY]]</f>
        <v>198</v>
      </c>
      <c r="M5836" s="16">
        <f ca="1">K5836*Table3[[#This Row],[QUANTITY]]*(1-Table3[[#This Row],[DISCOUNT %]])</f>
        <v>1361.4203162666822</v>
      </c>
      <c r="N5836" s="3">
        <f>DAY(Table3[[#This Row],[DATE]])</f>
        <v>22</v>
      </c>
      <c r="O5836" s="3" t="str">
        <f>TEXT(Table3[[#This Row],[DATE]],"mmm")</f>
        <v>Dec</v>
      </c>
      <c r="P5836" s="3">
        <f>YEAR(Table3[[#This Row],[DATE]])</f>
        <v>2036</v>
      </c>
    </row>
    <row r="5837" spans="1:16" x14ac:dyDescent="0.3">
      <c r="A5837" s="6">
        <v>50032</v>
      </c>
      <c r="B5837" s="7" t="s">
        <v>1643</v>
      </c>
      <c r="C5837" s="9">
        <f t="shared" ca="1" si="182"/>
        <v>14</v>
      </c>
      <c r="D5837" s="9" t="s">
        <v>2117</v>
      </c>
      <c r="E5837" s="9" t="s">
        <v>2118</v>
      </c>
      <c r="F5837" s="10">
        <f t="shared" ca="1" si="183"/>
        <v>4.8331753169308524E-2</v>
      </c>
      <c r="G5837" s="3" t="str">
        <f>VLOOKUP(Table3[[#This Row],[PRODUCT ID]],Table1[[PRODUCT]:[SELLING PRICE]],1,FALSE)</f>
        <v>Product591</v>
      </c>
      <c r="H5837" s="3" t="str">
        <f>VLOOKUP(Table3[[#This Row],[PRODUCT ID]],Table1[[PRODUCT]:[SELLING PRICE]],2,FALSE)</f>
        <v>Category5</v>
      </c>
      <c r="I5837" s="3" t="str">
        <f>VLOOKUP(Table3[[#This Row],[PRODUCT ID]],Table1[[PRODUCT]:[SELLING PRICE]],3,FALSE)</f>
        <v>No</v>
      </c>
      <c r="J5837" s="16">
        <f ca="1">VLOOKUP(Table3[[#This Row],[PRODUCT ID]],Table1[[PRODUCT]:[SELLING PRICE]],4,FALSE)</f>
        <v>46</v>
      </c>
      <c r="K5837" s="16">
        <f ca="1">VLOOKUP(Table3[[#This Row],[PRODUCT ID]],Table1[[PRODUCT]:[SELLING PRICE]],5,FALSE)</f>
        <v>316.1134611109714</v>
      </c>
      <c r="L5837" s="16">
        <f ca="1">J5837*Table3[[#This Row],[QUANTITY]]</f>
        <v>644</v>
      </c>
      <c r="M5837" s="16">
        <f ca="1">K5837*Table3[[#This Row],[QUANTITY]]*(1-Table3[[#This Row],[DISCOUNT %]])</f>
        <v>4211.6920066908415</v>
      </c>
      <c r="N5837" s="3">
        <f>DAY(Table3[[#This Row],[DATE]])</f>
        <v>23</v>
      </c>
      <c r="O5837" s="3" t="str">
        <f>TEXT(Table3[[#This Row],[DATE]],"mmm")</f>
        <v>Dec</v>
      </c>
      <c r="P5837" s="3">
        <f>YEAR(Table3[[#This Row],[DATE]])</f>
        <v>2036</v>
      </c>
    </row>
    <row r="5838" spans="1:16" x14ac:dyDescent="0.3">
      <c r="A5838" s="6">
        <v>50033</v>
      </c>
      <c r="B5838" s="7" t="s">
        <v>1644</v>
      </c>
      <c r="C5838" s="9">
        <f t="shared" ca="1" si="182"/>
        <v>9</v>
      </c>
      <c r="D5838" s="9" t="s">
        <v>2116</v>
      </c>
      <c r="E5838" s="9" t="s">
        <v>2116</v>
      </c>
      <c r="F5838" s="10">
        <f t="shared" ca="1" si="183"/>
        <v>5.3174105759618201E-2</v>
      </c>
      <c r="G5838" s="3" t="str">
        <f>VLOOKUP(Table3[[#This Row],[PRODUCT ID]],Table1[[PRODUCT]:[SELLING PRICE]],1,FALSE)</f>
        <v>Product592</v>
      </c>
      <c r="H5838" s="3" t="str">
        <f>VLOOKUP(Table3[[#This Row],[PRODUCT ID]],Table1[[PRODUCT]:[SELLING PRICE]],2,FALSE)</f>
        <v>Category1</v>
      </c>
      <c r="I5838" s="3" t="str">
        <f>VLOOKUP(Table3[[#This Row],[PRODUCT ID]],Table1[[PRODUCT]:[SELLING PRICE]],3,FALSE)</f>
        <v>No</v>
      </c>
      <c r="J5838" s="16">
        <f ca="1">VLOOKUP(Table3[[#This Row],[PRODUCT ID]],Table1[[PRODUCT]:[SELLING PRICE]],4,FALSE)</f>
        <v>170</v>
      </c>
      <c r="K5838" s="16">
        <f ca="1">VLOOKUP(Table3[[#This Row],[PRODUCT ID]],Table1[[PRODUCT]:[SELLING PRICE]],5,FALSE)</f>
        <v>313.51053148459403</v>
      </c>
      <c r="L5838" s="16">
        <f ca="1">J5838*Table3[[#This Row],[QUANTITY]]</f>
        <v>1530</v>
      </c>
      <c r="M5838" s="16">
        <f ca="1">K5838*Table3[[#This Row],[QUANTITY]]*(1-Table3[[#This Row],[DISCOUNT %]])</f>
        <v>2671.5590039401031</v>
      </c>
      <c r="N5838" s="3">
        <f>DAY(Table3[[#This Row],[DATE]])</f>
        <v>24</v>
      </c>
      <c r="O5838" s="3" t="str">
        <f>TEXT(Table3[[#This Row],[DATE]],"mmm")</f>
        <v>Dec</v>
      </c>
      <c r="P5838" s="3">
        <f>YEAR(Table3[[#This Row],[DATE]])</f>
        <v>2036</v>
      </c>
    </row>
    <row r="5839" spans="1:16" x14ac:dyDescent="0.3">
      <c r="A5839" s="6">
        <v>50034</v>
      </c>
      <c r="B5839" s="7" t="s">
        <v>1645</v>
      </c>
      <c r="C5839" s="9">
        <f t="shared" ca="1" si="182"/>
        <v>1</v>
      </c>
      <c r="D5839" s="9" t="s">
        <v>2116</v>
      </c>
      <c r="E5839" s="9" t="s">
        <v>2116</v>
      </c>
      <c r="F5839" s="10">
        <f t="shared" ca="1" si="183"/>
        <v>5.097887984675268E-2</v>
      </c>
      <c r="G5839" s="3" t="str">
        <f>VLOOKUP(Table3[[#This Row],[PRODUCT ID]],Table1[[PRODUCT]:[SELLING PRICE]],1,FALSE)</f>
        <v>Product593</v>
      </c>
      <c r="H5839" s="3" t="str">
        <f>VLOOKUP(Table3[[#This Row],[PRODUCT ID]],Table1[[PRODUCT]:[SELLING PRICE]],2,FALSE)</f>
        <v>Category2</v>
      </c>
      <c r="I5839" s="3" t="str">
        <f>VLOOKUP(Table3[[#This Row],[PRODUCT ID]],Table1[[PRODUCT]:[SELLING PRICE]],3,FALSE)</f>
        <v>Ft</v>
      </c>
      <c r="J5839" s="16">
        <f ca="1">VLOOKUP(Table3[[#This Row],[PRODUCT ID]],Table1[[PRODUCT]:[SELLING PRICE]],4,FALSE)</f>
        <v>152</v>
      </c>
      <c r="K5839" s="16">
        <f ca="1">VLOOKUP(Table3[[#This Row],[PRODUCT ID]],Table1[[PRODUCT]:[SELLING PRICE]],5,FALSE)</f>
        <v>270.63325012124164</v>
      </c>
      <c r="L5839" s="16">
        <f ca="1">J5839*Table3[[#This Row],[QUANTITY]]</f>
        <v>152</v>
      </c>
      <c r="M5839" s="16">
        <f ca="1">K5839*Table3[[#This Row],[QUANTITY]]*(1-Table3[[#This Row],[DISCOUNT %]])</f>
        <v>256.83667018077472</v>
      </c>
      <c r="N5839" s="3">
        <f>DAY(Table3[[#This Row],[DATE]])</f>
        <v>25</v>
      </c>
      <c r="O5839" s="3" t="str">
        <f>TEXT(Table3[[#This Row],[DATE]],"mmm")</f>
        <v>Dec</v>
      </c>
      <c r="P5839" s="3">
        <f>YEAR(Table3[[#This Row],[DATE]])</f>
        <v>2036</v>
      </c>
    </row>
    <row r="5840" spans="1:16" x14ac:dyDescent="0.3">
      <c r="A5840" s="6">
        <v>50035</v>
      </c>
      <c r="B5840" s="7" t="s">
        <v>1646</v>
      </c>
      <c r="C5840" s="9">
        <f t="shared" ca="1" si="182"/>
        <v>1</v>
      </c>
      <c r="D5840" s="9" t="s">
        <v>2116</v>
      </c>
      <c r="E5840" s="9" t="s">
        <v>2116</v>
      </c>
      <c r="F5840" s="10">
        <f t="shared" ca="1" si="183"/>
        <v>4.9579257215188091E-2</v>
      </c>
      <c r="G5840" s="3" t="str">
        <f>VLOOKUP(Table3[[#This Row],[PRODUCT ID]],Table1[[PRODUCT]:[SELLING PRICE]],1,FALSE)</f>
        <v>Product594</v>
      </c>
      <c r="H5840" s="3" t="str">
        <f>VLOOKUP(Table3[[#This Row],[PRODUCT ID]],Table1[[PRODUCT]:[SELLING PRICE]],2,FALSE)</f>
        <v>Category3</v>
      </c>
      <c r="I5840" s="3" t="str">
        <f>VLOOKUP(Table3[[#This Row],[PRODUCT ID]],Table1[[PRODUCT]:[SELLING PRICE]],3,FALSE)</f>
        <v>No</v>
      </c>
      <c r="J5840" s="16">
        <f ca="1">VLOOKUP(Table3[[#This Row],[PRODUCT ID]],Table1[[PRODUCT]:[SELLING PRICE]],4,FALSE)</f>
        <v>103</v>
      </c>
      <c r="K5840" s="16">
        <f ca="1">VLOOKUP(Table3[[#This Row],[PRODUCT ID]],Table1[[PRODUCT]:[SELLING PRICE]],5,FALSE)</f>
        <v>194.26523221621534</v>
      </c>
      <c r="L5840" s="16">
        <f ca="1">J5840*Table3[[#This Row],[QUANTITY]]</f>
        <v>103</v>
      </c>
      <c r="M5840" s="16">
        <f ca="1">K5840*Table3[[#This Row],[QUANTITY]]*(1-Table3[[#This Row],[DISCOUNT %]])</f>
        <v>184.63370630019935</v>
      </c>
      <c r="N5840" s="3">
        <f>DAY(Table3[[#This Row],[DATE]])</f>
        <v>26</v>
      </c>
      <c r="O5840" s="3" t="str">
        <f>TEXT(Table3[[#This Row],[DATE]],"mmm")</f>
        <v>Dec</v>
      </c>
      <c r="P5840" s="3">
        <f>YEAR(Table3[[#This Row],[DATE]])</f>
        <v>2036</v>
      </c>
    </row>
    <row r="5841" spans="1:16" x14ac:dyDescent="0.3">
      <c r="A5841" s="6">
        <v>50036</v>
      </c>
      <c r="B5841" s="7" t="s">
        <v>1647</v>
      </c>
      <c r="C5841" s="9">
        <f t="shared" ca="1" si="182"/>
        <v>4</v>
      </c>
      <c r="D5841" s="9" t="s">
        <v>2116</v>
      </c>
      <c r="E5841" s="9" t="s">
        <v>2116</v>
      </c>
      <c r="F5841" s="10">
        <f t="shared" ca="1" si="183"/>
        <v>8.1066551739532228E-2</v>
      </c>
      <c r="G5841" s="3" t="str">
        <f>VLOOKUP(Table3[[#This Row],[PRODUCT ID]],Table1[[PRODUCT]:[SELLING PRICE]],1,FALSE)</f>
        <v>Product595</v>
      </c>
      <c r="H5841" s="3" t="str">
        <f>VLOOKUP(Table3[[#This Row],[PRODUCT ID]],Table1[[PRODUCT]:[SELLING PRICE]],2,FALSE)</f>
        <v>Category4</v>
      </c>
      <c r="I5841" s="3" t="str">
        <f>VLOOKUP(Table3[[#This Row],[PRODUCT ID]],Table1[[PRODUCT]:[SELLING PRICE]],3,FALSE)</f>
        <v>Kg</v>
      </c>
      <c r="J5841" s="16">
        <f ca="1">VLOOKUP(Table3[[#This Row],[PRODUCT ID]],Table1[[PRODUCT]:[SELLING PRICE]],4,FALSE)</f>
        <v>199</v>
      </c>
      <c r="K5841" s="16">
        <f ca="1">VLOOKUP(Table3[[#This Row],[PRODUCT ID]],Table1[[PRODUCT]:[SELLING PRICE]],5,FALSE)</f>
        <v>83.244844460719904</v>
      </c>
      <c r="L5841" s="16">
        <f ca="1">J5841*Table3[[#This Row],[QUANTITY]]</f>
        <v>796</v>
      </c>
      <c r="M5841" s="16">
        <f ca="1">K5841*Table3[[#This Row],[QUANTITY]]*(1-Table3[[#This Row],[DISCOUNT %]])</f>
        <v>305.98588788078257</v>
      </c>
      <c r="N5841" s="3">
        <f>DAY(Table3[[#This Row],[DATE]])</f>
        <v>27</v>
      </c>
      <c r="O5841" s="3" t="str">
        <f>TEXT(Table3[[#This Row],[DATE]],"mmm")</f>
        <v>Dec</v>
      </c>
      <c r="P5841" s="3">
        <f>YEAR(Table3[[#This Row],[DATE]])</f>
        <v>2036</v>
      </c>
    </row>
    <row r="5842" spans="1:16" x14ac:dyDescent="0.3">
      <c r="A5842" s="6">
        <v>50037</v>
      </c>
      <c r="B5842" s="7" t="s">
        <v>1648</v>
      </c>
      <c r="C5842" s="9">
        <f t="shared" ca="1" si="182"/>
        <v>15</v>
      </c>
      <c r="D5842" s="9" t="s">
        <v>2115</v>
      </c>
      <c r="E5842" s="9" t="s">
        <v>2118</v>
      </c>
      <c r="F5842" s="10">
        <f t="shared" ca="1" si="183"/>
        <v>3.8537183784721166E-2</v>
      </c>
      <c r="G5842" s="3" t="str">
        <f>VLOOKUP(Table3[[#This Row],[PRODUCT ID]],Table1[[PRODUCT]:[SELLING PRICE]],1,FALSE)</f>
        <v>Product596</v>
      </c>
      <c r="H5842" s="3" t="str">
        <f>VLOOKUP(Table3[[#This Row],[PRODUCT ID]],Table1[[PRODUCT]:[SELLING PRICE]],2,FALSE)</f>
        <v>Category5</v>
      </c>
      <c r="I5842" s="3" t="str">
        <f>VLOOKUP(Table3[[#This Row],[PRODUCT ID]],Table1[[PRODUCT]:[SELLING PRICE]],3,FALSE)</f>
        <v>Kg</v>
      </c>
      <c r="J5842" s="16">
        <f ca="1">VLOOKUP(Table3[[#This Row],[PRODUCT ID]],Table1[[PRODUCT]:[SELLING PRICE]],4,FALSE)</f>
        <v>212</v>
      </c>
      <c r="K5842" s="16">
        <f ca="1">VLOOKUP(Table3[[#This Row],[PRODUCT ID]],Table1[[PRODUCT]:[SELLING PRICE]],5,FALSE)</f>
        <v>107.30438217171675</v>
      </c>
      <c r="L5842" s="16">
        <f ca="1">J5842*Table3[[#This Row],[QUANTITY]]</f>
        <v>3180</v>
      </c>
      <c r="M5842" s="16">
        <f ca="1">K5842*Table3[[#This Row],[QUANTITY]]*(1-Table3[[#This Row],[DISCOUNT %]])</f>
        <v>1547.5376021258903</v>
      </c>
      <c r="N5842" s="3">
        <f>DAY(Table3[[#This Row],[DATE]])</f>
        <v>28</v>
      </c>
      <c r="O5842" s="3" t="str">
        <f>TEXT(Table3[[#This Row],[DATE]],"mmm")</f>
        <v>Dec</v>
      </c>
      <c r="P5842" s="3">
        <f>YEAR(Table3[[#This Row],[DATE]])</f>
        <v>2036</v>
      </c>
    </row>
    <row r="5843" spans="1:16" x14ac:dyDescent="0.3">
      <c r="A5843" s="6">
        <v>50038</v>
      </c>
      <c r="B5843" s="7" t="s">
        <v>1649</v>
      </c>
      <c r="C5843" s="9">
        <f t="shared" ca="1" si="182"/>
        <v>5</v>
      </c>
      <c r="D5843" s="9" t="s">
        <v>2116</v>
      </c>
      <c r="E5843" s="9" t="s">
        <v>2116</v>
      </c>
      <c r="F5843" s="10">
        <f t="shared" ca="1" si="183"/>
        <v>5.1151633983916749E-2</v>
      </c>
      <c r="G5843" s="3" t="str">
        <f>VLOOKUP(Table3[[#This Row],[PRODUCT ID]],Table1[[PRODUCT]:[SELLING PRICE]],1,FALSE)</f>
        <v>Product597</v>
      </c>
      <c r="H5843" s="3" t="str">
        <f>VLOOKUP(Table3[[#This Row],[PRODUCT ID]],Table1[[PRODUCT]:[SELLING PRICE]],2,FALSE)</f>
        <v>Category1</v>
      </c>
      <c r="I5843" s="3" t="str">
        <f>VLOOKUP(Table3[[#This Row],[PRODUCT ID]],Table1[[PRODUCT]:[SELLING PRICE]],3,FALSE)</f>
        <v>Lt</v>
      </c>
      <c r="J5843" s="16">
        <f ca="1">VLOOKUP(Table3[[#This Row],[PRODUCT ID]],Table1[[PRODUCT]:[SELLING PRICE]],4,FALSE)</f>
        <v>55</v>
      </c>
      <c r="K5843" s="16">
        <f ca="1">VLOOKUP(Table3[[#This Row],[PRODUCT ID]],Table1[[PRODUCT]:[SELLING PRICE]],5,FALSE)</f>
        <v>294.90228470703693</v>
      </c>
      <c r="L5843" s="16">
        <f ca="1">J5843*Table3[[#This Row],[QUANTITY]]</f>
        <v>275</v>
      </c>
      <c r="M5843" s="16">
        <f ca="1">K5843*Table3[[#This Row],[QUANTITY]]*(1-Table3[[#This Row],[DISCOUNT %]])</f>
        <v>1399.0877548934088</v>
      </c>
      <c r="N5843" s="3">
        <f>DAY(Table3[[#This Row],[DATE]])</f>
        <v>29</v>
      </c>
      <c r="O5843" s="3" t="str">
        <f>TEXT(Table3[[#This Row],[DATE]],"mmm")</f>
        <v>Dec</v>
      </c>
      <c r="P5843" s="3">
        <f>YEAR(Table3[[#This Row],[DATE]])</f>
        <v>2036</v>
      </c>
    </row>
    <row r="5844" spans="1:16" x14ac:dyDescent="0.3">
      <c r="A5844" s="6">
        <v>50039</v>
      </c>
      <c r="B5844" s="7" t="s">
        <v>1650</v>
      </c>
      <c r="C5844" s="9">
        <f t="shared" ca="1" si="182"/>
        <v>15</v>
      </c>
      <c r="D5844" s="9" t="s">
        <v>2117</v>
      </c>
      <c r="E5844" s="9" t="s">
        <v>2116</v>
      </c>
      <c r="F5844" s="10">
        <f t="shared" ca="1" si="183"/>
        <v>2.5350910043973107E-2</v>
      </c>
      <c r="G5844" s="3" t="str">
        <f>VLOOKUP(Table3[[#This Row],[PRODUCT ID]],Table1[[PRODUCT]:[SELLING PRICE]],1,FALSE)</f>
        <v>Product598</v>
      </c>
      <c r="H5844" s="3" t="str">
        <f>VLOOKUP(Table3[[#This Row],[PRODUCT ID]],Table1[[PRODUCT]:[SELLING PRICE]],2,FALSE)</f>
        <v>Category2</v>
      </c>
      <c r="I5844" s="3" t="str">
        <f>VLOOKUP(Table3[[#This Row],[PRODUCT ID]],Table1[[PRODUCT]:[SELLING PRICE]],3,FALSE)</f>
        <v>Kg</v>
      </c>
      <c r="J5844" s="16">
        <f ca="1">VLOOKUP(Table3[[#This Row],[PRODUCT ID]],Table1[[PRODUCT]:[SELLING PRICE]],4,FALSE)</f>
        <v>202</v>
      </c>
      <c r="K5844" s="16">
        <f ca="1">VLOOKUP(Table3[[#This Row],[PRODUCT ID]],Table1[[PRODUCT]:[SELLING PRICE]],5,FALSE)</f>
        <v>128.35824658120035</v>
      </c>
      <c r="L5844" s="16">
        <f ca="1">J5844*Table3[[#This Row],[QUANTITY]]</f>
        <v>3030</v>
      </c>
      <c r="M5844" s="16">
        <f ca="1">K5844*Table3[[#This Row],[QUANTITY]]*(1-Table3[[#This Row],[DISCOUNT %]])</f>
        <v>1876.5637232807735</v>
      </c>
      <c r="N5844" s="3">
        <f>DAY(Table3[[#This Row],[DATE]])</f>
        <v>30</v>
      </c>
      <c r="O5844" s="3" t="str">
        <f>TEXT(Table3[[#This Row],[DATE]],"mmm")</f>
        <v>Dec</v>
      </c>
      <c r="P5844" s="3">
        <f>YEAR(Table3[[#This Row],[DATE]])</f>
        <v>2036</v>
      </c>
    </row>
    <row r="5845" spans="1:16" x14ac:dyDescent="0.3">
      <c r="A5845" s="6">
        <v>50040</v>
      </c>
      <c r="B5845" s="7" t="s">
        <v>1651</v>
      </c>
      <c r="C5845" s="9">
        <f t="shared" ca="1" si="182"/>
        <v>9</v>
      </c>
      <c r="D5845" s="9" t="s">
        <v>2115</v>
      </c>
      <c r="E5845" s="9" t="s">
        <v>2116</v>
      </c>
      <c r="F5845" s="10">
        <f t="shared" ca="1" si="183"/>
        <v>4.5365066048678185E-4</v>
      </c>
      <c r="G5845" s="3" t="str">
        <f>VLOOKUP(Table3[[#This Row],[PRODUCT ID]],Table1[[PRODUCT]:[SELLING PRICE]],1,FALSE)</f>
        <v>Product599</v>
      </c>
      <c r="H5845" s="3" t="str">
        <f>VLOOKUP(Table3[[#This Row],[PRODUCT ID]],Table1[[PRODUCT]:[SELLING PRICE]],2,FALSE)</f>
        <v>Category3</v>
      </c>
      <c r="I5845" s="3" t="str">
        <f>VLOOKUP(Table3[[#This Row],[PRODUCT ID]],Table1[[PRODUCT]:[SELLING PRICE]],3,FALSE)</f>
        <v>Lt</v>
      </c>
      <c r="J5845" s="16">
        <f ca="1">VLOOKUP(Table3[[#This Row],[PRODUCT ID]],Table1[[PRODUCT]:[SELLING PRICE]],4,FALSE)</f>
        <v>64</v>
      </c>
      <c r="K5845" s="16">
        <f ca="1">VLOOKUP(Table3[[#This Row],[PRODUCT ID]],Table1[[PRODUCT]:[SELLING PRICE]],5,FALSE)</f>
        <v>267.25797660513751</v>
      </c>
      <c r="L5845" s="16">
        <f ca="1">J5845*Table3[[#This Row],[QUANTITY]]</f>
        <v>576</v>
      </c>
      <c r="M5845" s="16">
        <f ca="1">K5845*Table3[[#This Row],[QUANTITY]]*(1-Table3[[#This Row],[DISCOUNT %]])</f>
        <v>2404.2306136277721</v>
      </c>
      <c r="N5845" s="3">
        <f>DAY(Table3[[#This Row],[DATE]])</f>
        <v>31</v>
      </c>
      <c r="O5845" s="3" t="str">
        <f>TEXT(Table3[[#This Row],[DATE]],"mmm")</f>
        <v>Dec</v>
      </c>
      <c r="P5845" s="3">
        <f>YEAR(Table3[[#This Row],[DATE]])</f>
        <v>2036</v>
      </c>
    </row>
    <row r="5846" spans="1:16" x14ac:dyDescent="0.3">
      <c r="A5846" s="6">
        <v>50041</v>
      </c>
      <c r="B5846" s="7" t="s">
        <v>1652</v>
      </c>
      <c r="C5846" s="9">
        <f t="shared" ca="1" si="182"/>
        <v>12</v>
      </c>
      <c r="D5846" s="9" t="s">
        <v>2115</v>
      </c>
      <c r="E5846" s="9" t="s">
        <v>2116</v>
      </c>
      <c r="F5846" s="10">
        <f t="shared" ca="1" si="183"/>
        <v>3.7702316292417042E-2</v>
      </c>
      <c r="G5846" s="3" t="str">
        <f>VLOOKUP(Table3[[#This Row],[PRODUCT ID]],Table1[[PRODUCT]:[SELLING PRICE]],1,FALSE)</f>
        <v>Product600</v>
      </c>
      <c r="H5846" s="3" t="str">
        <f>VLOOKUP(Table3[[#This Row],[PRODUCT ID]],Table1[[PRODUCT]:[SELLING PRICE]],2,FALSE)</f>
        <v>Category4</v>
      </c>
      <c r="I5846" s="3" t="str">
        <f>VLOOKUP(Table3[[#This Row],[PRODUCT ID]],Table1[[PRODUCT]:[SELLING PRICE]],3,FALSE)</f>
        <v>Ft</v>
      </c>
      <c r="J5846" s="16">
        <f ca="1">VLOOKUP(Table3[[#This Row],[PRODUCT ID]],Table1[[PRODUCT]:[SELLING PRICE]],4,FALSE)</f>
        <v>28</v>
      </c>
      <c r="K5846" s="16">
        <f ca="1">VLOOKUP(Table3[[#This Row],[PRODUCT ID]],Table1[[PRODUCT]:[SELLING PRICE]],5,FALSE)</f>
        <v>195.71290833249435</v>
      </c>
      <c r="L5846" s="16">
        <f ca="1">J5846*Table3[[#This Row],[QUANTITY]]</f>
        <v>336</v>
      </c>
      <c r="M5846" s="16">
        <f ca="1">K5846*Table3[[#This Row],[QUANTITY]]*(1-Table3[[#This Row],[DISCOUNT %]])</f>
        <v>2260.0089403204056</v>
      </c>
      <c r="N5846" s="3">
        <f>DAY(Table3[[#This Row],[DATE]])</f>
        <v>1</v>
      </c>
      <c r="O5846" s="3" t="str">
        <f>TEXT(Table3[[#This Row],[DATE]],"mmm")</f>
        <v>Jan</v>
      </c>
      <c r="P5846" s="3">
        <f>YEAR(Table3[[#This Row],[DATE]])</f>
        <v>2037</v>
      </c>
    </row>
    <row r="5847" spans="1:16" x14ac:dyDescent="0.3">
      <c r="A5847" s="6">
        <v>50042</v>
      </c>
      <c r="B5847" s="7" t="s">
        <v>1653</v>
      </c>
      <c r="C5847" s="9">
        <f t="shared" ca="1" si="182"/>
        <v>1</v>
      </c>
      <c r="D5847" s="9" t="s">
        <v>2115</v>
      </c>
      <c r="E5847" s="9" t="s">
        <v>2116</v>
      </c>
      <c r="F5847" s="10">
        <f t="shared" ca="1" si="183"/>
        <v>4.9541256436144071E-2</v>
      </c>
      <c r="G5847" s="3" t="str">
        <f>VLOOKUP(Table3[[#This Row],[PRODUCT ID]],Table1[[PRODUCT]:[SELLING PRICE]],1,FALSE)</f>
        <v>Product601</v>
      </c>
      <c r="H5847" s="3" t="str">
        <f>VLOOKUP(Table3[[#This Row],[PRODUCT ID]],Table1[[PRODUCT]:[SELLING PRICE]],2,FALSE)</f>
        <v>Category1</v>
      </c>
      <c r="I5847" s="3" t="str">
        <f>VLOOKUP(Table3[[#This Row],[PRODUCT ID]],Table1[[PRODUCT]:[SELLING PRICE]],3,FALSE)</f>
        <v>Kg</v>
      </c>
      <c r="J5847" s="16">
        <f ca="1">VLOOKUP(Table3[[#This Row],[PRODUCT ID]],Table1[[PRODUCT]:[SELLING PRICE]],4,FALSE)</f>
        <v>43</v>
      </c>
      <c r="K5847" s="16">
        <f ca="1">VLOOKUP(Table3[[#This Row],[PRODUCT ID]],Table1[[PRODUCT]:[SELLING PRICE]],5,FALSE)</f>
        <v>188.55413070750183</v>
      </c>
      <c r="L5847" s="16">
        <f ca="1">J5847*Table3[[#This Row],[QUANTITY]]</f>
        <v>43</v>
      </c>
      <c r="M5847" s="16">
        <f ca="1">K5847*Table3[[#This Row],[QUANTITY]]*(1-Table3[[#This Row],[DISCOUNT %]])</f>
        <v>179.21292216602725</v>
      </c>
      <c r="N5847" s="3">
        <f>DAY(Table3[[#This Row],[DATE]])</f>
        <v>2</v>
      </c>
      <c r="O5847" s="3" t="str">
        <f>TEXT(Table3[[#This Row],[DATE]],"mmm")</f>
        <v>Jan</v>
      </c>
      <c r="P5847" s="3">
        <f>YEAR(Table3[[#This Row],[DATE]])</f>
        <v>2037</v>
      </c>
    </row>
    <row r="5848" spans="1:16" x14ac:dyDescent="0.3">
      <c r="A5848" s="6">
        <v>50043</v>
      </c>
      <c r="B5848" s="7" t="s">
        <v>1654</v>
      </c>
      <c r="C5848" s="9">
        <f t="shared" ca="1" si="182"/>
        <v>11</v>
      </c>
      <c r="D5848" s="9" t="s">
        <v>2116</v>
      </c>
      <c r="E5848" s="9" t="s">
        <v>2118</v>
      </c>
      <c r="F5848" s="10">
        <f t="shared" ca="1" si="183"/>
        <v>3.9251481782482195E-2</v>
      </c>
      <c r="G5848" s="3" t="str">
        <f>VLOOKUP(Table3[[#This Row],[PRODUCT ID]],Table1[[PRODUCT]:[SELLING PRICE]],1,FALSE)</f>
        <v>Product602</v>
      </c>
      <c r="H5848" s="3" t="str">
        <f>VLOOKUP(Table3[[#This Row],[PRODUCT ID]],Table1[[PRODUCT]:[SELLING PRICE]],2,FALSE)</f>
        <v>Category2</v>
      </c>
      <c r="I5848" s="3" t="str">
        <f>VLOOKUP(Table3[[#This Row],[PRODUCT ID]],Table1[[PRODUCT]:[SELLING PRICE]],3,FALSE)</f>
        <v>No</v>
      </c>
      <c r="J5848" s="16">
        <f ca="1">VLOOKUP(Table3[[#This Row],[PRODUCT ID]],Table1[[PRODUCT]:[SELLING PRICE]],4,FALSE)</f>
        <v>46</v>
      </c>
      <c r="K5848" s="16">
        <f ca="1">VLOOKUP(Table3[[#This Row],[PRODUCT ID]],Table1[[PRODUCT]:[SELLING PRICE]],5,FALSE)</f>
        <v>144.77288285733954</v>
      </c>
      <c r="L5848" s="16">
        <f ca="1">J5848*Table3[[#This Row],[QUANTITY]]</f>
        <v>506</v>
      </c>
      <c r="M5848" s="16">
        <f ca="1">K5848*Table3[[#This Row],[QUANTITY]]*(1-Table3[[#This Row],[DISCOUNT %]])</f>
        <v>1529.9936595159397</v>
      </c>
      <c r="N5848" s="3">
        <f>DAY(Table3[[#This Row],[DATE]])</f>
        <v>3</v>
      </c>
      <c r="O5848" s="3" t="str">
        <f>TEXT(Table3[[#This Row],[DATE]],"mmm")</f>
        <v>Jan</v>
      </c>
      <c r="P5848" s="3">
        <f>YEAR(Table3[[#This Row],[DATE]])</f>
        <v>2037</v>
      </c>
    </row>
    <row r="5849" spans="1:16" x14ac:dyDescent="0.3">
      <c r="A5849" s="6">
        <v>50044</v>
      </c>
      <c r="B5849" s="7" t="s">
        <v>1655</v>
      </c>
      <c r="C5849" s="9">
        <f t="shared" ca="1" si="182"/>
        <v>14</v>
      </c>
      <c r="D5849" s="9" t="s">
        <v>2116</v>
      </c>
      <c r="E5849" s="9" t="s">
        <v>2118</v>
      </c>
      <c r="F5849" s="10">
        <f t="shared" ca="1" si="183"/>
        <v>8.1486179915808019E-2</v>
      </c>
      <c r="G5849" s="3" t="str">
        <f>VLOOKUP(Table3[[#This Row],[PRODUCT ID]],Table1[[PRODUCT]:[SELLING PRICE]],1,FALSE)</f>
        <v>Product603</v>
      </c>
      <c r="H5849" s="3" t="str">
        <f>VLOOKUP(Table3[[#This Row],[PRODUCT ID]],Table1[[PRODUCT]:[SELLING PRICE]],2,FALSE)</f>
        <v>Category3</v>
      </c>
      <c r="I5849" s="3" t="str">
        <f>VLOOKUP(Table3[[#This Row],[PRODUCT ID]],Table1[[PRODUCT]:[SELLING PRICE]],3,FALSE)</f>
        <v>No</v>
      </c>
      <c r="J5849" s="16">
        <f ca="1">VLOOKUP(Table3[[#This Row],[PRODUCT ID]],Table1[[PRODUCT]:[SELLING PRICE]],4,FALSE)</f>
        <v>229</v>
      </c>
      <c r="K5849" s="16">
        <f ca="1">VLOOKUP(Table3[[#This Row],[PRODUCT ID]],Table1[[PRODUCT]:[SELLING PRICE]],5,FALSE)</f>
        <v>293.91099332879907</v>
      </c>
      <c r="L5849" s="16">
        <f ca="1">J5849*Table3[[#This Row],[QUANTITY]]</f>
        <v>3206</v>
      </c>
      <c r="M5849" s="16">
        <f ca="1">K5849*Table3[[#This Row],[QUANTITY]]*(1-Table3[[#This Row],[DISCOUNT %]])</f>
        <v>3779.4583294604458</v>
      </c>
      <c r="N5849" s="3">
        <f>DAY(Table3[[#This Row],[DATE]])</f>
        <v>4</v>
      </c>
      <c r="O5849" s="3" t="str">
        <f>TEXT(Table3[[#This Row],[DATE]],"mmm")</f>
        <v>Jan</v>
      </c>
      <c r="P5849" s="3">
        <f>YEAR(Table3[[#This Row],[DATE]])</f>
        <v>2037</v>
      </c>
    </row>
    <row r="5850" spans="1:16" x14ac:dyDescent="0.3">
      <c r="A5850" s="6">
        <v>50045</v>
      </c>
      <c r="B5850" s="7" t="s">
        <v>1656</v>
      </c>
      <c r="C5850" s="9">
        <f t="shared" ca="1" si="182"/>
        <v>1</v>
      </c>
      <c r="D5850" s="9" t="s">
        <v>2116</v>
      </c>
      <c r="E5850" s="9" t="s">
        <v>2116</v>
      </c>
      <c r="F5850" s="10">
        <f t="shared" ca="1" si="183"/>
        <v>8.7403975095932257E-2</v>
      </c>
      <c r="G5850" s="3" t="str">
        <f>VLOOKUP(Table3[[#This Row],[PRODUCT ID]],Table1[[PRODUCT]:[SELLING PRICE]],1,FALSE)</f>
        <v>Product604</v>
      </c>
      <c r="H5850" s="3" t="str">
        <f>VLOOKUP(Table3[[#This Row],[PRODUCT ID]],Table1[[PRODUCT]:[SELLING PRICE]],2,FALSE)</f>
        <v>Category4</v>
      </c>
      <c r="I5850" s="3" t="str">
        <f>VLOOKUP(Table3[[#This Row],[PRODUCT ID]],Table1[[PRODUCT]:[SELLING PRICE]],3,FALSE)</f>
        <v>Ft</v>
      </c>
      <c r="J5850" s="16">
        <f ca="1">VLOOKUP(Table3[[#This Row],[PRODUCT ID]],Table1[[PRODUCT]:[SELLING PRICE]],4,FALSE)</f>
        <v>135</v>
      </c>
      <c r="K5850" s="16">
        <f ca="1">VLOOKUP(Table3[[#This Row],[PRODUCT ID]],Table1[[PRODUCT]:[SELLING PRICE]],5,FALSE)</f>
        <v>299.45069375343712</v>
      </c>
      <c r="L5850" s="16">
        <f ca="1">J5850*Table3[[#This Row],[QUANTITY]]</f>
        <v>135</v>
      </c>
      <c r="M5850" s="16">
        <f ca="1">K5850*Table3[[#This Row],[QUANTITY]]*(1-Table3[[#This Row],[DISCOUNT %]])</f>
        <v>273.27751277415206</v>
      </c>
      <c r="N5850" s="3">
        <f>DAY(Table3[[#This Row],[DATE]])</f>
        <v>5</v>
      </c>
      <c r="O5850" s="3" t="str">
        <f>TEXT(Table3[[#This Row],[DATE]],"mmm")</f>
        <v>Jan</v>
      </c>
      <c r="P5850" s="3">
        <f>YEAR(Table3[[#This Row],[DATE]])</f>
        <v>2037</v>
      </c>
    </row>
    <row r="5851" spans="1:16" x14ac:dyDescent="0.3">
      <c r="A5851" s="6">
        <v>50046</v>
      </c>
      <c r="B5851" s="7" t="s">
        <v>1657</v>
      </c>
      <c r="C5851" s="9">
        <f t="shared" ca="1" si="182"/>
        <v>4</v>
      </c>
      <c r="D5851" s="9" t="s">
        <v>2115</v>
      </c>
      <c r="E5851" s="9" t="s">
        <v>2116</v>
      </c>
      <c r="F5851" s="10">
        <f t="shared" ca="1" si="183"/>
        <v>3.4334337109454507E-2</v>
      </c>
      <c r="G5851" s="3" t="str">
        <f>VLOOKUP(Table3[[#This Row],[PRODUCT ID]],Table1[[PRODUCT]:[SELLING PRICE]],1,FALSE)</f>
        <v>Product605</v>
      </c>
      <c r="H5851" s="3" t="str">
        <f>VLOOKUP(Table3[[#This Row],[PRODUCT ID]],Table1[[PRODUCT]:[SELLING PRICE]],2,FALSE)</f>
        <v>Category5</v>
      </c>
      <c r="I5851" s="3" t="str">
        <f>VLOOKUP(Table3[[#This Row],[PRODUCT ID]],Table1[[PRODUCT]:[SELLING PRICE]],3,FALSE)</f>
        <v>No</v>
      </c>
      <c r="J5851" s="16">
        <f ca="1">VLOOKUP(Table3[[#This Row],[PRODUCT ID]],Table1[[PRODUCT]:[SELLING PRICE]],4,FALSE)</f>
        <v>30</v>
      </c>
      <c r="K5851" s="16">
        <f ca="1">VLOOKUP(Table3[[#This Row],[PRODUCT ID]],Table1[[PRODUCT]:[SELLING PRICE]],5,FALSE)</f>
        <v>43.393673046861885</v>
      </c>
      <c r="L5851" s="16">
        <f ca="1">J5851*Table3[[#This Row],[QUANTITY]]</f>
        <v>120</v>
      </c>
      <c r="M5851" s="16">
        <f ca="1">K5851*Table3[[#This Row],[QUANTITY]]*(1-Table3[[#This Row],[DISCOUNT %]])</f>
        <v>167.61512019221391</v>
      </c>
      <c r="N5851" s="3">
        <f>DAY(Table3[[#This Row],[DATE]])</f>
        <v>6</v>
      </c>
      <c r="O5851" s="3" t="str">
        <f>TEXT(Table3[[#This Row],[DATE]],"mmm")</f>
        <v>Jan</v>
      </c>
      <c r="P5851" s="3">
        <f>YEAR(Table3[[#This Row],[DATE]])</f>
        <v>2037</v>
      </c>
    </row>
    <row r="5852" spans="1:16" x14ac:dyDescent="0.3">
      <c r="A5852" s="6">
        <v>50047</v>
      </c>
      <c r="B5852" s="7" t="s">
        <v>1658</v>
      </c>
      <c r="C5852" s="9">
        <f t="shared" ca="1" si="182"/>
        <v>2</v>
      </c>
      <c r="D5852" s="9" t="s">
        <v>2117</v>
      </c>
      <c r="E5852" s="9" t="s">
        <v>2116</v>
      </c>
      <c r="F5852" s="10">
        <f t="shared" ca="1" si="183"/>
        <v>9.4811566632190154E-3</v>
      </c>
      <c r="G5852" s="3" t="str">
        <f>VLOOKUP(Table3[[#This Row],[PRODUCT ID]],Table1[[PRODUCT]:[SELLING PRICE]],1,FALSE)</f>
        <v>Product606</v>
      </c>
      <c r="H5852" s="3" t="str">
        <f>VLOOKUP(Table3[[#This Row],[PRODUCT ID]],Table1[[PRODUCT]:[SELLING PRICE]],2,FALSE)</f>
        <v>Category1</v>
      </c>
      <c r="I5852" s="3" t="str">
        <f>VLOOKUP(Table3[[#This Row],[PRODUCT ID]],Table1[[PRODUCT]:[SELLING PRICE]],3,FALSE)</f>
        <v>Kg</v>
      </c>
      <c r="J5852" s="16">
        <f ca="1">VLOOKUP(Table3[[#This Row],[PRODUCT ID]],Table1[[PRODUCT]:[SELLING PRICE]],4,FALSE)</f>
        <v>231</v>
      </c>
      <c r="K5852" s="16">
        <f ca="1">VLOOKUP(Table3[[#This Row],[PRODUCT ID]],Table1[[PRODUCT]:[SELLING PRICE]],5,FALSE)</f>
        <v>33.75919223521494</v>
      </c>
      <c r="L5852" s="16">
        <f ca="1">J5852*Table3[[#This Row],[QUANTITY]]</f>
        <v>462</v>
      </c>
      <c r="M5852" s="16">
        <f ca="1">K5852*Table3[[#This Row],[QUANTITY]]*(1-Table3[[#This Row],[DISCOUNT %]])</f>
        <v>66.87823208961828</v>
      </c>
      <c r="N5852" s="3">
        <f>DAY(Table3[[#This Row],[DATE]])</f>
        <v>7</v>
      </c>
      <c r="O5852" s="3" t="str">
        <f>TEXT(Table3[[#This Row],[DATE]],"mmm")</f>
        <v>Jan</v>
      </c>
      <c r="P5852" s="3">
        <f>YEAR(Table3[[#This Row],[DATE]])</f>
        <v>2037</v>
      </c>
    </row>
    <row r="5853" spans="1:16" x14ac:dyDescent="0.3">
      <c r="A5853" s="6">
        <v>50048</v>
      </c>
      <c r="B5853" s="7" t="s">
        <v>1659</v>
      </c>
      <c r="C5853" s="9">
        <f t="shared" ca="1" si="182"/>
        <v>13</v>
      </c>
      <c r="D5853" s="9" t="s">
        <v>2117</v>
      </c>
      <c r="E5853" s="9" t="s">
        <v>2116</v>
      </c>
      <c r="F5853" s="10">
        <f t="shared" ca="1" si="183"/>
        <v>6.0092935202041869E-2</v>
      </c>
      <c r="G5853" s="3" t="str">
        <f>VLOOKUP(Table3[[#This Row],[PRODUCT ID]],Table1[[PRODUCT]:[SELLING PRICE]],1,FALSE)</f>
        <v>Product607</v>
      </c>
      <c r="H5853" s="3" t="str">
        <f>VLOOKUP(Table3[[#This Row],[PRODUCT ID]],Table1[[PRODUCT]:[SELLING PRICE]],2,FALSE)</f>
        <v>Category2</v>
      </c>
      <c r="I5853" s="3" t="str">
        <f>VLOOKUP(Table3[[#This Row],[PRODUCT ID]],Table1[[PRODUCT]:[SELLING PRICE]],3,FALSE)</f>
        <v>Kg</v>
      </c>
      <c r="J5853" s="16">
        <f ca="1">VLOOKUP(Table3[[#This Row],[PRODUCT ID]],Table1[[PRODUCT]:[SELLING PRICE]],4,FALSE)</f>
        <v>213</v>
      </c>
      <c r="K5853" s="16">
        <f ca="1">VLOOKUP(Table3[[#This Row],[PRODUCT ID]],Table1[[PRODUCT]:[SELLING PRICE]],5,FALSE)</f>
        <v>174.85588895436882</v>
      </c>
      <c r="L5853" s="16">
        <f ca="1">J5853*Table3[[#This Row],[QUANTITY]]</f>
        <v>2769</v>
      </c>
      <c r="M5853" s="16">
        <f ca="1">K5853*Table3[[#This Row],[QUANTITY]]*(1-Table3[[#This Row],[DISCOUNT %]])</f>
        <v>2136.5277095466008</v>
      </c>
      <c r="N5853" s="3">
        <f>DAY(Table3[[#This Row],[DATE]])</f>
        <v>8</v>
      </c>
      <c r="O5853" s="3" t="str">
        <f>TEXT(Table3[[#This Row],[DATE]],"mmm")</f>
        <v>Jan</v>
      </c>
      <c r="P5853" s="3">
        <f>YEAR(Table3[[#This Row],[DATE]])</f>
        <v>2037</v>
      </c>
    </row>
    <row r="5854" spans="1:16" x14ac:dyDescent="0.3">
      <c r="A5854" s="6">
        <v>50049</v>
      </c>
      <c r="B5854" s="7" t="s">
        <v>1660</v>
      </c>
      <c r="C5854" s="9">
        <f t="shared" ca="1" si="182"/>
        <v>3</v>
      </c>
      <c r="D5854" s="9" t="s">
        <v>2116</v>
      </c>
      <c r="E5854" s="9" t="s">
        <v>2118</v>
      </c>
      <c r="F5854" s="10">
        <f t="shared" ca="1" si="183"/>
        <v>6.3093010001608621E-2</v>
      </c>
      <c r="G5854" s="3" t="str">
        <f>VLOOKUP(Table3[[#This Row],[PRODUCT ID]],Table1[[PRODUCT]:[SELLING PRICE]],1,FALSE)</f>
        <v>Product608</v>
      </c>
      <c r="H5854" s="3" t="str">
        <f>VLOOKUP(Table3[[#This Row],[PRODUCT ID]],Table1[[PRODUCT]:[SELLING PRICE]],2,FALSE)</f>
        <v>Category3</v>
      </c>
      <c r="I5854" s="3" t="str">
        <f>VLOOKUP(Table3[[#This Row],[PRODUCT ID]],Table1[[PRODUCT]:[SELLING PRICE]],3,FALSE)</f>
        <v>Lt</v>
      </c>
      <c r="J5854" s="16">
        <f ca="1">VLOOKUP(Table3[[#This Row],[PRODUCT ID]],Table1[[PRODUCT]:[SELLING PRICE]],4,FALSE)</f>
        <v>12</v>
      </c>
      <c r="K5854" s="16">
        <f ca="1">VLOOKUP(Table3[[#This Row],[PRODUCT ID]],Table1[[PRODUCT]:[SELLING PRICE]],5,FALSE)</f>
        <v>58.795872948983309</v>
      </c>
      <c r="L5854" s="16">
        <f ca="1">J5854*Table3[[#This Row],[QUANTITY]]</f>
        <v>36</v>
      </c>
      <c r="M5854" s="16">
        <f ca="1">K5854*Table3[[#This Row],[QUANTITY]]*(1-Table3[[#This Row],[DISCOUNT %]])</f>
        <v>165.25879304687939</v>
      </c>
      <c r="N5854" s="3">
        <f>DAY(Table3[[#This Row],[DATE]])</f>
        <v>9</v>
      </c>
      <c r="O5854" s="3" t="str">
        <f>TEXT(Table3[[#This Row],[DATE]],"mmm")</f>
        <v>Jan</v>
      </c>
      <c r="P5854" s="3">
        <f>YEAR(Table3[[#This Row],[DATE]])</f>
        <v>2037</v>
      </c>
    </row>
    <row r="5855" spans="1:16" x14ac:dyDescent="0.3">
      <c r="A5855" s="6">
        <v>50050</v>
      </c>
      <c r="B5855" s="7" t="s">
        <v>1661</v>
      </c>
      <c r="C5855" s="9">
        <f t="shared" ca="1" si="182"/>
        <v>6</v>
      </c>
      <c r="D5855" s="9" t="s">
        <v>2116</v>
      </c>
      <c r="E5855" s="9" t="s">
        <v>2116</v>
      </c>
      <c r="F5855" s="10">
        <f t="shared" ca="1" si="183"/>
        <v>5.1200329930322867E-3</v>
      </c>
      <c r="G5855" s="3" t="str">
        <f>VLOOKUP(Table3[[#This Row],[PRODUCT ID]],Table1[[PRODUCT]:[SELLING PRICE]],1,FALSE)</f>
        <v>Product609</v>
      </c>
      <c r="H5855" s="3" t="str">
        <f>VLOOKUP(Table3[[#This Row],[PRODUCT ID]],Table1[[PRODUCT]:[SELLING PRICE]],2,FALSE)</f>
        <v>Category4</v>
      </c>
      <c r="I5855" s="3" t="str">
        <f>VLOOKUP(Table3[[#This Row],[PRODUCT ID]],Table1[[PRODUCT]:[SELLING PRICE]],3,FALSE)</f>
        <v>Kg</v>
      </c>
      <c r="J5855" s="16">
        <f ca="1">VLOOKUP(Table3[[#This Row],[PRODUCT ID]],Table1[[PRODUCT]:[SELLING PRICE]],4,FALSE)</f>
        <v>38</v>
      </c>
      <c r="K5855" s="16">
        <f ca="1">VLOOKUP(Table3[[#This Row],[PRODUCT ID]],Table1[[PRODUCT]:[SELLING PRICE]],5,FALSE)</f>
        <v>186.42962799042508</v>
      </c>
      <c r="L5855" s="16">
        <f ca="1">J5855*Table3[[#This Row],[QUANTITY]]</f>
        <v>228</v>
      </c>
      <c r="M5855" s="16">
        <f ca="1">K5855*Table3[[#This Row],[QUANTITY]]*(1-Table3[[#This Row],[DISCOUNT %]])</f>
        <v>1112.8506128654121</v>
      </c>
      <c r="N5855" s="3">
        <f>DAY(Table3[[#This Row],[DATE]])</f>
        <v>10</v>
      </c>
      <c r="O5855" s="3" t="str">
        <f>TEXT(Table3[[#This Row],[DATE]],"mmm")</f>
        <v>Jan</v>
      </c>
      <c r="P5855" s="3">
        <f>YEAR(Table3[[#This Row],[DATE]])</f>
        <v>2037</v>
      </c>
    </row>
    <row r="5856" spans="1:16" x14ac:dyDescent="0.3">
      <c r="A5856" s="6">
        <v>50051</v>
      </c>
      <c r="B5856" s="7" t="s">
        <v>1662</v>
      </c>
      <c r="C5856" s="9">
        <f t="shared" ca="1" si="182"/>
        <v>7</v>
      </c>
      <c r="D5856" s="9" t="s">
        <v>2116</v>
      </c>
      <c r="E5856" s="9" t="s">
        <v>2116</v>
      </c>
      <c r="F5856" s="10">
        <f t="shared" ca="1" si="183"/>
        <v>4.8254331901771357E-2</v>
      </c>
      <c r="G5856" s="3" t="str">
        <f>VLOOKUP(Table3[[#This Row],[PRODUCT ID]],Table1[[PRODUCT]:[SELLING PRICE]],1,FALSE)</f>
        <v>Product610</v>
      </c>
      <c r="H5856" s="3" t="str">
        <f>VLOOKUP(Table3[[#This Row],[PRODUCT ID]],Table1[[PRODUCT]:[SELLING PRICE]],2,FALSE)</f>
        <v>Category5</v>
      </c>
      <c r="I5856" s="3" t="str">
        <f>VLOOKUP(Table3[[#This Row],[PRODUCT ID]],Table1[[PRODUCT]:[SELLING PRICE]],3,FALSE)</f>
        <v>Lt</v>
      </c>
      <c r="J5856" s="16">
        <f ca="1">VLOOKUP(Table3[[#This Row],[PRODUCT ID]],Table1[[PRODUCT]:[SELLING PRICE]],4,FALSE)</f>
        <v>55</v>
      </c>
      <c r="K5856" s="16">
        <f ca="1">VLOOKUP(Table3[[#This Row],[PRODUCT ID]],Table1[[PRODUCT]:[SELLING PRICE]],5,FALSE)</f>
        <v>187.23099747686294</v>
      </c>
      <c r="L5856" s="16">
        <f ca="1">J5856*Table3[[#This Row],[QUANTITY]]</f>
        <v>385</v>
      </c>
      <c r="M5856" s="16">
        <f ca="1">K5856*Table3[[#This Row],[QUANTITY]]*(1-Table3[[#This Row],[DISCOUNT %]])</f>
        <v>1247.3740354762028</v>
      </c>
      <c r="N5856" s="3">
        <f>DAY(Table3[[#This Row],[DATE]])</f>
        <v>11</v>
      </c>
      <c r="O5856" s="3" t="str">
        <f>TEXT(Table3[[#This Row],[DATE]],"mmm")</f>
        <v>Jan</v>
      </c>
      <c r="P5856" s="3">
        <f>YEAR(Table3[[#This Row],[DATE]])</f>
        <v>2037</v>
      </c>
    </row>
    <row r="5857" spans="1:16" x14ac:dyDescent="0.3">
      <c r="A5857" s="6">
        <v>50052</v>
      </c>
      <c r="B5857" s="7" t="s">
        <v>1663</v>
      </c>
      <c r="C5857" s="9">
        <f t="shared" ca="1" si="182"/>
        <v>14</v>
      </c>
      <c r="D5857" s="9" t="s">
        <v>2116</v>
      </c>
      <c r="E5857" s="9" t="s">
        <v>2116</v>
      </c>
      <c r="F5857" s="10">
        <f t="shared" ca="1" si="183"/>
        <v>8.100606243265451E-3</v>
      </c>
      <c r="G5857" s="3" t="str">
        <f>VLOOKUP(Table3[[#This Row],[PRODUCT ID]],Table1[[PRODUCT]:[SELLING PRICE]],1,FALSE)</f>
        <v>Product611</v>
      </c>
      <c r="H5857" s="3" t="str">
        <f>VLOOKUP(Table3[[#This Row],[PRODUCT ID]],Table1[[PRODUCT]:[SELLING PRICE]],2,FALSE)</f>
        <v>Category1</v>
      </c>
      <c r="I5857" s="3" t="str">
        <f>VLOOKUP(Table3[[#This Row],[PRODUCT ID]],Table1[[PRODUCT]:[SELLING PRICE]],3,FALSE)</f>
        <v>Ft</v>
      </c>
      <c r="J5857" s="16">
        <f ca="1">VLOOKUP(Table3[[#This Row],[PRODUCT ID]],Table1[[PRODUCT]:[SELLING PRICE]],4,FALSE)</f>
        <v>131</v>
      </c>
      <c r="K5857" s="16">
        <f ca="1">VLOOKUP(Table3[[#This Row],[PRODUCT ID]],Table1[[PRODUCT]:[SELLING PRICE]],5,FALSE)</f>
        <v>187.22192705909015</v>
      </c>
      <c r="L5857" s="16">
        <f ca="1">J5857*Table3[[#This Row],[QUANTITY]]</f>
        <v>1834</v>
      </c>
      <c r="M5857" s="16">
        <f ca="1">K5857*Table3[[#This Row],[QUANTITY]]*(1-Table3[[#This Row],[DISCOUNT %]])</f>
        <v>2599.874423270307</v>
      </c>
      <c r="N5857" s="3">
        <f>DAY(Table3[[#This Row],[DATE]])</f>
        <v>12</v>
      </c>
      <c r="O5857" s="3" t="str">
        <f>TEXT(Table3[[#This Row],[DATE]],"mmm")</f>
        <v>Jan</v>
      </c>
      <c r="P5857" s="3">
        <f>YEAR(Table3[[#This Row],[DATE]])</f>
        <v>2037</v>
      </c>
    </row>
    <row r="5858" spans="1:16" x14ac:dyDescent="0.3">
      <c r="A5858" s="6">
        <v>50053</v>
      </c>
      <c r="B5858" s="7" t="s">
        <v>1664</v>
      </c>
      <c r="C5858" s="9">
        <f t="shared" ca="1" si="182"/>
        <v>11</v>
      </c>
      <c r="D5858" s="9" t="s">
        <v>2115</v>
      </c>
      <c r="E5858" s="9" t="s">
        <v>2116</v>
      </c>
      <c r="F5858" s="10">
        <f t="shared" ca="1" si="183"/>
        <v>4.6634829319272111E-2</v>
      </c>
      <c r="G5858" s="3" t="str">
        <f>VLOOKUP(Table3[[#This Row],[PRODUCT ID]],Table1[[PRODUCT]:[SELLING PRICE]],1,FALSE)</f>
        <v>Product612</v>
      </c>
      <c r="H5858" s="3" t="str">
        <f>VLOOKUP(Table3[[#This Row],[PRODUCT ID]],Table1[[PRODUCT]:[SELLING PRICE]],2,FALSE)</f>
        <v>Category2</v>
      </c>
      <c r="I5858" s="3" t="str">
        <f>VLOOKUP(Table3[[#This Row],[PRODUCT ID]],Table1[[PRODUCT]:[SELLING PRICE]],3,FALSE)</f>
        <v>Kg</v>
      </c>
      <c r="J5858" s="16">
        <f ca="1">VLOOKUP(Table3[[#This Row],[PRODUCT ID]],Table1[[PRODUCT]:[SELLING PRICE]],4,FALSE)</f>
        <v>223</v>
      </c>
      <c r="K5858" s="16">
        <f ca="1">VLOOKUP(Table3[[#This Row],[PRODUCT ID]],Table1[[PRODUCT]:[SELLING PRICE]],5,FALSE)</f>
        <v>95.877778206996197</v>
      </c>
      <c r="L5858" s="16">
        <f ca="1">J5858*Table3[[#This Row],[QUANTITY]]</f>
        <v>2453</v>
      </c>
      <c r="M5858" s="16">
        <f ca="1">K5858*Table3[[#This Row],[QUANTITY]]*(1-Table3[[#This Row],[DISCOUNT %]])</f>
        <v>1005.4718782328209</v>
      </c>
      <c r="N5858" s="3">
        <f>DAY(Table3[[#This Row],[DATE]])</f>
        <v>13</v>
      </c>
      <c r="O5858" s="3" t="str">
        <f>TEXT(Table3[[#This Row],[DATE]],"mmm")</f>
        <v>Jan</v>
      </c>
      <c r="P5858" s="3">
        <f>YEAR(Table3[[#This Row],[DATE]])</f>
        <v>2037</v>
      </c>
    </row>
    <row r="5859" spans="1:16" x14ac:dyDescent="0.3">
      <c r="A5859" s="6">
        <v>50054</v>
      </c>
      <c r="B5859" s="7" t="s">
        <v>1665</v>
      </c>
      <c r="C5859" s="9">
        <f t="shared" ca="1" si="182"/>
        <v>13</v>
      </c>
      <c r="D5859" s="9" t="s">
        <v>2116</v>
      </c>
      <c r="E5859" s="9" t="s">
        <v>2116</v>
      </c>
      <c r="F5859" s="10">
        <f t="shared" ca="1" si="183"/>
        <v>8.6405621577588285E-2</v>
      </c>
      <c r="G5859" s="3" t="str">
        <f>VLOOKUP(Table3[[#This Row],[PRODUCT ID]],Table1[[PRODUCT]:[SELLING PRICE]],1,FALSE)</f>
        <v>Product613</v>
      </c>
      <c r="H5859" s="3" t="str">
        <f>VLOOKUP(Table3[[#This Row],[PRODUCT ID]],Table1[[PRODUCT]:[SELLING PRICE]],2,FALSE)</f>
        <v>Category3</v>
      </c>
      <c r="I5859" s="3" t="str">
        <f>VLOOKUP(Table3[[#This Row],[PRODUCT ID]],Table1[[PRODUCT]:[SELLING PRICE]],3,FALSE)</f>
        <v>No</v>
      </c>
      <c r="J5859" s="16">
        <f ca="1">VLOOKUP(Table3[[#This Row],[PRODUCT ID]],Table1[[PRODUCT]:[SELLING PRICE]],4,FALSE)</f>
        <v>17</v>
      </c>
      <c r="K5859" s="16">
        <f ca="1">VLOOKUP(Table3[[#This Row],[PRODUCT ID]],Table1[[PRODUCT]:[SELLING PRICE]],5,FALSE)</f>
        <v>82.507905205798181</v>
      </c>
      <c r="L5859" s="16">
        <f ca="1">J5859*Table3[[#This Row],[QUANTITY]]</f>
        <v>221</v>
      </c>
      <c r="M5859" s="16">
        <f ca="1">K5859*Table3[[#This Row],[QUANTITY]]*(1-Table3[[#This Row],[DISCOUNT %]])</f>
        <v>979.92385882854398</v>
      </c>
      <c r="N5859" s="3">
        <f>DAY(Table3[[#This Row],[DATE]])</f>
        <v>14</v>
      </c>
      <c r="O5859" s="3" t="str">
        <f>TEXT(Table3[[#This Row],[DATE]],"mmm")</f>
        <v>Jan</v>
      </c>
      <c r="P5859" s="3">
        <f>YEAR(Table3[[#This Row],[DATE]])</f>
        <v>2037</v>
      </c>
    </row>
    <row r="5860" spans="1:16" x14ac:dyDescent="0.3">
      <c r="A5860" s="6">
        <v>50055</v>
      </c>
      <c r="B5860" s="7" t="s">
        <v>1666</v>
      </c>
      <c r="C5860" s="9">
        <f t="shared" ca="1" si="182"/>
        <v>4</v>
      </c>
      <c r="D5860" s="9" t="s">
        <v>2117</v>
      </c>
      <c r="E5860" s="9" t="s">
        <v>2118</v>
      </c>
      <c r="F5860" s="10">
        <f t="shared" ca="1" si="183"/>
        <v>4.5713046460989087E-2</v>
      </c>
      <c r="G5860" s="3" t="str">
        <f>VLOOKUP(Table3[[#This Row],[PRODUCT ID]],Table1[[PRODUCT]:[SELLING PRICE]],1,FALSE)</f>
        <v>Product614</v>
      </c>
      <c r="H5860" s="3" t="str">
        <f>VLOOKUP(Table3[[#This Row],[PRODUCT ID]],Table1[[PRODUCT]:[SELLING PRICE]],2,FALSE)</f>
        <v>Category4</v>
      </c>
      <c r="I5860" s="3" t="str">
        <f>VLOOKUP(Table3[[#This Row],[PRODUCT ID]],Table1[[PRODUCT]:[SELLING PRICE]],3,FALSE)</f>
        <v>No</v>
      </c>
      <c r="J5860" s="16">
        <f ca="1">VLOOKUP(Table3[[#This Row],[PRODUCT ID]],Table1[[PRODUCT]:[SELLING PRICE]],4,FALSE)</f>
        <v>153</v>
      </c>
      <c r="K5860" s="16">
        <f ca="1">VLOOKUP(Table3[[#This Row],[PRODUCT ID]],Table1[[PRODUCT]:[SELLING PRICE]],5,FALSE)</f>
        <v>169.92565302164709</v>
      </c>
      <c r="L5860" s="16">
        <f ca="1">J5860*Table3[[#This Row],[QUANTITY]]</f>
        <v>612</v>
      </c>
      <c r="M5860" s="16">
        <f ca="1">K5860*Table3[[#This Row],[QUANTITY]]*(1-Table3[[#This Row],[DISCOUNT %]])</f>
        <v>648.63133500061849</v>
      </c>
      <c r="N5860" s="3">
        <f>DAY(Table3[[#This Row],[DATE]])</f>
        <v>15</v>
      </c>
      <c r="O5860" s="3" t="str">
        <f>TEXT(Table3[[#This Row],[DATE]],"mmm")</f>
        <v>Jan</v>
      </c>
      <c r="P5860" s="3">
        <f>YEAR(Table3[[#This Row],[DATE]])</f>
        <v>2037</v>
      </c>
    </row>
    <row r="5861" spans="1:16" x14ac:dyDescent="0.3">
      <c r="A5861" s="6">
        <v>50056</v>
      </c>
      <c r="B5861" s="7" t="s">
        <v>1667</v>
      </c>
      <c r="C5861" s="9">
        <f t="shared" ca="1" si="182"/>
        <v>7</v>
      </c>
      <c r="D5861" s="9" t="s">
        <v>2115</v>
      </c>
      <c r="E5861" s="9" t="s">
        <v>2118</v>
      </c>
      <c r="F5861" s="10">
        <f t="shared" ca="1" si="183"/>
        <v>3.7335217833974803E-2</v>
      </c>
      <c r="G5861" s="3" t="str">
        <f>VLOOKUP(Table3[[#This Row],[PRODUCT ID]],Table1[[PRODUCT]:[SELLING PRICE]],1,FALSE)</f>
        <v>Product615</v>
      </c>
      <c r="H5861" s="3" t="str">
        <f>VLOOKUP(Table3[[#This Row],[PRODUCT ID]],Table1[[PRODUCT]:[SELLING PRICE]],2,FALSE)</f>
        <v>Category5</v>
      </c>
      <c r="I5861" s="3" t="str">
        <f>VLOOKUP(Table3[[#This Row],[PRODUCT ID]],Table1[[PRODUCT]:[SELLING PRICE]],3,FALSE)</f>
        <v>Ft</v>
      </c>
      <c r="J5861" s="16">
        <f ca="1">VLOOKUP(Table3[[#This Row],[PRODUCT ID]],Table1[[PRODUCT]:[SELLING PRICE]],4,FALSE)</f>
        <v>124</v>
      </c>
      <c r="K5861" s="16">
        <f ca="1">VLOOKUP(Table3[[#This Row],[PRODUCT ID]],Table1[[PRODUCT]:[SELLING PRICE]],5,FALSE)</f>
        <v>146.14377256362681</v>
      </c>
      <c r="L5861" s="16">
        <f ca="1">J5861*Table3[[#This Row],[QUANTITY]]</f>
        <v>868</v>
      </c>
      <c r="M5861" s="16">
        <f ca="1">K5861*Table3[[#This Row],[QUANTITY]]*(1-Table3[[#This Row],[DISCOUNT %]])</f>
        <v>984.81224085919462</v>
      </c>
      <c r="N5861" s="3">
        <f>DAY(Table3[[#This Row],[DATE]])</f>
        <v>16</v>
      </c>
      <c r="O5861" s="3" t="str">
        <f>TEXT(Table3[[#This Row],[DATE]],"mmm")</f>
        <v>Jan</v>
      </c>
      <c r="P5861" s="3">
        <f>YEAR(Table3[[#This Row],[DATE]])</f>
        <v>2037</v>
      </c>
    </row>
    <row r="5862" spans="1:16" x14ac:dyDescent="0.3">
      <c r="A5862" s="6">
        <v>50057</v>
      </c>
      <c r="B5862" s="7" t="s">
        <v>1668</v>
      </c>
      <c r="C5862" s="9">
        <f t="shared" ca="1" si="182"/>
        <v>3</v>
      </c>
      <c r="D5862" s="9" t="s">
        <v>2115</v>
      </c>
      <c r="E5862" s="9" t="s">
        <v>2116</v>
      </c>
      <c r="F5862" s="10">
        <f t="shared" ca="1" si="183"/>
        <v>5.5317588862263435E-2</v>
      </c>
      <c r="G5862" s="3" t="str">
        <f>VLOOKUP(Table3[[#This Row],[PRODUCT ID]],Table1[[PRODUCT]:[SELLING PRICE]],1,FALSE)</f>
        <v>Product616</v>
      </c>
      <c r="H5862" s="3" t="str">
        <f>VLOOKUP(Table3[[#This Row],[PRODUCT ID]],Table1[[PRODUCT]:[SELLING PRICE]],2,FALSE)</f>
        <v>Category1</v>
      </c>
      <c r="I5862" s="3" t="str">
        <f>VLOOKUP(Table3[[#This Row],[PRODUCT ID]],Table1[[PRODUCT]:[SELLING PRICE]],3,FALSE)</f>
        <v>No</v>
      </c>
      <c r="J5862" s="16">
        <f ca="1">VLOOKUP(Table3[[#This Row],[PRODUCT ID]],Table1[[PRODUCT]:[SELLING PRICE]],4,FALSE)</f>
        <v>100</v>
      </c>
      <c r="K5862" s="16">
        <f ca="1">VLOOKUP(Table3[[#This Row],[PRODUCT ID]],Table1[[PRODUCT]:[SELLING PRICE]],5,FALSE)</f>
        <v>117.45221366907111</v>
      </c>
      <c r="L5862" s="16">
        <f ca="1">J5862*Table3[[#This Row],[QUANTITY]]</f>
        <v>300</v>
      </c>
      <c r="M5862" s="16">
        <f ca="1">K5862*Table3[[#This Row],[QUANTITY]]*(1-Table3[[#This Row],[DISCOUNT %]])</f>
        <v>332.86512120708818</v>
      </c>
      <c r="N5862" s="3">
        <f>DAY(Table3[[#This Row],[DATE]])</f>
        <v>17</v>
      </c>
      <c r="O5862" s="3" t="str">
        <f>TEXT(Table3[[#This Row],[DATE]],"mmm")</f>
        <v>Jan</v>
      </c>
      <c r="P5862" s="3">
        <f>YEAR(Table3[[#This Row],[DATE]])</f>
        <v>2037</v>
      </c>
    </row>
    <row r="5863" spans="1:16" x14ac:dyDescent="0.3">
      <c r="A5863" s="6">
        <v>50058</v>
      </c>
      <c r="B5863" s="7" t="s">
        <v>1669</v>
      </c>
      <c r="C5863" s="9">
        <f t="shared" ca="1" si="182"/>
        <v>15</v>
      </c>
      <c r="D5863" s="9" t="s">
        <v>2115</v>
      </c>
      <c r="E5863" s="9" t="s">
        <v>2116</v>
      </c>
      <c r="F5863" s="10">
        <f t="shared" ca="1" si="183"/>
        <v>8.8099051374586818E-2</v>
      </c>
      <c r="G5863" s="3" t="str">
        <f>VLOOKUP(Table3[[#This Row],[PRODUCT ID]],Table1[[PRODUCT]:[SELLING PRICE]],1,FALSE)</f>
        <v>Product617</v>
      </c>
      <c r="H5863" s="3" t="str">
        <f>VLOOKUP(Table3[[#This Row],[PRODUCT ID]],Table1[[PRODUCT]:[SELLING PRICE]],2,FALSE)</f>
        <v>Category2</v>
      </c>
      <c r="I5863" s="3" t="str">
        <f>VLOOKUP(Table3[[#This Row],[PRODUCT ID]],Table1[[PRODUCT]:[SELLING PRICE]],3,FALSE)</f>
        <v>Kg</v>
      </c>
      <c r="J5863" s="16">
        <f ca="1">VLOOKUP(Table3[[#This Row],[PRODUCT ID]],Table1[[PRODUCT]:[SELLING PRICE]],4,FALSE)</f>
        <v>82</v>
      </c>
      <c r="K5863" s="16">
        <f ca="1">VLOOKUP(Table3[[#This Row],[PRODUCT ID]],Table1[[PRODUCT]:[SELLING PRICE]],5,FALSE)</f>
        <v>156.56601318887695</v>
      </c>
      <c r="L5863" s="16">
        <f ca="1">J5863*Table3[[#This Row],[QUANTITY]]</f>
        <v>1230</v>
      </c>
      <c r="M5863" s="16">
        <f ca="1">K5863*Table3[[#This Row],[QUANTITY]]*(1-Table3[[#This Row],[DISCOUNT %]])</f>
        <v>2141.5904392415373</v>
      </c>
      <c r="N5863" s="3">
        <f>DAY(Table3[[#This Row],[DATE]])</f>
        <v>18</v>
      </c>
      <c r="O5863" s="3" t="str">
        <f>TEXT(Table3[[#This Row],[DATE]],"mmm")</f>
        <v>Jan</v>
      </c>
      <c r="P5863" s="3">
        <f>YEAR(Table3[[#This Row],[DATE]])</f>
        <v>2037</v>
      </c>
    </row>
    <row r="5864" spans="1:16" x14ac:dyDescent="0.3">
      <c r="A5864" s="6">
        <v>50059</v>
      </c>
      <c r="B5864" s="7" t="s">
        <v>1670</v>
      </c>
      <c r="C5864" s="9">
        <f t="shared" ca="1" si="182"/>
        <v>14</v>
      </c>
      <c r="D5864" s="9" t="s">
        <v>2116</v>
      </c>
      <c r="E5864" s="9" t="s">
        <v>2116</v>
      </c>
      <c r="F5864" s="10">
        <f t="shared" ca="1" si="183"/>
        <v>7.2879733115091619E-2</v>
      </c>
      <c r="G5864" s="3" t="str">
        <f>VLOOKUP(Table3[[#This Row],[PRODUCT ID]],Table1[[PRODUCT]:[SELLING PRICE]],1,FALSE)</f>
        <v>Product618</v>
      </c>
      <c r="H5864" s="3" t="str">
        <f>VLOOKUP(Table3[[#This Row],[PRODUCT ID]],Table1[[PRODUCT]:[SELLING PRICE]],2,FALSE)</f>
        <v>Category3</v>
      </c>
      <c r="I5864" s="3" t="str">
        <f>VLOOKUP(Table3[[#This Row],[PRODUCT ID]],Table1[[PRODUCT]:[SELLING PRICE]],3,FALSE)</f>
        <v>Kg</v>
      </c>
      <c r="J5864" s="16">
        <f ca="1">VLOOKUP(Table3[[#This Row],[PRODUCT ID]],Table1[[PRODUCT]:[SELLING PRICE]],4,FALSE)</f>
        <v>155</v>
      </c>
      <c r="K5864" s="16">
        <f ca="1">VLOOKUP(Table3[[#This Row],[PRODUCT ID]],Table1[[PRODUCT]:[SELLING PRICE]],5,FALSE)</f>
        <v>228.00615206617681</v>
      </c>
      <c r="L5864" s="16">
        <f ca="1">J5864*Table3[[#This Row],[QUANTITY]]</f>
        <v>2170</v>
      </c>
      <c r="M5864" s="16">
        <f ca="1">K5864*Table3[[#This Row],[QUANTITY]]*(1-Table3[[#This Row],[DISCOUNT %]])</f>
        <v>2959.4477437699279</v>
      </c>
      <c r="N5864" s="3">
        <f>DAY(Table3[[#This Row],[DATE]])</f>
        <v>19</v>
      </c>
      <c r="O5864" s="3" t="str">
        <f>TEXT(Table3[[#This Row],[DATE]],"mmm")</f>
        <v>Jan</v>
      </c>
      <c r="P5864" s="3">
        <f>YEAR(Table3[[#This Row],[DATE]])</f>
        <v>2037</v>
      </c>
    </row>
    <row r="5865" spans="1:16" x14ac:dyDescent="0.3">
      <c r="A5865" s="6">
        <v>50060</v>
      </c>
      <c r="B5865" s="7" t="s">
        <v>1671</v>
      </c>
      <c r="C5865" s="9">
        <f t="shared" ca="1" si="182"/>
        <v>10</v>
      </c>
      <c r="D5865" s="9" t="s">
        <v>2116</v>
      </c>
      <c r="E5865" s="9" t="s">
        <v>2116</v>
      </c>
      <c r="F5865" s="10">
        <f t="shared" ca="1" si="183"/>
        <v>2.6465781116163791E-2</v>
      </c>
      <c r="G5865" s="3" t="str">
        <f>VLOOKUP(Table3[[#This Row],[PRODUCT ID]],Table1[[PRODUCT]:[SELLING PRICE]],1,FALSE)</f>
        <v>Product619</v>
      </c>
      <c r="H5865" s="3" t="str">
        <f>VLOOKUP(Table3[[#This Row],[PRODUCT ID]],Table1[[PRODUCT]:[SELLING PRICE]],2,FALSE)</f>
        <v>Category4</v>
      </c>
      <c r="I5865" s="3" t="str">
        <f>VLOOKUP(Table3[[#This Row],[PRODUCT ID]],Table1[[PRODUCT]:[SELLING PRICE]],3,FALSE)</f>
        <v>Lt</v>
      </c>
      <c r="J5865" s="16">
        <f ca="1">VLOOKUP(Table3[[#This Row],[PRODUCT ID]],Table1[[PRODUCT]:[SELLING PRICE]],4,FALSE)</f>
        <v>229</v>
      </c>
      <c r="K5865" s="16">
        <f ca="1">VLOOKUP(Table3[[#This Row],[PRODUCT ID]],Table1[[PRODUCT]:[SELLING PRICE]],5,FALSE)</f>
        <v>189.95528921588345</v>
      </c>
      <c r="L5865" s="16">
        <f ca="1">J5865*Table3[[#This Row],[QUANTITY]]</f>
        <v>2290</v>
      </c>
      <c r="M5865" s="16">
        <f ca="1">K5865*Table3[[#This Row],[QUANTITY]]*(1-Table3[[#This Row],[DISCOUNT %]])</f>
        <v>1849.2797410963828</v>
      </c>
      <c r="N5865" s="3">
        <f>DAY(Table3[[#This Row],[DATE]])</f>
        <v>20</v>
      </c>
      <c r="O5865" s="3" t="str">
        <f>TEXT(Table3[[#This Row],[DATE]],"mmm")</f>
        <v>Jan</v>
      </c>
      <c r="P5865" s="3">
        <f>YEAR(Table3[[#This Row],[DATE]])</f>
        <v>2037</v>
      </c>
    </row>
    <row r="5866" spans="1:16" x14ac:dyDescent="0.3">
      <c r="A5866" s="6">
        <v>50061</v>
      </c>
      <c r="B5866" s="7" t="s">
        <v>1672</v>
      </c>
      <c r="C5866" s="9">
        <f t="shared" ca="1" si="182"/>
        <v>10</v>
      </c>
      <c r="D5866" s="9" t="s">
        <v>2116</v>
      </c>
      <c r="E5866" s="9" t="s">
        <v>2118</v>
      </c>
      <c r="F5866" s="10">
        <f t="shared" ca="1" si="183"/>
        <v>8.8587965090244983E-2</v>
      </c>
      <c r="G5866" s="3" t="str">
        <f>VLOOKUP(Table3[[#This Row],[PRODUCT ID]],Table1[[PRODUCT]:[SELLING PRICE]],1,FALSE)</f>
        <v>Product620</v>
      </c>
      <c r="H5866" s="3" t="str">
        <f>VLOOKUP(Table3[[#This Row],[PRODUCT ID]],Table1[[PRODUCT]:[SELLING PRICE]],2,FALSE)</f>
        <v>Category5</v>
      </c>
      <c r="I5866" s="3" t="str">
        <f>VLOOKUP(Table3[[#This Row],[PRODUCT ID]],Table1[[PRODUCT]:[SELLING PRICE]],3,FALSE)</f>
        <v>Kg</v>
      </c>
      <c r="J5866" s="16">
        <f ca="1">VLOOKUP(Table3[[#This Row],[PRODUCT ID]],Table1[[PRODUCT]:[SELLING PRICE]],4,FALSE)</f>
        <v>214</v>
      </c>
      <c r="K5866" s="16">
        <f ca="1">VLOOKUP(Table3[[#This Row],[PRODUCT ID]],Table1[[PRODUCT]:[SELLING PRICE]],5,FALSE)</f>
        <v>133.5742621043685</v>
      </c>
      <c r="L5866" s="16">
        <f ca="1">J5866*Table3[[#This Row],[QUANTITY]]</f>
        <v>2140</v>
      </c>
      <c r="M5866" s="16">
        <f ca="1">K5866*Table3[[#This Row],[QUANTITY]]*(1-Table3[[#This Row],[DISCOUNT %]])</f>
        <v>1217.4119003611147</v>
      </c>
      <c r="N5866" s="3">
        <f>DAY(Table3[[#This Row],[DATE]])</f>
        <v>21</v>
      </c>
      <c r="O5866" s="3" t="str">
        <f>TEXT(Table3[[#This Row],[DATE]],"mmm")</f>
        <v>Jan</v>
      </c>
      <c r="P5866" s="3">
        <f>YEAR(Table3[[#This Row],[DATE]])</f>
        <v>2037</v>
      </c>
    </row>
    <row r="5867" spans="1:16" x14ac:dyDescent="0.3">
      <c r="A5867" s="6">
        <v>50062</v>
      </c>
      <c r="B5867" s="7" t="s">
        <v>1673</v>
      </c>
      <c r="C5867" s="9">
        <f t="shared" ca="1" si="182"/>
        <v>10</v>
      </c>
      <c r="D5867" s="9" t="s">
        <v>2115</v>
      </c>
      <c r="E5867" s="9" t="s">
        <v>2116</v>
      </c>
      <c r="F5867" s="10">
        <f t="shared" ca="1" si="183"/>
        <v>5.4868743036694395E-2</v>
      </c>
      <c r="G5867" s="3" t="str">
        <f>VLOOKUP(Table3[[#This Row],[PRODUCT ID]],Table1[[PRODUCT]:[SELLING PRICE]],1,FALSE)</f>
        <v>Product621</v>
      </c>
      <c r="H5867" s="3" t="str">
        <f>VLOOKUP(Table3[[#This Row],[PRODUCT ID]],Table1[[PRODUCT]:[SELLING PRICE]],2,FALSE)</f>
        <v>Category1</v>
      </c>
      <c r="I5867" s="3" t="str">
        <f>VLOOKUP(Table3[[#This Row],[PRODUCT ID]],Table1[[PRODUCT]:[SELLING PRICE]],3,FALSE)</f>
        <v>Lt</v>
      </c>
      <c r="J5867" s="16">
        <f ca="1">VLOOKUP(Table3[[#This Row],[PRODUCT ID]],Table1[[PRODUCT]:[SELLING PRICE]],4,FALSE)</f>
        <v>26</v>
      </c>
      <c r="K5867" s="16">
        <f ca="1">VLOOKUP(Table3[[#This Row],[PRODUCT ID]],Table1[[PRODUCT]:[SELLING PRICE]],5,FALSE)</f>
        <v>223.40291552703781</v>
      </c>
      <c r="L5867" s="16">
        <f ca="1">J5867*Table3[[#This Row],[QUANTITY]]</f>
        <v>260</v>
      </c>
      <c r="M5867" s="16">
        <f ca="1">K5867*Table3[[#This Row],[QUANTITY]]*(1-Table3[[#This Row],[DISCOUNT %]])</f>
        <v>2111.4507836133639</v>
      </c>
      <c r="N5867" s="3">
        <f>DAY(Table3[[#This Row],[DATE]])</f>
        <v>22</v>
      </c>
      <c r="O5867" s="3" t="str">
        <f>TEXT(Table3[[#This Row],[DATE]],"mmm")</f>
        <v>Jan</v>
      </c>
      <c r="P5867" s="3">
        <f>YEAR(Table3[[#This Row],[DATE]])</f>
        <v>2037</v>
      </c>
    </row>
    <row r="5868" spans="1:16" x14ac:dyDescent="0.3">
      <c r="A5868" s="6">
        <v>50063</v>
      </c>
      <c r="B5868" s="7" t="s">
        <v>1674</v>
      </c>
      <c r="C5868" s="9">
        <f t="shared" ca="1" si="182"/>
        <v>11</v>
      </c>
      <c r="D5868" s="9" t="s">
        <v>2117</v>
      </c>
      <c r="E5868" s="9" t="s">
        <v>2116</v>
      </c>
      <c r="F5868" s="10">
        <f t="shared" ca="1" si="183"/>
        <v>5.0797552166080506E-2</v>
      </c>
      <c r="G5868" s="3" t="str">
        <f>VLOOKUP(Table3[[#This Row],[PRODUCT ID]],Table1[[PRODUCT]:[SELLING PRICE]],1,FALSE)</f>
        <v>Product622</v>
      </c>
      <c r="H5868" s="3" t="str">
        <f>VLOOKUP(Table3[[#This Row],[PRODUCT ID]],Table1[[PRODUCT]:[SELLING PRICE]],2,FALSE)</f>
        <v>Category2</v>
      </c>
      <c r="I5868" s="3" t="str">
        <f>VLOOKUP(Table3[[#This Row],[PRODUCT ID]],Table1[[PRODUCT]:[SELLING PRICE]],3,FALSE)</f>
        <v>Ft</v>
      </c>
      <c r="J5868" s="16">
        <f ca="1">VLOOKUP(Table3[[#This Row],[PRODUCT ID]],Table1[[PRODUCT]:[SELLING PRICE]],4,FALSE)</f>
        <v>21</v>
      </c>
      <c r="K5868" s="16">
        <f ca="1">VLOOKUP(Table3[[#This Row],[PRODUCT ID]],Table1[[PRODUCT]:[SELLING PRICE]],5,FALSE)</f>
        <v>87.9738081105004</v>
      </c>
      <c r="L5868" s="16">
        <f ca="1">J5868*Table3[[#This Row],[QUANTITY]]</f>
        <v>231</v>
      </c>
      <c r="M5868" s="16">
        <f ca="1">K5868*Table3[[#This Row],[QUANTITY]]*(1-Table3[[#This Row],[DISCOUNT %]])</f>
        <v>918.55449404134345</v>
      </c>
      <c r="N5868" s="3">
        <f>DAY(Table3[[#This Row],[DATE]])</f>
        <v>23</v>
      </c>
      <c r="O5868" s="3" t="str">
        <f>TEXT(Table3[[#This Row],[DATE]],"mmm")</f>
        <v>Jan</v>
      </c>
      <c r="P5868" s="3">
        <f>YEAR(Table3[[#This Row],[DATE]])</f>
        <v>2037</v>
      </c>
    </row>
    <row r="5869" spans="1:16" x14ac:dyDescent="0.3">
      <c r="A5869" s="6">
        <v>50064</v>
      </c>
      <c r="B5869" s="7" t="s">
        <v>1675</v>
      </c>
      <c r="C5869" s="9">
        <f t="shared" ca="1" si="182"/>
        <v>9</v>
      </c>
      <c r="D5869" s="9" t="s">
        <v>2117</v>
      </c>
      <c r="E5869" s="9" t="s">
        <v>2116</v>
      </c>
      <c r="F5869" s="10">
        <f t="shared" ca="1" si="183"/>
        <v>1.1314943020168212E-2</v>
      </c>
      <c r="G5869" s="3" t="str">
        <f>VLOOKUP(Table3[[#This Row],[PRODUCT ID]],Table1[[PRODUCT]:[SELLING PRICE]],1,FALSE)</f>
        <v>Product623</v>
      </c>
      <c r="H5869" s="3" t="str">
        <f>VLOOKUP(Table3[[#This Row],[PRODUCT ID]],Table1[[PRODUCT]:[SELLING PRICE]],2,FALSE)</f>
        <v>Category3</v>
      </c>
      <c r="I5869" s="3" t="str">
        <f>VLOOKUP(Table3[[#This Row],[PRODUCT ID]],Table1[[PRODUCT]:[SELLING PRICE]],3,FALSE)</f>
        <v>Kg</v>
      </c>
      <c r="J5869" s="16">
        <f ca="1">VLOOKUP(Table3[[#This Row],[PRODUCT ID]],Table1[[PRODUCT]:[SELLING PRICE]],4,FALSE)</f>
        <v>73</v>
      </c>
      <c r="K5869" s="16">
        <f ca="1">VLOOKUP(Table3[[#This Row],[PRODUCT ID]],Table1[[PRODUCT]:[SELLING PRICE]],5,FALSE)</f>
        <v>189.75035478466353</v>
      </c>
      <c r="L5869" s="16">
        <f ca="1">J5869*Table3[[#This Row],[QUANTITY]]</f>
        <v>657</v>
      </c>
      <c r="M5869" s="16">
        <f ca="1">K5869*Table3[[#This Row],[QUANTITY]]*(1-Table3[[#This Row],[DISCOUNT %]])</f>
        <v>1688.4300629899653</v>
      </c>
      <c r="N5869" s="3">
        <f>DAY(Table3[[#This Row],[DATE]])</f>
        <v>24</v>
      </c>
      <c r="O5869" s="3" t="str">
        <f>TEXT(Table3[[#This Row],[DATE]],"mmm")</f>
        <v>Jan</v>
      </c>
      <c r="P5869" s="3">
        <f>YEAR(Table3[[#This Row],[DATE]])</f>
        <v>2037</v>
      </c>
    </row>
    <row r="5870" spans="1:16" x14ac:dyDescent="0.3">
      <c r="A5870" s="6">
        <v>50065</v>
      </c>
      <c r="B5870" s="7" t="s">
        <v>1676</v>
      </c>
      <c r="C5870" s="9">
        <f t="shared" ca="1" si="182"/>
        <v>1</v>
      </c>
      <c r="D5870" s="9" t="s">
        <v>2116</v>
      </c>
      <c r="E5870" s="9" t="s">
        <v>2116</v>
      </c>
      <c r="F5870" s="10">
        <f t="shared" ca="1" si="183"/>
        <v>6.3021816200580005E-2</v>
      </c>
      <c r="G5870" s="3" t="str">
        <f>VLOOKUP(Table3[[#This Row],[PRODUCT ID]],Table1[[PRODUCT]:[SELLING PRICE]],1,FALSE)</f>
        <v>Product624</v>
      </c>
      <c r="H5870" s="3" t="str">
        <f>VLOOKUP(Table3[[#This Row],[PRODUCT ID]],Table1[[PRODUCT]:[SELLING PRICE]],2,FALSE)</f>
        <v>Category4</v>
      </c>
      <c r="I5870" s="3" t="str">
        <f>VLOOKUP(Table3[[#This Row],[PRODUCT ID]],Table1[[PRODUCT]:[SELLING PRICE]],3,FALSE)</f>
        <v>No</v>
      </c>
      <c r="J5870" s="16">
        <f ca="1">VLOOKUP(Table3[[#This Row],[PRODUCT ID]],Table1[[PRODUCT]:[SELLING PRICE]],4,FALSE)</f>
        <v>46</v>
      </c>
      <c r="K5870" s="16">
        <f ca="1">VLOOKUP(Table3[[#This Row],[PRODUCT ID]],Table1[[PRODUCT]:[SELLING PRICE]],5,FALSE)</f>
        <v>187.342929626276</v>
      </c>
      <c r="L5870" s="16">
        <f ca="1">J5870*Table3[[#This Row],[QUANTITY]]</f>
        <v>46</v>
      </c>
      <c r="M5870" s="16">
        <f ca="1">K5870*Table3[[#This Row],[QUANTITY]]*(1-Table3[[#This Row],[DISCOUNT %]])</f>
        <v>175.53623794889063</v>
      </c>
      <c r="N5870" s="3">
        <f>DAY(Table3[[#This Row],[DATE]])</f>
        <v>25</v>
      </c>
      <c r="O5870" s="3" t="str">
        <f>TEXT(Table3[[#This Row],[DATE]],"mmm")</f>
        <v>Jan</v>
      </c>
      <c r="P5870" s="3">
        <f>YEAR(Table3[[#This Row],[DATE]])</f>
        <v>2037</v>
      </c>
    </row>
    <row r="5871" spans="1:16" x14ac:dyDescent="0.3">
      <c r="A5871" s="6">
        <v>50066</v>
      </c>
      <c r="B5871" s="7" t="s">
        <v>1677</v>
      </c>
      <c r="C5871" s="9">
        <f t="shared" ca="1" si="182"/>
        <v>11</v>
      </c>
      <c r="D5871" s="9" t="s">
        <v>2116</v>
      </c>
      <c r="E5871" s="9" t="s">
        <v>2116</v>
      </c>
      <c r="F5871" s="10">
        <f t="shared" ca="1" si="183"/>
        <v>6.8141478392987981E-2</v>
      </c>
      <c r="G5871" s="3" t="str">
        <f>VLOOKUP(Table3[[#This Row],[PRODUCT ID]],Table1[[PRODUCT]:[SELLING PRICE]],1,FALSE)</f>
        <v>Product625</v>
      </c>
      <c r="H5871" s="3" t="str">
        <f>VLOOKUP(Table3[[#This Row],[PRODUCT ID]],Table1[[PRODUCT]:[SELLING PRICE]],2,FALSE)</f>
        <v>Category1</v>
      </c>
      <c r="I5871" s="3" t="str">
        <f>VLOOKUP(Table3[[#This Row],[PRODUCT ID]],Table1[[PRODUCT]:[SELLING PRICE]],3,FALSE)</f>
        <v>No</v>
      </c>
      <c r="J5871" s="16">
        <f ca="1">VLOOKUP(Table3[[#This Row],[PRODUCT ID]],Table1[[PRODUCT]:[SELLING PRICE]],4,FALSE)</f>
        <v>160</v>
      </c>
      <c r="K5871" s="16">
        <f ca="1">VLOOKUP(Table3[[#This Row],[PRODUCT ID]],Table1[[PRODUCT]:[SELLING PRICE]],5,FALSE)</f>
        <v>31.282424929913837</v>
      </c>
      <c r="L5871" s="16">
        <f ca="1">J5871*Table3[[#This Row],[QUANTITY]]</f>
        <v>1760</v>
      </c>
      <c r="M5871" s="16">
        <f ca="1">K5871*Table3[[#This Row],[QUANTITY]]*(1-Table3[[#This Row],[DISCOUNT %]])</f>
        <v>320.65873672219027</v>
      </c>
      <c r="N5871" s="3">
        <f>DAY(Table3[[#This Row],[DATE]])</f>
        <v>26</v>
      </c>
      <c r="O5871" s="3" t="str">
        <f>TEXT(Table3[[#This Row],[DATE]],"mmm")</f>
        <v>Jan</v>
      </c>
      <c r="P5871" s="3">
        <f>YEAR(Table3[[#This Row],[DATE]])</f>
        <v>2037</v>
      </c>
    </row>
    <row r="5872" spans="1:16" x14ac:dyDescent="0.3">
      <c r="A5872" s="6">
        <v>50067</v>
      </c>
      <c r="B5872" s="7" t="s">
        <v>1678</v>
      </c>
      <c r="C5872" s="9">
        <f t="shared" ca="1" si="182"/>
        <v>15</v>
      </c>
      <c r="D5872" s="9" t="s">
        <v>2116</v>
      </c>
      <c r="E5872" s="9" t="s">
        <v>2118</v>
      </c>
      <c r="F5872" s="10">
        <f t="shared" ca="1" si="183"/>
        <v>9.8639641158186579E-3</v>
      </c>
      <c r="G5872" s="3" t="str">
        <f>VLOOKUP(Table3[[#This Row],[PRODUCT ID]],Table1[[PRODUCT]:[SELLING PRICE]],1,FALSE)</f>
        <v>Product626</v>
      </c>
      <c r="H5872" s="3" t="str">
        <f>VLOOKUP(Table3[[#This Row],[PRODUCT ID]],Table1[[PRODUCT]:[SELLING PRICE]],2,FALSE)</f>
        <v>Category2</v>
      </c>
      <c r="I5872" s="3" t="str">
        <f>VLOOKUP(Table3[[#This Row],[PRODUCT ID]],Table1[[PRODUCT]:[SELLING PRICE]],3,FALSE)</f>
        <v>Ft</v>
      </c>
      <c r="J5872" s="16">
        <f ca="1">VLOOKUP(Table3[[#This Row],[PRODUCT ID]],Table1[[PRODUCT]:[SELLING PRICE]],4,FALSE)</f>
        <v>235</v>
      </c>
      <c r="K5872" s="16">
        <f ca="1">VLOOKUP(Table3[[#This Row],[PRODUCT ID]],Table1[[PRODUCT]:[SELLING PRICE]],5,FALSE)</f>
        <v>292.14332189685257</v>
      </c>
      <c r="L5872" s="16">
        <f ca="1">J5872*Table3[[#This Row],[QUANTITY]]</f>
        <v>3525</v>
      </c>
      <c r="M5872" s="16">
        <f ca="1">K5872*Table3[[#This Row],[QUANTITY]]*(1-Table3[[#This Row],[DISCOUNT %]])</f>
        <v>4338.9244597947891</v>
      </c>
      <c r="N5872" s="3">
        <f>DAY(Table3[[#This Row],[DATE]])</f>
        <v>27</v>
      </c>
      <c r="O5872" s="3" t="str">
        <f>TEXT(Table3[[#This Row],[DATE]],"mmm")</f>
        <v>Jan</v>
      </c>
      <c r="P5872" s="3">
        <f>YEAR(Table3[[#This Row],[DATE]])</f>
        <v>2037</v>
      </c>
    </row>
    <row r="5873" spans="1:16" x14ac:dyDescent="0.3">
      <c r="A5873" s="6">
        <v>50068</v>
      </c>
      <c r="B5873" s="7" t="s">
        <v>1679</v>
      </c>
      <c r="C5873" s="9">
        <f t="shared" ca="1" si="182"/>
        <v>6</v>
      </c>
      <c r="D5873" s="9" t="s">
        <v>2116</v>
      </c>
      <c r="E5873" s="9" t="s">
        <v>2118</v>
      </c>
      <c r="F5873" s="10">
        <f t="shared" ca="1" si="183"/>
        <v>5.5016747170266604E-2</v>
      </c>
      <c r="G5873" s="3" t="str">
        <f>VLOOKUP(Table3[[#This Row],[PRODUCT ID]],Table1[[PRODUCT]:[SELLING PRICE]],1,FALSE)</f>
        <v>Product627</v>
      </c>
      <c r="H5873" s="3" t="str">
        <f>VLOOKUP(Table3[[#This Row],[PRODUCT ID]],Table1[[PRODUCT]:[SELLING PRICE]],2,FALSE)</f>
        <v>Category3</v>
      </c>
      <c r="I5873" s="3" t="str">
        <f>VLOOKUP(Table3[[#This Row],[PRODUCT ID]],Table1[[PRODUCT]:[SELLING PRICE]],3,FALSE)</f>
        <v>No</v>
      </c>
      <c r="J5873" s="16">
        <f ca="1">VLOOKUP(Table3[[#This Row],[PRODUCT ID]],Table1[[PRODUCT]:[SELLING PRICE]],4,FALSE)</f>
        <v>91</v>
      </c>
      <c r="K5873" s="16">
        <f ca="1">VLOOKUP(Table3[[#This Row],[PRODUCT ID]],Table1[[PRODUCT]:[SELLING PRICE]],5,FALSE)</f>
        <v>71.649142414734001</v>
      </c>
      <c r="L5873" s="16">
        <f ca="1">J5873*Table3[[#This Row],[QUANTITY]]</f>
        <v>546</v>
      </c>
      <c r="M5873" s="16">
        <f ca="1">K5873*Table3[[#This Row],[QUANTITY]]*(1-Table3[[#This Row],[DISCOUNT %]])</f>
        <v>406.24343796921693</v>
      </c>
      <c r="N5873" s="3">
        <f>DAY(Table3[[#This Row],[DATE]])</f>
        <v>28</v>
      </c>
      <c r="O5873" s="3" t="str">
        <f>TEXT(Table3[[#This Row],[DATE]],"mmm")</f>
        <v>Jan</v>
      </c>
      <c r="P5873" s="3">
        <f>YEAR(Table3[[#This Row],[DATE]])</f>
        <v>2037</v>
      </c>
    </row>
    <row r="5874" spans="1:16" x14ac:dyDescent="0.3">
      <c r="A5874" s="6">
        <v>50069</v>
      </c>
      <c r="B5874" s="7" t="s">
        <v>1680</v>
      </c>
      <c r="C5874" s="9">
        <f t="shared" ca="1" si="182"/>
        <v>9</v>
      </c>
      <c r="D5874" s="9" t="s">
        <v>2115</v>
      </c>
      <c r="E5874" s="9" t="s">
        <v>2116</v>
      </c>
      <c r="F5874" s="10">
        <f t="shared" ca="1" si="183"/>
        <v>2.9926886079913197E-2</v>
      </c>
      <c r="G5874" s="3" t="str">
        <f>VLOOKUP(Table3[[#This Row],[PRODUCT ID]],Table1[[PRODUCT]:[SELLING PRICE]],1,FALSE)</f>
        <v>Product628</v>
      </c>
      <c r="H5874" s="3" t="str">
        <f>VLOOKUP(Table3[[#This Row],[PRODUCT ID]],Table1[[PRODUCT]:[SELLING PRICE]],2,FALSE)</f>
        <v>Category4</v>
      </c>
      <c r="I5874" s="3" t="str">
        <f>VLOOKUP(Table3[[#This Row],[PRODUCT ID]],Table1[[PRODUCT]:[SELLING PRICE]],3,FALSE)</f>
        <v>Kg</v>
      </c>
      <c r="J5874" s="16">
        <f ca="1">VLOOKUP(Table3[[#This Row],[PRODUCT ID]],Table1[[PRODUCT]:[SELLING PRICE]],4,FALSE)</f>
        <v>236</v>
      </c>
      <c r="K5874" s="16">
        <f ca="1">VLOOKUP(Table3[[#This Row],[PRODUCT ID]],Table1[[PRODUCT]:[SELLING PRICE]],5,FALSE)</f>
        <v>105.78399584171953</v>
      </c>
      <c r="L5874" s="16">
        <f ca="1">J5874*Table3[[#This Row],[QUANTITY]]</f>
        <v>2124</v>
      </c>
      <c r="M5874" s="16">
        <f ca="1">K5874*Table3[[#This Row],[QUANTITY]]*(1-Table3[[#This Row],[DISCOUNT %]])</f>
        <v>923.56389224177735</v>
      </c>
      <c r="N5874" s="3">
        <f>DAY(Table3[[#This Row],[DATE]])</f>
        <v>29</v>
      </c>
      <c r="O5874" s="3" t="str">
        <f>TEXT(Table3[[#This Row],[DATE]],"mmm")</f>
        <v>Jan</v>
      </c>
      <c r="P5874" s="3">
        <f>YEAR(Table3[[#This Row],[DATE]])</f>
        <v>2037</v>
      </c>
    </row>
    <row r="5875" spans="1:16" x14ac:dyDescent="0.3">
      <c r="A5875" s="6">
        <v>50070</v>
      </c>
      <c r="B5875" s="7" t="s">
        <v>1681</v>
      </c>
      <c r="C5875" s="9">
        <f t="shared" ca="1" si="182"/>
        <v>4</v>
      </c>
      <c r="D5875" s="9" t="s">
        <v>2116</v>
      </c>
      <c r="E5875" s="9" t="s">
        <v>2116</v>
      </c>
      <c r="F5875" s="10">
        <f t="shared" ca="1" si="183"/>
        <v>1.2971048814422716E-2</v>
      </c>
      <c r="G5875" s="3" t="str">
        <f>VLOOKUP(Table3[[#This Row],[PRODUCT ID]],Table1[[PRODUCT]:[SELLING PRICE]],1,FALSE)</f>
        <v>Product629</v>
      </c>
      <c r="H5875" s="3" t="str">
        <f>VLOOKUP(Table3[[#This Row],[PRODUCT ID]],Table1[[PRODUCT]:[SELLING PRICE]],2,FALSE)</f>
        <v>Category5</v>
      </c>
      <c r="I5875" s="3" t="str">
        <f>VLOOKUP(Table3[[#This Row],[PRODUCT ID]],Table1[[PRODUCT]:[SELLING PRICE]],3,FALSE)</f>
        <v>Kg</v>
      </c>
      <c r="J5875" s="16">
        <f ca="1">VLOOKUP(Table3[[#This Row],[PRODUCT ID]],Table1[[PRODUCT]:[SELLING PRICE]],4,FALSE)</f>
        <v>178</v>
      </c>
      <c r="K5875" s="16">
        <f ca="1">VLOOKUP(Table3[[#This Row],[PRODUCT ID]],Table1[[PRODUCT]:[SELLING PRICE]],5,FALSE)</f>
        <v>168.45244781921608</v>
      </c>
      <c r="L5875" s="16">
        <f ca="1">J5875*Table3[[#This Row],[QUANTITY]]</f>
        <v>712</v>
      </c>
      <c r="M5875" s="16">
        <f ca="1">K5875*Table3[[#This Row],[QUANTITY]]*(1-Table3[[#This Row],[DISCOUNT %]])</f>
        <v>665.0697715825761</v>
      </c>
      <c r="N5875" s="3">
        <f>DAY(Table3[[#This Row],[DATE]])</f>
        <v>30</v>
      </c>
      <c r="O5875" s="3" t="str">
        <f>TEXT(Table3[[#This Row],[DATE]],"mmm")</f>
        <v>Jan</v>
      </c>
      <c r="P5875" s="3">
        <f>YEAR(Table3[[#This Row],[DATE]])</f>
        <v>2037</v>
      </c>
    </row>
    <row r="5876" spans="1:16" x14ac:dyDescent="0.3">
      <c r="A5876" s="6">
        <v>50071</v>
      </c>
      <c r="B5876" s="7" t="s">
        <v>1682</v>
      </c>
      <c r="C5876" s="9">
        <f t="shared" ca="1" si="182"/>
        <v>3</v>
      </c>
      <c r="D5876" s="9" t="s">
        <v>2117</v>
      </c>
      <c r="E5876" s="9" t="s">
        <v>2116</v>
      </c>
      <c r="F5876" s="10">
        <f t="shared" ca="1" si="183"/>
        <v>4.5532732574806473E-2</v>
      </c>
      <c r="G5876" s="3" t="str">
        <f>VLOOKUP(Table3[[#This Row],[PRODUCT ID]],Table1[[PRODUCT]:[SELLING PRICE]],1,FALSE)</f>
        <v>Product630</v>
      </c>
      <c r="H5876" s="3" t="str">
        <f>VLOOKUP(Table3[[#This Row],[PRODUCT ID]],Table1[[PRODUCT]:[SELLING PRICE]],2,FALSE)</f>
        <v>Category1</v>
      </c>
      <c r="I5876" s="3" t="str">
        <f>VLOOKUP(Table3[[#This Row],[PRODUCT ID]],Table1[[PRODUCT]:[SELLING PRICE]],3,FALSE)</f>
        <v>Lt</v>
      </c>
      <c r="J5876" s="16">
        <f ca="1">VLOOKUP(Table3[[#This Row],[PRODUCT ID]],Table1[[PRODUCT]:[SELLING PRICE]],4,FALSE)</f>
        <v>191</v>
      </c>
      <c r="K5876" s="16">
        <f ca="1">VLOOKUP(Table3[[#This Row],[PRODUCT ID]],Table1[[PRODUCT]:[SELLING PRICE]],5,FALSE)</f>
        <v>225.46902280867408</v>
      </c>
      <c r="L5876" s="16">
        <f ca="1">J5876*Table3[[#This Row],[QUANTITY]]</f>
        <v>573</v>
      </c>
      <c r="M5876" s="16">
        <f ca="1">K5876*Table3[[#This Row],[QUANTITY]]*(1-Table3[[#This Row],[DISCOUNT %]])</f>
        <v>645.6084062676714</v>
      </c>
      <c r="N5876" s="3">
        <f>DAY(Table3[[#This Row],[DATE]])</f>
        <v>31</v>
      </c>
      <c r="O5876" s="3" t="str">
        <f>TEXT(Table3[[#This Row],[DATE]],"mmm")</f>
        <v>Jan</v>
      </c>
      <c r="P5876" s="3">
        <f>YEAR(Table3[[#This Row],[DATE]])</f>
        <v>2037</v>
      </c>
    </row>
    <row r="5877" spans="1:16" x14ac:dyDescent="0.3">
      <c r="A5877" s="6">
        <v>50072</v>
      </c>
      <c r="B5877" s="7" t="s">
        <v>1683</v>
      </c>
      <c r="C5877" s="9">
        <f t="shared" ca="1" si="182"/>
        <v>11</v>
      </c>
      <c r="D5877" s="9" t="s">
        <v>2115</v>
      </c>
      <c r="E5877" s="9" t="s">
        <v>2116</v>
      </c>
      <c r="F5877" s="10">
        <f t="shared" ca="1" si="183"/>
        <v>8.5991543911447088E-2</v>
      </c>
      <c r="G5877" s="3" t="str">
        <f>VLOOKUP(Table3[[#This Row],[PRODUCT ID]],Table1[[PRODUCT]:[SELLING PRICE]],1,FALSE)</f>
        <v>Product631</v>
      </c>
      <c r="H5877" s="3" t="str">
        <f>VLOOKUP(Table3[[#This Row],[PRODUCT ID]],Table1[[PRODUCT]:[SELLING PRICE]],2,FALSE)</f>
        <v>Category2</v>
      </c>
      <c r="I5877" s="3" t="str">
        <f>VLOOKUP(Table3[[#This Row],[PRODUCT ID]],Table1[[PRODUCT]:[SELLING PRICE]],3,FALSE)</f>
        <v>Kg</v>
      </c>
      <c r="J5877" s="16">
        <f ca="1">VLOOKUP(Table3[[#This Row],[PRODUCT ID]],Table1[[PRODUCT]:[SELLING PRICE]],4,FALSE)</f>
        <v>66</v>
      </c>
      <c r="K5877" s="16">
        <f ca="1">VLOOKUP(Table3[[#This Row],[PRODUCT ID]],Table1[[PRODUCT]:[SELLING PRICE]],5,FALSE)</f>
        <v>56.119769865695446</v>
      </c>
      <c r="L5877" s="16">
        <f ca="1">J5877*Table3[[#This Row],[QUANTITY]]</f>
        <v>726</v>
      </c>
      <c r="M5877" s="16">
        <f ca="1">K5877*Table3[[#This Row],[QUANTITY]]*(1-Table3[[#This Row],[DISCOUNT %]])</f>
        <v>564.2333863208811</v>
      </c>
      <c r="N5877" s="3">
        <f>DAY(Table3[[#This Row],[DATE]])</f>
        <v>1</v>
      </c>
      <c r="O5877" s="3" t="str">
        <f>TEXT(Table3[[#This Row],[DATE]],"mmm")</f>
        <v>Feb</v>
      </c>
      <c r="P5877" s="3">
        <f>YEAR(Table3[[#This Row],[DATE]])</f>
        <v>2037</v>
      </c>
    </row>
    <row r="5878" spans="1:16" x14ac:dyDescent="0.3">
      <c r="A5878" s="6">
        <v>50073</v>
      </c>
      <c r="B5878" s="7" t="s">
        <v>1684</v>
      </c>
      <c r="C5878" s="9">
        <f t="shared" ca="1" si="182"/>
        <v>14</v>
      </c>
      <c r="D5878" s="9" t="s">
        <v>2115</v>
      </c>
      <c r="E5878" s="9" t="s">
        <v>2118</v>
      </c>
      <c r="F5878" s="10">
        <f t="shared" ca="1" si="183"/>
        <v>3.3118085622392726E-2</v>
      </c>
      <c r="G5878" s="3" t="str">
        <f>VLOOKUP(Table3[[#This Row],[PRODUCT ID]],Table1[[PRODUCT]:[SELLING PRICE]],1,FALSE)</f>
        <v>Product632</v>
      </c>
      <c r="H5878" s="3" t="str">
        <f>VLOOKUP(Table3[[#This Row],[PRODUCT ID]],Table1[[PRODUCT]:[SELLING PRICE]],2,FALSE)</f>
        <v>Category3</v>
      </c>
      <c r="I5878" s="3" t="str">
        <f>VLOOKUP(Table3[[#This Row],[PRODUCT ID]],Table1[[PRODUCT]:[SELLING PRICE]],3,FALSE)</f>
        <v>Lt</v>
      </c>
      <c r="J5878" s="16">
        <f ca="1">VLOOKUP(Table3[[#This Row],[PRODUCT ID]],Table1[[PRODUCT]:[SELLING PRICE]],4,FALSE)</f>
        <v>246</v>
      </c>
      <c r="K5878" s="16">
        <f ca="1">VLOOKUP(Table3[[#This Row],[PRODUCT ID]],Table1[[PRODUCT]:[SELLING PRICE]],5,FALSE)</f>
        <v>111.98218250108195</v>
      </c>
      <c r="L5878" s="16">
        <f ca="1">J5878*Table3[[#This Row],[QUANTITY]]</f>
        <v>3444</v>
      </c>
      <c r="M5878" s="16">
        <f ca="1">K5878*Table3[[#This Row],[QUANTITY]]*(1-Table3[[#This Row],[DISCOUNT %]])</f>
        <v>1515.8296578996019</v>
      </c>
      <c r="N5878" s="3">
        <f>DAY(Table3[[#This Row],[DATE]])</f>
        <v>2</v>
      </c>
      <c r="O5878" s="3" t="str">
        <f>TEXT(Table3[[#This Row],[DATE]],"mmm")</f>
        <v>Feb</v>
      </c>
      <c r="P5878" s="3">
        <f>YEAR(Table3[[#This Row],[DATE]])</f>
        <v>2037</v>
      </c>
    </row>
    <row r="5879" spans="1:16" x14ac:dyDescent="0.3">
      <c r="A5879" s="6">
        <v>50074</v>
      </c>
      <c r="B5879" s="7" t="s">
        <v>1685</v>
      </c>
      <c r="C5879" s="9">
        <f t="shared" ca="1" si="182"/>
        <v>9</v>
      </c>
      <c r="D5879" s="9" t="s">
        <v>2115</v>
      </c>
      <c r="E5879" s="9" t="s">
        <v>2116</v>
      </c>
      <c r="F5879" s="10">
        <f t="shared" ca="1" si="183"/>
        <v>2.4850138146210288E-2</v>
      </c>
      <c r="G5879" s="3" t="str">
        <f>VLOOKUP(Table3[[#This Row],[PRODUCT ID]],Table1[[PRODUCT]:[SELLING PRICE]],1,FALSE)</f>
        <v>Product633</v>
      </c>
      <c r="H5879" s="3" t="str">
        <f>VLOOKUP(Table3[[#This Row],[PRODUCT ID]],Table1[[PRODUCT]:[SELLING PRICE]],2,FALSE)</f>
        <v>Category4</v>
      </c>
      <c r="I5879" s="3" t="str">
        <f>VLOOKUP(Table3[[#This Row],[PRODUCT ID]],Table1[[PRODUCT]:[SELLING PRICE]],3,FALSE)</f>
        <v>Ft</v>
      </c>
      <c r="J5879" s="16">
        <f ca="1">VLOOKUP(Table3[[#This Row],[PRODUCT ID]],Table1[[PRODUCT]:[SELLING PRICE]],4,FALSE)</f>
        <v>138</v>
      </c>
      <c r="K5879" s="16">
        <f ca="1">VLOOKUP(Table3[[#This Row],[PRODUCT ID]],Table1[[PRODUCT]:[SELLING PRICE]],5,FALSE)</f>
        <v>70.497406036931935</v>
      </c>
      <c r="L5879" s="16">
        <f ca="1">J5879*Table3[[#This Row],[QUANTITY]]</f>
        <v>1242</v>
      </c>
      <c r="M5879" s="16">
        <f ca="1">K5879*Table3[[#This Row],[QUANTITY]]*(1-Table3[[#This Row],[DISCOUNT %]])</f>
        <v>618.70982182168223</v>
      </c>
      <c r="N5879" s="3">
        <f>DAY(Table3[[#This Row],[DATE]])</f>
        <v>3</v>
      </c>
      <c r="O5879" s="3" t="str">
        <f>TEXT(Table3[[#This Row],[DATE]],"mmm")</f>
        <v>Feb</v>
      </c>
      <c r="P5879" s="3">
        <f>YEAR(Table3[[#This Row],[DATE]])</f>
        <v>2037</v>
      </c>
    </row>
    <row r="5880" spans="1:16" x14ac:dyDescent="0.3">
      <c r="A5880" s="6">
        <v>50075</v>
      </c>
      <c r="B5880" s="7" t="s">
        <v>1686</v>
      </c>
      <c r="C5880" s="9">
        <f t="shared" ca="1" si="182"/>
        <v>8</v>
      </c>
      <c r="D5880" s="9" t="s">
        <v>2116</v>
      </c>
      <c r="E5880" s="9" t="s">
        <v>2116</v>
      </c>
      <c r="F5880" s="10">
        <f t="shared" ca="1" si="183"/>
        <v>3.7701155183095685E-2</v>
      </c>
      <c r="G5880" s="3" t="str">
        <f>VLOOKUP(Table3[[#This Row],[PRODUCT ID]],Table1[[PRODUCT]:[SELLING PRICE]],1,FALSE)</f>
        <v>Product634</v>
      </c>
      <c r="H5880" s="3" t="str">
        <f>VLOOKUP(Table3[[#This Row],[PRODUCT ID]],Table1[[PRODUCT]:[SELLING PRICE]],2,FALSE)</f>
        <v>Category5</v>
      </c>
      <c r="I5880" s="3" t="str">
        <f>VLOOKUP(Table3[[#This Row],[PRODUCT ID]],Table1[[PRODUCT]:[SELLING PRICE]],3,FALSE)</f>
        <v>Kg</v>
      </c>
      <c r="J5880" s="16">
        <f ca="1">VLOOKUP(Table3[[#This Row],[PRODUCT ID]],Table1[[PRODUCT]:[SELLING PRICE]],4,FALSE)</f>
        <v>40</v>
      </c>
      <c r="K5880" s="16">
        <f ca="1">VLOOKUP(Table3[[#This Row],[PRODUCT ID]],Table1[[PRODUCT]:[SELLING PRICE]],5,FALSE)</f>
        <v>245.17418857635263</v>
      </c>
      <c r="L5880" s="16">
        <f ca="1">J5880*Table3[[#This Row],[QUANTITY]]</f>
        <v>320</v>
      </c>
      <c r="M5880" s="16">
        <f ca="1">K5880*Table3[[#This Row],[QUANTITY]]*(1-Table3[[#This Row],[DISCOUNT %]])</f>
        <v>1887.446707567568</v>
      </c>
      <c r="N5880" s="3">
        <f>DAY(Table3[[#This Row],[DATE]])</f>
        <v>4</v>
      </c>
      <c r="O5880" s="3" t="str">
        <f>TEXT(Table3[[#This Row],[DATE]],"mmm")</f>
        <v>Feb</v>
      </c>
      <c r="P5880" s="3">
        <f>YEAR(Table3[[#This Row],[DATE]])</f>
        <v>2037</v>
      </c>
    </row>
    <row r="5881" spans="1:16" x14ac:dyDescent="0.3">
      <c r="A5881" s="6">
        <v>50076</v>
      </c>
      <c r="B5881" s="7" t="s">
        <v>1687</v>
      </c>
      <c r="C5881" s="9">
        <f t="shared" ca="1" si="182"/>
        <v>12</v>
      </c>
      <c r="D5881" s="9" t="s">
        <v>2116</v>
      </c>
      <c r="E5881" s="9" t="s">
        <v>2116</v>
      </c>
      <c r="F5881" s="10">
        <f t="shared" ca="1" si="183"/>
        <v>8.1747946567150162E-2</v>
      </c>
      <c r="G5881" s="3" t="str">
        <f>VLOOKUP(Table3[[#This Row],[PRODUCT ID]],Table1[[PRODUCT]:[SELLING PRICE]],1,FALSE)</f>
        <v>Product635</v>
      </c>
      <c r="H5881" s="3" t="str">
        <f>VLOOKUP(Table3[[#This Row],[PRODUCT ID]],Table1[[PRODUCT]:[SELLING PRICE]],2,FALSE)</f>
        <v>Category1</v>
      </c>
      <c r="I5881" s="3" t="str">
        <f>VLOOKUP(Table3[[#This Row],[PRODUCT ID]],Table1[[PRODUCT]:[SELLING PRICE]],3,FALSE)</f>
        <v>No</v>
      </c>
      <c r="J5881" s="16">
        <f ca="1">VLOOKUP(Table3[[#This Row],[PRODUCT ID]],Table1[[PRODUCT]:[SELLING PRICE]],4,FALSE)</f>
        <v>15</v>
      </c>
      <c r="K5881" s="16">
        <f ca="1">VLOOKUP(Table3[[#This Row],[PRODUCT ID]],Table1[[PRODUCT]:[SELLING PRICE]],5,FALSE)</f>
        <v>71.977733081778297</v>
      </c>
      <c r="L5881" s="16">
        <f ca="1">J5881*Table3[[#This Row],[QUANTITY]]</f>
        <v>180</v>
      </c>
      <c r="M5881" s="16">
        <f ca="1">K5881*Table3[[#This Row],[QUANTITY]]*(1-Table3[[#This Row],[DISCOUNT %]])</f>
        <v>793.12441444541389</v>
      </c>
      <c r="N5881" s="3">
        <f>DAY(Table3[[#This Row],[DATE]])</f>
        <v>5</v>
      </c>
      <c r="O5881" s="3" t="str">
        <f>TEXT(Table3[[#This Row],[DATE]],"mmm")</f>
        <v>Feb</v>
      </c>
      <c r="P5881" s="3">
        <f>YEAR(Table3[[#This Row],[DATE]])</f>
        <v>2037</v>
      </c>
    </row>
    <row r="5882" spans="1:16" x14ac:dyDescent="0.3">
      <c r="A5882" s="6">
        <v>50077</v>
      </c>
      <c r="B5882" s="7" t="s">
        <v>1688</v>
      </c>
      <c r="C5882" s="9">
        <f t="shared" ca="1" si="182"/>
        <v>4</v>
      </c>
      <c r="D5882" s="9" t="s">
        <v>2116</v>
      </c>
      <c r="E5882" s="9" t="s">
        <v>2116</v>
      </c>
      <c r="F5882" s="10">
        <f t="shared" ca="1" si="183"/>
        <v>3.5790944593418049E-2</v>
      </c>
      <c r="G5882" s="3" t="str">
        <f>VLOOKUP(Table3[[#This Row],[PRODUCT ID]],Table1[[PRODUCT]:[SELLING PRICE]],1,FALSE)</f>
        <v>Product636</v>
      </c>
      <c r="H5882" s="3" t="str">
        <f>VLOOKUP(Table3[[#This Row],[PRODUCT ID]],Table1[[PRODUCT]:[SELLING PRICE]],2,FALSE)</f>
        <v>Category2</v>
      </c>
      <c r="I5882" s="3" t="str">
        <f>VLOOKUP(Table3[[#This Row],[PRODUCT ID]],Table1[[PRODUCT]:[SELLING PRICE]],3,FALSE)</f>
        <v>No</v>
      </c>
      <c r="J5882" s="16">
        <f ca="1">VLOOKUP(Table3[[#This Row],[PRODUCT ID]],Table1[[PRODUCT]:[SELLING PRICE]],4,FALSE)</f>
        <v>25</v>
      </c>
      <c r="K5882" s="16">
        <f ca="1">VLOOKUP(Table3[[#This Row],[PRODUCT ID]],Table1[[PRODUCT]:[SELLING PRICE]],5,FALSE)</f>
        <v>99.229407325666386</v>
      </c>
      <c r="L5882" s="16">
        <f ca="1">J5882*Table3[[#This Row],[QUANTITY]]</f>
        <v>100</v>
      </c>
      <c r="M5882" s="16">
        <f ca="1">K5882*Table3[[#This Row],[QUANTITY]]*(1-Table3[[#This Row],[DISCOUNT %]])</f>
        <v>382.71157242414301</v>
      </c>
      <c r="N5882" s="3">
        <f>DAY(Table3[[#This Row],[DATE]])</f>
        <v>6</v>
      </c>
      <c r="O5882" s="3" t="str">
        <f>TEXT(Table3[[#This Row],[DATE]],"mmm")</f>
        <v>Feb</v>
      </c>
      <c r="P5882" s="3">
        <f>YEAR(Table3[[#This Row],[DATE]])</f>
        <v>2037</v>
      </c>
    </row>
    <row r="5883" spans="1:16" x14ac:dyDescent="0.3">
      <c r="A5883" s="6">
        <v>50078</v>
      </c>
      <c r="B5883" s="7" t="s">
        <v>1689</v>
      </c>
      <c r="C5883" s="9">
        <f t="shared" ca="1" si="182"/>
        <v>8</v>
      </c>
      <c r="D5883" s="9" t="s">
        <v>2115</v>
      </c>
      <c r="E5883" s="9" t="s">
        <v>2116</v>
      </c>
      <c r="F5883" s="10">
        <f t="shared" ca="1" si="183"/>
        <v>9.2606143381625775E-2</v>
      </c>
      <c r="G5883" s="3" t="str">
        <f>VLOOKUP(Table3[[#This Row],[PRODUCT ID]],Table1[[PRODUCT]:[SELLING PRICE]],1,FALSE)</f>
        <v>Product637</v>
      </c>
      <c r="H5883" s="3" t="str">
        <f>VLOOKUP(Table3[[#This Row],[PRODUCT ID]],Table1[[PRODUCT]:[SELLING PRICE]],2,FALSE)</f>
        <v>Category3</v>
      </c>
      <c r="I5883" s="3" t="str">
        <f>VLOOKUP(Table3[[#This Row],[PRODUCT ID]],Table1[[PRODUCT]:[SELLING PRICE]],3,FALSE)</f>
        <v>Ft</v>
      </c>
      <c r="J5883" s="16">
        <f ca="1">VLOOKUP(Table3[[#This Row],[PRODUCT ID]],Table1[[PRODUCT]:[SELLING PRICE]],4,FALSE)</f>
        <v>151</v>
      </c>
      <c r="K5883" s="16">
        <f ca="1">VLOOKUP(Table3[[#This Row],[PRODUCT ID]],Table1[[PRODUCT]:[SELLING PRICE]],5,FALSE)</f>
        <v>313.00968919290392</v>
      </c>
      <c r="L5883" s="16">
        <f ca="1">J5883*Table3[[#This Row],[QUANTITY]]</f>
        <v>1208</v>
      </c>
      <c r="M5883" s="16">
        <f ca="1">K5883*Table3[[#This Row],[QUANTITY]]*(1-Table3[[#This Row],[DISCOUNT %]])</f>
        <v>2272.1845522853419</v>
      </c>
      <c r="N5883" s="3">
        <f>DAY(Table3[[#This Row],[DATE]])</f>
        <v>7</v>
      </c>
      <c r="O5883" s="3" t="str">
        <f>TEXT(Table3[[#This Row],[DATE]],"mmm")</f>
        <v>Feb</v>
      </c>
      <c r="P5883" s="3">
        <f>YEAR(Table3[[#This Row],[DATE]])</f>
        <v>2037</v>
      </c>
    </row>
    <row r="5884" spans="1:16" x14ac:dyDescent="0.3">
      <c r="A5884" s="6">
        <v>50079</v>
      </c>
      <c r="B5884" s="7" t="s">
        <v>1690</v>
      </c>
      <c r="C5884" s="9">
        <f t="shared" ca="1" si="182"/>
        <v>3</v>
      </c>
      <c r="D5884" s="9" t="s">
        <v>2117</v>
      </c>
      <c r="E5884" s="9" t="s">
        <v>2118</v>
      </c>
      <c r="F5884" s="10">
        <f t="shared" ca="1" si="183"/>
        <v>8.7764926827524473E-2</v>
      </c>
      <c r="G5884" s="3" t="str">
        <f>VLOOKUP(Table3[[#This Row],[PRODUCT ID]],Table1[[PRODUCT]:[SELLING PRICE]],1,FALSE)</f>
        <v>Product638</v>
      </c>
      <c r="H5884" s="3" t="str">
        <f>VLOOKUP(Table3[[#This Row],[PRODUCT ID]],Table1[[PRODUCT]:[SELLING PRICE]],2,FALSE)</f>
        <v>Category4</v>
      </c>
      <c r="I5884" s="3" t="str">
        <f>VLOOKUP(Table3[[#This Row],[PRODUCT ID]],Table1[[PRODUCT]:[SELLING PRICE]],3,FALSE)</f>
        <v>No</v>
      </c>
      <c r="J5884" s="16">
        <f ca="1">VLOOKUP(Table3[[#This Row],[PRODUCT ID]],Table1[[PRODUCT]:[SELLING PRICE]],4,FALSE)</f>
        <v>234</v>
      </c>
      <c r="K5884" s="16">
        <f ca="1">VLOOKUP(Table3[[#This Row],[PRODUCT ID]],Table1[[PRODUCT]:[SELLING PRICE]],5,FALSE)</f>
        <v>103.85307802610563</v>
      </c>
      <c r="L5884" s="16">
        <f ca="1">J5884*Table3[[#This Row],[QUANTITY]]</f>
        <v>702</v>
      </c>
      <c r="M5884" s="16">
        <f ca="1">K5884*Table3[[#This Row],[QUANTITY]]*(1-Table3[[#This Row],[DISCOUNT %]])</f>
        <v>284.21526069699382</v>
      </c>
      <c r="N5884" s="3">
        <f>DAY(Table3[[#This Row],[DATE]])</f>
        <v>8</v>
      </c>
      <c r="O5884" s="3" t="str">
        <f>TEXT(Table3[[#This Row],[DATE]],"mmm")</f>
        <v>Feb</v>
      </c>
      <c r="P5884" s="3">
        <f>YEAR(Table3[[#This Row],[DATE]])</f>
        <v>2037</v>
      </c>
    </row>
    <row r="5885" spans="1:16" x14ac:dyDescent="0.3">
      <c r="A5885" s="6">
        <v>50080</v>
      </c>
      <c r="B5885" s="7" t="s">
        <v>1691</v>
      </c>
      <c r="C5885" s="9">
        <f t="shared" ca="1" si="182"/>
        <v>11</v>
      </c>
      <c r="D5885" s="9" t="s">
        <v>2117</v>
      </c>
      <c r="E5885" s="9" t="s">
        <v>2118</v>
      </c>
      <c r="F5885" s="10">
        <f t="shared" ca="1" si="183"/>
        <v>2.5252113061486437E-2</v>
      </c>
      <c r="G5885" s="3" t="str">
        <f>VLOOKUP(Table3[[#This Row],[PRODUCT ID]],Table1[[PRODUCT]:[SELLING PRICE]],1,FALSE)</f>
        <v>Product639</v>
      </c>
      <c r="H5885" s="3" t="str">
        <f>VLOOKUP(Table3[[#This Row],[PRODUCT ID]],Table1[[PRODUCT]:[SELLING PRICE]],2,FALSE)</f>
        <v>Category5</v>
      </c>
      <c r="I5885" s="3" t="str">
        <f>VLOOKUP(Table3[[#This Row],[PRODUCT ID]],Table1[[PRODUCT]:[SELLING PRICE]],3,FALSE)</f>
        <v>Kg</v>
      </c>
      <c r="J5885" s="16">
        <f ca="1">VLOOKUP(Table3[[#This Row],[PRODUCT ID]],Table1[[PRODUCT]:[SELLING PRICE]],4,FALSE)</f>
        <v>47</v>
      </c>
      <c r="K5885" s="16">
        <f ca="1">VLOOKUP(Table3[[#This Row],[PRODUCT ID]],Table1[[PRODUCT]:[SELLING PRICE]],5,FALSE)</f>
        <v>82.456366853797135</v>
      </c>
      <c r="L5885" s="16">
        <f ca="1">J5885*Table3[[#This Row],[QUANTITY]]</f>
        <v>517</v>
      </c>
      <c r="M5885" s="16">
        <f ca="1">K5885*Table3[[#This Row],[QUANTITY]]*(1-Table3[[#This Row],[DISCOUNT %]])</f>
        <v>884.1158629090221</v>
      </c>
      <c r="N5885" s="3">
        <f>DAY(Table3[[#This Row],[DATE]])</f>
        <v>9</v>
      </c>
      <c r="O5885" s="3" t="str">
        <f>TEXT(Table3[[#This Row],[DATE]],"mmm")</f>
        <v>Feb</v>
      </c>
      <c r="P5885" s="3">
        <f>YEAR(Table3[[#This Row],[DATE]])</f>
        <v>2037</v>
      </c>
    </row>
    <row r="5886" spans="1:16" x14ac:dyDescent="0.3">
      <c r="A5886" s="6">
        <v>50081</v>
      </c>
      <c r="B5886" s="7" t="s">
        <v>1692</v>
      </c>
      <c r="C5886" s="9">
        <f t="shared" ca="1" si="182"/>
        <v>2</v>
      </c>
      <c r="D5886" s="9" t="s">
        <v>2116</v>
      </c>
      <c r="E5886" s="9" t="s">
        <v>2116</v>
      </c>
      <c r="F5886" s="10">
        <f t="shared" ca="1" si="183"/>
        <v>1.0921014189479617E-2</v>
      </c>
      <c r="G5886" s="3" t="str">
        <f>VLOOKUP(Table3[[#This Row],[PRODUCT ID]],Table1[[PRODUCT]:[SELLING PRICE]],1,FALSE)</f>
        <v>Product640</v>
      </c>
      <c r="H5886" s="3" t="str">
        <f>VLOOKUP(Table3[[#This Row],[PRODUCT ID]],Table1[[PRODUCT]:[SELLING PRICE]],2,FALSE)</f>
        <v>Category1</v>
      </c>
      <c r="I5886" s="3" t="str">
        <f>VLOOKUP(Table3[[#This Row],[PRODUCT ID]],Table1[[PRODUCT]:[SELLING PRICE]],3,FALSE)</f>
        <v>Kg</v>
      </c>
      <c r="J5886" s="16">
        <f ca="1">VLOOKUP(Table3[[#This Row],[PRODUCT ID]],Table1[[PRODUCT]:[SELLING PRICE]],4,FALSE)</f>
        <v>19</v>
      </c>
      <c r="K5886" s="16">
        <f ca="1">VLOOKUP(Table3[[#This Row],[PRODUCT ID]],Table1[[PRODUCT]:[SELLING PRICE]],5,FALSE)</f>
        <v>316.13919013694408</v>
      </c>
      <c r="L5886" s="16">
        <f ca="1">J5886*Table3[[#This Row],[QUANTITY]]</f>
        <v>38</v>
      </c>
      <c r="M5886" s="16">
        <f ca="1">K5886*Table3[[#This Row],[QUANTITY]]*(1-Table3[[#This Row],[DISCOUNT %]])</f>
        <v>625.37325911121582</v>
      </c>
      <c r="N5886" s="3">
        <f>DAY(Table3[[#This Row],[DATE]])</f>
        <v>10</v>
      </c>
      <c r="O5886" s="3" t="str">
        <f>TEXT(Table3[[#This Row],[DATE]],"mmm")</f>
        <v>Feb</v>
      </c>
      <c r="P5886" s="3">
        <f>YEAR(Table3[[#This Row],[DATE]])</f>
        <v>2037</v>
      </c>
    </row>
    <row r="5887" spans="1:16" x14ac:dyDescent="0.3">
      <c r="A5887" s="6">
        <v>50082</v>
      </c>
      <c r="B5887" s="7" t="s">
        <v>1693</v>
      </c>
      <c r="C5887" s="9">
        <f t="shared" ca="1" si="182"/>
        <v>6</v>
      </c>
      <c r="D5887" s="9" t="s">
        <v>2116</v>
      </c>
      <c r="E5887" s="9" t="s">
        <v>2116</v>
      </c>
      <c r="F5887" s="10">
        <f t="shared" ca="1" si="183"/>
        <v>8.7795705043469577E-2</v>
      </c>
      <c r="G5887" s="3" t="str">
        <f>VLOOKUP(Table3[[#This Row],[PRODUCT ID]],Table1[[PRODUCT]:[SELLING PRICE]],1,FALSE)</f>
        <v>Product641</v>
      </c>
      <c r="H5887" s="3" t="str">
        <f>VLOOKUP(Table3[[#This Row],[PRODUCT ID]],Table1[[PRODUCT]:[SELLING PRICE]],2,FALSE)</f>
        <v>Category2</v>
      </c>
      <c r="I5887" s="3" t="str">
        <f>VLOOKUP(Table3[[#This Row],[PRODUCT ID]],Table1[[PRODUCT]:[SELLING PRICE]],3,FALSE)</f>
        <v>Lt</v>
      </c>
      <c r="J5887" s="16">
        <f ca="1">VLOOKUP(Table3[[#This Row],[PRODUCT ID]],Table1[[PRODUCT]:[SELLING PRICE]],4,FALSE)</f>
        <v>120</v>
      </c>
      <c r="K5887" s="16">
        <f ca="1">VLOOKUP(Table3[[#This Row],[PRODUCT ID]],Table1[[PRODUCT]:[SELLING PRICE]],5,FALSE)</f>
        <v>234.59544660425729</v>
      </c>
      <c r="L5887" s="16">
        <f ca="1">J5887*Table3[[#This Row],[QUANTITY]]</f>
        <v>720</v>
      </c>
      <c r="M5887" s="16">
        <f ca="1">K5887*Table3[[#This Row],[QUANTITY]]*(1-Table3[[#This Row],[DISCOUNT %]])</f>
        <v>1283.9938438178933</v>
      </c>
      <c r="N5887" s="3">
        <f>DAY(Table3[[#This Row],[DATE]])</f>
        <v>11</v>
      </c>
      <c r="O5887" s="3" t="str">
        <f>TEXT(Table3[[#This Row],[DATE]],"mmm")</f>
        <v>Feb</v>
      </c>
      <c r="P5887" s="3">
        <f>YEAR(Table3[[#This Row],[DATE]])</f>
        <v>2037</v>
      </c>
    </row>
    <row r="5888" spans="1:16" x14ac:dyDescent="0.3">
      <c r="A5888" s="6">
        <v>50083</v>
      </c>
      <c r="B5888" s="7" t="s">
        <v>1694</v>
      </c>
      <c r="C5888" s="9">
        <f t="shared" ca="1" si="182"/>
        <v>12</v>
      </c>
      <c r="D5888" s="9" t="s">
        <v>2116</v>
      </c>
      <c r="E5888" s="9" t="s">
        <v>2116</v>
      </c>
      <c r="F5888" s="10">
        <f t="shared" ca="1" si="183"/>
        <v>3.8135390716148802E-3</v>
      </c>
      <c r="G5888" s="3" t="str">
        <f>VLOOKUP(Table3[[#This Row],[PRODUCT ID]],Table1[[PRODUCT]:[SELLING PRICE]],1,FALSE)</f>
        <v>Product642</v>
      </c>
      <c r="H5888" s="3" t="str">
        <f>VLOOKUP(Table3[[#This Row],[PRODUCT ID]],Table1[[PRODUCT]:[SELLING PRICE]],2,FALSE)</f>
        <v>Category3</v>
      </c>
      <c r="I5888" s="3" t="str">
        <f>VLOOKUP(Table3[[#This Row],[PRODUCT ID]],Table1[[PRODUCT]:[SELLING PRICE]],3,FALSE)</f>
        <v>Kg</v>
      </c>
      <c r="J5888" s="16">
        <f ca="1">VLOOKUP(Table3[[#This Row],[PRODUCT ID]],Table1[[PRODUCT]:[SELLING PRICE]],4,FALSE)</f>
        <v>194</v>
      </c>
      <c r="K5888" s="16">
        <f ca="1">VLOOKUP(Table3[[#This Row],[PRODUCT ID]],Table1[[PRODUCT]:[SELLING PRICE]],5,FALSE)</f>
        <v>311.41611476257157</v>
      </c>
      <c r="L5888" s="16">
        <f ca="1">J5888*Table3[[#This Row],[QUANTITY]]</f>
        <v>2328</v>
      </c>
      <c r="M5888" s="16">
        <f ca="1">K5888*Table3[[#This Row],[QUANTITY]]*(1-Table3[[#This Row],[DISCOUNT %]])</f>
        <v>3722.742206896728</v>
      </c>
      <c r="N5888" s="3">
        <f>DAY(Table3[[#This Row],[DATE]])</f>
        <v>12</v>
      </c>
      <c r="O5888" s="3" t="str">
        <f>TEXT(Table3[[#This Row],[DATE]],"mmm")</f>
        <v>Feb</v>
      </c>
      <c r="P5888" s="3">
        <f>YEAR(Table3[[#This Row],[DATE]])</f>
        <v>2037</v>
      </c>
    </row>
    <row r="5889" spans="1:16" x14ac:dyDescent="0.3">
      <c r="A5889" s="6">
        <v>50084</v>
      </c>
      <c r="B5889" s="7" t="s">
        <v>1695</v>
      </c>
      <c r="C5889" s="9">
        <f t="shared" ca="1" si="182"/>
        <v>15</v>
      </c>
      <c r="D5889" s="9" t="s">
        <v>2116</v>
      </c>
      <c r="E5889" s="9" t="s">
        <v>2116</v>
      </c>
      <c r="F5889" s="10">
        <f t="shared" ca="1" si="183"/>
        <v>3.0656031963838648E-2</v>
      </c>
      <c r="G5889" s="3" t="str">
        <f>VLOOKUP(Table3[[#This Row],[PRODUCT ID]],Table1[[PRODUCT]:[SELLING PRICE]],1,FALSE)</f>
        <v>Product643</v>
      </c>
      <c r="H5889" s="3" t="str">
        <f>VLOOKUP(Table3[[#This Row],[PRODUCT ID]],Table1[[PRODUCT]:[SELLING PRICE]],2,FALSE)</f>
        <v>Category4</v>
      </c>
      <c r="I5889" s="3" t="str">
        <f>VLOOKUP(Table3[[#This Row],[PRODUCT ID]],Table1[[PRODUCT]:[SELLING PRICE]],3,FALSE)</f>
        <v>Lt</v>
      </c>
      <c r="J5889" s="16">
        <f ca="1">VLOOKUP(Table3[[#This Row],[PRODUCT ID]],Table1[[PRODUCT]:[SELLING PRICE]],4,FALSE)</f>
        <v>221</v>
      </c>
      <c r="K5889" s="16">
        <f ca="1">VLOOKUP(Table3[[#This Row],[PRODUCT ID]],Table1[[PRODUCT]:[SELLING PRICE]],5,FALSE)</f>
        <v>234.28209649375125</v>
      </c>
      <c r="L5889" s="16">
        <f ca="1">J5889*Table3[[#This Row],[QUANTITY]]</f>
        <v>3315</v>
      </c>
      <c r="M5889" s="16">
        <f ca="1">K5889*Table3[[#This Row],[QUANTITY]]*(1-Table3[[#This Row],[DISCOUNT %]])</f>
        <v>3406.4990558262548</v>
      </c>
      <c r="N5889" s="3">
        <f>DAY(Table3[[#This Row],[DATE]])</f>
        <v>13</v>
      </c>
      <c r="O5889" s="3" t="str">
        <f>TEXT(Table3[[#This Row],[DATE]],"mmm")</f>
        <v>Feb</v>
      </c>
      <c r="P5889" s="3">
        <f>YEAR(Table3[[#This Row],[DATE]])</f>
        <v>2037</v>
      </c>
    </row>
    <row r="5890" spans="1:16" x14ac:dyDescent="0.3">
      <c r="A5890" s="6">
        <v>50085</v>
      </c>
      <c r="B5890" s="7" t="s">
        <v>1696</v>
      </c>
      <c r="C5890" s="9">
        <f t="shared" ca="1" si="182"/>
        <v>6</v>
      </c>
      <c r="D5890" s="9" t="s">
        <v>2115</v>
      </c>
      <c r="E5890" s="9" t="s">
        <v>2118</v>
      </c>
      <c r="F5890" s="10">
        <f t="shared" ca="1" si="183"/>
        <v>5.9882062724848063E-2</v>
      </c>
      <c r="G5890" s="3" t="str">
        <f>VLOOKUP(Table3[[#This Row],[PRODUCT ID]],Table1[[PRODUCT]:[SELLING PRICE]],1,FALSE)</f>
        <v>Product644</v>
      </c>
      <c r="H5890" s="3" t="str">
        <f>VLOOKUP(Table3[[#This Row],[PRODUCT ID]],Table1[[PRODUCT]:[SELLING PRICE]],2,FALSE)</f>
        <v>Category5</v>
      </c>
      <c r="I5890" s="3" t="str">
        <f>VLOOKUP(Table3[[#This Row],[PRODUCT ID]],Table1[[PRODUCT]:[SELLING PRICE]],3,FALSE)</f>
        <v>Ft</v>
      </c>
      <c r="J5890" s="16">
        <f ca="1">VLOOKUP(Table3[[#This Row],[PRODUCT ID]],Table1[[PRODUCT]:[SELLING PRICE]],4,FALSE)</f>
        <v>169</v>
      </c>
      <c r="K5890" s="16">
        <f ca="1">VLOOKUP(Table3[[#This Row],[PRODUCT ID]],Table1[[PRODUCT]:[SELLING PRICE]],5,FALSE)</f>
        <v>57.760172835006024</v>
      </c>
      <c r="L5890" s="16">
        <f ca="1">J5890*Table3[[#This Row],[QUANTITY]]</f>
        <v>1014</v>
      </c>
      <c r="M5890" s="16">
        <f ca="1">K5890*Table3[[#This Row],[QUANTITY]]*(1-Table3[[#This Row],[DISCOUNT %]])</f>
        <v>325.80824725381279</v>
      </c>
      <c r="N5890" s="3">
        <f>DAY(Table3[[#This Row],[DATE]])</f>
        <v>14</v>
      </c>
      <c r="O5890" s="3" t="str">
        <f>TEXT(Table3[[#This Row],[DATE]],"mmm")</f>
        <v>Feb</v>
      </c>
      <c r="P5890" s="3">
        <f>YEAR(Table3[[#This Row],[DATE]])</f>
        <v>2037</v>
      </c>
    </row>
    <row r="5891" spans="1:16" x14ac:dyDescent="0.3">
      <c r="A5891" s="6">
        <v>50086</v>
      </c>
      <c r="B5891" s="7" t="s">
        <v>1697</v>
      </c>
      <c r="C5891" s="9">
        <f t="shared" ref="C5891:C5954" ca="1" si="184">RANDBETWEEN(1,15)</f>
        <v>5</v>
      </c>
      <c r="D5891" s="9" t="s">
        <v>2116</v>
      </c>
      <c r="E5891" s="9" t="s">
        <v>2116</v>
      </c>
      <c r="F5891" s="10">
        <f t="shared" ref="F5891:F5954" ca="1" si="185">RAND()*(0.1)</f>
        <v>8.5137260807701953E-2</v>
      </c>
      <c r="G5891" s="3" t="str">
        <f>VLOOKUP(Table3[[#This Row],[PRODUCT ID]],Table1[[PRODUCT]:[SELLING PRICE]],1,FALSE)</f>
        <v>Product645</v>
      </c>
      <c r="H5891" s="3" t="str">
        <f>VLOOKUP(Table3[[#This Row],[PRODUCT ID]],Table1[[PRODUCT]:[SELLING PRICE]],2,FALSE)</f>
        <v>Category1</v>
      </c>
      <c r="I5891" s="3" t="str">
        <f>VLOOKUP(Table3[[#This Row],[PRODUCT ID]],Table1[[PRODUCT]:[SELLING PRICE]],3,FALSE)</f>
        <v>Kg</v>
      </c>
      <c r="J5891" s="16">
        <f ca="1">VLOOKUP(Table3[[#This Row],[PRODUCT ID]],Table1[[PRODUCT]:[SELLING PRICE]],4,FALSE)</f>
        <v>241</v>
      </c>
      <c r="K5891" s="16">
        <f ca="1">VLOOKUP(Table3[[#This Row],[PRODUCT ID]],Table1[[PRODUCT]:[SELLING PRICE]],5,FALSE)</f>
        <v>247.82399729787528</v>
      </c>
      <c r="L5891" s="16">
        <f ca="1">J5891*Table3[[#This Row],[QUANTITY]]</f>
        <v>1205</v>
      </c>
      <c r="M5891" s="16">
        <f ca="1">K5891*Table3[[#This Row],[QUANTITY]]*(1-Table3[[#This Row],[DISCOUNT %]])</f>
        <v>1133.6247050275945</v>
      </c>
      <c r="N5891" s="3">
        <f>DAY(Table3[[#This Row],[DATE]])</f>
        <v>15</v>
      </c>
      <c r="O5891" s="3" t="str">
        <f>TEXT(Table3[[#This Row],[DATE]],"mmm")</f>
        <v>Feb</v>
      </c>
      <c r="P5891" s="3">
        <f>YEAR(Table3[[#This Row],[DATE]])</f>
        <v>2037</v>
      </c>
    </row>
    <row r="5892" spans="1:16" x14ac:dyDescent="0.3">
      <c r="A5892" s="6">
        <v>50087</v>
      </c>
      <c r="B5892" s="7" t="s">
        <v>1698</v>
      </c>
      <c r="C5892" s="9">
        <f t="shared" ca="1" si="184"/>
        <v>2</v>
      </c>
      <c r="D5892" s="9" t="s">
        <v>2117</v>
      </c>
      <c r="E5892" s="9" t="s">
        <v>2116</v>
      </c>
      <c r="F5892" s="10">
        <f t="shared" ca="1" si="185"/>
        <v>6.4171351533337959E-2</v>
      </c>
      <c r="G5892" s="3" t="str">
        <f>VLOOKUP(Table3[[#This Row],[PRODUCT ID]],Table1[[PRODUCT]:[SELLING PRICE]],1,FALSE)</f>
        <v>Product646</v>
      </c>
      <c r="H5892" s="3" t="str">
        <f>VLOOKUP(Table3[[#This Row],[PRODUCT ID]],Table1[[PRODUCT]:[SELLING PRICE]],2,FALSE)</f>
        <v>Category2</v>
      </c>
      <c r="I5892" s="3" t="str">
        <f>VLOOKUP(Table3[[#This Row],[PRODUCT ID]],Table1[[PRODUCT]:[SELLING PRICE]],3,FALSE)</f>
        <v>No</v>
      </c>
      <c r="J5892" s="16">
        <f ca="1">VLOOKUP(Table3[[#This Row],[PRODUCT ID]],Table1[[PRODUCT]:[SELLING PRICE]],4,FALSE)</f>
        <v>25</v>
      </c>
      <c r="K5892" s="16">
        <f ca="1">VLOOKUP(Table3[[#This Row],[PRODUCT ID]],Table1[[PRODUCT]:[SELLING PRICE]],5,FALSE)</f>
        <v>216.94738844075454</v>
      </c>
      <c r="L5892" s="16">
        <f ca="1">J5892*Table3[[#This Row],[QUANTITY]]</f>
        <v>50</v>
      </c>
      <c r="M5892" s="16">
        <f ca="1">K5892*Table3[[#This Row],[QUANTITY]]*(1-Table3[[#This Row],[DISCOUNT %]])</f>
        <v>406.05116262576649</v>
      </c>
      <c r="N5892" s="3">
        <f>DAY(Table3[[#This Row],[DATE]])</f>
        <v>16</v>
      </c>
      <c r="O5892" s="3" t="str">
        <f>TEXT(Table3[[#This Row],[DATE]],"mmm")</f>
        <v>Feb</v>
      </c>
      <c r="P5892" s="3">
        <f>YEAR(Table3[[#This Row],[DATE]])</f>
        <v>2037</v>
      </c>
    </row>
    <row r="5893" spans="1:16" x14ac:dyDescent="0.3">
      <c r="A5893" s="6">
        <v>50088</v>
      </c>
      <c r="B5893" s="7" t="s">
        <v>1699</v>
      </c>
      <c r="C5893" s="9">
        <f t="shared" ca="1" si="184"/>
        <v>14</v>
      </c>
      <c r="D5893" s="9" t="s">
        <v>2115</v>
      </c>
      <c r="E5893" s="9" t="s">
        <v>2116</v>
      </c>
      <c r="F5893" s="10">
        <f t="shared" ca="1" si="185"/>
        <v>1.1307741375591674E-2</v>
      </c>
      <c r="G5893" s="3" t="str">
        <f>VLOOKUP(Table3[[#This Row],[PRODUCT ID]],Table1[[PRODUCT]:[SELLING PRICE]],1,FALSE)</f>
        <v>Product647</v>
      </c>
      <c r="H5893" s="3" t="str">
        <f>VLOOKUP(Table3[[#This Row],[PRODUCT ID]],Table1[[PRODUCT]:[SELLING PRICE]],2,FALSE)</f>
        <v>Category3</v>
      </c>
      <c r="I5893" s="3" t="str">
        <f>VLOOKUP(Table3[[#This Row],[PRODUCT ID]],Table1[[PRODUCT]:[SELLING PRICE]],3,FALSE)</f>
        <v>No</v>
      </c>
      <c r="J5893" s="16">
        <f ca="1">VLOOKUP(Table3[[#This Row],[PRODUCT ID]],Table1[[PRODUCT]:[SELLING PRICE]],4,FALSE)</f>
        <v>69</v>
      </c>
      <c r="K5893" s="16">
        <f ca="1">VLOOKUP(Table3[[#This Row],[PRODUCT ID]],Table1[[PRODUCT]:[SELLING PRICE]],5,FALSE)</f>
        <v>230.79288726494124</v>
      </c>
      <c r="L5893" s="16">
        <f ca="1">J5893*Table3[[#This Row],[QUANTITY]]</f>
        <v>966</v>
      </c>
      <c r="M5893" s="16">
        <f ca="1">K5893*Table3[[#This Row],[QUANTITY]]*(1-Table3[[#This Row],[DISCOUNT %]])</f>
        <v>3194.5639737819247</v>
      </c>
      <c r="N5893" s="3">
        <f>DAY(Table3[[#This Row],[DATE]])</f>
        <v>17</v>
      </c>
      <c r="O5893" s="3" t="str">
        <f>TEXT(Table3[[#This Row],[DATE]],"mmm")</f>
        <v>Feb</v>
      </c>
      <c r="P5893" s="3">
        <f>YEAR(Table3[[#This Row],[DATE]])</f>
        <v>2037</v>
      </c>
    </row>
    <row r="5894" spans="1:16" x14ac:dyDescent="0.3">
      <c r="A5894" s="6">
        <v>50089</v>
      </c>
      <c r="B5894" s="7" t="s">
        <v>1700</v>
      </c>
      <c r="C5894" s="9">
        <f t="shared" ca="1" si="184"/>
        <v>13</v>
      </c>
      <c r="D5894" s="9" t="s">
        <v>2115</v>
      </c>
      <c r="E5894" s="9" t="s">
        <v>2116</v>
      </c>
      <c r="F5894" s="10">
        <f t="shared" ca="1" si="185"/>
        <v>1.2518735006836246E-2</v>
      </c>
      <c r="G5894" s="3" t="str">
        <f>VLOOKUP(Table3[[#This Row],[PRODUCT ID]],Table1[[PRODUCT]:[SELLING PRICE]],1,FALSE)</f>
        <v>Product648</v>
      </c>
      <c r="H5894" s="3" t="str">
        <f>VLOOKUP(Table3[[#This Row],[PRODUCT ID]],Table1[[PRODUCT]:[SELLING PRICE]],2,FALSE)</f>
        <v>Category4</v>
      </c>
      <c r="I5894" s="3" t="str">
        <f>VLOOKUP(Table3[[#This Row],[PRODUCT ID]],Table1[[PRODUCT]:[SELLING PRICE]],3,FALSE)</f>
        <v>Ft</v>
      </c>
      <c r="J5894" s="16">
        <f ca="1">VLOOKUP(Table3[[#This Row],[PRODUCT ID]],Table1[[PRODUCT]:[SELLING PRICE]],4,FALSE)</f>
        <v>46</v>
      </c>
      <c r="K5894" s="16">
        <f ca="1">VLOOKUP(Table3[[#This Row],[PRODUCT ID]],Table1[[PRODUCT]:[SELLING PRICE]],5,FALSE)</f>
        <v>43.709967313333578</v>
      </c>
      <c r="L5894" s="16">
        <f ca="1">J5894*Table3[[#This Row],[QUANTITY]]</f>
        <v>598</v>
      </c>
      <c r="M5894" s="16">
        <f ca="1">K5894*Table3[[#This Row],[QUANTITY]]*(1-Table3[[#This Row],[DISCOUNT %]])</f>
        <v>561.1160595999462</v>
      </c>
      <c r="N5894" s="3">
        <f>DAY(Table3[[#This Row],[DATE]])</f>
        <v>18</v>
      </c>
      <c r="O5894" s="3" t="str">
        <f>TEXT(Table3[[#This Row],[DATE]],"mmm")</f>
        <v>Feb</v>
      </c>
      <c r="P5894" s="3">
        <f>YEAR(Table3[[#This Row],[DATE]])</f>
        <v>2037</v>
      </c>
    </row>
    <row r="5895" spans="1:16" x14ac:dyDescent="0.3">
      <c r="A5895" s="6">
        <v>50090</v>
      </c>
      <c r="B5895" s="7" t="s">
        <v>1701</v>
      </c>
      <c r="C5895" s="9">
        <f t="shared" ca="1" si="184"/>
        <v>9</v>
      </c>
      <c r="D5895" s="9" t="s">
        <v>2115</v>
      </c>
      <c r="E5895" s="9" t="s">
        <v>2116</v>
      </c>
      <c r="F5895" s="10">
        <f t="shared" ca="1" si="185"/>
        <v>8.6583851085065208E-2</v>
      </c>
      <c r="G5895" s="3" t="str">
        <f>VLOOKUP(Table3[[#This Row],[PRODUCT ID]],Table1[[PRODUCT]:[SELLING PRICE]],1,FALSE)</f>
        <v>Product649</v>
      </c>
      <c r="H5895" s="3" t="str">
        <f>VLOOKUP(Table3[[#This Row],[PRODUCT ID]],Table1[[PRODUCT]:[SELLING PRICE]],2,FALSE)</f>
        <v>Category1</v>
      </c>
      <c r="I5895" s="3" t="str">
        <f>VLOOKUP(Table3[[#This Row],[PRODUCT ID]],Table1[[PRODUCT]:[SELLING PRICE]],3,FALSE)</f>
        <v>No</v>
      </c>
      <c r="J5895" s="16">
        <f ca="1">VLOOKUP(Table3[[#This Row],[PRODUCT ID]],Table1[[PRODUCT]:[SELLING PRICE]],4,FALSE)</f>
        <v>200</v>
      </c>
      <c r="K5895" s="16">
        <f ca="1">VLOOKUP(Table3[[#This Row],[PRODUCT ID]],Table1[[PRODUCT]:[SELLING PRICE]],5,FALSE)</f>
        <v>220.70133765440596</v>
      </c>
      <c r="L5895" s="16">
        <f ca="1">J5895*Table3[[#This Row],[QUANTITY]]</f>
        <v>1800</v>
      </c>
      <c r="M5895" s="16">
        <f ca="1">K5895*Table3[[#This Row],[QUANTITY]]*(1-Table3[[#This Row],[DISCOUNT %]])</f>
        <v>1814.3294931059597</v>
      </c>
      <c r="N5895" s="3">
        <f>DAY(Table3[[#This Row],[DATE]])</f>
        <v>19</v>
      </c>
      <c r="O5895" s="3" t="str">
        <f>TEXT(Table3[[#This Row],[DATE]],"mmm")</f>
        <v>Feb</v>
      </c>
      <c r="P5895" s="3">
        <f>YEAR(Table3[[#This Row],[DATE]])</f>
        <v>2037</v>
      </c>
    </row>
    <row r="5896" spans="1:16" x14ac:dyDescent="0.3">
      <c r="A5896" s="6">
        <v>50091</v>
      </c>
      <c r="B5896" s="7" t="s">
        <v>1702</v>
      </c>
      <c r="C5896" s="9">
        <f t="shared" ca="1" si="184"/>
        <v>11</v>
      </c>
      <c r="D5896" s="9" t="s">
        <v>2116</v>
      </c>
      <c r="E5896" s="9" t="s">
        <v>2118</v>
      </c>
      <c r="F5896" s="10">
        <f t="shared" ca="1" si="185"/>
        <v>9.9696249956851557E-3</v>
      </c>
      <c r="G5896" s="3" t="str">
        <f>VLOOKUP(Table3[[#This Row],[PRODUCT ID]],Table1[[PRODUCT]:[SELLING PRICE]],1,FALSE)</f>
        <v>Product650</v>
      </c>
      <c r="H5896" s="3" t="str">
        <f>VLOOKUP(Table3[[#This Row],[PRODUCT ID]],Table1[[PRODUCT]:[SELLING PRICE]],2,FALSE)</f>
        <v>Category2</v>
      </c>
      <c r="I5896" s="3" t="str">
        <f>VLOOKUP(Table3[[#This Row],[PRODUCT ID]],Table1[[PRODUCT]:[SELLING PRICE]],3,FALSE)</f>
        <v>Kg</v>
      </c>
      <c r="J5896" s="16">
        <f ca="1">VLOOKUP(Table3[[#This Row],[PRODUCT ID]],Table1[[PRODUCT]:[SELLING PRICE]],4,FALSE)</f>
        <v>32</v>
      </c>
      <c r="K5896" s="16">
        <f ca="1">VLOOKUP(Table3[[#This Row],[PRODUCT ID]],Table1[[PRODUCT]:[SELLING PRICE]],5,FALSE)</f>
        <v>226.87538032493828</v>
      </c>
      <c r="L5896" s="16">
        <f ca="1">J5896*Table3[[#This Row],[QUANTITY]]</f>
        <v>352</v>
      </c>
      <c r="M5896" s="16">
        <f ca="1">K5896*Table3[[#This Row],[QUANTITY]]*(1-Table3[[#This Row],[DISCOUNT %]])</f>
        <v>2470.7486964857972</v>
      </c>
      <c r="N5896" s="3">
        <f>DAY(Table3[[#This Row],[DATE]])</f>
        <v>20</v>
      </c>
      <c r="O5896" s="3" t="str">
        <f>TEXT(Table3[[#This Row],[DATE]],"mmm")</f>
        <v>Feb</v>
      </c>
      <c r="P5896" s="3">
        <f>YEAR(Table3[[#This Row],[DATE]])</f>
        <v>2037</v>
      </c>
    </row>
    <row r="5897" spans="1:16" x14ac:dyDescent="0.3">
      <c r="A5897" s="6">
        <v>50092</v>
      </c>
      <c r="B5897" s="7" t="s">
        <v>1703</v>
      </c>
      <c r="C5897" s="9">
        <f t="shared" ca="1" si="184"/>
        <v>12</v>
      </c>
      <c r="D5897" s="9" t="s">
        <v>2116</v>
      </c>
      <c r="E5897" s="9" t="s">
        <v>2118</v>
      </c>
      <c r="F5897" s="10">
        <f t="shared" ca="1" si="185"/>
        <v>5.0179692410554144E-2</v>
      </c>
      <c r="G5897" s="3" t="str">
        <f>VLOOKUP(Table3[[#This Row],[PRODUCT ID]],Table1[[PRODUCT]:[SELLING PRICE]],1,FALSE)</f>
        <v>Product651</v>
      </c>
      <c r="H5897" s="3" t="str">
        <f>VLOOKUP(Table3[[#This Row],[PRODUCT ID]],Table1[[PRODUCT]:[SELLING PRICE]],2,FALSE)</f>
        <v>Category3</v>
      </c>
      <c r="I5897" s="3" t="str">
        <f>VLOOKUP(Table3[[#This Row],[PRODUCT ID]],Table1[[PRODUCT]:[SELLING PRICE]],3,FALSE)</f>
        <v>Kg</v>
      </c>
      <c r="J5897" s="16">
        <f ca="1">VLOOKUP(Table3[[#This Row],[PRODUCT ID]],Table1[[PRODUCT]:[SELLING PRICE]],4,FALSE)</f>
        <v>214</v>
      </c>
      <c r="K5897" s="16">
        <f ca="1">VLOOKUP(Table3[[#This Row],[PRODUCT ID]],Table1[[PRODUCT]:[SELLING PRICE]],5,FALSE)</f>
        <v>300.2540496125402</v>
      </c>
      <c r="L5897" s="16">
        <f ca="1">J5897*Table3[[#This Row],[QUANTITY]]</f>
        <v>2568</v>
      </c>
      <c r="M5897" s="16">
        <f ca="1">K5897*Table3[[#This Row],[QUANTITY]]*(1-Table3[[#This Row],[DISCOUNT %]])</f>
        <v>3422.2487250955155</v>
      </c>
      <c r="N5897" s="3">
        <f>DAY(Table3[[#This Row],[DATE]])</f>
        <v>21</v>
      </c>
      <c r="O5897" s="3" t="str">
        <f>TEXT(Table3[[#This Row],[DATE]],"mmm")</f>
        <v>Feb</v>
      </c>
      <c r="P5897" s="3">
        <f>YEAR(Table3[[#This Row],[DATE]])</f>
        <v>2037</v>
      </c>
    </row>
    <row r="5898" spans="1:16" x14ac:dyDescent="0.3">
      <c r="A5898" s="6">
        <v>50093</v>
      </c>
      <c r="B5898" s="7" t="s">
        <v>1704</v>
      </c>
      <c r="C5898" s="9">
        <f t="shared" ca="1" si="184"/>
        <v>2</v>
      </c>
      <c r="D5898" s="9" t="s">
        <v>2116</v>
      </c>
      <c r="E5898" s="9" t="s">
        <v>2116</v>
      </c>
      <c r="F5898" s="10">
        <f t="shared" ca="1" si="185"/>
        <v>8.3236310151146339E-2</v>
      </c>
      <c r="G5898" s="3" t="str">
        <f>VLOOKUP(Table3[[#This Row],[PRODUCT ID]],Table1[[PRODUCT]:[SELLING PRICE]],1,FALSE)</f>
        <v>Product652</v>
      </c>
      <c r="H5898" s="3" t="str">
        <f>VLOOKUP(Table3[[#This Row],[PRODUCT ID]],Table1[[PRODUCT]:[SELLING PRICE]],2,FALSE)</f>
        <v>Category4</v>
      </c>
      <c r="I5898" s="3" t="str">
        <f>VLOOKUP(Table3[[#This Row],[PRODUCT ID]],Table1[[PRODUCT]:[SELLING PRICE]],3,FALSE)</f>
        <v>Lt</v>
      </c>
      <c r="J5898" s="16">
        <f ca="1">VLOOKUP(Table3[[#This Row],[PRODUCT ID]],Table1[[PRODUCT]:[SELLING PRICE]],4,FALSE)</f>
        <v>103</v>
      </c>
      <c r="K5898" s="16">
        <f ca="1">VLOOKUP(Table3[[#This Row],[PRODUCT ID]],Table1[[PRODUCT]:[SELLING PRICE]],5,FALSE)</f>
        <v>117.1411806056699</v>
      </c>
      <c r="L5898" s="16">
        <f ca="1">J5898*Table3[[#This Row],[QUANTITY]]</f>
        <v>206</v>
      </c>
      <c r="M5898" s="16">
        <f ca="1">K5898*Table3[[#This Row],[QUANTITY]]*(1-Table3[[#This Row],[DISCOUNT %]])</f>
        <v>214.78156193060983</v>
      </c>
      <c r="N5898" s="3">
        <f>DAY(Table3[[#This Row],[DATE]])</f>
        <v>22</v>
      </c>
      <c r="O5898" s="3" t="str">
        <f>TEXT(Table3[[#This Row],[DATE]],"mmm")</f>
        <v>Feb</v>
      </c>
      <c r="P5898" s="3">
        <f>YEAR(Table3[[#This Row],[DATE]])</f>
        <v>2037</v>
      </c>
    </row>
    <row r="5899" spans="1:16" x14ac:dyDescent="0.3">
      <c r="A5899" s="6">
        <v>50094</v>
      </c>
      <c r="B5899" s="7" t="s">
        <v>1705</v>
      </c>
      <c r="C5899" s="9">
        <f t="shared" ca="1" si="184"/>
        <v>7</v>
      </c>
      <c r="D5899" s="9" t="s">
        <v>2115</v>
      </c>
      <c r="E5899" s="9" t="s">
        <v>2116</v>
      </c>
      <c r="F5899" s="10">
        <f t="shared" ca="1" si="185"/>
        <v>4.0482769404990076E-3</v>
      </c>
      <c r="G5899" s="3" t="str">
        <f>VLOOKUP(Table3[[#This Row],[PRODUCT ID]],Table1[[PRODUCT]:[SELLING PRICE]],1,FALSE)</f>
        <v>Product653</v>
      </c>
      <c r="H5899" s="3" t="str">
        <f>VLOOKUP(Table3[[#This Row],[PRODUCT ID]],Table1[[PRODUCT]:[SELLING PRICE]],2,FALSE)</f>
        <v>Category5</v>
      </c>
      <c r="I5899" s="3" t="str">
        <f>VLOOKUP(Table3[[#This Row],[PRODUCT ID]],Table1[[PRODUCT]:[SELLING PRICE]],3,FALSE)</f>
        <v>Kg</v>
      </c>
      <c r="J5899" s="16">
        <f ca="1">VLOOKUP(Table3[[#This Row],[PRODUCT ID]],Table1[[PRODUCT]:[SELLING PRICE]],4,FALSE)</f>
        <v>146</v>
      </c>
      <c r="K5899" s="16">
        <f ca="1">VLOOKUP(Table3[[#This Row],[PRODUCT ID]],Table1[[PRODUCT]:[SELLING PRICE]],5,FALSE)</f>
        <v>48.777524352360103</v>
      </c>
      <c r="L5899" s="16">
        <f ca="1">J5899*Table3[[#This Row],[QUANTITY]]</f>
        <v>1022</v>
      </c>
      <c r="M5899" s="16">
        <f ca="1">K5899*Table3[[#This Row],[QUANTITY]]*(1-Table3[[#This Row],[DISCOUNT %]])</f>
        <v>340.0604159771687</v>
      </c>
      <c r="N5899" s="3">
        <f>DAY(Table3[[#This Row],[DATE]])</f>
        <v>23</v>
      </c>
      <c r="O5899" s="3" t="str">
        <f>TEXT(Table3[[#This Row],[DATE]],"mmm")</f>
        <v>Feb</v>
      </c>
      <c r="P5899" s="3">
        <f>YEAR(Table3[[#This Row],[DATE]])</f>
        <v>2037</v>
      </c>
    </row>
    <row r="5900" spans="1:16" x14ac:dyDescent="0.3">
      <c r="A5900" s="6">
        <v>50095</v>
      </c>
      <c r="B5900" s="7" t="s">
        <v>1706</v>
      </c>
      <c r="C5900" s="9">
        <f t="shared" ca="1" si="184"/>
        <v>11</v>
      </c>
      <c r="D5900" s="9" t="s">
        <v>2117</v>
      </c>
      <c r="E5900" s="9" t="s">
        <v>2116</v>
      </c>
      <c r="F5900" s="10">
        <f t="shared" ca="1" si="185"/>
        <v>1.9397513848483761E-2</v>
      </c>
      <c r="G5900" s="3" t="str">
        <f>VLOOKUP(Table3[[#This Row],[PRODUCT ID]],Table1[[PRODUCT]:[SELLING PRICE]],1,FALSE)</f>
        <v>Product654</v>
      </c>
      <c r="H5900" s="3" t="str">
        <f>VLOOKUP(Table3[[#This Row],[PRODUCT ID]],Table1[[PRODUCT]:[SELLING PRICE]],2,FALSE)</f>
        <v>Category1</v>
      </c>
      <c r="I5900" s="3" t="str">
        <f>VLOOKUP(Table3[[#This Row],[PRODUCT ID]],Table1[[PRODUCT]:[SELLING PRICE]],3,FALSE)</f>
        <v>Lt</v>
      </c>
      <c r="J5900" s="16">
        <f ca="1">VLOOKUP(Table3[[#This Row],[PRODUCT ID]],Table1[[PRODUCT]:[SELLING PRICE]],4,FALSE)</f>
        <v>18</v>
      </c>
      <c r="K5900" s="16">
        <f ca="1">VLOOKUP(Table3[[#This Row],[PRODUCT ID]],Table1[[PRODUCT]:[SELLING PRICE]],5,FALSE)</f>
        <v>111.12457902082349</v>
      </c>
      <c r="L5900" s="16">
        <f ca="1">J5900*Table3[[#This Row],[QUANTITY]]</f>
        <v>198</v>
      </c>
      <c r="M5900" s="16">
        <f ca="1">K5900*Table3[[#This Row],[QUANTITY]]*(1-Table3[[#This Row],[DISCOUNT %]])</f>
        <v>1198.6594230639614</v>
      </c>
      <c r="N5900" s="3">
        <f>DAY(Table3[[#This Row],[DATE]])</f>
        <v>24</v>
      </c>
      <c r="O5900" s="3" t="str">
        <f>TEXT(Table3[[#This Row],[DATE]],"mmm")</f>
        <v>Feb</v>
      </c>
      <c r="P5900" s="3">
        <f>YEAR(Table3[[#This Row],[DATE]])</f>
        <v>2037</v>
      </c>
    </row>
    <row r="5901" spans="1:16" x14ac:dyDescent="0.3">
      <c r="A5901" s="6">
        <v>50096</v>
      </c>
      <c r="B5901" s="7" t="s">
        <v>1707</v>
      </c>
      <c r="C5901" s="9">
        <f t="shared" ca="1" si="184"/>
        <v>3</v>
      </c>
      <c r="D5901" s="9" t="s">
        <v>2117</v>
      </c>
      <c r="E5901" s="9" t="s">
        <v>2116</v>
      </c>
      <c r="F5901" s="10">
        <f t="shared" ca="1" si="185"/>
        <v>9.9535995728321433E-2</v>
      </c>
      <c r="G5901" s="3" t="str">
        <f>VLOOKUP(Table3[[#This Row],[PRODUCT ID]],Table1[[PRODUCT]:[SELLING PRICE]],1,FALSE)</f>
        <v>Product655</v>
      </c>
      <c r="H5901" s="3" t="str">
        <f>VLOOKUP(Table3[[#This Row],[PRODUCT ID]],Table1[[PRODUCT]:[SELLING PRICE]],2,FALSE)</f>
        <v>Category2</v>
      </c>
      <c r="I5901" s="3" t="str">
        <f>VLOOKUP(Table3[[#This Row],[PRODUCT ID]],Table1[[PRODUCT]:[SELLING PRICE]],3,FALSE)</f>
        <v>Ft</v>
      </c>
      <c r="J5901" s="16">
        <f ca="1">VLOOKUP(Table3[[#This Row],[PRODUCT ID]],Table1[[PRODUCT]:[SELLING PRICE]],4,FALSE)</f>
        <v>95</v>
      </c>
      <c r="K5901" s="16">
        <f ca="1">VLOOKUP(Table3[[#This Row],[PRODUCT ID]],Table1[[PRODUCT]:[SELLING PRICE]],5,FALSE)</f>
        <v>65.441803234396289</v>
      </c>
      <c r="L5901" s="16">
        <f ca="1">J5901*Table3[[#This Row],[QUANTITY]]</f>
        <v>285</v>
      </c>
      <c r="M5901" s="16">
        <f ca="1">K5901*Table3[[#This Row],[QUANTITY]]*(1-Table3[[#This Row],[DISCOUNT %]])</f>
        <v>176.78396456161133</v>
      </c>
      <c r="N5901" s="3">
        <f>DAY(Table3[[#This Row],[DATE]])</f>
        <v>25</v>
      </c>
      <c r="O5901" s="3" t="str">
        <f>TEXT(Table3[[#This Row],[DATE]],"mmm")</f>
        <v>Feb</v>
      </c>
      <c r="P5901" s="3">
        <f>YEAR(Table3[[#This Row],[DATE]])</f>
        <v>2037</v>
      </c>
    </row>
    <row r="5902" spans="1:16" x14ac:dyDescent="0.3">
      <c r="A5902" s="6">
        <v>50097</v>
      </c>
      <c r="B5902" s="7" t="s">
        <v>1708</v>
      </c>
      <c r="C5902" s="9">
        <f t="shared" ca="1" si="184"/>
        <v>12</v>
      </c>
      <c r="D5902" s="9" t="s">
        <v>2116</v>
      </c>
      <c r="E5902" s="9" t="s">
        <v>2118</v>
      </c>
      <c r="F5902" s="10">
        <f t="shared" ca="1" si="185"/>
        <v>2.7597641070102333E-2</v>
      </c>
      <c r="G5902" s="3" t="str">
        <f>VLOOKUP(Table3[[#This Row],[PRODUCT ID]],Table1[[PRODUCT]:[SELLING PRICE]],1,FALSE)</f>
        <v>Product656</v>
      </c>
      <c r="H5902" s="3" t="str">
        <f>VLOOKUP(Table3[[#This Row],[PRODUCT ID]],Table1[[PRODUCT]:[SELLING PRICE]],2,FALSE)</f>
        <v>Category3</v>
      </c>
      <c r="I5902" s="3" t="str">
        <f>VLOOKUP(Table3[[#This Row],[PRODUCT ID]],Table1[[PRODUCT]:[SELLING PRICE]],3,FALSE)</f>
        <v>Kg</v>
      </c>
      <c r="J5902" s="16">
        <f ca="1">VLOOKUP(Table3[[#This Row],[PRODUCT ID]],Table1[[PRODUCT]:[SELLING PRICE]],4,FALSE)</f>
        <v>183</v>
      </c>
      <c r="K5902" s="16">
        <f ca="1">VLOOKUP(Table3[[#This Row],[PRODUCT ID]],Table1[[PRODUCT]:[SELLING PRICE]],5,FALSE)</f>
        <v>145.22573395111144</v>
      </c>
      <c r="L5902" s="16">
        <f ca="1">J5902*Table3[[#This Row],[QUANTITY]]</f>
        <v>2196</v>
      </c>
      <c r="M5902" s="16">
        <f ca="1">K5902*Table3[[#This Row],[QUANTITY]]*(1-Table3[[#This Row],[DISCOUNT %]])</f>
        <v>1694.6141552566378</v>
      </c>
      <c r="N5902" s="3">
        <f>DAY(Table3[[#This Row],[DATE]])</f>
        <v>26</v>
      </c>
      <c r="O5902" s="3" t="str">
        <f>TEXT(Table3[[#This Row],[DATE]],"mmm")</f>
        <v>Feb</v>
      </c>
      <c r="P5902" s="3">
        <f>YEAR(Table3[[#This Row],[DATE]])</f>
        <v>2037</v>
      </c>
    </row>
    <row r="5903" spans="1:16" x14ac:dyDescent="0.3">
      <c r="A5903" s="6">
        <v>50098</v>
      </c>
      <c r="B5903" s="7" t="s">
        <v>1709</v>
      </c>
      <c r="C5903" s="9">
        <f t="shared" ca="1" si="184"/>
        <v>7</v>
      </c>
      <c r="D5903" s="9" t="s">
        <v>2116</v>
      </c>
      <c r="E5903" s="9" t="s">
        <v>2116</v>
      </c>
      <c r="F5903" s="10">
        <f t="shared" ca="1" si="185"/>
        <v>2.3824548301911067E-2</v>
      </c>
      <c r="G5903" s="3" t="str">
        <f>VLOOKUP(Table3[[#This Row],[PRODUCT ID]],Table1[[PRODUCT]:[SELLING PRICE]],1,FALSE)</f>
        <v>Product657</v>
      </c>
      <c r="H5903" s="3" t="str">
        <f>VLOOKUP(Table3[[#This Row],[PRODUCT ID]],Table1[[PRODUCT]:[SELLING PRICE]],2,FALSE)</f>
        <v>Category4</v>
      </c>
      <c r="I5903" s="3" t="str">
        <f>VLOOKUP(Table3[[#This Row],[PRODUCT ID]],Table1[[PRODUCT]:[SELLING PRICE]],3,FALSE)</f>
        <v>No</v>
      </c>
      <c r="J5903" s="16">
        <f ca="1">VLOOKUP(Table3[[#This Row],[PRODUCT ID]],Table1[[PRODUCT]:[SELLING PRICE]],4,FALSE)</f>
        <v>108</v>
      </c>
      <c r="K5903" s="16">
        <f ca="1">VLOOKUP(Table3[[#This Row],[PRODUCT ID]],Table1[[PRODUCT]:[SELLING PRICE]],5,FALSE)</f>
        <v>262.07241558142709</v>
      </c>
      <c r="L5903" s="16">
        <f ca="1">J5903*Table3[[#This Row],[QUANTITY]]</f>
        <v>756</v>
      </c>
      <c r="M5903" s="16">
        <f ca="1">K5903*Table3[[#This Row],[QUANTITY]]*(1-Table3[[#This Row],[DISCOUNT %]])</f>
        <v>1790.8006106046621</v>
      </c>
      <c r="N5903" s="3">
        <f>DAY(Table3[[#This Row],[DATE]])</f>
        <v>27</v>
      </c>
      <c r="O5903" s="3" t="str">
        <f>TEXT(Table3[[#This Row],[DATE]],"mmm")</f>
        <v>Feb</v>
      </c>
      <c r="P5903" s="3">
        <f>YEAR(Table3[[#This Row],[DATE]])</f>
        <v>2037</v>
      </c>
    </row>
    <row r="5904" spans="1:16" x14ac:dyDescent="0.3">
      <c r="A5904" s="6">
        <v>50099</v>
      </c>
      <c r="B5904" s="7" t="s">
        <v>1710</v>
      </c>
      <c r="C5904" s="9">
        <f t="shared" ca="1" si="184"/>
        <v>10</v>
      </c>
      <c r="D5904" s="9" t="s">
        <v>2116</v>
      </c>
      <c r="E5904" s="9" t="s">
        <v>2116</v>
      </c>
      <c r="F5904" s="10">
        <f t="shared" ca="1" si="185"/>
        <v>2.2799369500672642E-2</v>
      </c>
      <c r="G5904" s="3" t="str">
        <f>VLOOKUP(Table3[[#This Row],[PRODUCT ID]],Table1[[PRODUCT]:[SELLING PRICE]],1,FALSE)</f>
        <v>Product658</v>
      </c>
      <c r="H5904" s="3" t="str">
        <f>VLOOKUP(Table3[[#This Row],[PRODUCT ID]],Table1[[PRODUCT]:[SELLING PRICE]],2,FALSE)</f>
        <v>Category5</v>
      </c>
      <c r="I5904" s="3" t="str">
        <f>VLOOKUP(Table3[[#This Row],[PRODUCT ID]],Table1[[PRODUCT]:[SELLING PRICE]],3,FALSE)</f>
        <v>No</v>
      </c>
      <c r="J5904" s="16">
        <f ca="1">VLOOKUP(Table3[[#This Row],[PRODUCT ID]],Table1[[PRODUCT]:[SELLING PRICE]],4,FALSE)</f>
        <v>24</v>
      </c>
      <c r="K5904" s="16">
        <f ca="1">VLOOKUP(Table3[[#This Row],[PRODUCT ID]],Table1[[PRODUCT]:[SELLING PRICE]],5,FALSE)</f>
        <v>203.42968704937832</v>
      </c>
      <c r="L5904" s="16">
        <f ca="1">J5904*Table3[[#This Row],[QUANTITY]]</f>
        <v>240</v>
      </c>
      <c r="M5904" s="16">
        <f ca="1">K5904*Table3[[#This Row],[QUANTITY]]*(1-Table3[[#This Row],[DISCOUNT %]])</f>
        <v>1987.9161844693335</v>
      </c>
      <c r="N5904" s="3">
        <f>DAY(Table3[[#This Row],[DATE]])</f>
        <v>28</v>
      </c>
      <c r="O5904" s="3" t="str">
        <f>TEXT(Table3[[#This Row],[DATE]],"mmm")</f>
        <v>Feb</v>
      </c>
      <c r="P5904" s="3">
        <f>YEAR(Table3[[#This Row],[DATE]])</f>
        <v>2037</v>
      </c>
    </row>
    <row r="5905" spans="1:16" x14ac:dyDescent="0.3">
      <c r="A5905" s="6">
        <v>50100</v>
      </c>
      <c r="B5905" s="7" t="s">
        <v>1711</v>
      </c>
      <c r="C5905" s="9">
        <f t="shared" ca="1" si="184"/>
        <v>9</v>
      </c>
      <c r="D5905" s="9" t="s">
        <v>2116</v>
      </c>
      <c r="E5905" s="9" t="s">
        <v>2116</v>
      </c>
      <c r="F5905" s="10">
        <f t="shared" ca="1" si="185"/>
        <v>8.8682792131580812E-2</v>
      </c>
      <c r="G5905" s="3" t="str">
        <f>VLOOKUP(Table3[[#This Row],[PRODUCT ID]],Table1[[PRODUCT]:[SELLING PRICE]],1,FALSE)</f>
        <v>Product659</v>
      </c>
      <c r="H5905" s="3" t="str">
        <f>VLOOKUP(Table3[[#This Row],[PRODUCT ID]],Table1[[PRODUCT]:[SELLING PRICE]],2,FALSE)</f>
        <v>Category1</v>
      </c>
      <c r="I5905" s="3" t="str">
        <f>VLOOKUP(Table3[[#This Row],[PRODUCT ID]],Table1[[PRODUCT]:[SELLING PRICE]],3,FALSE)</f>
        <v>Ft</v>
      </c>
      <c r="J5905" s="16">
        <f ca="1">VLOOKUP(Table3[[#This Row],[PRODUCT ID]],Table1[[PRODUCT]:[SELLING PRICE]],4,FALSE)</f>
        <v>92</v>
      </c>
      <c r="K5905" s="16">
        <f ca="1">VLOOKUP(Table3[[#This Row],[PRODUCT ID]],Table1[[PRODUCT]:[SELLING PRICE]],5,FALSE)</f>
        <v>193.8941458912727</v>
      </c>
      <c r="L5905" s="16">
        <f ca="1">J5905*Table3[[#This Row],[QUANTITY]]</f>
        <v>828</v>
      </c>
      <c r="M5905" s="16">
        <f ca="1">K5905*Table3[[#This Row],[QUANTITY]]*(1-Table3[[#This Row],[DISCOUNT %]])</f>
        <v>1590.291644900999</v>
      </c>
      <c r="N5905" s="3">
        <f>DAY(Table3[[#This Row],[DATE]])</f>
        <v>1</v>
      </c>
      <c r="O5905" s="3" t="str">
        <f>TEXT(Table3[[#This Row],[DATE]],"mmm")</f>
        <v>Mar</v>
      </c>
      <c r="P5905" s="3">
        <f>YEAR(Table3[[#This Row],[DATE]])</f>
        <v>2037</v>
      </c>
    </row>
    <row r="5906" spans="1:16" x14ac:dyDescent="0.3">
      <c r="A5906" s="6">
        <v>50101</v>
      </c>
      <c r="B5906" s="7" t="s">
        <v>1712</v>
      </c>
      <c r="C5906" s="9">
        <f t="shared" ca="1" si="184"/>
        <v>5</v>
      </c>
      <c r="D5906" s="9" t="s">
        <v>2115</v>
      </c>
      <c r="E5906" s="9" t="s">
        <v>2116</v>
      </c>
      <c r="F5906" s="10">
        <f t="shared" ca="1" si="185"/>
        <v>5.2570232846792457E-2</v>
      </c>
      <c r="G5906" s="3" t="str">
        <f>VLOOKUP(Table3[[#This Row],[PRODUCT ID]],Table1[[PRODUCT]:[SELLING PRICE]],1,FALSE)</f>
        <v>Product660</v>
      </c>
      <c r="H5906" s="3" t="str">
        <f>VLOOKUP(Table3[[#This Row],[PRODUCT ID]],Table1[[PRODUCT]:[SELLING PRICE]],2,FALSE)</f>
        <v>Category2</v>
      </c>
      <c r="I5906" s="3" t="str">
        <f>VLOOKUP(Table3[[#This Row],[PRODUCT ID]],Table1[[PRODUCT]:[SELLING PRICE]],3,FALSE)</f>
        <v>No</v>
      </c>
      <c r="J5906" s="16">
        <f ca="1">VLOOKUP(Table3[[#This Row],[PRODUCT ID]],Table1[[PRODUCT]:[SELLING PRICE]],4,FALSE)</f>
        <v>213</v>
      </c>
      <c r="K5906" s="16">
        <f ca="1">VLOOKUP(Table3[[#This Row],[PRODUCT ID]],Table1[[PRODUCT]:[SELLING PRICE]],5,FALSE)</f>
        <v>182.46036713322928</v>
      </c>
      <c r="L5906" s="16">
        <f ca="1">J5906*Table3[[#This Row],[QUANTITY]]</f>
        <v>1065</v>
      </c>
      <c r="M5906" s="16">
        <f ca="1">K5906*Table3[[#This Row],[QUANTITY]]*(1-Table3[[#This Row],[DISCOUNT %]])</f>
        <v>864.34191573862097</v>
      </c>
      <c r="N5906" s="3">
        <f>DAY(Table3[[#This Row],[DATE]])</f>
        <v>2</v>
      </c>
      <c r="O5906" s="3" t="str">
        <f>TEXT(Table3[[#This Row],[DATE]],"mmm")</f>
        <v>Mar</v>
      </c>
      <c r="P5906" s="3">
        <f>YEAR(Table3[[#This Row],[DATE]])</f>
        <v>2037</v>
      </c>
    </row>
    <row r="5907" spans="1:16" x14ac:dyDescent="0.3">
      <c r="A5907" s="6">
        <v>50102</v>
      </c>
      <c r="B5907" s="7" t="s">
        <v>1713</v>
      </c>
      <c r="C5907" s="9">
        <f t="shared" ca="1" si="184"/>
        <v>9</v>
      </c>
      <c r="D5907" s="9" t="s">
        <v>2116</v>
      </c>
      <c r="E5907" s="9" t="s">
        <v>2116</v>
      </c>
      <c r="F5907" s="10">
        <f t="shared" ca="1" si="185"/>
        <v>2.6074184989373507E-2</v>
      </c>
      <c r="G5907" s="3" t="str">
        <f>VLOOKUP(Table3[[#This Row],[PRODUCT ID]],Table1[[PRODUCT]:[SELLING PRICE]],1,FALSE)</f>
        <v>Product661</v>
      </c>
      <c r="H5907" s="3" t="str">
        <f>VLOOKUP(Table3[[#This Row],[PRODUCT ID]],Table1[[PRODUCT]:[SELLING PRICE]],2,FALSE)</f>
        <v>Category3</v>
      </c>
      <c r="I5907" s="3" t="str">
        <f>VLOOKUP(Table3[[#This Row],[PRODUCT ID]],Table1[[PRODUCT]:[SELLING PRICE]],3,FALSE)</f>
        <v>Kg</v>
      </c>
      <c r="J5907" s="16">
        <f ca="1">VLOOKUP(Table3[[#This Row],[PRODUCT ID]],Table1[[PRODUCT]:[SELLING PRICE]],4,FALSE)</f>
        <v>157</v>
      </c>
      <c r="K5907" s="16">
        <f ca="1">VLOOKUP(Table3[[#This Row],[PRODUCT ID]],Table1[[PRODUCT]:[SELLING PRICE]],5,FALSE)</f>
        <v>27.492579642136519</v>
      </c>
      <c r="L5907" s="16">
        <f ca="1">J5907*Table3[[#This Row],[QUANTITY]]</f>
        <v>1413</v>
      </c>
      <c r="M5907" s="16">
        <f ca="1">K5907*Table3[[#This Row],[QUANTITY]]*(1-Table3[[#This Row],[DISCOUNT %]])</f>
        <v>240.98159731241131</v>
      </c>
      <c r="N5907" s="3">
        <f>DAY(Table3[[#This Row],[DATE]])</f>
        <v>3</v>
      </c>
      <c r="O5907" s="3" t="str">
        <f>TEXT(Table3[[#This Row],[DATE]],"mmm")</f>
        <v>Mar</v>
      </c>
      <c r="P5907" s="3">
        <f>YEAR(Table3[[#This Row],[DATE]])</f>
        <v>2037</v>
      </c>
    </row>
    <row r="5908" spans="1:16" x14ac:dyDescent="0.3">
      <c r="A5908" s="6">
        <v>50103</v>
      </c>
      <c r="B5908" s="7" t="s">
        <v>1714</v>
      </c>
      <c r="C5908" s="9">
        <f t="shared" ca="1" si="184"/>
        <v>5</v>
      </c>
      <c r="D5908" s="9" t="s">
        <v>2117</v>
      </c>
      <c r="E5908" s="9" t="s">
        <v>2118</v>
      </c>
      <c r="F5908" s="10">
        <f t="shared" ca="1" si="185"/>
        <v>4.8467647434269571E-3</v>
      </c>
      <c r="G5908" s="3" t="str">
        <f>VLOOKUP(Table3[[#This Row],[PRODUCT ID]],Table1[[PRODUCT]:[SELLING PRICE]],1,FALSE)</f>
        <v>Product662</v>
      </c>
      <c r="H5908" s="3" t="str">
        <f>VLOOKUP(Table3[[#This Row],[PRODUCT ID]],Table1[[PRODUCT]:[SELLING PRICE]],2,FALSE)</f>
        <v>Category4</v>
      </c>
      <c r="I5908" s="3" t="str">
        <f>VLOOKUP(Table3[[#This Row],[PRODUCT ID]],Table1[[PRODUCT]:[SELLING PRICE]],3,FALSE)</f>
        <v>Kg</v>
      </c>
      <c r="J5908" s="16">
        <f ca="1">VLOOKUP(Table3[[#This Row],[PRODUCT ID]],Table1[[PRODUCT]:[SELLING PRICE]],4,FALSE)</f>
        <v>229</v>
      </c>
      <c r="K5908" s="16">
        <f ca="1">VLOOKUP(Table3[[#This Row],[PRODUCT ID]],Table1[[PRODUCT]:[SELLING PRICE]],5,FALSE)</f>
        <v>43.564189610241279</v>
      </c>
      <c r="L5908" s="16">
        <f ca="1">J5908*Table3[[#This Row],[QUANTITY]]</f>
        <v>1145</v>
      </c>
      <c r="M5908" s="16">
        <f ca="1">K5908*Table3[[#This Row],[QUANTITY]]*(1-Table3[[#This Row],[DISCOUNT %]])</f>
        <v>216.76522115981197</v>
      </c>
      <c r="N5908" s="3">
        <f>DAY(Table3[[#This Row],[DATE]])</f>
        <v>4</v>
      </c>
      <c r="O5908" s="3" t="str">
        <f>TEXT(Table3[[#This Row],[DATE]],"mmm")</f>
        <v>Mar</v>
      </c>
      <c r="P5908" s="3">
        <f>YEAR(Table3[[#This Row],[DATE]])</f>
        <v>2037</v>
      </c>
    </row>
    <row r="5909" spans="1:16" x14ac:dyDescent="0.3">
      <c r="A5909" s="6">
        <v>50104</v>
      </c>
      <c r="B5909" s="7" t="s">
        <v>1715</v>
      </c>
      <c r="C5909" s="9">
        <f t="shared" ca="1" si="184"/>
        <v>2</v>
      </c>
      <c r="D5909" s="9" t="s">
        <v>2115</v>
      </c>
      <c r="E5909" s="9" t="s">
        <v>2118</v>
      </c>
      <c r="F5909" s="10">
        <f t="shared" ca="1" si="185"/>
        <v>1.9448954728467385E-2</v>
      </c>
      <c r="G5909" s="3" t="str">
        <f>VLOOKUP(Table3[[#This Row],[PRODUCT ID]],Table1[[PRODUCT]:[SELLING PRICE]],1,FALSE)</f>
        <v>Product663</v>
      </c>
      <c r="H5909" s="3" t="str">
        <f>VLOOKUP(Table3[[#This Row],[PRODUCT ID]],Table1[[PRODUCT]:[SELLING PRICE]],2,FALSE)</f>
        <v>Category5</v>
      </c>
      <c r="I5909" s="3" t="str">
        <f>VLOOKUP(Table3[[#This Row],[PRODUCT ID]],Table1[[PRODUCT]:[SELLING PRICE]],3,FALSE)</f>
        <v>Lt</v>
      </c>
      <c r="J5909" s="16">
        <f ca="1">VLOOKUP(Table3[[#This Row],[PRODUCT ID]],Table1[[PRODUCT]:[SELLING PRICE]],4,FALSE)</f>
        <v>84</v>
      </c>
      <c r="K5909" s="16">
        <f ca="1">VLOOKUP(Table3[[#This Row],[PRODUCT ID]],Table1[[PRODUCT]:[SELLING PRICE]],5,FALSE)</f>
        <v>145.92174776684115</v>
      </c>
      <c r="L5909" s="16">
        <f ca="1">J5909*Table3[[#This Row],[QUANTITY]]</f>
        <v>168</v>
      </c>
      <c r="M5909" s="16">
        <f ca="1">K5909*Table3[[#This Row],[QUANTITY]]*(1-Table3[[#This Row],[DISCOUNT %]])</f>
        <v>286.16744460125005</v>
      </c>
      <c r="N5909" s="3">
        <f>DAY(Table3[[#This Row],[DATE]])</f>
        <v>5</v>
      </c>
      <c r="O5909" s="3" t="str">
        <f>TEXT(Table3[[#This Row],[DATE]],"mmm")</f>
        <v>Mar</v>
      </c>
      <c r="P5909" s="3">
        <f>YEAR(Table3[[#This Row],[DATE]])</f>
        <v>2037</v>
      </c>
    </row>
    <row r="5910" spans="1:16" x14ac:dyDescent="0.3">
      <c r="A5910" s="6">
        <v>50105</v>
      </c>
      <c r="B5910" s="7" t="s">
        <v>1716</v>
      </c>
      <c r="C5910" s="9">
        <f t="shared" ca="1" si="184"/>
        <v>11</v>
      </c>
      <c r="D5910" s="9" t="s">
        <v>2115</v>
      </c>
      <c r="E5910" s="9" t="s">
        <v>2116</v>
      </c>
      <c r="F5910" s="10">
        <f t="shared" ca="1" si="185"/>
        <v>2.4904804920460023E-2</v>
      </c>
      <c r="G5910" s="3" t="str">
        <f>VLOOKUP(Table3[[#This Row],[PRODUCT ID]],Table1[[PRODUCT]:[SELLING PRICE]],1,FALSE)</f>
        <v>Product664</v>
      </c>
      <c r="H5910" s="3" t="str">
        <f>VLOOKUP(Table3[[#This Row],[PRODUCT ID]],Table1[[PRODUCT]:[SELLING PRICE]],2,FALSE)</f>
        <v>Category1</v>
      </c>
      <c r="I5910" s="3" t="str">
        <f>VLOOKUP(Table3[[#This Row],[PRODUCT ID]],Table1[[PRODUCT]:[SELLING PRICE]],3,FALSE)</f>
        <v>Kg</v>
      </c>
      <c r="J5910" s="16">
        <f ca="1">VLOOKUP(Table3[[#This Row],[PRODUCT ID]],Table1[[PRODUCT]:[SELLING PRICE]],4,FALSE)</f>
        <v>192</v>
      </c>
      <c r="K5910" s="16">
        <f ca="1">VLOOKUP(Table3[[#This Row],[PRODUCT ID]],Table1[[PRODUCT]:[SELLING PRICE]],5,FALSE)</f>
        <v>271.03130597854903</v>
      </c>
      <c r="L5910" s="16">
        <f ca="1">J5910*Table3[[#This Row],[QUANTITY]]</f>
        <v>2112</v>
      </c>
      <c r="M5910" s="16">
        <f ca="1">K5910*Table3[[#This Row],[QUANTITY]]*(1-Table3[[#This Row],[DISCOUNT %]])</f>
        <v>2907.0945659339732</v>
      </c>
      <c r="N5910" s="3">
        <f>DAY(Table3[[#This Row],[DATE]])</f>
        <v>6</v>
      </c>
      <c r="O5910" s="3" t="str">
        <f>TEXT(Table3[[#This Row],[DATE]],"mmm")</f>
        <v>Mar</v>
      </c>
      <c r="P5910" s="3">
        <f>YEAR(Table3[[#This Row],[DATE]])</f>
        <v>2037</v>
      </c>
    </row>
    <row r="5911" spans="1:16" x14ac:dyDescent="0.3">
      <c r="A5911" s="6">
        <v>50106</v>
      </c>
      <c r="B5911" s="7" t="s">
        <v>1717</v>
      </c>
      <c r="C5911" s="9">
        <f t="shared" ca="1" si="184"/>
        <v>9</v>
      </c>
      <c r="D5911" s="9" t="s">
        <v>2115</v>
      </c>
      <c r="E5911" s="9" t="s">
        <v>2116</v>
      </c>
      <c r="F5911" s="10">
        <f t="shared" ca="1" si="185"/>
        <v>4.3913410620090368E-2</v>
      </c>
      <c r="G5911" s="3" t="str">
        <f>VLOOKUP(Table3[[#This Row],[PRODUCT ID]],Table1[[PRODUCT]:[SELLING PRICE]],1,FALSE)</f>
        <v>Product665</v>
      </c>
      <c r="H5911" s="3" t="str">
        <f>VLOOKUP(Table3[[#This Row],[PRODUCT ID]],Table1[[PRODUCT]:[SELLING PRICE]],2,FALSE)</f>
        <v>Category2</v>
      </c>
      <c r="I5911" s="3" t="str">
        <f>VLOOKUP(Table3[[#This Row],[PRODUCT ID]],Table1[[PRODUCT]:[SELLING PRICE]],3,FALSE)</f>
        <v>Lt</v>
      </c>
      <c r="J5911" s="16">
        <f ca="1">VLOOKUP(Table3[[#This Row],[PRODUCT ID]],Table1[[PRODUCT]:[SELLING PRICE]],4,FALSE)</f>
        <v>96</v>
      </c>
      <c r="K5911" s="16">
        <f ca="1">VLOOKUP(Table3[[#This Row],[PRODUCT ID]],Table1[[PRODUCT]:[SELLING PRICE]],5,FALSE)</f>
        <v>232.08029198288054</v>
      </c>
      <c r="L5911" s="16">
        <f ca="1">J5911*Table3[[#This Row],[QUANTITY]]</f>
        <v>864</v>
      </c>
      <c r="M5911" s="16">
        <f ca="1">K5911*Table3[[#This Row],[QUANTITY]]*(1-Table3[[#This Row],[DISCOUNT %]])</f>
        <v>1996.9996934178525</v>
      </c>
      <c r="N5911" s="3">
        <f>DAY(Table3[[#This Row],[DATE]])</f>
        <v>7</v>
      </c>
      <c r="O5911" s="3" t="str">
        <f>TEXT(Table3[[#This Row],[DATE]],"mmm")</f>
        <v>Mar</v>
      </c>
      <c r="P5911" s="3">
        <f>YEAR(Table3[[#This Row],[DATE]])</f>
        <v>2037</v>
      </c>
    </row>
    <row r="5912" spans="1:16" x14ac:dyDescent="0.3">
      <c r="A5912" s="6">
        <v>50107</v>
      </c>
      <c r="B5912" s="7" t="s">
        <v>1718</v>
      </c>
      <c r="C5912" s="9">
        <f t="shared" ca="1" si="184"/>
        <v>12</v>
      </c>
      <c r="D5912" s="9" t="s">
        <v>2116</v>
      </c>
      <c r="E5912" s="9" t="s">
        <v>2116</v>
      </c>
      <c r="F5912" s="10">
        <f t="shared" ca="1" si="185"/>
        <v>8.4544916953374738E-2</v>
      </c>
      <c r="G5912" s="3" t="str">
        <f>VLOOKUP(Table3[[#This Row],[PRODUCT ID]],Table1[[PRODUCT]:[SELLING PRICE]],1,FALSE)</f>
        <v>Product666</v>
      </c>
      <c r="H5912" s="3" t="str">
        <f>VLOOKUP(Table3[[#This Row],[PRODUCT ID]],Table1[[PRODUCT]:[SELLING PRICE]],2,FALSE)</f>
        <v>Category3</v>
      </c>
      <c r="I5912" s="3" t="str">
        <f>VLOOKUP(Table3[[#This Row],[PRODUCT ID]],Table1[[PRODUCT]:[SELLING PRICE]],3,FALSE)</f>
        <v>Ft</v>
      </c>
      <c r="J5912" s="16">
        <f ca="1">VLOOKUP(Table3[[#This Row],[PRODUCT ID]],Table1[[PRODUCT]:[SELLING PRICE]],4,FALSE)</f>
        <v>192</v>
      </c>
      <c r="K5912" s="16">
        <f ca="1">VLOOKUP(Table3[[#This Row],[PRODUCT ID]],Table1[[PRODUCT]:[SELLING PRICE]],5,FALSE)</f>
        <v>130.41703190200008</v>
      </c>
      <c r="L5912" s="16">
        <f ca="1">J5912*Table3[[#This Row],[QUANTITY]]</f>
        <v>2304</v>
      </c>
      <c r="M5912" s="16">
        <f ca="1">K5912*Table3[[#This Row],[QUANTITY]]*(1-Table3[[#This Row],[DISCOUNT %]])</f>
        <v>1432.6912172464783</v>
      </c>
      <c r="N5912" s="3">
        <f>DAY(Table3[[#This Row],[DATE]])</f>
        <v>8</v>
      </c>
      <c r="O5912" s="3" t="str">
        <f>TEXT(Table3[[#This Row],[DATE]],"mmm")</f>
        <v>Mar</v>
      </c>
      <c r="P5912" s="3">
        <f>YEAR(Table3[[#This Row],[DATE]])</f>
        <v>2037</v>
      </c>
    </row>
    <row r="5913" spans="1:16" x14ac:dyDescent="0.3">
      <c r="A5913" s="6">
        <v>50108</v>
      </c>
      <c r="B5913" s="7" t="s">
        <v>1719</v>
      </c>
      <c r="C5913" s="9">
        <f t="shared" ca="1" si="184"/>
        <v>6</v>
      </c>
      <c r="D5913" s="9" t="s">
        <v>2116</v>
      </c>
      <c r="E5913" s="9" t="s">
        <v>2116</v>
      </c>
      <c r="F5913" s="10">
        <f t="shared" ca="1" si="185"/>
        <v>8.3782114773305813E-2</v>
      </c>
      <c r="G5913" s="3" t="str">
        <f>VLOOKUP(Table3[[#This Row],[PRODUCT ID]],Table1[[PRODUCT]:[SELLING PRICE]],1,FALSE)</f>
        <v>Product667</v>
      </c>
      <c r="H5913" s="3" t="str">
        <f>VLOOKUP(Table3[[#This Row],[PRODUCT ID]],Table1[[PRODUCT]:[SELLING PRICE]],2,FALSE)</f>
        <v>Category4</v>
      </c>
      <c r="I5913" s="3" t="str">
        <f>VLOOKUP(Table3[[#This Row],[PRODUCT ID]],Table1[[PRODUCT]:[SELLING PRICE]],3,FALSE)</f>
        <v>Kg</v>
      </c>
      <c r="J5913" s="16">
        <f ca="1">VLOOKUP(Table3[[#This Row],[PRODUCT ID]],Table1[[PRODUCT]:[SELLING PRICE]],4,FALSE)</f>
        <v>56</v>
      </c>
      <c r="K5913" s="16">
        <f ca="1">VLOOKUP(Table3[[#This Row],[PRODUCT ID]],Table1[[PRODUCT]:[SELLING PRICE]],5,FALSE)</f>
        <v>195.54746774092459</v>
      </c>
      <c r="L5913" s="16">
        <f ca="1">J5913*Table3[[#This Row],[QUANTITY]]</f>
        <v>336</v>
      </c>
      <c r="M5913" s="16">
        <f ca="1">K5913*Table3[[#This Row],[QUANTITY]]*(1-Table3[[#This Row],[DISCOUNT %]])</f>
        <v>1074.9845241301507</v>
      </c>
      <c r="N5913" s="3">
        <f>DAY(Table3[[#This Row],[DATE]])</f>
        <v>9</v>
      </c>
      <c r="O5913" s="3" t="str">
        <f>TEXT(Table3[[#This Row],[DATE]],"mmm")</f>
        <v>Mar</v>
      </c>
      <c r="P5913" s="3">
        <f>YEAR(Table3[[#This Row],[DATE]])</f>
        <v>2037</v>
      </c>
    </row>
    <row r="5914" spans="1:16" x14ac:dyDescent="0.3">
      <c r="A5914" s="6">
        <v>50109</v>
      </c>
      <c r="B5914" s="7" t="s">
        <v>1720</v>
      </c>
      <c r="C5914" s="9">
        <f t="shared" ca="1" si="184"/>
        <v>8</v>
      </c>
      <c r="D5914" s="9" t="s">
        <v>2116</v>
      </c>
      <c r="E5914" s="9" t="s">
        <v>2118</v>
      </c>
      <c r="F5914" s="10">
        <f t="shared" ca="1" si="185"/>
        <v>5.040646228497974E-2</v>
      </c>
      <c r="G5914" s="3" t="str">
        <f>VLOOKUP(Table3[[#This Row],[PRODUCT ID]],Table1[[PRODUCT]:[SELLING PRICE]],1,FALSE)</f>
        <v>Product668</v>
      </c>
      <c r="H5914" s="3" t="str">
        <f>VLOOKUP(Table3[[#This Row],[PRODUCT ID]],Table1[[PRODUCT]:[SELLING PRICE]],2,FALSE)</f>
        <v>Category5</v>
      </c>
      <c r="I5914" s="3" t="str">
        <f>VLOOKUP(Table3[[#This Row],[PRODUCT ID]],Table1[[PRODUCT]:[SELLING PRICE]],3,FALSE)</f>
        <v>No</v>
      </c>
      <c r="J5914" s="16">
        <f ca="1">VLOOKUP(Table3[[#This Row],[PRODUCT ID]],Table1[[PRODUCT]:[SELLING PRICE]],4,FALSE)</f>
        <v>161</v>
      </c>
      <c r="K5914" s="16">
        <f ca="1">VLOOKUP(Table3[[#This Row],[PRODUCT ID]],Table1[[PRODUCT]:[SELLING PRICE]],5,FALSE)</f>
        <v>126.42655540951547</v>
      </c>
      <c r="L5914" s="16">
        <f ca="1">J5914*Table3[[#This Row],[QUANTITY]]</f>
        <v>1288</v>
      </c>
      <c r="M5914" s="16">
        <f ca="1">K5914*Table3[[#This Row],[QUANTITY]]*(1-Table3[[#This Row],[DISCOUNT %]])</f>
        <v>960.43072009956666</v>
      </c>
      <c r="N5914" s="3">
        <f>DAY(Table3[[#This Row],[DATE]])</f>
        <v>10</v>
      </c>
      <c r="O5914" s="3" t="str">
        <f>TEXT(Table3[[#This Row],[DATE]],"mmm")</f>
        <v>Mar</v>
      </c>
      <c r="P5914" s="3">
        <f>YEAR(Table3[[#This Row],[DATE]])</f>
        <v>2037</v>
      </c>
    </row>
    <row r="5915" spans="1:16" x14ac:dyDescent="0.3">
      <c r="A5915" s="6">
        <v>50110</v>
      </c>
      <c r="B5915" s="7" t="s">
        <v>1721</v>
      </c>
      <c r="C5915" s="9">
        <f t="shared" ca="1" si="184"/>
        <v>1</v>
      </c>
      <c r="D5915" s="9" t="s">
        <v>2115</v>
      </c>
      <c r="E5915" s="9" t="s">
        <v>2116</v>
      </c>
      <c r="F5915" s="10">
        <f t="shared" ca="1" si="185"/>
        <v>9.9965126347826935E-2</v>
      </c>
      <c r="G5915" s="3" t="str">
        <f>VLOOKUP(Table3[[#This Row],[PRODUCT ID]],Table1[[PRODUCT]:[SELLING PRICE]],1,FALSE)</f>
        <v>Product669</v>
      </c>
      <c r="H5915" s="3" t="str">
        <f>VLOOKUP(Table3[[#This Row],[PRODUCT ID]],Table1[[PRODUCT]:[SELLING PRICE]],2,FALSE)</f>
        <v>Category1</v>
      </c>
      <c r="I5915" s="3" t="str">
        <f>VLOOKUP(Table3[[#This Row],[PRODUCT ID]],Table1[[PRODUCT]:[SELLING PRICE]],3,FALSE)</f>
        <v>No</v>
      </c>
      <c r="J5915" s="16">
        <f ca="1">VLOOKUP(Table3[[#This Row],[PRODUCT ID]],Table1[[PRODUCT]:[SELLING PRICE]],4,FALSE)</f>
        <v>222</v>
      </c>
      <c r="K5915" s="16">
        <f ca="1">VLOOKUP(Table3[[#This Row],[PRODUCT ID]],Table1[[PRODUCT]:[SELLING PRICE]],5,FALSE)</f>
        <v>259.81276891717835</v>
      </c>
      <c r="L5915" s="16">
        <f ca="1">J5915*Table3[[#This Row],[QUANTITY]]</f>
        <v>222</v>
      </c>
      <c r="M5915" s="16">
        <f ca="1">K5915*Table3[[#This Row],[QUANTITY]]*(1-Table3[[#This Row],[DISCOUNT %]])</f>
        <v>233.84055264559385</v>
      </c>
      <c r="N5915" s="3">
        <f>DAY(Table3[[#This Row],[DATE]])</f>
        <v>11</v>
      </c>
      <c r="O5915" s="3" t="str">
        <f>TEXT(Table3[[#This Row],[DATE]],"mmm")</f>
        <v>Mar</v>
      </c>
      <c r="P5915" s="3">
        <f>YEAR(Table3[[#This Row],[DATE]])</f>
        <v>2037</v>
      </c>
    </row>
    <row r="5916" spans="1:16" x14ac:dyDescent="0.3">
      <c r="A5916" s="6">
        <v>50111</v>
      </c>
      <c r="B5916" s="7" t="s">
        <v>1722</v>
      </c>
      <c r="C5916" s="9">
        <f t="shared" ca="1" si="184"/>
        <v>4</v>
      </c>
      <c r="D5916" s="9" t="s">
        <v>2117</v>
      </c>
      <c r="E5916" s="9" t="s">
        <v>2116</v>
      </c>
      <c r="F5916" s="10">
        <f t="shared" ca="1" si="185"/>
        <v>1.4922036031407293E-3</v>
      </c>
      <c r="G5916" s="3" t="str">
        <f>VLOOKUP(Table3[[#This Row],[PRODUCT ID]],Table1[[PRODUCT]:[SELLING PRICE]],1,FALSE)</f>
        <v>Product670</v>
      </c>
      <c r="H5916" s="3" t="str">
        <f>VLOOKUP(Table3[[#This Row],[PRODUCT ID]],Table1[[PRODUCT]:[SELLING PRICE]],2,FALSE)</f>
        <v>Category2</v>
      </c>
      <c r="I5916" s="3" t="str">
        <f>VLOOKUP(Table3[[#This Row],[PRODUCT ID]],Table1[[PRODUCT]:[SELLING PRICE]],3,FALSE)</f>
        <v>Ft</v>
      </c>
      <c r="J5916" s="16">
        <f ca="1">VLOOKUP(Table3[[#This Row],[PRODUCT ID]],Table1[[PRODUCT]:[SELLING PRICE]],4,FALSE)</f>
        <v>233</v>
      </c>
      <c r="K5916" s="16">
        <f ca="1">VLOOKUP(Table3[[#This Row],[PRODUCT ID]],Table1[[PRODUCT]:[SELLING PRICE]],5,FALSE)</f>
        <v>196.05893209697206</v>
      </c>
      <c r="L5916" s="16">
        <f ca="1">J5916*Table3[[#This Row],[QUANTITY]]</f>
        <v>932</v>
      </c>
      <c r="M5916" s="16">
        <f ca="1">K5916*Table3[[#This Row],[QUANTITY]]*(1-Table3[[#This Row],[DISCOUNT %]])</f>
        <v>783.06548900827613</v>
      </c>
      <c r="N5916" s="3">
        <f>DAY(Table3[[#This Row],[DATE]])</f>
        <v>12</v>
      </c>
      <c r="O5916" s="3" t="str">
        <f>TEXT(Table3[[#This Row],[DATE]],"mmm")</f>
        <v>Mar</v>
      </c>
      <c r="P5916" s="3">
        <f>YEAR(Table3[[#This Row],[DATE]])</f>
        <v>2037</v>
      </c>
    </row>
    <row r="5917" spans="1:16" x14ac:dyDescent="0.3">
      <c r="A5917" s="6">
        <v>50112</v>
      </c>
      <c r="B5917" s="7" t="s">
        <v>1723</v>
      </c>
      <c r="C5917" s="9">
        <f t="shared" ca="1" si="184"/>
        <v>14</v>
      </c>
      <c r="D5917" s="9" t="s">
        <v>2117</v>
      </c>
      <c r="E5917" s="9" t="s">
        <v>2116</v>
      </c>
      <c r="F5917" s="10">
        <f t="shared" ca="1" si="185"/>
        <v>8.9045266642826387E-2</v>
      </c>
      <c r="G5917" s="3" t="str">
        <f>VLOOKUP(Table3[[#This Row],[PRODUCT ID]],Table1[[PRODUCT]:[SELLING PRICE]],1,FALSE)</f>
        <v>Product671</v>
      </c>
      <c r="H5917" s="3" t="str">
        <f>VLOOKUP(Table3[[#This Row],[PRODUCT ID]],Table1[[PRODUCT]:[SELLING PRICE]],2,FALSE)</f>
        <v>Category3</v>
      </c>
      <c r="I5917" s="3" t="str">
        <f>VLOOKUP(Table3[[#This Row],[PRODUCT ID]],Table1[[PRODUCT]:[SELLING PRICE]],3,FALSE)</f>
        <v>No</v>
      </c>
      <c r="J5917" s="16">
        <f ca="1">VLOOKUP(Table3[[#This Row],[PRODUCT ID]],Table1[[PRODUCT]:[SELLING PRICE]],4,FALSE)</f>
        <v>50</v>
      </c>
      <c r="K5917" s="16">
        <f ca="1">VLOOKUP(Table3[[#This Row],[PRODUCT ID]],Table1[[PRODUCT]:[SELLING PRICE]],5,FALSE)</f>
        <v>148.81270594633216</v>
      </c>
      <c r="L5917" s="16">
        <f ca="1">J5917*Table3[[#This Row],[QUANTITY]]</f>
        <v>700</v>
      </c>
      <c r="M5917" s="16">
        <f ca="1">K5917*Table3[[#This Row],[QUANTITY]]*(1-Table3[[#This Row],[DISCOUNT %]])</f>
        <v>1897.8629441170067</v>
      </c>
      <c r="N5917" s="3">
        <f>DAY(Table3[[#This Row],[DATE]])</f>
        <v>13</v>
      </c>
      <c r="O5917" s="3" t="str">
        <f>TEXT(Table3[[#This Row],[DATE]],"mmm")</f>
        <v>Mar</v>
      </c>
      <c r="P5917" s="3">
        <f>YEAR(Table3[[#This Row],[DATE]])</f>
        <v>2037</v>
      </c>
    </row>
    <row r="5918" spans="1:16" x14ac:dyDescent="0.3">
      <c r="A5918" s="6">
        <v>50113</v>
      </c>
      <c r="B5918" s="7" t="s">
        <v>1724</v>
      </c>
      <c r="C5918" s="9">
        <f t="shared" ca="1" si="184"/>
        <v>13</v>
      </c>
      <c r="D5918" s="9" t="s">
        <v>2116</v>
      </c>
      <c r="E5918" s="9" t="s">
        <v>2116</v>
      </c>
      <c r="F5918" s="10">
        <f t="shared" ca="1" si="185"/>
        <v>3.3905393548379404E-3</v>
      </c>
      <c r="G5918" s="3" t="str">
        <f>VLOOKUP(Table3[[#This Row],[PRODUCT ID]],Table1[[PRODUCT]:[SELLING PRICE]],1,FALSE)</f>
        <v>Product672</v>
      </c>
      <c r="H5918" s="3" t="str">
        <f>VLOOKUP(Table3[[#This Row],[PRODUCT ID]],Table1[[PRODUCT]:[SELLING PRICE]],2,FALSE)</f>
        <v>Category4</v>
      </c>
      <c r="I5918" s="3" t="str">
        <f>VLOOKUP(Table3[[#This Row],[PRODUCT ID]],Table1[[PRODUCT]:[SELLING PRICE]],3,FALSE)</f>
        <v>Kg</v>
      </c>
      <c r="J5918" s="16">
        <f ca="1">VLOOKUP(Table3[[#This Row],[PRODUCT ID]],Table1[[PRODUCT]:[SELLING PRICE]],4,FALSE)</f>
        <v>195</v>
      </c>
      <c r="K5918" s="16">
        <f ca="1">VLOOKUP(Table3[[#This Row],[PRODUCT ID]],Table1[[PRODUCT]:[SELLING PRICE]],5,FALSE)</f>
        <v>96.882555852240216</v>
      </c>
      <c r="L5918" s="16">
        <f ca="1">J5918*Table3[[#This Row],[QUANTITY]]</f>
        <v>2535</v>
      </c>
      <c r="M5918" s="16">
        <f ca="1">K5918*Table3[[#This Row],[QUANTITY]]*(1-Table3[[#This Row],[DISCOUNT %]])</f>
        <v>1255.202932539737</v>
      </c>
      <c r="N5918" s="3">
        <f>DAY(Table3[[#This Row],[DATE]])</f>
        <v>14</v>
      </c>
      <c r="O5918" s="3" t="str">
        <f>TEXT(Table3[[#This Row],[DATE]],"mmm")</f>
        <v>Mar</v>
      </c>
      <c r="P5918" s="3">
        <f>YEAR(Table3[[#This Row],[DATE]])</f>
        <v>2037</v>
      </c>
    </row>
    <row r="5919" spans="1:16" x14ac:dyDescent="0.3">
      <c r="A5919" s="6">
        <v>50114</v>
      </c>
      <c r="B5919" s="7" t="s">
        <v>1725</v>
      </c>
      <c r="C5919" s="9">
        <f t="shared" ca="1" si="184"/>
        <v>7</v>
      </c>
      <c r="D5919" s="9" t="s">
        <v>2116</v>
      </c>
      <c r="E5919" s="9" t="s">
        <v>2116</v>
      </c>
      <c r="F5919" s="10">
        <f t="shared" ca="1" si="185"/>
        <v>8.5686186404715897E-2</v>
      </c>
      <c r="G5919" s="3" t="str">
        <f>VLOOKUP(Table3[[#This Row],[PRODUCT ID]],Table1[[PRODUCT]:[SELLING PRICE]],1,FALSE)</f>
        <v>Product673</v>
      </c>
      <c r="H5919" s="3" t="str">
        <f>VLOOKUP(Table3[[#This Row],[PRODUCT ID]],Table1[[PRODUCT]:[SELLING PRICE]],2,FALSE)</f>
        <v>Category1</v>
      </c>
      <c r="I5919" s="3" t="str">
        <f>VLOOKUP(Table3[[#This Row],[PRODUCT ID]],Table1[[PRODUCT]:[SELLING PRICE]],3,FALSE)</f>
        <v>Kg</v>
      </c>
      <c r="J5919" s="16">
        <f ca="1">VLOOKUP(Table3[[#This Row],[PRODUCT ID]],Table1[[PRODUCT]:[SELLING PRICE]],4,FALSE)</f>
        <v>209</v>
      </c>
      <c r="K5919" s="16">
        <f ca="1">VLOOKUP(Table3[[#This Row],[PRODUCT ID]],Table1[[PRODUCT]:[SELLING PRICE]],5,FALSE)</f>
        <v>250.92860097881939</v>
      </c>
      <c r="L5919" s="16">
        <f ca="1">J5919*Table3[[#This Row],[QUANTITY]]</f>
        <v>1463</v>
      </c>
      <c r="M5919" s="16">
        <f ca="1">K5919*Table3[[#This Row],[QUANTITY]]*(1-Table3[[#This Row],[DISCOUNT %]])</f>
        <v>1605.9924027075158</v>
      </c>
      <c r="N5919" s="3">
        <f>DAY(Table3[[#This Row],[DATE]])</f>
        <v>15</v>
      </c>
      <c r="O5919" s="3" t="str">
        <f>TEXT(Table3[[#This Row],[DATE]],"mmm")</f>
        <v>Mar</v>
      </c>
      <c r="P5919" s="3">
        <f>YEAR(Table3[[#This Row],[DATE]])</f>
        <v>2037</v>
      </c>
    </row>
    <row r="5920" spans="1:16" x14ac:dyDescent="0.3">
      <c r="A5920" s="6">
        <v>50115</v>
      </c>
      <c r="B5920" s="7" t="s">
        <v>1726</v>
      </c>
      <c r="C5920" s="9">
        <f t="shared" ca="1" si="184"/>
        <v>12</v>
      </c>
      <c r="D5920" s="9" t="s">
        <v>2116</v>
      </c>
      <c r="E5920" s="9" t="s">
        <v>2118</v>
      </c>
      <c r="F5920" s="10">
        <f t="shared" ca="1" si="185"/>
        <v>2.242905282883212E-3</v>
      </c>
      <c r="G5920" s="3" t="str">
        <f>VLOOKUP(Table3[[#This Row],[PRODUCT ID]],Table1[[PRODUCT]:[SELLING PRICE]],1,FALSE)</f>
        <v>Product674</v>
      </c>
      <c r="H5920" s="3" t="str">
        <f>VLOOKUP(Table3[[#This Row],[PRODUCT ID]],Table1[[PRODUCT]:[SELLING PRICE]],2,FALSE)</f>
        <v>Category2</v>
      </c>
      <c r="I5920" s="3" t="str">
        <f>VLOOKUP(Table3[[#This Row],[PRODUCT ID]],Table1[[PRODUCT]:[SELLING PRICE]],3,FALSE)</f>
        <v>Lt</v>
      </c>
      <c r="J5920" s="16">
        <f ca="1">VLOOKUP(Table3[[#This Row],[PRODUCT ID]],Table1[[PRODUCT]:[SELLING PRICE]],4,FALSE)</f>
        <v>164</v>
      </c>
      <c r="K5920" s="16">
        <f ca="1">VLOOKUP(Table3[[#This Row],[PRODUCT ID]],Table1[[PRODUCT]:[SELLING PRICE]],5,FALSE)</f>
        <v>233.33843904736571</v>
      </c>
      <c r="L5920" s="16">
        <f ca="1">J5920*Table3[[#This Row],[QUANTITY]]</f>
        <v>1968</v>
      </c>
      <c r="M5920" s="16">
        <f ca="1">K5920*Table3[[#This Row],[QUANTITY]]*(1-Table3[[#This Row],[DISCOUNT %]])</f>
        <v>2793.7809963567202</v>
      </c>
      <c r="N5920" s="3">
        <f>DAY(Table3[[#This Row],[DATE]])</f>
        <v>16</v>
      </c>
      <c r="O5920" s="3" t="str">
        <f>TEXT(Table3[[#This Row],[DATE]],"mmm")</f>
        <v>Mar</v>
      </c>
      <c r="P5920" s="3">
        <f>YEAR(Table3[[#This Row],[DATE]])</f>
        <v>2037</v>
      </c>
    </row>
    <row r="5921" spans="1:16" x14ac:dyDescent="0.3">
      <c r="A5921" s="6">
        <v>50116</v>
      </c>
      <c r="B5921" s="7" t="s">
        <v>1727</v>
      </c>
      <c r="C5921" s="9">
        <f t="shared" ca="1" si="184"/>
        <v>8</v>
      </c>
      <c r="D5921" s="9" t="s">
        <v>2116</v>
      </c>
      <c r="E5921" s="9" t="s">
        <v>2118</v>
      </c>
      <c r="F5921" s="10">
        <f t="shared" ca="1" si="185"/>
        <v>9.2059426785943574E-2</v>
      </c>
      <c r="G5921" s="3" t="str">
        <f>VLOOKUP(Table3[[#This Row],[PRODUCT ID]],Table1[[PRODUCT]:[SELLING PRICE]],1,FALSE)</f>
        <v>Product675</v>
      </c>
      <c r="H5921" s="3" t="str">
        <f>VLOOKUP(Table3[[#This Row],[PRODUCT ID]],Table1[[PRODUCT]:[SELLING PRICE]],2,FALSE)</f>
        <v>Category3</v>
      </c>
      <c r="I5921" s="3" t="str">
        <f>VLOOKUP(Table3[[#This Row],[PRODUCT ID]],Table1[[PRODUCT]:[SELLING PRICE]],3,FALSE)</f>
        <v>Kg</v>
      </c>
      <c r="J5921" s="16">
        <f ca="1">VLOOKUP(Table3[[#This Row],[PRODUCT ID]],Table1[[PRODUCT]:[SELLING PRICE]],4,FALSE)</f>
        <v>104</v>
      </c>
      <c r="K5921" s="16">
        <f ca="1">VLOOKUP(Table3[[#This Row],[PRODUCT ID]],Table1[[PRODUCT]:[SELLING PRICE]],5,FALSE)</f>
        <v>174.8076145395317</v>
      </c>
      <c r="L5921" s="16">
        <f ca="1">J5921*Table3[[#This Row],[QUANTITY]]</f>
        <v>832</v>
      </c>
      <c r="M5921" s="16">
        <f ca="1">K5921*Table3[[#This Row],[QUANTITY]]*(1-Table3[[#This Row],[DISCOUNT %]])</f>
        <v>1269.7194059776339</v>
      </c>
      <c r="N5921" s="3">
        <f>DAY(Table3[[#This Row],[DATE]])</f>
        <v>17</v>
      </c>
      <c r="O5921" s="3" t="str">
        <f>TEXT(Table3[[#This Row],[DATE]],"mmm")</f>
        <v>Mar</v>
      </c>
      <c r="P5921" s="3">
        <f>YEAR(Table3[[#This Row],[DATE]])</f>
        <v>2037</v>
      </c>
    </row>
    <row r="5922" spans="1:16" x14ac:dyDescent="0.3">
      <c r="A5922" s="6">
        <v>50117</v>
      </c>
      <c r="B5922" s="7" t="s">
        <v>1728</v>
      </c>
      <c r="C5922" s="9">
        <f t="shared" ca="1" si="184"/>
        <v>10</v>
      </c>
      <c r="D5922" s="9" t="s">
        <v>2115</v>
      </c>
      <c r="E5922" s="9" t="s">
        <v>2116</v>
      </c>
      <c r="F5922" s="10">
        <f t="shared" ca="1" si="185"/>
        <v>2.73393785376994E-2</v>
      </c>
      <c r="G5922" s="3" t="str">
        <f>VLOOKUP(Table3[[#This Row],[PRODUCT ID]],Table1[[PRODUCT]:[SELLING PRICE]],1,FALSE)</f>
        <v>Product676</v>
      </c>
      <c r="H5922" s="3" t="str">
        <f>VLOOKUP(Table3[[#This Row],[PRODUCT ID]],Table1[[PRODUCT]:[SELLING PRICE]],2,FALSE)</f>
        <v>Category4</v>
      </c>
      <c r="I5922" s="3" t="str">
        <f>VLOOKUP(Table3[[#This Row],[PRODUCT ID]],Table1[[PRODUCT]:[SELLING PRICE]],3,FALSE)</f>
        <v>Lt</v>
      </c>
      <c r="J5922" s="16">
        <f ca="1">VLOOKUP(Table3[[#This Row],[PRODUCT ID]],Table1[[PRODUCT]:[SELLING PRICE]],4,FALSE)</f>
        <v>232</v>
      </c>
      <c r="K5922" s="16">
        <f ca="1">VLOOKUP(Table3[[#This Row],[PRODUCT ID]],Table1[[PRODUCT]:[SELLING PRICE]],5,FALSE)</f>
        <v>270.54913643683983</v>
      </c>
      <c r="L5922" s="16">
        <f ca="1">J5922*Table3[[#This Row],[QUANTITY]]</f>
        <v>2320</v>
      </c>
      <c r="M5922" s="16">
        <f ca="1">K5922*Table3[[#This Row],[QUANTITY]]*(1-Table3[[#This Row],[DISCOUNT %]])</f>
        <v>2631.5249118274542</v>
      </c>
      <c r="N5922" s="3">
        <f>DAY(Table3[[#This Row],[DATE]])</f>
        <v>18</v>
      </c>
      <c r="O5922" s="3" t="str">
        <f>TEXT(Table3[[#This Row],[DATE]],"mmm")</f>
        <v>Mar</v>
      </c>
      <c r="P5922" s="3">
        <f>YEAR(Table3[[#This Row],[DATE]])</f>
        <v>2037</v>
      </c>
    </row>
    <row r="5923" spans="1:16" x14ac:dyDescent="0.3">
      <c r="A5923" s="6">
        <v>50118</v>
      </c>
      <c r="B5923" s="7" t="s">
        <v>1729</v>
      </c>
      <c r="C5923" s="9">
        <f t="shared" ca="1" si="184"/>
        <v>4</v>
      </c>
      <c r="D5923" s="9" t="s">
        <v>2116</v>
      </c>
      <c r="E5923" s="9" t="s">
        <v>2116</v>
      </c>
      <c r="F5923" s="10">
        <f t="shared" ca="1" si="185"/>
        <v>1.2943122345073776E-4</v>
      </c>
      <c r="G5923" s="3" t="str">
        <f>VLOOKUP(Table3[[#This Row],[PRODUCT ID]],Table1[[PRODUCT]:[SELLING PRICE]],1,FALSE)</f>
        <v>Product677</v>
      </c>
      <c r="H5923" s="3" t="str">
        <f>VLOOKUP(Table3[[#This Row],[PRODUCT ID]],Table1[[PRODUCT]:[SELLING PRICE]],2,FALSE)</f>
        <v>Category5</v>
      </c>
      <c r="I5923" s="3" t="str">
        <f>VLOOKUP(Table3[[#This Row],[PRODUCT ID]],Table1[[PRODUCT]:[SELLING PRICE]],3,FALSE)</f>
        <v>Ft</v>
      </c>
      <c r="J5923" s="16">
        <f ca="1">VLOOKUP(Table3[[#This Row],[PRODUCT ID]],Table1[[PRODUCT]:[SELLING PRICE]],4,FALSE)</f>
        <v>227</v>
      </c>
      <c r="K5923" s="16">
        <f ca="1">VLOOKUP(Table3[[#This Row],[PRODUCT ID]],Table1[[PRODUCT]:[SELLING PRICE]],5,FALSE)</f>
        <v>198.05196468001611</v>
      </c>
      <c r="L5923" s="16">
        <f ca="1">J5923*Table3[[#This Row],[QUANTITY]]</f>
        <v>908</v>
      </c>
      <c r="M5923" s="16">
        <f ca="1">K5923*Table3[[#This Row],[QUANTITY]]*(1-Table3[[#This Row],[DISCOUNT %]])</f>
        <v>792.10532228768295</v>
      </c>
      <c r="N5923" s="3">
        <f>DAY(Table3[[#This Row],[DATE]])</f>
        <v>19</v>
      </c>
      <c r="O5923" s="3" t="str">
        <f>TEXT(Table3[[#This Row],[DATE]],"mmm")</f>
        <v>Mar</v>
      </c>
      <c r="P5923" s="3">
        <f>YEAR(Table3[[#This Row],[DATE]])</f>
        <v>2037</v>
      </c>
    </row>
    <row r="5924" spans="1:16" x14ac:dyDescent="0.3">
      <c r="A5924" s="6">
        <v>50119</v>
      </c>
      <c r="B5924" s="7" t="s">
        <v>1730</v>
      </c>
      <c r="C5924" s="9">
        <f t="shared" ca="1" si="184"/>
        <v>1</v>
      </c>
      <c r="D5924" s="9" t="s">
        <v>2117</v>
      </c>
      <c r="E5924" s="9" t="s">
        <v>2116</v>
      </c>
      <c r="F5924" s="10">
        <f t="shared" ca="1" si="185"/>
        <v>2.5882644185722406E-2</v>
      </c>
      <c r="G5924" s="3" t="str">
        <f>VLOOKUP(Table3[[#This Row],[PRODUCT ID]],Table1[[PRODUCT]:[SELLING PRICE]],1,FALSE)</f>
        <v>Product678</v>
      </c>
      <c r="H5924" s="3" t="str">
        <f>VLOOKUP(Table3[[#This Row],[PRODUCT ID]],Table1[[PRODUCT]:[SELLING PRICE]],2,FALSE)</f>
        <v>Category1</v>
      </c>
      <c r="I5924" s="3" t="str">
        <f>VLOOKUP(Table3[[#This Row],[PRODUCT ID]],Table1[[PRODUCT]:[SELLING PRICE]],3,FALSE)</f>
        <v>Kg</v>
      </c>
      <c r="J5924" s="16">
        <f ca="1">VLOOKUP(Table3[[#This Row],[PRODUCT ID]],Table1[[PRODUCT]:[SELLING PRICE]],4,FALSE)</f>
        <v>35</v>
      </c>
      <c r="K5924" s="16">
        <f ca="1">VLOOKUP(Table3[[#This Row],[PRODUCT ID]],Table1[[PRODUCT]:[SELLING PRICE]],5,FALSE)</f>
        <v>181.77228531029502</v>
      </c>
      <c r="L5924" s="16">
        <f ca="1">J5924*Table3[[#This Row],[QUANTITY]]</f>
        <v>35</v>
      </c>
      <c r="M5924" s="16">
        <f ca="1">K5924*Table3[[#This Row],[QUANTITY]]*(1-Table3[[#This Row],[DISCOUNT %]])</f>
        <v>177.06753792678305</v>
      </c>
      <c r="N5924" s="3">
        <f>DAY(Table3[[#This Row],[DATE]])</f>
        <v>20</v>
      </c>
      <c r="O5924" s="3" t="str">
        <f>TEXT(Table3[[#This Row],[DATE]],"mmm")</f>
        <v>Mar</v>
      </c>
      <c r="P5924" s="3">
        <f>YEAR(Table3[[#This Row],[DATE]])</f>
        <v>2037</v>
      </c>
    </row>
    <row r="5925" spans="1:16" x14ac:dyDescent="0.3">
      <c r="A5925" s="6">
        <v>50120</v>
      </c>
      <c r="B5925" s="7" t="s">
        <v>1731</v>
      </c>
      <c r="C5925" s="9">
        <f t="shared" ca="1" si="184"/>
        <v>3</v>
      </c>
      <c r="D5925" s="9" t="s">
        <v>2115</v>
      </c>
      <c r="E5925" s="9" t="s">
        <v>2116</v>
      </c>
      <c r="F5925" s="10">
        <f t="shared" ca="1" si="185"/>
        <v>5.7794301626452275E-3</v>
      </c>
      <c r="G5925" s="3" t="str">
        <f>VLOOKUP(Table3[[#This Row],[PRODUCT ID]],Table1[[PRODUCT]:[SELLING PRICE]],1,FALSE)</f>
        <v>Product679</v>
      </c>
      <c r="H5925" s="3" t="str">
        <f>VLOOKUP(Table3[[#This Row],[PRODUCT ID]],Table1[[PRODUCT]:[SELLING PRICE]],2,FALSE)</f>
        <v>Category2</v>
      </c>
      <c r="I5925" s="3" t="str">
        <f>VLOOKUP(Table3[[#This Row],[PRODUCT ID]],Table1[[PRODUCT]:[SELLING PRICE]],3,FALSE)</f>
        <v>No</v>
      </c>
      <c r="J5925" s="16">
        <f ca="1">VLOOKUP(Table3[[#This Row],[PRODUCT ID]],Table1[[PRODUCT]:[SELLING PRICE]],4,FALSE)</f>
        <v>208</v>
      </c>
      <c r="K5925" s="16">
        <f ca="1">VLOOKUP(Table3[[#This Row],[PRODUCT ID]],Table1[[PRODUCT]:[SELLING PRICE]],5,FALSE)</f>
        <v>267.48485050339553</v>
      </c>
      <c r="L5925" s="16">
        <f ca="1">J5925*Table3[[#This Row],[QUANTITY]]</f>
        <v>624</v>
      </c>
      <c r="M5925" s="16">
        <f ca="1">K5925*Table3[[#This Row],[QUANTITY]]*(1-Table3[[#This Row],[DISCOUNT %]])</f>
        <v>797.81682147103663</v>
      </c>
      <c r="N5925" s="3">
        <f>DAY(Table3[[#This Row],[DATE]])</f>
        <v>21</v>
      </c>
      <c r="O5925" s="3" t="str">
        <f>TEXT(Table3[[#This Row],[DATE]],"mmm")</f>
        <v>Mar</v>
      </c>
      <c r="P5925" s="3">
        <f>YEAR(Table3[[#This Row],[DATE]])</f>
        <v>2037</v>
      </c>
    </row>
    <row r="5926" spans="1:16" x14ac:dyDescent="0.3">
      <c r="A5926" s="6">
        <v>50121</v>
      </c>
      <c r="B5926" s="7" t="s">
        <v>1732</v>
      </c>
      <c r="C5926" s="9">
        <f t="shared" ca="1" si="184"/>
        <v>14</v>
      </c>
      <c r="D5926" s="9" t="s">
        <v>2115</v>
      </c>
      <c r="E5926" s="9" t="s">
        <v>2118</v>
      </c>
      <c r="F5926" s="10">
        <f t="shared" ca="1" si="185"/>
        <v>7.0320310912572792E-2</v>
      </c>
      <c r="G5926" s="3" t="str">
        <f>VLOOKUP(Table3[[#This Row],[PRODUCT ID]],Table1[[PRODUCT]:[SELLING PRICE]],1,FALSE)</f>
        <v>Product680</v>
      </c>
      <c r="H5926" s="3" t="str">
        <f>VLOOKUP(Table3[[#This Row],[PRODUCT ID]],Table1[[PRODUCT]:[SELLING PRICE]],2,FALSE)</f>
        <v>Category3</v>
      </c>
      <c r="I5926" s="3" t="str">
        <f>VLOOKUP(Table3[[#This Row],[PRODUCT ID]],Table1[[PRODUCT]:[SELLING PRICE]],3,FALSE)</f>
        <v>No</v>
      </c>
      <c r="J5926" s="16">
        <f ca="1">VLOOKUP(Table3[[#This Row],[PRODUCT ID]],Table1[[PRODUCT]:[SELLING PRICE]],4,FALSE)</f>
        <v>120</v>
      </c>
      <c r="K5926" s="16">
        <f ca="1">VLOOKUP(Table3[[#This Row],[PRODUCT ID]],Table1[[PRODUCT]:[SELLING PRICE]],5,FALSE)</f>
        <v>295.5177719871387</v>
      </c>
      <c r="L5926" s="16">
        <f ca="1">J5926*Table3[[#This Row],[QUANTITY]]</f>
        <v>1680</v>
      </c>
      <c r="M5926" s="16">
        <f ca="1">K5926*Table3[[#This Row],[QUANTITY]]*(1-Table3[[#This Row],[DISCOUNT %]])</f>
        <v>3846.3161853313727</v>
      </c>
      <c r="N5926" s="3">
        <f>DAY(Table3[[#This Row],[DATE]])</f>
        <v>22</v>
      </c>
      <c r="O5926" s="3" t="str">
        <f>TEXT(Table3[[#This Row],[DATE]],"mmm")</f>
        <v>Mar</v>
      </c>
      <c r="P5926" s="3">
        <f>YEAR(Table3[[#This Row],[DATE]])</f>
        <v>2037</v>
      </c>
    </row>
    <row r="5927" spans="1:16" x14ac:dyDescent="0.3">
      <c r="A5927" s="6">
        <v>50122</v>
      </c>
      <c r="B5927" s="7" t="s">
        <v>1733</v>
      </c>
      <c r="C5927" s="9">
        <f t="shared" ca="1" si="184"/>
        <v>10</v>
      </c>
      <c r="D5927" s="9" t="s">
        <v>2115</v>
      </c>
      <c r="E5927" s="9" t="s">
        <v>2116</v>
      </c>
      <c r="F5927" s="10">
        <f t="shared" ca="1" si="185"/>
        <v>8.3624347868374943E-2</v>
      </c>
      <c r="G5927" s="3" t="str">
        <f>VLOOKUP(Table3[[#This Row],[PRODUCT ID]],Table1[[PRODUCT]:[SELLING PRICE]],1,FALSE)</f>
        <v>Product681</v>
      </c>
      <c r="H5927" s="3" t="str">
        <f>VLOOKUP(Table3[[#This Row],[PRODUCT ID]],Table1[[PRODUCT]:[SELLING PRICE]],2,FALSE)</f>
        <v>Category4</v>
      </c>
      <c r="I5927" s="3" t="str">
        <f>VLOOKUP(Table3[[#This Row],[PRODUCT ID]],Table1[[PRODUCT]:[SELLING PRICE]],3,FALSE)</f>
        <v>Ft</v>
      </c>
      <c r="J5927" s="16">
        <f ca="1">VLOOKUP(Table3[[#This Row],[PRODUCT ID]],Table1[[PRODUCT]:[SELLING PRICE]],4,FALSE)</f>
        <v>228</v>
      </c>
      <c r="K5927" s="16">
        <f ca="1">VLOOKUP(Table3[[#This Row],[PRODUCT ID]],Table1[[PRODUCT]:[SELLING PRICE]],5,FALSE)</f>
        <v>309.80696118576145</v>
      </c>
      <c r="L5927" s="16">
        <f ca="1">J5927*Table3[[#This Row],[QUANTITY]]</f>
        <v>2280</v>
      </c>
      <c r="M5927" s="16">
        <f ca="1">K5927*Table3[[#This Row],[QUANTITY]]*(1-Table3[[#This Row],[DISCOUNT %]])</f>
        <v>2838.9955609151921</v>
      </c>
      <c r="N5927" s="3">
        <f>DAY(Table3[[#This Row],[DATE]])</f>
        <v>23</v>
      </c>
      <c r="O5927" s="3" t="str">
        <f>TEXT(Table3[[#This Row],[DATE]],"mmm")</f>
        <v>Mar</v>
      </c>
      <c r="P5927" s="3">
        <f>YEAR(Table3[[#This Row],[DATE]])</f>
        <v>2037</v>
      </c>
    </row>
    <row r="5928" spans="1:16" x14ac:dyDescent="0.3">
      <c r="A5928" s="6">
        <v>50123</v>
      </c>
      <c r="B5928" s="7" t="s">
        <v>1734</v>
      </c>
      <c r="C5928" s="9">
        <f t="shared" ca="1" si="184"/>
        <v>1</v>
      </c>
      <c r="D5928" s="9" t="s">
        <v>2116</v>
      </c>
      <c r="E5928" s="9" t="s">
        <v>2116</v>
      </c>
      <c r="F5928" s="10">
        <f t="shared" ca="1" si="185"/>
        <v>5.7120684645500332E-2</v>
      </c>
      <c r="G5928" s="3" t="str">
        <f>VLOOKUP(Table3[[#This Row],[PRODUCT ID]],Table1[[PRODUCT]:[SELLING PRICE]],1,FALSE)</f>
        <v>Product682</v>
      </c>
      <c r="H5928" s="3" t="str">
        <f>VLOOKUP(Table3[[#This Row],[PRODUCT ID]],Table1[[PRODUCT]:[SELLING PRICE]],2,FALSE)</f>
        <v>Category5</v>
      </c>
      <c r="I5928" s="3" t="str">
        <f>VLOOKUP(Table3[[#This Row],[PRODUCT ID]],Table1[[PRODUCT]:[SELLING PRICE]],3,FALSE)</f>
        <v>No</v>
      </c>
      <c r="J5928" s="16">
        <f ca="1">VLOOKUP(Table3[[#This Row],[PRODUCT ID]],Table1[[PRODUCT]:[SELLING PRICE]],4,FALSE)</f>
        <v>136</v>
      </c>
      <c r="K5928" s="16">
        <f ca="1">VLOOKUP(Table3[[#This Row],[PRODUCT ID]],Table1[[PRODUCT]:[SELLING PRICE]],5,FALSE)</f>
        <v>42.441817846367101</v>
      </c>
      <c r="L5928" s="16">
        <f ca="1">J5928*Table3[[#This Row],[QUANTITY]]</f>
        <v>136</v>
      </c>
      <c r="M5928" s="16">
        <f ca="1">K5928*Table3[[#This Row],[QUANTITY]]*(1-Table3[[#This Row],[DISCOUNT %]])</f>
        <v>40.017512153382995</v>
      </c>
      <c r="N5928" s="3">
        <f>DAY(Table3[[#This Row],[DATE]])</f>
        <v>24</v>
      </c>
      <c r="O5928" s="3" t="str">
        <f>TEXT(Table3[[#This Row],[DATE]],"mmm")</f>
        <v>Mar</v>
      </c>
      <c r="P5928" s="3">
        <f>YEAR(Table3[[#This Row],[DATE]])</f>
        <v>2037</v>
      </c>
    </row>
    <row r="5929" spans="1:16" x14ac:dyDescent="0.3">
      <c r="A5929" s="6">
        <v>50124</v>
      </c>
      <c r="B5929" s="7" t="s">
        <v>1735</v>
      </c>
      <c r="C5929" s="9">
        <f t="shared" ca="1" si="184"/>
        <v>6</v>
      </c>
      <c r="D5929" s="9" t="s">
        <v>2116</v>
      </c>
      <c r="E5929" s="9" t="s">
        <v>2116</v>
      </c>
      <c r="F5929" s="10">
        <f t="shared" ca="1" si="185"/>
        <v>9.6275357344143303E-2</v>
      </c>
      <c r="G5929" s="3" t="str">
        <f>VLOOKUP(Table3[[#This Row],[PRODUCT ID]],Table1[[PRODUCT]:[SELLING PRICE]],1,FALSE)</f>
        <v>Product683</v>
      </c>
      <c r="H5929" s="3" t="str">
        <f>VLOOKUP(Table3[[#This Row],[PRODUCT ID]],Table1[[PRODUCT]:[SELLING PRICE]],2,FALSE)</f>
        <v>Category1</v>
      </c>
      <c r="I5929" s="3" t="str">
        <f>VLOOKUP(Table3[[#This Row],[PRODUCT ID]],Table1[[PRODUCT]:[SELLING PRICE]],3,FALSE)</f>
        <v>Kg</v>
      </c>
      <c r="J5929" s="16">
        <f ca="1">VLOOKUP(Table3[[#This Row],[PRODUCT ID]],Table1[[PRODUCT]:[SELLING PRICE]],4,FALSE)</f>
        <v>158</v>
      </c>
      <c r="K5929" s="16">
        <f ca="1">VLOOKUP(Table3[[#This Row],[PRODUCT ID]],Table1[[PRODUCT]:[SELLING PRICE]],5,FALSE)</f>
        <v>126.53590362735801</v>
      </c>
      <c r="L5929" s="16">
        <f ca="1">J5929*Table3[[#This Row],[QUANTITY]]</f>
        <v>948</v>
      </c>
      <c r="M5929" s="16">
        <f ca="1">K5929*Table3[[#This Row],[QUANTITY]]*(1-Table3[[#This Row],[DISCOUNT %]])</f>
        <v>686.12168573262022</v>
      </c>
      <c r="N5929" s="3">
        <f>DAY(Table3[[#This Row],[DATE]])</f>
        <v>25</v>
      </c>
      <c r="O5929" s="3" t="str">
        <f>TEXT(Table3[[#This Row],[DATE]],"mmm")</f>
        <v>Mar</v>
      </c>
      <c r="P5929" s="3">
        <f>YEAR(Table3[[#This Row],[DATE]])</f>
        <v>2037</v>
      </c>
    </row>
    <row r="5930" spans="1:16" x14ac:dyDescent="0.3">
      <c r="A5930" s="6">
        <v>50125</v>
      </c>
      <c r="B5930" s="7" t="s">
        <v>1736</v>
      </c>
      <c r="C5930" s="9">
        <f t="shared" ca="1" si="184"/>
        <v>14</v>
      </c>
      <c r="D5930" s="9" t="s">
        <v>2116</v>
      </c>
      <c r="E5930" s="9" t="s">
        <v>2116</v>
      </c>
      <c r="F5930" s="10">
        <f t="shared" ca="1" si="185"/>
        <v>7.5845020119244863E-2</v>
      </c>
      <c r="G5930" s="3" t="str">
        <f>VLOOKUP(Table3[[#This Row],[PRODUCT ID]],Table1[[PRODUCT]:[SELLING PRICE]],1,FALSE)</f>
        <v>Product684</v>
      </c>
      <c r="H5930" s="3" t="str">
        <f>VLOOKUP(Table3[[#This Row],[PRODUCT ID]],Table1[[PRODUCT]:[SELLING PRICE]],2,FALSE)</f>
        <v>Category2</v>
      </c>
      <c r="I5930" s="3" t="str">
        <f>VLOOKUP(Table3[[#This Row],[PRODUCT ID]],Table1[[PRODUCT]:[SELLING PRICE]],3,FALSE)</f>
        <v>Kg</v>
      </c>
      <c r="J5930" s="16">
        <f ca="1">VLOOKUP(Table3[[#This Row],[PRODUCT ID]],Table1[[PRODUCT]:[SELLING PRICE]],4,FALSE)</f>
        <v>173</v>
      </c>
      <c r="K5930" s="16">
        <f ca="1">VLOOKUP(Table3[[#This Row],[PRODUCT ID]],Table1[[PRODUCT]:[SELLING PRICE]],5,FALSE)</f>
        <v>209.26139417040511</v>
      </c>
      <c r="L5930" s="16">
        <f ca="1">J5930*Table3[[#This Row],[QUANTITY]]</f>
        <v>2422</v>
      </c>
      <c r="M5930" s="16">
        <f ca="1">K5930*Table3[[#This Row],[QUANTITY]]*(1-Table3[[#This Row],[DISCOUNT %]])</f>
        <v>2707.4594332711731</v>
      </c>
      <c r="N5930" s="3">
        <f>DAY(Table3[[#This Row],[DATE]])</f>
        <v>26</v>
      </c>
      <c r="O5930" s="3" t="str">
        <f>TEXT(Table3[[#This Row],[DATE]],"mmm")</f>
        <v>Mar</v>
      </c>
      <c r="P5930" s="3">
        <f>YEAR(Table3[[#This Row],[DATE]])</f>
        <v>2037</v>
      </c>
    </row>
    <row r="5931" spans="1:16" x14ac:dyDescent="0.3">
      <c r="A5931" s="6">
        <v>50126</v>
      </c>
      <c r="B5931" s="7" t="s">
        <v>1737</v>
      </c>
      <c r="C5931" s="9">
        <f t="shared" ca="1" si="184"/>
        <v>13</v>
      </c>
      <c r="D5931" s="9" t="s">
        <v>2115</v>
      </c>
      <c r="E5931" s="9" t="s">
        <v>2116</v>
      </c>
      <c r="F5931" s="10">
        <f t="shared" ca="1" si="185"/>
        <v>2.8276732760349355E-2</v>
      </c>
      <c r="G5931" s="3" t="str">
        <f>VLOOKUP(Table3[[#This Row],[PRODUCT ID]],Table1[[PRODUCT]:[SELLING PRICE]],1,FALSE)</f>
        <v>Product685</v>
      </c>
      <c r="H5931" s="3" t="str">
        <f>VLOOKUP(Table3[[#This Row],[PRODUCT ID]],Table1[[PRODUCT]:[SELLING PRICE]],2,FALSE)</f>
        <v>Category3</v>
      </c>
      <c r="I5931" s="3" t="str">
        <f>VLOOKUP(Table3[[#This Row],[PRODUCT ID]],Table1[[PRODUCT]:[SELLING PRICE]],3,FALSE)</f>
        <v>Lt</v>
      </c>
      <c r="J5931" s="16">
        <f ca="1">VLOOKUP(Table3[[#This Row],[PRODUCT ID]],Table1[[PRODUCT]:[SELLING PRICE]],4,FALSE)</f>
        <v>79</v>
      </c>
      <c r="K5931" s="16">
        <f ca="1">VLOOKUP(Table3[[#This Row],[PRODUCT ID]],Table1[[PRODUCT]:[SELLING PRICE]],5,FALSE)</f>
        <v>229.43881179534776</v>
      </c>
      <c r="L5931" s="16">
        <f ca="1">J5931*Table3[[#This Row],[QUANTITY]]</f>
        <v>1027</v>
      </c>
      <c r="M5931" s="16">
        <f ca="1">K5931*Table3[[#This Row],[QUANTITY]]*(1-Table3[[#This Row],[DISCOUNT %]])</f>
        <v>2898.3634137816621</v>
      </c>
      <c r="N5931" s="3">
        <f>DAY(Table3[[#This Row],[DATE]])</f>
        <v>27</v>
      </c>
      <c r="O5931" s="3" t="str">
        <f>TEXT(Table3[[#This Row],[DATE]],"mmm")</f>
        <v>Mar</v>
      </c>
      <c r="P5931" s="3">
        <f>YEAR(Table3[[#This Row],[DATE]])</f>
        <v>2037</v>
      </c>
    </row>
    <row r="5932" spans="1:16" x14ac:dyDescent="0.3">
      <c r="A5932" s="6">
        <v>50127</v>
      </c>
      <c r="B5932" s="7" t="s">
        <v>1738</v>
      </c>
      <c r="C5932" s="9">
        <f t="shared" ca="1" si="184"/>
        <v>13</v>
      </c>
      <c r="D5932" s="9" t="s">
        <v>2117</v>
      </c>
      <c r="E5932" s="9" t="s">
        <v>2118</v>
      </c>
      <c r="F5932" s="10">
        <f t="shared" ca="1" si="185"/>
        <v>5.0273399055126337E-2</v>
      </c>
      <c r="G5932" s="3" t="str">
        <f>VLOOKUP(Table3[[#This Row],[PRODUCT ID]],Table1[[PRODUCT]:[SELLING PRICE]],1,FALSE)</f>
        <v>Product686</v>
      </c>
      <c r="H5932" s="3" t="str">
        <f>VLOOKUP(Table3[[#This Row],[PRODUCT ID]],Table1[[PRODUCT]:[SELLING PRICE]],2,FALSE)</f>
        <v>Category4</v>
      </c>
      <c r="I5932" s="3" t="str">
        <f>VLOOKUP(Table3[[#This Row],[PRODUCT ID]],Table1[[PRODUCT]:[SELLING PRICE]],3,FALSE)</f>
        <v>Kg</v>
      </c>
      <c r="J5932" s="16">
        <f ca="1">VLOOKUP(Table3[[#This Row],[PRODUCT ID]],Table1[[PRODUCT]:[SELLING PRICE]],4,FALSE)</f>
        <v>150</v>
      </c>
      <c r="K5932" s="16">
        <f ca="1">VLOOKUP(Table3[[#This Row],[PRODUCT ID]],Table1[[PRODUCT]:[SELLING PRICE]],5,FALSE)</f>
        <v>78.083532463758729</v>
      </c>
      <c r="L5932" s="16">
        <f ca="1">J5932*Table3[[#This Row],[QUANTITY]]</f>
        <v>1950</v>
      </c>
      <c r="M5932" s="16">
        <f ca="1">K5932*Table3[[#This Row],[QUANTITY]]*(1-Table3[[#This Row],[DISCOUNT %]])</f>
        <v>964.05410239546563</v>
      </c>
      <c r="N5932" s="3">
        <f>DAY(Table3[[#This Row],[DATE]])</f>
        <v>28</v>
      </c>
      <c r="O5932" s="3" t="str">
        <f>TEXT(Table3[[#This Row],[DATE]],"mmm")</f>
        <v>Mar</v>
      </c>
      <c r="P5932" s="3">
        <f>YEAR(Table3[[#This Row],[DATE]])</f>
        <v>2037</v>
      </c>
    </row>
    <row r="5933" spans="1:16" x14ac:dyDescent="0.3">
      <c r="A5933" s="6">
        <v>50128</v>
      </c>
      <c r="B5933" s="7" t="s">
        <v>1739</v>
      </c>
      <c r="C5933" s="9">
        <f t="shared" ca="1" si="184"/>
        <v>1</v>
      </c>
      <c r="D5933" s="9" t="s">
        <v>2117</v>
      </c>
      <c r="E5933" s="9" t="s">
        <v>2118</v>
      </c>
      <c r="F5933" s="10">
        <f t="shared" ca="1" si="185"/>
        <v>9.5180259514115018E-2</v>
      </c>
      <c r="G5933" s="3" t="str">
        <f>VLOOKUP(Table3[[#This Row],[PRODUCT ID]],Table1[[PRODUCT]:[SELLING PRICE]],1,FALSE)</f>
        <v>Product687</v>
      </c>
      <c r="H5933" s="3" t="str">
        <f>VLOOKUP(Table3[[#This Row],[PRODUCT ID]],Table1[[PRODUCT]:[SELLING PRICE]],2,FALSE)</f>
        <v>Category5</v>
      </c>
      <c r="I5933" s="3" t="str">
        <f>VLOOKUP(Table3[[#This Row],[PRODUCT ID]],Table1[[PRODUCT]:[SELLING PRICE]],3,FALSE)</f>
        <v>Lt</v>
      </c>
      <c r="J5933" s="16">
        <f ca="1">VLOOKUP(Table3[[#This Row],[PRODUCT ID]],Table1[[PRODUCT]:[SELLING PRICE]],4,FALSE)</f>
        <v>239</v>
      </c>
      <c r="K5933" s="16">
        <f ca="1">VLOOKUP(Table3[[#This Row],[PRODUCT ID]],Table1[[PRODUCT]:[SELLING PRICE]],5,FALSE)</f>
        <v>232.13415925654888</v>
      </c>
      <c r="L5933" s="16">
        <f ca="1">J5933*Table3[[#This Row],[QUANTITY]]</f>
        <v>239</v>
      </c>
      <c r="M5933" s="16">
        <f ca="1">K5933*Table3[[#This Row],[QUANTITY]]*(1-Table3[[#This Row],[DISCOUNT %]])</f>
        <v>210.03956973641965</v>
      </c>
      <c r="N5933" s="3">
        <f>DAY(Table3[[#This Row],[DATE]])</f>
        <v>29</v>
      </c>
      <c r="O5933" s="3" t="str">
        <f>TEXT(Table3[[#This Row],[DATE]],"mmm")</f>
        <v>Mar</v>
      </c>
      <c r="P5933" s="3">
        <f>YEAR(Table3[[#This Row],[DATE]])</f>
        <v>2037</v>
      </c>
    </row>
    <row r="5934" spans="1:16" x14ac:dyDescent="0.3">
      <c r="A5934" s="6">
        <v>50129</v>
      </c>
      <c r="B5934" s="7" t="s">
        <v>1740</v>
      </c>
      <c r="C5934" s="9">
        <f t="shared" ca="1" si="184"/>
        <v>5</v>
      </c>
      <c r="D5934" s="9" t="s">
        <v>2116</v>
      </c>
      <c r="E5934" s="9" t="s">
        <v>2116</v>
      </c>
      <c r="F5934" s="10">
        <f t="shared" ca="1" si="185"/>
        <v>1.1458925003112665E-2</v>
      </c>
      <c r="G5934" s="3" t="str">
        <f>VLOOKUP(Table3[[#This Row],[PRODUCT ID]],Table1[[PRODUCT]:[SELLING PRICE]],1,FALSE)</f>
        <v>Product688</v>
      </c>
      <c r="H5934" s="3" t="str">
        <f>VLOOKUP(Table3[[#This Row],[PRODUCT ID]],Table1[[PRODUCT]:[SELLING PRICE]],2,FALSE)</f>
        <v>Category1</v>
      </c>
      <c r="I5934" s="3" t="str">
        <f>VLOOKUP(Table3[[#This Row],[PRODUCT ID]],Table1[[PRODUCT]:[SELLING PRICE]],3,FALSE)</f>
        <v>Ft</v>
      </c>
      <c r="J5934" s="16">
        <f ca="1">VLOOKUP(Table3[[#This Row],[PRODUCT ID]],Table1[[PRODUCT]:[SELLING PRICE]],4,FALSE)</f>
        <v>151</v>
      </c>
      <c r="K5934" s="16">
        <f ca="1">VLOOKUP(Table3[[#This Row],[PRODUCT ID]],Table1[[PRODUCT]:[SELLING PRICE]],5,FALSE)</f>
        <v>273.31554097390836</v>
      </c>
      <c r="L5934" s="16">
        <f ca="1">J5934*Table3[[#This Row],[QUANTITY]]</f>
        <v>755</v>
      </c>
      <c r="M5934" s="16">
        <f ca="1">K5934*Table3[[#This Row],[QUANTITY]]*(1-Table3[[#This Row],[DISCOUNT %]])</f>
        <v>1350.9181934385158</v>
      </c>
      <c r="N5934" s="3">
        <f>DAY(Table3[[#This Row],[DATE]])</f>
        <v>30</v>
      </c>
      <c r="O5934" s="3" t="str">
        <f>TEXT(Table3[[#This Row],[DATE]],"mmm")</f>
        <v>Mar</v>
      </c>
      <c r="P5934" s="3">
        <f>YEAR(Table3[[#This Row],[DATE]])</f>
        <v>2037</v>
      </c>
    </row>
    <row r="5935" spans="1:16" x14ac:dyDescent="0.3">
      <c r="A5935" s="6">
        <v>50130</v>
      </c>
      <c r="B5935" s="7" t="s">
        <v>1741</v>
      </c>
      <c r="C5935" s="9">
        <f t="shared" ca="1" si="184"/>
        <v>13</v>
      </c>
      <c r="D5935" s="9" t="s">
        <v>2116</v>
      </c>
      <c r="E5935" s="9" t="s">
        <v>2116</v>
      </c>
      <c r="F5935" s="10">
        <f t="shared" ca="1" si="185"/>
        <v>2.2200398164518111E-2</v>
      </c>
      <c r="G5935" s="3" t="str">
        <f>VLOOKUP(Table3[[#This Row],[PRODUCT ID]],Table1[[PRODUCT]:[SELLING PRICE]],1,FALSE)</f>
        <v>Product689</v>
      </c>
      <c r="H5935" s="3" t="str">
        <f>VLOOKUP(Table3[[#This Row],[PRODUCT ID]],Table1[[PRODUCT]:[SELLING PRICE]],2,FALSE)</f>
        <v>Category2</v>
      </c>
      <c r="I5935" s="3" t="str">
        <f>VLOOKUP(Table3[[#This Row],[PRODUCT ID]],Table1[[PRODUCT]:[SELLING PRICE]],3,FALSE)</f>
        <v>Kg</v>
      </c>
      <c r="J5935" s="16">
        <f ca="1">VLOOKUP(Table3[[#This Row],[PRODUCT ID]],Table1[[PRODUCT]:[SELLING PRICE]],4,FALSE)</f>
        <v>226</v>
      </c>
      <c r="K5935" s="16">
        <f ca="1">VLOOKUP(Table3[[#This Row],[PRODUCT ID]],Table1[[PRODUCT]:[SELLING PRICE]],5,FALSE)</f>
        <v>73.671177953034203</v>
      </c>
      <c r="L5935" s="16">
        <f ca="1">J5935*Table3[[#This Row],[QUANTITY]]</f>
        <v>2938</v>
      </c>
      <c r="M5935" s="16">
        <f ca="1">K5935*Table3[[#This Row],[QUANTITY]]*(1-Table3[[#This Row],[DISCOUNT %]])</f>
        <v>936.4634300999611</v>
      </c>
      <c r="N5935" s="3">
        <f>DAY(Table3[[#This Row],[DATE]])</f>
        <v>31</v>
      </c>
      <c r="O5935" s="3" t="str">
        <f>TEXT(Table3[[#This Row],[DATE]],"mmm")</f>
        <v>Mar</v>
      </c>
      <c r="P5935" s="3">
        <f>YEAR(Table3[[#This Row],[DATE]])</f>
        <v>2037</v>
      </c>
    </row>
    <row r="5936" spans="1:16" x14ac:dyDescent="0.3">
      <c r="A5936" s="6">
        <v>50131</v>
      </c>
      <c r="B5936" s="7" t="s">
        <v>1742</v>
      </c>
      <c r="C5936" s="9">
        <f t="shared" ca="1" si="184"/>
        <v>13</v>
      </c>
      <c r="D5936" s="9" t="s">
        <v>2116</v>
      </c>
      <c r="E5936" s="9" t="s">
        <v>2116</v>
      </c>
      <c r="F5936" s="10">
        <f t="shared" ca="1" si="185"/>
        <v>8.4766180655938619E-2</v>
      </c>
      <c r="G5936" s="3" t="str">
        <f>VLOOKUP(Table3[[#This Row],[PRODUCT ID]],Table1[[PRODUCT]:[SELLING PRICE]],1,FALSE)</f>
        <v>Product690</v>
      </c>
      <c r="H5936" s="3" t="str">
        <f>VLOOKUP(Table3[[#This Row],[PRODUCT ID]],Table1[[PRODUCT]:[SELLING PRICE]],2,FALSE)</f>
        <v>Category3</v>
      </c>
      <c r="I5936" s="3" t="str">
        <f>VLOOKUP(Table3[[#This Row],[PRODUCT ID]],Table1[[PRODUCT]:[SELLING PRICE]],3,FALSE)</f>
        <v>No</v>
      </c>
      <c r="J5936" s="16">
        <f ca="1">VLOOKUP(Table3[[#This Row],[PRODUCT ID]],Table1[[PRODUCT]:[SELLING PRICE]],4,FALSE)</f>
        <v>113</v>
      </c>
      <c r="K5936" s="16">
        <f ca="1">VLOOKUP(Table3[[#This Row],[PRODUCT ID]],Table1[[PRODUCT]:[SELLING PRICE]],5,FALSE)</f>
        <v>33.209458002311784</v>
      </c>
      <c r="L5936" s="16">
        <f ca="1">J5936*Table3[[#This Row],[QUANTITY]]</f>
        <v>1469</v>
      </c>
      <c r="M5936" s="16">
        <f ca="1">K5936*Table3[[#This Row],[QUANTITY]]*(1-Table3[[#This Row],[DISCOUNT %]])</f>
        <v>395.1274481154262</v>
      </c>
      <c r="N5936" s="3">
        <f>DAY(Table3[[#This Row],[DATE]])</f>
        <v>1</v>
      </c>
      <c r="O5936" s="3" t="str">
        <f>TEXT(Table3[[#This Row],[DATE]],"mmm")</f>
        <v>Apr</v>
      </c>
      <c r="P5936" s="3">
        <f>YEAR(Table3[[#This Row],[DATE]])</f>
        <v>2037</v>
      </c>
    </row>
    <row r="5937" spans="1:16" x14ac:dyDescent="0.3">
      <c r="A5937" s="6">
        <v>50132</v>
      </c>
      <c r="B5937" s="7" t="s">
        <v>1743</v>
      </c>
      <c r="C5937" s="9">
        <f t="shared" ca="1" si="184"/>
        <v>10</v>
      </c>
      <c r="D5937" s="9" t="s">
        <v>2116</v>
      </c>
      <c r="E5937" s="9" t="s">
        <v>2116</v>
      </c>
      <c r="F5937" s="10">
        <f t="shared" ca="1" si="185"/>
        <v>8.8057355590935346E-2</v>
      </c>
      <c r="G5937" s="3" t="str">
        <f>VLOOKUP(Table3[[#This Row],[PRODUCT ID]],Table1[[PRODUCT]:[SELLING PRICE]],1,FALSE)</f>
        <v>Product691</v>
      </c>
      <c r="H5937" s="3" t="str">
        <f>VLOOKUP(Table3[[#This Row],[PRODUCT ID]],Table1[[PRODUCT]:[SELLING PRICE]],2,FALSE)</f>
        <v>Category4</v>
      </c>
      <c r="I5937" s="3" t="str">
        <f>VLOOKUP(Table3[[#This Row],[PRODUCT ID]],Table1[[PRODUCT]:[SELLING PRICE]],3,FALSE)</f>
        <v>No</v>
      </c>
      <c r="J5937" s="16">
        <f ca="1">VLOOKUP(Table3[[#This Row],[PRODUCT ID]],Table1[[PRODUCT]:[SELLING PRICE]],4,FALSE)</f>
        <v>74</v>
      </c>
      <c r="K5937" s="16">
        <f ca="1">VLOOKUP(Table3[[#This Row],[PRODUCT ID]],Table1[[PRODUCT]:[SELLING PRICE]],5,FALSE)</f>
        <v>154.58359620526358</v>
      </c>
      <c r="L5937" s="16">
        <f ca="1">J5937*Table3[[#This Row],[QUANTITY]]</f>
        <v>740</v>
      </c>
      <c r="M5937" s="16">
        <f ca="1">K5937*Table3[[#This Row],[QUANTITY]]*(1-Table3[[#This Row],[DISCOUNT %]])</f>
        <v>1409.7137350569112</v>
      </c>
      <c r="N5937" s="3">
        <f>DAY(Table3[[#This Row],[DATE]])</f>
        <v>2</v>
      </c>
      <c r="O5937" s="3" t="str">
        <f>TEXT(Table3[[#This Row],[DATE]],"mmm")</f>
        <v>Apr</v>
      </c>
      <c r="P5937" s="3">
        <f>YEAR(Table3[[#This Row],[DATE]])</f>
        <v>2037</v>
      </c>
    </row>
    <row r="5938" spans="1:16" x14ac:dyDescent="0.3">
      <c r="A5938" s="6">
        <v>50133</v>
      </c>
      <c r="B5938" s="7" t="s">
        <v>1744</v>
      </c>
      <c r="C5938" s="9">
        <f t="shared" ca="1" si="184"/>
        <v>8</v>
      </c>
      <c r="D5938" s="9" t="s">
        <v>2115</v>
      </c>
      <c r="E5938" s="9" t="s">
        <v>2118</v>
      </c>
      <c r="F5938" s="10">
        <f t="shared" ca="1" si="185"/>
        <v>2.0865323317114971E-2</v>
      </c>
      <c r="G5938" s="3" t="str">
        <f>VLOOKUP(Table3[[#This Row],[PRODUCT ID]],Table1[[PRODUCT]:[SELLING PRICE]],1,FALSE)</f>
        <v>Product692</v>
      </c>
      <c r="H5938" s="3" t="str">
        <f>VLOOKUP(Table3[[#This Row],[PRODUCT ID]],Table1[[PRODUCT]:[SELLING PRICE]],2,FALSE)</f>
        <v>Category5</v>
      </c>
      <c r="I5938" s="3" t="str">
        <f>VLOOKUP(Table3[[#This Row],[PRODUCT ID]],Table1[[PRODUCT]:[SELLING PRICE]],3,FALSE)</f>
        <v>Ft</v>
      </c>
      <c r="J5938" s="16">
        <f ca="1">VLOOKUP(Table3[[#This Row],[PRODUCT ID]],Table1[[PRODUCT]:[SELLING PRICE]],4,FALSE)</f>
        <v>22</v>
      </c>
      <c r="K5938" s="16">
        <f ca="1">VLOOKUP(Table3[[#This Row],[PRODUCT ID]],Table1[[PRODUCT]:[SELLING PRICE]],5,FALSE)</f>
        <v>96.769685619268586</v>
      </c>
      <c r="L5938" s="16">
        <f ca="1">J5938*Table3[[#This Row],[QUANTITY]]</f>
        <v>176</v>
      </c>
      <c r="M5938" s="16">
        <f ca="1">K5938*Table3[[#This Row],[QUANTITY]]*(1-Table3[[#This Row],[DISCOUNT %]])</f>
        <v>758.00443873221582</v>
      </c>
      <c r="N5938" s="3">
        <f>DAY(Table3[[#This Row],[DATE]])</f>
        <v>3</v>
      </c>
      <c r="O5938" s="3" t="str">
        <f>TEXT(Table3[[#This Row],[DATE]],"mmm")</f>
        <v>Apr</v>
      </c>
      <c r="P5938" s="3">
        <f>YEAR(Table3[[#This Row],[DATE]])</f>
        <v>2037</v>
      </c>
    </row>
    <row r="5939" spans="1:16" x14ac:dyDescent="0.3">
      <c r="A5939" s="6">
        <v>50134</v>
      </c>
      <c r="B5939" s="7" t="s">
        <v>1745</v>
      </c>
      <c r="C5939" s="9">
        <f t="shared" ca="1" si="184"/>
        <v>9</v>
      </c>
      <c r="D5939" s="9" t="s">
        <v>2116</v>
      </c>
      <c r="E5939" s="9" t="s">
        <v>2116</v>
      </c>
      <c r="F5939" s="10">
        <f t="shared" ca="1" si="185"/>
        <v>2.3094635110296968E-2</v>
      </c>
      <c r="G5939" s="3" t="str">
        <f>VLOOKUP(Table3[[#This Row],[PRODUCT ID]],Table1[[PRODUCT]:[SELLING PRICE]],1,FALSE)</f>
        <v>Product693</v>
      </c>
      <c r="H5939" s="3" t="str">
        <f>VLOOKUP(Table3[[#This Row],[PRODUCT ID]],Table1[[PRODUCT]:[SELLING PRICE]],2,FALSE)</f>
        <v>Category1</v>
      </c>
      <c r="I5939" s="3" t="str">
        <f>VLOOKUP(Table3[[#This Row],[PRODUCT ID]],Table1[[PRODUCT]:[SELLING PRICE]],3,FALSE)</f>
        <v>No</v>
      </c>
      <c r="J5939" s="16">
        <f ca="1">VLOOKUP(Table3[[#This Row],[PRODUCT ID]],Table1[[PRODUCT]:[SELLING PRICE]],4,FALSE)</f>
        <v>19</v>
      </c>
      <c r="K5939" s="16">
        <f ca="1">VLOOKUP(Table3[[#This Row],[PRODUCT ID]],Table1[[PRODUCT]:[SELLING PRICE]],5,FALSE)</f>
        <v>296.85146870496203</v>
      </c>
      <c r="L5939" s="16">
        <f ca="1">J5939*Table3[[#This Row],[QUANTITY]]</f>
        <v>171</v>
      </c>
      <c r="M5939" s="16">
        <f ca="1">K5939*Table3[[#This Row],[QUANTITY]]*(1-Table3[[#This Row],[DISCOUNT %]])</f>
        <v>2609.9621311793867</v>
      </c>
      <c r="N5939" s="3">
        <f>DAY(Table3[[#This Row],[DATE]])</f>
        <v>4</v>
      </c>
      <c r="O5939" s="3" t="str">
        <f>TEXT(Table3[[#This Row],[DATE]],"mmm")</f>
        <v>Apr</v>
      </c>
      <c r="P5939" s="3">
        <f>YEAR(Table3[[#This Row],[DATE]])</f>
        <v>2037</v>
      </c>
    </row>
    <row r="5940" spans="1:16" x14ac:dyDescent="0.3">
      <c r="A5940" s="6">
        <v>50135</v>
      </c>
      <c r="B5940" s="7" t="s">
        <v>1746</v>
      </c>
      <c r="C5940" s="9">
        <f t="shared" ca="1" si="184"/>
        <v>6</v>
      </c>
      <c r="D5940" s="9" t="s">
        <v>2117</v>
      </c>
      <c r="E5940" s="9" t="s">
        <v>2116</v>
      </c>
      <c r="F5940" s="10">
        <f t="shared" ca="1" si="185"/>
        <v>3.3688315852081284E-2</v>
      </c>
      <c r="G5940" s="3" t="str">
        <f>VLOOKUP(Table3[[#This Row],[PRODUCT ID]],Table1[[PRODUCT]:[SELLING PRICE]],1,FALSE)</f>
        <v>Product694</v>
      </c>
      <c r="H5940" s="3" t="str">
        <f>VLOOKUP(Table3[[#This Row],[PRODUCT ID]],Table1[[PRODUCT]:[SELLING PRICE]],2,FALSE)</f>
        <v>Category2</v>
      </c>
      <c r="I5940" s="3" t="str">
        <f>VLOOKUP(Table3[[#This Row],[PRODUCT ID]],Table1[[PRODUCT]:[SELLING PRICE]],3,FALSE)</f>
        <v>Kg</v>
      </c>
      <c r="J5940" s="16">
        <f ca="1">VLOOKUP(Table3[[#This Row],[PRODUCT ID]],Table1[[PRODUCT]:[SELLING PRICE]],4,FALSE)</f>
        <v>243</v>
      </c>
      <c r="K5940" s="16">
        <f ca="1">VLOOKUP(Table3[[#This Row],[PRODUCT ID]],Table1[[PRODUCT]:[SELLING PRICE]],5,FALSE)</f>
        <v>144.55141273692669</v>
      </c>
      <c r="L5940" s="16">
        <f ca="1">J5940*Table3[[#This Row],[QUANTITY]]</f>
        <v>1458</v>
      </c>
      <c r="M5940" s="16">
        <f ca="1">K5940*Table3[[#This Row],[QUANTITY]]*(1-Table3[[#This Row],[DISCOUNT %]])</f>
        <v>838.09031452668319</v>
      </c>
      <c r="N5940" s="3">
        <f>DAY(Table3[[#This Row],[DATE]])</f>
        <v>5</v>
      </c>
      <c r="O5940" s="3" t="str">
        <f>TEXT(Table3[[#This Row],[DATE]],"mmm")</f>
        <v>Apr</v>
      </c>
      <c r="P5940" s="3">
        <f>YEAR(Table3[[#This Row],[DATE]])</f>
        <v>2037</v>
      </c>
    </row>
    <row r="5941" spans="1:16" x14ac:dyDescent="0.3">
      <c r="A5941" s="6">
        <v>50136</v>
      </c>
      <c r="B5941" s="7" t="s">
        <v>1747</v>
      </c>
      <c r="C5941" s="9">
        <f t="shared" ca="1" si="184"/>
        <v>6</v>
      </c>
      <c r="D5941" s="9" t="s">
        <v>2115</v>
      </c>
      <c r="E5941" s="9" t="s">
        <v>2116</v>
      </c>
      <c r="F5941" s="10">
        <f t="shared" ca="1" si="185"/>
        <v>3.5189049808946174E-2</v>
      </c>
      <c r="G5941" s="3" t="str">
        <f>VLOOKUP(Table3[[#This Row],[PRODUCT ID]],Table1[[PRODUCT]:[SELLING PRICE]],1,FALSE)</f>
        <v>Product695</v>
      </c>
      <c r="H5941" s="3" t="str">
        <f>VLOOKUP(Table3[[#This Row],[PRODUCT ID]],Table1[[PRODUCT]:[SELLING PRICE]],2,FALSE)</f>
        <v>Category3</v>
      </c>
      <c r="I5941" s="3" t="str">
        <f>VLOOKUP(Table3[[#This Row],[PRODUCT ID]],Table1[[PRODUCT]:[SELLING PRICE]],3,FALSE)</f>
        <v>Kg</v>
      </c>
      <c r="J5941" s="16">
        <f ca="1">VLOOKUP(Table3[[#This Row],[PRODUCT ID]],Table1[[PRODUCT]:[SELLING PRICE]],4,FALSE)</f>
        <v>127</v>
      </c>
      <c r="K5941" s="16">
        <f ca="1">VLOOKUP(Table3[[#This Row],[PRODUCT ID]],Table1[[PRODUCT]:[SELLING PRICE]],5,FALSE)</f>
        <v>24.43678346778059</v>
      </c>
      <c r="L5941" s="16">
        <f ca="1">J5941*Table3[[#This Row],[QUANTITY]]</f>
        <v>762</v>
      </c>
      <c r="M5941" s="16">
        <f ca="1">K5941*Table3[[#This Row],[QUANTITY]]*(1-Table3[[#This Row],[DISCOUNT %]])</f>
        <v>141.46125766297456</v>
      </c>
      <c r="N5941" s="3">
        <f>DAY(Table3[[#This Row],[DATE]])</f>
        <v>6</v>
      </c>
      <c r="O5941" s="3" t="str">
        <f>TEXT(Table3[[#This Row],[DATE]],"mmm")</f>
        <v>Apr</v>
      </c>
      <c r="P5941" s="3">
        <f>YEAR(Table3[[#This Row],[DATE]])</f>
        <v>2037</v>
      </c>
    </row>
    <row r="5942" spans="1:16" x14ac:dyDescent="0.3">
      <c r="A5942" s="6">
        <v>50137</v>
      </c>
      <c r="B5942" s="7" t="s">
        <v>1748</v>
      </c>
      <c r="C5942" s="9">
        <f t="shared" ca="1" si="184"/>
        <v>3</v>
      </c>
      <c r="D5942" s="9" t="s">
        <v>2115</v>
      </c>
      <c r="E5942" s="9" t="s">
        <v>2116</v>
      </c>
      <c r="F5942" s="10">
        <f t="shared" ca="1" si="185"/>
        <v>1.8378306681948731E-2</v>
      </c>
      <c r="G5942" s="3" t="str">
        <f>VLOOKUP(Table3[[#This Row],[PRODUCT ID]],Table1[[PRODUCT]:[SELLING PRICE]],1,FALSE)</f>
        <v>Product696</v>
      </c>
      <c r="H5942" s="3" t="str">
        <f>VLOOKUP(Table3[[#This Row],[PRODUCT ID]],Table1[[PRODUCT]:[SELLING PRICE]],2,FALSE)</f>
        <v>Category4</v>
      </c>
      <c r="I5942" s="3" t="str">
        <f>VLOOKUP(Table3[[#This Row],[PRODUCT ID]],Table1[[PRODUCT]:[SELLING PRICE]],3,FALSE)</f>
        <v>Lt</v>
      </c>
      <c r="J5942" s="16">
        <f ca="1">VLOOKUP(Table3[[#This Row],[PRODUCT ID]],Table1[[PRODUCT]:[SELLING PRICE]],4,FALSE)</f>
        <v>217</v>
      </c>
      <c r="K5942" s="16">
        <f ca="1">VLOOKUP(Table3[[#This Row],[PRODUCT ID]],Table1[[PRODUCT]:[SELLING PRICE]],5,FALSE)</f>
        <v>234.09160127255751</v>
      </c>
      <c r="L5942" s="16">
        <f ca="1">J5942*Table3[[#This Row],[QUANTITY]]</f>
        <v>651</v>
      </c>
      <c r="M5942" s="16">
        <f ca="1">K5942*Table3[[#This Row],[QUANTITY]]*(1-Table3[[#This Row],[DISCOUNT %]])</f>
        <v>689.36818209810599</v>
      </c>
      <c r="N5942" s="3">
        <f>DAY(Table3[[#This Row],[DATE]])</f>
        <v>7</v>
      </c>
      <c r="O5942" s="3" t="str">
        <f>TEXT(Table3[[#This Row],[DATE]],"mmm")</f>
        <v>Apr</v>
      </c>
      <c r="P5942" s="3">
        <f>YEAR(Table3[[#This Row],[DATE]])</f>
        <v>2037</v>
      </c>
    </row>
    <row r="5943" spans="1:16" x14ac:dyDescent="0.3">
      <c r="A5943" s="6">
        <v>50138</v>
      </c>
      <c r="B5943" s="7" t="s">
        <v>1749</v>
      </c>
      <c r="C5943" s="9">
        <f t="shared" ca="1" si="184"/>
        <v>12</v>
      </c>
      <c r="D5943" s="9" t="s">
        <v>2115</v>
      </c>
      <c r="E5943" s="9" t="s">
        <v>2116</v>
      </c>
      <c r="F5943" s="10">
        <f t="shared" ca="1" si="185"/>
        <v>3.8497379095171196E-2</v>
      </c>
      <c r="G5943" s="3" t="str">
        <f>VLOOKUP(Table3[[#This Row],[PRODUCT ID]],Table1[[PRODUCT]:[SELLING PRICE]],1,FALSE)</f>
        <v>Product697</v>
      </c>
      <c r="H5943" s="3" t="str">
        <f>VLOOKUP(Table3[[#This Row],[PRODUCT ID]],Table1[[PRODUCT]:[SELLING PRICE]],2,FALSE)</f>
        <v>Category1</v>
      </c>
      <c r="I5943" s="3" t="str">
        <f>VLOOKUP(Table3[[#This Row],[PRODUCT ID]],Table1[[PRODUCT]:[SELLING PRICE]],3,FALSE)</f>
        <v>Kg</v>
      </c>
      <c r="J5943" s="16">
        <f ca="1">VLOOKUP(Table3[[#This Row],[PRODUCT ID]],Table1[[PRODUCT]:[SELLING PRICE]],4,FALSE)</f>
        <v>152</v>
      </c>
      <c r="K5943" s="16">
        <f ca="1">VLOOKUP(Table3[[#This Row],[PRODUCT ID]],Table1[[PRODUCT]:[SELLING PRICE]],5,FALSE)</f>
        <v>172.62835048899461</v>
      </c>
      <c r="L5943" s="16">
        <f ca="1">J5943*Table3[[#This Row],[QUANTITY]]</f>
        <v>1824</v>
      </c>
      <c r="M5943" s="16">
        <f ca="1">K5943*Table3[[#This Row],[QUANTITY]]*(1-Table3[[#This Row],[DISCOUNT %]])</f>
        <v>1991.7913372517487</v>
      </c>
      <c r="N5943" s="3">
        <f>DAY(Table3[[#This Row],[DATE]])</f>
        <v>8</v>
      </c>
      <c r="O5943" s="3" t="str">
        <f>TEXT(Table3[[#This Row],[DATE]],"mmm")</f>
        <v>Apr</v>
      </c>
      <c r="P5943" s="3">
        <f>YEAR(Table3[[#This Row],[DATE]])</f>
        <v>2037</v>
      </c>
    </row>
    <row r="5944" spans="1:16" x14ac:dyDescent="0.3">
      <c r="A5944" s="6">
        <v>50139</v>
      </c>
      <c r="B5944" s="7" t="s">
        <v>1750</v>
      </c>
      <c r="C5944" s="9">
        <f t="shared" ca="1" si="184"/>
        <v>15</v>
      </c>
      <c r="D5944" s="9" t="s">
        <v>2116</v>
      </c>
      <c r="E5944" s="9" t="s">
        <v>2118</v>
      </c>
      <c r="F5944" s="10">
        <f t="shared" ca="1" si="185"/>
        <v>8.1878042617721039E-2</v>
      </c>
      <c r="G5944" s="3" t="str">
        <f>VLOOKUP(Table3[[#This Row],[PRODUCT ID]],Table1[[PRODUCT]:[SELLING PRICE]],1,FALSE)</f>
        <v>Product698</v>
      </c>
      <c r="H5944" s="3" t="str">
        <f>VLOOKUP(Table3[[#This Row],[PRODUCT ID]],Table1[[PRODUCT]:[SELLING PRICE]],2,FALSE)</f>
        <v>Category2</v>
      </c>
      <c r="I5944" s="3" t="str">
        <f>VLOOKUP(Table3[[#This Row],[PRODUCT ID]],Table1[[PRODUCT]:[SELLING PRICE]],3,FALSE)</f>
        <v>Lt</v>
      </c>
      <c r="J5944" s="16">
        <f ca="1">VLOOKUP(Table3[[#This Row],[PRODUCT ID]],Table1[[PRODUCT]:[SELLING PRICE]],4,FALSE)</f>
        <v>241</v>
      </c>
      <c r="K5944" s="16">
        <f ca="1">VLOOKUP(Table3[[#This Row],[PRODUCT ID]],Table1[[PRODUCT]:[SELLING PRICE]],5,FALSE)</f>
        <v>270.57215741198377</v>
      </c>
      <c r="L5944" s="16">
        <f ca="1">J5944*Table3[[#This Row],[QUANTITY]]</f>
        <v>3615</v>
      </c>
      <c r="M5944" s="16">
        <f ca="1">K5944*Table3[[#This Row],[QUANTITY]]*(1-Table3[[#This Row],[DISCOUNT %]])</f>
        <v>3726.2735816435493</v>
      </c>
      <c r="N5944" s="3">
        <f>DAY(Table3[[#This Row],[DATE]])</f>
        <v>9</v>
      </c>
      <c r="O5944" s="3" t="str">
        <f>TEXT(Table3[[#This Row],[DATE]],"mmm")</f>
        <v>Apr</v>
      </c>
      <c r="P5944" s="3">
        <f>YEAR(Table3[[#This Row],[DATE]])</f>
        <v>2037</v>
      </c>
    </row>
    <row r="5945" spans="1:16" x14ac:dyDescent="0.3">
      <c r="A5945" s="6">
        <v>50140</v>
      </c>
      <c r="B5945" s="7" t="s">
        <v>1751</v>
      </c>
      <c r="C5945" s="9">
        <f t="shared" ca="1" si="184"/>
        <v>8</v>
      </c>
      <c r="D5945" s="9" t="s">
        <v>2116</v>
      </c>
      <c r="E5945" s="9" t="s">
        <v>2118</v>
      </c>
      <c r="F5945" s="10">
        <f t="shared" ca="1" si="185"/>
        <v>2.1481280734362687E-2</v>
      </c>
      <c r="G5945" s="3" t="str">
        <f>VLOOKUP(Table3[[#This Row],[PRODUCT ID]],Table1[[PRODUCT]:[SELLING PRICE]],1,FALSE)</f>
        <v>Product699</v>
      </c>
      <c r="H5945" s="3" t="str">
        <f>VLOOKUP(Table3[[#This Row],[PRODUCT ID]],Table1[[PRODUCT]:[SELLING PRICE]],2,FALSE)</f>
        <v>Category3</v>
      </c>
      <c r="I5945" s="3" t="str">
        <f>VLOOKUP(Table3[[#This Row],[PRODUCT ID]],Table1[[PRODUCT]:[SELLING PRICE]],3,FALSE)</f>
        <v>Ft</v>
      </c>
      <c r="J5945" s="16">
        <f ca="1">VLOOKUP(Table3[[#This Row],[PRODUCT ID]],Table1[[PRODUCT]:[SELLING PRICE]],4,FALSE)</f>
        <v>229</v>
      </c>
      <c r="K5945" s="16">
        <f ca="1">VLOOKUP(Table3[[#This Row],[PRODUCT ID]],Table1[[PRODUCT]:[SELLING PRICE]],5,FALSE)</f>
        <v>88.252004504637497</v>
      </c>
      <c r="L5945" s="16">
        <f ca="1">J5945*Table3[[#This Row],[QUANTITY]]</f>
        <v>1832</v>
      </c>
      <c r="M5945" s="16">
        <f ca="1">K5945*Table3[[#This Row],[QUANTITY]]*(1-Table3[[#This Row],[DISCOUNT %]])</f>
        <v>690.84990736402506</v>
      </c>
      <c r="N5945" s="3">
        <f>DAY(Table3[[#This Row],[DATE]])</f>
        <v>10</v>
      </c>
      <c r="O5945" s="3" t="str">
        <f>TEXT(Table3[[#This Row],[DATE]],"mmm")</f>
        <v>Apr</v>
      </c>
      <c r="P5945" s="3">
        <f>YEAR(Table3[[#This Row],[DATE]])</f>
        <v>2037</v>
      </c>
    </row>
    <row r="5946" spans="1:16" x14ac:dyDescent="0.3">
      <c r="A5946" s="6">
        <v>50141</v>
      </c>
      <c r="B5946" s="7" t="s">
        <v>1752</v>
      </c>
      <c r="C5946" s="9">
        <f t="shared" ca="1" si="184"/>
        <v>1</v>
      </c>
      <c r="D5946" s="9" t="s">
        <v>2116</v>
      </c>
      <c r="E5946" s="9" t="s">
        <v>2116</v>
      </c>
      <c r="F5946" s="10">
        <f t="shared" ca="1" si="185"/>
        <v>4.3260414948838692E-2</v>
      </c>
      <c r="G5946" s="3" t="str">
        <f>VLOOKUP(Table3[[#This Row],[PRODUCT ID]],Table1[[PRODUCT]:[SELLING PRICE]],1,FALSE)</f>
        <v>Product700</v>
      </c>
      <c r="H5946" s="3" t="str">
        <f>VLOOKUP(Table3[[#This Row],[PRODUCT ID]],Table1[[PRODUCT]:[SELLING PRICE]],2,FALSE)</f>
        <v>Category4</v>
      </c>
      <c r="I5946" s="3" t="str">
        <f>VLOOKUP(Table3[[#This Row],[PRODUCT ID]],Table1[[PRODUCT]:[SELLING PRICE]],3,FALSE)</f>
        <v>Kg</v>
      </c>
      <c r="J5946" s="16">
        <f ca="1">VLOOKUP(Table3[[#This Row],[PRODUCT ID]],Table1[[PRODUCT]:[SELLING PRICE]],4,FALSE)</f>
        <v>163</v>
      </c>
      <c r="K5946" s="16">
        <f ca="1">VLOOKUP(Table3[[#This Row],[PRODUCT ID]],Table1[[PRODUCT]:[SELLING PRICE]],5,FALSE)</f>
        <v>241.77557574353969</v>
      </c>
      <c r="L5946" s="16">
        <f ca="1">J5946*Table3[[#This Row],[QUANTITY]]</f>
        <v>163</v>
      </c>
      <c r="M5946" s="16">
        <f ca="1">K5946*Table3[[#This Row],[QUANTITY]]*(1-Table3[[#This Row],[DISCOUNT %]])</f>
        <v>231.31626401237978</v>
      </c>
      <c r="N5946" s="3">
        <f>DAY(Table3[[#This Row],[DATE]])</f>
        <v>11</v>
      </c>
      <c r="O5946" s="3" t="str">
        <f>TEXT(Table3[[#This Row],[DATE]],"mmm")</f>
        <v>Apr</v>
      </c>
      <c r="P5946" s="3">
        <f>YEAR(Table3[[#This Row],[DATE]])</f>
        <v>2037</v>
      </c>
    </row>
    <row r="5947" spans="1:16" x14ac:dyDescent="0.3">
      <c r="A5947" s="6">
        <v>50142</v>
      </c>
      <c r="B5947" s="7" t="s">
        <v>1753</v>
      </c>
      <c r="C5947" s="9">
        <f t="shared" ca="1" si="184"/>
        <v>1</v>
      </c>
      <c r="D5947" s="9" t="s">
        <v>2115</v>
      </c>
      <c r="E5947" s="9" t="s">
        <v>2116</v>
      </c>
      <c r="F5947" s="10">
        <f t="shared" ca="1" si="185"/>
        <v>5.2284590153551892E-2</v>
      </c>
      <c r="G5947" s="3" t="str">
        <f>VLOOKUP(Table3[[#This Row],[PRODUCT ID]],Table1[[PRODUCT]:[SELLING PRICE]],1,FALSE)</f>
        <v>Product701</v>
      </c>
      <c r="H5947" s="3" t="str">
        <f>VLOOKUP(Table3[[#This Row],[PRODUCT ID]],Table1[[PRODUCT]:[SELLING PRICE]],2,FALSE)</f>
        <v>Category5</v>
      </c>
      <c r="I5947" s="3" t="str">
        <f>VLOOKUP(Table3[[#This Row],[PRODUCT ID]],Table1[[PRODUCT]:[SELLING PRICE]],3,FALSE)</f>
        <v>No</v>
      </c>
      <c r="J5947" s="16">
        <f ca="1">VLOOKUP(Table3[[#This Row],[PRODUCT ID]],Table1[[PRODUCT]:[SELLING PRICE]],4,FALSE)</f>
        <v>106</v>
      </c>
      <c r="K5947" s="16">
        <f ca="1">VLOOKUP(Table3[[#This Row],[PRODUCT ID]],Table1[[PRODUCT]:[SELLING PRICE]],5,FALSE)</f>
        <v>295.56872667353639</v>
      </c>
      <c r="L5947" s="16">
        <f ca="1">J5947*Table3[[#This Row],[QUANTITY]]</f>
        <v>106</v>
      </c>
      <c r="M5947" s="16">
        <f ca="1">K5947*Table3[[#This Row],[QUANTITY]]*(1-Table3[[#This Row],[DISCOUNT %]])</f>
        <v>280.11503693720334</v>
      </c>
      <c r="N5947" s="3">
        <f>DAY(Table3[[#This Row],[DATE]])</f>
        <v>12</v>
      </c>
      <c r="O5947" s="3" t="str">
        <f>TEXT(Table3[[#This Row],[DATE]],"mmm")</f>
        <v>Apr</v>
      </c>
      <c r="P5947" s="3">
        <f>YEAR(Table3[[#This Row],[DATE]])</f>
        <v>2037</v>
      </c>
    </row>
    <row r="5948" spans="1:16" x14ac:dyDescent="0.3">
      <c r="A5948" s="6">
        <v>50143</v>
      </c>
      <c r="B5948" s="7" t="s">
        <v>1754</v>
      </c>
      <c r="C5948" s="9">
        <f t="shared" ca="1" si="184"/>
        <v>6</v>
      </c>
      <c r="D5948" s="9" t="s">
        <v>2117</v>
      </c>
      <c r="E5948" s="9" t="s">
        <v>2116</v>
      </c>
      <c r="F5948" s="10">
        <f t="shared" ca="1" si="185"/>
        <v>6.2453045309010524E-2</v>
      </c>
      <c r="G5948" s="3" t="str">
        <f>VLOOKUP(Table3[[#This Row],[PRODUCT ID]],Table1[[PRODUCT]:[SELLING PRICE]],1,FALSE)</f>
        <v>Product702</v>
      </c>
      <c r="H5948" s="3" t="str">
        <f>VLOOKUP(Table3[[#This Row],[PRODUCT ID]],Table1[[PRODUCT]:[SELLING PRICE]],2,FALSE)</f>
        <v>Category1</v>
      </c>
      <c r="I5948" s="3" t="str">
        <f>VLOOKUP(Table3[[#This Row],[PRODUCT ID]],Table1[[PRODUCT]:[SELLING PRICE]],3,FALSE)</f>
        <v>No</v>
      </c>
      <c r="J5948" s="16">
        <f ca="1">VLOOKUP(Table3[[#This Row],[PRODUCT ID]],Table1[[PRODUCT]:[SELLING PRICE]],4,FALSE)</f>
        <v>19</v>
      </c>
      <c r="K5948" s="16">
        <f ca="1">VLOOKUP(Table3[[#This Row],[PRODUCT ID]],Table1[[PRODUCT]:[SELLING PRICE]],5,FALSE)</f>
        <v>164.34769497707549</v>
      </c>
      <c r="L5948" s="16">
        <f ca="1">J5948*Table3[[#This Row],[QUANTITY]]</f>
        <v>114</v>
      </c>
      <c r="M5948" s="16">
        <f ca="1">K5948*Table3[[#This Row],[QUANTITY]]*(1-Table3[[#This Row],[DISCOUNT %]])</f>
        <v>924.50208561744455</v>
      </c>
      <c r="N5948" s="3">
        <f>DAY(Table3[[#This Row],[DATE]])</f>
        <v>13</v>
      </c>
      <c r="O5948" s="3" t="str">
        <f>TEXT(Table3[[#This Row],[DATE]],"mmm")</f>
        <v>Apr</v>
      </c>
      <c r="P5948" s="3">
        <f>YEAR(Table3[[#This Row],[DATE]])</f>
        <v>2037</v>
      </c>
    </row>
    <row r="5949" spans="1:16" x14ac:dyDescent="0.3">
      <c r="A5949" s="6">
        <v>50144</v>
      </c>
      <c r="B5949" s="7" t="s">
        <v>1755</v>
      </c>
      <c r="C5949" s="9">
        <f t="shared" ca="1" si="184"/>
        <v>2</v>
      </c>
      <c r="D5949" s="9" t="s">
        <v>2117</v>
      </c>
      <c r="E5949" s="9" t="s">
        <v>2116</v>
      </c>
      <c r="F5949" s="10">
        <f t="shared" ca="1" si="185"/>
        <v>1.5281786041270708E-2</v>
      </c>
      <c r="G5949" s="3" t="str">
        <f>VLOOKUP(Table3[[#This Row],[PRODUCT ID]],Table1[[PRODUCT]:[SELLING PRICE]],1,FALSE)</f>
        <v>Product703</v>
      </c>
      <c r="H5949" s="3" t="str">
        <f>VLOOKUP(Table3[[#This Row],[PRODUCT ID]],Table1[[PRODUCT]:[SELLING PRICE]],2,FALSE)</f>
        <v>Category2</v>
      </c>
      <c r="I5949" s="3" t="str">
        <f>VLOOKUP(Table3[[#This Row],[PRODUCT ID]],Table1[[PRODUCT]:[SELLING PRICE]],3,FALSE)</f>
        <v>Ft</v>
      </c>
      <c r="J5949" s="16">
        <f ca="1">VLOOKUP(Table3[[#This Row],[PRODUCT ID]],Table1[[PRODUCT]:[SELLING PRICE]],4,FALSE)</f>
        <v>115</v>
      </c>
      <c r="K5949" s="16">
        <f ca="1">VLOOKUP(Table3[[#This Row],[PRODUCT ID]],Table1[[PRODUCT]:[SELLING PRICE]],5,FALSE)</f>
        <v>86.556525681560743</v>
      </c>
      <c r="L5949" s="16">
        <f ca="1">J5949*Table3[[#This Row],[QUANTITY]]</f>
        <v>230</v>
      </c>
      <c r="M5949" s="16">
        <f ca="1">K5949*Table3[[#This Row],[QUANTITY]]*(1-Table3[[#This Row],[DISCOUNT %]])</f>
        <v>170.46757475123874</v>
      </c>
      <c r="N5949" s="3">
        <f>DAY(Table3[[#This Row],[DATE]])</f>
        <v>14</v>
      </c>
      <c r="O5949" s="3" t="str">
        <f>TEXT(Table3[[#This Row],[DATE]],"mmm")</f>
        <v>Apr</v>
      </c>
      <c r="P5949" s="3">
        <f>YEAR(Table3[[#This Row],[DATE]])</f>
        <v>2037</v>
      </c>
    </row>
    <row r="5950" spans="1:16" x14ac:dyDescent="0.3">
      <c r="A5950" s="6">
        <v>50145</v>
      </c>
      <c r="B5950" s="7" t="s">
        <v>1756</v>
      </c>
      <c r="C5950" s="9">
        <f t="shared" ca="1" si="184"/>
        <v>14</v>
      </c>
      <c r="D5950" s="9" t="s">
        <v>2116</v>
      </c>
      <c r="E5950" s="9" t="s">
        <v>2118</v>
      </c>
      <c r="F5950" s="10">
        <f t="shared" ca="1" si="185"/>
        <v>9.3988759403869929E-2</v>
      </c>
      <c r="G5950" s="3" t="str">
        <f>VLOOKUP(Table3[[#This Row],[PRODUCT ID]],Table1[[PRODUCT]:[SELLING PRICE]],1,FALSE)</f>
        <v>Product704</v>
      </c>
      <c r="H5950" s="3" t="str">
        <f>VLOOKUP(Table3[[#This Row],[PRODUCT ID]],Table1[[PRODUCT]:[SELLING PRICE]],2,FALSE)</f>
        <v>Category3</v>
      </c>
      <c r="I5950" s="3" t="str">
        <f>VLOOKUP(Table3[[#This Row],[PRODUCT ID]],Table1[[PRODUCT]:[SELLING PRICE]],3,FALSE)</f>
        <v>No</v>
      </c>
      <c r="J5950" s="16">
        <f ca="1">VLOOKUP(Table3[[#This Row],[PRODUCT ID]],Table1[[PRODUCT]:[SELLING PRICE]],4,FALSE)</f>
        <v>144</v>
      </c>
      <c r="K5950" s="16">
        <f ca="1">VLOOKUP(Table3[[#This Row],[PRODUCT ID]],Table1[[PRODUCT]:[SELLING PRICE]],5,FALSE)</f>
        <v>185.91039832751025</v>
      </c>
      <c r="L5950" s="16">
        <f ca="1">J5950*Table3[[#This Row],[QUANTITY]]</f>
        <v>2016</v>
      </c>
      <c r="M5950" s="16">
        <f ca="1">K5950*Table3[[#This Row],[QUANTITY]]*(1-Table3[[#This Row],[DISCOUNT %]])</f>
        <v>2358.1167487979956</v>
      </c>
      <c r="N5950" s="3">
        <f>DAY(Table3[[#This Row],[DATE]])</f>
        <v>15</v>
      </c>
      <c r="O5950" s="3" t="str">
        <f>TEXT(Table3[[#This Row],[DATE]],"mmm")</f>
        <v>Apr</v>
      </c>
      <c r="P5950" s="3">
        <f>YEAR(Table3[[#This Row],[DATE]])</f>
        <v>2037</v>
      </c>
    </row>
    <row r="5951" spans="1:16" x14ac:dyDescent="0.3">
      <c r="A5951" s="6">
        <v>50146</v>
      </c>
      <c r="B5951" s="7" t="s">
        <v>1757</v>
      </c>
      <c r="C5951" s="9">
        <f t="shared" ca="1" si="184"/>
        <v>13</v>
      </c>
      <c r="D5951" s="9" t="s">
        <v>2116</v>
      </c>
      <c r="E5951" s="9" t="s">
        <v>2116</v>
      </c>
      <c r="F5951" s="10">
        <f t="shared" ca="1" si="185"/>
        <v>7.493074470567089E-2</v>
      </c>
      <c r="G5951" s="3" t="str">
        <f>VLOOKUP(Table3[[#This Row],[PRODUCT ID]],Table1[[PRODUCT]:[SELLING PRICE]],1,FALSE)</f>
        <v>Product705</v>
      </c>
      <c r="H5951" s="3" t="str">
        <f>VLOOKUP(Table3[[#This Row],[PRODUCT ID]],Table1[[PRODUCT]:[SELLING PRICE]],2,FALSE)</f>
        <v>Category4</v>
      </c>
      <c r="I5951" s="3" t="str">
        <f>VLOOKUP(Table3[[#This Row],[PRODUCT ID]],Table1[[PRODUCT]:[SELLING PRICE]],3,FALSE)</f>
        <v>Kg</v>
      </c>
      <c r="J5951" s="16">
        <f ca="1">VLOOKUP(Table3[[#This Row],[PRODUCT ID]],Table1[[PRODUCT]:[SELLING PRICE]],4,FALSE)</f>
        <v>82</v>
      </c>
      <c r="K5951" s="16">
        <f ca="1">VLOOKUP(Table3[[#This Row],[PRODUCT ID]],Table1[[PRODUCT]:[SELLING PRICE]],5,FALSE)</f>
        <v>205.44336595555919</v>
      </c>
      <c r="L5951" s="16">
        <f ca="1">J5951*Table3[[#This Row],[QUANTITY]]</f>
        <v>1066</v>
      </c>
      <c r="M5951" s="16">
        <f ca="1">K5951*Table3[[#This Row],[QUANTITY]]*(1-Table3[[#This Row],[DISCOUNT %]])</f>
        <v>2470.6414401457032</v>
      </c>
      <c r="N5951" s="3">
        <f>DAY(Table3[[#This Row],[DATE]])</f>
        <v>16</v>
      </c>
      <c r="O5951" s="3" t="str">
        <f>TEXT(Table3[[#This Row],[DATE]],"mmm")</f>
        <v>Apr</v>
      </c>
      <c r="P5951" s="3">
        <f>YEAR(Table3[[#This Row],[DATE]])</f>
        <v>2037</v>
      </c>
    </row>
    <row r="5952" spans="1:16" x14ac:dyDescent="0.3">
      <c r="A5952" s="6">
        <v>50147</v>
      </c>
      <c r="B5952" s="7" t="s">
        <v>1758</v>
      </c>
      <c r="C5952" s="9">
        <f t="shared" ca="1" si="184"/>
        <v>9</v>
      </c>
      <c r="D5952" s="9" t="s">
        <v>2116</v>
      </c>
      <c r="E5952" s="9" t="s">
        <v>2116</v>
      </c>
      <c r="F5952" s="10">
        <f t="shared" ca="1" si="185"/>
        <v>2.5337765927693368E-2</v>
      </c>
      <c r="G5952" s="3" t="str">
        <f>VLOOKUP(Table3[[#This Row],[PRODUCT ID]],Table1[[PRODUCT]:[SELLING PRICE]],1,FALSE)</f>
        <v>Product706</v>
      </c>
      <c r="H5952" s="3" t="str">
        <f>VLOOKUP(Table3[[#This Row],[PRODUCT ID]],Table1[[PRODUCT]:[SELLING PRICE]],2,FALSE)</f>
        <v>Category5</v>
      </c>
      <c r="I5952" s="3" t="str">
        <f>VLOOKUP(Table3[[#This Row],[PRODUCT ID]],Table1[[PRODUCT]:[SELLING PRICE]],3,FALSE)</f>
        <v>Kg</v>
      </c>
      <c r="J5952" s="16">
        <f ca="1">VLOOKUP(Table3[[#This Row],[PRODUCT ID]],Table1[[PRODUCT]:[SELLING PRICE]],4,FALSE)</f>
        <v>142</v>
      </c>
      <c r="K5952" s="16">
        <f ca="1">VLOOKUP(Table3[[#This Row],[PRODUCT ID]],Table1[[PRODUCT]:[SELLING PRICE]],5,FALSE)</f>
        <v>165.78700336103822</v>
      </c>
      <c r="L5952" s="16">
        <f ca="1">J5952*Table3[[#This Row],[QUANTITY]]</f>
        <v>1278</v>
      </c>
      <c r="M5952" s="16">
        <f ca="1">K5952*Table3[[#This Row],[QUANTITY]]*(1-Table3[[#This Row],[DISCOUNT %]])</f>
        <v>1454.2769796842026</v>
      </c>
      <c r="N5952" s="3">
        <f>DAY(Table3[[#This Row],[DATE]])</f>
        <v>17</v>
      </c>
      <c r="O5952" s="3" t="str">
        <f>TEXT(Table3[[#This Row],[DATE]],"mmm")</f>
        <v>Apr</v>
      </c>
      <c r="P5952" s="3">
        <f>YEAR(Table3[[#This Row],[DATE]])</f>
        <v>2037</v>
      </c>
    </row>
    <row r="5953" spans="1:16" x14ac:dyDescent="0.3">
      <c r="A5953" s="6">
        <v>50148</v>
      </c>
      <c r="B5953" s="7" t="s">
        <v>1759</v>
      </c>
      <c r="C5953" s="9">
        <f t="shared" ca="1" si="184"/>
        <v>8</v>
      </c>
      <c r="D5953" s="9" t="s">
        <v>2116</v>
      </c>
      <c r="E5953" s="9" t="s">
        <v>2116</v>
      </c>
      <c r="F5953" s="10">
        <f t="shared" ca="1" si="185"/>
        <v>4.3077359803227737E-2</v>
      </c>
      <c r="G5953" s="3" t="str">
        <f>VLOOKUP(Table3[[#This Row],[PRODUCT ID]],Table1[[PRODUCT]:[SELLING PRICE]],1,FALSE)</f>
        <v>Product707</v>
      </c>
      <c r="H5953" s="3" t="str">
        <f>VLOOKUP(Table3[[#This Row],[PRODUCT ID]],Table1[[PRODUCT]:[SELLING PRICE]],2,FALSE)</f>
        <v>Category1</v>
      </c>
      <c r="I5953" s="3" t="str">
        <f>VLOOKUP(Table3[[#This Row],[PRODUCT ID]],Table1[[PRODUCT]:[SELLING PRICE]],3,FALSE)</f>
        <v>Lt</v>
      </c>
      <c r="J5953" s="16">
        <f ca="1">VLOOKUP(Table3[[#This Row],[PRODUCT ID]],Table1[[PRODUCT]:[SELLING PRICE]],4,FALSE)</f>
        <v>148</v>
      </c>
      <c r="K5953" s="16">
        <f ca="1">VLOOKUP(Table3[[#This Row],[PRODUCT ID]],Table1[[PRODUCT]:[SELLING PRICE]],5,FALSE)</f>
        <v>97.984217050433529</v>
      </c>
      <c r="L5953" s="16">
        <f ca="1">J5953*Table3[[#This Row],[QUANTITY]]</f>
        <v>1184</v>
      </c>
      <c r="M5953" s="16">
        <f ca="1">K5953*Table3[[#This Row],[QUANTITY]]*(1-Table3[[#This Row],[DISCOUNT %]])</f>
        <v>750.10652542011553</v>
      </c>
      <c r="N5953" s="3">
        <f>DAY(Table3[[#This Row],[DATE]])</f>
        <v>18</v>
      </c>
      <c r="O5953" s="3" t="str">
        <f>TEXT(Table3[[#This Row],[DATE]],"mmm")</f>
        <v>Apr</v>
      </c>
      <c r="P5953" s="3">
        <f>YEAR(Table3[[#This Row],[DATE]])</f>
        <v>2037</v>
      </c>
    </row>
    <row r="5954" spans="1:16" x14ac:dyDescent="0.3">
      <c r="A5954" s="6">
        <v>50149</v>
      </c>
      <c r="B5954" s="7" t="s">
        <v>1760</v>
      </c>
      <c r="C5954" s="9">
        <f t="shared" ca="1" si="184"/>
        <v>1</v>
      </c>
      <c r="D5954" s="9" t="s">
        <v>2115</v>
      </c>
      <c r="E5954" s="9" t="s">
        <v>2116</v>
      </c>
      <c r="F5954" s="10">
        <f t="shared" ca="1" si="185"/>
        <v>6.5933749687983254E-2</v>
      </c>
      <c r="G5954" s="3" t="str">
        <f>VLOOKUP(Table3[[#This Row],[PRODUCT ID]],Table1[[PRODUCT]:[SELLING PRICE]],1,FALSE)</f>
        <v>Product708</v>
      </c>
      <c r="H5954" s="3" t="str">
        <f>VLOOKUP(Table3[[#This Row],[PRODUCT ID]],Table1[[PRODUCT]:[SELLING PRICE]],2,FALSE)</f>
        <v>Category2</v>
      </c>
      <c r="I5954" s="3" t="str">
        <f>VLOOKUP(Table3[[#This Row],[PRODUCT ID]],Table1[[PRODUCT]:[SELLING PRICE]],3,FALSE)</f>
        <v>Kg</v>
      </c>
      <c r="J5954" s="16">
        <f ca="1">VLOOKUP(Table3[[#This Row],[PRODUCT ID]],Table1[[PRODUCT]:[SELLING PRICE]],4,FALSE)</f>
        <v>42</v>
      </c>
      <c r="K5954" s="16">
        <f ca="1">VLOOKUP(Table3[[#This Row],[PRODUCT ID]],Table1[[PRODUCT]:[SELLING PRICE]],5,FALSE)</f>
        <v>294.57371480769541</v>
      </c>
      <c r="L5954" s="16">
        <f ca="1">J5954*Table3[[#This Row],[QUANTITY]]</f>
        <v>42</v>
      </c>
      <c r="M5954" s="16">
        <f ca="1">K5954*Table3[[#This Row],[QUANTITY]]*(1-Table3[[#This Row],[DISCOUNT %]])</f>
        <v>275.15136523090547</v>
      </c>
      <c r="N5954" s="3">
        <f>DAY(Table3[[#This Row],[DATE]])</f>
        <v>19</v>
      </c>
      <c r="O5954" s="3" t="str">
        <f>TEXT(Table3[[#This Row],[DATE]],"mmm")</f>
        <v>Apr</v>
      </c>
      <c r="P5954" s="3">
        <f>YEAR(Table3[[#This Row],[DATE]])</f>
        <v>2037</v>
      </c>
    </row>
    <row r="5955" spans="1:16" x14ac:dyDescent="0.3">
      <c r="A5955" s="6">
        <v>50150</v>
      </c>
      <c r="B5955" s="7" t="s">
        <v>1761</v>
      </c>
      <c r="C5955" s="9">
        <f t="shared" ref="C5955:C6018" ca="1" si="186">RANDBETWEEN(1,15)</f>
        <v>14</v>
      </c>
      <c r="D5955" s="9" t="s">
        <v>2116</v>
      </c>
      <c r="E5955" s="9" t="s">
        <v>2116</v>
      </c>
      <c r="F5955" s="10">
        <f t="shared" ref="F5955:F6018" ca="1" si="187">RAND()*(0.1)</f>
        <v>3.3256170815820628E-2</v>
      </c>
      <c r="G5955" s="3" t="str">
        <f>VLOOKUP(Table3[[#This Row],[PRODUCT ID]],Table1[[PRODUCT]:[SELLING PRICE]],1,FALSE)</f>
        <v>Product709</v>
      </c>
      <c r="H5955" s="3" t="str">
        <f>VLOOKUP(Table3[[#This Row],[PRODUCT ID]],Table1[[PRODUCT]:[SELLING PRICE]],2,FALSE)</f>
        <v>Category3</v>
      </c>
      <c r="I5955" s="3" t="str">
        <f>VLOOKUP(Table3[[#This Row],[PRODUCT ID]],Table1[[PRODUCT]:[SELLING PRICE]],3,FALSE)</f>
        <v>Lt</v>
      </c>
      <c r="J5955" s="16">
        <f ca="1">VLOOKUP(Table3[[#This Row],[PRODUCT ID]],Table1[[PRODUCT]:[SELLING PRICE]],4,FALSE)</f>
        <v>172</v>
      </c>
      <c r="K5955" s="16">
        <f ca="1">VLOOKUP(Table3[[#This Row],[PRODUCT ID]],Table1[[PRODUCT]:[SELLING PRICE]],5,FALSE)</f>
        <v>57.557560196430508</v>
      </c>
      <c r="L5955" s="16">
        <f ca="1">J5955*Table3[[#This Row],[QUANTITY]]</f>
        <v>2408</v>
      </c>
      <c r="M5955" s="16">
        <f ca="1">K5955*Table3[[#This Row],[QUANTITY]]*(1-Table3[[#This Row],[DISCOUNT %]])</f>
        <v>779.00782599914589</v>
      </c>
      <c r="N5955" s="3">
        <f>DAY(Table3[[#This Row],[DATE]])</f>
        <v>20</v>
      </c>
      <c r="O5955" s="3" t="str">
        <f>TEXT(Table3[[#This Row],[DATE]],"mmm")</f>
        <v>Apr</v>
      </c>
      <c r="P5955" s="3">
        <f>YEAR(Table3[[#This Row],[DATE]])</f>
        <v>2037</v>
      </c>
    </row>
    <row r="5956" spans="1:16" x14ac:dyDescent="0.3">
      <c r="A5956" s="6">
        <v>50151</v>
      </c>
      <c r="B5956" s="7" t="s">
        <v>1762</v>
      </c>
      <c r="C5956" s="9">
        <f t="shared" ca="1" si="186"/>
        <v>5</v>
      </c>
      <c r="D5956" s="9" t="s">
        <v>2117</v>
      </c>
      <c r="E5956" s="9" t="s">
        <v>2118</v>
      </c>
      <c r="F5956" s="10">
        <f t="shared" ca="1" si="187"/>
        <v>5.378156581545919E-2</v>
      </c>
      <c r="G5956" s="3" t="str">
        <f>VLOOKUP(Table3[[#This Row],[PRODUCT ID]],Table1[[PRODUCT]:[SELLING PRICE]],1,FALSE)</f>
        <v>Product710</v>
      </c>
      <c r="H5956" s="3" t="str">
        <f>VLOOKUP(Table3[[#This Row],[PRODUCT ID]],Table1[[PRODUCT]:[SELLING PRICE]],2,FALSE)</f>
        <v>Category4</v>
      </c>
      <c r="I5956" s="3" t="str">
        <f>VLOOKUP(Table3[[#This Row],[PRODUCT ID]],Table1[[PRODUCT]:[SELLING PRICE]],3,FALSE)</f>
        <v>Ft</v>
      </c>
      <c r="J5956" s="16">
        <f ca="1">VLOOKUP(Table3[[#This Row],[PRODUCT ID]],Table1[[PRODUCT]:[SELLING PRICE]],4,FALSE)</f>
        <v>94</v>
      </c>
      <c r="K5956" s="16">
        <f ca="1">VLOOKUP(Table3[[#This Row],[PRODUCT ID]],Table1[[PRODUCT]:[SELLING PRICE]],5,FALSE)</f>
        <v>296.10526506122932</v>
      </c>
      <c r="L5956" s="16">
        <f ca="1">J5956*Table3[[#This Row],[QUANTITY]]</f>
        <v>470</v>
      </c>
      <c r="M5956" s="16">
        <f ca="1">K5956*Table3[[#This Row],[QUANTITY]]*(1-Table3[[#This Row],[DISCOUNT %]])</f>
        <v>1400.9013013001741</v>
      </c>
      <c r="N5956" s="3">
        <f>DAY(Table3[[#This Row],[DATE]])</f>
        <v>21</v>
      </c>
      <c r="O5956" s="3" t="str">
        <f>TEXT(Table3[[#This Row],[DATE]],"mmm")</f>
        <v>Apr</v>
      </c>
      <c r="P5956" s="3">
        <f>YEAR(Table3[[#This Row],[DATE]])</f>
        <v>2037</v>
      </c>
    </row>
    <row r="5957" spans="1:16" x14ac:dyDescent="0.3">
      <c r="A5957" s="6">
        <v>50152</v>
      </c>
      <c r="B5957" s="7" t="s">
        <v>1763</v>
      </c>
      <c r="C5957" s="9">
        <f t="shared" ca="1" si="186"/>
        <v>1</v>
      </c>
      <c r="D5957" s="9" t="s">
        <v>2115</v>
      </c>
      <c r="E5957" s="9" t="s">
        <v>2118</v>
      </c>
      <c r="F5957" s="10">
        <f t="shared" ca="1" si="187"/>
        <v>9.9225050410366888E-2</v>
      </c>
      <c r="G5957" s="3" t="str">
        <f>VLOOKUP(Table3[[#This Row],[PRODUCT ID]],Table1[[PRODUCT]:[SELLING PRICE]],1,FALSE)</f>
        <v>Product711</v>
      </c>
      <c r="H5957" s="3" t="str">
        <f>VLOOKUP(Table3[[#This Row],[PRODUCT ID]],Table1[[PRODUCT]:[SELLING PRICE]],2,FALSE)</f>
        <v>Category5</v>
      </c>
      <c r="I5957" s="3" t="str">
        <f>VLOOKUP(Table3[[#This Row],[PRODUCT ID]],Table1[[PRODUCT]:[SELLING PRICE]],3,FALSE)</f>
        <v>Kg</v>
      </c>
      <c r="J5957" s="16">
        <f ca="1">VLOOKUP(Table3[[#This Row],[PRODUCT ID]],Table1[[PRODUCT]:[SELLING PRICE]],4,FALSE)</f>
        <v>96</v>
      </c>
      <c r="K5957" s="16">
        <f ca="1">VLOOKUP(Table3[[#This Row],[PRODUCT ID]],Table1[[PRODUCT]:[SELLING PRICE]],5,FALSE)</f>
        <v>194.03854732905509</v>
      </c>
      <c r="L5957" s="16">
        <f ca="1">J5957*Table3[[#This Row],[QUANTITY]]</f>
        <v>96</v>
      </c>
      <c r="M5957" s="16">
        <f ca="1">K5957*Table3[[#This Row],[QUANTITY]]*(1-Table3[[#This Row],[DISCOUNT %]])</f>
        <v>174.78506268877524</v>
      </c>
      <c r="N5957" s="3">
        <f>DAY(Table3[[#This Row],[DATE]])</f>
        <v>22</v>
      </c>
      <c r="O5957" s="3" t="str">
        <f>TEXT(Table3[[#This Row],[DATE]],"mmm")</f>
        <v>Apr</v>
      </c>
      <c r="P5957" s="3">
        <f>YEAR(Table3[[#This Row],[DATE]])</f>
        <v>2037</v>
      </c>
    </row>
    <row r="5958" spans="1:16" x14ac:dyDescent="0.3">
      <c r="A5958" s="6">
        <v>50153</v>
      </c>
      <c r="B5958" s="7" t="s">
        <v>1764</v>
      </c>
      <c r="C5958" s="9">
        <f t="shared" ca="1" si="186"/>
        <v>15</v>
      </c>
      <c r="D5958" s="9" t="s">
        <v>2115</v>
      </c>
      <c r="E5958" s="9" t="s">
        <v>2116</v>
      </c>
      <c r="F5958" s="10">
        <f t="shared" ca="1" si="187"/>
        <v>1.98197721222798E-2</v>
      </c>
      <c r="G5958" s="3" t="str">
        <f>VLOOKUP(Table3[[#This Row],[PRODUCT ID]],Table1[[PRODUCT]:[SELLING PRICE]],1,FALSE)</f>
        <v>Product712</v>
      </c>
      <c r="H5958" s="3" t="str">
        <f>VLOOKUP(Table3[[#This Row],[PRODUCT ID]],Table1[[PRODUCT]:[SELLING PRICE]],2,FALSE)</f>
        <v>Category1</v>
      </c>
      <c r="I5958" s="3" t="str">
        <f>VLOOKUP(Table3[[#This Row],[PRODUCT ID]],Table1[[PRODUCT]:[SELLING PRICE]],3,FALSE)</f>
        <v>No</v>
      </c>
      <c r="J5958" s="16">
        <f ca="1">VLOOKUP(Table3[[#This Row],[PRODUCT ID]],Table1[[PRODUCT]:[SELLING PRICE]],4,FALSE)</f>
        <v>233</v>
      </c>
      <c r="K5958" s="16">
        <f ca="1">VLOOKUP(Table3[[#This Row],[PRODUCT ID]],Table1[[PRODUCT]:[SELLING PRICE]],5,FALSE)</f>
        <v>73.285636260582493</v>
      </c>
      <c r="L5958" s="16">
        <f ca="1">J5958*Table3[[#This Row],[QUANTITY]]</f>
        <v>3495</v>
      </c>
      <c r="M5958" s="16">
        <f ca="1">K5958*Table3[[#This Row],[QUANTITY]]*(1-Table3[[#This Row],[DISCOUNT %]])</f>
        <v>1077.4969747509219</v>
      </c>
      <c r="N5958" s="3">
        <f>DAY(Table3[[#This Row],[DATE]])</f>
        <v>23</v>
      </c>
      <c r="O5958" s="3" t="str">
        <f>TEXT(Table3[[#This Row],[DATE]],"mmm")</f>
        <v>Apr</v>
      </c>
      <c r="P5958" s="3">
        <f>YEAR(Table3[[#This Row],[DATE]])</f>
        <v>2037</v>
      </c>
    </row>
    <row r="5959" spans="1:16" x14ac:dyDescent="0.3">
      <c r="A5959" s="6">
        <v>50154</v>
      </c>
      <c r="B5959" s="7" t="s">
        <v>1765</v>
      </c>
      <c r="C5959" s="9">
        <f t="shared" ca="1" si="186"/>
        <v>8</v>
      </c>
      <c r="D5959" s="9" t="s">
        <v>2115</v>
      </c>
      <c r="E5959" s="9" t="s">
        <v>2116</v>
      </c>
      <c r="F5959" s="10">
        <f t="shared" ca="1" si="187"/>
        <v>6.6458296681375401E-2</v>
      </c>
      <c r="G5959" s="3" t="str">
        <f>VLOOKUP(Table3[[#This Row],[PRODUCT ID]],Table1[[PRODUCT]:[SELLING PRICE]],1,FALSE)</f>
        <v>Product713</v>
      </c>
      <c r="H5959" s="3" t="str">
        <f>VLOOKUP(Table3[[#This Row],[PRODUCT ID]],Table1[[PRODUCT]:[SELLING PRICE]],2,FALSE)</f>
        <v>Category2</v>
      </c>
      <c r="I5959" s="3" t="str">
        <f>VLOOKUP(Table3[[#This Row],[PRODUCT ID]],Table1[[PRODUCT]:[SELLING PRICE]],3,FALSE)</f>
        <v>No</v>
      </c>
      <c r="J5959" s="16">
        <f ca="1">VLOOKUP(Table3[[#This Row],[PRODUCT ID]],Table1[[PRODUCT]:[SELLING PRICE]],4,FALSE)</f>
        <v>104</v>
      </c>
      <c r="K5959" s="16">
        <f ca="1">VLOOKUP(Table3[[#This Row],[PRODUCT ID]],Table1[[PRODUCT]:[SELLING PRICE]],5,FALSE)</f>
        <v>213.40761313164433</v>
      </c>
      <c r="L5959" s="16">
        <f ca="1">J5959*Table3[[#This Row],[QUANTITY]]</f>
        <v>832</v>
      </c>
      <c r="M5959" s="16">
        <f ca="1">K5959*Table3[[#This Row],[QUANTITY]]*(1-Table3[[#This Row],[DISCOUNT %]])</f>
        <v>1593.7992533126187</v>
      </c>
      <c r="N5959" s="3">
        <f>DAY(Table3[[#This Row],[DATE]])</f>
        <v>24</v>
      </c>
      <c r="O5959" s="3" t="str">
        <f>TEXT(Table3[[#This Row],[DATE]],"mmm")</f>
        <v>Apr</v>
      </c>
      <c r="P5959" s="3">
        <f>YEAR(Table3[[#This Row],[DATE]])</f>
        <v>2037</v>
      </c>
    </row>
    <row r="5960" spans="1:16" x14ac:dyDescent="0.3">
      <c r="A5960" s="6">
        <v>50155</v>
      </c>
      <c r="B5960" s="7" t="s">
        <v>1766</v>
      </c>
      <c r="C5960" s="9">
        <f t="shared" ca="1" si="186"/>
        <v>12</v>
      </c>
      <c r="D5960" s="9" t="s">
        <v>2116</v>
      </c>
      <c r="E5960" s="9" t="s">
        <v>2116</v>
      </c>
      <c r="F5960" s="10">
        <f t="shared" ca="1" si="187"/>
        <v>8.4425003850303396E-2</v>
      </c>
      <c r="G5960" s="3" t="str">
        <f>VLOOKUP(Table3[[#This Row],[PRODUCT ID]],Table1[[PRODUCT]:[SELLING PRICE]],1,FALSE)</f>
        <v>Product714</v>
      </c>
      <c r="H5960" s="3" t="str">
        <f>VLOOKUP(Table3[[#This Row],[PRODUCT ID]],Table1[[PRODUCT]:[SELLING PRICE]],2,FALSE)</f>
        <v>Category3</v>
      </c>
      <c r="I5960" s="3" t="str">
        <f>VLOOKUP(Table3[[#This Row],[PRODUCT ID]],Table1[[PRODUCT]:[SELLING PRICE]],3,FALSE)</f>
        <v>Ft</v>
      </c>
      <c r="J5960" s="16">
        <f ca="1">VLOOKUP(Table3[[#This Row],[PRODUCT ID]],Table1[[PRODUCT]:[SELLING PRICE]],4,FALSE)</f>
        <v>176</v>
      </c>
      <c r="K5960" s="16">
        <f ca="1">VLOOKUP(Table3[[#This Row],[PRODUCT ID]],Table1[[PRODUCT]:[SELLING PRICE]],5,FALSE)</f>
        <v>171.31429924995061</v>
      </c>
      <c r="L5960" s="16">
        <f ca="1">J5960*Table3[[#This Row],[QUANTITY]]</f>
        <v>2112</v>
      </c>
      <c r="M5960" s="16">
        <f ca="1">K5960*Table3[[#This Row],[QUANTITY]]*(1-Table3[[#This Row],[DISCOUNT %]])</f>
        <v>1882.213066513938</v>
      </c>
      <c r="N5960" s="3">
        <f>DAY(Table3[[#This Row],[DATE]])</f>
        <v>25</v>
      </c>
      <c r="O5960" s="3" t="str">
        <f>TEXT(Table3[[#This Row],[DATE]],"mmm")</f>
        <v>Apr</v>
      </c>
      <c r="P5960" s="3">
        <f>YEAR(Table3[[#This Row],[DATE]])</f>
        <v>2037</v>
      </c>
    </row>
    <row r="5961" spans="1:16" x14ac:dyDescent="0.3">
      <c r="A5961" s="6">
        <v>50156</v>
      </c>
      <c r="B5961" s="7" t="s">
        <v>1767</v>
      </c>
      <c r="C5961" s="9">
        <f t="shared" ca="1" si="186"/>
        <v>10</v>
      </c>
      <c r="D5961" s="9" t="s">
        <v>2116</v>
      </c>
      <c r="E5961" s="9" t="s">
        <v>2116</v>
      </c>
      <c r="F5961" s="10">
        <f t="shared" ca="1" si="187"/>
        <v>5.1909451537402888E-2</v>
      </c>
      <c r="G5961" s="3" t="str">
        <f>VLOOKUP(Table3[[#This Row],[PRODUCT ID]],Table1[[PRODUCT]:[SELLING PRICE]],1,FALSE)</f>
        <v>Product715</v>
      </c>
      <c r="H5961" s="3" t="str">
        <f>VLOOKUP(Table3[[#This Row],[PRODUCT ID]],Table1[[PRODUCT]:[SELLING PRICE]],2,FALSE)</f>
        <v>Category4</v>
      </c>
      <c r="I5961" s="3" t="str">
        <f>VLOOKUP(Table3[[#This Row],[PRODUCT ID]],Table1[[PRODUCT]:[SELLING PRICE]],3,FALSE)</f>
        <v>No</v>
      </c>
      <c r="J5961" s="16">
        <f ca="1">VLOOKUP(Table3[[#This Row],[PRODUCT ID]],Table1[[PRODUCT]:[SELLING PRICE]],4,FALSE)</f>
        <v>159</v>
      </c>
      <c r="K5961" s="16">
        <f ca="1">VLOOKUP(Table3[[#This Row],[PRODUCT ID]],Table1[[PRODUCT]:[SELLING PRICE]],5,FALSE)</f>
        <v>187.18273790257862</v>
      </c>
      <c r="L5961" s="16">
        <f ca="1">J5961*Table3[[#This Row],[QUANTITY]]</f>
        <v>1590</v>
      </c>
      <c r="M5961" s="16">
        <f ca="1">K5961*Table3[[#This Row],[QUANTITY]]*(1-Table3[[#This Row],[DISCOUNT %]])</f>
        <v>1774.6618464078633</v>
      </c>
      <c r="N5961" s="3">
        <f>DAY(Table3[[#This Row],[DATE]])</f>
        <v>26</v>
      </c>
      <c r="O5961" s="3" t="str">
        <f>TEXT(Table3[[#This Row],[DATE]],"mmm")</f>
        <v>Apr</v>
      </c>
      <c r="P5961" s="3">
        <f>YEAR(Table3[[#This Row],[DATE]])</f>
        <v>2037</v>
      </c>
    </row>
    <row r="5962" spans="1:16" x14ac:dyDescent="0.3">
      <c r="A5962" s="6">
        <v>50157</v>
      </c>
      <c r="B5962" s="7" t="s">
        <v>1768</v>
      </c>
      <c r="C5962" s="9">
        <f t="shared" ca="1" si="186"/>
        <v>12</v>
      </c>
      <c r="D5962" s="9" t="s">
        <v>2116</v>
      </c>
      <c r="E5962" s="9" t="s">
        <v>2118</v>
      </c>
      <c r="F5962" s="10">
        <f t="shared" ca="1" si="187"/>
        <v>3.7848973763769715E-2</v>
      </c>
      <c r="G5962" s="3" t="str">
        <f>VLOOKUP(Table3[[#This Row],[PRODUCT ID]],Table1[[PRODUCT]:[SELLING PRICE]],1,FALSE)</f>
        <v>Product716</v>
      </c>
      <c r="H5962" s="3" t="str">
        <f>VLOOKUP(Table3[[#This Row],[PRODUCT ID]],Table1[[PRODUCT]:[SELLING PRICE]],2,FALSE)</f>
        <v>Category5</v>
      </c>
      <c r="I5962" s="3" t="str">
        <f>VLOOKUP(Table3[[#This Row],[PRODUCT ID]],Table1[[PRODUCT]:[SELLING PRICE]],3,FALSE)</f>
        <v>Kg</v>
      </c>
      <c r="J5962" s="16">
        <f ca="1">VLOOKUP(Table3[[#This Row],[PRODUCT ID]],Table1[[PRODUCT]:[SELLING PRICE]],4,FALSE)</f>
        <v>124</v>
      </c>
      <c r="K5962" s="16">
        <f ca="1">VLOOKUP(Table3[[#This Row],[PRODUCT ID]],Table1[[PRODUCT]:[SELLING PRICE]],5,FALSE)</f>
        <v>295.82198082970342</v>
      </c>
      <c r="L5962" s="16">
        <f ca="1">J5962*Table3[[#This Row],[QUANTITY]]</f>
        <v>1488</v>
      </c>
      <c r="M5962" s="16">
        <f ca="1">K5962*Table3[[#This Row],[QUANTITY]]*(1-Table3[[#This Row],[DISCOUNT %]])</f>
        <v>3415.5050692624031</v>
      </c>
      <c r="N5962" s="3">
        <f>DAY(Table3[[#This Row],[DATE]])</f>
        <v>27</v>
      </c>
      <c r="O5962" s="3" t="str">
        <f>TEXT(Table3[[#This Row],[DATE]],"mmm")</f>
        <v>Apr</v>
      </c>
      <c r="P5962" s="3">
        <f>YEAR(Table3[[#This Row],[DATE]])</f>
        <v>2037</v>
      </c>
    </row>
    <row r="5963" spans="1:16" x14ac:dyDescent="0.3">
      <c r="A5963" s="6">
        <v>50158</v>
      </c>
      <c r="B5963" s="7" t="s">
        <v>1769</v>
      </c>
      <c r="C5963" s="9">
        <f t="shared" ca="1" si="186"/>
        <v>5</v>
      </c>
      <c r="D5963" s="9" t="s">
        <v>2115</v>
      </c>
      <c r="E5963" s="9" t="s">
        <v>2116</v>
      </c>
      <c r="F5963" s="10">
        <f t="shared" ca="1" si="187"/>
        <v>4.5160330902934309E-2</v>
      </c>
      <c r="G5963" s="3" t="str">
        <f>VLOOKUP(Table3[[#This Row],[PRODUCT ID]],Table1[[PRODUCT]:[SELLING PRICE]],1,FALSE)</f>
        <v>Product717</v>
      </c>
      <c r="H5963" s="3" t="str">
        <f>VLOOKUP(Table3[[#This Row],[PRODUCT ID]],Table1[[PRODUCT]:[SELLING PRICE]],2,FALSE)</f>
        <v>Category1</v>
      </c>
      <c r="I5963" s="3" t="str">
        <f>VLOOKUP(Table3[[#This Row],[PRODUCT ID]],Table1[[PRODUCT]:[SELLING PRICE]],3,FALSE)</f>
        <v>Kg</v>
      </c>
      <c r="J5963" s="16">
        <f ca="1">VLOOKUP(Table3[[#This Row],[PRODUCT ID]],Table1[[PRODUCT]:[SELLING PRICE]],4,FALSE)</f>
        <v>166</v>
      </c>
      <c r="K5963" s="16">
        <f ca="1">VLOOKUP(Table3[[#This Row],[PRODUCT ID]],Table1[[PRODUCT]:[SELLING PRICE]],5,FALSE)</f>
        <v>266.9135434964582</v>
      </c>
      <c r="L5963" s="16">
        <f ca="1">J5963*Table3[[#This Row],[QUANTITY]]</f>
        <v>830</v>
      </c>
      <c r="M5963" s="16">
        <f ca="1">K5963*Table3[[#This Row],[QUANTITY]]*(1-Table3[[#This Row],[DISCOUNT %]])</f>
        <v>1274.2981977484171</v>
      </c>
      <c r="N5963" s="3">
        <f>DAY(Table3[[#This Row],[DATE]])</f>
        <v>28</v>
      </c>
      <c r="O5963" s="3" t="str">
        <f>TEXT(Table3[[#This Row],[DATE]],"mmm")</f>
        <v>Apr</v>
      </c>
      <c r="P5963" s="3">
        <f>YEAR(Table3[[#This Row],[DATE]])</f>
        <v>2037</v>
      </c>
    </row>
    <row r="5964" spans="1:16" x14ac:dyDescent="0.3">
      <c r="A5964" s="6">
        <v>50159</v>
      </c>
      <c r="B5964" s="7" t="s">
        <v>1770</v>
      </c>
      <c r="C5964" s="9">
        <f t="shared" ca="1" si="186"/>
        <v>10</v>
      </c>
      <c r="D5964" s="9" t="s">
        <v>2117</v>
      </c>
      <c r="E5964" s="9" t="s">
        <v>2116</v>
      </c>
      <c r="F5964" s="10">
        <f t="shared" ca="1" si="187"/>
        <v>6.9764488164447844E-2</v>
      </c>
      <c r="G5964" s="3" t="str">
        <f>VLOOKUP(Table3[[#This Row],[PRODUCT ID]],Table1[[PRODUCT]:[SELLING PRICE]],1,FALSE)</f>
        <v>Product718</v>
      </c>
      <c r="H5964" s="3" t="str">
        <f>VLOOKUP(Table3[[#This Row],[PRODUCT ID]],Table1[[PRODUCT]:[SELLING PRICE]],2,FALSE)</f>
        <v>Category2</v>
      </c>
      <c r="I5964" s="3" t="str">
        <f>VLOOKUP(Table3[[#This Row],[PRODUCT ID]],Table1[[PRODUCT]:[SELLING PRICE]],3,FALSE)</f>
        <v>Lt</v>
      </c>
      <c r="J5964" s="16">
        <f ca="1">VLOOKUP(Table3[[#This Row],[PRODUCT ID]],Table1[[PRODUCT]:[SELLING PRICE]],4,FALSE)</f>
        <v>27</v>
      </c>
      <c r="K5964" s="16">
        <f ca="1">VLOOKUP(Table3[[#This Row],[PRODUCT ID]],Table1[[PRODUCT]:[SELLING PRICE]],5,FALSE)</f>
        <v>88.724677326105393</v>
      </c>
      <c r="L5964" s="16">
        <f ca="1">J5964*Table3[[#This Row],[QUANTITY]]</f>
        <v>270</v>
      </c>
      <c r="M5964" s="16">
        <f ca="1">K5964*Table3[[#This Row],[QUANTITY]]*(1-Table3[[#This Row],[DISCOUNT %]])</f>
        <v>825.34845624893865</v>
      </c>
      <c r="N5964" s="3">
        <f>DAY(Table3[[#This Row],[DATE]])</f>
        <v>29</v>
      </c>
      <c r="O5964" s="3" t="str">
        <f>TEXT(Table3[[#This Row],[DATE]],"mmm")</f>
        <v>Apr</v>
      </c>
      <c r="P5964" s="3">
        <f>YEAR(Table3[[#This Row],[DATE]])</f>
        <v>2037</v>
      </c>
    </row>
    <row r="5965" spans="1:16" x14ac:dyDescent="0.3">
      <c r="A5965" s="6">
        <v>50160</v>
      </c>
      <c r="B5965" s="7" t="s">
        <v>1771</v>
      </c>
      <c r="C5965" s="9">
        <f t="shared" ca="1" si="186"/>
        <v>7</v>
      </c>
      <c r="D5965" s="9" t="s">
        <v>2117</v>
      </c>
      <c r="E5965" s="9" t="s">
        <v>2116</v>
      </c>
      <c r="F5965" s="10">
        <f t="shared" ca="1" si="187"/>
        <v>3.0861814975718629E-2</v>
      </c>
      <c r="G5965" s="3" t="str">
        <f>VLOOKUP(Table3[[#This Row],[PRODUCT ID]],Table1[[PRODUCT]:[SELLING PRICE]],1,FALSE)</f>
        <v>Product719</v>
      </c>
      <c r="H5965" s="3" t="str">
        <f>VLOOKUP(Table3[[#This Row],[PRODUCT ID]],Table1[[PRODUCT]:[SELLING PRICE]],2,FALSE)</f>
        <v>Category3</v>
      </c>
      <c r="I5965" s="3" t="str">
        <f>VLOOKUP(Table3[[#This Row],[PRODUCT ID]],Table1[[PRODUCT]:[SELLING PRICE]],3,FALSE)</f>
        <v>Kg</v>
      </c>
      <c r="J5965" s="16">
        <f ca="1">VLOOKUP(Table3[[#This Row],[PRODUCT ID]],Table1[[PRODUCT]:[SELLING PRICE]],4,FALSE)</f>
        <v>138</v>
      </c>
      <c r="K5965" s="16">
        <f ca="1">VLOOKUP(Table3[[#This Row],[PRODUCT ID]],Table1[[PRODUCT]:[SELLING PRICE]],5,FALSE)</f>
        <v>259.32162322068609</v>
      </c>
      <c r="L5965" s="16">
        <f ca="1">J5965*Table3[[#This Row],[QUANTITY]]</f>
        <v>966</v>
      </c>
      <c r="M5965" s="16">
        <f ca="1">K5965*Table3[[#This Row],[QUANTITY]]*(1-Table3[[#This Row],[DISCOUNT %]])</f>
        <v>1759.229410859524</v>
      </c>
      <c r="N5965" s="3">
        <f>DAY(Table3[[#This Row],[DATE]])</f>
        <v>30</v>
      </c>
      <c r="O5965" s="3" t="str">
        <f>TEXT(Table3[[#This Row],[DATE]],"mmm")</f>
        <v>Apr</v>
      </c>
      <c r="P5965" s="3">
        <f>YEAR(Table3[[#This Row],[DATE]])</f>
        <v>2037</v>
      </c>
    </row>
    <row r="5966" spans="1:16" x14ac:dyDescent="0.3">
      <c r="A5966" s="6">
        <v>50161</v>
      </c>
      <c r="B5966" s="7" t="s">
        <v>1772</v>
      </c>
      <c r="C5966" s="9">
        <f t="shared" ca="1" si="186"/>
        <v>7</v>
      </c>
      <c r="D5966" s="9" t="s">
        <v>2116</v>
      </c>
      <c r="E5966" s="9" t="s">
        <v>2116</v>
      </c>
      <c r="F5966" s="10">
        <f t="shared" ca="1" si="187"/>
        <v>4.243022550251499E-2</v>
      </c>
      <c r="G5966" s="3" t="str">
        <f>VLOOKUP(Table3[[#This Row],[PRODUCT ID]],Table1[[PRODUCT]:[SELLING PRICE]],1,FALSE)</f>
        <v>Product720</v>
      </c>
      <c r="H5966" s="3" t="str">
        <f>VLOOKUP(Table3[[#This Row],[PRODUCT ID]],Table1[[PRODUCT]:[SELLING PRICE]],2,FALSE)</f>
        <v>Category4</v>
      </c>
      <c r="I5966" s="3" t="str">
        <f>VLOOKUP(Table3[[#This Row],[PRODUCT ID]],Table1[[PRODUCT]:[SELLING PRICE]],3,FALSE)</f>
        <v>Lt</v>
      </c>
      <c r="J5966" s="16">
        <f ca="1">VLOOKUP(Table3[[#This Row],[PRODUCT ID]],Table1[[PRODUCT]:[SELLING PRICE]],4,FALSE)</f>
        <v>230</v>
      </c>
      <c r="K5966" s="16">
        <f ca="1">VLOOKUP(Table3[[#This Row],[PRODUCT ID]],Table1[[PRODUCT]:[SELLING PRICE]],5,FALSE)</f>
        <v>26.877835030387043</v>
      </c>
      <c r="L5966" s="16">
        <f ca="1">J5966*Table3[[#This Row],[QUANTITY]]</f>
        <v>1610</v>
      </c>
      <c r="M5966" s="16">
        <f ca="1">K5966*Table3[[#This Row],[QUANTITY]]*(1-Table3[[#This Row],[DISCOUNT %]])</f>
        <v>180.16181700319828</v>
      </c>
      <c r="N5966" s="3">
        <f>DAY(Table3[[#This Row],[DATE]])</f>
        <v>1</v>
      </c>
      <c r="O5966" s="3" t="str">
        <f>TEXT(Table3[[#This Row],[DATE]],"mmm")</f>
        <v>May</v>
      </c>
      <c r="P5966" s="3">
        <f>YEAR(Table3[[#This Row],[DATE]])</f>
        <v>2037</v>
      </c>
    </row>
    <row r="5967" spans="1:16" x14ac:dyDescent="0.3">
      <c r="A5967" s="6">
        <v>50162</v>
      </c>
      <c r="B5967" s="7" t="s">
        <v>1773</v>
      </c>
      <c r="C5967" s="9">
        <f t="shared" ca="1" si="186"/>
        <v>1</v>
      </c>
      <c r="D5967" s="9" t="s">
        <v>2116</v>
      </c>
      <c r="E5967" s="9" t="s">
        <v>2116</v>
      </c>
      <c r="F5967" s="10">
        <f t="shared" ca="1" si="187"/>
        <v>5.8931289519268473E-2</v>
      </c>
      <c r="G5967" s="3" t="str">
        <f>VLOOKUP(Table3[[#This Row],[PRODUCT ID]],Table1[[PRODUCT]:[SELLING PRICE]],1,FALSE)</f>
        <v>Product721</v>
      </c>
      <c r="H5967" s="3" t="str">
        <f>VLOOKUP(Table3[[#This Row],[PRODUCT ID]],Table1[[PRODUCT]:[SELLING PRICE]],2,FALSE)</f>
        <v>Category1</v>
      </c>
      <c r="I5967" s="3" t="str">
        <f>VLOOKUP(Table3[[#This Row],[PRODUCT ID]],Table1[[PRODUCT]:[SELLING PRICE]],3,FALSE)</f>
        <v>Ft</v>
      </c>
      <c r="J5967" s="16">
        <f ca="1">VLOOKUP(Table3[[#This Row],[PRODUCT ID]],Table1[[PRODUCT]:[SELLING PRICE]],4,FALSE)</f>
        <v>190</v>
      </c>
      <c r="K5967" s="16">
        <f ca="1">VLOOKUP(Table3[[#This Row],[PRODUCT ID]],Table1[[PRODUCT]:[SELLING PRICE]],5,FALSE)</f>
        <v>185.73545245836215</v>
      </c>
      <c r="L5967" s="16">
        <f ca="1">J5967*Table3[[#This Row],[QUANTITY]]</f>
        <v>190</v>
      </c>
      <c r="M5967" s="16">
        <f ca="1">K5967*Table3[[#This Row],[QUANTITY]]*(1-Table3[[#This Row],[DISCOUNT %]])</f>
        <v>174.78982273554607</v>
      </c>
      <c r="N5967" s="3">
        <f>DAY(Table3[[#This Row],[DATE]])</f>
        <v>2</v>
      </c>
      <c r="O5967" s="3" t="str">
        <f>TEXT(Table3[[#This Row],[DATE]],"mmm")</f>
        <v>May</v>
      </c>
      <c r="P5967" s="3">
        <f>YEAR(Table3[[#This Row],[DATE]])</f>
        <v>2037</v>
      </c>
    </row>
    <row r="5968" spans="1:16" x14ac:dyDescent="0.3">
      <c r="A5968" s="6">
        <v>50163</v>
      </c>
      <c r="B5968" s="7" t="s">
        <v>1774</v>
      </c>
      <c r="C5968" s="9">
        <f t="shared" ca="1" si="186"/>
        <v>1</v>
      </c>
      <c r="D5968" s="9" t="s">
        <v>2116</v>
      </c>
      <c r="E5968" s="9" t="s">
        <v>2118</v>
      </c>
      <c r="F5968" s="10">
        <f t="shared" ca="1" si="187"/>
        <v>6.7493094174497545E-2</v>
      </c>
      <c r="G5968" s="3" t="str">
        <f>VLOOKUP(Table3[[#This Row],[PRODUCT ID]],Table1[[PRODUCT]:[SELLING PRICE]],1,FALSE)</f>
        <v>Product722</v>
      </c>
      <c r="H5968" s="3" t="str">
        <f>VLOOKUP(Table3[[#This Row],[PRODUCT ID]],Table1[[PRODUCT]:[SELLING PRICE]],2,FALSE)</f>
        <v>Category2</v>
      </c>
      <c r="I5968" s="3" t="str">
        <f>VLOOKUP(Table3[[#This Row],[PRODUCT ID]],Table1[[PRODUCT]:[SELLING PRICE]],3,FALSE)</f>
        <v>Kg</v>
      </c>
      <c r="J5968" s="16">
        <f ca="1">VLOOKUP(Table3[[#This Row],[PRODUCT ID]],Table1[[PRODUCT]:[SELLING PRICE]],4,FALSE)</f>
        <v>68</v>
      </c>
      <c r="K5968" s="16">
        <f ca="1">VLOOKUP(Table3[[#This Row],[PRODUCT ID]],Table1[[PRODUCT]:[SELLING PRICE]],5,FALSE)</f>
        <v>53.711634953907932</v>
      </c>
      <c r="L5968" s="16">
        <f ca="1">J5968*Table3[[#This Row],[QUANTITY]]</f>
        <v>68</v>
      </c>
      <c r="M5968" s="16">
        <f ca="1">K5968*Table3[[#This Row],[QUANTITY]]*(1-Table3[[#This Row],[DISCOUNT %]])</f>
        <v>50.086470517697592</v>
      </c>
      <c r="N5968" s="3">
        <f>DAY(Table3[[#This Row],[DATE]])</f>
        <v>3</v>
      </c>
      <c r="O5968" s="3" t="str">
        <f>TEXT(Table3[[#This Row],[DATE]],"mmm")</f>
        <v>May</v>
      </c>
      <c r="P5968" s="3">
        <f>YEAR(Table3[[#This Row],[DATE]])</f>
        <v>2037</v>
      </c>
    </row>
    <row r="5969" spans="1:16" x14ac:dyDescent="0.3">
      <c r="A5969" s="6">
        <v>50164</v>
      </c>
      <c r="B5969" s="7" t="s">
        <v>1775</v>
      </c>
      <c r="C5969" s="9">
        <f t="shared" ca="1" si="186"/>
        <v>10</v>
      </c>
      <c r="D5969" s="9" t="s">
        <v>2116</v>
      </c>
      <c r="E5969" s="9" t="s">
        <v>2118</v>
      </c>
      <c r="F5969" s="10">
        <f t="shared" ca="1" si="187"/>
        <v>7.6448152347138448E-2</v>
      </c>
      <c r="G5969" s="3" t="str">
        <f>VLOOKUP(Table3[[#This Row],[PRODUCT ID]],Table1[[PRODUCT]:[SELLING PRICE]],1,FALSE)</f>
        <v>Product723</v>
      </c>
      <c r="H5969" s="3" t="str">
        <f>VLOOKUP(Table3[[#This Row],[PRODUCT ID]],Table1[[PRODUCT]:[SELLING PRICE]],2,FALSE)</f>
        <v>Category3</v>
      </c>
      <c r="I5969" s="3" t="str">
        <f>VLOOKUP(Table3[[#This Row],[PRODUCT ID]],Table1[[PRODUCT]:[SELLING PRICE]],3,FALSE)</f>
        <v>No</v>
      </c>
      <c r="J5969" s="16">
        <f ca="1">VLOOKUP(Table3[[#This Row],[PRODUCT ID]],Table1[[PRODUCT]:[SELLING PRICE]],4,FALSE)</f>
        <v>81</v>
      </c>
      <c r="K5969" s="16">
        <f ca="1">VLOOKUP(Table3[[#This Row],[PRODUCT ID]],Table1[[PRODUCT]:[SELLING PRICE]],5,FALSE)</f>
        <v>198.47219125776294</v>
      </c>
      <c r="L5969" s="16">
        <f ca="1">J5969*Table3[[#This Row],[QUANTITY]]</f>
        <v>810</v>
      </c>
      <c r="M5969" s="16">
        <f ca="1">K5969*Table3[[#This Row],[QUANTITY]]*(1-Table3[[#This Row],[DISCOUNT %]])</f>
        <v>1832.9935894381908</v>
      </c>
      <c r="N5969" s="3">
        <f>DAY(Table3[[#This Row],[DATE]])</f>
        <v>4</v>
      </c>
      <c r="O5969" s="3" t="str">
        <f>TEXT(Table3[[#This Row],[DATE]],"mmm")</f>
        <v>May</v>
      </c>
      <c r="P5969" s="3">
        <f>YEAR(Table3[[#This Row],[DATE]])</f>
        <v>2037</v>
      </c>
    </row>
    <row r="5970" spans="1:16" x14ac:dyDescent="0.3">
      <c r="A5970" s="6">
        <v>50165</v>
      </c>
      <c r="B5970" s="7" t="s">
        <v>1776</v>
      </c>
      <c r="C5970" s="9">
        <f t="shared" ca="1" si="186"/>
        <v>12</v>
      </c>
      <c r="D5970" s="9" t="s">
        <v>2115</v>
      </c>
      <c r="E5970" s="9" t="s">
        <v>2116</v>
      </c>
      <c r="F5970" s="10">
        <f t="shared" ca="1" si="187"/>
        <v>1.6572313240169168E-2</v>
      </c>
      <c r="G5970" s="3" t="str">
        <f>VLOOKUP(Table3[[#This Row],[PRODUCT ID]],Table1[[PRODUCT]:[SELLING PRICE]],1,FALSE)</f>
        <v>Product724</v>
      </c>
      <c r="H5970" s="3" t="str">
        <f>VLOOKUP(Table3[[#This Row],[PRODUCT ID]],Table1[[PRODUCT]:[SELLING PRICE]],2,FALSE)</f>
        <v>Category4</v>
      </c>
      <c r="I5970" s="3" t="str">
        <f>VLOOKUP(Table3[[#This Row],[PRODUCT ID]],Table1[[PRODUCT]:[SELLING PRICE]],3,FALSE)</f>
        <v>No</v>
      </c>
      <c r="J5970" s="16">
        <f ca="1">VLOOKUP(Table3[[#This Row],[PRODUCT ID]],Table1[[PRODUCT]:[SELLING PRICE]],4,FALSE)</f>
        <v>157</v>
      </c>
      <c r="K5970" s="16">
        <f ca="1">VLOOKUP(Table3[[#This Row],[PRODUCT ID]],Table1[[PRODUCT]:[SELLING PRICE]],5,FALSE)</f>
        <v>95.514346165573158</v>
      </c>
      <c r="L5970" s="16">
        <f ca="1">J5970*Table3[[#This Row],[QUANTITY]]</f>
        <v>1884</v>
      </c>
      <c r="M5970" s="16">
        <f ca="1">K5970*Table3[[#This Row],[QUANTITY]]*(1-Table3[[#This Row],[DISCOUNT %]])</f>
        <v>1127.177430023848</v>
      </c>
      <c r="N5970" s="3">
        <f>DAY(Table3[[#This Row],[DATE]])</f>
        <v>5</v>
      </c>
      <c r="O5970" s="3" t="str">
        <f>TEXT(Table3[[#This Row],[DATE]],"mmm")</f>
        <v>May</v>
      </c>
      <c r="P5970" s="3">
        <f>YEAR(Table3[[#This Row],[DATE]])</f>
        <v>2037</v>
      </c>
    </row>
    <row r="5971" spans="1:16" x14ac:dyDescent="0.3">
      <c r="A5971" s="6">
        <v>50166</v>
      </c>
      <c r="B5971" s="7" t="s">
        <v>1777</v>
      </c>
      <c r="C5971" s="9">
        <f t="shared" ca="1" si="186"/>
        <v>3</v>
      </c>
      <c r="D5971" s="9" t="s">
        <v>2116</v>
      </c>
      <c r="E5971" s="9" t="s">
        <v>2116</v>
      </c>
      <c r="F5971" s="10">
        <f t="shared" ca="1" si="187"/>
        <v>1.0240856210407746E-2</v>
      </c>
      <c r="G5971" s="3" t="str">
        <f>VLOOKUP(Table3[[#This Row],[PRODUCT ID]],Table1[[PRODUCT]:[SELLING PRICE]],1,FALSE)</f>
        <v>Product725</v>
      </c>
      <c r="H5971" s="3" t="str">
        <f>VLOOKUP(Table3[[#This Row],[PRODUCT ID]],Table1[[PRODUCT]:[SELLING PRICE]],2,FALSE)</f>
        <v>Category5</v>
      </c>
      <c r="I5971" s="3" t="str">
        <f>VLOOKUP(Table3[[#This Row],[PRODUCT ID]],Table1[[PRODUCT]:[SELLING PRICE]],3,FALSE)</f>
        <v>Ft</v>
      </c>
      <c r="J5971" s="16">
        <f ca="1">VLOOKUP(Table3[[#This Row],[PRODUCT ID]],Table1[[PRODUCT]:[SELLING PRICE]],4,FALSE)</f>
        <v>157</v>
      </c>
      <c r="K5971" s="16">
        <f ca="1">VLOOKUP(Table3[[#This Row],[PRODUCT ID]],Table1[[PRODUCT]:[SELLING PRICE]],5,FALSE)</f>
        <v>286.81832291832291</v>
      </c>
      <c r="L5971" s="16">
        <f ca="1">J5971*Table3[[#This Row],[QUANTITY]]</f>
        <v>471</v>
      </c>
      <c r="M5971" s="16">
        <f ca="1">K5971*Table3[[#This Row],[QUANTITY]]*(1-Table3[[#This Row],[DISCOUNT %]])</f>
        <v>851.64317314441826</v>
      </c>
      <c r="N5971" s="3">
        <f>DAY(Table3[[#This Row],[DATE]])</f>
        <v>6</v>
      </c>
      <c r="O5971" s="3" t="str">
        <f>TEXT(Table3[[#This Row],[DATE]],"mmm")</f>
        <v>May</v>
      </c>
      <c r="P5971" s="3">
        <f>YEAR(Table3[[#This Row],[DATE]])</f>
        <v>2037</v>
      </c>
    </row>
    <row r="5972" spans="1:16" x14ac:dyDescent="0.3">
      <c r="A5972" s="6">
        <v>50167</v>
      </c>
      <c r="B5972" s="7" t="s">
        <v>1778</v>
      </c>
      <c r="C5972" s="9">
        <f t="shared" ca="1" si="186"/>
        <v>12</v>
      </c>
      <c r="D5972" s="9" t="s">
        <v>2117</v>
      </c>
      <c r="E5972" s="9" t="s">
        <v>2116</v>
      </c>
      <c r="F5972" s="10">
        <f t="shared" ca="1" si="187"/>
        <v>8.2684934842865709E-2</v>
      </c>
      <c r="G5972" s="3" t="str">
        <f>VLOOKUP(Table3[[#This Row],[PRODUCT ID]],Table1[[PRODUCT]:[SELLING PRICE]],1,FALSE)</f>
        <v>Product726</v>
      </c>
      <c r="H5972" s="3" t="str">
        <f>VLOOKUP(Table3[[#This Row],[PRODUCT ID]],Table1[[PRODUCT]:[SELLING PRICE]],2,FALSE)</f>
        <v>Category1</v>
      </c>
      <c r="I5972" s="3" t="str">
        <f>VLOOKUP(Table3[[#This Row],[PRODUCT ID]],Table1[[PRODUCT]:[SELLING PRICE]],3,FALSE)</f>
        <v>No</v>
      </c>
      <c r="J5972" s="16">
        <f ca="1">VLOOKUP(Table3[[#This Row],[PRODUCT ID]],Table1[[PRODUCT]:[SELLING PRICE]],4,FALSE)</f>
        <v>73</v>
      </c>
      <c r="K5972" s="16">
        <f ca="1">VLOOKUP(Table3[[#This Row],[PRODUCT ID]],Table1[[PRODUCT]:[SELLING PRICE]],5,FALSE)</f>
        <v>100.29232704753052</v>
      </c>
      <c r="L5972" s="16">
        <f ca="1">J5972*Table3[[#This Row],[QUANTITY]]</f>
        <v>876</v>
      </c>
      <c r="M5972" s="16">
        <f ca="1">K5972*Table3[[#This Row],[QUANTITY]]*(1-Table3[[#This Row],[DISCOUNT %]])</f>
        <v>1103.9959502443928</v>
      </c>
      <c r="N5972" s="3">
        <f>DAY(Table3[[#This Row],[DATE]])</f>
        <v>7</v>
      </c>
      <c r="O5972" s="3" t="str">
        <f>TEXT(Table3[[#This Row],[DATE]],"mmm")</f>
        <v>May</v>
      </c>
      <c r="P5972" s="3">
        <f>YEAR(Table3[[#This Row],[DATE]])</f>
        <v>2037</v>
      </c>
    </row>
    <row r="5973" spans="1:16" x14ac:dyDescent="0.3">
      <c r="A5973" s="6">
        <v>50168</v>
      </c>
      <c r="B5973" s="7" t="s">
        <v>1779</v>
      </c>
      <c r="C5973" s="9">
        <f t="shared" ca="1" si="186"/>
        <v>15</v>
      </c>
      <c r="D5973" s="9" t="s">
        <v>2115</v>
      </c>
      <c r="E5973" s="9" t="s">
        <v>2116</v>
      </c>
      <c r="F5973" s="10">
        <f t="shared" ca="1" si="187"/>
        <v>3.9931719152530978E-2</v>
      </c>
      <c r="G5973" s="3" t="str">
        <f>VLOOKUP(Table3[[#This Row],[PRODUCT ID]],Table1[[PRODUCT]:[SELLING PRICE]],1,FALSE)</f>
        <v>Product727</v>
      </c>
      <c r="H5973" s="3" t="str">
        <f>VLOOKUP(Table3[[#This Row],[PRODUCT ID]],Table1[[PRODUCT]:[SELLING PRICE]],2,FALSE)</f>
        <v>Category2</v>
      </c>
      <c r="I5973" s="3" t="str">
        <f>VLOOKUP(Table3[[#This Row],[PRODUCT ID]],Table1[[PRODUCT]:[SELLING PRICE]],3,FALSE)</f>
        <v>Kg</v>
      </c>
      <c r="J5973" s="16">
        <f ca="1">VLOOKUP(Table3[[#This Row],[PRODUCT ID]],Table1[[PRODUCT]:[SELLING PRICE]],4,FALSE)</f>
        <v>231</v>
      </c>
      <c r="K5973" s="16">
        <f ca="1">VLOOKUP(Table3[[#This Row],[PRODUCT ID]],Table1[[PRODUCT]:[SELLING PRICE]],5,FALSE)</f>
        <v>264.03950063171976</v>
      </c>
      <c r="L5973" s="16">
        <f ca="1">J5973*Table3[[#This Row],[QUANTITY]]</f>
        <v>3465</v>
      </c>
      <c r="M5973" s="16">
        <f ca="1">K5973*Table3[[#This Row],[QUANTITY]]*(1-Table3[[#This Row],[DISCOUNT %]])</f>
        <v>3802.4392417097906</v>
      </c>
      <c r="N5973" s="3">
        <f>DAY(Table3[[#This Row],[DATE]])</f>
        <v>8</v>
      </c>
      <c r="O5973" s="3" t="str">
        <f>TEXT(Table3[[#This Row],[DATE]],"mmm")</f>
        <v>May</v>
      </c>
      <c r="P5973" s="3">
        <f>YEAR(Table3[[#This Row],[DATE]])</f>
        <v>2037</v>
      </c>
    </row>
    <row r="5974" spans="1:16" x14ac:dyDescent="0.3">
      <c r="A5974" s="6">
        <v>50169</v>
      </c>
      <c r="B5974" s="7" t="s">
        <v>1780</v>
      </c>
      <c r="C5974" s="9">
        <f t="shared" ca="1" si="186"/>
        <v>2</v>
      </c>
      <c r="D5974" s="9" t="s">
        <v>2115</v>
      </c>
      <c r="E5974" s="9" t="s">
        <v>2118</v>
      </c>
      <c r="F5974" s="10">
        <f t="shared" ca="1" si="187"/>
        <v>8.4017358211383508E-2</v>
      </c>
      <c r="G5974" s="3" t="str">
        <f>VLOOKUP(Table3[[#This Row],[PRODUCT ID]],Table1[[PRODUCT]:[SELLING PRICE]],1,FALSE)</f>
        <v>Product728</v>
      </c>
      <c r="H5974" s="3" t="str">
        <f>VLOOKUP(Table3[[#This Row],[PRODUCT ID]],Table1[[PRODUCT]:[SELLING PRICE]],2,FALSE)</f>
        <v>Category3</v>
      </c>
      <c r="I5974" s="3" t="str">
        <f>VLOOKUP(Table3[[#This Row],[PRODUCT ID]],Table1[[PRODUCT]:[SELLING PRICE]],3,FALSE)</f>
        <v>Kg</v>
      </c>
      <c r="J5974" s="16">
        <f ca="1">VLOOKUP(Table3[[#This Row],[PRODUCT ID]],Table1[[PRODUCT]:[SELLING PRICE]],4,FALSE)</f>
        <v>28</v>
      </c>
      <c r="K5974" s="16">
        <f ca="1">VLOOKUP(Table3[[#This Row],[PRODUCT ID]],Table1[[PRODUCT]:[SELLING PRICE]],5,FALSE)</f>
        <v>235.99795543332823</v>
      </c>
      <c r="L5974" s="16">
        <f ca="1">J5974*Table3[[#This Row],[QUANTITY]]</f>
        <v>56</v>
      </c>
      <c r="M5974" s="16">
        <f ca="1">K5974*Table3[[#This Row],[QUANTITY]]*(1-Table3[[#This Row],[DISCOUNT %]])</f>
        <v>432.34006134906434</v>
      </c>
      <c r="N5974" s="3">
        <f>DAY(Table3[[#This Row],[DATE]])</f>
        <v>9</v>
      </c>
      <c r="O5974" s="3" t="str">
        <f>TEXT(Table3[[#This Row],[DATE]],"mmm")</f>
        <v>May</v>
      </c>
      <c r="P5974" s="3">
        <f>YEAR(Table3[[#This Row],[DATE]])</f>
        <v>2037</v>
      </c>
    </row>
    <row r="5975" spans="1:16" x14ac:dyDescent="0.3">
      <c r="A5975" s="6">
        <v>50170</v>
      </c>
      <c r="B5975" s="7" t="s">
        <v>1781</v>
      </c>
      <c r="C5975" s="9">
        <f t="shared" ca="1" si="186"/>
        <v>14</v>
      </c>
      <c r="D5975" s="9" t="s">
        <v>2115</v>
      </c>
      <c r="E5975" s="9" t="s">
        <v>2116</v>
      </c>
      <c r="F5975" s="10">
        <f t="shared" ca="1" si="187"/>
        <v>3.751354566076659E-2</v>
      </c>
      <c r="G5975" s="3" t="str">
        <f>VLOOKUP(Table3[[#This Row],[PRODUCT ID]],Table1[[PRODUCT]:[SELLING PRICE]],1,FALSE)</f>
        <v>Product729</v>
      </c>
      <c r="H5975" s="3" t="str">
        <f>VLOOKUP(Table3[[#This Row],[PRODUCT ID]],Table1[[PRODUCT]:[SELLING PRICE]],2,FALSE)</f>
        <v>Category4</v>
      </c>
      <c r="I5975" s="3" t="str">
        <f>VLOOKUP(Table3[[#This Row],[PRODUCT ID]],Table1[[PRODUCT]:[SELLING PRICE]],3,FALSE)</f>
        <v>Lt</v>
      </c>
      <c r="J5975" s="16">
        <f ca="1">VLOOKUP(Table3[[#This Row],[PRODUCT ID]],Table1[[PRODUCT]:[SELLING PRICE]],4,FALSE)</f>
        <v>26</v>
      </c>
      <c r="K5975" s="16">
        <f ca="1">VLOOKUP(Table3[[#This Row],[PRODUCT ID]],Table1[[PRODUCT]:[SELLING PRICE]],5,FALSE)</f>
        <v>243.60873401897607</v>
      </c>
      <c r="L5975" s="16">
        <f ca="1">J5975*Table3[[#This Row],[QUANTITY]]</f>
        <v>364</v>
      </c>
      <c r="M5975" s="16">
        <f ca="1">K5975*Table3[[#This Row],[QUANTITY]]*(1-Table3[[#This Row],[DISCOUNT %]])</f>
        <v>3282.5814931279115</v>
      </c>
      <c r="N5975" s="3">
        <f>DAY(Table3[[#This Row],[DATE]])</f>
        <v>10</v>
      </c>
      <c r="O5975" s="3" t="str">
        <f>TEXT(Table3[[#This Row],[DATE]],"mmm")</f>
        <v>May</v>
      </c>
      <c r="P5975" s="3">
        <f>YEAR(Table3[[#This Row],[DATE]])</f>
        <v>2037</v>
      </c>
    </row>
    <row r="5976" spans="1:16" x14ac:dyDescent="0.3">
      <c r="A5976" s="6">
        <v>50171</v>
      </c>
      <c r="B5976" s="7" t="s">
        <v>1782</v>
      </c>
      <c r="C5976" s="9">
        <f t="shared" ca="1" si="186"/>
        <v>14</v>
      </c>
      <c r="D5976" s="9" t="s">
        <v>2116</v>
      </c>
      <c r="E5976" s="9" t="s">
        <v>2116</v>
      </c>
      <c r="F5976" s="10">
        <f t="shared" ca="1" si="187"/>
        <v>4.6418904010386057E-2</v>
      </c>
      <c r="G5976" s="3" t="str">
        <f>VLOOKUP(Table3[[#This Row],[PRODUCT ID]],Table1[[PRODUCT]:[SELLING PRICE]],1,FALSE)</f>
        <v>Product730</v>
      </c>
      <c r="H5976" s="3" t="str">
        <f>VLOOKUP(Table3[[#This Row],[PRODUCT ID]],Table1[[PRODUCT]:[SELLING PRICE]],2,FALSE)</f>
        <v>Category5</v>
      </c>
      <c r="I5976" s="3" t="str">
        <f>VLOOKUP(Table3[[#This Row],[PRODUCT ID]],Table1[[PRODUCT]:[SELLING PRICE]],3,FALSE)</f>
        <v>Kg</v>
      </c>
      <c r="J5976" s="16">
        <f ca="1">VLOOKUP(Table3[[#This Row],[PRODUCT ID]],Table1[[PRODUCT]:[SELLING PRICE]],4,FALSE)</f>
        <v>60</v>
      </c>
      <c r="K5976" s="16">
        <f ca="1">VLOOKUP(Table3[[#This Row],[PRODUCT ID]],Table1[[PRODUCT]:[SELLING PRICE]],5,FALSE)</f>
        <v>220.94841570064551</v>
      </c>
      <c r="L5976" s="16">
        <f ca="1">J5976*Table3[[#This Row],[QUANTITY]]</f>
        <v>840</v>
      </c>
      <c r="M5976" s="16">
        <f ca="1">K5976*Table3[[#This Row],[QUANTITY]]*(1-Table3[[#This Row],[DISCOUNT %]])</f>
        <v>2949.6912536138652</v>
      </c>
      <c r="N5976" s="3">
        <f>DAY(Table3[[#This Row],[DATE]])</f>
        <v>11</v>
      </c>
      <c r="O5976" s="3" t="str">
        <f>TEXT(Table3[[#This Row],[DATE]],"mmm")</f>
        <v>May</v>
      </c>
      <c r="P5976" s="3">
        <f>YEAR(Table3[[#This Row],[DATE]])</f>
        <v>2037</v>
      </c>
    </row>
    <row r="5977" spans="1:16" x14ac:dyDescent="0.3">
      <c r="A5977" s="6">
        <v>50172</v>
      </c>
      <c r="B5977" s="7" t="s">
        <v>1783</v>
      </c>
      <c r="C5977" s="9">
        <f t="shared" ca="1" si="186"/>
        <v>11</v>
      </c>
      <c r="D5977" s="9" t="s">
        <v>2116</v>
      </c>
      <c r="E5977" s="9" t="s">
        <v>2116</v>
      </c>
      <c r="F5977" s="10">
        <f t="shared" ca="1" si="187"/>
        <v>2.9297640784823265E-2</v>
      </c>
      <c r="G5977" s="3" t="str">
        <f>VLOOKUP(Table3[[#This Row],[PRODUCT ID]],Table1[[PRODUCT]:[SELLING PRICE]],1,FALSE)</f>
        <v>Product731</v>
      </c>
      <c r="H5977" s="3" t="str">
        <f>VLOOKUP(Table3[[#This Row],[PRODUCT ID]],Table1[[PRODUCT]:[SELLING PRICE]],2,FALSE)</f>
        <v>Category1</v>
      </c>
      <c r="I5977" s="3" t="str">
        <f>VLOOKUP(Table3[[#This Row],[PRODUCT ID]],Table1[[PRODUCT]:[SELLING PRICE]],3,FALSE)</f>
        <v>Lt</v>
      </c>
      <c r="J5977" s="16">
        <f ca="1">VLOOKUP(Table3[[#This Row],[PRODUCT ID]],Table1[[PRODUCT]:[SELLING PRICE]],4,FALSE)</f>
        <v>144</v>
      </c>
      <c r="K5977" s="16">
        <f ca="1">VLOOKUP(Table3[[#This Row],[PRODUCT ID]],Table1[[PRODUCT]:[SELLING PRICE]],5,FALSE)</f>
        <v>49.535815251049996</v>
      </c>
      <c r="L5977" s="16">
        <f ca="1">J5977*Table3[[#This Row],[QUANTITY]]</f>
        <v>1584</v>
      </c>
      <c r="M5977" s="16">
        <f ca="1">K5977*Table3[[#This Row],[QUANTITY]]*(1-Table3[[#This Row],[DISCOUNT %]])</f>
        <v>528.92986002825501</v>
      </c>
      <c r="N5977" s="3">
        <f>DAY(Table3[[#This Row],[DATE]])</f>
        <v>12</v>
      </c>
      <c r="O5977" s="3" t="str">
        <f>TEXT(Table3[[#This Row],[DATE]],"mmm")</f>
        <v>May</v>
      </c>
      <c r="P5977" s="3">
        <f>YEAR(Table3[[#This Row],[DATE]])</f>
        <v>2037</v>
      </c>
    </row>
    <row r="5978" spans="1:16" x14ac:dyDescent="0.3">
      <c r="A5978" s="6">
        <v>50173</v>
      </c>
      <c r="B5978" s="7" t="s">
        <v>1784</v>
      </c>
      <c r="C5978" s="9">
        <f t="shared" ca="1" si="186"/>
        <v>9</v>
      </c>
      <c r="D5978" s="9" t="s">
        <v>2116</v>
      </c>
      <c r="E5978" s="9" t="s">
        <v>2116</v>
      </c>
      <c r="F5978" s="10">
        <f t="shared" ca="1" si="187"/>
        <v>7.8263215742572279E-2</v>
      </c>
      <c r="G5978" s="3" t="str">
        <f>VLOOKUP(Table3[[#This Row],[PRODUCT ID]],Table1[[PRODUCT]:[SELLING PRICE]],1,FALSE)</f>
        <v>Product732</v>
      </c>
      <c r="H5978" s="3" t="str">
        <f>VLOOKUP(Table3[[#This Row],[PRODUCT ID]],Table1[[PRODUCT]:[SELLING PRICE]],2,FALSE)</f>
        <v>Category2</v>
      </c>
      <c r="I5978" s="3" t="str">
        <f>VLOOKUP(Table3[[#This Row],[PRODUCT ID]],Table1[[PRODUCT]:[SELLING PRICE]],3,FALSE)</f>
        <v>Ft</v>
      </c>
      <c r="J5978" s="16">
        <f ca="1">VLOOKUP(Table3[[#This Row],[PRODUCT ID]],Table1[[PRODUCT]:[SELLING PRICE]],4,FALSE)</f>
        <v>130</v>
      </c>
      <c r="K5978" s="16">
        <f ca="1">VLOOKUP(Table3[[#This Row],[PRODUCT ID]],Table1[[PRODUCT]:[SELLING PRICE]],5,FALSE)</f>
        <v>233.43901586511393</v>
      </c>
      <c r="L5978" s="16">
        <f ca="1">J5978*Table3[[#This Row],[QUANTITY]]</f>
        <v>1170</v>
      </c>
      <c r="M5978" s="16">
        <f ca="1">K5978*Table3[[#This Row],[QUANTITY]]*(1-Table3[[#This Row],[DISCOUNT %]])</f>
        <v>1936.5239502335589</v>
      </c>
      <c r="N5978" s="3">
        <f>DAY(Table3[[#This Row],[DATE]])</f>
        <v>13</v>
      </c>
      <c r="O5978" s="3" t="str">
        <f>TEXT(Table3[[#This Row],[DATE]],"mmm")</f>
        <v>May</v>
      </c>
      <c r="P5978" s="3">
        <f>YEAR(Table3[[#This Row],[DATE]])</f>
        <v>2037</v>
      </c>
    </row>
    <row r="5979" spans="1:16" x14ac:dyDescent="0.3">
      <c r="A5979" s="6">
        <v>50174</v>
      </c>
      <c r="B5979" s="7" t="s">
        <v>1785</v>
      </c>
      <c r="C5979" s="9">
        <f t="shared" ca="1" si="186"/>
        <v>12</v>
      </c>
      <c r="D5979" s="9" t="s">
        <v>2115</v>
      </c>
      <c r="E5979" s="9" t="s">
        <v>2116</v>
      </c>
      <c r="F5979" s="10">
        <f t="shared" ca="1" si="187"/>
        <v>3.5922407367637979E-2</v>
      </c>
      <c r="G5979" s="3" t="str">
        <f>VLOOKUP(Table3[[#This Row],[PRODUCT ID]],Table1[[PRODUCT]:[SELLING PRICE]],1,FALSE)</f>
        <v>Product733</v>
      </c>
      <c r="H5979" s="3" t="str">
        <f>VLOOKUP(Table3[[#This Row],[PRODUCT ID]],Table1[[PRODUCT]:[SELLING PRICE]],2,FALSE)</f>
        <v>Category3</v>
      </c>
      <c r="I5979" s="3" t="str">
        <f>VLOOKUP(Table3[[#This Row],[PRODUCT ID]],Table1[[PRODUCT]:[SELLING PRICE]],3,FALSE)</f>
        <v>Kg</v>
      </c>
      <c r="J5979" s="16">
        <f ca="1">VLOOKUP(Table3[[#This Row],[PRODUCT ID]],Table1[[PRODUCT]:[SELLING PRICE]],4,FALSE)</f>
        <v>154</v>
      </c>
      <c r="K5979" s="16">
        <f ca="1">VLOOKUP(Table3[[#This Row],[PRODUCT ID]],Table1[[PRODUCT]:[SELLING PRICE]],5,FALSE)</f>
        <v>117.20226459063348</v>
      </c>
      <c r="L5979" s="16">
        <f ca="1">J5979*Table3[[#This Row],[QUANTITY]]</f>
        <v>1848</v>
      </c>
      <c r="M5979" s="16">
        <f ca="1">K5979*Table3[[#This Row],[QUANTITY]]*(1-Table3[[#This Row],[DISCOUNT %]])</f>
        <v>1355.9049251711886</v>
      </c>
      <c r="N5979" s="3">
        <f>DAY(Table3[[#This Row],[DATE]])</f>
        <v>14</v>
      </c>
      <c r="O5979" s="3" t="str">
        <f>TEXT(Table3[[#This Row],[DATE]],"mmm")</f>
        <v>May</v>
      </c>
      <c r="P5979" s="3">
        <f>YEAR(Table3[[#This Row],[DATE]])</f>
        <v>2037</v>
      </c>
    </row>
    <row r="5980" spans="1:16" x14ac:dyDescent="0.3">
      <c r="A5980" s="6">
        <v>50175</v>
      </c>
      <c r="B5980" s="7" t="s">
        <v>1786</v>
      </c>
      <c r="C5980" s="9">
        <f t="shared" ca="1" si="186"/>
        <v>8</v>
      </c>
      <c r="D5980" s="9" t="s">
        <v>2117</v>
      </c>
      <c r="E5980" s="9" t="s">
        <v>2118</v>
      </c>
      <c r="F5980" s="10">
        <f t="shared" ca="1" si="187"/>
        <v>7.8334720123761151E-2</v>
      </c>
      <c r="G5980" s="3" t="str">
        <f>VLOOKUP(Table3[[#This Row],[PRODUCT ID]],Table1[[PRODUCT]:[SELLING PRICE]],1,FALSE)</f>
        <v>Product734</v>
      </c>
      <c r="H5980" s="3" t="str">
        <f>VLOOKUP(Table3[[#This Row],[PRODUCT ID]],Table1[[PRODUCT]:[SELLING PRICE]],2,FALSE)</f>
        <v>Category4</v>
      </c>
      <c r="I5980" s="3" t="str">
        <f>VLOOKUP(Table3[[#This Row],[PRODUCT ID]],Table1[[PRODUCT]:[SELLING PRICE]],3,FALSE)</f>
        <v>No</v>
      </c>
      <c r="J5980" s="16">
        <f ca="1">VLOOKUP(Table3[[#This Row],[PRODUCT ID]],Table1[[PRODUCT]:[SELLING PRICE]],4,FALSE)</f>
        <v>180</v>
      </c>
      <c r="K5980" s="16">
        <f ca="1">VLOOKUP(Table3[[#This Row],[PRODUCT ID]],Table1[[PRODUCT]:[SELLING PRICE]],5,FALSE)</f>
        <v>305.29138548332213</v>
      </c>
      <c r="L5980" s="16">
        <f ca="1">J5980*Table3[[#This Row],[QUANTITY]]</f>
        <v>1440</v>
      </c>
      <c r="M5980" s="16">
        <f ca="1">K5980*Table3[[#This Row],[QUANTITY]]*(1-Table3[[#This Row],[DISCOUNT %]])</f>
        <v>2251.0117619623265</v>
      </c>
      <c r="N5980" s="3">
        <f>DAY(Table3[[#This Row],[DATE]])</f>
        <v>15</v>
      </c>
      <c r="O5980" s="3" t="str">
        <f>TEXT(Table3[[#This Row],[DATE]],"mmm")</f>
        <v>May</v>
      </c>
      <c r="P5980" s="3">
        <f>YEAR(Table3[[#This Row],[DATE]])</f>
        <v>2037</v>
      </c>
    </row>
    <row r="5981" spans="1:16" x14ac:dyDescent="0.3">
      <c r="A5981" s="6">
        <v>50176</v>
      </c>
      <c r="B5981" s="7" t="s">
        <v>1787</v>
      </c>
      <c r="C5981" s="9">
        <f t="shared" ca="1" si="186"/>
        <v>14</v>
      </c>
      <c r="D5981" s="9" t="s">
        <v>2117</v>
      </c>
      <c r="E5981" s="9" t="s">
        <v>2118</v>
      </c>
      <c r="F5981" s="10">
        <f t="shared" ca="1" si="187"/>
        <v>9.5681349838216342E-2</v>
      </c>
      <c r="G5981" s="3" t="str">
        <f>VLOOKUP(Table3[[#This Row],[PRODUCT ID]],Table1[[PRODUCT]:[SELLING PRICE]],1,FALSE)</f>
        <v>Product735</v>
      </c>
      <c r="H5981" s="3" t="str">
        <f>VLOOKUP(Table3[[#This Row],[PRODUCT ID]],Table1[[PRODUCT]:[SELLING PRICE]],2,FALSE)</f>
        <v>Category5</v>
      </c>
      <c r="I5981" s="3" t="str">
        <f>VLOOKUP(Table3[[#This Row],[PRODUCT ID]],Table1[[PRODUCT]:[SELLING PRICE]],3,FALSE)</f>
        <v>No</v>
      </c>
      <c r="J5981" s="16">
        <f ca="1">VLOOKUP(Table3[[#This Row],[PRODUCT ID]],Table1[[PRODUCT]:[SELLING PRICE]],4,FALSE)</f>
        <v>186</v>
      </c>
      <c r="K5981" s="16">
        <f ca="1">VLOOKUP(Table3[[#This Row],[PRODUCT ID]],Table1[[PRODUCT]:[SELLING PRICE]],5,FALSE)</f>
        <v>305.95102303561646</v>
      </c>
      <c r="L5981" s="16">
        <f ca="1">J5981*Table3[[#This Row],[QUANTITY]]</f>
        <v>2604</v>
      </c>
      <c r="M5981" s="16">
        <f ca="1">K5981*Table3[[#This Row],[QUANTITY]]*(1-Table3[[#This Row],[DISCOUNT %]])</f>
        <v>3873.4810263405966</v>
      </c>
      <c r="N5981" s="3">
        <f>DAY(Table3[[#This Row],[DATE]])</f>
        <v>16</v>
      </c>
      <c r="O5981" s="3" t="str">
        <f>TEXT(Table3[[#This Row],[DATE]],"mmm")</f>
        <v>May</v>
      </c>
      <c r="P5981" s="3">
        <f>YEAR(Table3[[#This Row],[DATE]])</f>
        <v>2037</v>
      </c>
    </row>
    <row r="5982" spans="1:16" x14ac:dyDescent="0.3">
      <c r="A5982" s="6">
        <v>50177</v>
      </c>
      <c r="B5982" s="7" t="s">
        <v>1788</v>
      </c>
      <c r="C5982" s="9">
        <f t="shared" ca="1" si="186"/>
        <v>3</v>
      </c>
      <c r="D5982" s="9" t="s">
        <v>2116</v>
      </c>
      <c r="E5982" s="9" t="s">
        <v>2116</v>
      </c>
      <c r="F5982" s="10">
        <f t="shared" ca="1" si="187"/>
        <v>6.3167634202218964E-2</v>
      </c>
      <c r="G5982" s="3" t="str">
        <f>VLOOKUP(Table3[[#This Row],[PRODUCT ID]],Table1[[PRODUCT]:[SELLING PRICE]],1,FALSE)</f>
        <v>Product736</v>
      </c>
      <c r="H5982" s="3" t="str">
        <f>VLOOKUP(Table3[[#This Row],[PRODUCT ID]],Table1[[PRODUCT]:[SELLING PRICE]],2,FALSE)</f>
        <v>Category1</v>
      </c>
      <c r="I5982" s="3" t="str">
        <f>VLOOKUP(Table3[[#This Row],[PRODUCT ID]],Table1[[PRODUCT]:[SELLING PRICE]],3,FALSE)</f>
        <v>Ft</v>
      </c>
      <c r="J5982" s="16">
        <f ca="1">VLOOKUP(Table3[[#This Row],[PRODUCT ID]],Table1[[PRODUCT]:[SELLING PRICE]],4,FALSE)</f>
        <v>9</v>
      </c>
      <c r="K5982" s="16">
        <f ca="1">VLOOKUP(Table3[[#This Row],[PRODUCT ID]],Table1[[PRODUCT]:[SELLING PRICE]],5,FALSE)</f>
        <v>195.73054965622023</v>
      </c>
      <c r="L5982" s="16">
        <f ca="1">J5982*Table3[[#This Row],[QUANTITY]]</f>
        <v>27</v>
      </c>
      <c r="M5982" s="16">
        <f ca="1">K5982*Table3[[#This Row],[QUANTITY]]*(1-Table3[[#This Row],[DISCOUNT %]])</f>
        <v>550.10014168001067</v>
      </c>
      <c r="N5982" s="3">
        <f>DAY(Table3[[#This Row],[DATE]])</f>
        <v>17</v>
      </c>
      <c r="O5982" s="3" t="str">
        <f>TEXT(Table3[[#This Row],[DATE]],"mmm")</f>
        <v>May</v>
      </c>
      <c r="P5982" s="3">
        <f>YEAR(Table3[[#This Row],[DATE]])</f>
        <v>2037</v>
      </c>
    </row>
    <row r="5983" spans="1:16" x14ac:dyDescent="0.3">
      <c r="A5983" s="6">
        <v>50178</v>
      </c>
      <c r="B5983" s="7" t="s">
        <v>1789</v>
      </c>
      <c r="C5983" s="9">
        <f t="shared" ca="1" si="186"/>
        <v>7</v>
      </c>
      <c r="D5983" s="9" t="s">
        <v>2116</v>
      </c>
      <c r="E5983" s="9" t="s">
        <v>2116</v>
      </c>
      <c r="F5983" s="10">
        <f t="shared" ca="1" si="187"/>
        <v>1.5142507210302192E-2</v>
      </c>
      <c r="G5983" s="3" t="str">
        <f>VLOOKUP(Table3[[#This Row],[PRODUCT ID]],Table1[[PRODUCT]:[SELLING PRICE]],1,FALSE)</f>
        <v>Product737</v>
      </c>
      <c r="H5983" s="3" t="str">
        <f>VLOOKUP(Table3[[#This Row],[PRODUCT ID]],Table1[[PRODUCT]:[SELLING PRICE]],2,FALSE)</f>
        <v>Category2</v>
      </c>
      <c r="I5983" s="3" t="str">
        <f>VLOOKUP(Table3[[#This Row],[PRODUCT ID]],Table1[[PRODUCT]:[SELLING PRICE]],3,FALSE)</f>
        <v>No</v>
      </c>
      <c r="J5983" s="16">
        <f ca="1">VLOOKUP(Table3[[#This Row],[PRODUCT ID]],Table1[[PRODUCT]:[SELLING PRICE]],4,FALSE)</f>
        <v>76</v>
      </c>
      <c r="K5983" s="16">
        <f ca="1">VLOOKUP(Table3[[#This Row],[PRODUCT ID]],Table1[[PRODUCT]:[SELLING PRICE]],5,FALSE)</f>
        <v>230.46902977406558</v>
      </c>
      <c r="L5983" s="16">
        <f ca="1">J5983*Table3[[#This Row],[QUANTITY]]</f>
        <v>532</v>
      </c>
      <c r="M5983" s="16">
        <f ca="1">K5983*Table3[[#This Row],[QUANTITY]]*(1-Table3[[#This Row],[DISCOUNT %]])</f>
        <v>1588.854055802723</v>
      </c>
      <c r="N5983" s="3">
        <f>DAY(Table3[[#This Row],[DATE]])</f>
        <v>18</v>
      </c>
      <c r="O5983" s="3" t="str">
        <f>TEXT(Table3[[#This Row],[DATE]],"mmm")</f>
        <v>May</v>
      </c>
      <c r="P5983" s="3">
        <f>YEAR(Table3[[#This Row],[DATE]])</f>
        <v>2037</v>
      </c>
    </row>
    <row r="5984" spans="1:16" x14ac:dyDescent="0.3">
      <c r="A5984" s="6">
        <v>50179</v>
      </c>
      <c r="B5984" s="7" t="s">
        <v>1790</v>
      </c>
      <c r="C5984" s="9">
        <f t="shared" ca="1" si="186"/>
        <v>1</v>
      </c>
      <c r="D5984" s="9" t="s">
        <v>2116</v>
      </c>
      <c r="E5984" s="9" t="s">
        <v>2116</v>
      </c>
      <c r="F5984" s="10">
        <f t="shared" ca="1" si="187"/>
        <v>9.2979817602402232E-2</v>
      </c>
      <c r="G5984" s="3" t="str">
        <f>VLOOKUP(Table3[[#This Row],[PRODUCT ID]],Table1[[PRODUCT]:[SELLING PRICE]],1,FALSE)</f>
        <v>Product738</v>
      </c>
      <c r="H5984" s="3" t="str">
        <f>VLOOKUP(Table3[[#This Row],[PRODUCT ID]],Table1[[PRODUCT]:[SELLING PRICE]],2,FALSE)</f>
        <v>Category3</v>
      </c>
      <c r="I5984" s="3" t="str">
        <f>VLOOKUP(Table3[[#This Row],[PRODUCT ID]],Table1[[PRODUCT]:[SELLING PRICE]],3,FALSE)</f>
        <v>Kg</v>
      </c>
      <c r="J5984" s="16">
        <f ca="1">VLOOKUP(Table3[[#This Row],[PRODUCT ID]],Table1[[PRODUCT]:[SELLING PRICE]],4,FALSE)</f>
        <v>224</v>
      </c>
      <c r="K5984" s="16">
        <f ca="1">VLOOKUP(Table3[[#This Row],[PRODUCT ID]],Table1[[PRODUCT]:[SELLING PRICE]],5,FALSE)</f>
        <v>90.052283864590478</v>
      </c>
      <c r="L5984" s="16">
        <f ca="1">J5984*Table3[[#This Row],[QUANTITY]]</f>
        <v>224</v>
      </c>
      <c r="M5984" s="16">
        <f ca="1">K5984*Table3[[#This Row],[QUANTITY]]*(1-Table3[[#This Row],[DISCOUNT %]])</f>
        <v>81.679238936181108</v>
      </c>
      <c r="N5984" s="3">
        <f>DAY(Table3[[#This Row],[DATE]])</f>
        <v>19</v>
      </c>
      <c r="O5984" s="3" t="str">
        <f>TEXT(Table3[[#This Row],[DATE]],"mmm")</f>
        <v>May</v>
      </c>
      <c r="P5984" s="3">
        <f>YEAR(Table3[[#This Row],[DATE]])</f>
        <v>2037</v>
      </c>
    </row>
    <row r="5985" spans="1:16" x14ac:dyDescent="0.3">
      <c r="A5985" s="6">
        <v>50180</v>
      </c>
      <c r="B5985" s="7" t="s">
        <v>1791</v>
      </c>
      <c r="C5985" s="9">
        <f t="shared" ca="1" si="186"/>
        <v>2</v>
      </c>
      <c r="D5985" s="9" t="s">
        <v>2116</v>
      </c>
      <c r="E5985" s="9" t="s">
        <v>2116</v>
      </c>
      <c r="F5985" s="10">
        <f t="shared" ca="1" si="187"/>
        <v>8.9084101499477653E-2</v>
      </c>
      <c r="G5985" s="3" t="str">
        <f>VLOOKUP(Table3[[#This Row],[PRODUCT ID]],Table1[[PRODUCT]:[SELLING PRICE]],1,FALSE)</f>
        <v>Product739</v>
      </c>
      <c r="H5985" s="3" t="str">
        <f>VLOOKUP(Table3[[#This Row],[PRODUCT ID]],Table1[[PRODUCT]:[SELLING PRICE]],2,FALSE)</f>
        <v>Category4</v>
      </c>
      <c r="I5985" s="3" t="str">
        <f>VLOOKUP(Table3[[#This Row],[PRODUCT ID]],Table1[[PRODUCT]:[SELLING PRICE]],3,FALSE)</f>
        <v>Kg</v>
      </c>
      <c r="J5985" s="16">
        <f ca="1">VLOOKUP(Table3[[#This Row],[PRODUCT ID]],Table1[[PRODUCT]:[SELLING PRICE]],4,FALSE)</f>
        <v>29</v>
      </c>
      <c r="K5985" s="16">
        <f ca="1">VLOOKUP(Table3[[#This Row],[PRODUCT ID]],Table1[[PRODUCT]:[SELLING PRICE]],5,FALSE)</f>
        <v>23.557381187137537</v>
      </c>
      <c r="L5985" s="16">
        <f ca="1">J5985*Table3[[#This Row],[QUANTITY]]</f>
        <v>58</v>
      </c>
      <c r="M5985" s="16">
        <f ca="1">K5985*Table3[[#This Row],[QUANTITY]]*(1-Table3[[#This Row],[DISCOUNT %]])</f>
        <v>42.91758610080138</v>
      </c>
      <c r="N5985" s="3">
        <f>DAY(Table3[[#This Row],[DATE]])</f>
        <v>20</v>
      </c>
      <c r="O5985" s="3" t="str">
        <f>TEXT(Table3[[#This Row],[DATE]],"mmm")</f>
        <v>May</v>
      </c>
      <c r="P5985" s="3">
        <f>YEAR(Table3[[#This Row],[DATE]])</f>
        <v>2037</v>
      </c>
    </row>
    <row r="5986" spans="1:16" x14ac:dyDescent="0.3">
      <c r="A5986" s="6">
        <v>50181</v>
      </c>
      <c r="B5986" s="7" t="s">
        <v>1792</v>
      </c>
      <c r="C5986" s="9">
        <f t="shared" ca="1" si="186"/>
        <v>12</v>
      </c>
      <c r="D5986" s="9" t="s">
        <v>2115</v>
      </c>
      <c r="E5986" s="9" t="s">
        <v>2118</v>
      </c>
      <c r="F5986" s="10">
        <f t="shared" ca="1" si="187"/>
        <v>3.6314679502301772E-2</v>
      </c>
      <c r="G5986" s="3" t="str">
        <f>VLOOKUP(Table3[[#This Row],[PRODUCT ID]],Table1[[PRODUCT]:[SELLING PRICE]],1,FALSE)</f>
        <v>Product740</v>
      </c>
      <c r="H5986" s="3" t="str">
        <f>VLOOKUP(Table3[[#This Row],[PRODUCT ID]],Table1[[PRODUCT]:[SELLING PRICE]],2,FALSE)</f>
        <v>Category5</v>
      </c>
      <c r="I5986" s="3" t="str">
        <f>VLOOKUP(Table3[[#This Row],[PRODUCT ID]],Table1[[PRODUCT]:[SELLING PRICE]],3,FALSE)</f>
        <v>Lt</v>
      </c>
      <c r="J5986" s="16">
        <f ca="1">VLOOKUP(Table3[[#This Row],[PRODUCT ID]],Table1[[PRODUCT]:[SELLING PRICE]],4,FALSE)</f>
        <v>33</v>
      </c>
      <c r="K5986" s="16">
        <f ca="1">VLOOKUP(Table3[[#This Row],[PRODUCT ID]],Table1[[PRODUCT]:[SELLING PRICE]],5,FALSE)</f>
        <v>120.36446564565458</v>
      </c>
      <c r="L5986" s="16">
        <f ca="1">J5986*Table3[[#This Row],[QUANTITY]]</f>
        <v>396</v>
      </c>
      <c r="M5986" s="16">
        <f ca="1">K5986*Table3[[#This Row],[QUANTITY]]*(1-Table3[[#This Row],[DISCOUNT %]])</f>
        <v>1391.9216238272018</v>
      </c>
      <c r="N5986" s="3">
        <f>DAY(Table3[[#This Row],[DATE]])</f>
        <v>21</v>
      </c>
      <c r="O5986" s="3" t="str">
        <f>TEXT(Table3[[#This Row],[DATE]],"mmm")</f>
        <v>May</v>
      </c>
      <c r="P5986" s="3">
        <f>YEAR(Table3[[#This Row],[DATE]])</f>
        <v>2037</v>
      </c>
    </row>
    <row r="5987" spans="1:16" x14ac:dyDescent="0.3">
      <c r="A5987" s="6">
        <v>50182</v>
      </c>
      <c r="B5987" s="7" t="s">
        <v>1793</v>
      </c>
      <c r="C5987" s="9">
        <f t="shared" ca="1" si="186"/>
        <v>2</v>
      </c>
      <c r="D5987" s="9" t="s">
        <v>2116</v>
      </c>
      <c r="E5987" s="9" t="s">
        <v>2116</v>
      </c>
      <c r="F5987" s="10">
        <f t="shared" ca="1" si="187"/>
        <v>9.8683838194658979E-2</v>
      </c>
      <c r="G5987" s="3" t="str">
        <f>VLOOKUP(Table3[[#This Row],[PRODUCT ID]],Table1[[PRODUCT]:[SELLING PRICE]],1,FALSE)</f>
        <v>Product741</v>
      </c>
      <c r="H5987" s="3" t="str">
        <f>VLOOKUP(Table3[[#This Row],[PRODUCT ID]],Table1[[PRODUCT]:[SELLING PRICE]],2,FALSE)</f>
        <v>Category1</v>
      </c>
      <c r="I5987" s="3" t="str">
        <f>VLOOKUP(Table3[[#This Row],[PRODUCT ID]],Table1[[PRODUCT]:[SELLING PRICE]],3,FALSE)</f>
        <v>Kg</v>
      </c>
      <c r="J5987" s="16">
        <f ca="1">VLOOKUP(Table3[[#This Row],[PRODUCT ID]],Table1[[PRODUCT]:[SELLING PRICE]],4,FALSE)</f>
        <v>201</v>
      </c>
      <c r="K5987" s="16">
        <f ca="1">VLOOKUP(Table3[[#This Row],[PRODUCT ID]],Table1[[PRODUCT]:[SELLING PRICE]],5,FALSE)</f>
        <v>250.06310638402093</v>
      </c>
      <c r="L5987" s="16">
        <f ca="1">J5987*Table3[[#This Row],[QUANTITY]]</f>
        <v>402</v>
      </c>
      <c r="M5987" s="16">
        <f ca="1">K5987*Table3[[#This Row],[QUANTITY]]*(1-Table3[[#This Row],[DISCOUNT %]])</f>
        <v>450.77183851033283</v>
      </c>
      <c r="N5987" s="3">
        <f>DAY(Table3[[#This Row],[DATE]])</f>
        <v>22</v>
      </c>
      <c r="O5987" s="3" t="str">
        <f>TEXT(Table3[[#This Row],[DATE]],"mmm")</f>
        <v>May</v>
      </c>
      <c r="P5987" s="3">
        <f>YEAR(Table3[[#This Row],[DATE]])</f>
        <v>2037</v>
      </c>
    </row>
    <row r="5988" spans="1:16" x14ac:dyDescent="0.3">
      <c r="A5988" s="6">
        <v>50183</v>
      </c>
      <c r="B5988" s="7" t="s">
        <v>1794</v>
      </c>
      <c r="C5988" s="9">
        <f t="shared" ca="1" si="186"/>
        <v>2</v>
      </c>
      <c r="D5988" s="9" t="s">
        <v>2117</v>
      </c>
      <c r="E5988" s="9" t="s">
        <v>2116</v>
      </c>
      <c r="F5988" s="10">
        <f t="shared" ca="1" si="187"/>
        <v>2.4508916949440962E-2</v>
      </c>
      <c r="G5988" s="3" t="str">
        <f>VLOOKUP(Table3[[#This Row],[PRODUCT ID]],Table1[[PRODUCT]:[SELLING PRICE]],1,FALSE)</f>
        <v>Product742</v>
      </c>
      <c r="H5988" s="3" t="str">
        <f>VLOOKUP(Table3[[#This Row],[PRODUCT ID]],Table1[[PRODUCT]:[SELLING PRICE]],2,FALSE)</f>
        <v>Category2</v>
      </c>
      <c r="I5988" s="3" t="str">
        <f>VLOOKUP(Table3[[#This Row],[PRODUCT ID]],Table1[[PRODUCT]:[SELLING PRICE]],3,FALSE)</f>
        <v>Lt</v>
      </c>
      <c r="J5988" s="16">
        <f ca="1">VLOOKUP(Table3[[#This Row],[PRODUCT ID]],Table1[[PRODUCT]:[SELLING PRICE]],4,FALSE)</f>
        <v>136</v>
      </c>
      <c r="K5988" s="16">
        <f ca="1">VLOOKUP(Table3[[#This Row],[PRODUCT ID]],Table1[[PRODUCT]:[SELLING PRICE]],5,FALSE)</f>
        <v>90.26523679784006</v>
      </c>
      <c r="L5988" s="16">
        <f ca="1">J5988*Table3[[#This Row],[QUANTITY]]</f>
        <v>272</v>
      </c>
      <c r="M5988" s="16">
        <f ca="1">K5988*Table3[[#This Row],[QUANTITY]]*(1-Table3[[#This Row],[DISCOUNT %]])</f>
        <v>176.10586721148033</v>
      </c>
      <c r="N5988" s="3">
        <f>DAY(Table3[[#This Row],[DATE]])</f>
        <v>23</v>
      </c>
      <c r="O5988" s="3" t="str">
        <f>TEXT(Table3[[#This Row],[DATE]],"mmm")</f>
        <v>May</v>
      </c>
      <c r="P5988" s="3">
        <f>YEAR(Table3[[#This Row],[DATE]])</f>
        <v>2037</v>
      </c>
    </row>
    <row r="5989" spans="1:16" x14ac:dyDescent="0.3">
      <c r="A5989" s="6">
        <v>50184</v>
      </c>
      <c r="B5989" s="7" t="s">
        <v>1795</v>
      </c>
      <c r="C5989" s="9">
        <f t="shared" ca="1" si="186"/>
        <v>11</v>
      </c>
      <c r="D5989" s="9" t="s">
        <v>2115</v>
      </c>
      <c r="E5989" s="9" t="s">
        <v>2116</v>
      </c>
      <c r="F5989" s="10">
        <f t="shared" ca="1" si="187"/>
        <v>8.2149406524259436E-2</v>
      </c>
      <c r="G5989" s="3" t="str">
        <f>VLOOKUP(Table3[[#This Row],[PRODUCT ID]],Table1[[PRODUCT]:[SELLING PRICE]],1,FALSE)</f>
        <v>Product743</v>
      </c>
      <c r="H5989" s="3" t="str">
        <f>VLOOKUP(Table3[[#This Row],[PRODUCT ID]],Table1[[PRODUCT]:[SELLING PRICE]],2,FALSE)</f>
        <v>Category3</v>
      </c>
      <c r="I5989" s="3" t="str">
        <f>VLOOKUP(Table3[[#This Row],[PRODUCT ID]],Table1[[PRODUCT]:[SELLING PRICE]],3,FALSE)</f>
        <v>Ft</v>
      </c>
      <c r="J5989" s="16">
        <f ca="1">VLOOKUP(Table3[[#This Row],[PRODUCT ID]],Table1[[PRODUCT]:[SELLING PRICE]],4,FALSE)</f>
        <v>138</v>
      </c>
      <c r="K5989" s="16">
        <f ca="1">VLOOKUP(Table3[[#This Row],[PRODUCT ID]],Table1[[PRODUCT]:[SELLING PRICE]],5,FALSE)</f>
        <v>219.22269995743451</v>
      </c>
      <c r="L5989" s="16">
        <f ca="1">J5989*Table3[[#This Row],[QUANTITY]]</f>
        <v>1518</v>
      </c>
      <c r="M5989" s="16">
        <f ca="1">K5989*Table3[[#This Row],[QUANTITY]]*(1-Table3[[#This Row],[DISCOUNT %]])</f>
        <v>2213.3505378521404</v>
      </c>
      <c r="N5989" s="3">
        <f>DAY(Table3[[#This Row],[DATE]])</f>
        <v>24</v>
      </c>
      <c r="O5989" s="3" t="str">
        <f>TEXT(Table3[[#This Row],[DATE]],"mmm")</f>
        <v>May</v>
      </c>
      <c r="P5989" s="3">
        <f>YEAR(Table3[[#This Row],[DATE]])</f>
        <v>2037</v>
      </c>
    </row>
    <row r="5990" spans="1:16" x14ac:dyDescent="0.3">
      <c r="A5990" s="6">
        <v>50185</v>
      </c>
      <c r="B5990" s="7" t="s">
        <v>1796</v>
      </c>
      <c r="C5990" s="9">
        <f t="shared" ca="1" si="186"/>
        <v>3</v>
      </c>
      <c r="D5990" s="9" t="s">
        <v>2115</v>
      </c>
      <c r="E5990" s="9" t="s">
        <v>2116</v>
      </c>
      <c r="F5990" s="10">
        <f t="shared" ca="1" si="187"/>
        <v>8.2765220425423308E-2</v>
      </c>
      <c r="G5990" s="3" t="str">
        <f>VLOOKUP(Table3[[#This Row],[PRODUCT ID]],Table1[[PRODUCT]:[SELLING PRICE]],1,FALSE)</f>
        <v>Product744</v>
      </c>
      <c r="H5990" s="3" t="str">
        <f>VLOOKUP(Table3[[#This Row],[PRODUCT ID]],Table1[[PRODUCT]:[SELLING PRICE]],2,FALSE)</f>
        <v>Category4</v>
      </c>
      <c r="I5990" s="3" t="str">
        <f>VLOOKUP(Table3[[#This Row],[PRODUCT ID]],Table1[[PRODUCT]:[SELLING PRICE]],3,FALSE)</f>
        <v>Kg</v>
      </c>
      <c r="J5990" s="16">
        <f ca="1">VLOOKUP(Table3[[#This Row],[PRODUCT ID]],Table1[[PRODUCT]:[SELLING PRICE]],4,FALSE)</f>
        <v>176</v>
      </c>
      <c r="K5990" s="16">
        <f ca="1">VLOOKUP(Table3[[#This Row],[PRODUCT ID]],Table1[[PRODUCT]:[SELLING PRICE]],5,FALSE)</f>
        <v>233.69969889724786</v>
      </c>
      <c r="L5990" s="16">
        <f ca="1">J5990*Table3[[#This Row],[QUANTITY]]</f>
        <v>528</v>
      </c>
      <c r="M5990" s="16">
        <f ca="1">K5990*Table3[[#This Row],[QUANTITY]]*(1-Table3[[#This Row],[DISCOUNT %]])</f>
        <v>643.07247541398624</v>
      </c>
      <c r="N5990" s="3">
        <f>DAY(Table3[[#This Row],[DATE]])</f>
        <v>25</v>
      </c>
      <c r="O5990" s="3" t="str">
        <f>TEXT(Table3[[#This Row],[DATE]],"mmm")</f>
        <v>May</v>
      </c>
      <c r="P5990" s="3">
        <f>YEAR(Table3[[#This Row],[DATE]])</f>
        <v>2037</v>
      </c>
    </row>
    <row r="5991" spans="1:16" x14ac:dyDescent="0.3">
      <c r="A5991" s="6">
        <v>50186</v>
      </c>
      <c r="B5991" s="7" t="s">
        <v>1797</v>
      </c>
      <c r="C5991" s="9">
        <f t="shared" ca="1" si="186"/>
        <v>9</v>
      </c>
      <c r="D5991" s="9" t="s">
        <v>2115</v>
      </c>
      <c r="E5991" s="9" t="s">
        <v>2116</v>
      </c>
      <c r="F5991" s="10">
        <f t="shared" ca="1" si="187"/>
        <v>6.4454521434219564E-2</v>
      </c>
      <c r="G5991" s="3" t="str">
        <f>VLOOKUP(Table3[[#This Row],[PRODUCT ID]],Table1[[PRODUCT]:[SELLING PRICE]],1,FALSE)</f>
        <v>Product745</v>
      </c>
      <c r="H5991" s="3" t="str">
        <f>VLOOKUP(Table3[[#This Row],[PRODUCT ID]],Table1[[PRODUCT]:[SELLING PRICE]],2,FALSE)</f>
        <v>Category1</v>
      </c>
      <c r="I5991" s="3" t="str">
        <f>VLOOKUP(Table3[[#This Row],[PRODUCT ID]],Table1[[PRODUCT]:[SELLING PRICE]],3,FALSE)</f>
        <v>No</v>
      </c>
      <c r="J5991" s="16">
        <f ca="1">VLOOKUP(Table3[[#This Row],[PRODUCT ID]],Table1[[PRODUCT]:[SELLING PRICE]],4,FALSE)</f>
        <v>34</v>
      </c>
      <c r="K5991" s="16">
        <f ca="1">VLOOKUP(Table3[[#This Row],[PRODUCT ID]],Table1[[PRODUCT]:[SELLING PRICE]],5,FALSE)</f>
        <v>202.13408761073663</v>
      </c>
      <c r="L5991" s="16">
        <f ca="1">J5991*Table3[[#This Row],[QUANTITY]]</f>
        <v>306</v>
      </c>
      <c r="M5991" s="16">
        <f ca="1">K5991*Table3[[#This Row],[QUANTITY]]*(1-Table3[[#This Row],[DISCOUNT %]])</f>
        <v>1701.9506855541958</v>
      </c>
      <c r="N5991" s="3">
        <f>DAY(Table3[[#This Row],[DATE]])</f>
        <v>26</v>
      </c>
      <c r="O5991" s="3" t="str">
        <f>TEXT(Table3[[#This Row],[DATE]],"mmm")</f>
        <v>May</v>
      </c>
      <c r="P5991" s="3">
        <f>YEAR(Table3[[#This Row],[DATE]])</f>
        <v>2037</v>
      </c>
    </row>
    <row r="5992" spans="1:16" x14ac:dyDescent="0.3">
      <c r="A5992" s="6">
        <v>50187</v>
      </c>
      <c r="B5992" s="7" t="s">
        <v>1798</v>
      </c>
      <c r="C5992" s="9">
        <f t="shared" ca="1" si="186"/>
        <v>13</v>
      </c>
      <c r="D5992" s="9" t="s">
        <v>2116</v>
      </c>
      <c r="E5992" s="9" t="s">
        <v>2118</v>
      </c>
      <c r="F5992" s="10">
        <f t="shared" ca="1" si="187"/>
        <v>3.6112782681235148E-2</v>
      </c>
      <c r="G5992" s="3" t="str">
        <f>VLOOKUP(Table3[[#This Row],[PRODUCT ID]],Table1[[PRODUCT]:[SELLING PRICE]],1,FALSE)</f>
        <v>Product746</v>
      </c>
      <c r="H5992" s="3" t="str">
        <f>VLOOKUP(Table3[[#This Row],[PRODUCT ID]],Table1[[PRODUCT]:[SELLING PRICE]],2,FALSE)</f>
        <v>Category2</v>
      </c>
      <c r="I5992" s="3" t="str">
        <f>VLOOKUP(Table3[[#This Row],[PRODUCT ID]],Table1[[PRODUCT]:[SELLING PRICE]],3,FALSE)</f>
        <v>No</v>
      </c>
      <c r="J5992" s="16">
        <f ca="1">VLOOKUP(Table3[[#This Row],[PRODUCT ID]],Table1[[PRODUCT]:[SELLING PRICE]],4,FALSE)</f>
        <v>88</v>
      </c>
      <c r="K5992" s="16">
        <f ca="1">VLOOKUP(Table3[[#This Row],[PRODUCT ID]],Table1[[PRODUCT]:[SELLING PRICE]],5,FALSE)</f>
        <v>65.901611227179131</v>
      </c>
      <c r="L5992" s="16">
        <f ca="1">J5992*Table3[[#This Row],[QUANTITY]]</f>
        <v>1144</v>
      </c>
      <c r="M5992" s="16">
        <f ca="1">K5992*Table3[[#This Row],[QUANTITY]]*(1-Table3[[#This Row],[DISCOUNT %]])</f>
        <v>825.78236861365394</v>
      </c>
      <c r="N5992" s="3">
        <f>DAY(Table3[[#This Row],[DATE]])</f>
        <v>27</v>
      </c>
      <c r="O5992" s="3" t="str">
        <f>TEXT(Table3[[#This Row],[DATE]],"mmm")</f>
        <v>May</v>
      </c>
      <c r="P5992" s="3">
        <f>YEAR(Table3[[#This Row],[DATE]])</f>
        <v>2037</v>
      </c>
    </row>
    <row r="5993" spans="1:16" x14ac:dyDescent="0.3">
      <c r="A5993" s="6">
        <v>50188</v>
      </c>
      <c r="B5993" s="7" t="s">
        <v>1799</v>
      </c>
      <c r="C5993" s="9">
        <f t="shared" ca="1" si="186"/>
        <v>12</v>
      </c>
      <c r="D5993" s="9" t="s">
        <v>2116</v>
      </c>
      <c r="E5993" s="9" t="s">
        <v>2118</v>
      </c>
      <c r="F5993" s="10">
        <f t="shared" ca="1" si="187"/>
        <v>2.6630839006029274E-2</v>
      </c>
      <c r="G5993" s="3" t="str">
        <f>VLOOKUP(Table3[[#This Row],[PRODUCT ID]],Table1[[PRODUCT]:[SELLING PRICE]],1,FALSE)</f>
        <v>Product747</v>
      </c>
      <c r="H5993" s="3" t="str">
        <f>VLOOKUP(Table3[[#This Row],[PRODUCT ID]],Table1[[PRODUCT]:[SELLING PRICE]],2,FALSE)</f>
        <v>Category3</v>
      </c>
      <c r="I5993" s="3" t="str">
        <f>VLOOKUP(Table3[[#This Row],[PRODUCT ID]],Table1[[PRODUCT]:[SELLING PRICE]],3,FALSE)</f>
        <v>Ft</v>
      </c>
      <c r="J5993" s="16">
        <f ca="1">VLOOKUP(Table3[[#This Row],[PRODUCT ID]],Table1[[PRODUCT]:[SELLING PRICE]],4,FALSE)</f>
        <v>205</v>
      </c>
      <c r="K5993" s="16">
        <f ca="1">VLOOKUP(Table3[[#This Row],[PRODUCT ID]],Table1[[PRODUCT]:[SELLING PRICE]],5,FALSE)</f>
        <v>71.124651817024642</v>
      </c>
      <c r="L5993" s="16">
        <f ca="1">J5993*Table3[[#This Row],[QUANTITY]]</f>
        <v>2460</v>
      </c>
      <c r="M5993" s="16">
        <f ca="1">K5993*Table3[[#This Row],[QUANTITY]]*(1-Table3[[#This Row],[DISCOUNT %]])</f>
        <v>830.76651198150682</v>
      </c>
      <c r="N5993" s="3">
        <f>DAY(Table3[[#This Row],[DATE]])</f>
        <v>28</v>
      </c>
      <c r="O5993" s="3" t="str">
        <f>TEXT(Table3[[#This Row],[DATE]],"mmm")</f>
        <v>May</v>
      </c>
      <c r="P5993" s="3">
        <f>YEAR(Table3[[#This Row],[DATE]])</f>
        <v>2037</v>
      </c>
    </row>
    <row r="5994" spans="1:16" x14ac:dyDescent="0.3">
      <c r="A5994" s="6">
        <v>50189</v>
      </c>
      <c r="B5994" s="7" t="s">
        <v>1800</v>
      </c>
      <c r="C5994" s="9">
        <f t="shared" ca="1" si="186"/>
        <v>13</v>
      </c>
      <c r="D5994" s="9" t="s">
        <v>2116</v>
      </c>
      <c r="E5994" s="9" t="s">
        <v>2116</v>
      </c>
      <c r="F5994" s="10">
        <f t="shared" ca="1" si="187"/>
        <v>4.7569719704192305E-2</v>
      </c>
      <c r="G5994" s="3" t="str">
        <f>VLOOKUP(Table3[[#This Row],[PRODUCT ID]],Table1[[PRODUCT]:[SELLING PRICE]],1,FALSE)</f>
        <v>Product748</v>
      </c>
      <c r="H5994" s="3" t="str">
        <f>VLOOKUP(Table3[[#This Row],[PRODUCT ID]],Table1[[PRODUCT]:[SELLING PRICE]],2,FALSE)</f>
        <v>Category4</v>
      </c>
      <c r="I5994" s="3" t="str">
        <f>VLOOKUP(Table3[[#This Row],[PRODUCT ID]],Table1[[PRODUCT]:[SELLING PRICE]],3,FALSE)</f>
        <v>No</v>
      </c>
      <c r="J5994" s="16">
        <f ca="1">VLOOKUP(Table3[[#This Row],[PRODUCT ID]],Table1[[PRODUCT]:[SELLING PRICE]],4,FALSE)</f>
        <v>107</v>
      </c>
      <c r="K5994" s="16">
        <f ca="1">VLOOKUP(Table3[[#This Row],[PRODUCT ID]],Table1[[PRODUCT]:[SELLING PRICE]],5,FALSE)</f>
        <v>92.280624021302657</v>
      </c>
      <c r="L5994" s="16">
        <f ca="1">J5994*Table3[[#This Row],[QUANTITY]]</f>
        <v>1391</v>
      </c>
      <c r="M5994" s="16">
        <f ca="1">K5994*Table3[[#This Row],[QUANTITY]]*(1-Table3[[#This Row],[DISCOUNT %]])</f>
        <v>1142.5811878322575</v>
      </c>
      <c r="N5994" s="3">
        <f>DAY(Table3[[#This Row],[DATE]])</f>
        <v>29</v>
      </c>
      <c r="O5994" s="3" t="str">
        <f>TEXT(Table3[[#This Row],[DATE]],"mmm")</f>
        <v>May</v>
      </c>
      <c r="P5994" s="3">
        <f>YEAR(Table3[[#This Row],[DATE]])</f>
        <v>2037</v>
      </c>
    </row>
    <row r="5995" spans="1:16" x14ac:dyDescent="0.3">
      <c r="A5995" s="6">
        <v>50190</v>
      </c>
      <c r="B5995" s="7" t="s">
        <v>1801</v>
      </c>
      <c r="C5995" s="9">
        <f t="shared" ca="1" si="186"/>
        <v>1</v>
      </c>
      <c r="D5995" s="9" t="s">
        <v>2115</v>
      </c>
      <c r="E5995" s="9" t="s">
        <v>2116</v>
      </c>
      <c r="F5995" s="10">
        <f t="shared" ca="1" si="187"/>
        <v>5.900777296313614E-2</v>
      </c>
      <c r="G5995" s="3" t="str">
        <f>VLOOKUP(Table3[[#This Row],[PRODUCT ID]],Table1[[PRODUCT]:[SELLING PRICE]],1,FALSE)</f>
        <v>Product749</v>
      </c>
      <c r="H5995" s="3" t="str">
        <f>VLOOKUP(Table3[[#This Row],[PRODUCT ID]],Table1[[PRODUCT]:[SELLING PRICE]],2,FALSE)</f>
        <v>Category5</v>
      </c>
      <c r="I5995" s="3" t="str">
        <f>VLOOKUP(Table3[[#This Row],[PRODUCT ID]],Table1[[PRODUCT]:[SELLING PRICE]],3,FALSE)</f>
        <v>Kg</v>
      </c>
      <c r="J5995" s="16">
        <f ca="1">VLOOKUP(Table3[[#This Row],[PRODUCT ID]],Table1[[PRODUCT]:[SELLING PRICE]],4,FALSE)</f>
        <v>210</v>
      </c>
      <c r="K5995" s="16">
        <f ca="1">VLOOKUP(Table3[[#This Row],[PRODUCT ID]],Table1[[PRODUCT]:[SELLING PRICE]],5,FALSE)</f>
        <v>169.65382586918275</v>
      </c>
      <c r="L5995" s="16">
        <f ca="1">J5995*Table3[[#This Row],[QUANTITY]]</f>
        <v>210</v>
      </c>
      <c r="M5995" s="16">
        <f ca="1">K5995*Table3[[#This Row],[QUANTITY]]*(1-Table3[[#This Row],[DISCOUNT %]])</f>
        <v>159.64293142996658</v>
      </c>
      <c r="N5995" s="3">
        <f>DAY(Table3[[#This Row],[DATE]])</f>
        <v>30</v>
      </c>
      <c r="O5995" s="3" t="str">
        <f>TEXT(Table3[[#This Row],[DATE]],"mmm")</f>
        <v>May</v>
      </c>
      <c r="P5995" s="3">
        <f>YEAR(Table3[[#This Row],[DATE]])</f>
        <v>2037</v>
      </c>
    </row>
    <row r="5996" spans="1:16" x14ac:dyDescent="0.3">
      <c r="A5996" s="6">
        <v>50191</v>
      </c>
      <c r="B5996" s="7" t="s">
        <v>1802</v>
      </c>
      <c r="C5996" s="9">
        <f t="shared" ca="1" si="186"/>
        <v>2</v>
      </c>
      <c r="D5996" s="9" t="s">
        <v>2117</v>
      </c>
      <c r="E5996" s="9" t="s">
        <v>2116</v>
      </c>
      <c r="F5996" s="10">
        <f t="shared" ca="1" si="187"/>
        <v>2.1362040844173816E-3</v>
      </c>
      <c r="G5996" s="3" t="str">
        <f>VLOOKUP(Table3[[#This Row],[PRODUCT ID]],Table1[[PRODUCT]:[SELLING PRICE]],1,FALSE)</f>
        <v>Product750</v>
      </c>
      <c r="H5996" s="3" t="str">
        <f>VLOOKUP(Table3[[#This Row],[PRODUCT ID]],Table1[[PRODUCT]:[SELLING PRICE]],2,FALSE)</f>
        <v>Category1</v>
      </c>
      <c r="I5996" s="3" t="str">
        <f>VLOOKUP(Table3[[#This Row],[PRODUCT ID]],Table1[[PRODUCT]:[SELLING PRICE]],3,FALSE)</f>
        <v>Kg</v>
      </c>
      <c r="J5996" s="16">
        <f ca="1">VLOOKUP(Table3[[#This Row],[PRODUCT ID]],Table1[[PRODUCT]:[SELLING PRICE]],4,FALSE)</f>
        <v>68</v>
      </c>
      <c r="K5996" s="16">
        <f ca="1">VLOOKUP(Table3[[#This Row],[PRODUCT ID]],Table1[[PRODUCT]:[SELLING PRICE]],5,FALSE)</f>
        <v>302.77170675213745</v>
      </c>
      <c r="L5996" s="16">
        <f ca="1">J5996*Table3[[#This Row],[QUANTITY]]</f>
        <v>136</v>
      </c>
      <c r="M5996" s="16">
        <f ca="1">K5996*Table3[[#This Row],[QUANTITY]]*(1-Table3[[#This Row],[DISCOUNT %]])</f>
        <v>604.24984919105498</v>
      </c>
      <c r="N5996" s="3">
        <f>DAY(Table3[[#This Row],[DATE]])</f>
        <v>31</v>
      </c>
      <c r="O5996" s="3" t="str">
        <f>TEXT(Table3[[#This Row],[DATE]],"mmm")</f>
        <v>May</v>
      </c>
      <c r="P5996" s="3">
        <f>YEAR(Table3[[#This Row],[DATE]])</f>
        <v>2037</v>
      </c>
    </row>
    <row r="5997" spans="1:16" x14ac:dyDescent="0.3">
      <c r="A5997" s="6">
        <v>50192</v>
      </c>
      <c r="B5997" s="7" t="s">
        <v>1803</v>
      </c>
      <c r="C5997" s="9">
        <f t="shared" ca="1" si="186"/>
        <v>10</v>
      </c>
      <c r="D5997" s="9" t="s">
        <v>2117</v>
      </c>
      <c r="E5997" s="9" t="s">
        <v>2116</v>
      </c>
      <c r="F5997" s="10">
        <f t="shared" ca="1" si="187"/>
        <v>2.975207816104878E-2</v>
      </c>
      <c r="G5997" s="3" t="str">
        <f>VLOOKUP(Table3[[#This Row],[PRODUCT ID]],Table1[[PRODUCT]:[SELLING PRICE]],1,FALSE)</f>
        <v>Product751</v>
      </c>
      <c r="H5997" s="3" t="str">
        <f>VLOOKUP(Table3[[#This Row],[PRODUCT ID]],Table1[[PRODUCT]:[SELLING PRICE]],2,FALSE)</f>
        <v>Category2</v>
      </c>
      <c r="I5997" s="3" t="str">
        <f>VLOOKUP(Table3[[#This Row],[PRODUCT ID]],Table1[[PRODUCT]:[SELLING PRICE]],3,FALSE)</f>
        <v>Lt</v>
      </c>
      <c r="J5997" s="16">
        <f ca="1">VLOOKUP(Table3[[#This Row],[PRODUCT ID]],Table1[[PRODUCT]:[SELLING PRICE]],4,FALSE)</f>
        <v>32</v>
      </c>
      <c r="K5997" s="16">
        <f ca="1">VLOOKUP(Table3[[#This Row],[PRODUCT ID]],Table1[[PRODUCT]:[SELLING PRICE]],5,FALSE)</f>
        <v>161.47287608030433</v>
      </c>
      <c r="L5997" s="16">
        <f ca="1">J5997*Table3[[#This Row],[QUANTITY]]</f>
        <v>320</v>
      </c>
      <c r="M5997" s="16">
        <f ca="1">K5997*Table3[[#This Row],[QUANTITY]]*(1-Table3[[#This Row],[DISCOUNT %]])</f>
        <v>1566.6872245027378</v>
      </c>
      <c r="N5997" s="3">
        <f>DAY(Table3[[#This Row],[DATE]])</f>
        <v>1</v>
      </c>
      <c r="O5997" s="3" t="str">
        <f>TEXT(Table3[[#This Row],[DATE]],"mmm")</f>
        <v>Jun</v>
      </c>
      <c r="P5997" s="3">
        <f>YEAR(Table3[[#This Row],[DATE]])</f>
        <v>2037</v>
      </c>
    </row>
    <row r="5998" spans="1:16" x14ac:dyDescent="0.3">
      <c r="A5998" s="6">
        <v>50193</v>
      </c>
      <c r="B5998" s="7" t="s">
        <v>1804</v>
      </c>
      <c r="C5998" s="9">
        <f t="shared" ca="1" si="186"/>
        <v>9</v>
      </c>
      <c r="D5998" s="9" t="s">
        <v>2116</v>
      </c>
      <c r="E5998" s="9" t="s">
        <v>2118</v>
      </c>
      <c r="F5998" s="10">
        <f t="shared" ca="1" si="187"/>
        <v>4.6188822938079271E-2</v>
      </c>
      <c r="G5998" s="3" t="str">
        <f>VLOOKUP(Table3[[#This Row],[PRODUCT ID]],Table1[[PRODUCT]:[SELLING PRICE]],1,FALSE)</f>
        <v>Product752</v>
      </c>
      <c r="H5998" s="3" t="str">
        <f>VLOOKUP(Table3[[#This Row],[PRODUCT ID]],Table1[[PRODUCT]:[SELLING PRICE]],2,FALSE)</f>
        <v>Category3</v>
      </c>
      <c r="I5998" s="3" t="str">
        <f>VLOOKUP(Table3[[#This Row],[PRODUCT ID]],Table1[[PRODUCT]:[SELLING PRICE]],3,FALSE)</f>
        <v>Kg</v>
      </c>
      <c r="J5998" s="16">
        <f ca="1">VLOOKUP(Table3[[#This Row],[PRODUCT ID]],Table1[[PRODUCT]:[SELLING PRICE]],4,FALSE)</f>
        <v>30</v>
      </c>
      <c r="K5998" s="16">
        <f ca="1">VLOOKUP(Table3[[#This Row],[PRODUCT ID]],Table1[[PRODUCT]:[SELLING PRICE]],5,FALSE)</f>
        <v>41.000287275889683</v>
      </c>
      <c r="L5998" s="16">
        <f ca="1">J5998*Table3[[#This Row],[QUANTITY]]</f>
        <v>270</v>
      </c>
      <c r="M5998" s="16">
        <f ca="1">K5998*Table3[[#This Row],[QUANTITY]]*(1-Table3[[#This Row],[DISCOUNT %]])</f>
        <v>351.95879039843908</v>
      </c>
      <c r="N5998" s="3">
        <f>DAY(Table3[[#This Row],[DATE]])</f>
        <v>2</v>
      </c>
      <c r="O5998" s="3" t="str">
        <f>TEXT(Table3[[#This Row],[DATE]],"mmm")</f>
        <v>Jun</v>
      </c>
      <c r="P5998" s="3">
        <f>YEAR(Table3[[#This Row],[DATE]])</f>
        <v>2037</v>
      </c>
    </row>
    <row r="5999" spans="1:16" x14ac:dyDescent="0.3">
      <c r="A5999" s="6">
        <v>50194</v>
      </c>
      <c r="B5999" s="7" t="s">
        <v>1805</v>
      </c>
      <c r="C5999" s="9">
        <f t="shared" ca="1" si="186"/>
        <v>14</v>
      </c>
      <c r="D5999" s="9" t="s">
        <v>2116</v>
      </c>
      <c r="E5999" s="9" t="s">
        <v>2116</v>
      </c>
      <c r="F5999" s="10">
        <f t="shared" ca="1" si="187"/>
        <v>7.1711663064307304E-2</v>
      </c>
      <c r="G5999" s="3" t="str">
        <f>VLOOKUP(Table3[[#This Row],[PRODUCT ID]],Table1[[PRODUCT]:[SELLING PRICE]],1,FALSE)</f>
        <v>Product753</v>
      </c>
      <c r="H5999" s="3" t="str">
        <f>VLOOKUP(Table3[[#This Row],[PRODUCT ID]],Table1[[PRODUCT]:[SELLING PRICE]],2,FALSE)</f>
        <v>Category4</v>
      </c>
      <c r="I5999" s="3" t="str">
        <f>VLOOKUP(Table3[[#This Row],[PRODUCT ID]],Table1[[PRODUCT]:[SELLING PRICE]],3,FALSE)</f>
        <v>Lt</v>
      </c>
      <c r="J5999" s="16">
        <f ca="1">VLOOKUP(Table3[[#This Row],[PRODUCT ID]],Table1[[PRODUCT]:[SELLING PRICE]],4,FALSE)</f>
        <v>123</v>
      </c>
      <c r="K5999" s="16">
        <f ca="1">VLOOKUP(Table3[[#This Row],[PRODUCT ID]],Table1[[PRODUCT]:[SELLING PRICE]],5,FALSE)</f>
        <v>262.34332343602239</v>
      </c>
      <c r="L5999" s="16">
        <f ca="1">J5999*Table3[[#This Row],[QUANTITY]]</f>
        <v>1722</v>
      </c>
      <c r="M5999" s="16">
        <f ca="1">K5999*Table3[[#This Row],[QUANTITY]]*(1-Table3[[#This Row],[DISCOUNT %]])</f>
        <v>3409.4234638605089</v>
      </c>
      <c r="N5999" s="3">
        <f>DAY(Table3[[#This Row],[DATE]])</f>
        <v>3</v>
      </c>
      <c r="O5999" s="3" t="str">
        <f>TEXT(Table3[[#This Row],[DATE]],"mmm")</f>
        <v>Jun</v>
      </c>
      <c r="P5999" s="3">
        <f>YEAR(Table3[[#This Row],[DATE]])</f>
        <v>2037</v>
      </c>
    </row>
    <row r="6000" spans="1:16" x14ac:dyDescent="0.3">
      <c r="A6000" s="6">
        <v>50195</v>
      </c>
      <c r="B6000" s="7" t="s">
        <v>1806</v>
      </c>
      <c r="C6000" s="9">
        <f t="shared" ca="1" si="186"/>
        <v>8</v>
      </c>
      <c r="D6000" s="9" t="s">
        <v>2116</v>
      </c>
      <c r="E6000" s="9" t="s">
        <v>2116</v>
      </c>
      <c r="F6000" s="10">
        <f t="shared" ca="1" si="187"/>
        <v>6.4253537008878064E-2</v>
      </c>
      <c r="G6000" s="3" t="str">
        <f>VLOOKUP(Table3[[#This Row],[PRODUCT ID]],Table1[[PRODUCT]:[SELLING PRICE]],1,FALSE)</f>
        <v>Product754</v>
      </c>
      <c r="H6000" s="3" t="str">
        <f>VLOOKUP(Table3[[#This Row],[PRODUCT ID]],Table1[[PRODUCT]:[SELLING PRICE]],2,FALSE)</f>
        <v>Category5</v>
      </c>
      <c r="I6000" s="3" t="str">
        <f>VLOOKUP(Table3[[#This Row],[PRODUCT ID]],Table1[[PRODUCT]:[SELLING PRICE]],3,FALSE)</f>
        <v>Ft</v>
      </c>
      <c r="J6000" s="16">
        <f ca="1">VLOOKUP(Table3[[#This Row],[PRODUCT ID]],Table1[[PRODUCT]:[SELLING PRICE]],4,FALSE)</f>
        <v>52</v>
      </c>
      <c r="K6000" s="16">
        <f ca="1">VLOOKUP(Table3[[#This Row],[PRODUCT ID]],Table1[[PRODUCT]:[SELLING PRICE]],5,FALSE)</f>
        <v>190.97236790073669</v>
      </c>
      <c r="L6000" s="16">
        <f ca="1">J6000*Table3[[#This Row],[QUANTITY]]</f>
        <v>416</v>
      </c>
      <c r="M6000" s="16">
        <f ca="1">K6000*Table3[[#This Row],[QUANTITY]]*(1-Table3[[#This Row],[DISCOUNT %]])</f>
        <v>1429.613742337229</v>
      </c>
      <c r="N6000" s="3">
        <f>DAY(Table3[[#This Row],[DATE]])</f>
        <v>4</v>
      </c>
      <c r="O6000" s="3" t="str">
        <f>TEXT(Table3[[#This Row],[DATE]],"mmm")</f>
        <v>Jun</v>
      </c>
      <c r="P6000" s="3">
        <f>YEAR(Table3[[#This Row],[DATE]])</f>
        <v>2037</v>
      </c>
    </row>
    <row r="6001" spans="1:16" x14ac:dyDescent="0.3">
      <c r="A6001" s="6">
        <v>50196</v>
      </c>
      <c r="B6001" s="7" t="s">
        <v>1807</v>
      </c>
      <c r="C6001" s="9">
        <f t="shared" ca="1" si="186"/>
        <v>11</v>
      </c>
      <c r="D6001" s="9" t="s">
        <v>2116</v>
      </c>
      <c r="E6001" s="9" t="s">
        <v>2116</v>
      </c>
      <c r="F6001" s="10">
        <f t="shared" ca="1" si="187"/>
        <v>8.1665681415306945E-2</v>
      </c>
      <c r="G6001" s="3" t="str">
        <f>VLOOKUP(Table3[[#This Row],[PRODUCT ID]],Table1[[PRODUCT]:[SELLING PRICE]],1,FALSE)</f>
        <v>Product755</v>
      </c>
      <c r="H6001" s="3" t="str">
        <f>VLOOKUP(Table3[[#This Row],[PRODUCT ID]],Table1[[PRODUCT]:[SELLING PRICE]],2,FALSE)</f>
        <v>Category1</v>
      </c>
      <c r="I6001" s="3" t="str">
        <f>VLOOKUP(Table3[[#This Row],[PRODUCT ID]],Table1[[PRODUCT]:[SELLING PRICE]],3,FALSE)</f>
        <v>Kg</v>
      </c>
      <c r="J6001" s="16">
        <f ca="1">VLOOKUP(Table3[[#This Row],[PRODUCT ID]],Table1[[PRODUCT]:[SELLING PRICE]],4,FALSE)</f>
        <v>189</v>
      </c>
      <c r="K6001" s="16">
        <f ca="1">VLOOKUP(Table3[[#This Row],[PRODUCT ID]],Table1[[PRODUCT]:[SELLING PRICE]],5,FALSE)</f>
        <v>146.1998228048906</v>
      </c>
      <c r="L6001" s="16">
        <f ca="1">J6001*Table3[[#This Row],[QUANTITY]]</f>
        <v>2079</v>
      </c>
      <c r="M6001" s="16">
        <f ca="1">K6001*Table3[[#This Row],[QUANTITY]]*(1-Table3[[#This Row],[DISCOUNT %]])</f>
        <v>1476.8634611800528</v>
      </c>
      <c r="N6001" s="3">
        <f>DAY(Table3[[#This Row],[DATE]])</f>
        <v>5</v>
      </c>
      <c r="O6001" s="3" t="str">
        <f>TEXT(Table3[[#This Row],[DATE]],"mmm")</f>
        <v>Jun</v>
      </c>
      <c r="P6001" s="3">
        <f>YEAR(Table3[[#This Row],[DATE]])</f>
        <v>2037</v>
      </c>
    </row>
    <row r="6002" spans="1:16" x14ac:dyDescent="0.3">
      <c r="A6002" s="6">
        <v>50197</v>
      </c>
      <c r="B6002" s="7" t="s">
        <v>1808</v>
      </c>
      <c r="C6002" s="9">
        <f t="shared" ca="1" si="186"/>
        <v>12</v>
      </c>
      <c r="D6002" s="9" t="s">
        <v>2115</v>
      </c>
      <c r="E6002" s="9" t="s">
        <v>2116</v>
      </c>
      <c r="F6002" s="10">
        <f t="shared" ca="1" si="187"/>
        <v>2.4735320981588274E-2</v>
      </c>
      <c r="G6002" s="3" t="str">
        <f>VLOOKUP(Table3[[#This Row],[PRODUCT ID]],Table1[[PRODUCT]:[SELLING PRICE]],1,FALSE)</f>
        <v>Product756</v>
      </c>
      <c r="H6002" s="3" t="str">
        <f>VLOOKUP(Table3[[#This Row],[PRODUCT ID]],Table1[[PRODUCT]:[SELLING PRICE]],2,FALSE)</f>
        <v>Category2</v>
      </c>
      <c r="I6002" s="3" t="str">
        <f>VLOOKUP(Table3[[#This Row],[PRODUCT ID]],Table1[[PRODUCT]:[SELLING PRICE]],3,FALSE)</f>
        <v>No</v>
      </c>
      <c r="J6002" s="16">
        <f ca="1">VLOOKUP(Table3[[#This Row],[PRODUCT ID]],Table1[[PRODUCT]:[SELLING PRICE]],4,FALSE)</f>
        <v>147</v>
      </c>
      <c r="K6002" s="16">
        <f ca="1">VLOOKUP(Table3[[#This Row],[PRODUCT ID]],Table1[[PRODUCT]:[SELLING PRICE]],5,FALSE)</f>
        <v>239.00582580744091</v>
      </c>
      <c r="L6002" s="16">
        <f ca="1">J6002*Table3[[#This Row],[QUANTITY]]</f>
        <v>1764</v>
      </c>
      <c r="M6002" s="16">
        <f ca="1">K6002*Table3[[#This Row],[QUANTITY]]*(1-Table3[[#This Row],[DISCOUNT %]])</f>
        <v>2797.1272798754912</v>
      </c>
      <c r="N6002" s="3">
        <f>DAY(Table3[[#This Row],[DATE]])</f>
        <v>6</v>
      </c>
      <c r="O6002" s="3" t="str">
        <f>TEXT(Table3[[#This Row],[DATE]],"mmm")</f>
        <v>Jun</v>
      </c>
      <c r="P6002" s="3">
        <f>YEAR(Table3[[#This Row],[DATE]])</f>
        <v>2037</v>
      </c>
    </row>
    <row r="6003" spans="1:16" x14ac:dyDescent="0.3">
      <c r="A6003" s="6">
        <v>50198</v>
      </c>
      <c r="B6003" s="7" t="s">
        <v>1809</v>
      </c>
      <c r="C6003" s="9">
        <f t="shared" ca="1" si="186"/>
        <v>8</v>
      </c>
      <c r="D6003" s="9" t="s">
        <v>2116</v>
      </c>
      <c r="E6003" s="9" t="s">
        <v>2116</v>
      </c>
      <c r="F6003" s="10">
        <f t="shared" ca="1" si="187"/>
        <v>2.938425405016435E-2</v>
      </c>
      <c r="G6003" s="3" t="str">
        <f>VLOOKUP(Table3[[#This Row],[PRODUCT ID]],Table1[[PRODUCT]:[SELLING PRICE]],1,FALSE)</f>
        <v>Product757</v>
      </c>
      <c r="H6003" s="3" t="str">
        <f>VLOOKUP(Table3[[#This Row],[PRODUCT ID]],Table1[[PRODUCT]:[SELLING PRICE]],2,FALSE)</f>
        <v>Category3</v>
      </c>
      <c r="I6003" s="3" t="str">
        <f>VLOOKUP(Table3[[#This Row],[PRODUCT ID]],Table1[[PRODUCT]:[SELLING PRICE]],3,FALSE)</f>
        <v>No</v>
      </c>
      <c r="J6003" s="16">
        <f ca="1">VLOOKUP(Table3[[#This Row],[PRODUCT ID]],Table1[[PRODUCT]:[SELLING PRICE]],4,FALSE)</f>
        <v>118</v>
      </c>
      <c r="K6003" s="16">
        <f ca="1">VLOOKUP(Table3[[#This Row],[PRODUCT ID]],Table1[[PRODUCT]:[SELLING PRICE]],5,FALSE)</f>
        <v>136.86883360983109</v>
      </c>
      <c r="L6003" s="16">
        <f ca="1">J6003*Table3[[#This Row],[QUANTITY]]</f>
        <v>944</v>
      </c>
      <c r="M6003" s="16">
        <f ca="1">K6003*Table3[[#This Row],[QUANTITY]]*(1-Table3[[#This Row],[DISCOUNT %]])</f>
        <v>1062.7763602519212</v>
      </c>
      <c r="N6003" s="3">
        <f>DAY(Table3[[#This Row],[DATE]])</f>
        <v>7</v>
      </c>
      <c r="O6003" s="3" t="str">
        <f>TEXT(Table3[[#This Row],[DATE]],"mmm")</f>
        <v>Jun</v>
      </c>
      <c r="P6003" s="3">
        <f>YEAR(Table3[[#This Row],[DATE]])</f>
        <v>2037</v>
      </c>
    </row>
    <row r="6004" spans="1:16" x14ac:dyDescent="0.3">
      <c r="A6004" s="6">
        <v>50199</v>
      </c>
      <c r="B6004" s="7" t="s">
        <v>1810</v>
      </c>
      <c r="C6004" s="9">
        <f t="shared" ca="1" si="186"/>
        <v>1</v>
      </c>
      <c r="D6004" s="9" t="s">
        <v>2117</v>
      </c>
      <c r="E6004" s="9" t="s">
        <v>2118</v>
      </c>
      <c r="F6004" s="10">
        <f t="shared" ca="1" si="187"/>
        <v>3.1841688720941008E-2</v>
      </c>
      <c r="G6004" s="3" t="str">
        <f>VLOOKUP(Table3[[#This Row],[PRODUCT ID]],Table1[[PRODUCT]:[SELLING PRICE]],1,FALSE)</f>
        <v>Product758</v>
      </c>
      <c r="H6004" s="3" t="str">
        <f>VLOOKUP(Table3[[#This Row],[PRODUCT ID]],Table1[[PRODUCT]:[SELLING PRICE]],2,FALSE)</f>
        <v>Category4</v>
      </c>
      <c r="I6004" s="3" t="str">
        <f>VLOOKUP(Table3[[#This Row],[PRODUCT ID]],Table1[[PRODUCT]:[SELLING PRICE]],3,FALSE)</f>
        <v>Ft</v>
      </c>
      <c r="J6004" s="16">
        <f ca="1">VLOOKUP(Table3[[#This Row],[PRODUCT ID]],Table1[[PRODUCT]:[SELLING PRICE]],4,FALSE)</f>
        <v>151</v>
      </c>
      <c r="K6004" s="16">
        <f ca="1">VLOOKUP(Table3[[#This Row],[PRODUCT ID]],Table1[[PRODUCT]:[SELLING PRICE]],5,FALSE)</f>
        <v>220.5801606451343</v>
      </c>
      <c r="L6004" s="16">
        <f ca="1">J6004*Table3[[#This Row],[QUANTITY]]</f>
        <v>151</v>
      </c>
      <c r="M6004" s="16">
        <f ca="1">K6004*Table3[[#This Row],[QUANTITY]]*(1-Table3[[#This Row],[DISCOUNT %]])</f>
        <v>213.55651583185679</v>
      </c>
      <c r="N6004" s="3">
        <f>DAY(Table3[[#This Row],[DATE]])</f>
        <v>8</v>
      </c>
      <c r="O6004" s="3" t="str">
        <f>TEXT(Table3[[#This Row],[DATE]],"mmm")</f>
        <v>Jun</v>
      </c>
      <c r="P6004" s="3">
        <f>YEAR(Table3[[#This Row],[DATE]])</f>
        <v>2037</v>
      </c>
    </row>
    <row r="6005" spans="1:16" x14ac:dyDescent="0.3">
      <c r="A6005" s="6">
        <v>50200</v>
      </c>
      <c r="B6005" s="7" t="s">
        <v>1811</v>
      </c>
      <c r="C6005" s="9">
        <f t="shared" ca="1" si="186"/>
        <v>7</v>
      </c>
      <c r="D6005" s="9" t="s">
        <v>2115</v>
      </c>
      <c r="E6005" s="9" t="s">
        <v>2118</v>
      </c>
      <c r="F6005" s="10">
        <f t="shared" ca="1" si="187"/>
        <v>8.0636636772030035E-2</v>
      </c>
      <c r="G6005" s="3" t="str">
        <f>VLOOKUP(Table3[[#This Row],[PRODUCT ID]],Table1[[PRODUCT]:[SELLING PRICE]],1,FALSE)</f>
        <v>Product759</v>
      </c>
      <c r="H6005" s="3" t="str">
        <f>VLOOKUP(Table3[[#This Row],[PRODUCT ID]],Table1[[PRODUCT]:[SELLING PRICE]],2,FALSE)</f>
        <v>Category5</v>
      </c>
      <c r="I6005" s="3" t="str">
        <f>VLOOKUP(Table3[[#This Row],[PRODUCT ID]],Table1[[PRODUCT]:[SELLING PRICE]],3,FALSE)</f>
        <v>No</v>
      </c>
      <c r="J6005" s="16">
        <f ca="1">VLOOKUP(Table3[[#This Row],[PRODUCT ID]],Table1[[PRODUCT]:[SELLING PRICE]],4,FALSE)</f>
        <v>78</v>
      </c>
      <c r="K6005" s="16">
        <f ca="1">VLOOKUP(Table3[[#This Row],[PRODUCT ID]],Table1[[PRODUCT]:[SELLING PRICE]],5,FALSE)</f>
        <v>91.040539731556066</v>
      </c>
      <c r="L6005" s="16">
        <f ca="1">J6005*Table3[[#This Row],[QUANTITY]]</f>
        <v>546</v>
      </c>
      <c r="M6005" s="16">
        <f ca="1">K6005*Table3[[#This Row],[QUANTITY]]*(1-Table3[[#This Row],[DISCOUNT %]])</f>
        <v>585.89535758385114</v>
      </c>
      <c r="N6005" s="3">
        <f>DAY(Table3[[#This Row],[DATE]])</f>
        <v>9</v>
      </c>
      <c r="O6005" s="3" t="str">
        <f>TEXT(Table3[[#This Row],[DATE]],"mmm")</f>
        <v>Jun</v>
      </c>
      <c r="P6005" s="3">
        <f>YEAR(Table3[[#This Row],[DATE]])</f>
        <v>2037</v>
      </c>
    </row>
    <row r="6006" spans="1:16" x14ac:dyDescent="0.3">
      <c r="A6006" s="6">
        <v>50201</v>
      </c>
      <c r="B6006" s="7" t="s">
        <v>1812</v>
      </c>
      <c r="C6006" s="9">
        <f t="shared" ca="1" si="186"/>
        <v>12</v>
      </c>
      <c r="D6006" s="9" t="s">
        <v>2115</v>
      </c>
      <c r="E6006" s="9" t="s">
        <v>2116</v>
      </c>
      <c r="F6006" s="10">
        <f t="shared" ca="1" si="187"/>
        <v>4.4086702103737552E-2</v>
      </c>
      <c r="G6006" s="3" t="str">
        <f>VLOOKUP(Table3[[#This Row],[PRODUCT ID]],Table1[[PRODUCT]:[SELLING PRICE]],1,FALSE)</f>
        <v>Product760</v>
      </c>
      <c r="H6006" s="3" t="str">
        <f>VLOOKUP(Table3[[#This Row],[PRODUCT ID]],Table1[[PRODUCT]:[SELLING PRICE]],2,FALSE)</f>
        <v>Category1</v>
      </c>
      <c r="I6006" s="3" t="str">
        <f>VLOOKUP(Table3[[#This Row],[PRODUCT ID]],Table1[[PRODUCT]:[SELLING PRICE]],3,FALSE)</f>
        <v>Kg</v>
      </c>
      <c r="J6006" s="16">
        <f ca="1">VLOOKUP(Table3[[#This Row],[PRODUCT ID]],Table1[[PRODUCT]:[SELLING PRICE]],4,FALSE)</f>
        <v>165</v>
      </c>
      <c r="K6006" s="16">
        <f ca="1">VLOOKUP(Table3[[#This Row],[PRODUCT ID]],Table1[[PRODUCT]:[SELLING PRICE]],5,FALSE)</f>
        <v>208.70073483425983</v>
      </c>
      <c r="L6006" s="16">
        <f ca="1">J6006*Table3[[#This Row],[QUANTITY]]</f>
        <v>1980</v>
      </c>
      <c r="M6006" s="16">
        <f ca="1">K6006*Table3[[#This Row],[QUANTITY]]*(1-Table3[[#This Row],[DISCOUNT %]])</f>
        <v>2393.9976925054884</v>
      </c>
      <c r="N6006" s="3">
        <f>DAY(Table3[[#This Row],[DATE]])</f>
        <v>10</v>
      </c>
      <c r="O6006" s="3" t="str">
        <f>TEXT(Table3[[#This Row],[DATE]],"mmm")</f>
        <v>Jun</v>
      </c>
      <c r="P6006" s="3">
        <f>YEAR(Table3[[#This Row],[DATE]])</f>
        <v>2037</v>
      </c>
    </row>
    <row r="6007" spans="1:16" x14ac:dyDescent="0.3">
      <c r="A6007" s="6">
        <v>50202</v>
      </c>
      <c r="B6007" s="7" t="s">
        <v>1813</v>
      </c>
      <c r="C6007" s="9">
        <f t="shared" ca="1" si="186"/>
        <v>12</v>
      </c>
      <c r="D6007" s="9" t="s">
        <v>2115</v>
      </c>
      <c r="E6007" s="9" t="s">
        <v>2116</v>
      </c>
      <c r="F6007" s="10">
        <f t="shared" ca="1" si="187"/>
        <v>1.8280709831343779E-3</v>
      </c>
      <c r="G6007" s="3" t="str">
        <f>VLOOKUP(Table3[[#This Row],[PRODUCT ID]],Table1[[PRODUCT]:[SELLING PRICE]],1,FALSE)</f>
        <v>Product761</v>
      </c>
      <c r="H6007" s="3" t="str">
        <f>VLOOKUP(Table3[[#This Row],[PRODUCT ID]],Table1[[PRODUCT]:[SELLING PRICE]],2,FALSE)</f>
        <v>Category2</v>
      </c>
      <c r="I6007" s="3" t="str">
        <f>VLOOKUP(Table3[[#This Row],[PRODUCT ID]],Table1[[PRODUCT]:[SELLING PRICE]],3,FALSE)</f>
        <v>Kg</v>
      </c>
      <c r="J6007" s="16">
        <f ca="1">VLOOKUP(Table3[[#This Row],[PRODUCT ID]],Table1[[PRODUCT]:[SELLING PRICE]],4,FALSE)</f>
        <v>244</v>
      </c>
      <c r="K6007" s="16">
        <f ca="1">VLOOKUP(Table3[[#This Row],[PRODUCT ID]],Table1[[PRODUCT]:[SELLING PRICE]],5,FALSE)</f>
        <v>257.93396309033</v>
      </c>
      <c r="L6007" s="16">
        <f ca="1">J6007*Table3[[#This Row],[QUANTITY]]</f>
        <v>2928</v>
      </c>
      <c r="M6007" s="16">
        <f ca="1">K6007*Table3[[#This Row],[QUANTITY]]*(1-Table3[[#This Row],[DISCOUNT %]])</f>
        <v>3089.5492979620763</v>
      </c>
      <c r="N6007" s="3">
        <f>DAY(Table3[[#This Row],[DATE]])</f>
        <v>11</v>
      </c>
      <c r="O6007" s="3" t="str">
        <f>TEXT(Table3[[#This Row],[DATE]],"mmm")</f>
        <v>Jun</v>
      </c>
      <c r="P6007" s="3">
        <f>YEAR(Table3[[#This Row],[DATE]])</f>
        <v>2037</v>
      </c>
    </row>
    <row r="6008" spans="1:16" x14ac:dyDescent="0.3">
      <c r="A6008" s="6">
        <v>50203</v>
      </c>
      <c r="B6008" s="7" t="s">
        <v>1814</v>
      </c>
      <c r="C6008" s="9">
        <f t="shared" ca="1" si="186"/>
        <v>7</v>
      </c>
      <c r="D6008" s="9" t="s">
        <v>2116</v>
      </c>
      <c r="E6008" s="9" t="s">
        <v>2116</v>
      </c>
      <c r="F6008" s="10">
        <f t="shared" ca="1" si="187"/>
        <v>4.6542497624167539E-2</v>
      </c>
      <c r="G6008" s="3" t="str">
        <f>VLOOKUP(Table3[[#This Row],[PRODUCT ID]],Table1[[PRODUCT]:[SELLING PRICE]],1,FALSE)</f>
        <v>Product762</v>
      </c>
      <c r="H6008" s="3" t="str">
        <f>VLOOKUP(Table3[[#This Row],[PRODUCT ID]],Table1[[PRODUCT]:[SELLING PRICE]],2,FALSE)</f>
        <v>Category3</v>
      </c>
      <c r="I6008" s="3" t="str">
        <f>VLOOKUP(Table3[[#This Row],[PRODUCT ID]],Table1[[PRODUCT]:[SELLING PRICE]],3,FALSE)</f>
        <v>Lt</v>
      </c>
      <c r="J6008" s="16">
        <f ca="1">VLOOKUP(Table3[[#This Row],[PRODUCT ID]],Table1[[PRODUCT]:[SELLING PRICE]],4,FALSE)</f>
        <v>145</v>
      </c>
      <c r="K6008" s="16">
        <f ca="1">VLOOKUP(Table3[[#This Row],[PRODUCT ID]],Table1[[PRODUCT]:[SELLING PRICE]],5,FALSE)</f>
        <v>222.61661439991499</v>
      </c>
      <c r="L6008" s="16">
        <f ca="1">J6008*Table3[[#This Row],[QUANTITY]]</f>
        <v>1015</v>
      </c>
      <c r="M6008" s="16">
        <f ca="1">K6008*Table3[[#This Row],[QUANTITY]]*(1-Table3[[#This Row],[DISCOUNT %]])</f>
        <v>1485.7883680717471</v>
      </c>
      <c r="N6008" s="3">
        <f>DAY(Table3[[#This Row],[DATE]])</f>
        <v>12</v>
      </c>
      <c r="O6008" s="3" t="str">
        <f>TEXT(Table3[[#This Row],[DATE]],"mmm")</f>
        <v>Jun</v>
      </c>
      <c r="P6008" s="3">
        <f>YEAR(Table3[[#This Row],[DATE]])</f>
        <v>2037</v>
      </c>
    </row>
    <row r="6009" spans="1:16" x14ac:dyDescent="0.3">
      <c r="A6009" s="6">
        <v>50204</v>
      </c>
      <c r="B6009" s="7" t="s">
        <v>1815</v>
      </c>
      <c r="C6009" s="9">
        <f t="shared" ca="1" si="186"/>
        <v>11</v>
      </c>
      <c r="D6009" s="9" t="s">
        <v>2116</v>
      </c>
      <c r="E6009" s="9" t="s">
        <v>2116</v>
      </c>
      <c r="F6009" s="10">
        <f t="shared" ca="1" si="187"/>
        <v>5.5226789589873516E-2</v>
      </c>
      <c r="G6009" s="3" t="str">
        <f>VLOOKUP(Table3[[#This Row],[PRODUCT ID]],Table1[[PRODUCT]:[SELLING PRICE]],1,FALSE)</f>
        <v>Product763</v>
      </c>
      <c r="H6009" s="3" t="str">
        <f>VLOOKUP(Table3[[#This Row],[PRODUCT ID]],Table1[[PRODUCT]:[SELLING PRICE]],2,FALSE)</f>
        <v>Category4</v>
      </c>
      <c r="I6009" s="3" t="str">
        <f>VLOOKUP(Table3[[#This Row],[PRODUCT ID]],Table1[[PRODUCT]:[SELLING PRICE]],3,FALSE)</f>
        <v>Kg</v>
      </c>
      <c r="J6009" s="16">
        <f ca="1">VLOOKUP(Table3[[#This Row],[PRODUCT ID]],Table1[[PRODUCT]:[SELLING PRICE]],4,FALSE)</f>
        <v>23</v>
      </c>
      <c r="K6009" s="16">
        <f ca="1">VLOOKUP(Table3[[#This Row],[PRODUCT ID]],Table1[[PRODUCT]:[SELLING PRICE]],5,FALSE)</f>
        <v>276.18781846878926</v>
      </c>
      <c r="L6009" s="16">
        <f ca="1">J6009*Table3[[#This Row],[QUANTITY]]</f>
        <v>253</v>
      </c>
      <c r="M6009" s="16">
        <f ca="1">K6009*Table3[[#This Row],[QUANTITY]]*(1-Table3[[#This Row],[DISCOUNT %]])</f>
        <v>2870.2833712401998</v>
      </c>
      <c r="N6009" s="3">
        <f>DAY(Table3[[#This Row],[DATE]])</f>
        <v>13</v>
      </c>
      <c r="O6009" s="3" t="str">
        <f>TEXT(Table3[[#This Row],[DATE]],"mmm")</f>
        <v>Jun</v>
      </c>
      <c r="P6009" s="3">
        <f>YEAR(Table3[[#This Row],[DATE]])</f>
        <v>2037</v>
      </c>
    </row>
    <row r="6010" spans="1:16" x14ac:dyDescent="0.3">
      <c r="A6010" s="6">
        <v>50205</v>
      </c>
      <c r="B6010" s="7" t="s">
        <v>1816</v>
      </c>
      <c r="C6010" s="9">
        <f t="shared" ca="1" si="186"/>
        <v>7</v>
      </c>
      <c r="D6010" s="9" t="s">
        <v>2116</v>
      </c>
      <c r="E6010" s="9" t="s">
        <v>2118</v>
      </c>
      <c r="F6010" s="10">
        <f t="shared" ca="1" si="187"/>
        <v>3.1274320457091019E-2</v>
      </c>
      <c r="G6010" s="3" t="str">
        <f>VLOOKUP(Table3[[#This Row],[PRODUCT ID]],Table1[[PRODUCT]:[SELLING PRICE]],1,FALSE)</f>
        <v>Product764</v>
      </c>
      <c r="H6010" s="3" t="str">
        <f>VLOOKUP(Table3[[#This Row],[PRODUCT ID]],Table1[[PRODUCT]:[SELLING PRICE]],2,FALSE)</f>
        <v>Category5</v>
      </c>
      <c r="I6010" s="3" t="str">
        <f>VLOOKUP(Table3[[#This Row],[PRODUCT ID]],Table1[[PRODUCT]:[SELLING PRICE]],3,FALSE)</f>
        <v>Lt</v>
      </c>
      <c r="J6010" s="16">
        <f ca="1">VLOOKUP(Table3[[#This Row],[PRODUCT ID]],Table1[[PRODUCT]:[SELLING PRICE]],4,FALSE)</f>
        <v>17</v>
      </c>
      <c r="K6010" s="16">
        <f ca="1">VLOOKUP(Table3[[#This Row],[PRODUCT ID]],Table1[[PRODUCT]:[SELLING PRICE]],5,FALSE)</f>
        <v>306.7576246089302</v>
      </c>
      <c r="L6010" s="16">
        <f ca="1">J6010*Table3[[#This Row],[QUANTITY]]</f>
        <v>119</v>
      </c>
      <c r="M6010" s="16">
        <f ca="1">K6010*Table3[[#This Row],[QUANTITY]]*(1-Table3[[#This Row],[DISCOUNT %]])</f>
        <v>2080.1479184797813</v>
      </c>
      <c r="N6010" s="3">
        <f>DAY(Table3[[#This Row],[DATE]])</f>
        <v>14</v>
      </c>
      <c r="O6010" s="3" t="str">
        <f>TEXT(Table3[[#This Row],[DATE]],"mmm")</f>
        <v>Jun</v>
      </c>
      <c r="P6010" s="3">
        <f>YEAR(Table3[[#This Row],[DATE]])</f>
        <v>2037</v>
      </c>
    </row>
    <row r="6011" spans="1:16" x14ac:dyDescent="0.3">
      <c r="A6011" s="6">
        <v>50206</v>
      </c>
      <c r="B6011" s="7" t="s">
        <v>1817</v>
      </c>
      <c r="C6011" s="9">
        <f t="shared" ca="1" si="186"/>
        <v>6</v>
      </c>
      <c r="D6011" s="9" t="s">
        <v>2115</v>
      </c>
      <c r="E6011" s="9" t="s">
        <v>2116</v>
      </c>
      <c r="F6011" s="10">
        <f t="shared" ca="1" si="187"/>
        <v>4.7981141359644489E-3</v>
      </c>
      <c r="G6011" s="3" t="str">
        <f>VLOOKUP(Table3[[#This Row],[PRODUCT ID]],Table1[[PRODUCT]:[SELLING PRICE]],1,FALSE)</f>
        <v>Product765</v>
      </c>
      <c r="H6011" s="3" t="str">
        <f>VLOOKUP(Table3[[#This Row],[PRODUCT ID]],Table1[[PRODUCT]:[SELLING PRICE]],2,FALSE)</f>
        <v>Category1</v>
      </c>
      <c r="I6011" s="3" t="str">
        <f>VLOOKUP(Table3[[#This Row],[PRODUCT ID]],Table1[[PRODUCT]:[SELLING PRICE]],3,FALSE)</f>
        <v>Ft</v>
      </c>
      <c r="J6011" s="16">
        <f ca="1">VLOOKUP(Table3[[#This Row],[PRODUCT ID]],Table1[[PRODUCT]:[SELLING PRICE]],4,FALSE)</f>
        <v>28</v>
      </c>
      <c r="K6011" s="16">
        <f ca="1">VLOOKUP(Table3[[#This Row],[PRODUCT ID]],Table1[[PRODUCT]:[SELLING PRICE]],5,FALSE)</f>
        <v>62.76588107094706</v>
      </c>
      <c r="L6011" s="16">
        <f ca="1">J6011*Table3[[#This Row],[QUANTITY]]</f>
        <v>168</v>
      </c>
      <c r="M6011" s="16">
        <f ca="1">K6011*Table3[[#This Row],[QUANTITY]]*(1-Table3[[#This Row],[DISCOUNT %]])</f>
        <v>374.78833925834573</v>
      </c>
      <c r="N6011" s="3">
        <f>DAY(Table3[[#This Row],[DATE]])</f>
        <v>15</v>
      </c>
      <c r="O6011" s="3" t="str">
        <f>TEXT(Table3[[#This Row],[DATE]],"mmm")</f>
        <v>Jun</v>
      </c>
      <c r="P6011" s="3">
        <f>YEAR(Table3[[#This Row],[DATE]])</f>
        <v>2037</v>
      </c>
    </row>
    <row r="6012" spans="1:16" x14ac:dyDescent="0.3">
      <c r="A6012" s="6">
        <v>50207</v>
      </c>
      <c r="B6012" s="7" t="s">
        <v>1818</v>
      </c>
      <c r="C6012" s="9">
        <f t="shared" ca="1" si="186"/>
        <v>7</v>
      </c>
      <c r="D6012" s="9" t="s">
        <v>2117</v>
      </c>
      <c r="E6012" s="9" t="s">
        <v>2116</v>
      </c>
      <c r="F6012" s="10">
        <f t="shared" ca="1" si="187"/>
        <v>3.2554533260062461E-2</v>
      </c>
      <c r="G6012" s="3" t="str">
        <f>VLOOKUP(Table3[[#This Row],[PRODUCT ID]],Table1[[PRODUCT]:[SELLING PRICE]],1,FALSE)</f>
        <v>Product766</v>
      </c>
      <c r="H6012" s="3" t="str">
        <f>VLOOKUP(Table3[[#This Row],[PRODUCT ID]],Table1[[PRODUCT]:[SELLING PRICE]],2,FALSE)</f>
        <v>Category2</v>
      </c>
      <c r="I6012" s="3" t="str">
        <f>VLOOKUP(Table3[[#This Row],[PRODUCT ID]],Table1[[PRODUCT]:[SELLING PRICE]],3,FALSE)</f>
        <v>Kg</v>
      </c>
      <c r="J6012" s="16">
        <f ca="1">VLOOKUP(Table3[[#This Row],[PRODUCT ID]],Table1[[PRODUCT]:[SELLING PRICE]],4,FALSE)</f>
        <v>25</v>
      </c>
      <c r="K6012" s="16">
        <f ca="1">VLOOKUP(Table3[[#This Row],[PRODUCT ID]],Table1[[PRODUCT]:[SELLING PRICE]],5,FALSE)</f>
        <v>111.56759516807857</v>
      </c>
      <c r="L6012" s="16">
        <f ca="1">J6012*Table3[[#This Row],[QUANTITY]]</f>
        <v>175</v>
      </c>
      <c r="M6012" s="16">
        <f ca="1">K6012*Table3[[#This Row],[QUANTITY]]*(1-Table3[[#This Row],[DISCOUNT %]])</f>
        <v>755.54894926303928</v>
      </c>
      <c r="N6012" s="3">
        <f>DAY(Table3[[#This Row],[DATE]])</f>
        <v>16</v>
      </c>
      <c r="O6012" s="3" t="str">
        <f>TEXT(Table3[[#This Row],[DATE]],"mmm")</f>
        <v>Jun</v>
      </c>
      <c r="P6012" s="3">
        <f>YEAR(Table3[[#This Row],[DATE]])</f>
        <v>2037</v>
      </c>
    </row>
    <row r="6013" spans="1:16" x14ac:dyDescent="0.3">
      <c r="A6013" s="6">
        <v>50208</v>
      </c>
      <c r="B6013" s="7" t="s">
        <v>1819</v>
      </c>
      <c r="C6013" s="9">
        <f t="shared" ca="1" si="186"/>
        <v>6</v>
      </c>
      <c r="D6013" s="9" t="s">
        <v>2117</v>
      </c>
      <c r="E6013" s="9" t="s">
        <v>2116</v>
      </c>
      <c r="F6013" s="10">
        <f t="shared" ca="1" si="187"/>
        <v>9.046897226676763E-2</v>
      </c>
      <c r="G6013" s="3" t="str">
        <f>VLOOKUP(Table3[[#This Row],[PRODUCT ID]],Table1[[PRODUCT]:[SELLING PRICE]],1,FALSE)</f>
        <v>Product767</v>
      </c>
      <c r="H6013" s="3" t="str">
        <f>VLOOKUP(Table3[[#This Row],[PRODUCT ID]],Table1[[PRODUCT]:[SELLING PRICE]],2,FALSE)</f>
        <v>Category3</v>
      </c>
      <c r="I6013" s="3" t="str">
        <f>VLOOKUP(Table3[[#This Row],[PRODUCT ID]],Table1[[PRODUCT]:[SELLING PRICE]],3,FALSE)</f>
        <v>No</v>
      </c>
      <c r="J6013" s="16">
        <f ca="1">VLOOKUP(Table3[[#This Row],[PRODUCT ID]],Table1[[PRODUCT]:[SELLING PRICE]],4,FALSE)</f>
        <v>221</v>
      </c>
      <c r="K6013" s="16">
        <f ca="1">VLOOKUP(Table3[[#This Row],[PRODUCT ID]],Table1[[PRODUCT]:[SELLING PRICE]],5,FALSE)</f>
        <v>126.68339656331017</v>
      </c>
      <c r="L6013" s="16">
        <f ca="1">J6013*Table3[[#This Row],[QUANTITY]]</f>
        <v>1326</v>
      </c>
      <c r="M6013" s="16">
        <f ca="1">K6013*Table3[[#This Row],[QUANTITY]]*(1-Table3[[#This Row],[DISCOUNT %]])</f>
        <v>691.33487923778478</v>
      </c>
      <c r="N6013" s="3">
        <f>DAY(Table3[[#This Row],[DATE]])</f>
        <v>17</v>
      </c>
      <c r="O6013" s="3" t="str">
        <f>TEXT(Table3[[#This Row],[DATE]],"mmm")</f>
        <v>Jun</v>
      </c>
      <c r="P6013" s="3">
        <f>YEAR(Table3[[#This Row],[DATE]])</f>
        <v>2037</v>
      </c>
    </row>
    <row r="6014" spans="1:16" x14ac:dyDescent="0.3">
      <c r="A6014" s="6">
        <v>50209</v>
      </c>
      <c r="B6014" s="7" t="s">
        <v>1820</v>
      </c>
      <c r="C6014" s="9">
        <f t="shared" ca="1" si="186"/>
        <v>5</v>
      </c>
      <c r="D6014" s="9" t="s">
        <v>2116</v>
      </c>
      <c r="E6014" s="9" t="s">
        <v>2116</v>
      </c>
      <c r="F6014" s="10">
        <f t="shared" ca="1" si="187"/>
        <v>6.2997221361956998E-2</v>
      </c>
      <c r="G6014" s="3" t="str">
        <f>VLOOKUP(Table3[[#This Row],[PRODUCT ID]],Table1[[PRODUCT]:[SELLING PRICE]],1,FALSE)</f>
        <v>Product768</v>
      </c>
      <c r="H6014" s="3" t="str">
        <f>VLOOKUP(Table3[[#This Row],[PRODUCT ID]],Table1[[PRODUCT]:[SELLING PRICE]],2,FALSE)</f>
        <v>Category4</v>
      </c>
      <c r="I6014" s="3" t="str">
        <f>VLOOKUP(Table3[[#This Row],[PRODUCT ID]],Table1[[PRODUCT]:[SELLING PRICE]],3,FALSE)</f>
        <v>No</v>
      </c>
      <c r="J6014" s="16">
        <f ca="1">VLOOKUP(Table3[[#This Row],[PRODUCT ID]],Table1[[PRODUCT]:[SELLING PRICE]],4,FALSE)</f>
        <v>194</v>
      </c>
      <c r="K6014" s="16">
        <f ca="1">VLOOKUP(Table3[[#This Row],[PRODUCT ID]],Table1[[PRODUCT]:[SELLING PRICE]],5,FALSE)</f>
        <v>91.682979381595558</v>
      </c>
      <c r="L6014" s="16">
        <f ca="1">J6014*Table3[[#This Row],[QUANTITY]]</f>
        <v>970</v>
      </c>
      <c r="M6014" s="16">
        <f ca="1">K6014*Table3[[#This Row],[QUANTITY]]*(1-Table3[[#This Row],[DISCOUNT %]])</f>
        <v>429.53603217184724</v>
      </c>
      <c r="N6014" s="3">
        <f>DAY(Table3[[#This Row],[DATE]])</f>
        <v>18</v>
      </c>
      <c r="O6014" s="3" t="str">
        <f>TEXT(Table3[[#This Row],[DATE]],"mmm")</f>
        <v>Jun</v>
      </c>
      <c r="P6014" s="3">
        <f>YEAR(Table3[[#This Row],[DATE]])</f>
        <v>2037</v>
      </c>
    </row>
    <row r="6015" spans="1:16" x14ac:dyDescent="0.3">
      <c r="A6015" s="6">
        <v>50210</v>
      </c>
      <c r="B6015" s="7" t="s">
        <v>1821</v>
      </c>
      <c r="C6015" s="9">
        <f t="shared" ca="1" si="186"/>
        <v>6</v>
      </c>
      <c r="D6015" s="9" t="s">
        <v>2116</v>
      </c>
      <c r="E6015" s="9" t="s">
        <v>2116</v>
      </c>
      <c r="F6015" s="10">
        <f t="shared" ca="1" si="187"/>
        <v>4.6398673023053741E-2</v>
      </c>
      <c r="G6015" s="3" t="str">
        <f>VLOOKUP(Table3[[#This Row],[PRODUCT ID]],Table1[[PRODUCT]:[SELLING PRICE]],1,FALSE)</f>
        <v>Product769</v>
      </c>
      <c r="H6015" s="3" t="str">
        <f>VLOOKUP(Table3[[#This Row],[PRODUCT ID]],Table1[[PRODUCT]:[SELLING PRICE]],2,FALSE)</f>
        <v>Category1</v>
      </c>
      <c r="I6015" s="3" t="str">
        <f>VLOOKUP(Table3[[#This Row],[PRODUCT ID]],Table1[[PRODUCT]:[SELLING PRICE]],3,FALSE)</f>
        <v>Ft</v>
      </c>
      <c r="J6015" s="16">
        <f ca="1">VLOOKUP(Table3[[#This Row],[PRODUCT ID]],Table1[[PRODUCT]:[SELLING PRICE]],4,FALSE)</f>
        <v>165</v>
      </c>
      <c r="K6015" s="16">
        <f ca="1">VLOOKUP(Table3[[#This Row],[PRODUCT ID]],Table1[[PRODUCT]:[SELLING PRICE]],5,FALSE)</f>
        <v>281.08111779280364</v>
      </c>
      <c r="L6015" s="16">
        <f ca="1">J6015*Table3[[#This Row],[QUANTITY]]</f>
        <v>990</v>
      </c>
      <c r="M6015" s="16">
        <f ca="1">K6015*Table3[[#This Row],[QUANTITY]]*(1-Table3[[#This Row],[DISCOUNT %]])</f>
        <v>1608.2359614922852</v>
      </c>
      <c r="N6015" s="3">
        <f>DAY(Table3[[#This Row],[DATE]])</f>
        <v>19</v>
      </c>
      <c r="O6015" s="3" t="str">
        <f>TEXT(Table3[[#This Row],[DATE]],"mmm")</f>
        <v>Jun</v>
      </c>
      <c r="P6015" s="3">
        <f>YEAR(Table3[[#This Row],[DATE]])</f>
        <v>2037</v>
      </c>
    </row>
    <row r="6016" spans="1:16" x14ac:dyDescent="0.3">
      <c r="A6016" s="6">
        <v>50211</v>
      </c>
      <c r="B6016" s="7" t="s">
        <v>1822</v>
      </c>
      <c r="C6016" s="9">
        <f t="shared" ca="1" si="186"/>
        <v>13</v>
      </c>
      <c r="D6016" s="9" t="s">
        <v>2116</v>
      </c>
      <c r="E6016" s="9" t="s">
        <v>2118</v>
      </c>
      <c r="F6016" s="10">
        <f t="shared" ca="1" si="187"/>
        <v>2.636885961149972E-2</v>
      </c>
      <c r="G6016" s="3" t="str">
        <f>VLOOKUP(Table3[[#This Row],[PRODUCT ID]],Table1[[PRODUCT]:[SELLING PRICE]],1,FALSE)</f>
        <v>Product770</v>
      </c>
      <c r="H6016" s="3" t="str">
        <f>VLOOKUP(Table3[[#This Row],[PRODUCT ID]],Table1[[PRODUCT]:[SELLING PRICE]],2,FALSE)</f>
        <v>Category2</v>
      </c>
      <c r="I6016" s="3" t="str">
        <f>VLOOKUP(Table3[[#This Row],[PRODUCT ID]],Table1[[PRODUCT]:[SELLING PRICE]],3,FALSE)</f>
        <v>No</v>
      </c>
      <c r="J6016" s="16">
        <f ca="1">VLOOKUP(Table3[[#This Row],[PRODUCT ID]],Table1[[PRODUCT]:[SELLING PRICE]],4,FALSE)</f>
        <v>26</v>
      </c>
      <c r="K6016" s="16">
        <f ca="1">VLOOKUP(Table3[[#This Row],[PRODUCT ID]],Table1[[PRODUCT]:[SELLING PRICE]],5,FALSE)</f>
        <v>307.74405203070279</v>
      </c>
      <c r="L6016" s="16">
        <f ca="1">J6016*Table3[[#This Row],[QUANTITY]]</f>
        <v>338</v>
      </c>
      <c r="M6016" s="16">
        <f ca="1">K6016*Table3[[#This Row],[QUANTITY]]*(1-Table3[[#This Row],[DISCOUNT %]])</f>
        <v>3895.1795002436047</v>
      </c>
      <c r="N6016" s="3">
        <f>DAY(Table3[[#This Row],[DATE]])</f>
        <v>20</v>
      </c>
      <c r="O6016" s="3" t="str">
        <f>TEXT(Table3[[#This Row],[DATE]],"mmm")</f>
        <v>Jun</v>
      </c>
      <c r="P6016" s="3">
        <f>YEAR(Table3[[#This Row],[DATE]])</f>
        <v>2037</v>
      </c>
    </row>
    <row r="6017" spans="1:16" x14ac:dyDescent="0.3">
      <c r="A6017" s="6">
        <v>50212</v>
      </c>
      <c r="B6017" s="7" t="s">
        <v>1823</v>
      </c>
      <c r="C6017" s="9">
        <f t="shared" ca="1" si="186"/>
        <v>13</v>
      </c>
      <c r="D6017" s="9" t="s">
        <v>2116</v>
      </c>
      <c r="E6017" s="9" t="s">
        <v>2118</v>
      </c>
      <c r="F6017" s="10">
        <f t="shared" ca="1" si="187"/>
        <v>2.1566215954372494E-2</v>
      </c>
      <c r="G6017" s="3" t="str">
        <f>VLOOKUP(Table3[[#This Row],[PRODUCT ID]],Table1[[PRODUCT]:[SELLING PRICE]],1,FALSE)</f>
        <v>Product771</v>
      </c>
      <c r="H6017" s="3" t="str">
        <f>VLOOKUP(Table3[[#This Row],[PRODUCT ID]],Table1[[PRODUCT]:[SELLING PRICE]],2,FALSE)</f>
        <v>Category3</v>
      </c>
      <c r="I6017" s="3" t="str">
        <f>VLOOKUP(Table3[[#This Row],[PRODUCT ID]],Table1[[PRODUCT]:[SELLING PRICE]],3,FALSE)</f>
        <v>Kg</v>
      </c>
      <c r="J6017" s="16">
        <f ca="1">VLOOKUP(Table3[[#This Row],[PRODUCT ID]],Table1[[PRODUCT]:[SELLING PRICE]],4,FALSE)</f>
        <v>102</v>
      </c>
      <c r="K6017" s="16">
        <f ca="1">VLOOKUP(Table3[[#This Row],[PRODUCT ID]],Table1[[PRODUCT]:[SELLING PRICE]],5,FALSE)</f>
        <v>119.48414506172951</v>
      </c>
      <c r="L6017" s="16">
        <f ca="1">J6017*Table3[[#This Row],[QUANTITY]]</f>
        <v>1326</v>
      </c>
      <c r="M6017" s="16">
        <f ca="1">K6017*Table3[[#This Row],[QUANTITY]]*(1-Table3[[#This Row],[DISCOUNT %]])</f>
        <v>1519.7952144206608</v>
      </c>
      <c r="N6017" s="3">
        <f>DAY(Table3[[#This Row],[DATE]])</f>
        <v>21</v>
      </c>
      <c r="O6017" s="3" t="str">
        <f>TEXT(Table3[[#This Row],[DATE]],"mmm")</f>
        <v>Jun</v>
      </c>
      <c r="P6017" s="3">
        <f>YEAR(Table3[[#This Row],[DATE]])</f>
        <v>2037</v>
      </c>
    </row>
    <row r="6018" spans="1:16" x14ac:dyDescent="0.3">
      <c r="A6018" s="6">
        <v>50213</v>
      </c>
      <c r="B6018" s="7" t="s">
        <v>1824</v>
      </c>
      <c r="C6018" s="9">
        <f t="shared" ca="1" si="186"/>
        <v>4</v>
      </c>
      <c r="D6018" s="9" t="s">
        <v>2115</v>
      </c>
      <c r="E6018" s="9" t="s">
        <v>2116</v>
      </c>
      <c r="F6018" s="10">
        <f t="shared" ca="1" si="187"/>
        <v>1.4184802539467446E-2</v>
      </c>
      <c r="G6018" s="3" t="str">
        <f>VLOOKUP(Table3[[#This Row],[PRODUCT ID]],Table1[[PRODUCT]:[SELLING PRICE]],1,FALSE)</f>
        <v>Product772</v>
      </c>
      <c r="H6018" s="3" t="str">
        <f>VLOOKUP(Table3[[#This Row],[PRODUCT ID]],Table1[[PRODUCT]:[SELLING PRICE]],2,FALSE)</f>
        <v>Category4</v>
      </c>
      <c r="I6018" s="3" t="str">
        <f>VLOOKUP(Table3[[#This Row],[PRODUCT ID]],Table1[[PRODUCT]:[SELLING PRICE]],3,FALSE)</f>
        <v>Kg</v>
      </c>
      <c r="J6018" s="16">
        <f ca="1">VLOOKUP(Table3[[#This Row],[PRODUCT ID]],Table1[[PRODUCT]:[SELLING PRICE]],4,FALSE)</f>
        <v>20</v>
      </c>
      <c r="K6018" s="16">
        <f ca="1">VLOOKUP(Table3[[#This Row],[PRODUCT ID]],Table1[[PRODUCT]:[SELLING PRICE]],5,FALSE)</f>
        <v>284.49051781950675</v>
      </c>
      <c r="L6018" s="16">
        <f ca="1">J6018*Table3[[#This Row],[QUANTITY]]</f>
        <v>80</v>
      </c>
      <c r="M6018" s="16">
        <f ca="1">K6018*Table3[[#This Row],[QUANTITY]]*(1-Table3[[#This Row],[DISCOUNT %]])</f>
        <v>1121.8203039995449</v>
      </c>
      <c r="N6018" s="3">
        <f>DAY(Table3[[#This Row],[DATE]])</f>
        <v>22</v>
      </c>
      <c r="O6018" s="3" t="str">
        <f>TEXT(Table3[[#This Row],[DATE]],"mmm")</f>
        <v>Jun</v>
      </c>
      <c r="P6018" s="3">
        <f>YEAR(Table3[[#This Row],[DATE]])</f>
        <v>2037</v>
      </c>
    </row>
    <row r="6019" spans="1:16" x14ac:dyDescent="0.3">
      <c r="A6019" s="6">
        <v>50214</v>
      </c>
      <c r="B6019" s="7" t="s">
        <v>1825</v>
      </c>
      <c r="C6019" s="9">
        <f t="shared" ref="C6019:C6082" ca="1" si="188">RANDBETWEEN(1,15)</f>
        <v>5</v>
      </c>
      <c r="D6019" s="9" t="s">
        <v>2116</v>
      </c>
      <c r="E6019" s="9" t="s">
        <v>2116</v>
      </c>
      <c r="F6019" s="10">
        <f t="shared" ref="F6019:F6082" ca="1" si="189">RAND()*(0.1)</f>
        <v>1.5539701874768897E-2</v>
      </c>
      <c r="G6019" s="3" t="str">
        <f>VLOOKUP(Table3[[#This Row],[PRODUCT ID]],Table1[[PRODUCT]:[SELLING PRICE]],1,FALSE)</f>
        <v>Product773</v>
      </c>
      <c r="H6019" s="3" t="str">
        <f>VLOOKUP(Table3[[#This Row],[PRODUCT ID]],Table1[[PRODUCT]:[SELLING PRICE]],2,FALSE)</f>
        <v>Category5</v>
      </c>
      <c r="I6019" s="3" t="str">
        <f>VLOOKUP(Table3[[#This Row],[PRODUCT ID]],Table1[[PRODUCT]:[SELLING PRICE]],3,FALSE)</f>
        <v>Lt</v>
      </c>
      <c r="J6019" s="16">
        <f ca="1">VLOOKUP(Table3[[#This Row],[PRODUCT ID]],Table1[[PRODUCT]:[SELLING PRICE]],4,FALSE)</f>
        <v>140</v>
      </c>
      <c r="K6019" s="16">
        <f ca="1">VLOOKUP(Table3[[#This Row],[PRODUCT ID]],Table1[[PRODUCT]:[SELLING PRICE]],5,FALSE)</f>
        <v>188.72077643132155</v>
      </c>
      <c r="L6019" s="16">
        <f ca="1">J6019*Table3[[#This Row],[QUANTITY]]</f>
        <v>700</v>
      </c>
      <c r="M6019" s="16">
        <f ca="1">K6019*Table3[[#This Row],[QUANTITY]]*(1-Table3[[#This Row],[DISCOUNT %]])</f>
        <v>928.94055914001956</v>
      </c>
      <c r="N6019" s="3">
        <f>DAY(Table3[[#This Row],[DATE]])</f>
        <v>23</v>
      </c>
      <c r="O6019" s="3" t="str">
        <f>TEXT(Table3[[#This Row],[DATE]],"mmm")</f>
        <v>Jun</v>
      </c>
      <c r="P6019" s="3">
        <f>YEAR(Table3[[#This Row],[DATE]])</f>
        <v>2037</v>
      </c>
    </row>
    <row r="6020" spans="1:16" x14ac:dyDescent="0.3">
      <c r="A6020" s="6">
        <v>50215</v>
      </c>
      <c r="B6020" s="7" t="s">
        <v>1826</v>
      </c>
      <c r="C6020" s="9">
        <f t="shared" ca="1" si="188"/>
        <v>13</v>
      </c>
      <c r="D6020" s="9" t="s">
        <v>2117</v>
      </c>
      <c r="E6020" s="9" t="s">
        <v>2116</v>
      </c>
      <c r="F6020" s="10">
        <f t="shared" ca="1" si="189"/>
        <v>9.6075223914672062E-3</v>
      </c>
      <c r="G6020" s="3" t="str">
        <f>VLOOKUP(Table3[[#This Row],[PRODUCT ID]],Table1[[PRODUCT]:[SELLING PRICE]],1,FALSE)</f>
        <v>Product774</v>
      </c>
      <c r="H6020" s="3" t="str">
        <f>VLOOKUP(Table3[[#This Row],[PRODUCT ID]],Table1[[PRODUCT]:[SELLING PRICE]],2,FALSE)</f>
        <v>Category1</v>
      </c>
      <c r="I6020" s="3" t="str">
        <f>VLOOKUP(Table3[[#This Row],[PRODUCT ID]],Table1[[PRODUCT]:[SELLING PRICE]],3,FALSE)</f>
        <v>Kg</v>
      </c>
      <c r="J6020" s="16">
        <f ca="1">VLOOKUP(Table3[[#This Row],[PRODUCT ID]],Table1[[PRODUCT]:[SELLING PRICE]],4,FALSE)</f>
        <v>186</v>
      </c>
      <c r="K6020" s="16">
        <f ca="1">VLOOKUP(Table3[[#This Row],[PRODUCT ID]],Table1[[PRODUCT]:[SELLING PRICE]],5,FALSE)</f>
        <v>40.141217423641905</v>
      </c>
      <c r="L6020" s="16">
        <f ca="1">J6020*Table3[[#This Row],[QUANTITY]]</f>
        <v>2418</v>
      </c>
      <c r="M6020" s="16">
        <f ca="1">K6020*Table3[[#This Row],[QUANTITY]]*(1-Table3[[#This Row],[DISCOUNT %]])</f>
        <v>516.82227711950566</v>
      </c>
      <c r="N6020" s="3">
        <f>DAY(Table3[[#This Row],[DATE]])</f>
        <v>24</v>
      </c>
      <c r="O6020" s="3" t="str">
        <f>TEXT(Table3[[#This Row],[DATE]],"mmm")</f>
        <v>Jun</v>
      </c>
      <c r="P6020" s="3">
        <f>YEAR(Table3[[#This Row],[DATE]])</f>
        <v>2037</v>
      </c>
    </row>
    <row r="6021" spans="1:16" x14ac:dyDescent="0.3">
      <c r="A6021" s="6">
        <v>50216</v>
      </c>
      <c r="B6021" s="7" t="s">
        <v>1827</v>
      </c>
      <c r="C6021" s="9">
        <f t="shared" ca="1" si="188"/>
        <v>1</v>
      </c>
      <c r="D6021" s="9" t="s">
        <v>2115</v>
      </c>
      <c r="E6021" s="9" t="s">
        <v>2116</v>
      </c>
      <c r="F6021" s="10">
        <f t="shared" ca="1" si="189"/>
        <v>5.1169091042119447E-2</v>
      </c>
      <c r="G6021" s="3" t="str">
        <f>VLOOKUP(Table3[[#This Row],[PRODUCT ID]],Table1[[PRODUCT]:[SELLING PRICE]],1,FALSE)</f>
        <v>Product775</v>
      </c>
      <c r="H6021" s="3" t="str">
        <f>VLOOKUP(Table3[[#This Row],[PRODUCT ID]],Table1[[PRODUCT]:[SELLING PRICE]],2,FALSE)</f>
        <v>Category2</v>
      </c>
      <c r="I6021" s="3" t="str">
        <f>VLOOKUP(Table3[[#This Row],[PRODUCT ID]],Table1[[PRODUCT]:[SELLING PRICE]],3,FALSE)</f>
        <v>Lt</v>
      </c>
      <c r="J6021" s="16">
        <f ca="1">VLOOKUP(Table3[[#This Row],[PRODUCT ID]],Table1[[PRODUCT]:[SELLING PRICE]],4,FALSE)</f>
        <v>130</v>
      </c>
      <c r="K6021" s="16">
        <f ca="1">VLOOKUP(Table3[[#This Row],[PRODUCT ID]],Table1[[PRODUCT]:[SELLING PRICE]],5,FALSE)</f>
        <v>144.35704405300436</v>
      </c>
      <c r="L6021" s="16">
        <f ca="1">J6021*Table3[[#This Row],[QUANTITY]]</f>
        <v>130</v>
      </c>
      <c r="M6021" s="16">
        <f ca="1">K6021*Table3[[#This Row],[QUANTITY]]*(1-Table3[[#This Row],[DISCOUNT %]])</f>
        <v>136.97042532328493</v>
      </c>
      <c r="N6021" s="3">
        <f>DAY(Table3[[#This Row],[DATE]])</f>
        <v>25</v>
      </c>
      <c r="O6021" s="3" t="str">
        <f>TEXT(Table3[[#This Row],[DATE]],"mmm")</f>
        <v>Jun</v>
      </c>
      <c r="P6021" s="3">
        <f>YEAR(Table3[[#This Row],[DATE]])</f>
        <v>2037</v>
      </c>
    </row>
    <row r="6022" spans="1:16" x14ac:dyDescent="0.3">
      <c r="A6022" s="6">
        <v>50217</v>
      </c>
      <c r="B6022" s="7" t="s">
        <v>1828</v>
      </c>
      <c r="C6022" s="9">
        <f t="shared" ca="1" si="188"/>
        <v>4</v>
      </c>
      <c r="D6022" s="9" t="s">
        <v>2115</v>
      </c>
      <c r="E6022" s="9" t="s">
        <v>2118</v>
      </c>
      <c r="F6022" s="10">
        <f t="shared" ca="1" si="189"/>
        <v>6.7855051316404277E-2</v>
      </c>
      <c r="G6022" s="3" t="str">
        <f>VLOOKUP(Table3[[#This Row],[PRODUCT ID]],Table1[[PRODUCT]:[SELLING PRICE]],1,FALSE)</f>
        <v>Product776</v>
      </c>
      <c r="H6022" s="3" t="str">
        <f>VLOOKUP(Table3[[#This Row],[PRODUCT ID]],Table1[[PRODUCT]:[SELLING PRICE]],2,FALSE)</f>
        <v>Category3</v>
      </c>
      <c r="I6022" s="3" t="str">
        <f>VLOOKUP(Table3[[#This Row],[PRODUCT ID]],Table1[[PRODUCT]:[SELLING PRICE]],3,FALSE)</f>
        <v>Ft</v>
      </c>
      <c r="J6022" s="16">
        <f ca="1">VLOOKUP(Table3[[#This Row],[PRODUCT ID]],Table1[[PRODUCT]:[SELLING PRICE]],4,FALSE)</f>
        <v>135</v>
      </c>
      <c r="K6022" s="16">
        <f ca="1">VLOOKUP(Table3[[#This Row],[PRODUCT ID]],Table1[[PRODUCT]:[SELLING PRICE]],5,FALSE)</f>
        <v>262.15347862789372</v>
      </c>
      <c r="L6022" s="16">
        <f ca="1">J6022*Table3[[#This Row],[QUANTITY]]</f>
        <v>540</v>
      </c>
      <c r="M6022" s="16">
        <f ca="1">K6022*Table3[[#This Row],[QUANTITY]]*(1-Table3[[#This Row],[DISCOUNT %]])</f>
        <v>977.46016353129642</v>
      </c>
      <c r="N6022" s="3">
        <f>DAY(Table3[[#This Row],[DATE]])</f>
        <v>26</v>
      </c>
      <c r="O6022" s="3" t="str">
        <f>TEXT(Table3[[#This Row],[DATE]],"mmm")</f>
        <v>Jun</v>
      </c>
      <c r="P6022" s="3">
        <f>YEAR(Table3[[#This Row],[DATE]])</f>
        <v>2037</v>
      </c>
    </row>
    <row r="6023" spans="1:16" x14ac:dyDescent="0.3">
      <c r="A6023" s="6">
        <v>50218</v>
      </c>
      <c r="B6023" s="7" t="s">
        <v>1829</v>
      </c>
      <c r="C6023" s="9">
        <f t="shared" ca="1" si="188"/>
        <v>13</v>
      </c>
      <c r="D6023" s="9" t="s">
        <v>2115</v>
      </c>
      <c r="E6023" s="9" t="s">
        <v>2116</v>
      </c>
      <c r="F6023" s="10">
        <f t="shared" ca="1" si="189"/>
        <v>3.9295664807297716E-2</v>
      </c>
      <c r="G6023" s="3" t="str">
        <f>VLOOKUP(Table3[[#This Row],[PRODUCT ID]],Table1[[PRODUCT]:[SELLING PRICE]],1,FALSE)</f>
        <v>Product777</v>
      </c>
      <c r="H6023" s="3" t="str">
        <f>VLOOKUP(Table3[[#This Row],[PRODUCT ID]],Table1[[PRODUCT]:[SELLING PRICE]],2,FALSE)</f>
        <v>Category4</v>
      </c>
      <c r="I6023" s="3" t="str">
        <f>VLOOKUP(Table3[[#This Row],[PRODUCT ID]],Table1[[PRODUCT]:[SELLING PRICE]],3,FALSE)</f>
        <v>Kg</v>
      </c>
      <c r="J6023" s="16">
        <f ca="1">VLOOKUP(Table3[[#This Row],[PRODUCT ID]],Table1[[PRODUCT]:[SELLING PRICE]],4,FALSE)</f>
        <v>165</v>
      </c>
      <c r="K6023" s="16">
        <f ca="1">VLOOKUP(Table3[[#This Row],[PRODUCT ID]],Table1[[PRODUCT]:[SELLING PRICE]],5,FALSE)</f>
        <v>81.268341091433086</v>
      </c>
      <c r="L6023" s="16">
        <f ca="1">J6023*Table3[[#This Row],[QUANTITY]]</f>
        <v>2145</v>
      </c>
      <c r="M6023" s="16">
        <f ca="1">K6023*Table3[[#This Row],[QUANTITY]]*(1-Table3[[#This Row],[DISCOUNT %]])</f>
        <v>1014.9730188059669</v>
      </c>
      <c r="N6023" s="3">
        <f>DAY(Table3[[#This Row],[DATE]])</f>
        <v>27</v>
      </c>
      <c r="O6023" s="3" t="str">
        <f>TEXT(Table3[[#This Row],[DATE]],"mmm")</f>
        <v>Jun</v>
      </c>
      <c r="P6023" s="3">
        <f>YEAR(Table3[[#This Row],[DATE]])</f>
        <v>2037</v>
      </c>
    </row>
    <row r="6024" spans="1:16" x14ac:dyDescent="0.3">
      <c r="A6024" s="6">
        <v>50219</v>
      </c>
      <c r="B6024" s="7" t="s">
        <v>1830</v>
      </c>
      <c r="C6024" s="9">
        <f t="shared" ca="1" si="188"/>
        <v>13</v>
      </c>
      <c r="D6024" s="9" t="s">
        <v>2116</v>
      </c>
      <c r="E6024" s="9" t="s">
        <v>2116</v>
      </c>
      <c r="F6024" s="10">
        <f t="shared" ca="1" si="189"/>
        <v>8.385364218747017E-2</v>
      </c>
      <c r="G6024" s="3" t="str">
        <f>VLOOKUP(Table3[[#This Row],[PRODUCT ID]],Table1[[PRODUCT]:[SELLING PRICE]],1,FALSE)</f>
        <v>Product778</v>
      </c>
      <c r="H6024" s="3" t="str">
        <f>VLOOKUP(Table3[[#This Row],[PRODUCT ID]],Table1[[PRODUCT]:[SELLING PRICE]],2,FALSE)</f>
        <v>Category5</v>
      </c>
      <c r="I6024" s="3" t="str">
        <f>VLOOKUP(Table3[[#This Row],[PRODUCT ID]],Table1[[PRODUCT]:[SELLING PRICE]],3,FALSE)</f>
        <v>No</v>
      </c>
      <c r="J6024" s="16">
        <f ca="1">VLOOKUP(Table3[[#This Row],[PRODUCT ID]],Table1[[PRODUCT]:[SELLING PRICE]],4,FALSE)</f>
        <v>147</v>
      </c>
      <c r="K6024" s="16">
        <f ca="1">VLOOKUP(Table3[[#This Row],[PRODUCT ID]],Table1[[PRODUCT]:[SELLING PRICE]],5,FALSE)</f>
        <v>227.18560104882957</v>
      </c>
      <c r="L6024" s="16">
        <f ca="1">J6024*Table3[[#This Row],[QUANTITY]]</f>
        <v>1911</v>
      </c>
      <c r="M6024" s="16">
        <f ca="1">K6024*Table3[[#This Row],[QUANTITY]]*(1-Table3[[#This Row],[DISCOUNT %]])</f>
        <v>2705.7583923283637</v>
      </c>
      <c r="N6024" s="3">
        <f>DAY(Table3[[#This Row],[DATE]])</f>
        <v>28</v>
      </c>
      <c r="O6024" s="3" t="str">
        <f>TEXT(Table3[[#This Row],[DATE]],"mmm")</f>
        <v>Jun</v>
      </c>
      <c r="P6024" s="3">
        <f>YEAR(Table3[[#This Row],[DATE]])</f>
        <v>2037</v>
      </c>
    </row>
    <row r="6025" spans="1:16" x14ac:dyDescent="0.3">
      <c r="A6025" s="6">
        <v>50220</v>
      </c>
      <c r="B6025" s="7" t="s">
        <v>1831</v>
      </c>
      <c r="C6025" s="9">
        <f t="shared" ca="1" si="188"/>
        <v>2</v>
      </c>
      <c r="D6025" s="9" t="s">
        <v>2116</v>
      </c>
      <c r="E6025" s="9" t="s">
        <v>2116</v>
      </c>
      <c r="F6025" s="10">
        <f t="shared" ca="1" si="189"/>
        <v>8.3937821106864943E-2</v>
      </c>
      <c r="G6025" s="3" t="str">
        <f>VLOOKUP(Table3[[#This Row],[PRODUCT ID]],Table1[[PRODUCT]:[SELLING PRICE]],1,FALSE)</f>
        <v>Product779</v>
      </c>
      <c r="H6025" s="3" t="str">
        <f>VLOOKUP(Table3[[#This Row],[PRODUCT ID]],Table1[[PRODUCT]:[SELLING PRICE]],2,FALSE)</f>
        <v>Category1</v>
      </c>
      <c r="I6025" s="3" t="str">
        <f>VLOOKUP(Table3[[#This Row],[PRODUCT ID]],Table1[[PRODUCT]:[SELLING PRICE]],3,FALSE)</f>
        <v>No</v>
      </c>
      <c r="J6025" s="16">
        <f ca="1">VLOOKUP(Table3[[#This Row],[PRODUCT ID]],Table1[[PRODUCT]:[SELLING PRICE]],4,FALSE)</f>
        <v>84</v>
      </c>
      <c r="K6025" s="16">
        <f ca="1">VLOOKUP(Table3[[#This Row],[PRODUCT ID]],Table1[[PRODUCT]:[SELLING PRICE]],5,FALSE)</f>
        <v>69.72226463586928</v>
      </c>
      <c r="L6025" s="16">
        <f ca="1">J6025*Table3[[#This Row],[QUANTITY]]</f>
        <v>168</v>
      </c>
      <c r="M6025" s="16">
        <f ca="1">K6025*Table3[[#This Row],[QUANTITY]]*(1-Table3[[#This Row],[DISCOUNT %]])</f>
        <v>127.73985931939637</v>
      </c>
      <c r="N6025" s="3">
        <f>DAY(Table3[[#This Row],[DATE]])</f>
        <v>29</v>
      </c>
      <c r="O6025" s="3" t="str">
        <f>TEXT(Table3[[#This Row],[DATE]],"mmm")</f>
        <v>Jun</v>
      </c>
      <c r="P6025" s="3">
        <f>YEAR(Table3[[#This Row],[DATE]])</f>
        <v>2037</v>
      </c>
    </row>
    <row r="6026" spans="1:16" x14ac:dyDescent="0.3">
      <c r="A6026" s="6">
        <v>50221</v>
      </c>
      <c r="B6026" s="7" t="s">
        <v>1832</v>
      </c>
      <c r="C6026" s="9">
        <f t="shared" ca="1" si="188"/>
        <v>13</v>
      </c>
      <c r="D6026" s="9" t="s">
        <v>2116</v>
      </c>
      <c r="E6026" s="9" t="s">
        <v>2116</v>
      </c>
      <c r="F6026" s="10">
        <f t="shared" ca="1" si="189"/>
        <v>8.5053381076990925E-2</v>
      </c>
      <c r="G6026" s="3" t="str">
        <f>VLOOKUP(Table3[[#This Row],[PRODUCT ID]],Table1[[PRODUCT]:[SELLING PRICE]],1,FALSE)</f>
        <v>Product780</v>
      </c>
      <c r="H6026" s="3" t="str">
        <f>VLOOKUP(Table3[[#This Row],[PRODUCT ID]],Table1[[PRODUCT]:[SELLING PRICE]],2,FALSE)</f>
        <v>Category2</v>
      </c>
      <c r="I6026" s="3" t="str">
        <f>VLOOKUP(Table3[[#This Row],[PRODUCT ID]],Table1[[PRODUCT]:[SELLING PRICE]],3,FALSE)</f>
        <v>Ft</v>
      </c>
      <c r="J6026" s="16">
        <f ca="1">VLOOKUP(Table3[[#This Row],[PRODUCT ID]],Table1[[PRODUCT]:[SELLING PRICE]],4,FALSE)</f>
        <v>221</v>
      </c>
      <c r="K6026" s="16">
        <f ca="1">VLOOKUP(Table3[[#This Row],[PRODUCT ID]],Table1[[PRODUCT]:[SELLING PRICE]],5,FALSE)</f>
        <v>262.75487247541389</v>
      </c>
      <c r="L6026" s="16">
        <f ca="1">J6026*Table3[[#This Row],[QUANTITY]]</f>
        <v>2873</v>
      </c>
      <c r="M6026" s="16">
        <f ca="1">K6026*Table3[[#This Row],[QUANTITY]]*(1-Table3[[#This Row],[DISCOUNT %]])</f>
        <v>3125.2868683000424</v>
      </c>
      <c r="N6026" s="3">
        <f>DAY(Table3[[#This Row],[DATE]])</f>
        <v>30</v>
      </c>
      <c r="O6026" s="3" t="str">
        <f>TEXT(Table3[[#This Row],[DATE]],"mmm")</f>
        <v>Jun</v>
      </c>
      <c r="P6026" s="3">
        <f>YEAR(Table3[[#This Row],[DATE]])</f>
        <v>2037</v>
      </c>
    </row>
    <row r="6027" spans="1:16" x14ac:dyDescent="0.3">
      <c r="A6027" s="6">
        <v>50222</v>
      </c>
      <c r="B6027" s="7" t="s">
        <v>1833</v>
      </c>
      <c r="C6027" s="9">
        <f t="shared" ca="1" si="188"/>
        <v>7</v>
      </c>
      <c r="D6027" s="9" t="s">
        <v>2115</v>
      </c>
      <c r="E6027" s="9" t="s">
        <v>2116</v>
      </c>
      <c r="F6027" s="10">
        <f t="shared" ca="1" si="189"/>
        <v>1.3591239069226215E-3</v>
      </c>
      <c r="G6027" s="3" t="str">
        <f>VLOOKUP(Table3[[#This Row],[PRODUCT ID]],Table1[[PRODUCT]:[SELLING PRICE]],1,FALSE)</f>
        <v>Product781</v>
      </c>
      <c r="H6027" s="3" t="str">
        <f>VLOOKUP(Table3[[#This Row],[PRODUCT ID]],Table1[[PRODUCT]:[SELLING PRICE]],2,FALSE)</f>
        <v>Category3</v>
      </c>
      <c r="I6027" s="3" t="str">
        <f>VLOOKUP(Table3[[#This Row],[PRODUCT ID]],Table1[[PRODUCT]:[SELLING PRICE]],3,FALSE)</f>
        <v>No</v>
      </c>
      <c r="J6027" s="16">
        <f ca="1">VLOOKUP(Table3[[#This Row],[PRODUCT ID]],Table1[[PRODUCT]:[SELLING PRICE]],4,FALSE)</f>
        <v>173</v>
      </c>
      <c r="K6027" s="16">
        <f ca="1">VLOOKUP(Table3[[#This Row],[PRODUCT ID]],Table1[[PRODUCT]:[SELLING PRICE]],5,FALSE)</f>
        <v>53.994644994293523</v>
      </c>
      <c r="L6027" s="16">
        <f ca="1">J6027*Table3[[#This Row],[QUANTITY]]</f>
        <v>1211</v>
      </c>
      <c r="M6027" s="16">
        <f ca="1">K6027*Table3[[#This Row],[QUANTITY]]*(1-Table3[[#This Row],[DISCOUNT %]])</f>
        <v>377.44881707005186</v>
      </c>
      <c r="N6027" s="3">
        <f>DAY(Table3[[#This Row],[DATE]])</f>
        <v>1</v>
      </c>
      <c r="O6027" s="3" t="str">
        <f>TEXT(Table3[[#This Row],[DATE]],"mmm")</f>
        <v>Jul</v>
      </c>
      <c r="P6027" s="3">
        <f>YEAR(Table3[[#This Row],[DATE]])</f>
        <v>2037</v>
      </c>
    </row>
    <row r="6028" spans="1:16" x14ac:dyDescent="0.3">
      <c r="A6028" s="6">
        <v>50223</v>
      </c>
      <c r="B6028" s="7" t="s">
        <v>1834</v>
      </c>
      <c r="C6028" s="9">
        <f t="shared" ca="1" si="188"/>
        <v>8</v>
      </c>
      <c r="D6028" s="9" t="s">
        <v>2117</v>
      </c>
      <c r="E6028" s="9" t="s">
        <v>2118</v>
      </c>
      <c r="F6028" s="10">
        <f t="shared" ca="1" si="189"/>
        <v>1.7950530321289128E-3</v>
      </c>
      <c r="G6028" s="3" t="str">
        <f>VLOOKUP(Table3[[#This Row],[PRODUCT ID]],Table1[[PRODUCT]:[SELLING PRICE]],1,FALSE)</f>
        <v>Product782</v>
      </c>
      <c r="H6028" s="3" t="str">
        <f>VLOOKUP(Table3[[#This Row],[PRODUCT ID]],Table1[[PRODUCT]:[SELLING PRICE]],2,FALSE)</f>
        <v>Category4</v>
      </c>
      <c r="I6028" s="3" t="str">
        <f>VLOOKUP(Table3[[#This Row],[PRODUCT ID]],Table1[[PRODUCT]:[SELLING PRICE]],3,FALSE)</f>
        <v>Kg</v>
      </c>
      <c r="J6028" s="16">
        <f ca="1">VLOOKUP(Table3[[#This Row],[PRODUCT ID]],Table1[[PRODUCT]:[SELLING PRICE]],4,FALSE)</f>
        <v>229</v>
      </c>
      <c r="K6028" s="16">
        <f ca="1">VLOOKUP(Table3[[#This Row],[PRODUCT ID]],Table1[[PRODUCT]:[SELLING PRICE]],5,FALSE)</f>
        <v>97.479026665198788</v>
      </c>
      <c r="L6028" s="16">
        <f ca="1">J6028*Table3[[#This Row],[QUANTITY]]</f>
        <v>1832</v>
      </c>
      <c r="M6028" s="16">
        <f ca="1">K6028*Table3[[#This Row],[QUANTITY]]*(1-Table3[[#This Row],[DISCOUNT %]])</f>
        <v>778.43237314251564</v>
      </c>
      <c r="N6028" s="3">
        <f>DAY(Table3[[#This Row],[DATE]])</f>
        <v>2</v>
      </c>
      <c r="O6028" s="3" t="str">
        <f>TEXT(Table3[[#This Row],[DATE]],"mmm")</f>
        <v>Jul</v>
      </c>
      <c r="P6028" s="3">
        <f>YEAR(Table3[[#This Row],[DATE]])</f>
        <v>2037</v>
      </c>
    </row>
    <row r="6029" spans="1:16" x14ac:dyDescent="0.3">
      <c r="A6029" s="6">
        <v>50224</v>
      </c>
      <c r="B6029" s="7" t="s">
        <v>1835</v>
      </c>
      <c r="C6029" s="9">
        <f t="shared" ca="1" si="188"/>
        <v>3</v>
      </c>
      <c r="D6029" s="9" t="s">
        <v>2117</v>
      </c>
      <c r="E6029" s="9" t="s">
        <v>2118</v>
      </c>
      <c r="F6029" s="10">
        <f t="shared" ca="1" si="189"/>
        <v>3.7408183774105395E-2</v>
      </c>
      <c r="G6029" s="3" t="str">
        <f>VLOOKUP(Table3[[#This Row],[PRODUCT ID]],Table1[[PRODUCT]:[SELLING PRICE]],1,FALSE)</f>
        <v>Product783</v>
      </c>
      <c r="H6029" s="3" t="str">
        <f>VLOOKUP(Table3[[#This Row],[PRODUCT ID]],Table1[[PRODUCT]:[SELLING PRICE]],2,FALSE)</f>
        <v>Category5</v>
      </c>
      <c r="I6029" s="3" t="str">
        <f>VLOOKUP(Table3[[#This Row],[PRODUCT ID]],Table1[[PRODUCT]:[SELLING PRICE]],3,FALSE)</f>
        <v>Kg</v>
      </c>
      <c r="J6029" s="16">
        <f ca="1">VLOOKUP(Table3[[#This Row],[PRODUCT ID]],Table1[[PRODUCT]:[SELLING PRICE]],4,FALSE)</f>
        <v>141</v>
      </c>
      <c r="K6029" s="16">
        <f ca="1">VLOOKUP(Table3[[#This Row],[PRODUCT ID]],Table1[[PRODUCT]:[SELLING PRICE]],5,FALSE)</f>
        <v>234.90257326311573</v>
      </c>
      <c r="L6029" s="16">
        <f ca="1">J6029*Table3[[#This Row],[QUANTITY]]</f>
        <v>423</v>
      </c>
      <c r="M6029" s="16">
        <f ca="1">K6029*Table3[[#This Row],[QUANTITY]]*(1-Table3[[#This Row],[DISCOUNT %]])</f>
        <v>678.34588390043655</v>
      </c>
      <c r="N6029" s="3">
        <f>DAY(Table3[[#This Row],[DATE]])</f>
        <v>3</v>
      </c>
      <c r="O6029" s="3" t="str">
        <f>TEXT(Table3[[#This Row],[DATE]],"mmm")</f>
        <v>Jul</v>
      </c>
      <c r="P6029" s="3">
        <f>YEAR(Table3[[#This Row],[DATE]])</f>
        <v>2037</v>
      </c>
    </row>
    <row r="6030" spans="1:16" x14ac:dyDescent="0.3">
      <c r="A6030" s="6">
        <v>50225</v>
      </c>
      <c r="B6030" s="7" t="s">
        <v>1836</v>
      </c>
      <c r="C6030" s="9">
        <f t="shared" ca="1" si="188"/>
        <v>3</v>
      </c>
      <c r="D6030" s="9" t="s">
        <v>2116</v>
      </c>
      <c r="E6030" s="9" t="s">
        <v>2116</v>
      </c>
      <c r="F6030" s="10">
        <f t="shared" ca="1" si="189"/>
        <v>4.4422964230575727E-2</v>
      </c>
      <c r="G6030" s="3" t="str">
        <f>VLOOKUP(Table3[[#This Row],[PRODUCT ID]],Table1[[PRODUCT]:[SELLING PRICE]],1,FALSE)</f>
        <v>Product784</v>
      </c>
      <c r="H6030" s="3" t="str">
        <f>VLOOKUP(Table3[[#This Row],[PRODUCT ID]],Table1[[PRODUCT]:[SELLING PRICE]],2,FALSE)</f>
        <v>Category1</v>
      </c>
      <c r="I6030" s="3" t="str">
        <f>VLOOKUP(Table3[[#This Row],[PRODUCT ID]],Table1[[PRODUCT]:[SELLING PRICE]],3,FALSE)</f>
        <v>Lt</v>
      </c>
      <c r="J6030" s="16">
        <f ca="1">VLOOKUP(Table3[[#This Row],[PRODUCT ID]],Table1[[PRODUCT]:[SELLING PRICE]],4,FALSE)</f>
        <v>248</v>
      </c>
      <c r="K6030" s="16">
        <f ca="1">VLOOKUP(Table3[[#This Row],[PRODUCT ID]],Table1[[PRODUCT]:[SELLING PRICE]],5,FALSE)</f>
        <v>40.790338047785028</v>
      </c>
      <c r="L6030" s="16">
        <f ca="1">J6030*Table3[[#This Row],[QUANTITY]]</f>
        <v>744</v>
      </c>
      <c r="M6030" s="16">
        <f ca="1">K6030*Table3[[#This Row],[QUANTITY]]*(1-Table3[[#This Row],[DISCOUNT %]])</f>
        <v>116.93493095920554</v>
      </c>
      <c r="N6030" s="3">
        <f>DAY(Table3[[#This Row],[DATE]])</f>
        <v>4</v>
      </c>
      <c r="O6030" s="3" t="str">
        <f>TEXT(Table3[[#This Row],[DATE]],"mmm")</f>
        <v>Jul</v>
      </c>
      <c r="P6030" s="3">
        <f>YEAR(Table3[[#This Row],[DATE]])</f>
        <v>2037</v>
      </c>
    </row>
    <row r="6031" spans="1:16" x14ac:dyDescent="0.3">
      <c r="A6031" s="6">
        <v>50226</v>
      </c>
      <c r="B6031" s="7" t="s">
        <v>1837</v>
      </c>
      <c r="C6031" s="9">
        <f t="shared" ca="1" si="188"/>
        <v>9</v>
      </c>
      <c r="D6031" s="9" t="s">
        <v>2116</v>
      </c>
      <c r="E6031" s="9" t="s">
        <v>2116</v>
      </c>
      <c r="F6031" s="10">
        <f t="shared" ca="1" si="189"/>
        <v>1.7015812826163934E-2</v>
      </c>
      <c r="G6031" s="3" t="str">
        <f>VLOOKUP(Table3[[#This Row],[PRODUCT ID]],Table1[[PRODUCT]:[SELLING PRICE]],1,FALSE)</f>
        <v>Product785</v>
      </c>
      <c r="H6031" s="3" t="str">
        <f>VLOOKUP(Table3[[#This Row],[PRODUCT ID]],Table1[[PRODUCT]:[SELLING PRICE]],2,FALSE)</f>
        <v>Category2</v>
      </c>
      <c r="I6031" s="3" t="str">
        <f>VLOOKUP(Table3[[#This Row],[PRODUCT ID]],Table1[[PRODUCT]:[SELLING PRICE]],3,FALSE)</f>
        <v>Kg</v>
      </c>
      <c r="J6031" s="16">
        <f ca="1">VLOOKUP(Table3[[#This Row],[PRODUCT ID]],Table1[[PRODUCT]:[SELLING PRICE]],4,FALSE)</f>
        <v>161</v>
      </c>
      <c r="K6031" s="16">
        <f ca="1">VLOOKUP(Table3[[#This Row],[PRODUCT ID]],Table1[[PRODUCT]:[SELLING PRICE]],5,FALSE)</f>
        <v>84.222594384039013</v>
      </c>
      <c r="L6031" s="16">
        <f ca="1">J6031*Table3[[#This Row],[QUANTITY]]</f>
        <v>1449</v>
      </c>
      <c r="M6031" s="16">
        <f ca="1">K6031*Table3[[#This Row],[QUANTITY]]*(1-Table3[[#This Row],[DISCOUNT %]])</f>
        <v>745.10530634039651</v>
      </c>
      <c r="N6031" s="3">
        <f>DAY(Table3[[#This Row],[DATE]])</f>
        <v>5</v>
      </c>
      <c r="O6031" s="3" t="str">
        <f>TEXT(Table3[[#This Row],[DATE]],"mmm")</f>
        <v>Jul</v>
      </c>
      <c r="P6031" s="3">
        <f>YEAR(Table3[[#This Row],[DATE]])</f>
        <v>2037</v>
      </c>
    </row>
    <row r="6032" spans="1:16" x14ac:dyDescent="0.3">
      <c r="A6032" s="6">
        <v>50227</v>
      </c>
      <c r="B6032" s="7" t="s">
        <v>1838</v>
      </c>
      <c r="C6032" s="9">
        <f t="shared" ca="1" si="188"/>
        <v>12</v>
      </c>
      <c r="D6032" s="9" t="s">
        <v>2116</v>
      </c>
      <c r="E6032" s="9" t="s">
        <v>2116</v>
      </c>
      <c r="F6032" s="10">
        <f t="shared" ca="1" si="189"/>
        <v>2.761133003471369E-2</v>
      </c>
      <c r="G6032" s="3" t="str">
        <f>VLOOKUP(Table3[[#This Row],[PRODUCT ID]],Table1[[PRODUCT]:[SELLING PRICE]],1,FALSE)</f>
        <v>Product786</v>
      </c>
      <c r="H6032" s="3" t="str">
        <f>VLOOKUP(Table3[[#This Row],[PRODUCT ID]],Table1[[PRODUCT]:[SELLING PRICE]],2,FALSE)</f>
        <v>Category3</v>
      </c>
      <c r="I6032" s="3" t="str">
        <f>VLOOKUP(Table3[[#This Row],[PRODUCT ID]],Table1[[PRODUCT]:[SELLING PRICE]],3,FALSE)</f>
        <v>Lt</v>
      </c>
      <c r="J6032" s="16">
        <f ca="1">VLOOKUP(Table3[[#This Row],[PRODUCT ID]],Table1[[PRODUCT]:[SELLING PRICE]],4,FALSE)</f>
        <v>69</v>
      </c>
      <c r="K6032" s="16">
        <f ca="1">VLOOKUP(Table3[[#This Row],[PRODUCT ID]],Table1[[PRODUCT]:[SELLING PRICE]],5,FALSE)</f>
        <v>266.15699557290611</v>
      </c>
      <c r="L6032" s="16">
        <f ca="1">J6032*Table3[[#This Row],[QUANTITY]]</f>
        <v>828</v>
      </c>
      <c r="M6032" s="16">
        <f ca="1">K6032*Table3[[#This Row],[QUANTITY]]*(1-Table3[[#This Row],[DISCOUNT %]])</f>
        <v>3105.6965631251373</v>
      </c>
      <c r="N6032" s="3">
        <f>DAY(Table3[[#This Row],[DATE]])</f>
        <v>6</v>
      </c>
      <c r="O6032" s="3" t="str">
        <f>TEXT(Table3[[#This Row],[DATE]],"mmm")</f>
        <v>Jul</v>
      </c>
      <c r="P6032" s="3">
        <f>YEAR(Table3[[#This Row],[DATE]])</f>
        <v>2037</v>
      </c>
    </row>
    <row r="6033" spans="1:16" x14ac:dyDescent="0.3">
      <c r="A6033" s="6">
        <v>50228</v>
      </c>
      <c r="B6033" s="7" t="s">
        <v>1839</v>
      </c>
      <c r="C6033" s="9">
        <f t="shared" ca="1" si="188"/>
        <v>8</v>
      </c>
      <c r="D6033" s="9" t="s">
        <v>2116</v>
      </c>
      <c r="E6033" s="9" t="s">
        <v>2116</v>
      </c>
      <c r="F6033" s="10">
        <f t="shared" ca="1" si="189"/>
        <v>2.7492290250330176E-2</v>
      </c>
      <c r="G6033" s="3" t="str">
        <f>VLOOKUP(Table3[[#This Row],[PRODUCT ID]],Table1[[PRODUCT]:[SELLING PRICE]],1,FALSE)</f>
        <v>Product787</v>
      </c>
      <c r="H6033" s="3" t="str">
        <f>VLOOKUP(Table3[[#This Row],[PRODUCT ID]],Table1[[PRODUCT]:[SELLING PRICE]],2,FALSE)</f>
        <v>Category4</v>
      </c>
      <c r="I6033" s="3" t="str">
        <f>VLOOKUP(Table3[[#This Row],[PRODUCT ID]],Table1[[PRODUCT]:[SELLING PRICE]],3,FALSE)</f>
        <v>Ft</v>
      </c>
      <c r="J6033" s="16">
        <f ca="1">VLOOKUP(Table3[[#This Row],[PRODUCT ID]],Table1[[PRODUCT]:[SELLING PRICE]],4,FALSE)</f>
        <v>7</v>
      </c>
      <c r="K6033" s="16">
        <f ca="1">VLOOKUP(Table3[[#This Row],[PRODUCT ID]],Table1[[PRODUCT]:[SELLING PRICE]],5,FALSE)</f>
        <v>182.68316812436925</v>
      </c>
      <c r="L6033" s="16">
        <f ca="1">J6033*Table3[[#This Row],[QUANTITY]]</f>
        <v>56</v>
      </c>
      <c r="M6033" s="16">
        <f ca="1">K6033*Table3[[#This Row],[QUANTITY]]*(1-Table3[[#This Row],[DISCOUNT %]])</f>
        <v>1421.2863155395537</v>
      </c>
      <c r="N6033" s="3">
        <f>DAY(Table3[[#This Row],[DATE]])</f>
        <v>7</v>
      </c>
      <c r="O6033" s="3" t="str">
        <f>TEXT(Table3[[#This Row],[DATE]],"mmm")</f>
        <v>Jul</v>
      </c>
      <c r="P6033" s="3">
        <f>YEAR(Table3[[#This Row],[DATE]])</f>
        <v>2037</v>
      </c>
    </row>
    <row r="6034" spans="1:16" x14ac:dyDescent="0.3">
      <c r="A6034" s="6">
        <v>50229</v>
      </c>
      <c r="B6034" s="7" t="s">
        <v>1840</v>
      </c>
      <c r="C6034" s="9">
        <f t="shared" ca="1" si="188"/>
        <v>5</v>
      </c>
      <c r="D6034" s="9" t="s">
        <v>2115</v>
      </c>
      <c r="E6034" s="9" t="s">
        <v>2118</v>
      </c>
      <c r="F6034" s="10">
        <f t="shared" ca="1" si="189"/>
        <v>8.9263919704382022E-2</v>
      </c>
      <c r="G6034" s="3" t="str">
        <f>VLOOKUP(Table3[[#This Row],[PRODUCT ID]],Table1[[PRODUCT]:[SELLING PRICE]],1,FALSE)</f>
        <v>Product788</v>
      </c>
      <c r="H6034" s="3" t="str">
        <f>VLOOKUP(Table3[[#This Row],[PRODUCT ID]],Table1[[PRODUCT]:[SELLING PRICE]],2,FALSE)</f>
        <v>Category5</v>
      </c>
      <c r="I6034" s="3" t="str">
        <f>VLOOKUP(Table3[[#This Row],[PRODUCT ID]],Table1[[PRODUCT]:[SELLING PRICE]],3,FALSE)</f>
        <v>Kg</v>
      </c>
      <c r="J6034" s="16">
        <f ca="1">VLOOKUP(Table3[[#This Row],[PRODUCT ID]],Table1[[PRODUCT]:[SELLING PRICE]],4,FALSE)</f>
        <v>80</v>
      </c>
      <c r="K6034" s="16">
        <f ca="1">VLOOKUP(Table3[[#This Row],[PRODUCT ID]],Table1[[PRODUCT]:[SELLING PRICE]],5,FALSE)</f>
        <v>310.04391283369631</v>
      </c>
      <c r="L6034" s="16">
        <f ca="1">J6034*Table3[[#This Row],[QUANTITY]]</f>
        <v>400</v>
      </c>
      <c r="M6034" s="16">
        <f ca="1">K6034*Table3[[#This Row],[QUANTITY]]*(1-Table3[[#This Row],[DISCOUNT %]])</f>
        <v>1411.8408894683841</v>
      </c>
      <c r="N6034" s="3">
        <f>DAY(Table3[[#This Row],[DATE]])</f>
        <v>8</v>
      </c>
      <c r="O6034" s="3" t="str">
        <f>TEXT(Table3[[#This Row],[DATE]],"mmm")</f>
        <v>Jul</v>
      </c>
      <c r="P6034" s="3">
        <f>YEAR(Table3[[#This Row],[DATE]])</f>
        <v>2037</v>
      </c>
    </row>
    <row r="6035" spans="1:16" x14ac:dyDescent="0.3">
      <c r="A6035" s="6">
        <v>50230</v>
      </c>
      <c r="B6035" s="7" t="s">
        <v>1841</v>
      </c>
      <c r="C6035" s="9">
        <f t="shared" ca="1" si="188"/>
        <v>2</v>
      </c>
      <c r="D6035" s="9" t="s">
        <v>2116</v>
      </c>
      <c r="E6035" s="9" t="s">
        <v>2116</v>
      </c>
      <c r="F6035" s="10">
        <f t="shared" ca="1" si="189"/>
        <v>8.6696217391273117E-2</v>
      </c>
      <c r="G6035" s="3" t="str">
        <f>VLOOKUP(Table3[[#This Row],[PRODUCT ID]],Table1[[PRODUCT]:[SELLING PRICE]],1,FALSE)</f>
        <v>Product789</v>
      </c>
      <c r="H6035" s="3" t="str">
        <f>VLOOKUP(Table3[[#This Row],[PRODUCT ID]],Table1[[PRODUCT]:[SELLING PRICE]],2,FALSE)</f>
        <v>Category1</v>
      </c>
      <c r="I6035" s="3" t="str">
        <f>VLOOKUP(Table3[[#This Row],[PRODUCT ID]],Table1[[PRODUCT]:[SELLING PRICE]],3,FALSE)</f>
        <v>No</v>
      </c>
      <c r="J6035" s="16">
        <f ca="1">VLOOKUP(Table3[[#This Row],[PRODUCT ID]],Table1[[PRODUCT]:[SELLING PRICE]],4,FALSE)</f>
        <v>223</v>
      </c>
      <c r="K6035" s="16">
        <f ca="1">VLOOKUP(Table3[[#This Row],[PRODUCT ID]],Table1[[PRODUCT]:[SELLING PRICE]],5,FALSE)</f>
        <v>25.31682701837261</v>
      </c>
      <c r="L6035" s="16">
        <f ca="1">J6035*Table3[[#This Row],[QUANTITY]]</f>
        <v>446</v>
      </c>
      <c r="M6035" s="16">
        <f ca="1">K6035*Table3[[#This Row],[QUANTITY]]*(1-Table3[[#This Row],[DISCOUNT %]])</f>
        <v>46.243907759061045</v>
      </c>
      <c r="N6035" s="3">
        <f>DAY(Table3[[#This Row],[DATE]])</f>
        <v>9</v>
      </c>
      <c r="O6035" s="3" t="str">
        <f>TEXT(Table3[[#This Row],[DATE]],"mmm")</f>
        <v>Jul</v>
      </c>
      <c r="P6035" s="3">
        <f>YEAR(Table3[[#This Row],[DATE]])</f>
        <v>2037</v>
      </c>
    </row>
    <row r="6036" spans="1:16" x14ac:dyDescent="0.3">
      <c r="A6036" s="6">
        <v>50231</v>
      </c>
      <c r="B6036" s="7" t="s">
        <v>1842</v>
      </c>
      <c r="C6036" s="9">
        <f t="shared" ca="1" si="188"/>
        <v>5</v>
      </c>
      <c r="D6036" s="9" t="s">
        <v>2117</v>
      </c>
      <c r="E6036" s="9" t="s">
        <v>2116</v>
      </c>
      <c r="F6036" s="10">
        <f t="shared" ca="1" si="189"/>
        <v>1.8566414633874297E-2</v>
      </c>
      <c r="G6036" s="3" t="str">
        <f>VLOOKUP(Table3[[#This Row],[PRODUCT ID]],Table1[[PRODUCT]:[SELLING PRICE]],1,FALSE)</f>
        <v>Product790</v>
      </c>
      <c r="H6036" s="3" t="str">
        <f>VLOOKUP(Table3[[#This Row],[PRODUCT ID]],Table1[[PRODUCT]:[SELLING PRICE]],2,FALSE)</f>
        <v>Category2</v>
      </c>
      <c r="I6036" s="3" t="str">
        <f>VLOOKUP(Table3[[#This Row],[PRODUCT ID]],Table1[[PRODUCT]:[SELLING PRICE]],3,FALSE)</f>
        <v>No</v>
      </c>
      <c r="J6036" s="16">
        <f ca="1">VLOOKUP(Table3[[#This Row],[PRODUCT ID]],Table1[[PRODUCT]:[SELLING PRICE]],4,FALSE)</f>
        <v>29</v>
      </c>
      <c r="K6036" s="16">
        <f ca="1">VLOOKUP(Table3[[#This Row],[PRODUCT ID]],Table1[[PRODUCT]:[SELLING PRICE]],5,FALSE)</f>
        <v>65.314952055012924</v>
      </c>
      <c r="L6036" s="16">
        <f ca="1">J6036*Table3[[#This Row],[QUANTITY]]</f>
        <v>145</v>
      </c>
      <c r="M6036" s="16">
        <f ca="1">K6036*Table3[[#This Row],[QUANTITY]]*(1-Table3[[#This Row],[DISCOUNT %]])</f>
        <v>320.51143786683963</v>
      </c>
      <c r="N6036" s="3">
        <f>DAY(Table3[[#This Row],[DATE]])</f>
        <v>10</v>
      </c>
      <c r="O6036" s="3" t="str">
        <f>TEXT(Table3[[#This Row],[DATE]],"mmm")</f>
        <v>Jul</v>
      </c>
      <c r="P6036" s="3">
        <f>YEAR(Table3[[#This Row],[DATE]])</f>
        <v>2037</v>
      </c>
    </row>
    <row r="6037" spans="1:16" x14ac:dyDescent="0.3">
      <c r="A6037" s="6">
        <v>50232</v>
      </c>
      <c r="B6037" s="7" t="s">
        <v>1843</v>
      </c>
      <c r="C6037" s="9">
        <f t="shared" ca="1" si="188"/>
        <v>1</v>
      </c>
      <c r="D6037" s="9" t="s">
        <v>2115</v>
      </c>
      <c r="E6037" s="9" t="s">
        <v>2116</v>
      </c>
      <c r="F6037" s="10">
        <f t="shared" ca="1" si="189"/>
        <v>8.1778389651386368E-2</v>
      </c>
      <c r="G6037" s="3" t="str">
        <f>VLOOKUP(Table3[[#This Row],[PRODUCT ID]],Table1[[PRODUCT]:[SELLING PRICE]],1,FALSE)</f>
        <v>Product791</v>
      </c>
      <c r="H6037" s="3" t="str">
        <f>VLOOKUP(Table3[[#This Row],[PRODUCT ID]],Table1[[PRODUCT]:[SELLING PRICE]],2,FALSE)</f>
        <v>Category3</v>
      </c>
      <c r="I6037" s="3" t="str">
        <f>VLOOKUP(Table3[[#This Row],[PRODUCT ID]],Table1[[PRODUCT]:[SELLING PRICE]],3,FALSE)</f>
        <v>Ft</v>
      </c>
      <c r="J6037" s="16">
        <f ca="1">VLOOKUP(Table3[[#This Row],[PRODUCT ID]],Table1[[PRODUCT]:[SELLING PRICE]],4,FALSE)</f>
        <v>34</v>
      </c>
      <c r="K6037" s="16">
        <f ca="1">VLOOKUP(Table3[[#This Row],[PRODUCT ID]],Table1[[PRODUCT]:[SELLING PRICE]],5,FALSE)</f>
        <v>273.34164892288879</v>
      </c>
      <c r="L6037" s="16">
        <f ca="1">J6037*Table3[[#This Row],[QUANTITY]]</f>
        <v>34</v>
      </c>
      <c r="M6037" s="16">
        <f ca="1">K6037*Table3[[#This Row],[QUANTITY]]*(1-Table3[[#This Row],[DISCOUNT %]])</f>
        <v>250.98820904932032</v>
      </c>
      <c r="N6037" s="3">
        <f>DAY(Table3[[#This Row],[DATE]])</f>
        <v>11</v>
      </c>
      <c r="O6037" s="3" t="str">
        <f>TEXT(Table3[[#This Row],[DATE]],"mmm")</f>
        <v>Jul</v>
      </c>
      <c r="P6037" s="3">
        <f>YEAR(Table3[[#This Row],[DATE]])</f>
        <v>2037</v>
      </c>
    </row>
    <row r="6038" spans="1:16" x14ac:dyDescent="0.3">
      <c r="A6038" s="6">
        <v>50233</v>
      </c>
      <c r="B6038" s="7" t="s">
        <v>1844</v>
      </c>
      <c r="C6038" s="9">
        <f t="shared" ca="1" si="188"/>
        <v>9</v>
      </c>
      <c r="D6038" s="9" t="s">
        <v>2115</v>
      </c>
      <c r="E6038" s="9" t="s">
        <v>2116</v>
      </c>
      <c r="F6038" s="10">
        <f t="shared" ca="1" si="189"/>
        <v>7.1209059985728226E-2</v>
      </c>
      <c r="G6038" s="3" t="str">
        <f>VLOOKUP(Table3[[#This Row],[PRODUCT ID]],Table1[[PRODUCT]:[SELLING PRICE]],1,FALSE)</f>
        <v>Product792</v>
      </c>
      <c r="H6038" s="3" t="str">
        <f>VLOOKUP(Table3[[#This Row],[PRODUCT ID]],Table1[[PRODUCT]:[SELLING PRICE]],2,FALSE)</f>
        <v>Category4</v>
      </c>
      <c r="I6038" s="3" t="str">
        <f>VLOOKUP(Table3[[#This Row],[PRODUCT ID]],Table1[[PRODUCT]:[SELLING PRICE]],3,FALSE)</f>
        <v>No</v>
      </c>
      <c r="J6038" s="16">
        <f ca="1">VLOOKUP(Table3[[#This Row],[PRODUCT ID]],Table1[[PRODUCT]:[SELLING PRICE]],4,FALSE)</f>
        <v>127</v>
      </c>
      <c r="K6038" s="16">
        <f ca="1">VLOOKUP(Table3[[#This Row],[PRODUCT ID]],Table1[[PRODUCT]:[SELLING PRICE]],5,FALSE)</f>
        <v>316.60594913780449</v>
      </c>
      <c r="L6038" s="16">
        <f ca="1">J6038*Table3[[#This Row],[QUANTITY]]</f>
        <v>1143</v>
      </c>
      <c r="M6038" s="16">
        <f ca="1">K6038*Table3[[#This Row],[QUANTITY]]*(1-Table3[[#This Row],[DISCOUNT %]])</f>
        <v>2646.5466340243092</v>
      </c>
      <c r="N6038" s="3">
        <f>DAY(Table3[[#This Row],[DATE]])</f>
        <v>12</v>
      </c>
      <c r="O6038" s="3" t="str">
        <f>TEXT(Table3[[#This Row],[DATE]],"mmm")</f>
        <v>Jul</v>
      </c>
      <c r="P6038" s="3">
        <f>YEAR(Table3[[#This Row],[DATE]])</f>
        <v>2037</v>
      </c>
    </row>
    <row r="6039" spans="1:16" x14ac:dyDescent="0.3">
      <c r="A6039" s="6">
        <v>50234</v>
      </c>
      <c r="B6039" s="7" t="s">
        <v>1845</v>
      </c>
      <c r="C6039" s="9">
        <f t="shared" ca="1" si="188"/>
        <v>15</v>
      </c>
      <c r="D6039" s="9" t="s">
        <v>2115</v>
      </c>
      <c r="E6039" s="9" t="s">
        <v>2116</v>
      </c>
      <c r="F6039" s="10">
        <f t="shared" ca="1" si="189"/>
        <v>2.8513687810266954E-2</v>
      </c>
      <c r="G6039" s="3" t="str">
        <f>VLOOKUP(Table3[[#This Row],[PRODUCT ID]],Table1[[PRODUCT]:[SELLING PRICE]],1,FALSE)</f>
        <v>Product793</v>
      </c>
      <c r="H6039" s="3" t="str">
        <f>VLOOKUP(Table3[[#This Row],[PRODUCT ID]],Table1[[PRODUCT]:[SELLING PRICE]],2,FALSE)</f>
        <v>Category1</v>
      </c>
      <c r="I6039" s="3" t="str">
        <f>VLOOKUP(Table3[[#This Row],[PRODUCT ID]],Table1[[PRODUCT]:[SELLING PRICE]],3,FALSE)</f>
        <v>Kg</v>
      </c>
      <c r="J6039" s="16">
        <f ca="1">VLOOKUP(Table3[[#This Row],[PRODUCT ID]],Table1[[PRODUCT]:[SELLING PRICE]],4,FALSE)</f>
        <v>165</v>
      </c>
      <c r="K6039" s="16">
        <f ca="1">VLOOKUP(Table3[[#This Row],[PRODUCT ID]],Table1[[PRODUCT]:[SELLING PRICE]],5,FALSE)</f>
        <v>264.80533608960945</v>
      </c>
      <c r="L6039" s="16">
        <f ca="1">J6039*Table3[[#This Row],[QUANTITY]]</f>
        <v>2475</v>
      </c>
      <c r="M6039" s="16">
        <f ca="1">K6039*Table3[[#This Row],[QUANTITY]]*(1-Table3[[#This Row],[DISCOUNT %]])</f>
        <v>3858.821391087863</v>
      </c>
      <c r="N6039" s="3">
        <f>DAY(Table3[[#This Row],[DATE]])</f>
        <v>13</v>
      </c>
      <c r="O6039" s="3" t="str">
        <f>TEXT(Table3[[#This Row],[DATE]],"mmm")</f>
        <v>Jul</v>
      </c>
      <c r="P6039" s="3">
        <f>YEAR(Table3[[#This Row],[DATE]])</f>
        <v>2037</v>
      </c>
    </row>
    <row r="6040" spans="1:16" x14ac:dyDescent="0.3">
      <c r="A6040" s="6">
        <v>50235</v>
      </c>
      <c r="B6040" s="7" t="s">
        <v>1846</v>
      </c>
      <c r="C6040" s="9">
        <f t="shared" ca="1" si="188"/>
        <v>7</v>
      </c>
      <c r="D6040" s="9" t="s">
        <v>2116</v>
      </c>
      <c r="E6040" s="9" t="s">
        <v>2118</v>
      </c>
      <c r="F6040" s="10">
        <f t="shared" ca="1" si="189"/>
        <v>3.7327063329243342E-2</v>
      </c>
      <c r="G6040" s="3" t="str">
        <f>VLOOKUP(Table3[[#This Row],[PRODUCT ID]],Table1[[PRODUCT]:[SELLING PRICE]],1,FALSE)</f>
        <v>Product794</v>
      </c>
      <c r="H6040" s="3" t="str">
        <f>VLOOKUP(Table3[[#This Row],[PRODUCT ID]],Table1[[PRODUCT]:[SELLING PRICE]],2,FALSE)</f>
        <v>Category2</v>
      </c>
      <c r="I6040" s="3" t="str">
        <f>VLOOKUP(Table3[[#This Row],[PRODUCT ID]],Table1[[PRODUCT]:[SELLING PRICE]],3,FALSE)</f>
        <v>Kg</v>
      </c>
      <c r="J6040" s="16">
        <f ca="1">VLOOKUP(Table3[[#This Row],[PRODUCT ID]],Table1[[PRODUCT]:[SELLING PRICE]],4,FALSE)</f>
        <v>147</v>
      </c>
      <c r="K6040" s="16">
        <f ca="1">VLOOKUP(Table3[[#This Row],[PRODUCT ID]],Table1[[PRODUCT]:[SELLING PRICE]],5,FALSE)</f>
        <v>112.81149726064248</v>
      </c>
      <c r="L6040" s="16">
        <f ca="1">J6040*Table3[[#This Row],[QUANTITY]]</f>
        <v>1029</v>
      </c>
      <c r="M6040" s="16">
        <f ca="1">K6040*Table3[[#This Row],[QUANTITY]]*(1-Table3[[#This Row],[DISCOUNT %]])</f>
        <v>760.20402750689414</v>
      </c>
      <c r="N6040" s="3">
        <f>DAY(Table3[[#This Row],[DATE]])</f>
        <v>14</v>
      </c>
      <c r="O6040" s="3" t="str">
        <f>TEXT(Table3[[#This Row],[DATE]],"mmm")</f>
        <v>Jul</v>
      </c>
      <c r="P6040" s="3">
        <f>YEAR(Table3[[#This Row],[DATE]])</f>
        <v>2037</v>
      </c>
    </row>
    <row r="6041" spans="1:16" x14ac:dyDescent="0.3">
      <c r="A6041" s="6">
        <v>50236</v>
      </c>
      <c r="B6041" s="7" t="s">
        <v>1847</v>
      </c>
      <c r="C6041" s="9">
        <f t="shared" ca="1" si="188"/>
        <v>12</v>
      </c>
      <c r="D6041" s="9" t="s">
        <v>2116</v>
      </c>
      <c r="E6041" s="9" t="s">
        <v>2118</v>
      </c>
      <c r="F6041" s="10">
        <f t="shared" ca="1" si="189"/>
        <v>7.2668076770724385E-2</v>
      </c>
      <c r="G6041" s="3" t="str">
        <f>VLOOKUP(Table3[[#This Row],[PRODUCT ID]],Table1[[PRODUCT]:[SELLING PRICE]],1,FALSE)</f>
        <v>Product795</v>
      </c>
      <c r="H6041" s="3" t="str">
        <f>VLOOKUP(Table3[[#This Row],[PRODUCT ID]],Table1[[PRODUCT]:[SELLING PRICE]],2,FALSE)</f>
        <v>Category3</v>
      </c>
      <c r="I6041" s="3" t="str">
        <f>VLOOKUP(Table3[[#This Row],[PRODUCT ID]],Table1[[PRODUCT]:[SELLING PRICE]],3,FALSE)</f>
        <v>Lt</v>
      </c>
      <c r="J6041" s="16">
        <f ca="1">VLOOKUP(Table3[[#This Row],[PRODUCT ID]],Table1[[PRODUCT]:[SELLING PRICE]],4,FALSE)</f>
        <v>213</v>
      </c>
      <c r="K6041" s="16">
        <f ca="1">VLOOKUP(Table3[[#This Row],[PRODUCT ID]],Table1[[PRODUCT]:[SELLING PRICE]],5,FALSE)</f>
        <v>284.10623503644314</v>
      </c>
      <c r="L6041" s="16">
        <f ca="1">J6041*Table3[[#This Row],[QUANTITY]]</f>
        <v>2556</v>
      </c>
      <c r="M6041" s="16">
        <f ca="1">K6041*Table3[[#This Row],[QUANTITY]]*(1-Table3[[#This Row],[DISCOUNT %]])</f>
        <v>3161.5293760532809</v>
      </c>
      <c r="N6041" s="3">
        <f>DAY(Table3[[#This Row],[DATE]])</f>
        <v>15</v>
      </c>
      <c r="O6041" s="3" t="str">
        <f>TEXT(Table3[[#This Row],[DATE]],"mmm")</f>
        <v>Jul</v>
      </c>
      <c r="P6041" s="3">
        <f>YEAR(Table3[[#This Row],[DATE]])</f>
        <v>2037</v>
      </c>
    </row>
    <row r="6042" spans="1:16" x14ac:dyDescent="0.3">
      <c r="A6042" s="6">
        <v>50237</v>
      </c>
      <c r="B6042" s="7" t="s">
        <v>1848</v>
      </c>
      <c r="C6042" s="9">
        <f t="shared" ca="1" si="188"/>
        <v>12</v>
      </c>
      <c r="D6042" s="9" t="s">
        <v>2116</v>
      </c>
      <c r="E6042" s="9" t="s">
        <v>2116</v>
      </c>
      <c r="F6042" s="10">
        <f t="shared" ca="1" si="189"/>
        <v>9.8045124646826257E-2</v>
      </c>
      <c r="G6042" s="3" t="str">
        <f>VLOOKUP(Table3[[#This Row],[PRODUCT ID]],Table1[[PRODUCT]:[SELLING PRICE]],1,FALSE)</f>
        <v>Product796</v>
      </c>
      <c r="H6042" s="3" t="str">
        <f>VLOOKUP(Table3[[#This Row],[PRODUCT ID]],Table1[[PRODUCT]:[SELLING PRICE]],2,FALSE)</f>
        <v>Category4</v>
      </c>
      <c r="I6042" s="3" t="str">
        <f>VLOOKUP(Table3[[#This Row],[PRODUCT ID]],Table1[[PRODUCT]:[SELLING PRICE]],3,FALSE)</f>
        <v>Kg</v>
      </c>
      <c r="J6042" s="16">
        <f ca="1">VLOOKUP(Table3[[#This Row],[PRODUCT ID]],Table1[[PRODUCT]:[SELLING PRICE]],4,FALSE)</f>
        <v>246</v>
      </c>
      <c r="K6042" s="16">
        <f ca="1">VLOOKUP(Table3[[#This Row],[PRODUCT ID]],Table1[[PRODUCT]:[SELLING PRICE]],5,FALSE)</f>
        <v>294.3831983594082</v>
      </c>
      <c r="L6042" s="16">
        <f ca="1">J6042*Table3[[#This Row],[QUANTITY]]</f>
        <v>2952</v>
      </c>
      <c r="M6042" s="16">
        <f ca="1">K6042*Table3[[#This Row],[QUANTITY]]*(1-Table3[[#This Row],[DISCOUNT %]])</f>
        <v>3186.2443317879438</v>
      </c>
      <c r="N6042" s="3">
        <f>DAY(Table3[[#This Row],[DATE]])</f>
        <v>16</v>
      </c>
      <c r="O6042" s="3" t="str">
        <f>TEXT(Table3[[#This Row],[DATE]],"mmm")</f>
        <v>Jul</v>
      </c>
      <c r="P6042" s="3">
        <f>YEAR(Table3[[#This Row],[DATE]])</f>
        <v>2037</v>
      </c>
    </row>
    <row r="6043" spans="1:16" x14ac:dyDescent="0.3">
      <c r="A6043" s="6">
        <v>50238</v>
      </c>
      <c r="B6043" s="7" t="s">
        <v>1849</v>
      </c>
      <c r="C6043" s="9">
        <f t="shared" ca="1" si="188"/>
        <v>9</v>
      </c>
      <c r="D6043" s="9" t="s">
        <v>2115</v>
      </c>
      <c r="E6043" s="9" t="s">
        <v>2116</v>
      </c>
      <c r="F6043" s="10">
        <f t="shared" ca="1" si="189"/>
        <v>2.3757895205452576E-3</v>
      </c>
      <c r="G6043" s="3" t="str">
        <f>VLOOKUP(Table3[[#This Row],[PRODUCT ID]],Table1[[PRODUCT]:[SELLING PRICE]],1,FALSE)</f>
        <v>Product797</v>
      </c>
      <c r="H6043" s="3" t="str">
        <f>VLOOKUP(Table3[[#This Row],[PRODUCT ID]],Table1[[PRODUCT]:[SELLING PRICE]],2,FALSE)</f>
        <v>Category5</v>
      </c>
      <c r="I6043" s="3" t="str">
        <f>VLOOKUP(Table3[[#This Row],[PRODUCT ID]],Table1[[PRODUCT]:[SELLING PRICE]],3,FALSE)</f>
        <v>Lt</v>
      </c>
      <c r="J6043" s="16">
        <f ca="1">VLOOKUP(Table3[[#This Row],[PRODUCT ID]],Table1[[PRODUCT]:[SELLING PRICE]],4,FALSE)</f>
        <v>11</v>
      </c>
      <c r="K6043" s="16">
        <f ca="1">VLOOKUP(Table3[[#This Row],[PRODUCT ID]],Table1[[PRODUCT]:[SELLING PRICE]],5,FALSE)</f>
        <v>73.748763609531721</v>
      </c>
      <c r="L6043" s="16">
        <f ca="1">J6043*Table3[[#This Row],[QUANTITY]]</f>
        <v>99</v>
      </c>
      <c r="M6043" s="16">
        <f ca="1">K6043*Table3[[#This Row],[QUANTITY]]*(1-Table3[[#This Row],[DISCOUNT %]])</f>
        <v>662.16196862815514</v>
      </c>
      <c r="N6043" s="3">
        <f>DAY(Table3[[#This Row],[DATE]])</f>
        <v>17</v>
      </c>
      <c r="O6043" s="3" t="str">
        <f>TEXT(Table3[[#This Row],[DATE]],"mmm")</f>
        <v>Jul</v>
      </c>
      <c r="P6043" s="3">
        <f>YEAR(Table3[[#This Row],[DATE]])</f>
        <v>2037</v>
      </c>
    </row>
    <row r="6044" spans="1:16" x14ac:dyDescent="0.3">
      <c r="A6044" s="6">
        <v>50239</v>
      </c>
      <c r="B6044" s="7" t="s">
        <v>1850</v>
      </c>
      <c r="C6044" s="9">
        <f t="shared" ca="1" si="188"/>
        <v>10</v>
      </c>
      <c r="D6044" s="9" t="s">
        <v>2117</v>
      </c>
      <c r="E6044" s="9" t="s">
        <v>2116</v>
      </c>
      <c r="F6044" s="10">
        <f t="shared" ca="1" si="189"/>
        <v>7.0831912858377574E-2</v>
      </c>
      <c r="G6044" s="3" t="str">
        <f>VLOOKUP(Table3[[#This Row],[PRODUCT ID]],Table1[[PRODUCT]:[SELLING PRICE]],1,FALSE)</f>
        <v>Product798</v>
      </c>
      <c r="H6044" s="3" t="str">
        <f>VLOOKUP(Table3[[#This Row],[PRODUCT ID]],Table1[[PRODUCT]:[SELLING PRICE]],2,FALSE)</f>
        <v>Category1</v>
      </c>
      <c r="I6044" s="3" t="str">
        <f>VLOOKUP(Table3[[#This Row],[PRODUCT ID]],Table1[[PRODUCT]:[SELLING PRICE]],3,FALSE)</f>
        <v>Ft</v>
      </c>
      <c r="J6044" s="16">
        <f ca="1">VLOOKUP(Table3[[#This Row],[PRODUCT ID]],Table1[[PRODUCT]:[SELLING PRICE]],4,FALSE)</f>
        <v>82</v>
      </c>
      <c r="K6044" s="16">
        <f ca="1">VLOOKUP(Table3[[#This Row],[PRODUCT ID]],Table1[[PRODUCT]:[SELLING PRICE]],5,FALSE)</f>
        <v>140.5114351328794</v>
      </c>
      <c r="L6044" s="16">
        <f ca="1">J6044*Table3[[#This Row],[QUANTITY]]</f>
        <v>820</v>
      </c>
      <c r="M6044" s="16">
        <f ca="1">K6044*Table3[[#This Row],[QUANTITY]]*(1-Table3[[#This Row],[DISCOUNT %]])</f>
        <v>1305.5874140394171</v>
      </c>
      <c r="N6044" s="3">
        <f>DAY(Table3[[#This Row],[DATE]])</f>
        <v>18</v>
      </c>
      <c r="O6044" s="3" t="str">
        <f>TEXT(Table3[[#This Row],[DATE]],"mmm")</f>
        <v>Jul</v>
      </c>
      <c r="P6044" s="3">
        <f>YEAR(Table3[[#This Row],[DATE]])</f>
        <v>2037</v>
      </c>
    </row>
    <row r="6045" spans="1:16" x14ac:dyDescent="0.3">
      <c r="A6045" s="6">
        <v>50240</v>
      </c>
      <c r="B6045" s="7" t="s">
        <v>1851</v>
      </c>
      <c r="C6045" s="9">
        <f t="shared" ca="1" si="188"/>
        <v>3</v>
      </c>
      <c r="D6045" s="9" t="s">
        <v>2117</v>
      </c>
      <c r="E6045" s="9" t="s">
        <v>2116</v>
      </c>
      <c r="F6045" s="10">
        <f t="shared" ca="1" si="189"/>
        <v>2.9906757198370538E-2</v>
      </c>
      <c r="G6045" s="3" t="str">
        <f>VLOOKUP(Table3[[#This Row],[PRODUCT ID]],Table1[[PRODUCT]:[SELLING PRICE]],1,FALSE)</f>
        <v>Product799</v>
      </c>
      <c r="H6045" s="3" t="str">
        <f>VLOOKUP(Table3[[#This Row],[PRODUCT ID]],Table1[[PRODUCT]:[SELLING PRICE]],2,FALSE)</f>
        <v>Category2</v>
      </c>
      <c r="I6045" s="3" t="str">
        <f>VLOOKUP(Table3[[#This Row],[PRODUCT ID]],Table1[[PRODUCT]:[SELLING PRICE]],3,FALSE)</f>
        <v>Kg</v>
      </c>
      <c r="J6045" s="16">
        <f ca="1">VLOOKUP(Table3[[#This Row],[PRODUCT ID]],Table1[[PRODUCT]:[SELLING PRICE]],4,FALSE)</f>
        <v>200</v>
      </c>
      <c r="K6045" s="16">
        <f ca="1">VLOOKUP(Table3[[#This Row],[PRODUCT ID]],Table1[[PRODUCT]:[SELLING PRICE]],5,FALSE)</f>
        <v>312.82134606979497</v>
      </c>
      <c r="L6045" s="16">
        <f ca="1">J6045*Table3[[#This Row],[QUANTITY]]</f>
        <v>600</v>
      </c>
      <c r="M6045" s="16">
        <f ca="1">K6045*Table3[[#This Row],[QUANTITY]]*(1-Table3[[#This Row],[DISCOUNT %]])</f>
        <v>910.39762207925446</v>
      </c>
      <c r="N6045" s="3">
        <f>DAY(Table3[[#This Row],[DATE]])</f>
        <v>19</v>
      </c>
      <c r="O6045" s="3" t="str">
        <f>TEXT(Table3[[#This Row],[DATE]],"mmm")</f>
        <v>Jul</v>
      </c>
      <c r="P6045" s="3">
        <f>YEAR(Table3[[#This Row],[DATE]])</f>
        <v>2037</v>
      </c>
    </row>
    <row r="6046" spans="1:16" x14ac:dyDescent="0.3">
      <c r="A6046" s="6">
        <v>50241</v>
      </c>
      <c r="B6046" s="7" t="s">
        <v>1852</v>
      </c>
      <c r="C6046" s="9">
        <f t="shared" ca="1" si="188"/>
        <v>11</v>
      </c>
      <c r="D6046" s="9" t="s">
        <v>2116</v>
      </c>
      <c r="E6046" s="9" t="s">
        <v>2118</v>
      </c>
      <c r="F6046" s="10">
        <f t="shared" ca="1" si="189"/>
        <v>2.3876044006173526E-2</v>
      </c>
      <c r="G6046" s="3" t="str">
        <f>VLOOKUP(Table3[[#This Row],[PRODUCT ID]],Table1[[PRODUCT]:[SELLING PRICE]],1,FALSE)</f>
        <v>Product800</v>
      </c>
      <c r="H6046" s="3" t="str">
        <f>VLOOKUP(Table3[[#This Row],[PRODUCT ID]],Table1[[PRODUCT]:[SELLING PRICE]],2,FALSE)</f>
        <v>Category3</v>
      </c>
      <c r="I6046" s="3" t="str">
        <f>VLOOKUP(Table3[[#This Row],[PRODUCT ID]],Table1[[PRODUCT]:[SELLING PRICE]],3,FALSE)</f>
        <v>No</v>
      </c>
      <c r="J6046" s="16">
        <f ca="1">VLOOKUP(Table3[[#This Row],[PRODUCT ID]],Table1[[PRODUCT]:[SELLING PRICE]],4,FALSE)</f>
        <v>59</v>
      </c>
      <c r="K6046" s="16">
        <f ca="1">VLOOKUP(Table3[[#This Row],[PRODUCT ID]],Table1[[PRODUCT]:[SELLING PRICE]],5,FALSE)</f>
        <v>153.17677726971439</v>
      </c>
      <c r="L6046" s="16">
        <f ca="1">J6046*Table3[[#This Row],[QUANTITY]]</f>
        <v>649</v>
      </c>
      <c r="M6046" s="16">
        <f ca="1">K6046*Table3[[#This Row],[QUANTITY]]*(1-Table3[[#This Row],[DISCOUNT %]])</f>
        <v>1644.7147397438875</v>
      </c>
      <c r="N6046" s="3">
        <f>DAY(Table3[[#This Row],[DATE]])</f>
        <v>20</v>
      </c>
      <c r="O6046" s="3" t="str">
        <f>TEXT(Table3[[#This Row],[DATE]],"mmm")</f>
        <v>Jul</v>
      </c>
      <c r="P6046" s="3">
        <f>YEAR(Table3[[#This Row],[DATE]])</f>
        <v>2037</v>
      </c>
    </row>
    <row r="6047" spans="1:16" x14ac:dyDescent="0.3">
      <c r="A6047" s="6">
        <v>50242</v>
      </c>
      <c r="B6047" s="7" t="s">
        <v>1853</v>
      </c>
      <c r="C6047" s="9">
        <f t="shared" ca="1" si="188"/>
        <v>11</v>
      </c>
      <c r="D6047" s="9" t="s">
        <v>2116</v>
      </c>
      <c r="E6047" s="9" t="s">
        <v>2116</v>
      </c>
      <c r="F6047" s="10">
        <f t="shared" ca="1" si="189"/>
        <v>5.926247072719331E-2</v>
      </c>
      <c r="G6047" s="3" t="str">
        <f>VLOOKUP(Table3[[#This Row],[PRODUCT ID]],Table1[[PRODUCT]:[SELLING PRICE]],1,FALSE)</f>
        <v>Product801</v>
      </c>
      <c r="H6047" s="3" t="str">
        <f>VLOOKUP(Table3[[#This Row],[PRODUCT ID]],Table1[[PRODUCT]:[SELLING PRICE]],2,FALSE)</f>
        <v>Category4</v>
      </c>
      <c r="I6047" s="3" t="str">
        <f>VLOOKUP(Table3[[#This Row],[PRODUCT ID]],Table1[[PRODUCT]:[SELLING PRICE]],3,FALSE)</f>
        <v>No</v>
      </c>
      <c r="J6047" s="16">
        <f ca="1">VLOOKUP(Table3[[#This Row],[PRODUCT ID]],Table1[[PRODUCT]:[SELLING PRICE]],4,FALSE)</f>
        <v>159</v>
      </c>
      <c r="K6047" s="16">
        <f ca="1">VLOOKUP(Table3[[#This Row],[PRODUCT ID]],Table1[[PRODUCT]:[SELLING PRICE]],5,FALSE)</f>
        <v>206.29095579819722</v>
      </c>
      <c r="L6047" s="16">
        <f ca="1">J6047*Table3[[#This Row],[QUANTITY]]</f>
        <v>1749</v>
      </c>
      <c r="M6047" s="16">
        <f ca="1">K6047*Table3[[#This Row],[QUANTITY]]*(1-Table3[[#This Row],[DISCOUNT %]])</f>
        <v>2134.7220847581402</v>
      </c>
      <c r="N6047" s="3">
        <f>DAY(Table3[[#This Row],[DATE]])</f>
        <v>21</v>
      </c>
      <c r="O6047" s="3" t="str">
        <f>TEXT(Table3[[#This Row],[DATE]],"mmm")</f>
        <v>Jul</v>
      </c>
      <c r="P6047" s="3">
        <f>YEAR(Table3[[#This Row],[DATE]])</f>
        <v>2037</v>
      </c>
    </row>
    <row r="6048" spans="1:16" x14ac:dyDescent="0.3">
      <c r="A6048" s="6">
        <v>50243</v>
      </c>
      <c r="B6048" s="7" t="s">
        <v>1854</v>
      </c>
      <c r="C6048" s="9">
        <f t="shared" ca="1" si="188"/>
        <v>14</v>
      </c>
      <c r="D6048" s="9" t="s">
        <v>2116</v>
      </c>
      <c r="E6048" s="9" t="s">
        <v>2116</v>
      </c>
      <c r="F6048" s="10">
        <f t="shared" ca="1" si="189"/>
        <v>3.1349951591752946E-2</v>
      </c>
      <c r="G6048" s="3" t="str">
        <f>VLOOKUP(Table3[[#This Row],[PRODUCT ID]],Table1[[PRODUCT]:[SELLING PRICE]],1,FALSE)</f>
        <v>Product802</v>
      </c>
      <c r="H6048" s="3" t="str">
        <f>VLOOKUP(Table3[[#This Row],[PRODUCT ID]],Table1[[PRODUCT]:[SELLING PRICE]],2,FALSE)</f>
        <v>Category5</v>
      </c>
      <c r="I6048" s="3" t="str">
        <f>VLOOKUP(Table3[[#This Row],[PRODUCT ID]],Table1[[PRODUCT]:[SELLING PRICE]],3,FALSE)</f>
        <v>Ft</v>
      </c>
      <c r="J6048" s="16">
        <f ca="1">VLOOKUP(Table3[[#This Row],[PRODUCT ID]],Table1[[PRODUCT]:[SELLING PRICE]],4,FALSE)</f>
        <v>139</v>
      </c>
      <c r="K6048" s="16">
        <f ca="1">VLOOKUP(Table3[[#This Row],[PRODUCT ID]],Table1[[PRODUCT]:[SELLING PRICE]],5,FALSE)</f>
        <v>315.62548435604242</v>
      </c>
      <c r="L6048" s="16">
        <f ca="1">J6048*Table3[[#This Row],[QUANTITY]]</f>
        <v>1946</v>
      </c>
      <c r="M6048" s="16">
        <f ca="1">K6048*Table3[[#This Row],[QUANTITY]]*(1-Table3[[#This Row],[DISCOUNT %]])</f>
        <v>4280.2289698049972</v>
      </c>
      <c r="N6048" s="3">
        <f>DAY(Table3[[#This Row],[DATE]])</f>
        <v>22</v>
      </c>
      <c r="O6048" s="3" t="str">
        <f>TEXT(Table3[[#This Row],[DATE]],"mmm")</f>
        <v>Jul</v>
      </c>
      <c r="P6048" s="3">
        <f>YEAR(Table3[[#This Row],[DATE]])</f>
        <v>2037</v>
      </c>
    </row>
    <row r="6049" spans="1:16" x14ac:dyDescent="0.3">
      <c r="A6049" s="6">
        <v>50244</v>
      </c>
      <c r="B6049" s="7" t="s">
        <v>1855</v>
      </c>
      <c r="C6049" s="9">
        <f t="shared" ca="1" si="188"/>
        <v>11</v>
      </c>
      <c r="D6049" s="9" t="s">
        <v>2116</v>
      </c>
      <c r="E6049" s="9" t="s">
        <v>2116</v>
      </c>
      <c r="F6049" s="10">
        <f t="shared" ca="1" si="189"/>
        <v>3.5846287553688259E-2</v>
      </c>
      <c r="G6049" s="3" t="str">
        <f>VLOOKUP(Table3[[#This Row],[PRODUCT ID]],Table1[[PRODUCT]:[SELLING PRICE]],1,FALSE)</f>
        <v>Product803</v>
      </c>
      <c r="H6049" s="3" t="str">
        <f>VLOOKUP(Table3[[#This Row],[PRODUCT ID]],Table1[[PRODUCT]:[SELLING PRICE]],2,FALSE)</f>
        <v>Category1</v>
      </c>
      <c r="I6049" s="3" t="str">
        <f>VLOOKUP(Table3[[#This Row],[PRODUCT ID]],Table1[[PRODUCT]:[SELLING PRICE]],3,FALSE)</f>
        <v>No</v>
      </c>
      <c r="J6049" s="16">
        <f ca="1">VLOOKUP(Table3[[#This Row],[PRODUCT ID]],Table1[[PRODUCT]:[SELLING PRICE]],4,FALSE)</f>
        <v>57</v>
      </c>
      <c r="K6049" s="16">
        <f ca="1">VLOOKUP(Table3[[#This Row],[PRODUCT ID]],Table1[[PRODUCT]:[SELLING PRICE]],5,FALSE)</f>
        <v>41.24882026497373</v>
      </c>
      <c r="L6049" s="16">
        <f ca="1">J6049*Table3[[#This Row],[QUANTITY]]</f>
        <v>627</v>
      </c>
      <c r="M6049" s="16">
        <f ca="1">K6049*Table3[[#This Row],[QUANTITY]]*(1-Table3[[#This Row],[DISCOUNT %]])</f>
        <v>437.47223511755584</v>
      </c>
      <c r="N6049" s="3">
        <f>DAY(Table3[[#This Row],[DATE]])</f>
        <v>23</v>
      </c>
      <c r="O6049" s="3" t="str">
        <f>TEXT(Table3[[#This Row],[DATE]],"mmm")</f>
        <v>Jul</v>
      </c>
      <c r="P6049" s="3">
        <f>YEAR(Table3[[#This Row],[DATE]])</f>
        <v>2037</v>
      </c>
    </row>
    <row r="6050" spans="1:16" x14ac:dyDescent="0.3">
      <c r="A6050" s="6">
        <v>50245</v>
      </c>
      <c r="B6050" s="7" t="s">
        <v>1856</v>
      </c>
      <c r="C6050" s="9">
        <f t="shared" ca="1" si="188"/>
        <v>5</v>
      </c>
      <c r="D6050" s="9" t="s">
        <v>2115</v>
      </c>
      <c r="E6050" s="9" t="s">
        <v>2116</v>
      </c>
      <c r="F6050" s="10">
        <f t="shared" ca="1" si="189"/>
        <v>1.9702339101803846E-2</v>
      </c>
      <c r="G6050" s="3" t="str">
        <f>VLOOKUP(Table3[[#This Row],[PRODUCT ID]],Table1[[PRODUCT]:[SELLING PRICE]],1,FALSE)</f>
        <v>Product804</v>
      </c>
      <c r="H6050" s="3" t="str">
        <f>VLOOKUP(Table3[[#This Row],[PRODUCT ID]],Table1[[PRODUCT]:[SELLING PRICE]],2,FALSE)</f>
        <v>Category2</v>
      </c>
      <c r="I6050" s="3" t="str">
        <f>VLOOKUP(Table3[[#This Row],[PRODUCT ID]],Table1[[PRODUCT]:[SELLING PRICE]],3,FALSE)</f>
        <v>Kg</v>
      </c>
      <c r="J6050" s="16">
        <f ca="1">VLOOKUP(Table3[[#This Row],[PRODUCT ID]],Table1[[PRODUCT]:[SELLING PRICE]],4,FALSE)</f>
        <v>155</v>
      </c>
      <c r="K6050" s="16">
        <f ca="1">VLOOKUP(Table3[[#This Row],[PRODUCT ID]],Table1[[PRODUCT]:[SELLING PRICE]],5,FALSE)</f>
        <v>127.84220608473535</v>
      </c>
      <c r="L6050" s="16">
        <f ca="1">J6050*Table3[[#This Row],[QUANTITY]]</f>
        <v>775</v>
      </c>
      <c r="M6050" s="16">
        <f ca="1">K6050*Table3[[#This Row],[QUANTITY]]*(1-Table3[[#This Row],[DISCOUNT %]])</f>
        <v>626.6170779446561</v>
      </c>
      <c r="N6050" s="3">
        <f>DAY(Table3[[#This Row],[DATE]])</f>
        <v>24</v>
      </c>
      <c r="O6050" s="3" t="str">
        <f>TEXT(Table3[[#This Row],[DATE]],"mmm")</f>
        <v>Jul</v>
      </c>
      <c r="P6050" s="3">
        <f>YEAR(Table3[[#This Row],[DATE]])</f>
        <v>2037</v>
      </c>
    </row>
    <row r="6051" spans="1:16" x14ac:dyDescent="0.3">
      <c r="A6051" s="6">
        <v>50246</v>
      </c>
      <c r="B6051" s="7" t="s">
        <v>1857</v>
      </c>
      <c r="C6051" s="9">
        <f t="shared" ca="1" si="188"/>
        <v>14</v>
      </c>
      <c r="D6051" s="9" t="s">
        <v>2116</v>
      </c>
      <c r="E6051" s="9" t="s">
        <v>2116</v>
      </c>
      <c r="F6051" s="10">
        <f t="shared" ca="1" si="189"/>
        <v>2.153050492367338E-2</v>
      </c>
      <c r="G6051" s="3" t="str">
        <f>VLOOKUP(Table3[[#This Row],[PRODUCT ID]],Table1[[PRODUCT]:[SELLING PRICE]],1,FALSE)</f>
        <v>Product805</v>
      </c>
      <c r="H6051" s="3" t="str">
        <f>VLOOKUP(Table3[[#This Row],[PRODUCT ID]],Table1[[PRODUCT]:[SELLING PRICE]],2,FALSE)</f>
        <v>Category3</v>
      </c>
      <c r="I6051" s="3" t="str">
        <f>VLOOKUP(Table3[[#This Row],[PRODUCT ID]],Table1[[PRODUCT]:[SELLING PRICE]],3,FALSE)</f>
        <v>Kg</v>
      </c>
      <c r="J6051" s="16">
        <f ca="1">VLOOKUP(Table3[[#This Row],[PRODUCT ID]],Table1[[PRODUCT]:[SELLING PRICE]],4,FALSE)</f>
        <v>28</v>
      </c>
      <c r="K6051" s="16">
        <f ca="1">VLOOKUP(Table3[[#This Row],[PRODUCT ID]],Table1[[PRODUCT]:[SELLING PRICE]],5,FALSE)</f>
        <v>224.04155743236953</v>
      </c>
      <c r="L6051" s="16">
        <f ca="1">J6051*Table3[[#This Row],[QUANTITY]]</f>
        <v>392</v>
      </c>
      <c r="M6051" s="16">
        <f ca="1">K6051*Table3[[#This Row],[QUANTITY]]*(1-Table3[[#This Row],[DISCOUNT %]])</f>
        <v>3069.0496140775026</v>
      </c>
      <c r="N6051" s="3">
        <f>DAY(Table3[[#This Row],[DATE]])</f>
        <v>25</v>
      </c>
      <c r="O6051" s="3" t="str">
        <f>TEXT(Table3[[#This Row],[DATE]],"mmm")</f>
        <v>Jul</v>
      </c>
      <c r="P6051" s="3">
        <f>YEAR(Table3[[#This Row],[DATE]])</f>
        <v>2037</v>
      </c>
    </row>
    <row r="6052" spans="1:16" x14ac:dyDescent="0.3">
      <c r="A6052" s="6">
        <v>50247</v>
      </c>
      <c r="B6052" s="7" t="s">
        <v>1858</v>
      </c>
      <c r="C6052" s="9">
        <f t="shared" ca="1" si="188"/>
        <v>12</v>
      </c>
      <c r="D6052" s="9" t="s">
        <v>2117</v>
      </c>
      <c r="E6052" s="9" t="s">
        <v>2118</v>
      </c>
      <c r="F6052" s="10">
        <f t="shared" ca="1" si="189"/>
        <v>5.4999826224707497E-2</v>
      </c>
      <c r="G6052" s="3" t="str">
        <f>VLOOKUP(Table3[[#This Row],[PRODUCT ID]],Table1[[PRODUCT]:[SELLING PRICE]],1,FALSE)</f>
        <v>Product806</v>
      </c>
      <c r="H6052" s="3" t="str">
        <f>VLOOKUP(Table3[[#This Row],[PRODUCT ID]],Table1[[PRODUCT]:[SELLING PRICE]],2,FALSE)</f>
        <v>Category4</v>
      </c>
      <c r="I6052" s="3" t="str">
        <f>VLOOKUP(Table3[[#This Row],[PRODUCT ID]],Table1[[PRODUCT]:[SELLING PRICE]],3,FALSE)</f>
        <v>Lt</v>
      </c>
      <c r="J6052" s="16">
        <f ca="1">VLOOKUP(Table3[[#This Row],[PRODUCT ID]],Table1[[PRODUCT]:[SELLING PRICE]],4,FALSE)</f>
        <v>135</v>
      </c>
      <c r="K6052" s="16">
        <f ca="1">VLOOKUP(Table3[[#This Row],[PRODUCT ID]],Table1[[PRODUCT]:[SELLING PRICE]],5,FALSE)</f>
        <v>275.91164288743664</v>
      </c>
      <c r="L6052" s="16">
        <f ca="1">J6052*Table3[[#This Row],[QUANTITY]]</f>
        <v>1620</v>
      </c>
      <c r="M6052" s="16">
        <f ca="1">K6052*Table3[[#This Row],[QUANTITY]]*(1-Table3[[#This Row],[DISCOUNT %]])</f>
        <v>3128.8386057030489</v>
      </c>
      <c r="N6052" s="3">
        <f>DAY(Table3[[#This Row],[DATE]])</f>
        <v>26</v>
      </c>
      <c r="O6052" s="3" t="str">
        <f>TEXT(Table3[[#This Row],[DATE]],"mmm")</f>
        <v>Jul</v>
      </c>
      <c r="P6052" s="3">
        <f>YEAR(Table3[[#This Row],[DATE]])</f>
        <v>2037</v>
      </c>
    </row>
    <row r="6053" spans="1:16" x14ac:dyDescent="0.3">
      <c r="A6053" s="6">
        <v>50248</v>
      </c>
      <c r="B6053" s="7" t="s">
        <v>1859</v>
      </c>
      <c r="C6053" s="9">
        <f t="shared" ca="1" si="188"/>
        <v>14</v>
      </c>
      <c r="D6053" s="9" t="s">
        <v>2115</v>
      </c>
      <c r="E6053" s="9" t="s">
        <v>2118</v>
      </c>
      <c r="F6053" s="10">
        <f t="shared" ca="1" si="189"/>
        <v>7.6923379270909364E-2</v>
      </c>
      <c r="G6053" s="3" t="str">
        <f>VLOOKUP(Table3[[#This Row],[PRODUCT ID]],Table1[[PRODUCT]:[SELLING PRICE]],1,FALSE)</f>
        <v>Product807</v>
      </c>
      <c r="H6053" s="3" t="str">
        <f>VLOOKUP(Table3[[#This Row],[PRODUCT ID]],Table1[[PRODUCT]:[SELLING PRICE]],2,FALSE)</f>
        <v>Category5</v>
      </c>
      <c r="I6053" s="3" t="str">
        <f>VLOOKUP(Table3[[#This Row],[PRODUCT ID]],Table1[[PRODUCT]:[SELLING PRICE]],3,FALSE)</f>
        <v>Kg</v>
      </c>
      <c r="J6053" s="16">
        <f ca="1">VLOOKUP(Table3[[#This Row],[PRODUCT ID]],Table1[[PRODUCT]:[SELLING PRICE]],4,FALSE)</f>
        <v>139</v>
      </c>
      <c r="K6053" s="16">
        <f ca="1">VLOOKUP(Table3[[#This Row],[PRODUCT ID]],Table1[[PRODUCT]:[SELLING PRICE]],5,FALSE)</f>
        <v>173.01197671022726</v>
      </c>
      <c r="L6053" s="16">
        <f ca="1">J6053*Table3[[#This Row],[QUANTITY]]</f>
        <v>1946</v>
      </c>
      <c r="M6053" s="16">
        <f ca="1">K6053*Table3[[#This Row],[QUANTITY]]*(1-Table3[[#This Row],[DISCOUNT %]])</f>
        <v>2235.8463513027136</v>
      </c>
      <c r="N6053" s="3">
        <f>DAY(Table3[[#This Row],[DATE]])</f>
        <v>27</v>
      </c>
      <c r="O6053" s="3" t="str">
        <f>TEXT(Table3[[#This Row],[DATE]],"mmm")</f>
        <v>Jul</v>
      </c>
      <c r="P6053" s="3">
        <f>YEAR(Table3[[#This Row],[DATE]])</f>
        <v>2037</v>
      </c>
    </row>
    <row r="6054" spans="1:16" x14ac:dyDescent="0.3">
      <c r="A6054" s="6">
        <v>50249</v>
      </c>
      <c r="B6054" s="7" t="s">
        <v>1860</v>
      </c>
      <c r="C6054" s="9">
        <f t="shared" ca="1" si="188"/>
        <v>12</v>
      </c>
      <c r="D6054" s="9" t="s">
        <v>2115</v>
      </c>
      <c r="E6054" s="9" t="s">
        <v>2116</v>
      </c>
      <c r="F6054" s="10">
        <f t="shared" ca="1" si="189"/>
        <v>8.8397968537833549E-2</v>
      </c>
      <c r="G6054" s="3" t="str">
        <f>VLOOKUP(Table3[[#This Row],[PRODUCT ID]],Table1[[PRODUCT]:[SELLING PRICE]],1,FALSE)</f>
        <v>Product808</v>
      </c>
      <c r="H6054" s="3" t="str">
        <f>VLOOKUP(Table3[[#This Row],[PRODUCT ID]],Table1[[PRODUCT]:[SELLING PRICE]],2,FALSE)</f>
        <v>Category1</v>
      </c>
      <c r="I6054" s="3" t="str">
        <f>VLOOKUP(Table3[[#This Row],[PRODUCT ID]],Table1[[PRODUCT]:[SELLING PRICE]],3,FALSE)</f>
        <v>Lt</v>
      </c>
      <c r="J6054" s="16">
        <f ca="1">VLOOKUP(Table3[[#This Row],[PRODUCT ID]],Table1[[PRODUCT]:[SELLING PRICE]],4,FALSE)</f>
        <v>40</v>
      </c>
      <c r="K6054" s="16">
        <f ca="1">VLOOKUP(Table3[[#This Row],[PRODUCT ID]],Table1[[PRODUCT]:[SELLING PRICE]],5,FALSE)</f>
        <v>33.538184390885817</v>
      </c>
      <c r="L6054" s="16">
        <f ca="1">J6054*Table3[[#This Row],[QUANTITY]]</f>
        <v>480</v>
      </c>
      <c r="M6054" s="16">
        <f ca="1">K6054*Table3[[#This Row],[QUANTITY]]*(1-Table3[[#This Row],[DISCOUNT %]])</f>
        <v>366.88172426741079</v>
      </c>
      <c r="N6054" s="3">
        <f>DAY(Table3[[#This Row],[DATE]])</f>
        <v>28</v>
      </c>
      <c r="O6054" s="3" t="str">
        <f>TEXT(Table3[[#This Row],[DATE]],"mmm")</f>
        <v>Jul</v>
      </c>
      <c r="P6054" s="3">
        <f>YEAR(Table3[[#This Row],[DATE]])</f>
        <v>2037</v>
      </c>
    </row>
    <row r="6055" spans="1:16" x14ac:dyDescent="0.3">
      <c r="A6055" s="6">
        <v>50250</v>
      </c>
      <c r="B6055" s="7" t="s">
        <v>1861</v>
      </c>
      <c r="C6055" s="9">
        <f t="shared" ca="1" si="188"/>
        <v>1</v>
      </c>
      <c r="D6055" s="9" t="s">
        <v>2115</v>
      </c>
      <c r="E6055" s="9" t="s">
        <v>2116</v>
      </c>
      <c r="F6055" s="10">
        <f t="shared" ca="1" si="189"/>
        <v>6.2197203900905777E-3</v>
      </c>
      <c r="G6055" s="3" t="str">
        <f>VLOOKUP(Table3[[#This Row],[PRODUCT ID]],Table1[[PRODUCT]:[SELLING PRICE]],1,FALSE)</f>
        <v>Product809</v>
      </c>
      <c r="H6055" s="3" t="str">
        <f>VLOOKUP(Table3[[#This Row],[PRODUCT ID]],Table1[[PRODUCT]:[SELLING PRICE]],2,FALSE)</f>
        <v>Category2</v>
      </c>
      <c r="I6055" s="3" t="str">
        <f>VLOOKUP(Table3[[#This Row],[PRODUCT ID]],Table1[[PRODUCT]:[SELLING PRICE]],3,FALSE)</f>
        <v>Ft</v>
      </c>
      <c r="J6055" s="16">
        <f ca="1">VLOOKUP(Table3[[#This Row],[PRODUCT ID]],Table1[[PRODUCT]:[SELLING PRICE]],4,FALSE)</f>
        <v>74</v>
      </c>
      <c r="K6055" s="16">
        <f ca="1">VLOOKUP(Table3[[#This Row],[PRODUCT ID]],Table1[[PRODUCT]:[SELLING PRICE]],5,FALSE)</f>
        <v>125.2352175256481</v>
      </c>
      <c r="L6055" s="16">
        <f ca="1">J6055*Table3[[#This Row],[QUANTITY]]</f>
        <v>74</v>
      </c>
      <c r="M6055" s="16">
        <f ca="1">K6055*Table3[[#This Row],[QUANTITY]]*(1-Table3[[#This Row],[DISCOUNT %]])</f>
        <v>124.45628948964639</v>
      </c>
      <c r="N6055" s="3">
        <f>DAY(Table3[[#This Row],[DATE]])</f>
        <v>29</v>
      </c>
      <c r="O6055" s="3" t="str">
        <f>TEXT(Table3[[#This Row],[DATE]],"mmm")</f>
        <v>Jul</v>
      </c>
      <c r="P6055" s="3">
        <f>YEAR(Table3[[#This Row],[DATE]])</f>
        <v>2037</v>
      </c>
    </row>
    <row r="6056" spans="1:16" x14ac:dyDescent="0.3">
      <c r="A6056" s="6">
        <v>50251</v>
      </c>
      <c r="B6056" s="7" t="s">
        <v>1862</v>
      </c>
      <c r="C6056" s="9">
        <f t="shared" ca="1" si="188"/>
        <v>5</v>
      </c>
      <c r="D6056" s="9" t="s">
        <v>2116</v>
      </c>
      <c r="E6056" s="9" t="s">
        <v>2116</v>
      </c>
      <c r="F6056" s="10">
        <f t="shared" ca="1" si="189"/>
        <v>3.339574879295195E-2</v>
      </c>
      <c r="G6056" s="3" t="str">
        <f>VLOOKUP(Table3[[#This Row],[PRODUCT ID]],Table1[[PRODUCT]:[SELLING PRICE]],1,FALSE)</f>
        <v>Product810</v>
      </c>
      <c r="H6056" s="3" t="str">
        <f>VLOOKUP(Table3[[#This Row],[PRODUCT ID]],Table1[[PRODUCT]:[SELLING PRICE]],2,FALSE)</f>
        <v>Category3</v>
      </c>
      <c r="I6056" s="3" t="str">
        <f>VLOOKUP(Table3[[#This Row],[PRODUCT ID]],Table1[[PRODUCT]:[SELLING PRICE]],3,FALSE)</f>
        <v>Kg</v>
      </c>
      <c r="J6056" s="16">
        <f ca="1">VLOOKUP(Table3[[#This Row],[PRODUCT ID]],Table1[[PRODUCT]:[SELLING PRICE]],4,FALSE)</f>
        <v>42</v>
      </c>
      <c r="K6056" s="16">
        <f ca="1">VLOOKUP(Table3[[#This Row],[PRODUCT ID]],Table1[[PRODUCT]:[SELLING PRICE]],5,FALSE)</f>
        <v>280.94809473023059</v>
      </c>
      <c r="L6056" s="16">
        <f ca="1">J6056*Table3[[#This Row],[QUANTITY]]</f>
        <v>210</v>
      </c>
      <c r="M6056" s="16">
        <f ca="1">K6056*Table3[[#This Row],[QUANTITY]]*(1-Table3[[#This Row],[DISCOUNT %]])</f>
        <v>1357.8281136738069</v>
      </c>
      <c r="N6056" s="3">
        <f>DAY(Table3[[#This Row],[DATE]])</f>
        <v>30</v>
      </c>
      <c r="O6056" s="3" t="str">
        <f>TEXT(Table3[[#This Row],[DATE]],"mmm")</f>
        <v>Jul</v>
      </c>
      <c r="P6056" s="3">
        <f>YEAR(Table3[[#This Row],[DATE]])</f>
        <v>2037</v>
      </c>
    </row>
    <row r="6057" spans="1:16" x14ac:dyDescent="0.3">
      <c r="A6057" s="6">
        <v>50252</v>
      </c>
      <c r="B6057" s="7" t="s">
        <v>1863</v>
      </c>
      <c r="C6057" s="9">
        <f t="shared" ca="1" si="188"/>
        <v>9</v>
      </c>
      <c r="D6057" s="9" t="s">
        <v>2116</v>
      </c>
      <c r="E6057" s="9" t="s">
        <v>2116</v>
      </c>
      <c r="F6057" s="10">
        <f t="shared" ca="1" si="189"/>
        <v>4.4264084742671071E-3</v>
      </c>
      <c r="G6057" s="3" t="str">
        <f>VLOOKUP(Table3[[#This Row],[PRODUCT ID]],Table1[[PRODUCT]:[SELLING PRICE]],1,FALSE)</f>
        <v>Product811</v>
      </c>
      <c r="H6057" s="3" t="str">
        <f>VLOOKUP(Table3[[#This Row],[PRODUCT ID]],Table1[[PRODUCT]:[SELLING PRICE]],2,FALSE)</f>
        <v>Category4</v>
      </c>
      <c r="I6057" s="3" t="str">
        <f>VLOOKUP(Table3[[#This Row],[PRODUCT ID]],Table1[[PRODUCT]:[SELLING PRICE]],3,FALSE)</f>
        <v>No</v>
      </c>
      <c r="J6057" s="16">
        <f ca="1">VLOOKUP(Table3[[#This Row],[PRODUCT ID]],Table1[[PRODUCT]:[SELLING PRICE]],4,FALSE)</f>
        <v>113</v>
      </c>
      <c r="K6057" s="16">
        <f ca="1">VLOOKUP(Table3[[#This Row],[PRODUCT ID]],Table1[[PRODUCT]:[SELLING PRICE]],5,FALSE)</f>
        <v>75.254920797721383</v>
      </c>
      <c r="L6057" s="16">
        <f ca="1">J6057*Table3[[#This Row],[QUANTITY]]</f>
        <v>1017</v>
      </c>
      <c r="M6057" s="16">
        <f ca="1">K6057*Table3[[#This Row],[QUANTITY]]*(1-Table3[[#This Row],[DISCOUNT %]])</f>
        <v>674.29630600714847</v>
      </c>
      <c r="N6057" s="3">
        <f>DAY(Table3[[#This Row],[DATE]])</f>
        <v>31</v>
      </c>
      <c r="O6057" s="3" t="str">
        <f>TEXT(Table3[[#This Row],[DATE]],"mmm")</f>
        <v>Jul</v>
      </c>
      <c r="P6057" s="3">
        <f>YEAR(Table3[[#This Row],[DATE]])</f>
        <v>2037</v>
      </c>
    </row>
    <row r="6058" spans="1:16" x14ac:dyDescent="0.3">
      <c r="A6058" s="6">
        <v>50253</v>
      </c>
      <c r="B6058" s="7" t="s">
        <v>1864</v>
      </c>
      <c r="C6058" s="9">
        <f t="shared" ca="1" si="188"/>
        <v>8</v>
      </c>
      <c r="D6058" s="9" t="s">
        <v>2116</v>
      </c>
      <c r="E6058" s="9" t="s">
        <v>2118</v>
      </c>
      <c r="F6058" s="10">
        <f t="shared" ca="1" si="189"/>
        <v>4.2217581446020572E-2</v>
      </c>
      <c r="G6058" s="3" t="str">
        <f>VLOOKUP(Table3[[#This Row],[PRODUCT ID]],Table1[[PRODUCT]:[SELLING PRICE]],1,FALSE)</f>
        <v>Product812</v>
      </c>
      <c r="H6058" s="3" t="str">
        <f>VLOOKUP(Table3[[#This Row],[PRODUCT ID]],Table1[[PRODUCT]:[SELLING PRICE]],2,FALSE)</f>
        <v>Category5</v>
      </c>
      <c r="I6058" s="3" t="str">
        <f>VLOOKUP(Table3[[#This Row],[PRODUCT ID]],Table1[[PRODUCT]:[SELLING PRICE]],3,FALSE)</f>
        <v>No</v>
      </c>
      <c r="J6058" s="16">
        <f ca="1">VLOOKUP(Table3[[#This Row],[PRODUCT ID]],Table1[[PRODUCT]:[SELLING PRICE]],4,FALSE)</f>
        <v>19</v>
      </c>
      <c r="K6058" s="16">
        <f ca="1">VLOOKUP(Table3[[#This Row],[PRODUCT ID]],Table1[[PRODUCT]:[SELLING PRICE]],5,FALSE)</f>
        <v>53.099605005967312</v>
      </c>
      <c r="L6058" s="16">
        <f ca="1">J6058*Table3[[#This Row],[QUANTITY]]</f>
        <v>152</v>
      </c>
      <c r="M6058" s="16">
        <f ca="1">K6058*Table3[[#This Row],[QUANTITY]]*(1-Table3[[#This Row],[DISCOUNT %]])</f>
        <v>406.86294485501088</v>
      </c>
      <c r="N6058" s="3">
        <f>DAY(Table3[[#This Row],[DATE]])</f>
        <v>1</v>
      </c>
      <c r="O6058" s="3" t="str">
        <f>TEXT(Table3[[#This Row],[DATE]],"mmm")</f>
        <v>Aug</v>
      </c>
      <c r="P6058" s="3">
        <f>YEAR(Table3[[#This Row],[DATE]])</f>
        <v>2037</v>
      </c>
    </row>
    <row r="6059" spans="1:16" x14ac:dyDescent="0.3">
      <c r="A6059" s="6">
        <v>50254</v>
      </c>
      <c r="B6059" s="7" t="s">
        <v>1865</v>
      </c>
      <c r="C6059" s="9">
        <f t="shared" ca="1" si="188"/>
        <v>2</v>
      </c>
      <c r="D6059" s="9" t="s">
        <v>2115</v>
      </c>
      <c r="E6059" s="9" t="s">
        <v>2116</v>
      </c>
      <c r="F6059" s="10">
        <f t="shared" ca="1" si="189"/>
        <v>8.9566559156953288E-2</v>
      </c>
      <c r="G6059" s="3" t="str">
        <f>VLOOKUP(Table3[[#This Row],[PRODUCT ID]],Table1[[PRODUCT]:[SELLING PRICE]],1,FALSE)</f>
        <v>Product813</v>
      </c>
      <c r="H6059" s="3" t="str">
        <f>VLOOKUP(Table3[[#This Row],[PRODUCT ID]],Table1[[PRODUCT]:[SELLING PRICE]],2,FALSE)</f>
        <v>Category1</v>
      </c>
      <c r="I6059" s="3" t="str">
        <f>VLOOKUP(Table3[[#This Row],[PRODUCT ID]],Table1[[PRODUCT]:[SELLING PRICE]],3,FALSE)</f>
        <v>Ft</v>
      </c>
      <c r="J6059" s="16">
        <f ca="1">VLOOKUP(Table3[[#This Row],[PRODUCT ID]],Table1[[PRODUCT]:[SELLING PRICE]],4,FALSE)</f>
        <v>221</v>
      </c>
      <c r="K6059" s="16">
        <f ca="1">VLOOKUP(Table3[[#This Row],[PRODUCT ID]],Table1[[PRODUCT]:[SELLING PRICE]],5,FALSE)</f>
        <v>131.2268121894742</v>
      </c>
      <c r="L6059" s="16">
        <f ca="1">J6059*Table3[[#This Row],[QUANTITY]]</f>
        <v>442</v>
      </c>
      <c r="M6059" s="16">
        <f ca="1">K6059*Table3[[#This Row],[QUANTITY]]*(1-Table3[[#This Row],[DISCOUNT %]])</f>
        <v>238.94655630505451</v>
      </c>
      <c r="N6059" s="3">
        <f>DAY(Table3[[#This Row],[DATE]])</f>
        <v>2</v>
      </c>
      <c r="O6059" s="3" t="str">
        <f>TEXT(Table3[[#This Row],[DATE]],"mmm")</f>
        <v>Aug</v>
      </c>
      <c r="P6059" s="3">
        <f>YEAR(Table3[[#This Row],[DATE]])</f>
        <v>2037</v>
      </c>
    </row>
    <row r="6060" spans="1:16" x14ac:dyDescent="0.3">
      <c r="A6060" s="6">
        <v>50255</v>
      </c>
      <c r="B6060" s="7" t="s">
        <v>1866</v>
      </c>
      <c r="C6060" s="9">
        <f t="shared" ca="1" si="188"/>
        <v>4</v>
      </c>
      <c r="D6060" s="9" t="s">
        <v>2117</v>
      </c>
      <c r="E6060" s="9" t="s">
        <v>2116</v>
      </c>
      <c r="F6060" s="10">
        <f t="shared" ca="1" si="189"/>
        <v>5.1010240678039213E-2</v>
      </c>
      <c r="G6060" s="3" t="str">
        <f>VLOOKUP(Table3[[#This Row],[PRODUCT ID]],Table1[[PRODUCT]:[SELLING PRICE]],1,FALSE)</f>
        <v>Product814</v>
      </c>
      <c r="H6060" s="3" t="str">
        <f>VLOOKUP(Table3[[#This Row],[PRODUCT ID]],Table1[[PRODUCT]:[SELLING PRICE]],2,FALSE)</f>
        <v>Category2</v>
      </c>
      <c r="I6060" s="3" t="str">
        <f>VLOOKUP(Table3[[#This Row],[PRODUCT ID]],Table1[[PRODUCT]:[SELLING PRICE]],3,FALSE)</f>
        <v>No</v>
      </c>
      <c r="J6060" s="16">
        <f ca="1">VLOOKUP(Table3[[#This Row],[PRODUCT ID]],Table1[[PRODUCT]:[SELLING PRICE]],4,FALSE)</f>
        <v>157</v>
      </c>
      <c r="K6060" s="16">
        <f ca="1">VLOOKUP(Table3[[#This Row],[PRODUCT ID]],Table1[[PRODUCT]:[SELLING PRICE]],5,FALSE)</f>
        <v>37.048519681318865</v>
      </c>
      <c r="L6060" s="16">
        <f ca="1">J6060*Table3[[#This Row],[QUANTITY]]</f>
        <v>628</v>
      </c>
      <c r="M6060" s="16">
        <f ca="1">K6060*Table3[[#This Row],[QUANTITY]]*(1-Table3[[#This Row],[DISCOUNT %]])</f>
        <v>140.63466310243888</v>
      </c>
      <c r="N6060" s="3">
        <f>DAY(Table3[[#This Row],[DATE]])</f>
        <v>3</v>
      </c>
      <c r="O6060" s="3" t="str">
        <f>TEXT(Table3[[#This Row],[DATE]],"mmm")</f>
        <v>Aug</v>
      </c>
      <c r="P6060" s="3">
        <f>YEAR(Table3[[#This Row],[DATE]])</f>
        <v>2037</v>
      </c>
    </row>
    <row r="6061" spans="1:16" x14ac:dyDescent="0.3">
      <c r="A6061" s="6">
        <v>50256</v>
      </c>
      <c r="B6061" s="7" t="s">
        <v>1867</v>
      </c>
      <c r="C6061" s="9">
        <f t="shared" ca="1" si="188"/>
        <v>15</v>
      </c>
      <c r="D6061" s="9" t="s">
        <v>2117</v>
      </c>
      <c r="E6061" s="9" t="s">
        <v>2116</v>
      </c>
      <c r="F6061" s="10">
        <f t="shared" ca="1" si="189"/>
        <v>6.6589781979288679E-2</v>
      </c>
      <c r="G6061" s="3" t="str">
        <f>VLOOKUP(Table3[[#This Row],[PRODUCT ID]],Table1[[PRODUCT]:[SELLING PRICE]],1,FALSE)</f>
        <v>Product815</v>
      </c>
      <c r="H6061" s="3" t="str">
        <f>VLOOKUP(Table3[[#This Row],[PRODUCT ID]],Table1[[PRODUCT]:[SELLING PRICE]],2,FALSE)</f>
        <v>Category3</v>
      </c>
      <c r="I6061" s="3" t="str">
        <f>VLOOKUP(Table3[[#This Row],[PRODUCT ID]],Table1[[PRODUCT]:[SELLING PRICE]],3,FALSE)</f>
        <v>Kg</v>
      </c>
      <c r="J6061" s="16">
        <f ca="1">VLOOKUP(Table3[[#This Row],[PRODUCT ID]],Table1[[PRODUCT]:[SELLING PRICE]],4,FALSE)</f>
        <v>235</v>
      </c>
      <c r="K6061" s="16">
        <f ca="1">VLOOKUP(Table3[[#This Row],[PRODUCT ID]],Table1[[PRODUCT]:[SELLING PRICE]],5,FALSE)</f>
        <v>194.60933486908351</v>
      </c>
      <c r="L6061" s="16">
        <f ca="1">J6061*Table3[[#This Row],[QUANTITY]]</f>
        <v>3525</v>
      </c>
      <c r="M6061" s="16">
        <f ca="1">K6061*Table3[[#This Row],[QUANTITY]]*(1-Table3[[#This Row],[DISCOUNT %]])</f>
        <v>2724.7551253352531</v>
      </c>
      <c r="N6061" s="3">
        <f>DAY(Table3[[#This Row],[DATE]])</f>
        <v>4</v>
      </c>
      <c r="O6061" s="3" t="str">
        <f>TEXT(Table3[[#This Row],[DATE]],"mmm")</f>
        <v>Aug</v>
      </c>
      <c r="P6061" s="3">
        <f>YEAR(Table3[[#This Row],[DATE]])</f>
        <v>2037</v>
      </c>
    </row>
    <row r="6062" spans="1:16" x14ac:dyDescent="0.3">
      <c r="A6062" s="6">
        <v>50257</v>
      </c>
      <c r="B6062" s="7" t="s">
        <v>1868</v>
      </c>
      <c r="C6062" s="9">
        <f t="shared" ca="1" si="188"/>
        <v>11</v>
      </c>
      <c r="D6062" s="9" t="s">
        <v>2116</v>
      </c>
      <c r="E6062" s="9" t="s">
        <v>2116</v>
      </c>
      <c r="F6062" s="10">
        <f t="shared" ca="1" si="189"/>
        <v>6.7995459351620109E-3</v>
      </c>
      <c r="G6062" s="3" t="str">
        <f>VLOOKUP(Table3[[#This Row],[PRODUCT ID]],Table1[[PRODUCT]:[SELLING PRICE]],1,FALSE)</f>
        <v>Product816</v>
      </c>
      <c r="H6062" s="3" t="str">
        <f>VLOOKUP(Table3[[#This Row],[PRODUCT ID]],Table1[[PRODUCT]:[SELLING PRICE]],2,FALSE)</f>
        <v>Category4</v>
      </c>
      <c r="I6062" s="3" t="str">
        <f>VLOOKUP(Table3[[#This Row],[PRODUCT ID]],Table1[[PRODUCT]:[SELLING PRICE]],3,FALSE)</f>
        <v>Kg</v>
      </c>
      <c r="J6062" s="16">
        <f ca="1">VLOOKUP(Table3[[#This Row],[PRODUCT ID]],Table1[[PRODUCT]:[SELLING PRICE]],4,FALSE)</f>
        <v>67</v>
      </c>
      <c r="K6062" s="16">
        <f ca="1">VLOOKUP(Table3[[#This Row],[PRODUCT ID]],Table1[[PRODUCT]:[SELLING PRICE]],5,FALSE)</f>
        <v>97.045524331944137</v>
      </c>
      <c r="L6062" s="16">
        <f ca="1">J6062*Table3[[#This Row],[QUANTITY]]</f>
        <v>737</v>
      </c>
      <c r="M6062" s="16">
        <f ca="1">K6062*Table3[[#This Row],[QUANTITY]]*(1-Table3[[#This Row],[DISCOUNT %]])</f>
        <v>1060.2422471459192</v>
      </c>
      <c r="N6062" s="3">
        <f>DAY(Table3[[#This Row],[DATE]])</f>
        <v>5</v>
      </c>
      <c r="O6062" s="3" t="str">
        <f>TEXT(Table3[[#This Row],[DATE]],"mmm")</f>
        <v>Aug</v>
      </c>
      <c r="P6062" s="3">
        <f>YEAR(Table3[[#This Row],[DATE]])</f>
        <v>2037</v>
      </c>
    </row>
    <row r="6063" spans="1:16" x14ac:dyDescent="0.3">
      <c r="A6063" s="6">
        <v>50258</v>
      </c>
      <c r="B6063" s="7" t="s">
        <v>1869</v>
      </c>
      <c r="C6063" s="9">
        <f t="shared" ca="1" si="188"/>
        <v>7</v>
      </c>
      <c r="D6063" s="9" t="s">
        <v>2116</v>
      </c>
      <c r="E6063" s="9" t="s">
        <v>2116</v>
      </c>
      <c r="F6063" s="10">
        <f t="shared" ca="1" si="189"/>
        <v>6.2770853997905315E-2</v>
      </c>
      <c r="G6063" s="3" t="str">
        <f>VLOOKUP(Table3[[#This Row],[PRODUCT ID]],Table1[[PRODUCT]:[SELLING PRICE]],1,FALSE)</f>
        <v>Product817</v>
      </c>
      <c r="H6063" s="3" t="str">
        <f>VLOOKUP(Table3[[#This Row],[PRODUCT ID]],Table1[[PRODUCT]:[SELLING PRICE]],2,FALSE)</f>
        <v>Category1</v>
      </c>
      <c r="I6063" s="3" t="str">
        <f>VLOOKUP(Table3[[#This Row],[PRODUCT ID]],Table1[[PRODUCT]:[SELLING PRICE]],3,FALSE)</f>
        <v>Lt</v>
      </c>
      <c r="J6063" s="16">
        <f ca="1">VLOOKUP(Table3[[#This Row],[PRODUCT ID]],Table1[[PRODUCT]:[SELLING PRICE]],4,FALSE)</f>
        <v>206</v>
      </c>
      <c r="K6063" s="16">
        <f ca="1">VLOOKUP(Table3[[#This Row],[PRODUCT ID]],Table1[[PRODUCT]:[SELLING PRICE]],5,FALSE)</f>
        <v>254.0792348726313</v>
      </c>
      <c r="L6063" s="16">
        <f ca="1">J6063*Table3[[#This Row],[QUANTITY]]</f>
        <v>1442</v>
      </c>
      <c r="M6063" s="16">
        <f ca="1">K6063*Table3[[#This Row],[QUANTITY]]*(1-Table3[[#This Row],[DISCOUNT %]])</f>
        <v>1666.9132502157931</v>
      </c>
      <c r="N6063" s="3">
        <f>DAY(Table3[[#This Row],[DATE]])</f>
        <v>6</v>
      </c>
      <c r="O6063" s="3" t="str">
        <f>TEXT(Table3[[#This Row],[DATE]],"mmm")</f>
        <v>Aug</v>
      </c>
      <c r="P6063" s="3">
        <f>YEAR(Table3[[#This Row],[DATE]])</f>
        <v>2037</v>
      </c>
    </row>
    <row r="6064" spans="1:16" x14ac:dyDescent="0.3">
      <c r="A6064" s="6">
        <v>50259</v>
      </c>
      <c r="B6064" s="7" t="s">
        <v>1870</v>
      </c>
      <c r="C6064" s="9">
        <f t="shared" ca="1" si="188"/>
        <v>8</v>
      </c>
      <c r="D6064" s="9" t="s">
        <v>2116</v>
      </c>
      <c r="E6064" s="9" t="s">
        <v>2118</v>
      </c>
      <c r="F6064" s="10">
        <f t="shared" ca="1" si="189"/>
        <v>9.6695555818195167E-2</v>
      </c>
      <c r="G6064" s="3" t="str">
        <f>VLOOKUP(Table3[[#This Row],[PRODUCT ID]],Table1[[PRODUCT]:[SELLING PRICE]],1,FALSE)</f>
        <v>Product818</v>
      </c>
      <c r="H6064" s="3" t="str">
        <f>VLOOKUP(Table3[[#This Row],[PRODUCT ID]],Table1[[PRODUCT]:[SELLING PRICE]],2,FALSE)</f>
        <v>Category2</v>
      </c>
      <c r="I6064" s="3" t="str">
        <f>VLOOKUP(Table3[[#This Row],[PRODUCT ID]],Table1[[PRODUCT]:[SELLING PRICE]],3,FALSE)</f>
        <v>Kg</v>
      </c>
      <c r="J6064" s="16">
        <f ca="1">VLOOKUP(Table3[[#This Row],[PRODUCT ID]],Table1[[PRODUCT]:[SELLING PRICE]],4,FALSE)</f>
        <v>159</v>
      </c>
      <c r="K6064" s="16">
        <f ca="1">VLOOKUP(Table3[[#This Row],[PRODUCT ID]],Table1[[PRODUCT]:[SELLING PRICE]],5,FALSE)</f>
        <v>28.303475223515985</v>
      </c>
      <c r="L6064" s="16">
        <f ca="1">J6064*Table3[[#This Row],[QUANTITY]]</f>
        <v>1272</v>
      </c>
      <c r="M6064" s="16">
        <f ca="1">K6064*Table3[[#This Row],[QUANTITY]]*(1-Table3[[#This Row],[DISCOUNT %]])</f>
        <v>204.5332396415327</v>
      </c>
      <c r="N6064" s="3">
        <f>DAY(Table3[[#This Row],[DATE]])</f>
        <v>7</v>
      </c>
      <c r="O6064" s="3" t="str">
        <f>TEXT(Table3[[#This Row],[DATE]],"mmm")</f>
        <v>Aug</v>
      </c>
      <c r="P6064" s="3">
        <f>YEAR(Table3[[#This Row],[DATE]])</f>
        <v>2037</v>
      </c>
    </row>
    <row r="6065" spans="1:16" x14ac:dyDescent="0.3">
      <c r="A6065" s="6">
        <v>50260</v>
      </c>
      <c r="B6065" s="7" t="s">
        <v>1871</v>
      </c>
      <c r="C6065" s="9">
        <f t="shared" ca="1" si="188"/>
        <v>1</v>
      </c>
      <c r="D6065" s="9" t="s">
        <v>2116</v>
      </c>
      <c r="E6065" s="9" t="s">
        <v>2118</v>
      </c>
      <c r="F6065" s="10">
        <f t="shared" ca="1" si="189"/>
        <v>5.9873906385484628E-3</v>
      </c>
      <c r="G6065" s="3" t="str">
        <f>VLOOKUP(Table3[[#This Row],[PRODUCT ID]],Table1[[PRODUCT]:[SELLING PRICE]],1,FALSE)</f>
        <v>Product819</v>
      </c>
      <c r="H6065" s="3" t="str">
        <f>VLOOKUP(Table3[[#This Row],[PRODUCT ID]],Table1[[PRODUCT]:[SELLING PRICE]],2,FALSE)</f>
        <v>Category3</v>
      </c>
      <c r="I6065" s="3" t="str">
        <f>VLOOKUP(Table3[[#This Row],[PRODUCT ID]],Table1[[PRODUCT]:[SELLING PRICE]],3,FALSE)</f>
        <v>Lt</v>
      </c>
      <c r="J6065" s="16">
        <f ca="1">VLOOKUP(Table3[[#This Row],[PRODUCT ID]],Table1[[PRODUCT]:[SELLING PRICE]],4,FALSE)</f>
        <v>27</v>
      </c>
      <c r="K6065" s="16">
        <f ca="1">VLOOKUP(Table3[[#This Row],[PRODUCT ID]],Table1[[PRODUCT]:[SELLING PRICE]],5,FALSE)</f>
        <v>162.94320500092644</v>
      </c>
      <c r="L6065" s="16">
        <f ca="1">J6065*Table3[[#This Row],[QUANTITY]]</f>
        <v>27</v>
      </c>
      <c r="M6065" s="16">
        <f ca="1">K6065*Table3[[#This Row],[QUANTITY]]*(1-Table3[[#This Row],[DISCOUNT %]])</f>
        <v>161.96760038068882</v>
      </c>
      <c r="N6065" s="3">
        <f>DAY(Table3[[#This Row],[DATE]])</f>
        <v>8</v>
      </c>
      <c r="O6065" s="3" t="str">
        <f>TEXT(Table3[[#This Row],[DATE]],"mmm")</f>
        <v>Aug</v>
      </c>
      <c r="P6065" s="3">
        <f>YEAR(Table3[[#This Row],[DATE]])</f>
        <v>2037</v>
      </c>
    </row>
    <row r="6066" spans="1:16" x14ac:dyDescent="0.3">
      <c r="A6066" s="6">
        <v>50261</v>
      </c>
      <c r="B6066" s="7" t="s">
        <v>1872</v>
      </c>
      <c r="C6066" s="9">
        <f t="shared" ca="1" si="188"/>
        <v>7</v>
      </c>
      <c r="D6066" s="9" t="s">
        <v>2115</v>
      </c>
      <c r="E6066" s="9" t="s">
        <v>2116</v>
      </c>
      <c r="F6066" s="10">
        <f t="shared" ca="1" si="189"/>
        <v>9.4071516034809399E-2</v>
      </c>
      <c r="G6066" s="3" t="str">
        <f>VLOOKUP(Table3[[#This Row],[PRODUCT ID]],Table1[[PRODUCT]:[SELLING PRICE]],1,FALSE)</f>
        <v>Product820</v>
      </c>
      <c r="H6066" s="3" t="str">
        <f>VLOOKUP(Table3[[#This Row],[PRODUCT ID]],Table1[[PRODUCT]:[SELLING PRICE]],2,FALSE)</f>
        <v>Category4</v>
      </c>
      <c r="I6066" s="3" t="str">
        <f>VLOOKUP(Table3[[#This Row],[PRODUCT ID]],Table1[[PRODUCT]:[SELLING PRICE]],3,FALSE)</f>
        <v>Ft</v>
      </c>
      <c r="J6066" s="16">
        <f ca="1">VLOOKUP(Table3[[#This Row],[PRODUCT ID]],Table1[[PRODUCT]:[SELLING PRICE]],4,FALSE)</f>
        <v>32</v>
      </c>
      <c r="K6066" s="16">
        <f ca="1">VLOOKUP(Table3[[#This Row],[PRODUCT ID]],Table1[[PRODUCT]:[SELLING PRICE]],5,FALSE)</f>
        <v>287.69084038864253</v>
      </c>
      <c r="L6066" s="16">
        <f ca="1">J6066*Table3[[#This Row],[QUANTITY]]</f>
        <v>224</v>
      </c>
      <c r="M6066" s="16">
        <f ca="1">K6066*Table3[[#This Row],[QUANTITY]]*(1-Table3[[#This Row],[DISCOUNT %]])</f>
        <v>1824.391288187682</v>
      </c>
      <c r="N6066" s="3">
        <f>DAY(Table3[[#This Row],[DATE]])</f>
        <v>9</v>
      </c>
      <c r="O6066" s="3" t="str">
        <f>TEXT(Table3[[#This Row],[DATE]],"mmm")</f>
        <v>Aug</v>
      </c>
      <c r="P6066" s="3">
        <f>YEAR(Table3[[#This Row],[DATE]])</f>
        <v>2037</v>
      </c>
    </row>
    <row r="6067" spans="1:16" x14ac:dyDescent="0.3">
      <c r="A6067" s="6">
        <v>50262</v>
      </c>
      <c r="B6067" s="7" t="s">
        <v>1873</v>
      </c>
      <c r="C6067" s="9">
        <f t="shared" ca="1" si="188"/>
        <v>14</v>
      </c>
      <c r="D6067" s="9" t="s">
        <v>2116</v>
      </c>
      <c r="E6067" s="9" t="s">
        <v>2116</v>
      </c>
      <c r="F6067" s="10">
        <f t="shared" ca="1" si="189"/>
        <v>7.7345141281145627E-2</v>
      </c>
      <c r="G6067" s="3" t="str">
        <f>VLOOKUP(Table3[[#This Row],[PRODUCT ID]],Table1[[PRODUCT]:[SELLING PRICE]],1,FALSE)</f>
        <v>Product821</v>
      </c>
      <c r="H6067" s="3" t="str">
        <f>VLOOKUP(Table3[[#This Row],[PRODUCT ID]],Table1[[PRODUCT]:[SELLING PRICE]],2,FALSE)</f>
        <v>Category5</v>
      </c>
      <c r="I6067" s="3" t="str">
        <f>VLOOKUP(Table3[[#This Row],[PRODUCT ID]],Table1[[PRODUCT]:[SELLING PRICE]],3,FALSE)</f>
        <v>Kg</v>
      </c>
      <c r="J6067" s="16">
        <f ca="1">VLOOKUP(Table3[[#This Row],[PRODUCT ID]],Table1[[PRODUCT]:[SELLING PRICE]],4,FALSE)</f>
        <v>58</v>
      </c>
      <c r="K6067" s="16">
        <f ca="1">VLOOKUP(Table3[[#This Row],[PRODUCT ID]],Table1[[PRODUCT]:[SELLING PRICE]],5,FALSE)</f>
        <v>234.63969726254209</v>
      </c>
      <c r="L6067" s="16">
        <f ca="1">J6067*Table3[[#This Row],[QUANTITY]]</f>
        <v>812</v>
      </c>
      <c r="M6067" s="16">
        <f ca="1">K6067*Table3[[#This Row],[QUANTITY]]*(1-Table3[[#This Row],[DISCOUNT %]])</f>
        <v>3030.8803941864771</v>
      </c>
      <c r="N6067" s="3">
        <f>DAY(Table3[[#This Row],[DATE]])</f>
        <v>10</v>
      </c>
      <c r="O6067" s="3" t="str">
        <f>TEXT(Table3[[#This Row],[DATE]],"mmm")</f>
        <v>Aug</v>
      </c>
      <c r="P6067" s="3">
        <f>YEAR(Table3[[#This Row],[DATE]])</f>
        <v>2037</v>
      </c>
    </row>
    <row r="6068" spans="1:16" x14ac:dyDescent="0.3">
      <c r="A6068" s="6">
        <v>50263</v>
      </c>
      <c r="B6068" s="7" t="s">
        <v>1874</v>
      </c>
      <c r="C6068" s="9">
        <f t="shared" ca="1" si="188"/>
        <v>10</v>
      </c>
      <c r="D6068" s="9" t="s">
        <v>2117</v>
      </c>
      <c r="E6068" s="9" t="s">
        <v>2116</v>
      </c>
      <c r="F6068" s="10">
        <f t="shared" ca="1" si="189"/>
        <v>4.0514351857524389E-2</v>
      </c>
      <c r="G6068" s="3" t="str">
        <f>VLOOKUP(Table3[[#This Row],[PRODUCT ID]],Table1[[PRODUCT]:[SELLING PRICE]],1,FALSE)</f>
        <v>Product822</v>
      </c>
      <c r="H6068" s="3" t="str">
        <f>VLOOKUP(Table3[[#This Row],[PRODUCT ID]],Table1[[PRODUCT]:[SELLING PRICE]],2,FALSE)</f>
        <v>Category1</v>
      </c>
      <c r="I6068" s="3" t="str">
        <f>VLOOKUP(Table3[[#This Row],[PRODUCT ID]],Table1[[PRODUCT]:[SELLING PRICE]],3,FALSE)</f>
        <v>No</v>
      </c>
      <c r="J6068" s="16">
        <f ca="1">VLOOKUP(Table3[[#This Row],[PRODUCT ID]],Table1[[PRODUCT]:[SELLING PRICE]],4,FALSE)</f>
        <v>10</v>
      </c>
      <c r="K6068" s="16">
        <f ca="1">VLOOKUP(Table3[[#This Row],[PRODUCT ID]],Table1[[PRODUCT]:[SELLING PRICE]],5,FALSE)</f>
        <v>218.70141092493981</v>
      </c>
      <c r="L6068" s="16">
        <f ca="1">J6068*Table3[[#This Row],[QUANTITY]]</f>
        <v>100</v>
      </c>
      <c r="M6068" s="16">
        <f ca="1">K6068*Table3[[#This Row],[QUANTITY]]*(1-Table3[[#This Row],[DISCOUNT %]])</f>
        <v>2098.4086501098977</v>
      </c>
      <c r="N6068" s="3">
        <f>DAY(Table3[[#This Row],[DATE]])</f>
        <v>11</v>
      </c>
      <c r="O6068" s="3" t="str">
        <f>TEXT(Table3[[#This Row],[DATE]],"mmm")</f>
        <v>Aug</v>
      </c>
      <c r="P6068" s="3">
        <f>YEAR(Table3[[#This Row],[DATE]])</f>
        <v>2037</v>
      </c>
    </row>
    <row r="6069" spans="1:16" x14ac:dyDescent="0.3">
      <c r="A6069" s="6">
        <v>50264</v>
      </c>
      <c r="B6069" s="7" t="s">
        <v>1875</v>
      </c>
      <c r="C6069" s="9">
        <f t="shared" ca="1" si="188"/>
        <v>10</v>
      </c>
      <c r="D6069" s="9" t="s">
        <v>2115</v>
      </c>
      <c r="E6069" s="9" t="s">
        <v>2116</v>
      </c>
      <c r="F6069" s="10">
        <f t="shared" ca="1" si="189"/>
        <v>6.3060588083845945E-2</v>
      </c>
      <c r="G6069" s="3" t="str">
        <f>VLOOKUP(Table3[[#This Row],[PRODUCT ID]],Table1[[PRODUCT]:[SELLING PRICE]],1,FALSE)</f>
        <v>Product823</v>
      </c>
      <c r="H6069" s="3" t="str">
        <f>VLOOKUP(Table3[[#This Row],[PRODUCT ID]],Table1[[PRODUCT]:[SELLING PRICE]],2,FALSE)</f>
        <v>Category2</v>
      </c>
      <c r="I6069" s="3" t="str">
        <f>VLOOKUP(Table3[[#This Row],[PRODUCT ID]],Table1[[PRODUCT]:[SELLING PRICE]],3,FALSE)</f>
        <v>No</v>
      </c>
      <c r="J6069" s="16">
        <f ca="1">VLOOKUP(Table3[[#This Row],[PRODUCT ID]],Table1[[PRODUCT]:[SELLING PRICE]],4,FALSE)</f>
        <v>244</v>
      </c>
      <c r="K6069" s="16">
        <f ca="1">VLOOKUP(Table3[[#This Row],[PRODUCT ID]],Table1[[PRODUCT]:[SELLING PRICE]],5,FALSE)</f>
        <v>115.18187349631161</v>
      </c>
      <c r="L6069" s="16">
        <f ca="1">J6069*Table3[[#This Row],[QUANTITY]]</f>
        <v>2440</v>
      </c>
      <c r="M6069" s="16">
        <f ca="1">K6069*Table3[[#This Row],[QUANTITY]]*(1-Table3[[#This Row],[DISCOUNT %]])</f>
        <v>1079.1843681703506</v>
      </c>
      <c r="N6069" s="3">
        <f>DAY(Table3[[#This Row],[DATE]])</f>
        <v>12</v>
      </c>
      <c r="O6069" s="3" t="str">
        <f>TEXT(Table3[[#This Row],[DATE]],"mmm")</f>
        <v>Aug</v>
      </c>
      <c r="P6069" s="3">
        <f>YEAR(Table3[[#This Row],[DATE]])</f>
        <v>2037</v>
      </c>
    </row>
    <row r="6070" spans="1:16" x14ac:dyDescent="0.3">
      <c r="A6070" s="6">
        <v>50265</v>
      </c>
      <c r="B6070" s="7" t="s">
        <v>1876</v>
      </c>
      <c r="C6070" s="9">
        <f t="shared" ca="1" si="188"/>
        <v>2</v>
      </c>
      <c r="D6070" s="9" t="s">
        <v>2115</v>
      </c>
      <c r="E6070" s="9" t="s">
        <v>2118</v>
      </c>
      <c r="F6070" s="10">
        <f t="shared" ca="1" si="189"/>
        <v>7.3515964803442954E-2</v>
      </c>
      <c r="G6070" s="3" t="str">
        <f>VLOOKUP(Table3[[#This Row],[PRODUCT ID]],Table1[[PRODUCT]:[SELLING PRICE]],1,FALSE)</f>
        <v>Product824</v>
      </c>
      <c r="H6070" s="3" t="str">
        <f>VLOOKUP(Table3[[#This Row],[PRODUCT ID]],Table1[[PRODUCT]:[SELLING PRICE]],2,FALSE)</f>
        <v>Category3</v>
      </c>
      <c r="I6070" s="3" t="str">
        <f>VLOOKUP(Table3[[#This Row],[PRODUCT ID]],Table1[[PRODUCT]:[SELLING PRICE]],3,FALSE)</f>
        <v>Ft</v>
      </c>
      <c r="J6070" s="16">
        <f ca="1">VLOOKUP(Table3[[#This Row],[PRODUCT ID]],Table1[[PRODUCT]:[SELLING PRICE]],4,FALSE)</f>
        <v>113</v>
      </c>
      <c r="K6070" s="16">
        <f ca="1">VLOOKUP(Table3[[#This Row],[PRODUCT ID]],Table1[[PRODUCT]:[SELLING PRICE]],5,FALSE)</f>
        <v>231.11089799977114</v>
      </c>
      <c r="L6070" s="16">
        <f ca="1">J6070*Table3[[#This Row],[QUANTITY]]</f>
        <v>226</v>
      </c>
      <c r="M6070" s="16">
        <f ca="1">K6070*Table3[[#This Row],[QUANTITY]]*(1-Table3[[#This Row],[DISCOUNT %]])</f>
        <v>428.24111471345577</v>
      </c>
      <c r="N6070" s="3">
        <f>DAY(Table3[[#This Row],[DATE]])</f>
        <v>13</v>
      </c>
      <c r="O6070" s="3" t="str">
        <f>TEXT(Table3[[#This Row],[DATE]],"mmm")</f>
        <v>Aug</v>
      </c>
      <c r="P6070" s="3">
        <f>YEAR(Table3[[#This Row],[DATE]])</f>
        <v>2037</v>
      </c>
    </row>
    <row r="6071" spans="1:16" x14ac:dyDescent="0.3">
      <c r="A6071" s="6">
        <v>50266</v>
      </c>
      <c r="B6071" s="7" t="s">
        <v>1877</v>
      </c>
      <c r="C6071" s="9">
        <f t="shared" ca="1" si="188"/>
        <v>1</v>
      </c>
      <c r="D6071" s="9" t="s">
        <v>2115</v>
      </c>
      <c r="E6071" s="9" t="s">
        <v>2116</v>
      </c>
      <c r="F6071" s="10">
        <f t="shared" ca="1" si="189"/>
        <v>8.6118124361773074E-2</v>
      </c>
      <c r="G6071" s="3" t="str">
        <f>VLOOKUP(Table3[[#This Row],[PRODUCT ID]],Table1[[PRODUCT]:[SELLING PRICE]],1,FALSE)</f>
        <v>Product825</v>
      </c>
      <c r="H6071" s="3" t="str">
        <f>VLOOKUP(Table3[[#This Row],[PRODUCT ID]],Table1[[PRODUCT]:[SELLING PRICE]],2,FALSE)</f>
        <v>Category4</v>
      </c>
      <c r="I6071" s="3" t="str">
        <f>VLOOKUP(Table3[[#This Row],[PRODUCT ID]],Table1[[PRODUCT]:[SELLING PRICE]],3,FALSE)</f>
        <v>No</v>
      </c>
      <c r="J6071" s="16">
        <f ca="1">VLOOKUP(Table3[[#This Row],[PRODUCT ID]],Table1[[PRODUCT]:[SELLING PRICE]],4,FALSE)</f>
        <v>235</v>
      </c>
      <c r="K6071" s="16">
        <f ca="1">VLOOKUP(Table3[[#This Row],[PRODUCT ID]],Table1[[PRODUCT]:[SELLING PRICE]],5,FALSE)</f>
        <v>257.00817743186963</v>
      </c>
      <c r="L6071" s="16">
        <f ca="1">J6071*Table3[[#This Row],[QUANTITY]]</f>
        <v>235</v>
      </c>
      <c r="M6071" s="16">
        <f ca="1">K6071*Table3[[#This Row],[QUANTITY]]*(1-Table3[[#This Row],[DISCOUNT %]])</f>
        <v>234.87511524579926</v>
      </c>
      <c r="N6071" s="3">
        <f>DAY(Table3[[#This Row],[DATE]])</f>
        <v>14</v>
      </c>
      <c r="O6071" s="3" t="str">
        <f>TEXT(Table3[[#This Row],[DATE]],"mmm")</f>
        <v>Aug</v>
      </c>
      <c r="P6071" s="3">
        <f>YEAR(Table3[[#This Row],[DATE]])</f>
        <v>2037</v>
      </c>
    </row>
    <row r="6072" spans="1:16" x14ac:dyDescent="0.3">
      <c r="A6072" s="6">
        <v>50267</v>
      </c>
      <c r="B6072" s="7" t="s">
        <v>1878</v>
      </c>
      <c r="C6072" s="9">
        <f t="shared" ca="1" si="188"/>
        <v>1</v>
      </c>
      <c r="D6072" s="9" t="s">
        <v>2116</v>
      </c>
      <c r="E6072" s="9" t="s">
        <v>2116</v>
      </c>
      <c r="F6072" s="10">
        <f t="shared" ca="1" si="189"/>
        <v>6.3030594271611159E-2</v>
      </c>
      <c r="G6072" s="3" t="str">
        <f>VLOOKUP(Table3[[#This Row],[PRODUCT ID]],Table1[[PRODUCT]:[SELLING PRICE]],1,FALSE)</f>
        <v>Product826</v>
      </c>
      <c r="H6072" s="3" t="str">
        <f>VLOOKUP(Table3[[#This Row],[PRODUCT ID]],Table1[[PRODUCT]:[SELLING PRICE]],2,FALSE)</f>
        <v>Category5</v>
      </c>
      <c r="I6072" s="3" t="str">
        <f>VLOOKUP(Table3[[#This Row],[PRODUCT ID]],Table1[[PRODUCT]:[SELLING PRICE]],3,FALSE)</f>
        <v>Kg</v>
      </c>
      <c r="J6072" s="16">
        <f ca="1">VLOOKUP(Table3[[#This Row],[PRODUCT ID]],Table1[[PRODUCT]:[SELLING PRICE]],4,FALSE)</f>
        <v>240</v>
      </c>
      <c r="K6072" s="16">
        <f ca="1">VLOOKUP(Table3[[#This Row],[PRODUCT ID]],Table1[[PRODUCT]:[SELLING PRICE]],5,FALSE)</f>
        <v>98.188449781964053</v>
      </c>
      <c r="L6072" s="16">
        <f ca="1">J6072*Table3[[#This Row],[QUANTITY]]</f>
        <v>240</v>
      </c>
      <c r="M6072" s="16">
        <f ca="1">K6072*Table3[[#This Row],[QUANTITY]]*(1-Table3[[#This Row],[DISCOUNT %]])</f>
        <v>91.999573441598613</v>
      </c>
      <c r="N6072" s="3">
        <f>DAY(Table3[[#This Row],[DATE]])</f>
        <v>15</v>
      </c>
      <c r="O6072" s="3" t="str">
        <f>TEXT(Table3[[#This Row],[DATE]],"mmm")</f>
        <v>Aug</v>
      </c>
      <c r="P6072" s="3">
        <f>YEAR(Table3[[#This Row],[DATE]])</f>
        <v>2037</v>
      </c>
    </row>
    <row r="6073" spans="1:16" x14ac:dyDescent="0.3">
      <c r="A6073" s="6">
        <v>50268</v>
      </c>
      <c r="B6073" s="7" t="s">
        <v>1879</v>
      </c>
      <c r="C6073" s="9">
        <f t="shared" ca="1" si="188"/>
        <v>11</v>
      </c>
      <c r="D6073" s="9" t="s">
        <v>2116</v>
      </c>
      <c r="E6073" s="9" t="s">
        <v>2116</v>
      </c>
      <c r="F6073" s="10">
        <f t="shared" ca="1" si="189"/>
        <v>2.645869660594613E-2</v>
      </c>
      <c r="G6073" s="3" t="str">
        <f>VLOOKUP(Table3[[#This Row],[PRODUCT ID]],Table1[[PRODUCT]:[SELLING PRICE]],1,FALSE)</f>
        <v>Product827</v>
      </c>
      <c r="H6073" s="3" t="str">
        <f>VLOOKUP(Table3[[#This Row],[PRODUCT ID]],Table1[[PRODUCT]:[SELLING PRICE]],2,FALSE)</f>
        <v>Category1</v>
      </c>
      <c r="I6073" s="3" t="str">
        <f>VLOOKUP(Table3[[#This Row],[PRODUCT ID]],Table1[[PRODUCT]:[SELLING PRICE]],3,FALSE)</f>
        <v>Kg</v>
      </c>
      <c r="J6073" s="16">
        <f ca="1">VLOOKUP(Table3[[#This Row],[PRODUCT ID]],Table1[[PRODUCT]:[SELLING PRICE]],4,FALSE)</f>
        <v>219</v>
      </c>
      <c r="K6073" s="16">
        <f ca="1">VLOOKUP(Table3[[#This Row],[PRODUCT ID]],Table1[[PRODUCT]:[SELLING PRICE]],5,FALSE)</f>
        <v>299.65107294498569</v>
      </c>
      <c r="L6073" s="16">
        <f ca="1">J6073*Table3[[#This Row],[QUANTITY]]</f>
        <v>2409</v>
      </c>
      <c r="M6073" s="16">
        <f ca="1">K6073*Table3[[#This Row],[QUANTITY]]*(1-Table3[[#This Row],[DISCOUNT %]])</f>
        <v>3208.9496573011688</v>
      </c>
      <c r="N6073" s="3">
        <f>DAY(Table3[[#This Row],[DATE]])</f>
        <v>16</v>
      </c>
      <c r="O6073" s="3" t="str">
        <f>TEXT(Table3[[#This Row],[DATE]],"mmm")</f>
        <v>Aug</v>
      </c>
      <c r="P6073" s="3">
        <f>YEAR(Table3[[#This Row],[DATE]])</f>
        <v>2037</v>
      </c>
    </row>
    <row r="6074" spans="1:16" x14ac:dyDescent="0.3">
      <c r="A6074" s="6">
        <v>50269</v>
      </c>
      <c r="B6074" s="7" t="s">
        <v>1880</v>
      </c>
      <c r="C6074" s="9">
        <f t="shared" ca="1" si="188"/>
        <v>9</v>
      </c>
      <c r="D6074" s="9" t="s">
        <v>2116</v>
      </c>
      <c r="E6074" s="9" t="s">
        <v>2116</v>
      </c>
      <c r="F6074" s="10">
        <f t="shared" ca="1" si="189"/>
        <v>3.5083116896352927E-2</v>
      </c>
      <c r="G6074" s="3" t="str">
        <f>VLOOKUP(Table3[[#This Row],[PRODUCT ID]],Table1[[PRODUCT]:[SELLING PRICE]],1,FALSE)</f>
        <v>Product828</v>
      </c>
      <c r="H6074" s="3" t="str">
        <f>VLOOKUP(Table3[[#This Row],[PRODUCT ID]],Table1[[PRODUCT]:[SELLING PRICE]],2,FALSE)</f>
        <v>Category2</v>
      </c>
      <c r="I6074" s="3" t="str">
        <f>VLOOKUP(Table3[[#This Row],[PRODUCT ID]],Table1[[PRODUCT]:[SELLING PRICE]],3,FALSE)</f>
        <v>Lt</v>
      </c>
      <c r="J6074" s="16">
        <f ca="1">VLOOKUP(Table3[[#This Row],[PRODUCT ID]],Table1[[PRODUCT]:[SELLING PRICE]],4,FALSE)</f>
        <v>43</v>
      </c>
      <c r="K6074" s="16">
        <f ca="1">VLOOKUP(Table3[[#This Row],[PRODUCT ID]],Table1[[PRODUCT]:[SELLING PRICE]],5,FALSE)</f>
        <v>149.83866231598631</v>
      </c>
      <c r="L6074" s="16">
        <f ca="1">J6074*Table3[[#This Row],[QUANTITY]]</f>
        <v>387</v>
      </c>
      <c r="M6074" s="16">
        <f ca="1">K6074*Table3[[#This Row],[QUANTITY]]*(1-Table3[[#This Row],[DISCOUNT %]])</f>
        <v>1301.2366950932528</v>
      </c>
      <c r="N6074" s="3">
        <f>DAY(Table3[[#This Row],[DATE]])</f>
        <v>17</v>
      </c>
      <c r="O6074" s="3" t="str">
        <f>TEXT(Table3[[#This Row],[DATE]],"mmm")</f>
        <v>Aug</v>
      </c>
      <c r="P6074" s="3">
        <f>YEAR(Table3[[#This Row],[DATE]])</f>
        <v>2037</v>
      </c>
    </row>
    <row r="6075" spans="1:16" x14ac:dyDescent="0.3">
      <c r="A6075" s="6">
        <v>50270</v>
      </c>
      <c r="B6075" s="7" t="s">
        <v>1881</v>
      </c>
      <c r="C6075" s="9">
        <f t="shared" ca="1" si="188"/>
        <v>10</v>
      </c>
      <c r="D6075" s="9" t="s">
        <v>2115</v>
      </c>
      <c r="E6075" s="9" t="s">
        <v>2116</v>
      </c>
      <c r="F6075" s="10">
        <f t="shared" ca="1" si="189"/>
        <v>6.3365024637744752E-2</v>
      </c>
      <c r="G6075" s="3" t="str">
        <f>VLOOKUP(Table3[[#This Row],[PRODUCT ID]],Table1[[PRODUCT]:[SELLING PRICE]],1,FALSE)</f>
        <v>Product829</v>
      </c>
      <c r="H6075" s="3" t="str">
        <f>VLOOKUP(Table3[[#This Row],[PRODUCT ID]],Table1[[PRODUCT]:[SELLING PRICE]],2,FALSE)</f>
        <v>Category3</v>
      </c>
      <c r="I6075" s="3" t="str">
        <f>VLOOKUP(Table3[[#This Row],[PRODUCT ID]],Table1[[PRODUCT]:[SELLING PRICE]],3,FALSE)</f>
        <v>Kg</v>
      </c>
      <c r="J6075" s="16">
        <f ca="1">VLOOKUP(Table3[[#This Row],[PRODUCT ID]],Table1[[PRODUCT]:[SELLING PRICE]],4,FALSE)</f>
        <v>159</v>
      </c>
      <c r="K6075" s="16">
        <f ca="1">VLOOKUP(Table3[[#This Row],[PRODUCT ID]],Table1[[PRODUCT]:[SELLING PRICE]],5,FALSE)</f>
        <v>93.300647054459176</v>
      </c>
      <c r="L6075" s="16">
        <f ca="1">J6075*Table3[[#This Row],[QUANTITY]]</f>
        <v>1590</v>
      </c>
      <c r="M6075" s="16">
        <f ca="1">K6075*Table3[[#This Row],[QUANTITY]]*(1-Table3[[#This Row],[DISCOUNT %]])</f>
        <v>873.88649255135851</v>
      </c>
      <c r="N6075" s="3">
        <f>DAY(Table3[[#This Row],[DATE]])</f>
        <v>18</v>
      </c>
      <c r="O6075" s="3" t="str">
        <f>TEXT(Table3[[#This Row],[DATE]],"mmm")</f>
        <v>Aug</v>
      </c>
      <c r="P6075" s="3">
        <f>YEAR(Table3[[#This Row],[DATE]])</f>
        <v>2037</v>
      </c>
    </row>
    <row r="6076" spans="1:16" x14ac:dyDescent="0.3">
      <c r="A6076" s="6">
        <v>50271</v>
      </c>
      <c r="B6076" s="7" t="s">
        <v>1882</v>
      </c>
      <c r="C6076" s="9">
        <f t="shared" ca="1" si="188"/>
        <v>12</v>
      </c>
      <c r="D6076" s="9" t="s">
        <v>2117</v>
      </c>
      <c r="E6076" s="9" t="s">
        <v>2118</v>
      </c>
      <c r="F6076" s="10">
        <f t="shared" ca="1" si="189"/>
        <v>2.4407474309818645E-2</v>
      </c>
      <c r="G6076" s="3" t="str">
        <f>VLOOKUP(Table3[[#This Row],[PRODUCT ID]],Table1[[PRODUCT]:[SELLING PRICE]],1,FALSE)</f>
        <v>Product830</v>
      </c>
      <c r="H6076" s="3" t="str">
        <f>VLOOKUP(Table3[[#This Row],[PRODUCT ID]],Table1[[PRODUCT]:[SELLING PRICE]],2,FALSE)</f>
        <v>Category4</v>
      </c>
      <c r="I6076" s="3" t="str">
        <f>VLOOKUP(Table3[[#This Row],[PRODUCT ID]],Table1[[PRODUCT]:[SELLING PRICE]],3,FALSE)</f>
        <v>Lt</v>
      </c>
      <c r="J6076" s="16">
        <f ca="1">VLOOKUP(Table3[[#This Row],[PRODUCT ID]],Table1[[PRODUCT]:[SELLING PRICE]],4,FALSE)</f>
        <v>140</v>
      </c>
      <c r="K6076" s="16">
        <f ca="1">VLOOKUP(Table3[[#This Row],[PRODUCT ID]],Table1[[PRODUCT]:[SELLING PRICE]],5,FALSE)</f>
        <v>188.95670408577519</v>
      </c>
      <c r="L6076" s="16">
        <f ca="1">J6076*Table3[[#This Row],[QUANTITY]]</f>
        <v>1680</v>
      </c>
      <c r="M6076" s="16">
        <f ca="1">K6076*Table3[[#This Row],[QUANTITY]]*(1-Table3[[#This Row],[DISCOUNT %]])</f>
        <v>2212.1369782216034</v>
      </c>
      <c r="N6076" s="3">
        <f>DAY(Table3[[#This Row],[DATE]])</f>
        <v>19</v>
      </c>
      <c r="O6076" s="3" t="str">
        <f>TEXT(Table3[[#This Row],[DATE]],"mmm")</f>
        <v>Aug</v>
      </c>
      <c r="P6076" s="3">
        <f>YEAR(Table3[[#This Row],[DATE]])</f>
        <v>2037</v>
      </c>
    </row>
    <row r="6077" spans="1:16" x14ac:dyDescent="0.3">
      <c r="A6077" s="6">
        <v>50272</v>
      </c>
      <c r="B6077" s="7" t="s">
        <v>1883</v>
      </c>
      <c r="C6077" s="9">
        <f t="shared" ca="1" si="188"/>
        <v>12</v>
      </c>
      <c r="D6077" s="9" t="s">
        <v>2117</v>
      </c>
      <c r="E6077" s="9" t="s">
        <v>2118</v>
      </c>
      <c r="F6077" s="10">
        <f t="shared" ca="1" si="189"/>
        <v>1.877234365115428E-2</v>
      </c>
      <c r="G6077" s="3" t="str">
        <f>VLOOKUP(Table3[[#This Row],[PRODUCT ID]],Table1[[PRODUCT]:[SELLING PRICE]],1,FALSE)</f>
        <v>Product831</v>
      </c>
      <c r="H6077" s="3" t="str">
        <f>VLOOKUP(Table3[[#This Row],[PRODUCT ID]],Table1[[PRODUCT]:[SELLING PRICE]],2,FALSE)</f>
        <v>Category5</v>
      </c>
      <c r="I6077" s="3" t="str">
        <f>VLOOKUP(Table3[[#This Row],[PRODUCT ID]],Table1[[PRODUCT]:[SELLING PRICE]],3,FALSE)</f>
        <v>Ft</v>
      </c>
      <c r="J6077" s="16">
        <f ca="1">VLOOKUP(Table3[[#This Row],[PRODUCT ID]],Table1[[PRODUCT]:[SELLING PRICE]],4,FALSE)</f>
        <v>239</v>
      </c>
      <c r="K6077" s="16">
        <f ca="1">VLOOKUP(Table3[[#This Row],[PRODUCT ID]],Table1[[PRODUCT]:[SELLING PRICE]],5,FALSE)</f>
        <v>125.53034220859932</v>
      </c>
      <c r="L6077" s="16">
        <f ca="1">J6077*Table3[[#This Row],[QUANTITY]]</f>
        <v>2868</v>
      </c>
      <c r="M6077" s="16">
        <f ca="1">K6077*Table3[[#This Row],[QUANTITY]]*(1-Table3[[#This Row],[DISCOUNT %]])</f>
        <v>1478.08612183215</v>
      </c>
      <c r="N6077" s="3">
        <f>DAY(Table3[[#This Row],[DATE]])</f>
        <v>20</v>
      </c>
      <c r="O6077" s="3" t="str">
        <f>TEXT(Table3[[#This Row],[DATE]],"mmm")</f>
        <v>Aug</v>
      </c>
      <c r="P6077" s="3">
        <f>YEAR(Table3[[#This Row],[DATE]])</f>
        <v>2037</v>
      </c>
    </row>
    <row r="6078" spans="1:16" x14ac:dyDescent="0.3">
      <c r="A6078" s="6">
        <v>50273</v>
      </c>
      <c r="B6078" s="7" t="s">
        <v>1884</v>
      </c>
      <c r="C6078" s="9">
        <f t="shared" ca="1" si="188"/>
        <v>2</v>
      </c>
      <c r="D6078" s="9" t="s">
        <v>2116</v>
      </c>
      <c r="E6078" s="9" t="s">
        <v>2116</v>
      </c>
      <c r="F6078" s="10">
        <f t="shared" ca="1" si="189"/>
        <v>7.9767757271321404E-2</v>
      </c>
      <c r="G6078" s="3" t="str">
        <f>VLOOKUP(Table3[[#This Row],[PRODUCT ID]],Table1[[PRODUCT]:[SELLING PRICE]],1,FALSE)</f>
        <v>Product832</v>
      </c>
      <c r="H6078" s="3" t="str">
        <f>VLOOKUP(Table3[[#This Row],[PRODUCT ID]],Table1[[PRODUCT]:[SELLING PRICE]],2,FALSE)</f>
        <v>Category1</v>
      </c>
      <c r="I6078" s="3" t="str">
        <f>VLOOKUP(Table3[[#This Row],[PRODUCT ID]],Table1[[PRODUCT]:[SELLING PRICE]],3,FALSE)</f>
        <v>Kg</v>
      </c>
      <c r="J6078" s="16">
        <f ca="1">VLOOKUP(Table3[[#This Row],[PRODUCT ID]],Table1[[PRODUCT]:[SELLING PRICE]],4,FALSE)</f>
        <v>70</v>
      </c>
      <c r="K6078" s="16">
        <f ca="1">VLOOKUP(Table3[[#This Row],[PRODUCT ID]],Table1[[PRODUCT]:[SELLING PRICE]],5,FALSE)</f>
        <v>59.330366252861943</v>
      </c>
      <c r="L6078" s="16">
        <f ca="1">J6078*Table3[[#This Row],[QUANTITY]]</f>
        <v>140</v>
      </c>
      <c r="M6078" s="16">
        <f ca="1">K6078*Table3[[#This Row],[QUANTITY]]*(1-Table3[[#This Row],[DISCOUNT %]])</f>
        <v>109.19543199757011</v>
      </c>
      <c r="N6078" s="3">
        <f>DAY(Table3[[#This Row],[DATE]])</f>
        <v>21</v>
      </c>
      <c r="O6078" s="3" t="str">
        <f>TEXT(Table3[[#This Row],[DATE]],"mmm")</f>
        <v>Aug</v>
      </c>
      <c r="P6078" s="3">
        <f>YEAR(Table3[[#This Row],[DATE]])</f>
        <v>2037</v>
      </c>
    </row>
    <row r="6079" spans="1:16" x14ac:dyDescent="0.3">
      <c r="A6079" s="6">
        <v>50274</v>
      </c>
      <c r="B6079" s="7" t="s">
        <v>1885</v>
      </c>
      <c r="C6079" s="9">
        <f t="shared" ca="1" si="188"/>
        <v>5</v>
      </c>
      <c r="D6079" s="9" t="s">
        <v>2116</v>
      </c>
      <c r="E6079" s="9" t="s">
        <v>2116</v>
      </c>
      <c r="F6079" s="10">
        <f t="shared" ca="1" si="189"/>
        <v>2.8921194449049982E-2</v>
      </c>
      <c r="G6079" s="3" t="str">
        <f>VLOOKUP(Table3[[#This Row],[PRODUCT ID]],Table1[[PRODUCT]:[SELLING PRICE]],1,FALSE)</f>
        <v>Product833</v>
      </c>
      <c r="H6079" s="3" t="str">
        <f>VLOOKUP(Table3[[#This Row],[PRODUCT ID]],Table1[[PRODUCT]:[SELLING PRICE]],2,FALSE)</f>
        <v>Category2</v>
      </c>
      <c r="I6079" s="3" t="str">
        <f>VLOOKUP(Table3[[#This Row],[PRODUCT ID]],Table1[[PRODUCT]:[SELLING PRICE]],3,FALSE)</f>
        <v>No</v>
      </c>
      <c r="J6079" s="16">
        <f ca="1">VLOOKUP(Table3[[#This Row],[PRODUCT ID]],Table1[[PRODUCT]:[SELLING PRICE]],4,FALSE)</f>
        <v>29</v>
      </c>
      <c r="K6079" s="16">
        <f ca="1">VLOOKUP(Table3[[#This Row],[PRODUCT ID]],Table1[[PRODUCT]:[SELLING PRICE]],5,FALSE)</f>
        <v>208.4977155913169</v>
      </c>
      <c r="L6079" s="16">
        <f ca="1">J6079*Table3[[#This Row],[QUANTITY]]</f>
        <v>145</v>
      </c>
      <c r="M6079" s="16">
        <f ca="1">K6079*Table3[[#This Row],[QUANTITY]]*(1-Table3[[#This Row],[DISCOUNT %]])</f>
        <v>1012.3385630825886</v>
      </c>
      <c r="N6079" s="3">
        <f>DAY(Table3[[#This Row],[DATE]])</f>
        <v>22</v>
      </c>
      <c r="O6079" s="3" t="str">
        <f>TEXT(Table3[[#This Row],[DATE]],"mmm")</f>
        <v>Aug</v>
      </c>
      <c r="P6079" s="3">
        <f>YEAR(Table3[[#This Row],[DATE]])</f>
        <v>2037</v>
      </c>
    </row>
    <row r="6080" spans="1:16" x14ac:dyDescent="0.3">
      <c r="A6080" s="6">
        <v>50275</v>
      </c>
      <c r="B6080" s="7" t="s">
        <v>1886</v>
      </c>
      <c r="C6080" s="9">
        <f t="shared" ca="1" si="188"/>
        <v>4</v>
      </c>
      <c r="D6080" s="9" t="s">
        <v>2116</v>
      </c>
      <c r="E6080" s="9" t="s">
        <v>2116</v>
      </c>
      <c r="F6080" s="10">
        <f t="shared" ca="1" si="189"/>
        <v>6.6314698112275069E-2</v>
      </c>
      <c r="G6080" s="3" t="str">
        <f>VLOOKUP(Table3[[#This Row],[PRODUCT ID]],Table1[[PRODUCT]:[SELLING PRICE]],1,FALSE)</f>
        <v>Product834</v>
      </c>
      <c r="H6080" s="3" t="str">
        <f>VLOOKUP(Table3[[#This Row],[PRODUCT ID]],Table1[[PRODUCT]:[SELLING PRICE]],2,FALSE)</f>
        <v>Category3</v>
      </c>
      <c r="I6080" s="3" t="str">
        <f>VLOOKUP(Table3[[#This Row],[PRODUCT ID]],Table1[[PRODUCT]:[SELLING PRICE]],3,FALSE)</f>
        <v>No</v>
      </c>
      <c r="J6080" s="16">
        <f ca="1">VLOOKUP(Table3[[#This Row],[PRODUCT ID]],Table1[[PRODUCT]:[SELLING PRICE]],4,FALSE)</f>
        <v>234</v>
      </c>
      <c r="K6080" s="16">
        <f ca="1">VLOOKUP(Table3[[#This Row],[PRODUCT ID]],Table1[[PRODUCT]:[SELLING PRICE]],5,FALSE)</f>
        <v>255.66469641867428</v>
      </c>
      <c r="L6080" s="16">
        <f ca="1">J6080*Table3[[#This Row],[QUANTITY]]</f>
        <v>936</v>
      </c>
      <c r="M6080" s="16">
        <f ca="1">K6080*Table3[[#This Row],[QUANTITY]]*(1-Table3[[#This Row],[DISCOUNT %]])</f>
        <v>954.84147703081373</v>
      </c>
      <c r="N6080" s="3">
        <f>DAY(Table3[[#This Row],[DATE]])</f>
        <v>23</v>
      </c>
      <c r="O6080" s="3" t="str">
        <f>TEXT(Table3[[#This Row],[DATE]],"mmm")</f>
        <v>Aug</v>
      </c>
      <c r="P6080" s="3">
        <f>YEAR(Table3[[#This Row],[DATE]])</f>
        <v>2037</v>
      </c>
    </row>
    <row r="6081" spans="1:16" x14ac:dyDescent="0.3">
      <c r="A6081" s="6">
        <v>50276</v>
      </c>
      <c r="B6081" s="7" t="s">
        <v>1887</v>
      </c>
      <c r="C6081" s="9">
        <f t="shared" ca="1" si="188"/>
        <v>7</v>
      </c>
      <c r="D6081" s="9" t="s">
        <v>2116</v>
      </c>
      <c r="E6081" s="9" t="s">
        <v>2116</v>
      </c>
      <c r="F6081" s="10">
        <f t="shared" ca="1" si="189"/>
        <v>1.1381114535124326E-2</v>
      </c>
      <c r="G6081" s="3" t="str">
        <f>VLOOKUP(Table3[[#This Row],[PRODUCT ID]],Table1[[PRODUCT]:[SELLING PRICE]],1,FALSE)</f>
        <v>Product835</v>
      </c>
      <c r="H6081" s="3" t="str">
        <f>VLOOKUP(Table3[[#This Row],[PRODUCT ID]],Table1[[PRODUCT]:[SELLING PRICE]],2,FALSE)</f>
        <v>Category4</v>
      </c>
      <c r="I6081" s="3" t="str">
        <f>VLOOKUP(Table3[[#This Row],[PRODUCT ID]],Table1[[PRODUCT]:[SELLING PRICE]],3,FALSE)</f>
        <v>Ft</v>
      </c>
      <c r="J6081" s="16">
        <f ca="1">VLOOKUP(Table3[[#This Row],[PRODUCT ID]],Table1[[PRODUCT]:[SELLING PRICE]],4,FALSE)</f>
        <v>44</v>
      </c>
      <c r="K6081" s="16">
        <f ca="1">VLOOKUP(Table3[[#This Row],[PRODUCT ID]],Table1[[PRODUCT]:[SELLING PRICE]],5,FALSE)</f>
        <v>92.520851566630029</v>
      </c>
      <c r="L6081" s="16">
        <f ca="1">J6081*Table3[[#This Row],[QUANTITY]]</f>
        <v>308</v>
      </c>
      <c r="M6081" s="16">
        <f ca="1">K6081*Table3[[#This Row],[QUANTITY]]*(1-Table3[[#This Row],[DISCOUNT %]])</f>
        <v>640.27502810644091</v>
      </c>
      <c r="N6081" s="3">
        <f>DAY(Table3[[#This Row],[DATE]])</f>
        <v>24</v>
      </c>
      <c r="O6081" s="3" t="str">
        <f>TEXT(Table3[[#This Row],[DATE]],"mmm")</f>
        <v>Aug</v>
      </c>
      <c r="P6081" s="3">
        <f>YEAR(Table3[[#This Row],[DATE]])</f>
        <v>2037</v>
      </c>
    </row>
    <row r="6082" spans="1:16" x14ac:dyDescent="0.3">
      <c r="A6082" s="6">
        <v>50277</v>
      </c>
      <c r="B6082" s="7" t="s">
        <v>1888</v>
      </c>
      <c r="C6082" s="9">
        <f t="shared" ca="1" si="188"/>
        <v>11</v>
      </c>
      <c r="D6082" s="9" t="s">
        <v>2115</v>
      </c>
      <c r="E6082" s="9" t="s">
        <v>2118</v>
      </c>
      <c r="F6082" s="10">
        <f t="shared" ca="1" si="189"/>
        <v>8.8491775446345899E-2</v>
      </c>
      <c r="G6082" s="3" t="str">
        <f>VLOOKUP(Table3[[#This Row],[PRODUCT ID]],Table1[[PRODUCT]:[SELLING PRICE]],1,FALSE)</f>
        <v>Product836</v>
      </c>
      <c r="H6082" s="3" t="str">
        <f>VLOOKUP(Table3[[#This Row],[PRODUCT ID]],Table1[[PRODUCT]:[SELLING PRICE]],2,FALSE)</f>
        <v>Category5</v>
      </c>
      <c r="I6082" s="3" t="str">
        <f>VLOOKUP(Table3[[#This Row],[PRODUCT ID]],Table1[[PRODUCT]:[SELLING PRICE]],3,FALSE)</f>
        <v>No</v>
      </c>
      <c r="J6082" s="16">
        <f ca="1">VLOOKUP(Table3[[#This Row],[PRODUCT ID]],Table1[[PRODUCT]:[SELLING PRICE]],4,FALSE)</f>
        <v>33</v>
      </c>
      <c r="K6082" s="16">
        <f ca="1">VLOOKUP(Table3[[#This Row],[PRODUCT ID]],Table1[[PRODUCT]:[SELLING PRICE]],5,FALSE)</f>
        <v>63.204550134276261</v>
      </c>
      <c r="L6082" s="16">
        <f ca="1">J6082*Table3[[#This Row],[QUANTITY]]</f>
        <v>363</v>
      </c>
      <c r="M6082" s="16">
        <f ca="1">K6082*Table3[[#This Row],[QUANTITY]]*(1-Table3[[#This Row],[DISCOUNT %]])</f>
        <v>633.72614004267223</v>
      </c>
      <c r="N6082" s="3">
        <f>DAY(Table3[[#This Row],[DATE]])</f>
        <v>25</v>
      </c>
      <c r="O6082" s="3" t="str">
        <f>TEXT(Table3[[#This Row],[DATE]],"mmm")</f>
        <v>Aug</v>
      </c>
      <c r="P6082" s="3">
        <f>YEAR(Table3[[#This Row],[DATE]])</f>
        <v>2037</v>
      </c>
    </row>
    <row r="6083" spans="1:16" x14ac:dyDescent="0.3">
      <c r="A6083" s="6">
        <v>50278</v>
      </c>
      <c r="B6083" s="7" t="s">
        <v>1889</v>
      </c>
      <c r="C6083" s="9">
        <f t="shared" ref="C6083:C6146" ca="1" si="190">RANDBETWEEN(1,15)</f>
        <v>1</v>
      </c>
      <c r="D6083" s="9" t="s">
        <v>2116</v>
      </c>
      <c r="E6083" s="9" t="s">
        <v>2116</v>
      </c>
      <c r="F6083" s="10">
        <f t="shared" ref="F6083:F6146" ca="1" si="191">RAND()*(0.1)</f>
        <v>9.7092485007066548E-2</v>
      </c>
      <c r="G6083" s="3" t="str">
        <f>VLOOKUP(Table3[[#This Row],[PRODUCT ID]],Table1[[PRODUCT]:[SELLING PRICE]],1,FALSE)</f>
        <v>Product837</v>
      </c>
      <c r="H6083" s="3" t="str">
        <f>VLOOKUP(Table3[[#This Row],[PRODUCT ID]],Table1[[PRODUCT]:[SELLING PRICE]],2,FALSE)</f>
        <v>Category1</v>
      </c>
      <c r="I6083" s="3" t="str">
        <f>VLOOKUP(Table3[[#This Row],[PRODUCT ID]],Table1[[PRODUCT]:[SELLING PRICE]],3,FALSE)</f>
        <v>Kg</v>
      </c>
      <c r="J6083" s="16">
        <f ca="1">VLOOKUP(Table3[[#This Row],[PRODUCT ID]],Table1[[PRODUCT]:[SELLING PRICE]],4,FALSE)</f>
        <v>175</v>
      </c>
      <c r="K6083" s="16">
        <f ca="1">VLOOKUP(Table3[[#This Row],[PRODUCT ID]],Table1[[PRODUCT]:[SELLING PRICE]],5,FALSE)</f>
        <v>36.258523856717517</v>
      </c>
      <c r="L6083" s="16">
        <f ca="1">J6083*Table3[[#This Row],[QUANTITY]]</f>
        <v>175</v>
      </c>
      <c r="M6083" s="16">
        <f ca="1">K6083*Table3[[#This Row],[QUANTITY]]*(1-Table3[[#This Row],[DISCOUNT %]])</f>
        <v>32.738093672780806</v>
      </c>
      <c r="N6083" s="3">
        <f>DAY(Table3[[#This Row],[DATE]])</f>
        <v>26</v>
      </c>
      <c r="O6083" s="3" t="str">
        <f>TEXT(Table3[[#This Row],[DATE]],"mmm")</f>
        <v>Aug</v>
      </c>
      <c r="P6083" s="3">
        <f>YEAR(Table3[[#This Row],[DATE]])</f>
        <v>2037</v>
      </c>
    </row>
    <row r="6084" spans="1:16" x14ac:dyDescent="0.3">
      <c r="A6084" s="6">
        <v>50279</v>
      </c>
      <c r="B6084" s="7" t="s">
        <v>1890</v>
      </c>
      <c r="C6084" s="9">
        <f t="shared" ca="1" si="190"/>
        <v>6</v>
      </c>
      <c r="D6084" s="9" t="s">
        <v>2117</v>
      </c>
      <c r="E6084" s="9" t="s">
        <v>2116</v>
      </c>
      <c r="F6084" s="10">
        <f t="shared" ca="1" si="191"/>
        <v>4.0389951236670843E-2</v>
      </c>
      <c r="G6084" s="3" t="str">
        <f>VLOOKUP(Table3[[#This Row],[PRODUCT ID]],Table1[[PRODUCT]:[SELLING PRICE]],1,FALSE)</f>
        <v>Product838</v>
      </c>
      <c r="H6084" s="3" t="str">
        <f>VLOOKUP(Table3[[#This Row],[PRODUCT ID]],Table1[[PRODUCT]:[SELLING PRICE]],2,FALSE)</f>
        <v>Category2</v>
      </c>
      <c r="I6084" s="3" t="str">
        <f>VLOOKUP(Table3[[#This Row],[PRODUCT ID]],Table1[[PRODUCT]:[SELLING PRICE]],3,FALSE)</f>
        <v>Kg</v>
      </c>
      <c r="J6084" s="16">
        <f ca="1">VLOOKUP(Table3[[#This Row],[PRODUCT ID]],Table1[[PRODUCT]:[SELLING PRICE]],4,FALSE)</f>
        <v>219</v>
      </c>
      <c r="K6084" s="16">
        <f ca="1">VLOOKUP(Table3[[#This Row],[PRODUCT ID]],Table1[[PRODUCT]:[SELLING PRICE]],5,FALSE)</f>
        <v>242.34981982574902</v>
      </c>
      <c r="L6084" s="16">
        <f ca="1">J6084*Table3[[#This Row],[QUANTITY]]</f>
        <v>1314</v>
      </c>
      <c r="M6084" s="16">
        <f ca="1">K6084*Table3[[#This Row],[QUANTITY]]*(1-Table3[[#This Row],[DISCOUNT %]])</f>
        <v>1395.3679345246262</v>
      </c>
      <c r="N6084" s="3">
        <f>DAY(Table3[[#This Row],[DATE]])</f>
        <v>27</v>
      </c>
      <c r="O6084" s="3" t="str">
        <f>TEXT(Table3[[#This Row],[DATE]],"mmm")</f>
        <v>Aug</v>
      </c>
      <c r="P6084" s="3">
        <f>YEAR(Table3[[#This Row],[DATE]])</f>
        <v>2037</v>
      </c>
    </row>
    <row r="6085" spans="1:16" x14ac:dyDescent="0.3">
      <c r="A6085" s="6">
        <v>50280</v>
      </c>
      <c r="B6085" s="7" t="s">
        <v>1891</v>
      </c>
      <c r="C6085" s="9">
        <f t="shared" ca="1" si="190"/>
        <v>1</v>
      </c>
      <c r="D6085" s="9" t="s">
        <v>2115</v>
      </c>
      <c r="E6085" s="9" t="s">
        <v>2116</v>
      </c>
      <c r="F6085" s="10">
        <f t="shared" ca="1" si="191"/>
        <v>1.2395017218678984E-2</v>
      </c>
      <c r="G6085" s="3" t="str">
        <f>VLOOKUP(Table3[[#This Row],[PRODUCT ID]],Table1[[PRODUCT]:[SELLING PRICE]],1,FALSE)</f>
        <v>Product839</v>
      </c>
      <c r="H6085" s="3" t="str">
        <f>VLOOKUP(Table3[[#This Row],[PRODUCT ID]],Table1[[PRODUCT]:[SELLING PRICE]],2,FALSE)</f>
        <v>Category3</v>
      </c>
      <c r="I6085" s="3" t="str">
        <f>VLOOKUP(Table3[[#This Row],[PRODUCT ID]],Table1[[PRODUCT]:[SELLING PRICE]],3,FALSE)</f>
        <v>Lt</v>
      </c>
      <c r="J6085" s="16">
        <f ca="1">VLOOKUP(Table3[[#This Row],[PRODUCT ID]],Table1[[PRODUCT]:[SELLING PRICE]],4,FALSE)</f>
        <v>206</v>
      </c>
      <c r="K6085" s="16">
        <f ca="1">VLOOKUP(Table3[[#This Row],[PRODUCT ID]],Table1[[PRODUCT]:[SELLING PRICE]],5,FALSE)</f>
        <v>58.26115280216581</v>
      </c>
      <c r="L6085" s="16">
        <f ca="1">J6085*Table3[[#This Row],[QUANTITY]]</f>
        <v>206</v>
      </c>
      <c r="M6085" s="16">
        <f ca="1">K6085*Table3[[#This Row],[QUANTITY]]*(1-Table3[[#This Row],[DISCOUNT %]])</f>
        <v>57.539004810002879</v>
      </c>
      <c r="N6085" s="3">
        <f>DAY(Table3[[#This Row],[DATE]])</f>
        <v>28</v>
      </c>
      <c r="O6085" s="3" t="str">
        <f>TEXT(Table3[[#This Row],[DATE]],"mmm")</f>
        <v>Aug</v>
      </c>
      <c r="P6085" s="3">
        <f>YEAR(Table3[[#This Row],[DATE]])</f>
        <v>2037</v>
      </c>
    </row>
    <row r="6086" spans="1:16" x14ac:dyDescent="0.3">
      <c r="A6086" s="6">
        <v>50281</v>
      </c>
      <c r="B6086" s="7" t="s">
        <v>1892</v>
      </c>
      <c r="C6086" s="9">
        <f t="shared" ca="1" si="190"/>
        <v>6</v>
      </c>
      <c r="D6086" s="9" t="s">
        <v>2115</v>
      </c>
      <c r="E6086" s="9" t="s">
        <v>2116</v>
      </c>
      <c r="F6086" s="10">
        <f t="shared" ca="1" si="191"/>
        <v>2.2978454377565283E-2</v>
      </c>
      <c r="G6086" s="3" t="str">
        <f>VLOOKUP(Table3[[#This Row],[PRODUCT ID]],Table1[[PRODUCT]:[SELLING PRICE]],1,FALSE)</f>
        <v>Product840</v>
      </c>
      <c r="H6086" s="3" t="str">
        <f>VLOOKUP(Table3[[#This Row],[PRODUCT ID]],Table1[[PRODUCT]:[SELLING PRICE]],2,FALSE)</f>
        <v>Category4</v>
      </c>
      <c r="I6086" s="3" t="str">
        <f>VLOOKUP(Table3[[#This Row],[PRODUCT ID]],Table1[[PRODUCT]:[SELLING PRICE]],3,FALSE)</f>
        <v>Kg</v>
      </c>
      <c r="J6086" s="16">
        <f ca="1">VLOOKUP(Table3[[#This Row],[PRODUCT ID]],Table1[[PRODUCT]:[SELLING PRICE]],4,FALSE)</f>
        <v>39</v>
      </c>
      <c r="K6086" s="16">
        <f ca="1">VLOOKUP(Table3[[#This Row],[PRODUCT ID]],Table1[[PRODUCT]:[SELLING PRICE]],5,FALSE)</f>
        <v>159.28569141317783</v>
      </c>
      <c r="L6086" s="16">
        <f ca="1">J6086*Table3[[#This Row],[QUANTITY]]</f>
        <v>234</v>
      </c>
      <c r="M6086" s="16">
        <f ca="1">K6086*Table3[[#This Row],[QUANTITY]]*(1-Table3[[#This Row],[DISCOUNT %]])</f>
        <v>933.75331452024716</v>
      </c>
      <c r="N6086" s="3">
        <f>DAY(Table3[[#This Row],[DATE]])</f>
        <v>29</v>
      </c>
      <c r="O6086" s="3" t="str">
        <f>TEXT(Table3[[#This Row],[DATE]],"mmm")</f>
        <v>Aug</v>
      </c>
      <c r="P6086" s="3">
        <f>YEAR(Table3[[#This Row],[DATE]])</f>
        <v>2037</v>
      </c>
    </row>
    <row r="6087" spans="1:16" x14ac:dyDescent="0.3">
      <c r="A6087" s="6">
        <v>50282</v>
      </c>
      <c r="B6087" s="7" t="s">
        <v>1893</v>
      </c>
      <c r="C6087" s="9">
        <f t="shared" ca="1" si="190"/>
        <v>14</v>
      </c>
      <c r="D6087" s="9" t="s">
        <v>2115</v>
      </c>
      <c r="E6087" s="9" t="s">
        <v>2116</v>
      </c>
      <c r="F6087" s="10">
        <f t="shared" ca="1" si="191"/>
        <v>1.4371318912008281E-2</v>
      </c>
      <c r="G6087" s="3" t="str">
        <f>VLOOKUP(Table3[[#This Row],[PRODUCT ID]],Table1[[PRODUCT]:[SELLING PRICE]],1,FALSE)</f>
        <v>Product841</v>
      </c>
      <c r="H6087" s="3" t="str">
        <f>VLOOKUP(Table3[[#This Row],[PRODUCT ID]],Table1[[PRODUCT]:[SELLING PRICE]],2,FALSE)</f>
        <v>Category1</v>
      </c>
      <c r="I6087" s="3" t="str">
        <f>VLOOKUP(Table3[[#This Row],[PRODUCT ID]],Table1[[PRODUCT]:[SELLING PRICE]],3,FALSE)</f>
        <v>Lt</v>
      </c>
      <c r="J6087" s="16">
        <f ca="1">VLOOKUP(Table3[[#This Row],[PRODUCT ID]],Table1[[PRODUCT]:[SELLING PRICE]],4,FALSE)</f>
        <v>130</v>
      </c>
      <c r="K6087" s="16">
        <f ca="1">VLOOKUP(Table3[[#This Row],[PRODUCT ID]],Table1[[PRODUCT]:[SELLING PRICE]],5,FALSE)</f>
        <v>263.94236912025298</v>
      </c>
      <c r="L6087" s="16">
        <f ca="1">J6087*Table3[[#This Row],[QUANTITY]]</f>
        <v>1820</v>
      </c>
      <c r="M6087" s="16">
        <f ca="1">K6087*Table3[[#This Row],[QUANTITY]]*(1-Table3[[#This Row],[DISCOUNT %]])</f>
        <v>3642.0883682292874</v>
      </c>
      <c r="N6087" s="3">
        <f>DAY(Table3[[#This Row],[DATE]])</f>
        <v>30</v>
      </c>
      <c r="O6087" s="3" t="str">
        <f>TEXT(Table3[[#This Row],[DATE]],"mmm")</f>
        <v>Aug</v>
      </c>
      <c r="P6087" s="3">
        <f>YEAR(Table3[[#This Row],[DATE]])</f>
        <v>2037</v>
      </c>
    </row>
    <row r="6088" spans="1:16" x14ac:dyDescent="0.3">
      <c r="A6088" s="6">
        <v>50283</v>
      </c>
      <c r="B6088" s="7" t="s">
        <v>1894</v>
      </c>
      <c r="C6088" s="9">
        <f t="shared" ca="1" si="190"/>
        <v>9</v>
      </c>
      <c r="D6088" s="9" t="s">
        <v>2116</v>
      </c>
      <c r="E6088" s="9" t="s">
        <v>2118</v>
      </c>
      <c r="F6088" s="10">
        <f t="shared" ca="1" si="191"/>
        <v>2.9802112836798235E-3</v>
      </c>
      <c r="G6088" s="3" t="str">
        <f>VLOOKUP(Table3[[#This Row],[PRODUCT ID]],Table1[[PRODUCT]:[SELLING PRICE]],1,FALSE)</f>
        <v>Product842</v>
      </c>
      <c r="H6088" s="3" t="str">
        <f>VLOOKUP(Table3[[#This Row],[PRODUCT ID]],Table1[[PRODUCT]:[SELLING PRICE]],2,FALSE)</f>
        <v>Category2</v>
      </c>
      <c r="I6088" s="3" t="str">
        <f>VLOOKUP(Table3[[#This Row],[PRODUCT ID]],Table1[[PRODUCT]:[SELLING PRICE]],3,FALSE)</f>
        <v>Ft</v>
      </c>
      <c r="J6088" s="16">
        <f ca="1">VLOOKUP(Table3[[#This Row],[PRODUCT ID]],Table1[[PRODUCT]:[SELLING PRICE]],4,FALSE)</f>
        <v>217</v>
      </c>
      <c r="K6088" s="16">
        <f ca="1">VLOOKUP(Table3[[#This Row],[PRODUCT ID]],Table1[[PRODUCT]:[SELLING PRICE]],5,FALSE)</f>
        <v>78.592589744256344</v>
      </c>
      <c r="L6088" s="16">
        <f ca="1">J6088*Table3[[#This Row],[QUANTITY]]</f>
        <v>1953</v>
      </c>
      <c r="M6088" s="16">
        <f ca="1">K6088*Table3[[#This Row],[QUANTITY]]*(1-Table3[[#This Row],[DISCOUNT %]])</f>
        <v>705.225304993382</v>
      </c>
      <c r="N6088" s="3">
        <f>DAY(Table3[[#This Row],[DATE]])</f>
        <v>31</v>
      </c>
      <c r="O6088" s="3" t="str">
        <f>TEXT(Table3[[#This Row],[DATE]],"mmm")</f>
        <v>Aug</v>
      </c>
      <c r="P6088" s="3">
        <f>YEAR(Table3[[#This Row],[DATE]])</f>
        <v>2037</v>
      </c>
    </row>
    <row r="6089" spans="1:16" x14ac:dyDescent="0.3">
      <c r="A6089" s="6">
        <v>50284</v>
      </c>
      <c r="B6089" s="7" t="s">
        <v>1895</v>
      </c>
      <c r="C6089" s="9">
        <f t="shared" ca="1" si="190"/>
        <v>15</v>
      </c>
      <c r="D6089" s="9" t="s">
        <v>2116</v>
      </c>
      <c r="E6089" s="9" t="s">
        <v>2118</v>
      </c>
      <c r="F6089" s="10">
        <f t="shared" ca="1" si="191"/>
        <v>1.9163801224154221E-2</v>
      </c>
      <c r="G6089" s="3" t="str">
        <f>VLOOKUP(Table3[[#This Row],[PRODUCT ID]],Table1[[PRODUCT]:[SELLING PRICE]],1,FALSE)</f>
        <v>Product843</v>
      </c>
      <c r="H6089" s="3" t="str">
        <f>VLOOKUP(Table3[[#This Row],[PRODUCT ID]],Table1[[PRODUCT]:[SELLING PRICE]],2,FALSE)</f>
        <v>Category3</v>
      </c>
      <c r="I6089" s="3" t="str">
        <f>VLOOKUP(Table3[[#This Row],[PRODUCT ID]],Table1[[PRODUCT]:[SELLING PRICE]],3,FALSE)</f>
        <v>Kg</v>
      </c>
      <c r="J6089" s="16">
        <f ca="1">VLOOKUP(Table3[[#This Row],[PRODUCT ID]],Table1[[PRODUCT]:[SELLING PRICE]],4,FALSE)</f>
        <v>199</v>
      </c>
      <c r="K6089" s="16">
        <f ca="1">VLOOKUP(Table3[[#This Row],[PRODUCT ID]],Table1[[PRODUCT]:[SELLING PRICE]],5,FALSE)</f>
        <v>225.57384390072815</v>
      </c>
      <c r="L6089" s="16">
        <f ca="1">J6089*Table3[[#This Row],[QUANTITY]]</f>
        <v>2985</v>
      </c>
      <c r="M6089" s="16">
        <f ca="1">K6089*Table3[[#This Row],[QUANTITY]]*(1-Table3[[#This Row],[DISCOUNT %]])</f>
        <v>3318.7648739226929</v>
      </c>
      <c r="N6089" s="3">
        <f>DAY(Table3[[#This Row],[DATE]])</f>
        <v>1</v>
      </c>
      <c r="O6089" s="3" t="str">
        <f>TEXT(Table3[[#This Row],[DATE]],"mmm")</f>
        <v>Sep</v>
      </c>
      <c r="P6089" s="3">
        <f>YEAR(Table3[[#This Row],[DATE]])</f>
        <v>2037</v>
      </c>
    </row>
    <row r="6090" spans="1:16" x14ac:dyDescent="0.3">
      <c r="A6090" s="6">
        <v>50285</v>
      </c>
      <c r="B6090" s="7" t="s">
        <v>1896</v>
      </c>
      <c r="C6090" s="9">
        <f t="shared" ca="1" si="190"/>
        <v>11</v>
      </c>
      <c r="D6090" s="9" t="s">
        <v>2116</v>
      </c>
      <c r="E6090" s="9" t="s">
        <v>2116</v>
      </c>
      <c r="F6090" s="10">
        <f t="shared" ca="1" si="191"/>
        <v>6.2951399514966991E-2</v>
      </c>
      <c r="G6090" s="3" t="str">
        <f>VLOOKUP(Table3[[#This Row],[PRODUCT ID]],Table1[[PRODUCT]:[SELLING PRICE]],1,FALSE)</f>
        <v>Product844</v>
      </c>
      <c r="H6090" s="3" t="str">
        <f>VLOOKUP(Table3[[#This Row],[PRODUCT ID]],Table1[[PRODUCT]:[SELLING PRICE]],2,FALSE)</f>
        <v>Category4</v>
      </c>
      <c r="I6090" s="3" t="str">
        <f>VLOOKUP(Table3[[#This Row],[PRODUCT ID]],Table1[[PRODUCT]:[SELLING PRICE]],3,FALSE)</f>
        <v>No</v>
      </c>
      <c r="J6090" s="16">
        <f ca="1">VLOOKUP(Table3[[#This Row],[PRODUCT ID]],Table1[[PRODUCT]:[SELLING PRICE]],4,FALSE)</f>
        <v>143</v>
      </c>
      <c r="K6090" s="16">
        <f ca="1">VLOOKUP(Table3[[#This Row],[PRODUCT ID]],Table1[[PRODUCT]:[SELLING PRICE]],5,FALSE)</f>
        <v>226.95970847285241</v>
      </c>
      <c r="L6090" s="16">
        <f ca="1">J6090*Table3[[#This Row],[QUANTITY]]</f>
        <v>1573</v>
      </c>
      <c r="M6090" s="16">
        <f ca="1">K6090*Table3[[#This Row],[QUANTITY]]*(1-Table3[[#This Row],[DISCOUNT %]])</f>
        <v>2339.3950491007517</v>
      </c>
      <c r="N6090" s="3">
        <f>DAY(Table3[[#This Row],[DATE]])</f>
        <v>2</v>
      </c>
      <c r="O6090" s="3" t="str">
        <f>TEXT(Table3[[#This Row],[DATE]],"mmm")</f>
        <v>Sep</v>
      </c>
      <c r="P6090" s="3">
        <f>YEAR(Table3[[#This Row],[DATE]])</f>
        <v>2037</v>
      </c>
    </row>
    <row r="6091" spans="1:16" x14ac:dyDescent="0.3">
      <c r="A6091" s="6">
        <v>50286</v>
      </c>
      <c r="B6091" s="7" t="s">
        <v>1897</v>
      </c>
      <c r="C6091" s="9">
        <f t="shared" ca="1" si="190"/>
        <v>2</v>
      </c>
      <c r="D6091" s="9" t="s">
        <v>2115</v>
      </c>
      <c r="E6091" s="9" t="s">
        <v>2116</v>
      </c>
      <c r="F6091" s="10">
        <f t="shared" ca="1" si="191"/>
        <v>7.7821488304282663E-2</v>
      </c>
      <c r="G6091" s="3" t="str">
        <f>VLOOKUP(Table3[[#This Row],[PRODUCT ID]],Table1[[PRODUCT]:[SELLING PRICE]],1,FALSE)</f>
        <v>Product845</v>
      </c>
      <c r="H6091" s="3" t="str">
        <f>VLOOKUP(Table3[[#This Row],[PRODUCT ID]],Table1[[PRODUCT]:[SELLING PRICE]],2,FALSE)</f>
        <v>Category5</v>
      </c>
      <c r="I6091" s="3" t="str">
        <f>VLOOKUP(Table3[[#This Row],[PRODUCT ID]],Table1[[PRODUCT]:[SELLING PRICE]],3,FALSE)</f>
        <v>No</v>
      </c>
      <c r="J6091" s="16">
        <f ca="1">VLOOKUP(Table3[[#This Row],[PRODUCT ID]],Table1[[PRODUCT]:[SELLING PRICE]],4,FALSE)</f>
        <v>69</v>
      </c>
      <c r="K6091" s="16">
        <f ca="1">VLOOKUP(Table3[[#This Row],[PRODUCT ID]],Table1[[PRODUCT]:[SELLING PRICE]],5,FALSE)</f>
        <v>222.15752519119732</v>
      </c>
      <c r="L6091" s="16">
        <f ca="1">J6091*Table3[[#This Row],[QUANTITY]]</f>
        <v>138</v>
      </c>
      <c r="M6091" s="16">
        <f ca="1">K6091*Table3[[#This Row],[QUANTITY]]*(1-Table3[[#This Row],[DISCOUNT %]])</f>
        <v>409.73779188564436</v>
      </c>
      <c r="N6091" s="3">
        <f>DAY(Table3[[#This Row],[DATE]])</f>
        <v>3</v>
      </c>
      <c r="O6091" s="3" t="str">
        <f>TEXT(Table3[[#This Row],[DATE]],"mmm")</f>
        <v>Sep</v>
      </c>
      <c r="P6091" s="3">
        <f>YEAR(Table3[[#This Row],[DATE]])</f>
        <v>2037</v>
      </c>
    </row>
    <row r="6092" spans="1:16" x14ac:dyDescent="0.3">
      <c r="A6092" s="6">
        <v>50287</v>
      </c>
      <c r="B6092" s="7" t="s">
        <v>1898</v>
      </c>
      <c r="C6092" s="9">
        <f t="shared" ca="1" si="190"/>
        <v>6</v>
      </c>
      <c r="D6092" s="9" t="s">
        <v>2117</v>
      </c>
      <c r="E6092" s="9" t="s">
        <v>2116</v>
      </c>
      <c r="F6092" s="10">
        <f t="shared" ca="1" si="191"/>
        <v>6.5682135803031547E-2</v>
      </c>
      <c r="G6092" s="3" t="str">
        <f>VLOOKUP(Table3[[#This Row],[PRODUCT ID]],Table1[[PRODUCT]:[SELLING PRICE]],1,FALSE)</f>
        <v>Product846</v>
      </c>
      <c r="H6092" s="3" t="str">
        <f>VLOOKUP(Table3[[#This Row],[PRODUCT ID]],Table1[[PRODUCT]:[SELLING PRICE]],2,FALSE)</f>
        <v>Category1</v>
      </c>
      <c r="I6092" s="3" t="str">
        <f>VLOOKUP(Table3[[#This Row],[PRODUCT ID]],Table1[[PRODUCT]:[SELLING PRICE]],3,FALSE)</f>
        <v>Ft</v>
      </c>
      <c r="J6092" s="16">
        <f ca="1">VLOOKUP(Table3[[#This Row],[PRODUCT ID]],Table1[[PRODUCT]:[SELLING PRICE]],4,FALSE)</f>
        <v>247</v>
      </c>
      <c r="K6092" s="16">
        <f ca="1">VLOOKUP(Table3[[#This Row],[PRODUCT ID]],Table1[[PRODUCT]:[SELLING PRICE]],5,FALSE)</f>
        <v>76.654757247562344</v>
      </c>
      <c r="L6092" s="16">
        <f ca="1">J6092*Table3[[#This Row],[QUANTITY]]</f>
        <v>1482</v>
      </c>
      <c r="M6092" s="16">
        <f ca="1">K6092*Table3[[#This Row],[QUANTITY]]*(1-Table3[[#This Row],[DISCOUNT %]])</f>
        <v>429.71945443247722</v>
      </c>
      <c r="N6092" s="3">
        <f>DAY(Table3[[#This Row],[DATE]])</f>
        <v>4</v>
      </c>
      <c r="O6092" s="3" t="str">
        <f>TEXT(Table3[[#This Row],[DATE]],"mmm")</f>
        <v>Sep</v>
      </c>
      <c r="P6092" s="3">
        <f>YEAR(Table3[[#This Row],[DATE]])</f>
        <v>2037</v>
      </c>
    </row>
    <row r="6093" spans="1:16" x14ac:dyDescent="0.3">
      <c r="A6093" s="6">
        <v>50288</v>
      </c>
      <c r="B6093" s="7" t="s">
        <v>1899</v>
      </c>
      <c r="C6093" s="9">
        <f t="shared" ca="1" si="190"/>
        <v>4</v>
      </c>
      <c r="D6093" s="9" t="s">
        <v>2117</v>
      </c>
      <c r="E6093" s="9" t="s">
        <v>2116</v>
      </c>
      <c r="F6093" s="10">
        <f t="shared" ca="1" si="191"/>
        <v>9.1551352591301816E-2</v>
      </c>
      <c r="G6093" s="3" t="str">
        <f>VLOOKUP(Table3[[#This Row],[PRODUCT ID]],Table1[[PRODUCT]:[SELLING PRICE]],1,FALSE)</f>
        <v>Product847</v>
      </c>
      <c r="H6093" s="3" t="str">
        <f>VLOOKUP(Table3[[#This Row],[PRODUCT ID]],Table1[[PRODUCT]:[SELLING PRICE]],2,FALSE)</f>
        <v>Category2</v>
      </c>
      <c r="I6093" s="3" t="str">
        <f>VLOOKUP(Table3[[#This Row],[PRODUCT ID]],Table1[[PRODUCT]:[SELLING PRICE]],3,FALSE)</f>
        <v>No</v>
      </c>
      <c r="J6093" s="16">
        <f ca="1">VLOOKUP(Table3[[#This Row],[PRODUCT ID]],Table1[[PRODUCT]:[SELLING PRICE]],4,FALSE)</f>
        <v>90</v>
      </c>
      <c r="K6093" s="16">
        <f ca="1">VLOOKUP(Table3[[#This Row],[PRODUCT ID]],Table1[[PRODUCT]:[SELLING PRICE]],5,FALSE)</f>
        <v>83.273841336209514</v>
      </c>
      <c r="L6093" s="16">
        <f ca="1">J6093*Table3[[#This Row],[QUANTITY]]</f>
        <v>360</v>
      </c>
      <c r="M6093" s="16">
        <f ca="1">K6093*Table3[[#This Row],[QUANTITY]]*(1-Table3[[#This Row],[DISCOUNT %]])</f>
        <v>302.60003410562427</v>
      </c>
      <c r="N6093" s="3">
        <f>DAY(Table3[[#This Row],[DATE]])</f>
        <v>5</v>
      </c>
      <c r="O6093" s="3" t="str">
        <f>TEXT(Table3[[#This Row],[DATE]],"mmm")</f>
        <v>Sep</v>
      </c>
      <c r="P6093" s="3">
        <f>YEAR(Table3[[#This Row],[DATE]])</f>
        <v>2037</v>
      </c>
    </row>
    <row r="6094" spans="1:16" x14ac:dyDescent="0.3">
      <c r="A6094" s="6">
        <v>50289</v>
      </c>
      <c r="B6094" s="7" t="s">
        <v>1900</v>
      </c>
      <c r="C6094" s="9">
        <f t="shared" ca="1" si="190"/>
        <v>12</v>
      </c>
      <c r="D6094" s="9" t="s">
        <v>2116</v>
      </c>
      <c r="E6094" s="9" t="s">
        <v>2118</v>
      </c>
      <c r="F6094" s="10">
        <f t="shared" ca="1" si="191"/>
        <v>1.7829101556590999E-2</v>
      </c>
      <c r="G6094" s="3" t="str">
        <f>VLOOKUP(Table3[[#This Row],[PRODUCT ID]],Table1[[PRODUCT]:[SELLING PRICE]],1,FALSE)</f>
        <v>Product848</v>
      </c>
      <c r="H6094" s="3" t="str">
        <f>VLOOKUP(Table3[[#This Row],[PRODUCT ID]],Table1[[PRODUCT]:[SELLING PRICE]],2,FALSE)</f>
        <v>Category3</v>
      </c>
      <c r="I6094" s="3" t="str">
        <f>VLOOKUP(Table3[[#This Row],[PRODUCT ID]],Table1[[PRODUCT]:[SELLING PRICE]],3,FALSE)</f>
        <v>Kg</v>
      </c>
      <c r="J6094" s="16">
        <f ca="1">VLOOKUP(Table3[[#This Row],[PRODUCT ID]],Table1[[PRODUCT]:[SELLING PRICE]],4,FALSE)</f>
        <v>72</v>
      </c>
      <c r="K6094" s="16">
        <f ca="1">VLOOKUP(Table3[[#This Row],[PRODUCT ID]],Table1[[PRODUCT]:[SELLING PRICE]],5,FALSE)</f>
        <v>87.206143861273318</v>
      </c>
      <c r="L6094" s="16">
        <f ca="1">J6094*Table3[[#This Row],[QUANTITY]]</f>
        <v>864</v>
      </c>
      <c r="M6094" s="16">
        <f ca="1">K6094*Table3[[#This Row],[QUANTITY]]*(1-Table3[[#This Row],[DISCOUNT %]])</f>
        <v>1027.8160399921439</v>
      </c>
      <c r="N6094" s="3">
        <f>DAY(Table3[[#This Row],[DATE]])</f>
        <v>6</v>
      </c>
      <c r="O6094" s="3" t="str">
        <f>TEXT(Table3[[#This Row],[DATE]],"mmm")</f>
        <v>Sep</v>
      </c>
      <c r="P6094" s="3">
        <f>YEAR(Table3[[#This Row],[DATE]])</f>
        <v>2037</v>
      </c>
    </row>
    <row r="6095" spans="1:16" x14ac:dyDescent="0.3">
      <c r="A6095" s="6">
        <v>50290</v>
      </c>
      <c r="B6095" s="7" t="s">
        <v>1901</v>
      </c>
      <c r="C6095" s="9">
        <f t="shared" ca="1" si="190"/>
        <v>1</v>
      </c>
      <c r="D6095" s="9" t="s">
        <v>2116</v>
      </c>
      <c r="E6095" s="9" t="s">
        <v>2116</v>
      </c>
      <c r="F6095" s="10">
        <f t="shared" ca="1" si="191"/>
        <v>1.3402906584269693E-2</v>
      </c>
      <c r="G6095" s="3" t="str">
        <f>VLOOKUP(Table3[[#This Row],[PRODUCT ID]],Table1[[PRODUCT]:[SELLING PRICE]],1,FALSE)</f>
        <v>Product849</v>
      </c>
      <c r="H6095" s="3" t="str">
        <f>VLOOKUP(Table3[[#This Row],[PRODUCT ID]],Table1[[PRODUCT]:[SELLING PRICE]],2,FALSE)</f>
        <v>Category4</v>
      </c>
      <c r="I6095" s="3" t="str">
        <f>VLOOKUP(Table3[[#This Row],[PRODUCT ID]],Table1[[PRODUCT]:[SELLING PRICE]],3,FALSE)</f>
        <v>Kg</v>
      </c>
      <c r="J6095" s="16">
        <f ca="1">VLOOKUP(Table3[[#This Row],[PRODUCT ID]],Table1[[PRODUCT]:[SELLING PRICE]],4,FALSE)</f>
        <v>229</v>
      </c>
      <c r="K6095" s="16">
        <f ca="1">VLOOKUP(Table3[[#This Row],[PRODUCT ID]],Table1[[PRODUCT]:[SELLING PRICE]],5,FALSE)</f>
        <v>209.33617635807627</v>
      </c>
      <c r="L6095" s="16">
        <f ca="1">J6095*Table3[[#This Row],[QUANTITY]]</f>
        <v>229</v>
      </c>
      <c r="M6095" s="16">
        <f ca="1">K6095*Table3[[#This Row],[QUANTITY]]*(1-Table3[[#This Row],[DISCOUNT %]])</f>
        <v>206.53046314164078</v>
      </c>
      <c r="N6095" s="3">
        <f>DAY(Table3[[#This Row],[DATE]])</f>
        <v>7</v>
      </c>
      <c r="O6095" s="3" t="str">
        <f>TEXT(Table3[[#This Row],[DATE]],"mmm")</f>
        <v>Sep</v>
      </c>
      <c r="P6095" s="3">
        <f>YEAR(Table3[[#This Row],[DATE]])</f>
        <v>2037</v>
      </c>
    </row>
    <row r="6096" spans="1:16" x14ac:dyDescent="0.3">
      <c r="A6096" s="6">
        <v>50291</v>
      </c>
      <c r="B6096" s="7" t="s">
        <v>1902</v>
      </c>
      <c r="C6096" s="9">
        <f t="shared" ca="1" si="190"/>
        <v>14</v>
      </c>
      <c r="D6096" s="9" t="s">
        <v>2116</v>
      </c>
      <c r="E6096" s="9" t="s">
        <v>2116</v>
      </c>
      <c r="F6096" s="10">
        <f t="shared" ca="1" si="191"/>
        <v>7.1660046192000532E-2</v>
      </c>
      <c r="G6096" s="3" t="str">
        <f>VLOOKUP(Table3[[#This Row],[PRODUCT ID]],Table1[[PRODUCT]:[SELLING PRICE]],1,FALSE)</f>
        <v>Product850</v>
      </c>
      <c r="H6096" s="3" t="str">
        <f>VLOOKUP(Table3[[#This Row],[PRODUCT ID]],Table1[[PRODUCT]:[SELLING PRICE]],2,FALSE)</f>
        <v>Category5</v>
      </c>
      <c r="I6096" s="3" t="str">
        <f>VLOOKUP(Table3[[#This Row],[PRODUCT ID]],Table1[[PRODUCT]:[SELLING PRICE]],3,FALSE)</f>
        <v>Lt</v>
      </c>
      <c r="J6096" s="16">
        <f ca="1">VLOOKUP(Table3[[#This Row],[PRODUCT ID]],Table1[[PRODUCT]:[SELLING PRICE]],4,FALSE)</f>
        <v>86</v>
      </c>
      <c r="K6096" s="16">
        <f ca="1">VLOOKUP(Table3[[#This Row],[PRODUCT ID]],Table1[[PRODUCT]:[SELLING PRICE]],5,FALSE)</f>
        <v>164.70448060862248</v>
      </c>
      <c r="L6096" s="16">
        <f ca="1">J6096*Table3[[#This Row],[QUANTITY]]</f>
        <v>1204</v>
      </c>
      <c r="M6096" s="16">
        <f ca="1">K6096*Table3[[#This Row],[QUANTITY]]*(1-Table3[[#This Row],[DISCOUNT %]])</f>
        <v>2140.6244988825083</v>
      </c>
      <c r="N6096" s="3">
        <f>DAY(Table3[[#This Row],[DATE]])</f>
        <v>8</v>
      </c>
      <c r="O6096" s="3" t="str">
        <f>TEXT(Table3[[#This Row],[DATE]],"mmm")</f>
        <v>Sep</v>
      </c>
      <c r="P6096" s="3">
        <f>YEAR(Table3[[#This Row],[DATE]])</f>
        <v>2037</v>
      </c>
    </row>
    <row r="6097" spans="1:16" x14ac:dyDescent="0.3">
      <c r="A6097" s="6">
        <v>50292</v>
      </c>
      <c r="B6097" s="7" t="s">
        <v>1903</v>
      </c>
      <c r="C6097" s="9">
        <f t="shared" ca="1" si="190"/>
        <v>12</v>
      </c>
      <c r="D6097" s="9" t="s">
        <v>2116</v>
      </c>
      <c r="E6097" s="9" t="s">
        <v>2116</v>
      </c>
      <c r="F6097" s="10">
        <f t="shared" ca="1" si="191"/>
        <v>2.0178666697303484E-2</v>
      </c>
      <c r="G6097" s="3" t="str">
        <f>VLOOKUP(Table3[[#This Row],[PRODUCT ID]],Table1[[PRODUCT]:[SELLING PRICE]],1,FALSE)</f>
        <v>Product851</v>
      </c>
      <c r="H6097" s="3" t="str">
        <f>VLOOKUP(Table3[[#This Row],[PRODUCT ID]],Table1[[PRODUCT]:[SELLING PRICE]],2,FALSE)</f>
        <v>Category1</v>
      </c>
      <c r="I6097" s="3" t="str">
        <f>VLOOKUP(Table3[[#This Row],[PRODUCT ID]],Table1[[PRODUCT]:[SELLING PRICE]],3,FALSE)</f>
        <v>Kg</v>
      </c>
      <c r="J6097" s="16">
        <f ca="1">VLOOKUP(Table3[[#This Row],[PRODUCT ID]],Table1[[PRODUCT]:[SELLING PRICE]],4,FALSE)</f>
        <v>213</v>
      </c>
      <c r="K6097" s="16">
        <f ca="1">VLOOKUP(Table3[[#This Row],[PRODUCT ID]],Table1[[PRODUCT]:[SELLING PRICE]],5,FALSE)</f>
        <v>214.30962525704993</v>
      </c>
      <c r="L6097" s="16">
        <f ca="1">J6097*Table3[[#This Row],[QUANTITY]]</f>
        <v>2556</v>
      </c>
      <c r="M6097" s="16">
        <f ca="1">K6097*Table3[[#This Row],[QUANTITY]]*(1-Table3[[#This Row],[DISCOUNT %]])</f>
        <v>2519.8217131075671</v>
      </c>
      <c r="N6097" s="3">
        <f>DAY(Table3[[#This Row],[DATE]])</f>
        <v>9</v>
      </c>
      <c r="O6097" s="3" t="str">
        <f>TEXT(Table3[[#This Row],[DATE]],"mmm")</f>
        <v>Sep</v>
      </c>
      <c r="P6097" s="3">
        <f>YEAR(Table3[[#This Row],[DATE]])</f>
        <v>2037</v>
      </c>
    </row>
    <row r="6098" spans="1:16" x14ac:dyDescent="0.3">
      <c r="A6098" s="6">
        <v>50293</v>
      </c>
      <c r="B6098" s="7" t="s">
        <v>1904</v>
      </c>
      <c r="C6098" s="9">
        <f t="shared" ca="1" si="190"/>
        <v>7</v>
      </c>
      <c r="D6098" s="9" t="s">
        <v>2115</v>
      </c>
      <c r="E6098" s="9" t="s">
        <v>2116</v>
      </c>
      <c r="F6098" s="10">
        <f t="shared" ca="1" si="191"/>
        <v>2.7313054564617658E-2</v>
      </c>
      <c r="G6098" s="3" t="str">
        <f>VLOOKUP(Table3[[#This Row],[PRODUCT ID]],Table1[[PRODUCT]:[SELLING PRICE]],1,FALSE)</f>
        <v>Product852</v>
      </c>
      <c r="H6098" s="3" t="str">
        <f>VLOOKUP(Table3[[#This Row],[PRODUCT ID]],Table1[[PRODUCT]:[SELLING PRICE]],2,FALSE)</f>
        <v>Category2</v>
      </c>
      <c r="I6098" s="3" t="str">
        <f>VLOOKUP(Table3[[#This Row],[PRODUCT ID]],Table1[[PRODUCT]:[SELLING PRICE]],3,FALSE)</f>
        <v>Lt</v>
      </c>
      <c r="J6098" s="16">
        <f ca="1">VLOOKUP(Table3[[#This Row],[PRODUCT ID]],Table1[[PRODUCT]:[SELLING PRICE]],4,FALSE)</f>
        <v>74</v>
      </c>
      <c r="K6098" s="16">
        <f ca="1">VLOOKUP(Table3[[#This Row],[PRODUCT ID]],Table1[[PRODUCT]:[SELLING PRICE]],5,FALSE)</f>
        <v>317.94938978215117</v>
      </c>
      <c r="L6098" s="16">
        <f ca="1">J6098*Table3[[#This Row],[QUANTITY]]</f>
        <v>518</v>
      </c>
      <c r="M6098" s="16">
        <f ca="1">K6098*Table3[[#This Row],[QUANTITY]]*(1-Table3[[#This Row],[DISCOUNT %]])</f>
        <v>2164.8565452517109</v>
      </c>
      <c r="N6098" s="3">
        <f>DAY(Table3[[#This Row],[DATE]])</f>
        <v>10</v>
      </c>
      <c r="O6098" s="3" t="str">
        <f>TEXT(Table3[[#This Row],[DATE]],"mmm")</f>
        <v>Sep</v>
      </c>
      <c r="P6098" s="3">
        <f>YEAR(Table3[[#This Row],[DATE]])</f>
        <v>2037</v>
      </c>
    </row>
    <row r="6099" spans="1:16" x14ac:dyDescent="0.3">
      <c r="A6099" s="6">
        <v>50294</v>
      </c>
      <c r="B6099" s="7" t="s">
        <v>1905</v>
      </c>
      <c r="C6099" s="9">
        <f t="shared" ca="1" si="190"/>
        <v>8</v>
      </c>
      <c r="D6099" s="9" t="s">
        <v>2116</v>
      </c>
      <c r="E6099" s="9" t="s">
        <v>2116</v>
      </c>
      <c r="F6099" s="10">
        <f t="shared" ca="1" si="191"/>
        <v>6.2135466891385608E-3</v>
      </c>
      <c r="G6099" s="3" t="str">
        <f>VLOOKUP(Table3[[#This Row],[PRODUCT ID]],Table1[[PRODUCT]:[SELLING PRICE]],1,FALSE)</f>
        <v>Product853</v>
      </c>
      <c r="H6099" s="3" t="str">
        <f>VLOOKUP(Table3[[#This Row],[PRODUCT ID]],Table1[[PRODUCT]:[SELLING PRICE]],2,FALSE)</f>
        <v>Category3</v>
      </c>
      <c r="I6099" s="3" t="str">
        <f>VLOOKUP(Table3[[#This Row],[PRODUCT ID]],Table1[[PRODUCT]:[SELLING PRICE]],3,FALSE)</f>
        <v>Ft</v>
      </c>
      <c r="J6099" s="16">
        <f ca="1">VLOOKUP(Table3[[#This Row],[PRODUCT ID]],Table1[[PRODUCT]:[SELLING PRICE]],4,FALSE)</f>
        <v>84</v>
      </c>
      <c r="K6099" s="16">
        <f ca="1">VLOOKUP(Table3[[#This Row],[PRODUCT ID]],Table1[[PRODUCT]:[SELLING PRICE]],5,FALSE)</f>
        <v>300.90120528659963</v>
      </c>
      <c r="L6099" s="16">
        <f ca="1">J6099*Table3[[#This Row],[QUANTITY]]</f>
        <v>672</v>
      </c>
      <c r="M6099" s="16">
        <f ca="1">K6099*Table3[[#This Row],[QUANTITY]]*(1-Table3[[#This Row],[DISCOUNT %]])</f>
        <v>2392.2523327898662</v>
      </c>
      <c r="N6099" s="3">
        <f>DAY(Table3[[#This Row],[DATE]])</f>
        <v>11</v>
      </c>
      <c r="O6099" s="3" t="str">
        <f>TEXT(Table3[[#This Row],[DATE]],"mmm")</f>
        <v>Sep</v>
      </c>
      <c r="P6099" s="3">
        <f>YEAR(Table3[[#This Row],[DATE]])</f>
        <v>2037</v>
      </c>
    </row>
    <row r="6100" spans="1:16" x14ac:dyDescent="0.3">
      <c r="A6100" s="6">
        <v>50295</v>
      </c>
      <c r="B6100" s="7" t="s">
        <v>1906</v>
      </c>
      <c r="C6100" s="9">
        <f t="shared" ca="1" si="190"/>
        <v>14</v>
      </c>
      <c r="D6100" s="9" t="s">
        <v>2117</v>
      </c>
      <c r="E6100" s="9" t="s">
        <v>2118</v>
      </c>
      <c r="F6100" s="10">
        <f t="shared" ca="1" si="191"/>
        <v>5.0395750211698336E-2</v>
      </c>
      <c r="G6100" s="3" t="str">
        <f>VLOOKUP(Table3[[#This Row],[PRODUCT ID]],Table1[[PRODUCT]:[SELLING PRICE]],1,FALSE)</f>
        <v>Product854</v>
      </c>
      <c r="H6100" s="3" t="str">
        <f>VLOOKUP(Table3[[#This Row],[PRODUCT ID]],Table1[[PRODUCT]:[SELLING PRICE]],2,FALSE)</f>
        <v>Category4</v>
      </c>
      <c r="I6100" s="3" t="str">
        <f>VLOOKUP(Table3[[#This Row],[PRODUCT ID]],Table1[[PRODUCT]:[SELLING PRICE]],3,FALSE)</f>
        <v>Kg</v>
      </c>
      <c r="J6100" s="16">
        <f ca="1">VLOOKUP(Table3[[#This Row],[PRODUCT ID]],Table1[[PRODUCT]:[SELLING PRICE]],4,FALSE)</f>
        <v>132</v>
      </c>
      <c r="K6100" s="16">
        <f ca="1">VLOOKUP(Table3[[#This Row],[PRODUCT ID]],Table1[[PRODUCT]:[SELLING PRICE]],5,FALSE)</f>
        <v>191.58457702694196</v>
      </c>
      <c r="L6100" s="16">
        <f ca="1">J6100*Table3[[#This Row],[QUANTITY]]</f>
        <v>1848</v>
      </c>
      <c r="M6100" s="16">
        <f ca="1">K6100*Table3[[#This Row],[QUANTITY]]*(1-Table3[[#This Row],[DISCOUNT %]])</f>
        <v>2547.0133995414963</v>
      </c>
      <c r="N6100" s="3">
        <f>DAY(Table3[[#This Row],[DATE]])</f>
        <v>12</v>
      </c>
      <c r="O6100" s="3" t="str">
        <f>TEXT(Table3[[#This Row],[DATE]],"mmm")</f>
        <v>Sep</v>
      </c>
      <c r="P6100" s="3">
        <f>YEAR(Table3[[#This Row],[DATE]])</f>
        <v>2037</v>
      </c>
    </row>
    <row r="6101" spans="1:16" x14ac:dyDescent="0.3">
      <c r="A6101" s="6">
        <v>50296</v>
      </c>
      <c r="B6101" s="7" t="s">
        <v>1907</v>
      </c>
      <c r="C6101" s="9">
        <f t="shared" ca="1" si="190"/>
        <v>3</v>
      </c>
      <c r="D6101" s="9" t="s">
        <v>2115</v>
      </c>
      <c r="E6101" s="9" t="s">
        <v>2118</v>
      </c>
      <c r="F6101" s="10">
        <f t="shared" ca="1" si="191"/>
        <v>1.6007270030263743E-2</v>
      </c>
      <c r="G6101" s="3" t="str">
        <f>VLOOKUP(Table3[[#This Row],[PRODUCT ID]],Table1[[PRODUCT]:[SELLING PRICE]],1,FALSE)</f>
        <v>Product855</v>
      </c>
      <c r="H6101" s="3" t="str">
        <f>VLOOKUP(Table3[[#This Row],[PRODUCT ID]],Table1[[PRODUCT]:[SELLING PRICE]],2,FALSE)</f>
        <v>Category5</v>
      </c>
      <c r="I6101" s="3" t="str">
        <f>VLOOKUP(Table3[[#This Row],[PRODUCT ID]],Table1[[PRODUCT]:[SELLING PRICE]],3,FALSE)</f>
        <v>No</v>
      </c>
      <c r="J6101" s="16">
        <f ca="1">VLOOKUP(Table3[[#This Row],[PRODUCT ID]],Table1[[PRODUCT]:[SELLING PRICE]],4,FALSE)</f>
        <v>102</v>
      </c>
      <c r="K6101" s="16">
        <f ca="1">VLOOKUP(Table3[[#This Row],[PRODUCT ID]],Table1[[PRODUCT]:[SELLING PRICE]],5,FALSE)</f>
        <v>46.60788471052409</v>
      </c>
      <c r="L6101" s="16">
        <f ca="1">J6101*Table3[[#This Row],[QUANTITY]]</f>
        <v>306</v>
      </c>
      <c r="M6101" s="16">
        <f ca="1">K6101*Table3[[#This Row],[QUANTITY]]*(1-Table3[[#This Row],[DISCOUNT %]])</f>
        <v>137.58545914326999</v>
      </c>
      <c r="N6101" s="3">
        <f>DAY(Table3[[#This Row],[DATE]])</f>
        <v>13</v>
      </c>
      <c r="O6101" s="3" t="str">
        <f>TEXT(Table3[[#This Row],[DATE]],"mmm")</f>
        <v>Sep</v>
      </c>
      <c r="P6101" s="3">
        <f>YEAR(Table3[[#This Row],[DATE]])</f>
        <v>2037</v>
      </c>
    </row>
    <row r="6102" spans="1:16" x14ac:dyDescent="0.3">
      <c r="A6102" s="6">
        <v>50297</v>
      </c>
      <c r="B6102" s="7" t="s">
        <v>1908</v>
      </c>
      <c r="C6102" s="9">
        <f t="shared" ca="1" si="190"/>
        <v>4</v>
      </c>
      <c r="D6102" s="9" t="s">
        <v>2115</v>
      </c>
      <c r="E6102" s="9" t="s">
        <v>2116</v>
      </c>
      <c r="F6102" s="10">
        <f t="shared" ca="1" si="191"/>
        <v>1.2152016920150744E-2</v>
      </c>
      <c r="G6102" s="3" t="str">
        <f>VLOOKUP(Table3[[#This Row],[PRODUCT ID]],Table1[[PRODUCT]:[SELLING PRICE]],1,FALSE)</f>
        <v>Product856</v>
      </c>
      <c r="H6102" s="3" t="str">
        <f>VLOOKUP(Table3[[#This Row],[PRODUCT ID]],Table1[[PRODUCT]:[SELLING PRICE]],2,FALSE)</f>
        <v>Category1</v>
      </c>
      <c r="I6102" s="3" t="str">
        <f>VLOOKUP(Table3[[#This Row],[PRODUCT ID]],Table1[[PRODUCT]:[SELLING PRICE]],3,FALSE)</f>
        <v>No</v>
      </c>
      <c r="J6102" s="16">
        <f ca="1">VLOOKUP(Table3[[#This Row],[PRODUCT ID]],Table1[[PRODUCT]:[SELLING PRICE]],4,FALSE)</f>
        <v>89</v>
      </c>
      <c r="K6102" s="16">
        <f ca="1">VLOOKUP(Table3[[#This Row],[PRODUCT ID]],Table1[[PRODUCT]:[SELLING PRICE]],5,FALSE)</f>
        <v>104.68251315773742</v>
      </c>
      <c r="L6102" s="16">
        <f ca="1">J6102*Table3[[#This Row],[QUANTITY]]</f>
        <v>356</v>
      </c>
      <c r="M6102" s="16">
        <f ca="1">K6102*Table3[[#This Row],[QUANTITY]]*(1-Table3[[#This Row],[DISCOUNT %]])</f>
        <v>413.64163794640274</v>
      </c>
      <c r="N6102" s="3">
        <f>DAY(Table3[[#This Row],[DATE]])</f>
        <v>14</v>
      </c>
      <c r="O6102" s="3" t="str">
        <f>TEXT(Table3[[#This Row],[DATE]],"mmm")</f>
        <v>Sep</v>
      </c>
      <c r="P6102" s="3">
        <f>YEAR(Table3[[#This Row],[DATE]])</f>
        <v>2037</v>
      </c>
    </row>
    <row r="6103" spans="1:16" x14ac:dyDescent="0.3">
      <c r="A6103" s="6">
        <v>50298</v>
      </c>
      <c r="B6103" s="7" t="s">
        <v>1909</v>
      </c>
      <c r="C6103" s="9">
        <f t="shared" ca="1" si="190"/>
        <v>2</v>
      </c>
      <c r="D6103" s="9" t="s">
        <v>2115</v>
      </c>
      <c r="E6103" s="9" t="s">
        <v>2116</v>
      </c>
      <c r="F6103" s="10">
        <f t="shared" ca="1" si="191"/>
        <v>7.0970500179534476E-2</v>
      </c>
      <c r="G6103" s="3" t="str">
        <f>VLOOKUP(Table3[[#This Row],[PRODUCT ID]],Table1[[PRODUCT]:[SELLING PRICE]],1,FALSE)</f>
        <v>Product857</v>
      </c>
      <c r="H6103" s="3" t="str">
        <f>VLOOKUP(Table3[[#This Row],[PRODUCT ID]],Table1[[PRODUCT]:[SELLING PRICE]],2,FALSE)</f>
        <v>Category2</v>
      </c>
      <c r="I6103" s="3" t="str">
        <f>VLOOKUP(Table3[[#This Row],[PRODUCT ID]],Table1[[PRODUCT]:[SELLING PRICE]],3,FALSE)</f>
        <v>Ft</v>
      </c>
      <c r="J6103" s="16">
        <f ca="1">VLOOKUP(Table3[[#This Row],[PRODUCT ID]],Table1[[PRODUCT]:[SELLING PRICE]],4,FALSE)</f>
        <v>221</v>
      </c>
      <c r="K6103" s="16">
        <f ca="1">VLOOKUP(Table3[[#This Row],[PRODUCT ID]],Table1[[PRODUCT]:[SELLING PRICE]],5,FALSE)</f>
        <v>173.71542958273844</v>
      </c>
      <c r="L6103" s="16">
        <f ca="1">J6103*Table3[[#This Row],[QUANTITY]]</f>
        <v>442</v>
      </c>
      <c r="M6103" s="16">
        <f ca="1">K6103*Table3[[#This Row],[QUANTITY]]*(1-Table3[[#This Row],[DISCOUNT %]])</f>
        <v>322.77351731269761</v>
      </c>
      <c r="N6103" s="3">
        <f>DAY(Table3[[#This Row],[DATE]])</f>
        <v>15</v>
      </c>
      <c r="O6103" s="3" t="str">
        <f>TEXT(Table3[[#This Row],[DATE]],"mmm")</f>
        <v>Sep</v>
      </c>
      <c r="P6103" s="3">
        <f>YEAR(Table3[[#This Row],[DATE]])</f>
        <v>2037</v>
      </c>
    </row>
    <row r="6104" spans="1:16" x14ac:dyDescent="0.3">
      <c r="A6104" s="6">
        <v>50299</v>
      </c>
      <c r="B6104" s="7" t="s">
        <v>1910</v>
      </c>
      <c r="C6104" s="9">
        <f t="shared" ca="1" si="190"/>
        <v>10</v>
      </c>
      <c r="D6104" s="9" t="s">
        <v>2116</v>
      </c>
      <c r="E6104" s="9" t="s">
        <v>2116</v>
      </c>
      <c r="F6104" s="10">
        <f t="shared" ca="1" si="191"/>
        <v>4.8669344008046539E-2</v>
      </c>
      <c r="G6104" s="3" t="str">
        <f>VLOOKUP(Table3[[#This Row],[PRODUCT ID]],Table1[[PRODUCT]:[SELLING PRICE]],1,FALSE)</f>
        <v>Product858</v>
      </c>
      <c r="H6104" s="3" t="str">
        <f>VLOOKUP(Table3[[#This Row],[PRODUCT ID]],Table1[[PRODUCT]:[SELLING PRICE]],2,FALSE)</f>
        <v>Category3</v>
      </c>
      <c r="I6104" s="3" t="str">
        <f>VLOOKUP(Table3[[#This Row],[PRODUCT ID]],Table1[[PRODUCT]:[SELLING PRICE]],3,FALSE)</f>
        <v>No</v>
      </c>
      <c r="J6104" s="16">
        <f ca="1">VLOOKUP(Table3[[#This Row],[PRODUCT ID]],Table1[[PRODUCT]:[SELLING PRICE]],4,FALSE)</f>
        <v>166</v>
      </c>
      <c r="K6104" s="16">
        <f ca="1">VLOOKUP(Table3[[#This Row],[PRODUCT ID]],Table1[[PRODUCT]:[SELLING PRICE]],5,FALSE)</f>
        <v>261.85588044272311</v>
      </c>
      <c r="L6104" s="16">
        <f ca="1">J6104*Table3[[#This Row],[QUANTITY]]</f>
        <v>1660</v>
      </c>
      <c r="M6104" s="16">
        <f ca="1">K6104*Table3[[#This Row],[QUANTITY]]*(1-Table3[[#This Row],[DISCOUNT %]])</f>
        <v>2491.1152651692628</v>
      </c>
      <c r="N6104" s="3">
        <f>DAY(Table3[[#This Row],[DATE]])</f>
        <v>16</v>
      </c>
      <c r="O6104" s="3" t="str">
        <f>TEXT(Table3[[#This Row],[DATE]],"mmm")</f>
        <v>Sep</v>
      </c>
      <c r="P6104" s="3">
        <f>YEAR(Table3[[#This Row],[DATE]])</f>
        <v>2037</v>
      </c>
    </row>
    <row r="6105" spans="1:16" x14ac:dyDescent="0.3">
      <c r="A6105" s="6">
        <v>50300</v>
      </c>
      <c r="B6105" s="7" t="s">
        <v>1911</v>
      </c>
      <c r="C6105" s="9">
        <f t="shared" ca="1" si="190"/>
        <v>5</v>
      </c>
      <c r="D6105" s="9" t="s">
        <v>2116</v>
      </c>
      <c r="E6105" s="9" t="s">
        <v>2116</v>
      </c>
      <c r="F6105" s="10">
        <f t="shared" ca="1" si="191"/>
        <v>3.2252364348378582E-2</v>
      </c>
      <c r="G6105" s="3" t="str">
        <f>VLOOKUP(Table3[[#This Row],[PRODUCT ID]],Table1[[PRODUCT]:[SELLING PRICE]],1,FALSE)</f>
        <v>Product859</v>
      </c>
      <c r="H6105" s="3" t="str">
        <f>VLOOKUP(Table3[[#This Row],[PRODUCT ID]],Table1[[PRODUCT]:[SELLING PRICE]],2,FALSE)</f>
        <v>Category4</v>
      </c>
      <c r="I6105" s="3" t="str">
        <f>VLOOKUP(Table3[[#This Row],[PRODUCT ID]],Table1[[PRODUCT]:[SELLING PRICE]],3,FALSE)</f>
        <v>Kg</v>
      </c>
      <c r="J6105" s="16">
        <f ca="1">VLOOKUP(Table3[[#This Row],[PRODUCT ID]],Table1[[PRODUCT]:[SELLING PRICE]],4,FALSE)</f>
        <v>237</v>
      </c>
      <c r="K6105" s="16">
        <f ca="1">VLOOKUP(Table3[[#This Row],[PRODUCT ID]],Table1[[PRODUCT]:[SELLING PRICE]],5,FALSE)</f>
        <v>252.44562399662345</v>
      </c>
      <c r="L6105" s="16">
        <f ca="1">J6105*Table3[[#This Row],[QUANTITY]]</f>
        <v>1185</v>
      </c>
      <c r="M6105" s="16">
        <f ca="1">K6105*Table3[[#This Row],[QUANTITY]]*(1-Table3[[#This Row],[DISCOUNT %]])</f>
        <v>1221.5182787666529</v>
      </c>
      <c r="N6105" s="3">
        <f>DAY(Table3[[#This Row],[DATE]])</f>
        <v>17</v>
      </c>
      <c r="O6105" s="3" t="str">
        <f>TEXT(Table3[[#This Row],[DATE]],"mmm")</f>
        <v>Sep</v>
      </c>
      <c r="P6105" s="3">
        <f>YEAR(Table3[[#This Row],[DATE]])</f>
        <v>2037</v>
      </c>
    </row>
    <row r="6106" spans="1:16" x14ac:dyDescent="0.3">
      <c r="A6106" s="6">
        <v>50301</v>
      </c>
      <c r="B6106" s="7" t="s">
        <v>1912</v>
      </c>
      <c r="C6106" s="9">
        <f t="shared" ca="1" si="190"/>
        <v>14</v>
      </c>
      <c r="D6106" s="9" t="s">
        <v>2116</v>
      </c>
      <c r="E6106" s="9" t="s">
        <v>2118</v>
      </c>
      <c r="F6106" s="10">
        <f t="shared" ca="1" si="191"/>
        <v>5.8104681959903703E-2</v>
      </c>
      <c r="G6106" s="3" t="str">
        <f>VLOOKUP(Table3[[#This Row],[PRODUCT ID]],Table1[[PRODUCT]:[SELLING PRICE]],1,FALSE)</f>
        <v>Product860</v>
      </c>
      <c r="H6106" s="3" t="str">
        <f>VLOOKUP(Table3[[#This Row],[PRODUCT ID]],Table1[[PRODUCT]:[SELLING PRICE]],2,FALSE)</f>
        <v>Category5</v>
      </c>
      <c r="I6106" s="3" t="str">
        <f>VLOOKUP(Table3[[#This Row],[PRODUCT ID]],Table1[[PRODUCT]:[SELLING PRICE]],3,FALSE)</f>
        <v>Kg</v>
      </c>
      <c r="J6106" s="16">
        <f ca="1">VLOOKUP(Table3[[#This Row],[PRODUCT ID]],Table1[[PRODUCT]:[SELLING PRICE]],4,FALSE)</f>
        <v>234</v>
      </c>
      <c r="K6106" s="16">
        <f ca="1">VLOOKUP(Table3[[#This Row],[PRODUCT ID]],Table1[[PRODUCT]:[SELLING PRICE]],5,FALSE)</f>
        <v>200.66916695882284</v>
      </c>
      <c r="L6106" s="16">
        <f ca="1">J6106*Table3[[#This Row],[QUANTITY]]</f>
        <v>3276</v>
      </c>
      <c r="M6106" s="16">
        <f ca="1">K6106*Table3[[#This Row],[QUANTITY]]*(1-Table3[[#This Row],[DISCOUNT %]])</f>
        <v>2646.1308836693029</v>
      </c>
      <c r="N6106" s="3">
        <f>DAY(Table3[[#This Row],[DATE]])</f>
        <v>18</v>
      </c>
      <c r="O6106" s="3" t="str">
        <f>TEXT(Table3[[#This Row],[DATE]],"mmm")</f>
        <v>Sep</v>
      </c>
      <c r="P6106" s="3">
        <f>YEAR(Table3[[#This Row],[DATE]])</f>
        <v>2037</v>
      </c>
    </row>
    <row r="6107" spans="1:16" x14ac:dyDescent="0.3">
      <c r="A6107" s="6">
        <v>50302</v>
      </c>
      <c r="B6107" s="7" t="s">
        <v>1913</v>
      </c>
      <c r="C6107" s="9">
        <f t="shared" ca="1" si="190"/>
        <v>7</v>
      </c>
      <c r="D6107" s="9" t="s">
        <v>2115</v>
      </c>
      <c r="E6107" s="9" t="s">
        <v>2116</v>
      </c>
      <c r="F6107" s="10">
        <f t="shared" ca="1" si="191"/>
        <v>4.1704414118870617E-2</v>
      </c>
      <c r="G6107" s="3" t="str">
        <f>VLOOKUP(Table3[[#This Row],[PRODUCT ID]],Table1[[PRODUCT]:[SELLING PRICE]],1,FALSE)</f>
        <v>Product861</v>
      </c>
      <c r="H6107" s="3" t="str">
        <f>VLOOKUP(Table3[[#This Row],[PRODUCT ID]],Table1[[PRODUCT]:[SELLING PRICE]],2,FALSE)</f>
        <v>Category1</v>
      </c>
      <c r="I6107" s="3" t="str">
        <f>VLOOKUP(Table3[[#This Row],[PRODUCT ID]],Table1[[PRODUCT]:[SELLING PRICE]],3,FALSE)</f>
        <v>Lt</v>
      </c>
      <c r="J6107" s="16">
        <f ca="1">VLOOKUP(Table3[[#This Row],[PRODUCT ID]],Table1[[PRODUCT]:[SELLING PRICE]],4,FALSE)</f>
        <v>42</v>
      </c>
      <c r="K6107" s="16">
        <f ca="1">VLOOKUP(Table3[[#This Row],[PRODUCT ID]],Table1[[PRODUCT]:[SELLING PRICE]],5,FALSE)</f>
        <v>60.78808479305269</v>
      </c>
      <c r="L6107" s="16">
        <f ca="1">J6107*Table3[[#This Row],[QUANTITY]]</f>
        <v>294</v>
      </c>
      <c r="M6107" s="16">
        <f ca="1">K6107*Table3[[#This Row],[QUANTITY]]*(1-Table3[[#This Row],[DISCOUNT %]])</f>
        <v>407.77067331945142</v>
      </c>
      <c r="N6107" s="3">
        <f>DAY(Table3[[#This Row],[DATE]])</f>
        <v>19</v>
      </c>
      <c r="O6107" s="3" t="str">
        <f>TEXT(Table3[[#This Row],[DATE]],"mmm")</f>
        <v>Sep</v>
      </c>
      <c r="P6107" s="3">
        <f>YEAR(Table3[[#This Row],[DATE]])</f>
        <v>2037</v>
      </c>
    </row>
    <row r="6108" spans="1:16" x14ac:dyDescent="0.3">
      <c r="A6108" s="6">
        <v>50303</v>
      </c>
      <c r="B6108" s="7" t="s">
        <v>1914</v>
      </c>
      <c r="C6108" s="9">
        <f t="shared" ca="1" si="190"/>
        <v>12</v>
      </c>
      <c r="D6108" s="9" t="s">
        <v>2117</v>
      </c>
      <c r="E6108" s="9" t="s">
        <v>2116</v>
      </c>
      <c r="F6108" s="10">
        <f t="shared" ca="1" si="191"/>
        <v>3.8687426545363668E-2</v>
      </c>
      <c r="G6108" s="3" t="str">
        <f>VLOOKUP(Table3[[#This Row],[PRODUCT ID]],Table1[[PRODUCT]:[SELLING PRICE]],1,FALSE)</f>
        <v>Product862</v>
      </c>
      <c r="H6108" s="3" t="str">
        <f>VLOOKUP(Table3[[#This Row],[PRODUCT ID]],Table1[[PRODUCT]:[SELLING PRICE]],2,FALSE)</f>
        <v>Category2</v>
      </c>
      <c r="I6108" s="3" t="str">
        <f>VLOOKUP(Table3[[#This Row],[PRODUCT ID]],Table1[[PRODUCT]:[SELLING PRICE]],3,FALSE)</f>
        <v>Kg</v>
      </c>
      <c r="J6108" s="16">
        <f ca="1">VLOOKUP(Table3[[#This Row],[PRODUCT ID]],Table1[[PRODUCT]:[SELLING PRICE]],4,FALSE)</f>
        <v>199</v>
      </c>
      <c r="K6108" s="16">
        <f ca="1">VLOOKUP(Table3[[#This Row],[PRODUCT ID]],Table1[[PRODUCT]:[SELLING PRICE]],5,FALSE)</f>
        <v>167.65979628813102</v>
      </c>
      <c r="L6108" s="16">
        <f ca="1">J6108*Table3[[#This Row],[QUANTITY]]</f>
        <v>2388</v>
      </c>
      <c r="M6108" s="16">
        <f ca="1">K6108*Table3[[#This Row],[QUANTITY]]*(1-Table3[[#This Row],[DISCOUNT %]])</f>
        <v>1934.0816428154799</v>
      </c>
      <c r="N6108" s="3">
        <f>DAY(Table3[[#This Row],[DATE]])</f>
        <v>20</v>
      </c>
      <c r="O6108" s="3" t="str">
        <f>TEXT(Table3[[#This Row],[DATE]],"mmm")</f>
        <v>Sep</v>
      </c>
      <c r="P6108" s="3">
        <f>YEAR(Table3[[#This Row],[DATE]])</f>
        <v>2037</v>
      </c>
    </row>
    <row r="6109" spans="1:16" x14ac:dyDescent="0.3">
      <c r="A6109" s="6">
        <v>50304</v>
      </c>
      <c r="B6109" s="7" t="s">
        <v>1915</v>
      </c>
      <c r="C6109" s="9">
        <f t="shared" ca="1" si="190"/>
        <v>6</v>
      </c>
      <c r="D6109" s="9" t="s">
        <v>2117</v>
      </c>
      <c r="E6109" s="9" t="s">
        <v>2116</v>
      </c>
      <c r="F6109" s="10">
        <f t="shared" ca="1" si="191"/>
        <v>5.5209046332679861E-2</v>
      </c>
      <c r="G6109" s="3" t="str">
        <f>VLOOKUP(Table3[[#This Row],[PRODUCT ID]],Table1[[PRODUCT]:[SELLING PRICE]],1,FALSE)</f>
        <v>Product863</v>
      </c>
      <c r="H6109" s="3" t="str">
        <f>VLOOKUP(Table3[[#This Row],[PRODUCT ID]],Table1[[PRODUCT]:[SELLING PRICE]],2,FALSE)</f>
        <v>Category3</v>
      </c>
      <c r="I6109" s="3" t="str">
        <f>VLOOKUP(Table3[[#This Row],[PRODUCT ID]],Table1[[PRODUCT]:[SELLING PRICE]],3,FALSE)</f>
        <v>Lt</v>
      </c>
      <c r="J6109" s="16">
        <f ca="1">VLOOKUP(Table3[[#This Row],[PRODUCT ID]],Table1[[PRODUCT]:[SELLING PRICE]],4,FALSE)</f>
        <v>138</v>
      </c>
      <c r="K6109" s="16">
        <f ca="1">VLOOKUP(Table3[[#This Row],[PRODUCT ID]],Table1[[PRODUCT]:[SELLING PRICE]],5,FALSE)</f>
        <v>296.54172087405726</v>
      </c>
      <c r="L6109" s="16">
        <f ca="1">J6109*Table3[[#This Row],[QUANTITY]]</f>
        <v>828</v>
      </c>
      <c r="M6109" s="16">
        <f ca="1">K6109*Table3[[#This Row],[QUANTITY]]*(1-Table3[[#This Row],[DISCOUNT %]])</f>
        <v>1681.0196116004927</v>
      </c>
      <c r="N6109" s="3">
        <f>DAY(Table3[[#This Row],[DATE]])</f>
        <v>21</v>
      </c>
      <c r="O6109" s="3" t="str">
        <f>TEXT(Table3[[#This Row],[DATE]],"mmm")</f>
        <v>Sep</v>
      </c>
      <c r="P6109" s="3">
        <f>YEAR(Table3[[#This Row],[DATE]])</f>
        <v>2037</v>
      </c>
    </row>
    <row r="6110" spans="1:16" x14ac:dyDescent="0.3">
      <c r="A6110" s="6">
        <v>50305</v>
      </c>
      <c r="B6110" s="7" t="s">
        <v>1916</v>
      </c>
      <c r="C6110" s="9">
        <f t="shared" ca="1" si="190"/>
        <v>7</v>
      </c>
      <c r="D6110" s="9" t="s">
        <v>2116</v>
      </c>
      <c r="E6110" s="9" t="s">
        <v>2116</v>
      </c>
      <c r="F6110" s="10">
        <f t="shared" ca="1" si="191"/>
        <v>5.061498474944004E-2</v>
      </c>
      <c r="G6110" s="3" t="str">
        <f>VLOOKUP(Table3[[#This Row],[PRODUCT ID]],Table1[[PRODUCT]:[SELLING PRICE]],1,FALSE)</f>
        <v>Product864</v>
      </c>
      <c r="H6110" s="3" t="str">
        <f>VLOOKUP(Table3[[#This Row],[PRODUCT ID]],Table1[[PRODUCT]:[SELLING PRICE]],2,FALSE)</f>
        <v>Category4</v>
      </c>
      <c r="I6110" s="3" t="str">
        <f>VLOOKUP(Table3[[#This Row],[PRODUCT ID]],Table1[[PRODUCT]:[SELLING PRICE]],3,FALSE)</f>
        <v>Ft</v>
      </c>
      <c r="J6110" s="16">
        <f ca="1">VLOOKUP(Table3[[#This Row],[PRODUCT ID]],Table1[[PRODUCT]:[SELLING PRICE]],4,FALSE)</f>
        <v>106</v>
      </c>
      <c r="K6110" s="16">
        <f ca="1">VLOOKUP(Table3[[#This Row],[PRODUCT ID]],Table1[[PRODUCT]:[SELLING PRICE]],5,FALSE)</f>
        <v>254.68830093315484</v>
      </c>
      <c r="L6110" s="16">
        <f ca="1">J6110*Table3[[#This Row],[QUANTITY]]</f>
        <v>742</v>
      </c>
      <c r="M6110" s="16">
        <f ca="1">K6110*Table3[[#This Row],[QUANTITY]]*(1-Table3[[#This Row],[DISCOUNT %]])</f>
        <v>1692.5807952589369</v>
      </c>
      <c r="N6110" s="3">
        <f>DAY(Table3[[#This Row],[DATE]])</f>
        <v>22</v>
      </c>
      <c r="O6110" s="3" t="str">
        <f>TEXT(Table3[[#This Row],[DATE]],"mmm")</f>
        <v>Sep</v>
      </c>
      <c r="P6110" s="3">
        <f>YEAR(Table3[[#This Row],[DATE]])</f>
        <v>2037</v>
      </c>
    </row>
    <row r="6111" spans="1:16" x14ac:dyDescent="0.3">
      <c r="A6111" s="6">
        <v>50306</v>
      </c>
      <c r="B6111" s="7" t="s">
        <v>1917</v>
      </c>
      <c r="C6111" s="9">
        <f t="shared" ca="1" si="190"/>
        <v>12</v>
      </c>
      <c r="D6111" s="9" t="s">
        <v>2116</v>
      </c>
      <c r="E6111" s="9" t="s">
        <v>2116</v>
      </c>
      <c r="F6111" s="10">
        <f t="shared" ca="1" si="191"/>
        <v>3.2465672784935472E-2</v>
      </c>
      <c r="G6111" s="3" t="str">
        <f>VLOOKUP(Table3[[#This Row],[PRODUCT ID]],Table1[[PRODUCT]:[SELLING PRICE]],1,FALSE)</f>
        <v>Product865</v>
      </c>
      <c r="H6111" s="3" t="str">
        <f>VLOOKUP(Table3[[#This Row],[PRODUCT ID]],Table1[[PRODUCT]:[SELLING PRICE]],2,FALSE)</f>
        <v>Category1</v>
      </c>
      <c r="I6111" s="3" t="str">
        <f>VLOOKUP(Table3[[#This Row],[PRODUCT ID]],Table1[[PRODUCT]:[SELLING PRICE]],3,FALSE)</f>
        <v>Kg</v>
      </c>
      <c r="J6111" s="16">
        <f ca="1">VLOOKUP(Table3[[#This Row],[PRODUCT ID]],Table1[[PRODUCT]:[SELLING PRICE]],4,FALSE)</f>
        <v>123</v>
      </c>
      <c r="K6111" s="16">
        <f ca="1">VLOOKUP(Table3[[#This Row],[PRODUCT ID]],Table1[[PRODUCT]:[SELLING PRICE]],5,FALSE)</f>
        <v>52.10431410590239</v>
      </c>
      <c r="L6111" s="16">
        <f ca="1">J6111*Table3[[#This Row],[QUANTITY]]</f>
        <v>1476</v>
      </c>
      <c r="M6111" s="16">
        <f ca="1">K6111*Table3[[#This Row],[QUANTITY]]*(1-Table3[[#This Row],[DISCOUNT %]])</f>
        <v>604.95254992147989</v>
      </c>
      <c r="N6111" s="3">
        <f>DAY(Table3[[#This Row],[DATE]])</f>
        <v>23</v>
      </c>
      <c r="O6111" s="3" t="str">
        <f>TEXT(Table3[[#This Row],[DATE]],"mmm")</f>
        <v>Sep</v>
      </c>
      <c r="P6111" s="3">
        <f>YEAR(Table3[[#This Row],[DATE]])</f>
        <v>2037</v>
      </c>
    </row>
    <row r="6112" spans="1:16" x14ac:dyDescent="0.3">
      <c r="A6112" s="6">
        <v>50307</v>
      </c>
      <c r="B6112" s="7" t="s">
        <v>1918</v>
      </c>
      <c r="C6112" s="9">
        <f t="shared" ca="1" si="190"/>
        <v>3</v>
      </c>
      <c r="D6112" s="9" t="s">
        <v>2116</v>
      </c>
      <c r="E6112" s="9" t="s">
        <v>2118</v>
      </c>
      <c r="F6112" s="10">
        <f t="shared" ca="1" si="191"/>
        <v>7.4969112638721483E-2</v>
      </c>
      <c r="G6112" s="3" t="str">
        <f>VLOOKUP(Table3[[#This Row],[PRODUCT ID]],Table1[[PRODUCT]:[SELLING PRICE]],1,FALSE)</f>
        <v>Product866</v>
      </c>
      <c r="H6112" s="3" t="str">
        <f>VLOOKUP(Table3[[#This Row],[PRODUCT ID]],Table1[[PRODUCT]:[SELLING PRICE]],2,FALSE)</f>
        <v>Category2</v>
      </c>
      <c r="I6112" s="3" t="str">
        <f>VLOOKUP(Table3[[#This Row],[PRODUCT ID]],Table1[[PRODUCT]:[SELLING PRICE]],3,FALSE)</f>
        <v>No</v>
      </c>
      <c r="J6112" s="16">
        <f ca="1">VLOOKUP(Table3[[#This Row],[PRODUCT ID]],Table1[[PRODUCT]:[SELLING PRICE]],4,FALSE)</f>
        <v>184</v>
      </c>
      <c r="K6112" s="16">
        <f ca="1">VLOOKUP(Table3[[#This Row],[PRODUCT ID]],Table1[[PRODUCT]:[SELLING PRICE]],5,FALSE)</f>
        <v>187.02078775035812</v>
      </c>
      <c r="L6112" s="16">
        <f ca="1">J6112*Table3[[#This Row],[QUANTITY]]</f>
        <v>552</v>
      </c>
      <c r="M6112" s="16">
        <f ca="1">K6112*Table3[[#This Row],[QUANTITY]]*(1-Table3[[#This Row],[DISCOUNT %]])</f>
        <v>519.00001574315729</v>
      </c>
      <c r="N6112" s="3">
        <f>DAY(Table3[[#This Row],[DATE]])</f>
        <v>24</v>
      </c>
      <c r="O6112" s="3" t="str">
        <f>TEXT(Table3[[#This Row],[DATE]],"mmm")</f>
        <v>Sep</v>
      </c>
      <c r="P6112" s="3">
        <f>YEAR(Table3[[#This Row],[DATE]])</f>
        <v>2037</v>
      </c>
    </row>
    <row r="6113" spans="1:16" x14ac:dyDescent="0.3">
      <c r="A6113" s="6">
        <v>50308</v>
      </c>
      <c r="B6113" s="7" t="s">
        <v>1919</v>
      </c>
      <c r="C6113" s="9">
        <f t="shared" ca="1" si="190"/>
        <v>11</v>
      </c>
      <c r="D6113" s="9" t="s">
        <v>2116</v>
      </c>
      <c r="E6113" s="9" t="s">
        <v>2118</v>
      </c>
      <c r="F6113" s="10">
        <f t="shared" ca="1" si="191"/>
        <v>5.8664573916269072E-2</v>
      </c>
      <c r="G6113" s="3" t="str">
        <f>VLOOKUP(Table3[[#This Row],[PRODUCT ID]],Table1[[PRODUCT]:[SELLING PRICE]],1,FALSE)</f>
        <v>Product867</v>
      </c>
      <c r="H6113" s="3" t="str">
        <f>VLOOKUP(Table3[[#This Row],[PRODUCT ID]],Table1[[PRODUCT]:[SELLING PRICE]],2,FALSE)</f>
        <v>Category3</v>
      </c>
      <c r="I6113" s="3" t="str">
        <f>VLOOKUP(Table3[[#This Row],[PRODUCT ID]],Table1[[PRODUCT]:[SELLING PRICE]],3,FALSE)</f>
        <v>No</v>
      </c>
      <c r="J6113" s="16">
        <f ca="1">VLOOKUP(Table3[[#This Row],[PRODUCT ID]],Table1[[PRODUCT]:[SELLING PRICE]],4,FALSE)</f>
        <v>133</v>
      </c>
      <c r="K6113" s="16">
        <f ca="1">VLOOKUP(Table3[[#This Row],[PRODUCT ID]],Table1[[PRODUCT]:[SELLING PRICE]],5,FALSE)</f>
        <v>49.202977262150078</v>
      </c>
      <c r="L6113" s="16">
        <f ca="1">J6113*Table3[[#This Row],[QUANTITY]]</f>
        <v>1463</v>
      </c>
      <c r="M6113" s="16">
        <f ca="1">K6113*Table3[[#This Row],[QUANTITY]]*(1-Table3[[#This Row],[DISCOUNT %]])</f>
        <v>509.48156122219581</v>
      </c>
      <c r="N6113" s="3">
        <f>DAY(Table3[[#This Row],[DATE]])</f>
        <v>25</v>
      </c>
      <c r="O6113" s="3" t="str">
        <f>TEXT(Table3[[#This Row],[DATE]],"mmm")</f>
        <v>Sep</v>
      </c>
      <c r="P6113" s="3">
        <f>YEAR(Table3[[#This Row],[DATE]])</f>
        <v>2037</v>
      </c>
    </row>
    <row r="6114" spans="1:16" x14ac:dyDescent="0.3">
      <c r="A6114" s="6">
        <v>50309</v>
      </c>
      <c r="B6114" s="7" t="s">
        <v>1920</v>
      </c>
      <c r="C6114" s="9">
        <f t="shared" ca="1" si="190"/>
        <v>8</v>
      </c>
      <c r="D6114" s="9" t="s">
        <v>2115</v>
      </c>
      <c r="E6114" s="9" t="s">
        <v>2116</v>
      </c>
      <c r="F6114" s="10">
        <f t="shared" ca="1" si="191"/>
        <v>1.7791137218261945E-2</v>
      </c>
      <c r="G6114" s="3" t="str">
        <f>VLOOKUP(Table3[[#This Row],[PRODUCT ID]],Table1[[PRODUCT]:[SELLING PRICE]],1,FALSE)</f>
        <v>Product868</v>
      </c>
      <c r="H6114" s="3" t="str">
        <f>VLOOKUP(Table3[[#This Row],[PRODUCT ID]],Table1[[PRODUCT]:[SELLING PRICE]],2,FALSE)</f>
        <v>Category4</v>
      </c>
      <c r="I6114" s="3" t="str">
        <f>VLOOKUP(Table3[[#This Row],[PRODUCT ID]],Table1[[PRODUCT]:[SELLING PRICE]],3,FALSE)</f>
        <v>Ft</v>
      </c>
      <c r="J6114" s="16">
        <f ca="1">VLOOKUP(Table3[[#This Row],[PRODUCT ID]],Table1[[PRODUCT]:[SELLING PRICE]],4,FALSE)</f>
        <v>78</v>
      </c>
      <c r="K6114" s="16">
        <f ca="1">VLOOKUP(Table3[[#This Row],[PRODUCT ID]],Table1[[PRODUCT]:[SELLING PRICE]],5,FALSE)</f>
        <v>178.34971239348999</v>
      </c>
      <c r="L6114" s="16">
        <f ca="1">J6114*Table3[[#This Row],[QUANTITY]]</f>
        <v>624</v>
      </c>
      <c r="M6114" s="16">
        <f ca="1">K6114*Table3[[#This Row],[QUANTITY]]*(1-Table3[[#This Row],[DISCOUNT %]])</f>
        <v>1401.4133454996788</v>
      </c>
      <c r="N6114" s="3">
        <f>DAY(Table3[[#This Row],[DATE]])</f>
        <v>26</v>
      </c>
      <c r="O6114" s="3" t="str">
        <f>TEXT(Table3[[#This Row],[DATE]],"mmm")</f>
        <v>Sep</v>
      </c>
      <c r="P6114" s="3">
        <f>YEAR(Table3[[#This Row],[DATE]])</f>
        <v>2037</v>
      </c>
    </row>
    <row r="6115" spans="1:16" x14ac:dyDescent="0.3">
      <c r="A6115" s="6">
        <v>50310</v>
      </c>
      <c r="B6115" s="7" t="s">
        <v>1921</v>
      </c>
      <c r="C6115" s="9">
        <f t="shared" ca="1" si="190"/>
        <v>11</v>
      </c>
      <c r="D6115" s="9" t="s">
        <v>2116</v>
      </c>
      <c r="E6115" s="9" t="s">
        <v>2116</v>
      </c>
      <c r="F6115" s="10">
        <f t="shared" ca="1" si="191"/>
        <v>3.5916040502117212E-2</v>
      </c>
      <c r="G6115" s="3" t="str">
        <f>VLOOKUP(Table3[[#This Row],[PRODUCT ID]],Table1[[PRODUCT]:[SELLING PRICE]],1,FALSE)</f>
        <v>Product869</v>
      </c>
      <c r="H6115" s="3" t="str">
        <f>VLOOKUP(Table3[[#This Row],[PRODUCT ID]],Table1[[PRODUCT]:[SELLING PRICE]],2,FALSE)</f>
        <v>Category5</v>
      </c>
      <c r="I6115" s="3" t="str">
        <f>VLOOKUP(Table3[[#This Row],[PRODUCT ID]],Table1[[PRODUCT]:[SELLING PRICE]],3,FALSE)</f>
        <v>No</v>
      </c>
      <c r="J6115" s="16">
        <f ca="1">VLOOKUP(Table3[[#This Row],[PRODUCT ID]],Table1[[PRODUCT]:[SELLING PRICE]],4,FALSE)</f>
        <v>199</v>
      </c>
      <c r="K6115" s="16">
        <f ca="1">VLOOKUP(Table3[[#This Row],[PRODUCT ID]],Table1[[PRODUCT]:[SELLING PRICE]],5,FALSE)</f>
        <v>65.475893454545954</v>
      </c>
      <c r="L6115" s="16">
        <f ca="1">J6115*Table3[[#This Row],[QUANTITY]]</f>
        <v>2189</v>
      </c>
      <c r="M6115" s="16">
        <f ca="1">K6115*Table3[[#This Row],[QUANTITY]]*(1-Table3[[#This Row],[DISCOUNT %]])</f>
        <v>694.36684474652191</v>
      </c>
      <c r="N6115" s="3">
        <f>DAY(Table3[[#This Row],[DATE]])</f>
        <v>27</v>
      </c>
      <c r="O6115" s="3" t="str">
        <f>TEXT(Table3[[#This Row],[DATE]],"mmm")</f>
        <v>Sep</v>
      </c>
      <c r="P6115" s="3">
        <f>YEAR(Table3[[#This Row],[DATE]])</f>
        <v>2037</v>
      </c>
    </row>
    <row r="6116" spans="1:16" x14ac:dyDescent="0.3">
      <c r="A6116" s="6">
        <v>50311</v>
      </c>
      <c r="B6116" s="7" t="s">
        <v>1922</v>
      </c>
      <c r="C6116" s="9">
        <f t="shared" ca="1" si="190"/>
        <v>12</v>
      </c>
      <c r="D6116" s="9" t="s">
        <v>2117</v>
      </c>
      <c r="E6116" s="9" t="s">
        <v>2116</v>
      </c>
      <c r="F6116" s="10">
        <f t="shared" ca="1" si="191"/>
        <v>9.5468227784755777E-2</v>
      </c>
      <c r="G6116" s="3" t="str">
        <f>VLOOKUP(Table3[[#This Row],[PRODUCT ID]],Table1[[PRODUCT]:[SELLING PRICE]],1,FALSE)</f>
        <v>Product870</v>
      </c>
      <c r="H6116" s="3" t="str">
        <f>VLOOKUP(Table3[[#This Row],[PRODUCT ID]],Table1[[PRODUCT]:[SELLING PRICE]],2,FALSE)</f>
        <v>Category1</v>
      </c>
      <c r="I6116" s="3" t="str">
        <f>VLOOKUP(Table3[[#This Row],[PRODUCT ID]],Table1[[PRODUCT]:[SELLING PRICE]],3,FALSE)</f>
        <v>Kg</v>
      </c>
      <c r="J6116" s="16">
        <f ca="1">VLOOKUP(Table3[[#This Row],[PRODUCT ID]],Table1[[PRODUCT]:[SELLING PRICE]],4,FALSE)</f>
        <v>241</v>
      </c>
      <c r="K6116" s="16">
        <f ca="1">VLOOKUP(Table3[[#This Row],[PRODUCT ID]],Table1[[PRODUCT]:[SELLING PRICE]],5,FALSE)</f>
        <v>302.51583421211802</v>
      </c>
      <c r="L6116" s="16">
        <f ca="1">J6116*Table3[[#This Row],[QUANTITY]]</f>
        <v>2892</v>
      </c>
      <c r="M6116" s="16">
        <f ca="1">K6116*Table3[[#This Row],[QUANTITY]]*(1-Table3[[#This Row],[DISCOUNT %]])</f>
        <v>3283.6222037167213</v>
      </c>
      <c r="N6116" s="3">
        <f>DAY(Table3[[#This Row],[DATE]])</f>
        <v>28</v>
      </c>
      <c r="O6116" s="3" t="str">
        <f>TEXT(Table3[[#This Row],[DATE]],"mmm")</f>
        <v>Sep</v>
      </c>
      <c r="P6116" s="3">
        <f>YEAR(Table3[[#This Row],[DATE]])</f>
        <v>2037</v>
      </c>
    </row>
    <row r="6117" spans="1:16" x14ac:dyDescent="0.3">
      <c r="A6117" s="6">
        <v>50312</v>
      </c>
      <c r="B6117" s="7" t="s">
        <v>1923</v>
      </c>
      <c r="C6117" s="9">
        <f t="shared" ca="1" si="190"/>
        <v>4</v>
      </c>
      <c r="D6117" s="9" t="s">
        <v>2115</v>
      </c>
      <c r="E6117" s="9" t="s">
        <v>2116</v>
      </c>
      <c r="F6117" s="10">
        <f t="shared" ca="1" si="191"/>
        <v>6.2102454465264946E-2</v>
      </c>
      <c r="G6117" s="3" t="str">
        <f>VLOOKUP(Table3[[#This Row],[PRODUCT ID]],Table1[[PRODUCT]:[SELLING PRICE]],1,FALSE)</f>
        <v>Product871</v>
      </c>
      <c r="H6117" s="3" t="str">
        <f>VLOOKUP(Table3[[#This Row],[PRODUCT ID]],Table1[[PRODUCT]:[SELLING PRICE]],2,FALSE)</f>
        <v>Category2</v>
      </c>
      <c r="I6117" s="3" t="str">
        <f>VLOOKUP(Table3[[#This Row],[PRODUCT ID]],Table1[[PRODUCT]:[SELLING PRICE]],3,FALSE)</f>
        <v>Kg</v>
      </c>
      <c r="J6117" s="16">
        <f ca="1">VLOOKUP(Table3[[#This Row],[PRODUCT ID]],Table1[[PRODUCT]:[SELLING PRICE]],4,FALSE)</f>
        <v>95</v>
      </c>
      <c r="K6117" s="16">
        <f ca="1">VLOOKUP(Table3[[#This Row],[PRODUCT ID]],Table1[[PRODUCT]:[SELLING PRICE]],5,FALSE)</f>
        <v>184.85925069258258</v>
      </c>
      <c r="L6117" s="16">
        <f ca="1">J6117*Table3[[#This Row],[QUANTITY]]</f>
        <v>380</v>
      </c>
      <c r="M6117" s="16">
        <f ca="1">K6117*Table3[[#This Row],[QUANTITY]]*(1-Table3[[#This Row],[DISCOUNT %]])</f>
        <v>693.51614997585386</v>
      </c>
      <c r="N6117" s="3">
        <f>DAY(Table3[[#This Row],[DATE]])</f>
        <v>29</v>
      </c>
      <c r="O6117" s="3" t="str">
        <f>TEXT(Table3[[#This Row],[DATE]],"mmm")</f>
        <v>Sep</v>
      </c>
      <c r="P6117" s="3">
        <f>YEAR(Table3[[#This Row],[DATE]])</f>
        <v>2037</v>
      </c>
    </row>
    <row r="6118" spans="1:16" x14ac:dyDescent="0.3">
      <c r="A6118" s="6">
        <v>50313</v>
      </c>
      <c r="B6118" s="7" t="s">
        <v>1924</v>
      </c>
      <c r="C6118" s="9">
        <f t="shared" ca="1" si="190"/>
        <v>15</v>
      </c>
      <c r="D6118" s="9" t="s">
        <v>2115</v>
      </c>
      <c r="E6118" s="9" t="s">
        <v>2118</v>
      </c>
      <c r="F6118" s="10">
        <f t="shared" ca="1" si="191"/>
        <v>4.1097296041102904E-2</v>
      </c>
      <c r="G6118" s="3" t="str">
        <f>VLOOKUP(Table3[[#This Row],[PRODUCT ID]],Table1[[PRODUCT]:[SELLING PRICE]],1,FALSE)</f>
        <v>Product872</v>
      </c>
      <c r="H6118" s="3" t="str">
        <f>VLOOKUP(Table3[[#This Row],[PRODUCT ID]],Table1[[PRODUCT]:[SELLING PRICE]],2,FALSE)</f>
        <v>Category3</v>
      </c>
      <c r="I6118" s="3" t="str">
        <f>VLOOKUP(Table3[[#This Row],[PRODUCT ID]],Table1[[PRODUCT]:[SELLING PRICE]],3,FALSE)</f>
        <v>Lt</v>
      </c>
      <c r="J6118" s="16">
        <f ca="1">VLOOKUP(Table3[[#This Row],[PRODUCT ID]],Table1[[PRODUCT]:[SELLING PRICE]],4,FALSE)</f>
        <v>117</v>
      </c>
      <c r="K6118" s="16">
        <f ca="1">VLOOKUP(Table3[[#This Row],[PRODUCT ID]],Table1[[PRODUCT]:[SELLING PRICE]],5,FALSE)</f>
        <v>50.651315447785137</v>
      </c>
      <c r="L6118" s="16">
        <f ca="1">J6118*Table3[[#This Row],[QUANTITY]]</f>
        <v>1755</v>
      </c>
      <c r="M6118" s="16">
        <f ca="1">K6118*Table3[[#This Row],[QUANTITY]]*(1-Table3[[#This Row],[DISCOUNT %]])</f>
        <v>728.54525012934334</v>
      </c>
      <c r="N6118" s="3">
        <f>DAY(Table3[[#This Row],[DATE]])</f>
        <v>30</v>
      </c>
      <c r="O6118" s="3" t="str">
        <f>TEXT(Table3[[#This Row],[DATE]],"mmm")</f>
        <v>Sep</v>
      </c>
      <c r="P6118" s="3">
        <f>YEAR(Table3[[#This Row],[DATE]])</f>
        <v>2037</v>
      </c>
    </row>
    <row r="6119" spans="1:16" x14ac:dyDescent="0.3">
      <c r="A6119" s="6">
        <v>50314</v>
      </c>
      <c r="B6119" s="7" t="s">
        <v>1925</v>
      </c>
      <c r="C6119" s="9">
        <f t="shared" ca="1" si="190"/>
        <v>11</v>
      </c>
      <c r="D6119" s="9" t="s">
        <v>2115</v>
      </c>
      <c r="E6119" s="9" t="s">
        <v>2116</v>
      </c>
      <c r="F6119" s="10">
        <f t="shared" ca="1" si="191"/>
        <v>7.7703414338409757E-2</v>
      </c>
      <c r="G6119" s="3" t="str">
        <f>VLOOKUP(Table3[[#This Row],[PRODUCT ID]],Table1[[PRODUCT]:[SELLING PRICE]],1,FALSE)</f>
        <v>Product873</v>
      </c>
      <c r="H6119" s="3" t="str">
        <f>VLOOKUP(Table3[[#This Row],[PRODUCT ID]],Table1[[PRODUCT]:[SELLING PRICE]],2,FALSE)</f>
        <v>Category4</v>
      </c>
      <c r="I6119" s="3" t="str">
        <f>VLOOKUP(Table3[[#This Row],[PRODUCT ID]],Table1[[PRODUCT]:[SELLING PRICE]],3,FALSE)</f>
        <v>Kg</v>
      </c>
      <c r="J6119" s="16">
        <f ca="1">VLOOKUP(Table3[[#This Row],[PRODUCT ID]],Table1[[PRODUCT]:[SELLING PRICE]],4,FALSE)</f>
        <v>212</v>
      </c>
      <c r="K6119" s="16">
        <f ca="1">VLOOKUP(Table3[[#This Row],[PRODUCT ID]],Table1[[PRODUCT]:[SELLING PRICE]],5,FALSE)</f>
        <v>102.26199695811971</v>
      </c>
      <c r="L6119" s="16">
        <f ca="1">J6119*Table3[[#This Row],[QUANTITY]]</f>
        <v>2332</v>
      </c>
      <c r="M6119" s="16">
        <f ca="1">K6119*Table3[[#This Row],[QUANTITY]]*(1-Table3[[#This Row],[DISCOUNT %]])</f>
        <v>1037.4747970115072</v>
      </c>
      <c r="N6119" s="3">
        <f>DAY(Table3[[#This Row],[DATE]])</f>
        <v>1</v>
      </c>
      <c r="O6119" s="3" t="str">
        <f>TEXT(Table3[[#This Row],[DATE]],"mmm")</f>
        <v>Oct</v>
      </c>
      <c r="P6119" s="3">
        <f>YEAR(Table3[[#This Row],[DATE]])</f>
        <v>2037</v>
      </c>
    </row>
    <row r="6120" spans="1:16" x14ac:dyDescent="0.3">
      <c r="A6120" s="6">
        <v>50315</v>
      </c>
      <c r="B6120" s="7" t="s">
        <v>1926</v>
      </c>
      <c r="C6120" s="9">
        <f t="shared" ca="1" si="190"/>
        <v>1</v>
      </c>
      <c r="D6120" s="9" t="s">
        <v>2116</v>
      </c>
      <c r="E6120" s="9" t="s">
        <v>2116</v>
      </c>
      <c r="F6120" s="10">
        <f t="shared" ca="1" si="191"/>
        <v>1.7588718215095389E-2</v>
      </c>
      <c r="G6120" s="3" t="str">
        <f>VLOOKUP(Table3[[#This Row],[PRODUCT ID]],Table1[[PRODUCT]:[SELLING PRICE]],1,FALSE)</f>
        <v>Product874</v>
      </c>
      <c r="H6120" s="3" t="str">
        <f>VLOOKUP(Table3[[#This Row],[PRODUCT ID]],Table1[[PRODUCT]:[SELLING PRICE]],2,FALSE)</f>
        <v>Category5</v>
      </c>
      <c r="I6120" s="3" t="str">
        <f>VLOOKUP(Table3[[#This Row],[PRODUCT ID]],Table1[[PRODUCT]:[SELLING PRICE]],3,FALSE)</f>
        <v>Lt</v>
      </c>
      <c r="J6120" s="16">
        <f ca="1">VLOOKUP(Table3[[#This Row],[PRODUCT ID]],Table1[[PRODUCT]:[SELLING PRICE]],4,FALSE)</f>
        <v>117</v>
      </c>
      <c r="K6120" s="16">
        <f ca="1">VLOOKUP(Table3[[#This Row],[PRODUCT ID]],Table1[[PRODUCT]:[SELLING PRICE]],5,FALSE)</f>
        <v>50.469158853092118</v>
      </c>
      <c r="L6120" s="16">
        <f ca="1">J6120*Table3[[#This Row],[QUANTITY]]</f>
        <v>117</v>
      </c>
      <c r="M6120" s="16">
        <f ca="1">K6120*Table3[[#This Row],[QUANTITY]]*(1-Table3[[#This Row],[DISCOUNT %]])</f>
        <v>49.581471039472198</v>
      </c>
      <c r="N6120" s="3">
        <f>DAY(Table3[[#This Row],[DATE]])</f>
        <v>2</v>
      </c>
      <c r="O6120" s="3" t="str">
        <f>TEXT(Table3[[#This Row],[DATE]],"mmm")</f>
        <v>Oct</v>
      </c>
      <c r="P6120" s="3">
        <f>YEAR(Table3[[#This Row],[DATE]])</f>
        <v>2037</v>
      </c>
    </row>
    <row r="6121" spans="1:16" x14ac:dyDescent="0.3">
      <c r="A6121" s="6">
        <v>50316</v>
      </c>
      <c r="B6121" s="7" t="s">
        <v>1927</v>
      </c>
      <c r="C6121" s="9">
        <f t="shared" ca="1" si="190"/>
        <v>14</v>
      </c>
      <c r="D6121" s="9" t="s">
        <v>2116</v>
      </c>
      <c r="E6121" s="9" t="s">
        <v>2116</v>
      </c>
      <c r="F6121" s="10">
        <f t="shared" ca="1" si="191"/>
        <v>8.266643262941499E-2</v>
      </c>
      <c r="G6121" s="3" t="str">
        <f>VLOOKUP(Table3[[#This Row],[PRODUCT ID]],Table1[[PRODUCT]:[SELLING PRICE]],1,FALSE)</f>
        <v>Product875</v>
      </c>
      <c r="H6121" s="3" t="str">
        <f>VLOOKUP(Table3[[#This Row],[PRODUCT ID]],Table1[[PRODUCT]:[SELLING PRICE]],2,FALSE)</f>
        <v>Category1</v>
      </c>
      <c r="I6121" s="3" t="str">
        <f>VLOOKUP(Table3[[#This Row],[PRODUCT ID]],Table1[[PRODUCT]:[SELLING PRICE]],3,FALSE)</f>
        <v>Ft</v>
      </c>
      <c r="J6121" s="16">
        <f ca="1">VLOOKUP(Table3[[#This Row],[PRODUCT ID]],Table1[[PRODUCT]:[SELLING PRICE]],4,FALSE)</f>
        <v>101</v>
      </c>
      <c r="K6121" s="16">
        <f ca="1">VLOOKUP(Table3[[#This Row],[PRODUCT ID]],Table1[[PRODUCT]:[SELLING PRICE]],5,FALSE)</f>
        <v>266.33049205434145</v>
      </c>
      <c r="L6121" s="16">
        <f ca="1">J6121*Table3[[#This Row],[QUANTITY]]</f>
        <v>1414</v>
      </c>
      <c r="M6121" s="16">
        <f ca="1">K6121*Table3[[#This Row],[QUANTITY]]*(1-Table3[[#This Row],[DISCOUNT %]])</f>
        <v>3420.3946052608121</v>
      </c>
      <c r="N6121" s="3">
        <f>DAY(Table3[[#This Row],[DATE]])</f>
        <v>3</v>
      </c>
      <c r="O6121" s="3" t="str">
        <f>TEXT(Table3[[#This Row],[DATE]],"mmm")</f>
        <v>Oct</v>
      </c>
      <c r="P6121" s="3">
        <f>YEAR(Table3[[#This Row],[DATE]])</f>
        <v>2037</v>
      </c>
    </row>
    <row r="6122" spans="1:16" x14ac:dyDescent="0.3">
      <c r="A6122" s="6">
        <v>50317</v>
      </c>
      <c r="B6122" s="7" t="s">
        <v>1928</v>
      </c>
      <c r="C6122" s="9">
        <f t="shared" ca="1" si="190"/>
        <v>10</v>
      </c>
      <c r="D6122" s="9" t="s">
        <v>2116</v>
      </c>
      <c r="E6122" s="9" t="s">
        <v>2116</v>
      </c>
      <c r="F6122" s="10">
        <f t="shared" ca="1" si="191"/>
        <v>7.0616353967608572E-4</v>
      </c>
      <c r="G6122" s="3" t="str">
        <f>VLOOKUP(Table3[[#This Row],[PRODUCT ID]],Table1[[PRODUCT]:[SELLING PRICE]],1,FALSE)</f>
        <v>Product876</v>
      </c>
      <c r="H6122" s="3" t="str">
        <f>VLOOKUP(Table3[[#This Row],[PRODUCT ID]],Table1[[PRODUCT]:[SELLING PRICE]],2,FALSE)</f>
        <v>Category2</v>
      </c>
      <c r="I6122" s="3" t="str">
        <f>VLOOKUP(Table3[[#This Row],[PRODUCT ID]],Table1[[PRODUCT]:[SELLING PRICE]],3,FALSE)</f>
        <v>Kg</v>
      </c>
      <c r="J6122" s="16">
        <f ca="1">VLOOKUP(Table3[[#This Row],[PRODUCT ID]],Table1[[PRODUCT]:[SELLING PRICE]],4,FALSE)</f>
        <v>196</v>
      </c>
      <c r="K6122" s="16">
        <f ca="1">VLOOKUP(Table3[[#This Row],[PRODUCT ID]],Table1[[PRODUCT]:[SELLING PRICE]],5,FALSE)</f>
        <v>219.29436891399769</v>
      </c>
      <c r="L6122" s="16">
        <f ca="1">J6122*Table3[[#This Row],[QUANTITY]]</f>
        <v>1960</v>
      </c>
      <c r="M6122" s="16">
        <f ca="1">K6122*Table3[[#This Row],[QUANTITY]]*(1-Table3[[#This Row],[DISCOUNT %]])</f>
        <v>2191.3951122621434</v>
      </c>
      <c r="N6122" s="3">
        <f>DAY(Table3[[#This Row],[DATE]])</f>
        <v>4</v>
      </c>
      <c r="O6122" s="3" t="str">
        <f>TEXT(Table3[[#This Row],[DATE]],"mmm")</f>
        <v>Oct</v>
      </c>
      <c r="P6122" s="3">
        <f>YEAR(Table3[[#This Row],[DATE]])</f>
        <v>2037</v>
      </c>
    </row>
    <row r="6123" spans="1:16" x14ac:dyDescent="0.3">
      <c r="A6123" s="6">
        <v>50318</v>
      </c>
      <c r="B6123" s="7" t="s">
        <v>1929</v>
      </c>
      <c r="C6123" s="9">
        <f t="shared" ca="1" si="190"/>
        <v>10</v>
      </c>
      <c r="D6123" s="9" t="s">
        <v>2115</v>
      </c>
      <c r="E6123" s="9" t="s">
        <v>2116</v>
      </c>
      <c r="F6123" s="10">
        <f t="shared" ca="1" si="191"/>
        <v>5.5930824877058596E-2</v>
      </c>
      <c r="G6123" s="3" t="str">
        <f>VLOOKUP(Table3[[#This Row],[PRODUCT ID]],Table1[[PRODUCT]:[SELLING PRICE]],1,FALSE)</f>
        <v>Product877</v>
      </c>
      <c r="H6123" s="3" t="str">
        <f>VLOOKUP(Table3[[#This Row],[PRODUCT ID]],Table1[[PRODUCT]:[SELLING PRICE]],2,FALSE)</f>
        <v>Category3</v>
      </c>
      <c r="I6123" s="3" t="str">
        <f>VLOOKUP(Table3[[#This Row],[PRODUCT ID]],Table1[[PRODUCT]:[SELLING PRICE]],3,FALSE)</f>
        <v>No</v>
      </c>
      <c r="J6123" s="16">
        <f ca="1">VLOOKUP(Table3[[#This Row],[PRODUCT ID]],Table1[[PRODUCT]:[SELLING PRICE]],4,FALSE)</f>
        <v>8</v>
      </c>
      <c r="K6123" s="16">
        <f ca="1">VLOOKUP(Table3[[#This Row],[PRODUCT ID]],Table1[[PRODUCT]:[SELLING PRICE]],5,FALSE)</f>
        <v>61.086242948810394</v>
      </c>
      <c r="L6123" s="16">
        <f ca="1">J6123*Table3[[#This Row],[QUANTITY]]</f>
        <v>80</v>
      </c>
      <c r="M6123" s="16">
        <f ca="1">K6123*Table3[[#This Row],[QUANTITY]]*(1-Table3[[#This Row],[DISCOUNT %]])</f>
        <v>576.69638992043031</v>
      </c>
      <c r="N6123" s="3">
        <f>DAY(Table3[[#This Row],[DATE]])</f>
        <v>5</v>
      </c>
      <c r="O6123" s="3" t="str">
        <f>TEXT(Table3[[#This Row],[DATE]],"mmm")</f>
        <v>Oct</v>
      </c>
      <c r="P6123" s="3">
        <f>YEAR(Table3[[#This Row],[DATE]])</f>
        <v>2037</v>
      </c>
    </row>
    <row r="6124" spans="1:16" x14ac:dyDescent="0.3">
      <c r="A6124" s="6">
        <v>50319</v>
      </c>
      <c r="B6124" s="7" t="s">
        <v>1930</v>
      </c>
      <c r="C6124" s="9">
        <f t="shared" ca="1" si="190"/>
        <v>1</v>
      </c>
      <c r="D6124" s="9" t="s">
        <v>2117</v>
      </c>
      <c r="E6124" s="9" t="s">
        <v>2118</v>
      </c>
      <c r="F6124" s="10">
        <f t="shared" ca="1" si="191"/>
        <v>7.0639072887395724E-2</v>
      </c>
      <c r="G6124" s="3" t="str">
        <f>VLOOKUP(Table3[[#This Row],[PRODUCT ID]],Table1[[PRODUCT]:[SELLING PRICE]],1,FALSE)</f>
        <v>Product878</v>
      </c>
      <c r="H6124" s="3" t="str">
        <f>VLOOKUP(Table3[[#This Row],[PRODUCT ID]],Table1[[PRODUCT]:[SELLING PRICE]],2,FALSE)</f>
        <v>Category4</v>
      </c>
      <c r="I6124" s="3" t="str">
        <f>VLOOKUP(Table3[[#This Row],[PRODUCT ID]],Table1[[PRODUCT]:[SELLING PRICE]],3,FALSE)</f>
        <v>No</v>
      </c>
      <c r="J6124" s="16">
        <f ca="1">VLOOKUP(Table3[[#This Row],[PRODUCT ID]],Table1[[PRODUCT]:[SELLING PRICE]],4,FALSE)</f>
        <v>130</v>
      </c>
      <c r="K6124" s="16">
        <f ca="1">VLOOKUP(Table3[[#This Row],[PRODUCT ID]],Table1[[PRODUCT]:[SELLING PRICE]],5,FALSE)</f>
        <v>209.68644674488712</v>
      </c>
      <c r="L6124" s="16">
        <f ca="1">J6124*Table3[[#This Row],[QUANTITY]]</f>
        <v>130</v>
      </c>
      <c r="M6124" s="16">
        <f ca="1">K6124*Table3[[#This Row],[QUANTITY]]*(1-Table3[[#This Row],[DISCOUNT %]])</f>
        <v>194.87439054977602</v>
      </c>
      <c r="N6124" s="3">
        <f>DAY(Table3[[#This Row],[DATE]])</f>
        <v>6</v>
      </c>
      <c r="O6124" s="3" t="str">
        <f>TEXT(Table3[[#This Row],[DATE]],"mmm")</f>
        <v>Oct</v>
      </c>
      <c r="P6124" s="3">
        <f>YEAR(Table3[[#This Row],[DATE]])</f>
        <v>2037</v>
      </c>
    </row>
    <row r="6125" spans="1:16" x14ac:dyDescent="0.3">
      <c r="A6125" s="6">
        <v>50320</v>
      </c>
      <c r="B6125" s="7" t="s">
        <v>1931</v>
      </c>
      <c r="C6125" s="9">
        <f t="shared" ca="1" si="190"/>
        <v>5</v>
      </c>
      <c r="D6125" s="9" t="s">
        <v>2117</v>
      </c>
      <c r="E6125" s="9" t="s">
        <v>2118</v>
      </c>
      <c r="F6125" s="10">
        <f t="shared" ca="1" si="191"/>
        <v>1.5934506928736769E-2</v>
      </c>
      <c r="G6125" s="3" t="str">
        <f>VLOOKUP(Table3[[#This Row],[PRODUCT ID]],Table1[[PRODUCT]:[SELLING PRICE]],1,FALSE)</f>
        <v>Product879</v>
      </c>
      <c r="H6125" s="3" t="str">
        <f>VLOOKUP(Table3[[#This Row],[PRODUCT ID]],Table1[[PRODUCT]:[SELLING PRICE]],2,FALSE)</f>
        <v>Category5</v>
      </c>
      <c r="I6125" s="3" t="str">
        <f>VLOOKUP(Table3[[#This Row],[PRODUCT ID]],Table1[[PRODUCT]:[SELLING PRICE]],3,FALSE)</f>
        <v>Ft</v>
      </c>
      <c r="J6125" s="16">
        <f ca="1">VLOOKUP(Table3[[#This Row],[PRODUCT ID]],Table1[[PRODUCT]:[SELLING PRICE]],4,FALSE)</f>
        <v>125</v>
      </c>
      <c r="K6125" s="16">
        <f ca="1">VLOOKUP(Table3[[#This Row],[PRODUCT ID]],Table1[[PRODUCT]:[SELLING PRICE]],5,FALSE)</f>
        <v>181.84199923379626</v>
      </c>
      <c r="L6125" s="16">
        <f ca="1">J6125*Table3[[#This Row],[QUANTITY]]</f>
        <v>625</v>
      </c>
      <c r="M6125" s="16">
        <f ca="1">K6125*Table3[[#This Row],[QUANTITY]]*(1-Table3[[#This Row],[DISCOUNT %]])</f>
        <v>894.72218318534999</v>
      </c>
      <c r="N6125" s="3">
        <f>DAY(Table3[[#This Row],[DATE]])</f>
        <v>7</v>
      </c>
      <c r="O6125" s="3" t="str">
        <f>TEXT(Table3[[#This Row],[DATE]],"mmm")</f>
        <v>Oct</v>
      </c>
      <c r="P6125" s="3">
        <f>YEAR(Table3[[#This Row],[DATE]])</f>
        <v>2037</v>
      </c>
    </row>
    <row r="6126" spans="1:16" x14ac:dyDescent="0.3">
      <c r="A6126" s="6">
        <v>50321</v>
      </c>
      <c r="B6126" s="7" t="s">
        <v>1932</v>
      </c>
      <c r="C6126" s="9">
        <f t="shared" ca="1" si="190"/>
        <v>7</v>
      </c>
      <c r="D6126" s="9" t="s">
        <v>2116</v>
      </c>
      <c r="E6126" s="9" t="s">
        <v>2116</v>
      </c>
      <c r="F6126" s="10">
        <f t="shared" ca="1" si="191"/>
        <v>2.9373958699436122E-2</v>
      </c>
      <c r="G6126" s="3" t="str">
        <f>VLOOKUP(Table3[[#This Row],[PRODUCT ID]],Table1[[PRODUCT]:[SELLING PRICE]],1,FALSE)</f>
        <v>Product880</v>
      </c>
      <c r="H6126" s="3" t="str">
        <f>VLOOKUP(Table3[[#This Row],[PRODUCT ID]],Table1[[PRODUCT]:[SELLING PRICE]],2,FALSE)</f>
        <v>Category1</v>
      </c>
      <c r="I6126" s="3" t="str">
        <f>VLOOKUP(Table3[[#This Row],[PRODUCT ID]],Table1[[PRODUCT]:[SELLING PRICE]],3,FALSE)</f>
        <v>No</v>
      </c>
      <c r="J6126" s="16">
        <f ca="1">VLOOKUP(Table3[[#This Row],[PRODUCT ID]],Table1[[PRODUCT]:[SELLING PRICE]],4,FALSE)</f>
        <v>156</v>
      </c>
      <c r="K6126" s="16">
        <f ca="1">VLOOKUP(Table3[[#This Row],[PRODUCT ID]],Table1[[PRODUCT]:[SELLING PRICE]],5,FALSE)</f>
        <v>314.07229917301839</v>
      </c>
      <c r="L6126" s="16">
        <f ca="1">J6126*Table3[[#This Row],[QUANTITY]]</f>
        <v>1092</v>
      </c>
      <c r="M6126" s="16">
        <f ca="1">K6126*Table3[[#This Row],[QUANTITY]]*(1-Table3[[#This Row],[DISCOUNT %]])</f>
        <v>2133.927266999312</v>
      </c>
      <c r="N6126" s="3">
        <f>DAY(Table3[[#This Row],[DATE]])</f>
        <v>8</v>
      </c>
      <c r="O6126" s="3" t="str">
        <f>TEXT(Table3[[#This Row],[DATE]],"mmm")</f>
        <v>Oct</v>
      </c>
      <c r="P6126" s="3">
        <f>YEAR(Table3[[#This Row],[DATE]])</f>
        <v>2037</v>
      </c>
    </row>
    <row r="6127" spans="1:16" x14ac:dyDescent="0.3">
      <c r="A6127" s="6">
        <v>50322</v>
      </c>
      <c r="B6127" s="7" t="s">
        <v>1933</v>
      </c>
      <c r="C6127" s="9">
        <f t="shared" ca="1" si="190"/>
        <v>7</v>
      </c>
      <c r="D6127" s="9" t="s">
        <v>2116</v>
      </c>
      <c r="E6127" s="9" t="s">
        <v>2116</v>
      </c>
      <c r="F6127" s="10">
        <f t="shared" ca="1" si="191"/>
        <v>6.4823742631543229E-3</v>
      </c>
      <c r="G6127" s="3" t="str">
        <f>VLOOKUP(Table3[[#This Row],[PRODUCT ID]],Table1[[PRODUCT]:[SELLING PRICE]],1,FALSE)</f>
        <v>Product881</v>
      </c>
      <c r="H6127" s="3" t="str">
        <f>VLOOKUP(Table3[[#This Row],[PRODUCT ID]],Table1[[PRODUCT]:[SELLING PRICE]],2,FALSE)</f>
        <v>Category2</v>
      </c>
      <c r="I6127" s="3" t="str">
        <f>VLOOKUP(Table3[[#This Row],[PRODUCT ID]],Table1[[PRODUCT]:[SELLING PRICE]],3,FALSE)</f>
        <v>Kg</v>
      </c>
      <c r="J6127" s="16">
        <f ca="1">VLOOKUP(Table3[[#This Row],[PRODUCT ID]],Table1[[PRODUCT]:[SELLING PRICE]],4,FALSE)</f>
        <v>125</v>
      </c>
      <c r="K6127" s="16">
        <f ca="1">VLOOKUP(Table3[[#This Row],[PRODUCT ID]],Table1[[PRODUCT]:[SELLING PRICE]],5,FALSE)</f>
        <v>307.82263163719716</v>
      </c>
      <c r="L6127" s="16">
        <f ca="1">J6127*Table3[[#This Row],[QUANTITY]]</f>
        <v>875</v>
      </c>
      <c r="M6127" s="16">
        <f ca="1">K6127*Table3[[#This Row],[QUANTITY]]*(1-Table3[[#This Row],[DISCOUNT %]])</f>
        <v>2140.7904709257905</v>
      </c>
      <c r="N6127" s="3">
        <f>DAY(Table3[[#This Row],[DATE]])</f>
        <v>9</v>
      </c>
      <c r="O6127" s="3" t="str">
        <f>TEXT(Table3[[#This Row],[DATE]],"mmm")</f>
        <v>Oct</v>
      </c>
      <c r="P6127" s="3">
        <f>YEAR(Table3[[#This Row],[DATE]])</f>
        <v>2037</v>
      </c>
    </row>
    <row r="6128" spans="1:16" x14ac:dyDescent="0.3">
      <c r="A6128" s="6">
        <v>50323</v>
      </c>
      <c r="B6128" s="7" t="s">
        <v>1934</v>
      </c>
      <c r="C6128" s="9">
        <f t="shared" ca="1" si="190"/>
        <v>6</v>
      </c>
      <c r="D6128" s="9" t="s">
        <v>2116</v>
      </c>
      <c r="E6128" s="9" t="s">
        <v>2116</v>
      </c>
      <c r="F6128" s="10">
        <f t="shared" ca="1" si="191"/>
        <v>4.3376802718448418E-2</v>
      </c>
      <c r="G6128" s="3" t="str">
        <f>VLOOKUP(Table3[[#This Row],[PRODUCT ID]],Table1[[PRODUCT]:[SELLING PRICE]],1,FALSE)</f>
        <v>Product882</v>
      </c>
      <c r="H6128" s="3" t="str">
        <f>VLOOKUP(Table3[[#This Row],[PRODUCT ID]],Table1[[PRODUCT]:[SELLING PRICE]],2,FALSE)</f>
        <v>Category3</v>
      </c>
      <c r="I6128" s="3" t="str">
        <f>VLOOKUP(Table3[[#This Row],[PRODUCT ID]],Table1[[PRODUCT]:[SELLING PRICE]],3,FALSE)</f>
        <v>Kg</v>
      </c>
      <c r="J6128" s="16">
        <f ca="1">VLOOKUP(Table3[[#This Row],[PRODUCT ID]],Table1[[PRODUCT]:[SELLING PRICE]],4,FALSE)</f>
        <v>200</v>
      </c>
      <c r="K6128" s="16">
        <f ca="1">VLOOKUP(Table3[[#This Row],[PRODUCT ID]],Table1[[PRODUCT]:[SELLING PRICE]],5,FALSE)</f>
        <v>211.97866553443012</v>
      </c>
      <c r="L6128" s="16">
        <f ca="1">J6128*Table3[[#This Row],[QUANTITY]]</f>
        <v>1200</v>
      </c>
      <c r="M6128" s="16">
        <f ca="1">K6128*Table3[[#This Row],[QUANTITY]]*(1-Table3[[#This Row],[DISCOUNT %]])</f>
        <v>1216.7022526741391</v>
      </c>
      <c r="N6128" s="3">
        <f>DAY(Table3[[#This Row],[DATE]])</f>
        <v>10</v>
      </c>
      <c r="O6128" s="3" t="str">
        <f>TEXT(Table3[[#This Row],[DATE]],"mmm")</f>
        <v>Oct</v>
      </c>
      <c r="P6128" s="3">
        <f>YEAR(Table3[[#This Row],[DATE]])</f>
        <v>2037</v>
      </c>
    </row>
    <row r="6129" spans="1:16" x14ac:dyDescent="0.3">
      <c r="A6129" s="6">
        <v>50324</v>
      </c>
      <c r="B6129" s="7" t="s">
        <v>1935</v>
      </c>
      <c r="C6129" s="9">
        <f t="shared" ca="1" si="190"/>
        <v>7</v>
      </c>
      <c r="D6129" s="9" t="s">
        <v>2116</v>
      </c>
      <c r="E6129" s="9" t="s">
        <v>2116</v>
      </c>
      <c r="F6129" s="10">
        <f t="shared" ca="1" si="191"/>
        <v>8.9412662411743934E-2</v>
      </c>
      <c r="G6129" s="3" t="str">
        <f>VLOOKUP(Table3[[#This Row],[PRODUCT ID]],Table1[[PRODUCT]:[SELLING PRICE]],1,FALSE)</f>
        <v>Product883</v>
      </c>
      <c r="H6129" s="3" t="str">
        <f>VLOOKUP(Table3[[#This Row],[PRODUCT ID]],Table1[[PRODUCT]:[SELLING PRICE]],2,FALSE)</f>
        <v>Category4</v>
      </c>
      <c r="I6129" s="3" t="str">
        <f>VLOOKUP(Table3[[#This Row],[PRODUCT ID]],Table1[[PRODUCT]:[SELLING PRICE]],3,FALSE)</f>
        <v>Lt</v>
      </c>
      <c r="J6129" s="16">
        <f ca="1">VLOOKUP(Table3[[#This Row],[PRODUCT ID]],Table1[[PRODUCT]:[SELLING PRICE]],4,FALSE)</f>
        <v>119</v>
      </c>
      <c r="K6129" s="16">
        <f ca="1">VLOOKUP(Table3[[#This Row],[PRODUCT ID]],Table1[[PRODUCT]:[SELLING PRICE]],5,FALSE)</f>
        <v>142.87453832101667</v>
      </c>
      <c r="L6129" s="16">
        <f ca="1">J6129*Table3[[#This Row],[QUANTITY]]</f>
        <v>833</v>
      </c>
      <c r="M6129" s="16">
        <f ca="1">K6129*Table3[[#This Row],[QUANTITY]]*(1-Table3[[#This Row],[DISCOUNT %]])</f>
        <v>910.69821821220091</v>
      </c>
      <c r="N6129" s="3">
        <f>DAY(Table3[[#This Row],[DATE]])</f>
        <v>11</v>
      </c>
      <c r="O6129" s="3" t="str">
        <f>TEXT(Table3[[#This Row],[DATE]],"mmm")</f>
        <v>Oct</v>
      </c>
      <c r="P6129" s="3">
        <f>YEAR(Table3[[#This Row],[DATE]])</f>
        <v>2037</v>
      </c>
    </row>
    <row r="6130" spans="1:16" x14ac:dyDescent="0.3">
      <c r="A6130" s="6">
        <v>50325</v>
      </c>
      <c r="B6130" s="7" t="s">
        <v>1936</v>
      </c>
      <c r="C6130" s="9">
        <f t="shared" ca="1" si="190"/>
        <v>6</v>
      </c>
      <c r="D6130" s="9" t="s">
        <v>2115</v>
      </c>
      <c r="E6130" s="9" t="s">
        <v>2118</v>
      </c>
      <c r="F6130" s="10">
        <f t="shared" ca="1" si="191"/>
        <v>3.4223330832213177E-2</v>
      </c>
      <c r="G6130" s="3" t="str">
        <f>VLOOKUP(Table3[[#This Row],[PRODUCT ID]],Table1[[PRODUCT]:[SELLING PRICE]],1,FALSE)</f>
        <v>Product884</v>
      </c>
      <c r="H6130" s="3" t="str">
        <f>VLOOKUP(Table3[[#This Row],[PRODUCT ID]],Table1[[PRODUCT]:[SELLING PRICE]],2,FALSE)</f>
        <v>Category5</v>
      </c>
      <c r="I6130" s="3" t="str">
        <f>VLOOKUP(Table3[[#This Row],[PRODUCT ID]],Table1[[PRODUCT]:[SELLING PRICE]],3,FALSE)</f>
        <v>Kg</v>
      </c>
      <c r="J6130" s="16">
        <f ca="1">VLOOKUP(Table3[[#This Row],[PRODUCT ID]],Table1[[PRODUCT]:[SELLING PRICE]],4,FALSE)</f>
        <v>27</v>
      </c>
      <c r="K6130" s="16">
        <f ca="1">VLOOKUP(Table3[[#This Row],[PRODUCT ID]],Table1[[PRODUCT]:[SELLING PRICE]],5,FALSE)</f>
        <v>68.290262017695355</v>
      </c>
      <c r="L6130" s="16">
        <f ca="1">J6130*Table3[[#This Row],[QUANTITY]]</f>
        <v>162</v>
      </c>
      <c r="M6130" s="16">
        <f ca="1">K6130*Table3[[#This Row],[QUANTITY]]*(1-Table3[[#This Row],[DISCOUNT %]])</f>
        <v>395.71885072827149</v>
      </c>
      <c r="N6130" s="3">
        <f>DAY(Table3[[#This Row],[DATE]])</f>
        <v>12</v>
      </c>
      <c r="O6130" s="3" t="str">
        <f>TEXT(Table3[[#This Row],[DATE]],"mmm")</f>
        <v>Oct</v>
      </c>
      <c r="P6130" s="3">
        <f>YEAR(Table3[[#This Row],[DATE]])</f>
        <v>2037</v>
      </c>
    </row>
    <row r="6131" spans="1:16" x14ac:dyDescent="0.3">
      <c r="A6131" s="6">
        <v>50326</v>
      </c>
      <c r="B6131" s="7" t="s">
        <v>1937</v>
      </c>
      <c r="C6131" s="9">
        <f t="shared" ca="1" si="190"/>
        <v>1</v>
      </c>
      <c r="D6131" s="9" t="s">
        <v>2116</v>
      </c>
      <c r="E6131" s="9" t="s">
        <v>2116</v>
      </c>
      <c r="F6131" s="10">
        <f t="shared" ca="1" si="191"/>
        <v>7.3467803358254535E-2</v>
      </c>
      <c r="G6131" s="3" t="str">
        <f>VLOOKUP(Table3[[#This Row],[PRODUCT ID]],Table1[[PRODUCT]:[SELLING PRICE]],1,FALSE)</f>
        <v>Product885</v>
      </c>
      <c r="H6131" s="3" t="str">
        <f>VLOOKUP(Table3[[#This Row],[PRODUCT ID]],Table1[[PRODUCT]:[SELLING PRICE]],2,FALSE)</f>
        <v>Category1</v>
      </c>
      <c r="I6131" s="3" t="str">
        <f>VLOOKUP(Table3[[#This Row],[PRODUCT ID]],Table1[[PRODUCT]:[SELLING PRICE]],3,FALSE)</f>
        <v>Lt</v>
      </c>
      <c r="J6131" s="16">
        <f ca="1">VLOOKUP(Table3[[#This Row],[PRODUCT ID]],Table1[[PRODUCT]:[SELLING PRICE]],4,FALSE)</f>
        <v>110</v>
      </c>
      <c r="K6131" s="16">
        <f ca="1">VLOOKUP(Table3[[#This Row],[PRODUCT ID]],Table1[[PRODUCT]:[SELLING PRICE]],5,FALSE)</f>
        <v>50.036074379718045</v>
      </c>
      <c r="L6131" s="16">
        <f ca="1">J6131*Table3[[#This Row],[QUANTITY]]</f>
        <v>110</v>
      </c>
      <c r="M6131" s="16">
        <f ca="1">K6131*Table3[[#This Row],[QUANTITY]]*(1-Table3[[#This Row],[DISCOUNT %]])</f>
        <v>46.360033906369921</v>
      </c>
      <c r="N6131" s="3">
        <f>DAY(Table3[[#This Row],[DATE]])</f>
        <v>13</v>
      </c>
      <c r="O6131" s="3" t="str">
        <f>TEXT(Table3[[#This Row],[DATE]],"mmm")</f>
        <v>Oct</v>
      </c>
      <c r="P6131" s="3">
        <f>YEAR(Table3[[#This Row],[DATE]])</f>
        <v>2037</v>
      </c>
    </row>
    <row r="6132" spans="1:16" x14ac:dyDescent="0.3">
      <c r="A6132" s="6">
        <v>50327</v>
      </c>
      <c r="B6132" s="7" t="s">
        <v>1938</v>
      </c>
      <c r="C6132" s="9">
        <f t="shared" ca="1" si="190"/>
        <v>5</v>
      </c>
      <c r="D6132" s="9" t="s">
        <v>2117</v>
      </c>
      <c r="E6132" s="9" t="s">
        <v>2116</v>
      </c>
      <c r="F6132" s="10">
        <f t="shared" ca="1" si="191"/>
        <v>4.3902166228468237E-2</v>
      </c>
      <c r="G6132" s="3" t="str">
        <f>VLOOKUP(Table3[[#This Row],[PRODUCT ID]],Table1[[PRODUCT]:[SELLING PRICE]],1,FALSE)</f>
        <v>Product886</v>
      </c>
      <c r="H6132" s="3" t="str">
        <f>VLOOKUP(Table3[[#This Row],[PRODUCT ID]],Table1[[PRODUCT]:[SELLING PRICE]],2,FALSE)</f>
        <v>Category2</v>
      </c>
      <c r="I6132" s="3" t="str">
        <f>VLOOKUP(Table3[[#This Row],[PRODUCT ID]],Table1[[PRODUCT]:[SELLING PRICE]],3,FALSE)</f>
        <v>Ft</v>
      </c>
      <c r="J6132" s="16">
        <f ca="1">VLOOKUP(Table3[[#This Row],[PRODUCT ID]],Table1[[PRODUCT]:[SELLING PRICE]],4,FALSE)</f>
        <v>81</v>
      </c>
      <c r="K6132" s="16">
        <f ca="1">VLOOKUP(Table3[[#This Row],[PRODUCT ID]],Table1[[PRODUCT]:[SELLING PRICE]],5,FALSE)</f>
        <v>260.12171460678269</v>
      </c>
      <c r="L6132" s="16">
        <f ca="1">J6132*Table3[[#This Row],[QUANTITY]]</f>
        <v>405</v>
      </c>
      <c r="M6132" s="16">
        <f ca="1">K6132*Table3[[#This Row],[QUANTITY]]*(1-Table3[[#This Row],[DISCOUNT %]])</f>
        <v>1243.5090392624077</v>
      </c>
      <c r="N6132" s="3">
        <f>DAY(Table3[[#This Row],[DATE]])</f>
        <v>14</v>
      </c>
      <c r="O6132" s="3" t="str">
        <f>TEXT(Table3[[#This Row],[DATE]],"mmm")</f>
        <v>Oct</v>
      </c>
      <c r="P6132" s="3">
        <f>YEAR(Table3[[#This Row],[DATE]])</f>
        <v>2037</v>
      </c>
    </row>
    <row r="6133" spans="1:16" x14ac:dyDescent="0.3">
      <c r="A6133" s="6">
        <v>50328</v>
      </c>
      <c r="B6133" s="7" t="s">
        <v>1939</v>
      </c>
      <c r="C6133" s="9">
        <f t="shared" ca="1" si="190"/>
        <v>7</v>
      </c>
      <c r="D6133" s="9" t="s">
        <v>2115</v>
      </c>
      <c r="E6133" s="9" t="s">
        <v>2116</v>
      </c>
      <c r="F6133" s="10">
        <f t="shared" ca="1" si="191"/>
        <v>9.0027987512461063E-2</v>
      </c>
      <c r="G6133" s="3" t="str">
        <f>VLOOKUP(Table3[[#This Row],[PRODUCT ID]],Table1[[PRODUCT]:[SELLING PRICE]],1,FALSE)</f>
        <v>Product887</v>
      </c>
      <c r="H6133" s="3" t="str">
        <f>VLOOKUP(Table3[[#This Row],[PRODUCT ID]],Table1[[PRODUCT]:[SELLING PRICE]],2,FALSE)</f>
        <v>Category3</v>
      </c>
      <c r="I6133" s="3" t="str">
        <f>VLOOKUP(Table3[[#This Row],[PRODUCT ID]],Table1[[PRODUCT]:[SELLING PRICE]],3,FALSE)</f>
        <v>Kg</v>
      </c>
      <c r="J6133" s="16">
        <f ca="1">VLOOKUP(Table3[[#This Row],[PRODUCT ID]],Table1[[PRODUCT]:[SELLING PRICE]],4,FALSE)</f>
        <v>85</v>
      </c>
      <c r="K6133" s="16">
        <f ca="1">VLOOKUP(Table3[[#This Row],[PRODUCT ID]],Table1[[PRODUCT]:[SELLING PRICE]],5,FALSE)</f>
        <v>248.22979551092621</v>
      </c>
      <c r="L6133" s="16">
        <f ca="1">J6133*Table3[[#This Row],[QUANTITY]]</f>
        <v>595</v>
      </c>
      <c r="M6133" s="16">
        <f ca="1">K6133*Table3[[#This Row],[QUANTITY]]*(1-Table3[[#This Row],[DISCOUNT %]])</f>
        <v>1581.1751660631344</v>
      </c>
      <c r="N6133" s="3">
        <f>DAY(Table3[[#This Row],[DATE]])</f>
        <v>15</v>
      </c>
      <c r="O6133" s="3" t="str">
        <f>TEXT(Table3[[#This Row],[DATE]],"mmm")</f>
        <v>Oct</v>
      </c>
      <c r="P6133" s="3">
        <f>YEAR(Table3[[#This Row],[DATE]])</f>
        <v>2037</v>
      </c>
    </row>
    <row r="6134" spans="1:16" x14ac:dyDescent="0.3">
      <c r="A6134" s="6">
        <v>50329</v>
      </c>
      <c r="B6134" s="7" t="s">
        <v>1940</v>
      </c>
      <c r="C6134" s="9">
        <f t="shared" ca="1" si="190"/>
        <v>12</v>
      </c>
      <c r="D6134" s="9" t="s">
        <v>2115</v>
      </c>
      <c r="E6134" s="9" t="s">
        <v>2116</v>
      </c>
      <c r="F6134" s="10">
        <f t="shared" ca="1" si="191"/>
        <v>1.5784233893376298E-2</v>
      </c>
      <c r="G6134" s="3" t="str">
        <f>VLOOKUP(Table3[[#This Row],[PRODUCT ID]],Table1[[PRODUCT]:[SELLING PRICE]],1,FALSE)</f>
        <v>Product888</v>
      </c>
      <c r="H6134" s="3" t="str">
        <f>VLOOKUP(Table3[[#This Row],[PRODUCT ID]],Table1[[PRODUCT]:[SELLING PRICE]],2,FALSE)</f>
        <v>Category4</v>
      </c>
      <c r="I6134" s="3" t="str">
        <f>VLOOKUP(Table3[[#This Row],[PRODUCT ID]],Table1[[PRODUCT]:[SELLING PRICE]],3,FALSE)</f>
        <v>No</v>
      </c>
      <c r="J6134" s="16">
        <f ca="1">VLOOKUP(Table3[[#This Row],[PRODUCT ID]],Table1[[PRODUCT]:[SELLING PRICE]],4,FALSE)</f>
        <v>95</v>
      </c>
      <c r="K6134" s="16">
        <f ca="1">VLOOKUP(Table3[[#This Row],[PRODUCT ID]],Table1[[PRODUCT]:[SELLING PRICE]],5,FALSE)</f>
        <v>151.69018828782922</v>
      </c>
      <c r="L6134" s="16">
        <f ca="1">J6134*Table3[[#This Row],[QUANTITY]]</f>
        <v>1140</v>
      </c>
      <c r="M6134" s="16">
        <f ca="1">K6134*Table3[[#This Row],[QUANTITY]]*(1-Table3[[#This Row],[DISCOUNT %]])</f>
        <v>1791.5504985187661</v>
      </c>
      <c r="N6134" s="3">
        <f>DAY(Table3[[#This Row],[DATE]])</f>
        <v>16</v>
      </c>
      <c r="O6134" s="3" t="str">
        <f>TEXT(Table3[[#This Row],[DATE]],"mmm")</f>
        <v>Oct</v>
      </c>
      <c r="P6134" s="3">
        <f>YEAR(Table3[[#This Row],[DATE]])</f>
        <v>2037</v>
      </c>
    </row>
    <row r="6135" spans="1:16" x14ac:dyDescent="0.3">
      <c r="A6135" s="6">
        <v>50330</v>
      </c>
      <c r="B6135" s="7" t="s">
        <v>1941</v>
      </c>
      <c r="C6135" s="9">
        <f t="shared" ca="1" si="190"/>
        <v>4</v>
      </c>
      <c r="D6135" s="9" t="s">
        <v>2115</v>
      </c>
      <c r="E6135" s="9" t="s">
        <v>2116</v>
      </c>
      <c r="F6135" s="10">
        <f t="shared" ca="1" si="191"/>
        <v>6.2085721808254869E-2</v>
      </c>
      <c r="G6135" s="3" t="str">
        <f>VLOOKUP(Table3[[#This Row],[PRODUCT ID]],Table1[[PRODUCT]:[SELLING PRICE]],1,FALSE)</f>
        <v>Product889</v>
      </c>
      <c r="H6135" s="3" t="str">
        <f>VLOOKUP(Table3[[#This Row],[PRODUCT ID]],Table1[[PRODUCT]:[SELLING PRICE]],2,FALSE)</f>
        <v>Category1</v>
      </c>
      <c r="I6135" s="3" t="str">
        <f>VLOOKUP(Table3[[#This Row],[PRODUCT ID]],Table1[[PRODUCT]:[SELLING PRICE]],3,FALSE)</f>
        <v>No</v>
      </c>
      <c r="J6135" s="16">
        <f ca="1">VLOOKUP(Table3[[#This Row],[PRODUCT ID]],Table1[[PRODUCT]:[SELLING PRICE]],4,FALSE)</f>
        <v>141</v>
      </c>
      <c r="K6135" s="16">
        <f ca="1">VLOOKUP(Table3[[#This Row],[PRODUCT ID]],Table1[[PRODUCT]:[SELLING PRICE]],5,FALSE)</f>
        <v>267.86564440687141</v>
      </c>
      <c r="L6135" s="16">
        <f ca="1">J6135*Table3[[#This Row],[QUANTITY]]</f>
        <v>564</v>
      </c>
      <c r="M6135" s="16">
        <f ca="1">K6135*Table3[[#This Row],[QUANTITY]]*(1-Table3[[#This Row],[DISCOUNT %]])</f>
        <v>1004.9400501049498</v>
      </c>
      <c r="N6135" s="3">
        <f>DAY(Table3[[#This Row],[DATE]])</f>
        <v>17</v>
      </c>
      <c r="O6135" s="3" t="str">
        <f>TEXT(Table3[[#This Row],[DATE]],"mmm")</f>
        <v>Oct</v>
      </c>
      <c r="P6135" s="3">
        <f>YEAR(Table3[[#This Row],[DATE]])</f>
        <v>2037</v>
      </c>
    </row>
    <row r="6136" spans="1:16" x14ac:dyDescent="0.3">
      <c r="A6136" s="6">
        <v>50331</v>
      </c>
      <c r="B6136" s="7" t="s">
        <v>1942</v>
      </c>
      <c r="C6136" s="9">
        <f t="shared" ca="1" si="190"/>
        <v>8</v>
      </c>
      <c r="D6136" s="9" t="s">
        <v>2116</v>
      </c>
      <c r="E6136" s="9" t="s">
        <v>2118</v>
      </c>
      <c r="F6136" s="10">
        <f t="shared" ca="1" si="191"/>
        <v>6.4525662686435933E-2</v>
      </c>
      <c r="G6136" s="3" t="str">
        <f>VLOOKUP(Table3[[#This Row],[PRODUCT ID]],Table1[[PRODUCT]:[SELLING PRICE]],1,FALSE)</f>
        <v>Product890</v>
      </c>
      <c r="H6136" s="3" t="str">
        <f>VLOOKUP(Table3[[#This Row],[PRODUCT ID]],Table1[[PRODUCT]:[SELLING PRICE]],2,FALSE)</f>
        <v>Category2</v>
      </c>
      <c r="I6136" s="3" t="str">
        <f>VLOOKUP(Table3[[#This Row],[PRODUCT ID]],Table1[[PRODUCT]:[SELLING PRICE]],3,FALSE)</f>
        <v>Ft</v>
      </c>
      <c r="J6136" s="16">
        <f ca="1">VLOOKUP(Table3[[#This Row],[PRODUCT ID]],Table1[[PRODUCT]:[SELLING PRICE]],4,FALSE)</f>
        <v>59</v>
      </c>
      <c r="K6136" s="16">
        <f ca="1">VLOOKUP(Table3[[#This Row],[PRODUCT ID]],Table1[[PRODUCT]:[SELLING PRICE]],5,FALSE)</f>
        <v>147.38540631633612</v>
      </c>
      <c r="L6136" s="16">
        <f ca="1">J6136*Table3[[#This Row],[QUANTITY]]</f>
        <v>472</v>
      </c>
      <c r="M6136" s="16">
        <f ca="1">K6136*Table3[[#This Row],[QUANTITY]]*(1-Table3[[#This Row],[DISCOUNT %]])</f>
        <v>1103.0021224277193</v>
      </c>
      <c r="N6136" s="3">
        <f>DAY(Table3[[#This Row],[DATE]])</f>
        <v>18</v>
      </c>
      <c r="O6136" s="3" t="str">
        <f>TEXT(Table3[[#This Row],[DATE]],"mmm")</f>
        <v>Oct</v>
      </c>
      <c r="P6136" s="3">
        <f>YEAR(Table3[[#This Row],[DATE]])</f>
        <v>2037</v>
      </c>
    </row>
    <row r="6137" spans="1:16" x14ac:dyDescent="0.3">
      <c r="A6137" s="6">
        <v>50332</v>
      </c>
      <c r="B6137" s="7" t="s">
        <v>1943</v>
      </c>
      <c r="C6137" s="9">
        <f t="shared" ca="1" si="190"/>
        <v>11</v>
      </c>
      <c r="D6137" s="9" t="s">
        <v>2116</v>
      </c>
      <c r="E6137" s="9" t="s">
        <v>2118</v>
      </c>
      <c r="F6137" s="10">
        <f t="shared" ca="1" si="191"/>
        <v>4.3154953998944659E-2</v>
      </c>
      <c r="G6137" s="3" t="str">
        <f>VLOOKUP(Table3[[#This Row],[PRODUCT ID]],Table1[[PRODUCT]:[SELLING PRICE]],1,FALSE)</f>
        <v>Product891</v>
      </c>
      <c r="H6137" s="3" t="str">
        <f>VLOOKUP(Table3[[#This Row],[PRODUCT ID]],Table1[[PRODUCT]:[SELLING PRICE]],2,FALSE)</f>
        <v>Category3</v>
      </c>
      <c r="I6137" s="3" t="str">
        <f>VLOOKUP(Table3[[#This Row],[PRODUCT ID]],Table1[[PRODUCT]:[SELLING PRICE]],3,FALSE)</f>
        <v>No</v>
      </c>
      <c r="J6137" s="16">
        <f ca="1">VLOOKUP(Table3[[#This Row],[PRODUCT ID]],Table1[[PRODUCT]:[SELLING PRICE]],4,FALSE)</f>
        <v>82</v>
      </c>
      <c r="K6137" s="16">
        <f ca="1">VLOOKUP(Table3[[#This Row],[PRODUCT ID]],Table1[[PRODUCT]:[SELLING PRICE]],5,FALSE)</f>
        <v>54.971409143375361</v>
      </c>
      <c r="L6137" s="16">
        <f ca="1">J6137*Table3[[#This Row],[QUANTITY]]</f>
        <v>902</v>
      </c>
      <c r="M6137" s="16">
        <f ca="1">K6137*Table3[[#This Row],[QUANTITY]]*(1-Table3[[#This Row],[DISCOUNT %]])</f>
        <v>578.59032561589424</v>
      </c>
      <c r="N6137" s="3">
        <f>DAY(Table3[[#This Row],[DATE]])</f>
        <v>19</v>
      </c>
      <c r="O6137" s="3" t="str">
        <f>TEXT(Table3[[#This Row],[DATE]],"mmm")</f>
        <v>Oct</v>
      </c>
      <c r="P6137" s="3">
        <f>YEAR(Table3[[#This Row],[DATE]])</f>
        <v>2037</v>
      </c>
    </row>
    <row r="6138" spans="1:16" x14ac:dyDescent="0.3">
      <c r="A6138" s="6">
        <v>50333</v>
      </c>
      <c r="B6138" s="7" t="s">
        <v>1944</v>
      </c>
      <c r="C6138" s="9">
        <f t="shared" ca="1" si="190"/>
        <v>12</v>
      </c>
      <c r="D6138" s="9" t="s">
        <v>2116</v>
      </c>
      <c r="E6138" s="9" t="s">
        <v>2116</v>
      </c>
      <c r="F6138" s="10">
        <f t="shared" ca="1" si="191"/>
        <v>4.7239198217056716E-2</v>
      </c>
      <c r="G6138" s="3" t="str">
        <f>VLOOKUP(Table3[[#This Row],[PRODUCT ID]],Table1[[PRODUCT]:[SELLING PRICE]],1,FALSE)</f>
        <v>Product892</v>
      </c>
      <c r="H6138" s="3" t="str">
        <f>VLOOKUP(Table3[[#This Row],[PRODUCT ID]],Table1[[PRODUCT]:[SELLING PRICE]],2,FALSE)</f>
        <v>Category4</v>
      </c>
      <c r="I6138" s="3" t="str">
        <f>VLOOKUP(Table3[[#This Row],[PRODUCT ID]],Table1[[PRODUCT]:[SELLING PRICE]],3,FALSE)</f>
        <v>Kg</v>
      </c>
      <c r="J6138" s="16">
        <f ca="1">VLOOKUP(Table3[[#This Row],[PRODUCT ID]],Table1[[PRODUCT]:[SELLING PRICE]],4,FALSE)</f>
        <v>84</v>
      </c>
      <c r="K6138" s="16">
        <f ca="1">VLOOKUP(Table3[[#This Row],[PRODUCT ID]],Table1[[PRODUCT]:[SELLING PRICE]],5,FALSE)</f>
        <v>316.19850162344153</v>
      </c>
      <c r="L6138" s="16">
        <f ca="1">J6138*Table3[[#This Row],[QUANTITY]]</f>
        <v>1008</v>
      </c>
      <c r="M6138" s="16">
        <f ca="1">K6138*Table3[[#This Row],[QUANTITY]]*(1-Table3[[#This Row],[DISCOUNT %]])</f>
        <v>3615.1384551517854</v>
      </c>
      <c r="N6138" s="3">
        <f>DAY(Table3[[#This Row],[DATE]])</f>
        <v>20</v>
      </c>
      <c r="O6138" s="3" t="str">
        <f>TEXT(Table3[[#This Row],[DATE]],"mmm")</f>
        <v>Oct</v>
      </c>
      <c r="P6138" s="3">
        <f>YEAR(Table3[[#This Row],[DATE]])</f>
        <v>2037</v>
      </c>
    </row>
    <row r="6139" spans="1:16" x14ac:dyDescent="0.3">
      <c r="A6139" s="6">
        <v>50334</v>
      </c>
      <c r="B6139" s="7" t="s">
        <v>1945</v>
      </c>
      <c r="C6139" s="9">
        <f t="shared" ca="1" si="190"/>
        <v>12</v>
      </c>
      <c r="D6139" s="9" t="s">
        <v>2115</v>
      </c>
      <c r="E6139" s="9" t="s">
        <v>2116</v>
      </c>
      <c r="F6139" s="10">
        <f t="shared" ca="1" si="191"/>
        <v>2.954680243253878E-2</v>
      </c>
      <c r="G6139" s="3" t="str">
        <f>VLOOKUP(Table3[[#This Row],[PRODUCT ID]],Table1[[PRODUCT]:[SELLING PRICE]],1,FALSE)</f>
        <v>Product893</v>
      </c>
      <c r="H6139" s="3" t="str">
        <f>VLOOKUP(Table3[[#This Row],[PRODUCT ID]],Table1[[PRODUCT]:[SELLING PRICE]],2,FALSE)</f>
        <v>Category5</v>
      </c>
      <c r="I6139" s="3" t="str">
        <f>VLOOKUP(Table3[[#This Row],[PRODUCT ID]],Table1[[PRODUCT]:[SELLING PRICE]],3,FALSE)</f>
        <v>Kg</v>
      </c>
      <c r="J6139" s="16">
        <f ca="1">VLOOKUP(Table3[[#This Row],[PRODUCT ID]],Table1[[PRODUCT]:[SELLING PRICE]],4,FALSE)</f>
        <v>136</v>
      </c>
      <c r="K6139" s="16">
        <f ca="1">VLOOKUP(Table3[[#This Row],[PRODUCT ID]],Table1[[PRODUCT]:[SELLING PRICE]],5,FALSE)</f>
        <v>140.87151806039725</v>
      </c>
      <c r="L6139" s="16">
        <f ca="1">J6139*Table3[[#This Row],[QUANTITY]]</f>
        <v>1632</v>
      </c>
      <c r="M6139" s="16">
        <f ca="1">K6139*Table3[[#This Row],[QUANTITY]]*(1-Table3[[#This Row],[DISCOUNT %]])</f>
        <v>1640.5105817747385</v>
      </c>
      <c r="N6139" s="3">
        <f>DAY(Table3[[#This Row],[DATE]])</f>
        <v>21</v>
      </c>
      <c r="O6139" s="3" t="str">
        <f>TEXT(Table3[[#This Row],[DATE]],"mmm")</f>
        <v>Oct</v>
      </c>
      <c r="P6139" s="3">
        <f>YEAR(Table3[[#This Row],[DATE]])</f>
        <v>2037</v>
      </c>
    </row>
    <row r="6140" spans="1:16" x14ac:dyDescent="0.3">
      <c r="A6140" s="6">
        <v>50335</v>
      </c>
      <c r="B6140" s="7" t="s">
        <v>1946</v>
      </c>
      <c r="C6140" s="9">
        <f t="shared" ca="1" si="190"/>
        <v>11</v>
      </c>
      <c r="D6140" s="9" t="s">
        <v>2117</v>
      </c>
      <c r="E6140" s="9" t="s">
        <v>2116</v>
      </c>
      <c r="F6140" s="10">
        <f t="shared" ca="1" si="191"/>
        <v>9.5323675463908894E-2</v>
      </c>
      <c r="G6140" s="3" t="str">
        <f>VLOOKUP(Table3[[#This Row],[PRODUCT ID]],Table1[[PRODUCT]:[SELLING PRICE]],1,FALSE)</f>
        <v>Product894</v>
      </c>
      <c r="H6140" s="3" t="str">
        <f>VLOOKUP(Table3[[#This Row],[PRODUCT ID]],Table1[[PRODUCT]:[SELLING PRICE]],2,FALSE)</f>
        <v>Category1</v>
      </c>
      <c r="I6140" s="3" t="str">
        <f>VLOOKUP(Table3[[#This Row],[PRODUCT ID]],Table1[[PRODUCT]:[SELLING PRICE]],3,FALSE)</f>
        <v>Lt</v>
      </c>
      <c r="J6140" s="16">
        <f ca="1">VLOOKUP(Table3[[#This Row],[PRODUCT ID]],Table1[[PRODUCT]:[SELLING PRICE]],4,FALSE)</f>
        <v>15</v>
      </c>
      <c r="K6140" s="16">
        <f ca="1">VLOOKUP(Table3[[#This Row],[PRODUCT ID]],Table1[[PRODUCT]:[SELLING PRICE]],5,FALSE)</f>
        <v>174.98799096865579</v>
      </c>
      <c r="L6140" s="16">
        <f ca="1">J6140*Table3[[#This Row],[QUANTITY]]</f>
        <v>165</v>
      </c>
      <c r="M6140" s="16">
        <f ca="1">K6140*Table3[[#This Row],[QUANTITY]]*(1-Table3[[#This Row],[DISCOUNT %]])</f>
        <v>1741.3824175822606</v>
      </c>
      <c r="N6140" s="3">
        <f>DAY(Table3[[#This Row],[DATE]])</f>
        <v>22</v>
      </c>
      <c r="O6140" s="3" t="str">
        <f>TEXT(Table3[[#This Row],[DATE]],"mmm")</f>
        <v>Oct</v>
      </c>
      <c r="P6140" s="3">
        <f>YEAR(Table3[[#This Row],[DATE]])</f>
        <v>2037</v>
      </c>
    </row>
    <row r="6141" spans="1:16" x14ac:dyDescent="0.3">
      <c r="A6141" s="6">
        <v>50336</v>
      </c>
      <c r="B6141" s="7" t="s">
        <v>1947</v>
      </c>
      <c r="C6141" s="9">
        <f t="shared" ca="1" si="190"/>
        <v>13</v>
      </c>
      <c r="D6141" s="9" t="s">
        <v>2117</v>
      </c>
      <c r="E6141" s="9" t="s">
        <v>2116</v>
      </c>
      <c r="F6141" s="10">
        <f t="shared" ca="1" si="191"/>
        <v>2.9145450740786574E-2</v>
      </c>
      <c r="G6141" s="3" t="str">
        <f>VLOOKUP(Table3[[#This Row],[PRODUCT ID]],Table1[[PRODUCT]:[SELLING PRICE]],1,FALSE)</f>
        <v>Product895</v>
      </c>
      <c r="H6141" s="3" t="str">
        <f>VLOOKUP(Table3[[#This Row],[PRODUCT ID]],Table1[[PRODUCT]:[SELLING PRICE]],2,FALSE)</f>
        <v>Category2</v>
      </c>
      <c r="I6141" s="3" t="str">
        <f>VLOOKUP(Table3[[#This Row],[PRODUCT ID]],Table1[[PRODUCT]:[SELLING PRICE]],3,FALSE)</f>
        <v>Kg</v>
      </c>
      <c r="J6141" s="16">
        <f ca="1">VLOOKUP(Table3[[#This Row],[PRODUCT ID]],Table1[[PRODUCT]:[SELLING PRICE]],4,FALSE)</f>
        <v>184</v>
      </c>
      <c r="K6141" s="16">
        <f ca="1">VLOOKUP(Table3[[#This Row],[PRODUCT ID]],Table1[[PRODUCT]:[SELLING PRICE]],5,FALSE)</f>
        <v>48.011919559748151</v>
      </c>
      <c r="L6141" s="16">
        <f ca="1">J6141*Table3[[#This Row],[QUANTITY]]</f>
        <v>2392</v>
      </c>
      <c r="M6141" s="16">
        <f ca="1">K6141*Table3[[#This Row],[QUANTITY]]*(1-Table3[[#This Row],[DISCOUNT %]])</f>
        <v>605.96367680223568</v>
      </c>
      <c r="N6141" s="3">
        <f>DAY(Table3[[#This Row],[DATE]])</f>
        <v>23</v>
      </c>
      <c r="O6141" s="3" t="str">
        <f>TEXT(Table3[[#This Row],[DATE]],"mmm")</f>
        <v>Oct</v>
      </c>
      <c r="P6141" s="3">
        <f>YEAR(Table3[[#This Row],[DATE]])</f>
        <v>2037</v>
      </c>
    </row>
    <row r="6142" spans="1:16" x14ac:dyDescent="0.3">
      <c r="A6142" s="6">
        <v>50337</v>
      </c>
      <c r="B6142" s="7" t="s">
        <v>1948</v>
      </c>
      <c r="C6142" s="9">
        <f t="shared" ca="1" si="190"/>
        <v>3</v>
      </c>
      <c r="D6142" s="9" t="s">
        <v>2116</v>
      </c>
      <c r="E6142" s="9" t="s">
        <v>2118</v>
      </c>
      <c r="F6142" s="10">
        <f t="shared" ca="1" si="191"/>
        <v>9.7171334356784766E-2</v>
      </c>
      <c r="G6142" s="3" t="str">
        <f>VLOOKUP(Table3[[#This Row],[PRODUCT ID]],Table1[[PRODUCT]:[SELLING PRICE]],1,FALSE)</f>
        <v>Product896</v>
      </c>
      <c r="H6142" s="3" t="str">
        <f>VLOOKUP(Table3[[#This Row],[PRODUCT ID]],Table1[[PRODUCT]:[SELLING PRICE]],2,FALSE)</f>
        <v>Category3</v>
      </c>
      <c r="I6142" s="3" t="str">
        <f>VLOOKUP(Table3[[#This Row],[PRODUCT ID]],Table1[[PRODUCT]:[SELLING PRICE]],3,FALSE)</f>
        <v>Lt</v>
      </c>
      <c r="J6142" s="16">
        <f ca="1">VLOOKUP(Table3[[#This Row],[PRODUCT ID]],Table1[[PRODUCT]:[SELLING PRICE]],4,FALSE)</f>
        <v>135</v>
      </c>
      <c r="K6142" s="16">
        <f ca="1">VLOOKUP(Table3[[#This Row],[PRODUCT ID]],Table1[[PRODUCT]:[SELLING PRICE]],5,FALSE)</f>
        <v>220.35334839836878</v>
      </c>
      <c r="L6142" s="16">
        <f ca="1">J6142*Table3[[#This Row],[QUANTITY]]</f>
        <v>405</v>
      </c>
      <c r="M6142" s="16">
        <f ca="1">K6142*Table3[[#This Row],[QUANTITY]]*(1-Table3[[#This Row],[DISCOUNT %]])</f>
        <v>596.82395851354136</v>
      </c>
      <c r="N6142" s="3">
        <f>DAY(Table3[[#This Row],[DATE]])</f>
        <v>24</v>
      </c>
      <c r="O6142" s="3" t="str">
        <f>TEXT(Table3[[#This Row],[DATE]],"mmm")</f>
        <v>Oct</v>
      </c>
      <c r="P6142" s="3">
        <f>YEAR(Table3[[#This Row],[DATE]])</f>
        <v>2037</v>
      </c>
    </row>
    <row r="6143" spans="1:16" x14ac:dyDescent="0.3">
      <c r="A6143" s="6">
        <v>50338</v>
      </c>
      <c r="B6143" s="7" t="s">
        <v>1949</v>
      </c>
      <c r="C6143" s="9">
        <f t="shared" ca="1" si="190"/>
        <v>3</v>
      </c>
      <c r="D6143" s="9" t="s">
        <v>2116</v>
      </c>
      <c r="E6143" s="9" t="s">
        <v>2116</v>
      </c>
      <c r="F6143" s="10">
        <f t="shared" ca="1" si="191"/>
        <v>7.3177157397364898E-2</v>
      </c>
      <c r="G6143" s="3" t="str">
        <f>VLOOKUP(Table3[[#This Row],[PRODUCT ID]],Table1[[PRODUCT]:[SELLING PRICE]],1,FALSE)</f>
        <v>Product897</v>
      </c>
      <c r="H6143" s="3" t="str">
        <f>VLOOKUP(Table3[[#This Row],[PRODUCT ID]],Table1[[PRODUCT]:[SELLING PRICE]],2,FALSE)</f>
        <v>Category4</v>
      </c>
      <c r="I6143" s="3" t="str">
        <f>VLOOKUP(Table3[[#This Row],[PRODUCT ID]],Table1[[PRODUCT]:[SELLING PRICE]],3,FALSE)</f>
        <v>Ft</v>
      </c>
      <c r="J6143" s="16">
        <f ca="1">VLOOKUP(Table3[[#This Row],[PRODUCT ID]],Table1[[PRODUCT]:[SELLING PRICE]],4,FALSE)</f>
        <v>250</v>
      </c>
      <c r="K6143" s="16">
        <f ca="1">VLOOKUP(Table3[[#This Row],[PRODUCT ID]],Table1[[PRODUCT]:[SELLING PRICE]],5,FALSE)</f>
        <v>134.98359528040481</v>
      </c>
      <c r="L6143" s="16">
        <f ca="1">J6143*Table3[[#This Row],[QUANTITY]]</f>
        <v>750</v>
      </c>
      <c r="M6143" s="16">
        <f ca="1">K6143*Table3[[#This Row],[QUANTITY]]*(1-Table3[[#This Row],[DISCOUNT %]])</f>
        <v>375.31763844752533</v>
      </c>
      <c r="N6143" s="3">
        <f>DAY(Table3[[#This Row],[DATE]])</f>
        <v>25</v>
      </c>
      <c r="O6143" s="3" t="str">
        <f>TEXT(Table3[[#This Row],[DATE]],"mmm")</f>
        <v>Oct</v>
      </c>
      <c r="P6143" s="3">
        <f>YEAR(Table3[[#This Row],[DATE]])</f>
        <v>2037</v>
      </c>
    </row>
    <row r="6144" spans="1:16" x14ac:dyDescent="0.3">
      <c r="A6144" s="6">
        <v>50339</v>
      </c>
      <c r="B6144" s="7" t="s">
        <v>1950</v>
      </c>
      <c r="C6144" s="9">
        <f t="shared" ca="1" si="190"/>
        <v>7</v>
      </c>
      <c r="D6144" s="9" t="s">
        <v>2116</v>
      </c>
      <c r="E6144" s="9" t="s">
        <v>2116</v>
      </c>
      <c r="F6144" s="10">
        <f t="shared" ca="1" si="191"/>
        <v>1.3665005055736723E-2</v>
      </c>
      <c r="G6144" s="3" t="str">
        <f>VLOOKUP(Table3[[#This Row],[PRODUCT ID]],Table1[[PRODUCT]:[SELLING PRICE]],1,FALSE)</f>
        <v>Product898</v>
      </c>
      <c r="H6144" s="3" t="str">
        <f>VLOOKUP(Table3[[#This Row],[PRODUCT ID]],Table1[[PRODUCT]:[SELLING PRICE]],2,FALSE)</f>
        <v>Category5</v>
      </c>
      <c r="I6144" s="3" t="str">
        <f>VLOOKUP(Table3[[#This Row],[PRODUCT ID]],Table1[[PRODUCT]:[SELLING PRICE]],3,FALSE)</f>
        <v>Kg</v>
      </c>
      <c r="J6144" s="16">
        <f ca="1">VLOOKUP(Table3[[#This Row],[PRODUCT ID]],Table1[[PRODUCT]:[SELLING PRICE]],4,FALSE)</f>
        <v>218</v>
      </c>
      <c r="K6144" s="16">
        <f ca="1">VLOOKUP(Table3[[#This Row],[PRODUCT ID]],Table1[[PRODUCT]:[SELLING PRICE]],5,FALSE)</f>
        <v>137.72656835229111</v>
      </c>
      <c r="L6144" s="16">
        <f ca="1">J6144*Table3[[#This Row],[QUANTITY]]</f>
        <v>1526</v>
      </c>
      <c r="M6144" s="16">
        <f ca="1">K6144*Table3[[#This Row],[QUANTITY]]*(1-Table3[[#This Row],[DISCOUNT %]])</f>
        <v>950.91173869613442</v>
      </c>
      <c r="N6144" s="3">
        <f>DAY(Table3[[#This Row],[DATE]])</f>
        <v>26</v>
      </c>
      <c r="O6144" s="3" t="str">
        <f>TEXT(Table3[[#This Row],[DATE]],"mmm")</f>
        <v>Oct</v>
      </c>
      <c r="P6144" s="3">
        <f>YEAR(Table3[[#This Row],[DATE]])</f>
        <v>2037</v>
      </c>
    </row>
    <row r="6145" spans="1:16" x14ac:dyDescent="0.3">
      <c r="A6145" s="6">
        <v>50340</v>
      </c>
      <c r="B6145" s="7" t="s">
        <v>1951</v>
      </c>
      <c r="C6145" s="9">
        <f t="shared" ca="1" si="190"/>
        <v>8</v>
      </c>
      <c r="D6145" s="9" t="s">
        <v>2116</v>
      </c>
      <c r="E6145" s="9" t="s">
        <v>2116</v>
      </c>
      <c r="F6145" s="10">
        <f t="shared" ca="1" si="191"/>
        <v>1.274804073250998E-2</v>
      </c>
      <c r="G6145" s="3" t="str">
        <f>VLOOKUP(Table3[[#This Row],[PRODUCT ID]],Table1[[PRODUCT]:[SELLING PRICE]],1,FALSE)</f>
        <v>Product899</v>
      </c>
      <c r="H6145" s="3" t="str">
        <f>VLOOKUP(Table3[[#This Row],[PRODUCT ID]],Table1[[PRODUCT]:[SELLING PRICE]],2,FALSE)</f>
        <v>Category1</v>
      </c>
      <c r="I6145" s="3" t="str">
        <f>VLOOKUP(Table3[[#This Row],[PRODUCT ID]],Table1[[PRODUCT]:[SELLING PRICE]],3,FALSE)</f>
        <v>No</v>
      </c>
      <c r="J6145" s="16">
        <f ca="1">VLOOKUP(Table3[[#This Row],[PRODUCT ID]],Table1[[PRODUCT]:[SELLING PRICE]],4,FALSE)</f>
        <v>33</v>
      </c>
      <c r="K6145" s="16">
        <f ca="1">VLOOKUP(Table3[[#This Row],[PRODUCT ID]],Table1[[PRODUCT]:[SELLING PRICE]],5,FALSE)</f>
        <v>142.34245249272487</v>
      </c>
      <c r="L6145" s="16">
        <f ca="1">J6145*Table3[[#This Row],[QUANTITY]]</f>
        <v>264</v>
      </c>
      <c r="M6145" s="16">
        <f ca="1">K6145*Table3[[#This Row],[QUANTITY]]*(1-Table3[[#This Row],[DISCOUNT %]])</f>
        <v>1124.2229208830579</v>
      </c>
      <c r="N6145" s="3">
        <f>DAY(Table3[[#This Row],[DATE]])</f>
        <v>27</v>
      </c>
      <c r="O6145" s="3" t="str">
        <f>TEXT(Table3[[#This Row],[DATE]],"mmm")</f>
        <v>Oct</v>
      </c>
      <c r="P6145" s="3">
        <f>YEAR(Table3[[#This Row],[DATE]])</f>
        <v>2037</v>
      </c>
    </row>
    <row r="6146" spans="1:16" x14ac:dyDescent="0.3">
      <c r="A6146" s="6">
        <v>50341</v>
      </c>
      <c r="B6146" s="7" t="s">
        <v>1952</v>
      </c>
      <c r="C6146" s="9">
        <f t="shared" ca="1" si="190"/>
        <v>6</v>
      </c>
      <c r="D6146" s="9" t="s">
        <v>2115</v>
      </c>
      <c r="E6146" s="9" t="s">
        <v>2116</v>
      </c>
      <c r="F6146" s="10">
        <f t="shared" ca="1" si="191"/>
        <v>1.401376317736215E-2</v>
      </c>
      <c r="G6146" s="3" t="str">
        <f>VLOOKUP(Table3[[#This Row],[PRODUCT ID]],Table1[[PRODUCT]:[SELLING PRICE]],1,FALSE)</f>
        <v>Product900</v>
      </c>
      <c r="H6146" s="3" t="str">
        <f>VLOOKUP(Table3[[#This Row],[PRODUCT ID]],Table1[[PRODUCT]:[SELLING PRICE]],2,FALSE)</f>
        <v>Category2</v>
      </c>
      <c r="I6146" s="3" t="str">
        <f>VLOOKUP(Table3[[#This Row],[PRODUCT ID]],Table1[[PRODUCT]:[SELLING PRICE]],3,FALSE)</f>
        <v>No</v>
      </c>
      <c r="J6146" s="16">
        <f ca="1">VLOOKUP(Table3[[#This Row],[PRODUCT ID]],Table1[[PRODUCT]:[SELLING PRICE]],4,FALSE)</f>
        <v>116</v>
      </c>
      <c r="K6146" s="16">
        <f ca="1">VLOOKUP(Table3[[#This Row],[PRODUCT ID]],Table1[[PRODUCT]:[SELLING PRICE]],5,FALSE)</f>
        <v>230.52423346640063</v>
      </c>
      <c r="L6146" s="16">
        <f ca="1">J6146*Table3[[#This Row],[QUANTITY]]</f>
        <v>696</v>
      </c>
      <c r="M6146" s="16">
        <f ca="1">K6146*Table3[[#This Row],[QUANTITY]]*(1-Table3[[#This Row],[DISCOUNT %]])</f>
        <v>1363.7623287117574</v>
      </c>
      <c r="N6146" s="3">
        <f>DAY(Table3[[#This Row],[DATE]])</f>
        <v>28</v>
      </c>
      <c r="O6146" s="3" t="str">
        <f>TEXT(Table3[[#This Row],[DATE]],"mmm")</f>
        <v>Oct</v>
      </c>
      <c r="P6146" s="3">
        <f>YEAR(Table3[[#This Row],[DATE]])</f>
        <v>2037</v>
      </c>
    </row>
    <row r="6147" spans="1:16" x14ac:dyDescent="0.3">
      <c r="A6147" s="6">
        <v>50342</v>
      </c>
      <c r="B6147" s="7" t="s">
        <v>1953</v>
      </c>
      <c r="C6147" s="9">
        <f t="shared" ref="C6147:C6210" ca="1" si="192">RANDBETWEEN(1,15)</f>
        <v>10</v>
      </c>
      <c r="D6147" s="9" t="s">
        <v>2116</v>
      </c>
      <c r="E6147" s="9" t="s">
        <v>2116</v>
      </c>
      <c r="F6147" s="10">
        <f t="shared" ref="F6147:F6210" ca="1" si="193">RAND()*(0.1)</f>
        <v>7.800737372087406E-2</v>
      </c>
      <c r="G6147" s="3" t="str">
        <f>VLOOKUP(Table3[[#This Row],[PRODUCT ID]],Table1[[PRODUCT]:[SELLING PRICE]],1,FALSE)</f>
        <v>Product901</v>
      </c>
      <c r="H6147" s="3" t="str">
        <f>VLOOKUP(Table3[[#This Row],[PRODUCT ID]],Table1[[PRODUCT]:[SELLING PRICE]],2,FALSE)</f>
        <v>Category3</v>
      </c>
      <c r="I6147" s="3" t="str">
        <f>VLOOKUP(Table3[[#This Row],[PRODUCT ID]],Table1[[PRODUCT]:[SELLING PRICE]],3,FALSE)</f>
        <v>Ft</v>
      </c>
      <c r="J6147" s="16">
        <f ca="1">VLOOKUP(Table3[[#This Row],[PRODUCT ID]],Table1[[PRODUCT]:[SELLING PRICE]],4,FALSE)</f>
        <v>153</v>
      </c>
      <c r="K6147" s="16">
        <f ca="1">VLOOKUP(Table3[[#This Row],[PRODUCT ID]],Table1[[PRODUCT]:[SELLING PRICE]],5,FALSE)</f>
        <v>127.29230868687671</v>
      </c>
      <c r="L6147" s="16">
        <f ca="1">J6147*Table3[[#This Row],[QUANTITY]]</f>
        <v>1530</v>
      </c>
      <c r="M6147" s="16">
        <f ca="1">K6147*Table3[[#This Row],[QUANTITY]]*(1-Table3[[#This Row],[DISCOUNT %]])</f>
        <v>1173.6256999134664</v>
      </c>
      <c r="N6147" s="3">
        <f>DAY(Table3[[#This Row],[DATE]])</f>
        <v>29</v>
      </c>
      <c r="O6147" s="3" t="str">
        <f>TEXT(Table3[[#This Row],[DATE]],"mmm")</f>
        <v>Oct</v>
      </c>
      <c r="P6147" s="3">
        <f>YEAR(Table3[[#This Row],[DATE]])</f>
        <v>2037</v>
      </c>
    </row>
    <row r="6148" spans="1:16" x14ac:dyDescent="0.3">
      <c r="A6148" s="6">
        <v>50343</v>
      </c>
      <c r="B6148" s="7" t="s">
        <v>1954</v>
      </c>
      <c r="C6148" s="9">
        <f t="shared" ca="1" si="192"/>
        <v>4</v>
      </c>
      <c r="D6148" s="9" t="s">
        <v>2117</v>
      </c>
      <c r="E6148" s="9" t="s">
        <v>2118</v>
      </c>
      <c r="F6148" s="10">
        <f t="shared" ca="1" si="193"/>
        <v>9.7900903502812858E-2</v>
      </c>
      <c r="G6148" s="3" t="str">
        <f>VLOOKUP(Table3[[#This Row],[PRODUCT ID]],Table1[[PRODUCT]:[SELLING PRICE]],1,FALSE)</f>
        <v>Product902</v>
      </c>
      <c r="H6148" s="3" t="str">
        <f>VLOOKUP(Table3[[#This Row],[PRODUCT ID]],Table1[[PRODUCT]:[SELLING PRICE]],2,FALSE)</f>
        <v>Category4</v>
      </c>
      <c r="I6148" s="3" t="str">
        <f>VLOOKUP(Table3[[#This Row],[PRODUCT ID]],Table1[[PRODUCT]:[SELLING PRICE]],3,FALSE)</f>
        <v>No</v>
      </c>
      <c r="J6148" s="16">
        <f ca="1">VLOOKUP(Table3[[#This Row],[PRODUCT ID]],Table1[[PRODUCT]:[SELLING PRICE]],4,FALSE)</f>
        <v>184</v>
      </c>
      <c r="K6148" s="16">
        <f ca="1">VLOOKUP(Table3[[#This Row],[PRODUCT ID]],Table1[[PRODUCT]:[SELLING PRICE]],5,FALSE)</f>
        <v>263.28930443426066</v>
      </c>
      <c r="L6148" s="16">
        <f ca="1">J6148*Table3[[#This Row],[QUANTITY]]</f>
        <v>736</v>
      </c>
      <c r="M6148" s="16">
        <f ca="1">K6148*Table3[[#This Row],[QUANTITY]]*(1-Table3[[#This Row],[DISCOUNT %]])</f>
        <v>950.05217459007747</v>
      </c>
      <c r="N6148" s="3">
        <f>DAY(Table3[[#This Row],[DATE]])</f>
        <v>30</v>
      </c>
      <c r="O6148" s="3" t="str">
        <f>TEXT(Table3[[#This Row],[DATE]],"mmm")</f>
        <v>Oct</v>
      </c>
      <c r="P6148" s="3">
        <f>YEAR(Table3[[#This Row],[DATE]])</f>
        <v>2037</v>
      </c>
    </row>
    <row r="6149" spans="1:16" x14ac:dyDescent="0.3">
      <c r="A6149" s="6">
        <v>50344</v>
      </c>
      <c r="B6149" s="7" t="s">
        <v>1955</v>
      </c>
      <c r="C6149" s="9">
        <f t="shared" ca="1" si="192"/>
        <v>7</v>
      </c>
      <c r="D6149" s="9" t="s">
        <v>2115</v>
      </c>
      <c r="E6149" s="9" t="s">
        <v>2118</v>
      </c>
      <c r="F6149" s="10">
        <f t="shared" ca="1" si="193"/>
        <v>1.3818861022331165E-2</v>
      </c>
      <c r="G6149" s="3" t="str">
        <f>VLOOKUP(Table3[[#This Row],[PRODUCT ID]],Table1[[PRODUCT]:[SELLING PRICE]],1,FALSE)</f>
        <v>Product903</v>
      </c>
      <c r="H6149" s="3" t="str">
        <f>VLOOKUP(Table3[[#This Row],[PRODUCT ID]],Table1[[PRODUCT]:[SELLING PRICE]],2,FALSE)</f>
        <v>Category5</v>
      </c>
      <c r="I6149" s="3" t="str">
        <f>VLOOKUP(Table3[[#This Row],[PRODUCT ID]],Table1[[PRODUCT]:[SELLING PRICE]],3,FALSE)</f>
        <v>Kg</v>
      </c>
      <c r="J6149" s="16">
        <f ca="1">VLOOKUP(Table3[[#This Row],[PRODUCT ID]],Table1[[PRODUCT]:[SELLING PRICE]],4,FALSE)</f>
        <v>29</v>
      </c>
      <c r="K6149" s="16">
        <f ca="1">VLOOKUP(Table3[[#This Row],[PRODUCT ID]],Table1[[PRODUCT]:[SELLING PRICE]],5,FALSE)</f>
        <v>100.68140775743967</v>
      </c>
      <c r="L6149" s="16">
        <f ca="1">J6149*Table3[[#This Row],[QUANTITY]]</f>
        <v>203</v>
      </c>
      <c r="M6149" s="16">
        <f ca="1">K6149*Table3[[#This Row],[QUANTITY]]*(1-Table3[[#This Row],[DISCOUNT %]])</f>
        <v>695.03073763274858</v>
      </c>
      <c r="N6149" s="3">
        <f>DAY(Table3[[#This Row],[DATE]])</f>
        <v>31</v>
      </c>
      <c r="O6149" s="3" t="str">
        <f>TEXT(Table3[[#This Row],[DATE]],"mmm")</f>
        <v>Oct</v>
      </c>
      <c r="P6149" s="3">
        <f>YEAR(Table3[[#This Row],[DATE]])</f>
        <v>2037</v>
      </c>
    </row>
    <row r="6150" spans="1:16" x14ac:dyDescent="0.3">
      <c r="A6150" s="6">
        <v>50345</v>
      </c>
      <c r="B6150" s="7" t="s">
        <v>1956</v>
      </c>
      <c r="C6150" s="9">
        <f t="shared" ca="1" si="192"/>
        <v>5</v>
      </c>
      <c r="D6150" s="9" t="s">
        <v>2115</v>
      </c>
      <c r="E6150" s="9" t="s">
        <v>2116</v>
      </c>
      <c r="F6150" s="10">
        <f t="shared" ca="1" si="193"/>
        <v>8.1324654504025165E-2</v>
      </c>
      <c r="G6150" s="3" t="str">
        <f>VLOOKUP(Table3[[#This Row],[PRODUCT ID]],Table1[[PRODUCT]:[SELLING PRICE]],1,FALSE)</f>
        <v>Product904</v>
      </c>
      <c r="H6150" s="3" t="str">
        <f>VLOOKUP(Table3[[#This Row],[PRODUCT ID]],Table1[[PRODUCT]:[SELLING PRICE]],2,FALSE)</f>
        <v>Category1</v>
      </c>
      <c r="I6150" s="3" t="str">
        <f>VLOOKUP(Table3[[#This Row],[PRODUCT ID]],Table1[[PRODUCT]:[SELLING PRICE]],3,FALSE)</f>
        <v>Kg</v>
      </c>
      <c r="J6150" s="16">
        <f ca="1">VLOOKUP(Table3[[#This Row],[PRODUCT ID]],Table1[[PRODUCT]:[SELLING PRICE]],4,FALSE)</f>
        <v>93</v>
      </c>
      <c r="K6150" s="16">
        <f ca="1">VLOOKUP(Table3[[#This Row],[PRODUCT ID]],Table1[[PRODUCT]:[SELLING PRICE]],5,FALSE)</f>
        <v>131.78312377771204</v>
      </c>
      <c r="L6150" s="16">
        <f ca="1">J6150*Table3[[#This Row],[QUANTITY]]</f>
        <v>465</v>
      </c>
      <c r="M6150" s="16">
        <f ca="1">K6150*Table3[[#This Row],[QUANTITY]]*(1-Table3[[#This Row],[DISCOUNT %]])</f>
        <v>605.32953383514212</v>
      </c>
      <c r="N6150" s="3">
        <f>DAY(Table3[[#This Row],[DATE]])</f>
        <v>1</v>
      </c>
      <c r="O6150" s="3" t="str">
        <f>TEXT(Table3[[#This Row],[DATE]],"mmm")</f>
        <v>Nov</v>
      </c>
      <c r="P6150" s="3">
        <f>YEAR(Table3[[#This Row],[DATE]])</f>
        <v>2037</v>
      </c>
    </row>
    <row r="6151" spans="1:16" x14ac:dyDescent="0.3">
      <c r="A6151" s="6">
        <v>50346</v>
      </c>
      <c r="B6151" s="7" t="s">
        <v>1957</v>
      </c>
      <c r="C6151" s="9">
        <f t="shared" ca="1" si="192"/>
        <v>15</v>
      </c>
      <c r="D6151" s="9" t="s">
        <v>2115</v>
      </c>
      <c r="E6151" s="9" t="s">
        <v>2116</v>
      </c>
      <c r="F6151" s="10">
        <f t="shared" ca="1" si="193"/>
        <v>2.8816749571793466E-2</v>
      </c>
      <c r="G6151" s="3" t="str">
        <f>VLOOKUP(Table3[[#This Row],[PRODUCT ID]],Table1[[PRODUCT]:[SELLING PRICE]],1,FALSE)</f>
        <v>Product905</v>
      </c>
      <c r="H6151" s="3" t="str">
        <f>VLOOKUP(Table3[[#This Row],[PRODUCT ID]],Table1[[PRODUCT]:[SELLING PRICE]],2,FALSE)</f>
        <v>Category2</v>
      </c>
      <c r="I6151" s="3" t="str">
        <f>VLOOKUP(Table3[[#This Row],[PRODUCT ID]],Table1[[PRODUCT]:[SELLING PRICE]],3,FALSE)</f>
        <v>Lt</v>
      </c>
      <c r="J6151" s="16">
        <f ca="1">VLOOKUP(Table3[[#This Row],[PRODUCT ID]],Table1[[PRODUCT]:[SELLING PRICE]],4,FALSE)</f>
        <v>182</v>
      </c>
      <c r="K6151" s="16">
        <f ca="1">VLOOKUP(Table3[[#This Row],[PRODUCT ID]],Table1[[PRODUCT]:[SELLING PRICE]],5,FALSE)</f>
        <v>312.82742216548286</v>
      </c>
      <c r="L6151" s="16">
        <f ca="1">J6151*Table3[[#This Row],[QUANTITY]]</f>
        <v>2730</v>
      </c>
      <c r="M6151" s="16">
        <f ca="1">K6151*Table3[[#This Row],[QUANTITY]]*(1-Table3[[#This Row],[DISCOUNT %]])</f>
        <v>4557.1912902262566</v>
      </c>
      <c r="N6151" s="3">
        <f>DAY(Table3[[#This Row],[DATE]])</f>
        <v>2</v>
      </c>
      <c r="O6151" s="3" t="str">
        <f>TEXT(Table3[[#This Row],[DATE]],"mmm")</f>
        <v>Nov</v>
      </c>
      <c r="P6151" s="3">
        <f>YEAR(Table3[[#This Row],[DATE]])</f>
        <v>2037</v>
      </c>
    </row>
    <row r="6152" spans="1:16" x14ac:dyDescent="0.3">
      <c r="A6152" s="6">
        <v>50347</v>
      </c>
      <c r="B6152" s="7" t="s">
        <v>1958</v>
      </c>
      <c r="C6152" s="9">
        <f t="shared" ca="1" si="192"/>
        <v>7</v>
      </c>
      <c r="D6152" s="9" t="s">
        <v>2116</v>
      </c>
      <c r="E6152" s="9" t="s">
        <v>2116</v>
      </c>
      <c r="F6152" s="10">
        <f t="shared" ca="1" si="193"/>
        <v>1.742989704113216E-2</v>
      </c>
      <c r="G6152" s="3" t="str">
        <f>VLOOKUP(Table3[[#This Row],[PRODUCT ID]],Table1[[PRODUCT]:[SELLING PRICE]],1,FALSE)</f>
        <v>Product906</v>
      </c>
      <c r="H6152" s="3" t="str">
        <f>VLOOKUP(Table3[[#This Row],[PRODUCT ID]],Table1[[PRODUCT]:[SELLING PRICE]],2,FALSE)</f>
        <v>Category3</v>
      </c>
      <c r="I6152" s="3" t="str">
        <f>VLOOKUP(Table3[[#This Row],[PRODUCT ID]],Table1[[PRODUCT]:[SELLING PRICE]],3,FALSE)</f>
        <v>Kg</v>
      </c>
      <c r="J6152" s="16">
        <f ca="1">VLOOKUP(Table3[[#This Row],[PRODUCT ID]],Table1[[PRODUCT]:[SELLING PRICE]],4,FALSE)</f>
        <v>116</v>
      </c>
      <c r="K6152" s="16">
        <f ca="1">VLOOKUP(Table3[[#This Row],[PRODUCT ID]],Table1[[PRODUCT]:[SELLING PRICE]],5,FALSE)</f>
        <v>246.975541550944</v>
      </c>
      <c r="L6152" s="16">
        <f ca="1">J6152*Table3[[#This Row],[QUANTITY]]</f>
        <v>812</v>
      </c>
      <c r="M6152" s="16">
        <f ca="1">K6152*Table3[[#This Row],[QUANTITY]]*(1-Table3[[#This Row],[DISCOUNT %]])</f>
        <v>1698.6954830302323</v>
      </c>
      <c r="N6152" s="3">
        <f>DAY(Table3[[#This Row],[DATE]])</f>
        <v>3</v>
      </c>
      <c r="O6152" s="3" t="str">
        <f>TEXT(Table3[[#This Row],[DATE]],"mmm")</f>
        <v>Nov</v>
      </c>
      <c r="P6152" s="3">
        <f>YEAR(Table3[[#This Row],[DATE]])</f>
        <v>2037</v>
      </c>
    </row>
    <row r="6153" spans="1:16" x14ac:dyDescent="0.3">
      <c r="A6153" s="6">
        <v>50348</v>
      </c>
      <c r="B6153" s="7" t="s">
        <v>1959</v>
      </c>
      <c r="C6153" s="9">
        <f t="shared" ca="1" si="192"/>
        <v>15</v>
      </c>
      <c r="D6153" s="9" t="s">
        <v>2116</v>
      </c>
      <c r="E6153" s="9" t="s">
        <v>2116</v>
      </c>
      <c r="F6153" s="10">
        <f t="shared" ca="1" si="193"/>
        <v>8.1294353415891626E-2</v>
      </c>
      <c r="G6153" s="3" t="str">
        <f>VLOOKUP(Table3[[#This Row],[PRODUCT ID]],Table1[[PRODUCT]:[SELLING PRICE]],1,FALSE)</f>
        <v>Product907</v>
      </c>
      <c r="H6153" s="3" t="str">
        <f>VLOOKUP(Table3[[#This Row],[PRODUCT ID]],Table1[[PRODUCT]:[SELLING PRICE]],2,FALSE)</f>
        <v>Category4</v>
      </c>
      <c r="I6153" s="3" t="str">
        <f>VLOOKUP(Table3[[#This Row],[PRODUCT ID]],Table1[[PRODUCT]:[SELLING PRICE]],3,FALSE)</f>
        <v>Lt</v>
      </c>
      <c r="J6153" s="16">
        <f ca="1">VLOOKUP(Table3[[#This Row],[PRODUCT ID]],Table1[[PRODUCT]:[SELLING PRICE]],4,FALSE)</f>
        <v>203</v>
      </c>
      <c r="K6153" s="16">
        <f ca="1">VLOOKUP(Table3[[#This Row],[PRODUCT ID]],Table1[[PRODUCT]:[SELLING PRICE]],5,FALSE)</f>
        <v>69.744783606334906</v>
      </c>
      <c r="L6153" s="16">
        <f ca="1">J6153*Table3[[#This Row],[QUANTITY]]</f>
        <v>3045</v>
      </c>
      <c r="M6153" s="16">
        <f ca="1">K6153*Table3[[#This Row],[QUANTITY]]*(1-Table3[[#This Row],[DISCOUNT %]])</f>
        <v>961.12389778389934</v>
      </c>
      <c r="N6153" s="3">
        <f>DAY(Table3[[#This Row],[DATE]])</f>
        <v>4</v>
      </c>
      <c r="O6153" s="3" t="str">
        <f>TEXT(Table3[[#This Row],[DATE]],"mmm")</f>
        <v>Nov</v>
      </c>
      <c r="P6153" s="3">
        <f>YEAR(Table3[[#This Row],[DATE]])</f>
        <v>2037</v>
      </c>
    </row>
    <row r="6154" spans="1:16" x14ac:dyDescent="0.3">
      <c r="A6154" s="6">
        <v>50349</v>
      </c>
      <c r="B6154" s="7" t="s">
        <v>1960</v>
      </c>
      <c r="C6154" s="9">
        <f t="shared" ca="1" si="192"/>
        <v>12</v>
      </c>
      <c r="D6154" s="9" t="s">
        <v>2116</v>
      </c>
      <c r="E6154" s="9" t="s">
        <v>2118</v>
      </c>
      <c r="F6154" s="10">
        <f t="shared" ca="1" si="193"/>
        <v>9.5832054601558081E-2</v>
      </c>
      <c r="G6154" s="3" t="str">
        <f>VLOOKUP(Table3[[#This Row],[PRODUCT ID]],Table1[[PRODUCT]:[SELLING PRICE]],1,FALSE)</f>
        <v>Product908</v>
      </c>
      <c r="H6154" s="3" t="str">
        <f>VLOOKUP(Table3[[#This Row],[PRODUCT ID]],Table1[[PRODUCT]:[SELLING PRICE]],2,FALSE)</f>
        <v>Category5</v>
      </c>
      <c r="I6154" s="3" t="str">
        <f>VLOOKUP(Table3[[#This Row],[PRODUCT ID]],Table1[[PRODUCT]:[SELLING PRICE]],3,FALSE)</f>
        <v>Ft</v>
      </c>
      <c r="J6154" s="16">
        <f ca="1">VLOOKUP(Table3[[#This Row],[PRODUCT ID]],Table1[[PRODUCT]:[SELLING PRICE]],4,FALSE)</f>
        <v>128</v>
      </c>
      <c r="K6154" s="16">
        <f ca="1">VLOOKUP(Table3[[#This Row],[PRODUCT ID]],Table1[[PRODUCT]:[SELLING PRICE]],5,FALSE)</f>
        <v>284.99769670136567</v>
      </c>
      <c r="L6154" s="16">
        <f ca="1">J6154*Table3[[#This Row],[QUANTITY]]</f>
        <v>1536</v>
      </c>
      <c r="M6154" s="16">
        <f ca="1">K6154*Table3[[#This Row],[QUANTITY]]*(1-Table3[[#This Row],[DISCOUNT %]])</f>
        <v>3092.2293824371454</v>
      </c>
      <c r="N6154" s="3">
        <f>DAY(Table3[[#This Row],[DATE]])</f>
        <v>5</v>
      </c>
      <c r="O6154" s="3" t="str">
        <f>TEXT(Table3[[#This Row],[DATE]],"mmm")</f>
        <v>Nov</v>
      </c>
      <c r="P6154" s="3">
        <f>YEAR(Table3[[#This Row],[DATE]])</f>
        <v>2037</v>
      </c>
    </row>
    <row r="6155" spans="1:16" x14ac:dyDescent="0.3">
      <c r="A6155" s="6">
        <v>50350</v>
      </c>
      <c r="B6155" s="7" t="s">
        <v>1961</v>
      </c>
      <c r="C6155" s="9">
        <f t="shared" ca="1" si="192"/>
        <v>6</v>
      </c>
      <c r="D6155" s="9" t="s">
        <v>2115</v>
      </c>
      <c r="E6155" s="9" t="s">
        <v>2116</v>
      </c>
      <c r="F6155" s="10">
        <f t="shared" ca="1" si="193"/>
        <v>2.6776641096825971E-2</v>
      </c>
      <c r="G6155" s="3" t="str">
        <f>VLOOKUP(Table3[[#This Row],[PRODUCT ID]],Table1[[PRODUCT]:[SELLING PRICE]],1,FALSE)</f>
        <v>Product909</v>
      </c>
      <c r="H6155" s="3" t="str">
        <f>VLOOKUP(Table3[[#This Row],[PRODUCT ID]],Table1[[PRODUCT]:[SELLING PRICE]],2,FALSE)</f>
        <v>Category1</v>
      </c>
      <c r="I6155" s="3" t="str">
        <f>VLOOKUP(Table3[[#This Row],[PRODUCT ID]],Table1[[PRODUCT]:[SELLING PRICE]],3,FALSE)</f>
        <v>Kg</v>
      </c>
      <c r="J6155" s="16">
        <f ca="1">VLOOKUP(Table3[[#This Row],[PRODUCT ID]],Table1[[PRODUCT]:[SELLING PRICE]],4,FALSE)</f>
        <v>138</v>
      </c>
      <c r="K6155" s="16">
        <f ca="1">VLOOKUP(Table3[[#This Row],[PRODUCT ID]],Table1[[PRODUCT]:[SELLING PRICE]],5,FALSE)</f>
        <v>42.881177761106628</v>
      </c>
      <c r="L6155" s="16">
        <f ca="1">J6155*Table3[[#This Row],[QUANTITY]]</f>
        <v>828</v>
      </c>
      <c r="M6155" s="16">
        <f ca="1">K6155*Table3[[#This Row],[QUANTITY]]*(1-Table3[[#This Row],[DISCOUNT %]])</f>
        <v>250.39778312632964</v>
      </c>
      <c r="N6155" s="3">
        <f>DAY(Table3[[#This Row],[DATE]])</f>
        <v>6</v>
      </c>
      <c r="O6155" s="3" t="str">
        <f>TEXT(Table3[[#This Row],[DATE]],"mmm")</f>
        <v>Nov</v>
      </c>
      <c r="P6155" s="3">
        <f>YEAR(Table3[[#This Row],[DATE]])</f>
        <v>2037</v>
      </c>
    </row>
    <row r="6156" spans="1:16" x14ac:dyDescent="0.3">
      <c r="A6156" s="6">
        <v>50351</v>
      </c>
      <c r="B6156" s="7" t="s">
        <v>1962</v>
      </c>
      <c r="C6156" s="9">
        <f t="shared" ca="1" si="192"/>
        <v>4</v>
      </c>
      <c r="D6156" s="9" t="s">
        <v>2117</v>
      </c>
      <c r="E6156" s="9" t="s">
        <v>2116</v>
      </c>
      <c r="F6156" s="10">
        <f t="shared" ca="1" si="193"/>
        <v>4.1107863527126032E-2</v>
      </c>
      <c r="G6156" s="3" t="str">
        <f>VLOOKUP(Table3[[#This Row],[PRODUCT ID]],Table1[[PRODUCT]:[SELLING PRICE]],1,FALSE)</f>
        <v>Product910</v>
      </c>
      <c r="H6156" s="3" t="str">
        <f>VLOOKUP(Table3[[#This Row],[PRODUCT ID]],Table1[[PRODUCT]:[SELLING PRICE]],2,FALSE)</f>
        <v>Category2</v>
      </c>
      <c r="I6156" s="3" t="str">
        <f>VLOOKUP(Table3[[#This Row],[PRODUCT ID]],Table1[[PRODUCT]:[SELLING PRICE]],3,FALSE)</f>
        <v>No</v>
      </c>
      <c r="J6156" s="16">
        <f ca="1">VLOOKUP(Table3[[#This Row],[PRODUCT ID]],Table1[[PRODUCT]:[SELLING PRICE]],4,FALSE)</f>
        <v>99</v>
      </c>
      <c r="K6156" s="16">
        <f ca="1">VLOOKUP(Table3[[#This Row],[PRODUCT ID]],Table1[[PRODUCT]:[SELLING PRICE]],5,FALSE)</f>
        <v>208.15967475571708</v>
      </c>
      <c r="L6156" s="16">
        <f ca="1">J6156*Table3[[#This Row],[QUANTITY]]</f>
        <v>396</v>
      </c>
      <c r="M6156" s="16">
        <f ca="1">K6156*Table3[[#This Row],[QUANTITY]]*(1-Table3[[#This Row],[DISCOUNT %]])</f>
        <v>798.41070101603248</v>
      </c>
      <c r="N6156" s="3">
        <f>DAY(Table3[[#This Row],[DATE]])</f>
        <v>7</v>
      </c>
      <c r="O6156" s="3" t="str">
        <f>TEXT(Table3[[#This Row],[DATE]],"mmm")</f>
        <v>Nov</v>
      </c>
      <c r="P6156" s="3">
        <f>YEAR(Table3[[#This Row],[DATE]])</f>
        <v>2037</v>
      </c>
    </row>
    <row r="6157" spans="1:16" x14ac:dyDescent="0.3">
      <c r="A6157" s="6">
        <v>50352</v>
      </c>
      <c r="B6157" s="7" t="s">
        <v>1963</v>
      </c>
      <c r="C6157" s="9">
        <f t="shared" ca="1" si="192"/>
        <v>14</v>
      </c>
      <c r="D6157" s="9" t="s">
        <v>2117</v>
      </c>
      <c r="E6157" s="9" t="s">
        <v>2116</v>
      </c>
      <c r="F6157" s="10">
        <f t="shared" ca="1" si="193"/>
        <v>5.6423260587472261E-2</v>
      </c>
      <c r="G6157" s="3" t="str">
        <f>VLOOKUP(Table3[[#This Row],[PRODUCT ID]],Table1[[PRODUCT]:[SELLING PRICE]],1,FALSE)</f>
        <v>Product911</v>
      </c>
      <c r="H6157" s="3" t="str">
        <f>VLOOKUP(Table3[[#This Row],[PRODUCT ID]],Table1[[PRODUCT]:[SELLING PRICE]],2,FALSE)</f>
        <v>Category3</v>
      </c>
      <c r="I6157" s="3" t="str">
        <f>VLOOKUP(Table3[[#This Row],[PRODUCT ID]],Table1[[PRODUCT]:[SELLING PRICE]],3,FALSE)</f>
        <v>No</v>
      </c>
      <c r="J6157" s="16">
        <f ca="1">VLOOKUP(Table3[[#This Row],[PRODUCT ID]],Table1[[PRODUCT]:[SELLING PRICE]],4,FALSE)</f>
        <v>137</v>
      </c>
      <c r="K6157" s="16">
        <f ca="1">VLOOKUP(Table3[[#This Row],[PRODUCT ID]],Table1[[PRODUCT]:[SELLING PRICE]],5,FALSE)</f>
        <v>255.38320954191337</v>
      </c>
      <c r="L6157" s="16">
        <f ca="1">J6157*Table3[[#This Row],[QUANTITY]]</f>
        <v>1918</v>
      </c>
      <c r="M6157" s="16">
        <f ca="1">K6157*Table3[[#This Row],[QUANTITY]]*(1-Table3[[#This Row],[DISCOUNT %]])</f>
        <v>3373.6311862437092</v>
      </c>
      <c r="N6157" s="3">
        <f>DAY(Table3[[#This Row],[DATE]])</f>
        <v>8</v>
      </c>
      <c r="O6157" s="3" t="str">
        <f>TEXT(Table3[[#This Row],[DATE]],"mmm")</f>
        <v>Nov</v>
      </c>
      <c r="P6157" s="3">
        <f>YEAR(Table3[[#This Row],[DATE]])</f>
        <v>2037</v>
      </c>
    </row>
    <row r="6158" spans="1:16" x14ac:dyDescent="0.3">
      <c r="A6158" s="6">
        <v>50353</v>
      </c>
      <c r="B6158" s="7" t="s">
        <v>1964</v>
      </c>
      <c r="C6158" s="9">
        <f t="shared" ca="1" si="192"/>
        <v>4</v>
      </c>
      <c r="D6158" s="9" t="s">
        <v>2116</v>
      </c>
      <c r="E6158" s="9" t="s">
        <v>2116</v>
      </c>
      <c r="F6158" s="10">
        <f t="shared" ca="1" si="193"/>
        <v>9.4439627761952014E-2</v>
      </c>
      <c r="G6158" s="3" t="str">
        <f>VLOOKUP(Table3[[#This Row],[PRODUCT ID]],Table1[[PRODUCT]:[SELLING PRICE]],1,FALSE)</f>
        <v>Product912</v>
      </c>
      <c r="H6158" s="3" t="str">
        <f>VLOOKUP(Table3[[#This Row],[PRODUCT ID]],Table1[[PRODUCT]:[SELLING PRICE]],2,FALSE)</f>
        <v>Category4</v>
      </c>
      <c r="I6158" s="3" t="str">
        <f>VLOOKUP(Table3[[#This Row],[PRODUCT ID]],Table1[[PRODUCT]:[SELLING PRICE]],3,FALSE)</f>
        <v>Ft</v>
      </c>
      <c r="J6158" s="16">
        <f ca="1">VLOOKUP(Table3[[#This Row],[PRODUCT ID]],Table1[[PRODUCT]:[SELLING PRICE]],4,FALSE)</f>
        <v>26</v>
      </c>
      <c r="K6158" s="16">
        <f ca="1">VLOOKUP(Table3[[#This Row],[PRODUCT ID]],Table1[[PRODUCT]:[SELLING PRICE]],5,FALSE)</f>
        <v>285.45690606964723</v>
      </c>
      <c r="L6158" s="16">
        <f ca="1">J6158*Table3[[#This Row],[QUANTITY]]</f>
        <v>104</v>
      </c>
      <c r="M6158" s="16">
        <f ca="1">K6158*Table3[[#This Row],[QUANTITY]]*(1-Table3[[#This Row],[DISCOUNT %]])</f>
        <v>1033.993848473405</v>
      </c>
      <c r="N6158" s="3">
        <f>DAY(Table3[[#This Row],[DATE]])</f>
        <v>9</v>
      </c>
      <c r="O6158" s="3" t="str">
        <f>TEXT(Table3[[#This Row],[DATE]],"mmm")</f>
        <v>Nov</v>
      </c>
      <c r="P6158" s="3">
        <f>YEAR(Table3[[#This Row],[DATE]])</f>
        <v>2037</v>
      </c>
    </row>
    <row r="6159" spans="1:16" x14ac:dyDescent="0.3">
      <c r="A6159" s="6">
        <v>50354</v>
      </c>
      <c r="B6159" s="7" t="s">
        <v>1965</v>
      </c>
      <c r="C6159" s="9">
        <f t="shared" ca="1" si="192"/>
        <v>7</v>
      </c>
      <c r="D6159" s="9" t="s">
        <v>2116</v>
      </c>
      <c r="E6159" s="9" t="s">
        <v>2116</v>
      </c>
      <c r="F6159" s="10">
        <f t="shared" ca="1" si="193"/>
        <v>3.4027925480723357E-2</v>
      </c>
      <c r="G6159" s="3" t="str">
        <f>VLOOKUP(Table3[[#This Row],[PRODUCT ID]],Table1[[PRODUCT]:[SELLING PRICE]],1,FALSE)</f>
        <v>Product913</v>
      </c>
      <c r="H6159" s="3" t="str">
        <f>VLOOKUP(Table3[[#This Row],[PRODUCT ID]],Table1[[PRODUCT]:[SELLING PRICE]],2,FALSE)</f>
        <v>Category1</v>
      </c>
      <c r="I6159" s="3" t="str">
        <f>VLOOKUP(Table3[[#This Row],[PRODUCT ID]],Table1[[PRODUCT]:[SELLING PRICE]],3,FALSE)</f>
        <v>No</v>
      </c>
      <c r="J6159" s="16">
        <f ca="1">VLOOKUP(Table3[[#This Row],[PRODUCT ID]],Table1[[PRODUCT]:[SELLING PRICE]],4,FALSE)</f>
        <v>19</v>
      </c>
      <c r="K6159" s="16">
        <f ca="1">VLOOKUP(Table3[[#This Row],[PRODUCT ID]],Table1[[PRODUCT]:[SELLING PRICE]],5,FALSE)</f>
        <v>282.53623524463438</v>
      </c>
      <c r="L6159" s="16">
        <f ca="1">J6159*Table3[[#This Row],[QUANTITY]]</f>
        <v>133</v>
      </c>
      <c r="M6159" s="16">
        <f ca="1">K6159*Table3[[#This Row],[QUANTITY]]*(1-Table3[[#This Row],[DISCOUNT %]])</f>
        <v>1910.4547930028809</v>
      </c>
      <c r="N6159" s="3">
        <f>DAY(Table3[[#This Row],[DATE]])</f>
        <v>10</v>
      </c>
      <c r="O6159" s="3" t="str">
        <f>TEXT(Table3[[#This Row],[DATE]],"mmm")</f>
        <v>Nov</v>
      </c>
      <c r="P6159" s="3">
        <f>YEAR(Table3[[#This Row],[DATE]])</f>
        <v>2037</v>
      </c>
    </row>
    <row r="6160" spans="1:16" x14ac:dyDescent="0.3">
      <c r="A6160" s="6">
        <v>50355</v>
      </c>
      <c r="B6160" s="7" t="s">
        <v>1966</v>
      </c>
      <c r="C6160" s="9">
        <f t="shared" ca="1" si="192"/>
        <v>10</v>
      </c>
      <c r="D6160" s="9" t="s">
        <v>2116</v>
      </c>
      <c r="E6160" s="9" t="s">
        <v>2118</v>
      </c>
      <c r="F6160" s="10">
        <f t="shared" ca="1" si="193"/>
        <v>9.9157146520767125E-2</v>
      </c>
      <c r="G6160" s="3" t="str">
        <f>VLOOKUP(Table3[[#This Row],[PRODUCT ID]],Table1[[PRODUCT]:[SELLING PRICE]],1,FALSE)</f>
        <v>Product914</v>
      </c>
      <c r="H6160" s="3" t="str">
        <f>VLOOKUP(Table3[[#This Row],[PRODUCT ID]],Table1[[PRODUCT]:[SELLING PRICE]],2,FALSE)</f>
        <v>Category2</v>
      </c>
      <c r="I6160" s="3" t="str">
        <f>VLOOKUP(Table3[[#This Row],[PRODUCT ID]],Table1[[PRODUCT]:[SELLING PRICE]],3,FALSE)</f>
        <v>Kg</v>
      </c>
      <c r="J6160" s="16">
        <f ca="1">VLOOKUP(Table3[[#This Row],[PRODUCT ID]],Table1[[PRODUCT]:[SELLING PRICE]],4,FALSE)</f>
        <v>136</v>
      </c>
      <c r="K6160" s="16">
        <f ca="1">VLOOKUP(Table3[[#This Row],[PRODUCT ID]],Table1[[PRODUCT]:[SELLING PRICE]],5,FALSE)</f>
        <v>199.9648708155386</v>
      </c>
      <c r="L6160" s="16">
        <f ca="1">J6160*Table3[[#This Row],[QUANTITY]]</f>
        <v>1360</v>
      </c>
      <c r="M6160" s="16">
        <f ca="1">K6160*Table3[[#This Row],[QUANTITY]]*(1-Table3[[#This Row],[DISCOUNT %]])</f>
        <v>1801.3692482107597</v>
      </c>
      <c r="N6160" s="3">
        <f>DAY(Table3[[#This Row],[DATE]])</f>
        <v>11</v>
      </c>
      <c r="O6160" s="3" t="str">
        <f>TEXT(Table3[[#This Row],[DATE]],"mmm")</f>
        <v>Nov</v>
      </c>
      <c r="P6160" s="3">
        <f>YEAR(Table3[[#This Row],[DATE]])</f>
        <v>2037</v>
      </c>
    </row>
    <row r="6161" spans="1:16" x14ac:dyDescent="0.3">
      <c r="A6161" s="6">
        <v>50356</v>
      </c>
      <c r="B6161" s="7" t="s">
        <v>1967</v>
      </c>
      <c r="C6161" s="9">
        <f t="shared" ca="1" si="192"/>
        <v>12</v>
      </c>
      <c r="D6161" s="9" t="s">
        <v>2116</v>
      </c>
      <c r="E6161" s="9" t="s">
        <v>2118</v>
      </c>
      <c r="F6161" s="10">
        <f t="shared" ca="1" si="193"/>
        <v>6.8202254638867393E-2</v>
      </c>
      <c r="G6161" s="3" t="str">
        <f>VLOOKUP(Table3[[#This Row],[PRODUCT ID]],Table1[[PRODUCT]:[SELLING PRICE]],1,FALSE)</f>
        <v>Product915</v>
      </c>
      <c r="H6161" s="3" t="str">
        <f>VLOOKUP(Table3[[#This Row],[PRODUCT ID]],Table1[[PRODUCT]:[SELLING PRICE]],2,FALSE)</f>
        <v>Category3</v>
      </c>
      <c r="I6161" s="3" t="str">
        <f>VLOOKUP(Table3[[#This Row],[PRODUCT ID]],Table1[[PRODUCT]:[SELLING PRICE]],3,FALSE)</f>
        <v>Kg</v>
      </c>
      <c r="J6161" s="16">
        <f ca="1">VLOOKUP(Table3[[#This Row],[PRODUCT ID]],Table1[[PRODUCT]:[SELLING PRICE]],4,FALSE)</f>
        <v>13</v>
      </c>
      <c r="K6161" s="16">
        <f ca="1">VLOOKUP(Table3[[#This Row],[PRODUCT ID]],Table1[[PRODUCT]:[SELLING PRICE]],5,FALSE)</f>
        <v>228.27124719640116</v>
      </c>
      <c r="L6161" s="16">
        <f ca="1">J6161*Table3[[#This Row],[QUANTITY]]</f>
        <v>156</v>
      </c>
      <c r="M6161" s="16">
        <f ca="1">K6161*Table3[[#This Row],[QUANTITY]]*(1-Table3[[#This Row],[DISCOUNT %]])</f>
        <v>2552.4316016205644</v>
      </c>
      <c r="N6161" s="3">
        <f>DAY(Table3[[#This Row],[DATE]])</f>
        <v>12</v>
      </c>
      <c r="O6161" s="3" t="str">
        <f>TEXT(Table3[[#This Row],[DATE]],"mmm")</f>
        <v>Nov</v>
      </c>
      <c r="P6161" s="3">
        <f>YEAR(Table3[[#This Row],[DATE]])</f>
        <v>2037</v>
      </c>
    </row>
    <row r="6162" spans="1:16" x14ac:dyDescent="0.3">
      <c r="A6162" s="6">
        <v>50357</v>
      </c>
      <c r="B6162" s="7" t="s">
        <v>1968</v>
      </c>
      <c r="C6162" s="9">
        <f t="shared" ca="1" si="192"/>
        <v>7</v>
      </c>
      <c r="D6162" s="9" t="s">
        <v>2115</v>
      </c>
      <c r="E6162" s="9" t="s">
        <v>2116</v>
      </c>
      <c r="F6162" s="10">
        <f t="shared" ca="1" si="193"/>
        <v>4.7332431846276057E-2</v>
      </c>
      <c r="G6162" s="3" t="str">
        <f>VLOOKUP(Table3[[#This Row],[PRODUCT ID]],Table1[[PRODUCT]:[SELLING PRICE]],1,FALSE)</f>
        <v>Product916</v>
      </c>
      <c r="H6162" s="3" t="str">
        <f>VLOOKUP(Table3[[#This Row],[PRODUCT ID]],Table1[[PRODUCT]:[SELLING PRICE]],2,FALSE)</f>
        <v>Category4</v>
      </c>
      <c r="I6162" s="3" t="str">
        <f>VLOOKUP(Table3[[#This Row],[PRODUCT ID]],Table1[[PRODUCT]:[SELLING PRICE]],3,FALSE)</f>
        <v>Lt</v>
      </c>
      <c r="J6162" s="16">
        <f ca="1">VLOOKUP(Table3[[#This Row],[PRODUCT ID]],Table1[[PRODUCT]:[SELLING PRICE]],4,FALSE)</f>
        <v>126</v>
      </c>
      <c r="K6162" s="16">
        <f ca="1">VLOOKUP(Table3[[#This Row],[PRODUCT ID]],Table1[[PRODUCT]:[SELLING PRICE]],5,FALSE)</f>
        <v>89.197050579596436</v>
      </c>
      <c r="L6162" s="16">
        <f ca="1">J6162*Table3[[#This Row],[QUANTITY]]</f>
        <v>882</v>
      </c>
      <c r="M6162" s="16">
        <f ca="1">K6162*Table3[[#This Row],[QUANTITY]]*(1-Table3[[#This Row],[DISCOUNT %]])</f>
        <v>594.825960835042</v>
      </c>
      <c r="N6162" s="3">
        <f>DAY(Table3[[#This Row],[DATE]])</f>
        <v>13</v>
      </c>
      <c r="O6162" s="3" t="str">
        <f>TEXT(Table3[[#This Row],[DATE]],"mmm")</f>
        <v>Nov</v>
      </c>
      <c r="P6162" s="3">
        <f>YEAR(Table3[[#This Row],[DATE]])</f>
        <v>2037</v>
      </c>
    </row>
    <row r="6163" spans="1:16" x14ac:dyDescent="0.3">
      <c r="A6163" s="6">
        <v>50358</v>
      </c>
      <c r="B6163" s="7" t="s">
        <v>1969</v>
      </c>
      <c r="C6163" s="9">
        <f t="shared" ca="1" si="192"/>
        <v>10</v>
      </c>
      <c r="D6163" s="9" t="s">
        <v>2116</v>
      </c>
      <c r="E6163" s="9" t="s">
        <v>2116</v>
      </c>
      <c r="F6163" s="10">
        <f t="shared" ca="1" si="193"/>
        <v>8.6034970181109671E-2</v>
      </c>
      <c r="G6163" s="3" t="str">
        <f>VLOOKUP(Table3[[#This Row],[PRODUCT ID]],Table1[[PRODUCT]:[SELLING PRICE]],1,FALSE)</f>
        <v>Product917</v>
      </c>
      <c r="H6163" s="3" t="str">
        <f>VLOOKUP(Table3[[#This Row],[PRODUCT ID]],Table1[[PRODUCT]:[SELLING PRICE]],2,FALSE)</f>
        <v>Category5</v>
      </c>
      <c r="I6163" s="3" t="str">
        <f>VLOOKUP(Table3[[#This Row],[PRODUCT ID]],Table1[[PRODUCT]:[SELLING PRICE]],3,FALSE)</f>
        <v>Kg</v>
      </c>
      <c r="J6163" s="16">
        <f ca="1">VLOOKUP(Table3[[#This Row],[PRODUCT ID]],Table1[[PRODUCT]:[SELLING PRICE]],4,FALSE)</f>
        <v>168</v>
      </c>
      <c r="K6163" s="16">
        <f ca="1">VLOOKUP(Table3[[#This Row],[PRODUCT ID]],Table1[[PRODUCT]:[SELLING PRICE]],5,FALSE)</f>
        <v>299.24150837548223</v>
      </c>
      <c r="L6163" s="16">
        <f ca="1">J6163*Table3[[#This Row],[QUANTITY]]</f>
        <v>1680</v>
      </c>
      <c r="M6163" s="16">
        <f ca="1">K6163*Table3[[#This Row],[QUANTITY]]*(1-Table3[[#This Row],[DISCOUNT %]])</f>
        <v>2734.9627412544737</v>
      </c>
      <c r="N6163" s="3">
        <f>DAY(Table3[[#This Row],[DATE]])</f>
        <v>14</v>
      </c>
      <c r="O6163" s="3" t="str">
        <f>TEXT(Table3[[#This Row],[DATE]],"mmm")</f>
        <v>Nov</v>
      </c>
      <c r="P6163" s="3">
        <f>YEAR(Table3[[#This Row],[DATE]])</f>
        <v>2037</v>
      </c>
    </row>
    <row r="6164" spans="1:16" x14ac:dyDescent="0.3">
      <c r="A6164" s="6">
        <v>50359</v>
      </c>
      <c r="B6164" s="7" t="s">
        <v>1970</v>
      </c>
      <c r="C6164" s="9">
        <f t="shared" ca="1" si="192"/>
        <v>1</v>
      </c>
      <c r="D6164" s="9" t="s">
        <v>2117</v>
      </c>
      <c r="E6164" s="9" t="s">
        <v>2116</v>
      </c>
      <c r="F6164" s="10">
        <f t="shared" ca="1" si="193"/>
        <v>8.9702398785803716E-2</v>
      </c>
      <c r="G6164" s="3" t="str">
        <f>VLOOKUP(Table3[[#This Row],[PRODUCT ID]],Table1[[PRODUCT]:[SELLING PRICE]],1,FALSE)</f>
        <v>Product918</v>
      </c>
      <c r="H6164" s="3" t="str">
        <f>VLOOKUP(Table3[[#This Row],[PRODUCT ID]],Table1[[PRODUCT]:[SELLING PRICE]],2,FALSE)</f>
        <v>Category1</v>
      </c>
      <c r="I6164" s="3" t="str">
        <f>VLOOKUP(Table3[[#This Row],[PRODUCT ID]],Table1[[PRODUCT]:[SELLING PRICE]],3,FALSE)</f>
        <v>Lt</v>
      </c>
      <c r="J6164" s="16">
        <f ca="1">VLOOKUP(Table3[[#This Row],[PRODUCT ID]],Table1[[PRODUCT]:[SELLING PRICE]],4,FALSE)</f>
        <v>248</v>
      </c>
      <c r="K6164" s="16">
        <f ca="1">VLOOKUP(Table3[[#This Row],[PRODUCT ID]],Table1[[PRODUCT]:[SELLING PRICE]],5,FALSE)</f>
        <v>184.07392476325782</v>
      </c>
      <c r="L6164" s="16">
        <f ca="1">J6164*Table3[[#This Row],[QUANTITY]]</f>
        <v>248</v>
      </c>
      <c r="M6164" s="16">
        <f ca="1">K6164*Table3[[#This Row],[QUANTITY]]*(1-Table3[[#This Row],[DISCOUNT %]])</f>
        <v>167.56205215807606</v>
      </c>
      <c r="N6164" s="3">
        <f>DAY(Table3[[#This Row],[DATE]])</f>
        <v>15</v>
      </c>
      <c r="O6164" s="3" t="str">
        <f>TEXT(Table3[[#This Row],[DATE]],"mmm")</f>
        <v>Nov</v>
      </c>
      <c r="P6164" s="3">
        <f>YEAR(Table3[[#This Row],[DATE]])</f>
        <v>2037</v>
      </c>
    </row>
    <row r="6165" spans="1:16" x14ac:dyDescent="0.3">
      <c r="A6165" s="6">
        <v>50360</v>
      </c>
      <c r="B6165" s="7" t="s">
        <v>1971</v>
      </c>
      <c r="C6165" s="9">
        <f t="shared" ca="1" si="192"/>
        <v>3</v>
      </c>
      <c r="D6165" s="9" t="s">
        <v>2115</v>
      </c>
      <c r="E6165" s="9" t="s">
        <v>2116</v>
      </c>
      <c r="F6165" s="10">
        <f t="shared" ca="1" si="193"/>
        <v>7.6199034368159918E-2</v>
      </c>
      <c r="G6165" s="3" t="str">
        <f>VLOOKUP(Table3[[#This Row],[PRODUCT ID]],Table1[[PRODUCT]:[SELLING PRICE]],1,FALSE)</f>
        <v>Product919</v>
      </c>
      <c r="H6165" s="3" t="str">
        <f>VLOOKUP(Table3[[#This Row],[PRODUCT ID]],Table1[[PRODUCT]:[SELLING PRICE]],2,FALSE)</f>
        <v>Category2</v>
      </c>
      <c r="I6165" s="3" t="str">
        <f>VLOOKUP(Table3[[#This Row],[PRODUCT ID]],Table1[[PRODUCT]:[SELLING PRICE]],3,FALSE)</f>
        <v>Ft</v>
      </c>
      <c r="J6165" s="16">
        <f ca="1">VLOOKUP(Table3[[#This Row],[PRODUCT ID]],Table1[[PRODUCT]:[SELLING PRICE]],4,FALSE)</f>
        <v>128</v>
      </c>
      <c r="K6165" s="16">
        <f ca="1">VLOOKUP(Table3[[#This Row],[PRODUCT ID]],Table1[[PRODUCT]:[SELLING PRICE]],5,FALSE)</f>
        <v>80.016640633855189</v>
      </c>
      <c r="L6165" s="16">
        <f ca="1">J6165*Table3[[#This Row],[QUANTITY]]</f>
        <v>384</v>
      </c>
      <c r="M6165" s="16">
        <f ca="1">K6165*Table3[[#This Row],[QUANTITY]]*(1-Table3[[#This Row],[DISCOUNT %]])</f>
        <v>221.75834965251408</v>
      </c>
      <c r="N6165" s="3">
        <f>DAY(Table3[[#This Row],[DATE]])</f>
        <v>16</v>
      </c>
      <c r="O6165" s="3" t="str">
        <f>TEXT(Table3[[#This Row],[DATE]],"mmm")</f>
        <v>Nov</v>
      </c>
      <c r="P6165" s="3">
        <f>YEAR(Table3[[#This Row],[DATE]])</f>
        <v>2037</v>
      </c>
    </row>
    <row r="6166" spans="1:16" x14ac:dyDescent="0.3">
      <c r="A6166" s="6">
        <v>50361</v>
      </c>
      <c r="B6166" s="7" t="s">
        <v>1972</v>
      </c>
      <c r="C6166" s="9">
        <f t="shared" ca="1" si="192"/>
        <v>7</v>
      </c>
      <c r="D6166" s="9" t="s">
        <v>2115</v>
      </c>
      <c r="E6166" s="9" t="s">
        <v>2118</v>
      </c>
      <c r="F6166" s="10">
        <f t="shared" ca="1" si="193"/>
        <v>1.726845190859545E-2</v>
      </c>
      <c r="G6166" s="3" t="str">
        <f>VLOOKUP(Table3[[#This Row],[PRODUCT ID]],Table1[[PRODUCT]:[SELLING PRICE]],1,FALSE)</f>
        <v>Product920</v>
      </c>
      <c r="H6166" s="3" t="str">
        <f>VLOOKUP(Table3[[#This Row],[PRODUCT ID]],Table1[[PRODUCT]:[SELLING PRICE]],2,FALSE)</f>
        <v>Category3</v>
      </c>
      <c r="I6166" s="3" t="str">
        <f>VLOOKUP(Table3[[#This Row],[PRODUCT ID]],Table1[[PRODUCT]:[SELLING PRICE]],3,FALSE)</f>
        <v>Kg</v>
      </c>
      <c r="J6166" s="16">
        <f ca="1">VLOOKUP(Table3[[#This Row],[PRODUCT ID]],Table1[[PRODUCT]:[SELLING PRICE]],4,FALSE)</f>
        <v>191</v>
      </c>
      <c r="K6166" s="16">
        <f ca="1">VLOOKUP(Table3[[#This Row],[PRODUCT ID]],Table1[[PRODUCT]:[SELLING PRICE]],5,FALSE)</f>
        <v>122.94912497008576</v>
      </c>
      <c r="L6166" s="16">
        <f ca="1">J6166*Table3[[#This Row],[QUANTITY]]</f>
        <v>1337</v>
      </c>
      <c r="M6166" s="16">
        <f ca="1">K6166*Table3[[#This Row],[QUANTITY]]*(1-Table3[[#This Row],[DISCOUNT %]])</f>
        <v>845.78188742835152</v>
      </c>
      <c r="N6166" s="3">
        <f>DAY(Table3[[#This Row],[DATE]])</f>
        <v>17</v>
      </c>
      <c r="O6166" s="3" t="str">
        <f>TEXT(Table3[[#This Row],[DATE]],"mmm")</f>
        <v>Nov</v>
      </c>
      <c r="P6166" s="3">
        <f>YEAR(Table3[[#This Row],[DATE]])</f>
        <v>2037</v>
      </c>
    </row>
    <row r="6167" spans="1:16" x14ac:dyDescent="0.3">
      <c r="A6167" s="6">
        <v>50362</v>
      </c>
      <c r="B6167" s="7" t="s">
        <v>1973</v>
      </c>
      <c r="C6167" s="9">
        <f t="shared" ca="1" si="192"/>
        <v>12</v>
      </c>
      <c r="D6167" s="9" t="s">
        <v>2115</v>
      </c>
      <c r="E6167" s="9" t="s">
        <v>2116</v>
      </c>
      <c r="F6167" s="10">
        <f t="shared" ca="1" si="193"/>
        <v>9.035413530889802E-2</v>
      </c>
      <c r="G6167" s="3" t="str">
        <f>VLOOKUP(Table3[[#This Row],[PRODUCT ID]],Table1[[PRODUCT]:[SELLING PRICE]],1,FALSE)</f>
        <v>Product921</v>
      </c>
      <c r="H6167" s="3" t="str">
        <f>VLOOKUP(Table3[[#This Row],[PRODUCT ID]],Table1[[PRODUCT]:[SELLING PRICE]],2,FALSE)</f>
        <v>Category4</v>
      </c>
      <c r="I6167" s="3" t="str">
        <f>VLOOKUP(Table3[[#This Row],[PRODUCT ID]],Table1[[PRODUCT]:[SELLING PRICE]],3,FALSE)</f>
        <v>No</v>
      </c>
      <c r="J6167" s="16">
        <f ca="1">VLOOKUP(Table3[[#This Row],[PRODUCT ID]],Table1[[PRODUCT]:[SELLING PRICE]],4,FALSE)</f>
        <v>57</v>
      </c>
      <c r="K6167" s="16">
        <f ca="1">VLOOKUP(Table3[[#This Row],[PRODUCT ID]],Table1[[PRODUCT]:[SELLING PRICE]],5,FALSE)</f>
        <v>230.41738090018362</v>
      </c>
      <c r="L6167" s="16">
        <f ca="1">J6167*Table3[[#This Row],[QUANTITY]]</f>
        <v>684</v>
      </c>
      <c r="M6167" s="16">
        <f ca="1">K6167*Table3[[#This Row],[QUANTITY]]*(1-Table3[[#This Row],[DISCOUNT %]])</f>
        <v>2515.1786122656786</v>
      </c>
      <c r="N6167" s="3">
        <f>DAY(Table3[[#This Row],[DATE]])</f>
        <v>18</v>
      </c>
      <c r="O6167" s="3" t="str">
        <f>TEXT(Table3[[#This Row],[DATE]],"mmm")</f>
        <v>Nov</v>
      </c>
      <c r="P6167" s="3">
        <f>YEAR(Table3[[#This Row],[DATE]])</f>
        <v>2037</v>
      </c>
    </row>
    <row r="6168" spans="1:16" x14ac:dyDescent="0.3">
      <c r="A6168" s="6">
        <v>50363</v>
      </c>
      <c r="B6168" s="7" t="s">
        <v>1974</v>
      </c>
      <c r="C6168" s="9">
        <f t="shared" ca="1" si="192"/>
        <v>9</v>
      </c>
      <c r="D6168" s="9" t="s">
        <v>2116</v>
      </c>
      <c r="E6168" s="9" t="s">
        <v>2116</v>
      </c>
      <c r="F6168" s="10">
        <f t="shared" ca="1" si="193"/>
        <v>5.1338713887478162E-2</v>
      </c>
      <c r="G6168" s="3" t="str">
        <f>VLOOKUP(Table3[[#This Row],[PRODUCT ID]],Table1[[PRODUCT]:[SELLING PRICE]],1,FALSE)</f>
        <v>Product922</v>
      </c>
      <c r="H6168" s="3" t="str">
        <f>VLOOKUP(Table3[[#This Row],[PRODUCT ID]],Table1[[PRODUCT]:[SELLING PRICE]],2,FALSE)</f>
        <v>Category5</v>
      </c>
      <c r="I6168" s="3" t="str">
        <f>VLOOKUP(Table3[[#This Row],[PRODUCT ID]],Table1[[PRODUCT]:[SELLING PRICE]],3,FALSE)</f>
        <v>No</v>
      </c>
      <c r="J6168" s="16">
        <f ca="1">VLOOKUP(Table3[[#This Row],[PRODUCT ID]],Table1[[PRODUCT]:[SELLING PRICE]],4,FALSE)</f>
        <v>247</v>
      </c>
      <c r="K6168" s="16">
        <f ca="1">VLOOKUP(Table3[[#This Row],[PRODUCT ID]],Table1[[PRODUCT]:[SELLING PRICE]],5,FALSE)</f>
        <v>148.0840884049434</v>
      </c>
      <c r="L6168" s="16">
        <f ca="1">J6168*Table3[[#This Row],[QUANTITY]]</f>
        <v>2223</v>
      </c>
      <c r="M6168" s="16">
        <f ca="1">K6168*Table3[[#This Row],[QUANTITY]]*(1-Table3[[#This Row],[DISCOUNT %]])</f>
        <v>1264.3347758313059</v>
      </c>
      <c r="N6168" s="3">
        <f>DAY(Table3[[#This Row],[DATE]])</f>
        <v>19</v>
      </c>
      <c r="O6168" s="3" t="str">
        <f>TEXT(Table3[[#This Row],[DATE]],"mmm")</f>
        <v>Nov</v>
      </c>
      <c r="P6168" s="3">
        <f>YEAR(Table3[[#This Row],[DATE]])</f>
        <v>2037</v>
      </c>
    </row>
    <row r="6169" spans="1:16" x14ac:dyDescent="0.3">
      <c r="A6169" s="6">
        <v>50364</v>
      </c>
      <c r="B6169" s="7" t="s">
        <v>1975</v>
      </c>
      <c r="C6169" s="9">
        <f t="shared" ca="1" si="192"/>
        <v>15</v>
      </c>
      <c r="D6169" s="9" t="s">
        <v>2116</v>
      </c>
      <c r="E6169" s="9" t="s">
        <v>2116</v>
      </c>
      <c r="F6169" s="10">
        <f t="shared" ca="1" si="193"/>
        <v>3.1508403894277275E-2</v>
      </c>
      <c r="G6169" s="3" t="str">
        <f>VLOOKUP(Table3[[#This Row],[PRODUCT ID]],Table1[[PRODUCT]:[SELLING PRICE]],1,FALSE)</f>
        <v>Product923</v>
      </c>
      <c r="H6169" s="3" t="str">
        <f>VLOOKUP(Table3[[#This Row],[PRODUCT ID]],Table1[[PRODUCT]:[SELLING PRICE]],2,FALSE)</f>
        <v>Category1</v>
      </c>
      <c r="I6169" s="3" t="str">
        <f>VLOOKUP(Table3[[#This Row],[PRODUCT ID]],Table1[[PRODUCT]:[SELLING PRICE]],3,FALSE)</f>
        <v>Ft</v>
      </c>
      <c r="J6169" s="16">
        <f ca="1">VLOOKUP(Table3[[#This Row],[PRODUCT ID]],Table1[[PRODUCT]:[SELLING PRICE]],4,FALSE)</f>
        <v>126</v>
      </c>
      <c r="K6169" s="16">
        <f ca="1">VLOOKUP(Table3[[#This Row],[PRODUCT ID]],Table1[[PRODUCT]:[SELLING PRICE]],5,FALSE)</f>
        <v>132.3613868898843</v>
      </c>
      <c r="L6169" s="16">
        <f ca="1">J6169*Table3[[#This Row],[QUANTITY]]</f>
        <v>1890</v>
      </c>
      <c r="M6169" s="16">
        <f ca="1">K6169*Table3[[#This Row],[QUANTITY]]*(1-Table3[[#This Row],[DISCOUNT %]])</f>
        <v>1922.8633627762672</v>
      </c>
      <c r="N6169" s="3">
        <f>DAY(Table3[[#This Row],[DATE]])</f>
        <v>20</v>
      </c>
      <c r="O6169" s="3" t="str">
        <f>TEXT(Table3[[#This Row],[DATE]],"mmm")</f>
        <v>Nov</v>
      </c>
      <c r="P6169" s="3">
        <f>YEAR(Table3[[#This Row],[DATE]])</f>
        <v>2037</v>
      </c>
    </row>
    <row r="6170" spans="1:16" x14ac:dyDescent="0.3">
      <c r="A6170" s="6">
        <v>50365</v>
      </c>
      <c r="B6170" s="7" t="s">
        <v>1976</v>
      </c>
      <c r="C6170" s="9">
        <f t="shared" ca="1" si="192"/>
        <v>7</v>
      </c>
      <c r="D6170" s="9" t="s">
        <v>2116</v>
      </c>
      <c r="E6170" s="9" t="s">
        <v>2116</v>
      </c>
      <c r="F6170" s="10">
        <f t="shared" ca="1" si="193"/>
        <v>1.209600732188474E-2</v>
      </c>
      <c r="G6170" s="3" t="str">
        <f>VLOOKUP(Table3[[#This Row],[PRODUCT ID]],Table1[[PRODUCT]:[SELLING PRICE]],1,FALSE)</f>
        <v>Product924</v>
      </c>
      <c r="H6170" s="3" t="str">
        <f>VLOOKUP(Table3[[#This Row],[PRODUCT ID]],Table1[[PRODUCT]:[SELLING PRICE]],2,FALSE)</f>
        <v>Category2</v>
      </c>
      <c r="I6170" s="3" t="str">
        <f>VLOOKUP(Table3[[#This Row],[PRODUCT ID]],Table1[[PRODUCT]:[SELLING PRICE]],3,FALSE)</f>
        <v>No</v>
      </c>
      <c r="J6170" s="16">
        <f ca="1">VLOOKUP(Table3[[#This Row],[PRODUCT ID]],Table1[[PRODUCT]:[SELLING PRICE]],4,FALSE)</f>
        <v>246</v>
      </c>
      <c r="K6170" s="16">
        <f ca="1">VLOOKUP(Table3[[#This Row],[PRODUCT ID]],Table1[[PRODUCT]:[SELLING PRICE]],5,FALSE)</f>
        <v>310.32879560916336</v>
      </c>
      <c r="L6170" s="16">
        <f ca="1">J6170*Table3[[#This Row],[QUANTITY]]</f>
        <v>1722</v>
      </c>
      <c r="M6170" s="16">
        <f ca="1">K6170*Table3[[#This Row],[QUANTITY]]*(1-Table3[[#This Row],[DISCOUNT %]])</f>
        <v>2146.0253935769824</v>
      </c>
      <c r="N6170" s="3">
        <f>DAY(Table3[[#This Row],[DATE]])</f>
        <v>21</v>
      </c>
      <c r="O6170" s="3" t="str">
        <f>TEXT(Table3[[#This Row],[DATE]],"mmm")</f>
        <v>Nov</v>
      </c>
      <c r="P6170" s="3">
        <f>YEAR(Table3[[#This Row],[DATE]])</f>
        <v>2037</v>
      </c>
    </row>
    <row r="6171" spans="1:16" x14ac:dyDescent="0.3">
      <c r="A6171" s="6">
        <v>50366</v>
      </c>
      <c r="B6171" s="7" t="s">
        <v>1977</v>
      </c>
      <c r="C6171" s="9">
        <f t="shared" ca="1" si="192"/>
        <v>6</v>
      </c>
      <c r="D6171" s="9" t="s">
        <v>2115</v>
      </c>
      <c r="E6171" s="9" t="s">
        <v>2116</v>
      </c>
      <c r="F6171" s="10">
        <f t="shared" ca="1" si="193"/>
        <v>2.0671799050503217E-2</v>
      </c>
      <c r="G6171" s="3" t="str">
        <f>VLOOKUP(Table3[[#This Row],[PRODUCT ID]],Table1[[PRODUCT]:[SELLING PRICE]],1,FALSE)</f>
        <v>Product925</v>
      </c>
      <c r="H6171" s="3" t="str">
        <f>VLOOKUP(Table3[[#This Row],[PRODUCT ID]],Table1[[PRODUCT]:[SELLING PRICE]],2,FALSE)</f>
        <v>Category3</v>
      </c>
      <c r="I6171" s="3" t="str">
        <f>VLOOKUP(Table3[[#This Row],[PRODUCT ID]],Table1[[PRODUCT]:[SELLING PRICE]],3,FALSE)</f>
        <v>Kg</v>
      </c>
      <c r="J6171" s="16">
        <f ca="1">VLOOKUP(Table3[[#This Row],[PRODUCT ID]],Table1[[PRODUCT]:[SELLING PRICE]],4,FALSE)</f>
        <v>167</v>
      </c>
      <c r="K6171" s="16">
        <f ca="1">VLOOKUP(Table3[[#This Row],[PRODUCT ID]],Table1[[PRODUCT]:[SELLING PRICE]],5,FALSE)</f>
        <v>117.33465402881974</v>
      </c>
      <c r="L6171" s="16">
        <f ca="1">J6171*Table3[[#This Row],[QUANTITY]]</f>
        <v>1002</v>
      </c>
      <c r="M6171" s="16">
        <f ca="1">K6171*Table3[[#This Row],[QUANTITY]]*(1-Table3[[#This Row],[DISCOUNT %]])</f>
        <v>689.45481383445406</v>
      </c>
      <c r="N6171" s="3">
        <f>DAY(Table3[[#This Row],[DATE]])</f>
        <v>22</v>
      </c>
      <c r="O6171" s="3" t="str">
        <f>TEXT(Table3[[#This Row],[DATE]],"mmm")</f>
        <v>Nov</v>
      </c>
      <c r="P6171" s="3">
        <f>YEAR(Table3[[#This Row],[DATE]])</f>
        <v>2037</v>
      </c>
    </row>
    <row r="6172" spans="1:16" x14ac:dyDescent="0.3">
      <c r="A6172" s="6">
        <v>50367</v>
      </c>
      <c r="B6172" s="7" t="s">
        <v>1978</v>
      </c>
      <c r="C6172" s="9">
        <f t="shared" ca="1" si="192"/>
        <v>14</v>
      </c>
      <c r="D6172" s="9" t="s">
        <v>2117</v>
      </c>
      <c r="E6172" s="9" t="s">
        <v>2118</v>
      </c>
      <c r="F6172" s="10">
        <f t="shared" ca="1" si="193"/>
        <v>1.624474571431227E-2</v>
      </c>
      <c r="G6172" s="3" t="str">
        <f>VLOOKUP(Table3[[#This Row],[PRODUCT ID]],Table1[[PRODUCT]:[SELLING PRICE]],1,FALSE)</f>
        <v>Product926</v>
      </c>
      <c r="H6172" s="3" t="str">
        <f>VLOOKUP(Table3[[#This Row],[PRODUCT ID]],Table1[[PRODUCT]:[SELLING PRICE]],2,FALSE)</f>
        <v>Category4</v>
      </c>
      <c r="I6172" s="3" t="str">
        <f>VLOOKUP(Table3[[#This Row],[PRODUCT ID]],Table1[[PRODUCT]:[SELLING PRICE]],3,FALSE)</f>
        <v>Kg</v>
      </c>
      <c r="J6172" s="16">
        <f ca="1">VLOOKUP(Table3[[#This Row],[PRODUCT ID]],Table1[[PRODUCT]:[SELLING PRICE]],4,FALSE)</f>
        <v>166</v>
      </c>
      <c r="K6172" s="16">
        <f ca="1">VLOOKUP(Table3[[#This Row],[PRODUCT ID]],Table1[[PRODUCT]:[SELLING PRICE]],5,FALSE)</f>
        <v>288.86477126112965</v>
      </c>
      <c r="L6172" s="16">
        <f ca="1">J6172*Table3[[#This Row],[QUANTITY]]</f>
        <v>2324</v>
      </c>
      <c r="M6172" s="16">
        <f ca="1">K6172*Table3[[#This Row],[QUANTITY]]*(1-Table3[[#This Row],[DISCOUNT %]])</f>
        <v>3978.411311086375</v>
      </c>
      <c r="N6172" s="3">
        <f>DAY(Table3[[#This Row],[DATE]])</f>
        <v>23</v>
      </c>
      <c r="O6172" s="3" t="str">
        <f>TEXT(Table3[[#This Row],[DATE]],"mmm")</f>
        <v>Nov</v>
      </c>
      <c r="P6172" s="3">
        <f>YEAR(Table3[[#This Row],[DATE]])</f>
        <v>2037</v>
      </c>
    </row>
    <row r="6173" spans="1:16" x14ac:dyDescent="0.3">
      <c r="A6173" s="6">
        <v>50368</v>
      </c>
      <c r="B6173" s="7" t="s">
        <v>1979</v>
      </c>
      <c r="C6173" s="9">
        <f t="shared" ca="1" si="192"/>
        <v>4</v>
      </c>
      <c r="D6173" s="9" t="s">
        <v>2117</v>
      </c>
      <c r="E6173" s="9" t="s">
        <v>2118</v>
      </c>
      <c r="F6173" s="10">
        <f t="shared" ca="1" si="193"/>
        <v>9.1723146364317998E-2</v>
      </c>
      <c r="G6173" s="3" t="str">
        <f>VLOOKUP(Table3[[#This Row],[PRODUCT ID]],Table1[[PRODUCT]:[SELLING PRICE]],1,FALSE)</f>
        <v>Product927</v>
      </c>
      <c r="H6173" s="3" t="str">
        <f>VLOOKUP(Table3[[#This Row],[PRODUCT ID]],Table1[[PRODUCT]:[SELLING PRICE]],2,FALSE)</f>
        <v>Category5</v>
      </c>
      <c r="I6173" s="3" t="str">
        <f>VLOOKUP(Table3[[#This Row],[PRODUCT ID]],Table1[[PRODUCT]:[SELLING PRICE]],3,FALSE)</f>
        <v>Lt</v>
      </c>
      <c r="J6173" s="16">
        <f ca="1">VLOOKUP(Table3[[#This Row],[PRODUCT ID]],Table1[[PRODUCT]:[SELLING PRICE]],4,FALSE)</f>
        <v>69</v>
      </c>
      <c r="K6173" s="16">
        <f ca="1">VLOOKUP(Table3[[#This Row],[PRODUCT ID]],Table1[[PRODUCT]:[SELLING PRICE]],5,FALSE)</f>
        <v>25.525463429233547</v>
      </c>
      <c r="L6173" s="16">
        <f ca="1">J6173*Table3[[#This Row],[QUANTITY]]</f>
        <v>276</v>
      </c>
      <c r="M6173" s="16">
        <f ca="1">K6173*Table3[[#This Row],[QUANTITY]]*(1-Table3[[#This Row],[DISCOUNT %]])</f>
        <v>92.736750444387653</v>
      </c>
      <c r="N6173" s="3">
        <f>DAY(Table3[[#This Row],[DATE]])</f>
        <v>24</v>
      </c>
      <c r="O6173" s="3" t="str">
        <f>TEXT(Table3[[#This Row],[DATE]],"mmm")</f>
        <v>Nov</v>
      </c>
      <c r="P6173" s="3">
        <f>YEAR(Table3[[#This Row],[DATE]])</f>
        <v>2037</v>
      </c>
    </row>
    <row r="6174" spans="1:16" x14ac:dyDescent="0.3">
      <c r="A6174" s="6">
        <v>50369</v>
      </c>
      <c r="B6174" s="7" t="s">
        <v>1980</v>
      </c>
      <c r="C6174" s="9">
        <f t="shared" ca="1" si="192"/>
        <v>1</v>
      </c>
      <c r="D6174" s="9" t="s">
        <v>2116</v>
      </c>
      <c r="E6174" s="9" t="s">
        <v>2116</v>
      </c>
      <c r="F6174" s="10">
        <f t="shared" ca="1" si="193"/>
        <v>1.2304081491826636E-2</v>
      </c>
      <c r="G6174" s="3" t="str">
        <f>VLOOKUP(Table3[[#This Row],[PRODUCT ID]],Table1[[PRODUCT]:[SELLING PRICE]],1,FALSE)</f>
        <v>Product928</v>
      </c>
      <c r="H6174" s="3" t="str">
        <f>VLOOKUP(Table3[[#This Row],[PRODUCT ID]],Table1[[PRODUCT]:[SELLING PRICE]],2,FALSE)</f>
        <v>Category1</v>
      </c>
      <c r="I6174" s="3" t="str">
        <f>VLOOKUP(Table3[[#This Row],[PRODUCT ID]],Table1[[PRODUCT]:[SELLING PRICE]],3,FALSE)</f>
        <v>Kg</v>
      </c>
      <c r="J6174" s="16">
        <f ca="1">VLOOKUP(Table3[[#This Row],[PRODUCT ID]],Table1[[PRODUCT]:[SELLING PRICE]],4,FALSE)</f>
        <v>88</v>
      </c>
      <c r="K6174" s="16">
        <f ca="1">VLOOKUP(Table3[[#This Row],[PRODUCT ID]],Table1[[PRODUCT]:[SELLING PRICE]],5,FALSE)</f>
        <v>297.28190961314436</v>
      </c>
      <c r="L6174" s="16">
        <f ca="1">J6174*Table3[[#This Row],[QUANTITY]]</f>
        <v>88</v>
      </c>
      <c r="M6174" s="16">
        <f ca="1">K6174*Table3[[#This Row],[QUANTITY]]*(1-Table3[[#This Row],[DISCOUNT %]])</f>
        <v>293.62412877121841</v>
      </c>
      <c r="N6174" s="3">
        <f>DAY(Table3[[#This Row],[DATE]])</f>
        <v>25</v>
      </c>
      <c r="O6174" s="3" t="str">
        <f>TEXT(Table3[[#This Row],[DATE]],"mmm")</f>
        <v>Nov</v>
      </c>
      <c r="P6174" s="3">
        <f>YEAR(Table3[[#This Row],[DATE]])</f>
        <v>2037</v>
      </c>
    </row>
    <row r="6175" spans="1:16" x14ac:dyDescent="0.3">
      <c r="A6175" s="6">
        <v>50370</v>
      </c>
      <c r="B6175" s="7" t="s">
        <v>1981</v>
      </c>
      <c r="C6175" s="9">
        <f t="shared" ca="1" si="192"/>
        <v>13</v>
      </c>
      <c r="D6175" s="9" t="s">
        <v>2116</v>
      </c>
      <c r="E6175" s="9" t="s">
        <v>2116</v>
      </c>
      <c r="F6175" s="10">
        <f t="shared" ca="1" si="193"/>
        <v>7.3150529526693334E-2</v>
      </c>
      <c r="G6175" s="3" t="str">
        <f>VLOOKUP(Table3[[#This Row],[PRODUCT ID]],Table1[[PRODUCT]:[SELLING PRICE]],1,FALSE)</f>
        <v>Product929</v>
      </c>
      <c r="H6175" s="3" t="str">
        <f>VLOOKUP(Table3[[#This Row],[PRODUCT ID]],Table1[[PRODUCT]:[SELLING PRICE]],2,FALSE)</f>
        <v>Category2</v>
      </c>
      <c r="I6175" s="3" t="str">
        <f>VLOOKUP(Table3[[#This Row],[PRODUCT ID]],Table1[[PRODUCT]:[SELLING PRICE]],3,FALSE)</f>
        <v>Lt</v>
      </c>
      <c r="J6175" s="16">
        <f ca="1">VLOOKUP(Table3[[#This Row],[PRODUCT ID]],Table1[[PRODUCT]:[SELLING PRICE]],4,FALSE)</f>
        <v>30</v>
      </c>
      <c r="K6175" s="16">
        <f ca="1">VLOOKUP(Table3[[#This Row],[PRODUCT ID]],Table1[[PRODUCT]:[SELLING PRICE]],5,FALSE)</f>
        <v>215.68678765543297</v>
      </c>
      <c r="L6175" s="16">
        <f ca="1">J6175*Table3[[#This Row],[QUANTITY]]</f>
        <v>390</v>
      </c>
      <c r="M6175" s="16">
        <f ca="1">K6175*Table3[[#This Row],[QUANTITY]]*(1-Table3[[#This Row],[DISCOUNT %]])</f>
        <v>2598.8194040448457</v>
      </c>
      <c r="N6175" s="3">
        <f>DAY(Table3[[#This Row],[DATE]])</f>
        <v>26</v>
      </c>
      <c r="O6175" s="3" t="str">
        <f>TEXT(Table3[[#This Row],[DATE]],"mmm")</f>
        <v>Nov</v>
      </c>
      <c r="P6175" s="3">
        <f>YEAR(Table3[[#This Row],[DATE]])</f>
        <v>2037</v>
      </c>
    </row>
    <row r="6176" spans="1:16" x14ac:dyDescent="0.3">
      <c r="A6176" s="6">
        <v>50371</v>
      </c>
      <c r="B6176" s="7" t="s">
        <v>1982</v>
      </c>
      <c r="C6176" s="9">
        <f t="shared" ca="1" si="192"/>
        <v>9</v>
      </c>
      <c r="D6176" s="9" t="s">
        <v>2116</v>
      </c>
      <c r="E6176" s="9" t="s">
        <v>2116</v>
      </c>
      <c r="F6176" s="10">
        <f t="shared" ca="1" si="193"/>
        <v>7.7116609335162262E-2</v>
      </c>
      <c r="G6176" s="3" t="str">
        <f>VLOOKUP(Table3[[#This Row],[PRODUCT ID]],Table1[[PRODUCT]:[SELLING PRICE]],1,FALSE)</f>
        <v>Product930</v>
      </c>
      <c r="H6176" s="3" t="str">
        <f>VLOOKUP(Table3[[#This Row],[PRODUCT ID]],Table1[[PRODUCT]:[SELLING PRICE]],2,FALSE)</f>
        <v>Category3</v>
      </c>
      <c r="I6176" s="3" t="str">
        <f>VLOOKUP(Table3[[#This Row],[PRODUCT ID]],Table1[[PRODUCT]:[SELLING PRICE]],3,FALSE)</f>
        <v>Ft</v>
      </c>
      <c r="J6176" s="16">
        <f ca="1">VLOOKUP(Table3[[#This Row],[PRODUCT ID]],Table1[[PRODUCT]:[SELLING PRICE]],4,FALSE)</f>
        <v>73</v>
      </c>
      <c r="K6176" s="16">
        <f ca="1">VLOOKUP(Table3[[#This Row],[PRODUCT ID]],Table1[[PRODUCT]:[SELLING PRICE]],5,FALSE)</f>
        <v>100.15779757836013</v>
      </c>
      <c r="L6176" s="16">
        <f ca="1">J6176*Table3[[#This Row],[QUANTITY]]</f>
        <v>657</v>
      </c>
      <c r="M6176" s="16">
        <f ca="1">K6176*Table3[[#This Row],[QUANTITY]]*(1-Table3[[#This Row],[DISCOUNT %]])</f>
        <v>831.9057104757552</v>
      </c>
      <c r="N6176" s="3">
        <f>DAY(Table3[[#This Row],[DATE]])</f>
        <v>27</v>
      </c>
      <c r="O6176" s="3" t="str">
        <f>TEXT(Table3[[#This Row],[DATE]],"mmm")</f>
        <v>Nov</v>
      </c>
      <c r="P6176" s="3">
        <f>YEAR(Table3[[#This Row],[DATE]])</f>
        <v>2037</v>
      </c>
    </row>
    <row r="6177" spans="1:16" x14ac:dyDescent="0.3">
      <c r="A6177" s="6">
        <v>50372</v>
      </c>
      <c r="B6177" s="7" t="s">
        <v>1983</v>
      </c>
      <c r="C6177" s="9">
        <f t="shared" ca="1" si="192"/>
        <v>1</v>
      </c>
      <c r="D6177" s="9" t="s">
        <v>2116</v>
      </c>
      <c r="E6177" s="9" t="s">
        <v>2116</v>
      </c>
      <c r="F6177" s="10">
        <f t="shared" ca="1" si="193"/>
        <v>6.6537089050033402E-2</v>
      </c>
      <c r="G6177" s="3" t="str">
        <f>VLOOKUP(Table3[[#This Row],[PRODUCT ID]],Table1[[PRODUCT]:[SELLING PRICE]],1,FALSE)</f>
        <v>Product931</v>
      </c>
      <c r="H6177" s="3" t="str">
        <f>VLOOKUP(Table3[[#This Row],[PRODUCT ID]],Table1[[PRODUCT]:[SELLING PRICE]],2,FALSE)</f>
        <v>Category4</v>
      </c>
      <c r="I6177" s="3" t="str">
        <f>VLOOKUP(Table3[[#This Row],[PRODUCT ID]],Table1[[PRODUCT]:[SELLING PRICE]],3,FALSE)</f>
        <v>Kg</v>
      </c>
      <c r="J6177" s="16">
        <f ca="1">VLOOKUP(Table3[[#This Row],[PRODUCT ID]],Table1[[PRODUCT]:[SELLING PRICE]],4,FALSE)</f>
        <v>55</v>
      </c>
      <c r="K6177" s="16">
        <f ca="1">VLOOKUP(Table3[[#This Row],[PRODUCT ID]],Table1[[PRODUCT]:[SELLING PRICE]],5,FALSE)</f>
        <v>310.88934867740011</v>
      </c>
      <c r="L6177" s="16">
        <f ca="1">J6177*Table3[[#This Row],[QUANTITY]]</f>
        <v>55</v>
      </c>
      <c r="M6177" s="16">
        <f ca="1">K6177*Table3[[#This Row],[QUANTITY]]*(1-Table3[[#This Row],[DISCOUNT %]])</f>
        <v>290.20367639974506</v>
      </c>
      <c r="N6177" s="3">
        <f>DAY(Table3[[#This Row],[DATE]])</f>
        <v>28</v>
      </c>
      <c r="O6177" s="3" t="str">
        <f>TEXT(Table3[[#This Row],[DATE]],"mmm")</f>
        <v>Nov</v>
      </c>
      <c r="P6177" s="3">
        <f>YEAR(Table3[[#This Row],[DATE]])</f>
        <v>2037</v>
      </c>
    </row>
    <row r="6178" spans="1:16" x14ac:dyDescent="0.3">
      <c r="A6178" s="6">
        <v>50373</v>
      </c>
      <c r="B6178" s="7" t="s">
        <v>1984</v>
      </c>
      <c r="C6178" s="9">
        <f t="shared" ca="1" si="192"/>
        <v>5</v>
      </c>
      <c r="D6178" s="9" t="s">
        <v>2115</v>
      </c>
      <c r="E6178" s="9" t="s">
        <v>2118</v>
      </c>
      <c r="F6178" s="10">
        <f t="shared" ca="1" si="193"/>
        <v>3.8583017826273602E-2</v>
      </c>
      <c r="G6178" s="3" t="str">
        <f>VLOOKUP(Table3[[#This Row],[PRODUCT ID]],Table1[[PRODUCT]:[SELLING PRICE]],1,FALSE)</f>
        <v>Product932</v>
      </c>
      <c r="H6178" s="3" t="str">
        <f>VLOOKUP(Table3[[#This Row],[PRODUCT ID]],Table1[[PRODUCT]:[SELLING PRICE]],2,FALSE)</f>
        <v>Category5</v>
      </c>
      <c r="I6178" s="3" t="str">
        <f>VLOOKUP(Table3[[#This Row],[PRODUCT ID]],Table1[[PRODUCT]:[SELLING PRICE]],3,FALSE)</f>
        <v>No</v>
      </c>
      <c r="J6178" s="16">
        <f ca="1">VLOOKUP(Table3[[#This Row],[PRODUCT ID]],Table1[[PRODUCT]:[SELLING PRICE]],4,FALSE)</f>
        <v>226</v>
      </c>
      <c r="K6178" s="16">
        <f ca="1">VLOOKUP(Table3[[#This Row],[PRODUCT ID]],Table1[[PRODUCT]:[SELLING PRICE]],5,FALSE)</f>
        <v>160.33812271328756</v>
      </c>
      <c r="L6178" s="16">
        <f ca="1">J6178*Table3[[#This Row],[QUANTITY]]</f>
        <v>1130</v>
      </c>
      <c r="M6178" s="16">
        <f ca="1">K6178*Table3[[#This Row],[QUANTITY]]*(1-Table3[[#This Row],[DISCOUNT %]])</f>
        <v>770.75897033204774</v>
      </c>
      <c r="N6178" s="3">
        <f>DAY(Table3[[#This Row],[DATE]])</f>
        <v>29</v>
      </c>
      <c r="O6178" s="3" t="str">
        <f>TEXT(Table3[[#This Row],[DATE]],"mmm")</f>
        <v>Nov</v>
      </c>
      <c r="P6178" s="3">
        <f>YEAR(Table3[[#This Row],[DATE]])</f>
        <v>2037</v>
      </c>
    </row>
    <row r="6179" spans="1:16" x14ac:dyDescent="0.3">
      <c r="A6179" s="6">
        <v>50374</v>
      </c>
      <c r="B6179" s="7" t="s">
        <v>1985</v>
      </c>
      <c r="C6179" s="9">
        <f t="shared" ca="1" si="192"/>
        <v>11</v>
      </c>
      <c r="D6179" s="9" t="s">
        <v>2116</v>
      </c>
      <c r="E6179" s="9" t="s">
        <v>2116</v>
      </c>
      <c r="F6179" s="10">
        <f t="shared" ca="1" si="193"/>
        <v>3.9832078443075507E-2</v>
      </c>
      <c r="G6179" s="3" t="str">
        <f>VLOOKUP(Table3[[#This Row],[PRODUCT ID]],Table1[[PRODUCT]:[SELLING PRICE]],1,FALSE)</f>
        <v>Product933</v>
      </c>
      <c r="H6179" s="3" t="str">
        <f>VLOOKUP(Table3[[#This Row],[PRODUCT ID]],Table1[[PRODUCT]:[SELLING PRICE]],2,FALSE)</f>
        <v>Category1</v>
      </c>
      <c r="I6179" s="3" t="str">
        <f>VLOOKUP(Table3[[#This Row],[PRODUCT ID]],Table1[[PRODUCT]:[SELLING PRICE]],3,FALSE)</f>
        <v>No</v>
      </c>
      <c r="J6179" s="16">
        <f ca="1">VLOOKUP(Table3[[#This Row],[PRODUCT ID]],Table1[[PRODUCT]:[SELLING PRICE]],4,FALSE)</f>
        <v>177</v>
      </c>
      <c r="K6179" s="16">
        <f ca="1">VLOOKUP(Table3[[#This Row],[PRODUCT ID]],Table1[[PRODUCT]:[SELLING PRICE]],5,FALSE)</f>
        <v>37.462767588058753</v>
      </c>
      <c r="L6179" s="16">
        <f ca="1">J6179*Table3[[#This Row],[QUANTITY]]</f>
        <v>1947</v>
      </c>
      <c r="M6179" s="16">
        <f ca="1">K6179*Table3[[#This Row],[QUANTITY]]*(1-Table3[[#This Row],[DISCOUNT %]])</f>
        <v>395.67602459876144</v>
      </c>
      <c r="N6179" s="3">
        <f>DAY(Table3[[#This Row],[DATE]])</f>
        <v>30</v>
      </c>
      <c r="O6179" s="3" t="str">
        <f>TEXT(Table3[[#This Row],[DATE]],"mmm")</f>
        <v>Nov</v>
      </c>
      <c r="P6179" s="3">
        <f>YEAR(Table3[[#This Row],[DATE]])</f>
        <v>2037</v>
      </c>
    </row>
    <row r="6180" spans="1:16" x14ac:dyDescent="0.3">
      <c r="A6180" s="6">
        <v>50375</v>
      </c>
      <c r="B6180" s="7" t="s">
        <v>1986</v>
      </c>
      <c r="C6180" s="9">
        <f t="shared" ca="1" si="192"/>
        <v>14</v>
      </c>
      <c r="D6180" s="9" t="s">
        <v>2117</v>
      </c>
      <c r="E6180" s="9" t="s">
        <v>2116</v>
      </c>
      <c r="F6180" s="10">
        <f t="shared" ca="1" si="193"/>
        <v>9.3502640657494182E-2</v>
      </c>
      <c r="G6180" s="3" t="str">
        <f>VLOOKUP(Table3[[#This Row],[PRODUCT ID]],Table1[[PRODUCT]:[SELLING PRICE]],1,FALSE)</f>
        <v>Product934</v>
      </c>
      <c r="H6180" s="3" t="str">
        <f>VLOOKUP(Table3[[#This Row],[PRODUCT ID]],Table1[[PRODUCT]:[SELLING PRICE]],2,FALSE)</f>
        <v>Category2</v>
      </c>
      <c r="I6180" s="3" t="str">
        <f>VLOOKUP(Table3[[#This Row],[PRODUCT ID]],Table1[[PRODUCT]:[SELLING PRICE]],3,FALSE)</f>
        <v>Ft</v>
      </c>
      <c r="J6180" s="16">
        <f ca="1">VLOOKUP(Table3[[#This Row],[PRODUCT ID]],Table1[[PRODUCT]:[SELLING PRICE]],4,FALSE)</f>
        <v>210</v>
      </c>
      <c r="K6180" s="16">
        <f ca="1">VLOOKUP(Table3[[#This Row],[PRODUCT ID]],Table1[[PRODUCT]:[SELLING PRICE]],5,FALSE)</f>
        <v>297.03327107441368</v>
      </c>
      <c r="L6180" s="16">
        <f ca="1">J6180*Table3[[#This Row],[QUANTITY]]</f>
        <v>2940</v>
      </c>
      <c r="M6180" s="16">
        <f ca="1">K6180*Table3[[#This Row],[QUANTITY]]*(1-Table3[[#This Row],[DISCOUNT %]])</f>
        <v>3769.638262121518</v>
      </c>
      <c r="N6180" s="3">
        <f>DAY(Table3[[#This Row],[DATE]])</f>
        <v>1</v>
      </c>
      <c r="O6180" s="3" t="str">
        <f>TEXT(Table3[[#This Row],[DATE]],"mmm")</f>
        <v>Dec</v>
      </c>
      <c r="P6180" s="3">
        <f>YEAR(Table3[[#This Row],[DATE]])</f>
        <v>2037</v>
      </c>
    </row>
    <row r="6181" spans="1:16" x14ac:dyDescent="0.3">
      <c r="A6181" s="6">
        <v>50376</v>
      </c>
      <c r="B6181" s="7" t="s">
        <v>1987</v>
      </c>
      <c r="C6181" s="9">
        <f t="shared" ca="1" si="192"/>
        <v>2</v>
      </c>
      <c r="D6181" s="9" t="s">
        <v>2115</v>
      </c>
      <c r="E6181" s="9" t="s">
        <v>2116</v>
      </c>
      <c r="F6181" s="10">
        <f t="shared" ca="1" si="193"/>
        <v>2.5625663938097956E-3</v>
      </c>
      <c r="G6181" s="3" t="str">
        <f>VLOOKUP(Table3[[#This Row],[PRODUCT ID]],Table1[[PRODUCT]:[SELLING PRICE]],1,FALSE)</f>
        <v>Product935</v>
      </c>
      <c r="H6181" s="3" t="str">
        <f>VLOOKUP(Table3[[#This Row],[PRODUCT ID]],Table1[[PRODUCT]:[SELLING PRICE]],2,FALSE)</f>
        <v>Category3</v>
      </c>
      <c r="I6181" s="3" t="str">
        <f>VLOOKUP(Table3[[#This Row],[PRODUCT ID]],Table1[[PRODUCT]:[SELLING PRICE]],3,FALSE)</f>
        <v>No</v>
      </c>
      <c r="J6181" s="16">
        <f ca="1">VLOOKUP(Table3[[#This Row],[PRODUCT ID]],Table1[[PRODUCT]:[SELLING PRICE]],4,FALSE)</f>
        <v>38</v>
      </c>
      <c r="K6181" s="16">
        <f ca="1">VLOOKUP(Table3[[#This Row],[PRODUCT ID]],Table1[[PRODUCT]:[SELLING PRICE]],5,FALSE)</f>
        <v>187.14284666681942</v>
      </c>
      <c r="L6181" s="16">
        <f ca="1">J6181*Table3[[#This Row],[QUANTITY]]</f>
        <v>76</v>
      </c>
      <c r="M6181" s="16">
        <f ca="1">K6181*Table3[[#This Row],[QUANTITY]]*(1-Table3[[#This Row],[DISCOUNT %]])</f>
        <v>373.32656139421829</v>
      </c>
      <c r="N6181" s="3">
        <f>DAY(Table3[[#This Row],[DATE]])</f>
        <v>2</v>
      </c>
      <c r="O6181" s="3" t="str">
        <f>TEXT(Table3[[#This Row],[DATE]],"mmm")</f>
        <v>Dec</v>
      </c>
      <c r="P6181" s="3">
        <f>YEAR(Table3[[#This Row],[DATE]])</f>
        <v>2037</v>
      </c>
    </row>
    <row r="6182" spans="1:16" x14ac:dyDescent="0.3">
      <c r="A6182" s="6">
        <v>50377</v>
      </c>
      <c r="B6182" s="7" t="s">
        <v>1988</v>
      </c>
      <c r="C6182" s="9">
        <f t="shared" ca="1" si="192"/>
        <v>1</v>
      </c>
      <c r="D6182" s="9" t="s">
        <v>2115</v>
      </c>
      <c r="E6182" s="9" t="s">
        <v>2116</v>
      </c>
      <c r="F6182" s="10">
        <f t="shared" ca="1" si="193"/>
        <v>4.172254681010451E-2</v>
      </c>
      <c r="G6182" s="3" t="str">
        <f>VLOOKUP(Table3[[#This Row],[PRODUCT ID]],Table1[[PRODUCT]:[SELLING PRICE]],1,FALSE)</f>
        <v>Product936</v>
      </c>
      <c r="H6182" s="3" t="str">
        <f>VLOOKUP(Table3[[#This Row],[PRODUCT ID]],Table1[[PRODUCT]:[SELLING PRICE]],2,FALSE)</f>
        <v>Category4</v>
      </c>
      <c r="I6182" s="3" t="str">
        <f>VLOOKUP(Table3[[#This Row],[PRODUCT ID]],Table1[[PRODUCT]:[SELLING PRICE]],3,FALSE)</f>
        <v>Kg</v>
      </c>
      <c r="J6182" s="16">
        <f ca="1">VLOOKUP(Table3[[#This Row],[PRODUCT ID]],Table1[[PRODUCT]:[SELLING PRICE]],4,FALSE)</f>
        <v>161</v>
      </c>
      <c r="K6182" s="16">
        <f ca="1">VLOOKUP(Table3[[#This Row],[PRODUCT ID]],Table1[[PRODUCT]:[SELLING PRICE]],5,FALSE)</f>
        <v>245.7305315170866</v>
      </c>
      <c r="L6182" s="16">
        <f ca="1">J6182*Table3[[#This Row],[QUANTITY]]</f>
        <v>161</v>
      </c>
      <c r="M6182" s="16">
        <f ca="1">K6182*Table3[[#This Row],[QUANTITY]]*(1-Table3[[#This Row],[DISCOUNT %]])</f>
        <v>235.47802791319307</v>
      </c>
      <c r="N6182" s="3">
        <f>DAY(Table3[[#This Row],[DATE]])</f>
        <v>3</v>
      </c>
      <c r="O6182" s="3" t="str">
        <f>TEXT(Table3[[#This Row],[DATE]],"mmm")</f>
        <v>Dec</v>
      </c>
      <c r="P6182" s="3">
        <f>YEAR(Table3[[#This Row],[DATE]])</f>
        <v>2037</v>
      </c>
    </row>
    <row r="6183" spans="1:16" x14ac:dyDescent="0.3">
      <c r="A6183" s="6">
        <v>50378</v>
      </c>
      <c r="B6183" s="7" t="s">
        <v>1989</v>
      </c>
      <c r="C6183" s="9">
        <f t="shared" ca="1" si="192"/>
        <v>1</v>
      </c>
      <c r="D6183" s="9" t="s">
        <v>2115</v>
      </c>
      <c r="E6183" s="9" t="s">
        <v>2116</v>
      </c>
      <c r="F6183" s="10">
        <f t="shared" ca="1" si="193"/>
        <v>2.7602284335129457E-2</v>
      </c>
      <c r="G6183" s="3" t="str">
        <f>VLOOKUP(Table3[[#This Row],[PRODUCT ID]],Table1[[PRODUCT]:[SELLING PRICE]],1,FALSE)</f>
        <v>Product937</v>
      </c>
      <c r="H6183" s="3" t="str">
        <f>VLOOKUP(Table3[[#This Row],[PRODUCT ID]],Table1[[PRODUCT]:[SELLING PRICE]],2,FALSE)</f>
        <v>Category1</v>
      </c>
      <c r="I6183" s="3" t="str">
        <f>VLOOKUP(Table3[[#This Row],[PRODUCT ID]],Table1[[PRODUCT]:[SELLING PRICE]],3,FALSE)</f>
        <v>Kg</v>
      </c>
      <c r="J6183" s="16">
        <f ca="1">VLOOKUP(Table3[[#This Row],[PRODUCT ID]],Table1[[PRODUCT]:[SELLING PRICE]],4,FALSE)</f>
        <v>141</v>
      </c>
      <c r="K6183" s="16">
        <f ca="1">VLOOKUP(Table3[[#This Row],[PRODUCT ID]],Table1[[PRODUCT]:[SELLING PRICE]],5,FALSE)</f>
        <v>236.04131230802238</v>
      </c>
      <c r="L6183" s="16">
        <f ca="1">J6183*Table3[[#This Row],[QUANTITY]]</f>
        <v>141</v>
      </c>
      <c r="M6183" s="16">
        <f ca="1">K6183*Table3[[#This Row],[QUANTITY]]*(1-Table3[[#This Row],[DISCOUNT %]])</f>
        <v>229.52603289085926</v>
      </c>
      <c r="N6183" s="3">
        <f>DAY(Table3[[#This Row],[DATE]])</f>
        <v>4</v>
      </c>
      <c r="O6183" s="3" t="str">
        <f>TEXT(Table3[[#This Row],[DATE]],"mmm")</f>
        <v>Dec</v>
      </c>
      <c r="P6183" s="3">
        <f>YEAR(Table3[[#This Row],[DATE]])</f>
        <v>2037</v>
      </c>
    </row>
    <row r="6184" spans="1:16" x14ac:dyDescent="0.3">
      <c r="A6184" s="6">
        <v>50379</v>
      </c>
      <c r="B6184" s="7" t="s">
        <v>1990</v>
      </c>
      <c r="C6184" s="9">
        <f t="shared" ca="1" si="192"/>
        <v>6</v>
      </c>
      <c r="D6184" s="9" t="s">
        <v>2116</v>
      </c>
      <c r="E6184" s="9" t="s">
        <v>2118</v>
      </c>
      <c r="F6184" s="10">
        <f t="shared" ca="1" si="193"/>
        <v>6.7192405148051623E-2</v>
      </c>
      <c r="G6184" s="3" t="str">
        <f>VLOOKUP(Table3[[#This Row],[PRODUCT ID]],Table1[[PRODUCT]:[SELLING PRICE]],1,FALSE)</f>
        <v>Product938</v>
      </c>
      <c r="H6184" s="3" t="str">
        <f>VLOOKUP(Table3[[#This Row],[PRODUCT ID]],Table1[[PRODUCT]:[SELLING PRICE]],2,FALSE)</f>
        <v>Category2</v>
      </c>
      <c r="I6184" s="3" t="str">
        <f>VLOOKUP(Table3[[#This Row],[PRODUCT ID]],Table1[[PRODUCT]:[SELLING PRICE]],3,FALSE)</f>
        <v>Lt</v>
      </c>
      <c r="J6184" s="16">
        <f ca="1">VLOOKUP(Table3[[#This Row],[PRODUCT ID]],Table1[[PRODUCT]:[SELLING PRICE]],4,FALSE)</f>
        <v>162</v>
      </c>
      <c r="K6184" s="16">
        <f ca="1">VLOOKUP(Table3[[#This Row],[PRODUCT ID]],Table1[[PRODUCT]:[SELLING PRICE]],5,FALSE)</f>
        <v>200.8294577389635</v>
      </c>
      <c r="L6184" s="16">
        <f ca="1">J6184*Table3[[#This Row],[QUANTITY]]</f>
        <v>972</v>
      </c>
      <c r="M6184" s="16">
        <f ca="1">K6184*Table3[[#This Row],[QUANTITY]]*(1-Table3[[#This Row],[DISCOUNT %]])</f>
        <v>1124.0114606934214</v>
      </c>
      <c r="N6184" s="3">
        <f>DAY(Table3[[#This Row],[DATE]])</f>
        <v>5</v>
      </c>
      <c r="O6184" s="3" t="str">
        <f>TEXT(Table3[[#This Row],[DATE]],"mmm")</f>
        <v>Dec</v>
      </c>
      <c r="P6184" s="3">
        <f>YEAR(Table3[[#This Row],[DATE]])</f>
        <v>2037</v>
      </c>
    </row>
    <row r="6185" spans="1:16" x14ac:dyDescent="0.3">
      <c r="A6185" s="6">
        <v>50380</v>
      </c>
      <c r="B6185" s="7" t="s">
        <v>1991</v>
      </c>
      <c r="C6185" s="9">
        <f t="shared" ca="1" si="192"/>
        <v>9</v>
      </c>
      <c r="D6185" s="9" t="s">
        <v>2116</v>
      </c>
      <c r="E6185" s="9" t="s">
        <v>2118</v>
      </c>
      <c r="F6185" s="10">
        <f t="shared" ca="1" si="193"/>
        <v>1.2296677988524863E-2</v>
      </c>
      <c r="G6185" s="3" t="str">
        <f>VLOOKUP(Table3[[#This Row],[PRODUCT ID]],Table1[[PRODUCT]:[SELLING PRICE]],1,FALSE)</f>
        <v>Product939</v>
      </c>
      <c r="H6185" s="3" t="str">
        <f>VLOOKUP(Table3[[#This Row],[PRODUCT ID]],Table1[[PRODUCT]:[SELLING PRICE]],2,FALSE)</f>
        <v>Category3</v>
      </c>
      <c r="I6185" s="3" t="str">
        <f>VLOOKUP(Table3[[#This Row],[PRODUCT ID]],Table1[[PRODUCT]:[SELLING PRICE]],3,FALSE)</f>
        <v>Kg</v>
      </c>
      <c r="J6185" s="16">
        <f ca="1">VLOOKUP(Table3[[#This Row],[PRODUCT ID]],Table1[[PRODUCT]:[SELLING PRICE]],4,FALSE)</f>
        <v>231</v>
      </c>
      <c r="K6185" s="16">
        <f ca="1">VLOOKUP(Table3[[#This Row],[PRODUCT ID]],Table1[[PRODUCT]:[SELLING PRICE]],5,FALSE)</f>
        <v>81.045074896194933</v>
      </c>
      <c r="L6185" s="16">
        <f ca="1">J6185*Table3[[#This Row],[QUANTITY]]</f>
        <v>2079</v>
      </c>
      <c r="M6185" s="16">
        <f ca="1">K6185*Table3[[#This Row],[QUANTITY]]*(1-Table3[[#This Row],[DISCOUNT %]])</f>
        <v>720.43640736876489</v>
      </c>
      <c r="N6185" s="3">
        <f>DAY(Table3[[#This Row],[DATE]])</f>
        <v>6</v>
      </c>
      <c r="O6185" s="3" t="str">
        <f>TEXT(Table3[[#This Row],[DATE]],"mmm")</f>
        <v>Dec</v>
      </c>
      <c r="P6185" s="3">
        <f>YEAR(Table3[[#This Row],[DATE]])</f>
        <v>2037</v>
      </c>
    </row>
    <row r="6186" spans="1:16" x14ac:dyDescent="0.3">
      <c r="A6186" s="6">
        <v>50381</v>
      </c>
      <c r="B6186" s="7" t="s">
        <v>1992</v>
      </c>
      <c r="C6186" s="9">
        <f t="shared" ca="1" si="192"/>
        <v>11</v>
      </c>
      <c r="D6186" s="9" t="s">
        <v>2116</v>
      </c>
      <c r="E6186" s="9" t="s">
        <v>2116</v>
      </c>
      <c r="F6186" s="10">
        <f t="shared" ca="1" si="193"/>
        <v>1.1641900952082597E-2</v>
      </c>
      <c r="G6186" s="3" t="str">
        <f>VLOOKUP(Table3[[#This Row],[PRODUCT ID]],Table1[[PRODUCT]:[SELLING PRICE]],1,FALSE)</f>
        <v>Product940</v>
      </c>
      <c r="H6186" s="3" t="str">
        <f>VLOOKUP(Table3[[#This Row],[PRODUCT ID]],Table1[[PRODUCT]:[SELLING PRICE]],2,FALSE)</f>
        <v>Category4</v>
      </c>
      <c r="I6186" s="3" t="str">
        <f>VLOOKUP(Table3[[#This Row],[PRODUCT ID]],Table1[[PRODUCT]:[SELLING PRICE]],3,FALSE)</f>
        <v>Lt</v>
      </c>
      <c r="J6186" s="16">
        <f ca="1">VLOOKUP(Table3[[#This Row],[PRODUCT ID]],Table1[[PRODUCT]:[SELLING PRICE]],4,FALSE)</f>
        <v>21</v>
      </c>
      <c r="K6186" s="16">
        <f ca="1">VLOOKUP(Table3[[#This Row],[PRODUCT ID]],Table1[[PRODUCT]:[SELLING PRICE]],5,FALSE)</f>
        <v>240.22104260457979</v>
      </c>
      <c r="L6186" s="16">
        <f ca="1">J6186*Table3[[#This Row],[QUANTITY]]</f>
        <v>231</v>
      </c>
      <c r="M6186" s="16">
        <f ca="1">K6186*Table3[[#This Row],[QUANTITY]]*(1-Table3[[#This Row],[DISCOUNT %]])</f>
        <v>2611.6685432196837</v>
      </c>
      <c r="N6186" s="3">
        <f>DAY(Table3[[#This Row],[DATE]])</f>
        <v>7</v>
      </c>
      <c r="O6186" s="3" t="str">
        <f>TEXT(Table3[[#This Row],[DATE]],"mmm")</f>
        <v>Dec</v>
      </c>
      <c r="P6186" s="3">
        <f>YEAR(Table3[[#This Row],[DATE]])</f>
        <v>2037</v>
      </c>
    </row>
    <row r="6187" spans="1:16" x14ac:dyDescent="0.3">
      <c r="A6187" s="6">
        <v>50382</v>
      </c>
      <c r="B6187" s="7" t="s">
        <v>1993</v>
      </c>
      <c r="C6187" s="9">
        <f t="shared" ca="1" si="192"/>
        <v>6</v>
      </c>
      <c r="D6187" s="9" t="s">
        <v>2115</v>
      </c>
      <c r="E6187" s="9" t="s">
        <v>2116</v>
      </c>
      <c r="F6187" s="10">
        <f t="shared" ca="1" si="193"/>
        <v>8.4590246554551926E-2</v>
      </c>
      <c r="G6187" s="3" t="str">
        <f>VLOOKUP(Table3[[#This Row],[PRODUCT ID]],Table1[[PRODUCT]:[SELLING PRICE]],1,FALSE)</f>
        <v>Product941</v>
      </c>
      <c r="H6187" s="3" t="str">
        <f>VLOOKUP(Table3[[#This Row],[PRODUCT ID]],Table1[[PRODUCT]:[SELLING PRICE]],2,FALSE)</f>
        <v>Category5</v>
      </c>
      <c r="I6187" s="3" t="str">
        <f>VLOOKUP(Table3[[#This Row],[PRODUCT ID]],Table1[[PRODUCT]:[SELLING PRICE]],3,FALSE)</f>
        <v>Ft</v>
      </c>
      <c r="J6187" s="16">
        <f ca="1">VLOOKUP(Table3[[#This Row],[PRODUCT ID]],Table1[[PRODUCT]:[SELLING PRICE]],4,FALSE)</f>
        <v>149</v>
      </c>
      <c r="K6187" s="16">
        <f ca="1">VLOOKUP(Table3[[#This Row],[PRODUCT ID]],Table1[[PRODUCT]:[SELLING PRICE]],5,FALSE)</f>
        <v>240.9283684158691</v>
      </c>
      <c r="L6187" s="16">
        <f ca="1">J6187*Table3[[#This Row],[QUANTITY]]</f>
        <v>894</v>
      </c>
      <c r="M6187" s="16">
        <f ca="1">K6187*Table3[[#This Row],[QUANTITY]]*(1-Table3[[#This Row],[DISCOUNT %]])</f>
        <v>1323.2890699775089</v>
      </c>
      <c r="N6187" s="3">
        <f>DAY(Table3[[#This Row],[DATE]])</f>
        <v>8</v>
      </c>
      <c r="O6187" s="3" t="str">
        <f>TEXT(Table3[[#This Row],[DATE]],"mmm")</f>
        <v>Dec</v>
      </c>
      <c r="P6187" s="3">
        <f>YEAR(Table3[[#This Row],[DATE]])</f>
        <v>2037</v>
      </c>
    </row>
    <row r="6188" spans="1:16" x14ac:dyDescent="0.3">
      <c r="A6188" s="6">
        <v>50383</v>
      </c>
      <c r="B6188" s="7" t="s">
        <v>1994</v>
      </c>
      <c r="C6188" s="9">
        <f t="shared" ca="1" si="192"/>
        <v>5</v>
      </c>
      <c r="D6188" s="9" t="s">
        <v>2117</v>
      </c>
      <c r="E6188" s="9" t="s">
        <v>2116</v>
      </c>
      <c r="F6188" s="10">
        <f t="shared" ca="1" si="193"/>
        <v>3.8038489938310022E-2</v>
      </c>
      <c r="G6188" s="3" t="str">
        <f>VLOOKUP(Table3[[#This Row],[PRODUCT ID]],Table1[[PRODUCT]:[SELLING PRICE]],1,FALSE)</f>
        <v>Product942</v>
      </c>
      <c r="H6188" s="3" t="str">
        <f>VLOOKUP(Table3[[#This Row],[PRODUCT ID]],Table1[[PRODUCT]:[SELLING PRICE]],2,FALSE)</f>
        <v>Category1</v>
      </c>
      <c r="I6188" s="3" t="str">
        <f>VLOOKUP(Table3[[#This Row],[PRODUCT ID]],Table1[[PRODUCT]:[SELLING PRICE]],3,FALSE)</f>
        <v>Kg</v>
      </c>
      <c r="J6188" s="16">
        <f ca="1">VLOOKUP(Table3[[#This Row],[PRODUCT ID]],Table1[[PRODUCT]:[SELLING PRICE]],4,FALSE)</f>
        <v>227</v>
      </c>
      <c r="K6188" s="16">
        <f ca="1">VLOOKUP(Table3[[#This Row],[PRODUCT ID]],Table1[[PRODUCT]:[SELLING PRICE]],5,FALSE)</f>
        <v>291.91006552119393</v>
      </c>
      <c r="L6188" s="16">
        <f ca="1">J6188*Table3[[#This Row],[QUANTITY]]</f>
        <v>1135</v>
      </c>
      <c r="M6188" s="16">
        <f ca="1">K6188*Table3[[#This Row],[QUANTITY]]*(1-Table3[[#This Row],[DISCOUNT %]])</f>
        <v>1404.0312371548728</v>
      </c>
      <c r="N6188" s="3">
        <f>DAY(Table3[[#This Row],[DATE]])</f>
        <v>9</v>
      </c>
      <c r="O6188" s="3" t="str">
        <f>TEXT(Table3[[#This Row],[DATE]],"mmm")</f>
        <v>Dec</v>
      </c>
      <c r="P6188" s="3">
        <f>YEAR(Table3[[#This Row],[DATE]])</f>
        <v>2037</v>
      </c>
    </row>
    <row r="6189" spans="1:16" x14ac:dyDescent="0.3">
      <c r="A6189" s="6">
        <v>50384</v>
      </c>
      <c r="B6189" s="7" t="s">
        <v>1995</v>
      </c>
      <c r="C6189" s="9">
        <f t="shared" ca="1" si="192"/>
        <v>15</v>
      </c>
      <c r="D6189" s="9" t="s">
        <v>2117</v>
      </c>
      <c r="E6189" s="9" t="s">
        <v>2116</v>
      </c>
      <c r="F6189" s="10">
        <f t="shared" ca="1" si="193"/>
        <v>1.7385202025415381E-3</v>
      </c>
      <c r="G6189" s="3" t="str">
        <f>VLOOKUP(Table3[[#This Row],[PRODUCT ID]],Table1[[PRODUCT]:[SELLING PRICE]],1,FALSE)</f>
        <v>Product943</v>
      </c>
      <c r="H6189" s="3" t="str">
        <f>VLOOKUP(Table3[[#This Row],[PRODUCT ID]],Table1[[PRODUCT]:[SELLING PRICE]],2,FALSE)</f>
        <v>Category2</v>
      </c>
      <c r="I6189" s="3" t="str">
        <f>VLOOKUP(Table3[[#This Row],[PRODUCT ID]],Table1[[PRODUCT]:[SELLING PRICE]],3,FALSE)</f>
        <v>No</v>
      </c>
      <c r="J6189" s="16">
        <f ca="1">VLOOKUP(Table3[[#This Row],[PRODUCT ID]],Table1[[PRODUCT]:[SELLING PRICE]],4,FALSE)</f>
        <v>105</v>
      </c>
      <c r="K6189" s="16">
        <f ca="1">VLOOKUP(Table3[[#This Row],[PRODUCT ID]],Table1[[PRODUCT]:[SELLING PRICE]],5,FALSE)</f>
        <v>220.12176748206468</v>
      </c>
      <c r="L6189" s="16">
        <f ca="1">J6189*Table3[[#This Row],[QUANTITY]]</f>
        <v>1575</v>
      </c>
      <c r="M6189" s="16">
        <f ca="1">K6189*Table3[[#This Row],[QUANTITY]]*(1-Table3[[#This Row],[DISCOUNT %]])</f>
        <v>3296.0862201341697</v>
      </c>
      <c r="N6189" s="3">
        <f>DAY(Table3[[#This Row],[DATE]])</f>
        <v>10</v>
      </c>
      <c r="O6189" s="3" t="str">
        <f>TEXT(Table3[[#This Row],[DATE]],"mmm")</f>
        <v>Dec</v>
      </c>
      <c r="P6189" s="3">
        <f>YEAR(Table3[[#This Row],[DATE]])</f>
        <v>2037</v>
      </c>
    </row>
    <row r="6190" spans="1:16" x14ac:dyDescent="0.3">
      <c r="A6190" s="6">
        <v>50385</v>
      </c>
      <c r="B6190" s="7" t="s">
        <v>1996</v>
      </c>
      <c r="C6190" s="9">
        <f t="shared" ca="1" si="192"/>
        <v>9</v>
      </c>
      <c r="D6190" s="9" t="s">
        <v>2116</v>
      </c>
      <c r="E6190" s="9" t="s">
        <v>2118</v>
      </c>
      <c r="F6190" s="10">
        <f t="shared" ca="1" si="193"/>
        <v>2.7570567610666452E-2</v>
      </c>
      <c r="G6190" s="3" t="str">
        <f>VLOOKUP(Table3[[#This Row],[PRODUCT ID]],Table1[[PRODUCT]:[SELLING PRICE]],1,FALSE)</f>
        <v>Product944</v>
      </c>
      <c r="H6190" s="3" t="str">
        <f>VLOOKUP(Table3[[#This Row],[PRODUCT ID]],Table1[[PRODUCT]:[SELLING PRICE]],2,FALSE)</f>
        <v>Category3</v>
      </c>
      <c r="I6190" s="3" t="str">
        <f>VLOOKUP(Table3[[#This Row],[PRODUCT ID]],Table1[[PRODUCT]:[SELLING PRICE]],3,FALSE)</f>
        <v>No</v>
      </c>
      <c r="J6190" s="16">
        <f ca="1">VLOOKUP(Table3[[#This Row],[PRODUCT ID]],Table1[[PRODUCT]:[SELLING PRICE]],4,FALSE)</f>
        <v>83</v>
      </c>
      <c r="K6190" s="16">
        <f ca="1">VLOOKUP(Table3[[#This Row],[PRODUCT ID]],Table1[[PRODUCT]:[SELLING PRICE]],5,FALSE)</f>
        <v>123.23919104398621</v>
      </c>
      <c r="L6190" s="16">
        <f ca="1">J6190*Table3[[#This Row],[QUANTITY]]</f>
        <v>747</v>
      </c>
      <c r="M6190" s="16">
        <f ca="1">K6190*Table3[[#This Row],[QUANTITY]]*(1-Table3[[#This Row],[DISCOUNT %]])</f>
        <v>1078.5727493552174</v>
      </c>
      <c r="N6190" s="3">
        <f>DAY(Table3[[#This Row],[DATE]])</f>
        <v>11</v>
      </c>
      <c r="O6190" s="3" t="str">
        <f>TEXT(Table3[[#This Row],[DATE]],"mmm")</f>
        <v>Dec</v>
      </c>
      <c r="P6190" s="3">
        <f>YEAR(Table3[[#This Row],[DATE]])</f>
        <v>2037</v>
      </c>
    </row>
    <row r="6191" spans="1:16" x14ac:dyDescent="0.3">
      <c r="A6191" s="6">
        <v>50386</v>
      </c>
      <c r="B6191" s="7" t="s">
        <v>1997</v>
      </c>
      <c r="C6191" s="9">
        <f t="shared" ca="1" si="192"/>
        <v>14</v>
      </c>
      <c r="D6191" s="9" t="s">
        <v>2116</v>
      </c>
      <c r="E6191" s="9" t="s">
        <v>2116</v>
      </c>
      <c r="F6191" s="10">
        <f t="shared" ca="1" si="193"/>
        <v>9.3724924141276533E-2</v>
      </c>
      <c r="G6191" s="3" t="str">
        <f>VLOOKUP(Table3[[#This Row],[PRODUCT ID]],Table1[[PRODUCT]:[SELLING PRICE]],1,FALSE)</f>
        <v>Product945</v>
      </c>
      <c r="H6191" s="3" t="str">
        <f>VLOOKUP(Table3[[#This Row],[PRODUCT ID]],Table1[[PRODUCT]:[SELLING PRICE]],2,FALSE)</f>
        <v>Category4</v>
      </c>
      <c r="I6191" s="3" t="str">
        <f>VLOOKUP(Table3[[#This Row],[PRODUCT ID]],Table1[[PRODUCT]:[SELLING PRICE]],3,FALSE)</f>
        <v>Ft</v>
      </c>
      <c r="J6191" s="16">
        <f ca="1">VLOOKUP(Table3[[#This Row],[PRODUCT ID]],Table1[[PRODUCT]:[SELLING PRICE]],4,FALSE)</f>
        <v>246</v>
      </c>
      <c r="K6191" s="16">
        <f ca="1">VLOOKUP(Table3[[#This Row],[PRODUCT ID]],Table1[[PRODUCT]:[SELLING PRICE]],5,FALSE)</f>
        <v>211.99966069382114</v>
      </c>
      <c r="L6191" s="16">
        <f ca="1">J6191*Table3[[#This Row],[QUANTITY]]</f>
        <v>3444</v>
      </c>
      <c r="M6191" s="16">
        <f ca="1">K6191*Table3[[#This Row],[QUANTITY]]*(1-Table3[[#This Row],[DISCOUNT %]])</f>
        <v>2689.8201200824296</v>
      </c>
      <c r="N6191" s="3">
        <f>DAY(Table3[[#This Row],[DATE]])</f>
        <v>12</v>
      </c>
      <c r="O6191" s="3" t="str">
        <f>TEXT(Table3[[#This Row],[DATE]],"mmm")</f>
        <v>Dec</v>
      </c>
      <c r="P6191" s="3">
        <f>YEAR(Table3[[#This Row],[DATE]])</f>
        <v>2037</v>
      </c>
    </row>
    <row r="6192" spans="1:16" x14ac:dyDescent="0.3">
      <c r="A6192" s="6">
        <v>50387</v>
      </c>
      <c r="B6192" s="7" t="s">
        <v>1998</v>
      </c>
      <c r="C6192" s="9">
        <f t="shared" ca="1" si="192"/>
        <v>3</v>
      </c>
      <c r="D6192" s="9" t="s">
        <v>2116</v>
      </c>
      <c r="E6192" s="9" t="s">
        <v>2116</v>
      </c>
      <c r="F6192" s="10">
        <f t="shared" ca="1" si="193"/>
        <v>3.0653182912868039E-2</v>
      </c>
      <c r="G6192" s="3" t="str">
        <f>VLOOKUP(Table3[[#This Row],[PRODUCT ID]],Table1[[PRODUCT]:[SELLING PRICE]],1,FALSE)</f>
        <v>Product946</v>
      </c>
      <c r="H6192" s="3" t="str">
        <f>VLOOKUP(Table3[[#This Row],[PRODUCT ID]],Table1[[PRODUCT]:[SELLING PRICE]],2,FALSE)</f>
        <v>Category5</v>
      </c>
      <c r="I6192" s="3" t="str">
        <f>VLOOKUP(Table3[[#This Row],[PRODUCT ID]],Table1[[PRODUCT]:[SELLING PRICE]],3,FALSE)</f>
        <v>No</v>
      </c>
      <c r="J6192" s="16">
        <f ca="1">VLOOKUP(Table3[[#This Row],[PRODUCT ID]],Table1[[PRODUCT]:[SELLING PRICE]],4,FALSE)</f>
        <v>6</v>
      </c>
      <c r="K6192" s="16">
        <f ca="1">VLOOKUP(Table3[[#This Row],[PRODUCT ID]],Table1[[PRODUCT]:[SELLING PRICE]],5,FALSE)</f>
        <v>267.99674202505224</v>
      </c>
      <c r="L6192" s="16">
        <f ca="1">J6192*Table3[[#This Row],[QUANTITY]]</f>
        <v>18</v>
      </c>
      <c r="M6192" s="16">
        <f ca="1">K6192*Table3[[#This Row],[QUANTITY]]*(1-Table3[[#This Row],[DISCOUNT %]])</f>
        <v>779.34536661511675</v>
      </c>
      <c r="N6192" s="3">
        <f>DAY(Table3[[#This Row],[DATE]])</f>
        <v>13</v>
      </c>
      <c r="O6192" s="3" t="str">
        <f>TEXT(Table3[[#This Row],[DATE]],"mmm")</f>
        <v>Dec</v>
      </c>
      <c r="P6192" s="3">
        <f>YEAR(Table3[[#This Row],[DATE]])</f>
        <v>2037</v>
      </c>
    </row>
    <row r="6193" spans="1:16" x14ac:dyDescent="0.3">
      <c r="A6193" s="6">
        <v>50388</v>
      </c>
      <c r="B6193" s="7" t="s">
        <v>1999</v>
      </c>
      <c r="C6193" s="9">
        <f t="shared" ca="1" si="192"/>
        <v>2</v>
      </c>
      <c r="D6193" s="9" t="s">
        <v>2116</v>
      </c>
      <c r="E6193" s="9" t="s">
        <v>2116</v>
      </c>
      <c r="F6193" s="10">
        <f t="shared" ca="1" si="193"/>
        <v>5.4383111276494416E-2</v>
      </c>
      <c r="G6193" s="3" t="str">
        <f>VLOOKUP(Table3[[#This Row],[PRODUCT ID]],Table1[[PRODUCT]:[SELLING PRICE]],1,FALSE)</f>
        <v>Product947</v>
      </c>
      <c r="H6193" s="3" t="str">
        <f>VLOOKUP(Table3[[#This Row],[PRODUCT ID]],Table1[[PRODUCT]:[SELLING PRICE]],2,FALSE)</f>
        <v>Category1</v>
      </c>
      <c r="I6193" s="3" t="str">
        <f>VLOOKUP(Table3[[#This Row],[PRODUCT ID]],Table1[[PRODUCT]:[SELLING PRICE]],3,FALSE)</f>
        <v>Kg</v>
      </c>
      <c r="J6193" s="16">
        <f ca="1">VLOOKUP(Table3[[#This Row],[PRODUCT ID]],Table1[[PRODUCT]:[SELLING PRICE]],4,FALSE)</f>
        <v>20</v>
      </c>
      <c r="K6193" s="16">
        <f ca="1">VLOOKUP(Table3[[#This Row],[PRODUCT ID]],Table1[[PRODUCT]:[SELLING PRICE]],5,FALSE)</f>
        <v>121.01931846084695</v>
      </c>
      <c r="L6193" s="16">
        <f ca="1">J6193*Table3[[#This Row],[QUANTITY]]</f>
        <v>40</v>
      </c>
      <c r="M6193" s="16">
        <f ca="1">K6193*Table3[[#This Row],[QUANTITY]]*(1-Table3[[#This Row],[DISCOUNT %]])</f>
        <v>228.87582279677039</v>
      </c>
      <c r="N6193" s="3">
        <f>DAY(Table3[[#This Row],[DATE]])</f>
        <v>14</v>
      </c>
      <c r="O6193" s="3" t="str">
        <f>TEXT(Table3[[#This Row],[DATE]],"mmm")</f>
        <v>Dec</v>
      </c>
      <c r="P6193" s="3">
        <f>YEAR(Table3[[#This Row],[DATE]])</f>
        <v>2037</v>
      </c>
    </row>
    <row r="6194" spans="1:16" x14ac:dyDescent="0.3">
      <c r="A6194" s="6">
        <v>50389</v>
      </c>
      <c r="B6194" s="7" t="s">
        <v>2000</v>
      </c>
      <c r="C6194" s="9">
        <f t="shared" ca="1" si="192"/>
        <v>10</v>
      </c>
      <c r="D6194" s="9" t="s">
        <v>2115</v>
      </c>
      <c r="E6194" s="9" t="s">
        <v>2116</v>
      </c>
      <c r="F6194" s="10">
        <f t="shared" ca="1" si="193"/>
        <v>1.7011552359651762E-2</v>
      </c>
      <c r="G6194" s="3" t="str">
        <f>VLOOKUP(Table3[[#This Row],[PRODUCT ID]],Table1[[PRODUCT]:[SELLING PRICE]],1,FALSE)</f>
        <v>Product948</v>
      </c>
      <c r="H6194" s="3" t="str">
        <f>VLOOKUP(Table3[[#This Row],[PRODUCT ID]],Table1[[PRODUCT]:[SELLING PRICE]],2,FALSE)</f>
        <v>Category2</v>
      </c>
      <c r="I6194" s="3" t="str">
        <f>VLOOKUP(Table3[[#This Row],[PRODUCT ID]],Table1[[PRODUCT]:[SELLING PRICE]],3,FALSE)</f>
        <v>Kg</v>
      </c>
      <c r="J6194" s="16">
        <f ca="1">VLOOKUP(Table3[[#This Row],[PRODUCT ID]],Table1[[PRODUCT]:[SELLING PRICE]],4,FALSE)</f>
        <v>207</v>
      </c>
      <c r="K6194" s="16">
        <f ca="1">VLOOKUP(Table3[[#This Row],[PRODUCT ID]],Table1[[PRODUCT]:[SELLING PRICE]],5,FALSE)</f>
        <v>159.89931022729982</v>
      </c>
      <c r="L6194" s="16">
        <f ca="1">J6194*Table3[[#This Row],[QUANTITY]]</f>
        <v>2070</v>
      </c>
      <c r="M6194" s="16">
        <f ca="1">K6194*Table3[[#This Row],[QUANTITY]]*(1-Table3[[#This Row],[DISCOUNT %]])</f>
        <v>1571.791747390959</v>
      </c>
      <c r="N6194" s="3">
        <f>DAY(Table3[[#This Row],[DATE]])</f>
        <v>15</v>
      </c>
      <c r="O6194" s="3" t="str">
        <f>TEXT(Table3[[#This Row],[DATE]],"mmm")</f>
        <v>Dec</v>
      </c>
      <c r="P6194" s="3">
        <f>YEAR(Table3[[#This Row],[DATE]])</f>
        <v>2037</v>
      </c>
    </row>
    <row r="6195" spans="1:16" x14ac:dyDescent="0.3">
      <c r="A6195" s="6">
        <v>50390</v>
      </c>
      <c r="B6195" s="7" t="s">
        <v>2001</v>
      </c>
      <c r="C6195" s="9">
        <f t="shared" ca="1" si="192"/>
        <v>10</v>
      </c>
      <c r="D6195" s="9" t="s">
        <v>2116</v>
      </c>
      <c r="E6195" s="9" t="s">
        <v>2116</v>
      </c>
      <c r="F6195" s="10">
        <f t="shared" ca="1" si="193"/>
        <v>6.907383783566072E-2</v>
      </c>
      <c r="G6195" s="3" t="str">
        <f>VLOOKUP(Table3[[#This Row],[PRODUCT ID]],Table1[[PRODUCT]:[SELLING PRICE]],1,FALSE)</f>
        <v>Product949</v>
      </c>
      <c r="H6195" s="3" t="str">
        <f>VLOOKUP(Table3[[#This Row],[PRODUCT ID]],Table1[[PRODUCT]:[SELLING PRICE]],2,FALSE)</f>
        <v>Category3</v>
      </c>
      <c r="I6195" s="3" t="str">
        <f>VLOOKUP(Table3[[#This Row],[PRODUCT ID]],Table1[[PRODUCT]:[SELLING PRICE]],3,FALSE)</f>
        <v>Lt</v>
      </c>
      <c r="J6195" s="16">
        <f ca="1">VLOOKUP(Table3[[#This Row],[PRODUCT ID]],Table1[[PRODUCT]:[SELLING PRICE]],4,FALSE)</f>
        <v>130</v>
      </c>
      <c r="K6195" s="16">
        <f ca="1">VLOOKUP(Table3[[#This Row],[PRODUCT ID]],Table1[[PRODUCT]:[SELLING PRICE]],5,FALSE)</f>
        <v>30.370460841169738</v>
      </c>
      <c r="L6195" s="16">
        <f ca="1">J6195*Table3[[#This Row],[QUANTITY]]</f>
        <v>1300</v>
      </c>
      <c r="M6195" s="16">
        <f ca="1">K6195*Table3[[#This Row],[QUANTITY]]*(1-Table3[[#This Row],[DISCOUNT %]])</f>
        <v>282.726565540325</v>
      </c>
      <c r="N6195" s="3">
        <f>DAY(Table3[[#This Row],[DATE]])</f>
        <v>16</v>
      </c>
      <c r="O6195" s="3" t="str">
        <f>TEXT(Table3[[#This Row],[DATE]],"mmm")</f>
        <v>Dec</v>
      </c>
      <c r="P6195" s="3">
        <f>YEAR(Table3[[#This Row],[DATE]])</f>
        <v>2037</v>
      </c>
    </row>
    <row r="6196" spans="1:16" x14ac:dyDescent="0.3">
      <c r="A6196" s="6">
        <v>50391</v>
      </c>
      <c r="B6196" s="7" t="s">
        <v>2002</v>
      </c>
      <c r="C6196" s="9">
        <f t="shared" ca="1" si="192"/>
        <v>13</v>
      </c>
      <c r="D6196" s="9" t="s">
        <v>2117</v>
      </c>
      <c r="E6196" s="9" t="s">
        <v>2118</v>
      </c>
      <c r="F6196" s="10">
        <f t="shared" ca="1" si="193"/>
        <v>3.2869166854893384E-2</v>
      </c>
      <c r="G6196" s="3" t="str">
        <f>VLOOKUP(Table3[[#This Row],[PRODUCT ID]],Table1[[PRODUCT]:[SELLING PRICE]],1,FALSE)</f>
        <v>Product950</v>
      </c>
      <c r="H6196" s="3" t="str">
        <f>VLOOKUP(Table3[[#This Row],[PRODUCT ID]],Table1[[PRODUCT]:[SELLING PRICE]],2,FALSE)</f>
        <v>Category4</v>
      </c>
      <c r="I6196" s="3" t="str">
        <f>VLOOKUP(Table3[[#This Row],[PRODUCT ID]],Table1[[PRODUCT]:[SELLING PRICE]],3,FALSE)</f>
        <v>Kg</v>
      </c>
      <c r="J6196" s="16">
        <f ca="1">VLOOKUP(Table3[[#This Row],[PRODUCT ID]],Table1[[PRODUCT]:[SELLING PRICE]],4,FALSE)</f>
        <v>242</v>
      </c>
      <c r="K6196" s="16">
        <f ca="1">VLOOKUP(Table3[[#This Row],[PRODUCT ID]],Table1[[PRODUCT]:[SELLING PRICE]],5,FALSE)</f>
        <v>177.04764255722975</v>
      </c>
      <c r="L6196" s="16">
        <f ca="1">J6196*Table3[[#This Row],[QUANTITY]]</f>
        <v>3146</v>
      </c>
      <c r="M6196" s="16">
        <f ca="1">K6196*Table3[[#This Row],[QUANTITY]]*(1-Table3[[#This Row],[DISCOUNT %]])</f>
        <v>2225.9670426857583</v>
      </c>
      <c r="N6196" s="3">
        <f>DAY(Table3[[#This Row],[DATE]])</f>
        <v>17</v>
      </c>
      <c r="O6196" s="3" t="str">
        <f>TEXT(Table3[[#This Row],[DATE]],"mmm")</f>
        <v>Dec</v>
      </c>
      <c r="P6196" s="3">
        <f>YEAR(Table3[[#This Row],[DATE]])</f>
        <v>2037</v>
      </c>
    </row>
    <row r="6197" spans="1:16" x14ac:dyDescent="0.3">
      <c r="A6197" s="6">
        <v>50392</v>
      </c>
      <c r="B6197" s="7" t="s">
        <v>2003</v>
      </c>
      <c r="C6197" s="9">
        <f t="shared" ca="1" si="192"/>
        <v>12</v>
      </c>
      <c r="D6197" s="9" t="s">
        <v>2115</v>
      </c>
      <c r="E6197" s="9" t="s">
        <v>2118</v>
      </c>
      <c r="F6197" s="10">
        <f t="shared" ca="1" si="193"/>
        <v>5.6006189265980326E-2</v>
      </c>
      <c r="G6197" s="3" t="str">
        <f>VLOOKUP(Table3[[#This Row],[PRODUCT ID]],Table1[[PRODUCT]:[SELLING PRICE]],1,FALSE)</f>
        <v>Product951</v>
      </c>
      <c r="H6197" s="3" t="str">
        <f>VLOOKUP(Table3[[#This Row],[PRODUCT ID]],Table1[[PRODUCT]:[SELLING PRICE]],2,FALSE)</f>
        <v>Category5</v>
      </c>
      <c r="I6197" s="3" t="str">
        <f>VLOOKUP(Table3[[#This Row],[PRODUCT ID]],Table1[[PRODUCT]:[SELLING PRICE]],3,FALSE)</f>
        <v>Lt</v>
      </c>
      <c r="J6197" s="16">
        <f ca="1">VLOOKUP(Table3[[#This Row],[PRODUCT ID]],Table1[[PRODUCT]:[SELLING PRICE]],4,FALSE)</f>
        <v>164</v>
      </c>
      <c r="K6197" s="16">
        <f ca="1">VLOOKUP(Table3[[#This Row],[PRODUCT ID]],Table1[[PRODUCT]:[SELLING PRICE]],5,FALSE)</f>
        <v>28.063061352423674</v>
      </c>
      <c r="L6197" s="16">
        <f ca="1">J6197*Table3[[#This Row],[QUANTITY]]</f>
        <v>1968</v>
      </c>
      <c r="M6197" s="16">
        <f ca="1">K6197*Table3[[#This Row],[QUANTITY]]*(1-Table3[[#This Row],[DISCOUNT %]])</f>
        <v>317.89627472324418</v>
      </c>
      <c r="N6197" s="3">
        <f>DAY(Table3[[#This Row],[DATE]])</f>
        <v>18</v>
      </c>
      <c r="O6197" s="3" t="str">
        <f>TEXT(Table3[[#This Row],[DATE]],"mmm")</f>
        <v>Dec</v>
      </c>
      <c r="P6197" s="3">
        <f>YEAR(Table3[[#This Row],[DATE]])</f>
        <v>2037</v>
      </c>
    </row>
    <row r="6198" spans="1:16" x14ac:dyDescent="0.3">
      <c r="A6198" s="6">
        <v>50393</v>
      </c>
      <c r="B6198" s="7" t="s">
        <v>2004</v>
      </c>
      <c r="C6198" s="9">
        <f t="shared" ca="1" si="192"/>
        <v>3</v>
      </c>
      <c r="D6198" s="9" t="s">
        <v>2115</v>
      </c>
      <c r="E6198" s="9" t="s">
        <v>2116</v>
      </c>
      <c r="F6198" s="10">
        <f t="shared" ca="1" si="193"/>
        <v>1.6927149317864655E-4</v>
      </c>
      <c r="G6198" s="3" t="str">
        <f>VLOOKUP(Table3[[#This Row],[PRODUCT ID]],Table1[[PRODUCT]:[SELLING PRICE]],1,FALSE)</f>
        <v>Product952</v>
      </c>
      <c r="H6198" s="3" t="str">
        <f>VLOOKUP(Table3[[#This Row],[PRODUCT ID]],Table1[[PRODUCT]:[SELLING PRICE]],2,FALSE)</f>
        <v>Category1</v>
      </c>
      <c r="I6198" s="3" t="str">
        <f>VLOOKUP(Table3[[#This Row],[PRODUCT ID]],Table1[[PRODUCT]:[SELLING PRICE]],3,FALSE)</f>
        <v>Ft</v>
      </c>
      <c r="J6198" s="16">
        <f ca="1">VLOOKUP(Table3[[#This Row],[PRODUCT ID]],Table1[[PRODUCT]:[SELLING PRICE]],4,FALSE)</f>
        <v>110</v>
      </c>
      <c r="K6198" s="16">
        <f ca="1">VLOOKUP(Table3[[#This Row],[PRODUCT ID]],Table1[[PRODUCT]:[SELLING PRICE]],5,FALSE)</f>
        <v>198.08233490698532</v>
      </c>
      <c r="L6198" s="16">
        <f ca="1">J6198*Table3[[#This Row],[QUANTITY]]</f>
        <v>330</v>
      </c>
      <c r="M6198" s="16">
        <f ca="1">K6198*Table3[[#This Row],[QUANTITY]]*(1-Table3[[#This Row],[DISCOUNT %]])</f>
        <v>594.14641564314991</v>
      </c>
      <c r="N6198" s="3">
        <f>DAY(Table3[[#This Row],[DATE]])</f>
        <v>19</v>
      </c>
      <c r="O6198" s="3" t="str">
        <f>TEXT(Table3[[#This Row],[DATE]],"mmm")</f>
        <v>Dec</v>
      </c>
      <c r="P6198" s="3">
        <f>YEAR(Table3[[#This Row],[DATE]])</f>
        <v>2037</v>
      </c>
    </row>
    <row r="6199" spans="1:16" x14ac:dyDescent="0.3">
      <c r="A6199" s="6">
        <v>50394</v>
      </c>
      <c r="B6199" s="7" t="s">
        <v>2005</v>
      </c>
      <c r="C6199" s="9">
        <f t="shared" ca="1" si="192"/>
        <v>14</v>
      </c>
      <c r="D6199" s="9" t="s">
        <v>2115</v>
      </c>
      <c r="E6199" s="9" t="s">
        <v>2116</v>
      </c>
      <c r="F6199" s="10">
        <f t="shared" ca="1" si="193"/>
        <v>2.0632564535357025E-2</v>
      </c>
      <c r="G6199" s="3" t="str">
        <f>VLOOKUP(Table3[[#This Row],[PRODUCT ID]],Table1[[PRODUCT]:[SELLING PRICE]],1,FALSE)</f>
        <v>Product953</v>
      </c>
      <c r="H6199" s="3" t="str">
        <f>VLOOKUP(Table3[[#This Row],[PRODUCT ID]],Table1[[PRODUCT]:[SELLING PRICE]],2,FALSE)</f>
        <v>Category2</v>
      </c>
      <c r="I6199" s="3" t="str">
        <f>VLOOKUP(Table3[[#This Row],[PRODUCT ID]],Table1[[PRODUCT]:[SELLING PRICE]],3,FALSE)</f>
        <v>Kg</v>
      </c>
      <c r="J6199" s="16">
        <f ca="1">VLOOKUP(Table3[[#This Row],[PRODUCT ID]],Table1[[PRODUCT]:[SELLING PRICE]],4,FALSE)</f>
        <v>173</v>
      </c>
      <c r="K6199" s="16">
        <f ca="1">VLOOKUP(Table3[[#This Row],[PRODUCT ID]],Table1[[PRODUCT]:[SELLING PRICE]],5,FALSE)</f>
        <v>124.68329584089643</v>
      </c>
      <c r="L6199" s="16">
        <f ca="1">J6199*Table3[[#This Row],[QUANTITY]]</f>
        <v>2422</v>
      </c>
      <c r="M6199" s="16">
        <f ca="1">K6199*Table3[[#This Row],[QUANTITY]]*(1-Table3[[#This Row],[DISCOUNT %]])</f>
        <v>1709.5506357016939</v>
      </c>
      <c r="N6199" s="3">
        <f>DAY(Table3[[#This Row],[DATE]])</f>
        <v>20</v>
      </c>
      <c r="O6199" s="3" t="str">
        <f>TEXT(Table3[[#This Row],[DATE]],"mmm")</f>
        <v>Dec</v>
      </c>
      <c r="P6199" s="3">
        <f>YEAR(Table3[[#This Row],[DATE]])</f>
        <v>2037</v>
      </c>
    </row>
    <row r="6200" spans="1:16" x14ac:dyDescent="0.3">
      <c r="A6200" s="6">
        <v>50395</v>
      </c>
      <c r="B6200" s="7" t="s">
        <v>2006</v>
      </c>
      <c r="C6200" s="9">
        <f t="shared" ca="1" si="192"/>
        <v>12</v>
      </c>
      <c r="D6200" s="9" t="s">
        <v>2116</v>
      </c>
      <c r="E6200" s="9" t="s">
        <v>2116</v>
      </c>
      <c r="F6200" s="10">
        <f t="shared" ca="1" si="193"/>
        <v>5.2496204299224997E-2</v>
      </c>
      <c r="G6200" s="3" t="str">
        <f>VLOOKUP(Table3[[#This Row],[PRODUCT ID]],Table1[[PRODUCT]:[SELLING PRICE]],1,FALSE)</f>
        <v>Product954</v>
      </c>
      <c r="H6200" s="3" t="str">
        <f>VLOOKUP(Table3[[#This Row],[PRODUCT ID]],Table1[[PRODUCT]:[SELLING PRICE]],2,FALSE)</f>
        <v>Category3</v>
      </c>
      <c r="I6200" s="3" t="str">
        <f>VLOOKUP(Table3[[#This Row],[PRODUCT ID]],Table1[[PRODUCT]:[SELLING PRICE]],3,FALSE)</f>
        <v>No</v>
      </c>
      <c r="J6200" s="16">
        <f ca="1">VLOOKUP(Table3[[#This Row],[PRODUCT ID]],Table1[[PRODUCT]:[SELLING PRICE]],4,FALSE)</f>
        <v>102</v>
      </c>
      <c r="K6200" s="16">
        <f ca="1">VLOOKUP(Table3[[#This Row],[PRODUCT ID]],Table1[[PRODUCT]:[SELLING PRICE]],5,FALSE)</f>
        <v>40.360043918388811</v>
      </c>
      <c r="L6200" s="16">
        <f ca="1">J6200*Table3[[#This Row],[QUANTITY]]</f>
        <v>1224</v>
      </c>
      <c r="M6200" s="16">
        <f ca="1">K6200*Table3[[#This Row],[QUANTITY]]*(1-Table3[[#This Row],[DISCOUNT %]])</f>
        <v>458.89553768788056</v>
      </c>
      <c r="N6200" s="3">
        <f>DAY(Table3[[#This Row],[DATE]])</f>
        <v>21</v>
      </c>
      <c r="O6200" s="3" t="str">
        <f>TEXT(Table3[[#This Row],[DATE]],"mmm")</f>
        <v>Dec</v>
      </c>
      <c r="P6200" s="3">
        <f>YEAR(Table3[[#This Row],[DATE]])</f>
        <v>2037</v>
      </c>
    </row>
    <row r="6201" spans="1:16" x14ac:dyDescent="0.3">
      <c r="A6201" s="6">
        <v>50396</v>
      </c>
      <c r="B6201" s="7" t="s">
        <v>2007</v>
      </c>
      <c r="C6201" s="9">
        <f t="shared" ca="1" si="192"/>
        <v>1</v>
      </c>
      <c r="D6201" s="9" t="s">
        <v>2116</v>
      </c>
      <c r="E6201" s="9" t="s">
        <v>2116</v>
      </c>
      <c r="F6201" s="10">
        <f t="shared" ca="1" si="193"/>
        <v>9.4369766900719076E-2</v>
      </c>
      <c r="G6201" s="3" t="str">
        <f>VLOOKUP(Table3[[#This Row],[PRODUCT ID]],Table1[[PRODUCT]:[SELLING PRICE]],1,FALSE)</f>
        <v>Product955</v>
      </c>
      <c r="H6201" s="3" t="str">
        <f>VLOOKUP(Table3[[#This Row],[PRODUCT ID]],Table1[[PRODUCT]:[SELLING PRICE]],2,FALSE)</f>
        <v>Category4</v>
      </c>
      <c r="I6201" s="3" t="str">
        <f>VLOOKUP(Table3[[#This Row],[PRODUCT ID]],Table1[[PRODUCT]:[SELLING PRICE]],3,FALSE)</f>
        <v>No</v>
      </c>
      <c r="J6201" s="16">
        <f ca="1">VLOOKUP(Table3[[#This Row],[PRODUCT ID]],Table1[[PRODUCT]:[SELLING PRICE]],4,FALSE)</f>
        <v>123</v>
      </c>
      <c r="K6201" s="16">
        <f ca="1">VLOOKUP(Table3[[#This Row],[PRODUCT ID]],Table1[[PRODUCT]:[SELLING PRICE]],5,FALSE)</f>
        <v>178.95928241010262</v>
      </c>
      <c r="L6201" s="16">
        <f ca="1">J6201*Table3[[#This Row],[QUANTITY]]</f>
        <v>123</v>
      </c>
      <c r="M6201" s="16">
        <f ca="1">K6201*Table3[[#This Row],[QUANTITY]]*(1-Table3[[#This Row],[DISCOUNT %]])</f>
        <v>162.07093664434129</v>
      </c>
      <c r="N6201" s="3">
        <f>DAY(Table3[[#This Row],[DATE]])</f>
        <v>22</v>
      </c>
      <c r="O6201" s="3" t="str">
        <f>TEXT(Table3[[#This Row],[DATE]],"mmm")</f>
        <v>Dec</v>
      </c>
      <c r="P6201" s="3">
        <f>YEAR(Table3[[#This Row],[DATE]])</f>
        <v>2037</v>
      </c>
    </row>
    <row r="6202" spans="1:16" x14ac:dyDescent="0.3">
      <c r="A6202" s="6">
        <v>50397</v>
      </c>
      <c r="B6202" s="7" t="s">
        <v>2008</v>
      </c>
      <c r="C6202" s="9">
        <f t="shared" ca="1" si="192"/>
        <v>12</v>
      </c>
      <c r="D6202" s="9" t="s">
        <v>2116</v>
      </c>
      <c r="E6202" s="9" t="s">
        <v>2118</v>
      </c>
      <c r="F6202" s="10">
        <f t="shared" ca="1" si="193"/>
        <v>4.1209578395001882E-2</v>
      </c>
      <c r="G6202" s="3" t="str">
        <f>VLOOKUP(Table3[[#This Row],[PRODUCT ID]],Table1[[PRODUCT]:[SELLING PRICE]],1,FALSE)</f>
        <v>Product956</v>
      </c>
      <c r="H6202" s="3" t="str">
        <f>VLOOKUP(Table3[[#This Row],[PRODUCT ID]],Table1[[PRODUCT]:[SELLING PRICE]],2,FALSE)</f>
        <v>Category5</v>
      </c>
      <c r="I6202" s="3" t="str">
        <f>VLOOKUP(Table3[[#This Row],[PRODUCT ID]],Table1[[PRODUCT]:[SELLING PRICE]],3,FALSE)</f>
        <v>Ft</v>
      </c>
      <c r="J6202" s="16">
        <f ca="1">VLOOKUP(Table3[[#This Row],[PRODUCT ID]],Table1[[PRODUCT]:[SELLING PRICE]],4,FALSE)</f>
        <v>126</v>
      </c>
      <c r="K6202" s="16">
        <f ca="1">VLOOKUP(Table3[[#This Row],[PRODUCT ID]],Table1[[PRODUCT]:[SELLING PRICE]],5,FALSE)</f>
        <v>77.950696691693068</v>
      </c>
      <c r="L6202" s="16">
        <f ca="1">J6202*Table3[[#This Row],[QUANTITY]]</f>
        <v>1512</v>
      </c>
      <c r="M6202" s="16">
        <f ca="1">K6202*Table3[[#This Row],[QUANTITY]]*(1-Table3[[#This Row],[DISCOUNT %]])</f>
        <v>896.86057614518086</v>
      </c>
      <c r="N6202" s="3">
        <f>DAY(Table3[[#This Row],[DATE]])</f>
        <v>23</v>
      </c>
      <c r="O6202" s="3" t="str">
        <f>TEXT(Table3[[#This Row],[DATE]],"mmm")</f>
        <v>Dec</v>
      </c>
      <c r="P6202" s="3">
        <f>YEAR(Table3[[#This Row],[DATE]])</f>
        <v>2037</v>
      </c>
    </row>
    <row r="6203" spans="1:16" x14ac:dyDescent="0.3">
      <c r="A6203" s="6">
        <v>50398</v>
      </c>
      <c r="B6203" s="7" t="s">
        <v>2009</v>
      </c>
      <c r="C6203" s="9">
        <f t="shared" ca="1" si="192"/>
        <v>2</v>
      </c>
      <c r="D6203" s="9" t="s">
        <v>2115</v>
      </c>
      <c r="E6203" s="9" t="s">
        <v>2116</v>
      </c>
      <c r="F6203" s="10">
        <f t="shared" ca="1" si="193"/>
        <v>8.1120068460677763E-2</v>
      </c>
      <c r="G6203" s="3" t="str">
        <f>VLOOKUP(Table3[[#This Row],[PRODUCT ID]],Table1[[PRODUCT]:[SELLING PRICE]],1,FALSE)</f>
        <v>Product957</v>
      </c>
      <c r="H6203" s="3" t="str">
        <f>VLOOKUP(Table3[[#This Row],[PRODUCT ID]],Table1[[PRODUCT]:[SELLING PRICE]],2,FALSE)</f>
        <v>Category1</v>
      </c>
      <c r="I6203" s="3" t="str">
        <f>VLOOKUP(Table3[[#This Row],[PRODUCT ID]],Table1[[PRODUCT]:[SELLING PRICE]],3,FALSE)</f>
        <v>No</v>
      </c>
      <c r="J6203" s="16">
        <f ca="1">VLOOKUP(Table3[[#This Row],[PRODUCT ID]],Table1[[PRODUCT]:[SELLING PRICE]],4,FALSE)</f>
        <v>16</v>
      </c>
      <c r="K6203" s="16">
        <f ca="1">VLOOKUP(Table3[[#This Row],[PRODUCT ID]],Table1[[PRODUCT]:[SELLING PRICE]],5,FALSE)</f>
        <v>283.0279274912038</v>
      </c>
      <c r="L6203" s="16">
        <f ca="1">J6203*Table3[[#This Row],[QUANTITY]]</f>
        <v>32</v>
      </c>
      <c r="M6203" s="16">
        <f ca="1">K6203*Table3[[#This Row],[QUANTITY]]*(1-Table3[[#This Row],[DISCOUNT %]])</f>
        <v>520.13736527366723</v>
      </c>
      <c r="N6203" s="3">
        <f>DAY(Table3[[#This Row],[DATE]])</f>
        <v>24</v>
      </c>
      <c r="O6203" s="3" t="str">
        <f>TEXT(Table3[[#This Row],[DATE]],"mmm")</f>
        <v>Dec</v>
      </c>
      <c r="P6203" s="3">
        <f>YEAR(Table3[[#This Row],[DATE]])</f>
        <v>2037</v>
      </c>
    </row>
    <row r="6204" spans="1:16" x14ac:dyDescent="0.3">
      <c r="A6204" s="6">
        <v>50399</v>
      </c>
      <c r="B6204" s="7" t="s">
        <v>2010</v>
      </c>
      <c r="C6204" s="9">
        <f t="shared" ca="1" si="192"/>
        <v>15</v>
      </c>
      <c r="D6204" s="9" t="s">
        <v>2117</v>
      </c>
      <c r="E6204" s="9" t="s">
        <v>2116</v>
      </c>
      <c r="F6204" s="10">
        <f t="shared" ca="1" si="193"/>
        <v>2.3529924071977838E-2</v>
      </c>
      <c r="G6204" s="3" t="str">
        <f>VLOOKUP(Table3[[#This Row],[PRODUCT ID]],Table1[[PRODUCT]:[SELLING PRICE]],1,FALSE)</f>
        <v>Product958</v>
      </c>
      <c r="H6204" s="3" t="str">
        <f>VLOOKUP(Table3[[#This Row],[PRODUCT ID]],Table1[[PRODUCT]:[SELLING PRICE]],2,FALSE)</f>
        <v>Category2</v>
      </c>
      <c r="I6204" s="3" t="str">
        <f>VLOOKUP(Table3[[#This Row],[PRODUCT ID]],Table1[[PRODUCT]:[SELLING PRICE]],3,FALSE)</f>
        <v>Kg</v>
      </c>
      <c r="J6204" s="16">
        <f ca="1">VLOOKUP(Table3[[#This Row],[PRODUCT ID]],Table1[[PRODUCT]:[SELLING PRICE]],4,FALSE)</f>
        <v>143</v>
      </c>
      <c r="K6204" s="16">
        <f ca="1">VLOOKUP(Table3[[#This Row],[PRODUCT ID]],Table1[[PRODUCT]:[SELLING PRICE]],5,FALSE)</f>
        <v>186.80103075759834</v>
      </c>
      <c r="L6204" s="16">
        <f ca="1">J6204*Table3[[#This Row],[QUANTITY]]</f>
        <v>2145</v>
      </c>
      <c r="M6204" s="16">
        <f ca="1">K6204*Table3[[#This Row],[QUANTITY]]*(1-Table3[[#This Row],[DISCOUNT %]])</f>
        <v>2736.0842503095728</v>
      </c>
      <c r="N6204" s="3">
        <f>DAY(Table3[[#This Row],[DATE]])</f>
        <v>25</v>
      </c>
      <c r="O6204" s="3" t="str">
        <f>TEXT(Table3[[#This Row],[DATE]],"mmm")</f>
        <v>Dec</v>
      </c>
      <c r="P6204" s="3">
        <f>YEAR(Table3[[#This Row],[DATE]])</f>
        <v>2037</v>
      </c>
    </row>
    <row r="6205" spans="1:16" x14ac:dyDescent="0.3">
      <c r="A6205" s="6">
        <v>50400</v>
      </c>
      <c r="B6205" s="7" t="s">
        <v>2011</v>
      </c>
      <c r="C6205" s="9">
        <f t="shared" ca="1" si="192"/>
        <v>8</v>
      </c>
      <c r="D6205" s="9" t="s">
        <v>2117</v>
      </c>
      <c r="E6205" s="9" t="s">
        <v>2116</v>
      </c>
      <c r="F6205" s="10">
        <f t="shared" ca="1" si="193"/>
        <v>5.0540537975475489E-2</v>
      </c>
      <c r="G6205" s="3" t="str">
        <f>VLOOKUP(Table3[[#This Row],[PRODUCT ID]],Table1[[PRODUCT]:[SELLING PRICE]],1,FALSE)</f>
        <v>Product959</v>
      </c>
      <c r="H6205" s="3" t="str">
        <f>VLOOKUP(Table3[[#This Row],[PRODUCT ID]],Table1[[PRODUCT]:[SELLING PRICE]],2,FALSE)</f>
        <v>Category3</v>
      </c>
      <c r="I6205" s="3" t="str">
        <f>VLOOKUP(Table3[[#This Row],[PRODUCT ID]],Table1[[PRODUCT]:[SELLING PRICE]],3,FALSE)</f>
        <v>Kg</v>
      </c>
      <c r="J6205" s="16">
        <f ca="1">VLOOKUP(Table3[[#This Row],[PRODUCT ID]],Table1[[PRODUCT]:[SELLING PRICE]],4,FALSE)</f>
        <v>41</v>
      </c>
      <c r="K6205" s="16">
        <f ca="1">VLOOKUP(Table3[[#This Row],[PRODUCT ID]],Table1[[PRODUCT]:[SELLING PRICE]],5,FALSE)</f>
        <v>228.98362314960153</v>
      </c>
      <c r="L6205" s="16">
        <f ca="1">J6205*Table3[[#This Row],[QUANTITY]]</f>
        <v>328</v>
      </c>
      <c r="M6205" s="16">
        <f ca="1">K6205*Table3[[#This Row],[QUANTITY]]*(1-Table3[[#This Row],[DISCOUNT %]])</f>
        <v>1739.2853411843769</v>
      </c>
      <c r="N6205" s="3">
        <f>DAY(Table3[[#This Row],[DATE]])</f>
        <v>26</v>
      </c>
      <c r="O6205" s="3" t="str">
        <f>TEXT(Table3[[#This Row],[DATE]],"mmm")</f>
        <v>Dec</v>
      </c>
      <c r="P6205" s="3">
        <f>YEAR(Table3[[#This Row],[DATE]])</f>
        <v>2037</v>
      </c>
    </row>
    <row r="6206" spans="1:16" x14ac:dyDescent="0.3">
      <c r="A6206" s="6">
        <v>50401</v>
      </c>
      <c r="B6206" s="7" t="s">
        <v>2012</v>
      </c>
      <c r="C6206" s="9">
        <f t="shared" ca="1" si="192"/>
        <v>4</v>
      </c>
      <c r="D6206" s="9" t="s">
        <v>2116</v>
      </c>
      <c r="E6206" s="9" t="s">
        <v>2116</v>
      </c>
      <c r="F6206" s="10">
        <f t="shared" ca="1" si="193"/>
        <v>4.7533721397910983E-2</v>
      </c>
      <c r="G6206" s="3" t="str">
        <f>VLOOKUP(Table3[[#This Row],[PRODUCT ID]],Table1[[PRODUCT]:[SELLING PRICE]],1,FALSE)</f>
        <v>Product960</v>
      </c>
      <c r="H6206" s="3" t="str">
        <f>VLOOKUP(Table3[[#This Row],[PRODUCT ID]],Table1[[PRODUCT]:[SELLING PRICE]],2,FALSE)</f>
        <v>Category4</v>
      </c>
      <c r="I6206" s="3" t="str">
        <f>VLOOKUP(Table3[[#This Row],[PRODUCT ID]],Table1[[PRODUCT]:[SELLING PRICE]],3,FALSE)</f>
        <v>Lt</v>
      </c>
      <c r="J6206" s="16">
        <f ca="1">VLOOKUP(Table3[[#This Row],[PRODUCT ID]],Table1[[PRODUCT]:[SELLING PRICE]],4,FALSE)</f>
        <v>198</v>
      </c>
      <c r="K6206" s="16">
        <f ca="1">VLOOKUP(Table3[[#This Row],[PRODUCT ID]],Table1[[PRODUCT]:[SELLING PRICE]],5,FALSE)</f>
        <v>125.79543113578576</v>
      </c>
      <c r="L6206" s="16">
        <f ca="1">J6206*Table3[[#This Row],[QUANTITY]]</f>
        <v>792</v>
      </c>
      <c r="M6206" s="16">
        <f ca="1">K6206*Table3[[#This Row],[QUANTITY]]*(1-Table3[[#This Row],[DISCOUNT %]])</f>
        <v>479.26362463618887</v>
      </c>
      <c r="N6206" s="3">
        <f>DAY(Table3[[#This Row],[DATE]])</f>
        <v>27</v>
      </c>
      <c r="O6206" s="3" t="str">
        <f>TEXT(Table3[[#This Row],[DATE]],"mmm")</f>
        <v>Dec</v>
      </c>
      <c r="P6206" s="3">
        <f>YEAR(Table3[[#This Row],[DATE]])</f>
        <v>2037</v>
      </c>
    </row>
    <row r="6207" spans="1:16" x14ac:dyDescent="0.3">
      <c r="A6207" s="6">
        <v>50402</v>
      </c>
      <c r="B6207" s="7" t="s">
        <v>2013</v>
      </c>
      <c r="C6207" s="9">
        <f t="shared" ca="1" si="192"/>
        <v>7</v>
      </c>
      <c r="D6207" s="9" t="s">
        <v>2116</v>
      </c>
      <c r="E6207" s="9" t="s">
        <v>2116</v>
      </c>
      <c r="F6207" s="10">
        <f t="shared" ca="1" si="193"/>
        <v>9.667519693065843E-2</v>
      </c>
      <c r="G6207" s="3" t="str">
        <f>VLOOKUP(Table3[[#This Row],[PRODUCT ID]],Table1[[PRODUCT]:[SELLING PRICE]],1,FALSE)</f>
        <v>Product961</v>
      </c>
      <c r="H6207" s="3" t="str">
        <f>VLOOKUP(Table3[[#This Row],[PRODUCT ID]],Table1[[PRODUCT]:[SELLING PRICE]],2,FALSE)</f>
        <v>Category1</v>
      </c>
      <c r="I6207" s="3" t="str">
        <f>VLOOKUP(Table3[[#This Row],[PRODUCT ID]],Table1[[PRODUCT]:[SELLING PRICE]],3,FALSE)</f>
        <v>Kg</v>
      </c>
      <c r="J6207" s="16">
        <f ca="1">VLOOKUP(Table3[[#This Row],[PRODUCT ID]],Table1[[PRODUCT]:[SELLING PRICE]],4,FALSE)</f>
        <v>189</v>
      </c>
      <c r="K6207" s="16">
        <f ca="1">VLOOKUP(Table3[[#This Row],[PRODUCT ID]],Table1[[PRODUCT]:[SELLING PRICE]],5,FALSE)</f>
        <v>215.2281525142613</v>
      </c>
      <c r="L6207" s="16">
        <f ca="1">J6207*Table3[[#This Row],[QUANTITY]]</f>
        <v>1323</v>
      </c>
      <c r="M6207" s="16">
        <f ca="1">K6207*Table3[[#This Row],[QUANTITY]]*(1-Table3[[#This Row],[DISCOUNT %]])</f>
        <v>1360.9464993944632</v>
      </c>
      <c r="N6207" s="3">
        <f>DAY(Table3[[#This Row],[DATE]])</f>
        <v>28</v>
      </c>
      <c r="O6207" s="3" t="str">
        <f>TEXT(Table3[[#This Row],[DATE]],"mmm")</f>
        <v>Dec</v>
      </c>
      <c r="P6207" s="3">
        <f>YEAR(Table3[[#This Row],[DATE]])</f>
        <v>2037</v>
      </c>
    </row>
    <row r="6208" spans="1:16" x14ac:dyDescent="0.3">
      <c r="A6208" s="6">
        <v>50403</v>
      </c>
      <c r="B6208" s="7" t="s">
        <v>2014</v>
      </c>
      <c r="C6208" s="9">
        <f t="shared" ca="1" si="192"/>
        <v>3</v>
      </c>
      <c r="D6208" s="9" t="s">
        <v>2116</v>
      </c>
      <c r="E6208" s="9" t="s">
        <v>2118</v>
      </c>
      <c r="F6208" s="10">
        <f t="shared" ca="1" si="193"/>
        <v>2.6938582625451426E-2</v>
      </c>
      <c r="G6208" s="3" t="str">
        <f>VLOOKUP(Table3[[#This Row],[PRODUCT ID]],Table1[[PRODUCT]:[SELLING PRICE]],1,FALSE)</f>
        <v>Product962</v>
      </c>
      <c r="H6208" s="3" t="str">
        <f>VLOOKUP(Table3[[#This Row],[PRODUCT ID]],Table1[[PRODUCT]:[SELLING PRICE]],2,FALSE)</f>
        <v>Category2</v>
      </c>
      <c r="I6208" s="3" t="str">
        <f>VLOOKUP(Table3[[#This Row],[PRODUCT ID]],Table1[[PRODUCT]:[SELLING PRICE]],3,FALSE)</f>
        <v>Lt</v>
      </c>
      <c r="J6208" s="16">
        <f ca="1">VLOOKUP(Table3[[#This Row],[PRODUCT ID]],Table1[[PRODUCT]:[SELLING PRICE]],4,FALSE)</f>
        <v>211</v>
      </c>
      <c r="K6208" s="16">
        <f ca="1">VLOOKUP(Table3[[#This Row],[PRODUCT ID]],Table1[[PRODUCT]:[SELLING PRICE]],5,FALSE)</f>
        <v>32.957390134173814</v>
      </c>
      <c r="L6208" s="16">
        <f ca="1">J6208*Table3[[#This Row],[QUANTITY]]</f>
        <v>633</v>
      </c>
      <c r="M6208" s="16">
        <f ca="1">K6208*Table3[[#This Row],[QUANTITY]]*(1-Table3[[#This Row],[DISCOUNT %]])</f>
        <v>96.20869427077541</v>
      </c>
      <c r="N6208" s="3">
        <f>DAY(Table3[[#This Row],[DATE]])</f>
        <v>29</v>
      </c>
      <c r="O6208" s="3" t="str">
        <f>TEXT(Table3[[#This Row],[DATE]],"mmm")</f>
        <v>Dec</v>
      </c>
      <c r="P6208" s="3">
        <f>YEAR(Table3[[#This Row],[DATE]])</f>
        <v>2037</v>
      </c>
    </row>
    <row r="6209" spans="1:16" x14ac:dyDescent="0.3">
      <c r="A6209" s="6">
        <v>50404</v>
      </c>
      <c r="B6209" s="7" t="s">
        <v>2015</v>
      </c>
      <c r="C6209" s="9">
        <f t="shared" ca="1" si="192"/>
        <v>15</v>
      </c>
      <c r="D6209" s="9" t="s">
        <v>2116</v>
      </c>
      <c r="E6209" s="9" t="s">
        <v>2118</v>
      </c>
      <c r="F6209" s="10">
        <f t="shared" ca="1" si="193"/>
        <v>6.6628645663736165E-3</v>
      </c>
      <c r="G6209" s="3" t="str">
        <f>VLOOKUP(Table3[[#This Row],[PRODUCT ID]],Table1[[PRODUCT]:[SELLING PRICE]],1,FALSE)</f>
        <v>Product963</v>
      </c>
      <c r="H6209" s="3" t="str">
        <f>VLOOKUP(Table3[[#This Row],[PRODUCT ID]],Table1[[PRODUCT]:[SELLING PRICE]],2,FALSE)</f>
        <v>Category3</v>
      </c>
      <c r="I6209" s="3" t="str">
        <f>VLOOKUP(Table3[[#This Row],[PRODUCT ID]],Table1[[PRODUCT]:[SELLING PRICE]],3,FALSE)</f>
        <v>Ft</v>
      </c>
      <c r="J6209" s="16">
        <f ca="1">VLOOKUP(Table3[[#This Row],[PRODUCT ID]],Table1[[PRODUCT]:[SELLING PRICE]],4,FALSE)</f>
        <v>205</v>
      </c>
      <c r="K6209" s="16">
        <f ca="1">VLOOKUP(Table3[[#This Row],[PRODUCT ID]],Table1[[PRODUCT]:[SELLING PRICE]],5,FALSE)</f>
        <v>270.04096059493247</v>
      </c>
      <c r="L6209" s="16">
        <f ca="1">J6209*Table3[[#This Row],[QUANTITY]]</f>
        <v>3075</v>
      </c>
      <c r="M6209" s="16">
        <f ca="1">K6209*Table3[[#This Row],[QUANTITY]]*(1-Table3[[#This Row],[DISCOUNT %]])</f>
        <v>4023.6257137067246</v>
      </c>
      <c r="N6209" s="3">
        <f>DAY(Table3[[#This Row],[DATE]])</f>
        <v>30</v>
      </c>
      <c r="O6209" s="3" t="str">
        <f>TEXT(Table3[[#This Row],[DATE]],"mmm")</f>
        <v>Dec</v>
      </c>
      <c r="P6209" s="3">
        <f>YEAR(Table3[[#This Row],[DATE]])</f>
        <v>2037</v>
      </c>
    </row>
    <row r="6210" spans="1:16" x14ac:dyDescent="0.3">
      <c r="A6210" s="6">
        <v>50405</v>
      </c>
      <c r="B6210" s="7" t="s">
        <v>2016</v>
      </c>
      <c r="C6210" s="9">
        <f t="shared" ca="1" si="192"/>
        <v>14</v>
      </c>
      <c r="D6210" s="9" t="s">
        <v>2115</v>
      </c>
      <c r="E6210" s="9" t="s">
        <v>2116</v>
      </c>
      <c r="F6210" s="10">
        <f t="shared" ca="1" si="193"/>
        <v>2.7834268124927022E-2</v>
      </c>
      <c r="G6210" s="3" t="str">
        <f>VLOOKUP(Table3[[#This Row],[PRODUCT ID]],Table1[[PRODUCT]:[SELLING PRICE]],1,FALSE)</f>
        <v>Product964</v>
      </c>
      <c r="H6210" s="3" t="str">
        <f>VLOOKUP(Table3[[#This Row],[PRODUCT ID]],Table1[[PRODUCT]:[SELLING PRICE]],2,FALSE)</f>
        <v>Category4</v>
      </c>
      <c r="I6210" s="3" t="str">
        <f>VLOOKUP(Table3[[#This Row],[PRODUCT ID]],Table1[[PRODUCT]:[SELLING PRICE]],3,FALSE)</f>
        <v>Kg</v>
      </c>
      <c r="J6210" s="16">
        <f ca="1">VLOOKUP(Table3[[#This Row],[PRODUCT ID]],Table1[[PRODUCT]:[SELLING PRICE]],4,FALSE)</f>
        <v>118</v>
      </c>
      <c r="K6210" s="16">
        <f ca="1">VLOOKUP(Table3[[#This Row],[PRODUCT ID]],Table1[[PRODUCT]:[SELLING PRICE]],5,FALSE)</f>
        <v>299.40529721557357</v>
      </c>
      <c r="L6210" s="16">
        <f ca="1">J6210*Table3[[#This Row],[QUANTITY]]</f>
        <v>1652</v>
      </c>
      <c r="M6210" s="16">
        <f ca="1">K6210*Table3[[#This Row],[QUANTITY]]*(1-Table3[[#This Row],[DISCOUNT %]])</f>
        <v>4075.0019785279251</v>
      </c>
      <c r="N6210" s="3">
        <f>DAY(Table3[[#This Row],[DATE]])</f>
        <v>31</v>
      </c>
      <c r="O6210" s="3" t="str">
        <f>TEXT(Table3[[#This Row],[DATE]],"mmm")</f>
        <v>Dec</v>
      </c>
      <c r="P6210" s="3">
        <f>YEAR(Table3[[#This Row],[DATE]])</f>
        <v>2037</v>
      </c>
    </row>
    <row r="6211" spans="1:16" x14ac:dyDescent="0.3">
      <c r="A6211" s="6">
        <v>50406</v>
      </c>
      <c r="B6211" s="7" t="s">
        <v>2017</v>
      </c>
      <c r="C6211" s="9">
        <f t="shared" ref="C6211:C6274" ca="1" si="194">RANDBETWEEN(1,15)</f>
        <v>1</v>
      </c>
      <c r="D6211" s="9" t="s">
        <v>2116</v>
      </c>
      <c r="E6211" s="9" t="s">
        <v>2116</v>
      </c>
      <c r="F6211" s="10">
        <f t="shared" ref="F6211:F6274" ca="1" si="195">RAND()*(0.1)</f>
        <v>8.6325998605136459E-3</v>
      </c>
      <c r="G6211" s="3" t="str">
        <f>VLOOKUP(Table3[[#This Row],[PRODUCT ID]],Table1[[PRODUCT]:[SELLING PRICE]],1,FALSE)</f>
        <v>Product965</v>
      </c>
      <c r="H6211" s="3" t="str">
        <f>VLOOKUP(Table3[[#This Row],[PRODUCT ID]],Table1[[PRODUCT]:[SELLING PRICE]],2,FALSE)</f>
        <v>Category5</v>
      </c>
      <c r="I6211" s="3" t="str">
        <f>VLOOKUP(Table3[[#This Row],[PRODUCT ID]],Table1[[PRODUCT]:[SELLING PRICE]],3,FALSE)</f>
        <v>No</v>
      </c>
      <c r="J6211" s="16">
        <f ca="1">VLOOKUP(Table3[[#This Row],[PRODUCT ID]],Table1[[PRODUCT]:[SELLING PRICE]],4,FALSE)</f>
        <v>168</v>
      </c>
      <c r="K6211" s="16">
        <f ca="1">VLOOKUP(Table3[[#This Row],[PRODUCT ID]],Table1[[PRODUCT]:[SELLING PRICE]],5,FALSE)</f>
        <v>211.54682747939432</v>
      </c>
      <c r="L6211" s="16">
        <f ca="1">J6211*Table3[[#This Row],[QUANTITY]]</f>
        <v>168</v>
      </c>
      <c r="M6211" s="16">
        <f ca="1">K6211*Table3[[#This Row],[QUANTITY]]*(1-Table3[[#This Row],[DISCOUNT %]])</f>
        <v>209.72062836600358</v>
      </c>
      <c r="N6211" s="3">
        <f>DAY(Table3[[#This Row],[DATE]])</f>
        <v>1</v>
      </c>
      <c r="O6211" s="3" t="str">
        <f>TEXT(Table3[[#This Row],[DATE]],"mmm")</f>
        <v>Jan</v>
      </c>
      <c r="P6211" s="3">
        <f>YEAR(Table3[[#This Row],[DATE]])</f>
        <v>2038</v>
      </c>
    </row>
    <row r="6212" spans="1:16" x14ac:dyDescent="0.3">
      <c r="A6212" s="6">
        <v>50407</v>
      </c>
      <c r="B6212" s="7" t="s">
        <v>2018</v>
      </c>
      <c r="C6212" s="9">
        <f t="shared" ca="1" si="194"/>
        <v>2</v>
      </c>
      <c r="D6212" s="9" t="s">
        <v>2117</v>
      </c>
      <c r="E6212" s="9" t="s">
        <v>2116</v>
      </c>
      <c r="F6212" s="10">
        <f t="shared" ca="1" si="195"/>
        <v>3.0659796807427777E-2</v>
      </c>
      <c r="G6212" s="3" t="str">
        <f>VLOOKUP(Table3[[#This Row],[PRODUCT ID]],Table1[[PRODUCT]:[SELLING PRICE]],1,FALSE)</f>
        <v>Product966</v>
      </c>
      <c r="H6212" s="3" t="str">
        <f>VLOOKUP(Table3[[#This Row],[PRODUCT ID]],Table1[[PRODUCT]:[SELLING PRICE]],2,FALSE)</f>
        <v>Category1</v>
      </c>
      <c r="I6212" s="3" t="str">
        <f>VLOOKUP(Table3[[#This Row],[PRODUCT ID]],Table1[[PRODUCT]:[SELLING PRICE]],3,FALSE)</f>
        <v>No</v>
      </c>
      <c r="J6212" s="16">
        <f ca="1">VLOOKUP(Table3[[#This Row],[PRODUCT ID]],Table1[[PRODUCT]:[SELLING PRICE]],4,FALSE)</f>
        <v>191</v>
      </c>
      <c r="K6212" s="16">
        <f ca="1">VLOOKUP(Table3[[#This Row],[PRODUCT ID]],Table1[[PRODUCT]:[SELLING PRICE]],5,FALSE)</f>
        <v>313.48251704716955</v>
      </c>
      <c r="L6212" s="16">
        <f ca="1">J6212*Table3[[#This Row],[QUANTITY]]</f>
        <v>382</v>
      </c>
      <c r="M6212" s="16">
        <f ca="1">K6212*Table3[[#This Row],[QUANTITY]]*(1-Table3[[#This Row],[DISCOUNT %]])</f>
        <v>607.7424135436446</v>
      </c>
      <c r="N6212" s="3">
        <f>DAY(Table3[[#This Row],[DATE]])</f>
        <v>2</v>
      </c>
      <c r="O6212" s="3" t="str">
        <f>TEXT(Table3[[#This Row],[DATE]],"mmm")</f>
        <v>Jan</v>
      </c>
      <c r="P6212" s="3">
        <f>YEAR(Table3[[#This Row],[DATE]])</f>
        <v>2038</v>
      </c>
    </row>
    <row r="6213" spans="1:16" x14ac:dyDescent="0.3">
      <c r="A6213" s="6">
        <v>50408</v>
      </c>
      <c r="B6213" s="7" t="s">
        <v>2019</v>
      </c>
      <c r="C6213" s="9">
        <f t="shared" ca="1" si="194"/>
        <v>4</v>
      </c>
      <c r="D6213" s="9" t="s">
        <v>2115</v>
      </c>
      <c r="E6213" s="9" t="s">
        <v>2116</v>
      </c>
      <c r="F6213" s="10">
        <f t="shared" ca="1" si="195"/>
        <v>9.0561309702247971E-3</v>
      </c>
      <c r="G6213" s="3" t="str">
        <f>VLOOKUP(Table3[[#This Row],[PRODUCT ID]],Table1[[PRODUCT]:[SELLING PRICE]],1,FALSE)</f>
        <v>Product967</v>
      </c>
      <c r="H6213" s="3" t="str">
        <f>VLOOKUP(Table3[[#This Row],[PRODUCT ID]],Table1[[PRODUCT]:[SELLING PRICE]],2,FALSE)</f>
        <v>Category2</v>
      </c>
      <c r="I6213" s="3" t="str">
        <f>VLOOKUP(Table3[[#This Row],[PRODUCT ID]],Table1[[PRODUCT]:[SELLING PRICE]],3,FALSE)</f>
        <v>Ft</v>
      </c>
      <c r="J6213" s="16">
        <f ca="1">VLOOKUP(Table3[[#This Row],[PRODUCT ID]],Table1[[PRODUCT]:[SELLING PRICE]],4,FALSE)</f>
        <v>56</v>
      </c>
      <c r="K6213" s="16">
        <f ca="1">VLOOKUP(Table3[[#This Row],[PRODUCT ID]],Table1[[PRODUCT]:[SELLING PRICE]],5,FALSE)</f>
        <v>216.41254502695841</v>
      </c>
      <c r="L6213" s="16">
        <f ca="1">J6213*Table3[[#This Row],[QUANTITY]]</f>
        <v>224</v>
      </c>
      <c r="M6213" s="16">
        <f ca="1">K6213*Table3[[#This Row],[QUANTITY]]*(1-Table3[[#This Row],[DISCOUNT %]])</f>
        <v>857.81073870237833</v>
      </c>
      <c r="N6213" s="3">
        <f>DAY(Table3[[#This Row],[DATE]])</f>
        <v>3</v>
      </c>
      <c r="O6213" s="3" t="str">
        <f>TEXT(Table3[[#This Row],[DATE]],"mmm")</f>
        <v>Jan</v>
      </c>
      <c r="P6213" s="3">
        <f>YEAR(Table3[[#This Row],[DATE]])</f>
        <v>2038</v>
      </c>
    </row>
    <row r="6214" spans="1:16" x14ac:dyDescent="0.3">
      <c r="A6214" s="6">
        <v>50409</v>
      </c>
      <c r="B6214" s="7" t="s">
        <v>2020</v>
      </c>
      <c r="C6214" s="9">
        <f t="shared" ca="1" si="194"/>
        <v>13</v>
      </c>
      <c r="D6214" s="9" t="s">
        <v>2115</v>
      </c>
      <c r="E6214" s="9" t="s">
        <v>2118</v>
      </c>
      <c r="F6214" s="10">
        <f t="shared" ca="1" si="195"/>
        <v>5.6312792724693139E-2</v>
      </c>
      <c r="G6214" s="3" t="str">
        <f>VLOOKUP(Table3[[#This Row],[PRODUCT ID]],Table1[[PRODUCT]:[SELLING PRICE]],1,FALSE)</f>
        <v>Product968</v>
      </c>
      <c r="H6214" s="3" t="str">
        <f>VLOOKUP(Table3[[#This Row],[PRODUCT ID]],Table1[[PRODUCT]:[SELLING PRICE]],2,FALSE)</f>
        <v>Category3</v>
      </c>
      <c r="I6214" s="3" t="str">
        <f>VLOOKUP(Table3[[#This Row],[PRODUCT ID]],Table1[[PRODUCT]:[SELLING PRICE]],3,FALSE)</f>
        <v>No</v>
      </c>
      <c r="J6214" s="16">
        <f ca="1">VLOOKUP(Table3[[#This Row],[PRODUCT ID]],Table1[[PRODUCT]:[SELLING PRICE]],4,FALSE)</f>
        <v>161</v>
      </c>
      <c r="K6214" s="16">
        <f ca="1">VLOOKUP(Table3[[#This Row],[PRODUCT ID]],Table1[[PRODUCT]:[SELLING PRICE]],5,FALSE)</f>
        <v>264.80655390210205</v>
      </c>
      <c r="L6214" s="16">
        <f ca="1">J6214*Table3[[#This Row],[QUANTITY]]</f>
        <v>2093</v>
      </c>
      <c r="M6214" s="16">
        <f ca="1">K6214*Table3[[#This Row],[QUANTITY]]*(1-Table3[[#This Row],[DISCOUNT %]])</f>
        <v>3248.6292451609452</v>
      </c>
      <c r="N6214" s="3">
        <f>DAY(Table3[[#This Row],[DATE]])</f>
        <v>4</v>
      </c>
      <c r="O6214" s="3" t="str">
        <f>TEXT(Table3[[#This Row],[DATE]],"mmm")</f>
        <v>Jan</v>
      </c>
      <c r="P6214" s="3">
        <f>YEAR(Table3[[#This Row],[DATE]])</f>
        <v>2038</v>
      </c>
    </row>
    <row r="6215" spans="1:16" x14ac:dyDescent="0.3">
      <c r="A6215" s="6">
        <v>50410</v>
      </c>
      <c r="B6215" s="7" t="s">
        <v>2021</v>
      </c>
      <c r="C6215" s="9">
        <f t="shared" ca="1" si="194"/>
        <v>2</v>
      </c>
      <c r="D6215" s="9" t="s">
        <v>2115</v>
      </c>
      <c r="E6215" s="9" t="s">
        <v>2116</v>
      </c>
      <c r="F6215" s="10">
        <f t="shared" ca="1" si="195"/>
        <v>3.9261104654394724E-2</v>
      </c>
      <c r="G6215" s="3" t="str">
        <f>VLOOKUP(Table3[[#This Row],[PRODUCT ID]],Table1[[PRODUCT]:[SELLING PRICE]],1,FALSE)</f>
        <v>Product969</v>
      </c>
      <c r="H6215" s="3" t="str">
        <f>VLOOKUP(Table3[[#This Row],[PRODUCT ID]],Table1[[PRODUCT]:[SELLING PRICE]],2,FALSE)</f>
        <v>Category4</v>
      </c>
      <c r="I6215" s="3" t="str">
        <f>VLOOKUP(Table3[[#This Row],[PRODUCT ID]],Table1[[PRODUCT]:[SELLING PRICE]],3,FALSE)</f>
        <v>Kg</v>
      </c>
      <c r="J6215" s="16">
        <f ca="1">VLOOKUP(Table3[[#This Row],[PRODUCT ID]],Table1[[PRODUCT]:[SELLING PRICE]],4,FALSE)</f>
        <v>247</v>
      </c>
      <c r="K6215" s="16">
        <f ca="1">VLOOKUP(Table3[[#This Row],[PRODUCT ID]],Table1[[PRODUCT]:[SELLING PRICE]],5,FALSE)</f>
        <v>187.725454658583</v>
      </c>
      <c r="L6215" s="16">
        <f ca="1">J6215*Table3[[#This Row],[QUANTITY]]</f>
        <v>494</v>
      </c>
      <c r="M6215" s="16">
        <f ca="1">K6215*Table3[[#This Row],[QUANTITY]]*(1-Table3[[#This Row],[DISCOUNT %]])</f>
        <v>360.71029187387711</v>
      </c>
      <c r="N6215" s="3">
        <f>DAY(Table3[[#This Row],[DATE]])</f>
        <v>5</v>
      </c>
      <c r="O6215" s="3" t="str">
        <f>TEXT(Table3[[#This Row],[DATE]],"mmm")</f>
        <v>Jan</v>
      </c>
      <c r="P6215" s="3">
        <f>YEAR(Table3[[#This Row],[DATE]])</f>
        <v>2038</v>
      </c>
    </row>
    <row r="6216" spans="1:16" x14ac:dyDescent="0.3">
      <c r="A6216" s="6">
        <v>50411</v>
      </c>
      <c r="B6216" s="7" t="s">
        <v>2022</v>
      </c>
      <c r="C6216" s="9">
        <f t="shared" ca="1" si="194"/>
        <v>12</v>
      </c>
      <c r="D6216" s="9" t="s">
        <v>2116</v>
      </c>
      <c r="E6216" s="9" t="s">
        <v>2116</v>
      </c>
      <c r="F6216" s="10">
        <f t="shared" ca="1" si="195"/>
        <v>8.6056157087134738E-2</v>
      </c>
      <c r="G6216" s="3" t="str">
        <f>VLOOKUP(Table3[[#This Row],[PRODUCT ID]],Table1[[PRODUCT]:[SELLING PRICE]],1,FALSE)</f>
        <v>Product970</v>
      </c>
      <c r="H6216" s="3" t="str">
        <f>VLOOKUP(Table3[[#This Row],[PRODUCT ID]],Table1[[PRODUCT]:[SELLING PRICE]],2,FALSE)</f>
        <v>Category5</v>
      </c>
      <c r="I6216" s="3" t="str">
        <f>VLOOKUP(Table3[[#This Row],[PRODUCT ID]],Table1[[PRODUCT]:[SELLING PRICE]],3,FALSE)</f>
        <v>Kg</v>
      </c>
      <c r="J6216" s="16">
        <f ca="1">VLOOKUP(Table3[[#This Row],[PRODUCT ID]],Table1[[PRODUCT]:[SELLING PRICE]],4,FALSE)</f>
        <v>214</v>
      </c>
      <c r="K6216" s="16">
        <f ca="1">VLOOKUP(Table3[[#This Row],[PRODUCT ID]],Table1[[PRODUCT]:[SELLING PRICE]],5,FALSE)</f>
        <v>261.11380098204319</v>
      </c>
      <c r="L6216" s="16">
        <f ca="1">J6216*Table3[[#This Row],[QUANTITY]]</f>
        <v>2568</v>
      </c>
      <c r="M6216" s="16">
        <f ca="1">K6216*Table3[[#This Row],[QUANTITY]]*(1-Table3[[#This Row],[DISCOUNT %]])</f>
        <v>2863.7202084853639</v>
      </c>
      <c r="N6216" s="3">
        <f>DAY(Table3[[#This Row],[DATE]])</f>
        <v>6</v>
      </c>
      <c r="O6216" s="3" t="str">
        <f>TEXT(Table3[[#This Row],[DATE]],"mmm")</f>
        <v>Jan</v>
      </c>
      <c r="P6216" s="3">
        <f>YEAR(Table3[[#This Row],[DATE]])</f>
        <v>2038</v>
      </c>
    </row>
    <row r="6217" spans="1:16" x14ac:dyDescent="0.3">
      <c r="A6217" s="6">
        <v>50412</v>
      </c>
      <c r="B6217" s="7" t="s">
        <v>2023</v>
      </c>
      <c r="C6217" s="9">
        <f t="shared" ca="1" si="194"/>
        <v>10</v>
      </c>
      <c r="D6217" s="9" t="s">
        <v>2116</v>
      </c>
      <c r="E6217" s="9" t="s">
        <v>2116</v>
      </c>
      <c r="F6217" s="10">
        <f t="shared" ca="1" si="195"/>
        <v>1.7979895017701929E-2</v>
      </c>
      <c r="G6217" s="3" t="str">
        <f>VLOOKUP(Table3[[#This Row],[PRODUCT ID]],Table1[[PRODUCT]:[SELLING PRICE]],1,FALSE)</f>
        <v>Product971</v>
      </c>
      <c r="H6217" s="3" t="str">
        <f>VLOOKUP(Table3[[#This Row],[PRODUCT ID]],Table1[[PRODUCT]:[SELLING PRICE]],2,FALSE)</f>
        <v>Category1</v>
      </c>
      <c r="I6217" s="3" t="str">
        <f>VLOOKUP(Table3[[#This Row],[PRODUCT ID]],Table1[[PRODUCT]:[SELLING PRICE]],3,FALSE)</f>
        <v>Lt</v>
      </c>
      <c r="J6217" s="16">
        <f ca="1">VLOOKUP(Table3[[#This Row],[PRODUCT ID]],Table1[[PRODUCT]:[SELLING PRICE]],4,FALSE)</f>
        <v>141</v>
      </c>
      <c r="K6217" s="16">
        <f ca="1">VLOOKUP(Table3[[#This Row],[PRODUCT ID]],Table1[[PRODUCT]:[SELLING PRICE]],5,FALSE)</f>
        <v>77.477024235740245</v>
      </c>
      <c r="L6217" s="16">
        <f ca="1">J6217*Table3[[#This Row],[QUANTITY]]</f>
        <v>1410</v>
      </c>
      <c r="M6217" s="16">
        <f ca="1">K6217*Table3[[#This Row],[QUANTITY]]*(1-Table3[[#This Row],[DISCOUNT %]])</f>
        <v>760.83995473697689</v>
      </c>
      <c r="N6217" s="3">
        <f>DAY(Table3[[#This Row],[DATE]])</f>
        <v>7</v>
      </c>
      <c r="O6217" s="3" t="str">
        <f>TEXT(Table3[[#This Row],[DATE]],"mmm")</f>
        <v>Jan</v>
      </c>
      <c r="P6217" s="3">
        <f>YEAR(Table3[[#This Row],[DATE]])</f>
        <v>2038</v>
      </c>
    </row>
    <row r="6218" spans="1:16" x14ac:dyDescent="0.3">
      <c r="A6218" s="6">
        <v>50413</v>
      </c>
      <c r="B6218" s="7" t="s">
        <v>2024</v>
      </c>
      <c r="C6218" s="9">
        <f t="shared" ca="1" si="194"/>
        <v>7</v>
      </c>
      <c r="D6218" s="9" t="s">
        <v>2116</v>
      </c>
      <c r="E6218" s="9" t="s">
        <v>2116</v>
      </c>
      <c r="F6218" s="10">
        <f t="shared" ca="1" si="195"/>
        <v>5.5469288027633734E-2</v>
      </c>
      <c r="G6218" s="3" t="str">
        <f>VLOOKUP(Table3[[#This Row],[PRODUCT ID]],Table1[[PRODUCT]:[SELLING PRICE]],1,FALSE)</f>
        <v>Product972</v>
      </c>
      <c r="H6218" s="3" t="str">
        <f>VLOOKUP(Table3[[#This Row],[PRODUCT ID]],Table1[[PRODUCT]:[SELLING PRICE]],2,FALSE)</f>
        <v>Category2</v>
      </c>
      <c r="I6218" s="3" t="str">
        <f>VLOOKUP(Table3[[#This Row],[PRODUCT ID]],Table1[[PRODUCT]:[SELLING PRICE]],3,FALSE)</f>
        <v>Kg</v>
      </c>
      <c r="J6218" s="16">
        <f ca="1">VLOOKUP(Table3[[#This Row],[PRODUCT ID]],Table1[[PRODUCT]:[SELLING PRICE]],4,FALSE)</f>
        <v>70</v>
      </c>
      <c r="K6218" s="16">
        <f ca="1">VLOOKUP(Table3[[#This Row],[PRODUCT ID]],Table1[[PRODUCT]:[SELLING PRICE]],5,FALSE)</f>
        <v>233.64503392752269</v>
      </c>
      <c r="L6218" s="16">
        <f ca="1">J6218*Table3[[#This Row],[QUANTITY]]</f>
        <v>490</v>
      </c>
      <c r="M6218" s="16">
        <f ca="1">K6218*Table3[[#This Row],[QUANTITY]]*(1-Table3[[#This Row],[DISCOUNT %]])</f>
        <v>1544.7943717105948</v>
      </c>
      <c r="N6218" s="3">
        <f>DAY(Table3[[#This Row],[DATE]])</f>
        <v>8</v>
      </c>
      <c r="O6218" s="3" t="str">
        <f>TEXT(Table3[[#This Row],[DATE]],"mmm")</f>
        <v>Jan</v>
      </c>
      <c r="P6218" s="3">
        <f>YEAR(Table3[[#This Row],[DATE]])</f>
        <v>2038</v>
      </c>
    </row>
    <row r="6219" spans="1:16" x14ac:dyDescent="0.3">
      <c r="A6219" s="6">
        <v>50414</v>
      </c>
      <c r="B6219" s="7" t="s">
        <v>2025</v>
      </c>
      <c r="C6219" s="9">
        <f t="shared" ca="1" si="194"/>
        <v>12</v>
      </c>
      <c r="D6219" s="9" t="s">
        <v>2115</v>
      </c>
      <c r="E6219" s="9" t="s">
        <v>2116</v>
      </c>
      <c r="F6219" s="10">
        <f t="shared" ca="1" si="195"/>
        <v>1.6158930444814212E-2</v>
      </c>
      <c r="G6219" s="3" t="str">
        <f>VLOOKUP(Table3[[#This Row],[PRODUCT ID]],Table1[[PRODUCT]:[SELLING PRICE]],1,FALSE)</f>
        <v>Product973</v>
      </c>
      <c r="H6219" s="3" t="str">
        <f>VLOOKUP(Table3[[#This Row],[PRODUCT ID]],Table1[[PRODUCT]:[SELLING PRICE]],2,FALSE)</f>
        <v>Category3</v>
      </c>
      <c r="I6219" s="3" t="str">
        <f>VLOOKUP(Table3[[#This Row],[PRODUCT ID]],Table1[[PRODUCT]:[SELLING PRICE]],3,FALSE)</f>
        <v>Lt</v>
      </c>
      <c r="J6219" s="16">
        <f ca="1">VLOOKUP(Table3[[#This Row],[PRODUCT ID]],Table1[[PRODUCT]:[SELLING PRICE]],4,FALSE)</f>
        <v>93</v>
      </c>
      <c r="K6219" s="16">
        <f ca="1">VLOOKUP(Table3[[#This Row],[PRODUCT ID]],Table1[[PRODUCT]:[SELLING PRICE]],5,FALSE)</f>
        <v>153.64931978999539</v>
      </c>
      <c r="L6219" s="16">
        <f ca="1">J6219*Table3[[#This Row],[QUANTITY]]</f>
        <v>1116</v>
      </c>
      <c r="M6219" s="16">
        <f ca="1">K6219*Table3[[#This Row],[QUANTITY]]*(1-Table3[[#This Row],[DISCOUNT %]])</f>
        <v>1813.9981334233901</v>
      </c>
      <c r="N6219" s="3">
        <f>DAY(Table3[[#This Row],[DATE]])</f>
        <v>9</v>
      </c>
      <c r="O6219" s="3" t="str">
        <f>TEXT(Table3[[#This Row],[DATE]],"mmm")</f>
        <v>Jan</v>
      </c>
      <c r="P6219" s="3">
        <f>YEAR(Table3[[#This Row],[DATE]])</f>
        <v>2038</v>
      </c>
    </row>
    <row r="6220" spans="1:16" x14ac:dyDescent="0.3">
      <c r="A6220" s="6">
        <v>50415</v>
      </c>
      <c r="B6220" s="7" t="s">
        <v>2026</v>
      </c>
      <c r="C6220" s="9">
        <f t="shared" ca="1" si="194"/>
        <v>10</v>
      </c>
      <c r="D6220" s="9" t="s">
        <v>2117</v>
      </c>
      <c r="E6220" s="9" t="s">
        <v>2118</v>
      </c>
      <c r="F6220" s="10">
        <f t="shared" ca="1" si="195"/>
        <v>4.4427646709795057E-2</v>
      </c>
      <c r="G6220" s="3" t="str">
        <f>VLOOKUP(Table3[[#This Row],[PRODUCT ID]],Table1[[PRODUCT]:[SELLING PRICE]],1,FALSE)</f>
        <v>Product974</v>
      </c>
      <c r="H6220" s="3" t="str">
        <f>VLOOKUP(Table3[[#This Row],[PRODUCT ID]],Table1[[PRODUCT]:[SELLING PRICE]],2,FALSE)</f>
        <v>Category4</v>
      </c>
      <c r="I6220" s="3" t="str">
        <f>VLOOKUP(Table3[[#This Row],[PRODUCT ID]],Table1[[PRODUCT]:[SELLING PRICE]],3,FALSE)</f>
        <v>Ft</v>
      </c>
      <c r="J6220" s="16">
        <f ca="1">VLOOKUP(Table3[[#This Row],[PRODUCT ID]],Table1[[PRODUCT]:[SELLING PRICE]],4,FALSE)</f>
        <v>133</v>
      </c>
      <c r="K6220" s="16">
        <f ca="1">VLOOKUP(Table3[[#This Row],[PRODUCT ID]],Table1[[PRODUCT]:[SELLING PRICE]],5,FALSE)</f>
        <v>176.23249842237516</v>
      </c>
      <c r="L6220" s="16">
        <f ca="1">J6220*Table3[[#This Row],[QUANTITY]]</f>
        <v>1330</v>
      </c>
      <c r="M6220" s="16">
        <f ca="1">K6220*Table3[[#This Row],[QUANTITY]]*(1-Table3[[#This Row],[DISCOUNT %]])</f>
        <v>1684.0290324368136</v>
      </c>
      <c r="N6220" s="3">
        <f>DAY(Table3[[#This Row],[DATE]])</f>
        <v>10</v>
      </c>
      <c r="O6220" s="3" t="str">
        <f>TEXT(Table3[[#This Row],[DATE]],"mmm")</f>
        <v>Jan</v>
      </c>
      <c r="P6220" s="3">
        <f>YEAR(Table3[[#This Row],[DATE]])</f>
        <v>2038</v>
      </c>
    </row>
    <row r="6221" spans="1:16" x14ac:dyDescent="0.3">
      <c r="A6221" s="6">
        <v>50416</v>
      </c>
      <c r="B6221" s="7" t="s">
        <v>2027</v>
      </c>
      <c r="C6221" s="9">
        <f t="shared" ca="1" si="194"/>
        <v>1</v>
      </c>
      <c r="D6221" s="9" t="s">
        <v>2117</v>
      </c>
      <c r="E6221" s="9" t="s">
        <v>2118</v>
      </c>
      <c r="F6221" s="10">
        <f t="shared" ca="1" si="195"/>
        <v>8.593034383738278E-2</v>
      </c>
      <c r="G6221" s="3" t="str">
        <f>VLOOKUP(Table3[[#This Row],[PRODUCT ID]],Table1[[PRODUCT]:[SELLING PRICE]],1,FALSE)</f>
        <v>Product975</v>
      </c>
      <c r="H6221" s="3" t="str">
        <f>VLOOKUP(Table3[[#This Row],[PRODUCT ID]],Table1[[PRODUCT]:[SELLING PRICE]],2,FALSE)</f>
        <v>Category5</v>
      </c>
      <c r="I6221" s="3" t="str">
        <f>VLOOKUP(Table3[[#This Row],[PRODUCT ID]],Table1[[PRODUCT]:[SELLING PRICE]],3,FALSE)</f>
        <v>Kg</v>
      </c>
      <c r="J6221" s="16">
        <f ca="1">VLOOKUP(Table3[[#This Row],[PRODUCT ID]],Table1[[PRODUCT]:[SELLING PRICE]],4,FALSE)</f>
        <v>158</v>
      </c>
      <c r="K6221" s="16">
        <f ca="1">VLOOKUP(Table3[[#This Row],[PRODUCT ID]],Table1[[PRODUCT]:[SELLING PRICE]],5,FALSE)</f>
        <v>293.12434081934754</v>
      </c>
      <c r="L6221" s="16">
        <f ca="1">J6221*Table3[[#This Row],[QUANTITY]]</f>
        <v>158</v>
      </c>
      <c r="M6221" s="16">
        <f ca="1">K6221*Table3[[#This Row],[QUANTITY]]*(1-Table3[[#This Row],[DISCOUNT %]])</f>
        <v>267.93606542563487</v>
      </c>
      <c r="N6221" s="3">
        <f>DAY(Table3[[#This Row],[DATE]])</f>
        <v>11</v>
      </c>
      <c r="O6221" s="3" t="str">
        <f>TEXT(Table3[[#This Row],[DATE]],"mmm")</f>
        <v>Jan</v>
      </c>
      <c r="P6221" s="3">
        <f>YEAR(Table3[[#This Row],[DATE]])</f>
        <v>2038</v>
      </c>
    </row>
    <row r="6222" spans="1:16" x14ac:dyDescent="0.3">
      <c r="A6222" s="6">
        <v>50417</v>
      </c>
      <c r="B6222" s="7" t="s">
        <v>2028</v>
      </c>
      <c r="C6222" s="9">
        <f t="shared" ca="1" si="194"/>
        <v>3</v>
      </c>
      <c r="D6222" s="9" t="s">
        <v>2116</v>
      </c>
      <c r="E6222" s="9" t="s">
        <v>2116</v>
      </c>
      <c r="F6222" s="10">
        <f t="shared" ca="1" si="195"/>
        <v>8.208203861620772E-2</v>
      </c>
      <c r="G6222" s="3" t="str">
        <f>VLOOKUP(Table3[[#This Row],[PRODUCT ID]],Table1[[PRODUCT]:[SELLING PRICE]],1,FALSE)</f>
        <v>Product976</v>
      </c>
      <c r="H6222" s="3" t="str">
        <f>VLOOKUP(Table3[[#This Row],[PRODUCT ID]],Table1[[PRODUCT]:[SELLING PRICE]],2,FALSE)</f>
        <v>Category1</v>
      </c>
      <c r="I6222" s="3" t="str">
        <f>VLOOKUP(Table3[[#This Row],[PRODUCT ID]],Table1[[PRODUCT]:[SELLING PRICE]],3,FALSE)</f>
        <v>No</v>
      </c>
      <c r="J6222" s="16">
        <f ca="1">VLOOKUP(Table3[[#This Row],[PRODUCT ID]],Table1[[PRODUCT]:[SELLING PRICE]],4,FALSE)</f>
        <v>62</v>
      </c>
      <c r="K6222" s="16">
        <f ca="1">VLOOKUP(Table3[[#This Row],[PRODUCT ID]],Table1[[PRODUCT]:[SELLING PRICE]],5,FALSE)</f>
        <v>303.50415718132683</v>
      </c>
      <c r="L6222" s="16">
        <f ca="1">J6222*Table3[[#This Row],[QUANTITY]]</f>
        <v>186</v>
      </c>
      <c r="M6222" s="16">
        <f ca="1">K6222*Table3[[#This Row],[QUANTITY]]*(1-Table3[[#This Row],[DISCOUNT %]])</f>
        <v>835.77575169416866</v>
      </c>
      <c r="N6222" s="3">
        <f>DAY(Table3[[#This Row],[DATE]])</f>
        <v>12</v>
      </c>
      <c r="O6222" s="3" t="str">
        <f>TEXT(Table3[[#This Row],[DATE]],"mmm")</f>
        <v>Jan</v>
      </c>
      <c r="P6222" s="3">
        <f>YEAR(Table3[[#This Row],[DATE]])</f>
        <v>2038</v>
      </c>
    </row>
    <row r="6223" spans="1:16" x14ac:dyDescent="0.3">
      <c r="A6223" s="6">
        <v>50418</v>
      </c>
      <c r="B6223" s="7" t="s">
        <v>2029</v>
      </c>
      <c r="C6223" s="9">
        <f t="shared" ca="1" si="194"/>
        <v>9</v>
      </c>
      <c r="D6223" s="9" t="s">
        <v>2116</v>
      </c>
      <c r="E6223" s="9" t="s">
        <v>2116</v>
      </c>
      <c r="F6223" s="10">
        <f t="shared" ca="1" si="195"/>
        <v>1.661279280808884E-2</v>
      </c>
      <c r="G6223" s="3" t="str">
        <f>VLOOKUP(Table3[[#This Row],[PRODUCT ID]],Table1[[PRODUCT]:[SELLING PRICE]],1,FALSE)</f>
        <v>Product977</v>
      </c>
      <c r="H6223" s="3" t="str">
        <f>VLOOKUP(Table3[[#This Row],[PRODUCT ID]],Table1[[PRODUCT]:[SELLING PRICE]],2,FALSE)</f>
        <v>Category2</v>
      </c>
      <c r="I6223" s="3" t="str">
        <f>VLOOKUP(Table3[[#This Row],[PRODUCT ID]],Table1[[PRODUCT]:[SELLING PRICE]],3,FALSE)</f>
        <v>No</v>
      </c>
      <c r="J6223" s="16">
        <f ca="1">VLOOKUP(Table3[[#This Row],[PRODUCT ID]],Table1[[PRODUCT]:[SELLING PRICE]],4,FALSE)</f>
        <v>146</v>
      </c>
      <c r="K6223" s="16">
        <f ca="1">VLOOKUP(Table3[[#This Row],[PRODUCT ID]],Table1[[PRODUCT]:[SELLING PRICE]],5,FALSE)</f>
        <v>66.452082704942995</v>
      </c>
      <c r="L6223" s="16">
        <f ca="1">J6223*Table3[[#This Row],[QUANTITY]]</f>
        <v>1314</v>
      </c>
      <c r="M6223" s="16">
        <f ca="1">K6223*Table3[[#This Row],[QUANTITY]]*(1-Table3[[#This Row],[DISCOUNT %]])</f>
        <v>588.13315220969821</v>
      </c>
      <c r="N6223" s="3">
        <f>DAY(Table3[[#This Row],[DATE]])</f>
        <v>13</v>
      </c>
      <c r="O6223" s="3" t="str">
        <f>TEXT(Table3[[#This Row],[DATE]],"mmm")</f>
        <v>Jan</v>
      </c>
      <c r="P6223" s="3">
        <f>YEAR(Table3[[#This Row],[DATE]])</f>
        <v>2038</v>
      </c>
    </row>
    <row r="6224" spans="1:16" x14ac:dyDescent="0.3">
      <c r="A6224" s="6">
        <v>50419</v>
      </c>
      <c r="B6224" s="7" t="s">
        <v>2030</v>
      </c>
      <c r="C6224" s="9">
        <f t="shared" ca="1" si="194"/>
        <v>15</v>
      </c>
      <c r="D6224" s="9" t="s">
        <v>2116</v>
      </c>
      <c r="E6224" s="9" t="s">
        <v>2116</v>
      </c>
      <c r="F6224" s="10">
        <f t="shared" ca="1" si="195"/>
        <v>1.9389940004375685E-2</v>
      </c>
      <c r="G6224" s="3" t="str">
        <f>VLOOKUP(Table3[[#This Row],[PRODUCT ID]],Table1[[PRODUCT]:[SELLING PRICE]],1,FALSE)</f>
        <v>Product978</v>
      </c>
      <c r="H6224" s="3" t="str">
        <f>VLOOKUP(Table3[[#This Row],[PRODUCT ID]],Table1[[PRODUCT]:[SELLING PRICE]],2,FALSE)</f>
        <v>Category3</v>
      </c>
      <c r="I6224" s="3" t="str">
        <f>VLOOKUP(Table3[[#This Row],[PRODUCT ID]],Table1[[PRODUCT]:[SELLING PRICE]],3,FALSE)</f>
        <v>Ft</v>
      </c>
      <c r="J6224" s="16">
        <f ca="1">VLOOKUP(Table3[[#This Row],[PRODUCT ID]],Table1[[PRODUCT]:[SELLING PRICE]],4,FALSE)</f>
        <v>111</v>
      </c>
      <c r="K6224" s="16">
        <f ca="1">VLOOKUP(Table3[[#This Row],[PRODUCT ID]],Table1[[PRODUCT]:[SELLING PRICE]],5,FALSE)</f>
        <v>260.62657011358061</v>
      </c>
      <c r="L6224" s="16">
        <f ca="1">J6224*Table3[[#This Row],[QUANTITY]]</f>
        <v>1665</v>
      </c>
      <c r="M6224" s="16">
        <f ca="1">K6224*Table3[[#This Row],[QUANTITY]]*(1-Table3[[#This Row],[DISCOUNT %]])</f>
        <v>3833.5955483329808</v>
      </c>
      <c r="N6224" s="3">
        <f>DAY(Table3[[#This Row],[DATE]])</f>
        <v>14</v>
      </c>
      <c r="O6224" s="3" t="str">
        <f>TEXT(Table3[[#This Row],[DATE]],"mmm")</f>
        <v>Jan</v>
      </c>
      <c r="P6224" s="3">
        <f>YEAR(Table3[[#This Row],[DATE]])</f>
        <v>2038</v>
      </c>
    </row>
    <row r="6225" spans="1:16" x14ac:dyDescent="0.3">
      <c r="A6225" s="6">
        <v>50420</v>
      </c>
      <c r="B6225" s="7" t="s">
        <v>2031</v>
      </c>
      <c r="C6225" s="9">
        <f t="shared" ca="1" si="194"/>
        <v>3</v>
      </c>
      <c r="D6225" s="9" t="s">
        <v>2116</v>
      </c>
      <c r="E6225" s="9" t="s">
        <v>2116</v>
      </c>
      <c r="F6225" s="10">
        <f t="shared" ca="1" si="195"/>
        <v>6.8831621642714821E-2</v>
      </c>
      <c r="G6225" s="3" t="str">
        <f>VLOOKUP(Table3[[#This Row],[PRODUCT ID]],Table1[[PRODUCT]:[SELLING PRICE]],1,FALSE)</f>
        <v>Product979</v>
      </c>
      <c r="H6225" s="3" t="str">
        <f>VLOOKUP(Table3[[#This Row],[PRODUCT ID]],Table1[[PRODUCT]:[SELLING PRICE]],2,FALSE)</f>
        <v>Category4</v>
      </c>
      <c r="I6225" s="3" t="str">
        <f>VLOOKUP(Table3[[#This Row],[PRODUCT ID]],Table1[[PRODUCT]:[SELLING PRICE]],3,FALSE)</f>
        <v>No</v>
      </c>
      <c r="J6225" s="16">
        <f ca="1">VLOOKUP(Table3[[#This Row],[PRODUCT ID]],Table1[[PRODUCT]:[SELLING PRICE]],4,FALSE)</f>
        <v>89</v>
      </c>
      <c r="K6225" s="16">
        <f ca="1">VLOOKUP(Table3[[#This Row],[PRODUCT ID]],Table1[[PRODUCT]:[SELLING PRICE]],5,FALSE)</f>
        <v>54.604199474244247</v>
      </c>
      <c r="L6225" s="16">
        <f ca="1">J6225*Table3[[#This Row],[QUANTITY]]</f>
        <v>267</v>
      </c>
      <c r="M6225" s="16">
        <f ca="1">K6225*Table3[[#This Row],[QUANTITY]]*(1-Table3[[#This Row],[DISCOUNT %]])</f>
        <v>152.53711162778922</v>
      </c>
      <c r="N6225" s="3">
        <f>DAY(Table3[[#This Row],[DATE]])</f>
        <v>15</v>
      </c>
      <c r="O6225" s="3" t="str">
        <f>TEXT(Table3[[#This Row],[DATE]],"mmm")</f>
        <v>Jan</v>
      </c>
      <c r="P6225" s="3">
        <f>YEAR(Table3[[#This Row],[DATE]])</f>
        <v>2038</v>
      </c>
    </row>
    <row r="6226" spans="1:16" x14ac:dyDescent="0.3">
      <c r="A6226" s="6">
        <v>50421</v>
      </c>
      <c r="B6226" s="7" t="s">
        <v>2032</v>
      </c>
      <c r="C6226" s="9">
        <f t="shared" ca="1" si="194"/>
        <v>15</v>
      </c>
      <c r="D6226" s="9" t="s">
        <v>2115</v>
      </c>
      <c r="E6226" s="9" t="s">
        <v>2118</v>
      </c>
      <c r="F6226" s="10">
        <f t="shared" ca="1" si="195"/>
        <v>1.6446182375287745E-2</v>
      </c>
      <c r="G6226" s="3" t="str">
        <f>VLOOKUP(Table3[[#This Row],[PRODUCT ID]],Table1[[PRODUCT]:[SELLING PRICE]],1,FALSE)</f>
        <v>Product980</v>
      </c>
      <c r="H6226" s="3" t="str">
        <f>VLOOKUP(Table3[[#This Row],[PRODUCT ID]],Table1[[PRODUCT]:[SELLING PRICE]],2,FALSE)</f>
        <v>Category5</v>
      </c>
      <c r="I6226" s="3" t="str">
        <f>VLOOKUP(Table3[[#This Row],[PRODUCT ID]],Table1[[PRODUCT]:[SELLING PRICE]],3,FALSE)</f>
        <v>Kg</v>
      </c>
      <c r="J6226" s="16">
        <f ca="1">VLOOKUP(Table3[[#This Row],[PRODUCT ID]],Table1[[PRODUCT]:[SELLING PRICE]],4,FALSE)</f>
        <v>240</v>
      </c>
      <c r="K6226" s="16">
        <f ca="1">VLOOKUP(Table3[[#This Row],[PRODUCT ID]],Table1[[PRODUCT]:[SELLING PRICE]],5,FALSE)</f>
        <v>275.83347724875819</v>
      </c>
      <c r="L6226" s="16">
        <f ca="1">J6226*Table3[[#This Row],[QUANTITY]]</f>
        <v>3600</v>
      </c>
      <c r="M6226" s="16">
        <f ca="1">K6226*Table3[[#This Row],[QUANTITY]]*(1-Table3[[#This Row],[DISCOUNT %]])</f>
        <v>4069.4560436507304</v>
      </c>
      <c r="N6226" s="3">
        <f>DAY(Table3[[#This Row],[DATE]])</f>
        <v>16</v>
      </c>
      <c r="O6226" s="3" t="str">
        <f>TEXT(Table3[[#This Row],[DATE]],"mmm")</f>
        <v>Jan</v>
      </c>
      <c r="P6226" s="3">
        <f>YEAR(Table3[[#This Row],[DATE]])</f>
        <v>2038</v>
      </c>
    </row>
    <row r="6227" spans="1:16" x14ac:dyDescent="0.3">
      <c r="A6227" s="6">
        <v>50422</v>
      </c>
      <c r="B6227" s="7" t="s">
        <v>2033</v>
      </c>
      <c r="C6227" s="9">
        <f t="shared" ca="1" si="194"/>
        <v>5</v>
      </c>
      <c r="D6227" s="9" t="s">
        <v>2116</v>
      </c>
      <c r="E6227" s="9" t="s">
        <v>2116</v>
      </c>
      <c r="F6227" s="10">
        <f t="shared" ca="1" si="195"/>
        <v>5.3460676032107669E-2</v>
      </c>
      <c r="G6227" s="3" t="str">
        <f>VLOOKUP(Table3[[#This Row],[PRODUCT ID]],Table1[[PRODUCT]:[SELLING PRICE]],1,FALSE)</f>
        <v>Product981</v>
      </c>
      <c r="H6227" s="3" t="str">
        <f>VLOOKUP(Table3[[#This Row],[PRODUCT ID]],Table1[[PRODUCT]:[SELLING PRICE]],2,FALSE)</f>
        <v>Category1</v>
      </c>
      <c r="I6227" s="3" t="str">
        <f>VLOOKUP(Table3[[#This Row],[PRODUCT ID]],Table1[[PRODUCT]:[SELLING PRICE]],3,FALSE)</f>
        <v>Kg</v>
      </c>
      <c r="J6227" s="16">
        <f ca="1">VLOOKUP(Table3[[#This Row],[PRODUCT ID]],Table1[[PRODUCT]:[SELLING PRICE]],4,FALSE)</f>
        <v>158</v>
      </c>
      <c r="K6227" s="16">
        <f ca="1">VLOOKUP(Table3[[#This Row],[PRODUCT ID]],Table1[[PRODUCT]:[SELLING PRICE]],5,FALSE)</f>
        <v>113.20766691588598</v>
      </c>
      <c r="L6227" s="16">
        <f ca="1">J6227*Table3[[#This Row],[QUANTITY]]</f>
        <v>790</v>
      </c>
      <c r="M6227" s="16">
        <f ca="1">K6227*Table3[[#This Row],[QUANTITY]]*(1-Table3[[#This Row],[DISCOUNT %]])</f>
        <v>535.77754255272521</v>
      </c>
      <c r="N6227" s="3">
        <f>DAY(Table3[[#This Row],[DATE]])</f>
        <v>17</v>
      </c>
      <c r="O6227" s="3" t="str">
        <f>TEXT(Table3[[#This Row],[DATE]],"mmm")</f>
        <v>Jan</v>
      </c>
      <c r="P6227" s="3">
        <f>YEAR(Table3[[#This Row],[DATE]])</f>
        <v>2038</v>
      </c>
    </row>
    <row r="6228" spans="1:16" x14ac:dyDescent="0.3">
      <c r="A6228" s="6">
        <v>50423</v>
      </c>
      <c r="B6228" s="7" t="s">
        <v>2034</v>
      </c>
      <c r="C6228" s="9">
        <f t="shared" ca="1" si="194"/>
        <v>12</v>
      </c>
      <c r="D6228" s="9" t="s">
        <v>2117</v>
      </c>
      <c r="E6228" s="9" t="s">
        <v>2116</v>
      </c>
      <c r="F6228" s="10">
        <f t="shared" ca="1" si="195"/>
        <v>4.3319677711512454E-2</v>
      </c>
      <c r="G6228" s="3" t="str">
        <f>VLOOKUP(Table3[[#This Row],[PRODUCT ID]],Table1[[PRODUCT]:[SELLING PRICE]],1,FALSE)</f>
        <v>Product982</v>
      </c>
      <c r="H6228" s="3" t="str">
        <f>VLOOKUP(Table3[[#This Row],[PRODUCT ID]],Table1[[PRODUCT]:[SELLING PRICE]],2,FALSE)</f>
        <v>Category2</v>
      </c>
      <c r="I6228" s="3" t="str">
        <f>VLOOKUP(Table3[[#This Row],[PRODUCT ID]],Table1[[PRODUCT]:[SELLING PRICE]],3,FALSE)</f>
        <v>Lt</v>
      </c>
      <c r="J6228" s="16">
        <f ca="1">VLOOKUP(Table3[[#This Row],[PRODUCT ID]],Table1[[PRODUCT]:[SELLING PRICE]],4,FALSE)</f>
        <v>22</v>
      </c>
      <c r="K6228" s="16">
        <f ca="1">VLOOKUP(Table3[[#This Row],[PRODUCT ID]],Table1[[PRODUCT]:[SELLING PRICE]],5,FALSE)</f>
        <v>168.78344322595376</v>
      </c>
      <c r="L6228" s="16">
        <f ca="1">J6228*Table3[[#This Row],[QUANTITY]]</f>
        <v>264</v>
      </c>
      <c r="M6228" s="16">
        <f ca="1">K6228*Table3[[#This Row],[QUANTITY]]*(1-Table3[[#This Row],[DISCOUNT %]])</f>
        <v>1937.661586348393</v>
      </c>
      <c r="N6228" s="3">
        <f>DAY(Table3[[#This Row],[DATE]])</f>
        <v>18</v>
      </c>
      <c r="O6228" s="3" t="str">
        <f>TEXT(Table3[[#This Row],[DATE]],"mmm")</f>
        <v>Jan</v>
      </c>
      <c r="P6228" s="3">
        <f>YEAR(Table3[[#This Row],[DATE]])</f>
        <v>2038</v>
      </c>
    </row>
    <row r="6229" spans="1:16" x14ac:dyDescent="0.3">
      <c r="A6229" s="6">
        <v>50424</v>
      </c>
      <c r="B6229" s="7" t="s">
        <v>2035</v>
      </c>
      <c r="C6229" s="9">
        <f t="shared" ca="1" si="194"/>
        <v>12</v>
      </c>
      <c r="D6229" s="9" t="s">
        <v>2115</v>
      </c>
      <c r="E6229" s="9" t="s">
        <v>2116</v>
      </c>
      <c r="F6229" s="10">
        <f t="shared" ca="1" si="195"/>
        <v>7.1092287239950133E-2</v>
      </c>
      <c r="G6229" s="3" t="str">
        <f>VLOOKUP(Table3[[#This Row],[PRODUCT ID]],Table1[[PRODUCT]:[SELLING PRICE]],1,FALSE)</f>
        <v>Product983</v>
      </c>
      <c r="H6229" s="3" t="str">
        <f>VLOOKUP(Table3[[#This Row],[PRODUCT ID]],Table1[[PRODUCT]:[SELLING PRICE]],2,FALSE)</f>
        <v>Category3</v>
      </c>
      <c r="I6229" s="3" t="str">
        <f>VLOOKUP(Table3[[#This Row],[PRODUCT ID]],Table1[[PRODUCT]:[SELLING PRICE]],3,FALSE)</f>
        <v>Kg</v>
      </c>
      <c r="J6229" s="16">
        <f ca="1">VLOOKUP(Table3[[#This Row],[PRODUCT ID]],Table1[[PRODUCT]:[SELLING PRICE]],4,FALSE)</f>
        <v>178</v>
      </c>
      <c r="K6229" s="16">
        <f ca="1">VLOOKUP(Table3[[#This Row],[PRODUCT ID]],Table1[[PRODUCT]:[SELLING PRICE]],5,FALSE)</f>
        <v>299.91857062901818</v>
      </c>
      <c r="L6229" s="16">
        <f ca="1">J6229*Table3[[#This Row],[QUANTITY]]</f>
        <v>2136</v>
      </c>
      <c r="M6229" s="16">
        <f ca="1">K6229*Table3[[#This Row],[QUANTITY]]*(1-Table3[[#This Row],[DISCOUNT %]])</f>
        <v>3343.1600814871772</v>
      </c>
      <c r="N6229" s="3">
        <f>DAY(Table3[[#This Row],[DATE]])</f>
        <v>19</v>
      </c>
      <c r="O6229" s="3" t="str">
        <f>TEXT(Table3[[#This Row],[DATE]],"mmm")</f>
        <v>Jan</v>
      </c>
      <c r="P6229" s="3">
        <f>YEAR(Table3[[#This Row],[DATE]])</f>
        <v>2038</v>
      </c>
    </row>
    <row r="6230" spans="1:16" x14ac:dyDescent="0.3">
      <c r="A6230" s="6">
        <v>50425</v>
      </c>
      <c r="B6230" s="7" t="s">
        <v>2036</v>
      </c>
      <c r="C6230" s="9">
        <f t="shared" ca="1" si="194"/>
        <v>9</v>
      </c>
      <c r="D6230" s="9" t="s">
        <v>2115</v>
      </c>
      <c r="E6230" s="9" t="s">
        <v>2116</v>
      </c>
      <c r="F6230" s="10">
        <f t="shared" ca="1" si="195"/>
        <v>8.7375838021665608E-3</v>
      </c>
      <c r="G6230" s="3" t="str">
        <f>VLOOKUP(Table3[[#This Row],[PRODUCT ID]],Table1[[PRODUCT]:[SELLING PRICE]],1,FALSE)</f>
        <v>Product984</v>
      </c>
      <c r="H6230" s="3" t="str">
        <f>VLOOKUP(Table3[[#This Row],[PRODUCT ID]],Table1[[PRODUCT]:[SELLING PRICE]],2,FALSE)</f>
        <v>Category4</v>
      </c>
      <c r="I6230" s="3" t="str">
        <f>VLOOKUP(Table3[[#This Row],[PRODUCT ID]],Table1[[PRODUCT]:[SELLING PRICE]],3,FALSE)</f>
        <v>Lt</v>
      </c>
      <c r="J6230" s="16">
        <f ca="1">VLOOKUP(Table3[[#This Row],[PRODUCT ID]],Table1[[PRODUCT]:[SELLING PRICE]],4,FALSE)</f>
        <v>141</v>
      </c>
      <c r="K6230" s="16">
        <f ca="1">VLOOKUP(Table3[[#This Row],[PRODUCT ID]],Table1[[PRODUCT]:[SELLING PRICE]],5,FALSE)</f>
        <v>95.977958789638308</v>
      </c>
      <c r="L6230" s="16">
        <f ca="1">J6230*Table3[[#This Row],[QUANTITY]]</f>
        <v>1269</v>
      </c>
      <c r="M6230" s="16">
        <f ca="1">K6230*Table3[[#This Row],[QUANTITY]]*(1-Table3[[#This Row],[DISCOUNT %]])</f>
        <v>856.25408998397654</v>
      </c>
      <c r="N6230" s="3">
        <f>DAY(Table3[[#This Row],[DATE]])</f>
        <v>20</v>
      </c>
      <c r="O6230" s="3" t="str">
        <f>TEXT(Table3[[#This Row],[DATE]],"mmm")</f>
        <v>Jan</v>
      </c>
      <c r="P6230" s="3">
        <f>YEAR(Table3[[#This Row],[DATE]])</f>
        <v>2038</v>
      </c>
    </row>
    <row r="6231" spans="1:16" x14ac:dyDescent="0.3">
      <c r="A6231" s="6">
        <v>50426</v>
      </c>
      <c r="B6231" s="7" t="s">
        <v>2037</v>
      </c>
      <c r="C6231" s="9">
        <f t="shared" ca="1" si="194"/>
        <v>1</v>
      </c>
      <c r="D6231" s="9" t="s">
        <v>2115</v>
      </c>
      <c r="E6231" s="9" t="s">
        <v>2116</v>
      </c>
      <c r="F6231" s="10">
        <f t="shared" ca="1" si="195"/>
        <v>5.5375550222260789E-2</v>
      </c>
      <c r="G6231" s="3" t="str">
        <f>VLOOKUP(Table3[[#This Row],[PRODUCT ID]],Table1[[PRODUCT]:[SELLING PRICE]],1,FALSE)</f>
        <v>Product985</v>
      </c>
      <c r="H6231" s="3" t="str">
        <f>VLOOKUP(Table3[[#This Row],[PRODUCT ID]],Table1[[PRODUCT]:[SELLING PRICE]],2,FALSE)</f>
        <v>Category1</v>
      </c>
      <c r="I6231" s="3" t="str">
        <f>VLOOKUP(Table3[[#This Row],[PRODUCT ID]],Table1[[PRODUCT]:[SELLING PRICE]],3,FALSE)</f>
        <v>Ft</v>
      </c>
      <c r="J6231" s="16">
        <f ca="1">VLOOKUP(Table3[[#This Row],[PRODUCT ID]],Table1[[PRODUCT]:[SELLING PRICE]],4,FALSE)</f>
        <v>189</v>
      </c>
      <c r="K6231" s="16">
        <f ca="1">VLOOKUP(Table3[[#This Row],[PRODUCT ID]],Table1[[PRODUCT]:[SELLING PRICE]],5,FALSE)</f>
        <v>110.81349266801979</v>
      </c>
      <c r="L6231" s="16">
        <f ca="1">J6231*Table3[[#This Row],[QUANTITY]]</f>
        <v>189</v>
      </c>
      <c r="M6231" s="16">
        <f ca="1">K6231*Table3[[#This Row],[QUANTITY]]*(1-Table3[[#This Row],[DISCOUNT %]])</f>
        <v>104.67713453947773</v>
      </c>
      <c r="N6231" s="3">
        <f>DAY(Table3[[#This Row],[DATE]])</f>
        <v>21</v>
      </c>
      <c r="O6231" s="3" t="str">
        <f>TEXT(Table3[[#This Row],[DATE]],"mmm")</f>
        <v>Jan</v>
      </c>
      <c r="P6231" s="3">
        <f>YEAR(Table3[[#This Row],[DATE]])</f>
        <v>2038</v>
      </c>
    </row>
    <row r="6232" spans="1:16" x14ac:dyDescent="0.3">
      <c r="A6232" s="6">
        <v>50427</v>
      </c>
      <c r="B6232" s="7" t="s">
        <v>2038</v>
      </c>
      <c r="C6232" s="9">
        <f t="shared" ca="1" si="194"/>
        <v>6</v>
      </c>
      <c r="D6232" s="9" t="s">
        <v>2116</v>
      </c>
      <c r="E6232" s="9" t="s">
        <v>2118</v>
      </c>
      <c r="F6232" s="10">
        <f t="shared" ca="1" si="195"/>
        <v>4.2160602843944267E-2</v>
      </c>
      <c r="G6232" s="3" t="str">
        <f>VLOOKUP(Table3[[#This Row],[PRODUCT ID]],Table1[[PRODUCT]:[SELLING PRICE]],1,FALSE)</f>
        <v>Product986</v>
      </c>
      <c r="H6232" s="3" t="str">
        <f>VLOOKUP(Table3[[#This Row],[PRODUCT ID]],Table1[[PRODUCT]:[SELLING PRICE]],2,FALSE)</f>
        <v>Category2</v>
      </c>
      <c r="I6232" s="3" t="str">
        <f>VLOOKUP(Table3[[#This Row],[PRODUCT ID]],Table1[[PRODUCT]:[SELLING PRICE]],3,FALSE)</f>
        <v>Kg</v>
      </c>
      <c r="J6232" s="16">
        <f ca="1">VLOOKUP(Table3[[#This Row],[PRODUCT ID]],Table1[[PRODUCT]:[SELLING PRICE]],4,FALSE)</f>
        <v>14</v>
      </c>
      <c r="K6232" s="16">
        <f ca="1">VLOOKUP(Table3[[#This Row],[PRODUCT ID]],Table1[[PRODUCT]:[SELLING PRICE]],5,FALSE)</f>
        <v>243.41828696953752</v>
      </c>
      <c r="L6232" s="16">
        <f ca="1">J6232*Table3[[#This Row],[QUANTITY]]</f>
        <v>84</v>
      </c>
      <c r="M6232" s="16">
        <f ca="1">K6232*Table3[[#This Row],[QUANTITY]]*(1-Table3[[#This Row],[DISCOUNT %]])</f>
        <v>1398.9337514859694</v>
      </c>
      <c r="N6232" s="3">
        <f>DAY(Table3[[#This Row],[DATE]])</f>
        <v>22</v>
      </c>
      <c r="O6232" s="3" t="str">
        <f>TEXT(Table3[[#This Row],[DATE]],"mmm")</f>
        <v>Jan</v>
      </c>
      <c r="P6232" s="3">
        <f>YEAR(Table3[[#This Row],[DATE]])</f>
        <v>2038</v>
      </c>
    </row>
    <row r="6233" spans="1:16" x14ac:dyDescent="0.3">
      <c r="A6233" s="6">
        <v>50428</v>
      </c>
      <c r="B6233" s="7" t="s">
        <v>2039</v>
      </c>
      <c r="C6233" s="9">
        <f t="shared" ca="1" si="194"/>
        <v>11</v>
      </c>
      <c r="D6233" s="9" t="s">
        <v>2116</v>
      </c>
      <c r="E6233" s="9" t="s">
        <v>2118</v>
      </c>
      <c r="F6233" s="10">
        <f t="shared" ca="1" si="195"/>
        <v>2.5344173586045994E-2</v>
      </c>
      <c r="G6233" s="3" t="str">
        <f>VLOOKUP(Table3[[#This Row],[PRODUCT ID]],Table1[[PRODUCT]:[SELLING PRICE]],1,FALSE)</f>
        <v>Product987</v>
      </c>
      <c r="H6233" s="3" t="str">
        <f>VLOOKUP(Table3[[#This Row],[PRODUCT ID]],Table1[[PRODUCT]:[SELLING PRICE]],2,FALSE)</f>
        <v>Category3</v>
      </c>
      <c r="I6233" s="3" t="str">
        <f>VLOOKUP(Table3[[#This Row],[PRODUCT ID]],Table1[[PRODUCT]:[SELLING PRICE]],3,FALSE)</f>
        <v>No</v>
      </c>
      <c r="J6233" s="16">
        <f ca="1">VLOOKUP(Table3[[#This Row],[PRODUCT ID]],Table1[[PRODUCT]:[SELLING PRICE]],4,FALSE)</f>
        <v>248</v>
      </c>
      <c r="K6233" s="16">
        <f ca="1">VLOOKUP(Table3[[#This Row],[PRODUCT ID]],Table1[[PRODUCT]:[SELLING PRICE]],5,FALSE)</f>
        <v>215.89995491508893</v>
      </c>
      <c r="L6233" s="16">
        <f ca="1">J6233*Table3[[#This Row],[QUANTITY]]</f>
        <v>2728</v>
      </c>
      <c r="M6233" s="16">
        <f ca="1">K6233*Table3[[#This Row],[QUANTITY]]*(1-Table3[[#This Row],[DISCOUNT %]])</f>
        <v>2314.7096387855158</v>
      </c>
      <c r="N6233" s="3">
        <f>DAY(Table3[[#This Row],[DATE]])</f>
        <v>23</v>
      </c>
      <c r="O6233" s="3" t="str">
        <f>TEXT(Table3[[#This Row],[DATE]],"mmm")</f>
        <v>Jan</v>
      </c>
      <c r="P6233" s="3">
        <f>YEAR(Table3[[#This Row],[DATE]])</f>
        <v>2038</v>
      </c>
    </row>
    <row r="6234" spans="1:16" x14ac:dyDescent="0.3">
      <c r="A6234" s="6">
        <v>50429</v>
      </c>
      <c r="B6234" s="7" t="s">
        <v>2040</v>
      </c>
      <c r="C6234" s="9">
        <f t="shared" ca="1" si="194"/>
        <v>13</v>
      </c>
      <c r="D6234" s="9" t="s">
        <v>2116</v>
      </c>
      <c r="E6234" s="9" t="s">
        <v>2116</v>
      </c>
      <c r="F6234" s="10">
        <f t="shared" ca="1" si="195"/>
        <v>4.2523065354733817E-2</v>
      </c>
      <c r="G6234" s="3" t="str">
        <f>VLOOKUP(Table3[[#This Row],[PRODUCT ID]],Table1[[PRODUCT]:[SELLING PRICE]],1,FALSE)</f>
        <v>Product988</v>
      </c>
      <c r="H6234" s="3" t="str">
        <f>VLOOKUP(Table3[[#This Row],[PRODUCT ID]],Table1[[PRODUCT]:[SELLING PRICE]],2,FALSE)</f>
        <v>Category4</v>
      </c>
      <c r="I6234" s="3" t="str">
        <f>VLOOKUP(Table3[[#This Row],[PRODUCT ID]],Table1[[PRODUCT]:[SELLING PRICE]],3,FALSE)</f>
        <v>No</v>
      </c>
      <c r="J6234" s="16">
        <f ca="1">VLOOKUP(Table3[[#This Row],[PRODUCT ID]],Table1[[PRODUCT]:[SELLING PRICE]],4,FALSE)</f>
        <v>55</v>
      </c>
      <c r="K6234" s="16">
        <f ca="1">VLOOKUP(Table3[[#This Row],[PRODUCT ID]],Table1[[PRODUCT]:[SELLING PRICE]],5,FALSE)</f>
        <v>230.98405999760533</v>
      </c>
      <c r="L6234" s="16">
        <f ca="1">J6234*Table3[[#This Row],[QUANTITY]]</f>
        <v>715</v>
      </c>
      <c r="M6234" s="16">
        <f ca="1">K6234*Table3[[#This Row],[QUANTITY]]*(1-Table3[[#This Row],[DISCOUNT %]])</f>
        <v>2875.1048263395301</v>
      </c>
      <c r="N6234" s="3">
        <f>DAY(Table3[[#This Row],[DATE]])</f>
        <v>24</v>
      </c>
      <c r="O6234" s="3" t="str">
        <f>TEXT(Table3[[#This Row],[DATE]],"mmm")</f>
        <v>Jan</v>
      </c>
      <c r="P6234" s="3">
        <f>YEAR(Table3[[#This Row],[DATE]])</f>
        <v>2038</v>
      </c>
    </row>
    <row r="6235" spans="1:16" x14ac:dyDescent="0.3">
      <c r="A6235" s="6">
        <v>50430</v>
      </c>
      <c r="B6235" s="7" t="s">
        <v>2041</v>
      </c>
      <c r="C6235" s="9">
        <f t="shared" ca="1" si="194"/>
        <v>7</v>
      </c>
      <c r="D6235" s="9" t="s">
        <v>2115</v>
      </c>
      <c r="E6235" s="9" t="s">
        <v>2116</v>
      </c>
      <c r="F6235" s="10">
        <f t="shared" ca="1" si="195"/>
        <v>9.8994370620078945E-2</v>
      </c>
      <c r="G6235" s="3" t="str">
        <f>VLOOKUP(Table3[[#This Row],[PRODUCT ID]],Table1[[PRODUCT]:[SELLING PRICE]],1,FALSE)</f>
        <v>Product989</v>
      </c>
      <c r="H6235" s="3" t="str">
        <f>VLOOKUP(Table3[[#This Row],[PRODUCT ID]],Table1[[PRODUCT]:[SELLING PRICE]],2,FALSE)</f>
        <v>Category5</v>
      </c>
      <c r="I6235" s="3" t="str">
        <f>VLOOKUP(Table3[[#This Row],[PRODUCT ID]],Table1[[PRODUCT]:[SELLING PRICE]],3,FALSE)</f>
        <v>Ft</v>
      </c>
      <c r="J6235" s="16">
        <f ca="1">VLOOKUP(Table3[[#This Row],[PRODUCT ID]],Table1[[PRODUCT]:[SELLING PRICE]],4,FALSE)</f>
        <v>236</v>
      </c>
      <c r="K6235" s="16">
        <f ca="1">VLOOKUP(Table3[[#This Row],[PRODUCT ID]],Table1[[PRODUCT]:[SELLING PRICE]],5,FALSE)</f>
        <v>148.08904589294815</v>
      </c>
      <c r="L6235" s="16">
        <f ca="1">J6235*Table3[[#This Row],[QUANTITY]]</f>
        <v>1652</v>
      </c>
      <c r="M6235" s="16">
        <f ca="1">K6235*Table3[[#This Row],[QUANTITY]]*(1-Table3[[#This Row],[DISCOUNT %]])</f>
        <v>934.00344799333425</v>
      </c>
      <c r="N6235" s="3">
        <f>DAY(Table3[[#This Row],[DATE]])</f>
        <v>25</v>
      </c>
      <c r="O6235" s="3" t="str">
        <f>TEXT(Table3[[#This Row],[DATE]],"mmm")</f>
        <v>Jan</v>
      </c>
      <c r="P6235" s="3">
        <f>YEAR(Table3[[#This Row],[DATE]])</f>
        <v>2038</v>
      </c>
    </row>
    <row r="6236" spans="1:16" x14ac:dyDescent="0.3">
      <c r="A6236" s="6">
        <v>50431</v>
      </c>
      <c r="B6236" s="7" t="s">
        <v>2042</v>
      </c>
      <c r="C6236" s="9">
        <f t="shared" ca="1" si="194"/>
        <v>7</v>
      </c>
      <c r="D6236" s="9" t="s">
        <v>2117</v>
      </c>
      <c r="E6236" s="9" t="s">
        <v>2116</v>
      </c>
      <c r="F6236" s="10">
        <f t="shared" ca="1" si="195"/>
        <v>1.7119601850416635E-2</v>
      </c>
      <c r="G6236" s="3" t="str">
        <f>VLOOKUP(Table3[[#This Row],[PRODUCT ID]],Table1[[PRODUCT]:[SELLING PRICE]],1,FALSE)</f>
        <v>Product990</v>
      </c>
      <c r="H6236" s="3" t="str">
        <f>VLOOKUP(Table3[[#This Row],[PRODUCT ID]],Table1[[PRODUCT]:[SELLING PRICE]],2,FALSE)</f>
        <v>Category1</v>
      </c>
      <c r="I6236" s="3" t="str">
        <f>VLOOKUP(Table3[[#This Row],[PRODUCT ID]],Table1[[PRODUCT]:[SELLING PRICE]],3,FALSE)</f>
        <v>No</v>
      </c>
      <c r="J6236" s="16">
        <f ca="1">VLOOKUP(Table3[[#This Row],[PRODUCT ID]],Table1[[PRODUCT]:[SELLING PRICE]],4,FALSE)</f>
        <v>9</v>
      </c>
      <c r="K6236" s="16">
        <f ca="1">VLOOKUP(Table3[[#This Row],[PRODUCT ID]],Table1[[PRODUCT]:[SELLING PRICE]],5,FALSE)</f>
        <v>124.91376449834836</v>
      </c>
      <c r="L6236" s="16">
        <f ca="1">J6236*Table3[[#This Row],[QUANTITY]]</f>
        <v>63</v>
      </c>
      <c r="M6236" s="16">
        <f ca="1">K6236*Table3[[#This Row],[QUANTITY]]*(1-Table3[[#This Row],[DISCOUNT %]])</f>
        <v>859.42703409149954</v>
      </c>
      <c r="N6236" s="3">
        <f>DAY(Table3[[#This Row],[DATE]])</f>
        <v>26</v>
      </c>
      <c r="O6236" s="3" t="str">
        <f>TEXT(Table3[[#This Row],[DATE]],"mmm")</f>
        <v>Jan</v>
      </c>
      <c r="P6236" s="3">
        <f>YEAR(Table3[[#This Row],[DATE]])</f>
        <v>2038</v>
      </c>
    </row>
    <row r="6237" spans="1:16" x14ac:dyDescent="0.3">
      <c r="A6237" s="6">
        <v>50432</v>
      </c>
      <c r="B6237" s="7" t="s">
        <v>2043</v>
      </c>
      <c r="C6237" s="9">
        <f t="shared" ca="1" si="194"/>
        <v>2</v>
      </c>
      <c r="D6237" s="9" t="s">
        <v>2117</v>
      </c>
      <c r="E6237" s="9" t="s">
        <v>2116</v>
      </c>
      <c r="F6237" s="10">
        <f t="shared" ca="1" si="195"/>
        <v>5.5637559101016004E-2</v>
      </c>
      <c r="G6237" s="3" t="str">
        <f>VLOOKUP(Table3[[#This Row],[PRODUCT ID]],Table1[[PRODUCT]:[SELLING PRICE]],1,FALSE)</f>
        <v>Product991</v>
      </c>
      <c r="H6237" s="3" t="str">
        <f>VLOOKUP(Table3[[#This Row],[PRODUCT ID]],Table1[[PRODUCT]:[SELLING PRICE]],2,FALSE)</f>
        <v>Category2</v>
      </c>
      <c r="I6237" s="3" t="str">
        <f>VLOOKUP(Table3[[#This Row],[PRODUCT ID]],Table1[[PRODUCT]:[SELLING PRICE]],3,FALSE)</f>
        <v>Kg</v>
      </c>
      <c r="J6237" s="16">
        <f ca="1">VLOOKUP(Table3[[#This Row],[PRODUCT ID]],Table1[[PRODUCT]:[SELLING PRICE]],4,FALSE)</f>
        <v>105</v>
      </c>
      <c r="K6237" s="16">
        <f ca="1">VLOOKUP(Table3[[#This Row],[PRODUCT ID]],Table1[[PRODUCT]:[SELLING PRICE]],5,FALSE)</f>
        <v>275.61372776760021</v>
      </c>
      <c r="L6237" s="16">
        <f ca="1">J6237*Table3[[#This Row],[QUANTITY]]</f>
        <v>210</v>
      </c>
      <c r="M6237" s="16">
        <f ca="1">K6237*Table3[[#This Row],[QUANTITY]]*(1-Table3[[#This Row],[DISCOUNT %]])</f>
        <v>520.55850539975802</v>
      </c>
      <c r="N6237" s="3">
        <f>DAY(Table3[[#This Row],[DATE]])</f>
        <v>27</v>
      </c>
      <c r="O6237" s="3" t="str">
        <f>TEXT(Table3[[#This Row],[DATE]],"mmm")</f>
        <v>Jan</v>
      </c>
      <c r="P6237" s="3">
        <f>YEAR(Table3[[#This Row],[DATE]])</f>
        <v>2038</v>
      </c>
    </row>
    <row r="6238" spans="1:16" x14ac:dyDescent="0.3">
      <c r="A6238" s="6">
        <v>50433</v>
      </c>
      <c r="B6238" s="7" t="s">
        <v>2044</v>
      </c>
      <c r="C6238" s="9">
        <f t="shared" ca="1" si="194"/>
        <v>12</v>
      </c>
      <c r="D6238" s="9" t="s">
        <v>2116</v>
      </c>
      <c r="E6238" s="9" t="s">
        <v>2118</v>
      </c>
      <c r="F6238" s="10">
        <f t="shared" ca="1" si="195"/>
        <v>6.5896374017731657E-2</v>
      </c>
      <c r="G6238" s="3" t="str">
        <f>VLOOKUP(Table3[[#This Row],[PRODUCT ID]],Table1[[PRODUCT]:[SELLING PRICE]],1,FALSE)</f>
        <v>Product992</v>
      </c>
      <c r="H6238" s="3" t="str">
        <f>VLOOKUP(Table3[[#This Row],[PRODUCT ID]],Table1[[PRODUCT]:[SELLING PRICE]],2,FALSE)</f>
        <v>Category3</v>
      </c>
      <c r="I6238" s="3" t="str">
        <f>VLOOKUP(Table3[[#This Row],[PRODUCT ID]],Table1[[PRODUCT]:[SELLING PRICE]],3,FALSE)</f>
        <v>Kg</v>
      </c>
      <c r="J6238" s="16">
        <f ca="1">VLOOKUP(Table3[[#This Row],[PRODUCT ID]],Table1[[PRODUCT]:[SELLING PRICE]],4,FALSE)</f>
        <v>204</v>
      </c>
      <c r="K6238" s="16">
        <f ca="1">VLOOKUP(Table3[[#This Row],[PRODUCT ID]],Table1[[PRODUCT]:[SELLING PRICE]],5,FALSE)</f>
        <v>245.36023893416669</v>
      </c>
      <c r="L6238" s="16">
        <f ca="1">J6238*Table3[[#This Row],[QUANTITY]]</f>
        <v>2448</v>
      </c>
      <c r="M6238" s="16">
        <f ca="1">K6238*Table3[[#This Row],[QUANTITY]]*(1-Table3[[#This Row],[DISCOUNT %]])</f>
        <v>2750.3026663233704</v>
      </c>
      <c r="N6238" s="3">
        <f>DAY(Table3[[#This Row],[DATE]])</f>
        <v>28</v>
      </c>
      <c r="O6238" s="3" t="str">
        <f>TEXT(Table3[[#This Row],[DATE]],"mmm")</f>
        <v>Jan</v>
      </c>
      <c r="P6238" s="3">
        <f>YEAR(Table3[[#This Row],[DATE]])</f>
        <v>2038</v>
      </c>
    </row>
    <row r="6239" spans="1:16" x14ac:dyDescent="0.3">
      <c r="A6239" s="6">
        <v>50434</v>
      </c>
      <c r="B6239" s="7" t="s">
        <v>2045</v>
      </c>
      <c r="C6239" s="9">
        <f t="shared" ca="1" si="194"/>
        <v>11</v>
      </c>
      <c r="D6239" s="9" t="s">
        <v>2116</v>
      </c>
      <c r="E6239" s="9" t="s">
        <v>2116</v>
      </c>
      <c r="F6239" s="10">
        <f t="shared" ca="1" si="195"/>
        <v>6.4089557656603527E-2</v>
      </c>
      <c r="G6239" s="3" t="str">
        <f>VLOOKUP(Table3[[#This Row],[PRODUCT ID]],Table1[[PRODUCT]:[SELLING PRICE]],1,FALSE)</f>
        <v>Product993</v>
      </c>
      <c r="H6239" s="3" t="str">
        <f>VLOOKUP(Table3[[#This Row],[PRODUCT ID]],Table1[[PRODUCT]:[SELLING PRICE]],2,FALSE)</f>
        <v>Category4</v>
      </c>
      <c r="I6239" s="3" t="str">
        <f>VLOOKUP(Table3[[#This Row],[PRODUCT ID]],Table1[[PRODUCT]:[SELLING PRICE]],3,FALSE)</f>
        <v>Lt</v>
      </c>
      <c r="J6239" s="16">
        <f ca="1">VLOOKUP(Table3[[#This Row],[PRODUCT ID]],Table1[[PRODUCT]:[SELLING PRICE]],4,FALSE)</f>
        <v>22</v>
      </c>
      <c r="K6239" s="16">
        <f ca="1">VLOOKUP(Table3[[#This Row],[PRODUCT ID]],Table1[[PRODUCT]:[SELLING PRICE]],5,FALSE)</f>
        <v>233.97923514112097</v>
      </c>
      <c r="L6239" s="16">
        <f ca="1">J6239*Table3[[#This Row],[QUANTITY]]</f>
        <v>242</v>
      </c>
      <c r="M6239" s="16">
        <f ca="1">K6239*Table3[[#This Row],[QUANTITY]]*(1-Table3[[#This Row],[DISCOUNT %]])</f>
        <v>2408.8197040610571</v>
      </c>
      <c r="N6239" s="3">
        <f>DAY(Table3[[#This Row],[DATE]])</f>
        <v>29</v>
      </c>
      <c r="O6239" s="3" t="str">
        <f>TEXT(Table3[[#This Row],[DATE]],"mmm")</f>
        <v>Jan</v>
      </c>
      <c r="P6239" s="3">
        <f>YEAR(Table3[[#This Row],[DATE]])</f>
        <v>2038</v>
      </c>
    </row>
    <row r="6240" spans="1:16" x14ac:dyDescent="0.3">
      <c r="A6240" s="6">
        <v>50435</v>
      </c>
      <c r="B6240" s="7" t="s">
        <v>2046</v>
      </c>
      <c r="C6240" s="9">
        <f t="shared" ca="1" si="194"/>
        <v>3</v>
      </c>
      <c r="D6240" s="9" t="s">
        <v>2116</v>
      </c>
      <c r="E6240" s="9" t="s">
        <v>2116</v>
      </c>
      <c r="F6240" s="10">
        <f t="shared" ca="1" si="195"/>
        <v>4.0028545948485109E-2</v>
      </c>
      <c r="G6240" s="3" t="str">
        <f>VLOOKUP(Table3[[#This Row],[PRODUCT ID]],Table1[[PRODUCT]:[SELLING PRICE]],1,FALSE)</f>
        <v>Product994</v>
      </c>
      <c r="H6240" s="3" t="str">
        <f>VLOOKUP(Table3[[#This Row],[PRODUCT ID]],Table1[[PRODUCT]:[SELLING PRICE]],2,FALSE)</f>
        <v>Category5</v>
      </c>
      <c r="I6240" s="3" t="str">
        <f>VLOOKUP(Table3[[#This Row],[PRODUCT ID]],Table1[[PRODUCT]:[SELLING PRICE]],3,FALSE)</f>
        <v>Kg</v>
      </c>
      <c r="J6240" s="16">
        <f ca="1">VLOOKUP(Table3[[#This Row],[PRODUCT ID]],Table1[[PRODUCT]:[SELLING PRICE]],4,FALSE)</f>
        <v>166</v>
      </c>
      <c r="K6240" s="16">
        <f ca="1">VLOOKUP(Table3[[#This Row],[PRODUCT ID]],Table1[[PRODUCT]:[SELLING PRICE]],5,FALSE)</f>
        <v>150.01339808342732</v>
      </c>
      <c r="L6240" s="16">
        <f ca="1">J6240*Table3[[#This Row],[QUANTITY]]</f>
        <v>498</v>
      </c>
      <c r="M6240" s="16">
        <f ca="1">K6240*Table3[[#This Row],[QUANTITY]]*(1-Table3[[#This Row],[DISCOUNT %]])</f>
        <v>432.02573965606939</v>
      </c>
      <c r="N6240" s="3">
        <f>DAY(Table3[[#This Row],[DATE]])</f>
        <v>30</v>
      </c>
      <c r="O6240" s="3" t="str">
        <f>TEXT(Table3[[#This Row],[DATE]],"mmm")</f>
        <v>Jan</v>
      </c>
      <c r="P6240" s="3">
        <f>YEAR(Table3[[#This Row],[DATE]])</f>
        <v>2038</v>
      </c>
    </row>
    <row r="6241" spans="1:16" x14ac:dyDescent="0.3">
      <c r="A6241" s="6">
        <v>50436</v>
      </c>
      <c r="B6241" s="7" t="s">
        <v>2047</v>
      </c>
      <c r="C6241" s="9">
        <f t="shared" ca="1" si="194"/>
        <v>10</v>
      </c>
      <c r="D6241" s="9" t="s">
        <v>2116</v>
      </c>
      <c r="E6241" s="9" t="s">
        <v>2116</v>
      </c>
      <c r="F6241" s="10">
        <f t="shared" ca="1" si="195"/>
        <v>6.1968843615129734E-2</v>
      </c>
      <c r="G6241" s="3" t="str">
        <f>VLOOKUP(Table3[[#This Row],[PRODUCT ID]],Table1[[PRODUCT]:[SELLING PRICE]],1,FALSE)</f>
        <v>Product995</v>
      </c>
      <c r="H6241" s="3" t="str">
        <f>VLOOKUP(Table3[[#This Row],[PRODUCT ID]],Table1[[PRODUCT]:[SELLING PRICE]],2,FALSE)</f>
        <v>Category1</v>
      </c>
      <c r="I6241" s="3" t="str">
        <f>VLOOKUP(Table3[[#This Row],[PRODUCT ID]],Table1[[PRODUCT]:[SELLING PRICE]],3,FALSE)</f>
        <v>Lt</v>
      </c>
      <c r="J6241" s="16">
        <f ca="1">VLOOKUP(Table3[[#This Row],[PRODUCT ID]],Table1[[PRODUCT]:[SELLING PRICE]],4,FALSE)</f>
        <v>240</v>
      </c>
      <c r="K6241" s="16">
        <f ca="1">VLOOKUP(Table3[[#This Row],[PRODUCT ID]],Table1[[PRODUCT]:[SELLING PRICE]],5,FALSE)</f>
        <v>131.67497851856552</v>
      </c>
      <c r="L6241" s="16">
        <f ca="1">J6241*Table3[[#This Row],[QUANTITY]]</f>
        <v>2400</v>
      </c>
      <c r="M6241" s="16">
        <f ca="1">K6241*Table3[[#This Row],[QUANTITY]]*(1-Table3[[#This Row],[DISCOUNT %]])</f>
        <v>1235.1523236672294</v>
      </c>
      <c r="N6241" s="3">
        <f>DAY(Table3[[#This Row],[DATE]])</f>
        <v>31</v>
      </c>
      <c r="O6241" s="3" t="str">
        <f>TEXT(Table3[[#This Row],[DATE]],"mmm")</f>
        <v>Jan</v>
      </c>
      <c r="P6241" s="3">
        <f>YEAR(Table3[[#This Row],[DATE]])</f>
        <v>2038</v>
      </c>
    </row>
    <row r="6242" spans="1:16" x14ac:dyDescent="0.3">
      <c r="A6242" s="6">
        <v>50437</v>
      </c>
      <c r="B6242" s="7" t="s">
        <v>2048</v>
      </c>
      <c r="C6242" s="9">
        <f t="shared" ca="1" si="194"/>
        <v>13</v>
      </c>
      <c r="D6242" s="9" t="s">
        <v>2115</v>
      </c>
      <c r="E6242" s="9" t="s">
        <v>2116</v>
      </c>
      <c r="F6242" s="10">
        <f t="shared" ca="1" si="195"/>
        <v>3.6373559891076213E-2</v>
      </c>
      <c r="G6242" s="3" t="str">
        <f>VLOOKUP(Table3[[#This Row],[PRODUCT ID]],Table1[[PRODUCT]:[SELLING PRICE]],1,FALSE)</f>
        <v>Product996</v>
      </c>
      <c r="H6242" s="3" t="str">
        <f>VLOOKUP(Table3[[#This Row],[PRODUCT ID]],Table1[[PRODUCT]:[SELLING PRICE]],2,FALSE)</f>
        <v>Category2</v>
      </c>
      <c r="I6242" s="3" t="str">
        <f>VLOOKUP(Table3[[#This Row],[PRODUCT ID]],Table1[[PRODUCT]:[SELLING PRICE]],3,FALSE)</f>
        <v>Ft</v>
      </c>
      <c r="J6242" s="16">
        <f ca="1">VLOOKUP(Table3[[#This Row],[PRODUCT ID]],Table1[[PRODUCT]:[SELLING PRICE]],4,FALSE)</f>
        <v>242</v>
      </c>
      <c r="K6242" s="16">
        <f ca="1">VLOOKUP(Table3[[#This Row],[PRODUCT ID]],Table1[[PRODUCT]:[SELLING PRICE]],5,FALSE)</f>
        <v>144.56300177401218</v>
      </c>
      <c r="L6242" s="16">
        <f ca="1">J6242*Table3[[#This Row],[QUANTITY]]</f>
        <v>3146</v>
      </c>
      <c r="M6242" s="16">
        <f ca="1">K6242*Table3[[#This Row],[QUANTITY]]*(1-Table3[[#This Row],[DISCOUNT %]])</f>
        <v>1810.9615000223682</v>
      </c>
      <c r="N6242" s="3">
        <f>DAY(Table3[[#This Row],[DATE]])</f>
        <v>1</v>
      </c>
      <c r="O6242" s="3" t="str">
        <f>TEXT(Table3[[#This Row],[DATE]],"mmm")</f>
        <v>Feb</v>
      </c>
      <c r="P6242" s="3">
        <f>YEAR(Table3[[#This Row],[DATE]])</f>
        <v>2038</v>
      </c>
    </row>
    <row r="6243" spans="1:16" x14ac:dyDescent="0.3">
      <c r="A6243" s="6">
        <v>50438</v>
      </c>
      <c r="B6243" s="7" t="s">
        <v>2049</v>
      </c>
      <c r="C6243" s="9">
        <f t="shared" ca="1" si="194"/>
        <v>2</v>
      </c>
      <c r="D6243" s="9" t="s">
        <v>2116</v>
      </c>
      <c r="E6243" s="9" t="s">
        <v>2116</v>
      </c>
      <c r="F6243" s="10">
        <f t="shared" ca="1" si="195"/>
        <v>8.2395076165133363E-2</v>
      </c>
      <c r="G6243" s="3" t="str">
        <f>VLOOKUP(Table3[[#This Row],[PRODUCT ID]],Table1[[PRODUCT]:[SELLING PRICE]],1,FALSE)</f>
        <v>Product997</v>
      </c>
      <c r="H6243" s="3" t="str">
        <f>VLOOKUP(Table3[[#This Row],[PRODUCT ID]],Table1[[PRODUCT]:[SELLING PRICE]],2,FALSE)</f>
        <v>Category3</v>
      </c>
      <c r="I6243" s="3" t="str">
        <f>VLOOKUP(Table3[[#This Row],[PRODUCT ID]],Table1[[PRODUCT]:[SELLING PRICE]],3,FALSE)</f>
        <v>Kg</v>
      </c>
      <c r="J6243" s="16">
        <f ca="1">VLOOKUP(Table3[[#This Row],[PRODUCT ID]],Table1[[PRODUCT]:[SELLING PRICE]],4,FALSE)</f>
        <v>49</v>
      </c>
      <c r="K6243" s="16">
        <f ca="1">VLOOKUP(Table3[[#This Row],[PRODUCT ID]],Table1[[PRODUCT]:[SELLING PRICE]],5,FALSE)</f>
        <v>235.43899053959058</v>
      </c>
      <c r="L6243" s="16">
        <f ca="1">J6243*Table3[[#This Row],[QUANTITY]]</f>
        <v>98</v>
      </c>
      <c r="M6243" s="16">
        <f ca="1">K6243*Table3[[#This Row],[QUANTITY]]*(1-Table3[[#This Row],[DISCOUNT %]])</f>
        <v>432.07995396367784</v>
      </c>
      <c r="N6243" s="3">
        <f>DAY(Table3[[#This Row],[DATE]])</f>
        <v>2</v>
      </c>
      <c r="O6243" s="3" t="str">
        <f>TEXT(Table3[[#This Row],[DATE]],"mmm")</f>
        <v>Feb</v>
      </c>
      <c r="P6243" s="3">
        <f>YEAR(Table3[[#This Row],[DATE]])</f>
        <v>2038</v>
      </c>
    </row>
    <row r="6244" spans="1:16" x14ac:dyDescent="0.3">
      <c r="A6244" s="6">
        <v>50439</v>
      </c>
      <c r="B6244" s="7" t="s">
        <v>2050</v>
      </c>
      <c r="C6244" s="9">
        <f t="shared" ca="1" si="194"/>
        <v>11</v>
      </c>
      <c r="D6244" s="9" t="s">
        <v>2117</v>
      </c>
      <c r="E6244" s="9" t="s">
        <v>2118</v>
      </c>
      <c r="F6244" s="10">
        <f t="shared" ca="1" si="195"/>
        <v>5.4572781923871619E-2</v>
      </c>
      <c r="G6244" s="3" t="str">
        <f>VLOOKUP(Table3[[#This Row],[PRODUCT ID]],Table1[[PRODUCT]:[SELLING PRICE]],1,FALSE)</f>
        <v>Product998</v>
      </c>
      <c r="H6244" s="3" t="str">
        <f>VLOOKUP(Table3[[#This Row],[PRODUCT ID]],Table1[[PRODUCT]:[SELLING PRICE]],2,FALSE)</f>
        <v>Category4</v>
      </c>
      <c r="I6244" s="3" t="str">
        <f>VLOOKUP(Table3[[#This Row],[PRODUCT ID]],Table1[[PRODUCT]:[SELLING PRICE]],3,FALSE)</f>
        <v>No</v>
      </c>
      <c r="J6244" s="16">
        <f ca="1">VLOOKUP(Table3[[#This Row],[PRODUCT ID]],Table1[[PRODUCT]:[SELLING PRICE]],4,FALSE)</f>
        <v>240</v>
      </c>
      <c r="K6244" s="16">
        <f ca="1">VLOOKUP(Table3[[#This Row],[PRODUCT ID]],Table1[[PRODUCT]:[SELLING PRICE]],5,FALSE)</f>
        <v>142.11979104408664</v>
      </c>
      <c r="L6244" s="16">
        <f ca="1">J6244*Table3[[#This Row],[QUANTITY]]</f>
        <v>2640</v>
      </c>
      <c r="M6244" s="16">
        <f ca="1">K6244*Table3[[#This Row],[QUANTITY]]*(1-Table3[[#This Row],[DISCOUNT %]])</f>
        <v>1478.0031054840865</v>
      </c>
      <c r="N6244" s="3">
        <f>DAY(Table3[[#This Row],[DATE]])</f>
        <v>3</v>
      </c>
      <c r="O6244" s="3" t="str">
        <f>TEXT(Table3[[#This Row],[DATE]],"mmm")</f>
        <v>Feb</v>
      </c>
      <c r="P6244" s="3">
        <f>YEAR(Table3[[#This Row],[DATE]])</f>
        <v>2038</v>
      </c>
    </row>
    <row r="6245" spans="1:16" x14ac:dyDescent="0.3">
      <c r="A6245" s="6">
        <v>50440</v>
      </c>
      <c r="B6245" s="7" t="s">
        <v>2051</v>
      </c>
      <c r="C6245" s="9">
        <f t="shared" ca="1" si="194"/>
        <v>14</v>
      </c>
      <c r="D6245" s="9" t="s">
        <v>2115</v>
      </c>
      <c r="E6245" s="9" t="s">
        <v>2118</v>
      </c>
      <c r="F6245" s="10">
        <f t="shared" ca="1" si="195"/>
        <v>1.7414289682539909E-2</v>
      </c>
      <c r="G6245" s="3" t="str">
        <f>VLOOKUP(Table3[[#This Row],[PRODUCT ID]],Table1[[PRODUCT]:[SELLING PRICE]],1,FALSE)</f>
        <v>Product999</v>
      </c>
      <c r="H6245" s="3" t="str">
        <f>VLOOKUP(Table3[[#This Row],[PRODUCT ID]],Table1[[PRODUCT]:[SELLING PRICE]],2,FALSE)</f>
        <v>Category5</v>
      </c>
      <c r="I6245" s="3" t="str">
        <f>VLOOKUP(Table3[[#This Row],[PRODUCT ID]],Table1[[PRODUCT]:[SELLING PRICE]],3,FALSE)</f>
        <v>No</v>
      </c>
      <c r="J6245" s="16">
        <f ca="1">VLOOKUP(Table3[[#This Row],[PRODUCT ID]],Table1[[PRODUCT]:[SELLING PRICE]],4,FALSE)</f>
        <v>14</v>
      </c>
      <c r="K6245" s="16">
        <f ca="1">VLOOKUP(Table3[[#This Row],[PRODUCT ID]],Table1[[PRODUCT]:[SELLING PRICE]],5,FALSE)</f>
        <v>112.79936426501622</v>
      </c>
      <c r="L6245" s="16">
        <f ca="1">J6245*Table3[[#This Row],[QUANTITY]]</f>
        <v>196</v>
      </c>
      <c r="M6245" s="16">
        <f ca="1">K6245*Table3[[#This Row],[QUANTITY]]*(1-Table3[[#This Row],[DISCOUNT %]])</f>
        <v>1551.6906084357845</v>
      </c>
      <c r="N6245" s="3">
        <f>DAY(Table3[[#This Row],[DATE]])</f>
        <v>4</v>
      </c>
      <c r="O6245" s="3" t="str">
        <f>TEXT(Table3[[#This Row],[DATE]],"mmm")</f>
        <v>Feb</v>
      </c>
      <c r="P6245" s="3">
        <f>YEAR(Table3[[#This Row],[DATE]])</f>
        <v>2038</v>
      </c>
    </row>
    <row r="6246" spans="1:16" x14ac:dyDescent="0.3">
      <c r="A6246" s="6">
        <v>50441</v>
      </c>
      <c r="B6246" s="7" t="s">
        <v>2052</v>
      </c>
      <c r="C6246" s="9">
        <f t="shared" ca="1" si="194"/>
        <v>4</v>
      </c>
      <c r="D6246" s="9" t="s">
        <v>2115</v>
      </c>
      <c r="E6246" s="9" t="s">
        <v>2116</v>
      </c>
      <c r="F6246" s="10">
        <f t="shared" ca="1" si="195"/>
        <v>4.4441737318292686E-2</v>
      </c>
      <c r="G6246" s="3" t="str">
        <f>VLOOKUP(Table3[[#This Row],[PRODUCT ID]],Table1[[PRODUCT]:[SELLING PRICE]],1,FALSE)</f>
        <v>Product1000</v>
      </c>
      <c r="H6246" s="3" t="str">
        <f>VLOOKUP(Table3[[#This Row],[PRODUCT ID]],Table1[[PRODUCT]:[SELLING PRICE]],2,FALSE)</f>
        <v>Category1</v>
      </c>
      <c r="I6246" s="3" t="str">
        <f>VLOOKUP(Table3[[#This Row],[PRODUCT ID]],Table1[[PRODUCT]:[SELLING PRICE]],3,FALSE)</f>
        <v>Ft</v>
      </c>
      <c r="J6246" s="16">
        <f ca="1">VLOOKUP(Table3[[#This Row],[PRODUCT ID]],Table1[[PRODUCT]:[SELLING PRICE]],4,FALSE)</f>
        <v>74</v>
      </c>
      <c r="K6246" s="16">
        <f ca="1">VLOOKUP(Table3[[#This Row],[PRODUCT ID]],Table1[[PRODUCT]:[SELLING PRICE]],5,FALSE)</f>
        <v>302.21076406855661</v>
      </c>
      <c r="L6246" s="16">
        <f ca="1">J6246*Table3[[#This Row],[QUANTITY]]</f>
        <v>296</v>
      </c>
      <c r="M6246" s="16">
        <f ca="1">K6246*Table3[[#This Row],[QUANTITY]]*(1-Table3[[#This Row],[DISCOUNT %]])</f>
        <v>1155.1199707082451</v>
      </c>
      <c r="N6246" s="3">
        <f>DAY(Table3[[#This Row],[DATE]])</f>
        <v>5</v>
      </c>
      <c r="O6246" s="3" t="str">
        <f>TEXT(Table3[[#This Row],[DATE]],"mmm")</f>
        <v>Feb</v>
      </c>
      <c r="P6246" s="3">
        <f>YEAR(Table3[[#This Row],[DATE]])</f>
        <v>2038</v>
      </c>
    </row>
    <row r="6247" spans="1:16" x14ac:dyDescent="0.3">
      <c r="A6247" s="6">
        <v>50442</v>
      </c>
      <c r="B6247" s="7" t="s">
        <v>2053</v>
      </c>
      <c r="C6247" s="9">
        <f t="shared" ca="1" si="194"/>
        <v>15</v>
      </c>
      <c r="D6247" s="9" t="s">
        <v>2115</v>
      </c>
      <c r="E6247" s="9" t="s">
        <v>2116</v>
      </c>
      <c r="F6247" s="10">
        <f t="shared" ca="1" si="195"/>
        <v>1.0165298802217405E-2</v>
      </c>
      <c r="G6247" s="3" t="str">
        <f>VLOOKUP(Table3[[#This Row],[PRODUCT ID]],Table1[[PRODUCT]:[SELLING PRICE]],1,FALSE)</f>
        <v>Product1001</v>
      </c>
      <c r="H6247" s="3" t="str">
        <f>VLOOKUP(Table3[[#This Row],[PRODUCT ID]],Table1[[PRODUCT]:[SELLING PRICE]],2,FALSE)</f>
        <v>Category2</v>
      </c>
      <c r="I6247" s="3" t="str">
        <f>VLOOKUP(Table3[[#This Row],[PRODUCT ID]],Table1[[PRODUCT]:[SELLING PRICE]],3,FALSE)</f>
        <v>No</v>
      </c>
      <c r="J6247" s="16">
        <f ca="1">VLOOKUP(Table3[[#This Row],[PRODUCT ID]],Table1[[PRODUCT]:[SELLING PRICE]],4,FALSE)</f>
        <v>27</v>
      </c>
      <c r="K6247" s="16">
        <f ca="1">VLOOKUP(Table3[[#This Row],[PRODUCT ID]],Table1[[PRODUCT]:[SELLING PRICE]],5,FALSE)</f>
        <v>217.26907705336407</v>
      </c>
      <c r="L6247" s="16">
        <f ca="1">J6247*Table3[[#This Row],[QUANTITY]]</f>
        <v>405</v>
      </c>
      <c r="M6247" s="16">
        <f ca="1">K6247*Table3[[#This Row],[QUANTITY]]*(1-Table3[[#This Row],[DISCOUNT %]])</f>
        <v>3225.9070794695194</v>
      </c>
      <c r="N6247" s="3">
        <f>DAY(Table3[[#This Row],[DATE]])</f>
        <v>6</v>
      </c>
      <c r="O6247" s="3" t="str">
        <f>TEXT(Table3[[#This Row],[DATE]],"mmm")</f>
        <v>Feb</v>
      </c>
      <c r="P6247" s="3">
        <f>YEAR(Table3[[#This Row],[DATE]])</f>
        <v>2038</v>
      </c>
    </row>
    <row r="6248" spans="1:16" x14ac:dyDescent="0.3">
      <c r="A6248" s="6">
        <v>50443</v>
      </c>
      <c r="B6248" s="7" t="s">
        <v>2054</v>
      </c>
      <c r="C6248" s="9">
        <f t="shared" ca="1" si="194"/>
        <v>3</v>
      </c>
      <c r="D6248" s="9" t="s">
        <v>2116</v>
      </c>
      <c r="E6248" s="9" t="s">
        <v>2116</v>
      </c>
      <c r="F6248" s="10">
        <f t="shared" ca="1" si="195"/>
        <v>3.0528159628840867E-2</v>
      </c>
      <c r="G6248" s="3" t="str">
        <f>VLOOKUP(Table3[[#This Row],[PRODUCT ID]],Table1[[PRODUCT]:[SELLING PRICE]],1,FALSE)</f>
        <v>Product1002</v>
      </c>
      <c r="H6248" s="3" t="str">
        <f>VLOOKUP(Table3[[#This Row],[PRODUCT ID]],Table1[[PRODUCT]:[SELLING PRICE]],2,FALSE)</f>
        <v>Category3</v>
      </c>
      <c r="I6248" s="3" t="str">
        <f>VLOOKUP(Table3[[#This Row],[PRODUCT ID]],Table1[[PRODUCT]:[SELLING PRICE]],3,FALSE)</f>
        <v>Kg</v>
      </c>
      <c r="J6248" s="16">
        <f ca="1">VLOOKUP(Table3[[#This Row],[PRODUCT ID]],Table1[[PRODUCT]:[SELLING PRICE]],4,FALSE)</f>
        <v>147</v>
      </c>
      <c r="K6248" s="16">
        <f ca="1">VLOOKUP(Table3[[#This Row],[PRODUCT ID]],Table1[[PRODUCT]:[SELLING PRICE]],5,FALSE)</f>
        <v>144.96804369296592</v>
      </c>
      <c r="L6248" s="16">
        <f ca="1">J6248*Table3[[#This Row],[QUANTITY]]</f>
        <v>441</v>
      </c>
      <c r="M6248" s="16">
        <f ca="1">K6248*Table3[[#This Row],[QUANTITY]]*(1-Table3[[#This Row],[DISCOUNT %]])</f>
        <v>421.62730834207883</v>
      </c>
      <c r="N6248" s="3">
        <f>DAY(Table3[[#This Row],[DATE]])</f>
        <v>7</v>
      </c>
      <c r="O6248" s="3" t="str">
        <f>TEXT(Table3[[#This Row],[DATE]],"mmm")</f>
        <v>Feb</v>
      </c>
      <c r="P6248" s="3">
        <f>YEAR(Table3[[#This Row],[DATE]])</f>
        <v>2038</v>
      </c>
    </row>
    <row r="6249" spans="1:16" x14ac:dyDescent="0.3">
      <c r="A6249" s="6">
        <v>50444</v>
      </c>
      <c r="B6249" s="7" t="s">
        <v>2055</v>
      </c>
      <c r="C6249" s="9">
        <f t="shared" ca="1" si="194"/>
        <v>6</v>
      </c>
      <c r="D6249" s="9" t="s">
        <v>2116</v>
      </c>
      <c r="E6249" s="9" t="s">
        <v>2116</v>
      </c>
      <c r="F6249" s="10">
        <f t="shared" ca="1" si="195"/>
        <v>1.2066181357187889E-2</v>
      </c>
      <c r="G6249" s="3" t="str">
        <f>VLOOKUP(Table3[[#This Row],[PRODUCT ID]],Table1[[PRODUCT]:[SELLING PRICE]],1,FALSE)</f>
        <v>Product1003</v>
      </c>
      <c r="H6249" s="3" t="str">
        <f>VLOOKUP(Table3[[#This Row],[PRODUCT ID]],Table1[[PRODUCT]:[SELLING PRICE]],2,FALSE)</f>
        <v>Category4</v>
      </c>
      <c r="I6249" s="3" t="str">
        <f>VLOOKUP(Table3[[#This Row],[PRODUCT ID]],Table1[[PRODUCT]:[SELLING PRICE]],3,FALSE)</f>
        <v>Kg</v>
      </c>
      <c r="J6249" s="16">
        <f ca="1">VLOOKUP(Table3[[#This Row],[PRODUCT ID]],Table1[[PRODUCT]:[SELLING PRICE]],4,FALSE)</f>
        <v>192</v>
      </c>
      <c r="K6249" s="16">
        <f ca="1">VLOOKUP(Table3[[#This Row],[PRODUCT ID]],Table1[[PRODUCT]:[SELLING PRICE]],5,FALSE)</f>
        <v>180.19957907473369</v>
      </c>
      <c r="L6249" s="16">
        <f ca="1">J6249*Table3[[#This Row],[QUANTITY]]</f>
        <v>1152</v>
      </c>
      <c r="M6249" s="16">
        <f ca="1">K6249*Table3[[#This Row],[QUANTITY]]*(1-Table3[[#This Row],[DISCOUNT %]])</f>
        <v>1068.1515496387742</v>
      </c>
      <c r="N6249" s="3">
        <f>DAY(Table3[[#This Row],[DATE]])</f>
        <v>8</v>
      </c>
      <c r="O6249" s="3" t="str">
        <f>TEXT(Table3[[#This Row],[DATE]],"mmm")</f>
        <v>Feb</v>
      </c>
      <c r="P6249" s="3">
        <f>YEAR(Table3[[#This Row],[DATE]])</f>
        <v>2038</v>
      </c>
    </row>
    <row r="6250" spans="1:16" x14ac:dyDescent="0.3">
      <c r="A6250" s="6">
        <v>50445</v>
      </c>
      <c r="B6250" s="7" t="s">
        <v>2056</v>
      </c>
      <c r="C6250" s="9">
        <f t="shared" ca="1" si="194"/>
        <v>6</v>
      </c>
      <c r="D6250" s="9" t="s">
        <v>2116</v>
      </c>
      <c r="E6250" s="9" t="s">
        <v>2118</v>
      </c>
      <c r="F6250" s="10">
        <f t="shared" ca="1" si="195"/>
        <v>6.932146633611623E-2</v>
      </c>
      <c r="G6250" s="3" t="str">
        <f>VLOOKUP(Table3[[#This Row],[PRODUCT ID]],Table1[[PRODUCT]:[SELLING PRICE]],1,FALSE)</f>
        <v>Product1004</v>
      </c>
      <c r="H6250" s="3" t="str">
        <f>VLOOKUP(Table3[[#This Row],[PRODUCT ID]],Table1[[PRODUCT]:[SELLING PRICE]],2,FALSE)</f>
        <v>Category5</v>
      </c>
      <c r="I6250" s="3" t="str">
        <f>VLOOKUP(Table3[[#This Row],[PRODUCT ID]],Table1[[PRODUCT]:[SELLING PRICE]],3,FALSE)</f>
        <v>Lt</v>
      </c>
      <c r="J6250" s="16">
        <f ca="1">VLOOKUP(Table3[[#This Row],[PRODUCT ID]],Table1[[PRODUCT]:[SELLING PRICE]],4,FALSE)</f>
        <v>86</v>
      </c>
      <c r="K6250" s="16">
        <f ca="1">VLOOKUP(Table3[[#This Row],[PRODUCT ID]],Table1[[PRODUCT]:[SELLING PRICE]],5,FALSE)</f>
        <v>165.8753281236674</v>
      </c>
      <c r="L6250" s="16">
        <f ca="1">J6250*Table3[[#This Row],[QUANTITY]]</f>
        <v>516</v>
      </c>
      <c r="M6250" s="16">
        <f ca="1">K6250*Table3[[#This Row],[QUANTITY]]*(1-Table3[[#This Row],[DISCOUNT %]])</f>
        <v>926.25964289490219</v>
      </c>
      <c r="N6250" s="3">
        <f>DAY(Table3[[#This Row],[DATE]])</f>
        <v>9</v>
      </c>
      <c r="O6250" s="3" t="str">
        <f>TEXT(Table3[[#This Row],[DATE]],"mmm")</f>
        <v>Feb</v>
      </c>
      <c r="P6250" s="3">
        <f>YEAR(Table3[[#This Row],[DATE]])</f>
        <v>2038</v>
      </c>
    </row>
    <row r="6251" spans="1:16" x14ac:dyDescent="0.3">
      <c r="A6251" s="6">
        <v>50446</v>
      </c>
      <c r="B6251" s="7" t="s">
        <v>2057</v>
      </c>
      <c r="C6251" s="9">
        <f t="shared" ca="1" si="194"/>
        <v>13</v>
      </c>
      <c r="D6251" s="9" t="s">
        <v>2115</v>
      </c>
      <c r="E6251" s="9" t="s">
        <v>2116</v>
      </c>
      <c r="F6251" s="10">
        <f t="shared" ca="1" si="195"/>
        <v>4.9973185656517441E-2</v>
      </c>
      <c r="G6251" s="3" t="str">
        <f>VLOOKUP(Table3[[#This Row],[PRODUCT ID]],Table1[[PRODUCT]:[SELLING PRICE]],1,FALSE)</f>
        <v>Product1005</v>
      </c>
      <c r="H6251" s="3" t="str">
        <f>VLOOKUP(Table3[[#This Row],[PRODUCT ID]],Table1[[PRODUCT]:[SELLING PRICE]],2,FALSE)</f>
        <v>Category1</v>
      </c>
      <c r="I6251" s="3" t="str">
        <f>VLOOKUP(Table3[[#This Row],[PRODUCT ID]],Table1[[PRODUCT]:[SELLING PRICE]],3,FALSE)</f>
        <v>Kg</v>
      </c>
      <c r="J6251" s="16">
        <f ca="1">VLOOKUP(Table3[[#This Row],[PRODUCT ID]],Table1[[PRODUCT]:[SELLING PRICE]],4,FALSE)</f>
        <v>96</v>
      </c>
      <c r="K6251" s="16">
        <f ca="1">VLOOKUP(Table3[[#This Row],[PRODUCT ID]],Table1[[PRODUCT]:[SELLING PRICE]],5,FALSE)</f>
        <v>290.57923442660802</v>
      </c>
      <c r="L6251" s="16">
        <f ca="1">J6251*Table3[[#This Row],[QUANTITY]]</f>
        <v>1248</v>
      </c>
      <c r="M6251" s="16">
        <f ca="1">K6251*Table3[[#This Row],[QUANTITY]]*(1-Table3[[#This Row],[DISCOUNT %]])</f>
        <v>3588.7548371568196</v>
      </c>
      <c r="N6251" s="3">
        <f>DAY(Table3[[#This Row],[DATE]])</f>
        <v>10</v>
      </c>
      <c r="O6251" s="3" t="str">
        <f>TEXT(Table3[[#This Row],[DATE]],"mmm")</f>
        <v>Feb</v>
      </c>
      <c r="P6251" s="3">
        <f>YEAR(Table3[[#This Row],[DATE]])</f>
        <v>2038</v>
      </c>
    </row>
    <row r="6252" spans="1:16" x14ac:dyDescent="0.3">
      <c r="A6252" s="6">
        <v>50447</v>
      </c>
      <c r="B6252" s="7" t="s">
        <v>2058</v>
      </c>
      <c r="C6252" s="9">
        <f t="shared" ca="1" si="194"/>
        <v>6</v>
      </c>
      <c r="D6252" s="9" t="s">
        <v>2117</v>
      </c>
      <c r="E6252" s="9" t="s">
        <v>2116</v>
      </c>
      <c r="F6252" s="10">
        <f t="shared" ca="1" si="195"/>
        <v>3.061192944300567E-2</v>
      </c>
      <c r="G6252" s="3" t="str">
        <f>VLOOKUP(Table3[[#This Row],[PRODUCT ID]],Table1[[PRODUCT]:[SELLING PRICE]],1,FALSE)</f>
        <v>Product1006</v>
      </c>
      <c r="H6252" s="3" t="str">
        <f>VLOOKUP(Table3[[#This Row],[PRODUCT ID]],Table1[[PRODUCT]:[SELLING PRICE]],2,FALSE)</f>
        <v>Category2</v>
      </c>
      <c r="I6252" s="3" t="str">
        <f>VLOOKUP(Table3[[#This Row],[PRODUCT ID]],Table1[[PRODUCT]:[SELLING PRICE]],3,FALSE)</f>
        <v>Lt</v>
      </c>
      <c r="J6252" s="16">
        <f ca="1">VLOOKUP(Table3[[#This Row],[PRODUCT ID]],Table1[[PRODUCT]:[SELLING PRICE]],4,FALSE)</f>
        <v>57</v>
      </c>
      <c r="K6252" s="16">
        <f ca="1">VLOOKUP(Table3[[#This Row],[PRODUCT ID]],Table1[[PRODUCT]:[SELLING PRICE]],5,FALSE)</f>
        <v>284.31452924893523</v>
      </c>
      <c r="L6252" s="16">
        <f ca="1">J6252*Table3[[#This Row],[QUANTITY]]</f>
        <v>342</v>
      </c>
      <c r="M6252" s="16">
        <f ca="1">K6252*Table3[[#This Row],[QUANTITY]]*(1-Table3[[#This Row],[DISCOUNT %]])</f>
        <v>1653.6666776396728</v>
      </c>
      <c r="N6252" s="3">
        <f>DAY(Table3[[#This Row],[DATE]])</f>
        <v>11</v>
      </c>
      <c r="O6252" s="3" t="str">
        <f>TEXT(Table3[[#This Row],[DATE]],"mmm")</f>
        <v>Feb</v>
      </c>
      <c r="P6252" s="3">
        <f>YEAR(Table3[[#This Row],[DATE]])</f>
        <v>2038</v>
      </c>
    </row>
    <row r="6253" spans="1:16" x14ac:dyDescent="0.3">
      <c r="A6253" s="6">
        <v>50448</v>
      </c>
      <c r="B6253" s="7" t="s">
        <v>2059</v>
      </c>
      <c r="C6253" s="9">
        <f t="shared" ca="1" si="194"/>
        <v>1</v>
      </c>
      <c r="D6253" s="9" t="s">
        <v>2117</v>
      </c>
      <c r="E6253" s="9" t="s">
        <v>2116</v>
      </c>
      <c r="F6253" s="10">
        <f t="shared" ca="1" si="195"/>
        <v>8.1616331118933155E-2</v>
      </c>
      <c r="G6253" s="3" t="str">
        <f>VLOOKUP(Table3[[#This Row],[PRODUCT ID]],Table1[[PRODUCT]:[SELLING PRICE]],1,FALSE)</f>
        <v>Product1007</v>
      </c>
      <c r="H6253" s="3" t="str">
        <f>VLOOKUP(Table3[[#This Row],[PRODUCT ID]],Table1[[PRODUCT]:[SELLING PRICE]],2,FALSE)</f>
        <v>Category3</v>
      </c>
      <c r="I6253" s="3" t="str">
        <f>VLOOKUP(Table3[[#This Row],[PRODUCT ID]],Table1[[PRODUCT]:[SELLING PRICE]],3,FALSE)</f>
        <v>Ft</v>
      </c>
      <c r="J6253" s="16">
        <f ca="1">VLOOKUP(Table3[[#This Row],[PRODUCT ID]],Table1[[PRODUCT]:[SELLING PRICE]],4,FALSE)</f>
        <v>238</v>
      </c>
      <c r="K6253" s="16">
        <f ca="1">VLOOKUP(Table3[[#This Row],[PRODUCT ID]],Table1[[PRODUCT]:[SELLING PRICE]],5,FALSE)</f>
        <v>58.558699966141866</v>
      </c>
      <c r="L6253" s="16">
        <f ca="1">J6253*Table3[[#This Row],[QUANTITY]]</f>
        <v>238</v>
      </c>
      <c r="M6253" s="16">
        <f ca="1">K6253*Table3[[#This Row],[QUANTITY]]*(1-Table3[[#This Row],[DISCOUNT %]])</f>
        <v>53.77935371981097</v>
      </c>
      <c r="N6253" s="3">
        <f>DAY(Table3[[#This Row],[DATE]])</f>
        <v>12</v>
      </c>
      <c r="O6253" s="3" t="str">
        <f>TEXT(Table3[[#This Row],[DATE]],"mmm")</f>
        <v>Feb</v>
      </c>
      <c r="P6253" s="3">
        <f>YEAR(Table3[[#This Row],[DATE]])</f>
        <v>2038</v>
      </c>
    </row>
    <row r="6254" spans="1:16" x14ac:dyDescent="0.3">
      <c r="A6254" s="6">
        <v>50449</v>
      </c>
      <c r="B6254" s="7" t="s">
        <v>2060</v>
      </c>
      <c r="C6254" s="9">
        <f t="shared" ca="1" si="194"/>
        <v>4</v>
      </c>
      <c r="D6254" s="9" t="s">
        <v>2116</v>
      </c>
      <c r="E6254" s="9" t="s">
        <v>2116</v>
      </c>
      <c r="F6254" s="10">
        <f t="shared" ca="1" si="195"/>
        <v>9.1689146306780198E-2</v>
      </c>
      <c r="G6254" s="3" t="str">
        <f>VLOOKUP(Table3[[#This Row],[PRODUCT ID]],Table1[[PRODUCT]:[SELLING PRICE]],1,FALSE)</f>
        <v>Product1008</v>
      </c>
      <c r="H6254" s="3" t="str">
        <f>VLOOKUP(Table3[[#This Row],[PRODUCT ID]],Table1[[PRODUCT]:[SELLING PRICE]],2,FALSE)</f>
        <v>Category4</v>
      </c>
      <c r="I6254" s="3" t="str">
        <f>VLOOKUP(Table3[[#This Row],[PRODUCT ID]],Table1[[PRODUCT]:[SELLING PRICE]],3,FALSE)</f>
        <v>Kg</v>
      </c>
      <c r="J6254" s="16">
        <f ca="1">VLOOKUP(Table3[[#This Row],[PRODUCT ID]],Table1[[PRODUCT]:[SELLING PRICE]],4,FALSE)</f>
        <v>123</v>
      </c>
      <c r="K6254" s="16">
        <f ca="1">VLOOKUP(Table3[[#This Row],[PRODUCT ID]],Table1[[PRODUCT]:[SELLING PRICE]],5,FALSE)</f>
        <v>161.0088804608672</v>
      </c>
      <c r="L6254" s="16">
        <f ca="1">J6254*Table3[[#This Row],[QUANTITY]]</f>
        <v>492</v>
      </c>
      <c r="M6254" s="16">
        <f ca="1">K6254*Table3[[#This Row],[QUANTITY]]*(1-Table3[[#This Row],[DISCOUNT %]])</f>
        <v>584.98445465439954</v>
      </c>
      <c r="N6254" s="3">
        <f>DAY(Table3[[#This Row],[DATE]])</f>
        <v>13</v>
      </c>
      <c r="O6254" s="3" t="str">
        <f>TEXT(Table3[[#This Row],[DATE]],"mmm")</f>
        <v>Feb</v>
      </c>
      <c r="P6254" s="3">
        <f>YEAR(Table3[[#This Row],[DATE]])</f>
        <v>2038</v>
      </c>
    </row>
    <row r="6255" spans="1:16" x14ac:dyDescent="0.3">
      <c r="A6255" s="6">
        <v>50450</v>
      </c>
      <c r="B6255" s="7" t="s">
        <v>2061</v>
      </c>
      <c r="C6255" s="9">
        <f t="shared" ca="1" si="194"/>
        <v>9</v>
      </c>
      <c r="D6255" s="9" t="s">
        <v>2116</v>
      </c>
      <c r="E6255" s="9" t="s">
        <v>2116</v>
      </c>
      <c r="F6255" s="10">
        <f t="shared" ca="1" si="195"/>
        <v>3.5002149165671383E-2</v>
      </c>
      <c r="G6255" s="3" t="str">
        <f>VLOOKUP(Table3[[#This Row],[PRODUCT ID]],Table1[[PRODUCT]:[SELLING PRICE]],1,FALSE)</f>
        <v>Product1009</v>
      </c>
      <c r="H6255" s="3" t="str">
        <f>VLOOKUP(Table3[[#This Row],[PRODUCT ID]],Table1[[PRODUCT]:[SELLING PRICE]],2,FALSE)</f>
        <v>Category1</v>
      </c>
      <c r="I6255" s="3" t="str">
        <f>VLOOKUP(Table3[[#This Row],[PRODUCT ID]],Table1[[PRODUCT]:[SELLING PRICE]],3,FALSE)</f>
        <v>No</v>
      </c>
      <c r="J6255" s="16">
        <f ca="1">VLOOKUP(Table3[[#This Row],[PRODUCT ID]],Table1[[PRODUCT]:[SELLING PRICE]],4,FALSE)</f>
        <v>246</v>
      </c>
      <c r="K6255" s="16">
        <f ca="1">VLOOKUP(Table3[[#This Row],[PRODUCT ID]],Table1[[PRODUCT]:[SELLING PRICE]],5,FALSE)</f>
        <v>133.15892526853565</v>
      </c>
      <c r="L6255" s="16">
        <f ca="1">J6255*Table3[[#This Row],[QUANTITY]]</f>
        <v>2214</v>
      </c>
      <c r="M6255" s="16">
        <f ca="1">K6255*Table3[[#This Row],[QUANTITY]]*(1-Table3[[#This Row],[DISCOUNT %]])</f>
        <v>1156.4826903319131</v>
      </c>
      <c r="N6255" s="3">
        <f>DAY(Table3[[#This Row],[DATE]])</f>
        <v>14</v>
      </c>
      <c r="O6255" s="3" t="str">
        <f>TEXT(Table3[[#This Row],[DATE]],"mmm")</f>
        <v>Feb</v>
      </c>
      <c r="P6255" s="3">
        <f>YEAR(Table3[[#This Row],[DATE]])</f>
        <v>2038</v>
      </c>
    </row>
    <row r="6256" spans="1:16" x14ac:dyDescent="0.3">
      <c r="A6256" s="6">
        <v>50451</v>
      </c>
      <c r="B6256" s="7" t="s">
        <v>2062</v>
      </c>
      <c r="C6256" s="9">
        <f t="shared" ca="1" si="194"/>
        <v>9</v>
      </c>
      <c r="D6256" s="9" t="s">
        <v>2116</v>
      </c>
      <c r="E6256" s="9" t="s">
        <v>2118</v>
      </c>
      <c r="F6256" s="10">
        <f t="shared" ca="1" si="195"/>
        <v>2.8639125868084606E-2</v>
      </c>
      <c r="G6256" s="3" t="str">
        <f>VLOOKUP(Table3[[#This Row],[PRODUCT ID]],Table1[[PRODUCT]:[SELLING PRICE]],1,FALSE)</f>
        <v>Product1010</v>
      </c>
      <c r="H6256" s="3" t="str">
        <f>VLOOKUP(Table3[[#This Row],[PRODUCT ID]],Table1[[PRODUCT]:[SELLING PRICE]],2,FALSE)</f>
        <v>Category2</v>
      </c>
      <c r="I6256" s="3" t="str">
        <f>VLOOKUP(Table3[[#This Row],[PRODUCT ID]],Table1[[PRODUCT]:[SELLING PRICE]],3,FALSE)</f>
        <v>No</v>
      </c>
      <c r="J6256" s="16">
        <f ca="1">VLOOKUP(Table3[[#This Row],[PRODUCT ID]],Table1[[PRODUCT]:[SELLING PRICE]],4,FALSE)</f>
        <v>234</v>
      </c>
      <c r="K6256" s="16">
        <f ca="1">VLOOKUP(Table3[[#This Row],[PRODUCT ID]],Table1[[PRODUCT]:[SELLING PRICE]],5,FALSE)</f>
        <v>186.31224333974507</v>
      </c>
      <c r="L6256" s="16">
        <f ca="1">J6256*Table3[[#This Row],[QUANTITY]]</f>
        <v>2106</v>
      </c>
      <c r="M6256" s="16">
        <f ca="1">K6256*Table3[[#This Row],[QUANTITY]]*(1-Table3[[#This Row],[DISCOUNT %]])</f>
        <v>1628.7878119677562</v>
      </c>
      <c r="N6256" s="3">
        <f>DAY(Table3[[#This Row],[DATE]])</f>
        <v>15</v>
      </c>
      <c r="O6256" s="3" t="str">
        <f>TEXT(Table3[[#This Row],[DATE]],"mmm")</f>
        <v>Feb</v>
      </c>
      <c r="P6256" s="3">
        <f>YEAR(Table3[[#This Row],[DATE]])</f>
        <v>2038</v>
      </c>
    </row>
    <row r="6257" spans="1:16" x14ac:dyDescent="0.3">
      <c r="A6257" s="6">
        <v>50452</v>
      </c>
      <c r="B6257" s="7" t="s">
        <v>2063</v>
      </c>
      <c r="C6257" s="9">
        <f t="shared" ca="1" si="194"/>
        <v>14</v>
      </c>
      <c r="D6257" s="9" t="s">
        <v>2116</v>
      </c>
      <c r="E6257" s="9" t="s">
        <v>2118</v>
      </c>
      <c r="F6257" s="10">
        <f t="shared" ca="1" si="195"/>
        <v>1.1124905191266533E-2</v>
      </c>
      <c r="G6257" s="3" t="str">
        <f>VLOOKUP(Table3[[#This Row],[PRODUCT ID]],Table1[[PRODUCT]:[SELLING PRICE]],1,FALSE)</f>
        <v>Product1011</v>
      </c>
      <c r="H6257" s="3" t="str">
        <f>VLOOKUP(Table3[[#This Row],[PRODUCT ID]],Table1[[PRODUCT]:[SELLING PRICE]],2,FALSE)</f>
        <v>Category3</v>
      </c>
      <c r="I6257" s="3" t="str">
        <f>VLOOKUP(Table3[[#This Row],[PRODUCT ID]],Table1[[PRODUCT]:[SELLING PRICE]],3,FALSE)</f>
        <v>Ft</v>
      </c>
      <c r="J6257" s="16">
        <f ca="1">VLOOKUP(Table3[[#This Row],[PRODUCT ID]],Table1[[PRODUCT]:[SELLING PRICE]],4,FALSE)</f>
        <v>158</v>
      </c>
      <c r="K6257" s="16">
        <f ca="1">VLOOKUP(Table3[[#This Row],[PRODUCT ID]],Table1[[PRODUCT]:[SELLING PRICE]],5,FALSE)</f>
        <v>220.97045794220091</v>
      </c>
      <c r="L6257" s="16">
        <f ca="1">J6257*Table3[[#This Row],[QUANTITY]]</f>
        <v>2212</v>
      </c>
      <c r="M6257" s="16">
        <f ca="1">K6257*Table3[[#This Row],[QUANTITY]]*(1-Table3[[#This Row],[DISCOUNT %]])</f>
        <v>3059.1705556653246</v>
      </c>
      <c r="N6257" s="3">
        <f>DAY(Table3[[#This Row],[DATE]])</f>
        <v>16</v>
      </c>
      <c r="O6257" s="3" t="str">
        <f>TEXT(Table3[[#This Row],[DATE]],"mmm")</f>
        <v>Feb</v>
      </c>
      <c r="P6257" s="3">
        <f>YEAR(Table3[[#This Row],[DATE]])</f>
        <v>2038</v>
      </c>
    </row>
    <row r="6258" spans="1:16" x14ac:dyDescent="0.3">
      <c r="A6258" s="6">
        <v>50453</v>
      </c>
      <c r="B6258" s="7" t="s">
        <v>2064</v>
      </c>
      <c r="C6258" s="9">
        <f t="shared" ca="1" si="194"/>
        <v>11</v>
      </c>
      <c r="D6258" s="9" t="s">
        <v>2115</v>
      </c>
      <c r="E6258" s="9" t="s">
        <v>2116</v>
      </c>
      <c r="F6258" s="10">
        <f t="shared" ca="1" si="195"/>
        <v>8.9175075006316176E-2</v>
      </c>
      <c r="G6258" s="3" t="str">
        <f>VLOOKUP(Table3[[#This Row],[PRODUCT ID]],Table1[[PRODUCT]:[SELLING PRICE]],1,FALSE)</f>
        <v>Product1012</v>
      </c>
      <c r="H6258" s="3" t="str">
        <f>VLOOKUP(Table3[[#This Row],[PRODUCT ID]],Table1[[PRODUCT]:[SELLING PRICE]],2,FALSE)</f>
        <v>Category4</v>
      </c>
      <c r="I6258" s="3" t="str">
        <f>VLOOKUP(Table3[[#This Row],[PRODUCT ID]],Table1[[PRODUCT]:[SELLING PRICE]],3,FALSE)</f>
        <v>No</v>
      </c>
      <c r="J6258" s="16">
        <f ca="1">VLOOKUP(Table3[[#This Row],[PRODUCT ID]],Table1[[PRODUCT]:[SELLING PRICE]],4,FALSE)</f>
        <v>238</v>
      </c>
      <c r="K6258" s="16">
        <f ca="1">VLOOKUP(Table3[[#This Row],[PRODUCT ID]],Table1[[PRODUCT]:[SELLING PRICE]],5,FALSE)</f>
        <v>174.87808726295859</v>
      </c>
      <c r="L6258" s="16">
        <f ca="1">J6258*Table3[[#This Row],[QUANTITY]]</f>
        <v>2618</v>
      </c>
      <c r="M6258" s="16">
        <f ca="1">K6258*Table3[[#This Row],[QUANTITY]]*(1-Table3[[#This Row],[DISCOUNT %]])</f>
        <v>1752.1165278575547</v>
      </c>
      <c r="N6258" s="3">
        <f>DAY(Table3[[#This Row],[DATE]])</f>
        <v>17</v>
      </c>
      <c r="O6258" s="3" t="str">
        <f>TEXT(Table3[[#This Row],[DATE]],"mmm")</f>
        <v>Feb</v>
      </c>
      <c r="P6258" s="3">
        <f>YEAR(Table3[[#This Row],[DATE]])</f>
        <v>2038</v>
      </c>
    </row>
    <row r="6259" spans="1:16" x14ac:dyDescent="0.3">
      <c r="A6259" s="6">
        <v>50454</v>
      </c>
      <c r="B6259" s="7" t="s">
        <v>2065</v>
      </c>
      <c r="C6259" s="9">
        <f t="shared" ca="1" si="194"/>
        <v>11</v>
      </c>
      <c r="D6259" s="9" t="s">
        <v>2116</v>
      </c>
      <c r="E6259" s="9" t="s">
        <v>2116</v>
      </c>
      <c r="F6259" s="10">
        <f t="shared" ca="1" si="195"/>
        <v>8.9911333753393774E-2</v>
      </c>
      <c r="G6259" s="3" t="str">
        <f>VLOOKUP(Table3[[#This Row],[PRODUCT ID]],Table1[[PRODUCT]:[SELLING PRICE]],1,FALSE)</f>
        <v>Product1013</v>
      </c>
      <c r="H6259" s="3" t="str">
        <f>VLOOKUP(Table3[[#This Row],[PRODUCT ID]],Table1[[PRODUCT]:[SELLING PRICE]],2,FALSE)</f>
        <v>Category5</v>
      </c>
      <c r="I6259" s="3" t="str">
        <f>VLOOKUP(Table3[[#This Row],[PRODUCT ID]],Table1[[PRODUCT]:[SELLING PRICE]],3,FALSE)</f>
        <v>Kg</v>
      </c>
      <c r="J6259" s="16">
        <f ca="1">VLOOKUP(Table3[[#This Row],[PRODUCT ID]],Table1[[PRODUCT]:[SELLING PRICE]],4,FALSE)</f>
        <v>222</v>
      </c>
      <c r="K6259" s="16">
        <f ca="1">VLOOKUP(Table3[[#This Row],[PRODUCT ID]],Table1[[PRODUCT]:[SELLING PRICE]],5,FALSE)</f>
        <v>100.48980751224767</v>
      </c>
      <c r="L6259" s="16">
        <f ca="1">J6259*Table3[[#This Row],[QUANTITY]]</f>
        <v>2442</v>
      </c>
      <c r="M6259" s="16">
        <f ca="1">K6259*Table3[[#This Row],[QUANTITY]]*(1-Table3[[#This Row],[DISCOUNT %]])</f>
        <v>1006.0009837921963</v>
      </c>
      <c r="N6259" s="3">
        <f>DAY(Table3[[#This Row],[DATE]])</f>
        <v>18</v>
      </c>
      <c r="O6259" s="3" t="str">
        <f>TEXT(Table3[[#This Row],[DATE]],"mmm")</f>
        <v>Feb</v>
      </c>
      <c r="P6259" s="3">
        <f>YEAR(Table3[[#This Row],[DATE]])</f>
        <v>2038</v>
      </c>
    </row>
    <row r="6260" spans="1:16" x14ac:dyDescent="0.3">
      <c r="A6260" s="6">
        <v>50455</v>
      </c>
      <c r="B6260" s="7" t="s">
        <v>2066</v>
      </c>
      <c r="C6260" s="9">
        <f t="shared" ca="1" si="194"/>
        <v>1</v>
      </c>
      <c r="D6260" s="9" t="s">
        <v>2117</v>
      </c>
      <c r="E6260" s="9" t="s">
        <v>2116</v>
      </c>
      <c r="F6260" s="10">
        <f t="shared" ca="1" si="195"/>
        <v>2.9351029934284168E-2</v>
      </c>
      <c r="G6260" s="3" t="str">
        <f>VLOOKUP(Table3[[#This Row],[PRODUCT ID]],Table1[[PRODUCT]:[SELLING PRICE]],1,FALSE)</f>
        <v>Product1014</v>
      </c>
      <c r="H6260" s="3" t="str">
        <f>VLOOKUP(Table3[[#This Row],[PRODUCT ID]],Table1[[PRODUCT]:[SELLING PRICE]],2,FALSE)</f>
        <v>Category1</v>
      </c>
      <c r="I6260" s="3" t="str">
        <f>VLOOKUP(Table3[[#This Row],[PRODUCT ID]],Table1[[PRODUCT]:[SELLING PRICE]],3,FALSE)</f>
        <v>Kg</v>
      </c>
      <c r="J6260" s="16">
        <f ca="1">VLOOKUP(Table3[[#This Row],[PRODUCT ID]],Table1[[PRODUCT]:[SELLING PRICE]],4,FALSE)</f>
        <v>17</v>
      </c>
      <c r="K6260" s="16">
        <f ca="1">VLOOKUP(Table3[[#This Row],[PRODUCT ID]],Table1[[PRODUCT]:[SELLING PRICE]],5,FALSE)</f>
        <v>247.66475539529958</v>
      </c>
      <c r="L6260" s="16">
        <f ca="1">J6260*Table3[[#This Row],[QUANTITY]]</f>
        <v>17</v>
      </c>
      <c r="M6260" s="16">
        <f ca="1">K6260*Table3[[#This Row],[QUANTITY]]*(1-Table3[[#This Row],[DISCOUNT %]])</f>
        <v>240.39553974602498</v>
      </c>
      <c r="N6260" s="3">
        <f>DAY(Table3[[#This Row],[DATE]])</f>
        <v>19</v>
      </c>
      <c r="O6260" s="3" t="str">
        <f>TEXT(Table3[[#This Row],[DATE]],"mmm")</f>
        <v>Feb</v>
      </c>
      <c r="P6260" s="3">
        <f>YEAR(Table3[[#This Row],[DATE]])</f>
        <v>2038</v>
      </c>
    </row>
    <row r="6261" spans="1:16" x14ac:dyDescent="0.3">
      <c r="A6261" s="6">
        <v>50456</v>
      </c>
      <c r="B6261" s="7" t="s">
        <v>2067</v>
      </c>
      <c r="C6261" s="9">
        <f t="shared" ca="1" si="194"/>
        <v>3</v>
      </c>
      <c r="D6261" s="9" t="s">
        <v>2115</v>
      </c>
      <c r="E6261" s="9" t="s">
        <v>2116</v>
      </c>
      <c r="F6261" s="10">
        <f t="shared" ca="1" si="195"/>
        <v>1.7338442714720459E-2</v>
      </c>
      <c r="G6261" s="3" t="str">
        <f>VLOOKUP(Table3[[#This Row],[PRODUCT ID]],Table1[[PRODUCT]:[SELLING PRICE]],1,FALSE)</f>
        <v>Product1015</v>
      </c>
      <c r="H6261" s="3" t="str">
        <f>VLOOKUP(Table3[[#This Row],[PRODUCT ID]],Table1[[PRODUCT]:[SELLING PRICE]],2,FALSE)</f>
        <v>Category2</v>
      </c>
      <c r="I6261" s="3" t="str">
        <f>VLOOKUP(Table3[[#This Row],[PRODUCT ID]],Table1[[PRODUCT]:[SELLING PRICE]],3,FALSE)</f>
        <v>Lt</v>
      </c>
      <c r="J6261" s="16">
        <f ca="1">VLOOKUP(Table3[[#This Row],[PRODUCT ID]],Table1[[PRODUCT]:[SELLING PRICE]],4,FALSE)</f>
        <v>115</v>
      </c>
      <c r="K6261" s="16">
        <f ca="1">VLOOKUP(Table3[[#This Row],[PRODUCT ID]],Table1[[PRODUCT]:[SELLING PRICE]],5,FALSE)</f>
        <v>242.18181595845778</v>
      </c>
      <c r="L6261" s="16">
        <f ca="1">J6261*Table3[[#This Row],[QUANTITY]]</f>
        <v>345</v>
      </c>
      <c r="M6261" s="16">
        <f ca="1">K6261*Table3[[#This Row],[QUANTITY]]*(1-Table3[[#This Row],[DISCOUNT %]])</f>
        <v>713.94828124774529</v>
      </c>
      <c r="N6261" s="3">
        <f>DAY(Table3[[#This Row],[DATE]])</f>
        <v>20</v>
      </c>
      <c r="O6261" s="3" t="str">
        <f>TEXT(Table3[[#This Row],[DATE]],"mmm")</f>
        <v>Feb</v>
      </c>
      <c r="P6261" s="3">
        <f>YEAR(Table3[[#This Row],[DATE]])</f>
        <v>2038</v>
      </c>
    </row>
    <row r="6262" spans="1:16" x14ac:dyDescent="0.3">
      <c r="A6262" s="6">
        <v>50457</v>
      </c>
      <c r="B6262" s="7" t="s">
        <v>2068</v>
      </c>
      <c r="C6262" s="9">
        <f t="shared" ca="1" si="194"/>
        <v>15</v>
      </c>
      <c r="D6262" s="9" t="s">
        <v>2115</v>
      </c>
      <c r="E6262" s="9" t="s">
        <v>2118</v>
      </c>
      <c r="F6262" s="10">
        <f t="shared" ca="1" si="195"/>
        <v>2.3579953216054397E-2</v>
      </c>
      <c r="G6262" s="3" t="str">
        <f>VLOOKUP(Table3[[#This Row],[PRODUCT ID]],Table1[[PRODUCT]:[SELLING PRICE]],1,FALSE)</f>
        <v>Product1016</v>
      </c>
      <c r="H6262" s="3" t="str">
        <f>VLOOKUP(Table3[[#This Row],[PRODUCT ID]],Table1[[PRODUCT]:[SELLING PRICE]],2,FALSE)</f>
        <v>Category3</v>
      </c>
      <c r="I6262" s="3" t="str">
        <f>VLOOKUP(Table3[[#This Row],[PRODUCT ID]],Table1[[PRODUCT]:[SELLING PRICE]],3,FALSE)</f>
        <v>Kg</v>
      </c>
      <c r="J6262" s="16">
        <f ca="1">VLOOKUP(Table3[[#This Row],[PRODUCT ID]],Table1[[PRODUCT]:[SELLING PRICE]],4,FALSE)</f>
        <v>242</v>
      </c>
      <c r="K6262" s="16">
        <f ca="1">VLOOKUP(Table3[[#This Row],[PRODUCT ID]],Table1[[PRODUCT]:[SELLING PRICE]],5,FALSE)</f>
        <v>177.33628202396218</v>
      </c>
      <c r="L6262" s="16">
        <f ca="1">J6262*Table3[[#This Row],[QUANTITY]]</f>
        <v>3630</v>
      </c>
      <c r="M6262" s="16">
        <f ca="1">K6262*Table3[[#This Row],[QUANTITY]]*(1-Table3[[#This Row],[DISCOUNT %]])</f>
        <v>2597.3205118549217</v>
      </c>
      <c r="N6262" s="3">
        <f>DAY(Table3[[#This Row],[DATE]])</f>
        <v>21</v>
      </c>
      <c r="O6262" s="3" t="str">
        <f>TEXT(Table3[[#This Row],[DATE]],"mmm")</f>
        <v>Feb</v>
      </c>
      <c r="P6262" s="3">
        <f>YEAR(Table3[[#This Row],[DATE]])</f>
        <v>2038</v>
      </c>
    </row>
    <row r="6263" spans="1:16" x14ac:dyDescent="0.3">
      <c r="A6263" s="6">
        <v>50458</v>
      </c>
      <c r="B6263" s="7" t="s">
        <v>2069</v>
      </c>
      <c r="C6263" s="9">
        <f t="shared" ca="1" si="194"/>
        <v>13</v>
      </c>
      <c r="D6263" s="9" t="s">
        <v>2115</v>
      </c>
      <c r="E6263" s="9" t="s">
        <v>2116</v>
      </c>
      <c r="F6263" s="10">
        <f t="shared" ca="1" si="195"/>
        <v>4.5449411015955926E-2</v>
      </c>
      <c r="G6263" s="3" t="str">
        <f>VLOOKUP(Table3[[#This Row],[PRODUCT ID]],Table1[[PRODUCT]:[SELLING PRICE]],1,FALSE)</f>
        <v>Product1017</v>
      </c>
      <c r="H6263" s="3" t="str">
        <f>VLOOKUP(Table3[[#This Row],[PRODUCT ID]],Table1[[PRODUCT]:[SELLING PRICE]],2,FALSE)</f>
        <v>Category4</v>
      </c>
      <c r="I6263" s="3" t="str">
        <f>VLOOKUP(Table3[[#This Row],[PRODUCT ID]],Table1[[PRODUCT]:[SELLING PRICE]],3,FALSE)</f>
        <v>Lt</v>
      </c>
      <c r="J6263" s="16">
        <f ca="1">VLOOKUP(Table3[[#This Row],[PRODUCT ID]],Table1[[PRODUCT]:[SELLING PRICE]],4,FALSE)</f>
        <v>187</v>
      </c>
      <c r="K6263" s="16">
        <f ca="1">VLOOKUP(Table3[[#This Row],[PRODUCT ID]],Table1[[PRODUCT]:[SELLING PRICE]],5,FALSE)</f>
        <v>28.785323622482103</v>
      </c>
      <c r="L6263" s="16">
        <f ca="1">J6263*Table3[[#This Row],[QUANTITY]]</f>
        <v>2431</v>
      </c>
      <c r="M6263" s="16">
        <f ca="1">K6263*Table3[[#This Row],[QUANTITY]]*(1-Table3[[#This Row],[DISCOUNT %]])</f>
        <v>357.20161903317592</v>
      </c>
      <c r="N6263" s="3">
        <f>DAY(Table3[[#This Row],[DATE]])</f>
        <v>22</v>
      </c>
      <c r="O6263" s="3" t="str">
        <f>TEXT(Table3[[#This Row],[DATE]],"mmm")</f>
        <v>Feb</v>
      </c>
      <c r="P6263" s="3">
        <f>YEAR(Table3[[#This Row],[DATE]])</f>
        <v>2038</v>
      </c>
    </row>
    <row r="6264" spans="1:16" x14ac:dyDescent="0.3">
      <c r="A6264" s="6">
        <v>50459</v>
      </c>
      <c r="B6264" s="7" t="s">
        <v>2070</v>
      </c>
      <c r="C6264" s="9">
        <f t="shared" ca="1" si="194"/>
        <v>14</v>
      </c>
      <c r="D6264" s="9" t="s">
        <v>2116</v>
      </c>
      <c r="E6264" s="9" t="s">
        <v>2116</v>
      </c>
      <c r="F6264" s="10">
        <f t="shared" ca="1" si="195"/>
        <v>3.0235549578662202E-2</v>
      </c>
      <c r="G6264" s="3" t="str">
        <f>VLOOKUP(Table3[[#This Row],[PRODUCT ID]],Table1[[PRODUCT]:[SELLING PRICE]],1,FALSE)</f>
        <v>Product1018</v>
      </c>
      <c r="H6264" s="3" t="str">
        <f>VLOOKUP(Table3[[#This Row],[PRODUCT ID]],Table1[[PRODUCT]:[SELLING PRICE]],2,FALSE)</f>
        <v>Category5</v>
      </c>
      <c r="I6264" s="3" t="str">
        <f>VLOOKUP(Table3[[#This Row],[PRODUCT ID]],Table1[[PRODUCT]:[SELLING PRICE]],3,FALSE)</f>
        <v>Ft</v>
      </c>
      <c r="J6264" s="16">
        <f ca="1">VLOOKUP(Table3[[#This Row],[PRODUCT ID]],Table1[[PRODUCT]:[SELLING PRICE]],4,FALSE)</f>
        <v>14</v>
      </c>
      <c r="K6264" s="16">
        <f ca="1">VLOOKUP(Table3[[#This Row],[PRODUCT ID]],Table1[[PRODUCT]:[SELLING PRICE]],5,FALSE)</f>
        <v>84.532771979590706</v>
      </c>
      <c r="L6264" s="16">
        <f ca="1">J6264*Table3[[#This Row],[QUANTITY]]</f>
        <v>196</v>
      </c>
      <c r="M6264" s="16">
        <f ca="1">K6264*Table3[[#This Row],[QUANTITY]]*(1-Table3[[#This Row],[DISCOUNT %]])</f>
        <v>1147.6762802593207</v>
      </c>
      <c r="N6264" s="3">
        <f>DAY(Table3[[#This Row],[DATE]])</f>
        <v>23</v>
      </c>
      <c r="O6264" s="3" t="str">
        <f>TEXT(Table3[[#This Row],[DATE]],"mmm")</f>
        <v>Feb</v>
      </c>
      <c r="P6264" s="3">
        <f>YEAR(Table3[[#This Row],[DATE]])</f>
        <v>2038</v>
      </c>
    </row>
    <row r="6265" spans="1:16" x14ac:dyDescent="0.3">
      <c r="A6265" s="6">
        <v>50460</v>
      </c>
      <c r="B6265" s="7" t="s">
        <v>2071</v>
      </c>
      <c r="C6265" s="9">
        <f t="shared" ca="1" si="194"/>
        <v>14</v>
      </c>
      <c r="D6265" s="9" t="s">
        <v>2116</v>
      </c>
      <c r="E6265" s="9" t="s">
        <v>2116</v>
      </c>
      <c r="F6265" s="10">
        <f t="shared" ca="1" si="195"/>
        <v>2.3295873895870501E-2</v>
      </c>
      <c r="G6265" s="3" t="str">
        <f>VLOOKUP(Table3[[#This Row],[PRODUCT ID]],Table1[[PRODUCT]:[SELLING PRICE]],1,FALSE)</f>
        <v>Product1019</v>
      </c>
      <c r="H6265" s="3" t="str">
        <f>VLOOKUP(Table3[[#This Row],[PRODUCT ID]],Table1[[PRODUCT]:[SELLING PRICE]],2,FALSE)</f>
        <v>Category1</v>
      </c>
      <c r="I6265" s="3" t="str">
        <f>VLOOKUP(Table3[[#This Row],[PRODUCT ID]],Table1[[PRODUCT]:[SELLING PRICE]],3,FALSE)</f>
        <v>Kg</v>
      </c>
      <c r="J6265" s="16">
        <f ca="1">VLOOKUP(Table3[[#This Row],[PRODUCT ID]],Table1[[PRODUCT]:[SELLING PRICE]],4,FALSE)</f>
        <v>100</v>
      </c>
      <c r="K6265" s="16">
        <f ca="1">VLOOKUP(Table3[[#This Row],[PRODUCT ID]],Table1[[PRODUCT]:[SELLING PRICE]],5,FALSE)</f>
        <v>84.275324612486799</v>
      </c>
      <c r="L6265" s="16">
        <f ca="1">J6265*Table3[[#This Row],[QUANTITY]]</f>
        <v>1400</v>
      </c>
      <c r="M6265" s="16">
        <f ca="1">K6265*Table3[[#This Row],[QUANTITY]]*(1-Table3[[#This Row],[DISCOUNT %]])</f>
        <v>1152.3688018889306</v>
      </c>
      <c r="N6265" s="3">
        <f>DAY(Table3[[#This Row],[DATE]])</f>
        <v>24</v>
      </c>
      <c r="O6265" s="3" t="str">
        <f>TEXT(Table3[[#This Row],[DATE]],"mmm")</f>
        <v>Feb</v>
      </c>
      <c r="P6265" s="3">
        <f>YEAR(Table3[[#This Row],[DATE]])</f>
        <v>2038</v>
      </c>
    </row>
    <row r="6266" spans="1:16" x14ac:dyDescent="0.3">
      <c r="A6266" s="6">
        <v>50461</v>
      </c>
      <c r="B6266" s="7" t="s">
        <v>2072</v>
      </c>
      <c r="C6266" s="9">
        <f t="shared" ca="1" si="194"/>
        <v>4</v>
      </c>
      <c r="D6266" s="9" t="s">
        <v>2116</v>
      </c>
      <c r="E6266" s="9" t="s">
        <v>2116</v>
      </c>
      <c r="F6266" s="10">
        <f t="shared" ca="1" si="195"/>
        <v>4.4151110756307711E-2</v>
      </c>
      <c r="G6266" s="3" t="str">
        <f>VLOOKUP(Table3[[#This Row],[PRODUCT ID]],Table1[[PRODUCT]:[SELLING PRICE]],1,FALSE)</f>
        <v>Product1020</v>
      </c>
      <c r="H6266" s="3" t="str">
        <f>VLOOKUP(Table3[[#This Row],[PRODUCT ID]],Table1[[PRODUCT]:[SELLING PRICE]],2,FALSE)</f>
        <v>Category2</v>
      </c>
      <c r="I6266" s="3" t="str">
        <f>VLOOKUP(Table3[[#This Row],[PRODUCT ID]],Table1[[PRODUCT]:[SELLING PRICE]],3,FALSE)</f>
        <v>No</v>
      </c>
      <c r="J6266" s="16">
        <f ca="1">VLOOKUP(Table3[[#This Row],[PRODUCT ID]],Table1[[PRODUCT]:[SELLING PRICE]],4,FALSE)</f>
        <v>204</v>
      </c>
      <c r="K6266" s="16">
        <f ca="1">VLOOKUP(Table3[[#This Row],[PRODUCT ID]],Table1[[PRODUCT]:[SELLING PRICE]],5,FALSE)</f>
        <v>173.30374923449389</v>
      </c>
      <c r="L6266" s="16">
        <f ca="1">J6266*Table3[[#This Row],[QUANTITY]]</f>
        <v>816</v>
      </c>
      <c r="M6266" s="16">
        <f ca="1">K6266*Table3[[#This Row],[QUANTITY]]*(1-Table3[[#This Row],[DISCOUNT %]])</f>
        <v>662.6087848302335</v>
      </c>
      <c r="N6266" s="3">
        <f>DAY(Table3[[#This Row],[DATE]])</f>
        <v>25</v>
      </c>
      <c r="O6266" s="3" t="str">
        <f>TEXT(Table3[[#This Row],[DATE]],"mmm")</f>
        <v>Feb</v>
      </c>
      <c r="P6266" s="3">
        <f>YEAR(Table3[[#This Row],[DATE]])</f>
        <v>2038</v>
      </c>
    </row>
    <row r="6267" spans="1:16" x14ac:dyDescent="0.3">
      <c r="A6267" s="6">
        <v>50462</v>
      </c>
      <c r="B6267" s="7" t="s">
        <v>2073</v>
      </c>
      <c r="C6267" s="9">
        <f t="shared" ca="1" si="194"/>
        <v>5</v>
      </c>
      <c r="D6267" s="9" t="s">
        <v>2115</v>
      </c>
      <c r="E6267" s="9" t="s">
        <v>2116</v>
      </c>
      <c r="F6267" s="10">
        <f t="shared" ca="1" si="195"/>
        <v>8.5241331640230511E-2</v>
      </c>
      <c r="G6267" s="3" t="str">
        <f>VLOOKUP(Table3[[#This Row],[PRODUCT ID]],Table1[[PRODUCT]:[SELLING PRICE]],1,FALSE)</f>
        <v>Product1021</v>
      </c>
      <c r="H6267" s="3" t="str">
        <f>VLOOKUP(Table3[[#This Row],[PRODUCT ID]],Table1[[PRODUCT]:[SELLING PRICE]],2,FALSE)</f>
        <v>Category3</v>
      </c>
      <c r="I6267" s="3" t="str">
        <f>VLOOKUP(Table3[[#This Row],[PRODUCT ID]],Table1[[PRODUCT]:[SELLING PRICE]],3,FALSE)</f>
        <v>No</v>
      </c>
      <c r="J6267" s="16">
        <f ca="1">VLOOKUP(Table3[[#This Row],[PRODUCT ID]],Table1[[PRODUCT]:[SELLING PRICE]],4,FALSE)</f>
        <v>216</v>
      </c>
      <c r="K6267" s="16">
        <f ca="1">VLOOKUP(Table3[[#This Row],[PRODUCT ID]],Table1[[PRODUCT]:[SELLING PRICE]],5,FALSE)</f>
        <v>306.2134606461259</v>
      </c>
      <c r="L6267" s="16">
        <f ca="1">J6267*Table3[[#This Row],[QUANTITY]]</f>
        <v>1080</v>
      </c>
      <c r="M6267" s="16">
        <f ca="1">K6267*Table3[[#This Row],[QUANTITY]]*(1-Table3[[#This Row],[DISCOUNT %]])</f>
        <v>1400.557087472434</v>
      </c>
      <c r="N6267" s="3">
        <f>DAY(Table3[[#This Row],[DATE]])</f>
        <v>26</v>
      </c>
      <c r="O6267" s="3" t="str">
        <f>TEXT(Table3[[#This Row],[DATE]],"mmm")</f>
        <v>Feb</v>
      </c>
      <c r="P6267" s="3">
        <f>YEAR(Table3[[#This Row],[DATE]])</f>
        <v>2038</v>
      </c>
    </row>
    <row r="6268" spans="1:16" x14ac:dyDescent="0.3">
      <c r="A6268" s="6">
        <v>50463</v>
      </c>
      <c r="B6268" s="7" t="s">
        <v>2074</v>
      </c>
      <c r="C6268" s="9">
        <f t="shared" ca="1" si="194"/>
        <v>6</v>
      </c>
      <c r="D6268" s="9" t="s">
        <v>2117</v>
      </c>
      <c r="E6268" s="9" t="s">
        <v>2118</v>
      </c>
      <c r="F6268" s="10">
        <f t="shared" ca="1" si="195"/>
        <v>7.9312066984684168E-2</v>
      </c>
      <c r="G6268" s="3" t="str">
        <f>VLOOKUP(Table3[[#This Row],[PRODUCT ID]],Table1[[PRODUCT]:[SELLING PRICE]],1,FALSE)</f>
        <v>Product1022</v>
      </c>
      <c r="H6268" s="3" t="str">
        <f>VLOOKUP(Table3[[#This Row],[PRODUCT ID]],Table1[[PRODUCT]:[SELLING PRICE]],2,FALSE)</f>
        <v>Category4</v>
      </c>
      <c r="I6268" s="3" t="str">
        <f>VLOOKUP(Table3[[#This Row],[PRODUCT ID]],Table1[[PRODUCT]:[SELLING PRICE]],3,FALSE)</f>
        <v>Ft</v>
      </c>
      <c r="J6268" s="16">
        <f ca="1">VLOOKUP(Table3[[#This Row],[PRODUCT ID]],Table1[[PRODUCT]:[SELLING PRICE]],4,FALSE)</f>
        <v>106</v>
      </c>
      <c r="K6268" s="16">
        <f ca="1">VLOOKUP(Table3[[#This Row],[PRODUCT ID]],Table1[[PRODUCT]:[SELLING PRICE]],5,FALSE)</f>
        <v>127.90883881860336</v>
      </c>
      <c r="L6268" s="16">
        <f ca="1">J6268*Table3[[#This Row],[QUANTITY]]</f>
        <v>636</v>
      </c>
      <c r="M6268" s="16">
        <f ca="1">K6268*Table3[[#This Row],[QUANTITY]]*(1-Table3[[#This Row],[DISCOUNT %]])</f>
        <v>706.58474655773466</v>
      </c>
      <c r="N6268" s="3">
        <f>DAY(Table3[[#This Row],[DATE]])</f>
        <v>27</v>
      </c>
      <c r="O6268" s="3" t="str">
        <f>TEXT(Table3[[#This Row],[DATE]],"mmm")</f>
        <v>Feb</v>
      </c>
      <c r="P6268" s="3">
        <f>YEAR(Table3[[#This Row],[DATE]])</f>
        <v>2038</v>
      </c>
    </row>
    <row r="6269" spans="1:16" x14ac:dyDescent="0.3">
      <c r="A6269" s="6">
        <v>50464</v>
      </c>
      <c r="B6269" s="7" t="s">
        <v>2075</v>
      </c>
      <c r="C6269" s="9">
        <f t="shared" ca="1" si="194"/>
        <v>8</v>
      </c>
      <c r="D6269" s="9" t="s">
        <v>2117</v>
      </c>
      <c r="E6269" s="9" t="s">
        <v>2118</v>
      </c>
      <c r="F6269" s="10">
        <f t="shared" ca="1" si="195"/>
        <v>5.4427840781906503E-2</v>
      </c>
      <c r="G6269" s="3" t="str">
        <f>VLOOKUP(Table3[[#This Row],[PRODUCT ID]],Table1[[PRODUCT]:[SELLING PRICE]],1,FALSE)</f>
        <v>Product1023</v>
      </c>
      <c r="H6269" s="3" t="str">
        <f>VLOOKUP(Table3[[#This Row],[PRODUCT ID]],Table1[[PRODUCT]:[SELLING PRICE]],2,FALSE)</f>
        <v>Category5</v>
      </c>
      <c r="I6269" s="3" t="str">
        <f>VLOOKUP(Table3[[#This Row],[PRODUCT ID]],Table1[[PRODUCT]:[SELLING PRICE]],3,FALSE)</f>
        <v>No</v>
      </c>
      <c r="J6269" s="16">
        <f ca="1">VLOOKUP(Table3[[#This Row],[PRODUCT ID]],Table1[[PRODUCT]:[SELLING PRICE]],4,FALSE)</f>
        <v>54</v>
      </c>
      <c r="K6269" s="16">
        <f ca="1">VLOOKUP(Table3[[#This Row],[PRODUCT ID]],Table1[[PRODUCT]:[SELLING PRICE]],5,FALSE)</f>
        <v>192.39842367779775</v>
      </c>
      <c r="L6269" s="16">
        <f ca="1">J6269*Table3[[#This Row],[QUANTITY]]</f>
        <v>432</v>
      </c>
      <c r="M6269" s="16">
        <f ca="1">K6269*Table3[[#This Row],[QUANTITY]]*(1-Table3[[#This Row],[DISCOUNT %]])</f>
        <v>1455.4127432573823</v>
      </c>
      <c r="N6269" s="3">
        <f>DAY(Table3[[#This Row],[DATE]])</f>
        <v>28</v>
      </c>
      <c r="O6269" s="3" t="str">
        <f>TEXT(Table3[[#This Row],[DATE]],"mmm")</f>
        <v>Feb</v>
      </c>
      <c r="P6269" s="3">
        <f>YEAR(Table3[[#This Row],[DATE]])</f>
        <v>2038</v>
      </c>
    </row>
    <row r="6270" spans="1:16" x14ac:dyDescent="0.3">
      <c r="A6270" s="6">
        <v>50465</v>
      </c>
      <c r="B6270" s="7" t="s">
        <v>2076</v>
      </c>
      <c r="C6270" s="9">
        <f t="shared" ca="1" si="194"/>
        <v>1</v>
      </c>
      <c r="D6270" s="9" t="s">
        <v>2116</v>
      </c>
      <c r="E6270" s="9" t="s">
        <v>2116</v>
      </c>
      <c r="F6270" s="10">
        <f t="shared" ca="1" si="195"/>
        <v>4.9381848430548991E-2</v>
      </c>
      <c r="G6270" s="3" t="str">
        <f>VLOOKUP(Table3[[#This Row],[PRODUCT ID]],Table1[[PRODUCT]:[SELLING PRICE]],1,FALSE)</f>
        <v>Product1024</v>
      </c>
      <c r="H6270" s="3" t="str">
        <f>VLOOKUP(Table3[[#This Row],[PRODUCT ID]],Table1[[PRODUCT]:[SELLING PRICE]],2,FALSE)</f>
        <v>Category1</v>
      </c>
      <c r="I6270" s="3" t="str">
        <f>VLOOKUP(Table3[[#This Row],[PRODUCT ID]],Table1[[PRODUCT]:[SELLING PRICE]],3,FALSE)</f>
        <v>Kg</v>
      </c>
      <c r="J6270" s="16">
        <f ca="1">VLOOKUP(Table3[[#This Row],[PRODUCT ID]],Table1[[PRODUCT]:[SELLING PRICE]],4,FALSE)</f>
        <v>204</v>
      </c>
      <c r="K6270" s="16">
        <f ca="1">VLOOKUP(Table3[[#This Row],[PRODUCT ID]],Table1[[PRODUCT]:[SELLING PRICE]],5,FALSE)</f>
        <v>119.29821392491924</v>
      </c>
      <c r="L6270" s="16">
        <f ca="1">J6270*Table3[[#This Row],[QUANTITY]]</f>
        <v>204</v>
      </c>
      <c r="M6270" s="16">
        <f ca="1">K6270*Table3[[#This Row],[QUANTITY]]*(1-Table3[[#This Row],[DISCOUNT %]])</f>
        <v>113.40704760684366</v>
      </c>
      <c r="N6270" s="3">
        <f>DAY(Table3[[#This Row],[DATE]])</f>
        <v>1</v>
      </c>
      <c r="O6270" s="3" t="str">
        <f>TEXT(Table3[[#This Row],[DATE]],"mmm")</f>
        <v>Mar</v>
      </c>
      <c r="P6270" s="3">
        <f>YEAR(Table3[[#This Row],[DATE]])</f>
        <v>2038</v>
      </c>
    </row>
    <row r="6271" spans="1:16" x14ac:dyDescent="0.3">
      <c r="A6271" s="6">
        <v>50466</v>
      </c>
      <c r="B6271" s="7" t="s">
        <v>2077</v>
      </c>
      <c r="C6271" s="9">
        <f t="shared" ca="1" si="194"/>
        <v>7</v>
      </c>
      <c r="D6271" s="9" t="s">
        <v>2116</v>
      </c>
      <c r="E6271" s="9" t="s">
        <v>2116</v>
      </c>
      <c r="F6271" s="10">
        <f t="shared" ca="1" si="195"/>
        <v>1.7660436546332648E-3</v>
      </c>
      <c r="G6271" s="3" t="str">
        <f>VLOOKUP(Table3[[#This Row],[PRODUCT ID]],Table1[[PRODUCT]:[SELLING PRICE]],1,FALSE)</f>
        <v>Product1025</v>
      </c>
      <c r="H6271" s="3" t="str">
        <f>VLOOKUP(Table3[[#This Row],[PRODUCT ID]],Table1[[PRODUCT]:[SELLING PRICE]],2,FALSE)</f>
        <v>Category2</v>
      </c>
      <c r="I6271" s="3" t="str">
        <f>VLOOKUP(Table3[[#This Row],[PRODUCT ID]],Table1[[PRODUCT]:[SELLING PRICE]],3,FALSE)</f>
        <v>Kg</v>
      </c>
      <c r="J6271" s="16">
        <f ca="1">VLOOKUP(Table3[[#This Row],[PRODUCT ID]],Table1[[PRODUCT]:[SELLING PRICE]],4,FALSE)</f>
        <v>9</v>
      </c>
      <c r="K6271" s="16">
        <f ca="1">VLOOKUP(Table3[[#This Row],[PRODUCT ID]],Table1[[PRODUCT]:[SELLING PRICE]],5,FALSE)</f>
        <v>42.145150888060769</v>
      </c>
      <c r="L6271" s="16">
        <f ca="1">J6271*Table3[[#This Row],[QUANTITY]]</f>
        <v>63</v>
      </c>
      <c r="M6271" s="16">
        <f ca="1">K6271*Table3[[#This Row],[QUANTITY]]*(1-Table3[[#This Row],[DISCOUNT %]])</f>
        <v>294.49504498232943</v>
      </c>
      <c r="N6271" s="3">
        <f>DAY(Table3[[#This Row],[DATE]])</f>
        <v>2</v>
      </c>
      <c r="O6271" s="3" t="str">
        <f>TEXT(Table3[[#This Row],[DATE]],"mmm")</f>
        <v>Mar</v>
      </c>
      <c r="P6271" s="3">
        <f>YEAR(Table3[[#This Row],[DATE]])</f>
        <v>2038</v>
      </c>
    </row>
    <row r="6272" spans="1:16" x14ac:dyDescent="0.3">
      <c r="A6272" s="6">
        <v>50467</v>
      </c>
      <c r="B6272" s="7" t="s">
        <v>2078</v>
      </c>
      <c r="C6272" s="9">
        <f t="shared" ca="1" si="194"/>
        <v>1</v>
      </c>
      <c r="D6272" s="9" t="s">
        <v>2116</v>
      </c>
      <c r="E6272" s="9" t="s">
        <v>2116</v>
      </c>
      <c r="F6272" s="10">
        <f t="shared" ca="1" si="195"/>
        <v>5.7189939115648517E-3</v>
      </c>
      <c r="G6272" s="3" t="str">
        <f>VLOOKUP(Table3[[#This Row],[PRODUCT ID]],Table1[[PRODUCT]:[SELLING PRICE]],1,FALSE)</f>
        <v>Product1026</v>
      </c>
      <c r="H6272" s="3" t="str">
        <f>VLOOKUP(Table3[[#This Row],[PRODUCT ID]],Table1[[PRODUCT]:[SELLING PRICE]],2,FALSE)</f>
        <v>Category3</v>
      </c>
      <c r="I6272" s="3" t="str">
        <f>VLOOKUP(Table3[[#This Row],[PRODUCT ID]],Table1[[PRODUCT]:[SELLING PRICE]],3,FALSE)</f>
        <v>Lt</v>
      </c>
      <c r="J6272" s="16">
        <f ca="1">VLOOKUP(Table3[[#This Row],[PRODUCT ID]],Table1[[PRODUCT]:[SELLING PRICE]],4,FALSE)</f>
        <v>246</v>
      </c>
      <c r="K6272" s="16">
        <f ca="1">VLOOKUP(Table3[[#This Row],[PRODUCT ID]],Table1[[PRODUCT]:[SELLING PRICE]],5,FALSE)</f>
        <v>176.51426837121275</v>
      </c>
      <c r="L6272" s="16">
        <f ca="1">J6272*Table3[[#This Row],[QUANTITY]]</f>
        <v>246</v>
      </c>
      <c r="M6272" s="16">
        <f ca="1">K6272*Table3[[#This Row],[QUANTITY]]*(1-Table3[[#This Row],[DISCOUNT %]])</f>
        <v>175.50478434509347</v>
      </c>
      <c r="N6272" s="3">
        <f>DAY(Table3[[#This Row],[DATE]])</f>
        <v>3</v>
      </c>
      <c r="O6272" s="3" t="str">
        <f>TEXT(Table3[[#This Row],[DATE]],"mmm")</f>
        <v>Mar</v>
      </c>
      <c r="P6272" s="3">
        <f>YEAR(Table3[[#This Row],[DATE]])</f>
        <v>2038</v>
      </c>
    </row>
    <row r="6273" spans="1:16" x14ac:dyDescent="0.3">
      <c r="A6273" s="6">
        <v>50468</v>
      </c>
      <c r="B6273" s="7" t="s">
        <v>2079</v>
      </c>
      <c r="C6273" s="9">
        <f t="shared" ca="1" si="194"/>
        <v>1</v>
      </c>
      <c r="D6273" s="9" t="s">
        <v>2116</v>
      </c>
      <c r="E6273" s="9" t="s">
        <v>2116</v>
      </c>
      <c r="F6273" s="10">
        <f t="shared" ca="1" si="195"/>
        <v>5.5167430583001179E-2</v>
      </c>
      <c r="G6273" s="3" t="str">
        <f>VLOOKUP(Table3[[#This Row],[PRODUCT ID]],Table1[[PRODUCT]:[SELLING PRICE]],1,FALSE)</f>
        <v>Product1027</v>
      </c>
      <c r="H6273" s="3" t="str">
        <f>VLOOKUP(Table3[[#This Row],[PRODUCT ID]],Table1[[PRODUCT]:[SELLING PRICE]],2,FALSE)</f>
        <v>Category4</v>
      </c>
      <c r="I6273" s="3" t="str">
        <f>VLOOKUP(Table3[[#This Row],[PRODUCT ID]],Table1[[PRODUCT]:[SELLING PRICE]],3,FALSE)</f>
        <v>Kg</v>
      </c>
      <c r="J6273" s="16">
        <f ca="1">VLOOKUP(Table3[[#This Row],[PRODUCT ID]],Table1[[PRODUCT]:[SELLING PRICE]],4,FALSE)</f>
        <v>102</v>
      </c>
      <c r="K6273" s="16">
        <f ca="1">VLOOKUP(Table3[[#This Row],[PRODUCT ID]],Table1[[PRODUCT]:[SELLING PRICE]],5,FALSE)</f>
        <v>250.09498013559585</v>
      </c>
      <c r="L6273" s="16">
        <f ca="1">J6273*Table3[[#This Row],[QUANTITY]]</f>
        <v>102</v>
      </c>
      <c r="M6273" s="16">
        <f ca="1">K6273*Table3[[#This Row],[QUANTITY]]*(1-Table3[[#This Row],[DISCOUNT %]])</f>
        <v>236.29788267980828</v>
      </c>
      <c r="N6273" s="3">
        <f>DAY(Table3[[#This Row],[DATE]])</f>
        <v>4</v>
      </c>
      <c r="O6273" s="3" t="str">
        <f>TEXT(Table3[[#This Row],[DATE]],"mmm")</f>
        <v>Mar</v>
      </c>
      <c r="P6273" s="3">
        <f>YEAR(Table3[[#This Row],[DATE]])</f>
        <v>2038</v>
      </c>
    </row>
    <row r="6274" spans="1:16" x14ac:dyDescent="0.3">
      <c r="A6274" s="6">
        <v>50469</v>
      </c>
      <c r="B6274" s="7" t="s">
        <v>2080</v>
      </c>
      <c r="C6274" s="9">
        <f t="shared" ca="1" si="194"/>
        <v>13</v>
      </c>
      <c r="D6274" s="9" t="s">
        <v>2115</v>
      </c>
      <c r="E6274" s="9" t="s">
        <v>2118</v>
      </c>
      <c r="F6274" s="10">
        <f t="shared" ca="1" si="195"/>
        <v>7.0187275541749569E-2</v>
      </c>
      <c r="G6274" s="3" t="str">
        <f>VLOOKUP(Table3[[#This Row],[PRODUCT ID]],Table1[[PRODUCT]:[SELLING PRICE]],1,FALSE)</f>
        <v>Product1028</v>
      </c>
      <c r="H6274" s="3" t="str">
        <f>VLOOKUP(Table3[[#This Row],[PRODUCT ID]],Table1[[PRODUCT]:[SELLING PRICE]],2,FALSE)</f>
        <v>Category5</v>
      </c>
      <c r="I6274" s="3" t="str">
        <f>VLOOKUP(Table3[[#This Row],[PRODUCT ID]],Table1[[PRODUCT]:[SELLING PRICE]],3,FALSE)</f>
        <v>Lt</v>
      </c>
      <c r="J6274" s="16">
        <f ca="1">VLOOKUP(Table3[[#This Row],[PRODUCT ID]],Table1[[PRODUCT]:[SELLING PRICE]],4,FALSE)</f>
        <v>20</v>
      </c>
      <c r="K6274" s="16">
        <f ca="1">VLOOKUP(Table3[[#This Row],[PRODUCT ID]],Table1[[PRODUCT]:[SELLING PRICE]],5,FALSE)</f>
        <v>92.941222057542305</v>
      </c>
      <c r="L6274" s="16">
        <f ca="1">J6274*Table3[[#This Row],[QUANTITY]]</f>
        <v>260</v>
      </c>
      <c r="M6274" s="16">
        <f ca="1">K6274*Table3[[#This Row],[QUANTITY]]*(1-Table3[[#This Row],[DISCOUNT %]])</f>
        <v>1123.4331016454346</v>
      </c>
      <c r="N6274" s="3">
        <f>DAY(Table3[[#This Row],[DATE]])</f>
        <v>5</v>
      </c>
      <c r="O6274" s="3" t="str">
        <f>TEXT(Table3[[#This Row],[DATE]],"mmm")</f>
        <v>Mar</v>
      </c>
      <c r="P6274" s="3">
        <f>YEAR(Table3[[#This Row],[DATE]])</f>
        <v>2038</v>
      </c>
    </row>
    <row r="6275" spans="1:16" x14ac:dyDescent="0.3">
      <c r="A6275" s="6">
        <v>50470</v>
      </c>
      <c r="B6275" s="7" t="s">
        <v>2081</v>
      </c>
      <c r="C6275" s="9">
        <f t="shared" ref="C6275:C6338" ca="1" si="196">RANDBETWEEN(1,15)</f>
        <v>1</v>
      </c>
      <c r="D6275" s="9" t="s">
        <v>2116</v>
      </c>
      <c r="E6275" s="9" t="s">
        <v>2116</v>
      </c>
      <c r="F6275" s="10">
        <f t="shared" ref="F6275:F6338" ca="1" si="197">RAND()*(0.1)</f>
        <v>3.8138866784920736E-3</v>
      </c>
      <c r="G6275" s="3" t="str">
        <f>VLOOKUP(Table3[[#This Row],[PRODUCT ID]],Table1[[PRODUCT]:[SELLING PRICE]],1,FALSE)</f>
        <v>Product1029</v>
      </c>
      <c r="H6275" s="3" t="str">
        <f>VLOOKUP(Table3[[#This Row],[PRODUCT ID]],Table1[[PRODUCT]:[SELLING PRICE]],2,FALSE)</f>
        <v>Category1</v>
      </c>
      <c r="I6275" s="3" t="str">
        <f>VLOOKUP(Table3[[#This Row],[PRODUCT ID]],Table1[[PRODUCT]:[SELLING PRICE]],3,FALSE)</f>
        <v>Ft</v>
      </c>
      <c r="J6275" s="16">
        <f ca="1">VLOOKUP(Table3[[#This Row],[PRODUCT ID]],Table1[[PRODUCT]:[SELLING PRICE]],4,FALSE)</f>
        <v>149</v>
      </c>
      <c r="K6275" s="16">
        <f ca="1">VLOOKUP(Table3[[#This Row],[PRODUCT ID]],Table1[[PRODUCT]:[SELLING PRICE]],5,FALSE)</f>
        <v>261.91681286593428</v>
      </c>
      <c r="L6275" s="16">
        <f ca="1">J6275*Table3[[#This Row],[QUANTITY]]</f>
        <v>149</v>
      </c>
      <c r="M6275" s="16">
        <f ca="1">K6275*Table3[[#This Row],[QUANTITY]]*(1-Table3[[#This Row],[DISCOUNT %]])</f>
        <v>260.9178918224718</v>
      </c>
      <c r="N6275" s="3">
        <f>DAY(Table3[[#This Row],[DATE]])</f>
        <v>6</v>
      </c>
      <c r="O6275" s="3" t="str">
        <f>TEXT(Table3[[#This Row],[DATE]],"mmm")</f>
        <v>Mar</v>
      </c>
      <c r="P6275" s="3">
        <f>YEAR(Table3[[#This Row],[DATE]])</f>
        <v>2038</v>
      </c>
    </row>
    <row r="6276" spans="1:16" x14ac:dyDescent="0.3">
      <c r="A6276" s="6">
        <v>50471</v>
      </c>
      <c r="B6276" s="7" t="s">
        <v>2082</v>
      </c>
      <c r="C6276" s="9">
        <f t="shared" ca="1" si="196"/>
        <v>8</v>
      </c>
      <c r="D6276" s="9" t="s">
        <v>2117</v>
      </c>
      <c r="E6276" s="9" t="s">
        <v>2116</v>
      </c>
      <c r="F6276" s="10">
        <f t="shared" ca="1" si="197"/>
        <v>3.2380146406884316E-2</v>
      </c>
      <c r="G6276" s="3" t="str">
        <f>VLOOKUP(Table3[[#This Row],[PRODUCT ID]],Table1[[PRODUCT]:[SELLING PRICE]],1,FALSE)</f>
        <v>Product1030</v>
      </c>
      <c r="H6276" s="3" t="str">
        <f>VLOOKUP(Table3[[#This Row],[PRODUCT ID]],Table1[[PRODUCT]:[SELLING PRICE]],2,FALSE)</f>
        <v>Category2</v>
      </c>
      <c r="I6276" s="3" t="str">
        <f>VLOOKUP(Table3[[#This Row],[PRODUCT ID]],Table1[[PRODUCT]:[SELLING PRICE]],3,FALSE)</f>
        <v>Kg</v>
      </c>
      <c r="J6276" s="16">
        <f ca="1">VLOOKUP(Table3[[#This Row],[PRODUCT ID]],Table1[[PRODUCT]:[SELLING PRICE]],4,FALSE)</f>
        <v>248</v>
      </c>
      <c r="K6276" s="16">
        <f ca="1">VLOOKUP(Table3[[#This Row],[PRODUCT ID]],Table1[[PRODUCT]:[SELLING PRICE]],5,FALSE)</f>
        <v>221.16587214857773</v>
      </c>
      <c r="L6276" s="16">
        <f ca="1">J6276*Table3[[#This Row],[QUANTITY]]</f>
        <v>1984</v>
      </c>
      <c r="M6276" s="16">
        <f ca="1">K6276*Table3[[#This Row],[QUANTITY]]*(1-Table3[[#This Row],[DISCOUNT %]])</f>
        <v>1712.0359106256042</v>
      </c>
      <c r="N6276" s="3">
        <f>DAY(Table3[[#This Row],[DATE]])</f>
        <v>7</v>
      </c>
      <c r="O6276" s="3" t="str">
        <f>TEXT(Table3[[#This Row],[DATE]],"mmm")</f>
        <v>Mar</v>
      </c>
      <c r="P6276" s="3">
        <f>YEAR(Table3[[#This Row],[DATE]])</f>
        <v>2038</v>
      </c>
    </row>
    <row r="6277" spans="1:16" x14ac:dyDescent="0.3">
      <c r="A6277" s="6">
        <v>50472</v>
      </c>
      <c r="B6277" s="7" t="s">
        <v>2083</v>
      </c>
      <c r="C6277" s="9">
        <f t="shared" ca="1" si="196"/>
        <v>13</v>
      </c>
      <c r="D6277" s="9" t="s">
        <v>2115</v>
      </c>
      <c r="E6277" s="9" t="s">
        <v>2116</v>
      </c>
      <c r="F6277" s="10">
        <f t="shared" ca="1" si="197"/>
        <v>5.3967323751067803E-2</v>
      </c>
      <c r="G6277" s="3" t="str">
        <f>VLOOKUP(Table3[[#This Row],[PRODUCT ID]],Table1[[PRODUCT]:[SELLING PRICE]],1,FALSE)</f>
        <v>Product1031</v>
      </c>
      <c r="H6277" s="3" t="str">
        <f>VLOOKUP(Table3[[#This Row],[PRODUCT ID]],Table1[[PRODUCT]:[SELLING PRICE]],2,FALSE)</f>
        <v>Category3</v>
      </c>
      <c r="I6277" s="3" t="str">
        <f>VLOOKUP(Table3[[#This Row],[PRODUCT ID]],Table1[[PRODUCT]:[SELLING PRICE]],3,FALSE)</f>
        <v>No</v>
      </c>
      <c r="J6277" s="16">
        <f ca="1">VLOOKUP(Table3[[#This Row],[PRODUCT ID]],Table1[[PRODUCT]:[SELLING PRICE]],4,FALSE)</f>
        <v>220</v>
      </c>
      <c r="K6277" s="16">
        <f ca="1">VLOOKUP(Table3[[#This Row],[PRODUCT ID]],Table1[[PRODUCT]:[SELLING PRICE]],5,FALSE)</f>
        <v>148.67460080064939</v>
      </c>
      <c r="L6277" s="16">
        <f ca="1">J6277*Table3[[#This Row],[QUANTITY]]</f>
        <v>2860</v>
      </c>
      <c r="M6277" s="16">
        <f ca="1">K6277*Table3[[#This Row],[QUANTITY]]*(1-Table3[[#This Row],[DISCOUNT %]])</f>
        <v>1828.4633963138397</v>
      </c>
      <c r="N6277" s="3">
        <f>DAY(Table3[[#This Row],[DATE]])</f>
        <v>8</v>
      </c>
      <c r="O6277" s="3" t="str">
        <f>TEXT(Table3[[#This Row],[DATE]],"mmm")</f>
        <v>Mar</v>
      </c>
      <c r="P6277" s="3">
        <f>YEAR(Table3[[#This Row],[DATE]])</f>
        <v>2038</v>
      </c>
    </row>
    <row r="6278" spans="1:16" x14ac:dyDescent="0.3">
      <c r="A6278" s="6">
        <v>50473</v>
      </c>
      <c r="B6278" s="7" t="s">
        <v>2084</v>
      </c>
      <c r="C6278" s="9">
        <f t="shared" ca="1" si="196"/>
        <v>10</v>
      </c>
      <c r="D6278" s="9" t="s">
        <v>2115</v>
      </c>
      <c r="E6278" s="9" t="s">
        <v>2116</v>
      </c>
      <c r="F6278" s="10">
        <f t="shared" ca="1" si="197"/>
        <v>6.7147100093038412E-2</v>
      </c>
      <c r="G6278" s="3" t="str">
        <f>VLOOKUP(Table3[[#This Row],[PRODUCT ID]],Table1[[PRODUCT]:[SELLING PRICE]],1,FALSE)</f>
        <v>Product1032</v>
      </c>
      <c r="H6278" s="3" t="str">
        <f>VLOOKUP(Table3[[#This Row],[PRODUCT ID]],Table1[[PRODUCT]:[SELLING PRICE]],2,FALSE)</f>
        <v>Category4</v>
      </c>
      <c r="I6278" s="3" t="str">
        <f>VLOOKUP(Table3[[#This Row],[PRODUCT ID]],Table1[[PRODUCT]:[SELLING PRICE]],3,FALSE)</f>
        <v>No</v>
      </c>
      <c r="J6278" s="16">
        <f ca="1">VLOOKUP(Table3[[#This Row],[PRODUCT ID]],Table1[[PRODUCT]:[SELLING PRICE]],4,FALSE)</f>
        <v>109</v>
      </c>
      <c r="K6278" s="16">
        <f ca="1">VLOOKUP(Table3[[#This Row],[PRODUCT ID]],Table1[[PRODUCT]:[SELLING PRICE]],5,FALSE)</f>
        <v>101.84715644123206</v>
      </c>
      <c r="L6278" s="16">
        <f ca="1">J6278*Table3[[#This Row],[QUANTITY]]</f>
        <v>1090</v>
      </c>
      <c r="M6278" s="16">
        <f ca="1">K6278*Table3[[#This Row],[QUANTITY]]*(1-Table3[[#This Row],[DISCOUNT %]])</f>
        <v>950.0841523348131</v>
      </c>
      <c r="N6278" s="3">
        <f>DAY(Table3[[#This Row],[DATE]])</f>
        <v>9</v>
      </c>
      <c r="O6278" s="3" t="str">
        <f>TEXT(Table3[[#This Row],[DATE]],"mmm")</f>
        <v>Mar</v>
      </c>
      <c r="P6278" s="3">
        <f>YEAR(Table3[[#This Row],[DATE]])</f>
        <v>2038</v>
      </c>
    </row>
    <row r="6279" spans="1:16" x14ac:dyDescent="0.3">
      <c r="A6279" s="6">
        <v>50474</v>
      </c>
      <c r="B6279" s="7" t="s">
        <v>2085</v>
      </c>
      <c r="C6279" s="9">
        <f t="shared" ca="1" si="196"/>
        <v>8</v>
      </c>
      <c r="D6279" s="9" t="s">
        <v>2115</v>
      </c>
      <c r="E6279" s="9" t="s">
        <v>2116</v>
      </c>
      <c r="F6279" s="10">
        <f t="shared" ca="1" si="197"/>
        <v>8.6592629944043528E-2</v>
      </c>
      <c r="G6279" s="3" t="str">
        <f>VLOOKUP(Table3[[#This Row],[PRODUCT ID]],Table1[[PRODUCT]:[SELLING PRICE]],1,FALSE)</f>
        <v>Product1033</v>
      </c>
      <c r="H6279" s="3" t="str">
        <f>VLOOKUP(Table3[[#This Row],[PRODUCT ID]],Table1[[PRODUCT]:[SELLING PRICE]],2,FALSE)</f>
        <v>Category1</v>
      </c>
      <c r="I6279" s="3" t="str">
        <f>VLOOKUP(Table3[[#This Row],[PRODUCT ID]],Table1[[PRODUCT]:[SELLING PRICE]],3,FALSE)</f>
        <v>Ft</v>
      </c>
      <c r="J6279" s="16">
        <f ca="1">VLOOKUP(Table3[[#This Row],[PRODUCT ID]],Table1[[PRODUCT]:[SELLING PRICE]],4,FALSE)</f>
        <v>73</v>
      </c>
      <c r="K6279" s="16">
        <f ca="1">VLOOKUP(Table3[[#This Row],[PRODUCT ID]],Table1[[PRODUCT]:[SELLING PRICE]],5,FALSE)</f>
        <v>290.27804815391801</v>
      </c>
      <c r="L6279" s="16">
        <f ca="1">J6279*Table3[[#This Row],[QUANTITY]]</f>
        <v>584</v>
      </c>
      <c r="M6279" s="16">
        <f ca="1">K6279*Table3[[#This Row],[QUANTITY]]*(1-Table3[[#This Row],[DISCOUNT %]])</f>
        <v>2121.1368683939722</v>
      </c>
      <c r="N6279" s="3">
        <f>DAY(Table3[[#This Row],[DATE]])</f>
        <v>10</v>
      </c>
      <c r="O6279" s="3" t="str">
        <f>TEXT(Table3[[#This Row],[DATE]],"mmm")</f>
        <v>Mar</v>
      </c>
      <c r="P6279" s="3">
        <f>YEAR(Table3[[#This Row],[DATE]])</f>
        <v>2038</v>
      </c>
    </row>
    <row r="6280" spans="1:16" x14ac:dyDescent="0.3">
      <c r="A6280" s="6">
        <v>50475</v>
      </c>
      <c r="B6280" s="7" t="s">
        <v>2086</v>
      </c>
      <c r="C6280" s="9">
        <f t="shared" ca="1" si="196"/>
        <v>15</v>
      </c>
      <c r="D6280" s="9" t="s">
        <v>2116</v>
      </c>
      <c r="E6280" s="9" t="s">
        <v>2118</v>
      </c>
      <c r="F6280" s="10">
        <f t="shared" ca="1" si="197"/>
        <v>6.6153996454031166E-2</v>
      </c>
      <c r="G6280" s="3" t="str">
        <f>VLOOKUP(Table3[[#This Row],[PRODUCT ID]],Table1[[PRODUCT]:[SELLING PRICE]],1,FALSE)</f>
        <v>Product1034</v>
      </c>
      <c r="H6280" s="3" t="str">
        <f>VLOOKUP(Table3[[#This Row],[PRODUCT ID]],Table1[[PRODUCT]:[SELLING PRICE]],2,FALSE)</f>
        <v>Category2</v>
      </c>
      <c r="I6280" s="3" t="str">
        <f>VLOOKUP(Table3[[#This Row],[PRODUCT ID]],Table1[[PRODUCT]:[SELLING PRICE]],3,FALSE)</f>
        <v>No</v>
      </c>
      <c r="J6280" s="16">
        <f ca="1">VLOOKUP(Table3[[#This Row],[PRODUCT ID]],Table1[[PRODUCT]:[SELLING PRICE]],4,FALSE)</f>
        <v>132</v>
      </c>
      <c r="K6280" s="16">
        <f ca="1">VLOOKUP(Table3[[#This Row],[PRODUCT ID]],Table1[[PRODUCT]:[SELLING PRICE]],5,FALSE)</f>
        <v>282.30551172861698</v>
      </c>
      <c r="L6280" s="16">
        <f ca="1">J6280*Table3[[#This Row],[QUANTITY]]</f>
        <v>1980</v>
      </c>
      <c r="M6280" s="16">
        <f ca="1">K6280*Table3[[#This Row],[QUANTITY]]*(1-Table3[[#This Row],[DISCOUNT %]])</f>
        <v>3954.4481086015289</v>
      </c>
      <c r="N6280" s="3">
        <f>DAY(Table3[[#This Row],[DATE]])</f>
        <v>11</v>
      </c>
      <c r="O6280" s="3" t="str">
        <f>TEXT(Table3[[#This Row],[DATE]],"mmm")</f>
        <v>Mar</v>
      </c>
      <c r="P6280" s="3">
        <f>YEAR(Table3[[#This Row],[DATE]])</f>
        <v>2038</v>
      </c>
    </row>
    <row r="6281" spans="1:16" x14ac:dyDescent="0.3">
      <c r="A6281" s="6">
        <v>50476</v>
      </c>
      <c r="B6281" s="7" t="s">
        <v>2087</v>
      </c>
      <c r="C6281" s="9">
        <f t="shared" ca="1" si="196"/>
        <v>8</v>
      </c>
      <c r="D6281" s="9" t="s">
        <v>2116</v>
      </c>
      <c r="E6281" s="9" t="s">
        <v>2118</v>
      </c>
      <c r="F6281" s="10">
        <f t="shared" ca="1" si="197"/>
        <v>1.9923865677438358E-2</v>
      </c>
      <c r="G6281" s="3" t="str">
        <f>VLOOKUP(Table3[[#This Row],[PRODUCT ID]],Table1[[PRODUCT]:[SELLING PRICE]],1,FALSE)</f>
        <v>Product1035</v>
      </c>
      <c r="H6281" s="3" t="str">
        <f>VLOOKUP(Table3[[#This Row],[PRODUCT ID]],Table1[[PRODUCT]:[SELLING PRICE]],2,FALSE)</f>
        <v>Category3</v>
      </c>
      <c r="I6281" s="3" t="str">
        <f>VLOOKUP(Table3[[#This Row],[PRODUCT ID]],Table1[[PRODUCT]:[SELLING PRICE]],3,FALSE)</f>
        <v>Kg</v>
      </c>
      <c r="J6281" s="16">
        <f ca="1">VLOOKUP(Table3[[#This Row],[PRODUCT ID]],Table1[[PRODUCT]:[SELLING PRICE]],4,FALSE)</f>
        <v>103</v>
      </c>
      <c r="K6281" s="16">
        <f ca="1">VLOOKUP(Table3[[#This Row],[PRODUCT ID]],Table1[[PRODUCT]:[SELLING PRICE]],5,FALSE)</f>
        <v>102.30224416629972</v>
      </c>
      <c r="L6281" s="16">
        <f ca="1">J6281*Table3[[#This Row],[QUANTITY]]</f>
        <v>824</v>
      </c>
      <c r="M6281" s="16">
        <f ca="1">K6281*Table3[[#This Row],[QUANTITY]]*(1-Table3[[#This Row],[DISCOUNT %]])</f>
        <v>802.11190396023892</v>
      </c>
      <c r="N6281" s="3">
        <f>DAY(Table3[[#This Row],[DATE]])</f>
        <v>12</v>
      </c>
      <c r="O6281" s="3" t="str">
        <f>TEXT(Table3[[#This Row],[DATE]],"mmm")</f>
        <v>Mar</v>
      </c>
      <c r="P6281" s="3">
        <f>YEAR(Table3[[#This Row],[DATE]])</f>
        <v>2038</v>
      </c>
    </row>
    <row r="6282" spans="1:16" x14ac:dyDescent="0.3">
      <c r="A6282" s="6">
        <v>50477</v>
      </c>
      <c r="B6282" s="7" t="s">
        <v>2088</v>
      </c>
      <c r="C6282" s="9">
        <f t="shared" ca="1" si="196"/>
        <v>6</v>
      </c>
      <c r="D6282" s="9" t="s">
        <v>2116</v>
      </c>
      <c r="E6282" s="9" t="s">
        <v>2116</v>
      </c>
      <c r="F6282" s="10">
        <f t="shared" ca="1" si="197"/>
        <v>3.9205653785160721E-2</v>
      </c>
      <c r="G6282" s="3" t="str">
        <f>VLOOKUP(Table3[[#This Row],[PRODUCT ID]],Table1[[PRODUCT]:[SELLING PRICE]],1,FALSE)</f>
        <v>Product1036</v>
      </c>
      <c r="H6282" s="3" t="str">
        <f>VLOOKUP(Table3[[#This Row],[PRODUCT ID]],Table1[[PRODUCT]:[SELLING PRICE]],2,FALSE)</f>
        <v>Category4</v>
      </c>
      <c r="I6282" s="3" t="str">
        <f>VLOOKUP(Table3[[#This Row],[PRODUCT ID]],Table1[[PRODUCT]:[SELLING PRICE]],3,FALSE)</f>
        <v>Kg</v>
      </c>
      <c r="J6282" s="16">
        <f ca="1">VLOOKUP(Table3[[#This Row],[PRODUCT ID]],Table1[[PRODUCT]:[SELLING PRICE]],4,FALSE)</f>
        <v>40</v>
      </c>
      <c r="K6282" s="16">
        <f ca="1">VLOOKUP(Table3[[#This Row],[PRODUCT ID]],Table1[[PRODUCT]:[SELLING PRICE]],5,FALSE)</f>
        <v>169.62601216108337</v>
      </c>
      <c r="L6282" s="16">
        <f ca="1">J6282*Table3[[#This Row],[QUANTITY]]</f>
        <v>240</v>
      </c>
      <c r="M6282" s="16">
        <f ca="1">K6282*Table3[[#This Row],[QUANTITY]]*(1-Table3[[#This Row],[DISCOUNT %]])</f>
        <v>977.85428073203082</v>
      </c>
      <c r="N6282" s="3">
        <f>DAY(Table3[[#This Row],[DATE]])</f>
        <v>13</v>
      </c>
      <c r="O6282" s="3" t="str">
        <f>TEXT(Table3[[#This Row],[DATE]],"mmm")</f>
        <v>Mar</v>
      </c>
      <c r="P6282" s="3">
        <f>YEAR(Table3[[#This Row],[DATE]])</f>
        <v>2038</v>
      </c>
    </row>
    <row r="6283" spans="1:16" x14ac:dyDescent="0.3">
      <c r="A6283" s="6">
        <v>50478</v>
      </c>
      <c r="B6283" s="7" t="s">
        <v>2089</v>
      </c>
      <c r="C6283" s="9">
        <f t="shared" ca="1" si="196"/>
        <v>1</v>
      </c>
      <c r="D6283" s="9" t="s">
        <v>2115</v>
      </c>
      <c r="E6283" s="9" t="s">
        <v>2116</v>
      </c>
      <c r="F6283" s="10">
        <f t="shared" ca="1" si="197"/>
        <v>6.6873372190123795E-5</v>
      </c>
      <c r="G6283" s="3" t="str">
        <f>VLOOKUP(Table3[[#This Row],[PRODUCT ID]],Table1[[PRODUCT]:[SELLING PRICE]],1,FALSE)</f>
        <v>Product1037</v>
      </c>
      <c r="H6283" s="3" t="str">
        <f>VLOOKUP(Table3[[#This Row],[PRODUCT ID]],Table1[[PRODUCT]:[SELLING PRICE]],2,FALSE)</f>
        <v>Category5</v>
      </c>
      <c r="I6283" s="3" t="str">
        <f>VLOOKUP(Table3[[#This Row],[PRODUCT ID]],Table1[[PRODUCT]:[SELLING PRICE]],3,FALSE)</f>
        <v>Lt</v>
      </c>
      <c r="J6283" s="16">
        <f ca="1">VLOOKUP(Table3[[#This Row],[PRODUCT ID]],Table1[[PRODUCT]:[SELLING PRICE]],4,FALSE)</f>
        <v>118</v>
      </c>
      <c r="K6283" s="16">
        <f ca="1">VLOOKUP(Table3[[#This Row],[PRODUCT ID]],Table1[[PRODUCT]:[SELLING PRICE]],5,FALSE)</f>
        <v>51.585956341429764</v>
      </c>
      <c r="L6283" s="16">
        <f ca="1">J6283*Table3[[#This Row],[QUANTITY]]</f>
        <v>118</v>
      </c>
      <c r="M6283" s="16">
        <f ca="1">K6283*Table3[[#This Row],[QUANTITY]]*(1-Table3[[#This Row],[DISCOUNT %]])</f>
        <v>51.582506614571557</v>
      </c>
      <c r="N6283" s="3">
        <f>DAY(Table3[[#This Row],[DATE]])</f>
        <v>14</v>
      </c>
      <c r="O6283" s="3" t="str">
        <f>TEXT(Table3[[#This Row],[DATE]],"mmm")</f>
        <v>Mar</v>
      </c>
      <c r="P6283" s="3">
        <f>YEAR(Table3[[#This Row],[DATE]])</f>
        <v>2038</v>
      </c>
    </row>
    <row r="6284" spans="1:16" x14ac:dyDescent="0.3">
      <c r="A6284" s="6">
        <v>50479</v>
      </c>
      <c r="B6284" s="7" t="s">
        <v>2090</v>
      </c>
      <c r="C6284" s="9">
        <f t="shared" ca="1" si="196"/>
        <v>11</v>
      </c>
      <c r="D6284" s="9" t="s">
        <v>2117</v>
      </c>
      <c r="E6284" s="9" t="s">
        <v>2116</v>
      </c>
      <c r="F6284" s="10">
        <f t="shared" ca="1" si="197"/>
        <v>3.7172054699733927E-2</v>
      </c>
      <c r="G6284" s="3" t="str">
        <f>VLOOKUP(Table3[[#This Row],[PRODUCT ID]],Table1[[PRODUCT]:[SELLING PRICE]],1,FALSE)</f>
        <v>Product1038</v>
      </c>
      <c r="H6284" s="3" t="str">
        <f>VLOOKUP(Table3[[#This Row],[PRODUCT ID]],Table1[[PRODUCT]:[SELLING PRICE]],2,FALSE)</f>
        <v>Category1</v>
      </c>
      <c r="I6284" s="3" t="str">
        <f>VLOOKUP(Table3[[#This Row],[PRODUCT ID]],Table1[[PRODUCT]:[SELLING PRICE]],3,FALSE)</f>
        <v>Kg</v>
      </c>
      <c r="J6284" s="16">
        <f ca="1">VLOOKUP(Table3[[#This Row],[PRODUCT ID]],Table1[[PRODUCT]:[SELLING PRICE]],4,FALSE)</f>
        <v>207</v>
      </c>
      <c r="K6284" s="16">
        <f ca="1">VLOOKUP(Table3[[#This Row],[PRODUCT ID]],Table1[[PRODUCT]:[SELLING PRICE]],5,FALSE)</f>
        <v>137.42797099971241</v>
      </c>
      <c r="L6284" s="16">
        <f ca="1">J6284*Table3[[#This Row],[QUANTITY]]</f>
        <v>2277</v>
      </c>
      <c r="M6284" s="16">
        <f ca="1">K6284*Table3[[#This Row],[QUANTITY]]*(1-Table3[[#This Row],[DISCOUNT %]])</f>
        <v>1455.5144003888142</v>
      </c>
      <c r="N6284" s="3">
        <f>DAY(Table3[[#This Row],[DATE]])</f>
        <v>15</v>
      </c>
      <c r="O6284" s="3" t="str">
        <f>TEXT(Table3[[#This Row],[DATE]],"mmm")</f>
        <v>Mar</v>
      </c>
      <c r="P6284" s="3">
        <f>YEAR(Table3[[#This Row],[DATE]])</f>
        <v>2038</v>
      </c>
    </row>
    <row r="6285" spans="1:16" x14ac:dyDescent="0.3">
      <c r="A6285" s="6">
        <v>50480</v>
      </c>
      <c r="B6285" s="7" t="s">
        <v>2091</v>
      </c>
      <c r="C6285" s="9">
        <f t="shared" ca="1" si="196"/>
        <v>4</v>
      </c>
      <c r="D6285" s="9" t="s">
        <v>2117</v>
      </c>
      <c r="E6285" s="9" t="s">
        <v>2116</v>
      </c>
      <c r="F6285" s="10">
        <f t="shared" ca="1" si="197"/>
        <v>3.6365276032843556E-2</v>
      </c>
      <c r="G6285" s="3" t="str">
        <f>VLOOKUP(Table3[[#This Row],[PRODUCT ID]],Table1[[PRODUCT]:[SELLING PRICE]],1,FALSE)</f>
        <v>Product1039</v>
      </c>
      <c r="H6285" s="3" t="str">
        <f>VLOOKUP(Table3[[#This Row],[PRODUCT ID]],Table1[[PRODUCT]:[SELLING PRICE]],2,FALSE)</f>
        <v>Category2</v>
      </c>
      <c r="I6285" s="3" t="str">
        <f>VLOOKUP(Table3[[#This Row],[PRODUCT ID]],Table1[[PRODUCT]:[SELLING PRICE]],3,FALSE)</f>
        <v>Lt</v>
      </c>
      <c r="J6285" s="16">
        <f ca="1">VLOOKUP(Table3[[#This Row],[PRODUCT ID]],Table1[[PRODUCT]:[SELLING PRICE]],4,FALSE)</f>
        <v>128</v>
      </c>
      <c r="K6285" s="16">
        <f ca="1">VLOOKUP(Table3[[#This Row],[PRODUCT ID]],Table1[[PRODUCT]:[SELLING PRICE]],5,FALSE)</f>
        <v>204.7348425566741</v>
      </c>
      <c r="L6285" s="16">
        <f ca="1">J6285*Table3[[#This Row],[QUANTITY]]</f>
        <v>512</v>
      </c>
      <c r="M6285" s="16">
        <f ca="1">K6285*Table3[[#This Row],[QUANTITY]]*(1-Table3[[#This Row],[DISCOUNT %]])</f>
        <v>789.15841397423947</v>
      </c>
      <c r="N6285" s="3">
        <f>DAY(Table3[[#This Row],[DATE]])</f>
        <v>16</v>
      </c>
      <c r="O6285" s="3" t="str">
        <f>TEXT(Table3[[#This Row],[DATE]],"mmm")</f>
        <v>Mar</v>
      </c>
      <c r="P6285" s="3">
        <f>YEAR(Table3[[#This Row],[DATE]])</f>
        <v>2038</v>
      </c>
    </row>
    <row r="6286" spans="1:16" x14ac:dyDescent="0.3">
      <c r="A6286" s="6">
        <v>50481</v>
      </c>
      <c r="B6286" s="7" t="s">
        <v>2092</v>
      </c>
      <c r="C6286" s="9">
        <f t="shared" ca="1" si="196"/>
        <v>6</v>
      </c>
      <c r="D6286" s="9" t="s">
        <v>2116</v>
      </c>
      <c r="E6286" s="9" t="s">
        <v>2118</v>
      </c>
      <c r="F6286" s="10">
        <f t="shared" ca="1" si="197"/>
        <v>8.5904974829643044E-2</v>
      </c>
      <c r="G6286" s="3" t="str">
        <f>VLOOKUP(Table3[[#This Row],[PRODUCT ID]],Table1[[PRODUCT]:[SELLING PRICE]],1,FALSE)</f>
        <v>Product1040</v>
      </c>
      <c r="H6286" s="3" t="str">
        <f>VLOOKUP(Table3[[#This Row],[PRODUCT ID]],Table1[[PRODUCT]:[SELLING PRICE]],2,FALSE)</f>
        <v>Category3</v>
      </c>
      <c r="I6286" s="3" t="str">
        <f>VLOOKUP(Table3[[#This Row],[PRODUCT ID]],Table1[[PRODUCT]:[SELLING PRICE]],3,FALSE)</f>
        <v>Ft</v>
      </c>
      <c r="J6286" s="16">
        <f ca="1">VLOOKUP(Table3[[#This Row],[PRODUCT ID]],Table1[[PRODUCT]:[SELLING PRICE]],4,FALSE)</f>
        <v>45</v>
      </c>
      <c r="K6286" s="16">
        <f ca="1">VLOOKUP(Table3[[#This Row],[PRODUCT ID]],Table1[[PRODUCT]:[SELLING PRICE]],5,FALSE)</f>
        <v>150.86594883122973</v>
      </c>
      <c r="L6286" s="16">
        <f ca="1">J6286*Table3[[#This Row],[QUANTITY]]</f>
        <v>270</v>
      </c>
      <c r="M6286" s="16">
        <f ca="1">K6286*Table3[[#This Row],[QUANTITY]]*(1-Table3[[#This Row],[DISCOUNT %]])</f>
        <v>827.43487976539643</v>
      </c>
      <c r="N6286" s="3">
        <f>DAY(Table3[[#This Row],[DATE]])</f>
        <v>17</v>
      </c>
      <c r="O6286" s="3" t="str">
        <f>TEXT(Table3[[#This Row],[DATE]],"mmm")</f>
        <v>Mar</v>
      </c>
      <c r="P6286" s="3">
        <f>YEAR(Table3[[#This Row],[DATE]])</f>
        <v>2038</v>
      </c>
    </row>
    <row r="6287" spans="1:16" x14ac:dyDescent="0.3">
      <c r="A6287" s="6">
        <v>50482</v>
      </c>
      <c r="B6287" s="7" t="s">
        <v>2093</v>
      </c>
      <c r="C6287" s="9">
        <f t="shared" ca="1" si="196"/>
        <v>12</v>
      </c>
      <c r="D6287" s="9" t="s">
        <v>2116</v>
      </c>
      <c r="E6287" s="9" t="s">
        <v>2116</v>
      </c>
      <c r="F6287" s="10">
        <f t="shared" ca="1" si="197"/>
        <v>9.3766702313220485E-2</v>
      </c>
      <c r="G6287" s="3" t="str">
        <f>VLOOKUP(Table3[[#This Row],[PRODUCT ID]],Table1[[PRODUCT]:[SELLING PRICE]],1,FALSE)</f>
        <v>Product1041</v>
      </c>
      <c r="H6287" s="3" t="str">
        <f>VLOOKUP(Table3[[#This Row],[PRODUCT ID]],Table1[[PRODUCT]:[SELLING PRICE]],2,FALSE)</f>
        <v>Category4</v>
      </c>
      <c r="I6287" s="3" t="str">
        <f>VLOOKUP(Table3[[#This Row],[PRODUCT ID]],Table1[[PRODUCT]:[SELLING PRICE]],3,FALSE)</f>
        <v>Kg</v>
      </c>
      <c r="J6287" s="16">
        <f ca="1">VLOOKUP(Table3[[#This Row],[PRODUCT ID]],Table1[[PRODUCT]:[SELLING PRICE]],4,FALSE)</f>
        <v>111</v>
      </c>
      <c r="K6287" s="16">
        <f ca="1">VLOOKUP(Table3[[#This Row],[PRODUCT ID]],Table1[[PRODUCT]:[SELLING PRICE]],5,FALSE)</f>
        <v>88.197700732707318</v>
      </c>
      <c r="L6287" s="16">
        <f ca="1">J6287*Table3[[#This Row],[QUANTITY]]</f>
        <v>1332</v>
      </c>
      <c r="M6287" s="16">
        <f ca="1">K6287*Table3[[#This Row],[QUANTITY]]*(1-Table3[[#This Row],[DISCOUNT %]])</f>
        <v>959.13231820071667</v>
      </c>
      <c r="N6287" s="3">
        <f>DAY(Table3[[#This Row],[DATE]])</f>
        <v>18</v>
      </c>
      <c r="O6287" s="3" t="str">
        <f>TEXT(Table3[[#This Row],[DATE]],"mmm")</f>
        <v>Mar</v>
      </c>
      <c r="P6287" s="3">
        <f>YEAR(Table3[[#This Row],[DATE]])</f>
        <v>2038</v>
      </c>
    </row>
    <row r="6288" spans="1:16" x14ac:dyDescent="0.3">
      <c r="A6288" s="6">
        <v>50483</v>
      </c>
      <c r="B6288" s="7" t="s">
        <v>2094</v>
      </c>
      <c r="C6288" s="9">
        <f t="shared" ca="1" si="196"/>
        <v>2</v>
      </c>
      <c r="D6288" s="9" t="s">
        <v>2116</v>
      </c>
      <c r="E6288" s="9" t="s">
        <v>2116</v>
      </c>
      <c r="F6288" s="10">
        <f t="shared" ca="1" si="197"/>
        <v>4.2960065227578642E-2</v>
      </c>
      <c r="G6288" s="3" t="str">
        <f>VLOOKUP(Table3[[#This Row],[PRODUCT ID]],Table1[[PRODUCT]:[SELLING PRICE]],1,FALSE)</f>
        <v>Product1042</v>
      </c>
      <c r="H6288" s="3" t="str">
        <f>VLOOKUP(Table3[[#This Row],[PRODUCT ID]],Table1[[PRODUCT]:[SELLING PRICE]],2,FALSE)</f>
        <v>Category5</v>
      </c>
      <c r="I6288" s="3" t="str">
        <f>VLOOKUP(Table3[[#This Row],[PRODUCT ID]],Table1[[PRODUCT]:[SELLING PRICE]],3,FALSE)</f>
        <v>No</v>
      </c>
      <c r="J6288" s="16">
        <f ca="1">VLOOKUP(Table3[[#This Row],[PRODUCT ID]],Table1[[PRODUCT]:[SELLING PRICE]],4,FALSE)</f>
        <v>45</v>
      </c>
      <c r="K6288" s="16">
        <f ca="1">VLOOKUP(Table3[[#This Row],[PRODUCT ID]],Table1[[PRODUCT]:[SELLING PRICE]],5,FALSE)</f>
        <v>102.06895322831582</v>
      </c>
      <c r="L6288" s="16">
        <f ca="1">J6288*Table3[[#This Row],[QUANTITY]]</f>
        <v>90</v>
      </c>
      <c r="M6288" s="16">
        <f ca="1">K6288*Table3[[#This Row],[QUANTITY]]*(1-Table3[[#This Row],[DISCOUNT %]])</f>
        <v>195.3681286798334</v>
      </c>
      <c r="N6288" s="3">
        <f>DAY(Table3[[#This Row],[DATE]])</f>
        <v>19</v>
      </c>
      <c r="O6288" s="3" t="str">
        <f>TEXT(Table3[[#This Row],[DATE]],"mmm")</f>
        <v>Mar</v>
      </c>
      <c r="P6288" s="3">
        <f>YEAR(Table3[[#This Row],[DATE]])</f>
        <v>2038</v>
      </c>
    </row>
    <row r="6289" spans="1:16" x14ac:dyDescent="0.3">
      <c r="A6289" s="6">
        <v>50484</v>
      </c>
      <c r="B6289" s="7" t="s">
        <v>2095</v>
      </c>
      <c r="C6289" s="9">
        <f t="shared" ca="1" si="196"/>
        <v>7</v>
      </c>
      <c r="D6289" s="9" t="s">
        <v>2116</v>
      </c>
      <c r="E6289" s="9" t="s">
        <v>2116</v>
      </c>
      <c r="F6289" s="10">
        <f t="shared" ca="1" si="197"/>
        <v>1.1459718498092353E-2</v>
      </c>
      <c r="G6289" s="3" t="str">
        <f>VLOOKUP(Table3[[#This Row],[PRODUCT ID]],Table1[[PRODUCT]:[SELLING PRICE]],1,FALSE)</f>
        <v>Product1043</v>
      </c>
      <c r="H6289" s="3" t="str">
        <f>VLOOKUP(Table3[[#This Row],[PRODUCT ID]],Table1[[PRODUCT]:[SELLING PRICE]],2,FALSE)</f>
        <v>Category1</v>
      </c>
      <c r="I6289" s="3" t="str">
        <f>VLOOKUP(Table3[[#This Row],[PRODUCT ID]],Table1[[PRODUCT]:[SELLING PRICE]],3,FALSE)</f>
        <v>No</v>
      </c>
      <c r="J6289" s="16">
        <f ca="1">VLOOKUP(Table3[[#This Row],[PRODUCT ID]],Table1[[PRODUCT]:[SELLING PRICE]],4,FALSE)</f>
        <v>121</v>
      </c>
      <c r="K6289" s="16">
        <f ca="1">VLOOKUP(Table3[[#This Row],[PRODUCT ID]],Table1[[PRODUCT]:[SELLING PRICE]],5,FALSE)</f>
        <v>290.97250702719094</v>
      </c>
      <c r="L6289" s="16">
        <f ca="1">J6289*Table3[[#This Row],[QUANTITY]]</f>
        <v>847</v>
      </c>
      <c r="M6289" s="16">
        <f ca="1">K6289*Table3[[#This Row],[QUANTITY]]*(1-Table3[[#This Row],[DISCOUNT %]])</f>
        <v>2013.4663080418261</v>
      </c>
      <c r="N6289" s="3">
        <f>DAY(Table3[[#This Row],[DATE]])</f>
        <v>20</v>
      </c>
      <c r="O6289" s="3" t="str">
        <f>TEXT(Table3[[#This Row],[DATE]],"mmm")</f>
        <v>Mar</v>
      </c>
      <c r="P6289" s="3">
        <f>YEAR(Table3[[#This Row],[DATE]])</f>
        <v>2038</v>
      </c>
    </row>
    <row r="6290" spans="1:16" x14ac:dyDescent="0.3">
      <c r="A6290" s="6">
        <v>50485</v>
      </c>
      <c r="B6290" s="7" t="s">
        <v>2096</v>
      </c>
      <c r="C6290" s="9">
        <f t="shared" ca="1" si="196"/>
        <v>9</v>
      </c>
      <c r="D6290" s="9" t="s">
        <v>2115</v>
      </c>
      <c r="E6290" s="9" t="s">
        <v>2116</v>
      </c>
      <c r="F6290" s="10">
        <f t="shared" ca="1" si="197"/>
        <v>9.8299369525316316E-2</v>
      </c>
      <c r="G6290" s="3" t="str">
        <f>VLOOKUP(Table3[[#This Row],[PRODUCT ID]],Table1[[PRODUCT]:[SELLING PRICE]],1,FALSE)</f>
        <v>Product1044</v>
      </c>
      <c r="H6290" s="3" t="str">
        <f>VLOOKUP(Table3[[#This Row],[PRODUCT ID]],Table1[[PRODUCT]:[SELLING PRICE]],2,FALSE)</f>
        <v>Category2</v>
      </c>
      <c r="I6290" s="3" t="str">
        <f>VLOOKUP(Table3[[#This Row],[PRODUCT ID]],Table1[[PRODUCT]:[SELLING PRICE]],3,FALSE)</f>
        <v>Ft</v>
      </c>
      <c r="J6290" s="16">
        <f ca="1">VLOOKUP(Table3[[#This Row],[PRODUCT ID]],Table1[[PRODUCT]:[SELLING PRICE]],4,FALSE)</f>
        <v>222</v>
      </c>
      <c r="K6290" s="16">
        <f ca="1">VLOOKUP(Table3[[#This Row],[PRODUCT ID]],Table1[[PRODUCT]:[SELLING PRICE]],5,FALSE)</f>
        <v>126.0021220673046</v>
      </c>
      <c r="L6290" s="16">
        <f ca="1">J6290*Table3[[#This Row],[QUANTITY]]</f>
        <v>1998</v>
      </c>
      <c r="M6290" s="16">
        <f ca="1">K6290*Table3[[#This Row],[QUANTITY]]*(1-Table3[[#This Row],[DISCOUNT %]])</f>
        <v>1022.5457361831296</v>
      </c>
      <c r="N6290" s="3">
        <f>DAY(Table3[[#This Row],[DATE]])</f>
        <v>21</v>
      </c>
      <c r="O6290" s="3" t="str">
        <f>TEXT(Table3[[#This Row],[DATE]],"mmm")</f>
        <v>Mar</v>
      </c>
      <c r="P6290" s="3">
        <f>YEAR(Table3[[#This Row],[DATE]])</f>
        <v>2038</v>
      </c>
    </row>
    <row r="6291" spans="1:16" x14ac:dyDescent="0.3">
      <c r="A6291" s="6">
        <v>50486</v>
      </c>
      <c r="B6291" s="7" t="s">
        <v>2097</v>
      </c>
      <c r="C6291" s="9">
        <f t="shared" ca="1" si="196"/>
        <v>9</v>
      </c>
      <c r="D6291" s="9" t="s">
        <v>2116</v>
      </c>
      <c r="E6291" s="9" t="s">
        <v>2116</v>
      </c>
      <c r="F6291" s="10">
        <f t="shared" ca="1" si="197"/>
        <v>5.7787926175177917E-3</v>
      </c>
      <c r="G6291" s="3" t="str">
        <f>VLOOKUP(Table3[[#This Row],[PRODUCT ID]],Table1[[PRODUCT]:[SELLING PRICE]],1,FALSE)</f>
        <v>Product1045</v>
      </c>
      <c r="H6291" s="3" t="str">
        <f>VLOOKUP(Table3[[#This Row],[PRODUCT ID]],Table1[[PRODUCT]:[SELLING PRICE]],2,FALSE)</f>
        <v>Category3</v>
      </c>
      <c r="I6291" s="3" t="str">
        <f>VLOOKUP(Table3[[#This Row],[PRODUCT ID]],Table1[[PRODUCT]:[SELLING PRICE]],3,FALSE)</f>
        <v>No</v>
      </c>
      <c r="J6291" s="16">
        <f ca="1">VLOOKUP(Table3[[#This Row],[PRODUCT ID]],Table1[[PRODUCT]:[SELLING PRICE]],4,FALSE)</f>
        <v>119</v>
      </c>
      <c r="K6291" s="16">
        <f ca="1">VLOOKUP(Table3[[#This Row],[PRODUCT ID]],Table1[[PRODUCT]:[SELLING PRICE]],5,FALSE)</f>
        <v>223.48781789655234</v>
      </c>
      <c r="L6291" s="16">
        <f ca="1">J6291*Table3[[#This Row],[QUANTITY]]</f>
        <v>1071</v>
      </c>
      <c r="M6291" s="16">
        <f ca="1">K6291*Table3[[#This Row],[QUANTITY]]*(1-Table3[[#This Row],[DISCOUNT %]])</f>
        <v>1999.7669532994792</v>
      </c>
      <c r="N6291" s="3">
        <f>DAY(Table3[[#This Row],[DATE]])</f>
        <v>22</v>
      </c>
      <c r="O6291" s="3" t="str">
        <f>TEXT(Table3[[#This Row],[DATE]],"mmm")</f>
        <v>Mar</v>
      </c>
      <c r="P6291" s="3">
        <f>YEAR(Table3[[#This Row],[DATE]])</f>
        <v>2038</v>
      </c>
    </row>
    <row r="6292" spans="1:16" x14ac:dyDescent="0.3">
      <c r="A6292" s="6">
        <v>50487</v>
      </c>
      <c r="B6292" s="7" t="s">
        <v>2098</v>
      </c>
      <c r="C6292" s="9">
        <f t="shared" ca="1" si="196"/>
        <v>14</v>
      </c>
      <c r="D6292" s="9" t="s">
        <v>2117</v>
      </c>
      <c r="E6292" s="9" t="s">
        <v>2118</v>
      </c>
      <c r="F6292" s="10">
        <f t="shared" ca="1" si="197"/>
        <v>9.6189977062110646E-2</v>
      </c>
      <c r="G6292" s="3" t="str">
        <f>VLOOKUP(Table3[[#This Row],[PRODUCT ID]],Table1[[PRODUCT]:[SELLING PRICE]],1,FALSE)</f>
        <v>Product1046</v>
      </c>
      <c r="H6292" s="3" t="str">
        <f>VLOOKUP(Table3[[#This Row],[PRODUCT ID]],Table1[[PRODUCT]:[SELLING PRICE]],2,FALSE)</f>
        <v>Category4</v>
      </c>
      <c r="I6292" s="3" t="str">
        <f>VLOOKUP(Table3[[#This Row],[PRODUCT ID]],Table1[[PRODUCT]:[SELLING PRICE]],3,FALSE)</f>
        <v>Kg</v>
      </c>
      <c r="J6292" s="16">
        <f ca="1">VLOOKUP(Table3[[#This Row],[PRODUCT ID]],Table1[[PRODUCT]:[SELLING PRICE]],4,FALSE)</f>
        <v>125</v>
      </c>
      <c r="K6292" s="16">
        <f ca="1">VLOOKUP(Table3[[#This Row],[PRODUCT ID]],Table1[[PRODUCT]:[SELLING PRICE]],5,FALSE)</f>
        <v>107.64950851312561</v>
      </c>
      <c r="L6292" s="16">
        <f ca="1">J6292*Table3[[#This Row],[QUANTITY]]</f>
        <v>1750</v>
      </c>
      <c r="M6292" s="16">
        <f ca="1">K6292*Table3[[#This Row],[QUANTITY]]*(1-Table3[[#This Row],[DISCOUNT %]])</f>
        <v>1362.1258666190081</v>
      </c>
      <c r="N6292" s="3">
        <f>DAY(Table3[[#This Row],[DATE]])</f>
        <v>23</v>
      </c>
      <c r="O6292" s="3" t="str">
        <f>TEXT(Table3[[#This Row],[DATE]],"mmm")</f>
        <v>Mar</v>
      </c>
      <c r="P6292" s="3">
        <f>YEAR(Table3[[#This Row],[DATE]])</f>
        <v>2038</v>
      </c>
    </row>
    <row r="6293" spans="1:16" x14ac:dyDescent="0.3">
      <c r="A6293" s="6">
        <v>50488</v>
      </c>
      <c r="B6293" s="7" t="s">
        <v>2099</v>
      </c>
      <c r="C6293" s="9">
        <f t="shared" ca="1" si="196"/>
        <v>9</v>
      </c>
      <c r="D6293" s="9" t="s">
        <v>2115</v>
      </c>
      <c r="E6293" s="9" t="s">
        <v>2118</v>
      </c>
      <c r="F6293" s="10">
        <f t="shared" ca="1" si="197"/>
        <v>1.2678221073284191E-2</v>
      </c>
      <c r="G6293" s="3" t="str">
        <f>VLOOKUP(Table3[[#This Row],[PRODUCT ID]],Table1[[PRODUCT]:[SELLING PRICE]],1,FALSE)</f>
        <v>Product1047</v>
      </c>
      <c r="H6293" s="3" t="str">
        <f>VLOOKUP(Table3[[#This Row],[PRODUCT ID]],Table1[[PRODUCT]:[SELLING PRICE]],2,FALSE)</f>
        <v>Category5</v>
      </c>
      <c r="I6293" s="3" t="str">
        <f>VLOOKUP(Table3[[#This Row],[PRODUCT ID]],Table1[[PRODUCT]:[SELLING PRICE]],3,FALSE)</f>
        <v>Kg</v>
      </c>
      <c r="J6293" s="16">
        <f ca="1">VLOOKUP(Table3[[#This Row],[PRODUCT ID]],Table1[[PRODUCT]:[SELLING PRICE]],4,FALSE)</f>
        <v>235</v>
      </c>
      <c r="K6293" s="16">
        <f ca="1">VLOOKUP(Table3[[#This Row],[PRODUCT ID]],Table1[[PRODUCT]:[SELLING PRICE]],5,FALSE)</f>
        <v>60.504322319681627</v>
      </c>
      <c r="L6293" s="16">
        <f ca="1">J6293*Table3[[#This Row],[QUANTITY]]</f>
        <v>2115</v>
      </c>
      <c r="M6293" s="16">
        <f ca="1">K6293*Table3[[#This Row],[QUANTITY]]*(1-Table3[[#This Row],[DISCOUNT %]])</f>
        <v>537.63511630881112</v>
      </c>
      <c r="N6293" s="3">
        <f>DAY(Table3[[#This Row],[DATE]])</f>
        <v>24</v>
      </c>
      <c r="O6293" s="3" t="str">
        <f>TEXT(Table3[[#This Row],[DATE]],"mmm")</f>
        <v>Mar</v>
      </c>
      <c r="P6293" s="3">
        <f>YEAR(Table3[[#This Row],[DATE]])</f>
        <v>2038</v>
      </c>
    </row>
    <row r="6294" spans="1:16" x14ac:dyDescent="0.3">
      <c r="A6294" s="6">
        <v>50489</v>
      </c>
      <c r="B6294" s="7" t="s">
        <v>2100</v>
      </c>
      <c r="C6294" s="9">
        <f t="shared" ca="1" si="196"/>
        <v>9</v>
      </c>
      <c r="D6294" s="9" t="s">
        <v>2115</v>
      </c>
      <c r="E6294" s="9" t="s">
        <v>2116</v>
      </c>
      <c r="F6294" s="10">
        <f t="shared" ca="1" si="197"/>
        <v>4.1539467329027961E-2</v>
      </c>
      <c r="G6294" s="3" t="str">
        <f>VLOOKUP(Table3[[#This Row],[PRODUCT ID]],Table1[[PRODUCT]:[SELLING PRICE]],1,FALSE)</f>
        <v>Product1048</v>
      </c>
      <c r="H6294" s="3" t="str">
        <f>VLOOKUP(Table3[[#This Row],[PRODUCT ID]],Table1[[PRODUCT]:[SELLING PRICE]],2,FALSE)</f>
        <v>Category1</v>
      </c>
      <c r="I6294" s="3" t="str">
        <f>VLOOKUP(Table3[[#This Row],[PRODUCT ID]],Table1[[PRODUCT]:[SELLING PRICE]],3,FALSE)</f>
        <v>Lt</v>
      </c>
      <c r="J6294" s="16">
        <f ca="1">VLOOKUP(Table3[[#This Row],[PRODUCT ID]],Table1[[PRODUCT]:[SELLING PRICE]],4,FALSE)</f>
        <v>187</v>
      </c>
      <c r="K6294" s="16">
        <f ca="1">VLOOKUP(Table3[[#This Row],[PRODUCT ID]],Table1[[PRODUCT]:[SELLING PRICE]],5,FALSE)</f>
        <v>217.45866328193193</v>
      </c>
      <c r="L6294" s="16">
        <f ca="1">J6294*Table3[[#This Row],[QUANTITY]]</f>
        <v>1683</v>
      </c>
      <c r="M6294" s="16">
        <f ca="1">K6294*Table3[[#This Row],[QUANTITY]]*(1-Table3[[#This Row],[DISCOUNT %]])</f>
        <v>1875.8299161880623</v>
      </c>
      <c r="N6294" s="3">
        <f>DAY(Table3[[#This Row],[DATE]])</f>
        <v>25</v>
      </c>
      <c r="O6294" s="3" t="str">
        <f>TEXT(Table3[[#This Row],[DATE]],"mmm")</f>
        <v>Mar</v>
      </c>
      <c r="P6294" s="3">
        <f>YEAR(Table3[[#This Row],[DATE]])</f>
        <v>2038</v>
      </c>
    </row>
    <row r="6295" spans="1:16" x14ac:dyDescent="0.3">
      <c r="A6295" s="6">
        <v>50490</v>
      </c>
      <c r="B6295" s="8" t="s">
        <v>2101</v>
      </c>
      <c r="C6295" s="9">
        <f t="shared" ca="1" si="196"/>
        <v>15</v>
      </c>
      <c r="D6295" s="9" t="s">
        <v>2115</v>
      </c>
      <c r="E6295" s="9" t="s">
        <v>2116</v>
      </c>
      <c r="F6295" s="10">
        <f t="shared" ca="1" si="197"/>
        <v>3.626762401395818E-2</v>
      </c>
      <c r="G6295" s="3" t="str">
        <f>VLOOKUP(Table3[[#This Row],[PRODUCT ID]],Table1[[PRODUCT]:[SELLING PRICE]],1,FALSE)</f>
        <v>Product1049</v>
      </c>
      <c r="H6295" s="3" t="str">
        <f>VLOOKUP(Table3[[#This Row],[PRODUCT ID]],Table1[[PRODUCT]:[SELLING PRICE]],2,FALSE)</f>
        <v>Category2</v>
      </c>
      <c r="I6295" s="3" t="str">
        <f>VLOOKUP(Table3[[#This Row],[PRODUCT ID]],Table1[[PRODUCT]:[SELLING PRICE]],3,FALSE)</f>
        <v>Kg</v>
      </c>
      <c r="J6295" s="16">
        <f ca="1">VLOOKUP(Table3[[#This Row],[PRODUCT ID]],Table1[[PRODUCT]:[SELLING PRICE]],4,FALSE)</f>
        <v>44</v>
      </c>
      <c r="K6295" s="16">
        <f ca="1">VLOOKUP(Table3[[#This Row],[PRODUCT ID]],Table1[[PRODUCT]:[SELLING PRICE]],5,FALSE)</f>
        <v>187.92492400038654</v>
      </c>
      <c r="L6295" s="16">
        <f ca="1">J6295*Table3[[#This Row],[QUANTITY]]</f>
        <v>660</v>
      </c>
      <c r="M6295" s="16">
        <f ca="1">K6295*Table3[[#This Row],[QUANTITY]]*(1-Table3[[#This Row],[DISCOUNT %]])</f>
        <v>2716.6400027083328</v>
      </c>
      <c r="N6295" s="3">
        <f>DAY(Table3[[#This Row],[DATE]])</f>
        <v>26</v>
      </c>
      <c r="O6295" s="3" t="str">
        <f>TEXT(Table3[[#This Row],[DATE]],"mmm")</f>
        <v>Mar</v>
      </c>
      <c r="P6295" s="3">
        <f>YEAR(Table3[[#This Row],[DATE]])</f>
        <v>2038</v>
      </c>
    </row>
    <row r="6296" spans="1:16" x14ac:dyDescent="0.3">
      <c r="A6296" s="6">
        <v>50491</v>
      </c>
      <c r="B6296" s="7" t="s">
        <v>1053</v>
      </c>
      <c r="C6296" s="9">
        <f t="shared" ca="1" si="196"/>
        <v>3</v>
      </c>
      <c r="D6296" s="9" t="s">
        <v>2116</v>
      </c>
      <c r="E6296" s="9" t="s">
        <v>2116</v>
      </c>
      <c r="F6296" s="10">
        <f t="shared" ca="1" si="197"/>
        <v>8.4924355572669238E-2</v>
      </c>
      <c r="G6296" s="3" t="str">
        <f>VLOOKUP(Table3[[#This Row],[PRODUCT ID]],Table1[[PRODUCT]:[SELLING PRICE]],1,FALSE)</f>
        <v>Product1</v>
      </c>
      <c r="H6296" s="3" t="str">
        <f>VLOOKUP(Table3[[#This Row],[PRODUCT ID]],Table1[[PRODUCT]:[SELLING PRICE]],2,FALSE)</f>
        <v>Category1</v>
      </c>
      <c r="I6296" s="3" t="str">
        <f>VLOOKUP(Table3[[#This Row],[PRODUCT ID]],Table1[[PRODUCT]:[SELLING PRICE]],3,FALSE)</f>
        <v>Kg</v>
      </c>
      <c r="J6296" s="16">
        <f ca="1">VLOOKUP(Table3[[#This Row],[PRODUCT ID]],Table1[[PRODUCT]:[SELLING PRICE]],4,FALSE)</f>
        <v>26</v>
      </c>
      <c r="K6296" s="16">
        <f ca="1">VLOOKUP(Table3[[#This Row],[PRODUCT ID]],Table1[[PRODUCT]:[SELLING PRICE]],5,FALSE)</f>
        <v>143.96069654888763</v>
      </c>
      <c r="L6296" s="16">
        <f ca="1">J6296*Table3[[#This Row],[QUANTITY]]</f>
        <v>78</v>
      </c>
      <c r="M6296" s="16">
        <f ca="1">K6296*Table3[[#This Row],[QUANTITY]]*(1-Table3[[#This Row],[DISCOUNT %]])</f>
        <v>395.20478150004226</v>
      </c>
      <c r="N6296" s="3">
        <f>DAY(Table3[[#This Row],[DATE]])</f>
        <v>27</v>
      </c>
      <c r="O6296" s="3" t="str">
        <f>TEXT(Table3[[#This Row],[DATE]],"mmm")</f>
        <v>Mar</v>
      </c>
      <c r="P6296" s="3">
        <f>YEAR(Table3[[#This Row],[DATE]])</f>
        <v>2038</v>
      </c>
    </row>
    <row r="6297" spans="1:16" x14ac:dyDescent="0.3">
      <c r="A6297" s="6">
        <v>50492</v>
      </c>
      <c r="B6297" s="7" t="s">
        <v>1054</v>
      </c>
      <c r="C6297" s="9">
        <f t="shared" ca="1" si="196"/>
        <v>3</v>
      </c>
      <c r="D6297" s="9" t="s">
        <v>2116</v>
      </c>
      <c r="E6297" s="9" t="s">
        <v>2116</v>
      </c>
      <c r="F6297" s="10">
        <f t="shared" ca="1" si="197"/>
        <v>1.5262961058631931E-2</v>
      </c>
      <c r="G6297" s="3" t="str">
        <f>VLOOKUP(Table3[[#This Row],[PRODUCT ID]],Table1[[PRODUCT]:[SELLING PRICE]],1,FALSE)</f>
        <v>Product2</v>
      </c>
      <c r="H6297" s="3" t="str">
        <f>VLOOKUP(Table3[[#This Row],[PRODUCT ID]],Table1[[PRODUCT]:[SELLING PRICE]],2,FALSE)</f>
        <v>Category2</v>
      </c>
      <c r="I6297" s="3" t="str">
        <f>VLOOKUP(Table3[[#This Row],[PRODUCT ID]],Table1[[PRODUCT]:[SELLING PRICE]],3,FALSE)</f>
        <v>Kg</v>
      </c>
      <c r="J6297" s="16">
        <f ca="1">VLOOKUP(Table3[[#This Row],[PRODUCT ID]],Table1[[PRODUCT]:[SELLING PRICE]],4,FALSE)</f>
        <v>88</v>
      </c>
      <c r="K6297" s="16">
        <f ca="1">VLOOKUP(Table3[[#This Row],[PRODUCT ID]],Table1[[PRODUCT]:[SELLING PRICE]],5,FALSE)</f>
        <v>231.44910332675929</v>
      </c>
      <c r="L6297" s="16">
        <f ca="1">J6297*Table3[[#This Row],[QUANTITY]]</f>
        <v>264</v>
      </c>
      <c r="M6297" s="16">
        <f ca="1">K6297*Table3[[#This Row],[QUANTITY]]*(1-Table3[[#This Row],[DISCOUNT %]])</f>
        <v>683.74951402688305</v>
      </c>
      <c r="N6297" s="3">
        <f>DAY(Table3[[#This Row],[DATE]])</f>
        <v>28</v>
      </c>
      <c r="O6297" s="3" t="str">
        <f>TEXT(Table3[[#This Row],[DATE]],"mmm")</f>
        <v>Mar</v>
      </c>
      <c r="P6297" s="3">
        <f>YEAR(Table3[[#This Row],[DATE]])</f>
        <v>2038</v>
      </c>
    </row>
    <row r="6298" spans="1:16" x14ac:dyDescent="0.3">
      <c r="A6298" s="6">
        <v>50493</v>
      </c>
      <c r="B6298" s="7" t="s">
        <v>1055</v>
      </c>
      <c r="C6298" s="9">
        <f t="shared" ca="1" si="196"/>
        <v>10</v>
      </c>
      <c r="D6298" s="9" t="s">
        <v>2116</v>
      </c>
      <c r="E6298" s="9" t="s">
        <v>2118</v>
      </c>
      <c r="F6298" s="10">
        <f t="shared" ca="1" si="197"/>
        <v>5.8239270070745509E-2</v>
      </c>
      <c r="G6298" s="3" t="str">
        <f>VLOOKUP(Table3[[#This Row],[PRODUCT ID]],Table1[[PRODUCT]:[SELLING PRICE]],1,FALSE)</f>
        <v>Product3</v>
      </c>
      <c r="H6298" s="3" t="str">
        <f>VLOOKUP(Table3[[#This Row],[PRODUCT ID]],Table1[[PRODUCT]:[SELLING PRICE]],2,FALSE)</f>
        <v>Category3</v>
      </c>
      <c r="I6298" s="3" t="str">
        <f>VLOOKUP(Table3[[#This Row],[PRODUCT ID]],Table1[[PRODUCT]:[SELLING PRICE]],3,FALSE)</f>
        <v>Lt</v>
      </c>
      <c r="J6298" s="16">
        <f ca="1">VLOOKUP(Table3[[#This Row],[PRODUCT ID]],Table1[[PRODUCT]:[SELLING PRICE]],4,FALSE)</f>
        <v>150</v>
      </c>
      <c r="K6298" s="16">
        <f ca="1">VLOOKUP(Table3[[#This Row],[PRODUCT ID]],Table1[[PRODUCT]:[SELLING PRICE]],5,FALSE)</f>
        <v>23.853807427812875</v>
      </c>
      <c r="L6298" s="16">
        <f ca="1">J6298*Table3[[#This Row],[QUANTITY]]</f>
        <v>1500</v>
      </c>
      <c r="M6298" s="16">
        <f ca="1">K6298*Table3[[#This Row],[QUANTITY]]*(1-Table3[[#This Row],[DISCOUNT %]])</f>
        <v>224.64579094808929</v>
      </c>
      <c r="N6298" s="3">
        <f>DAY(Table3[[#This Row],[DATE]])</f>
        <v>29</v>
      </c>
      <c r="O6298" s="3" t="str">
        <f>TEXT(Table3[[#This Row],[DATE]],"mmm")</f>
        <v>Mar</v>
      </c>
      <c r="P6298" s="3">
        <f>YEAR(Table3[[#This Row],[DATE]])</f>
        <v>2038</v>
      </c>
    </row>
    <row r="6299" spans="1:16" x14ac:dyDescent="0.3">
      <c r="A6299" s="6">
        <v>50494</v>
      </c>
      <c r="B6299" s="7" t="s">
        <v>1056</v>
      </c>
      <c r="C6299" s="9">
        <f t="shared" ca="1" si="196"/>
        <v>3</v>
      </c>
      <c r="D6299" s="9" t="s">
        <v>2115</v>
      </c>
      <c r="E6299" s="9" t="s">
        <v>2116</v>
      </c>
      <c r="F6299" s="10">
        <f t="shared" ca="1" si="197"/>
        <v>8.2316511121814748E-2</v>
      </c>
      <c r="G6299" s="3" t="str">
        <f>VLOOKUP(Table3[[#This Row],[PRODUCT ID]],Table1[[PRODUCT]:[SELLING PRICE]],1,FALSE)</f>
        <v>Product4</v>
      </c>
      <c r="H6299" s="3" t="str">
        <f>VLOOKUP(Table3[[#This Row],[PRODUCT ID]],Table1[[PRODUCT]:[SELLING PRICE]],2,FALSE)</f>
        <v>Category4</v>
      </c>
      <c r="I6299" s="3" t="str">
        <f>VLOOKUP(Table3[[#This Row],[PRODUCT ID]],Table1[[PRODUCT]:[SELLING PRICE]],3,FALSE)</f>
        <v>Kg</v>
      </c>
      <c r="J6299" s="16">
        <f ca="1">VLOOKUP(Table3[[#This Row],[PRODUCT ID]],Table1[[PRODUCT]:[SELLING PRICE]],4,FALSE)</f>
        <v>108</v>
      </c>
      <c r="K6299" s="16">
        <f ca="1">VLOOKUP(Table3[[#This Row],[PRODUCT ID]],Table1[[PRODUCT]:[SELLING PRICE]],5,FALSE)</f>
        <v>262.91050886369794</v>
      </c>
      <c r="L6299" s="16">
        <f ca="1">J6299*Table3[[#This Row],[QUANTITY]]</f>
        <v>324</v>
      </c>
      <c r="M6299" s="16">
        <f ca="1">K6299*Table3[[#This Row],[QUANTITY]]*(1-Table3[[#This Row],[DISCOUNT %]])</f>
        <v>723.80589911033212</v>
      </c>
      <c r="N6299" s="3">
        <f>DAY(Table3[[#This Row],[DATE]])</f>
        <v>30</v>
      </c>
      <c r="O6299" s="3" t="str">
        <f>TEXT(Table3[[#This Row],[DATE]],"mmm")</f>
        <v>Mar</v>
      </c>
      <c r="P6299" s="3">
        <f>YEAR(Table3[[#This Row],[DATE]])</f>
        <v>2038</v>
      </c>
    </row>
    <row r="6300" spans="1:16" x14ac:dyDescent="0.3">
      <c r="A6300" s="6">
        <v>50495</v>
      </c>
      <c r="B6300" s="7" t="s">
        <v>1057</v>
      </c>
      <c r="C6300" s="9">
        <f t="shared" ca="1" si="196"/>
        <v>12</v>
      </c>
      <c r="D6300" s="9" t="s">
        <v>2117</v>
      </c>
      <c r="E6300" s="9" t="s">
        <v>2116</v>
      </c>
      <c r="F6300" s="10">
        <f t="shared" ca="1" si="197"/>
        <v>7.5092693265631782E-2</v>
      </c>
      <c r="G6300" s="3" t="str">
        <f>VLOOKUP(Table3[[#This Row],[PRODUCT ID]],Table1[[PRODUCT]:[SELLING PRICE]],1,FALSE)</f>
        <v>Product5</v>
      </c>
      <c r="H6300" s="3" t="str">
        <f>VLOOKUP(Table3[[#This Row],[PRODUCT ID]],Table1[[PRODUCT]:[SELLING PRICE]],2,FALSE)</f>
        <v>Category5</v>
      </c>
      <c r="I6300" s="3" t="str">
        <f>VLOOKUP(Table3[[#This Row],[PRODUCT ID]],Table1[[PRODUCT]:[SELLING PRICE]],3,FALSE)</f>
        <v>Lt</v>
      </c>
      <c r="J6300" s="16">
        <f ca="1">VLOOKUP(Table3[[#This Row],[PRODUCT ID]],Table1[[PRODUCT]:[SELLING PRICE]],4,FALSE)</f>
        <v>135</v>
      </c>
      <c r="K6300" s="16">
        <f ca="1">VLOOKUP(Table3[[#This Row],[PRODUCT ID]],Table1[[PRODUCT]:[SELLING PRICE]],5,FALSE)</f>
        <v>178.61044405516915</v>
      </c>
      <c r="L6300" s="16">
        <f ca="1">J6300*Table3[[#This Row],[QUANTITY]]</f>
        <v>1620</v>
      </c>
      <c r="M6300" s="16">
        <f ca="1">K6300*Table3[[#This Row],[QUANTITY]]*(1-Table3[[#This Row],[DISCOUNT %]])</f>
        <v>1982.3772571883526</v>
      </c>
      <c r="N6300" s="3">
        <f>DAY(Table3[[#This Row],[DATE]])</f>
        <v>31</v>
      </c>
      <c r="O6300" s="3" t="str">
        <f>TEXT(Table3[[#This Row],[DATE]],"mmm")</f>
        <v>Mar</v>
      </c>
      <c r="P6300" s="3">
        <f>YEAR(Table3[[#This Row],[DATE]])</f>
        <v>2038</v>
      </c>
    </row>
    <row r="6301" spans="1:16" x14ac:dyDescent="0.3">
      <c r="A6301" s="6">
        <v>50496</v>
      </c>
      <c r="B6301" s="7" t="s">
        <v>1058</v>
      </c>
      <c r="C6301" s="9">
        <f t="shared" ca="1" si="196"/>
        <v>11</v>
      </c>
      <c r="D6301" s="9" t="s">
        <v>2117</v>
      </c>
      <c r="E6301" s="9" t="s">
        <v>2116</v>
      </c>
      <c r="F6301" s="10">
        <f t="shared" ca="1" si="197"/>
        <v>5.8666186522102717E-2</v>
      </c>
      <c r="G6301" s="3" t="str">
        <f>VLOOKUP(Table3[[#This Row],[PRODUCT ID]],Table1[[PRODUCT]:[SELLING PRICE]],1,FALSE)</f>
        <v>Product6</v>
      </c>
      <c r="H6301" s="3" t="str">
        <f>VLOOKUP(Table3[[#This Row],[PRODUCT ID]],Table1[[PRODUCT]:[SELLING PRICE]],2,FALSE)</f>
        <v>Category1</v>
      </c>
      <c r="I6301" s="3" t="str">
        <f>VLOOKUP(Table3[[#This Row],[PRODUCT ID]],Table1[[PRODUCT]:[SELLING PRICE]],3,FALSE)</f>
        <v>Ft</v>
      </c>
      <c r="J6301" s="16">
        <f ca="1">VLOOKUP(Table3[[#This Row],[PRODUCT ID]],Table1[[PRODUCT]:[SELLING PRICE]],4,FALSE)</f>
        <v>24</v>
      </c>
      <c r="K6301" s="16">
        <f ca="1">VLOOKUP(Table3[[#This Row],[PRODUCT ID]],Table1[[PRODUCT]:[SELLING PRICE]],5,FALSE)</f>
        <v>314.30065147914587</v>
      </c>
      <c r="L6301" s="16">
        <f ca="1">J6301*Table3[[#This Row],[QUANTITY]]</f>
        <v>264</v>
      </c>
      <c r="M6301" s="16">
        <f ca="1">K6301*Table3[[#This Row],[QUANTITY]]*(1-Table3[[#This Row],[DISCOUNT %]])</f>
        <v>3254.4801391899709</v>
      </c>
      <c r="N6301" s="3">
        <f>DAY(Table3[[#This Row],[DATE]])</f>
        <v>1</v>
      </c>
      <c r="O6301" s="3" t="str">
        <f>TEXT(Table3[[#This Row],[DATE]],"mmm")</f>
        <v>Apr</v>
      </c>
      <c r="P6301" s="3">
        <f>YEAR(Table3[[#This Row],[DATE]])</f>
        <v>2038</v>
      </c>
    </row>
    <row r="6302" spans="1:16" x14ac:dyDescent="0.3">
      <c r="A6302" s="6">
        <v>50497</v>
      </c>
      <c r="B6302" s="7" t="s">
        <v>1059</v>
      </c>
      <c r="C6302" s="9">
        <f t="shared" ca="1" si="196"/>
        <v>13</v>
      </c>
      <c r="D6302" s="9" t="s">
        <v>2116</v>
      </c>
      <c r="E6302" s="9" t="s">
        <v>2116</v>
      </c>
      <c r="F6302" s="10">
        <f t="shared" ca="1" si="197"/>
        <v>5.0517942695044282E-2</v>
      </c>
      <c r="G6302" s="3" t="str">
        <f>VLOOKUP(Table3[[#This Row],[PRODUCT ID]],Table1[[PRODUCT]:[SELLING PRICE]],1,FALSE)</f>
        <v>Product7</v>
      </c>
      <c r="H6302" s="3" t="str">
        <f>VLOOKUP(Table3[[#This Row],[PRODUCT ID]],Table1[[PRODUCT]:[SELLING PRICE]],2,FALSE)</f>
        <v>Category2</v>
      </c>
      <c r="I6302" s="3" t="str">
        <f>VLOOKUP(Table3[[#This Row],[PRODUCT ID]],Table1[[PRODUCT]:[SELLING PRICE]],3,FALSE)</f>
        <v>Kg</v>
      </c>
      <c r="J6302" s="16">
        <f ca="1">VLOOKUP(Table3[[#This Row],[PRODUCT ID]],Table1[[PRODUCT]:[SELLING PRICE]],4,FALSE)</f>
        <v>116</v>
      </c>
      <c r="K6302" s="16">
        <f ca="1">VLOOKUP(Table3[[#This Row],[PRODUCT ID]],Table1[[PRODUCT]:[SELLING PRICE]],5,FALSE)</f>
        <v>75.374365149541063</v>
      </c>
      <c r="L6302" s="16">
        <f ca="1">J6302*Table3[[#This Row],[QUANTITY]]</f>
        <v>1508</v>
      </c>
      <c r="M6302" s="16">
        <f ca="1">K6302*Table3[[#This Row],[QUANTITY]]*(1-Table3[[#This Row],[DISCOUNT %]])</f>
        <v>930.36589477313566</v>
      </c>
      <c r="N6302" s="3">
        <f>DAY(Table3[[#This Row],[DATE]])</f>
        <v>2</v>
      </c>
      <c r="O6302" s="3" t="str">
        <f>TEXT(Table3[[#This Row],[DATE]],"mmm")</f>
        <v>Apr</v>
      </c>
      <c r="P6302" s="3">
        <f>YEAR(Table3[[#This Row],[DATE]])</f>
        <v>2038</v>
      </c>
    </row>
    <row r="6303" spans="1:16" x14ac:dyDescent="0.3">
      <c r="A6303" s="6">
        <v>50498</v>
      </c>
      <c r="B6303" s="7" t="s">
        <v>1060</v>
      </c>
      <c r="C6303" s="9">
        <f t="shared" ca="1" si="196"/>
        <v>10</v>
      </c>
      <c r="D6303" s="9" t="s">
        <v>2116</v>
      </c>
      <c r="E6303" s="9" t="s">
        <v>2116</v>
      </c>
      <c r="F6303" s="10">
        <f t="shared" ca="1" si="197"/>
        <v>7.5987793466966769E-2</v>
      </c>
      <c r="G6303" s="3" t="str">
        <f>VLOOKUP(Table3[[#This Row],[PRODUCT ID]],Table1[[PRODUCT]:[SELLING PRICE]],1,FALSE)</f>
        <v>Product8</v>
      </c>
      <c r="H6303" s="3" t="str">
        <f>VLOOKUP(Table3[[#This Row],[PRODUCT ID]],Table1[[PRODUCT]:[SELLING PRICE]],2,FALSE)</f>
        <v>Category3</v>
      </c>
      <c r="I6303" s="3" t="str">
        <f>VLOOKUP(Table3[[#This Row],[PRODUCT ID]],Table1[[PRODUCT]:[SELLING PRICE]],3,FALSE)</f>
        <v>No</v>
      </c>
      <c r="J6303" s="16">
        <f ca="1">VLOOKUP(Table3[[#This Row],[PRODUCT ID]],Table1[[PRODUCT]:[SELLING PRICE]],4,FALSE)</f>
        <v>240</v>
      </c>
      <c r="K6303" s="16">
        <f ca="1">VLOOKUP(Table3[[#This Row],[PRODUCT ID]],Table1[[PRODUCT]:[SELLING PRICE]],5,FALSE)</f>
        <v>129.77114950175388</v>
      </c>
      <c r="L6303" s="16">
        <f ca="1">J6303*Table3[[#This Row],[QUANTITY]]</f>
        <v>2400</v>
      </c>
      <c r="M6303" s="16">
        <f ca="1">K6303*Table3[[#This Row],[QUANTITY]]*(1-Table3[[#This Row],[DISCOUNT %]])</f>
        <v>1199.1012619544372</v>
      </c>
      <c r="N6303" s="3">
        <f>DAY(Table3[[#This Row],[DATE]])</f>
        <v>3</v>
      </c>
      <c r="O6303" s="3" t="str">
        <f>TEXT(Table3[[#This Row],[DATE]],"mmm")</f>
        <v>Apr</v>
      </c>
      <c r="P6303" s="3">
        <f>YEAR(Table3[[#This Row],[DATE]])</f>
        <v>2038</v>
      </c>
    </row>
    <row r="6304" spans="1:16" x14ac:dyDescent="0.3">
      <c r="A6304" s="6">
        <v>50499</v>
      </c>
      <c r="B6304" s="7" t="s">
        <v>1061</v>
      </c>
      <c r="C6304" s="9">
        <f t="shared" ca="1" si="196"/>
        <v>8</v>
      </c>
      <c r="D6304" s="9" t="s">
        <v>2116</v>
      </c>
      <c r="E6304" s="9" t="s">
        <v>2118</v>
      </c>
      <c r="F6304" s="10">
        <f t="shared" ca="1" si="197"/>
        <v>1.7365990982074409E-2</v>
      </c>
      <c r="G6304" s="3" t="str">
        <f>VLOOKUP(Table3[[#This Row],[PRODUCT ID]],Table1[[PRODUCT]:[SELLING PRICE]],1,FALSE)</f>
        <v>Product9</v>
      </c>
      <c r="H6304" s="3" t="str">
        <f>VLOOKUP(Table3[[#This Row],[PRODUCT ID]],Table1[[PRODUCT]:[SELLING PRICE]],2,FALSE)</f>
        <v>Category4</v>
      </c>
      <c r="I6304" s="3" t="str">
        <f>VLOOKUP(Table3[[#This Row],[PRODUCT ID]],Table1[[PRODUCT]:[SELLING PRICE]],3,FALSE)</f>
        <v>No</v>
      </c>
      <c r="J6304" s="16">
        <f ca="1">VLOOKUP(Table3[[#This Row],[PRODUCT ID]],Table1[[PRODUCT]:[SELLING PRICE]],4,FALSE)</f>
        <v>240</v>
      </c>
      <c r="K6304" s="16">
        <f ca="1">VLOOKUP(Table3[[#This Row],[PRODUCT ID]],Table1[[PRODUCT]:[SELLING PRICE]],5,FALSE)</f>
        <v>266.34513729896543</v>
      </c>
      <c r="L6304" s="16">
        <f ca="1">J6304*Table3[[#This Row],[QUANTITY]]</f>
        <v>1920</v>
      </c>
      <c r="M6304" s="16">
        <f ca="1">K6304*Table3[[#This Row],[QUANTITY]]*(1-Table3[[#This Row],[DISCOUNT %]])</f>
        <v>2093.7583203720978</v>
      </c>
      <c r="N6304" s="3">
        <f>DAY(Table3[[#This Row],[DATE]])</f>
        <v>4</v>
      </c>
      <c r="O6304" s="3" t="str">
        <f>TEXT(Table3[[#This Row],[DATE]],"mmm")</f>
        <v>Apr</v>
      </c>
      <c r="P6304" s="3">
        <f>YEAR(Table3[[#This Row],[DATE]])</f>
        <v>2038</v>
      </c>
    </row>
    <row r="6305" spans="1:16" x14ac:dyDescent="0.3">
      <c r="A6305" s="6">
        <v>50500</v>
      </c>
      <c r="B6305" s="7" t="s">
        <v>1062</v>
      </c>
      <c r="C6305" s="9">
        <f t="shared" ca="1" si="196"/>
        <v>11</v>
      </c>
      <c r="D6305" s="9" t="s">
        <v>2116</v>
      </c>
      <c r="E6305" s="9" t="s">
        <v>2118</v>
      </c>
      <c r="F6305" s="10">
        <f t="shared" ca="1" si="197"/>
        <v>2.3541856465662637E-2</v>
      </c>
      <c r="G6305" s="3" t="str">
        <f>VLOOKUP(Table3[[#This Row],[PRODUCT ID]],Table1[[PRODUCT]:[SELLING PRICE]],1,FALSE)</f>
        <v>Product10</v>
      </c>
      <c r="H6305" s="3" t="str">
        <f>VLOOKUP(Table3[[#This Row],[PRODUCT ID]],Table1[[PRODUCT]:[SELLING PRICE]],2,FALSE)</f>
        <v>Category5</v>
      </c>
      <c r="I6305" s="3" t="str">
        <f>VLOOKUP(Table3[[#This Row],[PRODUCT ID]],Table1[[PRODUCT]:[SELLING PRICE]],3,FALSE)</f>
        <v>Ft</v>
      </c>
      <c r="J6305" s="16">
        <f ca="1">VLOOKUP(Table3[[#This Row],[PRODUCT ID]],Table1[[PRODUCT]:[SELLING PRICE]],4,FALSE)</f>
        <v>21</v>
      </c>
      <c r="K6305" s="16">
        <f ca="1">VLOOKUP(Table3[[#This Row],[PRODUCT ID]],Table1[[PRODUCT]:[SELLING PRICE]],5,FALSE)</f>
        <v>156.00056587947853</v>
      </c>
      <c r="L6305" s="16">
        <f ca="1">J6305*Table3[[#This Row],[QUANTITY]]</f>
        <v>231</v>
      </c>
      <c r="M6305" s="16">
        <f ca="1">K6305*Table3[[#This Row],[QUANTITY]]*(1-Table3[[#This Row],[DISCOUNT %]])</f>
        <v>1675.6082524387987</v>
      </c>
      <c r="N6305" s="3">
        <f>DAY(Table3[[#This Row],[DATE]])</f>
        <v>5</v>
      </c>
      <c r="O6305" s="3" t="str">
        <f>TEXT(Table3[[#This Row],[DATE]],"mmm")</f>
        <v>Apr</v>
      </c>
      <c r="P6305" s="3">
        <f>YEAR(Table3[[#This Row],[DATE]])</f>
        <v>2038</v>
      </c>
    </row>
    <row r="6306" spans="1:16" x14ac:dyDescent="0.3">
      <c r="A6306" s="6">
        <v>50501</v>
      </c>
      <c r="B6306" s="7" t="s">
        <v>1063</v>
      </c>
      <c r="C6306" s="9">
        <f t="shared" ca="1" si="196"/>
        <v>13</v>
      </c>
      <c r="D6306" s="9" t="s">
        <v>2115</v>
      </c>
      <c r="E6306" s="9" t="s">
        <v>2116</v>
      </c>
      <c r="F6306" s="10">
        <f t="shared" ca="1" si="197"/>
        <v>2.5782361759758943E-2</v>
      </c>
      <c r="G6306" s="3" t="str">
        <f>VLOOKUP(Table3[[#This Row],[PRODUCT ID]],Table1[[PRODUCT]:[SELLING PRICE]],1,FALSE)</f>
        <v>Product11</v>
      </c>
      <c r="H6306" s="3" t="str">
        <f>VLOOKUP(Table3[[#This Row],[PRODUCT ID]],Table1[[PRODUCT]:[SELLING PRICE]],2,FALSE)</f>
        <v>Category1</v>
      </c>
      <c r="I6306" s="3" t="str">
        <f>VLOOKUP(Table3[[#This Row],[PRODUCT ID]],Table1[[PRODUCT]:[SELLING PRICE]],3,FALSE)</f>
        <v>No</v>
      </c>
      <c r="J6306" s="16">
        <f ca="1">VLOOKUP(Table3[[#This Row],[PRODUCT ID]],Table1[[PRODUCT]:[SELLING PRICE]],4,FALSE)</f>
        <v>24</v>
      </c>
      <c r="K6306" s="16">
        <f ca="1">VLOOKUP(Table3[[#This Row],[PRODUCT ID]],Table1[[PRODUCT]:[SELLING PRICE]],5,FALSE)</f>
        <v>25.769088182129277</v>
      </c>
      <c r="L6306" s="16">
        <f ca="1">J6306*Table3[[#This Row],[QUANTITY]]</f>
        <v>312</v>
      </c>
      <c r="M6306" s="16">
        <f ca="1">K6306*Table3[[#This Row],[QUANTITY]]*(1-Table3[[#This Row],[DISCOUNT %]])</f>
        <v>326.36110296918037</v>
      </c>
      <c r="N6306" s="3">
        <f>DAY(Table3[[#This Row],[DATE]])</f>
        <v>6</v>
      </c>
      <c r="O6306" s="3" t="str">
        <f>TEXT(Table3[[#This Row],[DATE]],"mmm")</f>
        <v>Apr</v>
      </c>
      <c r="P6306" s="3">
        <f>YEAR(Table3[[#This Row],[DATE]])</f>
        <v>2038</v>
      </c>
    </row>
    <row r="6307" spans="1:16" x14ac:dyDescent="0.3">
      <c r="A6307" s="6">
        <v>50502</v>
      </c>
      <c r="B6307" s="7" t="s">
        <v>1064</v>
      </c>
      <c r="C6307" s="9">
        <f t="shared" ca="1" si="196"/>
        <v>11</v>
      </c>
      <c r="D6307" s="9" t="s">
        <v>2116</v>
      </c>
      <c r="E6307" s="9" t="s">
        <v>2116</v>
      </c>
      <c r="F6307" s="10">
        <f t="shared" ca="1" si="197"/>
        <v>1.1649334066486828E-3</v>
      </c>
      <c r="G6307" s="3" t="str">
        <f>VLOOKUP(Table3[[#This Row],[PRODUCT ID]],Table1[[PRODUCT]:[SELLING PRICE]],1,FALSE)</f>
        <v>Product12</v>
      </c>
      <c r="H6307" s="3" t="str">
        <f>VLOOKUP(Table3[[#This Row],[PRODUCT ID]],Table1[[PRODUCT]:[SELLING PRICE]],2,FALSE)</f>
        <v>Category2</v>
      </c>
      <c r="I6307" s="3" t="str">
        <f>VLOOKUP(Table3[[#This Row],[PRODUCT ID]],Table1[[PRODUCT]:[SELLING PRICE]],3,FALSE)</f>
        <v>Kg</v>
      </c>
      <c r="J6307" s="16">
        <f ca="1">VLOOKUP(Table3[[#This Row],[PRODUCT ID]],Table1[[PRODUCT]:[SELLING PRICE]],4,FALSE)</f>
        <v>66</v>
      </c>
      <c r="K6307" s="16">
        <f ca="1">VLOOKUP(Table3[[#This Row],[PRODUCT ID]],Table1[[PRODUCT]:[SELLING PRICE]],5,FALSE)</f>
        <v>222.07923466287838</v>
      </c>
      <c r="L6307" s="16">
        <f ca="1">J6307*Table3[[#This Row],[QUANTITY]]</f>
        <v>726</v>
      </c>
      <c r="M6307" s="16">
        <f ca="1">K6307*Table3[[#This Row],[QUANTITY]]*(1-Table3[[#This Row],[DISCOUNT %]])</f>
        <v>2440.0257985784629</v>
      </c>
      <c r="N6307" s="3">
        <f>DAY(Table3[[#This Row],[DATE]])</f>
        <v>7</v>
      </c>
      <c r="O6307" s="3" t="str">
        <f>TEXT(Table3[[#This Row],[DATE]],"mmm")</f>
        <v>Apr</v>
      </c>
      <c r="P6307" s="3">
        <f>YEAR(Table3[[#This Row],[DATE]])</f>
        <v>2038</v>
      </c>
    </row>
    <row r="6308" spans="1:16" x14ac:dyDescent="0.3">
      <c r="A6308" s="6">
        <v>50503</v>
      </c>
      <c r="B6308" s="7" t="s">
        <v>1065</v>
      </c>
      <c r="C6308" s="9">
        <f t="shared" ca="1" si="196"/>
        <v>1</v>
      </c>
      <c r="D6308" s="9" t="s">
        <v>2117</v>
      </c>
      <c r="E6308" s="9" t="s">
        <v>2116</v>
      </c>
      <c r="F6308" s="10">
        <f t="shared" ca="1" si="197"/>
        <v>5.9463232246517332E-2</v>
      </c>
      <c r="G6308" s="3" t="str">
        <f>VLOOKUP(Table3[[#This Row],[PRODUCT ID]],Table1[[PRODUCT]:[SELLING PRICE]],1,FALSE)</f>
        <v>Product13</v>
      </c>
      <c r="H6308" s="3" t="str">
        <f>VLOOKUP(Table3[[#This Row],[PRODUCT ID]],Table1[[PRODUCT]:[SELLING PRICE]],2,FALSE)</f>
        <v>Category3</v>
      </c>
      <c r="I6308" s="3" t="str">
        <f>VLOOKUP(Table3[[#This Row],[PRODUCT ID]],Table1[[PRODUCT]:[SELLING PRICE]],3,FALSE)</f>
        <v>Kg</v>
      </c>
      <c r="J6308" s="16">
        <f ca="1">VLOOKUP(Table3[[#This Row],[PRODUCT ID]],Table1[[PRODUCT]:[SELLING PRICE]],4,FALSE)</f>
        <v>158</v>
      </c>
      <c r="K6308" s="16">
        <f ca="1">VLOOKUP(Table3[[#This Row],[PRODUCT ID]],Table1[[PRODUCT]:[SELLING PRICE]],5,FALSE)</f>
        <v>200.4647852548045</v>
      </c>
      <c r="L6308" s="16">
        <f ca="1">J6308*Table3[[#This Row],[QUANTITY]]</f>
        <v>158</v>
      </c>
      <c r="M6308" s="16">
        <f ca="1">K6308*Table3[[#This Row],[QUANTITY]]*(1-Table3[[#This Row],[DISCOUNT %]])</f>
        <v>188.54450117194983</v>
      </c>
      <c r="N6308" s="3">
        <f>DAY(Table3[[#This Row],[DATE]])</f>
        <v>8</v>
      </c>
      <c r="O6308" s="3" t="str">
        <f>TEXT(Table3[[#This Row],[DATE]],"mmm")</f>
        <v>Apr</v>
      </c>
      <c r="P6308" s="3">
        <f>YEAR(Table3[[#This Row],[DATE]])</f>
        <v>2038</v>
      </c>
    </row>
    <row r="6309" spans="1:16" x14ac:dyDescent="0.3">
      <c r="A6309" s="6">
        <v>50504</v>
      </c>
      <c r="B6309" s="7" t="s">
        <v>1066</v>
      </c>
      <c r="C6309" s="9">
        <f t="shared" ca="1" si="196"/>
        <v>11</v>
      </c>
      <c r="D6309" s="9" t="s">
        <v>2115</v>
      </c>
      <c r="E6309" s="9" t="s">
        <v>2116</v>
      </c>
      <c r="F6309" s="10">
        <f t="shared" ca="1" si="197"/>
        <v>7.6545362254186247E-2</v>
      </c>
      <c r="G6309" s="3" t="str">
        <f>VLOOKUP(Table3[[#This Row],[PRODUCT ID]],Table1[[PRODUCT]:[SELLING PRICE]],1,FALSE)</f>
        <v>Product14</v>
      </c>
      <c r="H6309" s="3" t="str">
        <f>VLOOKUP(Table3[[#This Row],[PRODUCT ID]],Table1[[PRODUCT]:[SELLING PRICE]],2,FALSE)</f>
        <v>Category4</v>
      </c>
      <c r="I6309" s="3" t="str">
        <f>VLOOKUP(Table3[[#This Row],[PRODUCT ID]],Table1[[PRODUCT]:[SELLING PRICE]],3,FALSE)</f>
        <v>Lt</v>
      </c>
      <c r="J6309" s="16">
        <f ca="1">VLOOKUP(Table3[[#This Row],[PRODUCT ID]],Table1[[PRODUCT]:[SELLING PRICE]],4,FALSE)</f>
        <v>221</v>
      </c>
      <c r="K6309" s="16">
        <f ca="1">VLOOKUP(Table3[[#This Row],[PRODUCT ID]],Table1[[PRODUCT]:[SELLING PRICE]],5,FALSE)</f>
        <v>283.73476637718295</v>
      </c>
      <c r="L6309" s="16">
        <f ca="1">J6309*Table3[[#This Row],[QUANTITY]]</f>
        <v>2431</v>
      </c>
      <c r="M6309" s="16">
        <f ca="1">K6309*Table3[[#This Row],[QUANTITY]]*(1-Table3[[#This Row],[DISCOUNT %]])</f>
        <v>2882.1780449080802</v>
      </c>
      <c r="N6309" s="3">
        <f>DAY(Table3[[#This Row],[DATE]])</f>
        <v>9</v>
      </c>
      <c r="O6309" s="3" t="str">
        <f>TEXT(Table3[[#This Row],[DATE]],"mmm")</f>
        <v>Apr</v>
      </c>
      <c r="P6309" s="3">
        <f>YEAR(Table3[[#This Row],[DATE]])</f>
        <v>2038</v>
      </c>
    </row>
    <row r="6310" spans="1:16" x14ac:dyDescent="0.3">
      <c r="A6310" s="6">
        <v>50505</v>
      </c>
      <c r="B6310" s="7" t="s">
        <v>1067</v>
      </c>
      <c r="C6310" s="9">
        <f t="shared" ca="1" si="196"/>
        <v>14</v>
      </c>
      <c r="D6310" s="9" t="s">
        <v>2115</v>
      </c>
      <c r="E6310" s="9" t="s">
        <v>2118</v>
      </c>
      <c r="F6310" s="10">
        <f t="shared" ca="1" si="197"/>
        <v>3.3650743483019489E-2</v>
      </c>
      <c r="G6310" s="3" t="str">
        <f>VLOOKUP(Table3[[#This Row],[PRODUCT ID]],Table1[[PRODUCT]:[SELLING PRICE]],1,FALSE)</f>
        <v>Product15</v>
      </c>
      <c r="H6310" s="3" t="str">
        <f>VLOOKUP(Table3[[#This Row],[PRODUCT ID]],Table1[[PRODUCT]:[SELLING PRICE]],2,FALSE)</f>
        <v>Category5</v>
      </c>
      <c r="I6310" s="3" t="str">
        <f>VLOOKUP(Table3[[#This Row],[PRODUCT ID]],Table1[[PRODUCT]:[SELLING PRICE]],3,FALSE)</f>
        <v>Kg</v>
      </c>
      <c r="J6310" s="16">
        <f ca="1">VLOOKUP(Table3[[#This Row],[PRODUCT ID]],Table1[[PRODUCT]:[SELLING PRICE]],4,FALSE)</f>
        <v>104</v>
      </c>
      <c r="K6310" s="16">
        <f ca="1">VLOOKUP(Table3[[#This Row],[PRODUCT ID]],Table1[[PRODUCT]:[SELLING PRICE]],5,FALSE)</f>
        <v>58.980935548331935</v>
      </c>
      <c r="L6310" s="16">
        <f ca="1">J6310*Table3[[#This Row],[QUANTITY]]</f>
        <v>1456</v>
      </c>
      <c r="M6310" s="16">
        <f ca="1">K6310*Table3[[#This Row],[QUANTITY]]*(1-Table3[[#This Row],[DISCOUNT %]])</f>
        <v>797.94656502129112</v>
      </c>
      <c r="N6310" s="3">
        <f>DAY(Table3[[#This Row],[DATE]])</f>
        <v>10</v>
      </c>
      <c r="O6310" s="3" t="str">
        <f>TEXT(Table3[[#This Row],[DATE]],"mmm")</f>
        <v>Apr</v>
      </c>
      <c r="P6310" s="3">
        <f>YEAR(Table3[[#This Row],[DATE]])</f>
        <v>2038</v>
      </c>
    </row>
    <row r="6311" spans="1:16" x14ac:dyDescent="0.3">
      <c r="A6311" s="6">
        <v>50506</v>
      </c>
      <c r="B6311" s="7" t="s">
        <v>1068</v>
      </c>
      <c r="C6311" s="9">
        <f t="shared" ca="1" si="196"/>
        <v>9</v>
      </c>
      <c r="D6311" s="9" t="s">
        <v>2115</v>
      </c>
      <c r="E6311" s="9" t="s">
        <v>2116</v>
      </c>
      <c r="F6311" s="10">
        <f t="shared" ca="1" si="197"/>
        <v>1.4503605015416522E-2</v>
      </c>
      <c r="G6311" s="3" t="str">
        <f>VLOOKUP(Table3[[#This Row],[PRODUCT ID]],Table1[[PRODUCT]:[SELLING PRICE]],1,FALSE)</f>
        <v>Product16</v>
      </c>
      <c r="H6311" s="3" t="str">
        <f>VLOOKUP(Table3[[#This Row],[PRODUCT ID]],Table1[[PRODUCT]:[SELLING PRICE]],2,FALSE)</f>
        <v>Category1</v>
      </c>
      <c r="I6311" s="3" t="str">
        <f>VLOOKUP(Table3[[#This Row],[PRODUCT ID]],Table1[[PRODUCT]:[SELLING PRICE]],3,FALSE)</f>
        <v>Lt</v>
      </c>
      <c r="J6311" s="16">
        <f ca="1">VLOOKUP(Table3[[#This Row],[PRODUCT ID]],Table1[[PRODUCT]:[SELLING PRICE]],4,FALSE)</f>
        <v>32</v>
      </c>
      <c r="K6311" s="16">
        <f ca="1">VLOOKUP(Table3[[#This Row],[PRODUCT ID]],Table1[[PRODUCT]:[SELLING PRICE]],5,FALSE)</f>
        <v>303.95545437054182</v>
      </c>
      <c r="L6311" s="16">
        <f ca="1">J6311*Table3[[#This Row],[QUANTITY]]</f>
        <v>288</v>
      </c>
      <c r="M6311" s="16">
        <f ca="1">K6311*Table3[[#This Row],[QUANTITY]]*(1-Table3[[#This Row],[DISCOUNT %]])</f>
        <v>2695.9230406626302</v>
      </c>
      <c r="N6311" s="3">
        <f>DAY(Table3[[#This Row],[DATE]])</f>
        <v>11</v>
      </c>
      <c r="O6311" s="3" t="str">
        <f>TEXT(Table3[[#This Row],[DATE]],"mmm")</f>
        <v>Apr</v>
      </c>
      <c r="P6311" s="3">
        <f>YEAR(Table3[[#This Row],[DATE]])</f>
        <v>2038</v>
      </c>
    </row>
    <row r="6312" spans="1:16" x14ac:dyDescent="0.3">
      <c r="A6312" s="6">
        <v>50507</v>
      </c>
      <c r="B6312" s="7" t="s">
        <v>1069</v>
      </c>
      <c r="C6312" s="9">
        <f t="shared" ca="1" si="196"/>
        <v>7</v>
      </c>
      <c r="D6312" s="9" t="s">
        <v>2116</v>
      </c>
      <c r="E6312" s="9" t="s">
        <v>2116</v>
      </c>
      <c r="F6312" s="10">
        <f t="shared" ca="1" si="197"/>
        <v>2.4941372771847305E-2</v>
      </c>
      <c r="G6312" s="3" t="str">
        <f>VLOOKUP(Table3[[#This Row],[PRODUCT ID]],Table1[[PRODUCT]:[SELLING PRICE]],1,FALSE)</f>
        <v>Product17</v>
      </c>
      <c r="H6312" s="3" t="str">
        <f>VLOOKUP(Table3[[#This Row],[PRODUCT ID]],Table1[[PRODUCT]:[SELLING PRICE]],2,FALSE)</f>
        <v>Category2</v>
      </c>
      <c r="I6312" s="3" t="str">
        <f>VLOOKUP(Table3[[#This Row],[PRODUCT ID]],Table1[[PRODUCT]:[SELLING PRICE]],3,FALSE)</f>
        <v>Ft</v>
      </c>
      <c r="J6312" s="16">
        <f ca="1">VLOOKUP(Table3[[#This Row],[PRODUCT ID]],Table1[[PRODUCT]:[SELLING PRICE]],4,FALSE)</f>
        <v>157</v>
      </c>
      <c r="K6312" s="16">
        <f ca="1">VLOOKUP(Table3[[#This Row],[PRODUCT ID]],Table1[[PRODUCT]:[SELLING PRICE]],5,FALSE)</f>
        <v>125.37005631311519</v>
      </c>
      <c r="L6312" s="16">
        <f ca="1">J6312*Table3[[#This Row],[QUANTITY]]</f>
        <v>1099</v>
      </c>
      <c r="M6312" s="16">
        <f ca="1">K6312*Table3[[#This Row],[QUANTITY]]*(1-Table3[[#This Row],[DISCOUNT %]])</f>
        <v>855.70208502927608</v>
      </c>
      <c r="N6312" s="3">
        <f>DAY(Table3[[#This Row],[DATE]])</f>
        <v>12</v>
      </c>
      <c r="O6312" s="3" t="str">
        <f>TEXT(Table3[[#This Row],[DATE]],"mmm")</f>
        <v>Apr</v>
      </c>
      <c r="P6312" s="3">
        <f>YEAR(Table3[[#This Row],[DATE]])</f>
        <v>2038</v>
      </c>
    </row>
    <row r="6313" spans="1:16" x14ac:dyDescent="0.3">
      <c r="A6313" s="6">
        <v>50508</v>
      </c>
      <c r="B6313" s="7" t="s">
        <v>1070</v>
      </c>
      <c r="C6313" s="9">
        <f t="shared" ca="1" si="196"/>
        <v>3</v>
      </c>
      <c r="D6313" s="9" t="s">
        <v>2116</v>
      </c>
      <c r="E6313" s="9" t="s">
        <v>2116</v>
      </c>
      <c r="F6313" s="10">
        <f t="shared" ca="1" si="197"/>
        <v>4.7502833972856567E-2</v>
      </c>
      <c r="G6313" s="3" t="str">
        <f>VLOOKUP(Table3[[#This Row],[PRODUCT ID]],Table1[[PRODUCT]:[SELLING PRICE]],1,FALSE)</f>
        <v>Product18</v>
      </c>
      <c r="H6313" s="3" t="str">
        <f>VLOOKUP(Table3[[#This Row],[PRODUCT ID]],Table1[[PRODUCT]:[SELLING PRICE]],2,FALSE)</f>
        <v>Category3</v>
      </c>
      <c r="I6313" s="3" t="str">
        <f>VLOOKUP(Table3[[#This Row],[PRODUCT ID]],Table1[[PRODUCT]:[SELLING PRICE]],3,FALSE)</f>
        <v>Kg</v>
      </c>
      <c r="J6313" s="16">
        <f ca="1">VLOOKUP(Table3[[#This Row],[PRODUCT ID]],Table1[[PRODUCT]:[SELLING PRICE]],4,FALSE)</f>
        <v>196</v>
      </c>
      <c r="K6313" s="16">
        <f ca="1">VLOOKUP(Table3[[#This Row],[PRODUCT ID]],Table1[[PRODUCT]:[SELLING PRICE]],5,FALSE)</f>
        <v>299.94607549904163</v>
      </c>
      <c r="L6313" s="16">
        <f ca="1">J6313*Table3[[#This Row],[QUANTITY]]</f>
        <v>588</v>
      </c>
      <c r="M6313" s="16">
        <f ca="1">K6313*Table3[[#This Row],[QUANTITY]]*(1-Table3[[#This Row],[DISCOUNT %]])</f>
        <v>857.09336062140221</v>
      </c>
      <c r="N6313" s="3">
        <f>DAY(Table3[[#This Row],[DATE]])</f>
        <v>13</v>
      </c>
      <c r="O6313" s="3" t="str">
        <f>TEXT(Table3[[#This Row],[DATE]],"mmm")</f>
        <v>Apr</v>
      </c>
      <c r="P6313" s="3">
        <f>YEAR(Table3[[#This Row],[DATE]])</f>
        <v>2038</v>
      </c>
    </row>
    <row r="6314" spans="1:16" x14ac:dyDescent="0.3">
      <c r="A6314" s="6">
        <v>50509</v>
      </c>
      <c r="B6314" s="7" t="s">
        <v>1071</v>
      </c>
      <c r="C6314" s="9">
        <f t="shared" ca="1" si="196"/>
        <v>12</v>
      </c>
      <c r="D6314" s="9" t="s">
        <v>2116</v>
      </c>
      <c r="E6314" s="9" t="s">
        <v>2116</v>
      </c>
      <c r="F6314" s="10">
        <f t="shared" ca="1" si="197"/>
        <v>5.2291959122904845E-2</v>
      </c>
      <c r="G6314" s="3" t="str">
        <f>VLOOKUP(Table3[[#This Row],[PRODUCT ID]],Table1[[PRODUCT]:[SELLING PRICE]],1,FALSE)</f>
        <v>Product19</v>
      </c>
      <c r="H6314" s="3" t="str">
        <f>VLOOKUP(Table3[[#This Row],[PRODUCT ID]],Table1[[PRODUCT]:[SELLING PRICE]],2,FALSE)</f>
        <v>Category4</v>
      </c>
      <c r="I6314" s="3" t="str">
        <f>VLOOKUP(Table3[[#This Row],[PRODUCT ID]],Table1[[PRODUCT]:[SELLING PRICE]],3,FALSE)</f>
        <v>No</v>
      </c>
      <c r="J6314" s="16">
        <f ca="1">VLOOKUP(Table3[[#This Row],[PRODUCT ID]],Table1[[PRODUCT]:[SELLING PRICE]],4,FALSE)</f>
        <v>142</v>
      </c>
      <c r="K6314" s="16">
        <f ca="1">VLOOKUP(Table3[[#This Row],[PRODUCT ID]],Table1[[PRODUCT]:[SELLING PRICE]],5,FALSE)</f>
        <v>125.75196199545395</v>
      </c>
      <c r="L6314" s="16">
        <f ca="1">J6314*Table3[[#This Row],[QUANTITY]]</f>
        <v>1704</v>
      </c>
      <c r="M6314" s="16">
        <f ca="1">K6314*Table3[[#This Row],[QUANTITY]]*(1-Table3[[#This Row],[DISCOUNT %]])</f>
        <v>1430.1137464699511</v>
      </c>
      <c r="N6314" s="3">
        <f>DAY(Table3[[#This Row],[DATE]])</f>
        <v>14</v>
      </c>
      <c r="O6314" s="3" t="str">
        <f>TEXT(Table3[[#This Row],[DATE]],"mmm")</f>
        <v>Apr</v>
      </c>
      <c r="P6314" s="3">
        <f>YEAR(Table3[[#This Row],[DATE]])</f>
        <v>2038</v>
      </c>
    </row>
    <row r="6315" spans="1:16" x14ac:dyDescent="0.3">
      <c r="A6315" s="6">
        <v>50510</v>
      </c>
      <c r="B6315" s="7" t="s">
        <v>1072</v>
      </c>
      <c r="C6315" s="9">
        <f t="shared" ca="1" si="196"/>
        <v>3</v>
      </c>
      <c r="D6315" s="9" t="s">
        <v>2115</v>
      </c>
      <c r="E6315" s="9" t="s">
        <v>2116</v>
      </c>
      <c r="F6315" s="10">
        <f t="shared" ca="1" si="197"/>
        <v>3.8338767629573924E-2</v>
      </c>
      <c r="G6315" s="3" t="str">
        <f>VLOOKUP(Table3[[#This Row],[PRODUCT ID]],Table1[[PRODUCT]:[SELLING PRICE]],1,FALSE)</f>
        <v>Product20</v>
      </c>
      <c r="H6315" s="3" t="str">
        <f>VLOOKUP(Table3[[#This Row],[PRODUCT ID]],Table1[[PRODUCT]:[SELLING PRICE]],2,FALSE)</f>
        <v>Category5</v>
      </c>
      <c r="I6315" s="3" t="str">
        <f>VLOOKUP(Table3[[#This Row],[PRODUCT ID]],Table1[[PRODUCT]:[SELLING PRICE]],3,FALSE)</f>
        <v>No</v>
      </c>
      <c r="J6315" s="16">
        <f ca="1">VLOOKUP(Table3[[#This Row],[PRODUCT ID]],Table1[[PRODUCT]:[SELLING PRICE]],4,FALSE)</f>
        <v>102</v>
      </c>
      <c r="K6315" s="16">
        <f ca="1">VLOOKUP(Table3[[#This Row],[PRODUCT ID]],Table1[[PRODUCT]:[SELLING PRICE]],5,FALSE)</f>
        <v>147.68548043905469</v>
      </c>
      <c r="L6315" s="16">
        <f ca="1">J6315*Table3[[#This Row],[QUANTITY]]</f>
        <v>306</v>
      </c>
      <c r="M6315" s="16">
        <f ca="1">K6315*Table3[[#This Row],[QUANTITY]]*(1-Table3[[#This Row],[DISCOUNT %]])</f>
        <v>426.07020336671934</v>
      </c>
      <c r="N6315" s="3">
        <f>DAY(Table3[[#This Row],[DATE]])</f>
        <v>15</v>
      </c>
      <c r="O6315" s="3" t="str">
        <f>TEXT(Table3[[#This Row],[DATE]],"mmm")</f>
        <v>Apr</v>
      </c>
      <c r="P6315" s="3">
        <f>YEAR(Table3[[#This Row],[DATE]])</f>
        <v>2038</v>
      </c>
    </row>
    <row r="6316" spans="1:16" x14ac:dyDescent="0.3">
      <c r="A6316" s="6">
        <v>50511</v>
      </c>
      <c r="B6316" s="7" t="s">
        <v>1073</v>
      </c>
      <c r="C6316" s="9">
        <f t="shared" ca="1" si="196"/>
        <v>5</v>
      </c>
      <c r="D6316" s="9" t="s">
        <v>2117</v>
      </c>
      <c r="E6316" s="9" t="s">
        <v>2118</v>
      </c>
      <c r="F6316" s="10">
        <f t="shared" ca="1" si="197"/>
        <v>4.9920272173079296E-2</v>
      </c>
      <c r="G6316" s="3" t="str">
        <f>VLOOKUP(Table3[[#This Row],[PRODUCT ID]],Table1[[PRODUCT]:[SELLING PRICE]],1,FALSE)</f>
        <v>Product21</v>
      </c>
      <c r="H6316" s="3" t="str">
        <f>VLOOKUP(Table3[[#This Row],[PRODUCT ID]],Table1[[PRODUCT]:[SELLING PRICE]],2,FALSE)</f>
        <v>Category1</v>
      </c>
      <c r="I6316" s="3" t="str">
        <f>VLOOKUP(Table3[[#This Row],[PRODUCT ID]],Table1[[PRODUCT]:[SELLING PRICE]],3,FALSE)</f>
        <v>Ft</v>
      </c>
      <c r="J6316" s="16">
        <f ca="1">VLOOKUP(Table3[[#This Row],[PRODUCT ID]],Table1[[PRODUCT]:[SELLING PRICE]],4,FALSE)</f>
        <v>247</v>
      </c>
      <c r="K6316" s="16">
        <f ca="1">VLOOKUP(Table3[[#This Row],[PRODUCT ID]],Table1[[PRODUCT]:[SELLING PRICE]],5,FALSE)</f>
        <v>238.23776148463389</v>
      </c>
      <c r="L6316" s="16">
        <f ca="1">J6316*Table3[[#This Row],[QUANTITY]]</f>
        <v>1235</v>
      </c>
      <c r="M6316" s="16">
        <f ca="1">K6316*Table3[[#This Row],[QUANTITY]]*(1-Table3[[#This Row],[DISCOUNT %]])</f>
        <v>1131.7243379470792</v>
      </c>
      <c r="N6316" s="3">
        <f>DAY(Table3[[#This Row],[DATE]])</f>
        <v>16</v>
      </c>
      <c r="O6316" s="3" t="str">
        <f>TEXT(Table3[[#This Row],[DATE]],"mmm")</f>
        <v>Apr</v>
      </c>
      <c r="P6316" s="3">
        <f>YEAR(Table3[[#This Row],[DATE]])</f>
        <v>2038</v>
      </c>
    </row>
    <row r="6317" spans="1:16" x14ac:dyDescent="0.3">
      <c r="A6317" s="6">
        <v>50512</v>
      </c>
      <c r="B6317" s="7" t="s">
        <v>1074</v>
      </c>
      <c r="C6317" s="9">
        <f t="shared" ca="1" si="196"/>
        <v>13</v>
      </c>
      <c r="D6317" s="9" t="s">
        <v>2117</v>
      </c>
      <c r="E6317" s="9" t="s">
        <v>2118</v>
      </c>
      <c r="F6317" s="10">
        <f t="shared" ca="1" si="197"/>
        <v>1.6081987920386242E-2</v>
      </c>
      <c r="G6317" s="3" t="str">
        <f>VLOOKUP(Table3[[#This Row],[PRODUCT ID]],Table1[[PRODUCT]:[SELLING PRICE]],1,FALSE)</f>
        <v>Product22</v>
      </c>
      <c r="H6317" s="3" t="str">
        <f>VLOOKUP(Table3[[#This Row],[PRODUCT ID]],Table1[[PRODUCT]:[SELLING PRICE]],2,FALSE)</f>
        <v>Category2</v>
      </c>
      <c r="I6317" s="3" t="str">
        <f>VLOOKUP(Table3[[#This Row],[PRODUCT ID]],Table1[[PRODUCT]:[SELLING PRICE]],3,FALSE)</f>
        <v>No</v>
      </c>
      <c r="J6317" s="16">
        <f ca="1">VLOOKUP(Table3[[#This Row],[PRODUCT ID]],Table1[[PRODUCT]:[SELLING PRICE]],4,FALSE)</f>
        <v>90</v>
      </c>
      <c r="K6317" s="16">
        <f ca="1">VLOOKUP(Table3[[#This Row],[PRODUCT ID]],Table1[[PRODUCT]:[SELLING PRICE]],5,FALSE)</f>
        <v>184.53523440042002</v>
      </c>
      <c r="L6317" s="16">
        <f ca="1">J6317*Table3[[#This Row],[QUANTITY]]</f>
        <v>1170</v>
      </c>
      <c r="M6317" s="16">
        <f ca="1">K6317*Table3[[#This Row],[QUANTITY]]*(1-Table3[[#This Row],[DISCOUNT %]])</f>
        <v>2360.3780328687885</v>
      </c>
      <c r="N6317" s="3">
        <f>DAY(Table3[[#This Row],[DATE]])</f>
        <v>17</v>
      </c>
      <c r="O6317" s="3" t="str">
        <f>TEXT(Table3[[#This Row],[DATE]],"mmm")</f>
        <v>Apr</v>
      </c>
      <c r="P6317" s="3">
        <f>YEAR(Table3[[#This Row],[DATE]])</f>
        <v>2038</v>
      </c>
    </row>
    <row r="6318" spans="1:16" x14ac:dyDescent="0.3">
      <c r="A6318" s="6">
        <v>50513</v>
      </c>
      <c r="B6318" s="7" t="s">
        <v>1075</v>
      </c>
      <c r="C6318" s="9">
        <f t="shared" ca="1" si="196"/>
        <v>8</v>
      </c>
      <c r="D6318" s="9" t="s">
        <v>2116</v>
      </c>
      <c r="E6318" s="9" t="s">
        <v>2116</v>
      </c>
      <c r="F6318" s="10">
        <f t="shared" ca="1" si="197"/>
        <v>1.166672309817869E-2</v>
      </c>
      <c r="G6318" s="3" t="str">
        <f>VLOOKUP(Table3[[#This Row],[PRODUCT ID]],Table1[[PRODUCT]:[SELLING PRICE]],1,FALSE)</f>
        <v>Product23</v>
      </c>
      <c r="H6318" s="3" t="str">
        <f>VLOOKUP(Table3[[#This Row],[PRODUCT ID]],Table1[[PRODUCT]:[SELLING PRICE]],2,FALSE)</f>
        <v>Category3</v>
      </c>
      <c r="I6318" s="3" t="str">
        <f>VLOOKUP(Table3[[#This Row],[PRODUCT ID]],Table1[[PRODUCT]:[SELLING PRICE]],3,FALSE)</f>
        <v>Kg</v>
      </c>
      <c r="J6318" s="16">
        <f ca="1">VLOOKUP(Table3[[#This Row],[PRODUCT ID]],Table1[[PRODUCT]:[SELLING PRICE]],4,FALSE)</f>
        <v>143</v>
      </c>
      <c r="K6318" s="16">
        <f ca="1">VLOOKUP(Table3[[#This Row],[PRODUCT ID]],Table1[[PRODUCT]:[SELLING PRICE]],5,FALSE)</f>
        <v>150.54302276834994</v>
      </c>
      <c r="L6318" s="16">
        <f ca="1">J6318*Table3[[#This Row],[QUANTITY]]</f>
        <v>1144</v>
      </c>
      <c r="M6318" s="16">
        <f ca="1">K6318*Table3[[#This Row],[QUANTITY]]*(1-Table3[[#This Row],[DISCOUNT %]])</f>
        <v>1190.2934320587904</v>
      </c>
      <c r="N6318" s="3">
        <f>DAY(Table3[[#This Row],[DATE]])</f>
        <v>18</v>
      </c>
      <c r="O6318" s="3" t="str">
        <f>TEXT(Table3[[#This Row],[DATE]],"mmm")</f>
        <v>Apr</v>
      </c>
      <c r="P6318" s="3">
        <f>YEAR(Table3[[#This Row],[DATE]])</f>
        <v>2038</v>
      </c>
    </row>
    <row r="6319" spans="1:16" x14ac:dyDescent="0.3">
      <c r="A6319" s="6">
        <v>50514</v>
      </c>
      <c r="B6319" s="7" t="s">
        <v>1076</v>
      </c>
      <c r="C6319" s="9">
        <f t="shared" ca="1" si="196"/>
        <v>3</v>
      </c>
      <c r="D6319" s="9" t="s">
        <v>2116</v>
      </c>
      <c r="E6319" s="9" t="s">
        <v>2116</v>
      </c>
      <c r="F6319" s="10">
        <f t="shared" ca="1" si="197"/>
        <v>8.213246396912588E-2</v>
      </c>
      <c r="G6319" s="3" t="str">
        <f>VLOOKUP(Table3[[#This Row],[PRODUCT ID]],Table1[[PRODUCT]:[SELLING PRICE]],1,FALSE)</f>
        <v>Product24</v>
      </c>
      <c r="H6319" s="3" t="str">
        <f>VLOOKUP(Table3[[#This Row],[PRODUCT ID]],Table1[[PRODUCT]:[SELLING PRICE]],2,FALSE)</f>
        <v>Category4</v>
      </c>
      <c r="I6319" s="3" t="str">
        <f>VLOOKUP(Table3[[#This Row],[PRODUCT ID]],Table1[[PRODUCT]:[SELLING PRICE]],3,FALSE)</f>
        <v>Kg</v>
      </c>
      <c r="J6319" s="16">
        <f ca="1">VLOOKUP(Table3[[#This Row],[PRODUCT ID]],Table1[[PRODUCT]:[SELLING PRICE]],4,FALSE)</f>
        <v>196</v>
      </c>
      <c r="K6319" s="16">
        <f ca="1">VLOOKUP(Table3[[#This Row],[PRODUCT ID]],Table1[[PRODUCT]:[SELLING PRICE]],5,FALSE)</f>
        <v>166.65959987121352</v>
      </c>
      <c r="L6319" s="16">
        <f ca="1">J6319*Table3[[#This Row],[QUANTITY]]</f>
        <v>588</v>
      </c>
      <c r="M6319" s="16">
        <f ca="1">K6319*Table3[[#This Row],[QUANTITY]]*(1-Table3[[#This Row],[DISCOUNT %]])</f>
        <v>458.91430886904641</v>
      </c>
      <c r="N6319" s="3">
        <f>DAY(Table3[[#This Row],[DATE]])</f>
        <v>19</v>
      </c>
      <c r="O6319" s="3" t="str">
        <f>TEXT(Table3[[#This Row],[DATE]],"mmm")</f>
        <v>Apr</v>
      </c>
      <c r="P6319" s="3">
        <f>YEAR(Table3[[#This Row],[DATE]])</f>
        <v>2038</v>
      </c>
    </row>
    <row r="6320" spans="1:16" x14ac:dyDescent="0.3">
      <c r="A6320" s="6">
        <v>50515</v>
      </c>
      <c r="B6320" s="7" t="s">
        <v>1077</v>
      </c>
      <c r="C6320" s="9">
        <f t="shared" ca="1" si="196"/>
        <v>6</v>
      </c>
      <c r="D6320" s="9" t="s">
        <v>2116</v>
      </c>
      <c r="E6320" s="9" t="s">
        <v>2116</v>
      </c>
      <c r="F6320" s="10">
        <f t="shared" ca="1" si="197"/>
        <v>1.0381732038843496E-2</v>
      </c>
      <c r="G6320" s="3" t="str">
        <f>VLOOKUP(Table3[[#This Row],[PRODUCT ID]],Table1[[PRODUCT]:[SELLING PRICE]],1,FALSE)</f>
        <v>Product25</v>
      </c>
      <c r="H6320" s="3" t="str">
        <f>VLOOKUP(Table3[[#This Row],[PRODUCT ID]],Table1[[PRODUCT]:[SELLING PRICE]],2,FALSE)</f>
        <v>Category1</v>
      </c>
      <c r="I6320" s="3" t="str">
        <f>VLOOKUP(Table3[[#This Row],[PRODUCT ID]],Table1[[PRODUCT]:[SELLING PRICE]],3,FALSE)</f>
        <v>Lt</v>
      </c>
      <c r="J6320" s="16">
        <f ca="1">VLOOKUP(Table3[[#This Row],[PRODUCT ID]],Table1[[PRODUCT]:[SELLING PRICE]],4,FALSE)</f>
        <v>149</v>
      </c>
      <c r="K6320" s="16">
        <f ca="1">VLOOKUP(Table3[[#This Row],[PRODUCT ID]],Table1[[PRODUCT]:[SELLING PRICE]],5,FALSE)</f>
        <v>26.697053128833058</v>
      </c>
      <c r="L6320" s="16">
        <f ca="1">J6320*Table3[[#This Row],[QUANTITY]]</f>
        <v>894</v>
      </c>
      <c r="M6320" s="16">
        <f ca="1">K6320*Table3[[#This Row],[QUANTITY]]*(1-Table3[[#This Row],[DISCOUNT %]])</f>
        <v>158.51934886213647</v>
      </c>
      <c r="N6320" s="3">
        <f>DAY(Table3[[#This Row],[DATE]])</f>
        <v>20</v>
      </c>
      <c r="O6320" s="3" t="str">
        <f>TEXT(Table3[[#This Row],[DATE]],"mmm")</f>
        <v>Apr</v>
      </c>
      <c r="P6320" s="3">
        <f>YEAR(Table3[[#This Row],[DATE]])</f>
        <v>2038</v>
      </c>
    </row>
    <row r="6321" spans="1:16" x14ac:dyDescent="0.3">
      <c r="A6321" s="6">
        <v>50516</v>
      </c>
      <c r="B6321" s="7" t="s">
        <v>1078</v>
      </c>
      <c r="C6321" s="9">
        <f t="shared" ca="1" si="196"/>
        <v>4</v>
      </c>
      <c r="D6321" s="9" t="s">
        <v>2116</v>
      </c>
      <c r="E6321" s="9" t="s">
        <v>2116</v>
      </c>
      <c r="F6321" s="10">
        <f t="shared" ca="1" si="197"/>
        <v>3.8190894548568333E-2</v>
      </c>
      <c r="G6321" s="3" t="str">
        <f>VLOOKUP(Table3[[#This Row],[PRODUCT ID]],Table1[[PRODUCT]:[SELLING PRICE]],1,FALSE)</f>
        <v>Product26</v>
      </c>
      <c r="H6321" s="3" t="str">
        <f>VLOOKUP(Table3[[#This Row],[PRODUCT ID]],Table1[[PRODUCT]:[SELLING PRICE]],2,FALSE)</f>
        <v>Category2</v>
      </c>
      <c r="I6321" s="3" t="str">
        <f>VLOOKUP(Table3[[#This Row],[PRODUCT ID]],Table1[[PRODUCT]:[SELLING PRICE]],3,FALSE)</f>
        <v>Kg</v>
      </c>
      <c r="J6321" s="16">
        <f ca="1">VLOOKUP(Table3[[#This Row],[PRODUCT ID]],Table1[[PRODUCT]:[SELLING PRICE]],4,FALSE)</f>
        <v>95</v>
      </c>
      <c r="K6321" s="16">
        <f ca="1">VLOOKUP(Table3[[#This Row],[PRODUCT ID]],Table1[[PRODUCT]:[SELLING PRICE]],5,FALSE)</f>
        <v>109.75977780908619</v>
      </c>
      <c r="L6321" s="16">
        <f ca="1">J6321*Table3[[#This Row],[QUANTITY]]</f>
        <v>380</v>
      </c>
      <c r="M6321" s="16">
        <f ca="1">K6321*Table3[[#This Row],[QUANTITY]]*(1-Table3[[#This Row],[DISCOUNT %]])</f>
        <v>422.27181483642039</v>
      </c>
      <c r="N6321" s="3">
        <f>DAY(Table3[[#This Row],[DATE]])</f>
        <v>21</v>
      </c>
      <c r="O6321" s="3" t="str">
        <f>TEXT(Table3[[#This Row],[DATE]],"mmm")</f>
        <v>Apr</v>
      </c>
      <c r="P6321" s="3">
        <f>YEAR(Table3[[#This Row],[DATE]])</f>
        <v>2038</v>
      </c>
    </row>
    <row r="6322" spans="1:16" x14ac:dyDescent="0.3">
      <c r="A6322" s="6">
        <v>50517</v>
      </c>
      <c r="B6322" s="7" t="s">
        <v>1079</v>
      </c>
      <c r="C6322" s="9">
        <f t="shared" ca="1" si="196"/>
        <v>4</v>
      </c>
      <c r="D6322" s="9" t="s">
        <v>2115</v>
      </c>
      <c r="E6322" s="9" t="s">
        <v>2118</v>
      </c>
      <c r="F6322" s="10">
        <f t="shared" ca="1" si="197"/>
        <v>7.7830904752983654E-2</v>
      </c>
      <c r="G6322" s="3" t="str">
        <f>VLOOKUP(Table3[[#This Row],[PRODUCT ID]],Table1[[PRODUCT]:[SELLING PRICE]],1,FALSE)</f>
        <v>Product27</v>
      </c>
      <c r="H6322" s="3" t="str">
        <f>VLOOKUP(Table3[[#This Row],[PRODUCT ID]],Table1[[PRODUCT]:[SELLING PRICE]],2,FALSE)</f>
        <v>Category3</v>
      </c>
      <c r="I6322" s="3" t="str">
        <f>VLOOKUP(Table3[[#This Row],[PRODUCT ID]],Table1[[PRODUCT]:[SELLING PRICE]],3,FALSE)</f>
        <v>Lt</v>
      </c>
      <c r="J6322" s="16">
        <f ca="1">VLOOKUP(Table3[[#This Row],[PRODUCT ID]],Table1[[PRODUCT]:[SELLING PRICE]],4,FALSE)</f>
        <v>63</v>
      </c>
      <c r="K6322" s="16">
        <f ca="1">VLOOKUP(Table3[[#This Row],[PRODUCT ID]],Table1[[PRODUCT]:[SELLING PRICE]],5,FALSE)</f>
        <v>154.66982372674411</v>
      </c>
      <c r="L6322" s="16">
        <f ca="1">J6322*Table3[[#This Row],[QUANTITY]]</f>
        <v>252</v>
      </c>
      <c r="M6322" s="16">
        <f ca="1">K6322*Table3[[#This Row],[QUANTITY]]*(1-Table3[[#This Row],[DISCOUNT %]])</f>
        <v>570.5269256324284</v>
      </c>
      <c r="N6322" s="3">
        <f>DAY(Table3[[#This Row],[DATE]])</f>
        <v>22</v>
      </c>
      <c r="O6322" s="3" t="str">
        <f>TEXT(Table3[[#This Row],[DATE]],"mmm")</f>
        <v>Apr</v>
      </c>
      <c r="P6322" s="3">
        <f>YEAR(Table3[[#This Row],[DATE]])</f>
        <v>2038</v>
      </c>
    </row>
    <row r="6323" spans="1:16" x14ac:dyDescent="0.3">
      <c r="A6323" s="6">
        <v>50518</v>
      </c>
      <c r="B6323" s="7" t="s">
        <v>1080</v>
      </c>
      <c r="C6323" s="9">
        <f t="shared" ca="1" si="196"/>
        <v>13</v>
      </c>
      <c r="D6323" s="9" t="s">
        <v>2116</v>
      </c>
      <c r="E6323" s="9" t="s">
        <v>2116</v>
      </c>
      <c r="F6323" s="10">
        <f t="shared" ca="1" si="197"/>
        <v>6.6032072086706126E-2</v>
      </c>
      <c r="G6323" s="3" t="str">
        <f>VLOOKUP(Table3[[#This Row],[PRODUCT ID]],Table1[[PRODUCT]:[SELLING PRICE]],1,FALSE)</f>
        <v>Product28</v>
      </c>
      <c r="H6323" s="3" t="str">
        <f>VLOOKUP(Table3[[#This Row],[PRODUCT ID]],Table1[[PRODUCT]:[SELLING PRICE]],2,FALSE)</f>
        <v>Category4</v>
      </c>
      <c r="I6323" s="3" t="str">
        <f>VLOOKUP(Table3[[#This Row],[PRODUCT ID]],Table1[[PRODUCT]:[SELLING PRICE]],3,FALSE)</f>
        <v>Ft</v>
      </c>
      <c r="J6323" s="16">
        <f ca="1">VLOOKUP(Table3[[#This Row],[PRODUCT ID]],Table1[[PRODUCT]:[SELLING PRICE]],4,FALSE)</f>
        <v>247</v>
      </c>
      <c r="K6323" s="16">
        <f ca="1">VLOOKUP(Table3[[#This Row],[PRODUCT ID]],Table1[[PRODUCT]:[SELLING PRICE]],5,FALSE)</f>
        <v>158.43892981970592</v>
      </c>
      <c r="L6323" s="16">
        <f ca="1">J6323*Table3[[#This Row],[QUANTITY]]</f>
        <v>3211</v>
      </c>
      <c r="M6323" s="16">
        <f ca="1">K6323*Table3[[#This Row],[QUANTITY]]*(1-Table3[[#This Row],[DISCOUNT %]])</f>
        <v>1923.6994267986368</v>
      </c>
      <c r="N6323" s="3">
        <f>DAY(Table3[[#This Row],[DATE]])</f>
        <v>23</v>
      </c>
      <c r="O6323" s="3" t="str">
        <f>TEXT(Table3[[#This Row],[DATE]],"mmm")</f>
        <v>Apr</v>
      </c>
      <c r="P6323" s="3">
        <f>YEAR(Table3[[#This Row],[DATE]])</f>
        <v>2038</v>
      </c>
    </row>
    <row r="6324" spans="1:16" x14ac:dyDescent="0.3">
      <c r="A6324" s="6">
        <v>50519</v>
      </c>
      <c r="B6324" s="7" t="s">
        <v>1081</v>
      </c>
      <c r="C6324" s="9">
        <f t="shared" ca="1" si="196"/>
        <v>5</v>
      </c>
      <c r="D6324" s="9" t="s">
        <v>2117</v>
      </c>
      <c r="E6324" s="9" t="s">
        <v>2116</v>
      </c>
      <c r="F6324" s="10">
        <f t="shared" ca="1" si="197"/>
        <v>6.2278354309698303E-3</v>
      </c>
      <c r="G6324" s="3" t="str">
        <f>VLOOKUP(Table3[[#This Row],[PRODUCT ID]],Table1[[PRODUCT]:[SELLING PRICE]],1,FALSE)</f>
        <v>Product29</v>
      </c>
      <c r="H6324" s="3" t="str">
        <f>VLOOKUP(Table3[[#This Row],[PRODUCT ID]],Table1[[PRODUCT]:[SELLING PRICE]],2,FALSE)</f>
        <v>Category5</v>
      </c>
      <c r="I6324" s="3" t="str">
        <f>VLOOKUP(Table3[[#This Row],[PRODUCT ID]],Table1[[PRODUCT]:[SELLING PRICE]],3,FALSE)</f>
        <v>Kg</v>
      </c>
      <c r="J6324" s="16">
        <f ca="1">VLOOKUP(Table3[[#This Row],[PRODUCT ID]],Table1[[PRODUCT]:[SELLING PRICE]],4,FALSE)</f>
        <v>126</v>
      </c>
      <c r="K6324" s="16">
        <f ca="1">VLOOKUP(Table3[[#This Row],[PRODUCT ID]],Table1[[PRODUCT]:[SELLING PRICE]],5,FALSE)</f>
        <v>292.85180397155403</v>
      </c>
      <c r="L6324" s="16">
        <f ca="1">J6324*Table3[[#This Row],[QUANTITY]]</f>
        <v>630</v>
      </c>
      <c r="M6324" s="16">
        <f ca="1">K6324*Table3[[#This Row],[QUANTITY]]*(1-Table3[[#This Row],[DISCOUNT %]])</f>
        <v>1455.1398556537829</v>
      </c>
      <c r="N6324" s="3">
        <f>DAY(Table3[[#This Row],[DATE]])</f>
        <v>24</v>
      </c>
      <c r="O6324" s="3" t="str">
        <f>TEXT(Table3[[#This Row],[DATE]],"mmm")</f>
        <v>Apr</v>
      </c>
      <c r="P6324" s="3">
        <f>YEAR(Table3[[#This Row],[DATE]])</f>
        <v>2038</v>
      </c>
    </row>
    <row r="6325" spans="1:16" x14ac:dyDescent="0.3">
      <c r="A6325" s="6">
        <v>50520</v>
      </c>
      <c r="B6325" s="7" t="s">
        <v>1082</v>
      </c>
      <c r="C6325" s="9">
        <f t="shared" ca="1" si="196"/>
        <v>12</v>
      </c>
      <c r="D6325" s="9" t="s">
        <v>2115</v>
      </c>
      <c r="E6325" s="9" t="s">
        <v>2116</v>
      </c>
      <c r="F6325" s="10">
        <f t="shared" ca="1" si="197"/>
        <v>2.347050471115707E-2</v>
      </c>
      <c r="G6325" s="3" t="str">
        <f>VLOOKUP(Table3[[#This Row],[PRODUCT ID]],Table1[[PRODUCT]:[SELLING PRICE]],1,FALSE)</f>
        <v>Product30</v>
      </c>
      <c r="H6325" s="3" t="str">
        <f>VLOOKUP(Table3[[#This Row],[PRODUCT ID]],Table1[[PRODUCT]:[SELLING PRICE]],2,FALSE)</f>
        <v>Category1</v>
      </c>
      <c r="I6325" s="3" t="str">
        <f>VLOOKUP(Table3[[#This Row],[PRODUCT ID]],Table1[[PRODUCT]:[SELLING PRICE]],3,FALSE)</f>
        <v>No</v>
      </c>
      <c r="J6325" s="16">
        <f ca="1">VLOOKUP(Table3[[#This Row],[PRODUCT ID]],Table1[[PRODUCT]:[SELLING PRICE]],4,FALSE)</f>
        <v>116</v>
      </c>
      <c r="K6325" s="16">
        <f ca="1">VLOOKUP(Table3[[#This Row],[PRODUCT ID]],Table1[[PRODUCT]:[SELLING PRICE]],5,FALSE)</f>
        <v>201.78359742601424</v>
      </c>
      <c r="L6325" s="16">
        <f ca="1">J6325*Table3[[#This Row],[QUANTITY]]</f>
        <v>1392</v>
      </c>
      <c r="M6325" s="16">
        <f ca="1">K6325*Table3[[#This Row],[QUANTITY]]*(1-Table3[[#This Row],[DISCOUNT %]])</f>
        <v>2364.5716146239129</v>
      </c>
      <c r="N6325" s="3">
        <f>DAY(Table3[[#This Row],[DATE]])</f>
        <v>25</v>
      </c>
      <c r="O6325" s="3" t="str">
        <f>TEXT(Table3[[#This Row],[DATE]],"mmm")</f>
        <v>Apr</v>
      </c>
      <c r="P6325" s="3">
        <f>YEAR(Table3[[#This Row],[DATE]])</f>
        <v>2038</v>
      </c>
    </row>
    <row r="6326" spans="1:16" x14ac:dyDescent="0.3">
      <c r="A6326" s="6">
        <v>50521</v>
      </c>
      <c r="B6326" s="7" t="s">
        <v>1083</v>
      </c>
      <c r="C6326" s="9">
        <f t="shared" ca="1" si="196"/>
        <v>5</v>
      </c>
      <c r="D6326" s="9" t="s">
        <v>2115</v>
      </c>
      <c r="E6326" s="9" t="s">
        <v>2116</v>
      </c>
      <c r="F6326" s="10">
        <f t="shared" ca="1" si="197"/>
        <v>9.2605805399492272E-2</v>
      </c>
      <c r="G6326" s="3" t="str">
        <f>VLOOKUP(Table3[[#This Row],[PRODUCT ID]],Table1[[PRODUCT]:[SELLING PRICE]],1,FALSE)</f>
        <v>Product31</v>
      </c>
      <c r="H6326" s="3" t="str">
        <f>VLOOKUP(Table3[[#This Row],[PRODUCT ID]],Table1[[PRODUCT]:[SELLING PRICE]],2,FALSE)</f>
        <v>Category2</v>
      </c>
      <c r="I6326" s="3" t="str">
        <f>VLOOKUP(Table3[[#This Row],[PRODUCT ID]],Table1[[PRODUCT]:[SELLING PRICE]],3,FALSE)</f>
        <v>No</v>
      </c>
      <c r="J6326" s="16">
        <f ca="1">VLOOKUP(Table3[[#This Row],[PRODUCT ID]],Table1[[PRODUCT]:[SELLING PRICE]],4,FALSE)</f>
        <v>143</v>
      </c>
      <c r="K6326" s="16">
        <f ca="1">VLOOKUP(Table3[[#This Row],[PRODUCT ID]],Table1[[PRODUCT]:[SELLING PRICE]],5,FALSE)</f>
        <v>141.98327286229295</v>
      </c>
      <c r="L6326" s="16">
        <f ca="1">J6326*Table3[[#This Row],[QUANTITY]]</f>
        <v>715</v>
      </c>
      <c r="M6326" s="16">
        <f ca="1">K6326*Table3[[#This Row],[QUANTITY]]*(1-Table3[[#This Row],[DISCOUNT %]])</f>
        <v>644.17398762812229</v>
      </c>
      <c r="N6326" s="3">
        <f>DAY(Table3[[#This Row],[DATE]])</f>
        <v>26</v>
      </c>
      <c r="O6326" s="3" t="str">
        <f>TEXT(Table3[[#This Row],[DATE]],"mmm")</f>
        <v>Apr</v>
      </c>
      <c r="P6326" s="3">
        <f>YEAR(Table3[[#This Row],[DATE]])</f>
        <v>2038</v>
      </c>
    </row>
    <row r="6327" spans="1:16" x14ac:dyDescent="0.3">
      <c r="A6327" s="6">
        <v>50522</v>
      </c>
      <c r="B6327" s="7" t="s">
        <v>1084</v>
      </c>
      <c r="C6327" s="9">
        <f t="shared" ca="1" si="196"/>
        <v>2</v>
      </c>
      <c r="D6327" s="9" t="s">
        <v>2115</v>
      </c>
      <c r="E6327" s="9" t="s">
        <v>2116</v>
      </c>
      <c r="F6327" s="10">
        <f t="shared" ca="1" si="197"/>
        <v>4.9788730451228558E-2</v>
      </c>
      <c r="G6327" s="3" t="str">
        <f>VLOOKUP(Table3[[#This Row],[PRODUCT ID]],Table1[[PRODUCT]:[SELLING PRICE]],1,FALSE)</f>
        <v>Product32</v>
      </c>
      <c r="H6327" s="3" t="str">
        <f>VLOOKUP(Table3[[#This Row],[PRODUCT ID]],Table1[[PRODUCT]:[SELLING PRICE]],2,FALSE)</f>
        <v>Category3</v>
      </c>
      <c r="I6327" s="3" t="str">
        <f>VLOOKUP(Table3[[#This Row],[PRODUCT ID]],Table1[[PRODUCT]:[SELLING PRICE]],3,FALSE)</f>
        <v>Ft</v>
      </c>
      <c r="J6327" s="16">
        <f ca="1">VLOOKUP(Table3[[#This Row],[PRODUCT ID]],Table1[[PRODUCT]:[SELLING PRICE]],4,FALSE)</f>
        <v>151</v>
      </c>
      <c r="K6327" s="16">
        <f ca="1">VLOOKUP(Table3[[#This Row],[PRODUCT ID]],Table1[[PRODUCT]:[SELLING PRICE]],5,FALSE)</f>
        <v>316.336045134448</v>
      </c>
      <c r="L6327" s="16">
        <f ca="1">J6327*Table3[[#This Row],[QUANTITY]]</f>
        <v>302</v>
      </c>
      <c r="M6327" s="16">
        <f ca="1">K6327*Table3[[#This Row],[QUANTITY]]*(1-Table3[[#This Row],[DISCOUNT %]])</f>
        <v>601.17215010248265</v>
      </c>
      <c r="N6327" s="3">
        <f>DAY(Table3[[#This Row],[DATE]])</f>
        <v>27</v>
      </c>
      <c r="O6327" s="3" t="str">
        <f>TEXT(Table3[[#This Row],[DATE]],"mmm")</f>
        <v>Apr</v>
      </c>
      <c r="P6327" s="3">
        <f>YEAR(Table3[[#This Row],[DATE]])</f>
        <v>2038</v>
      </c>
    </row>
    <row r="6328" spans="1:16" x14ac:dyDescent="0.3">
      <c r="A6328" s="6">
        <v>50523</v>
      </c>
      <c r="B6328" s="7" t="s">
        <v>1085</v>
      </c>
      <c r="C6328" s="9">
        <f t="shared" ca="1" si="196"/>
        <v>9</v>
      </c>
      <c r="D6328" s="9" t="s">
        <v>2116</v>
      </c>
      <c r="E6328" s="9" t="s">
        <v>2118</v>
      </c>
      <c r="F6328" s="10">
        <f t="shared" ca="1" si="197"/>
        <v>9.0712348202094492E-2</v>
      </c>
      <c r="G6328" s="3" t="str">
        <f>VLOOKUP(Table3[[#This Row],[PRODUCT ID]],Table1[[PRODUCT]:[SELLING PRICE]],1,FALSE)</f>
        <v>Product33</v>
      </c>
      <c r="H6328" s="3" t="str">
        <f>VLOOKUP(Table3[[#This Row],[PRODUCT ID]],Table1[[PRODUCT]:[SELLING PRICE]],2,FALSE)</f>
        <v>Category4</v>
      </c>
      <c r="I6328" s="3" t="str">
        <f>VLOOKUP(Table3[[#This Row],[PRODUCT ID]],Table1[[PRODUCT]:[SELLING PRICE]],3,FALSE)</f>
        <v>No</v>
      </c>
      <c r="J6328" s="16">
        <f ca="1">VLOOKUP(Table3[[#This Row],[PRODUCT ID]],Table1[[PRODUCT]:[SELLING PRICE]],4,FALSE)</f>
        <v>138</v>
      </c>
      <c r="K6328" s="16">
        <f ca="1">VLOOKUP(Table3[[#This Row],[PRODUCT ID]],Table1[[PRODUCT]:[SELLING PRICE]],5,FALSE)</f>
        <v>31.378137421923505</v>
      </c>
      <c r="L6328" s="16">
        <f ca="1">J6328*Table3[[#This Row],[QUANTITY]]</f>
        <v>1242</v>
      </c>
      <c r="M6328" s="16">
        <f ca="1">K6328*Table3[[#This Row],[QUANTITY]]*(1-Table3[[#This Row],[DISCOUNT %]])</f>
        <v>256.78577604755526</v>
      </c>
      <c r="N6328" s="3">
        <f>DAY(Table3[[#This Row],[DATE]])</f>
        <v>28</v>
      </c>
      <c r="O6328" s="3" t="str">
        <f>TEXT(Table3[[#This Row],[DATE]],"mmm")</f>
        <v>Apr</v>
      </c>
      <c r="P6328" s="3">
        <f>YEAR(Table3[[#This Row],[DATE]])</f>
        <v>2038</v>
      </c>
    </row>
    <row r="6329" spans="1:16" x14ac:dyDescent="0.3">
      <c r="A6329" s="6">
        <v>50524</v>
      </c>
      <c r="B6329" s="7" t="s">
        <v>1086</v>
      </c>
      <c r="C6329" s="9">
        <f t="shared" ca="1" si="196"/>
        <v>4</v>
      </c>
      <c r="D6329" s="9" t="s">
        <v>2116</v>
      </c>
      <c r="E6329" s="9" t="s">
        <v>2118</v>
      </c>
      <c r="F6329" s="10">
        <f t="shared" ca="1" si="197"/>
        <v>7.940666432479887E-2</v>
      </c>
      <c r="G6329" s="3" t="str">
        <f>VLOOKUP(Table3[[#This Row],[PRODUCT ID]],Table1[[PRODUCT]:[SELLING PRICE]],1,FALSE)</f>
        <v>Product34</v>
      </c>
      <c r="H6329" s="3" t="str">
        <f>VLOOKUP(Table3[[#This Row],[PRODUCT ID]],Table1[[PRODUCT]:[SELLING PRICE]],2,FALSE)</f>
        <v>Category5</v>
      </c>
      <c r="I6329" s="3" t="str">
        <f>VLOOKUP(Table3[[#This Row],[PRODUCT ID]],Table1[[PRODUCT]:[SELLING PRICE]],3,FALSE)</f>
        <v>Kg</v>
      </c>
      <c r="J6329" s="16">
        <f ca="1">VLOOKUP(Table3[[#This Row],[PRODUCT ID]],Table1[[PRODUCT]:[SELLING PRICE]],4,FALSE)</f>
        <v>8</v>
      </c>
      <c r="K6329" s="16">
        <f ca="1">VLOOKUP(Table3[[#This Row],[PRODUCT ID]],Table1[[PRODUCT]:[SELLING PRICE]],5,FALSE)</f>
        <v>316.86033394238319</v>
      </c>
      <c r="L6329" s="16">
        <f ca="1">J6329*Table3[[#This Row],[QUANTITY]]</f>
        <v>32</v>
      </c>
      <c r="M6329" s="16">
        <f ca="1">K6329*Table3[[#This Row],[QUANTITY]]*(1-Table3[[#This Row],[DISCOUNT %]])</f>
        <v>1166.7980470687069</v>
      </c>
      <c r="N6329" s="3">
        <f>DAY(Table3[[#This Row],[DATE]])</f>
        <v>29</v>
      </c>
      <c r="O6329" s="3" t="str">
        <f>TEXT(Table3[[#This Row],[DATE]],"mmm")</f>
        <v>Apr</v>
      </c>
      <c r="P6329" s="3">
        <f>YEAR(Table3[[#This Row],[DATE]])</f>
        <v>2038</v>
      </c>
    </row>
    <row r="6330" spans="1:16" x14ac:dyDescent="0.3">
      <c r="A6330" s="6">
        <v>50525</v>
      </c>
      <c r="B6330" s="7" t="s">
        <v>1087</v>
      </c>
      <c r="C6330" s="9">
        <f t="shared" ca="1" si="196"/>
        <v>8</v>
      </c>
      <c r="D6330" s="9" t="s">
        <v>2116</v>
      </c>
      <c r="E6330" s="9" t="s">
        <v>2116</v>
      </c>
      <c r="F6330" s="10">
        <f t="shared" ca="1" si="197"/>
        <v>1.603565963298903E-2</v>
      </c>
      <c r="G6330" s="3" t="str">
        <f>VLOOKUP(Table3[[#This Row],[PRODUCT ID]],Table1[[PRODUCT]:[SELLING PRICE]],1,FALSE)</f>
        <v>Product35</v>
      </c>
      <c r="H6330" s="3" t="str">
        <f>VLOOKUP(Table3[[#This Row],[PRODUCT ID]],Table1[[PRODUCT]:[SELLING PRICE]],2,FALSE)</f>
        <v>Category1</v>
      </c>
      <c r="I6330" s="3" t="str">
        <f>VLOOKUP(Table3[[#This Row],[PRODUCT ID]],Table1[[PRODUCT]:[SELLING PRICE]],3,FALSE)</f>
        <v>Kg</v>
      </c>
      <c r="J6330" s="16">
        <f ca="1">VLOOKUP(Table3[[#This Row],[PRODUCT ID]],Table1[[PRODUCT]:[SELLING PRICE]],4,FALSE)</f>
        <v>18</v>
      </c>
      <c r="K6330" s="16">
        <f ca="1">VLOOKUP(Table3[[#This Row],[PRODUCT ID]],Table1[[PRODUCT]:[SELLING PRICE]],5,FALSE)</f>
        <v>67.952061415789714</v>
      </c>
      <c r="L6330" s="16">
        <f ca="1">J6330*Table3[[#This Row],[QUANTITY]]</f>
        <v>144</v>
      </c>
      <c r="M6330" s="16">
        <f ca="1">K6330*Table3[[#This Row],[QUANTITY]]*(1-Table3[[#This Row],[DISCOUNT %]])</f>
        <v>534.89924230052918</v>
      </c>
      <c r="N6330" s="3">
        <f>DAY(Table3[[#This Row],[DATE]])</f>
        <v>30</v>
      </c>
      <c r="O6330" s="3" t="str">
        <f>TEXT(Table3[[#This Row],[DATE]],"mmm")</f>
        <v>Apr</v>
      </c>
      <c r="P6330" s="3">
        <f>YEAR(Table3[[#This Row],[DATE]])</f>
        <v>2038</v>
      </c>
    </row>
    <row r="6331" spans="1:16" x14ac:dyDescent="0.3">
      <c r="A6331" s="6">
        <v>50526</v>
      </c>
      <c r="B6331" s="7" t="s">
        <v>1088</v>
      </c>
      <c r="C6331" s="9">
        <f t="shared" ca="1" si="196"/>
        <v>13</v>
      </c>
      <c r="D6331" s="9" t="s">
        <v>2115</v>
      </c>
      <c r="E6331" s="9" t="s">
        <v>2116</v>
      </c>
      <c r="F6331" s="10">
        <f t="shared" ca="1" si="197"/>
        <v>5.4422615616892883E-3</v>
      </c>
      <c r="G6331" s="3" t="str">
        <f>VLOOKUP(Table3[[#This Row],[PRODUCT ID]],Table1[[PRODUCT]:[SELLING PRICE]],1,FALSE)</f>
        <v>Product36</v>
      </c>
      <c r="H6331" s="3" t="str">
        <f>VLOOKUP(Table3[[#This Row],[PRODUCT ID]],Table1[[PRODUCT]:[SELLING PRICE]],2,FALSE)</f>
        <v>Category2</v>
      </c>
      <c r="I6331" s="3" t="str">
        <f>VLOOKUP(Table3[[#This Row],[PRODUCT ID]],Table1[[PRODUCT]:[SELLING PRICE]],3,FALSE)</f>
        <v>Lt</v>
      </c>
      <c r="J6331" s="16">
        <f ca="1">VLOOKUP(Table3[[#This Row],[PRODUCT ID]],Table1[[PRODUCT]:[SELLING PRICE]],4,FALSE)</f>
        <v>78</v>
      </c>
      <c r="K6331" s="16">
        <f ca="1">VLOOKUP(Table3[[#This Row],[PRODUCT ID]],Table1[[PRODUCT]:[SELLING PRICE]],5,FALSE)</f>
        <v>38.077511302286901</v>
      </c>
      <c r="L6331" s="16">
        <f ca="1">J6331*Table3[[#This Row],[QUANTITY]]</f>
        <v>1014</v>
      </c>
      <c r="M6331" s="16">
        <f ca="1">K6331*Table3[[#This Row],[QUANTITY]]*(1-Table3[[#This Row],[DISCOUNT %]])</f>
        <v>492.31368584010181</v>
      </c>
      <c r="N6331" s="3">
        <f>DAY(Table3[[#This Row],[DATE]])</f>
        <v>1</v>
      </c>
      <c r="O6331" s="3" t="str">
        <f>TEXT(Table3[[#This Row],[DATE]],"mmm")</f>
        <v>May</v>
      </c>
      <c r="P6331" s="3">
        <f>YEAR(Table3[[#This Row],[DATE]])</f>
        <v>2038</v>
      </c>
    </row>
    <row r="6332" spans="1:16" x14ac:dyDescent="0.3">
      <c r="A6332" s="6">
        <v>50527</v>
      </c>
      <c r="B6332" s="7" t="s">
        <v>1089</v>
      </c>
      <c r="C6332" s="9">
        <f t="shared" ca="1" si="196"/>
        <v>10</v>
      </c>
      <c r="D6332" s="9" t="s">
        <v>2117</v>
      </c>
      <c r="E6332" s="9" t="s">
        <v>2116</v>
      </c>
      <c r="F6332" s="10">
        <f t="shared" ca="1" si="197"/>
        <v>2.8577260530627393E-2</v>
      </c>
      <c r="G6332" s="3" t="str">
        <f>VLOOKUP(Table3[[#This Row],[PRODUCT ID]],Table1[[PRODUCT]:[SELLING PRICE]],1,FALSE)</f>
        <v>Product37</v>
      </c>
      <c r="H6332" s="3" t="str">
        <f>VLOOKUP(Table3[[#This Row],[PRODUCT ID]],Table1[[PRODUCT]:[SELLING PRICE]],2,FALSE)</f>
        <v>Category3</v>
      </c>
      <c r="I6332" s="3" t="str">
        <f>VLOOKUP(Table3[[#This Row],[PRODUCT ID]],Table1[[PRODUCT]:[SELLING PRICE]],3,FALSE)</f>
        <v>Kg</v>
      </c>
      <c r="J6332" s="16">
        <f ca="1">VLOOKUP(Table3[[#This Row],[PRODUCT ID]],Table1[[PRODUCT]:[SELLING PRICE]],4,FALSE)</f>
        <v>28</v>
      </c>
      <c r="K6332" s="16">
        <f ca="1">VLOOKUP(Table3[[#This Row],[PRODUCT ID]],Table1[[PRODUCT]:[SELLING PRICE]],5,FALSE)</f>
        <v>82.859415667732179</v>
      </c>
      <c r="L6332" s="16">
        <f ca="1">J6332*Table3[[#This Row],[QUANTITY]]</f>
        <v>280</v>
      </c>
      <c r="M6332" s="16">
        <f ca="1">K6332*Table3[[#This Row],[QUANTITY]]*(1-Table3[[#This Row],[DISCOUNT %]])</f>
        <v>804.91520558779848</v>
      </c>
      <c r="N6332" s="3">
        <f>DAY(Table3[[#This Row],[DATE]])</f>
        <v>2</v>
      </c>
      <c r="O6332" s="3" t="str">
        <f>TEXT(Table3[[#This Row],[DATE]],"mmm")</f>
        <v>May</v>
      </c>
      <c r="P6332" s="3">
        <f>YEAR(Table3[[#This Row],[DATE]])</f>
        <v>2038</v>
      </c>
    </row>
    <row r="6333" spans="1:16" x14ac:dyDescent="0.3">
      <c r="A6333" s="6">
        <v>50528</v>
      </c>
      <c r="B6333" s="7" t="s">
        <v>1090</v>
      </c>
      <c r="C6333" s="9">
        <f t="shared" ca="1" si="196"/>
        <v>6</v>
      </c>
      <c r="D6333" s="9" t="s">
        <v>2117</v>
      </c>
      <c r="E6333" s="9" t="s">
        <v>2116</v>
      </c>
      <c r="F6333" s="10">
        <f t="shared" ca="1" si="197"/>
        <v>4.5248432423033889E-3</v>
      </c>
      <c r="G6333" s="3" t="str">
        <f>VLOOKUP(Table3[[#This Row],[PRODUCT ID]],Table1[[PRODUCT]:[SELLING PRICE]],1,FALSE)</f>
        <v>Product38</v>
      </c>
      <c r="H6333" s="3" t="str">
        <f>VLOOKUP(Table3[[#This Row],[PRODUCT ID]],Table1[[PRODUCT]:[SELLING PRICE]],2,FALSE)</f>
        <v>Category4</v>
      </c>
      <c r="I6333" s="3" t="str">
        <f>VLOOKUP(Table3[[#This Row],[PRODUCT ID]],Table1[[PRODUCT]:[SELLING PRICE]],3,FALSE)</f>
        <v>Lt</v>
      </c>
      <c r="J6333" s="16">
        <f ca="1">VLOOKUP(Table3[[#This Row],[PRODUCT ID]],Table1[[PRODUCT]:[SELLING PRICE]],4,FALSE)</f>
        <v>69</v>
      </c>
      <c r="K6333" s="16">
        <f ca="1">VLOOKUP(Table3[[#This Row],[PRODUCT ID]],Table1[[PRODUCT]:[SELLING PRICE]],5,FALSE)</f>
        <v>122.90793740136128</v>
      </c>
      <c r="L6333" s="16">
        <f ca="1">J6333*Table3[[#This Row],[QUANTITY]]</f>
        <v>414</v>
      </c>
      <c r="M6333" s="16">
        <f ca="1">K6333*Table3[[#This Row],[QUANTITY]]*(1-Table3[[#This Row],[DISCOUNT %]])</f>
        <v>734.11078950831177</v>
      </c>
      <c r="N6333" s="3">
        <f>DAY(Table3[[#This Row],[DATE]])</f>
        <v>3</v>
      </c>
      <c r="O6333" s="3" t="str">
        <f>TEXT(Table3[[#This Row],[DATE]],"mmm")</f>
        <v>May</v>
      </c>
      <c r="P6333" s="3">
        <f>YEAR(Table3[[#This Row],[DATE]])</f>
        <v>2038</v>
      </c>
    </row>
    <row r="6334" spans="1:16" x14ac:dyDescent="0.3">
      <c r="A6334" s="6">
        <v>50529</v>
      </c>
      <c r="B6334" s="7" t="s">
        <v>1091</v>
      </c>
      <c r="C6334" s="9">
        <f t="shared" ca="1" si="196"/>
        <v>1</v>
      </c>
      <c r="D6334" s="9" t="s">
        <v>2116</v>
      </c>
      <c r="E6334" s="9" t="s">
        <v>2118</v>
      </c>
      <c r="F6334" s="10">
        <f t="shared" ca="1" si="197"/>
        <v>9.5194047603135795E-2</v>
      </c>
      <c r="G6334" s="3" t="str">
        <f>VLOOKUP(Table3[[#This Row],[PRODUCT ID]],Table1[[PRODUCT]:[SELLING PRICE]],1,FALSE)</f>
        <v>Product39</v>
      </c>
      <c r="H6334" s="3" t="str">
        <f>VLOOKUP(Table3[[#This Row],[PRODUCT ID]],Table1[[PRODUCT]:[SELLING PRICE]],2,FALSE)</f>
        <v>Category5</v>
      </c>
      <c r="I6334" s="3" t="str">
        <f>VLOOKUP(Table3[[#This Row],[PRODUCT ID]],Table1[[PRODUCT]:[SELLING PRICE]],3,FALSE)</f>
        <v>Ft</v>
      </c>
      <c r="J6334" s="16">
        <f ca="1">VLOOKUP(Table3[[#This Row],[PRODUCT ID]],Table1[[PRODUCT]:[SELLING PRICE]],4,FALSE)</f>
        <v>174</v>
      </c>
      <c r="K6334" s="16">
        <f ca="1">VLOOKUP(Table3[[#This Row],[PRODUCT ID]],Table1[[PRODUCT]:[SELLING PRICE]],5,FALSE)</f>
        <v>249.3767555462739</v>
      </c>
      <c r="L6334" s="16">
        <f ca="1">J6334*Table3[[#This Row],[QUANTITY]]</f>
        <v>174</v>
      </c>
      <c r="M6334" s="16">
        <f ca="1">K6334*Table3[[#This Row],[QUANTITY]]*(1-Table3[[#This Row],[DISCOUNT %]])</f>
        <v>225.63757280768635</v>
      </c>
      <c r="N6334" s="3">
        <f>DAY(Table3[[#This Row],[DATE]])</f>
        <v>4</v>
      </c>
      <c r="O6334" s="3" t="str">
        <f>TEXT(Table3[[#This Row],[DATE]],"mmm")</f>
        <v>May</v>
      </c>
      <c r="P6334" s="3">
        <f>YEAR(Table3[[#This Row],[DATE]])</f>
        <v>2038</v>
      </c>
    </row>
    <row r="6335" spans="1:16" x14ac:dyDescent="0.3">
      <c r="A6335" s="6">
        <v>50530</v>
      </c>
      <c r="B6335" s="7" t="s">
        <v>1092</v>
      </c>
      <c r="C6335" s="9">
        <f t="shared" ca="1" si="196"/>
        <v>2</v>
      </c>
      <c r="D6335" s="9" t="s">
        <v>2116</v>
      </c>
      <c r="E6335" s="9" t="s">
        <v>2116</v>
      </c>
      <c r="F6335" s="10">
        <f t="shared" ca="1" si="197"/>
        <v>8.1554378180980616E-2</v>
      </c>
      <c r="G6335" s="3" t="str">
        <f>VLOOKUP(Table3[[#This Row],[PRODUCT ID]],Table1[[PRODUCT]:[SELLING PRICE]],1,FALSE)</f>
        <v>Product40</v>
      </c>
      <c r="H6335" s="3" t="str">
        <f>VLOOKUP(Table3[[#This Row],[PRODUCT ID]],Table1[[PRODUCT]:[SELLING PRICE]],2,FALSE)</f>
        <v>Category1</v>
      </c>
      <c r="I6335" s="3" t="str">
        <f>VLOOKUP(Table3[[#This Row],[PRODUCT ID]],Table1[[PRODUCT]:[SELLING PRICE]],3,FALSE)</f>
        <v>Kg</v>
      </c>
      <c r="J6335" s="16">
        <f ca="1">VLOOKUP(Table3[[#This Row],[PRODUCT ID]],Table1[[PRODUCT]:[SELLING PRICE]],4,FALSE)</f>
        <v>81</v>
      </c>
      <c r="K6335" s="16">
        <f ca="1">VLOOKUP(Table3[[#This Row],[PRODUCT ID]],Table1[[PRODUCT]:[SELLING PRICE]],5,FALSE)</f>
        <v>74.100005148027847</v>
      </c>
      <c r="L6335" s="16">
        <f ca="1">J6335*Table3[[#This Row],[QUANTITY]]</f>
        <v>162</v>
      </c>
      <c r="M6335" s="16">
        <f ca="1">K6335*Table3[[#This Row],[QUANTITY]]*(1-Table3[[#This Row],[DISCOUNT %]])</f>
        <v>136.11365060994595</v>
      </c>
      <c r="N6335" s="3">
        <f>DAY(Table3[[#This Row],[DATE]])</f>
        <v>5</v>
      </c>
      <c r="O6335" s="3" t="str">
        <f>TEXT(Table3[[#This Row],[DATE]],"mmm")</f>
        <v>May</v>
      </c>
      <c r="P6335" s="3">
        <f>YEAR(Table3[[#This Row],[DATE]])</f>
        <v>2038</v>
      </c>
    </row>
    <row r="6336" spans="1:16" x14ac:dyDescent="0.3">
      <c r="A6336" s="6">
        <v>50531</v>
      </c>
      <c r="B6336" s="7" t="s">
        <v>1093</v>
      </c>
      <c r="C6336" s="9">
        <f t="shared" ca="1" si="196"/>
        <v>1</v>
      </c>
      <c r="D6336" s="9" t="s">
        <v>2116</v>
      </c>
      <c r="E6336" s="9" t="s">
        <v>2116</v>
      </c>
      <c r="F6336" s="10">
        <f t="shared" ca="1" si="197"/>
        <v>7.188251656044857E-2</v>
      </c>
      <c r="G6336" s="3" t="str">
        <f>VLOOKUP(Table3[[#This Row],[PRODUCT ID]],Table1[[PRODUCT]:[SELLING PRICE]],1,FALSE)</f>
        <v>Product41</v>
      </c>
      <c r="H6336" s="3" t="str">
        <f>VLOOKUP(Table3[[#This Row],[PRODUCT ID]],Table1[[PRODUCT]:[SELLING PRICE]],2,FALSE)</f>
        <v>Category2</v>
      </c>
      <c r="I6336" s="3" t="str">
        <f>VLOOKUP(Table3[[#This Row],[PRODUCT ID]],Table1[[PRODUCT]:[SELLING PRICE]],3,FALSE)</f>
        <v>No</v>
      </c>
      <c r="J6336" s="16">
        <f ca="1">VLOOKUP(Table3[[#This Row],[PRODUCT ID]],Table1[[PRODUCT]:[SELLING PRICE]],4,FALSE)</f>
        <v>100</v>
      </c>
      <c r="K6336" s="16">
        <f ca="1">VLOOKUP(Table3[[#This Row],[PRODUCT ID]],Table1[[PRODUCT]:[SELLING PRICE]],5,FALSE)</f>
        <v>280.00943860432801</v>
      </c>
      <c r="L6336" s="16">
        <f ca="1">J6336*Table3[[#This Row],[QUANTITY]]</f>
        <v>100</v>
      </c>
      <c r="M6336" s="16">
        <f ca="1">K6336*Table3[[#This Row],[QUANTITY]]*(1-Table3[[#This Row],[DISCOUNT %]])</f>
        <v>259.88165549677052</v>
      </c>
      <c r="N6336" s="3">
        <f>DAY(Table3[[#This Row],[DATE]])</f>
        <v>6</v>
      </c>
      <c r="O6336" s="3" t="str">
        <f>TEXT(Table3[[#This Row],[DATE]],"mmm")</f>
        <v>May</v>
      </c>
      <c r="P6336" s="3">
        <f>YEAR(Table3[[#This Row],[DATE]])</f>
        <v>2038</v>
      </c>
    </row>
    <row r="6337" spans="1:16" x14ac:dyDescent="0.3">
      <c r="A6337" s="6">
        <v>50532</v>
      </c>
      <c r="B6337" s="7" t="s">
        <v>1094</v>
      </c>
      <c r="C6337" s="9">
        <f t="shared" ca="1" si="196"/>
        <v>3</v>
      </c>
      <c r="D6337" s="9" t="s">
        <v>2116</v>
      </c>
      <c r="E6337" s="9" t="s">
        <v>2116</v>
      </c>
      <c r="F6337" s="10">
        <f t="shared" ca="1" si="197"/>
        <v>3.621469663848649E-2</v>
      </c>
      <c r="G6337" s="3" t="str">
        <f>VLOOKUP(Table3[[#This Row],[PRODUCT ID]],Table1[[PRODUCT]:[SELLING PRICE]],1,FALSE)</f>
        <v>Product42</v>
      </c>
      <c r="H6337" s="3" t="str">
        <f>VLOOKUP(Table3[[#This Row],[PRODUCT ID]],Table1[[PRODUCT]:[SELLING PRICE]],2,FALSE)</f>
        <v>Category3</v>
      </c>
      <c r="I6337" s="3" t="str">
        <f>VLOOKUP(Table3[[#This Row],[PRODUCT ID]],Table1[[PRODUCT]:[SELLING PRICE]],3,FALSE)</f>
        <v>No</v>
      </c>
      <c r="J6337" s="16">
        <f ca="1">VLOOKUP(Table3[[#This Row],[PRODUCT ID]],Table1[[PRODUCT]:[SELLING PRICE]],4,FALSE)</f>
        <v>165</v>
      </c>
      <c r="K6337" s="16">
        <f ca="1">VLOOKUP(Table3[[#This Row],[PRODUCT ID]],Table1[[PRODUCT]:[SELLING PRICE]],5,FALSE)</f>
        <v>236.13195156418752</v>
      </c>
      <c r="L6337" s="16">
        <f ca="1">J6337*Table3[[#This Row],[QUANTITY]]</f>
        <v>495</v>
      </c>
      <c r="M6337" s="16">
        <f ca="1">K6337*Table3[[#This Row],[QUANTITY]]*(1-Table3[[#This Row],[DISCOUNT %]])</f>
        <v>682.74151371491007</v>
      </c>
      <c r="N6337" s="3">
        <f>DAY(Table3[[#This Row],[DATE]])</f>
        <v>7</v>
      </c>
      <c r="O6337" s="3" t="str">
        <f>TEXT(Table3[[#This Row],[DATE]],"mmm")</f>
        <v>May</v>
      </c>
      <c r="P6337" s="3">
        <f>YEAR(Table3[[#This Row],[DATE]])</f>
        <v>2038</v>
      </c>
    </row>
    <row r="6338" spans="1:16" x14ac:dyDescent="0.3">
      <c r="A6338" s="6">
        <v>50533</v>
      </c>
      <c r="B6338" s="7" t="s">
        <v>1095</v>
      </c>
      <c r="C6338" s="9">
        <f t="shared" ca="1" si="196"/>
        <v>15</v>
      </c>
      <c r="D6338" s="9" t="s">
        <v>2115</v>
      </c>
      <c r="E6338" s="9" t="s">
        <v>2116</v>
      </c>
      <c r="F6338" s="10">
        <f t="shared" ca="1" si="197"/>
        <v>3.7423634385022166E-3</v>
      </c>
      <c r="G6338" s="3" t="str">
        <f>VLOOKUP(Table3[[#This Row],[PRODUCT ID]],Table1[[PRODUCT]:[SELLING PRICE]],1,FALSE)</f>
        <v>Product43</v>
      </c>
      <c r="H6338" s="3" t="str">
        <f>VLOOKUP(Table3[[#This Row],[PRODUCT ID]],Table1[[PRODUCT]:[SELLING PRICE]],2,FALSE)</f>
        <v>Category4</v>
      </c>
      <c r="I6338" s="3" t="str">
        <f>VLOOKUP(Table3[[#This Row],[PRODUCT ID]],Table1[[PRODUCT]:[SELLING PRICE]],3,FALSE)</f>
        <v>Ft</v>
      </c>
      <c r="J6338" s="16">
        <f ca="1">VLOOKUP(Table3[[#This Row],[PRODUCT ID]],Table1[[PRODUCT]:[SELLING PRICE]],4,FALSE)</f>
        <v>235</v>
      </c>
      <c r="K6338" s="16">
        <f ca="1">VLOOKUP(Table3[[#This Row],[PRODUCT ID]],Table1[[PRODUCT]:[SELLING PRICE]],5,FALSE)</f>
        <v>54.405885280571169</v>
      </c>
      <c r="L6338" s="16">
        <f ca="1">J6338*Table3[[#This Row],[QUANTITY]]</f>
        <v>3525</v>
      </c>
      <c r="M6338" s="16">
        <f ca="1">K6338*Table3[[#This Row],[QUANTITY]]*(1-Table3[[#This Row],[DISCOUNT %]])</f>
        <v>813.03418026986719</v>
      </c>
      <c r="N6338" s="3">
        <f>DAY(Table3[[#This Row],[DATE]])</f>
        <v>8</v>
      </c>
      <c r="O6338" s="3" t="str">
        <f>TEXT(Table3[[#This Row],[DATE]],"mmm")</f>
        <v>May</v>
      </c>
      <c r="P6338" s="3">
        <f>YEAR(Table3[[#This Row],[DATE]])</f>
        <v>2038</v>
      </c>
    </row>
    <row r="6339" spans="1:16" x14ac:dyDescent="0.3">
      <c r="A6339" s="6">
        <v>50534</v>
      </c>
      <c r="B6339" s="7" t="s">
        <v>1096</v>
      </c>
      <c r="C6339" s="9">
        <f t="shared" ref="C6339:C6402" ca="1" si="198">RANDBETWEEN(1,15)</f>
        <v>12</v>
      </c>
      <c r="D6339" s="9" t="s">
        <v>2116</v>
      </c>
      <c r="E6339" s="9" t="s">
        <v>2116</v>
      </c>
      <c r="F6339" s="10">
        <f t="shared" ref="F6339:F6402" ca="1" si="199">RAND()*(0.1)</f>
        <v>2.7666030136760156E-2</v>
      </c>
      <c r="G6339" s="3" t="str">
        <f>VLOOKUP(Table3[[#This Row],[PRODUCT ID]],Table1[[PRODUCT]:[SELLING PRICE]],1,FALSE)</f>
        <v>Product44</v>
      </c>
      <c r="H6339" s="3" t="str">
        <f>VLOOKUP(Table3[[#This Row],[PRODUCT ID]],Table1[[PRODUCT]:[SELLING PRICE]],2,FALSE)</f>
        <v>Category5</v>
      </c>
      <c r="I6339" s="3" t="str">
        <f>VLOOKUP(Table3[[#This Row],[PRODUCT ID]],Table1[[PRODUCT]:[SELLING PRICE]],3,FALSE)</f>
        <v>No</v>
      </c>
      <c r="J6339" s="16">
        <f ca="1">VLOOKUP(Table3[[#This Row],[PRODUCT ID]],Table1[[PRODUCT]:[SELLING PRICE]],4,FALSE)</f>
        <v>65</v>
      </c>
      <c r="K6339" s="16">
        <f ca="1">VLOOKUP(Table3[[#This Row],[PRODUCT ID]],Table1[[PRODUCT]:[SELLING PRICE]],5,FALSE)</f>
        <v>237.67652147178299</v>
      </c>
      <c r="L6339" s="16">
        <f ca="1">J6339*Table3[[#This Row],[QUANTITY]]</f>
        <v>780</v>
      </c>
      <c r="M6339" s="16">
        <f ca="1">K6339*Table3[[#This Row],[QUANTITY]]*(1-Table3[[#This Row],[DISCOUNT %]])</f>
        <v>2773.211467991332</v>
      </c>
      <c r="N6339" s="3">
        <f>DAY(Table3[[#This Row],[DATE]])</f>
        <v>9</v>
      </c>
      <c r="O6339" s="3" t="str">
        <f>TEXT(Table3[[#This Row],[DATE]],"mmm")</f>
        <v>May</v>
      </c>
      <c r="P6339" s="3">
        <f>YEAR(Table3[[#This Row],[DATE]])</f>
        <v>2038</v>
      </c>
    </row>
    <row r="6340" spans="1:16" x14ac:dyDescent="0.3">
      <c r="A6340" s="6">
        <v>50535</v>
      </c>
      <c r="B6340" s="7" t="s">
        <v>1097</v>
      </c>
      <c r="C6340" s="9">
        <f t="shared" ca="1" si="198"/>
        <v>2</v>
      </c>
      <c r="D6340" s="9" t="s">
        <v>2117</v>
      </c>
      <c r="E6340" s="9" t="s">
        <v>2118</v>
      </c>
      <c r="F6340" s="10">
        <f t="shared" ca="1" si="199"/>
        <v>1.0679445076183125E-3</v>
      </c>
      <c r="G6340" s="3" t="str">
        <f>VLOOKUP(Table3[[#This Row],[PRODUCT ID]],Table1[[PRODUCT]:[SELLING PRICE]],1,FALSE)</f>
        <v>Product45</v>
      </c>
      <c r="H6340" s="3" t="str">
        <f>VLOOKUP(Table3[[#This Row],[PRODUCT ID]],Table1[[PRODUCT]:[SELLING PRICE]],2,FALSE)</f>
        <v>Category1</v>
      </c>
      <c r="I6340" s="3" t="str">
        <f>VLOOKUP(Table3[[#This Row],[PRODUCT ID]],Table1[[PRODUCT]:[SELLING PRICE]],3,FALSE)</f>
        <v>Kg</v>
      </c>
      <c r="J6340" s="16">
        <f ca="1">VLOOKUP(Table3[[#This Row],[PRODUCT ID]],Table1[[PRODUCT]:[SELLING PRICE]],4,FALSE)</f>
        <v>28</v>
      </c>
      <c r="K6340" s="16">
        <f ca="1">VLOOKUP(Table3[[#This Row],[PRODUCT ID]],Table1[[PRODUCT]:[SELLING PRICE]],5,FALSE)</f>
        <v>202.85401285198745</v>
      </c>
      <c r="L6340" s="16">
        <f ca="1">J6340*Table3[[#This Row],[QUANTITY]]</f>
        <v>56</v>
      </c>
      <c r="M6340" s="16">
        <f ca="1">K6340*Table3[[#This Row],[QUANTITY]]*(1-Table3[[#This Row],[DISCOUNT %]])</f>
        <v>405.27475204622766</v>
      </c>
      <c r="N6340" s="3">
        <f>DAY(Table3[[#This Row],[DATE]])</f>
        <v>10</v>
      </c>
      <c r="O6340" s="3" t="str">
        <f>TEXT(Table3[[#This Row],[DATE]],"mmm")</f>
        <v>May</v>
      </c>
      <c r="P6340" s="3">
        <f>YEAR(Table3[[#This Row],[DATE]])</f>
        <v>2038</v>
      </c>
    </row>
    <row r="6341" spans="1:16" x14ac:dyDescent="0.3">
      <c r="A6341" s="6">
        <v>50536</v>
      </c>
      <c r="B6341" s="7" t="s">
        <v>1098</v>
      </c>
      <c r="C6341" s="9">
        <f t="shared" ca="1" si="198"/>
        <v>4</v>
      </c>
      <c r="D6341" s="9" t="s">
        <v>2115</v>
      </c>
      <c r="E6341" s="9" t="s">
        <v>2118</v>
      </c>
      <c r="F6341" s="10">
        <f t="shared" ca="1" si="199"/>
        <v>7.3249688790198164E-2</v>
      </c>
      <c r="G6341" s="3" t="str">
        <f>VLOOKUP(Table3[[#This Row],[PRODUCT ID]],Table1[[PRODUCT]:[SELLING PRICE]],1,FALSE)</f>
        <v>Product46</v>
      </c>
      <c r="H6341" s="3" t="str">
        <f>VLOOKUP(Table3[[#This Row],[PRODUCT ID]],Table1[[PRODUCT]:[SELLING PRICE]],2,FALSE)</f>
        <v>Category2</v>
      </c>
      <c r="I6341" s="3" t="str">
        <f>VLOOKUP(Table3[[#This Row],[PRODUCT ID]],Table1[[PRODUCT]:[SELLING PRICE]],3,FALSE)</f>
        <v>Kg</v>
      </c>
      <c r="J6341" s="16">
        <f ca="1">VLOOKUP(Table3[[#This Row],[PRODUCT ID]],Table1[[PRODUCT]:[SELLING PRICE]],4,FALSE)</f>
        <v>95</v>
      </c>
      <c r="K6341" s="16">
        <f ca="1">VLOOKUP(Table3[[#This Row],[PRODUCT ID]],Table1[[PRODUCT]:[SELLING PRICE]],5,FALSE)</f>
        <v>80.749998389385993</v>
      </c>
      <c r="L6341" s="16">
        <f ca="1">J6341*Table3[[#This Row],[QUANTITY]]</f>
        <v>380</v>
      </c>
      <c r="M6341" s="16">
        <f ca="1">K6341*Table3[[#This Row],[QUANTITY]]*(1-Table3[[#This Row],[DISCOUNT %]])</f>
        <v>299.34034455021788</v>
      </c>
      <c r="N6341" s="3">
        <f>DAY(Table3[[#This Row],[DATE]])</f>
        <v>11</v>
      </c>
      <c r="O6341" s="3" t="str">
        <f>TEXT(Table3[[#This Row],[DATE]],"mmm")</f>
        <v>May</v>
      </c>
      <c r="P6341" s="3">
        <f>YEAR(Table3[[#This Row],[DATE]])</f>
        <v>2038</v>
      </c>
    </row>
    <row r="6342" spans="1:16" x14ac:dyDescent="0.3">
      <c r="A6342" s="6">
        <v>50537</v>
      </c>
      <c r="B6342" s="7" t="s">
        <v>1099</v>
      </c>
      <c r="C6342" s="9">
        <f t="shared" ca="1" si="198"/>
        <v>15</v>
      </c>
      <c r="D6342" s="9" t="s">
        <v>2115</v>
      </c>
      <c r="E6342" s="9" t="s">
        <v>2116</v>
      </c>
      <c r="F6342" s="10">
        <f t="shared" ca="1" si="199"/>
        <v>1.8911834703706689E-2</v>
      </c>
      <c r="G6342" s="3" t="str">
        <f>VLOOKUP(Table3[[#This Row],[PRODUCT ID]],Table1[[PRODUCT]:[SELLING PRICE]],1,FALSE)</f>
        <v>Product47</v>
      </c>
      <c r="H6342" s="3" t="str">
        <f>VLOOKUP(Table3[[#This Row],[PRODUCT ID]],Table1[[PRODUCT]:[SELLING PRICE]],2,FALSE)</f>
        <v>Category3</v>
      </c>
      <c r="I6342" s="3" t="str">
        <f>VLOOKUP(Table3[[#This Row],[PRODUCT ID]],Table1[[PRODUCT]:[SELLING PRICE]],3,FALSE)</f>
        <v>Lt</v>
      </c>
      <c r="J6342" s="16">
        <f ca="1">VLOOKUP(Table3[[#This Row],[PRODUCT ID]],Table1[[PRODUCT]:[SELLING PRICE]],4,FALSE)</f>
        <v>193</v>
      </c>
      <c r="K6342" s="16">
        <f ca="1">VLOOKUP(Table3[[#This Row],[PRODUCT ID]],Table1[[PRODUCT]:[SELLING PRICE]],5,FALSE)</f>
        <v>229.10222400083353</v>
      </c>
      <c r="L6342" s="16">
        <f ca="1">J6342*Table3[[#This Row],[QUANTITY]]</f>
        <v>2895</v>
      </c>
      <c r="M6342" s="16">
        <f ca="1">K6342*Table3[[#This Row],[QUANTITY]]*(1-Table3[[#This Row],[DISCOUNT %]])</f>
        <v>3371.5422091541727</v>
      </c>
      <c r="N6342" s="3">
        <f>DAY(Table3[[#This Row],[DATE]])</f>
        <v>12</v>
      </c>
      <c r="O6342" s="3" t="str">
        <f>TEXT(Table3[[#This Row],[DATE]],"mmm")</f>
        <v>May</v>
      </c>
      <c r="P6342" s="3">
        <f>YEAR(Table3[[#This Row],[DATE]])</f>
        <v>2038</v>
      </c>
    </row>
    <row r="6343" spans="1:16" x14ac:dyDescent="0.3">
      <c r="A6343" s="6">
        <v>50538</v>
      </c>
      <c r="B6343" s="7" t="s">
        <v>1100</v>
      </c>
      <c r="C6343" s="9">
        <f t="shared" ca="1" si="198"/>
        <v>10</v>
      </c>
      <c r="D6343" s="9" t="s">
        <v>2115</v>
      </c>
      <c r="E6343" s="9" t="s">
        <v>2116</v>
      </c>
      <c r="F6343" s="10">
        <f t="shared" ca="1" si="199"/>
        <v>9.3953189198712657E-3</v>
      </c>
      <c r="G6343" s="3" t="str">
        <f>VLOOKUP(Table3[[#This Row],[PRODUCT ID]],Table1[[PRODUCT]:[SELLING PRICE]],1,FALSE)</f>
        <v>Product48</v>
      </c>
      <c r="H6343" s="3" t="str">
        <f>VLOOKUP(Table3[[#This Row],[PRODUCT ID]],Table1[[PRODUCT]:[SELLING PRICE]],2,FALSE)</f>
        <v>Category4</v>
      </c>
      <c r="I6343" s="3" t="str">
        <f>VLOOKUP(Table3[[#This Row],[PRODUCT ID]],Table1[[PRODUCT]:[SELLING PRICE]],3,FALSE)</f>
        <v>Kg</v>
      </c>
      <c r="J6343" s="16">
        <f ca="1">VLOOKUP(Table3[[#This Row],[PRODUCT ID]],Table1[[PRODUCT]:[SELLING PRICE]],4,FALSE)</f>
        <v>202</v>
      </c>
      <c r="K6343" s="16">
        <f ca="1">VLOOKUP(Table3[[#This Row],[PRODUCT ID]],Table1[[PRODUCT]:[SELLING PRICE]],5,FALSE)</f>
        <v>259.36061403077179</v>
      </c>
      <c r="L6343" s="16">
        <f ca="1">J6343*Table3[[#This Row],[QUANTITY]]</f>
        <v>2020</v>
      </c>
      <c r="M6343" s="16">
        <f ca="1">K6343*Table3[[#This Row],[QUANTITY]]*(1-Table3[[#This Row],[DISCOUNT %]])</f>
        <v>2569.2383834669904</v>
      </c>
      <c r="N6343" s="3">
        <f>DAY(Table3[[#This Row],[DATE]])</f>
        <v>13</v>
      </c>
      <c r="O6343" s="3" t="str">
        <f>TEXT(Table3[[#This Row],[DATE]],"mmm")</f>
        <v>May</v>
      </c>
      <c r="P6343" s="3">
        <f>YEAR(Table3[[#This Row],[DATE]])</f>
        <v>2038</v>
      </c>
    </row>
    <row r="6344" spans="1:16" x14ac:dyDescent="0.3">
      <c r="A6344" s="6">
        <v>50539</v>
      </c>
      <c r="B6344" s="7" t="s">
        <v>1101</v>
      </c>
      <c r="C6344" s="9">
        <f t="shared" ca="1" si="198"/>
        <v>4</v>
      </c>
      <c r="D6344" s="9" t="s">
        <v>2116</v>
      </c>
      <c r="E6344" s="9" t="s">
        <v>2116</v>
      </c>
      <c r="F6344" s="10">
        <f t="shared" ca="1" si="199"/>
        <v>2.6432712862618057E-2</v>
      </c>
      <c r="G6344" s="3" t="str">
        <f>VLOOKUP(Table3[[#This Row],[PRODUCT ID]],Table1[[PRODUCT]:[SELLING PRICE]],1,FALSE)</f>
        <v>Product49</v>
      </c>
      <c r="H6344" s="3" t="str">
        <f>VLOOKUP(Table3[[#This Row],[PRODUCT ID]],Table1[[PRODUCT]:[SELLING PRICE]],2,FALSE)</f>
        <v>Category1</v>
      </c>
      <c r="I6344" s="3" t="str">
        <f>VLOOKUP(Table3[[#This Row],[PRODUCT ID]],Table1[[PRODUCT]:[SELLING PRICE]],3,FALSE)</f>
        <v>Lt</v>
      </c>
      <c r="J6344" s="16">
        <f ca="1">VLOOKUP(Table3[[#This Row],[PRODUCT ID]],Table1[[PRODUCT]:[SELLING PRICE]],4,FALSE)</f>
        <v>181</v>
      </c>
      <c r="K6344" s="16">
        <f ca="1">VLOOKUP(Table3[[#This Row],[PRODUCT ID]],Table1[[PRODUCT]:[SELLING PRICE]],5,FALSE)</f>
        <v>247.82943673999284</v>
      </c>
      <c r="L6344" s="16">
        <f ca="1">J6344*Table3[[#This Row],[QUANTITY]]</f>
        <v>724</v>
      </c>
      <c r="M6344" s="16">
        <f ca="1">K6344*Table3[[#This Row],[QUANTITY]]*(1-Table3[[#This Row],[DISCOUNT %]])</f>
        <v>965.11452959896098</v>
      </c>
      <c r="N6344" s="3">
        <f>DAY(Table3[[#This Row],[DATE]])</f>
        <v>14</v>
      </c>
      <c r="O6344" s="3" t="str">
        <f>TEXT(Table3[[#This Row],[DATE]],"mmm")</f>
        <v>May</v>
      </c>
      <c r="P6344" s="3">
        <f>YEAR(Table3[[#This Row],[DATE]])</f>
        <v>2038</v>
      </c>
    </row>
    <row r="6345" spans="1:16" x14ac:dyDescent="0.3">
      <c r="A6345" s="6">
        <v>50540</v>
      </c>
      <c r="B6345" s="7" t="s">
        <v>1102</v>
      </c>
      <c r="C6345" s="9">
        <f t="shared" ca="1" si="198"/>
        <v>1</v>
      </c>
      <c r="D6345" s="9" t="s">
        <v>2116</v>
      </c>
      <c r="E6345" s="9" t="s">
        <v>2116</v>
      </c>
      <c r="F6345" s="10">
        <f t="shared" ca="1" si="199"/>
        <v>4.8326389400580531E-2</v>
      </c>
      <c r="G6345" s="3" t="str">
        <f>VLOOKUP(Table3[[#This Row],[PRODUCT ID]],Table1[[PRODUCT]:[SELLING PRICE]],1,FALSE)</f>
        <v>Product50</v>
      </c>
      <c r="H6345" s="3" t="str">
        <f>VLOOKUP(Table3[[#This Row],[PRODUCT ID]],Table1[[PRODUCT]:[SELLING PRICE]],2,FALSE)</f>
        <v>Category2</v>
      </c>
      <c r="I6345" s="3" t="str">
        <f>VLOOKUP(Table3[[#This Row],[PRODUCT ID]],Table1[[PRODUCT]:[SELLING PRICE]],3,FALSE)</f>
        <v>Ft</v>
      </c>
      <c r="J6345" s="16">
        <f ca="1">VLOOKUP(Table3[[#This Row],[PRODUCT ID]],Table1[[PRODUCT]:[SELLING PRICE]],4,FALSE)</f>
        <v>147</v>
      </c>
      <c r="K6345" s="16">
        <f ca="1">VLOOKUP(Table3[[#This Row],[PRODUCT ID]],Table1[[PRODUCT]:[SELLING PRICE]],5,FALSE)</f>
        <v>33.423461830483042</v>
      </c>
      <c r="L6345" s="16">
        <f ca="1">J6345*Table3[[#This Row],[QUANTITY]]</f>
        <v>147</v>
      </c>
      <c r="M6345" s="16">
        <f ca="1">K6345*Table3[[#This Row],[QUANTITY]]*(1-Table3[[#This Row],[DISCOUNT %]])</f>
        <v>31.808226598947677</v>
      </c>
      <c r="N6345" s="3">
        <f>DAY(Table3[[#This Row],[DATE]])</f>
        <v>15</v>
      </c>
      <c r="O6345" s="3" t="str">
        <f>TEXT(Table3[[#This Row],[DATE]],"mmm")</f>
        <v>May</v>
      </c>
      <c r="P6345" s="3">
        <f>YEAR(Table3[[#This Row],[DATE]])</f>
        <v>2038</v>
      </c>
    </row>
    <row r="6346" spans="1:16" x14ac:dyDescent="0.3">
      <c r="A6346" s="6">
        <v>50541</v>
      </c>
      <c r="B6346" s="7" t="s">
        <v>1103</v>
      </c>
      <c r="C6346" s="9">
        <f t="shared" ca="1" si="198"/>
        <v>12</v>
      </c>
      <c r="D6346" s="9" t="s">
        <v>2116</v>
      </c>
      <c r="E6346" s="9" t="s">
        <v>2118</v>
      </c>
      <c r="F6346" s="10">
        <f t="shared" ca="1" si="199"/>
        <v>2.4966049868965834E-2</v>
      </c>
      <c r="G6346" s="3" t="str">
        <f>VLOOKUP(Table3[[#This Row],[PRODUCT ID]],Table1[[PRODUCT]:[SELLING PRICE]],1,FALSE)</f>
        <v>Product51</v>
      </c>
      <c r="H6346" s="3" t="str">
        <f>VLOOKUP(Table3[[#This Row],[PRODUCT ID]],Table1[[PRODUCT]:[SELLING PRICE]],2,FALSE)</f>
        <v>Category3</v>
      </c>
      <c r="I6346" s="3" t="str">
        <f>VLOOKUP(Table3[[#This Row],[PRODUCT ID]],Table1[[PRODUCT]:[SELLING PRICE]],3,FALSE)</f>
        <v>Kg</v>
      </c>
      <c r="J6346" s="16">
        <f ca="1">VLOOKUP(Table3[[#This Row],[PRODUCT ID]],Table1[[PRODUCT]:[SELLING PRICE]],4,FALSE)</f>
        <v>178</v>
      </c>
      <c r="K6346" s="16">
        <f ca="1">VLOOKUP(Table3[[#This Row],[PRODUCT ID]],Table1[[PRODUCT]:[SELLING PRICE]],5,FALSE)</f>
        <v>79.53213906016525</v>
      </c>
      <c r="L6346" s="16">
        <f ca="1">J6346*Table3[[#This Row],[QUANTITY]]</f>
        <v>2136</v>
      </c>
      <c r="M6346" s="16">
        <f ca="1">K6346*Table3[[#This Row],[QUANTITY]]*(1-Table3[[#This Row],[DISCOUNT %]])</f>
        <v>930.55842852244359</v>
      </c>
      <c r="N6346" s="3">
        <f>DAY(Table3[[#This Row],[DATE]])</f>
        <v>16</v>
      </c>
      <c r="O6346" s="3" t="str">
        <f>TEXT(Table3[[#This Row],[DATE]],"mmm")</f>
        <v>May</v>
      </c>
      <c r="P6346" s="3">
        <f>YEAR(Table3[[#This Row],[DATE]])</f>
        <v>2038</v>
      </c>
    </row>
    <row r="6347" spans="1:16" x14ac:dyDescent="0.3">
      <c r="A6347" s="6">
        <v>50542</v>
      </c>
      <c r="B6347" s="7" t="s">
        <v>1104</v>
      </c>
      <c r="C6347" s="9">
        <f t="shared" ca="1" si="198"/>
        <v>1</v>
      </c>
      <c r="D6347" s="9" t="s">
        <v>2115</v>
      </c>
      <c r="E6347" s="9" t="s">
        <v>2116</v>
      </c>
      <c r="F6347" s="10">
        <f t="shared" ca="1" si="199"/>
        <v>8.0985660451406025E-2</v>
      </c>
      <c r="G6347" s="3" t="str">
        <f>VLOOKUP(Table3[[#This Row],[PRODUCT ID]],Table1[[PRODUCT]:[SELLING PRICE]],1,FALSE)</f>
        <v>Product52</v>
      </c>
      <c r="H6347" s="3" t="str">
        <f>VLOOKUP(Table3[[#This Row],[PRODUCT ID]],Table1[[PRODUCT]:[SELLING PRICE]],2,FALSE)</f>
        <v>Category4</v>
      </c>
      <c r="I6347" s="3" t="str">
        <f>VLOOKUP(Table3[[#This Row],[PRODUCT ID]],Table1[[PRODUCT]:[SELLING PRICE]],3,FALSE)</f>
        <v>No</v>
      </c>
      <c r="J6347" s="16">
        <f ca="1">VLOOKUP(Table3[[#This Row],[PRODUCT ID]],Table1[[PRODUCT]:[SELLING PRICE]],4,FALSE)</f>
        <v>225</v>
      </c>
      <c r="K6347" s="16">
        <f ca="1">VLOOKUP(Table3[[#This Row],[PRODUCT ID]],Table1[[PRODUCT]:[SELLING PRICE]],5,FALSE)</f>
        <v>24.177150010451665</v>
      </c>
      <c r="L6347" s="16">
        <f ca="1">J6347*Table3[[#This Row],[QUANTITY]]</f>
        <v>225</v>
      </c>
      <c r="M6347" s="16">
        <f ca="1">K6347*Table3[[#This Row],[QUANTITY]]*(1-Table3[[#This Row],[DISCOUNT %]])</f>
        <v>22.219147549022519</v>
      </c>
      <c r="N6347" s="3">
        <f>DAY(Table3[[#This Row],[DATE]])</f>
        <v>17</v>
      </c>
      <c r="O6347" s="3" t="str">
        <f>TEXT(Table3[[#This Row],[DATE]],"mmm")</f>
        <v>May</v>
      </c>
      <c r="P6347" s="3">
        <f>YEAR(Table3[[#This Row],[DATE]])</f>
        <v>2038</v>
      </c>
    </row>
    <row r="6348" spans="1:16" x14ac:dyDescent="0.3">
      <c r="A6348" s="6">
        <v>50543</v>
      </c>
      <c r="B6348" s="7" t="s">
        <v>1105</v>
      </c>
      <c r="C6348" s="9">
        <f t="shared" ca="1" si="198"/>
        <v>11</v>
      </c>
      <c r="D6348" s="9" t="s">
        <v>2117</v>
      </c>
      <c r="E6348" s="9" t="s">
        <v>2116</v>
      </c>
      <c r="F6348" s="10">
        <f t="shared" ca="1" si="199"/>
        <v>1.1497590756902555E-2</v>
      </c>
      <c r="G6348" s="3" t="str">
        <f>VLOOKUP(Table3[[#This Row],[PRODUCT ID]],Table1[[PRODUCT]:[SELLING PRICE]],1,FALSE)</f>
        <v>Product53</v>
      </c>
      <c r="H6348" s="3" t="str">
        <f>VLOOKUP(Table3[[#This Row],[PRODUCT ID]],Table1[[PRODUCT]:[SELLING PRICE]],2,FALSE)</f>
        <v>Category5</v>
      </c>
      <c r="I6348" s="3" t="str">
        <f>VLOOKUP(Table3[[#This Row],[PRODUCT ID]],Table1[[PRODUCT]:[SELLING PRICE]],3,FALSE)</f>
        <v>No</v>
      </c>
      <c r="J6348" s="16">
        <f ca="1">VLOOKUP(Table3[[#This Row],[PRODUCT ID]],Table1[[PRODUCT]:[SELLING PRICE]],4,FALSE)</f>
        <v>188</v>
      </c>
      <c r="K6348" s="16">
        <f ca="1">VLOOKUP(Table3[[#This Row],[PRODUCT ID]],Table1[[PRODUCT]:[SELLING PRICE]],5,FALSE)</f>
        <v>314.69234918383364</v>
      </c>
      <c r="L6348" s="16">
        <f ca="1">J6348*Table3[[#This Row],[QUANTITY]]</f>
        <v>2068</v>
      </c>
      <c r="M6348" s="16">
        <f ca="1">K6348*Table3[[#This Row],[QUANTITY]]*(1-Table3[[#This Row],[DISCOUNT %]])</f>
        <v>3421.8155987244859</v>
      </c>
      <c r="N6348" s="3">
        <f>DAY(Table3[[#This Row],[DATE]])</f>
        <v>18</v>
      </c>
      <c r="O6348" s="3" t="str">
        <f>TEXT(Table3[[#This Row],[DATE]],"mmm")</f>
        <v>May</v>
      </c>
      <c r="P6348" s="3">
        <f>YEAR(Table3[[#This Row],[DATE]])</f>
        <v>2038</v>
      </c>
    </row>
    <row r="6349" spans="1:16" x14ac:dyDescent="0.3">
      <c r="A6349" s="6">
        <v>50544</v>
      </c>
      <c r="B6349" s="7" t="s">
        <v>1106</v>
      </c>
      <c r="C6349" s="9">
        <f t="shared" ca="1" si="198"/>
        <v>6</v>
      </c>
      <c r="D6349" s="9" t="s">
        <v>2117</v>
      </c>
      <c r="E6349" s="9" t="s">
        <v>2116</v>
      </c>
      <c r="F6349" s="10">
        <f t="shared" ca="1" si="199"/>
        <v>6.6587638201048224E-2</v>
      </c>
      <c r="G6349" s="3" t="str">
        <f>VLOOKUP(Table3[[#This Row],[PRODUCT ID]],Table1[[PRODUCT]:[SELLING PRICE]],1,FALSE)</f>
        <v>Product54</v>
      </c>
      <c r="H6349" s="3" t="str">
        <f>VLOOKUP(Table3[[#This Row],[PRODUCT ID]],Table1[[PRODUCT]:[SELLING PRICE]],2,FALSE)</f>
        <v>Category1</v>
      </c>
      <c r="I6349" s="3" t="str">
        <f>VLOOKUP(Table3[[#This Row],[PRODUCT ID]],Table1[[PRODUCT]:[SELLING PRICE]],3,FALSE)</f>
        <v>Ft</v>
      </c>
      <c r="J6349" s="16">
        <f ca="1">VLOOKUP(Table3[[#This Row],[PRODUCT ID]],Table1[[PRODUCT]:[SELLING PRICE]],4,FALSE)</f>
        <v>127</v>
      </c>
      <c r="K6349" s="16">
        <f ca="1">VLOOKUP(Table3[[#This Row],[PRODUCT ID]],Table1[[PRODUCT]:[SELLING PRICE]],5,FALSE)</f>
        <v>126.96135693843038</v>
      </c>
      <c r="L6349" s="16">
        <f ca="1">J6349*Table3[[#This Row],[QUANTITY]]</f>
        <v>762</v>
      </c>
      <c r="M6349" s="16">
        <f ca="1">K6349*Table3[[#This Row],[QUANTITY]]*(1-Table3[[#This Row],[DISCOUNT %]])</f>
        <v>711.04380022260023</v>
      </c>
      <c r="N6349" s="3">
        <f>DAY(Table3[[#This Row],[DATE]])</f>
        <v>19</v>
      </c>
      <c r="O6349" s="3" t="str">
        <f>TEXT(Table3[[#This Row],[DATE]],"mmm")</f>
        <v>May</v>
      </c>
      <c r="P6349" s="3">
        <f>YEAR(Table3[[#This Row],[DATE]])</f>
        <v>2038</v>
      </c>
    </row>
    <row r="6350" spans="1:16" x14ac:dyDescent="0.3">
      <c r="A6350" s="6">
        <v>50545</v>
      </c>
      <c r="B6350" s="7" t="s">
        <v>1107</v>
      </c>
      <c r="C6350" s="9">
        <f t="shared" ca="1" si="198"/>
        <v>13</v>
      </c>
      <c r="D6350" s="9" t="s">
        <v>2116</v>
      </c>
      <c r="E6350" s="9" t="s">
        <v>2116</v>
      </c>
      <c r="F6350" s="10">
        <f t="shared" ca="1" si="199"/>
        <v>2.471110946349413E-2</v>
      </c>
      <c r="G6350" s="3" t="str">
        <f>VLOOKUP(Table3[[#This Row],[PRODUCT ID]],Table1[[PRODUCT]:[SELLING PRICE]],1,FALSE)</f>
        <v>Product55</v>
      </c>
      <c r="H6350" s="3" t="str">
        <f>VLOOKUP(Table3[[#This Row],[PRODUCT ID]],Table1[[PRODUCT]:[SELLING PRICE]],2,FALSE)</f>
        <v>Category2</v>
      </c>
      <c r="I6350" s="3" t="str">
        <f>VLOOKUP(Table3[[#This Row],[PRODUCT ID]],Table1[[PRODUCT]:[SELLING PRICE]],3,FALSE)</f>
        <v>No</v>
      </c>
      <c r="J6350" s="16">
        <f ca="1">VLOOKUP(Table3[[#This Row],[PRODUCT ID]],Table1[[PRODUCT]:[SELLING PRICE]],4,FALSE)</f>
        <v>135</v>
      </c>
      <c r="K6350" s="16">
        <f ca="1">VLOOKUP(Table3[[#This Row],[PRODUCT ID]],Table1[[PRODUCT]:[SELLING PRICE]],5,FALSE)</f>
        <v>118.96395281134306</v>
      </c>
      <c r="L6350" s="16">
        <f ca="1">J6350*Table3[[#This Row],[QUANTITY]]</f>
        <v>1755</v>
      </c>
      <c r="M6350" s="16">
        <f ca="1">K6350*Table3[[#This Row],[QUANTITY]]*(1-Table3[[#This Row],[DISCOUNT %]])</f>
        <v>1508.3148801657562</v>
      </c>
      <c r="N6350" s="3">
        <f>DAY(Table3[[#This Row],[DATE]])</f>
        <v>20</v>
      </c>
      <c r="O6350" s="3" t="str">
        <f>TEXT(Table3[[#This Row],[DATE]],"mmm")</f>
        <v>May</v>
      </c>
      <c r="P6350" s="3">
        <f>YEAR(Table3[[#This Row],[DATE]])</f>
        <v>2038</v>
      </c>
    </row>
    <row r="6351" spans="1:16" x14ac:dyDescent="0.3">
      <c r="A6351" s="6">
        <v>50546</v>
      </c>
      <c r="B6351" s="7" t="s">
        <v>1108</v>
      </c>
      <c r="C6351" s="9">
        <f t="shared" ca="1" si="198"/>
        <v>13</v>
      </c>
      <c r="D6351" s="9" t="s">
        <v>2116</v>
      </c>
      <c r="E6351" s="9" t="s">
        <v>2116</v>
      </c>
      <c r="F6351" s="10">
        <f t="shared" ca="1" si="199"/>
        <v>7.7072382564849495E-3</v>
      </c>
      <c r="G6351" s="3" t="str">
        <f>VLOOKUP(Table3[[#This Row],[PRODUCT ID]],Table1[[PRODUCT]:[SELLING PRICE]],1,FALSE)</f>
        <v>Product56</v>
      </c>
      <c r="H6351" s="3" t="str">
        <f>VLOOKUP(Table3[[#This Row],[PRODUCT ID]],Table1[[PRODUCT]:[SELLING PRICE]],2,FALSE)</f>
        <v>Category3</v>
      </c>
      <c r="I6351" s="3" t="str">
        <f>VLOOKUP(Table3[[#This Row],[PRODUCT ID]],Table1[[PRODUCT]:[SELLING PRICE]],3,FALSE)</f>
        <v>Kg</v>
      </c>
      <c r="J6351" s="16">
        <f ca="1">VLOOKUP(Table3[[#This Row],[PRODUCT ID]],Table1[[PRODUCT]:[SELLING PRICE]],4,FALSE)</f>
        <v>66</v>
      </c>
      <c r="K6351" s="16">
        <f ca="1">VLOOKUP(Table3[[#This Row],[PRODUCT ID]],Table1[[PRODUCT]:[SELLING PRICE]],5,FALSE)</f>
        <v>234.79335540044229</v>
      </c>
      <c r="L6351" s="16">
        <f ca="1">J6351*Table3[[#This Row],[QUANTITY]]</f>
        <v>858</v>
      </c>
      <c r="M6351" s="16">
        <f ca="1">K6351*Table3[[#This Row],[QUANTITY]]*(1-Table3[[#This Row],[DISCOUNT %]])</f>
        <v>3028.7887119013103</v>
      </c>
      <c r="N6351" s="3">
        <f>DAY(Table3[[#This Row],[DATE]])</f>
        <v>21</v>
      </c>
      <c r="O6351" s="3" t="str">
        <f>TEXT(Table3[[#This Row],[DATE]],"mmm")</f>
        <v>May</v>
      </c>
      <c r="P6351" s="3">
        <f>YEAR(Table3[[#This Row],[DATE]])</f>
        <v>2038</v>
      </c>
    </row>
    <row r="6352" spans="1:16" x14ac:dyDescent="0.3">
      <c r="A6352" s="6">
        <v>50547</v>
      </c>
      <c r="B6352" s="7" t="s">
        <v>1109</v>
      </c>
      <c r="C6352" s="9">
        <f t="shared" ca="1" si="198"/>
        <v>14</v>
      </c>
      <c r="D6352" s="9" t="s">
        <v>2116</v>
      </c>
      <c r="E6352" s="9" t="s">
        <v>2118</v>
      </c>
      <c r="F6352" s="10">
        <f t="shared" ca="1" si="199"/>
        <v>9.2364000384359934E-2</v>
      </c>
      <c r="G6352" s="3" t="str">
        <f>VLOOKUP(Table3[[#This Row],[PRODUCT ID]],Table1[[PRODUCT]:[SELLING PRICE]],1,FALSE)</f>
        <v>Product57</v>
      </c>
      <c r="H6352" s="3" t="str">
        <f>VLOOKUP(Table3[[#This Row],[PRODUCT ID]],Table1[[PRODUCT]:[SELLING PRICE]],2,FALSE)</f>
        <v>Category4</v>
      </c>
      <c r="I6352" s="3" t="str">
        <f>VLOOKUP(Table3[[#This Row],[PRODUCT ID]],Table1[[PRODUCT]:[SELLING PRICE]],3,FALSE)</f>
        <v>Kg</v>
      </c>
      <c r="J6352" s="16">
        <f ca="1">VLOOKUP(Table3[[#This Row],[PRODUCT ID]],Table1[[PRODUCT]:[SELLING PRICE]],4,FALSE)</f>
        <v>53</v>
      </c>
      <c r="K6352" s="16">
        <f ca="1">VLOOKUP(Table3[[#This Row],[PRODUCT ID]],Table1[[PRODUCT]:[SELLING PRICE]],5,FALSE)</f>
        <v>162.83510802190668</v>
      </c>
      <c r="L6352" s="16">
        <f ca="1">J6352*Table3[[#This Row],[QUANTITY]]</f>
        <v>742</v>
      </c>
      <c r="M6352" s="16">
        <f ca="1">K6352*Table3[[#This Row],[QUANTITY]]*(1-Table3[[#This Row],[DISCOUNT %]])</f>
        <v>2069.1300845877759</v>
      </c>
      <c r="N6352" s="3">
        <f>DAY(Table3[[#This Row],[DATE]])</f>
        <v>22</v>
      </c>
      <c r="O6352" s="3" t="str">
        <f>TEXT(Table3[[#This Row],[DATE]],"mmm")</f>
        <v>May</v>
      </c>
      <c r="P6352" s="3">
        <f>YEAR(Table3[[#This Row],[DATE]])</f>
        <v>2038</v>
      </c>
    </row>
    <row r="6353" spans="1:16" x14ac:dyDescent="0.3">
      <c r="A6353" s="6">
        <v>50548</v>
      </c>
      <c r="B6353" s="7" t="s">
        <v>1110</v>
      </c>
      <c r="C6353" s="9">
        <f t="shared" ca="1" si="198"/>
        <v>7</v>
      </c>
      <c r="D6353" s="9" t="s">
        <v>2116</v>
      </c>
      <c r="E6353" s="9" t="s">
        <v>2118</v>
      </c>
      <c r="F6353" s="10">
        <f t="shared" ca="1" si="199"/>
        <v>3.3851647615738292E-2</v>
      </c>
      <c r="G6353" s="3" t="str">
        <f>VLOOKUP(Table3[[#This Row],[PRODUCT ID]],Table1[[PRODUCT]:[SELLING PRICE]],1,FALSE)</f>
        <v>Product58</v>
      </c>
      <c r="H6353" s="3" t="str">
        <f>VLOOKUP(Table3[[#This Row],[PRODUCT ID]],Table1[[PRODUCT]:[SELLING PRICE]],2,FALSE)</f>
        <v>Category5</v>
      </c>
      <c r="I6353" s="3" t="str">
        <f>VLOOKUP(Table3[[#This Row],[PRODUCT ID]],Table1[[PRODUCT]:[SELLING PRICE]],3,FALSE)</f>
        <v>Lt</v>
      </c>
      <c r="J6353" s="16">
        <f ca="1">VLOOKUP(Table3[[#This Row],[PRODUCT ID]],Table1[[PRODUCT]:[SELLING PRICE]],4,FALSE)</f>
        <v>22</v>
      </c>
      <c r="K6353" s="16">
        <f ca="1">VLOOKUP(Table3[[#This Row],[PRODUCT ID]],Table1[[PRODUCT]:[SELLING PRICE]],5,FALSE)</f>
        <v>120.56214127358976</v>
      </c>
      <c r="L6353" s="16">
        <f ca="1">J6353*Table3[[#This Row],[QUANTITY]]</f>
        <v>154</v>
      </c>
      <c r="M6353" s="16">
        <f ca="1">K6353*Table3[[#This Row],[QUANTITY]]*(1-Table3[[#This Row],[DISCOUNT %]])</f>
        <v>815.36639905978132</v>
      </c>
      <c r="N6353" s="3">
        <f>DAY(Table3[[#This Row],[DATE]])</f>
        <v>23</v>
      </c>
      <c r="O6353" s="3" t="str">
        <f>TEXT(Table3[[#This Row],[DATE]],"mmm")</f>
        <v>May</v>
      </c>
      <c r="P6353" s="3">
        <f>YEAR(Table3[[#This Row],[DATE]])</f>
        <v>2038</v>
      </c>
    </row>
    <row r="6354" spans="1:16" x14ac:dyDescent="0.3">
      <c r="A6354" s="6">
        <v>50549</v>
      </c>
      <c r="B6354" s="7" t="s">
        <v>1111</v>
      </c>
      <c r="C6354" s="9">
        <f t="shared" ca="1" si="198"/>
        <v>8</v>
      </c>
      <c r="D6354" s="9" t="s">
        <v>2115</v>
      </c>
      <c r="E6354" s="9" t="s">
        <v>2116</v>
      </c>
      <c r="F6354" s="10">
        <f t="shared" ca="1" si="199"/>
        <v>4.1611684858482413E-2</v>
      </c>
      <c r="G6354" s="3" t="str">
        <f>VLOOKUP(Table3[[#This Row],[PRODUCT ID]],Table1[[PRODUCT]:[SELLING PRICE]],1,FALSE)</f>
        <v>Product59</v>
      </c>
      <c r="H6354" s="3" t="str">
        <f>VLOOKUP(Table3[[#This Row],[PRODUCT ID]],Table1[[PRODUCT]:[SELLING PRICE]],2,FALSE)</f>
        <v>Category1</v>
      </c>
      <c r="I6354" s="3" t="str">
        <f>VLOOKUP(Table3[[#This Row],[PRODUCT ID]],Table1[[PRODUCT]:[SELLING PRICE]],3,FALSE)</f>
        <v>Kg</v>
      </c>
      <c r="J6354" s="16">
        <f ca="1">VLOOKUP(Table3[[#This Row],[PRODUCT ID]],Table1[[PRODUCT]:[SELLING PRICE]],4,FALSE)</f>
        <v>82</v>
      </c>
      <c r="K6354" s="16">
        <f ca="1">VLOOKUP(Table3[[#This Row],[PRODUCT ID]],Table1[[PRODUCT]:[SELLING PRICE]],5,FALSE)</f>
        <v>50.885841834603298</v>
      </c>
      <c r="L6354" s="16">
        <f ca="1">J6354*Table3[[#This Row],[QUANTITY]]</f>
        <v>656</v>
      </c>
      <c r="M6354" s="16">
        <f ca="1">K6354*Table3[[#This Row],[QUANTITY]]*(1-Table3[[#This Row],[DISCOUNT %]])</f>
        <v>390.14716976338565</v>
      </c>
      <c r="N6354" s="3">
        <f>DAY(Table3[[#This Row],[DATE]])</f>
        <v>24</v>
      </c>
      <c r="O6354" s="3" t="str">
        <f>TEXT(Table3[[#This Row],[DATE]],"mmm")</f>
        <v>May</v>
      </c>
      <c r="P6354" s="3">
        <f>YEAR(Table3[[#This Row],[DATE]])</f>
        <v>2038</v>
      </c>
    </row>
    <row r="6355" spans="1:16" x14ac:dyDescent="0.3">
      <c r="A6355" s="6">
        <v>50550</v>
      </c>
      <c r="B6355" s="7" t="s">
        <v>1112</v>
      </c>
      <c r="C6355" s="9">
        <f t="shared" ca="1" si="198"/>
        <v>6</v>
      </c>
      <c r="D6355" s="9" t="s">
        <v>2116</v>
      </c>
      <c r="E6355" s="9" t="s">
        <v>2116</v>
      </c>
      <c r="F6355" s="10">
        <f t="shared" ca="1" si="199"/>
        <v>2.3718734496452301E-2</v>
      </c>
      <c r="G6355" s="3" t="str">
        <f>VLOOKUP(Table3[[#This Row],[PRODUCT ID]],Table1[[PRODUCT]:[SELLING PRICE]],1,FALSE)</f>
        <v>Product60</v>
      </c>
      <c r="H6355" s="3" t="str">
        <f>VLOOKUP(Table3[[#This Row],[PRODUCT ID]],Table1[[PRODUCT]:[SELLING PRICE]],2,FALSE)</f>
        <v>Category2</v>
      </c>
      <c r="I6355" s="3" t="str">
        <f>VLOOKUP(Table3[[#This Row],[PRODUCT ID]],Table1[[PRODUCT]:[SELLING PRICE]],3,FALSE)</f>
        <v>Lt</v>
      </c>
      <c r="J6355" s="16">
        <f ca="1">VLOOKUP(Table3[[#This Row],[PRODUCT ID]],Table1[[PRODUCT]:[SELLING PRICE]],4,FALSE)</f>
        <v>166</v>
      </c>
      <c r="K6355" s="16">
        <f ca="1">VLOOKUP(Table3[[#This Row],[PRODUCT ID]],Table1[[PRODUCT]:[SELLING PRICE]],5,FALSE)</f>
        <v>140.20081416030109</v>
      </c>
      <c r="L6355" s="16">
        <f ca="1">J6355*Table3[[#This Row],[QUANTITY]]</f>
        <v>996</v>
      </c>
      <c r="M6355" s="16">
        <f ca="1">K6355*Table3[[#This Row],[QUANTITY]]*(1-Table3[[#This Row],[DISCOUNT %]])</f>
        <v>821.25256963827871</v>
      </c>
      <c r="N6355" s="3">
        <f>DAY(Table3[[#This Row],[DATE]])</f>
        <v>25</v>
      </c>
      <c r="O6355" s="3" t="str">
        <f>TEXT(Table3[[#This Row],[DATE]],"mmm")</f>
        <v>May</v>
      </c>
      <c r="P6355" s="3">
        <f>YEAR(Table3[[#This Row],[DATE]])</f>
        <v>2038</v>
      </c>
    </row>
    <row r="6356" spans="1:16" x14ac:dyDescent="0.3">
      <c r="A6356" s="6">
        <v>50551</v>
      </c>
      <c r="B6356" s="7" t="s">
        <v>1113</v>
      </c>
      <c r="C6356" s="9">
        <f t="shared" ca="1" si="198"/>
        <v>11</v>
      </c>
      <c r="D6356" s="9" t="s">
        <v>2117</v>
      </c>
      <c r="E6356" s="9" t="s">
        <v>2116</v>
      </c>
      <c r="F6356" s="10">
        <f t="shared" ca="1" si="199"/>
        <v>9.4521701728421684E-2</v>
      </c>
      <c r="G6356" s="3" t="str">
        <f>VLOOKUP(Table3[[#This Row],[PRODUCT ID]],Table1[[PRODUCT]:[SELLING PRICE]],1,FALSE)</f>
        <v>Product61</v>
      </c>
      <c r="H6356" s="3" t="str">
        <f>VLOOKUP(Table3[[#This Row],[PRODUCT ID]],Table1[[PRODUCT]:[SELLING PRICE]],2,FALSE)</f>
        <v>Category3</v>
      </c>
      <c r="I6356" s="3" t="str">
        <f>VLOOKUP(Table3[[#This Row],[PRODUCT ID]],Table1[[PRODUCT]:[SELLING PRICE]],3,FALSE)</f>
        <v>Ft</v>
      </c>
      <c r="J6356" s="16">
        <f ca="1">VLOOKUP(Table3[[#This Row],[PRODUCT ID]],Table1[[PRODUCT]:[SELLING PRICE]],4,FALSE)</f>
        <v>74</v>
      </c>
      <c r="K6356" s="16">
        <f ca="1">VLOOKUP(Table3[[#This Row],[PRODUCT ID]],Table1[[PRODUCT]:[SELLING PRICE]],5,FALSE)</f>
        <v>152.21381922155325</v>
      </c>
      <c r="L6356" s="16">
        <f ca="1">J6356*Table3[[#This Row],[QUANTITY]]</f>
        <v>814</v>
      </c>
      <c r="M6356" s="16">
        <f ca="1">K6356*Table3[[#This Row],[QUANTITY]]*(1-Table3[[#This Row],[DISCOUNT %]])</f>
        <v>1516.0894100236467</v>
      </c>
      <c r="N6356" s="3">
        <f>DAY(Table3[[#This Row],[DATE]])</f>
        <v>26</v>
      </c>
      <c r="O6356" s="3" t="str">
        <f>TEXT(Table3[[#This Row],[DATE]],"mmm")</f>
        <v>May</v>
      </c>
      <c r="P6356" s="3">
        <f>YEAR(Table3[[#This Row],[DATE]])</f>
        <v>2038</v>
      </c>
    </row>
    <row r="6357" spans="1:16" x14ac:dyDescent="0.3">
      <c r="A6357" s="6">
        <v>50552</v>
      </c>
      <c r="B6357" s="7" t="s">
        <v>1114</v>
      </c>
      <c r="C6357" s="9">
        <f t="shared" ca="1" si="198"/>
        <v>4</v>
      </c>
      <c r="D6357" s="9" t="s">
        <v>2115</v>
      </c>
      <c r="E6357" s="9" t="s">
        <v>2116</v>
      </c>
      <c r="F6357" s="10">
        <f t="shared" ca="1" si="199"/>
        <v>1.8982791644630893E-2</v>
      </c>
      <c r="G6357" s="3" t="str">
        <f>VLOOKUP(Table3[[#This Row],[PRODUCT ID]],Table1[[PRODUCT]:[SELLING PRICE]],1,FALSE)</f>
        <v>Product62</v>
      </c>
      <c r="H6357" s="3" t="str">
        <f>VLOOKUP(Table3[[#This Row],[PRODUCT ID]],Table1[[PRODUCT]:[SELLING PRICE]],2,FALSE)</f>
        <v>Category4</v>
      </c>
      <c r="I6357" s="3" t="str">
        <f>VLOOKUP(Table3[[#This Row],[PRODUCT ID]],Table1[[PRODUCT]:[SELLING PRICE]],3,FALSE)</f>
        <v>Kg</v>
      </c>
      <c r="J6357" s="16">
        <f ca="1">VLOOKUP(Table3[[#This Row],[PRODUCT ID]],Table1[[PRODUCT]:[SELLING PRICE]],4,FALSE)</f>
        <v>192</v>
      </c>
      <c r="K6357" s="16">
        <f ca="1">VLOOKUP(Table3[[#This Row],[PRODUCT ID]],Table1[[PRODUCT]:[SELLING PRICE]],5,FALSE)</f>
        <v>206.45616725152516</v>
      </c>
      <c r="L6357" s="16">
        <f ca="1">J6357*Table3[[#This Row],[QUANTITY]]</f>
        <v>768</v>
      </c>
      <c r="M6357" s="16">
        <f ca="1">K6357*Table3[[#This Row],[QUANTITY]]*(1-Table3[[#This Row],[DISCOUNT %]])</f>
        <v>810.14821137936156</v>
      </c>
      <c r="N6357" s="3">
        <f>DAY(Table3[[#This Row],[DATE]])</f>
        <v>27</v>
      </c>
      <c r="O6357" s="3" t="str">
        <f>TEXT(Table3[[#This Row],[DATE]],"mmm")</f>
        <v>May</v>
      </c>
      <c r="P6357" s="3">
        <f>YEAR(Table3[[#This Row],[DATE]])</f>
        <v>2038</v>
      </c>
    </row>
    <row r="6358" spans="1:16" x14ac:dyDescent="0.3">
      <c r="A6358" s="6">
        <v>50553</v>
      </c>
      <c r="B6358" s="7" t="s">
        <v>1115</v>
      </c>
      <c r="C6358" s="9">
        <f t="shared" ca="1" si="198"/>
        <v>5</v>
      </c>
      <c r="D6358" s="9" t="s">
        <v>2115</v>
      </c>
      <c r="E6358" s="9" t="s">
        <v>2118</v>
      </c>
      <c r="F6358" s="10">
        <f t="shared" ca="1" si="199"/>
        <v>7.0483861772148743E-2</v>
      </c>
      <c r="G6358" s="3" t="str">
        <f>VLOOKUP(Table3[[#This Row],[PRODUCT ID]],Table1[[PRODUCT]:[SELLING PRICE]],1,FALSE)</f>
        <v>Product63</v>
      </c>
      <c r="H6358" s="3" t="str">
        <f>VLOOKUP(Table3[[#This Row],[PRODUCT ID]],Table1[[PRODUCT]:[SELLING PRICE]],2,FALSE)</f>
        <v>Category5</v>
      </c>
      <c r="I6358" s="3" t="str">
        <f>VLOOKUP(Table3[[#This Row],[PRODUCT ID]],Table1[[PRODUCT]:[SELLING PRICE]],3,FALSE)</f>
        <v>No</v>
      </c>
      <c r="J6358" s="16">
        <f ca="1">VLOOKUP(Table3[[#This Row],[PRODUCT ID]],Table1[[PRODUCT]:[SELLING PRICE]],4,FALSE)</f>
        <v>63</v>
      </c>
      <c r="K6358" s="16">
        <f ca="1">VLOOKUP(Table3[[#This Row],[PRODUCT ID]],Table1[[PRODUCT]:[SELLING PRICE]],5,FALSE)</f>
        <v>255.86606982296391</v>
      </c>
      <c r="L6358" s="16">
        <f ca="1">J6358*Table3[[#This Row],[QUANTITY]]</f>
        <v>315</v>
      </c>
      <c r="M6358" s="16">
        <f ca="1">K6358*Table3[[#This Row],[QUANTITY]]*(1-Table3[[#This Row],[DISCOUNT %]])</f>
        <v>1189.1582056268958</v>
      </c>
      <c r="N6358" s="3">
        <f>DAY(Table3[[#This Row],[DATE]])</f>
        <v>28</v>
      </c>
      <c r="O6358" s="3" t="str">
        <f>TEXT(Table3[[#This Row],[DATE]],"mmm")</f>
        <v>May</v>
      </c>
      <c r="P6358" s="3">
        <f>YEAR(Table3[[#This Row],[DATE]])</f>
        <v>2038</v>
      </c>
    </row>
    <row r="6359" spans="1:16" x14ac:dyDescent="0.3">
      <c r="A6359" s="6">
        <v>50554</v>
      </c>
      <c r="B6359" s="7" t="s">
        <v>1116</v>
      </c>
      <c r="C6359" s="9">
        <f t="shared" ca="1" si="198"/>
        <v>2</v>
      </c>
      <c r="D6359" s="9" t="s">
        <v>2115</v>
      </c>
      <c r="E6359" s="9" t="s">
        <v>2116</v>
      </c>
      <c r="F6359" s="10">
        <f t="shared" ca="1" si="199"/>
        <v>1.5648193768527285E-2</v>
      </c>
      <c r="G6359" s="3" t="str">
        <f>VLOOKUP(Table3[[#This Row],[PRODUCT ID]],Table1[[PRODUCT]:[SELLING PRICE]],1,FALSE)</f>
        <v>Product64</v>
      </c>
      <c r="H6359" s="3" t="str">
        <f>VLOOKUP(Table3[[#This Row],[PRODUCT ID]],Table1[[PRODUCT]:[SELLING PRICE]],2,FALSE)</f>
        <v>Category1</v>
      </c>
      <c r="I6359" s="3" t="str">
        <f>VLOOKUP(Table3[[#This Row],[PRODUCT ID]],Table1[[PRODUCT]:[SELLING PRICE]],3,FALSE)</f>
        <v>No</v>
      </c>
      <c r="J6359" s="16">
        <f ca="1">VLOOKUP(Table3[[#This Row],[PRODUCT ID]],Table1[[PRODUCT]:[SELLING PRICE]],4,FALSE)</f>
        <v>142</v>
      </c>
      <c r="K6359" s="16">
        <f ca="1">VLOOKUP(Table3[[#This Row],[PRODUCT ID]],Table1[[PRODUCT]:[SELLING PRICE]],5,FALSE)</f>
        <v>96.811327062984375</v>
      </c>
      <c r="L6359" s="16">
        <f ca="1">J6359*Table3[[#This Row],[QUANTITY]]</f>
        <v>284</v>
      </c>
      <c r="M6359" s="16">
        <f ca="1">K6359*Table3[[#This Row],[QUANTITY]]*(1-Table3[[#This Row],[DISCOUNT %]])</f>
        <v>190.59280931622905</v>
      </c>
      <c r="N6359" s="3">
        <f>DAY(Table3[[#This Row],[DATE]])</f>
        <v>29</v>
      </c>
      <c r="O6359" s="3" t="str">
        <f>TEXT(Table3[[#This Row],[DATE]],"mmm")</f>
        <v>May</v>
      </c>
      <c r="P6359" s="3">
        <f>YEAR(Table3[[#This Row],[DATE]])</f>
        <v>2038</v>
      </c>
    </row>
    <row r="6360" spans="1:16" x14ac:dyDescent="0.3">
      <c r="A6360" s="6">
        <v>50555</v>
      </c>
      <c r="B6360" s="7" t="s">
        <v>1117</v>
      </c>
      <c r="C6360" s="9">
        <f t="shared" ca="1" si="198"/>
        <v>10</v>
      </c>
      <c r="D6360" s="9" t="s">
        <v>2116</v>
      </c>
      <c r="E6360" s="9" t="s">
        <v>2116</v>
      </c>
      <c r="F6360" s="10">
        <f t="shared" ca="1" si="199"/>
        <v>4.7333944966455821E-2</v>
      </c>
      <c r="G6360" s="3" t="str">
        <f>VLOOKUP(Table3[[#This Row],[PRODUCT ID]],Table1[[PRODUCT]:[SELLING PRICE]],1,FALSE)</f>
        <v>Product65</v>
      </c>
      <c r="H6360" s="3" t="str">
        <f>VLOOKUP(Table3[[#This Row],[PRODUCT ID]],Table1[[PRODUCT]:[SELLING PRICE]],2,FALSE)</f>
        <v>Category2</v>
      </c>
      <c r="I6360" s="3" t="str">
        <f>VLOOKUP(Table3[[#This Row],[PRODUCT ID]],Table1[[PRODUCT]:[SELLING PRICE]],3,FALSE)</f>
        <v>Ft</v>
      </c>
      <c r="J6360" s="16">
        <f ca="1">VLOOKUP(Table3[[#This Row],[PRODUCT ID]],Table1[[PRODUCT]:[SELLING PRICE]],4,FALSE)</f>
        <v>171</v>
      </c>
      <c r="K6360" s="16">
        <f ca="1">VLOOKUP(Table3[[#This Row],[PRODUCT ID]],Table1[[PRODUCT]:[SELLING PRICE]],5,FALSE)</f>
        <v>260.26787491045974</v>
      </c>
      <c r="L6360" s="16">
        <f ca="1">J6360*Table3[[#This Row],[QUANTITY]]</f>
        <v>1710</v>
      </c>
      <c r="M6360" s="16">
        <f ca="1">K6360*Table3[[#This Row],[QUANTITY]]*(1-Table3[[#This Row],[DISCOUNT %]])</f>
        <v>2479.4836964291162</v>
      </c>
      <c r="N6360" s="3">
        <f>DAY(Table3[[#This Row],[DATE]])</f>
        <v>30</v>
      </c>
      <c r="O6360" s="3" t="str">
        <f>TEXT(Table3[[#This Row],[DATE]],"mmm")</f>
        <v>May</v>
      </c>
      <c r="P6360" s="3">
        <f>YEAR(Table3[[#This Row],[DATE]])</f>
        <v>2038</v>
      </c>
    </row>
    <row r="6361" spans="1:16" x14ac:dyDescent="0.3">
      <c r="A6361" s="6">
        <v>50556</v>
      </c>
      <c r="B6361" s="7" t="s">
        <v>1118</v>
      </c>
      <c r="C6361" s="9">
        <f t="shared" ca="1" si="198"/>
        <v>10</v>
      </c>
      <c r="D6361" s="9" t="s">
        <v>2116</v>
      </c>
      <c r="E6361" s="9" t="s">
        <v>2116</v>
      </c>
      <c r="F6361" s="10">
        <f t="shared" ca="1" si="199"/>
        <v>9.8040435708040483E-2</v>
      </c>
      <c r="G6361" s="3" t="str">
        <f>VLOOKUP(Table3[[#This Row],[PRODUCT ID]],Table1[[PRODUCT]:[SELLING PRICE]],1,FALSE)</f>
        <v>Product66</v>
      </c>
      <c r="H6361" s="3" t="str">
        <f>VLOOKUP(Table3[[#This Row],[PRODUCT ID]],Table1[[PRODUCT]:[SELLING PRICE]],2,FALSE)</f>
        <v>Category3</v>
      </c>
      <c r="I6361" s="3" t="str">
        <f>VLOOKUP(Table3[[#This Row],[PRODUCT ID]],Table1[[PRODUCT]:[SELLING PRICE]],3,FALSE)</f>
        <v>No</v>
      </c>
      <c r="J6361" s="16">
        <f ca="1">VLOOKUP(Table3[[#This Row],[PRODUCT ID]],Table1[[PRODUCT]:[SELLING PRICE]],4,FALSE)</f>
        <v>110</v>
      </c>
      <c r="K6361" s="16">
        <f ca="1">VLOOKUP(Table3[[#This Row],[PRODUCT ID]],Table1[[PRODUCT]:[SELLING PRICE]],5,FALSE)</f>
        <v>187.42703762411585</v>
      </c>
      <c r="L6361" s="16">
        <f ca="1">J6361*Table3[[#This Row],[QUANTITY]]</f>
        <v>1100</v>
      </c>
      <c r="M6361" s="16">
        <f ca="1">K6361*Table3[[#This Row],[QUANTITY]]*(1-Table3[[#This Row],[DISCOUNT %]])</f>
        <v>1690.5160919198024</v>
      </c>
      <c r="N6361" s="3">
        <f>DAY(Table3[[#This Row],[DATE]])</f>
        <v>31</v>
      </c>
      <c r="O6361" s="3" t="str">
        <f>TEXT(Table3[[#This Row],[DATE]],"mmm")</f>
        <v>May</v>
      </c>
      <c r="P6361" s="3">
        <f>YEAR(Table3[[#This Row],[DATE]])</f>
        <v>2038</v>
      </c>
    </row>
    <row r="6362" spans="1:16" x14ac:dyDescent="0.3">
      <c r="A6362" s="6">
        <v>50557</v>
      </c>
      <c r="B6362" s="7" t="s">
        <v>1119</v>
      </c>
      <c r="C6362" s="9">
        <f t="shared" ca="1" si="198"/>
        <v>5</v>
      </c>
      <c r="D6362" s="9" t="s">
        <v>2116</v>
      </c>
      <c r="E6362" s="9" t="s">
        <v>2116</v>
      </c>
      <c r="F6362" s="10">
        <f t="shared" ca="1" si="199"/>
        <v>6.3793704849734942E-2</v>
      </c>
      <c r="G6362" s="3" t="str">
        <f>VLOOKUP(Table3[[#This Row],[PRODUCT ID]],Table1[[PRODUCT]:[SELLING PRICE]],1,FALSE)</f>
        <v>Product67</v>
      </c>
      <c r="H6362" s="3" t="str">
        <f>VLOOKUP(Table3[[#This Row],[PRODUCT ID]],Table1[[PRODUCT]:[SELLING PRICE]],2,FALSE)</f>
        <v>Category4</v>
      </c>
      <c r="I6362" s="3" t="str">
        <f>VLOOKUP(Table3[[#This Row],[PRODUCT ID]],Table1[[PRODUCT]:[SELLING PRICE]],3,FALSE)</f>
        <v>Kg</v>
      </c>
      <c r="J6362" s="16">
        <f ca="1">VLOOKUP(Table3[[#This Row],[PRODUCT ID]],Table1[[PRODUCT]:[SELLING PRICE]],4,FALSE)</f>
        <v>133</v>
      </c>
      <c r="K6362" s="16">
        <f ca="1">VLOOKUP(Table3[[#This Row],[PRODUCT ID]],Table1[[PRODUCT]:[SELLING PRICE]],5,FALSE)</f>
        <v>198.58991227940237</v>
      </c>
      <c r="L6362" s="16">
        <f ca="1">J6362*Table3[[#This Row],[QUANTITY]]</f>
        <v>665</v>
      </c>
      <c r="M6362" s="16">
        <f ca="1">K6362*Table3[[#This Row],[QUANTITY]]*(1-Table3[[#This Row],[DISCOUNT %]])</f>
        <v>929.60563014657714</v>
      </c>
      <c r="N6362" s="3">
        <f>DAY(Table3[[#This Row],[DATE]])</f>
        <v>1</v>
      </c>
      <c r="O6362" s="3" t="str">
        <f>TEXT(Table3[[#This Row],[DATE]],"mmm")</f>
        <v>Jun</v>
      </c>
      <c r="P6362" s="3">
        <f>YEAR(Table3[[#This Row],[DATE]])</f>
        <v>2038</v>
      </c>
    </row>
    <row r="6363" spans="1:16" x14ac:dyDescent="0.3">
      <c r="A6363" s="6">
        <v>50558</v>
      </c>
      <c r="B6363" s="7" t="s">
        <v>1120</v>
      </c>
      <c r="C6363" s="9">
        <f t="shared" ca="1" si="198"/>
        <v>2</v>
      </c>
      <c r="D6363" s="9" t="s">
        <v>2115</v>
      </c>
      <c r="E6363" s="9" t="s">
        <v>2116</v>
      </c>
      <c r="F6363" s="10">
        <f t="shared" ca="1" si="199"/>
        <v>5.271713599806617E-2</v>
      </c>
      <c r="G6363" s="3" t="str">
        <f>VLOOKUP(Table3[[#This Row],[PRODUCT ID]],Table1[[PRODUCT]:[SELLING PRICE]],1,FALSE)</f>
        <v>Product68</v>
      </c>
      <c r="H6363" s="3" t="str">
        <f>VLOOKUP(Table3[[#This Row],[PRODUCT ID]],Table1[[PRODUCT]:[SELLING PRICE]],2,FALSE)</f>
        <v>Category5</v>
      </c>
      <c r="I6363" s="3" t="str">
        <f>VLOOKUP(Table3[[#This Row],[PRODUCT ID]],Table1[[PRODUCT]:[SELLING PRICE]],3,FALSE)</f>
        <v>Kg</v>
      </c>
      <c r="J6363" s="16">
        <f ca="1">VLOOKUP(Table3[[#This Row],[PRODUCT ID]],Table1[[PRODUCT]:[SELLING PRICE]],4,FALSE)</f>
        <v>77</v>
      </c>
      <c r="K6363" s="16">
        <f ca="1">VLOOKUP(Table3[[#This Row],[PRODUCT ID]],Table1[[PRODUCT]:[SELLING PRICE]],5,FALSE)</f>
        <v>238.61722274898486</v>
      </c>
      <c r="L6363" s="16">
        <f ca="1">J6363*Table3[[#This Row],[QUANTITY]]</f>
        <v>154</v>
      </c>
      <c r="M6363" s="16">
        <f ca="1">K6363*Table3[[#This Row],[QUANTITY]]*(1-Table3[[#This Row],[DISCOUNT %]])</f>
        <v>452.07601233169157</v>
      </c>
      <c r="N6363" s="3">
        <f>DAY(Table3[[#This Row],[DATE]])</f>
        <v>2</v>
      </c>
      <c r="O6363" s="3" t="str">
        <f>TEXT(Table3[[#This Row],[DATE]],"mmm")</f>
        <v>Jun</v>
      </c>
      <c r="P6363" s="3">
        <f>YEAR(Table3[[#This Row],[DATE]])</f>
        <v>2038</v>
      </c>
    </row>
    <row r="6364" spans="1:16" x14ac:dyDescent="0.3">
      <c r="A6364" s="6">
        <v>50559</v>
      </c>
      <c r="B6364" s="7" t="s">
        <v>1121</v>
      </c>
      <c r="C6364" s="9">
        <f t="shared" ca="1" si="198"/>
        <v>3</v>
      </c>
      <c r="D6364" s="9" t="s">
        <v>2117</v>
      </c>
      <c r="E6364" s="9" t="s">
        <v>2118</v>
      </c>
      <c r="F6364" s="10">
        <f t="shared" ca="1" si="199"/>
        <v>2.0142135898967541E-2</v>
      </c>
      <c r="G6364" s="3" t="str">
        <f>VLOOKUP(Table3[[#This Row],[PRODUCT ID]],Table1[[PRODUCT]:[SELLING PRICE]],1,FALSE)</f>
        <v>Product69</v>
      </c>
      <c r="H6364" s="3" t="str">
        <f>VLOOKUP(Table3[[#This Row],[PRODUCT ID]],Table1[[PRODUCT]:[SELLING PRICE]],2,FALSE)</f>
        <v>Category1</v>
      </c>
      <c r="I6364" s="3" t="str">
        <f>VLOOKUP(Table3[[#This Row],[PRODUCT ID]],Table1[[PRODUCT]:[SELLING PRICE]],3,FALSE)</f>
        <v>Lt</v>
      </c>
      <c r="J6364" s="16">
        <f ca="1">VLOOKUP(Table3[[#This Row],[PRODUCT ID]],Table1[[PRODUCT]:[SELLING PRICE]],4,FALSE)</f>
        <v>186</v>
      </c>
      <c r="K6364" s="16">
        <f ca="1">VLOOKUP(Table3[[#This Row],[PRODUCT ID]],Table1[[PRODUCT]:[SELLING PRICE]],5,FALSE)</f>
        <v>268.25669805174437</v>
      </c>
      <c r="L6364" s="16">
        <f ca="1">J6364*Table3[[#This Row],[QUANTITY]]</f>
        <v>558</v>
      </c>
      <c r="M6364" s="16">
        <f ca="1">K6364*Table3[[#This Row],[QUANTITY]]*(1-Table3[[#This Row],[DISCOUNT %]])</f>
        <v>788.5603055513335</v>
      </c>
      <c r="N6364" s="3">
        <f>DAY(Table3[[#This Row],[DATE]])</f>
        <v>3</v>
      </c>
      <c r="O6364" s="3" t="str">
        <f>TEXT(Table3[[#This Row],[DATE]],"mmm")</f>
        <v>Jun</v>
      </c>
      <c r="P6364" s="3">
        <f>YEAR(Table3[[#This Row],[DATE]])</f>
        <v>2038</v>
      </c>
    </row>
    <row r="6365" spans="1:16" x14ac:dyDescent="0.3">
      <c r="A6365" s="6">
        <v>50560</v>
      </c>
      <c r="B6365" s="7" t="s">
        <v>1122</v>
      </c>
      <c r="C6365" s="9">
        <f t="shared" ca="1" si="198"/>
        <v>2</v>
      </c>
      <c r="D6365" s="9" t="s">
        <v>2117</v>
      </c>
      <c r="E6365" s="9" t="s">
        <v>2118</v>
      </c>
      <c r="F6365" s="10">
        <f t="shared" ca="1" si="199"/>
        <v>3.6510748069860544E-2</v>
      </c>
      <c r="G6365" s="3" t="str">
        <f>VLOOKUP(Table3[[#This Row],[PRODUCT ID]],Table1[[PRODUCT]:[SELLING PRICE]],1,FALSE)</f>
        <v>Product70</v>
      </c>
      <c r="H6365" s="3" t="str">
        <f>VLOOKUP(Table3[[#This Row],[PRODUCT ID]],Table1[[PRODUCT]:[SELLING PRICE]],2,FALSE)</f>
        <v>Category2</v>
      </c>
      <c r="I6365" s="3" t="str">
        <f>VLOOKUP(Table3[[#This Row],[PRODUCT ID]],Table1[[PRODUCT]:[SELLING PRICE]],3,FALSE)</f>
        <v>Kg</v>
      </c>
      <c r="J6365" s="16">
        <f ca="1">VLOOKUP(Table3[[#This Row],[PRODUCT ID]],Table1[[PRODUCT]:[SELLING PRICE]],4,FALSE)</f>
        <v>90</v>
      </c>
      <c r="K6365" s="16">
        <f ca="1">VLOOKUP(Table3[[#This Row],[PRODUCT ID]],Table1[[PRODUCT]:[SELLING PRICE]],5,FALSE)</f>
        <v>72.876573276256124</v>
      </c>
      <c r="L6365" s="16">
        <f ca="1">J6365*Table3[[#This Row],[QUANTITY]]</f>
        <v>180</v>
      </c>
      <c r="M6365" s="16">
        <f ca="1">K6365*Table3[[#This Row],[QUANTITY]]*(1-Table3[[#This Row],[DISCOUNT %]])</f>
        <v>140.43159013834401</v>
      </c>
      <c r="N6365" s="3">
        <f>DAY(Table3[[#This Row],[DATE]])</f>
        <v>4</v>
      </c>
      <c r="O6365" s="3" t="str">
        <f>TEXT(Table3[[#This Row],[DATE]],"mmm")</f>
        <v>Jun</v>
      </c>
      <c r="P6365" s="3">
        <f>YEAR(Table3[[#This Row],[DATE]])</f>
        <v>2038</v>
      </c>
    </row>
    <row r="6366" spans="1:16" x14ac:dyDescent="0.3">
      <c r="A6366" s="6">
        <v>50561</v>
      </c>
      <c r="B6366" s="7" t="s">
        <v>1123</v>
      </c>
      <c r="C6366" s="9">
        <f t="shared" ca="1" si="198"/>
        <v>1</v>
      </c>
      <c r="D6366" s="9" t="s">
        <v>2116</v>
      </c>
      <c r="E6366" s="9" t="s">
        <v>2116</v>
      </c>
      <c r="F6366" s="10">
        <f t="shared" ca="1" si="199"/>
        <v>4.2367925116345066E-2</v>
      </c>
      <c r="G6366" s="3" t="str">
        <f>VLOOKUP(Table3[[#This Row],[PRODUCT ID]],Table1[[PRODUCT]:[SELLING PRICE]],1,FALSE)</f>
        <v>Product71</v>
      </c>
      <c r="H6366" s="3" t="str">
        <f>VLOOKUP(Table3[[#This Row],[PRODUCT ID]],Table1[[PRODUCT]:[SELLING PRICE]],2,FALSE)</f>
        <v>Category3</v>
      </c>
      <c r="I6366" s="3" t="str">
        <f>VLOOKUP(Table3[[#This Row],[PRODUCT ID]],Table1[[PRODUCT]:[SELLING PRICE]],3,FALSE)</f>
        <v>Lt</v>
      </c>
      <c r="J6366" s="16">
        <f ca="1">VLOOKUP(Table3[[#This Row],[PRODUCT ID]],Table1[[PRODUCT]:[SELLING PRICE]],4,FALSE)</f>
        <v>24</v>
      </c>
      <c r="K6366" s="16">
        <f ca="1">VLOOKUP(Table3[[#This Row],[PRODUCT ID]],Table1[[PRODUCT]:[SELLING PRICE]],5,FALSE)</f>
        <v>42.205180471575424</v>
      </c>
      <c r="L6366" s="16">
        <f ca="1">J6366*Table3[[#This Row],[QUANTITY]]</f>
        <v>24</v>
      </c>
      <c r="M6366" s="16">
        <f ca="1">K6366*Table3[[#This Row],[QUANTITY]]*(1-Table3[[#This Row],[DISCOUNT %]])</f>
        <v>40.417034545833893</v>
      </c>
      <c r="N6366" s="3">
        <f>DAY(Table3[[#This Row],[DATE]])</f>
        <v>5</v>
      </c>
      <c r="O6366" s="3" t="str">
        <f>TEXT(Table3[[#This Row],[DATE]],"mmm")</f>
        <v>Jun</v>
      </c>
      <c r="P6366" s="3">
        <f>YEAR(Table3[[#This Row],[DATE]])</f>
        <v>2038</v>
      </c>
    </row>
    <row r="6367" spans="1:16" x14ac:dyDescent="0.3">
      <c r="A6367" s="6">
        <v>50562</v>
      </c>
      <c r="B6367" s="7" t="s">
        <v>1124</v>
      </c>
      <c r="C6367" s="9">
        <f t="shared" ca="1" si="198"/>
        <v>6</v>
      </c>
      <c r="D6367" s="9" t="s">
        <v>2116</v>
      </c>
      <c r="E6367" s="9" t="s">
        <v>2116</v>
      </c>
      <c r="F6367" s="10">
        <f t="shared" ca="1" si="199"/>
        <v>7.2232799138001499E-2</v>
      </c>
      <c r="G6367" s="3" t="str">
        <f>VLOOKUP(Table3[[#This Row],[PRODUCT ID]],Table1[[PRODUCT]:[SELLING PRICE]],1,FALSE)</f>
        <v>Product72</v>
      </c>
      <c r="H6367" s="3" t="str">
        <f>VLOOKUP(Table3[[#This Row],[PRODUCT ID]],Table1[[PRODUCT]:[SELLING PRICE]],2,FALSE)</f>
        <v>Category4</v>
      </c>
      <c r="I6367" s="3" t="str">
        <f>VLOOKUP(Table3[[#This Row],[PRODUCT ID]],Table1[[PRODUCT]:[SELLING PRICE]],3,FALSE)</f>
        <v>Ft</v>
      </c>
      <c r="J6367" s="16">
        <f ca="1">VLOOKUP(Table3[[#This Row],[PRODUCT ID]],Table1[[PRODUCT]:[SELLING PRICE]],4,FALSE)</f>
        <v>94</v>
      </c>
      <c r="K6367" s="16">
        <f ca="1">VLOOKUP(Table3[[#This Row],[PRODUCT ID]],Table1[[PRODUCT]:[SELLING PRICE]],5,FALSE)</f>
        <v>182.24268637045375</v>
      </c>
      <c r="L6367" s="16">
        <f ca="1">J6367*Table3[[#This Row],[QUANTITY]]</f>
        <v>564</v>
      </c>
      <c r="M6367" s="16">
        <f ca="1">K6367*Table3[[#This Row],[QUANTITY]]*(1-Table3[[#This Row],[DISCOUNT %]])</f>
        <v>1014.4727220689218</v>
      </c>
      <c r="N6367" s="3">
        <f>DAY(Table3[[#This Row],[DATE]])</f>
        <v>6</v>
      </c>
      <c r="O6367" s="3" t="str">
        <f>TEXT(Table3[[#This Row],[DATE]],"mmm")</f>
        <v>Jun</v>
      </c>
      <c r="P6367" s="3">
        <f>YEAR(Table3[[#This Row],[DATE]])</f>
        <v>2038</v>
      </c>
    </row>
    <row r="6368" spans="1:16" x14ac:dyDescent="0.3">
      <c r="A6368" s="6">
        <v>50563</v>
      </c>
      <c r="B6368" s="7" t="s">
        <v>1125</v>
      </c>
      <c r="C6368" s="9">
        <f t="shared" ca="1" si="198"/>
        <v>7</v>
      </c>
      <c r="D6368" s="9" t="s">
        <v>2116</v>
      </c>
      <c r="E6368" s="9" t="s">
        <v>2116</v>
      </c>
      <c r="F6368" s="10">
        <f t="shared" ca="1" si="199"/>
        <v>8.1892366133249087E-2</v>
      </c>
      <c r="G6368" s="3" t="str">
        <f>VLOOKUP(Table3[[#This Row],[PRODUCT ID]],Table1[[PRODUCT]:[SELLING PRICE]],1,FALSE)</f>
        <v>Product73</v>
      </c>
      <c r="H6368" s="3" t="str">
        <f>VLOOKUP(Table3[[#This Row],[PRODUCT ID]],Table1[[PRODUCT]:[SELLING PRICE]],2,FALSE)</f>
        <v>Category1</v>
      </c>
      <c r="I6368" s="3" t="str">
        <f>VLOOKUP(Table3[[#This Row],[PRODUCT ID]],Table1[[PRODUCT]:[SELLING PRICE]],3,FALSE)</f>
        <v>Kg</v>
      </c>
      <c r="J6368" s="16">
        <f ca="1">VLOOKUP(Table3[[#This Row],[PRODUCT ID]],Table1[[PRODUCT]:[SELLING PRICE]],4,FALSE)</f>
        <v>30</v>
      </c>
      <c r="K6368" s="16">
        <f ca="1">VLOOKUP(Table3[[#This Row],[PRODUCT ID]],Table1[[PRODUCT]:[SELLING PRICE]],5,FALSE)</f>
        <v>246.76087166333031</v>
      </c>
      <c r="L6368" s="16">
        <f ca="1">J6368*Table3[[#This Row],[QUANTITY]]</f>
        <v>210</v>
      </c>
      <c r="M6368" s="16">
        <f ca="1">K6368*Table3[[#This Row],[QUANTITY]]*(1-Table3[[#This Row],[DISCOUNT %]])</f>
        <v>1585.87128009602</v>
      </c>
      <c r="N6368" s="3">
        <f>DAY(Table3[[#This Row],[DATE]])</f>
        <v>7</v>
      </c>
      <c r="O6368" s="3" t="str">
        <f>TEXT(Table3[[#This Row],[DATE]],"mmm")</f>
        <v>Jun</v>
      </c>
      <c r="P6368" s="3">
        <f>YEAR(Table3[[#This Row],[DATE]])</f>
        <v>2038</v>
      </c>
    </row>
    <row r="6369" spans="1:16" x14ac:dyDescent="0.3">
      <c r="A6369" s="6">
        <v>50564</v>
      </c>
      <c r="B6369" s="7" t="s">
        <v>1126</v>
      </c>
      <c r="C6369" s="9">
        <f t="shared" ca="1" si="198"/>
        <v>5</v>
      </c>
      <c r="D6369" s="9" t="s">
        <v>2116</v>
      </c>
      <c r="E6369" s="9" t="s">
        <v>2116</v>
      </c>
      <c r="F6369" s="10">
        <f t="shared" ca="1" si="199"/>
        <v>4.2738838687037588E-2</v>
      </c>
      <c r="G6369" s="3" t="str">
        <f>VLOOKUP(Table3[[#This Row],[PRODUCT ID]],Table1[[PRODUCT]:[SELLING PRICE]],1,FALSE)</f>
        <v>Product74</v>
      </c>
      <c r="H6369" s="3" t="str">
        <f>VLOOKUP(Table3[[#This Row],[PRODUCT ID]],Table1[[PRODUCT]:[SELLING PRICE]],2,FALSE)</f>
        <v>Category2</v>
      </c>
      <c r="I6369" s="3" t="str">
        <f>VLOOKUP(Table3[[#This Row],[PRODUCT ID]],Table1[[PRODUCT]:[SELLING PRICE]],3,FALSE)</f>
        <v>No</v>
      </c>
      <c r="J6369" s="16">
        <f ca="1">VLOOKUP(Table3[[#This Row],[PRODUCT ID]],Table1[[PRODUCT]:[SELLING PRICE]],4,FALSE)</f>
        <v>42</v>
      </c>
      <c r="K6369" s="16">
        <f ca="1">VLOOKUP(Table3[[#This Row],[PRODUCT ID]],Table1[[PRODUCT]:[SELLING PRICE]],5,FALSE)</f>
        <v>81.134336947537506</v>
      </c>
      <c r="L6369" s="16">
        <f ca="1">J6369*Table3[[#This Row],[QUANTITY]]</f>
        <v>210</v>
      </c>
      <c r="M6369" s="16">
        <f ca="1">K6369*Table3[[#This Row],[QUANTITY]]*(1-Table3[[#This Row],[DISCOUNT %]])</f>
        <v>388.33374804378474</v>
      </c>
      <c r="N6369" s="3">
        <f>DAY(Table3[[#This Row],[DATE]])</f>
        <v>8</v>
      </c>
      <c r="O6369" s="3" t="str">
        <f>TEXT(Table3[[#This Row],[DATE]],"mmm")</f>
        <v>Jun</v>
      </c>
      <c r="P6369" s="3">
        <f>YEAR(Table3[[#This Row],[DATE]])</f>
        <v>2038</v>
      </c>
    </row>
    <row r="6370" spans="1:16" x14ac:dyDescent="0.3">
      <c r="A6370" s="6">
        <v>50565</v>
      </c>
      <c r="B6370" s="7" t="s">
        <v>1127</v>
      </c>
      <c r="C6370" s="9">
        <f t="shared" ca="1" si="198"/>
        <v>9</v>
      </c>
      <c r="D6370" s="9" t="s">
        <v>2115</v>
      </c>
      <c r="E6370" s="9" t="s">
        <v>2118</v>
      </c>
      <c r="F6370" s="10">
        <f t="shared" ca="1" si="199"/>
        <v>5.4417646403663145E-2</v>
      </c>
      <c r="G6370" s="3" t="str">
        <f>VLOOKUP(Table3[[#This Row],[PRODUCT ID]],Table1[[PRODUCT]:[SELLING PRICE]],1,FALSE)</f>
        <v>Product75</v>
      </c>
      <c r="H6370" s="3" t="str">
        <f>VLOOKUP(Table3[[#This Row],[PRODUCT ID]],Table1[[PRODUCT]:[SELLING PRICE]],2,FALSE)</f>
        <v>Category3</v>
      </c>
      <c r="I6370" s="3" t="str">
        <f>VLOOKUP(Table3[[#This Row],[PRODUCT ID]],Table1[[PRODUCT]:[SELLING PRICE]],3,FALSE)</f>
        <v>No</v>
      </c>
      <c r="J6370" s="16">
        <f ca="1">VLOOKUP(Table3[[#This Row],[PRODUCT ID]],Table1[[PRODUCT]:[SELLING PRICE]],4,FALSE)</f>
        <v>150</v>
      </c>
      <c r="K6370" s="16">
        <f ca="1">VLOOKUP(Table3[[#This Row],[PRODUCT ID]],Table1[[PRODUCT]:[SELLING PRICE]],5,FALSE)</f>
        <v>243.06515696321995</v>
      </c>
      <c r="L6370" s="16">
        <f ca="1">J6370*Table3[[#This Row],[QUANTITY]]</f>
        <v>1350</v>
      </c>
      <c r="M6370" s="16">
        <f ca="1">K6370*Table3[[#This Row],[QUANTITY]]*(1-Table3[[#This Row],[DISCOUNT %]])</f>
        <v>2068.543108786901</v>
      </c>
      <c r="N6370" s="3">
        <f>DAY(Table3[[#This Row],[DATE]])</f>
        <v>9</v>
      </c>
      <c r="O6370" s="3" t="str">
        <f>TEXT(Table3[[#This Row],[DATE]],"mmm")</f>
        <v>Jun</v>
      </c>
      <c r="P6370" s="3">
        <f>YEAR(Table3[[#This Row],[DATE]])</f>
        <v>2038</v>
      </c>
    </row>
    <row r="6371" spans="1:16" x14ac:dyDescent="0.3">
      <c r="A6371" s="6">
        <v>50566</v>
      </c>
      <c r="B6371" s="7" t="s">
        <v>1128</v>
      </c>
      <c r="C6371" s="9">
        <f t="shared" ca="1" si="198"/>
        <v>2</v>
      </c>
      <c r="D6371" s="9" t="s">
        <v>2116</v>
      </c>
      <c r="E6371" s="9" t="s">
        <v>2116</v>
      </c>
      <c r="F6371" s="10">
        <f t="shared" ca="1" si="199"/>
        <v>5.063928694162334E-2</v>
      </c>
      <c r="G6371" s="3" t="str">
        <f>VLOOKUP(Table3[[#This Row],[PRODUCT ID]],Table1[[PRODUCT]:[SELLING PRICE]],1,FALSE)</f>
        <v>Product76</v>
      </c>
      <c r="H6371" s="3" t="str">
        <f>VLOOKUP(Table3[[#This Row],[PRODUCT ID]],Table1[[PRODUCT]:[SELLING PRICE]],2,FALSE)</f>
        <v>Category4</v>
      </c>
      <c r="I6371" s="3" t="str">
        <f>VLOOKUP(Table3[[#This Row],[PRODUCT ID]],Table1[[PRODUCT]:[SELLING PRICE]],3,FALSE)</f>
        <v>Ft</v>
      </c>
      <c r="J6371" s="16">
        <f ca="1">VLOOKUP(Table3[[#This Row],[PRODUCT ID]],Table1[[PRODUCT]:[SELLING PRICE]],4,FALSE)</f>
        <v>73</v>
      </c>
      <c r="K6371" s="16">
        <f ca="1">VLOOKUP(Table3[[#This Row],[PRODUCT ID]],Table1[[PRODUCT]:[SELLING PRICE]],5,FALSE)</f>
        <v>271.65736482163516</v>
      </c>
      <c r="L6371" s="16">
        <f ca="1">J6371*Table3[[#This Row],[QUANTITY]]</f>
        <v>146</v>
      </c>
      <c r="M6371" s="16">
        <f ca="1">K6371*Table3[[#This Row],[QUANTITY]]*(1-Table3[[#This Row],[DISCOUNT %]])</f>
        <v>515.80165914925419</v>
      </c>
      <c r="N6371" s="3">
        <f>DAY(Table3[[#This Row],[DATE]])</f>
        <v>10</v>
      </c>
      <c r="O6371" s="3" t="str">
        <f>TEXT(Table3[[#This Row],[DATE]],"mmm")</f>
        <v>Jun</v>
      </c>
      <c r="P6371" s="3">
        <f>YEAR(Table3[[#This Row],[DATE]])</f>
        <v>2038</v>
      </c>
    </row>
    <row r="6372" spans="1:16" x14ac:dyDescent="0.3">
      <c r="A6372" s="6">
        <v>50567</v>
      </c>
      <c r="B6372" s="7" t="s">
        <v>1129</v>
      </c>
      <c r="C6372" s="9">
        <f t="shared" ca="1" si="198"/>
        <v>2</v>
      </c>
      <c r="D6372" s="9" t="s">
        <v>2117</v>
      </c>
      <c r="E6372" s="9" t="s">
        <v>2116</v>
      </c>
      <c r="F6372" s="10">
        <f t="shared" ca="1" si="199"/>
        <v>3.6130498619341388E-2</v>
      </c>
      <c r="G6372" s="3" t="str">
        <f>VLOOKUP(Table3[[#This Row],[PRODUCT ID]],Table1[[PRODUCT]:[SELLING PRICE]],1,FALSE)</f>
        <v>Product77</v>
      </c>
      <c r="H6372" s="3" t="str">
        <f>VLOOKUP(Table3[[#This Row],[PRODUCT ID]],Table1[[PRODUCT]:[SELLING PRICE]],2,FALSE)</f>
        <v>Category5</v>
      </c>
      <c r="I6372" s="3" t="str">
        <f>VLOOKUP(Table3[[#This Row],[PRODUCT ID]],Table1[[PRODUCT]:[SELLING PRICE]],3,FALSE)</f>
        <v>No</v>
      </c>
      <c r="J6372" s="16">
        <f ca="1">VLOOKUP(Table3[[#This Row],[PRODUCT ID]],Table1[[PRODUCT]:[SELLING PRICE]],4,FALSE)</f>
        <v>180</v>
      </c>
      <c r="K6372" s="16">
        <f ca="1">VLOOKUP(Table3[[#This Row],[PRODUCT ID]],Table1[[PRODUCT]:[SELLING PRICE]],5,FALSE)</f>
        <v>242.17695418445851</v>
      </c>
      <c r="L6372" s="16">
        <f ca="1">J6372*Table3[[#This Row],[QUANTITY]]</f>
        <v>360</v>
      </c>
      <c r="M6372" s="16">
        <f ca="1">K6372*Table3[[#This Row],[QUANTITY]]*(1-Table3[[#This Row],[DISCOUNT %]])</f>
        <v>466.85396015132125</v>
      </c>
      <c r="N6372" s="3">
        <f>DAY(Table3[[#This Row],[DATE]])</f>
        <v>11</v>
      </c>
      <c r="O6372" s="3" t="str">
        <f>TEXT(Table3[[#This Row],[DATE]],"mmm")</f>
        <v>Jun</v>
      </c>
      <c r="P6372" s="3">
        <f>YEAR(Table3[[#This Row],[DATE]])</f>
        <v>2038</v>
      </c>
    </row>
    <row r="6373" spans="1:16" x14ac:dyDescent="0.3">
      <c r="A6373" s="6">
        <v>50568</v>
      </c>
      <c r="B6373" s="7" t="s">
        <v>1130</v>
      </c>
      <c r="C6373" s="9">
        <f t="shared" ca="1" si="198"/>
        <v>10</v>
      </c>
      <c r="D6373" s="9" t="s">
        <v>2115</v>
      </c>
      <c r="E6373" s="9" t="s">
        <v>2116</v>
      </c>
      <c r="F6373" s="10">
        <f t="shared" ca="1" si="199"/>
        <v>7.9677312776898102E-2</v>
      </c>
      <c r="G6373" s="3" t="str">
        <f>VLOOKUP(Table3[[#This Row],[PRODUCT ID]],Table1[[PRODUCT]:[SELLING PRICE]],1,FALSE)</f>
        <v>Product78</v>
      </c>
      <c r="H6373" s="3" t="str">
        <f>VLOOKUP(Table3[[#This Row],[PRODUCT ID]],Table1[[PRODUCT]:[SELLING PRICE]],2,FALSE)</f>
        <v>Category1</v>
      </c>
      <c r="I6373" s="3" t="str">
        <f>VLOOKUP(Table3[[#This Row],[PRODUCT ID]],Table1[[PRODUCT]:[SELLING PRICE]],3,FALSE)</f>
        <v>Kg</v>
      </c>
      <c r="J6373" s="16">
        <f ca="1">VLOOKUP(Table3[[#This Row],[PRODUCT ID]],Table1[[PRODUCT]:[SELLING PRICE]],4,FALSE)</f>
        <v>112</v>
      </c>
      <c r="K6373" s="16">
        <f ca="1">VLOOKUP(Table3[[#This Row],[PRODUCT ID]],Table1[[PRODUCT]:[SELLING PRICE]],5,FALSE)</f>
        <v>100.73199746506216</v>
      </c>
      <c r="L6373" s="16">
        <f ca="1">J6373*Table3[[#This Row],[QUANTITY]]</f>
        <v>1120</v>
      </c>
      <c r="M6373" s="16">
        <f ca="1">K6373*Table3[[#This Row],[QUANTITY]]*(1-Table3[[#This Row],[DISCOUNT %]])</f>
        <v>927.05942596396687</v>
      </c>
      <c r="N6373" s="3">
        <f>DAY(Table3[[#This Row],[DATE]])</f>
        <v>12</v>
      </c>
      <c r="O6373" s="3" t="str">
        <f>TEXT(Table3[[#This Row],[DATE]],"mmm")</f>
        <v>Jun</v>
      </c>
      <c r="P6373" s="3">
        <f>YEAR(Table3[[#This Row],[DATE]])</f>
        <v>2038</v>
      </c>
    </row>
    <row r="6374" spans="1:16" x14ac:dyDescent="0.3">
      <c r="A6374" s="6">
        <v>50569</v>
      </c>
      <c r="B6374" s="7" t="s">
        <v>1131</v>
      </c>
      <c r="C6374" s="9">
        <f t="shared" ca="1" si="198"/>
        <v>11</v>
      </c>
      <c r="D6374" s="9" t="s">
        <v>2115</v>
      </c>
      <c r="E6374" s="9" t="s">
        <v>2116</v>
      </c>
      <c r="F6374" s="10">
        <f t="shared" ca="1" si="199"/>
        <v>5.5407992175144187E-2</v>
      </c>
      <c r="G6374" s="3" t="str">
        <f>VLOOKUP(Table3[[#This Row],[PRODUCT ID]],Table1[[PRODUCT]:[SELLING PRICE]],1,FALSE)</f>
        <v>Product79</v>
      </c>
      <c r="H6374" s="3" t="str">
        <f>VLOOKUP(Table3[[#This Row],[PRODUCT ID]],Table1[[PRODUCT]:[SELLING PRICE]],2,FALSE)</f>
        <v>Category2</v>
      </c>
      <c r="I6374" s="3" t="str">
        <f>VLOOKUP(Table3[[#This Row],[PRODUCT ID]],Table1[[PRODUCT]:[SELLING PRICE]],3,FALSE)</f>
        <v>Kg</v>
      </c>
      <c r="J6374" s="16">
        <f ca="1">VLOOKUP(Table3[[#This Row],[PRODUCT ID]],Table1[[PRODUCT]:[SELLING PRICE]],4,FALSE)</f>
        <v>60</v>
      </c>
      <c r="K6374" s="16">
        <f ca="1">VLOOKUP(Table3[[#This Row],[PRODUCT ID]],Table1[[PRODUCT]:[SELLING PRICE]],5,FALSE)</f>
        <v>214.08333815971477</v>
      </c>
      <c r="L6374" s="16">
        <f ca="1">J6374*Table3[[#This Row],[QUANTITY]]</f>
        <v>660</v>
      </c>
      <c r="M6374" s="16">
        <f ca="1">K6374*Table3[[#This Row],[QUANTITY]]*(1-Table3[[#This Row],[DISCOUNT %]])</f>
        <v>2224.4355125754582</v>
      </c>
      <c r="N6374" s="3">
        <f>DAY(Table3[[#This Row],[DATE]])</f>
        <v>13</v>
      </c>
      <c r="O6374" s="3" t="str">
        <f>TEXT(Table3[[#This Row],[DATE]],"mmm")</f>
        <v>Jun</v>
      </c>
      <c r="P6374" s="3">
        <f>YEAR(Table3[[#This Row],[DATE]])</f>
        <v>2038</v>
      </c>
    </row>
    <row r="6375" spans="1:16" x14ac:dyDescent="0.3">
      <c r="A6375" s="6">
        <v>50570</v>
      </c>
      <c r="B6375" s="7" t="s">
        <v>1132</v>
      </c>
      <c r="C6375" s="9">
        <f t="shared" ca="1" si="198"/>
        <v>1</v>
      </c>
      <c r="D6375" s="9" t="s">
        <v>2115</v>
      </c>
      <c r="E6375" s="9" t="s">
        <v>2116</v>
      </c>
      <c r="F6375" s="10">
        <f t="shared" ca="1" si="199"/>
        <v>4.2154357996496361E-2</v>
      </c>
      <c r="G6375" s="3" t="str">
        <f>VLOOKUP(Table3[[#This Row],[PRODUCT ID]],Table1[[PRODUCT]:[SELLING PRICE]],1,FALSE)</f>
        <v>Product80</v>
      </c>
      <c r="H6375" s="3" t="str">
        <f>VLOOKUP(Table3[[#This Row],[PRODUCT ID]],Table1[[PRODUCT]:[SELLING PRICE]],2,FALSE)</f>
        <v>Category3</v>
      </c>
      <c r="I6375" s="3" t="str">
        <f>VLOOKUP(Table3[[#This Row],[PRODUCT ID]],Table1[[PRODUCT]:[SELLING PRICE]],3,FALSE)</f>
        <v>Lt</v>
      </c>
      <c r="J6375" s="16">
        <f ca="1">VLOOKUP(Table3[[#This Row],[PRODUCT ID]],Table1[[PRODUCT]:[SELLING PRICE]],4,FALSE)</f>
        <v>124</v>
      </c>
      <c r="K6375" s="16">
        <f ca="1">VLOOKUP(Table3[[#This Row],[PRODUCT ID]],Table1[[PRODUCT]:[SELLING PRICE]],5,FALSE)</f>
        <v>97.576887056122303</v>
      </c>
      <c r="L6375" s="16">
        <f ca="1">J6375*Table3[[#This Row],[QUANTITY]]</f>
        <v>124</v>
      </c>
      <c r="M6375" s="16">
        <f ca="1">K6375*Table3[[#This Row],[QUANTITY]]*(1-Table3[[#This Row],[DISCOUNT %]])</f>
        <v>93.463596026974827</v>
      </c>
      <c r="N6375" s="3">
        <f>DAY(Table3[[#This Row],[DATE]])</f>
        <v>14</v>
      </c>
      <c r="O6375" s="3" t="str">
        <f>TEXT(Table3[[#This Row],[DATE]],"mmm")</f>
        <v>Jun</v>
      </c>
      <c r="P6375" s="3">
        <f>YEAR(Table3[[#This Row],[DATE]])</f>
        <v>2038</v>
      </c>
    </row>
    <row r="6376" spans="1:16" x14ac:dyDescent="0.3">
      <c r="A6376" s="6">
        <v>50571</v>
      </c>
      <c r="B6376" s="7" t="s">
        <v>1133</v>
      </c>
      <c r="C6376" s="9">
        <f t="shared" ca="1" si="198"/>
        <v>9</v>
      </c>
      <c r="D6376" s="9" t="s">
        <v>2116</v>
      </c>
      <c r="E6376" s="9" t="s">
        <v>2118</v>
      </c>
      <c r="F6376" s="10">
        <f t="shared" ca="1" si="199"/>
        <v>2.7672564774604416E-2</v>
      </c>
      <c r="G6376" s="3" t="str">
        <f>VLOOKUP(Table3[[#This Row],[PRODUCT ID]],Table1[[PRODUCT]:[SELLING PRICE]],1,FALSE)</f>
        <v>Product81</v>
      </c>
      <c r="H6376" s="3" t="str">
        <f>VLOOKUP(Table3[[#This Row],[PRODUCT ID]],Table1[[PRODUCT]:[SELLING PRICE]],2,FALSE)</f>
        <v>Category4</v>
      </c>
      <c r="I6376" s="3" t="str">
        <f>VLOOKUP(Table3[[#This Row],[PRODUCT ID]],Table1[[PRODUCT]:[SELLING PRICE]],3,FALSE)</f>
        <v>Kg</v>
      </c>
      <c r="J6376" s="16">
        <f ca="1">VLOOKUP(Table3[[#This Row],[PRODUCT ID]],Table1[[PRODUCT]:[SELLING PRICE]],4,FALSE)</f>
        <v>221</v>
      </c>
      <c r="K6376" s="16">
        <f ca="1">VLOOKUP(Table3[[#This Row],[PRODUCT ID]],Table1[[PRODUCT]:[SELLING PRICE]],5,FALSE)</f>
        <v>104.44119135880096</v>
      </c>
      <c r="L6376" s="16">
        <f ca="1">J6376*Table3[[#This Row],[QUANTITY]]</f>
        <v>1989</v>
      </c>
      <c r="M6376" s="16">
        <f ca="1">K6376*Table3[[#This Row],[QUANTITY]]*(1-Table3[[#This Row],[DISCOUNT %]])</f>
        <v>913.95932153208923</v>
      </c>
      <c r="N6376" s="3">
        <f>DAY(Table3[[#This Row],[DATE]])</f>
        <v>15</v>
      </c>
      <c r="O6376" s="3" t="str">
        <f>TEXT(Table3[[#This Row],[DATE]],"mmm")</f>
        <v>Jun</v>
      </c>
      <c r="P6376" s="3">
        <f>YEAR(Table3[[#This Row],[DATE]])</f>
        <v>2038</v>
      </c>
    </row>
    <row r="6377" spans="1:16" x14ac:dyDescent="0.3">
      <c r="A6377" s="6">
        <v>50572</v>
      </c>
      <c r="B6377" s="7" t="s">
        <v>1134</v>
      </c>
      <c r="C6377" s="9">
        <f t="shared" ca="1" si="198"/>
        <v>7</v>
      </c>
      <c r="D6377" s="9" t="s">
        <v>2116</v>
      </c>
      <c r="E6377" s="9" t="s">
        <v>2118</v>
      </c>
      <c r="F6377" s="10">
        <f t="shared" ca="1" si="199"/>
        <v>8.2242204646844341E-2</v>
      </c>
      <c r="G6377" s="3" t="str">
        <f>VLOOKUP(Table3[[#This Row],[PRODUCT ID]],Table1[[PRODUCT]:[SELLING PRICE]],1,FALSE)</f>
        <v>Product82</v>
      </c>
      <c r="H6377" s="3" t="str">
        <f>VLOOKUP(Table3[[#This Row],[PRODUCT ID]],Table1[[PRODUCT]:[SELLING PRICE]],2,FALSE)</f>
        <v>Category5</v>
      </c>
      <c r="I6377" s="3" t="str">
        <f>VLOOKUP(Table3[[#This Row],[PRODUCT ID]],Table1[[PRODUCT]:[SELLING PRICE]],3,FALSE)</f>
        <v>Lt</v>
      </c>
      <c r="J6377" s="16">
        <f ca="1">VLOOKUP(Table3[[#This Row],[PRODUCT ID]],Table1[[PRODUCT]:[SELLING PRICE]],4,FALSE)</f>
        <v>218</v>
      </c>
      <c r="K6377" s="16">
        <f ca="1">VLOOKUP(Table3[[#This Row],[PRODUCT ID]],Table1[[PRODUCT]:[SELLING PRICE]],5,FALSE)</f>
        <v>147.5972668918221</v>
      </c>
      <c r="L6377" s="16">
        <f ca="1">J6377*Table3[[#This Row],[QUANTITY]]</f>
        <v>1526</v>
      </c>
      <c r="M6377" s="16">
        <f ca="1">K6377*Table3[[#This Row],[QUANTITY]]*(1-Table3[[#This Row],[DISCOUNT %]])</f>
        <v>948.20979583952987</v>
      </c>
      <c r="N6377" s="3">
        <f>DAY(Table3[[#This Row],[DATE]])</f>
        <v>16</v>
      </c>
      <c r="O6377" s="3" t="str">
        <f>TEXT(Table3[[#This Row],[DATE]],"mmm")</f>
        <v>Jun</v>
      </c>
      <c r="P6377" s="3">
        <f>YEAR(Table3[[#This Row],[DATE]])</f>
        <v>2038</v>
      </c>
    </row>
    <row r="6378" spans="1:16" x14ac:dyDescent="0.3">
      <c r="A6378" s="6">
        <v>50573</v>
      </c>
      <c r="B6378" s="7" t="s">
        <v>1135</v>
      </c>
      <c r="C6378" s="9">
        <f t="shared" ca="1" si="198"/>
        <v>14</v>
      </c>
      <c r="D6378" s="9" t="s">
        <v>2116</v>
      </c>
      <c r="E6378" s="9" t="s">
        <v>2116</v>
      </c>
      <c r="F6378" s="10">
        <f t="shared" ca="1" si="199"/>
        <v>1.199797034250445E-2</v>
      </c>
      <c r="G6378" s="3" t="str">
        <f>VLOOKUP(Table3[[#This Row],[PRODUCT ID]],Table1[[PRODUCT]:[SELLING PRICE]],1,FALSE)</f>
        <v>Product83</v>
      </c>
      <c r="H6378" s="3" t="str">
        <f>VLOOKUP(Table3[[#This Row],[PRODUCT ID]],Table1[[PRODUCT]:[SELLING PRICE]],2,FALSE)</f>
        <v>Category1</v>
      </c>
      <c r="I6378" s="3" t="str">
        <f>VLOOKUP(Table3[[#This Row],[PRODUCT ID]],Table1[[PRODUCT]:[SELLING PRICE]],3,FALSE)</f>
        <v>Ft</v>
      </c>
      <c r="J6378" s="16">
        <f ca="1">VLOOKUP(Table3[[#This Row],[PRODUCT ID]],Table1[[PRODUCT]:[SELLING PRICE]],4,FALSE)</f>
        <v>12</v>
      </c>
      <c r="K6378" s="16">
        <f ca="1">VLOOKUP(Table3[[#This Row],[PRODUCT ID]],Table1[[PRODUCT]:[SELLING PRICE]],5,FALSE)</f>
        <v>222.25555577402881</v>
      </c>
      <c r="L6378" s="16">
        <f ca="1">J6378*Table3[[#This Row],[QUANTITY]]</f>
        <v>168</v>
      </c>
      <c r="M6378" s="16">
        <f ca="1">K6378*Table3[[#This Row],[QUANTITY]]*(1-Table3[[#This Row],[DISCOUNT %]])</f>
        <v>3074.2451629035322</v>
      </c>
      <c r="N6378" s="3">
        <f>DAY(Table3[[#This Row],[DATE]])</f>
        <v>17</v>
      </c>
      <c r="O6378" s="3" t="str">
        <f>TEXT(Table3[[#This Row],[DATE]],"mmm")</f>
        <v>Jun</v>
      </c>
      <c r="P6378" s="3">
        <f>YEAR(Table3[[#This Row],[DATE]])</f>
        <v>2038</v>
      </c>
    </row>
    <row r="6379" spans="1:16" x14ac:dyDescent="0.3">
      <c r="A6379" s="6">
        <v>50574</v>
      </c>
      <c r="B6379" s="7" t="s">
        <v>1136</v>
      </c>
      <c r="C6379" s="9">
        <f t="shared" ca="1" si="198"/>
        <v>4</v>
      </c>
      <c r="D6379" s="9" t="s">
        <v>2115</v>
      </c>
      <c r="E6379" s="9" t="s">
        <v>2116</v>
      </c>
      <c r="F6379" s="10">
        <f t="shared" ca="1" si="199"/>
        <v>1.8839827786738983E-2</v>
      </c>
      <c r="G6379" s="3" t="str">
        <f>VLOOKUP(Table3[[#This Row],[PRODUCT ID]],Table1[[PRODUCT]:[SELLING PRICE]],1,FALSE)</f>
        <v>Product84</v>
      </c>
      <c r="H6379" s="3" t="str">
        <f>VLOOKUP(Table3[[#This Row],[PRODUCT ID]],Table1[[PRODUCT]:[SELLING PRICE]],2,FALSE)</f>
        <v>Category2</v>
      </c>
      <c r="I6379" s="3" t="str">
        <f>VLOOKUP(Table3[[#This Row],[PRODUCT ID]],Table1[[PRODUCT]:[SELLING PRICE]],3,FALSE)</f>
        <v>Kg</v>
      </c>
      <c r="J6379" s="16">
        <f ca="1">VLOOKUP(Table3[[#This Row],[PRODUCT ID]],Table1[[PRODUCT]:[SELLING PRICE]],4,FALSE)</f>
        <v>130</v>
      </c>
      <c r="K6379" s="16">
        <f ca="1">VLOOKUP(Table3[[#This Row],[PRODUCT ID]],Table1[[PRODUCT]:[SELLING PRICE]],5,FALSE)</f>
        <v>114.69796433270436</v>
      </c>
      <c r="L6379" s="16">
        <f ca="1">J6379*Table3[[#This Row],[QUANTITY]]</f>
        <v>520</v>
      </c>
      <c r="M6379" s="16">
        <f ca="1">K6379*Table3[[#This Row],[QUANTITY]]*(1-Table3[[#This Row],[DISCOUNT %]])</f>
        <v>450.1482977487467</v>
      </c>
      <c r="N6379" s="3">
        <f>DAY(Table3[[#This Row],[DATE]])</f>
        <v>18</v>
      </c>
      <c r="O6379" s="3" t="str">
        <f>TEXT(Table3[[#This Row],[DATE]],"mmm")</f>
        <v>Jun</v>
      </c>
      <c r="P6379" s="3">
        <f>YEAR(Table3[[#This Row],[DATE]])</f>
        <v>2038</v>
      </c>
    </row>
    <row r="6380" spans="1:16" x14ac:dyDescent="0.3">
      <c r="A6380" s="6">
        <v>50575</v>
      </c>
      <c r="B6380" s="7" t="s">
        <v>1137</v>
      </c>
      <c r="C6380" s="9">
        <f t="shared" ca="1" si="198"/>
        <v>15</v>
      </c>
      <c r="D6380" s="9" t="s">
        <v>2117</v>
      </c>
      <c r="E6380" s="9" t="s">
        <v>2116</v>
      </c>
      <c r="F6380" s="10">
        <f t="shared" ca="1" si="199"/>
        <v>8.7455915954247898E-2</v>
      </c>
      <c r="G6380" s="3" t="str">
        <f>VLOOKUP(Table3[[#This Row],[PRODUCT ID]],Table1[[PRODUCT]:[SELLING PRICE]],1,FALSE)</f>
        <v>Product85</v>
      </c>
      <c r="H6380" s="3" t="str">
        <f>VLOOKUP(Table3[[#This Row],[PRODUCT ID]],Table1[[PRODUCT]:[SELLING PRICE]],2,FALSE)</f>
        <v>Category3</v>
      </c>
      <c r="I6380" s="3" t="str">
        <f>VLOOKUP(Table3[[#This Row],[PRODUCT ID]],Table1[[PRODUCT]:[SELLING PRICE]],3,FALSE)</f>
        <v>No</v>
      </c>
      <c r="J6380" s="16">
        <f ca="1">VLOOKUP(Table3[[#This Row],[PRODUCT ID]],Table1[[PRODUCT]:[SELLING PRICE]],4,FALSE)</f>
        <v>127</v>
      </c>
      <c r="K6380" s="16">
        <f ca="1">VLOOKUP(Table3[[#This Row],[PRODUCT ID]],Table1[[PRODUCT]:[SELLING PRICE]],5,FALSE)</f>
        <v>165.69376786271391</v>
      </c>
      <c r="L6380" s="16">
        <f ca="1">J6380*Table3[[#This Row],[QUANTITY]]</f>
        <v>1905</v>
      </c>
      <c r="M6380" s="16">
        <f ca="1">K6380*Table3[[#This Row],[QUANTITY]]*(1-Table3[[#This Row],[DISCOUNT %]])</f>
        <v>2268.0430143955464</v>
      </c>
      <c r="N6380" s="3">
        <f>DAY(Table3[[#This Row],[DATE]])</f>
        <v>19</v>
      </c>
      <c r="O6380" s="3" t="str">
        <f>TEXT(Table3[[#This Row],[DATE]],"mmm")</f>
        <v>Jun</v>
      </c>
      <c r="P6380" s="3">
        <f>YEAR(Table3[[#This Row],[DATE]])</f>
        <v>2038</v>
      </c>
    </row>
    <row r="6381" spans="1:16" x14ac:dyDescent="0.3">
      <c r="A6381" s="6">
        <v>50576</v>
      </c>
      <c r="B6381" s="7" t="s">
        <v>1138</v>
      </c>
      <c r="C6381" s="9">
        <f t="shared" ca="1" si="198"/>
        <v>6</v>
      </c>
      <c r="D6381" s="9" t="s">
        <v>2117</v>
      </c>
      <c r="E6381" s="9" t="s">
        <v>2116</v>
      </c>
      <c r="F6381" s="10">
        <f t="shared" ca="1" si="199"/>
        <v>9.3137209760252734E-2</v>
      </c>
      <c r="G6381" s="3" t="str">
        <f>VLOOKUP(Table3[[#This Row],[PRODUCT ID]],Table1[[PRODUCT]:[SELLING PRICE]],1,FALSE)</f>
        <v>Product86</v>
      </c>
      <c r="H6381" s="3" t="str">
        <f>VLOOKUP(Table3[[#This Row],[PRODUCT ID]],Table1[[PRODUCT]:[SELLING PRICE]],2,FALSE)</f>
        <v>Category4</v>
      </c>
      <c r="I6381" s="3" t="str">
        <f>VLOOKUP(Table3[[#This Row],[PRODUCT ID]],Table1[[PRODUCT]:[SELLING PRICE]],3,FALSE)</f>
        <v>No</v>
      </c>
      <c r="J6381" s="16">
        <f ca="1">VLOOKUP(Table3[[#This Row],[PRODUCT ID]],Table1[[PRODUCT]:[SELLING PRICE]],4,FALSE)</f>
        <v>92</v>
      </c>
      <c r="K6381" s="16">
        <f ca="1">VLOOKUP(Table3[[#This Row],[PRODUCT ID]],Table1[[PRODUCT]:[SELLING PRICE]],5,FALSE)</f>
        <v>311.30017315763172</v>
      </c>
      <c r="L6381" s="16">
        <f ca="1">J6381*Table3[[#This Row],[QUANTITY]]</f>
        <v>552</v>
      </c>
      <c r="M6381" s="16">
        <f ca="1">K6381*Table3[[#This Row],[QUANTITY]]*(1-Table3[[#This Row],[DISCOUNT %]])</f>
        <v>1693.8392617910783</v>
      </c>
      <c r="N6381" s="3">
        <f>DAY(Table3[[#This Row],[DATE]])</f>
        <v>20</v>
      </c>
      <c r="O6381" s="3" t="str">
        <f>TEXT(Table3[[#This Row],[DATE]],"mmm")</f>
        <v>Jun</v>
      </c>
      <c r="P6381" s="3">
        <f>YEAR(Table3[[#This Row],[DATE]])</f>
        <v>2038</v>
      </c>
    </row>
    <row r="6382" spans="1:16" x14ac:dyDescent="0.3">
      <c r="A6382" s="6">
        <v>50577</v>
      </c>
      <c r="B6382" s="7" t="s">
        <v>1139</v>
      </c>
      <c r="C6382" s="9">
        <f t="shared" ca="1" si="198"/>
        <v>4</v>
      </c>
      <c r="D6382" s="9" t="s">
        <v>2116</v>
      </c>
      <c r="E6382" s="9" t="s">
        <v>2118</v>
      </c>
      <c r="F6382" s="10">
        <f t="shared" ca="1" si="199"/>
        <v>8.0214769285417958E-2</v>
      </c>
      <c r="G6382" s="3" t="str">
        <f>VLOOKUP(Table3[[#This Row],[PRODUCT ID]],Table1[[PRODUCT]:[SELLING PRICE]],1,FALSE)</f>
        <v>Product87</v>
      </c>
      <c r="H6382" s="3" t="str">
        <f>VLOOKUP(Table3[[#This Row],[PRODUCT ID]],Table1[[PRODUCT]:[SELLING PRICE]],2,FALSE)</f>
        <v>Category5</v>
      </c>
      <c r="I6382" s="3" t="str">
        <f>VLOOKUP(Table3[[#This Row],[PRODUCT ID]],Table1[[PRODUCT]:[SELLING PRICE]],3,FALSE)</f>
        <v>Ft</v>
      </c>
      <c r="J6382" s="16">
        <f ca="1">VLOOKUP(Table3[[#This Row],[PRODUCT ID]],Table1[[PRODUCT]:[SELLING PRICE]],4,FALSE)</f>
        <v>138</v>
      </c>
      <c r="K6382" s="16">
        <f ca="1">VLOOKUP(Table3[[#This Row],[PRODUCT ID]],Table1[[PRODUCT]:[SELLING PRICE]],5,FALSE)</f>
        <v>37.801449875201385</v>
      </c>
      <c r="L6382" s="16">
        <f ca="1">J6382*Table3[[#This Row],[QUANTITY]]</f>
        <v>552</v>
      </c>
      <c r="M6382" s="16">
        <f ca="1">K6382*Table3[[#This Row],[QUANTITY]]*(1-Table3[[#This Row],[DISCOUNT %]])</f>
        <v>139.07686117923126</v>
      </c>
      <c r="N6382" s="3">
        <f>DAY(Table3[[#This Row],[DATE]])</f>
        <v>21</v>
      </c>
      <c r="O6382" s="3" t="str">
        <f>TEXT(Table3[[#This Row],[DATE]],"mmm")</f>
        <v>Jun</v>
      </c>
      <c r="P6382" s="3">
        <f>YEAR(Table3[[#This Row],[DATE]])</f>
        <v>2038</v>
      </c>
    </row>
    <row r="6383" spans="1:16" x14ac:dyDescent="0.3">
      <c r="A6383" s="6">
        <v>50578</v>
      </c>
      <c r="B6383" s="7" t="s">
        <v>1140</v>
      </c>
      <c r="C6383" s="9">
        <f t="shared" ca="1" si="198"/>
        <v>7</v>
      </c>
      <c r="D6383" s="9" t="s">
        <v>2116</v>
      </c>
      <c r="E6383" s="9" t="s">
        <v>2116</v>
      </c>
      <c r="F6383" s="10">
        <f t="shared" ca="1" si="199"/>
        <v>2.444909587407176E-2</v>
      </c>
      <c r="G6383" s="3" t="str">
        <f>VLOOKUP(Table3[[#This Row],[PRODUCT ID]],Table1[[PRODUCT]:[SELLING PRICE]],1,FALSE)</f>
        <v>Product88</v>
      </c>
      <c r="H6383" s="3" t="str">
        <f>VLOOKUP(Table3[[#This Row],[PRODUCT ID]],Table1[[PRODUCT]:[SELLING PRICE]],2,FALSE)</f>
        <v>Category1</v>
      </c>
      <c r="I6383" s="3" t="str">
        <f>VLOOKUP(Table3[[#This Row],[PRODUCT ID]],Table1[[PRODUCT]:[SELLING PRICE]],3,FALSE)</f>
        <v>No</v>
      </c>
      <c r="J6383" s="16">
        <f ca="1">VLOOKUP(Table3[[#This Row],[PRODUCT ID]],Table1[[PRODUCT]:[SELLING PRICE]],4,FALSE)</f>
        <v>124</v>
      </c>
      <c r="K6383" s="16">
        <f ca="1">VLOOKUP(Table3[[#This Row],[PRODUCT ID]],Table1[[PRODUCT]:[SELLING PRICE]],5,FALSE)</f>
        <v>172.11629054996411</v>
      </c>
      <c r="L6383" s="16">
        <f ca="1">J6383*Table3[[#This Row],[QUANTITY]]</f>
        <v>868</v>
      </c>
      <c r="M6383" s="16">
        <f ca="1">K6383*Table3[[#This Row],[QUANTITY]]*(1-Table3[[#This Row],[DISCOUNT %]])</f>
        <v>1175.3574200257292</v>
      </c>
      <c r="N6383" s="3">
        <f>DAY(Table3[[#This Row],[DATE]])</f>
        <v>22</v>
      </c>
      <c r="O6383" s="3" t="str">
        <f>TEXT(Table3[[#This Row],[DATE]],"mmm")</f>
        <v>Jun</v>
      </c>
      <c r="P6383" s="3">
        <f>YEAR(Table3[[#This Row],[DATE]])</f>
        <v>2038</v>
      </c>
    </row>
    <row r="6384" spans="1:16" x14ac:dyDescent="0.3">
      <c r="A6384" s="6">
        <v>50579</v>
      </c>
      <c r="B6384" s="7" t="s">
        <v>1141</v>
      </c>
      <c r="C6384" s="9">
        <f t="shared" ca="1" si="198"/>
        <v>8</v>
      </c>
      <c r="D6384" s="9" t="s">
        <v>2116</v>
      </c>
      <c r="E6384" s="9" t="s">
        <v>2116</v>
      </c>
      <c r="F6384" s="10">
        <f t="shared" ca="1" si="199"/>
        <v>7.4398219009524855E-2</v>
      </c>
      <c r="G6384" s="3" t="str">
        <f>VLOOKUP(Table3[[#This Row],[PRODUCT ID]],Table1[[PRODUCT]:[SELLING PRICE]],1,FALSE)</f>
        <v>Product89</v>
      </c>
      <c r="H6384" s="3" t="str">
        <f>VLOOKUP(Table3[[#This Row],[PRODUCT ID]],Table1[[PRODUCT]:[SELLING PRICE]],2,FALSE)</f>
        <v>Category2</v>
      </c>
      <c r="I6384" s="3" t="str">
        <f>VLOOKUP(Table3[[#This Row],[PRODUCT ID]],Table1[[PRODUCT]:[SELLING PRICE]],3,FALSE)</f>
        <v>Kg</v>
      </c>
      <c r="J6384" s="16">
        <f ca="1">VLOOKUP(Table3[[#This Row],[PRODUCT ID]],Table1[[PRODUCT]:[SELLING PRICE]],4,FALSE)</f>
        <v>210</v>
      </c>
      <c r="K6384" s="16">
        <f ca="1">VLOOKUP(Table3[[#This Row],[PRODUCT ID]],Table1[[PRODUCT]:[SELLING PRICE]],5,FALSE)</f>
        <v>163.40617119395372</v>
      </c>
      <c r="L6384" s="16">
        <f ca="1">J6384*Table3[[#This Row],[QUANTITY]]</f>
        <v>1680</v>
      </c>
      <c r="M6384" s="16">
        <f ca="1">K6384*Table3[[#This Row],[QUANTITY]]*(1-Table3[[#This Row],[DISCOUNT %]])</f>
        <v>1209.9923446556645</v>
      </c>
      <c r="N6384" s="3">
        <f>DAY(Table3[[#This Row],[DATE]])</f>
        <v>23</v>
      </c>
      <c r="O6384" s="3" t="str">
        <f>TEXT(Table3[[#This Row],[DATE]],"mmm")</f>
        <v>Jun</v>
      </c>
      <c r="P6384" s="3">
        <f>YEAR(Table3[[#This Row],[DATE]])</f>
        <v>2038</v>
      </c>
    </row>
    <row r="6385" spans="1:16" x14ac:dyDescent="0.3">
      <c r="A6385" s="6">
        <v>50580</v>
      </c>
      <c r="B6385" s="7" t="s">
        <v>1142</v>
      </c>
      <c r="C6385" s="9">
        <f t="shared" ca="1" si="198"/>
        <v>4</v>
      </c>
      <c r="D6385" s="9" t="s">
        <v>2116</v>
      </c>
      <c r="E6385" s="9" t="s">
        <v>2116</v>
      </c>
      <c r="F6385" s="10">
        <f t="shared" ca="1" si="199"/>
        <v>9.6922787846541569E-2</v>
      </c>
      <c r="G6385" s="3" t="str">
        <f>VLOOKUP(Table3[[#This Row],[PRODUCT ID]],Table1[[PRODUCT]:[SELLING PRICE]],1,FALSE)</f>
        <v>Product90</v>
      </c>
      <c r="H6385" s="3" t="str">
        <f>VLOOKUP(Table3[[#This Row],[PRODUCT ID]],Table1[[PRODUCT]:[SELLING PRICE]],2,FALSE)</f>
        <v>Category3</v>
      </c>
      <c r="I6385" s="3" t="str">
        <f>VLOOKUP(Table3[[#This Row],[PRODUCT ID]],Table1[[PRODUCT]:[SELLING PRICE]],3,FALSE)</f>
        <v>Kg</v>
      </c>
      <c r="J6385" s="16">
        <f ca="1">VLOOKUP(Table3[[#This Row],[PRODUCT ID]],Table1[[PRODUCT]:[SELLING PRICE]],4,FALSE)</f>
        <v>239</v>
      </c>
      <c r="K6385" s="16">
        <f ca="1">VLOOKUP(Table3[[#This Row],[PRODUCT ID]],Table1[[PRODUCT]:[SELLING PRICE]],5,FALSE)</f>
        <v>172.86019765356158</v>
      </c>
      <c r="L6385" s="16">
        <f ca="1">J6385*Table3[[#This Row],[QUANTITY]]</f>
        <v>956</v>
      </c>
      <c r="M6385" s="16">
        <f ca="1">K6385*Table3[[#This Row],[QUANTITY]]*(1-Table3[[#This Row],[DISCOUNT %]])</f>
        <v>624.42442155709682</v>
      </c>
      <c r="N6385" s="3">
        <f>DAY(Table3[[#This Row],[DATE]])</f>
        <v>24</v>
      </c>
      <c r="O6385" s="3" t="str">
        <f>TEXT(Table3[[#This Row],[DATE]],"mmm")</f>
        <v>Jun</v>
      </c>
      <c r="P6385" s="3">
        <f>YEAR(Table3[[#This Row],[DATE]])</f>
        <v>2038</v>
      </c>
    </row>
    <row r="6386" spans="1:16" x14ac:dyDescent="0.3">
      <c r="A6386" s="6">
        <v>50581</v>
      </c>
      <c r="B6386" s="7" t="s">
        <v>1143</v>
      </c>
      <c r="C6386" s="9">
        <f t="shared" ca="1" si="198"/>
        <v>3</v>
      </c>
      <c r="D6386" s="9" t="s">
        <v>2115</v>
      </c>
      <c r="E6386" s="9" t="s">
        <v>2116</v>
      </c>
      <c r="F6386" s="10">
        <f t="shared" ca="1" si="199"/>
        <v>4.7621689860602168E-2</v>
      </c>
      <c r="G6386" s="3" t="str">
        <f>VLOOKUP(Table3[[#This Row],[PRODUCT ID]],Table1[[PRODUCT]:[SELLING PRICE]],1,FALSE)</f>
        <v>Product91</v>
      </c>
      <c r="H6386" s="3" t="str">
        <f>VLOOKUP(Table3[[#This Row],[PRODUCT ID]],Table1[[PRODUCT]:[SELLING PRICE]],2,FALSE)</f>
        <v>Category4</v>
      </c>
      <c r="I6386" s="3" t="str">
        <f>VLOOKUP(Table3[[#This Row],[PRODUCT ID]],Table1[[PRODUCT]:[SELLING PRICE]],3,FALSE)</f>
        <v>Lt</v>
      </c>
      <c r="J6386" s="16">
        <f ca="1">VLOOKUP(Table3[[#This Row],[PRODUCT ID]],Table1[[PRODUCT]:[SELLING PRICE]],4,FALSE)</f>
        <v>18</v>
      </c>
      <c r="K6386" s="16">
        <f ca="1">VLOOKUP(Table3[[#This Row],[PRODUCT ID]],Table1[[PRODUCT]:[SELLING PRICE]],5,FALSE)</f>
        <v>203.72681014690039</v>
      </c>
      <c r="L6386" s="16">
        <f ca="1">J6386*Table3[[#This Row],[QUANTITY]]</f>
        <v>54</v>
      </c>
      <c r="M6386" s="16">
        <f ca="1">K6386*Table3[[#This Row],[QUANTITY]]*(1-Table3[[#This Row],[DISCOUNT %]])</f>
        <v>582.07498553338485</v>
      </c>
      <c r="N6386" s="3">
        <f>DAY(Table3[[#This Row],[DATE]])</f>
        <v>25</v>
      </c>
      <c r="O6386" s="3" t="str">
        <f>TEXT(Table3[[#This Row],[DATE]],"mmm")</f>
        <v>Jun</v>
      </c>
      <c r="P6386" s="3">
        <f>YEAR(Table3[[#This Row],[DATE]])</f>
        <v>2038</v>
      </c>
    </row>
    <row r="6387" spans="1:16" x14ac:dyDescent="0.3">
      <c r="A6387" s="6">
        <v>50582</v>
      </c>
      <c r="B6387" s="7" t="s">
        <v>1144</v>
      </c>
      <c r="C6387" s="9">
        <f t="shared" ca="1" si="198"/>
        <v>9</v>
      </c>
      <c r="D6387" s="9" t="s">
        <v>2116</v>
      </c>
      <c r="E6387" s="9" t="s">
        <v>2116</v>
      </c>
      <c r="F6387" s="10">
        <f t="shared" ca="1" si="199"/>
        <v>2.7745204117956557E-3</v>
      </c>
      <c r="G6387" s="3" t="str">
        <f>VLOOKUP(Table3[[#This Row],[PRODUCT ID]],Table1[[PRODUCT]:[SELLING PRICE]],1,FALSE)</f>
        <v>Product92</v>
      </c>
      <c r="H6387" s="3" t="str">
        <f>VLOOKUP(Table3[[#This Row],[PRODUCT ID]],Table1[[PRODUCT]:[SELLING PRICE]],2,FALSE)</f>
        <v>Category5</v>
      </c>
      <c r="I6387" s="3" t="str">
        <f>VLOOKUP(Table3[[#This Row],[PRODUCT ID]],Table1[[PRODUCT]:[SELLING PRICE]],3,FALSE)</f>
        <v>Kg</v>
      </c>
      <c r="J6387" s="16">
        <f ca="1">VLOOKUP(Table3[[#This Row],[PRODUCT ID]],Table1[[PRODUCT]:[SELLING PRICE]],4,FALSE)</f>
        <v>177</v>
      </c>
      <c r="K6387" s="16">
        <f ca="1">VLOOKUP(Table3[[#This Row],[PRODUCT ID]],Table1[[PRODUCT]:[SELLING PRICE]],5,FALSE)</f>
        <v>196.42116323062825</v>
      </c>
      <c r="L6387" s="16">
        <f ca="1">J6387*Table3[[#This Row],[QUANTITY]]</f>
        <v>1593</v>
      </c>
      <c r="M6387" s="16">
        <f ca="1">K6387*Table3[[#This Row],[QUANTITY]]*(1-Table3[[#This Row],[DISCOUNT %]])</f>
        <v>1762.885698335426</v>
      </c>
      <c r="N6387" s="3">
        <f>DAY(Table3[[#This Row],[DATE]])</f>
        <v>26</v>
      </c>
      <c r="O6387" s="3" t="str">
        <f>TEXT(Table3[[#This Row],[DATE]],"mmm")</f>
        <v>Jun</v>
      </c>
      <c r="P6387" s="3">
        <f>YEAR(Table3[[#This Row],[DATE]])</f>
        <v>2038</v>
      </c>
    </row>
    <row r="6388" spans="1:16" x14ac:dyDescent="0.3">
      <c r="A6388" s="6">
        <v>50583</v>
      </c>
      <c r="B6388" s="7" t="s">
        <v>1145</v>
      </c>
      <c r="C6388" s="9">
        <f t="shared" ca="1" si="198"/>
        <v>4</v>
      </c>
      <c r="D6388" s="9" t="s">
        <v>2117</v>
      </c>
      <c r="E6388" s="9" t="s">
        <v>2118</v>
      </c>
      <c r="F6388" s="10">
        <f t="shared" ca="1" si="199"/>
        <v>8.6809299416741342E-2</v>
      </c>
      <c r="G6388" s="3" t="str">
        <f>VLOOKUP(Table3[[#This Row],[PRODUCT ID]],Table1[[PRODUCT]:[SELLING PRICE]],1,FALSE)</f>
        <v>Product93</v>
      </c>
      <c r="H6388" s="3" t="str">
        <f>VLOOKUP(Table3[[#This Row],[PRODUCT ID]],Table1[[PRODUCT]:[SELLING PRICE]],2,FALSE)</f>
        <v>Category1</v>
      </c>
      <c r="I6388" s="3" t="str">
        <f>VLOOKUP(Table3[[#This Row],[PRODUCT ID]],Table1[[PRODUCT]:[SELLING PRICE]],3,FALSE)</f>
        <v>Lt</v>
      </c>
      <c r="J6388" s="16">
        <f ca="1">VLOOKUP(Table3[[#This Row],[PRODUCT ID]],Table1[[PRODUCT]:[SELLING PRICE]],4,FALSE)</f>
        <v>179</v>
      </c>
      <c r="K6388" s="16">
        <f ca="1">VLOOKUP(Table3[[#This Row],[PRODUCT ID]],Table1[[PRODUCT]:[SELLING PRICE]],5,FALSE)</f>
        <v>218.08970688576284</v>
      </c>
      <c r="L6388" s="16">
        <f ca="1">J6388*Table3[[#This Row],[QUANTITY]]</f>
        <v>716</v>
      </c>
      <c r="M6388" s="16">
        <f ca="1">K6388*Table3[[#This Row],[QUANTITY]]*(1-Table3[[#This Row],[DISCOUNT %]])</f>
        <v>796.62996888402915</v>
      </c>
      <c r="N6388" s="3">
        <f>DAY(Table3[[#This Row],[DATE]])</f>
        <v>27</v>
      </c>
      <c r="O6388" s="3" t="str">
        <f>TEXT(Table3[[#This Row],[DATE]],"mmm")</f>
        <v>Jun</v>
      </c>
      <c r="P6388" s="3">
        <f>YEAR(Table3[[#This Row],[DATE]])</f>
        <v>2038</v>
      </c>
    </row>
    <row r="6389" spans="1:16" x14ac:dyDescent="0.3">
      <c r="A6389" s="6">
        <v>50584</v>
      </c>
      <c r="B6389" s="7" t="s">
        <v>1146</v>
      </c>
      <c r="C6389" s="9">
        <f t="shared" ca="1" si="198"/>
        <v>14</v>
      </c>
      <c r="D6389" s="9" t="s">
        <v>2115</v>
      </c>
      <c r="E6389" s="9" t="s">
        <v>2118</v>
      </c>
      <c r="F6389" s="10">
        <f t="shared" ca="1" si="199"/>
        <v>1.301791573598421E-3</v>
      </c>
      <c r="G6389" s="3" t="str">
        <f>VLOOKUP(Table3[[#This Row],[PRODUCT ID]],Table1[[PRODUCT]:[SELLING PRICE]],1,FALSE)</f>
        <v>Product94</v>
      </c>
      <c r="H6389" s="3" t="str">
        <f>VLOOKUP(Table3[[#This Row],[PRODUCT ID]],Table1[[PRODUCT]:[SELLING PRICE]],2,FALSE)</f>
        <v>Category2</v>
      </c>
      <c r="I6389" s="3" t="str">
        <f>VLOOKUP(Table3[[#This Row],[PRODUCT ID]],Table1[[PRODUCT]:[SELLING PRICE]],3,FALSE)</f>
        <v>Ft</v>
      </c>
      <c r="J6389" s="16">
        <f ca="1">VLOOKUP(Table3[[#This Row],[PRODUCT ID]],Table1[[PRODUCT]:[SELLING PRICE]],4,FALSE)</f>
        <v>216</v>
      </c>
      <c r="K6389" s="16">
        <f ca="1">VLOOKUP(Table3[[#This Row],[PRODUCT ID]],Table1[[PRODUCT]:[SELLING PRICE]],5,FALSE)</f>
        <v>255.46595337947855</v>
      </c>
      <c r="L6389" s="16">
        <f ca="1">J6389*Table3[[#This Row],[QUANTITY]]</f>
        <v>3024</v>
      </c>
      <c r="M6389" s="16">
        <f ca="1">K6389*Table3[[#This Row],[QUANTITY]]*(1-Table3[[#This Row],[DISCOUNT %]])</f>
        <v>3571.8674593563896</v>
      </c>
      <c r="N6389" s="3">
        <f>DAY(Table3[[#This Row],[DATE]])</f>
        <v>28</v>
      </c>
      <c r="O6389" s="3" t="str">
        <f>TEXT(Table3[[#This Row],[DATE]],"mmm")</f>
        <v>Jun</v>
      </c>
      <c r="P6389" s="3">
        <f>YEAR(Table3[[#This Row],[DATE]])</f>
        <v>2038</v>
      </c>
    </row>
    <row r="6390" spans="1:16" x14ac:dyDescent="0.3">
      <c r="A6390" s="6">
        <v>50585</v>
      </c>
      <c r="B6390" s="7" t="s">
        <v>1147</v>
      </c>
      <c r="C6390" s="9">
        <f t="shared" ca="1" si="198"/>
        <v>4</v>
      </c>
      <c r="D6390" s="9" t="s">
        <v>2115</v>
      </c>
      <c r="E6390" s="9" t="s">
        <v>2116</v>
      </c>
      <c r="F6390" s="10">
        <f t="shared" ca="1" si="199"/>
        <v>3.7425817172305677E-2</v>
      </c>
      <c r="G6390" s="3" t="str">
        <f>VLOOKUP(Table3[[#This Row],[PRODUCT ID]],Table1[[PRODUCT]:[SELLING PRICE]],1,FALSE)</f>
        <v>Product95</v>
      </c>
      <c r="H6390" s="3" t="str">
        <f>VLOOKUP(Table3[[#This Row],[PRODUCT ID]],Table1[[PRODUCT]:[SELLING PRICE]],2,FALSE)</f>
        <v>Category3</v>
      </c>
      <c r="I6390" s="3" t="str">
        <f>VLOOKUP(Table3[[#This Row],[PRODUCT ID]],Table1[[PRODUCT]:[SELLING PRICE]],3,FALSE)</f>
        <v>Kg</v>
      </c>
      <c r="J6390" s="16">
        <f ca="1">VLOOKUP(Table3[[#This Row],[PRODUCT ID]],Table1[[PRODUCT]:[SELLING PRICE]],4,FALSE)</f>
        <v>167</v>
      </c>
      <c r="K6390" s="16">
        <f ca="1">VLOOKUP(Table3[[#This Row],[PRODUCT ID]],Table1[[PRODUCT]:[SELLING PRICE]],5,FALSE)</f>
        <v>316.95318787757191</v>
      </c>
      <c r="L6390" s="16">
        <f ca="1">J6390*Table3[[#This Row],[QUANTITY]]</f>
        <v>668</v>
      </c>
      <c r="M6390" s="16">
        <f ca="1">K6390*Table3[[#This Row],[QUANTITY]]*(1-Table3[[#This Row],[DISCOUNT %]])</f>
        <v>1220.3638232635458</v>
      </c>
      <c r="N6390" s="3">
        <f>DAY(Table3[[#This Row],[DATE]])</f>
        <v>29</v>
      </c>
      <c r="O6390" s="3" t="str">
        <f>TEXT(Table3[[#This Row],[DATE]],"mmm")</f>
        <v>Jun</v>
      </c>
      <c r="P6390" s="3">
        <f>YEAR(Table3[[#This Row],[DATE]])</f>
        <v>2038</v>
      </c>
    </row>
    <row r="6391" spans="1:16" x14ac:dyDescent="0.3">
      <c r="A6391" s="6">
        <v>50586</v>
      </c>
      <c r="B6391" s="7" t="s">
        <v>1148</v>
      </c>
      <c r="C6391" s="9">
        <f t="shared" ca="1" si="198"/>
        <v>8</v>
      </c>
      <c r="D6391" s="9" t="s">
        <v>2115</v>
      </c>
      <c r="E6391" s="9" t="s">
        <v>2116</v>
      </c>
      <c r="F6391" s="10">
        <f t="shared" ca="1" si="199"/>
        <v>6.3595182913874698E-2</v>
      </c>
      <c r="G6391" s="3" t="str">
        <f>VLOOKUP(Table3[[#This Row],[PRODUCT ID]],Table1[[PRODUCT]:[SELLING PRICE]],1,FALSE)</f>
        <v>Product96</v>
      </c>
      <c r="H6391" s="3" t="str">
        <f>VLOOKUP(Table3[[#This Row],[PRODUCT ID]],Table1[[PRODUCT]:[SELLING PRICE]],2,FALSE)</f>
        <v>Category4</v>
      </c>
      <c r="I6391" s="3" t="str">
        <f>VLOOKUP(Table3[[#This Row],[PRODUCT ID]],Table1[[PRODUCT]:[SELLING PRICE]],3,FALSE)</f>
        <v>No</v>
      </c>
      <c r="J6391" s="16">
        <f ca="1">VLOOKUP(Table3[[#This Row],[PRODUCT ID]],Table1[[PRODUCT]:[SELLING PRICE]],4,FALSE)</f>
        <v>137</v>
      </c>
      <c r="K6391" s="16">
        <f ca="1">VLOOKUP(Table3[[#This Row],[PRODUCT ID]],Table1[[PRODUCT]:[SELLING PRICE]],5,FALSE)</f>
        <v>89.849883032528624</v>
      </c>
      <c r="L6391" s="16">
        <f ca="1">J6391*Table3[[#This Row],[QUANTITY]]</f>
        <v>1096</v>
      </c>
      <c r="M6391" s="16">
        <f ca="1">K6391*Table3[[#This Row],[QUANTITY]]*(1-Table3[[#This Row],[DISCOUNT %]])</f>
        <v>673.08690629027774</v>
      </c>
      <c r="N6391" s="3">
        <f>DAY(Table3[[#This Row],[DATE]])</f>
        <v>30</v>
      </c>
      <c r="O6391" s="3" t="str">
        <f>TEXT(Table3[[#This Row],[DATE]],"mmm")</f>
        <v>Jun</v>
      </c>
      <c r="P6391" s="3">
        <f>YEAR(Table3[[#This Row],[DATE]])</f>
        <v>2038</v>
      </c>
    </row>
    <row r="6392" spans="1:16" x14ac:dyDescent="0.3">
      <c r="A6392" s="6">
        <v>50587</v>
      </c>
      <c r="B6392" s="7" t="s">
        <v>1149</v>
      </c>
      <c r="C6392" s="9">
        <f t="shared" ca="1" si="198"/>
        <v>1</v>
      </c>
      <c r="D6392" s="9" t="s">
        <v>2116</v>
      </c>
      <c r="E6392" s="9" t="s">
        <v>2116</v>
      </c>
      <c r="F6392" s="10">
        <f t="shared" ca="1" si="199"/>
        <v>6.2982583895414561E-4</v>
      </c>
      <c r="G6392" s="3" t="str">
        <f>VLOOKUP(Table3[[#This Row],[PRODUCT ID]],Table1[[PRODUCT]:[SELLING PRICE]],1,FALSE)</f>
        <v>Product97</v>
      </c>
      <c r="H6392" s="3" t="str">
        <f>VLOOKUP(Table3[[#This Row],[PRODUCT ID]],Table1[[PRODUCT]:[SELLING PRICE]],2,FALSE)</f>
        <v>Category1</v>
      </c>
      <c r="I6392" s="3" t="str">
        <f>VLOOKUP(Table3[[#This Row],[PRODUCT ID]],Table1[[PRODUCT]:[SELLING PRICE]],3,FALSE)</f>
        <v>No</v>
      </c>
      <c r="J6392" s="16">
        <f ca="1">VLOOKUP(Table3[[#This Row],[PRODUCT ID]],Table1[[PRODUCT]:[SELLING PRICE]],4,FALSE)</f>
        <v>155</v>
      </c>
      <c r="K6392" s="16">
        <f ca="1">VLOOKUP(Table3[[#This Row],[PRODUCT ID]],Table1[[PRODUCT]:[SELLING PRICE]],5,FALSE)</f>
        <v>276.35965799698073</v>
      </c>
      <c r="L6392" s="16">
        <f ca="1">J6392*Table3[[#This Row],[QUANTITY]]</f>
        <v>155</v>
      </c>
      <c r="M6392" s="16">
        <f ca="1">K6392*Table3[[#This Row],[QUANTITY]]*(1-Table3[[#This Row],[DISCOUNT %]])</f>
        <v>276.18559954352969</v>
      </c>
      <c r="N6392" s="3">
        <f>DAY(Table3[[#This Row],[DATE]])</f>
        <v>1</v>
      </c>
      <c r="O6392" s="3" t="str">
        <f>TEXT(Table3[[#This Row],[DATE]],"mmm")</f>
        <v>Jul</v>
      </c>
      <c r="P6392" s="3">
        <f>YEAR(Table3[[#This Row],[DATE]])</f>
        <v>2038</v>
      </c>
    </row>
    <row r="6393" spans="1:16" x14ac:dyDescent="0.3">
      <c r="A6393" s="6">
        <v>50588</v>
      </c>
      <c r="B6393" s="7" t="s">
        <v>1150</v>
      </c>
      <c r="C6393" s="9">
        <f t="shared" ca="1" si="198"/>
        <v>13</v>
      </c>
      <c r="D6393" s="9" t="s">
        <v>2116</v>
      </c>
      <c r="E6393" s="9" t="s">
        <v>2116</v>
      </c>
      <c r="F6393" s="10">
        <f t="shared" ca="1" si="199"/>
        <v>5.4813674913125568E-2</v>
      </c>
      <c r="G6393" s="3" t="str">
        <f>VLOOKUP(Table3[[#This Row],[PRODUCT ID]],Table1[[PRODUCT]:[SELLING PRICE]],1,FALSE)</f>
        <v>Product98</v>
      </c>
      <c r="H6393" s="3" t="str">
        <f>VLOOKUP(Table3[[#This Row],[PRODUCT ID]],Table1[[PRODUCT]:[SELLING PRICE]],2,FALSE)</f>
        <v>Category2</v>
      </c>
      <c r="I6393" s="3" t="str">
        <f>VLOOKUP(Table3[[#This Row],[PRODUCT ID]],Table1[[PRODUCT]:[SELLING PRICE]],3,FALSE)</f>
        <v>Ft</v>
      </c>
      <c r="J6393" s="16">
        <f ca="1">VLOOKUP(Table3[[#This Row],[PRODUCT ID]],Table1[[PRODUCT]:[SELLING PRICE]],4,FALSE)</f>
        <v>75</v>
      </c>
      <c r="K6393" s="16">
        <f ca="1">VLOOKUP(Table3[[#This Row],[PRODUCT ID]],Table1[[PRODUCT]:[SELLING PRICE]],5,FALSE)</f>
        <v>272.096627827205</v>
      </c>
      <c r="L6393" s="16">
        <f ca="1">J6393*Table3[[#This Row],[QUANTITY]]</f>
        <v>975</v>
      </c>
      <c r="M6393" s="16">
        <f ca="1">K6393*Table3[[#This Row],[QUANTITY]]*(1-Table3[[#This Row],[DISCOUNT %]])</f>
        <v>3343.3661524188492</v>
      </c>
      <c r="N6393" s="3">
        <f>DAY(Table3[[#This Row],[DATE]])</f>
        <v>2</v>
      </c>
      <c r="O6393" s="3" t="str">
        <f>TEXT(Table3[[#This Row],[DATE]],"mmm")</f>
        <v>Jul</v>
      </c>
      <c r="P6393" s="3">
        <f>YEAR(Table3[[#This Row],[DATE]])</f>
        <v>2038</v>
      </c>
    </row>
    <row r="6394" spans="1:16" x14ac:dyDescent="0.3">
      <c r="A6394" s="6">
        <v>50589</v>
      </c>
      <c r="B6394" s="7" t="s">
        <v>1151</v>
      </c>
      <c r="C6394" s="9">
        <f t="shared" ca="1" si="198"/>
        <v>9</v>
      </c>
      <c r="D6394" s="9" t="s">
        <v>2116</v>
      </c>
      <c r="E6394" s="9" t="s">
        <v>2118</v>
      </c>
      <c r="F6394" s="10">
        <f t="shared" ca="1" si="199"/>
        <v>7.396189077960752E-2</v>
      </c>
      <c r="G6394" s="3" t="str">
        <f>VLOOKUP(Table3[[#This Row],[PRODUCT ID]],Table1[[PRODUCT]:[SELLING PRICE]],1,FALSE)</f>
        <v>Product99</v>
      </c>
      <c r="H6394" s="3" t="str">
        <f>VLOOKUP(Table3[[#This Row],[PRODUCT ID]],Table1[[PRODUCT]:[SELLING PRICE]],2,FALSE)</f>
        <v>Category3</v>
      </c>
      <c r="I6394" s="3" t="str">
        <f>VLOOKUP(Table3[[#This Row],[PRODUCT ID]],Table1[[PRODUCT]:[SELLING PRICE]],3,FALSE)</f>
        <v>No</v>
      </c>
      <c r="J6394" s="16">
        <f ca="1">VLOOKUP(Table3[[#This Row],[PRODUCT ID]],Table1[[PRODUCT]:[SELLING PRICE]],4,FALSE)</f>
        <v>37</v>
      </c>
      <c r="K6394" s="16">
        <f ca="1">VLOOKUP(Table3[[#This Row],[PRODUCT ID]],Table1[[PRODUCT]:[SELLING PRICE]],5,FALSE)</f>
        <v>283.98260274067536</v>
      </c>
      <c r="L6394" s="16">
        <f ca="1">J6394*Table3[[#This Row],[QUANTITY]]</f>
        <v>333</v>
      </c>
      <c r="M6394" s="16">
        <f ca="1">K6394*Table3[[#This Row],[QUANTITY]]*(1-Table3[[#This Row],[DISCOUNT %]])</f>
        <v>2366.8084124411475</v>
      </c>
      <c r="N6394" s="3">
        <f>DAY(Table3[[#This Row],[DATE]])</f>
        <v>3</v>
      </c>
      <c r="O6394" s="3" t="str">
        <f>TEXT(Table3[[#This Row],[DATE]],"mmm")</f>
        <v>Jul</v>
      </c>
      <c r="P6394" s="3">
        <f>YEAR(Table3[[#This Row],[DATE]])</f>
        <v>2038</v>
      </c>
    </row>
    <row r="6395" spans="1:16" x14ac:dyDescent="0.3">
      <c r="A6395" s="6">
        <v>50590</v>
      </c>
      <c r="B6395" s="7" t="s">
        <v>1152</v>
      </c>
      <c r="C6395" s="9">
        <f t="shared" ca="1" si="198"/>
        <v>6</v>
      </c>
      <c r="D6395" s="9" t="s">
        <v>2115</v>
      </c>
      <c r="E6395" s="9" t="s">
        <v>2116</v>
      </c>
      <c r="F6395" s="10">
        <f t="shared" ca="1" si="199"/>
        <v>7.7866710094290956E-2</v>
      </c>
      <c r="G6395" s="3" t="str">
        <f>VLOOKUP(Table3[[#This Row],[PRODUCT ID]],Table1[[PRODUCT]:[SELLING PRICE]],1,FALSE)</f>
        <v>Product100</v>
      </c>
      <c r="H6395" s="3" t="str">
        <f>VLOOKUP(Table3[[#This Row],[PRODUCT ID]],Table1[[PRODUCT]:[SELLING PRICE]],2,FALSE)</f>
        <v>Category4</v>
      </c>
      <c r="I6395" s="3" t="str">
        <f>VLOOKUP(Table3[[#This Row],[PRODUCT ID]],Table1[[PRODUCT]:[SELLING PRICE]],3,FALSE)</f>
        <v>Kg</v>
      </c>
      <c r="J6395" s="16">
        <f ca="1">VLOOKUP(Table3[[#This Row],[PRODUCT ID]],Table1[[PRODUCT]:[SELLING PRICE]],4,FALSE)</f>
        <v>15</v>
      </c>
      <c r="K6395" s="16">
        <f ca="1">VLOOKUP(Table3[[#This Row],[PRODUCT ID]],Table1[[PRODUCT]:[SELLING PRICE]],5,FALSE)</f>
        <v>243.17373557422837</v>
      </c>
      <c r="L6395" s="16">
        <f ca="1">J6395*Table3[[#This Row],[QUANTITY]]</f>
        <v>90</v>
      </c>
      <c r="M6395" s="16">
        <f ca="1">K6395*Table3[[#This Row],[QUANTITY]]*(1-Table3[[#This Row],[DISCOUNT %]])</f>
        <v>1345.431580822345</v>
      </c>
      <c r="N6395" s="3">
        <f>DAY(Table3[[#This Row],[DATE]])</f>
        <v>4</v>
      </c>
      <c r="O6395" s="3" t="str">
        <f>TEXT(Table3[[#This Row],[DATE]],"mmm")</f>
        <v>Jul</v>
      </c>
      <c r="P6395" s="3">
        <f>YEAR(Table3[[#This Row],[DATE]])</f>
        <v>2038</v>
      </c>
    </row>
    <row r="6396" spans="1:16" x14ac:dyDescent="0.3">
      <c r="A6396" s="6">
        <v>50591</v>
      </c>
      <c r="B6396" s="7" t="s">
        <v>1153</v>
      </c>
      <c r="C6396" s="9">
        <f t="shared" ca="1" si="198"/>
        <v>3</v>
      </c>
      <c r="D6396" s="9" t="s">
        <v>2117</v>
      </c>
      <c r="E6396" s="9" t="s">
        <v>2116</v>
      </c>
      <c r="F6396" s="10">
        <f t="shared" ca="1" si="199"/>
        <v>7.9138598784067149E-2</v>
      </c>
      <c r="G6396" s="3" t="str">
        <f>VLOOKUP(Table3[[#This Row],[PRODUCT ID]],Table1[[PRODUCT]:[SELLING PRICE]],1,FALSE)</f>
        <v>Product101</v>
      </c>
      <c r="H6396" s="3" t="str">
        <f>VLOOKUP(Table3[[#This Row],[PRODUCT ID]],Table1[[PRODUCT]:[SELLING PRICE]],2,FALSE)</f>
        <v>Category5</v>
      </c>
      <c r="I6396" s="3" t="str">
        <f>VLOOKUP(Table3[[#This Row],[PRODUCT ID]],Table1[[PRODUCT]:[SELLING PRICE]],3,FALSE)</f>
        <v>Kg</v>
      </c>
      <c r="J6396" s="16">
        <f ca="1">VLOOKUP(Table3[[#This Row],[PRODUCT ID]],Table1[[PRODUCT]:[SELLING PRICE]],4,FALSE)</f>
        <v>172</v>
      </c>
      <c r="K6396" s="16">
        <f ca="1">VLOOKUP(Table3[[#This Row],[PRODUCT ID]],Table1[[PRODUCT]:[SELLING PRICE]],5,FALSE)</f>
        <v>258.15144502873102</v>
      </c>
      <c r="L6396" s="16">
        <f ca="1">J6396*Table3[[#This Row],[QUANTITY]]</f>
        <v>516</v>
      </c>
      <c r="M6396" s="16">
        <f ca="1">K6396*Table3[[#This Row],[QUANTITY]]*(1-Table3[[#This Row],[DISCOUNT %]])</f>
        <v>713.16510418522535</v>
      </c>
      <c r="N6396" s="3">
        <f>DAY(Table3[[#This Row],[DATE]])</f>
        <v>5</v>
      </c>
      <c r="O6396" s="3" t="str">
        <f>TEXT(Table3[[#This Row],[DATE]],"mmm")</f>
        <v>Jul</v>
      </c>
      <c r="P6396" s="3">
        <f>YEAR(Table3[[#This Row],[DATE]])</f>
        <v>2038</v>
      </c>
    </row>
    <row r="6397" spans="1:16" x14ac:dyDescent="0.3">
      <c r="A6397" s="6">
        <v>50592</v>
      </c>
      <c r="B6397" s="7" t="s">
        <v>1154</v>
      </c>
      <c r="C6397" s="9">
        <f t="shared" ca="1" si="198"/>
        <v>6</v>
      </c>
      <c r="D6397" s="9" t="s">
        <v>2117</v>
      </c>
      <c r="E6397" s="9" t="s">
        <v>2116</v>
      </c>
      <c r="F6397" s="10">
        <f t="shared" ca="1" si="199"/>
        <v>3.265170470778456E-4</v>
      </c>
      <c r="G6397" s="3" t="str">
        <f>VLOOKUP(Table3[[#This Row],[PRODUCT ID]],Table1[[PRODUCT]:[SELLING PRICE]],1,FALSE)</f>
        <v>Product102</v>
      </c>
      <c r="H6397" s="3" t="str">
        <f>VLOOKUP(Table3[[#This Row],[PRODUCT ID]],Table1[[PRODUCT]:[SELLING PRICE]],2,FALSE)</f>
        <v>Category1</v>
      </c>
      <c r="I6397" s="3" t="str">
        <f>VLOOKUP(Table3[[#This Row],[PRODUCT ID]],Table1[[PRODUCT]:[SELLING PRICE]],3,FALSE)</f>
        <v>Lt</v>
      </c>
      <c r="J6397" s="16">
        <f ca="1">VLOOKUP(Table3[[#This Row],[PRODUCT ID]],Table1[[PRODUCT]:[SELLING PRICE]],4,FALSE)</f>
        <v>243</v>
      </c>
      <c r="K6397" s="16">
        <f ca="1">VLOOKUP(Table3[[#This Row],[PRODUCT ID]],Table1[[PRODUCT]:[SELLING PRICE]],5,FALSE)</f>
        <v>235.81708264678304</v>
      </c>
      <c r="L6397" s="16">
        <f ca="1">J6397*Table3[[#This Row],[QUANTITY]]</f>
        <v>1458</v>
      </c>
      <c r="M6397" s="16">
        <f ca="1">K6397*Table3[[#This Row],[QUANTITY]]*(1-Table3[[#This Row],[DISCOUNT %]])</f>
        <v>1414.44050609584</v>
      </c>
      <c r="N6397" s="3">
        <f>DAY(Table3[[#This Row],[DATE]])</f>
        <v>6</v>
      </c>
      <c r="O6397" s="3" t="str">
        <f>TEXT(Table3[[#This Row],[DATE]],"mmm")</f>
        <v>Jul</v>
      </c>
      <c r="P6397" s="3">
        <f>YEAR(Table3[[#This Row],[DATE]])</f>
        <v>2038</v>
      </c>
    </row>
    <row r="6398" spans="1:16" x14ac:dyDescent="0.3">
      <c r="A6398" s="6">
        <v>50593</v>
      </c>
      <c r="B6398" s="7" t="s">
        <v>1155</v>
      </c>
      <c r="C6398" s="9">
        <f t="shared" ca="1" si="198"/>
        <v>8</v>
      </c>
      <c r="D6398" s="9" t="s">
        <v>2116</v>
      </c>
      <c r="E6398" s="9" t="s">
        <v>2116</v>
      </c>
      <c r="F6398" s="10">
        <f t="shared" ca="1" si="199"/>
        <v>6.3070383783116468E-3</v>
      </c>
      <c r="G6398" s="3" t="str">
        <f>VLOOKUP(Table3[[#This Row],[PRODUCT ID]],Table1[[PRODUCT]:[SELLING PRICE]],1,FALSE)</f>
        <v>Product103</v>
      </c>
      <c r="H6398" s="3" t="str">
        <f>VLOOKUP(Table3[[#This Row],[PRODUCT ID]],Table1[[PRODUCT]:[SELLING PRICE]],2,FALSE)</f>
        <v>Category2</v>
      </c>
      <c r="I6398" s="3" t="str">
        <f>VLOOKUP(Table3[[#This Row],[PRODUCT ID]],Table1[[PRODUCT]:[SELLING PRICE]],3,FALSE)</f>
        <v>Kg</v>
      </c>
      <c r="J6398" s="16">
        <f ca="1">VLOOKUP(Table3[[#This Row],[PRODUCT ID]],Table1[[PRODUCT]:[SELLING PRICE]],4,FALSE)</f>
        <v>218</v>
      </c>
      <c r="K6398" s="16">
        <f ca="1">VLOOKUP(Table3[[#This Row],[PRODUCT ID]],Table1[[PRODUCT]:[SELLING PRICE]],5,FALSE)</f>
        <v>307.79652171837739</v>
      </c>
      <c r="L6398" s="16">
        <f ca="1">J6398*Table3[[#This Row],[QUANTITY]]</f>
        <v>1744</v>
      </c>
      <c r="M6398" s="16">
        <f ca="1">K6398*Table3[[#This Row],[QUANTITY]]*(1-Table3[[#This Row],[DISCOUNT %]])</f>
        <v>2446.84189794551</v>
      </c>
      <c r="N6398" s="3">
        <f>DAY(Table3[[#This Row],[DATE]])</f>
        <v>7</v>
      </c>
      <c r="O6398" s="3" t="str">
        <f>TEXT(Table3[[#This Row],[DATE]],"mmm")</f>
        <v>Jul</v>
      </c>
      <c r="P6398" s="3">
        <f>YEAR(Table3[[#This Row],[DATE]])</f>
        <v>2038</v>
      </c>
    </row>
    <row r="6399" spans="1:16" x14ac:dyDescent="0.3">
      <c r="A6399" s="6">
        <v>50594</v>
      </c>
      <c r="B6399" s="7" t="s">
        <v>1156</v>
      </c>
      <c r="C6399" s="9">
        <f t="shared" ca="1" si="198"/>
        <v>1</v>
      </c>
      <c r="D6399" s="9" t="s">
        <v>2116</v>
      </c>
      <c r="E6399" s="9" t="s">
        <v>2116</v>
      </c>
      <c r="F6399" s="10">
        <f t="shared" ca="1" si="199"/>
        <v>7.0214804247961796E-2</v>
      </c>
      <c r="G6399" s="3" t="str">
        <f>VLOOKUP(Table3[[#This Row],[PRODUCT ID]],Table1[[PRODUCT]:[SELLING PRICE]],1,FALSE)</f>
        <v>Product104</v>
      </c>
      <c r="H6399" s="3" t="str">
        <f>VLOOKUP(Table3[[#This Row],[PRODUCT ID]],Table1[[PRODUCT]:[SELLING PRICE]],2,FALSE)</f>
        <v>Category3</v>
      </c>
      <c r="I6399" s="3" t="str">
        <f>VLOOKUP(Table3[[#This Row],[PRODUCT ID]],Table1[[PRODUCT]:[SELLING PRICE]],3,FALSE)</f>
        <v>Lt</v>
      </c>
      <c r="J6399" s="16">
        <f ca="1">VLOOKUP(Table3[[#This Row],[PRODUCT ID]],Table1[[PRODUCT]:[SELLING PRICE]],4,FALSE)</f>
        <v>146</v>
      </c>
      <c r="K6399" s="16">
        <f ca="1">VLOOKUP(Table3[[#This Row],[PRODUCT ID]],Table1[[PRODUCT]:[SELLING PRICE]],5,FALSE)</f>
        <v>223.63337418801876</v>
      </c>
      <c r="L6399" s="16">
        <f ca="1">J6399*Table3[[#This Row],[QUANTITY]]</f>
        <v>146</v>
      </c>
      <c r="M6399" s="16">
        <f ca="1">K6399*Table3[[#This Row],[QUANTITY]]*(1-Table3[[#This Row],[DISCOUNT %]])</f>
        <v>207.93100059609583</v>
      </c>
      <c r="N6399" s="3">
        <f>DAY(Table3[[#This Row],[DATE]])</f>
        <v>8</v>
      </c>
      <c r="O6399" s="3" t="str">
        <f>TEXT(Table3[[#This Row],[DATE]],"mmm")</f>
        <v>Jul</v>
      </c>
      <c r="P6399" s="3">
        <f>YEAR(Table3[[#This Row],[DATE]])</f>
        <v>2038</v>
      </c>
    </row>
    <row r="6400" spans="1:16" x14ac:dyDescent="0.3">
      <c r="A6400" s="6">
        <v>50595</v>
      </c>
      <c r="B6400" s="7" t="s">
        <v>1157</v>
      </c>
      <c r="C6400" s="9">
        <f t="shared" ca="1" si="198"/>
        <v>10</v>
      </c>
      <c r="D6400" s="9" t="s">
        <v>2116</v>
      </c>
      <c r="E6400" s="9" t="s">
        <v>2118</v>
      </c>
      <c r="F6400" s="10">
        <f t="shared" ca="1" si="199"/>
        <v>3.6192736422541262E-2</v>
      </c>
      <c r="G6400" s="3" t="str">
        <f>VLOOKUP(Table3[[#This Row],[PRODUCT ID]],Table1[[PRODUCT]:[SELLING PRICE]],1,FALSE)</f>
        <v>Product105</v>
      </c>
      <c r="H6400" s="3" t="str">
        <f>VLOOKUP(Table3[[#This Row],[PRODUCT ID]],Table1[[PRODUCT]:[SELLING PRICE]],2,FALSE)</f>
        <v>Category4</v>
      </c>
      <c r="I6400" s="3" t="str">
        <f>VLOOKUP(Table3[[#This Row],[PRODUCT ID]],Table1[[PRODUCT]:[SELLING PRICE]],3,FALSE)</f>
        <v>Ft</v>
      </c>
      <c r="J6400" s="16">
        <f ca="1">VLOOKUP(Table3[[#This Row],[PRODUCT ID]],Table1[[PRODUCT]:[SELLING PRICE]],4,FALSE)</f>
        <v>190</v>
      </c>
      <c r="K6400" s="16">
        <f ca="1">VLOOKUP(Table3[[#This Row],[PRODUCT ID]],Table1[[PRODUCT]:[SELLING PRICE]],5,FALSE)</f>
        <v>199.46724973635085</v>
      </c>
      <c r="L6400" s="16">
        <f ca="1">J6400*Table3[[#This Row],[QUANTITY]]</f>
        <v>1900</v>
      </c>
      <c r="M6400" s="16">
        <f ca="1">K6400*Table3[[#This Row],[QUANTITY]]*(1-Table3[[#This Row],[DISCOUNT %]])</f>
        <v>1922.4798414171389</v>
      </c>
      <c r="N6400" s="3">
        <f>DAY(Table3[[#This Row],[DATE]])</f>
        <v>9</v>
      </c>
      <c r="O6400" s="3" t="str">
        <f>TEXT(Table3[[#This Row],[DATE]],"mmm")</f>
        <v>Jul</v>
      </c>
      <c r="P6400" s="3">
        <f>YEAR(Table3[[#This Row],[DATE]])</f>
        <v>2038</v>
      </c>
    </row>
    <row r="6401" spans="1:16" x14ac:dyDescent="0.3">
      <c r="A6401" s="6">
        <v>50596</v>
      </c>
      <c r="B6401" s="7" t="s">
        <v>1158</v>
      </c>
      <c r="C6401" s="9">
        <f t="shared" ca="1" si="198"/>
        <v>2</v>
      </c>
      <c r="D6401" s="9" t="s">
        <v>2116</v>
      </c>
      <c r="E6401" s="9" t="s">
        <v>2118</v>
      </c>
      <c r="F6401" s="10">
        <f t="shared" ca="1" si="199"/>
        <v>6.0049124959165735E-2</v>
      </c>
      <c r="G6401" s="3" t="str">
        <f>VLOOKUP(Table3[[#This Row],[PRODUCT ID]],Table1[[PRODUCT]:[SELLING PRICE]],1,FALSE)</f>
        <v>Product106</v>
      </c>
      <c r="H6401" s="3" t="str">
        <f>VLOOKUP(Table3[[#This Row],[PRODUCT ID]],Table1[[PRODUCT]:[SELLING PRICE]],2,FALSE)</f>
        <v>Category5</v>
      </c>
      <c r="I6401" s="3" t="str">
        <f>VLOOKUP(Table3[[#This Row],[PRODUCT ID]],Table1[[PRODUCT]:[SELLING PRICE]],3,FALSE)</f>
        <v>Kg</v>
      </c>
      <c r="J6401" s="16">
        <f ca="1">VLOOKUP(Table3[[#This Row],[PRODUCT ID]],Table1[[PRODUCT]:[SELLING PRICE]],4,FALSE)</f>
        <v>164</v>
      </c>
      <c r="K6401" s="16">
        <f ca="1">VLOOKUP(Table3[[#This Row],[PRODUCT ID]],Table1[[PRODUCT]:[SELLING PRICE]],5,FALSE)</f>
        <v>229.21030765727068</v>
      </c>
      <c r="L6401" s="16">
        <f ca="1">J6401*Table3[[#This Row],[QUANTITY]]</f>
        <v>328</v>
      </c>
      <c r="M6401" s="16">
        <f ca="1">K6401*Table3[[#This Row],[QUANTITY]]*(1-Table3[[#This Row],[DISCOUNT %]])</f>
        <v>430.89285850166084</v>
      </c>
      <c r="N6401" s="3">
        <f>DAY(Table3[[#This Row],[DATE]])</f>
        <v>10</v>
      </c>
      <c r="O6401" s="3" t="str">
        <f>TEXT(Table3[[#This Row],[DATE]],"mmm")</f>
        <v>Jul</v>
      </c>
      <c r="P6401" s="3">
        <f>YEAR(Table3[[#This Row],[DATE]])</f>
        <v>2038</v>
      </c>
    </row>
    <row r="6402" spans="1:16" x14ac:dyDescent="0.3">
      <c r="A6402" s="6">
        <v>50597</v>
      </c>
      <c r="B6402" s="7" t="s">
        <v>1159</v>
      </c>
      <c r="C6402" s="9">
        <f t="shared" ca="1" si="198"/>
        <v>3</v>
      </c>
      <c r="D6402" s="9" t="s">
        <v>2115</v>
      </c>
      <c r="E6402" s="9" t="s">
        <v>2116</v>
      </c>
      <c r="F6402" s="10">
        <f t="shared" ca="1" si="199"/>
        <v>4.3924081904644613E-2</v>
      </c>
      <c r="G6402" s="3" t="str">
        <f>VLOOKUP(Table3[[#This Row],[PRODUCT ID]],Table1[[PRODUCT]:[SELLING PRICE]],1,FALSE)</f>
        <v>Product107</v>
      </c>
      <c r="H6402" s="3" t="str">
        <f>VLOOKUP(Table3[[#This Row],[PRODUCT ID]],Table1[[PRODUCT]:[SELLING PRICE]],2,FALSE)</f>
        <v>Category1</v>
      </c>
      <c r="I6402" s="3" t="str">
        <f>VLOOKUP(Table3[[#This Row],[PRODUCT ID]],Table1[[PRODUCT]:[SELLING PRICE]],3,FALSE)</f>
        <v>No</v>
      </c>
      <c r="J6402" s="16">
        <f ca="1">VLOOKUP(Table3[[#This Row],[PRODUCT ID]],Table1[[PRODUCT]:[SELLING PRICE]],4,FALSE)</f>
        <v>155</v>
      </c>
      <c r="K6402" s="16">
        <f ca="1">VLOOKUP(Table3[[#This Row],[PRODUCT ID]],Table1[[PRODUCT]:[SELLING PRICE]],5,FALSE)</f>
        <v>211.49039678624223</v>
      </c>
      <c r="L6402" s="16">
        <f ca="1">J6402*Table3[[#This Row],[QUANTITY]]</f>
        <v>465</v>
      </c>
      <c r="M6402" s="16">
        <f ca="1">K6402*Table3[[#This Row],[QUANTITY]]*(1-Table3[[#This Row],[DISCOUNT %]])</f>
        <v>606.60262582727273</v>
      </c>
      <c r="N6402" s="3">
        <f>DAY(Table3[[#This Row],[DATE]])</f>
        <v>11</v>
      </c>
      <c r="O6402" s="3" t="str">
        <f>TEXT(Table3[[#This Row],[DATE]],"mmm")</f>
        <v>Jul</v>
      </c>
      <c r="P6402" s="3">
        <f>YEAR(Table3[[#This Row],[DATE]])</f>
        <v>2038</v>
      </c>
    </row>
    <row r="6403" spans="1:16" x14ac:dyDescent="0.3">
      <c r="A6403" s="6">
        <v>50598</v>
      </c>
      <c r="B6403" s="7" t="s">
        <v>1160</v>
      </c>
      <c r="C6403" s="9">
        <f t="shared" ref="C6403:C6466" ca="1" si="200">RANDBETWEEN(1,15)</f>
        <v>5</v>
      </c>
      <c r="D6403" s="9" t="s">
        <v>2116</v>
      </c>
      <c r="E6403" s="9" t="s">
        <v>2116</v>
      </c>
      <c r="F6403" s="10">
        <f t="shared" ref="F6403:F6466" ca="1" si="201">RAND()*(0.1)</f>
        <v>9.1244274092434893E-2</v>
      </c>
      <c r="G6403" s="3" t="str">
        <f>VLOOKUP(Table3[[#This Row],[PRODUCT ID]],Table1[[PRODUCT]:[SELLING PRICE]],1,FALSE)</f>
        <v>Product108</v>
      </c>
      <c r="H6403" s="3" t="str">
        <f>VLOOKUP(Table3[[#This Row],[PRODUCT ID]],Table1[[PRODUCT]:[SELLING PRICE]],2,FALSE)</f>
        <v>Category2</v>
      </c>
      <c r="I6403" s="3" t="str">
        <f>VLOOKUP(Table3[[#This Row],[PRODUCT ID]],Table1[[PRODUCT]:[SELLING PRICE]],3,FALSE)</f>
        <v>No</v>
      </c>
      <c r="J6403" s="16">
        <f ca="1">VLOOKUP(Table3[[#This Row],[PRODUCT ID]],Table1[[PRODUCT]:[SELLING PRICE]],4,FALSE)</f>
        <v>87</v>
      </c>
      <c r="K6403" s="16">
        <f ca="1">VLOOKUP(Table3[[#This Row],[PRODUCT ID]],Table1[[PRODUCT]:[SELLING PRICE]],5,FALSE)</f>
        <v>236.4144456658027</v>
      </c>
      <c r="L6403" s="16">
        <f ca="1">J6403*Table3[[#This Row],[QUANTITY]]</f>
        <v>435</v>
      </c>
      <c r="M6403" s="16">
        <f ca="1">K6403*Table3[[#This Row],[QUANTITY]]*(1-Table3[[#This Row],[DISCOUNT %]])</f>
        <v>1074.2149059303058</v>
      </c>
      <c r="N6403" s="3">
        <f>DAY(Table3[[#This Row],[DATE]])</f>
        <v>12</v>
      </c>
      <c r="O6403" s="3" t="str">
        <f>TEXT(Table3[[#This Row],[DATE]],"mmm")</f>
        <v>Jul</v>
      </c>
      <c r="P6403" s="3">
        <f>YEAR(Table3[[#This Row],[DATE]])</f>
        <v>2038</v>
      </c>
    </row>
    <row r="6404" spans="1:16" x14ac:dyDescent="0.3">
      <c r="A6404" s="6">
        <v>50599</v>
      </c>
      <c r="B6404" s="7" t="s">
        <v>1161</v>
      </c>
      <c r="C6404" s="9">
        <f t="shared" ca="1" si="200"/>
        <v>11</v>
      </c>
      <c r="D6404" s="9" t="s">
        <v>2117</v>
      </c>
      <c r="E6404" s="9" t="s">
        <v>2116</v>
      </c>
      <c r="F6404" s="10">
        <f t="shared" ca="1" si="201"/>
        <v>3.5997817598607498E-2</v>
      </c>
      <c r="G6404" s="3" t="str">
        <f>VLOOKUP(Table3[[#This Row],[PRODUCT ID]],Table1[[PRODUCT]:[SELLING PRICE]],1,FALSE)</f>
        <v>Product109</v>
      </c>
      <c r="H6404" s="3" t="str">
        <f>VLOOKUP(Table3[[#This Row],[PRODUCT ID]],Table1[[PRODUCT]:[SELLING PRICE]],2,FALSE)</f>
        <v>Category3</v>
      </c>
      <c r="I6404" s="3" t="str">
        <f>VLOOKUP(Table3[[#This Row],[PRODUCT ID]],Table1[[PRODUCT]:[SELLING PRICE]],3,FALSE)</f>
        <v>Ft</v>
      </c>
      <c r="J6404" s="16">
        <f ca="1">VLOOKUP(Table3[[#This Row],[PRODUCT ID]],Table1[[PRODUCT]:[SELLING PRICE]],4,FALSE)</f>
        <v>129</v>
      </c>
      <c r="K6404" s="16">
        <f ca="1">VLOOKUP(Table3[[#This Row],[PRODUCT ID]],Table1[[PRODUCT]:[SELLING PRICE]],5,FALSE)</f>
        <v>246.32694639898656</v>
      </c>
      <c r="L6404" s="16">
        <f ca="1">J6404*Table3[[#This Row],[QUANTITY]]</f>
        <v>1419</v>
      </c>
      <c r="M6404" s="16">
        <f ca="1">K6404*Table3[[#This Row],[QUANTITY]]*(1-Table3[[#This Row],[DISCOUNT %]])</f>
        <v>2612.0568530418327</v>
      </c>
      <c r="N6404" s="3">
        <f>DAY(Table3[[#This Row],[DATE]])</f>
        <v>13</v>
      </c>
      <c r="O6404" s="3" t="str">
        <f>TEXT(Table3[[#This Row],[DATE]],"mmm")</f>
        <v>Jul</v>
      </c>
      <c r="P6404" s="3">
        <f>YEAR(Table3[[#This Row],[DATE]])</f>
        <v>2038</v>
      </c>
    </row>
    <row r="6405" spans="1:16" x14ac:dyDescent="0.3">
      <c r="A6405" s="6">
        <v>50600</v>
      </c>
      <c r="B6405" s="7" t="s">
        <v>1162</v>
      </c>
      <c r="C6405" s="9">
        <f t="shared" ca="1" si="200"/>
        <v>2</v>
      </c>
      <c r="D6405" s="9" t="s">
        <v>2115</v>
      </c>
      <c r="E6405" s="9" t="s">
        <v>2116</v>
      </c>
      <c r="F6405" s="10">
        <f t="shared" ca="1" si="201"/>
        <v>4.326163659985726E-2</v>
      </c>
      <c r="G6405" s="3" t="str">
        <f>VLOOKUP(Table3[[#This Row],[PRODUCT ID]],Table1[[PRODUCT]:[SELLING PRICE]],1,FALSE)</f>
        <v>Product110</v>
      </c>
      <c r="H6405" s="3" t="str">
        <f>VLOOKUP(Table3[[#This Row],[PRODUCT ID]],Table1[[PRODUCT]:[SELLING PRICE]],2,FALSE)</f>
        <v>Category4</v>
      </c>
      <c r="I6405" s="3" t="str">
        <f>VLOOKUP(Table3[[#This Row],[PRODUCT ID]],Table1[[PRODUCT]:[SELLING PRICE]],3,FALSE)</f>
        <v>No</v>
      </c>
      <c r="J6405" s="16">
        <f ca="1">VLOOKUP(Table3[[#This Row],[PRODUCT ID]],Table1[[PRODUCT]:[SELLING PRICE]],4,FALSE)</f>
        <v>193</v>
      </c>
      <c r="K6405" s="16">
        <f ca="1">VLOOKUP(Table3[[#This Row],[PRODUCT ID]],Table1[[PRODUCT]:[SELLING PRICE]],5,FALSE)</f>
        <v>56.766759977687421</v>
      </c>
      <c r="L6405" s="16">
        <f ca="1">J6405*Table3[[#This Row],[QUANTITY]]</f>
        <v>386</v>
      </c>
      <c r="M6405" s="16">
        <f ca="1">K6405*Table3[[#This Row],[QUANTITY]]*(1-Table3[[#This Row],[DISCOUNT %]])</f>
        <v>108.62187407316277</v>
      </c>
      <c r="N6405" s="3">
        <f>DAY(Table3[[#This Row],[DATE]])</f>
        <v>14</v>
      </c>
      <c r="O6405" s="3" t="str">
        <f>TEXT(Table3[[#This Row],[DATE]],"mmm")</f>
        <v>Jul</v>
      </c>
      <c r="P6405" s="3">
        <f>YEAR(Table3[[#This Row],[DATE]])</f>
        <v>2038</v>
      </c>
    </row>
    <row r="6406" spans="1:16" x14ac:dyDescent="0.3">
      <c r="A6406" s="6">
        <v>50601</v>
      </c>
      <c r="B6406" s="7" t="s">
        <v>1163</v>
      </c>
      <c r="C6406" s="9">
        <f t="shared" ca="1" si="200"/>
        <v>14</v>
      </c>
      <c r="D6406" s="9" t="s">
        <v>2115</v>
      </c>
      <c r="E6406" s="9" t="s">
        <v>2118</v>
      </c>
      <c r="F6406" s="10">
        <f t="shared" ca="1" si="201"/>
        <v>2.9858264926322455E-2</v>
      </c>
      <c r="G6406" s="3" t="str">
        <f>VLOOKUP(Table3[[#This Row],[PRODUCT ID]],Table1[[PRODUCT]:[SELLING PRICE]],1,FALSE)</f>
        <v>Product111</v>
      </c>
      <c r="H6406" s="3" t="str">
        <f>VLOOKUP(Table3[[#This Row],[PRODUCT ID]],Table1[[PRODUCT]:[SELLING PRICE]],2,FALSE)</f>
        <v>Category5</v>
      </c>
      <c r="I6406" s="3" t="str">
        <f>VLOOKUP(Table3[[#This Row],[PRODUCT ID]],Table1[[PRODUCT]:[SELLING PRICE]],3,FALSE)</f>
        <v>Kg</v>
      </c>
      <c r="J6406" s="16">
        <f ca="1">VLOOKUP(Table3[[#This Row],[PRODUCT ID]],Table1[[PRODUCT]:[SELLING PRICE]],4,FALSE)</f>
        <v>22</v>
      </c>
      <c r="K6406" s="16">
        <f ca="1">VLOOKUP(Table3[[#This Row],[PRODUCT ID]],Table1[[PRODUCT]:[SELLING PRICE]],5,FALSE)</f>
        <v>29.778998231436994</v>
      </c>
      <c r="L6406" s="16">
        <f ca="1">J6406*Table3[[#This Row],[QUANTITY]]</f>
        <v>308</v>
      </c>
      <c r="M6406" s="16">
        <f ca="1">K6406*Table3[[#This Row],[QUANTITY]]*(1-Table3[[#This Row],[DISCOUNT %]])</f>
        <v>404.45788618203164</v>
      </c>
      <c r="N6406" s="3">
        <f>DAY(Table3[[#This Row],[DATE]])</f>
        <v>15</v>
      </c>
      <c r="O6406" s="3" t="str">
        <f>TEXT(Table3[[#This Row],[DATE]],"mmm")</f>
        <v>Jul</v>
      </c>
      <c r="P6406" s="3">
        <f>YEAR(Table3[[#This Row],[DATE]])</f>
        <v>2038</v>
      </c>
    </row>
    <row r="6407" spans="1:16" x14ac:dyDescent="0.3">
      <c r="A6407" s="6">
        <v>50602</v>
      </c>
      <c r="B6407" s="7" t="s">
        <v>1164</v>
      </c>
      <c r="C6407" s="9">
        <f t="shared" ca="1" si="200"/>
        <v>9</v>
      </c>
      <c r="D6407" s="9" t="s">
        <v>2115</v>
      </c>
      <c r="E6407" s="9" t="s">
        <v>2116</v>
      </c>
      <c r="F6407" s="10">
        <f t="shared" ca="1" si="201"/>
        <v>1.4936601446258781E-2</v>
      </c>
      <c r="G6407" s="3" t="str">
        <f>VLOOKUP(Table3[[#This Row],[PRODUCT ID]],Table1[[PRODUCT]:[SELLING PRICE]],1,FALSE)</f>
        <v>Product112</v>
      </c>
      <c r="H6407" s="3" t="str">
        <f>VLOOKUP(Table3[[#This Row],[PRODUCT ID]],Table1[[PRODUCT]:[SELLING PRICE]],2,FALSE)</f>
        <v>Category1</v>
      </c>
      <c r="I6407" s="3" t="str">
        <f>VLOOKUP(Table3[[#This Row],[PRODUCT ID]],Table1[[PRODUCT]:[SELLING PRICE]],3,FALSE)</f>
        <v>Kg</v>
      </c>
      <c r="J6407" s="16">
        <f ca="1">VLOOKUP(Table3[[#This Row],[PRODUCT ID]],Table1[[PRODUCT]:[SELLING PRICE]],4,FALSE)</f>
        <v>154</v>
      </c>
      <c r="K6407" s="16">
        <f ca="1">VLOOKUP(Table3[[#This Row],[PRODUCT ID]],Table1[[PRODUCT]:[SELLING PRICE]],5,FALSE)</f>
        <v>156.69239636884029</v>
      </c>
      <c r="L6407" s="16">
        <f ca="1">J6407*Table3[[#This Row],[QUANTITY]]</f>
        <v>1386</v>
      </c>
      <c r="M6407" s="16">
        <f ca="1">K6407*Table3[[#This Row],[QUANTITY]]*(1-Table3[[#This Row],[DISCOUNT %]])</f>
        <v>1389.1675004515776</v>
      </c>
      <c r="N6407" s="3">
        <f>DAY(Table3[[#This Row],[DATE]])</f>
        <v>16</v>
      </c>
      <c r="O6407" s="3" t="str">
        <f>TEXT(Table3[[#This Row],[DATE]],"mmm")</f>
        <v>Jul</v>
      </c>
      <c r="P6407" s="3">
        <f>YEAR(Table3[[#This Row],[DATE]])</f>
        <v>2038</v>
      </c>
    </row>
    <row r="6408" spans="1:16" x14ac:dyDescent="0.3">
      <c r="A6408" s="6">
        <v>50603</v>
      </c>
      <c r="B6408" s="7" t="s">
        <v>1165</v>
      </c>
      <c r="C6408" s="9">
        <f t="shared" ca="1" si="200"/>
        <v>9</v>
      </c>
      <c r="D6408" s="9" t="s">
        <v>2116</v>
      </c>
      <c r="E6408" s="9" t="s">
        <v>2116</v>
      </c>
      <c r="F6408" s="10">
        <f t="shared" ca="1" si="201"/>
        <v>2.1574284237972696E-2</v>
      </c>
      <c r="G6408" s="3" t="str">
        <f>VLOOKUP(Table3[[#This Row],[PRODUCT ID]],Table1[[PRODUCT]:[SELLING PRICE]],1,FALSE)</f>
        <v>Product113</v>
      </c>
      <c r="H6408" s="3" t="str">
        <f>VLOOKUP(Table3[[#This Row],[PRODUCT ID]],Table1[[PRODUCT]:[SELLING PRICE]],2,FALSE)</f>
        <v>Category2</v>
      </c>
      <c r="I6408" s="3" t="str">
        <f>VLOOKUP(Table3[[#This Row],[PRODUCT ID]],Table1[[PRODUCT]:[SELLING PRICE]],3,FALSE)</f>
        <v>Lt</v>
      </c>
      <c r="J6408" s="16">
        <f ca="1">VLOOKUP(Table3[[#This Row],[PRODUCT ID]],Table1[[PRODUCT]:[SELLING PRICE]],4,FALSE)</f>
        <v>36</v>
      </c>
      <c r="K6408" s="16">
        <f ca="1">VLOOKUP(Table3[[#This Row],[PRODUCT ID]],Table1[[PRODUCT]:[SELLING PRICE]],5,FALSE)</f>
        <v>28.908862219054448</v>
      </c>
      <c r="L6408" s="16">
        <f ca="1">J6408*Table3[[#This Row],[QUANTITY]]</f>
        <v>324</v>
      </c>
      <c r="M6408" s="16">
        <f ca="1">K6408*Table3[[#This Row],[QUANTITY]]*(1-Table3[[#This Row],[DISCOUNT %]])</f>
        <v>254.56656787689761</v>
      </c>
      <c r="N6408" s="3">
        <f>DAY(Table3[[#This Row],[DATE]])</f>
        <v>17</v>
      </c>
      <c r="O6408" s="3" t="str">
        <f>TEXT(Table3[[#This Row],[DATE]],"mmm")</f>
        <v>Jul</v>
      </c>
      <c r="P6408" s="3">
        <f>YEAR(Table3[[#This Row],[DATE]])</f>
        <v>2038</v>
      </c>
    </row>
    <row r="6409" spans="1:16" x14ac:dyDescent="0.3">
      <c r="A6409" s="6">
        <v>50604</v>
      </c>
      <c r="B6409" s="7" t="s">
        <v>1166</v>
      </c>
      <c r="C6409" s="9">
        <f t="shared" ca="1" si="200"/>
        <v>11</v>
      </c>
      <c r="D6409" s="9" t="s">
        <v>2116</v>
      </c>
      <c r="E6409" s="9" t="s">
        <v>2116</v>
      </c>
      <c r="F6409" s="10">
        <f t="shared" ca="1" si="201"/>
        <v>3.0002504394807686E-2</v>
      </c>
      <c r="G6409" s="3" t="str">
        <f>VLOOKUP(Table3[[#This Row],[PRODUCT ID]],Table1[[PRODUCT]:[SELLING PRICE]],1,FALSE)</f>
        <v>Product114</v>
      </c>
      <c r="H6409" s="3" t="str">
        <f>VLOOKUP(Table3[[#This Row],[PRODUCT ID]],Table1[[PRODUCT]:[SELLING PRICE]],2,FALSE)</f>
        <v>Category3</v>
      </c>
      <c r="I6409" s="3" t="str">
        <f>VLOOKUP(Table3[[#This Row],[PRODUCT ID]],Table1[[PRODUCT]:[SELLING PRICE]],3,FALSE)</f>
        <v>Kg</v>
      </c>
      <c r="J6409" s="16">
        <f ca="1">VLOOKUP(Table3[[#This Row],[PRODUCT ID]],Table1[[PRODUCT]:[SELLING PRICE]],4,FALSE)</f>
        <v>23</v>
      </c>
      <c r="K6409" s="16">
        <f ca="1">VLOOKUP(Table3[[#This Row],[PRODUCT ID]],Table1[[PRODUCT]:[SELLING PRICE]],5,FALSE)</f>
        <v>143.47786067109089</v>
      </c>
      <c r="L6409" s="16">
        <f ca="1">J6409*Table3[[#This Row],[QUANTITY]]</f>
        <v>253</v>
      </c>
      <c r="M6409" s="16">
        <f ca="1">K6409*Table3[[#This Row],[QUANTITY]]*(1-Table3[[#This Row],[DISCOUNT %]])</f>
        <v>1530.9048207832377</v>
      </c>
      <c r="N6409" s="3">
        <f>DAY(Table3[[#This Row],[DATE]])</f>
        <v>18</v>
      </c>
      <c r="O6409" s="3" t="str">
        <f>TEXT(Table3[[#This Row],[DATE]],"mmm")</f>
        <v>Jul</v>
      </c>
      <c r="P6409" s="3">
        <f>YEAR(Table3[[#This Row],[DATE]])</f>
        <v>2038</v>
      </c>
    </row>
    <row r="6410" spans="1:16" x14ac:dyDescent="0.3">
      <c r="A6410" s="6">
        <v>50605</v>
      </c>
      <c r="B6410" s="7" t="s">
        <v>1167</v>
      </c>
      <c r="C6410" s="9">
        <f t="shared" ca="1" si="200"/>
        <v>13</v>
      </c>
      <c r="D6410" s="9" t="s">
        <v>2116</v>
      </c>
      <c r="E6410" s="9" t="s">
        <v>2116</v>
      </c>
      <c r="F6410" s="10">
        <f t="shared" ca="1" si="201"/>
        <v>9.1381683647329001E-2</v>
      </c>
      <c r="G6410" s="3" t="str">
        <f>VLOOKUP(Table3[[#This Row],[PRODUCT ID]],Table1[[PRODUCT]:[SELLING PRICE]],1,FALSE)</f>
        <v>Product115</v>
      </c>
      <c r="H6410" s="3" t="str">
        <f>VLOOKUP(Table3[[#This Row],[PRODUCT ID]],Table1[[PRODUCT]:[SELLING PRICE]],2,FALSE)</f>
        <v>Category4</v>
      </c>
      <c r="I6410" s="3" t="str">
        <f>VLOOKUP(Table3[[#This Row],[PRODUCT ID]],Table1[[PRODUCT]:[SELLING PRICE]],3,FALSE)</f>
        <v>Lt</v>
      </c>
      <c r="J6410" s="16">
        <f ca="1">VLOOKUP(Table3[[#This Row],[PRODUCT ID]],Table1[[PRODUCT]:[SELLING PRICE]],4,FALSE)</f>
        <v>92</v>
      </c>
      <c r="K6410" s="16">
        <f ca="1">VLOOKUP(Table3[[#This Row],[PRODUCT ID]],Table1[[PRODUCT]:[SELLING PRICE]],5,FALSE)</f>
        <v>137.43107158405039</v>
      </c>
      <c r="L6410" s="16">
        <f ca="1">J6410*Table3[[#This Row],[QUANTITY]]</f>
        <v>1196</v>
      </c>
      <c r="M6410" s="16">
        <f ca="1">K6410*Table3[[#This Row],[QUANTITY]]*(1-Table3[[#This Row],[DISCOUNT %]])</f>
        <v>1623.3410554041623</v>
      </c>
      <c r="N6410" s="3">
        <f>DAY(Table3[[#This Row],[DATE]])</f>
        <v>19</v>
      </c>
      <c r="O6410" s="3" t="str">
        <f>TEXT(Table3[[#This Row],[DATE]],"mmm")</f>
        <v>Jul</v>
      </c>
      <c r="P6410" s="3">
        <f>YEAR(Table3[[#This Row],[DATE]])</f>
        <v>2038</v>
      </c>
    </row>
    <row r="6411" spans="1:16" x14ac:dyDescent="0.3">
      <c r="A6411" s="6">
        <v>50606</v>
      </c>
      <c r="B6411" s="7" t="s">
        <v>1168</v>
      </c>
      <c r="C6411" s="9">
        <f t="shared" ca="1" si="200"/>
        <v>5</v>
      </c>
      <c r="D6411" s="9" t="s">
        <v>2115</v>
      </c>
      <c r="E6411" s="9" t="s">
        <v>2116</v>
      </c>
      <c r="F6411" s="10">
        <f t="shared" ca="1" si="201"/>
        <v>9.9274101360384157E-2</v>
      </c>
      <c r="G6411" s="3" t="str">
        <f>VLOOKUP(Table3[[#This Row],[PRODUCT ID]],Table1[[PRODUCT]:[SELLING PRICE]],1,FALSE)</f>
        <v>Product116</v>
      </c>
      <c r="H6411" s="3" t="str">
        <f>VLOOKUP(Table3[[#This Row],[PRODUCT ID]],Table1[[PRODUCT]:[SELLING PRICE]],2,FALSE)</f>
        <v>Category5</v>
      </c>
      <c r="I6411" s="3" t="str">
        <f>VLOOKUP(Table3[[#This Row],[PRODUCT ID]],Table1[[PRODUCT]:[SELLING PRICE]],3,FALSE)</f>
        <v>Ft</v>
      </c>
      <c r="J6411" s="16">
        <f ca="1">VLOOKUP(Table3[[#This Row],[PRODUCT ID]],Table1[[PRODUCT]:[SELLING PRICE]],4,FALSE)</f>
        <v>165</v>
      </c>
      <c r="K6411" s="16">
        <f ca="1">VLOOKUP(Table3[[#This Row],[PRODUCT ID]],Table1[[PRODUCT]:[SELLING PRICE]],5,FALSE)</f>
        <v>51.172587320268526</v>
      </c>
      <c r="L6411" s="16">
        <f ca="1">J6411*Table3[[#This Row],[QUANTITY]]</f>
        <v>825</v>
      </c>
      <c r="M6411" s="16">
        <f ca="1">K6411*Table3[[#This Row],[QUANTITY]]*(1-Table3[[#This Row],[DISCOUNT %]])</f>
        <v>230.4623734988154</v>
      </c>
      <c r="N6411" s="3">
        <f>DAY(Table3[[#This Row],[DATE]])</f>
        <v>20</v>
      </c>
      <c r="O6411" s="3" t="str">
        <f>TEXT(Table3[[#This Row],[DATE]],"mmm")</f>
        <v>Jul</v>
      </c>
      <c r="P6411" s="3">
        <f>YEAR(Table3[[#This Row],[DATE]])</f>
        <v>2038</v>
      </c>
    </row>
    <row r="6412" spans="1:16" x14ac:dyDescent="0.3">
      <c r="A6412" s="6">
        <v>50607</v>
      </c>
      <c r="B6412" s="7" t="s">
        <v>1169</v>
      </c>
      <c r="C6412" s="9">
        <f t="shared" ca="1" si="200"/>
        <v>15</v>
      </c>
      <c r="D6412" s="9" t="s">
        <v>2117</v>
      </c>
      <c r="E6412" s="9" t="s">
        <v>2118</v>
      </c>
      <c r="F6412" s="10">
        <f t="shared" ca="1" si="201"/>
        <v>9.1844158810104159E-2</v>
      </c>
      <c r="G6412" s="3" t="str">
        <f>VLOOKUP(Table3[[#This Row],[PRODUCT ID]],Table1[[PRODUCT]:[SELLING PRICE]],1,FALSE)</f>
        <v>Product117</v>
      </c>
      <c r="H6412" s="3" t="str">
        <f>VLOOKUP(Table3[[#This Row],[PRODUCT ID]],Table1[[PRODUCT]:[SELLING PRICE]],2,FALSE)</f>
        <v>Category1</v>
      </c>
      <c r="I6412" s="3" t="str">
        <f>VLOOKUP(Table3[[#This Row],[PRODUCT ID]],Table1[[PRODUCT]:[SELLING PRICE]],3,FALSE)</f>
        <v>Kg</v>
      </c>
      <c r="J6412" s="16">
        <f ca="1">VLOOKUP(Table3[[#This Row],[PRODUCT ID]],Table1[[PRODUCT]:[SELLING PRICE]],4,FALSE)</f>
        <v>40</v>
      </c>
      <c r="K6412" s="16">
        <f ca="1">VLOOKUP(Table3[[#This Row],[PRODUCT ID]],Table1[[PRODUCT]:[SELLING PRICE]],5,FALSE)</f>
        <v>232.72786030532117</v>
      </c>
      <c r="L6412" s="16">
        <f ca="1">J6412*Table3[[#This Row],[QUANTITY]]</f>
        <v>600</v>
      </c>
      <c r="M6412" s="16">
        <f ca="1">K6412*Table3[[#This Row],[QUANTITY]]*(1-Table3[[#This Row],[DISCOUNT %]])</f>
        <v>3170.2974861585526</v>
      </c>
      <c r="N6412" s="3">
        <f>DAY(Table3[[#This Row],[DATE]])</f>
        <v>21</v>
      </c>
      <c r="O6412" s="3" t="str">
        <f>TEXT(Table3[[#This Row],[DATE]],"mmm")</f>
        <v>Jul</v>
      </c>
      <c r="P6412" s="3">
        <f>YEAR(Table3[[#This Row],[DATE]])</f>
        <v>2038</v>
      </c>
    </row>
    <row r="6413" spans="1:16" x14ac:dyDescent="0.3">
      <c r="A6413" s="6">
        <v>50608</v>
      </c>
      <c r="B6413" s="7" t="s">
        <v>1170</v>
      </c>
      <c r="C6413" s="9">
        <f t="shared" ca="1" si="200"/>
        <v>11</v>
      </c>
      <c r="D6413" s="9" t="s">
        <v>2117</v>
      </c>
      <c r="E6413" s="9" t="s">
        <v>2118</v>
      </c>
      <c r="F6413" s="10">
        <f t="shared" ca="1" si="201"/>
        <v>4.7849210789719258E-2</v>
      </c>
      <c r="G6413" s="3" t="str">
        <f>VLOOKUP(Table3[[#This Row],[PRODUCT ID]],Table1[[PRODUCT]:[SELLING PRICE]],1,FALSE)</f>
        <v>Product118</v>
      </c>
      <c r="H6413" s="3" t="str">
        <f>VLOOKUP(Table3[[#This Row],[PRODUCT ID]],Table1[[PRODUCT]:[SELLING PRICE]],2,FALSE)</f>
        <v>Category2</v>
      </c>
      <c r="I6413" s="3" t="str">
        <f>VLOOKUP(Table3[[#This Row],[PRODUCT ID]],Table1[[PRODUCT]:[SELLING PRICE]],3,FALSE)</f>
        <v>No</v>
      </c>
      <c r="J6413" s="16">
        <f ca="1">VLOOKUP(Table3[[#This Row],[PRODUCT ID]],Table1[[PRODUCT]:[SELLING PRICE]],4,FALSE)</f>
        <v>207</v>
      </c>
      <c r="K6413" s="16">
        <f ca="1">VLOOKUP(Table3[[#This Row],[PRODUCT ID]],Table1[[PRODUCT]:[SELLING PRICE]],5,FALSE)</f>
        <v>250.84357627536087</v>
      </c>
      <c r="L6413" s="16">
        <f ca="1">J6413*Table3[[#This Row],[QUANTITY]]</f>
        <v>2277</v>
      </c>
      <c r="M6413" s="16">
        <f ca="1">K6413*Table3[[#This Row],[QUANTITY]]*(1-Table3[[#This Row],[DISCOUNT %]])</f>
        <v>2627.2500003080554</v>
      </c>
      <c r="N6413" s="3">
        <f>DAY(Table3[[#This Row],[DATE]])</f>
        <v>22</v>
      </c>
      <c r="O6413" s="3" t="str">
        <f>TEXT(Table3[[#This Row],[DATE]],"mmm")</f>
        <v>Jul</v>
      </c>
      <c r="P6413" s="3">
        <f>YEAR(Table3[[#This Row],[DATE]])</f>
        <v>2038</v>
      </c>
    </row>
    <row r="6414" spans="1:16" x14ac:dyDescent="0.3">
      <c r="A6414" s="6">
        <v>50609</v>
      </c>
      <c r="B6414" s="7" t="s">
        <v>1171</v>
      </c>
      <c r="C6414" s="9">
        <f t="shared" ca="1" si="200"/>
        <v>4</v>
      </c>
      <c r="D6414" s="9" t="s">
        <v>2116</v>
      </c>
      <c r="E6414" s="9" t="s">
        <v>2116</v>
      </c>
      <c r="F6414" s="10">
        <f t="shared" ca="1" si="201"/>
        <v>4.0051328804599828E-2</v>
      </c>
      <c r="G6414" s="3" t="str">
        <f>VLOOKUP(Table3[[#This Row],[PRODUCT ID]],Table1[[PRODUCT]:[SELLING PRICE]],1,FALSE)</f>
        <v>Product119</v>
      </c>
      <c r="H6414" s="3" t="str">
        <f>VLOOKUP(Table3[[#This Row],[PRODUCT ID]],Table1[[PRODUCT]:[SELLING PRICE]],2,FALSE)</f>
        <v>Category3</v>
      </c>
      <c r="I6414" s="3" t="str">
        <f>VLOOKUP(Table3[[#This Row],[PRODUCT ID]],Table1[[PRODUCT]:[SELLING PRICE]],3,FALSE)</f>
        <v>No</v>
      </c>
      <c r="J6414" s="16">
        <f ca="1">VLOOKUP(Table3[[#This Row],[PRODUCT ID]],Table1[[PRODUCT]:[SELLING PRICE]],4,FALSE)</f>
        <v>11</v>
      </c>
      <c r="K6414" s="16">
        <f ca="1">VLOOKUP(Table3[[#This Row],[PRODUCT ID]],Table1[[PRODUCT]:[SELLING PRICE]],5,FALSE)</f>
        <v>311.91415568965073</v>
      </c>
      <c r="L6414" s="16">
        <f ca="1">J6414*Table3[[#This Row],[QUANTITY]]</f>
        <v>44</v>
      </c>
      <c r="M6414" s="16">
        <f ca="1">K6414*Table3[[#This Row],[QUANTITY]]*(1-Table3[[#This Row],[DISCOUNT %]])</f>
        <v>1197.6863171252614</v>
      </c>
      <c r="N6414" s="3">
        <f>DAY(Table3[[#This Row],[DATE]])</f>
        <v>23</v>
      </c>
      <c r="O6414" s="3" t="str">
        <f>TEXT(Table3[[#This Row],[DATE]],"mmm")</f>
        <v>Jul</v>
      </c>
      <c r="P6414" s="3">
        <f>YEAR(Table3[[#This Row],[DATE]])</f>
        <v>2038</v>
      </c>
    </row>
    <row r="6415" spans="1:16" x14ac:dyDescent="0.3">
      <c r="A6415" s="6">
        <v>50610</v>
      </c>
      <c r="B6415" s="7" t="s">
        <v>1172</v>
      </c>
      <c r="C6415" s="9">
        <f t="shared" ca="1" si="200"/>
        <v>3</v>
      </c>
      <c r="D6415" s="9" t="s">
        <v>2116</v>
      </c>
      <c r="E6415" s="9" t="s">
        <v>2116</v>
      </c>
      <c r="F6415" s="10">
        <f t="shared" ca="1" si="201"/>
        <v>8.2186705303497795E-2</v>
      </c>
      <c r="G6415" s="3" t="str">
        <f>VLOOKUP(Table3[[#This Row],[PRODUCT ID]],Table1[[PRODUCT]:[SELLING PRICE]],1,FALSE)</f>
        <v>Product120</v>
      </c>
      <c r="H6415" s="3" t="str">
        <f>VLOOKUP(Table3[[#This Row],[PRODUCT ID]],Table1[[PRODUCT]:[SELLING PRICE]],2,FALSE)</f>
        <v>Category4</v>
      </c>
      <c r="I6415" s="3" t="str">
        <f>VLOOKUP(Table3[[#This Row],[PRODUCT ID]],Table1[[PRODUCT]:[SELLING PRICE]],3,FALSE)</f>
        <v>Ft</v>
      </c>
      <c r="J6415" s="16">
        <f ca="1">VLOOKUP(Table3[[#This Row],[PRODUCT ID]],Table1[[PRODUCT]:[SELLING PRICE]],4,FALSE)</f>
        <v>231</v>
      </c>
      <c r="K6415" s="16">
        <f ca="1">VLOOKUP(Table3[[#This Row],[PRODUCT ID]],Table1[[PRODUCT]:[SELLING PRICE]],5,FALSE)</f>
        <v>136.92635536249409</v>
      </c>
      <c r="L6415" s="16">
        <f ca="1">J6415*Table3[[#This Row],[QUANTITY]]</f>
        <v>693</v>
      </c>
      <c r="M6415" s="16">
        <f ca="1">K6415*Table3[[#This Row],[QUANTITY]]*(1-Table3[[#This Row],[DISCOUNT %]])</f>
        <v>377.01848803810435</v>
      </c>
      <c r="N6415" s="3">
        <f>DAY(Table3[[#This Row],[DATE]])</f>
        <v>24</v>
      </c>
      <c r="O6415" s="3" t="str">
        <f>TEXT(Table3[[#This Row],[DATE]],"mmm")</f>
        <v>Jul</v>
      </c>
      <c r="P6415" s="3">
        <f>YEAR(Table3[[#This Row],[DATE]])</f>
        <v>2038</v>
      </c>
    </row>
    <row r="6416" spans="1:16" x14ac:dyDescent="0.3">
      <c r="A6416" s="6">
        <v>50611</v>
      </c>
      <c r="B6416" s="7" t="s">
        <v>1173</v>
      </c>
      <c r="C6416" s="9">
        <f t="shared" ca="1" si="200"/>
        <v>15</v>
      </c>
      <c r="D6416" s="9" t="s">
        <v>2116</v>
      </c>
      <c r="E6416" s="9" t="s">
        <v>2116</v>
      </c>
      <c r="F6416" s="10">
        <f t="shared" ca="1" si="201"/>
        <v>6.2187582994379077E-2</v>
      </c>
      <c r="G6416" s="3" t="str">
        <f>VLOOKUP(Table3[[#This Row],[PRODUCT ID]],Table1[[PRODUCT]:[SELLING PRICE]],1,FALSE)</f>
        <v>Product121</v>
      </c>
      <c r="H6416" s="3" t="str">
        <f>VLOOKUP(Table3[[#This Row],[PRODUCT ID]],Table1[[PRODUCT]:[SELLING PRICE]],2,FALSE)</f>
        <v>Category1</v>
      </c>
      <c r="I6416" s="3" t="str">
        <f>VLOOKUP(Table3[[#This Row],[PRODUCT ID]],Table1[[PRODUCT]:[SELLING PRICE]],3,FALSE)</f>
        <v>No</v>
      </c>
      <c r="J6416" s="16">
        <f ca="1">VLOOKUP(Table3[[#This Row],[PRODUCT ID]],Table1[[PRODUCT]:[SELLING PRICE]],4,FALSE)</f>
        <v>179</v>
      </c>
      <c r="K6416" s="16">
        <f ca="1">VLOOKUP(Table3[[#This Row],[PRODUCT ID]],Table1[[PRODUCT]:[SELLING PRICE]],5,FALSE)</f>
        <v>50.278978874354678</v>
      </c>
      <c r="L6416" s="16">
        <f ca="1">J6416*Table3[[#This Row],[QUANTITY]]</f>
        <v>2685</v>
      </c>
      <c r="M6416" s="16">
        <f ca="1">K6416*Table3[[#This Row],[QUANTITY]]*(1-Table3[[#This Row],[DISCOUNT %]])</f>
        <v>707.2837605409967</v>
      </c>
      <c r="N6416" s="3">
        <f>DAY(Table3[[#This Row],[DATE]])</f>
        <v>25</v>
      </c>
      <c r="O6416" s="3" t="str">
        <f>TEXT(Table3[[#This Row],[DATE]],"mmm")</f>
        <v>Jul</v>
      </c>
      <c r="P6416" s="3">
        <f>YEAR(Table3[[#This Row],[DATE]])</f>
        <v>2038</v>
      </c>
    </row>
    <row r="6417" spans="1:16" x14ac:dyDescent="0.3">
      <c r="A6417" s="6">
        <v>50612</v>
      </c>
      <c r="B6417" s="7" t="s">
        <v>1174</v>
      </c>
      <c r="C6417" s="9">
        <f t="shared" ca="1" si="200"/>
        <v>11</v>
      </c>
      <c r="D6417" s="9" t="s">
        <v>2116</v>
      </c>
      <c r="E6417" s="9" t="s">
        <v>2116</v>
      </c>
      <c r="F6417" s="10">
        <f t="shared" ca="1" si="201"/>
        <v>6.639035671874037E-2</v>
      </c>
      <c r="G6417" s="3" t="str">
        <f>VLOOKUP(Table3[[#This Row],[PRODUCT ID]],Table1[[PRODUCT]:[SELLING PRICE]],1,FALSE)</f>
        <v>Product122</v>
      </c>
      <c r="H6417" s="3" t="str">
        <f>VLOOKUP(Table3[[#This Row],[PRODUCT ID]],Table1[[PRODUCT]:[SELLING PRICE]],2,FALSE)</f>
        <v>Category2</v>
      </c>
      <c r="I6417" s="3" t="str">
        <f>VLOOKUP(Table3[[#This Row],[PRODUCT ID]],Table1[[PRODUCT]:[SELLING PRICE]],3,FALSE)</f>
        <v>Kg</v>
      </c>
      <c r="J6417" s="16">
        <f ca="1">VLOOKUP(Table3[[#This Row],[PRODUCT ID]],Table1[[PRODUCT]:[SELLING PRICE]],4,FALSE)</f>
        <v>87</v>
      </c>
      <c r="K6417" s="16">
        <f ca="1">VLOOKUP(Table3[[#This Row],[PRODUCT ID]],Table1[[PRODUCT]:[SELLING PRICE]],5,FALSE)</f>
        <v>245.09413887995944</v>
      </c>
      <c r="L6417" s="16">
        <f ca="1">J6417*Table3[[#This Row],[QUANTITY]]</f>
        <v>957</v>
      </c>
      <c r="M6417" s="16">
        <f ca="1">K6417*Table3[[#This Row],[QUANTITY]]*(1-Table3[[#This Row],[DISCOUNT %]])</f>
        <v>2517.0447672705109</v>
      </c>
      <c r="N6417" s="3">
        <f>DAY(Table3[[#This Row],[DATE]])</f>
        <v>26</v>
      </c>
      <c r="O6417" s="3" t="str">
        <f>TEXT(Table3[[#This Row],[DATE]],"mmm")</f>
        <v>Jul</v>
      </c>
      <c r="P6417" s="3">
        <f>YEAR(Table3[[#This Row],[DATE]])</f>
        <v>2038</v>
      </c>
    </row>
    <row r="6418" spans="1:16" x14ac:dyDescent="0.3">
      <c r="A6418" s="6">
        <v>50613</v>
      </c>
      <c r="B6418" s="7" t="s">
        <v>1175</v>
      </c>
      <c r="C6418" s="9">
        <f t="shared" ca="1" si="200"/>
        <v>13</v>
      </c>
      <c r="D6418" s="9" t="s">
        <v>2115</v>
      </c>
      <c r="E6418" s="9" t="s">
        <v>2118</v>
      </c>
      <c r="F6418" s="10">
        <f t="shared" ca="1" si="201"/>
        <v>9.1535979034298113E-3</v>
      </c>
      <c r="G6418" s="3" t="str">
        <f>VLOOKUP(Table3[[#This Row],[PRODUCT ID]],Table1[[PRODUCT]:[SELLING PRICE]],1,FALSE)</f>
        <v>Product123</v>
      </c>
      <c r="H6418" s="3" t="str">
        <f>VLOOKUP(Table3[[#This Row],[PRODUCT ID]],Table1[[PRODUCT]:[SELLING PRICE]],2,FALSE)</f>
        <v>Category3</v>
      </c>
      <c r="I6418" s="3" t="str">
        <f>VLOOKUP(Table3[[#This Row],[PRODUCT ID]],Table1[[PRODUCT]:[SELLING PRICE]],3,FALSE)</f>
        <v>Kg</v>
      </c>
      <c r="J6418" s="16">
        <f ca="1">VLOOKUP(Table3[[#This Row],[PRODUCT ID]],Table1[[PRODUCT]:[SELLING PRICE]],4,FALSE)</f>
        <v>37</v>
      </c>
      <c r="K6418" s="16">
        <f ca="1">VLOOKUP(Table3[[#This Row],[PRODUCT ID]],Table1[[PRODUCT]:[SELLING PRICE]],5,FALSE)</f>
        <v>59.497794840112057</v>
      </c>
      <c r="L6418" s="16">
        <f ca="1">J6418*Table3[[#This Row],[QUANTITY]]</f>
        <v>481</v>
      </c>
      <c r="M6418" s="16">
        <f ca="1">K6418*Table3[[#This Row],[QUANTITY]]*(1-Table3[[#This Row],[DISCOUNT %]])</f>
        <v>766.39128735006386</v>
      </c>
      <c r="N6418" s="3">
        <f>DAY(Table3[[#This Row],[DATE]])</f>
        <v>27</v>
      </c>
      <c r="O6418" s="3" t="str">
        <f>TEXT(Table3[[#This Row],[DATE]],"mmm")</f>
        <v>Jul</v>
      </c>
      <c r="P6418" s="3">
        <f>YEAR(Table3[[#This Row],[DATE]])</f>
        <v>2038</v>
      </c>
    </row>
    <row r="6419" spans="1:16" x14ac:dyDescent="0.3">
      <c r="A6419" s="6">
        <v>50614</v>
      </c>
      <c r="B6419" s="7" t="s">
        <v>1176</v>
      </c>
      <c r="C6419" s="9">
        <f t="shared" ca="1" si="200"/>
        <v>9</v>
      </c>
      <c r="D6419" s="9" t="s">
        <v>2116</v>
      </c>
      <c r="E6419" s="9" t="s">
        <v>2116</v>
      </c>
      <c r="F6419" s="10">
        <f t="shared" ca="1" si="201"/>
        <v>1.7482666451180386E-2</v>
      </c>
      <c r="G6419" s="3" t="str">
        <f>VLOOKUP(Table3[[#This Row],[PRODUCT ID]],Table1[[PRODUCT]:[SELLING PRICE]],1,FALSE)</f>
        <v>Product124</v>
      </c>
      <c r="H6419" s="3" t="str">
        <f>VLOOKUP(Table3[[#This Row],[PRODUCT ID]],Table1[[PRODUCT]:[SELLING PRICE]],2,FALSE)</f>
        <v>Category4</v>
      </c>
      <c r="I6419" s="3" t="str">
        <f>VLOOKUP(Table3[[#This Row],[PRODUCT ID]],Table1[[PRODUCT]:[SELLING PRICE]],3,FALSE)</f>
        <v>Lt</v>
      </c>
      <c r="J6419" s="16">
        <f ca="1">VLOOKUP(Table3[[#This Row],[PRODUCT ID]],Table1[[PRODUCT]:[SELLING PRICE]],4,FALSE)</f>
        <v>190</v>
      </c>
      <c r="K6419" s="16">
        <f ca="1">VLOOKUP(Table3[[#This Row],[PRODUCT ID]],Table1[[PRODUCT]:[SELLING PRICE]],5,FALSE)</f>
        <v>219.1449320029497</v>
      </c>
      <c r="L6419" s="16">
        <f ca="1">J6419*Table3[[#This Row],[QUANTITY]]</f>
        <v>1710</v>
      </c>
      <c r="M6419" s="16">
        <f ca="1">K6419*Table3[[#This Row],[QUANTITY]]*(1-Table3[[#This Row],[DISCOUNT %]])</f>
        <v>1937.8232482704798</v>
      </c>
      <c r="N6419" s="3">
        <f>DAY(Table3[[#This Row],[DATE]])</f>
        <v>28</v>
      </c>
      <c r="O6419" s="3" t="str">
        <f>TEXT(Table3[[#This Row],[DATE]],"mmm")</f>
        <v>Jul</v>
      </c>
      <c r="P6419" s="3">
        <f>YEAR(Table3[[#This Row],[DATE]])</f>
        <v>2038</v>
      </c>
    </row>
    <row r="6420" spans="1:16" x14ac:dyDescent="0.3">
      <c r="A6420" s="6">
        <v>50615</v>
      </c>
      <c r="B6420" s="7" t="s">
        <v>1177</v>
      </c>
      <c r="C6420" s="9">
        <f t="shared" ca="1" si="200"/>
        <v>7</v>
      </c>
      <c r="D6420" s="9" t="s">
        <v>2117</v>
      </c>
      <c r="E6420" s="9" t="s">
        <v>2116</v>
      </c>
      <c r="F6420" s="10">
        <f t="shared" ca="1" si="201"/>
        <v>4.3797451650658063E-2</v>
      </c>
      <c r="G6420" s="3" t="str">
        <f>VLOOKUP(Table3[[#This Row],[PRODUCT ID]],Table1[[PRODUCT]:[SELLING PRICE]],1,FALSE)</f>
        <v>Product125</v>
      </c>
      <c r="H6420" s="3" t="str">
        <f>VLOOKUP(Table3[[#This Row],[PRODUCT ID]],Table1[[PRODUCT]:[SELLING PRICE]],2,FALSE)</f>
        <v>Category5</v>
      </c>
      <c r="I6420" s="3" t="str">
        <f>VLOOKUP(Table3[[#This Row],[PRODUCT ID]],Table1[[PRODUCT]:[SELLING PRICE]],3,FALSE)</f>
        <v>Kg</v>
      </c>
      <c r="J6420" s="16">
        <f ca="1">VLOOKUP(Table3[[#This Row],[PRODUCT ID]],Table1[[PRODUCT]:[SELLING PRICE]],4,FALSE)</f>
        <v>119</v>
      </c>
      <c r="K6420" s="16">
        <f ca="1">VLOOKUP(Table3[[#This Row],[PRODUCT ID]],Table1[[PRODUCT]:[SELLING PRICE]],5,FALSE)</f>
        <v>265.79913890013245</v>
      </c>
      <c r="L6420" s="16">
        <f ca="1">J6420*Table3[[#This Row],[QUANTITY]]</f>
        <v>833</v>
      </c>
      <c r="M6420" s="16">
        <f ca="1">K6420*Table3[[#This Row],[QUANTITY]]*(1-Table3[[#This Row],[DISCOUNT %]])</f>
        <v>1779.1046977575713</v>
      </c>
      <c r="N6420" s="3">
        <f>DAY(Table3[[#This Row],[DATE]])</f>
        <v>29</v>
      </c>
      <c r="O6420" s="3" t="str">
        <f>TEXT(Table3[[#This Row],[DATE]],"mmm")</f>
        <v>Jul</v>
      </c>
      <c r="P6420" s="3">
        <f>YEAR(Table3[[#This Row],[DATE]])</f>
        <v>2038</v>
      </c>
    </row>
    <row r="6421" spans="1:16" x14ac:dyDescent="0.3">
      <c r="A6421" s="6">
        <v>50616</v>
      </c>
      <c r="B6421" s="7" t="s">
        <v>1178</v>
      </c>
      <c r="C6421" s="9">
        <f t="shared" ca="1" si="200"/>
        <v>11</v>
      </c>
      <c r="D6421" s="9" t="s">
        <v>2115</v>
      </c>
      <c r="E6421" s="9" t="s">
        <v>2116</v>
      </c>
      <c r="F6421" s="10">
        <f t="shared" ca="1" si="201"/>
        <v>9.599272231877673E-2</v>
      </c>
      <c r="G6421" s="3" t="str">
        <f>VLOOKUP(Table3[[#This Row],[PRODUCT ID]],Table1[[PRODUCT]:[SELLING PRICE]],1,FALSE)</f>
        <v>Product126</v>
      </c>
      <c r="H6421" s="3" t="str">
        <f>VLOOKUP(Table3[[#This Row],[PRODUCT ID]],Table1[[PRODUCT]:[SELLING PRICE]],2,FALSE)</f>
        <v>Category1</v>
      </c>
      <c r="I6421" s="3" t="str">
        <f>VLOOKUP(Table3[[#This Row],[PRODUCT ID]],Table1[[PRODUCT]:[SELLING PRICE]],3,FALSE)</f>
        <v>Lt</v>
      </c>
      <c r="J6421" s="16">
        <f ca="1">VLOOKUP(Table3[[#This Row],[PRODUCT ID]],Table1[[PRODUCT]:[SELLING PRICE]],4,FALSE)</f>
        <v>219</v>
      </c>
      <c r="K6421" s="16">
        <f ca="1">VLOOKUP(Table3[[#This Row],[PRODUCT ID]],Table1[[PRODUCT]:[SELLING PRICE]],5,FALSE)</f>
        <v>220.79836682949241</v>
      </c>
      <c r="L6421" s="16">
        <f ca="1">J6421*Table3[[#This Row],[QUANTITY]]</f>
        <v>2409</v>
      </c>
      <c r="M6421" s="16">
        <f ca="1">K6421*Table3[[#This Row],[QUANTITY]]*(1-Table3[[#This Row],[DISCOUNT %]])</f>
        <v>2195.6366356538847</v>
      </c>
      <c r="N6421" s="3">
        <f>DAY(Table3[[#This Row],[DATE]])</f>
        <v>30</v>
      </c>
      <c r="O6421" s="3" t="str">
        <f>TEXT(Table3[[#This Row],[DATE]],"mmm")</f>
        <v>Jul</v>
      </c>
      <c r="P6421" s="3">
        <f>YEAR(Table3[[#This Row],[DATE]])</f>
        <v>2038</v>
      </c>
    </row>
    <row r="6422" spans="1:16" x14ac:dyDescent="0.3">
      <c r="A6422" s="6">
        <v>50617</v>
      </c>
      <c r="B6422" s="7" t="s">
        <v>1179</v>
      </c>
      <c r="C6422" s="9">
        <f t="shared" ca="1" si="200"/>
        <v>14</v>
      </c>
      <c r="D6422" s="9" t="s">
        <v>2115</v>
      </c>
      <c r="E6422" s="9" t="s">
        <v>2116</v>
      </c>
      <c r="F6422" s="10">
        <f t="shared" ca="1" si="201"/>
        <v>9.5461352017921167E-3</v>
      </c>
      <c r="G6422" s="3" t="str">
        <f>VLOOKUP(Table3[[#This Row],[PRODUCT ID]],Table1[[PRODUCT]:[SELLING PRICE]],1,FALSE)</f>
        <v>Product127</v>
      </c>
      <c r="H6422" s="3" t="str">
        <f>VLOOKUP(Table3[[#This Row],[PRODUCT ID]],Table1[[PRODUCT]:[SELLING PRICE]],2,FALSE)</f>
        <v>Category2</v>
      </c>
      <c r="I6422" s="3" t="str">
        <f>VLOOKUP(Table3[[#This Row],[PRODUCT ID]],Table1[[PRODUCT]:[SELLING PRICE]],3,FALSE)</f>
        <v>Ft</v>
      </c>
      <c r="J6422" s="16">
        <f ca="1">VLOOKUP(Table3[[#This Row],[PRODUCT ID]],Table1[[PRODUCT]:[SELLING PRICE]],4,FALSE)</f>
        <v>168</v>
      </c>
      <c r="K6422" s="16">
        <f ca="1">VLOOKUP(Table3[[#This Row],[PRODUCT ID]],Table1[[PRODUCT]:[SELLING PRICE]],5,FALSE)</f>
        <v>308.77805217920661</v>
      </c>
      <c r="L6422" s="16">
        <f ca="1">J6422*Table3[[#This Row],[QUANTITY]]</f>
        <v>2352</v>
      </c>
      <c r="M6422" s="16">
        <f ca="1">K6422*Table3[[#This Row],[QUANTITY]]*(1-Table3[[#This Row],[DISCOUNT %]])</f>
        <v>4281.6258120406101</v>
      </c>
      <c r="N6422" s="3">
        <f>DAY(Table3[[#This Row],[DATE]])</f>
        <v>31</v>
      </c>
      <c r="O6422" s="3" t="str">
        <f>TEXT(Table3[[#This Row],[DATE]],"mmm")</f>
        <v>Jul</v>
      </c>
      <c r="P6422" s="3">
        <f>YEAR(Table3[[#This Row],[DATE]])</f>
        <v>2038</v>
      </c>
    </row>
    <row r="6423" spans="1:16" x14ac:dyDescent="0.3">
      <c r="A6423" s="6">
        <v>50618</v>
      </c>
      <c r="B6423" s="7" t="s">
        <v>1180</v>
      </c>
      <c r="C6423" s="9">
        <f t="shared" ca="1" si="200"/>
        <v>5</v>
      </c>
      <c r="D6423" s="9" t="s">
        <v>2115</v>
      </c>
      <c r="E6423" s="9" t="s">
        <v>2116</v>
      </c>
      <c r="F6423" s="10">
        <f t="shared" ca="1" si="201"/>
        <v>4.3726974078898808E-3</v>
      </c>
      <c r="G6423" s="3" t="str">
        <f>VLOOKUP(Table3[[#This Row],[PRODUCT ID]],Table1[[PRODUCT]:[SELLING PRICE]],1,FALSE)</f>
        <v>Product128</v>
      </c>
      <c r="H6423" s="3" t="str">
        <f>VLOOKUP(Table3[[#This Row],[PRODUCT ID]],Table1[[PRODUCT]:[SELLING PRICE]],2,FALSE)</f>
        <v>Category3</v>
      </c>
      <c r="I6423" s="3" t="str">
        <f>VLOOKUP(Table3[[#This Row],[PRODUCT ID]],Table1[[PRODUCT]:[SELLING PRICE]],3,FALSE)</f>
        <v>Kg</v>
      </c>
      <c r="J6423" s="16">
        <f ca="1">VLOOKUP(Table3[[#This Row],[PRODUCT ID]],Table1[[PRODUCT]:[SELLING PRICE]],4,FALSE)</f>
        <v>23</v>
      </c>
      <c r="K6423" s="16">
        <f ca="1">VLOOKUP(Table3[[#This Row],[PRODUCT ID]],Table1[[PRODUCT]:[SELLING PRICE]],5,FALSE)</f>
        <v>131.07081205390443</v>
      </c>
      <c r="L6423" s="16">
        <f ca="1">J6423*Table3[[#This Row],[QUANTITY]]</f>
        <v>115</v>
      </c>
      <c r="M6423" s="16">
        <f ca="1">K6423*Table3[[#This Row],[QUANTITY]]*(1-Table3[[#This Row],[DISCOUNT %]])</f>
        <v>652.48839526893153</v>
      </c>
      <c r="N6423" s="3">
        <f>DAY(Table3[[#This Row],[DATE]])</f>
        <v>1</v>
      </c>
      <c r="O6423" s="3" t="str">
        <f>TEXT(Table3[[#This Row],[DATE]],"mmm")</f>
        <v>Aug</v>
      </c>
      <c r="P6423" s="3">
        <f>YEAR(Table3[[#This Row],[DATE]])</f>
        <v>2038</v>
      </c>
    </row>
    <row r="6424" spans="1:16" x14ac:dyDescent="0.3">
      <c r="A6424" s="6">
        <v>50619</v>
      </c>
      <c r="B6424" s="7" t="s">
        <v>1181</v>
      </c>
      <c r="C6424" s="9">
        <f t="shared" ca="1" si="200"/>
        <v>15</v>
      </c>
      <c r="D6424" s="9" t="s">
        <v>2116</v>
      </c>
      <c r="E6424" s="9" t="s">
        <v>2118</v>
      </c>
      <c r="F6424" s="10">
        <f t="shared" ca="1" si="201"/>
        <v>1.9367894520043172E-2</v>
      </c>
      <c r="G6424" s="3" t="str">
        <f>VLOOKUP(Table3[[#This Row],[PRODUCT ID]],Table1[[PRODUCT]:[SELLING PRICE]],1,FALSE)</f>
        <v>Product129</v>
      </c>
      <c r="H6424" s="3" t="str">
        <f>VLOOKUP(Table3[[#This Row],[PRODUCT ID]],Table1[[PRODUCT]:[SELLING PRICE]],2,FALSE)</f>
        <v>Category4</v>
      </c>
      <c r="I6424" s="3" t="str">
        <f>VLOOKUP(Table3[[#This Row],[PRODUCT ID]],Table1[[PRODUCT]:[SELLING PRICE]],3,FALSE)</f>
        <v>No</v>
      </c>
      <c r="J6424" s="16">
        <f ca="1">VLOOKUP(Table3[[#This Row],[PRODUCT ID]],Table1[[PRODUCT]:[SELLING PRICE]],4,FALSE)</f>
        <v>160</v>
      </c>
      <c r="K6424" s="16">
        <f ca="1">VLOOKUP(Table3[[#This Row],[PRODUCT ID]],Table1[[PRODUCT]:[SELLING PRICE]],5,FALSE)</f>
        <v>93.540589626261919</v>
      </c>
      <c r="L6424" s="16">
        <f ca="1">J6424*Table3[[#This Row],[QUANTITY]]</f>
        <v>2400</v>
      </c>
      <c r="M6424" s="16">
        <f ca="1">K6424*Table3[[#This Row],[QUANTITY]]*(1-Table3[[#This Row],[DISCOUNT %]])</f>
        <v>1375.9335802955675</v>
      </c>
      <c r="N6424" s="3">
        <f>DAY(Table3[[#This Row],[DATE]])</f>
        <v>2</v>
      </c>
      <c r="O6424" s="3" t="str">
        <f>TEXT(Table3[[#This Row],[DATE]],"mmm")</f>
        <v>Aug</v>
      </c>
      <c r="P6424" s="3">
        <f>YEAR(Table3[[#This Row],[DATE]])</f>
        <v>2038</v>
      </c>
    </row>
    <row r="6425" spans="1:16" x14ac:dyDescent="0.3">
      <c r="A6425" s="6">
        <v>50620</v>
      </c>
      <c r="B6425" s="7" t="s">
        <v>1182</v>
      </c>
      <c r="C6425" s="9">
        <f t="shared" ca="1" si="200"/>
        <v>8</v>
      </c>
      <c r="D6425" s="9" t="s">
        <v>2116</v>
      </c>
      <c r="E6425" s="9" t="s">
        <v>2118</v>
      </c>
      <c r="F6425" s="10">
        <f t="shared" ca="1" si="201"/>
        <v>1.9036701652005552E-3</v>
      </c>
      <c r="G6425" s="3" t="str">
        <f>VLOOKUP(Table3[[#This Row],[PRODUCT ID]],Table1[[PRODUCT]:[SELLING PRICE]],1,FALSE)</f>
        <v>Product130</v>
      </c>
      <c r="H6425" s="3" t="str">
        <f>VLOOKUP(Table3[[#This Row],[PRODUCT ID]],Table1[[PRODUCT]:[SELLING PRICE]],2,FALSE)</f>
        <v>Category5</v>
      </c>
      <c r="I6425" s="3" t="str">
        <f>VLOOKUP(Table3[[#This Row],[PRODUCT ID]],Table1[[PRODUCT]:[SELLING PRICE]],3,FALSE)</f>
        <v>No</v>
      </c>
      <c r="J6425" s="16">
        <f ca="1">VLOOKUP(Table3[[#This Row],[PRODUCT ID]],Table1[[PRODUCT]:[SELLING PRICE]],4,FALSE)</f>
        <v>28</v>
      </c>
      <c r="K6425" s="16">
        <f ca="1">VLOOKUP(Table3[[#This Row],[PRODUCT ID]],Table1[[PRODUCT]:[SELLING PRICE]],5,FALSE)</f>
        <v>176.08075841364374</v>
      </c>
      <c r="L6425" s="16">
        <f ca="1">J6425*Table3[[#This Row],[QUANTITY]]</f>
        <v>224</v>
      </c>
      <c r="M6425" s="16">
        <f ca="1">K6425*Table3[[#This Row],[QUANTITY]]*(1-Table3[[#This Row],[DISCOUNT %]])</f>
        <v>1405.9644698174864</v>
      </c>
      <c r="N6425" s="3">
        <f>DAY(Table3[[#This Row],[DATE]])</f>
        <v>3</v>
      </c>
      <c r="O6425" s="3" t="str">
        <f>TEXT(Table3[[#This Row],[DATE]],"mmm")</f>
        <v>Aug</v>
      </c>
      <c r="P6425" s="3">
        <f>YEAR(Table3[[#This Row],[DATE]])</f>
        <v>2038</v>
      </c>
    </row>
    <row r="6426" spans="1:16" x14ac:dyDescent="0.3">
      <c r="A6426" s="6">
        <v>50621</v>
      </c>
      <c r="B6426" s="7" t="s">
        <v>1183</v>
      </c>
      <c r="C6426" s="9">
        <f t="shared" ca="1" si="200"/>
        <v>4</v>
      </c>
      <c r="D6426" s="9" t="s">
        <v>2116</v>
      </c>
      <c r="E6426" s="9" t="s">
        <v>2116</v>
      </c>
      <c r="F6426" s="10">
        <f t="shared" ca="1" si="201"/>
        <v>9.3460402115883079E-2</v>
      </c>
      <c r="G6426" s="3" t="str">
        <f>VLOOKUP(Table3[[#This Row],[PRODUCT ID]],Table1[[PRODUCT]:[SELLING PRICE]],1,FALSE)</f>
        <v>Product131</v>
      </c>
      <c r="H6426" s="3" t="str">
        <f>VLOOKUP(Table3[[#This Row],[PRODUCT ID]],Table1[[PRODUCT]:[SELLING PRICE]],2,FALSE)</f>
        <v>Category1</v>
      </c>
      <c r="I6426" s="3" t="str">
        <f>VLOOKUP(Table3[[#This Row],[PRODUCT ID]],Table1[[PRODUCT]:[SELLING PRICE]],3,FALSE)</f>
        <v>Ft</v>
      </c>
      <c r="J6426" s="16">
        <f ca="1">VLOOKUP(Table3[[#This Row],[PRODUCT ID]],Table1[[PRODUCT]:[SELLING PRICE]],4,FALSE)</f>
        <v>182</v>
      </c>
      <c r="K6426" s="16">
        <f ca="1">VLOOKUP(Table3[[#This Row],[PRODUCT ID]],Table1[[PRODUCT]:[SELLING PRICE]],5,FALSE)</f>
        <v>74.252124688824267</v>
      </c>
      <c r="L6426" s="16">
        <f ca="1">J6426*Table3[[#This Row],[QUANTITY]]</f>
        <v>728</v>
      </c>
      <c r="M6426" s="16">
        <f ca="1">K6426*Table3[[#This Row],[QUANTITY]]*(1-Table3[[#This Row],[DISCOUNT %]])</f>
        <v>269.24996502979224</v>
      </c>
      <c r="N6426" s="3">
        <f>DAY(Table3[[#This Row],[DATE]])</f>
        <v>4</v>
      </c>
      <c r="O6426" s="3" t="str">
        <f>TEXT(Table3[[#This Row],[DATE]],"mmm")</f>
        <v>Aug</v>
      </c>
      <c r="P6426" s="3">
        <f>YEAR(Table3[[#This Row],[DATE]])</f>
        <v>2038</v>
      </c>
    </row>
    <row r="6427" spans="1:16" x14ac:dyDescent="0.3">
      <c r="A6427" s="6">
        <v>50622</v>
      </c>
      <c r="B6427" s="7" t="s">
        <v>1184</v>
      </c>
      <c r="C6427" s="9">
        <f t="shared" ca="1" si="200"/>
        <v>15</v>
      </c>
      <c r="D6427" s="9" t="s">
        <v>2115</v>
      </c>
      <c r="E6427" s="9" t="s">
        <v>2116</v>
      </c>
      <c r="F6427" s="10">
        <f t="shared" ca="1" si="201"/>
        <v>2.6163665838065644E-2</v>
      </c>
      <c r="G6427" s="3" t="str">
        <f>VLOOKUP(Table3[[#This Row],[PRODUCT ID]],Table1[[PRODUCT]:[SELLING PRICE]],1,FALSE)</f>
        <v>Product132</v>
      </c>
      <c r="H6427" s="3" t="str">
        <f>VLOOKUP(Table3[[#This Row],[PRODUCT ID]],Table1[[PRODUCT]:[SELLING PRICE]],2,FALSE)</f>
        <v>Category2</v>
      </c>
      <c r="I6427" s="3" t="str">
        <f>VLOOKUP(Table3[[#This Row],[PRODUCT ID]],Table1[[PRODUCT]:[SELLING PRICE]],3,FALSE)</f>
        <v>No</v>
      </c>
      <c r="J6427" s="16">
        <f ca="1">VLOOKUP(Table3[[#This Row],[PRODUCT ID]],Table1[[PRODUCT]:[SELLING PRICE]],4,FALSE)</f>
        <v>190</v>
      </c>
      <c r="K6427" s="16">
        <f ca="1">VLOOKUP(Table3[[#This Row],[PRODUCT ID]],Table1[[PRODUCT]:[SELLING PRICE]],5,FALSE)</f>
        <v>233.84629961139345</v>
      </c>
      <c r="L6427" s="16">
        <f ca="1">J6427*Table3[[#This Row],[QUANTITY]]</f>
        <v>2850</v>
      </c>
      <c r="M6427" s="16">
        <f ca="1">K6427*Table3[[#This Row],[QUANTITY]]*(1-Table3[[#This Row],[DISCOUNT %]])</f>
        <v>3415.9203475633917</v>
      </c>
      <c r="N6427" s="3">
        <f>DAY(Table3[[#This Row],[DATE]])</f>
        <v>5</v>
      </c>
      <c r="O6427" s="3" t="str">
        <f>TEXT(Table3[[#This Row],[DATE]],"mmm")</f>
        <v>Aug</v>
      </c>
      <c r="P6427" s="3">
        <f>YEAR(Table3[[#This Row],[DATE]])</f>
        <v>2038</v>
      </c>
    </row>
    <row r="6428" spans="1:16" x14ac:dyDescent="0.3">
      <c r="A6428" s="6">
        <v>50623</v>
      </c>
      <c r="B6428" s="7" t="s">
        <v>1185</v>
      </c>
      <c r="C6428" s="9">
        <f t="shared" ca="1" si="200"/>
        <v>10</v>
      </c>
      <c r="D6428" s="9" t="s">
        <v>2117</v>
      </c>
      <c r="E6428" s="9" t="s">
        <v>2116</v>
      </c>
      <c r="F6428" s="10">
        <f t="shared" ca="1" si="201"/>
        <v>5.1523026257622511E-3</v>
      </c>
      <c r="G6428" s="3" t="str">
        <f>VLOOKUP(Table3[[#This Row],[PRODUCT ID]],Table1[[PRODUCT]:[SELLING PRICE]],1,FALSE)</f>
        <v>Product133</v>
      </c>
      <c r="H6428" s="3" t="str">
        <f>VLOOKUP(Table3[[#This Row],[PRODUCT ID]],Table1[[PRODUCT]:[SELLING PRICE]],2,FALSE)</f>
        <v>Category3</v>
      </c>
      <c r="I6428" s="3" t="str">
        <f>VLOOKUP(Table3[[#This Row],[PRODUCT ID]],Table1[[PRODUCT]:[SELLING PRICE]],3,FALSE)</f>
        <v>Kg</v>
      </c>
      <c r="J6428" s="16">
        <f ca="1">VLOOKUP(Table3[[#This Row],[PRODUCT ID]],Table1[[PRODUCT]:[SELLING PRICE]],4,FALSE)</f>
        <v>152</v>
      </c>
      <c r="K6428" s="16">
        <f ca="1">VLOOKUP(Table3[[#This Row],[PRODUCT ID]],Table1[[PRODUCT]:[SELLING PRICE]],5,FALSE)</f>
        <v>279.61675222606192</v>
      </c>
      <c r="L6428" s="16">
        <f ca="1">J6428*Table3[[#This Row],[QUANTITY]]</f>
        <v>1520</v>
      </c>
      <c r="M6428" s="16">
        <f ca="1">K6428*Table3[[#This Row],[QUANTITY]]*(1-Table3[[#This Row],[DISCOUNT %]])</f>
        <v>2781.7608209936043</v>
      </c>
      <c r="N6428" s="3">
        <f>DAY(Table3[[#This Row],[DATE]])</f>
        <v>6</v>
      </c>
      <c r="O6428" s="3" t="str">
        <f>TEXT(Table3[[#This Row],[DATE]],"mmm")</f>
        <v>Aug</v>
      </c>
      <c r="P6428" s="3">
        <f>YEAR(Table3[[#This Row],[DATE]])</f>
        <v>2038</v>
      </c>
    </row>
    <row r="6429" spans="1:16" x14ac:dyDescent="0.3">
      <c r="A6429" s="6">
        <v>50624</v>
      </c>
      <c r="B6429" s="7" t="s">
        <v>1186</v>
      </c>
      <c r="C6429" s="9">
        <f t="shared" ca="1" si="200"/>
        <v>2</v>
      </c>
      <c r="D6429" s="9" t="s">
        <v>2117</v>
      </c>
      <c r="E6429" s="9" t="s">
        <v>2116</v>
      </c>
      <c r="F6429" s="10">
        <f t="shared" ca="1" si="201"/>
        <v>9.2723314712842009E-3</v>
      </c>
      <c r="G6429" s="3" t="str">
        <f>VLOOKUP(Table3[[#This Row],[PRODUCT ID]],Table1[[PRODUCT]:[SELLING PRICE]],1,FALSE)</f>
        <v>Product134</v>
      </c>
      <c r="H6429" s="3" t="str">
        <f>VLOOKUP(Table3[[#This Row],[PRODUCT ID]],Table1[[PRODUCT]:[SELLING PRICE]],2,FALSE)</f>
        <v>Category4</v>
      </c>
      <c r="I6429" s="3" t="str">
        <f>VLOOKUP(Table3[[#This Row],[PRODUCT ID]],Table1[[PRODUCT]:[SELLING PRICE]],3,FALSE)</f>
        <v>Kg</v>
      </c>
      <c r="J6429" s="16">
        <f ca="1">VLOOKUP(Table3[[#This Row],[PRODUCT ID]],Table1[[PRODUCT]:[SELLING PRICE]],4,FALSE)</f>
        <v>34</v>
      </c>
      <c r="K6429" s="16">
        <f ca="1">VLOOKUP(Table3[[#This Row],[PRODUCT ID]],Table1[[PRODUCT]:[SELLING PRICE]],5,FALSE)</f>
        <v>167.08002000215529</v>
      </c>
      <c r="L6429" s="16">
        <f ca="1">J6429*Table3[[#This Row],[QUANTITY]]</f>
        <v>68</v>
      </c>
      <c r="M6429" s="16">
        <f ca="1">K6429*Table3[[#This Row],[QUANTITY]]*(1-Table3[[#This Row],[DISCOUNT %]])</f>
        <v>331.06159734893305</v>
      </c>
      <c r="N6429" s="3">
        <f>DAY(Table3[[#This Row],[DATE]])</f>
        <v>7</v>
      </c>
      <c r="O6429" s="3" t="str">
        <f>TEXT(Table3[[#This Row],[DATE]],"mmm")</f>
        <v>Aug</v>
      </c>
      <c r="P6429" s="3">
        <f>YEAR(Table3[[#This Row],[DATE]])</f>
        <v>2038</v>
      </c>
    </row>
    <row r="6430" spans="1:16" x14ac:dyDescent="0.3">
      <c r="A6430" s="6">
        <v>50625</v>
      </c>
      <c r="B6430" s="7" t="s">
        <v>1187</v>
      </c>
      <c r="C6430" s="9">
        <f t="shared" ca="1" si="200"/>
        <v>12</v>
      </c>
      <c r="D6430" s="9" t="s">
        <v>2116</v>
      </c>
      <c r="E6430" s="9" t="s">
        <v>2118</v>
      </c>
      <c r="F6430" s="10">
        <f t="shared" ca="1" si="201"/>
        <v>3.3999458772824308E-2</v>
      </c>
      <c r="G6430" s="3" t="str">
        <f>VLOOKUP(Table3[[#This Row],[PRODUCT ID]],Table1[[PRODUCT]:[SELLING PRICE]],1,FALSE)</f>
        <v>Product135</v>
      </c>
      <c r="H6430" s="3" t="str">
        <f>VLOOKUP(Table3[[#This Row],[PRODUCT ID]],Table1[[PRODUCT]:[SELLING PRICE]],2,FALSE)</f>
        <v>Category5</v>
      </c>
      <c r="I6430" s="3" t="str">
        <f>VLOOKUP(Table3[[#This Row],[PRODUCT ID]],Table1[[PRODUCT]:[SELLING PRICE]],3,FALSE)</f>
        <v>Lt</v>
      </c>
      <c r="J6430" s="16">
        <f ca="1">VLOOKUP(Table3[[#This Row],[PRODUCT ID]],Table1[[PRODUCT]:[SELLING PRICE]],4,FALSE)</f>
        <v>81</v>
      </c>
      <c r="K6430" s="16">
        <f ca="1">VLOOKUP(Table3[[#This Row],[PRODUCT ID]],Table1[[PRODUCT]:[SELLING PRICE]],5,FALSE)</f>
        <v>82.298887539272499</v>
      </c>
      <c r="L6430" s="16">
        <f ca="1">J6430*Table3[[#This Row],[QUANTITY]]</f>
        <v>972</v>
      </c>
      <c r="M6430" s="16">
        <f ca="1">K6430*Table3[[#This Row],[QUANTITY]]*(1-Table3[[#This Row],[DISCOUNT %]])</f>
        <v>954.00923886398039</v>
      </c>
      <c r="N6430" s="3">
        <f>DAY(Table3[[#This Row],[DATE]])</f>
        <v>8</v>
      </c>
      <c r="O6430" s="3" t="str">
        <f>TEXT(Table3[[#This Row],[DATE]],"mmm")</f>
        <v>Aug</v>
      </c>
      <c r="P6430" s="3">
        <f>YEAR(Table3[[#This Row],[DATE]])</f>
        <v>2038</v>
      </c>
    </row>
    <row r="6431" spans="1:16" x14ac:dyDescent="0.3">
      <c r="A6431" s="6">
        <v>50626</v>
      </c>
      <c r="B6431" s="7" t="s">
        <v>1188</v>
      </c>
      <c r="C6431" s="9">
        <f t="shared" ca="1" si="200"/>
        <v>12</v>
      </c>
      <c r="D6431" s="9" t="s">
        <v>2116</v>
      </c>
      <c r="E6431" s="9" t="s">
        <v>2116</v>
      </c>
      <c r="F6431" s="10">
        <f t="shared" ca="1" si="201"/>
        <v>5.877782718958742E-2</v>
      </c>
      <c r="G6431" s="3" t="str">
        <f>VLOOKUP(Table3[[#This Row],[PRODUCT ID]],Table1[[PRODUCT]:[SELLING PRICE]],1,FALSE)</f>
        <v>Product136</v>
      </c>
      <c r="H6431" s="3" t="str">
        <f>VLOOKUP(Table3[[#This Row],[PRODUCT ID]],Table1[[PRODUCT]:[SELLING PRICE]],2,FALSE)</f>
        <v>Category1</v>
      </c>
      <c r="I6431" s="3" t="str">
        <f>VLOOKUP(Table3[[#This Row],[PRODUCT ID]],Table1[[PRODUCT]:[SELLING PRICE]],3,FALSE)</f>
        <v>Kg</v>
      </c>
      <c r="J6431" s="16">
        <f ca="1">VLOOKUP(Table3[[#This Row],[PRODUCT ID]],Table1[[PRODUCT]:[SELLING PRICE]],4,FALSE)</f>
        <v>45</v>
      </c>
      <c r="K6431" s="16">
        <f ca="1">VLOOKUP(Table3[[#This Row],[PRODUCT ID]],Table1[[PRODUCT]:[SELLING PRICE]],5,FALSE)</f>
        <v>69.417313051563497</v>
      </c>
      <c r="L6431" s="16">
        <f ca="1">J6431*Table3[[#This Row],[QUANTITY]]</f>
        <v>540</v>
      </c>
      <c r="M6431" s="16">
        <f ca="1">K6431*Table3[[#This Row],[QUANTITY]]*(1-Table3[[#This Row],[DISCOUNT %]])</f>
        <v>784.04537065263844</v>
      </c>
      <c r="N6431" s="3">
        <f>DAY(Table3[[#This Row],[DATE]])</f>
        <v>9</v>
      </c>
      <c r="O6431" s="3" t="str">
        <f>TEXT(Table3[[#This Row],[DATE]],"mmm")</f>
        <v>Aug</v>
      </c>
      <c r="P6431" s="3">
        <f>YEAR(Table3[[#This Row],[DATE]])</f>
        <v>2038</v>
      </c>
    </row>
    <row r="6432" spans="1:16" x14ac:dyDescent="0.3">
      <c r="A6432" s="6">
        <v>50627</v>
      </c>
      <c r="B6432" s="7" t="s">
        <v>1189</v>
      </c>
      <c r="C6432" s="9">
        <f t="shared" ca="1" si="200"/>
        <v>1</v>
      </c>
      <c r="D6432" s="9" t="s">
        <v>2116</v>
      </c>
      <c r="E6432" s="9" t="s">
        <v>2116</v>
      </c>
      <c r="F6432" s="10">
        <f t="shared" ca="1" si="201"/>
        <v>4.0712700828482634E-2</v>
      </c>
      <c r="G6432" s="3" t="str">
        <f>VLOOKUP(Table3[[#This Row],[PRODUCT ID]],Table1[[PRODUCT]:[SELLING PRICE]],1,FALSE)</f>
        <v>Product137</v>
      </c>
      <c r="H6432" s="3" t="str">
        <f>VLOOKUP(Table3[[#This Row],[PRODUCT ID]],Table1[[PRODUCT]:[SELLING PRICE]],2,FALSE)</f>
        <v>Category2</v>
      </c>
      <c r="I6432" s="3" t="str">
        <f>VLOOKUP(Table3[[#This Row],[PRODUCT ID]],Table1[[PRODUCT]:[SELLING PRICE]],3,FALSE)</f>
        <v>Lt</v>
      </c>
      <c r="J6432" s="16">
        <f ca="1">VLOOKUP(Table3[[#This Row],[PRODUCT ID]],Table1[[PRODUCT]:[SELLING PRICE]],4,FALSE)</f>
        <v>194</v>
      </c>
      <c r="K6432" s="16">
        <f ca="1">VLOOKUP(Table3[[#This Row],[PRODUCT ID]],Table1[[PRODUCT]:[SELLING PRICE]],5,FALSE)</f>
        <v>65.463163133049676</v>
      </c>
      <c r="L6432" s="16">
        <f ca="1">J6432*Table3[[#This Row],[QUANTITY]]</f>
        <v>194</v>
      </c>
      <c r="M6432" s="16">
        <f ca="1">K6432*Table3[[#This Row],[QUANTITY]]*(1-Table3[[#This Row],[DISCOUNT %]])</f>
        <v>62.79798095712767</v>
      </c>
      <c r="N6432" s="3">
        <f>DAY(Table3[[#This Row],[DATE]])</f>
        <v>10</v>
      </c>
      <c r="O6432" s="3" t="str">
        <f>TEXT(Table3[[#This Row],[DATE]],"mmm")</f>
        <v>Aug</v>
      </c>
      <c r="P6432" s="3">
        <f>YEAR(Table3[[#This Row],[DATE]])</f>
        <v>2038</v>
      </c>
    </row>
    <row r="6433" spans="1:16" x14ac:dyDescent="0.3">
      <c r="A6433" s="6">
        <v>50628</v>
      </c>
      <c r="B6433" s="7" t="s">
        <v>1190</v>
      </c>
      <c r="C6433" s="9">
        <f t="shared" ca="1" si="200"/>
        <v>13</v>
      </c>
      <c r="D6433" s="9" t="s">
        <v>2116</v>
      </c>
      <c r="E6433" s="9" t="s">
        <v>2116</v>
      </c>
      <c r="F6433" s="10">
        <f t="shared" ca="1" si="201"/>
        <v>4.5585530750505726E-2</v>
      </c>
      <c r="G6433" s="3" t="str">
        <f>VLOOKUP(Table3[[#This Row],[PRODUCT ID]],Table1[[PRODUCT]:[SELLING PRICE]],1,FALSE)</f>
        <v>Product138</v>
      </c>
      <c r="H6433" s="3" t="str">
        <f>VLOOKUP(Table3[[#This Row],[PRODUCT ID]],Table1[[PRODUCT]:[SELLING PRICE]],2,FALSE)</f>
        <v>Category3</v>
      </c>
      <c r="I6433" s="3" t="str">
        <f>VLOOKUP(Table3[[#This Row],[PRODUCT ID]],Table1[[PRODUCT]:[SELLING PRICE]],3,FALSE)</f>
        <v>Ft</v>
      </c>
      <c r="J6433" s="16">
        <f ca="1">VLOOKUP(Table3[[#This Row],[PRODUCT ID]],Table1[[PRODUCT]:[SELLING PRICE]],4,FALSE)</f>
        <v>123</v>
      </c>
      <c r="K6433" s="16">
        <f ca="1">VLOOKUP(Table3[[#This Row],[PRODUCT ID]],Table1[[PRODUCT]:[SELLING PRICE]],5,FALSE)</f>
        <v>234.27560866009441</v>
      </c>
      <c r="L6433" s="16">
        <f ca="1">J6433*Table3[[#This Row],[QUANTITY]]</f>
        <v>1599</v>
      </c>
      <c r="M6433" s="16">
        <f ca="1">K6433*Table3[[#This Row],[QUANTITY]]*(1-Table3[[#This Row],[DISCOUNT %]])</f>
        <v>2906.748399066541</v>
      </c>
      <c r="N6433" s="3">
        <f>DAY(Table3[[#This Row],[DATE]])</f>
        <v>11</v>
      </c>
      <c r="O6433" s="3" t="str">
        <f>TEXT(Table3[[#This Row],[DATE]],"mmm")</f>
        <v>Aug</v>
      </c>
      <c r="P6433" s="3">
        <f>YEAR(Table3[[#This Row],[DATE]])</f>
        <v>2038</v>
      </c>
    </row>
    <row r="6434" spans="1:16" x14ac:dyDescent="0.3">
      <c r="A6434" s="6">
        <v>50629</v>
      </c>
      <c r="B6434" s="7" t="s">
        <v>1191</v>
      </c>
      <c r="C6434" s="9">
        <f t="shared" ca="1" si="200"/>
        <v>2</v>
      </c>
      <c r="D6434" s="9" t="s">
        <v>2115</v>
      </c>
      <c r="E6434" s="9" t="s">
        <v>2116</v>
      </c>
      <c r="F6434" s="10">
        <f t="shared" ca="1" si="201"/>
        <v>7.4366798348868279E-2</v>
      </c>
      <c r="G6434" s="3" t="str">
        <f>VLOOKUP(Table3[[#This Row],[PRODUCT ID]],Table1[[PRODUCT]:[SELLING PRICE]],1,FALSE)</f>
        <v>Product139</v>
      </c>
      <c r="H6434" s="3" t="str">
        <f>VLOOKUP(Table3[[#This Row],[PRODUCT ID]],Table1[[PRODUCT]:[SELLING PRICE]],2,FALSE)</f>
        <v>Category4</v>
      </c>
      <c r="I6434" s="3" t="str">
        <f>VLOOKUP(Table3[[#This Row],[PRODUCT ID]],Table1[[PRODUCT]:[SELLING PRICE]],3,FALSE)</f>
        <v>Kg</v>
      </c>
      <c r="J6434" s="16">
        <f ca="1">VLOOKUP(Table3[[#This Row],[PRODUCT ID]],Table1[[PRODUCT]:[SELLING PRICE]],4,FALSE)</f>
        <v>38</v>
      </c>
      <c r="K6434" s="16">
        <f ca="1">VLOOKUP(Table3[[#This Row],[PRODUCT ID]],Table1[[PRODUCT]:[SELLING PRICE]],5,FALSE)</f>
        <v>68.602220747739821</v>
      </c>
      <c r="L6434" s="16">
        <f ca="1">J6434*Table3[[#This Row],[QUANTITY]]</f>
        <v>76</v>
      </c>
      <c r="M6434" s="16">
        <f ca="1">K6434*Table3[[#This Row],[QUANTITY]]*(1-Table3[[#This Row],[DISCOUNT %]])</f>
        <v>127.00098646221622</v>
      </c>
      <c r="N6434" s="3">
        <f>DAY(Table3[[#This Row],[DATE]])</f>
        <v>12</v>
      </c>
      <c r="O6434" s="3" t="str">
        <f>TEXT(Table3[[#This Row],[DATE]],"mmm")</f>
        <v>Aug</v>
      </c>
      <c r="P6434" s="3">
        <f>YEAR(Table3[[#This Row],[DATE]])</f>
        <v>2038</v>
      </c>
    </row>
    <row r="6435" spans="1:16" x14ac:dyDescent="0.3">
      <c r="A6435" s="6">
        <v>50630</v>
      </c>
      <c r="B6435" s="7" t="s">
        <v>1192</v>
      </c>
      <c r="C6435" s="9">
        <f t="shared" ca="1" si="200"/>
        <v>2</v>
      </c>
      <c r="D6435" s="9" t="s">
        <v>2116</v>
      </c>
      <c r="E6435" s="9" t="s">
        <v>2116</v>
      </c>
      <c r="F6435" s="10">
        <f t="shared" ca="1" si="201"/>
        <v>6.9996488263291121E-2</v>
      </c>
      <c r="G6435" s="3" t="str">
        <f>VLOOKUP(Table3[[#This Row],[PRODUCT ID]],Table1[[PRODUCT]:[SELLING PRICE]],1,FALSE)</f>
        <v>Product140</v>
      </c>
      <c r="H6435" s="3" t="str">
        <f>VLOOKUP(Table3[[#This Row],[PRODUCT ID]],Table1[[PRODUCT]:[SELLING PRICE]],2,FALSE)</f>
        <v>Category5</v>
      </c>
      <c r="I6435" s="3" t="str">
        <f>VLOOKUP(Table3[[#This Row],[PRODUCT ID]],Table1[[PRODUCT]:[SELLING PRICE]],3,FALSE)</f>
        <v>No</v>
      </c>
      <c r="J6435" s="16">
        <f ca="1">VLOOKUP(Table3[[#This Row],[PRODUCT ID]],Table1[[PRODUCT]:[SELLING PRICE]],4,FALSE)</f>
        <v>157</v>
      </c>
      <c r="K6435" s="16">
        <f ca="1">VLOOKUP(Table3[[#This Row],[PRODUCT ID]],Table1[[PRODUCT]:[SELLING PRICE]],5,FALSE)</f>
        <v>129.07993799781326</v>
      </c>
      <c r="L6435" s="16">
        <f ca="1">J6435*Table3[[#This Row],[QUANTITY]]</f>
        <v>314</v>
      </c>
      <c r="M6435" s="16">
        <f ca="1">K6435*Table3[[#This Row],[QUANTITY]]*(1-Table3[[#This Row],[DISCOUNT %]])</f>
        <v>240.08959126544596</v>
      </c>
      <c r="N6435" s="3">
        <f>DAY(Table3[[#This Row],[DATE]])</f>
        <v>13</v>
      </c>
      <c r="O6435" s="3" t="str">
        <f>TEXT(Table3[[#This Row],[DATE]],"mmm")</f>
        <v>Aug</v>
      </c>
      <c r="P6435" s="3">
        <f>YEAR(Table3[[#This Row],[DATE]])</f>
        <v>2038</v>
      </c>
    </row>
    <row r="6436" spans="1:16" x14ac:dyDescent="0.3">
      <c r="A6436" s="6">
        <v>50631</v>
      </c>
      <c r="B6436" s="7" t="s">
        <v>1193</v>
      </c>
      <c r="C6436" s="9">
        <f t="shared" ca="1" si="200"/>
        <v>14</v>
      </c>
      <c r="D6436" s="9" t="s">
        <v>2117</v>
      </c>
      <c r="E6436" s="9" t="s">
        <v>2118</v>
      </c>
      <c r="F6436" s="10">
        <f t="shared" ca="1" si="201"/>
        <v>6.4005159861317499E-3</v>
      </c>
      <c r="G6436" s="3" t="str">
        <f>VLOOKUP(Table3[[#This Row],[PRODUCT ID]],Table1[[PRODUCT]:[SELLING PRICE]],1,FALSE)</f>
        <v>Product141</v>
      </c>
      <c r="H6436" s="3" t="str">
        <f>VLOOKUP(Table3[[#This Row],[PRODUCT ID]],Table1[[PRODUCT]:[SELLING PRICE]],2,FALSE)</f>
        <v>Category1</v>
      </c>
      <c r="I6436" s="3" t="str">
        <f>VLOOKUP(Table3[[#This Row],[PRODUCT ID]],Table1[[PRODUCT]:[SELLING PRICE]],3,FALSE)</f>
        <v>No</v>
      </c>
      <c r="J6436" s="16">
        <f ca="1">VLOOKUP(Table3[[#This Row],[PRODUCT ID]],Table1[[PRODUCT]:[SELLING PRICE]],4,FALSE)</f>
        <v>190</v>
      </c>
      <c r="K6436" s="16">
        <f ca="1">VLOOKUP(Table3[[#This Row],[PRODUCT ID]],Table1[[PRODUCT]:[SELLING PRICE]],5,FALSE)</f>
        <v>110.43961054691424</v>
      </c>
      <c r="L6436" s="16">
        <f ca="1">J6436*Table3[[#This Row],[QUANTITY]]</f>
        <v>2660</v>
      </c>
      <c r="M6436" s="16">
        <f ca="1">K6436*Table3[[#This Row],[QUANTITY]]*(1-Table3[[#This Row],[DISCOUNT %]])</f>
        <v>1536.2583607574918</v>
      </c>
      <c r="N6436" s="3">
        <f>DAY(Table3[[#This Row],[DATE]])</f>
        <v>14</v>
      </c>
      <c r="O6436" s="3" t="str">
        <f>TEXT(Table3[[#This Row],[DATE]],"mmm")</f>
        <v>Aug</v>
      </c>
      <c r="P6436" s="3">
        <f>YEAR(Table3[[#This Row],[DATE]])</f>
        <v>2038</v>
      </c>
    </row>
    <row r="6437" spans="1:16" x14ac:dyDescent="0.3">
      <c r="A6437" s="6">
        <v>50632</v>
      </c>
      <c r="B6437" s="7" t="s">
        <v>1194</v>
      </c>
      <c r="C6437" s="9">
        <f t="shared" ca="1" si="200"/>
        <v>13</v>
      </c>
      <c r="D6437" s="9" t="s">
        <v>2115</v>
      </c>
      <c r="E6437" s="9" t="s">
        <v>2118</v>
      </c>
      <c r="F6437" s="10">
        <f t="shared" ca="1" si="201"/>
        <v>3.6916339989286652E-2</v>
      </c>
      <c r="G6437" s="3" t="str">
        <f>VLOOKUP(Table3[[#This Row],[PRODUCT ID]],Table1[[PRODUCT]:[SELLING PRICE]],1,FALSE)</f>
        <v>Product142</v>
      </c>
      <c r="H6437" s="3" t="str">
        <f>VLOOKUP(Table3[[#This Row],[PRODUCT ID]],Table1[[PRODUCT]:[SELLING PRICE]],2,FALSE)</f>
        <v>Category2</v>
      </c>
      <c r="I6437" s="3" t="str">
        <f>VLOOKUP(Table3[[#This Row],[PRODUCT ID]],Table1[[PRODUCT]:[SELLING PRICE]],3,FALSE)</f>
        <v>Ft</v>
      </c>
      <c r="J6437" s="16">
        <f ca="1">VLOOKUP(Table3[[#This Row],[PRODUCT ID]],Table1[[PRODUCT]:[SELLING PRICE]],4,FALSE)</f>
        <v>128</v>
      </c>
      <c r="K6437" s="16">
        <f ca="1">VLOOKUP(Table3[[#This Row],[PRODUCT ID]],Table1[[PRODUCT]:[SELLING PRICE]],5,FALSE)</f>
        <v>113.18603136474559</v>
      </c>
      <c r="L6437" s="16">
        <f ca="1">J6437*Table3[[#This Row],[QUANTITY]]</f>
        <v>1664</v>
      </c>
      <c r="M6437" s="16">
        <f ca="1">K6437*Table3[[#This Row],[QUANTITY]]*(1-Table3[[#This Row],[DISCOUNT %]])</f>
        <v>1417.0990255350055</v>
      </c>
      <c r="N6437" s="3">
        <f>DAY(Table3[[#This Row],[DATE]])</f>
        <v>15</v>
      </c>
      <c r="O6437" s="3" t="str">
        <f>TEXT(Table3[[#This Row],[DATE]],"mmm")</f>
        <v>Aug</v>
      </c>
      <c r="P6437" s="3">
        <f>YEAR(Table3[[#This Row],[DATE]])</f>
        <v>2038</v>
      </c>
    </row>
    <row r="6438" spans="1:16" x14ac:dyDescent="0.3">
      <c r="A6438" s="6">
        <v>50633</v>
      </c>
      <c r="B6438" s="7" t="s">
        <v>1195</v>
      </c>
      <c r="C6438" s="9">
        <f t="shared" ca="1" si="200"/>
        <v>4</v>
      </c>
      <c r="D6438" s="9" t="s">
        <v>2115</v>
      </c>
      <c r="E6438" s="9" t="s">
        <v>2116</v>
      </c>
      <c r="F6438" s="10">
        <f t="shared" ca="1" si="201"/>
        <v>9.2521529659835289E-2</v>
      </c>
      <c r="G6438" s="3" t="str">
        <f>VLOOKUP(Table3[[#This Row],[PRODUCT ID]],Table1[[PRODUCT]:[SELLING PRICE]],1,FALSE)</f>
        <v>Product143</v>
      </c>
      <c r="H6438" s="3" t="str">
        <f>VLOOKUP(Table3[[#This Row],[PRODUCT ID]],Table1[[PRODUCT]:[SELLING PRICE]],2,FALSE)</f>
        <v>Category3</v>
      </c>
      <c r="I6438" s="3" t="str">
        <f>VLOOKUP(Table3[[#This Row],[PRODUCT ID]],Table1[[PRODUCT]:[SELLING PRICE]],3,FALSE)</f>
        <v>No</v>
      </c>
      <c r="J6438" s="16">
        <f ca="1">VLOOKUP(Table3[[#This Row],[PRODUCT ID]],Table1[[PRODUCT]:[SELLING PRICE]],4,FALSE)</f>
        <v>246</v>
      </c>
      <c r="K6438" s="16">
        <f ca="1">VLOOKUP(Table3[[#This Row],[PRODUCT ID]],Table1[[PRODUCT]:[SELLING PRICE]],5,FALSE)</f>
        <v>205.92883923101397</v>
      </c>
      <c r="L6438" s="16">
        <f ca="1">J6438*Table3[[#This Row],[QUANTITY]]</f>
        <v>984</v>
      </c>
      <c r="M6438" s="16">
        <f ca="1">K6438*Table3[[#This Row],[QUANTITY]]*(1-Table3[[#This Row],[DISCOUNT %]])</f>
        <v>747.50395209714497</v>
      </c>
      <c r="N6438" s="3">
        <f>DAY(Table3[[#This Row],[DATE]])</f>
        <v>16</v>
      </c>
      <c r="O6438" s="3" t="str">
        <f>TEXT(Table3[[#This Row],[DATE]],"mmm")</f>
        <v>Aug</v>
      </c>
      <c r="P6438" s="3">
        <f>YEAR(Table3[[#This Row],[DATE]])</f>
        <v>2038</v>
      </c>
    </row>
    <row r="6439" spans="1:16" x14ac:dyDescent="0.3">
      <c r="A6439" s="6">
        <v>50634</v>
      </c>
      <c r="B6439" s="7" t="s">
        <v>1196</v>
      </c>
      <c r="C6439" s="9">
        <f t="shared" ca="1" si="200"/>
        <v>8</v>
      </c>
      <c r="D6439" s="9" t="s">
        <v>2115</v>
      </c>
      <c r="E6439" s="9" t="s">
        <v>2116</v>
      </c>
      <c r="F6439" s="10">
        <f t="shared" ca="1" si="201"/>
        <v>7.1108367403887637E-2</v>
      </c>
      <c r="G6439" s="3" t="str">
        <f>VLOOKUP(Table3[[#This Row],[PRODUCT ID]],Table1[[PRODUCT]:[SELLING PRICE]],1,FALSE)</f>
        <v>Product144</v>
      </c>
      <c r="H6439" s="3" t="str">
        <f>VLOOKUP(Table3[[#This Row],[PRODUCT ID]],Table1[[PRODUCT]:[SELLING PRICE]],2,FALSE)</f>
        <v>Category4</v>
      </c>
      <c r="I6439" s="3" t="str">
        <f>VLOOKUP(Table3[[#This Row],[PRODUCT ID]],Table1[[PRODUCT]:[SELLING PRICE]],3,FALSE)</f>
        <v>Kg</v>
      </c>
      <c r="J6439" s="16">
        <f ca="1">VLOOKUP(Table3[[#This Row],[PRODUCT ID]],Table1[[PRODUCT]:[SELLING PRICE]],4,FALSE)</f>
        <v>76</v>
      </c>
      <c r="K6439" s="16">
        <f ca="1">VLOOKUP(Table3[[#This Row],[PRODUCT ID]],Table1[[PRODUCT]:[SELLING PRICE]],5,FALSE)</f>
        <v>127.34902887366559</v>
      </c>
      <c r="L6439" s="16">
        <f ca="1">J6439*Table3[[#This Row],[QUANTITY]]</f>
        <v>608</v>
      </c>
      <c r="M6439" s="16">
        <f ca="1">K6439*Table3[[#This Row],[QUANTITY]]*(1-Table3[[#This Row],[DISCOUNT %]])</f>
        <v>946.34757871990951</v>
      </c>
      <c r="N6439" s="3">
        <f>DAY(Table3[[#This Row],[DATE]])</f>
        <v>17</v>
      </c>
      <c r="O6439" s="3" t="str">
        <f>TEXT(Table3[[#This Row],[DATE]],"mmm")</f>
        <v>Aug</v>
      </c>
      <c r="P6439" s="3">
        <f>YEAR(Table3[[#This Row],[DATE]])</f>
        <v>2038</v>
      </c>
    </row>
    <row r="6440" spans="1:16" x14ac:dyDescent="0.3">
      <c r="A6440" s="6">
        <v>50635</v>
      </c>
      <c r="B6440" s="7" t="s">
        <v>1197</v>
      </c>
      <c r="C6440" s="9">
        <f t="shared" ca="1" si="200"/>
        <v>9</v>
      </c>
      <c r="D6440" s="9" t="s">
        <v>2116</v>
      </c>
      <c r="E6440" s="9" t="s">
        <v>2116</v>
      </c>
      <c r="F6440" s="10">
        <f t="shared" ca="1" si="201"/>
        <v>8.3156618126111165E-2</v>
      </c>
      <c r="G6440" s="3" t="str">
        <f>VLOOKUP(Table3[[#This Row],[PRODUCT ID]],Table1[[PRODUCT]:[SELLING PRICE]],1,FALSE)</f>
        <v>Product145</v>
      </c>
      <c r="H6440" s="3" t="str">
        <f>VLOOKUP(Table3[[#This Row],[PRODUCT ID]],Table1[[PRODUCT]:[SELLING PRICE]],2,FALSE)</f>
        <v>Category1</v>
      </c>
      <c r="I6440" s="3" t="str">
        <f>VLOOKUP(Table3[[#This Row],[PRODUCT ID]],Table1[[PRODUCT]:[SELLING PRICE]],3,FALSE)</f>
        <v>Kg</v>
      </c>
      <c r="J6440" s="16">
        <f ca="1">VLOOKUP(Table3[[#This Row],[PRODUCT ID]],Table1[[PRODUCT]:[SELLING PRICE]],4,FALSE)</f>
        <v>95</v>
      </c>
      <c r="K6440" s="16">
        <f ca="1">VLOOKUP(Table3[[#This Row],[PRODUCT ID]],Table1[[PRODUCT]:[SELLING PRICE]],5,FALSE)</f>
        <v>279.39583837237137</v>
      </c>
      <c r="L6440" s="16">
        <f ca="1">J6440*Table3[[#This Row],[QUANTITY]]</f>
        <v>855</v>
      </c>
      <c r="M6440" s="16">
        <f ca="1">K6440*Table3[[#This Row],[QUANTITY]]*(1-Table3[[#This Row],[DISCOUNT %]])</f>
        <v>2305.4600280133386</v>
      </c>
      <c r="N6440" s="3">
        <f>DAY(Table3[[#This Row],[DATE]])</f>
        <v>18</v>
      </c>
      <c r="O6440" s="3" t="str">
        <f>TEXT(Table3[[#This Row],[DATE]],"mmm")</f>
        <v>Aug</v>
      </c>
      <c r="P6440" s="3">
        <f>YEAR(Table3[[#This Row],[DATE]])</f>
        <v>2038</v>
      </c>
    </row>
    <row r="6441" spans="1:16" x14ac:dyDescent="0.3">
      <c r="A6441" s="6">
        <v>50636</v>
      </c>
      <c r="B6441" s="7" t="s">
        <v>1198</v>
      </c>
      <c r="C6441" s="9">
        <f t="shared" ca="1" si="200"/>
        <v>14</v>
      </c>
      <c r="D6441" s="9" t="s">
        <v>2116</v>
      </c>
      <c r="E6441" s="9" t="s">
        <v>2116</v>
      </c>
      <c r="F6441" s="10">
        <f t="shared" ca="1" si="201"/>
        <v>2.175091291625746E-2</v>
      </c>
      <c r="G6441" s="3" t="str">
        <f>VLOOKUP(Table3[[#This Row],[PRODUCT ID]],Table1[[PRODUCT]:[SELLING PRICE]],1,FALSE)</f>
        <v>Product146</v>
      </c>
      <c r="H6441" s="3" t="str">
        <f>VLOOKUP(Table3[[#This Row],[PRODUCT ID]],Table1[[PRODUCT]:[SELLING PRICE]],2,FALSE)</f>
        <v>Category2</v>
      </c>
      <c r="I6441" s="3" t="str">
        <f>VLOOKUP(Table3[[#This Row],[PRODUCT ID]],Table1[[PRODUCT]:[SELLING PRICE]],3,FALSE)</f>
        <v>Lt</v>
      </c>
      <c r="J6441" s="16">
        <f ca="1">VLOOKUP(Table3[[#This Row],[PRODUCT ID]],Table1[[PRODUCT]:[SELLING PRICE]],4,FALSE)</f>
        <v>229</v>
      </c>
      <c r="K6441" s="16">
        <f ca="1">VLOOKUP(Table3[[#This Row],[PRODUCT ID]],Table1[[PRODUCT]:[SELLING PRICE]],5,FALSE)</f>
        <v>182.10176848629297</v>
      </c>
      <c r="L6441" s="16">
        <f ca="1">J6441*Table3[[#This Row],[QUANTITY]]</f>
        <v>3206</v>
      </c>
      <c r="M6441" s="16">
        <f ca="1">K6441*Table3[[#This Row],[QUANTITY]]*(1-Table3[[#This Row],[DISCOUNT %]])</f>
        <v>2493.9724428927161</v>
      </c>
      <c r="N6441" s="3">
        <f>DAY(Table3[[#This Row],[DATE]])</f>
        <v>19</v>
      </c>
      <c r="O6441" s="3" t="str">
        <f>TEXT(Table3[[#This Row],[DATE]],"mmm")</f>
        <v>Aug</v>
      </c>
      <c r="P6441" s="3">
        <f>YEAR(Table3[[#This Row],[DATE]])</f>
        <v>2038</v>
      </c>
    </row>
    <row r="6442" spans="1:16" x14ac:dyDescent="0.3">
      <c r="A6442" s="6">
        <v>50637</v>
      </c>
      <c r="B6442" s="7" t="s">
        <v>1199</v>
      </c>
      <c r="C6442" s="9">
        <f t="shared" ca="1" si="200"/>
        <v>13</v>
      </c>
      <c r="D6442" s="9" t="s">
        <v>2116</v>
      </c>
      <c r="E6442" s="9" t="s">
        <v>2118</v>
      </c>
      <c r="F6442" s="10">
        <f t="shared" ca="1" si="201"/>
        <v>4.909119517056694E-2</v>
      </c>
      <c r="G6442" s="3" t="str">
        <f>VLOOKUP(Table3[[#This Row],[PRODUCT ID]],Table1[[PRODUCT]:[SELLING PRICE]],1,FALSE)</f>
        <v>Product147</v>
      </c>
      <c r="H6442" s="3" t="str">
        <f>VLOOKUP(Table3[[#This Row],[PRODUCT ID]],Table1[[PRODUCT]:[SELLING PRICE]],2,FALSE)</f>
        <v>Category3</v>
      </c>
      <c r="I6442" s="3" t="str">
        <f>VLOOKUP(Table3[[#This Row],[PRODUCT ID]],Table1[[PRODUCT]:[SELLING PRICE]],3,FALSE)</f>
        <v>Kg</v>
      </c>
      <c r="J6442" s="16">
        <f ca="1">VLOOKUP(Table3[[#This Row],[PRODUCT ID]],Table1[[PRODUCT]:[SELLING PRICE]],4,FALSE)</f>
        <v>137</v>
      </c>
      <c r="K6442" s="16">
        <f ca="1">VLOOKUP(Table3[[#This Row],[PRODUCT ID]],Table1[[PRODUCT]:[SELLING PRICE]],5,FALSE)</f>
        <v>251.90479071411522</v>
      </c>
      <c r="L6442" s="16">
        <f ca="1">J6442*Table3[[#This Row],[QUANTITY]]</f>
        <v>1781</v>
      </c>
      <c r="M6442" s="16">
        <f ca="1">K6442*Table3[[#This Row],[QUANTITY]]*(1-Table3[[#This Row],[DISCOUNT %]])</f>
        <v>3114.0002850939809</v>
      </c>
      <c r="N6442" s="3">
        <f>DAY(Table3[[#This Row],[DATE]])</f>
        <v>20</v>
      </c>
      <c r="O6442" s="3" t="str">
        <f>TEXT(Table3[[#This Row],[DATE]],"mmm")</f>
        <v>Aug</v>
      </c>
      <c r="P6442" s="3">
        <f>YEAR(Table3[[#This Row],[DATE]])</f>
        <v>2038</v>
      </c>
    </row>
    <row r="6443" spans="1:16" x14ac:dyDescent="0.3">
      <c r="A6443" s="6">
        <v>50638</v>
      </c>
      <c r="B6443" s="7" t="s">
        <v>1200</v>
      </c>
      <c r="C6443" s="9">
        <f t="shared" ca="1" si="200"/>
        <v>15</v>
      </c>
      <c r="D6443" s="9" t="s">
        <v>2115</v>
      </c>
      <c r="E6443" s="9" t="s">
        <v>2116</v>
      </c>
      <c r="F6443" s="10">
        <f t="shared" ca="1" si="201"/>
        <v>3.6912819831741876E-2</v>
      </c>
      <c r="G6443" s="3" t="str">
        <f>VLOOKUP(Table3[[#This Row],[PRODUCT ID]],Table1[[PRODUCT]:[SELLING PRICE]],1,FALSE)</f>
        <v>Product148</v>
      </c>
      <c r="H6443" s="3" t="str">
        <f>VLOOKUP(Table3[[#This Row],[PRODUCT ID]],Table1[[PRODUCT]:[SELLING PRICE]],2,FALSE)</f>
        <v>Category4</v>
      </c>
      <c r="I6443" s="3" t="str">
        <f>VLOOKUP(Table3[[#This Row],[PRODUCT ID]],Table1[[PRODUCT]:[SELLING PRICE]],3,FALSE)</f>
        <v>Lt</v>
      </c>
      <c r="J6443" s="16">
        <f ca="1">VLOOKUP(Table3[[#This Row],[PRODUCT ID]],Table1[[PRODUCT]:[SELLING PRICE]],4,FALSE)</f>
        <v>71</v>
      </c>
      <c r="K6443" s="16">
        <f ca="1">VLOOKUP(Table3[[#This Row],[PRODUCT ID]],Table1[[PRODUCT]:[SELLING PRICE]],5,FALSE)</f>
        <v>230.79212879190624</v>
      </c>
      <c r="L6443" s="16">
        <f ca="1">J6443*Table3[[#This Row],[QUANTITY]]</f>
        <v>1065</v>
      </c>
      <c r="M6443" s="16">
        <f ca="1">K6443*Table3[[#This Row],[QUANTITY]]*(1-Table3[[#This Row],[DISCOUNT %]])</f>
        <v>3334.0941078483966</v>
      </c>
      <c r="N6443" s="3">
        <f>DAY(Table3[[#This Row],[DATE]])</f>
        <v>21</v>
      </c>
      <c r="O6443" s="3" t="str">
        <f>TEXT(Table3[[#This Row],[DATE]],"mmm")</f>
        <v>Aug</v>
      </c>
      <c r="P6443" s="3">
        <f>YEAR(Table3[[#This Row],[DATE]])</f>
        <v>2038</v>
      </c>
    </row>
    <row r="6444" spans="1:16" x14ac:dyDescent="0.3">
      <c r="A6444" s="6">
        <v>50639</v>
      </c>
      <c r="B6444" s="7" t="s">
        <v>1201</v>
      </c>
      <c r="C6444" s="9">
        <f t="shared" ca="1" si="200"/>
        <v>15</v>
      </c>
      <c r="D6444" s="9" t="s">
        <v>2117</v>
      </c>
      <c r="E6444" s="9" t="s">
        <v>2116</v>
      </c>
      <c r="F6444" s="10">
        <f t="shared" ca="1" si="201"/>
        <v>4.9829360779662879E-2</v>
      </c>
      <c r="G6444" s="3" t="str">
        <f>VLOOKUP(Table3[[#This Row],[PRODUCT ID]],Table1[[PRODUCT]:[SELLING PRICE]],1,FALSE)</f>
        <v>Product149</v>
      </c>
      <c r="H6444" s="3" t="str">
        <f>VLOOKUP(Table3[[#This Row],[PRODUCT ID]],Table1[[PRODUCT]:[SELLING PRICE]],2,FALSE)</f>
        <v>Category5</v>
      </c>
      <c r="I6444" s="3" t="str">
        <f>VLOOKUP(Table3[[#This Row],[PRODUCT ID]],Table1[[PRODUCT]:[SELLING PRICE]],3,FALSE)</f>
        <v>Ft</v>
      </c>
      <c r="J6444" s="16">
        <f ca="1">VLOOKUP(Table3[[#This Row],[PRODUCT ID]],Table1[[PRODUCT]:[SELLING PRICE]],4,FALSE)</f>
        <v>11</v>
      </c>
      <c r="K6444" s="16">
        <f ca="1">VLOOKUP(Table3[[#This Row],[PRODUCT ID]],Table1[[PRODUCT]:[SELLING PRICE]],5,FALSE)</f>
        <v>224.58559051606932</v>
      </c>
      <c r="L6444" s="16">
        <f ca="1">J6444*Table3[[#This Row],[QUANTITY]]</f>
        <v>165</v>
      </c>
      <c r="M6444" s="16">
        <f ca="1">K6444*Table3[[#This Row],[QUANTITY]]*(1-Table3[[#This Row],[DISCOUNT %]])</f>
        <v>3200.919511504957</v>
      </c>
      <c r="N6444" s="3">
        <f>DAY(Table3[[#This Row],[DATE]])</f>
        <v>22</v>
      </c>
      <c r="O6444" s="3" t="str">
        <f>TEXT(Table3[[#This Row],[DATE]],"mmm")</f>
        <v>Aug</v>
      </c>
      <c r="P6444" s="3">
        <f>YEAR(Table3[[#This Row],[DATE]])</f>
        <v>2038</v>
      </c>
    </row>
    <row r="6445" spans="1:16" x14ac:dyDescent="0.3">
      <c r="A6445" s="6">
        <v>50640</v>
      </c>
      <c r="B6445" s="7" t="s">
        <v>1202</v>
      </c>
      <c r="C6445" s="9">
        <f t="shared" ca="1" si="200"/>
        <v>13</v>
      </c>
      <c r="D6445" s="9" t="s">
        <v>2117</v>
      </c>
      <c r="E6445" s="9" t="s">
        <v>2116</v>
      </c>
      <c r="F6445" s="10">
        <f t="shared" ca="1" si="201"/>
        <v>4.6020137309793686E-2</v>
      </c>
      <c r="G6445" s="3" t="str">
        <f>VLOOKUP(Table3[[#This Row],[PRODUCT ID]],Table1[[PRODUCT]:[SELLING PRICE]],1,FALSE)</f>
        <v>Product150</v>
      </c>
      <c r="H6445" s="3" t="str">
        <f>VLOOKUP(Table3[[#This Row],[PRODUCT ID]],Table1[[PRODUCT]:[SELLING PRICE]],2,FALSE)</f>
        <v>Category1</v>
      </c>
      <c r="I6445" s="3" t="str">
        <f>VLOOKUP(Table3[[#This Row],[PRODUCT ID]],Table1[[PRODUCT]:[SELLING PRICE]],3,FALSE)</f>
        <v>Kg</v>
      </c>
      <c r="J6445" s="16">
        <f ca="1">VLOOKUP(Table3[[#This Row],[PRODUCT ID]],Table1[[PRODUCT]:[SELLING PRICE]],4,FALSE)</f>
        <v>166</v>
      </c>
      <c r="K6445" s="16">
        <f ca="1">VLOOKUP(Table3[[#This Row],[PRODUCT ID]],Table1[[PRODUCT]:[SELLING PRICE]],5,FALSE)</f>
        <v>118.13711122608287</v>
      </c>
      <c r="L6445" s="16">
        <f ca="1">J6445*Table3[[#This Row],[QUANTITY]]</f>
        <v>2158</v>
      </c>
      <c r="M6445" s="16">
        <f ca="1">K6445*Table3[[#This Row],[QUANTITY]]*(1-Table3[[#This Row],[DISCOUNT %]])</f>
        <v>1465.1055268989901</v>
      </c>
      <c r="N6445" s="3">
        <f>DAY(Table3[[#This Row],[DATE]])</f>
        <v>23</v>
      </c>
      <c r="O6445" s="3" t="str">
        <f>TEXT(Table3[[#This Row],[DATE]],"mmm")</f>
        <v>Aug</v>
      </c>
      <c r="P6445" s="3">
        <f>YEAR(Table3[[#This Row],[DATE]])</f>
        <v>2038</v>
      </c>
    </row>
    <row r="6446" spans="1:16" x14ac:dyDescent="0.3">
      <c r="A6446" s="6">
        <v>50641</v>
      </c>
      <c r="B6446" s="7" t="s">
        <v>1203</v>
      </c>
      <c r="C6446" s="9">
        <f t="shared" ca="1" si="200"/>
        <v>1</v>
      </c>
      <c r="D6446" s="9" t="s">
        <v>2116</v>
      </c>
      <c r="E6446" s="9" t="s">
        <v>2116</v>
      </c>
      <c r="F6446" s="10">
        <f t="shared" ca="1" si="201"/>
        <v>7.5236205666823208E-3</v>
      </c>
      <c r="G6446" s="3" t="str">
        <f>VLOOKUP(Table3[[#This Row],[PRODUCT ID]],Table1[[PRODUCT]:[SELLING PRICE]],1,FALSE)</f>
        <v>Product151</v>
      </c>
      <c r="H6446" s="3" t="str">
        <f>VLOOKUP(Table3[[#This Row],[PRODUCT ID]],Table1[[PRODUCT]:[SELLING PRICE]],2,FALSE)</f>
        <v>Category2</v>
      </c>
      <c r="I6446" s="3" t="str">
        <f>VLOOKUP(Table3[[#This Row],[PRODUCT ID]],Table1[[PRODUCT]:[SELLING PRICE]],3,FALSE)</f>
        <v>No</v>
      </c>
      <c r="J6446" s="16">
        <f ca="1">VLOOKUP(Table3[[#This Row],[PRODUCT ID]],Table1[[PRODUCT]:[SELLING PRICE]],4,FALSE)</f>
        <v>223</v>
      </c>
      <c r="K6446" s="16">
        <f ca="1">VLOOKUP(Table3[[#This Row],[PRODUCT ID]],Table1[[PRODUCT]:[SELLING PRICE]],5,FALSE)</f>
        <v>119.89989618465519</v>
      </c>
      <c r="L6446" s="16">
        <f ca="1">J6446*Table3[[#This Row],[QUANTITY]]</f>
        <v>223</v>
      </c>
      <c r="M6446" s="16">
        <f ca="1">K6446*Table3[[#This Row],[QUANTITY]]*(1-Table3[[#This Row],[DISCOUNT %]])</f>
        <v>118.99781485977725</v>
      </c>
      <c r="N6446" s="3">
        <f>DAY(Table3[[#This Row],[DATE]])</f>
        <v>24</v>
      </c>
      <c r="O6446" s="3" t="str">
        <f>TEXT(Table3[[#This Row],[DATE]],"mmm")</f>
        <v>Aug</v>
      </c>
      <c r="P6446" s="3">
        <f>YEAR(Table3[[#This Row],[DATE]])</f>
        <v>2038</v>
      </c>
    </row>
    <row r="6447" spans="1:16" x14ac:dyDescent="0.3">
      <c r="A6447" s="6">
        <v>50642</v>
      </c>
      <c r="B6447" s="7" t="s">
        <v>1204</v>
      </c>
      <c r="C6447" s="9">
        <f t="shared" ca="1" si="200"/>
        <v>15</v>
      </c>
      <c r="D6447" s="9" t="s">
        <v>2116</v>
      </c>
      <c r="E6447" s="9" t="s">
        <v>2116</v>
      </c>
      <c r="F6447" s="10">
        <f t="shared" ca="1" si="201"/>
        <v>9.3009773315468405E-2</v>
      </c>
      <c r="G6447" s="3" t="str">
        <f>VLOOKUP(Table3[[#This Row],[PRODUCT ID]],Table1[[PRODUCT]:[SELLING PRICE]],1,FALSE)</f>
        <v>Product152</v>
      </c>
      <c r="H6447" s="3" t="str">
        <f>VLOOKUP(Table3[[#This Row],[PRODUCT ID]],Table1[[PRODUCT]:[SELLING PRICE]],2,FALSE)</f>
        <v>Category3</v>
      </c>
      <c r="I6447" s="3" t="str">
        <f>VLOOKUP(Table3[[#This Row],[PRODUCT ID]],Table1[[PRODUCT]:[SELLING PRICE]],3,FALSE)</f>
        <v>No</v>
      </c>
      <c r="J6447" s="16">
        <f ca="1">VLOOKUP(Table3[[#This Row],[PRODUCT ID]],Table1[[PRODUCT]:[SELLING PRICE]],4,FALSE)</f>
        <v>198</v>
      </c>
      <c r="K6447" s="16">
        <f ca="1">VLOOKUP(Table3[[#This Row],[PRODUCT ID]],Table1[[PRODUCT]:[SELLING PRICE]],5,FALSE)</f>
        <v>316.0691467716025</v>
      </c>
      <c r="L6447" s="16">
        <f ca="1">J6447*Table3[[#This Row],[QUANTITY]]</f>
        <v>2970</v>
      </c>
      <c r="M6447" s="16">
        <f ca="1">K6447*Table3[[#This Row],[QUANTITY]]*(1-Table3[[#This Row],[DISCOUNT %]])</f>
        <v>4300.074406175434</v>
      </c>
      <c r="N6447" s="3">
        <f>DAY(Table3[[#This Row],[DATE]])</f>
        <v>25</v>
      </c>
      <c r="O6447" s="3" t="str">
        <f>TEXT(Table3[[#This Row],[DATE]],"mmm")</f>
        <v>Aug</v>
      </c>
      <c r="P6447" s="3">
        <f>YEAR(Table3[[#This Row],[DATE]])</f>
        <v>2038</v>
      </c>
    </row>
    <row r="6448" spans="1:16" x14ac:dyDescent="0.3">
      <c r="A6448" s="6">
        <v>50643</v>
      </c>
      <c r="B6448" s="7" t="s">
        <v>1205</v>
      </c>
      <c r="C6448" s="9">
        <f t="shared" ca="1" si="200"/>
        <v>14</v>
      </c>
      <c r="D6448" s="9" t="s">
        <v>2116</v>
      </c>
      <c r="E6448" s="9" t="s">
        <v>2118</v>
      </c>
      <c r="F6448" s="10">
        <f t="shared" ca="1" si="201"/>
        <v>9.3610218622387817E-2</v>
      </c>
      <c r="G6448" s="3" t="str">
        <f>VLOOKUP(Table3[[#This Row],[PRODUCT ID]],Table1[[PRODUCT]:[SELLING PRICE]],1,FALSE)</f>
        <v>Product153</v>
      </c>
      <c r="H6448" s="3" t="str">
        <f>VLOOKUP(Table3[[#This Row],[PRODUCT ID]],Table1[[PRODUCT]:[SELLING PRICE]],2,FALSE)</f>
        <v>Category4</v>
      </c>
      <c r="I6448" s="3" t="str">
        <f>VLOOKUP(Table3[[#This Row],[PRODUCT ID]],Table1[[PRODUCT]:[SELLING PRICE]],3,FALSE)</f>
        <v>Ft</v>
      </c>
      <c r="J6448" s="16">
        <f ca="1">VLOOKUP(Table3[[#This Row],[PRODUCT ID]],Table1[[PRODUCT]:[SELLING PRICE]],4,FALSE)</f>
        <v>46</v>
      </c>
      <c r="K6448" s="16">
        <f ca="1">VLOOKUP(Table3[[#This Row],[PRODUCT ID]],Table1[[PRODUCT]:[SELLING PRICE]],5,FALSE)</f>
        <v>69.35037419325738</v>
      </c>
      <c r="L6448" s="16">
        <f ca="1">J6448*Table3[[#This Row],[QUANTITY]]</f>
        <v>644</v>
      </c>
      <c r="M6448" s="16">
        <f ca="1">K6448*Table3[[#This Row],[QUANTITY]]*(1-Table3[[#This Row],[DISCOUNT %]])</f>
        <v>880.01858704875019</v>
      </c>
      <c r="N6448" s="3">
        <f>DAY(Table3[[#This Row],[DATE]])</f>
        <v>26</v>
      </c>
      <c r="O6448" s="3" t="str">
        <f>TEXT(Table3[[#This Row],[DATE]],"mmm")</f>
        <v>Aug</v>
      </c>
      <c r="P6448" s="3">
        <f>YEAR(Table3[[#This Row],[DATE]])</f>
        <v>2038</v>
      </c>
    </row>
    <row r="6449" spans="1:16" x14ac:dyDescent="0.3">
      <c r="A6449" s="6">
        <v>50644</v>
      </c>
      <c r="B6449" s="7" t="s">
        <v>1206</v>
      </c>
      <c r="C6449" s="9">
        <f t="shared" ca="1" si="200"/>
        <v>13</v>
      </c>
      <c r="D6449" s="9" t="s">
        <v>2116</v>
      </c>
      <c r="E6449" s="9" t="s">
        <v>2118</v>
      </c>
      <c r="F6449" s="10">
        <f t="shared" ca="1" si="201"/>
        <v>2.5770735627391517E-2</v>
      </c>
      <c r="G6449" s="3" t="str">
        <f>VLOOKUP(Table3[[#This Row],[PRODUCT ID]],Table1[[PRODUCT]:[SELLING PRICE]],1,FALSE)</f>
        <v>Product154</v>
      </c>
      <c r="H6449" s="3" t="str">
        <f>VLOOKUP(Table3[[#This Row],[PRODUCT ID]],Table1[[PRODUCT]:[SELLING PRICE]],2,FALSE)</f>
        <v>Category5</v>
      </c>
      <c r="I6449" s="3" t="str">
        <f>VLOOKUP(Table3[[#This Row],[PRODUCT ID]],Table1[[PRODUCT]:[SELLING PRICE]],3,FALSE)</f>
        <v>No</v>
      </c>
      <c r="J6449" s="16">
        <f ca="1">VLOOKUP(Table3[[#This Row],[PRODUCT ID]],Table1[[PRODUCT]:[SELLING PRICE]],4,FALSE)</f>
        <v>243</v>
      </c>
      <c r="K6449" s="16">
        <f ca="1">VLOOKUP(Table3[[#This Row],[PRODUCT ID]],Table1[[PRODUCT]:[SELLING PRICE]],5,FALSE)</f>
        <v>111.4328336664578</v>
      </c>
      <c r="L6449" s="16">
        <f ca="1">J6449*Table3[[#This Row],[QUANTITY]]</f>
        <v>3159</v>
      </c>
      <c r="M6449" s="16">
        <f ca="1">K6449*Table3[[#This Row],[QUANTITY]]*(1-Table3[[#This Row],[DISCOUNT %]])</f>
        <v>1411.2946584077695</v>
      </c>
      <c r="N6449" s="3">
        <f>DAY(Table3[[#This Row],[DATE]])</f>
        <v>27</v>
      </c>
      <c r="O6449" s="3" t="str">
        <f>TEXT(Table3[[#This Row],[DATE]],"mmm")</f>
        <v>Aug</v>
      </c>
      <c r="P6449" s="3">
        <f>YEAR(Table3[[#This Row],[DATE]])</f>
        <v>2038</v>
      </c>
    </row>
    <row r="6450" spans="1:16" x14ac:dyDescent="0.3">
      <c r="A6450" s="6">
        <v>50645</v>
      </c>
      <c r="B6450" s="7" t="s">
        <v>1207</v>
      </c>
      <c r="C6450" s="9">
        <f t="shared" ca="1" si="200"/>
        <v>4</v>
      </c>
      <c r="D6450" s="9" t="s">
        <v>2115</v>
      </c>
      <c r="E6450" s="9" t="s">
        <v>2116</v>
      </c>
      <c r="F6450" s="10">
        <f t="shared" ca="1" si="201"/>
        <v>3.8729551419404373E-2</v>
      </c>
      <c r="G6450" s="3" t="str">
        <f>VLOOKUP(Table3[[#This Row],[PRODUCT ID]],Table1[[PRODUCT]:[SELLING PRICE]],1,FALSE)</f>
        <v>Product155</v>
      </c>
      <c r="H6450" s="3" t="str">
        <f>VLOOKUP(Table3[[#This Row],[PRODUCT ID]],Table1[[PRODUCT]:[SELLING PRICE]],2,FALSE)</f>
        <v>Category1</v>
      </c>
      <c r="I6450" s="3" t="str">
        <f>VLOOKUP(Table3[[#This Row],[PRODUCT ID]],Table1[[PRODUCT]:[SELLING PRICE]],3,FALSE)</f>
        <v>Kg</v>
      </c>
      <c r="J6450" s="16">
        <f ca="1">VLOOKUP(Table3[[#This Row],[PRODUCT ID]],Table1[[PRODUCT]:[SELLING PRICE]],4,FALSE)</f>
        <v>122</v>
      </c>
      <c r="K6450" s="16">
        <f ca="1">VLOOKUP(Table3[[#This Row],[PRODUCT ID]],Table1[[PRODUCT]:[SELLING PRICE]],5,FALSE)</f>
        <v>102.35599143253226</v>
      </c>
      <c r="L6450" s="16">
        <f ca="1">J6450*Table3[[#This Row],[QUANTITY]]</f>
        <v>488</v>
      </c>
      <c r="M6450" s="16">
        <f ca="1">K6450*Table3[[#This Row],[QUANTITY]]*(1-Table3[[#This Row],[DISCOUNT %]])</f>
        <v>393.56715919704754</v>
      </c>
      <c r="N6450" s="3">
        <f>DAY(Table3[[#This Row],[DATE]])</f>
        <v>28</v>
      </c>
      <c r="O6450" s="3" t="str">
        <f>TEXT(Table3[[#This Row],[DATE]],"mmm")</f>
        <v>Aug</v>
      </c>
      <c r="P6450" s="3">
        <f>YEAR(Table3[[#This Row],[DATE]])</f>
        <v>2038</v>
      </c>
    </row>
    <row r="6451" spans="1:16" x14ac:dyDescent="0.3">
      <c r="A6451" s="6">
        <v>50646</v>
      </c>
      <c r="B6451" s="7" t="s">
        <v>1208</v>
      </c>
      <c r="C6451" s="9">
        <f t="shared" ca="1" si="200"/>
        <v>3</v>
      </c>
      <c r="D6451" s="9" t="s">
        <v>2116</v>
      </c>
      <c r="E6451" s="9" t="s">
        <v>2116</v>
      </c>
      <c r="F6451" s="10">
        <f t="shared" ca="1" si="201"/>
        <v>1.5151675242600738E-2</v>
      </c>
      <c r="G6451" s="3" t="str">
        <f>VLOOKUP(Table3[[#This Row],[PRODUCT ID]],Table1[[PRODUCT]:[SELLING PRICE]],1,FALSE)</f>
        <v>Product156</v>
      </c>
      <c r="H6451" s="3" t="str">
        <f>VLOOKUP(Table3[[#This Row],[PRODUCT ID]],Table1[[PRODUCT]:[SELLING PRICE]],2,FALSE)</f>
        <v>Category2</v>
      </c>
      <c r="I6451" s="3" t="str">
        <f>VLOOKUP(Table3[[#This Row],[PRODUCT ID]],Table1[[PRODUCT]:[SELLING PRICE]],3,FALSE)</f>
        <v>Kg</v>
      </c>
      <c r="J6451" s="16">
        <f ca="1">VLOOKUP(Table3[[#This Row],[PRODUCT ID]],Table1[[PRODUCT]:[SELLING PRICE]],4,FALSE)</f>
        <v>172</v>
      </c>
      <c r="K6451" s="16">
        <f ca="1">VLOOKUP(Table3[[#This Row],[PRODUCT ID]],Table1[[PRODUCT]:[SELLING PRICE]],5,FALSE)</f>
        <v>181.18595923251249</v>
      </c>
      <c r="L6451" s="16">
        <f ca="1">J6451*Table3[[#This Row],[QUANTITY]]</f>
        <v>516</v>
      </c>
      <c r="M6451" s="16">
        <f ca="1">K6451*Table3[[#This Row],[QUANTITY]]*(1-Table3[[#This Row],[DISCOUNT %]])</f>
        <v>535.32206525910715</v>
      </c>
      <c r="N6451" s="3">
        <f>DAY(Table3[[#This Row],[DATE]])</f>
        <v>29</v>
      </c>
      <c r="O6451" s="3" t="str">
        <f>TEXT(Table3[[#This Row],[DATE]],"mmm")</f>
        <v>Aug</v>
      </c>
      <c r="P6451" s="3">
        <f>YEAR(Table3[[#This Row],[DATE]])</f>
        <v>2038</v>
      </c>
    </row>
    <row r="6452" spans="1:16" x14ac:dyDescent="0.3">
      <c r="A6452" s="6">
        <v>50647</v>
      </c>
      <c r="B6452" s="7" t="s">
        <v>1209</v>
      </c>
      <c r="C6452" s="9">
        <f t="shared" ca="1" si="200"/>
        <v>7</v>
      </c>
      <c r="D6452" s="9" t="s">
        <v>2117</v>
      </c>
      <c r="E6452" s="9" t="s">
        <v>2116</v>
      </c>
      <c r="F6452" s="10">
        <f t="shared" ca="1" si="201"/>
        <v>2.2763204194130793E-2</v>
      </c>
      <c r="G6452" s="3" t="str">
        <f>VLOOKUP(Table3[[#This Row],[PRODUCT ID]],Table1[[PRODUCT]:[SELLING PRICE]],1,FALSE)</f>
        <v>Product157</v>
      </c>
      <c r="H6452" s="3" t="str">
        <f>VLOOKUP(Table3[[#This Row],[PRODUCT ID]],Table1[[PRODUCT]:[SELLING PRICE]],2,FALSE)</f>
        <v>Category3</v>
      </c>
      <c r="I6452" s="3" t="str">
        <f>VLOOKUP(Table3[[#This Row],[PRODUCT ID]],Table1[[PRODUCT]:[SELLING PRICE]],3,FALSE)</f>
        <v>Lt</v>
      </c>
      <c r="J6452" s="16">
        <f ca="1">VLOOKUP(Table3[[#This Row],[PRODUCT ID]],Table1[[PRODUCT]:[SELLING PRICE]],4,FALSE)</f>
        <v>169</v>
      </c>
      <c r="K6452" s="16">
        <f ca="1">VLOOKUP(Table3[[#This Row],[PRODUCT ID]],Table1[[PRODUCT]:[SELLING PRICE]],5,FALSE)</f>
        <v>228.27838564983429</v>
      </c>
      <c r="L6452" s="16">
        <f ca="1">J6452*Table3[[#This Row],[QUANTITY]]</f>
        <v>1183</v>
      </c>
      <c r="M6452" s="16">
        <f ca="1">K6452*Table3[[#This Row],[QUANTITY]]*(1-Table3[[#This Row],[DISCOUNT %]])</f>
        <v>1561.5742670092641</v>
      </c>
      <c r="N6452" s="3">
        <f>DAY(Table3[[#This Row],[DATE]])</f>
        <v>30</v>
      </c>
      <c r="O6452" s="3" t="str">
        <f>TEXT(Table3[[#This Row],[DATE]],"mmm")</f>
        <v>Aug</v>
      </c>
      <c r="P6452" s="3">
        <f>YEAR(Table3[[#This Row],[DATE]])</f>
        <v>2038</v>
      </c>
    </row>
    <row r="6453" spans="1:16" x14ac:dyDescent="0.3">
      <c r="A6453" s="6">
        <v>50648</v>
      </c>
      <c r="B6453" s="7" t="s">
        <v>1210</v>
      </c>
      <c r="C6453" s="9">
        <f t="shared" ca="1" si="200"/>
        <v>6</v>
      </c>
      <c r="D6453" s="9" t="s">
        <v>2115</v>
      </c>
      <c r="E6453" s="9" t="s">
        <v>2116</v>
      </c>
      <c r="F6453" s="10">
        <f t="shared" ca="1" si="201"/>
        <v>4.9361571317113523E-2</v>
      </c>
      <c r="G6453" s="3" t="str">
        <f>VLOOKUP(Table3[[#This Row],[PRODUCT ID]],Table1[[PRODUCT]:[SELLING PRICE]],1,FALSE)</f>
        <v>Product158</v>
      </c>
      <c r="H6453" s="3" t="str">
        <f>VLOOKUP(Table3[[#This Row],[PRODUCT ID]],Table1[[PRODUCT]:[SELLING PRICE]],2,FALSE)</f>
        <v>Category4</v>
      </c>
      <c r="I6453" s="3" t="str">
        <f>VLOOKUP(Table3[[#This Row],[PRODUCT ID]],Table1[[PRODUCT]:[SELLING PRICE]],3,FALSE)</f>
        <v>Kg</v>
      </c>
      <c r="J6453" s="16">
        <f ca="1">VLOOKUP(Table3[[#This Row],[PRODUCT ID]],Table1[[PRODUCT]:[SELLING PRICE]],4,FALSE)</f>
        <v>122</v>
      </c>
      <c r="K6453" s="16">
        <f ca="1">VLOOKUP(Table3[[#This Row],[PRODUCT ID]],Table1[[PRODUCT]:[SELLING PRICE]],5,FALSE)</f>
        <v>120.63071173025752</v>
      </c>
      <c r="L6453" s="16">
        <f ca="1">J6453*Table3[[#This Row],[QUANTITY]]</f>
        <v>732</v>
      </c>
      <c r="M6453" s="16">
        <f ca="1">K6453*Table3[[#This Row],[QUANTITY]]*(1-Table3[[#This Row],[DISCOUNT %]])</f>
        <v>688.05714150090148</v>
      </c>
      <c r="N6453" s="3">
        <f>DAY(Table3[[#This Row],[DATE]])</f>
        <v>31</v>
      </c>
      <c r="O6453" s="3" t="str">
        <f>TEXT(Table3[[#This Row],[DATE]],"mmm")</f>
        <v>Aug</v>
      </c>
      <c r="P6453" s="3">
        <f>YEAR(Table3[[#This Row],[DATE]])</f>
        <v>2038</v>
      </c>
    </row>
    <row r="6454" spans="1:16" x14ac:dyDescent="0.3">
      <c r="A6454" s="6">
        <v>50649</v>
      </c>
      <c r="B6454" s="7" t="s">
        <v>1211</v>
      </c>
      <c r="C6454" s="9">
        <f t="shared" ca="1" si="200"/>
        <v>12</v>
      </c>
      <c r="D6454" s="9" t="s">
        <v>2115</v>
      </c>
      <c r="E6454" s="9" t="s">
        <v>2118</v>
      </c>
      <c r="F6454" s="10">
        <f t="shared" ca="1" si="201"/>
        <v>9.4409205539410124E-2</v>
      </c>
      <c r="G6454" s="3" t="str">
        <f>VLOOKUP(Table3[[#This Row],[PRODUCT ID]],Table1[[PRODUCT]:[SELLING PRICE]],1,FALSE)</f>
        <v>Product159</v>
      </c>
      <c r="H6454" s="3" t="str">
        <f>VLOOKUP(Table3[[#This Row],[PRODUCT ID]],Table1[[PRODUCT]:[SELLING PRICE]],2,FALSE)</f>
        <v>Category5</v>
      </c>
      <c r="I6454" s="3" t="str">
        <f>VLOOKUP(Table3[[#This Row],[PRODUCT ID]],Table1[[PRODUCT]:[SELLING PRICE]],3,FALSE)</f>
        <v>Lt</v>
      </c>
      <c r="J6454" s="16">
        <f ca="1">VLOOKUP(Table3[[#This Row],[PRODUCT ID]],Table1[[PRODUCT]:[SELLING PRICE]],4,FALSE)</f>
        <v>181</v>
      </c>
      <c r="K6454" s="16">
        <f ca="1">VLOOKUP(Table3[[#This Row],[PRODUCT ID]],Table1[[PRODUCT]:[SELLING PRICE]],5,FALSE)</f>
        <v>224.85202397913551</v>
      </c>
      <c r="L6454" s="16">
        <f ca="1">J6454*Table3[[#This Row],[QUANTITY]]</f>
        <v>2172</v>
      </c>
      <c r="M6454" s="16">
        <f ca="1">K6454*Table3[[#This Row],[QUANTITY]]*(1-Table3[[#This Row],[DISCOUNT %]])</f>
        <v>2443.4870763760432</v>
      </c>
      <c r="N6454" s="3">
        <f>DAY(Table3[[#This Row],[DATE]])</f>
        <v>1</v>
      </c>
      <c r="O6454" s="3" t="str">
        <f>TEXT(Table3[[#This Row],[DATE]],"mmm")</f>
        <v>Sep</v>
      </c>
      <c r="P6454" s="3">
        <f>YEAR(Table3[[#This Row],[DATE]])</f>
        <v>2038</v>
      </c>
    </row>
    <row r="6455" spans="1:16" x14ac:dyDescent="0.3">
      <c r="A6455" s="6">
        <v>50650</v>
      </c>
      <c r="B6455" s="7" t="s">
        <v>1212</v>
      </c>
      <c r="C6455" s="9">
        <f t="shared" ca="1" si="200"/>
        <v>15</v>
      </c>
      <c r="D6455" s="9" t="s">
        <v>2115</v>
      </c>
      <c r="E6455" s="9" t="s">
        <v>2116</v>
      </c>
      <c r="F6455" s="10">
        <f t="shared" ca="1" si="201"/>
        <v>4.7034709424142243E-2</v>
      </c>
      <c r="G6455" s="3" t="str">
        <f>VLOOKUP(Table3[[#This Row],[PRODUCT ID]],Table1[[PRODUCT]:[SELLING PRICE]],1,FALSE)</f>
        <v>Product160</v>
      </c>
      <c r="H6455" s="3" t="str">
        <f>VLOOKUP(Table3[[#This Row],[PRODUCT ID]],Table1[[PRODUCT]:[SELLING PRICE]],2,FALSE)</f>
        <v>Category1</v>
      </c>
      <c r="I6455" s="3" t="str">
        <f>VLOOKUP(Table3[[#This Row],[PRODUCT ID]],Table1[[PRODUCT]:[SELLING PRICE]],3,FALSE)</f>
        <v>Ft</v>
      </c>
      <c r="J6455" s="16">
        <f ca="1">VLOOKUP(Table3[[#This Row],[PRODUCT ID]],Table1[[PRODUCT]:[SELLING PRICE]],4,FALSE)</f>
        <v>46</v>
      </c>
      <c r="K6455" s="16">
        <f ca="1">VLOOKUP(Table3[[#This Row],[PRODUCT ID]],Table1[[PRODUCT]:[SELLING PRICE]],5,FALSE)</f>
        <v>305.96848936140185</v>
      </c>
      <c r="L6455" s="16">
        <f ca="1">J6455*Table3[[#This Row],[QUANTITY]]</f>
        <v>690</v>
      </c>
      <c r="M6455" s="16">
        <f ca="1">K6455*Table3[[#This Row],[QUANTITY]]*(1-Table3[[#This Row],[DISCOUNT %]])</f>
        <v>4373.6602555701684</v>
      </c>
      <c r="N6455" s="3">
        <f>DAY(Table3[[#This Row],[DATE]])</f>
        <v>2</v>
      </c>
      <c r="O6455" s="3" t="str">
        <f>TEXT(Table3[[#This Row],[DATE]],"mmm")</f>
        <v>Sep</v>
      </c>
      <c r="P6455" s="3">
        <f>YEAR(Table3[[#This Row],[DATE]])</f>
        <v>2038</v>
      </c>
    </row>
    <row r="6456" spans="1:16" x14ac:dyDescent="0.3">
      <c r="A6456" s="6">
        <v>50651</v>
      </c>
      <c r="B6456" s="7" t="s">
        <v>1213</v>
      </c>
      <c r="C6456" s="9">
        <f t="shared" ca="1" si="200"/>
        <v>11</v>
      </c>
      <c r="D6456" s="9" t="s">
        <v>2116</v>
      </c>
      <c r="E6456" s="9" t="s">
        <v>2116</v>
      </c>
      <c r="F6456" s="10">
        <f t="shared" ca="1" si="201"/>
        <v>2.9276589468537884E-2</v>
      </c>
      <c r="G6456" s="3" t="str">
        <f>VLOOKUP(Table3[[#This Row],[PRODUCT ID]],Table1[[PRODUCT]:[SELLING PRICE]],1,FALSE)</f>
        <v>Product161</v>
      </c>
      <c r="H6456" s="3" t="str">
        <f>VLOOKUP(Table3[[#This Row],[PRODUCT ID]],Table1[[PRODUCT]:[SELLING PRICE]],2,FALSE)</f>
        <v>Category2</v>
      </c>
      <c r="I6456" s="3" t="str">
        <f>VLOOKUP(Table3[[#This Row],[PRODUCT ID]],Table1[[PRODUCT]:[SELLING PRICE]],3,FALSE)</f>
        <v>Kg</v>
      </c>
      <c r="J6456" s="16">
        <f ca="1">VLOOKUP(Table3[[#This Row],[PRODUCT ID]],Table1[[PRODUCT]:[SELLING PRICE]],4,FALSE)</f>
        <v>14</v>
      </c>
      <c r="K6456" s="16">
        <f ca="1">VLOOKUP(Table3[[#This Row],[PRODUCT ID]],Table1[[PRODUCT]:[SELLING PRICE]],5,FALSE)</f>
        <v>23.372483923627669</v>
      </c>
      <c r="L6456" s="16">
        <f ca="1">J6456*Table3[[#This Row],[QUANTITY]]</f>
        <v>154</v>
      </c>
      <c r="M6456" s="16">
        <f ca="1">K6456*Table3[[#This Row],[QUANTITY]]*(1-Table3[[#This Row],[DISCOUNT %]])</f>
        <v>249.57039037629184</v>
      </c>
      <c r="N6456" s="3">
        <f>DAY(Table3[[#This Row],[DATE]])</f>
        <v>3</v>
      </c>
      <c r="O6456" s="3" t="str">
        <f>TEXT(Table3[[#This Row],[DATE]],"mmm")</f>
        <v>Sep</v>
      </c>
      <c r="P6456" s="3">
        <f>YEAR(Table3[[#This Row],[DATE]])</f>
        <v>2038</v>
      </c>
    </row>
    <row r="6457" spans="1:16" x14ac:dyDescent="0.3">
      <c r="A6457" s="6">
        <v>50652</v>
      </c>
      <c r="B6457" s="7" t="s">
        <v>1214</v>
      </c>
      <c r="C6457" s="9">
        <f t="shared" ca="1" si="200"/>
        <v>11</v>
      </c>
      <c r="D6457" s="9" t="s">
        <v>2116</v>
      </c>
      <c r="E6457" s="9" t="s">
        <v>2116</v>
      </c>
      <c r="F6457" s="10">
        <f t="shared" ca="1" si="201"/>
        <v>4.3239819570629723E-2</v>
      </c>
      <c r="G6457" s="3" t="str">
        <f>VLOOKUP(Table3[[#This Row],[PRODUCT ID]],Table1[[PRODUCT]:[SELLING PRICE]],1,FALSE)</f>
        <v>Product162</v>
      </c>
      <c r="H6457" s="3" t="str">
        <f>VLOOKUP(Table3[[#This Row],[PRODUCT ID]],Table1[[PRODUCT]:[SELLING PRICE]],2,FALSE)</f>
        <v>Category3</v>
      </c>
      <c r="I6457" s="3" t="str">
        <f>VLOOKUP(Table3[[#This Row],[PRODUCT ID]],Table1[[PRODUCT]:[SELLING PRICE]],3,FALSE)</f>
        <v>No</v>
      </c>
      <c r="J6457" s="16">
        <f ca="1">VLOOKUP(Table3[[#This Row],[PRODUCT ID]],Table1[[PRODUCT]:[SELLING PRICE]],4,FALSE)</f>
        <v>243</v>
      </c>
      <c r="K6457" s="16">
        <f ca="1">VLOOKUP(Table3[[#This Row],[PRODUCT ID]],Table1[[PRODUCT]:[SELLING PRICE]],5,FALSE)</f>
        <v>132.86963826107706</v>
      </c>
      <c r="L6457" s="16">
        <f ca="1">J6457*Table3[[#This Row],[QUANTITY]]</f>
        <v>2673</v>
      </c>
      <c r="M6457" s="16">
        <f ca="1">K6457*Table3[[#This Row],[QUANTITY]]*(1-Table3[[#This Row],[DISCOUNT %]])</f>
        <v>1398.3681698387859</v>
      </c>
      <c r="N6457" s="3">
        <f>DAY(Table3[[#This Row],[DATE]])</f>
        <v>4</v>
      </c>
      <c r="O6457" s="3" t="str">
        <f>TEXT(Table3[[#This Row],[DATE]],"mmm")</f>
        <v>Sep</v>
      </c>
      <c r="P6457" s="3">
        <f>YEAR(Table3[[#This Row],[DATE]])</f>
        <v>2038</v>
      </c>
    </row>
    <row r="6458" spans="1:16" x14ac:dyDescent="0.3">
      <c r="A6458" s="6">
        <v>50653</v>
      </c>
      <c r="B6458" s="7" t="s">
        <v>1215</v>
      </c>
      <c r="C6458" s="9">
        <f t="shared" ca="1" si="200"/>
        <v>3</v>
      </c>
      <c r="D6458" s="9" t="s">
        <v>2116</v>
      </c>
      <c r="E6458" s="9" t="s">
        <v>2116</v>
      </c>
      <c r="F6458" s="10">
        <f t="shared" ca="1" si="201"/>
        <v>1.5218702174288314E-2</v>
      </c>
      <c r="G6458" s="3" t="str">
        <f>VLOOKUP(Table3[[#This Row],[PRODUCT ID]],Table1[[PRODUCT]:[SELLING PRICE]],1,FALSE)</f>
        <v>Product163</v>
      </c>
      <c r="H6458" s="3" t="str">
        <f>VLOOKUP(Table3[[#This Row],[PRODUCT ID]],Table1[[PRODUCT]:[SELLING PRICE]],2,FALSE)</f>
        <v>Category4</v>
      </c>
      <c r="I6458" s="3" t="str">
        <f>VLOOKUP(Table3[[#This Row],[PRODUCT ID]],Table1[[PRODUCT]:[SELLING PRICE]],3,FALSE)</f>
        <v>No</v>
      </c>
      <c r="J6458" s="16">
        <f ca="1">VLOOKUP(Table3[[#This Row],[PRODUCT ID]],Table1[[PRODUCT]:[SELLING PRICE]],4,FALSE)</f>
        <v>12</v>
      </c>
      <c r="K6458" s="16">
        <f ca="1">VLOOKUP(Table3[[#This Row],[PRODUCT ID]],Table1[[PRODUCT]:[SELLING PRICE]],5,FALSE)</f>
        <v>74.148384000621022</v>
      </c>
      <c r="L6458" s="16">
        <f ca="1">J6458*Table3[[#This Row],[QUANTITY]]</f>
        <v>36</v>
      </c>
      <c r="M6458" s="16">
        <f ca="1">K6458*Table3[[#This Row],[QUANTITY]]*(1-Table3[[#This Row],[DISCOUNT %]])</f>
        <v>219.05982548343241</v>
      </c>
      <c r="N6458" s="3">
        <f>DAY(Table3[[#This Row],[DATE]])</f>
        <v>5</v>
      </c>
      <c r="O6458" s="3" t="str">
        <f>TEXT(Table3[[#This Row],[DATE]],"mmm")</f>
        <v>Sep</v>
      </c>
      <c r="P6458" s="3">
        <f>YEAR(Table3[[#This Row],[DATE]])</f>
        <v>2038</v>
      </c>
    </row>
    <row r="6459" spans="1:16" x14ac:dyDescent="0.3">
      <c r="A6459" s="6">
        <v>50654</v>
      </c>
      <c r="B6459" s="7" t="s">
        <v>1216</v>
      </c>
      <c r="C6459" s="9">
        <f t="shared" ca="1" si="200"/>
        <v>13</v>
      </c>
      <c r="D6459" s="9" t="s">
        <v>2115</v>
      </c>
      <c r="E6459" s="9" t="s">
        <v>2116</v>
      </c>
      <c r="F6459" s="10">
        <f t="shared" ca="1" si="201"/>
        <v>3.3189636479633522E-2</v>
      </c>
      <c r="G6459" s="3" t="str">
        <f>VLOOKUP(Table3[[#This Row],[PRODUCT ID]],Table1[[PRODUCT]:[SELLING PRICE]],1,FALSE)</f>
        <v>Product164</v>
      </c>
      <c r="H6459" s="3" t="str">
        <f>VLOOKUP(Table3[[#This Row],[PRODUCT ID]],Table1[[PRODUCT]:[SELLING PRICE]],2,FALSE)</f>
        <v>Category5</v>
      </c>
      <c r="I6459" s="3" t="str">
        <f>VLOOKUP(Table3[[#This Row],[PRODUCT ID]],Table1[[PRODUCT]:[SELLING PRICE]],3,FALSE)</f>
        <v>Ft</v>
      </c>
      <c r="J6459" s="16">
        <f ca="1">VLOOKUP(Table3[[#This Row],[PRODUCT ID]],Table1[[PRODUCT]:[SELLING PRICE]],4,FALSE)</f>
        <v>184</v>
      </c>
      <c r="K6459" s="16">
        <f ca="1">VLOOKUP(Table3[[#This Row],[PRODUCT ID]],Table1[[PRODUCT]:[SELLING PRICE]],5,FALSE)</f>
        <v>37.965781444854478</v>
      </c>
      <c r="L6459" s="16">
        <f ca="1">J6459*Table3[[#This Row],[QUANTITY]]</f>
        <v>2392</v>
      </c>
      <c r="M6459" s="16">
        <f ca="1">K6459*Table3[[#This Row],[QUANTITY]]*(1-Table3[[#This Row],[DISCOUNT %]])</f>
        <v>477.17424248044898</v>
      </c>
      <c r="N6459" s="3">
        <f>DAY(Table3[[#This Row],[DATE]])</f>
        <v>6</v>
      </c>
      <c r="O6459" s="3" t="str">
        <f>TEXT(Table3[[#This Row],[DATE]],"mmm")</f>
        <v>Sep</v>
      </c>
      <c r="P6459" s="3">
        <f>YEAR(Table3[[#This Row],[DATE]])</f>
        <v>2038</v>
      </c>
    </row>
    <row r="6460" spans="1:16" x14ac:dyDescent="0.3">
      <c r="A6460" s="6">
        <v>50655</v>
      </c>
      <c r="B6460" s="7" t="s">
        <v>1217</v>
      </c>
      <c r="C6460" s="9">
        <f t="shared" ca="1" si="200"/>
        <v>11</v>
      </c>
      <c r="D6460" s="9" t="s">
        <v>2117</v>
      </c>
      <c r="E6460" s="9" t="s">
        <v>2118</v>
      </c>
      <c r="F6460" s="10">
        <f t="shared" ca="1" si="201"/>
        <v>8.9397380942895427E-2</v>
      </c>
      <c r="G6460" s="3" t="str">
        <f>VLOOKUP(Table3[[#This Row],[PRODUCT ID]],Table1[[PRODUCT]:[SELLING PRICE]],1,FALSE)</f>
        <v>Product165</v>
      </c>
      <c r="H6460" s="3" t="str">
        <f>VLOOKUP(Table3[[#This Row],[PRODUCT ID]],Table1[[PRODUCT]:[SELLING PRICE]],2,FALSE)</f>
        <v>Category1</v>
      </c>
      <c r="I6460" s="3" t="str">
        <f>VLOOKUP(Table3[[#This Row],[PRODUCT ID]],Table1[[PRODUCT]:[SELLING PRICE]],3,FALSE)</f>
        <v>No</v>
      </c>
      <c r="J6460" s="16">
        <f ca="1">VLOOKUP(Table3[[#This Row],[PRODUCT ID]],Table1[[PRODUCT]:[SELLING PRICE]],4,FALSE)</f>
        <v>165</v>
      </c>
      <c r="K6460" s="16">
        <f ca="1">VLOOKUP(Table3[[#This Row],[PRODUCT ID]],Table1[[PRODUCT]:[SELLING PRICE]],5,FALSE)</f>
        <v>121.35542976752832</v>
      </c>
      <c r="L6460" s="16">
        <f ca="1">J6460*Table3[[#This Row],[QUANTITY]]</f>
        <v>1815</v>
      </c>
      <c r="M6460" s="16">
        <f ca="1">K6460*Table3[[#This Row],[QUANTITY]]*(1-Table3[[#This Row],[DISCOUNT %]])</f>
        <v>1215.5722940142298</v>
      </c>
      <c r="N6460" s="3">
        <f>DAY(Table3[[#This Row],[DATE]])</f>
        <v>7</v>
      </c>
      <c r="O6460" s="3" t="str">
        <f>TEXT(Table3[[#This Row],[DATE]],"mmm")</f>
        <v>Sep</v>
      </c>
      <c r="P6460" s="3">
        <f>YEAR(Table3[[#This Row],[DATE]])</f>
        <v>2038</v>
      </c>
    </row>
    <row r="6461" spans="1:16" x14ac:dyDescent="0.3">
      <c r="A6461" s="6">
        <v>50656</v>
      </c>
      <c r="B6461" s="7" t="s">
        <v>1218</v>
      </c>
      <c r="C6461" s="9">
        <f t="shared" ca="1" si="200"/>
        <v>11</v>
      </c>
      <c r="D6461" s="9" t="s">
        <v>2117</v>
      </c>
      <c r="E6461" s="9" t="s">
        <v>2118</v>
      </c>
      <c r="F6461" s="10">
        <f t="shared" ca="1" si="201"/>
        <v>5.2146485277491987E-2</v>
      </c>
      <c r="G6461" s="3" t="str">
        <f>VLOOKUP(Table3[[#This Row],[PRODUCT ID]],Table1[[PRODUCT]:[SELLING PRICE]],1,FALSE)</f>
        <v>Product166</v>
      </c>
      <c r="H6461" s="3" t="str">
        <f>VLOOKUP(Table3[[#This Row],[PRODUCT ID]],Table1[[PRODUCT]:[SELLING PRICE]],2,FALSE)</f>
        <v>Category2</v>
      </c>
      <c r="I6461" s="3" t="str">
        <f>VLOOKUP(Table3[[#This Row],[PRODUCT ID]],Table1[[PRODUCT]:[SELLING PRICE]],3,FALSE)</f>
        <v>Kg</v>
      </c>
      <c r="J6461" s="16">
        <f ca="1">VLOOKUP(Table3[[#This Row],[PRODUCT ID]],Table1[[PRODUCT]:[SELLING PRICE]],4,FALSE)</f>
        <v>37</v>
      </c>
      <c r="K6461" s="16">
        <f ca="1">VLOOKUP(Table3[[#This Row],[PRODUCT ID]],Table1[[PRODUCT]:[SELLING PRICE]],5,FALSE)</f>
        <v>136.08380075049763</v>
      </c>
      <c r="L6461" s="16">
        <f ca="1">J6461*Table3[[#This Row],[QUANTITY]]</f>
        <v>407</v>
      </c>
      <c r="M6461" s="16">
        <f ca="1">K6461*Table3[[#This Row],[QUANTITY]]*(1-Table3[[#This Row],[DISCOUNT %]])</f>
        <v>1418.8625972197231</v>
      </c>
      <c r="N6461" s="3">
        <f>DAY(Table3[[#This Row],[DATE]])</f>
        <v>8</v>
      </c>
      <c r="O6461" s="3" t="str">
        <f>TEXT(Table3[[#This Row],[DATE]],"mmm")</f>
        <v>Sep</v>
      </c>
      <c r="P6461" s="3">
        <f>YEAR(Table3[[#This Row],[DATE]])</f>
        <v>2038</v>
      </c>
    </row>
    <row r="6462" spans="1:16" x14ac:dyDescent="0.3">
      <c r="A6462" s="6">
        <v>50657</v>
      </c>
      <c r="B6462" s="7" t="s">
        <v>1219</v>
      </c>
      <c r="C6462" s="9">
        <f t="shared" ca="1" si="200"/>
        <v>1</v>
      </c>
      <c r="D6462" s="9" t="s">
        <v>2116</v>
      </c>
      <c r="E6462" s="9" t="s">
        <v>2116</v>
      </c>
      <c r="F6462" s="10">
        <f t="shared" ca="1" si="201"/>
        <v>6.5624712480637976E-2</v>
      </c>
      <c r="G6462" s="3" t="str">
        <f>VLOOKUP(Table3[[#This Row],[PRODUCT ID]],Table1[[PRODUCT]:[SELLING PRICE]],1,FALSE)</f>
        <v>Product167</v>
      </c>
      <c r="H6462" s="3" t="str">
        <f>VLOOKUP(Table3[[#This Row],[PRODUCT ID]],Table1[[PRODUCT]:[SELLING PRICE]],2,FALSE)</f>
        <v>Category3</v>
      </c>
      <c r="I6462" s="3" t="str">
        <f>VLOOKUP(Table3[[#This Row],[PRODUCT ID]],Table1[[PRODUCT]:[SELLING PRICE]],3,FALSE)</f>
        <v>Kg</v>
      </c>
      <c r="J6462" s="16">
        <f ca="1">VLOOKUP(Table3[[#This Row],[PRODUCT ID]],Table1[[PRODUCT]:[SELLING PRICE]],4,FALSE)</f>
        <v>88</v>
      </c>
      <c r="K6462" s="16">
        <f ca="1">VLOOKUP(Table3[[#This Row],[PRODUCT ID]],Table1[[PRODUCT]:[SELLING PRICE]],5,FALSE)</f>
        <v>136.35389357783384</v>
      </c>
      <c r="L6462" s="16">
        <f ca="1">J6462*Table3[[#This Row],[QUANTITY]]</f>
        <v>88</v>
      </c>
      <c r="M6462" s="16">
        <f ca="1">K6462*Table3[[#This Row],[QUANTITY]]*(1-Table3[[#This Row],[DISCOUNT %]])</f>
        <v>127.40570851617299</v>
      </c>
      <c r="N6462" s="3">
        <f>DAY(Table3[[#This Row],[DATE]])</f>
        <v>9</v>
      </c>
      <c r="O6462" s="3" t="str">
        <f>TEXT(Table3[[#This Row],[DATE]],"mmm")</f>
        <v>Sep</v>
      </c>
      <c r="P6462" s="3">
        <f>YEAR(Table3[[#This Row],[DATE]])</f>
        <v>2038</v>
      </c>
    </row>
    <row r="6463" spans="1:16" x14ac:dyDescent="0.3">
      <c r="A6463" s="6">
        <v>50658</v>
      </c>
      <c r="B6463" s="7" t="s">
        <v>1220</v>
      </c>
      <c r="C6463" s="9">
        <f t="shared" ca="1" si="200"/>
        <v>2</v>
      </c>
      <c r="D6463" s="9" t="s">
        <v>2116</v>
      </c>
      <c r="E6463" s="9" t="s">
        <v>2116</v>
      </c>
      <c r="F6463" s="10">
        <f t="shared" ca="1" si="201"/>
        <v>4.9735800053407365E-2</v>
      </c>
      <c r="G6463" s="3" t="str">
        <f>VLOOKUP(Table3[[#This Row],[PRODUCT ID]],Table1[[PRODUCT]:[SELLING PRICE]],1,FALSE)</f>
        <v>Product168</v>
      </c>
      <c r="H6463" s="3" t="str">
        <f>VLOOKUP(Table3[[#This Row],[PRODUCT ID]],Table1[[PRODUCT]:[SELLING PRICE]],2,FALSE)</f>
        <v>Category4</v>
      </c>
      <c r="I6463" s="3" t="str">
        <f>VLOOKUP(Table3[[#This Row],[PRODUCT ID]],Table1[[PRODUCT]:[SELLING PRICE]],3,FALSE)</f>
        <v>Lt</v>
      </c>
      <c r="J6463" s="16">
        <f ca="1">VLOOKUP(Table3[[#This Row],[PRODUCT ID]],Table1[[PRODUCT]:[SELLING PRICE]],4,FALSE)</f>
        <v>168</v>
      </c>
      <c r="K6463" s="16">
        <f ca="1">VLOOKUP(Table3[[#This Row],[PRODUCT ID]],Table1[[PRODUCT]:[SELLING PRICE]],5,FALSE)</f>
        <v>279.78716847020212</v>
      </c>
      <c r="L6463" s="16">
        <f ca="1">J6463*Table3[[#This Row],[QUANTITY]]</f>
        <v>336</v>
      </c>
      <c r="M6463" s="16">
        <f ca="1">K6463*Table3[[#This Row],[QUANTITY]]*(1-Table3[[#This Row],[DISCOUNT %]])</f>
        <v>531.74345960331823</v>
      </c>
      <c r="N6463" s="3">
        <f>DAY(Table3[[#This Row],[DATE]])</f>
        <v>10</v>
      </c>
      <c r="O6463" s="3" t="str">
        <f>TEXT(Table3[[#This Row],[DATE]],"mmm")</f>
        <v>Sep</v>
      </c>
      <c r="P6463" s="3">
        <f>YEAR(Table3[[#This Row],[DATE]])</f>
        <v>2038</v>
      </c>
    </row>
    <row r="6464" spans="1:16" x14ac:dyDescent="0.3">
      <c r="A6464" s="6">
        <v>50659</v>
      </c>
      <c r="B6464" s="7" t="s">
        <v>1221</v>
      </c>
      <c r="C6464" s="9">
        <f t="shared" ca="1" si="200"/>
        <v>1</v>
      </c>
      <c r="D6464" s="9" t="s">
        <v>2116</v>
      </c>
      <c r="E6464" s="9" t="s">
        <v>2116</v>
      </c>
      <c r="F6464" s="10">
        <f t="shared" ca="1" si="201"/>
        <v>3.2562390049029978E-2</v>
      </c>
      <c r="G6464" s="3" t="str">
        <f>VLOOKUP(Table3[[#This Row],[PRODUCT ID]],Table1[[PRODUCT]:[SELLING PRICE]],1,FALSE)</f>
        <v>Product169</v>
      </c>
      <c r="H6464" s="3" t="str">
        <f>VLOOKUP(Table3[[#This Row],[PRODUCT ID]],Table1[[PRODUCT]:[SELLING PRICE]],2,FALSE)</f>
        <v>Category1</v>
      </c>
      <c r="I6464" s="3" t="str">
        <f>VLOOKUP(Table3[[#This Row],[PRODUCT ID]],Table1[[PRODUCT]:[SELLING PRICE]],3,FALSE)</f>
        <v>Kg</v>
      </c>
      <c r="J6464" s="16">
        <f ca="1">VLOOKUP(Table3[[#This Row],[PRODUCT ID]],Table1[[PRODUCT]:[SELLING PRICE]],4,FALSE)</f>
        <v>217</v>
      </c>
      <c r="K6464" s="16">
        <f ca="1">VLOOKUP(Table3[[#This Row],[PRODUCT ID]],Table1[[PRODUCT]:[SELLING PRICE]],5,FALSE)</f>
        <v>171.64934079951803</v>
      </c>
      <c r="L6464" s="16">
        <f ca="1">J6464*Table3[[#This Row],[QUANTITY]]</f>
        <v>217</v>
      </c>
      <c r="M6464" s="16">
        <f ca="1">K6464*Table3[[#This Row],[QUANTITY]]*(1-Table3[[#This Row],[DISCOUNT %]])</f>
        <v>166.06002801274525</v>
      </c>
      <c r="N6464" s="3">
        <f>DAY(Table3[[#This Row],[DATE]])</f>
        <v>11</v>
      </c>
      <c r="O6464" s="3" t="str">
        <f>TEXT(Table3[[#This Row],[DATE]],"mmm")</f>
        <v>Sep</v>
      </c>
      <c r="P6464" s="3">
        <f>YEAR(Table3[[#This Row],[DATE]])</f>
        <v>2038</v>
      </c>
    </row>
    <row r="6465" spans="1:16" x14ac:dyDescent="0.3">
      <c r="A6465" s="6">
        <v>50660</v>
      </c>
      <c r="B6465" s="7" t="s">
        <v>1222</v>
      </c>
      <c r="C6465" s="9">
        <f t="shared" ca="1" si="200"/>
        <v>12</v>
      </c>
      <c r="D6465" s="9" t="s">
        <v>2116</v>
      </c>
      <c r="E6465" s="9" t="s">
        <v>2116</v>
      </c>
      <c r="F6465" s="10">
        <f t="shared" ca="1" si="201"/>
        <v>2.0780544361349143E-2</v>
      </c>
      <c r="G6465" s="3" t="str">
        <f>VLOOKUP(Table3[[#This Row],[PRODUCT ID]],Table1[[PRODUCT]:[SELLING PRICE]],1,FALSE)</f>
        <v>Product170</v>
      </c>
      <c r="H6465" s="3" t="str">
        <f>VLOOKUP(Table3[[#This Row],[PRODUCT ID]],Table1[[PRODUCT]:[SELLING PRICE]],2,FALSE)</f>
        <v>Category2</v>
      </c>
      <c r="I6465" s="3" t="str">
        <f>VLOOKUP(Table3[[#This Row],[PRODUCT ID]],Table1[[PRODUCT]:[SELLING PRICE]],3,FALSE)</f>
        <v>Lt</v>
      </c>
      <c r="J6465" s="16">
        <f ca="1">VLOOKUP(Table3[[#This Row],[PRODUCT ID]],Table1[[PRODUCT]:[SELLING PRICE]],4,FALSE)</f>
        <v>32</v>
      </c>
      <c r="K6465" s="16">
        <f ca="1">VLOOKUP(Table3[[#This Row],[PRODUCT ID]],Table1[[PRODUCT]:[SELLING PRICE]],5,FALSE)</f>
        <v>110.15620313510418</v>
      </c>
      <c r="L6465" s="16">
        <f ca="1">J6465*Table3[[#This Row],[QUANTITY]]</f>
        <v>384</v>
      </c>
      <c r="M6465" s="16">
        <f ca="1">K6465*Table3[[#This Row],[QUANTITY]]*(1-Table3[[#This Row],[DISCOUNT %]])</f>
        <v>1294.4051672301282</v>
      </c>
      <c r="N6465" s="3">
        <f>DAY(Table3[[#This Row],[DATE]])</f>
        <v>12</v>
      </c>
      <c r="O6465" s="3" t="str">
        <f>TEXT(Table3[[#This Row],[DATE]],"mmm")</f>
        <v>Sep</v>
      </c>
      <c r="P6465" s="3">
        <f>YEAR(Table3[[#This Row],[DATE]])</f>
        <v>2038</v>
      </c>
    </row>
    <row r="6466" spans="1:16" x14ac:dyDescent="0.3">
      <c r="A6466" s="6">
        <v>50661</v>
      </c>
      <c r="B6466" s="7" t="s">
        <v>1223</v>
      </c>
      <c r="C6466" s="9">
        <f t="shared" ca="1" si="200"/>
        <v>4</v>
      </c>
      <c r="D6466" s="9" t="s">
        <v>2115</v>
      </c>
      <c r="E6466" s="9" t="s">
        <v>2118</v>
      </c>
      <c r="F6466" s="10">
        <f t="shared" ca="1" si="201"/>
        <v>2.6418394302061388E-2</v>
      </c>
      <c r="G6466" s="3" t="str">
        <f>VLOOKUP(Table3[[#This Row],[PRODUCT ID]],Table1[[PRODUCT]:[SELLING PRICE]],1,FALSE)</f>
        <v>Product171</v>
      </c>
      <c r="H6466" s="3" t="str">
        <f>VLOOKUP(Table3[[#This Row],[PRODUCT ID]],Table1[[PRODUCT]:[SELLING PRICE]],2,FALSE)</f>
        <v>Category3</v>
      </c>
      <c r="I6466" s="3" t="str">
        <f>VLOOKUP(Table3[[#This Row],[PRODUCT ID]],Table1[[PRODUCT]:[SELLING PRICE]],3,FALSE)</f>
        <v>Ft</v>
      </c>
      <c r="J6466" s="16">
        <f ca="1">VLOOKUP(Table3[[#This Row],[PRODUCT ID]],Table1[[PRODUCT]:[SELLING PRICE]],4,FALSE)</f>
        <v>118</v>
      </c>
      <c r="K6466" s="16">
        <f ca="1">VLOOKUP(Table3[[#This Row],[PRODUCT ID]],Table1[[PRODUCT]:[SELLING PRICE]],5,FALSE)</f>
        <v>73.097675210316552</v>
      </c>
      <c r="L6466" s="16">
        <f ca="1">J6466*Table3[[#This Row],[QUANTITY]]</f>
        <v>472</v>
      </c>
      <c r="M6466" s="16">
        <f ca="1">K6466*Table3[[#This Row],[QUANTITY]]*(1-Table3[[#This Row],[DISCOUNT %]])</f>
        <v>284.66620801618558</v>
      </c>
      <c r="N6466" s="3">
        <f>DAY(Table3[[#This Row],[DATE]])</f>
        <v>13</v>
      </c>
      <c r="O6466" s="3" t="str">
        <f>TEXT(Table3[[#This Row],[DATE]],"mmm")</f>
        <v>Sep</v>
      </c>
      <c r="P6466" s="3">
        <f>YEAR(Table3[[#This Row],[DATE]])</f>
        <v>2038</v>
      </c>
    </row>
    <row r="6467" spans="1:16" x14ac:dyDescent="0.3">
      <c r="A6467" s="6">
        <v>50662</v>
      </c>
      <c r="B6467" s="7" t="s">
        <v>1224</v>
      </c>
      <c r="C6467" s="9">
        <f t="shared" ref="C6467:C6530" ca="1" si="202">RANDBETWEEN(1,15)</f>
        <v>5</v>
      </c>
      <c r="D6467" s="9" t="s">
        <v>2116</v>
      </c>
      <c r="E6467" s="9" t="s">
        <v>2116</v>
      </c>
      <c r="F6467" s="10">
        <f t="shared" ref="F6467:F6530" ca="1" si="203">RAND()*(0.1)</f>
        <v>1.3652260377377068E-2</v>
      </c>
      <c r="G6467" s="3" t="str">
        <f>VLOOKUP(Table3[[#This Row],[PRODUCT ID]],Table1[[PRODUCT]:[SELLING PRICE]],1,FALSE)</f>
        <v>Product172</v>
      </c>
      <c r="H6467" s="3" t="str">
        <f>VLOOKUP(Table3[[#This Row],[PRODUCT ID]],Table1[[PRODUCT]:[SELLING PRICE]],2,FALSE)</f>
        <v>Category4</v>
      </c>
      <c r="I6467" s="3" t="str">
        <f>VLOOKUP(Table3[[#This Row],[PRODUCT ID]],Table1[[PRODUCT]:[SELLING PRICE]],3,FALSE)</f>
        <v>Kg</v>
      </c>
      <c r="J6467" s="16">
        <f ca="1">VLOOKUP(Table3[[#This Row],[PRODUCT ID]],Table1[[PRODUCT]:[SELLING PRICE]],4,FALSE)</f>
        <v>82</v>
      </c>
      <c r="K6467" s="16">
        <f ca="1">VLOOKUP(Table3[[#This Row],[PRODUCT ID]],Table1[[PRODUCT]:[SELLING PRICE]],5,FALSE)</f>
        <v>221.2507186574982</v>
      </c>
      <c r="L6467" s="16">
        <f ca="1">J6467*Table3[[#This Row],[QUANTITY]]</f>
        <v>410</v>
      </c>
      <c r="M6467" s="16">
        <f ca="1">K6467*Table3[[#This Row],[QUANTITY]]*(1-Table3[[#This Row],[DISCOUNT %]])</f>
        <v>1091.1507311885211</v>
      </c>
      <c r="N6467" s="3">
        <f>DAY(Table3[[#This Row],[DATE]])</f>
        <v>14</v>
      </c>
      <c r="O6467" s="3" t="str">
        <f>TEXT(Table3[[#This Row],[DATE]],"mmm")</f>
        <v>Sep</v>
      </c>
      <c r="P6467" s="3">
        <f>YEAR(Table3[[#This Row],[DATE]])</f>
        <v>2038</v>
      </c>
    </row>
    <row r="6468" spans="1:16" x14ac:dyDescent="0.3">
      <c r="A6468" s="6">
        <v>50663</v>
      </c>
      <c r="B6468" s="7" t="s">
        <v>1225</v>
      </c>
      <c r="C6468" s="9">
        <f t="shared" ca="1" si="202"/>
        <v>10</v>
      </c>
      <c r="D6468" s="9" t="s">
        <v>2117</v>
      </c>
      <c r="E6468" s="9" t="s">
        <v>2116</v>
      </c>
      <c r="F6468" s="10">
        <f t="shared" ca="1" si="203"/>
        <v>3.7078953001691353E-2</v>
      </c>
      <c r="G6468" s="3" t="str">
        <f>VLOOKUP(Table3[[#This Row],[PRODUCT ID]],Table1[[PRODUCT]:[SELLING PRICE]],1,FALSE)</f>
        <v>Product173</v>
      </c>
      <c r="H6468" s="3" t="str">
        <f>VLOOKUP(Table3[[#This Row],[PRODUCT ID]],Table1[[PRODUCT]:[SELLING PRICE]],2,FALSE)</f>
        <v>Category5</v>
      </c>
      <c r="I6468" s="3" t="str">
        <f>VLOOKUP(Table3[[#This Row],[PRODUCT ID]],Table1[[PRODUCT]:[SELLING PRICE]],3,FALSE)</f>
        <v>No</v>
      </c>
      <c r="J6468" s="16">
        <f ca="1">VLOOKUP(Table3[[#This Row],[PRODUCT ID]],Table1[[PRODUCT]:[SELLING PRICE]],4,FALSE)</f>
        <v>5</v>
      </c>
      <c r="K6468" s="16">
        <f ca="1">VLOOKUP(Table3[[#This Row],[PRODUCT ID]],Table1[[PRODUCT]:[SELLING PRICE]],5,FALSE)</f>
        <v>116.2095330301651</v>
      </c>
      <c r="L6468" s="16">
        <f ca="1">J6468*Table3[[#This Row],[QUANTITY]]</f>
        <v>50</v>
      </c>
      <c r="M6468" s="16">
        <f ca="1">K6468*Table3[[#This Row],[QUANTITY]]*(1-Table3[[#This Row],[DISCOUNT %]])</f>
        <v>1119.0060521659111</v>
      </c>
      <c r="N6468" s="3">
        <f>DAY(Table3[[#This Row],[DATE]])</f>
        <v>15</v>
      </c>
      <c r="O6468" s="3" t="str">
        <f>TEXT(Table3[[#This Row],[DATE]],"mmm")</f>
        <v>Sep</v>
      </c>
      <c r="P6468" s="3">
        <f>YEAR(Table3[[#This Row],[DATE]])</f>
        <v>2038</v>
      </c>
    </row>
    <row r="6469" spans="1:16" x14ac:dyDescent="0.3">
      <c r="A6469" s="6">
        <v>50664</v>
      </c>
      <c r="B6469" s="7" t="s">
        <v>1226</v>
      </c>
      <c r="C6469" s="9">
        <f t="shared" ca="1" si="202"/>
        <v>9</v>
      </c>
      <c r="D6469" s="9" t="s">
        <v>2115</v>
      </c>
      <c r="E6469" s="9" t="s">
        <v>2116</v>
      </c>
      <c r="F6469" s="10">
        <f t="shared" ca="1" si="203"/>
        <v>4.528538410958103E-2</v>
      </c>
      <c r="G6469" s="3" t="str">
        <f>VLOOKUP(Table3[[#This Row],[PRODUCT ID]],Table1[[PRODUCT]:[SELLING PRICE]],1,FALSE)</f>
        <v>Product174</v>
      </c>
      <c r="H6469" s="3" t="str">
        <f>VLOOKUP(Table3[[#This Row],[PRODUCT ID]],Table1[[PRODUCT]:[SELLING PRICE]],2,FALSE)</f>
        <v>Category1</v>
      </c>
      <c r="I6469" s="3" t="str">
        <f>VLOOKUP(Table3[[#This Row],[PRODUCT ID]],Table1[[PRODUCT]:[SELLING PRICE]],3,FALSE)</f>
        <v>No</v>
      </c>
      <c r="J6469" s="16">
        <f ca="1">VLOOKUP(Table3[[#This Row],[PRODUCT ID]],Table1[[PRODUCT]:[SELLING PRICE]],4,FALSE)</f>
        <v>97</v>
      </c>
      <c r="K6469" s="16">
        <f ca="1">VLOOKUP(Table3[[#This Row],[PRODUCT ID]],Table1[[PRODUCT]:[SELLING PRICE]],5,FALSE)</f>
        <v>245.48579335218037</v>
      </c>
      <c r="L6469" s="16">
        <f ca="1">J6469*Table3[[#This Row],[QUANTITY]]</f>
        <v>873</v>
      </c>
      <c r="M6469" s="16">
        <f ca="1">K6469*Table3[[#This Row],[QUANTITY]]*(1-Table3[[#This Row],[DISCOUNT %]])</f>
        <v>2109.3198741610349</v>
      </c>
      <c r="N6469" s="3">
        <f>DAY(Table3[[#This Row],[DATE]])</f>
        <v>16</v>
      </c>
      <c r="O6469" s="3" t="str">
        <f>TEXT(Table3[[#This Row],[DATE]],"mmm")</f>
        <v>Sep</v>
      </c>
      <c r="P6469" s="3">
        <f>YEAR(Table3[[#This Row],[DATE]])</f>
        <v>2038</v>
      </c>
    </row>
    <row r="6470" spans="1:16" x14ac:dyDescent="0.3">
      <c r="A6470" s="6">
        <v>50665</v>
      </c>
      <c r="B6470" s="7" t="s">
        <v>1227</v>
      </c>
      <c r="C6470" s="9">
        <f t="shared" ca="1" si="202"/>
        <v>1</v>
      </c>
      <c r="D6470" s="9" t="s">
        <v>2115</v>
      </c>
      <c r="E6470" s="9" t="s">
        <v>2116</v>
      </c>
      <c r="F6470" s="10">
        <f t="shared" ca="1" si="203"/>
        <v>9.4787182490685684E-2</v>
      </c>
      <c r="G6470" s="3" t="str">
        <f>VLOOKUP(Table3[[#This Row],[PRODUCT ID]],Table1[[PRODUCT]:[SELLING PRICE]],1,FALSE)</f>
        <v>Product175</v>
      </c>
      <c r="H6470" s="3" t="str">
        <f>VLOOKUP(Table3[[#This Row],[PRODUCT ID]],Table1[[PRODUCT]:[SELLING PRICE]],2,FALSE)</f>
        <v>Category2</v>
      </c>
      <c r="I6470" s="3" t="str">
        <f>VLOOKUP(Table3[[#This Row],[PRODUCT ID]],Table1[[PRODUCT]:[SELLING PRICE]],3,FALSE)</f>
        <v>Ft</v>
      </c>
      <c r="J6470" s="16">
        <f ca="1">VLOOKUP(Table3[[#This Row],[PRODUCT ID]],Table1[[PRODUCT]:[SELLING PRICE]],4,FALSE)</f>
        <v>17</v>
      </c>
      <c r="K6470" s="16">
        <f ca="1">VLOOKUP(Table3[[#This Row],[PRODUCT ID]],Table1[[PRODUCT]:[SELLING PRICE]],5,FALSE)</f>
        <v>89.891246705317059</v>
      </c>
      <c r="L6470" s="16">
        <f ca="1">J6470*Table3[[#This Row],[QUANTITY]]</f>
        <v>17</v>
      </c>
      <c r="M6470" s="16">
        <f ca="1">K6470*Table3[[#This Row],[QUANTITY]]*(1-Table3[[#This Row],[DISCOUNT %]])</f>
        <v>81.370708699544934</v>
      </c>
      <c r="N6470" s="3">
        <f>DAY(Table3[[#This Row],[DATE]])</f>
        <v>17</v>
      </c>
      <c r="O6470" s="3" t="str">
        <f>TEXT(Table3[[#This Row],[DATE]],"mmm")</f>
        <v>Sep</v>
      </c>
      <c r="P6470" s="3">
        <f>YEAR(Table3[[#This Row],[DATE]])</f>
        <v>2038</v>
      </c>
    </row>
    <row r="6471" spans="1:16" x14ac:dyDescent="0.3">
      <c r="A6471" s="6">
        <v>50666</v>
      </c>
      <c r="B6471" s="7" t="s">
        <v>1228</v>
      </c>
      <c r="C6471" s="9">
        <f t="shared" ca="1" si="202"/>
        <v>9</v>
      </c>
      <c r="D6471" s="9" t="s">
        <v>2115</v>
      </c>
      <c r="E6471" s="9" t="s">
        <v>2116</v>
      </c>
      <c r="F6471" s="10">
        <f t="shared" ca="1" si="203"/>
        <v>6.8022632516684473E-2</v>
      </c>
      <c r="G6471" s="3" t="str">
        <f>VLOOKUP(Table3[[#This Row],[PRODUCT ID]],Table1[[PRODUCT]:[SELLING PRICE]],1,FALSE)</f>
        <v>Product176</v>
      </c>
      <c r="H6471" s="3" t="str">
        <f>VLOOKUP(Table3[[#This Row],[PRODUCT ID]],Table1[[PRODUCT]:[SELLING PRICE]],2,FALSE)</f>
        <v>Category3</v>
      </c>
      <c r="I6471" s="3" t="str">
        <f>VLOOKUP(Table3[[#This Row],[PRODUCT ID]],Table1[[PRODUCT]:[SELLING PRICE]],3,FALSE)</f>
        <v>No</v>
      </c>
      <c r="J6471" s="16">
        <f ca="1">VLOOKUP(Table3[[#This Row],[PRODUCT ID]],Table1[[PRODUCT]:[SELLING PRICE]],4,FALSE)</f>
        <v>154</v>
      </c>
      <c r="K6471" s="16">
        <f ca="1">VLOOKUP(Table3[[#This Row],[PRODUCT ID]],Table1[[PRODUCT]:[SELLING PRICE]],5,FALSE)</f>
        <v>257.82819577091556</v>
      </c>
      <c r="L6471" s="16">
        <f ca="1">J6471*Table3[[#This Row],[QUANTITY]]</f>
        <v>1386</v>
      </c>
      <c r="M6471" s="16">
        <f ca="1">K6471*Table3[[#This Row],[QUANTITY]]*(1-Table3[[#This Row],[DISCOUNT %]])</f>
        <v>2162.610388417957</v>
      </c>
      <c r="N6471" s="3">
        <f>DAY(Table3[[#This Row],[DATE]])</f>
        <v>18</v>
      </c>
      <c r="O6471" s="3" t="str">
        <f>TEXT(Table3[[#This Row],[DATE]],"mmm")</f>
        <v>Sep</v>
      </c>
      <c r="P6471" s="3">
        <f>YEAR(Table3[[#This Row],[DATE]])</f>
        <v>2038</v>
      </c>
    </row>
    <row r="6472" spans="1:16" x14ac:dyDescent="0.3">
      <c r="A6472" s="6">
        <v>50667</v>
      </c>
      <c r="B6472" s="7" t="s">
        <v>1229</v>
      </c>
      <c r="C6472" s="9">
        <f t="shared" ca="1" si="202"/>
        <v>14</v>
      </c>
      <c r="D6472" s="9" t="s">
        <v>2116</v>
      </c>
      <c r="E6472" s="9" t="s">
        <v>2118</v>
      </c>
      <c r="F6472" s="10">
        <f t="shared" ca="1" si="203"/>
        <v>2.0569813576513652E-2</v>
      </c>
      <c r="G6472" s="3" t="str">
        <f>VLOOKUP(Table3[[#This Row],[PRODUCT ID]],Table1[[PRODUCT]:[SELLING PRICE]],1,FALSE)</f>
        <v>Product177</v>
      </c>
      <c r="H6472" s="3" t="str">
        <f>VLOOKUP(Table3[[#This Row],[PRODUCT ID]],Table1[[PRODUCT]:[SELLING PRICE]],2,FALSE)</f>
        <v>Category4</v>
      </c>
      <c r="I6472" s="3" t="str">
        <f>VLOOKUP(Table3[[#This Row],[PRODUCT ID]],Table1[[PRODUCT]:[SELLING PRICE]],3,FALSE)</f>
        <v>Kg</v>
      </c>
      <c r="J6472" s="16">
        <f ca="1">VLOOKUP(Table3[[#This Row],[PRODUCT ID]],Table1[[PRODUCT]:[SELLING PRICE]],4,FALSE)</f>
        <v>176</v>
      </c>
      <c r="K6472" s="16">
        <f ca="1">VLOOKUP(Table3[[#This Row],[PRODUCT ID]],Table1[[PRODUCT]:[SELLING PRICE]],5,FALSE)</f>
        <v>256.88842729521195</v>
      </c>
      <c r="L6472" s="16">
        <f ca="1">J6472*Table3[[#This Row],[QUANTITY]]</f>
        <v>2464</v>
      </c>
      <c r="M6472" s="16">
        <f ca="1">K6472*Table3[[#This Row],[QUANTITY]]*(1-Table3[[#This Row],[DISCOUNT %]])</f>
        <v>3522.4599233009994</v>
      </c>
      <c r="N6472" s="3">
        <f>DAY(Table3[[#This Row],[DATE]])</f>
        <v>19</v>
      </c>
      <c r="O6472" s="3" t="str">
        <f>TEXT(Table3[[#This Row],[DATE]],"mmm")</f>
        <v>Sep</v>
      </c>
      <c r="P6472" s="3">
        <f>YEAR(Table3[[#This Row],[DATE]])</f>
        <v>2038</v>
      </c>
    </row>
    <row r="6473" spans="1:16" x14ac:dyDescent="0.3">
      <c r="A6473" s="6">
        <v>50668</v>
      </c>
      <c r="B6473" s="7" t="s">
        <v>1230</v>
      </c>
      <c r="C6473" s="9">
        <f t="shared" ca="1" si="202"/>
        <v>11</v>
      </c>
      <c r="D6473" s="9" t="s">
        <v>2116</v>
      </c>
      <c r="E6473" s="9" t="s">
        <v>2118</v>
      </c>
      <c r="F6473" s="10">
        <f t="shared" ca="1" si="203"/>
        <v>3.3299612050746108E-2</v>
      </c>
      <c r="G6473" s="3" t="str">
        <f>VLOOKUP(Table3[[#This Row],[PRODUCT ID]],Table1[[PRODUCT]:[SELLING PRICE]],1,FALSE)</f>
        <v>Product178</v>
      </c>
      <c r="H6473" s="3" t="str">
        <f>VLOOKUP(Table3[[#This Row],[PRODUCT ID]],Table1[[PRODUCT]:[SELLING PRICE]],2,FALSE)</f>
        <v>Category5</v>
      </c>
      <c r="I6473" s="3" t="str">
        <f>VLOOKUP(Table3[[#This Row],[PRODUCT ID]],Table1[[PRODUCT]:[SELLING PRICE]],3,FALSE)</f>
        <v>Kg</v>
      </c>
      <c r="J6473" s="16">
        <f ca="1">VLOOKUP(Table3[[#This Row],[PRODUCT ID]],Table1[[PRODUCT]:[SELLING PRICE]],4,FALSE)</f>
        <v>228</v>
      </c>
      <c r="K6473" s="16">
        <f ca="1">VLOOKUP(Table3[[#This Row],[PRODUCT ID]],Table1[[PRODUCT]:[SELLING PRICE]],5,FALSE)</f>
        <v>299.23177214207016</v>
      </c>
      <c r="L6473" s="16">
        <f ca="1">J6473*Table3[[#This Row],[QUANTITY]]</f>
        <v>2508</v>
      </c>
      <c r="M6473" s="16">
        <f ca="1">K6473*Table3[[#This Row],[QUANTITY]]*(1-Table3[[#This Row],[DISCOUNT %]])</f>
        <v>3181.9421723813016</v>
      </c>
      <c r="N6473" s="3">
        <f>DAY(Table3[[#This Row],[DATE]])</f>
        <v>20</v>
      </c>
      <c r="O6473" s="3" t="str">
        <f>TEXT(Table3[[#This Row],[DATE]],"mmm")</f>
        <v>Sep</v>
      </c>
      <c r="P6473" s="3">
        <f>YEAR(Table3[[#This Row],[DATE]])</f>
        <v>2038</v>
      </c>
    </row>
    <row r="6474" spans="1:16" x14ac:dyDescent="0.3">
      <c r="A6474" s="6">
        <v>50669</v>
      </c>
      <c r="B6474" s="7" t="s">
        <v>1231</v>
      </c>
      <c r="C6474" s="9">
        <f t="shared" ca="1" si="202"/>
        <v>10</v>
      </c>
      <c r="D6474" s="9" t="s">
        <v>2116</v>
      </c>
      <c r="E6474" s="9" t="s">
        <v>2116</v>
      </c>
      <c r="F6474" s="10">
        <f t="shared" ca="1" si="203"/>
        <v>4.763172345213932E-2</v>
      </c>
      <c r="G6474" s="3" t="str">
        <f>VLOOKUP(Table3[[#This Row],[PRODUCT ID]],Table1[[PRODUCT]:[SELLING PRICE]],1,FALSE)</f>
        <v>Product179</v>
      </c>
      <c r="H6474" s="3" t="str">
        <f>VLOOKUP(Table3[[#This Row],[PRODUCT ID]],Table1[[PRODUCT]:[SELLING PRICE]],2,FALSE)</f>
        <v>Category1</v>
      </c>
      <c r="I6474" s="3" t="str">
        <f>VLOOKUP(Table3[[#This Row],[PRODUCT ID]],Table1[[PRODUCT]:[SELLING PRICE]],3,FALSE)</f>
        <v>Lt</v>
      </c>
      <c r="J6474" s="16">
        <f ca="1">VLOOKUP(Table3[[#This Row],[PRODUCT ID]],Table1[[PRODUCT]:[SELLING PRICE]],4,FALSE)</f>
        <v>71</v>
      </c>
      <c r="K6474" s="16">
        <f ca="1">VLOOKUP(Table3[[#This Row],[PRODUCT ID]],Table1[[PRODUCT]:[SELLING PRICE]],5,FALSE)</f>
        <v>35.145332515530171</v>
      </c>
      <c r="L6474" s="16">
        <f ca="1">J6474*Table3[[#This Row],[QUANTITY]]</f>
        <v>710</v>
      </c>
      <c r="M6474" s="16">
        <f ca="1">K6474*Table3[[#This Row],[QUANTITY]]*(1-Table3[[#This Row],[DISCOUNT %]])</f>
        <v>334.71299756516964</v>
      </c>
      <c r="N6474" s="3">
        <f>DAY(Table3[[#This Row],[DATE]])</f>
        <v>21</v>
      </c>
      <c r="O6474" s="3" t="str">
        <f>TEXT(Table3[[#This Row],[DATE]],"mmm")</f>
        <v>Sep</v>
      </c>
      <c r="P6474" s="3">
        <f>YEAR(Table3[[#This Row],[DATE]])</f>
        <v>2038</v>
      </c>
    </row>
    <row r="6475" spans="1:16" x14ac:dyDescent="0.3">
      <c r="A6475" s="6">
        <v>50670</v>
      </c>
      <c r="B6475" s="7" t="s">
        <v>1232</v>
      </c>
      <c r="C6475" s="9">
        <f t="shared" ca="1" si="202"/>
        <v>8</v>
      </c>
      <c r="D6475" s="9" t="s">
        <v>2115</v>
      </c>
      <c r="E6475" s="9" t="s">
        <v>2116</v>
      </c>
      <c r="F6475" s="10">
        <f t="shared" ca="1" si="203"/>
        <v>9.0345191726573404E-2</v>
      </c>
      <c r="G6475" s="3" t="str">
        <f>VLOOKUP(Table3[[#This Row],[PRODUCT ID]],Table1[[PRODUCT]:[SELLING PRICE]],1,FALSE)</f>
        <v>Product180</v>
      </c>
      <c r="H6475" s="3" t="str">
        <f>VLOOKUP(Table3[[#This Row],[PRODUCT ID]],Table1[[PRODUCT]:[SELLING PRICE]],2,FALSE)</f>
        <v>Category2</v>
      </c>
      <c r="I6475" s="3" t="str">
        <f>VLOOKUP(Table3[[#This Row],[PRODUCT ID]],Table1[[PRODUCT]:[SELLING PRICE]],3,FALSE)</f>
        <v>Kg</v>
      </c>
      <c r="J6475" s="16">
        <f ca="1">VLOOKUP(Table3[[#This Row],[PRODUCT ID]],Table1[[PRODUCT]:[SELLING PRICE]],4,FALSE)</f>
        <v>24</v>
      </c>
      <c r="K6475" s="16">
        <f ca="1">VLOOKUP(Table3[[#This Row],[PRODUCT ID]],Table1[[PRODUCT]:[SELLING PRICE]],5,FALSE)</f>
        <v>145.85833158876653</v>
      </c>
      <c r="L6475" s="16">
        <f ca="1">J6475*Table3[[#This Row],[QUANTITY]]</f>
        <v>192</v>
      </c>
      <c r="M6475" s="16">
        <f ca="1">K6475*Table3[[#This Row],[QUANTITY]]*(1-Table3[[#This Row],[DISCOUNT %]])</f>
        <v>1061.4458612516903</v>
      </c>
      <c r="N6475" s="3">
        <f>DAY(Table3[[#This Row],[DATE]])</f>
        <v>22</v>
      </c>
      <c r="O6475" s="3" t="str">
        <f>TEXT(Table3[[#This Row],[DATE]],"mmm")</f>
        <v>Sep</v>
      </c>
      <c r="P6475" s="3">
        <f>YEAR(Table3[[#This Row],[DATE]])</f>
        <v>2038</v>
      </c>
    </row>
    <row r="6476" spans="1:16" x14ac:dyDescent="0.3">
      <c r="A6476" s="6">
        <v>50671</v>
      </c>
      <c r="B6476" s="7" t="s">
        <v>1233</v>
      </c>
      <c r="C6476" s="9">
        <f t="shared" ca="1" si="202"/>
        <v>10</v>
      </c>
      <c r="D6476" s="9" t="s">
        <v>2117</v>
      </c>
      <c r="E6476" s="9" t="s">
        <v>2116</v>
      </c>
      <c r="F6476" s="10">
        <f t="shared" ca="1" si="203"/>
        <v>1.2113740260108787E-2</v>
      </c>
      <c r="G6476" s="3" t="str">
        <f>VLOOKUP(Table3[[#This Row],[PRODUCT ID]],Table1[[PRODUCT]:[SELLING PRICE]],1,FALSE)</f>
        <v>Product181</v>
      </c>
      <c r="H6476" s="3" t="str">
        <f>VLOOKUP(Table3[[#This Row],[PRODUCT ID]],Table1[[PRODUCT]:[SELLING PRICE]],2,FALSE)</f>
        <v>Category3</v>
      </c>
      <c r="I6476" s="3" t="str">
        <f>VLOOKUP(Table3[[#This Row],[PRODUCT ID]],Table1[[PRODUCT]:[SELLING PRICE]],3,FALSE)</f>
        <v>Lt</v>
      </c>
      <c r="J6476" s="16">
        <f ca="1">VLOOKUP(Table3[[#This Row],[PRODUCT ID]],Table1[[PRODUCT]:[SELLING PRICE]],4,FALSE)</f>
        <v>151</v>
      </c>
      <c r="K6476" s="16">
        <f ca="1">VLOOKUP(Table3[[#This Row],[PRODUCT ID]],Table1[[PRODUCT]:[SELLING PRICE]],5,FALSE)</f>
        <v>283.1047636192576</v>
      </c>
      <c r="L6476" s="16">
        <f ca="1">J6476*Table3[[#This Row],[QUANTITY]]</f>
        <v>1510</v>
      </c>
      <c r="M6476" s="16">
        <f ca="1">K6476*Table3[[#This Row],[QUANTITY]]*(1-Table3[[#This Row],[DISCOUNT %]])</f>
        <v>2796.7530604637441</v>
      </c>
      <c r="N6476" s="3">
        <f>DAY(Table3[[#This Row],[DATE]])</f>
        <v>23</v>
      </c>
      <c r="O6476" s="3" t="str">
        <f>TEXT(Table3[[#This Row],[DATE]],"mmm")</f>
        <v>Sep</v>
      </c>
      <c r="P6476" s="3">
        <f>YEAR(Table3[[#This Row],[DATE]])</f>
        <v>2038</v>
      </c>
    </row>
    <row r="6477" spans="1:16" x14ac:dyDescent="0.3">
      <c r="A6477" s="6">
        <v>50672</v>
      </c>
      <c r="B6477" s="7" t="s">
        <v>1234</v>
      </c>
      <c r="C6477" s="9">
        <f t="shared" ca="1" si="202"/>
        <v>1</v>
      </c>
      <c r="D6477" s="9" t="s">
        <v>2117</v>
      </c>
      <c r="E6477" s="9" t="s">
        <v>2116</v>
      </c>
      <c r="F6477" s="10">
        <f t="shared" ca="1" si="203"/>
        <v>1.7123186079232945E-2</v>
      </c>
      <c r="G6477" s="3" t="str">
        <f>VLOOKUP(Table3[[#This Row],[PRODUCT ID]],Table1[[PRODUCT]:[SELLING PRICE]],1,FALSE)</f>
        <v>Product182</v>
      </c>
      <c r="H6477" s="3" t="str">
        <f>VLOOKUP(Table3[[#This Row],[PRODUCT ID]],Table1[[PRODUCT]:[SELLING PRICE]],2,FALSE)</f>
        <v>Category4</v>
      </c>
      <c r="I6477" s="3" t="str">
        <f>VLOOKUP(Table3[[#This Row],[PRODUCT ID]],Table1[[PRODUCT]:[SELLING PRICE]],3,FALSE)</f>
        <v>Ft</v>
      </c>
      <c r="J6477" s="16">
        <f ca="1">VLOOKUP(Table3[[#This Row],[PRODUCT ID]],Table1[[PRODUCT]:[SELLING PRICE]],4,FALSE)</f>
        <v>177</v>
      </c>
      <c r="K6477" s="16">
        <f ca="1">VLOOKUP(Table3[[#This Row],[PRODUCT ID]],Table1[[PRODUCT]:[SELLING PRICE]],5,FALSE)</f>
        <v>43.403148475082766</v>
      </c>
      <c r="L6477" s="16">
        <f ca="1">J6477*Table3[[#This Row],[QUANTITY]]</f>
        <v>177</v>
      </c>
      <c r="M6477" s="16">
        <f ca="1">K6477*Table3[[#This Row],[QUANTITY]]*(1-Table3[[#This Row],[DISCOUNT %]])</f>
        <v>42.659948287319352</v>
      </c>
      <c r="N6477" s="3">
        <f>DAY(Table3[[#This Row],[DATE]])</f>
        <v>24</v>
      </c>
      <c r="O6477" s="3" t="str">
        <f>TEXT(Table3[[#This Row],[DATE]],"mmm")</f>
        <v>Sep</v>
      </c>
      <c r="P6477" s="3">
        <f>YEAR(Table3[[#This Row],[DATE]])</f>
        <v>2038</v>
      </c>
    </row>
    <row r="6478" spans="1:16" x14ac:dyDescent="0.3">
      <c r="A6478" s="6">
        <v>50673</v>
      </c>
      <c r="B6478" s="7" t="s">
        <v>1235</v>
      </c>
      <c r="C6478" s="9">
        <f t="shared" ca="1" si="202"/>
        <v>14</v>
      </c>
      <c r="D6478" s="9" t="s">
        <v>2116</v>
      </c>
      <c r="E6478" s="9" t="s">
        <v>2118</v>
      </c>
      <c r="F6478" s="10">
        <f t="shared" ca="1" si="203"/>
        <v>4.942835234087687E-2</v>
      </c>
      <c r="G6478" s="3" t="str">
        <f>VLOOKUP(Table3[[#This Row],[PRODUCT ID]],Table1[[PRODUCT]:[SELLING PRICE]],1,FALSE)</f>
        <v>Product183</v>
      </c>
      <c r="H6478" s="3" t="str">
        <f>VLOOKUP(Table3[[#This Row],[PRODUCT ID]],Table1[[PRODUCT]:[SELLING PRICE]],2,FALSE)</f>
        <v>Category5</v>
      </c>
      <c r="I6478" s="3" t="str">
        <f>VLOOKUP(Table3[[#This Row],[PRODUCT ID]],Table1[[PRODUCT]:[SELLING PRICE]],3,FALSE)</f>
        <v>Kg</v>
      </c>
      <c r="J6478" s="16">
        <f ca="1">VLOOKUP(Table3[[#This Row],[PRODUCT ID]],Table1[[PRODUCT]:[SELLING PRICE]],4,FALSE)</f>
        <v>26</v>
      </c>
      <c r="K6478" s="16">
        <f ca="1">VLOOKUP(Table3[[#This Row],[PRODUCT ID]],Table1[[PRODUCT]:[SELLING PRICE]],5,FALSE)</f>
        <v>131.12692400111672</v>
      </c>
      <c r="L6478" s="16">
        <f ca="1">J6478*Table3[[#This Row],[QUANTITY]]</f>
        <v>364</v>
      </c>
      <c r="M6478" s="16">
        <f ca="1">K6478*Table3[[#This Row],[QUANTITY]]*(1-Table3[[#This Row],[DISCOUNT %]])</f>
        <v>1745.037506802998</v>
      </c>
      <c r="N6478" s="3">
        <f>DAY(Table3[[#This Row],[DATE]])</f>
        <v>25</v>
      </c>
      <c r="O6478" s="3" t="str">
        <f>TEXT(Table3[[#This Row],[DATE]],"mmm")</f>
        <v>Sep</v>
      </c>
      <c r="P6478" s="3">
        <f>YEAR(Table3[[#This Row],[DATE]])</f>
        <v>2038</v>
      </c>
    </row>
    <row r="6479" spans="1:16" x14ac:dyDescent="0.3">
      <c r="A6479" s="6">
        <v>50674</v>
      </c>
      <c r="B6479" s="7" t="s">
        <v>1236</v>
      </c>
      <c r="C6479" s="9">
        <f t="shared" ca="1" si="202"/>
        <v>3</v>
      </c>
      <c r="D6479" s="9" t="s">
        <v>2116</v>
      </c>
      <c r="E6479" s="9" t="s">
        <v>2116</v>
      </c>
      <c r="F6479" s="10">
        <f t="shared" ca="1" si="203"/>
        <v>1.1496519257773131E-2</v>
      </c>
      <c r="G6479" s="3" t="str">
        <f>VLOOKUP(Table3[[#This Row],[PRODUCT ID]],Table1[[PRODUCT]:[SELLING PRICE]],1,FALSE)</f>
        <v>Product184</v>
      </c>
      <c r="H6479" s="3" t="str">
        <f>VLOOKUP(Table3[[#This Row],[PRODUCT ID]],Table1[[PRODUCT]:[SELLING PRICE]],2,FALSE)</f>
        <v>Category1</v>
      </c>
      <c r="I6479" s="3" t="str">
        <f>VLOOKUP(Table3[[#This Row],[PRODUCT ID]],Table1[[PRODUCT]:[SELLING PRICE]],3,FALSE)</f>
        <v>No</v>
      </c>
      <c r="J6479" s="16">
        <f ca="1">VLOOKUP(Table3[[#This Row],[PRODUCT ID]],Table1[[PRODUCT]:[SELLING PRICE]],4,FALSE)</f>
        <v>113</v>
      </c>
      <c r="K6479" s="16">
        <f ca="1">VLOOKUP(Table3[[#This Row],[PRODUCT ID]],Table1[[PRODUCT]:[SELLING PRICE]],5,FALSE)</f>
        <v>77.10426035332361</v>
      </c>
      <c r="L6479" s="16">
        <f ca="1">J6479*Table3[[#This Row],[QUANTITY]]</f>
        <v>339</v>
      </c>
      <c r="M6479" s="16">
        <f ca="1">K6479*Table3[[#This Row],[QUANTITY]]*(1-Table3[[#This Row],[DISCOUNT %]])</f>
        <v>228.6534892179458</v>
      </c>
      <c r="N6479" s="3">
        <f>DAY(Table3[[#This Row],[DATE]])</f>
        <v>26</v>
      </c>
      <c r="O6479" s="3" t="str">
        <f>TEXT(Table3[[#This Row],[DATE]],"mmm")</f>
        <v>Sep</v>
      </c>
      <c r="P6479" s="3">
        <f>YEAR(Table3[[#This Row],[DATE]])</f>
        <v>2038</v>
      </c>
    </row>
    <row r="6480" spans="1:16" x14ac:dyDescent="0.3">
      <c r="A6480" s="6">
        <v>50675</v>
      </c>
      <c r="B6480" s="7" t="s">
        <v>1237</v>
      </c>
      <c r="C6480" s="9">
        <f t="shared" ca="1" si="202"/>
        <v>13</v>
      </c>
      <c r="D6480" s="9" t="s">
        <v>2116</v>
      </c>
      <c r="E6480" s="9" t="s">
        <v>2116</v>
      </c>
      <c r="F6480" s="10">
        <f t="shared" ca="1" si="203"/>
        <v>4.8265944300249476E-2</v>
      </c>
      <c r="G6480" s="3" t="str">
        <f>VLOOKUP(Table3[[#This Row],[PRODUCT ID]],Table1[[PRODUCT]:[SELLING PRICE]],1,FALSE)</f>
        <v>Product185</v>
      </c>
      <c r="H6480" s="3" t="str">
        <f>VLOOKUP(Table3[[#This Row],[PRODUCT ID]],Table1[[PRODUCT]:[SELLING PRICE]],2,FALSE)</f>
        <v>Category2</v>
      </c>
      <c r="I6480" s="3" t="str">
        <f>VLOOKUP(Table3[[#This Row],[PRODUCT ID]],Table1[[PRODUCT]:[SELLING PRICE]],3,FALSE)</f>
        <v>No</v>
      </c>
      <c r="J6480" s="16">
        <f ca="1">VLOOKUP(Table3[[#This Row],[PRODUCT ID]],Table1[[PRODUCT]:[SELLING PRICE]],4,FALSE)</f>
        <v>21</v>
      </c>
      <c r="K6480" s="16">
        <f ca="1">VLOOKUP(Table3[[#This Row],[PRODUCT ID]],Table1[[PRODUCT]:[SELLING PRICE]],5,FALSE)</f>
        <v>36.91762214394776</v>
      </c>
      <c r="L6480" s="16">
        <f ca="1">J6480*Table3[[#This Row],[QUANTITY]]</f>
        <v>273</v>
      </c>
      <c r="M6480" s="16">
        <f ca="1">K6480*Table3[[#This Row],[QUANTITY]]*(1-Table3[[#This Row],[DISCOUNT %]])</f>
        <v>456.76485724805417</v>
      </c>
      <c r="N6480" s="3">
        <f>DAY(Table3[[#This Row],[DATE]])</f>
        <v>27</v>
      </c>
      <c r="O6480" s="3" t="str">
        <f>TEXT(Table3[[#This Row],[DATE]],"mmm")</f>
        <v>Sep</v>
      </c>
      <c r="P6480" s="3">
        <f>YEAR(Table3[[#This Row],[DATE]])</f>
        <v>2038</v>
      </c>
    </row>
    <row r="6481" spans="1:16" x14ac:dyDescent="0.3">
      <c r="A6481" s="6">
        <v>50676</v>
      </c>
      <c r="B6481" s="7" t="s">
        <v>1238</v>
      </c>
      <c r="C6481" s="9">
        <f t="shared" ca="1" si="202"/>
        <v>8</v>
      </c>
      <c r="D6481" s="9" t="s">
        <v>2116</v>
      </c>
      <c r="E6481" s="9" t="s">
        <v>2116</v>
      </c>
      <c r="F6481" s="10">
        <f t="shared" ca="1" si="203"/>
        <v>1.1146615827918416E-2</v>
      </c>
      <c r="G6481" s="3" t="str">
        <f>VLOOKUP(Table3[[#This Row],[PRODUCT ID]],Table1[[PRODUCT]:[SELLING PRICE]],1,FALSE)</f>
        <v>Product186</v>
      </c>
      <c r="H6481" s="3" t="str">
        <f>VLOOKUP(Table3[[#This Row],[PRODUCT ID]],Table1[[PRODUCT]:[SELLING PRICE]],2,FALSE)</f>
        <v>Category3</v>
      </c>
      <c r="I6481" s="3" t="str">
        <f>VLOOKUP(Table3[[#This Row],[PRODUCT ID]],Table1[[PRODUCT]:[SELLING PRICE]],3,FALSE)</f>
        <v>Ft</v>
      </c>
      <c r="J6481" s="16">
        <f ca="1">VLOOKUP(Table3[[#This Row],[PRODUCT ID]],Table1[[PRODUCT]:[SELLING PRICE]],4,FALSE)</f>
        <v>37</v>
      </c>
      <c r="K6481" s="16">
        <f ca="1">VLOOKUP(Table3[[#This Row],[PRODUCT ID]],Table1[[PRODUCT]:[SELLING PRICE]],5,FALSE)</f>
        <v>152.60567303298228</v>
      </c>
      <c r="L6481" s="16">
        <f ca="1">J6481*Table3[[#This Row],[QUANTITY]]</f>
        <v>296</v>
      </c>
      <c r="M6481" s="16">
        <f ca="1">K6481*Table3[[#This Row],[QUANTITY]]*(1-Table3[[#This Row],[DISCOUNT %]])</f>
        <v>1207.2370897801816</v>
      </c>
      <c r="N6481" s="3">
        <f>DAY(Table3[[#This Row],[DATE]])</f>
        <v>28</v>
      </c>
      <c r="O6481" s="3" t="str">
        <f>TEXT(Table3[[#This Row],[DATE]],"mmm")</f>
        <v>Sep</v>
      </c>
      <c r="P6481" s="3">
        <f>YEAR(Table3[[#This Row],[DATE]])</f>
        <v>2038</v>
      </c>
    </row>
    <row r="6482" spans="1:16" x14ac:dyDescent="0.3">
      <c r="A6482" s="6">
        <v>50677</v>
      </c>
      <c r="B6482" s="7" t="s">
        <v>1239</v>
      </c>
      <c r="C6482" s="9">
        <f t="shared" ca="1" si="202"/>
        <v>14</v>
      </c>
      <c r="D6482" s="9" t="s">
        <v>2115</v>
      </c>
      <c r="E6482" s="9" t="s">
        <v>2116</v>
      </c>
      <c r="F6482" s="10">
        <f t="shared" ca="1" si="203"/>
        <v>1.7108160639055115E-2</v>
      </c>
      <c r="G6482" s="3" t="str">
        <f>VLOOKUP(Table3[[#This Row],[PRODUCT ID]],Table1[[PRODUCT]:[SELLING PRICE]],1,FALSE)</f>
        <v>Product187</v>
      </c>
      <c r="H6482" s="3" t="str">
        <f>VLOOKUP(Table3[[#This Row],[PRODUCT ID]],Table1[[PRODUCT]:[SELLING PRICE]],2,FALSE)</f>
        <v>Category4</v>
      </c>
      <c r="I6482" s="3" t="str">
        <f>VLOOKUP(Table3[[#This Row],[PRODUCT ID]],Table1[[PRODUCT]:[SELLING PRICE]],3,FALSE)</f>
        <v>No</v>
      </c>
      <c r="J6482" s="16">
        <f ca="1">VLOOKUP(Table3[[#This Row],[PRODUCT ID]],Table1[[PRODUCT]:[SELLING PRICE]],4,FALSE)</f>
        <v>160</v>
      </c>
      <c r="K6482" s="16">
        <f ca="1">VLOOKUP(Table3[[#This Row],[PRODUCT ID]],Table1[[PRODUCT]:[SELLING PRICE]],5,FALSE)</f>
        <v>171.09036856490613</v>
      </c>
      <c r="L6482" s="16">
        <f ca="1">J6482*Table3[[#This Row],[QUANTITY]]</f>
        <v>2240</v>
      </c>
      <c r="M6482" s="16">
        <f ca="1">K6482*Table3[[#This Row],[QUANTITY]]*(1-Table3[[#This Row],[DISCOUNT %]])</f>
        <v>2354.286578779836</v>
      </c>
      <c r="N6482" s="3">
        <f>DAY(Table3[[#This Row],[DATE]])</f>
        <v>29</v>
      </c>
      <c r="O6482" s="3" t="str">
        <f>TEXT(Table3[[#This Row],[DATE]],"mmm")</f>
        <v>Sep</v>
      </c>
      <c r="P6482" s="3">
        <f>YEAR(Table3[[#This Row],[DATE]])</f>
        <v>2038</v>
      </c>
    </row>
    <row r="6483" spans="1:16" x14ac:dyDescent="0.3">
      <c r="A6483" s="6">
        <v>50678</v>
      </c>
      <c r="B6483" s="7" t="s">
        <v>1240</v>
      </c>
      <c r="C6483" s="9">
        <f t="shared" ca="1" si="202"/>
        <v>4</v>
      </c>
      <c r="D6483" s="9" t="s">
        <v>2116</v>
      </c>
      <c r="E6483" s="9" t="s">
        <v>2116</v>
      </c>
      <c r="F6483" s="10">
        <f t="shared" ca="1" si="203"/>
        <v>5.5025608317251479E-2</v>
      </c>
      <c r="G6483" s="3" t="str">
        <f>VLOOKUP(Table3[[#This Row],[PRODUCT ID]],Table1[[PRODUCT]:[SELLING PRICE]],1,FALSE)</f>
        <v>Product188</v>
      </c>
      <c r="H6483" s="3" t="str">
        <f>VLOOKUP(Table3[[#This Row],[PRODUCT ID]],Table1[[PRODUCT]:[SELLING PRICE]],2,FALSE)</f>
        <v>Category5</v>
      </c>
      <c r="I6483" s="3" t="str">
        <f>VLOOKUP(Table3[[#This Row],[PRODUCT ID]],Table1[[PRODUCT]:[SELLING PRICE]],3,FALSE)</f>
        <v>Kg</v>
      </c>
      <c r="J6483" s="16">
        <f ca="1">VLOOKUP(Table3[[#This Row],[PRODUCT ID]],Table1[[PRODUCT]:[SELLING PRICE]],4,FALSE)</f>
        <v>141</v>
      </c>
      <c r="K6483" s="16">
        <f ca="1">VLOOKUP(Table3[[#This Row],[PRODUCT ID]],Table1[[PRODUCT]:[SELLING PRICE]],5,FALSE)</f>
        <v>136.36739549947771</v>
      </c>
      <c r="L6483" s="16">
        <f ca="1">J6483*Table3[[#This Row],[QUANTITY]]</f>
        <v>564</v>
      </c>
      <c r="M6483" s="16">
        <f ca="1">K6483*Table3[[#This Row],[QUANTITY]]*(1-Table3[[#This Row],[DISCOUNT %]])</f>
        <v>515.45478642991895</v>
      </c>
      <c r="N6483" s="3">
        <f>DAY(Table3[[#This Row],[DATE]])</f>
        <v>30</v>
      </c>
      <c r="O6483" s="3" t="str">
        <f>TEXT(Table3[[#This Row],[DATE]],"mmm")</f>
        <v>Sep</v>
      </c>
      <c r="P6483" s="3">
        <f>YEAR(Table3[[#This Row],[DATE]])</f>
        <v>2038</v>
      </c>
    </row>
    <row r="6484" spans="1:16" x14ac:dyDescent="0.3">
      <c r="A6484" s="6">
        <v>50679</v>
      </c>
      <c r="B6484" s="7" t="s">
        <v>1241</v>
      </c>
      <c r="C6484" s="9">
        <f t="shared" ca="1" si="202"/>
        <v>12</v>
      </c>
      <c r="D6484" s="9" t="s">
        <v>2117</v>
      </c>
      <c r="E6484" s="9" t="s">
        <v>2118</v>
      </c>
      <c r="F6484" s="10">
        <f t="shared" ca="1" si="203"/>
        <v>4.6308528561987285E-2</v>
      </c>
      <c r="G6484" s="3" t="str">
        <f>VLOOKUP(Table3[[#This Row],[PRODUCT ID]],Table1[[PRODUCT]:[SELLING PRICE]],1,FALSE)</f>
        <v>Product189</v>
      </c>
      <c r="H6484" s="3" t="str">
        <f>VLOOKUP(Table3[[#This Row],[PRODUCT ID]],Table1[[PRODUCT]:[SELLING PRICE]],2,FALSE)</f>
        <v>Category1</v>
      </c>
      <c r="I6484" s="3" t="str">
        <f>VLOOKUP(Table3[[#This Row],[PRODUCT ID]],Table1[[PRODUCT]:[SELLING PRICE]],3,FALSE)</f>
        <v>Kg</v>
      </c>
      <c r="J6484" s="16">
        <f ca="1">VLOOKUP(Table3[[#This Row],[PRODUCT ID]],Table1[[PRODUCT]:[SELLING PRICE]],4,FALSE)</f>
        <v>184</v>
      </c>
      <c r="K6484" s="16">
        <f ca="1">VLOOKUP(Table3[[#This Row],[PRODUCT ID]],Table1[[PRODUCT]:[SELLING PRICE]],5,FALSE)</f>
        <v>85.341458188415032</v>
      </c>
      <c r="L6484" s="16">
        <f ca="1">J6484*Table3[[#This Row],[QUANTITY]]</f>
        <v>2208</v>
      </c>
      <c r="M6484" s="16">
        <f ca="1">K6484*Table3[[#This Row],[QUANTITY]]*(1-Table3[[#This Row],[DISCOUNT %]])</f>
        <v>976.67305001250213</v>
      </c>
      <c r="N6484" s="3">
        <f>DAY(Table3[[#This Row],[DATE]])</f>
        <v>1</v>
      </c>
      <c r="O6484" s="3" t="str">
        <f>TEXT(Table3[[#This Row],[DATE]],"mmm")</f>
        <v>Oct</v>
      </c>
      <c r="P6484" s="3">
        <f>YEAR(Table3[[#This Row],[DATE]])</f>
        <v>2038</v>
      </c>
    </row>
    <row r="6485" spans="1:16" x14ac:dyDescent="0.3">
      <c r="A6485" s="6">
        <v>50680</v>
      </c>
      <c r="B6485" s="7" t="s">
        <v>1242</v>
      </c>
      <c r="C6485" s="9">
        <f t="shared" ca="1" si="202"/>
        <v>2</v>
      </c>
      <c r="D6485" s="9" t="s">
        <v>2115</v>
      </c>
      <c r="E6485" s="9" t="s">
        <v>2118</v>
      </c>
      <c r="F6485" s="10">
        <f t="shared" ca="1" si="203"/>
        <v>7.9986963719275231E-2</v>
      </c>
      <c r="G6485" s="3" t="str">
        <f>VLOOKUP(Table3[[#This Row],[PRODUCT ID]],Table1[[PRODUCT]:[SELLING PRICE]],1,FALSE)</f>
        <v>Product190</v>
      </c>
      <c r="H6485" s="3" t="str">
        <f>VLOOKUP(Table3[[#This Row],[PRODUCT ID]],Table1[[PRODUCT]:[SELLING PRICE]],2,FALSE)</f>
        <v>Category2</v>
      </c>
      <c r="I6485" s="3" t="str">
        <f>VLOOKUP(Table3[[#This Row],[PRODUCT ID]],Table1[[PRODUCT]:[SELLING PRICE]],3,FALSE)</f>
        <v>Lt</v>
      </c>
      <c r="J6485" s="16">
        <f ca="1">VLOOKUP(Table3[[#This Row],[PRODUCT ID]],Table1[[PRODUCT]:[SELLING PRICE]],4,FALSE)</f>
        <v>131</v>
      </c>
      <c r="K6485" s="16">
        <f ca="1">VLOOKUP(Table3[[#This Row],[PRODUCT ID]],Table1[[PRODUCT]:[SELLING PRICE]],5,FALSE)</f>
        <v>149.10146421928755</v>
      </c>
      <c r="L6485" s="16">
        <f ca="1">J6485*Table3[[#This Row],[QUANTITY]]</f>
        <v>262</v>
      </c>
      <c r="M6485" s="16">
        <f ca="1">K6485*Table3[[#This Row],[QUANTITY]]*(1-Table3[[#This Row],[DISCOUNT %]])</f>
        <v>274.35058162057715</v>
      </c>
      <c r="N6485" s="3">
        <f>DAY(Table3[[#This Row],[DATE]])</f>
        <v>2</v>
      </c>
      <c r="O6485" s="3" t="str">
        <f>TEXT(Table3[[#This Row],[DATE]],"mmm")</f>
        <v>Oct</v>
      </c>
      <c r="P6485" s="3">
        <f>YEAR(Table3[[#This Row],[DATE]])</f>
        <v>2038</v>
      </c>
    </row>
    <row r="6486" spans="1:16" x14ac:dyDescent="0.3">
      <c r="A6486" s="6">
        <v>50681</v>
      </c>
      <c r="B6486" s="7" t="s">
        <v>1243</v>
      </c>
      <c r="C6486" s="9">
        <f t="shared" ca="1" si="202"/>
        <v>5</v>
      </c>
      <c r="D6486" s="9" t="s">
        <v>2115</v>
      </c>
      <c r="E6486" s="9" t="s">
        <v>2116</v>
      </c>
      <c r="F6486" s="10">
        <f t="shared" ca="1" si="203"/>
        <v>2.7745029427483914E-4</v>
      </c>
      <c r="G6486" s="3" t="str">
        <f>VLOOKUP(Table3[[#This Row],[PRODUCT ID]],Table1[[PRODUCT]:[SELLING PRICE]],1,FALSE)</f>
        <v>Product191</v>
      </c>
      <c r="H6486" s="3" t="str">
        <f>VLOOKUP(Table3[[#This Row],[PRODUCT ID]],Table1[[PRODUCT]:[SELLING PRICE]],2,FALSE)</f>
        <v>Category3</v>
      </c>
      <c r="I6486" s="3" t="str">
        <f>VLOOKUP(Table3[[#This Row],[PRODUCT ID]],Table1[[PRODUCT]:[SELLING PRICE]],3,FALSE)</f>
        <v>Kg</v>
      </c>
      <c r="J6486" s="16">
        <f ca="1">VLOOKUP(Table3[[#This Row],[PRODUCT ID]],Table1[[PRODUCT]:[SELLING PRICE]],4,FALSE)</f>
        <v>81</v>
      </c>
      <c r="K6486" s="16">
        <f ca="1">VLOOKUP(Table3[[#This Row],[PRODUCT ID]],Table1[[PRODUCT]:[SELLING PRICE]],5,FALSE)</f>
        <v>216.26111620860712</v>
      </c>
      <c r="L6486" s="16">
        <f ca="1">J6486*Table3[[#This Row],[QUANTITY]]</f>
        <v>405</v>
      </c>
      <c r="M6486" s="16">
        <f ca="1">K6486*Table3[[#This Row],[QUANTITY]]*(1-Table3[[#This Row],[DISCOUNT %]])</f>
        <v>1081.0055724913741</v>
      </c>
      <c r="N6486" s="3">
        <f>DAY(Table3[[#This Row],[DATE]])</f>
        <v>3</v>
      </c>
      <c r="O6486" s="3" t="str">
        <f>TEXT(Table3[[#This Row],[DATE]],"mmm")</f>
        <v>Oct</v>
      </c>
      <c r="P6486" s="3">
        <f>YEAR(Table3[[#This Row],[DATE]])</f>
        <v>2038</v>
      </c>
    </row>
    <row r="6487" spans="1:16" x14ac:dyDescent="0.3">
      <c r="A6487" s="6">
        <v>50682</v>
      </c>
      <c r="B6487" s="7" t="s">
        <v>1244</v>
      </c>
      <c r="C6487" s="9">
        <f t="shared" ca="1" si="202"/>
        <v>13</v>
      </c>
      <c r="D6487" s="9" t="s">
        <v>2115</v>
      </c>
      <c r="E6487" s="9" t="s">
        <v>2116</v>
      </c>
      <c r="F6487" s="10">
        <f t="shared" ca="1" si="203"/>
        <v>3.9064300652266154E-2</v>
      </c>
      <c r="G6487" s="3" t="str">
        <f>VLOOKUP(Table3[[#This Row],[PRODUCT ID]],Table1[[PRODUCT]:[SELLING PRICE]],1,FALSE)</f>
        <v>Product192</v>
      </c>
      <c r="H6487" s="3" t="str">
        <f>VLOOKUP(Table3[[#This Row],[PRODUCT ID]],Table1[[PRODUCT]:[SELLING PRICE]],2,FALSE)</f>
        <v>Category4</v>
      </c>
      <c r="I6487" s="3" t="str">
        <f>VLOOKUP(Table3[[#This Row],[PRODUCT ID]],Table1[[PRODUCT]:[SELLING PRICE]],3,FALSE)</f>
        <v>Lt</v>
      </c>
      <c r="J6487" s="16">
        <f ca="1">VLOOKUP(Table3[[#This Row],[PRODUCT ID]],Table1[[PRODUCT]:[SELLING PRICE]],4,FALSE)</f>
        <v>168</v>
      </c>
      <c r="K6487" s="16">
        <f ca="1">VLOOKUP(Table3[[#This Row],[PRODUCT ID]],Table1[[PRODUCT]:[SELLING PRICE]],5,FALSE)</f>
        <v>32.547785976926932</v>
      </c>
      <c r="L6487" s="16">
        <f ca="1">J6487*Table3[[#This Row],[QUANTITY]]</f>
        <v>2184</v>
      </c>
      <c r="M6487" s="16">
        <f ca="1">K6487*Table3[[#This Row],[QUANTITY]]*(1-Table3[[#This Row],[DISCOUNT %]])</f>
        <v>406.5922832394624</v>
      </c>
      <c r="N6487" s="3">
        <f>DAY(Table3[[#This Row],[DATE]])</f>
        <v>4</v>
      </c>
      <c r="O6487" s="3" t="str">
        <f>TEXT(Table3[[#This Row],[DATE]],"mmm")</f>
        <v>Oct</v>
      </c>
      <c r="P6487" s="3">
        <f>YEAR(Table3[[#This Row],[DATE]])</f>
        <v>2038</v>
      </c>
    </row>
    <row r="6488" spans="1:16" x14ac:dyDescent="0.3">
      <c r="A6488" s="6">
        <v>50683</v>
      </c>
      <c r="B6488" s="7" t="s">
        <v>1245</v>
      </c>
      <c r="C6488" s="9">
        <f t="shared" ca="1" si="202"/>
        <v>5</v>
      </c>
      <c r="D6488" s="9" t="s">
        <v>2116</v>
      </c>
      <c r="E6488" s="9" t="s">
        <v>2116</v>
      </c>
      <c r="F6488" s="10">
        <f t="shared" ca="1" si="203"/>
        <v>5.3579108385976508E-2</v>
      </c>
      <c r="G6488" s="3" t="str">
        <f>VLOOKUP(Table3[[#This Row],[PRODUCT ID]],Table1[[PRODUCT]:[SELLING PRICE]],1,FALSE)</f>
        <v>Product193</v>
      </c>
      <c r="H6488" s="3" t="str">
        <f>VLOOKUP(Table3[[#This Row],[PRODUCT ID]],Table1[[PRODUCT]:[SELLING PRICE]],2,FALSE)</f>
        <v>Category1</v>
      </c>
      <c r="I6488" s="3" t="str">
        <f>VLOOKUP(Table3[[#This Row],[PRODUCT ID]],Table1[[PRODUCT]:[SELLING PRICE]],3,FALSE)</f>
        <v>Ft</v>
      </c>
      <c r="J6488" s="16">
        <f ca="1">VLOOKUP(Table3[[#This Row],[PRODUCT ID]],Table1[[PRODUCT]:[SELLING PRICE]],4,FALSE)</f>
        <v>131</v>
      </c>
      <c r="K6488" s="16">
        <f ca="1">VLOOKUP(Table3[[#This Row],[PRODUCT ID]],Table1[[PRODUCT]:[SELLING PRICE]],5,FALSE)</f>
        <v>49.309113202394144</v>
      </c>
      <c r="L6488" s="16">
        <f ca="1">J6488*Table3[[#This Row],[QUANTITY]]</f>
        <v>655</v>
      </c>
      <c r="M6488" s="16">
        <f ca="1">K6488*Table3[[#This Row],[QUANTITY]]*(1-Table3[[#This Row],[DISCOUNT %]])</f>
        <v>233.33587440853341</v>
      </c>
      <c r="N6488" s="3">
        <f>DAY(Table3[[#This Row],[DATE]])</f>
        <v>5</v>
      </c>
      <c r="O6488" s="3" t="str">
        <f>TEXT(Table3[[#This Row],[DATE]],"mmm")</f>
        <v>Oct</v>
      </c>
      <c r="P6488" s="3">
        <f>YEAR(Table3[[#This Row],[DATE]])</f>
        <v>2038</v>
      </c>
    </row>
    <row r="6489" spans="1:16" x14ac:dyDescent="0.3">
      <c r="A6489" s="6">
        <v>50684</v>
      </c>
      <c r="B6489" s="7" t="s">
        <v>1246</v>
      </c>
      <c r="C6489" s="9">
        <f t="shared" ca="1" si="202"/>
        <v>12</v>
      </c>
      <c r="D6489" s="9" t="s">
        <v>2116</v>
      </c>
      <c r="E6489" s="9" t="s">
        <v>2116</v>
      </c>
      <c r="F6489" s="10">
        <f t="shared" ca="1" si="203"/>
        <v>8.0435988710182524E-2</v>
      </c>
      <c r="G6489" s="3" t="str">
        <f>VLOOKUP(Table3[[#This Row],[PRODUCT ID]],Table1[[PRODUCT]:[SELLING PRICE]],1,FALSE)</f>
        <v>Product194</v>
      </c>
      <c r="H6489" s="3" t="str">
        <f>VLOOKUP(Table3[[#This Row],[PRODUCT ID]],Table1[[PRODUCT]:[SELLING PRICE]],2,FALSE)</f>
        <v>Category2</v>
      </c>
      <c r="I6489" s="3" t="str">
        <f>VLOOKUP(Table3[[#This Row],[PRODUCT ID]],Table1[[PRODUCT]:[SELLING PRICE]],3,FALSE)</f>
        <v>Kg</v>
      </c>
      <c r="J6489" s="16">
        <f ca="1">VLOOKUP(Table3[[#This Row],[PRODUCT ID]],Table1[[PRODUCT]:[SELLING PRICE]],4,FALSE)</f>
        <v>167</v>
      </c>
      <c r="K6489" s="16">
        <f ca="1">VLOOKUP(Table3[[#This Row],[PRODUCT ID]],Table1[[PRODUCT]:[SELLING PRICE]],5,FALSE)</f>
        <v>24.87110848704306</v>
      </c>
      <c r="L6489" s="16">
        <f ca="1">J6489*Table3[[#This Row],[QUANTITY]]</f>
        <v>2004</v>
      </c>
      <c r="M6489" s="16">
        <f ca="1">K6489*Table3[[#This Row],[QUANTITY]]*(1-Table3[[#This Row],[DISCOUNT %]])</f>
        <v>274.44691542683449</v>
      </c>
      <c r="N6489" s="3">
        <f>DAY(Table3[[#This Row],[DATE]])</f>
        <v>6</v>
      </c>
      <c r="O6489" s="3" t="str">
        <f>TEXT(Table3[[#This Row],[DATE]],"mmm")</f>
        <v>Oct</v>
      </c>
      <c r="P6489" s="3">
        <f>YEAR(Table3[[#This Row],[DATE]])</f>
        <v>2038</v>
      </c>
    </row>
    <row r="6490" spans="1:16" x14ac:dyDescent="0.3">
      <c r="A6490" s="6">
        <v>50685</v>
      </c>
      <c r="B6490" s="7" t="s">
        <v>1247</v>
      </c>
      <c r="C6490" s="9">
        <f t="shared" ca="1" si="202"/>
        <v>6</v>
      </c>
      <c r="D6490" s="9" t="s">
        <v>2116</v>
      </c>
      <c r="E6490" s="9" t="s">
        <v>2118</v>
      </c>
      <c r="F6490" s="10">
        <f t="shared" ca="1" si="203"/>
        <v>5.879069256695877E-2</v>
      </c>
      <c r="G6490" s="3" t="str">
        <f>VLOOKUP(Table3[[#This Row],[PRODUCT ID]],Table1[[PRODUCT]:[SELLING PRICE]],1,FALSE)</f>
        <v>Product195</v>
      </c>
      <c r="H6490" s="3" t="str">
        <f>VLOOKUP(Table3[[#This Row],[PRODUCT ID]],Table1[[PRODUCT]:[SELLING PRICE]],2,FALSE)</f>
        <v>Category3</v>
      </c>
      <c r="I6490" s="3" t="str">
        <f>VLOOKUP(Table3[[#This Row],[PRODUCT ID]],Table1[[PRODUCT]:[SELLING PRICE]],3,FALSE)</f>
        <v>No</v>
      </c>
      <c r="J6490" s="16">
        <f ca="1">VLOOKUP(Table3[[#This Row],[PRODUCT ID]],Table1[[PRODUCT]:[SELLING PRICE]],4,FALSE)</f>
        <v>203</v>
      </c>
      <c r="K6490" s="16">
        <f ca="1">VLOOKUP(Table3[[#This Row],[PRODUCT ID]],Table1[[PRODUCT]:[SELLING PRICE]],5,FALSE)</f>
        <v>163.99260185830906</v>
      </c>
      <c r="L6490" s="16">
        <f ca="1">J6490*Table3[[#This Row],[QUANTITY]]</f>
        <v>1218</v>
      </c>
      <c r="M6490" s="16">
        <f ca="1">K6490*Table3[[#This Row],[QUANTITY]]*(1-Table3[[#This Row],[DISCOUNT %]])</f>
        <v>926.10817931520921</v>
      </c>
      <c r="N6490" s="3">
        <f>DAY(Table3[[#This Row],[DATE]])</f>
        <v>7</v>
      </c>
      <c r="O6490" s="3" t="str">
        <f>TEXT(Table3[[#This Row],[DATE]],"mmm")</f>
        <v>Oct</v>
      </c>
      <c r="P6490" s="3">
        <f>YEAR(Table3[[#This Row],[DATE]])</f>
        <v>2038</v>
      </c>
    </row>
    <row r="6491" spans="1:16" x14ac:dyDescent="0.3">
      <c r="A6491" s="6">
        <v>50686</v>
      </c>
      <c r="B6491" s="7" t="s">
        <v>1248</v>
      </c>
      <c r="C6491" s="9">
        <f t="shared" ca="1" si="202"/>
        <v>6</v>
      </c>
      <c r="D6491" s="9" t="s">
        <v>2115</v>
      </c>
      <c r="E6491" s="9" t="s">
        <v>2116</v>
      </c>
      <c r="F6491" s="10">
        <f t="shared" ca="1" si="203"/>
        <v>4.0416790960590455E-2</v>
      </c>
      <c r="G6491" s="3" t="str">
        <f>VLOOKUP(Table3[[#This Row],[PRODUCT ID]],Table1[[PRODUCT]:[SELLING PRICE]],1,FALSE)</f>
        <v>Product196</v>
      </c>
      <c r="H6491" s="3" t="str">
        <f>VLOOKUP(Table3[[#This Row],[PRODUCT ID]],Table1[[PRODUCT]:[SELLING PRICE]],2,FALSE)</f>
        <v>Category4</v>
      </c>
      <c r="I6491" s="3" t="str">
        <f>VLOOKUP(Table3[[#This Row],[PRODUCT ID]],Table1[[PRODUCT]:[SELLING PRICE]],3,FALSE)</f>
        <v>No</v>
      </c>
      <c r="J6491" s="16">
        <f ca="1">VLOOKUP(Table3[[#This Row],[PRODUCT ID]],Table1[[PRODUCT]:[SELLING PRICE]],4,FALSE)</f>
        <v>239</v>
      </c>
      <c r="K6491" s="16">
        <f ca="1">VLOOKUP(Table3[[#This Row],[PRODUCT ID]],Table1[[PRODUCT]:[SELLING PRICE]],5,FALSE)</f>
        <v>255.52860265010798</v>
      </c>
      <c r="L6491" s="16">
        <f ca="1">J6491*Table3[[#This Row],[QUANTITY]]</f>
        <v>1434</v>
      </c>
      <c r="M6491" s="16">
        <f ca="1">K6491*Table3[[#This Row],[QUANTITY]]*(1-Table3[[#This Row],[DISCOUNT %]])</f>
        <v>1471.2057391940807</v>
      </c>
      <c r="N6491" s="3">
        <f>DAY(Table3[[#This Row],[DATE]])</f>
        <v>8</v>
      </c>
      <c r="O6491" s="3" t="str">
        <f>TEXT(Table3[[#This Row],[DATE]],"mmm")</f>
        <v>Oct</v>
      </c>
      <c r="P6491" s="3">
        <f>YEAR(Table3[[#This Row],[DATE]])</f>
        <v>2038</v>
      </c>
    </row>
    <row r="6492" spans="1:16" x14ac:dyDescent="0.3">
      <c r="A6492" s="6">
        <v>50687</v>
      </c>
      <c r="B6492" s="7" t="s">
        <v>1249</v>
      </c>
      <c r="C6492" s="9">
        <f t="shared" ca="1" si="202"/>
        <v>11</v>
      </c>
      <c r="D6492" s="9" t="s">
        <v>2117</v>
      </c>
      <c r="E6492" s="9" t="s">
        <v>2116</v>
      </c>
      <c r="F6492" s="10">
        <f t="shared" ca="1" si="203"/>
        <v>2.8275899379110726E-2</v>
      </c>
      <c r="G6492" s="3" t="str">
        <f>VLOOKUP(Table3[[#This Row],[PRODUCT ID]],Table1[[PRODUCT]:[SELLING PRICE]],1,FALSE)</f>
        <v>Product197</v>
      </c>
      <c r="H6492" s="3" t="str">
        <f>VLOOKUP(Table3[[#This Row],[PRODUCT ID]],Table1[[PRODUCT]:[SELLING PRICE]],2,FALSE)</f>
        <v>Category5</v>
      </c>
      <c r="I6492" s="3" t="str">
        <f>VLOOKUP(Table3[[#This Row],[PRODUCT ID]],Table1[[PRODUCT]:[SELLING PRICE]],3,FALSE)</f>
        <v>Ft</v>
      </c>
      <c r="J6492" s="16">
        <f ca="1">VLOOKUP(Table3[[#This Row],[PRODUCT ID]],Table1[[PRODUCT]:[SELLING PRICE]],4,FALSE)</f>
        <v>110</v>
      </c>
      <c r="K6492" s="16">
        <f ca="1">VLOOKUP(Table3[[#This Row],[PRODUCT ID]],Table1[[PRODUCT]:[SELLING PRICE]],5,FALSE)</f>
        <v>93.87199994577621</v>
      </c>
      <c r="L6492" s="16">
        <f ca="1">J6492*Table3[[#This Row],[QUANTITY]]</f>
        <v>1210</v>
      </c>
      <c r="M6492" s="16">
        <f ca="1">K6492*Table3[[#This Row],[QUANTITY]]*(1-Table3[[#This Row],[DISCOUNT %]])</f>
        <v>1003.3945319287291</v>
      </c>
      <c r="N6492" s="3">
        <f>DAY(Table3[[#This Row],[DATE]])</f>
        <v>9</v>
      </c>
      <c r="O6492" s="3" t="str">
        <f>TEXT(Table3[[#This Row],[DATE]],"mmm")</f>
        <v>Oct</v>
      </c>
      <c r="P6492" s="3">
        <f>YEAR(Table3[[#This Row],[DATE]])</f>
        <v>2038</v>
      </c>
    </row>
    <row r="6493" spans="1:16" x14ac:dyDescent="0.3">
      <c r="A6493" s="6">
        <v>50688</v>
      </c>
      <c r="B6493" s="7" t="s">
        <v>1250</v>
      </c>
      <c r="C6493" s="9">
        <f t="shared" ca="1" si="202"/>
        <v>11</v>
      </c>
      <c r="D6493" s="9" t="s">
        <v>2117</v>
      </c>
      <c r="E6493" s="9" t="s">
        <v>2116</v>
      </c>
      <c r="F6493" s="10">
        <f t="shared" ca="1" si="203"/>
        <v>1.8421631279432648E-2</v>
      </c>
      <c r="G6493" s="3" t="str">
        <f>VLOOKUP(Table3[[#This Row],[PRODUCT ID]],Table1[[PRODUCT]:[SELLING PRICE]],1,FALSE)</f>
        <v>Product198</v>
      </c>
      <c r="H6493" s="3" t="str">
        <f>VLOOKUP(Table3[[#This Row],[PRODUCT ID]],Table1[[PRODUCT]:[SELLING PRICE]],2,FALSE)</f>
        <v>Category1</v>
      </c>
      <c r="I6493" s="3" t="str">
        <f>VLOOKUP(Table3[[#This Row],[PRODUCT ID]],Table1[[PRODUCT]:[SELLING PRICE]],3,FALSE)</f>
        <v>No</v>
      </c>
      <c r="J6493" s="16">
        <f ca="1">VLOOKUP(Table3[[#This Row],[PRODUCT ID]],Table1[[PRODUCT]:[SELLING PRICE]],4,FALSE)</f>
        <v>21</v>
      </c>
      <c r="K6493" s="16">
        <f ca="1">VLOOKUP(Table3[[#This Row],[PRODUCT ID]],Table1[[PRODUCT]:[SELLING PRICE]],5,FALSE)</f>
        <v>235.74852889326613</v>
      </c>
      <c r="L6493" s="16">
        <f ca="1">J6493*Table3[[#This Row],[QUANTITY]]</f>
        <v>231</v>
      </c>
      <c r="M6493" s="16">
        <f ca="1">K6493*Table3[[#This Row],[QUANTITY]]*(1-Table3[[#This Row],[DISCOUNT %]])</f>
        <v>2545.4622206125828</v>
      </c>
      <c r="N6493" s="3">
        <f>DAY(Table3[[#This Row],[DATE]])</f>
        <v>10</v>
      </c>
      <c r="O6493" s="3" t="str">
        <f>TEXT(Table3[[#This Row],[DATE]],"mmm")</f>
        <v>Oct</v>
      </c>
      <c r="P6493" s="3">
        <f>YEAR(Table3[[#This Row],[DATE]])</f>
        <v>2038</v>
      </c>
    </row>
    <row r="6494" spans="1:16" x14ac:dyDescent="0.3">
      <c r="A6494" s="6">
        <v>50689</v>
      </c>
      <c r="B6494" s="7" t="s">
        <v>1251</v>
      </c>
      <c r="C6494" s="9">
        <f t="shared" ca="1" si="202"/>
        <v>9</v>
      </c>
      <c r="D6494" s="9" t="s">
        <v>2116</v>
      </c>
      <c r="E6494" s="9" t="s">
        <v>2116</v>
      </c>
      <c r="F6494" s="10">
        <f t="shared" ca="1" si="203"/>
        <v>8.664630927142021E-2</v>
      </c>
      <c r="G6494" s="3" t="str">
        <f>VLOOKUP(Table3[[#This Row],[PRODUCT ID]],Table1[[PRODUCT]:[SELLING PRICE]],1,FALSE)</f>
        <v>Product199</v>
      </c>
      <c r="H6494" s="3" t="str">
        <f>VLOOKUP(Table3[[#This Row],[PRODUCT ID]],Table1[[PRODUCT]:[SELLING PRICE]],2,FALSE)</f>
        <v>Category2</v>
      </c>
      <c r="I6494" s="3" t="str">
        <f>VLOOKUP(Table3[[#This Row],[PRODUCT ID]],Table1[[PRODUCT]:[SELLING PRICE]],3,FALSE)</f>
        <v>Kg</v>
      </c>
      <c r="J6494" s="16">
        <f ca="1">VLOOKUP(Table3[[#This Row],[PRODUCT ID]],Table1[[PRODUCT]:[SELLING PRICE]],4,FALSE)</f>
        <v>85</v>
      </c>
      <c r="K6494" s="16">
        <f ca="1">VLOOKUP(Table3[[#This Row],[PRODUCT ID]],Table1[[PRODUCT]:[SELLING PRICE]],5,FALSE)</f>
        <v>177.00495141637128</v>
      </c>
      <c r="L6494" s="16">
        <f ca="1">J6494*Table3[[#This Row],[QUANTITY]]</f>
        <v>765</v>
      </c>
      <c r="M6494" s="16">
        <f ca="1">K6494*Table3[[#This Row],[QUANTITY]]*(1-Table3[[#This Row],[DISCOUNT %]])</f>
        <v>1455.0131308803809</v>
      </c>
      <c r="N6494" s="3">
        <f>DAY(Table3[[#This Row],[DATE]])</f>
        <v>11</v>
      </c>
      <c r="O6494" s="3" t="str">
        <f>TEXT(Table3[[#This Row],[DATE]],"mmm")</f>
        <v>Oct</v>
      </c>
      <c r="P6494" s="3">
        <f>YEAR(Table3[[#This Row],[DATE]])</f>
        <v>2038</v>
      </c>
    </row>
    <row r="6495" spans="1:16" x14ac:dyDescent="0.3">
      <c r="A6495" s="6">
        <v>50690</v>
      </c>
      <c r="B6495" s="7" t="s">
        <v>1252</v>
      </c>
      <c r="C6495" s="9">
        <f t="shared" ca="1" si="202"/>
        <v>3</v>
      </c>
      <c r="D6495" s="9" t="s">
        <v>2116</v>
      </c>
      <c r="E6495" s="9" t="s">
        <v>2116</v>
      </c>
      <c r="F6495" s="10">
        <f t="shared" ca="1" si="203"/>
        <v>2.7418242056007371E-2</v>
      </c>
      <c r="G6495" s="3" t="str">
        <f>VLOOKUP(Table3[[#This Row],[PRODUCT ID]],Table1[[PRODUCT]:[SELLING PRICE]],1,FALSE)</f>
        <v>Product200</v>
      </c>
      <c r="H6495" s="3" t="str">
        <f>VLOOKUP(Table3[[#This Row],[PRODUCT ID]],Table1[[PRODUCT]:[SELLING PRICE]],2,FALSE)</f>
        <v>Category3</v>
      </c>
      <c r="I6495" s="3" t="str">
        <f>VLOOKUP(Table3[[#This Row],[PRODUCT ID]],Table1[[PRODUCT]:[SELLING PRICE]],3,FALSE)</f>
        <v>Kg</v>
      </c>
      <c r="J6495" s="16">
        <f ca="1">VLOOKUP(Table3[[#This Row],[PRODUCT ID]],Table1[[PRODUCT]:[SELLING PRICE]],4,FALSE)</f>
        <v>163</v>
      </c>
      <c r="K6495" s="16">
        <f ca="1">VLOOKUP(Table3[[#This Row],[PRODUCT ID]],Table1[[PRODUCT]:[SELLING PRICE]],5,FALSE)</f>
        <v>123.85053853378588</v>
      </c>
      <c r="L6495" s="16">
        <f ca="1">J6495*Table3[[#This Row],[QUANTITY]]</f>
        <v>489</v>
      </c>
      <c r="M6495" s="16">
        <f ca="1">K6495*Table3[[#This Row],[QUANTITY]]*(1-Table3[[#This Row],[DISCOUNT %]])</f>
        <v>361.36432346849898</v>
      </c>
      <c r="N6495" s="3">
        <f>DAY(Table3[[#This Row],[DATE]])</f>
        <v>12</v>
      </c>
      <c r="O6495" s="3" t="str">
        <f>TEXT(Table3[[#This Row],[DATE]],"mmm")</f>
        <v>Oct</v>
      </c>
      <c r="P6495" s="3">
        <f>YEAR(Table3[[#This Row],[DATE]])</f>
        <v>2038</v>
      </c>
    </row>
    <row r="6496" spans="1:16" x14ac:dyDescent="0.3">
      <c r="A6496" s="6">
        <v>50691</v>
      </c>
      <c r="B6496" s="7" t="s">
        <v>1253</v>
      </c>
      <c r="C6496" s="9">
        <f t="shared" ca="1" si="202"/>
        <v>14</v>
      </c>
      <c r="D6496" s="9" t="s">
        <v>2116</v>
      </c>
      <c r="E6496" s="9" t="s">
        <v>2118</v>
      </c>
      <c r="F6496" s="10">
        <f t="shared" ca="1" si="203"/>
        <v>2.597057944799297E-2</v>
      </c>
      <c r="G6496" s="3" t="str">
        <f>VLOOKUP(Table3[[#This Row],[PRODUCT ID]],Table1[[PRODUCT]:[SELLING PRICE]],1,FALSE)</f>
        <v>Product201</v>
      </c>
      <c r="H6496" s="3" t="str">
        <f>VLOOKUP(Table3[[#This Row],[PRODUCT ID]],Table1[[PRODUCT]:[SELLING PRICE]],2,FALSE)</f>
        <v>Category4</v>
      </c>
      <c r="I6496" s="3" t="str">
        <f>VLOOKUP(Table3[[#This Row],[PRODUCT ID]],Table1[[PRODUCT]:[SELLING PRICE]],3,FALSE)</f>
        <v>Lt</v>
      </c>
      <c r="J6496" s="16">
        <f ca="1">VLOOKUP(Table3[[#This Row],[PRODUCT ID]],Table1[[PRODUCT]:[SELLING PRICE]],4,FALSE)</f>
        <v>28</v>
      </c>
      <c r="K6496" s="16">
        <f ca="1">VLOOKUP(Table3[[#This Row],[PRODUCT ID]],Table1[[PRODUCT]:[SELLING PRICE]],5,FALSE)</f>
        <v>194.01785137300485</v>
      </c>
      <c r="L6496" s="16">
        <f ca="1">J6496*Table3[[#This Row],[QUANTITY]]</f>
        <v>392</v>
      </c>
      <c r="M6496" s="16">
        <f ca="1">K6496*Table3[[#This Row],[QUANTITY]]*(1-Table3[[#This Row],[DISCOUNT %]])</f>
        <v>2645.7073348943068</v>
      </c>
      <c r="N6496" s="3">
        <f>DAY(Table3[[#This Row],[DATE]])</f>
        <v>13</v>
      </c>
      <c r="O6496" s="3" t="str">
        <f>TEXT(Table3[[#This Row],[DATE]],"mmm")</f>
        <v>Oct</v>
      </c>
      <c r="P6496" s="3">
        <f>YEAR(Table3[[#This Row],[DATE]])</f>
        <v>2038</v>
      </c>
    </row>
    <row r="6497" spans="1:16" x14ac:dyDescent="0.3">
      <c r="A6497" s="6">
        <v>50692</v>
      </c>
      <c r="B6497" s="7" t="s">
        <v>1254</v>
      </c>
      <c r="C6497" s="9">
        <f t="shared" ca="1" si="202"/>
        <v>11</v>
      </c>
      <c r="D6497" s="9" t="s">
        <v>2116</v>
      </c>
      <c r="E6497" s="9" t="s">
        <v>2118</v>
      </c>
      <c r="F6497" s="10">
        <f t="shared" ca="1" si="203"/>
        <v>7.3993259932518596E-2</v>
      </c>
      <c r="G6497" s="3" t="str">
        <f>VLOOKUP(Table3[[#This Row],[PRODUCT ID]],Table1[[PRODUCT]:[SELLING PRICE]],1,FALSE)</f>
        <v>Product202</v>
      </c>
      <c r="H6497" s="3" t="str">
        <f>VLOOKUP(Table3[[#This Row],[PRODUCT ID]],Table1[[PRODUCT]:[SELLING PRICE]],2,FALSE)</f>
        <v>Category5</v>
      </c>
      <c r="I6497" s="3" t="str">
        <f>VLOOKUP(Table3[[#This Row],[PRODUCT ID]],Table1[[PRODUCT]:[SELLING PRICE]],3,FALSE)</f>
        <v>Kg</v>
      </c>
      <c r="J6497" s="16">
        <f ca="1">VLOOKUP(Table3[[#This Row],[PRODUCT ID]],Table1[[PRODUCT]:[SELLING PRICE]],4,FALSE)</f>
        <v>181</v>
      </c>
      <c r="K6497" s="16">
        <f ca="1">VLOOKUP(Table3[[#This Row],[PRODUCT ID]],Table1[[PRODUCT]:[SELLING PRICE]],5,FALSE)</f>
        <v>35.07945359813435</v>
      </c>
      <c r="L6497" s="16">
        <f ca="1">J6497*Table3[[#This Row],[QUANTITY]]</f>
        <v>1991</v>
      </c>
      <c r="M6497" s="16">
        <f ca="1">K6497*Table3[[#This Row],[QUANTITY]]*(1-Table3[[#This Row],[DISCOUNT %]])</f>
        <v>357.32191516732559</v>
      </c>
      <c r="N6497" s="3">
        <f>DAY(Table3[[#This Row],[DATE]])</f>
        <v>14</v>
      </c>
      <c r="O6497" s="3" t="str">
        <f>TEXT(Table3[[#This Row],[DATE]],"mmm")</f>
        <v>Oct</v>
      </c>
      <c r="P6497" s="3">
        <f>YEAR(Table3[[#This Row],[DATE]])</f>
        <v>2038</v>
      </c>
    </row>
    <row r="6498" spans="1:16" x14ac:dyDescent="0.3">
      <c r="A6498" s="6">
        <v>50693</v>
      </c>
      <c r="B6498" s="7" t="s">
        <v>1255</v>
      </c>
      <c r="C6498" s="9">
        <f t="shared" ca="1" si="202"/>
        <v>11</v>
      </c>
      <c r="D6498" s="9" t="s">
        <v>2115</v>
      </c>
      <c r="E6498" s="9" t="s">
        <v>2116</v>
      </c>
      <c r="F6498" s="10">
        <f t="shared" ca="1" si="203"/>
        <v>6.4138478010797126E-2</v>
      </c>
      <c r="G6498" s="3" t="str">
        <f>VLOOKUP(Table3[[#This Row],[PRODUCT ID]],Table1[[PRODUCT]:[SELLING PRICE]],1,FALSE)</f>
        <v>Product203</v>
      </c>
      <c r="H6498" s="3" t="str">
        <f>VLOOKUP(Table3[[#This Row],[PRODUCT ID]],Table1[[PRODUCT]:[SELLING PRICE]],2,FALSE)</f>
        <v>Category1</v>
      </c>
      <c r="I6498" s="3" t="str">
        <f>VLOOKUP(Table3[[#This Row],[PRODUCT ID]],Table1[[PRODUCT]:[SELLING PRICE]],3,FALSE)</f>
        <v>Lt</v>
      </c>
      <c r="J6498" s="16">
        <f ca="1">VLOOKUP(Table3[[#This Row],[PRODUCT ID]],Table1[[PRODUCT]:[SELLING PRICE]],4,FALSE)</f>
        <v>150</v>
      </c>
      <c r="K6498" s="16">
        <f ca="1">VLOOKUP(Table3[[#This Row],[PRODUCT ID]],Table1[[PRODUCT]:[SELLING PRICE]],5,FALSE)</f>
        <v>301.86798463932945</v>
      </c>
      <c r="L6498" s="16">
        <f ca="1">J6498*Table3[[#This Row],[QUANTITY]]</f>
        <v>1650</v>
      </c>
      <c r="M6498" s="16">
        <f ca="1">K6498*Table3[[#This Row],[QUANTITY]]*(1-Table3[[#This Row],[DISCOUNT %]])</f>
        <v>3107.572946988138</v>
      </c>
      <c r="N6498" s="3">
        <f>DAY(Table3[[#This Row],[DATE]])</f>
        <v>15</v>
      </c>
      <c r="O6498" s="3" t="str">
        <f>TEXT(Table3[[#This Row],[DATE]],"mmm")</f>
        <v>Oct</v>
      </c>
      <c r="P6498" s="3">
        <f>YEAR(Table3[[#This Row],[DATE]])</f>
        <v>2038</v>
      </c>
    </row>
    <row r="6499" spans="1:16" x14ac:dyDescent="0.3">
      <c r="A6499" s="6">
        <v>50694</v>
      </c>
      <c r="B6499" s="7" t="s">
        <v>1256</v>
      </c>
      <c r="C6499" s="9">
        <f t="shared" ca="1" si="202"/>
        <v>15</v>
      </c>
      <c r="D6499" s="9" t="s">
        <v>2116</v>
      </c>
      <c r="E6499" s="9" t="s">
        <v>2116</v>
      </c>
      <c r="F6499" s="10">
        <f t="shared" ca="1" si="203"/>
        <v>1.2332095138930355E-2</v>
      </c>
      <c r="G6499" s="3" t="str">
        <f>VLOOKUP(Table3[[#This Row],[PRODUCT ID]],Table1[[PRODUCT]:[SELLING PRICE]],1,FALSE)</f>
        <v>Product204</v>
      </c>
      <c r="H6499" s="3" t="str">
        <f>VLOOKUP(Table3[[#This Row],[PRODUCT ID]],Table1[[PRODUCT]:[SELLING PRICE]],2,FALSE)</f>
        <v>Category2</v>
      </c>
      <c r="I6499" s="3" t="str">
        <f>VLOOKUP(Table3[[#This Row],[PRODUCT ID]],Table1[[PRODUCT]:[SELLING PRICE]],3,FALSE)</f>
        <v>Ft</v>
      </c>
      <c r="J6499" s="16">
        <f ca="1">VLOOKUP(Table3[[#This Row],[PRODUCT ID]],Table1[[PRODUCT]:[SELLING PRICE]],4,FALSE)</f>
        <v>159</v>
      </c>
      <c r="K6499" s="16">
        <f ca="1">VLOOKUP(Table3[[#This Row],[PRODUCT ID]],Table1[[PRODUCT]:[SELLING PRICE]],5,FALSE)</f>
        <v>279.57975045874792</v>
      </c>
      <c r="L6499" s="16">
        <f ca="1">J6499*Table3[[#This Row],[QUANTITY]]</f>
        <v>2385</v>
      </c>
      <c r="M6499" s="16">
        <f ca="1">K6499*Table3[[#This Row],[QUANTITY]]*(1-Table3[[#This Row],[DISCOUNT %]])</f>
        <v>4141.9791956575837</v>
      </c>
      <c r="N6499" s="3">
        <f>DAY(Table3[[#This Row],[DATE]])</f>
        <v>16</v>
      </c>
      <c r="O6499" s="3" t="str">
        <f>TEXT(Table3[[#This Row],[DATE]],"mmm")</f>
        <v>Oct</v>
      </c>
      <c r="P6499" s="3">
        <f>YEAR(Table3[[#This Row],[DATE]])</f>
        <v>2038</v>
      </c>
    </row>
    <row r="6500" spans="1:16" x14ac:dyDescent="0.3">
      <c r="A6500" s="6">
        <v>50695</v>
      </c>
      <c r="B6500" s="7" t="s">
        <v>1257</v>
      </c>
      <c r="C6500" s="9">
        <f t="shared" ca="1" si="202"/>
        <v>12</v>
      </c>
      <c r="D6500" s="9" t="s">
        <v>2117</v>
      </c>
      <c r="E6500" s="9" t="s">
        <v>2116</v>
      </c>
      <c r="F6500" s="10">
        <f t="shared" ca="1" si="203"/>
        <v>3.9380960705069336E-2</v>
      </c>
      <c r="G6500" s="3" t="str">
        <f>VLOOKUP(Table3[[#This Row],[PRODUCT ID]],Table1[[PRODUCT]:[SELLING PRICE]],1,FALSE)</f>
        <v>Product205</v>
      </c>
      <c r="H6500" s="3" t="str">
        <f>VLOOKUP(Table3[[#This Row],[PRODUCT ID]],Table1[[PRODUCT]:[SELLING PRICE]],2,FALSE)</f>
        <v>Category3</v>
      </c>
      <c r="I6500" s="3" t="str">
        <f>VLOOKUP(Table3[[#This Row],[PRODUCT ID]],Table1[[PRODUCT]:[SELLING PRICE]],3,FALSE)</f>
        <v>Kg</v>
      </c>
      <c r="J6500" s="16">
        <f ca="1">VLOOKUP(Table3[[#This Row],[PRODUCT ID]],Table1[[PRODUCT]:[SELLING PRICE]],4,FALSE)</f>
        <v>117</v>
      </c>
      <c r="K6500" s="16">
        <f ca="1">VLOOKUP(Table3[[#This Row],[PRODUCT ID]],Table1[[PRODUCT]:[SELLING PRICE]],5,FALSE)</f>
        <v>195.98933418134115</v>
      </c>
      <c r="L6500" s="16">
        <f ca="1">J6500*Table3[[#This Row],[QUANTITY]]</f>
        <v>1404</v>
      </c>
      <c r="M6500" s="16">
        <f ca="1">K6500*Table3[[#This Row],[QUANTITY]]*(1-Table3[[#This Row],[DISCOUNT %]])</f>
        <v>2259.2530309599965</v>
      </c>
      <c r="N6500" s="3">
        <f>DAY(Table3[[#This Row],[DATE]])</f>
        <v>17</v>
      </c>
      <c r="O6500" s="3" t="str">
        <f>TEXT(Table3[[#This Row],[DATE]],"mmm")</f>
        <v>Oct</v>
      </c>
      <c r="P6500" s="3">
        <f>YEAR(Table3[[#This Row],[DATE]])</f>
        <v>2038</v>
      </c>
    </row>
    <row r="6501" spans="1:16" x14ac:dyDescent="0.3">
      <c r="A6501" s="6">
        <v>50696</v>
      </c>
      <c r="B6501" s="7" t="s">
        <v>1258</v>
      </c>
      <c r="C6501" s="9">
        <f t="shared" ca="1" si="202"/>
        <v>4</v>
      </c>
      <c r="D6501" s="9" t="s">
        <v>2115</v>
      </c>
      <c r="E6501" s="9" t="s">
        <v>2116</v>
      </c>
      <c r="F6501" s="10">
        <f t="shared" ca="1" si="203"/>
        <v>3.1603031803182614E-2</v>
      </c>
      <c r="G6501" s="3" t="str">
        <f>VLOOKUP(Table3[[#This Row],[PRODUCT ID]],Table1[[PRODUCT]:[SELLING PRICE]],1,FALSE)</f>
        <v>Product206</v>
      </c>
      <c r="H6501" s="3" t="str">
        <f>VLOOKUP(Table3[[#This Row],[PRODUCT ID]],Table1[[PRODUCT]:[SELLING PRICE]],2,FALSE)</f>
        <v>Category4</v>
      </c>
      <c r="I6501" s="3" t="str">
        <f>VLOOKUP(Table3[[#This Row],[PRODUCT ID]],Table1[[PRODUCT]:[SELLING PRICE]],3,FALSE)</f>
        <v>No</v>
      </c>
      <c r="J6501" s="16">
        <f ca="1">VLOOKUP(Table3[[#This Row],[PRODUCT ID]],Table1[[PRODUCT]:[SELLING PRICE]],4,FALSE)</f>
        <v>172</v>
      </c>
      <c r="K6501" s="16">
        <f ca="1">VLOOKUP(Table3[[#This Row],[PRODUCT ID]],Table1[[PRODUCT]:[SELLING PRICE]],5,FALSE)</f>
        <v>68.039381915558792</v>
      </c>
      <c r="L6501" s="16">
        <f ca="1">J6501*Table3[[#This Row],[QUANTITY]]</f>
        <v>688</v>
      </c>
      <c r="M6501" s="16">
        <f ca="1">K6501*Table3[[#This Row],[QUANTITY]]*(1-Table3[[#This Row],[DISCOUNT %]])</f>
        <v>263.55652466005</v>
      </c>
      <c r="N6501" s="3">
        <f>DAY(Table3[[#This Row],[DATE]])</f>
        <v>18</v>
      </c>
      <c r="O6501" s="3" t="str">
        <f>TEXT(Table3[[#This Row],[DATE]],"mmm")</f>
        <v>Oct</v>
      </c>
      <c r="P6501" s="3">
        <f>YEAR(Table3[[#This Row],[DATE]])</f>
        <v>2038</v>
      </c>
    </row>
    <row r="6502" spans="1:16" x14ac:dyDescent="0.3">
      <c r="A6502" s="6">
        <v>50697</v>
      </c>
      <c r="B6502" s="7" t="s">
        <v>1259</v>
      </c>
      <c r="C6502" s="9">
        <f t="shared" ca="1" si="202"/>
        <v>7</v>
      </c>
      <c r="D6502" s="9" t="s">
        <v>2115</v>
      </c>
      <c r="E6502" s="9" t="s">
        <v>2118</v>
      </c>
      <c r="F6502" s="10">
        <f t="shared" ca="1" si="203"/>
        <v>7.9562256142153513E-3</v>
      </c>
      <c r="G6502" s="3" t="str">
        <f>VLOOKUP(Table3[[#This Row],[PRODUCT ID]],Table1[[PRODUCT]:[SELLING PRICE]],1,FALSE)</f>
        <v>Product207</v>
      </c>
      <c r="H6502" s="3" t="str">
        <f>VLOOKUP(Table3[[#This Row],[PRODUCT ID]],Table1[[PRODUCT]:[SELLING PRICE]],2,FALSE)</f>
        <v>Category5</v>
      </c>
      <c r="I6502" s="3" t="str">
        <f>VLOOKUP(Table3[[#This Row],[PRODUCT ID]],Table1[[PRODUCT]:[SELLING PRICE]],3,FALSE)</f>
        <v>No</v>
      </c>
      <c r="J6502" s="16">
        <f ca="1">VLOOKUP(Table3[[#This Row],[PRODUCT ID]],Table1[[PRODUCT]:[SELLING PRICE]],4,FALSE)</f>
        <v>116</v>
      </c>
      <c r="K6502" s="16">
        <f ca="1">VLOOKUP(Table3[[#This Row],[PRODUCT ID]],Table1[[PRODUCT]:[SELLING PRICE]],5,FALSE)</f>
        <v>269.92092612231124</v>
      </c>
      <c r="L6502" s="16">
        <f ca="1">J6502*Table3[[#This Row],[QUANTITY]]</f>
        <v>812</v>
      </c>
      <c r="M6502" s="16">
        <f ca="1">K6502*Table3[[#This Row],[QUANTITY]]*(1-Table3[[#This Row],[DISCOUNT %]])</f>
        <v>1874.4136203525891</v>
      </c>
      <c r="N6502" s="3">
        <f>DAY(Table3[[#This Row],[DATE]])</f>
        <v>19</v>
      </c>
      <c r="O6502" s="3" t="str">
        <f>TEXT(Table3[[#This Row],[DATE]],"mmm")</f>
        <v>Oct</v>
      </c>
      <c r="P6502" s="3">
        <f>YEAR(Table3[[#This Row],[DATE]])</f>
        <v>2038</v>
      </c>
    </row>
    <row r="6503" spans="1:16" x14ac:dyDescent="0.3">
      <c r="A6503" s="6">
        <v>50698</v>
      </c>
      <c r="B6503" s="7" t="s">
        <v>1260</v>
      </c>
      <c r="C6503" s="9">
        <f t="shared" ca="1" si="202"/>
        <v>1</v>
      </c>
      <c r="D6503" s="9" t="s">
        <v>2115</v>
      </c>
      <c r="E6503" s="9" t="s">
        <v>2116</v>
      </c>
      <c r="F6503" s="10">
        <f t="shared" ca="1" si="203"/>
        <v>4.7812168032809722E-2</v>
      </c>
      <c r="G6503" s="3" t="str">
        <f>VLOOKUP(Table3[[#This Row],[PRODUCT ID]],Table1[[PRODUCT]:[SELLING PRICE]],1,FALSE)</f>
        <v>Product208</v>
      </c>
      <c r="H6503" s="3" t="str">
        <f>VLOOKUP(Table3[[#This Row],[PRODUCT ID]],Table1[[PRODUCT]:[SELLING PRICE]],2,FALSE)</f>
        <v>Category1</v>
      </c>
      <c r="I6503" s="3" t="str">
        <f>VLOOKUP(Table3[[#This Row],[PRODUCT ID]],Table1[[PRODUCT]:[SELLING PRICE]],3,FALSE)</f>
        <v>Ft</v>
      </c>
      <c r="J6503" s="16">
        <f ca="1">VLOOKUP(Table3[[#This Row],[PRODUCT ID]],Table1[[PRODUCT]:[SELLING PRICE]],4,FALSE)</f>
        <v>90</v>
      </c>
      <c r="K6503" s="16">
        <f ca="1">VLOOKUP(Table3[[#This Row],[PRODUCT ID]],Table1[[PRODUCT]:[SELLING PRICE]],5,FALSE)</f>
        <v>135.67081675290174</v>
      </c>
      <c r="L6503" s="16">
        <f ca="1">J6503*Table3[[#This Row],[QUANTITY]]</f>
        <v>90</v>
      </c>
      <c r="M6503" s="16">
        <f ca="1">K6503*Table3[[#This Row],[QUANTITY]]*(1-Table3[[#This Row],[DISCOUNT %]])</f>
        <v>129.18410086516346</v>
      </c>
      <c r="N6503" s="3">
        <f>DAY(Table3[[#This Row],[DATE]])</f>
        <v>20</v>
      </c>
      <c r="O6503" s="3" t="str">
        <f>TEXT(Table3[[#This Row],[DATE]],"mmm")</f>
        <v>Oct</v>
      </c>
      <c r="P6503" s="3">
        <f>YEAR(Table3[[#This Row],[DATE]])</f>
        <v>2038</v>
      </c>
    </row>
    <row r="6504" spans="1:16" x14ac:dyDescent="0.3">
      <c r="A6504" s="6">
        <v>50699</v>
      </c>
      <c r="B6504" s="7" t="s">
        <v>1261</v>
      </c>
      <c r="C6504" s="9">
        <f t="shared" ca="1" si="202"/>
        <v>6</v>
      </c>
      <c r="D6504" s="9" t="s">
        <v>2116</v>
      </c>
      <c r="E6504" s="9" t="s">
        <v>2116</v>
      </c>
      <c r="F6504" s="10">
        <f t="shared" ca="1" si="203"/>
        <v>4.1587996065312717E-3</v>
      </c>
      <c r="G6504" s="3" t="str">
        <f>VLOOKUP(Table3[[#This Row],[PRODUCT ID]],Table1[[PRODUCT]:[SELLING PRICE]],1,FALSE)</f>
        <v>Product209</v>
      </c>
      <c r="H6504" s="3" t="str">
        <f>VLOOKUP(Table3[[#This Row],[PRODUCT ID]],Table1[[PRODUCT]:[SELLING PRICE]],2,FALSE)</f>
        <v>Category2</v>
      </c>
      <c r="I6504" s="3" t="str">
        <f>VLOOKUP(Table3[[#This Row],[PRODUCT ID]],Table1[[PRODUCT]:[SELLING PRICE]],3,FALSE)</f>
        <v>No</v>
      </c>
      <c r="J6504" s="16">
        <f ca="1">VLOOKUP(Table3[[#This Row],[PRODUCT ID]],Table1[[PRODUCT]:[SELLING PRICE]],4,FALSE)</f>
        <v>239</v>
      </c>
      <c r="K6504" s="16">
        <f ca="1">VLOOKUP(Table3[[#This Row],[PRODUCT ID]],Table1[[PRODUCT]:[SELLING PRICE]],5,FALSE)</f>
        <v>267.52871627874873</v>
      </c>
      <c r="L6504" s="16">
        <f ca="1">J6504*Table3[[#This Row],[QUANTITY]]</f>
        <v>1434</v>
      </c>
      <c r="M6504" s="16">
        <f ca="1">K6504*Table3[[#This Row],[QUANTITY]]*(1-Table3[[#This Row],[DISCOUNT %]])</f>
        <v>1598.4967077525168</v>
      </c>
      <c r="N6504" s="3">
        <f>DAY(Table3[[#This Row],[DATE]])</f>
        <v>21</v>
      </c>
      <c r="O6504" s="3" t="str">
        <f>TEXT(Table3[[#This Row],[DATE]],"mmm")</f>
        <v>Oct</v>
      </c>
      <c r="P6504" s="3">
        <f>YEAR(Table3[[#This Row],[DATE]])</f>
        <v>2038</v>
      </c>
    </row>
    <row r="6505" spans="1:16" x14ac:dyDescent="0.3">
      <c r="A6505" s="6">
        <v>50700</v>
      </c>
      <c r="B6505" s="7" t="s">
        <v>1262</v>
      </c>
      <c r="C6505" s="9">
        <f t="shared" ca="1" si="202"/>
        <v>3</v>
      </c>
      <c r="D6505" s="9" t="s">
        <v>2116</v>
      </c>
      <c r="E6505" s="9" t="s">
        <v>2116</v>
      </c>
      <c r="F6505" s="10">
        <f t="shared" ca="1" si="203"/>
        <v>6.1010171040290721E-3</v>
      </c>
      <c r="G6505" s="3" t="str">
        <f>VLOOKUP(Table3[[#This Row],[PRODUCT ID]],Table1[[PRODUCT]:[SELLING PRICE]],1,FALSE)</f>
        <v>Product210</v>
      </c>
      <c r="H6505" s="3" t="str">
        <f>VLOOKUP(Table3[[#This Row],[PRODUCT ID]],Table1[[PRODUCT]:[SELLING PRICE]],2,FALSE)</f>
        <v>Category3</v>
      </c>
      <c r="I6505" s="3" t="str">
        <f>VLOOKUP(Table3[[#This Row],[PRODUCT ID]],Table1[[PRODUCT]:[SELLING PRICE]],3,FALSE)</f>
        <v>Kg</v>
      </c>
      <c r="J6505" s="16">
        <f ca="1">VLOOKUP(Table3[[#This Row],[PRODUCT ID]],Table1[[PRODUCT]:[SELLING PRICE]],4,FALSE)</f>
        <v>180</v>
      </c>
      <c r="K6505" s="16">
        <f ca="1">VLOOKUP(Table3[[#This Row],[PRODUCT ID]],Table1[[PRODUCT]:[SELLING PRICE]],5,FALSE)</f>
        <v>265.37581418255377</v>
      </c>
      <c r="L6505" s="16">
        <f ca="1">J6505*Table3[[#This Row],[QUANTITY]]</f>
        <v>540</v>
      </c>
      <c r="M6505" s="16">
        <f ca="1">K6505*Table3[[#This Row],[QUANTITY]]*(1-Table3[[#This Row],[DISCOUNT %]])</f>
        <v>791.27025540369107</v>
      </c>
      <c r="N6505" s="3">
        <f>DAY(Table3[[#This Row],[DATE]])</f>
        <v>22</v>
      </c>
      <c r="O6505" s="3" t="str">
        <f>TEXT(Table3[[#This Row],[DATE]],"mmm")</f>
        <v>Oct</v>
      </c>
      <c r="P6505" s="3">
        <f>YEAR(Table3[[#This Row],[DATE]])</f>
        <v>2038</v>
      </c>
    </row>
    <row r="6506" spans="1:16" x14ac:dyDescent="0.3">
      <c r="A6506" s="6">
        <v>50701</v>
      </c>
      <c r="B6506" s="7" t="s">
        <v>1263</v>
      </c>
      <c r="C6506" s="9">
        <f t="shared" ca="1" si="202"/>
        <v>3</v>
      </c>
      <c r="D6506" s="9" t="s">
        <v>2116</v>
      </c>
      <c r="E6506" s="9" t="s">
        <v>2116</v>
      </c>
      <c r="F6506" s="10">
        <f t="shared" ca="1" si="203"/>
        <v>7.5782731255798269E-3</v>
      </c>
      <c r="G6506" s="3" t="str">
        <f>VLOOKUP(Table3[[#This Row],[PRODUCT ID]],Table1[[PRODUCT]:[SELLING PRICE]],1,FALSE)</f>
        <v>Product211</v>
      </c>
      <c r="H6506" s="3" t="str">
        <f>VLOOKUP(Table3[[#This Row],[PRODUCT ID]],Table1[[PRODUCT]:[SELLING PRICE]],2,FALSE)</f>
        <v>Category4</v>
      </c>
      <c r="I6506" s="3" t="str">
        <f>VLOOKUP(Table3[[#This Row],[PRODUCT ID]],Table1[[PRODUCT]:[SELLING PRICE]],3,FALSE)</f>
        <v>Kg</v>
      </c>
      <c r="J6506" s="16">
        <f ca="1">VLOOKUP(Table3[[#This Row],[PRODUCT ID]],Table1[[PRODUCT]:[SELLING PRICE]],4,FALSE)</f>
        <v>157</v>
      </c>
      <c r="K6506" s="16">
        <f ca="1">VLOOKUP(Table3[[#This Row],[PRODUCT ID]],Table1[[PRODUCT]:[SELLING PRICE]],5,FALSE)</f>
        <v>143.98451442231595</v>
      </c>
      <c r="L6506" s="16">
        <f ca="1">J6506*Table3[[#This Row],[QUANTITY]]</f>
        <v>471</v>
      </c>
      <c r="M6506" s="16">
        <f ca="1">K6506*Table3[[#This Row],[QUANTITY]]*(1-Table3[[#This Row],[DISCOUNT %]])</f>
        <v>428.68008133850896</v>
      </c>
      <c r="N6506" s="3">
        <f>DAY(Table3[[#This Row],[DATE]])</f>
        <v>23</v>
      </c>
      <c r="O6506" s="3" t="str">
        <f>TEXT(Table3[[#This Row],[DATE]],"mmm")</f>
        <v>Oct</v>
      </c>
      <c r="P6506" s="3">
        <f>YEAR(Table3[[#This Row],[DATE]])</f>
        <v>2038</v>
      </c>
    </row>
    <row r="6507" spans="1:16" x14ac:dyDescent="0.3">
      <c r="A6507" s="6">
        <v>50702</v>
      </c>
      <c r="B6507" s="7" t="s">
        <v>1264</v>
      </c>
      <c r="C6507" s="9">
        <f t="shared" ca="1" si="202"/>
        <v>14</v>
      </c>
      <c r="D6507" s="9" t="s">
        <v>2115</v>
      </c>
      <c r="E6507" s="9" t="s">
        <v>2116</v>
      </c>
      <c r="F6507" s="10">
        <f t="shared" ca="1" si="203"/>
        <v>6.2353286244970253E-2</v>
      </c>
      <c r="G6507" s="3" t="str">
        <f>VLOOKUP(Table3[[#This Row],[PRODUCT ID]],Table1[[PRODUCT]:[SELLING PRICE]],1,FALSE)</f>
        <v>Product212</v>
      </c>
      <c r="H6507" s="3" t="str">
        <f>VLOOKUP(Table3[[#This Row],[PRODUCT ID]],Table1[[PRODUCT]:[SELLING PRICE]],2,FALSE)</f>
        <v>Category5</v>
      </c>
      <c r="I6507" s="3" t="str">
        <f>VLOOKUP(Table3[[#This Row],[PRODUCT ID]],Table1[[PRODUCT]:[SELLING PRICE]],3,FALSE)</f>
        <v>Lt</v>
      </c>
      <c r="J6507" s="16">
        <f ca="1">VLOOKUP(Table3[[#This Row],[PRODUCT ID]],Table1[[PRODUCT]:[SELLING PRICE]],4,FALSE)</f>
        <v>198</v>
      </c>
      <c r="K6507" s="16">
        <f ca="1">VLOOKUP(Table3[[#This Row],[PRODUCT ID]],Table1[[PRODUCT]:[SELLING PRICE]],5,FALSE)</f>
        <v>210.91999536522889</v>
      </c>
      <c r="L6507" s="16">
        <f ca="1">J6507*Table3[[#This Row],[QUANTITY]]</f>
        <v>2772</v>
      </c>
      <c r="M6507" s="16">
        <f ca="1">K6507*Table3[[#This Row],[QUANTITY]]*(1-Table3[[#This Row],[DISCOUNT %]])</f>
        <v>2768.7581672720612</v>
      </c>
      <c r="N6507" s="3">
        <f>DAY(Table3[[#This Row],[DATE]])</f>
        <v>24</v>
      </c>
      <c r="O6507" s="3" t="str">
        <f>TEXT(Table3[[#This Row],[DATE]],"mmm")</f>
        <v>Oct</v>
      </c>
      <c r="P6507" s="3">
        <f>YEAR(Table3[[#This Row],[DATE]])</f>
        <v>2038</v>
      </c>
    </row>
    <row r="6508" spans="1:16" x14ac:dyDescent="0.3">
      <c r="A6508" s="6">
        <v>50703</v>
      </c>
      <c r="B6508" s="7" t="s">
        <v>1265</v>
      </c>
      <c r="C6508" s="9">
        <f t="shared" ca="1" si="202"/>
        <v>8</v>
      </c>
      <c r="D6508" s="9" t="s">
        <v>2117</v>
      </c>
      <c r="E6508" s="9" t="s">
        <v>2118</v>
      </c>
      <c r="F6508" s="10">
        <f t="shared" ca="1" si="203"/>
        <v>7.8638043166907978E-2</v>
      </c>
      <c r="G6508" s="3" t="str">
        <f>VLOOKUP(Table3[[#This Row],[PRODUCT ID]],Table1[[PRODUCT]:[SELLING PRICE]],1,FALSE)</f>
        <v>Product213</v>
      </c>
      <c r="H6508" s="3" t="str">
        <f>VLOOKUP(Table3[[#This Row],[PRODUCT ID]],Table1[[PRODUCT]:[SELLING PRICE]],2,FALSE)</f>
        <v>Category1</v>
      </c>
      <c r="I6508" s="3" t="str">
        <f>VLOOKUP(Table3[[#This Row],[PRODUCT ID]],Table1[[PRODUCT]:[SELLING PRICE]],3,FALSE)</f>
        <v>Kg</v>
      </c>
      <c r="J6508" s="16">
        <f ca="1">VLOOKUP(Table3[[#This Row],[PRODUCT ID]],Table1[[PRODUCT]:[SELLING PRICE]],4,FALSE)</f>
        <v>12</v>
      </c>
      <c r="K6508" s="16">
        <f ca="1">VLOOKUP(Table3[[#This Row],[PRODUCT ID]],Table1[[PRODUCT]:[SELLING PRICE]],5,FALSE)</f>
        <v>186.11881122382229</v>
      </c>
      <c r="L6508" s="16">
        <f ca="1">J6508*Table3[[#This Row],[QUANTITY]]</f>
        <v>96</v>
      </c>
      <c r="M6508" s="16">
        <f ca="1">K6508*Table3[[#This Row],[QUANTITY]]*(1-Table3[[#This Row],[DISCOUNT %]])</f>
        <v>1371.8623369010379</v>
      </c>
      <c r="N6508" s="3">
        <f>DAY(Table3[[#This Row],[DATE]])</f>
        <v>25</v>
      </c>
      <c r="O6508" s="3" t="str">
        <f>TEXT(Table3[[#This Row],[DATE]],"mmm")</f>
        <v>Oct</v>
      </c>
      <c r="P6508" s="3">
        <f>YEAR(Table3[[#This Row],[DATE]])</f>
        <v>2038</v>
      </c>
    </row>
    <row r="6509" spans="1:16" x14ac:dyDescent="0.3">
      <c r="A6509" s="6">
        <v>50704</v>
      </c>
      <c r="B6509" s="7" t="s">
        <v>1266</v>
      </c>
      <c r="C6509" s="9">
        <f t="shared" ca="1" si="202"/>
        <v>13</v>
      </c>
      <c r="D6509" s="9" t="s">
        <v>2117</v>
      </c>
      <c r="E6509" s="9" t="s">
        <v>2118</v>
      </c>
      <c r="F6509" s="10">
        <f t="shared" ca="1" si="203"/>
        <v>5.5295411455086214E-3</v>
      </c>
      <c r="G6509" s="3" t="str">
        <f>VLOOKUP(Table3[[#This Row],[PRODUCT ID]],Table1[[PRODUCT]:[SELLING PRICE]],1,FALSE)</f>
        <v>Product214</v>
      </c>
      <c r="H6509" s="3" t="str">
        <f>VLOOKUP(Table3[[#This Row],[PRODUCT ID]],Table1[[PRODUCT]:[SELLING PRICE]],2,FALSE)</f>
        <v>Category2</v>
      </c>
      <c r="I6509" s="3" t="str">
        <f>VLOOKUP(Table3[[#This Row],[PRODUCT ID]],Table1[[PRODUCT]:[SELLING PRICE]],3,FALSE)</f>
        <v>Lt</v>
      </c>
      <c r="J6509" s="16">
        <f ca="1">VLOOKUP(Table3[[#This Row],[PRODUCT ID]],Table1[[PRODUCT]:[SELLING PRICE]],4,FALSE)</f>
        <v>71</v>
      </c>
      <c r="K6509" s="16">
        <f ca="1">VLOOKUP(Table3[[#This Row],[PRODUCT ID]],Table1[[PRODUCT]:[SELLING PRICE]],5,FALSE)</f>
        <v>45.713468138494527</v>
      </c>
      <c r="L6509" s="16">
        <f ca="1">J6509*Table3[[#This Row],[QUANTITY]]</f>
        <v>923</v>
      </c>
      <c r="M6509" s="16">
        <f ca="1">K6509*Table3[[#This Row],[QUANTITY]]*(1-Table3[[#This Row],[DISCOUNT %]])</f>
        <v>590.98901726174472</v>
      </c>
      <c r="N6509" s="3">
        <f>DAY(Table3[[#This Row],[DATE]])</f>
        <v>26</v>
      </c>
      <c r="O6509" s="3" t="str">
        <f>TEXT(Table3[[#This Row],[DATE]],"mmm")</f>
        <v>Oct</v>
      </c>
      <c r="P6509" s="3">
        <f>YEAR(Table3[[#This Row],[DATE]])</f>
        <v>2038</v>
      </c>
    </row>
    <row r="6510" spans="1:16" x14ac:dyDescent="0.3">
      <c r="A6510" s="6">
        <v>50705</v>
      </c>
      <c r="B6510" s="7" t="s">
        <v>1267</v>
      </c>
      <c r="C6510" s="9">
        <f t="shared" ca="1" si="202"/>
        <v>1</v>
      </c>
      <c r="D6510" s="9" t="s">
        <v>2116</v>
      </c>
      <c r="E6510" s="9" t="s">
        <v>2116</v>
      </c>
      <c r="F6510" s="10">
        <f t="shared" ca="1" si="203"/>
        <v>2.8346925588062402E-3</v>
      </c>
      <c r="G6510" s="3" t="str">
        <f>VLOOKUP(Table3[[#This Row],[PRODUCT ID]],Table1[[PRODUCT]:[SELLING PRICE]],1,FALSE)</f>
        <v>Product215</v>
      </c>
      <c r="H6510" s="3" t="str">
        <f>VLOOKUP(Table3[[#This Row],[PRODUCT ID]],Table1[[PRODUCT]:[SELLING PRICE]],2,FALSE)</f>
        <v>Category3</v>
      </c>
      <c r="I6510" s="3" t="str">
        <f>VLOOKUP(Table3[[#This Row],[PRODUCT ID]],Table1[[PRODUCT]:[SELLING PRICE]],3,FALSE)</f>
        <v>Ft</v>
      </c>
      <c r="J6510" s="16">
        <f ca="1">VLOOKUP(Table3[[#This Row],[PRODUCT ID]],Table1[[PRODUCT]:[SELLING PRICE]],4,FALSE)</f>
        <v>54</v>
      </c>
      <c r="K6510" s="16">
        <f ca="1">VLOOKUP(Table3[[#This Row],[PRODUCT ID]],Table1[[PRODUCT]:[SELLING PRICE]],5,FALSE)</f>
        <v>95.158221575081654</v>
      </c>
      <c r="L6510" s="16">
        <f ca="1">J6510*Table3[[#This Row],[QUANTITY]]</f>
        <v>54</v>
      </c>
      <c r="M6510" s="16">
        <f ca="1">K6510*Table3[[#This Row],[QUANTITY]]*(1-Table3[[#This Row],[DISCOUNT %]])</f>
        <v>94.888477272473537</v>
      </c>
      <c r="N6510" s="3">
        <f>DAY(Table3[[#This Row],[DATE]])</f>
        <v>27</v>
      </c>
      <c r="O6510" s="3" t="str">
        <f>TEXT(Table3[[#This Row],[DATE]],"mmm")</f>
        <v>Oct</v>
      </c>
      <c r="P6510" s="3">
        <f>YEAR(Table3[[#This Row],[DATE]])</f>
        <v>2038</v>
      </c>
    </row>
    <row r="6511" spans="1:16" x14ac:dyDescent="0.3">
      <c r="A6511" s="6">
        <v>50706</v>
      </c>
      <c r="B6511" s="7" t="s">
        <v>1268</v>
      </c>
      <c r="C6511" s="9">
        <f t="shared" ca="1" si="202"/>
        <v>14</v>
      </c>
      <c r="D6511" s="9" t="s">
        <v>2116</v>
      </c>
      <c r="E6511" s="9" t="s">
        <v>2116</v>
      </c>
      <c r="F6511" s="10">
        <f t="shared" ca="1" si="203"/>
        <v>2.8497157833455355E-2</v>
      </c>
      <c r="G6511" s="3" t="str">
        <f>VLOOKUP(Table3[[#This Row],[PRODUCT ID]],Table1[[PRODUCT]:[SELLING PRICE]],1,FALSE)</f>
        <v>Product216</v>
      </c>
      <c r="H6511" s="3" t="str">
        <f>VLOOKUP(Table3[[#This Row],[PRODUCT ID]],Table1[[PRODUCT]:[SELLING PRICE]],2,FALSE)</f>
        <v>Category4</v>
      </c>
      <c r="I6511" s="3" t="str">
        <f>VLOOKUP(Table3[[#This Row],[PRODUCT ID]],Table1[[PRODUCT]:[SELLING PRICE]],3,FALSE)</f>
        <v>Kg</v>
      </c>
      <c r="J6511" s="16">
        <f ca="1">VLOOKUP(Table3[[#This Row],[PRODUCT ID]],Table1[[PRODUCT]:[SELLING PRICE]],4,FALSE)</f>
        <v>141</v>
      </c>
      <c r="K6511" s="16">
        <f ca="1">VLOOKUP(Table3[[#This Row],[PRODUCT ID]],Table1[[PRODUCT]:[SELLING PRICE]],5,FALSE)</f>
        <v>174.56517360104871</v>
      </c>
      <c r="L6511" s="16">
        <f ca="1">J6511*Table3[[#This Row],[QUANTITY]]</f>
        <v>1974</v>
      </c>
      <c r="M6511" s="16">
        <f ca="1">K6511*Table3[[#This Row],[QUANTITY]]*(1-Table3[[#This Row],[DISCOUNT %]])</f>
        <v>2374.2678721540115</v>
      </c>
      <c r="N6511" s="3">
        <f>DAY(Table3[[#This Row],[DATE]])</f>
        <v>28</v>
      </c>
      <c r="O6511" s="3" t="str">
        <f>TEXT(Table3[[#This Row],[DATE]],"mmm")</f>
        <v>Oct</v>
      </c>
      <c r="P6511" s="3">
        <f>YEAR(Table3[[#This Row],[DATE]])</f>
        <v>2038</v>
      </c>
    </row>
    <row r="6512" spans="1:16" x14ac:dyDescent="0.3">
      <c r="A6512" s="6">
        <v>50707</v>
      </c>
      <c r="B6512" s="7" t="s">
        <v>1269</v>
      </c>
      <c r="C6512" s="9">
        <f t="shared" ca="1" si="202"/>
        <v>10</v>
      </c>
      <c r="D6512" s="9" t="s">
        <v>2116</v>
      </c>
      <c r="E6512" s="9" t="s">
        <v>2116</v>
      </c>
      <c r="F6512" s="10">
        <f t="shared" ca="1" si="203"/>
        <v>4.9539053193801169E-2</v>
      </c>
      <c r="G6512" s="3" t="str">
        <f>VLOOKUP(Table3[[#This Row],[PRODUCT ID]],Table1[[PRODUCT]:[SELLING PRICE]],1,FALSE)</f>
        <v>Product217</v>
      </c>
      <c r="H6512" s="3" t="str">
        <f>VLOOKUP(Table3[[#This Row],[PRODUCT ID]],Table1[[PRODUCT]:[SELLING PRICE]],2,FALSE)</f>
        <v>Category1</v>
      </c>
      <c r="I6512" s="3" t="str">
        <f>VLOOKUP(Table3[[#This Row],[PRODUCT ID]],Table1[[PRODUCT]:[SELLING PRICE]],3,FALSE)</f>
        <v>No</v>
      </c>
      <c r="J6512" s="16">
        <f ca="1">VLOOKUP(Table3[[#This Row],[PRODUCT ID]],Table1[[PRODUCT]:[SELLING PRICE]],4,FALSE)</f>
        <v>54</v>
      </c>
      <c r="K6512" s="16">
        <f ca="1">VLOOKUP(Table3[[#This Row],[PRODUCT ID]],Table1[[PRODUCT]:[SELLING PRICE]],5,FALSE)</f>
        <v>225.65495511867408</v>
      </c>
      <c r="L6512" s="16">
        <f ca="1">J6512*Table3[[#This Row],[QUANTITY]]</f>
        <v>540</v>
      </c>
      <c r="M6512" s="16">
        <f ca="1">K6512*Table3[[#This Row],[QUANTITY]]*(1-Table3[[#This Row],[DISCOUNT %]])</f>
        <v>2144.7622229360527</v>
      </c>
      <c r="N6512" s="3">
        <f>DAY(Table3[[#This Row],[DATE]])</f>
        <v>29</v>
      </c>
      <c r="O6512" s="3" t="str">
        <f>TEXT(Table3[[#This Row],[DATE]],"mmm")</f>
        <v>Oct</v>
      </c>
      <c r="P6512" s="3">
        <f>YEAR(Table3[[#This Row],[DATE]])</f>
        <v>2038</v>
      </c>
    </row>
    <row r="6513" spans="1:16" x14ac:dyDescent="0.3">
      <c r="A6513" s="6">
        <v>50708</v>
      </c>
      <c r="B6513" s="7" t="s">
        <v>1270</v>
      </c>
      <c r="C6513" s="9">
        <f t="shared" ca="1" si="202"/>
        <v>13</v>
      </c>
      <c r="D6513" s="9" t="s">
        <v>2116</v>
      </c>
      <c r="E6513" s="9" t="s">
        <v>2116</v>
      </c>
      <c r="F6513" s="10">
        <f t="shared" ca="1" si="203"/>
        <v>6.1659041038169105E-2</v>
      </c>
      <c r="G6513" s="3" t="str">
        <f>VLOOKUP(Table3[[#This Row],[PRODUCT ID]],Table1[[PRODUCT]:[SELLING PRICE]],1,FALSE)</f>
        <v>Product218</v>
      </c>
      <c r="H6513" s="3" t="str">
        <f>VLOOKUP(Table3[[#This Row],[PRODUCT ID]],Table1[[PRODUCT]:[SELLING PRICE]],2,FALSE)</f>
        <v>Category2</v>
      </c>
      <c r="I6513" s="3" t="str">
        <f>VLOOKUP(Table3[[#This Row],[PRODUCT ID]],Table1[[PRODUCT]:[SELLING PRICE]],3,FALSE)</f>
        <v>No</v>
      </c>
      <c r="J6513" s="16">
        <f ca="1">VLOOKUP(Table3[[#This Row],[PRODUCT ID]],Table1[[PRODUCT]:[SELLING PRICE]],4,FALSE)</f>
        <v>83</v>
      </c>
      <c r="K6513" s="16">
        <f ca="1">VLOOKUP(Table3[[#This Row],[PRODUCT ID]],Table1[[PRODUCT]:[SELLING PRICE]],5,FALSE)</f>
        <v>43.32200154446754</v>
      </c>
      <c r="L6513" s="16">
        <f ca="1">J6513*Table3[[#This Row],[QUANTITY]]</f>
        <v>1079</v>
      </c>
      <c r="M6513" s="16">
        <f ca="1">K6513*Table3[[#This Row],[QUANTITY]]*(1-Table3[[#This Row],[DISCOUNT %]])</f>
        <v>528.46051015396074</v>
      </c>
      <c r="N6513" s="3">
        <f>DAY(Table3[[#This Row],[DATE]])</f>
        <v>30</v>
      </c>
      <c r="O6513" s="3" t="str">
        <f>TEXT(Table3[[#This Row],[DATE]],"mmm")</f>
        <v>Oct</v>
      </c>
      <c r="P6513" s="3">
        <f>YEAR(Table3[[#This Row],[DATE]])</f>
        <v>2038</v>
      </c>
    </row>
    <row r="6514" spans="1:16" x14ac:dyDescent="0.3">
      <c r="A6514" s="6">
        <v>50709</v>
      </c>
      <c r="B6514" s="7" t="s">
        <v>1271</v>
      </c>
      <c r="C6514" s="9">
        <f t="shared" ca="1" si="202"/>
        <v>7</v>
      </c>
      <c r="D6514" s="9" t="s">
        <v>2115</v>
      </c>
      <c r="E6514" s="9" t="s">
        <v>2118</v>
      </c>
      <c r="F6514" s="10">
        <f t="shared" ca="1" si="203"/>
        <v>3.1532566226804117E-3</v>
      </c>
      <c r="G6514" s="3" t="str">
        <f>VLOOKUP(Table3[[#This Row],[PRODUCT ID]],Table1[[PRODUCT]:[SELLING PRICE]],1,FALSE)</f>
        <v>Product219</v>
      </c>
      <c r="H6514" s="3" t="str">
        <f>VLOOKUP(Table3[[#This Row],[PRODUCT ID]],Table1[[PRODUCT]:[SELLING PRICE]],2,FALSE)</f>
        <v>Category3</v>
      </c>
      <c r="I6514" s="3" t="str">
        <f>VLOOKUP(Table3[[#This Row],[PRODUCT ID]],Table1[[PRODUCT]:[SELLING PRICE]],3,FALSE)</f>
        <v>Ft</v>
      </c>
      <c r="J6514" s="16">
        <f ca="1">VLOOKUP(Table3[[#This Row],[PRODUCT ID]],Table1[[PRODUCT]:[SELLING PRICE]],4,FALSE)</f>
        <v>140</v>
      </c>
      <c r="K6514" s="16">
        <f ca="1">VLOOKUP(Table3[[#This Row],[PRODUCT ID]],Table1[[PRODUCT]:[SELLING PRICE]],5,FALSE)</f>
        <v>126.60363688810999</v>
      </c>
      <c r="L6514" s="16">
        <f ca="1">J6514*Table3[[#This Row],[QUANTITY]]</f>
        <v>980</v>
      </c>
      <c r="M6514" s="16">
        <f ca="1">K6514*Table3[[#This Row],[QUANTITY]]*(1-Table3[[#This Row],[DISCOUNT %]])</f>
        <v>883.43096192145993</v>
      </c>
      <c r="N6514" s="3">
        <f>DAY(Table3[[#This Row],[DATE]])</f>
        <v>31</v>
      </c>
      <c r="O6514" s="3" t="str">
        <f>TEXT(Table3[[#This Row],[DATE]],"mmm")</f>
        <v>Oct</v>
      </c>
      <c r="P6514" s="3">
        <f>YEAR(Table3[[#This Row],[DATE]])</f>
        <v>2038</v>
      </c>
    </row>
    <row r="6515" spans="1:16" x14ac:dyDescent="0.3">
      <c r="A6515" s="6">
        <v>50710</v>
      </c>
      <c r="B6515" s="7" t="s">
        <v>1272</v>
      </c>
      <c r="C6515" s="9">
        <f t="shared" ca="1" si="202"/>
        <v>14</v>
      </c>
      <c r="D6515" s="9" t="s">
        <v>2116</v>
      </c>
      <c r="E6515" s="9" t="s">
        <v>2116</v>
      </c>
      <c r="F6515" s="10">
        <f t="shared" ca="1" si="203"/>
        <v>8.3445052240045045E-2</v>
      </c>
      <c r="G6515" s="3" t="str">
        <f>VLOOKUP(Table3[[#This Row],[PRODUCT ID]],Table1[[PRODUCT]:[SELLING PRICE]],1,FALSE)</f>
        <v>Product220</v>
      </c>
      <c r="H6515" s="3" t="str">
        <f>VLOOKUP(Table3[[#This Row],[PRODUCT ID]],Table1[[PRODUCT]:[SELLING PRICE]],2,FALSE)</f>
        <v>Category4</v>
      </c>
      <c r="I6515" s="3" t="str">
        <f>VLOOKUP(Table3[[#This Row],[PRODUCT ID]],Table1[[PRODUCT]:[SELLING PRICE]],3,FALSE)</f>
        <v>No</v>
      </c>
      <c r="J6515" s="16">
        <f ca="1">VLOOKUP(Table3[[#This Row],[PRODUCT ID]],Table1[[PRODUCT]:[SELLING PRICE]],4,FALSE)</f>
        <v>11</v>
      </c>
      <c r="K6515" s="16">
        <f ca="1">VLOOKUP(Table3[[#This Row],[PRODUCT ID]],Table1[[PRODUCT]:[SELLING PRICE]],5,FALSE)</f>
        <v>309.47549168455731</v>
      </c>
      <c r="L6515" s="16">
        <f ca="1">J6515*Table3[[#This Row],[QUANTITY]]</f>
        <v>154</v>
      </c>
      <c r="M6515" s="16">
        <f ca="1">K6515*Table3[[#This Row],[QUANTITY]]*(1-Table3[[#This Row],[DISCOUNT %]])</f>
        <v>3971.1181035949612</v>
      </c>
      <c r="N6515" s="3">
        <f>DAY(Table3[[#This Row],[DATE]])</f>
        <v>1</v>
      </c>
      <c r="O6515" s="3" t="str">
        <f>TEXT(Table3[[#This Row],[DATE]],"mmm")</f>
        <v>Nov</v>
      </c>
      <c r="P6515" s="3">
        <f>YEAR(Table3[[#This Row],[DATE]])</f>
        <v>2038</v>
      </c>
    </row>
    <row r="6516" spans="1:16" x14ac:dyDescent="0.3">
      <c r="A6516" s="6">
        <v>50711</v>
      </c>
      <c r="B6516" s="7" t="s">
        <v>1273</v>
      </c>
      <c r="C6516" s="9">
        <f t="shared" ca="1" si="202"/>
        <v>13</v>
      </c>
      <c r="D6516" s="9" t="s">
        <v>2117</v>
      </c>
      <c r="E6516" s="9" t="s">
        <v>2116</v>
      </c>
      <c r="F6516" s="10">
        <f t="shared" ca="1" si="203"/>
        <v>8.027583359028434E-2</v>
      </c>
      <c r="G6516" s="3" t="str">
        <f>VLOOKUP(Table3[[#This Row],[PRODUCT ID]],Table1[[PRODUCT]:[SELLING PRICE]],1,FALSE)</f>
        <v>Product221</v>
      </c>
      <c r="H6516" s="3" t="str">
        <f>VLOOKUP(Table3[[#This Row],[PRODUCT ID]],Table1[[PRODUCT]:[SELLING PRICE]],2,FALSE)</f>
        <v>Category5</v>
      </c>
      <c r="I6516" s="3" t="str">
        <f>VLOOKUP(Table3[[#This Row],[PRODUCT ID]],Table1[[PRODUCT]:[SELLING PRICE]],3,FALSE)</f>
        <v>Kg</v>
      </c>
      <c r="J6516" s="16">
        <f ca="1">VLOOKUP(Table3[[#This Row],[PRODUCT ID]],Table1[[PRODUCT]:[SELLING PRICE]],4,FALSE)</f>
        <v>141</v>
      </c>
      <c r="K6516" s="16">
        <f ca="1">VLOOKUP(Table3[[#This Row],[PRODUCT ID]],Table1[[PRODUCT]:[SELLING PRICE]],5,FALSE)</f>
        <v>266.87152023963733</v>
      </c>
      <c r="L6516" s="16">
        <f ca="1">J6516*Table3[[#This Row],[QUANTITY]]</f>
        <v>1833</v>
      </c>
      <c r="M6516" s="16">
        <f ca="1">K6516*Table3[[#This Row],[QUANTITY]]*(1-Table3[[#This Row],[DISCOUNT %]])</f>
        <v>3190.826424381622</v>
      </c>
      <c r="N6516" s="3">
        <f>DAY(Table3[[#This Row],[DATE]])</f>
        <v>2</v>
      </c>
      <c r="O6516" s="3" t="str">
        <f>TEXT(Table3[[#This Row],[DATE]],"mmm")</f>
        <v>Nov</v>
      </c>
      <c r="P6516" s="3">
        <f>YEAR(Table3[[#This Row],[DATE]])</f>
        <v>2038</v>
      </c>
    </row>
    <row r="6517" spans="1:16" x14ac:dyDescent="0.3">
      <c r="A6517" s="6">
        <v>50712</v>
      </c>
      <c r="B6517" s="7" t="s">
        <v>1274</v>
      </c>
      <c r="C6517" s="9">
        <f t="shared" ca="1" si="202"/>
        <v>5</v>
      </c>
      <c r="D6517" s="9" t="s">
        <v>2115</v>
      </c>
      <c r="E6517" s="9" t="s">
        <v>2116</v>
      </c>
      <c r="F6517" s="10">
        <f t="shared" ca="1" si="203"/>
        <v>4.0094182854717303E-2</v>
      </c>
      <c r="G6517" s="3" t="str">
        <f>VLOOKUP(Table3[[#This Row],[PRODUCT ID]],Table1[[PRODUCT]:[SELLING PRICE]],1,FALSE)</f>
        <v>Product222</v>
      </c>
      <c r="H6517" s="3" t="str">
        <f>VLOOKUP(Table3[[#This Row],[PRODUCT ID]],Table1[[PRODUCT]:[SELLING PRICE]],2,FALSE)</f>
        <v>Category1</v>
      </c>
      <c r="I6517" s="3" t="str">
        <f>VLOOKUP(Table3[[#This Row],[PRODUCT ID]],Table1[[PRODUCT]:[SELLING PRICE]],3,FALSE)</f>
        <v>Kg</v>
      </c>
      <c r="J6517" s="16">
        <f ca="1">VLOOKUP(Table3[[#This Row],[PRODUCT ID]],Table1[[PRODUCT]:[SELLING PRICE]],4,FALSE)</f>
        <v>74</v>
      </c>
      <c r="K6517" s="16">
        <f ca="1">VLOOKUP(Table3[[#This Row],[PRODUCT ID]],Table1[[PRODUCT]:[SELLING PRICE]],5,FALSE)</f>
        <v>310.54109898355648</v>
      </c>
      <c r="L6517" s="16">
        <f ca="1">J6517*Table3[[#This Row],[QUANTITY]]</f>
        <v>370</v>
      </c>
      <c r="M6517" s="16">
        <f ca="1">K6517*Table3[[#This Row],[QUANTITY]]*(1-Table3[[#This Row],[DISCOUNT %]])</f>
        <v>1490.4510368850245</v>
      </c>
      <c r="N6517" s="3">
        <f>DAY(Table3[[#This Row],[DATE]])</f>
        <v>3</v>
      </c>
      <c r="O6517" s="3" t="str">
        <f>TEXT(Table3[[#This Row],[DATE]],"mmm")</f>
        <v>Nov</v>
      </c>
      <c r="P6517" s="3">
        <f>YEAR(Table3[[#This Row],[DATE]])</f>
        <v>2038</v>
      </c>
    </row>
    <row r="6518" spans="1:16" x14ac:dyDescent="0.3">
      <c r="A6518" s="6">
        <v>50713</v>
      </c>
      <c r="B6518" s="7" t="s">
        <v>1275</v>
      </c>
      <c r="C6518" s="9">
        <f t="shared" ca="1" si="202"/>
        <v>8</v>
      </c>
      <c r="D6518" s="9" t="s">
        <v>2115</v>
      </c>
      <c r="E6518" s="9" t="s">
        <v>2116</v>
      </c>
      <c r="F6518" s="10">
        <f t="shared" ca="1" si="203"/>
        <v>6.8099649464874082E-2</v>
      </c>
      <c r="G6518" s="3" t="str">
        <f>VLOOKUP(Table3[[#This Row],[PRODUCT ID]],Table1[[PRODUCT]:[SELLING PRICE]],1,FALSE)</f>
        <v>Product223</v>
      </c>
      <c r="H6518" s="3" t="str">
        <f>VLOOKUP(Table3[[#This Row],[PRODUCT ID]],Table1[[PRODUCT]:[SELLING PRICE]],2,FALSE)</f>
        <v>Category2</v>
      </c>
      <c r="I6518" s="3" t="str">
        <f>VLOOKUP(Table3[[#This Row],[PRODUCT ID]],Table1[[PRODUCT]:[SELLING PRICE]],3,FALSE)</f>
        <v>Lt</v>
      </c>
      <c r="J6518" s="16">
        <f ca="1">VLOOKUP(Table3[[#This Row],[PRODUCT ID]],Table1[[PRODUCT]:[SELLING PRICE]],4,FALSE)</f>
        <v>30</v>
      </c>
      <c r="K6518" s="16">
        <f ca="1">VLOOKUP(Table3[[#This Row],[PRODUCT ID]],Table1[[PRODUCT]:[SELLING PRICE]],5,FALSE)</f>
        <v>291.1654338204296</v>
      </c>
      <c r="L6518" s="16">
        <f ca="1">J6518*Table3[[#This Row],[QUANTITY]]</f>
        <v>240</v>
      </c>
      <c r="M6518" s="16">
        <f ca="1">K6518*Table3[[#This Row],[QUANTITY]]*(1-Table3[[#This Row],[DISCOUNT %]])</f>
        <v>2170.6973587277625</v>
      </c>
      <c r="N6518" s="3">
        <f>DAY(Table3[[#This Row],[DATE]])</f>
        <v>4</v>
      </c>
      <c r="O6518" s="3" t="str">
        <f>TEXT(Table3[[#This Row],[DATE]],"mmm")</f>
        <v>Nov</v>
      </c>
      <c r="P6518" s="3">
        <f>YEAR(Table3[[#This Row],[DATE]])</f>
        <v>2038</v>
      </c>
    </row>
    <row r="6519" spans="1:16" x14ac:dyDescent="0.3">
      <c r="A6519" s="6">
        <v>50714</v>
      </c>
      <c r="B6519" s="7" t="s">
        <v>1276</v>
      </c>
      <c r="C6519" s="9">
        <f t="shared" ca="1" si="202"/>
        <v>7</v>
      </c>
      <c r="D6519" s="9" t="s">
        <v>2115</v>
      </c>
      <c r="E6519" s="9" t="s">
        <v>2116</v>
      </c>
      <c r="F6519" s="10">
        <f t="shared" ca="1" si="203"/>
        <v>3.702710845170331E-2</v>
      </c>
      <c r="G6519" s="3" t="str">
        <f>VLOOKUP(Table3[[#This Row],[PRODUCT ID]],Table1[[PRODUCT]:[SELLING PRICE]],1,FALSE)</f>
        <v>Product224</v>
      </c>
      <c r="H6519" s="3" t="str">
        <f>VLOOKUP(Table3[[#This Row],[PRODUCT ID]],Table1[[PRODUCT]:[SELLING PRICE]],2,FALSE)</f>
        <v>Category3</v>
      </c>
      <c r="I6519" s="3" t="str">
        <f>VLOOKUP(Table3[[#This Row],[PRODUCT ID]],Table1[[PRODUCT]:[SELLING PRICE]],3,FALSE)</f>
        <v>Kg</v>
      </c>
      <c r="J6519" s="16">
        <f ca="1">VLOOKUP(Table3[[#This Row],[PRODUCT ID]],Table1[[PRODUCT]:[SELLING PRICE]],4,FALSE)</f>
        <v>158</v>
      </c>
      <c r="K6519" s="16">
        <f ca="1">VLOOKUP(Table3[[#This Row],[PRODUCT ID]],Table1[[PRODUCT]:[SELLING PRICE]],5,FALSE)</f>
        <v>127.67410613315008</v>
      </c>
      <c r="L6519" s="16">
        <f ca="1">J6519*Table3[[#This Row],[QUANTITY]]</f>
        <v>1106</v>
      </c>
      <c r="M6519" s="16">
        <f ca="1">K6519*Table3[[#This Row],[QUANTITY]]*(1-Table3[[#This Row],[DISCOUNT %]])</f>
        <v>860.62692211218553</v>
      </c>
      <c r="N6519" s="3">
        <f>DAY(Table3[[#This Row],[DATE]])</f>
        <v>5</v>
      </c>
      <c r="O6519" s="3" t="str">
        <f>TEXT(Table3[[#This Row],[DATE]],"mmm")</f>
        <v>Nov</v>
      </c>
      <c r="P6519" s="3">
        <f>YEAR(Table3[[#This Row],[DATE]])</f>
        <v>2038</v>
      </c>
    </row>
    <row r="6520" spans="1:16" x14ac:dyDescent="0.3">
      <c r="A6520" s="6">
        <v>50715</v>
      </c>
      <c r="B6520" s="7" t="s">
        <v>1277</v>
      </c>
      <c r="C6520" s="9">
        <f t="shared" ca="1" si="202"/>
        <v>3</v>
      </c>
      <c r="D6520" s="9" t="s">
        <v>2116</v>
      </c>
      <c r="E6520" s="9" t="s">
        <v>2118</v>
      </c>
      <c r="F6520" s="10">
        <f t="shared" ca="1" si="203"/>
        <v>4.9634005018999741E-2</v>
      </c>
      <c r="G6520" s="3" t="str">
        <f>VLOOKUP(Table3[[#This Row],[PRODUCT ID]],Table1[[PRODUCT]:[SELLING PRICE]],1,FALSE)</f>
        <v>Product225</v>
      </c>
      <c r="H6520" s="3" t="str">
        <f>VLOOKUP(Table3[[#This Row],[PRODUCT ID]],Table1[[PRODUCT]:[SELLING PRICE]],2,FALSE)</f>
        <v>Category4</v>
      </c>
      <c r="I6520" s="3" t="str">
        <f>VLOOKUP(Table3[[#This Row],[PRODUCT ID]],Table1[[PRODUCT]:[SELLING PRICE]],3,FALSE)</f>
        <v>Lt</v>
      </c>
      <c r="J6520" s="16">
        <f ca="1">VLOOKUP(Table3[[#This Row],[PRODUCT ID]],Table1[[PRODUCT]:[SELLING PRICE]],4,FALSE)</f>
        <v>129</v>
      </c>
      <c r="K6520" s="16">
        <f ca="1">VLOOKUP(Table3[[#This Row],[PRODUCT ID]],Table1[[PRODUCT]:[SELLING PRICE]],5,FALSE)</f>
        <v>151.88719477209793</v>
      </c>
      <c r="L6520" s="16">
        <f ca="1">J6520*Table3[[#This Row],[QUANTITY]]</f>
        <v>387</v>
      </c>
      <c r="M6520" s="16">
        <f ca="1">K6520*Table3[[#This Row],[QUANTITY]]*(1-Table3[[#This Row],[DISCOUNT %]])</f>
        <v>433.04527495337351</v>
      </c>
      <c r="N6520" s="3">
        <f>DAY(Table3[[#This Row],[DATE]])</f>
        <v>6</v>
      </c>
      <c r="O6520" s="3" t="str">
        <f>TEXT(Table3[[#This Row],[DATE]],"mmm")</f>
        <v>Nov</v>
      </c>
      <c r="P6520" s="3">
        <f>YEAR(Table3[[#This Row],[DATE]])</f>
        <v>2038</v>
      </c>
    </row>
    <row r="6521" spans="1:16" x14ac:dyDescent="0.3">
      <c r="A6521" s="6">
        <v>50716</v>
      </c>
      <c r="B6521" s="7" t="s">
        <v>1278</v>
      </c>
      <c r="C6521" s="9">
        <f t="shared" ca="1" si="202"/>
        <v>11</v>
      </c>
      <c r="D6521" s="9" t="s">
        <v>2116</v>
      </c>
      <c r="E6521" s="9" t="s">
        <v>2118</v>
      </c>
      <c r="F6521" s="10">
        <f t="shared" ca="1" si="203"/>
        <v>8.0221222526496994E-2</v>
      </c>
      <c r="G6521" s="3" t="str">
        <f>VLOOKUP(Table3[[#This Row],[PRODUCT ID]],Table1[[PRODUCT]:[SELLING PRICE]],1,FALSE)</f>
        <v>Product226</v>
      </c>
      <c r="H6521" s="3" t="str">
        <f>VLOOKUP(Table3[[#This Row],[PRODUCT ID]],Table1[[PRODUCT]:[SELLING PRICE]],2,FALSE)</f>
        <v>Category5</v>
      </c>
      <c r="I6521" s="3" t="str">
        <f>VLOOKUP(Table3[[#This Row],[PRODUCT ID]],Table1[[PRODUCT]:[SELLING PRICE]],3,FALSE)</f>
        <v>Ft</v>
      </c>
      <c r="J6521" s="16">
        <f ca="1">VLOOKUP(Table3[[#This Row],[PRODUCT ID]],Table1[[PRODUCT]:[SELLING PRICE]],4,FALSE)</f>
        <v>105</v>
      </c>
      <c r="K6521" s="16">
        <f ca="1">VLOOKUP(Table3[[#This Row],[PRODUCT ID]],Table1[[PRODUCT]:[SELLING PRICE]],5,FALSE)</f>
        <v>82.598822938490301</v>
      </c>
      <c r="L6521" s="16">
        <f ca="1">J6521*Table3[[#This Row],[QUANTITY]]</f>
        <v>1155</v>
      </c>
      <c r="M6521" s="16">
        <f ca="1">K6521*Table3[[#This Row],[QUANTITY]]*(1-Table3[[#This Row],[DISCOUNT %]])</f>
        <v>835.69908821426441</v>
      </c>
      <c r="N6521" s="3">
        <f>DAY(Table3[[#This Row],[DATE]])</f>
        <v>7</v>
      </c>
      <c r="O6521" s="3" t="str">
        <f>TEXT(Table3[[#This Row],[DATE]],"mmm")</f>
        <v>Nov</v>
      </c>
      <c r="P6521" s="3">
        <f>YEAR(Table3[[#This Row],[DATE]])</f>
        <v>2038</v>
      </c>
    </row>
    <row r="6522" spans="1:16" x14ac:dyDescent="0.3">
      <c r="A6522" s="6">
        <v>50717</v>
      </c>
      <c r="B6522" s="7" t="s">
        <v>1279</v>
      </c>
      <c r="C6522" s="9">
        <f t="shared" ca="1" si="202"/>
        <v>14</v>
      </c>
      <c r="D6522" s="9" t="s">
        <v>2116</v>
      </c>
      <c r="E6522" s="9" t="s">
        <v>2116</v>
      </c>
      <c r="F6522" s="10">
        <f t="shared" ca="1" si="203"/>
        <v>7.9916081509197975E-2</v>
      </c>
      <c r="G6522" s="3" t="str">
        <f>VLOOKUP(Table3[[#This Row],[PRODUCT ID]],Table1[[PRODUCT]:[SELLING PRICE]],1,FALSE)</f>
        <v>Product227</v>
      </c>
      <c r="H6522" s="3" t="str">
        <f>VLOOKUP(Table3[[#This Row],[PRODUCT ID]],Table1[[PRODUCT]:[SELLING PRICE]],2,FALSE)</f>
        <v>Category1</v>
      </c>
      <c r="I6522" s="3" t="str">
        <f>VLOOKUP(Table3[[#This Row],[PRODUCT ID]],Table1[[PRODUCT]:[SELLING PRICE]],3,FALSE)</f>
        <v>Kg</v>
      </c>
      <c r="J6522" s="16">
        <f ca="1">VLOOKUP(Table3[[#This Row],[PRODUCT ID]],Table1[[PRODUCT]:[SELLING PRICE]],4,FALSE)</f>
        <v>54</v>
      </c>
      <c r="K6522" s="16">
        <f ca="1">VLOOKUP(Table3[[#This Row],[PRODUCT ID]],Table1[[PRODUCT]:[SELLING PRICE]],5,FALSE)</f>
        <v>286.33121352303129</v>
      </c>
      <c r="L6522" s="16">
        <f ca="1">J6522*Table3[[#This Row],[QUANTITY]]</f>
        <v>756</v>
      </c>
      <c r="M6522" s="16">
        <f ca="1">K6522*Table3[[#This Row],[QUANTITY]]*(1-Table3[[#This Row],[DISCOUNT %]])</f>
        <v>3688.2824289429605</v>
      </c>
      <c r="N6522" s="3">
        <f>DAY(Table3[[#This Row],[DATE]])</f>
        <v>8</v>
      </c>
      <c r="O6522" s="3" t="str">
        <f>TEXT(Table3[[#This Row],[DATE]],"mmm")</f>
        <v>Nov</v>
      </c>
      <c r="P6522" s="3">
        <f>YEAR(Table3[[#This Row],[DATE]])</f>
        <v>2038</v>
      </c>
    </row>
    <row r="6523" spans="1:16" x14ac:dyDescent="0.3">
      <c r="A6523" s="6">
        <v>50718</v>
      </c>
      <c r="B6523" s="7" t="s">
        <v>1280</v>
      </c>
      <c r="C6523" s="9">
        <f t="shared" ca="1" si="202"/>
        <v>7</v>
      </c>
      <c r="D6523" s="9" t="s">
        <v>2115</v>
      </c>
      <c r="E6523" s="9" t="s">
        <v>2116</v>
      </c>
      <c r="F6523" s="10">
        <f t="shared" ca="1" si="203"/>
        <v>6.7574267221901518E-2</v>
      </c>
      <c r="G6523" s="3" t="str">
        <f>VLOOKUP(Table3[[#This Row],[PRODUCT ID]],Table1[[PRODUCT]:[SELLING PRICE]],1,FALSE)</f>
        <v>Product228</v>
      </c>
      <c r="H6523" s="3" t="str">
        <f>VLOOKUP(Table3[[#This Row],[PRODUCT ID]],Table1[[PRODUCT]:[SELLING PRICE]],2,FALSE)</f>
        <v>Category2</v>
      </c>
      <c r="I6523" s="3" t="str">
        <f>VLOOKUP(Table3[[#This Row],[PRODUCT ID]],Table1[[PRODUCT]:[SELLING PRICE]],3,FALSE)</f>
        <v>No</v>
      </c>
      <c r="J6523" s="16">
        <f ca="1">VLOOKUP(Table3[[#This Row],[PRODUCT ID]],Table1[[PRODUCT]:[SELLING PRICE]],4,FALSE)</f>
        <v>15</v>
      </c>
      <c r="K6523" s="16">
        <f ca="1">VLOOKUP(Table3[[#This Row],[PRODUCT ID]],Table1[[PRODUCT]:[SELLING PRICE]],5,FALSE)</f>
        <v>216.62693820558718</v>
      </c>
      <c r="L6523" s="16">
        <f ca="1">J6523*Table3[[#This Row],[QUANTITY]]</f>
        <v>105</v>
      </c>
      <c r="M6523" s="16">
        <f ca="1">K6523*Table3[[#This Row],[QUANTITY]]*(1-Table3[[#This Row],[DISCOUNT %]])</f>
        <v>1413.9197211707435</v>
      </c>
      <c r="N6523" s="3">
        <f>DAY(Table3[[#This Row],[DATE]])</f>
        <v>9</v>
      </c>
      <c r="O6523" s="3" t="str">
        <f>TEXT(Table3[[#This Row],[DATE]],"mmm")</f>
        <v>Nov</v>
      </c>
      <c r="P6523" s="3">
        <f>YEAR(Table3[[#This Row],[DATE]])</f>
        <v>2038</v>
      </c>
    </row>
    <row r="6524" spans="1:16" x14ac:dyDescent="0.3">
      <c r="A6524" s="6">
        <v>50719</v>
      </c>
      <c r="B6524" s="7" t="s">
        <v>1281</v>
      </c>
      <c r="C6524" s="9">
        <f t="shared" ca="1" si="202"/>
        <v>8</v>
      </c>
      <c r="D6524" s="9" t="s">
        <v>2117</v>
      </c>
      <c r="E6524" s="9" t="s">
        <v>2116</v>
      </c>
      <c r="F6524" s="10">
        <f t="shared" ca="1" si="203"/>
        <v>4.3332695514144384E-2</v>
      </c>
      <c r="G6524" s="3" t="str">
        <f>VLOOKUP(Table3[[#This Row],[PRODUCT ID]],Table1[[PRODUCT]:[SELLING PRICE]],1,FALSE)</f>
        <v>Product229</v>
      </c>
      <c r="H6524" s="3" t="str">
        <f>VLOOKUP(Table3[[#This Row],[PRODUCT ID]],Table1[[PRODUCT]:[SELLING PRICE]],2,FALSE)</f>
        <v>Category3</v>
      </c>
      <c r="I6524" s="3" t="str">
        <f>VLOOKUP(Table3[[#This Row],[PRODUCT ID]],Table1[[PRODUCT]:[SELLING PRICE]],3,FALSE)</f>
        <v>No</v>
      </c>
      <c r="J6524" s="16">
        <f ca="1">VLOOKUP(Table3[[#This Row],[PRODUCT ID]],Table1[[PRODUCT]:[SELLING PRICE]],4,FALSE)</f>
        <v>117</v>
      </c>
      <c r="K6524" s="16">
        <f ca="1">VLOOKUP(Table3[[#This Row],[PRODUCT ID]],Table1[[PRODUCT]:[SELLING PRICE]],5,FALSE)</f>
        <v>60.568201258610081</v>
      </c>
      <c r="L6524" s="16">
        <f ca="1">J6524*Table3[[#This Row],[QUANTITY]]</f>
        <v>936</v>
      </c>
      <c r="M6524" s="16">
        <f ca="1">K6524*Table3[[#This Row],[QUANTITY]]*(1-Table3[[#This Row],[DISCOUNT %]])</f>
        <v>463.54894268505046</v>
      </c>
      <c r="N6524" s="3">
        <f>DAY(Table3[[#This Row],[DATE]])</f>
        <v>10</v>
      </c>
      <c r="O6524" s="3" t="str">
        <f>TEXT(Table3[[#This Row],[DATE]],"mmm")</f>
        <v>Nov</v>
      </c>
      <c r="P6524" s="3">
        <f>YEAR(Table3[[#This Row],[DATE]])</f>
        <v>2038</v>
      </c>
    </row>
    <row r="6525" spans="1:16" x14ac:dyDescent="0.3">
      <c r="A6525" s="6">
        <v>50720</v>
      </c>
      <c r="B6525" s="7" t="s">
        <v>1282</v>
      </c>
      <c r="C6525" s="9">
        <f t="shared" ca="1" si="202"/>
        <v>8</v>
      </c>
      <c r="D6525" s="9" t="s">
        <v>2117</v>
      </c>
      <c r="E6525" s="9" t="s">
        <v>2116</v>
      </c>
      <c r="F6525" s="10">
        <f t="shared" ca="1" si="203"/>
        <v>8.4509626193829443E-2</v>
      </c>
      <c r="G6525" s="3" t="str">
        <f>VLOOKUP(Table3[[#This Row],[PRODUCT ID]],Table1[[PRODUCT]:[SELLING PRICE]],1,FALSE)</f>
        <v>Product230</v>
      </c>
      <c r="H6525" s="3" t="str">
        <f>VLOOKUP(Table3[[#This Row],[PRODUCT ID]],Table1[[PRODUCT]:[SELLING PRICE]],2,FALSE)</f>
        <v>Category4</v>
      </c>
      <c r="I6525" s="3" t="str">
        <f>VLOOKUP(Table3[[#This Row],[PRODUCT ID]],Table1[[PRODUCT]:[SELLING PRICE]],3,FALSE)</f>
        <v>Ft</v>
      </c>
      <c r="J6525" s="16">
        <f ca="1">VLOOKUP(Table3[[#This Row],[PRODUCT ID]],Table1[[PRODUCT]:[SELLING PRICE]],4,FALSE)</f>
        <v>250</v>
      </c>
      <c r="K6525" s="16">
        <f ca="1">VLOOKUP(Table3[[#This Row],[PRODUCT ID]],Table1[[PRODUCT]:[SELLING PRICE]],5,FALSE)</f>
        <v>157.80955020157347</v>
      </c>
      <c r="L6525" s="16">
        <f ca="1">J6525*Table3[[#This Row],[QUANTITY]]</f>
        <v>2000</v>
      </c>
      <c r="M6525" s="16">
        <f ca="1">K6525*Table3[[#This Row],[QUANTITY]]*(1-Table3[[#This Row],[DISCOUNT %]])</f>
        <v>1155.7849928337771</v>
      </c>
      <c r="N6525" s="3">
        <f>DAY(Table3[[#This Row],[DATE]])</f>
        <v>11</v>
      </c>
      <c r="O6525" s="3" t="str">
        <f>TEXT(Table3[[#This Row],[DATE]],"mmm")</f>
        <v>Nov</v>
      </c>
      <c r="P6525" s="3">
        <f>YEAR(Table3[[#This Row],[DATE]])</f>
        <v>2038</v>
      </c>
    </row>
    <row r="6526" spans="1:16" x14ac:dyDescent="0.3">
      <c r="A6526" s="6">
        <v>50721</v>
      </c>
      <c r="B6526" s="7" t="s">
        <v>1283</v>
      </c>
      <c r="C6526" s="9">
        <f t="shared" ca="1" si="202"/>
        <v>5</v>
      </c>
      <c r="D6526" s="9" t="s">
        <v>2116</v>
      </c>
      <c r="E6526" s="9" t="s">
        <v>2118</v>
      </c>
      <c r="F6526" s="10">
        <f t="shared" ca="1" si="203"/>
        <v>9.4558341603622642E-2</v>
      </c>
      <c r="G6526" s="3" t="str">
        <f>VLOOKUP(Table3[[#This Row],[PRODUCT ID]],Table1[[PRODUCT]:[SELLING PRICE]],1,FALSE)</f>
        <v>Product231</v>
      </c>
      <c r="H6526" s="3" t="str">
        <f>VLOOKUP(Table3[[#This Row],[PRODUCT ID]],Table1[[PRODUCT]:[SELLING PRICE]],2,FALSE)</f>
        <v>Category5</v>
      </c>
      <c r="I6526" s="3" t="str">
        <f>VLOOKUP(Table3[[#This Row],[PRODUCT ID]],Table1[[PRODUCT]:[SELLING PRICE]],3,FALSE)</f>
        <v>No</v>
      </c>
      <c r="J6526" s="16">
        <f ca="1">VLOOKUP(Table3[[#This Row],[PRODUCT ID]],Table1[[PRODUCT]:[SELLING PRICE]],4,FALSE)</f>
        <v>28</v>
      </c>
      <c r="K6526" s="16">
        <f ca="1">VLOOKUP(Table3[[#This Row],[PRODUCT ID]],Table1[[PRODUCT]:[SELLING PRICE]],5,FALSE)</f>
        <v>110.82988026222691</v>
      </c>
      <c r="L6526" s="16">
        <f ca="1">J6526*Table3[[#This Row],[QUANTITY]]</f>
        <v>140</v>
      </c>
      <c r="M6526" s="16">
        <f ca="1">K6526*Table3[[#This Row],[QUANTITY]]*(1-Table3[[#This Row],[DISCOUNT %]])</f>
        <v>501.74995292251327</v>
      </c>
      <c r="N6526" s="3">
        <f>DAY(Table3[[#This Row],[DATE]])</f>
        <v>12</v>
      </c>
      <c r="O6526" s="3" t="str">
        <f>TEXT(Table3[[#This Row],[DATE]],"mmm")</f>
        <v>Nov</v>
      </c>
      <c r="P6526" s="3">
        <f>YEAR(Table3[[#This Row],[DATE]])</f>
        <v>2038</v>
      </c>
    </row>
    <row r="6527" spans="1:16" x14ac:dyDescent="0.3">
      <c r="A6527" s="6">
        <v>50722</v>
      </c>
      <c r="B6527" s="7" t="s">
        <v>1284</v>
      </c>
      <c r="C6527" s="9">
        <f t="shared" ca="1" si="202"/>
        <v>14</v>
      </c>
      <c r="D6527" s="9" t="s">
        <v>2116</v>
      </c>
      <c r="E6527" s="9" t="s">
        <v>2116</v>
      </c>
      <c r="F6527" s="10">
        <f t="shared" ca="1" si="203"/>
        <v>8.7366614931135289E-2</v>
      </c>
      <c r="G6527" s="3" t="str">
        <f>VLOOKUP(Table3[[#This Row],[PRODUCT ID]],Table1[[PRODUCT]:[SELLING PRICE]],1,FALSE)</f>
        <v>Product232</v>
      </c>
      <c r="H6527" s="3" t="str">
        <f>VLOOKUP(Table3[[#This Row],[PRODUCT ID]],Table1[[PRODUCT]:[SELLING PRICE]],2,FALSE)</f>
        <v>Category1</v>
      </c>
      <c r="I6527" s="3" t="str">
        <f>VLOOKUP(Table3[[#This Row],[PRODUCT ID]],Table1[[PRODUCT]:[SELLING PRICE]],3,FALSE)</f>
        <v>Kg</v>
      </c>
      <c r="J6527" s="16">
        <f ca="1">VLOOKUP(Table3[[#This Row],[PRODUCT ID]],Table1[[PRODUCT]:[SELLING PRICE]],4,FALSE)</f>
        <v>96</v>
      </c>
      <c r="K6527" s="16">
        <f ca="1">VLOOKUP(Table3[[#This Row],[PRODUCT ID]],Table1[[PRODUCT]:[SELLING PRICE]],5,FALSE)</f>
        <v>115.18368446114872</v>
      </c>
      <c r="L6527" s="16">
        <f ca="1">J6527*Table3[[#This Row],[QUANTITY]]</f>
        <v>1344</v>
      </c>
      <c r="M6527" s="16">
        <f ca="1">K6527*Table3[[#This Row],[QUANTITY]]*(1-Table3[[#This Row],[DISCOUNT %]])</f>
        <v>1471.6866619627501</v>
      </c>
      <c r="N6527" s="3">
        <f>DAY(Table3[[#This Row],[DATE]])</f>
        <v>13</v>
      </c>
      <c r="O6527" s="3" t="str">
        <f>TEXT(Table3[[#This Row],[DATE]],"mmm")</f>
        <v>Nov</v>
      </c>
      <c r="P6527" s="3">
        <f>YEAR(Table3[[#This Row],[DATE]])</f>
        <v>2038</v>
      </c>
    </row>
    <row r="6528" spans="1:16" x14ac:dyDescent="0.3">
      <c r="A6528" s="6">
        <v>50723</v>
      </c>
      <c r="B6528" s="7" t="s">
        <v>1285</v>
      </c>
      <c r="C6528" s="9">
        <f t="shared" ca="1" si="202"/>
        <v>10</v>
      </c>
      <c r="D6528" s="9" t="s">
        <v>2116</v>
      </c>
      <c r="E6528" s="9" t="s">
        <v>2116</v>
      </c>
      <c r="F6528" s="10">
        <f t="shared" ca="1" si="203"/>
        <v>9.3798142417855675E-3</v>
      </c>
      <c r="G6528" s="3" t="str">
        <f>VLOOKUP(Table3[[#This Row],[PRODUCT ID]],Table1[[PRODUCT]:[SELLING PRICE]],1,FALSE)</f>
        <v>Product233</v>
      </c>
      <c r="H6528" s="3" t="str">
        <f>VLOOKUP(Table3[[#This Row],[PRODUCT ID]],Table1[[PRODUCT]:[SELLING PRICE]],2,FALSE)</f>
        <v>Category2</v>
      </c>
      <c r="I6528" s="3" t="str">
        <f>VLOOKUP(Table3[[#This Row],[PRODUCT ID]],Table1[[PRODUCT]:[SELLING PRICE]],3,FALSE)</f>
        <v>Kg</v>
      </c>
      <c r="J6528" s="16">
        <f ca="1">VLOOKUP(Table3[[#This Row],[PRODUCT ID]],Table1[[PRODUCT]:[SELLING PRICE]],4,FALSE)</f>
        <v>214</v>
      </c>
      <c r="K6528" s="16">
        <f ca="1">VLOOKUP(Table3[[#This Row],[PRODUCT ID]],Table1[[PRODUCT]:[SELLING PRICE]],5,FALSE)</f>
        <v>235.04004624603459</v>
      </c>
      <c r="L6528" s="16">
        <f ca="1">J6528*Table3[[#This Row],[QUANTITY]]</f>
        <v>2140</v>
      </c>
      <c r="M6528" s="16">
        <f ca="1">K6528*Table3[[#This Row],[QUANTITY]]*(1-Table3[[#This Row],[DISCOUNT %]])</f>
        <v>2328.3541427286609</v>
      </c>
      <c r="N6528" s="3">
        <f>DAY(Table3[[#This Row],[DATE]])</f>
        <v>14</v>
      </c>
      <c r="O6528" s="3" t="str">
        <f>TEXT(Table3[[#This Row],[DATE]],"mmm")</f>
        <v>Nov</v>
      </c>
      <c r="P6528" s="3">
        <f>YEAR(Table3[[#This Row],[DATE]])</f>
        <v>2038</v>
      </c>
    </row>
    <row r="6529" spans="1:16" x14ac:dyDescent="0.3">
      <c r="A6529" s="6">
        <v>50724</v>
      </c>
      <c r="B6529" s="7" t="s">
        <v>1286</v>
      </c>
      <c r="C6529" s="9">
        <f t="shared" ca="1" si="202"/>
        <v>7</v>
      </c>
      <c r="D6529" s="9" t="s">
        <v>2116</v>
      </c>
      <c r="E6529" s="9" t="s">
        <v>2116</v>
      </c>
      <c r="F6529" s="10">
        <f t="shared" ca="1" si="203"/>
        <v>3.6618191009134875E-2</v>
      </c>
      <c r="G6529" s="3" t="str">
        <f>VLOOKUP(Table3[[#This Row],[PRODUCT ID]],Table1[[PRODUCT]:[SELLING PRICE]],1,FALSE)</f>
        <v>Product234</v>
      </c>
      <c r="H6529" s="3" t="str">
        <f>VLOOKUP(Table3[[#This Row],[PRODUCT ID]],Table1[[PRODUCT]:[SELLING PRICE]],2,FALSE)</f>
        <v>Category3</v>
      </c>
      <c r="I6529" s="3" t="str">
        <f>VLOOKUP(Table3[[#This Row],[PRODUCT ID]],Table1[[PRODUCT]:[SELLING PRICE]],3,FALSE)</f>
        <v>Lt</v>
      </c>
      <c r="J6529" s="16">
        <f ca="1">VLOOKUP(Table3[[#This Row],[PRODUCT ID]],Table1[[PRODUCT]:[SELLING PRICE]],4,FALSE)</f>
        <v>89</v>
      </c>
      <c r="K6529" s="16">
        <f ca="1">VLOOKUP(Table3[[#This Row],[PRODUCT ID]],Table1[[PRODUCT]:[SELLING PRICE]],5,FALSE)</f>
        <v>73.985111590129861</v>
      </c>
      <c r="L6529" s="16">
        <f ca="1">J6529*Table3[[#This Row],[QUANTITY]]</f>
        <v>623</v>
      </c>
      <c r="M6529" s="16">
        <f ca="1">K6529*Table3[[#This Row],[QUANTITY]]*(1-Table3[[#This Row],[DISCOUNT %]])</f>
        <v>498.93137449463222</v>
      </c>
      <c r="N6529" s="3">
        <f>DAY(Table3[[#This Row],[DATE]])</f>
        <v>15</v>
      </c>
      <c r="O6529" s="3" t="str">
        <f>TEXT(Table3[[#This Row],[DATE]],"mmm")</f>
        <v>Nov</v>
      </c>
      <c r="P6529" s="3">
        <f>YEAR(Table3[[#This Row],[DATE]])</f>
        <v>2038</v>
      </c>
    </row>
    <row r="6530" spans="1:16" x14ac:dyDescent="0.3">
      <c r="A6530" s="6">
        <v>50725</v>
      </c>
      <c r="B6530" s="7" t="s">
        <v>1287</v>
      </c>
      <c r="C6530" s="9">
        <f t="shared" ca="1" si="202"/>
        <v>10</v>
      </c>
      <c r="D6530" s="9" t="s">
        <v>2115</v>
      </c>
      <c r="E6530" s="9" t="s">
        <v>2116</v>
      </c>
      <c r="F6530" s="10">
        <f t="shared" ca="1" si="203"/>
        <v>6.8999746739637588E-2</v>
      </c>
      <c r="G6530" s="3" t="str">
        <f>VLOOKUP(Table3[[#This Row],[PRODUCT ID]],Table1[[PRODUCT]:[SELLING PRICE]],1,FALSE)</f>
        <v>Product235</v>
      </c>
      <c r="H6530" s="3" t="str">
        <f>VLOOKUP(Table3[[#This Row],[PRODUCT ID]],Table1[[PRODUCT]:[SELLING PRICE]],2,FALSE)</f>
        <v>Category4</v>
      </c>
      <c r="I6530" s="3" t="str">
        <f>VLOOKUP(Table3[[#This Row],[PRODUCT ID]],Table1[[PRODUCT]:[SELLING PRICE]],3,FALSE)</f>
        <v>Kg</v>
      </c>
      <c r="J6530" s="16">
        <f ca="1">VLOOKUP(Table3[[#This Row],[PRODUCT ID]],Table1[[PRODUCT]:[SELLING PRICE]],4,FALSE)</f>
        <v>93</v>
      </c>
      <c r="K6530" s="16">
        <f ca="1">VLOOKUP(Table3[[#This Row],[PRODUCT ID]],Table1[[PRODUCT]:[SELLING PRICE]],5,FALSE)</f>
        <v>26.841050390844405</v>
      </c>
      <c r="L6530" s="16">
        <f ca="1">J6530*Table3[[#This Row],[QUANTITY]]</f>
        <v>930</v>
      </c>
      <c r="M6530" s="16">
        <f ca="1">K6530*Table3[[#This Row],[QUANTITY]]*(1-Table3[[#This Row],[DISCOUNT %]])</f>
        <v>249.89024711650293</v>
      </c>
      <c r="N6530" s="3">
        <f>DAY(Table3[[#This Row],[DATE]])</f>
        <v>16</v>
      </c>
      <c r="O6530" s="3" t="str">
        <f>TEXT(Table3[[#This Row],[DATE]],"mmm")</f>
        <v>Nov</v>
      </c>
      <c r="P6530" s="3">
        <f>YEAR(Table3[[#This Row],[DATE]])</f>
        <v>2038</v>
      </c>
    </row>
    <row r="6531" spans="1:16" x14ac:dyDescent="0.3">
      <c r="A6531" s="6">
        <v>50726</v>
      </c>
      <c r="B6531" s="7" t="s">
        <v>1288</v>
      </c>
      <c r="C6531" s="9">
        <f t="shared" ref="C6531:C6594" ca="1" si="204">RANDBETWEEN(1,15)</f>
        <v>8</v>
      </c>
      <c r="D6531" s="9" t="s">
        <v>2116</v>
      </c>
      <c r="E6531" s="9" t="s">
        <v>2116</v>
      </c>
      <c r="F6531" s="10">
        <f t="shared" ref="F6531:F6594" ca="1" si="205">RAND()*(0.1)</f>
        <v>5.6600163634519675E-2</v>
      </c>
      <c r="G6531" s="3" t="str">
        <f>VLOOKUP(Table3[[#This Row],[PRODUCT ID]],Table1[[PRODUCT]:[SELLING PRICE]],1,FALSE)</f>
        <v>Product236</v>
      </c>
      <c r="H6531" s="3" t="str">
        <f>VLOOKUP(Table3[[#This Row],[PRODUCT ID]],Table1[[PRODUCT]:[SELLING PRICE]],2,FALSE)</f>
        <v>Category5</v>
      </c>
      <c r="I6531" s="3" t="str">
        <f>VLOOKUP(Table3[[#This Row],[PRODUCT ID]],Table1[[PRODUCT]:[SELLING PRICE]],3,FALSE)</f>
        <v>Lt</v>
      </c>
      <c r="J6531" s="16">
        <f ca="1">VLOOKUP(Table3[[#This Row],[PRODUCT ID]],Table1[[PRODUCT]:[SELLING PRICE]],4,FALSE)</f>
        <v>224</v>
      </c>
      <c r="K6531" s="16">
        <f ca="1">VLOOKUP(Table3[[#This Row],[PRODUCT ID]],Table1[[PRODUCT]:[SELLING PRICE]],5,FALSE)</f>
        <v>48.967723016722942</v>
      </c>
      <c r="L6531" s="16">
        <f ca="1">J6531*Table3[[#This Row],[QUANTITY]]</f>
        <v>1792</v>
      </c>
      <c r="M6531" s="16">
        <f ca="1">K6531*Table3[[#This Row],[QUANTITY]]*(1-Table3[[#This Row],[DISCOUNT %]])</f>
        <v>369.56913504933271</v>
      </c>
      <c r="N6531" s="3">
        <f>DAY(Table3[[#This Row],[DATE]])</f>
        <v>17</v>
      </c>
      <c r="O6531" s="3" t="str">
        <f>TEXT(Table3[[#This Row],[DATE]],"mmm")</f>
        <v>Nov</v>
      </c>
      <c r="P6531" s="3">
        <f>YEAR(Table3[[#This Row],[DATE]])</f>
        <v>2038</v>
      </c>
    </row>
    <row r="6532" spans="1:16" x14ac:dyDescent="0.3">
      <c r="A6532" s="6">
        <v>50727</v>
      </c>
      <c r="B6532" s="7" t="s">
        <v>1289</v>
      </c>
      <c r="C6532" s="9">
        <f t="shared" ca="1" si="204"/>
        <v>4</v>
      </c>
      <c r="D6532" s="9" t="s">
        <v>2117</v>
      </c>
      <c r="E6532" s="9" t="s">
        <v>2118</v>
      </c>
      <c r="F6532" s="10">
        <f t="shared" ca="1" si="205"/>
        <v>7.1930881730631543E-2</v>
      </c>
      <c r="G6532" s="3" t="str">
        <f>VLOOKUP(Table3[[#This Row],[PRODUCT ID]],Table1[[PRODUCT]:[SELLING PRICE]],1,FALSE)</f>
        <v>Product237</v>
      </c>
      <c r="H6532" s="3" t="str">
        <f>VLOOKUP(Table3[[#This Row],[PRODUCT ID]],Table1[[PRODUCT]:[SELLING PRICE]],2,FALSE)</f>
        <v>Category1</v>
      </c>
      <c r="I6532" s="3" t="str">
        <f>VLOOKUP(Table3[[#This Row],[PRODUCT ID]],Table1[[PRODUCT]:[SELLING PRICE]],3,FALSE)</f>
        <v>Ft</v>
      </c>
      <c r="J6532" s="16">
        <f ca="1">VLOOKUP(Table3[[#This Row],[PRODUCT ID]],Table1[[PRODUCT]:[SELLING PRICE]],4,FALSE)</f>
        <v>5</v>
      </c>
      <c r="K6532" s="16">
        <f ca="1">VLOOKUP(Table3[[#This Row],[PRODUCT ID]],Table1[[PRODUCT]:[SELLING PRICE]],5,FALSE)</f>
        <v>27.359819223576306</v>
      </c>
      <c r="L6532" s="16">
        <f ca="1">J6532*Table3[[#This Row],[QUANTITY]]</f>
        <v>20</v>
      </c>
      <c r="M6532" s="16">
        <f ca="1">K6532*Table3[[#This Row],[QUANTITY]]*(1-Table3[[#This Row],[DISCOUNT %]])</f>
        <v>101.56721321133512</v>
      </c>
      <c r="N6532" s="3">
        <f>DAY(Table3[[#This Row],[DATE]])</f>
        <v>18</v>
      </c>
      <c r="O6532" s="3" t="str">
        <f>TEXT(Table3[[#This Row],[DATE]],"mmm")</f>
        <v>Nov</v>
      </c>
      <c r="P6532" s="3">
        <f>YEAR(Table3[[#This Row],[DATE]])</f>
        <v>2038</v>
      </c>
    </row>
    <row r="6533" spans="1:16" x14ac:dyDescent="0.3">
      <c r="A6533" s="6">
        <v>50728</v>
      </c>
      <c r="B6533" s="7" t="s">
        <v>1290</v>
      </c>
      <c r="C6533" s="9">
        <f t="shared" ca="1" si="204"/>
        <v>7</v>
      </c>
      <c r="D6533" s="9" t="s">
        <v>2115</v>
      </c>
      <c r="E6533" s="9" t="s">
        <v>2118</v>
      </c>
      <c r="F6533" s="10">
        <f t="shared" ca="1" si="205"/>
        <v>9.8887739350485088E-2</v>
      </c>
      <c r="G6533" s="3" t="str">
        <f>VLOOKUP(Table3[[#This Row],[PRODUCT ID]],Table1[[PRODUCT]:[SELLING PRICE]],1,FALSE)</f>
        <v>Product238</v>
      </c>
      <c r="H6533" s="3" t="str">
        <f>VLOOKUP(Table3[[#This Row],[PRODUCT ID]],Table1[[PRODUCT]:[SELLING PRICE]],2,FALSE)</f>
        <v>Category2</v>
      </c>
      <c r="I6533" s="3" t="str">
        <f>VLOOKUP(Table3[[#This Row],[PRODUCT ID]],Table1[[PRODUCT]:[SELLING PRICE]],3,FALSE)</f>
        <v>Kg</v>
      </c>
      <c r="J6533" s="16">
        <f ca="1">VLOOKUP(Table3[[#This Row],[PRODUCT ID]],Table1[[PRODUCT]:[SELLING PRICE]],4,FALSE)</f>
        <v>49</v>
      </c>
      <c r="K6533" s="16">
        <f ca="1">VLOOKUP(Table3[[#This Row],[PRODUCT ID]],Table1[[PRODUCT]:[SELLING PRICE]],5,FALSE)</f>
        <v>90.007431994296837</v>
      </c>
      <c r="L6533" s="16">
        <f ca="1">J6533*Table3[[#This Row],[QUANTITY]]</f>
        <v>343</v>
      </c>
      <c r="M6533" s="16">
        <f ca="1">K6533*Table3[[#This Row],[QUANTITY]]*(1-Table3[[#This Row],[DISCOUNT %]])</f>
        <v>567.74760363746805</v>
      </c>
      <c r="N6533" s="3">
        <f>DAY(Table3[[#This Row],[DATE]])</f>
        <v>19</v>
      </c>
      <c r="O6533" s="3" t="str">
        <f>TEXT(Table3[[#This Row],[DATE]],"mmm")</f>
        <v>Nov</v>
      </c>
      <c r="P6533" s="3">
        <f>YEAR(Table3[[#This Row],[DATE]])</f>
        <v>2038</v>
      </c>
    </row>
    <row r="6534" spans="1:16" x14ac:dyDescent="0.3">
      <c r="A6534" s="6">
        <v>50729</v>
      </c>
      <c r="B6534" s="7" t="s">
        <v>1291</v>
      </c>
      <c r="C6534" s="9">
        <f t="shared" ca="1" si="204"/>
        <v>10</v>
      </c>
      <c r="D6534" s="9" t="s">
        <v>2115</v>
      </c>
      <c r="E6534" s="9" t="s">
        <v>2116</v>
      </c>
      <c r="F6534" s="10">
        <f t="shared" ca="1" si="205"/>
        <v>7.7428703480294389E-2</v>
      </c>
      <c r="G6534" s="3" t="str">
        <f>VLOOKUP(Table3[[#This Row],[PRODUCT ID]],Table1[[PRODUCT]:[SELLING PRICE]],1,FALSE)</f>
        <v>Product239</v>
      </c>
      <c r="H6534" s="3" t="str">
        <f>VLOOKUP(Table3[[#This Row],[PRODUCT ID]],Table1[[PRODUCT]:[SELLING PRICE]],2,FALSE)</f>
        <v>Category3</v>
      </c>
      <c r="I6534" s="3" t="str">
        <f>VLOOKUP(Table3[[#This Row],[PRODUCT ID]],Table1[[PRODUCT]:[SELLING PRICE]],3,FALSE)</f>
        <v>No</v>
      </c>
      <c r="J6534" s="16">
        <f ca="1">VLOOKUP(Table3[[#This Row],[PRODUCT ID]],Table1[[PRODUCT]:[SELLING PRICE]],4,FALSE)</f>
        <v>120</v>
      </c>
      <c r="K6534" s="16">
        <f ca="1">VLOOKUP(Table3[[#This Row],[PRODUCT ID]],Table1[[PRODUCT]:[SELLING PRICE]],5,FALSE)</f>
        <v>236.22128110743947</v>
      </c>
      <c r="L6534" s="16">
        <f ca="1">J6534*Table3[[#This Row],[QUANTITY]]</f>
        <v>1200</v>
      </c>
      <c r="M6534" s="16">
        <f ca="1">K6534*Table3[[#This Row],[QUANTITY]]*(1-Table3[[#This Row],[DISCOUNT %]])</f>
        <v>2179.3097357683628</v>
      </c>
      <c r="N6534" s="3">
        <f>DAY(Table3[[#This Row],[DATE]])</f>
        <v>20</v>
      </c>
      <c r="O6534" s="3" t="str">
        <f>TEXT(Table3[[#This Row],[DATE]],"mmm")</f>
        <v>Nov</v>
      </c>
      <c r="P6534" s="3">
        <f>YEAR(Table3[[#This Row],[DATE]])</f>
        <v>2038</v>
      </c>
    </row>
    <row r="6535" spans="1:16" x14ac:dyDescent="0.3">
      <c r="A6535" s="6">
        <v>50730</v>
      </c>
      <c r="B6535" s="7" t="s">
        <v>1292</v>
      </c>
      <c r="C6535" s="9">
        <f t="shared" ca="1" si="204"/>
        <v>15</v>
      </c>
      <c r="D6535" s="9" t="s">
        <v>2115</v>
      </c>
      <c r="E6535" s="9" t="s">
        <v>2116</v>
      </c>
      <c r="F6535" s="10">
        <f t="shared" ca="1" si="205"/>
        <v>2.8756069554660903E-2</v>
      </c>
      <c r="G6535" s="3" t="str">
        <f>VLOOKUP(Table3[[#This Row],[PRODUCT ID]],Table1[[PRODUCT]:[SELLING PRICE]],1,FALSE)</f>
        <v>Product240</v>
      </c>
      <c r="H6535" s="3" t="str">
        <f>VLOOKUP(Table3[[#This Row],[PRODUCT ID]],Table1[[PRODUCT]:[SELLING PRICE]],2,FALSE)</f>
        <v>Category4</v>
      </c>
      <c r="I6535" s="3" t="str">
        <f>VLOOKUP(Table3[[#This Row],[PRODUCT ID]],Table1[[PRODUCT]:[SELLING PRICE]],3,FALSE)</f>
        <v>No</v>
      </c>
      <c r="J6535" s="16">
        <f ca="1">VLOOKUP(Table3[[#This Row],[PRODUCT ID]],Table1[[PRODUCT]:[SELLING PRICE]],4,FALSE)</f>
        <v>89</v>
      </c>
      <c r="K6535" s="16">
        <f ca="1">VLOOKUP(Table3[[#This Row],[PRODUCT ID]],Table1[[PRODUCT]:[SELLING PRICE]],5,FALSE)</f>
        <v>190.58845642520004</v>
      </c>
      <c r="L6535" s="16">
        <f ca="1">J6535*Table3[[#This Row],[QUANTITY]]</f>
        <v>1335</v>
      </c>
      <c r="M6535" s="16">
        <f ca="1">K6535*Table3[[#This Row],[QUANTITY]]*(1-Table3[[#This Row],[DISCOUNT %]])</f>
        <v>2776.6182227388226</v>
      </c>
      <c r="N6535" s="3">
        <f>DAY(Table3[[#This Row],[DATE]])</f>
        <v>21</v>
      </c>
      <c r="O6535" s="3" t="str">
        <f>TEXT(Table3[[#This Row],[DATE]],"mmm")</f>
        <v>Nov</v>
      </c>
      <c r="P6535" s="3">
        <f>YEAR(Table3[[#This Row],[DATE]])</f>
        <v>2038</v>
      </c>
    </row>
    <row r="6536" spans="1:16" x14ac:dyDescent="0.3">
      <c r="A6536" s="6">
        <v>50731</v>
      </c>
      <c r="B6536" s="7" t="s">
        <v>1293</v>
      </c>
      <c r="C6536" s="9">
        <f t="shared" ca="1" si="204"/>
        <v>13</v>
      </c>
      <c r="D6536" s="9" t="s">
        <v>2116</v>
      </c>
      <c r="E6536" s="9" t="s">
        <v>2116</v>
      </c>
      <c r="F6536" s="10">
        <f t="shared" ca="1" si="205"/>
        <v>8.0172436672898029E-2</v>
      </c>
      <c r="G6536" s="3" t="str">
        <f>VLOOKUP(Table3[[#This Row],[PRODUCT ID]],Table1[[PRODUCT]:[SELLING PRICE]],1,FALSE)</f>
        <v>Product241</v>
      </c>
      <c r="H6536" s="3" t="str">
        <f>VLOOKUP(Table3[[#This Row],[PRODUCT ID]],Table1[[PRODUCT]:[SELLING PRICE]],2,FALSE)</f>
        <v>Category1</v>
      </c>
      <c r="I6536" s="3" t="str">
        <f>VLOOKUP(Table3[[#This Row],[PRODUCT ID]],Table1[[PRODUCT]:[SELLING PRICE]],3,FALSE)</f>
        <v>Ft</v>
      </c>
      <c r="J6536" s="16">
        <f ca="1">VLOOKUP(Table3[[#This Row],[PRODUCT ID]],Table1[[PRODUCT]:[SELLING PRICE]],4,FALSE)</f>
        <v>87</v>
      </c>
      <c r="K6536" s="16">
        <f ca="1">VLOOKUP(Table3[[#This Row],[PRODUCT ID]],Table1[[PRODUCT]:[SELLING PRICE]],5,FALSE)</f>
        <v>182.38837968738898</v>
      </c>
      <c r="L6536" s="16">
        <f ca="1">J6536*Table3[[#This Row],[QUANTITY]]</f>
        <v>1131</v>
      </c>
      <c r="M6536" s="16">
        <f ca="1">K6536*Table3[[#This Row],[QUANTITY]]*(1-Table3[[#This Row],[DISCOUNT %]])</f>
        <v>2180.956165271381</v>
      </c>
      <c r="N6536" s="3">
        <f>DAY(Table3[[#This Row],[DATE]])</f>
        <v>22</v>
      </c>
      <c r="O6536" s="3" t="str">
        <f>TEXT(Table3[[#This Row],[DATE]],"mmm")</f>
        <v>Nov</v>
      </c>
      <c r="P6536" s="3">
        <f>YEAR(Table3[[#This Row],[DATE]])</f>
        <v>2038</v>
      </c>
    </row>
    <row r="6537" spans="1:16" x14ac:dyDescent="0.3">
      <c r="A6537" s="6">
        <v>50732</v>
      </c>
      <c r="B6537" s="7" t="s">
        <v>1294</v>
      </c>
      <c r="C6537" s="9">
        <f t="shared" ca="1" si="204"/>
        <v>12</v>
      </c>
      <c r="D6537" s="9" t="s">
        <v>2116</v>
      </c>
      <c r="E6537" s="9" t="s">
        <v>2116</v>
      </c>
      <c r="F6537" s="10">
        <f t="shared" ca="1" si="205"/>
        <v>5.6312474808251023E-2</v>
      </c>
      <c r="G6537" s="3" t="str">
        <f>VLOOKUP(Table3[[#This Row],[PRODUCT ID]],Table1[[PRODUCT]:[SELLING PRICE]],1,FALSE)</f>
        <v>Product242</v>
      </c>
      <c r="H6537" s="3" t="str">
        <f>VLOOKUP(Table3[[#This Row],[PRODUCT ID]],Table1[[PRODUCT]:[SELLING PRICE]],2,FALSE)</f>
        <v>Category2</v>
      </c>
      <c r="I6537" s="3" t="str">
        <f>VLOOKUP(Table3[[#This Row],[PRODUCT ID]],Table1[[PRODUCT]:[SELLING PRICE]],3,FALSE)</f>
        <v>No</v>
      </c>
      <c r="J6537" s="16">
        <f ca="1">VLOOKUP(Table3[[#This Row],[PRODUCT ID]],Table1[[PRODUCT]:[SELLING PRICE]],4,FALSE)</f>
        <v>149</v>
      </c>
      <c r="K6537" s="16">
        <f ca="1">VLOOKUP(Table3[[#This Row],[PRODUCT ID]],Table1[[PRODUCT]:[SELLING PRICE]],5,FALSE)</f>
        <v>154.86858462055704</v>
      </c>
      <c r="L6537" s="16">
        <f ca="1">J6537*Table3[[#This Row],[QUANTITY]]</f>
        <v>1788</v>
      </c>
      <c r="M6537" s="16">
        <f ca="1">K6537*Table3[[#This Row],[QUANTITY]]*(1-Table3[[#This Row],[DISCOUNT %]])</f>
        <v>1753.7706162062691</v>
      </c>
      <c r="N6537" s="3">
        <f>DAY(Table3[[#This Row],[DATE]])</f>
        <v>23</v>
      </c>
      <c r="O6537" s="3" t="str">
        <f>TEXT(Table3[[#This Row],[DATE]],"mmm")</f>
        <v>Nov</v>
      </c>
      <c r="P6537" s="3">
        <f>YEAR(Table3[[#This Row],[DATE]])</f>
        <v>2038</v>
      </c>
    </row>
    <row r="6538" spans="1:16" x14ac:dyDescent="0.3">
      <c r="A6538" s="6">
        <v>50733</v>
      </c>
      <c r="B6538" s="7" t="s">
        <v>1295</v>
      </c>
      <c r="C6538" s="9">
        <f t="shared" ca="1" si="204"/>
        <v>9</v>
      </c>
      <c r="D6538" s="9" t="s">
        <v>2116</v>
      </c>
      <c r="E6538" s="9" t="s">
        <v>2118</v>
      </c>
      <c r="F6538" s="10">
        <f t="shared" ca="1" si="205"/>
        <v>1.8131966907728194E-2</v>
      </c>
      <c r="G6538" s="3" t="str">
        <f>VLOOKUP(Table3[[#This Row],[PRODUCT ID]],Table1[[PRODUCT]:[SELLING PRICE]],1,FALSE)</f>
        <v>Product243</v>
      </c>
      <c r="H6538" s="3" t="str">
        <f>VLOOKUP(Table3[[#This Row],[PRODUCT ID]],Table1[[PRODUCT]:[SELLING PRICE]],2,FALSE)</f>
        <v>Category3</v>
      </c>
      <c r="I6538" s="3" t="str">
        <f>VLOOKUP(Table3[[#This Row],[PRODUCT ID]],Table1[[PRODUCT]:[SELLING PRICE]],3,FALSE)</f>
        <v>Kg</v>
      </c>
      <c r="J6538" s="16">
        <f ca="1">VLOOKUP(Table3[[#This Row],[PRODUCT ID]],Table1[[PRODUCT]:[SELLING PRICE]],4,FALSE)</f>
        <v>14</v>
      </c>
      <c r="K6538" s="16">
        <f ca="1">VLOOKUP(Table3[[#This Row],[PRODUCT ID]],Table1[[PRODUCT]:[SELLING PRICE]],5,FALSE)</f>
        <v>95.932662895707338</v>
      </c>
      <c r="L6538" s="16">
        <f ca="1">J6538*Table3[[#This Row],[QUANTITY]]</f>
        <v>126</v>
      </c>
      <c r="M6538" s="16">
        <f ca="1">K6538*Table3[[#This Row],[QUANTITY]]*(1-Table3[[#This Row],[DISCOUNT %]])</f>
        <v>847.73893524040921</v>
      </c>
      <c r="N6538" s="3">
        <f>DAY(Table3[[#This Row],[DATE]])</f>
        <v>24</v>
      </c>
      <c r="O6538" s="3" t="str">
        <f>TEXT(Table3[[#This Row],[DATE]],"mmm")</f>
        <v>Nov</v>
      </c>
      <c r="P6538" s="3">
        <f>YEAR(Table3[[#This Row],[DATE]])</f>
        <v>2038</v>
      </c>
    </row>
    <row r="6539" spans="1:16" x14ac:dyDescent="0.3">
      <c r="A6539" s="6">
        <v>50734</v>
      </c>
      <c r="B6539" s="7" t="s">
        <v>1296</v>
      </c>
      <c r="C6539" s="9">
        <f t="shared" ca="1" si="204"/>
        <v>8</v>
      </c>
      <c r="D6539" s="9" t="s">
        <v>2115</v>
      </c>
      <c r="E6539" s="9" t="s">
        <v>2116</v>
      </c>
      <c r="F6539" s="10">
        <f t="shared" ca="1" si="205"/>
        <v>9.21434470575236E-2</v>
      </c>
      <c r="G6539" s="3" t="str">
        <f>VLOOKUP(Table3[[#This Row],[PRODUCT ID]],Table1[[PRODUCT]:[SELLING PRICE]],1,FALSE)</f>
        <v>Product244</v>
      </c>
      <c r="H6539" s="3" t="str">
        <f>VLOOKUP(Table3[[#This Row],[PRODUCT ID]],Table1[[PRODUCT]:[SELLING PRICE]],2,FALSE)</f>
        <v>Category4</v>
      </c>
      <c r="I6539" s="3" t="str">
        <f>VLOOKUP(Table3[[#This Row],[PRODUCT ID]],Table1[[PRODUCT]:[SELLING PRICE]],3,FALSE)</f>
        <v>Kg</v>
      </c>
      <c r="J6539" s="16">
        <f ca="1">VLOOKUP(Table3[[#This Row],[PRODUCT ID]],Table1[[PRODUCT]:[SELLING PRICE]],4,FALSE)</f>
        <v>133</v>
      </c>
      <c r="K6539" s="16">
        <f ca="1">VLOOKUP(Table3[[#This Row],[PRODUCT ID]],Table1[[PRODUCT]:[SELLING PRICE]],5,FALSE)</f>
        <v>69.135084027288542</v>
      </c>
      <c r="L6539" s="16">
        <f ca="1">J6539*Table3[[#This Row],[QUANTITY]]</f>
        <v>1064</v>
      </c>
      <c r="M6539" s="16">
        <f ca="1">K6539*Table3[[#This Row],[QUANTITY]]*(1-Table3[[#This Row],[DISCOUNT %]])</f>
        <v>502.11791257922107</v>
      </c>
      <c r="N6539" s="3">
        <f>DAY(Table3[[#This Row],[DATE]])</f>
        <v>25</v>
      </c>
      <c r="O6539" s="3" t="str">
        <f>TEXT(Table3[[#This Row],[DATE]],"mmm")</f>
        <v>Nov</v>
      </c>
      <c r="P6539" s="3">
        <f>YEAR(Table3[[#This Row],[DATE]])</f>
        <v>2038</v>
      </c>
    </row>
    <row r="6540" spans="1:16" x14ac:dyDescent="0.3">
      <c r="A6540" s="6">
        <v>50735</v>
      </c>
      <c r="B6540" s="7" t="s">
        <v>1297</v>
      </c>
      <c r="C6540" s="9">
        <f t="shared" ca="1" si="204"/>
        <v>6</v>
      </c>
      <c r="D6540" s="9" t="s">
        <v>2117</v>
      </c>
      <c r="E6540" s="9" t="s">
        <v>2116</v>
      </c>
      <c r="F6540" s="10">
        <f t="shared" ca="1" si="205"/>
        <v>1.1536417588719018E-2</v>
      </c>
      <c r="G6540" s="3" t="str">
        <f>VLOOKUP(Table3[[#This Row],[PRODUCT ID]],Table1[[PRODUCT]:[SELLING PRICE]],1,FALSE)</f>
        <v>Product245</v>
      </c>
      <c r="H6540" s="3" t="str">
        <f>VLOOKUP(Table3[[#This Row],[PRODUCT ID]],Table1[[PRODUCT]:[SELLING PRICE]],2,FALSE)</f>
        <v>Category5</v>
      </c>
      <c r="I6540" s="3" t="str">
        <f>VLOOKUP(Table3[[#This Row],[PRODUCT ID]],Table1[[PRODUCT]:[SELLING PRICE]],3,FALSE)</f>
        <v>Lt</v>
      </c>
      <c r="J6540" s="16">
        <f ca="1">VLOOKUP(Table3[[#This Row],[PRODUCT ID]],Table1[[PRODUCT]:[SELLING PRICE]],4,FALSE)</f>
        <v>11</v>
      </c>
      <c r="K6540" s="16">
        <f ca="1">VLOOKUP(Table3[[#This Row],[PRODUCT ID]],Table1[[PRODUCT]:[SELLING PRICE]],5,FALSE)</f>
        <v>248.60363626688635</v>
      </c>
      <c r="L6540" s="16">
        <f ca="1">J6540*Table3[[#This Row],[QUANTITY]]</f>
        <v>66</v>
      </c>
      <c r="M6540" s="16">
        <f ca="1">K6540*Table3[[#This Row],[QUANTITY]]*(1-Table3[[#This Row],[DISCOUNT %]])</f>
        <v>1474.4138454290251</v>
      </c>
      <c r="N6540" s="3">
        <f>DAY(Table3[[#This Row],[DATE]])</f>
        <v>26</v>
      </c>
      <c r="O6540" s="3" t="str">
        <f>TEXT(Table3[[#This Row],[DATE]],"mmm")</f>
        <v>Nov</v>
      </c>
      <c r="P6540" s="3">
        <f>YEAR(Table3[[#This Row],[DATE]])</f>
        <v>2038</v>
      </c>
    </row>
    <row r="6541" spans="1:16" x14ac:dyDescent="0.3">
      <c r="A6541" s="6">
        <v>50736</v>
      </c>
      <c r="B6541" s="7" t="s">
        <v>1298</v>
      </c>
      <c r="C6541" s="9">
        <f t="shared" ca="1" si="204"/>
        <v>11</v>
      </c>
      <c r="D6541" s="9" t="s">
        <v>2117</v>
      </c>
      <c r="E6541" s="9" t="s">
        <v>2116</v>
      </c>
      <c r="F6541" s="10">
        <f t="shared" ca="1" si="205"/>
        <v>6.0742165399914061E-3</v>
      </c>
      <c r="G6541" s="3" t="str">
        <f>VLOOKUP(Table3[[#This Row],[PRODUCT ID]],Table1[[PRODUCT]:[SELLING PRICE]],1,FALSE)</f>
        <v>Product246</v>
      </c>
      <c r="H6541" s="3" t="str">
        <f>VLOOKUP(Table3[[#This Row],[PRODUCT ID]],Table1[[PRODUCT]:[SELLING PRICE]],2,FALSE)</f>
        <v>Category1</v>
      </c>
      <c r="I6541" s="3" t="str">
        <f>VLOOKUP(Table3[[#This Row],[PRODUCT ID]],Table1[[PRODUCT]:[SELLING PRICE]],3,FALSE)</f>
        <v>Kg</v>
      </c>
      <c r="J6541" s="16">
        <f ca="1">VLOOKUP(Table3[[#This Row],[PRODUCT ID]],Table1[[PRODUCT]:[SELLING PRICE]],4,FALSE)</f>
        <v>235</v>
      </c>
      <c r="K6541" s="16">
        <f ca="1">VLOOKUP(Table3[[#This Row],[PRODUCT ID]],Table1[[PRODUCT]:[SELLING PRICE]],5,FALSE)</f>
        <v>222.40822942200907</v>
      </c>
      <c r="L6541" s="16">
        <f ca="1">J6541*Table3[[#This Row],[QUANTITY]]</f>
        <v>2585</v>
      </c>
      <c r="M6541" s="16">
        <f ca="1">K6541*Table3[[#This Row],[QUANTITY]]*(1-Table3[[#This Row],[DISCOUNT %]])</f>
        <v>2431.6300104384609</v>
      </c>
      <c r="N6541" s="3">
        <f>DAY(Table3[[#This Row],[DATE]])</f>
        <v>27</v>
      </c>
      <c r="O6541" s="3" t="str">
        <f>TEXT(Table3[[#This Row],[DATE]],"mmm")</f>
        <v>Nov</v>
      </c>
      <c r="P6541" s="3">
        <f>YEAR(Table3[[#This Row],[DATE]])</f>
        <v>2038</v>
      </c>
    </row>
    <row r="6542" spans="1:16" x14ac:dyDescent="0.3">
      <c r="A6542" s="6">
        <v>50737</v>
      </c>
      <c r="B6542" s="7" t="s">
        <v>1299</v>
      </c>
      <c r="C6542" s="9">
        <f t="shared" ca="1" si="204"/>
        <v>10</v>
      </c>
      <c r="D6542" s="9" t="s">
        <v>2116</v>
      </c>
      <c r="E6542" s="9" t="s">
        <v>2116</v>
      </c>
      <c r="F6542" s="10">
        <f t="shared" ca="1" si="205"/>
        <v>7.0107760099261786E-3</v>
      </c>
      <c r="G6542" s="3" t="str">
        <f>VLOOKUP(Table3[[#This Row],[PRODUCT ID]],Table1[[PRODUCT]:[SELLING PRICE]],1,FALSE)</f>
        <v>Product247</v>
      </c>
      <c r="H6542" s="3" t="str">
        <f>VLOOKUP(Table3[[#This Row],[PRODUCT ID]],Table1[[PRODUCT]:[SELLING PRICE]],2,FALSE)</f>
        <v>Category2</v>
      </c>
      <c r="I6542" s="3" t="str">
        <f>VLOOKUP(Table3[[#This Row],[PRODUCT ID]],Table1[[PRODUCT]:[SELLING PRICE]],3,FALSE)</f>
        <v>Lt</v>
      </c>
      <c r="J6542" s="16">
        <f ca="1">VLOOKUP(Table3[[#This Row],[PRODUCT ID]],Table1[[PRODUCT]:[SELLING PRICE]],4,FALSE)</f>
        <v>114</v>
      </c>
      <c r="K6542" s="16">
        <f ca="1">VLOOKUP(Table3[[#This Row],[PRODUCT ID]],Table1[[PRODUCT]:[SELLING PRICE]],5,FALSE)</f>
        <v>175.72461935831001</v>
      </c>
      <c r="L6542" s="16">
        <f ca="1">J6542*Table3[[#This Row],[QUANTITY]]</f>
        <v>1140</v>
      </c>
      <c r="M6542" s="16">
        <f ca="1">K6542*Table3[[#This Row],[QUANTITY]]*(1-Table3[[#This Row],[DISCOUNT %]])</f>
        <v>1744.9265341255937</v>
      </c>
      <c r="N6542" s="3">
        <f>DAY(Table3[[#This Row],[DATE]])</f>
        <v>28</v>
      </c>
      <c r="O6542" s="3" t="str">
        <f>TEXT(Table3[[#This Row],[DATE]],"mmm")</f>
        <v>Nov</v>
      </c>
      <c r="P6542" s="3">
        <f>YEAR(Table3[[#This Row],[DATE]])</f>
        <v>2038</v>
      </c>
    </row>
    <row r="6543" spans="1:16" x14ac:dyDescent="0.3">
      <c r="A6543" s="6">
        <v>50738</v>
      </c>
      <c r="B6543" s="7" t="s">
        <v>1300</v>
      </c>
      <c r="C6543" s="9">
        <f t="shared" ca="1" si="204"/>
        <v>1</v>
      </c>
      <c r="D6543" s="9" t="s">
        <v>2116</v>
      </c>
      <c r="E6543" s="9" t="s">
        <v>2116</v>
      </c>
      <c r="F6543" s="10">
        <f t="shared" ca="1" si="205"/>
        <v>9.5968698366742586E-2</v>
      </c>
      <c r="G6543" s="3" t="str">
        <f>VLOOKUP(Table3[[#This Row],[PRODUCT ID]],Table1[[PRODUCT]:[SELLING PRICE]],1,FALSE)</f>
        <v>Product248</v>
      </c>
      <c r="H6543" s="3" t="str">
        <f>VLOOKUP(Table3[[#This Row],[PRODUCT ID]],Table1[[PRODUCT]:[SELLING PRICE]],2,FALSE)</f>
        <v>Category3</v>
      </c>
      <c r="I6543" s="3" t="str">
        <f>VLOOKUP(Table3[[#This Row],[PRODUCT ID]],Table1[[PRODUCT]:[SELLING PRICE]],3,FALSE)</f>
        <v>Ft</v>
      </c>
      <c r="J6543" s="16">
        <f ca="1">VLOOKUP(Table3[[#This Row],[PRODUCT ID]],Table1[[PRODUCT]:[SELLING PRICE]],4,FALSE)</f>
        <v>169</v>
      </c>
      <c r="K6543" s="16">
        <f ca="1">VLOOKUP(Table3[[#This Row],[PRODUCT ID]],Table1[[PRODUCT]:[SELLING PRICE]],5,FALSE)</f>
        <v>261.31957504359821</v>
      </c>
      <c r="L6543" s="16">
        <f ca="1">J6543*Table3[[#This Row],[QUANTITY]]</f>
        <v>169</v>
      </c>
      <c r="M6543" s="16">
        <f ca="1">K6543*Table3[[#This Row],[QUANTITY]]*(1-Table3[[#This Row],[DISCOUNT %]])</f>
        <v>236.24107556891377</v>
      </c>
      <c r="N6543" s="3">
        <f>DAY(Table3[[#This Row],[DATE]])</f>
        <v>29</v>
      </c>
      <c r="O6543" s="3" t="str">
        <f>TEXT(Table3[[#This Row],[DATE]],"mmm")</f>
        <v>Nov</v>
      </c>
      <c r="P6543" s="3">
        <f>YEAR(Table3[[#This Row],[DATE]])</f>
        <v>2038</v>
      </c>
    </row>
    <row r="6544" spans="1:16" x14ac:dyDescent="0.3">
      <c r="A6544" s="6">
        <v>50739</v>
      </c>
      <c r="B6544" s="7" t="s">
        <v>1301</v>
      </c>
      <c r="C6544" s="9">
        <f t="shared" ca="1" si="204"/>
        <v>11</v>
      </c>
      <c r="D6544" s="9" t="s">
        <v>2116</v>
      </c>
      <c r="E6544" s="9" t="s">
        <v>2118</v>
      </c>
      <c r="F6544" s="10">
        <f t="shared" ca="1" si="205"/>
        <v>1.2717338491346286E-2</v>
      </c>
      <c r="G6544" s="3" t="str">
        <f>VLOOKUP(Table3[[#This Row],[PRODUCT ID]],Table1[[PRODUCT]:[SELLING PRICE]],1,FALSE)</f>
        <v>Product249</v>
      </c>
      <c r="H6544" s="3" t="str">
        <f>VLOOKUP(Table3[[#This Row],[PRODUCT ID]],Table1[[PRODUCT]:[SELLING PRICE]],2,FALSE)</f>
        <v>Category4</v>
      </c>
      <c r="I6544" s="3" t="str">
        <f>VLOOKUP(Table3[[#This Row],[PRODUCT ID]],Table1[[PRODUCT]:[SELLING PRICE]],3,FALSE)</f>
        <v>Kg</v>
      </c>
      <c r="J6544" s="16">
        <f ca="1">VLOOKUP(Table3[[#This Row],[PRODUCT ID]],Table1[[PRODUCT]:[SELLING PRICE]],4,FALSE)</f>
        <v>37</v>
      </c>
      <c r="K6544" s="16">
        <f ca="1">VLOOKUP(Table3[[#This Row],[PRODUCT ID]],Table1[[PRODUCT]:[SELLING PRICE]],5,FALSE)</f>
        <v>161.61886757776756</v>
      </c>
      <c r="L6544" s="16">
        <f ca="1">J6544*Table3[[#This Row],[QUANTITY]]</f>
        <v>407</v>
      </c>
      <c r="M6544" s="16">
        <f ca="1">K6544*Table3[[#This Row],[QUANTITY]]*(1-Table3[[#This Row],[DISCOUNT %]])</f>
        <v>1755.1985630541233</v>
      </c>
      <c r="N6544" s="3">
        <f>DAY(Table3[[#This Row],[DATE]])</f>
        <v>30</v>
      </c>
      <c r="O6544" s="3" t="str">
        <f>TEXT(Table3[[#This Row],[DATE]],"mmm")</f>
        <v>Nov</v>
      </c>
      <c r="P6544" s="3">
        <f>YEAR(Table3[[#This Row],[DATE]])</f>
        <v>2038</v>
      </c>
    </row>
    <row r="6545" spans="1:16" x14ac:dyDescent="0.3">
      <c r="A6545" s="6">
        <v>50740</v>
      </c>
      <c r="B6545" s="7" t="s">
        <v>1302</v>
      </c>
      <c r="C6545" s="9">
        <f t="shared" ca="1" si="204"/>
        <v>4</v>
      </c>
      <c r="D6545" s="9" t="s">
        <v>2116</v>
      </c>
      <c r="E6545" s="9" t="s">
        <v>2118</v>
      </c>
      <c r="F6545" s="10">
        <f t="shared" ca="1" si="205"/>
        <v>2.1756247003203045E-2</v>
      </c>
      <c r="G6545" s="3" t="str">
        <f>VLOOKUP(Table3[[#This Row],[PRODUCT ID]],Table1[[PRODUCT]:[SELLING PRICE]],1,FALSE)</f>
        <v>Product250</v>
      </c>
      <c r="H6545" s="3" t="str">
        <f>VLOOKUP(Table3[[#This Row],[PRODUCT ID]],Table1[[PRODUCT]:[SELLING PRICE]],2,FALSE)</f>
        <v>Category5</v>
      </c>
      <c r="I6545" s="3" t="str">
        <f>VLOOKUP(Table3[[#This Row],[PRODUCT ID]],Table1[[PRODUCT]:[SELLING PRICE]],3,FALSE)</f>
        <v>No</v>
      </c>
      <c r="J6545" s="16">
        <f ca="1">VLOOKUP(Table3[[#This Row],[PRODUCT ID]],Table1[[PRODUCT]:[SELLING PRICE]],4,FALSE)</f>
        <v>51</v>
      </c>
      <c r="K6545" s="16">
        <f ca="1">VLOOKUP(Table3[[#This Row],[PRODUCT ID]],Table1[[PRODUCT]:[SELLING PRICE]],5,FALSE)</f>
        <v>183.62971531865406</v>
      </c>
      <c r="L6545" s="16">
        <f ca="1">J6545*Table3[[#This Row],[QUANTITY]]</f>
        <v>204</v>
      </c>
      <c r="M6545" s="16">
        <f ca="1">K6545*Table3[[#This Row],[QUANTITY]]*(1-Table3[[#This Row],[DISCOUNT %]])</f>
        <v>718.53848750021427</v>
      </c>
      <c r="N6545" s="3">
        <f>DAY(Table3[[#This Row],[DATE]])</f>
        <v>1</v>
      </c>
      <c r="O6545" s="3" t="str">
        <f>TEXT(Table3[[#This Row],[DATE]],"mmm")</f>
        <v>Dec</v>
      </c>
      <c r="P6545" s="3">
        <f>YEAR(Table3[[#This Row],[DATE]])</f>
        <v>2038</v>
      </c>
    </row>
    <row r="6546" spans="1:16" x14ac:dyDescent="0.3">
      <c r="A6546" s="6">
        <v>50741</v>
      </c>
      <c r="B6546" s="7" t="s">
        <v>1303</v>
      </c>
      <c r="C6546" s="9">
        <f t="shared" ca="1" si="204"/>
        <v>7</v>
      </c>
      <c r="D6546" s="9" t="s">
        <v>2115</v>
      </c>
      <c r="E6546" s="9" t="s">
        <v>2116</v>
      </c>
      <c r="F6546" s="10">
        <f t="shared" ca="1" si="205"/>
        <v>9.3676847853791073E-2</v>
      </c>
      <c r="G6546" s="3" t="str">
        <f>VLOOKUP(Table3[[#This Row],[PRODUCT ID]],Table1[[PRODUCT]:[SELLING PRICE]],1,FALSE)</f>
        <v>Product251</v>
      </c>
      <c r="H6546" s="3" t="str">
        <f>VLOOKUP(Table3[[#This Row],[PRODUCT ID]],Table1[[PRODUCT]:[SELLING PRICE]],2,FALSE)</f>
        <v>Category1</v>
      </c>
      <c r="I6546" s="3" t="str">
        <f>VLOOKUP(Table3[[#This Row],[PRODUCT ID]],Table1[[PRODUCT]:[SELLING PRICE]],3,FALSE)</f>
        <v>No</v>
      </c>
      <c r="J6546" s="16">
        <f ca="1">VLOOKUP(Table3[[#This Row],[PRODUCT ID]],Table1[[PRODUCT]:[SELLING PRICE]],4,FALSE)</f>
        <v>231</v>
      </c>
      <c r="K6546" s="16">
        <f ca="1">VLOOKUP(Table3[[#This Row],[PRODUCT ID]],Table1[[PRODUCT]:[SELLING PRICE]],5,FALSE)</f>
        <v>181.46019162089118</v>
      </c>
      <c r="L6546" s="16">
        <f ca="1">J6546*Table3[[#This Row],[QUANTITY]]</f>
        <v>1617</v>
      </c>
      <c r="M6546" s="16">
        <f ca="1">K6546*Table3[[#This Row],[QUANTITY]]*(1-Table3[[#This Row],[DISCOUNT %]])</f>
        <v>1151.2310100123082</v>
      </c>
      <c r="N6546" s="3">
        <f>DAY(Table3[[#This Row],[DATE]])</f>
        <v>2</v>
      </c>
      <c r="O6546" s="3" t="str">
        <f>TEXT(Table3[[#This Row],[DATE]],"mmm")</f>
        <v>Dec</v>
      </c>
      <c r="P6546" s="3">
        <f>YEAR(Table3[[#This Row],[DATE]])</f>
        <v>2038</v>
      </c>
    </row>
    <row r="6547" spans="1:16" x14ac:dyDescent="0.3">
      <c r="A6547" s="6">
        <v>50742</v>
      </c>
      <c r="B6547" s="7" t="s">
        <v>1304</v>
      </c>
      <c r="C6547" s="9">
        <f t="shared" ca="1" si="204"/>
        <v>5</v>
      </c>
      <c r="D6547" s="9" t="s">
        <v>2116</v>
      </c>
      <c r="E6547" s="9" t="s">
        <v>2116</v>
      </c>
      <c r="F6547" s="10">
        <f t="shared" ca="1" si="205"/>
        <v>7.0571128932655075E-2</v>
      </c>
      <c r="G6547" s="3" t="str">
        <f>VLOOKUP(Table3[[#This Row],[PRODUCT ID]],Table1[[PRODUCT]:[SELLING PRICE]],1,FALSE)</f>
        <v>Product252</v>
      </c>
      <c r="H6547" s="3" t="str">
        <f>VLOOKUP(Table3[[#This Row],[PRODUCT ID]],Table1[[PRODUCT]:[SELLING PRICE]],2,FALSE)</f>
        <v>Category2</v>
      </c>
      <c r="I6547" s="3" t="str">
        <f>VLOOKUP(Table3[[#This Row],[PRODUCT ID]],Table1[[PRODUCT]:[SELLING PRICE]],3,FALSE)</f>
        <v>Ft</v>
      </c>
      <c r="J6547" s="16">
        <f ca="1">VLOOKUP(Table3[[#This Row],[PRODUCT ID]],Table1[[PRODUCT]:[SELLING PRICE]],4,FALSE)</f>
        <v>197</v>
      </c>
      <c r="K6547" s="16">
        <f ca="1">VLOOKUP(Table3[[#This Row],[PRODUCT ID]],Table1[[PRODUCT]:[SELLING PRICE]],5,FALSE)</f>
        <v>171.56882582345526</v>
      </c>
      <c r="L6547" s="16">
        <f ca="1">J6547*Table3[[#This Row],[QUANTITY]]</f>
        <v>985</v>
      </c>
      <c r="M6547" s="16">
        <f ca="1">K6547*Table3[[#This Row],[QUANTITY]]*(1-Table3[[#This Row],[DISCOUNT %]])</f>
        <v>797.30510047721975</v>
      </c>
      <c r="N6547" s="3">
        <f>DAY(Table3[[#This Row],[DATE]])</f>
        <v>3</v>
      </c>
      <c r="O6547" s="3" t="str">
        <f>TEXT(Table3[[#This Row],[DATE]],"mmm")</f>
        <v>Dec</v>
      </c>
      <c r="P6547" s="3">
        <f>YEAR(Table3[[#This Row],[DATE]])</f>
        <v>2038</v>
      </c>
    </row>
    <row r="6548" spans="1:16" x14ac:dyDescent="0.3">
      <c r="A6548" s="6">
        <v>50743</v>
      </c>
      <c r="B6548" s="7" t="s">
        <v>1305</v>
      </c>
      <c r="C6548" s="9">
        <f t="shared" ca="1" si="204"/>
        <v>8</v>
      </c>
      <c r="D6548" s="9" t="s">
        <v>2117</v>
      </c>
      <c r="E6548" s="9" t="s">
        <v>2116</v>
      </c>
      <c r="F6548" s="10">
        <f t="shared" ca="1" si="205"/>
        <v>6.9309872386759896E-2</v>
      </c>
      <c r="G6548" s="3" t="str">
        <f>VLOOKUP(Table3[[#This Row],[PRODUCT ID]],Table1[[PRODUCT]:[SELLING PRICE]],1,FALSE)</f>
        <v>Product253</v>
      </c>
      <c r="H6548" s="3" t="str">
        <f>VLOOKUP(Table3[[#This Row],[PRODUCT ID]],Table1[[PRODUCT]:[SELLING PRICE]],2,FALSE)</f>
        <v>Category3</v>
      </c>
      <c r="I6548" s="3" t="str">
        <f>VLOOKUP(Table3[[#This Row],[PRODUCT ID]],Table1[[PRODUCT]:[SELLING PRICE]],3,FALSE)</f>
        <v>No</v>
      </c>
      <c r="J6548" s="16">
        <f ca="1">VLOOKUP(Table3[[#This Row],[PRODUCT ID]],Table1[[PRODUCT]:[SELLING PRICE]],4,FALSE)</f>
        <v>212</v>
      </c>
      <c r="K6548" s="16">
        <f ca="1">VLOOKUP(Table3[[#This Row],[PRODUCT ID]],Table1[[PRODUCT]:[SELLING PRICE]],5,FALSE)</f>
        <v>65.498976667965962</v>
      </c>
      <c r="L6548" s="16">
        <f ca="1">J6548*Table3[[#This Row],[QUANTITY]]</f>
        <v>1696</v>
      </c>
      <c r="M6548" s="16">
        <f ca="1">K6548*Table3[[#This Row],[QUANTITY]]*(1-Table3[[#This Row],[DISCOUNT %]])</f>
        <v>487.67400762916702</v>
      </c>
      <c r="N6548" s="3">
        <f>DAY(Table3[[#This Row],[DATE]])</f>
        <v>4</v>
      </c>
      <c r="O6548" s="3" t="str">
        <f>TEXT(Table3[[#This Row],[DATE]],"mmm")</f>
        <v>Dec</v>
      </c>
      <c r="P6548" s="3">
        <f>YEAR(Table3[[#This Row],[DATE]])</f>
        <v>2038</v>
      </c>
    </row>
    <row r="6549" spans="1:16" x14ac:dyDescent="0.3">
      <c r="A6549" s="6">
        <v>50744</v>
      </c>
      <c r="B6549" s="7" t="s">
        <v>1306</v>
      </c>
      <c r="C6549" s="9">
        <f t="shared" ca="1" si="204"/>
        <v>12</v>
      </c>
      <c r="D6549" s="9" t="s">
        <v>2115</v>
      </c>
      <c r="E6549" s="9" t="s">
        <v>2116</v>
      </c>
      <c r="F6549" s="10">
        <f t="shared" ca="1" si="205"/>
        <v>4.8048268857356916E-4</v>
      </c>
      <c r="G6549" s="3" t="str">
        <f>VLOOKUP(Table3[[#This Row],[PRODUCT ID]],Table1[[PRODUCT]:[SELLING PRICE]],1,FALSE)</f>
        <v>Product254</v>
      </c>
      <c r="H6549" s="3" t="str">
        <f>VLOOKUP(Table3[[#This Row],[PRODUCT ID]],Table1[[PRODUCT]:[SELLING PRICE]],2,FALSE)</f>
        <v>Category4</v>
      </c>
      <c r="I6549" s="3" t="str">
        <f>VLOOKUP(Table3[[#This Row],[PRODUCT ID]],Table1[[PRODUCT]:[SELLING PRICE]],3,FALSE)</f>
        <v>Kg</v>
      </c>
      <c r="J6549" s="16">
        <f ca="1">VLOOKUP(Table3[[#This Row],[PRODUCT ID]],Table1[[PRODUCT]:[SELLING PRICE]],4,FALSE)</f>
        <v>67</v>
      </c>
      <c r="K6549" s="16">
        <f ca="1">VLOOKUP(Table3[[#This Row],[PRODUCT ID]],Table1[[PRODUCT]:[SELLING PRICE]],5,FALSE)</f>
        <v>216.27230504332732</v>
      </c>
      <c r="L6549" s="16">
        <f ca="1">J6549*Table3[[#This Row],[QUANTITY]]</f>
        <v>804</v>
      </c>
      <c r="M6549" s="16">
        <f ca="1">K6549*Table3[[#This Row],[QUANTITY]]*(1-Table3[[#This Row],[DISCOUNT %]])</f>
        <v>2594.0206793368329</v>
      </c>
      <c r="N6549" s="3">
        <f>DAY(Table3[[#This Row],[DATE]])</f>
        <v>5</v>
      </c>
      <c r="O6549" s="3" t="str">
        <f>TEXT(Table3[[#This Row],[DATE]],"mmm")</f>
        <v>Dec</v>
      </c>
      <c r="P6549" s="3">
        <f>YEAR(Table3[[#This Row],[DATE]])</f>
        <v>2038</v>
      </c>
    </row>
    <row r="6550" spans="1:16" x14ac:dyDescent="0.3">
      <c r="A6550" s="6">
        <v>50745</v>
      </c>
      <c r="B6550" s="7" t="s">
        <v>1307</v>
      </c>
      <c r="C6550" s="9">
        <f t="shared" ca="1" si="204"/>
        <v>15</v>
      </c>
      <c r="D6550" s="9" t="s">
        <v>2115</v>
      </c>
      <c r="E6550" s="9" t="s">
        <v>2118</v>
      </c>
      <c r="F6550" s="10">
        <f t="shared" ca="1" si="205"/>
        <v>2.7547063705659638E-2</v>
      </c>
      <c r="G6550" s="3" t="str">
        <f>VLOOKUP(Table3[[#This Row],[PRODUCT ID]],Table1[[PRODUCT]:[SELLING PRICE]],1,FALSE)</f>
        <v>Product255</v>
      </c>
      <c r="H6550" s="3" t="str">
        <f>VLOOKUP(Table3[[#This Row],[PRODUCT ID]],Table1[[PRODUCT]:[SELLING PRICE]],2,FALSE)</f>
        <v>Category5</v>
      </c>
      <c r="I6550" s="3" t="str">
        <f>VLOOKUP(Table3[[#This Row],[PRODUCT ID]],Table1[[PRODUCT]:[SELLING PRICE]],3,FALSE)</f>
        <v>Kg</v>
      </c>
      <c r="J6550" s="16">
        <f ca="1">VLOOKUP(Table3[[#This Row],[PRODUCT ID]],Table1[[PRODUCT]:[SELLING PRICE]],4,FALSE)</f>
        <v>156</v>
      </c>
      <c r="K6550" s="16">
        <f ca="1">VLOOKUP(Table3[[#This Row],[PRODUCT ID]],Table1[[PRODUCT]:[SELLING PRICE]],5,FALSE)</f>
        <v>212.93984405714289</v>
      </c>
      <c r="L6550" s="16">
        <f ca="1">J6550*Table3[[#This Row],[QUANTITY]]</f>
        <v>2340</v>
      </c>
      <c r="M6550" s="16">
        <f ca="1">K6550*Table3[[#This Row],[QUANTITY]]*(1-Table3[[#This Row],[DISCOUNT %]])</f>
        <v>3106.1096491114131</v>
      </c>
      <c r="N6550" s="3">
        <f>DAY(Table3[[#This Row],[DATE]])</f>
        <v>6</v>
      </c>
      <c r="O6550" s="3" t="str">
        <f>TEXT(Table3[[#This Row],[DATE]],"mmm")</f>
        <v>Dec</v>
      </c>
      <c r="P6550" s="3">
        <f>YEAR(Table3[[#This Row],[DATE]])</f>
        <v>2038</v>
      </c>
    </row>
    <row r="6551" spans="1:16" x14ac:dyDescent="0.3">
      <c r="A6551" s="6">
        <v>50746</v>
      </c>
      <c r="B6551" s="7" t="s">
        <v>1308</v>
      </c>
      <c r="C6551" s="9">
        <f t="shared" ca="1" si="204"/>
        <v>15</v>
      </c>
      <c r="D6551" s="9" t="s">
        <v>2115</v>
      </c>
      <c r="E6551" s="9" t="s">
        <v>2116</v>
      </c>
      <c r="F6551" s="10">
        <f t="shared" ca="1" si="205"/>
        <v>4.5616418736521482E-2</v>
      </c>
      <c r="G6551" s="3" t="str">
        <f>VLOOKUP(Table3[[#This Row],[PRODUCT ID]],Table1[[PRODUCT]:[SELLING PRICE]],1,FALSE)</f>
        <v>Product256</v>
      </c>
      <c r="H6551" s="3" t="str">
        <f>VLOOKUP(Table3[[#This Row],[PRODUCT ID]],Table1[[PRODUCT]:[SELLING PRICE]],2,FALSE)</f>
        <v>Category1</v>
      </c>
      <c r="I6551" s="3" t="str">
        <f>VLOOKUP(Table3[[#This Row],[PRODUCT ID]],Table1[[PRODUCT]:[SELLING PRICE]],3,FALSE)</f>
        <v>Lt</v>
      </c>
      <c r="J6551" s="16">
        <f ca="1">VLOOKUP(Table3[[#This Row],[PRODUCT ID]],Table1[[PRODUCT]:[SELLING PRICE]],4,FALSE)</f>
        <v>128</v>
      </c>
      <c r="K6551" s="16">
        <f ca="1">VLOOKUP(Table3[[#This Row],[PRODUCT ID]],Table1[[PRODUCT]:[SELLING PRICE]],5,FALSE)</f>
        <v>238.97682899123933</v>
      </c>
      <c r="L6551" s="16">
        <f ca="1">J6551*Table3[[#This Row],[QUANTITY]]</f>
        <v>1920</v>
      </c>
      <c r="M6551" s="16">
        <f ca="1">K6551*Table3[[#This Row],[QUANTITY]]*(1-Table3[[#This Row],[DISCOUNT %]])</f>
        <v>3421.1334283747328</v>
      </c>
      <c r="N6551" s="3">
        <f>DAY(Table3[[#This Row],[DATE]])</f>
        <v>7</v>
      </c>
      <c r="O6551" s="3" t="str">
        <f>TEXT(Table3[[#This Row],[DATE]],"mmm")</f>
        <v>Dec</v>
      </c>
      <c r="P6551" s="3">
        <f>YEAR(Table3[[#This Row],[DATE]])</f>
        <v>2038</v>
      </c>
    </row>
    <row r="6552" spans="1:16" x14ac:dyDescent="0.3">
      <c r="A6552" s="6">
        <v>50747</v>
      </c>
      <c r="B6552" s="7" t="s">
        <v>1309</v>
      </c>
      <c r="C6552" s="9">
        <f t="shared" ca="1" si="204"/>
        <v>10</v>
      </c>
      <c r="D6552" s="9" t="s">
        <v>2116</v>
      </c>
      <c r="E6552" s="9" t="s">
        <v>2116</v>
      </c>
      <c r="F6552" s="10">
        <f t="shared" ca="1" si="205"/>
        <v>8.773463243368719E-2</v>
      </c>
      <c r="G6552" s="3" t="str">
        <f>VLOOKUP(Table3[[#This Row],[PRODUCT ID]],Table1[[PRODUCT]:[SELLING PRICE]],1,FALSE)</f>
        <v>Product257</v>
      </c>
      <c r="H6552" s="3" t="str">
        <f>VLOOKUP(Table3[[#This Row],[PRODUCT ID]],Table1[[PRODUCT]:[SELLING PRICE]],2,FALSE)</f>
        <v>Category2</v>
      </c>
      <c r="I6552" s="3" t="str">
        <f>VLOOKUP(Table3[[#This Row],[PRODUCT ID]],Table1[[PRODUCT]:[SELLING PRICE]],3,FALSE)</f>
        <v>Kg</v>
      </c>
      <c r="J6552" s="16">
        <f ca="1">VLOOKUP(Table3[[#This Row],[PRODUCT ID]],Table1[[PRODUCT]:[SELLING PRICE]],4,FALSE)</f>
        <v>87</v>
      </c>
      <c r="K6552" s="16">
        <f ca="1">VLOOKUP(Table3[[#This Row],[PRODUCT ID]],Table1[[PRODUCT]:[SELLING PRICE]],5,FALSE)</f>
        <v>303.72301492407809</v>
      </c>
      <c r="L6552" s="16">
        <f ca="1">J6552*Table3[[#This Row],[QUANTITY]]</f>
        <v>870</v>
      </c>
      <c r="M6552" s="16">
        <f ca="1">K6552*Table3[[#This Row],[QUANTITY]]*(1-Table3[[#This Row],[DISCOUNT %]])</f>
        <v>2770.7598784806282</v>
      </c>
      <c r="N6552" s="3">
        <f>DAY(Table3[[#This Row],[DATE]])</f>
        <v>8</v>
      </c>
      <c r="O6552" s="3" t="str">
        <f>TEXT(Table3[[#This Row],[DATE]],"mmm")</f>
        <v>Dec</v>
      </c>
      <c r="P6552" s="3">
        <f>YEAR(Table3[[#This Row],[DATE]])</f>
        <v>2038</v>
      </c>
    </row>
    <row r="6553" spans="1:16" x14ac:dyDescent="0.3">
      <c r="A6553" s="6">
        <v>50748</v>
      </c>
      <c r="B6553" s="7" t="s">
        <v>1310</v>
      </c>
      <c r="C6553" s="9">
        <f t="shared" ca="1" si="204"/>
        <v>12</v>
      </c>
      <c r="D6553" s="9" t="s">
        <v>2116</v>
      </c>
      <c r="E6553" s="9" t="s">
        <v>2116</v>
      </c>
      <c r="F6553" s="10">
        <f t="shared" ca="1" si="205"/>
        <v>5.6451095805647472E-2</v>
      </c>
      <c r="G6553" s="3" t="str">
        <f>VLOOKUP(Table3[[#This Row],[PRODUCT ID]],Table1[[PRODUCT]:[SELLING PRICE]],1,FALSE)</f>
        <v>Product258</v>
      </c>
      <c r="H6553" s="3" t="str">
        <f>VLOOKUP(Table3[[#This Row],[PRODUCT ID]],Table1[[PRODUCT]:[SELLING PRICE]],2,FALSE)</f>
        <v>Category3</v>
      </c>
      <c r="I6553" s="3" t="str">
        <f>VLOOKUP(Table3[[#This Row],[PRODUCT ID]],Table1[[PRODUCT]:[SELLING PRICE]],3,FALSE)</f>
        <v>Lt</v>
      </c>
      <c r="J6553" s="16">
        <f ca="1">VLOOKUP(Table3[[#This Row],[PRODUCT ID]],Table1[[PRODUCT]:[SELLING PRICE]],4,FALSE)</f>
        <v>10</v>
      </c>
      <c r="K6553" s="16">
        <f ca="1">VLOOKUP(Table3[[#This Row],[PRODUCT ID]],Table1[[PRODUCT]:[SELLING PRICE]],5,FALSE)</f>
        <v>309.43160131993926</v>
      </c>
      <c r="L6553" s="16">
        <f ca="1">J6553*Table3[[#This Row],[QUANTITY]]</f>
        <v>120</v>
      </c>
      <c r="M6553" s="16">
        <f ca="1">K6553*Table3[[#This Row],[QUANTITY]]*(1-Table3[[#This Row],[DISCOUNT %]])</f>
        <v>3503.5661801823894</v>
      </c>
      <c r="N6553" s="3">
        <f>DAY(Table3[[#This Row],[DATE]])</f>
        <v>9</v>
      </c>
      <c r="O6553" s="3" t="str">
        <f>TEXT(Table3[[#This Row],[DATE]],"mmm")</f>
        <v>Dec</v>
      </c>
      <c r="P6553" s="3">
        <f>YEAR(Table3[[#This Row],[DATE]])</f>
        <v>2038</v>
      </c>
    </row>
    <row r="6554" spans="1:16" x14ac:dyDescent="0.3">
      <c r="A6554" s="6">
        <v>50749</v>
      </c>
      <c r="B6554" s="7" t="s">
        <v>1311</v>
      </c>
      <c r="C6554" s="9">
        <f t="shared" ca="1" si="204"/>
        <v>6</v>
      </c>
      <c r="D6554" s="9" t="s">
        <v>2116</v>
      </c>
      <c r="E6554" s="9" t="s">
        <v>2116</v>
      </c>
      <c r="F6554" s="10">
        <f t="shared" ca="1" si="205"/>
        <v>8.4973309546405043E-2</v>
      </c>
      <c r="G6554" s="3" t="str">
        <f>VLOOKUP(Table3[[#This Row],[PRODUCT ID]],Table1[[PRODUCT]:[SELLING PRICE]],1,FALSE)</f>
        <v>Product259</v>
      </c>
      <c r="H6554" s="3" t="str">
        <f>VLOOKUP(Table3[[#This Row],[PRODUCT ID]],Table1[[PRODUCT]:[SELLING PRICE]],2,FALSE)</f>
        <v>Category4</v>
      </c>
      <c r="I6554" s="3" t="str">
        <f>VLOOKUP(Table3[[#This Row],[PRODUCT ID]],Table1[[PRODUCT]:[SELLING PRICE]],3,FALSE)</f>
        <v>Ft</v>
      </c>
      <c r="J6554" s="16">
        <f ca="1">VLOOKUP(Table3[[#This Row],[PRODUCT ID]],Table1[[PRODUCT]:[SELLING PRICE]],4,FALSE)</f>
        <v>72</v>
      </c>
      <c r="K6554" s="16">
        <f ca="1">VLOOKUP(Table3[[#This Row],[PRODUCT ID]],Table1[[PRODUCT]:[SELLING PRICE]],5,FALSE)</f>
        <v>218.05638082973894</v>
      </c>
      <c r="L6554" s="16">
        <f ca="1">J6554*Table3[[#This Row],[QUANTITY]]</f>
        <v>432</v>
      </c>
      <c r="M6554" s="16">
        <f ca="1">K6554*Table3[[#This Row],[QUANTITY]]*(1-Table3[[#This Row],[DISCOUNT %]])</f>
        <v>1197.1644508975485</v>
      </c>
      <c r="N6554" s="3">
        <f>DAY(Table3[[#This Row],[DATE]])</f>
        <v>10</v>
      </c>
      <c r="O6554" s="3" t="str">
        <f>TEXT(Table3[[#This Row],[DATE]],"mmm")</f>
        <v>Dec</v>
      </c>
      <c r="P6554" s="3">
        <f>YEAR(Table3[[#This Row],[DATE]])</f>
        <v>2038</v>
      </c>
    </row>
    <row r="6555" spans="1:16" x14ac:dyDescent="0.3">
      <c r="A6555" s="6">
        <v>50750</v>
      </c>
      <c r="B6555" s="7" t="s">
        <v>1312</v>
      </c>
      <c r="C6555" s="9">
        <f t="shared" ca="1" si="204"/>
        <v>7</v>
      </c>
      <c r="D6555" s="9" t="s">
        <v>2115</v>
      </c>
      <c r="E6555" s="9" t="s">
        <v>2116</v>
      </c>
      <c r="F6555" s="10">
        <f t="shared" ca="1" si="205"/>
        <v>8.8274343205155842E-2</v>
      </c>
      <c r="G6555" s="3" t="str">
        <f>VLOOKUP(Table3[[#This Row],[PRODUCT ID]],Table1[[PRODUCT]:[SELLING PRICE]],1,FALSE)</f>
        <v>Product260</v>
      </c>
      <c r="H6555" s="3" t="str">
        <f>VLOOKUP(Table3[[#This Row],[PRODUCT ID]],Table1[[PRODUCT]:[SELLING PRICE]],2,FALSE)</f>
        <v>Category5</v>
      </c>
      <c r="I6555" s="3" t="str">
        <f>VLOOKUP(Table3[[#This Row],[PRODUCT ID]],Table1[[PRODUCT]:[SELLING PRICE]],3,FALSE)</f>
        <v>Kg</v>
      </c>
      <c r="J6555" s="16">
        <f ca="1">VLOOKUP(Table3[[#This Row],[PRODUCT ID]],Table1[[PRODUCT]:[SELLING PRICE]],4,FALSE)</f>
        <v>84</v>
      </c>
      <c r="K6555" s="16">
        <f ca="1">VLOOKUP(Table3[[#This Row],[PRODUCT ID]],Table1[[PRODUCT]:[SELLING PRICE]],5,FALSE)</f>
        <v>101.82164316327967</v>
      </c>
      <c r="L6555" s="16">
        <f ca="1">J6555*Table3[[#This Row],[QUANTITY]]</f>
        <v>588</v>
      </c>
      <c r="M6555" s="16">
        <f ca="1">K6555*Table3[[#This Row],[QUANTITY]]*(1-Table3[[#This Row],[DISCOUNT %]])</f>
        <v>649.8338314227999</v>
      </c>
      <c r="N6555" s="3">
        <f>DAY(Table3[[#This Row],[DATE]])</f>
        <v>11</v>
      </c>
      <c r="O6555" s="3" t="str">
        <f>TEXT(Table3[[#This Row],[DATE]],"mmm")</f>
        <v>Dec</v>
      </c>
      <c r="P6555" s="3">
        <f>YEAR(Table3[[#This Row],[DATE]])</f>
        <v>2038</v>
      </c>
    </row>
    <row r="6556" spans="1:16" x14ac:dyDescent="0.3">
      <c r="A6556" s="6">
        <v>50751</v>
      </c>
      <c r="B6556" s="7" t="s">
        <v>1313</v>
      </c>
      <c r="C6556" s="9">
        <f t="shared" ca="1" si="204"/>
        <v>4</v>
      </c>
      <c r="D6556" s="9" t="s">
        <v>2117</v>
      </c>
      <c r="E6556" s="9" t="s">
        <v>2118</v>
      </c>
      <c r="F6556" s="10">
        <f t="shared" ca="1" si="205"/>
        <v>2.9695261972228827E-3</v>
      </c>
      <c r="G6556" s="3" t="str">
        <f>VLOOKUP(Table3[[#This Row],[PRODUCT ID]],Table1[[PRODUCT]:[SELLING PRICE]],1,FALSE)</f>
        <v>Product261</v>
      </c>
      <c r="H6556" s="3" t="str">
        <f>VLOOKUP(Table3[[#This Row],[PRODUCT ID]],Table1[[PRODUCT]:[SELLING PRICE]],2,FALSE)</f>
        <v>Category1</v>
      </c>
      <c r="I6556" s="3" t="str">
        <f>VLOOKUP(Table3[[#This Row],[PRODUCT ID]],Table1[[PRODUCT]:[SELLING PRICE]],3,FALSE)</f>
        <v>No</v>
      </c>
      <c r="J6556" s="16">
        <f ca="1">VLOOKUP(Table3[[#This Row],[PRODUCT ID]],Table1[[PRODUCT]:[SELLING PRICE]],4,FALSE)</f>
        <v>223</v>
      </c>
      <c r="K6556" s="16">
        <f ca="1">VLOOKUP(Table3[[#This Row],[PRODUCT ID]],Table1[[PRODUCT]:[SELLING PRICE]],5,FALSE)</f>
        <v>238.33596615306959</v>
      </c>
      <c r="L6556" s="16">
        <f ca="1">J6556*Table3[[#This Row],[QUANTITY]]</f>
        <v>892</v>
      </c>
      <c r="M6556" s="16">
        <f ca="1">K6556*Table3[[#This Row],[QUANTITY]]*(1-Table3[[#This Row],[DISCOUNT %]])</f>
        <v>950.51288503135049</v>
      </c>
      <c r="N6556" s="3">
        <f>DAY(Table3[[#This Row],[DATE]])</f>
        <v>12</v>
      </c>
      <c r="O6556" s="3" t="str">
        <f>TEXT(Table3[[#This Row],[DATE]],"mmm")</f>
        <v>Dec</v>
      </c>
      <c r="P6556" s="3">
        <f>YEAR(Table3[[#This Row],[DATE]])</f>
        <v>2038</v>
      </c>
    </row>
    <row r="6557" spans="1:16" x14ac:dyDescent="0.3">
      <c r="A6557" s="6">
        <v>50752</v>
      </c>
      <c r="B6557" s="7" t="s">
        <v>1314</v>
      </c>
      <c r="C6557" s="9">
        <f t="shared" ca="1" si="204"/>
        <v>15</v>
      </c>
      <c r="D6557" s="9" t="s">
        <v>2117</v>
      </c>
      <c r="E6557" s="9" t="s">
        <v>2118</v>
      </c>
      <c r="F6557" s="10">
        <f t="shared" ca="1" si="205"/>
        <v>8.611338755732946E-2</v>
      </c>
      <c r="G6557" s="3" t="str">
        <f>VLOOKUP(Table3[[#This Row],[PRODUCT ID]],Table1[[PRODUCT]:[SELLING PRICE]],1,FALSE)</f>
        <v>Product262</v>
      </c>
      <c r="H6557" s="3" t="str">
        <f>VLOOKUP(Table3[[#This Row],[PRODUCT ID]],Table1[[PRODUCT]:[SELLING PRICE]],2,FALSE)</f>
        <v>Category2</v>
      </c>
      <c r="I6557" s="3" t="str">
        <f>VLOOKUP(Table3[[#This Row],[PRODUCT ID]],Table1[[PRODUCT]:[SELLING PRICE]],3,FALSE)</f>
        <v>No</v>
      </c>
      <c r="J6557" s="16">
        <f ca="1">VLOOKUP(Table3[[#This Row],[PRODUCT ID]],Table1[[PRODUCT]:[SELLING PRICE]],4,FALSE)</f>
        <v>68</v>
      </c>
      <c r="K6557" s="16">
        <f ca="1">VLOOKUP(Table3[[#This Row],[PRODUCT ID]],Table1[[PRODUCT]:[SELLING PRICE]],5,FALSE)</f>
        <v>153.29643052105271</v>
      </c>
      <c r="L6557" s="16">
        <f ca="1">J6557*Table3[[#This Row],[QUANTITY]]</f>
        <v>1020</v>
      </c>
      <c r="M6557" s="16">
        <f ca="1">K6557*Table3[[#This Row],[QUANTITY]]*(1-Table3[[#This Row],[DISCOUNT %]])</f>
        <v>2101.4333338265715</v>
      </c>
      <c r="N6557" s="3">
        <f>DAY(Table3[[#This Row],[DATE]])</f>
        <v>13</v>
      </c>
      <c r="O6557" s="3" t="str">
        <f>TEXT(Table3[[#This Row],[DATE]],"mmm")</f>
        <v>Dec</v>
      </c>
      <c r="P6557" s="3">
        <f>YEAR(Table3[[#This Row],[DATE]])</f>
        <v>2038</v>
      </c>
    </row>
    <row r="6558" spans="1:16" x14ac:dyDescent="0.3">
      <c r="A6558" s="6">
        <v>50753</v>
      </c>
      <c r="B6558" s="7" t="s">
        <v>1315</v>
      </c>
      <c r="C6558" s="9">
        <f t="shared" ca="1" si="204"/>
        <v>15</v>
      </c>
      <c r="D6558" s="9" t="s">
        <v>2116</v>
      </c>
      <c r="E6558" s="9" t="s">
        <v>2116</v>
      </c>
      <c r="F6558" s="10">
        <f t="shared" ca="1" si="205"/>
        <v>8.595216777669135E-3</v>
      </c>
      <c r="G6558" s="3" t="str">
        <f>VLOOKUP(Table3[[#This Row],[PRODUCT ID]],Table1[[PRODUCT]:[SELLING PRICE]],1,FALSE)</f>
        <v>Product263</v>
      </c>
      <c r="H6558" s="3" t="str">
        <f>VLOOKUP(Table3[[#This Row],[PRODUCT ID]],Table1[[PRODUCT]:[SELLING PRICE]],2,FALSE)</f>
        <v>Category3</v>
      </c>
      <c r="I6558" s="3" t="str">
        <f>VLOOKUP(Table3[[#This Row],[PRODUCT ID]],Table1[[PRODUCT]:[SELLING PRICE]],3,FALSE)</f>
        <v>Ft</v>
      </c>
      <c r="J6558" s="16">
        <f ca="1">VLOOKUP(Table3[[#This Row],[PRODUCT ID]],Table1[[PRODUCT]:[SELLING PRICE]],4,FALSE)</f>
        <v>15</v>
      </c>
      <c r="K6558" s="16">
        <f ca="1">VLOOKUP(Table3[[#This Row],[PRODUCT ID]],Table1[[PRODUCT]:[SELLING PRICE]],5,FALSE)</f>
        <v>298.15348656605079</v>
      </c>
      <c r="L6558" s="16">
        <f ca="1">J6558*Table3[[#This Row],[QUANTITY]]</f>
        <v>225</v>
      </c>
      <c r="M6558" s="16">
        <f ca="1">K6558*Table3[[#This Row],[QUANTITY]]*(1-Table3[[#This Row],[DISCOUNT %]])</f>
        <v>4433.8618907399659</v>
      </c>
      <c r="N6558" s="3">
        <f>DAY(Table3[[#This Row],[DATE]])</f>
        <v>14</v>
      </c>
      <c r="O6558" s="3" t="str">
        <f>TEXT(Table3[[#This Row],[DATE]],"mmm")</f>
        <v>Dec</v>
      </c>
      <c r="P6558" s="3">
        <f>YEAR(Table3[[#This Row],[DATE]])</f>
        <v>2038</v>
      </c>
    </row>
    <row r="6559" spans="1:16" x14ac:dyDescent="0.3">
      <c r="A6559" s="6">
        <v>50754</v>
      </c>
      <c r="B6559" s="7" t="s">
        <v>1316</v>
      </c>
      <c r="C6559" s="9">
        <f t="shared" ca="1" si="204"/>
        <v>15</v>
      </c>
      <c r="D6559" s="9" t="s">
        <v>2116</v>
      </c>
      <c r="E6559" s="9" t="s">
        <v>2116</v>
      </c>
      <c r="F6559" s="10">
        <f t="shared" ca="1" si="205"/>
        <v>5.5970538825178663E-3</v>
      </c>
      <c r="G6559" s="3" t="str">
        <f>VLOOKUP(Table3[[#This Row],[PRODUCT ID]],Table1[[PRODUCT]:[SELLING PRICE]],1,FALSE)</f>
        <v>Product264</v>
      </c>
      <c r="H6559" s="3" t="str">
        <f>VLOOKUP(Table3[[#This Row],[PRODUCT ID]],Table1[[PRODUCT]:[SELLING PRICE]],2,FALSE)</f>
        <v>Category4</v>
      </c>
      <c r="I6559" s="3" t="str">
        <f>VLOOKUP(Table3[[#This Row],[PRODUCT ID]],Table1[[PRODUCT]:[SELLING PRICE]],3,FALSE)</f>
        <v>No</v>
      </c>
      <c r="J6559" s="16">
        <f ca="1">VLOOKUP(Table3[[#This Row],[PRODUCT ID]],Table1[[PRODUCT]:[SELLING PRICE]],4,FALSE)</f>
        <v>130</v>
      </c>
      <c r="K6559" s="16">
        <f ca="1">VLOOKUP(Table3[[#This Row],[PRODUCT ID]],Table1[[PRODUCT]:[SELLING PRICE]],5,FALSE)</f>
        <v>129.93608370510088</v>
      </c>
      <c r="L6559" s="16">
        <f ca="1">J6559*Table3[[#This Row],[QUANTITY]]</f>
        <v>1950</v>
      </c>
      <c r="M6559" s="16">
        <f ca="1">K6559*Table3[[#This Row],[QUANTITY]]*(1-Table3[[#This Row],[DISCOUNT %]])</f>
        <v>1938.1323666498013</v>
      </c>
      <c r="N6559" s="3">
        <f>DAY(Table3[[#This Row],[DATE]])</f>
        <v>15</v>
      </c>
      <c r="O6559" s="3" t="str">
        <f>TEXT(Table3[[#This Row],[DATE]],"mmm")</f>
        <v>Dec</v>
      </c>
      <c r="P6559" s="3">
        <f>YEAR(Table3[[#This Row],[DATE]])</f>
        <v>2038</v>
      </c>
    </row>
    <row r="6560" spans="1:16" x14ac:dyDescent="0.3">
      <c r="A6560" s="6">
        <v>50755</v>
      </c>
      <c r="B6560" s="7" t="s">
        <v>1317</v>
      </c>
      <c r="C6560" s="9">
        <f t="shared" ca="1" si="204"/>
        <v>7</v>
      </c>
      <c r="D6560" s="9" t="s">
        <v>2116</v>
      </c>
      <c r="E6560" s="9" t="s">
        <v>2116</v>
      </c>
      <c r="F6560" s="10">
        <f t="shared" ca="1" si="205"/>
        <v>5.0352955569346386E-3</v>
      </c>
      <c r="G6560" s="3" t="str">
        <f>VLOOKUP(Table3[[#This Row],[PRODUCT ID]],Table1[[PRODUCT]:[SELLING PRICE]],1,FALSE)</f>
        <v>Product265</v>
      </c>
      <c r="H6560" s="3" t="str">
        <f>VLOOKUP(Table3[[#This Row],[PRODUCT ID]],Table1[[PRODUCT]:[SELLING PRICE]],2,FALSE)</f>
        <v>Category1</v>
      </c>
      <c r="I6560" s="3" t="str">
        <f>VLOOKUP(Table3[[#This Row],[PRODUCT ID]],Table1[[PRODUCT]:[SELLING PRICE]],3,FALSE)</f>
        <v>Kg</v>
      </c>
      <c r="J6560" s="16">
        <f ca="1">VLOOKUP(Table3[[#This Row],[PRODUCT ID]],Table1[[PRODUCT]:[SELLING PRICE]],4,FALSE)</f>
        <v>172</v>
      </c>
      <c r="K6560" s="16">
        <f ca="1">VLOOKUP(Table3[[#This Row],[PRODUCT ID]],Table1[[PRODUCT]:[SELLING PRICE]],5,FALSE)</f>
        <v>103.72562912344593</v>
      </c>
      <c r="L6560" s="16">
        <f ca="1">J6560*Table3[[#This Row],[QUANTITY]]</f>
        <v>1204</v>
      </c>
      <c r="M6560" s="16">
        <f ca="1">K6560*Table3[[#This Row],[QUANTITY]]*(1-Table3[[#This Row],[DISCOUNT %]])</f>
        <v>722.42337946786267</v>
      </c>
      <c r="N6560" s="3">
        <f>DAY(Table3[[#This Row],[DATE]])</f>
        <v>16</v>
      </c>
      <c r="O6560" s="3" t="str">
        <f>TEXT(Table3[[#This Row],[DATE]],"mmm")</f>
        <v>Dec</v>
      </c>
      <c r="P6560" s="3">
        <f>YEAR(Table3[[#This Row],[DATE]])</f>
        <v>2038</v>
      </c>
    </row>
    <row r="6561" spans="1:16" x14ac:dyDescent="0.3">
      <c r="A6561" s="6">
        <v>50756</v>
      </c>
      <c r="B6561" s="7" t="s">
        <v>1318</v>
      </c>
      <c r="C6561" s="9">
        <f t="shared" ca="1" si="204"/>
        <v>1</v>
      </c>
      <c r="D6561" s="9" t="s">
        <v>2116</v>
      </c>
      <c r="E6561" s="9" t="s">
        <v>2116</v>
      </c>
      <c r="F6561" s="10">
        <f t="shared" ca="1" si="205"/>
        <v>2.5521927039446682E-2</v>
      </c>
      <c r="G6561" s="3" t="str">
        <f>VLOOKUP(Table3[[#This Row],[PRODUCT ID]],Table1[[PRODUCT]:[SELLING PRICE]],1,FALSE)</f>
        <v>Product266</v>
      </c>
      <c r="H6561" s="3" t="str">
        <f>VLOOKUP(Table3[[#This Row],[PRODUCT ID]],Table1[[PRODUCT]:[SELLING PRICE]],2,FALSE)</f>
        <v>Category2</v>
      </c>
      <c r="I6561" s="3" t="str">
        <f>VLOOKUP(Table3[[#This Row],[PRODUCT ID]],Table1[[PRODUCT]:[SELLING PRICE]],3,FALSE)</f>
        <v>Kg</v>
      </c>
      <c r="J6561" s="16">
        <f ca="1">VLOOKUP(Table3[[#This Row],[PRODUCT ID]],Table1[[PRODUCT]:[SELLING PRICE]],4,FALSE)</f>
        <v>79</v>
      </c>
      <c r="K6561" s="16">
        <f ca="1">VLOOKUP(Table3[[#This Row],[PRODUCT ID]],Table1[[PRODUCT]:[SELLING PRICE]],5,FALSE)</f>
        <v>313.10634072937842</v>
      </c>
      <c r="L6561" s="16">
        <f ca="1">J6561*Table3[[#This Row],[QUANTITY]]</f>
        <v>79</v>
      </c>
      <c r="M6561" s="16">
        <f ca="1">K6561*Table3[[#This Row],[QUANTITY]]*(1-Table3[[#This Row],[DISCOUNT %]])</f>
        <v>305.11526354569509</v>
      </c>
      <c r="N6561" s="3">
        <f>DAY(Table3[[#This Row],[DATE]])</f>
        <v>17</v>
      </c>
      <c r="O6561" s="3" t="str">
        <f>TEXT(Table3[[#This Row],[DATE]],"mmm")</f>
        <v>Dec</v>
      </c>
      <c r="P6561" s="3">
        <f>YEAR(Table3[[#This Row],[DATE]])</f>
        <v>2038</v>
      </c>
    </row>
    <row r="6562" spans="1:16" x14ac:dyDescent="0.3">
      <c r="A6562" s="6">
        <v>50757</v>
      </c>
      <c r="B6562" s="7" t="s">
        <v>1319</v>
      </c>
      <c r="C6562" s="9">
        <f t="shared" ca="1" si="204"/>
        <v>9</v>
      </c>
      <c r="D6562" s="9" t="s">
        <v>2115</v>
      </c>
      <c r="E6562" s="9" t="s">
        <v>2118</v>
      </c>
      <c r="F6562" s="10">
        <f t="shared" ca="1" si="205"/>
        <v>5.9574655057085271E-2</v>
      </c>
      <c r="G6562" s="3" t="str">
        <f>VLOOKUP(Table3[[#This Row],[PRODUCT ID]],Table1[[PRODUCT]:[SELLING PRICE]],1,FALSE)</f>
        <v>Product267</v>
      </c>
      <c r="H6562" s="3" t="str">
        <f>VLOOKUP(Table3[[#This Row],[PRODUCT ID]],Table1[[PRODUCT]:[SELLING PRICE]],2,FALSE)</f>
        <v>Category3</v>
      </c>
      <c r="I6562" s="3" t="str">
        <f>VLOOKUP(Table3[[#This Row],[PRODUCT ID]],Table1[[PRODUCT]:[SELLING PRICE]],3,FALSE)</f>
        <v>Lt</v>
      </c>
      <c r="J6562" s="16">
        <f ca="1">VLOOKUP(Table3[[#This Row],[PRODUCT ID]],Table1[[PRODUCT]:[SELLING PRICE]],4,FALSE)</f>
        <v>184</v>
      </c>
      <c r="K6562" s="16">
        <f ca="1">VLOOKUP(Table3[[#This Row],[PRODUCT ID]],Table1[[PRODUCT]:[SELLING PRICE]],5,FALSE)</f>
        <v>283.69984120452182</v>
      </c>
      <c r="L6562" s="16">
        <f ca="1">J6562*Table3[[#This Row],[QUANTITY]]</f>
        <v>1656</v>
      </c>
      <c r="M6562" s="16">
        <f ca="1">K6562*Table3[[#This Row],[QUANTITY]]*(1-Table3[[#This Row],[DISCOUNT %]])</f>
        <v>2401.1866892251132</v>
      </c>
      <c r="N6562" s="3">
        <f>DAY(Table3[[#This Row],[DATE]])</f>
        <v>18</v>
      </c>
      <c r="O6562" s="3" t="str">
        <f>TEXT(Table3[[#This Row],[DATE]],"mmm")</f>
        <v>Dec</v>
      </c>
      <c r="P6562" s="3">
        <f>YEAR(Table3[[#This Row],[DATE]])</f>
        <v>2038</v>
      </c>
    </row>
    <row r="6563" spans="1:16" x14ac:dyDescent="0.3">
      <c r="A6563" s="6">
        <v>50758</v>
      </c>
      <c r="B6563" s="7" t="s">
        <v>1320</v>
      </c>
      <c r="C6563" s="9">
        <f t="shared" ca="1" si="204"/>
        <v>6</v>
      </c>
      <c r="D6563" s="9" t="s">
        <v>2116</v>
      </c>
      <c r="E6563" s="9" t="s">
        <v>2116</v>
      </c>
      <c r="F6563" s="10">
        <f t="shared" ca="1" si="205"/>
        <v>9.3797370691608442E-2</v>
      </c>
      <c r="G6563" s="3" t="str">
        <f>VLOOKUP(Table3[[#This Row],[PRODUCT ID]],Table1[[PRODUCT]:[SELLING PRICE]],1,FALSE)</f>
        <v>Product268</v>
      </c>
      <c r="H6563" s="3" t="str">
        <f>VLOOKUP(Table3[[#This Row],[PRODUCT ID]],Table1[[PRODUCT]:[SELLING PRICE]],2,FALSE)</f>
        <v>Category4</v>
      </c>
      <c r="I6563" s="3" t="str">
        <f>VLOOKUP(Table3[[#This Row],[PRODUCT ID]],Table1[[PRODUCT]:[SELLING PRICE]],3,FALSE)</f>
        <v>Kg</v>
      </c>
      <c r="J6563" s="16">
        <f ca="1">VLOOKUP(Table3[[#This Row],[PRODUCT ID]],Table1[[PRODUCT]:[SELLING PRICE]],4,FALSE)</f>
        <v>29</v>
      </c>
      <c r="K6563" s="16">
        <f ca="1">VLOOKUP(Table3[[#This Row],[PRODUCT ID]],Table1[[PRODUCT]:[SELLING PRICE]],5,FALSE)</f>
        <v>27.355739523665399</v>
      </c>
      <c r="L6563" s="16">
        <f ca="1">J6563*Table3[[#This Row],[QUANTITY]]</f>
        <v>174</v>
      </c>
      <c r="M6563" s="16">
        <f ca="1">K6563*Table3[[#This Row],[QUANTITY]]*(1-Table3[[#This Row],[DISCOUNT %]])</f>
        <v>148.73905849812644</v>
      </c>
      <c r="N6563" s="3">
        <f>DAY(Table3[[#This Row],[DATE]])</f>
        <v>19</v>
      </c>
      <c r="O6563" s="3" t="str">
        <f>TEXT(Table3[[#This Row],[DATE]],"mmm")</f>
        <v>Dec</v>
      </c>
      <c r="P6563" s="3">
        <f>YEAR(Table3[[#This Row],[DATE]])</f>
        <v>2038</v>
      </c>
    </row>
    <row r="6564" spans="1:16" x14ac:dyDescent="0.3">
      <c r="A6564" s="6">
        <v>50759</v>
      </c>
      <c r="B6564" s="7" t="s">
        <v>1321</v>
      </c>
      <c r="C6564" s="9">
        <f t="shared" ca="1" si="204"/>
        <v>14</v>
      </c>
      <c r="D6564" s="9" t="s">
        <v>2117</v>
      </c>
      <c r="E6564" s="9" t="s">
        <v>2116</v>
      </c>
      <c r="F6564" s="10">
        <f t="shared" ca="1" si="205"/>
        <v>3.3036066747315629E-3</v>
      </c>
      <c r="G6564" s="3" t="str">
        <f>VLOOKUP(Table3[[#This Row],[PRODUCT ID]],Table1[[PRODUCT]:[SELLING PRICE]],1,FALSE)</f>
        <v>Product269</v>
      </c>
      <c r="H6564" s="3" t="str">
        <f>VLOOKUP(Table3[[#This Row],[PRODUCT ID]],Table1[[PRODUCT]:[SELLING PRICE]],2,FALSE)</f>
        <v>Category5</v>
      </c>
      <c r="I6564" s="3" t="str">
        <f>VLOOKUP(Table3[[#This Row],[PRODUCT ID]],Table1[[PRODUCT]:[SELLING PRICE]],3,FALSE)</f>
        <v>Lt</v>
      </c>
      <c r="J6564" s="16">
        <f ca="1">VLOOKUP(Table3[[#This Row],[PRODUCT ID]],Table1[[PRODUCT]:[SELLING PRICE]],4,FALSE)</f>
        <v>92</v>
      </c>
      <c r="K6564" s="16">
        <f ca="1">VLOOKUP(Table3[[#This Row],[PRODUCT ID]],Table1[[PRODUCT]:[SELLING PRICE]],5,FALSE)</f>
        <v>143.59721461589697</v>
      </c>
      <c r="L6564" s="16">
        <f ca="1">J6564*Table3[[#This Row],[QUANTITY]]</f>
        <v>1288</v>
      </c>
      <c r="M6564" s="16">
        <f ca="1">K6564*Table3[[#This Row],[QUANTITY]]*(1-Table3[[#This Row],[DISCOUNT %]])</f>
        <v>2003.7195625890663</v>
      </c>
      <c r="N6564" s="3">
        <f>DAY(Table3[[#This Row],[DATE]])</f>
        <v>20</v>
      </c>
      <c r="O6564" s="3" t="str">
        <f>TEXT(Table3[[#This Row],[DATE]],"mmm")</f>
        <v>Dec</v>
      </c>
      <c r="P6564" s="3">
        <f>YEAR(Table3[[#This Row],[DATE]])</f>
        <v>2038</v>
      </c>
    </row>
    <row r="6565" spans="1:16" x14ac:dyDescent="0.3">
      <c r="A6565" s="6">
        <v>50760</v>
      </c>
      <c r="B6565" s="7" t="s">
        <v>1322</v>
      </c>
      <c r="C6565" s="9">
        <f t="shared" ca="1" si="204"/>
        <v>10</v>
      </c>
      <c r="D6565" s="9" t="s">
        <v>2115</v>
      </c>
      <c r="E6565" s="9" t="s">
        <v>2116</v>
      </c>
      <c r="F6565" s="10">
        <f t="shared" ca="1" si="205"/>
        <v>8.3928136664525685E-2</v>
      </c>
      <c r="G6565" s="3" t="str">
        <f>VLOOKUP(Table3[[#This Row],[PRODUCT ID]],Table1[[PRODUCT]:[SELLING PRICE]],1,FALSE)</f>
        <v>Product270</v>
      </c>
      <c r="H6565" s="3" t="str">
        <f>VLOOKUP(Table3[[#This Row],[PRODUCT ID]],Table1[[PRODUCT]:[SELLING PRICE]],2,FALSE)</f>
        <v>Category1</v>
      </c>
      <c r="I6565" s="3" t="str">
        <f>VLOOKUP(Table3[[#This Row],[PRODUCT ID]],Table1[[PRODUCT]:[SELLING PRICE]],3,FALSE)</f>
        <v>Ft</v>
      </c>
      <c r="J6565" s="16">
        <f ca="1">VLOOKUP(Table3[[#This Row],[PRODUCT ID]],Table1[[PRODUCT]:[SELLING PRICE]],4,FALSE)</f>
        <v>79</v>
      </c>
      <c r="K6565" s="16">
        <f ca="1">VLOOKUP(Table3[[#This Row],[PRODUCT ID]],Table1[[PRODUCT]:[SELLING PRICE]],5,FALSE)</f>
        <v>273.17968332421242</v>
      </c>
      <c r="L6565" s="16">
        <f ca="1">J6565*Table3[[#This Row],[QUANTITY]]</f>
        <v>790</v>
      </c>
      <c r="M6565" s="16">
        <f ca="1">K6565*Table3[[#This Row],[QUANTITY]]*(1-Table3[[#This Row],[DISCOUNT %]])</f>
        <v>2502.5222152820606</v>
      </c>
      <c r="N6565" s="3">
        <f>DAY(Table3[[#This Row],[DATE]])</f>
        <v>21</v>
      </c>
      <c r="O6565" s="3" t="str">
        <f>TEXT(Table3[[#This Row],[DATE]],"mmm")</f>
        <v>Dec</v>
      </c>
      <c r="P6565" s="3">
        <f>YEAR(Table3[[#This Row],[DATE]])</f>
        <v>2038</v>
      </c>
    </row>
    <row r="6566" spans="1:16" x14ac:dyDescent="0.3">
      <c r="A6566" s="6">
        <v>50761</v>
      </c>
      <c r="B6566" s="7" t="s">
        <v>1323</v>
      </c>
      <c r="C6566" s="9">
        <f t="shared" ca="1" si="204"/>
        <v>11</v>
      </c>
      <c r="D6566" s="9" t="s">
        <v>2115</v>
      </c>
      <c r="E6566" s="9" t="s">
        <v>2116</v>
      </c>
      <c r="F6566" s="10">
        <f t="shared" ca="1" si="205"/>
        <v>9.7024583146598065E-2</v>
      </c>
      <c r="G6566" s="3" t="str">
        <f>VLOOKUP(Table3[[#This Row],[PRODUCT ID]],Table1[[PRODUCT]:[SELLING PRICE]],1,FALSE)</f>
        <v>Product271</v>
      </c>
      <c r="H6566" s="3" t="str">
        <f>VLOOKUP(Table3[[#This Row],[PRODUCT ID]],Table1[[PRODUCT]:[SELLING PRICE]],2,FALSE)</f>
        <v>Category2</v>
      </c>
      <c r="I6566" s="3" t="str">
        <f>VLOOKUP(Table3[[#This Row],[PRODUCT ID]],Table1[[PRODUCT]:[SELLING PRICE]],3,FALSE)</f>
        <v>Kg</v>
      </c>
      <c r="J6566" s="16">
        <f ca="1">VLOOKUP(Table3[[#This Row],[PRODUCT ID]],Table1[[PRODUCT]:[SELLING PRICE]],4,FALSE)</f>
        <v>127</v>
      </c>
      <c r="K6566" s="16">
        <f ca="1">VLOOKUP(Table3[[#This Row],[PRODUCT ID]],Table1[[PRODUCT]:[SELLING PRICE]],5,FALSE)</f>
        <v>102.41317186341811</v>
      </c>
      <c r="L6566" s="16">
        <f ca="1">J6566*Table3[[#This Row],[QUANTITY]]</f>
        <v>1397</v>
      </c>
      <c r="M6566" s="16">
        <f ca="1">K6566*Table3[[#This Row],[QUANTITY]]*(1-Table3[[#This Row],[DISCOUNT %]])</f>
        <v>1017.2423421011397</v>
      </c>
      <c r="N6566" s="3">
        <f>DAY(Table3[[#This Row],[DATE]])</f>
        <v>22</v>
      </c>
      <c r="O6566" s="3" t="str">
        <f>TEXT(Table3[[#This Row],[DATE]],"mmm")</f>
        <v>Dec</v>
      </c>
      <c r="P6566" s="3">
        <f>YEAR(Table3[[#This Row],[DATE]])</f>
        <v>2038</v>
      </c>
    </row>
    <row r="6567" spans="1:16" x14ac:dyDescent="0.3">
      <c r="A6567" s="6">
        <v>50762</v>
      </c>
      <c r="B6567" s="7" t="s">
        <v>1324</v>
      </c>
      <c r="C6567" s="9">
        <f t="shared" ca="1" si="204"/>
        <v>1</v>
      </c>
      <c r="D6567" s="9" t="s">
        <v>2115</v>
      </c>
      <c r="E6567" s="9" t="s">
        <v>2116</v>
      </c>
      <c r="F6567" s="10">
        <f t="shared" ca="1" si="205"/>
        <v>7.6824719712483391E-2</v>
      </c>
      <c r="G6567" s="3" t="str">
        <f>VLOOKUP(Table3[[#This Row],[PRODUCT ID]],Table1[[PRODUCT]:[SELLING PRICE]],1,FALSE)</f>
        <v>Product272</v>
      </c>
      <c r="H6567" s="3" t="str">
        <f>VLOOKUP(Table3[[#This Row],[PRODUCT ID]],Table1[[PRODUCT]:[SELLING PRICE]],2,FALSE)</f>
        <v>Category3</v>
      </c>
      <c r="I6567" s="3" t="str">
        <f>VLOOKUP(Table3[[#This Row],[PRODUCT ID]],Table1[[PRODUCT]:[SELLING PRICE]],3,FALSE)</f>
        <v>No</v>
      </c>
      <c r="J6567" s="16">
        <f ca="1">VLOOKUP(Table3[[#This Row],[PRODUCT ID]],Table1[[PRODUCT]:[SELLING PRICE]],4,FALSE)</f>
        <v>66</v>
      </c>
      <c r="K6567" s="16">
        <f ca="1">VLOOKUP(Table3[[#This Row],[PRODUCT ID]],Table1[[PRODUCT]:[SELLING PRICE]],5,FALSE)</f>
        <v>275.23095317484353</v>
      </c>
      <c r="L6567" s="16">
        <f ca="1">J6567*Table3[[#This Row],[QUANTITY]]</f>
        <v>66</v>
      </c>
      <c r="M6567" s="16">
        <f ca="1">K6567*Table3[[#This Row],[QUANTITY]]*(1-Table3[[#This Row],[DISCOUNT %]])</f>
        <v>254.08641234098653</v>
      </c>
      <c r="N6567" s="3">
        <f>DAY(Table3[[#This Row],[DATE]])</f>
        <v>23</v>
      </c>
      <c r="O6567" s="3" t="str">
        <f>TEXT(Table3[[#This Row],[DATE]],"mmm")</f>
        <v>Dec</v>
      </c>
      <c r="P6567" s="3">
        <f>YEAR(Table3[[#This Row],[DATE]])</f>
        <v>2038</v>
      </c>
    </row>
    <row r="6568" spans="1:16" x14ac:dyDescent="0.3">
      <c r="A6568" s="6">
        <v>50763</v>
      </c>
      <c r="B6568" s="7" t="s">
        <v>1325</v>
      </c>
      <c r="C6568" s="9">
        <f t="shared" ca="1" si="204"/>
        <v>15</v>
      </c>
      <c r="D6568" s="9" t="s">
        <v>2116</v>
      </c>
      <c r="E6568" s="9" t="s">
        <v>2118</v>
      </c>
      <c r="F6568" s="10">
        <f t="shared" ca="1" si="205"/>
        <v>4.9459932150084901E-2</v>
      </c>
      <c r="G6568" s="3" t="str">
        <f>VLOOKUP(Table3[[#This Row],[PRODUCT ID]],Table1[[PRODUCT]:[SELLING PRICE]],1,FALSE)</f>
        <v>Product273</v>
      </c>
      <c r="H6568" s="3" t="str">
        <f>VLOOKUP(Table3[[#This Row],[PRODUCT ID]],Table1[[PRODUCT]:[SELLING PRICE]],2,FALSE)</f>
        <v>Category4</v>
      </c>
      <c r="I6568" s="3" t="str">
        <f>VLOOKUP(Table3[[#This Row],[PRODUCT ID]],Table1[[PRODUCT]:[SELLING PRICE]],3,FALSE)</f>
        <v>No</v>
      </c>
      <c r="J6568" s="16">
        <f ca="1">VLOOKUP(Table3[[#This Row],[PRODUCT ID]],Table1[[PRODUCT]:[SELLING PRICE]],4,FALSE)</f>
        <v>234</v>
      </c>
      <c r="K6568" s="16">
        <f ca="1">VLOOKUP(Table3[[#This Row],[PRODUCT ID]],Table1[[PRODUCT]:[SELLING PRICE]],5,FALSE)</f>
        <v>166.4460760260076</v>
      </c>
      <c r="L6568" s="16">
        <f ca="1">J6568*Table3[[#This Row],[QUANTITY]]</f>
        <v>3510</v>
      </c>
      <c r="M6568" s="16">
        <f ca="1">K6568*Table3[[#This Row],[QUANTITY]]*(1-Table3[[#This Row],[DISCOUNT %]])</f>
        <v>2373.2049659867007</v>
      </c>
      <c r="N6568" s="3">
        <f>DAY(Table3[[#This Row],[DATE]])</f>
        <v>24</v>
      </c>
      <c r="O6568" s="3" t="str">
        <f>TEXT(Table3[[#This Row],[DATE]],"mmm")</f>
        <v>Dec</v>
      </c>
      <c r="P6568" s="3">
        <f>YEAR(Table3[[#This Row],[DATE]])</f>
        <v>2038</v>
      </c>
    </row>
    <row r="6569" spans="1:16" x14ac:dyDescent="0.3">
      <c r="A6569" s="6">
        <v>50764</v>
      </c>
      <c r="B6569" s="7" t="s">
        <v>1326</v>
      </c>
      <c r="C6569" s="9">
        <f t="shared" ca="1" si="204"/>
        <v>12</v>
      </c>
      <c r="D6569" s="9" t="s">
        <v>2116</v>
      </c>
      <c r="E6569" s="9" t="s">
        <v>2118</v>
      </c>
      <c r="F6569" s="10">
        <f t="shared" ca="1" si="205"/>
        <v>5.9321262663450586E-2</v>
      </c>
      <c r="G6569" s="3" t="str">
        <f>VLOOKUP(Table3[[#This Row],[PRODUCT ID]],Table1[[PRODUCT]:[SELLING PRICE]],1,FALSE)</f>
        <v>Product274</v>
      </c>
      <c r="H6569" s="3" t="str">
        <f>VLOOKUP(Table3[[#This Row],[PRODUCT ID]],Table1[[PRODUCT]:[SELLING PRICE]],2,FALSE)</f>
        <v>Category5</v>
      </c>
      <c r="I6569" s="3" t="str">
        <f>VLOOKUP(Table3[[#This Row],[PRODUCT ID]],Table1[[PRODUCT]:[SELLING PRICE]],3,FALSE)</f>
        <v>Ft</v>
      </c>
      <c r="J6569" s="16">
        <f ca="1">VLOOKUP(Table3[[#This Row],[PRODUCT ID]],Table1[[PRODUCT]:[SELLING PRICE]],4,FALSE)</f>
        <v>138</v>
      </c>
      <c r="K6569" s="16">
        <f ca="1">VLOOKUP(Table3[[#This Row],[PRODUCT ID]],Table1[[PRODUCT]:[SELLING PRICE]],5,FALSE)</f>
        <v>159.06424091502711</v>
      </c>
      <c r="L6569" s="16">
        <f ca="1">J6569*Table3[[#This Row],[QUANTITY]]</f>
        <v>1656</v>
      </c>
      <c r="M6569" s="16">
        <f ca="1">K6569*Table3[[#This Row],[QUANTITY]]*(1-Table3[[#This Row],[DISCOUNT %]])</f>
        <v>1795.5401915921329</v>
      </c>
      <c r="N6569" s="3">
        <f>DAY(Table3[[#This Row],[DATE]])</f>
        <v>25</v>
      </c>
      <c r="O6569" s="3" t="str">
        <f>TEXT(Table3[[#This Row],[DATE]],"mmm")</f>
        <v>Dec</v>
      </c>
      <c r="P6569" s="3">
        <f>YEAR(Table3[[#This Row],[DATE]])</f>
        <v>2038</v>
      </c>
    </row>
    <row r="6570" spans="1:16" x14ac:dyDescent="0.3">
      <c r="A6570" s="6">
        <v>50765</v>
      </c>
      <c r="B6570" s="7" t="s">
        <v>1327</v>
      </c>
      <c r="C6570" s="9">
        <f t="shared" ca="1" si="204"/>
        <v>4</v>
      </c>
      <c r="D6570" s="9" t="s">
        <v>2116</v>
      </c>
      <c r="E6570" s="9" t="s">
        <v>2116</v>
      </c>
      <c r="F6570" s="10">
        <f t="shared" ca="1" si="205"/>
        <v>5.5463205075435618E-2</v>
      </c>
      <c r="G6570" s="3" t="str">
        <f>VLOOKUP(Table3[[#This Row],[PRODUCT ID]],Table1[[PRODUCT]:[SELLING PRICE]],1,FALSE)</f>
        <v>Product275</v>
      </c>
      <c r="H6570" s="3" t="str">
        <f>VLOOKUP(Table3[[#This Row],[PRODUCT ID]],Table1[[PRODUCT]:[SELLING PRICE]],2,FALSE)</f>
        <v>Category1</v>
      </c>
      <c r="I6570" s="3" t="str">
        <f>VLOOKUP(Table3[[#This Row],[PRODUCT ID]],Table1[[PRODUCT]:[SELLING PRICE]],3,FALSE)</f>
        <v>No</v>
      </c>
      <c r="J6570" s="16">
        <f ca="1">VLOOKUP(Table3[[#This Row],[PRODUCT ID]],Table1[[PRODUCT]:[SELLING PRICE]],4,FALSE)</f>
        <v>31</v>
      </c>
      <c r="K6570" s="16">
        <f ca="1">VLOOKUP(Table3[[#This Row],[PRODUCT ID]],Table1[[PRODUCT]:[SELLING PRICE]],5,FALSE)</f>
        <v>106.91730123467748</v>
      </c>
      <c r="L6570" s="16">
        <f ca="1">J6570*Table3[[#This Row],[QUANTITY]]</f>
        <v>124</v>
      </c>
      <c r="M6570" s="16">
        <f ca="1">K6570*Table3[[#This Row],[QUANTITY]]*(1-Table3[[#This Row],[DISCOUNT %]])</f>
        <v>403.94930012074576</v>
      </c>
      <c r="N6570" s="3">
        <f>DAY(Table3[[#This Row],[DATE]])</f>
        <v>26</v>
      </c>
      <c r="O6570" s="3" t="str">
        <f>TEXT(Table3[[#This Row],[DATE]],"mmm")</f>
        <v>Dec</v>
      </c>
      <c r="P6570" s="3">
        <f>YEAR(Table3[[#This Row],[DATE]])</f>
        <v>2038</v>
      </c>
    </row>
    <row r="6571" spans="1:16" x14ac:dyDescent="0.3">
      <c r="A6571" s="6">
        <v>50766</v>
      </c>
      <c r="B6571" s="7" t="s">
        <v>1328</v>
      </c>
      <c r="C6571" s="9">
        <f t="shared" ca="1" si="204"/>
        <v>14</v>
      </c>
      <c r="D6571" s="9" t="s">
        <v>2115</v>
      </c>
      <c r="E6571" s="9" t="s">
        <v>2116</v>
      </c>
      <c r="F6571" s="10">
        <f t="shared" ca="1" si="205"/>
        <v>6.9731537030210941E-2</v>
      </c>
      <c r="G6571" s="3" t="str">
        <f>VLOOKUP(Table3[[#This Row],[PRODUCT ID]],Table1[[PRODUCT]:[SELLING PRICE]],1,FALSE)</f>
        <v>Product276</v>
      </c>
      <c r="H6571" s="3" t="str">
        <f>VLOOKUP(Table3[[#This Row],[PRODUCT ID]],Table1[[PRODUCT]:[SELLING PRICE]],2,FALSE)</f>
        <v>Category2</v>
      </c>
      <c r="I6571" s="3" t="str">
        <f>VLOOKUP(Table3[[#This Row],[PRODUCT ID]],Table1[[PRODUCT]:[SELLING PRICE]],3,FALSE)</f>
        <v>Kg</v>
      </c>
      <c r="J6571" s="16">
        <f ca="1">VLOOKUP(Table3[[#This Row],[PRODUCT ID]],Table1[[PRODUCT]:[SELLING PRICE]],4,FALSE)</f>
        <v>131</v>
      </c>
      <c r="K6571" s="16">
        <f ca="1">VLOOKUP(Table3[[#This Row],[PRODUCT ID]],Table1[[PRODUCT]:[SELLING PRICE]],5,FALSE)</f>
        <v>131.56037752787248</v>
      </c>
      <c r="L6571" s="16">
        <f ca="1">J6571*Table3[[#This Row],[QUANTITY]]</f>
        <v>1834</v>
      </c>
      <c r="M6571" s="16">
        <f ca="1">K6571*Table3[[#This Row],[QUANTITY]]*(1-Table3[[#This Row],[DISCOUNT %]])</f>
        <v>1713.4105826681075</v>
      </c>
      <c r="N6571" s="3">
        <f>DAY(Table3[[#This Row],[DATE]])</f>
        <v>27</v>
      </c>
      <c r="O6571" s="3" t="str">
        <f>TEXT(Table3[[#This Row],[DATE]],"mmm")</f>
        <v>Dec</v>
      </c>
      <c r="P6571" s="3">
        <f>YEAR(Table3[[#This Row],[DATE]])</f>
        <v>2038</v>
      </c>
    </row>
    <row r="6572" spans="1:16" x14ac:dyDescent="0.3">
      <c r="A6572" s="6">
        <v>50767</v>
      </c>
      <c r="B6572" s="7" t="s">
        <v>1329</v>
      </c>
      <c r="C6572" s="9">
        <f t="shared" ca="1" si="204"/>
        <v>13</v>
      </c>
      <c r="D6572" s="9" t="s">
        <v>2117</v>
      </c>
      <c r="E6572" s="9" t="s">
        <v>2116</v>
      </c>
      <c r="F6572" s="10">
        <f t="shared" ca="1" si="205"/>
        <v>8.0037845262967089E-2</v>
      </c>
      <c r="G6572" s="3" t="str">
        <f>VLOOKUP(Table3[[#This Row],[PRODUCT ID]],Table1[[PRODUCT]:[SELLING PRICE]],1,FALSE)</f>
        <v>Product277</v>
      </c>
      <c r="H6572" s="3" t="str">
        <f>VLOOKUP(Table3[[#This Row],[PRODUCT ID]],Table1[[PRODUCT]:[SELLING PRICE]],2,FALSE)</f>
        <v>Category3</v>
      </c>
      <c r="I6572" s="3" t="str">
        <f>VLOOKUP(Table3[[#This Row],[PRODUCT ID]],Table1[[PRODUCT]:[SELLING PRICE]],3,FALSE)</f>
        <v>Kg</v>
      </c>
      <c r="J6572" s="16">
        <f ca="1">VLOOKUP(Table3[[#This Row],[PRODUCT ID]],Table1[[PRODUCT]:[SELLING PRICE]],4,FALSE)</f>
        <v>60</v>
      </c>
      <c r="K6572" s="16">
        <f ca="1">VLOOKUP(Table3[[#This Row],[PRODUCT ID]],Table1[[PRODUCT]:[SELLING PRICE]],5,FALSE)</f>
        <v>303.62390968866492</v>
      </c>
      <c r="L6572" s="16">
        <f ca="1">J6572*Table3[[#This Row],[QUANTITY]]</f>
        <v>780</v>
      </c>
      <c r="M6572" s="16">
        <f ca="1">K6572*Table3[[#This Row],[QUANTITY]]*(1-Table3[[#This Row],[DISCOUNT %]])</f>
        <v>3631.1925804292641</v>
      </c>
      <c r="N6572" s="3">
        <f>DAY(Table3[[#This Row],[DATE]])</f>
        <v>28</v>
      </c>
      <c r="O6572" s="3" t="str">
        <f>TEXT(Table3[[#This Row],[DATE]],"mmm")</f>
        <v>Dec</v>
      </c>
      <c r="P6572" s="3">
        <f>YEAR(Table3[[#This Row],[DATE]])</f>
        <v>2038</v>
      </c>
    </row>
    <row r="6573" spans="1:16" x14ac:dyDescent="0.3">
      <c r="A6573" s="6">
        <v>50768</v>
      </c>
      <c r="B6573" s="7" t="s">
        <v>1330</v>
      </c>
      <c r="C6573" s="9">
        <f t="shared" ca="1" si="204"/>
        <v>4</v>
      </c>
      <c r="D6573" s="9" t="s">
        <v>2117</v>
      </c>
      <c r="E6573" s="9" t="s">
        <v>2116</v>
      </c>
      <c r="F6573" s="10">
        <f t="shared" ca="1" si="205"/>
        <v>7.064119522545205E-2</v>
      </c>
      <c r="G6573" s="3" t="str">
        <f>VLOOKUP(Table3[[#This Row],[PRODUCT ID]],Table1[[PRODUCT]:[SELLING PRICE]],1,FALSE)</f>
        <v>Product278</v>
      </c>
      <c r="H6573" s="3" t="str">
        <f>VLOOKUP(Table3[[#This Row],[PRODUCT ID]],Table1[[PRODUCT]:[SELLING PRICE]],2,FALSE)</f>
        <v>Category4</v>
      </c>
      <c r="I6573" s="3" t="str">
        <f>VLOOKUP(Table3[[#This Row],[PRODUCT ID]],Table1[[PRODUCT]:[SELLING PRICE]],3,FALSE)</f>
        <v>Lt</v>
      </c>
      <c r="J6573" s="16">
        <f ca="1">VLOOKUP(Table3[[#This Row],[PRODUCT ID]],Table1[[PRODUCT]:[SELLING PRICE]],4,FALSE)</f>
        <v>232</v>
      </c>
      <c r="K6573" s="16">
        <f ca="1">VLOOKUP(Table3[[#This Row],[PRODUCT ID]],Table1[[PRODUCT]:[SELLING PRICE]],5,FALSE)</f>
        <v>51.732092995137336</v>
      </c>
      <c r="L6573" s="16">
        <f ca="1">J6573*Table3[[#This Row],[QUANTITY]]</f>
        <v>928</v>
      </c>
      <c r="M6573" s="16">
        <f ca="1">K6573*Table3[[#This Row],[QUANTITY]]*(1-Table3[[#This Row],[DISCOUNT %]])</f>
        <v>192.31070445778639</v>
      </c>
      <c r="N6573" s="3">
        <f>DAY(Table3[[#This Row],[DATE]])</f>
        <v>29</v>
      </c>
      <c r="O6573" s="3" t="str">
        <f>TEXT(Table3[[#This Row],[DATE]],"mmm")</f>
        <v>Dec</v>
      </c>
      <c r="P6573" s="3">
        <f>YEAR(Table3[[#This Row],[DATE]])</f>
        <v>2038</v>
      </c>
    </row>
    <row r="6574" spans="1:16" x14ac:dyDescent="0.3">
      <c r="A6574" s="6">
        <v>50769</v>
      </c>
      <c r="B6574" s="7" t="s">
        <v>1331</v>
      </c>
      <c r="C6574" s="9">
        <f t="shared" ca="1" si="204"/>
        <v>6</v>
      </c>
      <c r="D6574" s="9" t="s">
        <v>2116</v>
      </c>
      <c r="E6574" s="9" t="s">
        <v>2118</v>
      </c>
      <c r="F6574" s="10">
        <f t="shared" ca="1" si="205"/>
        <v>4.2063411328198845E-2</v>
      </c>
      <c r="G6574" s="3" t="str">
        <f>VLOOKUP(Table3[[#This Row],[PRODUCT ID]],Table1[[PRODUCT]:[SELLING PRICE]],1,FALSE)</f>
        <v>Product279</v>
      </c>
      <c r="H6574" s="3" t="str">
        <f>VLOOKUP(Table3[[#This Row],[PRODUCT ID]],Table1[[PRODUCT]:[SELLING PRICE]],2,FALSE)</f>
        <v>Category5</v>
      </c>
      <c r="I6574" s="3" t="str">
        <f>VLOOKUP(Table3[[#This Row],[PRODUCT ID]],Table1[[PRODUCT]:[SELLING PRICE]],3,FALSE)</f>
        <v>Kg</v>
      </c>
      <c r="J6574" s="16">
        <f ca="1">VLOOKUP(Table3[[#This Row],[PRODUCT ID]],Table1[[PRODUCT]:[SELLING PRICE]],4,FALSE)</f>
        <v>13</v>
      </c>
      <c r="K6574" s="16">
        <f ca="1">VLOOKUP(Table3[[#This Row],[PRODUCT ID]],Table1[[PRODUCT]:[SELLING PRICE]],5,FALSE)</f>
        <v>291.43325760468235</v>
      </c>
      <c r="L6574" s="16">
        <f ca="1">J6574*Table3[[#This Row],[QUANTITY]]</f>
        <v>78</v>
      </c>
      <c r="M6574" s="16">
        <f ca="1">K6574*Table3[[#This Row],[QUANTITY]]*(1-Table3[[#This Row],[DISCOUNT %]])</f>
        <v>1675.047483692038</v>
      </c>
      <c r="N6574" s="3">
        <f>DAY(Table3[[#This Row],[DATE]])</f>
        <v>30</v>
      </c>
      <c r="O6574" s="3" t="str">
        <f>TEXT(Table3[[#This Row],[DATE]],"mmm")</f>
        <v>Dec</v>
      </c>
      <c r="P6574" s="3">
        <f>YEAR(Table3[[#This Row],[DATE]])</f>
        <v>2038</v>
      </c>
    </row>
    <row r="6575" spans="1:16" x14ac:dyDescent="0.3">
      <c r="A6575" s="6">
        <v>50770</v>
      </c>
      <c r="B6575" s="7" t="s">
        <v>1332</v>
      </c>
      <c r="C6575" s="9">
        <f t="shared" ca="1" si="204"/>
        <v>8</v>
      </c>
      <c r="D6575" s="9" t="s">
        <v>2116</v>
      </c>
      <c r="E6575" s="9" t="s">
        <v>2116</v>
      </c>
      <c r="F6575" s="10">
        <f t="shared" ca="1" si="205"/>
        <v>4.8621924702868941E-2</v>
      </c>
      <c r="G6575" s="3" t="str">
        <f>VLOOKUP(Table3[[#This Row],[PRODUCT ID]],Table1[[PRODUCT]:[SELLING PRICE]],1,FALSE)</f>
        <v>Product280</v>
      </c>
      <c r="H6575" s="3" t="str">
        <f>VLOOKUP(Table3[[#This Row],[PRODUCT ID]],Table1[[PRODUCT]:[SELLING PRICE]],2,FALSE)</f>
        <v>Category1</v>
      </c>
      <c r="I6575" s="3" t="str">
        <f>VLOOKUP(Table3[[#This Row],[PRODUCT ID]],Table1[[PRODUCT]:[SELLING PRICE]],3,FALSE)</f>
        <v>Lt</v>
      </c>
      <c r="J6575" s="16">
        <f ca="1">VLOOKUP(Table3[[#This Row],[PRODUCT ID]],Table1[[PRODUCT]:[SELLING PRICE]],4,FALSE)</f>
        <v>50</v>
      </c>
      <c r="K6575" s="16">
        <f ca="1">VLOOKUP(Table3[[#This Row],[PRODUCT ID]],Table1[[PRODUCT]:[SELLING PRICE]],5,FALSE)</f>
        <v>300.21350762598053</v>
      </c>
      <c r="L6575" s="16">
        <f ca="1">J6575*Table3[[#This Row],[QUANTITY]]</f>
        <v>400</v>
      </c>
      <c r="M6575" s="16">
        <f ca="1">K6575*Table3[[#This Row],[QUANTITY]]*(1-Table3[[#This Row],[DISCOUNT %]])</f>
        <v>2284.9323925072472</v>
      </c>
      <c r="N6575" s="3">
        <f>DAY(Table3[[#This Row],[DATE]])</f>
        <v>31</v>
      </c>
      <c r="O6575" s="3" t="str">
        <f>TEXT(Table3[[#This Row],[DATE]],"mmm")</f>
        <v>Dec</v>
      </c>
      <c r="P6575" s="3">
        <f>YEAR(Table3[[#This Row],[DATE]])</f>
        <v>2038</v>
      </c>
    </row>
    <row r="6576" spans="1:16" x14ac:dyDescent="0.3">
      <c r="A6576" s="6">
        <v>50771</v>
      </c>
      <c r="B6576" s="7" t="s">
        <v>1333</v>
      </c>
      <c r="C6576" s="9">
        <f t="shared" ca="1" si="204"/>
        <v>13</v>
      </c>
      <c r="D6576" s="9" t="s">
        <v>2116</v>
      </c>
      <c r="E6576" s="9" t="s">
        <v>2116</v>
      </c>
      <c r="F6576" s="10">
        <f t="shared" ca="1" si="205"/>
        <v>8.8055807978368539E-2</v>
      </c>
      <c r="G6576" s="3" t="str">
        <f>VLOOKUP(Table3[[#This Row],[PRODUCT ID]],Table1[[PRODUCT]:[SELLING PRICE]],1,FALSE)</f>
        <v>Product281</v>
      </c>
      <c r="H6576" s="3" t="str">
        <f>VLOOKUP(Table3[[#This Row],[PRODUCT ID]],Table1[[PRODUCT]:[SELLING PRICE]],2,FALSE)</f>
        <v>Category2</v>
      </c>
      <c r="I6576" s="3" t="str">
        <f>VLOOKUP(Table3[[#This Row],[PRODUCT ID]],Table1[[PRODUCT]:[SELLING PRICE]],3,FALSE)</f>
        <v>Ft</v>
      </c>
      <c r="J6576" s="16">
        <f ca="1">VLOOKUP(Table3[[#This Row],[PRODUCT ID]],Table1[[PRODUCT]:[SELLING PRICE]],4,FALSE)</f>
        <v>98</v>
      </c>
      <c r="K6576" s="16">
        <f ca="1">VLOOKUP(Table3[[#This Row],[PRODUCT ID]],Table1[[PRODUCT]:[SELLING PRICE]],5,FALSE)</f>
        <v>192.31615779053274</v>
      </c>
      <c r="L6576" s="16">
        <f ca="1">J6576*Table3[[#This Row],[QUANTITY]]</f>
        <v>1274</v>
      </c>
      <c r="M6576" s="16">
        <f ca="1">K6576*Table3[[#This Row],[QUANTITY]]*(1-Table3[[#This Row],[DISCOUNT %]])</f>
        <v>2279.9608406768957</v>
      </c>
      <c r="N6576" s="3">
        <f>DAY(Table3[[#This Row],[DATE]])</f>
        <v>1</v>
      </c>
      <c r="O6576" s="3" t="str">
        <f>TEXT(Table3[[#This Row],[DATE]],"mmm")</f>
        <v>Jan</v>
      </c>
      <c r="P6576" s="3">
        <f>YEAR(Table3[[#This Row],[DATE]])</f>
        <v>2039</v>
      </c>
    </row>
    <row r="6577" spans="1:16" x14ac:dyDescent="0.3">
      <c r="A6577" s="6">
        <v>50772</v>
      </c>
      <c r="B6577" s="7" t="s">
        <v>1334</v>
      </c>
      <c r="C6577" s="9">
        <f t="shared" ca="1" si="204"/>
        <v>7</v>
      </c>
      <c r="D6577" s="9" t="s">
        <v>2116</v>
      </c>
      <c r="E6577" s="9" t="s">
        <v>2116</v>
      </c>
      <c r="F6577" s="10">
        <f t="shared" ca="1" si="205"/>
        <v>8.42152157392035E-2</v>
      </c>
      <c r="G6577" s="3" t="str">
        <f>VLOOKUP(Table3[[#This Row],[PRODUCT ID]],Table1[[PRODUCT]:[SELLING PRICE]],1,FALSE)</f>
        <v>Product282</v>
      </c>
      <c r="H6577" s="3" t="str">
        <f>VLOOKUP(Table3[[#This Row],[PRODUCT ID]],Table1[[PRODUCT]:[SELLING PRICE]],2,FALSE)</f>
        <v>Category3</v>
      </c>
      <c r="I6577" s="3" t="str">
        <f>VLOOKUP(Table3[[#This Row],[PRODUCT ID]],Table1[[PRODUCT]:[SELLING PRICE]],3,FALSE)</f>
        <v>Kg</v>
      </c>
      <c r="J6577" s="16">
        <f ca="1">VLOOKUP(Table3[[#This Row],[PRODUCT ID]],Table1[[PRODUCT]:[SELLING PRICE]],4,FALSE)</f>
        <v>58</v>
      </c>
      <c r="K6577" s="16">
        <f ca="1">VLOOKUP(Table3[[#This Row],[PRODUCT ID]],Table1[[PRODUCT]:[SELLING PRICE]],5,FALSE)</f>
        <v>144.84846710084543</v>
      </c>
      <c r="L6577" s="16">
        <f ca="1">J6577*Table3[[#This Row],[QUANTITY]]</f>
        <v>406</v>
      </c>
      <c r="M6577" s="16">
        <f ca="1">K6577*Table3[[#This Row],[QUANTITY]]*(1-Table3[[#This Row],[DISCOUNT %]])</f>
        <v>928.55015536118356</v>
      </c>
      <c r="N6577" s="3">
        <f>DAY(Table3[[#This Row],[DATE]])</f>
        <v>2</v>
      </c>
      <c r="O6577" s="3" t="str">
        <f>TEXT(Table3[[#This Row],[DATE]],"mmm")</f>
        <v>Jan</v>
      </c>
      <c r="P6577" s="3">
        <f>YEAR(Table3[[#This Row],[DATE]])</f>
        <v>2039</v>
      </c>
    </row>
    <row r="6578" spans="1:16" x14ac:dyDescent="0.3">
      <c r="A6578" s="6">
        <v>50773</v>
      </c>
      <c r="B6578" s="7" t="s">
        <v>1335</v>
      </c>
      <c r="C6578" s="9">
        <f t="shared" ca="1" si="204"/>
        <v>6</v>
      </c>
      <c r="D6578" s="9" t="s">
        <v>2115</v>
      </c>
      <c r="E6578" s="9" t="s">
        <v>2116</v>
      </c>
      <c r="F6578" s="10">
        <f t="shared" ca="1" si="205"/>
        <v>7.7493910513372594E-2</v>
      </c>
      <c r="G6578" s="3" t="str">
        <f>VLOOKUP(Table3[[#This Row],[PRODUCT ID]],Table1[[PRODUCT]:[SELLING PRICE]],1,FALSE)</f>
        <v>Product283</v>
      </c>
      <c r="H6578" s="3" t="str">
        <f>VLOOKUP(Table3[[#This Row],[PRODUCT ID]],Table1[[PRODUCT]:[SELLING PRICE]],2,FALSE)</f>
        <v>Category4</v>
      </c>
      <c r="I6578" s="3" t="str">
        <f>VLOOKUP(Table3[[#This Row],[PRODUCT ID]],Table1[[PRODUCT]:[SELLING PRICE]],3,FALSE)</f>
        <v>No</v>
      </c>
      <c r="J6578" s="16">
        <f ca="1">VLOOKUP(Table3[[#This Row],[PRODUCT ID]],Table1[[PRODUCT]:[SELLING PRICE]],4,FALSE)</f>
        <v>207</v>
      </c>
      <c r="K6578" s="16">
        <f ca="1">VLOOKUP(Table3[[#This Row],[PRODUCT ID]],Table1[[PRODUCT]:[SELLING PRICE]],5,FALSE)</f>
        <v>49.486091139580964</v>
      </c>
      <c r="L6578" s="16">
        <f ca="1">J6578*Table3[[#This Row],[QUANTITY]]</f>
        <v>1242</v>
      </c>
      <c r="M6578" s="16">
        <f ca="1">K6578*Table3[[#This Row],[QUANTITY]]*(1-Table3[[#This Row],[DISCOUNT %]])</f>
        <v>273.90732252692203</v>
      </c>
      <c r="N6578" s="3">
        <f>DAY(Table3[[#This Row],[DATE]])</f>
        <v>3</v>
      </c>
      <c r="O6578" s="3" t="str">
        <f>TEXT(Table3[[#This Row],[DATE]],"mmm")</f>
        <v>Jan</v>
      </c>
      <c r="P6578" s="3">
        <f>YEAR(Table3[[#This Row],[DATE]])</f>
        <v>2039</v>
      </c>
    </row>
    <row r="6579" spans="1:16" x14ac:dyDescent="0.3">
      <c r="A6579" s="6">
        <v>50774</v>
      </c>
      <c r="B6579" s="7" t="s">
        <v>1336</v>
      </c>
      <c r="C6579" s="9">
        <f t="shared" ca="1" si="204"/>
        <v>4</v>
      </c>
      <c r="D6579" s="9" t="s">
        <v>2116</v>
      </c>
      <c r="E6579" s="9" t="s">
        <v>2116</v>
      </c>
      <c r="F6579" s="10">
        <f t="shared" ca="1" si="205"/>
        <v>1.2269276102773875E-2</v>
      </c>
      <c r="G6579" s="3" t="str">
        <f>VLOOKUP(Table3[[#This Row],[PRODUCT ID]],Table1[[PRODUCT]:[SELLING PRICE]],1,FALSE)</f>
        <v>Product284</v>
      </c>
      <c r="H6579" s="3" t="str">
        <f>VLOOKUP(Table3[[#This Row],[PRODUCT ID]],Table1[[PRODUCT]:[SELLING PRICE]],2,FALSE)</f>
        <v>Category5</v>
      </c>
      <c r="I6579" s="3" t="str">
        <f>VLOOKUP(Table3[[#This Row],[PRODUCT ID]],Table1[[PRODUCT]:[SELLING PRICE]],3,FALSE)</f>
        <v>No</v>
      </c>
      <c r="J6579" s="16">
        <f ca="1">VLOOKUP(Table3[[#This Row],[PRODUCT ID]],Table1[[PRODUCT]:[SELLING PRICE]],4,FALSE)</f>
        <v>247</v>
      </c>
      <c r="K6579" s="16">
        <f ca="1">VLOOKUP(Table3[[#This Row],[PRODUCT ID]],Table1[[PRODUCT]:[SELLING PRICE]],5,FALSE)</f>
        <v>200.30433779433952</v>
      </c>
      <c r="L6579" s="16">
        <f ca="1">J6579*Table3[[#This Row],[QUANTITY]]</f>
        <v>988</v>
      </c>
      <c r="M6579" s="16">
        <f ca="1">K6579*Table3[[#This Row],[QUANTITY]]*(1-Table3[[#This Row],[DISCOUNT %]])</f>
        <v>791.38699427742995</v>
      </c>
      <c r="N6579" s="3">
        <f>DAY(Table3[[#This Row],[DATE]])</f>
        <v>4</v>
      </c>
      <c r="O6579" s="3" t="str">
        <f>TEXT(Table3[[#This Row],[DATE]],"mmm")</f>
        <v>Jan</v>
      </c>
      <c r="P6579" s="3">
        <f>YEAR(Table3[[#This Row],[DATE]])</f>
        <v>2039</v>
      </c>
    </row>
    <row r="6580" spans="1:16" x14ac:dyDescent="0.3">
      <c r="A6580" s="6">
        <v>50775</v>
      </c>
      <c r="B6580" s="7" t="s">
        <v>1337</v>
      </c>
      <c r="C6580" s="9">
        <f t="shared" ca="1" si="204"/>
        <v>3</v>
      </c>
      <c r="D6580" s="9" t="s">
        <v>2117</v>
      </c>
      <c r="E6580" s="9" t="s">
        <v>2118</v>
      </c>
      <c r="F6580" s="10">
        <f t="shared" ca="1" si="205"/>
        <v>4.0058072742512552E-2</v>
      </c>
      <c r="G6580" s="3" t="str">
        <f>VLOOKUP(Table3[[#This Row],[PRODUCT ID]],Table1[[PRODUCT]:[SELLING PRICE]],1,FALSE)</f>
        <v>Product285</v>
      </c>
      <c r="H6580" s="3" t="str">
        <f>VLOOKUP(Table3[[#This Row],[PRODUCT ID]],Table1[[PRODUCT]:[SELLING PRICE]],2,FALSE)</f>
        <v>Category1</v>
      </c>
      <c r="I6580" s="3" t="str">
        <f>VLOOKUP(Table3[[#This Row],[PRODUCT ID]],Table1[[PRODUCT]:[SELLING PRICE]],3,FALSE)</f>
        <v>Ft</v>
      </c>
      <c r="J6580" s="16">
        <f ca="1">VLOOKUP(Table3[[#This Row],[PRODUCT ID]],Table1[[PRODUCT]:[SELLING PRICE]],4,FALSE)</f>
        <v>23</v>
      </c>
      <c r="K6580" s="16">
        <f ca="1">VLOOKUP(Table3[[#This Row],[PRODUCT ID]],Table1[[PRODUCT]:[SELLING PRICE]],5,FALSE)</f>
        <v>89.731043222429165</v>
      </c>
      <c r="L6580" s="16">
        <f ca="1">J6580*Table3[[#This Row],[QUANTITY]]</f>
        <v>69</v>
      </c>
      <c r="M6580" s="16">
        <f ca="1">K6580*Table3[[#This Row],[QUANTITY]]*(1-Table3[[#This Row],[DISCOUNT %]])</f>
        <v>258.40977169729069</v>
      </c>
      <c r="N6580" s="3">
        <f>DAY(Table3[[#This Row],[DATE]])</f>
        <v>5</v>
      </c>
      <c r="O6580" s="3" t="str">
        <f>TEXT(Table3[[#This Row],[DATE]],"mmm")</f>
        <v>Jan</v>
      </c>
      <c r="P6580" s="3">
        <f>YEAR(Table3[[#This Row],[DATE]])</f>
        <v>2039</v>
      </c>
    </row>
    <row r="6581" spans="1:16" x14ac:dyDescent="0.3">
      <c r="A6581" s="6">
        <v>50776</v>
      </c>
      <c r="B6581" s="7" t="s">
        <v>1338</v>
      </c>
      <c r="C6581" s="9">
        <f t="shared" ca="1" si="204"/>
        <v>7</v>
      </c>
      <c r="D6581" s="9" t="s">
        <v>2115</v>
      </c>
      <c r="E6581" s="9" t="s">
        <v>2118</v>
      </c>
      <c r="F6581" s="10">
        <f t="shared" ca="1" si="205"/>
        <v>2.7733495690022571E-2</v>
      </c>
      <c r="G6581" s="3" t="str">
        <f>VLOOKUP(Table3[[#This Row],[PRODUCT ID]],Table1[[PRODUCT]:[SELLING PRICE]],1,FALSE)</f>
        <v>Product286</v>
      </c>
      <c r="H6581" s="3" t="str">
        <f>VLOOKUP(Table3[[#This Row],[PRODUCT ID]],Table1[[PRODUCT]:[SELLING PRICE]],2,FALSE)</f>
        <v>Category2</v>
      </c>
      <c r="I6581" s="3" t="str">
        <f>VLOOKUP(Table3[[#This Row],[PRODUCT ID]],Table1[[PRODUCT]:[SELLING PRICE]],3,FALSE)</f>
        <v>No</v>
      </c>
      <c r="J6581" s="16">
        <f ca="1">VLOOKUP(Table3[[#This Row],[PRODUCT ID]],Table1[[PRODUCT]:[SELLING PRICE]],4,FALSE)</f>
        <v>212</v>
      </c>
      <c r="K6581" s="16">
        <f ca="1">VLOOKUP(Table3[[#This Row],[PRODUCT ID]],Table1[[PRODUCT]:[SELLING PRICE]],5,FALSE)</f>
        <v>122.43738959458243</v>
      </c>
      <c r="L6581" s="16">
        <f ca="1">J6581*Table3[[#This Row],[QUANTITY]]</f>
        <v>1484</v>
      </c>
      <c r="M6581" s="16">
        <f ca="1">K6581*Table3[[#This Row],[QUANTITY]]*(1-Table3[[#This Row],[DISCOUNT %]])</f>
        <v>833.29240944574417</v>
      </c>
      <c r="N6581" s="3">
        <f>DAY(Table3[[#This Row],[DATE]])</f>
        <v>6</v>
      </c>
      <c r="O6581" s="3" t="str">
        <f>TEXT(Table3[[#This Row],[DATE]],"mmm")</f>
        <v>Jan</v>
      </c>
      <c r="P6581" s="3">
        <f>YEAR(Table3[[#This Row],[DATE]])</f>
        <v>2039</v>
      </c>
    </row>
    <row r="6582" spans="1:16" x14ac:dyDescent="0.3">
      <c r="A6582" s="6">
        <v>50777</v>
      </c>
      <c r="B6582" s="7" t="s">
        <v>1339</v>
      </c>
      <c r="C6582" s="9">
        <f t="shared" ca="1" si="204"/>
        <v>10</v>
      </c>
      <c r="D6582" s="9" t="s">
        <v>2115</v>
      </c>
      <c r="E6582" s="9" t="s">
        <v>2116</v>
      </c>
      <c r="F6582" s="10">
        <f t="shared" ca="1" si="205"/>
        <v>8.0050997320091129E-3</v>
      </c>
      <c r="G6582" s="3" t="str">
        <f>VLOOKUP(Table3[[#This Row],[PRODUCT ID]],Table1[[PRODUCT]:[SELLING PRICE]],1,FALSE)</f>
        <v>Product287</v>
      </c>
      <c r="H6582" s="3" t="str">
        <f>VLOOKUP(Table3[[#This Row],[PRODUCT ID]],Table1[[PRODUCT]:[SELLING PRICE]],2,FALSE)</f>
        <v>Category3</v>
      </c>
      <c r="I6582" s="3" t="str">
        <f>VLOOKUP(Table3[[#This Row],[PRODUCT ID]],Table1[[PRODUCT]:[SELLING PRICE]],3,FALSE)</f>
        <v>Kg</v>
      </c>
      <c r="J6582" s="16">
        <f ca="1">VLOOKUP(Table3[[#This Row],[PRODUCT ID]],Table1[[PRODUCT]:[SELLING PRICE]],4,FALSE)</f>
        <v>141</v>
      </c>
      <c r="K6582" s="16">
        <f ca="1">VLOOKUP(Table3[[#This Row],[PRODUCT ID]],Table1[[PRODUCT]:[SELLING PRICE]],5,FALSE)</f>
        <v>195.90889886958979</v>
      </c>
      <c r="L6582" s="16">
        <f ca="1">J6582*Table3[[#This Row],[QUANTITY]]</f>
        <v>1410</v>
      </c>
      <c r="M6582" s="16">
        <f ca="1">K6582*Table3[[#This Row],[QUANTITY]]*(1-Table3[[#This Row],[DISCOUNT %]])</f>
        <v>1943.4062859575065</v>
      </c>
      <c r="N6582" s="3">
        <f>DAY(Table3[[#This Row],[DATE]])</f>
        <v>7</v>
      </c>
      <c r="O6582" s="3" t="str">
        <f>TEXT(Table3[[#This Row],[DATE]],"mmm")</f>
        <v>Jan</v>
      </c>
      <c r="P6582" s="3">
        <f>YEAR(Table3[[#This Row],[DATE]])</f>
        <v>2039</v>
      </c>
    </row>
    <row r="6583" spans="1:16" x14ac:dyDescent="0.3">
      <c r="A6583" s="6">
        <v>50778</v>
      </c>
      <c r="B6583" s="7" t="s">
        <v>1340</v>
      </c>
      <c r="C6583" s="9">
        <f t="shared" ca="1" si="204"/>
        <v>13</v>
      </c>
      <c r="D6583" s="9" t="s">
        <v>2115</v>
      </c>
      <c r="E6583" s="9" t="s">
        <v>2116</v>
      </c>
      <c r="F6583" s="10">
        <f t="shared" ca="1" si="205"/>
        <v>3.4116262384728847E-2</v>
      </c>
      <c r="G6583" s="3" t="str">
        <f>VLOOKUP(Table3[[#This Row],[PRODUCT ID]],Table1[[PRODUCT]:[SELLING PRICE]],1,FALSE)</f>
        <v>Product288</v>
      </c>
      <c r="H6583" s="3" t="str">
        <f>VLOOKUP(Table3[[#This Row],[PRODUCT ID]],Table1[[PRODUCT]:[SELLING PRICE]],2,FALSE)</f>
        <v>Category4</v>
      </c>
      <c r="I6583" s="3" t="str">
        <f>VLOOKUP(Table3[[#This Row],[PRODUCT ID]],Table1[[PRODUCT]:[SELLING PRICE]],3,FALSE)</f>
        <v>Kg</v>
      </c>
      <c r="J6583" s="16">
        <f ca="1">VLOOKUP(Table3[[#This Row],[PRODUCT ID]],Table1[[PRODUCT]:[SELLING PRICE]],4,FALSE)</f>
        <v>102</v>
      </c>
      <c r="K6583" s="16">
        <f ca="1">VLOOKUP(Table3[[#This Row],[PRODUCT ID]],Table1[[PRODUCT]:[SELLING PRICE]],5,FALSE)</f>
        <v>214.63476113733665</v>
      </c>
      <c r="L6583" s="16">
        <f ca="1">J6583*Table3[[#This Row],[QUANTITY]]</f>
        <v>1326</v>
      </c>
      <c r="M6583" s="16">
        <f ca="1">K6583*Table3[[#This Row],[QUANTITY]]*(1-Table3[[#This Row],[DISCOUNT %]])</f>
        <v>2695.0589290233916</v>
      </c>
      <c r="N6583" s="3">
        <f>DAY(Table3[[#This Row],[DATE]])</f>
        <v>8</v>
      </c>
      <c r="O6583" s="3" t="str">
        <f>TEXT(Table3[[#This Row],[DATE]],"mmm")</f>
        <v>Jan</v>
      </c>
      <c r="P6583" s="3">
        <f>YEAR(Table3[[#This Row],[DATE]])</f>
        <v>2039</v>
      </c>
    </row>
    <row r="6584" spans="1:16" x14ac:dyDescent="0.3">
      <c r="A6584" s="6">
        <v>50779</v>
      </c>
      <c r="B6584" s="7" t="s">
        <v>1341</v>
      </c>
      <c r="C6584" s="9">
        <f t="shared" ca="1" si="204"/>
        <v>10</v>
      </c>
      <c r="D6584" s="9" t="s">
        <v>2116</v>
      </c>
      <c r="E6584" s="9" t="s">
        <v>2116</v>
      </c>
      <c r="F6584" s="10">
        <f t="shared" ca="1" si="205"/>
        <v>6.0768430483890773E-2</v>
      </c>
      <c r="G6584" s="3" t="str">
        <f>VLOOKUP(Table3[[#This Row],[PRODUCT ID]],Table1[[PRODUCT]:[SELLING PRICE]],1,FALSE)</f>
        <v>Product289</v>
      </c>
      <c r="H6584" s="3" t="str">
        <f>VLOOKUP(Table3[[#This Row],[PRODUCT ID]],Table1[[PRODUCT]:[SELLING PRICE]],2,FALSE)</f>
        <v>Category1</v>
      </c>
      <c r="I6584" s="3" t="str">
        <f>VLOOKUP(Table3[[#This Row],[PRODUCT ID]],Table1[[PRODUCT]:[SELLING PRICE]],3,FALSE)</f>
        <v>Lt</v>
      </c>
      <c r="J6584" s="16">
        <f ca="1">VLOOKUP(Table3[[#This Row],[PRODUCT ID]],Table1[[PRODUCT]:[SELLING PRICE]],4,FALSE)</f>
        <v>163</v>
      </c>
      <c r="K6584" s="16">
        <f ca="1">VLOOKUP(Table3[[#This Row],[PRODUCT ID]],Table1[[PRODUCT]:[SELLING PRICE]],5,FALSE)</f>
        <v>267.9867701017472</v>
      </c>
      <c r="L6584" s="16">
        <f ca="1">J6584*Table3[[#This Row],[QUANTITY]]</f>
        <v>1630</v>
      </c>
      <c r="M6584" s="16">
        <f ca="1">K6584*Table3[[#This Row],[QUANTITY]]*(1-Table3[[#This Row],[DISCOUNT %]])</f>
        <v>2517.0163469221675</v>
      </c>
      <c r="N6584" s="3">
        <f>DAY(Table3[[#This Row],[DATE]])</f>
        <v>9</v>
      </c>
      <c r="O6584" s="3" t="str">
        <f>TEXT(Table3[[#This Row],[DATE]],"mmm")</f>
        <v>Jan</v>
      </c>
      <c r="P6584" s="3">
        <f>YEAR(Table3[[#This Row],[DATE]])</f>
        <v>2039</v>
      </c>
    </row>
    <row r="6585" spans="1:16" x14ac:dyDescent="0.3">
      <c r="A6585" s="6">
        <v>50780</v>
      </c>
      <c r="B6585" s="7" t="s">
        <v>1342</v>
      </c>
      <c r="C6585" s="9">
        <f t="shared" ca="1" si="204"/>
        <v>9</v>
      </c>
      <c r="D6585" s="9" t="s">
        <v>2116</v>
      </c>
      <c r="E6585" s="9" t="s">
        <v>2116</v>
      </c>
      <c r="F6585" s="10">
        <f t="shared" ca="1" si="205"/>
        <v>4.9567438439817771E-2</v>
      </c>
      <c r="G6585" s="3" t="str">
        <f>VLOOKUP(Table3[[#This Row],[PRODUCT ID]],Table1[[PRODUCT]:[SELLING PRICE]],1,FALSE)</f>
        <v>Product290</v>
      </c>
      <c r="H6585" s="3" t="str">
        <f>VLOOKUP(Table3[[#This Row],[PRODUCT ID]],Table1[[PRODUCT]:[SELLING PRICE]],2,FALSE)</f>
        <v>Category2</v>
      </c>
      <c r="I6585" s="3" t="str">
        <f>VLOOKUP(Table3[[#This Row],[PRODUCT ID]],Table1[[PRODUCT]:[SELLING PRICE]],3,FALSE)</f>
        <v>Kg</v>
      </c>
      <c r="J6585" s="16">
        <f ca="1">VLOOKUP(Table3[[#This Row],[PRODUCT ID]],Table1[[PRODUCT]:[SELLING PRICE]],4,FALSE)</f>
        <v>55</v>
      </c>
      <c r="K6585" s="16">
        <f ca="1">VLOOKUP(Table3[[#This Row],[PRODUCT ID]],Table1[[PRODUCT]:[SELLING PRICE]],5,FALSE)</f>
        <v>308.01553049553809</v>
      </c>
      <c r="L6585" s="16">
        <f ca="1">J6585*Table3[[#This Row],[QUANTITY]]</f>
        <v>495</v>
      </c>
      <c r="M6585" s="16">
        <f ca="1">K6585*Table3[[#This Row],[QUANTITY]]*(1-Table3[[#This Row],[DISCOUNT %]])</f>
        <v>2634.7319068427337</v>
      </c>
      <c r="N6585" s="3">
        <f>DAY(Table3[[#This Row],[DATE]])</f>
        <v>10</v>
      </c>
      <c r="O6585" s="3" t="str">
        <f>TEXT(Table3[[#This Row],[DATE]],"mmm")</f>
        <v>Jan</v>
      </c>
      <c r="P6585" s="3">
        <f>YEAR(Table3[[#This Row],[DATE]])</f>
        <v>2039</v>
      </c>
    </row>
    <row r="6586" spans="1:16" x14ac:dyDescent="0.3">
      <c r="A6586" s="6">
        <v>50781</v>
      </c>
      <c r="B6586" s="7" t="s">
        <v>1343</v>
      </c>
      <c r="C6586" s="9">
        <f t="shared" ca="1" si="204"/>
        <v>1</v>
      </c>
      <c r="D6586" s="9" t="s">
        <v>2116</v>
      </c>
      <c r="E6586" s="9" t="s">
        <v>2118</v>
      </c>
      <c r="F6586" s="10">
        <f t="shared" ca="1" si="205"/>
        <v>1.9905587245687219E-2</v>
      </c>
      <c r="G6586" s="3" t="str">
        <f>VLOOKUP(Table3[[#This Row],[PRODUCT ID]],Table1[[PRODUCT]:[SELLING PRICE]],1,FALSE)</f>
        <v>Product291</v>
      </c>
      <c r="H6586" s="3" t="str">
        <f>VLOOKUP(Table3[[#This Row],[PRODUCT ID]],Table1[[PRODUCT]:[SELLING PRICE]],2,FALSE)</f>
        <v>Category3</v>
      </c>
      <c r="I6586" s="3" t="str">
        <f>VLOOKUP(Table3[[#This Row],[PRODUCT ID]],Table1[[PRODUCT]:[SELLING PRICE]],3,FALSE)</f>
        <v>Lt</v>
      </c>
      <c r="J6586" s="16">
        <f ca="1">VLOOKUP(Table3[[#This Row],[PRODUCT ID]],Table1[[PRODUCT]:[SELLING PRICE]],4,FALSE)</f>
        <v>57</v>
      </c>
      <c r="K6586" s="16">
        <f ca="1">VLOOKUP(Table3[[#This Row],[PRODUCT ID]],Table1[[PRODUCT]:[SELLING PRICE]],5,FALSE)</f>
        <v>160.76107279266179</v>
      </c>
      <c r="L6586" s="16">
        <f ca="1">J6586*Table3[[#This Row],[QUANTITY]]</f>
        <v>57</v>
      </c>
      <c r="M6586" s="16">
        <f ca="1">K6586*Table3[[#This Row],[QUANTITY]]*(1-Table3[[#This Row],[DISCOUNT %]])</f>
        <v>157.56102923247718</v>
      </c>
      <c r="N6586" s="3">
        <f>DAY(Table3[[#This Row],[DATE]])</f>
        <v>11</v>
      </c>
      <c r="O6586" s="3" t="str">
        <f>TEXT(Table3[[#This Row],[DATE]],"mmm")</f>
        <v>Jan</v>
      </c>
      <c r="P6586" s="3">
        <f>YEAR(Table3[[#This Row],[DATE]])</f>
        <v>2039</v>
      </c>
    </row>
    <row r="6587" spans="1:16" x14ac:dyDescent="0.3">
      <c r="A6587" s="6">
        <v>50782</v>
      </c>
      <c r="B6587" s="7" t="s">
        <v>1344</v>
      </c>
      <c r="C6587" s="9">
        <f t="shared" ca="1" si="204"/>
        <v>3</v>
      </c>
      <c r="D6587" s="9" t="s">
        <v>2115</v>
      </c>
      <c r="E6587" s="9" t="s">
        <v>2116</v>
      </c>
      <c r="F6587" s="10">
        <f t="shared" ca="1" si="205"/>
        <v>8.9725980319439597E-2</v>
      </c>
      <c r="G6587" s="3" t="str">
        <f>VLOOKUP(Table3[[#This Row],[PRODUCT ID]],Table1[[PRODUCT]:[SELLING PRICE]],1,FALSE)</f>
        <v>Product292</v>
      </c>
      <c r="H6587" s="3" t="str">
        <f>VLOOKUP(Table3[[#This Row],[PRODUCT ID]],Table1[[PRODUCT]:[SELLING PRICE]],2,FALSE)</f>
        <v>Category4</v>
      </c>
      <c r="I6587" s="3" t="str">
        <f>VLOOKUP(Table3[[#This Row],[PRODUCT ID]],Table1[[PRODUCT]:[SELLING PRICE]],3,FALSE)</f>
        <v>Ft</v>
      </c>
      <c r="J6587" s="16">
        <f ca="1">VLOOKUP(Table3[[#This Row],[PRODUCT ID]],Table1[[PRODUCT]:[SELLING PRICE]],4,FALSE)</f>
        <v>157</v>
      </c>
      <c r="K6587" s="16">
        <f ca="1">VLOOKUP(Table3[[#This Row],[PRODUCT ID]],Table1[[PRODUCT]:[SELLING PRICE]],5,FALSE)</f>
        <v>69.169995893164739</v>
      </c>
      <c r="L6587" s="16">
        <f ca="1">J6587*Table3[[#This Row],[QUANTITY]]</f>
        <v>471</v>
      </c>
      <c r="M6587" s="16">
        <f ca="1">K6587*Table3[[#This Row],[QUANTITY]]*(1-Table3[[#This Row],[DISCOUNT %]])</f>
        <v>188.89095060887675</v>
      </c>
      <c r="N6587" s="3">
        <f>DAY(Table3[[#This Row],[DATE]])</f>
        <v>12</v>
      </c>
      <c r="O6587" s="3" t="str">
        <f>TEXT(Table3[[#This Row],[DATE]],"mmm")</f>
        <v>Jan</v>
      </c>
      <c r="P6587" s="3">
        <f>YEAR(Table3[[#This Row],[DATE]])</f>
        <v>2039</v>
      </c>
    </row>
    <row r="6588" spans="1:16" x14ac:dyDescent="0.3">
      <c r="A6588" s="6">
        <v>50783</v>
      </c>
      <c r="B6588" s="7" t="s">
        <v>1345</v>
      </c>
      <c r="C6588" s="9">
        <f t="shared" ca="1" si="204"/>
        <v>10</v>
      </c>
      <c r="D6588" s="9" t="s">
        <v>2117</v>
      </c>
      <c r="E6588" s="9" t="s">
        <v>2116</v>
      </c>
      <c r="F6588" s="10">
        <f t="shared" ca="1" si="205"/>
        <v>8.5934333943757046E-2</v>
      </c>
      <c r="G6588" s="3" t="str">
        <f>VLOOKUP(Table3[[#This Row],[PRODUCT ID]],Table1[[PRODUCT]:[SELLING PRICE]],1,FALSE)</f>
        <v>Product293</v>
      </c>
      <c r="H6588" s="3" t="str">
        <f>VLOOKUP(Table3[[#This Row],[PRODUCT ID]],Table1[[PRODUCT]:[SELLING PRICE]],2,FALSE)</f>
        <v>Category5</v>
      </c>
      <c r="I6588" s="3" t="str">
        <f>VLOOKUP(Table3[[#This Row],[PRODUCT ID]],Table1[[PRODUCT]:[SELLING PRICE]],3,FALSE)</f>
        <v>Kg</v>
      </c>
      <c r="J6588" s="16">
        <f ca="1">VLOOKUP(Table3[[#This Row],[PRODUCT ID]],Table1[[PRODUCT]:[SELLING PRICE]],4,FALSE)</f>
        <v>154</v>
      </c>
      <c r="K6588" s="16">
        <f ca="1">VLOOKUP(Table3[[#This Row],[PRODUCT ID]],Table1[[PRODUCT]:[SELLING PRICE]],5,FALSE)</f>
        <v>254.70296095990525</v>
      </c>
      <c r="L6588" s="16">
        <f ca="1">J6588*Table3[[#This Row],[QUANTITY]]</f>
        <v>1540</v>
      </c>
      <c r="M6588" s="16">
        <f ca="1">K6588*Table3[[#This Row],[QUANTITY]]*(1-Table3[[#This Row],[DISCOUNT %]])</f>
        <v>2328.1523165631302</v>
      </c>
      <c r="N6588" s="3">
        <f>DAY(Table3[[#This Row],[DATE]])</f>
        <v>13</v>
      </c>
      <c r="O6588" s="3" t="str">
        <f>TEXT(Table3[[#This Row],[DATE]],"mmm")</f>
        <v>Jan</v>
      </c>
      <c r="P6588" s="3">
        <f>YEAR(Table3[[#This Row],[DATE]])</f>
        <v>2039</v>
      </c>
    </row>
    <row r="6589" spans="1:16" x14ac:dyDescent="0.3">
      <c r="A6589" s="6">
        <v>50784</v>
      </c>
      <c r="B6589" s="7" t="s">
        <v>1346</v>
      </c>
      <c r="C6589" s="9">
        <f t="shared" ca="1" si="204"/>
        <v>2</v>
      </c>
      <c r="D6589" s="9" t="s">
        <v>2117</v>
      </c>
      <c r="E6589" s="9" t="s">
        <v>2116</v>
      </c>
      <c r="F6589" s="10">
        <f t="shared" ca="1" si="205"/>
        <v>5.2714396613362947E-2</v>
      </c>
      <c r="G6589" s="3" t="str">
        <f>VLOOKUP(Table3[[#This Row],[PRODUCT ID]],Table1[[PRODUCT]:[SELLING PRICE]],1,FALSE)</f>
        <v>Product294</v>
      </c>
      <c r="H6589" s="3" t="str">
        <f>VLOOKUP(Table3[[#This Row],[PRODUCT ID]],Table1[[PRODUCT]:[SELLING PRICE]],2,FALSE)</f>
        <v>Category1</v>
      </c>
      <c r="I6589" s="3" t="str">
        <f>VLOOKUP(Table3[[#This Row],[PRODUCT ID]],Table1[[PRODUCT]:[SELLING PRICE]],3,FALSE)</f>
        <v>No</v>
      </c>
      <c r="J6589" s="16">
        <f ca="1">VLOOKUP(Table3[[#This Row],[PRODUCT ID]],Table1[[PRODUCT]:[SELLING PRICE]],4,FALSE)</f>
        <v>242</v>
      </c>
      <c r="K6589" s="16">
        <f ca="1">VLOOKUP(Table3[[#This Row],[PRODUCT ID]],Table1[[PRODUCT]:[SELLING PRICE]],5,FALSE)</f>
        <v>68.235740328435014</v>
      </c>
      <c r="L6589" s="16">
        <f ca="1">J6589*Table3[[#This Row],[QUANTITY]]</f>
        <v>484</v>
      </c>
      <c r="M6589" s="16">
        <f ca="1">K6589*Table3[[#This Row],[QUANTITY]]*(1-Table3[[#This Row],[DISCOUNT %]])</f>
        <v>129.27746889911089</v>
      </c>
      <c r="N6589" s="3">
        <f>DAY(Table3[[#This Row],[DATE]])</f>
        <v>14</v>
      </c>
      <c r="O6589" s="3" t="str">
        <f>TEXT(Table3[[#This Row],[DATE]],"mmm")</f>
        <v>Jan</v>
      </c>
      <c r="P6589" s="3">
        <f>YEAR(Table3[[#This Row],[DATE]])</f>
        <v>2039</v>
      </c>
    </row>
    <row r="6590" spans="1:16" x14ac:dyDescent="0.3">
      <c r="A6590" s="6">
        <v>50785</v>
      </c>
      <c r="B6590" s="7" t="s">
        <v>1347</v>
      </c>
      <c r="C6590" s="9">
        <f t="shared" ca="1" si="204"/>
        <v>9</v>
      </c>
      <c r="D6590" s="9" t="s">
        <v>2116</v>
      </c>
      <c r="E6590" s="9" t="s">
        <v>2116</v>
      </c>
      <c r="F6590" s="10">
        <f t="shared" ca="1" si="205"/>
        <v>7.2157960078356911E-2</v>
      </c>
      <c r="G6590" s="3" t="str">
        <f>VLOOKUP(Table3[[#This Row],[PRODUCT ID]],Table1[[PRODUCT]:[SELLING PRICE]],1,FALSE)</f>
        <v>Product295</v>
      </c>
      <c r="H6590" s="3" t="str">
        <f>VLOOKUP(Table3[[#This Row],[PRODUCT ID]],Table1[[PRODUCT]:[SELLING PRICE]],2,FALSE)</f>
        <v>Category2</v>
      </c>
      <c r="I6590" s="3" t="str">
        <f>VLOOKUP(Table3[[#This Row],[PRODUCT ID]],Table1[[PRODUCT]:[SELLING PRICE]],3,FALSE)</f>
        <v>No</v>
      </c>
      <c r="J6590" s="16">
        <f ca="1">VLOOKUP(Table3[[#This Row],[PRODUCT ID]],Table1[[PRODUCT]:[SELLING PRICE]],4,FALSE)</f>
        <v>36</v>
      </c>
      <c r="K6590" s="16">
        <f ca="1">VLOOKUP(Table3[[#This Row],[PRODUCT ID]],Table1[[PRODUCT]:[SELLING PRICE]],5,FALSE)</f>
        <v>125.64644108565078</v>
      </c>
      <c r="L6590" s="16">
        <f ca="1">J6590*Table3[[#This Row],[QUANTITY]]</f>
        <v>324</v>
      </c>
      <c r="M6590" s="16">
        <f ca="1">K6590*Table3[[#This Row],[QUANTITY]]*(1-Table3[[#This Row],[DISCOUNT %]])</f>
        <v>1049.2204518522428</v>
      </c>
      <c r="N6590" s="3">
        <f>DAY(Table3[[#This Row],[DATE]])</f>
        <v>15</v>
      </c>
      <c r="O6590" s="3" t="str">
        <f>TEXT(Table3[[#This Row],[DATE]],"mmm")</f>
        <v>Jan</v>
      </c>
      <c r="P6590" s="3">
        <f>YEAR(Table3[[#This Row],[DATE]])</f>
        <v>2039</v>
      </c>
    </row>
    <row r="6591" spans="1:16" x14ac:dyDescent="0.3">
      <c r="A6591" s="6">
        <v>50786</v>
      </c>
      <c r="B6591" s="7" t="s">
        <v>1348</v>
      </c>
      <c r="C6591" s="9">
        <f t="shared" ca="1" si="204"/>
        <v>14</v>
      </c>
      <c r="D6591" s="9" t="s">
        <v>2116</v>
      </c>
      <c r="E6591" s="9" t="s">
        <v>2116</v>
      </c>
      <c r="F6591" s="10">
        <f t="shared" ca="1" si="205"/>
        <v>6.9410932029280725E-2</v>
      </c>
      <c r="G6591" s="3" t="str">
        <f>VLOOKUP(Table3[[#This Row],[PRODUCT ID]],Table1[[PRODUCT]:[SELLING PRICE]],1,FALSE)</f>
        <v>Product296</v>
      </c>
      <c r="H6591" s="3" t="str">
        <f>VLOOKUP(Table3[[#This Row],[PRODUCT ID]],Table1[[PRODUCT]:[SELLING PRICE]],2,FALSE)</f>
        <v>Category3</v>
      </c>
      <c r="I6591" s="3" t="str">
        <f>VLOOKUP(Table3[[#This Row],[PRODUCT ID]],Table1[[PRODUCT]:[SELLING PRICE]],3,FALSE)</f>
        <v>Ft</v>
      </c>
      <c r="J6591" s="16">
        <f ca="1">VLOOKUP(Table3[[#This Row],[PRODUCT ID]],Table1[[PRODUCT]:[SELLING PRICE]],4,FALSE)</f>
        <v>29</v>
      </c>
      <c r="K6591" s="16">
        <f ca="1">VLOOKUP(Table3[[#This Row],[PRODUCT ID]],Table1[[PRODUCT]:[SELLING PRICE]],5,FALSE)</f>
        <v>307.08370406391714</v>
      </c>
      <c r="L6591" s="16">
        <f ca="1">J6591*Table3[[#This Row],[QUANTITY]]</f>
        <v>406</v>
      </c>
      <c r="M6591" s="16">
        <f ca="1">K6591*Table3[[#This Row],[QUANTITY]]*(1-Table3[[#This Row],[DISCOUNT %]])</f>
        <v>4000.7623313537156</v>
      </c>
      <c r="N6591" s="3">
        <f>DAY(Table3[[#This Row],[DATE]])</f>
        <v>16</v>
      </c>
      <c r="O6591" s="3" t="str">
        <f>TEXT(Table3[[#This Row],[DATE]],"mmm")</f>
        <v>Jan</v>
      </c>
      <c r="P6591" s="3">
        <f>YEAR(Table3[[#This Row],[DATE]])</f>
        <v>2039</v>
      </c>
    </row>
    <row r="6592" spans="1:16" x14ac:dyDescent="0.3">
      <c r="A6592" s="6">
        <v>50787</v>
      </c>
      <c r="B6592" s="7" t="s">
        <v>1349</v>
      </c>
      <c r="C6592" s="9">
        <f t="shared" ca="1" si="204"/>
        <v>5</v>
      </c>
      <c r="D6592" s="9" t="s">
        <v>2116</v>
      </c>
      <c r="E6592" s="9" t="s">
        <v>2118</v>
      </c>
      <c r="F6592" s="10">
        <f t="shared" ca="1" si="205"/>
        <v>1.036203111207481E-2</v>
      </c>
      <c r="G6592" s="3" t="str">
        <f>VLOOKUP(Table3[[#This Row],[PRODUCT ID]],Table1[[PRODUCT]:[SELLING PRICE]],1,FALSE)</f>
        <v>Product297</v>
      </c>
      <c r="H6592" s="3" t="str">
        <f>VLOOKUP(Table3[[#This Row],[PRODUCT ID]],Table1[[PRODUCT]:[SELLING PRICE]],2,FALSE)</f>
        <v>Category4</v>
      </c>
      <c r="I6592" s="3" t="str">
        <f>VLOOKUP(Table3[[#This Row],[PRODUCT ID]],Table1[[PRODUCT]:[SELLING PRICE]],3,FALSE)</f>
        <v>No</v>
      </c>
      <c r="J6592" s="16">
        <f ca="1">VLOOKUP(Table3[[#This Row],[PRODUCT ID]],Table1[[PRODUCT]:[SELLING PRICE]],4,FALSE)</f>
        <v>77</v>
      </c>
      <c r="K6592" s="16">
        <f ca="1">VLOOKUP(Table3[[#This Row],[PRODUCT ID]],Table1[[PRODUCT]:[SELLING PRICE]],5,FALSE)</f>
        <v>74.673762245883864</v>
      </c>
      <c r="L6592" s="16">
        <f ca="1">J6592*Table3[[#This Row],[QUANTITY]]</f>
        <v>385</v>
      </c>
      <c r="M6592" s="16">
        <f ca="1">K6592*Table3[[#This Row],[QUANTITY]]*(1-Table3[[#This Row],[DISCOUNT %]])</f>
        <v>369.49995199118166</v>
      </c>
      <c r="N6592" s="3">
        <f>DAY(Table3[[#This Row],[DATE]])</f>
        <v>17</v>
      </c>
      <c r="O6592" s="3" t="str">
        <f>TEXT(Table3[[#This Row],[DATE]],"mmm")</f>
        <v>Jan</v>
      </c>
      <c r="P6592" s="3">
        <f>YEAR(Table3[[#This Row],[DATE]])</f>
        <v>2039</v>
      </c>
    </row>
    <row r="6593" spans="1:16" x14ac:dyDescent="0.3">
      <c r="A6593" s="6">
        <v>50788</v>
      </c>
      <c r="B6593" s="7" t="s">
        <v>1350</v>
      </c>
      <c r="C6593" s="9">
        <f t="shared" ca="1" si="204"/>
        <v>10</v>
      </c>
      <c r="D6593" s="9" t="s">
        <v>2116</v>
      </c>
      <c r="E6593" s="9" t="s">
        <v>2118</v>
      </c>
      <c r="F6593" s="10">
        <f t="shared" ca="1" si="205"/>
        <v>5.3210909041391766E-2</v>
      </c>
      <c r="G6593" s="3" t="str">
        <f>VLOOKUP(Table3[[#This Row],[PRODUCT ID]],Table1[[PRODUCT]:[SELLING PRICE]],1,FALSE)</f>
        <v>Product298</v>
      </c>
      <c r="H6593" s="3" t="str">
        <f>VLOOKUP(Table3[[#This Row],[PRODUCT ID]],Table1[[PRODUCT]:[SELLING PRICE]],2,FALSE)</f>
        <v>Category5</v>
      </c>
      <c r="I6593" s="3" t="str">
        <f>VLOOKUP(Table3[[#This Row],[PRODUCT ID]],Table1[[PRODUCT]:[SELLING PRICE]],3,FALSE)</f>
        <v>Kg</v>
      </c>
      <c r="J6593" s="16">
        <f ca="1">VLOOKUP(Table3[[#This Row],[PRODUCT ID]],Table1[[PRODUCT]:[SELLING PRICE]],4,FALSE)</f>
        <v>198</v>
      </c>
      <c r="K6593" s="16">
        <f ca="1">VLOOKUP(Table3[[#This Row],[PRODUCT ID]],Table1[[PRODUCT]:[SELLING PRICE]],5,FALSE)</f>
        <v>67.879310668282471</v>
      </c>
      <c r="L6593" s="16">
        <f ca="1">J6593*Table3[[#This Row],[QUANTITY]]</f>
        <v>1980</v>
      </c>
      <c r="M6593" s="16">
        <f ca="1">K6593*Table3[[#This Row],[QUANTITY]]*(1-Table3[[#This Row],[DISCOUNT %]])</f>
        <v>642.67390842520115</v>
      </c>
      <c r="N6593" s="3">
        <f>DAY(Table3[[#This Row],[DATE]])</f>
        <v>18</v>
      </c>
      <c r="O6593" s="3" t="str">
        <f>TEXT(Table3[[#This Row],[DATE]],"mmm")</f>
        <v>Jan</v>
      </c>
      <c r="P6593" s="3">
        <f>YEAR(Table3[[#This Row],[DATE]])</f>
        <v>2039</v>
      </c>
    </row>
    <row r="6594" spans="1:16" x14ac:dyDescent="0.3">
      <c r="A6594" s="6">
        <v>50789</v>
      </c>
      <c r="B6594" s="7" t="s">
        <v>1351</v>
      </c>
      <c r="C6594" s="9">
        <f t="shared" ca="1" si="204"/>
        <v>10</v>
      </c>
      <c r="D6594" s="9" t="s">
        <v>2115</v>
      </c>
      <c r="E6594" s="9" t="s">
        <v>2116</v>
      </c>
      <c r="F6594" s="10">
        <f t="shared" ca="1" si="205"/>
        <v>5.1201807004101998E-2</v>
      </c>
      <c r="G6594" s="3" t="str">
        <f>VLOOKUP(Table3[[#This Row],[PRODUCT ID]],Table1[[PRODUCT]:[SELLING PRICE]],1,FALSE)</f>
        <v>Product299</v>
      </c>
      <c r="H6594" s="3" t="str">
        <f>VLOOKUP(Table3[[#This Row],[PRODUCT ID]],Table1[[PRODUCT]:[SELLING PRICE]],2,FALSE)</f>
        <v>Category1</v>
      </c>
      <c r="I6594" s="3" t="str">
        <f>VLOOKUP(Table3[[#This Row],[PRODUCT ID]],Table1[[PRODUCT]:[SELLING PRICE]],3,FALSE)</f>
        <v>Kg</v>
      </c>
      <c r="J6594" s="16">
        <f ca="1">VLOOKUP(Table3[[#This Row],[PRODUCT ID]],Table1[[PRODUCT]:[SELLING PRICE]],4,FALSE)</f>
        <v>15</v>
      </c>
      <c r="K6594" s="16">
        <f ca="1">VLOOKUP(Table3[[#This Row],[PRODUCT ID]],Table1[[PRODUCT]:[SELLING PRICE]],5,FALSE)</f>
        <v>43.335675005788879</v>
      </c>
      <c r="L6594" s="16">
        <f ca="1">J6594*Table3[[#This Row],[QUANTITY]]</f>
        <v>150</v>
      </c>
      <c r="M6594" s="16">
        <f ca="1">K6594*Table3[[#This Row],[QUANTITY]]*(1-Table3[[#This Row],[DISCOUNT %]])</f>
        <v>411.16810137749991</v>
      </c>
      <c r="N6594" s="3">
        <f>DAY(Table3[[#This Row],[DATE]])</f>
        <v>19</v>
      </c>
      <c r="O6594" s="3" t="str">
        <f>TEXT(Table3[[#This Row],[DATE]],"mmm")</f>
        <v>Jan</v>
      </c>
      <c r="P6594" s="3">
        <f>YEAR(Table3[[#This Row],[DATE]])</f>
        <v>2039</v>
      </c>
    </row>
    <row r="6595" spans="1:16" x14ac:dyDescent="0.3">
      <c r="A6595" s="6">
        <v>50790</v>
      </c>
      <c r="B6595" s="7" t="s">
        <v>1352</v>
      </c>
      <c r="C6595" s="9">
        <f t="shared" ref="C6595:C6658" ca="1" si="206">RANDBETWEEN(1,15)</f>
        <v>7</v>
      </c>
      <c r="D6595" s="9" t="s">
        <v>2116</v>
      </c>
      <c r="E6595" s="9" t="s">
        <v>2116</v>
      </c>
      <c r="F6595" s="10">
        <f t="shared" ref="F6595:F6658" ca="1" si="207">RAND()*(0.1)</f>
        <v>1.7290031300356669E-3</v>
      </c>
      <c r="G6595" s="3" t="str">
        <f>VLOOKUP(Table3[[#This Row],[PRODUCT ID]],Table1[[PRODUCT]:[SELLING PRICE]],1,FALSE)</f>
        <v>Product300</v>
      </c>
      <c r="H6595" s="3" t="str">
        <f>VLOOKUP(Table3[[#This Row],[PRODUCT ID]],Table1[[PRODUCT]:[SELLING PRICE]],2,FALSE)</f>
        <v>Category2</v>
      </c>
      <c r="I6595" s="3" t="str">
        <f>VLOOKUP(Table3[[#This Row],[PRODUCT ID]],Table1[[PRODUCT]:[SELLING PRICE]],3,FALSE)</f>
        <v>Lt</v>
      </c>
      <c r="J6595" s="16">
        <f ca="1">VLOOKUP(Table3[[#This Row],[PRODUCT ID]],Table1[[PRODUCT]:[SELLING PRICE]],4,FALSE)</f>
        <v>28</v>
      </c>
      <c r="K6595" s="16">
        <f ca="1">VLOOKUP(Table3[[#This Row],[PRODUCT ID]],Table1[[PRODUCT]:[SELLING PRICE]],5,FALSE)</f>
        <v>106.79262470069787</v>
      </c>
      <c r="L6595" s="16">
        <f ca="1">J6595*Table3[[#This Row],[QUANTITY]]</f>
        <v>196</v>
      </c>
      <c r="M6595" s="16">
        <f ca="1">K6595*Table3[[#This Row],[QUANTITY]]*(1-Table3[[#This Row],[DISCOUNT %]])</f>
        <v>746.25585942827956</v>
      </c>
      <c r="N6595" s="3">
        <f>DAY(Table3[[#This Row],[DATE]])</f>
        <v>20</v>
      </c>
      <c r="O6595" s="3" t="str">
        <f>TEXT(Table3[[#This Row],[DATE]],"mmm")</f>
        <v>Jan</v>
      </c>
      <c r="P6595" s="3">
        <f>YEAR(Table3[[#This Row],[DATE]])</f>
        <v>2039</v>
      </c>
    </row>
    <row r="6596" spans="1:16" x14ac:dyDescent="0.3">
      <c r="A6596" s="6">
        <v>50791</v>
      </c>
      <c r="B6596" s="7" t="s">
        <v>1353</v>
      </c>
      <c r="C6596" s="9">
        <f t="shared" ca="1" si="206"/>
        <v>10</v>
      </c>
      <c r="D6596" s="9" t="s">
        <v>2117</v>
      </c>
      <c r="E6596" s="9" t="s">
        <v>2116</v>
      </c>
      <c r="F6596" s="10">
        <f t="shared" ca="1" si="207"/>
        <v>7.4032315420051273E-2</v>
      </c>
      <c r="G6596" s="3" t="str">
        <f>VLOOKUP(Table3[[#This Row],[PRODUCT ID]],Table1[[PRODUCT]:[SELLING PRICE]],1,FALSE)</f>
        <v>Product301</v>
      </c>
      <c r="H6596" s="3" t="str">
        <f>VLOOKUP(Table3[[#This Row],[PRODUCT ID]],Table1[[PRODUCT]:[SELLING PRICE]],2,FALSE)</f>
        <v>Category3</v>
      </c>
      <c r="I6596" s="3" t="str">
        <f>VLOOKUP(Table3[[#This Row],[PRODUCT ID]],Table1[[PRODUCT]:[SELLING PRICE]],3,FALSE)</f>
        <v>Kg</v>
      </c>
      <c r="J6596" s="16">
        <f ca="1">VLOOKUP(Table3[[#This Row],[PRODUCT ID]],Table1[[PRODUCT]:[SELLING PRICE]],4,FALSE)</f>
        <v>247</v>
      </c>
      <c r="K6596" s="16">
        <f ca="1">VLOOKUP(Table3[[#This Row],[PRODUCT ID]],Table1[[PRODUCT]:[SELLING PRICE]],5,FALSE)</f>
        <v>87.750979976690644</v>
      </c>
      <c r="L6596" s="16">
        <f ca="1">J6596*Table3[[#This Row],[QUANTITY]]</f>
        <v>2470</v>
      </c>
      <c r="M6596" s="16">
        <f ca="1">K6596*Table3[[#This Row],[QUANTITY]]*(1-Table3[[#This Row],[DISCOUNT %]])</f>
        <v>812.54571748637682</v>
      </c>
      <c r="N6596" s="3">
        <f>DAY(Table3[[#This Row],[DATE]])</f>
        <v>21</v>
      </c>
      <c r="O6596" s="3" t="str">
        <f>TEXT(Table3[[#This Row],[DATE]],"mmm")</f>
        <v>Jan</v>
      </c>
      <c r="P6596" s="3">
        <f>YEAR(Table3[[#This Row],[DATE]])</f>
        <v>2039</v>
      </c>
    </row>
    <row r="6597" spans="1:16" x14ac:dyDescent="0.3">
      <c r="A6597" s="6">
        <v>50792</v>
      </c>
      <c r="B6597" s="7" t="s">
        <v>1354</v>
      </c>
      <c r="C6597" s="9">
        <f t="shared" ca="1" si="206"/>
        <v>6</v>
      </c>
      <c r="D6597" s="9" t="s">
        <v>2115</v>
      </c>
      <c r="E6597" s="9" t="s">
        <v>2116</v>
      </c>
      <c r="F6597" s="10">
        <f t="shared" ca="1" si="207"/>
        <v>8.0883563097872369E-2</v>
      </c>
      <c r="G6597" s="3" t="str">
        <f>VLOOKUP(Table3[[#This Row],[PRODUCT ID]],Table1[[PRODUCT]:[SELLING PRICE]],1,FALSE)</f>
        <v>Product302</v>
      </c>
      <c r="H6597" s="3" t="str">
        <f>VLOOKUP(Table3[[#This Row],[PRODUCT ID]],Table1[[PRODUCT]:[SELLING PRICE]],2,FALSE)</f>
        <v>Category4</v>
      </c>
      <c r="I6597" s="3" t="str">
        <f>VLOOKUP(Table3[[#This Row],[PRODUCT ID]],Table1[[PRODUCT]:[SELLING PRICE]],3,FALSE)</f>
        <v>Lt</v>
      </c>
      <c r="J6597" s="16">
        <f ca="1">VLOOKUP(Table3[[#This Row],[PRODUCT ID]],Table1[[PRODUCT]:[SELLING PRICE]],4,FALSE)</f>
        <v>24</v>
      </c>
      <c r="K6597" s="16">
        <f ca="1">VLOOKUP(Table3[[#This Row],[PRODUCT ID]],Table1[[PRODUCT]:[SELLING PRICE]],5,FALSE)</f>
        <v>49.389533626981333</v>
      </c>
      <c r="L6597" s="16">
        <f ca="1">J6597*Table3[[#This Row],[QUANTITY]]</f>
        <v>144</v>
      </c>
      <c r="M6597" s="16">
        <f ca="1">K6597*Table3[[#This Row],[QUANTITY]]*(1-Table3[[#This Row],[DISCOUNT %]])</f>
        <v>272.36839300493335</v>
      </c>
      <c r="N6597" s="3">
        <f>DAY(Table3[[#This Row],[DATE]])</f>
        <v>22</v>
      </c>
      <c r="O6597" s="3" t="str">
        <f>TEXT(Table3[[#This Row],[DATE]],"mmm")</f>
        <v>Jan</v>
      </c>
      <c r="P6597" s="3">
        <f>YEAR(Table3[[#This Row],[DATE]])</f>
        <v>2039</v>
      </c>
    </row>
    <row r="6598" spans="1:16" x14ac:dyDescent="0.3">
      <c r="A6598" s="6">
        <v>50793</v>
      </c>
      <c r="B6598" s="7" t="s">
        <v>1355</v>
      </c>
      <c r="C6598" s="9">
        <f t="shared" ca="1" si="206"/>
        <v>4</v>
      </c>
      <c r="D6598" s="9" t="s">
        <v>2115</v>
      </c>
      <c r="E6598" s="9" t="s">
        <v>2118</v>
      </c>
      <c r="F6598" s="10">
        <f t="shared" ca="1" si="207"/>
        <v>1.7924248388620324E-2</v>
      </c>
      <c r="G6598" s="3" t="str">
        <f>VLOOKUP(Table3[[#This Row],[PRODUCT ID]],Table1[[PRODUCT]:[SELLING PRICE]],1,FALSE)</f>
        <v>Product303</v>
      </c>
      <c r="H6598" s="3" t="str">
        <f>VLOOKUP(Table3[[#This Row],[PRODUCT ID]],Table1[[PRODUCT]:[SELLING PRICE]],2,FALSE)</f>
        <v>Category5</v>
      </c>
      <c r="I6598" s="3" t="str">
        <f>VLOOKUP(Table3[[#This Row],[PRODUCT ID]],Table1[[PRODUCT]:[SELLING PRICE]],3,FALSE)</f>
        <v>Ft</v>
      </c>
      <c r="J6598" s="16">
        <f ca="1">VLOOKUP(Table3[[#This Row],[PRODUCT ID]],Table1[[PRODUCT]:[SELLING PRICE]],4,FALSE)</f>
        <v>15</v>
      </c>
      <c r="K6598" s="16">
        <f ca="1">VLOOKUP(Table3[[#This Row],[PRODUCT ID]],Table1[[PRODUCT]:[SELLING PRICE]],5,FALSE)</f>
        <v>248.86566443478185</v>
      </c>
      <c r="L6598" s="16">
        <f ca="1">J6598*Table3[[#This Row],[QUANTITY]]</f>
        <v>60</v>
      </c>
      <c r="M6598" s="16">
        <f ca="1">K6598*Table3[[#This Row],[QUANTITY]]*(1-Table3[[#This Row],[DISCOUNT %]])</f>
        <v>977.61973780021515</v>
      </c>
      <c r="N6598" s="3">
        <f>DAY(Table3[[#This Row],[DATE]])</f>
        <v>23</v>
      </c>
      <c r="O6598" s="3" t="str">
        <f>TEXT(Table3[[#This Row],[DATE]],"mmm")</f>
        <v>Jan</v>
      </c>
      <c r="P6598" s="3">
        <f>YEAR(Table3[[#This Row],[DATE]])</f>
        <v>2039</v>
      </c>
    </row>
    <row r="6599" spans="1:16" x14ac:dyDescent="0.3">
      <c r="A6599" s="6">
        <v>50794</v>
      </c>
      <c r="B6599" s="7" t="s">
        <v>1356</v>
      </c>
      <c r="C6599" s="9">
        <f t="shared" ca="1" si="206"/>
        <v>11</v>
      </c>
      <c r="D6599" s="9" t="s">
        <v>2115</v>
      </c>
      <c r="E6599" s="9" t="s">
        <v>2116</v>
      </c>
      <c r="F6599" s="10">
        <f t="shared" ca="1" si="207"/>
        <v>1.5028902063353222E-2</v>
      </c>
      <c r="G6599" s="3" t="str">
        <f>VLOOKUP(Table3[[#This Row],[PRODUCT ID]],Table1[[PRODUCT]:[SELLING PRICE]],1,FALSE)</f>
        <v>Product304</v>
      </c>
      <c r="H6599" s="3" t="str">
        <f>VLOOKUP(Table3[[#This Row],[PRODUCT ID]],Table1[[PRODUCT]:[SELLING PRICE]],2,FALSE)</f>
        <v>Category1</v>
      </c>
      <c r="I6599" s="3" t="str">
        <f>VLOOKUP(Table3[[#This Row],[PRODUCT ID]],Table1[[PRODUCT]:[SELLING PRICE]],3,FALSE)</f>
        <v>Kg</v>
      </c>
      <c r="J6599" s="16">
        <f ca="1">VLOOKUP(Table3[[#This Row],[PRODUCT ID]],Table1[[PRODUCT]:[SELLING PRICE]],4,FALSE)</f>
        <v>240</v>
      </c>
      <c r="K6599" s="16">
        <f ca="1">VLOOKUP(Table3[[#This Row],[PRODUCT ID]],Table1[[PRODUCT]:[SELLING PRICE]],5,FALSE)</f>
        <v>58.432663802580812</v>
      </c>
      <c r="L6599" s="16">
        <f ca="1">J6599*Table3[[#This Row],[QUANTITY]]</f>
        <v>2640</v>
      </c>
      <c r="M6599" s="16">
        <f ca="1">K6599*Table3[[#This Row],[QUANTITY]]*(1-Table3[[#This Row],[DISCOUNT %]])</f>
        <v>633.09933523090081</v>
      </c>
      <c r="N6599" s="3">
        <f>DAY(Table3[[#This Row],[DATE]])</f>
        <v>24</v>
      </c>
      <c r="O6599" s="3" t="str">
        <f>TEXT(Table3[[#This Row],[DATE]],"mmm")</f>
        <v>Jan</v>
      </c>
      <c r="P6599" s="3">
        <f>YEAR(Table3[[#This Row],[DATE]])</f>
        <v>2039</v>
      </c>
    </row>
    <row r="6600" spans="1:16" x14ac:dyDescent="0.3">
      <c r="A6600" s="6">
        <v>50795</v>
      </c>
      <c r="B6600" s="7" t="s">
        <v>1357</v>
      </c>
      <c r="C6600" s="9">
        <f t="shared" ca="1" si="206"/>
        <v>3</v>
      </c>
      <c r="D6600" s="9" t="s">
        <v>2116</v>
      </c>
      <c r="E6600" s="9" t="s">
        <v>2116</v>
      </c>
      <c r="F6600" s="10">
        <f t="shared" ca="1" si="207"/>
        <v>9.1259769928936585E-2</v>
      </c>
      <c r="G6600" s="3" t="str">
        <f>VLOOKUP(Table3[[#This Row],[PRODUCT ID]],Table1[[PRODUCT]:[SELLING PRICE]],1,FALSE)</f>
        <v>Product305</v>
      </c>
      <c r="H6600" s="3" t="str">
        <f>VLOOKUP(Table3[[#This Row],[PRODUCT ID]],Table1[[PRODUCT]:[SELLING PRICE]],2,FALSE)</f>
        <v>Category2</v>
      </c>
      <c r="I6600" s="3" t="str">
        <f>VLOOKUP(Table3[[#This Row],[PRODUCT ID]],Table1[[PRODUCT]:[SELLING PRICE]],3,FALSE)</f>
        <v>No</v>
      </c>
      <c r="J6600" s="16">
        <f ca="1">VLOOKUP(Table3[[#This Row],[PRODUCT ID]],Table1[[PRODUCT]:[SELLING PRICE]],4,FALSE)</f>
        <v>162</v>
      </c>
      <c r="K6600" s="16">
        <f ca="1">VLOOKUP(Table3[[#This Row],[PRODUCT ID]],Table1[[PRODUCT]:[SELLING PRICE]],5,FALSE)</f>
        <v>50.299507482008949</v>
      </c>
      <c r="L6600" s="16">
        <f ca="1">J6600*Table3[[#This Row],[QUANTITY]]</f>
        <v>486</v>
      </c>
      <c r="M6600" s="16">
        <f ca="1">K6600*Table3[[#This Row],[QUANTITY]]*(1-Table3[[#This Row],[DISCOUNT %]])</f>
        <v>137.12755800498596</v>
      </c>
      <c r="N6600" s="3">
        <f>DAY(Table3[[#This Row],[DATE]])</f>
        <v>25</v>
      </c>
      <c r="O6600" s="3" t="str">
        <f>TEXT(Table3[[#This Row],[DATE]],"mmm")</f>
        <v>Jan</v>
      </c>
      <c r="P6600" s="3">
        <f>YEAR(Table3[[#This Row],[DATE]])</f>
        <v>2039</v>
      </c>
    </row>
    <row r="6601" spans="1:16" x14ac:dyDescent="0.3">
      <c r="A6601" s="6">
        <v>50796</v>
      </c>
      <c r="B6601" s="7" t="s">
        <v>1358</v>
      </c>
      <c r="C6601" s="9">
        <f t="shared" ca="1" si="206"/>
        <v>10</v>
      </c>
      <c r="D6601" s="9" t="s">
        <v>2116</v>
      </c>
      <c r="E6601" s="9" t="s">
        <v>2116</v>
      </c>
      <c r="F6601" s="10">
        <f t="shared" ca="1" si="207"/>
        <v>3.0714400925330844E-3</v>
      </c>
      <c r="G6601" s="3" t="str">
        <f>VLOOKUP(Table3[[#This Row],[PRODUCT ID]],Table1[[PRODUCT]:[SELLING PRICE]],1,FALSE)</f>
        <v>Product306</v>
      </c>
      <c r="H6601" s="3" t="str">
        <f>VLOOKUP(Table3[[#This Row],[PRODUCT ID]],Table1[[PRODUCT]:[SELLING PRICE]],2,FALSE)</f>
        <v>Category3</v>
      </c>
      <c r="I6601" s="3" t="str">
        <f>VLOOKUP(Table3[[#This Row],[PRODUCT ID]],Table1[[PRODUCT]:[SELLING PRICE]],3,FALSE)</f>
        <v>No</v>
      </c>
      <c r="J6601" s="16">
        <f ca="1">VLOOKUP(Table3[[#This Row],[PRODUCT ID]],Table1[[PRODUCT]:[SELLING PRICE]],4,FALSE)</f>
        <v>206</v>
      </c>
      <c r="K6601" s="16">
        <f ca="1">VLOOKUP(Table3[[#This Row],[PRODUCT ID]],Table1[[PRODUCT]:[SELLING PRICE]],5,FALSE)</f>
        <v>199.02314319636599</v>
      </c>
      <c r="L6601" s="16">
        <f ca="1">J6601*Table3[[#This Row],[QUANTITY]]</f>
        <v>2060</v>
      </c>
      <c r="M6601" s="16">
        <f ca="1">K6601*Table3[[#This Row],[QUANTITY]]*(1-Table3[[#This Row],[DISCOUNT %]])</f>
        <v>1984.118555350107</v>
      </c>
      <c r="N6601" s="3">
        <f>DAY(Table3[[#This Row],[DATE]])</f>
        <v>26</v>
      </c>
      <c r="O6601" s="3" t="str">
        <f>TEXT(Table3[[#This Row],[DATE]],"mmm")</f>
        <v>Jan</v>
      </c>
      <c r="P6601" s="3">
        <f>YEAR(Table3[[#This Row],[DATE]])</f>
        <v>2039</v>
      </c>
    </row>
    <row r="6602" spans="1:16" x14ac:dyDescent="0.3">
      <c r="A6602" s="6">
        <v>50797</v>
      </c>
      <c r="B6602" s="7" t="s">
        <v>1359</v>
      </c>
      <c r="C6602" s="9">
        <f t="shared" ca="1" si="206"/>
        <v>6</v>
      </c>
      <c r="D6602" s="9" t="s">
        <v>2116</v>
      </c>
      <c r="E6602" s="9" t="s">
        <v>2116</v>
      </c>
      <c r="F6602" s="10">
        <f t="shared" ca="1" si="207"/>
        <v>7.5459081557852803E-2</v>
      </c>
      <c r="G6602" s="3" t="str">
        <f>VLOOKUP(Table3[[#This Row],[PRODUCT ID]],Table1[[PRODUCT]:[SELLING PRICE]],1,FALSE)</f>
        <v>Product307</v>
      </c>
      <c r="H6602" s="3" t="str">
        <f>VLOOKUP(Table3[[#This Row],[PRODUCT ID]],Table1[[PRODUCT]:[SELLING PRICE]],2,FALSE)</f>
        <v>Category4</v>
      </c>
      <c r="I6602" s="3" t="str">
        <f>VLOOKUP(Table3[[#This Row],[PRODUCT ID]],Table1[[PRODUCT]:[SELLING PRICE]],3,FALSE)</f>
        <v>Ft</v>
      </c>
      <c r="J6602" s="16">
        <f ca="1">VLOOKUP(Table3[[#This Row],[PRODUCT ID]],Table1[[PRODUCT]:[SELLING PRICE]],4,FALSE)</f>
        <v>29</v>
      </c>
      <c r="K6602" s="16">
        <f ca="1">VLOOKUP(Table3[[#This Row],[PRODUCT ID]],Table1[[PRODUCT]:[SELLING PRICE]],5,FALSE)</f>
        <v>185.71672229854039</v>
      </c>
      <c r="L6602" s="16">
        <f ca="1">J6602*Table3[[#This Row],[QUANTITY]]</f>
        <v>174</v>
      </c>
      <c r="M6602" s="16">
        <f ca="1">K6602*Table3[[#This Row],[QUANTITY]]*(1-Table3[[#This Row],[DISCOUNT %]])</f>
        <v>1030.2162540237464</v>
      </c>
      <c r="N6602" s="3">
        <f>DAY(Table3[[#This Row],[DATE]])</f>
        <v>27</v>
      </c>
      <c r="O6602" s="3" t="str">
        <f>TEXT(Table3[[#This Row],[DATE]],"mmm")</f>
        <v>Jan</v>
      </c>
      <c r="P6602" s="3">
        <f>YEAR(Table3[[#This Row],[DATE]])</f>
        <v>2039</v>
      </c>
    </row>
    <row r="6603" spans="1:16" x14ac:dyDescent="0.3">
      <c r="A6603" s="6">
        <v>50798</v>
      </c>
      <c r="B6603" s="7" t="s">
        <v>1360</v>
      </c>
      <c r="C6603" s="9">
        <f t="shared" ca="1" si="206"/>
        <v>14</v>
      </c>
      <c r="D6603" s="9" t="s">
        <v>2115</v>
      </c>
      <c r="E6603" s="9" t="s">
        <v>2116</v>
      </c>
      <c r="F6603" s="10">
        <f t="shared" ca="1" si="207"/>
        <v>3.9146731634324076E-2</v>
      </c>
      <c r="G6603" s="3" t="str">
        <f>VLOOKUP(Table3[[#This Row],[PRODUCT ID]],Table1[[PRODUCT]:[SELLING PRICE]],1,FALSE)</f>
        <v>Product308</v>
      </c>
      <c r="H6603" s="3" t="str">
        <f>VLOOKUP(Table3[[#This Row],[PRODUCT ID]],Table1[[PRODUCT]:[SELLING PRICE]],2,FALSE)</f>
        <v>Category5</v>
      </c>
      <c r="I6603" s="3" t="str">
        <f>VLOOKUP(Table3[[#This Row],[PRODUCT ID]],Table1[[PRODUCT]:[SELLING PRICE]],3,FALSE)</f>
        <v>No</v>
      </c>
      <c r="J6603" s="16">
        <f ca="1">VLOOKUP(Table3[[#This Row],[PRODUCT ID]],Table1[[PRODUCT]:[SELLING PRICE]],4,FALSE)</f>
        <v>15</v>
      </c>
      <c r="K6603" s="16">
        <f ca="1">VLOOKUP(Table3[[#This Row],[PRODUCT ID]],Table1[[PRODUCT]:[SELLING PRICE]],5,FALSE)</f>
        <v>96.872214221055856</v>
      </c>
      <c r="L6603" s="16">
        <f ca="1">J6603*Table3[[#This Row],[QUANTITY]]</f>
        <v>210</v>
      </c>
      <c r="M6603" s="16">
        <f ca="1">K6603*Table3[[#This Row],[QUANTITY]]*(1-Table3[[#This Row],[DISCOUNT %]])</f>
        <v>1303.1197710737001</v>
      </c>
      <c r="N6603" s="3">
        <f>DAY(Table3[[#This Row],[DATE]])</f>
        <v>28</v>
      </c>
      <c r="O6603" s="3" t="str">
        <f>TEXT(Table3[[#This Row],[DATE]],"mmm")</f>
        <v>Jan</v>
      </c>
      <c r="P6603" s="3">
        <f>YEAR(Table3[[#This Row],[DATE]])</f>
        <v>2039</v>
      </c>
    </row>
    <row r="6604" spans="1:16" x14ac:dyDescent="0.3">
      <c r="A6604" s="6">
        <v>50799</v>
      </c>
      <c r="B6604" s="7" t="s">
        <v>1361</v>
      </c>
      <c r="C6604" s="9">
        <f t="shared" ca="1" si="206"/>
        <v>14</v>
      </c>
      <c r="D6604" s="9" t="s">
        <v>2117</v>
      </c>
      <c r="E6604" s="9" t="s">
        <v>2118</v>
      </c>
      <c r="F6604" s="10">
        <f t="shared" ca="1" si="207"/>
        <v>6.0395196751748995E-2</v>
      </c>
      <c r="G6604" s="3" t="str">
        <f>VLOOKUP(Table3[[#This Row],[PRODUCT ID]],Table1[[PRODUCT]:[SELLING PRICE]],1,FALSE)</f>
        <v>Product309</v>
      </c>
      <c r="H6604" s="3" t="str">
        <f>VLOOKUP(Table3[[#This Row],[PRODUCT ID]],Table1[[PRODUCT]:[SELLING PRICE]],2,FALSE)</f>
        <v>Category1</v>
      </c>
      <c r="I6604" s="3" t="str">
        <f>VLOOKUP(Table3[[#This Row],[PRODUCT ID]],Table1[[PRODUCT]:[SELLING PRICE]],3,FALSE)</f>
        <v>Kg</v>
      </c>
      <c r="J6604" s="16">
        <f ca="1">VLOOKUP(Table3[[#This Row],[PRODUCT ID]],Table1[[PRODUCT]:[SELLING PRICE]],4,FALSE)</f>
        <v>199</v>
      </c>
      <c r="K6604" s="16">
        <f ca="1">VLOOKUP(Table3[[#This Row],[PRODUCT ID]],Table1[[PRODUCT]:[SELLING PRICE]],5,FALSE)</f>
        <v>235.71906334814992</v>
      </c>
      <c r="L6604" s="16">
        <f ca="1">J6604*Table3[[#This Row],[QUANTITY]]</f>
        <v>2786</v>
      </c>
      <c r="M6604" s="16">
        <f ca="1">K6604*Table3[[#This Row],[QUANTITY]]*(1-Table3[[#This Row],[DISCOUNT %]])</f>
        <v>3100.7586979474058</v>
      </c>
      <c r="N6604" s="3">
        <f>DAY(Table3[[#This Row],[DATE]])</f>
        <v>29</v>
      </c>
      <c r="O6604" s="3" t="str">
        <f>TEXT(Table3[[#This Row],[DATE]],"mmm")</f>
        <v>Jan</v>
      </c>
      <c r="P6604" s="3">
        <f>YEAR(Table3[[#This Row],[DATE]])</f>
        <v>2039</v>
      </c>
    </row>
    <row r="6605" spans="1:16" x14ac:dyDescent="0.3">
      <c r="A6605" s="6">
        <v>50800</v>
      </c>
      <c r="B6605" s="7" t="s">
        <v>1362</v>
      </c>
      <c r="C6605" s="9">
        <f t="shared" ca="1" si="206"/>
        <v>11</v>
      </c>
      <c r="D6605" s="9" t="s">
        <v>2117</v>
      </c>
      <c r="E6605" s="9" t="s">
        <v>2118</v>
      </c>
      <c r="F6605" s="10">
        <f t="shared" ca="1" si="207"/>
        <v>5.7736702454743861E-2</v>
      </c>
      <c r="G6605" s="3" t="str">
        <f>VLOOKUP(Table3[[#This Row],[PRODUCT ID]],Table1[[PRODUCT]:[SELLING PRICE]],1,FALSE)</f>
        <v>Product310</v>
      </c>
      <c r="H6605" s="3" t="str">
        <f>VLOOKUP(Table3[[#This Row],[PRODUCT ID]],Table1[[PRODUCT]:[SELLING PRICE]],2,FALSE)</f>
        <v>Category2</v>
      </c>
      <c r="I6605" s="3" t="str">
        <f>VLOOKUP(Table3[[#This Row],[PRODUCT ID]],Table1[[PRODUCT]:[SELLING PRICE]],3,FALSE)</f>
        <v>Kg</v>
      </c>
      <c r="J6605" s="16">
        <f ca="1">VLOOKUP(Table3[[#This Row],[PRODUCT ID]],Table1[[PRODUCT]:[SELLING PRICE]],4,FALSE)</f>
        <v>73</v>
      </c>
      <c r="K6605" s="16">
        <f ca="1">VLOOKUP(Table3[[#This Row],[PRODUCT ID]],Table1[[PRODUCT]:[SELLING PRICE]],5,FALSE)</f>
        <v>137.38378005784344</v>
      </c>
      <c r="L6605" s="16">
        <f ca="1">J6605*Table3[[#This Row],[QUANTITY]]</f>
        <v>803</v>
      </c>
      <c r="M6605" s="16">
        <f ca="1">K6605*Table3[[#This Row],[QUANTITY]]*(1-Table3[[#This Row],[DISCOUNT %]])</f>
        <v>1423.9686298918934</v>
      </c>
      <c r="N6605" s="3">
        <f>DAY(Table3[[#This Row],[DATE]])</f>
        <v>30</v>
      </c>
      <c r="O6605" s="3" t="str">
        <f>TEXT(Table3[[#This Row],[DATE]],"mmm")</f>
        <v>Jan</v>
      </c>
      <c r="P6605" s="3">
        <f>YEAR(Table3[[#This Row],[DATE]])</f>
        <v>2039</v>
      </c>
    </row>
    <row r="6606" spans="1:16" x14ac:dyDescent="0.3">
      <c r="A6606" s="6">
        <v>50801</v>
      </c>
      <c r="B6606" s="7" t="s">
        <v>1363</v>
      </c>
      <c r="C6606" s="9">
        <f t="shared" ca="1" si="206"/>
        <v>2</v>
      </c>
      <c r="D6606" s="9" t="s">
        <v>2116</v>
      </c>
      <c r="E6606" s="9" t="s">
        <v>2116</v>
      </c>
      <c r="F6606" s="10">
        <f t="shared" ca="1" si="207"/>
        <v>4.3735301453159174E-2</v>
      </c>
      <c r="G6606" s="3" t="str">
        <f>VLOOKUP(Table3[[#This Row],[PRODUCT ID]],Table1[[PRODUCT]:[SELLING PRICE]],1,FALSE)</f>
        <v>Product311</v>
      </c>
      <c r="H6606" s="3" t="str">
        <f>VLOOKUP(Table3[[#This Row],[PRODUCT ID]],Table1[[PRODUCT]:[SELLING PRICE]],2,FALSE)</f>
        <v>Category3</v>
      </c>
      <c r="I6606" s="3" t="str">
        <f>VLOOKUP(Table3[[#This Row],[PRODUCT ID]],Table1[[PRODUCT]:[SELLING PRICE]],3,FALSE)</f>
        <v>Lt</v>
      </c>
      <c r="J6606" s="16">
        <f ca="1">VLOOKUP(Table3[[#This Row],[PRODUCT ID]],Table1[[PRODUCT]:[SELLING PRICE]],4,FALSE)</f>
        <v>21</v>
      </c>
      <c r="K6606" s="16">
        <f ca="1">VLOOKUP(Table3[[#This Row],[PRODUCT ID]],Table1[[PRODUCT]:[SELLING PRICE]],5,FALSE)</f>
        <v>52.675250259203565</v>
      </c>
      <c r="L6606" s="16">
        <f ca="1">J6606*Table3[[#This Row],[QUANTITY]]</f>
        <v>42</v>
      </c>
      <c r="M6606" s="16">
        <f ca="1">K6606*Table3[[#This Row],[QUANTITY]]*(1-Table3[[#This Row],[DISCOUNT %]])</f>
        <v>100.74296461999339</v>
      </c>
      <c r="N6606" s="3">
        <f>DAY(Table3[[#This Row],[DATE]])</f>
        <v>31</v>
      </c>
      <c r="O6606" s="3" t="str">
        <f>TEXT(Table3[[#This Row],[DATE]],"mmm")</f>
        <v>Jan</v>
      </c>
      <c r="P6606" s="3">
        <f>YEAR(Table3[[#This Row],[DATE]])</f>
        <v>2039</v>
      </c>
    </row>
    <row r="6607" spans="1:16" x14ac:dyDescent="0.3">
      <c r="A6607" s="6">
        <v>50802</v>
      </c>
      <c r="B6607" s="7" t="s">
        <v>1364</v>
      </c>
      <c r="C6607" s="9">
        <f t="shared" ca="1" si="206"/>
        <v>7</v>
      </c>
      <c r="D6607" s="9" t="s">
        <v>2116</v>
      </c>
      <c r="E6607" s="9" t="s">
        <v>2116</v>
      </c>
      <c r="F6607" s="10">
        <f t="shared" ca="1" si="207"/>
        <v>6.7765769505262627E-2</v>
      </c>
      <c r="G6607" s="3" t="str">
        <f>VLOOKUP(Table3[[#This Row],[PRODUCT ID]],Table1[[PRODUCT]:[SELLING PRICE]],1,FALSE)</f>
        <v>Product312</v>
      </c>
      <c r="H6607" s="3" t="str">
        <f>VLOOKUP(Table3[[#This Row],[PRODUCT ID]],Table1[[PRODUCT]:[SELLING PRICE]],2,FALSE)</f>
        <v>Category4</v>
      </c>
      <c r="I6607" s="3" t="str">
        <f>VLOOKUP(Table3[[#This Row],[PRODUCT ID]],Table1[[PRODUCT]:[SELLING PRICE]],3,FALSE)</f>
        <v>Kg</v>
      </c>
      <c r="J6607" s="16">
        <f ca="1">VLOOKUP(Table3[[#This Row],[PRODUCT ID]],Table1[[PRODUCT]:[SELLING PRICE]],4,FALSE)</f>
        <v>114</v>
      </c>
      <c r="K6607" s="16">
        <f ca="1">VLOOKUP(Table3[[#This Row],[PRODUCT ID]],Table1[[PRODUCT]:[SELLING PRICE]],5,FALSE)</f>
        <v>67.957248157769186</v>
      </c>
      <c r="L6607" s="16">
        <f ca="1">J6607*Table3[[#This Row],[QUANTITY]]</f>
        <v>798</v>
      </c>
      <c r="M6607" s="16">
        <f ca="1">K6607*Table3[[#This Row],[QUANTITY]]*(1-Table3[[#This Row],[DISCOUNT %]])</f>
        <v>443.46451060028511</v>
      </c>
      <c r="N6607" s="3">
        <f>DAY(Table3[[#This Row],[DATE]])</f>
        <v>1</v>
      </c>
      <c r="O6607" s="3" t="str">
        <f>TEXT(Table3[[#This Row],[DATE]],"mmm")</f>
        <v>Feb</v>
      </c>
      <c r="P6607" s="3">
        <f>YEAR(Table3[[#This Row],[DATE]])</f>
        <v>2039</v>
      </c>
    </row>
    <row r="6608" spans="1:16" x14ac:dyDescent="0.3">
      <c r="A6608" s="6">
        <v>50803</v>
      </c>
      <c r="B6608" s="7" t="s">
        <v>1365</v>
      </c>
      <c r="C6608" s="9">
        <f t="shared" ca="1" si="206"/>
        <v>6</v>
      </c>
      <c r="D6608" s="9" t="s">
        <v>2116</v>
      </c>
      <c r="E6608" s="9" t="s">
        <v>2116</v>
      </c>
      <c r="F6608" s="10">
        <f t="shared" ca="1" si="207"/>
        <v>1.2391238466513155E-2</v>
      </c>
      <c r="G6608" s="3" t="str">
        <f>VLOOKUP(Table3[[#This Row],[PRODUCT ID]],Table1[[PRODUCT]:[SELLING PRICE]],1,FALSE)</f>
        <v>Product313</v>
      </c>
      <c r="H6608" s="3" t="str">
        <f>VLOOKUP(Table3[[#This Row],[PRODUCT ID]],Table1[[PRODUCT]:[SELLING PRICE]],2,FALSE)</f>
        <v>Category1</v>
      </c>
      <c r="I6608" s="3" t="str">
        <f>VLOOKUP(Table3[[#This Row],[PRODUCT ID]],Table1[[PRODUCT]:[SELLING PRICE]],3,FALSE)</f>
        <v>Lt</v>
      </c>
      <c r="J6608" s="16">
        <f ca="1">VLOOKUP(Table3[[#This Row],[PRODUCT ID]],Table1[[PRODUCT]:[SELLING PRICE]],4,FALSE)</f>
        <v>110</v>
      </c>
      <c r="K6608" s="16">
        <f ca="1">VLOOKUP(Table3[[#This Row],[PRODUCT ID]],Table1[[PRODUCT]:[SELLING PRICE]],5,FALSE)</f>
        <v>282.07144948750198</v>
      </c>
      <c r="L6608" s="16">
        <f ca="1">J6608*Table3[[#This Row],[QUANTITY]]</f>
        <v>660</v>
      </c>
      <c r="M6608" s="16">
        <f ca="1">K6608*Table3[[#This Row],[QUANTITY]]*(1-Table3[[#This Row],[DISCOUNT %]])</f>
        <v>1671.457409353844</v>
      </c>
      <c r="N6608" s="3">
        <f>DAY(Table3[[#This Row],[DATE]])</f>
        <v>2</v>
      </c>
      <c r="O6608" s="3" t="str">
        <f>TEXT(Table3[[#This Row],[DATE]],"mmm")</f>
        <v>Feb</v>
      </c>
      <c r="P6608" s="3">
        <f>YEAR(Table3[[#This Row],[DATE]])</f>
        <v>2039</v>
      </c>
    </row>
    <row r="6609" spans="1:16" x14ac:dyDescent="0.3">
      <c r="A6609" s="6">
        <v>50804</v>
      </c>
      <c r="B6609" s="7" t="s">
        <v>1366</v>
      </c>
      <c r="C6609" s="9">
        <f t="shared" ca="1" si="206"/>
        <v>2</v>
      </c>
      <c r="D6609" s="9" t="s">
        <v>2116</v>
      </c>
      <c r="E6609" s="9" t="s">
        <v>2116</v>
      </c>
      <c r="F6609" s="10">
        <f t="shared" ca="1" si="207"/>
        <v>2.8099925955922936E-2</v>
      </c>
      <c r="G6609" s="3" t="str">
        <f>VLOOKUP(Table3[[#This Row],[PRODUCT ID]],Table1[[PRODUCT]:[SELLING PRICE]],1,FALSE)</f>
        <v>Product314</v>
      </c>
      <c r="H6609" s="3" t="str">
        <f>VLOOKUP(Table3[[#This Row],[PRODUCT ID]],Table1[[PRODUCT]:[SELLING PRICE]],2,FALSE)</f>
        <v>Category2</v>
      </c>
      <c r="I6609" s="3" t="str">
        <f>VLOOKUP(Table3[[#This Row],[PRODUCT ID]],Table1[[PRODUCT]:[SELLING PRICE]],3,FALSE)</f>
        <v>Ft</v>
      </c>
      <c r="J6609" s="16">
        <f ca="1">VLOOKUP(Table3[[#This Row],[PRODUCT ID]],Table1[[PRODUCT]:[SELLING PRICE]],4,FALSE)</f>
        <v>203</v>
      </c>
      <c r="K6609" s="16">
        <f ca="1">VLOOKUP(Table3[[#This Row],[PRODUCT ID]],Table1[[PRODUCT]:[SELLING PRICE]],5,FALSE)</f>
        <v>41.070827392629212</v>
      </c>
      <c r="L6609" s="16">
        <f ca="1">J6609*Table3[[#This Row],[QUANTITY]]</f>
        <v>406</v>
      </c>
      <c r="M6609" s="16">
        <f ca="1">K6609*Table3[[#This Row],[QUANTITY]]*(1-Table3[[#This Row],[DISCOUNT %]])</f>
        <v>79.833480367895675</v>
      </c>
      <c r="N6609" s="3">
        <f>DAY(Table3[[#This Row],[DATE]])</f>
        <v>3</v>
      </c>
      <c r="O6609" s="3" t="str">
        <f>TEXT(Table3[[#This Row],[DATE]],"mmm")</f>
        <v>Feb</v>
      </c>
      <c r="P6609" s="3">
        <f>YEAR(Table3[[#This Row],[DATE]])</f>
        <v>2039</v>
      </c>
    </row>
    <row r="6610" spans="1:16" x14ac:dyDescent="0.3">
      <c r="A6610" s="6">
        <v>50805</v>
      </c>
      <c r="B6610" s="7" t="s">
        <v>1367</v>
      </c>
      <c r="C6610" s="9">
        <f t="shared" ca="1" si="206"/>
        <v>5</v>
      </c>
      <c r="D6610" s="9" t="s">
        <v>2115</v>
      </c>
      <c r="E6610" s="9" t="s">
        <v>2118</v>
      </c>
      <c r="F6610" s="10">
        <f t="shared" ca="1" si="207"/>
        <v>8.2880876707976128E-2</v>
      </c>
      <c r="G6610" s="3" t="str">
        <f>VLOOKUP(Table3[[#This Row],[PRODUCT ID]],Table1[[PRODUCT]:[SELLING PRICE]],1,FALSE)</f>
        <v>Product315</v>
      </c>
      <c r="H6610" s="3" t="str">
        <f>VLOOKUP(Table3[[#This Row],[PRODUCT ID]],Table1[[PRODUCT]:[SELLING PRICE]],2,FALSE)</f>
        <v>Category3</v>
      </c>
      <c r="I6610" s="3" t="str">
        <f>VLOOKUP(Table3[[#This Row],[PRODUCT ID]],Table1[[PRODUCT]:[SELLING PRICE]],3,FALSE)</f>
        <v>Kg</v>
      </c>
      <c r="J6610" s="16">
        <f ca="1">VLOOKUP(Table3[[#This Row],[PRODUCT ID]],Table1[[PRODUCT]:[SELLING PRICE]],4,FALSE)</f>
        <v>22</v>
      </c>
      <c r="K6610" s="16">
        <f ca="1">VLOOKUP(Table3[[#This Row],[PRODUCT ID]],Table1[[PRODUCT]:[SELLING PRICE]],5,FALSE)</f>
        <v>188.43548183236697</v>
      </c>
      <c r="L6610" s="16">
        <f ca="1">J6610*Table3[[#This Row],[QUANTITY]]</f>
        <v>110</v>
      </c>
      <c r="M6610" s="16">
        <f ca="1">K6610*Table3[[#This Row],[QUANTITY]]*(1-Table3[[#This Row],[DISCOUNT %]])</f>
        <v>864.08891947605252</v>
      </c>
      <c r="N6610" s="3">
        <f>DAY(Table3[[#This Row],[DATE]])</f>
        <v>4</v>
      </c>
      <c r="O6610" s="3" t="str">
        <f>TEXT(Table3[[#This Row],[DATE]],"mmm")</f>
        <v>Feb</v>
      </c>
      <c r="P6610" s="3">
        <f>YEAR(Table3[[#This Row],[DATE]])</f>
        <v>2039</v>
      </c>
    </row>
    <row r="6611" spans="1:16" x14ac:dyDescent="0.3">
      <c r="A6611" s="6">
        <v>50806</v>
      </c>
      <c r="B6611" s="7" t="s">
        <v>1368</v>
      </c>
      <c r="C6611" s="9">
        <f t="shared" ca="1" si="206"/>
        <v>7</v>
      </c>
      <c r="D6611" s="9" t="s">
        <v>2116</v>
      </c>
      <c r="E6611" s="9" t="s">
        <v>2116</v>
      </c>
      <c r="F6611" s="10">
        <f t="shared" ca="1" si="207"/>
        <v>1.124817290843696E-2</v>
      </c>
      <c r="G6611" s="3" t="str">
        <f>VLOOKUP(Table3[[#This Row],[PRODUCT ID]],Table1[[PRODUCT]:[SELLING PRICE]],1,FALSE)</f>
        <v>Product316</v>
      </c>
      <c r="H6611" s="3" t="str">
        <f>VLOOKUP(Table3[[#This Row],[PRODUCT ID]],Table1[[PRODUCT]:[SELLING PRICE]],2,FALSE)</f>
        <v>Category4</v>
      </c>
      <c r="I6611" s="3" t="str">
        <f>VLOOKUP(Table3[[#This Row],[PRODUCT ID]],Table1[[PRODUCT]:[SELLING PRICE]],3,FALSE)</f>
        <v>No</v>
      </c>
      <c r="J6611" s="16">
        <f ca="1">VLOOKUP(Table3[[#This Row],[PRODUCT ID]],Table1[[PRODUCT]:[SELLING PRICE]],4,FALSE)</f>
        <v>172</v>
      </c>
      <c r="K6611" s="16">
        <f ca="1">VLOOKUP(Table3[[#This Row],[PRODUCT ID]],Table1[[PRODUCT]:[SELLING PRICE]],5,FALSE)</f>
        <v>27.123133495871624</v>
      </c>
      <c r="L6611" s="16">
        <f ca="1">J6611*Table3[[#This Row],[QUANTITY]]</f>
        <v>1204</v>
      </c>
      <c r="M6611" s="16">
        <f ca="1">K6611*Table3[[#This Row],[QUANTITY]]*(1-Table3[[#This Row],[DISCOUNT %]])</f>
        <v>187.72633460344008</v>
      </c>
      <c r="N6611" s="3">
        <f>DAY(Table3[[#This Row],[DATE]])</f>
        <v>5</v>
      </c>
      <c r="O6611" s="3" t="str">
        <f>TEXT(Table3[[#This Row],[DATE]],"mmm")</f>
        <v>Feb</v>
      </c>
      <c r="P6611" s="3">
        <f>YEAR(Table3[[#This Row],[DATE]])</f>
        <v>2039</v>
      </c>
    </row>
    <row r="6612" spans="1:16" x14ac:dyDescent="0.3">
      <c r="A6612" s="6">
        <v>50807</v>
      </c>
      <c r="B6612" s="7" t="s">
        <v>1369</v>
      </c>
      <c r="C6612" s="9">
        <f t="shared" ca="1" si="206"/>
        <v>11</v>
      </c>
      <c r="D6612" s="9" t="s">
        <v>2117</v>
      </c>
      <c r="E6612" s="9" t="s">
        <v>2116</v>
      </c>
      <c r="F6612" s="10">
        <f t="shared" ca="1" si="207"/>
        <v>4.4886263606094594E-2</v>
      </c>
      <c r="G6612" s="3" t="str">
        <f>VLOOKUP(Table3[[#This Row],[PRODUCT ID]],Table1[[PRODUCT]:[SELLING PRICE]],1,FALSE)</f>
        <v>Product317</v>
      </c>
      <c r="H6612" s="3" t="str">
        <f>VLOOKUP(Table3[[#This Row],[PRODUCT ID]],Table1[[PRODUCT]:[SELLING PRICE]],2,FALSE)</f>
        <v>Category5</v>
      </c>
      <c r="I6612" s="3" t="str">
        <f>VLOOKUP(Table3[[#This Row],[PRODUCT ID]],Table1[[PRODUCT]:[SELLING PRICE]],3,FALSE)</f>
        <v>No</v>
      </c>
      <c r="J6612" s="16">
        <f ca="1">VLOOKUP(Table3[[#This Row],[PRODUCT ID]],Table1[[PRODUCT]:[SELLING PRICE]],4,FALSE)</f>
        <v>151</v>
      </c>
      <c r="K6612" s="16">
        <f ca="1">VLOOKUP(Table3[[#This Row],[PRODUCT ID]],Table1[[PRODUCT]:[SELLING PRICE]],5,FALSE)</f>
        <v>35.301883465414221</v>
      </c>
      <c r="L6612" s="16">
        <f ca="1">J6612*Table3[[#This Row],[QUANTITY]]</f>
        <v>1661</v>
      </c>
      <c r="M6612" s="16">
        <f ca="1">K6612*Table3[[#This Row],[QUANTITY]]*(1-Table3[[#This Row],[DISCOUNT %]])</f>
        <v>370.89045200233409</v>
      </c>
      <c r="N6612" s="3">
        <f>DAY(Table3[[#This Row],[DATE]])</f>
        <v>6</v>
      </c>
      <c r="O6612" s="3" t="str">
        <f>TEXT(Table3[[#This Row],[DATE]],"mmm")</f>
        <v>Feb</v>
      </c>
      <c r="P6612" s="3">
        <f>YEAR(Table3[[#This Row],[DATE]])</f>
        <v>2039</v>
      </c>
    </row>
    <row r="6613" spans="1:16" x14ac:dyDescent="0.3">
      <c r="A6613" s="6">
        <v>50808</v>
      </c>
      <c r="B6613" s="7" t="s">
        <v>1370</v>
      </c>
      <c r="C6613" s="9">
        <f t="shared" ca="1" si="206"/>
        <v>8</v>
      </c>
      <c r="D6613" s="9" t="s">
        <v>2115</v>
      </c>
      <c r="E6613" s="9" t="s">
        <v>2116</v>
      </c>
      <c r="F6613" s="10">
        <f t="shared" ca="1" si="207"/>
        <v>3.651630661949682E-2</v>
      </c>
      <c r="G6613" s="3" t="str">
        <f>VLOOKUP(Table3[[#This Row],[PRODUCT ID]],Table1[[PRODUCT]:[SELLING PRICE]],1,FALSE)</f>
        <v>Product318</v>
      </c>
      <c r="H6613" s="3" t="str">
        <f>VLOOKUP(Table3[[#This Row],[PRODUCT ID]],Table1[[PRODUCT]:[SELLING PRICE]],2,FALSE)</f>
        <v>Category1</v>
      </c>
      <c r="I6613" s="3" t="str">
        <f>VLOOKUP(Table3[[#This Row],[PRODUCT ID]],Table1[[PRODUCT]:[SELLING PRICE]],3,FALSE)</f>
        <v>Ft</v>
      </c>
      <c r="J6613" s="16">
        <f ca="1">VLOOKUP(Table3[[#This Row],[PRODUCT ID]],Table1[[PRODUCT]:[SELLING PRICE]],4,FALSE)</f>
        <v>89</v>
      </c>
      <c r="K6613" s="16">
        <f ca="1">VLOOKUP(Table3[[#This Row],[PRODUCT ID]],Table1[[PRODUCT]:[SELLING PRICE]],5,FALSE)</f>
        <v>216.65822686185911</v>
      </c>
      <c r="L6613" s="16">
        <f ca="1">J6613*Table3[[#This Row],[QUANTITY]]</f>
        <v>712</v>
      </c>
      <c r="M6613" s="16">
        <f ca="1">K6613*Table3[[#This Row],[QUANTITY]]*(1-Table3[[#This Row],[DISCOUNT %]])</f>
        <v>1669.9733489450798</v>
      </c>
      <c r="N6613" s="3">
        <f>DAY(Table3[[#This Row],[DATE]])</f>
        <v>7</v>
      </c>
      <c r="O6613" s="3" t="str">
        <f>TEXT(Table3[[#This Row],[DATE]],"mmm")</f>
        <v>Feb</v>
      </c>
      <c r="P6613" s="3">
        <f>YEAR(Table3[[#This Row],[DATE]])</f>
        <v>2039</v>
      </c>
    </row>
    <row r="6614" spans="1:16" x14ac:dyDescent="0.3">
      <c r="A6614" s="6">
        <v>50809</v>
      </c>
      <c r="B6614" s="7" t="s">
        <v>1371</v>
      </c>
      <c r="C6614" s="9">
        <f t="shared" ca="1" si="206"/>
        <v>7</v>
      </c>
      <c r="D6614" s="9" t="s">
        <v>2115</v>
      </c>
      <c r="E6614" s="9" t="s">
        <v>2116</v>
      </c>
      <c r="F6614" s="10">
        <f t="shared" ca="1" si="207"/>
        <v>6.3946166264247123E-2</v>
      </c>
      <c r="G6614" s="3" t="str">
        <f>VLOOKUP(Table3[[#This Row],[PRODUCT ID]],Table1[[PRODUCT]:[SELLING PRICE]],1,FALSE)</f>
        <v>Product319</v>
      </c>
      <c r="H6614" s="3" t="str">
        <f>VLOOKUP(Table3[[#This Row],[PRODUCT ID]],Table1[[PRODUCT]:[SELLING PRICE]],2,FALSE)</f>
        <v>Category2</v>
      </c>
      <c r="I6614" s="3" t="str">
        <f>VLOOKUP(Table3[[#This Row],[PRODUCT ID]],Table1[[PRODUCT]:[SELLING PRICE]],3,FALSE)</f>
        <v>No</v>
      </c>
      <c r="J6614" s="16">
        <f ca="1">VLOOKUP(Table3[[#This Row],[PRODUCT ID]],Table1[[PRODUCT]:[SELLING PRICE]],4,FALSE)</f>
        <v>20</v>
      </c>
      <c r="K6614" s="16">
        <f ca="1">VLOOKUP(Table3[[#This Row],[PRODUCT ID]],Table1[[PRODUCT]:[SELLING PRICE]],5,FALSE)</f>
        <v>232.52506986307321</v>
      </c>
      <c r="L6614" s="16">
        <f ca="1">J6614*Table3[[#This Row],[QUANTITY]]</f>
        <v>140</v>
      </c>
      <c r="M6614" s="16">
        <f ca="1">K6614*Table3[[#This Row],[QUANTITY]]*(1-Table3[[#This Row],[DISCOUNT %]])</f>
        <v>1523.5918815950242</v>
      </c>
      <c r="N6614" s="3">
        <f>DAY(Table3[[#This Row],[DATE]])</f>
        <v>8</v>
      </c>
      <c r="O6614" s="3" t="str">
        <f>TEXT(Table3[[#This Row],[DATE]],"mmm")</f>
        <v>Feb</v>
      </c>
      <c r="P6614" s="3">
        <f>YEAR(Table3[[#This Row],[DATE]])</f>
        <v>2039</v>
      </c>
    </row>
    <row r="6615" spans="1:16" x14ac:dyDescent="0.3">
      <c r="A6615" s="6">
        <v>50810</v>
      </c>
      <c r="B6615" s="7" t="s">
        <v>1372</v>
      </c>
      <c r="C6615" s="9">
        <f t="shared" ca="1" si="206"/>
        <v>9</v>
      </c>
      <c r="D6615" s="9" t="s">
        <v>2115</v>
      </c>
      <c r="E6615" s="9" t="s">
        <v>2116</v>
      </c>
      <c r="F6615" s="10">
        <f t="shared" ca="1" si="207"/>
        <v>1.2386615024010695E-2</v>
      </c>
      <c r="G6615" s="3" t="str">
        <f>VLOOKUP(Table3[[#This Row],[PRODUCT ID]],Table1[[PRODUCT]:[SELLING PRICE]],1,FALSE)</f>
        <v>Product320</v>
      </c>
      <c r="H6615" s="3" t="str">
        <f>VLOOKUP(Table3[[#This Row],[PRODUCT ID]],Table1[[PRODUCT]:[SELLING PRICE]],2,FALSE)</f>
        <v>Category3</v>
      </c>
      <c r="I6615" s="3" t="str">
        <f>VLOOKUP(Table3[[#This Row],[PRODUCT ID]],Table1[[PRODUCT]:[SELLING PRICE]],3,FALSE)</f>
        <v>Kg</v>
      </c>
      <c r="J6615" s="16">
        <f ca="1">VLOOKUP(Table3[[#This Row],[PRODUCT ID]],Table1[[PRODUCT]:[SELLING PRICE]],4,FALSE)</f>
        <v>71</v>
      </c>
      <c r="K6615" s="16">
        <f ca="1">VLOOKUP(Table3[[#This Row],[PRODUCT ID]],Table1[[PRODUCT]:[SELLING PRICE]],5,FALSE)</f>
        <v>128.16568360148443</v>
      </c>
      <c r="L6615" s="16">
        <f ca="1">J6615*Table3[[#This Row],[QUANTITY]]</f>
        <v>639</v>
      </c>
      <c r="M6615" s="16">
        <f ca="1">K6615*Table3[[#This Row],[QUANTITY]]*(1-Table3[[#This Row],[DISCOUNT %]])</f>
        <v>1139.2033015748132</v>
      </c>
      <c r="N6615" s="3">
        <f>DAY(Table3[[#This Row],[DATE]])</f>
        <v>9</v>
      </c>
      <c r="O6615" s="3" t="str">
        <f>TEXT(Table3[[#This Row],[DATE]],"mmm")</f>
        <v>Feb</v>
      </c>
      <c r="P6615" s="3">
        <f>YEAR(Table3[[#This Row],[DATE]])</f>
        <v>2039</v>
      </c>
    </row>
    <row r="6616" spans="1:16" x14ac:dyDescent="0.3">
      <c r="A6616" s="6">
        <v>50811</v>
      </c>
      <c r="B6616" s="7" t="s">
        <v>1373</v>
      </c>
      <c r="C6616" s="9">
        <f t="shared" ca="1" si="206"/>
        <v>11</v>
      </c>
      <c r="D6616" s="9" t="s">
        <v>2116</v>
      </c>
      <c r="E6616" s="9" t="s">
        <v>2118</v>
      </c>
      <c r="F6616" s="10">
        <f t="shared" ca="1" si="207"/>
        <v>8.3206653598953628E-2</v>
      </c>
      <c r="G6616" s="3" t="str">
        <f>VLOOKUP(Table3[[#This Row],[PRODUCT ID]],Table1[[PRODUCT]:[SELLING PRICE]],1,FALSE)</f>
        <v>Product321</v>
      </c>
      <c r="H6616" s="3" t="str">
        <f>VLOOKUP(Table3[[#This Row],[PRODUCT ID]],Table1[[PRODUCT]:[SELLING PRICE]],2,FALSE)</f>
        <v>Category4</v>
      </c>
      <c r="I6616" s="3" t="str">
        <f>VLOOKUP(Table3[[#This Row],[PRODUCT ID]],Table1[[PRODUCT]:[SELLING PRICE]],3,FALSE)</f>
        <v>Kg</v>
      </c>
      <c r="J6616" s="16">
        <f ca="1">VLOOKUP(Table3[[#This Row],[PRODUCT ID]],Table1[[PRODUCT]:[SELLING PRICE]],4,FALSE)</f>
        <v>138</v>
      </c>
      <c r="K6616" s="16">
        <f ca="1">VLOOKUP(Table3[[#This Row],[PRODUCT ID]],Table1[[PRODUCT]:[SELLING PRICE]],5,FALSE)</f>
        <v>288.72254229764252</v>
      </c>
      <c r="L6616" s="16">
        <f ca="1">J6616*Table3[[#This Row],[QUANTITY]]</f>
        <v>1518</v>
      </c>
      <c r="M6616" s="16">
        <f ca="1">K6616*Table3[[#This Row],[QUANTITY]]*(1-Table3[[#This Row],[DISCOUNT %]])</f>
        <v>2911.6879630792068</v>
      </c>
      <c r="N6616" s="3">
        <f>DAY(Table3[[#This Row],[DATE]])</f>
        <v>10</v>
      </c>
      <c r="O6616" s="3" t="str">
        <f>TEXT(Table3[[#This Row],[DATE]],"mmm")</f>
        <v>Feb</v>
      </c>
      <c r="P6616" s="3">
        <f>YEAR(Table3[[#This Row],[DATE]])</f>
        <v>2039</v>
      </c>
    </row>
    <row r="6617" spans="1:16" x14ac:dyDescent="0.3">
      <c r="A6617" s="6">
        <v>50812</v>
      </c>
      <c r="B6617" s="7" t="s">
        <v>1374</v>
      </c>
      <c r="C6617" s="9">
        <f t="shared" ca="1" si="206"/>
        <v>4</v>
      </c>
      <c r="D6617" s="9" t="s">
        <v>2116</v>
      </c>
      <c r="E6617" s="9" t="s">
        <v>2118</v>
      </c>
      <c r="F6617" s="10">
        <f t="shared" ca="1" si="207"/>
        <v>1.1139948827762404E-2</v>
      </c>
      <c r="G6617" s="3" t="str">
        <f>VLOOKUP(Table3[[#This Row],[PRODUCT ID]],Table1[[PRODUCT]:[SELLING PRICE]],1,FALSE)</f>
        <v>Product322</v>
      </c>
      <c r="H6617" s="3" t="str">
        <f>VLOOKUP(Table3[[#This Row],[PRODUCT ID]],Table1[[PRODUCT]:[SELLING PRICE]],2,FALSE)</f>
        <v>Category5</v>
      </c>
      <c r="I6617" s="3" t="str">
        <f>VLOOKUP(Table3[[#This Row],[PRODUCT ID]],Table1[[PRODUCT]:[SELLING PRICE]],3,FALSE)</f>
        <v>Lt</v>
      </c>
      <c r="J6617" s="16">
        <f ca="1">VLOOKUP(Table3[[#This Row],[PRODUCT ID]],Table1[[PRODUCT]:[SELLING PRICE]],4,FALSE)</f>
        <v>162</v>
      </c>
      <c r="K6617" s="16">
        <f ca="1">VLOOKUP(Table3[[#This Row],[PRODUCT ID]],Table1[[PRODUCT]:[SELLING PRICE]],5,FALSE)</f>
        <v>283.01514631136138</v>
      </c>
      <c r="L6617" s="16">
        <f ca="1">J6617*Table3[[#This Row],[QUANTITY]]</f>
        <v>648</v>
      </c>
      <c r="M6617" s="16">
        <f ca="1">K6617*Table3[[#This Row],[QUANTITY]]*(1-Table3[[#This Row],[DISCOUNT %]])</f>
        <v>1119.4494882558845</v>
      </c>
      <c r="N6617" s="3">
        <f>DAY(Table3[[#This Row],[DATE]])</f>
        <v>11</v>
      </c>
      <c r="O6617" s="3" t="str">
        <f>TEXT(Table3[[#This Row],[DATE]],"mmm")</f>
        <v>Feb</v>
      </c>
      <c r="P6617" s="3">
        <f>YEAR(Table3[[#This Row],[DATE]])</f>
        <v>2039</v>
      </c>
    </row>
    <row r="6618" spans="1:16" x14ac:dyDescent="0.3">
      <c r="A6618" s="6">
        <v>50813</v>
      </c>
      <c r="B6618" s="7" t="s">
        <v>1375</v>
      </c>
      <c r="C6618" s="9">
        <f t="shared" ca="1" si="206"/>
        <v>14</v>
      </c>
      <c r="D6618" s="9" t="s">
        <v>2116</v>
      </c>
      <c r="E6618" s="9" t="s">
        <v>2116</v>
      </c>
      <c r="F6618" s="10">
        <f t="shared" ca="1" si="207"/>
        <v>9.203522206957937E-2</v>
      </c>
      <c r="G6618" s="3" t="str">
        <f>VLOOKUP(Table3[[#This Row],[PRODUCT ID]],Table1[[PRODUCT]:[SELLING PRICE]],1,FALSE)</f>
        <v>Product323</v>
      </c>
      <c r="H6618" s="3" t="str">
        <f>VLOOKUP(Table3[[#This Row],[PRODUCT ID]],Table1[[PRODUCT]:[SELLING PRICE]],2,FALSE)</f>
        <v>Category1</v>
      </c>
      <c r="I6618" s="3" t="str">
        <f>VLOOKUP(Table3[[#This Row],[PRODUCT ID]],Table1[[PRODUCT]:[SELLING PRICE]],3,FALSE)</f>
        <v>Kg</v>
      </c>
      <c r="J6618" s="16">
        <f ca="1">VLOOKUP(Table3[[#This Row],[PRODUCT ID]],Table1[[PRODUCT]:[SELLING PRICE]],4,FALSE)</f>
        <v>150</v>
      </c>
      <c r="K6618" s="16">
        <f ca="1">VLOOKUP(Table3[[#This Row],[PRODUCT ID]],Table1[[PRODUCT]:[SELLING PRICE]],5,FALSE)</f>
        <v>83.93411188831513</v>
      </c>
      <c r="L6618" s="16">
        <f ca="1">J6618*Table3[[#This Row],[QUANTITY]]</f>
        <v>2100</v>
      </c>
      <c r="M6618" s="16">
        <f ca="1">K6618*Table3[[#This Row],[QUANTITY]]*(1-Table3[[#This Row],[DISCOUNT %]])</f>
        <v>1066.9290416604558</v>
      </c>
      <c r="N6618" s="3">
        <f>DAY(Table3[[#This Row],[DATE]])</f>
        <v>12</v>
      </c>
      <c r="O6618" s="3" t="str">
        <f>TEXT(Table3[[#This Row],[DATE]],"mmm")</f>
        <v>Feb</v>
      </c>
      <c r="P6618" s="3">
        <f>YEAR(Table3[[#This Row],[DATE]])</f>
        <v>2039</v>
      </c>
    </row>
    <row r="6619" spans="1:16" x14ac:dyDescent="0.3">
      <c r="A6619" s="6">
        <v>50814</v>
      </c>
      <c r="B6619" s="7" t="s">
        <v>1376</v>
      </c>
      <c r="C6619" s="9">
        <f t="shared" ca="1" si="206"/>
        <v>4</v>
      </c>
      <c r="D6619" s="9" t="s">
        <v>2115</v>
      </c>
      <c r="E6619" s="9" t="s">
        <v>2116</v>
      </c>
      <c r="F6619" s="10">
        <f t="shared" ca="1" si="207"/>
        <v>8.4252704461959434E-3</v>
      </c>
      <c r="G6619" s="3" t="str">
        <f>VLOOKUP(Table3[[#This Row],[PRODUCT ID]],Table1[[PRODUCT]:[SELLING PRICE]],1,FALSE)</f>
        <v>Product324</v>
      </c>
      <c r="H6619" s="3" t="str">
        <f>VLOOKUP(Table3[[#This Row],[PRODUCT ID]],Table1[[PRODUCT]:[SELLING PRICE]],2,FALSE)</f>
        <v>Category2</v>
      </c>
      <c r="I6619" s="3" t="str">
        <f>VLOOKUP(Table3[[#This Row],[PRODUCT ID]],Table1[[PRODUCT]:[SELLING PRICE]],3,FALSE)</f>
        <v>Lt</v>
      </c>
      <c r="J6619" s="16">
        <f ca="1">VLOOKUP(Table3[[#This Row],[PRODUCT ID]],Table1[[PRODUCT]:[SELLING PRICE]],4,FALSE)</f>
        <v>217</v>
      </c>
      <c r="K6619" s="16">
        <f ca="1">VLOOKUP(Table3[[#This Row],[PRODUCT ID]],Table1[[PRODUCT]:[SELLING PRICE]],5,FALSE)</f>
        <v>95.249144683585357</v>
      </c>
      <c r="L6619" s="16">
        <f ca="1">J6619*Table3[[#This Row],[QUANTITY]]</f>
        <v>868</v>
      </c>
      <c r="M6619" s="16">
        <f ca="1">K6619*Table3[[#This Row],[QUANTITY]]*(1-Table3[[#This Row],[DISCOUNT %]])</f>
        <v>377.78657951942921</v>
      </c>
      <c r="N6619" s="3">
        <f>DAY(Table3[[#This Row],[DATE]])</f>
        <v>13</v>
      </c>
      <c r="O6619" s="3" t="str">
        <f>TEXT(Table3[[#This Row],[DATE]],"mmm")</f>
        <v>Feb</v>
      </c>
      <c r="P6619" s="3">
        <f>YEAR(Table3[[#This Row],[DATE]])</f>
        <v>2039</v>
      </c>
    </row>
    <row r="6620" spans="1:16" x14ac:dyDescent="0.3">
      <c r="A6620" s="6">
        <v>50815</v>
      </c>
      <c r="B6620" s="7" t="s">
        <v>1377</v>
      </c>
      <c r="C6620" s="9">
        <f t="shared" ca="1" si="206"/>
        <v>14</v>
      </c>
      <c r="D6620" s="9" t="s">
        <v>2117</v>
      </c>
      <c r="E6620" s="9" t="s">
        <v>2116</v>
      </c>
      <c r="F6620" s="10">
        <f t="shared" ca="1" si="207"/>
        <v>2.2420290853442937E-2</v>
      </c>
      <c r="G6620" s="3" t="str">
        <f>VLOOKUP(Table3[[#This Row],[PRODUCT ID]],Table1[[PRODUCT]:[SELLING PRICE]],1,FALSE)</f>
        <v>Product325</v>
      </c>
      <c r="H6620" s="3" t="str">
        <f>VLOOKUP(Table3[[#This Row],[PRODUCT ID]],Table1[[PRODUCT]:[SELLING PRICE]],2,FALSE)</f>
        <v>Category3</v>
      </c>
      <c r="I6620" s="3" t="str">
        <f>VLOOKUP(Table3[[#This Row],[PRODUCT ID]],Table1[[PRODUCT]:[SELLING PRICE]],3,FALSE)</f>
        <v>Ft</v>
      </c>
      <c r="J6620" s="16">
        <f ca="1">VLOOKUP(Table3[[#This Row],[PRODUCT ID]],Table1[[PRODUCT]:[SELLING PRICE]],4,FALSE)</f>
        <v>160</v>
      </c>
      <c r="K6620" s="16">
        <f ca="1">VLOOKUP(Table3[[#This Row],[PRODUCT ID]],Table1[[PRODUCT]:[SELLING PRICE]],5,FALSE)</f>
        <v>264.36610118895965</v>
      </c>
      <c r="L6620" s="16">
        <f ca="1">J6620*Table3[[#This Row],[QUANTITY]]</f>
        <v>2240</v>
      </c>
      <c r="M6620" s="16">
        <f ca="1">K6620*Table3[[#This Row],[QUANTITY]]*(1-Table3[[#This Row],[DISCOUNT %]])</f>
        <v>3618.1451083191741</v>
      </c>
      <c r="N6620" s="3">
        <f>DAY(Table3[[#This Row],[DATE]])</f>
        <v>14</v>
      </c>
      <c r="O6620" s="3" t="str">
        <f>TEXT(Table3[[#This Row],[DATE]],"mmm")</f>
        <v>Feb</v>
      </c>
      <c r="P6620" s="3">
        <f>YEAR(Table3[[#This Row],[DATE]])</f>
        <v>2039</v>
      </c>
    </row>
    <row r="6621" spans="1:16" x14ac:dyDescent="0.3">
      <c r="A6621" s="6">
        <v>50816</v>
      </c>
      <c r="B6621" s="7" t="s">
        <v>1378</v>
      </c>
      <c r="C6621" s="9">
        <f t="shared" ca="1" si="206"/>
        <v>12</v>
      </c>
      <c r="D6621" s="9" t="s">
        <v>2117</v>
      </c>
      <c r="E6621" s="9" t="s">
        <v>2116</v>
      </c>
      <c r="F6621" s="10">
        <f t="shared" ca="1" si="207"/>
        <v>5.4843539334297919E-2</v>
      </c>
      <c r="G6621" s="3" t="str">
        <f>VLOOKUP(Table3[[#This Row],[PRODUCT ID]],Table1[[PRODUCT]:[SELLING PRICE]],1,FALSE)</f>
        <v>Product326</v>
      </c>
      <c r="H6621" s="3" t="str">
        <f>VLOOKUP(Table3[[#This Row],[PRODUCT ID]],Table1[[PRODUCT]:[SELLING PRICE]],2,FALSE)</f>
        <v>Category4</v>
      </c>
      <c r="I6621" s="3" t="str">
        <f>VLOOKUP(Table3[[#This Row],[PRODUCT ID]],Table1[[PRODUCT]:[SELLING PRICE]],3,FALSE)</f>
        <v>Kg</v>
      </c>
      <c r="J6621" s="16">
        <f ca="1">VLOOKUP(Table3[[#This Row],[PRODUCT ID]],Table1[[PRODUCT]:[SELLING PRICE]],4,FALSE)</f>
        <v>117</v>
      </c>
      <c r="K6621" s="16">
        <f ca="1">VLOOKUP(Table3[[#This Row],[PRODUCT ID]],Table1[[PRODUCT]:[SELLING PRICE]],5,FALSE)</f>
        <v>86.912407924758327</v>
      </c>
      <c r="L6621" s="16">
        <f ca="1">J6621*Table3[[#This Row],[QUANTITY]]</f>
        <v>1404</v>
      </c>
      <c r="M6621" s="16">
        <f ca="1">K6621*Table3[[#This Row],[QUANTITY]]*(1-Table3[[#This Row],[DISCOUNT %]])</f>
        <v>985.74988634517968</v>
      </c>
      <c r="N6621" s="3">
        <f>DAY(Table3[[#This Row],[DATE]])</f>
        <v>15</v>
      </c>
      <c r="O6621" s="3" t="str">
        <f>TEXT(Table3[[#This Row],[DATE]],"mmm")</f>
        <v>Feb</v>
      </c>
      <c r="P6621" s="3">
        <f>YEAR(Table3[[#This Row],[DATE]])</f>
        <v>2039</v>
      </c>
    </row>
    <row r="6622" spans="1:16" x14ac:dyDescent="0.3">
      <c r="A6622" s="6">
        <v>50817</v>
      </c>
      <c r="B6622" s="7" t="s">
        <v>1379</v>
      </c>
      <c r="C6622" s="9">
        <f t="shared" ca="1" si="206"/>
        <v>9</v>
      </c>
      <c r="D6622" s="9" t="s">
        <v>2116</v>
      </c>
      <c r="E6622" s="9" t="s">
        <v>2118</v>
      </c>
      <c r="F6622" s="10">
        <f t="shared" ca="1" si="207"/>
        <v>5.4749614229966097E-2</v>
      </c>
      <c r="G6622" s="3" t="str">
        <f>VLOOKUP(Table3[[#This Row],[PRODUCT ID]],Table1[[PRODUCT]:[SELLING PRICE]],1,FALSE)</f>
        <v>Product327</v>
      </c>
      <c r="H6622" s="3" t="str">
        <f>VLOOKUP(Table3[[#This Row],[PRODUCT ID]],Table1[[PRODUCT]:[SELLING PRICE]],2,FALSE)</f>
        <v>Category5</v>
      </c>
      <c r="I6622" s="3" t="str">
        <f>VLOOKUP(Table3[[#This Row],[PRODUCT ID]],Table1[[PRODUCT]:[SELLING PRICE]],3,FALSE)</f>
        <v>No</v>
      </c>
      <c r="J6622" s="16">
        <f ca="1">VLOOKUP(Table3[[#This Row],[PRODUCT ID]],Table1[[PRODUCT]:[SELLING PRICE]],4,FALSE)</f>
        <v>10</v>
      </c>
      <c r="K6622" s="16">
        <f ca="1">VLOOKUP(Table3[[#This Row],[PRODUCT ID]],Table1[[PRODUCT]:[SELLING PRICE]],5,FALSE)</f>
        <v>124.15467144180025</v>
      </c>
      <c r="L6622" s="16">
        <f ca="1">J6622*Table3[[#This Row],[QUANTITY]]</f>
        <v>90</v>
      </c>
      <c r="M6622" s="16">
        <f ca="1">K6622*Table3[[#This Row],[QUANTITY]]*(1-Table3[[#This Row],[DISCOUNT %]])</f>
        <v>1056.2152596796216</v>
      </c>
      <c r="N6622" s="3">
        <f>DAY(Table3[[#This Row],[DATE]])</f>
        <v>16</v>
      </c>
      <c r="O6622" s="3" t="str">
        <f>TEXT(Table3[[#This Row],[DATE]],"mmm")</f>
        <v>Feb</v>
      </c>
      <c r="P6622" s="3">
        <f>YEAR(Table3[[#This Row],[DATE]])</f>
        <v>2039</v>
      </c>
    </row>
    <row r="6623" spans="1:16" x14ac:dyDescent="0.3">
      <c r="A6623" s="6">
        <v>50818</v>
      </c>
      <c r="B6623" s="7" t="s">
        <v>1380</v>
      </c>
      <c r="C6623" s="9">
        <f t="shared" ca="1" si="206"/>
        <v>3</v>
      </c>
      <c r="D6623" s="9" t="s">
        <v>2116</v>
      </c>
      <c r="E6623" s="9" t="s">
        <v>2116</v>
      </c>
      <c r="F6623" s="10">
        <f t="shared" ca="1" si="207"/>
        <v>3.2793399111013879E-2</v>
      </c>
      <c r="G6623" s="3" t="str">
        <f>VLOOKUP(Table3[[#This Row],[PRODUCT ID]],Table1[[PRODUCT]:[SELLING PRICE]],1,FALSE)</f>
        <v>Product328</v>
      </c>
      <c r="H6623" s="3" t="str">
        <f>VLOOKUP(Table3[[#This Row],[PRODUCT ID]],Table1[[PRODUCT]:[SELLING PRICE]],2,FALSE)</f>
        <v>Category1</v>
      </c>
      <c r="I6623" s="3" t="str">
        <f>VLOOKUP(Table3[[#This Row],[PRODUCT ID]],Table1[[PRODUCT]:[SELLING PRICE]],3,FALSE)</f>
        <v>No</v>
      </c>
      <c r="J6623" s="16">
        <f ca="1">VLOOKUP(Table3[[#This Row],[PRODUCT ID]],Table1[[PRODUCT]:[SELLING PRICE]],4,FALSE)</f>
        <v>190</v>
      </c>
      <c r="K6623" s="16">
        <f ca="1">VLOOKUP(Table3[[#This Row],[PRODUCT ID]],Table1[[PRODUCT]:[SELLING PRICE]],5,FALSE)</f>
        <v>50.111219784723396</v>
      </c>
      <c r="L6623" s="16">
        <f ca="1">J6623*Table3[[#This Row],[QUANTITY]]</f>
        <v>570</v>
      </c>
      <c r="M6623" s="16">
        <f ca="1">K6623*Table3[[#This Row],[QUANTITY]]*(1-Table3[[#This Row],[DISCOUNT %]])</f>
        <v>145.40370766314967</v>
      </c>
      <c r="N6623" s="3">
        <f>DAY(Table3[[#This Row],[DATE]])</f>
        <v>17</v>
      </c>
      <c r="O6623" s="3" t="str">
        <f>TEXT(Table3[[#This Row],[DATE]],"mmm")</f>
        <v>Feb</v>
      </c>
      <c r="P6623" s="3">
        <f>YEAR(Table3[[#This Row],[DATE]])</f>
        <v>2039</v>
      </c>
    </row>
    <row r="6624" spans="1:16" x14ac:dyDescent="0.3">
      <c r="A6624" s="6">
        <v>50819</v>
      </c>
      <c r="B6624" s="7" t="s">
        <v>1381</v>
      </c>
      <c r="C6624" s="9">
        <f t="shared" ca="1" si="206"/>
        <v>5</v>
      </c>
      <c r="D6624" s="9" t="s">
        <v>2116</v>
      </c>
      <c r="E6624" s="9" t="s">
        <v>2116</v>
      </c>
      <c r="F6624" s="10">
        <f t="shared" ca="1" si="207"/>
        <v>4.206659419787287E-2</v>
      </c>
      <c r="G6624" s="3" t="str">
        <f>VLOOKUP(Table3[[#This Row],[PRODUCT ID]],Table1[[PRODUCT]:[SELLING PRICE]],1,FALSE)</f>
        <v>Product329</v>
      </c>
      <c r="H6624" s="3" t="str">
        <f>VLOOKUP(Table3[[#This Row],[PRODUCT ID]],Table1[[PRODUCT]:[SELLING PRICE]],2,FALSE)</f>
        <v>Category2</v>
      </c>
      <c r="I6624" s="3" t="str">
        <f>VLOOKUP(Table3[[#This Row],[PRODUCT ID]],Table1[[PRODUCT]:[SELLING PRICE]],3,FALSE)</f>
        <v>Ft</v>
      </c>
      <c r="J6624" s="16">
        <f ca="1">VLOOKUP(Table3[[#This Row],[PRODUCT ID]],Table1[[PRODUCT]:[SELLING PRICE]],4,FALSE)</f>
        <v>41</v>
      </c>
      <c r="K6624" s="16">
        <f ca="1">VLOOKUP(Table3[[#This Row],[PRODUCT ID]],Table1[[PRODUCT]:[SELLING PRICE]],5,FALSE)</f>
        <v>171.82088432822343</v>
      </c>
      <c r="L6624" s="16">
        <f ca="1">J6624*Table3[[#This Row],[QUANTITY]]</f>
        <v>205</v>
      </c>
      <c r="M6624" s="16">
        <f ca="1">K6624*Table3[[#This Row],[QUANTITY]]*(1-Table3[[#This Row],[DISCOUNT %]])</f>
        <v>822.96482456234207</v>
      </c>
      <c r="N6624" s="3">
        <f>DAY(Table3[[#This Row],[DATE]])</f>
        <v>18</v>
      </c>
      <c r="O6624" s="3" t="str">
        <f>TEXT(Table3[[#This Row],[DATE]],"mmm")</f>
        <v>Feb</v>
      </c>
      <c r="P6624" s="3">
        <f>YEAR(Table3[[#This Row],[DATE]])</f>
        <v>2039</v>
      </c>
    </row>
    <row r="6625" spans="1:16" x14ac:dyDescent="0.3">
      <c r="A6625" s="6">
        <v>50820</v>
      </c>
      <c r="B6625" s="7" t="s">
        <v>1382</v>
      </c>
      <c r="C6625" s="9">
        <f t="shared" ca="1" si="206"/>
        <v>13</v>
      </c>
      <c r="D6625" s="9" t="s">
        <v>2116</v>
      </c>
      <c r="E6625" s="9" t="s">
        <v>2116</v>
      </c>
      <c r="F6625" s="10">
        <f t="shared" ca="1" si="207"/>
        <v>2.6512679814419085E-2</v>
      </c>
      <c r="G6625" s="3" t="str">
        <f>VLOOKUP(Table3[[#This Row],[PRODUCT ID]],Table1[[PRODUCT]:[SELLING PRICE]],1,FALSE)</f>
        <v>Product330</v>
      </c>
      <c r="H6625" s="3" t="str">
        <f>VLOOKUP(Table3[[#This Row],[PRODUCT ID]],Table1[[PRODUCT]:[SELLING PRICE]],2,FALSE)</f>
        <v>Category3</v>
      </c>
      <c r="I6625" s="3" t="str">
        <f>VLOOKUP(Table3[[#This Row],[PRODUCT ID]],Table1[[PRODUCT]:[SELLING PRICE]],3,FALSE)</f>
        <v>No</v>
      </c>
      <c r="J6625" s="16">
        <f ca="1">VLOOKUP(Table3[[#This Row],[PRODUCT ID]],Table1[[PRODUCT]:[SELLING PRICE]],4,FALSE)</f>
        <v>61</v>
      </c>
      <c r="K6625" s="16">
        <f ca="1">VLOOKUP(Table3[[#This Row],[PRODUCT ID]],Table1[[PRODUCT]:[SELLING PRICE]],5,FALSE)</f>
        <v>102.09929914283522</v>
      </c>
      <c r="L6625" s="16">
        <f ca="1">J6625*Table3[[#This Row],[QUANTITY]]</f>
        <v>793</v>
      </c>
      <c r="M6625" s="16">
        <f ca="1">K6625*Table3[[#This Row],[QUANTITY]]*(1-Table3[[#This Row],[DISCOUNT %]])</f>
        <v>1292.1008505000004</v>
      </c>
      <c r="N6625" s="3">
        <f>DAY(Table3[[#This Row],[DATE]])</f>
        <v>19</v>
      </c>
      <c r="O6625" s="3" t="str">
        <f>TEXT(Table3[[#This Row],[DATE]],"mmm")</f>
        <v>Feb</v>
      </c>
      <c r="P6625" s="3">
        <f>YEAR(Table3[[#This Row],[DATE]])</f>
        <v>2039</v>
      </c>
    </row>
    <row r="6626" spans="1:16" x14ac:dyDescent="0.3">
      <c r="A6626" s="6">
        <v>50821</v>
      </c>
      <c r="B6626" s="7" t="s">
        <v>1383</v>
      </c>
      <c r="C6626" s="9">
        <f t="shared" ca="1" si="206"/>
        <v>11</v>
      </c>
      <c r="D6626" s="9" t="s">
        <v>2115</v>
      </c>
      <c r="E6626" s="9" t="s">
        <v>2116</v>
      </c>
      <c r="F6626" s="10">
        <f t="shared" ca="1" si="207"/>
        <v>8.4747212323210752E-2</v>
      </c>
      <c r="G6626" s="3" t="str">
        <f>VLOOKUP(Table3[[#This Row],[PRODUCT ID]],Table1[[PRODUCT]:[SELLING PRICE]],1,FALSE)</f>
        <v>Product331</v>
      </c>
      <c r="H6626" s="3" t="str">
        <f>VLOOKUP(Table3[[#This Row],[PRODUCT ID]],Table1[[PRODUCT]:[SELLING PRICE]],2,FALSE)</f>
        <v>Category4</v>
      </c>
      <c r="I6626" s="3" t="str">
        <f>VLOOKUP(Table3[[#This Row],[PRODUCT ID]],Table1[[PRODUCT]:[SELLING PRICE]],3,FALSE)</f>
        <v>Kg</v>
      </c>
      <c r="J6626" s="16">
        <f ca="1">VLOOKUP(Table3[[#This Row],[PRODUCT ID]],Table1[[PRODUCT]:[SELLING PRICE]],4,FALSE)</f>
        <v>22</v>
      </c>
      <c r="K6626" s="16">
        <f ca="1">VLOOKUP(Table3[[#This Row],[PRODUCT ID]],Table1[[PRODUCT]:[SELLING PRICE]],5,FALSE)</f>
        <v>82.007522453895561</v>
      </c>
      <c r="L6626" s="16">
        <f ca="1">J6626*Table3[[#This Row],[QUANTITY]]</f>
        <v>242</v>
      </c>
      <c r="M6626" s="16">
        <f ca="1">K6626*Table3[[#This Row],[QUANTITY]]*(1-Table3[[#This Row],[DISCOUNT %]])</f>
        <v>825.63374890034288</v>
      </c>
      <c r="N6626" s="3">
        <f>DAY(Table3[[#This Row],[DATE]])</f>
        <v>20</v>
      </c>
      <c r="O6626" s="3" t="str">
        <f>TEXT(Table3[[#This Row],[DATE]],"mmm")</f>
        <v>Feb</v>
      </c>
      <c r="P6626" s="3">
        <f>YEAR(Table3[[#This Row],[DATE]])</f>
        <v>2039</v>
      </c>
    </row>
    <row r="6627" spans="1:16" x14ac:dyDescent="0.3">
      <c r="A6627" s="6">
        <v>50822</v>
      </c>
      <c r="B6627" s="7" t="s">
        <v>1384</v>
      </c>
      <c r="C6627" s="9">
        <f t="shared" ca="1" si="206"/>
        <v>12</v>
      </c>
      <c r="D6627" s="9" t="s">
        <v>2116</v>
      </c>
      <c r="E6627" s="9" t="s">
        <v>2116</v>
      </c>
      <c r="F6627" s="10">
        <f t="shared" ca="1" si="207"/>
        <v>3.5509781956641208E-2</v>
      </c>
      <c r="G6627" s="3" t="str">
        <f>VLOOKUP(Table3[[#This Row],[PRODUCT ID]],Table1[[PRODUCT]:[SELLING PRICE]],1,FALSE)</f>
        <v>Product332</v>
      </c>
      <c r="H6627" s="3" t="str">
        <f>VLOOKUP(Table3[[#This Row],[PRODUCT ID]],Table1[[PRODUCT]:[SELLING PRICE]],2,FALSE)</f>
        <v>Category5</v>
      </c>
      <c r="I6627" s="3" t="str">
        <f>VLOOKUP(Table3[[#This Row],[PRODUCT ID]],Table1[[PRODUCT]:[SELLING PRICE]],3,FALSE)</f>
        <v>Kg</v>
      </c>
      <c r="J6627" s="16">
        <f ca="1">VLOOKUP(Table3[[#This Row],[PRODUCT ID]],Table1[[PRODUCT]:[SELLING PRICE]],4,FALSE)</f>
        <v>68</v>
      </c>
      <c r="K6627" s="16">
        <f ca="1">VLOOKUP(Table3[[#This Row],[PRODUCT ID]],Table1[[PRODUCT]:[SELLING PRICE]],5,FALSE)</f>
        <v>292.77443059016099</v>
      </c>
      <c r="L6627" s="16">
        <f ca="1">J6627*Table3[[#This Row],[QUANTITY]]</f>
        <v>816</v>
      </c>
      <c r="M6627" s="16">
        <f ca="1">K6627*Table3[[#This Row],[QUANTITY]]*(1-Table3[[#This Row],[DISCOUNT %]])</f>
        <v>3388.5368927690947</v>
      </c>
      <c r="N6627" s="3">
        <f>DAY(Table3[[#This Row],[DATE]])</f>
        <v>21</v>
      </c>
      <c r="O6627" s="3" t="str">
        <f>TEXT(Table3[[#This Row],[DATE]],"mmm")</f>
        <v>Feb</v>
      </c>
      <c r="P6627" s="3">
        <f>YEAR(Table3[[#This Row],[DATE]])</f>
        <v>2039</v>
      </c>
    </row>
    <row r="6628" spans="1:16" x14ac:dyDescent="0.3">
      <c r="A6628" s="6">
        <v>50823</v>
      </c>
      <c r="B6628" s="7" t="s">
        <v>1385</v>
      </c>
      <c r="C6628" s="9">
        <f t="shared" ca="1" si="206"/>
        <v>9</v>
      </c>
      <c r="D6628" s="9" t="s">
        <v>2117</v>
      </c>
      <c r="E6628" s="9" t="s">
        <v>2118</v>
      </c>
      <c r="F6628" s="10">
        <f t="shared" ca="1" si="207"/>
        <v>3.6432706390572035E-2</v>
      </c>
      <c r="G6628" s="3" t="str">
        <f>VLOOKUP(Table3[[#This Row],[PRODUCT ID]],Table1[[PRODUCT]:[SELLING PRICE]],1,FALSE)</f>
        <v>Product333</v>
      </c>
      <c r="H6628" s="3" t="str">
        <f>VLOOKUP(Table3[[#This Row],[PRODUCT ID]],Table1[[PRODUCT]:[SELLING PRICE]],2,FALSE)</f>
        <v>Category1</v>
      </c>
      <c r="I6628" s="3" t="str">
        <f>VLOOKUP(Table3[[#This Row],[PRODUCT ID]],Table1[[PRODUCT]:[SELLING PRICE]],3,FALSE)</f>
        <v>Lt</v>
      </c>
      <c r="J6628" s="16">
        <f ca="1">VLOOKUP(Table3[[#This Row],[PRODUCT ID]],Table1[[PRODUCT]:[SELLING PRICE]],4,FALSE)</f>
        <v>186</v>
      </c>
      <c r="K6628" s="16">
        <f ca="1">VLOOKUP(Table3[[#This Row],[PRODUCT ID]],Table1[[PRODUCT]:[SELLING PRICE]],5,FALSE)</f>
        <v>192.69073421074293</v>
      </c>
      <c r="L6628" s="16">
        <f ca="1">J6628*Table3[[#This Row],[QUANTITY]]</f>
        <v>1674</v>
      </c>
      <c r="M6628" s="16">
        <f ca="1">K6628*Table3[[#This Row],[QUANTITY]]*(1-Table3[[#This Row],[DISCOUNT %]])</f>
        <v>1671.0344034035325</v>
      </c>
      <c r="N6628" s="3">
        <f>DAY(Table3[[#This Row],[DATE]])</f>
        <v>22</v>
      </c>
      <c r="O6628" s="3" t="str">
        <f>TEXT(Table3[[#This Row],[DATE]],"mmm")</f>
        <v>Feb</v>
      </c>
      <c r="P6628" s="3">
        <f>YEAR(Table3[[#This Row],[DATE]])</f>
        <v>2039</v>
      </c>
    </row>
    <row r="6629" spans="1:16" x14ac:dyDescent="0.3">
      <c r="A6629" s="6">
        <v>50824</v>
      </c>
      <c r="B6629" s="7" t="s">
        <v>1386</v>
      </c>
      <c r="C6629" s="9">
        <f t="shared" ca="1" si="206"/>
        <v>6</v>
      </c>
      <c r="D6629" s="9" t="s">
        <v>2115</v>
      </c>
      <c r="E6629" s="9" t="s">
        <v>2118</v>
      </c>
      <c r="F6629" s="10">
        <f t="shared" ca="1" si="207"/>
        <v>6.5605944408712744E-2</v>
      </c>
      <c r="G6629" s="3" t="str">
        <f>VLOOKUP(Table3[[#This Row],[PRODUCT ID]],Table1[[PRODUCT]:[SELLING PRICE]],1,FALSE)</f>
        <v>Product334</v>
      </c>
      <c r="H6629" s="3" t="str">
        <f>VLOOKUP(Table3[[#This Row],[PRODUCT ID]],Table1[[PRODUCT]:[SELLING PRICE]],2,FALSE)</f>
        <v>Category2</v>
      </c>
      <c r="I6629" s="3" t="str">
        <f>VLOOKUP(Table3[[#This Row],[PRODUCT ID]],Table1[[PRODUCT]:[SELLING PRICE]],3,FALSE)</f>
        <v>Kg</v>
      </c>
      <c r="J6629" s="16">
        <f ca="1">VLOOKUP(Table3[[#This Row],[PRODUCT ID]],Table1[[PRODUCT]:[SELLING PRICE]],4,FALSE)</f>
        <v>122</v>
      </c>
      <c r="K6629" s="16">
        <f ca="1">VLOOKUP(Table3[[#This Row],[PRODUCT ID]],Table1[[PRODUCT]:[SELLING PRICE]],5,FALSE)</f>
        <v>63.890084282683333</v>
      </c>
      <c r="L6629" s="16">
        <f ca="1">J6629*Table3[[#This Row],[QUANTITY]]</f>
        <v>732</v>
      </c>
      <c r="M6629" s="16">
        <f ca="1">K6629*Table3[[#This Row],[QUANTITY]]*(1-Table3[[#This Row],[DISCOUNT %]])</f>
        <v>358.19108978979381</v>
      </c>
      <c r="N6629" s="3">
        <f>DAY(Table3[[#This Row],[DATE]])</f>
        <v>23</v>
      </c>
      <c r="O6629" s="3" t="str">
        <f>TEXT(Table3[[#This Row],[DATE]],"mmm")</f>
        <v>Feb</v>
      </c>
      <c r="P6629" s="3">
        <f>YEAR(Table3[[#This Row],[DATE]])</f>
        <v>2039</v>
      </c>
    </row>
    <row r="6630" spans="1:16" x14ac:dyDescent="0.3">
      <c r="A6630" s="6">
        <v>50825</v>
      </c>
      <c r="B6630" s="7" t="s">
        <v>1387</v>
      </c>
      <c r="C6630" s="9">
        <f t="shared" ca="1" si="206"/>
        <v>3</v>
      </c>
      <c r="D6630" s="9" t="s">
        <v>2115</v>
      </c>
      <c r="E6630" s="9" t="s">
        <v>2116</v>
      </c>
      <c r="F6630" s="10">
        <f t="shared" ca="1" si="207"/>
        <v>1.9177429638678356E-2</v>
      </c>
      <c r="G6630" s="3" t="str">
        <f>VLOOKUP(Table3[[#This Row],[PRODUCT ID]],Table1[[PRODUCT]:[SELLING PRICE]],1,FALSE)</f>
        <v>Product335</v>
      </c>
      <c r="H6630" s="3" t="str">
        <f>VLOOKUP(Table3[[#This Row],[PRODUCT ID]],Table1[[PRODUCT]:[SELLING PRICE]],2,FALSE)</f>
        <v>Category3</v>
      </c>
      <c r="I6630" s="3" t="str">
        <f>VLOOKUP(Table3[[#This Row],[PRODUCT ID]],Table1[[PRODUCT]:[SELLING PRICE]],3,FALSE)</f>
        <v>Lt</v>
      </c>
      <c r="J6630" s="16">
        <f ca="1">VLOOKUP(Table3[[#This Row],[PRODUCT ID]],Table1[[PRODUCT]:[SELLING PRICE]],4,FALSE)</f>
        <v>173</v>
      </c>
      <c r="K6630" s="16">
        <f ca="1">VLOOKUP(Table3[[#This Row],[PRODUCT ID]],Table1[[PRODUCT]:[SELLING PRICE]],5,FALSE)</f>
        <v>89.209014179134854</v>
      </c>
      <c r="L6630" s="16">
        <f ca="1">J6630*Table3[[#This Row],[QUANTITY]]</f>
        <v>519</v>
      </c>
      <c r="M6630" s="16">
        <f ca="1">K6630*Table3[[#This Row],[QUANTITY]]*(1-Table3[[#This Row],[DISCOUNT %]])</f>
        <v>262.49464375973588</v>
      </c>
      <c r="N6630" s="3">
        <f>DAY(Table3[[#This Row],[DATE]])</f>
        <v>24</v>
      </c>
      <c r="O6630" s="3" t="str">
        <f>TEXT(Table3[[#This Row],[DATE]],"mmm")</f>
        <v>Feb</v>
      </c>
      <c r="P6630" s="3">
        <f>YEAR(Table3[[#This Row],[DATE]])</f>
        <v>2039</v>
      </c>
    </row>
    <row r="6631" spans="1:16" x14ac:dyDescent="0.3">
      <c r="A6631" s="6">
        <v>50826</v>
      </c>
      <c r="B6631" s="7" t="s">
        <v>1388</v>
      </c>
      <c r="C6631" s="9">
        <f t="shared" ca="1" si="206"/>
        <v>2</v>
      </c>
      <c r="D6631" s="9" t="s">
        <v>2115</v>
      </c>
      <c r="E6631" s="9" t="s">
        <v>2116</v>
      </c>
      <c r="F6631" s="10">
        <f t="shared" ca="1" si="207"/>
        <v>7.4301208751891307E-2</v>
      </c>
      <c r="G6631" s="3" t="str">
        <f>VLOOKUP(Table3[[#This Row],[PRODUCT ID]],Table1[[PRODUCT]:[SELLING PRICE]],1,FALSE)</f>
        <v>Product336</v>
      </c>
      <c r="H6631" s="3" t="str">
        <f>VLOOKUP(Table3[[#This Row],[PRODUCT ID]],Table1[[PRODUCT]:[SELLING PRICE]],2,FALSE)</f>
        <v>Category4</v>
      </c>
      <c r="I6631" s="3" t="str">
        <f>VLOOKUP(Table3[[#This Row],[PRODUCT ID]],Table1[[PRODUCT]:[SELLING PRICE]],3,FALSE)</f>
        <v>Ft</v>
      </c>
      <c r="J6631" s="16">
        <f ca="1">VLOOKUP(Table3[[#This Row],[PRODUCT ID]],Table1[[PRODUCT]:[SELLING PRICE]],4,FALSE)</f>
        <v>108</v>
      </c>
      <c r="K6631" s="16">
        <f ca="1">VLOOKUP(Table3[[#This Row],[PRODUCT ID]],Table1[[PRODUCT]:[SELLING PRICE]],5,FALSE)</f>
        <v>256.0019018789198</v>
      </c>
      <c r="L6631" s="16">
        <f ca="1">J6631*Table3[[#This Row],[QUANTITY]]</f>
        <v>216</v>
      </c>
      <c r="M6631" s="16">
        <f ca="1">K6631*Table3[[#This Row],[QUANTITY]]*(1-Table3[[#This Row],[DISCOUNT %]])</f>
        <v>473.96130225306598</v>
      </c>
      <c r="N6631" s="3">
        <f>DAY(Table3[[#This Row],[DATE]])</f>
        <v>25</v>
      </c>
      <c r="O6631" s="3" t="str">
        <f>TEXT(Table3[[#This Row],[DATE]],"mmm")</f>
        <v>Feb</v>
      </c>
      <c r="P6631" s="3">
        <f>YEAR(Table3[[#This Row],[DATE]])</f>
        <v>2039</v>
      </c>
    </row>
    <row r="6632" spans="1:16" x14ac:dyDescent="0.3">
      <c r="A6632" s="6">
        <v>50827</v>
      </c>
      <c r="B6632" s="7" t="s">
        <v>1389</v>
      </c>
      <c r="C6632" s="9">
        <f t="shared" ca="1" si="206"/>
        <v>3</v>
      </c>
      <c r="D6632" s="9" t="s">
        <v>2116</v>
      </c>
      <c r="E6632" s="9" t="s">
        <v>2116</v>
      </c>
      <c r="F6632" s="10">
        <f t="shared" ca="1" si="207"/>
        <v>4.1043456679155377E-2</v>
      </c>
      <c r="G6632" s="3" t="str">
        <f>VLOOKUP(Table3[[#This Row],[PRODUCT ID]],Table1[[PRODUCT]:[SELLING PRICE]],1,FALSE)</f>
        <v>Product337</v>
      </c>
      <c r="H6632" s="3" t="str">
        <f>VLOOKUP(Table3[[#This Row],[PRODUCT ID]],Table1[[PRODUCT]:[SELLING PRICE]],2,FALSE)</f>
        <v>Category1</v>
      </c>
      <c r="I6632" s="3" t="str">
        <f>VLOOKUP(Table3[[#This Row],[PRODUCT ID]],Table1[[PRODUCT]:[SELLING PRICE]],3,FALSE)</f>
        <v>Kg</v>
      </c>
      <c r="J6632" s="16">
        <f ca="1">VLOOKUP(Table3[[#This Row],[PRODUCT ID]],Table1[[PRODUCT]:[SELLING PRICE]],4,FALSE)</f>
        <v>247</v>
      </c>
      <c r="K6632" s="16">
        <f ca="1">VLOOKUP(Table3[[#This Row],[PRODUCT ID]],Table1[[PRODUCT]:[SELLING PRICE]],5,FALSE)</f>
        <v>213.71033526426584</v>
      </c>
      <c r="L6632" s="16">
        <f ca="1">J6632*Table3[[#This Row],[QUANTITY]]</f>
        <v>741</v>
      </c>
      <c r="M6632" s="16">
        <f ca="1">K6632*Table3[[#This Row],[QUANTITY]]*(1-Table3[[#This Row],[DISCOUNT %]])</f>
        <v>614.81677313087755</v>
      </c>
      <c r="N6632" s="3">
        <f>DAY(Table3[[#This Row],[DATE]])</f>
        <v>26</v>
      </c>
      <c r="O6632" s="3" t="str">
        <f>TEXT(Table3[[#This Row],[DATE]],"mmm")</f>
        <v>Feb</v>
      </c>
      <c r="P6632" s="3">
        <f>YEAR(Table3[[#This Row],[DATE]])</f>
        <v>2039</v>
      </c>
    </row>
    <row r="6633" spans="1:16" x14ac:dyDescent="0.3">
      <c r="A6633" s="6">
        <v>50828</v>
      </c>
      <c r="B6633" s="7" t="s">
        <v>1390</v>
      </c>
      <c r="C6633" s="9">
        <f t="shared" ca="1" si="206"/>
        <v>12</v>
      </c>
      <c r="D6633" s="9" t="s">
        <v>2116</v>
      </c>
      <c r="E6633" s="9" t="s">
        <v>2116</v>
      </c>
      <c r="F6633" s="10">
        <f t="shared" ca="1" si="207"/>
        <v>1.4681423302487029E-2</v>
      </c>
      <c r="G6633" s="3" t="str">
        <f>VLOOKUP(Table3[[#This Row],[PRODUCT ID]],Table1[[PRODUCT]:[SELLING PRICE]],1,FALSE)</f>
        <v>Product338</v>
      </c>
      <c r="H6633" s="3" t="str">
        <f>VLOOKUP(Table3[[#This Row],[PRODUCT ID]],Table1[[PRODUCT]:[SELLING PRICE]],2,FALSE)</f>
        <v>Category2</v>
      </c>
      <c r="I6633" s="3" t="str">
        <f>VLOOKUP(Table3[[#This Row],[PRODUCT ID]],Table1[[PRODUCT]:[SELLING PRICE]],3,FALSE)</f>
        <v>No</v>
      </c>
      <c r="J6633" s="16">
        <f ca="1">VLOOKUP(Table3[[#This Row],[PRODUCT ID]],Table1[[PRODUCT]:[SELLING PRICE]],4,FALSE)</f>
        <v>77</v>
      </c>
      <c r="K6633" s="16">
        <f ca="1">VLOOKUP(Table3[[#This Row],[PRODUCT ID]],Table1[[PRODUCT]:[SELLING PRICE]],5,FALSE)</f>
        <v>237.3384238010517</v>
      </c>
      <c r="L6633" s="16">
        <f ca="1">J6633*Table3[[#This Row],[QUANTITY]]</f>
        <v>924</v>
      </c>
      <c r="M6633" s="16">
        <f ca="1">K6633*Table3[[#This Row],[QUANTITY]]*(1-Table3[[#This Row],[DISCOUNT %]])</f>
        <v>2806.2474952234011</v>
      </c>
      <c r="N6633" s="3">
        <f>DAY(Table3[[#This Row],[DATE]])</f>
        <v>27</v>
      </c>
      <c r="O6633" s="3" t="str">
        <f>TEXT(Table3[[#This Row],[DATE]],"mmm")</f>
        <v>Feb</v>
      </c>
      <c r="P6633" s="3">
        <f>YEAR(Table3[[#This Row],[DATE]])</f>
        <v>2039</v>
      </c>
    </row>
    <row r="6634" spans="1:16" x14ac:dyDescent="0.3">
      <c r="A6634" s="6">
        <v>50829</v>
      </c>
      <c r="B6634" s="7" t="s">
        <v>1391</v>
      </c>
      <c r="C6634" s="9">
        <f t="shared" ca="1" si="206"/>
        <v>7</v>
      </c>
      <c r="D6634" s="9" t="s">
        <v>2116</v>
      </c>
      <c r="E6634" s="9" t="s">
        <v>2118</v>
      </c>
      <c r="F6634" s="10">
        <f t="shared" ca="1" si="207"/>
        <v>4.8696559084128371E-2</v>
      </c>
      <c r="G6634" s="3" t="str">
        <f>VLOOKUP(Table3[[#This Row],[PRODUCT ID]],Table1[[PRODUCT]:[SELLING PRICE]],1,FALSE)</f>
        <v>Product339</v>
      </c>
      <c r="H6634" s="3" t="str">
        <f>VLOOKUP(Table3[[#This Row],[PRODUCT ID]],Table1[[PRODUCT]:[SELLING PRICE]],2,FALSE)</f>
        <v>Category3</v>
      </c>
      <c r="I6634" s="3" t="str">
        <f>VLOOKUP(Table3[[#This Row],[PRODUCT ID]],Table1[[PRODUCT]:[SELLING PRICE]],3,FALSE)</f>
        <v>No</v>
      </c>
      <c r="J6634" s="16">
        <f ca="1">VLOOKUP(Table3[[#This Row],[PRODUCT ID]],Table1[[PRODUCT]:[SELLING PRICE]],4,FALSE)</f>
        <v>92</v>
      </c>
      <c r="K6634" s="16">
        <f ca="1">VLOOKUP(Table3[[#This Row],[PRODUCT ID]],Table1[[PRODUCT]:[SELLING PRICE]],5,FALSE)</f>
        <v>83.034094001668521</v>
      </c>
      <c r="L6634" s="16">
        <f ca="1">J6634*Table3[[#This Row],[QUANTITY]]</f>
        <v>644</v>
      </c>
      <c r="M6634" s="16">
        <f ca="1">K6634*Table3[[#This Row],[QUANTITY]]*(1-Table3[[#This Row],[DISCOUNT %]])</f>
        <v>552.93433535983434</v>
      </c>
      <c r="N6634" s="3">
        <f>DAY(Table3[[#This Row],[DATE]])</f>
        <v>28</v>
      </c>
      <c r="O6634" s="3" t="str">
        <f>TEXT(Table3[[#This Row],[DATE]],"mmm")</f>
        <v>Feb</v>
      </c>
      <c r="P6634" s="3">
        <f>YEAR(Table3[[#This Row],[DATE]])</f>
        <v>2039</v>
      </c>
    </row>
    <row r="6635" spans="1:16" x14ac:dyDescent="0.3">
      <c r="A6635" s="6">
        <v>50830</v>
      </c>
      <c r="B6635" s="7" t="s">
        <v>1392</v>
      </c>
      <c r="C6635" s="9">
        <f t="shared" ca="1" si="206"/>
        <v>13</v>
      </c>
      <c r="D6635" s="9" t="s">
        <v>2115</v>
      </c>
      <c r="E6635" s="9" t="s">
        <v>2116</v>
      </c>
      <c r="F6635" s="10">
        <f t="shared" ca="1" si="207"/>
        <v>9.404471397328823E-2</v>
      </c>
      <c r="G6635" s="3" t="str">
        <f>VLOOKUP(Table3[[#This Row],[PRODUCT ID]],Table1[[PRODUCT]:[SELLING PRICE]],1,FALSE)</f>
        <v>Product340</v>
      </c>
      <c r="H6635" s="3" t="str">
        <f>VLOOKUP(Table3[[#This Row],[PRODUCT ID]],Table1[[PRODUCT]:[SELLING PRICE]],2,FALSE)</f>
        <v>Category4</v>
      </c>
      <c r="I6635" s="3" t="str">
        <f>VLOOKUP(Table3[[#This Row],[PRODUCT ID]],Table1[[PRODUCT]:[SELLING PRICE]],3,FALSE)</f>
        <v>Ft</v>
      </c>
      <c r="J6635" s="16">
        <f ca="1">VLOOKUP(Table3[[#This Row],[PRODUCT ID]],Table1[[PRODUCT]:[SELLING PRICE]],4,FALSE)</f>
        <v>11</v>
      </c>
      <c r="K6635" s="16">
        <f ca="1">VLOOKUP(Table3[[#This Row],[PRODUCT ID]],Table1[[PRODUCT]:[SELLING PRICE]],5,FALSE)</f>
        <v>232.73824399928162</v>
      </c>
      <c r="L6635" s="16">
        <f ca="1">J6635*Table3[[#This Row],[QUANTITY]]</f>
        <v>143</v>
      </c>
      <c r="M6635" s="16">
        <f ca="1">K6635*Table3[[#This Row],[QUANTITY]]*(1-Table3[[#This Row],[DISCOUNT %]])</f>
        <v>2741.0557513524095</v>
      </c>
      <c r="N6635" s="3">
        <f>DAY(Table3[[#This Row],[DATE]])</f>
        <v>1</v>
      </c>
      <c r="O6635" s="3" t="str">
        <f>TEXT(Table3[[#This Row],[DATE]],"mmm")</f>
        <v>Mar</v>
      </c>
      <c r="P6635" s="3">
        <f>YEAR(Table3[[#This Row],[DATE]])</f>
        <v>2039</v>
      </c>
    </row>
    <row r="6636" spans="1:16" x14ac:dyDescent="0.3">
      <c r="A6636" s="6">
        <v>50831</v>
      </c>
      <c r="B6636" s="7" t="s">
        <v>1393</v>
      </c>
      <c r="C6636" s="9">
        <f t="shared" ca="1" si="206"/>
        <v>11</v>
      </c>
      <c r="D6636" s="9" t="s">
        <v>2117</v>
      </c>
      <c r="E6636" s="9" t="s">
        <v>2116</v>
      </c>
      <c r="F6636" s="10">
        <f t="shared" ca="1" si="207"/>
        <v>8.0579045770008517E-2</v>
      </c>
      <c r="G6636" s="3" t="str">
        <f>VLOOKUP(Table3[[#This Row],[PRODUCT ID]],Table1[[PRODUCT]:[SELLING PRICE]],1,FALSE)</f>
        <v>Product341</v>
      </c>
      <c r="H6636" s="3" t="str">
        <f>VLOOKUP(Table3[[#This Row],[PRODUCT ID]],Table1[[PRODUCT]:[SELLING PRICE]],2,FALSE)</f>
        <v>Category5</v>
      </c>
      <c r="I6636" s="3" t="str">
        <f>VLOOKUP(Table3[[#This Row],[PRODUCT ID]],Table1[[PRODUCT]:[SELLING PRICE]],3,FALSE)</f>
        <v>No</v>
      </c>
      <c r="J6636" s="16">
        <f ca="1">VLOOKUP(Table3[[#This Row],[PRODUCT ID]],Table1[[PRODUCT]:[SELLING PRICE]],4,FALSE)</f>
        <v>22</v>
      </c>
      <c r="K6636" s="16">
        <f ca="1">VLOOKUP(Table3[[#This Row],[PRODUCT ID]],Table1[[PRODUCT]:[SELLING PRICE]],5,FALSE)</f>
        <v>51.009656057150352</v>
      </c>
      <c r="L6636" s="16">
        <f ca="1">J6636*Table3[[#This Row],[QUANTITY]]</f>
        <v>242</v>
      </c>
      <c r="M6636" s="16">
        <f ca="1">K6636*Table3[[#This Row],[QUANTITY]]*(1-Table3[[#This Row],[DISCOUNT %]])</f>
        <v>515.89281311709726</v>
      </c>
      <c r="N6636" s="3">
        <f>DAY(Table3[[#This Row],[DATE]])</f>
        <v>2</v>
      </c>
      <c r="O6636" s="3" t="str">
        <f>TEXT(Table3[[#This Row],[DATE]],"mmm")</f>
        <v>Mar</v>
      </c>
      <c r="P6636" s="3">
        <f>YEAR(Table3[[#This Row],[DATE]])</f>
        <v>2039</v>
      </c>
    </row>
    <row r="6637" spans="1:16" x14ac:dyDescent="0.3">
      <c r="A6637" s="6">
        <v>50832</v>
      </c>
      <c r="B6637" s="7" t="s">
        <v>1394</v>
      </c>
      <c r="C6637" s="9">
        <f t="shared" ca="1" si="206"/>
        <v>5</v>
      </c>
      <c r="D6637" s="9" t="s">
        <v>2117</v>
      </c>
      <c r="E6637" s="9" t="s">
        <v>2116</v>
      </c>
      <c r="F6637" s="10">
        <f t="shared" ca="1" si="207"/>
        <v>6.8059829183680892E-2</v>
      </c>
      <c r="G6637" s="3" t="str">
        <f>VLOOKUP(Table3[[#This Row],[PRODUCT ID]],Table1[[PRODUCT]:[SELLING PRICE]],1,FALSE)</f>
        <v>Product342</v>
      </c>
      <c r="H6637" s="3" t="str">
        <f>VLOOKUP(Table3[[#This Row],[PRODUCT ID]],Table1[[PRODUCT]:[SELLING PRICE]],2,FALSE)</f>
        <v>Category1</v>
      </c>
      <c r="I6637" s="3" t="str">
        <f>VLOOKUP(Table3[[#This Row],[PRODUCT ID]],Table1[[PRODUCT]:[SELLING PRICE]],3,FALSE)</f>
        <v>Kg</v>
      </c>
      <c r="J6637" s="16">
        <f ca="1">VLOOKUP(Table3[[#This Row],[PRODUCT ID]],Table1[[PRODUCT]:[SELLING PRICE]],4,FALSE)</f>
        <v>187</v>
      </c>
      <c r="K6637" s="16">
        <f ca="1">VLOOKUP(Table3[[#This Row],[PRODUCT ID]],Table1[[PRODUCT]:[SELLING PRICE]],5,FALSE)</f>
        <v>269.4081142143034</v>
      </c>
      <c r="L6637" s="16">
        <f ca="1">J6637*Table3[[#This Row],[QUANTITY]]</f>
        <v>935</v>
      </c>
      <c r="M6637" s="16">
        <f ca="1">K6637*Table3[[#This Row],[QUANTITY]]*(1-Table3[[#This Row],[DISCOUNT %]])</f>
        <v>1255.3612199009015</v>
      </c>
      <c r="N6637" s="3">
        <f>DAY(Table3[[#This Row],[DATE]])</f>
        <v>3</v>
      </c>
      <c r="O6637" s="3" t="str">
        <f>TEXT(Table3[[#This Row],[DATE]],"mmm")</f>
        <v>Mar</v>
      </c>
      <c r="P6637" s="3">
        <f>YEAR(Table3[[#This Row],[DATE]])</f>
        <v>2039</v>
      </c>
    </row>
    <row r="6638" spans="1:16" x14ac:dyDescent="0.3">
      <c r="A6638" s="6">
        <v>50833</v>
      </c>
      <c r="B6638" s="7" t="s">
        <v>1395</v>
      </c>
      <c r="C6638" s="9">
        <f t="shared" ca="1" si="206"/>
        <v>15</v>
      </c>
      <c r="D6638" s="9" t="s">
        <v>2116</v>
      </c>
      <c r="E6638" s="9" t="s">
        <v>2116</v>
      </c>
      <c r="F6638" s="10">
        <f t="shared" ca="1" si="207"/>
        <v>7.4863016733719425E-4</v>
      </c>
      <c r="G6638" s="3" t="str">
        <f>VLOOKUP(Table3[[#This Row],[PRODUCT ID]],Table1[[PRODUCT]:[SELLING PRICE]],1,FALSE)</f>
        <v>Product343</v>
      </c>
      <c r="H6638" s="3" t="str">
        <f>VLOOKUP(Table3[[#This Row],[PRODUCT ID]],Table1[[PRODUCT]:[SELLING PRICE]],2,FALSE)</f>
        <v>Category2</v>
      </c>
      <c r="I6638" s="3" t="str">
        <f>VLOOKUP(Table3[[#This Row],[PRODUCT ID]],Table1[[PRODUCT]:[SELLING PRICE]],3,FALSE)</f>
        <v>Kg</v>
      </c>
      <c r="J6638" s="16">
        <f ca="1">VLOOKUP(Table3[[#This Row],[PRODUCT ID]],Table1[[PRODUCT]:[SELLING PRICE]],4,FALSE)</f>
        <v>111</v>
      </c>
      <c r="K6638" s="16">
        <f ca="1">VLOOKUP(Table3[[#This Row],[PRODUCT ID]],Table1[[PRODUCT]:[SELLING PRICE]],5,FALSE)</f>
        <v>279.07130300656956</v>
      </c>
      <c r="L6638" s="16">
        <f ca="1">J6638*Table3[[#This Row],[QUANTITY]]</f>
        <v>1665</v>
      </c>
      <c r="M6638" s="16">
        <f ca="1">K6638*Table3[[#This Row],[QUANTITY]]*(1-Table3[[#This Row],[DISCOUNT %]])</f>
        <v>4182.9357271545114</v>
      </c>
      <c r="N6638" s="3">
        <f>DAY(Table3[[#This Row],[DATE]])</f>
        <v>4</v>
      </c>
      <c r="O6638" s="3" t="str">
        <f>TEXT(Table3[[#This Row],[DATE]],"mmm")</f>
        <v>Mar</v>
      </c>
      <c r="P6638" s="3">
        <f>YEAR(Table3[[#This Row],[DATE]])</f>
        <v>2039</v>
      </c>
    </row>
    <row r="6639" spans="1:16" x14ac:dyDescent="0.3">
      <c r="A6639" s="6">
        <v>50834</v>
      </c>
      <c r="B6639" s="7" t="s">
        <v>1396</v>
      </c>
      <c r="C6639" s="9">
        <f t="shared" ca="1" si="206"/>
        <v>12</v>
      </c>
      <c r="D6639" s="9" t="s">
        <v>2116</v>
      </c>
      <c r="E6639" s="9" t="s">
        <v>2116</v>
      </c>
      <c r="F6639" s="10">
        <f t="shared" ca="1" si="207"/>
        <v>9.5035508412219166E-2</v>
      </c>
      <c r="G6639" s="3" t="str">
        <f>VLOOKUP(Table3[[#This Row],[PRODUCT ID]],Table1[[PRODUCT]:[SELLING PRICE]],1,FALSE)</f>
        <v>Product344</v>
      </c>
      <c r="H6639" s="3" t="str">
        <f>VLOOKUP(Table3[[#This Row],[PRODUCT ID]],Table1[[PRODUCT]:[SELLING PRICE]],2,FALSE)</f>
        <v>Category3</v>
      </c>
      <c r="I6639" s="3" t="str">
        <f>VLOOKUP(Table3[[#This Row],[PRODUCT ID]],Table1[[PRODUCT]:[SELLING PRICE]],3,FALSE)</f>
        <v>Lt</v>
      </c>
      <c r="J6639" s="16">
        <f ca="1">VLOOKUP(Table3[[#This Row],[PRODUCT ID]],Table1[[PRODUCT]:[SELLING PRICE]],4,FALSE)</f>
        <v>62</v>
      </c>
      <c r="K6639" s="16">
        <f ca="1">VLOOKUP(Table3[[#This Row],[PRODUCT ID]],Table1[[PRODUCT]:[SELLING PRICE]],5,FALSE)</f>
        <v>303.34321782687795</v>
      </c>
      <c r="L6639" s="16">
        <f ca="1">J6639*Table3[[#This Row],[QUANTITY]]</f>
        <v>744</v>
      </c>
      <c r="M6639" s="16">
        <f ca="1">K6639*Table3[[#This Row],[QUANTITY]]*(1-Table3[[#This Row],[DISCOUNT %]])</f>
        <v>3294.1780907676248</v>
      </c>
      <c r="N6639" s="3">
        <f>DAY(Table3[[#This Row],[DATE]])</f>
        <v>5</v>
      </c>
      <c r="O6639" s="3" t="str">
        <f>TEXT(Table3[[#This Row],[DATE]],"mmm")</f>
        <v>Mar</v>
      </c>
      <c r="P6639" s="3">
        <f>YEAR(Table3[[#This Row],[DATE]])</f>
        <v>2039</v>
      </c>
    </row>
    <row r="6640" spans="1:16" x14ac:dyDescent="0.3">
      <c r="A6640" s="6">
        <v>50835</v>
      </c>
      <c r="B6640" s="7" t="s">
        <v>1397</v>
      </c>
      <c r="C6640" s="9">
        <f t="shared" ca="1" si="206"/>
        <v>9</v>
      </c>
      <c r="D6640" s="9" t="s">
        <v>2116</v>
      </c>
      <c r="E6640" s="9" t="s">
        <v>2118</v>
      </c>
      <c r="F6640" s="10">
        <f t="shared" ca="1" si="207"/>
        <v>1.6566217639433566E-2</v>
      </c>
      <c r="G6640" s="3" t="str">
        <f>VLOOKUP(Table3[[#This Row],[PRODUCT ID]],Table1[[PRODUCT]:[SELLING PRICE]],1,FALSE)</f>
        <v>Product345</v>
      </c>
      <c r="H6640" s="3" t="str">
        <f>VLOOKUP(Table3[[#This Row],[PRODUCT ID]],Table1[[PRODUCT]:[SELLING PRICE]],2,FALSE)</f>
        <v>Category4</v>
      </c>
      <c r="I6640" s="3" t="str">
        <f>VLOOKUP(Table3[[#This Row],[PRODUCT ID]],Table1[[PRODUCT]:[SELLING PRICE]],3,FALSE)</f>
        <v>Kg</v>
      </c>
      <c r="J6640" s="16">
        <f ca="1">VLOOKUP(Table3[[#This Row],[PRODUCT ID]],Table1[[PRODUCT]:[SELLING PRICE]],4,FALSE)</f>
        <v>41</v>
      </c>
      <c r="K6640" s="16">
        <f ca="1">VLOOKUP(Table3[[#This Row],[PRODUCT ID]],Table1[[PRODUCT]:[SELLING PRICE]],5,FALSE)</f>
        <v>228.93999531555747</v>
      </c>
      <c r="L6640" s="16">
        <f ca="1">J6640*Table3[[#This Row],[QUANTITY]]</f>
        <v>369</v>
      </c>
      <c r="M6640" s="16">
        <f ca="1">K6640*Table3[[#This Row],[QUANTITY]]*(1-Table3[[#This Row],[DISCOUNT %]])</f>
        <v>2026.3259297411012</v>
      </c>
      <c r="N6640" s="3">
        <f>DAY(Table3[[#This Row],[DATE]])</f>
        <v>6</v>
      </c>
      <c r="O6640" s="3" t="str">
        <f>TEXT(Table3[[#This Row],[DATE]],"mmm")</f>
        <v>Mar</v>
      </c>
      <c r="P6640" s="3">
        <f>YEAR(Table3[[#This Row],[DATE]])</f>
        <v>2039</v>
      </c>
    </row>
    <row r="6641" spans="1:16" x14ac:dyDescent="0.3">
      <c r="A6641" s="6">
        <v>50836</v>
      </c>
      <c r="B6641" s="7" t="s">
        <v>1398</v>
      </c>
      <c r="C6641" s="9">
        <f t="shared" ca="1" si="206"/>
        <v>8</v>
      </c>
      <c r="D6641" s="9" t="s">
        <v>2116</v>
      </c>
      <c r="E6641" s="9" t="s">
        <v>2118</v>
      </c>
      <c r="F6641" s="10">
        <f t="shared" ca="1" si="207"/>
        <v>8.7019886856064488E-2</v>
      </c>
      <c r="G6641" s="3" t="str">
        <f>VLOOKUP(Table3[[#This Row],[PRODUCT ID]],Table1[[PRODUCT]:[SELLING PRICE]],1,FALSE)</f>
        <v>Product346</v>
      </c>
      <c r="H6641" s="3" t="str">
        <f>VLOOKUP(Table3[[#This Row],[PRODUCT ID]],Table1[[PRODUCT]:[SELLING PRICE]],2,FALSE)</f>
        <v>Category5</v>
      </c>
      <c r="I6641" s="3" t="str">
        <f>VLOOKUP(Table3[[#This Row],[PRODUCT ID]],Table1[[PRODUCT]:[SELLING PRICE]],3,FALSE)</f>
        <v>Lt</v>
      </c>
      <c r="J6641" s="16">
        <f ca="1">VLOOKUP(Table3[[#This Row],[PRODUCT ID]],Table1[[PRODUCT]:[SELLING PRICE]],4,FALSE)</f>
        <v>232</v>
      </c>
      <c r="K6641" s="16">
        <f ca="1">VLOOKUP(Table3[[#This Row],[PRODUCT ID]],Table1[[PRODUCT]:[SELLING PRICE]],5,FALSE)</f>
        <v>259.27214073843959</v>
      </c>
      <c r="L6641" s="16">
        <f ca="1">J6641*Table3[[#This Row],[QUANTITY]]</f>
        <v>1856</v>
      </c>
      <c r="M6641" s="16">
        <f ca="1">K6641*Table3[[#This Row],[QUANTITY]]*(1-Table3[[#This Row],[DISCOUNT %]])</f>
        <v>1893.6824670916076</v>
      </c>
      <c r="N6641" s="3">
        <f>DAY(Table3[[#This Row],[DATE]])</f>
        <v>7</v>
      </c>
      <c r="O6641" s="3" t="str">
        <f>TEXT(Table3[[#This Row],[DATE]],"mmm")</f>
        <v>Mar</v>
      </c>
      <c r="P6641" s="3">
        <f>YEAR(Table3[[#This Row],[DATE]])</f>
        <v>2039</v>
      </c>
    </row>
    <row r="6642" spans="1:16" x14ac:dyDescent="0.3">
      <c r="A6642" s="6">
        <v>50837</v>
      </c>
      <c r="B6642" s="7" t="s">
        <v>1399</v>
      </c>
      <c r="C6642" s="9">
        <f t="shared" ca="1" si="206"/>
        <v>14</v>
      </c>
      <c r="D6642" s="9" t="s">
        <v>2115</v>
      </c>
      <c r="E6642" s="9" t="s">
        <v>2116</v>
      </c>
      <c r="F6642" s="10">
        <f t="shared" ca="1" si="207"/>
        <v>7.1818800518069353E-2</v>
      </c>
      <c r="G6642" s="3" t="str">
        <f>VLOOKUP(Table3[[#This Row],[PRODUCT ID]],Table1[[PRODUCT]:[SELLING PRICE]],1,FALSE)</f>
        <v>Product347</v>
      </c>
      <c r="H6642" s="3" t="str">
        <f>VLOOKUP(Table3[[#This Row],[PRODUCT ID]],Table1[[PRODUCT]:[SELLING PRICE]],2,FALSE)</f>
        <v>Category1</v>
      </c>
      <c r="I6642" s="3" t="str">
        <f>VLOOKUP(Table3[[#This Row],[PRODUCT ID]],Table1[[PRODUCT]:[SELLING PRICE]],3,FALSE)</f>
        <v>Ft</v>
      </c>
      <c r="J6642" s="16">
        <f ca="1">VLOOKUP(Table3[[#This Row],[PRODUCT ID]],Table1[[PRODUCT]:[SELLING PRICE]],4,FALSE)</f>
        <v>134</v>
      </c>
      <c r="K6642" s="16">
        <f ca="1">VLOOKUP(Table3[[#This Row],[PRODUCT ID]],Table1[[PRODUCT]:[SELLING PRICE]],5,FALSE)</f>
        <v>58.870477881988172</v>
      </c>
      <c r="L6642" s="16">
        <f ca="1">J6642*Table3[[#This Row],[QUANTITY]]</f>
        <v>1876</v>
      </c>
      <c r="M6642" s="16">
        <f ca="1">K6642*Table3[[#This Row],[QUANTITY]]*(1-Table3[[#This Row],[DISCOUNT %]])</f>
        <v>764.99459084409557</v>
      </c>
      <c r="N6642" s="3">
        <f>DAY(Table3[[#This Row],[DATE]])</f>
        <v>8</v>
      </c>
      <c r="O6642" s="3" t="str">
        <f>TEXT(Table3[[#This Row],[DATE]],"mmm")</f>
        <v>Mar</v>
      </c>
      <c r="P6642" s="3">
        <f>YEAR(Table3[[#This Row],[DATE]])</f>
        <v>2039</v>
      </c>
    </row>
    <row r="6643" spans="1:16" x14ac:dyDescent="0.3">
      <c r="A6643" s="6">
        <v>50838</v>
      </c>
      <c r="B6643" s="7" t="s">
        <v>1400</v>
      </c>
      <c r="C6643" s="9">
        <f t="shared" ca="1" si="206"/>
        <v>8</v>
      </c>
      <c r="D6643" s="9" t="s">
        <v>2116</v>
      </c>
      <c r="E6643" s="9" t="s">
        <v>2116</v>
      </c>
      <c r="F6643" s="10">
        <f t="shared" ca="1" si="207"/>
        <v>3.5797117512836631E-2</v>
      </c>
      <c r="G6643" s="3" t="str">
        <f>VLOOKUP(Table3[[#This Row],[PRODUCT ID]],Table1[[PRODUCT]:[SELLING PRICE]],1,FALSE)</f>
        <v>Product348</v>
      </c>
      <c r="H6643" s="3" t="str">
        <f>VLOOKUP(Table3[[#This Row],[PRODUCT ID]],Table1[[PRODUCT]:[SELLING PRICE]],2,FALSE)</f>
        <v>Category2</v>
      </c>
      <c r="I6643" s="3" t="str">
        <f>VLOOKUP(Table3[[#This Row],[PRODUCT ID]],Table1[[PRODUCT]:[SELLING PRICE]],3,FALSE)</f>
        <v>Kg</v>
      </c>
      <c r="J6643" s="16">
        <f ca="1">VLOOKUP(Table3[[#This Row],[PRODUCT ID]],Table1[[PRODUCT]:[SELLING PRICE]],4,FALSE)</f>
        <v>122</v>
      </c>
      <c r="K6643" s="16">
        <f ca="1">VLOOKUP(Table3[[#This Row],[PRODUCT ID]],Table1[[PRODUCT]:[SELLING PRICE]],5,FALSE)</f>
        <v>311.60168144437705</v>
      </c>
      <c r="L6643" s="16">
        <f ca="1">J6643*Table3[[#This Row],[QUANTITY]]</f>
        <v>976</v>
      </c>
      <c r="M6643" s="16">
        <f ca="1">K6643*Table3[[#This Row],[QUANTITY]]*(1-Table3[[#This Row],[DISCOUNT %]])</f>
        <v>2403.5779154921215</v>
      </c>
      <c r="N6643" s="3">
        <f>DAY(Table3[[#This Row],[DATE]])</f>
        <v>9</v>
      </c>
      <c r="O6643" s="3" t="str">
        <f>TEXT(Table3[[#This Row],[DATE]],"mmm")</f>
        <v>Mar</v>
      </c>
      <c r="P6643" s="3">
        <f>YEAR(Table3[[#This Row],[DATE]])</f>
        <v>2039</v>
      </c>
    </row>
    <row r="6644" spans="1:16" x14ac:dyDescent="0.3">
      <c r="A6644" s="6">
        <v>50839</v>
      </c>
      <c r="B6644" s="7" t="s">
        <v>1401</v>
      </c>
      <c r="C6644" s="9">
        <f t="shared" ca="1" si="206"/>
        <v>7</v>
      </c>
      <c r="D6644" s="9" t="s">
        <v>2117</v>
      </c>
      <c r="E6644" s="9" t="s">
        <v>2116</v>
      </c>
      <c r="F6644" s="10">
        <f t="shared" ca="1" si="207"/>
        <v>9.6972952213088215E-2</v>
      </c>
      <c r="G6644" s="3" t="str">
        <f>VLOOKUP(Table3[[#This Row],[PRODUCT ID]],Table1[[PRODUCT]:[SELLING PRICE]],1,FALSE)</f>
        <v>Product349</v>
      </c>
      <c r="H6644" s="3" t="str">
        <f>VLOOKUP(Table3[[#This Row],[PRODUCT ID]],Table1[[PRODUCT]:[SELLING PRICE]],2,FALSE)</f>
        <v>Category3</v>
      </c>
      <c r="I6644" s="3" t="str">
        <f>VLOOKUP(Table3[[#This Row],[PRODUCT ID]],Table1[[PRODUCT]:[SELLING PRICE]],3,FALSE)</f>
        <v>No</v>
      </c>
      <c r="J6644" s="16">
        <f ca="1">VLOOKUP(Table3[[#This Row],[PRODUCT ID]],Table1[[PRODUCT]:[SELLING PRICE]],4,FALSE)</f>
        <v>65</v>
      </c>
      <c r="K6644" s="16">
        <f ca="1">VLOOKUP(Table3[[#This Row],[PRODUCT ID]],Table1[[PRODUCT]:[SELLING PRICE]],5,FALSE)</f>
        <v>208.13674045214336</v>
      </c>
      <c r="L6644" s="16">
        <f ca="1">J6644*Table3[[#This Row],[QUANTITY]]</f>
        <v>455</v>
      </c>
      <c r="M6644" s="16">
        <f ca="1">K6644*Table3[[#This Row],[QUANTITY]]*(1-Table3[[#This Row],[DISCOUNT %]])</f>
        <v>1315.671743865428</v>
      </c>
      <c r="N6644" s="3">
        <f>DAY(Table3[[#This Row],[DATE]])</f>
        <v>10</v>
      </c>
      <c r="O6644" s="3" t="str">
        <f>TEXT(Table3[[#This Row],[DATE]],"mmm")</f>
        <v>Mar</v>
      </c>
      <c r="P6644" s="3">
        <f>YEAR(Table3[[#This Row],[DATE]])</f>
        <v>2039</v>
      </c>
    </row>
    <row r="6645" spans="1:16" x14ac:dyDescent="0.3">
      <c r="A6645" s="6">
        <v>50840</v>
      </c>
      <c r="B6645" s="7" t="s">
        <v>1402</v>
      </c>
      <c r="C6645" s="9">
        <f t="shared" ca="1" si="206"/>
        <v>14</v>
      </c>
      <c r="D6645" s="9" t="s">
        <v>2115</v>
      </c>
      <c r="E6645" s="9" t="s">
        <v>2116</v>
      </c>
      <c r="F6645" s="10">
        <f t="shared" ca="1" si="207"/>
        <v>2.1526848569889435E-2</v>
      </c>
      <c r="G6645" s="3" t="str">
        <f>VLOOKUP(Table3[[#This Row],[PRODUCT ID]],Table1[[PRODUCT]:[SELLING PRICE]],1,FALSE)</f>
        <v>Product350</v>
      </c>
      <c r="H6645" s="3" t="str">
        <f>VLOOKUP(Table3[[#This Row],[PRODUCT ID]],Table1[[PRODUCT]:[SELLING PRICE]],2,FALSE)</f>
        <v>Category4</v>
      </c>
      <c r="I6645" s="3" t="str">
        <f>VLOOKUP(Table3[[#This Row],[PRODUCT ID]],Table1[[PRODUCT]:[SELLING PRICE]],3,FALSE)</f>
        <v>No</v>
      </c>
      <c r="J6645" s="16">
        <f ca="1">VLOOKUP(Table3[[#This Row],[PRODUCT ID]],Table1[[PRODUCT]:[SELLING PRICE]],4,FALSE)</f>
        <v>181</v>
      </c>
      <c r="K6645" s="16">
        <f ca="1">VLOOKUP(Table3[[#This Row],[PRODUCT ID]],Table1[[PRODUCT]:[SELLING PRICE]],5,FALSE)</f>
        <v>140.8047599719655</v>
      </c>
      <c r="L6645" s="16">
        <f ca="1">J6645*Table3[[#This Row],[QUANTITY]]</f>
        <v>2534</v>
      </c>
      <c r="M6645" s="16">
        <f ca="1">K6645*Table3[[#This Row],[QUANTITY]]*(1-Table3[[#This Row],[DISCOUNT %]])</f>
        <v>1928.8314811658113</v>
      </c>
      <c r="N6645" s="3">
        <f>DAY(Table3[[#This Row],[DATE]])</f>
        <v>11</v>
      </c>
      <c r="O6645" s="3" t="str">
        <f>TEXT(Table3[[#This Row],[DATE]],"mmm")</f>
        <v>Mar</v>
      </c>
      <c r="P6645" s="3">
        <f>YEAR(Table3[[#This Row],[DATE]])</f>
        <v>2039</v>
      </c>
    </row>
    <row r="6646" spans="1:16" x14ac:dyDescent="0.3">
      <c r="A6646" s="6">
        <v>50841</v>
      </c>
      <c r="B6646" s="7" t="s">
        <v>1403</v>
      </c>
      <c r="C6646" s="9">
        <f t="shared" ca="1" si="206"/>
        <v>4</v>
      </c>
      <c r="D6646" s="9" t="s">
        <v>2115</v>
      </c>
      <c r="E6646" s="9" t="s">
        <v>2118</v>
      </c>
      <c r="F6646" s="10">
        <f t="shared" ca="1" si="207"/>
        <v>1.1327555654517197E-2</v>
      </c>
      <c r="G6646" s="3" t="str">
        <f>VLOOKUP(Table3[[#This Row],[PRODUCT ID]],Table1[[PRODUCT]:[SELLING PRICE]],1,FALSE)</f>
        <v>Product351</v>
      </c>
      <c r="H6646" s="3" t="str">
        <f>VLOOKUP(Table3[[#This Row],[PRODUCT ID]],Table1[[PRODUCT]:[SELLING PRICE]],2,FALSE)</f>
        <v>Category5</v>
      </c>
      <c r="I6646" s="3" t="str">
        <f>VLOOKUP(Table3[[#This Row],[PRODUCT ID]],Table1[[PRODUCT]:[SELLING PRICE]],3,FALSE)</f>
        <v>Ft</v>
      </c>
      <c r="J6646" s="16">
        <f ca="1">VLOOKUP(Table3[[#This Row],[PRODUCT ID]],Table1[[PRODUCT]:[SELLING PRICE]],4,FALSE)</f>
        <v>140</v>
      </c>
      <c r="K6646" s="16">
        <f ca="1">VLOOKUP(Table3[[#This Row],[PRODUCT ID]],Table1[[PRODUCT]:[SELLING PRICE]],5,FALSE)</f>
        <v>272.12961936045332</v>
      </c>
      <c r="L6646" s="16">
        <f ca="1">J6646*Table3[[#This Row],[QUANTITY]]</f>
        <v>560</v>
      </c>
      <c r="M6646" s="16">
        <f ca="1">K6646*Table3[[#This Row],[QUANTITY]]*(1-Table3[[#This Row],[DISCOUNT %]])</f>
        <v>1076.1882238076209</v>
      </c>
      <c r="N6646" s="3">
        <f>DAY(Table3[[#This Row],[DATE]])</f>
        <v>12</v>
      </c>
      <c r="O6646" s="3" t="str">
        <f>TEXT(Table3[[#This Row],[DATE]],"mmm")</f>
        <v>Mar</v>
      </c>
      <c r="P6646" s="3">
        <f>YEAR(Table3[[#This Row],[DATE]])</f>
        <v>2039</v>
      </c>
    </row>
    <row r="6647" spans="1:16" x14ac:dyDescent="0.3">
      <c r="A6647" s="6">
        <v>50842</v>
      </c>
      <c r="B6647" s="7" t="s">
        <v>1404</v>
      </c>
      <c r="C6647" s="9">
        <f t="shared" ca="1" si="206"/>
        <v>9</v>
      </c>
      <c r="D6647" s="9" t="s">
        <v>2115</v>
      </c>
      <c r="E6647" s="9" t="s">
        <v>2116</v>
      </c>
      <c r="F6647" s="10">
        <f t="shared" ca="1" si="207"/>
        <v>1.0195608313882488E-2</v>
      </c>
      <c r="G6647" s="3" t="str">
        <f>VLOOKUP(Table3[[#This Row],[PRODUCT ID]],Table1[[PRODUCT]:[SELLING PRICE]],1,FALSE)</f>
        <v>Product352</v>
      </c>
      <c r="H6647" s="3" t="str">
        <f>VLOOKUP(Table3[[#This Row],[PRODUCT ID]],Table1[[PRODUCT]:[SELLING PRICE]],2,FALSE)</f>
        <v>Category1</v>
      </c>
      <c r="I6647" s="3" t="str">
        <f>VLOOKUP(Table3[[#This Row],[PRODUCT ID]],Table1[[PRODUCT]:[SELLING PRICE]],3,FALSE)</f>
        <v>No</v>
      </c>
      <c r="J6647" s="16">
        <f ca="1">VLOOKUP(Table3[[#This Row],[PRODUCT ID]],Table1[[PRODUCT]:[SELLING PRICE]],4,FALSE)</f>
        <v>157</v>
      </c>
      <c r="K6647" s="16">
        <f ca="1">VLOOKUP(Table3[[#This Row],[PRODUCT ID]],Table1[[PRODUCT]:[SELLING PRICE]],5,FALSE)</f>
        <v>101.76162913027966</v>
      </c>
      <c r="L6647" s="16">
        <f ca="1">J6647*Table3[[#This Row],[QUANTITY]]</f>
        <v>1413</v>
      </c>
      <c r="M6647" s="16">
        <f ca="1">K6647*Table3[[#This Row],[QUANTITY]]*(1-Table3[[#This Row],[DISCOUNT %]])</f>
        <v>906.51696676456277</v>
      </c>
      <c r="N6647" s="3">
        <f>DAY(Table3[[#This Row],[DATE]])</f>
        <v>13</v>
      </c>
      <c r="O6647" s="3" t="str">
        <f>TEXT(Table3[[#This Row],[DATE]],"mmm")</f>
        <v>Mar</v>
      </c>
      <c r="P6647" s="3">
        <f>YEAR(Table3[[#This Row],[DATE]])</f>
        <v>2039</v>
      </c>
    </row>
    <row r="6648" spans="1:16" x14ac:dyDescent="0.3">
      <c r="A6648" s="6">
        <v>50843</v>
      </c>
      <c r="B6648" s="7" t="s">
        <v>1405</v>
      </c>
      <c r="C6648" s="9">
        <f t="shared" ca="1" si="206"/>
        <v>6</v>
      </c>
      <c r="D6648" s="9" t="s">
        <v>2116</v>
      </c>
      <c r="E6648" s="9" t="s">
        <v>2116</v>
      </c>
      <c r="F6648" s="10">
        <f t="shared" ca="1" si="207"/>
        <v>5.2873079283069828E-2</v>
      </c>
      <c r="G6648" s="3" t="str">
        <f>VLOOKUP(Table3[[#This Row],[PRODUCT ID]],Table1[[PRODUCT]:[SELLING PRICE]],1,FALSE)</f>
        <v>Product353</v>
      </c>
      <c r="H6648" s="3" t="str">
        <f>VLOOKUP(Table3[[#This Row],[PRODUCT ID]],Table1[[PRODUCT]:[SELLING PRICE]],2,FALSE)</f>
        <v>Category2</v>
      </c>
      <c r="I6648" s="3" t="str">
        <f>VLOOKUP(Table3[[#This Row],[PRODUCT ID]],Table1[[PRODUCT]:[SELLING PRICE]],3,FALSE)</f>
        <v>Kg</v>
      </c>
      <c r="J6648" s="16">
        <f ca="1">VLOOKUP(Table3[[#This Row],[PRODUCT ID]],Table1[[PRODUCT]:[SELLING PRICE]],4,FALSE)</f>
        <v>97</v>
      </c>
      <c r="K6648" s="16">
        <f ca="1">VLOOKUP(Table3[[#This Row],[PRODUCT ID]],Table1[[PRODUCT]:[SELLING PRICE]],5,FALSE)</f>
        <v>122.76172633824724</v>
      </c>
      <c r="L6648" s="16">
        <f ca="1">J6648*Table3[[#This Row],[QUANTITY]]</f>
        <v>582</v>
      </c>
      <c r="M6648" s="16">
        <f ca="1">K6648*Table3[[#This Row],[QUANTITY]]*(1-Table3[[#This Row],[DISCOUNT %]])</f>
        <v>697.62561509183149</v>
      </c>
      <c r="N6648" s="3">
        <f>DAY(Table3[[#This Row],[DATE]])</f>
        <v>14</v>
      </c>
      <c r="O6648" s="3" t="str">
        <f>TEXT(Table3[[#This Row],[DATE]],"mmm")</f>
        <v>Mar</v>
      </c>
      <c r="P6648" s="3">
        <f>YEAR(Table3[[#This Row],[DATE]])</f>
        <v>2039</v>
      </c>
    </row>
    <row r="6649" spans="1:16" x14ac:dyDescent="0.3">
      <c r="A6649" s="6">
        <v>50844</v>
      </c>
      <c r="B6649" s="7" t="s">
        <v>1406</v>
      </c>
      <c r="C6649" s="9">
        <f t="shared" ca="1" si="206"/>
        <v>9</v>
      </c>
      <c r="D6649" s="9" t="s">
        <v>2116</v>
      </c>
      <c r="E6649" s="9" t="s">
        <v>2116</v>
      </c>
      <c r="F6649" s="10">
        <f t="shared" ca="1" si="207"/>
        <v>4.1703426497641617E-2</v>
      </c>
      <c r="G6649" s="3" t="str">
        <f>VLOOKUP(Table3[[#This Row],[PRODUCT ID]],Table1[[PRODUCT]:[SELLING PRICE]],1,FALSE)</f>
        <v>Product354</v>
      </c>
      <c r="H6649" s="3" t="str">
        <f>VLOOKUP(Table3[[#This Row],[PRODUCT ID]],Table1[[PRODUCT]:[SELLING PRICE]],2,FALSE)</f>
        <v>Category3</v>
      </c>
      <c r="I6649" s="3" t="str">
        <f>VLOOKUP(Table3[[#This Row],[PRODUCT ID]],Table1[[PRODUCT]:[SELLING PRICE]],3,FALSE)</f>
        <v>Kg</v>
      </c>
      <c r="J6649" s="16">
        <f ca="1">VLOOKUP(Table3[[#This Row],[PRODUCT ID]],Table1[[PRODUCT]:[SELLING PRICE]],4,FALSE)</f>
        <v>245</v>
      </c>
      <c r="K6649" s="16">
        <f ca="1">VLOOKUP(Table3[[#This Row],[PRODUCT ID]],Table1[[PRODUCT]:[SELLING PRICE]],5,FALSE)</f>
        <v>291.66051374340799</v>
      </c>
      <c r="L6649" s="16">
        <f ca="1">J6649*Table3[[#This Row],[QUANTITY]]</f>
        <v>2205</v>
      </c>
      <c r="M6649" s="16">
        <f ca="1">K6649*Table3[[#This Row],[QUANTITY]]*(1-Table3[[#This Row],[DISCOUNT %]])</f>
        <v>2515.4754385162087</v>
      </c>
      <c r="N6649" s="3">
        <f>DAY(Table3[[#This Row],[DATE]])</f>
        <v>15</v>
      </c>
      <c r="O6649" s="3" t="str">
        <f>TEXT(Table3[[#This Row],[DATE]],"mmm")</f>
        <v>Mar</v>
      </c>
      <c r="P6649" s="3">
        <f>YEAR(Table3[[#This Row],[DATE]])</f>
        <v>2039</v>
      </c>
    </row>
    <row r="6650" spans="1:16" x14ac:dyDescent="0.3">
      <c r="A6650" s="6">
        <v>50845</v>
      </c>
      <c r="B6650" s="7" t="s">
        <v>1407</v>
      </c>
      <c r="C6650" s="9">
        <f t="shared" ca="1" si="206"/>
        <v>15</v>
      </c>
      <c r="D6650" s="9" t="s">
        <v>2116</v>
      </c>
      <c r="E6650" s="9" t="s">
        <v>2116</v>
      </c>
      <c r="F6650" s="10">
        <f t="shared" ca="1" si="207"/>
        <v>7.8602247863785349E-2</v>
      </c>
      <c r="G6650" s="3" t="str">
        <f>VLOOKUP(Table3[[#This Row],[PRODUCT ID]],Table1[[PRODUCT]:[SELLING PRICE]],1,FALSE)</f>
        <v>Product355</v>
      </c>
      <c r="H6650" s="3" t="str">
        <f>VLOOKUP(Table3[[#This Row],[PRODUCT ID]],Table1[[PRODUCT]:[SELLING PRICE]],2,FALSE)</f>
        <v>Category4</v>
      </c>
      <c r="I6650" s="3" t="str">
        <f>VLOOKUP(Table3[[#This Row],[PRODUCT ID]],Table1[[PRODUCT]:[SELLING PRICE]],3,FALSE)</f>
        <v>Lt</v>
      </c>
      <c r="J6650" s="16">
        <f ca="1">VLOOKUP(Table3[[#This Row],[PRODUCT ID]],Table1[[PRODUCT]:[SELLING PRICE]],4,FALSE)</f>
        <v>160</v>
      </c>
      <c r="K6650" s="16">
        <f ca="1">VLOOKUP(Table3[[#This Row],[PRODUCT ID]],Table1[[PRODUCT]:[SELLING PRICE]],5,FALSE)</f>
        <v>228.58423347966439</v>
      </c>
      <c r="L6650" s="16">
        <f ca="1">J6650*Table3[[#This Row],[QUANTITY]]</f>
        <v>2400</v>
      </c>
      <c r="M6650" s="16">
        <f ca="1">K6650*Table3[[#This Row],[QUANTITY]]*(1-Table3[[#This Row],[DISCOUNT %]])</f>
        <v>3159.2549835291366</v>
      </c>
      <c r="N6650" s="3">
        <f>DAY(Table3[[#This Row],[DATE]])</f>
        <v>16</v>
      </c>
      <c r="O6650" s="3" t="str">
        <f>TEXT(Table3[[#This Row],[DATE]],"mmm")</f>
        <v>Mar</v>
      </c>
      <c r="P6650" s="3">
        <f>YEAR(Table3[[#This Row],[DATE]])</f>
        <v>2039</v>
      </c>
    </row>
    <row r="6651" spans="1:16" x14ac:dyDescent="0.3">
      <c r="A6651" s="6">
        <v>50846</v>
      </c>
      <c r="B6651" s="7" t="s">
        <v>1408</v>
      </c>
      <c r="C6651" s="9">
        <f t="shared" ca="1" si="206"/>
        <v>4</v>
      </c>
      <c r="D6651" s="9" t="s">
        <v>2115</v>
      </c>
      <c r="E6651" s="9" t="s">
        <v>2116</v>
      </c>
      <c r="F6651" s="10">
        <f t="shared" ca="1" si="207"/>
        <v>3.1521606798512306E-2</v>
      </c>
      <c r="G6651" s="3" t="str">
        <f>VLOOKUP(Table3[[#This Row],[PRODUCT ID]],Table1[[PRODUCT]:[SELLING PRICE]],1,FALSE)</f>
        <v>Product356</v>
      </c>
      <c r="H6651" s="3" t="str">
        <f>VLOOKUP(Table3[[#This Row],[PRODUCT ID]],Table1[[PRODUCT]:[SELLING PRICE]],2,FALSE)</f>
        <v>Category5</v>
      </c>
      <c r="I6651" s="3" t="str">
        <f>VLOOKUP(Table3[[#This Row],[PRODUCT ID]],Table1[[PRODUCT]:[SELLING PRICE]],3,FALSE)</f>
        <v>Kg</v>
      </c>
      <c r="J6651" s="16">
        <f ca="1">VLOOKUP(Table3[[#This Row],[PRODUCT ID]],Table1[[PRODUCT]:[SELLING PRICE]],4,FALSE)</f>
        <v>10</v>
      </c>
      <c r="K6651" s="16">
        <f ca="1">VLOOKUP(Table3[[#This Row],[PRODUCT ID]],Table1[[PRODUCT]:[SELLING PRICE]],5,FALSE)</f>
        <v>40.260288131442273</v>
      </c>
      <c r="L6651" s="16">
        <f ca="1">J6651*Table3[[#This Row],[QUANTITY]]</f>
        <v>40</v>
      </c>
      <c r="M6651" s="16">
        <f ca="1">K6651*Table3[[#This Row],[QUANTITY]]*(1-Table3[[#This Row],[DISCOUNT %]])</f>
        <v>155.96487663747254</v>
      </c>
      <c r="N6651" s="3">
        <f>DAY(Table3[[#This Row],[DATE]])</f>
        <v>17</v>
      </c>
      <c r="O6651" s="3" t="str">
        <f>TEXT(Table3[[#This Row],[DATE]],"mmm")</f>
        <v>Mar</v>
      </c>
      <c r="P6651" s="3">
        <f>YEAR(Table3[[#This Row],[DATE]])</f>
        <v>2039</v>
      </c>
    </row>
    <row r="6652" spans="1:16" x14ac:dyDescent="0.3">
      <c r="A6652" s="6">
        <v>50847</v>
      </c>
      <c r="B6652" s="7" t="s">
        <v>1409</v>
      </c>
      <c r="C6652" s="9">
        <f t="shared" ca="1" si="206"/>
        <v>5</v>
      </c>
      <c r="D6652" s="9" t="s">
        <v>2117</v>
      </c>
      <c r="E6652" s="9" t="s">
        <v>2118</v>
      </c>
      <c r="F6652" s="10">
        <f t="shared" ca="1" si="207"/>
        <v>6.5869641712545487E-2</v>
      </c>
      <c r="G6652" s="3" t="str">
        <f>VLOOKUP(Table3[[#This Row],[PRODUCT ID]],Table1[[PRODUCT]:[SELLING PRICE]],1,FALSE)</f>
        <v>Product357</v>
      </c>
      <c r="H6652" s="3" t="str">
        <f>VLOOKUP(Table3[[#This Row],[PRODUCT ID]],Table1[[PRODUCT]:[SELLING PRICE]],2,FALSE)</f>
        <v>Category1</v>
      </c>
      <c r="I6652" s="3" t="str">
        <f>VLOOKUP(Table3[[#This Row],[PRODUCT ID]],Table1[[PRODUCT]:[SELLING PRICE]],3,FALSE)</f>
        <v>Lt</v>
      </c>
      <c r="J6652" s="16">
        <f ca="1">VLOOKUP(Table3[[#This Row],[PRODUCT ID]],Table1[[PRODUCT]:[SELLING PRICE]],4,FALSE)</f>
        <v>215</v>
      </c>
      <c r="K6652" s="16">
        <f ca="1">VLOOKUP(Table3[[#This Row],[PRODUCT ID]],Table1[[PRODUCT]:[SELLING PRICE]],5,FALSE)</f>
        <v>139.2303778858213</v>
      </c>
      <c r="L6652" s="16">
        <f ca="1">J6652*Table3[[#This Row],[QUANTITY]]</f>
        <v>1075</v>
      </c>
      <c r="M6652" s="16">
        <f ca="1">K6652*Table3[[#This Row],[QUANTITY]]*(1-Table3[[#This Row],[DISCOUNT %]])</f>
        <v>650.29661389489968</v>
      </c>
      <c r="N6652" s="3">
        <f>DAY(Table3[[#This Row],[DATE]])</f>
        <v>18</v>
      </c>
      <c r="O6652" s="3" t="str">
        <f>TEXT(Table3[[#This Row],[DATE]],"mmm")</f>
        <v>Mar</v>
      </c>
      <c r="P6652" s="3">
        <f>YEAR(Table3[[#This Row],[DATE]])</f>
        <v>2039</v>
      </c>
    </row>
    <row r="6653" spans="1:16" x14ac:dyDescent="0.3">
      <c r="A6653" s="6">
        <v>50848</v>
      </c>
      <c r="B6653" s="7" t="s">
        <v>1410</v>
      </c>
      <c r="C6653" s="9">
        <f t="shared" ca="1" si="206"/>
        <v>7</v>
      </c>
      <c r="D6653" s="9" t="s">
        <v>2117</v>
      </c>
      <c r="E6653" s="9" t="s">
        <v>2118</v>
      </c>
      <c r="F6653" s="10">
        <f t="shared" ca="1" si="207"/>
        <v>4.027141209262667E-2</v>
      </c>
      <c r="G6653" s="3" t="str">
        <f>VLOOKUP(Table3[[#This Row],[PRODUCT ID]],Table1[[PRODUCT]:[SELLING PRICE]],1,FALSE)</f>
        <v>Product358</v>
      </c>
      <c r="H6653" s="3" t="str">
        <f>VLOOKUP(Table3[[#This Row],[PRODUCT ID]],Table1[[PRODUCT]:[SELLING PRICE]],2,FALSE)</f>
        <v>Category2</v>
      </c>
      <c r="I6653" s="3" t="str">
        <f>VLOOKUP(Table3[[#This Row],[PRODUCT ID]],Table1[[PRODUCT]:[SELLING PRICE]],3,FALSE)</f>
        <v>Ft</v>
      </c>
      <c r="J6653" s="16">
        <f ca="1">VLOOKUP(Table3[[#This Row],[PRODUCT ID]],Table1[[PRODUCT]:[SELLING PRICE]],4,FALSE)</f>
        <v>177</v>
      </c>
      <c r="K6653" s="16">
        <f ca="1">VLOOKUP(Table3[[#This Row],[PRODUCT ID]],Table1[[PRODUCT]:[SELLING PRICE]],5,FALSE)</f>
        <v>104.0308706259853</v>
      </c>
      <c r="L6653" s="16">
        <f ca="1">J6653*Table3[[#This Row],[QUANTITY]]</f>
        <v>1239</v>
      </c>
      <c r="M6653" s="16">
        <f ca="1">K6653*Table3[[#This Row],[QUANTITY]]*(1-Table3[[#This Row],[DISCOUNT %]])</f>
        <v>698.88980395256067</v>
      </c>
      <c r="N6653" s="3">
        <f>DAY(Table3[[#This Row],[DATE]])</f>
        <v>19</v>
      </c>
      <c r="O6653" s="3" t="str">
        <f>TEXT(Table3[[#This Row],[DATE]],"mmm")</f>
        <v>Mar</v>
      </c>
      <c r="P6653" s="3">
        <f>YEAR(Table3[[#This Row],[DATE]])</f>
        <v>2039</v>
      </c>
    </row>
    <row r="6654" spans="1:16" x14ac:dyDescent="0.3">
      <c r="A6654" s="6">
        <v>50849</v>
      </c>
      <c r="B6654" s="7" t="s">
        <v>1411</v>
      </c>
      <c r="C6654" s="9">
        <f t="shared" ca="1" si="206"/>
        <v>15</v>
      </c>
      <c r="D6654" s="9" t="s">
        <v>2116</v>
      </c>
      <c r="E6654" s="9" t="s">
        <v>2116</v>
      </c>
      <c r="F6654" s="10">
        <f t="shared" ca="1" si="207"/>
        <v>5.3892204027142523E-2</v>
      </c>
      <c r="G6654" s="3" t="str">
        <f>VLOOKUP(Table3[[#This Row],[PRODUCT ID]],Table1[[PRODUCT]:[SELLING PRICE]],1,FALSE)</f>
        <v>Product359</v>
      </c>
      <c r="H6654" s="3" t="str">
        <f>VLOOKUP(Table3[[#This Row],[PRODUCT ID]],Table1[[PRODUCT]:[SELLING PRICE]],2,FALSE)</f>
        <v>Category3</v>
      </c>
      <c r="I6654" s="3" t="str">
        <f>VLOOKUP(Table3[[#This Row],[PRODUCT ID]],Table1[[PRODUCT]:[SELLING PRICE]],3,FALSE)</f>
        <v>Kg</v>
      </c>
      <c r="J6654" s="16">
        <f ca="1">VLOOKUP(Table3[[#This Row],[PRODUCT ID]],Table1[[PRODUCT]:[SELLING PRICE]],4,FALSE)</f>
        <v>22</v>
      </c>
      <c r="K6654" s="16">
        <f ca="1">VLOOKUP(Table3[[#This Row],[PRODUCT ID]],Table1[[PRODUCT]:[SELLING PRICE]],5,FALSE)</f>
        <v>182.07241916443829</v>
      </c>
      <c r="L6654" s="16">
        <f ca="1">J6654*Table3[[#This Row],[QUANTITY]]</f>
        <v>330</v>
      </c>
      <c r="M6654" s="16">
        <f ca="1">K6654*Table3[[#This Row],[QUANTITY]]*(1-Table3[[#This Row],[DISCOUNT %]])</f>
        <v>2583.9020280466943</v>
      </c>
      <c r="N6654" s="3">
        <f>DAY(Table3[[#This Row],[DATE]])</f>
        <v>20</v>
      </c>
      <c r="O6654" s="3" t="str">
        <f>TEXT(Table3[[#This Row],[DATE]],"mmm")</f>
        <v>Mar</v>
      </c>
      <c r="P6654" s="3">
        <f>YEAR(Table3[[#This Row],[DATE]])</f>
        <v>2039</v>
      </c>
    </row>
    <row r="6655" spans="1:16" x14ac:dyDescent="0.3">
      <c r="A6655" s="6">
        <v>50850</v>
      </c>
      <c r="B6655" s="7" t="s">
        <v>1412</v>
      </c>
      <c r="C6655" s="9">
        <f t="shared" ca="1" si="206"/>
        <v>11</v>
      </c>
      <c r="D6655" s="9" t="s">
        <v>2116</v>
      </c>
      <c r="E6655" s="9" t="s">
        <v>2116</v>
      </c>
      <c r="F6655" s="10">
        <f t="shared" ca="1" si="207"/>
        <v>5.7491910718293883E-2</v>
      </c>
      <c r="G6655" s="3" t="str">
        <f>VLOOKUP(Table3[[#This Row],[PRODUCT ID]],Table1[[PRODUCT]:[SELLING PRICE]],1,FALSE)</f>
        <v>Product360</v>
      </c>
      <c r="H6655" s="3" t="str">
        <f>VLOOKUP(Table3[[#This Row],[PRODUCT ID]],Table1[[PRODUCT]:[SELLING PRICE]],2,FALSE)</f>
        <v>Category4</v>
      </c>
      <c r="I6655" s="3" t="str">
        <f>VLOOKUP(Table3[[#This Row],[PRODUCT ID]],Table1[[PRODUCT]:[SELLING PRICE]],3,FALSE)</f>
        <v>No</v>
      </c>
      <c r="J6655" s="16">
        <f ca="1">VLOOKUP(Table3[[#This Row],[PRODUCT ID]],Table1[[PRODUCT]:[SELLING PRICE]],4,FALSE)</f>
        <v>21</v>
      </c>
      <c r="K6655" s="16">
        <f ca="1">VLOOKUP(Table3[[#This Row],[PRODUCT ID]],Table1[[PRODUCT]:[SELLING PRICE]],5,FALSE)</f>
        <v>81.635498225282873</v>
      </c>
      <c r="L6655" s="16">
        <f ca="1">J6655*Table3[[#This Row],[QUANTITY]]</f>
        <v>231</v>
      </c>
      <c r="M6655" s="16">
        <f ca="1">K6655*Table3[[#This Row],[QUANTITY]]*(1-Table3[[#This Row],[DISCOUNT %]])</f>
        <v>846.36329194858627</v>
      </c>
      <c r="N6655" s="3">
        <f>DAY(Table3[[#This Row],[DATE]])</f>
        <v>21</v>
      </c>
      <c r="O6655" s="3" t="str">
        <f>TEXT(Table3[[#This Row],[DATE]],"mmm")</f>
        <v>Mar</v>
      </c>
      <c r="P6655" s="3">
        <f>YEAR(Table3[[#This Row],[DATE]])</f>
        <v>2039</v>
      </c>
    </row>
    <row r="6656" spans="1:16" x14ac:dyDescent="0.3">
      <c r="A6656" s="6">
        <v>50851</v>
      </c>
      <c r="B6656" s="7" t="s">
        <v>1413</v>
      </c>
      <c r="C6656" s="9">
        <f t="shared" ca="1" si="206"/>
        <v>13</v>
      </c>
      <c r="D6656" s="9" t="s">
        <v>2116</v>
      </c>
      <c r="E6656" s="9" t="s">
        <v>2116</v>
      </c>
      <c r="F6656" s="10">
        <f t="shared" ca="1" si="207"/>
        <v>8.9153794974724185E-2</v>
      </c>
      <c r="G6656" s="3" t="str">
        <f>VLOOKUP(Table3[[#This Row],[PRODUCT ID]],Table1[[PRODUCT]:[SELLING PRICE]],1,FALSE)</f>
        <v>Product361</v>
      </c>
      <c r="H6656" s="3" t="str">
        <f>VLOOKUP(Table3[[#This Row],[PRODUCT ID]],Table1[[PRODUCT]:[SELLING PRICE]],2,FALSE)</f>
        <v>Category1</v>
      </c>
      <c r="I6656" s="3" t="str">
        <f>VLOOKUP(Table3[[#This Row],[PRODUCT ID]],Table1[[PRODUCT]:[SELLING PRICE]],3,FALSE)</f>
        <v>No</v>
      </c>
      <c r="J6656" s="16">
        <f ca="1">VLOOKUP(Table3[[#This Row],[PRODUCT ID]],Table1[[PRODUCT]:[SELLING PRICE]],4,FALSE)</f>
        <v>51</v>
      </c>
      <c r="K6656" s="16">
        <f ca="1">VLOOKUP(Table3[[#This Row],[PRODUCT ID]],Table1[[PRODUCT]:[SELLING PRICE]],5,FALSE)</f>
        <v>168.89083757646108</v>
      </c>
      <c r="L6656" s="16">
        <f ca="1">J6656*Table3[[#This Row],[QUANTITY]]</f>
        <v>663</v>
      </c>
      <c r="M6656" s="16">
        <f ca="1">K6656*Table3[[#This Row],[QUANTITY]]*(1-Table3[[#This Row],[DISCOUNT %]])</f>
        <v>1999.8365201107779</v>
      </c>
      <c r="N6656" s="3">
        <f>DAY(Table3[[#This Row],[DATE]])</f>
        <v>22</v>
      </c>
      <c r="O6656" s="3" t="str">
        <f>TEXT(Table3[[#This Row],[DATE]],"mmm")</f>
        <v>Mar</v>
      </c>
      <c r="P6656" s="3">
        <f>YEAR(Table3[[#This Row],[DATE]])</f>
        <v>2039</v>
      </c>
    </row>
    <row r="6657" spans="1:16" x14ac:dyDescent="0.3">
      <c r="A6657" s="6">
        <v>50852</v>
      </c>
      <c r="B6657" s="7" t="s">
        <v>1414</v>
      </c>
      <c r="C6657" s="9">
        <f t="shared" ca="1" si="206"/>
        <v>1</v>
      </c>
      <c r="D6657" s="9" t="s">
        <v>2116</v>
      </c>
      <c r="E6657" s="9" t="s">
        <v>2116</v>
      </c>
      <c r="F6657" s="10">
        <f t="shared" ca="1" si="207"/>
        <v>5.7067386872984632E-3</v>
      </c>
      <c r="G6657" s="3" t="str">
        <f>VLOOKUP(Table3[[#This Row],[PRODUCT ID]],Table1[[PRODUCT]:[SELLING PRICE]],1,FALSE)</f>
        <v>Product362</v>
      </c>
      <c r="H6657" s="3" t="str">
        <f>VLOOKUP(Table3[[#This Row],[PRODUCT ID]],Table1[[PRODUCT]:[SELLING PRICE]],2,FALSE)</f>
        <v>Category2</v>
      </c>
      <c r="I6657" s="3" t="str">
        <f>VLOOKUP(Table3[[#This Row],[PRODUCT ID]],Table1[[PRODUCT]:[SELLING PRICE]],3,FALSE)</f>
        <v>Ft</v>
      </c>
      <c r="J6657" s="16">
        <f ca="1">VLOOKUP(Table3[[#This Row],[PRODUCT ID]],Table1[[PRODUCT]:[SELLING PRICE]],4,FALSE)</f>
        <v>149</v>
      </c>
      <c r="K6657" s="16">
        <f ca="1">VLOOKUP(Table3[[#This Row],[PRODUCT ID]],Table1[[PRODUCT]:[SELLING PRICE]],5,FALSE)</f>
        <v>210.07826427228366</v>
      </c>
      <c r="L6657" s="16">
        <f ca="1">J6657*Table3[[#This Row],[QUANTITY]]</f>
        <v>149</v>
      </c>
      <c r="M6657" s="16">
        <f ca="1">K6657*Table3[[#This Row],[QUANTITY]]*(1-Table3[[#This Row],[DISCOUNT %]])</f>
        <v>208.87940251420051</v>
      </c>
      <c r="N6657" s="3">
        <f>DAY(Table3[[#This Row],[DATE]])</f>
        <v>23</v>
      </c>
      <c r="O6657" s="3" t="str">
        <f>TEXT(Table3[[#This Row],[DATE]],"mmm")</f>
        <v>Mar</v>
      </c>
      <c r="P6657" s="3">
        <f>YEAR(Table3[[#This Row],[DATE]])</f>
        <v>2039</v>
      </c>
    </row>
    <row r="6658" spans="1:16" x14ac:dyDescent="0.3">
      <c r="A6658" s="6">
        <v>50853</v>
      </c>
      <c r="B6658" s="7" t="s">
        <v>1415</v>
      </c>
      <c r="C6658" s="9">
        <f t="shared" ca="1" si="206"/>
        <v>13</v>
      </c>
      <c r="D6658" s="9" t="s">
        <v>2115</v>
      </c>
      <c r="E6658" s="9" t="s">
        <v>2118</v>
      </c>
      <c r="F6658" s="10">
        <f t="shared" ca="1" si="207"/>
        <v>5.24688428378461E-2</v>
      </c>
      <c r="G6658" s="3" t="str">
        <f>VLOOKUP(Table3[[#This Row],[PRODUCT ID]],Table1[[PRODUCT]:[SELLING PRICE]],1,FALSE)</f>
        <v>Product363</v>
      </c>
      <c r="H6658" s="3" t="str">
        <f>VLOOKUP(Table3[[#This Row],[PRODUCT ID]],Table1[[PRODUCT]:[SELLING PRICE]],2,FALSE)</f>
        <v>Category3</v>
      </c>
      <c r="I6658" s="3" t="str">
        <f>VLOOKUP(Table3[[#This Row],[PRODUCT ID]],Table1[[PRODUCT]:[SELLING PRICE]],3,FALSE)</f>
        <v>No</v>
      </c>
      <c r="J6658" s="16">
        <f ca="1">VLOOKUP(Table3[[#This Row],[PRODUCT ID]],Table1[[PRODUCT]:[SELLING PRICE]],4,FALSE)</f>
        <v>245</v>
      </c>
      <c r="K6658" s="16">
        <f ca="1">VLOOKUP(Table3[[#This Row],[PRODUCT ID]],Table1[[PRODUCT]:[SELLING PRICE]],5,FALSE)</f>
        <v>195.96859892077697</v>
      </c>
      <c r="L6658" s="16">
        <f ca="1">J6658*Table3[[#This Row],[QUANTITY]]</f>
        <v>3185</v>
      </c>
      <c r="M6658" s="16">
        <f ca="1">K6658*Table3[[#This Row],[QUANTITY]]*(1-Table3[[#This Row],[DISCOUNT %]])</f>
        <v>2413.9225929370477</v>
      </c>
      <c r="N6658" s="3">
        <f>DAY(Table3[[#This Row],[DATE]])</f>
        <v>24</v>
      </c>
      <c r="O6658" s="3" t="str">
        <f>TEXT(Table3[[#This Row],[DATE]],"mmm")</f>
        <v>Mar</v>
      </c>
      <c r="P6658" s="3">
        <f>YEAR(Table3[[#This Row],[DATE]])</f>
        <v>2039</v>
      </c>
    </row>
    <row r="6659" spans="1:16" x14ac:dyDescent="0.3">
      <c r="A6659" s="6">
        <v>50854</v>
      </c>
      <c r="B6659" s="7" t="s">
        <v>1416</v>
      </c>
      <c r="C6659" s="9">
        <f t="shared" ref="C6659:C6722" ca="1" si="208">RANDBETWEEN(1,15)</f>
        <v>9</v>
      </c>
      <c r="D6659" s="9" t="s">
        <v>2116</v>
      </c>
      <c r="E6659" s="9" t="s">
        <v>2116</v>
      </c>
      <c r="F6659" s="10">
        <f t="shared" ref="F6659:F6722" ca="1" si="209">RAND()*(0.1)</f>
        <v>5.5944719118870646E-2</v>
      </c>
      <c r="G6659" s="3" t="str">
        <f>VLOOKUP(Table3[[#This Row],[PRODUCT ID]],Table1[[PRODUCT]:[SELLING PRICE]],1,FALSE)</f>
        <v>Product364</v>
      </c>
      <c r="H6659" s="3" t="str">
        <f>VLOOKUP(Table3[[#This Row],[PRODUCT ID]],Table1[[PRODUCT]:[SELLING PRICE]],2,FALSE)</f>
        <v>Category4</v>
      </c>
      <c r="I6659" s="3" t="str">
        <f>VLOOKUP(Table3[[#This Row],[PRODUCT ID]],Table1[[PRODUCT]:[SELLING PRICE]],3,FALSE)</f>
        <v>Kg</v>
      </c>
      <c r="J6659" s="16">
        <f ca="1">VLOOKUP(Table3[[#This Row],[PRODUCT ID]],Table1[[PRODUCT]:[SELLING PRICE]],4,FALSE)</f>
        <v>55</v>
      </c>
      <c r="K6659" s="16">
        <f ca="1">VLOOKUP(Table3[[#This Row],[PRODUCT ID]],Table1[[PRODUCT]:[SELLING PRICE]],5,FALSE)</f>
        <v>179.57529151684469</v>
      </c>
      <c r="L6659" s="16">
        <f ca="1">J6659*Table3[[#This Row],[QUANTITY]]</f>
        <v>495</v>
      </c>
      <c r="M6659" s="16">
        <f ca="1">K6659*Table3[[#This Row],[QUANTITY]]*(1-Table3[[#This Row],[DISCOUNT %]])</f>
        <v>1525.7610204502093</v>
      </c>
      <c r="N6659" s="3">
        <f>DAY(Table3[[#This Row],[DATE]])</f>
        <v>25</v>
      </c>
      <c r="O6659" s="3" t="str">
        <f>TEXT(Table3[[#This Row],[DATE]],"mmm")</f>
        <v>Mar</v>
      </c>
      <c r="P6659" s="3">
        <f>YEAR(Table3[[#This Row],[DATE]])</f>
        <v>2039</v>
      </c>
    </row>
    <row r="6660" spans="1:16" x14ac:dyDescent="0.3">
      <c r="A6660" s="6">
        <v>50855</v>
      </c>
      <c r="B6660" s="7" t="s">
        <v>1417</v>
      </c>
      <c r="C6660" s="9">
        <f t="shared" ca="1" si="208"/>
        <v>13</v>
      </c>
      <c r="D6660" s="9" t="s">
        <v>2117</v>
      </c>
      <c r="E6660" s="9" t="s">
        <v>2116</v>
      </c>
      <c r="F6660" s="10">
        <f t="shared" ca="1" si="209"/>
        <v>2.867493793824806E-2</v>
      </c>
      <c r="G6660" s="3" t="str">
        <f>VLOOKUP(Table3[[#This Row],[PRODUCT ID]],Table1[[PRODUCT]:[SELLING PRICE]],1,FALSE)</f>
        <v>Product365</v>
      </c>
      <c r="H6660" s="3" t="str">
        <f>VLOOKUP(Table3[[#This Row],[PRODUCT ID]],Table1[[PRODUCT]:[SELLING PRICE]],2,FALSE)</f>
        <v>Category5</v>
      </c>
      <c r="I6660" s="3" t="str">
        <f>VLOOKUP(Table3[[#This Row],[PRODUCT ID]],Table1[[PRODUCT]:[SELLING PRICE]],3,FALSE)</f>
        <v>Kg</v>
      </c>
      <c r="J6660" s="16">
        <f ca="1">VLOOKUP(Table3[[#This Row],[PRODUCT ID]],Table1[[PRODUCT]:[SELLING PRICE]],4,FALSE)</f>
        <v>153</v>
      </c>
      <c r="K6660" s="16">
        <f ca="1">VLOOKUP(Table3[[#This Row],[PRODUCT ID]],Table1[[PRODUCT]:[SELLING PRICE]],5,FALSE)</f>
        <v>217.13015617034475</v>
      </c>
      <c r="L6660" s="16">
        <f ca="1">J6660*Table3[[#This Row],[QUANTITY]]</f>
        <v>1989</v>
      </c>
      <c r="M6660" s="16">
        <f ca="1">K6660*Table3[[#This Row],[QUANTITY]]*(1-Table3[[#This Row],[DISCOUNT %]])</f>
        <v>2741.7515114292942</v>
      </c>
      <c r="N6660" s="3">
        <f>DAY(Table3[[#This Row],[DATE]])</f>
        <v>26</v>
      </c>
      <c r="O6660" s="3" t="str">
        <f>TEXT(Table3[[#This Row],[DATE]],"mmm")</f>
        <v>Mar</v>
      </c>
      <c r="P6660" s="3">
        <f>YEAR(Table3[[#This Row],[DATE]])</f>
        <v>2039</v>
      </c>
    </row>
    <row r="6661" spans="1:16" x14ac:dyDescent="0.3">
      <c r="A6661" s="6">
        <v>50856</v>
      </c>
      <c r="B6661" s="7" t="s">
        <v>1418</v>
      </c>
      <c r="C6661" s="9">
        <f t="shared" ca="1" si="208"/>
        <v>13</v>
      </c>
      <c r="D6661" s="9" t="s">
        <v>2115</v>
      </c>
      <c r="E6661" s="9" t="s">
        <v>2116</v>
      </c>
      <c r="F6661" s="10">
        <f t="shared" ca="1" si="209"/>
        <v>5.1686412561312844E-2</v>
      </c>
      <c r="G6661" s="3" t="str">
        <f>VLOOKUP(Table3[[#This Row],[PRODUCT ID]],Table1[[PRODUCT]:[SELLING PRICE]],1,FALSE)</f>
        <v>Product366</v>
      </c>
      <c r="H6661" s="3" t="str">
        <f>VLOOKUP(Table3[[#This Row],[PRODUCT ID]],Table1[[PRODUCT]:[SELLING PRICE]],2,FALSE)</f>
        <v>Category1</v>
      </c>
      <c r="I6661" s="3" t="str">
        <f>VLOOKUP(Table3[[#This Row],[PRODUCT ID]],Table1[[PRODUCT]:[SELLING PRICE]],3,FALSE)</f>
        <v>Lt</v>
      </c>
      <c r="J6661" s="16">
        <f ca="1">VLOOKUP(Table3[[#This Row],[PRODUCT ID]],Table1[[PRODUCT]:[SELLING PRICE]],4,FALSE)</f>
        <v>32</v>
      </c>
      <c r="K6661" s="16">
        <f ca="1">VLOOKUP(Table3[[#This Row],[PRODUCT ID]],Table1[[PRODUCT]:[SELLING PRICE]],5,FALSE)</f>
        <v>228.17067359153131</v>
      </c>
      <c r="L6661" s="16">
        <f ca="1">J6661*Table3[[#This Row],[QUANTITY]]</f>
        <v>416</v>
      </c>
      <c r="M6661" s="16">
        <f ca="1">K6661*Table3[[#This Row],[QUANTITY]]*(1-Table3[[#This Row],[DISCOUNT %]])</f>
        <v>2812.9055502845281</v>
      </c>
      <c r="N6661" s="3">
        <f>DAY(Table3[[#This Row],[DATE]])</f>
        <v>27</v>
      </c>
      <c r="O6661" s="3" t="str">
        <f>TEXT(Table3[[#This Row],[DATE]],"mmm")</f>
        <v>Mar</v>
      </c>
      <c r="P6661" s="3">
        <f>YEAR(Table3[[#This Row],[DATE]])</f>
        <v>2039</v>
      </c>
    </row>
    <row r="6662" spans="1:16" x14ac:dyDescent="0.3">
      <c r="A6662" s="6">
        <v>50857</v>
      </c>
      <c r="B6662" s="7" t="s">
        <v>1419</v>
      </c>
      <c r="C6662" s="9">
        <f t="shared" ca="1" si="208"/>
        <v>6</v>
      </c>
      <c r="D6662" s="9" t="s">
        <v>2115</v>
      </c>
      <c r="E6662" s="9" t="s">
        <v>2116</v>
      </c>
      <c r="F6662" s="10">
        <f t="shared" ca="1" si="209"/>
        <v>6.4290123972939303E-2</v>
      </c>
      <c r="G6662" s="3" t="str">
        <f>VLOOKUP(Table3[[#This Row],[PRODUCT ID]],Table1[[PRODUCT]:[SELLING PRICE]],1,FALSE)</f>
        <v>Product367</v>
      </c>
      <c r="H6662" s="3" t="str">
        <f>VLOOKUP(Table3[[#This Row],[PRODUCT ID]],Table1[[PRODUCT]:[SELLING PRICE]],2,FALSE)</f>
        <v>Category2</v>
      </c>
      <c r="I6662" s="3" t="str">
        <f>VLOOKUP(Table3[[#This Row],[PRODUCT ID]],Table1[[PRODUCT]:[SELLING PRICE]],3,FALSE)</f>
        <v>Kg</v>
      </c>
      <c r="J6662" s="16">
        <f ca="1">VLOOKUP(Table3[[#This Row],[PRODUCT ID]],Table1[[PRODUCT]:[SELLING PRICE]],4,FALSE)</f>
        <v>88</v>
      </c>
      <c r="K6662" s="16">
        <f ca="1">VLOOKUP(Table3[[#This Row],[PRODUCT ID]],Table1[[PRODUCT]:[SELLING PRICE]],5,FALSE)</f>
        <v>293.21698658891228</v>
      </c>
      <c r="L6662" s="16">
        <f ca="1">J6662*Table3[[#This Row],[QUANTITY]]</f>
        <v>528</v>
      </c>
      <c r="M6662" s="16">
        <f ca="1">K6662*Table3[[#This Row],[QUANTITY]]*(1-Table3[[#This Row],[DISCOUNT %]])</f>
        <v>1646.1961810208365</v>
      </c>
      <c r="N6662" s="3">
        <f>DAY(Table3[[#This Row],[DATE]])</f>
        <v>28</v>
      </c>
      <c r="O6662" s="3" t="str">
        <f>TEXT(Table3[[#This Row],[DATE]],"mmm")</f>
        <v>Mar</v>
      </c>
      <c r="P6662" s="3">
        <f>YEAR(Table3[[#This Row],[DATE]])</f>
        <v>2039</v>
      </c>
    </row>
    <row r="6663" spans="1:16" x14ac:dyDescent="0.3">
      <c r="A6663" s="6">
        <v>50858</v>
      </c>
      <c r="B6663" s="7" t="s">
        <v>1420</v>
      </c>
      <c r="C6663" s="9">
        <f t="shared" ca="1" si="208"/>
        <v>6</v>
      </c>
      <c r="D6663" s="9" t="s">
        <v>2115</v>
      </c>
      <c r="E6663" s="9" t="s">
        <v>2116</v>
      </c>
      <c r="F6663" s="10">
        <f t="shared" ca="1" si="209"/>
        <v>8.3637650104256001E-2</v>
      </c>
      <c r="G6663" s="3" t="str">
        <f>VLOOKUP(Table3[[#This Row],[PRODUCT ID]],Table1[[PRODUCT]:[SELLING PRICE]],1,FALSE)</f>
        <v>Product368</v>
      </c>
      <c r="H6663" s="3" t="str">
        <f>VLOOKUP(Table3[[#This Row],[PRODUCT ID]],Table1[[PRODUCT]:[SELLING PRICE]],2,FALSE)</f>
        <v>Category3</v>
      </c>
      <c r="I6663" s="3" t="str">
        <f>VLOOKUP(Table3[[#This Row],[PRODUCT ID]],Table1[[PRODUCT]:[SELLING PRICE]],3,FALSE)</f>
        <v>Lt</v>
      </c>
      <c r="J6663" s="16">
        <f ca="1">VLOOKUP(Table3[[#This Row],[PRODUCT ID]],Table1[[PRODUCT]:[SELLING PRICE]],4,FALSE)</f>
        <v>166</v>
      </c>
      <c r="K6663" s="16">
        <f ca="1">VLOOKUP(Table3[[#This Row],[PRODUCT ID]],Table1[[PRODUCT]:[SELLING PRICE]],5,FALSE)</f>
        <v>287.7395159425289</v>
      </c>
      <c r="L6663" s="16">
        <f ca="1">J6663*Table3[[#This Row],[QUANTITY]]</f>
        <v>996</v>
      </c>
      <c r="M6663" s="16">
        <f ca="1">K6663*Table3[[#This Row],[QUANTITY]]*(1-Table3[[#This Row],[DISCOUNT %]])</f>
        <v>1582.0419539217582</v>
      </c>
      <c r="N6663" s="3">
        <f>DAY(Table3[[#This Row],[DATE]])</f>
        <v>29</v>
      </c>
      <c r="O6663" s="3" t="str">
        <f>TEXT(Table3[[#This Row],[DATE]],"mmm")</f>
        <v>Mar</v>
      </c>
      <c r="P6663" s="3">
        <f>YEAR(Table3[[#This Row],[DATE]])</f>
        <v>2039</v>
      </c>
    </row>
    <row r="6664" spans="1:16" x14ac:dyDescent="0.3">
      <c r="A6664" s="6">
        <v>50859</v>
      </c>
      <c r="B6664" s="7" t="s">
        <v>1421</v>
      </c>
      <c r="C6664" s="9">
        <f t="shared" ca="1" si="208"/>
        <v>13</v>
      </c>
      <c r="D6664" s="9" t="s">
        <v>2116</v>
      </c>
      <c r="E6664" s="9" t="s">
        <v>2118</v>
      </c>
      <c r="F6664" s="10">
        <f t="shared" ca="1" si="209"/>
        <v>6.2142266362844034E-3</v>
      </c>
      <c r="G6664" s="3" t="str">
        <f>VLOOKUP(Table3[[#This Row],[PRODUCT ID]],Table1[[PRODUCT]:[SELLING PRICE]],1,FALSE)</f>
        <v>Product369</v>
      </c>
      <c r="H6664" s="3" t="str">
        <f>VLOOKUP(Table3[[#This Row],[PRODUCT ID]],Table1[[PRODUCT]:[SELLING PRICE]],2,FALSE)</f>
        <v>Category4</v>
      </c>
      <c r="I6664" s="3" t="str">
        <f>VLOOKUP(Table3[[#This Row],[PRODUCT ID]],Table1[[PRODUCT]:[SELLING PRICE]],3,FALSE)</f>
        <v>Ft</v>
      </c>
      <c r="J6664" s="16">
        <f ca="1">VLOOKUP(Table3[[#This Row],[PRODUCT ID]],Table1[[PRODUCT]:[SELLING PRICE]],4,FALSE)</f>
        <v>113</v>
      </c>
      <c r="K6664" s="16">
        <f ca="1">VLOOKUP(Table3[[#This Row],[PRODUCT ID]],Table1[[PRODUCT]:[SELLING PRICE]],5,FALSE)</f>
        <v>260.57972801892981</v>
      </c>
      <c r="L6664" s="16">
        <f ca="1">J6664*Table3[[#This Row],[QUANTITY]]</f>
        <v>1469</v>
      </c>
      <c r="M6664" s="16">
        <f ca="1">K6664*Table3[[#This Row],[QUANTITY]]*(1-Table3[[#This Row],[DISCOUNT %]])</f>
        <v>3366.4855449185852</v>
      </c>
      <c r="N6664" s="3">
        <f>DAY(Table3[[#This Row],[DATE]])</f>
        <v>30</v>
      </c>
      <c r="O6664" s="3" t="str">
        <f>TEXT(Table3[[#This Row],[DATE]],"mmm")</f>
        <v>Mar</v>
      </c>
      <c r="P6664" s="3">
        <f>YEAR(Table3[[#This Row],[DATE]])</f>
        <v>2039</v>
      </c>
    </row>
    <row r="6665" spans="1:16" x14ac:dyDescent="0.3">
      <c r="A6665" s="6">
        <v>50860</v>
      </c>
      <c r="B6665" s="7" t="s">
        <v>1422</v>
      </c>
      <c r="C6665" s="9">
        <f t="shared" ca="1" si="208"/>
        <v>13</v>
      </c>
      <c r="D6665" s="9" t="s">
        <v>2116</v>
      </c>
      <c r="E6665" s="9" t="s">
        <v>2118</v>
      </c>
      <c r="F6665" s="10">
        <f t="shared" ca="1" si="209"/>
        <v>7.6658129638058015E-2</v>
      </c>
      <c r="G6665" s="3" t="str">
        <f>VLOOKUP(Table3[[#This Row],[PRODUCT ID]],Table1[[PRODUCT]:[SELLING PRICE]],1,FALSE)</f>
        <v>Product370</v>
      </c>
      <c r="H6665" s="3" t="str">
        <f>VLOOKUP(Table3[[#This Row],[PRODUCT ID]],Table1[[PRODUCT]:[SELLING PRICE]],2,FALSE)</f>
        <v>Category5</v>
      </c>
      <c r="I6665" s="3" t="str">
        <f>VLOOKUP(Table3[[#This Row],[PRODUCT ID]],Table1[[PRODUCT]:[SELLING PRICE]],3,FALSE)</f>
        <v>Kg</v>
      </c>
      <c r="J6665" s="16">
        <f ca="1">VLOOKUP(Table3[[#This Row],[PRODUCT ID]],Table1[[PRODUCT]:[SELLING PRICE]],4,FALSE)</f>
        <v>158</v>
      </c>
      <c r="K6665" s="16">
        <f ca="1">VLOOKUP(Table3[[#This Row],[PRODUCT ID]],Table1[[PRODUCT]:[SELLING PRICE]],5,FALSE)</f>
        <v>309.34075910013809</v>
      </c>
      <c r="L6665" s="16">
        <f ca="1">J6665*Table3[[#This Row],[QUANTITY]]</f>
        <v>2054</v>
      </c>
      <c r="M6665" s="16">
        <f ca="1">K6665*Table3[[#This Row],[QUANTITY]]*(1-Table3[[#This Row],[DISCOUNT %]])</f>
        <v>3713.1545761271577</v>
      </c>
      <c r="N6665" s="3">
        <f>DAY(Table3[[#This Row],[DATE]])</f>
        <v>31</v>
      </c>
      <c r="O6665" s="3" t="str">
        <f>TEXT(Table3[[#This Row],[DATE]],"mmm")</f>
        <v>Mar</v>
      </c>
      <c r="P6665" s="3">
        <f>YEAR(Table3[[#This Row],[DATE]])</f>
        <v>2039</v>
      </c>
    </row>
    <row r="6666" spans="1:16" x14ac:dyDescent="0.3">
      <c r="A6666" s="6">
        <v>50861</v>
      </c>
      <c r="B6666" s="7" t="s">
        <v>1423</v>
      </c>
      <c r="C6666" s="9">
        <f t="shared" ca="1" si="208"/>
        <v>13</v>
      </c>
      <c r="D6666" s="9" t="s">
        <v>2116</v>
      </c>
      <c r="E6666" s="9" t="s">
        <v>2116</v>
      </c>
      <c r="F6666" s="10">
        <f t="shared" ca="1" si="209"/>
        <v>9.9338246503825584E-2</v>
      </c>
      <c r="G6666" s="3" t="str">
        <f>VLOOKUP(Table3[[#This Row],[PRODUCT ID]],Table1[[PRODUCT]:[SELLING PRICE]],1,FALSE)</f>
        <v>Product371</v>
      </c>
      <c r="H6666" s="3" t="str">
        <f>VLOOKUP(Table3[[#This Row],[PRODUCT ID]],Table1[[PRODUCT]:[SELLING PRICE]],2,FALSE)</f>
        <v>Category1</v>
      </c>
      <c r="I6666" s="3" t="str">
        <f>VLOOKUP(Table3[[#This Row],[PRODUCT ID]],Table1[[PRODUCT]:[SELLING PRICE]],3,FALSE)</f>
        <v>No</v>
      </c>
      <c r="J6666" s="16">
        <f ca="1">VLOOKUP(Table3[[#This Row],[PRODUCT ID]],Table1[[PRODUCT]:[SELLING PRICE]],4,FALSE)</f>
        <v>211</v>
      </c>
      <c r="K6666" s="16">
        <f ca="1">VLOOKUP(Table3[[#This Row],[PRODUCT ID]],Table1[[PRODUCT]:[SELLING PRICE]],5,FALSE)</f>
        <v>238.96012638265668</v>
      </c>
      <c r="L6666" s="16">
        <f ca="1">J6666*Table3[[#This Row],[QUANTITY]]</f>
        <v>2743</v>
      </c>
      <c r="M6666" s="16">
        <f ca="1">K6666*Table3[[#This Row],[QUANTITY]]*(1-Table3[[#This Row],[DISCOUNT %]])</f>
        <v>2797.8892037651231</v>
      </c>
      <c r="N6666" s="3">
        <f>DAY(Table3[[#This Row],[DATE]])</f>
        <v>1</v>
      </c>
      <c r="O6666" s="3" t="str">
        <f>TEXT(Table3[[#This Row],[DATE]],"mmm")</f>
        <v>Apr</v>
      </c>
      <c r="P6666" s="3">
        <f>YEAR(Table3[[#This Row],[DATE]])</f>
        <v>2039</v>
      </c>
    </row>
    <row r="6667" spans="1:16" x14ac:dyDescent="0.3">
      <c r="A6667" s="6">
        <v>50862</v>
      </c>
      <c r="B6667" s="7" t="s">
        <v>1424</v>
      </c>
      <c r="C6667" s="9">
        <f t="shared" ca="1" si="208"/>
        <v>13</v>
      </c>
      <c r="D6667" s="9" t="s">
        <v>2115</v>
      </c>
      <c r="E6667" s="9" t="s">
        <v>2116</v>
      </c>
      <c r="F6667" s="10">
        <f t="shared" ca="1" si="209"/>
        <v>4.8619938917125877E-2</v>
      </c>
      <c r="G6667" s="3" t="str">
        <f>VLOOKUP(Table3[[#This Row],[PRODUCT ID]],Table1[[PRODUCT]:[SELLING PRICE]],1,FALSE)</f>
        <v>Product372</v>
      </c>
      <c r="H6667" s="3" t="str">
        <f>VLOOKUP(Table3[[#This Row],[PRODUCT ID]],Table1[[PRODUCT]:[SELLING PRICE]],2,FALSE)</f>
        <v>Category2</v>
      </c>
      <c r="I6667" s="3" t="str">
        <f>VLOOKUP(Table3[[#This Row],[PRODUCT ID]],Table1[[PRODUCT]:[SELLING PRICE]],3,FALSE)</f>
        <v>No</v>
      </c>
      <c r="J6667" s="16">
        <f ca="1">VLOOKUP(Table3[[#This Row],[PRODUCT ID]],Table1[[PRODUCT]:[SELLING PRICE]],4,FALSE)</f>
        <v>9</v>
      </c>
      <c r="K6667" s="16">
        <f ca="1">VLOOKUP(Table3[[#This Row],[PRODUCT ID]],Table1[[PRODUCT]:[SELLING PRICE]],5,FALSE)</f>
        <v>90.99672477881785</v>
      </c>
      <c r="L6667" s="16">
        <f ca="1">J6667*Table3[[#This Row],[QUANTITY]]</f>
        <v>117</v>
      </c>
      <c r="M6667" s="16">
        <f ca="1">K6667*Table3[[#This Row],[QUANTITY]]*(1-Table3[[#This Row],[DISCOUNT %]])</f>
        <v>1125.4421045193717</v>
      </c>
      <c r="N6667" s="3">
        <f>DAY(Table3[[#This Row],[DATE]])</f>
        <v>2</v>
      </c>
      <c r="O6667" s="3" t="str">
        <f>TEXT(Table3[[#This Row],[DATE]],"mmm")</f>
        <v>Apr</v>
      </c>
      <c r="P6667" s="3">
        <f>YEAR(Table3[[#This Row],[DATE]])</f>
        <v>2039</v>
      </c>
    </row>
    <row r="6668" spans="1:16" x14ac:dyDescent="0.3">
      <c r="A6668" s="6">
        <v>50863</v>
      </c>
      <c r="B6668" s="7" t="s">
        <v>1425</v>
      </c>
      <c r="C6668" s="9">
        <f t="shared" ca="1" si="208"/>
        <v>2</v>
      </c>
      <c r="D6668" s="9" t="s">
        <v>2117</v>
      </c>
      <c r="E6668" s="9" t="s">
        <v>2116</v>
      </c>
      <c r="F6668" s="10">
        <f t="shared" ca="1" si="209"/>
        <v>9.0440574324302483E-2</v>
      </c>
      <c r="G6668" s="3" t="str">
        <f>VLOOKUP(Table3[[#This Row],[PRODUCT ID]],Table1[[PRODUCT]:[SELLING PRICE]],1,FALSE)</f>
        <v>Product373</v>
      </c>
      <c r="H6668" s="3" t="str">
        <f>VLOOKUP(Table3[[#This Row],[PRODUCT ID]],Table1[[PRODUCT]:[SELLING PRICE]],2,FALSE)</f>
        <v>Category3</v>
      </c>
      <c r="I6668" s="3" t="str">
        <f>VLOOKUP(Table3[[#This Row],[PRODUCT ID]],Table1[[PRODUCT]:[SELLING PRICE]],3,FALSE)</f>
        <v>Ft</v>
      </c>
      <c r="J6668" s="16">
        <f ca="1">VLOOKUP(Table3[[#This Row],[PRODUCT ID]],Table1[[PRODUCT]:[SELLING PRICE]],4,FALSE)</f>
        <v>154</v>
      </c>
      <c r="K6668" s="16">
        <f ca="1">VLOOKUP(Table3[[#This Row],[PRODUCT ID]],Table1[[PRODUCT]:[SELLING PRICE]],5,FALSE)</f>
        <v>80.287343515319776</v>
      </c>
      <c r="L6668" s="16">
        <f ca="1">J6668*Table3[[#This Row],[QUANTITY]]</f>
        <v>308</v>
      </c>
      <c r="M6668" s="16">
        <f ca="1">K6668*Table3[[#This Row],[QUANTITY]]*(1-Table3[[#This Row],[DISCOUNT %]])</f>
        <v>146.05222011364339</v>
      </c>
      <c r="N6668" s="3">
        <f>DAY(Table3[[#This Row],[DATE]])</f>
        <v>3</v>
      </c>
      <c r="O6668" s="3" t="str">
        <f>TEXT(Table3[[#This Row],[DATE]],"mmm")</f>
        <v>Apr</v>
      </c>
      <c r="P6668" s="3">
        <f>YEAR(Table3[[#This Row],[DATE]])</f>
        <v>2039</v>
      </c>
    </row>
    <row r="6669" spans="1:16" x14ac:dyDescent="0.3">
      <c r="A6669" s="6">
        <v>50864</v>
      </c>
      <c r="B6669" s="7" t="s">
        <v>1426</v>
      </c>
      <c r="C6669" s="9">
        <f t="shared" ca="1" si="208"/>
        <v>15</v>
      </c>
      <c r="D6669" s="9" t="s">
        <v>2117</v>
      </c>
      <c r="E6669" s="9" t="s">
        <v>2116</v>
      </c>
      <c r="F6669" s="10">
        <f t="shared" ca="1" si="209"/>
        <v>1.6098937824830063E-2</v>
      </c>
      <c r="G6669" s="3" t="str">
        <f>VLOOKUP(Table3[[#This Row],[PRODUCT ID]],Table1[[PRODUCT]:[SELLING PRICE]],1,FALSE)</f>
        <v>Product374</v>
      </c>
      <c r="H6669" s="3" t="str">
        <f>VLOOKUP(Table3[[#This Row],[PRODUCT ID]],Table1[[PRODUCT]:[SELLING PRICE]],2,FALSE)</f>
        <v>Category4</v>
      </c>
      <c r="I6669" s="3" t="str">
        <f>VLOOKUP(Table3[[#This Row],[PRODUCT ID]],Table1[[PRODUCT]:[SELLING PRICE]],3,FALSE)</f>
        <v>No</v>
      </c>
      <c r="J6669" s="16">
        <f ca="1">VLOOKUP(Table3[[#This Row],[PRODUCT ID]],Table1[[PRODUCT]:[SELLING PRICE]],4,FALSE)</f>
        <v>138</v>
      </c>
      <c r="K6669" s="16">
        <f ca="1">VLOOKUP(Table3[[#This Row],[PRODUCT ID]],Table1[[PRODUCT]:[SELLING PRICE]],5,FALSE)</f>
        <v>75.490487759887799</v>
      </c>
      <c r="L6669" s="16">
        <f ca="1">J6669*Table3[[#This Row],[QUANTITY]]</f>
        <v>2070</v>
      </c>
      <c r="M6669" s="16">
        <f ca="1">K6669*Table3[[#This Row],[QUANTITY]]*(1-Table3[[#This Row],[DISCOUNT %]])</f>
        <v>1114.127566366129</v>
      </c>
      <c r="N6669" s="3">
        <f>DAY(Table3[[#This Row],[DATE]])</f>
        <v>4</v>
      </c>
      <c r="O6669" s="3" t="str">
        <f>TEXT(Table3[[#This Row],[DATE]],"mmm")</f>
        <v>Apr</v>
      </c>
      <c r="P6669" s="3">
        <f>YEAR(Table3[[#This Row],[DATE]])</f>
        <v>2039</v>
      </c>
    </row>
    <row r="6670" spans="1:16" x14ac:dyDescent="0.3">
      <c r="A6670" s="6">
        <v>50865</v>
      </c>
      <c r="B6670" s="7" t="s">
        <v>1427</v>
      </c>
      <c r="C6670" s="9">
        <f t="shared" ca="1" si="208"/>
        <v>14</v>
      </c>
      <c r="D6670" s="9" t="s">
        <v>2116</v>
      </c>
      <c r="E6670" s="9" t="s">
        <v>2118</v>
      </c>
      <c r="F6670" s="10">
        <f t="shared" ca="1" si="209"/>
        <v>7.6108753248467886E-2</v>
      </c>
      <c r="G6670" s="3" t="str">
        <f>VLOOKUP(Table3[[#This Row],[PRODUCT ID]],Table1[[PRODUCT]:[SELLING PRICE]],1,FALSE)</f>
        <v>Product375</v>
      </c>
      <c r="H6670" s="3" t="str">
        <f>VLOOKUP(Table3[[#This Row],[PRODUCT ID]],Table1[[PRODUCT]:[SELLING PRICE]],2,FALSE)</f>
        <v>Category5</v>
      </c>
      <c r="I6670" s="3" t="str">
        <f>VLOOKUP(Table3[[#This Row],[PRODUCT ID]],Table1[[PRODUCT]:[SELLING PRICE]],3,FALSE)</f>
        <v>Kg</v>
      </c>
      <c r="J6670" s="16">
        <f ca="1">VLOOKUP(Table3[[#This Row],[PRODUCT ID]],Table1[[PRODUCT]:[SELLING PRICE]],4,FALSE)</f>
        <v>56</v>
      </c>
      <c r="K6670" s="16">
        <f ca="1">VLOOKUP(Table3[[#This Row],[PRODUCT ID]],Table1[[PRODUCT]:[SELLING PRICE]],5,FALSE)</f>
        <v>160.04357336956451</v>
      </c>
      <c r="L6670" s="16">
        <f ca="1">J6670*Table3[[#This Row],[QUANTITY]]</f>
        <v>784</v>
      </c>
      <c r="M6670" s="16">
        <f ca="1">K6670*Table3[[#This Row],[QUANTITY]]*(1-Table3[[#This Row],[DISCOUNT %]])</f>
        <v>2070.0799914896816</v>
      </c>
      <c r="N6670" s="3">
        <f>DAY(Table3[[#This Row],[DATE]])</f>
        <v>5</v>
      </c>
      <c r="O6670" s="3" t="str">
        <f>TEXT(Table3[[#This Row],[DATE]],"mmm")</f>
        <v>Apr</v>
      </c>
      <c r="P6670" s="3">
        <f>YEAR(Table3[[#This Row],[DATE]])</f>
        <v>2039</v>
      </c>
    </row>
    <row r="6671" spans="1:16" x14ac:dyDescent="0.3">
      <c r="A6671" s="6">
        <v>50866</v>
      </c>
      <c r="B6671" s="7" t="s">
        <v>1428</v>
      </c>
      <c r="C6671" s="9">
        <f t="shared" ca="1" si="208"/>
        <v>5</v>
      </c>
      <c r="D6671" s="9" t="s">
        <v>2116</v>
      </c>
      <c r="E6671" s="9" t="s">
        <v>2116</v>
      </c>
      <c r="F6671" s="10">
        <f t="shared" ca="1" si="209"/>
        <v>6.3628114335481059E-2</v>
      </c>
      <c r="G6671" s="3" t="str">
        <f>VLOOKUP(Table3[[#This Row],[PRODUCT ID]],Table1[[PRODUCT]:[SELLING PRICE]],1,FALSE)</f>
        <v>Product376</v>
      </c>
      <c r="H6671" s="3" t="str">
        <f>VLOOKUP(Table3[[#This Row],[PRODUCT ID]],Table1[[PRODUCT]:[SELLING PRICE]],2,FALSE)</f>
        <v>Category1</v>
      </c>
      <c r="I6671" s="3" t="str">
        <f>VLOOKUP(Table3[[#This Row],[PRODUCT ID]],Table1[[PRODUCT]:[SELLING PRICE]],3,FALSE)</f>
        <v>Kg</v>
      </c>
      <c r="J6671" s="16">
        <f ca="1">VLOOKUP(Table3[[#This Row],[PRODUCT ID]],Table1[[PRODUCT]:[SELLING PRICE]],4,FALSE)</f>
        <v>151</v>
      </c>
      <c r="K6671" s="16">
        <f ca="1">VLOOKUP(Table3[[#This Row],[PRODUCT ID]],Table1[[PRODUCT]:[SELLING PRICE]],5,FALSE)</f>
        <v>270.69505002386325</v>
      </c>
      <c r="L6671" s="16">
        <f ca="1">J6671*Table3[[#This Row],[QUANTITY]]</f>
        <v>755</v>
      </c>
      <c r="M6671" s="16">
        <f ca="1">K6671*Table3[[#This Row],[QUANTITY]]*(1-Table3[[#This Row],[DISCOUNT %]])</f>
        <v>1267.3561721544804</v>
      </c>
      <c r="N6671" s="3">
        <f>DAY(Table3[[#This Row],[DATE]])</f>
        <v>6</v>
      </c>
      <c r="O6671" s="3" t="str">
        <f>TEXT(Table3[[#This Row],[DATE]],"mmm")</f>
        <v>Apr</v>
      </c>
      <c r="P6671" s="3">
        <f>YEAR(Table3[[#This Row],[DATE]])</f>
        <v>2039</v>
      </c>
    </row>
    <row r="6672" spans="1:16" x14ac:dyDescent="0.3">
      <c r="A6672" s="6">
        <v>50867</v>
      </c>
      <c r="B6672" s="7" t="s">
        <v>1429</v>
      </c>
      <c r="C6672" s="9">
        <f t="shared" ca="1" si="208"/>
        <v>4</v>
      </c>
      <c r="D6672" s="9" t="s">
        <v>2116</v>
      </c>
      <c r="E6672" s="9" t="s">
        <v>2116</v>
      </c>
      <c r="F6672" s="10">
        <f t="shared" ca="1" si="209"/>
        <v>5.1901880191895081E-2</v>
      </c>
      <c r="G6672" s="3" t="str">
        <f>VLOOKUP(Table3[[#This Row],[PRODUCT ID]],Table1[[PRODUCT]:[SELLING PRICE]],1,FALSE)</f>
        <v>Product377</v>
      </c>
      <c r="H6672" s="3" t="str">
        <f>VLOOKUP(Table3[[#This Row],[PRODUCT ID]],Table1[[PRODUCT]:[SELLING PRICE]],2,FALSE)</f>
        <v>Category2</v>
      </c>
      <c r="I6672" s="3" t="str">
        <f>VLOOKUP(Table3[[#This Row],[PRODUCT ID]],Table1[[PRODUCT]:[SELLING PRICE]],3,FALSE)</f>
        <v>Lt</v>
      </c>
      <c r="J6672" s="16">
        <f ca="1">VLOOKUP(Table3[[#This Row],[PRODUCT ID]],Table1[[PRODUCT]:[SELLING PRICE]],4,FALSE)</f>
        <v>73</v>
      </c>
      <c r="K6672" s="16">
        <f ca="1">VLOOKUP(Table3[[#This Row],[PRODUCT ID]],Table1[[PRODUCT]:[SELLING PRICE]],5,FALSE)</f>
        <v>196.1478967776134</v>
      </c>
      <c r="L6672" s="16">
        <f ca="1">J6672*Table3[[#This Row],[QUANTITY]]</f>
        <v>292</v>
      </c>
      <c r="M6672" s="16">
        <f ca="1">K6672*Table3[[#This Row],[QUANTITY]]*(1-Table3[[#This Row],[DISCOUNT %]])</f>
        <v>743.86980855667798</v>
      </c>
      <c r="N6672" s="3">
        <f>DAY(Table3[[#This Row],[DATE]])</f>
        <v>7</v>
      </c>
      <c r="O6672" s="3" t="str">
        <f>TEXT(Table3[[#This Row],[DATE]],"mmm")</f>
        <v>Apr</v>
      </c>
      <c r="P6672" s="3">
        <f>YEAR(Table3[[#This Row],[DATE]])</f>
        <v>2039</v>
      </c>
    </row>
    <row r="6673" spans="1:16" x14ac:dyDescent="0.3">
      <c r="A6673" s="6">
        <v>50868</v>
      </c>
      <c r="B6673" s="7" t="s">
        <v>1430</v>
      </c>
      <c r="C6673" s="9">
        <f t="shared" ca="1" si="208"/>
        <v>15</v>
      </c>
      <c r="D6673" s="9" t="s">
        <v>2116</v>
      </c>
      <c r="E6673" s="9" t="s">
        <v>2116</v>
      </c>
      <c r="F6673" s="10">
        <f t="shared" ca="1" si="209"/>
        <v>8.9918040064269705E-2</v>
      </c>
      <c r="G6673" s="3" t="str">
        <f>VLOOKUP(Table3[[#This Row],[PRODUCT ID]],Table1[[PRODUCT]:[SELLING PRICE]],1,FALSE)</f>
        <v>Product378</v>
      </c>
      <c r="H6673" s="3" t="str">
        <f>VLOOKUP(Table3[[#This Row],[PRODUCT ID]],Table1[[PRODUCT]:[SELLING PRICE]],2,FALSE)</f>
        <v>Category3</v>
      </c>
      <c r="I6673" s="3" t="str">
        <f>VLOOKUP(Table3[[#This Row],[PRODUCT ID]],Table1[[PRODUCT]:[SELLING PRICE]],3,FALSE)</f>
        <v>Kg</v>
      </c>
      <c r="J6673" s="16">
        <f ca="1">VLOOKUP(Table3[[#This Row],[PRODUCT ID]],Table1[[PRODUCT]:[SELLING PRICE]],4,FALSE)</f>
        <v>112</v>
      </c>
      <c r="K6673" s="16">
        <f ca="1">VLOOKUP(Table3[[#This Row],[PRODUCT ID]],Table1[[PRODUCT]:[SELLING PRICE]],5,FALSE)</f>
        <v>131.60696707548445</v>
      </c>
      <c r="L6673" s="16">
        <f ca="1">J6673*Table3[[#This Row],[QUANTITY]]</f>
        <v>1680</v>
      </c>
      <c r="M6673" s="16">
        <f ca="1">K6673*Table3[[#This Row],[QUANTITY]]*(1-Table3[[#This Row],[DISCOUNT %]])</f>
        <v>1796.5968980588102</v>
      </c>
      <c r="N6673" s="3">
        <f>DAY(Table3[[#This Row],[DATE]])</f>
        <v>8</v>
      </c>
      <c r="O6673" s="3" t="str">
        <f>TEXT(Table3[[#This Row],[DATE]],"mmm")</f>
        <v>Apr</v>
      </c>
      <c r="P6673" s="3">
        <f>YEAR(Table3[[#This Row],[DATE]])</f>
        <v>2039</v>
      </c>
    </row>
    <row r="6674" spans="1:16" x14ac:dyDescent="0.3">
      <c r="A6674" s="6">
        <v>50869</v>
      </c>
      <c r="B6674" s="7" t="s">
        <v>1431</v>
      </c>
      <c r="C6674" s="9">
        <f t="shared" ca="1" si="208"/>
        <v>12</v>
      </c>
      <c r="D6674" s="9" t="s">
        <v>2115</v>
      </c>
      <c r="E6674" s="9" t="s">
        <v>2116</v>
      </c>
      <c r="F6674" s="10">
        <f t="shared" ca="1" si="209"/>
        <v>4.4946899255360911E-2</v>
      </c>
      <c r="G6674" s="3" t="str">
        <f>VLOOKUP(Table3[[#This Row],[PRODUCT ID]],Table1[[PRODUCT]:[SELLING PRICE]],1,FALSE)</f>
        <v>Product379</v>
      </c>
      <c r="H6674" s="3" t="str">
        <f>VLOOKUP(Table3[[#This Row],[PRODUCT ID]],Table1[[PRODUCT]:[SELLING PRICE]],2,FALSE)</f>
        <v>Category4</v>
      </c>
      <c r="I6674" s="3" t="str">
        <f>VLOOKUP(Table3[[#This Row],[PRODUCT ID]],Table1[[PRODUCT]:[SELLING PRICE]],3,FALSE)</f>
        <v>Lt</v>
      </c>
      <c r="J6674" s="16">
        <f ca="1">VLOOKUP(Table3[[#This Row],[PRODUCT ID]],Table1[[PRODUCT]:[SELLING PRICE]],4,FALSE)</f>
        <v>165</v>
      </c>
      <c r="K6674" s="16">
        <f ca="1">VLOOKUP(Table3[[#This Row],[PRODUCT ID]],Table1[[PRODUCT]:[SELLING PRICE]],5,FALSE)</f>
        <v>101.82473464309901</v>
      </c>
      <c r="L6674" s="16">
        <f ca="1">J6674*Table3[[#This Row],[QUANTITY]]</f>
        <v>1980</v>
      </c>
      <c r="M6674" s="16">
        <f ca="1">K6674*Table3[[#This Row],[QUANTITY]]*(1-Table3[[#This Row],[DISCOUNT %]])</f>
        <v>1166.9763426407012</v>
      </c>
      <c r="N6674" s="3">
        <f>DAY(Table3[[#This Row],[DATE]])</f>
        <v>9</v>
      </c>
      <c r="O6674" s="3" t="str">
        <f>TEXT(Table3[[#This Row],[DATE]],"mmm")</f>
        <v>Apr</v>
      </c>
      <c r="P6674" s="3">
        <f>YEAR(Table3[[#This Row],[DATE]])</f>
        <v>2039</v>
      </c>
    </row>
    <row r="6675" spans="1:16" x14ac:dyDescent="0.3">
      <c r="A6675" s="6">
        <v>50870</v>
      </c>
      <c r="B6675" s="7" t="s">
        <v>1432</v>
      </c>
      <c r="C6675" s="9">
        <f t="shared" ca="1" si="208"/>
        <v>9</v>
      </c>
      <c r="D6675" s="9" t="s">
        <v>2116</v>
      </c>
      <c r="E6675" s="9" t="s">
        <v>2116</v>
      </c>
      <c r="F6675" s="10">
        <f t="shared" ca="1" si="209"/>
        <v>8.5689553719197398E-2</v>
      </c>
      <c r="G6675" s="3" t="str">
        <f>VLOOKUP(Table3[[#This Row],[PRODUCT ID]],Table1[[PRODUCT]:[SELLING PRICE]],1,FALSE)</f>
        <v>Product380</v>
      </c>
      <c r="H6675" s="3" t="str">
        <f>VLOOKUP(Table3[[#This Row],[PRODUCT ID]],Table1[[PRODUCT]:[SELLING PRICE]],2,FALSE)</f>
        <v>Category5</v>
      </c>
      <c r="I6675" s="3" t="str">
        <f>VLOOKUP(Table3[[#This Row],[PRODUCT ID]],Table1[[PRODUCT]:[SELLING PRICE]],3,FALSE)</f>
        <v>Ft</v>
      </c>
      <c r="J6675" s="16">
        <f ca="1">VLOOKUP(Table3[[#This Row],[PRODUCT ID]],Table1[[PRODUCT]:[SELLING PRICE]],4,FALSE)</f>
        <v>212</v>
      </c>
      <c r="K6675" s="16">
        <f ca="1">VLOOKUP(Table3[[#This Row],[PRODUCT ID]],Table1[[PRODUCT]:[SELLING PRICE]],5,FALSE)</f>
        <v>46.496313398190999</v>
      </c>
      <c r="L6675" s="16">
        <f ca="1">J6675*Table3[[#This Row],[QUANTITY]]</f>
        <v>1908</v>
      </c>
      <c r="M6675" s="16">
        <f ca="1">K6675*Table3[[#This Row],[QUANTITY]]*(1-Table3[[#This Row],[DISCOUNT %]])</f>
        <v>382.60858548160866</v>
      </c>
      <c r="N6675" s="3">
        <f>DAY(Table3[[#This Row],[DATE]])</f>
        <v>10</v>
      </c>
      <c r="O6675" s="3" t="str">
        <f>TEXT(Table3[[#This Row],[DATE]],"mmm")</f>
        <v>Apr</v>
      </c>
      <c r="P6675" s="3">
        <f>YEAR(Table3[[#This Row],[DATE]])</f>
        <v>2039</v>
      </c>
    </row>
    <row r="6676" spans="1:16" x14ac:dyDescent="0.3">
      <c r="A6676" s="6">
        <v>50871</v>
      </c>
      <c r="B6676" s="7" t="s">
        <v>1433</v>
      </c>
      <c r="C6676" s="9">
        <f t="shared" ca="1" si="208"/>
        <v>8</v>
      </c>
      <c r="D6676" s="9" t="s">
        <v>2117</v>
      </c>
      <c r="E6676" s="9" t="s">
        <v>2118</v>
      </c>
      <c r="F6676" s="10">
        <f t="shared" ca="1" si="209"/>
        <v>8.9932900553458914E-2</v>
      </c>
      <c r="G6676" s="3" t="str">
        <f>VLOOKUP(Table3[[#This Row],[PRODUCT ID]],Table1[[PRODUCT]:[SELLING PRICE]],1,FALSE)</f>
        <v>Product381</v>
      </c>
      <c r="H6676" s="3" t="str">
        <f>VLOOKUP(Table3[[#This Row],[PRODUCT ID]],Table1[[PRODUCT]:[SELLING PRICE]],2,FALSE)</f>
        <v>Category1</v>
      </c>
      <c r="I6676" s="3" t="str">
        <f>VLOOKUP(Table3[[#This Row],[PRODUCT ID]],Table1[[PRODUCT]:[SELLING PRICE]],3,FALSE)</f>
        <v>Kg</v>
      </c>
      <c r="J6676" s="16">
        <f ca="1">VLOOKUP(Table3[[#This Row],[PRODUCT ID]],Table1[[PRODUCT]:[SELLING PRICE]],4,FALSE)</f>
        <v>48</v>
      </c>
      <c r="K6676" s="16">
        <f ca="1">VLOOKUP(Table3[[#This Row],[PRODUCT ID]],Table1[[PRODUCT]:[SELLING PRICE]],5,FALSE)</f>
        <v>115.29242619560492</v>
      </c>
      <c r="L6676" s="16">
        <f ca="1">J6676*Table3[[#This Row],[QUANTITY]]</f>
        <v>384</v>
      </c>
      <c r="M6676" s="16">
        <f ca="1">K6676*Table3[[#This Row],[QUANTITY]]*(1-Table3[[#This Row],[DISCOUNT %]])</f>
        <v>839.39075116790866</v>
      </c>
      <c r="N6676" s="3">
        <f>DAY(Table3[[#This Row],[DATE]])</f>
        <v>11</v>
      </c>
      <c r="O6676" s="3" t="str">
        <f>TEXT(Table3[[#This Row],[DATE]],"mmm")</f>
        <v>Apr</v>
      </c>
      <c r="P6676" s="3">
        <f>YEAR(Table3[[#This Row],[DATE]])</f>
        <v>2039</v>
      </c>
    </row>
    <row r="6677" spans="1:16" x14ac:dyDescent="0.3">
      <c r="A6677" s="6">
        <v>50872</v>
      </c>
      <c r="B6677" s="7" t="s">
        <v>1434</v>
      </c>
      <c r="C6677" s="9">
        <f t="shared" ca="1" si="208"/>
        <v>3</v>
      </c>
      <c r="D6677" s="9" t="s">
        <v>2115</v>
      </c>
      <c r="E6677" s="9" t="s">
        <v>2118</v>
      </c>
      <c r="F6677" s="10">
        <f t="shared" ca="1" si="209"/>
        <v>1.692952139505588E-3</v>
      </c>
      <c r="G6677" s="3" t="str">
        <f>VLOOKUP(Table3[[#This Row],[PRODUCT ID]],Table1[[PRODUCT]:[SELLING PRICE]],1,FALSE)</f>
        <v>Product382</v>
      </c>
      <c r="H6677" s="3" t="str">
        <f>VLOOKUP(Table3[[#This Row],[PRODUCT ID]],Table1[[PRODUCT]:[SELLING PRICE]],2,FALSE)</f>
        <v>Category2</v>
      </c>
      <c r="I6677" s="3" t="str">
        <f>VLOOKUP(Table3[[#This Row],[PRODUCT ID]],Table1[[PRODUCT]:[SELLING PRICE]],3,FALSE)</f>
        <v>No</v>
      </c>
      <c r="J6677" s="16">
        <f ca="1">VLOOKUP(Table3[[#This Row],[PRODUCT ID]],Table1[[PRODUCT]:[SELLING PRICE]],4,FALSE)</f>
        <v>170</v>
      </c>
      <c r="K6677" s="16">
        <f ca="1">VLOOKUP(Table3[[#This Row],[PRODUCT ID]],Table1[[PRODUCT]:[SELLING PRICE]],5,FALSE)</f>
        <v>31.3020783019542</v>
      </c>
      <c r="L6677" s="16">
        <f ca="1">J6677*Table3[[#This Row],[QUANTITY]]</f>
        <v>510</v>
      </c>
      <c r="M6677" s="16">
        <f ca="1">K6677*Table3[[#This Row],[QUANTITY]]*(1-Table3[[#This Row],[DISCOUNT %]])</f>
        <v>93.74725614456581</v>
      </c>
      <c r="N6677" s="3">
        <f>DAY(Table3[[#This Row],[DATE]])</f>
        <v>12</v>
      </c>
      <c r="O6677" s="3" t="str">
        <f>TEXT(Table3[[#This Row],[DATE]],"mmm")</f>
        <v>Apr</v>
      </c>
      <c r="P6677" s="3">
        <f>YEAR(Table3[[#This Row],[DATE]])</f>
        <v>2039</v>
      </c>
    </row>
    <row r="6678" spans="1:16" x14ac:dyDescent="0.3">
      <c r="A6678" s="6">
        <v>50873</v>
      </c>
      <c r="B6678" s="7" t="s">
        <v>1435</v>
      </c>
      <c r="C6678" s="9">
        <f t="shared" ca="1" si="208"/>
        <v>3</v>
      </c>
      <c r="D6678" s="9" t="s">
        <v>2115</v>
      </c>
      <c r="E6678" s="9" t="s">
        <v>2116</v>
      </c>
      <c r="F6678" s="10">
        <f t="shared" ca="1" si="209"/>
        <v>1.4914473023869435E-2</v>
      </c>
      <c r="G6678" s="3" t="str">
        <f>VLOOKUP(Table3[[#This Row],[PRODUCT ID]],Table1[[PRODUCT]:[SELLING PRICE]],1,FALSE)</f>
        <v>Product383</v>
      </c>
      <c r="H6678" s="3" t="str">
        <f>VLOOKUP(Table3[[#This Row],[PRODUCT ID]],Table1[[PRODUCT]:[SELLING PRICE]],2,FALSE)</f>
        <v>Category3</v>
      </c>
      <c r="I6678" s="3" t="str">
        <f>VLOOKUP(Table3[[#This Row],[PRODUCT ID]],Table1[[PRODUCT]:[SELLING PRICE]],3,FALSE)</f>
        <v>No</v>
      </c>
      <c r="J6678" s="16">
        <f ca="1">VLOOKUP(Table3[[#This Row],[PRODUCT ID]],Table1[[PRODUCT]:[SELLING PRICE]],4,FALSE)</f>
        <v>75</v>
      </c>
      <c r="K6678" s="16">
        <f ca="1">VLOOKUP(Table3[[#This Row],[PRODUCT ID]],Table1[[PRODUCT]:[SELLING PRICE]],5,FALSE)</f>
        <v>174.59407693155313</v>
      </c>
      <c r="L6678" s="16">
        <f ca="1">J6678*Table3[[#This Row],[QUANTITY]]</f>
        <v>225</v>
      </c>
      <c r="M6678" s="16">
        <f ca="1">K6678*Table3[[#This Row],[QUANTITY]]*(1-Table3[[#This Row],[DISCOUNT %]])</f>
        <v>515.9702948430903</v>
      </c>
      <c r="N6678" s="3">
        <f>DAY(Table3[[#This Row],[DATE]])</f>
        <v>13</v>
      </c>
      <c r="O6678" s="3" t="str">
        <f>TEXT(Table3[[#This Row],[DATE]],"mmm")</f>
        <v>Apr</v>
      </c>
      <c r="P6678" s="3">
        <f>YEAR(Table3[[#This Row],[DATE]])</f>
        <v>2039</v>
      </c>
    </row>
    <row r="6679" spans="1:16" x14ac:dyDescent="0.3">
      <c r="A6679" s="6">
        <v>50874</v>
      </c>
      <c r="B6679" s="7" t="s">
        <v>1436</v>
      </c>
      <c r="C6679" s="9">
        <f t="shared" ca="1" si="208"/>
        <v>3</v>
      </c>
      <c r="D6679" s="9" t="s">
        <v>2115</v>
      </c>
      <c r="E6679" s="9" t="s">
        <v>2116</v>
      </c>
      <c r="F6679" s="10">
        <f t="shared" ca="1" si="209"/>
        <v>1.0405763603778428E-2</v>
      </c>
      <c r="G6679" s="3" t="str">
        <f>VLOOKUP(Table3[[#This Row],[PRODUCT ID]],Table1[[PRODUCT]:[SELLING PRICE]],1,FALSE)</f>
        <v>Product384</v>
      </c>
      <c r="H6679" s="3" t="str">
        <f>VLOOKUP(Table3[[#This Row],[PRODUCT ID]],Table1[[PRODUCT]:[SELLING PRICE]],2,FALSE)</f>
        <v>Category4</v>
      </c>
      <c r="I6679" s="3" t="str">
        <f>VLOOKUP(Table3[[#This Row],[PRODUCT ID]],Table1[[PRODUCT]:[SELLING PRICE]],3,FALSE)</f>
        <v>Ft</v>
      </c>
      <c r="J6679" s="16">
        <f ca="1">VLOOKUP(Table3[[#This Row],[PRODUCT ID]],Table1[[PRODUCT]:[SELLING PRICE]],4,FALSE)</f>
        <v>181</v>
      </c>
      <c r="K6679" s="16">
        <f ca="1">VLOOKUP(Table3[[#This Row],[PRODUCT ID]],Table1[[PRODUCT]:[SELLING PRICE]],5,FALSE)</f>
        <v>174.90628282158787</v>
      </c>
      <c r="L6679" s="16">
        <f ca="1">J6679*Table3[[#This Row],[QUANTITY]]</f>
        <v>543</v>
      </c>
      <c r="M6679" s="16">
        <f ca="1">K6679*Table3[[#This Row],[QUANTITY]]*(1-Table3[[#This Row],[DISCOUNT %]])</f>
        <v>519.25874816919247</v>
      </c>
      <c r="N6679" s="3">
        <f>DAY(Table3[[#This Row],[DATE]])</f>
        <v>14</v>
      </c>
      <c r="O6679" s="3" t="str">
        <f>TEXT(Table3[[#This Row],[DATE]],"mmm")</f>
        <v>Apr</v>
      </c>
      <c r="P6679" s="3">
        <f>YEAR(Table3[[#This Row],[DATE]])</f>
        <v>2039</v>
      </c>
    </row>
    <row r="6680" spans="1:16" x14ac:dyDescent="0.3">
      <c r="A6680" s="6">
        <v>50875</v>
      </c>
      <c r="B6680" s="7" t="s">
        <v>1437</v>
      </c>
      <c r="C6680" s="9">
        <f t="shared" ca="1" si="208"/>
        <v>8</v>
      </c>
      <c r="D6680" s="9" t="s">
        <v>2116</v>
      </c>
      <c r="E6680" s="9" t="s">
        <v>2116</v>
      </c>
      <c r="F6680" s="10">
        <f t="shared" ca="1" si="209"/>
        <v>5.3624858525496482E-3</v>
      </c>
      <c r="G6680" s="3" t="str">
        <f>VLOOKUP(Table3[[#This Row],[PRODUCT ID]],Table1[[PRODUCT]:[SELLING PRICE]],1,FALSE)</f>
        <v>Product385</v>
      </c>
      <c r="H6680" s="3" t="str">
        <f>VLOOKUP(Table3[[#This Row],[PRODUCT ID]],Table1[[PRODUCT]:[SELLING PRICE]],2,FALSE)</f>
        <v>Category1</v>
      </c>
      <c r="I6680" s="3" t="str">
        <f>VLOOKUP(Table3[[#This Row],[PRODUCT ID]],Table1[[PRODUCT]:[SELLING PRICE]],3,FALSE)</f>
        <v>No</v>
      </c>
      <c r="J6680" s="16">
        <f ca="1">VLOOKUP(Table3[[#This Row],[PRODUCT ID]],Table1[[PRODUCT]:[SELLING PRICE]],4,FALSE)</f>
        <v>23</v>
      </c>
      <c r="K6680" s="16">
        <f ca="1">VLOOKUP(Table3[[#This Row],[PRODUCT ID]],Table1[[PRODUCT]:[SELLING PRICE]],5,FALSE)</f>
        <v>25.869024158053268</v>
      </c>
      <c r="L6680" s="16">
        <f ca="1">J6680*Table3[[#This Row],[QUANTITY]]</f>
        <v>184</v>
      </c>
      <c r="M6680" s="16">
        <f ca="1">K6680*Table3[[#This Row],[QUANTITY]]*(1-Table3[[#This Row],[DISCOUNT %]])</f>
        <v>205.84241505589154</v>
      </c>
      <c r="N6680" s="3">
        <f>DAY(Table3[[#This Row],[DATE]])</f>
        <v>15</v>
      </c>
      <c r="O6680" s="3" t="str">
        <f>TEXT(Table3[[#This Row],[DATE]],"mmm")</f>
        <v>Apr</v>
      </c>
      <c r="P6680" s="3">
        <f>YEAR(Table3[[#This Row],[DATE]])</f>
        <v>2039</v>
      </c>
    </row>
    <row r="6681" spans="1:16" x14ac:dyDescent="0.3">
      <c r="A6681" s="6">
        <v>50876</v>
      </c>
      <c r="B6681" s="7" t="s">
        <v>1438</v>
      </c>
      <c r="C6681" s="9">
        <f t="shared" ca="1" si="208"/>
        <v>12</v>
      </c>
      <c r="D6681" s="9" t="s">
        <v>2116</v>
      </c>
      <c r="E6681" s="9" t="s">
        <v>2116</v>
      </c>
      <c r="F6681" s="10">
        <f t="shared" ca="1" si="209"/>
        <v>9.1238424599772494E-2</v>
      </c>
      <c r="G6681" s="3" t="str">
        <f>VLOOKUP(Table3[[#This Row],[PRODUCT ID]],Table1[[PRODUCT]:[SELLING PRICE]],1,FALSE)</f>
        <v>Product386</v>
      </c>
      <c r="H6681" s="3" t="str">
        <f>VLOOKUP(Table3[[#This Row],[PRODUCT ID]],Table1[[PRODUCT]:[SELLING PRICE]],2,FALSE)</f>
        <v>Category2</v>
      </c>
      <c r="I6681" s="3" t="str">
        <f>VLOOKUP(Table3[[#This Row],[PRODUCT ID]],Table1[[PRODUCT]:[SELLING PRICE]],3,FALSE)</f>
        <v>Kg</v>
      </c>
      <c r="J6681" s="16">
        <f ca="1">VLOOKUP(Table3[[#This Row],[PRODUCT ID]],Table1[[PRODUCT]:[SELLING PRICE]],4,FALSE)</f>
        <v>168</v>
      </c>
      <c r="K6681" s="16">
        <f ca="1">VLOOKUP(Table3[[#This Row],[PRODUCT ID]],Table1[[PRODUCT]:[SELLING PRICE]],5,FALSE)</f>
        <v>291.5047900394145</v>
      </c>
      <c r="L6681" s="16">
        <f ca="1">J6681*Table3[[#This Row],[QUANTITY]]</f>
        <v>2016</v>
      </c>
      <c r="M6681" s="16">
        <f ca="1">K6681*Table3[[#This Row],[QUANTITY]]*(1-Table3[[#This Row],[DISCOUNT %]])</f>
        <v>3178.9002267951705</v>
      </c>
      <c r="N6681" s="3">
        <f>DAY(Table3[[#This Row],[DATE]])</f>
        <v>16</v>
      </c>
      <c r="O6681" s="3" t="str">
        <f>TEXT(Table3[[#This Row],[DATE]],"mmm")</f>
        <v>Apr</v>
      </c>
      <c r="P6681" s="3">
        <f>YEAR(Table3[[#This Row],[DATE]])</f>
        <v>2039</v>
      </c>
    </row>
    <row r="6682" spans="1:16" x14ac:dyDescent="0.3">
      <c r="A6682" s="6">
        <v>50877</v>
      </c>
      <c r="B6682" s="7" t="s">
        <v>1439</v>
      </c>
      <c r="C6682" s="9">
        <f t="shared" ca="1" si="208"/>
        <v>7</v>
      </c>
      <c r="D6682" s="9" t="s">
        <v>2116</v>
      </c>
      <c r="E6682" s="9" t="s">
        <v>2118</v>
      </c>
      <c r="F6682" s="10">
        <f t="shared" ca="1" si="209"/>
        <v>3.6035563372355049E-2</v>
      </c>
      <c r="G6682" s="3" t="str">
        <f>VLOOKUP(Table3[[#This Row],[PRODUCT ID]],Table1[[PRODUCT]:[SELLING PRICE]],1,FALSE)</f>
        <v>Product387</v>
      </c>
      <c r="H6682" s="3" t="str">
        <f>VLOOKUP(Table3[[#This Row],[PRODUCT ID]],Table1[[PRODUCT]:[SELLING PRICE]],2,FALSE)</f>
        <v>Category3</v>
      </c>
      <c r="I6682" s="3" t="str">
        <f>VLOOKUP(Table3[[#This Row],[PRODUCT ID]],Table1[[PRODUCT]:[SELLING PRICE]],3,FALSE)</f>
        <v>Kg</v>
      </c>
      <c r="J6682" s="16">
        <f ca="1">VLOOKUP(Table3[[#This Row],[PRODUCT ID]],Table1[[PRODUCT]:[SELLING PRICE]],4,FALSE)</f>
        <v>193</v>
      </c>
      <c r="K6682" s="16">
        <f ca="1">VLOOKUP(Table3[[#This Row],[PRODUCT ID]],Table1[[PRODUCT]:[SELLING PRICE]],5,FALSE)</f>
        <v>153.69998447440614</v>
      </c>
      <c r="L6682" s="16">
        <f ca="1">J6682*Table3[[#This Row],[QUANTITY]]</f>
        <v>1351</v>
      </c>
      <c r="M6682" s="16">
        <f ca="1">K6682*Table3[[#This Row],[QUANTITY]]*(1-Table3[[#This Row],[DISCOUNT %]])</f>
        <v>1037.1292326048408</v>
      </c>
      <c r="N6682" s="3">
        <f>DAY(Table3[[#This Row],[DATE]])</f>
        <v>17</v>
      </c>
      <c r="O6682" s="3" t="str">
        <f>TEXT(Table3[[#This Row],[DATE]],"mmm")</f>
        <v>Apr</v>
      </c>
      <c r="P6682" s="3">
        <f>YEAR(Table3[[#This Row],[DATE]])</f>
        <v>2039</v>
      </c>
    </row>
    <row r="6683" spans="1:16" x14ac:dyDescent="0.3">
      <c r="A6683" s="6">
        <v>50878</v>
      </c>
      <c r="B6683" s="7" t="s">
        <v>1440</v>
      </c>
      <c r="C6683" s="9">
        <f t="shared" ca="1" si="208"/>
        <v>2</v>
      </c>
      <c r="D6683" s="9" t="s">
        <v>2115</v>
      </c>
      <c r="E6683" s="9" t="s">
        <v>2116</v>
      </c>
      <c r="F6683" s="10">
        <f t="shared" ca="1" si="209"/>
        <v>8.8731916569357971E-2</v>
      </c>
      <c r="G6683" s="3" t="str">
        <f>VLOOKUP(Table3[[#This Row],[PRODUCT ID]],Table1[[PRODUCT]:[SELLING PRICE]],1,FALSE)</f>
        <v>Product388</v>
      </c>
      <c r="H6683" s="3" t="str">
        <f>VLOOKUP(Table3[[#This Row],[PRODUCT ID]],Table1[[PRODUCT]:[SELLING PRICE]],2,FALSE)</f>
        <v>Category4</v>
      </c>
      <c r="I6683" s="3" t="str">
        <f>VLOOKUP(Table3[[#This Row],[PRODUCT ID]],Table1[[PRODUCT]:[SELLING PRICE]],3,FALSE)</f>
        <v>Lt</v>
      </c>
      <c r="J6683" s="16">
        <f ca="1">VLOOKUP(Table3[[#This Row],[PRODUCT ID]],Table1[[PRODUCT]:[SELLING PRICE]],4,FALSE)</f>
        <v>66</v>
      </c>
      <c r="K6683" s="16">
        <f ca="1">VLOOKUP(Table3[[#This Row],[PRODUCT ID]],Table1[[PRODUCT]:[SELLING PRICE]],5,FALSE)</f>
        <v>231.21041456293227</v>
      </c>
      <c r="L6683" s="16">
        <f ca="1">J6683*Table3[[#This Row],[QUANTITY]]</f>
        <v>132</v>
      </c>
      <c r="M6683" s="16">
        <f ca="1">K6683*Table3[[#This Row],[QUANTITY]]*(1-Table3[[#This Row],[DISCOUNT %]])</f>
        <v>421.389342695935</v>
      </c>
      <c r="N6683" s="3">
        <f>DAY(Table3[[#This Row],[DATE]])</f>
        <v>18</v>
      </c>
      <c r="O6683" s="3" t="str">
        <f>TEXT(Table3[[#This Row],[DATE]],"mmm")</f>
        <v>Apr</v>
      </c>
      <c r="P6683" s="3">
        <f>YEAR(Table3[[#This Row],[DATE]])</f>
        <v>2039</v>
      </c>
    </row>
    <row r="6684" spans="1:16" x14ac:dyDescent="0.3">
      <c r="A6684" s="6">
        <v>50879</v>
      </c>
      <c r="B6684" s="7" t="s">
        <v>1441</v>
      </c>
      <c r="C6684" s="9">
        <f t="shared" ca="1" si="208"/>
        <v>2</v>
      </c>
      <c r="D6684" s="9" t="s">
        <v>2117</v>
      </c>
      <c r="E6684" s="9" t="s">
        <v>2116</v>
      </c>
      <c r="F6684" s="10">
        <f t="shared" ca="1" si="209"/>
        <v>5.5064901691192436E-2</v>
      </c>
      <c r="G6684" s="3" t="str">
        <f>VLOOKUP(Table3[[#This Row],[PRODUCT ID]],Table1[[PRODUCT]:[SELLING PRICE]],1,FALSE)</f>
        <v>Product389</v>
      </c>
      <c r="H6684" s="3" t="str">
        <f>VLOOKUP(Table3[[#This Row],[PRODUCT ID]],Table1[[PRODUCT]:[SELLING PRICE]],2,FALSE)</f>
        <v>Category5</v>
      </c>
      <c r="I6684" s="3" t="str">
        <f>VLOOKUP(Table3[[#This Row],[PRODUCT ID]],Table1[[PRODUCT]:[SELLING PRICE]],3,FALSE)</f>
        <v>Kg</v>
      </c>
      <c r="J6684" s="16">
        <f ca="1">VLOOKUP(Table3[[#This Row],[PRODUCT ID]],Table1[[PRODUCT]:[SELLING PRICE]],4,FALSE)</f>
        <v>164</v>
      </c>
      <c r="K6684" s="16">
        <f ca="1">VLOOKUP(Table3[[#This Row],[PRODUCT ID]],Table1[[PRODUCT]:[SELLING PRICE]],5,FALSE)</f>
        <v>222.73662394275712</v>
      </c>
      <c r="L6684" s="16">
        <f ca="1">J6684*Table3[[#This Row],[QUANTITY]]</f>
        <v>328</v>
      </c>
      <c r="M6684" s="16">
        <f ca="1">K6684*Table3[[#This Row],[QUANTITY]]*(1-Table3[[#This Row],[DISCOUNT %]])</f>
        <v>420.94330728464223</v>
      </c>
      <c r="N6684" s="3">
        <f>DAY(Table3[[#This Row],[DATE]])</f>
        <v>19</v>
      </c>
      <c r="O6684" s="3" t="str">
        <f>TEXT(Table3[[#This Row],[DATE]],"mmm")</f>
        <v>Apr</v>
      </c>
      <c r="P6684" s="3">
        <f>YEAR(Table3[[#This Row],[DATE]])</f>
        <v>2039</v>
      </c>
    </row>
    <row r="6685" spans="1:16" x14ac:dyDescent="0.3">
      <c r="A6685" s="6">
        <v>50880</v>
      </c>
      <c r="B6685" s="7" t="s">
        <v>1442</v>
      </c>
      <c r="C6685" s="9">
        <f t="shared" ca="1" si="208"/>
        <v>14</v>
      </c>
      <c r="D6685" s="9" t="s">
        <v>2117</v>
      </c>
      <c r="E6685" s="9" t="s">
        <v>2116</v>
      </c>
      <c r="F6685" s="10">
        <f t="shared" ca="1" si="209"/>
        <v>2.971290192034869E-2</v>
      </c>
      <c r="G6685" s="3" t="str">
        <f>VLOOKUP(Table3[[#This Row],[PRODUCT ID]],Table1[[PRODUCT]:[SELLING PRICE]],1,FALSE)</f>
        <v>Product390</v>
      </c>
      <c r="H6685" s="3" t="str">
        <f>VLOOKUP(Table3[[#This Row],[PRODUCT ID]],Table1[[PRODUCT]:[SELLING PRICE]],2,FALSE)</f>
        <v>Category1</v>
      </c>
      <c r="I6685" s="3" t="str">
        <f>VLOOKUP(Table3[[#This Row],[PRODUCT ID]],Table1[[PRODUCT]:[SELLING PRICE]],3,FALSE)</f>
        <v>Lt</v>
      </c>
      <c r="J6685" s="16">
        <f ca="1">VLOOKUP(Table3[[#This Row],[PRODUCT ID]],Table1[[PRODUCT]:[SELLING PRICE]],4,FALSE)</f>
        <v>173</v>
      </c>
      <c r="K6685" s="16">
        <f ca="1">VLOOKUP(Table3[[#This Row],[PRODUCT ID]],Table1[[PRODUCT]:[SELLING PRICE]],5,FALSE)</f>
        <v>187.37686155611459</v>
      </c>
      <c r="L6685" s="16">
        <f ca="1">J6685*Table3[[#This Row],[QUANTITY]]</f>
        <v>2422</v>
      </c>
      <c r="M6685" s="16">
        <f ca="1">K6685*Table3[[#This Row],[QUANTITY]]*(1-Table3[[#This Row],[DISCOUNT %]])</f>
        <v>2545.3309174517699</v>
      </c>
      <c r="N6685" s="3">
        <f>DAY(Table3[[#This Row],[DATE]])</f>
        <v>20</v>
      </c>
      <c r="O6685" s="3" t="str">
        <f>TEXT(Table3[[#This Row],[DATE]],"mmm")</f>
        <v>Apr</v>
      </c>
      <c r="P6685" s="3">
        <f>YEAR(Table3[[#This Row],[DATE]])</f>
        <v>2039</v>
      </c>
    </row>
    <row r="6686" spans="1:16" x14ac:dyDescent="0.3">
      <c r="A6686" s="6">
        <v>50881</v>
      </c>
      <c r="B6686" s="7" t="s">
        <v>1443</v>
      </c>
      <c r="C6686" s="9">
        <f t="shared" ca="1" si="208"/>
        <v>3</v>
      </c>
      <c r="D6686" s="9" t="s">
        <v>2116</v>
      </c>
      <c r="E6686" s="9" t="s">
        <v>2116</v>
      </c>
      <c r="F6686" s="10">
        <f t="shared" ca="1" si="209"/>
        <v>1.7906505076556556E-2</v>
      </c>
      <c r="G6686" s="3" t="str">
        <f>VLOOKUP(Table3[[#This Row],[PRODUCT ID]],Table1[[PRODUCT]:[SELLING PRICE]],1,FALSE)</f>
        <v>Product391</v>
      </c>
      <c r="H6686" s="3" t="str">
        <f>VLOOKUP(Table3[[#This Row],[PRODUCT ID]],Table1[[PRODUCT]:[SELLING PRICE]],2,FALSE)</f>
        <v>Category2</v>
      </c>
      <c r="I6686" s="3" t="str">
        <f>VLOOKUP(Table3[[#This Row],[PRODUCT ID]],Table1[[PRODUCT]:[SELLING PRICE]],3,FALSE)</f>
        <v>Ft</v>
      </c>
      <c r="J6686" s="16">
        <f ca="1">VLOOKUP(Table3[[#This Row],[PRODUCT ID]],Table1[[PRODUCT]:[SELLING PRICE]],4,FALSE)</f>
        <v>101</v>
      </c>
      <c r="K6686" s="16">
        <f ca="1">VLOOKUP(Table3[[#This Row],[PRODUCT ID]],Table1[[PRODUCT]:[SELLING PRICE]],5,FALSE)</f>
        <v>253.22940549251558</v>
      </c>
      <c r="L6686" s="16">
        <f ca="1">J6686*Table3[[#This Row],[QUANTITY]]</f>
        <v>303</v>
      </c>
      <c r="M6686" s="16">
        <f ca="1">K6686*Table3[[#This Row],[QUANTITY]]*(1-Table3[[#This Row],[DISCOUNT %]])</f>
        <v>746.08485557259144</v>
      </c>
      <c r="N6686" s="3">
        <f>DAY(Table3[[#This Row],[DATE]])</f>
        <v>21</v>
      </c>
      <c r="O6686" s="3" t="str">
        <f>TEXT(Table3[[#This Row],[DATE]],"mmm")</f>
        <v>Apr</v>
      </c>
      <c r="P6686" s="3">
        <f>YEAR(Table3[[#This Row],[DATE]])</f>
        <v>2039</v>
      </c>
    </row>
    <row r="6687" spans="1:16" x14ac:dyDescent="0.3">
      <c r="A6687" s="6">
        <v>50882</v>
      </c>
      <c r="B6687" s="7" t="s">
        <v>1444</v>
      </c>
      <c r="C6687" s="9">
        <f t="shared" ca="1" si="208"/>
        <v>10</v>
      </c>
      <c r="D6687" s="9" t="s">
        <v>2116</v>
      </c>
      <c r="E6687" s="9" t="s">
        <v>2116</v>
      </c>
      <c r="F6687" s="10">
        <f t="shared" ca="1" si="209"/>
        <v>6.8051769845939733E-2</v>
      </c>
      <c r="G6687" s="3" t="str">
        <f>VLOOKUP(Table3[[#This Row],[PRODUCT ID]],Table1[[PRODUCT]:[SELLING PRICE]],1,FALSE)</f>
        <v>Product392</v>
      </c>
      <c r="H6687" s="3" t="str">
        <f>VLOOKUP(Table3[[#This Row],[PRODUCT ID]],Table1[[PRODUCT]:[SELLING PRICE]],2,FALSE)</f>
        <v>Category3</v>
      </c>
      <c r="I6687" s="3" t="str">
        <f>VLOOKUP(Table3[[#This Row],[PRODUCT ID]],Table1[[PRODUCT]:[SELLING PRICE]],3,FALSE)</f>
        <v>Kg</v>
      </c>
      <c r="J6687" s="16">
        <f ca="1">VLOOKUP(Table3[[#This Row],[PRODUCT ID]],Table1[[PRODUCT]:[SELLING PRICE]],4,FALSE)</f>
        <v>120</v>
      </c>
      <c r="K6687" s="16">
        <f ca="1">VLOOKUP(Table3[[#This Row],[PRODUCT ID]],Table1[[PRODUCT]:[SELLING PRICE]],5,FALSE)</f>
        <v>248.74058356987129</v>
      </c>
      <c r="L6687" s="16">
        <f ca="1">J6687*Table3[[#This Row],[QUANTITY]]</f>
        <v>1200</v>
      </c>
      <c r="M6687" s="16">
        <f ca="1">K6687*Table3[[#This Row],[QUANTITY]]*(1-Table3[[#This Row],[DISCOUNT %]])</f>
        <v>2318.1334662542968</v>
      </c>
      <c r="N6687" s="3">
        <f>DAY(Table3[[#This Row],[DATE]])</f>
        <v>22</v>
      </c>
      <c r="O6687" s="3" t="str">
        <f>TEXT(Table3[[#This Row],[DATE]],"mmm")</f>
        <v>Apr</v>
      </c>
      <c r="P6687" s="3">
        <f>YEAR(Table3[[#This Row],[DATE]])</f>
        <v>2039</v>
      </c>
    </row>
    <row r="6688" spans="1:16" x14ac:dyDescent="0.3">
      <c r="A6688" s="6">
        <v>50883</v>
      </c>
      <c r="B6688" s="7" t="s">
        <v>1445</v>
      </c>
      <c r="C6688" s="9">
        <f t="shared" ca="1" si="208"/>
        <v>8</v>
      </c>
      <c r="D6688" s="9" t="s">
        <v>2116</v>
      </c>
      <c r="E6688" s="9" t="s">
        <v>2118</v>
      </c>
      <c r="F6688" s="10">
        <f t="shared" ca="1" si="209"/>
        <v>3.7518138849703953E-2</v>
      </c>
      <c r="G6688" s="3" t="str">
        <f>VLOOKUP(Table3[[#This Row],[PRODUCT ID]],Table1[[PRODUCT]:[SELLING PRICE]],1,FALSE)</f>
        <v>Product393</v>
      </c>
      <c r="H6688" s="3" t="str">
        <f>VLOOKUP(Table3[[#This Row],[PRODUCT ID]],Table1[[PRODUCT]:[SELLING PRICE]],2,FALSE)</f>
        <v>Category4</v>
      </c>
      <c r="I6688" s="3" t="str">
        <f>VLOOKUP(Table3[[#This Row],[PRODUCT ID]],Table1[[PRODUCT]:[SELLING PRICE]],3,FALSE)</f>
        <v>No</v>
      </c>
      <c r="J6688" s="16">
        <f ca="1">VLOOKUP(Table3[[#This Row],[PRODUCT ID]],Table1[[PRODUCT]:[SELLING PRICE]],4,FALSE)</f>
        <v>236</v>
      </c>
      <c r="K6688" s="16">
        <f ca="1">VLOOKUP(Table3[[#This Row],[PRODUCT ID]],Table1[[PRODUCT]:[SELLING PRICE]],5,FALSE)</f>
        <v>33.246795604837054</v>
      </c>
      <c r="L6688" s="16">
        <f ca="1">J6688*Table3[[#This Row],[QUANTITY]]</f>
        <v>1888</v>
      </c>
      <c r="M6688" s="16">
        <f ca="1">K6688*Table3[[#This Row],[QUANTITY]]*(1-Table3[[#This Row],[DISCOUNT %]])</f>
        <v>255.99550168821642</v>
      </c>
      <c r="N6688" s="3">
        <f>DAY(Table3[[#This Row],[DATE]])</f>
        <v>23</v>
      </c>
      <c r="O6688" s="3" t="str">
        <f>TEXT(Table3[[#This Row],[DATE]],"mmm")</f>
        <v>Apr</v>
      </c>
      <c r="P6688" s="3">
        <f>YEAR(Table3[[#This Row],[DATE]])</f>
        <v>2039</v>
      </c>
    </row>
    <row r="6689" spans="1:16" x14ac:dyDescent="0.3">
      <c r="A6689" s="6">
        <v>50884</v>
      </c>
      <c r="B6689" s="7" t="s">
        <v>1446</v>
      </c>
      <c r="C6689" s="9">
        <f t="shared" ca="1" si="208"/>
        <v>2</v>
      </c>
      <c r="D6689" s="9" t="s">
        <v>2116</v>
      </c>
      <c r="E6689" s="9" t="s">
        <v>2118</v>
      </c>
      <c r="F6689" s="10">
        <f t="shared" ca="1" si="209"/>
        <v>4.1156818297944847E-2</v>
      </c>
      <c r="G6689" s="3" t="str">
        <f>VLOOKUP(Table3[[#This Row],[PRODUCT ID]],Table1[[PRODUCT]:[SELLING PRICE]],1,FALSE)</f>
        <v>Product394</v>
      </c>
      <c r="H6689" s="3" t="str">
        <f>VLOOKUP(Table3[[#This Row],[PRODUCT ID]],Table1[[PRODUCT]:[SELLING PRICE]],2,FALSE)</f>
        <v>Category5</v>
      </c>
      <c r="I6689" s="3" t="str">
        <f>VLOOKUP(Table3[[#This Row],[PRODUCT ID]],Table1[[PRODUCT]:[SELLING PRICE]],3,FALSE)</f>
        <v>No</v>
      </c>
      <c r="J6689" s="16">
        <f ca="1">VLOOKUP(Table3[[#This Row],[PRODUCT ID]],Table1[[PRODUCT]:[SELLING PRICE]],4,FALSE)</f>
        <v>120</v>
      </c>
      <c r="K6689" s="16">
        <f ca="1">VLOOKUP(Table3[[#This Row],[PRODUCT ID]],Table1[[PRODUCT]:[SELLING PRICE]],5,FALSE)</f>
        <v>280.29881725112119</v>
      </c>
      <c r="L6689" s="16">
        <f ca="1">J6689*Table3[[#This Row],[QUANTITY]]</f>
        <v>240</v>
      </c>
      <c r="M6689" s="16">
        <f ca="1">K6689*Table3[[#This Row],[QUANTITY]]*(1-Table3[[#This Row],[DISCOUNT %]])</f>
        <v>537.52521952077586</v>
      </c>
      <c r="N6689" s="3">
        <f>DAY(Table3[[#This Row],[DATE]])</f>
        <v>24</v>
      </c>
      <c r="O6689" s="3" t="str">
        <f>TEXT(Table3[[#This Row],[DATE]],"mmm")</f>
        <v>Apr</v>
      </c>
      <c r="P6689" s="3">
        <f>YEAR(Table3[[#This Row],[DATE]])</f>
        <v>2039</v>
      </c>
    </row>
    <row r="6690" spans="1:16" x14ac:dyDescent="0.3">
      <c r="A6690" s="6">
        <v>50885</v>
      </c>
      <c r="B6690" s="7" t="s">
        <v>1447</v>
      </c>
      <c r="C6690" s="9">
        <f t="shared" ca="1" si="208"/>
        <v>1</v>
      </c>
      <c r="D6690" s="9" t="s">
        <v>2115</v>
      </c>
      <c r="E6690" s="9" t="s">
        <v>2116</v>
      </c>
      <c r="F6690" s="10">
        <f t="shared" ca="1" si="209"/>
        <v>3.604392799468599E-2</v>
      </c>
      <c r="G6690" s="3" t="str">
        <f>VLOOKUP(Table3[[#This Row],[PRODUCT ID]],Table1[[PRODUCT]:[SELLING PRICE]],1,FALSE)</f>
        <v>Product395</v>
      </c>
      <c r="H6690" s="3" t="str">
        <f>VLOOKUP(Table3[[#This Row],[PRODUCT ID]],Table1[[PRODUCT]:[SELLING PRICE]],2,FALSE)</f>
        <v>Category1</v>
      </c>
      <c r="I6690" s="3" t="str">
        <f>VLOOKUP(Table3[[#This Row],[PRODUCT ID]],Table1[[PRODUCT]:[SELLING PRICE]],3,FALSE)</f>
        <v>Ft</v>
      </c>
      <c r="J6690" s="16">
        <f ca="1">VLOOKUP(Table3[[#This Row],[PRODUCT ID]],Table1[[PRODUCT]:[SELLING PRICE]],4,FALSE)</f>
        <v>212</v>
      </c>
      <c r="K6690" s="16">
        <f ca="1">VLOOKUP(Table3[[#This Row],[PRODUCT ID]],Table1[[PRODUCT]:[SELLING PRICE]],5,FALSE)</f>
        <v>29.639205383870031</v>
      </c>
      <c r="L6690" s="16">
        <f ca="1">J6690*Table3[[#This Row],[QUANTITY]]</f>
        <v>212</v>
      </c>
      <c r="M6690" s="16">
        <f ca="1">K6690*Table3[[#This Row],[QUANTITY]]*(1-Table3[[#This Row],[DISCOUNT %]])</f>
        <v>28.57089199919411</v>
      </c>
      <c r="N6690" s="3">
        <f>DAY(Table3[[#This Row],[DATE]])</f>
        <v>25</v>
      </c>
      <c r="O6690" s="3" t="str">
        <f>TEXT(Table3[[#This Row],[DATE]],"mmm")</f>
        <v>Apr</v>
      </c>
      <c r="P6690" s="3">
        <f>YEAR(Table3[[#This Row],[DATE]])</f>
        <v>2039</v>
      </c>
    </row>
    <row r="6691" spans="1:16" x14ac:dyDescent="0.3">
      <c r="A6691" s="6">
        <v>50886</v>
      </c>
      <c r="B6691" s="7" t="s">
        <v>1448</v>
      </c>
      <c r="C6691" s="9">
        <f t="shared" ca="1" si="208"/>
        <v>10</v>
      </c>
      <c r="D6691" s="9" t="s">
        <v>2116</v>
      </c>
      <c r="E6691" s="9" t="s">
        <v>2116</v>
      </c>
      <c r="F6691" s="10">
        <f t="shared" ca="1" si="209"/>
        <v>2.6302825795780662E-2</v>
      </c>
      <c r="G6691" s="3" t="str">
        <f>VLOOKUP(Table3[[#This Row],[PRODUCT ID]],Table1[[PRODUCT]:[SELLING PRICE]],1,FALSE)</f>
        <v>Product396</v>
      </c>
      <c r="H6691" s="3" t="str">
        <f>VLOOKUP(Table3[[#This Row],[PRODUCT ID]],Table1[[PRODUCT]:[SELLING PRICE]],2,FALSE)</f>
        <v>Category2</v>
      </c>
      <c r="I6691" s="3" t="str">
        <f>VLOOKUP(Table3[[#This Row],[PRODUCT ID]],Table1[[PRODUCT]:[SELLING PRICE]],3,FALSE)</f>
        <v>No</v>
      </c>
      <c r="J6691" s="16">
        <f ca="1">VLOOKUP(Table3[[#This Row],[PRODUCT ID]],Table1[[PRODUCT]:[SELLING PRICE]],4,FALSE)</f>
        <v>234</v>
      </c>
      <c r="K6691" s="16">
        <f ca="1">VLOOKUP(Table3[[#This Row],[PRODUCT ID]],Table1[[PRODUCT]:[SELLING PRICE]],5,FALSE)</f>
        <v>57.352160412337994</v>
      </c>
      <c r="L6691" s="16">
        <f ca="1">J6691*Table3[[#This Row],[QUANTITY]]</f>
        <v>2340</v>
      </c>
      <c r="M6691" s="16">
        <f ca="1">K6691*Table3[[#This Row],[QUANTITY]]*(1-Table3[[#This Row],[DISCOUNT %]])</f>
        <v>558.43636528000593</v>
      </c>
      <c r="N6691" s="3">
        <f>DAY(Table3[[#This Row],[DATE]])</f>
        <v>26</v>
      </c>
      <c r="O6691" s="3" t="str">
        <f>TEXT(Table3[[#This Row],[DATE]],"mmm")</f>
        <v>Apr</v>
      </c>
      <c r="P6691" s="3">
        <f>YEAR(Table3[[#This Row],[DATE]])</f>
        <v>2039</v>
      </c>
    </row>
    <row r="6692" spans="1:16" x14ac:dyDescent="0.3">
      <c r="A6692" s="6">
        <v>50887</v>
      </c>
      <c r="B6692" s="7" t="s">
        <v>1449</v>
      </c>
      <c r="C6692" s="9">
        <f t="shared" ca="1" si="208"/>
        <v>3</v>
      </c>
      <c r="D6692" s="9" t="s">
        <v>2117</v>
      </c>
      <c r="E6692" s="9" t="s">
        <v>2116</v>
      </c>
      <c r="F6692" s="10">
        <f t="shared" ca="1" si="209"/>
        <v>4.7109891881741708E-2</v>
      </c>
      <c r="G6692" s="3" t="str">
        <f>VLOOKUP(Table3[[#This Row],[PRODUCT ID]],Table1[[PRODUCT]:[SELLING PRICE]],1,FALSE)</f>
        <v>Product397</v>
      </c>
      <c r="H6692" s="3" t="str">
        <f>VLOOKUP(Table3[[#This Row],[PRODUCT ID]],Table1[[PRODUCT]:[SELLING PRICE]],2,FALSE)</f>
        <v>Category3</v>
      </c>
      <c r="I6692" s="3" t="str">
        <f>VLOOKUP(Table3[[#This Row],[PRODUCT ID]],Table1[[PRODUCT]:[SELLING PRICE]],3,FALSE)</f>
        <v>Kg</v>
      </c>
      <c r="J6692" s="16">
        <f ca="1">VLOOKUP(Table3[[#This Row],[PRODUCT ID]],Table1[[PRODUCT]:[SELLING PRICE]],4,FALSE)</f>
        <v>207</v>
      </c>
      <c r="K6692" s="16">
        <f ca="1">VLOOKUP(Table3[[#This Row],[PRODUCT ID]],Table1[[PRODUCT]:[SELLING PRICE]],5,FALSE)</f>
        <v>87.703851652325781</v>
      </c>
      <c r="L6692" s="16">
        <f ca="1">J6692*Table3[[#This Row],[QUANTITY]]</f>
        <v>621</v>
      </c>
      <c r="M6692" s="16">
        <f ca="1">K6692*Table3[[#This Row],[QUANTITY]]*(1-Table3[[#This Row],[DISCOUNT %]])</f>
        <v>250.71639805011716</v>
      </c>
      <c r="N6692" s="3">
        <f>DAY(Table3[[#This Row],[DATE]])</f>
        <v>27</v>
      </c>
      <c r="O6692" s="3" t="str">
        <f>TEXT(Table3[[#This Row],[DATE]],"mmm")</f>
        <v>Apr</v>
      </c>
      <c r="P6692" s="3">
        <f>YEAR(Table3[[#This Row],[DATE]])</f>
        <v>2039</v>
      </c>
    </row>
    <row r="6693" spans="1:16" x14ac:dyDescent="0.3">
      <c r="A6693" s="6">
        <v>50888</v>
      </c>
      <c r="B6693" s="7" t="s">
        <v>1450</v>
      </c>
      <c r="C6693" s="9">
        <f t="shared" ca="1" si="208"/>
        <v>14</v>
      </c>
      <c r="D6693" s="9" t="s">
        <v>2115</v>
      </c>
      <c r="E6693" s="9" t="s">
        <v>2116</v>
      </c>
      <c r="F6693" s="10">
        <f t="shared" ca="1" si="209"/>
        <v>3.3503422183068232E-3</v>
      </c>
      <c r="G6693" s="3" t="str">
        <f>VLOOKUP(Table3[[#This Row],[PRODUCT ID]],Table1[[PRODUCT]:[SELLING PRICE]],1,FALSE)</f>
        <v>Product398</v>
      </c>
      <c r="H6693" s="3" t="str">
        <f>VLOOKUP(Table3[[#This Row],[PRODUCT ID]],Table1[[PRODUCT]:[SELLING PRICE]],2,FALSE)</f>
        <v>Category4</v>
      </c>
      <c r="I6693" s="3" t="str">
        <f>VLOOKUP(Table3[[#This Row],[PRODUCT ID]],Table1[[PRODUCT]:[SELLING PRICE]],3,FALSE)</f>
        <v>Kg</v>
      </c>
      <c r="J6693" s="16">
        <f ca="1">VLOOKUP(Table3[[#This Row],[PRODUCT ID]],Table1[[PRODUCT]:[SELLING PRICE]],4,FALSE)</f>
        <v>243</v>
      </c>
      <c r="K6693" s="16">
        <f ca="1">VLOOKUP(Table3[[#This Row],[PRODUCT ID]],Table1[[PRODUCT]:[SELLING PRICE]],5,FALSE)</f>
        <v>246.38442339224085</v>
      </c>
      <c r="L6693" s="16">
        <f ca="1">J6693*Table3[[#This Row],[QUANTITY]]</f>
        <v>3402</v>
      </c>
      <c r="M6693" s="16">
        <f ca="1">K6693*Table3[[#This Row],[QUANTITY]]*(1-Table3[[#This Row],[DISCOUNT %]])</f>
        <v>3437.8253175926329</v>
      </c>
      <c r="N6693" s="3">
        <f>DAY(Table3[[#This Row],[DATE]])</f>
        <v>28</v>
      </c>
      <c r="O6693" s="3" t="str">
        <f>TEXT(Table3[[#This Row],[DATE]],"mmm")</f>
        <v>Apr</v>
      </c>
      <c r="P6693" s="3">
        <f>YEAR(Table3[[#This Row],[DATE]])</f>
        <v>2039</v>
      </c>
    </row>
    <row r="6694" spans="1:16" x14ac:dyDescent="0.3">
      <c r="A6694" s="6">
        <v>50889</v>
      </c>
      <c r="B6694" s="7" t="s">
        <v>1451</v>
      </c>
      <c r="C6694" s="9">
        <f t="shared" ca="1" si="208"/>
        <v>11</v>
      </c>
      <c r="D6694" s="9" t="s">
        <v>2115</v>
      </c>
      <c r="E6694" s="9" t="s">
        <v>2118</v>
      </c>
      <c r="F6694" s="10">
        <f t="shared" ca="1" si="209"/>
        <v>3.3069588708725062E-2</v>
      </c>
      <c r="G6694" s="3" t="str">
        <f>VLOOKUP(Table3[[#This Row],[PRODUCT ID]],Table1[[PRODUCT]:[SELLING PRICE]],1,FALSE)</f>
        <v>Product399</v>
      </c>
      <c r="H6694" s="3" t="str">
        <f>VLOOKUP(Table3[[#This Row],[PRODUCT ID]],Table1[[PRODUCT]:[SELLING PRICE]],2,FALSE)</f>
        <v>Category5</v>
      </c>
      <c r="I6694" s="3" t="str">
        <f>VLOOKUP(Table3[[#This Row],[PRODUCT ID]],Table1[[PRODUCT]:[SELLING PRICE]],3,FALSE)</f>
        <v>Lt</v>
      </c>
      <c r="J6694" s="16">
        <f ca="1">VLOOKUP(Table3[[#This Row],[PRODUCT ID]],Table1[[PRODUCT]:[SELLING PRICE]],4,FALSE)</f>
        <v>230</v>
      </c>
      <c r="K6694" s="16">
        <f ca="1">VLOOKUP(Table3[[#This Row],[PRODUCT ID]],Table1[[PRODUCT]:[SELLING PRICE]],5,FALSE)</f>
        <v>122.8619044834503</v>
      </c>
      <c r="L6694" s="16">
        <f ca="1">J6694*Table3[[#This Row],[QUANTITY]]</f>
        <v>2530</v>
      </c>
      <c r="M6694" s="16">
        <f ca="1">K6694*Table3[[#This Row],[QUANTITY]]*(1-Table3[[#This Row],[DISCOUNT %]])</f>
        <v>1306.7880301763312</v>
      </c>
      <c r="N6694" s="3">
        <f>DAY(Table3[[#This Row],[DATE]])</f>
        <v>29</v>
      </c>
      <c r="O6694" s="3" t="str">
        <f>TEXT(Table3[[#This Row],[DATE]],"mmm")</f>
        <v>Apr</v>
      </c>
      <c r="P6694" s="3">
        <f>YEAR(Table3[[#This Row],[DATE]])</f>
        <v>2039</v>
      </c>
    </row>
    <row r="6695" spans="1:16" x14ac:dyDescent="0.3">
      <c r="A6695" s="6">
        <v>50890</v>
      </c>
      <c r="B6695" s="7" t="s">
        <v>1452</v>
      </c>
      <c r="C6695" s="9">
        <f t="shared" ca="1" si="208"/>
        <v>11</v>
      </c>
      <c r="D6695" s="9" t="s">
        <v>2115</v>
      </c>
      <c r="E6695" s="9" t="s">
        <v>2116</v>
      </c>
      <c r="F6695" s="10">
        <f t="shared" ca="1" si="209"/>
        <v>6.7510559466334219E-2</v>
      </c>
      <c r="G6695" s="3" t="str">
        <f>VLOOKUP(Table3[[#This Row],[PRODUCT ID]],Table1[[PRODUCT]:[SELLING PRICE]],1,FALSE)</f>
        <v>Product400</v>
      </c>
      <c r="H6695" s="3" t="str">
        <f>VLOOKUP(Table3[[#This Row],[PRODUCT ID]],Table1[[PRODUCT]:[SELLING PRICE]],2,FALSE)</f>
        <v>Category1</v>
      </c>
      <c r="I6695" s="3" t="str">
        <f>VLOOKUP(Table3[[#This Row],[PRODUCT ID]],Table1[[PRODUCT]:[SELLING PRICE]],3,FALSE)</f>
        <v>Kg</v>
      </c>
      <c r="J6695" s="16">
        <f ca="1">VLOOKUP(Table3[[#This Row],[PRODUCT ID]],Table1[[PRODUCT]:[SELLING PRICE]],4,FALSE)</f>
        <v>95</v>
      </c>
      <c r="K6695" s="16">
        <f ca="1">VLOOKUP(Table3[[#This Row],[PRODUCT ID]],Table1[[PRODUCT]:[SELLING PRICE]],5,FALSE)</f>
        <v>141.82301606675313</v>
      </c>
      <c r="L6695" s="16">
        <f ca="1">J6695*Table3[[#This Row],[QUANTITY]]</f>
        <v>1045</v>
      </c>
      <c r="M6695" s="16">
        <f ca="1">K6695*Table3[[#This Row],[QUANTITY]]*(1-Table3[[#This Row],[DISCOUNT %]])</f>
        <v>1454.7331139757207</v>
      </c>
      <c r="N6695" s="3">
        <f>DAY(Table3[[#This Row],[DATE]])</f>
        <v>30</v>
      </c>
      <c r="O6695" s="3" t="str">
        <f>TEXT(Table3[[#This Row],[DATE]],"mmm")</f>
        <v>Apr</v>
      </c>
      <c r="P6695" s="3">
        <f>YEAR(Table3[[#This Row],[DATE]])</f>
        <v>2039</v>
      </c>
    </row>
    <row r="6696" spans="1:16" x14ac:dyDescent="0.3">
      <c r="A6696" s="6">
        <v>50891</v>
      </c>
      <c r="B6696" s="7" t="s">
        <v>1453</v>
      </c>
      <c r="C6696" s="9">
        <f t="shared" ca="1" si="208"/>
        <v>13</v>
      </c>
      <c r="D6696" s="9" t="s">
        <v>2116</v>
      </c>
      <c r="E6696" s="9" t="s">
        <v>2116</v>
      </c>
      <c r="F6696" s="10">
        <f t="shared" ca="1" si="209"/>
        <v>3.9660602495409307E-2</v>
      </c>
      <c r="G6696" s="3" t="str">
        <f>VLOOKUP(Table3[[#This Row],[PRODUCT ID]],Table1[[PRODUCT]:[SELLING PRICE]],1,FALSE)</f>
        <v>Product401</v>
      </c>
      <c r="H6696" s="3" t="str">
        <f>VLOOKUP(Table3[[#This Row],[PRODUCT ID]],Table1[[PRODUCT]:[SELLING PRICE]],2,FALSE)</f>
        <v>Category2</v>
      </c>
      <c r="I6696" s="3" t="str">
        <f>VLOOKUP(Table3[[#This Row],[PRODUCT ID]],Table1[[PRODUCT]:[SELLING PRICE]],3,FALSE)</f>
        <v>Lt</v>
      </c>
      <c r="J6696" s="16">
        <f ca="1">VLOOKUP(Table3[[#This Row],[PRODUCT ID]],Table1[[PRODUCT]:[SELLING PRICE]],4,FALSE)</f>
        <v>106</v>
      </c>
      <c r="K6696" s="16">
        <f ca="1">VLOOKUP(Table3[[#This Row],[PRODUCT ID]],Table1[[PRODUCT]:[SELLING PRICE]],5,FALSE)</f>
        <v>191.1159397953993</v>
      </c>
      <c r="L6696" s="16">
        <f ca="1">J6696*Table3[[#This Row],[QUANTITY]]</f>
        <v>1378</v>
      </c>
      <c r="M6696" s="16">
        <f ca="1">K6696*Table3[[#This Row],[QUANTITY]]*(1-Table3[[#This Row],[DISCOUNT %]])</f>
        <v>2385.9701641962861</v>
      </c>
      <c r="N6696" s="3">
        <f>DAY(Table3[[#This Row],[DATE]])</f>
        <v>1</v>
      </c>
      <c r="O6696" s="3" t="str">
        <f>TEXT(Table3[[#This Row],[DATE]],"mmm")</f>
        <v>May</v>
      </c>
      <c r="P6696" s="3">
        <f>YEAR(Table3[[#This Row],[DATE]])</f>
        <v>2039</v>
      </c>
    </row>
    <row r="6697" spans="1:16" x14ac:dyDescent="0.3">
      <c r="A6697" s="6">
        <v>50892</v>
      </c>
      <c r="B6697" s="7" t="s">
        <v>1454</v>
      </c>
      <c r="C6697" s="9">
        <f t="shared" ca="1" si="208"/>
        <v>11</v>
      </c>
      <c r="D6697" s="9" t="s">
        <v>2116</v>
      </c>
      <c r="E6697" s="9" t="s">
        <v>2116</v>
      </c>
      <c r="F6697" s="10">
        <f t="shared" ca="1" si="209"/>
        <v>9.4326987929009815E-2</v>
      </c>
      <c r="G6697" s="3" t="str">
        <f>VLOOKUP(Table3[[#This Row],[PRODUCT ID]],Table1[[PRODUCT]:[SELLING PRICE]],1,FALSE)</f>
        <v>Product402</v>
      </c>
      <c r="H6697" s="3" t="str">
        <f>VLOOKUP(Table3[[#This Row],[PRODUCT ID]],Table1[[PRODUCT]:[SELLING PRICE]],2,FALSE)</f>
        <v>Category3</v>
      </c>
      <c r="I6697" s="3" t="str">
        <f>VLOOKUP(Table3[[#This Row],[PRODUCT ID]],Table1[[PRODUCT]:[SELLING PRICE]],3,FALSE)</f>
        <v>Ft</v>
      </c>
      <c r="J6697" s="16">
        <f ca="1">VLOOKUP(Table3[[#This Row],[PRODUCT ID]],Table1[[PRODUCT]:[SELLING PRICE]],4,FALSE)</f>
        <v>240</v>
      </c>
      <c r="K6697" s="16">
        <f ca="1">VLOOKUP(Table3[[#This Row],[PRODUCT ID]],Table1[[PRODUCT]:[SELLING PRICE]],5,FALSE)</f>
        <v>140.44296692122089</v>
      </c>
      <c r="L6697" s="16">
        <f ca="1">J6697*Table3[[#This Row],[QUANTITY]]</f>
        <v>2640</v>
      </c>
      <c r="M6697" s="16">
        <f ca="1">K6697*Table3[[#This Row],[QUANTITY]]*(1-Table3[[#This Row],[DISCOUNT %]])</f>
        <v>1399.1494536330142</v>
      </c>
      <c r="N6697" s="3">
        <f>DAY(Table3[[#This Row],[DATE]])</f>
        <v>2</v>
      </c>
      <c r="O6697" s="3" t="str">
        <f>TEXT(Table3[[#This Row],[DATE]],"mmm")</f>
        <v>May</v>
      </c>
      <c r="P6697" s="3">
        <f>YEAR(Table3[[#This Row],[DATE]])</f>
        <v>2039</v>
      </c>
    </row>
    <row r="6698" spans="1:16" x14ac:dyDescent="0.3">
      <c r="A6698" s="6">
        <v>50893</v>
      </c>
      <c r="B6698" s="7" t="s">
        <v>1455</v>
      </c>
      <c r="C6698" s="9">
        <f t="shared" ca="1" si="208"/>
        <v>13</v>
      </c>
      <c r="D6698" s="9" t="s">
        <v>2116</v>
      </c>
      <c r="E6698" s="9" t="s">
        <v>2116</v>
      </c>
      <c r="F6698" s="10">
        <f t="shared" ca="1" si="209"/>
        <v>2.3690982133477104E-2</v>
      </c>
      <c r="G6698" s="3" t="str">
        <f>VLOOKUP(Table3[[#This Row],[PRODUCT ID]],Table1[[PRODUCT]:[SELLING PRICE]],1,FALSE)</f>
        <v>Product403</v>
      </c>
      <c r="H6698" s="3" t="str">
        <f>VLOOKUP(Table3[[#This Row],[PRODUCT ID]],Table1[[PRODUCT]:[SELLING PRICE]],2,FALSE)</f>
        <v>Category4</v>
      </c>
      <c r="I6698" s="3" t="str">
        <f>VLOOKUP(Table3[[#This Row],[PRODUCT ID]],Table1[[PRODUCT]:[SELLING PRICE]],3,FALSE)</f>
        <v>Kg</v>
      </c>
      <c r="J6698" s="16">
        <f ca="1">VLOOKUP(Table3[[#This Row],[PRODUCT ID]],Table1[[PRODUCT]:[SELLING PRICE]],4,FALSE)</f>
        <v>157</v>
      </c>
      <c r="K6698" s="16">
        <f ca="1">VLOOKUP(Table3[[#This Row],[PRODUCT ID]],Table1[[PRODUCT]:[SELLING PRICE]],5,FALSE)</f>
        <v>200.10057420479058</v>
      </c>
      <c r="L6698" s="16">
        <f ca="1">J6698*Table3[[#This Row],[QUANTITY]]</f>
        <v>2041</v>
      </c>
      <c r="M6698" s="16">
        <f ca="1">K6698*Table3[[#This Row],[QUANTITY]]*(1-Table3[[#This Row],[DISCOUNT %]])</f>
        <v>2539.6799359932829</v>
      </c>
      <c r="N6698" s="3">
        <f>DAY(Table3[[#This Row],[DATE]])</f>
        <v>3</v>
      </c>
      <c r="O6698" s="3" t="str">
        <f>TEXT(Table3[[#This Row],[DATE]],"mmm")</f>
        <v>May</v>
      </c>
      <c r="P6698" s="3">
        <f>YEAR(Table3[[#This Row],[DATE]])</f>
        <v>2039</v>
      </c>
    </row>
    <row r="6699" spans="1:16" x14ac:dyDescent="0.3">
      <c r="A6699" s="6">
        <v>50894</v>
      </c>
      <c r="B6699" s="7" t="s">
        <v>1456</v>
      </c>
      <c r="C6699" s="9">
        <f t="shared" ca="1" si="208"/>
        <v>9</v>
      </c>
      <c r="D6699" s="9" t="s">
        <v>2115</v>
      </c>
      <c r="E6699" s="9" t="s">
        <v>2116</v>
      </c>
      <c r="F6699" s="10">
        <f t="shared" ca="1" si="209"/>
        <v>3.0700393651929593E-2</v>
      </c>
      <c r="G6699" s="3" t="str">
        <f>VLOOKUP(Table3[[#This Row],[PRODUCT ID]],Table1[[PRODUCT]:[SELLING PRICE]],1,FALSE)</f>
        <v>Product404</v>
      </c>
      <c r="H6699" s="3" t="str">
        <f>VLOOKUP(Table3[[#This Row],[PRODUCT ID]],Table1[[PRODUCT]:[SELLING PRICE]],2,FALSE)</f>
        <v>Category5</v>
      </c>
      <c r="I6699" s="3" t="str">
        <f>VLOOKUP(Table3[[#This Row],[PRODUCT ID]],Table1[[PRODUCT]:[SELLING PRICE]],3,FALSE)</f>
        <v>No</v>
      </c>
      <c r="J6699" s="16">
        <f ca="1">VLOOKUP(Table3[[#This Row],[PRODUCT ID]],Table1[[PRODUCT]:[SELLING PRICE]],4,FALSE)</f>
        <v>246</v>
      </c>
      <c r="K6699" s="16">
        <f ca="1">VLOOKUP(Table3[[#This Row],[PRODUCT ID]],Table1[[PRODUCT]:[SELLING PRICE]],5,FALSE)</f>
        <v>217.47417836473446</v>
      </c>
      <c r="L6699" s="16">
        <f ca="1">J6699*Table3[[#This Row],[QUANTITY]]</f>
        <v>2214</v>
      </c>
      <c r="M6699" s="16">
        <f ca="1">K6699*Table3[[#This Row],[QUANTITY]]*(1-Table3[[#This Row],[DISCOUNT %]])</f>
        <v>1897.1787193182645</v>
      </c>
      <c r="N6699" s="3">
        <f>DAY(Table3[[#This Row],[DATE]])</f>
        <v>4</v>
      </c>
      <c r="O6699" s="3" t="str">
        <f>TEXT(Table3[[#This Row],[DATE]],"mmm")</f>
        <v>May</v>
      </c>
      <c r="P6699" s="3">
        <f>YEAR(Table3[[#This Row],[DATE]])</f>
        <v>2039</v>
      </c>
    </row>
    <row r="6700" spans="1:16" x14ac:dyDescent="0.3">
      <c r="A6700" s="6">
        <v>50895</v>
      </c>
      <c r="B6700" s="7" t="s">
        <v>1457</v>
      </c>
      <c r="C6700" s="9">
        <f t="shared" ca="1" si="208"/>
        <v>11</v>
      </c>
      <c r="D6700" s="9" t="s">
        <v>2117</v>
      </c>
      <c r="E6700" s="9" t="s">
        <v>2118</v>
      </c>
      <c r="F6700" s="10">
        <f t="shared" ca="1" si="209"/>
        <v>7.6666119800786747E-2</v>
      </c>
      <c r="G6700" s="3" t="str">
        <f>VLOOKUP(Table3[[#This Row],[PRODUCT ID]],Table1[[PRODUCT]:[SELLING PRICE]],1,FALSE)</f>
        <v>Product405</v>
      </c>
      <c r="H6700" s="3" t="str">
        <f>VLOOKUP(Table3[[#This Row],[PRODUCT ID]],Table1[[PRODUCT]:[SELLING PRICE]],2,FALSE)</f>
        <v>Category1</v>
      </c>
      <c r="I6700" s="3" t="str">
        <f>VLOOKUP(Table3[[#This Row],[PRODUCT ID]],Table1[[PRODUCT]:[SELLING PRICE]],3,FALSE)</f>
        <v>No</v>
      </c>
      <c r="J6700" s="16">
        <f ca="1">VLOOKUP(Table3[[#This Row],[PRODUCT ID]],Table1[[PRODUCT]:[SELLING PRICE]],4,FALSE)</f>
        <v>228</v>
      </c>
      <c r="K6700" s="16">
        <f ca="1">VLOOKUP(Table3[[#This Row],[PRODUCT ID]],Table1[[PRODUCT]:[SELLING PRICE]],5,FALSE)</f>
        <v>250.83106950049475</v>
      </c>
      <c r="L6700" s="16">
        <f ca="1">J6700*Table3[[#This Row],[QUANTITY]]</f>
        <v>2508</v>
      </c>
      <c r="M6700" s="16">
        <f ca="1">K6700*Table3[[#This Row],[QUANTITY]]*(1-Table3[[#This Row],[DISCOUNT %]])</f>
        <v>2547.6090714405136</v>
      </c>
      <c r="N6700" s="3">
        <f>DAY(Table3[[#This Row],[DATE]])</f>
        <v>5</v>
      </c>
      <c r="O6700" s="3" t="str">
        <f>TEXT(Table3[[#This Row],[DATE]],"mmm")</f>
        <v>May</v>
      </c>
      <c r="P6700" s="3">
        <f>YEAR(Table3[[#This Row],[DATE]])</f>
        <v>2039</v>
      </c>
    </row>
    <row r="6701" spans="1:16" x14ac:dyDescent="0.3">
      <c r="A6701" s="6">
        <v>50896</v>
      </c>
      <c r="B6701" s="7" t="s">
        <v>1458</v>
      </c>
      <c r="C6701" s="9">
        <f t="shared" ca="1" si="208"/>
        <v>12</v>
      </c>
      <c r="D6701" s="9" t="s">
        <v>2117</v>
      </c>
      <c r="E6701" s="9" t="s">
        <v>2118</v>
      </c>
      <c r="F6701" s="10">
        <f t="shared" ca="1" si="209"/>
        <v>2.7796186645330956E-2</v>
      </c>
      <c r="G6701" s="3" t="str">
        <f>VLOOKUP(Table3[[#This Row],[PRODUCT ID]],Table1[[PRODUCT]:[SELLING PRICE]],1,FALSE)</f>
        <v>Product406</v>
      </c>
      <c r="H6701" s="3" t="str">
        <f>VLOOKUP(Table3[[#This Row],[PRODUCT ID]],Table1[[PRODUCT]:[SELLING PRICE]],2,FALSE)</f>
        <v>Category2</v>
      </c>
      <c r="I6701" s="3" t="str">
        <f>VLOOKUP(Table3[[#This Row],[PRODUCT ID]],Table1[[PRODUCT]:[SELLING PRICE]],3,FALSE)</f>
        <v>Ft</v>
      </c>
      <c r="J6701" s="16">
        <f ca="1">VLOOKUP(Table3[[#This Row],[PRODUCT ID]],Table1[[PRODUCT]:[SELLING PRICE]],4,FALSE)</f>
        <v>170</v>
      </c>
      <c r="K6701" s="16">
        <f ca="1">VLOOKUP(Table3[[#This Row],[PRODUCT ID]],Table1[[PRODUCT]:[SELLING PRICE]],5,FALSE)</f>
        <v>122.79892894430616</v>
      </c>
      <c r="L6701" s="16">
        <f ca="1">J6701*Table3[[#This Row],[QUANTITY]]</f>
        <v>2040</v>
      </c>
      <c r="M6701" s="16">
        <f ca="1">K6701*Table3[[#This Row],[QUANTITY]]*(1-Table3[[#This Row],[DISCOUNT %]])</f>
        <v>1432.6270439462819</v>
      </c>
      <c r="N6701" s="3">
        <f>DAY(Table3[[#This Row],[DATE]])</f>
        <v>6</v>
      </c>
      <c r="O6701" s="3" t="str">
        <f>TEXT(Table3[[#This Row],[DATE]],"mmm")</f>
        <v>May</v>
      </c>
      <c r="P6701" s="3">
        <f>YEAR(Table3[[#This Row],[DATE]])</f>
        <v>2039</v>
      </c>
    </row>
    <row r="6702" spans="1:16" x14ac:dyDescent="0.3">
      <c r="A6702" s="6">
        <v>50897</v>
      </c>
      <c r="B6702" s="7" t="s">
        <v>1459</v>
      </c>
      <c r="C6702" s="9">
        <f t="shared" ca="1" si="208"/>
        <v>12</v>
      </c>
      <c r="D6702" s="9" t="s">
        <v>2116</v>
      </c>
      <c r="E6702" s="9" t="s">
        <v>2116</v>
      </c>
      <c r="F6702" s="10">
        <f t="shared" ca="1" si="209"/>
        <v>4.6287225752072739E-2</v>
      </c>
      <c r="G6702" s="3" t="str">
        <f>VLOOKUP(Table3[[#This Row],[PRODUCT ID]],Table1[[PRODUCT]:[SELLING PRICE]],1,FALSE)</f>
        <v>Product407</v>
      </c>
      <c r="H6702" s="3" t="str">
        <f>VLOOKUP(Table3[[#This Row],[PRODUCT ID]],Table1[[PRODUCT]:[SELLING PRICE]],2,FALSE)</f>
        <v>Category3</v>
      </c>
      <c r="I6702" s="3" t="str">
        <f>VLOOKUP(Table3[[#This Row],[PRODUCT ID]],Table1[[PRODUCT]:[SELLING PRICE]],3,FALSE)</f>
        <v>No</v>
      </c>
      <c r="J6702" s="16">
        <f ca="1">VLOOKUP(Table3[[#This Row],[PRODUCT ID]],Table1[[PRODUCT]:[SELLING PRICE]],4,FALSE)</f>
        <v>83</v>
      </c>
      <c r="K6702" s="16">
        <f ca="1">VLOOKUP(Table3[[#This Row],[PRODUCT ID]],Table1[[PRODUCT]:[SELLING PRICE]],5,FALSE)</f>
        <v>169.67231541152734</v>
      </c>
      <c r="L6702" s="16">
        <f ca="1">J6702*Table3[[#This Row],[QUANTITY]]</f>
        <v>996</v>
      </c>
      <c r="M6702" s="16">
        <f ca="1">K6702*Table3[[#This Row],[QUANTITY]]*(1-Table3[[#This Row],[DISCOUNT %]])</f>
        <v>1941.8238557303648</v>
      </c>
      <c r="N6702" s="3">
        <f>DAY(Table3[[#This Row],[DATE]])</f>
        <v>7</v>
      </c>
      <c r="O6702" s="3" t="str">
        <f>TEXT(Table3[[#This Row],[DATE]],"mmm")</f>
        <v>May</v>
      </c>
      <c r="P6702" s="3">
        <f>YEAR(Table3[[#This Row],[DATE]])</f>
        <v>2039</v>
      </c>
    </row>
    <row r="6703" spans="1:16" x14ac:dyDescent="0.3">
      <c r="A6703" s="6">
        <v>50898</v>
      </c>
      <c r="B6703" s="7" t="s">
        <v>1460</v>
      </c>
      <c r="C6703" s="9">
        <f t="shared" ca="1" si="208"/>
        <v>9</v>
      </c>
      <c r="D6703" s="9" t="s">
        <v>2116</v>
      </c>
      <c r="E6703" s="9" t="s">
        <v>2116</v>
      </c>
      <c r="F6703" s="10">
        <f t="shared" ca="1" si="209"/>
        <v>9.8015002123583911E-2</v>
      </c>
      <c r="G6703" s="3" t="str">
        <f>VLOOKUP(Table3[[#This Row],[PRODUCT ID]],Table1[[PRODUCT]:[SELLING PRICE]],1,FALSE)</f>
        <v>Product408</v>
      </c>
      <c r="H6703" s="3" t="str">
        <f>VLOOKUP(Table3[[#This Row],[PRODUCT ID]],Table1[[PRODUCT]:[SELLING PRICE]],2,FALSE)</f>
        <v>Category4</v>
      </c>
      <c r="I6703" s="3" t="str">
        <f>VLOOKUP(Table3[[#This Row],[PRODUCT ID]],Table1[[PRODUCT]:[SELLING PRICE]],3,FALSE)</f>
        <v>Kg</v>
      </c>
      <c r="J6703" s="16">
        <f ca="1">VLOOKUP(Table3[[#This Row],[PRODUCT ID]],Table1[[PRODUCT]:[SELLING PRICE]],4,FALSE)</f>
        <v>200</v>
      </c>
      <c r="K6703" s="16">
        <f ca="1">VLOOKUP(Table3[[#This Row],[PRODUCT ID]],Table1[[PRODUCT]:[SELLING PRICE]],5,FALSE)</f>
        <v>173.41066308413312</v>
      </c>
      <c r="L6703" s="16">
        <f ca="1">J6703*Table3[[#This Row],[QUANTITY]]</f>
        <v>1800</v>
      </c>
      <c r="M6703" s="16">
        <f ca="1">K6703*Table3[[#This Row],[QUANTITY]]*(1-Table3[[#This Row],[DISCOUNT %]])</f>
        <v>1407.7243491632075</v>
      </c>
      <c r="N6703" s="3">
        <f>DAY(Table3[[#This Row],[DATE]])</f>
        <v>8</v>
      </c>
      <c r="O6703" s="3" t="str">
        <f>TEXT(Table3[[#This Row],[DATE]],"mmm")</f>
        <v>May</v>
      </c>
      <c r="P6703" s="3">
        <f>YEAR(Table3[[#This Row],[DATE]])</f>
        <v>2039</v>
      </c>
    </row>
    <row r="6704" spans="1:16" x14ac:dyDescent="0.3">
      <c r="A6704" s="6">
        <v>50899</v>
      </c>
      <c r="B6704" s="7" t="s">
        <v>1461</v>
      </c>
      <c r="C6704" s="9">
        <f t="shared" ca="1" si="208"/>
        <v>4</v>
      </c>
      <c r="D6704" s="9" t="s">
        <v>2116</v>
      </c>
      <c r="E6704" s="9" t="s">
        <v>2116</v>
      </c>
      <c r="F6704" s="10">
        <f t="shared" ca="1" si="209"/>
        <v>4.7387028901616252E-2</v>
      </c>
      <c r="G6704" s="3" t="str">
        <f>VLOOKUP(Table3[[#This Row],[PRODUCT ID]],Table1[[PRODUCT]:[SELLING PRICE]],1,FALSE)</f>
        <v>Product409</v>
      </c>
      <c r="H6704" s="3" t="str">
        <f>VLOOKUP(Table3[[#This Row],[PRODUCT ID]],Table1[[PRODUCT]:[SELLING PRICE]],2,FALSE)</f>
        <v>Category1</v>
      </c>
      <c r="I6704" s="3" t="str">
        <f>VLOOKUP(Table3[[#This Row],[PRODUCT ID]],Table1[[PRODUCT]:[SELLING PRICE]],3,FALSE)</f>
        <v>Kg</v>
      </c>
      <c r="J6704" s="16">
        <f ca="1">VLOOKUP(Table3[[#This Row],[PRODUCT ID]],Table1[[PRODUCT]:[SELLING PRICE]],4,FALSE)</f>
        <v>154</v>
      </c>
      <c r="K6704" s="16">
        <f ca="1">VLOOKUP(Table3[[#This Row],[PRODUCT ID]],Table1[[PRODUCT]:[SELLING PRICE]],5,FALSE)</f>
        <v>29.890297111103628</v>
      </c>
      <c r="L6704" s="16">
        <f ca="1">J6704*Table3[[#This Row],[QUANTITY]]</f>
        <v>616</v>
      </c>
      <c r="M6704" s="16">
        <f ca="1">K6704*Table3[[#This Row],[QUANTITY]]*(1-Table3[[#This Row],[DISCOUNT %]])</f>
        <v>113.89553895208745</v>
      </c>
      <c r="N6704" s="3">
        <f>DAY(Table3[[#This Row],[DATE]])</f>
        <v>9</v>
      </c>
      <c r="O6704" s="3" t="str">
        <f>TEXT(Table3[[#This Row],[DATE]],"mmm")</f>
        <v>May</v>
      </c>
      <c r="P6704" s="3">
        <f>YEAR(Table3[[#This Row],[DATE]])</f>
        <v>2039</v>
      </c>
    </row>
    <row r="6705" spans="1:16" x14ac:dyDescent="0.3">
      <c r="A6705" s="6">
        <v>50900</v>
      </c>
      <c r="B6705" s="7" t="s">
        <v>1462</v>
      </c>
      <c r="C6705" s="9">
        <f t="shared" ca="1" si="208"/>
        <v>15</v>
      </c>
      <c r="D6705" s="9" t="s">
        <v>2116</v>
      </c>
      <c r="E6705" s="9" t="s">
        <v>2116</v>
      </c>
      <c r="F6705" s="10">
        <f t="shared" ca="1" si="209"/>
        <v>7.723007447740271E-2</v>
      </c>
      <c r="G6705" s="3" t="str">
        <f>VLOOKUP(Table3[[#This Row],[PRODUCT ID]],Table1[[PRODUCT]:[SELLING PRICE]],1,FALSE)</f>
        <v>Product410</v>
      </c>
      <c r="H6705" s="3" t="str">
        <f>VLOOKUP(Table3[[#This Row],[PRODUCT ID]],Table1[[PRODUCT]:[SELLING PRICE]],2,FALSE)</f>
        <v>Category2</v>
      </c>
      <c r="I6705" s="3" t="str">
        <f>VLOOKUP(Table3[[#This Row],[PRODUCT ID]],Table1[[PRODUCT]:[SELLING PRICE]],3,FALSE)</f>
        <v>Lt</v>
      </c>
      <c r="J6705" s="16">
        <f ca="1">VLOOKUP(Table3[[#This Row],[PRODUCT ID]],Table1[[PRODUCT]:[SELLING PRICE]],4,FALSE)</f>
        <v>216</v>
      </c>
      <c r="K6705" s="16">
        <f ca="1">VLOOKUP(Table3[[#This Row],[PRODUCT ID]],Table1[[PRODUCT]:[SELLING PRICE]],5,FALSE)</f>
        <v>196.10322018984581</v>
      </c>
      <c r="L6705" s="16">
        <f ca="1">J6705*Table3[[#This Row],[QUANTITY]]</f>
        <v>3240</v>
      </c>
      <c r="M6705" s="16">
        <f ca="1">K6705*Table3[[#This Row],[QUANTITY]]*(1-Table3[[#This Row],[DISCOUNT %]])</f>
        <v>2714.3723083398831</v>
      </c>
      <c r="N6705" s="3">
        <f>DAY(Table3[[#This Row],[DATE]])</f>
        <v>10</v>
      </c>
      <c r="O6705" s="3" t="str">
        <f>TEXT(Table3[[#This Row],[DATE]],"mmm")</f>
        <v>May</v>
      </c>
      <c r="P6705" s="3">
        <f>YEAR(Table3[[#This Row],[DATE]])</f>
        <v>2039</v>
      </c>
    </row>
    <row r="6706" spans="1:16" x14ac:dyDescent="0.3">
      <c r="A6706" s="6">
        <v>50901</v>
      </c>
      <c r="B6706" s="7" t="s">
        <v>1463</v>
      </c>
      <c r="C6706" s="9">
        <f t="shared" ca="1" si="208"/>
        <v>13</v>
      </c>
      <c r="D6706" s="9" t="s">
        <v>2115</v>
      </c>
      <c r="E6706" s="9" t="s">
        <v>2118</v>
      </c>
      <c r="F6706" s="10">
        <f t="shared" ca="1" si="209"/>
        <v>9.5209759924911111E-3</v>
      </c>
      <c r="G6706" s="3" t="str">
        <f>VLOOKUP(Table3[[#This Row],[PRODUCT ID]],Table1[[PRODUCT]:[SELLING PRICE]],1,FALSE)</f>
        <v>Product411</v>
      </c>
      <c r="H6706" s="3" t="str">
        <f>VLOOKUP(Table3[[#This Row],[PRODUCT ID]],Table1[[PRODUCT]:[SELLING PRICE]],2,FALSE)</f>
        <v>Category3</v>
      </c>
      <c r="I6706" s="3" t="str">
        <f>VLOOKUP(Table3[[#This Row],[PRODUCT ID]],Table1[[PRODUCT]:[SELLING PRICE]],3,FALSE)</f>
        <v>Kg</v>
      </c>
      <c r="J6706" s="16">
        <f ca="1">VLOOKUP(Table3[[#This Row],[PRODUCT ID]],Table1[[PRODUCT]:[SELLING PRICE]],4,FALSE)</f>
        <v>138</v>
      </c>
      <c r="K6706" s="16">
        <f ca="1">VLOOKUP(Table3[[#This Row],[PRODUCT ID]],Table1[[PRODUCT]:[SELLING PRICE]],5,FALSE)</f>
        <v>104.44248645054674</v>
      </c>
      <c r="L6706" s="16">
        <f ca="1">J6706*Table3[[#This Row],[QUANTITY]]</f>
        <v>1794</v>
      </c>
      <c r="M6706" s="16">
        <f ca="1">K6706*Table3[[#This Row],[QUANTITY]]*(1-Table3[[#This Row],[DISCOUNT %]])</f>
        <v>1344.825196577915</v>
      </c>
      <c r="N6706" s="3">
        <f>DAY(Table3[[#This Row],[DATE]])</f>
        <v>11</v>
      </c>
      <c r="O6706" s="3" t="str">
        <f>TEXT(Table3[[#This Row],[DATE]],"mmm")</f>
        <v>May</v>
      </c>
      <c r="P6706" s="3">
        <f>YEAR(Table3[[#This Row],[DATE]])</f>
        <v>2039</v>
      </c>
    </row>
    <row r="6707" spans="1:16" x14ac:dyDescent="0.3">
      <c r="A6707" s="6">
        <v>50902</v>
      </c>
      <c r="B6707" s="7" t="s">
        <v>1464</v>
      </c>
      <c r="C6707" s="9">
        <f t="shared" ca="1" si="208"/>
        <v>7</v>
      </c>
      <c r="D6707" s="9" t="s">
        <v>2116</v>
      </c>
      <c r="E6707" s="9" t="s">
        <v>2116</v>
      </c>
      <c r="F6707" s="10">
        <f t="shared" ca="1" si="209"/>
        <v>5.8480362337703352E-2</v>
      </c>
      <c r="G6707" s="3" t="str">
        <f>VLOOKUP(Table3[[#This Row],[PRODUCT ID]],Table1[[PRODUCT]:[SELLING PRICE]],1,FALSE)</f>
        <v>Product412</v>
      </c>
      <c r="H6707" s="3" t="str">
        <f>VLOOKUP(Table3[[#This Row],[PRODUCT ID]],Table1[[PRODUCT]:[SELLING PRICE]],2,FALSE)</f>
        <v>Category4</v>
      </c>
      <c r="I6707" s="3" t="str">
        <f>VLOOKUP(Table3[[#This Row],[PRODUCT ID]],Table1[[PRODUCT]:[SELLING PRICE]],3,FALSE)</f>
        <v>Lt</v>
      </c>
      <c r="J6707" s="16">
        <f ca="1">VLOOKUP(Table3[[#This Row],[PRODUCT ID]],Table1[[PRODUCT]:[SELLING PRICE]],4,FALSE)</f>
        <v>166</v>
      </c>
      <c r="K6707" s="16">
        <f ca="1">VLOOKUP(Table3[[#This Row],[PRODUCT ID]],Table1[[PRODUCT]:[SELLING PRICE]],5,FALSE)</f>
        <v>205.254123840451</v>
      </c>
      <c r="L6707" s="16">
        <f ca="1">J6707*Table3[[#This Row],[QUANTITY]]</f>
        <v>1162</v>
      </c>
      <c r="M6707" s="16">
        <f ca="1">K6707*Table3[[#This Row],[QUANTITY]]*(1-Table3[[#This Row],[DISCOUNT %]])</f>
        <v>1352.755518148675</v>
      </c>
      <c r="N6707" s="3">
        <f>DAY(Table3[[#This Row],[DATE]])</f>
        <v>12</v>
      </c>
      <c r="O6707" s="3" t="str">
        <f>TEXT(Table3[[#This Row],[DATE]],"mmm")</f>
        <v>May</v>
      </c>
      <c r="P6707" s="3">
        <f>YEAR(Table3[[#This Row],[DATE]])</f>
        <v>2039</v>
      </c>
    </row>
    <row r="6708" spans="1:16" x14ac:dyDescent="0.3">
      <c r="A6708" s="6">
        <v>50903</v>
      </c>
      <c r="B6708" s="7" t="s">
        <v>1465</v>
      </c>
      <c r="C6708" s="9">
        <f t="shared" ca="1" si="208"/>
        <v>5</v>
      </c>
      <c r="D6708" s="9" t="s">
        <v>2117</v>
      </c>
      <c r="E6708" s="9" t="s">
        <v>2116</v>
      </c>
      <c r="F6708" s="10">
        <f t="shared" ca="1" si="209"/>
        <v>1.2281737485045087E-2</v>
      </c>
      <c r="G6708" s="3" t="str">
        <f>VLOOKUP(Table3[[#This Row],[PRODUCT ID]],Table1[[PRODUCT]:[SELLING PRICE]],1,FALSE)</f>
        <v>Product413</v>
      </c>
      <c r="H6708" s="3" t="str">
        <f>VLOOKUP(Table3[[#This Row],[PRODUCT ID]],Table1[[PRODUCT]:[SELLING PRICE]],2,FALSE)</f>
        <v>Category5</v>
      </c>
      <c r="I6708" s="3" t="str">
        <f>VLOOKUP(Table3[[#This Row],[PRODUCT ID]],Table1[[PRODUCT]:[SELLING PRICE]],3,FALSE)</f>
        <v>Ft</v>
      </c>
      <c r="J6708" s="16">
        <f ca="1">VLOOKUP(Table3[[#This Row],[PRODUCT ID]],Table1[[PRODUCT]:[SELLING PRICE]],4,FALSE)</f>
        <v>229</v>
      </c>
      <c r="K6708" s="16">
        <f ca="1">VLOOKUP(Table3[[#This Row],[PRODUCT ID]],Table1[[PRODUCT]:[SELLING PRICE]],5,FALSE)</f>
        <v>138.90123542340532</v>
      </c>
      <c r="L6708" s="16">
        <f ca="1">J6708*Table3[[#This Row],[QUANTITY]]</f>
        <v>1145</v>
      </c>
      <c r="M6708" s="16">
        <f ca="1">K6708*Table3[[#This Row],[QUANTITY]]*(1-Table3[[#This Row],[DISCOUNT %]])</f>
        <v>685.97643456793298</v>
      </c>
      <c r="N6708" s="3">
        <f>DAY(Table3[[#This Row],[DATE]])</f>
        <v>13</v>
      </c>
      <c r="O6708" s="3" t="str">
        <f>TEXT(Table3[[#This Row],[DATE]],"mmm")</f>
        <v>May</v>
      </c>
      <c r="P6708" s="3">
        <f>YEAR(Table3[[#This Row],[DATE]])</f>
        <v>2039</v>
      </c>
    </row>
    <row r="6709" spans="1:16" x14ac:dyDescent="0.3">
      <c r="A6709" s="6">
        <v>50904</v>
      </c>
      <c r="B6709" s="7" t="s">
        <v>1466</v>
      </c>
      <c r="C6709" s="9">
        <f t="shared" ca="1" si="208"/>
        <v>13</v>
      </c>
      <c r="D6709" s="9" t="s">
        <v>2115</v>
      </c>
      <c r="E6709" s="9" t="s">
        <v>2116</v>
      </c>
      <c r="F6709" s="10">
        <f t="shared" ca="1" si="209"/>
        <v>4.477080814503262E-2</v>
      </c>
      <c r="G6709" s="3" t="str">
        <f>VLOOKUP(Table3[[#This Row],[PRODUCT ID]],Table1[[PRODUCT]:[SELLING PRICE]],1,FALSE)</f>
        <v>Product414</v>
      </c>
      <c r="H6709" s="3" t="str">
        <f>VLOOKUP(Table3[[#This Row],[PRODUCT ID]],Table1[[PRODUCT]:[SELLING PRICE]],2,FALSE)</f>
        <v>Category1</v>
      </c>
      <c r="I6709" s="3" t="str">
        <f>VLOOKUP(Table3[[#This Row],[PRODUCT ID]],Table1[[PRODUCT]:[SELLING PRICE]],3,FALSE)</f>
        <v>Kg</v>
      </c>
      <c r="J6709" s="16">
        <f ca="1">VLOOKUP(Table3[[#This Row],[PRODUCT ID]],Table1[[PRODUCT]:[SELLING PRICE]],4,FALSE)</f>
        <v>144</v>
      </c>
      <c r="K6709" s="16">
        <f ca="1">VLOOKUP(Table3[[#This Row],[PRODUCT ID]],Table1[[PRODUCT]:[SELLING PRICE]],5,FALSE)</f>
        <v>29.695441773124283</v>
      </c>
      <c r="L6709" s="16">
        <f ca="1">J6709*Table3[[#This Row],[QUANTITY]]</f>
        <v>1872</v>
      </c>
      <c r="M6709" s="16">
        <f ca="1">K6709*Table3[[#This Row],[QUANTITY]]*(1-Table3[[#This Row],[DISCOUNT %]])</f>
        <v>368.75738700733069</v>
      </c>
      <c r="N6709" s="3">
        <f>DAY(Table3[[#This Row],[DATE]])</f>
        <v>14</v>
      </c>
      <c r="O6709" s="3" t="str">
        <f>TEXT(Table3[[#This Row],[DATE]],"mmm")</f>
        <v>May</v>
      </c>
      <c r="P6709" s="3">
        <f>YEAR(Table3[[#This Row],[DATE]])</f>
        <v>2039</v>
      </c>
    </row>
    <row r="6710" spans="1:16" x14ac:dyDescent="0.3">
      <c r="A6710" s="6">
        <v>50905</v>
      </c>
      <c r="B6710" s="7" t="s">
        <v>1467</v>
      </c>
      <c r="C6710" s="9">
        <f t="shared" ca="1" si="208"/>
        <v>2</v>
      </c>
      <c r="D6710" s="9" t="s">
        <v>2115</v>
      </c>
      <c r="E6710" s="9" t="s">
        <v>2116</v>
      </c>
      <c r="F6710" s="10">
        <f t="shared" ca="1" si="209"/>
        <v>3.754681745603239E-3</v>
      </c>
      <c r="G6710" s="3" t="str">
        <f>VLOOKUP(Table3[[#This Row],[PRODUCT ID]],Table1[[PRODUCT]:[SELLING PRICE]],1,FALSE)</f>
        <v>Product415</v>
      </c>
      <c r="H6710" s="3" t="str">
        <f>VLOOKUP(Table3[[#This Row],[PRODUCT ID]],Table1[[PRODUCT]:[SELLING PRICE]],2,FALSE)</f>
        <v>Category2</v>
      </c>
      <c r="I6710" s="3" t="str">
        <f>VLOOKUP(Table3[[#This Row],[PRODUCT ID]],Table1[[PRODUCT]:[SELLING PRICE]],3,FALSE)</f>
        <v>No</v>
      </c>
      <c r="J6710" s="16">
        <f ca="1">VLOOKUP(Table3[[#This Row],[PRODUCT ID]],Table1[[PRODUCT]:[SELLING PRICE]],4,FALSE)</f>
        <v>147</v>
      </c>
      <c r="K6710" s="16">
        <f ca="1">VLOOKUP(Table3[[#This Row],[PRODUCT ID]],Table1[[PRODUCT]:[SELLING PRICE]],5,FALSE)</f>
        <v>107.4666107565656</v>
      </c>
      <c r="L6710" s="16">
        <f ca="1">J6710*Table3[[#This Row],[QUANTITY]]</f>
        <v>294</v>
      </c>
      <c r="M6710" s="16">
        <f ca="1">K6710*Table3[[#This Row],[QUANTITY]]*(1-Table3[[#This Row],[DISCOUNT %]])</f>
        <v>214.12621566979215</v>
      </c>
      <c r="N6710" s="3">
        <f>DAY(Table3[[#This Row],[DATE]])</f>
        <v>15</v>
      </c>
      <c r="O6710" s="3" t="str">
        <f>TEXT(Table3[[#This Row],[DATE]],"mmm")</f>
        <v>May</v>
      </c>
      <c r="P6710" s="3">
        <f>YEAR(Table3[[#This Row],[DATE]])</f>
        <v>2039</v>
      </c>
    </row>
    <row r="6711" spans="1:16" x14ac:dyDescent="0.3">
      <c r="A6711" s="6">
        <v>50906</v>
      </c>
      <c r="B6711" s="7" t="s">
        <v>1468</v>
      </c>
      <c r="C6711" s="9">
        <f t="shared" ca="1" si="208"/>
        <v>9</v>
      </c>
      <c r="D6711" s="9" t="s">
        <v>2115</v>
      </c>
      <c r="E6711" s="9" t="s">
        <v>2116</v>
      </c>
      <c r="F6711" s="10">
        <f t="shared" ca="1" si="209"/>
        <v>3.5774033100804507E-2</v>
      </c>
      <c r="G6711" s="3" t="str">
        <f>VLOOKUP(Table3[[#This Row],[PRODUCT ID]],Table1[[PRODUCT]:[SELLING PRICE]],1,FALSE)</f>
        <v>Product416</v>
      </c>
      <c r="H6711" s="3" t="str">
        <f>VLOOKUP(Table3[[#This Row],[PRODUCT ID]],Table1[[PRODUCT]:[SELLING PRICE]],2,FALSE)</f>
        <v>Category3</v>
      </c>
      <c r="I6711" s="3" t="str">
        <f>VLOOKUP(Table3[[#This Row],[PRODUCT ID]],Table1[[PRODUCT]:[SELLING PRICE]],3,FALSE)</f>
        <v>No</v>
      </c>
      <c r="J6711" s="16">
        <f ca="1">VLOOKUP(Table3[[#This Row],[PRODUCT ID]],Table1[[PRODUCT]:[SELLING PRICE]],4,FALSE)</f>
        <v>67</v>
      </c>
      <c r="K6711" s="16">
        <f ca="1">VLOOKUP(Table3[[#This Row],[PRODUCT ID]],Table1[[PRODUCT]:[SELLING PRICE]],5,FALSE)</f>
        <v>25.886327328948482</v>
      </c>
      <c r="L6711" s="16">
        <f ca="1">J6711*Table3[[#This Row],[QUANTITY]]</f>
        <v>603</v>
      </c>
      <c r="M6711" s="16">
        <f ca="1">K6711*Table3[[#This Row],[QUANTITY]]*(1-Table3[[#This Row],[DISCOUNT %]])</f>
        <v>224.64242098401976</v>
      </c>
      <c r="N6711" s="3">
        <f>DAY(Table3[[#This Row],[DATE]])</f>
        <v>16</v>
      </c>
      <c r="O6711" s="3" t="str">
        <f>TEXT(Table3[[#This Row],[DATE]],"mmm")</f>
        <v>May</v>
      </c>
      <c r="P6711" s="3">
        <f>YEAR(Table3[[#This Row],[DATE]])</f>
        <v>2039</v>
      </c>
    </row>
    <row r="6712" spans="1:16" x14ac:dyDescent="0.3">
      <c r="A6712" s="6">
        <v>50907</v>
      </c>
      <c r="B6712" s="7" t="s">
        <v>1469</v>
      </c>
      <c r="C6712" s="9">
        <f t="shared" ca="1" si="208"/>
        <v>14</v>
      </c>
      <c r="D6712" s="9" t="s">
        <v>2116</v>
      </c>
      <c r="E6712" s="9" t="s">
        <v>2118</v>
      </c>
      <c r="F6712" s="10">
        <f t="shared" ca="1" si="209"/>
        <v>5.6003219500724094E-2</v>
      </c>
      <c r="G6712" s="3" t="str">
        <f>VLOOKUP(Table3[[#This Row],[PRODUCT ID]],Table1[[PRODUCT]:[SELLING PRICE]],1,FALSE)</f>
        <v>Product417</v>
      </c>
      <c r="H6712" s="3" t="str">
        <f>VLOOKUP(Table3[[#This Row],[PRODUCT ID]],Table1[[PRODUCT]:[SELLING PRICE]],2,FALSE)</f>
        <v>Category4</v>
      </c>
      <c r="I6712" s="3" t="str">
        <f>VLOOKUP(Table3[[#This Row],[PRODUCT ID]],Table1[[PRODUCT]:[SELLING PRICE]],3,FALSE)</f>
        <v>Ft</v>
      </c>
      <c r="J6712" s="16">
        <f ca="1">VLOOKUP(Table3[[#This Row],[PRODUCT ID]],Table1[[PRODUCT]:[SELLING PRICE]],4,FALSE)</f>
        <v>180</v>
      </c>
      <c r="K6712" s="16">
        <f ca="1">VLOOKUP(Table3[[#This Row],[PRODUCT ID]],Table1[[PRODUCT]:[SELLING PRICE]],5,FALSE)</f>
        <v>254.13758469906648</v>
      </c>
      <c r="L6712" s="16">
        <f ca="1">J6712*Table3[[#This Row],[QUANTITY]]</f>
        <v>2520</v>
      </c>
      <c r="M6712" s="16">
        <f ca="1">K6712*Table3[[#This Row],[QUANTITY]]*(1-Table3[[#This Row],[DISCOUNT %]])</f>
        <v>3358.6708646369311</v>
      </c>
      <c r="N6712" s="3">
        <f>DAY(Table3[[#This Row],[DATE]])</f>
        <v>17</v>
      </c>
      <c r="O6712" s="3" t="str">
        <f>TEXT(Table3[[#This Row],[DATE]],"mmm")</f>
        <v>May</v>
      </c>
      <c r="P6712" s="3">
        <f>YEAR(Table3[[#This Row],[DATE]])</f>
        <v>2039</v>
      </c>
    </row>
    <row r="6713" spans="1:16" x14ac:dyDescent="0.3">
      <c r="A6713" s="6">
        <v>50908</v>
      </c>
      <c r="B6713" s="7" t="s">
        <v>1470</v>
      </c>
      <c r="C6713" s="9">
        <f t="shared" ca="1" si="208"/>
        <v>1</v>
      </c>
      <c r="D6713" s="9" t="s">
        <v>2116</v>
      </c>
      <c r="E6713" s="9" t="s">
        <v>2118</v>
      </c>
      <c r="F6713" s="10">
        <f t="shared" ca="1" si="209"/>
        <v>9.6022267153355961E-2</v>
      </c>
      <c r="G6713" s="3" t="str">
        <f>VLOOKUP(Table3[[#This Row],[PRODUCT ID]],Table1[[PRODUCT]:[SELLING PRICE]],1,FALSE)</f>
        <v>Product418</v>
      </c>
      <c r="H6713" s="3" t="str">
        <f>VLOOKUP(Table3[[#This Row],[PRODUCT ID]],Table1[[PRODUCT]:[SELLING PRICE]],2,FALSE)</f>
        <v>Category5</v>
      </c>
      <c r="I6713" s="3" t="str">
        <f>VLOOKUP(Table3[[#This Row],[PRODUCT ID]],Table1[[PRODUCT]:[SELLING PRICE]],3,FALSE)</f>
        <v>No</v>
      </c>
      <c r="J6713" s="16">
        <f ca="1">VLOOKUP(Table3[[#This Row],[PRODUCT ID]],Table1[[PRODUCT]:[SELLING PRICE]],4,FALSE)</f>
        <v>193</v>
      </c>
      <c r="K6713" s="16">
        <f ca="1">VLOOKUP(Table3[[#This Row],[PRODUCT ID]],Table1[[PRODUCT]:[SELLING PRICE]],5,FALSE)</f>
        <v>191.71325804676093</v>
      </c>
      <c r="L6713" s="16">
        <f ca="1">J6713*Table3[[#This Row],[QUANTITY]]</f>
        <v>193</v>
      </c>
      <c r="M6713" s="16">
        <f ca="1">K6713*Table3[[#This Row],[QUANTITY]]*(1-Table3[[#This Row],[DISCOUNT %]])</f>
        <v>173.30451636575458</v>
      </c>
      <c r="N6713" s="3">
        <f>DAY(Table3[[#This Row],[DATE]])</f>
        <v>18</v>
      </c>
      <c r="O6713" s="3" t="str">
        <f>TEXT(Table3[[#This Row],[DATE]],"mmm")</f>
        <v>May</v>
      </c>
      <c r="P6713" s="3">
        <f>YEAR(Table3[[#This Row],[DATE]])</f>
        <v>2039</v>
      </c>
    </row>
    <row r="6714" spans="1:16" x14ac:dyDescent="0.3">
      <c r="A6714" s="6">
        <v>50909</v>
      </c>
      <c r="B6714" s="7" t="s">
        <v>1471</v>
      </c>
      <c r="C6714" s="9">
        <f t="shared" ca="1" si="208"/>
        <v>11</v>
      </c>
      <c r="D6714" s="9" t="s">
        <v>2116</v>
      </c>
      <c r="E6714" s="9" t="s">
        <v>2116</v>
      </c>
      <c r="F6714" s="10">
        <f t="shared" ca="1" si="209"/>
        <v>2.7137817673113841E-2</v>
      </c>
      <c r="G6714" s="3" t="str">
        <f>VLOOKUP(Table3[[#This Row],[PRODUCT ID]],Table1[[PRODUCT]:[SELLING PRICE]],1,FALSE)</f>
        <v>Product419</v>
      </c>
      <c r="H6714" s="3" t="str">
        <f>VLOOKUP(Table3[[#This Row],[PRODUCT ID]],Table1[[PRODUCT]:[SELLING PRICE]],2,FALSE)</f>
        <v>Category1</v>
      </c>
      <c r="I6714" s="3" t="str">
        <f>VLOOKUP(Table3[[#This Row],[PRODUCT ID]],Table1[[PRODUCT]:[SELLING PRICE]],3,FALSE)</f>
        <v>Kg</v>
      </c>
      <c r="J6714" s="16">
        <f ca="1">VLOOKUP(Table3[[#This Row],[PRODUCT ID]],Table1[[PRODUCT]:[SELLING PRICE]],4,FALSE)</f>
        <v>184</v>
      </c>
      <c r="K6714" s="16">
        <f ca="1">VLOOKUP(Table3[[#This Row],[PRODUCT ID]],Table1[[PRODUCT]:[SELLING PRICE]],5,FALSE)</f>
        <v>160.37553701985917</v>
      </c>
      <c r="L6714" s="16">
        <f ca="1">J6714*Table3[[#This Row],[QUANTITY]]</f>
        <v>2024</v>
      </c>
      <c r="M6714" s="16">
        <f ca="1">K6714*Table3[[#This Row],[QUANTITY]]*(1-Table3[[#This Row],[DISCOUNT %]])</f>
        <v>1716.2562443068516</v>
      </c>
      <c r="N6714" s="3">
        <f>DAY(Table3[[#This Row],[DATE]])</f>
        <v>19</v>
      </c>
      <c r="O6714" s="3" t="str">
        <f>TEXT(Table3[[#This Row],[DATE]],"mmm")</f>
        <v>May</v>
      </c>
      <c r="P6714" s="3">
        <f>YEAR(Table3[[#This Row],[DATE]])</f>
        <v>2039</v>
      </c>
    </row>
    <row r="6715" spans="1:16" x14ac:dyDescent="0.3">
      <c r="A6715" s="6">
        <v>50910</v>
      </c>
      <c r="B6715" s="7" t="s">
        <v>1472</v>
      </c>
      <c r="C6715" s="9">
        <f t="shared" ca="1" si="208"/>
        <v>10</v>
      </c>
      <c r="D6715" s="9" t="s">
        <v>2115</v>
      </c>
      <c r="E6715" s="9" t="s">
        <v>2116</v>
      </c>
      <c r="F6715" s="10">
        <f t="shared" ca="1" si="209"/>
        <v>2.5212271527570298E-2</v>
      </c>
      <c r="G6715" s="3" t="str">
        <f>VLOOKUP(Table3[[#This Row],[PRODUCT ID]],Table1[[PRODUCT]:[SELLING PRICE]],1,FALSE)</f>
        <v>Product420</v>
      </c>
      <c r="H6715" s="3" t="str">
        <f>VLOOKUP(Table3[[#This Row],[PRODUCT ID]],Table1[[PRODUCT]:[SELLING PRICE]],2,FALSE)</f>
        <v>Category2</v>
      </c>
      <c r="I6715" s="3" t="str">
        <f>VLOOKUP(Table3[[#This Row],[PRODUCT ID]],Table1[[PRODUCT]:[SELLING PRICE]],3,FALSE)</f>
        <v>Kg</v>
      </c>
      <c r="J6715" s="16">
        <f ca="1">VLOOKUP(Table3[[#This Row],[PRODUCT ID]],Table1[[PRODUCT]:[SELLING PRICE]],4,FALSE)</f>
        <v>113</v>
      </c>
      <c r="K6715" s="16">
        <f ca="1">VLOOKUP(Table3[[#This Row],[PRODUCT ID]],Table1[[PRODUCT]:[SELLING PRICE]],5,FALSE)</f>
        <v>270.20693885758214</v>
      </c>
      <c r="L6715" s="16">
        <f ca="1">J6715*Table3[[#This Row],[QUANTITY]]</f>
        <v>1130</v>
      </c>
      <c r="M6715" s="16">
        <f ca="1">K6715*Table3[[#This Row],[QUANTITY]]*(1-Table3[[#This Row],[DISCOUNT %]])</f>
        <v>2633.9440814647119</v>
      </c>
      <c r="N6715" s="3">
        <f>DAY(Table3[[#This Row],[DATE]])</f>
        <v>20</v>
      </c>
      <c r="O6715" s="3" t="str">
        <f>TEXT(Table3[[#This Row],[DATE]],"mmm")</f>
        <v>May</v>
      </c>
      <c r="P6715" s="3">
        <f>YEAR(Table3[[#This Row],[DATE]])</f>
        <v>2039</v>
      </c>
    </row>
    <row r="6716" spans="1:16" x14ac:dyDescent="0.3">
      <c r="A6716" s="6">
        <v>50911</v>
      </c>
      <c r="B6716" s="7" t="s">
        <v>1473</v>
      </c>
      <c r="C6716" s="9">
        <f t="shared" ca="1" si="208"/>
        <v>13</v>
      </c>
      <c r="D6716" s="9" t="s">
        <v>2117</v>
      </c>
      <c r="E6716" s="9" t="s">
        <v>2116</v>
      </c>
      <c r="F6716" s="10">
        <f t="shared" ca="1" si="209"/>
        <v>8.1821507921899087E-2</v>
      </c>
      <c r="G6716" s="3" t="str">
        <f>VLOOKUP(Table3[[#This Row],[PRODUCT ID]],Table1[[PRODUCT]:[SELLING PRICE]],1,FALSE)</f>
        <v>Product421</v>
      </c>
      <c r="H6716" s="3" t="str">
        <f>VLOOKUP(Table3[[#This Row],[PRODUCT ID]],Table1[[PRODUCT]:[SELLING PRICE]],2,FALSE)</f>
        <v>Category3</v>
      </c>
      <c r="I6716" s="3" t="str">
        <f>VLOOKUP(Table3[[#This Row],[PRODUCT ID]],Table1[[PRODUCT]:[SELLING PRICE]],3,FALSE)</f>
        <v>Lt</v>
      </c>
      <c r="J6716" s="16">
        <f ca="1">VLOOKUP(Table3[[#This Row],[PRODUCT ID]],Table1[[PRODUCT]:[SELLING PRICE]],4,FALSE)</f>
        <v>241</v>
      </c>
      <c r="K6716" s="16">
        <f ca="1">VLOOKUP(Table3[[#This Row],[PRODUCT ID]],Table1[[PRODUCT]:[SELLING PRICE]],5,FALSE)</f>
        <v>103.62222509175936</v>
      </c>
      <c r="L6716" s="16">
        <f ca="1">J6716*Table3[[#This Row],[QUANTITY]]</f>
        <v>3133</v>
      </c>
      <c r="M6716" s="16">
        <f ca="1">K6716*Table3[[#This Row],[QUANTITY]]*(1-Table3[[#This Row],[DISCOUNT %]])</f>
        <v>1236.868078946879</v>
      </c>
      <c r="N6716" s="3">
        <f>DAY(Table3[[#This Row],[DATE]])</f>
        <v>21</v>
      </c>
      <c r="O6716" s="3" t="str">
        <f>TEXT(Table3[[#This Row],[DATE]],"mmm")</f>
        <v>May</v>
      </c>
      <c r="P6716" s="3">
        <f>YEAR(Table3[[#This Row],[DATE]])</f>
        <v>2039</v>
      </c>
    </row>
    <row r="6717" spans="1:16" x14ac:dyDescent="0.3">
      <c r="A6717" s="6">
        <v>50912</v>
      </c>
      <c r="B6717" s="7" t="s">
        <v>1474</v>
      </c>
      <c r="C6717" s="9">
        <f t="shared" ca="1" si="208"/>
        <v>5</v>
      </c>
      <c r="D6717" s="9" t="s">
        <v>2117</v>
      </c>
      <c r="E6717" s="9" t="s">
        <v>2116</v>
      </c>
      <c r="F6717" s="10">
        <f t="shared" ca="1" si="209"/>
        <v>3.8372231428183592E-2</v>
      </c>
      <c r="G6717" s="3" t="str">
        <f>VLOOKUP(Table3[[#This Row],[PRODUCT ID]],Table1[[PRODUCT]:[SELLING PRICE]],1,FALSE)</f>
        <v>Product422</v>
      </c>
      <c r="H6717" s="3" t="str">
        <f>VLOOKUP(Table3[[#This Row],[PRODUCT ID]],Table1[[PRODUCT]:[SELLING PRICE]],2,FALSE)</f>
        <v>Category4</v>
      </c>
      <c r="I6717" s="3" t="str">
        <f>VLOOKUP(Table3[[#This Row],[PRODUCT ID]],Table1[[PRODUCT]:[SELLING PRICE]],3,FALSE)</f>
        <v>Kg</v>
      </c>
      <c r="J6717" s="16">
        <f ca="1">VLOOKUP(Table3[[#This Row],[PRODUCT ID]],Table1[[PRODUCT]:[SELLING PRICE]],4,FALSE)</f>
        <v>36</v>
      </c>
      <c r="K6717" s="16">
        <f ca="1">VLOOKUP(Table3[[#This Row],[PRODUCT ID]],Table1[[PRODUCT]:[SELLING PRICE]],5,FALSE)</f>
        <v>258.33116613589868</v>
      </c>
      <c r="L6717" s="16">
        <f ca="1">J6717*Table3[[#This Row],[QUANTITY]]</f>
        <v>180</v>
      </c>
      <c r="M6717" s="16">
        <f ca="1">K6717*Table3[[#This Row],[QUANTITY]]*(1-Table3[[#This Row],[DISCOUNT %]])</f>
        <v>1242.0921142190971</v>
      </c>
      <c r="N6717" s="3">
        <f>DAY(Table3[[#This Row],[DATE]])</f>
        <v>22</v>
      </c>
      <c r="O6717" s="3" t="str">
        <f>TEXT(Table3[[#This Row],[DATE]],"mmm")</f>
        <v>May</v>
      </c>
      <c r="P6717" s="3">
        <f>YEAR(Table3[[#This Row],[DATE]])</f>
        <v>2039</v>
      </c>
    </row>
    <row r="6718" spans="1:16" x14ac:dyDescent="0.3">
      <c r="A6718" s="6">
        <v>50913</v>
      </c>
      <c r="B6718" s="7" t="s">
        <v>1475</v>
      </c>
      <c r="C6718" s="9">
        <f t="shared" ca="1" si="208"/>
        <v>9</v>
      </c>
      <c r="D6718" s="9" t="s">
        <v>2116</v>
      </c>
      <c r="E6718" s="9" t="s">
        <v>2118</v>
      </c>
      <c r="F6718" s="10">
        <f t="shared" ca="1" si="209"/>
        <v>4.7798466740279613E-2</v>
      </c>
      <c r="G6718" s="3" t="str">
        <f>VLOOKUP(Table3[[#This Row],[PRODUCT ID]],Table1[[PRODUCT]:[SELLING PRICE]],1,FALSE)</f>
        <v>Product423</v>
      </c>
      <c r="H6718" s="3" t="str">
        <f>VLOOKUP(Table3[[#This Row],[PRODUCT ID]],Table1[[PRODUCT]:[SELLING PRICE]],2,FALSE)</f>
        <v>Category5</v>
      </c>
      <c r="I6718" s="3" t="str">
        <f>VLOOKUP(Table3[[#This Row],[PRODUCT ID]],Table1[[PRODUCT]:[SELLING PRICE]],3,FALSE)</f>
        <v>Lt</v>
      </c>
      <c r="J6718" s="16">
        <f ca="1">VLOOKUP(Table3[[#This Row],[PRODUCT ID]],Table1[[PRODUCT]:[SELLING PRICE]],4,FALSE)</f>
        <v>121</v>
      </c>
      <c r="K6718" s="16">
        <f ca="1">VLOOKUP(Table3[[#This Row],[PRODUCT ID]],Table1[[PRODUCT]:[SELLING PRICE]],5,FALSE)</f>
        <v>225.16180170341892</v>
      </c>
      <c r="L6718" s="16">
        <f ca="1">J6718*Table3[[#This Row],[QUANTITY]]</f>
        <v>1089</v>
      </c>
      <c r="M6718" s="16">
        <f ca="1">K6718*Table3[[#This Row],[QUANTITY]]*(1-Table3[[#This Row],[DISCOUNT %]])</f>
        <v>1929.5947153216493</v>
      </c>
      <c r="N6718" s="3">
        <f>DAY(Table3[[#This Row],[DATE]])</f>
        <v>23</v>
      </c>
      <c r="O6718" s="3" t="str">
        <f>TEXT(Table3[[#This Row],[DATE]],"mmm")</f>
        <v>May</v>
      </c>
      <c r="P6718" s="3">
        <f>YEAR(Table3[[#This Row],[DATE]])</f>
        <v>2039</v>
      </c>
    </row>
    <row r="6719" spans="1:16" x14ac:dyDescent="0.3">
      <c r="A6719" s="6">
        <v>50914</v>
      </c>
      <c r="B6719" s="7" t="s">
        <v>1476</v>
      </c>
      <c r="C6719" s="9">
        <f t="shared" ca="1" si="208"/>
        <v>2</v>
      </c>
      <c r="D6719" s="9" t="s">
        <v>2116</v>
      </c>
      <c r="E6719" s="9" t="s">
        <v>2116</v>
      </c>
      <c r="F6719" s="10">
        <f t="shared" ca="1" si="209"/>
        <v>1.5092819897715283E-2</v>
      </c>
      <c r="G6719" s="3" t="str">
        <f>VLOOKUP(Table3[[#This Row],[PRODUCT ID]],Table1[[PRODUCT]:[SELLING PRICE]],1,FALSE)</f>
        <v>Product424</v>
      </c>
      <c r="H6719" s="3" t="str">
        <f>VLOOKUP(Table3[[#This Row],[PRODUCT ID]],Table1[[PRODUCT]:[SELLING PRICE]],2,FALSE)</f>
        <v>Category1</v>
      </c>
      <c r="I6719" s="3" t="str">
        <f>VLOOKUP(Table3[[#This Row],[PRODUCT ID]],Table1[[PRODUCT]:[SELLING PRICE]],3,FALSE)</f>
        <v>Ft</v>
      </c>
      <c r="J6719" s="16">
        <f ca="1">VLOOKUP(Table3[[#This Row],[PRODUCT ID]],Table1[[PRODUCT]:[SELLING PRICE]],4,FALSE)</f>
        <v>195</v>
      </c>
      <c r="K6719" s="16">
        <f ca="1">VLOOKUP(Table3[[#This Row],[PRODUCT ID]],Table1[[PRODUCT]:[SELLING PRICE]],5,FALSE)</f>
        <v>37.85977085598217</v>
      </c>
      <c r="L6719" s="16">
        <f ca="1">J6719*Table3[[#This Row],[QUANTITY]]</f>
        <v>390</v>
      </c>
      <c r="M6719" s="16">
        <f ca="1">K6719*Table3[[#This Row],[QUANTITY]]*(1-Table3[[#This Row],[DISCOUNT %]])</f>
        <v>74.576720306168127</v>
      </c>
      <c r="N6719" s="3">
        <f>DAY(Table3[[#This Row],[DATE]])</f>
        <v>24</v>
      </c>
      <c r="O6719" s="3" t="str">
        <f>TEXT(Table3[[#This Row],[DATE]],"mmm")</f>
        <v>May</v>
      </c>
      <c r="P6719" s="3">
        <f>YEAR(Table3[[#This Row],[DATE]])</f>
        <v>2039</v>
      </c>
    </row>
    <row r="6720" spans="1:16" x14ac:dyDescent="0.3">
      <c r="A6720" s="6">
        <v>50915</v>
      </c>
      <c r="B6720" s="7" t="s">
        <v>1477</v>
      </c>
      <c r="C6720" s="9">
        <f t="shared" ca="1" si="208"/>
        <v>15</v>
      </c>
      <c r="D6720" s="9" t="s">
        <v>2116</v>
      </c>
      <c r="E6720" s="9" t="s">
        <v>2116</v>
      </c>
      <c r="F6720" s="10">
        <f t="shared" ca="1" si="209"/>
        <v>7.9817417501632237E-2</v>
      </c>
      <c r="G6720" s="3" t="str">
        <f>VLOOKUP(Table3[[#This Row],[PRODUCT ID]],Table1[[PRODUCT]:[SELLING PRICE]],1,FALSE)</f>
        <v>Product425</v>
      </c>
      <c r="H6720" s="3" t="str">
        <f>VLOOKUP(Table3[[#This Row],[PRODUCT ID]],Table1[[PRODUCT]:[SELLING PRICE]],2,FALSE)</f>
        <v>Category2</v>
      </c>
      <c r="I6720" s="3" t="str">
        <f>VLOOKUP(Table3[[#This Row],[PRODUCT ID]],Table1[[PRODUCT]:[SELLING PRICE]],3,FALSE)</f>
        <v>Kg</v>
      </c>
      <c r="J6720" s="16">
        <f ca="1">VLOOKUP(Table3[[#This Row],[PRODUCT ID]],Table1[[PRODUCT]:[SELLING PRICE]],4,FALSE)</f>
        <v>6</v>
      </c>
      <c r="K6720" s="16">
        <f ca="1">VLOOKUP(Table3[[#This Row],[PRODUCT ID]],Table1[[PRODUCT]:[SELLING PRICE]],5,FALSE)</f>
        <v>169.92729909656524</v>
      </c>
      <c r="L6720" s="16">
        <f ca="1">J6720*Table3[[#This Row],[QUANTITY]]</f>
        <v>90</v>
      </c>
      <c r="M6720" s="16">
        <f ca="1">K6720*Table3[[#This Row],[QUANTITY]]*(1-Table3[[#This Row],[DISCOUNT %]])</f>
        <v>2345.4621137947497</v>
      </c>
      <c r="N6720" s="3">
        <f>DAY(Table3[[#This Row],[DATE]])</f>
        <v>25</v>
      </c>
      <c r="O6720" s="3" t="str">
        <f>TEXT(Table3[[#This Row],[DATE]],"mmm")</f>
        <v>May</v>
      </c>
      <c r="P6720" s="3">
        <f>YEAR(Table3[[#This Row],[DATE]])</f>
        <v>2039</v>
      </c>
    </row>
    <row r="6721" spans="1:16" x14ac:dyDescent="0.3">
      <c r="A6721" s="6">
        <v>50916</v>
      </c>
      <c r="B6721" s="7" t="s">
        <v>1478</v>
      </c>
      <c r="C6721" s="9">
        <f t="shared" ca="1" si="208"/>
        <v>2</v>
      </c>
      <c r="D6721" s="9" t="s">
        <v>2116</v>
      </c>
      <c r="E6721" s="9" t="s">
        <v>2116</v>
      </c>
      <c r="F6721" s="10">
        <f t="shared" ca="1" si="209"/>
        <v>3.6086494456519659E-2</v>
      </c>
      <c r="G6721" s="3" t="str">
        <f>VLOOKUP(Table3[[#This Row],[PRODUCT ID]],Table1[[PRODUCT]:[SELLING PRICE]],1,FALSE)</f>
        <v>Product426</v>
      </c>
      <c r="H6721" s="3" t="str">
        <f>VLOOKUP(Table3[[#This Row],[PRODUCT ID]],Table1[[PRODUCT]:[SELLING PRICE]],2,FALSE)</f>
        <v>Category3</v>
      </c>
      <c r="I6721" s="3" t="str">
        <f>VLOOKUP(Table3[[#This Row],[PRODUCT ID]],Table1[[PRODUCT]:[SELLING PRICE]],3,FALSE)</f>
        <v>No</v>
      </c>
      <c r="J6721" s="16">
        <f ca="1">VLOOKUP(Table3[[#This Row],[PRODUCT ID]],Table1[[PRODUCT]:[SELLING PRICE]],4,FALSE)</f>
        <v>105</v>
      </c>
      <c r="K6721" s="16">
        <f ca="1">VLOOKUP(Table3[[#This Row],[PRODUCT ID]],Table1[[PRODUCT]:[SELLING PRICE]],5,FALSE)</f>
        <v>231.94798934194344</v>
      </c>
      <c r="L6721" s="16">
        <f ca="1">J6721*Table3[[#This Row],[QUANTITY]]</f>
        <v>210</v>
      </c>
      <c r="M6721" s="16">
        <f ca="1">K6721*Table3[[#This Row],[QUANTITY]]*(1-Table3[[#This Row],[DISCOUNT %]])</f>
        <v>447.15559902070902</v>
      </c>
      <c r="N6721" s="3">
        <f>DAY(Table3[[#This Row],[DATE]])</f>
        <v>26</v>
      </c>
      <c r="O6721" s="3" t="str">
        <f>TEXT(Table3[[#This Row],[DATE]],"mmm")</f>
        <v>May</v>
      </c>
      <c r="P6721" s="3">
        <f>YEAR(Table3[[#This Row],[DATE]])</f>
        <v>2039</v>
      </c>
    </row>
    <row r="6722" spans="1:16" x14ac:dyDescent="0.3">
      <c r="A6722" s="6">
        <v>50917</v>
      </c>
      <c r="B6722" s="7" t="s">
        <v>1479</v>
      </c>
      <c r="C6722" s="9">
        <f t="shared" ca="1" si="208"/>
        <v>1</v>
      </c>
      <c r="D6722" s="9" t="s">
        <v>2115</v>
      </c>
      <c r="E6722" s="9" t="s">
        <v>2116</v>
      </c>
      <c r="F6722" s="10">
        <f t="shared" ca="1" si="209"/>
        <v>5.7739846123153138E-2</v>
      </c>
      <c r="G6722" s="3" t="str">
        <f>VLOOKUP(Table3[[#This Row],[PRODUCT ID]],Table1[[PRODUCT]:[SELLING PRICE]],1,FALSE)</f>
        <v>Product427</v>
      </c>
      <c r="H6722" s="3" t="str">
        <f>VLOOKUP(Table3[[#This Row],[PRODUCT ID]],Table1[[PRODUCT]:[SELLING PRICE]],2,FALSE)</f>
        <v>Category4</v>
      </c>
      <c r="I6722" s="3" t="str">
        <f>VLOOKUP(Table3[[#This Row],[PRODUCT ID]],Table1[[PRODUCT]:[SELLING PRICE]],3,FALSE)</f>
        <v>No</v>
      </c>
      <c r="J6722" s="16">
        <f ca="1">VLOOKUP(Table3[[#This Row],[PRODUCT ID]],Table1[[PRODUCT]:[SELLING PRICE]],4,FALSE)</f>
        <v>220</v>
      </c>
      <c r="K6722" s="16">
        <f ca="1">VLOOKUP(Table3[[#This Row],[PRODUCT ID]],Table1[[PRODUCT]:[SELLING PRICE]],5,FALSE)</f>
        <v>136.35128589200588</v>
      </c>
      <c r="L6722" s="16">
        <f ca="1">J6722*Table3[[#This Row],[QUANTITY]]</f>
        <v>220</v>
      </c>
      <c r="M6722" s="16">
        <f ca="1">K6722*Table3[[#This Row],[QUANTITY]]*(1-Table3[[#This Row],[DISCOUNT %]])</f>
        <v>128.47838362590741</v>
      </c>
      <c r="N6722" s="3">
        <f>DAY(Table3[[#This Row],[DATE]])</f>
        <v>27</v>
      </c>
      <c r="O6722" s="3" t="str">
        <f>TEXT(Table3[[#This Row],[DATE]],"mmm")</f>
        <v>May</v>
      </c>
      <c r="P6722" s="3">
        <f>YEAR(Table3[[#This Row],[DATE]])</f>
        <v>2039</v>
      </c>
    </row>
    <row r="6723" spans="1:16" x14ac:dyDescent="0.3">
      <c r="A6723" s="6">
        <v>50918</v>
      </c>
      <c r="B6723" s="7" t="s">
        <v>1480</v>
      </c>
      <c r="C6723" s="9">
        <f t="shared" ref="C6723:C6786" ca="1" si="210">RANDBETWEEN(1,15)</f>
        <v>13</v>
      </c>
      <c r="D6723" s="9" t="s">
        <v>2116</v>
      </c>
      <c r="E6723" s="9" t="s">
        <v>2116</v>
      </c>
      <c r="F6723" s="10">
        <f t="shared" ref="F6723:F6786" ca="1" si="211">RAND()*(0.1)</f>
        <v>8.7222086042389069E-2</v>
      </c>
      <c r="G6723" s="3" t="str">
        <f>VLOOKUP(Table3[[#This Row],[PRODUCT ID]],Table1[[PRODUCT]:[SELLING PRICE]],1,FALSE)</f>
        <v>Product428</v>
      </c>
      <c r="H6723" s="3" t="str">
        <f>VLOOKUP(Table3[[#This Row],[PRODUCT ID]],Table1[[PRODUCT]:[SELLING PRICE]],2,FALSE)</f>
        <v>Category5</v>
      </c>
      <c r="I6723" s="3" t="str">
        <f>VLOOKUP(Table3[[#This Row],[PRODUCT ID]],Table1[[PRODUCT]:[SELLING PRICE]],3,FALSE)</f>
        <v>Ft</v>
      </c>
      <c r="J6723" s="16">
        <f ca="1">VLOOKUP(Table3[[#This Row],[PRODUCT ID]],Table1[[PRODUCT]:[SELLING PRICE]],4,FALSE)</f>
        <v>170</v>
      </c>
      <c r="K6723" s="16">
        <f ca="1">VLOOKUP(Table3[[#This Row],[PRODUCT ID]],Table1[[PRODUCT]:[SELLING PRICE]],5,FALSE)</f>
        <v>172.35266570686969</v>
      </c>
      <c r="L6723" s="16">
        <f ca="1">J6723*Table3[[#This Row],[QUANTITY]]</f>
        <v>2210</v>
      </c>
      <c r="M6723" s="16">
        <f ca="1">K6723*Table3[[#This Row],[QUANTITY]]*(1-Table3[[#This Row],[DISCOUNT %]])</f>
        <v>2045.1561866963498</v>
      </c>
      <c r="N6723" s="3">
        <f>DAY(Table3[[#This Row],[DATE]])</f>
        <v>28</v>
      </c>
      <c r="O6723" s="3" t="str">
        <f>TEXT(Table3[[#This Row],[DATE]],"mmm")</f>
        <v>May</v>
      </c>
      <c r="P6723" s="3">
        <f>YEAR(Table3[[#This Row],[DATE]])</f>
        <v>2039</v>
      </c>
    </row>
    <row r="6724" spans="1:16" x14ac:dyDescent="0.3">
      <c r="A6724" s="6">
        <v>50919</v>
      </c>
      <c r="B6724" s="7" t="s">
        <v>1481</v>
      </c>
      <c r="C6724" s="9">
        <f t="shared" ca="1" si="210"/>
        <v>5</v>
      </c>
      <c r="D6724" s="9" t="s">
        <v>2117</v>
      </c>
      <c r="E6724" s="9" t="s">
        <v>2118</v>
      </c>
      <c r="F6724" s="10">
        <f t="shared" ca="1" si="211"/>
        <v>3.127094013302352E-2</v>
      </c>
      <c r="G6724" s="3" t="str">
        <f>VLOOKUP(Table3[[#This Row],[PRODUCT ID]],Table1[[PRODUCT]:[SELLING PRICE]],1,FALSE)</f>
        <v>Product429</v>
      </c>
      <c r="H6724" s="3" t="str">
        <f>VLOOKUP(Table3[[#This Row],[PRODUCT ID]],Table1[[PRODUCT]:[SELLING PRICE]],2,FALSE)</f>
        <v>Category1</v>
      </c>
      <c r="I6724" s="3" t="str">
        <f>VLOOKUP(Table3[[#This Row],[PRODUCT ID]],Table1[[PRODUCT]:[SELLING PRICE]],3,FALSE)</f>
        <v>No</v>
      </c>
      <c r="J6724" s="16">
        <f ca="1">VLOOKUP(Table3[[#This Row],[PRODUCT ID]],Table1[[PRODUCT]:[SELLING PRICE]],4,FALSE)</f>
        <v>132</v>
      </c>
      <c r="K6724" s="16">
        <f ca="1">VLOOKUP(Table3[[#This Row],[PRODUCT ID]],Table1[[PRODUCT]:[SELLING PRICE]],5,FALSE)</f>
        <v>161.90115933403715</v>
      </c>
      <c r="L6724" s="16">
        <f ca="1">J6724*Table3[[#This Row],[QUANTITY]]</f>
        <v>660</v>
      </c>
      <c r="M6724" s="16">
        <f ca="1">K6724*Table3[[#This Row],[QUANTITY]]*(1-Table3[[#This Row],[DISCOUNT %]])</f>
        <v>784.19178936517687</v>
      </c>
      <c r="N6724" s="3">
        <f>DAY(Table3[[#This Row],[DATE]])</f>
        <v>29</v>
      </c>
      <c r="O6724" s="3" t="str">
        <f>TEXT(Table3[[#This Row],[DATE]],"mmm")</f>
        <v>May</v>
      </c>
      <c r="P6724" s="3">
        <f>YEAR(Table3[[#This Row],[DATE]])</f>
        <v>2039</v>
      </c>
    </row>
    <row r="6725" spans="1:16" x14ac:dyDescent="0.3">
      <c r="A6725" s="6">
        <v>50920</v>
      </c>
      <c r="B6725" s="7" t="s">
        <v>1482</v>
      </c>
      <c r="C6725" s="9">
        <f t="shared" ca="1" si="210"/>
        <v>2</v>
      </c>
      <c r="D6725" s="9" t="s">
        <v>2115</v>
      </c>
      <c r="E6725" s="9" t="s">
        <v>2118</v>
      </c>
      <c r="F6725" s="10">
        <f t="shared" ca="1" si="211"/>
        <v>8.1577862814756916E-2</v>
      </c>
      <c r="G6725" s="3" t="str">
        <f>VLOOKUP(Table3[[#This Row],[PRODUCT ID]],Table1[[PRODUCT]:[SELLING PRICE]],1,FALSE)</f>
        <v>Product430</v>
      </c>
      <c r="H6725" s="3" t="str">
        <f>VLOOKUP(Table3[[#This Row],[PRODUCT ID]],Table1[[PRODUCT]:[SELLING PRICE]],2,FALSE)</f>
        <v>Category2</v>
      </c>
      <c r="I6725" s="3" t="str">
        <f>VLOOKUP(Table3[[#This Row],[PRODUCT ID]],Table1[[PRODUCT]:[SELLING PRICE]],3,FALSE)</f>
        <v>Kg</v>
      </c>
      <c r="J6725" s="16">
        <f ca="1">VLOOKUP(Table3[[#This Row],[PRODUCT ID]],Table1[[PRODUCT]:[SELLING PRICE]],4,FALSE)</f>
        <v>132</v>
      </c>
      <c r="K6725" s="16">
        <f ca="1">VLOOKUP(Table3[[#This Row],[PRODUCT ID]],Table1[[PRODUCT]:[SELLING PRICE]],5,FALSE)</f>
        <v>289.07355089381008</v>
      </c>
      <c r="L6725" s="16">
        <f ca="1">J6725*Table3[[#This Row],[QUANTITY]]</f>
        <v>264</v>
      </c>
      <c r="M6725" s="16">
        <f ca="1">K6725*Table3[[#This Row],[QUANTITY]]*(1-Table3[[#This Row],[DISCOUNT %]])</f>
        <v>530.98309683124046</v>
      </c>
      <c r="N6725" s="3">
        <f>DAY(Table3[[#This Row],[DATE]])</f>
        <v>30</v>
      </c>
      <c r="O6725" s="3" t="str">
        <f>TEXT(Table3[[#This Row],[DATE]],"mmm")</f>
        <v>May</v>
      </c>
      <c r="P6725" s="3">
        <f>YEAR(Table3[[#This Row],[DATE]])</f>
        <v>2039</v>
      </c>
    </row>
    <row r="6726" spans="1:16" x14ac:dyDescent="0.3">
      <c r="A6726" s="6">
        <v>50921</v>
      </c>
      <c r="B6726" s="7" t="s">
        <v>1483</v>
      </c>
      <c r="C6726" s="9">
        <f t="shared" ca="1" si="210"/>
        <v>14</v>
      </c>
      <c r="D6726" s="9" t="s">
        <v>2115</v>
      </c>
      <c r="E6726" s="9" t="s">
        <v>2116</v>
      </c>
      <c r="F6726" s="10">
        <f t="shared" ca="1" si="211"/>
        <v>7.3396416664518543E-2</v>
      </c>
      <c r="G6726" s="3" t="str">
        <f>VLOOKUP(Table3[[#This Row],[PRODUCT ID]],Table1[[PRODUCT]:[SELLING PRICE]],1,FALSE)</f>
        <v>Product431</v>
      </c>
      <c r="H6726" s="3" t="str">
        <f>VLOOKUP(Table3[[#This Row],[PRODUCT ID]],Table1[[PRODUCT]:[SELLING PRICE]],2,FALSE)</f>
        <v>Category3</v>
      </c>
      <c r="I6726" s="3" t="str">
        <f>VLOOKUP(Table3[[#This Row],[PRODUCT ID]],Table1[[PRODUCT]:[SELLING PRICE]],3,FALSE)</f>
        <v>Kg</v>
      </c>
      <c r="J6726" s="16">
        <f ca="1">VLOOKUP(Table3[[#This Row],[PRODUCT ID]],Table1[[PRODUCT]:[SELLING PRICE]],4,FALSE)</f>
        <v>150</v>
      </c>
      <c r="K6726" s="16">
        <f ca="1">VLOOKUP(Table3[[#This Row],[PRODUCT ID]],Table1[[PRODUCT]:[SELLING PRICE]],5,FALSE)</f>
        <v>56.438333150069951</v>
      </c>
      <c r="L6726" s="16">
        <f ca="1">J6726*Table3[[#This Row],[QUANTITY]]</f>
        <v>2100</v>
      </c>
      <c r="M6726" s="16">
        <f ca="1">K6726*Table3[[#This Row],[QUANTITY]]*(1-Table3[[#This Row],[DISCOUNT %]])</f>
        <v>732.14346428071099</v>
      </c>
      <c r="N6726" s="3">
        <f>DAY(Table3[[#This Row],[DATE]])</f>
        <v>31</v>
      </c>
      <c r="O6726" s="3" t="str">
        <f>TEXT(Table3[[#This Row],[DATE]],"mmm")</f>
        <v>May</v>
      </c>
      <c r="P6726" s="3">
        <f>YEAR(Table3[[#This Row],[DATE]])</f>
        <v>2039</v>
      </c>
    </row>
    <row r="6727" spans="1:16" x14ac:dyDescent="0.3">
      <c r="A6727" s="6">
        <v>50922</v>
      </c>
      <c r="B6727" s="7" t="s">
        <v>1484</v>
      </c>
      <c r="C6727" s="9">
        <f t="shared" ca="1" si="210"/>
        <v>6</v>
      </c>
      <c r="D6727" s="9" t="s">
        <v>2115</v>
      </c>
      <c r="E6727" s="9" t="s">
        <v>2116</v>
      </c>
      <c r="F6727" s="10">
        <f t="shared" ca="1" si="211"/>
        <v>9.168657312536746E-2</v>
      </c>
      <c r="G6727" s="3" t="str">
        <f>VLOOKUP(Table3[[#This Row],[PRODUCT ID]],Table1[[PRODUCT]:[SELLING PRICE]],1,FALSE)</f>
        <v>Product432</v>
      </c>
      <c r="H6727" s="3" t="str">
        <f>VLOOKUP(Table3[[#This Row],[PRODUCT ID]],Table1[[PRODUCT]:[SELLING PRICE]],2,FALSE)</f>
        <v>Category4</v>
      </c>
      <c r="I6727" s="3" t="str">
        <f>VLOOKUP(Table3[[#This Row],[PRODUCT ID]],Table1[[PRODUCT]:[SELLING PRICE]],3,FALSE)</f>
        <v>Lt</v>
      </c>
      <c r="J6727" s="16">
        <f ca="1">VLOOKUP(Table3[[#This Row],[PRODUCT ID]],Table1[[PRODUCT]:[SELLING PRICE]],4,FALSE)</f>
        <v>208</v>
      </c>
      <c r="K6727" s="16">
        <f ca="1">VLOOKUP(Table3[[#This Row],[PRODUCT ID]],Table1[[PRODUCT]:[SELLING PRICE]],5,FALSE)</f>
        <v>42.284359649244081</v>
      </c>
      <c r="L6727" s="16">
        <f ca="1">J6727*Table3[[#This Row],[QUANTITY]]</f>
        <v>1248</v>
      </c>
      <c r="M6727" s="16">
        <f ca="1">K6727*Table3[[#This Row],[QUANTITY]]*(1-Table3[[#This Row],[DISCOUNT %]])</f>
        <v>230.44470969722596</v>
      </c>
      <c r="N6727" s="3">
        <f>DAY(Table3[[#This Row],[DATE]])</f>
        <v>1</v>
      </c>
      <c r="O6727" s="3" t="str">
        <f>TEXT(Table3[[#This Row],[DATE]],"mmm")</f>
        <v>Jun</v>
      </c>
      <c r="P6727" s="3">
        <f>YEAR(Table3[[#This Row],[DATE]])</f>
        <v>2039</v>
      </c>
    </row>
    <row r="6728" spans="1:16" x14ac:dyDescent="0.3">
      <c r="A6728" s="6">
        <v>50923</v>
      </c>
      <c r="B6728" s="7" t="s">
        <v>1485</v>
      </c>
      <c r="C6728" s="9">
        <f t="shared" ca="1" si="210"/>
        <v>5</v>
      </c>
      <c r="D6728" s="9" t="s">
        <v>2116</v>
      </c>
      <c r="E6728" s="9" t="s">
        <v>2116</v>
      </c>
      <c r="F6728" s="10">
        <f t="shared" ca="1" si="211"/>
        <v>5.9342779019155939E-2</v>
      </c>
      <c r="G6728" s="3" t="str">
        <f>VLOOKUP(Table3[[#This Row],[PRODUCT ID]],Table1[[PRODUCT]:[SELLING PRICE]],1,FALSE)</f>
        <v>Product433</v>
      </c>
      <c r="H6728" s="3" t="str">
        <f>VLOOKUP(Table3[[#This Row],[PRODUCT ID]],Table1[[PRODUCT]:[SELLING PRICE]],2,FALSE)</f>
        <v>Category1</v>
      </c>
      <c r="I6728" s="3" t="str">
        <f>VLOOKUP(Table3[[#This Row],[PRODUCT ID]],Table1[[PRODUCT]:[SELLING PRICE]],3,FALSE)</f>
        <v>Kg</v>
      </c>
      <c r="J6728" s="16">
        <f ca="1">VLOOKUP(Table3[[#This Row],[PRODUCT ID]],Table1[[PRODUCT]:[SELLING PRICE]],4,FALSE)</f>
        <v>70</v>
      </c>
      <c r="K6728" s="16">
        <f ca="1">VLOOKUP(Table3[[#This Row],[PRODUCT ID]],Table1[[PRODUCT]:[SELLING PRICE]],5,FALSE)</f>
        <v>106.72694694146617</v>
      </c>
      <c r="L6728" s="16">
        <f ca="1">J6728*Table3[[#This Row],[QUANTITY]]</f>
        <v>350</v>
      </c>
      <c r="M6728" s="16">
        <f ca="1">K6728*Table3[[#This Row],[QUANTITY]]*(1-Table3[[#This Row],[DISCOUNT %]])</f>
        <v>501.96736656864778</v>
      </c>
      <c r="N6728" s="3">
        <f>DAY(Table3[[#This Row],[DATE]])</f>
        <v>2</v>
      </c>
      <c r="O6728" s="3" t="str">
        <f>TEXT(Table3[[#This Row],[DATE]],"mmm")</f>
        <v>Jun</v>
      </c>
      <c r="P6728" s="3">
        <f>YEAR(Table3[[#This Row],[DATE]])</f>
        <v>2039</v>
      </c>
    </row>
    <row r="6729" spans="1:16" x14ac:dyDescent="0.3">
      <c r="A6729" s="6">
        <v>50924</v>
      </c>
      <c r="B6729" s="7" t="s">
        <v>1486</v>
      </c>
      <c r="C6729" s="9">
        <f t="shared" ca="1" si="210"/>
        <v>5</v>
      </c>
      <c r="D6729" s="9" t="s">
        <v>2116</v>
      </c>
      <c r="E6729" s="9" t="s">
        <v>2116</v>
      </c>
      <c r="F6729" s="10">
        <f t="shared" ca="1" si="211"/>
        <v>9.0106707488961088E-2</v>
      </c>
      <c r="G6729" s="3" t="str">
        <f>VLOOKUP(Table3[[#This Row],[PRODUCT ID]],Table1[[PRODUCT]:[SELLING PRICE]],1,FALSE)</f>
        <v>Product434</v>
      </c>
      <c r="H6729" s="3" t="str">
        <f>VLOOKUP(Table3[[#This Row],[PRODUCT ID]],Table1[[PRODUCT]:[SELLING PRICE]],2,FALSE)</f>
        <v>Category2</v>
      </c>
      <c r="I6729" s="3" t="str">
        <f>VLOOKUP(Table3[[#This Row],[PRODUCT ID]],Table1[[PRODUCT]:[SELLING PRICE]],3,FALSE)</f>
        <v>Lt</v>
      </c>
      <c r="J6729" s="16">
        <f ca="1">VLOOKUP(Table3[[#This Row],[PRODUCT ID]],Table1[[PRODUCT]:[SELLING PRICE]],4,FALSE)</f>
        <v>9</v>
      </c>
      <c r="K6729" s="16">
        <f ca="1">VLOOKUP(Table3[[#This Row],[PRODUCT ID]],Table1[[PRODUCT]:[SELLING PRICE]],5,FALSE)</f>
        <v>107.45065848780625</v>
      </c>
      <c r="L6729" s="16">
        <f ca="1">J6729*Table3[[#This Row],[QUANTITY]]</f>
        <v>45</v>
      </c>
      <c r="M6729" s="16">
        <f ca="1">K6729*Table3[[#This Row],[QUANTITY]]*(1-Table3[[#This Row],[DISCOUNT %]])</f>
        <v>488.84316716974621</v>
      </c>
      <c r="N6729" s="3">
        <f>DAY(Table3[[#This Row],[DATE]])</f>
        <v>3</v>
      </c>
      <c r="O6729" s="3" t="str">
        <f>TEXT(Table3[[#This Row],[DATE]],"mmm")</f>
        <v>Jun</v>
      </c>
      <c r="P6729" s="3">
        <f>YEAR(Table3[[#This Row],[DATE]])</f>
        <v>2039</v>
      </c>
    </row>
    <row r="6730" spans="1:16" x14ac:dyDescent="0.3">
      <c r="A6730" s="6">
        <v>50925</v>
      </c>
      <c r="B6730" s="7" t="s">
        <v>1487</v>
      </c>
      <c r="C6730" s="9">
        <f t="shared" ca="1" si="210"/>
        <v>15</v>
      </c>
      <c r="D6730" s="9" t="s">
        <v>2116</v>
      </c>
      <c r="E6730" s="9" t="s">
        <v>2118</v>
      </c>
      <c r="F6730" s="10">
        <f t="shared" ca="1" si="211"/>
        <v>7.8430934524118645E-2</v>
      </c>
      <c r="G6730" s="3" t="str">
        <f>VLOOKUP(Table3[[#This Row],[PRODUCT ID]],Table1[[PRODUCT]:[SELLING PRICE]],1,FALSE)</f>
        <v>Product435</v>
      </c>
      <c r="H6730" s="3" t="str">
        <f>VLOOKUP(Table3[[#This Row],[PRODUCT ID]],Table1[[PRODUCT]:[SELLING PRICE]],2,FALSE)</f>
        <v>Category3</v>
      </c>
      <c r="I6730" s="3" t="str">
        <f>VLOOKUP(Table3[[#This Row],[PRODUCT ID]],Table1[[PRODUCT]:[SELLING PRICE]],3,FALSE)</f>
        <v>Ft</v>
      </c>
      <c r="J6730" s="16">
        <f ca="1">VLOOKUP(Table3[[#This Row],[PRODUCT ID]],Table1[[PRODUCT]:[SELLING PRICE]],4,FALSE)</f>
        <v>156</v>
      </c>
      <c r="K6730" s="16">
        <f ca="1">VLOOKUP(Table3[[#This Row],[PRODUCT ID]],Table1[[PRODUCT]:[SELLING PRICE]],5,FALSE)</f>
        <v>213.84245326456008</v>
      </c>
      <c r="L6730" s="16">
        <f ca="1">J6730*Table3[[#This Row],[QUANTITY]]</f>
        <v>2340</v>
      </c>
      <c r="M6730" s="16">
        <f ca="1">K6730*Table3[[#This Row],[QUANTITY]]*(1-Table3[[#This Row],[DISCOUNT %]])</f>
        <v>2956.0588472113573</v>
      </c>
      <c r="N6730" s="3">
        <f>DAY(Table3[[#This Row],[DATE]])</f>
        <v>4</v>
      </c>
      <c r="O6730" s="3" t="str">
        <f>TEXT(Table3[[#This Row],[DATE]],"mmm")</f>
        <v>Jun</v>
      </c>
      <c r="P6730" s="3">
        <f>YEAR(Table3[[#This Row],[DATE]])</f>
        <v>2039</v>
      </c>
    </row>
    <row r="6731" spans="1:16" x14ac:dyDescent="0.3">
      <c r="A6731" s="6">
        <v>50926</v>
      </c>
      <c r="B6731" s="7" t="s">
        <v>1488</v>
      </c>
      <c r="C6731" s="9">
        <f t="shared" ca="1" si="210"/>
        <v>9</v>
      </c>
      <c r="D6731" s="9" t="s">
        <v>2115</v>
      </c>
      <c r="E6731" s="9" t="s">
        <v>2116</v>
      </c>
      <c r="F6731" s="10">
        <f t="shared" ca="1" si="211"/>
        <v>6.7848970427030267E-2</v>
      </c>
      <c r="G6731" s="3" t="str">
        <f>VLOOKUP(Table3[[#This Row],[PRODUCT ID]],Table1[[PRODUCT]:[SELLING PRICE]],1,FALSE)</f>
        <v>Product436</v>
      </c>
      <c r="H6731" s="3" t="str">
        <f>VLOOKUP(Table3[[#This Row],[PRODUCT ID]],Table1[[PRODUCT]:[SELLING PRICE]],2,FALSE)</f>
        <v>Category4</v>
      </c>
      <c r="I6731" s="3" t="str">
        <f>VLOOKUP(Table3[[#This Row],[PRODUCT ID]],Table1[[PRODUCT]:[SELLING PRICE]],3,FALSE)</f>
        <v>Kg</v>
      </c>
      <c r="J6731" s="16">
        <f ca="1">VLOOKUP(Table3[[#This Row],[PRODUCT ID]],Table1[[PRODUCT]:[SELLING PRICE]],4,FALSE)</f>
        <v>156</v>
      </c>
      <c r="K6731" s="16">
        <f ca="1">VLOOKUP(Table3[[#This Row],[PRODUCT ID]],Table1[[PRODUCT]:[SELLING PRICE]],5,FALSE)</f>
        <v>180.10860632407378</v>
      </c>
      <c r="L6731" s="16">
        <f ca="1">J6731*Table3[[#This Row],[QUANTITY]]</f>
        <v>1404</v>
      </c>
      <c r="M6731" s="16">
        <f ca="1">K6731*Table3[[#This Row],[QUANTITY]]*(1-Table3[[#This Row],[DISCOUNT %]])</f>
        <v>1510.9958053794423</v>
      </c>
      <c r="N6731" s="3">
        <f>DAY(Table3[[#This Row],[DATE]])</f>
        <v>5</v>
      </c>
      <c r="O6731" s="3" t="str">
        <f>TEXT(Table3[[#This Row],[DATE]],"mmm")</f>
        <v>Jun</v>
      </c>
      <c r="P6731" s="3">
        <f>YEAR(Table3[[#This Row],[DATE]])</f>
        <v>2039</v>
      </c>
    </row>
    <row r="6732" spans="1:16" x14ac:dyDescent="0.3">
      <c r="A6732" s="6">
        <v>50927</v>
      </c>
      <c r="B6732" s="7" t="s">
        <v>1489</v>
      </c>
      <c r="C6732" s="9">
        <f t="shared" ca="1" si="210"/>
        <v>6</v>
      </c>
      <c r="D6732" s="9" t="s">
        <v>2117</v>
      </c>
      <c r="E6732" s="9" t="s">
        <v>2116</v>
      </c>
      <c r="F6732" s="10">
        <f t="shared" ca="1" si="211"/>
        <v>5.5336897645351373E-2</v>
      </c>
      <c r="G6732" s="3" t="str">
        <f>VLOOKUP(Table3[[#This Row],[PRODUCT ID]],Table1[[PRODUCT]:[SELLING PRICE]],1,FALSE)</f>
        <v>Product437</v>
      </c>
      <c r="H6732" s="3" t="str">
        <f>VLOOKUP(Table3[[#This Row],[PRODUCT ID]],Table1[[PRODUCT]:[SELLING PRICE]],2,FALSE)</f>
        <v>Category5</v>
      </c>
      <c r="I6732" s="3" t="str">
        <f>VLOOKUP(Table3[[#This Row],[PRODUCT ID]],Table1[[PRODUCT]:[SELLING PRICE]],3,FALSE)</f>
        <v>No</v>
      </c>
      <c r="J6732" s="16">
        <f ca="1">VLOOKUP(Table3[[#This Row],[PRODUCT ID]],Table1[[PRODUCT]:[SELLING PRICE]],4,FALSE)</f>
        <v>170</v>
      </c>
      <c r="K6732" s="16">
        <f ca="1">VLOOKUP(Table3[[#This Row],[PRODUCT ID]],Table1[[PRODUCT]:[SELLING PRICE]],5,FALSE)</f>
        <v>121.64896455283406</v>
      </c>
      <c r="L6732" s="16">
        <f ca="1">J6732*Table3[[#This Row],[QUANTITY]]</f>
        <v>1020</v>
      </c>
      <c r="M6732" s="16">
        <f ca="1">K6732*Table3[[#This Row],[QUANTITY]]*(1-Table3[[#This Row],[DISCOUNT %]])</f>
        <v>689.50372951626548</v>
      </c>
      <c r="N6732" s="3">
        <f>DAY(Table3[[#This Row],[DATE]])</f>
        <v>6</v>
      </c>
      <c r="O6732" s="3" t="str">
        <f>TEXT(Table3[[#This Row],[DATE]],"mmm")</f>
        <v>Jun</v>
      </c>
      <c r="P6732" s="3">
        <f>YEAR(Table3[[#This Row],[DATE]])</f>
        <v>2039</v>
      </c>
    </row>
    <row r="6733" spans="1:16" x14ac:dyDescent="0.3">
      <c r="A6733" s="6">
        <v>50928</v>
      </c>
      <c r="B6733" s="7" t="s">
        <v>1490</v>
      </c>
      <c r="C6733" s="9">
        <f t="shared" ca="1" si="210"/>
        <v>2</v>
      </c>
      <c r="D6733" s="9" t="s">
        <v>2117</v>
      </c>
      <c r="E6733" s="9" t="s">
        <v>2116</v>
      </c>
      <c r="F6733" s="10">
        <f t="shared" ca="1" si="211"/>
        <v>6.4853698654742872E-2</v>
      </c>
      <c r="G6733" s="3" t="str">
        <f>VLOOKUP(Table3[[#This Row],[PRODUCT ID]],Table1[[PRODUCT]:[SELLING PRICE]],1,FALSE)</f>
        <v>Product438</v>
      </c>
      <c r="H6733" s="3" t="str">
        <f>VLOOKUP(Table3[[#This Row],[PRODUCT ID]],Table1[[PRODUCT]:[SELLING PRICE]],2,FALSE)</f>
        <v>Category1</v>
      </c>
      <c r="I6733" s="3" t="str">
        <f>VLOOKUP(Table3[[#This Row],[PRODUCT ID]],Table1[[PRODUCT]:[SELLING PRICE]],3,FALSE)</f>
        <v>No</v>
      </c>
      <c r="J6733" s="16">
        <f ca="1">VLOOKUP(Table3[[#This Row],[PRODUCT ID]],Table1[[PRODUCT]:[SELLING PRICE]],4,FALSE)</f>
        <v>163</v>
      </c>
      <c r="K6733" s="16">
        <f ca="1">VLOOKUP(Table3[[#This Row],[PRODUCT ID]],Table1[[PRODUCT]:[SELLING PRICE]],5,FALSE)</f>
        <v>77.966140648564618</v>
      </c>
      <c r="L6733" s="16">
        <f ca="1">J6733*Table3[[#This Row],[QUANTITY]]</f>
        <v>326</v>
      </c>
      <c r="M6733" s="16">
        <f ca="1">K6733*Table3[[#This Row],[QUANTITY]]*(1-Table3[[#This Row],[DISCOUNT %]])</f>
        <v>145.81949611533861</v>
      </c>
      <c r="N6733" s="3">
        <f>DAY(Table3[[#This Row],[DATE]])</f>
        <v>7</v>
      </c>
      <c r="O6733" s="3" t="str">
        <f>TEXT(Table3[[#This Row],[DATE]],"mmm")</f>
        <v>Jun</v>
      </c>
      <c r="P6733" s="3">
        <f>YEAR(Table3[[#This Row],[DATE]])</f>
        <v>2039</v>
      </c>
    </row>
    <row r="6734" spans="1:16" x14ac:dyDescent="0.3">
      <c r="A6734" s="6">
        <v>50929</v>
      </c>
      <c r="B6734" s="7" t="s">
        <v>1491</v>
      </c>
      <c r="C6734" s="9">
        <f t="shared" ca="1" si="210"/>
        <v>13</v>
      </c>
      <c r="D6734" s="9" t="s">
        <v>2116</v>
      </c>
      <c r="E6734" s="9" t="s">
        <v>2116</v>
      </c>
      <c r="F6734" s="10">
        <f t="shared" ca="1" si="211"/>
        <v>1.1756600689780261E-2</v>
      </c>
      <c r="G6734" s="3" t="str">
        <f>VLOOKUP(Table3[[#This Row],[PRODUCT ID]],Table1[[PRODUCT]:[SELLING PRICE]],1,FALSE)</f>
        <v>Product439</v>
      </c>
      <c r="H6734" s="3" t="str">
        <f>VLOOKUP(Table3[[#This Row],[PRODUCT ID]],Table1[[PRODUCT]:[SELLING PRICE]],2,FALSE)</f>
        <v>Category2</v>
      </c>
      <c r="I6734" s="3" t="str">
        <f>VLOOKUP(Table3[[#This Row],[PRODUCT ID]],Table1[[PRODUCT]:[SELLING PRICE]],3,FALSE)</f>
        <v>Ft</v>
      </c>
      <c r="J6734" s="16">
        <f ca="1">VLOOKUP(Table3[[#This Row],[PRODUCT ID]],Table1[[PRODUCT]:[SELLING PRICE]],4,FALSE)</f>
        <v>209</v>
      </c>
      <c r="K6734" s="16">
        <f ca="1">VLOOKUP(Table3[[#This Row],[PRODUCT ID]],Table1[[PRODUCT]:[SELLING PRICE]],5,FALSE)</f>
        <v>272.91481032132322</v>
      </c>
      <c r="L6734" s="16">
        <f ca="1">J6734*Table3[[#This Row],[QUANTITY]]</f>
        <v>2717</v>
      </c>
      <c r="M6734" s="16">
        <f ca="1">K6734*Table3[[#This Row],[QUANTITY]]*(1-Table3[[#This Row],[DISCOUNT %]])</f>
        <v>3506.181378362628</v>
      </c>
      <c r="N6734" s="3">
        <f>DAY(Table3[[#This Row],[DATE]])</f>
        <v>8</v>
      </c>
      <c r="O6734" s="3" t="str">
        <f>TEXT(Table3[[#This Row],[DATE]],"mmm")</f>
        <v>Jun</v>
      </c>
      <c r="P6734" s="3">
        <f>YEAR(Table3[[#This Row],[DATE]])</f>
        <v>2039</v>
      </c>
    </row>
    <row r="6735" spans="1:16" x14ac:dyDescent="0.3">
      <c r="A6735" s="6">
        <v>50930</v>
      </c>
      <c r="B6735" s="7" t="s">
        <v>1492</v>
      </c>
      <c r="C6735" s="9">
        <f t="shared" ca="1" si="210"/>
        <v>15</v>
      </c>
      <c r="D6735" s="9" t="s">
        <v>2116</v>
      </c>
      <c r="E6735" s="9" t="s">
        <v>2116</v>
      </c>
      <c r="F6735" s="10">
        <f t="shared" ca="1" si="211"/>
        <v>6.2817722128756456E-2</v>
      </c>
      <c r="G6735" s="3" t="str">
        <f>VLOOKUP(Table3[[#This Row],[PRODUCT ID]],Table1[[PRODUCT]:[SELLING PRICE]],1,FALSE)</f>
        <v>Product440</v>
      </c>
      <c r="H6735" s="3" t="str">
        <f>VLOOKUP(Table3[[#This Row],[PRODUCT ID]],Table1[[PRODUCT]:[SELLING PRICE]],2,FALSE)</f>
        <v>Category3</v>
      </c>
      <c r="I6735" s="3" t="str">
        <f>VLOOKUP(Table3[[#This Row],[PRODUCT ID]],Table1[[PRODUCT]:[SELLING PRICE]],3,FALSE)</f>
        <v>No</v>
      </c>
      <c r="J6735" s="16">
        <f ca="1">VLOOKUP(Table3[[#This Row],[PRODUCT ID]],Table1[[PRODUCT]:[SELLING PRICE]],4,FALSE)</f>
        <v>240</v>
      </c>
      <c r="K6735" s="16">
        <f ca="1">VLOOKUP(Table3[[#This Row],[PRODUCT ID]],Table1[[PRODUCT]:[SELLING PRICE]],5,FALSE)</f>
        <v>198.23147124085287</v>
      </c>
      <c r="L6735" s="16">
        <f ca="1">J6735*Table3[[#This Row],[QUANTITY]]</f>
        <v>3600</v>
      </c>
      <c r="M6735" s="16">
        <f ca="1">K6735*Table3[[#This Row],[QUANTITY]]*(1-Table3[[#This Row],[DISCOUNT %]])</f>
        <v>2786.685326449056</v>
      </c>
      <c r="N6735" s="3">
        <f>DAY(Table3[[#This Row],[DATE]])</f>
        <v>9</v>
      </c>
      <c r="O6735" s="3" t="str">
        <f>TEXT(Table3[[#This Row],[DATE]],"mmm")</f>
        <v>Jun</v>
      </c>
      <c r="P6735" s="3">
        <f>YEAR(Table3[[#This Row],[DATE]])</f>
        <v>2039</v>
      </c>
    </row>
    <row r="6736" spans="1:16" x14ac:dyDescent="0.3">
      <c r="A6736" s="6">
        <v>50931</v>
      </c>
      <c r="B6736" s="7" t="s">
        <v>1493</v>
      </c>
      <c r="C6736" s="9">
        <f t="shared" ca="1" si="210"/>
        <v>11</v>
      </c>
      <c r="D6736" s="9" t="s">
        <v>2116</v>
      </c>
      <c r="E6736" s="9" t="s">
        <v>2118</v>
      </c>
      <c r="F6736" s="10">
        <f t="shared" ca="1" si="211"/>
        <v>1.3624172218518971E-2</v>
      </c>
      <c r="G6736" s="3" t="str">
        <f>VLOOKUP(Table3[[#This Row],[PRODUCT ID]],Table1[[PRODUCT]:[SELLING PRICE]],1,FALSE)</f>
        <v>Product441</v>
      </c>
      <c r="H6736" s="3" t="str">
        <f>VLOOKUP(Table3[[#This Row],[PRODUCT ID]],Table1[[PRODUCT]:[SELLING PRICE]],2,FALSE)</f>
        <v>Category4</v>
      </c>
      <c r="I6736" s="3" t="str">
        <f>VLOOKUP(Table3[[#This Row],[PRODUCT ID]],Table1[[PRODUCT]:[SELLING PRICE]],3,FALSE)</f>
        <v>Kg</v>
      </c>
      <c r="J6736" s="16">
        <f ca="1">VLOOKUP(Table3[[#This Row],[PRODUCT ID]],Table1[[PRODUCT]:[SELLING PRICE]],4,FALSE)</f>
        <v>171</v>
      </c>
      <c r="K6736" s="16">
        <f ca="1">VLOOKUP(Table3[[#This Row],[PRODUCT ID]],Table1[[PRODUCT]:[SELLING PRICE]],5,FALSE)</f>
        <v>76.100348028000241</v>
      </c>
      <c r="L6736" s="16">
        <f ca="1">J6736*Table3[[#This Row],[QUANTITY]]</f>
        <v>1881</v>
      </c>
      <c r="M6736" s="16">
        <f ca="1">K6736*Table3[[#This Row],[QUANTITY]]*(1-Table3[[#This Row],[DISCOUNT %]])</f>
        <v>825.69898158635294</v>
      </c>
      <c r="N6736" s="3">
        <f>DAY(Table3[[#This Row],[DATE]])</f>
        <v>10</v>
      </c>
      <c r="O6736" s="3" t="str">
        <f>TEXT(Table3[[#This Row],[DATE]],"mmm")</f>
        <v>Jun</v>
      </c>
      <c r="P6736" s="3">
        <f>YEAR(Table3[[#This Row],[DATE]])</f>
        <v>2039</v>
      </c>
    </row>
    <row r="6737" spans="1:16" x14ac:dyDescent="0.3">
      <c r="A6737" s="6">
        <v>50932</v>
      </c>
      <c r="B6737" s="7" t="s">
        <v>1494</v>
      </c>
      <c r="C6737" s="9">
        <f t="shared" ca="1" si="210"/>
        <v>1</v>
      </c>
      <c r="D6737" s="9" t="s">
        <v>2116</v>
      </c>
      <c r="E6737" s="9" t="s">
        <v>2118</v>
      </c>
      <c r="F6737" s="10">
        <f t="shared" ca="1" si="211"/>
        <v>1.1778854872560108E-2</v>
      </c>
      <c r="G6737" s="3" t="str">
        <f>VLOOKUP(Table3[[#This Row],[PRODUCT ID]],Table1[[PRODUCT]:[SELLING PRICE]],1,FALSE)</f>
        <v>Product442</v>
      </c>
      <c r="H6737" s="3" t="str">
        <f>VLOOKUP(Table3[[#This Row],[PRODUCT ID]],Table1[[PRODUCT]:[SELLING PRICE]],2,FALSE)</f>
        <v>Category5</v>
      </c>
      <c r="I6737" s="3" t="str">
        <f>VLOOKUP(Table3[[#This Row],[PRODUCT ID]],Table1[[PRODUCT]:[SELLING PRICE]],3,FALSE)</f>
        <v>Kg</v>
      </c>
      <c r="J6737" s="16">
        <f ca="1">VLOOKUP(Table3[[#This Row],[PRODUCT ID]],Table1[[PRODUCT]:[SELLING PRICE]],4,FALSE)</f>
        <v>145</v>
      </c>
      <c r="K6737" s="16">
        <f ca="1">VLOOKUP(Table3[[#This Row],[PRODUCT ID]],Table1[[PRODUCT]:[SELLING PRICE]],5,FALSE)</f>
        <v>105.35353296133017</v>
      </c>
      <c r="L6737" s="16">
        <f ca="1">J6737*Table3[[#This Row],[QUANTITY]]</f>
        <v>145</v>
      </c>
      <c r="M6737" s="16">
        <f ca="1">K6737*Table3[[#This Row],[QUANTITY]]*(1-Table3[[#This Row],[DISCOUNT %]])</f>
        <v>104.11258898626718</v>
      </c>
      <c r="N6737" s="3">
        <f>DAY(Table3[[#This Row],[DATE]])</f>
        <v>11</v>
      </c>
      <c r="O6737" s="3" t="str">
        <f>TEXT(Table3[[#This Row],[DATE]],"mmm")</f>
        <v>Jun</v>
      </c>
      <c r="P6737" s="3">
        <f>YEAR(Table3[[#This Row],[DATE]])</f>
        <v>2039</v>
      </c>
    </row>
    <row r="6738" spans="1:16" x14ac:dyDescent="0.3">
      <c r="A6738" s="6">
        <v>50933</v>
      </c>
      <c r="B6738" s="7" t="s">
        <v>1495</v>
      </c>
      <c r="C6738" s="9">
        <f t="shared" ca="1" si="210"/>
        <v>3</v>
      </c>
      <c r="D6738" s="9" t="s">
        <v>2115</v>
      </c>
      <c r="E6738" s="9" t="s">
        <v>2116</v>
      </c>
      <c r="F6738" s="10">
        <f t="shared" ca="1" si="211"/>
        <v>4.756121444389845E-2</v>
      </c>
      <c r="G6738" s="3" t="str">
        <f>VLOOKUP(Table3[[#This Row],[PRODUCT ID]],Table1[[PRODUCT]:[SELLING PRICE]],1,FALSE)</f>
        <v>Product443</v>
      </c>
      <c r="H6738" s="3" t="str">
        <f>VLOOKUP(Table3[[#This Row],[PRODUCT ID]],Table1[[PRODUCT]:[SELLING PRICE]],2,FALSE)</f>
        <v>Category1</v>
      </c>
      <c r="I6738" s="3" t="str">
        <f>VLOOKUP(Table3[[#This Row],[PRODUCT ID]],Table1[[PRODUCT]:[SELLING PRICE]],3,FALSE)</f>
        <v>Lt</v>
      </c>
      <c r="J6738" s="16">
        <f ca="1">VLOOKUP(Table3[[#This Row],[PRODUCT ID]],Table1[[PRODUCT]:[SELLING PRICE]],4,FALSE)</f>
        <v>62</v>
      </c>
      <c r="K6738" s="16">
        <f ca="1">VLOOKUP(Table3[[#This Row],[PRODUCT ID]],Table1[[PRODUCT]:[SELLING PRICE]],5,FALSE)</f>
        <v>204.11764890709975</v>
      </c>
      <c r="L6738" s="16">
        <f ca="1">J6738*Table3[[#This Row],[QUANTITY]]</f>
        <v>186</v>
      </c>
      <c r="M6738" s="16">
        <f ca="1">K6738*Table3[[#This Row],[QUANTITY]]*(1-Table3[[#This Row],[DISCOUNT %]])</f>
        <v>583.22869690693449</v>
      </c>
      <c r="N6738" s="3">
        <f>DAY(Table3[[#This Row],[DATE]])</f>
        <v>12</v>
      </c>
      <c r="O6738" s="3" t="str">
        <f>TEXT(Table3[[#This Row],[DATE]],"mmm")</f>
        <v>Jun</v>
      </c>
      <c r="P6738" s="3">
        <f>YEAR(Table3[[#This Row],[DATE]])</f>
        <v>2039</v>
      </c>
    </row>
    <row r="6739" spans="1:16" x14ac:dyDescent="0.3">
      <c r="A6739" s="6">
        <v>50934</v>
      </c>
      <c r="B6739" s="7" t="s">
        <v>1496</v>
      </c>
      <c r="C6739" s="9">
        <f t="shared" ca="1" si="210"/>
        <v>1</v>
      </c>
      <c r="D6739" s="9" t="s">
        <v>2116</v>
      </c>
      <c r="E6739" s="9" t="s">
        <v>2116</v>
      </c>
      <c r="F6739" s="10">
        <f t="shared" ca="1" si="211"/>
        <v>8.1754312782978192E-2</v>
      </c>
      <c r="G6739" s="3" t="str">
        <f>VLOOKUP(Table3[[#This Row],[PRODUCT ID]],Table1[[PRODUCT]:[SELLING PRICE]],1,FALSE)</f>
        <v>Product444</v>
      </c>
      <c r="H6739" s="3" t="str">
        <f>VLOOKUP(Table3[[#This Row],[PRODUCT ID]],Table1[[PRODUCT]:[SELLING PRICE]],2,FALSE)</f>
        <v>Category2</v>
      </c>
      <c r="I6739" s="3" t="str">
        <f>VLOOKUP(Table3[[#This Row],[PRODUCT ID]],Table1[[PRODUCT]:[SELLING PRICE]],3,FALSE)</f>
        <v>Kg</v>
      </c>
      <c r="J6739" s="16">
        <f ca="1">VLOOKUP(Table3[[#This Row],[PRODUCT ID]],Table1[[PRODUCT]:[SELLING PRICE]],4,FALSE)</f>
        <v>194</v>
      </c>
      <c r="K6739" s="16">
        <f ca="1">VLOOKUP(Table3[[#This Row],[PRODUCT ID]],Table1[[PRODUCT]:[SELLING PRICE]],5,FALSE)</f>
        <v>252.92871309265112</v>
      </c>
      <c r="L6739" s="16">
        <f ca="1">J6739*Table3[[#This Row],[QUANTITY]]</f>
        <v>194</v>
      </c>
      <c r="M6739" s="16">
        <f ca="1">K6739*Table3[[#This Row],[QUANTITY]]*(1-Table3[[#This Row],[DISCOUNT %]])</f>
        <v>232.25069997067837</v>
      </c>
      <c r="N6739" s="3">
        <f>DAY(Table3[[#This Row],[DATE]])</f>
        <v>13</v>
      </c>
      <c r="O6739" s="3" t="str">
        <f>TEXT(Table3[[#This Row],[DATE]],"mmm")</f>
        <v>Jun</v>
      </c>
      <c r="P6739" s="3">
        <f>YEAR(Table3[[#This Row],[DATE]])</f>
        <v>2039</v>
      </c>
    </row>
    <row r="6740" spans="1:16" x14ac:dyDescent="0.3">
      <c r="A6740" s="6">
        <v>50935</v>
      </c>
      <c r="B6740" s="7" t="s">
        <v>1497</v>
      </c>
      <c r="C6740" s="9">
        <f t="shared" ca="1" si="210"/>
        <v>8</v>
      </c>
      <c r="D6740" s="9" t="s">
        <v>2117</v>
      </c>
      <c r="E6740" s="9" t="s">
        <v>2116</v>
      </c>
      <c r="F6740" s="10">
        <f t="shared" ca="1" si="211"/>
        <v>1.0894173336523684E-2</v>
      </c>
      <c r="G6740" s="3" t="str">
        <f>VLOOKUP(Table3[[#This Row],[PRODUCT ID]],Table1[[PRODUCT]:[SELLING PRICE]],1,FALSE)</f>
        <v>Product445</v>
      </c>
      <c r="H6740" s="3" t="str">
        <f>VLOOKUP(Table3[[#This Row],[PRODUCT ID]],Table1[[PRODUCT]:[SELLING PRICE]],2,FALSE)</f>
        <v>Category3</v>
      </c>
      <c r="I6740" s="3" t="str">
        <f>VLOOKUP(Table3[[#This Row],[PRODUCT ID]],Table1[[PRODUCT]:[SELLING PRICE]],3,FALSE)</f>
        <v>Lt</v>
      </c>
      <c r="J6740" s="16">
        <f ca="1">VLOOKUP(Table3[[#This Row],[PRODUCT ID]],Table1[[PRODUCT]:[SELLING PRICE]],4,FALSE)</f>
        <v>148</v>
      </c>
      <c r="K6740" s="16">
        <f ca="1">VLOOKUP(Table3[[#This Row],[PRODUCT ID]],Table1[[PRODUCT]:[SELLING PRICE]],5,FALSE)</f>
        <v>171.1943694920765</v>
      </c>
      <c r="L6740" s="16">
        <f ca="1">J6740*Table3[[#This Row],[QUANTITY]]</f>
        <v>1184</v>
      </c>
      <c r="M6740" s="16">
        <f ca="1">K6740*Table3[[#This Row],[QUANTITY]]*(1-Table3[[#This Row],[DISCOUNT %]])</f>
        <v>1354.6347868527437</v>
      </c>
      <c r="N6740" s="3">
        <f>DAY(Table3[[#This Row],[DATE]])</f>
        <v>14</v>
      </c>
      <c r="O6740" s="3" t="str">
        <f>TEXT(Table3[[#This Row],[DATE]],"mmm")</f>
        <v>Jun</v>
      </c>
      <c r="P6740" s="3">
        <f>YEAR(Table3[[#This Row],[DATE]])</f>
        <v>2039</v>
      </c>
    </row>
    <row r="6741" spans="1:16" x14ac:dyDescent="0.3">
      <c r="A6741" s="6">
        <v>50936</v>
      </c>
      <c r="B6741" s="7" t="s">
        <v>1498</v>
      </c>
      <c r="C6741" s="9">
        <f t="shared" ca="1" si="210"/>
        <v>3</v>
      </c>
      <c r="D6741" s="9" t="s">
        <v>2115</v>
      </c>
      <c r="E6741" s="9" t="s">
        <v>2116</v>
      </c>
      <c r="F6741" s="10">
        <f t="shared" ca="1" si="211"/>
        <v>1.5617585719012662E-2</v>
      </c>
      <c r="G6741" s="3" t="str">
        <f>VLOOKUP(Table3[[#This Row],[PRODUCT ID]],Table1[[PRODUCT]:[SELLING PRICE]],1,FALSE)</f>
        <v>Product446</v>
      </c>
      <c r="H6741" s="3" t="str">
        <f>VLOOKUP(Table3[[#This Row],[PRODUCT ID]],Table1[[PRODUCT]:[SELLING PRICE]],2,FALSE)</f>
        <v>Category4</v>
      </c>
      <c r="I6741" s="3" t="str">
        <f>VLOOKUP(Table3[[#This Row],[PRODUCT ID]],Table1[[PRODUCT]:[SELLING PRICE]],3,FALSE)</f>
        <v>Ft</v>
      </c>
      <c r="J6741" s="16">
        <f ca="1">VLOOKUP(Table3[[#This Row],[PRODUCT ID]],Table1[[PRODUCT]:[SELLING PRICE]],4,FALSE)</f>
        <v>66</v>
      </c>
      <c r="K6741" s="16">
        <f ca="1">VLOOKUP(Table3[[#This Row],[PRODUCT ID]],Table1[[PRODUCT]:[SELLING PRICE]],5,FALSE)</f>
        <v>73.495873724864708</v>
      </c>
      <c r="L6741" s="16">
        <f ca="1">J6741*Table3[[#This Row],[QUANTITY]]</f>
        <v>198</v>
      </c>
      <c r="M6741" s="16">
        <f ca="1">K6741*Table3[[#This Row],[QUANTITY]]*(1-Table3[[#This Row],[DISCOUNT %]])</f>
        <v>217.04413685091873</v>
      </c>
      <c r="N6741" s="3">
        <f>DAY(Table3[[#This Row],[DATE]])</f>
        <v>15</v>
      </c>
      <c r="O6741" s="3" t="str">
        <f>TEXT(Table3[[#This Row],[DATE]],"mmm")</f>
        <v>Jun</v>
      </c>
      <c r="P6741" s="3">
        <f>YEAR(Table3[[#This Row],[DATE]])</f>
        <v>2039</v>
      </c>
    </row>
    <row r="6742" spans="1:16" x14ac:dyDescent="0.3">
      <c r="A6742" s="6">
        <v>50937</v>
      </c>
      <c r="B6742" s="7" t="s">
        <v>1499</v>
      </c>
      <c r="C6742" s="9">
        <f t="shared" ca="1" si="210"/>
        <v>13</v>
      </c>
      <c r="D6742" s="9" t="s">
        <v>2115</v>
      </c>
      <c r="E6742" s="9" t="s">
        <v>2118</v>
      </c>
      <c r="F6742" s="10">
        <f t="shared" ca="1" si="211"/>
        <v>9.5199535037892746E-2</v>
      </c>
      <c r="G6742" s="3" t="str">
        <f>VLOOKUP(Table3[[#This Row],[PRODUCT ID]],Table1[[PRODUCT]:[SELLING PRICE]],1,FALSE)</f>
        <v>Product447</v>
      </c>
      <c r="H6742" s="3" t="str">
        <f>VLOOKUP(Table3[[#This Row],[PRODUCT ID]],Table1[[PRODUCT]:[SELLING PRICE]],2,FALSE)</f>
        <v>Category5</v>
      </c>
      <c r="I6742" s="3" t="str">
        <f>VLOOKUP(Table3[[#This Row],[PRODUCT ID]],Table1[[PRODUCT]:[SELLING PRICE]],3,FALSE)</f>
        <v>Kg</v>
      </c>
      <c r="J6742" s="16">
        <f ca="1">VLOOKUP(Table3[[#This Row],[PRODUCT ID]],Table1[[PRODUCT]:[SELLING PRICE]],4,FALSE)</f>
        <v>217</v>
      </c>
      <c r="K6742" s="16">
        <f ca="1">VLOOKUP(Table3[[#This Row],[PRODUCT ID]],Table1[[PRODUCT]:[SELLING PRICE]],5,FALSE)</f>
        <v>271.24480292043745</v>
      </c>
      <c r="L6742" s="16">
        <f ca="1">J6742*Table3[[#This Row],[QUANTITY]]</f>
        <v>2821</v>
      </c>
      <c r="M6742" s="16">
        <f ca="1">K6742*Table3[[#This Row],[QUANTITY]]*(1-Table3[[#This Row],[DISCOUNT %]])</f>
        <v>3190.4915094125704</v>
      </c>
      <c r="N6742" s="3">
        <f>DAY(Table3[[#This Row],[DATE]])</f>
        <v>16</v>
      </c>
      <c r="O6742" s="3" t="str">
        <f>TEXT(Table3[[#This Row],[DATE]],"mmm")</f>
        <v>Jun</v>
      </c>
      <c r="P6742" s="3">
        <f>YEAR(Table3[[#This Row],[DATE]])</f>
        <v>2039</v>
      </c>
    </row>
    <row r="6743" spans="1:16" x14ac:dyDescent="0.3">
      <c r="A6743" s="6">
        <v>50938</v>
      </c>
      <c r="B6743" s="7" t="s">
        <v>1500</v>
      </c>
      <c r="C6743" s="9">
        <f t="shared" ca="1" si="210"/>
        <v>13</v>
      </c>
      <c r="D6743" s="9" t="s">
        <v>2115</v>
      </c>
      <c r="E6743" s="9" t="s">
        <v>2116</v>
      </c>
      <c r="F6743" s="10">
        <f t="shared" ca="1" si="211"/>
        <v>7.2120172995634349E-2</v>
      </c>
      <c r="G6743" s="3" t="str">
        <f>VLOOKUP(Table3[[#This Row],[PRODUCT ID]],Table1[[PRODUCT]:[SELLING PRICE]],1,FALSE)</f>
        <v>Product448</v>
      </c>
      <c r="H6743" s="3" t="str">
        <f>VLOOKUP(Table3[[#This Row],[PRODUCT ID]],Table1[[PRODUCT]:[SELLING PRICE]],2,FALSE)</f>
        <v>Category1</v>
      </c>
      <c r="I6743" s="3" t="str">
        <f>VLOOKUP(Table3[[#This Row],[PRODUCT ID]],Table1[[PRODUCT]:[SELLING PRICE]],3,FALSE)</f>
        <v>No</v>
      </c>
      <c r="J6743" s="16">
        <f ca="1">VLOOKUP(Table3[[#This Row],[PRODUCT ID]],Table1[[PRODUCT]:[SELLING PRICE]],4,FALSE)</f>
        <v>37</v>
      </c>
      <c r="K6743" s="16">
        <f ca="1">VLOOKUP(Table3[[#This Row],[PRODUCT ID]],Table1[[PRODUCT]:[SELLING PRICE]],5,FALSE)</f>
        <v>161.07993720505132</v>
      </c>
      <c r="L6743" s="16">
        <f ca="1">J6743*Table3[[#This Row],[QUANTITY]]</f>
        <v>481</v>
      </c>
      <c r="M6743" s="16">
        <f ca="1">K6743*Table3[[#This Row],[QUANTITY]]*(1-Table3[[#This Row],[DISCOUNT %]])</f>
        <v>1943.0167154800624</v>
      </c>
      <c r="N6743" s="3">
        <f>DAY(Table3[[#This Row],[DATE]])</f>
        <v>17</v>
      </c>
      <c r="O6743" s="3" t="str">
        <f>TEXT(Table3[[#This Row],[DATE]],"mmm")</f>
        <v>Jun</v>
      </c>
      <c r="P6743" s="3">
        <f>YEAR(Table3[[#This Row],[DATE]])</f>
        <v>2039</v>
      </c>
    </row>
    <row r="6744" spans="1:16" x14ac:dyDescent="0.3">
      <c r="A6744" s="6">
        <v>50939</v>
      </c>
      <c r="B6744" s="7" t="s">
        <v>1501</v>
      </c>
      <c r="C6744" s="9">
        <f t="shared" ca="1" si="210"/>
        <v>11</v>
      </c>
      <c r="D6744" s="9" t="s">
        <v>2116</v>
      </c>
      <c r="E6744" s="9" t="s">
        <v>2116</v>
      </c>
      <c r="F6744" s="10">
        <f t="shared" ca="1" si="211"/>
        <v>1.5639088531245595E-2</v>
      </c>
      <c r="G6744" s="3" t="str">
        <f>VLOOKUP(Table3[[#This Row],[PRODUCT ID]],Table1[[PRODUCT]:[SELLING PRICE]],1,FALSE)</f>
        <v>Product449</v>
      </c>
      <c r="H6744" s="3" t="str">
        <f>VLOOKUP(Table3[[#This Row],[PRODUCT ID]],Table1[[PRODUCT]:[SELLING PRICE]],2,FALSE)</f>
        <v>Category2</v>
      </c>
      <c r="I6744" s="3" t="str">
        <f>VLOOKUP(Table3[[#This Row],[PRODUCT ID]],Table1[[PRODUCT]:[SELLING PRICE]],3,FALSE)</f>
        <v>No</v>
      </c>
      <c r="J6744" s="16">
        <f ca="1">VLOOKUP(Table3[[#This Row],[PRODUCT ID]],Table1[[PRODUCT]:[SELLING PRICE]],4,FALSE)</f>
        <v>54</v>
      </c>
      <c r="K6744" s="16">
        <f ca="1">VLOOKUP(Table3[[#This Row],[PRODUCT ID]],Table1[[PRODUCT]:[SELLING PRICE]],5,FALSE)</f>
        <v>207.74626387774205</v>
      </c>
      <c r="L6744" s="16">
        <f ca="1">J6744*Table3[[#This Row],[QUANTITY]]</f>
        <v>594</v>
      </c>
      <c r="M6744" s="16">
        <f ca="1">K6744*Table3[[#This Row],[QUANTITY]]*(1-Table3[[#This Row],[DISCOUNT %]])</f>
        <v>2249.4703183141478</v>
      </c>
      <c r="N6744" s="3">
        <f>DAY(Table3[[#This Row],[DATE]])</f>
        <v>18</v>
      </c>
      <c r="O6744" s="3" t="str">
        <f>TEXT(Table3[[#This Row],[DATE]],"mmm")</f>
        <v>Jun</v>
      </c>
      <c r="P6744" s="3">
        <f>YEAR(Table3[[#This Row],[DATE]])</f>
        <v>2039</v>
      </c>
    </row>
    <row r="6745" spans="1:16" x14ac:dyDescent="0.3">
      <c r="A6745" s="6">
        <v>50940</v>
      </c>
      <c r="B6745" s="7" t="s">
        <v>1502</v>
      </c>
      <c r="C6745" s="9">
        <f t="shared" ca="1" si="210"/>
        <v>1</v>
      </c>
      <c r="D6745" s="9" t="s">
        <v>2116</v>
      </c>
      <c r="E6745" s="9" t="s">
        <v>2116</v>
      </c>
      <c r="F6745" s="10">
        <f t="shared" ca="1" si="211"/>
        <v>8.0099271536901051E-2</v>
      </c>
      <c r="G6745" s="3" t="str">
        <f>VLOOKUP(Table3[[#This Row],[PRODUCT ID]],Table1[[PRODUCT]:[SELLING PRICE]],1,FALSE)</f>
        <v>Product450</v>
      </c>
      <c r="H6745" s="3" t="str">
        <f>VLOOKUP(Table3[[#This Row],[PRODUCT ID]],Table1[[PRODUCT]:[SELLING PRICE]],2,FALSE)</f>
        <v>Category3</v>
      </c>
      <c r="I6745" s="3" t="str">
        <f>VLOOKUP(Table3[[#This Row],[PRODUCT ID]],Table1[[PRODUCT]:[SELLING PRICE]],3,FALSE)</f>
        <v>Ft</v>
      </c>
      <c r="J6745" s="16">
        <f ca="1">VLOOKUP(Table3[[#This Row],[PRODUCT ID]],Table1[[PRODUCT]:[SELLING PRICE]],4,FALSE)</f>
        <v>153</v>
      </c>
      <c r="K6745" s="16">
        <f ca="1">VLOOKUP(Table3[[#This Row],[PRODUCT ID]],Table1[[PRODUCT]:[SELLING PRICE]],5,FALSE)</f>
        <v>172.86633488663912</v>
      </c>
      <c r="L6745" s="16">
        <f ca="1">J6745*Table3[[#This Row],[QUANTITY]]</f>
        <v>153</v>
      </c>
      <c r="M6745" s="16">
        <f ca="1">K6745*Table3[[#This Row],[QUANTITY]]*(1-Table3[[#This Row],[DISCOUNT %]])</f>
        <v>159.01986738896534</v>
      </c>
      <c r="N6745" s="3">
        <f>DAY(Table3[[#This Row],[DATE]])</f>
        <v>19</v>
      </c>
      <c r="O6745" s="3" t="str">
        <f>TEXT(Table3[[#This Row],[DATE]],"mmm")</f>
        <v>Jun</v>
      </c>
      <c r="P6745" s="3">
        <f>YEAR(Table3[[#This Row],[DATE]])</f>
        <v>2039</v>
      </c>
    </row>
    <row r="6746" spans="1:16" x14ac:dyDescent="0.3">
      <c r="A6746" s="6">
        <v>50941</v>
      </c>
      <c r="B6746" s="7" t="s">
        <v>1503</v>
      </c>
      <c r="C6746" s="9">
        <f t="shared" ca="1" si="210"/>
        <v>6</v>
      </c>
      <c r="D6746" s="9" t="s">
        <v>2116</v>
      </c>
      <c r="E6746" s="9" t="s">
        <v>2116</v>
      </c>
      <c r="F6746" s="10">
        <f t="shared" ca="1" si="211"/>
        <v>8.4677039547857325E-2</v>
      </c>
      <c r="G6746" s="3" t="str">
        <f>VLOOKUP(Table3[[#This Row],[PRODUCT ID]],Table1[[PRODUCT]:[SELLING PRICE]],1,FALSE)</f>
        <v>Product451</v>
      </c>
      <c r="H6746" s="3" t="str">
        <f>VLOOKUP(Table3[[#This Row],[PRODUCT ID]],Table1[[PRODUCT]:[SELLING PRICE]],2,FALSE)</f>
        <v>Category4</v>
      </c>
      <c r="I6746" s="3" t="str">
        <f>VLOOKUP(Table3[[#This Row],[PRODUCT ID]],Table1[[PRODUCT]:[SELLING PRICE]],3,FALSE)</f>
        <v>No</v>
      </c>
      <c r="J6746" s="16">
        <f ca="1">VLOOKUP(Table3[[#This Row],[PRODUCT ID]],Table1[[PRODUCT]:[SELLING PRICE]],4,FALSE)</f>
        <v>183</v>
      </c>
      <c r="K6746" s="16">
        <f ca="1">VLOOKUP(Table3[[#This Row],[PRODUCT ID]],Table1[[PRODUCT]:[SELLING PRICE]],5,FALSE)</f>
        <v>243.08713282427101</v>
      </c>
      <c r="L6746" s="16">
        <f ca="1">J6746*Table3[[#This Row],[QUANTITY]]</f>
        <v>1098</v>
      </c>
      <c r="M6746" s="16">
        <f ca="1">K6746*Table3[[#This Row],[QUANTITY]]*(1-Table3[[#This Row],[DISCOUNT %]])</f>
        <v>1335.0194043872098</v>
      </c>
      <c r="N6746" s="3">
        <f>DAY(Table3[[#This Row],[DATE]])</f>
        <v>20</v>
      </c>
      <c r="O6746" s="3" t="str">
        <f>TEXT(Table3[[#This Row],[DATE]],"mmm")</f>
        <v>Jun</v>
      </c>
      <c r="P6746" s="3">
        <f>YEAR(Table3[[#This Row],[DATE]])</f>
        <v>2039</v>
      </c>
    </row>
    <row r="6747" spans="1:16" x14ac:dyDescent="0.3">
      <c r="A6747" s="6">
        <v>50942</v>
      </c>
      <c r="B6747" s="7" t="s">
        <v>1504</v>
      </c>
      <c r="C6747" s="9">
        <f t="shared" ca="1" si="210"/>
        <v>12</v>
      </c>
      <c r="D6747" s="9" t="s">
        <v>2115</v>
      </c>
      <c r="E6747" s="9" t="s">
        <v>2116</v>
      </c>
      <c r="F6747" s="10">
        <f t="shared" ca="1" si="211"/>
        <v>9.789615271344064E-2</v>
      </c>
      <c r="G6747" s="3" t="str">
        <f>VLOOKUP(Table3[[#This Row],[PRODUCT ID]],Table1[[PRODUCT]:[SELLING PRICE]],1,FALSE)</f>
        <v>Product452</v>
      </c>
      <c r="H6747" s="3" t="str">
        <f>VLOOKUP(Table3[[#This Row],[PRODUCT ID]],Table1[[PRODUCT]:[SELLING PRICE]],2,FALSE)</f>
        <v>Category5</v>
      </c>
      <c r="I6747" s="3" t="str">
        <f>VLOOKUP(Table3[[#This Row],[PRODUCT ID]],Table1[[PRODUCT]:[SELLING PRICE]],3,FALSE)</f>
        <v>Kg</v>
      </c>
      <c r="J6747" s="16">
        <f ca="1">VLOOKUP(Table3[[#This Row],[PRODUCT ID]],Table1[[PRODUCT]:[SELLING PRICE]],4,FALSE)</f>
        <v>50</v>
      </c>
      <c r="K6747" s="16">
        <f ca="1">VLOOKUP(Table3[[#This Row],[PRODUCT ID]],Table1[[PRODUCT]:[SELLING PRICE]],5,FALSE)</f>
        <v>268.33137701532064</v>
      </c>
      <c r="L6747" s="16">
        <f ca="1">J6747*Table3[[#This Row],[QUANTITY]]</f>
        <v>600</v>
      </c>
      <c r="M6747" s="16">
        <f ca="1">K6747*Table3[[#This Row],[QUANTITY]]*(1-Table3[[#This Row],[DISCOUNT %]])</f>
        <v>2904.753210638652</v>
      </c>
      <c r="N6747" s="3">
        <f>DAY(Table3[[#This Row],[DATE]])</f>
        <v>21</v>
      </c>
      <c r="O6747" s="3" t="str">
        <f>TEXT(Table3[[#This Row],[DATE]],"mmm")</f>
        <v>Jun</v>
      </c>
      <c r="P6747" s="3">
        <f>YEAR(Table3[[#This Row],[DATE]])</f>
        <v>2039</v>
      </c>
    </row>
    <row r="6748" spans="1:16" x14ac:dyDescent="0.3">
      <c r="A6748" s="6">
        <v>50943</v>
      </c>
      <c r="B6748" s="7" t="s">
        <v>1505</v>
      </c>
      <c r="C6748" s="9">
        <f t="shared" ca="1" si="210"/>
        <v>7</v>
      </c>
      <c r="D6748" s="9" t="s">
        <v>2117</v>
      </c>
      <c r="E6748" s="9" t="s">
        <v>2118</v>
      </c>
      <c r="F6748" s="10">
        <f t="shared" ca="1" si="211"/>
        <v>3.9866980035472732E-2</v>
      </c>
      <c r="G6748" s="3" t="str">
        <f>VLOOKUP(Table3[[#This Row],[PRODUCT ID]],Table1[[PRODUCT]:[SELLING PRICE]],1,FALSE)</f>
        <v>Product453</v>
      </c>
      <c r="H6748" s="3" t="str">
        <f>VLOOKUP(Table3[[#This Row],[PRODUCT ID]],Table1[[PRODUCT]:[SELLING PRICE]],2,FALSE)</f>
        <v>Category1</v>
      </c>
      <c r="I6748" s="3" t="str">
        <f>VLOOKUP(Table3[[#This Row],[PRODUCT ID]],Table1[[PRODUCT]:[SELLING PRICE]],3,FALSE)</f>
        <v>Kg</v>
      </c>
      <c r="J6748" s="16">
        <f ca="1">VLOOKUP(Table3[[#This Row],[PRODUCT ID]],Table1[[PRODUCT]:[SELLING PRICE]],4,FALSE)</f>
        <v>183</v>
      </c>
      <c r="K6748" s="16">
        <f ca="1">VLOOKUP(Table3[[#This Row],[PRODUCT ID]],Table1[[PRODUCT]:[SELLING PRICE]],5,FALSE)</f>
        <v>196.04404463784016</v>
      </c>
      <c r="L6748" s="16">
        <f ca="1">J6748*Table3[[#This Row],[QUANTITY]]</f>
        <v>1281</v>
      </c>
      <c r="M6748" s="16">
        <f ca="1">K6748*Table3[[#This Row],[QUANTITY]]*(1-Table3[[#This Row],[DISCOUNT %]])</f>
        <v>1317.5985243693303</v>
      </c>
      <c r="N6748" s="3">
        <f>DAY(Table3[[#This Row],[DATE]])</f>
        <v>22</v>
      </c>
      <c r="O6748" s="3" t="str">
        <f>TEXT(Table3[[#This Row],[DATE]],"mmm")</f>
        <v>Jun</v>
      </c>
      <c r="P6748" s="3">
        <f>YEAR(Table3[[#This Row],[DATE]])</f>
        <v>2039</v>
      </c>
    </row>
    <row r="6749" spans="1:16" x14ac:dyDescent="0.3">
      <c r="A6749" s="6">
        <v>50944</v>
      </c>
      <c r="B6749" s="7" t="s">
        <v>1506</v>
      </c>
      <c r="C6749" s="9">
        <f t="shared" ca="1" si="210"/>
        <v>1</v>
      </c>
      <c r="D6749" s="9" t="s">
        <v>2117</v>
      </c>
      <c r="E6749" s="9" t="s">
        <v>2118</v>
      </c>
      <c r="F6749" s="10">
        <f t="shared" ca="1" si="211"/>
        <v>1.9251438916398633E-2</v>
      </c>
      <c r="G6749" s="3" t="str">
        <f>VLOOKUP(Table3[[#This Row],[PRODUCT ID]],Table1[[PRODUCT]:[SELLING PRICE]],1,FALSE)</f>
        <v>Product454</v>
      </c>
      <c r="H6749" s="3" t="str">
        <f>VLOOKUP(Table3[[#This Row],[PRODUCT ID]],Table1[[PRODUCT]:[SELLING PRICE]],2,FALSE)</f>
        <v>Category2</v>
      </c>
      <c r="I6749" s="3" t="str">
        <f>VLOOKUP(Table3[[#This Row],[PRODUCT ID]],Table1[[PRODUCT]:[SELLING PRICE]],3,FALSE)</f>
        <v>Lt</v>
      </c>
      <c r="J6749" s="16">
        <f ca="1">VLOOKUP(Table3[[#This Row],[PRODUCT ID]],Table1[[PRODUCT]:[SELLING PRICE]],4,FALSE)</f>
        <v>65</v>
      </c>
      <c r="K6749" s="16">
        <f ca="1">VLOOKUP(Table3[[#This Row],[PRODUCT ID]],Table1[[PRODUCT]:[SELLING PRICE]],5,FALSE)</f>
        <v>130.24392975321103</v>
      </c>
      <c r="L6749" s="16">
        <f ca="1">J6749*Table3[[#This Row],[QUANTITY]]</f>
        <v>65</v>
      </c>
      <c r="M6749" s="16">
        <f ca="1">K6749*Table3[[#This Row],[QUANTITY]]*(1-Table3[[#This Row],[DISCOUNT %]])</f>
        <v>127.73654669533538</v>
      </c>
      <c r="N6749" s="3">
        <f>DAY(Table3[[#This Row],[DATE]])</f>
        <v>23</v>
      </c>
      <c r="O6749" s="3" t="str">
        <f>TEXT(Table3[[#This Row],[DATE]],"mmm")</f>
        <v>Jun</v>
      </c>
      <c r="P6749" s="3">
        <f>YEAR(Table3[[#This Row],[DATE]])</f>
        <v>2039</v>
      </c>
    </row>
    <row r="6750" spans="1:16" x14ac:dyDescent="0.3">
      <c r="A6750" s="6">
        <v>50945</v>
      </c>
      <c r="B6750" s="7" t="s">
        <v>1507</v>
      </c>
      <c r="C6750" s="9">
        <f t="shared" ca="1" si="210"/>
        <v>1</v>
      </c>
      <c r="D6750" s="9" t="s">
        <v>2116</v>
      </c>
      <c r="E6750" s="9" t="s">
        <v>2116</v>
      </c>
      <c r="F6750" s="10">
        <f t="shared" ca="1" si="211"/>
        <v>7.4773580424029998E-2</v>
      </c>
      <c r="G6750" s="3" t="str">
        <f>VLOOKUP(Table3[[#This Row],[PRODUCT ID]],Table1[[PRODUCT]:[SELLING PRICE]],1,FALSE)</f>
        <v>Product455</v>
      </c>
      <c r="H6750" s="3" t="str">
        <f>VLOOKUP(Table3[[#This Row],[PRODUCT ID]],Table1[[PRODUCT]:[SELLING PRICE]],2,FALSE)</f>
        <v>Category3</v>
      </c>
      <c r="I6750" s="3" t="str">
        <f>VLOOKUP(Table3[[#This Row],[PRODUCT ID]],Table1[[PRODUCT]:[SELLING PRICE]],3,FALSE)</f>
        <v>Kg</v>
      </c>
      <c r="J6750" s="16">
        <f ca="1">VLOOKUP(Table3[[#This Row],[PRODUCT ID]],Table1[[PRODUCT]:[SELLING PRICE]],4,FALSE)</f>
        <v>138</v>
      </c>
      <c r="K6750" s="16">
        <f ca="1">VLOOKUP(Table3[[#This Row],[PRODUCT ID]],Table1[[PRODUCT]:[SELLING PRICE]],5,FALSE)</f>
        <v>168.4508448610674</v>
      </c>
      <c r="L6750" s="16">
        <f ca="1">J6750*Table3[[#This Row],[QUANTITY]]</f>
        <v>138</v>
      </c>
      <c r="M6750" s="16">
        <f ca="1">K6750*Table3[[#This Row],[QUANTITY]]*(1-Table3[[#This Row],[DISCOUNT %]])</f>
        <v>155.85517206535258</v>
      </c>
      <c r="N6750" s="3">
        <f>DAY(Table3[[#This Row],[DATE]])</f>
        <v>24</v>
      </c>
      <c r="O6750" s="3" t="str">
        <f>TEXT(Table3[[#This Row],[DATE]],"mmm")</f>
        <v>Jun</v>
      </c>
      <c r="P6750" s="3">
        <f>YEAR(Table3[[#This Row],[DATE]])</f>
        <v>2039</v>
      </c>
    </row>
    <row r="6751" spans="1:16" x14ac:dyDescent="0.3">
      <c r="A6751" s="6">
        <v>50946</v>
      </c>
      <c r="B6751" s="7" t="s">
        <v>1508</v>
      </c>
      <c r="C6751" s="9">
        <f t="shared" ca="1" si="210"/>
        <v>5</v>
      </c>
      <c r="D6751" s="9" t="s">
        <v>2116</v>
      </c>
      <c r="E6751" s="9" t="s">
        <v>2116</v>
      </c>
      <c r="F6751" s="10">
        <f t="shared" ca="1" si="211"/>
        <v>8.7573264241643634E-2</v>
      </c>
      <c r="G6751" s="3" t="str">
        <f>VLOOKUP(Table3[[#This Row],[PRODUCT ID]],Table1[[PRODUCT]:[SELLING PRICE]],1,FALSE)</f>
        <v>Product456</v>
      </c>
      <c r="H6751" s="3" t="str">
        <f>VLOOKUP(Table3[[#This Row],[PRODUCT ID]],Table1[[PRODUCT]:[SELLING PRICE]],2,FALSE)</f>
        <v>Category4</v>
      </c>
      <c r="I6751" s="3" t="str">
        <f>VLOOKUP(Table3[[#This Row],[PRODUCT ID]],Table1[[PRODUCT]:[SELLING PRICE]],3,FALSE)</f>
        <v>Lt</v>
      </c>
      <c r="J6751" s="16">
        <f ca="1">VLOOKUP(Table3[[#This Row],[PRODUCT ID]],Table1[[PRODUCT]:[SELLING PRICE]],4,FALSE)</f>
        <v>40</v>
      </c>
      <c r="K6751" s="16">
        <f ca="1">VLOOKUP(Table3[[#This Row],[PRODUCT ID]],Table1[[PRODUCT]:[SELLING PRICE]],5,FALSE)</f>
        <v>70.338499598051584</v>
      </c>
      <c r="L6751" s="16">
        <f ca="1">J6751*Table3[[#This Row],[QUANTITY]]</f>
        <v>200</v>
      </c>
      <c r="M6751" s="16">
        <f ca="1">K6751*Table3[[#This Row],[QUANTITY]]*(1-Table3[[#This Row],[DISCOUNT %]])</f>
        <v>320.89363793195338</v>
      </c>
      <c r="N6751" s="3">
        <f>DAY(Table3[[#This Row],[DATE]])</f>
        <v>25</v>
      </c>
      <c r="O6751" s="3" t="str">
        <f>TEXT(Table3[[#This Row],[DATE]],"mmm")</f>
        <v>Jun</v>
      </c>
      <c r="P6751" s="3">
        <f>YEAR(Table3[[#This Row],[DATE]])</f>
        <v>2039</v>
      </c>
    </row>
    <row r="6752" spans="1:16" x14ac:dyDescent="0.3">
      <c r="A6752" s="6">
        <v>50947</v>
      </c>
      <c r="B6752" s="7" t="s">
        <v>1509</v>
      </c>
      <c r="C6752" s="9">
        <f t="shared" ca="1" si="210"/>
        <v>15</v>
      </c>
      <c r="D6752" s="9" t="s">
        <v>2116</v>
      </c>
      <c r="E6752" s="9" t="s">
        <v>2116</v>
      </c>
      <c r="F6752" s="10">
        <f t="shared" ca="1" si="211"/>
        <v>1.0640388871495089E-2</v>
      </c>
      <c r="G6752" s="3" t="str">
        <f>VLOOKUP(Table3[[#This Row],[PRODUCT ID]],Table1[[PRODUCT]:[SELLING PRICE]],1,FALSE)</f>
        <v>Product457</v>
      </c>
      <c r="H6752" s="3" t="str">
        <f>VLOOKUP(Table3[[#This Row],[PRODUCT ID]],Table1[[PRODUCT]:[SELLING PRICE]],2,FALSE)</f>
        <v>Category1</v>
      </c>
      <c r="I6752" s="3" t="str">
        <f>VLOOKUP(Table3[[#This Row],[PRODUCT ID]],Table1[[PRODUCT]:[SELLING PRICE]],3,FALSE)</f>
        <v>Ft</v>
      </c>
      <c r="J6752" s="16">
        <f ca="1">VLOOKUP(Table3[[#This Row],[PRODUCT ID]],Table1[[PRODUCT]:[SELLING PRICE]],4,FALSE)</f>
        <v>92</v>
      </c>
      <c r="K6752" s="16">
        <f ca="1">VLOOKUP(Table3[[#This Row],[PRODUCT ID]],Table1[[PRODUCT]:[SELLING PRICE]],5,FALSE)</f>
        <v>244.46122587165627</v>
      </c>
      <c r="L6752" s="16">
        <f ca="1">J6752*Table3[[#This Row],[QUANTITY]]</f>
        <v>1380</v>
      </c>
      <c r="M6752" s="16">
        <f ca="1">K6752*Table3[[#This Row],[QUANTITY]]*(1-Table3[[#This Row],[DISCOUNT %]])</f>
        <v>3627.9009504656919</v>
      </c>
      <c r="N6752" s="3">
        <f>DAY(Table3[[#This Row],[DATE]])</f>
        <v>26</v>
      </c>
      <c r="O6752" s="3" t="str">
        <f>TEXT(Table3[[#This Row],[DATE]],"mmm")</f>
        <v>Jun</v>
      </c>
      <c r="P6752" s="3">
        <f>YEAR(Table3[[#This Row],[DATE]])</f>
        <v>2039</v>
      </c>
    </row>
    <row r="6753" spans="1:16" x14ac:dyDescent="0.3">
      <c r="A6753" s="6">
        <v>50948</v>
      </c>
      <c r="B6753" s="7" t="s">
        <v>1510</v>
      </c>
      <c r="C6753" s="9">
        <f t="shared" ca="1" si="210"/>
        <v>9</v>
      </c>
      <c r="D6753" s="9" t="s">
        <v>2116</v>
      </c>
      <c r="E6753" s="9" t="s">
        <v>2116</v>
      </c>
      <c r="F6753" s="10">
        <f t="shared" ca="1" si="211"/>
        <v>1.2992319913383399E-2</v>
      </c>
      <c r="G6753" s="3" t="str">
        <f>VLOOKUP(Table3[[#This Row],[PRODUCT ID]],Table1[[PRODUCT]:[SELLING PRICE]],1,FALSE)</f>
        <v>Product458</v>
      </c>
      <c r="H6753" s="3" t="str">
        <f>VLOOKUP(Table3[[#This Row],[PRODUCT ID]],Table1[[PRODUCT]:[SELLING PRICE]],2,FALSE)</f>
        <v>Category2</v>
      </c>
      <c r="I6753" s="3" t="str">
        <f>VLOOKUP(Table3[[#This Row],[PRODUCT ID]],Table1[[PRODUCT]:[SELLING PRICE]],3,FALSE)</f>
        <v>Kg</v>
      </c>
      <c r="J6753" s="16">
        <f ca="1">VLOOKUP(Table3[[#This Row],[PRODUCT ID]],Table1[[PRODUCT]:[SELLING PRICE]],4,FALSE)</f>
        <v>88</v>
      </c>
      <c r="K6753" s="16">
        <f ca="1">VLOOKUP(Table3[[#This Row],[PRODUCT ID]],Table1[[PRODUCT]:[SELLING PRICE]],5,FALSE)</f>
        <v>113.28445781165411</v>
      </c>
      <c r="L6753" s="16">
        <f ca="1">J6753*Table3[[#This Row],[QUANTITY]]</f>
        <v>792</v>
      </c>
      <c r="M6753" s="16">
        <f ca="1">K6753*Table3[[#This Row],[QUANTITY]]*(1-Table3[[#This Row],[DISCOUNT %]])</f>
        <v>1006.3136690509581</v>
      </c>
      <c r="N6753" s="3">
        <f>DAY(Table3[[#This Row],[DATE]])</f>
        <v>27</v>
      </c>
      <c r="O6753" s="3" t="str">
        <f>TEXT(Table3[[#This Row],[DATE]],"mmm")</f>
        <v>Jun</v>
      </c>
      <c r="P6753" s="3">
        <f>YEAR(Table3[[#This Row],[DATE]])</f>
        <v>2039</v>
      </c>
    </row>
    <row r="6754" spans="1:16" x14ac:dyDescent="0.3">
      <c r="A6754" s="6">
        <v>50949</v>
      </c>
      <c r="B6754" s="7" t="s">
        <v>1511</v>
      </c>
      <c r="C6754" s="9">
        <f t="shared" ca="1" si="210"/>
        <v>7</v>
      </c>
      <c r="D6754" s="9" t="s">
        <v>2115</v>
      </c>
      <c r="E6754" s="9" t="s">
        <v>2118</v>
      </c>
      <c r="F6754" s="10">
        <f t="shared" ca="1" si="211"/>
        <v>6.5958141171274451E-2</v>
      </c>
      <c r="G6754" s="3" t="str">
        <f>VLOOKUP(Table3[[#This Row],[PRODUCT ID]],Table1[[PRODUCT]:[SELLING PRICE]],1,FALSE)</f>
        <v>Product459</v>
      </c>
      <c r="H6754" s="3" t="str">
        <f>VLOOKUP(Table3[[#This Row],[PRODUCT ID]],Table1[[PRODUCT]:[SELLING PRICE]],2,FALSE)</f>
        <v>Category3</v>
      </c>
      <c r="I6754" s="3" t="str">
        <f>VLOOKUP(Table3[[#This Row],[PRODUCT ID]],Table1[[PRODUCT]:[SELLING PRICE]],3,FALSE)</f>
        <v>No</v>
      </c>
      <c r="J6754" s="16">
        <f ca="1">VLOOKUP(Table3[[#This Row],[PRODUCT ID]],Table1[[PRODUCT]:[SELLING PRICE]],4,FALSE)</f>
        <v>7</v>
      </c>
      <c r="K6754" s="16">
        <f ca="1">VLOOKUP(Table3[[#This Row],[PRODUCT ID]],Table1[[PRODUCT]:[SELLING PRICE]],5,FALSE)</f>
        <v>74.245262660578376</v>
      </c>
      <c r="L6754" s="16">
        <f ca="1">J6754*Table3[[#This Row],[QUANTITY]]</f>
        <v>49</v>
      </c>
      <c r="M6754" s="16">
        <f ca="1">K6754*Table3[[#This Row],[QUANTITY]]*(1-Table3[[#This Row],[DISCOUNT %]])</f>
        <v>485.43728201299513</v>
      </c>
      <c r="N6754" s="3">
        <f>DAY(Table3[[#This Row],[DATE]])</f>
        <v>28</v>
      </c>
      <c r="O6754" s="3" t="str">
        <f>TEXT(Table3[[#This Row],[DATE]],"mmm")</f>
        <v>Jun</v>
      </c>
      <c r="P6754" s="3">
        <f>YEAR(Table3[[#This Row],[DATE]])</f>
        <v>2039</v>
      </c>
    </row>
    <row r="6755" spans="1:16" x14ac:dyDescent="0.3">
      <c r="A6755" s="6">
        <v>50950</v>
      </c>
      <c r="B6755" s="7" t="s">
        <v>1512</v>
      </c>
      <c r="C6755" s="9">
        <f t="shared" ca="1" si="210"/>
        <v>8</v>
      </c>
      <c r="D6755" s="9" t="s">
        <v>2116</v>
      </c>
      <c r="E6755" s="9" t="s">
        <v>2116</v>
      </c>
      <c r="F6755" s="10">
        <f t="shared" ca="1" si="211"/>
        <v>6.8505326217716447E-2</v>
      </c>
      <c r="G6755" s="3" t="str">
        <f>VLOOKUP(Table3[[#This Row],[PRODUCT ID]],Table1[[PRODUCT]:[SELLING PRICE]],1,FALSE)</f>
        <v>Product460</v>
      </c>
      <c r="H6755" s="3" t="str">
        <f>VLOOKUP(Table3[[#This Row],[PRODUCT ID]],Table1[[PRODUCT]:[SELLING PRICE]],2,FALSE)</f>
        <v>Category4</v>
      </c>
      <c r="I6755" s="3" t="str">
        <f>VLOOKUP(Table3[[#This Row],[PRODUCT ID]],Table1[[PRODUCT]:[SELLING PRICE]],3,FALSE)</f>
        <v>No</v>
      </c>
      <c r="J6755" s="16">
        <f ca="1">VLOOKUP(Table3[[#This Row],[PRODUCT ID]],Table1[[PRODUCT]:[SELLING PRICE]],4,FALSE)</f>
        <v>22</v>
      </c>
      <c r="K6755" s="16">
        <f ca="1">VLOOKUP(Table3[[#This Row],[PRODUCT ID]],Table1[[PRODUCT]:[SELLING PRICE]],5,FALSE)</f>
        <v>250.47667049876645</v>
      </c>
      <c r="L6755" s="16">
        <f ca="1">J6755*Table3[[#This Row],[QUANTITY]]</f>
        <v>176</v>
      </c>
      <c r="M6755" s="16">
        <f ca="1">K6755*Table3[[#This Row],[QUANTITY]]*(1-Table3[[#This Row],[DISCOUNT %]])</f>
        <v>1866.5414758105678</v>
      </c>
      <c r="N6755" s="3">
        <f>DAY(Table3[[#This Row],[DATE]])</f>
        <v>29</v>
      </c>
      <c r="O6755" s="3" t="str">
        <f>TEXT(Table3[[#This Row],[DATE]],"mmm")</f>
        <v>Jun</v>
      </c>
      <c r="P6755" s="3">
        <f>YEAR(Table3[[#This Row],[DATE]])</f>
        <v>2039</v>
      </c>
    </row>
    <row r="6756" spans="1:16" x14ac:dyDescent="0.3">
      <c r="A6756" s="6">
        <v>50951</v>
      </c>
      <c r="B6756" s="7" t="s">
        <v>1513</v>
      </c>
      <c r="C6756" s="9">
        <f t="shared" ca="1" si="210"/>
        <v>12</v>
      </c>
      <c r="D6756" s="9" t="s">
        <v>2117</v>
      </c>
      <c r="E6756" s="9" t="s">
        <v>2116</v>
      </c>
      <c r="F6756" s="10">
        <f t="shared" ca="1" si="211"/>
        <v>8.0864575810764012E-4</v>
      </c>
      <c r="G6756" s="3" t="str">
        <f>VLOOKUP(Table3[[#This Row],[PRODUCT ID]],Table1[[PRODUCT]:[SELLING PRICE]],1,FALSE)</f>
        <v>Product461</v>
      </c>
      <c r="H6756" s="3" t="str">
        <f>VLOOKUP(Table3[[#This Row],[PRODUCT ID]],Table1[[PRODUCT]:[SELLING PRICE]],2,FALSE)</f>
        <v>Category5</v>
      </c>
      <c r="I6756" s="3" t="str">
        <f>VLOOKUP(Table3[[#This Row],[PRODUCT ID]],Table1[[PRODUCT]:[SELLING PRICE]],3,FALSE)</f>
        <v>Ft</v>
      </c>
      <c r="J6756" s="16">
        <f ca="1">VLOOKUP(Table3[[#This Row],[PRODUCT ID]],Table1[[PRODUCT]:[SELLING PRICE]],4,FALSE)</f>
        <v>196</v>
      </c>
      <c r="K6756" s="16">
        <f ca="1">VLOOKUP(Table3[[#This Row],[PRODUCT ID]],Table1[[PRODUCT]:[SELLING PRICE]],5,FALSE)</f>
        <v>79.966211757325595</v>
      </c>
      <c r="L6756" s="16">
        <f ca="1">J6756*Table3[[#This Row],[QUANTITY]]</f>
        <v>2352</v>
      </c>
      <c r="M6756" s="16">
        <f ca="1">K6756*Table3[[#This Row],[QUANTITY]]*(1-Table3[[#This Row],[DISCOUNT %]])</f>
        <v>958.81856903275309</v>
      </c>
      <c r="N6756" s="3">
        <f>DAY(Table3[[#This Row],[DATE]])</f>
        <v>30</v>
      </c>
      <c r="O6756" s="3" t="str">
        <f>TEXT(Table3[[#This Row],[DATE]],"mmm")</f>
        <v>Jun</v>
      </c>
      <c r="P6756" s="3">
        <f>YEAR(Table3[[#This Row],[DATE]])</f>
        <v>2039</v>
      </c>
    </row>
    <row r="6757" spans="1:16" x14ac:dyDescent="0.3">
      <c r="A6757" s="6">
        <v>50952</v>
      </c>
      <c r="B6757" s="7" t="s">
        <v>1514</v>
      </c>
      <c r="C6757" s="9">
        <f t="shared" ca="1" si="210"/>
        <v>14</v>
      </c>
      <c r="D6757" s="9" t="s">
        <v>2115</v>
      </c>
      <c r="E6757" s="9" t="s">
        <v>2116</v>
      </c>
      <c r="F6757" s="10">
        <f t="shared" ca="1" si="211"/>
        <v>6.6367661975519535E-2</v>
      </c>
      <c r="G6757" s="3" t="str">
        <f>VLOOKUP(Table3[[#This Row],[PRODUCT ID]],Table1[[PRODUCT]:[SELLING PRICE]],1,FALSE)</f>
        <v>Product462</v>
      </c>
      <c r="H6757" s="3" t="str">
        <f>VLOOKUP(Table3[[#This Row],[PRODUCT ID]],Table1[[PRODUCT]:[SELLING PRICE]],2,FALSE)</f>
        <v>Category1</v>
      </c>
      <c r="I6757" s="3" t="str">
        <f>VLOOKUP(Table3[[#This Row],[PRODUCT ID]],Table1[[PRODUCT]:[SELLING PRICE]],3,FALSE)</f>
        <v>No</v>
      </c>
      <c r="J6757" s="16">
        <f ca="1">VLOOKUP(Table3[[#This Row],[PRODUCT ID]],Table1[[PRODUCT]:[SELLING PRICE]],4,FALSE)</f>
        <v>150</v>
      </c>
      <c r="K6757" s="16">
        <f ca="1">VLOOKUP(Table3[[#This Row],[PRODUCT ID]],Table1[[PRODUCT]:[SELLING PRICE]],5,FALSE)</f>
        <v>173.75563879222207</v>
      </c>
      <c r="L6757" s="16">
        <f ca="1">J6757*Table3[[#This Row],[QUANTITY]]</f>
        <v>2100</v>
      </c>
      <c r="M6757" s="16">
        <f ca="1">K6757*Table3[[#This Row],[QUANTITY]]*(1-Table3[[#This Row],[DISCOUNT %]])</f>
        <v>2271.1343660672715</v>
      </c>
      <c r="N6757" s="3">
        <f>DAY(Table3[[#This Row],[DATE]])</f>
        <v>1</v>
      </c>
      <c r="O6757" s="3" t="str">
        <f>TEXT(Table3[[#This Row],[DATE]],"mmm")</f>
        <v>Jul</v>
      </c>
      <c r="P6757" s="3">
        <f>YEAR(Table3[[#This Row],[DATE]])</f>
        <v>2039</v>
      </c>
    </row>
    <row r="6758" spans="1:16" x14ac:dyDescent="0.3">
      <c r="A6758" s="6">
        <v>50953</v>
      </c>
      <c r="B6758" s="7" t="s">
        <v>1515</v>
      </c>
      <c r="C6758" s="9">
        <f t="shared" ca="1" si="210"/>
        <v>9</v>
      </c>
      <c r="D6758" s="9" t="s">
        <v>2115</v>
      </c>
      <c r="E6758" s="9" t="s">
        <v>2116</v>
      </c>
      <c r="F6758" s="10">
        <f t="shared" ca="1" si="211"/>
        <v>6.4524074029797387E-2</v>
      </c>
      <c r="G6758" s="3" t="str">
        <f>VLOOKUP(Table3[[#This Row],[PRODUCT ID]],Table1[[PRODUCT]:[SELLING PRICE]],1,FALSE)</f>
        <v>Product463</v>
      </c>
      <c r="H6758" s="3" t="str">
        <f>VLOOKUP(Table3[[#This Row],[PRODUCT ID]],Table1[[PRODUCT]:[SELLING PRICE]],2,FALSE)</f>
        <v>Category2</v>
      </c>
      <c r="I6758" s="3" t="str">
        <f>VLOOKUP(Table3[[#This Row],[PRODUCT ID]],Table1[[PRODUCT]:[SELLING PRICE]],3,FALSE)</f>
        <v>Kg</v>
      </c>
      <c r="J6758" s="16">
        <f ca="1">VLOOKUP(Table3[[#This Row],[PRODUCT ID]],Table1[[PRODUCT]:[SELLING PRICE]],4,FALSE)</f>
        <v>237</v>
      </c>
      <c r="K6758" s="16">
        <f ca="1">VLOOKUP(Table3[[#This Row],[PRODUCT ID]],Table1[[PRODUCT]:[SELLING PRICE]],5,FALSE)</f>
        <v>215.85510983838273</v>
      </c>
      <c r="L6758" s="16">
        <f ca="1">J6758*Table3[[#This Row],[QUANTITY]]</f>
        <v>2133</v>
      </c>
      <c r="M6758" s="16">
        <f ca="1">K6758*Table3[[#This Row],[QUANTITY]]*(1-Table3[[#This Row],[DISCOUNT %]])</f>
        <v>1817.3453287631478</v>
      </c>
      <c r="N6758" s="3">
        <f>DAY(Table3[[#This Row],[DATE]])</f>
        <v>2</v>
      </c>
      <c r="O6758" s="3" t="str">
        <f>TEXT(Table3[[#This Row],[DATE]],"mmm")</f>
        <v>Jul</v>
      </c>
      <c r="P6758" s="3">
        <f>YEAR(Table3[[#This Row],[DATE]])</f>
        <v>2039</v>
      </c>
    </row>
    <row r="6759" spans="1:16" x14ac:dyDescent="0.3">
      <c r="A6759" s="6">
        <v>50954</v>
      </c>
      <c r="B6759" s="7" t="s">
        <v>1516</v>
      </c>
      <c r="C6759" s="9">
        <f t="shared" ca="1" si="210"/>
        <v>14</v>
      </c>
      <c r="D6759" s="9" t="s">
        <v>2115</v>
      </c>
      <c r="E6759" s="9" t="s">
        <v>2116</v>
      </c>
      <c r="F6759" s="10">
        <f t="shared" ca="1" si="211"/>
        <v>6.6602230467993837E-2</v>
      </c>
      <c r="G6759" s="3" t="str">
        <f>VLOOKUP(Table3[[#This Row],[PRODUCT ID]],Table1[[PRODUCT]:[SELLING PRICE]],1,FALSE)</f>
        <v>Product464</v>
      </c>
      <c r="H6759" s="3" t="str">
        <f>VLOOKUP(Table3[[#This Row],[PRODUCT ID]],Table1[[PRODUCT]:[SELLING PRICE]],2,FALSE)</f>
        <v>Category3</v>
      </c>
      <c r="I6759" s="3" t="str">
        <f>VLOOKUP(Table3[[#This Row],[PRODUCT ID]],Table1[[PRODUCT]:[SELLING PRICE]],3,FALSE)</f>
        <v>Kg</v>
      </c>
      <c r="J6759" s="16">
        <f ca="1">VLOOKUP(Table3[[#This Row],[PRODUCT ID]],Table1[[PRODUCT]:[SELLING PRICE]],4,FALSE)</f>
        <v>175</v>
      </c>
      <c r="K6759" s="16">
        <f ca="1">VLOOKUP(Table3[[#This Row],[PRODUCT ID]],Table1[[PRODUCT]:[SELLING PRICE]],5,FALSE)</f>
        <v>90.576989330217828</v>
      </c>
      <c r="L6759" s="16">
        <f ca="1">J6759*Table3[[#This Row],[QUANTITY]]</f>
        <v>2450</v>
      </c>
      <c r="M6759" s="16">
        <f ca="1">K6759*Table3[[#This Row],[QUANTITY]]*(1-Table3[[#This Row],[DISCOUNT %]])</f>
        <v>1183.6210373644949</v>
      </c>
      <c r="N6759" s="3">
        <f>DAY(Table3[[#This Row],[DATE]])</f>
        <v>3</v>
      </c>
      <c r="O6759" s="3" t="str">
        <f>TEXT(Table3[[#This Row],[DATE]],"mmm")</f>
        <v>Jul</v>
      </c>
      <c r="P6759" s="3">
        <f>YEAR(Table3[[#This Row],[DATE]])</f>
        <v>2039</v>
      </c>
    </row>
    <row r="6760" spans="1:16" x14ac:dyDescent="0.3">
      <c r="A6760" s="6">
        <v>50955</v>
      </c>
      <c r="B6760" s="7" t="s">
        <v>1517</v>
      </c>
      <c r="C6760" s="9">
        <f t="shared" ca="1" si="210"/>
        <v>1</v>
      </c>
      <c r="D6760" s="9" t="s">
        <v>2116</v>
      </c>
      <c r="E6760" s="9" t="s">
        <v>2118</v>
      </c>
      <c r="F6760" s="10">
        <f t="shared" ca="1" si="211"/>
        <v>4.8008331642249616E-2</v>
      </c>
      <c r="G6760" s="3" t="str">
        <f>VLOOKUP(Table3[[#This Row],[PRODUCT ID]],Table1[[PRODUCT]:[SELLING PRICE]],1,FALSE)</f>
        <v>Product465</v>
      </c>
      <c r="H6760" s="3" t="str">
        <f>VLOOKUP(Table3[[#This Row],[PRODUCT ID]],Table1[[PRODUCT]:[SELLING PRICE]],2,FALSE)</f>
        <v>Category4</v>
      </c>
      <c r="I6760" s="3" t="str">
        <f>VLOOKUP(Table3[[#This Row],[PRODUCT ID]],Table1[[PRODUCT]:[SELLING PRICE]],3,FALSE)</f>
        <v>Lt</v>
      </c>
      <c r="J6760" s="16">
        <f ca="1">VLOOKUP(Table3[[#This Row],[PRODUCT ID]],Table1[[PRODUCT]:[SELLING PRICE]],4,FALSE)</f>
        <v>125</v>
      </c>
      <c r="K6760" s="16">
        <f ca="1">VLOOKUP(Table3[[#This Row],[PRODUCT ID]],Table1[[PRODUCT]:[SELLING PRICE]],5,FALSE)</f>
        <v>34.337524518324379</v>
      </c>
      <c r="L6760" s="16">
        <f ca="1">J6760*Table3[[#This Row],[QUANTITY]]</f>
        <v>125</v>
      </c>
      <c r="M6760" s="16">
        <f ca="1">K6760*Table3[[#This Row],[QUANTITY]]*(1-Table3[[#This Row],[DISCOUNT %]])</f>
        <v>32.689037253474787</v>
      </c>
      <c r="N6760" s="3">
        <f>DAY(Table3[[#This Row],[DATE]])</f>
        <v>4</v>
      </c>
      <c r="O6760" s="3" t="str">
        <f>TEXT(Table3[[#This Row],[DATE]],"mmm")</f>
        <v>Jul</v>
      </c>
      <c r="P6760" s="3">
        <f>YEAR(Table3[[#This Row],[DATE]])</f>
        <v>2039</v>
      </c>
    </row>
    <row r="6761" spans="1:16" x14ac:dyDescent="0.3">
      <c r="A6761" s="6">
        <v>50956</v>
      </c>
      <c r="B6761" s="7" t="s">
        <v>1518</v>
      </c>
      <c r="C6761" s="9">
        <f t="shared" ca="1" si="210"/>
        <v>14</v>
      </c>
      <c r="D6761" s="9" t="s">
        <v>2116</v>
      </c>
      <c r="E6761" s="9" t="s">
        <v>2118</v>
      </c>
      <c r="F6761" s="10">
        <f t="shared" ca="1" si="211"/>
        <v>6.9943114002676263E-2</v>
      </c>
      <c r="G6761" s="3" t="str">
        <f>VLOOKUP(Table3[[#This Row],[PRODUCT ID]],Table1[[PRODUCT]:[SELLING PRICE]],1,FALSE)</f>
        <v>Product466</v>
      </c>
      <c r="H6761" s="3" t="str">
        <f>VLOOKUP(Table3[[#This Row],[PRODUCT ID]],Table1[[PRODUCT]:[SELLING PRICE]],2,FALSE)</f>
        <v>Category5</v>
      </c>
      <c r="I6761" s="3" t="str">
        <f>VLOOKUP(Table3[[#This Row],[PRODUCT ID]],Table1[[PRODUCT]:[SELLING PRICE]],3,FALSE)</f>
        <v>Kg</v>
      </c>
      <c r="J6761" s="16">
        <f ca="1">VLOOKUP(Table3[[#This Row],[PRODUCT ID]],Table1[[PRODUCT]:[SELLING PRICE]],4,FALSE)</f>
        <v>65</v>
      </c>
      <c r="K6761" s="16">
        <f ca="1">VLOOKUP(Table3[[#This Row],[PRODUCT ID]],Table1[[PRODUCT]:[SELLING PRICE]],5,FALSE)</f>
        <v>239.95607945757928</v>
      </c>
      <c r="L6761" s="16">
        <f ca="1">J6761*Table3[[#This Row],[QUANTITY]]</f>
        <v>910</v>
      </c>
      <c r="M6761" s="16">
        <f ca="1">K6761*Table3[[#This Row],[QUANTITY]]*(1-Table3[[#This Row],[DISCOUNT %]])</f>
        <v>3124.4192565101957</v>
      </c>
      <c r="N6761" s="3">
        <f>DAY(Table3[[#This Row],[DATE]])</f>
        <v>5</v>
      </c>
      <c r="O6761" s="3" t="str">
        <f>TEXT(Table3[[#This Row],[DATE]],"mmm")</f>
        <v>Jul</v>
      </c>
      <c r="P6761" s="3">
        <f>YEAR(Table3[[#This Row],[DATE]])</f>
        <v>2039</v>
      </c>
    </row>
    <row r="6762" spans="1:16" x14ac:dyDescent="0.3">
      <c r="A6762" s="6">
        <v>50957</v>
      </c>
      <c r="B6762" s="7" t="s">
        <v>1519</v>
      </c>
      <c r="C6762" s="9">
        <f t="shared" ca="1" si="210"/>
        <v>6</v>
      </c>
      <c r="D6762" s="9" t="s">
        <v>2116</v>
      </c>
      <c r="E6762" s="9" t="s">
        <v>2116</v>
      </c>
      <c r="F6762" s="10">
        <f t="shared" ca="1" si="211"/>
        <v>6.9556796371625582E-2</v>
      </c>
      <c r="G6762" s="3" t="str">
        <f>VLOOKUP(Table3[[#This Row],[PRODUCT ID]],Table1[[PRODUCT]:[SELLING PRICE]],1,FALSE)</f>
        <v>Product467</v>
      </c>
      <c r="H6762" s="3" t="str">
        <f>VLOOKUP(Table3[[#This Row],[PRODUCT ID]],Table1[[PRODUCT]:[SELLING PRICE]],2,FALSE)</f>
        <v>Category1</v>
      </c>
      <c r="I6762" s="3" t="str">
        <f>VLOOKUP(Table3[[#This Row],[PRODUCT ID]],Table1[[PRODUCT]:[SELLING PRICE]],3,FALSE)</f>
        <v>Lt</v>
      </c>
      <c r="J6762" s="16">
        <f ca="1">VLOOKUP(Table3[[#This Row],[PRODUCT ID]],Table1[[PRODUCT]:[SELLING PRICE]],4,FALSE)</f>
        <v>29</v>
      </c>
      <c r="K6762" s="16">
        <f ca="1">VLOOKUP(Table3[[#This Row],[PRODUCT ID]],Table1[[PRODUCT]:[SELLING PRICE]],5,FALSE)</f>
        <v>313.00300966895855</v>
      </c>
      <c r="L6762" s="16">
        <f ca="1">J6762*Table3[[#This Row],[QUANTITY]]</f>
        <v>174</v>
      </c>
      <c r="M6762" s="16">
        <f ca="1">K6762*Table3[[#This Row],[QUANTITY]]*(1-Table3[[#This Row],[DISCOUNT %]])</f>
        <v>1747.389138370253</v>
      </c>
      <c r="N6762" s="3">
        <f>DAY(Table3[[#This Row],[DATE]])</f>
        <v>6</v>
      </c>
      <c r="O6762" s="3" t="str">
        <f>TEXT(Table3[[#This Row],[DATE]],"mmm")</f>
        <v>Jul</v>
      </c>
      <c r="P6762" s="3">
        <f>YEAR(Table3[[#This Row],[DATE]])</f>
        <v>2039</v>
      </c>
    </row>
    <row r="6763" spans="1:16" x14ac:dyDescent="0.3">
      <c r="A6763" s="6">
        <v>50958</v>
      </c>
      <c r="B6763" s="7" t="s">
        <v>1520</v>
      </c>
      <c r="C6763" s="9">
        <f t="shared" ca="1" si="210"/>
        <v>4</v>
      </c>
      <c r="D6763" s="9" t="s">
        <v>2115</v>
      </c>
      <c r="E6763" s="9" t="s">
        <v>2116</v>
      </c>
      <c r="F6763" s="10">
        <f t="shared" ca="1" si="211"/>
        <v>1.0703205629766788E-3</v>
      </c>
      <c r="G6763" s="3" t="str">
        <f>VLOOKUP(Table3[[#This Row],[PRODUCT ID]],Table1[[PRODUCT]:[SELLING PRICE]],1,FALSE)</f>
        <v>Product468</v>
      </c>
      <c r="H6763" s="3" t="str">
        <f>VLOOKUP(Table3[[#This Row],[PRODUCT ID]],Table1[[PRODUCT]:[SELLING PRICE]],2,FALSE)</f>
        <v>Category2</v>
      </c>
      <c r="I6763" s="3" t="str">
        <f>VLOOKUP(Table3[[#This Row],[PRODUCT ID]],Table1[[PRODUCT]:[SELLING PRICE]],3,FALSE)</f>
        <v>Ft</v>
      </c>
      <c r="J6763" s="16">
        <f ca="1">VLOOKUP(Table3[[#This Row],[PRODUCT ID]],Table1[[PRODUCT]:[SELLING PRICE]],4,FALSE)</f>
        <v>240</v>
      </c>
      <c r="K6763" s="16">
        <f ca="1">VLOOKUP(Table3[[#This Row],[PRODUCT ID]],Table1[[PRODUCT]:[SELLING PRICE]],5,FALSE)</f>
        <v>27.457828291553902</v>
      </c>
      <c r="L6763" s="16">
        <f ca="1">J6763*Table3[[#This Row],[QUANTITY]]</f>
        <v>960</v>
      </c>
      <c r="M6763" s="16">
        <f ca="1">K6763*Table3[[#This Row],[QUANTITY]]*(1-Table3[[#This Row],[DISCOUNT %]])</f>
        <v>109.71375845327508</v>
      </c>
      <c r="N6763" s="3">
        <f>DAY(Table3[[#This Row],[DATE]])</f>
        <v>7</v>
      </c>
      <c r="O6763" s="3" t="str">
        <f>TEXT(Table3[[#This Row],[DATE]],"mmm")</f>
        <v>Jul</v>
      </c>
      <c r="P6763" s="3">
        <f>YEAR(Table3[[#This Row],[DATE]])</f>
        <v>2039</v>
      </c>
    </row>
    <row r="6764" spans="1:16" x14ac:dyDescent="0.3">
      <c r="A6764" s="6">
        <v>50959</v>
      </c>
      <c r="B6764" s="7" t="s">
        <v>1521</v>
      </c>
      <c r="C6764" s="9">
        <f t="shared" ca="1" si="210"/>
        <v>11</v>
      </c>
      <c r="D6764" s="9" t="s">
        <v>2117</v>
      </c>
      <c r="E6764" s="9" t="s">
        <v>2116</v>
      </c>
      <c r="F6764" s="10">
        <f t="shared" ca="1" si="211"/>
        <v>8.4078047019059785E-2</v>
      </c>
      <c r="G6764" s="3" t="str">
        <f>VLOOKUP(Table3[[#This Row],[PRODUCT ID]],Table1[[PRODUCT]:[SELLING PRICE]],1,FALSE)</f>
        <v>Product469</v>
      </c>
      <c r="H6764" s="3" t="str">
        <f>VLOOKUP(Table3[[#This Row],[PRODUCT ID]],Table1[[PRODUCT]:[SELLING PRICE]],2,FALSE)</f>
        <v>Category3</v>
      </c>
      <c r="I6764" s="3" t="str">
        <f>VLOOKUP(Table3[[#This Row],[PRODUCT ID]],Table1[[PRODUCT]:[SELLING PRICE]],3,FALSE)</f>
        <v>Kg</v>
      </c>
      <c r="J6764" s="16">
        <f ca="1">VLOOKUP(Table3[[#This Row],[PRODUCT ID]],Table1[[PRODUCT]:[SELLING PRICE]],4,FALSE)</f>
        <v>41</v>
      </c>
      <c r="K6764" s="16">
        <f ca="1">VLOOKUP(Table3[[#This Row],[PRODUCT ID]],Table1[[PRODUCT]:[SELLING PRICE]],5,FALSE)</f>
        <v>289.53204788439183</v>
      </c>
      <c r="L6764" s="16">
        <f ca="1">J6764*Table3[[#This Row],[QUANTITY]]</f>
        <v>451</v>
      </c>
      <c r="M6764" s="16">
        <f ca="1">K6764*Table3[[#This Row],[QUANTITY]]*(1-Table3[[#This Row],[DISCOUNT %]])</f>
        <v>2917.0763462372761</v>
      </c>
      <c r="N6764" s="3">
        <f>DAY(Table3[[#This Row],[DATE]])</f>
        <v>8</v>
      </c>
      <c r="O6764" s="3" t="str">
        <f>TEXT(Table3[[#This Row],[DATE]],"mmm")</f>
        <v>Jul</v>
      </c>
      <c r="P6764" s="3">
        <f>YEAR(Table3[[#This Row],[DATE]])</f>
        <v>2039</v>
      </c>
    </row>
    <row r="6765" spans="1:16" x14ac:dyDescent="0.3">
      <c r="A6765" s="6">
        <v>50960</v>
      </c>
      <c r="B6765" s="7" t="s">
        <v>1522</v>
      </c>
      <c r="C6765" s="9">
        <f t="shared" ca="1" si="210"/>
        <v>15</v>
      </c>
      <c r="D6765" s="9" t="s">
        <v>2117</v>
      </c>
      <c r="E6765" s="9" t="s">
        <v>2116</v>
      </c>
      <c r="F6765" s="10">
        <f t="shared" ca="1" si="211"/>
        <v>6.6146340931883194E-2</v>
      </c>
      <c r="G6765" s="3" t="str">
        <f>VLOOKUP(Table3[[#This Row],[PRODUCT ID]],Table1[[PRODUCT]:[SELLING PRICE]],1,FALSE)</f>
        <v>Product470</v>
      </c>
      <c r="H6765" s="3" t="str">
        <f>VLOOKUP(Table3[[#This Row],[PRODUCT ID]],Table1[[PRODUCT]:[SELLING PRICE]],2,FALSE)</f>
        <v>Category4</v>
      </c>
      <c r="I6765" s="3" t="str">
        <f>VLOOKUP(Table3[[#This Row],[PRODUCT ID]],Table1[[PRODUCT]:[SELLING PRICE]],3,FALSE)</f>
        <v>No</v>
      </c>
      <c r="J6765" s="16">
        <f ca="1">VLOOKUP(Table3[[#This Row],[PRODUCT ID]],Table1[[PRODUCT]:[SELLING PRICE]],4,FALSE)</f>
        <v>85</v>
      </c>
      <c r="K6765" s="16">
        <f ca="1">VLOOKUP(Table3[[#This Row],[PRODUCT ID]],Table1[[PRODUCT]:[SELLING PRICE]],5,FALSE)</f>
        <v>310.21596314357777</v>
      </c>
      <c r="L6765" s="16">
        <f ca="1">J6765*Table3[[#This Row],[QUANTITY]]</f>
        <v>1275</v>
      </c>
      <c r="M6765" s="16">
        <f ca="1">K6765*Table3[[#This Row],[QUANTITY]]*(1-Table3[[#This Row],[DISCOUNT %]])</f>
        <v>4345.4446842445523</v>
      </c>
      <c r="N6765" s="3">
        <f>DAY(Table3[[#This Row],[DATE]])</f>
        <v>9</v>
      </c>
      <c r="O6765" s="3" t="str">
        <f>TEXT(Table3[[#This Row],[DATE]],"mmm")</f>
        <v>Jul</v>
      </c>
      <c r="P6765" s="3">
        <f>YEAR(Table3[[#This Row],[DATE]])</f>
        <v>2039</v>
      </c>
    </row>
    <row r="6766" spans="1:16" x14ac:dyDescent="0.3">
      <c r="A6766" s="6">
        <v>50961</v>
      </c>
      <c r="B6766" s="7" t="s">
        <v>1523</v>
      </c>
      <c r="C6766" s="9">
        <f t="shared" ca="1" si="210"/>
        <v>10</v>
      </c>
      <c r="D6766" s="9" t="s">
        <v>2116</v>
      </c>
      <c r="E6766" s="9" t="s">
        <v>2118</v>
      </c>
      <c r="F6766" s="10">
        <f t="shared" ca="1" si="211"/>
        <v>4.7110721562948869E-2</v>
      </c>
      <c r="G6766" s="3" t="str">
        <f>VLOOKUP(Table3[[#This Row],[PRODUCT ID]],Table1[[PRODUCT]:[SELLING PRICE]],1,FALSE)</f>
        <v>Product471</v>
      </c>
      <c r="H6766" s="3" t="str">
        <f>VLOOKUP(Table3[[#This Row],[PRODUCT ID]],Table1[[PRODUCT]:[SELLING PRICE]],2,FALSE)</f>
        <v>Category5</v>
      </c>
      <c r="I6766" s="3" t="str">
        <f>VLOOKUP(Table3[[#This Row],[PRODUCT ID]],Table1[[PRODUCT]:[SELLING PRICE]],3,FALSE)</f>
        <v>No</v>
      </c>
      <c r="J6766" s="16">
        <f ca="1">VLOOKUP(Table3[[#This Row],[PRODUCT ID]],Table1[[PRODUCT]:[SELLING PRICE]],4,FALSE)</f>
        <v>31</v>
      </c>
      <c r="K6766" s="16">
        <f ca="1">VLOOKUP(Table3[[#This Row],[PRODUCT ID]],Table1[[PRODUCT]:[SELLING PRICE]],5,FALSE)</f>
        <v>202.17480476603251</v>
      </c>
      <c r="L6766" s="16">
        <f ca="1">J6766*Table3[[#This Row],[QUANTITY]]</f>
        <v>310</v>
      </c>
      <c r="M6766" s="16">
        <f ca="1">K6766*Table3[[#This Row],[QUANTITY]]*(1-Table3[[#This Row],[DISCOUNT %]])</f>
        <v>1926.502038316564</v>
      </c>
      <c r="N6766" s="3">
        <f>DAY(Table3[[#This Row],[DATE]])</f>
        <v>10</v>
      </c>
      <c r="O6766" s="3" t="str">
        <f>TEXT(Table3[[#This Row],[DATE]],"mmm")</f>
        <v>Jul</v>
      </c>
      <c r="P6766" s="3">
        <f>YEAR(Table3[[#This Row],[DATE]])</f>
        <v>2039</v>
      </c>
    </row>
    <row r="6767" spans="1:16" x14ac:dyDescent="0.3">
      <c r="A6767" s="6">
        <v>50962</v>
      </c>
      <c r="B6767" s="7" t="s">
        <v>1524</v>
      </c>
      <c r="C6767" s="9">
        <f t="shared" ca="1" si="210"/>
        <v>4</v>
      </c>
      <c r="D6767" s="9" t="s">
        <v>2116</v>
      </c>
      <c r="E6767" s="9" t="s">
        <v>2116</v>
      </c>
      <c r="F6767" s="10">
        <f t="shared" ca="1" si="211"/>
        <v>6.9572730142801964E-2</v>
      </c>
      <c r="G6767" s="3" t="str">
        <f>VLOOKUP(Table3[[#This Row],[PRODUCT ID]],Table1[[PRODUCT]:[SELLING PRICE]],1,FALSE)</f>
        <v>Product472</v>
      </c>
      <c r="H6767" s="3" t="str">
        <f>VLOOKUP(Table3[[#This Row],[PRODUCT ID]],Table1[[PRODUCT]:[SELLING PRICE]],2,FALSE)</f>
        <v>Category1</v>
      </c>
      <c r="I6767" s="3" t="str">
        <f>VLOOKUP(Table3[[#This Row],[PRODUCT ID]],Table1[[PRODUCT]:[SELLING PRICE]],3,FALSE)</f>
        <v>Ft</v>
      </c>
      <c r="J6767" s="16">
        <f ca="1">VLOOKUP(Table3[[#This Row],[PRODUCT ID]],Table1[[PRODUCT]:[SELLING PRICE]],4,FALSE)</f>
        <v>26</v>
      </c>
      <c r="K6767" s="16">
        <f ca="1">VLOOKUP(Table3[[#This Row],[PRODUCT ID]],Table1[[PRODUCT]:[SELLING PRICE]],5,FALSE)</f>
        <v>93.517461013329338</v>
      </c>
      <c r="L6767" s="16">
        <f ca="1">J6767*Table3[[#This Row],[QUANTITY]]</f>
        <v>104</v>
      </c>
      <c r="M6767" s="16">
        <f ca="1">K6767*Table3[[#This Row],[QUANTITY]]*(1-Table3[[#This Row],[DISCOUNT %]])</f>
        <v>348.04478373843591</v>
      </c>
      <c r="N6767" s="3">
        <f>DAY(Table3[[#This Row],[DATE]])</f>
        <v>11</v>
      </c>
      <c r="O6767" s="3" t="str">
        <f>TEXT(Table3[[#This Row],[DATE]],"mmm")</f>
        <v>Jul</v>
      </c>
      <c r="P6767" s="3">
        <f>YEAR(Table3[[#This Row],[DATE]])</f>
        <v>2039</v>
      </c>
    </row>
    <row r="6768" spans="1:16" x14ac:dyDescent="0.3">
      <c r="A6768" s="6">
        <v>50963</v>
      </c>
      <c r="B6768" s="7" t="s">
        <v>1525</v>
      </c>
      <c r="C6768" s="9">
        <f t="shared" ca="1" si="210"/>
        <v>11</v>
      </c>
      <c r="D6768" s="9" t="s">
        <v>2116</v>
      </c>
      <c r="E6768" s="9" t="s">
        <v>2116</v>
      </c>
      <c r="F6768" s="10">
        <f t="shared" ca="1" si="211"/>
        <v>9.9588344183608846E-2</v>
      </c>
      <c r="G6768" s="3" t="str">
        <f>VLOOKUP(Table3[[#This Row],[PRODUCT ID]],Table1[[PRODUCT]:[SELLING PRICE]],1,FALSE)</f>
        <v>Product473</v>
      </c>
      <c r="H6768" s="3" t="str">
        <f>VLOOKUP(Table3[[#This Row],[PRODUCT ID]],Table1[[PRODUCT]:[SELLING PRICE]],2,FALSE)</f>
        <v>Category2</v>
      </c>
      <c r="I6768" s="3" t="str">
        <f>VLOOKUP(Table3[[#This Row],[PRODUCT ID]],Table1[[PRODUCT]:[SELLING PRICE]],3,FALSE)</f>
        <v>No</v>
      </c>
      <c r="J6768" s="16">
        <f ca="1">VLOOKUP(Table3[[#This Row],[PRODUCT ID]],Table1[[PRODUCT]:[SELLING PRICE]],4,FALSE)</f>
        <v>147</v>
      </c>
      <c r="K6768" s="16">
        <f ca="1">VLOOKUP(Table3[[#This Row],[PRODUCT ID]],Table1[[PRODUCT]:[SELLING PRICE]],5,FALSE)</f>
        <v>257.25377688515306</v>
      </c>
      <c r="L6768" s="16">
        <f ca="1">J6768*Table3[[#This Row],[QUANTITY]]</f>
        <v>1617</v>
      </c>
      <c r="M6768" s="16">
        <f ca="1">K6768*Table3[[#This Row],[QUANTITY]]*(1-Table3[[#This Row],[DISCOUNT %]])</f>
        <v>2547.9772913119923</v>
      </c>
      <c r="N6768" s="3">
        <f>DAY(Table3[[#This Row],[DATE]])</f>
        <v>12</v>
      </c>
      <c r="O6768" s="3" t="str">
        <f>TEXT(Table3[[#This Row],[DATE]],"mmm")</f>
        <v>Jul</v>
      </c>
      <c r="P6768" s="3">
        <f>YEAR(Table3[[#This Row],[DATE]])</f>
        <v>2039</v>
      </c>
    </row>
    <row r="6769" spans="1:16" x14ac:dyDescent="0.3">
      <c r="A6769" s="6">
        <v>50964</v>
      </c>
      <c r="B6769" s="7" t="s">
        <v>1526</v>
      </c>
      <c r="C6769" s="9">
        <f t="shared" ca="1" si="210"/>
        <v>3</v>
      </c>
      <c r="D6769" s="9" t="s">
        <v>2116</v>
      </c>
      <c r="E6769" s="9" t="s">
        <v>2116</v>
      </c>
      <c r="F6769" s="10">
        <f t="shared" ca="1" si="211"/>
        <v>9.3208428921713854E-2</v>
      </c>
      <c r="G6769" s="3" t="str">
        <f>VLOOKUP(Table3[[#This Row],[PRODUCT ID]],Table1[[PRODUCT]:[SELLING PRICE]],1,FALSE)</f>
        <v>Product474</v>
      </c>
      <c r="H6769" s="3" t="str">
        <f>VLOOKUP(Table3[[#This Row],[PRODUCT ID]],Table1[[PRODUCT]:[SELLING PRICE]],2,FALSE)</f>
        <v>Category3</v>
      </c>
      <c r="I6769" s="3" t="str">
        <f>VLOOKUP(Table3[[#This Row],[PRODUCT ID]],Table1[[PRODUCT]:[SELLING PRICE]],3,FALSE)</f>
        <v>Kg</v>
      </c>
      <c r="J6769" s="16">
        <f ca="1">VLOOKUP(Table3[[#This Row],[PRODUCT ID]],Table1[[PRODUCT]:[SELLING PRICE]],4,FALSE)</f>
        <v>42</v>
      </c>
      <c r="K6769" s="16">
        <f ca="1">VLOOKUP(Table3[[#This Row],[PRODUCT ID]],Table1[[PRODUCT]:[SELLING PRICE]],5,FALSE)</f>
        <v>110.0318501466551</v>
      </c>
      <c r="L6769" s="16">
        <f ca="1">J6769*Table3[[#This Row],[QUANTITY]]</f>
        <v>126</v>
      </c>
      <c r="M6769" s="16">
        <f ca="1">K6769*Table3[[#This Row],[QUANTITY]]*(1-Table3[[#This Row],[DISCOUNT %]])</f>
        <v>299.32786278940779</v>
      </c>
      <c r="N6769" s="3">
        <f>DAY(Table3[[#This Row],[DATE]])</f>
        <v>13</v>
      </c>
      <c r="O6769" s="3" t="str">
        <f>TEXT(Table3[[#This Row],[DATE]],"mmm")</f>
        <v>Jul</v>
      </c>
      <c r="P6769" s="3">
        <f>YEAR(Table3[[#This Row],[DATE]])</f>
        <v>2039</v>
      </c>
    </row>
    <row r="6770" spans="1:16" x14ac:dyDescent="0.3">
      <c r="A6770" s="6">
        <v>50965</v>
      </c>
      <c r="B6770" s="7" t="s">
        <v>1527</v>
      </c>
      <c r="C6770" s="9">
        <f t="shared" ca="1" si="210"/>
        <v>12</v>
      </c>
      <c r="D6770" s="9" t="s">
        <v>2115</v>
      </c>
      <c r="E6770" s="9" t="s">
        <v>2116</v>
      </c>
      <c r="F6770" s="10">
        <f t="shared" ca="1" si="211"/>
        <v>7.9079304891745042E-2</v>
      </c>
      <c r="G6770" s="3" t="str">
        <f>VLOOKUP(Table3[[#This Row],[PRODUCT ID]],Table1[[PRODUCT]:[SELLING PRICE]],1,FALSE)</f>
        <v>Product475</v>
      </c>
      <c r="H6770" s="3" t="str">
        <f>VLOOKUP(Table3[[#This Row],[PRODUCT ID]],Table1[[PRODUCT]:[SELLING PRICE]],2,FALSE)</f>
        <v>Category4</v>
      </c>
      <c r="I6770" s="3" t="str">
        <f>VLOOKUP(Table3[[#This Row],[PRODUCT ID]],Table1[[PRODUCT]:[SELLING PRICE]],3,FALSE)</f>
        <v>Kg</v>
      </c>
      <c r="J6770" s="16">
        <f ca="1">VLOOKUP(Table3[[#This Row],[PRODUCT ID]],Table1[[PRODUCT]:[SELLING PRICE]],4,FALSE)</f>
        <v>163</v>
      </c>
      <c r="K6770" s="16">
        <f ca="1">VLOOKUP(Table3[[#This Row],[PRODUCT ID]],Table1[[PRODUCT]:[SELLING PRICE]],5,FALSE)</f>
        <v>42.945534936466267</v>
      </c>
      <c r="L6770" s="16">
        <f ca="1">J6770*Table3[[#This Row],[QUANTITY]]</f>
        <v>1956</v>
      </c>
      <c r="M6770" s="16">
        <f ca="1">K6770*Table3[[#This Row],[QUANTITY]]*(1-Table3[[#This Row],[DISCOUNT %]])</f>
        <v>474.59318262583633</v>
      </c>
      <c r="N6770" s="3">
        <f>DAY(Table3[[#This Row],[DATE]])</f>
        <v>14</v>
      </c>
      <c r="O6770" s="3" t="str">
        <f>TEXT(Table3[[#This Row],[DATE]],"mmm")</f>
        <v>Jul</v>
      </c>
      <c r="P6770" s="3">
        <f>YEAR(Table3[[#This Row],[DATE]])</f>
        <v>2039</v>
      </c>
    </row>
    <row r="6771" spans="1:16" x14ac:dyDescent="0.3">
      <c r="A6771" s="6">
        <v>50966</v>
      </c>
      <c r="B6771" s="7" t="s">
        <v>1528</v>
      </c>
      <c r="C6771" s="9">
        <f t="shared" ca="1" si="210"/>
        <v>12</v>
      </c>
      <c r="D6771" s="9" t="s">
        <v>2116</v>
      </c>
      <c r="E6771" s="9" t="s">
        <v>2116</v>
      </c>
      <c r="F6771" s="10">
        <f t="shared" ca="1" si="211"/>
        <v>5.9608916780544807E-2</v>
      </c>
      <c r="G6771" s="3" t="str">
        <f>VLOOKUP(Table3[[#This Row],[PRODUCT ID]],Table1[[PRODUCT]:[SELLING PRICE]],1,FALSE)</f>
        <v>Product476</v>
      </c>
      <c r="H6771" s="3" t="str">
        <f>VLOOKUP(Table3[[#This Row],[PRODUCT ID]],Table1[[PRODUCT]:[SELLING PRICE]],2,FALSE)</f>
        <v>Category5</v>
      </c>
      <c r="I6771" s="3" t="str">
        <f>VLOOKUP(Table3[[#This Row],[PRODUCT ID]],Table1[[PRODUCT]:[SELLING PRICE]],3,FALSE)</f>
        <v>Lt</v>
      </c>
      <c r="J6771" s="16">
        <f ca="1">VLOOKUP(Table3[[#This Row],[PRODUCT ID]],Table1[[PRODUCT]:[SELLING PRICE]],4,FALSE)</f>
        <v>123</v>
      </c>
      <c r="K6771" s="16">
        <f ca="1">VLOOKUP(Table3[[#This Row],[PRODUCT ID]],Table1[[PRODUCT]:[SELLING PRICE]],5,FALSE)</f>
        <v>200.6319080938685</v>
      </c>
      <c r="L6771" s="16">
        <f ca="1">J6771*Table3[[#This Row],[QUANTITY]]</f>
        <v>1476</v>
      </c>
      <c r="M6771" s="16">
        <f ca="1">K6771*Table3[[#This Row],[QUANTITY]]*(1-Table3[[#This Row],[DISCOUNT %]])</f>
        <v>2264.0694885693501</v>
      </c>
      <c r="N6771" s="3">
        <f>DAY(Table3[[#This Row],[DATE]])</f>
        <v>15</v>
      </c>
      <c r="O6771" s="3" t="str">
        <f>TEXT(Table3[[#This Row],[DATE]],"mmm")</f>
        <v>Jul</v>
      </c>
      <c r="P6771" s="3">
        <f>YEAR(Table3[[#This Row],[DATE]])</f>
        <v>2039</v>
      </c>
    </row>
    <row r="6772" spans="1:16" x14ac:dyDescent="0.3">
      <c r="A6772" s="6">
        <v>50967</v>
      </c>
      <c r="B6772" s="7" t="s">
        <v>1529</v>
      </c>
      <c r="C6772" s="9">
        <f t="shared" ca="1" si="210"/>
        <v>3</v>
      </c>
      <c r="D6772" s="9" t="s">
        <v>2117</v>
      </c>
      <c r="E6772" s="9" t="s">
        <v>2118</v>
      </c>
      <c r="F6772" s="10">
        <f t="shared" ca="1" si="211"/>
        <v>9.6850428366422089E-2</v>
      </c>
      <c r="G6772" s="3" t="str">
        <f>VLOOKUP(Table3[[#This Row],[PRODUCT ID]],Table1[[PRODUCT]:[SELLING PRICE]],1,FALSE)</f>
        <v>Product477</v>
      </c>
      <c r="H6772" s="3" t="str">
        <f>VLOOKUP(Table3[[#This Row],[PRODUCT ID]],Table1[[PRODUCT]:[SELLING PRICE]],2,FALSE)</f>
        <v>Category1</v>
      </c>
      <c r="I6772" s="3" t="str">
        <f>VLOOKUP(Table3[[#This Row],[PRODUCT ID]],Table1[[PRODUCT]:[SELLING PRICE]],3,FALSE)</f>
        <v>Kg</v>
      </c>
      <c r="J6772" s="16">
        <f ca="1">VLOOKUP(Table3[[#This Row],[PRODUCT ID]],Table1[[PRODUCT]:[SELLING PRICE]],4,FALSE)</f>
        <v>150</v>
      </c>
      <c r="K6772" s="16">
        <f ca="1">VLOOKUP(Table3[[#This Row],[PRODUCT ID]],Table1[[PRODUCT]:[SELLING PRICE]],5,FALSE)</f>
        <v>80.453442371860859</v>
      </c>
      <c r="L6772" s="16">
        <f ca="1">J6772*Table3[[#This Row],[QUANTITY]]</f>
        <v>450</v>
      </c>
      <c r="M6772" s="16">
        <f ca="1">K6772*Table3[[#This Row],[QUANTITY]]*(1-Table3[[#This Row],[DISCOUNT %]])</f>
        <v>217.98447604377864</v>
      </c>
      <c r="N6772" s="3">
        <f>DAY(Table3[[#This Row],[DATE]])</f>
        <v>16</v>
      </c>
      <c r="O6772" s="3" t="str">
        <f>TEXT(Table3[[#This Row],[DATE]],"mmm")</f>
        <v>Jul</v>
      </c>
      <c r="P6772" s="3">
        <f>YEAR(Table3[[#This Row],[DATE]])</f>
        <v>2039</v>
      </c>
    </row>
    <row r="6773" spans="1:16" x14ac:dyDescent="0.3">
      <c r="A6773" s="6">
        <v>50968</v>
      </c>
      <c r="B6773" s="7" t="s">
        <v>1530</v>
      </c>
      <c r="C6773" s="9">
        <f t="shared" ca="1" si="210"/>
        <v>10</v>
      </c>
      <c r="D6773" s="9" t="s">
        <v>2115</v>
      </c>
      <c r="E6773" s="9" t="s">
        <v>2118</v>
      </c>
      <c r="F6773" s="10">
        <f t="shared" ca="1" si="211"/>
        <v>9.9150967652733679E-2</v>
      </c>
      <c r="G6773" s="3" t="str">
        <f>VLOOKUP(Table3[[#This Row],[PRODUCT ID]],Table1[[PRODUCT]:[SELLING PRICE]],1,FALSE)</f>
        <v>Product478</v>
      </c>
      <c r="H6773" s="3" t="str">
        <f>VLOOKUP(Table3[[#This Row],[PRODUCT ID]],Table1[[PRODUCT]:[SELLING PRICE]],2,FALSE)</f>
        <v>Category2</v>
      </c>
      <c r="I6773" s="3" t="str">
        <f>VLOOKUP(Table3[[#This Row],[PRODUCT ID]],Table1[[PRODUCT]:[SELLING PRICE]],3,FALSE)</f>
        <v>Lt</v>
      </c>
      <c r="J6773" s="16">
        <f ca="1">VLOOKUP(Table3[[#This Row],[PRODUCT ID]],Table1[[PRODUCT]:[SELLING PRICE]],4,FALSE)</f>
        <v>121</v>
      </c>
      <c r="K6773" s="16">
        <f ca="1">VLOOKUP(Table3[[#This Row],[PRODUCT ID]],Table1[[PRODUCT]:[SELLING PRICE]],5,FALSE)</f>
        <v>127.37404760966747</v>
      </c>
      <c r="L6773" s="16">
        <f ca="1">J6773*Table3[[#This Row],[QUANTITY]]</f>
        <v>1210</v>
      </c>
      <c r="M6773" s="16">
        <f ca="1">K6773*Table3[[#This Row],[QUANTITY]]*(1-Table3[[#This Row],[DISCOUNT %]])</f>
        <v>1147.4478753532358</v>
      </c>
      <c r="N6773" s="3">
        <f>DAY(Table3[[#This Row],[DATE]])</f>
        <v>17</v>
      </c>
      <c r="O6773" s="3" t="str">
        <f>TEXT(Table3[[#This Row],[DATE]],"mmm")</f>
        <v>Jul</v>
      </c>
      <c r="P6773" s="3">
        <f>YEAR(Table3[[#This Row],[DATE]])</f>
        <v>2039</v>
      </c>
    </row>
    <row r="6774" spans="1:16" x14ac:dyDescent="0.3">
      <c r="A6774" s="6">
        <v>50969</v>
      </c>
      <c r="B6774" s="7" t="s">
        <v>1531</v>
      </c>
      <c r="C6774" s="9">
        <f t="shared" ca="1" si="210"/>
        <v>14</v>
      </c>
      <c r="D6774" s="9" t="s">
        <v>2115</v>
      </c>
      <c r="E6774" s="9" t="s">
        <v>2116</v>
      </c>
      <c r="F6774" s="10">
        <f t="shared" ca="1" si="211"/>
        <v>2.9752236818293056E-2</v>
      </c>
      <c r="G6774" s="3" t="str">
        <f>VLOOKUP(Table3[[#This Row],[PRODUCT ID]],Table1[[PRODUCT]:[SELLING PRICE]],1,FALSE)</f>
        <v>Product479</v>
      </c>
      <c r="H6774" s="3" t="str">
        <f>VLOOKUP(Table3[[#This Row],[PRODUCT ID]],Table1[[PRODUCT]:[SELLING PRICE]],2,FALSE)</f>
        <v>Category3</v>
      </c>
      <c r="I6774" s="3" t="str">
        <f>VLOOKUP(Table3[[#This Row],[PRODUCT ID]],Table1[[PRODUCT]:[SELLING PRICE]],3,FALSE)</f>
        <v>Ft</v>
      </c>
      <c r="J6774" s="16">
        <f ca="1">VLOOKUP(Table3[[#This Row],[PRODUCT ID]],Table1[[PRODUCT]:[SELLING PRICE]],4,FALSE)</f>
        <v>63</v>
      </c>
      <c r="K6774" s="16">
        <f ca="1">VLOOKUP(Table3[[#This Row],[PRODUCT ID]],Table1[[PRODUCT]:[SELLING PRICE]],5,FALSE)</f>
        <v>286.54195862717557</v>
      </c>
      <c r="L6774" s="16">
        <f ca="1">J6774*Table3[[#This Row],[QUANTITY]]</f>
        <v>882</v>
      </c>
      <c r="M6774" s="16">
        <f ca="1">K6774*Table3[[#This Row],[QUANTITY]]*(1-Table3[[#This Row],[DISCOUNT %]])</f>
        <v>3892.2337218201124</v>
      </c>
      <c r="N6774" s="3">
        <f>DAY(Table3[[#This Row],[DATE]])</f>
        <v>18</v>
      </c>
      <c r="O6774" s="3" t="str">
        <f>TEXT(Table3[[#This Row],[DATE]],"mmm")</f>
        <v>Jul</v>
      </c>
      <c r="P6774" s="3">
        <f>YEAR(Table3[[#This Row],[DATE]])</f>
        <v>2039</v>
      </c>
    </row>
    <row r="6775" spans="1:16" x14ac:dyDescent="0.3">
      <c r="A6775" s="6">
        <v>50970</v>
      </c>
      <c r="B6775" s="7" t="s">
        <v>1532</v>
      </c>
      <c r="C6775" s="9">
        <f t="shared" ca="1" si="210"/>
        <v>3</v>
      </c>
      <c r="D6775" s="9" t="s">
        <v>2115</v>
      </c>
      <c r="E6775" s="9" t="s">
        <v>2116</v>
      </c>
      <c r="F6775" s="10">
        <f t="shared" ca="1" si="211"/>
        <v>9.716229781100133E-2</v>
      </c>
      <c r="G6775" s="3" t="str">
        <f>VLOOKUP(Table3[[#This Row],[PRODUCT ID]],Table1[[PRODUCT]:[SELLING PRICE]],1,FALSE)</f>
        <v>Product480</v>
      </c>
      <c r="H6775" s="3" t="str">
        <f>VLOOKUP(Table3[[#This Row],[PRODUCT ID]],Table1[[PRODUCT]:[SELLING PRICE]],2,FALSE)</f>
        <v>Category4</v>
      </c>
      <c r="I6775" s="3" t="str">
        <f>VLOOKUP(Table3[[#This Row],[PRODUCT ID]],Table1[[PRODUCT]:[SELLING PRICE]],3,FALSE)</f>
        <v>Kg</v>
      </c>
      <c r="J6775" s="16">
        <f ca="1">VLOOKUP(Table3[[#This Row],[PRODUCT ID]],Table1[[PRODUCT]:[SELLING PRICE]],4,FALSE)</f>
        <v>172</v>
      </c>
      <c r="K6775" s="16">
        <f ca="1">VLOOKUP(Table3[[#This Row],[PRODUCT ID]],Table1[[PRODUCT]:[SELLING PRICE]],5,FALSE)</f>
        <v>35.037470573572449</v>
      </c>
      <c r="L6775" s="16">
        <f ca="1">J6775*Table3[[#This Row],[QUANTITY]]</f>
        <v>516</v>
      </c>
      <c r="M6775" s="16">
        <f ca="1">K6775*Table3[[#This Row],[QUANTITY]]*(1-Table3[[#This Row],[DISCOUNT %]])</f>
        <v>94.899448269476409</v>
      </c>
      <c r="N6775" s="3">
        <f>DAY(Table3[[#This Row],[DATE]])</f>
        <v>19</v>
      </c>
      <c r="O6775" s="3" t="str">
        <f>TEXT(Table3[[#This Row],[DATE]],"mmm")</f>
        <v>Jul</v>
      </c>
      <c r="P6775" s="3">
        <f>YEAR(Table3[[#This Row],[DATE]])</f>
        <v>2039</v>
      </c>
    </row>
    <row r="6776" spans="1:16" x14ac:dyDescent="0.3">
      <c r="A6776" s="6">
        <v>50971</v>
      </c>
      <c r="B6776" s="7" t="s">
        <v>1533</v>
      </c>
      <c r="C6776" s="9">
        <f t="shared" ca="1" si="210"/>
        <v>12</v>
      </c>
      <c r="D6776" s="9" t="s">
        <v>2116</v>
      </c>
      <c r="E6776" s="9" t="s">
        <v>2116</v>
      </c>
      <c r="F6776" s="10">
        <f t="shared" ca="1" si="211"/>
        <v>8.2674023755347908E-2</v>
      </c>
      <c r="G6776" s="3" t="str">
        <f>VLOOKUP(Table3[[#This Row],[PRODUCT ID]],Table1[[PRODUCT]:[SELLING PRICE]],1,FALSE)</f>
        <v>Product481</v>
      </c>
      <c r="H6776" s="3" t="str">
        <f>VLOOKUP(Table3[[#This Row],[PRODUCT ID]],Table1[[PRODUCT]:[SELLING PRICE]],2,FALSE)</f>
        <v>Category1</v>
      </c>
      <c r="I6776" s="3" t="str">
        <f>VLOOKUP(Table3[[#This Row],[PRODUCT ID]],Table1[[PRODUCT]:[SELLING PRICE]],3,FALSE)</f>
        <v>No</v>
      </c>
      <c r="J6776" s="16">
        <f ca="1">VLOOKUP(Table3[[#This Row],[PRODUCT ID]],Table1[[PRODUCT]:[SELLING PRICE]],4,FALSE)</f>
        <v>245</v>
      </c>
      <c r="K6776" s="16">
        <f ca="1">VLOOKUP(Table3[[#This Row],[PRODUCT ID]],Table1[[PRODUCT]:[SELLING PRICE]],5,FALSE)</f>
        <v>241.35877362998423</v>
      </c>
      <c r="L6776" s="16">
        <f ca="1">J6776*Table3[[#This Row],[QUANTITY]]</f>
        <v>2940</v>
      </c>
      <c r="M6776" s="16">
        <f ca="1">K6776*Table3[[#This Row],[QUANTITY]]*(1-Table3[[#This Row],[DISCOUNT %]])</f>
        <v>2656.8560717440473</v>
      </c>
      <c r="N6776" s="3">
        <f>DAY(Table3[[#This Row],[DATE]])</f>
        <v>20</v>
      </c>
      <c r="O6776" s="3" t="str">
        <f>TEXT(Table3[[#This Row],[DATE]],"mmm")</f>
        <v>Jul</v>
      </c>
      <c r="P6776" s="3">
        <f>YEAR(Table3[[#This Row],[DATE]])</f>
        <v>2039</v>
      </c>
    </row>
    <row r="6777" spans="1:16" x14ac:dyDescent="0.3">
      <c r="A6777" s="6">
        <v>50972</v>
      </c>
      <c r="B6777" s="7" t="s">
        <v>1534</v>
      </c>
      <c r="C6777" s="9">
        <f t="shared" ca="1" si="210"/>
        <v>1</v>
      </c>
      <c r="D6777" s="9" t="s">
        <v>2116</v>
      </c>
      <c r="E6777" s="9" t="s">
        <v>2116</v>
      </c>
      <c r="F6777" s="10">
        <f t="shared" ca="1" si="211"/>
        <v>2.2680551548554063E-2</v>
      </c>
      <c r="G6777" s="3" t="str">
        <f>VLOOKUP(Table3[[#This Row],[PRODUCT ID]],Table1[[PRODUCT]:[SELLING PRICE]],1,FALSE)</f>
        <v>Product482</v>
      </c>
      <c r="H6777" s="3" t="str">
        <f>VLOOKUP(Table3[[#This Row],[PRODUCT ID]],Table1[[PRODUCT]:[SELLING PRICE]],2,FALSE)</f>
        <v>Category2</v>
      </c>
      <c r="I6777" s="3" t="str">
        <f>VLOOKUP(Table3[[#This Row],[PRODUCT ID]],Table1[[PRODUCT]:[SELLING PRICE]],3,FALSE)</f>
        <v>No</v>
      </c>
      <c r="J6777" s="16">
        <f ca="1">VLOOKUP(Table3[[#This Row],[PRODUCT ID]],Table1[[PRODUCT]:[SELLING PRICE]],4,FALSE)</f>
        <v>21</v>
      </c>
      <c r="K6777" s="16">
        <f ca="1">VLOOKUP(Table3[[#This Row],[PRODUCT ID]],Table1[[PRODUCT]:[SELLING PRICE]],5,FALSE)</f>
        <v>289.74564546103386</v>
      </c>
      <c r="L6777" s="16">
        <f ca="1">J6777*Table3[[#This Row],[QUANTITY]]</f>
        <v>21</v>
      </c>
      <c r="M6777" s="16">
        <f ca="1">K6777*Table3[[#This Row],[QUANTITY]]*(1-Table3[[#This Row],[DISCOUNT %]])</f>
        <v>283.17405441318579</v>
      </c>
      <c r="N6777" s="3">
        <f>DAY(Table3[[#This Row],[DATE]])</f>
        <v>21</v>
      </c>
      <c r="O6777" s="3" t="str">
        <f>TEXT(Table3[[#This Row],[DATE]],"mmm")</f>
        <v>Jul</v>
      </c>
      <c r="P6777" s="3">
        <f>YEAR(Table3[[#This Row],[DATE]])</f>
        <v>2039</v>
      </c>
    </row>
    <row r="6778" spans="1:16" x14ac:dyDescent="0.3">
      <c r="A6778" s="6">
        <v>50973</v>
      </c>
      <c r="B6778" s="7" t="s">
        <v>1535</v>
      </c>
      <c r="C6778" s="9">
        <f t="shared" ca="1" si="210"/>
        <v>5</v>
      </c>
      <c r="D6778" s="9" t="s">
        <v>2116</v>
      </c>
      <c r="E6778" s="9" t="s">
        <v>2118</v>
      </c>
      <c r="F6778" s="10">
        <f t="shared" ca="1" si="211"/>
        <v>3.9409325170339661E-2</v>
      </c>
      <c r="G6778" s="3" t="str">
        <f>VLOOKUP(Table3[[#This Row],[PRODUCT ID]],Table1[[PRODUCT]:[SELLING PRICE]],1,FALSE)</f>
        <v>Product483</v>
      </c>
      <c r="H6778" s="3" t="str">
        <f>VLOOKUP(Table3[[#This Row],[PRODUCT ID]],Table1[[PRODUCT]:[SELLING PRICE]],2,FALSE)</f>
        <v>Category3</v>
      </c>
      <c r="I6778" s="3" t="str">
        <f>VLOOKUP(Table3[[#This Row],[PRODUCT ID]],Table1[[PRODUCT]:[SELLING PRICE]],3,FALSE)</f>
        <v>Ft</v>
      </c>
      <c r="J6778" s="16">
        <f ca="1">VLOOKUP(Table3[[#This Row],[PRODUCT ID]],Table1[[PRODUCT]:[SELLING PRICE]],4,FALSE)</f>
        <v>27</v>
      </c>
      <c r="K6778" s="16">
        <f ca="1">VLOOKUP(Table3[[#This Row],[PRODUCT ID]],Table1[[PRODUCT]:[SELLING PRICE]],5,FALSE)</f>
        <v>42.179208549408443</v>
      </c>
      <c r="L6778" s="16">
        <f ca="1">J6778*Table3[[#This Row],[QUANTITY]]</f>
        <v>135</v>
      </c>
      <c r="M6778" s="16">
        <f ca="1">K6778*Table3[[#This Row],[QUANTITY]]*(1-Table3[[#This Row],[DISCOUNT %]])</f>
        <v>202.58477202128617</v>
      </c>
      <c r="N6778" s="3">
        <f>DAY(Table3[[#This Row],[DATE]])</f>
        <v>22</v>
      </c>
      <c r="O6778" s="3" t="str">
        <f>TEXT(Table3[[#This Row],[DATE]],"mmm")</f>
        <v>Jul</v>
      </c>
      <c r="P6778" s="3">
        <f>YEAR(Table3[[#This Row],[DATE]])</f>
        <v>2039</v>
      </c>
    </row>
    <row r="6779" spans="1:16" x14ac:dyDescent="0.3">
      <c r="A6779" s="6">
        <v>50974</v>
      </c>
      <c r="B6779" s="7" t="s">
        <v>1536</v>
      </c>
      <c r="C6779" s="9">
        <f t="shared" ca="1" si="210"/>
        <v>1</v>
      </c>
      <c r="D6779" s="9" t="s">
        <v>2115</v>
      </c>
      <c r="E6779" s="9" t="s">
        <v>2116</v>
      </c>
      <c r="F6779" s="10">
        <f t="shared" ca="1" si="211"/>
        <v>5.4903043671954012E-2</v>
      </c>
      <c r="G6779" s="3" t="str">
        <f>VLOOKUP(Table3[[#This Row],[PRODUCT ID]],Table1[[PRODUCT]:[SELLING PRICE]],1,FALSE)</f>
        <v>Product484</v>
      </c>
      <c r="H6779" s="3" t="str">
        <f>VLOOKUP(Table3[[#This Row],[PRODUCT ID]],Table1[[PRODUCT]:[SELLING PRICE]],2,FALSE)</f>
        <v>Category4</v>
      </c>
      <c r="I6779" s="3" t="str">
        <f>VLOOKUP(Table3[[#This Row],[PRODUCT ID]],Table1[[PRODUCT]:[SELLING PRICE]],3,FALSE)</f>
        <v>No</v>
      </c>
      <c r="J6779" s="16">
        <f ca="1">VLOOKUP(Table3[[#This Row],[PRODUCT ID]],Table1[[PRODUCT]:[SELLING PRICE]],4,FALSE)</f>
        <v>216</v>
      </c>
      <c r="K6779" s="16">
        <f ca="1">VLOOKUP(Table3[[#This Row],[PRODUCT ID]],Table1[[PRODUCT]:[SELLING PRICE]],5,FALSE)</f>
        <v>105.8454641288906</v>
      </c>
      <c r="L6779" s="16">
        <f ca="1">J6779*Table3[[#This Row],[QUANTITY]]</f>
        <v>216</v>
      </c>
      <c r="M6779" s="16">
        <f ca="1">K6779*Table3[[#This Row],[QUANTITY]]*(1-Table3[[#This Row],[DISCOUNT %]])</f>
        <v>100.03422598934388</v>
      </c>
      <c r="N6779" s="3">
        <f>DAY(Table3[[#This Row],[DATE]])</f>
        <v>23</v>
      </c>
      <c r="O6779" s="3" t="str">
        <f>TEXT(Table3[[#This Row],[DATE]],"mmm")</f>
        <v>Jul</v>
      </c>
      <c r="P6779" s="3">
        <f>YEAR(Table3[[#This Row],[DATE]])</f>
        <v>2039</v>
      </c>
    </row>
    <row r="6780" spans="1:16" x14ac:dyDescent="0.3">
      <c r="A6780" s="6">
        <v>50975</v>
      </c>
      <c r="B6780" s="7" t="s">
        <v>1537</v>
      </c>
      <c r="C6780" s="9">
        <f t="shared" ca="1" si="210"/>
        <v>4</v>
      </c>
      <c r="D6780" s="9" t="s">
        <v>2117</v>
      </c>
      <c r="E6780" s="9" t="s">
        <v>2116</v>
      </c>
      <c r="F6780" s="10">
        <f t="shared" ca="1" si="211"/>
        <v>7.3850632163405067E-2</v>
      </c>
      <c r="G6780" s="3" t="str">
        <f>VLOOKUP(Table3[[#This Row],[PRODUCT ID]],Table1[[PRODUCT]:[SELLING PRICE]],1,FALSE)</f>
        <v>Product485</v>
      </c>
      <c r="H6780" s="3" t="str">
        <f>VLOOKUP(Table3[[#This Row],[PRODUCT ID]],Table1[[PRODUCT]:[SELLING PRICE]],2,FALSE)</f>
        <v>Category5</v>
      </c>
      <c r="I6780" s="3" t="str">
        <f>VLOOKUP(Table3[[#This Row],[PRODUCT ID]],Table1[[PRODUCT]:[SELLING PRICE]],3,FALSE)</f>
        <v>Kg</v>
      </c>
      <c r="J6780" s="16">
        <f ca="1">VLOOKUP(Table3[[#This Row],[PRODUCT ID]],Table1[[PRODUCT]:[SELLING PRICE]],4,FALSE)</f>
        <v>215</v>
      </c>
      <c r="K6780" s="16">
        <f ca="1">VLOOKUP(Table3[[#This Row],[PRODUCT ID]],Table1[[PRODUCT]:[SELLING PRICE]],5,FALSE)</f>
        <v>130.50927080863721</v>
      </c>
      <c r="L6780" s="16">
        <f ca="1">J6780*Table3[[#This Row],[QUANTITY]]</f>
        <v>860</v>
      </c>
      <c r="M6780" s="16">
        <f ca="1">K6780*Table3[[#This Row],[QUANTITY]]*(1-Table3[[#This Row],[DISCOUNT %]])</f>
        <v>483.48431462493733</v>
      </c>
      <c r="N6780" s="3">
        <f>DAY(Table3[[#This Row],[DATE]])</f>
        <v>24</v>
      </c>
      <c r="O6780" s="3" t="str">
        <f>TEXT(Table3[[#This Row],[DATE]],"mmm")</f>
        <v>Jul</v>
      </c>
      <c r="P6780" s="3">
        <f>YEAR(Table3[[#This Row],[DATE]])</f>
        <v>2039</v>
      </c>
    </row>
    <row r="6781" spans="1:16" x14ac:dyDescent="0.3">
      <c r="A6781" s="6">
        <v>50976</v>
      </c>
      <c r="B6781" s="7" t="s">
        <v>1538</v>
      </c>
      <c r="C6781" s="9">
        <f t="shared" ca="1" si="210"/>
        <v>2</v>
      </c>
      <c r="D6781" s="9" t="s">
        <v>2117</v>
      </c>
      <c r="E6781" s="9" t="s">
        <v>2116</v>
      </c>
      <c r="F6781" s="10">
        <f t="shared" ca="1" si="211"/>
        <v>8.5402332213212039E-3</v>
      </c>
      <c r="G6781" s="3" t="str">
        <f>VLOOKUP(Table3[[#This Row],[PRODUCT ID]],Table1[[PRODUCT]:[SELLING PRICE]],1,FALSE)</f>
        <v>Product486</v>
      </c>
      <c r="H6781" s="3" t="str">
        <f>VLOOKUP(Table3[[#This Row],[PRODUCT ID]],Table1[[PRODUCT]:[SELLING PRICE]],2,FALSE)</f>
        <v>Category1</v>
      </c>
      <c r="I6781" s="3" t="str">
        <f>VLOOKUP(Table3[[#This Row],[PRODUCT ID]],Table1[[PRODUCT]:[SELLING PRICE]],3,FALSE)</f>
        <v>Kg</v>
      </c>
      <c r="J6781" s="16">
        <f ca="1">VLOOKUP(Table3[[#This Row],[PRODUCT ID]],Table1[[PRODUCT]:[SELLING PRICE]],4,FALSE)</f>
        <v>75</v>
      </c>
      <c r="K6781" s="16">
        <f ca="1">VLOOKUP(Table3[[#This Row],[PRODUCT ID]],Table1[[PRODUCT]:[SELLING PRICE]],5,FALSE)</f>
        <v>243.91540218941432</v>
      </c>
      <c r="L6781" s="16">
        <f ca="1">J6781*Table3[[#This Row],[QUANTITY]]</f>
        <v>150</v>
      </c>
      <c r="M6781" s="16">
        <f ca="1">K6781*Table3[[#This Row],[QUANTITY]]*(1-Table3[[#This Row],[DISCOUNT %]])</f>
        <v>483.66461553688873</v>
      </c>
      <c r="N6781" s="3">
        <f>DAY(Table3[[#This Row],[DATE]])</f>
        <v>25</v>
      </c>
      <c r="O6781" s="3" t="str">
        <f>TEXT(Table3[[#This Row],[DATE]],"mmm")</f>
        <v>Jul</v>
      </c>
      <c r="P6781" s="3">
        <f>YEAR(Table3[[#This Row],[DATE]])</f>
        <v>2039</v>
      </c>
    </row>
    <row r="6782" spans="1:16" x14ac:dyDescent="0.3">
      <c r="A6782" s="6">
        <v>50977</v>
      </c>
      <c r="B6782" s="7" t="s">
        <v>1539</v>
      </c>
      <c r="C6782" s="9">
        <f t="shared" ca="1" si="210"/>
        <v>14</v>
      </c>
      <c r="D6782" s="9" t="s">
        <v>2116</v>
      </c>
      <c r="E6782" s="9" t="s">
        <v>2116</v>
      </c>
      <c r="F6782" s="10">
        <f t="shared" ca="1" si="211"/>
        <v>2.8306011946844269E-2</v>
      </c>
      <c r="G6782" s="3" t="str">
        <f>VLOOKUP(Table3[[#This Row],[PRODUCT ID]],Table1[[PRODUCT]:[SELLING PRICE]],1,FALSE)</f>
        <v>Product487</v>
      </c>
      <c r="H6782" s="3" t="str">
        <f>VLOOKUP(Table3[[#This Row],[PRODUCT ID]],Table1[[PRODUCT]:[SELLING PRICE]],2,FALSE)</f>
        <v>Category2</v>
      </c>
      <c r="I6782" s="3" t="str">
        <f>VLOOKUP(Table3[[#This Row],[PRODUCT ID]],Table1[[PRODUCT]:[SELLING PRICE]],3,FALSE)</f>
        <v>Lt</v>
      </c>
      <c r="J6782" s="16">
        <f ca="1">VLOOKUP(Table3[[#This Row],[PRODUCT ID]],Table1[[PRODUCT]:[SELLING PRICE]],4,FALSE)</f>
        <v>10</v>
      </c>
      <c r="K6782" s="16">
        <f ca="1">VLOOKUP(Table3[[#This Row],[PRODUCT ID]],Table1[[PRODUCT]:[SELLING PRICE]],5,FALSE)</f>
        <v>64.154200667355752</v>
      </c>
      <c r="L6782" s="16">
        <f ca="1">J6782*Table3[[#This Row],[QUANTITY]]</f>
        <v>140</v>
      </c>
      <c r="M6782" s="16">
        <f ca="1">K6782*Table3[[#This Row],[QUANTITY]]*(1-Table3[[#This Row],[DISCOUNT %]])</f>
        <v>872.73551535555464</v>
      </c>
      <c r="N6782" s="3">
        <f>DAY(Table3[[#This Row],[DATE]])</f>
        <v>26</v>
      </c>
      <c r="O6782" s="3" t="str">
        <f>TEXT(Table3[[#This Row],[DATE]],"mmm")</f>
        <v>Jul</v>
      </c>
      <c r="P6782" s="3">
        <f>YEAR(Table3[[#This Row],[DATE]])</f>
        <v>2039</v>
      </c>
    </row>
    <row r="6783" spans="1:16" x14ac:dyDescent="0.3">
      <c r="A6783" s="6">
        <v>50978</v>
      </c>
      <c r="B6783" s="7" t="s">
        <v>1540</v>
      </c>
      <c r="C6783" s="9">
        <f t="shared" ca="1" si="210"/>
        <v>11</v>
      </c>
      <c r="D6783" s="9" t="s">
        <v>2116</v>
      </c>
      <c r="E6783" s="9" t="s">
        <v>2116</v>
      </c>
      <c r="F6783" s="10">
        <f t="shared" ca="1" si="211"/>
        <v>8.6490437406085377E-2</v>
      </c>
      <c r="G6783" s="3" t="str">
        <f>VLOOKUP(Table3[[#This Row],[PRODUCT ID]],Table1[[PRODUCT]:[SELLING PRICE]],1,FALSE)</f>
        <v>Product488</v>
      </c>
      <c r="H6783" s="3" t="str">
        <f>VLOOKUP(Table3[[#This Row],[PRODUCT ID]],Table1[[PRODUCT]:[SELLING PRICE]],2,FALSE)</f>
        <v>Category3</v>
      </c>
      <c r="I6783" s="3" t="str">
        <f>VLOOKUP(Table3[[#This Row],[PRODUCT ID]],Table1[[PRODUCT]:[SELLING PRICE]],3,FALSE)</f>
        <v>Kg</v>
      </c>
      <c r="J6783" s="16">
        <f ca="1">VLOOKUP(Table3[[#This Row],[PRODUCT ID]],Table1[[PRODUCT]:[SELLING PRICE]],4,FALSE)</f>
        <v>172</v>
      </c>
      <c r="K6783" s="16">
        <f ca="1">VLOOKUP(Table3[[#This Row],[PRODUCT ID]],Table1[[PRODUCT]:[SELLING PRICE]],5,FALSE)</f>
        <v>59.178953361383144</v>
      </c>
      <c r="L6783" s="16">
        <f ca="1">J6783*Table3[[#This Row],[QUANTITY]]</f>
        <v>1892</v>
      </c>
      <c r="M6783" s="16">
        <f ca="1">K6783*Table3[[#This Row],[QUANTITY]]*(1-Table3[[#This Row],[DISCOUNT %]])</f>
        <v>594.66593779915058</v>
      </c>
      <c r="N6783" s="3">
        <f>DAY(Table3[[#This Row],[DATE]])</f>
        <v>27</v>
      </c>
      <c r="O6783" s="3" t="str">
        <f>TEXT(Table3[[#This Row],[DATE]],"mmm")</f>
        <v>Jul</v>
      </c>
      <c r="P6783" s="3">
        <f>YEAR(Table3[[#This Row],[DATE]])</f>
        <v>2039</v>
      </c>
    </row>
    <row r="6784" spans="1:16" x14ac:dyDescent="0.3">
      <c r="A6784" s="6">
        <v>50979</v>
      </c>
      <c r="B6784" s="7" t="s">
        <v>1541</v>
      </c>
      <c r="C6784" s="9">
        <f t="shared" ca="1" si="210"/>
        <v>14</v>
      </c>
      <c r="D6784" s="9" t="s">
        <v>2116</v>
      </c>
      <c r="E6784" s="9" t="s">
        <v>2118</v>
      </c>
      <c r="F6784" s="10">
        <f t="shared" ca="1" si="211"/>
        <v>9.7608799497512277E-2</v>
      </c>
      <c r="G6784" s="3" t="str">
        <f>VLOOKUP(Table3[[#This Row],[PRODUCT ID]],Table1[[PRODUCT]:[SELLING PRICE]],1,FALSE)</f>
        <v>Product489</v>
      </c>
      <c r="H6784" s="3" t="str">
        <f>VLOOKUP(Table3[[#This Row],[PRODUCT ID]],Table1[[PRODUCT]:[SELLING PRICE]],2,FALSE)</f>
        <v>Category4</v>
      </c>
      <c r="I6784" s="3" t="str">
        <f>VLOOKUP(Table3[[#This Row],[PRODUCT ID]],Table1[[PRODUCT]:[SELLING PRICE]],3,FALSE)</f>
        <v>Lt</v>
      </c>
      <c r="J6784" s="16">
        <f ca="1">VLOOKUP(Table3[[#This Row],[PRODUCT ID]],Table1[[PRODUCT]:[SELLING PRICE]],4,FALSE)</f>
        <v>129</v>
      </c>
      <c r="K6784" s="16">
        <f ca="1">VLOOKUP(Table3[[#This Row],[PRODUCT ID]],Table1[[PRODUCT]:[SELLING PRICE]],5,FALSE)</f>
        <v>148.14331354266437</v>
      </c>
      <c r="L6784" s="16">
        <f ca="1">J6784*Table3[[#This Row],[QUANTITY]]</f>
        <v>1806</v>
      </c>
      <c r="M6784" s="16">
        <f ca="1">K6784*Table3[[#This Row],[QUANTITY]]*(1-Table3[[#This Row],[DISCOUNT %]])</f>
        <v>1871.5651157585387</v>
      </c>
      <c r="N6784" s="3">
        <f>DAY(Table3[[#This Row],[DATE]])</f>
        <v>28</v>
      </c>
      <c r="O6784" s="3" t="str">
        <f>TEXT(Table3[[#This Row],[DATE]],"mmm")</f>
        <v>Jul</v>
      </c>
      <c r="P6784" s="3">
        <f>YEAR(Table3[[#This Row],[DATE]])</f>
        <v>2039</v>
      </c>
    </row>
    <row r="6785" spans="1:16" x14ac:dyDescent="0.3">
      <c r="A6785" s="6">
        <v>50980</v>
      </c>
      <c r="B6785" s="7" t="s">
        <v>1542</v>
      </c>
      <c r="C6785" s="9">
        <f t="shared" ca="1" si="210"/>
        <v>14</v>
      </c>
      <c r="D6785" s="9" t="s">
        <v>2116</v>
      </c>
      <c r="E6785" s="9" t="s">
        <v>2118</v>
      </c>
      <c r="F6785" s="10">
        <f t="shared" ca="1" si="211"/>
        <v>9.2495291530425683E-2</v>
      </c>
      <c r="G6785" s="3" t="str">
        <f>VLOOKUP(Table3[[#This Row],[PRODUCT ID]],Table1[[PRODUCT]:[SELLING PRICE]],1,FALSE)</f>
        <v>Product490</v>
      </c>
      <c r="H6785" s="3" t="str">
        <f>VLOOKUP(Table3[[#This Row],[PRODUCT ID]],Table1[[PRODUCT]:[SELLING PRICE]],2,FALSE)</f>
        <v>Category5</v>
      </c>
      <c r="I6785" s="3" t="str">
        <f>VLOOKUP(Table3[[#This Row],[PRODUCT ID]],Table1[[PRODUCT]:[SELLING PRICE]],3,FALSE)</f>
        <v>Ft</v>
      </c>
      <c r="J6785" s="16">
        <f ca="1">VLOOKUP(Table3[[#This Row],[PRODUCT ID]],Table1[[PRODUCT]:[SELLING PRICE]],4,FALSE)</f>
        <v>170</v>
      </c>
      <c r="K6785" s="16">
        <f ca="1">VLOOKUP(Table3[[#This Row],[PRODUCT ID]],Table1[[PRODUCT]:[SELLING PRICE]],5,FALSE)</f>
        <v>274.38465430154093</v>
      </c>
      <c r="L6785" s="16">
        <f ca="1">J6785*Table3[[#This Row],[QUANTITY]]</f>
        <v>2380</v>
      </c>
      <c r="M6785" s="16">
        <f ca="1">K6785*Table3[[#This Row],[QUANTITY]]*(1-Table3[[#This Row],[DISCOUNT %]])</f>
        <v>3486.0751199462279</v>
      </c>
      <c r="N6785" s="3">
        <f>DAY(Table3[[#This Row],[DATE]])</f>
        <v>29</v>
      </c>
      <c r="O6785" s="3" t="str">
        <f>TEXT(Table3[[#This Row],[DATE]],"mmm")</f>
        <v>Jul</v>
      </c>
      <c r="P6785" s="3">
        <f>YEAR(Table3[[#This Row],[DATE]])</f>
        <v>2039</v>
      </c>
    </row>
    <row r="6786" spans="1:16" x14ac:dyDescent="0.3">
      <c r="A6786" s="6">
        <v>50981</v>
      </c>
      <c r="B6786" s="7" t="s">
        <v>1543</v>
      </c>
      <c r="C6786" s="9">
        <f t="shared" ca="1" si="210"/>
        <v>6</v>
      </c>
      <c r="D6786" s="9" t="s">
        <v>2115</v>
      </c>
      <c r="E6786" s="9" t="s">
        <v>2116</v>
      </c>
      <c r="F6786" s="10">
        <f t="shared" ca="1" si="211"/>
        <v>8.1748630065879832E-2</v>
      </c>
      <c r="G6786" s="3" t="str">
        <f>VLOOKUP(Table3[[#This Row],[PRODUCT ID]],Table1[[PRODUCT]:[SELLING PRICE]],1,FALSE)</f>
        <v>Product491</v>
      </c>
      <c r="H6786" s="3" t="str">
        <f>VLOOKUP(Table3[[#This Row],[PRODUCT ID]],Table1[[PRODUCT]:[SELLING PRICE]],2,FALSE)</f>
        <v>Category1</v>
      </c>
      <c r="I6786" s="3" t="str">
        <f>VLOOKUP(Table3[[#This Row],[PRODUCT ID]],Table1[[PRODUCT]:[SELLING PRICE]],3,FALSE)</f>
        <v>Kg</v>
      </c>
      <c r="J6786" s="16">
        <f ca="1">VLOOKUP(Table3[[#This Row],[PRODUCT ID]],Table1[[PRODUCT]:[SELLING PRICE]],4,FALSE)</f>
        <v>57</v>
      </c>
      <c r="K6786" s="16">
        <f ca="1">VLOOKUP(Table3[[#This Row],[PRODUCT ID]],Table1[[PRODUCT]:[SELLING PRICE]],5,FALSE)</f>
        <v>69.099374991289011</v>
      </c>
      <c r="L6786" s="16">
        <f ca="1">J6786*Table3[[#This Row],[QUANTITY]]</f>
        <v>342</v>
      </c>
      <c r="M6786" s="16">
        <f ca="1">K6786*Table3[[#This Row],[QUANTITY]]*(1-Table3[[#This Row],[DISCOUNT %]])</f>
        <v>380.70357448405571</v>
      </c>
      <c r="N6786" s="3">
        <f>DAY(Table3[[#This Row],[DATE]])</f>
        <v>30</v>
      </c>
      <c r="O6786" s="3" t="str">
        <f>TEXT(Table3[[#This Row],[DATE]],"mmm")</f>
        <v>Jul</v>
      </c>
      <c r="P6786" s="3">
        <f>YEAR(Table3[[#This Row],[DATE]])</f>
        <v>2039</v>
      </c>
    </row>
    <row r="6787" spans="1:16" x14ac:dyDescent="0.3">
      <c r="A6787" s="6">
        <v>50982</v>
      </c>
      <c r="B6787" s="7" t="s">
        <v>1544</v>
      </c>
      <c r="C6787" s="9">
        <f t="shared" ref="C6787:C6850" ca="1" si="212">RANDBETWEEN(1,15)</f>
        <v>6</v>
      </c>
      <c r="D6787" s="9" t="s">
        <v>2116</v>
      </c>
      <c r="E6787" s="9" t="s">
        <v>2116</v>
      </c>
      <c r="F6787" s="10">
        <f t="shared" ref="F6787:F6850" ca="1" si="213">RAND()*(0.1)</f>
        <v>2.398893827995309E-2</v>
      </c>
      <c r="G6787" s="3" t="str">
        <f>VLOOKUP(Table3[[#This Row],[PRODUCT ID]],Table1[[PRODUCT]:[SELLING PRICE]],1,FALSE)</f>
        <v>Product492</v>
      </c>
      <c r="H6787" s="3" t="str">
        <f>VLOOKUP(Table3[[#This Row],[PRODUCT ID]],Table1[[PRODUCT]:[SELLING PRICE]],2,FALSE)</f>
        <v>Category2</v>
      </c>
      <c r="I6787" s="3" t="str">
        <f>VLOOKUP(Table3[[#This Row],[PRODUCT ID]],Table1[[PRODUCT]:[SELLING PRICE]],3,FALSE)</f>
        <v>No</v>
      </c>
      <c r="J6787" s="16">
        <f ca="1">VLOOKUP(Table3[[#This Row],[PRODUCT ID]],Table1[[PRODUCT]:[SELLING PRICE]],4,FALSE)</f>
        <v>195</v>
      </c>
      <c r="K6787" s="16">
        <f ca="1">VLOOKUP(Table3[[#This Row],[PRODUCT ID]],Table1[[PRODUCT]:[SELLING PRICE]],5,FALSE)</f>
        <v>216.16884209097634</v>
      </c>
      <c r="L6787" s="16">
        <f ca="1">J6787*Table3[[#This Row],[QUANTITY]]</f>
        <v>1170</v>
      </c>
      <c r="M6787" s="16">
        <f ca="1">K6787*Table3[[#This Row],[QUANTITY]]*(1-Table3[[#This Row],[DISCOUNT %]])</f>
        <v>1265.8990864800419</v>
      </c>
      <c r="N6787" s="3">
        <f>DAY(Table3[[#This Row],[DATE]])</f>
        <v>31</v>
      </c>
      <c r="O6787" s="3" t="str">
        <f>TEXT(Table3[[#This Row],[DATE]],"mmm")</f>
        <v>Jul</v>
      </c>
      <c r="P6787" s="3">
        <f>YEAR(Table3[[#This Row],[DATE]])</f>
        <v>2039</v>
      </c>
    </row>
    <row r="6788" spans="1:16" x14ac:dyDescent="0.3">
      <c r="A6788" s="6">
        <v>50983</v>
      </c>
      <c r="B6788" s="7" t="s">
        <v>1545</v>
      </c>
      <c r="C6788" s="9">
        <f t="shared" ca="1" si="212"/>
        <v>13</v>
      </c>
      <c r="D6788" s="9" t="s">
        <v>2117</v>
      </c>
      <c r="E6788" s="9" t="s">
        <v>2116</v>
      </c>
      <c r="F6788" s="10">
        <f t="shared" ca="1" si="213"/>
        <v>5.0249133804868146E-2</v>
      </c>
      <c r="G6788" s="3" t="str">
        <f>VLOOKUP(Table3[[#This Row],[PRODUCT ID]],Table1[[PRODUCT]:[SELLING PRICE]],1,FALSE)</f>
        <v>Product493</v>
      </c>
      <c r="H6788" s="3" t="str">
        <f>VLOOKUP(Table3[[#This Row],[PRODUCT ID]],Table1[[PRODUCT]:[SELLING PRICE]],2,FALSE)</f>
        <v>Category3</v>
      </c>
      <c r="I6788" s="3" t="str">
        <f>VLOOKUP(Table3[[#This Row],[PRODUCT ID]],Table1[[PRODUCT]:[SELLING PRICE]],3,FALSE)</f>
        <v>No</v>
      </c>
      <c r="J6788" s="16">
        <f ca="1">VLOOKUP(Table3[[#This Row],[PRODUCT ID]],Table1[[PRODUCT]:[SELLING PRICE]],4,FALSE)</f>
        <v>200</v>
      </c>
      <c r="K6788" s="16">
        <f ca="1">VLOOKUP(Table3[[#This Row],[PRODUCT ID]],Table1[[PRODUCT]:[SELLING PRICE]],5,FALSE)</f>
        <v>135.24342369464767</v>
      </c>
      <c r="L6788" s="16">
        <f ca="1">J6788*Table3[[#This Row],[QUANTITY]]</f>
        <v>2600</v>
      </c>
      <c r="M6788" s="16">
        <f ca="1">K6788*Table3[[#This Row],[QUANTITY]]*(1-Table3[[#This Row],[DISCOUNT %]])</f>
        <v>1669.818264415429</v>
      </c>
      <c r="N6788" s="3">
        <f>DAY(Table3[[#This Row],[DATE]])</f>
        <v>1</v>
      </c>
      <c r="O6788" s="3" t="str">
        <f>TEXT(Table3[[#This Row],[DATE]],"mmm")</f>
        <v>Aug</v>
      </c>
      <c r="P6788" s="3">
        <f>YEAR(Table3[[#This Row],[DATE]])</f>
        <v>2039</v>
      </c>
    </row>
    <row r="6789" spans="1:16" x14ac:dyDescent="0.3">
      <c r="A6789" s="6">
        <v>50984</v>
      </c>
      <c r="B6789" s="7" t="s">
        <v>1546</v>
      </c>
      <c r="C6789" s="9">
        <f t="shared" ca="1" si="212"/>
        <v>15</v>
      </c>
      <c r="D6789" s="9" t="s">
        <v>2115</v>
      </c>
      <c r="E6789" s="9" t="s">
        <v>2116</v>
      </c>
      <c r="F6789" s="10">
        <f t="shared" ca="1" si="213"/>
        <v>8.0093626148186006E-2</v>
      </c>
      <c r="G6789" s="3" t="str">
        <f>VLOOKUP(Table3[[#This Row],[PRODUCT ID]],Table1[[PRODUCT]:[SELLING PRICE]],1,FALSE)</f>
        <v>Product494</v>
      </c>
      <c r="H6789" s="3" t="str">
        <f>VLOOKUP(Table3[[#This Row],[PRODUCT ID]],Table1[[PRODUCT]:[SELLING PRICE]],2,FALSE)</f>
        <v>Category4</v>
      </c>
      <c r="I6789" s="3" t="str">
        <f>VLOOKUP(Table3[[#This Row],[PRODUCT ID]],Table1[[PRODUCT]:[SELLING PRICE]],3,FALSE)</f>
        <v>Ft</v>
      </c>
      <c r="J6789" s="16">
        <f ca="1">VLOOKUP(Table3[[#This Row],[PRODUCT ID]],Table1[[PRODUCT]:[SELLING PRICE]],4,FALSE)</f>
        <v>93</v>
      </c>
      <c r="K6789" s="16">
        <f ca="1">VLOOKUP(Table3[[#This Row],[PRODUCT ID]],Table1[[PRODUCT]:[SELLING PRICE]],5,FALSE)</f>
        <v>167.17713954826928</v>
      </c>
      <c r="L6789" s="16">
        <f ca="1">J6789*Table3[[#This Row],[QUANTITY]]</f>
        <v>1395</v>
      </c>
      <c r="M6789" s="16">
        <f ca="1">K6789*Table3[[#This Row],[QUANTITY]]*(1-Table3[[#This Row],[DISCOUNT %]])</f>
        <v>2306.8097434915062</v>
      </c>
      <c r="N6789" s="3">
        <f>DAY(Table3[[#This Row],[DATE]])</f>
        <v>2</v>
      </c>
      <c r="O6789" s="3" t="str">
        <f>TEXT(Table3[[#This Row],[DATE]],"mmm")</f>
        <v>Aug</v>
      </c>
      <c r="P6789" s="3">
        <f>YEAR(Table3[[#This Row],[DATE]])</f>
        <v>2039</v>
      </c>
    </row>
    <row r="6790" spans="1:16" x14ac:dyDescent="0.3">
      <c r="A6790" s="6">
        <v>50985</v>
      </c>
      <c r="B6790" s="7" t="s">
        <v>1547</v>
      </c>
      <c r="C6790" s="9">
        <f t="shared" ca="1" si="212"/>
        <v>3</v>
      </c>
      <c r="D6790" s="9" t="s">
        <v>2115</v>
      </c>
      <c r="E6790" s="9" t="s">
        <v>2118</v>
      </c>
      <c r="F6790" s="10">
        <f t="shared" ca="1" si="213"/>
        <v>9.3150819088875236E-2</v>
      </c>
      <c r="G6790" s="3" t="str">
        <f>VLOOKUP(Table3[[#This Row],[PRODUCT ID]],Table1[[PRODUCT]:[SELLING PRICE]],1,FALSE)</f>
        <v>Product495</v>
      </c>
      <c r="H6790" s="3" t="str">
        <f>VLOOKUP(Table3[[#This Row],[PRODUCT ID]],Table1[[PRODUCT]:[SELLING PRICE]],2,FALSE)</f>
        <v>Category5</v>
      </c>
      <c r="I6790" s="3" t="str">
        <f>VLOOKUP(Table3[[#This Row],[PRODUCT ID]],Table1[[PRODUCT]:[SELLING PRICE]],3,FALSE)</f>
        <v>No</v>
      </c>
      <c r="J6790" s="16">
        <f ca="1">VLOOKUP(Table3[[#This Row],[PRODUCT ID]],Table1[[PRODUCT]:[SELLING PRICE]],4,FALSE)</f>
        <v>121</v>
      </c>
      <c r="K6790" s="16">
        <f ca="1">VLOOKUP(Table3[[#This Row],[PRODUCT ID]],Table1[[PRODUCT]:[SELLING PRICE]],5,FALSE)</f>
        <v>195.01320535027594</v>
      </c>
      <c r="L6790" s="16">
        <f ca="1">J6790*Table3[[#This Row],[QUANTITY]]</f>
        <v>363</v>
      </c>
      <c r="M6790" s="16">
        <f ca="1">K6790*Table3[[#This Row],[QUANTITY]]*(1-Table3[[#This Row],[DISCOUNT %]])</f>
        <v>530.5426966162521</v>
      </c>
      <c r="N6790" s="3">
        <f>DAY(Table3[[#This Row],[DATE]])</f>
        <v>3</v>
      </c>
      <c r="O6790" s="3" t="str">
        <f>TEXT(Table3[[#This Row],[DATE]],"mmm")</f>
        <v>Aug</v>
      </c>
      <c r="P6790" s="3">
        <f>YEAR(Table3[[#This Row],[DATE]])</f>
        <v>2039</v>
      </c>
    </row>
    <row r="6791" spans="1:16" x14ac:dyDescent="0.3">
      <c r="A6791" s="6">
        <v>50986</v>
      </c>
      <c r="B6791" s="7" t="s">
        <v>1548</v>
      </c>
      <c r="C6791" s="9">
        <f t="shared" ca="1" si="212"/>
        <v>12</v>
      </c>
      <c r="D6791" s="9" t="s">
        <v>2115</v>
      </c>
      <c r="E6791" s="9" t="s">
        <v>2116</v>
      </c>
      <c r="F6791" s="10">
        <f t="shared" ca="1" si="213"/>
        <v>5.8841626736035317E-2</v>
      </c>
      <c r="G6791" s="3" t="str">
        <f>VLOOKUP(Table3[[#This Row],[PRODUCT ID]],Table1[[PRODUCT]:[SELLING PRICE]],1,FALSE)</f>
        <v>Product496</v>
      </c>
      <c r="H6791" s="3" t="str">
        <f>VLOOKUP(Table3[[#This Row],[PRODUCT ID]],Table1[[PRODUCT]:[SELLING PRICE]],2,FALSE)</f>
        <v>Category1</v>
      </c>
      <c r="I6791" s="3" t="str">
        <f>VLOOKUP(Table3[[#This Row],[PRODUCT ID]],Table1[[PRODUCT]:[SELLING PRICE]],3,FALSE)</f>
        <v>Kg</v>
      </c>
      <c r="J6791" s="16">
        <f ca="1">VLOOKUP(Table3[[#This Row],[PRODUCT ID]],Table1[[PRODUCT]:[SELLING PRICE]],4,FALSE)</f>
        <v>32</v>
      </c>
      <c r="K6791" s="16">
        <f ca="1">VLOOKUP(Table3[[#This Row],[PRODUCT ID]],Table1[[PRODUCT]:[SELLING PRICE]],5,FALSE)</f>
        <v>244.65239899033378</v>
      </c>
      <c r="L6791" s="16">
        <f ca="1">J6791*Table3[[#This Row],[QUANTITY]]</f>
        <v>384</v>
      </c>
      <c r="M6791" s="16">
        <f ca="1">K6791*Table3[[#This Row],[QUANTITY]]*(1-Table3[[#This Row],[DISCOUNT %]])</f>
        <v>2763.0798461864279</v>
      </c>
      <c r="N6791" s="3">
        <f>DAY(Table3[[#This Row],[DATE]])</f>
        <v>4</v>
      </c>
      <c r="O6791" s="3" t="str">
        <f>TEXT(Table3[[#This Row],[DATE]],"mmm")</f>
        <v>Aug</v>
      </c>
      <c r="P6791" s="3">
        <f>YEAR(Table3[[#This Row],[DATE]])</f>
        <v>2039</v>
      </c>
    </row>
    <row r="6792" spans="1:16" x14ac:dyDescent="0.3">
      <c r="A6792" s="6">
        <v>50987</v>
      </c>
      <c r="B6792" s="7" t="s">
        <v>1549</v>
      </c>
      <c r="C6792" s="9">
        <f t="shared" ca="1" si="212"/>
        <v>11</v>
      </c>
      <c r="D6792" s="9" t="s">
        <v>2116</v>
      </c>
      <c r="E6792" s="9" t="s">
        <v>2116</v>
      </c>
      <c r="F6792" s="10">
        <f t="shared" ca="1" si="213"/>
        <v>7.3466620070262625E-2</v>
      </c>
      <c r="G6792" s="3" t="str">
        <f>VLOOKUP(Table3[[#This Row],[PRODUCT ID]],Table1[[PRODUCT]:[SELLING PRICE]],1,FALSE)</f>
        <v>Product497</v>
      </c>
      <c r="H6792" s="3" t="str">
        <f>VLOOKUP(Table3[[#This Row],[PRODUCT ID]],Table1[[PRODUCT]:[SELLING PRICE]],2,FALSE)</f>
        <v>Category2</v>
      </c>
      <c r="I6792" s="3" t="str">
        <f>VLOOKUP(Table3[[#This Row],[PRODUCT ID]],Table1[[PRODUCT]:[SELLING PRICE]],3,FALSE)</f>
        <v>Kg</v>
      </c>
      <c r="J6792" s="16">
        <f ca="1">VLOOKUP(Table3[[#This Row],[PRODUCT ID]],Table1[[PRODUCT]:[SELLING PRICE]],4,FALSE)</f>
        <v>182</v>
      </c>
      <c r="K6792" s="16">
        <f ca="1">VLOOKUP(Table3[[#This Row],[PRODUCT ID]],Table1[[PRODUCT]:[SELLING PRICE]],5,FALSE)</f>
        <v>29.482745532353082</v>
      </c>
      <c r="L6792" s="16">
        <f ca="1">J6792*Table3[[#This Row],[QUANTITY]]</f>
        <v>2002</v>
      </c>
      <c r="M6792" s="16">
        <f ca="1">K6792*Table3[[#This Row],[QUANTITY]]*(1-Table3[[#This Row],[DISCOUNT %]])</f>
        <v>300.48422654469414</v>
      </c>
      <c r="N6792" s="3">
        <f>DAY(Table3[[#This Row],[DATE]])</f>
        <v>5</v>
      </c>
      <c r="O6792" s="3" t="str">
        <f>TEXT(Table3[[#This Row],[DATE]],"mmm")</f>
        <v>Aug</v>
      </c>
      <c r="P6792" s="3">
        <f>YEAR(Table3[[#This Row],[DATE]])</f>
        <v>2039</v>
      </c>
    </row>
    <row r="6793" spans="1:16" x14ac:dyDescent="0.3">
      <c r="A6793" s="6">
        <v>50988</v>
      </c>
      <c r="B6793" s="7" t="s">
        <v>1550</v>
      </c>
      <c r="C6793" s="9">
        <f t="shared" ca="1" si="212"/>
        <v>7</v>
      </c>
      <c r="D6793" s="9" t="s">
        <v>2116</v>
      </c>
      <c r="E6793" s="9" t="s">
        <v>2116</v>
      </c>
      <c r="F6793" s="10">
        <f t="shared" ca="1" si="213"/>
        <v>5.3446348815153269E-2</v>
      </c>
      <c r="G6793" s="3" t="str">
        <f>VLOOKUP(Table3[[#This Row],[PRODUCT ID]],Table1[[PRODUCT]:[SELLING PRICE]],1,FALSE)</f>
        <v>Product498</v>
      </c>
      <c r="H6793" s="3" t="str">
        <f>VLOOKUP(Table3[[#This Row],[PRODUCT ID]],Table1[[PRODUCT]:[SELLING PRICE]],2,FALSE)</f>
        <v>Category3</v>
      </c>
      <c r="I6793" s="3" t="str">
        <f>VLOOKUP(Table3[[#This Row],[PRODUCT ID]],Table1[[PRODUCT]:[SELLING PRICE]],3,FALSE)</f>
        <v>Lt</v>
      </c>
      <c r="J6793" s="16">
        <f ca="1">VLOOKUP(Table3[[#This Row],[PRODUCT ID]],Table1[[PRODUCT]:[SELLING PRICE]],4,FALSE)</f>
        <v>122</v>
      </c>
      <c r="K6793" s="16">
        <f ca="1">VLOOKUP(Table3[[#This Row],[PRODUCT ID]],Table1[[PRODUCT]:[SELLING PRICE]],5,FALSE)</f>
        <v>191.99532177686919</v>
      </c>
      <c r="L6793" s="16">
        <f ca="1">J6793*Table3[[#This Row],[QUANTITY]]</f>
        <v>854</v>
      </c>
      <c r="M6793" s="16">
        <f ca="1">K6793*Table3[[#This Row],[QUANTITY]]*(1-Table3[[#This Row],[DISCOUNT %]])</f>
        <v>1272.1371098681354</v>
      </c>
      <c r="N6793" s="3">
        <f>DAY(Table3[[#This Row],[DATE]])</f>
        <v>6</v>
      </c>
      <c r="O6793" s="3" t="str">
        <f>TEXT(Table3[[#This Row],[DATE]],"mmm")</f>
        <v>Aug</v>
      </c>
      <c r="P6793" s="3">
        <f>YEAR(Table3[[#This Row],[DATE]])</f>
        <v>2039</v>
      </c>
    </row>
    <row r="6794" spans="1:16" x14ac:dyDescent="0.3">
      <c r="A6794" s="6">
        <v>50989</v>
      </c>
      <c r="B6794" s="7" t="s">
        <v>1551</v>
      </c>
      <c r="C6794" s="9">
        <f t="shared" ca="1" si="212"/>
        <v>7</v>
      </c>
      <c r="D6794" s="9" t="s">
        <v>2116</v>
      </c>
      <c r="E6794" s="9" t="s">
        <v>2116</v>
      </c>
      <c r="F6794" s="10">
        <f t="shared" ca="1" si="213"/>
        <v>3.761736972728217E-2</v>
      </c>
      <c r="G6794" s="3" t="str">
        <f>VLOOKUP(Table3[[#This Row],[PRODUCT ID]],Table1[[PRODUCT]:[SELLING PRICE]],1,FALSE)</f>
        <v>Product499</v>
      </c>
      <c r="H6794" s="3" t="str">
        <f>VLOOKUP(Table3[[#This Row],[PRODUCT ID]],Table1[[PRODUCT]:[SELLING PRICE]],2,FALSE)</f>
        <v>Category4</v>
      </c>
      <c r="I6794" s="3" t="str">
        <f>VLOOKUP(Table3[[#This Row],[PRODUCT ID]],Table1[[PRODUCT]:[SELLING PRICE]],3,FALSE)</f>
        <v>Kg</v>
      </c>
      <c r="J6794" s="16">
        <f ca="1">VLOOKUP(Table3[[#This Row],[PRODUCT ID]],Table1[[PRODUCT]:[SELLING PRICE]],4,FALSE)</f>
        <v>154</v>
      </c>
      <c r="K6794" s="16">
        <f ca="1">VLOOKUP(Table3[[#This Row],[PRODUCT ID]],Table1[[PRODUCT]:[SELLING PRICE]],5,FALSE)</f>
        <v>44.880895901864605</v>
      </c>
      <c r="L6794" s="16">
        <f ca="1">J6794*Table3[[#This Row],[QUANTITY]]</f>
        <v>1078</v>
      </c>
      <c r="M6794" s="16">
        <f ca="1">K6794*Table3[[#This Row],[QUANTITY]]*(1-Table3[[#This Row],[DISCOUNT %]])</f>
        <v>302.34816252922752</v>
      </c>
      <c r="N6794" s="3">
        <f>DAY(Table3[[#This Row],[DATE]])</f>
        <v>7</v>
      </c>
      <c r="O6794" s="3" t="str">
        <f>TEXT(Table3[[#This Row],[DATE]],"mmm")</f>
        <v>Aug</v>
      </c>
      <c r="P6794" s="3">
        <f>YEAR(Table3[[#This Row],[DATE]])</f>
        <v>2039</v>
      </c>
    </row>
    <row r="6795" spans="1:16" x14ac:dyDescent="0.3">
      <c r="A6795" s="6">
        <v>50990</v>
      </c>
      <c r="B6795" s="7" t="s">
        <v>1552</v>
      </c>
      <c r="C6795" s="9">
        <f t="shared" ca="1" si="212"/>
        <v>3</v>
      </c>
      <c r="D6795" s="9" t="s">
        <v>2115</v>
      </c>
      <c r="E6795" s="9" t="s">
        <v>2116</v>
      </c>
      <c r="F6795" s="10">
        <f t="shared" ca="1" si="213"/>
        <v>5.0466917814366852E-2</v>
      </c>
      <c r="G6795" s="3" t="str">
        <f>VLOOKUP(Table3[[#This Row],[PRODUCT ID]],Table1[[PRODUCT]:[SELLING PRICE]],1,FALSE)</f>
        <v>Product500</v>
      </c>
      <c r="H6795" s="3" t="str">
        <f>VLOOKUP(Table3[[#This Row],[PRODUCT ID]],Table1[[PRODUCT]:[SELLING PRICE]],2,FALSE)</f>
        <v>Category5</v>
      </c>
      <c r="I6795" s="3" t="str">
        <f>VLOOKUP(Table3[[#This Row],[PRODUCT ID]],Table1[[PRODUCT]:[SELLING PRICE]],3,FALSE)</f>
        <v>Lt</v>
      </c>
      <c r="J6795" s="16">
        <f ca="1">VLOOKUP(Table3[[#This Row],[PRODUCT ID]],Table1[[PRODUCT]:[SELLING PRICE]],4,FALSE)</f>
        <v>185</v>
      </c>
      <c r="K6795" s="16">
        <f ca="1">VLOOKUP(Table3[[#This Row],[PRODUCT ID]],Table1[[PRODUCT]:[SELLING PRICE]],5,FALSE)</f>
        <v>180.93395937236107</v>
      </c>
      <c r="L6795" s="16">
        <f ca="1">J6795*Table3[[#This Row],[QUANTITY]]</f>
        <v>555</v>
      </c>
      <c r="M6795" s="16">
        <f ca="1">K6795*Table3[[#This Row],[QUANTITY]]*(1-Table3[[#This Row],[DISCOUNT %]])</f>
        <v>515.40834034466445</v>
      </c>
      <c r="N6795" s="3">
        <f>DAY(Table3[[#This Row],[DATE]])</f>
        <v>8</v>
      </c>
      <c r="O6795" s="3" t="str">
        <f>TEXT(Table3[[#This Row],[DATE]],"mmm")</f>
        <v>Aug</v>
      </c>
      <c r="P6795" s="3">
        <f>YEAR(Table3[[#This Row],[DATE]])</f>
        <v>2039</v>
      </c>
    </row>
    <row r="6796" spans="1:16" x14ac:dyDescent="0.3">
      <c r="A6796" s="6">
        <v>50991</v>
      </c>
      <c r="B6796" s="7" t="s">
        <v>1553</v>
      </c>
      <c r="C6796" s="9">
        <f t="shared" ca="1" si="212"/>
        <v>6</v>
      </c>
      <c r="D6796" s="9" t="s">
        <v>2117</v>
      </c>
      <c r="E6796" s="9" t="s">
        <v>2118</v>
      </c>
      <c r="F6796" s="10">
        <f t="shared" ca="1" si="213"/>
        <v>5.2432768755892027E-2</v>
      </c>
      <c r="G6796" s="3" t="str">
        <f>VLOOKUP(Table3[[#This Row],[PRODUCT ID]],Table1[[PRODUCT]:[SELLING PRICE]],1,FALSE)</f>
        <v>Product501</v>
      </c>
      <c r="H6796" s="3" t="str">
        <f>VLOOKUP(Table3[[#This Row],[PRODUCT ID]],Table1[[PRODUCT]:[SELLING PRICE]],2,FALSE)</f>
        <v>Category1</v>
      </c>
      <c r="I6796" s="3" t="str">
        <f>VLOOKUP(Table3[[#This Row],[PRODUCT ID]],Table1[[PRODUCT]:[SELLING PRICE]],3,FALSE)</f>
        <v>Ft</v>
      </c>
      <c r="J6796" s="16">
        <f ca="1">VLOOKUP(Table3[[#This Row],[PRODUCT ID]],Table1[[PRODUCT]:[SELLING PRICE]],4,FALSE)</f>
        <v>90</v>
      </c>
      <c r="K6796" s="16">
        <f ca="1">VLOOKUP(Table3[[#This Row],[PRODUCT ID]],Table1[[PRODUCT]:[SELLING PRICE]],5,FALSE)</f>
        <v>163.79236706566442</v>
      </c>
      <c r="L6796" s="16">
        <f ca="1">J6796*Table3[[#This Row],[QUANTITY]]</f>
        <v>540</v>
      </c>
      <c r="M6796" s="16">
        <f ca="1">K6796*Table3[[#This Row],[QUANTITY]]*(1-Table3[[#This Row],[DISCOUNT %]])</f>
        <v>931.22567855598163</v>
      </c>
      <c r="N6796" s="3">
        <f>DAY(Table3[[#This Row],[DATE]])</f>
        <v>9</v>
      </c>
      <c r="O6796" s="3" t="str">
        <f>TEXT(Table3[[#This Row],[DATE]],"mmm")</f>
        <v>Aug</v>
      </c>
      <c r="P6796" s="3">
        <f>YEAR(Table3[[#This Row],[DATE]])</f>
        <v>2039</v>
      </c>
    </row>
    <row r="6797" spans="1:16" x14ac:dyDescent="0.3">
      <c r="A6797" s="6">
        <v>50992</v>
      </c>
      <c r="B6797" s="7" t="s">
        <v>1554</v>
      </c>
      <c r="C6797" s="9">
        <f t="shared" ca="1" si="212"/>
        <v>9</v>
      </c>
      <c r="D6797" s="9" t="s">
        <v>2117</v>
      </c>
      <c r="E6797" s="9" t="s">
        <v>2118</v>
      </c>
      <c r="F6797" s="10">
        <f t="shared" ca="1" si="213"/>
        <v>6.2547486545596167E-3</v>
      </c>
      <c r="G6797" s="3" t="str">
        <f>VLOOKUP(Table3[[#This Row],[PRODUCT ID]],Table1[[PRODUCT]:[SELLING PRICE]],1,FALSE)</f>
        <v>Product502</v>
      </c>
      <c r="H6797" s="3" t="str">
        <f>VLOOKUP(Table3[[#This Row],[PRODUCT ID]],Table1[[PRODUCT]:[SELLING PRICE]],2,FALSE)</f>
        <v>Category2</v>
      </c>
      <c r="I6797" s="3" t="str">
        <f>VLOOKUP(Table3[[#This Row],[PRODUCT ID]],Table1[[PRODUCT]:[SELLING PRICE]],3,FALSE)</f>
        <v>Kg</v>
      </c>
      <c r="J6797" s="16">
        <f ca="1">VLOOKUP(Table3[[#This Row],[PRODUCT ID]],Table1[[PRODUCT]:[SELLING PRICE]],4,FALSE)</f>
        <v>237</v>
      </c>
      <c r="K6797" s="16">
        <f ca="1">VLOOKUP(Table3[[#This Row],[PRODUCT ID]],Table1[[PRODUCT]:[SELLING PRICE]],5,FALSE)</f>
        <v>210.47652371229077</v>
      </c>
      <c r="L6797" s="16">
        <f ca="1">J6797*Table3[[#This Row],[QUANTITY]]</f>
        <v>2133</v>
      </c>
      <c r="M6797" s="16">
        <f ca="1">K6797*Table3[[#This Row],[QUANTITY]]*(1-Table3[[#This Row],[DISCOUNT %]])</f>
        <v>1882.4404136290643</v>
      </c>
      <c r="N6797" s="3">
        <f>DAY(Table3[[#This Row],[DATE]])</f>
        <v>10</v>
      </c>
      <c r="O6797" s="3" t="str">
        <f>TEXT(Table3[[#This Row],[DATE]],"mmm")</f>
        <v>Aug</v>
      </c>
      <c r="P6797" s="3">
        <f>YEAR(Table3[[#This Row],[DATE]])</f>
        <v>2039</v>
      </c>
    </row>
    <row r="6798" spans="1:16" x14ac:dyDescent="0.3">
      <c r="A6798" s="6">
        <v>50993</v>
      </c>
      <c r="B6798" s="7" t="s">
        <v>1555</v>
      </c>
      <c r="C6798" s="9">
        <f t="shared" ca="1" si="212"/>
        <v>13</v>
      </c>
      <c r="D6798" s="9" t="s">
        <v>2116</v>
      </c>
      <c r="E6798" s="9" t="s">
        <v>2116</v>
      </c>
      <c r="F6798" s="10">
        <f t="shared" ca="1" si="213"/>
        <v>1.2593431179415261E-2</v>
      </c>
      <c r="G6798" s="3" t="str">
        <f>VLOOKUP(Table3[[#This Row],[PRODUCT ID]],Table1[[PRODUCT]:[SELLING PRICE]],1,FALSE)</f>
        <v>Product503</v>
      </c>
      <c r="H6798" s="3" t="str">
        <f>VLOOKUP(Table3[[#This Row],[PRODUCT ID]],Table1[[PRODUCT]:[SELLING PRICE]],2,FALSE)</f>
        <v>Category3</v>
      </c>
      <c r="I6798" s="3" t="str">
        <f>VLOOKUP(Table3[[#This Row],[PRODUCT ID]],Table1[[PRODUCT]:[SELLING PRICE]],3,FALSE)</f>
        <v>No</v>
      </c>
      <c r="J6798" s="16">
        <f ca="1">VLOOKUP(Table3[[#This Row],[PRODUCT ID]],Table1[[PRODUCT]:[SELLING PRICE]],4,FALSE)</f>
        <v>166</v>
      </c>
      <c r="K6798" s="16">
        <f ca="1">VLOOKUP(Table3[[#This Row],[PRODUCT ID]],Table1[[PRODUCT]:[SELLING PRICE]],5,FALSE)</f>
        <v>288.53567315693891</v>
      </c>
      <c r="L6798" s="16">
        <f ca="1">J6798*Table3[[#This Row],[QUANTITY]]</f>
        <v>2158</v>
      </c>
      <c r="M6798" s="16">
        <f ca="1">K6798*Table3[[#This Row],[QUANTITY]]*(1-Table3[[#This Row],[DISCOUNT %]])</f>
        <v>3703.7262471849999</v>
      </c>
      <c r="N6798" s="3">
        <f>DAY(Table3[[#This Row],[DATE]])</f>
        <v>11</v>
      </c>
      <c r="O6798" s="3" t="str">
        <f>TEXT(Table3[[#This Row],[DATE]],"mmm")</f>
        <v>Aug</v>
      </c>
      <c r="P6798" s="3">
        <f>YEAR(Table3[[#This Row],[DATE]])</f>
        <v>2039</v>
      </c>
    </row>
    <row r="6799" spans="1:16" x14ac:dyDescent="0.3">
      <c r="A6799" s="6">
        <v>50994</v>
      </c>
      <c r="B6799" s="7" t="s">
        <v>1556</v>
      </c>
      <c r="C6799" s="9">
        <f t="shared" ca="1" si="212"/>
        <v>9</v>
      </c>
      <c r="D6799" s="9" t="s">
        <v>2116</v>
      </c>
      <c r="E6799" s="9" t="s">
        <v>2116</v>
      </c>
      <c r="F6799" s="10">
        <f t="shared" ca="1" si="213"/>
        <v>3.2042749319604824E-2</v>
      </c>
      <c r="G6799" s="3" t="str">
        <f>VLOOKUP(Table3[[#This Row],[PRODUCT ID]],Table1[[PRODUCT]:[SELLING PRICE]],1,FALSE)</f>
        <v>Product504</v>
      </c>
      <c r="H6799" s="3" t="str">
        <f>VLOOKUP(Table3[[#This Row],[PRODUCT ID]],Table1[[PRODUCT]:[SELLING PRICE]],2,FALSE)</f>
        <v>Category4</v>
      </c>
      <c r="I6799" s="3" t="str">
        <f>VLOOKUP(Table3[[#This Row],[PRODUCT ID]],Table1[[PRODUCT]:[SELLING PRICE]],3,FALSE)</f>
        <v>No</v>
      </c>
      <c r="J6799" s="16">
        <f ca="1">VLOOKUP(Table3[[#This Row],[PRODUCT ID]],Table1[[PRODUCT]:[SELLING PRICE]],4,FALSE)</f>
        <v>167</v>
      </c>
      <c r="K6799" s="16">
        <f ca="1">VLOOKUP(Table3[[#This Row],[PRODUCT ID]],Table1[[PRODUCT]:[SELLING PRICE]],5,FALSE)</f>
        <v>276.5207936794535</v>
      </c>
      <c r="L6799" s="16">
        <f ca="1">J6799*Table3[[#This Row],[QUANTITY]]</f>
        <v>1503</v>
      </c>
      <c r="M6799" s="16">
        <f ca="1">K6799*Table3[[#This Row],[QUANTITY]]*(1-Table3[[#This Row],[DISCOUNT %]])</f>
        <v>2408.9427648533215</v>
      </c>
      <c r="N6799" s="3">
        <f>DAY(Table3[[#This Row],[DATE]])</f>
        <v>12</v>
      </c>
      <c r="O6799" s="3" t="str">
        <f>TEXT(Table3[[#This Row],[DATE]],"mmm")</f>
        <v>Aug</v>
      </c>
      <c r="P6799" s="3">
        <f>YEAR(Table3[[#This Row],[DATE]])</f>
        <v>2039</v>
      </c>
    </row>
    <row r="6800" spans="1:16" x14ac:dyDescent="0.3">
      <c r="A6800" s="6">
        <v>50995</v>
      </c>
      <c r="B6800" s="7" t="s">
        <v>1557</v>
      </c>
      <c r="C6800" s="9">
        <f t="shared" ca="1" si="212"/>
        <v>11</v>
      </c>
      <c r="D6800" s="9" t="s">
        <v>2116</v>
      </c>
      <c r="E6800" s="9" t="s">
        <v>2116</v>
      </c>
      <c r="F6800" s="10">
        <f t="shared" ca="1" si="213"/>
        <v>3.4526893034210596E-2</v>
      </c>
      <c r="G6800" s="3" t="str">
        <f>VLOOKUP(Table3[[#This Row],[PRODUCT ID]],Table1[[PRODUCT]:[SELLING PRICE]],1,FALSE)</f>
        <v>Product505</v>
      </c>
      <c r="H6800" s="3" t="str">
        <f>VLOOKUP(Table3[[#This Row],[PRODUCT ID]],Table1[[PRODUCT]:[SELLING PRICE]],2,FALSE)</f>
        <v>Category1</v>
      </c>
      <c r="I6800" s="3" t="str">
        <f>VLOOKUP(Table3[[#This Row],[PRODUCT ID]],Table1[[PRODUCT]:[SELLING PRICE]],3,FALSE)</f>
        <v>Ft</v>
      </c>
      <c r="J6800" s="16">
        <f ca="1">VLOOKUP(Table3[[#This Row],[PRODUCT ID]],Table1[[PRODUCT]:[SELLING PRICE]],4,FALSE)</f>
        <v>135</v>
      </c>
      <c r="K6800" s="16">
        <f ca="1">VLOOKUP(Table3[[#This Row],[PRODUCT ID]],Table1[[PRODUCT]:[SELLING PRICE]],5,FALSE)</f>
        <v>61.360755273581155</v>
      </c>
      <c r="L6800" s="16">
        <f ca="1">J6800*Table3[[#This Row],[QUANTITY]]</f>
        <v>1485</v>
      </c>
      <c r="M6800" s="16">
        <f ca="1">K6800*Table3[[#This Row],[QUANTITY]]*(1-Table3[[#This Row],[DISCOUNT %]])</f>
        <v>651.66374943727021</v>
      </c>
      <c r="N6800" s="3">
        <f>DAY(Table3[[#This Row],[DATE]])</f>
        <v>13</v>
      </c>
      <c r="O6800" s="3" t="str">
        <f>TEXT(Table3[[#This Row],[DATE]],"mmm")</f>
        <v>Aug</v>
      </c>
      <c r="P6800" s="3">
        <f>YEAR(Table3[[#This Row],[DATE]])</f>
        <v>2039</v>
      </c>
    </row>
    <row r="6801" spans="1:16" x14ac:dyDescent="0.3">
      <c r="A6801" s="6">
        <v>50996</v>
      </c>
      <c r="B6801" s="7" t="s">
        <v>1558</v>
      </c>
      <c r="C6801" s="9">
        <f t="shared" ca="1" si="212"/>
        <v>1</v>
      </c>
      <c r="D6801" s="9" t="s">
        <v>2116</v>
      </c>
      <c r="E6801" s="9" t="s">
        <v>2116</v>
      </c>
      <c r="F6801" s="10">
        <f t="shared" ca="1" si="213"/>
        <v>1.2615013883638206E-2</v>
      </c>
      <c r="G6801" s="3" t="str">
        <f>VLOOKUP(Table3[[#This Row],[PRODUCT ID]],Table1[[PRODUCT]:[SELLING PRICE]],1,FALSE)</f>
        <v>Product506</v>
      </c>
      <c r="H6801" s="3" t="str">
        <f>VLOOKUP(Table3[[#This Row],[PRODUCT ID]],Table1[[PRODUCT]:[SELLING PRICE]],2,FALSE)</f>
        <v>Category2</v>
      </c>
      <c r="I6801" s="3" t="str">
        <f>VLOOKUP(Table3[[#This Row],[PRODUCT ID]],Table1[[PRODUCT]:[SELLING PRICE]],3,FALSE)</f>
        <v>No</v>
      </c>
      <c r="J6801" s="16">
        <f ca="1">VLOOKUP(Table3[[#This Row],[PRODUCT ID]],Table1[[PRODUCT]:[SELLING PRICE]],4,FALSE)</f>
        <v>52</v>
      </c>
      <c r="K6801" s="16">
        <f ca="1">VLOOKUP(Table3[[#This Row],[PRODUCT ID]],Table1[[PRODUCT]:[SELLING PRICE]],5,FALSE)</f>
        <v>202.57298261883747</v>
      </c>
      <c r="L6801" s="16">
        <f ca="1">J6801*Table3[[#This Row],[QUANTITY]]</f>
        <v>52</v>
      </c>
      <c r="M6801" s="16">
        <f ca="1">K6801*Table3[[#This Row],[QUANTITY]]*(1-Table3[[#This Row],[DISCOUNT %]])</f>
        <v>200.01752163065083</v>
      </c>
      <c r="N6801" s="3">
        <f>DAY(Table3[[#This Row],[DATE]])</f>
        <v>14</v>
      </c>
      <c r="O6801" s="3" t="str">
        <f>TEXT(Table3[[#This Row],[DATE]],"mmm")</f>
        <v>Aug</v>
      </c>
      <c r="P6801" s="3">
        <f>YEAR(Table3[[#This Row],[DATE]])</f>
        <v>2039</v>
      </c>
    </row>
    <row r="6802" spans="1:16" x14ac:dyDescent="0.3">
      <c r="A6802" s="6">
        <v>50997</v>
      </c>
      <c r="B6802" s="7" t="s">
        <v>1559</v>
      </c>
      <c r="C6802" s="9">
        <f t="shared" ca="1" si="212"/>
        <v>8</v>
      </c>
      <c r="D6802" s="9" t="s">
        <v>2115</v>
      </c>
      <c r="E6802" s="9" t="s">
        <v>2118</v>
      </c>
      <c r="F6802" s="10">
        <f t="shared" ca="1" si="213"/>
        <v>3.441237497637404E-2</v>
      </c>
      <c r="G6802" s="3" t="str">
        <f>VLOOKUP(Table3[[#This Row],[PRODUCT ID]],Table1[[PRODUCT]:[SELLING PRICE]],1,FALSE)</f>
        <v>Product507</v>
      </c>
      <c r="H6802" s="3" t="str">
        <f>VLOOKUP(Table3[[#This Row],[PRODUCT ID]],Table1[[PRODUCT]:[SELLING PRICE]],2,FALSE)</f>
        <v>Category3</v>
      </c>
      <c r="I6802" s="3" t="str">
        <f>VLOOKUP(Table3[[#This Row],[PRODUCT ID]],Table1[[PRODUCT]:[SELLING PRICE]],3,FALSE)</f>
        <v>Kg</v>
      </c>
      <c r="J6802" s="16">
        <f ca="1">VLOOKUP(Table3[[#This Row],[PRODUCT ID]],Table1[[PRODUCT]:[SELLING PRICE]],4,FALSE)</f>
        <v>87</v>
      </c>
      <c r="K6802" s="16">
        <f ca="1">VLOOKUP(Table3[[#This Row],[PRODUCT ID]],Table1[[PRODUCT]:[SELLING PRICE]],5,FALSE)</f>
        <v>256.76864835075924</v>
      </c>
      <c r="L6802" s="16">
        <f ca="1">J6802*Table3[[#This Row],[QUANTITY]]</f>
        <v>696</v>
      </c>
      <c r="M6802" s="16">
        <f ca="1">K6802*Table3[[#This Row],[QUANTITY]]*(1-Table3[[#This Row],[DISCOUNT %]])</f>
        <v>1983.4610347322894</v>
      </c>
      <c r="N6802" s="3">
        <f>DAY(Table3[[#This Row],[DATE]])</f>
        <v>15</v>
      </c>
      <c r="O6802" s="3" t="str">
        <f>TEXT(Table3[[#This Row],[DATE]],"mmm")</f>
        <v>Aug</v>
      </c>
      <c r="P6802" s="3">
        <f>YEAR(Table3[[#This Row],[DATE]])</f>
        <v>2039</v>
      </c>
    </row>
    <row r="6803" spans="1:16" x14ac:dyDescent="0.3">
      <c r="A6803" s="6">
        <v>50998</v>
      </c>
      <c r="B6803" s="7" t="s">
        <v>1560</v>
      </c>
      <c r="C6803" s="9">
        <f t="shared" ca="1" si="212"/>
        <v>15</v>
      </c>
      <c r="D6803" s="9" t="s">
        <v>2116</v>
      </c>
      <c r="E6803" s="9" t="s">
        <v>2116</v>
      </c>
      <c r="F6803" s="10">
        <f t="shared" ca="1" si="213"/>
        <v>9.6089670186097931E-2</v>
      </c>
      <c r="G6803" s="3" t="str">
        <f>VLOOKUP(Table3[[#This Row],[PRODUCT ID]],Table1[[PRODUCT]:[SELLING PRICE]],1,FALSE)</f>
        <v>Product508</v>
      </c>
      <c r="H6803" s="3" t="str">
        <f>VLOOKUP(Table3[[#This Row],[PRODUCT ID]],Table1[[PRODUCT]:[SELLING PRICE]],2,FALSE)</f>
        <v>Category4</v>
      </c>
      <c r="I6803" s="3" t="str">
        <f>VLOOKUP(Table3[[#This Row],[PRODUCT ID]],Table1[[PRODUCT]:[SELLING PRICE]],3,FALSE)</f>
        <v>Kg</v>
      </c>
      <c r="J6803" s="16">
        <f ca="1">VLOOKUP(Table3[[#This Row],[PRODUCT ID]],Table1[[PRODUCT]:[SELLING PRICE]],4,FALSE)</f>
        <v>138</v>
      </c>
      <c r="K6803" s="16">
        <f ca="1">VLOOKUP(Table3[[#This Row],[PRODUCT ID]],Table1[[PRODUCT]:[SELLING PRICE]],5,FALSE)</f>
        <v>238.80369743545202</v>
      </c>
      <c r="L6803" s="16">
        <f ca="1">J6803*Table3[[#This Row],[QUANTITY]]</f>
        <v>2070</v>
      </c>
      <c r="M6803" s="16">
        <f ca="1">K6803*Table3[[#This Row],[QUANTITY]]*(1-Table3[[#This Row],[DISCOUNT %]])</f>
        <v>3237.8569336448809</v>
      </c>
      <c r="N6803" s="3">
        <f>DAY(Table3[[#This Row],[DATE]])</f>
        <v>16</v>
      </c>
      <c r="O6803" s="3" t="str">
        <f>TEXT(Table3[[#This Row],[DATE]],"mmm")</f>
        <v>Aug</v>
      </c>
      <c r="P6803" s="3">
        <f>YEAR(Table3[[#This Row],[DATE]])</f>
        <v>2039</v>
      </c>
    </row>
    <row r="6804" spans="1:16" x14ac:dyDescent="0.3">
      <c r="A6804" s="6">
        <v>50999</v>
      </c>
      <c r="B6804" s="7" t="s">
        <v>1561</v>
      </c>
      <c r="C6804" s="9">
        <f t="shared" ca="1" si="212"/>
        <v>1</v>
      </c>
      <c r="D6804" s="9" t="s">
        <v>2117</v>
      </c>
      <c r="E6804" s="9" t="s">
        <v>2116</v>
      </c>
      <c r="F6804" s="10">
        <f t="shared" ca="1" si="213"/>
        <v>9.8027376024117124E-2</v>
      </c>
      <c r="G6804" s="3" t="str">
        <f>VLOOKUP(Table3[[#This Row],[PRODUCT ID]],Table1[[PRODUCT]:[SELLING PRICE]],1,FALSE)</f>
        <v>Product509</v>
      </c>
      <c r="H6804" s="3" t="str">
        <f>VLOOKUP(Table3[[#This Row],[PRODUCT ID]],Table1[[PRODUCT]:[SELLING PRICE]],2,FALSE)</f>
        <v>Category5</v>
      </c>
      <c r="I6804" s="3" t="str">
        <f>VLOOKUP(Table3[[#This Row],[PRODUCT ID]],Table1[[PRODUCT]:[SELLING PRICE]],3,FALSE)</f>
        <v>Lt</v>
      </c>
      <c r="J6804" s="16">
        <f ca="1">VLOOKUP(Table3[[#This Row],[PRODUCT ID]],Table1[[PRODUCT]:[SELLING PRICE]],4,FALSE)</f>
        <v>249</v>
      </c>
      <c r="K6804" s="16">
        <f ca="1">VLOOKUP(Table3[[#This Row],[PRODUCT ID]],Table1[[PRODUCT]:[SELLING PRICE]],5,FALSE)</f>
        <v>264.80667294539796</v>
      </c>
      <c r="L6804" s="16">
        <f ca="1">J6804*Table3[[#This Row],[QUANTITY]]</f>
        <v>249</v>
      </c>
      <c r="M6804" s="16">
        <f ca="1">K6804*Table3[[#This Row],[QUANTITY]]*(1-Table3[[#This Row],[DISCOUNT %]])</f>
        <v>238.84836964288402</v>
      </c>
      <c r="N6804" s="3">
        <f>DAY(Table3[[#This Row],[DATE]])</f>
        <v>17</v>
      </c>
      <c r="O6804" s="3" t="str">
        <f>TEXT(Table3[[#This Row],[DATE]],"mmm")</f>
        <v>Aug</v>
      </c>
      <c r="P6804" s="3">
        <f>YEAR(Table3[[#This Row],[DATE]])</f>
        <v>2039</v>
      </c>
    </row>
    <row r="6805" spans="1:16" x14ac:dyDescent="0.3">
      <c r="A6805" s="6">
        <v>51000</v>
      </c>
      <c r="B6805" s="7" t="s">
        <v>1562</v>
      </c>
      <c r="C6805" s="9">
        <f t="shared" ca="1" si="212"/>
        <v>4</v>
      </c>
      <c r="D6805" s="9" t="s">
        <v>2115</v>
      </c>
      <c r="E6805" s="9" t="s">
        <v>2116</v>
      </c>
      <c r="F6805" s="10">
        <f t="shared" ca="1" si="213"/>
        <v>8.4443451714465587E-2</v>
      </c>
      <c r="G6805" s="3" t="str">
        <f>VLOOKUP(Table3[[#This Row],[PRODUCT ID]],Table1[[PRODUCT]:[SELLING PRICE]],1,FALSE)</f>
        <v>Product510</v>
      </c>
      <c r="H6805" s="3" t="str">
        <f>VLOOKUP(Table3[[#This Row],[PRODUCT ID]],Table1[[PRODUCT]:[SELLING PRICE]],2,FALSE)</f>
        <v>Category1</v>
      </c>
      <c r="I6805" s="3" t="str">
        <f>VLOOKUP(Table3[[#This Row],[PRODUCT ID]],Table1[[PRODUCT]:[SELLING PRICE]],3,FALSE)</f>
        <v>Kg</v>
      </c>
      <c r="J6805" s="16">
        <f ca="1">VLOOKUP(Table3[[#This Row],[PRODUCT ID]],Table1[[PRODUCT]:[SELLING PRICE]],4,FALSE)</f>
        <v>228</v>
      </c>
      <c r="K6805" s="16">
        <f ca="1">VLOOKUP(Table3[[#This Row],[PRODUCT ID]],Table1[[PRODUCT]:[SELLING PRICE]],5,FALSE)</f>
        <v>189.61595061534365</v>
      </c>
      <c r="L6805" s="16">
        <f ca="1">J6805*Table3[[#This Row],[QUANTITY]]</f>
        <v>912</v>
      </c>
      <c r="M6805" s="16">
        <f ca="1">K6805*Table3[[#This Row],[QUANTITY]]*(1-Table3[[#This Row],[DISCOUNT %]])</f>
        <v>694.41650098105754</v>
      </c>
      <c r="N6805" s="3">
        <f>DAY(Table3[[#This Row],[DATE]])</f>
        <v>18</v>
      </c>
      <c r="O6805" s="3" t="str">
        <f>TEXT(Table3[[#This Row],[DATE]],"mmm")</f>
        <v>Aug</v>
      </c>
      <c r="P6805" s="3">
        <f>YEAR(Table3[[#This Row],[DATE]])</f>
        <v>2039</v>
      </c>
    </row>
    <row r="6806" spans="1:16" x14ac:dyDescent="0.3">
      <c r="A6806" s="6">
        <v>51001</v>
      </c>
      <c r="B6806" s="7" t="s">
        <v>1563</v>
      </c>
      <c r="C6806" s="9">
        <f t="shared" ca="1" si="212"/>
        <v>14</v>
      </c>
      <c r="D6806" s="9" t="s">
        <v>2115</v>
      </c>
      <c r="E6806" s="9" t="s">
        <v>2116</v>
      </c>
      <c r="F6806" s="10">
        <f t="shared" ca="1" si="213"/>
        <v>2.6693433503236819E-2</v>
      </c>
      <c r="G6806" s="3" t="str">
        <f>VLOOKUP(Table3[[#This Row],[PRODUCT ID]],Table1[[PRODUCT]:[SELLING PRICE]],1,FALSE)</f>
        <v>Product511</v>
      </c>
      <c r="H6806" s="3" t="str">
        <f>VLOOKUP(Table3[[#This Row],[PRODUCT ID]],Table1[[PRODUCT]:[SELLING PRICE]],2,FALSE)</f>
        <v>Category2</v>
      </c>
      <c r="I6806" s="3" t="str">
        <f>VLOOKUP(Table3[[#This Row],[PRODUCT ID]],Table1[[PRODUCT]:[SELLING PRICE]],3,FALSE)</f>
        <v>Lt</v>
      </c>
      <c r="J6806" s="16">
        <f ca="1">VLOOKUP(Table3[[#This Row],[PRODUCT ID]],Table1[[PRODUCT]:[SELLING PRICE]],4,FALSE)</f>
        <v>174</v>
      </c>
      <c r="K6806" s="16">
        <f ca="1">VLOOKUP(Table3[[#This Row],[PRODUCT ID]],Table1[[PRODUCT]:[SELLING PRICE]],5,FALSE)</f>
        <v>290.88934994911898</v>
      </c>
      <c r="L6806" s="16">
        <f ca="1">J6806*Table3[[#This Row],[QUANTITY]]</f>
        <v>2436</v>
      </c>
      <c r="M6806" s="16">
        <f ca="1">K6806*Table3[[#This Row],[QUANTITY]]*(1-Table3[[#This Row],[DISCOUNT %]])</f>
        <v>3963.7432020123333</v>
      </c>
      <c r="N6806" s="3">
        <f>DAY(Table3[[#This Row],[DATE]])</f>
        <v>19</v>
      </c>
      <c r="O6806" s="3" t="str">
        <f>TEXT(Table3[[#This Row],[DATE]],"mmm")</f>
        <v>Aug</v>
      </c>
      <c r="P6806" s="3">
        <f>YEAR(Table3[[#This Row],[DATE]])</f>
        <v>2039</v>
      </c>
    </row>
    <row r="6807" spans="1:16" x14ac:dyDescent="0.3">
      <c r="A6807" s="6">
        <v>51002</v>
      </c>
      <c r="B6807" s="7" t="s">
        <v>1564</v>
      </c>
      <c r="C6807" s="9">
        <f t="shared" ca="1" si="212"/>
        <v>14</v>
      </c>
      <c r="D6807" s="9" t="s">
        <v>2115</v>
      </c>
      <c r="E6807" s="9" t="s">
        <v>2116</v>
      </c>
      <c r="F6807" s="10">
        <f t="shared" ca="1" si="213"/>
        <v>4.7127071561434912E-2</v>
      </c>
      <c r="G6807" s="3" t="str">
        <f>VLOOKUP(Table3[[#This Row],[PRODUCT ID]],Table1[[PRODUCT]:[SELLING PRICE]],1,FALSE)</f>
        <v>Product512</v>
      </c>
      <c r="H6807" s="3" t="str">
        <f>VLOOKUP(Table3[[#This Row],[PRODUCT ID]],Table1[[PRODUCT]:[SELLING PRICE]],2,FALSE)</f>
        <v>Category3</v>
      </c>
      <c r="I6807" s="3" t="str">
        <f>VLOOKUP(Table3[[#This Row],[PRODUCT ID]],Table1[[PRODUCT]:[SELLING PRICE]],3,FALSE)</f>
        <v>Ft</v>
      </c>
      <c r="J6807" s="16">
        <f ca="1">VLOOKUP(Table3[[#This Row],[PRODUCT ID]],Table1[[PRODUCT]:[SELLING PRICE]],4,FALSE)</f>
        <v>48</v>
      </c>
      <c r="K6807" s="16">
        <f ca="1">VLOOKUP(Table3[[#This Row],[PRODUCT ID]],Table1[[PRODUCT]:[SELLING PRICE]],5,FALSE)</f>
        <v>238.10357956005112</v>
      </c>
      <c r="L6807" s="16">
        <f ca="1">J6807*Table3[[#This Row],[QUANTITY]]</f>
        <v>672</v>
      </c>
      <c r="M6807" s="16">
        <f ca="1">K6807*Table3[[#This Row],[QUANTITY]]*(1-Table3[[#This Row],[DISCOUNT %]])</f>
        <v>3176.3543717792709</v>
      </c>
      <c r="N6807" s="3">
        <f>DAY(Table3[[#This Row],[DATE]])</f>
        <v>20</v>
      </c>
      <c r="O6807" s="3" t="str">
        <f>TEXT(Table3[[#This Row],[DATE]],"mmm")</f>
        <v>Aug</v>
      </c>
      <c r="P6807" s="3">
        <f>YEAR(Table3[[#This Row],[DATE]])</f>
        <v>2039</v>
      </c>
    </row>
    <row r="6808" spans="1:16" x14ac:dyDescent="0.3">
      <c r="A6808" s="6">
        <v>51003</v>
      </c>
      <c r="B6808" s="7" t="s">
        <v>1565</v>
      </c>
      <c r="C6808" s="9">
        <f t="shared" ca="1" si="212"/>
        <v>7</v>
      </c>
      <c r="D6808" s="9" t="s">
        <v>2116</v>
      </c>
      <c r="E6808" s="9" t="s">
        <v>2118</v>
      </c>
      <c r="F6808" s="10">
        <f t="shared" ca="1" si="213"/>
        <v>3.1597074228279863E-2</v>
      </c>
      <c r="G6808" s="3" t="str">
        <f>VLOOKUP(Table3[[#This Row],[PRODUCT ID]],Table1[[PRODUCT]:[SELLING PRICE]],1,FALSE)</f>
        <v>Product513</v>
      </c>
      <c r="H6808" s="3" t="str">
        <f>VLOOKUP(Table3[[#This Row],[PRODUCT ID]],Table1[[PRODUCT]:[SELLING PRICE]],2,FALSE)</f>
        <v>Category4</v>
      </c>
      <c r="I6808" s="3" t="str">
        <f>VLOOKUP(Table3[[#This Row],[PRODUCT ID]],Table1[[PRODUCT]:[SELLING PRICE]],3,FALSE)</f>
        <v>Kg</v>
      </c>
      <c r="J6808" s="16">
        <f ca="1">VLOOKUP(Table3[[#This Row],[PRODUCT ID]],Table1[[PRODUCT]:[SELLING PRICE]],4,FALSE)</f>
        <v>130</v>
      </c>
      <c r="K6808" s="16">
        <f ca="1">VLOOKUP(Table3[[#This Row],[PRODUCT ID]],Table1[[PRODUCT]:[SELLING PRICE]],5,FALSE)</f>
        <v>129.12109370792137</v>
      </c>
      <c r="L6808" s="16">
        <f ca="1">J6808*Table3[[#This Row],[QUANTITY]]</f>
        <v>910</v>
      </c>
      <c r="M6808" s="16">
        <f ca="1">K6808*Table3[[#This Row],[QUANTITY]]*(1-Table3[[#This Row],[DISCOUNT %]])</f>
        <v>875.28871447916856</v>
      </c>
      <c r="N6808" s="3">
        <f>DAY(Table3[[#This Row],[DATE]])</f>
        <v>21</v>
      </c>
      <c r="O6808" s="3" t="str">
        <f>TEXT(Table3[[#This Row],[DATE]],"mmm")</f>
        <v>Aug</v>
      </c>
      <c r="P6808" s="3">
        <f>YEAR(Table3[[#This Row],[DATE]])</f>
        <v>2039</v>
      </c>
    </row>
    <row r="6809" spans="1:16" x14ac:dyDescent="0.3">
      <c r="A6809" s="6">
        <v>51004</v>
      </c>
      <c r="B6809" s="7" t="s">
        <v>1566</v>
      </c>
      <c r="C6809" s="9">
        <f t="shared" ca="1" si="212"/>
        <v>15</v>
      </c>
      <c r="D6809" s="9" t="s">
        <v>2116</v>
      </c>
      <c r="E6809" s="9" t="s">
        <v>2118</v>
      </c>
      <c r="F6809" s="10">
        <f t="shared" ca="1" si="213"/>
        <v>8.4312573947838032E-2</v>
      </c>
      <c r="G6809" s="3" t="str">
        <f>VLOOKUP(Table3[[#This Row],[PRODUCT ID]],Table1[[PRODUCT]:[SELLING PRICE]],1,FALSE)</f>
        <v>Product514</v>
      </c>
      <c r="H6809" s="3" t="str">
        <f>VLOOKUP(Table3[[#This Row],[PRODUCT ID]],Table1[[PRODUCT]:[SELLING PRICE]],2,FALSE)</f>
        <v>Category5</v>
      </c>
      <c r="I6809" s="3" t="str">
        <f>VLOOKUP(Table3[[#This Row],[PRODUCT ID]],Table1[[PRODUCT]:[SELLING PRICE]],3,FALSE)</f>
        <v>No</v>
      </c>
      <c r="J6809" s="16">
        <f ca="1">VLOOKUP(Table3[[#This Row],[PRODUCT ID]],Table1[[PRODUCT]:[SELLING PRICE]],4,FALSE)</f>
        <v>44</v>
      </c>
      <c r="K6809" s="16">
        <f ca="1">VLOOKUP(Table3[[#This Row],[PRODUCT ID]],Table1[[PRODUCT]:[SELLING PRICE]],5,FALSE)</f>
        <v>283.68033324478637</v>
      </c>
      <c r="L6809" s="16">
        <f ca="1">J6809*Table3[[#This Row],[QUANTITY]]</f>
        <v>660</v>
      </c>
      <c r="M6809" s="16">
        <f ca="1">K6809*Table3[[#This Row],[QUANTITY]]*(1-Table3[[#This Row],[DISCOUNT %]])</f>
        <v>3896.4377125580695</v>
      </c>
      <c r="N6809" s="3">
        <f>DAY(Table3[[#This Row],[DATE]])</f>
        <v>22</v>
      </c>
      <c r="O6809" s="3" t="str">
        <f>TEXT(Table3[[#This Row],[DATE]],"mmm")</f>
        <v>Aug</v>
      </c>
      <c r="P6809" s="3">
        <f>YEAR(Table3[[#This Row],[DATE]])</f>
        <v>2039</v>
      </c>
    </row>
    <row r="6810" spans="1:16" x14ac:dyDescent="0.3">
      <c r="A6810" s="6">
        <v>51005</v>
      </c>
      <c r="B6810" s="7" t="s">
        <v>1567</v>
      </c>
      <c r="C6810" s="9">
        <f t="shared" ca="1" si="212"/>
        <v>4</v>
      </c>
      <c r="D6810" s="9" t="s">
        <v>2116</v>
      </c>
      <c r="E6810" s="9" t="s">
        <v>2116</v>
      </c>
      <c r="F6810" s="10">
        <f t="shared" ca="1" si="213"/>
        <v>4.4193970375523445E-2</v>
      </c>
      <c r="G6810" s="3" t="str">
        <f>VLOOKUP(Table3[[#This Row],[PRODUCT ID]],Table1[[PRODUCT]:[SELLING PRICE]],1,FALSE)</f>
        <v>Product515</v>
      </c>
      <c r="H6810" s="3" t="str">
        <f>VLOOKUP(Table3[[#This Row],[PRODUCT ID]],Table1[[PRODUCT]:[SELLING PRICE]],2,FALSE)</f>
        <v>Category1</v>
      </c>
      <c r="I6810" s="3" t="str">
        <f>VLOOKUP(Table3[[#This Row],[PRODUCT ID]],Table1[[PRODUCT]:[SELLING PRICE]],3,FALSE)</f>
        <v>No</v>
      </c>
      <c r="J6810" s="16">
        <f ca="1">VLOOKUP(Table3[[#This Row],[PRODUCT ID]],Table1[[PRODUCT]:[SELLING PRICE]],4,FALSE)</f>
        <v>111</v>
      </c>
      <c r="K6810" s="16">
        <f ca="1">VLOOKUP(Table3[[#This Row],[PRODUCT ID]],Table1[[PRODUCT]:[SELLING PRICE]],5,FALSE)</f>
        <v>305.24438335503652</v>
      </c>
      <c r="L6810" s="16">
        <f ca="1">J6810*Table3[[#This Row],[QUANTITY]]</f>
        <v>444</v>
      </c>
      <c r="M6810" s="16">
        <f ca="1">K6810*Table3[[#This Row],[QUANTITY]]*(1-Table3[[#This Row],[DISCOUNT %]])</f>
        <v>1167.0176884789964</v>
      </c>
      <c r="N6810" s="3">
        <f>DAY(Table3[[#This Row],[DATE]])</f>
        <v>23</v>
      </c>
      <c r="O6810" s="3" t="str">
        <f>TEXT(Table3[[#This Row],[DATE]],"mmm")</f>
        <v>Aug</v>
      </c>
      <c r="P6810" s="3">
        <f>YEAR(Table3[[#This Row],[DATE]])</f>
        <v>2039</v>
      </c>
    </row>
    <row r="6811" spans="1:16" x14ac:dyDescent="0.3">
      <c r="A6811" s="6">
        <v>51006</v>
      </c>
      <c r="B6811" s="7" t="s">
        <v>1568</v>
      </c>
      <c r="C6811" s="9">
        <f t="shared" ca="1" si="212"/>
        <v>6</v>
      </c>
      <c r="D6811" s="9" t="s">
        <v>2115</v>
      </c>
      <c r="E6811" s="9" t="s">
        <v>2116</v>
      </c>
      <c r="F6811" s="10">
        <f t="shared" ca="1" si="213"/>
        <v>7.6509711871279419E-3</v>
      </c>
      <c r="G6811" s="3" t="str">
        <f>VLOOKUP(Table3[[#This Row],[PRODUCT ID]],Table1[[PRODUCT]:[SELLING PRICE]],1,FALSE)</f>
        <v>Product516</v>
      </c>
      <c r="H6811" s="3" t="str">
        <f>VLOOKUP(Table3[[#This Row],[PRODUCT ID]],Table1[[PRODUCT]:[SELLING PRICE]],2,FALSE)</f>
        <v>Category2</v>
      </c>
      <c r="I6811" s="3" t="str">
        <f>VLOOKUP(Table3[[#This Row],[PRODUCT ID]],Table1[[PRODUCT]:[SELLING PRICE]],3,FALSE)</f>
        <v>Ft</v>
      </c>
      <c r="J6811" s="16">
        <f ca="1">VLOOKUP(Table3[[#This Row],[PRODUCT ID]],Table1[[PRODUCT]:[SELLING PRICE]],4,FALSE)</f>
        <v>137</v>
      </c>
      <c r="K6811" s="16">
        <f ca="1">VLOOKUP(Table3[[#This Row],[PRODUCT ID]],Table1[[PRODUCT]:[SELLING PRICE]],5,FALSE)</f>
        <v>250.98949183669777</v>
      </c>
      <c r="L6811" s="16">
        <f ca="1">J6811*Table3[[#This Row],[QUANTITY]]</f>
        <v>822</v>
      </c>
      <c r="M6811" s="16">
        <f ca="1">K6811*Table3[[#This Row],[QUANTITY]]*(1-Table3[[#This Row],[DISCOUNT %]])</f>
        <v>1494.4150707982999</v>
      </c>
      <c r="N6811" s="3">
        <f>DAY(Table3[[#This Row],[DATE]])</f>
        <v>24</v>
      </c>
      <c r="O6811" s="3" t="str">
        <f>TEXT(Table3[[#This Row],[DATE]],"mmm")</f>
        <v>Aug</v>
      </c>
      <c r="P6811" s="3">
        <f>YEAR(Table3[[#This Row],[DATE]])</f>
        <v>2039</v>
      </c>
    </row>
    <row r="6812" spans="1:16" x14ac:dyDescent="0.3">
      <c r="A6812" s="6">
        <v>51007</v>
      </c>
      <c r="B6812" s="7" t="s">
        <v>1569</v>
      </c>
      <c r="C6812" s="9">
        <f t="shared" ca="1" si="212"/>
        <v>10</v>
      </c>
      <c r="D6812" s="9" t="s">
        <v>2117</v>
      </c>
      <c r="E6812" s="9" t="s">
        <v>2116</v>
      </c>
      <c r="F6812" s="10">
        <f t="shared" ca="1" si="213"/>
        <v>2.1358573136941329E-2</v>
      </c>
      <c r="G6812" s="3" t="str">
        <f>VLOOKUP(Table3[[#This Row],[PRODUCT ID]],Table1[[PRODUCT]:[SELLING PRICE]],1,FALSE)</f>
        <v>Product517</v>
      </c>
      <c r="H6812" s="3" t="str">
        <f>VLOOKUP(Table3[[#This Row],[PRODUCT ID]],Table1[[PRODUCT]:[SELLING PRICE]],2,FALSE)</f>
        <v>Category3</v>
      </c>
      <c r="I6812" s="3" t="str">
        <f>VLOOKUP(Table3[[#This Row],[PRODUCT ID]],Table1[[PRODUCT]:[SELLING PRICE]],3,FALSE)</f>
        <v>No</v>
      </c>
      <c r="J6812" s="16">
        <f ca="1">VLOOKUP(Table3[[#This Row],[PRODUCT ID]],Table1[[PRODUCT]:[SELLING PRICE]],4,FALSE)</f>
        <v>111</v>
      </c>
      <c r="K6812" s="16">
        <f ca="1">VLOOKUP(Table3[[#This Row],[PRODUCT ID]],Table1[[PRODUCT]:[SELLING PRICE]],5,FALSE)</f>
        <v>297.62887083203651</v>
      </c>
      <c r="L6812" s="16">
        <f ca="1">J6812*Table3[[#This Row],[QUANTITY]]</f>
        <v>1110</v>
      </c>
      <c r="M6812" s="16">
        <f ca="1">K6812*Table3[[#This Row],[QUANTITY]]*(1-Table3[[#This Row],[DISCOUNT %]])</f>
        <v>2912.7194282670516</v>
      </c>
      <c r="N6812" s="3">
        <f>DAY(Table3[[#This Row],[DATE]])</f>
        <v>25</v>
      </c>
      <c r="O6812" s="3" t="str">
        <f>TEXT(Table3[[#This Row],[DATE]],"mmm")</f>
        <v>Aug</v>
      </c>
      <c r="P6812" s="3">
        <f>YEAR(Table3[[#This Row],[DATE]])</f>
        <v>2039</v>
      </c>
    </row>
    <row r="6813" spans="1:16" x14ac:dyDescent="0.3">
      <c r="A6813" s="6">
        <v>51008</v>
      </c>
      <c r="B6813" s="7" t="s">
        <v>1570</v>
      </c>
      <c r="C6813" s="9">
        <f t="shared" ca="1" si="212"/>
        <v>6</v>
      </c>
      <c r="D6813" s="9" t="s">
        <v>2117</v>
      </c>
      <c r="E6813" s="9" t="s">
        <v>2116</v>
      </c>
      <c r="F6813" s="10">
        <f t="shared" ca="1" si="213"/>
        <v>6.1346119234664542E-2</v>
      </c>
      <c r="G6813" s="3" t="str">
        <f>VLOOKUP(Table3[[#This Row],[PRODUCT ID]],Table1[[PRODUCT]:[SELLING PRICE]],1,FALSE)</f>
        <v>Product518</v>
      </c>
      <c r="H6813" s="3" t="str">
        <f>VLOOKUP(Table3[[#This Row],[PRODUCT ID]],Table1[[PRODUCT]:[SELLING PRICE]],2,FALSE)</f>
        <v>Category4</v>
      </c>
      <c r="I6813" s="3" t="str">
        <f>VLOOKUP(Table3[[#This Row],[PRODUCT ID]],Table1[[PRODUCT]:[SELLING PRICE]],3,FALSE)</f>
        <v>Kg</v>
      </c>
      <c r="J6813" s="16">
        <f ca="1">VLOOKUP(Table3[[#This Row],[PRODUCT ID]],Table1[[PRODUCT]:[SELLING PRICE]],4,FALSE)</f>
        <v>72</v>
      </c>
      <c r="K6813" s="16">
        <f ca="1">VLOOKUP(Table3[[#This Row],[PRODUCT ID]],Table1[[PRODUCT]:[SELLING PRICE]],5,FALSE)</f>
        <v>28.582019469781443</v>
      </c>
      <c r="L6813" s="16">
        <f ca="1">J6813*Table3[[#This Row],[QUANTITY]]</f>
        <v>432</v>
      </c>
      <c r="M6813" s="16">
        <f ca="1">K6813*Table3[[#This Row],[QUANTITY]]*(1-Table3[[#This Row],[DISCOUNT %]])</f>
        <v>160.97174097252437</v>
      </c>
      <c r="N6813" s="3">
        <f>DAY(Table3[[#This Row],[DATE]])</f>
        <v>26</v>
      </c>
      <c r="O6813" s="3" t="str">
        <f>TEXT(Table3[[#This Row],[DATE]],"mmm")</f>
        <v>Aug</v>
      </c>
      <c r="P6813" s="3">
        <f>YEAR(Table3[[#This Row],[DATE]])</f>
        <v>2039</v>
      </c>
    </row>
    <row r="6814" spans="1:16" x14ac:dyDescent="0.3">
      <c r="A6814" s="6">
        <v>51009</v>
      </c>
      <c r="B6814" s="7" t="s">
        <v>1571</v>
      </c>
      <c r="C6814" s="9">
        <f t="shared" ca="1" si="212"/>
        <v>9</v>
      </c>
      <c r="D6814" s="9" t="s">
        <v>2116</v>
      </c>
      <c r="E6814" s="9" t="s">
        <v>2118</v>
      </c>
      <c r="F6814" s="10">
        <f t="shared" ca="1" si="213"/>
        <v>5.5796318234613181E-3</v>
      </c>
      <c r="G6814" s="3" t="str">
        <f>VLOOKUP(Table3[[#This Row],[PRODUCT ID]],Table1[[PRODUCT]:[SELLING PRICE]],1,FALSE)</f>
        <v>Product519</v>
      </c>
      <c r="H6814" s="3" t="str">
        <f>VLOOKUP(Table3[[#This Row],[PRODUCT ID]],Table1[[PRODUCT]:[SELLING PRICE]],2,FALSE)</f>
        <v>Category5</v>
      </c>
      <c r="I6814" s="3" t="str">
        <f>VLOOKUP(Table3[[#This Row],[PRODUCT ID]],Table1[[PRODUCT]:[SELLING PRICE]],3,FALSE)</f>
        <v>Kg</v>
      </c>
      <c r="J6814" s="16">
        <f ca="1">VLOOKUP(Table3[[#This Row],[PRODUCT ID]],Table1[[PRODUCT]:[SELLING PRICE]],4,FALSE)</f>
        <v>231</v>
      </c>
      <c r="K6814" s="16">
        <f ca="1">VLOOKUP(Table3[[#This Row],[PRODUCT ID]],Table1[[PRODUCT]:[SELLING PRICE]],5,FALSE)</f>
        <v>299.68225068929024</v>
      </c>
      <c r="L6814" s="16">
        <f ca="1">J6814*Table3[[#This Row],[QUANTITY]]</f>
        <v>2079</v>
      </c>
      <c r="M6814" s="16">
        <f ca="1">K6814*Table3[[#This Row],[QUANTITY]]*(1-Table3[[#This Row],[DISCOUNT %]])</f>
        <v>2682.09120659776</v>
      </c>
      <c r="N6814" s="3">
        <f>DAY(Table3[[#This Row],[DATE]])</f>
        <v>27</v>
      </c>
      <c r="O6814" s="3" t="str">
        <f>TEXT(Table3[[#This Row],[DATE]],"mmm")</f>
        <v>Aug</v>
      </c>
      <c r="P6814" s="3">
        <f>YEAR(Table3[[#This Row],[DATE]])</f>
        <v>2039</v>
      </c>
    </row>
    <row r="6815" spans="1:16" x14ac:dyDescent="0.3">
      <c r="A6815" s="6">
        <v>51010</v>
      </c>
      <c r="B6815" s="7" t="s">
        <v>1572</v>
      </c>
      <c r="C6815" s="9">
        <f t="shared" ca="1" si="212"/>
        <v>14</v>
      </c>
      <c r="D6815" s="9" t="s">
        <v>2116</v>
      </c>
      <c r="E6815" s="9" t="s">
        <v>2116</v>
      </c>
      <c r="F6815" s="10">
        <f t="shared" ca="1" si="213"/>
        <v>7.9713399892039516E-2</v>
      </c>
      <c r="G6815" s="3" t="str">
        <f>VLOOKUP(Table3[[#This Row],[PRODUCT ID]],Table1[[PRODUCT]:[SELLING PRICE]],1,FALSE)</f>
        <v>Product520</v>
      </c>
      <c r="H6815" s="3" t="str">
        <f>VLOOKUP(Table3[[#This Row],[PRODUCT ID]],Table1[[PRODUCT]:[SELLING PRICE]],2,FALSE)</f>
        <v>Category1</v>
      </c>
      <c r="I6815" s="3" t="str">
        <f>VLOOKUP(Table3[[#This Row],[PRODUCT ID]],Table1[[PRODUCT]:[SELLING PRICE]],3,FALSE)</f>
        <v>Lt</v>
      </c>
      <c r="J6815" s="16">
        <f ca="1">VLOOKUP(Table3[[#This Row],[PRODUCT ID]],Table1[[PRODUCT]:[SELLING PRICE]],4,FALSE)</f>
        <v>116</v>
      </c>
      <c r="K6815" s="16">
        <f ca="1">VLOOKUP(Table3[[#This Row],[PRODUCT ID]],Table1[[PRODUCT]:[SELLING PRICE]],5,FALSE)</f>
        <v>192.63722244860242</v>
      </c>
      <c r="L6815" s="16">
        <f ca="1">J6815*Table3[[#This Row],[QUANTITY]]</f>
        <v>1624</v>
      </c>
      <c r="M6815" s="16">
        <f ca="1">K6815*Table3[[#This Row],[QUANTITY]]*(1-Table3[[#This Row],[DISCOUNT %]])</f>
        <v>2481.9403630205129</v>
      </c>
      <c r="N6815" s="3">
        <f>DAY(Table3[[#This Row],[DATE]])</f>
        <v>28</v>
      </c>
      <c r="O6815" s="3" t="str">
        <f>TEXT(Table3[[#This Row],[DATE]],"mmm")</f>
        <v>Aug</v>
      </c>
      <c r="P6815" s="3">
        <f>YEAR(Table3[[#This Row],[DATE]])</f>
        <v>2039</v>
      </c>
    </row>
    <row r="6816" spans="1:16" x14ac:dyDescent="0.3">
      <c r="A6816" s="6">
        <v>51011</v>
      </c>
      <c r="B6816" s="7" t="s">
        <v>1573</v>
      </c>
      <c r="C6816" s="9">
        <f t="shared" ca="1" si="212"/>
        <v>5</v>
      </c>
      <c r="D6816" s="9" t="s">
        <v>2116</v>
      </c>
      <c r="E6816" s="9" t="s">
        <v>2116</v>
      </c>
      <c r="F6816" s="10">
        <f t="shared" ca="1" si="213"/>
        <v>4.8490583890741207E-2</v>
      </c>
      <c r="G6816" s="3" t="str">
        <f>VLOOKUP(Table3[[#This Row],[PRODUCT ID]],Table1[[PRODUCT]:[SELLING PRICE]],1,FALSE)</f>
        <v>Product521</v>
      </c>
      <c r="H6816" s="3" t="str">
        <f>VLOOKUP(Table3[[#This Row],[PRODUCT ID]],Table1[[PRODUCT]:[SELLING PRICE]],2,FALSE)</f>
        <v>Category2</v>
      </c>
      <c r="I6816" s="3" t="str">
        <f>VLOOKUP(Table3[[#This Row],[PRODUCT ID]],Table1[[PRODUCT]:[SELLING PRICE]],3,FALSE)</f>
        <v>Kg</v>
      </c>
      <c r="J6816" s="16">
        <f ca="1">VLOOKUP(Table3[[#This Row],[PRODUCT ID]],Table1[[PRODUCT]:[SELLING PRICE]],4,FALSE)</f>
        <v>157</v>
      </c>
      <c r="K6816" s="16">
        <f ca="1">VLOOKUP(Table3[[#This Row],[PRODUCT ID]],Table1[[PRODUCT]:[SELLING PRICE]],5,FALSE)</f>
        <v>271.4050876631643</v>
      </c>
      <c r="L6816" s="16">
        <f ca="1">J6816*Table3[[#This Row],[QUANTITY]]</f>
        <v>785</v>
      </c>
      <c r="M6816" s="16">
        <f ca="1">K6816*Table3[[#This Row],[QUANTITY]]*(1-Table3[[#This Row],[DISCOUNT %]])</f>
        <v>1291.2224824572982</v>
      </c>
      <c r="N6816" s="3">
        <f>DAY(Table3[[#This Row],[DATE]])</f>
        <v>29</v>
      </c>
      <c r="O6816" s="3" t="str">
        <f>TEXT(Table3[[#This Row],[DATE]],"mmm")</f>
        <v>Aug</v>
      </c>
      <c r="P6816" s="3">
        <f>YEAR(Table3[[#This Row],[DATE]])</f>
        <v>2039</v>
      </c>
    </row>
    <row r="6817" spans="1:16" x14ac:dyDescent="0.3">
      <c r="A6817" s="6">
        <v>51012</v>
      </c>
      <c r="B6817" s="7" t="s">
        <v>1574</v>
      </c>
      <c r="C6817" s="9">
        <f t="shared" ca="1" si="212"/>
        <v>2</v>
      </c>
      <c r="D6817" s="9" t="s">
        <v>2116</v>
      </c>
      <c r="E6817" s="9" t="s">
        <v>2116</v>
      </c>
      <c r="F6817" s="10">
        <f t="shared" ca="1" si="213"/>
        <v>9.1646833639815767E-2</v>
      </c>
      <c r="G6817" s="3" t="str">
        <f>VLOOKUP(Table3[[#This Row],[PRODUCT ID]],Table1[[PRODUCT]:[SELLING PRICE]],1,FALSE)</f>
        <v>Product522</v>
      </c>
      <c r="H6817" s="3" t="str">
        <f>VLOOKUP(Table3[[#This Row],[PRODUCT ID]],Table1[[PRODUCT]:[SELLING PRICE]],2,FALSE)</f>
        <v>Category3</v>
      </c>
      <c r="I6817" s="3" t="str">
        <f>VLOOKUP(Table3[[#This Row],[PRODUCT ID]],Table1[[PRODUCT]:[SELLING PRICE]],3,FALSE)</f>
        <v>Lt</v>
      </c>
      <c r="J6817" s="16">
        <f ca="1">VLOOKUP(Table3[[#This Row],[PRODUCT ID]],Table1[[PRODUCT]:[SELLING PRICE]],4,FALSE)</f>
        <v>76</v>
      </c>
      <c r="K6817" s="16">
        <f ca="1">VLOOKUP(Table3[[#This Row],[PRODUCT ID]],Table1[[PRODUCT]:[SELLING PRICE]],5,FALSE)</f>
        <v>167.00843005256041</v>
      </c>
      <c r="L6817" s="16">
        <f ca="1">J6817*Table3[[#This Row],[QUANTITY]]</f>
        <v>152</v>
      </c>
      <c r="M6817" s="16">
        <f ca="1">K6817*Table3[[#This Row],[QUANTITY]]*(1-Table3[[#This Row],[DISCOUNT %]])</f>
        <v>303.40527249417323</v>
      </c>
      <c r="N6817" s="3">
        <f>DAY(Table3[[#This Row],[DATE]])</f>
        <v>30</v>
      </c>
      <c r="O6817" s="3" t="str">
        <f>TEXT(Table3[[#This Row],[DATE]],"mmm")</f>
        <v>Aug</v>
      </c>
      <c r="P6817" s="3">
        <f>YEAR(Table3[[#This Row],[DATE]])</f>
        <v>2039</v>
      </c>
    </row>
    <row r="6818" spans="1:16" x14ac:dyDescent="0.3">
      <c r="A6818" s="6">
        <v>51013</v>
      </c>
      <c r="B6818" s="7" t="s">
        <v>1575</v>
      </c>
      <c r="C6818" s="9">
        <f t="shared" ca="1" si="212"/>
        <v>3</v>
      </c>
      <c r="D6818" s="9" t="s">
        <v>2115</v>
      </c>
      <c r="E6818" s="9" t="s">
        <v>2116</v>
      </c>
      <c r="F6818" s="10">
        <f t="shared" ca="1" si="213"/>
        <v>7.2309906564050702E-2</v>
      </c>
      <c r="G6818" s="3" t="str">
        <f>VLOOKUP(Table3[[#This Row],[PRODUCT ID]],Table1[[PRODUCT]:[SELLING PRICE]],1,FALSE)</f>
        <v>Product523</v>
      </c>
      <c r="H6818" s="3" t="str">
        <f>VLOOKUP(Table3[[#This Row],[PRODUCT ID]],Table1[[PRODUCT]:[SELLING PRICE]],2,FALSE)</f>
        <v>Category4</v>
      </c>
      <c r="I6818" s="3" t="str">
        <f>VLOOKUP(Table3[[#This Row],[PRODUCT ID]],Table1[[PRODUCT]:[SELLING PRICE]],3,FALSE)</f>
        <v>Ft</v>
      </c>
      <c r="J6818" s="16">
        <f ca="1">VLOOKUP(Table3[[#This Row],[PRODUCT ID]],Table1[[PRODUCT]:[SELLING PRICE]],4,FALSE)</f>
        <v>77</v>
      </c>
      <c r="K6818" s="16">
        <f ca="1">VLOOKUP(Table3[[#This Row],[PRODUCT ID]],Table1[[PRODUCT]:[SELLING PRICE]],5,FALSE)</f>
        <v>142.11155433063271</v>
      </c>
      <c r="L6818" s="16">
        <f ca="1">J6818*Table3[[#This Row],[QUANTITY]]</f>
        <v>231</v>
      </c>
      <c r="M6818" s="16">
        <f ca="1">K6818*Table3[[#This Row],[QUANTITY]]*(1-Table3[[#This Row],[DISCOUNT %]])</f>
        <v>395.50644334593795</v>
      </c>
      <c r="N6818" s="3">
        <f>DAY(Table3[[#This Row],[DATE]])</f>
        <v>31</v>
      </c>
      <c r="O6818" s="3" t="str">
        <f>TEXT(Table3[[#This Row],[DATE]],"mmm")</f>
        <v>Aug</v>
      </c>
      <c r="P6818" s="3">
        <f>YEAR(Table3[[#This Row],[DATE]])</f>
        <v>2039</v>
      </c>
    </row>
    <row r="6819" spans="1:16" x14ac:dyDescent="0.3">
      <c r="A6819" s="6">
        <v>51014</v>
      </c>
      <c r="B6819" s="7" t="s">
        <v>1576</v>
      </c>
      <c r="C6819" s="9">
        <f t="shared" ca="1" si="212"/>
        <v>4</v>
      </c>
      <c r="D6819" s="9" t="s">
        <v>2116</v>
      </c>
      <c r="E6819" s="9" t="s">
        <v>2116</v>
      </c>
      <c r="F6819" s="10">
        <f t="shared" ca="1" si="213"/>
        <v>3.3072825708444255E-2</v>
      </c>
      <c r="G6819" s="3" t="str">
        <f>VLOOKUP(Table3[[#This Row],[PRODUCT ID]],Table1[[PRODUCT]:[SELLING PRICE]],1,FALSE)</f>
        <v>Product524</v>
      </c>
      <c r="H6819" s="3" t="str">
        <f>VLOOKUP(Table3[[#This Row],[PRODUCT ID]],Table1[[PRODUCT]:[SELLING PRICE]],2,FALSE)</f>
        <v>Category5</v>
      </c>
      <c r="I6819" s="3" t="str">
        <f>VLOOKUP(Table3[[#This Row],[PRODUCT ID]],Table1[[PRODUCT]:[SELLING PRICE]],3,FALSE)</f>
        <v>Kg</v>
      </c>
      <c r="J6819" s="16">
        <f ca="1">VLOOKUP(Table3[[#This Row],[PRODUCT ID]],Table1[[PRODUCT]:[SELLING PRICE]],4,FALSE)</f>
        <v>30</v>
      </c>
      <c r="K6819" s="16">
        <f ca="1">VLOOKUP(Table3[[#This Row],[PRODUCT ID]],Table1[[PRODUCT]:[SELLING PRICE]],5,FALSE)</f>
        <v>121.62004101598362</v>
      </c>
      <c r="L6819" s="16">
        <f ca="1">J6819*Table3[[#This Row],[QUANTITY]]</f>
        <v>120</v>
      </c>
      <c r="M6819" s="16">
        <f ca="1">K6819*Table3[[#This Row],[QUANTITY]]*(1-Table3[[#This Row],[DISCOUNT %]])</f>
        <v>470.39089038723256</v>
      </c>
      <c r="N6819" s="3">
        <f>DAY(Table3[[#This Row],[DATE]])</f>
        <v>1</v>
      </c>
      <c r="O6819" s="3" t="str">
        <f>TEXT(Table3[[#This Row],[DATE]],"mmm")</f>
        <v>Sep</v>
      </c>
      <c r="P6819" s="3">
        <f>YEAR(Table3[[#This Row],[DATE]])</f>
        <v>2039</v>
      </c>
    </row>
    <row r="6820" spans="1:16" x14ac:dyDescent="0.3">
      <c r="A6820" s="6">
        <v>51015</v>
      </c>
      <c r="B6820" s="7" t="s">
        <v>1577</v>
      </c>
      <c r="C6820" s="9">
        <f t="shared" ca="1" si="212"/>
        <v>10</v>
      </c>
      <c r="D6820" s="9" t="s">
        <v>2117</v>
      </c>
      <c r="E6820" s="9" t="s">
        <v>2118</v>
      </c>
      <c r="F6820" s="10">
        <f t="shared" ca="1" si="213"/>
        <v>5.1518516068897527E-2</v>
      </c>
      <c r="G6820" s="3" t="str">
        <f>VLOOKUP(Table3[[#This Row],[PRODUCT ID]],Table1[[PRODUCT]:[SELLING PRICE]],1,FALSE)</f>
        <v>Product525</v>
      </c>
      <c r="H6820" s="3" t="str">
        <f>VLOOKUP(Table3[[#This Row],[PRODUCT ID]],Table1[[PRODUCT]:[SELLING PRICE]],2,FALSE)</f>
        <v>Category1</v>
      </c>
      <c r="I6820" s="3" t="str">
        <f>VLOOKUP(Table3[[#This Row],[PRODUCT ID]],Table1[[PRODUCT]:[SELLING PRICE]],3,FALSE)</f>
        <v>No</v>
      </c>
      <c r="J6820" s="16">
        <f ca="1">VLOOKUP(Table3[[#This Row],[PRODUCT ID]],Table1[[PRODUCT]:[SELLING PRICE]],4,FALSE)</f>
        <v>142</v>
      </c>
      <c r="K6820" s="16">
        <f ca="1">VLOOKUP(Table3[[#This Row],[PRODUCT ID]],Table1[[PRODUCT]:[SELLING PRICE]],5,FALSE)</f>
        <v>82.753587535134926</v>
      </c>
      <c r="L6820" s="16">
        <f ca="1">J6820*Table3[[#This Row],[QUANTITY]]</f>
        <v>1420</v>
      </c>
      <c r="M6820" s="16">
        <f ca="1">K6820*Table3[[#This Row],[QUANTITY]]*(1-Table3[[#This Row],[DISCOUNT %]])</f>
        <v>784.90245505947155</v>
      </c>
      <c r="N6820" s="3">
        <f>DAY(Table3[[#This Row],[DATE]])</f>
        <v>2</v>
      </c>
      <c r="O6820" s="3" t="str">
        <f>TEXT(Table3[[#This Row],[DATE]],"mmm")</f>
        <v>Sep</v>
      </c>
      <c r="P6820" s="3">
        <f>YEAR(Table3[[#This Row],[DATE]])</f>
        <v>2039</v>
      </c>
    </row>
    <row r="6821" spans="1:16" x14ac:dyDescent="0.3">
      <c r="A6821" s="6">
        <v>51016</v>
      </c>
      <c r="B6821" s="7" t="s">
        <v>1578</v>
      </c>
      <c r="C6821" s="9">
        <f t="shared" ca="1" si="212"/>
        <v>8</v>
      </c>
      <c r="D6821" s="9" t="s">
        <v>2115</v>
      </c>
      <c r="E6821" s="9" t="s">
        <v>2118</v>
      </c>
      <c r="F6821" s="10">
        <f t="shared" ca="1" si="213"/>
        <v>6.4564912373955346E-3</v>
      </c>
      <c r="G6821" s="3" t="str">
        <f>VLOOKUP(Table3[[#This Row],[PRODUCT ID]],Table1[[PRODUCT]:[SELLING PRICE]],1,FALSE)</f>
        <v>Product526</v>
      </c>
      <c r="H6821" s="3" t="str">
        <f>VLOOKUP(Table3[[#This Row],[PRODUCT ID]],Table1[[PRODUCT]:[SELLING PRICE]],2,FALSE)</f>
        <v>Category2</v>
      </c>
      <c r="I6821" s="3" t="str">
        <f>VLOOKUP(Table3[[#This Row],[PRODUCT ID]],Table1[[PRODUCT]:[SELLING PRICE]],3,FALSE)</f>
        <v>No</v>
      </c>
      <c r="J6821" s="16">
        <f ca="1">VLOOKUP(Table3[[#This Row],[PRODUCT ID]],Table1[[PRODUCT]:[SELLING PRICE]],4,FALSE)</f>
        <v>51</v>
      </c>
      <c r="K6821" s="16">
        <f ca="1">VLOOKUP(Table3[[#This Row],[PRODUCT ID]],Table1[[PRODUCT]:[SELLING PRICE]],5,FALSE)</f>
        <v>265.90427019651742</v>
      </c>
      <c r="L6821" s="16">
        <f ca="1">J6821*Table3[[#This Row],[QUANTITY]]</f>
        <v>408</v>
      </c>
      <c r="M6821" s="16">
        <f ca="1">K6821*Table3[[#This Row],[QUANTITY]]*(1-Table3[[#This Row],[DISCOUNT %]])</f>
        <v>2113.4996928480605</v>
      </c>
      <c r="N6821" s="3">
        <f>DAY(Table3[[#This Row],[DATE]])</f>
        <v>3</v>
      </c>
      <c r="O6821" s="3" t="str">
        <f>TEXT(Table3[[#This Row],[DATE]],"mmm")</f>
        <v>Sep</v>
      </c>
      <c r="P6821" s="3">
        <f>YEAR(Table3[[#This Row],[DATE]])</f>
        <v>2039</v>
      </c>
    </row>
    <row r="6822" spans="1:16" x14ac:dyDescent="0.3">
      <c r="A6822" s="6">
        <v>51017</v>
      </c>
      <c r="B6822" s="7" t="s">
        <v>1579</v>
      </c>
      <c r="C6822" s="9">
        <f t="shared" ca="1" si="212"/>
        <v>11</v>
      </c>
      <c r="D6822" s="9" t="s">
        <v>2115</v>
      </c>
      <c r="E6822" s="9" t="s">
        <v>2116</v>
      </c>
      <c r="F6822" s="10">
        <f t="shared" ca="1" si="213"/>
        <v>9.4721675931885477E-2</v>
      </c>
      <c r="G6822" s="3" t="str">
        <f>VLOOKUP(Table3[[#This Row],[PRODUCT ID]],Table1[[PRODUCT]:[SELLING PRICE]],1,FALSE)</f>
        <v>Product527</v>
      </c>
      <c r="H6822" s="3" t="str">
        <f>VLOOKUP(Table3[[#This Row],[PRODUCT ID]],Table1[[PRODUCT]:[SELLING PRICE]],2,FALSE)</f>
        <v>Category3</v>
      </c>
      <c r="I6822" s="3" t="str">
        <f>VLOOKUP(Table3[[#This Row],[PRODUCT ID]],Table1[[PRODUCT]:[SELLING PRICE]],3,FALSE)</f>
        <v>Ft</v>
      </c>
      <c r="J6822" s="16">
        <f ca="1">VLOOKUP(Table3[[#This Row],[PRODUCT ID]],Table1[[PRODUCT]:[SELLING PRICE]],4,FALSE)</f>
        <v>48</v>
      </c>
      <c r="K6822" s="16">
        <f ca="1">VLOOKUP(Table3[[#This Row],[PRODUCT ID]],Table1[[PRODUCT]:[SELLING PRICE]],5,FALSE)</f>
        <v>135.53168472549788</v>
      </c>
      <c r="L6822" s="16">
        <f ca="1">J6822*Table3[[#This Row],[QUANTITY]]</f>
        <v>528</v>
      </c>
      <c r="M6822" s="16">
        <f ca="1">K6822*Table3[[#This Row],[QUANTITY]]*(1-Table3[[#This Row],[DISCOUNT %]])</f>
        <v>1349.6328604706948</v>
      </c>
      <c r="N6822" s="3">
        <f>DAY(Table3[[#This Row],[DATE]])</f>
        <v>4</v>
      </c>
      <c r="O6822" s="3" t="str">
        <f>TEXT(Table3[[#This Row],[DATE]],"mmm")</f>
        <v>Sep</v>
      </c>
      <c r="P6822" s="3">
        <f>YEAR(Table3[[#This Row],[DATE]])</f>
        <v>2039</v>
      </c>
    </row>
    <row r="6823" spans="1:16" x14ac:dyDescent="0.3">
      <c r="A6823" s="6">
        <v>51018</v>
      </c>
      <c r="B6823" s="7" t="s">
        <v>1580</v>
      </c>
      <c r="C6823" s="9">
        <f t="shared" ca="1" si="212"/>
        <v>2</v>
      </c>
      <c r="D6823" s="9" t="s">
        <v>2115</v>
      </c>
      <c r="E6823" s="9" t="s">
        <v>2116</v>
      </c>
      <c r="F6823" s="10">
        <f t="shared" ca="1" si="213"/>
        <v>8.2750475468317375E-2</v>
      </c>
      <c r="G6823" s="3" t="str">
        <f>VLOOKUP(Table3[[#This Row],[PRODUCT ID]],Table1[[PRODUCT]:[SELLING PRICE]],1,FALSE)</f>
        <v>Product528</v>
      </c>
      <c r="H6823" s="3" t="str">
        <f>VLOOKUP(Table3[[#This Row],[PRODUCT ID]],Table1[[PRODUCT]:[SELLING PRICE]],2,FALSE)</f>
        <v>Category4</v>
      </c>
      <c r="I6823" s="3" t="str">
        <f>VLOOKUP(Table3[[#This Row],[PRODUCT ID]],Table1[[PRODUCT]:[SELLING PRICE]],3,FALSE)</f>
        <v>No</v>
      </c>
      <c r="J6823" s="16">
        <f ca="1">VLOOKUP(Table3[[#This Row],[PRODUCT ID]],Table1[[PRODUCT]:[SELLING PRICE]],4,FALSE)</f>
        <v>54</v>
      </c>
      <c r="K6823" s="16">
        <f ca="1">VLOOKUP(Table3[[#This Row],[PRODUCT ID]],Table1[[PRODUCT]:[SELLING PRICE]],5,FALSE)</f>
        <v>110.51148920540966</v>
      </c>
      <c r="L6823" s="16">
        <f ca="1">J6823*Table3[[#This Row],[QUANTITY]]</f>
        <v>108</v>
      </c>
      <c r="M6823" s="16">
        <f ca="1">K6823*Table3[[#This Row],[QUANTITY]]*(1-Table3[[#This Row],[DISCOUNT %]])</f>
        <v>202.73322185790039</v>
      </c>
      <c r="N6823" s="3">
        <f>DAY(Table3[[#This Row],[DATE]])</f>
        <v>5</v>
      </c>
      <c r="O6823" s="3" t="str">
        <f>TEXT(Table3[[#This Row],[DATE]],"mmm")</f>
        <v>Sep</v>
      </c>
      <c r="P6823" s="3">
        <f>YEAR(Table3[[#This Row],[DATE]])</f>
        <v>2039</v>
      </c>
    </row>
    <row r="6824" spans="1:16" x14ac:dyDescent="0.3">
      <c r="A6824" s="6">
        <v>51019</v>
      </c>
      <c r="B6824" s="7" t="s">
        <v>1581</v>
      </c>
      <c r="C6824" s="9">
        <f t="shared" ca="1" si="212"/>
        <v>2</v>
      </c>
      <c r="D6824" s="9" t="s">
        <v>2116</v>
      </c>
      <c r="E6824" s="9" t="s">
        <v>2116</v>
      </c>
      <c r="F6824" s="10">
        <f t="shared" ca="1" si="213"/>
        <v>5.0354569665150672E-2</v>
      </c>
      <c r="G6824" s="3" t="str">
        <f>VLOOKUP(Table3[[#This Row],[PRODUCT ID]],Table1[[PRODUCT]:[SELLING PRICE]],1,FALSE)</f>
        <v>Product529</v>
      </c>
      <c r="H6824" s="3" t="str">
        <f>VLOOKUP(Table3[[#This Row],[PRODUCT ID]],Table1[[PRODUCT]:[SELLING PRICE]],2,FALSE)</f>
        <v>Category1</v>
      </c>
      <c r="I6824" s="3" t="str">
        <f>VLOOKUP(Table3[[#This Row],[PRODUCT ID]],Table1[[PRODUCT]:[SELLING PRICE]],3,FALSE)</f>
        <v>Kg</v>
      </c>
      <c r="J6824" s="16">
        <f ca="1">VLOOKUP(Table3[[#This Row],[PRODUCT ID]],Table1[[PRODUCT]:[SELLING PRICE]],4,FALSE)</f>
        <v>229</v>
      </c>
      <c r="K6824" s="16">
        <f ca="1">VLOOKUP(Table3[[#This Row],[PRODUCT ID]],Table1[[PRODUCT]:[SELLING PRICE]],5,FALSE)</f>
        <v>197.90483582549146</v>
      </c>
      <c r="L6824" s="16">
        <f ca="1">J6824*Table3[[#This Row],[QUANTITY]]</f>
        <v>458</v>
      </c>
      <c r="M6824" s="16">
        <f ca="1">K6824*Table3[[#This Row],[QUANTITY]]*(1-Table3[[#This Row],[DISCOUNT %]])</f>
        <v>375.87884596569313</v>
      </c>
      <c r="N6824" s="3">
        <f>DAY(Table3[[#This Row],[DATE]])</f>
        <v>6</v>
      </c>
      <c r="O6824" s="3" t="str">
        <f>TEXT(Table3[[#This Row],[DATE]],"mmm")</f>
        <v>Sep</v>
      </c>
      <c r="P6824" s="3">
        <f>YEAR(Table3[[#This Row],[DATE]])</f>
        <v>2039</v>
      </c>
    </row>
    <row r="6825" spans="1:16" x14ac:dyDescent="0.3">
      <c r="A6825" s="6">
        <v>51020</v>
      </c>
      <c r="B6825" s="7" t="s">
        <v>1582</v>
      </c>
      <c r="C6825" s="9">
        <f t="shared" ca="1" si="212"/>
        <v>10</v>
      </c>
      <c r="D6825" s="9" t="s">
        <v>2116</v>
      </c>
      <c r="E6825" s="9" t="s">
        <v>2116</v>
      </c>
      <c r="F6825" s="10">
        <f t="shared" ca="1" si="213"/>
        <v>6.3076432204765956E-2</v>
      </c>
      <c r="G6825" s="3" t="str">
        <f>VLOOKUP(Table3[[#This Row],[PRODUCT ID]],Table1[[PRODUCT]:[SELLING PRICE]],1,FALSE)</f>
        <v>Product530</v>
      </c>
      <c r="H6825" s="3" t="str">
        <f>VLOOKUP(Table3[[#This Row],[PRODUCT ID]],Table1[[PRODUCT]:[SELLING PRICE]],2,FALSE)</f>
        <v>Category2</v>
      </c>
      <c r="I6825" s="3" t="str">
        <f>VLOOKUP(Table3[[#This Row],[PRODUCT ID]],Table1[[PRODUCT]:[SELLING PRICE]],3,FALSE)</f>
        <v>Kg</v>
      </c>
      <c r="J6825" s="16">
        <f ca="1">VLOOKUP(Table3[[#This Row],[PRODUCT ID]],Table1[[PRODUCT]:[SELLING PRICE]],4,FALSE)</f>
        <v>125</v>
      </c>
      <c r="K6825" s="16">
        <f ca="1">VLOOKUP(Table3[[#This Row],[PRODUCT ID]],Table1[[PRODUCT]:[SELLING PRICE]],5,FALSE)</f>
        <v>307.87034591743276</v>
      </c>
      <c r="L6825" s="16">
        <f ca="1">J6825*Table3[[#This Row],[QUANTITY]]</f>
        <v>1250</v>
      </c>
      <c r="M6825" s="16">
        <f ca="1">K6825*Table3[[#This Row],[QUANTITY]]*(1-Table3[[#This Row],[DISCOUNT %]])</f>
        <v>2884.5098291531394</v>
      </c>
      <c r="N6825" s="3">
        <f>DAY(Table3[[#This Row],[DATE]])</f>
        <v>7</v>
      </c>
      <c r="O6825" s="3" t="str">
        <f>TEXT(Table3[[#This Row],[DATE]],"mmm")</f>
        <v>Sep</v>
      </c>
      <c r="P6825" s="3">
        <f>YEAR(Table3[[#This Row],[DATE]])</f>
        <v>2039</v>
      </c>
    </row>
    <row r="6826" spans="1:16" x14ac:dyDescent="0.3">
      <c r="A6826" s="6">
        <v>51021</v>
      </c>
      <c r="B6826" s="7" t="s">
        <v>1583</v>
      </c>
      <c r="C6826" s="9">
        <f t="shared" ca="1" si="212"/>
        <v>2</v>
      </c>
      <c r="D6826" s="9" t="s">
        <v>2116</v>
      </c>
      <c r="E6826" s="9" t="s">
        <v>2118</v>
      </c>
      <c r="F6826" s="10">
        <f t="shared" ca="1" si="213"/>
        <v>7.8592145603171057E-2</v>
      </c>
      <c r="G6826" s="3" t="str">
        <f>VLOOKUP(Table3[[#This Row],[PRODUCT ID]],Table1[[PRODUCT]:[SELLING PRICE]],1,FALSE)</f>
        <v>Product531</v>
      </c>
      <c r="H6826" s="3" t="str">
        <f>VLOOKUP(Table3[[#This Row],[PRODUCT ID]],Table1[[PRODUCT]:[SELLING PRICE]],2,FALSE)</f>
        <v>Category3</v>
      </c>
      <c r="I6826" s="3" t="str">
        <f>VLOOKUP(Table3[[#This Row],[PRODUCT ID]],Table1[[PRODUCT]:[SELLING PRICE]],3,FALSE)</f>
        <v>Lt</v>
      </c>
      <c r="J6826" s="16">
        <f ca="1">VLOOKUP(Table3[[#This Row],[PRODUCT ID]],Table1[[PRODUCT]:[SELLING PRICE]],4,FALSE)</f>
        <v>106</v>
      </c>
      <c r="K6826" s="16">
        <f ca="1">VLOOKUP(Table3[[#This Row],[PRODUCT ID]],Table1[[PRODUCT]:[SELLING PRICE]],5,FALSE)</f>
        <v>189.00551752472248</v>
      </c>
      <c r="L6826" s="16">
        <f ca="1">J6826*Table3[[#This Row],[QUANTITY]]</f>
        <v>212</v>
      </c>
      <c r="M6826" s="16">
        <f ca="1">K6826*Table3[[#This Row],[QUANTITY]]*(1-Table3[[#This Row],[DISCOUNT %]])</f>
        <v>348.30233674323358</v>
      </c>
      <c r="N6826" s="3">
        <f>DAY(Table3[[#This Row],[DATE]])</f>
        <v>8</v>
      </c>
      <c r="O6826" s="3" t="str">
        <f>TEXT(Table3[[#This Row],[DATE]],"mmm")</f>
        <v>Sep</v>
      </c>
      <c r="P6826" s="3">
        <f>YEAR(Table3[[#This Row],[DATE]])</f>
        <v>2039</v>
      </c>
    </row>
    <row r="6827" spans="1:16" x14ac:dyDescent="0.3">
      <c r="A6827" s="6">
        <v>51022</v>
      </c>
      <c r="B6827" s="7" t="s">
        <v>1584</v>
      </c>
      <c r="C6827" s="9">
        <f t="shared" ca="1" si="212"/>
        <v>9</v>
      </c>
      <c r="D6827" s="9" t="s">
        <v>2115</v>
      </c>
      <c r="E6827" s="9" t="s">
        <v>2116</v>
      </c>
      <c r="F6827" s="10">
        <f t="shared" ca="1" si="213"/>
        <v>4.6362317162107841E-2</v>
      </c>
      <c r="G6827" s="3" t="str">
        <f>VLOOKUP(Table3[[#This Row],[PRODUCT ID]],Table1[[PRODUCT]:[SELLING PRICE]],1,FALSE)</f>
        <v>Product532</v>
      </c>
      <c r="H6827" s="3" t="str">
        <f>VLOOKUP(Table3[[#This Row],[PRODUCT ID]],Table1[[PRODUCT]:[SELLING PRICE]],2,FALSE)</f>
        <v>Category4</v>
      </c>
      <c r="I6827" s="3" t="str">
        <f>VLOOKUP(Table3[[#This Row],[PRODUCT ID]],Table1[[PRODUCT]:[SELLING PRICE]],3,FALSE)</f>
        <v>Kg</v>
      </c>
      <c r="J6827" s="16">
        <f ca="1">VLOOKUP(Table3[[#This Row],[PRODUCT ID]],Table1[[PRODUCT]:[SELLING PRICE]],4,FALSE)</f>
        <v>61</v>
      </c>
      <c r="K6827" s="16">
        <f ca="1">VLOOKUP(Table3[[#This Row],[PRODUCT ID]],Table1[[PRODUCT]:[SELLING PRICE]],5,FALSE)</f>
        <v>312.32326713393212</v>
      </c>
      <c r="L6827" s="16">
        <f ca="1">J6827*Table3[[#This Row],[QUANTITY]]</f>
        <v>549</v>
      </c>
      <c r="M6827" s="16">
        <f ca="1">K6827*Table3[[#This Row],[QUANTITY]]*(1-Table3[[#This Row],[DISCOUNT %]])</f>
        <v>2680.5891308936671</v>
      </c>
      <c r="N6827" s="3">
        <f>DAY(Table3[[#This Row],[DATE]])</f>
        <v>9</v>
      </c>
      <c r="O6827" s="3" t="str">
        <f>TEXT(Table3[[#This Row],[DATE]],"mmm")</f>
        <v>Sep</v>
      </c>
      <c r="P6827" s="3">
        <f>YEAR(Table3[[#This Row],[DATE]])</f>
        <v>2039</v>
      </c>
    </row>
    <row r="6828" spans="1:16" x14ac:dyDescent="0.3">
      <c r="A6828" s="6">
        <v>51023</v>
      </c>
      <c r="B6828" s="7" t="s">
        <v>1585</v>
      </c>
      <c r="C6828" s="9">
        <f t="shared" ca="1" si="212"/>
        <v>14</v>
      </c>
      <c r="D6828" s="9" t="s">
        <v>2117</v>
      </c>
      <c r="E6828" s="9" t="s">
        <v>2116</v>
      </c>
      <c r="F6828" s="10">
        <f t="shared" ca="1" si="213"/>
        <v>1.8829654901076132E-2</v>
      </c>
      <c r="G6828" s="3" t="str">
        <f>VLOOKUP(Table3[[#This Row],[PRODUCT ID]],Table1[[PRODUCT]:[SELLING PRICE]],1,FALSE)</f>
        <v>Product533</v>
      </c>
      <c r="H6828" s="3" t="str">
        <f>VLOOKUP(Table3[[#This Row],[PRODUCT ID]],Table1[[PRODUCT]:[SELLING PRICE]],2,FALSE)</f>
        <v>Category5</v>
      </c>
      <c r="I6828" s="3" t="str">
        <f>VLOOKUP(Table3[[#This Row],[PRODUCT ID]],Table1[[PRODUCT]:[SELLING PRICE]],3,FALSE)</f>
        <v>Lt</v>
      </c>
      <c r="J6828" s="16">
        <f ca="1">VLOOKUP(Table3[[#This Row],[PRODUCT ID]],Table1[[PRODUCT]:[SELLING PRICE]],4,FALSE)</f>
        <v>39</v>
      </c>
      <c r="K6828" s="16">
        <f ca="1">VLOOKUP(Table3[[#This Row],[PRODUCT ID]],Table1[[PRODUCT]:[SELLING PRICE]],5,FALSE)</f>
        <v>227.17991491095728</v>
      </c>
      <c r="L6828" s="16">
        <f ca="1">J6828*Table3[[#This Row],[QUANTITY]]</f>
        <v>546</v>
      </c>
      <c r="M6828" s="16">
        <f ca="1">K6828*Table3[[#This Row],[QUANTITY]]*(1-Table3[[#This Row],[DISCOUNT %]])</f>
        <v>3120.6307371781936</v>
      </c>
      <c r="N6828" s="3">
        <f>DAY(Table3[[#This Row],[DATE]])</f>
        <v>10</v>
      </c>
      <c r="O6828" s="3" t="str">
        <f>TEXT(Table3[[#This Row],[DATE]],"mmm")</f>
        <v>Sep</v>
      </c>
      <c r="P6828" s="3">
        <f>YEAR(Table3[[#This Row],[DATE]])</f>
        <v>2039</v>
      </c>
    </row>
    <row r="6829" spans="1:16" x14ac:dyDescent="0.3">
      <c r="A6829" s="6">
        <v>51024</v>
      </c>
      <c r="B6829" s="7" t="s">
        <v>1586</v>
      </c>
      <c r="C6829" s="9">
        <f t="shared" ca="1" si="212"/>
        <v>7</v>
      </c>
      <c r="D6829" s="9" t="s">
        <v>2117</v>
      </c>
      <c r="E6829" s="9" t="s">
        <v>2116</v>
      </c>
      <c r="F6829" s="10">
        <f t="shared" ca="1" si="213"/>
        <v>4.5322090571643164E-3</v>
      </c>
      <c r="G6829" s="3" t="str">
        <f>VLOOKUP(Table3[[#This Row],[PRODUCT ID]],Table1[[PRODUCT]:[SELLING PRICE]],1,FALSE)</f>
        <v>Product534</v>
      </c>
      <c r="H6829" s="3" t="str">
        <f>VLOOKUP(Table3[[#This Row],[PRODUCT ID]],Table1[[PRODUCT]:[SELLING PRICE]],2,FALSE)</f>
        <v>Category1</v>
      </c>
      <c r="I6829" s="3" t="str">
        <f>VLOOKUP(Table3[[#This Row],[PRODUCT ID]],Table1[[PRODUCT]:[SELLING PRICE]],3,FALSE)</f>
        <v>Ft</v>
      </c>
      <c r="J6829" s="16">
        <f ca="1">VLOOKUP(Table3[[#This Row],[PRODUCT ID]],Table1[[PRODUCT]:[SELLING PRICE]],4,FALSE)</f>
        <v>58</v>
      </c>
      <c r="K6829" s="16">
        <f ca="1">VLOOKUP(Table3[[#This Row],[PRODUCT ID]],Table1[[PRODUCT]:[SELLING PRICE]],5,FALSE)</f>
        <v>24.978580159953921</v>
      </c>
      <c r="L6829" s="16">
        <f ca="1">J6829*Table3[[#This Row],[QUANTITY]]</f>
        <v>406</v>
      </c>
      <c r="M6829" s="16">
        <f ca="1">K6829*Table3[[#This Row],[QUANTITY]]*(1-Table3[[#This Row],[DISCOUNT %]])</f>
        <v>174.05760408902509</v>
      </c>
      <c r="N6829" s="3">
        <f>DAY(Table3[[#This Row],[DATE]])</f>
        <v>11</v>
      </c>
      <c r="O6829" s="3" t="str">
        <f>TEXT(Table3[[#This Row],[DATE]],"mmm")</f>
        <v>Sep</v>
      </c>
      <c r="P6829" s="3">
        <f>YEAR(Table3[[#This Row],[DATE]])</f>
        <v>2039</v>
      </c>
    </row>
    <row r="6830" spans="1:16" x14ac:dyDescent="0.3">
      <c r="A6830" s="6">
        <v>51025</v>
      </c>
      <c r="B6830" s="7" t="s">
        <v>1587</v>
      </c>
      <c r="C6830" s="9">
        <f t="shared" ca="1" si="212"/>
        <v>1</v>
      </c>
      <c r="D6830" s="9" t="s">
        <v>2116</v>
      </c>
      <c r="E6830" s="9" t="s">
        <v>2116</v>
      </c>
      <c r="F6830" s="10">
        <f t="shared" ca="1" si="213"/>
        <v>7.3142842450115604E-3</v>
      </c>
      <c r="G6830" s="3" t="str">
        <f>VLOOKUP(Table3[[#This Row],[PRODUCT ID]],Table1[[PRODUCT]:[SELLING PRICE]],1,FALSE)</f>
        <v>Product535</v>
      </c>
      <c r="H6830" s="3" t="str">
        <f>VLOOKUP(Table3[[#This Row],[PRODUCT ID]],Table1[[PRODUCT]:[SELLING PRICE]],2,FALSE)</f>
        <v>Category2</v>
      </c>
      <c r="I6830" s="3" t="str">
        <f>VLOOKUP(Table3[[#This Row],[PRODUCT ID]],Table1[[PRODUCT]:[SELLING PRICE]],3,FALSE)</f>
        <v>Kg</v>
      </c>
      <c r="J6830" s="16">
        <f ca="1">VLOOKUP(Table3[[#This Row],[PRODUCT ID]],Table1[[PRODUCT]:[SELLING PRICE]],4,FALSE)</f>
        <v>49</v>
      </c>
      <c r="K6830" s="16">
        <f ca="1">VLOOKUP(Table3[[#This Row],[PRODUCT ID]],Table1[[PRODUCT]:[SELLING PRICE]],5,FALSE)</f>
        <v>29.453573056436444</v>
      </c>
      <c r="L6830" s="16">
        <f ca="1">J6830*Table3[[#This Row],[QUANTITY]]</f>
        <v>49</v>
      </c>
      <c r="M6830" s="16">
        <f ca="1">K6830*Table3[[#This Row],[QUANTITY]]*(1-Table3[[#This Row],[DISCOUNT %]])</f>
        <v>29.238141251070452</v>
      </c>
      <c r="N6830" s="3">
        <f>DAY(Table3[[#This Row],[DATE]])</f>
        <v>12</v>
      </c>
      <c r="O6830" s="3" t="str">
        <f>TEXT(Table3[[#This Row],[DATE]],"mmm")</f>
        <v>Sep</v>
      </c>
      <c r="P6830" s="3">
        <f>YEAR(Table3[[#This Row],[DATE]])</f>
        <v>2039</v>
      </c>
    </row>
    <row r="6831" spans="1:16" x14ac:dyDescent="0.3">
      <c r="A6831" s="6">
        <v>51026</v>
      </c>
      <c r="B6831" s="7" t="s">
        <v>1588</v>
      </c>
      <c r="C6831" s="9">
        <f t="shared" ca="1" si="212"/>
        <v>5</v>
      </c>
      <c r="D6831" s="9" t="s">
        <v>2116</v>
      </c>
      <c r="E6831" s="9" t="s">
        <v>2116</v>
      </c>
      <c r="F6831" s="10">
        <f t="shared" ca="1" si="213"/>
        <v>6.7796542294136272E-2</v>
      </c>
      <c r="G6831" s="3" t="str">
        <f>VLOOKUP(Table3[[#This Row],[PRODUCT ID]],Table1[[PRODUCT]:[SELLING PRICE]],1,FALSE)</f>
        <v>Product536</v>
      </c>
      <c r="H6831" s="3" t="str">
        <f>VLOOKUP(Table3[[#This Row],[PRODUCT ID]],Table1[[PRODUCT]:[SELLING PRICE]],2,FALSE)</f>
        <v>Category3</v>
      </c>
      <c r="I6831" s="3" t="str">
        <f>VLOOKUP(Table3[[#This Row],[PRODUCT ID]],Table1[[PRODUCT]:[SELLING PRICE]],3,FALSE)</f>
        <v>No</v>
      </c>
      <c r="J6831" s="16">
        <f ca="1">VLOOKUP(Table3[[#This Row],[PRODUCT ID]],Table1[[PRODUCT]:[SELLING PRICE]],4,FALSE)</f>
        <v>125</v>
      </c>
      <c r="K6831" s="16">
        <f ca="1">VLOOKUP(Table3[[#This Row],[PRODUCT ID]],Table1[[PRODUCT]:[SELLING PRICE]],5,FALSE)</f>
        <v>239.61406290653863</v>
      </c>
      <c r="L6831" s="16">
        <f ca="1">J6831*Table3[[#This Row],[QUANTITY]]</f>
        <v>625</v>
      </c>
      <c r="M6831" s="16">
        <f ca="1">K6831*Table3[[#This Row],[QUANTITY]]*(1-Table3[[#This Row],[DISCOUNT %]])</f>
        <v>1116.8452897821282</v>
      </c>
      <c r="N6831" s="3">
        <f>DAY(Table3[[#This Row],[DATE]])</f>
        <v>13</v>
      </c>
      <c r="O6831" s="3" t="str">
        <f>TEXT(Table3[[#This Row],[DATE]],"mmm")</f>
        <v>Sep</v>
      </c>
      <c r="P6831" s="3">
        <f>YEAR(Table3[[#This Row],[DATE]])</f>
        <v>2039</v>
      </c>
    </row>
    <row r="6832" spans="1:16" x14ac:dyDescent="0.3">
      <c r="A6832" s="6">
        <v>51027</v>
      </c>
      <c r="B6832" s="7" t="s">
        <v>1589</v>
      </c>
      <c r="C6832" s="9">
        <f t="shared" ca="1" si="212"/>
        <v>10</v>
      </c>
      <c r="D6832" s="9" t="s">
        <v>2116</v>
      </c>
      <c r="E6832" s="9" t="s">
        <v>2118</v>
      </c>
      <c r="F6832" s="10">
        <f t="shared" ca="1" si="213"/>
        <v>5.1062660198339743E-2</v>
      </c>
      <c r="G6832" s="3" t="str">
        <f>VLOOKUP(Table3[[#This Row],[PRODUCT ID]],Table1[[PRODUCT]:[SELLING PRICE]],1,FALSE)</f>
        <v>Product537</v>
      </c>
      <c r="H6832" s="3" t="str">
        <f>VLOOKUP(Table3[[#This Row],[PRODUCT ID]],Table1[[PRODUCT]:[SELLING PRICE]],2,FALSE)</f>
        <v>Category4</v>
      </c>
      <c r="I6832" s="3" t="str">
        <f>VLOOKUP(Table3[[#This Row],[PRODUCT ID]],Table1[[PRODUCT]:[SELLING PRICE]],3,FALSE)</f>
        <v>No</v>
      </c>
      <c r="J6832" s="16">
        <f ca="1">VLOOKUP(Table3[[#This Row],[PRODUCT ID]],Table1[[PRODUCT]:[SELLING PRICE]],4,FALSE)</f>
        <v>92</v>
      </c>
      <c r="K6832" s="16">
        <f ca="1">VLOOKUP(Table3[[#This Row],[PRODUCT ID]],Table1[[PRODUCT]:[SELLING PRICE]],5,FALSE)</f>
        <v>182.07958934181903</v>
      </c>
      <c r="L6832" s="16">
        <f ca="1">J6832*Table3[[#This Row],[QUANTITY]]</f>
        <v>920</v>
      </c>
      <c r="M6832" s="16">
        <f ca="1">K6832*Table3[[#This Row],[QUANTITY]]*(1-Table3[[#This Row],[DISCOUNT %]])</f>
        <v>1727.8212114220448</v>
      </c>
      <c r="N6832" s="3">
        <f>DAY(Table3[[#This Row],[DATE]])</f>
        <v>14</v>
      </c>
      <c r="O6832" s="3" t="str">
        <f>TEXT(Table3[[#This Row],[DATE]],"mmm")</f>
        <v>Sep</v>
      </c>
      <c r="P6832" s="3">
        <f>YEAR(Table3[[#This Row],[DATE]])</f>
        <v>2039</v>
      </c>
    </row>
    <row r="6833" spans="1:16" x14ac:dyDescent="0.3">
      <c r="A6833" s="6">
        <v>51028</v>
      </c>
      <c r="B6833" s="7" t="s">
        <v>1590</v>
      </c>
      <c r="C6833" s="9">
        <f t="shared" ca="1" si="212"/>
        <v>8</v>
      </c>
      <c r="D6833" s="9" t="s">
        <v>2116</v>
      </c>
      <c r="E6833" s="9" t="s">
        <v>2118</v>
      </c>
      <c r="F6833" s="10">
        <f t="shared" ca="1" si="213"/>
        <v>7.0974131055756742E-2</v>
      </c>
      <c r="G6833" s="3" t="str">
        <f>VLOOKUP(Table3[[#This Row],[PRODUCT ID]],Table1[[PRODUCT]:[SELLING PRICE]],1,FALSE)</f>
        <v>Product538</v>
      </c>
      <c r="H6833" s="3" t="str">
        <f>VLOOKUP(Table3[[#This Row],[PRODUCT ID]],Table1[[PRODUCT]:[SELLING PRICE]],2,FALSE)</f>
        <v>Category5</v>
      </c>
      <c r="I6833" s="3" t="str">
        <f>VLOOKUP(Table3[[#This Row],[PRODUCT ID]],Table1[[PRODUCT]:[SELLING PRICE]],3,FALSE)</f>
        <v>Ft</v>
      </c>
      <c r="J6833" s="16">
        <f ca="1">VLOOKUP(Table3[[#This Row],[PRODUCT ID]],Table1[[PRODUCT]:[SELLING PRICE]],4,FALSE)</f>
        <v>187</v>
      </c>
      <c r="K6833" s="16">
        <f ca="1">VLOOKUP(Table3[[#This Row],[PRODUCT ID]],Table1[[PRODUCT]:[SELLING PRICE]],5,FALSE)</f>
        <v>286.60544780833396</v>
      </c>
      <c r="L6833" s="16">
        <f ca="1">J6833*Table3[[#This Row],[QUANTITY]]</f>
        <v>1496</v>
      </c>
      <c r="M6833" s="16">
        <f ca="1">K6833*Table3[[#This Row],[QUANTITY]]*(1-Table3[[#This Row],[DISCOUNT %]])</f>
        <v>2130.1110015543313</v>
      </c>
      <c r="N6833" s="3">
        <f>DAY(Table3[[#This Row],[DATE]])</f>
        <v>15</v>
      </c>
      <c r="O6833" s="3" t="str">
        <f>TEXT(Table3[[#This Row],[DATE]],"mmm")</f>
        <v>Sep</v>
      </c>
      <c r="P6833" s="3">
        <f>YEAR(Table3[[#This Row],[DATE]])</f>
        <v>2039</v>
      </c>
    </row>
    <row r="6834" spans="1:16" x14ac:dyDescent="0.3">
      <c r="A6834" s="6">
        <v>51029</v>
      </c>
      <c r="B6834" s="7" t="s">
        <v>1591</v>
      </c>
      <c r="C6834" s="9">
        <f t="shared" ca="1" si="212"/>
        <v>2</v>
      </c>
      <c r="D6834" s="9" t="s">
        <v>2115</v>
      </c>
      <c r="E6834" s="9" t="s">
        <v>2116</v>
      </c>
      <c r="F6834" s="10">
        <f t="shared" ca="1" si="213"/>
        <v>2.1753846106127541E-2</v>
      </c>
      <c r="G6834" s="3" t="str">
        <f>VLOOKUP(Table3[[#This Row],[PRODUCT ID]],Table1[[PRODUCT]:[SELLING PRICE]],1,FALSE)</f>
        <v>Product539</v>
      </c>
      <c r="H6834" s="3" t="str">
        <f>VLOOKUP(Table3[[#This Row],[PRODUCT ID]],Table1[[PRODUCT]:[SELLING PRICE]],2,FALSE)</f>
        <v>Category1</v>
      </c>
      <c r="I6834" s="3" t="str">
        <f>VLOOKUP(Table3[[#This Row],[PRODUCT ID]],Table1[[PRODUCT]:[SELLING PRICE]],3,FALSE)</f>
        <v>No</v>
      </c>
      <c r="J6834" s="16">
        <f ca="1">VLOOKUP(Table3[[#This Row],[PRODUCT ID]],Table1[[PRODUCT]:[SELLING PRICE]],4,FALSE)</f>
        <v>38</v>
      </c>
      <c r="K6834" s="16">
        <f ca="1">VLOOKUP(Table3[[#This Row],[PRODUCT ID]],Table1[[PRODUCT]:[SELLING PRICE]],5,FALSE)</f>
        <v>256.66006624356902</v>
      </c>
      <c r="L6834" s="16">
        <f ca="1">J6834*Table3[[#This Row],[QUANTITY]]</f>
        <v>76</v>
      </c>
      <c r="M6834" s="16">
        <f ca="1">K6834*Table3[[#This Row],[QUANTITY]]*(1-Table3[[#This Row],[DISCOUNT %]])</f>
        <v>502.15344532183587</v>
      </c>
      <c r="N6834" s="3">
        <f>DAY(Table3[[#This Row],[DATE]])</f>
        <v>16</v>
      </c>
      <c r="O6834" s="3" t="str">
        <f>TEXT(Table3[[#This Row],[DATE]],"mmm")</f>
        <v>Sep</v>
      </c>
      <c r="P6834" s="3">
        <f>YEAR(Table3[[#This Row],[DATE]])</f>
        <v>2039</v>
      </c>
    </row>
    <row r="6835" spans="1:16" x14ac:dyDescent="0.3">
      <c r="A6835" s="6">
        <v>51030</v>
      </c>
      <c r="B6835" s="7" t="s">
        <v>1592</v>
      </c>
      <c r="C6835" s="9">
        <f t="shared" ca="1" si="212"/>
        <v>4</v>
      </c>
      <c r="D6835" s="9" t="s">
        <v>2116</v>
      </c>
      <c r="E6835" s="9" t="s">
        <v>2116</v>
      </c>
      <c r="F6835" s="10">
        <f t="shared" ca="1" si="213"/>
        <v>9.5303736905348116E-2</v>
      </c>
      <c r="G6835" s="3" t="str">
        <f>VLOOKUP(Table3[[#This Row],[PRODUCT ID]],Table1[[PRODUCT]:[SELLING PRICE]],1,FALSE)</f>
        <v>Product540</v>
      </c>
      <c r="H6835" s="3" t="str">
        <f>VLOOKUP(Table3[[#This Row],[PRODUCT ID]],Table1[[PRODUCT]:[SELLING PRICE]],2,FALSE)</f>
        <v>Category2</v>
      </c>
      <c r="I6835" s="3" t="str">
        <f>VLOOKUP(Table3[[#This Row],[PRODUCT ID]],Table1[[PRODUCT]:[SELLING PRICE]],3,FALSE)</f>
        <v>Kg</v>
      </c>
      <c r="J6835" s="16">
        <f ca="1">VLOOKUP(Table3[[#This Row],[PRODUCT ID]],Table1[[PRODUCT]:[SELLING PRICE]],4,FALSE)</f>
        <v>35</v>
      </c>
      <c r="K6835" s="16">
        <f ca="1">VLOOKUP(Table3[[#This Row],[PRODUCT ID]],Table1[[PRODUCT]:[SELLING PRICE]],5,FALSE)</f>
        <v>122.31402862448959</v>
      </c>
      <c r="L6835" s="16">
        <f ca="1">J6835*Table3[[#This Row],[QUANTITY]]</f>
        <v>140</v>
      </c>
      <c r="M6835" s="16">
        <f ca="1">K6835*Table3[[#This Row],[QUANTITY]]*(1-Table3[[#This Row],[DISCOUNT %]])</f>
        <v>442.62817848251211</v>
      </c>
      <c r="N6835" s="3">
        <f>DAY(Table3[[#This Row],[DATE]])</f>
        <v>17</v>
      </c>
      <c r="O6835" s="3" t="str">
        <f>TEXT(Table3[[#This Row],[DATE]],"mmm")</f>
        <v>Sep</v>
      </c>
      <c r="P6835" s="3">
        <f>YEAR(Table3[[#This Row],[DATE]])</f>
        <v>2039</v>
      </c>
    </row>
    <row r="6836" spans="1:16" x14ac:dyDescent="0.3">
      <c r="A6836" s="6">
        <v>51031</v>
      </c>
      <c r="B6836" s="7" t="s">
        <v>1593</v>
      </c>
      <c r="C6836" s="9">
        <f t="shared" ca="1" si="212"/>
        <v>12</v>
      </c>
      <c r="D6836" s="9" t="s">
        <v>2117</v>
      </c>
      <c r="E6836" s="9" t="s">
        <v>2116</v>
      </c>
      <c r="F6836" s="10">
        <f t="shared" ca="1" si="213"/>
        <v>7.487429193451323E-3</v>
      </c>
      <c r="G6836" s="3" t="str">
        <f>VLOOKUP(Table3[[#This Row],[PRODUCT ID]],Table1[[PRODUCT]:[SELLING PRICE]],1,FALSE)</f>
        <v>Product541</v>
      </c>
      <c r="H6836" s="3" t="str">
        <f>VLOOKUP(Table3[[#This Row],[PRODUCT ID]],Table1[[PRODUCT]:[SELLING PRICE]],2,FALSE)</f>
        <v>Category3</v>
      </c>
      <c r="I6836" s="3" t="str">
        <f>VLOOKUP(Table3[[#This Row],[PRODUCT ID]],Table1[[PRODUCT]:[SELLING PRICE]],3,FALSE)</f>
        <v>Kg</v>
      </c>
      <c r="J6836" s="16">
        <f ca="1">VLOOKUP(Table3[[#This Row],[PRODUCT ID]],Table1[[PRODUCT]:[SELLING PRICE]],4,FALSE)</f>
        <v>184</v>
      </c>
      <c r="K6836" s="16">
        <f ca="1">VLOOKUP(Table3[[#This Row],[PRODUCT ID]],Table1[[PRODUCT]:[SELLING PRICE]],5,FALSE)</f>
        <v>187.5954611966099</v>
      </c>
      <c r="L6836" s="16">
        <f ca="1">J6836*Table3[[#This Row],[QUANTITY]]</f>
        <v>2208</v>
      </c>
      <c r="M6836" s="16">
        <f ca="1">K6836*Table3[[#This Row],[QUANTITY]]*(1-Table3[[#This Row],[DISCOUNT %]])</f>
        <v>2234.290241566649</v>
      </c>
      <c r="N6836" s="3">
        <f>DAY(Table3[[#This Row],[DATE]])</f>
        <v>18</v>
      </c>
      <c r="O6836" s="3" t="str">
        <f>TEXT(Table3[[#This Row],[DATE]],"mmm")</f>
        <v>Sep</v>
      </c>
      <c r="P6836" s="3">
        <f>YEAR(Table3[[#This Row],[DATE]])</f>
        <v>2039</v>
      </c>
    </row>
    <row r="6837" spans="1:16" x14ac:dyDescent="0.3">
      <c r="A6837" s="6">
        <v>51032</v>
      </c>
      <c r="B6837" s="7" t="s">
        <v>1594</v>
      </c>
      <c r="C6837" s="9">
        <f t="shared" ca="1" si="212"/>
        <v>4</v>
      </c>
      <c r="D6837" s="9" t="s">
        <v>2115</v>
      </c>
      <c r="E6837" s="9" t="s">
        <v>2116</v>
      </c>
      <c r="F6837" s="10">
        <f t="shared" ca="1" si="213"/>
        <v>2.2758706505101124E-2</v>
      </c>
      <c r="G6837" s="3" t="str">
        <f>VLOOKUP(Table3[[#This Row],[PRODUCT ID]],Table1[[PRODUCT]:[SELLING PRICE]],1,FALSE)</f>
        <v>Product542</v>
      </c>
      <c r="H6837" s="3" t="str">
        <f>VLOOKUP(Table3[[#This Row],[PRODUCT ID]],Table1[[PRODUCT]:[SELLING PRICE]],2,FALSE)</f>
        <v>Category4</v>
      </c>
      <c r="I6837" s="3" t="str">
        <f>VLOOKUP(Table3[[#This Row],[PRODUCT ID]],Table1[[PRODUCT]:[SELLING PRICE]],3,FALSE)</f>
        <v>Lt</v>
      </c>
      <c r="J6837" s="16">
        <f ca="1">VLOOKUP(Table3[[#This Row],[PRODUCT ID]],Table1[[PRODUCT]:[SELLING PRICE]],4,FALSE)</f>
        <v>205</v>
      </c>
      <c r="K6837" s="16">
        <f ca="1">VLOOKUP(Table3[[#This Row],[PRODUCT ID]],Table1[[PRODUCT]:[SELLING PRICE]],5,FALSE)</f>
        <v>111.39532022807037</v>
      </c>
      <c r="L6837" s="16">
        <f ca="1">J6837*Table3[[#This Row],[QUANTITY]]</f>
        <v>820</v>
      </c>
      <c r="M6837" s="16">
        <f ca="1">K6837*Table3[[#This Row],[QUANTITY]]*(1-Table3[[#This Row],[DISCOUNT %]])</f>
        <v>435.44042731583187</v>
      </c>
      <c r="N6837" s="3">
        <f>DAY(Table3[[#This Row],[DATE]])</f>
        <v>19</v>
      </c>
      <c r="O6837" s="3" t="str">
        <f>TEXT(Table3[[#This Row],[DATE]],"mmm")</f>
        <v>Sep</v>
      </c>
      <c r="P6837" s="3">
        <f>YEAR(Table3[[#This Row],[DATE]])</f>
        <v>2039</v>
      </c>
    </row>
    <row r="6838" spans="1:16" x14ac:dyDescent="0.3">
      <c r="A6838" s="6">
        <v>51033</v>
      </c>
      <c r="B6838" s="7" t="s">
        <v>1595</v>
      </c>
      <c r="C6838" s="9">
        <f t="shared" ca="1" si="212"/>
        <v>10</v>
      </c>
      <c r="D6838" s="9" t="s">
        <v>2115</v>
      </c>
      <c r="E6838" s="9" t="s">
        <v>2118</v>
      </c>
      <c r="F6838" s="10">
        <f t="shared" ca="1" si="213"/>
        <v>1.7730691782932663E-2</v>
      </c>
      <c r="G6838" s="3" t="str">
        <f>VLOOKUP(Table3[[#This Row],[PRODUCT ID]],Table1[[PRODUCT]:[SELLING PRICE]],1,FALSE)</f>
        <v>Product543</v>
      </c>
      <c r="H6838" s="3" t="str">
        <f>VLOOKUP(Table3[[#This Row],[PRODUCT ID]],Table1[[PRODUCT]:[SELLING PRICE]],2,FALSE)</f>
        <v>Category5</v>
      </c>
      <c r="I6838" s="3" t="str">
        <f>VLOOKUP(Table3[[#This Row],[PRODUCT ID]],Table1[[PRODUCT]:[SELLING PRICE]],3,FALSE)</f>
        <v>Kg</v>
      </c>
      <c r="J6838" s="16">
        <f ca="1">VLOOKUP(Table3[[#This Row],[PRODUCT ID]],Table1[[PRODUCT]:[SELLING PRICE]],4,FALSE)</f>
        <v>92</v>
      </c>
      <c r="K6838" s="16">
        <f ca="1">VLOOKUP(Table3[[#This Row],[PRODUCT ID]],Table1[[PRODUCT]:[SELLING PRICE]],5,FALSE)</f>
        <v>164.17795719988192</v>
      </c>
      <c r="L6838" s="16">
        <f ca="1">J6838*Table3[[#This Row],[QUANTITY]]</f>
        <v>920</v>
      </c>
      <c r="M6838" s="16">
        <f ca="1">K6838*Table3[[#This Row],[QUANTITY]]*(1-Table3[[#This Row],[DISCOUNT %]])</f>
        <v>1612.669684432193</v>
      </c>
      <c r="N6838" s="3">
        <f>DAY(Table3[[#This Row],[DATE]])</f>
        <v>20</v>
      </c>
      <c r="O6838" s="3" t="str">
        <f>TEXT(Table3[[#This Row],[DATE]],"mmm")</f>
        <v>Sep</v>
      </c>
      <c r="P6838" s="3">
        <f>YEAR(Table3[[#This Row],[DATE]])</f>
        <v>2039</v>
      </c>
    </row>
    <row r="6839" spans="1:16" x14ac:dyDescent="0.3">
      <c r="A6839" s="6">
        <v>51034</v>
      </c>
      <c r="B6839" s="7" t="s">
        <v>1596</v>
      </c>
      <c r="C6839" s="9">
        <f t="shared" ca="1" si="212"/>
        <v>3</v>
      </c>
      <c r="D6839" s="9" t="s">
        <v>2115</v>
      </c>
      <c r="E6839" s="9" t="s">
        <v>2116</v>
      </c>
      <c r="F6839" s="10">
        <f t="shared" ca="1" si="213"/>
        <v>2.691337973912368E-2</v>
      </c>
      <c r="G6839" s="3" t="str">
        <f>VLOOKUP(Table3[[#This Row],[PRODUCT ID]],Table1[[PRODUCT]:[SELLING PRICE]],1,FALSE)</f>
        <v>Product544</v>
      </c>
      <c r="H6839" s="3" t="str">
        <f>VLOOKUP(Table3[[#This Row],[PRODUCT ID]],Table1[[PRODUCT]:[SELLING PRICE]],2,FALSE)</f>
        <v>Category1</v>
      </c>
      <c r="I6839" s="3" t="str">
        <f>VLOOKUP(Table3[[#This Row],[PRODUCT ID]],Table1[[PRODUCT]:[SELLING PRICE]],3,FALSE)</f>
        <v>Lt</v>
      </c>
      <c r="J6839" s="16">
        <f ca="1">VLOOKUP(Table3[[#This Row],[PRODUCT ID]],Table1[[PRODUCT]:[SELLING PRICE]],4,FALSE)</f>
        <v>159</v>
      </c>
      <c r="K6839" s="16">
        <f ca="1">VLOOKUP(Table3[[#This Row],[PRODUCT ID]],Table1[[PRODUCT]:[SELLING PRICE]],5,FALSE)</f>
        <v>116.95168070770521</v>
      </c>
      <c r="L6839" s="16">
        <f ca="1">J6839*Table3[[#This Row],[QUANTITY]]</f>
        <v>477</v>
      </c>
      <c r="M6839" s="16">
        <f ca="1">K6839*Table3[[#This Row],[QUANTITY]]*(1-Table3[[#This Row],[DISCOUNT %]])</f>
        <v>341.41234714106997</v>
      </c>
      <c r="N6839" s="3">
        <f>DAY(Table3[[#This Row],[DATE]])</f>
        <v>21</v>
      </c>
      <c r="O6839" s="3" t="str">
        <f>TEXT(Table3[[#This Row],[DATE]],"mmm")</f>
        <v>Sep</v>
      </c>
      <c r="P6839" s="3">
        <f>YEAR(Table3[[#This Row],[DATE]])</f>
        <v>2039</v>
      </c>
    </row>
    <row r="6840" spans="1:16" x14ac:dyDescent="0.3">
      <c r="A6840" s="6">
        <v>51035</v>
      </c>
      <c r="B6840" s="7" t="s">
        <v>1597</v>
      </c>
      <c r="C6840" s="9">
        <f t="shared" ca="1" si="212"/>
        <v>6</v>
      </c>
      <c r="D6840" s="9" t="s">
        <v>2116</v>
      </c>
      <c r="E6840" s="9" t="s">
        <v>2116</v>
      </c>
      <c r="F6840" s="10">
        <f t="shared" ca="1" si="213"/>
        <v>2.9404249376558723E-3</v>
      </c>
      <c r="G6840" s="3" t="str">
        <f>VLOOKUP(Table3[[#This Row],[PRODUCT ID]],Table1[[PRODUCT]:[SELLING PRICE]],1,FALSE)</f>
        <v>Product545</v>
      </c>
      <c r="H6840" s="3" t="str">
        <f>VLOOKUP(Table3[[#This Row],[PRODUCT ID]],Table1[[PRODUCT]:[SELLING PRICE]],2,FALSE)</f>
        <v>Category2</v>
      </c>
      <c r="I6840" s="3" t="str">
        <f>VLOOKUP(Table3[[#This Row],[PRODUCT ID]],Table1[[PRODUCT]:[SELLING PRICE]],3,FALSE)</f>
        <v>Ft</v>
      </c>
      <c r="J6840" s="16">
        <f ca="1">VLOOKUP(Table3[[#This Row],[PRODUCT ID]],Table1[[PRODUCT]:[SELLING PRICE]],4,FALSE)</f>
        <v>92</v>
      </c>
      <c r="K6840" s="16">
        <f ca="1">VLOOKUP(Table3[[#This Row],[PRODUCT ID]],Table1[[PRODUCT]:[SELLING PRICE]],5,FALSE)</f>
        <v>124.63873349821395</v>
      </c>
      <c r="L6840" s="16">
        <f ca="1">J6840*Table3[[#This Row],[QUANTITY]]</f>
        <v>552</v>
      </c>
      <c r="M6840" s="16">
        <f ca="1">K6840*Table3[[#This Row],[QUANTITY]]*(1-Table3[[#This Row],[DISCOUNT %]])</f>
        <v>745.63345594822783</v>
      </c>
      <c r="N6840" s="3">
        <f>DAY(Table3[[#This Row],[DATE]])</f>
        <v>22</v>
      </c>
      <c r="O6840" s="3" t="str">
        <f>TEXT(Table3[[#This Row],[DATE]],"mmm")</f>
        <v>Sep</v>
      </c>
      <c r="P6840" s="3">
        <f>YEAR(Table3[[#This Row],[DATE]])</f>
        <v>2039</v>
      </c>
    </row>
    <row r="6841" spans="1:16" x14ac:dyDescent="0.3">
      <c r="A6841" s="6">
        <v>51036</v>
      </c>
      <c r="B6841" s="7" t="s">
        <v>1598</v>
      </c>
      <c r="C6841" s="9">
        <f t="shared" ca="1" si="212"/>
        <v>7</v>
      </c>
      <c r="D6841" s="9" t="s">
        <v>2116</v>
      </c>
      <c r="E6841" s="9" t="s">
        <v>2116</v>
      </c>
      <c r="F6841" s="10">
        <f t="shared" ca="1" si="213"/>
        <v>4.6992678155207961E-2</v>
      </c>
      <c r="G6841" s="3" t="str">
        <f>VLOOKUP(Table3[[#This Row],[PRODUCT ID]],Table1[[PRODUCT]:[SELLING PRICE]],1,FALSE)</f>
        <v>Product546</v>
      </c>
      <c r="H6841" s="3" t="str">
        <f>VLOOKUP(Table3[[#This Row],[PRODUCT ID]],Table1[[PRODUCT]:[SELLING PRICE]],2,FALSE)</f>
        <v>Category3</v>
      </c>
      <c r="I6841" s="3" t="str">
        <f>VLOOKUP(Table3[[#This Row],[PRODUCT ID]],Table1[[PRODUCT]:[SELLING PRICE]],3,FALSE)</f>
        <v>Kg</v>
      </c>
      <c r="J6841" s="16">
        <f ca="1">VLOOKUP(Table3[[#This Row],[PRODUCT ID]],Table1[[PRODUCT]:[SELLING PRICE]],4,FALSE)</f>
        <v>178</v>
      </c>
      <c r="K6841" s="16">
        <f ca="1">VLOOKUP(Table3[[#This Row],[PRODUCT ID]],Table1[[PRODUCT]:[SELLING PRICE]],5,FALSE)</f>
        <v>284.35186459057371</v>
      </c>
      <c r="L6841" s="16">
        <f ca="1">J6841*Table3[[#This Row],[QUANTITY]]</f>
        <v>1246</v>
      </c>
      <c r="M6841" s="16">
        <f ca="1">K6841*Table3[[#This Row],[QUANTITY]]*(1-Table3[[#This Row],[DISCOUNT %]])</f>
        <v>1896.9258625452492</v>
      </c>
      <c r="N6841" s="3">
        <f>DAY(Table3[[#This Row],[DATE]])</f>
        <v>23</v>
      </c>
      <c r="O6841" s="3" t="str">
        <f>TEXT(Table3[[#This Row],[DATE]],"mmm")</f>
        <v>Sep</v>
      </c>
      <c r="P6841" s="3">
        <f>YEAR(Table3[[#This Row],[DATE]])</f>
        <v>2039</v>
      </c>
    </row>
    <row r="6842" spans="1:16" x14ac:dyDescent="0.3">
      <c r="A6842" s="6">
        <v>51037</v>
      </c>
      <c r="B6842" s="7" t="s">
        <v>1599</v>
      </c>
      <c r="C6842" s="9">
        <f t="shared" ca="1" si="212"/>
        <v>2</v>
      </c>
      <c r="D6842" s="9" t="s">
        <v>2116</v>
      </c>
      <c r="E6842" s="9" t="s">
        <v>2116</v>
      </c>
      <c r="F6842" s="10">
        <f t="shared" ca="1" si="213"/>
        <v>9.0216728523281803E-2</v>
      </c>
      <c r="G6842" s="3" t="str">
        <f>VLOOKUP(Table3[[#This Row],[PRODUCT ID]],Table1[[PRODUCT]:[SELLING PRICE]],1,FALSE)</f>
        <v>Product547</v>
      </c>
      <c r="H6842" s="3" t="str">
        <f>VLOOKUP(Table3[[#This Row],[PRODUCT ID]],Table1[[PRODUCT]:[SELLING PRICE]],2,FALSE)</f>
        <v>Category4</v>
      </c>
      <c r="I6842" s="3" t="str">
        <f>VLOOKUP(Table3[[#This Row],[PRODUCT ID]],Table1[[PRODUCT]:[SELLING PRICE]],3,FALSE)</f>
        <v>No</v>
      </c>
      <c r="J6842" s="16">
        <f ca="1">VLOOKUP(Table3[[#This Row],[PRODUCT ID]],Table1[[PRODUCT]:[SELLING PRICE]],4,FALSE)</f>
        <v>234</v>
      </c>
      <c r="K6842" s="16">
        <f ca="1">VLOOKUP(Table3[[#This Row],[PRODUCT ID]],Table1[[PRODUCT]:[SELLING PRICE]],5,FALSE)</f>
        <v>113.77779857598524</v>
      </c>
      <c r="L6842" s="16">
        <f ca="1">J6842*Table3[[#This Row],[QUANTITY]]</f>
        <v>468</v>
      </c>
      <c r="M6842" s="16">
        <f ca="1">K6842*Table3[[#This Row],[QUANTITY]]*(1-Table3[[#This Row],[DISCOUNT %]])</f>
        <v>207.02627561975788</v>
      </c>
      <c r="N6842" s="3">
        <f>DAY(Table3[[#This Row],[DATE]])</f>
        <v>24</v>
      </c>
      <c r="O6842" s="3" t="str">
        <f>TEXT(Table3[[#This Row],[DATE]],"mmm")</f>
        <v>Sep</v>
      </c>
      <c r="P6842" s="3">
        <f>YEAR(Table3[[#This Row],[DATE]])</f>
        <v>2039</v>
      </c>
    </row>
    <row r="6843" spans="1:16" x14ac:dyDescent="0.3">
      <c r="A6843" s="6">
        <v>51038</v>
      </c>
      <c r="B6843" s="7" t="s">
        <v>1600</v>
      </c>
      <c r="C6843" s="9">
        <f t="shared" ca="1" si="212"/>
        <v>14</v>
      </c>
      <c r="D6843" s="9" t="s">
        <v>2115</v>
      </c>
      <c r="E6843" s="9" t="s">
        <v>2116</v>
      </c>
      <c r="F6843" s="10">
        <f t="shared" ca="1" si="213"/>
        <v>6.2345739077093634E-2</v>
      </c>
      <c r="G6843" s="3" t="str">
        <f>VLOOKUP(Table3[[#This Row],[PRODUCT ID]],Table1[[PRODUCT]:[SELLING PRICE]],1,FALSE)</f>
        <v>Product548</v>
      </c>
      <c r="H6843" s="3" t="str">
        <f>VLOOKUP(Table3[[#This Row],[PRODUCT ID]],Table1[[PRODUCT]:[SELLING PRICE]],2,FALSE)</f>
        <v>Category5</v>
      </c>
      <c r="I6843" s="3" t="str">
        <f>VLOOKUP(Table3[[#This Row],[PRODUCT ID]],Table1[[PRODUCT]:[SELLING PRICE]],3,FALSE)</f>
        <v>No</v>
      </c>
      <c r="J6843" s="16">
        <f ca="1">VLOOKUP(Table3[[#This Row],[PRODUCT ID]],Table1[[PRODUCT]:[SELLING PRICE]],4,FALSE)</f>
        <v>223</v>
      </c>
      <c r="K6843" s="16">
        <f ca="1">VLOOKUP(Table3[[#This Row],[PRODUCT ID]],Table1[[PRODUCT]:[SELLING PRICE]],5,FALSE)</f>
        <v>281.88325471456432</v>
      </c>
      <c r="L6843" s="16">
        <f ca="1">J6843*Table3[[#This Row],[QUANTITY]]</f>
        <v>3122</v>
      </c>
      <c r="M6843" s="16">
        <f ca="1">K6843*Table3[[#This Row],[QUANTITY]]*(1-Table3[[#This Row],[DISCOUNT %]])</f>
        <v>3700.3264881229943</v>
      </c>
      <c r="N6843" s="3">
        <f>DAY(Table3[[#This Row],[DATE]])</f>
        <v>25</v>
      </c>
      <c r="O6843" s="3" t="str">
        <f>TEXT(Table3[[#This Row],[DATE]],"mmm")</f>
        <v>Sep</v>
      </c>
      <c r="P6843" s="3">
        <f>YEAR(Table3[[#This Row],[DATE]])</f>
        <v>2039</v>
      </c>
    </row>
    <row r="6844" spans="1:16" x14ac:dyDescent="0.3">
      <c r="A6844" s="6">
        <v>51039</v>
      </c>
      <c r="B6844" s="7" t="s">
        <v>1601</v>
      </c>
      <c r="C6844" s="9">
        <f t="shared" ca="1" si="212"/>
        <v>3</v>
      </c>
      <c r="D6844" s="9" t="s">
        <v>2117</v>
      </c>
      <c r="E6844" s="9" t="s">
        <v>2118</v>
      </c>
      <c r="F6844" s="10">
        <f t="shared" ca="1" si="213"/>
        <v>8.8823125376189221E-2</v>
      </c>
      <c r="G6844" s="3" t="str">
        <f>VLOOKUP(Table3[[#This Row],[PRODUCT ID]],Table1[[PRODUCT]:[SELLING PRICE]],1,FALSE)</f>
        <v>Product549</v>
      </c>
      <c r="H6844" s="3" t="str">
        <f>VLOOKUP(Table3[[#This Row],[PRODUCT ID]],Table1[[PRODUCT]:[SELLING PRICE]],2,FALSE)</f>
        <v>Category1</v>
      </c>
      <c r="I6844" s="3" t="str">
        <f>VLOOKUP(Table3[[#This Row],[PRODUCT ID]],Table1[[PRODUCT]:[SELLING PRICE]],3,FALSE)</f>
        <v>Ft</v>
      </c>
      <c r="J6844" s="16">
        <f ca="1">VLOOKUP(Table3[[#This Row],[PRODUCT ID]],Table1[[PRODUCT]:[SELLING PRICE]],4,FALSE)</f>
        <v>243</v>
      </c>
      <c r="K6844" s="16">
        <f ca="1">VLOOKUP(Table3[[#This Row],[PRODUCT ID]],Table1[[PRODUCT]:[SELLING PRICE]],5,FALSE)</f>
        <v>40.090277637183362</v>
      </c>
      <c r="L6844" s="16">
        <f ca="1">J6844*Table3[[#This Row],[QUANTITY]]</f>
        <v>729</v>
      </c>
      <c r="M6844" s="16">
        <f ca="1">K6844*Table3[[#This Row],[QUANTITY]]*(1-Table3[[#This Row],[DISCOUNT %]])</f>
        <v>109.58800164074877</v>
      </c>
      <c r="N6844" s="3">
        <f>DAY(Table3[[#This Row],[DATE]])</f>
        <v>26</v>
      </c>
      <c r="O6844" s="3" t="str">
        <f>TEXT(Table3[[#This Row],[DATE]],"mmm")</f>
        <v>Sep</v>
      </c>
      <c r="P6844" s="3">
        <f>YEAR(Table3[[#This Row],[DATE]])</f>
        <v>2039</v>
      </c>
    </row>
    <row r="6845" spans="1:16" x14ac:dyDescent="0.3">
      <c r="A6845" s="6">
        <v>51040</v>
      </c>
      <c r="B6845" s="7" t="s">
        <v>1602</v>
      </c>
      <c r="C6845" s="9">
        <f t="shared" ca="1" si="212"/>
        <v>14</v>
      </c>
      <c r="D6845" s="9" t="s">
        <v>2117</v>
      </c>
      <c r="E6845" s="9" t="s">
        <v>2118</v>
      </c>
      <c r="F6845" s="10">
        <f t="shared" ca="1" si="213"/>
        <v>6.8519873685836126E-4</v>
      </c>
      <c r="G6845" s="3" t="str">
        <f>VLOOKUP(Table3[[#This Row],[PRODUCT ID]],Table1[[PRODUCT]:[SELLING PRICE]],1,FALSE)</f>
        <v>Product550</v>
      </c>
      <c r="H6845" s="3" t="str">
        <f>VLOOKUP(Table3[[#This Row],[PRODUCT ID]],Table1[[PRODUCT]:[SELLING PRICE]],2,FALSE)</f>
        <v>Category2</v>
      </c>
      <c r="I6845" s="3" t="str">
        <f>VLOOKUP(Table3[[#This Row],[PRODUCT ID]],Table1[[PRODUCT]:[SELLING PRICE]],3,FALSE)</f>
        <v>No</v>
      </c>
      <c r="J6845" s="16">
        <f ca="1">VLOOKUP(Table3[[#This Row],[PRODUCT ID]],Table1[[PRODUCT]:[SELLING PRICE]],4,FALSE)</f>
        <v>106</v>
      </c>
      <c r="K6845" s="16">
        <f ca="1">VLOOKUP(Table3[[#This Row],[PRODUCT ID]],Table1[[PRODUCT]:[SELLING PRICE]],5,FALSE)</f>
        <v>230.25819273893191</v>
      </c>
      <c r="L6845" s="16">
        <f ca="1">J6845*Table3[[#This Row],[QUANTITY]]</f>
        <v>1484</v>
      </c>
      <c r="M6845" s="16">
        <f ca="1">K6845*Table3[[#This Row],[QUANTITY]]*(1-Table3[[#This Row],[DISCOUNT %]])</f>
        <v>3221.4058816256224</v>
      </c>
      <c r="N6845" s="3">
        <f>DAY(Table3[[#This Row],[DATE]])</f>
        <v>27</v>
      </c>
      <c r="O6845" s="3" t="str">
        <f>TEXT(Table3[[#This Row],[DATE]],"mmm")</f>
        <v>Sep</v>
      </c>
      <c r="P6845" s="3">
        <f>YEAR(Table3[[#This Row],[DATE]])</f>
        <v>2039</v>
      </c>
    </row>
    <row r="6846" spans="1:16" x14ac:dyDescent="0.3">
      <c r="A6846" s="6">
        <v>51041</v>
      </c>
      <c r="B6846" s="7" t="s">
        <v>1603</v>
      </c>
      <c r="C6846" s="9">
        <f t="shared" ca="1" si="212"/>
        <v>5</v>
      </c>
      <c r="D6846" s="9" t="s">
        <v>2116</v>
      </c>
      <c r="E6846" s="9" t="s">
        <v>2116</v>
      </c>
      <c r="F6846" s="10">
        <f t="shared" ca="1" si="213"/>
        <v>2.6642454276861217E-2</v>
      </c>
      <c r="G6846" s="3" t="str">
        <f>VLOOKUP(Table3[[#This Row],[PRODUCT ID]],Table1[[PRODUCT]:[SELLING PRICE]],1,FALSE)</f>
        <v>Product551</v>
      </c>
      <c r="H6846" s="3" t="str">
        <f>VLOOKUP(Table3[[#This Row],[PRODUCT ID]],Table1[[PRODUCT]:[SELLING PRICE]],2,FALSE)</f>
        <v>Category3</v>
      </c>
      <c r="I6846" s="3" t="str">
        <f>VLOOKUP(Table3[[#This Row],[PRODUCT ID]],Table1[[PRODUCT]:[SELLING PRICE]],3,FALSE)</f>
        <v>Kg</v>
      </c>
      <c r="J6846" s="16">
        <f ca="1">VLOOKUP(Table3[[#This Row],[PRODUCT ID]],Table1[[PRODUCT]:[SELLING PRICE]],4,FALSE)</f>
        <v>151</v>
      </c>
      <c r="K6846" s="16">
        <f ca="1">VLOOKUP(Table3[[#This Row],[PRODUCT ID]],Table1[[PRODUCT]:[SELLING PRICE]],5,FALSE)</f>
        <v>66.479727061662842</v>
      </c>
      <c r="L6846" s="16">
        <f ca="1">J6846*Table3[[#This Row],[QUANTITY]]</f>
        <v>755</v>
      </c>
      <c r="M6846" s="16">
        <f ca="1">K6846*Table3[[#This Row],[QUANTITY]]*(1-Table3[[#This Row],[DISCOUNT %]])</f>
        <v>323.54271986542142</v>
      </c>
      <c r="N6846" s="3">
        <f>DAY(Table3[[#This Row],[DATE]])</f>
        <v>28</v>
      </c>
      <c r="O6846" s="3" t="str">
        <f>TEXT(Table3[[#This Row],[DATE]],"mmm")</f>
        <v>Sep</v>
      </c>
      <c r="P6846" s="3">
        <f>YEAR(Table3[[#This Row],[DATE]])</f>
        <v>2039</v>
      </c>
    </row>
    <row r="6847" spans="1:16" x14ac:dyDescent="0.3">
      <c r="A6847" s="6">
        <v>51042</v>
      </c>
      <c r="B6847" s="7" t="s">
        <v>1604</v>
      </c>
      <c r="C6847" s="9">
        <f t="shared" ca="1" si="212"/>
        <v>5</v>
      </c>
      <c r="D6847" s="9" t="s">
        <v>2116</v>
      </c>
      <c r="E6847" s="9" t="s">
        <v>2116</v>
      </c>
      <c r="F6847" s="10">
        <f t="shared" ca="1" si="213"/>
        <v>8.5822552339824054E-2</v>
      </c>
      <c r="G6847" s="3" t="str">
        <f>VLOOKUP(Table3[[#This Row],[PRODUCT ID]],Table1[[PRODUCT]:[SELLING PRICE]],1,FALSE)</f>
        <v>Product552</v>
      </c>
      <c r="H6847" s="3" t="str">
        <f>VLOOKUP(Table3[[#This Row],[PRODUCT ID]],Table1[[PRODUCT]:[SELLING PRICE]],2,FALSE)</f>
        <v>Category4</v>
      </c>
      <c r="I6847" s="3" t="str">
        <f>VLOOKUP(Table3[[#This Row],[PRODUCT ID]],Table1[[PRODUCT]:[SELLING PRICE]],3,FALSE)</f>
        <v>Kg</v>
      </c>
      <c r="J6847" s="16">
        <f ca="1">VLOOKUP(Table3[[#This Row],[PRODUCT ID]],Table1[[PRODUCT]:[SELLING PRICE]],4,FALSE)</f>
        <v>55</v>
      </c>
      <c r="K6847" s="16">
        <f ca="1">VLOOKUP(Table3[[#This Row],[PRODUCT ID]],Table1[[PRODUCT]:[SELLING PRICE]],5,FALSE)</f>
        <v>57.317983668080608</v>
      </c>
      <c r="L6847" s="16">
        <f ca="1">J6847*Table3[[#This Row],[QUANTITY]]</f>
        <v>275</v>
      </c>
      <c r="M6847" s="16">
        <f ca="1">K6847*Table3[[#This Row],[QUANTITY]]*(1-Table3[[#This Row],[DISCOUNT %]])</f>
        <v>261.99404007356787</v>
      </c>
      <c r="N6847" s="3">
        <f>DAY(Table3[[#This Row],[DATE]])</f>
        <v>29</v>
      </c>
      <c r="O6847" s="3" t="str">
        <f>TEXT(Table3[[#This Row],[DATE]],"mmm")</f>
        <v>Sep</v>
      </c>
      <c r="P6847" s="3">
        <f>YEAR(Table3[[#This Row],[DATE]])</f>
        <v>2039</v>
      </c>
    </row>
    <row r="6848" spans="1:16" x14ac:dyDescent="0.3">
      <c r="A6848" s="6">
        <v>51043</v>
      </c>
      <c r="B6848" s="7" t="s">
        <v>1605</v>
      </c>
      <c r="C6848" s="9">
        <f t="shared" ca="1" si="212"/>
        <v>11</v>
      </c>
      <c r="D6848" s="9" t="s">
        <v>2116</v>
      </c>
      <c r="E6848" s="9" t="s">
        <v>2116</v>
      </c>
      <c r="F6848" s="10">
        <f t="shared" ca="1" si="213"/>
        <v>4.2061672744816474E-2</v>
      </c>
      <c r="G6848" s="3" t="str">
        <f>VLOOKUP(Table3[[#This Row],[PRODUCT ID]],Table1[[PRODUCT]:[SELLING PRICE]],1,FALSE)</f>
        <v>Product553</v>
      </c>
      <c r="H6848" s="3" t="str">
        <f>VLOOKUP(Table3[[#This Row],[PRODUCT ID]],Table1[[PRODUCT]:[SELLING PRICE]],2,FALSE)</f>
        <v>Category1</v>
      </c>
      <c r="I6848" s="3" t="str">
        <f>VLOOKUP(Table3[[#This Row],[PRODUCT ID]],Table1[[PRODUCT]:[SELLING PRICE]],3,FALSE)</f>
        <v>Lt</v>
      </c>
      <c r="J6848" s="16">
        <f ca="1">VLOOKUP(Table3[[#This Row],[PRODUCT ID]],Table1[[PRODUCT]:[SELLING PRICE]],4,FALSE)</f>
        <v>250</v>
      </c>
      <c r="K6848" s="16">
        <f ca="1">VLOOKUP(Table3[[#This Row],[PRODUCT ID]],Table1[[PRODUCT]:[SELLING PRICE]],5,FALSE)</f>
        <v>153.39361694805748</v>
      </c>
      <c r="L6848" s="16">
        <f ca="1">J6848*Table3[[#This Row],[QUANTITY]]</f>
        <v>2750</v>
      </c>
      <c r="M6848" s="16">
        <f ca="1">K6848*Table3[[#This Row],[QUANTITY]]*(1-Table3[[#This Row],[DISCOUNT %]])</f>
        <v>1616.3578731392902</v>
      </c>
      <c r="N6848" s="3">
        <f>DAY(Table3[[#This Row],[DATE]])</f>
        <v>30</v>
      </c>
      <c r="O6848" s="3" t="str">
        <f>TEXT(Table3[[#This Row],[DATE]],"mmm")</f>
        <v>Sep</v>
      </c>
      <c r="P6848" s="3">
        <f>YEAR(Table3[[#This Row],[DATE]])</f>
        <v>2039</v>
      </c>
    </row>
    <row r="6849" spans="1:16" x14ac:dyDescent="0.3">
      <c r="A6849" s="6">
        <v>51044</v>
      </c>
      <c r="B6849" s="7" t="s">
        <v>1606</v>
      </c>
      <c r="C6849" s="9">
        <f t="shared" ca="1" si="212"/>
        <v>7</v>
      </c>
      <c r="D6849" s="9" t="s">
        <v>2116</v>
      </c>
      <c r="E6849" s="9" t="s">
        <v>2116</v>
      </c>
      <c r="F6849" s="10">
        <f t="shared" ca="1" si="213"/>
        <v>8.8623997469608681E-2</v>
      </c>
      <c r="G6849" s="3" t="str">
        <f>VLOOKUP(Table3[[#This Row],[PRODUCT ID]],Table1[[PRODUCT]:[SELLING PRICE]],1,FALSE)</f>
        <v>Product554</v>
      </c>
      <c r="H6849" s="3" t="str">
        <f>VLOOKUP(Table3[[#This Row],[PRODUCT ID]],Table1[[PRODUCT]:[SELLING PRICE]],2,FALSE)</f>
        <v>Category2</v>
      </c>
      <c r="I6849" s="3" t="str">
        <f>VLOOKUP(Table3[[#This Row],[PRODUCT ID]],Table1[[PRODUCT]:[SELLING PRICE]],3,FALSE)</f>
        <v>Kg</v>
      </c>
      <c r="J6849" s="16">
        <f ca="1">VLOOKUP(Table3[[#This Row],[PRODUCT ID]],Table1[[PRODUCT]:[SELLING PRICE]],4,FALSE)</f>
        <v>248</v>
      </c>
      <c r="K6849" s="16">
        <f ca="1">VLOOKUP(Table3[[#This Row],[PRODUCT ID]],Table1[[PRODUCT]:[SELLING PRICE]],5,FALSE)</f>
        <v>101.62232760983736</v>
      </c>
      <c r="L6849" s="16">
        <f ca="1">J6849*Table3[[#This Row],[QUANTITY]]</f>
        <v>1736</v>
      </c>
      <c r="M6849" s="16">
        <f ca="1">K6849*Table3[[#This Row],[QUANTITY]]*(1-Table3[[#This Row],[DISCOUNT %]])</f>
        <v>648.31305493421166</v>
      </c>
      <c r="N6849" s="3">
        <f>DAY(Table3[[#This Row],[DATE]])</f>
        <v>1</v>
      </c>
      <c r="O6849" s="3" t="str">
        <f>TEXT(Table3[[#This Row],[DATE]],"mmm")</f>
        <v>Oct</v>
      </c>
      <c r="P6849" s="3">
        <f>YEAR(Table3[[#This Row],[DATE]])</f>
        <v>2039</v>
      </c>
    </row>
    <row r="6850" spans="1:16" x14ac:dyDescent="0.3">
      <c r="A6850" s="6">
        <v>51045</v>
      </c>
      <c r="B6850" s="7" t="s">
        <v>1607</v>
      </c>
      <c r="C6850" s="9">
        <f t="shared" ca="1" si="212"/>
        <v>6</v>
      </c>
      <c r="D6850" s="9" t="s">
        <v>2115</v>
      </c>
      <c r="E6850" s="9" t="s">
        <v>2118</v>
      </c>
      <c r="F6850" s="10">
        <f t="shared" ca="1" si="213"/>
        <v>7.7421835216964746E-2</v>
      </c>
      <c r="G6850" s="3" t="str">
        <f>VLOOKUP(Table3[[#This Row],[PRODUCT ID]],Table1[[PRODUCT]:[SELLING PRICE]],1,FALSE)</f>
        <v>Product555</v>
      </c>
      <c r="H6850" s="3" t="str">
        <f>VLOOKUP(Table3[[#This Row],[PRODUCT ID]],Table1[[PRODUCT]:[SELLING PRICE]],2,FALSE)</f>
        <v>Category3</v>
      </c>
      <c r="I6850" s="3" t="str">
        <f>VLOOKUP(Table3[[#This Row],[PRODUCT ID]],Table1[[PRODUCT]:[SELLING PRICE]],3,FALSE)</f>
        <v>Lt</v>
      </c>
      <c r="J6850" s="16">
        <f ca="1">VLOOKUP(Table3[[#This Row],[PRODUCT ID]],Table1[[PRODUCT]:[SELLING PRICE]],4,FALSE)</f>
        <v>125</v>
      </c>
      <c r="K6850" s="16">
        <f ca="1">VLOOKUP(Table3[[#This Row],[PRODUCT ID]],Table1[[PRODUCT]:[SELLING PRICE]],5,FALSE)</f>
        <v>239.86721806225134</v>
      </c>
      <c r="L6850" s="16">
        <f ca="1">J6850*Table3[[#This Row],[QUANTITY]]</f>
        <v>750</v>
      </c>
      <c r="M6850" s="16">
        <f ca="1">K6850*Table3[[#This Row],[QUANTITY]]*(1-Table3[[#This Row],[DISCOUNT %]])</f>
        <v>1327.7775469889036</v>
      </c>
      <c r="N6850" s="3">
        <f>DAY(Table3[[#This Row],[DATE]])</f>
        <v>2</v>
      </c>
      <c r="O6850" s="3" t="str">
        <f>TEXT(Table3[[#This Row],[DATE]],"mmm")</f>
        <v>Oct</v>
      </c>
      <c r="P6850" s="3">
        <f>YEAR(Table3[[#This Row],[DATE]])</f>
        <v>2039</v>
      </c>
    </row>
    <row r="6851" spans="1:16" x14ac:dyDescent="0.3">
      <c r="A6851" s="6">
        <v>51046</v>
      </c>
      <c r="B6851" s="7" t="s">
        <v>1608</v>
      </c>
      <c r="C6851" s="9">
        <f t="shared" ref="C6851:C6914" ca="1" si="214">RANDBETWEEN(1,15)</f>
        <v>5</v>
      </c>
      <c r="D6851" s="9" t="s">
        <v>2116</v>
      </c>
      <c r="E6851" s="9" t="s">
        <v>2116</v>
      </c>
      <c r="F6851" s="10">
        <f t="shared" ref="F6851:F6914" ca="1" si="215">RAND()*(0.1)</f>
        <v>6.6318676278309813E-2</v>
      </c>
      <c r="G6851" s="3" t="str">
        <f>VLOOKUP(Table3[[#This Row],[PRODUCT ID]],Table1[[PRODUCT]:[SELLING PRICE]],1,FALSE)</f>
        <v>Product556</v>
      </c>
      <c r="H6851" s="3" t="str">
        <f>VLOOKUP(Table3[[#This Row],[PRODUCT ID]],Table1[[PRODUCT]:[SELLING PRICE]],2,FALSE)</f>
        <v>Category4</v>
      </c>
      <c r="I6851" s="3" t="str">
        <f>VLOOKUP(Table3[[#This Row],[PRODUCT ID]],Table1[[PRODUCT]:[SELLING PRICE]],3,FALSE)</f>
        <v>Ft</v>
      </c>
      <c r="J6851" s="16">
        <f ca="1">VLOOKUP(Table3[[#This Row],[PRODUCT ID]],Table1[[PRODUCT]:[SELLING PRICE]],4,FALSE)</f>
        <v>197</v>
      </c>
      <c r="K6851" s="16">
        <f ca="1">VLOOKUP(Table3[[#This Row],[PRODUCT ID]],Table1[[PRODUCT]:[SELLING PRICE]],5,FALSE)</f>
        <v>109.06509102348842</v>
      </c>
      <c r="L6851" s="16">
        <f ca="1">J6851*Table3[[#This Row],[QUANTITY]]</f>
        <v>985</v>
      </c>
      <c r="M6851" s="16">
        <f ca="1">K6851*Table3[[#This Row],[QUANTITY]]*(1-Table3[[#This Row],[DISCOUNT %]])</f>
        <v>509.16019279318647</v>
      </c>
      <c r="N6851" s="3">
        <f>DAY(Table3[[#This Row],[DATE]])</f>
        <v>3</v>
      </c>
      <c r="O6851" s="3" t="str">
        <f>TEXT(Table3[[#This Row],[DATE]],"mmm")</f>
        <v>Oct</v>
      </c>
      <c r="P6851" s="3">
        <f>YEAR(Table3[[#This Row],[DATE]])</f>
        <v>2039</v>
      </c>
    </row>
    <row r="6852" spans="1:16" x14ac:dyDescent="0.3">
      <c r="A6852" s="6">
        <v>51047</v>
      </c>
      <c r="B6852" s="7" t="s">
        <v>1609</v>
      </c>
      <c r="C6852" s="9">
        <f t="shared" ca="1" si="214"/>
        <v>2</v>
      </c>
      <c r="D6852" s="9" t="s">
        <v>2117</v>
      </c>
      <c r="E6852" s="9" t="s">
        <v>2116</v>
      </c>
      <c r="F6852" s="10">
        <f t="shared" ca="1" si="215"/>
        <v>4.0536081483068698E-2</v>
      </c>
      <c r="G6852" s="3" t="str">
        <f>VLOOKUP(Table3[[#This Row],[PRODUCT ID]],Table1[[PRODUCT]:[SELLING PRICE]],1,FALSE)</f>
        <v>Product557</v>
      </c>
      <c r="H6852" s="3" t="str">
        <f>VLOOKUP(Table3[[#This Row],[PRODUCT ID]],Table1[[PRODUCT]:[SELLING PRICE]],2,FALSE)</f>
        <v>Category5</v>
      </c>
      <c r="I6852" s="3" t="str">
        <f>VLOOKUP(Table3[[#This Row],[PRODUCT ID]],Table1[[PRODUCT]:[SELLING PRICE]],3,FALSE)</f>
        <v>Kg</v>
      </c>
      <c r="J6852" s="16">
        <f ca="1">VLOOKUP(Table3[[#This Row],[PRODUCT ID]],Table1[[PRODUCT]:[SELLING PRICE]],4,FALSE)</f>
        <v>81</v>
      </c>
      <c r="K6852" s="16">
        <f ca="1">VLOOKUP(Table3[[#This Row],[PRODUCT ID]],Table1[[PRODUCT]:[SELLING PRICE]],5,FALSE)</f>
        <v>185.05755968526179</v>
      </c>
      <c r="L6852" s="16">
        <f ca="1">J6852*Table3[[#This Row],[QUANTITY]]</f>
        <v>162</v>
      </c>
      <c r="M6852" s="16">
        <f ca="1">K6852*Table3[[#This Row],[QUANTITY]]*(1-Table3[[#This Row],[DISCOUNT %]])</f>
        <v>355.11210273360439</v>
      </c>
      <c r="N6852" s="3">
        <f>DAY(Table3[[#This Row],[DATE]])</f>
        <v>4</v>
      </c>
      <c r="O6852" s="3" t="str">
        <f>TEXT(Table3[[#This Row],[DATE]],"mmm")</f>
        <v>Oct</v>
      </c>
      <c r="P6852" s="3">
        <f>YEAR(Table3[[#This Row],[DATE]])</f>
        <v>2039</v>
      </c>
    </row>
    <row r="6853" spans="1:16" x14ac:dyDescent="0.3">
      <c r="A6853" s="6">
        <v>51048</v>
      </c>
      <c r="B6853" s="7" t="s">
        <v>1610</v>
      </c>
      <c r="C6853" s="9">
        <f t="shared" ca="1" si="214"/>
        <v>13</v>
      </c>
      <c r="D6853" s="9" t="s">
        <v>2115</v>
      </c>
      <c r="E6853" s="9" t="s">
        <v>2116</v>
      </c>
      <c r="F6853" s="10">
        <f t="shared" ca="1" si="215"/>
        <v>3.6761642390505188E-2</v>
      </c>
      <c r="G6853" s="3" t="str">
        <f>VLOOKUP(Table3[[#This Row],[PRODUCT ID]],Table1[[PRODUCT]:[SELLING PRICE]],1,FALSE)</f>
        <v>Product558</v>
      </c>
      <c r="H6853" s="3" t="str">
        <f>VLOOKUP(Table3[[#This Row],[PRODUCT ID]],Table1[[PRODUCT]:[SELLING PRICE]],2,FALSE)</f>
        <v>Category1</v>
      </c>
      <c r="I6853" s="3" t="str">
        <f>VLOOKUP(Table3[[#This Row],[PRODUCT ID]],Table1[[PRODUCT]:[SELLING PRICE]],3,FALSE)</f>
        <v>No</v>
      </c>
      <c r="J6853" s="16">
        <f ca="1">VLOOKUP(Table3[[#This Row],[PRODUCT ID]],Table1[[PRODUCT]:[SELLING PRICE]],4,FALSE)</f>
        <v>51</v>
      </c>
      <c r="K6853" s="16">
        <f ca="1">VLOOKUP(Table3[[#This Row],[PRODUCT ID]],Table1[[PRODUCT]:[SELLING PRICE]],5,FALSE)</f>
        <v>39.884388317212739</v>
      </c>
      <c r="L6853" s="16">
        <f ca="1">J6853*Table3[[#This Row],[QUANTITY]]</f>
        <v>663</v>
      </c>
      <c r="M6853" s="16">
        <f ca="1">K6853*Table3[[#This Row],[QUANTITY]]*(1-Table3[[#This Row],[DISCOUNT %]])</f>
        <v>499.43624506010718</v>
      </c>
      <c r="N6853" s="3">
        <f>DAY(Table3[[#This Row],[DATE]])</f>
        <v>5</v>
      </c>
      <c r="O6853" s="3" t="str">
        <f>TEXT(Table3[[#This Row],[DATE]],"mmm")</f>
        <v>Oct</v>
      </c>
      <c r="P6853" s="3">
        <f>YEAR(Table3[[#This Row],[DATE]])</f>
        <v>2039</v>
      </c>
    </row>
    <row r="6854" spans="1:16" x14ac:dyDescent="0.3">
      <c r="A6854" s="6">
        <v>51049</v>
      </c>
      <c r="B6854" s="7" t="s">
        <v>1611</v>
      </c>
      <c r="C6854" s="9">
        <f t="shared" ca="1" si="214"/>
        <v>7</v>
      </c>
      <c r="D6854" s="9" t="s">
        <v>2115</v>
      </c>
      <c r="E6854" s="9" t="s">
        <v>2116</v>
      </c>
      <c r="F6854" s="10">
        <f t="shared" ca="1" si="215"/>
        <v>3.7167266890622899E-2</v>
      </c>
      <c r="G6854" s="3" t="str">
        <f>VLOOKUP(Table3[[#This Row],[PRODUCT ID]],Table1[[PRODUCT]:[SELLING PRICE]],1,FALSE)</f>
        <v>Product559</v>
      </c>
      <c r="H6854" s="3" t="str">
        <f>VLOOKUP(Table3[[#This Row],[PRODUCT ID]],Table1[[PRODUCT]:[SELLING PRICE]],2,FALSE)</f>
        <v>Category2</v>
      </c>
      <c r="I6854" s="3" t="str">
        <f>VLOOKUP(Table3[[#This Row],[PRODUCT ID]],Table1[[PRODUCT]:[SELLING PRICE]],3,FALSE)</f>
        <v>No</v>
      </c>
      <c r="J6854" s="16">
        <f ca="1">VLOOKUP(Table3[[#This Row],[PRODUCT ID]],Table1[[PRODUCT]:[SELLING PRICE]],4,FALSE)</f>
        <v>16</v>
      </c>
      <c r="K6854" s="16">
        <f ca="1">VLOOKUP(Table3[[#This Row],[PRODUCT ID]],Table1[[PRODUCT]:[SELLING PRICE]],5,FALSE)</f>
        <v>127.541430288657</v>
      </c>
      <c r="L6854" s="16">
        <f ca="1">J6854*Table3[[#This Row],[QUANTITY]]</f>
        <v>112</v>
      </c>
      <c r="M6854" s="16">
        <f ca="1">K6854*Table3[[#This Row],[QUANTITY]]*(1-Table3[[#This Row],[DISCOUNT %]])</f>
        <v>859.60744736654692</v>
      </c>
      <c r="N6854" s="3">
        <f>DAY(Table3[[#This Row],[DATE]])</f>
        <v>6</v>
      </c>
      <c r="O6854" s="3" t="str">
        <f>TEXT(Table3[[#This Row],[DATE]],"mmm")</f>
        <v>Oct</v>
      </c>
      <c r="P6854" s="3">
        <f>YEAR(Table3[[#This Row],[DATE]])</f>
        <v>2039</v>
      </c>
    </row>
    <row r="6855" spans="1:16" x14ac:dyDescent="0.3">
      <c r="A6855" s="6">
        <v>51050</v>
      </c>
      <c r="B6855" s="7" t="s">
        <v>1612</v>
      </c>
      <c r="C6855" s="9">
        <f t="shared" ca="1" si="214"/>
        <v>11</v>
      </c>
      <c r="D6855" s="9" t="s">
        <v>2115</v>
      </c>
      <c r="E6855" s="9" t="s">
        <v>2116</v>
      </c>
      <c r="F6855" s="10">
        <f t="shared" ca="1" si="215"/>
        <v>1.3758171278914566E-2</v>
      </c>
      <c r="G6855" s="3" t="str">
        <f>VLOOKUP(Table3[[#This Row],[PRODUCT ID]],Table1[[PRODUCT]:[SELLING PRICE]],1,FALSE)</f>
        <v>Product560</v>
      </c>
      <c r="H6855" s="3" t="str">
        <f>VLOOKUP(Table3[[#This Row],[PRODUCT ID]],Table1[[PRODUCT]:[SELLING PRICE]],2,FALSE)</f>
        <v>Category3</v>
      </c>
      <c r="I6855" s="3" t="str">
        <f>VLOOKUP(Table3[[#This Row],[PRODUCT ID]],Table1[[PRODUCT]:[SELLING PRICE]],3,FALSE)</f>
        <v>Ft</v>
      </c>
      <c r="J6855" s="16">
        <f ca="1">VLOOKUP(Table3[[#This Row],[PRODUCT ID]],Table1[[PRODUCT]:[SELLING PRICE]],4,FALSE)</f>
        <v>117</v>
      </c>
      <c r="K6855" s="16">
        <f ca="1">VLOOKUP(Table3[[#This Row],[PRODUCT ID]],Table1[[PRODUCT]:[SELLING PRICE]],5,FALSE)</f>
        <v>139.49332758643612</v>
      </c>
      <c r="L6855" s="16">
        <f ca="1">J6855*Table3[[#This Row],[QUANTITY]]</f>
        <v>1287</v>
      </c>
      <c r="M6855" s="16">
        <f ca="1">K6855*Table3[[#This Row],[QUANTITY]]*(1-Table3[[#This Row],[DISCOUNT %]])</f>
        <v>1513.315699425598</v>
      </c>
      <c r="N6855" s="3">
        <f>DAY(Table3[[#This Row],[DATE]])</f>
        <v>7</v>
      </c>
      <c r="O6855" s="3" t="str">
        <f>TEXT(Table3[[#This Row],[DATE]],"mmm")</f>
        <v>Oct</v>
      </c>
      <c r="P6855" s="3">
        <f>YEAR(Table3[[#This Row],[DATE]])</f>
        <v>2039</v>
      </c>
    </row>
    <row r="6856" spans="1:16" x14ac:dyDescent="0.3">
      <c r="A6856" s="6">
        <v>51051</v>
      </c>
      <c r="B6856" s="7" t="s">
        <v>1613</v>
      </c>
      <c r="C6856" s="9">
        <f t="shared" ca="1" si="214"/>
        <v>7</v>
      </c>
      <c r="D6856" s="9" t="s">
        <v>2116</v>
      </c>
      <c r="E6856" s="9" t="s">
        <v>2118</v>
      </c>
      <c r="F6856" s="10">
        <f t="shared" ca="1" si="215"/>
        <v>5.6234995400491809E-2</v>
      </c>
      <c r="G6856" s="3" t="str">
        <f>VLOOKUP(Table3[[#This Row],[PRODUCT ID]],Table1[[PRODUCT]:[SELLING PRICE]],1,FALSE)</f>
        <v>Product561</v>
      </c>
      <c r="H6856" s="3" t="str">
        <f>VLOOKUP(Table3[[#This Row],[PRODUCT ID]],Table1[[PRODUCT]:[SELLING PRICE]],2,FALSE)</f>
        <v>Category4</v>
      </c>
      <c r="I6856" s="3" t="str">
        <f>VLOOKUP(Table3[[#This Row],[PRODUCT ID]],Table1[[PRODUCT]:[SELLING PRICE]],3,FALSE)</f>
        <v>No</v>
      </c>
      <c r="J6856" s="16">
        <f ca="1">VLOOKUP(Table3[[#This Row],[PRODUCT ID]],Table1[[PRODUCT]:[SELLING PRICE]],4,FALSE)</f>
        <v>135</v>
      </c>
      <c r="K6856" s="16">
        <f ca="1">VLOOKUP(Table3[[#This Row],[PRODUCT ID]],Table1[[PRODUCT]:[SELLING PRICE]],5,FALSE)</f>
        <v>297.82454485848604</v>
      </c>
      <c r="L6856" s="16">
        <f ca="1">J6856*Table3[[#This Row],[QUANTITY]]</f>
        <v>945</v>
      </c>
      <c r="M6856" s="16">
        <f ca="1">K6856*Table3[[#This Row],[QUANTITY]]*(1-Table3[[#This Row],[DISCOUNT %]])</f>
        <v>1967.5346806375085</v>
      </c>
      <c r="N6856" s="3">
        <f>DAY(Table3[[#This Row],[DATE]])</f>
        <v>8</v>
      </c>
      <c r="O6856" s="3" t="str">
        <f>TEXT(Table3[[#This Row],[DATE]],"mmm")</f>
        <v>Oct</v>
      </c>
      <c r="P6856" s="3">
        <f>YEAR(Table3[[#This Row],[DATE]])</f>
        <v>2039</v>
      </c>
    </row>
    <row r="6857" spans="1:16" x14ac:dyDescent="0.3">
      <c r="A6857" s="6">
        <v>51052</v>
      </c>
      <c r="B6857" s="7" t="s">
        <v>1614</v>
      </c>
      <c r="C6857" s="9">
        <f t="shared" ca="1" si="214"/>
        <v>9</v>
      </c>
      <c r="D6857" s="9" t="s">
        <v>2116</v>
      </c>
      <c r="E6857" s="9" t="s">
        <v>2118</v>
      </c>
      <c r="F6857" s="10">
        <f t="shared" ca="1" si="215"/>
        <v>3.8212084976192343E-2</v>
      </c>
      <c r="G6857" s="3" t="str">
        <f>VLOOKUP(Table3[[#This Row],[PRODUCT ID]],Table1[[PRODUCT]:[SELLING PRICE]],1,FALSE)</f>
        <v>Product562</v>
      </c>
      <c r="H6857" s="3" t="str">
        <f>VLOOKUP(Table3[[#This Row],[PRODUCT ID]],Table1[[PRODUCT]:[SELLING PRICE]],2,FALSE)</f>
        <v>Category5</v>
      </c>
      <c r="I6857" s="3" t="str">
        <f>VLOOKUP(Table3[[#This Row],[PRODUCT ID]],Table1[[PRODUCT]:[SELLING PRICE]],3,FALSE)</f>
        <v>Kg</v>
      </c>
      <c r="J6857" s="16">
        <f ca="1">VLOOKUP(Table3[[#This Row],[PRODUCT ID]],Table1[[PRODUCT]:[SELLING PRICE]],4,FALSE)</f>
        <v>82</v>
      </c>
      <c r="K6857" s="16">
        <f ca="1">VLOOKUP(Table3[[#This Row],[PRODUCT ID]],Table1[[PRODUCT]:[SELLING PRICE]],5,FALSE)</f>
        <v>144.32354891023192</v>
      </c>
      <c r="L6857" s="16">
        <f ca="1">J6857*Table3[[#This Row],[QUANTITY]]</f>
        <v>738</v>
      </c>
      <c r="M6857" s="16">
        <f ca="1">K6857*Table3[[#This Row],[QUANTITY]]*(1-Table3[[#This Row],[DISCOUNT %]])</f>
        <v>1249.2778067568763</v>
      </c>
      <c r="N6857" s="3">
        <f>DAY(Table3[[#This Row],[DATE]])</f>
        <v>9</v>
      </c>
      <c r="O6857" s="3" t="str">
        <f>TEXT(Table3[[#This Row],[DATE]],"mmm")</f>
        <v>Oct</v>
      </c>
      <c r="P6857" s="3">
        <f>YEAR(Table3[[#This Row],[DATE]])</f>
        <v>2039</v>
      </c>
    </row>
    <row r="6858" spans="1:16" x14ac:dyDescent="0.3">
      <c r="A6858" s="6">
        <v>51053</v>
      </c>
      <c r="B6858" s="7" t="s">
        <v>1615</v>
      </c>
      <c r="C6858" s="9">
        <f t="shared" ca="1" si="214"/>
        <v>14</v>
      </c>
      <c r="D6858" s="9" t="s">
        <v>2116</v>
      </c>
      <c r="E6858" s="9" t="s">
        <v>2116</v>
      </c>
      <c r="F6858" s="10">
        <f t="shared" ca="1" si="215"/>
        <v>2.8816896183528118E-2</v>
      </c>
      <c r="G6858" s="3" t="str">
        <f>VLOOKUP(Table3[[#This Row],[PRODUCT ID]],Table1[[PRODUCT]:[SELLING PRICE]],1,FALSE)</f>
        <v>Product563</v>
      </c>
      <c r="H6858" s="3" t="str">
        <f>VLOOKUP(Table3[[#This Row],[PRODUCT ID]],Table1[[PRODUCT]:[SELLING PRICE]],2,FALSE)</f>
        <v>Category1</v>
      </c>
      <c r="I6858" s="3" t="str">
        <f>VLOOKUP(Table3[[#This Row],[PRODUCT ID]],Table1[[PRODUCT]:[SELLING PRICE]],3,FALSE)</f>
        <v>Kg</v>
      </c>
      <c r="J6858" s="16">
        <f ca="1">VLOOKUP(Table3[[#This Row],[PRODUCT ID]],Table1[[PRODUCT]:[SELLING PRICE]],4,FALSE)</f>
        <v>229</v>
      </c>
      <c r="K6858" s="16">
        <f ca="1">VLOOKUP(Table3[[#This Row],[PRODUCT ID]],Table1[[PRODUCT]:[SELLING PRICE]],5,FALSE)</f>
        <v>57.054695548244538</v>
      </c>
      <c r="L6858" s="16">
        <f ca="1">J6858*Table3[[#This Row],[QUANTITY]]</f>
        <v>3206</v>
      </c>
      <c r="M6858" s="16">
        <f ca="1">K6858*Table3[[#This Row],[QUANTITY]]*(1-Table3[[#This Row],[DISCOUNT %]])</f>
        <v>775.74778833787161</v>
      </c>
      <c r="N6858" s="3">
        <f>DAY(Table3[[#This Row],[DATE]])</f>
        <v>10</v>
      </c>
      <c r="O6858" s="3" t="str">
        <f>TEXT(Table3[[#This Row],[DATE]],"mmm")</f>
        <v>Oct</v>
      </c>
      <c r="P6858" s="3">
        <f>YEAR(Table3[[#This Row],[DATE]])</f>
        <v>2039</v>
      </c>
    </row>
    <row r="6859" spans="1:16" x14ac:dyDescent="0.3">
      <c r="A6859" s="6">
        <v>51054</v>
      </c>
      <c r="B6859" s="7" t="s">
        <v>1616</v>
      </c>
      <c r="C6859" s="9">
        <f t="shared" ca="1" si="214"/>
        <v>10</v>
      </c>
      <c r="D6859" s="9" t="s">
        <v>2115</v>
      </c>
      <c r="E6859" s="9" t="s">
        <v>2116</v>
      </c>
      <c r="F6859" s="10">
        <f t="shared" ca="1" si="215"/>
        <v>1.8999295769626036E-2</v>
      </c>
      <c r="G6859" s="3" t="str">
        <f>VLOOKUP(Table3[[#This Row],[PRODUCT ID]],Table1[[PRODUCT]:[SELLING PRICE]],1,FALSE)</f>
        <v>Product564</v>
      </c>
      <c r="H6859" s="3" t="str">
        <f>VLOOKUP(Table3[[#This Row],[PRODUCT ID]],Table1[[PRODUCT]:[SELLING PRICE]],2,FALSE)</f>
        <v>Category2</v>
      </c>
      <c r="I6859" s="3" t="str">
        <f>VLOOKUP(Table3[[#This Row],[PRODUCT ID]],Table1[[PRODUCT]:[SELLING PRICE]],3,FALSE)</f>
        <v>Lt</v>
      </c>
      <c r="J6859" s="16">
        <f ca="1">VLOOKUP(Table3[[#This Row],[PRODUCT ID]],Table1[[PRODUCT]:[SELLING PRICE]],4,FALSE)</f>
        <v>208</v>
      </c>
      <c r="K6859" s="16">
        <f ca="1">VLOOKUP(Table3[[#This Row],[PRODUCT ID]],Table1[[PRODUCT]:[SELLING PRICE]],5,FALSE)</f>
        <v>279.58765779931457</v>
      </c>
      <c r="L6859" s="16">
        <f ca="1">J6859*Table3[[#This Row],[QUANTITY]]</f>
        <v>2080</v>
      </c>
      <c r="M6859" s="16">
        <f ca="1">K6859*Table3[[#This Row],[QUANTITY]]*(1-Table3[[#This Row],[DISCOUNT %]])</f>
        <v>2742.7568919524838</v>
      </c>
      <c r="N6859" s="3">
        <f>DAY(Table3[[#This Row],[DATE]])</f>
        <v>11</v>
      </c>
      <c r="O6859" s="3" t="str">
        <f>TEXT(Table3[[#This Row],[DATE]],"mmm")</f>
        <v>Oct</v>
      </c>
      <c r="P6859" s="3">
        <f>YEAR(Table3[[#This Row],[DATE]])</f>
        <v>2039</v>
      </c>
    </row>
    <row r="6860" spans="1:16" x14ac:dyDescent="0.3">
      <c r="A6860" s="6">
        <v>51055</v>
      </c>
      <c r="B6860" s="7" t="s">
        <v>1617</v>
      </c>
      <c r="C6860" s="9">
        <f t="shared" ca="1" si="214"/>
        <v>10</v>
      </c>
      <c r="D6860" s="9" t="s">
        <v>2117</v>
      </c>
      <c r="E6860" s="9" t="s">
        <v>2116</v>
      </c>
      <c r="F6860" s="10">
        <f t="shared" ca="1" si="215"/>
        <v>8.8037154842107154E-2</v>
      </c>
      <c r="G6860" s="3" t="str">
        <f>VLOOKUP(Table3[[#This Row],[PRODUCT ID]],Table1[[PRODUCT]:[SELLING PRICE]],1,FALSE)</f>
        <v>Product565</v>
      </c>
      <c r="H6860" s="3" t="str">
        <f>VLOOKUP(Table3[[#This Row],[PRODUCT ID]],Table1[[PRODUCT]:[SELLING PRICE]],2,FALSE)</f>
        <v>Category3</v>
      </c>
      <c r="I6860" s="3" t="str">
        <f>VLOOKUP(Table3[[#This Row],[PRODUCT ID]],Table1[[PRODUCT]:[SELLING PRICE]],3,FALSE)</f>
        <v>Kg</v>
      </c>
      <c r="J6860" s="16">
        <f ca="1">VLOOKUP(Table3[[#This Row],[PRODUCT ID]],Table1[[PRODUCT]:[SELLING PRICE]],4,FALSE)</f>
        <v>240</v>
      </c>
      <c r="K6860" s="16">
        <f ca="1">VLOOKUP(Table3[[#This Row],[PRODUCT ID]],Table1[[PRODUCT]:[SELLING PRICE]],5,FALSE)</f>
        <v>77.91960841802296</v>
      </c>
      <c r="L6860" s="16">
        <f ca="1">J6860*Table3[[#This Row],[QUANTITY]]</f>
        <v>2400</v>
      </c>
      <c r="M6860" s="16">
        <f ca="1">K6860*Table3[[#This Row],[QUANTITY]]*(1-Table3[[#This Row],[DISCOUNT %]])</f>
        <v>710.59787786489119</v>
      </c>
      <c r="N6860" s="3">
        <f>DAY(Table3[[#This Row],[DATE]])</f>
        <v>12</v>
      </c>
      <c r="O6860" s="3" t="str">
        <f>TEXT(Table3[[#This Row],[DATE]],"mmm")</f>
        <v>Oct</v>
      </c>
      <c r="P6860" s="3">
        <f>YEAR(Table3[[#This Row],[DATE]])</f>
        <v>2039</v>
      </c>
    </row>
    <row r="6861" spans="1:16" x14ac:dyDescent="0.3">
      <c r="A6861" s="6">
        <v>51056</v>
      </c>
      <c r="B6861" s="7" t="s">
        <v>1618</v>
      </c>
      <c r="C6861" s="9">
        <f t="shared" ca="1" si="214"/>
        <v>5</v>
      </c>
      <c r="D6861" s="9" t="s">
        <v>2117</v>
      </c>
      <c r="E6861" s="9" t="s">
        <v>2116</v>
      </c>
      <c r="F6861" s="10">
        <f t="shared" ca="1" si="215"/>
        <v>6.3981057101216154E-3</v>
      </c>
      <c r="G6861" s="3" t="str">
        <f>VLOOKUP(Table3[[#This Row],[PRODUCT ID]],Table1[[PRODUCT]:[SELLING PRICE]],1,FALSE)</f>
        <v>Product566</v>
      </c>
      <c r="H6861" s="3" t="str">
        <f>VLOOKUP(Table3[[#This Row],[PRODUCT ID]],Table1[[PRODUCT]:[SELLING PRICE]],2,FALSE)</f>
        <v>Category4</v>
      </c>
      <c r="I6861" s="3" t="str">
        <f>VLOOKUP(Table3[[#This Row],[PRODUCT ID]],Table1[[PRODUCT]:[SELLING PRICE]],3,FALSE)</f>
        <v>Lt</v>
      </c>
      <c r="J6861" s="16">
        <f ca="1">VLOOKUP(Table3[[#This Row],[PRODUCT ID]],Table1[[PRODUCT]:[SELLING PRICE]],4,FALSE)</f>
        <v>186</v>
      </c>
      <c r="K6861" s="16">
        <f ca="1">VLOOKUP(Table3[[#This Row],[PRODUCT ID]],Table1[[PRODUCT]:[SELLING PRICE]],5,FALSE)</f>
        <v>41.4569338529571</v>
      </c>
      <c r="L6861" s="16">
        <f ca="1">J6861*Table3[[#This Row],[QUANTITY]]</f>
        <v>930</v>
      </c>
      <c r="M6861" s="16">
        <f ca="1">K6861*Table3[[#This Row],[QUANTITY]]*(1-Table3[[#This Row],[DISCOUNT %]])</f>
        <v>205.9584400387418</v>
      </c>
      <c r="N6861" s="3">
        <f>DAY(Table3[[#This Row],[DATE]])</f>
        <v>13</v>
      </c>
      <c r="O6861" s="3" t="str">
        <f>TEXT(Table3[[#This Row],[DATE]],"mmm")</f>
        <v>Oct</v>
      </c>
      <c r="P6861" s="3">
        <f>YEAR(Table3[[#This Row],[DATE]])</f>
        <v>2039</v>
      </c>
    </row>
    <row r="6862" spans="1:16" x14ac:dyDescent="0.3">
      <c r="A6862" s="6">
        <v>51057</v>
      </c>
      <c r="B6862" s="7" t="s">
        <v>1619</v>
      </c>
      <c r="C6862" s="9">
        <f t="shared" ca="1" si="214"/>
        <v>13</v>
      </c>
      <c r="D6862" s="9" t="s">
        <v>2116</v>
      </c>
      <c r="E6862" s="9" t="s">
        <v>2118</v>
      </c>
      <c r="F6862" s="10">
        <f t="shared" ca="1" si="215"/>
        <v>2.4079498920025956E-2</v>
      </c>
      <c r="G6862" s="3" t="str">
        <f>VLOOKUP(Table3[[#This Row],[PRODUCT ID]],Table1[[PRODUCT]:[SELLING PRICE]],1,FALSE)</f>
        <v>Product567</v>
      </c>
      <c r="H6862" s="3" t="str">
        <f>VLOOKUP(Table3[[#This Row],[PRODUCT ID]],Table1[[PRODUCT]:[SELLING PRICE]],2,FALSE)</f>
        <v>Category5</v>
      </c>
      <c r="I6862" s="3" t="str">
        <f>VLOOKUP(Table3[[#This Row],[PRODUCT ID]],Table1[[PRODUCT]:[SELLING PRICE]],3,FALSE)</f>
        <v>Ft</v>
      </c>
      <c r="J6862" s="16">
        <f ca="1">VLOOKUP(Table3[[#This Row],[PRODUCT ID]],Table1[[PRODUCT]:[SELLING PRICE]],4,FALSE)</f>
        <v>236</v>
      </c>
      <c r="K6862" s="16">
        <f ca="1">VLOOKUP(Table3[[#This Row],[PRODUCT ID]],Table1[[PRODUCT]:[SELLING PRICE]],5,FALSE)</f>
        <v>74.343859377619594</v>
      </c>
      <c r="L6862" s="16">
        <f ca="1">J6862*Table3[[#This Row],[QUANTITY]]</f>
        <v>3068</v>
      </c>
      <c r="M6862" s="16">
        <f ca="1">K6862*Table3[[#This Row],[QUANTITY]]*(1-Table3[[#This Row],[DISCOUNT %]])</f>
        <v>943.19805444833332</v>
      </c>
      <c r="N6862" s="3">
        <f>DAY(Table3[[#This Row],[DATE]])</f>
        <v>14</v>
      </c>
      <c r="O6862" s="3" t="str">
        <f>TEXT(Table3[[#This Row],[DATE]],"mmm")</f>
        <v>Oct</v>
      </c>
      <c r="P6862" s="3">
        <f>YEAR(Table3[[#This Row],[DATE]])</f>
        <v>2039</v>
      </c>
    </row>
    <row r="6863" spans="1:16" x14ac:dyDescent="0.3">
      <c r="A6863" s="6">
        <v>51058</v>
      </c>
      <c r="B6863" s="7" t="s">
        <v>1620</v>
      </c>
      <c r="C6863" s="9">
        <f t="shared" ca="1" si="214"/>
        <v>8</v>
      </c>
      <c r="D6863" s="9" t="s">
        <v>2116</v>
      </c>
      <c r="E6863" s="9" t="s">
        <v>2116</v>
      </c>
      <c r="F6863" s="10">
        <f t="shared" ca="1" si="215"/>
        <v>7.8196508892033556E-2</v>
      </c>
      <c r="G6863" s="3" t="str">
        <f>VLOOKUP(Table3[[#This Row],[PRODUCT ID]],Table1[[PRODUCT]:[SELLING PRICE]],1,FALSE)</f>
        <v>Product568</v>
      </c>
      <c r="H6863" s="3" t="str">
        <f>VLOOKUP(Table3[[#This Row],[PRODUCT ID]],Table1[[PRODUCT]:[SELLING PRICE]],2,FALSE)</f>
        <v>Category1</v>
      </c>
      <c r="I6863" s="3" t="str">
        <f>VLOOKUP(Table3[[#This Row],[PRODUCT ID]],Table1[[PRODUCT]:[SELLING PRICE]],3,FALSE)</f>
        <v>Kg</v>
      </c>
      <c r="J6863" s="16">
        <f ca="1">VLOOKUP(Table3[[#This Row],[PRODUCT ID]],Table1[[PRODUCT]:[SELLING PRICE]],4,FALSE)</f>
        <v>245</v>
      </c>
      <c r="K6863" s="16">
        <f ca="1">VLOOKUP(Table3[[#This Row],[PRODUCT ID]],Table1[[PRODUCT]:[SELLING PRICE]],5,FALSE)</f>
        <v>253.69412271952058</v>
      </c>
      <c r="L6863" s="16">
        <f ca="1">J6863*Table3[[#This Row],[QUANTITY]]</f>
        <v>1960</v>
      </c>
      <c r="M6863" s="16">
        <f ca="1">K6863*Table3[[#This Row],[QUANTITY]]*(1-Table3[[#This Row],[DISCOUNT %]])</f>
        <v>1870.8490239714156</v>
      </c>
      <c r="N6863" s="3">
        <f>DAY(Table3[[#This Row],[DATE]])</f>
        <v>15</v>
      </c>
      <c r="O6863" s="3" t="str">
        <f>TEXT(Table3[[#This Row],[DATE]],"mmm")</f>
        <v>Oct</v>
      </c>
      <c r="P6863" s="3">
        <f>YEAR(Table3[[#This Row],[DATE]])</f>
        <v>2039</v>
      </c>
    </row>
    <row r="6864" spans="1:16" x14ac:dyDescent="0.3">
      <c r="A6864" s="6">
        <v>51059</v>
      </c>
      <c r="B6864" s="7" t="s">
        <v>1621</v>
      </c>
      <c r="C6864" s="9">
        <f t="shared" ca="1" si="214"/>
        <v>2</v>
      </c>
      <c r="D6864" s="9" t="s">
        <v>2116</v>
      </c>
      <c r="E6864" s="9" t="s">
        <v>2116</v>
      </c>
      <c r="F6864" s="10">
        <f t="shared" ca="1" si="215"/>
        <v>9.2589026039097494E-2</v>
      </c>
      <c r="G6864" s="3" t="str">
        <f>VLOOKUP(Table3[[#This Row],[PRODUCT ID]],Table1[[PRODUCT]:[SELLING PRICE]],1,FALSE)</f>
        <v>Product569</v>
      </c>
      <c r="H6864" s="3" t="str">
        <f>VLOOKUP(Table3[[#This Row],[PRODUCT ID]],Table1[[PRODUCT]:[SELLING PRICE]],2,FALSE)</f>
        <v>Category2</v>
      </c>
      <c r="I6864" s="3" t="str">
        <f>VLOOKUP(Table3[[#This Row],[PRODUCT ID]],Table1[[PRODUCT]:[SELLING PRICE]],3,FALSE)</f>
        <v>No</v>
      </c>
      <c r="J6864" s="16">
        <f ca="1">VLOOKUP(Table3[[#This Row],[PRODUCT ID]],Table1[[PRODUCT]:[SELLING PRICE]],4,FALSE)</f>
        <v>72</v>
      </c>
      <c r="K6864" s="16">
        <f ca="1">VLOOKUP(Table3[[#This Row],[PRODUCT ID]],Table1[[PRODUCT]:[SELLING PRICE]],5,FALSE)</f>
        <v>248.26452841236798</v>
      </c>
      <c r="L6864" s="16">
        <f ca="1">J6864*Table3[[#This Row],[QUANTITY]]</f>
        <v>144</v>
      </c>
      <c r="M6864" s="16">
        <f ca="1">K6864*Table3[[#This Row],[QUANTITY]]*(1-Table3[[#This Row],[DISCOUNT %]])</f>
        <v>450.55591505322195</v>
      </c>
      <c r="N6864" s="3">
        <f>DAY(Table3[[#This Row],[DATE]])</f>
        <v>16</v>
      </c>
      <c r="O6864" s="3" t="str">
        <f>TEXT(Table3[[#This Row],[DATE]],"mmm")</f>
        <v>Oct</v>
      </c>
      <c r="P6864" s="3">
        <f>YEAR(Table3[[#This Row],[DATE]])</f>
        <v>2039</v>
      </c>
    </row>
    <row r="6865" spans="1:16" x14ac:dyDescent="0.3">
      <c r="A6865" s="6">
        <v>51060</v>
      </c>
      <c r="B6865" s="7" t="s">
        <v>1622</v>
      </c>
      <c r="C6865" s="9">
        <f t="shared" ca="1" si="214"/>
        <v>2</v>
      </c>
      <c r="D6865" s="9" t="s">
        <v>2116</v>
      </c>
      <c r="E6865" s="9" t="s">
        <v>2116</v>
      </c>
      <c r="F6865" s="10">
        <f t="shared" ca="1" si="215"/>
        <v>6.6771344158558441E-2</v>
      </c>
      <c r="G6865" s="3" t="str">
        <f>VLOOKUP(Table3[[#This Row],[PRODUCT ID]],Table1[[PRODUCT]:[SELLING PRICE]],1,FALSE)</f>
        <v>Product570</v>
      </c>
      <c r="H6865" s="3" t="str">
        <f>VLOOKUP(Table3[[#This Row],[PRODUCT ID]],Table1[[PRODUCT]:[SELLING PRICE]],2,FALSE)</f>
        <v>Category3</v>
      </c>
      <c r="I6865" s="3" t="str">
        <f>VLOOKUP(Table3[[#This Row],[PRODUCT ID]],Table1[[PRODUCT]:[SELLING PRICE]],3,FALSE)</f>
        <v>No</v>
      </c>
      <c r="J6865" s="16">
        <f ca="1">VLOOKUP(Table3[[#This Row],[PRODUCT ID]],Table1[[PRODUCT]:[SELLING PRICE]],4,FALSE)</f>
        <v>154</v>
      </c>
      <c r="K6865" s="16">
        <f ca="1">VLOOKUP(Table3[[#This Row],[PRODUCT ID]],Table1[[PRODUCT]:[SELLING PRICE]],5,FALSE)</f>
        <v>48.015107823249188</v>
      </c>
      <c r="L6865" s="16">
        <f ca="1">J6865*Table3[[#This Row],[QUANTITY]]</f>
        <v>308</v>
      </c>
      <c r="M6865" s="16">
        <f ca="1">K6865*Table3[[#This Row],[QUANTITY]]*(1-Table3[[#This Row],[DISCOUNT %]])</f>
        <v>89.618149067945453</v>
      </c>
      <c r="N6865" s="3">
        <f>DAY(Table3[[#This Row],[DATE]])</f>
        <v>17</v>
      </c>
      <c r="O6865" s="3" t="str">
        <f>TEXT(Table3[[#This Row],[DATE]],"mmm")</f>
        <v>Oct</v>
      </c>
      <c r="P6865" s="3">
        <f>YEAR(Table3[[#This Row],[DATE]])</f>
        <v>2039</v>
      </c>
    </row>
    <row r="6866" spans="1:16" x14ac:dyDescent="0.3">
      <c r="A6866" s="6">
        <v>51061</v>
      </c>
      <c r="B6866" s="7" t="s">
        <v>1623</v>
      </c>
      <c r="C6866" s="9">
        <f t="shared" ca="1" si="214"/>
        <v>1</v>
      </c>
      <c r="D6866" s="9" t="s">
        <v>2115</v>
      </c>
      <c r="E6866" s="9" t="s">
        <v>2116</v>
      </c>
      <c r="F6866" s="10">
        <f t="shared" ca="1" si="215"/>
        <v>5.6725494267862858E-2</v>
      </c>
      <c r="G6866" s="3" t="str">
        <f>VLOOKUP(Table3[[#This Row],[PRODUCT ID]],Table1[[PRODUCT]:[SELLING PRICE]],1,FALSE)</f>
        <v>Product571</v>
      </c>
      <c r="H6866" s="3" t="str">
        <f>VLOOKUP(Table3[[#This Row],[PRODUCT ID]],Table1[[PRODUCT]:[SELLING PRICE]],2,FALSE)</f>
        <v>Category4</v>
      </c>
      <c r="I6866" s="3" t="str">
        <f>VLOOKUP(Table3[[#This Row],[PRODUCT ID]],Table1[[PRODUCT]:[SELLING PRICE]],3,FALSE)</f>
        <v>Ft</v>
      </c>
      <c r="J6866" s="16">
        <f ca="1">VLOOKUP(Table3[[#This Row],[PRODUCT ID]],Table1[[PRODUCT]:[SELLING PRICE]],4,FALSE)</f>
        <v>57</v>
      </c>
      <c r="K6866" s="16">
        <f ca="1">VLOOKUP(Table3[[#This Row],[PRODUCT ID]],Table1[[PRODUCT]:[SELLING PRICE]],5,FALSE)</f>
        <v>86.264239625151305</v>
      </c>
      <c r="L6866" s="16">
        <f ca="1">J6866*Table3[[#This Row],[QUANTITY]]</f>
        <v>57</v>
      </c>
      <c r="M6866" s="16">
        <f ca="1">K6866*Table3[[#This Row],[QUANTITY]]*(1-Table3[[#This Row],[DISCOUNT %]])</f>
        <v>81.370857994773232</v>
      </c>
      <c r="N6866" s="3">
        <f>DAY(Table3[[#This Row],[DATE]])</f>
        <v>18</v>
      </c>
      <c r="O6866" s="3" t="str">
        <f>TEXT(Table3[[#This Row],[DATE]],"mmm")</f>
        <v>Oct</v>
      </c>
      <c r="P6866" s="3">
        <f>YEAR(Table3[[#This Row],[DATE]])</f>
        <v>2039</v>
      </c>
    </row>
    <row r="6867" spans="1:16" x14ac:dyDescent="0.3">
      <c r="A6867" s="6">
        <v>51062</v>
      </c>
      <c r="B6867" s="7" t="s">
        <v>1624</v>
      </c>
      <c r="C6867" s="9">
        <f t="shared" ca="1" si="214"/>
        <v>2</v>
      </c>
      <c r="D6867" s="9" t="s">
        <v>2116</v>
      </c>
      <c r="E6867" s="9" t="s">
        <v>2116</v>
      </c>
      <c r="F6867" s="10">
        <f t="shared" ca="1" si="215"/>
        <v>5.9795076677894479E-2</v>
      </c>
      <c r="G6867" s="3" t="str">
        <f>VLOOKUP(Table3[[#This Row],[PRODUCT ID]],Table1[[PRODUCT]:[SELLING PRICE]],1,FALSE)</f>
        <v>Product572</v>
      </c>
      <c r="H6867" s="3" t="str">
        <f>VLOOKUP(Table3[[#This Row],[PRODUCT ID]],Table1[[PRODUCT]:[SELLING PRICE]],2,FALSE)</f>
        <v>Category5</v>
      </c>
      <c r="I6867" s="3" t="str">
        <f>VLOOKUP(Table3[[#This Row],[PRODUCT ID]],Table1[[PRODUCT]:[SELLING PRICE]],3,FALSE)</f>
        <v>No</v>
      </c>
      <c r="J6867" s="16">
        <f ca="1">VLOOKUP(Table3[[#This Row],[PRODUCT ID]],Table1[[PRODUCT]:[SELLING PRICE]],4,FALSE)</f>
        <v>133</v>
      </c>
      <c r="K6867" s="16">
        <f ca="1">VLOOKUP(Table3[[#This Row],[PRODUCT ID]],Table1[[PRODUCT]:[SELLING PRICE]],5,FALSE)</f>
        <v>31.463418303085749</v>
      </c>
      <c r="L6867" s="16">
        <f ca="1">J6867*Table3[[#This Row],[QUANTITY]]</f>
        <v>266</v>
      </c>
      <c r="M6867" s="16">
        <f ca="1">K6867*Table3[[#This Row],[QUANTITY]]*(1-Table3[[#This Row],[DISCOUNT %]])</f>
        <v>59.164121586208132</v>
      </c>
      <c r="N6867" s="3">
        <f>DAY(Table3[[#This Row],[DATE]])</f>
        <v>19</v>
      </c>
      <c r="O6867" s="3" t="str">
        <f>TEXT(Table3[[#This Row],[DATE]],"mmm")</f>
        <v>Oct</v>
      </c>
      <c r="P6867" s="3">
        <f>YEAR(Table3[[#This Row],[DATE]])</f>
        <v>2039</v>
      </c>
    </row>
    <row r="6868" spans="1:16" x14ac:dyDescent="0.3">
      <c r="A6868" s="6">
        <v>51063</v>
      </c>
      <c r="B6868" s="7" t="s">
        <v>1625</v>
      </c>
      <c r="C6868" s="9">
        <f t="shared" ca="1" si="214"/>
        <v>3</v>
      </c>
      <c r="D6868" s="9" t="s">
        <v>2117</v>
      </c>
      <c r="E6868" s="9" t="s">
        <v>2118</v>
      </c>
      <c r="F6868" s="10">
        <f t="shared" ca="1" si="215"/>
        <v>9.2034237035006933E-2</v>
      </c>
      <c r="G6868" s="3" t="str">
        <f>VLOOKUP(Table3[[#This Row],[PRODUCT ID]],Table1[[PRODUCT]:[SELLING PRICE]],1,FALSE)</f>
        <v>Product573</v>
      </c>
      <c r="H6868" s="3" t="str">
        <f>VLOOKUP(Table3[[#This Row],[PRODUCT ID]],Table1[[PRODUCT]:[SELLING PRICE]],2,FALSE)</f>
        <v>Category1</v>
      </c>
      <c r="I6868" s="3" t="str">
        <f>VLOOKUP(Table3[[#This Row],[PRODUCT ID]],Table1[[PRODUCT]:[SELLING PRICE]],3,FALSE)</f>
        <v>Kg</v>
      </c>
      <c r="J6868" s="16">
        <f ca="1">VLOOKUP(Table3[[#This Row],[PRODUCT ID]],Table1[[PRODUCT]:[SELLING PRICE]],4,FALSE)</f>
        <v>12</v>
      </c>
      <c r="K6868" s="16">
        <f ca="1">VLOOKUP(Table3[[#This Row],[PRODUCT ID]],Table1[[PRODUCT]:[SELLING PRICE]],5,FALSE)</f>
        <v>300.03332508934074</v>
      </c>
      <c r="L6868" s="16">
        <f ca="1">J6868*Table3[[#This Row],[QUANTITY]]</f>
        <v>36</v>
      </c>
      <c r="M6868" s="16">
        <f ca="1">K6868*Table3[[#This Row],[QUANTITY]]*(1-Table3[[#This Row],[DISCOUNT %]])</f>
        <v>817.2599607890013</v>
      </c>
      <c r="N6868" s="3">
        <f>DAY(Table3[[#This Row],[DATE]])</f>
        <v>20</v>
      </c>
      <c r="O6868" s="3" t="str">
        <f>TEXT(Table3[[#This Row],[DATE]],"mmm")</f>
        <v>Oct</v>
      </c>
      <c r="P6868" s="3">
        <f>YEAR(Table3[[#This Row],[DATE]])</f>
        <v>2039</v>
      </c>
    </row>
    <row r="6869" spans="1:16" x14ac:dyDescent="0.3">
      <c r="A6869" s="6">
        <v>51064</v>
      </c>
      <c r="B6869" s="7" t="s">
        <v>1626</v>
      </c>
      <c r="C6869" s="9">
        <f t="shared" ca="1" si="214"/>
        <v>11</v>
      </c>
      <c r="D6869" s="9" t="s">
        <v>2115</v>
      </c>
      <c r="E6869" s="9" t="s">
        <v>2118</v>
      </c>
      <c r="F6869" s="10">
        <f t="shared" ca="1" si="215"/>
        <v>4.4748377964496856E-2</v>
      </c>
      <c r="G6869" s="3" t="str">
        <f>VLOOKUP(Table3[[#This Row],[PRODUCT ID]],Table1[[PRODUCT]:[SELLING PRICE]],1,FALSE)</f>
        <v>Product574</v>
      </c>
      <c r="H6869" s="3" t="str">
        <f>VLOOKUP(Table3[[#This Row],[PRODUCT ID]],Table1[[PRODUCT]:[SELLING PRICE]],2,FALSE)</f>
        <v>Category2</v>
      </c>
      <c r="I6869" s="3" t="str">
        <f>VLOOKUP(Table3[[#This Row],[PRODUCT ID]],Table1[[PRODUCT]:[SELLING PRICE]],3,FALSE)</f>
        <v>Kg</v>
      </c>
      <c r="J6869" s="16">
        <f ca="1">VLOOKUP(Table3[[#This Row],[PRODUCT ID]],Table1[[PRODUCT]:[SELLING PRICE]],4,FALSE)</f>
        <v>94</v>
      </c>
      <c r="K6869" s="16">
        <f ca="1">VLOOKUP(Table3[[#This Row],[PRODUCT ID]],Table1[[PRODUCT]:[SELLING PRICE]],5,FALSE)</f>
        <v>91.566820877897115</v>
      </c>
      <c r="L6869" s="16">
        <f ca="1">J6869*Table3[[#This Row],[QUANTITY]]</f>
        <v>1034</v>
      </c>
      <c r="M6869" s="16">
        <f ca="1">K6869*Table3[[#This Row],[QUANTITY]]*(1-Table3[[#This Row],[DISCOUNT %]])</f>
        <v>962.1628958507016</v>
      </c>
      <c r="N6869" s="3">
        <f>DAY(Table3[[#This Row],[DATE]])</f>
        <v>21</v>
      </c>
      <c r="O6869" s="3" t="str">
        <f>TEXT(Table3[[#This Row],[DATE]],"mmm")</f>
        <v>Oct</v>
      </c>
      <c r="P6869" s="3">
        <f>YEAR(Table3[[#This Row],[DATE]])</f>
        <v>2039</v>
      </c>
    </row>
    <row r="6870" spans="1:16" x14ac:dyDescent="0.3">
      <c r="A6870" s="6">
        <v>51065</v>
      </c>
      <c r="B6870" s="7" t="s">
        <v>1627</v>
      </c>
      <c r="C6870" s="9">
        <f t="shared" ca="1" si="214"/>
        <v>10</v>
      </c>
      <c r="D6870" s="9" t="s">
        <v>2115</v>
      </c>
      <c r="E6870" s="9" t="s">
        <v>2116</v>
      </c>
      <c r="F6870" s="10">
        <f t="shared" ca="1" si="215"/>
        <v>6.5169610079146775E-2</v>
      </c>
      <c r="G6870" s="3" t="str">
        <f>VLOOKUP(Table3[[#This Row],[PRODUCT ID]],Table1[[PRODUCT]:[SELLING PRICE]],1,FALSE)</f>
        <v>Product575</v>
      </c>
      <c r="H6870" s="3" t="str">
        <f>VLOOKUP(Table3[[#This Row],[PRODUCT ID]],Table1[[PRODUCT]:[SELLING PRICE]],2,FALSE)</f>
        <v>Category3</v>
      </c>
      <c r="I6870" s="3" t="str">
        <f>VLOOKUP(Table3[[#This Row],[PRODUCT ID]],Table1[[PRODUCT]:[SELLING PRICE]],3,FALSE)</f>
        <v>Lt</v>
      </c>
      <c r="J6870" s="16">
        <f ca="1">VLOOKUP(Table3[[#This Row],[PRODUCT ID]],Table1[[PRODUCT]:[SELLING PRICE]],4,FALSE)</f>
        <v>189</v>
      </c>
      <c r="K6870" s="16">
        <f ca="1">VLOOKUP(Table3[[#This Row],[PRODUCT ID]],Table1[[PRODUCT]:[SELLING PRICE]],5,FALSE)</f>
        <v>299.26030535422581</v>
      </c>
      <c r="L6870" s="16">
        <f ca="1">J6870*Table3[[#This Row],[QUANTITY]]</f>
        <v>1890</v>
      </c>
      <c r="M6870" s="16">
        <f ca="1">K6870*Table3[[#This Row],[QUANTITY]]*(1-Table3[[#This Row],[DISCOUNT %]])</f>
        <v>2797.5762794212446</v>
      </c>
      <c r="N6870" s="3">
        <f>DAY(Table3[[#This Row],[DATE]])</f>
        <v>22</v>
      </c>
      <c r="O6870" s="3" t="str">
        <f>TEXT(Table3[[#This Row],[DATE]],"mmm")</f>
        <v>Oct</v>
      </c>
      <c r="P6870" s="3">
        <f>YEAR(Table3[[#This Row],[DATE]])</f>
        <v>2039</v>
      </c>
    </row>
    <row r="6871" spans="1:16" x14ac:dyDescent="0.3">
      <c r="A6871" s="6">
        <v>51066</v>
      </c>
      <c r="B6871" s="7" t="s">
        <v>1628</v>
      </c>
      <c r="C6871" s="9">
        <f t="shared" ca="1" si="214"/>
        <v>1</v>
      </c>
      <c r="D6871" s="9" t="s">
        <v>2115</v>
      </c>
      <c r="E6871" s="9" t="s">
        <v>2116</v>
      </c>
      <c r="F6871" s="10">
        <f t="shared" ca="1" si="215"/>
        <v>4.8499627045091712E-2</v>
      </c>
      <c r="G6871" s="3" t="str">
        <f>VLOOKUP(Table3[[#This Row],[PRODUCT ID]],Table1[[PRODUCT]:[SELLING PRICE]],1,FALSE)</f>
        <v>Product576</v>
      </c>
      <c r="H6871" s="3" t="str">
        <f>VLOOKUP(Table3[[#This Row],[PRODUCT ID]],Table1[[PRODUCT]:[SELLING PRICE]],2,FALSE)</f>
        <v>Category4</v>
      </c>
      <c r="I6871" s="3" t="str">
        <f>VLOOKUP(Table3[[#This Row],[PRODUCT ID]],Table1[[PRODUCT]:[SELLING PRICE]],3,FALSE)</f>
        <v>Kg</v>
      </c>
      <c r="J6871" s="16">
        <f ca="1">VLOOKUP(Table3[[#This Row],[PRODUCT ID]],Table1[[PRODUCT]:[SELLING PRICE]],4,FALSE)</f>
        <v>19</v>
      </c>
      <c r="K6871" s="16">
        <f ca="1">VLOOKUP(Table3[[#This Row],[PRODUCT ID]],Table1[[PRODUCT]:[SELLING PRICE]],5,FALSE)</f>
        <v>50.911387860606553</v>
      </c>
      <c r="L6871" s="16">
        <f ca="1">J6871*Table3[[#This Row],[QUANTITY]]</f>
        <v>19</v>
      </c>
      <c r="M6871" s="16">
        <f ca="1">K6871*Table3[[#This Row],[QUANTITY]]*(1-Table3[[#This Row],[DISCOUNT %]])</f>
        <v>48.442204537019123</v>
      </c>
      <c r="N6871" s="3">
        <f>DAY(Table3[[#This Row],[DATE]])</f>
        <v>23</v>
      </c>
      <c r="O6871" s="3" t="str">
        <f>TEXT(Table3[[#This Row],[DATE]],"mmm")</f>
        <v>Oct</v>
      </c>
      <c r="P6871" s="3">
        <f>YEAR(Table3[[#This Row],[DATE]])</f>
        <v>2039</v>
      </c>
    </row>
    <row r="6872" spans="1:16" x14ac:dyDescent="0.3">
      <c r="A6872" s="6">
        <v>51067</v>
      </c>
      <c r="B6872" s="7" t="s">
        <v>1629</v>
      </c>
      <c r="C6872" s="9">
        <f t="shared" ca="1" si="214"/>
        <v>10</v>
      </c>
      <c r="D6872" s="9" t="s">
        <v>2116</v>
      </c>
      <c r="E6872" s="9" t="s">
        <v>2116</v>
      </c>
      <c r="F6872" s="10">
        <f t="shared" ca="1" si="215"/>
        <v>1.3807300196978779E-2</v>
      </c>
      <c r="G6872" s="3" t="str">
        <f>VLOOKUP(Table3[[#This Row],[PRODUCT ID]],Table1[[PRODUCT]:[SELLING PRICE]],1,FALSE)</f>
        <v>Product577</v>
      </c>
      <c r="H6872" s="3" t="str">
        <f>VLOOKUP(Table3[[#This Row],[PRODUCT ID]],Table1[[PRODUCT]:[SELLING PRICE]],2,FALSE)</f>
        <v>Category1</v>
      </c>
      <c r="I6872" s="3" t="str">
        <f>VLOOKUP(Table3[[#This Row],[PRODUCT ID]],Table1[[PRODUCT]:[SELLING PRICE]],3,FALSE)</f>
        <v>Lt</v>
      </c>
      <c r="J6872" s="16">
        <f ca="1">VLOOKUP(Table3[[#This Row],[PRODUCT ID]],Table1[[PRODUCT]:[SELLING PRICE]],4,FALSE)</f>
        <v>246</v>
      </c>
      <c r="K6872" s="16">
        <f ca="1">VLOOKUP(Table3[[#This Row],[PRODUCT ID]],Table1[[PRODUCT]:[SELLING PRICE]],5,FALSE)</f>
        <v>306.72622775120527</v>
      </c>
      <c r="L6872" s="16">
        <f ca="1">J6872*Table3[[#This Row],[QUANTITY]]</f>
        <v>2460</v>
      </c>
      <c r="M6872" s="16">
        <f ca="1">K6872*Table3[[#This Row],[QUANTITY]]*(1-Table3[[#This Row],[DISCOUNT %]])</f>
        <v>3024.9116664635749</v>
      </c>
      <c r="N6872" s="3">
        <f>DAY(Table3[[#This Row],[DATE]])</f>
        <v>24</v>
      </c>
      <c r="O6872" s="3" t="str">
        <f>TEXT(Table3[[#This Row],[DATE]],"mmm")</f>
        <v>Oct</v>
      </c>
      <c r="P6872" s="3">
        <f>YEAR(Table3[[#This Row],[DATE]])</f>
        <v>2039</v>
      </c>
    </row>
    <row r="6873" spans="1:16" x14ac:dyDescent="0.3">
      <c r="A6873" s="6">
        <v>51068</v>
      </c>
      <c r="B6873" s="7" t="s">
        <v>1630</v>
      </c>
      <c r="C6873" s="9">
        <f t="shared" ca="1" si="214"/>
        <v>12</v>
      </c>
      <c r="D6873" s="9" t="s">
        <v>2116</v>
      </c>
      <c r="E6873" s="9" t="s">
        <v>2116</v>
      </c>
      <c r="F6873" s="10">
        <f t="shared" ca="1" si="215"/>
        <v>1.4826750463320049E-2</v>
      </c>
      <c r="G6873" s="3" t="str">
        <f>VLOOKUP(Table3[[#This Row],[PRODUCT ID]],Table1[[PRODUCT]:[SELLING PRICE]],1,FALSE)</f>
        <v>Product578</v>
      </c>
      <c r="H6873" s="3" t="str">
        <f>VLOOKUP(Table3[[#This Row],[PRODUCT ID]],Table1[[PRODUCT]:[SELLING PRICE]],2,FALSE)</f>
        <v>Category2</v>
      </c>
      <c r="I6873" s="3" t="str">
        <f>VLOOKUP(Table3[[#This Row],[PRODUCT ID]],Table1[[PRODUCT]:[SELLING PRICE]],3,FALSE)</f>
        <v>Ft</v>
      </c>
      <c r="J6873" s="16">
        <f ca="1">VLOOKUP(Table3[[#This Row],[PRODUCT ID]],Table1[[PRODUCT]:[SELLING PRICE]],4,FALSE)</f>
        <v>129</v>
      </c>
      <c r="K6873" s="16">
        <f ca="1">VLOOKUP(Table3[[#This Row],[PRODUCT ID]],Table1[[PRODUCT]:[SELLING PRICE]],5,FALSE)</f>
        <v>80.324767546205578</v>
      </c>
      <c r="L6873" s="16">
        <f ca="1">J6873*Table3[[#This Row],[QUANTITY]]</f>
        <v>1548</v>
      </c>
      <c r="M6873" s="16">
        <f ca="1">K6873*Table3[[#This Row],[QUANTITY]]*(1-Table3[[#This Row],[DISCOUNT %]])</f>
        <v>949.60574714128563</v>
      </c>
      <c r="N6873" s="3">
        <f>DAY(Table3[[#This Row],[DATE]])</f>
        <v>25</v>
      </c>
      <c r="O6873" s="3" t="str">
        <f>TEXT(Table3[[#This Row],[DATE]],"mmm")</f>
        <v>Oct</v>
      </c>
      <c r="P6873" s="3">
        <f>YEAR(Table3[[#This Row],[DATE]])</f>
        <v>2039</v>
      </c>
    </row>
    <row r="6874" spans="1:16" x14ac:dyDescent="0.3">
      <c r="A6874" s="6">
        <v>51069</v>
      </c>
      <c r="B6874" s="7" t="s">
        <v>1631</v>
      </c>
      <c r="C6874" s="9">
        <f t="shared" ca="1" si="214"/>
        <v>12</v>
      </c>
      <c r="D6874" s="9" t="s">
        <v>2116</v>
      </c>
      <c r="E6874" s="9" t="s">
        <v>2118</v>
      </c>
      <c r="F6874" s="10">
        <f t="shared" ca="1" si="215"/>
        <v>3.0761624818374203E-2</v>
      </c>
      <c r="G6874" s="3" t="str">
        <f>VLOOKUP(Table3[[#This Row],[PRODUCT ID]],Table1[[PRODUCT]:[SELLING PRICE]],1,FALSE)</f>
        <v>Product579</v>
      </c>
      <c r="H6874" s="3" t="str">
        <f>VLOOKUP(Table3[[#This Row],[PRODUCT ID]],Table1[[PRODUCT]:[SELLING PRICE]],2,FALSE)</f>
        <v>Category3</v>
      </c>
      <c r="I6874" s="3" t="str">
        <f>VLOOKUP(Table3[[#This Row],[PRODUCT ID]],Table1[[PRODUCT]:[SELLING PRICE]],3,FALSE)</f>
        <v>Kg</v>
      </c>
      <c r="J6874" s="16">
        <f ca="1">VLOOKUP(Table3[[#This Row],[PRODUCT ID]],Table1[[PRODUCT]:[SELLING PRICE]],4,FALSE)</f>
        <v>154</v>
      </c>
      <c r="K6874" s="16">
        <f ca="1">VLOOKUP(Table3[[#This Row],[PRODUCT ID]],Table1[[PRODUCT]:[SELLING PRICE]],5,FALSE)</f>
        <v>274.00469095798485</v>
      </c>
      <c r="L6874" s="16">
        <f ca="1">J6874*Table3[[#This Row],[QUANTITY]]</f>
        <v>1848</v>
      </c>
      <c r="M6874" s="16">
        <f ca="1">K6874*Table3[[#This Row],[QUANTITY]]*(1-Table3[[#This Row],[DISCOUNT %]])</f>
        <v>3186.9103374751289</v>
      </c>
      <c r="N6874" s="3">
        <f>DAY(Table3[[#This Row],[DATE]])</f>
        <v>26</v>
      </c>
      <c r="O6874" s="3" t="str">
        <f>TEXT(Table3[[#This Row],[DATE]],"mmm")</f>
        <v>Oct</v>
      </c>
      <c r="P6874" s="3">
        <f>YEAR(Table3[[#This Row],[DATE]])</f>
        <v>2039</v>
      </c>
    </row>
    <row r="6875" spans="1:16" x14ac:dyDescent="0.3">
      <c r="A6875" s="6">
        <v>51070</v>
      </c>
      <c r="B6875" s="7" t="s">
        <v>1632</v>
      </c>
      <c r="C6875" s="9">
        <f t="shared" ca="1" si="214"/>
        <v>15</v>
      </c>
      <c r="D6875" s="9" t="s">
        <v>2115</v>
      </c>
      <c r="E6875" s="9" t="s">
        <v>2116</v>
      </c>
      <c r="F6875" s="10">
        <f t="shared" ca="1" si="215"/>
        <v>1.3181212979920543E-2</v>
      </c>
      <c r="G6875" s="3" t="str">
        <f>VLOOKUP(Table3[[#This Row],[PRODUCT ID]],Table1[[PRODUCT]:[SELLING PRICE]],1,FALSE)</f>
        <v>Product580</v>
      </c>
      <c r="H6875" s="3" t="str">
        <f>VLOOKUP(Table3[[#This Row],[PRODUCT ID]],Table1[[PRODUCT]:[SELLING PRICE]],2,FALSE)</f>
        <v>Category4</v>
      </c>
      <c r="I6875" s="3" t="str">
        <f>VLOOKUP(Table3[[#This Row],[PRODUCT ID]],Table1[[PRODUCT]:[SELLING PRICE]],3,FALSE)</f>
        <v>No</v>
      </c>
      <c r="J6875" s="16">
        <f ca="1">VLOOKUP(Table3[[#This Row],[PRODUCT ID]],Table1[[PRODUCT]:[SELLING PRICE]],4,FALSE)</f>
        <v>192</v>
      </c>
      <c r="K6875" s="16">
        <f ca="1">VLOOKUP(Table3[[#This Row],[PRODUCT ID]],Table1[[PRODUCT]:[SELLING PRICE]],5,FALSE)</f>
        <v>284.11956467362364</v>
      </c>
      <c r="L6875" s="16">
        <f ca="1">J6875*Table3[[#This Row],[QUANTITY]]</f>
        <v>2880</v>
      </c>
      <c r="M6875" s="16">
        <f ca="1">K6875*Table3[[#This Row],[QUANTITY]]*(1-Table3[[#This Row],[DISCOUNT %]])</f>
        <v>4205.6178626984747</v>
      </c>
      <c r="N6875" s="3">
        <f>DAY(Table3[[#This Row],[DATE]])</f>
        <v>27</v>
      </c>
      <c r="O6875" s="3" t="str">
        <f>TEXT(Table3[[#This Row],[DATE]],"mmm")</f>
        <v>Oct</v>
      </c>
      <c r="P6875" s="3">
        <f>YEAR(Table3[[#This Row],[DATE]])</f>
        <v>2039</v>
      </c>
    </row>
    <row r="6876" spans="1:16" x14ac:dyDescent="0.3">
      <c r="A6876" s="6">
        <v>51071</v>
      </c>
      <c r="B6876" s="7" t="s">
        <v>1633</v>
      </c>
      <c r="C6876" s="9">
        <f t="shared" ca="1" si="214"/>
        <v>13</v>
      </c>
      <c r="D6876" s="9" t="s">
        <v>2117</v>
      </c>
      <c r="E6876" s="9" t="s">
        <v>2116</v>
      </c>
      <c r="F6876" s="10">
        <f t="shared" ca="1" si="215"/>
        <v>4.5352791097161199E-2</v>
      </c>
      <c r="G6876" s="3" t="str">
        <f>VLOOKUP(Table3[[#This Row],[PRODUCT ID]],Table1[[PRODUCT]:[SELLING PRICE]],1,FALSE)</f>
        <v>Product581</v>
      </c>
      <c r="H6876" s="3" t="str">
        <f>VLOOKUP(Table3[[#This Row],[PRODUCT ID]],Table1[[PRODUCT]:[SELLING PRICE]],2,FALSE)</f>
        <v>Category5</v>
      </c>
      <c r="I6876" s="3" t="str">
        <f>VLOOKUP(Table3[[#This Row],[PRODUCT ID]],Table1[[PRODUCT]:[SELLING PRICE]],3,FALSE)</f>
        <v>No</v>
      </c>
      <c r="J6876" s="16">
        <f ca="1">VLOOKUP(Table3[[#This Row],[PRODUCT ID]],Table1[[PRODUCT]:[SELLING PRICE]],4,FALSE)</f>
        <v>65</v>
      </c>
      <c r="K6876" s="16">
        <f ca="1">VLOOKUP(Table3[[#This Row],[PRODUCT ID]],Table1[[PRODUCT]:[SELLING PRICE]],5,FALSE)</f>
        <v>176.02540400916061</v>
      </c>
      <c r="L6876" s="16">
        <f ca="1">J6876*Table3[[#This Row],[QUANTITY]]</f>
        <v>845</v>
      </c>
      <c r="M6876" s="16">
        <f ca="1">K6876*Table3[[#This Row],[QUANTITY]]*(1-Table3[[#This Row],[DISCOUNT %]])</f>
        <v>2184.5480882334168</v>
      </c>
      <c r="N6876" s="3">
        <f>DAY(Table3[[#This Row],[DATE]])</f>
        <v>28</v>
      </c>
      <c r="O6876" s="3" t="str">
        <f>TEXT(Table3[[#This Row],[DATE]],"mmm")</f>
        <v>Oct</v>
      </c>
      <c r="P6876" s="3">
        <f>YEAR(Table3[[#This Row],[DATE]])</f>
        <v>2039</v>
      </c>
    </row>
    <row r="6877" spans="1:16" x14ac:dyDescent="0.3">
      <c r="A6877" s="6">
        <v>51072</v>
      </c>
      <c r="B6877" s="7" t="s">
        <v>1634</v>
      </c>
      <c r="C6877" s="9">
        <f t="shared" ca="1" si="214"/>
        <v>14</v>
      </c>
      <c r="D6877" s="9" t="s">
        <v>2117</v>
      </c>
      <c r="E6877" s="9" t="s">
        <v>2116</v>
      </c>
      <c r="F6877" s="10">
        <f t="shared" ca="1" si="215"/>
        <v>8.3050181490128383E-2</v>
      </c>
      <c r="G6877" s="3" t="str">
        <f>VLOOKUP(Table3[[#This Row],[PRODUCT ID]],Table1[[PRODUCT]:[SELLING PRICE]],1,FALSE)</f>
        <v>Product582</v>
      </c>
      <c r="H6877" s="3" t="str">
        <f>VLOOKUP(Table3[[#This Row],[PRODUCT ID]],Table1[[PRODUCT]:[SELLING PRICE]],2,FALSE)</f>
        <v>Category1</v>
      </c>
      <c r="I6877" s="3" t="str">
        <f>VLOOKUP(Table3[[#This Row],[PRODUCT ID]],Table1[[PRODUCT]:[SELLING PRICE]],3,FALSE)</f>
        <v>Ft</v>
      </c>
      <c r="J6877" s="16">
        <f ca="1">VLOOKUP(Table3[[#This Row],[PRODUCT ID]],Table1[[PRODUCT]:[SELLING PRICE]],4,FALSE)</f>
        <v>85</v>
      </c>
      <c r="K6877" s="16">
        <f ca="1">VLOOKUP(Table3[[#This Row],[PRODUCT ID]],Table1[[PRODUCT]:[SELLING PRICE]],5,FALSE)</f>
        <v>263.55893004690915</v>
      </c>
      <c r="L6877" s="16">
        <f ca="1">J6877*Table3[[#This Row],[QUANTITY]]</f>
        <v>1190</v>
      </c>
      <c r="M6877" s="16">
        <f ca="1">K6877*Table3[[#This Row],[QUANTITY]]*(1-Table3[[#This Row],[DISCOUNT %]])</f>
        <v>3383.3843830243704</v>
      </c>
      <c r="N6877" s="3">
        <f>DAY(Table3[[#This Row],[DATE]])</f>
        <v>29</v>
      </c>
      <c r="O6877" s="3" t="str">
        <f>TEXT(Table3[[#This Row],[DATE]],"mmm")</f>
        <v>Oct</v>
      </c>
      <c r="P6877" s="3">
        <f>YEAR(Table3[[#This Row],[DATE]])</f>
        <v>2039</v>
      </c>
    </row>
    <row r="6878" spans="1:16" x14ac:dyDescent="0.3">
      <c r="A6878" s="6">
        <v>51073</v>
      </c>
      <c r="B6878" s="7" t="s">
        <v>1635</v>
      </c>
      <c r="C6878" s="9">
        <f t="shared" ca="1" si="214"/>
        <v>3</v>
      </c>
      <c r="D6878" s="9" t="s">
        <v>2116</v>
      </c>
      <c r="E6878" s="9" t="s">
        <v>2116</v>
      </c>
      <c r="F6878" s="10">
        <f t="shared" ca="1" si="215"/>
        <v>5.9604736158580862E-2</v>
      </c>
      <c r="G6878" s="3" t="str">
        <f>VLOOKUP(Table3[[#This Row],[PRODUCT ID]],Table1[[PRODUCT]:[SELLING PRICE]],1,FALSE)</f>
        <v>Product583</v>
      </c>
      <c r="H6878" s="3" t="str">
        <f>VLOOKUP(Table3[[#This Row],[PRODUCT ID]],Table1[[PRODUCT]:[SELLING PRICE]],2,FALSE)</f>
        <v>Category2</v>
      </c>
      <c r="I6878" s="3" t="str">
        <f>VLOOKUP(Table3[[#This Row],[PRODUCT ID]],Table1[[PRODUCT]:[SELLING PRICE]],3,FALSE)</f>
        <v>No</v>
      </c>
      <c r="J6878" s="16">
        <f ca="1">VLOOKUP(Table3[[#This Row],[PRODUCT ID]],Table1[[PRODUCT]:[SELLING PRICE]],4,FALSE)</f>
        <v>145</v>
      </c>
      <c r="K6878" s="16">
        <f ca="1">VLOOKUP(Table3[[#This Row],[PRODUCT ID]],Table1[[PRODUCT]:[SELLING PRICE]],5,FALSE)</f>
        <v>140.78883203689716</v>
      </c>
      <c r="L6878" s="16">
        <f ca="1">J6878*Table3[[#This Row],[QUANTITY]]</f>
        <v>435</v>
      </c>
      <c r="M6878" s="16">
        <f ca="1">K6878*Table3[[#This Row],[QUANTITY]]*(1-Table3[[#This Row],[DISCOUNT %]])</f>
        <v>397.19145254778948</v>
      </c>
      <c r="N6878" s="3">
        <f>DAY(Table3[[#This Row],[DATE]])</f>
        <v>30</v>
      </c>
      <c r="O6878" s="3" t="str">
        <f>TEXT(Table3[[#This Row],[DATE]],"mmm")</f>
        <v>Oct</v>
      </c>
      <c r="P6878" s="3">
        <f>YEAR(Table3[[#This Row],[DATE]])</f>
        <v>2039</v>
      </c>
    </row>
    <row r="6879" spans="1:16" x14ac:dyDescent="0.3">
      <c r="A6879" s="6">
        <v>51074</v>
      </c>
      <c r="B6879" s="7" t="s">
        <v>1636</v>
      </c>
      <c r="C6879" s="9">
        <f t="shared" ca="1" si="214"/>
        <v>7</v>
      </c>
      <c r="D6879" s="9" t="s">
        <v>2116</v>
      </c>
      <c r="E6879" s="9" t="s">
        <v>2116</v>
      </c>
      <c r="F6879" s="10">
        <f t="shared" ca="1" si="215"/>
        <v>3.462689688483369E-2</v>
      </c>
      <c r="G6879" s="3" t="str">
        <f>VLOOKUP(Table3[[#This Row],[PRODUCT ID]],Table1[[PRODUCT]:[SELLING PRICE]],1,FALSE)</f>
        <v>Product584</v>
      </c>
      <c r="H6879" s="3" t="str">
        <f>VLOOKUP(Table3[[#This Row],[PRODUCT ID]],Table1[[PRODUCT]:[SELLING PRICE]],2,FALSE)</f>
        <v>Category3</v>
      </c>
      <c r="I6879" s="3" t="str">
        <f>VLOOKUP(Table3[[#This Row],[PRODUCT ID]],Table1[[PRODUCT]:[SELLING PRICE]],3,FALSE)</f>
        <v>Kg</v>
      </c>
      <c r="J6879" s="16">
        <f ca="1">VLOOKUP(Table3[[#This Row],[PRODUCT ID]],Table1[[PRODUCT]:[SELLING PRICE]],4,FALSE)</f>
        <v>169</v>
      </c>
      <c r="K6879" s="16">
        <f ca="1">VLOOKUP(Table3[[#This Row],[PRODUCT ID]],Table1[[PRODUCT]:[SELLING PRICE]],5,FALSE)</f>
        <v>231.06349783304682</v>
      </c>
      <c r="L6879" s="16">
        <f ca="1">J6879*Table3[[#This Row],[QUANTITY]]</f>
        <v>1183</v>
      </c>
      <c r="M6879" s="16">
        <f ca="1">K6879*Table3[[#This Row],[QUANTITY]]*(1-Table3[[#This Row],[DISCOUNT %]])</f>
        <v>1561.4374014381306</v>
      </c>
      <c r="N6879" s="3">
        <f>DAY(Table3[[#This Row],[DATE]])</f>
        <v>31</v>
      </c>
      <c r="O6879" s="3" t="str">
        <f>TEXT(Table3[[#This Row],[DATE]],"mmm")</f>
        <v>Oct</v>
      </c>
      <c r="P6879" s="3">
        <f>YEAR(Table3[[#This Row],[DATE]])</f>
        <v>2039</v>
      </c>
    </row>
    <row r="6880" spans="1:16" x14ac:dyDescent="0.3">
      <c r="A6880" s="6">
        <v>51075</v>
      </c>
      <c r="B6880" s="7" t="s">
        <v>1637</v>
      </c>
      <c r="C6880" s="9">
        <f t="shared" ca="1" si="214"/>
        <v>8</v>
      </c>
      <c r="D6880" s="9" t="s">
        <v>2116</v>
      </c>
      <c r="E6880" s="9" t="s">
        <v>2118</v>
      </c>
      <c r="F6880" s="10">
        <f t="shared" ca="1" si="215"/>
        <v>3.6931586160750776E-2</v>
      </c>
      <c r="G6880" s="3" t="str">
        <f>VLOOKUP(Table3[[#This Row],[PRODUCT ID]],Table1[[PRODUCT]:[SELLING PRICE]],1,FALSE)</f>
        <v>Product585</v>
      </c>
      <c r="H6880" s="3" t="str">
        <f>VLOOKUP(Table3[[#This Row],[PRODUCT ID]],Table1[[PRODUCT]:[SELLING PRICE]],2,FALSE)</f>
        <v>Category4</v>
      </c>
      <c r="I6880" s="3" t="str">
        <f>VLOOKUP(Table3[[#This Row],[PRODUCT ID]],Table1[[PRODUCT]:[SELLING PRICE]],3,FALSE)</f>
        <v>Kg</v>
      </c>
      <c r="J6880" s="16">
        <f ca="1">VLOOKUP(Table3[[#This Row],[PRODUCT ID]],Table1[[PRODUCT]:[SELLING PRICE]],4,FALSE)</f>
        <v>97</v>
      </c>
      <c r="K6880" s="16">
        <f ca="1">VLOOKUP(Table3[[#This Row],[PRODUCT ID]],Table1[[PRODUCT]:[SELLING PRICE]],5,FALSE)</f>
        <v>221.66062208834313</v>
      </c>
      <c r="L6880" s="16">
        <f ca="1">J6880*Table3[[#This Row],[QUANTITY]]</f>
        <v>776</v>
      </c>
      <c r="M6880" s="16">
        <f ca="1">K6880*Table3[[#This Row],[QUANTITY]]*(1-Table3[[#This Row],[DISCOUNT %]])</f>
        <v>1707.794749801935</v>
      </c>
      <c r="N6880" s="3">
        <f>DAY(Table3[[#This Row],[DATE]])</f>
        <v>1</v>
      </c>
      <c r="O6880" s="3" t="str">
        <f>TEXT(Table3[[#This Row],[DATE]],"mmm")</f>
        <v>Nov</v>
      </c>
      <c r="P6880" s="3">
        <f>YEAR(Table3[[#This Row],[DATE]])</f>
        <v>2039</v>
      </c>
    </row>
    <row r="6881" spans="1:16" x14ac:dyDescent="0.3">
      <c r="A6881" s="6">
        <v>51076</v>
      </c>
      <c r="B6881" s="7" t="s">
        <v>1638</v>
      </c>
      <c r="C6881" s="9">
        <f t="shared" ca="1" si="214"/>
        <v>7</v>
      </c>
      <c r="D6881" s="9" t="s">
        <v>2116</v>
      </c>
      <c r="E6881" s="9" t="s">
        <v>2118</v>
      </c>
      <c r="F6881" s="10">
        <f t="shared" ca="1" si="215"/>
        <v>4.9444939762144029E-2</v>
      </c>
      <c r="G6881" s="3" t="str">
        <f>VLOOKUP(Table3[[#This Row],[PRODUCT ID]],Table1[[PRODUCT]:[SELLING PRICE]],1,FALSE)</f>
        <v>Product586</v>
      </c>
      <c r="H6881" s="3" t="str">
        <f>VLOOKUP(Table3[[#This Row],[PRODUCT ID]],Table1[[PRODUCT]:[SELLING PRICE]],2,FALSE)</f>
        <v>Category5</v>
      </c>
      <c r="I6881" s="3" t="str">
        <f>VLOOKUP(Table3[[#This Row],[PRODUCT ID]],Table1[[PRODUCT]:[SELLING PRICE]],3,FALSE)</f>
        <v>Lt</v>
      </c>
      <c r="J6881" s="16">
        <f ca="1">VLOOKUP(Table3[[#This Row],[PRODUCT ID]],Table1[[PRODUCT]:[SELLING PRICE]],4,FALSE)</f>
        <v>61</v>
      </c>
      <c r="K6881" s="16">
        <f ca="1">VLOOKUP(Table3[[#This Row],[PRODUCT ID]],Table1[[PRODUCT]:[SELLING PRICE]],5,FALSE)</f>
        <v>157.91661498301946</v>
      </c>
      <c r="L6881" s="16">
        <f ca="1">J6881*Table3[[#This Row],[QUANTITY]]</f>
        <v>427</v>
      </c>
      <c r="M6881" s="16">
        <f ca="1">K6881*Table3[[#This Row],[QUANTITY]]*(1-Table3[[#This Row],[DISCOUNT %]])</f>
        <v>1050.7590622741966</v>
      </c>
      <c r="N6881" s="3">
        <f>DAY(Table3[[#This Row],[DATE]])</f>
        <v>2</v>
      </c>
      <c r="O6881" s="3" t="str">
        <f>TEXT(Table3[[#This Row],[DATE]],"mmm")</f>
        <v>Nov</v>
      </c>
      <c r="P6881" s="3">
        <f>YEAR(Table3[[#This Row],[DATE]])</f>
        <v>2039</v>
      </c>
    </row>
    <row r="6882" spans="1:16" x14ac:dyDescent="0.3">
      <c r="A6882" s="6">
        <v>51077</v>
      </c>
      <c r="B6882" s="7" t="s">
        <v>1639</v>
      </c>
      <c r="C6882" s="9">
        <f t="shared" ca="1" si="214"/>
        <v>5</v>
      </c>
      <c r="D6882" s="9" t="s">
        <v>2115</v>
      </c>
      <c r="E6882" s="9" t="s">
        <v>2116</v>
      </c>
      <c r="F6882" s="10">
        <f t="shared" ca="1" si="215"/>
        <v>3.1511092433304709E-2</v>
      </c>
      <c r="G6882" s="3" t="str">
        <f>VLOOKUP(Table3[[#This Row],[PRODUCT ID]],Table1[[PRODUCT]:[SELLING PRICE]],1,FALSE)</f>
        <v>Product587</v>
      </c>
      <c r="H6882" s="3" t="str">
        <f>VLOOKUP(Table3[[#This Row],[PRODUCT ID]],Table1[[PRODUCT]:[SELLING PRICE]],2,FALSE)</f>
        <v>Category1</v>
      </c>
      <c r="I6882" s="3" t="str">
        <f>VLOOKUP(Table3[[#This Row],[PRODUCT ID]],Table1[[PRODUCT]:[SELLING PRICE]],3,FALSE)</f>
        <v>Kg</v>
      </c>
      <c r="J6882" s="16">
        <f ca="1">VLOOKUP(Table3[[#This Row],[PRODUCT ID]],Table1[[PRODUCT]:[SELLING PRICE]],4,FALSE)</f>
        <v>68</v>
      </c>
      <c r="K6882" s="16">
        <f ca="1">VLOOKUP(Table3[[#This Row],[PRODUCT ID]],Table1[[PRODUCT]:[SELLING PRICE]],5,FALSE)</f>
        <v>255.56851788882915</v>
      </c>
      <c r="L6882" s="16">
        <f ca="1">J6882*Table3[[#This Row],[QUANTITY]]</f>
        <v>340</v>
      </c>
      <c r="M6882" s="16">
        <f ca="1">K6882*Table3[[#This Row],[QUANTITY]]*(1-Table3[[#This Row],[DISCOUNT %]])</f>
        <v>1237.5763734929578</v>
      </c>
      <c r="N6882" s="3">
        <f>DAY(Table3[[#This Row],[DATE]])</f>
        <v>3</v>
      </c>
      <c r="O6882" s="3" t="str">
        <f>TEXT(Table3[[#This Row],[DATE]],"mmm")</f>
        <v>Nov</v>
      </c>
      <c r="P6882" s="3">
        <f>YEAR(Table3[[#This Row],[DATE]])</f>
        <v>2039</v>
      </c>
    </row>
    <row r="6883" spans="1:16" x14ac:dyDescent="0.3">
      <c r="A6883" s="6">
        <v>51078</v>
      </c>
      <c r="B6883" s="7" t="s">
        <v>1640</v>
      </c>
      <c r="C6883" s="9">
        <f t="shared" ca="1" si="214"/>
        <v>11</v>
      </c>
      <c r="D6883" s="9" t="s">
        <v>2116</v>
      </c>
      <c r="E6883" s="9" t="s">
        <v>2116</v>
      </c>
      <c r="F6883" s="10">
        <f t="shared" ca="1" si="215"/>
        <v>5.0870874496926337E-2</v>
      </c>
      <c r="G6883" s="3" t="str">
        <f>VLOOKUP(Table3[[#This Row],[PRODUCT ID]],Table1[[PRODUCT]:[SELLING PRICE]],1,FALSE)</f>
        <v>Product588</v>
      </c>
      <c r="H6883" s="3" t="str">
        <f>VLOOKUP(Table3[[#This Row],[PRODUCT ID]],Table1[[PRODUCT]:[SELLING PRICE]],2,FALSE)</f>
        <v>Category2</v>
      </c>
      <c r="I6883" s="3" t="str">
        <f>VLOOKUP(Table3[[#This Row],[PRODUCT ID]],Table1[[PRODUCT]:[SELLING PRICE]],3,FALSE)</f>
        <v>Lt</v>
      </c>
      <c r="J6883" s="16">
        <f ca="1">VLOOKUP(Table3[[#This Row],[PRODUCT ID]],Table1[[PRODUCT]:[SELLING PRICE]],4,FALSE)</f>
        <v>196</v>
      </c>
      <c r="K6883" s="16">
        <f ca="1">VLOOKUP(Table3[[#This Row],[PRODUCT ID]],Table1[[PRODUCT]:[SELLING PRICE]],5,FALSE)</f>
        <v>260.89821908990632</v>
      </c>
      <c r="L6883" s="16">
        <f ca="1">J6883*Table3[[#This Row],[QUANTITY]]</f>
        <v>2156</v>
      </c>
      <c r="M6883" s="16">
        <f ca="1">K6883*Table3[[#This Row],[QUANTITY]]*(1-Table3[[#This Row],[DISCOUNT %]])</f>
        <v>2723.8870838312332</v>
      </c>
      <c r="N6883" s="3">
        <f>DAY(Table3[[#This Row],[DATE]])</f>
        <v>4</v>
      </c>
      <c r="O6883" s="3" t="str">
        <f>TEXT(Table3[[#This Row],[DATE]],"mmm")</f>
        <v>Nov</v>
      </c>
      <c r="P6883" s="3">
        <f>YEAR(Table3[[#This Row],[DATE]])</f>
        <v>2039</v>
      </c>
    </row>
    <row r="6884" spans="1:16" x14ac:dyDescent="0.3">
      <c r="A6884" s="6">
        <v>51079</v>
      </c>
      <c r="B6884" s="7" t="s">
        <v>1641</v>
      </c>
      <c r="C6884" s="9">
        <f t="shared" ca="1" si="214"/>
        <v>7</v>
      </c>
      <c r="D6884" s="9" t="s">
        <v>2117</v>
      </c>
      <c r="E6884" s="9" t="s">
        <v>2116</v>
      </c>
      <c r="F6884" s="10">
        <f t="shared" ca="1" si="215"/>
        <v>7.8539880997797282E-2</v>
      </c>
      <c r="G6884" s="3" t="str">
        <f>VLOOKUP(Table3[[#This Row],[PRODUCT ID]],Table1[[PRODUCT]:[SELLING PRICE]],1,FALSE)</f>
        <v>Product589</v>
      </c>
      <c r="H6884" s="3" t="str">
        <f>VLOOKUP(Table3[[#This Row],[PRODUCT ID]],Table1[[PRODUCT]:[SELLING PRICE]],2,FALSE)</f>
        <v>Category3</v>
      </c>
      <c r="I6884" s="3" t="str">
        <f>VLOOKUP(Table3[[#This Row],[PRODUCT ID]],Table1[[PRODUCT]:[SELLING PRICE]],3,FALSE)</f>
        <v>Ft</v>
      </c>
      <c r="J6884" s="16">
        <f ca="1">VLOOKUP(Table3[[#This Row],[PRODUCT ID]],Table1[[PRODUCT]:[SELLING PRICE]],4,FALSE)</f>
        <v>114</v>
      </c>
      <c r="K6884" s="16">
        <f ca="1">VLOOKUP(Table3[[#This Row],[PRODUCT ID]],Table1[[PRODUCT]:[SELLING PRICE]],5,FALSE)</f>
        <v>308.24021749096835</v>
      </c>
      <c r="L6884" s="16">
        <f ca="1">J6884*Table3[[#This Row],[QUANTITY]]</f>
        <v>798</v>
      </c>
      <c r="M6884" s="16">
        <f ca="1">K6884*Table3[[#This Row],[QUANTITY]]*(1-Table3[[#This Row],[DISCOUNT %]])</f>
        <v>1988.2174724334477</v>
      </c>
      <c r="N6884" s="3">
        <f>DAY(Table3[[#This Row],[DATE]])</f>
        <v>5</v>
      </c>
      <c r="O6884" s="3" t="str">
        <f>TEXT(Table3[[#This Row],[DATE]],"mmm")</f>
        <v>Nov</v>
      </c>
      <c r="P6884" s="3">
        <f>YEAR(Table3[[#This Row],[DATE]])</f>
        <v>2039</v>
      </c>
    </row>
    <row r="6885" spans="1:16" x14ac:dyDescent="0.3">
      <c r="A6885" s="6">
        <v>51080</v>
      </c>
      <c r="B6885" s="7" t="s">
        <v>1642</v>
      </c>
      <c r="C6885" s="9">
        <f t="shared" ca="1" si="214"/>
        <v>15</v>
      </c>
      <c r="D6885" s="9" t="s">
        <v>2115</v>
      </c>
      <c r="E6885" s="9" t="s">
        <v>2116</v>
      </c>
      <c r="F6885" s="10">
        <f t="shared" ca="1" si="215"/>
        <v>4.6877986712112497E-2</v>
      </c>
      <c r="G6885" s="3" t="str">
        <f>VLOOKUP(Table3[[#This Row],[PRODUCT ID]],Table1[[PRODUCT]:[SELLING PRICE]],1,FALSE)</f>
        <v>Product590</v>
      </c>
      <c r="H6885" s="3" t="str">
        <f>VLOOKUP(Table3[[#This Row],[PRODUCT ID]],Table1[[PRODUCT]:[SELLING PRICE]],2,FALSE)</f>
        <v>Category4</v>
      </c>
      <c r="I6885" s="3" t="str">
        <f>VLOOKUP(Table3[[#This Row],[PRODUCT ID]],Table1[[PRODUCT]:[SELLING PRICE]],3,FALSE)</f>
        <v>Kg</v>
      </c>
      <c r="J6885" s="16">
        <f ca="1">VLOOKUP(Table3[[#This Row],[PRODUCT ID]],Table1[[PRODUCT]:[SELLING PRICE]],4,FALSE)</f>
        <v>33</v>
      </c>
      <c r="K6885" s="16">
        <f ca="1">VLOOKUP(Table3[[#This Row],[PRODUCT ID]],Table1[[PRODUCT]:[SELLING PRICE]],5,FALSE)</f>
        <v>247.19198828534576</v>
      </c>
      <c r="L6885" s="16">
        <f ca="1">J6885*Table3[[#This Row],[QUANTITY]]</f>
        <v>495</v>
      </c>
      <c r="M6885" s="16">
        <f ca="1">K6885*Table3[[#This Row],[QUANTITY]]*(1-Table3[[#This Row],[DISCOUNT %]])</f>
        <v>3534.0618831474694</v>
      </c>
      <c r="N6885" s="3">
        <f>DAY(Table3[[#This Row],[DATE]])</f>
        <v>6</v>
      </c>
      <c r="O6885" s="3" t="str">
        <f>TEXT(Table3[[#This Row],[DATE]],"mmm")</f>
        <v>Nov</v>
      </c>
      <c r="P6885" s="3">
        <f>YEAR(Table3[[#This Row],[DATE]])</f>
        <v>2039</v>
      </c>
    </row>
    <row r="6886" spans="1:16" x14ac:dyDescent="0.3">
      <c r="A6886" s="6">
        <v>51081</v>
      </c>
      <c r="B6886" s="7" t="s">
        <v>1643</v>
      </c>
      <c r="C6886" s="9">
        <f t="shared" ca="1" si="214"/>
        <v>3</v>
      </c>
      <c r="D6886" s="9" t="s">
        <v>2115</v>
      </c>
      <c r="E6886" s="9" t="s">
        <v>2118</v>
      </c>
      <c r="F6886" s="10">
        <f t="shared" ca="1" si="215"/>
        <v>6.0993630814022461E-2</v>
      </c>
      <c r="G6886" s="3" t="str">
        <f>VLOOKUP(Table3[[#This Row],[PRODUCT ID]],Table1[[PRODUCT]:[SELLING PRICE]],1,FALSE)</f>
        <v>Product591</v>
      </c>
      <c r="H6886" s="3" t="str">
        <f>VLOOKUP(Table3[[#This Row],[PRODUCT ID]],Table1[[PRODUCT]:[SELLING PRICE]],2,FALSE)</f>
        <v>Category5</v>
      </c>
      <c r="I6886" s="3" t="str">
        <f>VLOOKUP(Table3[[#This Row],[PRODUCT ID]],Table1[[PRODUCT]:[SELLING PRICE]],3,FALSE)</f>
        <v>No</v>
      </c>
      <c r="J6886" s="16">
        <f ca="1">VLOOKUP(Table3[[#This Row],[PRODUCT ID]],Table1[[PRODUCT]:[SELLING PRICE]],4,FALSE)</f>
        <v>46</v>
      </c>
      <c r="K6886" s="16">
        <f ca="1">VLOOKUP(Table3[[#This Row],[PRODUCT ID]],Table1[[PRODUCT]:[SELLING PRICE]],5,FALSE)</f>
        <v>316.1134611109714</v>
      </c>
      <c r="L6886" s="16">
        <f ca="1">J6886*Table3[[#This Row],[QUANTITY]]</f>
        <v>138</v>
      </c>
      <c r="M6886" s="16">
        <f ca="1">K6886*Table3[[#This Row],[QUANTITY]]*(1-Table3[[#This Row],[DISCOUNT %]])</f>
        <v>890.49766010587791</v>
      </c>
      <c r="N6886" s="3">
        <f>DAY(Table3[[#This Row],[DATE]])</f>
        <v>7</v>
      </c>
      <c r="O6886" s="3" t="str">
        <f>TEXT(Table3[[#This Row],[DATE]],"mmm")</f>
        <v>Nov</v>
      </c>
      <c r="P6886" s="3">
        <f>YEAR(Table3[[#This Row],[DATE]])</f>
        <v>2039</v>
      </c>
    </row>
    <row r="6887" spans="1:16" x14ac:dyDescent="0.3">
      <c r="A6887" s="6">
        <v>51082</v>
      </c>
      <c r="B6887" s="7" t="s">
        <v>1644</v>
      </c>
      <c r="C6887" s="9">
        <f t="shared" ca="1" si="214"/>
        <v>3</v>
      </c>
      <c r="D6887" s="9" t="s">
        <v>2115</v>
      </c>
      <c r="E6887" s="9" t="s">
        <v>2116</v>
      </c>
      <c r="F6887" s="10">
        <f t="shared" ca="1" si="215"/>
        <v>9.7066207296795604E-2</v>
      </c>
      <c r="G6887" s="3" t="str">
        <f>VLOOKUP(Table3[[#This Row],[PRODUCT ID]],Table1[[PRODUCT]:[SELLING PRICE]],1,FALSE)</f>
        <v>Product592</v>
      </c>
      <c r="H6887" s="3" t="str">
        <f>VLOOKUP(Table3[[#This Row],[PRODUCT ID]],Table1[[PRODUCT]:[SELLING PRICE]],2,FALSE)</f>
        <v>Category1</v>
      </c>
      <c r="I6887" s="3" t="str">
        <f>VLOOKUP(Table3[[#This Row],[PRODUCT ID]],Table1[[PRODUCT]:[SELLING PRICE]],3,FALSE)</f>
        <v>No</v>
      </c>
      <c r="J6887" s="16">
        <f ca="1">VLOOKUP(Table3[[#This Row],[PRODUCT ID]],Table1[[PRODUCT]:[SELLING PRICE]],4,FALSE)</f>
        <v>170</v>
      </c>
      <c r="K6887" s="16">
        <f ca="1">VLOOKUP(Table3[[#This Row],[PRODUCT ID]],Table1[[PRODUCT]:[SELLING PRICE]],5,FALSE)</f>
        <v>313.51053148459403</v>
      </c>
      <c r="L6887" s="16">
        <f ca="1">J6887*Table3[[#This Row],[QUANTITY]]</f>
        <v>510</v>
      </c>
      <c r="M6887" s="16">
        <f ca="1">K6887*Table3[[#This Row],[QUANTITY]]*(1-Table3[[#This Row],[DISCOUNT %]])</f>
        <v>849.23775973734553</v>
      </c>
      <c r="N6887" s="3">
        <f>DAY(Table3[[#This Row],[DATE]])</f>
        <v>8</v>
      </c>
      <c r="O6887" s="3" t="str">
        <f>TEXT(Table3[[#This Row],[DATE]],"mmm")</f>
        <v>Nov</v>
      </c>
      <c r="P6887" s="3">
        <f>YEAR(Table3[[#This Row],[DATE]])</f>
        <v>2039</v>
      </c>
    </row>
    <row r="6888" spans="1:16" x14ac:dyDescent="0.3">
      <c r="A6888" s="6">
        <v>51083</v>
      </c>
      <c r="B6888" s="7" t="s">
        <v>1645</v>
      </c>
      <c r="C6888" s="9">
        <f t="shared" ca="1" si="214"/>
        <v>13</v>
      </c>
      <c r="D6888" s="9" t="s">
        <v>2116</v>
      </c>
      <c r="E6888" s="9" t="s">
        <v>2116</v>
      </c>
      <c r="F6888" s="10">
        <f t="shared" ca="1" si="215"/>
        <v>2.3498736207841188E-2</v>
      </c>
      <c r="G6888" s="3" t="str">
        <f>VLOOKUP(Table3[[#This Row],[PRODUCT ID]],Table1[[PRODUCT]:[SELLING PRICE]],1,FALSE)</f>
        <v>Product593</v>
      </c>
      <c r="H6888" s="3" t="str">
        <f>VLOOKUP(Table3[[#This Row],[PRODUCT ID]],Table1[[PRODUCT]:[SELLING PRICE]],2,FALSE)</f>
        <v>Category2</v>
      </c>
      <c r="I6888" s="3" t="str">
        <f>VLOOKUP(Table3[[#This Row],[PRODUCT ID]],Table1[[PRODUCT]:[SELLING PRICE]],3,FALSE)</f>
        <v>Ft</v>
      </c>
      <c r="J6888" s="16">
        <f ca="1">VLOOKUP(Table3[[#This Row],[PRODUCT ID]],Table1[[PRODUCT]:[SELLING PRICE]],4,FALSE)</f>
        <v>152</v>
      </c>
      <c r="K6888" s="16">
        <f ca="1">VLOOKUP(Table3[[#This Row],[PRODUCT ID]],Table1[[PRODUCT]:[SELLING PRICE]],5,FALSE)</f>
        <v>270.63325012124164</v>
      </c>
      <c r="L6888" s="16">
        <f ca="1">J6888*Table3[[#This Row],[QUANTITY]]</f>
        <v>1976</v>
      </c>
      <c r="M6888" s="16">
        <f ca="1">K6888*Table3[[#This Row],[QUANTITY]]*(1-Table3[[#This Row],[DISCOUNT %]])</f>
        <v>3435.5582399784348</v>
      </c>
      <c r="N6888" s="3">
        <f>DAY(Table3[[#This Row],[DATE]])</f>
        <v>9</v>
      </c>
      <c r="O6888" s="3" t="str">
        <f>TEXT(Table3[[#This Row],[DATE]],"mmm")</f>
        <v>Nov</v>
      </c>
      <c r="P6888" s="3">
        <f>YEAR(Table3[[#This Row],[DATE]])</f>
        <v>2039</v>
      </c>
    </row>
    <row r="6889" spans="1:16" x14ac:dyDescent="0.3">
      <c r="A6889" s="6">
        <v>51084</v>
      </c>
      <c r="B6889" s="7" t="s">
        <v>1646</v>
      </c>
      <c r="C6889" s="9">
        <f t="shared" ca="1" si="214"/>
        <v>13</v>
      </c>
      <c r="D6889" s="9" t="s">
        <v>2116</v>
      </c>
      <c r="E6889" s="9" t="s">
        <v>2116</v>
      </c>
      <c r="F6889" s="10">
        <f t="shared" ca="1" si="215"/>
        <v>5.9995861778737329E-2</v>
      </c>
      <c r="G6889" s="3" t="str">
        <f>VLOOKUP(Table3[[#This Row],[PRODUCT ID]],Table1[[PRODUCT]:[SELLING PRICE]],1,FALSE)</f>
        <v>Product594</v>
      </c>
      <c r="H6889" s="3" t="str">
        <f>VLOOKUP(Table3[[#This Row],[PRODUCT ID]],Table1[[PRODUCT]:[SELLING PRICE]],2,FALSE)</f>
        <v>Category3</v>
      </c>
      <c r="I6889" s="3" t="str">
        <f>VLOOKUP(Table3[[#This Row],[PRODUCT ID]],Table1[[PRODUCT]:[SELLING PRICE]],3,FALSE)</f>
        <v>No</v>
      </c>
      <c r="J6889" s="16">
        <f ca="1">VLOOKUP(Table3[[#This Row],[PRODUCT ID]],Table1[[PRODUCT]:[SELLING PRICE]],4,FALSE)</f>
        <v>103</v>
      </c>
      <c r="K6889" s="16">
        <f ca="1">VLOOKUP(Table3[[#This Row],[PRODUCT ID]],Table1[[PRODUCT]:[SELLING PRICE]],5,FALSE)</f>
        <v>194.26523221621534</v>
      </c>
      <c r="L6889" s="16">
        <f ca="1">J6889*Table3[[#This Row],[QUANTITY]]</f>
        <v>1339</v>
      </c>
      <c r="M6889" s="16">
        <f ca="1">K6889*Table3[[#This Row],[QUANTITY]]*(1-Table3[[#This Row],[DISCOUNT %]])</f>
        <v>2373.9315885448409</v>
      </c>
      <c r="N6889" s="3">
        <f>DAY(Table3[[#This Row],[DATE]])</f>
        <v>10</v>
      </c>
      <c r="O6889" s="3" t="str">
        <f>TEXT(Table3[[#This Row],[DATE]],"mmm")</f>
        <v>Nov</v>
      </c>
      <c r="P6889" s="3">
        <f>YEAR(Table3[[#This Row],[DATE]])</f>
        <v>2039</v>
      </c>
    </row>
    <row r="6890" spans="1:16" x14ac:dyDescent="0.3">
      <c r="A6890" s="6">
        <v>51085</v>
      </c>
      <c r="B6890" s="7" t="s">
        <v>1647</v>
      </c>
      <c r="C6890" s="9">
        <f t="shared" ca="1" si="214"/>
        <v>1</v>
      </c>
      <c r="D6890" s="9" t="s">
        <v>2116</v>
      </c>
      <c r="E6890" s="9" t="s">
        <v>2116</v>
      </c>
      <c r="F6890" s="10">
        <f t="shared" ca="1" si="215"/>
        <v>6.3158185960032573E-2</v>
      </c>
      <c r="G6890" s="3" t="str">
        <f>VLOOKUP(Table3[[#This Row],[PRODUCT ID]],Table1[[PRODUCT]:[SELLING PRICE]],1,FALSE)</f>
        <v>Product595</v>
      </c>
      <c r="H6890" s="3" t="str">
        <f>VLOOKUP(Table3[[#This Row],[PRODUCT ID]],Table1[[PRODUCT]:[SELLING PRICE]],2,FALSE)</f>
        <v>Category4</v>
      </c>
      <c r="I6890" s="3" t="str">
        <f>VLOOKUP(Table3[[#This Row],[PRODUCT ID]],Table1[[PRODUCT]:[SELLING PRICE]],3,FALSE)</f>
        <v>Kg</v>
      </c>
      <c r="J6890" s="16">
        <f ca="1">VLOOKUP(Table3[[#This Row],[PRODUCT ID]],Table1[[PRODUCT]:[SELLING PRICE]],4,FALSE)</f>
        <v>199</v>
      </c>
      <c r="K6890" s="16">
        <f ca="1">VLOOKUP(Table3[[#This Row],[PRODUCT ID]],Table1[[PRODUCT]:[SELLING PRICE]],5,FALSE)</f>
        <v>83.244844460719904</v>
      </c>
      <c r="L6890" s="16">
        <f ca="1">J6890*Table3[[#This Row],[QUANTITY]]</f>
        <v>199</v>
      </c>
      <c r="M6890" s="16">
        <f ca="1">K6890*Table3[[#This Row],[QUANTITY]]*(1-Table3[[#This Row],[DISCOUNT %]])</f>
        <v>77.987251094055779</v>
      </c>
      <c r="N6890" s="3">
        <f>DAY(Table3[[#This Row],[DATE]])</f>
        <v>11</v>
      </c>
      <c r="O6890" s="3" t="str">
        <f>TEXT(Table3[[#This Row],[DATE]],"mmm")</f>
        <v>Nov</v>
      </c>
      <c r="P6890" s="3">
        <f>YEAR(Table3[[#This Row],[DATE]])</f>
        <v>2039</v>
      </c>
    </row>
    <row r="6891" spans="1:16" x14ac:dyDescent="0.3">
      <c r="A6891" s="6">
        <v>51086</v>
      </c>
      <c r="B6891" s="7" t="s">
        <v>1648</v>
      </c>
      <c r="C6891" s="9">
        <f t="shared" ca="1" si="214"/>
        <v>15</v>
      </c>
      <c r="D6891" s="9" t="s">
        <v>2115</v>
      </c>
      <c r="E6891" s="9" t="s">
        <v>2116</v>
      </c>
      <c r="F6891" s="10">
        <f t="shared" ca="1" si="215"/>
        <v>8.1705045703966903E-2</v>
      </c>
      <c r="G6891" s="3" t="str">
        <f>VLOOKUP(Table3[[#This Row],[PRODUCT ID]],Table1[[PRODUCT]:[SELLING PRICE]],1,FALSE)</f>
        <v>Product596</v>
      </c>
      <c r="H6891" s="3" t="str">
        <f>VLOOKUP(Table3[[#This Row],[PRODUCT ID]],Table1[[PRODUCT]:[SELLING PRICE]],2,FALSE)</f>
        <v>Category5</v>
      </c>
      <c r="I6891" s="3" t="str">
        <f>VLOOKUP(Table3[[#This Row],[PRODUCT ID]],Table1[[PRODUCT]:[SELLING PRICE]],3,FALSE)</f>
        <v>Kg</v>
      </c>
      <c r="J6891" s="16">
        <f ca="1">VLOOKUP(Table3[[#This Row],[PRODUCT ID]],Table1[[PRODUCT]:[SELLING PRICE]],4,FALSE)</f>
        <v>212</v>
      </c>
      <c r="K6891" s="16">
        <f ca="1">VLOOKUP(Table3[[#This Row],[PRODUCT ID]],Table1[[PRODUCT]:[SELLING PRICE]],5,FALSE)</f>
        <v>107.30438217171675</v>
      </c>
      <c r="L6891" s="16">
        <f ca="1">J6891*Table3[[#This Row],[QUANTITY]]</f>
        <v>3180</v>
      </c>
      <c r="M6891" s="16">
        <f ca="1">K6891*Table3[[#This Row],[QUANTITY]]*(1-Table3[[#This Row],[DISCOUNT %]])</f>
        <v>1478.0560908321106</v>
      </c>
      <c r="N6891" s="3">
        <f>DAY(Table3[[#This Row],[DATE]])</f>
        <v>12</v>
      </c>
      <c r="O6891" s="3" t="str">
        <f>TEXT(Table3[[#This Row],[DATE]],"mmm")</f>
        <v>Nov</v>
      </c>
      <c r="P6891" s="3">
        <f>YEAR(Table3[[#This Row],[DATE]])</f>
        <v>2039</v>
      </c>
    </row>
    <row r="6892" spans="1:16" x14ac:dyDescent="0.3">
      <c r="A6892" s="6">
        <v>51087</v>
      </c>
      <c r="B6892" s="7" t="s">
        <v>1649</v>
      </c>
      <c r="C6892" s="9">
        <f t="shared" ca="1" si="214"/>
        <v>5</v>
      </c>
      <c r="D6892" s="9" t="s">
        <v>2117</v>
      </c>
      <c r="E6892" s="9" t="s">
        <v>2118</v>
      </c>
      <c r="F6892" s="10">
        <f t="shared" ca="1" si="215"/>
        <v>3.7639181921500044E-2</v>
      </c>
      <c r="G6892" s="3" t="str">
        <f>VLOOKUP(Table3[[#This Row],[PRODUCT ID]],Table1[[PRODUCT]:[SELLING PRICE]],1,FALSE)</f>
        <v>Product597</v>
      </c>
      <c r="H6892" s="3" t="str">
        <f>VLOOKUP(Table3[[#This Row],[PRODUCT ID]],Table1[[PRODUCT]:[SELLING PRICE]],2,FALSE)</f>
        <v>Category1</v>
      </c>
      <c r="I6892" s="3" t="str">
        <f>VLOOKUP(Table3[[#This Row],[PRODUCT ID]],Table1[[PRODUCT]:[SELLING PRICE]],3,FALSE)</f>
        <v>Lt</v>
      </c>
      <c r="J6892" s="16">
        <f ca="1">VLOOKUP(Table3[[#This Row],[PRODUCT ID]],Table1[[PRODUCT]:[SELLING PRICE]],4,FALSE)</f>
        <v>55</v>
      </c>
      <c r="K6892" s="16">
        <f ca="1">VLOOKUP(Table3[[#This Row],[PRODUCT ID]],Table1[[PRODUCT]:[SELLING PRICE]],5,FALSE)</f>
        <v>294.90228470703693</v>
      </c>
      <c r="L6892" s="16">
        <f ca="1">J6892*Table3[[#This Row],[QUANTITY]]</f>
        <v>275</v>
      </c>
      <c r="M6892" s="16">
        <f ca="1">K6892*Table3[[#This Row],[QUANTITY]]*(1-Table3[[#This Row],[DISCOUNT %]])</f>
        <v>1419.0120198194138</v>
      </c>
      <c r="N6892" s="3">
        <f>DAY(Table3[[#This Row],[DATE]])</f>
        <v>13</v>
      </c>
      <c r="O6892" s="3" t="str">
        <f>TEXT(Table3[[#This Row],[DATE]],"mmm")</f>
        <v>Nov</v>
      </c>
      <c r="P6892" s="3">
        <f>YEAR(Table3[[#This Row],[DATE]])</f>
        <v>2039</v>
      </c>
    </row>
    <row r="6893" spans="1:16" x14ac:dyDescent="0.3">
      <c r="A6893" s="6">
        <v>51088</v>
      </c>
      <c r="B6893" s="7" t="s">
        <v>1650</v>
      </c>
      <c r="C6893" s="9">
        <f t="shared" ca="1" si="214"/>
        <v>7</v>
      </c>
      <c r="D6893" s="9" t="s">
        <v>2117</v>
      </c>
      <c r="E6893" s="9" t="s">
        <v>2118</v>
      </c>
      <c r="F6893" s="10">
        <f t="shared" ca="1" si="215"/>
        <v>5.5205899751324228E-2</v>
      </c>
      <c r="G6893" s="3" t="str">
        <f>VLOOKUP(Table3[[#This Row],[PRODUCT ID]],Table1[[PRODUCT]:[SELLING PRICE]],1,FALSE)</f>
        <v>Product598</v>
      </c>
      <c r="H6893" s="3" t="str">
        <f>VLOOKUP(Table3[[#This Row],[PRODUCT ID]],Table1[[PRODUCT]:[SELLING PRICE]],2,FALSE)</f>
        <v>Category2</v>
      </c>
      <c r="I6893" s="3" t="str">
        <f>VLOOKUP(Table3[[#This Row],[PRODUCT ID]],Table1[[PRODUCT]:[SELLING PRICE]],3,FALSE)</f>
        <v>Kg</v>
      </c>
      <c r="J6893" s="16">
        <f ca="1">VLOOKUP(Table3[[#This Row],[PRODUCT ID]],Table1[[PRODUCT]:[SELLING PRICE]],4,FALSE)</f>
        <v>202</v>
      </c>
      <c r="K6893" s="16">
        <f ca="1">VLOOKUP(Table3[[#This Row],[PRODUCT ID]],Table1[[PRODUCT]:[SELLING PRICE]],5,FALSE)</f>
        <v>128.35824658120035</v>
      </c>
      <c r="L6893" s="16">
        <f ca="1">J6893*Table3[[#This Row],[QUANTITY]]</f>
        <v>1414</v>
      </c>
      <c r="M6893" s="16">
        <f ca="1">K6893*Table3[[#This Row],[QUANTITY]]*(1-Table3[[#This Row],[DISCOUNT %]])</f>
        <v>848.90479861727988</v>
      </c>
      <c r="N6893" s="3">
        <f>DAY(Table3[[#This Row],[DATE]])</f>
        <v>14</v>
      </c>
      <c r="O6893" s="3" t="str">
        <f>TEXT(Table3[[#This Row],[DATE]],"mmm")</f>
        <v>Nov</v>
      </c>
      <c r="P6893" s="3">
        <f>YEAR(Table3[[#This Row],[DATE]])</f>
        <v>2039</v>
      </c>
    </row>
    <row r="6894" spans="1:16" x14ac:dyDescent="0.3">
      <c r="A6894" s="6">
        <v>51089</v>
      </c>
      <c r="B6894" s="7" t="s">
        <v>1651</v>
      </c>
      <c r="C6894" s="9">
        <f t="shared" ca="1" si="214"/>
        <v>7</v>
      </c>
      <c r="D6894" s="9" t="s">
        <v>2116</v>
      </c>
      <c r="E6894" s="9" t="s">
        <v>2116</v>
      </c>
      <c r="F6894" s="10">
        <f t="shared" ca="1" si="215"/>
        <v>8.3079588986278083E-2</v>
      </c>
      <c r="G6894" s="3" t="str">
        <f>VLOOKUP(Table3[[#This Row],[PRODUCT ID]],Table1[[PRODUCT]:[SELLING PRICE]],1,FALSE)</f>
        <v>Product599</v>
      </c>
      <c r="H6894" s="3" t="str">
        <f>VLOOKUP(Table3[[#This Row],[PRODUCT ID]],Table1[[PRODUCT]:[SELLING PRICE]],2,FALSE)</f>
        <v>Category3</v>
      </c>
      <c r="I6894" s="3" t="str">
        <f>VLOOKUP(Table3[[#This Row],[PRODUCT ID]],Table1[[PRODUCT]:[SELLING PRICE]],3,FALSE)</f>
        <v>Lt</v>
      </c>
      <c r="J6894" s="16">
        <f ca="1">VLOOKUP(Table3[[#This Row],[PRODUCT ID]],Table1[[PRODUCT]:[SELLING PRICE]],4,FALSE)</f>
        <v>64</v>
      </c>
      <c r="K6894" s="16">
        <f ca="1">VLOOKUP(Table3[[#This Row],[PRODUCT ID]],Table1[[PRODUCT]:[SELLING PRICE]],5,FALSE)</f>
        <v>267.25797660513751</v>
      </c>
      <c r="L6894" s="16">
        <f ca="1">J6894*Table3[[#This Row],[QUANTITY]]</f>
        <v>448</v>
      </c>
      <c r="M6894" s="16">
        <f ca="1">K6894*Table3[[#This Row],[QUANTITY]]*(1-Table3[[#This Row],[DISCOUNT %]])</f>
        <v>1715.3800562883484</v>
      </c>
      <c r="N6894" s="3">
        <f>DAY(Table3[[#This Row],[DATE]])</f>
        <v>15</v>
      </c>
      <c r="O6894" s="3" t="str">
        <f>TEXT(Table3[[#This Row],[DATE]],"mmm")</f>
        <v>Nov</v>
      </c>
      <c r="P6894" s="3">
        <f>YEAR(Table3[[#This Row],[DATE]])</f>
        <v>2039</v>
      </c>
    </row>
    <row r="6895" spans="1:16" x14ac:dyDescent="0.3">
      <c r="A6895" s="6">
        <v>51090</v>
      </c>
      <c r="B6895" s="7" t="s">
        <v>1652</v>
      </c>
      <c r="C6895" s="9">
        <f t="shared" ca="1" si="214"/>
        <v>13</v>
      </c>
      <c r="D6895" s="9" t="s">
        <v>2116</v>
      </c>
      <c r="E6895" s="9" t="s">
        <v>2116</v>
      </c>
      <c r="F6895" s="10">
        <f t="shared" ca="1" si="215"/>
        <v>1.6726961403712614E-2</v>
      </c>
      <c r="G6895" s="3" t="str">
        <f>VLOOKUP(Table3[[#This Row],[PRODUCT ID]],Table1[[PRODUCT]:[SELLING PRICE]],1,FALSE)</f>
        <v>Product600</v>
      </c>
      <c r="H6895" s="3" t="str">
        <f>VLOOKUP(Table3[[#This Row],[PRODUCT ID]],Table1[[PRODUCT]:[SELLING PRICE]],2,FALSE)</f>
        <v>Category4</v>
      </c>
      <c r="I6895" s="3" t="str">
        <f>VLOOKUP(Table3[[#This Row],[PRODUCT ID]],Table1[[PRODUCT]:[SELLING PRICE]],3,FALSE)</f>
        <v>Ft</v>
      </c>
      <c r="J6895" s="16">
        <f ca="1">VLOOKUP(Table3[[#This Row],[PRODUCT ID]],Table1[[PRODUCT]:[SELLING PRICE]],4,FALSE)</f>
        <v>28</v>
      </c>
      <c r="K6895" s="16">
        <f ca="1">VLOOKUP(Table3[[#This Row],[PRODUCT ID]],Table1[[PRODUCT]:[SELLING PRICE]],5,FALSE)</f>
        <v>195.71290833249435</v>
      </c>
      <c r="L6895" s="16">
        <f ca="1">J6895*Table3[[#This Row],[QUANTITY]]</f>
        <v>364</v>
      </c>
      <c r="M6895" s="16">
        <f ca="1">K6895*Table3[[#This Row],[QUANTITY]]*(1-Table3[[#This Row],[DISCOUNT %]])</f>
        <v>2501.7099388919087</v>
      </c>
      <c r="N6895" s="3">
        <f>DAY(Table3[[#This Row],[DATE]])</f>
        <v>16</v>
      </c>
      <c r="O6895" s="3" t="str">
        <f>TEXT(Table3[[#This Row],[DATE]],"mmm")</f>
        <v>Nov</v>
      </c>
      <c r="P6895" s="3">
        <f>YEAR(Table3[[#This Row],[DATE]])</f>
        <v>2039</v>
      </c>
    </row>
    <row r="6896" spans="1:16" x14ac:dyDescent="0.3">
      <c r="A6896" s="6">
        <v>51091</v>
      </c>
      <c r="B6896" s="7" t="s">
        <v>1653</v>
      </c>
      <c r="C6896" s="9">
        <f t="shared" ca="1" si="214"/>
        <v>13</v>
      </c>
      <c r="D6896" s="9" t="s">
        <v>2116</v>
      </c>
      <c r="E6896" s="9" t="s">
        <v>2116</v>
      </c>
      <c r="F6896" s="10">
        <f t="shared" ca="1" si="215"/>
        <v>4.4699089367991988E-2</v>
      </c>
      <c r="G6896" s="3" t="str">
        <f>VLOOKUP(Table3[[#This Row],[PRODUCT ID]],Table1[[PRODUCT]:[SELLING PRICE]],1,FALSE)</f>
        <v>Product601</v>
      </c>
      <c r="H6896" s="3" t="str">
        <f>VLOOKUP(Table3[[#This Row],[PRODUCT ID]],Table1[[PRODUCT]:[SELLING PRICE]],2,FALSE)</f>
        <v>Category1</v>
      </c>
      <c r="I6896" s="3" t="str">
        <f>VLOOKUP(Table3[[#This Row],[PRODUCT ID]],Table1[[PRODUCT]:[SELLING PRICE]],3,FALSE)</f>
        <v>Kg</v>
      </c>
      <c r="J6896" s="16">
        <f ca="1">VLOOKUP(Table3[[#This Row],[PRODUCT ID]],Table1[[PRODUCT]:[SELLING PRICE]],4,FALSE)</f>
        <v>43</v>
      </c>
      <c r="K6896" s="16">
        <f ca="1">VLOOKUP(Table3[[#This Row],[PRODUCT ID]],Table1[[PRODUCT]:[SELLING PRICE]],5,FALSE)</f>
        <v>188.55413070750183</v>
      </c>
      <c r="L6896" s="16">
        <f ca="1">J6896*Table3[[#This Row],[QUANTITY]]</f>
        <v>559</v>
      </c>
      <c r="M6896" s="16">
        <f ca="1">K6896*Table3[[#This Row],[QUANTITY]]*(1-Table3[[#This Row],[DISCOUNT %]])</f>
        <v>2341.6371259879411</v>
      </c>
      <c r="N6896" s="3">
        <f>DAY(Table3[[#This Row],[DATE]])</f>
        <v>17</v>
      </c>
      <c r="O6896" s="3" t="str">
        <f>TEXT(Table3[[#This Row],[DATE]],"mmm")</f>
        <v>Nov</v>
      </c>
      <c r="P6896" s="3">
        <f>YEAR(Table3[[#This Row],[DATE]])</f>
        <v>2039</v>
      </c>
    </row>
    <row r="6897" spans="1:16" x14ac:dyDescent="0.3">
      <c r="A6897" s="6">
        <v>51092</v>
      </c>
      <c r="B6897" s="7" t="s">
        <v>1654</v>
      </c>
      <c r="C6897" s="9">
        <f t="shared" ca="1" si="214"/>
        <v>9</v>
      </c>
      <c r="D6897" s="9" t="s">
        <v>2116</v>
      </c>
      <c r="E6897" s="9" t="s">
        <v>2116</v>
      </c>
      <c r="F6897" s="10">
        <f t="shared" ca="1" si="215"/>
        <v>4.3351517002376931E-2</v>
      </c>
      <c r="G6897" s="3" t="str">
        <f>VLOOKUP(Table3[[#This Row],[PRODUCT ID]],Table1[[PRODUCT]:[SELLING PRICE]],1,FALSE)</f>
        <v>Product602</v>
      </c>
      <c r="H6897" s="3" t="str">
        <f>VLOOKUP(Table3[[#This Row],[PRODUCT ID]],Table1[[PRODUCT]:[SELLING PRICE]],2,FALSE)</f>
        <v>Category2</v>
      </c>
      <c r="I6897" s="3" t="str">
        <f>VLOOKUP(Table3[[#This Row],[PRODUCT ID]],Table1[[PRODUCT]:[SELLING PRICE]],3,FALSE)</f>
        <v>No</v>
      </c>
      <c r="J6897" s="16">
        <f ca="1">VLOOKUP(Table3[[#This Row],[PRODUCT ID]],Table1[[PRODUCT]:[SELLING PRICE]],4,FALSE)</f>
        <v>46</v>
      </c>
      <c r="K6897" s="16">
        <f ca="1">VLOOKUP(Table3[[#This Row],[PRODUCT ID]],Table1[[PRODUCT]:[SELLING PRICE]],5,FALSE)</f>
        <v>144.77288285733954</v>
      </c>
      <c r="L6897" s="16">
        <f ca="1">J6897*Table3[[#This Row],[QUANTITY]]</f>
        <v>414</v>
      </c>
      <c r="M6897" s="16">
        <f ca="1">K6897*Table3[[#This Row],[QUANTITY]]*(1-Table3[[#This Row],[DISCOUNT %]])</f>
        <v>1246.4708288819982</v>
      </c>
      <c r="N6897" s="3">
        <f>DAY(Table3[[#This Row],[DATE]])</f>
        <v>18</v>
      </c>
      <c r="O6897" s="3" t="str">
        <f>TEXT(Table3[[#This Row],[DATE]],"mmm")</f>
        <v>Nov</v>
      </c>
      <c r="P6897" s="3">
        <f>YEAR(Table3[[#This Row],[DATE]])</f>
        <v>2039</v>
      </c>
    </row>
    <row r="6898" spans="1:16" x14ac:dyDescent="0.3">
      <c r="A6898" s="6">
        <v>51093</v>
      </c>
      <c r="B6898" s="7" t="s">
        <v>1655</v>
      </c>
      <c r="C6898" s="9">
        <f t="shared" ca="1" si="214"/>
        <v>4</v>
      </c>
      <c r="D6898" s="9" t="s">
        <v>2115</v>
      </c>
      <c r="E6898" s="9" t="s">
        <v>2118</v>
      </c>
      <c r="F6898" s="10">
        <f t="shared" ca="1" si="215"/>
        <v>3.6724760441198011E-2</v>
      </c>
      <c r="G6898" s="3" t="str">
        <f>VLOOKUP(Table3[[#This Row],[PRODUCT ID]],Table1[[PRODUCT]:[SELLING PRICE]],1,FALSE)</f>
        <v>Product603</v>
      </c>
      <c r="H6898" s="3" t="str">
        <f>VLOOKUP(Table3[[#This Row],[PRODUCT ID]],Table1[[PRODUCT]:[SELLING PRICE]],2,FALSE)</f>
        <v>Category3</v>
      </c>
      <c r="I6898" s="3" t="str">
        <f>VLOOKUP(Table3[[#This Row],[PRODUCT ID]],Table1[[PRODUCT]:[SELLING PRICE]],3,FALSE)</f>
        <v>No</v>
      </c>
      <c r="J6898" s="16">
        <f ca="1">VLOOKUP(Table3[[#This Row],[PRODUCT ID]],Table1[[PRODUCT]:[SELLING PRICE]],4,FALSE)</f>
        <v>229</v>
      </c>
      <c r="K6898" s="16">
        <f ca="1">VLOOKUP(Table3[[#This Row],[PRODUCT ID]],Table1[[PRODUCT]:[SELLING PRICE]],5,FALSE)</f>
        <v>293.91099332879907</v>
      </c>
      <c r="L6898" s="16">
        <f ca="1">J6898*Table3[[#This Row],[QUANTITY]]</f>
        <v>916</v>
      </c>
      <c r="M6898" s="16">
        <f ca="1">K6898*Table3[[#This Row],[QUANTITY]]*(1-Table3[[#This Row],[DISCOUNT %]])</f>
        <v>1132.4687300310575</v>
      </c>
      <c r="N6898" s="3">
        <f>DAY(Table3[[#This Row],[DATE]])</f>
        <v>19</v>
      </c>
      <c r="O6898" s="3" t="str">
        <f>TEXT(Table3[[#This Row],[DATE]],"mmm")</f>
        <v>Nov</v>
      </c>
      <c r="P6898" s="3">
        <f>YEAR(Table3[[#This Row],[DATE]])</f>
        <v>2039</v>
      </c>
    </row>
    <row r="6899" spans="1:16" x14ac:dyDescent="0.3">
      <c r="A6899" s="6">
        <v>51094</v>
      </c>
      <c r="B6899" s="7" t="s">
        <v>1656</v>
      </c>
      <c r="C6899" s="9">
        <f t="shared" ca="1" si="214"/>
        <v>7</v>
      </c>
      <c r="D6899" s="9" t="s">
        <v>2116</v>
      </c>
      <c r="E6899" s="9" t="s">
        <v>2116</v>
      </c>
      <c r="F6899" s="10">
        <f t="shared" ca="1" si="215"/>
        <v>7.2173323705409118E-2</v>
      </c>
      <c r="G6899" s="3" t="str">
        <f>VLOOKUP(Table3[[#This Row],[PRODUCT ID]],Table1[[PRODUCT]:[SELLING PRICE]],1,FALSE)</f>
        <v>Product604</v>
      </c>
      <c r="H6899" s="3" t="str">
        <f>VLOOKUP(Table3[[#This Row],[PRODUCT ID]],Table1[[PRODUCT]:[SELLING PRICE]],2,FALSE)</f>
        <v>Category4</v>
      </c>
      <c r="I6899" s="3" t="str">
        <f>VLOOKUP(Table3[[#This Row],[PRODUCT ID]],Table1[[PRODUCT]:[SELLING PRICE]],3,FALSE)</f>
        <v>Ft</v>
      </c>
      <c r="J6899" s="16">
        <f ca="1">VLOOKUP(Table3[[#This Row],[PRODUCT ID]],Table1[[PRODUCT]:[SELLING PRICE]],4,FALSE)</f>
        <v>135</v>
      </c>
      <c r="K6899" s="16">
        <f ca="1">VLOOKUP(Table3[[#This Row],[PRODUCT ID]],Table1[[PRODUCT]:[SELLING PRICE]],5,FALSE)</f>
        <v>299.45069375343712</v>
      </c>
      <c r="L6899" s="16">
        <f ca="1">J6899*Table3[[#This Row],[QUANTITY]]</f>
        <v>945</v>
      </c>
      <c r="M6899" s="16">
        <f ca="1">K6899*Table3[[#This Row],[QUANTITY]]*(1-Table3[[#This Row],[DISCOUNT %]])</f>
        <v>1944.8683932955271</v>
      </c>
      <c r="N6899" s="3">
        <f>DAY(Table3[[#This Row],[DATE]])</f>
        <v>20</v>
      </c>
      <c r="O6899" s="3" t="str">
        <f>TEXT(Table3[[#This Row],[DATE]],"mmm")</f>
        <v>Nov</v>
      </c>
      <c r="P6899" s="3">
        <f>YEAR(Table3[[#This Row],[DATE]])</f>
        <v>2039</v>
      </c>
    </row>
    <row r="6900" spans="1:16" x14ac:dyDescent="0.3">
      <c r="A6900" s="6">
        <v>51095</v>
      </c>
      <c r="B6900" s="7" t="s">
        <v>1657</v>
      </c>
      <c r="C6900" s="9">
        <f t="shared" ca="1" si="214"/>
        <v>11</v>
      </c>
      <c r="D6900" s="9" t="s">
        <v>2117</v>
      </c>
      <c r="E6900" s="9" t="s">
        <v>2116</v>
      </c>
      <c r="F6900" s="10">
        <f t="shared" ca="1" si="215"/>
        <v>8.2500220668110469E-2</v>
      </c>
      <c r="G6900" s="3" t="str">
        <f>VLOOKUP(Table3[[#This Row],[PRODUCT ID]],Table1[[PRODUCT]:[SELLING PRICE]],1,FALSE)</f>
        <v>Product605</v>
      </c>
      <c r="H6900" s="3" t="str">
        <f>VLOOKUP(Table3[[#This Row],[PRODUCT ID]],Table1[[PRODUCT]:[SELLING PRICE]],2,FALSE)</f>
        <v>Category5</v>
      </c>
      <c r="I6900" s="3" t="str">
        <f>VLOOKUP(Table3[[#This Row],[PRODUCT ID]],Table1[[PRODUCT]:[SELLING PRICE]],3,FALSE)</f>
        <v>No</v>
      </c>
      <c r="J6900" s="16">
        <f ca="1">VLOOKUP(Table3[[#This Row],[PRODUCT ID]],Table1[[PRODUCT]:[SELLING PRICE]],4,FALSE)</f>
        <v>30</v>
      </c>
      <c r="K6900" s="16">
        <f ca="1">VLOOKUP(Table3[[#This Row],[PRODUCT ID]],Table1[[PRODUCT]:[SELLING PRICE]],5,FALSE)</f>
        <v>43.393673046861885</v>
      </c>
      <c r="L6900" s="16">
        <f ca="1">J6900*Table3[[#This Row],[QUANTITY]]</f>
        <v>330</v>
      </c>
      <c r="M6900" s="16">
        <f ca="1">K6900*Table3[[#This Row],[QUANTITY]]*(1-Table3[[#This Row],[DISCOUNT %]])</f>
        <v>437.95053989385536</v>
      </c>
      <c r="N6900" s="3">
        <f>DAY(Table3[[#This Row],[DATE]])</f>
        <v>21</v>
      </c>
      <c r="O6900" s="3" t="str">
        <f>TEXT(Table3[[#This Row],[DATE]],"mmm")</f>
        <v>Nov</v>
      </c>
      <c r="P6900" s="3">
        <f>YEAR(Table3[[#This Row],[DATE]])</f>
        <v>2039</v>
      </c>
    </row>
    <row r="6901" spans="1:16" x14ac:dyDescent="0.3">
      <c r="A6901" s="6">
        <v>51096</v>
      </c>
      <c r="B6901" s="7" t="s">
        <v>1658</v>
      </c>
      <c r="C6901" s="9">
        <f t="shared" ca="1" si="214"/>
        <v>6</v>
      </c>
      <c r="D6901" s="9" t="s">
        <v>2115</v>
      </c>
      <c r="E6901" s="9" t="s">
        <v>2116</v>
      </c>
      <c r="F6901" s="10">
        <f t="shared" ca="1" si="215"/>
        <v>4.3146462346054903E-2</v>
      </c>
      <c r="G6901" s="3" t="str">
        <f>VLOOKUP(Table3[[#This Row],[PRODUCT ID]],Table1[[PRODUCT]:[SELLING PRICE]],1,FALSE)</f>
        <v>Product606</v>
      </c>
      <c r="H6901" s="3" t="str">
        <f>VLOOKUP(Table3[[#This Row],[PRODUCT ID]],Table1[[PRODUCT]:[SELLING PRICE]],2,FALSE)</f>
        <v>Category1</v>
      </c>
      <c r="I6901" s="3" t="str">
        <f>VLOOKUP(Table3[[#This Row],[PRODUCT ID]],Table1[[PRODUCT]:[SELLING PRICE]],3,FALSE)</f>
        <v>Kg</v>
      </c>
      <c r="J6901" s="16">
        <f ca="1">VLOOKUP(Table3[[#This Row],[PRODUCT ID]],Table1[[PRODUCT]:[SELLING PRICE]],4,FALSE)</f>
        <v>231</v>
      </c>
      <c r="K6901" s="16">
        <f ca="1">VLOOKUP(Table3[[#This Row],[PRODUCT ID]],Table1[[PRODUCT]:[SELLING PRICE]],5,FALSE)</f>
        <v>33.75919223521494</v>
      </c>
      <c r="L6901" s="16">
        <f ca="1">J6901*Table3[[#This Row],[QUANTITY]]</f>
        <v>1386</v>
      </c>
      <c r="M6901" s="16">
        <f ca="1">K6901*Table3[[#This Row],[QUANTITY]]*(1-Table3[[#This Row],[DISCOUNT %]])</f>
        <v>193.81561511163005</v>
      </c>
      <c r="N6901" s="3">
        <f>DAY(Table3[[#This Row],[DATE]])</f>
        <v>22</v>
      </c>
      <c r="O6901" s="3" t="str">
        <f>TEXT(Table3[[#This Row],[DATE]],"mmm")</f>
        <v>Nov</v>
      </c>
      <c r="P6901" s="3">
        <f>YEAR(Table3[[#This Row],[DATE]])</f>
        <v>2039</v>
      </c>
    </row>
    <row r="6902" spans="1:16" x14ac:dyDescent="0.3">
      <c r="A6902" s="6">
        <v>51097</v>
      </c>
      <c r="B6902" s="7" t="s">
        <v>1659</v>
      </c>
      <c r="C6902" s="9">
        <f t="shared" ca="1" si="214"/>
        <v>3</v>
      </c>
      <c r="D6902" s="9" t="s">
        <v>2115</v>
      </c>
      <c r="E6902" s="9" t="s">
        <v>2116</v>
      </c>
      <c r="F6902" s="10">
        <f t="shared" ca="1" si="215"/>
        <v>9.1267126487786007E-3</v>
      </c>
      <c r="G6902" s="3" t="str">
        <f>VLOOKUP(Table3[[#This Row],[PRODUCT ID]],Table1[[PRODUCT]:[SELLING PRICE]],1,FALSE)</f>
        <v>Product607</v>
      </c>
      <c r="H6902" s="3" t="str">
        <f>VLOOKUP(Table3[[#This Row],[PRODUCT ID]],Table1[[PRODUCT]:[SELLING PRICE]],2,FALSE)</f>
        <v>Category2</v>
      </c>
      <c r="I6902" s="3" t="str">
        <f>VLOOKUP(Table3[[#This Row],[PRODUCT ID]],Table1[[PRODUCT]:[SELLING PRICE]],3,FALSE)</f>
        <v>Kg</v>
      </c>
      <c r="J6902" s="16">
        <f ca="1">VLOOKUP(Table3[[#This Row],[PRODUCT ID]],Table1[[PRODUCT]:[SELLING PRICE]],4,FALSE)</f>
        <v>213</v>
      </c>
      <c r="K6902" s="16">
        <f ca="1">VLOOKUP(Table3[[#This Row],[PRODUCT ID]],Table1[[PRODUCT]:[SELLING PRICE]],5,FALSE)</f>
        <v>174.85588895436882</v>
      </c>
      <c r="L6902" s="16">
        <f ca="1">J6902*Table3[[#This Row],[QUANTITY]]</f>
        <v>639</v>
      </c>
      <c r="M6902" s="16">
        <f ca="1">K6902*Table3[[#This Row],[QUANTITY]]*(1-Table3[[#This Row],[DISCOUNT %]])</f>
        <v>519.78008850280673</v>
      </c>
      <c r="N6902" s="3">
        <f>DAY(Table3[[#This Row],[DATE]])</f>
        <v>23</v>
      </c>
      <c r="O6902" s="3" t="str">
        <f>TEXT(Table3[[#This Row],[DATE]],"mmm")</f>
        <v>Nov</v>
      </c>
      <c r="P6902" s="3">
        <f>YEAR(Table3[[#This Row],[DATE]])</f>
        <v>2039</v>
      </c>
    </row>
    <row r="6903" spans="1:16" x14ac:dyDescent="0.3">
      <c r="A6903" s="6">
        <v>51098</v>
      </c>
      <c r="B6903" s="7" t="s">
        <v>1660</v>
      </c>
      <c r="C6903" s="9">
        <f t="shared" ca="1" si="214"/>
        <v>7</v>
      </c>
      <c r="D6903" s="9" t="s">
        <v>2115</v>
      </c>
      <c r="E6903" s="9" t="s">
        <v>2116</v>
      </c>
      <c r="F6903" s="10">
        <f t="shared" ca="1" si="215"/>
        <v>3.8041535296035746E-2</v>
      </c>
      <c r="G6903" s="3" t="str">
        <f>VLOOKUP(Table3[[#This Row],[PRODUCT ID]],Table1[[PRODUCT]:[SELLING PRICE]],1,FALSE)</f>
        <v>Product608</v>
      </c>
      <c r="H6903" s="3" t="str">
        <f>VLOOKUP(Table3[[#This Row],[PRODUCT ID]],Table1[[PRODUCT]:[SELLING PRICE]],2,FALSE)</f>
        <v>Category3</v>
      </c>
      <c r="I6903" s="3" t="str">
        <f>VLOOKUP(Table3[[#This Row],[PRODUCT ID]],Table1[[PRODUCT]:[SELLING PRICE]],3,FALSE)</f>
        <v>Lt</v>
      </c>
      <c r="J6903" s="16">
        <f ca="1">VLOOKUP(Table3[[#This Row],[PRODUCT ID]],Table1[[PRODUCT]:[SELLING PRICE]],4,FALSE)</f>
        <v>12</v>
      </c>
      <c r="K6903" s="16">
        <f ca="1">VLOOKUP(Table3[[#This Row],[PRODUCT ID]],Table1[[PRODUCT]:[SELLING PRICE]],5,FALSE)</f>
        <v>58.795872948983309</v>
      </c>
      <c r="L6903" s="16">
        <f ca="1">J6903*Table3[[#This Row],[QUANTITY]]</f>
        <v>84</v>
      </c>
      <c r="M6903" s="16">
        <f ca="1">K6903*Table3[[#This Row],[QUANTITY]]*(1-Table3[[#This Row],[DISCOUNT %]])</f>
        <v>395.91431371053335</v>
      </c>
      <c r="N6903" s="3">
        <f>DAY(Table3[[#This Row],[DATE]])</f>
        <v>24</v>
      </c>
      <c r="O6903" s="3" t="str">
        <f>TEXT(Table3[[#This Row],[DATE]],"mmm")</f>
        <v>Nov</v>
      </c>
      <c r="P6903" s="3">
        <f>YEAR(Table3[[#This Row],[DATE]])</f>
        <v>2039</v>
      </c>
    </row>
    <row r="6904" spans="1:16" x14ac:dyDescent="0.3">
      <c r="A6904" s="6">
        <v>51099</v>
      </c>
      <c r="B6904" s="7" t="s">
        <v>1661</v>
      </c>
      <c r="C6904" s="9">
        <f t="shared" ca="1" si="214"/>
        <v>13</v>
      </c>
      <c r="D6904" s="9" t="s">
        <v>2116</v>
      </c>
      <c r="E6904" s="9" t="s">
        <v>2118</v>
      </c>
      <c r="F6904" s="10">
        <f t="shared" ca="1" si="215"/>
        <v>8.2336453207841859E-2</v>
      </c>
      <c r="G6904" s="3" t="str">
        <f>VLOOKUP(Table3[[#This Row],[PRODUCT ID]],Table1[[PRODUCT]:[SELLING PRICE]],1,FALSE)</f>
        <v>Product609</v>
      </c>
      <c r="H6904" s="3" t="str">
        <f>VLOOKUP(Table3[[#This Row],[PRODUCT ID]],Table1[[PRODUCT]:[SELLING PRICE]],2,FALSE)</f>
        <v>Category4</v>
      </c>
      <c r="I6904" s="3" t="str">
        <f>VLOOKUP(Table3[[#This Row],[PRODUCT ID]],Table1[[PRODUCT]:[SELLING PRICE]],3,FALSE)</f>
        <v>Kg</v>
      </c>
      <c r="J6904" s="16">
        <f ca="1">VLOOKUP(Table3[[#This Row],[PRODUCT ID]],Table1[[PRODUCT]:[SELLING PRICE]],4,FALSE)</f>
        <v>38</v>
      </c>
      <c r="K6904" s="16">
        <f ca="1">VLOOKUP(Table3[[#This Row],[PRODUCT ID]],Table1[[PRODUCT]:[SELLING PRICE]],5,FALSE)</f>
        <v>186.42962799042508</v>
      </c>
      <c r="L6904" s="16">
        <f ca="1">J6904*Table3[[#This Row],[QUANTITY]]</f>
        <v>494</v>
      </c>
      <c r="M6904" s="16">
        <f ca="1">K6904*Table3[[#This Row],[QUANTITY]]*(1-Table3[[#This Row],[DISCOUNT %]])</f>
        <v>2224.0357574348691</v>
      </c>
      <c r="N6904" s="3">
        <f>DAY(Table3[[#This Row],[DATE]])</f>
        <v>25</v>
      </c>
      <c r="O6904" s="3" t="str">
        <f>TEXT(Table3[[#This Row],[DATE]],"mmm")</f>
        <v>Nov</v>
      </c>
      <c r="P6904" s="3">
        <f>YEAR(Table3[[#This Row],[DATE]])</f>
        <v>2039</v>
      </c>
    </row>
    <row r="6905" spans="1:16" x14ac:dyDescent="0.3">
      <c r="A6905" s="6">
        <v>51100</v>
      </c>
      <c r="B6905" s="7" t="s">
        <v>1662</v>
      </c>
      <c r="C6905" s="9">
        <f t="shared" ca="1" si="214"/>
        <v>4</v>
      </c>
      <c r="D6905" s="9" t="s">
        <v>2116</v>
      </c>
      <c r="E6905" s="9" t="s">
        <v>2118</v>
      </c>
      <c r="F6905" s="10">
        <f t="shared" ca="1" si="215"/>
        <v>1.1139049644891208E-2</v>
      </c>
      <c r="G6905" s="3" t="str">
        <f>VLOOKUP(Table3[[#This Row],[PRODUCT ID]],Table1[[PRODUCT]:[SELLING PRICE]],1,FALSE)</f>
        <v>Product610</v>
      </c>
      <c r="H6905" s="3" t="str">
        <f>VLOOKUP(Table3[[#This Row],[PRODUCT ID]],Table1[[PRODUCT]:[SELLING PRICE]],2,FALSE)</f>
        <v>Category5</v>
      </c>
      <c r="I6905" s="3" t="str">
        <f>VLOOKUP(Table3[[#This Row],[PRODUCT ID]],Table1[[PRODUCT]:[SELLING PRICE]],3,FALSE)</f>
        <v>Lt</v>
      </c>
      <c r="J6905" s="16">
        <f ca="1">VLOOKUP(Table3[[#This Row],[PRODUCT ID]],Table1[[PRODUCT]:[SELLING PRICE]],4,FALSE)</f>
        <v>55</v>
      </c>
      <c r="K6905" s="16">
        <f ca="1">VLOOKUP(Table3[[#This Row],[PRODUCT ID]],Table1[[PRODUCT]:[SELLING PRICE]],5,FALSE)</f>
        <v>187.23099747686294</v>
      </c>
      <c r="L6905" s="16">
        <f ca="1">J6905*Table3[[#This Row],[QUANTITY]]</f>
        <v>220</v>
      </c>
      <c r="M6905" s="16">
        <f ca="1">K6905*Table3[[#This Row],[QUANTITY]]*(1-Table3[[#This Row],[DISCOUNT %]])</f>
        <v>740.58168840362259</v>
      </c>
      <c r="N6905" s="3">
        <f>DAY(Table3[[#This Row],[DATE]])</f>
        <v>26</v>
      </c>
      <c r="O6905" s="3" t="str">
        <f>TEXT(Table3[[#This Row],[DATE]],"mmm")</f>
        <v>Nov</v>
      </c>
      <c r="P6905" s="3">
        <f>YEAR(Table3[[#This Row],[DATE]])</f>
        <v>2039</v>
      </c>
    </row>
    <row r="6906" spans="1:16" x14ac:dyDescent="0.3">
      <c r="A6906" s="6">
        <v>51101</v>
      </c>
      <c r="B6906" s="7" t="s">
        <v>1663</v>
      </c>
      <c r="C6906" s="9">
        <f t="shared" ca="1" si="214"/>
        <v>1</v>
      </c>
      <c r="D6906" s="9" t="s">
        <v>2116</v>
      </c>
      <c r="E6906" s="9" t="s">
        <v>2116</v>
      </c>
      <c r="F6906" s="10">
        <f t="shared" ca="1" si="215"/>
        <v>1.3703900392472058E-2</v>
      </c>
      <c r="G6906" s="3" t="str">
        <f>VLOOKUP(Table3[[#This Row],[PRODUCT ID]],Table1[[PRODUCT]:[SELLING PRICE]],1,FALSE)</f>
        <v>Product611</v>
      </c>
      <c r="H6906" s="3" t="str">
        <f>VLOOKUP(Table3[[#This Row],[PRODUCT ID]],Table1[[PRODUCT]:[SELLING PRICE]],2,FALSE)</f>
        <v>Category1</v>
      </c>
      <c r="I6906" s="3" t="str">
        <f>VLOOKUP(Table3[[#This Row],[PRODUCT ID]],Table1[[PRODUCT]:[SELLING PRICE]],3,FALSE)</f>
        <v>Ft</v>
      </c>
      <c r="J6906" s="16">
        <f ca="1">VLOOKUP(Table3[[#This Row],[PRODUCT ID]],Table1[[PRODUCT]:[SELLING PRICE]],4,FALSE)</f>
        <v>131</v>
      </c>
      <c r="K6906" s="16">
        <f ca="1">VLOOKUP(Table3[[#This Row],[PRODUCT ID]],Table1[[PRODUCT]:[SELLING PRICE]],5,FALSE)</f>
        <v>187.22192705909015</v>
      </c>
      <c r="L6906" s="16">
        <f ca="1">J6906*Table3[[#This Row],[QUANTITY]]</f>
        <v>131</v>
      </c>
      <c r="M6906" s="16">
        <f ca="1">K6906*Table3[[#This Row],[QUANTITY]]*(1-Table3[[#This Row],[DISCOUNT %]])</f>
        <v>184.6562564193857</v>
      </c>
      <c r="N6906" s="3">
        <f>DAY(Table3[[#This Row],[DATE]])</f>
        <v>27</v>
      </c>
      <c r="O6906" s="3" t="str">
        <f>TEXT(Table3[[#This Row],[DATE]],"mmm")</f>
        <v>Nov</v>
      </c>
      <c r="P6906" s="3">
        <f>YEAR(Table3[[#This Row],[DATE]])</f>
        <v>2039</v>
      </c>
    </row>
    <row r="6907" spans="1:16" x14ac:dyDescent="0.3">
      <c r="A6907" s="6">
        <v>51102</v>
      </c>
      <c r="B6907" s="7" t="s">
        <v>1664</v>
      </c>
      <c r="C6907" s="9">
        <f t="shared" ca="1" si="214"/>
        <v>4</v>
      </c>
      <c r="D6907" s="9" t="s">
        <v>2115</v>
      </c>
      <c r="E6907" s="9" t="s">
        <v>2116</v>
      </c>
      <c r="F6907" s="10">
        <f t="shared" ca="1" si="215"/>
        <v>4.0238796331746977E-2</v>
      </c>
      <c r="G6907" s="3" t="str">
        <f>VLOOKUP(Table3[[#This Row],[PRODUCT ID]],Table1[[PRODUCT]:[SELLING PRICE]],1,FALSE)</f>
        <v>Product612</v>
      </c>
      <c r="H6907" s="3" t="str">
        <f>VLOOKUP(Table3[[#This Row],[PRODUCT ID]],Table1[[PRODUCT]:[SELLING PRICE]],2,FALSE)</f>
        <v>Category2</v>
      </c>
      <c r="I6907" s="3" t="str">
        <f>VLOOKUP(Table3[[#This Row],[PRODUCT ID]],Table1[[PRODUCT]:[SELLING PRICE]],3,FALSE)</f>
        <v>Kg</v>
      </c>
      <c r="J6907" s="16">
        <f ca="1">VLOOKUP(Table3[[#This Row],[PRODUCT ID]],Table1[[PRODUCT]:[SELLING PRICE]],4,FALSE)</f>
        <v>223</v>
      </c>
      <c r="K6907" s="16">
        <f ca="1">VLOOKUP(Table3[[#This Row],[PRODUCT ID]],Table1[[PRODUCT]:[SELLING PRICE]],5,FALSE)</f>
        <v>95.877778206996197</v>
      </c>
      <c r="L6907" s="16">
        <f ca="1">J6907*Table3[[#This Row],[QUANTITY]]</f>
        <v>892</v>
      </c>
      <c r="M6907" s="16">
        <f ca="1">K6907*Table3[[#This Row],[QUANTITY]]*(1-Table3[[#This Row],[DISCOUNT %]])</f>
        <v>368.07908726793789</v>
      </c>
      <c r="N6907" s="3">
        <f>DAY(Table3[[#This Row],[DATE]])</f>
        <v>28</v>
      </c>
      <c r="O6907" s="3" t="str">
        <f>TEXT(Table3[[#This Row],[DATE]],"mmm")</f>
        <v>Nov</v>
      </c>
      <c r="P6907" s="3">
        <f>YEAR(Table3[[#This Row],[DATE]])</f>
        <v>2039</v>
      </c>
    </row>
    <row r="6908" spans="1:16" x14ac:dyDescent="0.3">
      <c r="A6908" s="6">
        <v>51103</v>
      </c>
      <c r="B6908" s="7" t="s">
        <v>1665</v>
      </c>
      <c r="C6908" s="9">
        <f t="shared" ca="1" si="214"/>
        <v>8</v>
      </c>
      <c r="D6908" s="9" t="s">
        <v>2117</v>
      </c>
      <c r="E6908" s="9" t="s">
        <v>2116</v>
      </c>
      <c r="F6908" s="10">
        <f t="shared" ca="1" si="215"/>
        <v>1.2924653435198519E-2</v>
      </c>
      <c r="G6908" s="3" t="str">
        <f>VLOOKUP(Table3[[#This Row],[PRODUCT ID]],Table1[[PRODUCT]:[SELLING PRICE]],1,FALSE)</f>
        <v>Product613</v>
      </c>
      <c r="H6908" s="3" t="str">
        <f>VLOOKUP(Table3[[#This Row],[PRODUCT ID]],Table1[[PRODUCT]:[SELLING PRICE]],2,FALSE)</f>
        <v>Category3</v>
      </c>
      <c r="I6908" s="3" t="str">
        <f>VLOOKUP(Table3[[#This Row],[PRODUCT ID]],Table1[[PRODUCT]:[SELLING PRICE]],3,FALSE)</f>
        <v>No</v>
      </c>
      <c r="J6908" s="16">
        <f ca="1">VLOOKUP(Table3[[#This Row],[PRODUCT ID]],Table1[[PRODUCT]:[SELLING PRICE]],4,FALSE)</f>
        <v>17</v>
      </c>
      <c r="K6908" s="16">
        <f ca="1">VLOOKUP(Table3[[#This Row],[PRODUCT ID]],Table1[[PRODUCT]:[SELLING PRICE]],5,FALSE)</f>
        <v>82.507905205798181</v>
      </c>
      <c r="L6908" s="16">
        <f ca="1">J6908*Table3[[#This Row],[QUANTITY]]</f>
        <v>136</v>
      </c>
      <c r="M6908" s="16">
        <f ca="1">K6908*Table3[[#This Row],[QUANTITY]]*(1-Table3[[#This Row],[DISCOUNT %]])</f>
        <v>651.53215300279226</v>
      </c>
      <c r="N6908" s="3">
        <f>DAY(Table3[[#This Row],[DATE]])</f>
        <v>29</v>
      </c>
      <c r="O6908" s="3" t="str">
        <f>TEXT(Table3[[#This Row],[DATE]],"mmm")</f>
        <v>Nov</v>
      </c>
      <c r="P6908" s="3">
        <f>YEAR(Table3[[#This Row],[DATE]])</f>
        <v>2039</v>
      </c>
    </row>
    <row r="6909" spans="1:16" x14ac:dyDescent="0.3">
      <c r="A6909" s="6">
        <v>51104</v>
      </c>
      <c r="B6909" s="7" t="s">
        <v>1666</v>
      </c>
      <c r="C6909" s="9">
        <f t="shared" ca="1" si="214"/>
        <v>7</v>
      </c>
      <c r="D6909" s="9" t="s">
        <v>2117</v>
      </c>
      <c r="E6909" s="9" t="s">
        <v>2116</v>
      </c>
      <c r="F6909" s="10">
        <f t="shared" ca="1" si="215"/>
        <v>6.9651915563137212E-2</v>
      </c>
      <c r="G6909" s="3" t="str">
        <f>VLOOKUP(Table3[[#This Row],[PRODUCT ID]],Table1[[PRODUCT]:[SELLING PRICE]],1,FALSE)</f>
        <v>Product614</v>
      </c>
      <c r="H6909" s="3" t="str">
        <f>VLOOKUP(Table3[[#This Row],[PRODUCT ID]],Table1[[PRODUCT]:[SELLING PRICE]],2,FALSE)</f>
        <v>Category4</v>
      </c>
      <c r="I6909" s="3" t="str">
        <f>VLOOKUP(Table3[[#This Row],[PRODUCT ID]],Table1[[PRODUCT]:[SELLING PRICE]],3,FALSE)</f>
        <v>No</v>
      </c>
      <c r="J6909" s="16">
        <f ca="1">VLOOKUP(Table3[[#This Row],[PRODUCT ID]],Table1[[PRODUCT]:[SELLING PRICE]],4,FALSE)</f>
        <v>153</v>
      </c>
      <c r="K6909" s="16">
        <f ca="1">VLOOKUP(Table3[[#This Row],[PRODUCT ID]],Table1[[PRODUCT]:[SELLING PRICE]],5,FALSE)</f>
        <v>169.92565302164709</v>
      </c>
      <c r="L6909" s="16">
        <f ca="1">J6909*Table3[[#This Row],[QUANTITY]]</f>
        <v>1071</v>
      </c>
      <c r="M6909" s="16">
        <f ca="1">K6909*Table3[[#This Row],[QUANTITY]]*(1-Table3[[#This Row],[DISCOUNT %]])</f>
        <v>1106.6300404976066</v>
      </c>
      <c r="N6909" s="3">
        <f>DAY(Table3[[#This Row],[DATE]])</f>
        <v>30</v>
      </c>
      <c r="O6909" s="3" t="str">
        <f>TEXT(Table3[[#This Row],[DATE]],"mmm")</f>
        <v>Nov</v>
      </c>
      <c r="P6909" s="3">
        <f>YEAR(Table3[[#This Row],[DATE]])</f>
        <v>2039</v>
      </c>
    </row>
    <row r="6910" spans="1:16" x14ac:dyDescent="0.3">
      <c r="A6910" s="6">
        <v>51105</v>
      </c>
      <c r="B6910" s="7" t="s">
        <v>1667</v>
      </c>
      <c r="C6910" s="9">
        <f t="shared" ca="1" si="214"/>
        <v>8</v>
      </c>
      <c r="D6910" s="9" t="s">
        <v>2116</v>
      </c>
      <c r="E6910" s="9" t="s">
        <v>2118</v>
      </c>
      <c r="F6910" s="10">
        <f t="shared" ca="1" si="215"/>
        <v>9.5574466806361599E-2</v>
      </c>
      <c r="G6910" s="3" t="str">
        <f>VLOOKUP(Table3[[#This Row],[PRODUCT ID]],Table1[[PRODUCT]:[SELLING PRICE]],1,FALSE)</f>
        <v>Product615</v>
      </c>
      <c r="H6910" s="3" t="str">
        <f>VLOOKUP(Table3[[#This Row],[PRODUCT ID]],Table1[[PRODUCT]:[SELLING PRICE]],2,FALSE)</f>
        <v>Category5</v>
      </c>
      <c r="I6910" s="3" t="str">
        <f>VLOOKUP(Table3[[#This Row],[PRODUCT ID]],Table1[[PRODUCT]:[SELLING PRICE]],3,FALSE)</f>
        <v>Ft</v>
      </c>
      <c r="J6910" s="16">
        <f ca="1">VLOOKUP(Table3[[#This Row],[PRODUCT ID]],Table1[[PRODUCT]:[SELLING PRICE]],4,FALSE)</f>
        <v>124</v>
      </c>
      <c r="K6910" s="16">
        <f ca="1">VLOOKUP(Table3[[#This Row],[PRODUCT ID]],Table1[[PRODUCT]:[SELLING PRICE]],5,FALSE)</f>
        <v>146.14377256362681</v>
      </c>
      <c r="L6910" s="16">
        <f ca="1">J6910*Table3[[#This Row],[QUANTITY]]</f>
        <v>992</v>
      </c>
      <c r="M6910" s="16">
        <f ca="1">K6910*Table3[[#This Row],[QUANTITY]]*(1-Table3[[#This Row],[DISCOUNT %]])</f>
        <v>1057.4092753903039</v>
      </c>
      <c r="N6910" s="3">
        <f>DAY(Table3[[#This Row],[DATE]])</f>
        <v>1</v>
      </c>
      <c r="O6910" s="3" t="str">
        <f>TEXT(Table3[[#This Row],[DATE]],"mmm")</f>
        <v>Dec</v>
      </c>
      <c r="P6910" s="3">
        <f>YEAR(Table3[[#This Row],[DATE]])</f>
        <v>2039</v>
      </c>
    </row>
    <row r="6911" spans="1:16" x14ac:dyDescent="0.3">
      <c r="A6911" s="6">
        <v>51106</v>
      </c>
      <c r="B6911" s="7" t="s">
        <v>1668</v>
      </c>
      <c r="C6911" s="9">
        <f t="shared" ca="1" si="214"/>
        <v>3</v>
      </c>
      <c r="D6911" s="9" t="s">
        <v>2116</v>
      </c>
      <c r="E6911" s="9" t="s">
        <v>2116</v>
      </c>
      <c r="F6911" s="10">
        <f t="shared" ca="1" si="215"/>
        <v>9.1990329202148446E-3</v>
      </c>
      <c r="G6911" s="3" t="str">
        <f>VLOOKUP(Table3[[#This Row],[PRODUCT ID]],Table1[[PRODUCT]:[SELLING PRICE]],1,FALSE)</f>
        <v>Product616</v>
      </c>
      <c r="H6911" s="3" t="str">
        <f>VLOOKUP(Table3[[#This Row],[PRODUCT ID]],Table1[[PRODUCT]:[SELLING PRICE]],2,FALSE)</f>
        <v>Category1</v>
      </c>
      <c r="I6911" s="3" t="str">
        <f>VLOOKUP(Table3[[#This Row],[PRODUCT ID]],Table1[[PRODUCT]:[SELLING PRICE]],3,FALSE)</f>
        <v>No</v>
      </c>
      <c r="J6911" s="16">
        <f ca="1">VLOOKUP(Table3[[#This Row],[PRODUCT ID]],Table1[[PRODUCT]:[SELLING PRICE]],4,FALSE)</f>
        <v>100</v>
      </c>
      <c r="K6911" s="16">
        <f ca="1">VLOOKUP(Table3[[#This Row],[PRODUCT ID]],Table1[[PRODUCT]:[SELLING PRICE]],5,FALSE)</f>
        <v>117.45221366907111</v>
      </c>
      <c r="L6911" s="16">
        <f ca="1">J6911*Table3[[#This Row],[QUANTITY]]</f>
        <v>300</v>
      </c>
      <c r="M6911" s="16">
        <f ca="1">K6911*Table3[[#This Row],[QUANTITY]]*(1-Table3[[#This Row],[DISCOUNT %]])</f>
        <v>349.11530066693166</v>
      </c>
      <c r="N6911" s="3">
        <f>DAY(Table3[[#This Row],[DATE]])</f>
        <v>2</v>
      </c>
      <c r="O6911" s="3" t="str">
        <f>TEXT(Table3[[#This Row],[DATE]],"mmm")</f>
        <v>Dec</v>
      </c>
      <c r="P6911" s="3">
        <f>YEAR(Table3[[#This Row],[DATE]])</f>
        <v>2039</v>
      </c>
    </row>
    <row r="6912" spans="1:16" x14ac:dyDescent="0.3">
      <c r="A6912" s="6">
        <v>51107</v>
      </c>
      <c r="B6912" s="7" t="s">
        <v>1669</v>
      </c>
      <c r="C6912" s="9">
        <f t="shared" ca="1" si="214"/>
        <v>9</v>
      </c>
      <c r="D6912" s="9" t="s">
        <v>2116</v>
      </c>
      <c r="E6912" s="9" t="s">
        <v>2116</v>
      </c>
      <c r="F6912" s="10">
        <f t="shared" ca="1" si="215"/>
        <v>2.4056331615678318E-2</v>
      </c>
      <c r="G6912" s="3" t="str">
        <f>VLOOKUP(Table3[[#This Row],[PRODUCT ID]],Table1[[PRODUCT]:[SELLING PRICE]],1,FALSE)</f>
        <v>Product617</v>
      </c>
      <c r="H6912" s="3" t="str">
        <f>VLOOKUP(Table3[[#This Row],[PRODUCT ID]],Table1[[PRODUCT]:[SELLING PRICE]],2,FALSE)</f>
        <v>Category2</v>
      </c>
      <c r="I6912" s="3" t="str">
        <f>VLOOKUP(Table3[[#This Row],[PRODUCT ID]],Table1[[PRODUCT]:[SELLING PRICE]],3,FALSE)</f>
        <v>Kg</v>
      </c>
      <c r="J6912" s="16">
        <f ca="1">VLOOKUP(Table3[[#This Row],[PRODUCT ID]],Table1[[PRODUCT]:[SELLING PRICE]],4,FALSE)</f>
        <v>82</v>
      </c>
      <c r="K6912" s="16">
        <f ca="1">VLOOKUP(Table3[[#This Row],[PRODUCT ID]],Table1[[PRODUCT]:[SELLING PRICE]],5,FALSE)</f>
        <v>156.56601318887695</v>
      </c>
      <c r="L6912" s="16">
        <f ca="1">J6912*Table3[[#This Row],[QUANTITY]]</f>
        <v>738</v>
      </c>
      <c r="M6912" s="16">
        <f ca="1">K6912*Table3[[#This Row],[QUANTITY]]*(1-Table3[[#This Row],[DISCOUNT %]])</f>
        <v>1375.1964833027459</v>
      </c>
      <c r="N6912" s="3">
        <f>DAY(Table3[[#This Row],[DATE]])</f>
        <v>3</v>
      </c>
      <c r="O6912" s="3" t="str">
        <f>TEXT(Table3[[#This Row],[DATE]],"mmm")</f>
        <v>Dec</v>
      </c>
      <c r="P6912" s="3">
        <f>YEAR(Table3[[#This Row],[DATE]])</f>
        <v>2039</v>
      </c>
    </row>
    <row r="6913" spans="1:16" x14ac:dyDescent="0.3">
      <c r="A6913" s="6">
        <v>51108</v>
      </c>
      <c r="B6913" s="7" t="s">
        <v>1670</v>
      </c>
      <c r="C6913" s="9">
        <f t="shared" ca="1" si="214"/>
        <v>8</v>
      </c>
      <c r="D6913" s="9" t="s">
        <v>2116</v>
      </c>
      <c r="E6913" s="9" t="s">
        <v>2116</v>
      </c>
      <c r="F6913" s="10">
        <f t="shared" ca="1" si="215"/>
        <v>2.7175940124054811E-2</v>
      </c>
      <c r="G6913" s="3" t="str">
        <f>VLOOKUP(Table3[[#This Row],[PRODUCT ID]],Table1[[PRODUCT]:[SELLING PRICE]],1,FALSE)</f>
        <v>Product618</v>
      </c>
      <c r="H6913" s="3" t="str">
        <f>VLOOKUP(Table3[[#This Row],[PRODUCT ID]],Table1[[PRODUCT]:[SELLING PRICE]],2,FALSE)</f>
        <v>Category3</v>
      </c>
      <c r="I6913" s="3" t="str">
        <f>VLOOKUP(Table3[[#This Row],[PRODUCT ID]],Table1[[PRODUCT]:[SELLING PRICE]],3,FALSE)</f>
        <v>Kg</v>
      </c>
      <c r="J6913" s="16">
        <f ca="1">VLOOKUP(Table3[[#This Row],[PRODUCT ID]],Table1[[PRODUCT]:[SELLING PRICE]],4,FALSE)</f>
        <v>155</v>
      </c>
      <c r="K6913" s="16">
        <f ca="1">VLOOKUP(Table3[[#This Row],[PRODUCT ID]],Table1[[PRODUCT]:[SELLING PRICE]],5,FALSE)</f>
        <v>228.00615206617681</v>
      </c>
      <c r="L6913" s="16">
        <f ca="1">J6913*Table3[[#This Row],[QUANTITY]]</f>
        <v>1240</v>
      </c>
      <c r="M6913" s="16">
        <f ca="1">K6913*Table3[[#This Row],[QUANTITY]]*(1-Table3[[#This Row],[DISCOUNT %]])</f>
        <v>1774.478964237682</v>
      </c>
      <c r="N6913" s="3">
        <f>DAY(Table3[[#This Row],[DATE]])</f>
        <v>4</v>
      </c>
      <c r="O6913" s="3" t="str">
        <f>TEXT(Table3[[#This Row],[DATE]],"mmm")</f>
        <v>Dec</v>
      </c>
      <c r="P6913" s="3">
        <f>YEAR(Table3[[#This Row],[DATE]])</f>
        <v>2039</v>
      </c>
    </row>
    <row r="6914" spans="1:16" x14ac:dyDescent="0.3">
      <c r="A6914" s="6">
        <v>51109</v>
      </c>
      <c r="B6914" s="7" t="s">
        <v>1671</v>
      </c>
      <c r="C6914" s="9">
        <f t="shared" ca="1" si="214"/>
        <v>12</v>
      </c>
      <c r="D6914" s="9" t="s">
        <v>2115</v>
      </c>
      <c r="E6914" s="9" t="s">
        <v>2116</v>
      </c>
      <c r="F6914" s="10">
        <f t="shared" ca="1" si="215"/>
        <v>4.0769350505898611E-2</v>
      </c>
      <c r="G6914" s="3" t="str">
        <f>VLOOKUP(Table3[[#This Row],[PRODUCT ID]],Table1[[PRODUCT]:[SELLING PRICE]],1,FALSE)</f>
        <v>Product619</v>
      </c>
      <c r="H6914" s="3" t="str">
        <f>VLOOKUP(Table3[[#This Row],[PRODUCT ID]],Table1[[PRODUCT]:[SELLING PRICE]],2,FALSE)</f>
        <v>Category4</v>
      </c>
      <c r="I6914" s="3" t="str">
        <f>VLOOKUP(Table3[[#This Row],[PRODUCT ID]],Table1[[PRODUCT]:[SELLING PRICE]],3,FALSE)</f>
        <v>Lt</v>
      </c>
      <c r="J6914" s="16">
        <f ca="1">VLOOKUP(Table3[[#This Row],[PRODUCT ID]],Table1[[PRODUCT]:[SELLING PRICE]],4,FALSE)</f>
        <v>229</v>
      </c>
      <c r="K6914" s="16">
        <f ca="1">VLOOKUP(Table3[[#This Row],[PRODUCT ID]],Table1[[PRODUCT]:[SELLING PRICE]],5,FALSE)</f>
        <v>189.95528921588345</v>
      </c>
      <c r="L6914" s="16">
        <f ca="1">J6914*Table3[[#This Row],[QUANTITY]]</f>
        <v>2748</v>
      </c>
      <c r="M6914" s="16">
        <f ca="1">K6914*Table3[[#This Row],[QUANTITY]]*(1-Table3[[#This Row],[DISCOUNT %]])</f>
        <v>2186.5312253927013</v>
      </c>
      <c r="N6914" s="3">
        <f>DAY(Table3[[#This Row],[DATE]])</f>
        <v>5</v>
      </c>
      <c r="O6914" s="3" t="str">
        <f>TEXT(Table3[[#This Row],[DATE]],"mmm")</f>
        <v>Dec</v>
      </c>
      <c r="P6914" s="3">
        <f>YEAR(Table3[[#This Row],[DATE]])</f>
        <v>2039</v>
      </c>
    </row>
    <row r="6915" spans="1:16" x14ac:dyDescent="0.3">
      <c r="A6915" s="6">
        <v>51110</v>
      </c>
      <c r="B6915" s="7" t="s">
        <v>1672</v>
      </c>
      <c r="C6915" s="9">
        <f t="shared" ref="C6915:C6978" ca="1" si="216">RANDBETWEEN(1,15)</f>
        <v>2</v>
      </c>
      <c r="D6915" s="9" t="s">
        <v>2116</v>
      </c>
      <c r="E6915" s="9" t="s">
        <v>2116</v>
      </c>
      <c r="F6915" s="10">
        <f t="shared" ref="F6915:F6978" ca="1" si="217">RAND()*(0.1)</f>
        <v>3.6923084643146344E-2</v>
      </c>
      <c r="G6915" s="3" t="str">
        <f>VLOOKUP(Table3[[#This Row],[PRODUCT ID]],Table1[[PRODUCT]:[SELLING PRICE]],1,FALSE)</f>
        <v>Product620</v>
      </c>
      <c r="H6915" s="3" t="str">
        <f>VLOOKUP(Table3[[#This Row],[PRODUCT ID]],Table1[[PRODUCT]:[SELLING PRICE]],2,FALSE)</f>
        <v>Category5</v>
      </c>
      <c r="I6915" s="3" t="str">
        <f>VLOOKUP(Table3[[#This Row],[PRODUCT ID]],Table1[[PRODUCT]:[SELLING PRICE]],3,FALSE)</f>
        <v>Kg</v>
      </c>
      <c r="J6915" s="16">
        <f ca="1">VLOOKUP(Table3[[#This Row],[PRODUCT ID]],Table1[[PRODUCT]:[SELLING PRICE]],4,FALSE)</f>
        <v>214</v>
      </c>
      <c r="K6915" s="16">
        <f ca="1">VLOOKUP(Table3[[#This Row],[PRODUCT ID]],Table1[[PRODUCT]:[SELLING PRICE]],5,FALSE)</f>
        <v>133.5742621043685</v>
      </c>
      <c r="L6915" s="16">
        <f ca="1">J6915*Table3[[#This Row],[QUANTITY]]</f>
        <v>428</v>
      </c>
      <c r="M6915" s="16">
        <f ca="1">K6915*Table3[[#This Row],[QUANTITY]]*(1-Table3[[#This Row],[DISCOUNT %]])</f>
        <v>257.28457663708616</v>
      </c>
      <c r="N6915" s="3">
        <f>DAY(Table3[[#This Row],[DATE]])</f>
        <v>6</v>
      </c>
      <c r="O6915" s="3" t="str">
        <f>TEXT(Table3[[#This Row],[DATE]],"mmm")</f>
        <v>Dec</v>
      </c>
      <c r="P6915" s="3">
        <f>YEAR(Table3[[#This Row],[DATE]])</f>
        <v>2039</v>
      </c>
    </row>
    <row r="6916" spans="1:16" x14ac:dyDescent="0.3">
      <c r="A6916" s="6">
        <v>51111</v>
      </c>
      <c r="B6916" s="7" t="s">
        <v>1673</v>
      </c>
      <c r="C6916" s="9">
        <f t="shared" ca="1" si="216"/>
        <v>15</v>
      </c>
      <c r="D6916" s="9" t="s">
        <v>2117</v>
      </c>
      <c r="E6916" s="9" t="s">
        <v>2118</v>
      </c>
      <c r="F6916" s="10">
        <f t="shared" ca="1" si="217"/>
        <v>8.8419724332492747E-2</v>
      </c>
      <c r="G6916" s="3" t="str">
        <f>VLOOKUP(Table3[[#This Row],[PRODUCT ID]],Table1[[PRODUCT]:[SELLING PRICE]],1,FALSE)</f>
        <v>Product621</v>
      </c>
      <c r="H6916" s="3" t="str">
        <f>VLOOKUP(Table3[[#This Row],[PRODUCT ID]],Table1[[PRODUCT]:[SELLING PRICE]],2,FALSE)</f>
        <v>Category1</v>
      </c>
      <c r="I6916" s="3" t="str">
        <f>VLOOKUP(Table3[[#This Row],[PRODUCT ID]],Table1[[PRODUCT]:[SELLING PRICE]],3,FALSE)</f>
        <v>Lt</v>
      </c>
      <c r="J6916" s="16">
        <f ca="1">VLOOKUP(Table3[[#This Row],[PRODUCT ID]],Table1[[PRODUCT]:[SELLING PRICE]],4,FALSE)</f>
        <v>26</v>
      </c>
      <c r="K6916" s="16">
        <f ca="1">VLOOKUP(Table3[[#This Row],[PRODUCT ID]],Table1[[PRODUCT]:[SELLING PRICE]],5,FALSE)</f>
        <v>223.40291552703781</v>
      </c>
      <c r="L6916" s="16">
        <f ca="1">J6916*Table3[[#This Row],[QUANTITY]]</f>
        <v>390</v>
      </c>
      <c r="M6916" s="16">
        <f ca="1">K6916*Table3[[#This Row],[QUANTITY]]*(1-Table3[[#This Row],[DISCOUNT %]])</f>
        <v>3054.7453698159293</v>
      </c>
      <c r="N6916" s="3">
        <f>DAY(Table3[[#This Row],[DATE]])</f>
        <v>7</v>
      </c>
      <c r="O6916" s="3" t="str">
        <f>TEXT(Table3[[#This Row],[DATE]],"mmm")</f>
        <v>Dec</v>
      </c>
      <c r="P6916" s="3">
        <f>YEAR(Table3[[#This Row],[DATE]])</f>
        <v>2039</v>
      </c>
    </row>
    <row r="6917" spans="1:16" x14ac:dyDescent="0.3">
      <c r="A6917" s="6">
        <v>51112</v>
      </c>
      <c r="B6917" s="7" t="s">
        <v>1674</v>
      </c>
      <c r="C6917" s="9">
        <f t="shared" ca="1" si="216"/>
        <v>1</v>
      </c>
      <c r="D6917" s="9" t="s">
        <v>2115</v>
      </c>
      <c r="E6917" s="9" t="s">
        <v>2118</v>
      </c>
      <c r="F6917" s="10">
        <f t="shared" ca="1" si="217"/>
        <v>2.7083177286291407E-2</v>
      </c>
      <c r="G6917" s="3" t="str">
        <f>VLOOKUP(Table3[[#This Row],[PRODUCT ID]],Table1[[PRODUCT]:[SELLING PRICE]],1,FALSE)</f>
        <v>Product622</v>
      </c>
      <c r="H6917" s="3" t="str">
        <f>VLOOKUP(Table3[[#This Row],[PRODUCT ID]],Table1[[PRODUCT]:[SELLING PRICE]],2,FALSE)</f>
        <v>Category2</v>
      </c>
      <c r="I6917" s="3" t="str">
        <f>VLOOKUP(Table3[[#This Row],[PRODUCT ID]],Table1[[PRODUCT]:[SELLING PRICE]],3,FALSE)</f>
        <v>Ft</v>
      </c>
      <c r="J6917" s="16">
        <f ca="1">VLOOKUP(Table3[[#This Row],[PRODUCT ID]],Table1[[PRODUCT]:[SELLING PRICE]],4,FALSE)</f>
        <v>21</v>
      </c>
      <c r="K6917" s="16">
        <f ca="1">VLOOKUP(Table3[[#This Row],[PRODUCT ID]],Table1[[PRODUCT]:[SELLING PRICE]],5,FALSE)</f>
        <v>87.9738081105004</v>
      </c>
      <c r="L6917" s="16">
        <f ca="1">J6917*Table3[[#This Row],[QUANTITY]]</f>
        <v>21</v>
      </c>
      <c r="M6917" s="16">
        <f ca="1">K6917*Table3[[#This Row],[QUANTITY]]*(1-Table3[[#This Row],[DISCOUNT %]])</f>
        <v>85.591197868893545</v>
      </c>
      <c r="N6917" s="3">
        <f>DAY(Table3[[#This Row],[DATE]])</f>
        <v>8</v>
      </c>
      <c r="O6917" s="3" t="str">
        <f>TEXT(Table3[[#This Row],[DATE]],"mmm")</f>
        <v>Dec</v>
      </c>
      <c r="P6917" s="3">
        <f>YEAR(Table3[[#This Row],[DATE]])</f>
        <v>2039</v>
      </c>
    </row>
    <row r="6918" spans="1:16" x14ac:dyDescent="0.3">
      <c r="A6918" s="6">
        <v>51113</v>
      </c>
      <c r="B6918" s="7" t="s">
        <v>1675</v>
      </c>
      <c r="C6918" s="9">
        <f t="shared" ca="1" si="216"/>
        <v>13</v>
      </c>
      <c r="D6918" s="9" t="s">
        <v>2115</v>
      </c>
      <c r="E6918" s="9" t="s">
        <v>2116</v>
      </c>
      <c r="F6918" s="10">
        <f t="shared" ca="1" si="217"/>
        <v>3.6610908303478594E-2</v>
      </c>
      <c r="G6918" s="3" t="str">
        <f>VLOOKUP(Table3[[#This Row],[PRODUCT ID]],Table1[[PRODUCT]:[SELLING PRICE]],1,FALSE)</f>
        <v>Product623</v>
      </c>
      <c r="H6918" s="3" t="str">
        <f>VLOOKUP(Table3[[#This Row],[PRODUCT ID]],Table1[[PRODUCT]:[SELLING PRICE]],2,FALSE)</f>
        <v>Category3</v>
      </c>
      <c r="I6918" s="3" t="str">
        <f>VLOOKUP(Table3[[#This Row],[PRODUCT ID]],Table1[[PRODUCT]:[SELLING PRICE]],3,FALSE)</f>
        <v>Kg</v>
      </c>
      <c r="J6918" s="16">
        <f ca="1">VLOOKUP(Table3[[#This Row],[PRODUCT ID]],Table1[[PRODUCT]:[SELLING PRICE]],4,FALSE)</f>
        <v>73</v>
      </c>
      <c r="K6918" s="16">
        <f ca="1">VLOOKUP(Table3[[#This Row],[PRODUCT ID]],Table1[[PRODUCT]:[SELLING PRICE]],5,FALSE)</f>
        <v>189.75035478466353</v>
      </c>
      <c r="L6918" s="16">
        <f ca="1">J6918*Table3[[#This Row],[QUANTITY]]</f>
        <v>949</v>
      </c>
      <c r="M6918" s="16">
        <f ca="1">K6918*Table3[[#This Row],[QUANTITY]]*(1-Table3[[#This Row],[DISCOUNT %]])</f>
        <v>2376.4444852861661</v>
      </c>
      <c r="N6918" s="3">
        <f>DAY(Table3[[#This Row],[DATE]])</f>
        <v>9</v>
      </c>
      <c r="O6918" s="3" t="str">
        <f>TEXT(Table3[[#This Row],[DATE]],"mmm")</f>
        <v>Dec</v>
      </c>
      <c r="P6918" s="3">
        <f>YEAR(Table3[[#This Row],[DATE]])</f>
        <v>2039</v>
      </c>
    </row>
    <row r="6919" spans="1:16" x14ac:dyDescent="0.3">
      <c r="A6919" s="6">
        <v>51114</v>
      </c>
      <c r="B6919" s="7" t="s">
        <v>1676</v>
      </c>
      <c r="C6919" s="9">
        <f t="shared" ca="1" si="216"/>
        <v>4</v>
      </c>
      <c r="D6919" s="9" t="s">
        <v>2115</v>
      </c>
      <c r="E6919" s="9" t="s">
        <v>2116</v>
      </c>
      <c r="F6919" s="10">
        <f t="shared" ca="1" si="217"/>
        <v>1.423582609083729E-3</v>
      </c>
      <c r="G6919" s="3" t="str">
        <f>VLOOKUP(Table3[[#This Row],[PRODUCT ID]],Table1[[PRODUCT]:[SELLING PRICE]],1,FALSE)</f>
        <v>Product624</v>
      </c>
      <c r="H6919" s="3" t="str">
        <f>VLOOKUP(Table3[[#This Row],[PRODUCT ID]],Table1[[PRODUCT]:[SELLING PRICE]],2,FALSE)</f>
        <v>Category4</v>
      </c>
      <c r="I6919" s="3" t="str">
        <f>VLOOKUP(Table3[[#This Row],[PRODUCT ID]],Table1[[PRODUCT]:[SELLING PRICE]],3,FALSE)</f>
        <v>No</v>
      </c>
      <c r="J6919" s="16">
        <f ca="1">VLOOKUP(Table3[[#This Row],[PRODUCT ID]],Table1[[PRODUCT]:[SELLING PRICE]],4,FALSE)</f>
        <v>46</v>
      </c>
      <c r="K6919" s="16">
        <f ca="1">VLOOKUP(Table3[[#This Row],[PRODUCT ID]],Table1[[PRODUCT]:[SELLING PRICE]],5,FALSE)</f>
        <v>187.342929626276</v>
      </c>
      <c r="L6919" s="16">
        <f ca="1">J6919*Table3[[#This Row],[QUANTITY]]</f>
        <v>184</v>
      </c>
      <c r="M6919" s="16">
        <f ca="1">K6919*Table3[[#This Row],[QUANTITY]]*(1-Table3[[#This Row],[DISCOUNT %]])</f>
        <v>748.30492595890098</v>
      </c>
      <c r="N6919" s="3">
        <f>DAY(Table3[[#This Row],[DATE]])</f>
        <v>10</v>
      </c>
      <c r="O6919" s="3" t="str">
        <f>TEXT(Table3[[#This Row],[DATE]],"mmm")</f>
        <v>Dec</v>
      </c>
      <c r="P6919" s="3">
        <f>YEAR(Table3[[#This Row],[DATE]])</f>
        <v>2039</v>
      </c>
    </row>
    <row r="6920" spans="1:16" x14ac:dyDescent="0.3">
      <c r="A6920" s="6">
        <v>51115</v>
      </c>
      <c r="B6920" s="7" t="s">
        <v>1677</v>
      </c>
      <c r="C6920" s="9">
        <f t="shared" ca="1" si="216"/>
        <v>8</v>
      </c>
      <c r="D6920" s="9" t="s">
        <v>2116</v>
      </c>
      <c r="E6920" s="9" t="s">
        <v>2116</v>
      </c>
      <c r="F6920" s="10">
        <f t="shared" ca="1" si="217"/>
        <v>7.2904828940998562E-2</v>
      </c>
      <c r="G6920" s="3" t="str">
        <f>VLOOKUP(Table3[[#This Row],[PRODUCT ID]],Table1[[PRODUCT]:[SELLING PRICE]],1,FALSE)</f>
        <v>Product625</v>
      </c>
      <c r="H6920" s="3" t="str">
        <f>VLOOKUP(Table3[[#This Row],[PRODUCT ID]],Table1[[PRODUCT]:[SELLING PRICE]],2,FALSE)</f>
        <v>Category1</v>
      </c>
      <c r="I6920" s="3" t="str">
        <f>VLOOKUP(Table3[[#This Row],[PRODUCT ID]],Table1[[PRODUCT]:[SELLING PRICE]],3,FALSE)</f>
        <v>No</v>
      </c>
      <c r="J6920" s="16">
        <f ca="1">VLOOKUP(Table3[[#This Row],[PRODUCT ID]],Table1[[PRODUCT]:[SELLING PRICE]],4,FALSE)</f>
        <v>160</v>
      </c>
      <c r="K6920" s="16">
        <f ca="1">VLOOKUP(Table3[[#This Row],[PRODUCT ID]],Table1[[PRODUCT]:[SELLING PRICE]],5,FALSE)</f>
        <v>31.282424929913837</v>
      </c>
      <c r="L6920" s="16">
        <f ca="1">J6920*Table3[[#This Row],[QUANTITY]]</f>
        <v>1280</v>
      </c>
      <c r="M6920" s="16">
        <f ca="1">K6920*Table3[[#This Row],[QUANTITY]]*(1-Table3[[#This Row],[DISCOUNT %]])</f>
        <v>232.01428073231071</v>
      </c>
      <c r="N6920" s="3">
        <f>DAY(Table3[[#This Row],[DATE]])</f>
        <v>11</v>
      </c>
      <c r="O6920" s="3" t="str">
        <f>TEXT(Table3[[#This Row],[DATE]],"mmm")</f>
        <v>Dec</v>
      </c>
      <c r="P6920" s="3">
        <f>YEAR(Table3[[#This Row],[DATE]])</f>
        <v>2039</v>
      </c>
    </row>
    <row r="6921" spans="1:16" x14ac:dyDescent="0.3">
      <c r="A6921" s="6">
        <v>51116</v>
      </c>
      <c r="B6921" s="7" t="s">
        <v>1678</v>
      </c>
      <c r="C6921" s="9">
        <f t="shared" ca="1" si="216"/>
        <v>15</v>
      </c>
      <c r="D6921" s="9" t="s">
        <v>2116</v>
      </c>
      <c r="E6921" s="9" t="s">
        <v>2116</v>
      </c>
      <c r="F6921" s="10">
        <f t="shared" ca="1" si="217"/>
        <v>8.0203527037312275E-2</v>
      </c>
      <c r="G6921" s="3" t="str">
        <f>VLOOKUP(Table3[[#This Row],[PRODUCT ID]],Table1[[PRODUCT]:[SELLING PRICE]],1,FALSE)</f>
        <v>Product626</v>
      </c>
      <c r="H6921" s="3" t="str">
        <f>VLOOKUP(Table3[[#This Row],[PRODUCT ID]],Table1[[PRODUCT]:[SELLING PRICE]],2,FALSE)</f>
        <v>Category2</v>
      </c>
      <c r="I6921" s="3" t="str">
        <f>VLOOKUP(Table3[[#This Row],[PRODUCT ID]],Table1[[PRODUCT]:[SELLING PRICE]],3,FALSE)</f>
        <v>Ft</v>
      </c>
      <c r="J6921" s="16">
        <f ca="1">VLOOKUP(Table3[[#This Row],[PRODUCT ID]],Table1[[PRODUCT]:[SELLING PRICE]],4,FALSE)</f>
        <v>235</v>
      </c>
      <c r="K6921" s="16">
        <f ca="1">VLOOKUP(Table3[[#This Row],[PRODUCT ID]],Table1[[PRODUCT]:[SELLING PRICE]],5,FALSE)</f>
        <v>292.14332189685257</v>
      </c>
      <c r="L6921" s="16">
        <f ca="1">J6921*Table3[[#This Row],[QUANTITY]]</f>
        <v>3525</v>
      </c>
      <c r="M6921" s="16">
        <f ca="1">K6921*Table3[[#This Row],[QUANTITY]]*(1-Table3[[#This Row],[DISCOUNT %]])</f>
        <v>4030.6859562049221</v>
      </c>
      <c r="N6921" s="3">
        <f>DAY(Table3[[#This Row],[DATE]])</f>
        <v>12</v>
      </c>
      <c r="O6921" s="3" t="str">
        <f>TEXT(Table3[[#This Row],[DATE]],"mmm")</f>
        <v>Dec</v>
      </c>
      <c r="P6921" s="3">
        <f>YEAR(Table3[[#This Row],[DATE]])</f>
        <v>2039</v>
      </c>
    </row>
    <row r="6922" spans="1:16" x14ac:dyDescent="0.3">
      <c r="A6922" s="6">
        <v>51117</v>
      </c>
      <c r="B6922" s="7" t="s">
        <v>1679</v>
      </c>
      <c r="C6922" s="9">
        <f t="shared" ca="1" si="216"/>
        <v>12</v>
      </c>
      <c r="D6922" s="9" t="s">
        <v>2116</v>
      </c>
      <c r="E6922" s="9" t="s">
        <v>2118</v>
      </c>
      <c r="F6922" s="10">
        <f t="shared" ca="1" si="217"/>
        <v>2.2782607616171381E-2</v>
      </c>
      <c r="G6922" s="3" t="str">
        <f>VLOOKUP(Table3[[#This Row],[PRODUCT ID]],Table1[[PRODUCT]:[SELLING PRICE]],1,FALSE)</f>
        <v>Product627</v>
      </c>
      <c r="H6922" s="3" t="str">
        <f>VLOOKUP(Table3[[#This Row],[PRODUCT ID]],Table1[[PRODUCT]:[SELLING PRICE]],2,FALSE)</f>
        <v>Category3</v>
      </c>
      <c r="I6922" s="3" t="str">
        <f>VLOOKUP(Table3[[#This Row],[PRODUCT ID]],Table1[[PRODUCT]:[SELLING PRICE]],3,FALSE)</f>
        <v>No</v>
      </c>
      <c r="J6922" s="16">
        <f ca="1">VLOOKUP(Table3[[#This Row],[PRODUCT ID]],Table1[[PRODUCT]:[SELLING PRICE]],4,FALSE)</f>
        <v>91</v>
      </c>
      <c r="K6922" s="16">
        <f ca="1">VLOOKUP(Table3[[#This Row],[PRODUCT ID]],Table1[[PRODUCT]:[SELLING PRICE]],5,FALSE)</f>
        <v>71.649142414734001</v>
      </c>
      <c r="L6922" s="16">
        <f ca="1">J6922*Table3[[#This Row],[QUANTITY]]</f>
        <v>1092</v>
      </c>
      <c r="M6922" s="16">
        <f ca="1">K6922*Table3[[#This Row],[QUANTITY]]*(1-Table3[[#This Row],[DISCOUNT %]])</f>
        <v>840.20145740476721</v>
      </c>
      <c r="N6922" s="3">
        <f>DAY(Table3[[#This Row],[DATE]])</f>
        <v>13</v>
      </c>
      <c r="O6922" s="3" t="str">
        <f>TEXT(Table3[[#This Row],[DATE]],"mmm")</f>
        <v>Dec</v>
      </c>
      <c r="P6922" s="3">
        <f>YEAR(Table3[[#This Row],[DATE]])</f>
        <v>2039</v>
      </c>
    </row>
    <row r="6923" spans="1:16" x14ac:dyDescent="0.3">
      <c r="A6923" s="6">
        <v>51118</v>
      </c>
      <c r="B6923" s="7" t="s">
        <v>1680</v>
      </c>
      <c r="C6923" s="9">
        <f t="shared" ca="1" si="216"/>
        <v>4</v>
      </c>
      <c r="D6923" s="9" t="s">
        <v>2115</v>
      </c>
      <c r="E6923" s="9" t="s">
        <v>2116</v>
      </c>
      <c r="F6923" s="10">
        <f t="shared" ca="1" si="217"/>
        <v>8.9105394698937107E-2</v>
      </c>
      <c r="G6923" s="3" t="str">
        <f>VLOOKUP(Table3[[#This Row],[PRODUCT ID]],Table1[[PRODUCT]:[SELLING PRICE]],1,FALSE)</f>
        <v>Product628</v>
      </c>
      <c r="H6923" s="3" t="str">
        <f>VLOOKUP(Table3[[#This Row],[PRODUCT ID]],Table1[[PRODUCT]:[SELLING PRICE]],2,FALSE)</f>
        <v>Category4</v>
      </c>
      <c r="I6923" s="3" t="str">
        <f>VLOOKUP(Table3[[#This Row],[PRODUCT ID]],Table1[[PRODUCT]:[SELLING PRICE]],3,FALSE)</f>
        <v>Kg</v>
      </c>
      <c r="J6923" s="16">
        <f ca="1">VLOOKUP(Table3[[#This Row],[PRODUCT ID]],Table1[[PRODUCT]:[SELLING PRICE]],4,FALSE)</f>
        <v>236</v>
      </c>
      <c r="K6923" s="16">
        <f ca="1">VLOOKUP(Table3[[#This Row],[PRODUCT ID]],Table1[[PRODUCT]:[SELLING PRICE]],5,FALSE)</f>
        <v>105.78399584171953</v>
      </c>
      <c r="L6923" s="16">
        <f ca="1">J6923*Table3[[#This Row],[QUANTITY]]</f>
        <v>944</v>
      </c>
      <c r="M6923" s="16">
        <f ca="1">K6923*Table3[[#This Row],[QUANTITY]]*(1-Table3[[#This Row],[DISCOUNT %]])</f>
        <v>385.43228455764955</v>
      </c>
      <c r="N6923" s="3">
        <f>DAY(Table3[[#This Row],[DATE]])</f>
        <v>14</v>
      </c>
      <c r="O6923" s="3" t="str">
        <f>TEXT(Table3[[#This Row],[DATE]],"mmm")</f>
        <v>Dec</v>
      </c>
      <c r="P6923" s="3">
        <f>YEAR(Table3[[#This Row],[DATE]])</f>
        <v>2039</v>
      </c>
    </row>
    <row r="6924" spans="1:16" x14ac:dyDescent="0.3">
      <c r="A6924" s="6">
        <v>51119</v>
      </c>
      <c r="B6924" s="7" t="s">
        <v>1681</v>
      </c>
      <c r="C6924" s="9">
        <f t="shared" ca="1" si="216"/>
        <v>3</v>
      </c>
      <c r="D6924" s="9" t="s">
        <v>2117</v>
      </c>
      <c r="E6924" s="9" t="s">
        <v>2116</v>
      </c>
      <c r="F6924" s="10">
        <f t="shared" ca="1" si="217"/>
        <v>7.9638778607213093E-2</v>
      </c>
      <c r="G6924" s="3" t="str">
        <f>VLOOKUP(Table3[[#This Row],[PRODUCT ID]],Table1[[PRODUCT]:[SELLING PRICE]],1,FALSE)</f>
        <v>Product629</v>
      </c>
      <c r="H6924" s="3" t="str">
        <f>VLOOKUP(Table3[[#This Row],[PRODUCT ID]],Table1[[PRODUCT]:[SELLING PRICE]],2,FALSE)</f>
        <v>Category5</v>
      </c>
      <c r="I6924" s="3" t="str">
        <f>VLOOKUP(Table3[[#This Row],[PRODUCT ID]],Table1[[PRODUCT]:[SELLING PRICE]],3,FALSE)</f>
        <v>Kg</v>
      </c>
      <c r="J6924" s="16">
        <f ca="1">VLOOKUP(Table3[[#This Row],[PRODUCT ID]],Table1[[PRODUCT]:[SELLING PRICE]],4,FALSE)</f>
        <v>178</v>
      </c>
      <c r="K6924" s="16">
        <f ca="1">VLOOKUP(Table3[[#This Row],[PRODUCT ID]],Table1[[PRODUCT]:[SELLING PRICE]],5,FALSE)</f>
        <v>168.45244781921608</v>
      </c>
      <c r="L6924" s="16">
        <f ca="1">J6924*Table3[[#This Row],[QUANTITY]]</f>
        <v>534</v>
      </c>
      <c r="M6924" s="16">
        <f ca="1">K6924*Table3[[#This Row],[QUANTITY]]*(1-Table3[[#This Row],[DISCOUNT %]])</f>
        <v>465.1113018644952</v>
      </c>
      <c r="N6924" s="3">
        <f>DAY(Table3[[#This Row],[DATE]])</f>
        <v>15</v>
      </c>
      <c r="O6924" s="3" t="str">
        <f>TEXT(Table3[[#This Row],[DATE]],"mmm")</f>
        <v>Dec</v>
      </c>
      <c r="P6924" s="3">
        <f>YEAR(Table3[[#This Row],[DATE]])</f>
        <v>2039</v>
      </c>
    </row>
    <row r="6925" spans="1:16" x14ac:dyDescent="0.3">
      <c r="A6925" s="6">
        <v>51120</v>
      </c>
      <c r="B6925" s="7" t="s">
        <v>1682</v>
      </c>
      <c r="C6925" s="9">
        <f t="shared" ca="1" si="216"/>
        <v>10</v>
      </c>
      <c r="D6925" s="9" t="s">
        <v>2117</v>
      </c>
      <c r="E6925" s="9" t="s">
        <v>2116</v>
      </c>
      <c r="F6925" s="10">
        <f t="shared" ca="1" si="217"/>
        <v>6.626886231342792E-2</v>
      </c>
      <c r="G6925" s="3" t="str">
        <f>VLOOKUP(Table3[[#This Row],[PRODUCT ID]],Table1[[PRODUCT]:[SELLING PRICE]],1,FALSE)</f>
        <v>Product630</v>
      </c>
      <c r="H6925" s="3" t="str">
        <f>VLOOKUP(Table3[[#This Row],[PRODUCT ID]],Table1[[PRODUCT]:[SELLING PRICE]],2,FALSE)</f>
        <v>Category1</v>
      </c>
      <c r="I6925" s="3" t="str">
        <f>VLOOKUP(Table3[[#This Row],[PRODUCT ID]],Table1[[PRODUCT]:[SELLING PRICE]],3,FALSE)</f>
        <v>Lt</v>
      </c>
      <c r="J6925" s="16">
        <f ca="1">VLOOKUP(Table3[[#This Row],[PRODUCT ID]],Table1[[PRODUCT]:[SELLING PRICE]],4,FALSE)</f>
        <v>191</v>
      </c>
      <c r="K6925" s="16">
        <f ca="1">VLOOKUP(Table3[[#This Row],[PRODUCT ID]],Table1[[PRODUCT]:[SELLING PRICE]],5,FALSE)</f>
        <v>225.46902280867408</v>
      </c>
      <c r="L6925" s="16">
        <f ca="1">J6925*Table3[[#This Row],[QUANTITY]]</f>
        <v>1910</v>
      </c>
      <c r="M6925" s="16">
        <f ca="1">K6925*Table3[[#This Row],[QUANTITY]]*(1-Table3[[#This Row],[DISCOUNT %]])</f>
        <v>2105.2744718022291</v>
      </c>
      <c r="N6925" s="3">
        <f>DAY(Table3[[#This Row],[DATE]])</f>
        <v>16</v>
      </c>
      <c r="O6925" s="3" t="str">
        <f>TEXT(Table3[[#This Row],[DATE]],"mmm")</f>
        <v>Dec</v>
      </c>
      <c r="P6925" s="3">
        <f>YEAR(Table3[[#This Row],[DATE]])</f>
        <v>2039</v>
      </c>
    </row>
    <row r="6926" spans="1:16" x14ac:dyDescent="0.3">
      <c r="A6926" s="6">
        <v>51121</v>
      </c>
      <c r="B6926" s="7" t="s">
        <v>1683</v>
      </c>
      <c r="C6926" s="9">
        <f t="shared" ca="1" si="216"/>
        <v>15</v>
      </c>
      <c r="D6926" s="9" t="s">
        <v>2116</v>
      </c>
      <c r="E6926" s="9" t="s">
        <v>2116</v>
      </c>
      <c r="F6926" s="10">
        <f t="shared" ca="1" si="217"/>
        <v>4.794515549075079E-2</v>
      </c>
      <c r="G6926" s="3" t="str">
        <f>VLOOKUP(Table3[[#This Row],[PRODUCT ID]],Table1[[PRODUCT]:[SELLING PRICE]],1,FALSE)</f>
        <v>Product631</v>
      </c>
      <c r="H6926" s="3" t="str">
        <f>VLOOKUP(Table3[[#This Row],[PRODUCT ID]],Table1[[PRODUCT]:[SELLING PRICE]],2,FALSE)</f>
        <v>Category2</v>
      </c>
      <c r="I6926" s="3" t="str">
        <f>VLOOKUP(Table3[[#This Row],[PRODUCT ID]],Table1[[PRODUCT]:[SELLING PRICE]],3,FALSE)</f>
        <v>Kg</v>
      </c>
      <c r="J6926" s="16">
        <f ca="1">VLOOKUP(Table3[[#This Row],[PRODUCT ID]],Table1[[PRODUCT]:[SELLING PRICE]],4,FALSE)</f>
        <v>66</v>
      </c>
      <c r="K6926" s="16">
        <f ca="1">VLOOKUP(Table3[[#This Row],[PRODUCT ID]],Table1[[PRODUCT]:[SELLING PRICE]],5,FALSE)</f>
        <v>56.119769865695446</v>
      </c>
      <c r="L6926" s="16">
        <f ca="1">J6926*Table3[[#This Row],[QUANTITY]]</f>
        <v>990</v>
      </c>
      <c r="M6926" s="16">
        <f ca="1">K6926*Table3[[#This Row],[QUANTITY]]*(1-Table3[[#This Row],[DISCOUNT %]])</f>
        <v>801.4364816006929</v>
      </c>
      <c r="N6926" s="3">
        <f>DAY(Table3[[#This Row],[DATE]])</f>
        <v>17</v>
      </c>
      <c r="O6926" s="3" t="str">
        <f>TEXT(Table3[[#This Row],[DATE]],"mmm")</f>
        <v>Dec</v>
      </c>
      <c r="P6926" s="3">
        <f>YEAR(Table3[[#This Row],[DATE]])</f>
        <v>2039</v>
      </c>
    </row>
    <row r="6927" spans="1:16" x14ac:dyDescent="0.3">
      <c r="A6927" s="6">
        <v>51122</v>
      </c>
      <c r="B6927" s="7" t="s">
        <v>1684</v>
      </c>
      <c r="C6927" s="9">
        <f t="shared" ca="1" si="216"/>
        <v>11</v>
      </c>
      <c r="D6927" s="9" t="s">
        <v>2116</v>
      </c>
      <c r="E6927" s="9" t="s">
        <v>2116</v>
      </c>
      <c r="F6927" s="10">
        <f t="shared" ca="1" si="217"/>
        <v>6.2342505945427666E-2</v>
      </c>
      <c r="G6927" s="3" t="str">
        <f>VLOOKUP(Table3[[#This Row],[PRODUCT ID]],Table1[[PRODUCT]:[SELLING PRICE]],1,FALSE)</f>
        <v>Product632</v>
      </c>
      <c r="H6927" s="3" t="str">
        <f>VLOOKUP(Table3[[#This Row],[PRODUCT ID]],Table1[[PRODUCT]:[SELLING PRICE]],2,FALSE)</f>
        <v>Category3</v>
      </c>
      <c r="I6927" s="3" t="str">
        <f>VLOOKUP(Table3[[#This Row],[PRODUCT ID]],Table1[[PRODUCT]:[SELLING PRICE]],3,FALSE)</f>
        <v>Lt</v>
      </c>
      <c r="J6927" s="16">
        <f ca="1">VLOOKUP(Table3[[#This Row],[PRODUCT ID]],Table1[[PRODUCT]:[SELLING PRICE]],4,FALSE)</f>
        <v>246</v>
      </c>
      <c r="K6927" s="16">
        <f ca="1">VLOOKUP(Table3[[#This Row],[PRODUCT ID]],Table1[[PRODUCT]:[SELLING PRICE]],5,FALSE)</f>
        <v>111.98218250108195</v>
      </c>
      <c r="L6927" s="16">
        <f ca="1">J6927*Table3[[#This Row],[QUANTITY]]</f>
        <v>2706</v>
      </c>
      <c r="M6927" s="16">
        <f ca="1">K6927*Table3[[#This Row],[QUANTITY]]*(1-Table3[[#This Row],[DISCOUNT %]])</f>
        <v>1155.0102588499892</v>
      </c>
      <c r="N6927" s="3">
        <f>DAY(Table3[[#This Row],[DATE]])</f>
        <v>18</v>
      </c>
      <c r="O6927" s="3" t="str">
        <f>TEXT(Table3[[#This Row],[DATE]],"mmm")</f>
        <v>Dec</v>
      </c>
      <c r="P6927" s="3">
        <f>YEAR(Table3[[#This Row],[DATE]])</f>
        <v>2039</v>
      </c>
    </row>
    <row r="6928" spans="1:16" x14ac:dyDescent="0.3">
      <c r="A6928" s="6">
        <v>51123</v>
      </c>
      <c r="B6928" s="7" t="s">
        <v>1685</v>
      </c>
      <c r="C6928" s="9">
        <f t="shared" ca="1" si="216"/>
        <v>7</v>
      </c>
      <c r="D6928" s="9" t="s">
        <v>2116</v>
      </c>
      <c r="E6928" s="9" t="s">
        <v>2118</v>
      </c>
      <c r="F6928" s="10">
        <f t="shared" ca="1" si="217"/>
        <v>5.0880532158369289E-2</v>
      </c>
      <c r="G6928" s="3" t="str">
        <f>VLOOKUP(Table3[[#This Row],[PRODUCT ID]],Table1[[PRODUCT]:[SELLING PRICE]],1,FALSE)</f>
        <v>Product633</v>
      </c>
      <c r="H6928" s="3" t="str">
        <f>VLOOKUP(Table3[[#This Row],[PRODUCT ID]],Table1[[PRODUCT]:[SELLING PRICE]],2,FALSE)</f>
        <v>Category4</v>
      </c>
      <c r="I6928" s="3" t="str">
        <f>VLOOKUP(Table3[[#This Row],[PRODUCT ID]],Table1[[PRODUCT]:[SELLING PRICE]],3,FALSE)</f>
        <v>Ft</v>
      </c>
      <c r="J6928" s="16">
        <f ca="1">VLOOKUP(Table3[[#This Row],[PRODUCT ID]],Table1[[PRODUCT]:[SELLING PRICE]],4,FALSE)</f>
        <v>138</v>
      </c>
      <c r="K6928" s="16">
        <f ca="1">VLOOKUP(Table3[[#This Row],[PRODUCT ID]],Table1[[PRODUCT]:[SELLING PRICE]],5,FALSE)</f>
        <v>70.497406036931935</v>
      </c>
      <c r="L6928" s="16">
        <f ca="1">J6928*Table3[[#This Row],[QUANTITY]]</f>
        <v>966</v>
      </c>
      <c r="M6928" s="16">
        <f ca="1">K6928*Table3[[#This Row],[QUANTITY]]*(1-Table3[[#This Row],[DISCOUNT %]])</f>
        <v>468.37322351391742</v>
      </c>
      <c r="N6928" s="3">
        <f>DAY(Table3[[#This Row],[DATE]])</f>
        <v>19</v>
      </c>
      <c r="O6928" s="3" t="str">
        <f>TEXT(Table3[[#This Row],[DATE]],"mmm")</f>
        <v>Dec</v>
      </c>
      <c r="P6928" s="3">
        <f>YEAR(Table3[[#This Row],[DATE]])</f>
        <v>2039</v>
      </c>
    </row>
    <row r="6929" spans="1:16" x14ac:dyDescent="0.3">
      <c r="A6929" s="6">
        <v>51124</v>
      </c>
      <c r="B6929" s="7" t="s">
        <v>1686</v>
      </c>
      <c r="C6929" s="9">
        <f t="shared" ca="1" si="216"/>
        <v>2</v>
      </c>
      <c r="D6929" s="9" t="s">
        <v>2116</v>
      </c>
      <c r="E6929" s="9" t="s">
        <v>2118</v>
      </c>
      <c r="F6929" s="10">
        <f t="shared" ca="1" si="217"/>
        <v>9.5861312741204255E-2</v>
      </c>
      <c r="G6929" s="3" t="str">
        <f>VLOOKUP(Table3[[#This Row],[PRODUCT ID]],Table1[[PRODUCT]:[SELLING PRICE]],1,FALSE)</f>
        <v>Product634</v>
      </c>
      <c r="H6929" s="3" t="str">
        <f>VLOOKUP(Table3[[#This Row],[PRODUCT ID]],Table1[[PRODUCT]:[SELLING PRICE]],2,FALSE)</f>
        <v>Category5</v>
      </c>
      <c r="I6929" s="3" t="str">
        <f>VLOOKUP(Table3[[#This Row],[PRODUCT ID]],Table1[[PRODUCT]:[SELLING PRICE]],3,FALSE)</f>
        <v>Kg</v>
      </c>
      <c r="J6929" s="16">
        <f ca="1">VLOOKUP(Table3[[#This Row],[PRODUCT ID]],Table1[[PRODUCT]:[SELLING PRICE]],4,FALSE)</f>
        <v>40</v>
      </c>
      <c r="K6929" s="16">
        <f ca="1">VLOOKUP(Table3[[#This Row],[PRODUCT ID]],Table1[[PRODUCT]:[SELLING PRICE]],5,FALSE)</f>
        <v>245.17418857635263</v>
      </c>
      <c r="L6929" s="16">
        <f ca="1">J6929*Table3[[#This Row],[QUANTITY]]</f>
        <v>80</v>
      </c>
      <c r="M6929" s="16">
        <f ca="1">K6929*Table3[[#This Row],[QUANTITY]]*(1-Table3[[#This Row],[DISCOUNT %]])</f>
        <v>443.3429380183278</v>
      </c>
      <c r="N6929" s="3">
        <f>DAY(Table3[[#This Row],[DATE]])</f>
        <v>20</v>
      </c>
      <c r="O6929" s="3" t="str">
        <f>TEXT(Table3[[#This Row],[DATE]],"mmm")</f>
        <v>Dec</v>
      </c>
      <c r="P6929" s="3">
        <f>YEAR(Table3[[#This Row],[DATE]])</f>
        <v>2039</v>
      </c>
    </row>
    <row r="6930" spans="1:16" x14ac:dyDescent="0.3">
      <c r="A6930" s="6">
        <v>51125</v>
      </c>
      <c r="B6930" s="7" t="s">
        <v>1687</v>
      </c>
      <c r="C6930" s="9">
        <f t="shared" ca="1" si="216"/>
        <v>8</v>
      </c>
      <c r="D6930" s="9" t="s">
        <v>2115</v>
      </c>
      <c r="E6930" s="9" t="s">
        <v>2116</v>
      </c>
      <c r="F6930" s="10">
        <f t="shared" ca="1" si="217"/>
        <v>2.8956339757852691E-2</v>
      </c>
      <c r="G6930" s="3" t="str">
        <f>VLOOKUP(Table3[[#This Row],[PRODUCT ID]],Table1[[PRODUCT]:[SELLING PRICE]],1,FALSE)</f>
        <v>Product635</v>
      </c>
      <c r="H6930" s="3" t="str">
        <f>VLOOKUP(Table3[[#This Row],[PRODUCT ID]],Table1[[PRODUCT]:[SELLING PRICE]],2,FALSE)</f>
        <v>Category1</v>
      </c>
      <c r="I6930" s="3" t="str">
        <f>VLOOKUP(Table3[[#This Row],[PRODUCT ID]],Table1[[PRODUCT]:[SELLING PRICE]],3,FALSE)</f>
        <v>No</v>
      </c>
      <c r="J6930" s="16">
        <f ca="1">VLOOKUP(Table3[[#This Row],[PRODUCT ID]],Table1[[PRODUCT]:[SELLING PRICE]],4,FALSE)</f>
        <v>15</v>
      </c>
      <c r="K6930" s="16">
        <f ca="1">VLOOKUP(Table3[[#This Row],[PRODUCT ID]],Table1[[PRODUCT]:[SELLING PRICE]],5,FALSE)</f>
        <v>71.977733081778297</v>
      </c>
      <c r="L6930" s="16">
        <f ca="1">J6930*Table3[[#This Row],[QUANTITY]]</f>
        <v>120</v>
      </c>
      <c r="M6930" s="16">
        <f ca="1">K6930*Table3[[#This Row],[QUANTITY]]*(1-Table3[[#This Row],[DISCOUNT %]])</f>
        <v>559.14817110129832</v>
      </c>
      <c r="N6930" s="3">
        <f>DAY(Table3[[#This Row],[DATE]])</f>
        <v>21</v>
      </c>
      <c r="O6930" s="3" t="str">
        <f>TEXT(Table3[[#This Row],[DATE]],"mmm")</f>
        <v>Dec</v>
      </c>
      <c r="P6930" s="3">
        <f>YEAR(Table3[[#This Row],[DATE]])</f>
        <v>2039</v>
      </c>
    </row>
    <row r="6931" spans="1:16" x14ac:dyDescent="0.3">
      <c r="A6931" s="6">
        <v>51126</v>
      </c>
      <c r="B6931" s="7" t="s">
        <v>1688</v>
      </c>
      <c r="C6931" s="9">
        <f t="shared" ca="1" si="216"/>
        <v>2</v>
      </c>
      <c r="D6931" s="9" t="s">
        <v>2116</v>
      </c>
      <c r="E6931" s="9" t="s">
        <v>2116</v>
      </c>
      <c r="F6931" s="10">
        <f t="shared" ca="1" si="217"/>
        <v>3.938201025245202E-2</v>
      </c>
      <c r="G6931" s="3" t="str">
        <f>VLOOKUP(Table3[[#This Row],[PRODUCT ID]],Table1[[PRODUCT]:[SELLING PRICE]],1,FALSE)</f>
        <v>Product636</v>
      </c>
      <c r="H6931" s="3" t="str">
        <f>VLOOKUP(Table3[[#This Row],[PRODUCT ID]],Table1[[PRODUCT]:[SELLING PRICE]],2,FALSE)</f>
        <v>Category2</v>
      </c>
      <c r="I6931" s="3" t="str">
        <f>VLOOKUP(Table3[[#This Row],[PRODUCT ID]],Table1[[PRODUCT]:[SELLING PRICE]],3,FALSE)</f>
        <v>No</v>
      </c>
      <c r="J6931" s="16">
        <f ca="1">VLOOKUP(Table3[[#This Row],[PRODUCT ID]],Table1[[PRODUCT]:[SELLING PRICE]],4,FALSE)</f>
        <v>25</v>
      </c>
      <c r="K6931" s="16">
        <f ca="1">VLOOKUP(Table3[[#This Row],[PRODUCT ID]],Table1[[PRODUCT]:[SELLING PRICE]],5,FALSE)</f>
        <v>99.229407325666386</v>
      </c>
      <c r="L6931" s="16">
        <f ca="1">J6931*Table3[[#This Row],[QUANTITY]]</f>
        <v>50</v>
      </c>
      <c r="M6931" s="16">
        <f ca="1">K6931*Table3[[#This Row],[QUANTITY]]*(1-Table3[[#This Row],[DISCOUNT %]])</f>
        <v>190.64310757804452</v>
      </c>
      <c r="N6931" s="3">
        <f>DAY(Table3[[#This Row],[DATE]])</f>
        <v>22</v>
      </c>
      <c r="O6931" s="3" t="str">
        <f>TEXT(Table3[[#This Row],[DATE]],"mmm")</f>
        <v>Dec</v>
      </c>
      <c r="P6931" s="3">
        <f>YEAR(Table3[[#This Row],[DATE]])</f>
        <v>2039</v>
      </c>
    </row>
    <row r="6932" spans="1:16" x14ac:dyDescent="0.3">
      <c r="A6932" s="6">
        <v>51127</v>
      </c>
      <c r="B6932" s="7" t="s">
        <v>1689</v>
      </c>
      <c r="C6932" s="9">
        <f t="shared" ca="1" si="216"/>
        <v>10</v>
      </c>
      <c r="D6932" s="9" t="s">
        <v>2117</v>
      </c>
      <c r="E6932" s="9" t="s">
        <v>2116</v>
      </c>
      <c r="F6932" s="10">
        <f t="shared" ca="1" si="217"/>
        <v>4.4681087530266367E-2</v>
      </c>
      <c r="G6932" s="3" t="str">
        <f>VLOOKUP(Table3[[#This Row],[PRODUCT ID]],Table1[[PRODUCT]:[SELLING PRICE]],1,FALSE)</f>
        <v>Product637</v>
      </c>
      <c r="H6932" s="3" t="str">
        <f>VLOOKUP(Table3[[#This Row],[PRODUCT ID]],Table1[[PRODUCT]:[SELLING PRICE]],2,FALSE)</f>
        <v>Category3</v>
      </c>
      <c r="I6932" s="3" t="str">
        <f>VLOOKUP(Table3[[#This Row],[PRODUCT ID]],Table1[[PRODUCT]:[SELLING PRICE]],3,FALSE)</f>
        <v>Ft</v>
      </c>
      <c r="J6932" s="16">
        <f ca="1">VLOOKUP(Table3[[#This Row],[PRODUCT ID]],Table1[[PRODUCT]:[SELLING PRICE]],4,FALSE)</f>
        <v>151</v>
      </c>
      <c r="K6932" s="16">
        <f ca="1">VLOOKUP(Table3[[#This Row],[PRODUCT ID]],Table1[[PRODUCT]:[SELLING PRICE]],5,FALSE)</f>
        <v>313.00968919290392</v>
      </c>
      <c r="L6932" s="16">
        <f ca="1">J6932*Table3[[#This Row],[QUANTITY]]</f>
        <v>1510</v>
      </c>
      <c r="M6932" s="16">
        <f ca="1">K6932*Table3[[#This Row],[QUANTITY]]*(1-Table3[[#This Row],[DISCOUNT %]])</f>
        <v>2990.240758722543</v>
      </c>
      <c r="N6932" s="3">
        <f>DAY(Table3[[#This Row],[DATE]])</f>
        <v>23</v>
      </c>
      <c r="O6932" s="3" t="str">
        <f>TEXT(Table3[[#This Row],[DATE]],"mmm")</f>
        <v>Dec</v>
      </c>
      <c r="P6932" s="3">
        <f>YEAR(Table3[[#This Row],[DATE]])</f>
        <v>2039</v>
      </c>
    </row>
    <row r="6933" spans="1:16" x14ac:dyDescent="0.3">
      <c r="A6933" s="6">
        <v>51128</v>
      </c>
      <c r="B6933" s="7" t="s">
        <v>1690</v>
      </c>
      <c r="C6933" s="9">
        <f t="shared" ca="1" si="216"/>
        <v>7</v>
      </c>
      <c r="D6933" s="9" t="s">
        <v>2115</v>
      </c>
      <c r="E6933" s="9" t="s">
        <v>2116</v>
      </c>
      <c r="F6933" s="10">
        <f t="shared" ca="1" si="217"/>
        <v>1.0814072105859097E-2</v>
      </c>
      <c r="G6933" s="3" t="str">
        <f>VLOOKUP(Table3[[#This Row],[PRODUCT ID]],Table1[[PRODUCT]:[SELLING PRICE]],1,FALSE)</f>
        <v>Product638</v>
      </c>
      <c r="H6933" s="3" t="str">
        <f>VLOOKUP(Table3[[#This Row],[PRODUCT ID]],Table1[[PRODUCT]:[SELLING PRICE]],2,FALSE)</f>
        <v>Category4</v>
      </c>
      <c r="I6933" s="3" t="str">
        <f>VLOOKUP(Table3[[#This Row],[PRODUCT ID]],Table1[[PRODUCT]:[SELLING PRICE]],3,FALSE)</f>
        <v>No</v>
      </c>
      <c r="J6933" s="16">
        <f ca="1">VLOOKUP(Table3[[#This Row],[PRODUCT ID]],Table1[[PRODUCT]:[SELLING PRICE]],4,FALSE)</f>
        <v>234</v>
      </c>
      <c r="K6933" s="16">
        <f ca="1">VLOOKUP(Table3[[#This Row],[PRODUCT ID]],Table1[[PRODUCT]:[SELLING PRICE]],5,FALSE)</f>
        <v>103.85307802610563</v>
      </c>
      <c r="L6933" s="16">
        <f ca="1">J6933*Table3[[#This Row],[QUANTITY]]</f>
        <v>1638</v>
      </c>
      <c r="M6933" s="16">
        <f ca="1">K6933*Table3[[#This Row],[QUANTITY]]*(1-Table3[[#This Row],[DISCOUNT %]])</f>
        <v>719.11002346341138</v>
      </c>
      <c r="N6933" s="3">
        <f>DAY(Table3[[#This Row],[DATE]])</f>
        <v>24</v>
      </c>
      <c r="O6933" s="3" t="str">
        <f>TEXT(Table3[[#This Row],[DATE]],"mmm")</f>
        <v>Dec</v>
      </c>
      <c r="P6933" s="3">
        <f>YEAR(Table3[[#This Row],[DATE]])</f>
        <v>2039</v>
      </c>
    </row>
    <row r="6934" spans="1:16" x14ac:dyDescent="0.3">
      <c r="A6934" s="6">
        <v>51129</v>
      </c>
      <c r="B6934" s="7" t="s">
        <v>1691</v>
      </c>
      <c r="C6934" s="9">
        <f t="shared" ca="1" si="216"/>
        <v>5</v>
      </c>
      <c r="D6934" s="9" t="s">
        <v>2115</v>
      </c>
      <c r="E6934" s="9" t="s">
        <v>2118</v>
      </c>
      <c r="F6934" s="10">
        <f t="shared" ca="1" si="217"/>
        <v>6.3939356426697611E-2</v>
      </c>
      <c r="G6934" s="3" t="str">
        <f>VLOOKUP(Table3[[#This Row],[PRODUCT ID]],Table1[[PRODUCT]:[SELLING PRICE]],1,FALSE)</f>
        <v>Product639</v>
      </c>
      <c r="H6934" s="3" t="str">
        <f>VLOOKUP(Table3[[#This Row],[PRODUCT ID]],Table1[[PRODUCT]:[SELLING PRICE]],2,FALSE)</f>
        <v>Category5</v>
      </c>
      <c r="I6934" s="3" t="str">
        <f>VLOOKUP(Table3[[#This Row],[PRODUCT ID]],Table1[[PRODUCT]:[SELLING PRICE]],3,FALSE)</f>
        <v>Kg</v>
      </c>
      <c r="J6934" s="16">
        <f ca="1">VLOOKUP(Table3[[#This Row],[PRODUCT ID]],Table1[[PRODUCT]:[SELLING PRICE]],4,FALSE)</f>
        <v>47</v>
      </c>
      <c r="K6934" s="16">
        <f ca="1">VLOOKUP(Table3[[#This Row],[PRODUCT ID]],Table1[[PRODUCT]:[SELLING PRICE]],5,FALSE)</f>
        <v>82.456366853797135</v>
      </c>
      <c r="L6934" s="16">
        <f ca="1">J6934*Table3[[#This Row],[QUANTITY]]</f>
        <v>235</v>
      </c>
      <c r="M6934" s="16">
        <f ca="1">K6934*Table3[[#This Row],[QUANTITY]]*(1-Table3[[#This Row],[DISCOUNT %]])</f>
        <v>385.92079911940834</v>
      </c>
      <c r="N6934" s="3">
        <f>DAY(Table3[[#This Row],[DATE]])</f>
        <v>25</v>
      </c>
      <c r="O6934" s="3" t="str">
        <f>TEXT(Table3[[#This Row],[DATE]],"mmm")</f>
        <v>Dec</v>
      </c>
      <c r="P6934" s="3">
        <f>YEAR(Table3[[#This Row],[DATE]])</f>
        <v>2039</v>
      </c>
    </row>
    <row r="6935" spans="1:16" x14ac:dyDescent="0.3">
      <c r="A6935" s="6">
        <v>51130</v>
      </c>
      <c r="B6935" s="7" t="s">
        <v>1692</v>
      </c>
      <c r="C6935" s="9">
        <f t="shared" ca="1" si="216"/>
        <v>3</v>
      </c>
      <c r="D6935" s="9" t="s">
        <v>2115</v>
      </c>
      <c r="E6935" s="9" t="s">
        <v>2116</v>
      </c>
      <c r="F6935" s="10">
        <f t="shared" ca="1" si="217"/>
        <v>3.5834565812144616E-3</v>
      </c>
      <c r="G6935" s="3" t="str">
        <f>VLOOKUP(Table3[[#This Row],[PRODUCT ID]],Table1[[PRODUCT]:[SELLING PRICE]],1,FALSE)</f>
        <v>Product640</v>
      </c>
      <c r="H6935" s="3" t="str">
        <f>VLOOKUP(Table3[[#This Row],[PRODUCT ID]],Table1[[PRODUCT]:[SELLING PRICE]],2,FALSE)</f>
        <v>Category1</v>
      </c>
      <c r="I6935" s="3" t="str">
        <f>VLOOKUP(Table3[[#This Row],[PRODUCT ID]],Table1[[PRODUCT]:[SELLING PRICE]],3,FALSE)</f>
        <v>Kg</v>
      </c>
      <c r="J6935" s="16">
        <f ca="1">VLOOKUP(Table3[[#This Row],[PRODUCT ID]],Table1[[PRODUCT]:[SELLING PRICE]],4,FALSE)</f>
        <v>19</v>
      </c>
      <c r="K6935" s="16">
        <f ca="1">VLOOKUP(Table3[[#This Row],[PRODUCT ID]],Table1[[PRODUCT]:[SELLING PRICE]],5,FALSE)</f>
        <v>316.13919013694408</v>
      </c>
      <c r="L6935" s="16">
        <f ca="1">J6935*Table3[[#This Row],[QUANTITY]]</f>
        <v>57</v>
      </c>
      <c r="M6935" s="16">
        <f ca="1">K6935*Table3[[#This Row],[QUANTITY]]*(1-Table3[[#This Row],[DISCOUNT %]])</f>
        <v>945.01895722640404</v>
      </c>
      <c r="N6935" s="3">
        <f>DAY(Table3[[#This Row],[DATE]])</f>
        <v>26</v>
      </c>
      <c r="O6935" s="3" t="str">
        <f>TEXT(Table3[[#This Row],[DATE]],"mmm")</f>
        <v>Dec</v>
      </c>
      <c r="P6935" s="3">
        <f>YEAR(Table3[[#This Row],[DATE]])</f>
        <v>2039</v>
      </c>
    </row>
    <row r="6936" spans="1:16" x14ac:dyDescent="0.3">
      <c r="A6936" s="6">
        <v>51131</v>
      </c>
      <c r="B6936" s="7" t="s">
        <v>1693</v>
      </c>
      <c r="C6936" s="9">
        <f t="shared" ca="1" si="216"/>
        <v>9</v>
      </c>
      <c r="D6936" s="9" t="s">
        <v>2116</v>
      </c>
      <c r="E6936" s="9" t="s">
        <v>2116</v>
      </c>
      <c r="F6936" s="10">
        <f t="shared" ca="1" si="217"/>
        <v>8.7569661321837453E-2</v>
      </c>
      <c r="G6936" s="3" t="str">
        <f>VLOOKUP(Table3[[#This Row],[PRODUCT ID]],Table1[[PRODUCT]:[SELLING PRICE]],1,FALSE)</f>
        <v>Product641</v>
      </c>
      <c r="H6936" s="3" t="str">
        <f>VLOOKUP(Table3[[#This Row],[PRODUCT ID]],Table1[[PRODUCT]:[SELLING PRICE]],2,FALSE)</f>
        <v>Category2</v>
      </c>
      <c r="I6936" s="3" t="str">
        <f>VLOOKUP(Table3[[#This Row],[PRODUCT ID]],Table1[[PRODUCT]:[SELLING PRICE]],3,FALSE)</f>
        <v>Lt</v>
      </c>
      <c r="J6936" s="16">
        <f ca="1">VLOOKUP(Table3[[#This Row],[PRODUCT ID]],Table1[[PRODUCT]:[SELLING PRICE]],4,FALSE)</f>
        <v>120</v>
      </c>
      <c r="K6936" s="16">
        <f ca="1">VLOOKUP(Table3[[#This Row],[PRODUCT ID]],Table1[[PRODUCT]:[SELLING PRICE]],5,FALSE)</f>
        <v>234.59544660425729</v>
      </c>
      <c r="L6936" s="16">
        <f ca="1">J6936*Table3[[#This Row],[QUANTITY]]</f>
        <v>1080</v>
      </c>
      <c r="M6936" s="16">
        <f ca="1">K6936*Table3[[#This Row],[QUANTITY]]*(1-Table3[[#This Row],[DISCOUNT %]])</f>
        <v>1926.4680251772954</v>
      </c>
      <c r="N6936" s="3">
        <f>DAY(Table3[[#This Row],[DATE]])</f>
        <v>27</v>
      </c>
      <c r="O6936" s="3" t="str">
        <f>TEXT(Table3[[#This Row],[DATE]],"mmm")</f>
        <v>Dec</v>
      </c>
      <c r="P6936" s="3">
        <f>YEAR(Table3[[#This Row],[DATE]])</f>
        <v>2039</v>
      </c>
    </row>
    <row r="6937" spans="1:16" x14ac:dyDescent="0.3">
      <c r="A6937" s="6">
        <v>51132</v>
      </c>
      <c r="B6937" s="7" t="s">
        <v>1694</v>
      </c>
      <c r="C6937" s="9">
        <f t="shared" ca="1" si="216"/>
        <v>12</v>
      </c>
      <c r="D6937" s="9" t="s">
        <v>2116</v>
      </c>
      <c r="E6937" s="9" t="s">
        <v>2116</v>
      </c>
      <c r="F6937" s="10">
        <f t="shared" ca="1" si="217"/>
        <v>3.2405617249584594E-2</v>
      </c>
      <c r="G6937" s="3" t="str">
        <f>VLOOKUP(Table3[[#This Row],[PRODUCT ID]],Table1[[PRODUCT]:[SELLING PRICE]],1,FALSE)</f>
        <v>Product642</v>
      </c>
      <c r="H6937" s="3" t="str">
        <f>VLOOKUP(Table3[[#This Row],[PRODUCT ID]],Table1[[PRODUCT]:[SELLING PRICE]],2,FALSE)</f>
        <v>Category3</v>
      </c>
      <c r="I6937" s="3" t="str">
        <f>VLOOKUP(Table3[[#This Row],[PRODUCT ID]],Table1[[PRODUCT]:[SELLING PRICE]],3,FALSE)</f>
        <v>Kg</v>
      </c>
      <c r="J6937" s="16">
        <f ca="1">VLOOKUP(Table3[[#This Row],[PRODUCT ID]],Table1[[PRODUCT]:[SELLING PRICE]],4,FALSE)</f>
        <v>194</v>
      </c>
      <c r="K6937" s="16">
        <f ca="1">VLOOKUP(Table3[[#This Row],[PRODUCT ID]],Table1[[PRODUCT]:[SELLING PRICE]],5,FALSE)</f>
        <v>311.41611476257157</v>
      </c>
      <c r="L6937" s="16">
        <f ca="1">J6937*Table3[[#This Row],[QUANTITY]]</f>
        <v>2328</v>
      </c>
      <c r="M6937" s="16">
        <f ca="1">K6937*Table3[[#This Row],[QUANTITY]]*(1-Table3[[#This Row],[DISCOUNT %]])</f>
        <v>3615.8938001066754</v>
      </c>
      <c r="N6937" s="3">
        <f>DAY(Table3[[#This Row],[DATE]])</f>
        <v>28</v>
      </c>
      <c r="O6937" s="3" t="str">
        <f>TEXT(Table3[[#This Row],[DATE]],"mmm")</f>
        <v>Dec</v>
      </c>
      <c r="P6937" s="3">
        <f>YEAR(Table3[[#This Row],[DATE]])</f>
        <v>2039</v>
      </c>
    </row>
    <row r="6938" spans="1:16" x14ac:dyDescent="0.3">
      <c r="A6938" s="6">
        <v>51133</v>
      </c>
      <c r="B6938" s="7" t="s">
        <v>1695</v>
      </c>
      <c r="C6938" s="9">
        <f t="shared" ca="1" si="216"/>
        <v>10</v>
      </c>
      <c r="D6938" s="9" t="s">
        <v>2116</v>
      </c>
      <c r="E6938" s="9" t="s">
        <v>2116</v>
      </c>
      <c r="F6938" s="10">
        <f t="shared" ca="1" si="217"/>
        <v>7.9392505753401232E-2</v>
      </c>
      <c r="G6938" s="3" t="str">
        <f>VLOOKUP(Table3[[#This Row],[PRODUCT ID]],Table1[[PRODUCT]:[SELLING PRICE]],1,FALSE)</f>
        <v>Product643</v>
      </c>
      <c r="H6938" s="3" t="str">
        <f>VLOOKUP(Table3[[#This Row],[PRODUCT ID]],Table1[[PRODUCT]:[SELLING PRICE]],2,FALSE)</f>
        <v>Category4</v>
      </c>
      <c r="I6938" s="3" t="str">
        <f>VLOOKUP(Table3[[#This Row],[PRODUCT ID]],Table1[[PRODUCT]:[SELLING PRICE]],3,FALSE)</f>
        <v>Lt</v>
      </c>
      <c r="J6938" s="16">
        <f ca="1">VLOOKUP(Table3[[#This Row],[PRODUCT ID]],Table1[[PRODUCT]:[SELLING PRICE]],4,FALSE)</f>
        <v>221</v>
      </c>
      <c r="K6938" s="16">
        <f ca="1">VLOOKUP(Table3[[#This Row],[PRODUCT ID]],Table1[[PRODUCT]:[SELLING PRICE]],5,FALSE)</f>
        <v>234.28209649375125</v>
      </c>
      <c r="L6938" s="16">
        <f ca="1">J6938*Table3[[#This Row],[QUANTITY]]</f>
        <v>2210</v>
      </c>
      <c r="M6938" s="16">
        <f ca="1">K6938*Table3[[#This Row],[QUANTITY]]*(1-Table3[[#This Row],[DISCOUNT %]])</f>
        <v>2156.8185379995221</v>
      </c>
      <c r="N6938" s="3">
        <f>DAY(Table3[[#This Row],[DATE]])</f>
        <v>29</v>
      </c>
      <c r="O6938" s="3" t="str">
        <f>TEXT(Table3[[#This Row],[DATE]],"mmm")</f>
        <v>Dec</v>
      </c>
      <c r="P6938" s="3">
        <f>YEAR(Table3[[#This Row],[DATE]])</f>
        <v>2039</v>
      </c>
    </row>
    <row r="6939" spans="1:16" x14ac:dyDescent="0.3">
      <c r="A6939" s="6">
        <v>51134</v>
      </c>
      <c r="B6939" s="7" t="s">
        <v>1696</v>
      </c>
      <c r="C6939" s="9">
        <f t="shared" ca="1" si="216"/>
        <v>8</v>
      </c>
      <c r="D6939" s="9" t="s">
        <v>2115</v>
      </c>
      <c r="E6939" s="9" t="s">
        <v>2116</v>
      </c>
      <c r="F6939" s="10">
        <f t="shared" ca="1" si="217"/>
        <v>8.6731563904746595E-2</v>
      </c>
      <c r="G6939" s="3" t="str">
        <f>VLOOKUP(Table3[[#This Row],[PRODUCT ID]],Table1[[PRODUCT]:[SELLING PRICE]],1,FALSE)</f>
        <v>Product644</v>
      </c>
      <c r="H6939" s="3" t="str">
        <f>VLOOKUP(Table3[[#This Row],[PRODUCT ID]],Table1[[PRODUCT]:[SELLING PRICE]],2,FALSE)</f>
        <v>Category5</v>
      </c>
      <c r="I6939" s="3" t="str">
        <f>VLOOKUP(Table3[[#This Row],[PRODUCT ID]],Table1[[PRODUCT]:[SELLING PRICE]],3,FALSE)</f>
        <v>Ft</v>
      </c>
      <c r="J6939" s="16">
        <f ca="1">VLOOKUP(Table3[[#This Row],[PRODUCT ID]],Table1[[PRODUCT]:[SELLING PRICE]],4,FALSE)</f>
        <v>169</v>
      </c>
      <c r="K6939" s="16">
        <f ca="1">VLOOKUP(Table3[[#This Row],[PRODUCT ID]],Table1[[PRODUCT]:[SELLING PRICE]],5,FALSE)</f>
        <v>57.760172835006024</v>
      </c>
      <c r="L6939" s="16">
        <f ca="1">J6939*Table3[[#This Row],[QUANTITY]]</f>
        <v>1352</v>
      </c>
      <c r="M6939" s="16">
        <f ca="1">K6939*Table3[[#This Row],[QUANTITY]]*(1-Table3[[#This Row],[DISCOUNT %]])</f>
        <v>422.00434170893993</v>
      </c>
      <c r="N6939" s="3">
        <f>DAY(Table3[[#This Row],[DATE]])</f>
        <v>30</v>
      </c>
      <c r="O6939" s="3" t="str">
        <f>TEXT(Table3[[#This Row],[DATE]],"mmm")</f>
        <v>Dec</v>
      </c>
      <c r="P6939" s="3">
        <f>YEAR(Table3[[#This Row],[DATE]])</f>
        <v>2039</v>
      </c>
    </row>
    <row r="6940" spans="1:16" x14ac:dyDescent="0.3">
      <c r="A6940" s="6">
        <v>51135</v>
      </c>
      <c r="B6940" s="7" t="s">
        <v>1697</v>
      </c>
      <c r="C6940" s="9">
        <f t="shared" ca="1" si="216"/>
        <v>6</v>
      </c>
      <c r="D6940" s="9" t="s">
        <v>2117</v>
      </c>
      <c r="E6940" s="9" t="s">
        <v>2118</v>
      </c>
      <c r="F6940" s="10">
        <f t="shared" ca="1" si="217"/>
        <v>6.7335076229907004E-2</v>
      </c>
      <c r="G6940" s="3" t="str">
        <f>VLOOKUP(Table3[[#This Row],[PRODUCT ID]],Table1[[PRODUCT]:[SELLING PRICE]],1,FALSE)</f>
        <v>Product645</v>
      </c>
      <c r="H6940" s="3" t="str">
        <f>VLOOKUP(Table3[[#This Row],[PRODUCT ID]],Table1[[PRODUCT]:[SELLING PRICE]],2,FALSE)</f>
        <v>Category1</v>
      </c>
      <c r="I6940" s="3" t="str">
        <f>VLOOKUP(Table3[[#This Row],[PRODUCT ID]],Table1[[PRODUCT]:[SELLING PRICE]],3,FALSE)</f>
        <v>Kg</v>
      </c>
      <c r="J6940" s="16">
        <f ca="1">VLOOKUP(Table3[[#This Row],[PRODUCT ID]],Table1[[PRODUCT]:[SELLING PRICE]],4,FALSE)</f>
        <v>241</v>
      </c>
      <c r="K6940" s="16">
        <f ca="1">VLOOKUP(Table3[[#This Row],[PRODUCT ID]],Table1[[PRODUCT]:[SELLING PRICE]],5,FALSE)</f>
        <v>247.82399729787528</v>
      </c>
      <c r="L6940" s="16">
        <f ca="1">J6940*Table3[[#This Row],[QUANTITY]]</f>
        <v>1446</v>
      </c>
      <c r="M6940" s="16">
        <f ca="1">K6940*Table3[[#This Row],[QUANTITY]]*(1-Table3[[#This Row],[DISCOUNT %]])</f>
        <v>1386.8204972893354</v>
      </c>
      <c r="N6940" s="3">
        <f>DAY(Table3[[#This Row],[DATE]])</f>
        <v>31</v>
      </c>
      <c r="O6940" s="3" t="str">
        <f>TEXT(Table3[[#This Row],[DATE]],"mmm")</f>
        <v>Dec</v>
      </c>
      <c r="P6940" s="3">
        <f>YEAR(Table3[[#This Row],[DATE]])</f>
        <v>2039</v>
      </c>
    </row>
    <row r="6941" spans="1:16" x14ac:dyDescent="0.3">
      <c r="A6941" s="6">
        <v>51136</v>
      </c>
      <c r="B6941" s="7" t="s">
        <v>1698</v>
      </c>
      <c r="C6941" s="9">
        <f t="shared" ca="1" si="216"/>
        <v>14</v>
      </c>
      <c r="D6941" s="9" t="s">
        <v>2117</v>
      </c>
      <c r="E6941" s="9" t="s">
        <v>2118</v>
      </c>
      <c r="F6941" s="10">
        <f t="shared" ca="1" si="217"/>
        <v>3.2747527012360556E-2</v>
      </c>
      <c r="G6941" s="3" t="str">
        <f>VLOOKUP(Table3[[#This Row],[PRODUCT ID]],Table1[[PRODUCT]:[SELLING PRICE]],1,FALSE)</f>
        <v>Product646</v>
      </c>
      <c r="H6941" s="3" t="str">
        <f>VLOOKUP(Table3[[#This Row],[PRODUCT ID]],Table1[[PRODUCT]:[SELLING PRICE]],2,FALSE)</f>
        <v>Category2</v>
      </c>
      <c r="I6941" s="3" t="str">
        <f>VLOOKUP(Table3[[#This Row],[PRODUCT ID]],Table1[[PRODUCT]:[SELLING PRICE]],3,FALSE)</f>
        <v>No</v>
      </c>
      <c r="J6941" s="16">
        <f ca="1">VLOOKUP(Table3[[#This Row],[PRODUCT ID]],Table1[[PRODUCT]:[SELLING PRICE]],4,FALSE)</f>
        <v>25</v>
      </c>
      <c r="K6941" s="16">
        <f ca="1">VLOOKUP(Table3[[#This Row],[PRODUCT ID]],Table1[[PRODUCT]:[SELLING PRICE]],5,FALSE)</f>
        <v>216.94738844075454</v>
      </c>
      <c r="L6941" s="16">
        <f ca="1">J6941*Table3[[#This Row],[QUANTITY]]</f>
        <v>350</v>
      </c>
      <c r="M6941" s="16">
        <f ca="1">K6941*Table3[[#This Row],[QUANTITY]]*(1-Table3[[#This Row],[DISCOUNT %]])</f>
        <v>2937.8005716854182</v>
      </c>
      <c r="N6941" s="3">
        <f>DAY(Table3[[#This Row],[DATE]])</f>
        <v>1</v>
      </c>
      <c r="O6941" s="3" t="str">
        <f>TEXT(Table3[[#This Row],[DATE]],"mmm")</f>
        <v>Jan</v>
      </c>
      <c r="P6941" s="3">
        <f>YEAR(Table3[[#This Row],[DATE]])</f>
        <v>2040</v>
      </c>
    </row>
    <row r="6942" spans="1:16" x14ac:dyDescent="0.3">
      <c r="A6942" s="6">
        <v>51137</v>
      </c>
      <c r="B6942" s="7" t="s">
        <v>1699</v>
      </c>
      <c r="C6942" s="9">
        <f t="shared" ca="1" si="216"/>
        <v>13</v>
      </c>
      <c r="D6942" s="9" t="s">
        <v>2116</v>
      </c>
      <c r="E6942" s="9" t="s">
        <v>2116</v>
      </c>
      <c r="F6942" s="10">
        <f t="shared" ca="1" si="217"/>
        <v>5.9833149018851353E-2</v>
      </c>
      <c r="G6942" s="3" t="str">
        <f>VLOOKUP(Table3[[#This Row],[PRODUCT ID]],Table1[[PRODUCT]:[SELLING PRICE]],1,FALSE)</f>
        <v>Product647</v>
      </c>
      <c r="H6942" s="3" t="str">
        <f>VLOOKUP(Table3[[#This Row],[PRODUCT ID]],Table1[[PRODUCT]:[SELLING PRICE]],2,FALSE)</f>
        <v>Category3</v>
      </c>
      <c r="I6942" s="3" t="str">
        <f>VLOOKUP(Table3[[#This Row],[PRODUCT ID]],Table1[[PRODUCT]:[SELLING PRICE]],3,FALSE)</f>
        <v>No</v>
      </c>
      <c r="J6942" s="16">
        <f ca="1">VLOOKUP(Table3[[#This Row],[PRODUCT ID]],Table1[[PRODUCT]:[SELLING PRICE]],4,FALSE)</f>
        <v>69</v>
      </c>
      <c r="K6942" s="16">
        <f ca="1">VLOOKUP(Table3[[#This Row],[PRODUCT ID]],Table1[[PRODUCT]:[SELLING PRICE]],5,FALSE)</f>
        <v>230.79288726494124</v>
      </c>
      <c r="L6942" s="16">
        <f ca="1">J6942*Table3[[#This Row],[QUANTITY]]</f>
        <v>897</v>
      </c>
      <c r="M6942" s="16">
        <f ca="1">K6942*Table3[[#This Row],[QUANTITY]]*(1-Table3[[#This Row],[DISCOUNT %]])</f>
        <v>2820.7896866334518</v>
      </c>
      <c r="N6942" s="3">
        <f>DAY(Table3[[#This Row],[DATE]])</f>
        <v>2</v>
      </c>
      <c r="O6942" s="3" t="str">
        <f>TEXT(Table3[[#This Row],[DATE]],"mmm")</f>
        <v>Jan</v>
      </c>
      <c r="P6942" s="3">
        <f>YEAR(Table3[[#This Row],[DATE]])</f>
        <v>2040</v>
      </c>
    </row>
    <row r="6943" spans="1:16" x14ac:dyDescent="0.3">
      <c r="A6943" s="6">
        <v>51138</v>
      </c>
      <c r="B6943" s="7" t="s">
        <v>1700</v>
      </c>
      <c r="C6943" s="9">
        <f t="shared" ca="1" si="216"/>
        <v>7</v>
      </c>
      <c r="D6943" s="9" t="s">
        <v>2116</v>
      </c>
      <c r="E6943" s="9" t="s">
        <v>2116</v>
      </c>
      <c r="F6943" s="10">
        <f t="shared" ca="1" si="217"/>
        <v>3.2305214456354425E-2</v>
      </c>
      <c r="G6943" s="3" t="str">
        <f>VLOOKUP(Table3[[#This Row],[PRODUCT ID]],Table1[[PRODUCT]:[SELLING PRICE]],1,FALSE)</f>
        <v>Product648</v>
      </c>
      <c r="H6943" s="3" t="str">
        <f>VLOOKUP(Table3[[#This Row],[PRODUCT ID]],Table1[[PRODUCT]:[SELLING PRICE]],2,FALSE)</f>
        <v>Category4</v>
      </c>
      <c r="I6943" s="3" t="str">
        <f>VLOOKUP(Table3[[#This Row],[PRODUCT ID]],Table1[[PRODUCT]:[SELLING PRICE]],3,FALSE)</f>
        <v>Ft</v>
      </c>
      <c r="J6943" s="16">
        <f ca="1">VLOOKUP(Table3[[#This Row],[PRODUCT ID]],Table1[[PRODUCT]:[SELLING PRICE]],4,FALSE)</f>
        <v>46</v>
      </c>
      <c r="K6943" s="16">
        <f ca="1">VLOOKUP(Table3[[#This Row],[PRODUCT ID]],Table1[[PRODUCT]:[SELLING PRICE]],5,FALSE)</f>
        <v>43.709967313333578</v>
      </c>
      <c r="L6943" s="16">
        <f ca="1">J6943*Table3[[#This Row],[QUANTITY]]</f>
        <v>322</v>
      </c>
      <c r="M6943" s="16">
        <f ca="1">K6943*Table3[[#This Row],[QUANTITY]]*(1-Table3[[#This Row],[DISCOUNT %]])</f>
        <v>296.08535211777269</v>
      </c>
      <c r="N6943" s="3">
        <f>DAY(Table3[[#This Row],[DATE]])</f>
        <v>3</v>
      </c>
      <c r="O6943" s="3" t="str">
        <f>TEXT(Table3[[#This Row],[DATE]],"mmm")</f>
        <v>Jan</v>
      </c>
      <c r="P6943" s="3">
        <f>YEAR(Table3[[#This Row],[DATE]])</f>
        <v>2040</v>
      </c>
    </row>
    <row r="6944" spans="1:16" x14ac:dyDescent="0.3">
      <c r="A6944" s="6">
        <v>51139</v>
      </c>
      <c r="B6944" s="7" t="s">
        <v>1701</v>
      </c>
      <c r="C6944" s="9">
        <f t="shared" ca="1" si="216"/>
        <v>14</v>
      </c>
      <c r="D6944" s="9" t="s">
        <v>2116</v>
      </c>
      <c r="E6944" s="9" t="s">
        <v>2116</v>
      </c>
      <c r="F6944" s="10">
        <f t="shared" ca="1" si="217"/>
        <v>4.877927471665771E-2</v>
      </c>
      <c r="G6944" s="3" t="str">
        <f>VLOOKUP(Table3[[#This Row],[PRODUCT ID]],Table1[[PRODUCT]:[SELLING PRICE]],1,FALSE)</f>
        <v>Product649</v>
      </c>
      <c r="H6944" s="3" t="str">
        <f>VLOOKUP(Table3[[#This Row],[PRODUCT ID]],Table1[[PRODUCT]:[SELLING PRICE]],2,FALSE)</f>
        <v>Category1</v>
      </c>
      <c r="I6944" s="3" t="str">
        <f>VLOOKUP(Table3[[#This Row],[PRODUCT ID]],Table1[[PRODUCT]:[SELLING PRICE]],3,FALSE)</f>
        <v>No</v>
      </c>
      <c r="J6944" s="16">
        <f ca="1">VLOOKUP(Table3[[#This Row],[PRODUCT ID]],Table1[[PRODUCT]:[SELLING PRICE]],4,FALSE)</f>
        <v>200</v>
      </c>
      <c r="K6944" s="16">
        <f ca="1">VLOOKUP(Table3[[#This Row],[PRODUCT ID]],Table1[[PRODUCT]:[SELLING PRICE]],5,FALSE)</f>
        <v>220.70133765440596</v>
      </c>
      <c r="L6944" s="16">
        <f ca="1">J6944*Table3[[#This Row],[QUANTITY]]</f>
        <v>2800</v>
      </c>
      <c r="M6944" s="16">
        <f ca="1">K6944*Table3[[#This Row],[QUANTITY]]*(1-Table3[[#This Row],[DISCOUNT %]])</f>
        <v>2939.0996106447901</v>
      </c>
      <c r="N6944" s="3">
        <f>DAY(Table3[[#This Row],[DATE]])</f>
        <v>4</v>
      </c>
      <c r="O6944" s="3" t="str">
        <f>TEXT(Table3[[#This Row],[DATE]],"mmm")</f>
        <v>Jan</v>
      </c>
      <c r="P6944" s="3">
        <f>YEAR(Table3[[#This Row],[DATE]])</f>
        <v>2040</v>
      </c>
    </row>
    <row r="6945" spans="1:16" x14ac:dyDescent="0.3">
      <c r="A6945" s="6">
        <v>51140</v>
      </c>
      <c r="B6945" s="7" t="s">
        <v>1702</v>
      </c>
      <c r="C6945" s="9">
        <f t="shared" ca="1" si="216"/>
        <v>11</v>
      </c>
      <c r="D6945" s="9" t="s">
        <v>2116</v>
      </c>
      <c r="E6945" s="9" t="s">
        <v>2116</v>
      </c>
      <c r="F6945" s="10">
        <f t="shared" ca="1" si="217"/>
        <v>3.9041261238766223E-2</v>
      </c>
      <c r="G6945" s="3" t="str">
        <f>VLOOKUP(Table3[[#This Row],[PRODUCT ID]],Table1[[PRODUCT]:[SELLING PRICE]],1,FALSE)</f>
        <v>Product650</v>
      </c>
      <c r="H6945" s="3" t="str">
        <f>VLOOKUP(Table3[[#This Row],[PRODUCT ID]],Table1[[PRODUCT]:[SELLING PRICE]],2,FALSE)</f>
        <v>Category2</v>
      </c>
      <c r="I6945" s="3" t="str">
        <f>VLOOKUP(Table3[[#This Row],[PRODUCT ID]],Table1[[PRODUCT]:[SELLING PRICE]],3,FALSE)</f>
        <v>Kg</v>
      </c>
      <c r="J6945" s="16">
        <f ca="1">VLOOKUP(Table3[[#This Row],[PRODUCT ID]],Table1[[PRODUCT]:[SELLING PRICE]],4,FALSE)</f>
        <v>32</v>
      </c>
      <c r="K6945" s="16">
        <f ca="1">VLOOKUP(Table3[[#This Row],[PRODUCT ID]],Table1[[PRODUCT]:[SELLING PRICE]],5,FALSE)</f>
        <v>226.87538032493828</v>
      </c>
      <c r="L6945" s="16">
        <f ca="1">J6945*Table3[[#This Row],[QUANTITY]]</f>
        <v>352</v>
      </c>
      <c r="M6945" s="16">
        <f ca="1">K6945*Table3[[#This Row],[QUANTITY]]*(1-Table3[[#This Row],[DISCOUNT %]])</f>
        <v>2398.1966726633068</v>
      </c>
      <c r="N6945" s="3">
        <f>DAY(Table3[[#This Row],[DATE]])</f>
        <v>5</v>
      </c>
      <c r="O6945" s="3" t="str">
        <f>TEXT(Table3[[#This Row],[DATE]],"mmm")</f>
        <v>Jan</v>
      </c>
      <c r="P6945" s="3">
        <f>YEAR(Table3[[#This Row],[DATE]])</f>
        <v>2040</v>
      </c>
    </row>
    <row r="6946" spans="1:16" x14ac:dyDescent="0.3">
      <c r="A6946" s="6">
        <v>51141</v>
      </c>
      <c r="B6946" s="7" t="s">
        <v>1703</v>
      </c>
      <c r="C6946" s="9">
        <f t="shared" ca="1" si="216"/>
        <v>5</v>
      </c>
      <c r="D6946" s="9" t="s">
        <v>2115</v>
      </c>
      <c r="E6946" s="9" t="s">
        <v>2118</v>
      </c>
      <c r="F6946" s="10">
        <f t="shared" ca="1" si="217"/>
        <v>2.8054303745827437E-2</v>
      </c>
      <c r="G6946" s="3" t="str">
        <f>VLOOKUP(Table3[[#This Row],[PRODUCT ID]],Table1[[PRODUCT]:[SELLING PRICE]],1,FALSE)</f>
        <v>Product651</v>
      </c>
      <c r="H6946" s="3" t="str">
        <f>VLOOKUP(Table3[[#This Row],[PRODUCT ID]],Table1[[PRODUCT]:[SELLING PRICE]],2,FALSE)</f>
        <v>Category3</v>
      </c>
      <c r="I6946" s="3" t="str">
        <f>VLOOKUP(Table3[[#This Row],[PRODUCT ID]],Table1[[PRODUCT]:[SELLING PRICE]],3,FALSE)</f>
        <v>Kg</v>
      </c>
      <c r="J6946" s="16">
        <f ca="1">VLOOKUP(Table3[[#This Row],[PRODUCT ID]],Table1[[PRODUCT]:[SELLING PRICE]],4,FALSE)</f>
        <v>214</v>
      </c>
      <c r="K6946" s="16">
        <f ca="1">VLOOKUP(Table3[[#This Row],[PRODUCT ID]],Table1[[PRODUCT]:[SELLING PRICE]],5,FALSE)</f>
        <v>300.2540496125402</v>
      </c>
      <c r="L6946" s="16">
        <f ca="1">J6946*Table3[[#This Row],[QUANTITY]]</f>
        <v>1070</v>
      </c>
      <c r="M6946" s="16">
        <f ca="1">K6946*Table3[[#This Row],[QUANTITY]]*(1-Table3[[#This Row],[DISCOUNT %]])</f>
        <v>1459.1531565189764</v>
      </c>
      <c r="N6946" s="3">
        <f>DAY(Table3[[#This Row],[DATE]])</f>
        <v>6</v>
      </c>
      <c r="O6946" s="3" t="str">
        <f>TEXT(Table3[[#This Row],[DATE]],"mmm")</f>
        <v>Jan</v>
      </c>
      <c r="P6946" s="3">
        <f>YEAR(Table3[[#This Row],[DATE]])</f>
        <v>2040</v>
      </c>
    </row>
    <row r="6947" spans="1:16" x14ac:dyDescent="0.3">
      <c r="A6947" s="6">
        <v>51142</v>
      </c>
      <c r="B6947" s="7" t="s">
        <v>1704</v>
      </c>
      <c r="C6947" s="9">
        <f t="shared" ca="1" si="216"/>
        <v>14</v>
      </c>
      <c r="D6947" s="9" t="s">
        <v>2116</v>
      </c>
      <c r="E6947" s="9" t="s">
        <v>2116</v>
      </c>
      <c r="F6947" s="10">
        <f t="shared" ca="1" si="217"/>
        <v>5.456023713678642E-2</v>
      </c>
      <c r="G6947" s="3" t="str">
        <f>VLOOKUP(Table3[[#This Row],[PRODUCT ID]],Table1[[PRODUCT]:[SELLING PRICE]],1,FALSE)</f>
        <v>Product652</v>
      </c>
      <c r="H6947" s="3" t="str">
        <f>VLOOKUP(Table3[[#This Row],[PRODUCT ID]],Table1[[PRODUCT]:[SELLING PRICE]],2,FALSE)</f>
        <v>Category4</v>
      </c>
      <c r="I6947" s="3" t="str">
        <f>VLOOKUP(Table3[[#This Row],[PRODUCT ID]],Table1[[PRODUCT]:[SELLING PRICE]],3,FALSE)</f>
        <v>Lt</v>
      </c>
      <c r="J6947" s="16">
        <f ca="1">VLOOKUP(Table3[[#This Row],[PRODUCT ID]],Table1[[PRODUCT]:[SELLING PRICE]],4,FALSE)</f>
        <v>103</v>
      </c>
      <c r="K6947" s="16">
        <f ca="1">VLOOKUP(Table3[[#This Row],[PRODUCT ID]],Table1[[PRODUCT]:[SELLING PRICE]],5,FALSE)</f>
        <v>117.1411806056699</v>
      </c>
      <c r="L6947" s="16">
        <f ca="1">J6947*Table3[[#This Row],[QUANTITY]]</f>
        <v>1442</v>
      </c>
      <c r="M6947" s="16">
        <f ca="1">K6947*Table3[[#This Row],[QUANTITY]]*(1-Table3[[#This Row],[DISCOUNT %]])</f>
        <v>1550.4990201867802</v>
      </c>
      <c r="N6947" s="3">
        <f>DAY(Table3[[#This Row],[DATE]])</f>
        <v>7</v>
      </c>
      <c r="O6947" s="3" t="str">
        <f>TEXT(Table3[[#This Row],[DATE]],"mmm")</f>
        <v>Jan</v>
      </c>
      <c r="P6947" s="3">
        <f>YEAR(Table3[[#This Row],[DATE]])</f>
        <v>2040</v>
      </c>
    </row>
    <row r="6948" spans="1:16" x14ac:dyDescent="0.3">
      <c r="A6948" s="6">
        <v>51143</v>
      </c>
      <c r="B6948" s="7" t="s">
        <v>1705</v>
      </c>
      <c r="C6948" s="9">
        <f t="shared" ca="1" si="216"/>
        <v>11</v>
      </c>
      <c r="D6948" s="9" t="s">
        <v>2117</v>
      </c>
      <c r="E6948" s="9" t="s">
        <v>2116</v>
      </c>
      <c r="F6948" s="10">
        <f t="shared" ca="1" si="217"/>
        <v>4.7889862710131417E-2</v>
      </c>
      <c r="G6948" s="3" t="str">
        <f>VLOOKUP(Table3[[#This Row],[PRODUCT ID]],Table1[[PRODUCT]:[SELLING PRICE]],1,FALSE)</f>
        <v>Product653</v>
      </c>
      <c r="H6948" s="3" t="str">
        <f>VLOOKUP(Table3[[#This Row],[PRODUCT ID]],Table1[[PRODUCT]:[SELLING PRICE]],2,FALSE)</f>
        <v>Category5</v>
      </c>
      <c r="I6948" s="3" t="str">
        <f>VLOOKUP(Table3[[#This Row],[PRODUCT ID]],Table1[[PRODUCT]:[SELLING PRICE]],3,FALSE)</f>
        <v>Kg</v>
      </c>
      <c r="J6948" s="16">
        <f ca="1">VLOOKUP(Table3[[#This Row],[PRODUCT ID]],Table1[[PRODUCT]:[SELLING PRICE]],4,FALSE)</f>
        <v>146</v>
      </c>
      <c r="K6948" s="16">
        <f ca="1">VLOOKUP(Table3[[#This Row],[PRODUCT ID]],Table1[[PRODUCT]:[SELLING PRICE]],5,FALSE)</f>
        <v>48.777524352360103</v>
      </c>
      <c r="L6948" s="16">
        <f ca="1">J6948*Table3[[#This Row],[QUANTITY]]</f>
        <v>1606</v>
      </c>
      <c r="M6948" s="16">
        <f ca="1">K6948*Table3[[#This Row],[QUANTITY]]*(1-Table3[[#This Row],[DISCOUNT %]])</f>
        <v>510.85732948564032</v>
      </c>
      <c r="N6948" s="3">
        <f>DAY(Table3[[#This Row],[DATE]])</f>
        <v>8</v>
      </c>
      <c r="O6948" s="3" t="str">
        <f>TEXT(Table3[[#This Row],[DATE]],"mmm")</f>
        <v>Jan</v>
      </c>
      <c r="P6948" s="3">
        <f>YEAR(Table3[[#This Row],[DATE]])</f>
        <v>2040</v>
      </c>
    </row>
    <row r="6949" spans="1:16" x14ac:dyDescent="0.3">
      <c r="A6949" s="6">
        <v>51144</v>
      </c>
      <c r="B6949" s="7" t="s">
        <v>1706</v>
      </c>
      <c r="C6949" s="9">
        <f t="shared" ca="1" si="216"/>
        <v>5</v>
      </c>
      <c r="D6949" s="9" t="s">
        <v>2115</v>
      </c>
      <c r="E6949" s="9" t="s">
        <v>2116</v>
      </c>
      <c r="F6949" s="10">
        <f t="shared" ca="1" si="217"/>
        <v>3.8181079461089444E-2</v>
      </c>
      <c r="G6949" s="3" t="str">
        <f>VLOOKUP(Table3[[#This Row],[PRODUCT ID]],Table1[[PRODUCT]:[SELLING PRICE]],1,FALSE)</f>
        <v>Product654</v>
      </c>
      <c r="H6949" s="3" t="str">
        <f>VLOOKUP(Table3[[#This Row],[PRODUCT ID]],Table1[[PRODUCT]:[SELLING PRICE]],2,FALSE)</f>
        <v>Category1</v>
      </c>
      <c r="I6949" s="3" t="str">
        <f>VLOOKUP(Table3[[#This Row],[PRODUCT ID]],Table1[[PRODUCT]:[SELLING PRICE]],3,FALSE)</f>
        <v>Lt</v>
      </c>
      <c r="J6949" s="16">
        <f ca="1">VLOOKUP(Table3[[#This Row],[PRODUCT ID]],Table1[[PRODUCT]:[SELLING PRICE]],4,FALSE)</f>
        <v>18</v>
      </c>
      <c r="K6949" s="16">
        <f ca="1">VLOOKUP(Table3[[#This Row],[PRODUCT ID]],Table1[[PRODUCT]:[SELLING PRICE]],5,FALSE)</f>
        <v>111.12457902082349</v>
      </c>
      <c r="L6949" s="16">
        <f ca="1">J6949*Table3[[#This Row],[QUANTITY]]</f>
        <v>90</v>
      </c>
      <c r="M6949" s="16">
        <f ca="1">K6949*Table3[[#This Row],[QUANTITY]]*(1-Table3[[#This Row],[DISCOUNT %]])</f>
        <v>534.40861319574663</v>
      </c>
      <c r="N6949" s="3">
        <f>DAY(Table3[[#This Row],[DATE]])</f>
        <v>9</v>
      </c>
      <c r="O6949" s="3" t="str">
        <f>TEXT(Table3[[#This Row],[DATE]],"mmm")</f>
        <v>Jan</v>
      </c>
      <c r="P6949" s="3">
        <f>YEAR(Table3[[#This Row],[DATE]])</f>
        <v>2040</v>
      </c>
    </row>
    <row r="6950" spans="1:16" x14ac:dyDescent="0.3">
      <c r="A6950" s="6">
        <v>51145</v>
      </c>
      <c r="B6950" s="7" t="s">
        <v>1707</v>
      </c>
      <c r="C6950" s="9">
        <f t="shared" ca="1" si="216"/>
        <v>9</v>
      </c>
      <c r="D6950" s="9" t="s">
        <v>2115</v>
      </c>
      <c r="E6950" s="9" t="s">
        <v>2116</v>
      </c>
      <c r="F6950" s="10">
        <f t="shared" ca="1" si="217"/>
        <v>8.9826953927415937E-2</v>
      </c>
      <c r="G6950" s="3" t="str">
        <f>VLOOKUP(Table3[[#This Row],[PRODUCT ID]],Table1[[PRODUCT]:[SELLING PRICE]],1,FALSE)</f>
        <v>Product655</v>
      </c>
      <c r="H6950" s="3" t="str">
        <f>VLOOKUP(Table3[[#This Row],[PRODUCT ID]],Table1[[PRODUCT]:[SELLING PRICE]],2,FALSE)</f>
        <v>Category2</v>
      </c>
      <c r="I6950" s="3" t="str">
        <f>VLOOKUP(Table3[[#This Row],[PRODUCT ID]],Table1[[PRODUCT]:[SELLING PRICE]],3,FALSE)</f>
        <v>Ft</v>
      </c>
      <c r="J6950" s="16">
        <f ca="1">VLOOKUP(Table3[[#This Row],[PRODUCT ID]],Table1[[PRODUCT]:[SELLING PRICE]],4,FALSE)</f>
        <v>95</v>
      </c>
      <c r="K6950" s="16">
        <f ca="1">VLOOKUP(Table3[[#This Row],[PRODUCT ID]],Table1[[PRODUCT]:[SELLING PRICE]],5,FALSE)</f>
        <v>65.441803234396289</v>
      </c>
      <c r="L6950" s="16">
        <f ca="1">J6950*Table3[[#This Row],[QUANTITY]]</f>
        <v>855</v>
      </c>
      <c r="M6950" s="16">
        <f ca="1">K6950*Table3[[#This Row],[QUANTITY]]*(1-Table3[[#This Row],[DISCOUNT %]])</f>
        <v>536.07028851299845</v>
      </c>
      <c r="N6950" s="3">
        <f>DAY(Table3[[#This Row],[DATE]])</f>
        <v>10</v>
      </c>
      <c r="O6950" s="3" t="str">
        <f>TEXT(Table3[[#This Row],[DATE]],"mmm")</f>
        <v>Jan</v>
      </c>
      <c r="P6950" s="3">
        <f>YEAR(Table3[[#This Row],[DATE]])</f>
        <v>2040</v>
      </c>
    </row>
    <row r="6951" spans="1:16" x14ac:dyDescent="0.3">
      <c r="A6951" s="6">
        <v>51146</v>
      </c>
      <c r="B6951" s="7" t="s">
        <v>1708</v>
      </c>
      <c r="C6951" s="9">
        <f t="shared" ca="1" si="216"/>
        <v>6</v>
      </c>
      <c r="D6951" s="9" t="s">
        <v>2115</v>
      </c>
      <c r="E6951" s="9" t="s">
        <v>2116</v>
      </c>
      <c r="F6951" s="10">
        <f t="shared" ca="1" si="217"/>
        <v>7.2998021665114474E-2</v>
      </c>
      <c r="G6951" s="3" t="str">
        <f>VLOOKUP(Table3[[#This Row],[PRODUCT ID]],Table1[[PRODUCT]:[SELLING PRICE]],1,FALSE)</f>
        <v>Product656</v>
      </c>
      <c r="H6951" s="3" t="str">
        <f>VLOOKUP(Table3[[#This Row],[PRODUCT ID]],Table1[[PRODUCT]:[SELLING PRICE]],2,FALSE)</f>
        <v>Category3</v>
      </c>
      <c r="I6951" s="3" t="str">
        <f>VLOOKUP(Table3[[#This Row],[PRODUCT ID]],Table1[[PRODUCT]:[SELLING PRICE]],3,FALSE)</f>
        <v>Kg</v>
      </c>
      <c r="J6951" s="16">
        <f ca="1">VLOOKUP(Table3[[#This Row],[PRODUCT ID]],Table1[[PRODUCT]:[SELLING PRICE]],4,FALSE)</f>
        <v>183</v>
      </c>
      <c r="K6951" s="16">
        <f ca="1">VLOOKUP(Table3[[#This Row],[PRODUCT ID]],Table1[[PRODUCT]:[SELLING PRICE]],5,FALSE)</f>
        <v>145.22573395111144</v>
      </c>
      <c r="L6951" s="16">
        <f ca="1">J6951*Table3[[#This Row],[QUANTITY]]</f>
        <v>1098</v>
      </c>
      <c r="M6951" s="16">
        <f ca="1">K6951*Table3[[#This Row],[QUANTITY]]*(1-Table3[[#This Row],[DISCOUNT %]])</f>
        <v>807.74725606689628</v>
      </c>
      <c r="N6951" s="3">
        <f>DAY(Table3[[#This Row],[DATE]])</f>
        <v>11</v>
      </c>
      <c r="O6951" s="3" t="str">
        <f>TEXT(Table3[[#This Row],[DATE]],"mmm")</f>
        <v>Jan</v>
      </c>
      <c r="P6951" s="3">
        <f>YEAR(Table3[[#This Row],[DATE]])</f>
        <v>2040</v>
      </c>
    </row>
    <row r="6952" spans="1:16" x14ac:dyDescent="0.3">
      <c r="A6952" s="6">
        <v>51147</v>
      </c>
      <c r="B6952" s="7" t="s">
        <v>1709</v>
      </c>
      <c r="C6952" s="9">
        <f t="shared" ca="1" si="216"/>
        <v>8</v>
      </c>
      <c r="D6952" s="9" t="s">
        <v>2116</v>
      </c>
      <c r="E6952" s="9" t="s">
        <v>2118</v>
      </c>
      <c r="F6952" s="10">
        <f t="shared" ca="1" si="217"/>
        <v>5.2197406190449436E-2</v>
      </c>
      <c r="G6952" s="3" t="str">
        <f>VLOOKUP(Table3[[#This Row],[PRODUCT ID]],Table1[[PRODUCT]:[SELLING PRICE]],1,FALSE)</f>
        <v>Product657</v>
      </c>
      <c r="H6952" s="3" t="str">
        <f>VLOOKUP(Table3[[#This Row],[PRODUCT ID]],Table1[[PRODUCT]:[SELLING PRICE]],2,FALSE)</f>
        <v>Category4</v>
      </c>
      <c r="I6952" s="3" t="str">
        <f>VLOOKUP(Table3[[#This Row],[PRODUCT ID]],Table1[[PRODUCT]:[SELLING PRICE]],3,FALSE)</f>
        <v>No</v>
      </c>
      <c r="J6952" s="16">
        <f ca="1">VLOOKUP(Table3[[#This Row],[PRODUCT ID]],Table1[[PRODUCT]:[SELLING PRICE]],4,FALSE)</f>
        <v>108</v>
      </c>
      <c r="K6952" s="16">
        <f ca="1">VLOOKUP(Table3[[#This Row],[PRODUCT ID]],Table1[[PRODUCT]:[SELLING PRICE]],5,FALSE)</f>
        <v>262.07241558142709</v>
      </c>
      <c r="L6952" s="16">
        <f ca="1">J6952*Table3[[#This Row],[QUANTITY]]</f>
        <v>864</v>
      </c>
      <c r="M6952" s="16">
        <f ca="1">K6952*Table3[[#This Row],[QUANTITY]]*(1-Table3[[#This Row],[DISCOUNT %]])</f>
        <v>1987.1433220320887</v>
      </c>
      <c r="N6952" s="3">
        <f>DAY(Table3[[#This Row],[DATE]])</f>
        <v>12</v>
      </c>
      <c r="O6952" s="3" t="str">
        <f>TEXT(Table3[[#This Row],[DATE]],"mmm")</f>
        <v>Jan</v>
      </c>
      <c r="P6952" s="3">
        <f>YEAR(Table3[[#This Row],[DATE]])</f>
        <v>2040</v>
      </c>
    </row>
    <row r="6953" spans="1:16" x14ac:dyDescent="0.3">
      <c r="A6953" s="6">
        <v>51148</v>
      </c>
      <c r="B6953" s="7" t="s">
        <v>1710</v>
      </c>
      <c r="C6953" s="9">
        <f t="shared" ca="1" si="216"/>
        <v>12</v>
      </c>
      <c r="D6953" s="9" t="s">
        <v>2116</v>
      </c>
      <c r="E6953" s="9" t="s">
        <v>2118</v>
      </c>
      <c r="F6953" s="10">
        <f t="shared" ca="1" si="217"/>
        <v>4.6524290538190516E-2</v>
      </c>
      <c r="G6953" s="3" t="str">
        <f>VLOOKUP(Table3[[#This Row],[PRODUCT ID]],Table1[[PRODUCT]:[SELLING PRICE]],1,FALSE)</f>
        <v>Product658</v>
      </c>
      <c r="H6953" s="3" t="str">
        <f>VLOOKUP(Table3[[#This Row],[PRODUCT ID]],Table1[[PRODUCT]:[SELLING PRICE]],2,FALSE)</f>
        <v>Category5</v>
      </c>
      <c r="I6953" s="3" t="str">
        <f>VLOOKUP(Table3[[#This Row],[PRODUCT ID]],Table1[[PRODUCT]:[SELLING PRICE]],3,FALSE)</f>
        <v>No</v>
      </c>
      <c r="J6953" s="16">
        <f ca="1">VLOOKUP(Table3[[#This Row],[PRODUCT ID]],Table1[[PRODUCT]:[SELLING PRICE]],4,FALSE)</f>
        <v>24</v>
      </c>
      <c r="K6953" s="16">
        <f ca="1">VLOOKUP(Table3[[#This Row],[PRODUCT ID]],Table1[[PRODUCT]:[SELLING PRICE]],5,FALSE)</f>
        <v>203.42968704937832</v>
      </c>
      <c r="L6953" s="16">
        <f ca="1">J6953*Table3[[#This Row],[QUANTITY]]</f>
        <v>288</v>
      </c>
      <c r="M6953" s="16">
        <f ca="1">K6953*Table3[[#This Row],[QUANTITY]]*(1-Table3[[#This Row],[DISCOUNT %]])</f>
        <v>2327.5831822199984</v>
      </c>
      <c r="N6953" s="3">
        <f>DAY(Table3[[#This Row],[DATE]])</f>
        <v>13</v>
      </c>
      <c r="O6953" s="3" t="str">
        <f>TEXT(Table3[[#This Row],[DATE]],"mmm")</f>
        <v>Jan</v>
      </c>
      <c r="P6953" s="3">
        <f>YEAR(Table3[[#This Row],[DATE]])</f>
        <v>2040</v>
      </c>
    </row>
    <row r="6954" spans="1:16" x14ac:dyDescent="0.3">
      <c r="A6954" s="6">
        <v>51149</v>
      </c>
      <c r="B6954" s="7" t="s">
        <v>1711</v>
      </c>
      <c r="C6954" s="9">
        <f t="shared" ca="1" si="216"/>
        <v>15</v>
      </c>
      <c r="D6954" s="9" t="s">
        <v>2116</v>
      </c>
      <c r="E6954" s="9" t="s">
        <v>2116</v>
      </c>
      <c r="F6954" s="10">
        <f t="shared" ca="1" si="217"/>
        <v>5.1929957657795844E-3</v>
      </c>
      <c r="G6954" s="3" t="str">
        <f>VLOOKUP(Table3[[#This Row],[PRODUCT ID]],Table1[[PRODUCT]:[SELLING PRICE]],1,FALSE)</f>
        <v>Product659</v>
      </c>
      <c r="H6954" s="3" t="str">
        <f>VLOOKUP(Table3[[#This Row],[PRODUCT ID]],Table1[[PRODUCT]:[SELLING PRICE]],2,FALSE)</f>
        <v>Category1</v>
      </c>
      <c r="I6954" s="3" t="str">
        <f>VLOOKUP(Table3[[#This Row],[PRODUCT ID]],Table1[[PRODUCT]:[SELLING PRICE]],3,FALSE)</f>
        <v>Ft</v>
      </c>
      <c r="J6954" s="16">
        <f ca="1">VLOOKUP(Table3[[#This Row],[PRODUCT ID]],Table1[[PRODUCT]:[SELLING PRICE]],4,FALSE)</f>
        <v>92</v>
      </c>
      <c r="K6954" s="16">
        <f ca="1">VLOOKUP(Table3[[#This Row],[PRODUCT ID]],Table1[[PRODUCT]:[SELLING PRICE]],5,FALSE)</f>
        <v>193.8941458912727</v>
      </c>
      <c r="L6954" s="16">
        <f ca="1">J6954*Table3[[#This Row],[QUANTITY]]</f>
        <v>1380</v>
      </c>
      <c r="M6954" s="16">
        <f ca="1">K6954*Table3[[#This Row],[QUANTITY]]*(1-Table3[[#This Row],[DISCOUNT %]])</f>
        <v>2893.3088161897481</v>
      </c>
      <c r="N6954" s="3">
        <f>DAY(Table3[[#This Row],[DATE]])</f>
        <v>14</v>
      </c>
      <c r="O6954" s="3" t="str">
        <f>TEXT(Table3[[#This Row],[DATE]],"mmm")</f>
        <v>Jan</v>
      </c>
      <c r="P6954" s="3">
        <f>YEAR(Table3[[#This Row],[DATE]])</f>
        <v>2040</v>
      </c>
    </row>
    <row r="6955" spans="1:16" x14ac:dyDescent="0.3">
      <c r="A6955" s="6">
        <v>51150</v>
      </c>
      <c r="B6955" s="7" t="s">
        <v>1712</v>
      </c>
      <c r="C6955" s="9">
        <f t="shared" ca="1" si="216"/>
        <v>3</v>
      </c>
      <c r="D6955" s="9" t="s">
        <v>2115</v>
      </c>
      <c r="E6955" s="9" t="s">
        <v>2116</v>
      </c>
      <c r="F6955" s="10">
        <f t="shared" ca="1" si="217"/>
        <v>3.7051386023662113E-2</v>
      </c>
      <c r="G6955" s="3" t="str">
        <f>VLOOKUP(Table3[[#This Row],[PRODUCT ID]],Table1[[PRODUCT]:[SELLING PRICE]],1,FALSE)</f>
        <v>Product660</v>
      </c>
      <c r="H6955" s="3" t="str">
        <f>VLOOKUP(Table3[[#This Row],[PRODUCT ID]],Table1[[PRODUCT]:[SELLING PRICE]],2,FALSE)</f>
        <v>Category2</v>
      </c>
      <c r="I6955" s="3" t="str">
        <f>VLOOKUP(Table3[[#This Row],[PRODUCT ID]],Table1[[PRODUCT]:[SELLING PRICE]],3,FALSE)</f>
        <v>No</v>
      </c>
      <c r="J6955" s="16">
        <f ca="1">VLOOKUP(Table3[[#This Row],[PRODUCT ID]],Table1[[PRODUCT]:[SELLING PRICE]],4,FALSE)</f>
        <v>213</v>
      </c>
      <c r="K6955" s="16">
        <f ca="1">VLOOKUP(Table3[[#This Row],[PRODUCT ID]],Table1[[PRODUCT]:[SELLING PRICE]],5,FALSE)</f>
        <v>182.46036713322928</v>
      </c>
      <c r="L6955" s="16">
        <f ca="1">J6955*Table3[[#This Row],[QUANTITY]]</f>
        <v>639</v>
      </c>
      <c r="M6955" s="16">
        <f ca="1">K6955*Table3[[#This Row],[QUANTITY]]*(1-Table3[[#This Row],[DISCOUNT %]])</f>
        <v>527.09987290967069</v>
      </c>
      <c r="N6955" s="3">
        <f>DAY(Table3[[#This Row],[DATE]])</f>
        <v>15</v>
      </c>
      <c r="O6955" s="3" t="str">
        <f>TEXT(Table3[[#This Row],[DATE]],"mmm")</f>
        <v>Jan</v>
      </c>
      <c r="P6955" s="3">
        <f>YEAR(Table3[[#This Row],[DATE]])</f>
        <v>2040</v>
      </c>
    </row>
    <row r="6956" spans="1:16" x14ac:dyDescent="0.3">
      <c r="A6956" s="6">
        <v>51151</v>
      </c>
      <c r="B6956" s="7" t="s">
        <v>1713</v>
      </c>
      <c r="C6956" s="9">
        <f t="shared" ca="1" si="216"/>
        <v>8</v>
      </c>
      <c r="D6956" s="9" t="s">
        <v>2117</v>
      </c>
      <c r="E6956" s="9" t="s">
        <v>2116</v>
      </c>
      <c r="F6956" s="10">
        <f t="shared" ca="1" si="217"/>
        <v>5.089808531445617E-3</v>
      </c>
      <c r="G6956" s="3" t="str">
        <f>VLOOKUP(Table3[[#This Row],[PRODUCT ID]],Table1[[PRODUCT]:[SELLING PRICE]],1,FALSE)</f>
        <v>Product661</v>
      </c>
      <c r="H6956" s="3" t="str">
        <f>VLOOKUP(Table3[[#This Row],[PRODUCT ID]],Table1[[PRODUCT]:[SELLING PRICE]],2,FALSE)</f>
        <v>Category3</v>
      </c>
      <c r="I6956" s="3" t="str">
        <f>VLOOKUP(Table3[[#This Row],[PRODUCT ID]],Table1[[PRODUCT]:[SELLING PRICE]],3,FALSE)</f>
        <v>Kg</v>
      </c>
      <c r="J6956" s="16">
        <f ca="1">VLOOKUP(Table3[[#This Row],[PRODUCT ID]],Table1[[PRODUCT]:[SELLING PRICE]],4,FALSE)</f>
        <v>157</v>
      </c>
      <c r="K6956" s="16">
        <f ca="1">VLOOKUP(Table3[[#This Row],[PRODUCT ID]],Table1[[PRODUCT]:[SELLING PRICE]],5,FALSE)</f>
        <v>27.492579642136519</v>
      </c>
      <c r="L6956" s="16">
        <f ca="1">J6956*Table3[[#This Row],[QUANTITY]]</f>
        <v>1256</v>
      </c>
      <c r="M6956" s="16">
        <f ca="1">K6956*Table3[[#This Row],[QUANTITY]]*(1-Table3[[#This Row],[DISCOUNT %]])</f>
        <v>218.82118140578021</v>
      </c>
      <c r="N6956" s="3">
        <f>DAY(Table3[[#This Row],[DATE]])</f>
        <v>16</v>
      </c>
      <c r="O6956" s="3" t="str">
        <f>TEXT(Table3[[#This Row],[DATE]],"mmm")</f>
        <v>Jan</v>
      </c>
      <c r="P6956" s="3">
        <f>YEAR(Table3[[#This Row],[DATE]])</f>
        <v>2040</v>
      </c>
    </row>
    <row r="6957" spans="1:16" x14ac:dyDescent="0.3">
      <c r="A6957" s="6">
        <v>51152</v>
      </c>
      <c r="B6957" s="7" t="s">
        <v>1714</v>
      </c>
      <c r="C6957" s="9">
        <f t="shared" ca="1" si="216"/>
        <v>3</v>
      </c>
      <c r="D6957" s="9" t="s">
        <v>2117</v>
      </c>
      <c r="E6957" s="9" t="s">
        <v>2116</v>
      </c>
      <c r="F6957" s="10">
        <f t="shared" ca="1" si="217"/>
        <v>6.0069536315095332E-2</v>
      </c>
      <c r="G6957" s="3" t="str">
        <f>VLOOKUP(Table3[[#This Row],[PRODUCT ID]],Table1[[PRODUCT]:[SELLING PRICE]],1,FALSE)</f>
        <v>Product662</v>
      </c>
      <c r="H6957" s="3" t="str">
        <f>VLOOKUP(Table3[[#This Row],[PRODUCT ID]],Table1[[PRODUCT]:[SELLING PRICE]],2,FALSE)</f>
        <v>Category4</v>
      </c>
      <c r="I6957" s="3" t="str">
        <f>VLOOKUP(Table3[[#This Row],[PRODUCT ID]],Table1[[PRODUCT]:[SELLING PRICE]],3,FALSE)</f>
        <v>Kg</v>
      </c>
      <c r="J6957" s="16">
        <f ca="1">VLOOKUP(Table3[[#This Row],[PRODUCT ID]],Table1[[PRODUCT]:[SELLING PRICE]],4,FALSE)</f>
        <v>229</v>
      </c>
      <c r="K6957" s="16">
        <f ca="1">VLOOKUP(Table3[[#This Row],[PRODUCT ID]],Table1[[PRODUCT]:[SELLING PRICE]],5,FALSE)</f>
        <v>43.564189610241279</v>
      </c>
      <c r="L6957" s="16">
        <f ca="1">J6957*Table3[[#This Row],[QUANTITY]]</f>
        <v>687</v>
      </c>
      <c r="M6957" s="16">
        <f ca="1">K6957*Table3[[#This Row],[QUANTITY]]*(1-Table3[[#This Row],[DISCOUNT %]])</f>
        <v>122.84192682123357</v>
      </c>
      <c r="N6957" s="3">
        <f>DAY(Table3[[#This Row],[DATE]])</f>
        <v>17</v>
      </c>
      <c r="O6957" s="3" t="str">
        <f>TEXT(Table3[[#This Row],[DATE]],"mmm")</f>
        <v>Jan</v>
      </c>
      <c r="P6957" s="3">
        <f>YEAR(Table3[[#This Row],[DATE]])</f>
        <v>2040</v>
      </c>
    </row>
    <row r="6958" spans="1:16" x14ac:dyDescent="0.3">
      <c r="A6958" s="6">
        <v>51153</v>
      </c>
      <c r="B6958" s="7" t="s">
        <v>1715</v>
      </c>
      <c r="C6958" s="9">
        <f t="shared" ca="1" si="216"/>
        <v>12</v>
      </c>
      <c r="D6958" s="9" t="s">
        <v>2116</v>
      </c>
      <c r="E6958" s="9" t="s">
        <v>2118</v>
      </c>
      <c r="F6958" s="10">
        <f t="shared" ca="1" si="217"/>
        <v>1.4634217156860752E-3</v>
      </c>
      <c r="G6958" s="3" t="str">
        <f>VLOOKUP(Table3[[#This Row],[PRODUCT ID]],Table1[[PRODUCT]:[SELLING PRICE]],1,FALSE)</f>
        <v>Product663</v>
      </c>
      <c r="H6958" s="3" t="str">
        <f>VLOOKUP(Table3[[#This Row],[PRODUCT ID]],Table1[[PRODUCT]:[SELLING PRICE]],2,FALSE)</f>
        <v>Category5</v>
      </c>
      <c r="I6958" s="3" t="str">
        <f>VLOOKUP(Table3[[#This Row],[PRODUCT ID]],Table1[[PRODUCT]:[SELLING PRICE]],3,FALSE)</f>
        <v>Lt</v>
      </c>
      <c r="J6958" s="16">
        <f ca="1">VLOOKUP(Table3[[#This Row],[PRODUCT ID]],Table1[[PRODUCT]:[SELLING PRICE]],4,FALSE)</f>
        <v>84</v>
      </c>
      <c r="K6958" s="16">
        <f ca="1">VLOOKUP(Table3[[#This Row],[PRODUCT ID]],Table1[[PRODUCT]:[SELLING PRICE]],5,FALSE)</f>
        <v>145.92174776684115</v>
      </c>
      <c r="L6958" s="16">
        <f ca="1">J6958*Table3[[#This Row],[QUANTITY]]</f>
        <v>1008</v>
      </c>
      <c r="M6958" s="16">
        <f ca="1">K6958*Table3[[#This Row],[QUANTITY]]*(1-Table3[[#This Row],[DISCOUNT %]])</f>
        <v>1748.4984325484197</v>
      </c>
      <c r="N6958" s="3">
        <f>DAY(Table3[[#This Row],[DATE]])</f>
        <v>18</v>
      </c>
      <c r="O6958" s="3" t="str">
        <f>TEXT(Table3[[#This Row],[DATE]],"mmm")</f>
        <v>Jan</v>
      </c>
      <c r="P6958" s="3">
        <f>YEAR(Table3[[#This Row],[DATE]])</f>
        <v>2040</v>
      </c>
    </row>
    <row r="6959" spans="1:16" x14ac:dyDescent="0.3">
      <c r="A6959" s="6">
        <v>51154</v>
      </c>
      <c r="B6959" s="7" t="s">
        <v>1716</v>
      </c>
      <c r="C6959" s="9">
        <f t="shared" ca="1" si="216"/>
        <v>3</v>
      </c>
      <c r="D6959" s="9" t="s">
        <v>2116</v>
      </c>
      <c r="E6959" s="9" t="s">
        <v>2116</v>
      </c>
      <c r="F6959" s="10">
        <f t="shared" ca="1" si="217"/>
        <v>9.8665419553696954E-2</v>
      </c>
      <c r="G6959" s="3" t="str">
        <f>VLOOKUP(Table3[[#This Row],[PRODUCT ID]],Table1[[PRODUCT]:[SELLING PRICE]],1,FALSE)</f>
        <v>Product664</v>
      </c>
      <c r="H6959" s="3" t="str">
        <f>VLOOKUP(Table3[[#This Row],[PRODUCT ID]],Table1[[PRODUCT]:[SELLING PRICE]],2,FALSE)</f>
        <v>Category1</v>
      </c>
      <c r="I6959" s="3" t="str">
        <f>VLOOKUP(Table3[[#This Row],[PRODUCT ID]],Table1[[PRODUCT]:[SELLING PRICE]],3,FALSE)</f>
        <v>Kg</v>
      </c>
      <c r="J6959" s="16">
        <f ca="1">VLOOKUP(Table3[[#This Row],[PRODUCT ID]],Table1[[PRODUCT]:[SELLING PRICE]],4,FALSE)</f>
        <v>192</v>
      </c>
      <c r="K6959" s="16">
        <f ca="1">VLOOKUP(Table3[[#This Row],[PRODUCT ID]],Table1[[PRODUCT]:[SELLING PRICE]],5,FALSE)</f>
        <v>271.03130597854903</v>
      </c>
      <c r="L6959" s="16">
        <f ca="1">J6959*Table3[[#This Row],[QUANTITY]]</f>
        <v>576</v>
      </c>
      <c r="M6959" s="16">
        <f ca="1">K6959*Table3[[#This Row],[QUANTITY]]*(1-Table3[[#This Row],[DISCOUNT %]])</f>
        <v>732.86966538596732</v>
      </c>
      <c r="N6959" s="3">
        <f>DAY(Table3[[#This Row],[DATE]])</f>
        <v>19</v>
      </c>
      <c r="O6959" s="3" t="str">
        <f>TEXT(Table3[[#This Row],[DATE]],"mmm")</f>
        <v>Jan</v>
      </c>
      <c r="P6959" s="3">
        <f>YEAR(Table3[[#This Row],[DATE]])</f>
        <v>2040</v>
      </c>
    </row>
    <row r="6960" spans="1:16" x14ac:dyDescent="0.3">
      <c r="A6960" s="6">
        <v>51155</v>
      </c>
      <c r="B6960" s="7" t="s">
        <v>1717</v>
      </c>
      <c r="C6960" s="9">
        <f t="shared" ca="1" si="216"/>
        <v>8</v>
      </c>
      <c r="D6960" s="9" t="s">
        <v>2116</v>
      </c>
      <c r="E6960" s="9" t="s">
        <v>2116</v>
      </c>
      <c r="F6960" s="10">
        <f t="shared" ca="1" si="217"/>
        <v>9.4406272561466706E-2</v>
      </c>
      <c r="G6960" s="3" t="str">
        <f>VLOOKUP(Table3[[#This Row],[PRODUCT ID]],Table1[[PRODUCT]:[SELLING PRICE]],1,FALSE)</f>
        <v>Product665</v>
      </c>
      <c r="H6960" s="3" t="str">
        <f>VLOOKUP(Table3[[#This Row],[PRODUCT ID]],Table1[[PRODUCT]:[SELLING PRICE]],2,FALSE)</f>
        <v>Category2</v>
      </c>
      <c r="I6960" s="3" t="str">
        <f>VLOOKUP(Table3[[#This Row],[PRODUCT ID]],Table1[[PRODUCT]:[SELLING PRICE]],3,FALSE)</f>
        <v>Lt</v>
      </c>
      <c r="J6960" s="16">
        <f ca="1">VLOOKUP(Table3[[#This Row],[PRODUCT ID]],Table1[[PRODUCT]:[SELLING PRICE]],4,FALSE)</f>
        <v>96</v>
      </c>
      <c r="K6960" s="16">
        <f ca="1">VLOOKUP(Table3[[#This Row],[PRODUCT ID]],Table1[[PRODUCT]:[SELLING PRICE]],5,FALSE)</f>
        <v>232.08029198288054</v>
      </c>
      <c r="L6960" s="16">
        <f ca="1">J6960*Table3[[#This Row],[QUANTITY]]</f>
        <v>768</v>
      </c>
      <c r="M6960" s="16">
        <f ca="1">K6960*Table3[[#This Row],[QUANTITY]]*(1-Table3[[#This Row],[DISCOUNT %]])</f>
        <v>1681.3636534543996</v>
      </c>
      <c r="N6960" s="3">
        <f>DAY(Table3[[#This Row],[DATE]])</f>
        <v>20</v>
      </c>
      <c r="O6960" s="3" t="str">
        <f>TEXT(Table3[[#This Row],[DATE]],"mmm")</f>
        <v>Jan</v>
      </c>
      <c r="P6960" s="3">
        <f>YEAR(Table3[[#This Row],[DATE]])</f>
        <v>2040</v>
      </c>
    </row>
    <row r="6961" spans="1:16" x14ac:dyDescent="0.3">
      <c r="A6961" s="6">
        <v>51156</v>
      </c>
      <c r="B6961" s="7" t="s">
        <v>1718</v>
      </c>
      <c r="C6961" s="9">
        <f t="shared" ca="1" si="216"/>
        <v>10</v>
      </c>
      <c r="D6961" s="9" t="s">
        <v>2116</v>
      </c>
      <c r="E6961" s="9" t="s">
        <v>2116</v>
      </c>
      <c r="F6961" s="10">
        <f t="shared" ca="1" si="217"/>
        <v>8.3016925508584263E-2</v>
      </c>
      <c r="G6961" s="3" t="str">
        <f>VLOOKUP(Table3[[#This Row],[PRODUCT ID]],Table1[[PRODUCT]:[SELLING PRICE]],1,FALSE)</f>
        <v>Product666</v>
      </c>
      <c r="H6961" s="3" t="str">
        <f>VLOOKUP(Table3[[#This Row],[PRODUCT ID]],Table1[[PRODUCT]:[SELLING PRICE]],2,FALSE)</f>
        <v>Category3</v>
      </c>
      <c r="I6961" s="3" t="str">
        <f>VLOOKUP(Table3[[#This Row],[PRODUCT ID]],Table1[[PRODUCT]:[SELLING PRICE]],3,FALSE)</f>
        <v>Ft</v>
      </c>
      <c r="J6961" s="16">
        <f ca="1">VLOOKUP(Table3[[#This Row],[PRODUCT ID]],Table1[[PRODUCT]:[SELLING PRICE]],4,FALSE)</f>
        <v>192</v>
      </c>
      <c r="K6961" s="16">
        <f ca="1">VLOOKUP(Table3[[#This Row],[PRODUCT ID]],Table1[[PRODUCT]:[SELLING PRICE]],5,FALSE)</f>
        <v>130.41703190200008</v>
      </c>
      <c r="L6961" s="16">
        <f ca="1">J6961*Table3[[#This Row],[QUANTITY]]</f>
        <v>1920</v>
      </c>
      <c r="M6961" s="16">
        <f ca="1">K6961*Table3[[#This Row],[QUANTITY]]*(1-Table3[[#This Row],[DISCOUNT %]])</f>
        <v>1195.9021087954106</v>
      </c>
      <c r="N6961" s="3">
        <f>DAY(Table3[[#This Row],[DATE]])</f>
        <v>21</v>
      </c>
      <c r="O6961" s="3" t="str">
        <f>TEXT(Table3[[#This Row],[DATE]],"mmm")</f>
        <v>Jan</v>
      </c>
      <c r="P6961" s="3">
        <f>YEAR(Table3[[#This Row],[DATE]])</f>
        <v>2040</v>
      </c>
    </row>
    <row r="6962" spans="1:16" x14ac:dyDescent="0.3">
      <c r="A6962" s="6">
        <v>51157</v>
      </c>
      <c r="B6962" s="7" t="s">
        <v>1719</v>
      </c>
      <c r="C6962" s="9">
        <f t="shared" ca="1" si="216"/>
        <v>8</v>
      </c>
      <c r="D6962" s="9" t="s">
        <v>2115</v>
      </c>
      <c r="E6962" s="9" t="s">
        <v>2116</v>
      </c>
      <c r="F6962" s="10">
        <f t="shared" ca="1" si="217"/>
        <v>1.1587376818805962E-2</v>
      </c>
      <c r="G6962" s="3" t="str">
        <f>VLOOKUP(Table3[[#This Row],[PRODUCT ID]],Table1[[PRODUCT]:[SELLING PRICE]],1,FALSE)</f>
        <v>Product667</v>
      </c>
      <c r="H6962" s="3" t="str">
        <f>VLOOKUP(Table3[[#This Row],[PRODUCT ID]],Table1[[PRODUCT]:[SELLING PRICE]],2,FALSE)</f>
        <v>Category4</v>
      </c>
      <c r="I6962" s="3" t="str">
        <f>VLOOKUP(Table3[[#This Row],[PRODUCT ID]],Table1[[PRODUCT]:[SELLING PRICE]],3,FALSE)</f>
        <v>Kg</v>
      </c>
      <c r="J6962" s="16">
        <f ca="1">VLOOKUP(Table3[[#This Row],[PRODUCT ID]],Table1[[PRODUCT]:[SELLING PRICE]],4,FALSE)</f>
        <v>56</v>
      </c>
      <c r="K6962" s="16">
        <f ca="1">VLOOKUP(Table3[[#This Row],[PRODUCT ID]],Table1[[PRODUCT]:[SELLING PRICE]],5,FALSE)</f>
        <v>195.54746774092459</v>
      </c>
      <c r="L6962" s="16">
        <f ca="1">J6962*Table3[[#This Row],[QUANTITY]]</f>
        <v>448</v>
      </c>
      <c r="M6962" s="16">
        <f ca="1">K6962*Table3[[#This Row],[QUANTITY]]*(1-Table3[[#This Row],[DISCOUNT %]])</f>
        <v>1546.2526843699775</v>
      </c>
      <c r="N6962" s="3">
        <f>DAY(Table3[[#This Row],[DATE]])</f>
        <v>22</v>
      </c>
      <c r="O6962" s="3" t="str">
        <f>TEXT(Table3[[#This Row],[DATE]],"mmm")</f>
        <v>Jan</v>
      </c>
      <c r="P6962" s="3">
        <f>YEAR(Table3[[#This Row],[DATE]])</f>
        <v>2040</v>
      </c>
    </row>
    <row r="6963" spans="1:16" x14ac:dyDescent="0.3">
      <c r="A6963" s="6">
        <v>51158</v>
      </c>
      <c r="B6963" s="7" t="s">
        <v>1720</v>
      </c>
      <c r="C6963" s="9">
        <f t="shared" ca="1" si="216"/>
        <v>2</v>
      </c>
      <c r="D6963" s="9" t="s">
        <v>2116</v>
      </c>
      <c r="E6963" s="9" t="s">
        <v>2116</v>
      </c>
      <c r="F6963" s="10">
        <f t="shared" ca="1" si="217"/>
        <v>9.2933472960744778E-2</v>
      </c>
      <c r="G6963" s="3" t="str">
        <f>VLOOKUP(Table3[[#This Row],[PRODUCT ID]],Table1[[PRODUCT]:[SELLING PRICE]],1,FALSE)</f>
        <v>Product668</v>
      </c>
      <c r="H6963" s="3" t="str">
        <f>VLOOKUP(Table3[[#This Row],[PRODUCT ID]],Table1[[PRODUCT]:[SELLING PRICE]],2,FALSE)</f>
        <v>Category5</v>
      </c>
      <c r="I6963" s="3" t="str">
        <f>VLOOKUP(Table3[[#This Row],[PRODUCT ID]],Table1[[PRODUCT]:[SELLING PRICE]],3,FALSE)</f>
        <v>No</v>
      </c>
      <c r="J6963" s="16">
        <f ca="1">VLOOKUP(Table3[[#This Row],[PRODUCT ID]],Table1[[PRODUCT]:[SELLING PRICE]],4,FALSE)</f>
        <v>161</v>
      </c>
      <c r="K6963" s="16">
        <f ca="1">VLOOKUP(Table3[[#This Row],[PRODUCT ID]],Table1[[PRODUCT]:[SELLING PRICE]],5,FALSE)</f>
        <v>126.42655540951547</v>
      </c>
      <c r="L6963" s="16">
        <f ca="1">J6963*Table3[[#This Row],[QUANTITY]]</f>
        <v>322</v>
      </c>
      <c r="M6963" s="16">
        <f ca="1">K6963*Table3[[#This Row],[QUANTITY]]*(1-Table3[[#This Row],[DISCOUNT %]])</f>
        <v>229.35459308169035</v>
      </c>
      <c r="N6963" s="3">
        <f>DAY(Table3[[#This Row],[DATE]])</f>
        <v>23</v>
      </c>
      <c r="O6963" s="3" t="str">
        <f>TEXT(Table3[[#This Row],[DATE]],"mmm")</f>
        <v>Jan</v>
      </c>
      <c r="P6963" s="3">
        <f>YEAR(Table3[[#This Row],[DATE]])</f>
        <v>2040</v>
      </c>
    </row>
    <row r="6964" spans="1:16" x14ac:dyDescent="0.3">
      <c r="A6964" s="6">
        <v>51159</v>
      </c>
      <c r="B6964" s="7" t="s">
        <v>1721</v>
      </c>
      <c r="C6964" s="9">
        <f t="shared" ca="1" si="216"/>
        <v>9</v>
      </c>
      <c r="D6964" s="9" t="s">
        <v>2117</v>
      </c>
      <c r="E6964" s="9" t="s">
        <v>2118</v>
      </c>
      <c r="F6964" s="10">
        <f t="shared" ca="1" si="217"/>
        <v>5.7586244035821247E-3</v>
      </c>
      <c r="G6964" s="3" t="str">
        <f>VLOOKUP(Table3[[#This Row],[PRODUCT ID]],Table1[[PRODUCT]:[SELLING PRICE]],1,FALSE)</f>
        <v>Product669</v>
      </c>
      <c r="H6964" s="3" t="str">
        <f>VLOOKUP(Table3[[#This Row],[PRODUCT ID]],Table1[[PRODUCT]:[SELLING PRICE]],2,FALSE)</f>
        <v>Category1</v>
      </c>
      <c r="I6964" s="3" t="str">
        <f>VLOOKUP(Table3[[#This Row],[PRODUCT ID]],Table1[[PRODUCT]:[SELLING PRICE]],3,FALSE)</f>
        <v>No</v>
      </c>
      <c r="J6964" s="16">
        <f ca="1">VLOOKUP(Table3[[#This Row],[PRODUCT ID]],Table1[[PRODUCT]:[SELLING PRICE]],4,FALSE)</f>
        <v>222</v>
      </c>
      <c r="K6964" s="16">
        <f ca="1">VLOOKUP(Table3[[#This Row],[PRODUCT ID]],Table1[[PRODUCT]:[SELLING PRICE]],5,FALSE)</f>
        <v>259.81276891717835</v>
      </c>
      <c r="L6964" s="16">
        <f ca="1">J6964*Table3[[#This Row],[QUANTITY]]</f>
        <v>1998</v>
      </c>
      <c r="M6964" s="16">
        <f ca="1">K6964*Table3[[#This Row],[QUANTITY]]*(1-Table3[[#This Row],[DISCOUNT %]])</f>
        <v>2324.8494428915669</v>
      </c>
      <c r="N6964" s="3">
        <f>DAY(Table3[[#This Row],[DATE]])</f>
        <v>24</v>
      </c>
      <c r="O6964" s="3" t="str">
        <f>TEXT(Table3[[#This Row],[DATE]],"mmm")</f>
        <v>Jan</v>
      </c>
      <c r="P6964" s="3">
        <f>YEAR(Table3[[#This Row],[DATE]])</f>
        <v>2040</v>
      </c>
    </row>
    <row r="6965" spans="1:16" x14ac:dyDescent="0.3">
      <c r="A6965" s="6">
        <v>51160</v>
      </c>
      <c r="B6965" s="7" t="s">
        <v>1722</v>
      </c>
      <c r="C6965" s="9">
        <f t="shared" ca="1" si="216"/>
        <v>13</v>
      </c>
      <c r="D6965" s="9" t="s">
        <v>2115</v>
      </c>
      <c r="E6965" s="9" t="s">
        <v>2118</v>
      </c>
      <c r="F6965" s="10">
        <f t="shared" ca="1" si="217"/>
        <v>9.8179355880395447E-2</v>
      </c>
      <c r="G6965" s="3" t="str">
        <f>VLOOKUP(Table3[[#This Row],[PRODUCT ID]],Table1[[PRODUCT]:[SELLING PRICE]],1,FALSE)</f>
        <v>Product670</v>
      </c>
      <c r="H6965" s="3" t="str">
        <f>VLOOKUP(Table3[[#This Row],[PRODUCT ID]],Table1[[PRODUCT]:[SELLING PRICE]],2,FALSE)</f>
        <v>Category2</v>
      </c>
      <c r="I6965" s="3" t="str">
        <f>VLOOKUP(Table3[[#This Row],[PRODUCT ID]],Table1[[PRODUCT]:[SELLING PRICE]],3,FALSE)</f>
        <v>Ft</v>
      </c>
      <c r="J6965" s="16">
        <f ca="1">VLOOKUP(Table3[[#This Row],[PRODUCT ID]],Table1[[PRODUCT]:[SELLING PRICE]],4,FALSE)</f>
        <v>233</v>
      </c>
      <c r="K6965" s="16">
        <f ca="1">VLOOKUP(Table3[[#This Row],[PRODUCT ID]],Table1[[PRODUCT]:[SELLING PRICE]],5,FALSE)</f>
        <v>196.05893209697206</v>
      </c>
      <c r="L6965" s="16">
        <f ca="1">J6965*Table3[[#This Row],[QUANTITY]]</f>
        <v>3029</v>
      </c>
      <c r="M6965" s="16">
        <f ca="1">K6965*Table3[[#This Row],[QUANTITY]]*(1-Table3[[#This Row],[DISCOUNT %]])</f>
        <v>2298.5299015782111</v>
      </c>
      <c r="N6965" s="3">
        <f>DAY(Table3[[#This Row],[DATE]])</f>
        <v>25</v>
      </c>
      <c r="O6965" s="3" t="str">
        <f>TEXT(Table3[[#This Row],[DATE]],"mmm")</f>
        <v>Jan</v>
      </c>
      <c r="P6965" s="3">
        <f>YEAR(Table3[[#This Row],[DATE]])</f>
        <v>2040</v>
      </c>
    </row>
    <row r="6966" spans="1:16" x14ac:dyDescent="0.3">
      <c r="A6966" s="6">
        <v>51161</v>
      </c>
      <c r="B6966" s="7" t="s">
        <v>1723</v>
      </c>
      <c r="C6966" s="9">
        <f t="shared" ca="1" si="216"/>
        <v>3</v>
      </c>
      <c r="D6966" s="9" t="s">
        <v>2115</v>
      </c>
      <c r="E6966" s="9" t="s">
        <v>2116</v>
      </c>
      <c r="F6966" s="10">
        <f t="shared" ca="1" si="217"/>
        <v>4.6446454307271658E-2</v>
      </c>
      <c r="G6966" s="3" t="str">
        <f>VLOOKUP(Table3[[#This Row],[PRODUCT ID]],Table1[[PRODUCT]:[SELLING PRICE]],1,FALSE)</f>
        <v>Product671</v>
      </c>
      <c r="H6966" s="3" t="str">
        <f>VLOOKUP(Table3[[#This Row],[PRODUCT ID]],Table1[[PRODUCT]:[SELLING PRICE]],2,FALSE)</f>
        <v>Category3</v>
      </c>
      <c r="I6966" s="3" t="str">
        <f>VLOOKUP(Table3[[#This Row],[PRODUCT ID]],Table1[[PRODUCT]:[SELLING PRICE]],3,FALSE)</f>
        <v>No</v>
      </c>
      <c r="J6966" s="16">
        <f ca="1">VLOOKUP(Table3[[#This Row],[PRODUCT ID]],Table1[[PRODUCT]:[SELLING PRICE]],4,FALSE)</f>
        <v>50</v>
      </c>
      <c r="K6966" s="16">
        <f ca="1">VLOOKUP(Table3[[#This Row],[PRODUCT ID]],Table1[[PRODUCT]:[SELLING PRICE]],5,FALSE)</f>
        <v>148.81270594633216</v>
      </c>
      <c r="L6966" s="16">
        <f ca="1">J6966*Table3[[#This Row],[QUANTITY]]</f>
        <v>150</v>
      </c>
      <c r="M6966" s="16">
        <f ca="1">K6966*Table3[[#This Row],[QUANTITY]]*(1-Table3[[#This Row],[DISCOUNT %]])</f>
        <v>425.70265019776321</v>
      </c>
      <c r="N6966" s="3">
        <f>DAY(Table3[[#This Row],[DATE]])</f>
        <v>26</v>
      </c>
      <c r="O6966" s="3" t="str">
        <f>TEXT(Table3[[#This Row],[DATE]],"mmm")</f>
        <v>Jan</v>
      </c>
      <c r="P6966" s="3">
        <f>YEAR(Table3[[#This Row],[DATE]])</f>
        <v>2040</v>
      </c>
    </row>
    <row r="6967" spans="1:16" x14ac:dyDescent="0.3">
      <c r="A6967" s="6">
        <v>51162</v>
      </c>
      <c r="B6967" s="7" t="s">
        <v>1724</v>
      </c>
      <c r="C6967" s="9">
        <f t="shared" ca="1" si="216"/>
        <v>15</v>
      </c>
      <c r="D6967" s="9" t="s">
        <v>2115</v>
      </c>
      <c r="E6967" s="9" t="s">
        <v>2116</v>
      </c>
      <c r="F6967" s="10">
        <f t="shared" ca="1" si="217"/>
        <v>6.3695098507428133E-2</v>
      </c>
      <c r="G6967" s="3" t="str">
        <f>VLOOKUP(Table3[[#This Row],[PRODUCT ID]],Table1[[PRODUCT]:[SELLING PRICE]],1,FALSE)</f>
        <v>Product672</v>
      </c>
      <c r="H6967" s="3" t="str">
        <f>VLOOKUP(Table3[[#This Row],[PRODUCT ID]],Table1[[PRODUCT]:[SELLING PRICE]],2,FALSE)</f>
        <v>Category4</v>
      </c>
      <c r="I6967" s="3" t="str">
        <f>VLOOKUP(Table3[[#This Row],[PRODUCT ID]],Table1[[PRODUCT]:[SELLING PRICE]],3,FALSE)</f>
        <v>Kg</v>
      </c>
      <c r="J6967" s="16">
        <f ca="1">VLOOKUP(Table3[[#This Row],[PRODUCT ID]],Table1[[PRODUCT]:[SELLING PRICE]],4,FALSE)</f>
        <v>195</v>
      </c>
      <c r="K6967" s="16">
        <f ca="1">VLOOKUP(Table3[[#This Row],[PRODUCT ID]],Table1[[PRODUCT]:[SELLING PRICE]],5,FALSE)</f>
        <v>96.882555852240216</v>
      </c>
      <c r="L6967" s="16">
        <f ca="1">J6967*Table3[[#This Row],[QUANTITY]]</f>
        <v>2925</v>
      </c>
      <c r="M6967" s="16">
        <f ca="1">K6967*Table3[[#This Row],[QUANTITY]]*(1-Table3[[#This Row],[DISCOUNT %]])</f>
        <v>1360.6741787037054</v>
      </c>
      <c r="N6967" s="3">
        <f>DAY(Table3[[#This Row],[DATE]])</f>
        <v>27</v>
      </c>
      <c r="O6967" s="3" t="str">
        <f>TEXT(Table3[[#This Row],[DATE]],"mmm")</f>
        <v>Jan</v>
      </c>
      <c r="P6967" s="3">
        <f>YEAR(Table3[[#This Row],[DATE]])</f>
        <v>2040</v>
      </c>
    </row>
    <row r="6968" spans="1:16" x14ac:dyDescent="0.3">
      <c r="A6968" s="6">
        <v>51163</v>
      </c>
      <c r="B6968" s="7" t="s">
        <v>1725</v>
      </c>
      <c r="C6968" s="9">
        <f t="shared" ca="1" si="216"/>
        <v>6</v>
      </c>
      <c r="D6968" s="9" t="s">
        <v>2116</v>
      </c>
      <c r="E6968" s="9" t="s">
        <v>2116</v>
      </c>
      <c r="F6968" s="10">
        <f t="shared" ca="1" si="217"/>
        <v>8.7872413435601412E-2</v>
      </c>
      <c r="G6968" s="3" t="str">
        <f>VLOOKUP(Table3[[#This Row],[PRODUCT ID]],Table1[[PRODUCT]:[SELLING PRICE]],1,FALSE)</f>
        <v>Product673</v>
      </c>
      <c r="H6968" s="3" t="str">
        <f>VLOOKUP(Table3[[#This Row],[PRODUCT ID]],Table1[[PRODUCT]:[SELLING PRICE]],2,FALSE)</f>
        <v>Category1</v>
      </c>
      <c r="I6968" s="3" t="str">
        <f>VLOOKUP(Table3[[#This Row],[PRODUCT ID]],Table1[[PRODUCT]:[SELLING PRICE]],3,FALSE)</f>
        <v>Kg</v>
      </c>
      <c r="J6968" s="16">
        <f ca="1">VLOOKUP(Table3[[#This Row],[PRODUCT ID]],Table1[[PRODUCT]:[SELLING PRICE]],4,FALSE)</f>
        <v>209</v>
      </c>
      <c r="K6968" s="16">
        <f ca="1">VLOOKUP(Table3[[#This Row],[PRODUCT ID]],Table1[[PRODUCT]:[SELLING PRICE]],5,FALSE)</f>
        <v>250.92860097881939</v>
      </c>
      <c r="L6968" s="16">
        <f ca="1">J6968*Table3[[#This Row],[QUANTITY]]</f>
        <v>1254</v>
      </c>
      <c r="M6968" s="16">
        <f ca="1">K6968*Table3[[#This Row],[QUANTITY]]*(1-Table3[[#This Row],[DISCOUNT %]])</f>
        <v>1373.2733952647491</v>
      </c>
      <c r="N6968" s="3">
        <f>DAY(Table3[[#This Row],[DATE]])</f>
        <v>28</v>
      </c>
      <c r="O6968" s="3" t="str">
        <f>TEXT(Table3[[#This Row],[DATE]],"mmm")</f>
        <v>Jan</v>
      </c>
      <c r="P6968" s="3">
        <f>YEAR(Table3[[#This Row],[DATE]])</f>
        <v>2040</v>
      </c>
    </row>
    <row r="6969" spans="1:16" x14ac:dyDescent="0.3">
      <c r="A6969" s="6">
        <v>51164</v>
      </c>
      <c r="B6969" s="7" t="s">
        <v>1726</v>
      </c>
      <c r="C6969" s="9">
        <f t="shared" ca="1" si="216"/>
        <v>15</v>
      </c>
      <c r="D6969" s="9" t="s">
        <v>2116</v>
      </c>
      <c r="E6969" s="9" t="s">
        <v>2116</v>
      </c>
      <c r="F6969" s="10">
        <f t="shared" ca="1" si="217"/>
        <v>7.2790243912929917E-2</v>
      </c>
      <c r="G6969" s="3" t="str">
        <f>VLOOKUP(Table3[[#This Row],[PRODUCT ID]],Table1[[PRODUCT]:[SELLING PRICE]],1,FALSE)</f>
        <v>Product674</v>
      </c>
      <c r="H6969" s="3" t="str">
        <f>VLOOKUP(Table3[[#This Row],[PRODUCT ID]],Table1[[PRODUCT]:[SELLING PRICE]],2,FALSE)</f>
        <v>Category2</v>
      </c>
      <c r="I6969" s="3" t="str">
        <f>VLOOKUP(Table3[[#This Row],[PRODUCT ID]],Table1[[PRODUCT]:[SELLING PRICE]],3,FALSE)</f>
        <v>Lt</v>
      </c>
      <c r="J6969" s="16">
        <f ca="1">VLOOKUP(Table3[[#This Row],[PRODUCT ID]],Table1[[PRODUCT]:[SELLING PRICE]],4,FALSE)</f>
        <v>164</v>
      </c>
      <c r="K6969" s="16">
        <f ca="1">VLOOKUP(Table3[[#This Row],[PRODUCT ID]],Table1[[PRODUCT]:[SELLING PRICE]],5,FALSE)</f>
        <v>233.33843904736571</v>
      </c>
      <c r="L6969" s="16">
        <f ca="1">J6969*Table3[[#This Row],[QUANTITY]]</f>
        <v>2460</v>
      </c>
      <c r="M6969" s="16">
        <f ca="1">K6969*Table3[[#This Row],[QUANTITY]]*(1-Table3[[#This Row],[DISCOUNT %]])</f>
        <v>3245.3051573226844</v>
      </c>
      <c r="N6969" s="3">
        <f>DAY(Table3[[#This Row],[DATE]])</f>
        <v>29</v>
      </c>
      <c r="O6969" s="3" t="str">
        <f>TEXT(Table3[[#This Row],[DATE]],"mmm")</f>
        <v>Jan</v>
      </c>
      <c r="P6969" s="3">
        <f>YEAR(Table3[[#This Row],[DATE]])</f>
        <v>2040</v>
      </c>
    </row>
    <row r="6970" spans="1:16" x14ac:dyDescent="0.3">
      <c r="A6970" s="6">
        <v>51165</v>
      </c>
      <c r="B6970" s="7" t="s">
        <v>1727</v>
      </c>
      <c r="C6970" s="9">
        <f t="shared" ca="1" si="216"/>
        <v>2</v>
      </c>
      <c r="D6970" s="9" t="s">
        <v>2116</v>
      </c>
      <c r="E6970" s="9" t="s">
        <v>2118</v>
      </c>
      <c r="F6970" s="10">
        <f t="shared" ca="1" si="217"/>
        <v>3.9601970346721527E-3</v>
      </c>
      <c r="G6970" s="3" t="str">
        <f>VLOOKUP(Table3[[#This Row],[PRODUCT ID]],Table1[[PRODUCT]:[SELLING PRICE]],1,FALSE)</f>
        <v>Product675</v>
      </c>
      <c r="H6970" s="3" t="str">
        <f>VLOOKUP(Table3[[#This Row],[PRODUCT ID]],Table1[[PRODUCT]:[SELLING PRICE]],2,FALSE)</f>
        <v>Category3</v>
      </c>
      <c r="I6970" s="3" t="str">
        <f>VLOOKUP(Table3[[#This Row],[PRODUCT ID]],Table1[[PRODUCT]:[SELLING PRICE]],3,FALSE)</f>
        <v>Kg</v>
      </c>
      <c r="J6970" s="16">
        <f ca="1">VLOOKUP(Table3[[#This Row],[PRODUCT ID]],Table1[[PRODUCT]:[SELLING PRICE]],4,FALSE)</f>
        <v>104</v>
      </c>
      <c r="K6970" s="16">
        <f ca="1">VLOOKUP(Table3[[#This Row],[PRODUCT ID]],Table1[[PRODUCT]:[SELLING PRICE]],5,FALSE)</f>
        <v>174.8076145395317</v>
      </c>
      <c r="L6970" s="16">
        <f ca="1">J6970*Table3[[#This Row],[QUANTITY]]</f>
        <v>208</v>
      </c>
      <c r="M6970" s="16">
        <f ca="1">K6970*Table3[[#This Row],[QUANTITY]]*(1-Table3[[#This Row],[DISCOUNT %]])</f>
        <v>348.23068388558829</v>
      </c>
      <c r="N6970" s="3">
        <f>DAY(Table3[[#This Row],[DATE]])</f>
        <v>30</v>
      </c>
      <c r="O6970" s="3" t="str">
        <f>TEXT(Table3[[#This Row],[DATE]],"mmm")</f>
        <v>Jan</v>
      </c>
      <c r="P6970" s="3">
        <f>YEAR(Table3[[#This Row],[DATE]])</f>
        <v>2040</v>
      </c>
    </row>
    <row r="6971" spans="1:16" x14ac:dyDescent="0.3">
      <c r="A6971" s="6">
        <v>51166</v>
      </c>
      <c r="B6971" s="7" t="s">
        <v>1728</v>
      </c>
      <c r="C6971" s="9">
        <f t="shared" ca="1" si="216"/>
        <v>4</v>
      </c>
      <c r="D6971" s="9" t="s">
        <v>2115</v>
      </c>
      <c r="E6971" s="9" t="s">
        <v>2116</v>
      </c>
      <c r="F6971" s="10">
        <f t="shared" ca="1" si="217"/>
        <v>5.8071603517048626E-2</v>
      </c>
      <c r="G6971" s="3" t="str">
        <f>VLOOKUP(Table3[[#This Row],[PRODUCT ID]],Table1[[PRODUCT]:[SELLING PRICE]],1,FALSE)</f>
        <v>Product676</v>
      </c>
      <c r="H6971" s="3" t="str">
        <f>VLOOKUP(Table3[[#This Row],[PRODUCT ID]],Table1[[PRODUCT]:[SELLING PRICE]],2,FALSE)</f>
        <v>Category4</v>
      </c>
      <c r="I6971" s="3" t="str">
        <f>VLOOKUP(Table3[[#This Row],[PRODUCT ID]],Table1[[PRODUCT]:[SELLING PRICE]],3,FALSE)</f>
        <v>Lt</v>
      </c>
      <c r="J6971" s="16">
        <f ca="1">VLOOKUP(Table3[[#This Row],[PRODUCT ID]],Table1[[PRODUCT]:[SELLING PRICE]],4,FALSE)</f>
        <v>232</v>
      </c>
      <c r="K6971" s="16">
        <f ca="1">VLOOKUP(Table3[[#This Row],[PRODUCT ID]],Table1[[PRODUCT]:[SELLING PRICE]],5,FALSE)</f>
        <v>270.54913643683983</v>
      </c>
      <c r="L6971" s="16">
        <f ca="1">J6971*Table3[[#This Row],[QUANTITY]]</f>
        <v>928</v>
      </c>
      <c r="M6971" s="16">
        <f ca="1">K6971*Table3[[#This Row],[QUANTITY]]*(1-Table3[[#This Row],[DISCOUNT %]])</f>
        <v>1019.3516570151991</v>
      </c>
      <c r="N6971" s="3">
        <f>DAY(Table3[[#This Row],[DATE]])</f>
        <v>31</v>
      </c>
      <c r="O6971" s="3" t="str">
        <f>TEXT(Table3[[#This Row],[DATE]],"mmm")</f>
        <v>Jan</v>
      </c>
      <c r="P6971" s="3">
        <f>YEAR(Table3[[#This Row],[DATE]])</f>
        <v>2040</v>
      </c>
    </row>
    <row r="6972" spans="1:16" x14ac:dyDescent="0.3">
      <c r="A6972" s="6">
        <v>51167</v>
      </c>
      <c r="B6972" s="7" t="s">
        <v>1729</v>
      </c>
      <c r="C6972" s="9">
        <f t="shared" ca="1" si="216"/>
        <v>5</v>
      </c>
      <c r="D6972" s="9" t="s">
        <v>2117</v>
      </c>
      <c r="E6972" s="9" t="s">
        <v>2116</v>
      </c>
      <c r="F6972" s="10">
        <f t="shared" ca="1" si="217"/>
        <v>1.2167220025958559E-2</v>
      </c>
      <c r="G6972" s="3" t="str">
        <f>VLOOKUP(Table3[[#This Row],[PRODUCT ID]],Table1[[PRODUCT]:[SELLING PRICE]],1,FALSE)</f>
        <v>Product677</v>
      </c>
      <c r="H6972" s="3" t="str">
        <f>VLOOKUP(Table3[[#This Row],[PRODUCT ID]],Table1[[PRODUCT]:[SELLING PRICE]],2,FALSE)</f>
        <v>Category5</v>
      </c>
      <c r="I6972" s="3" t="str">
        <f>VLOOKUP(Table3[[#This Row],[PRODUCT ID]],Table1[[PRODUCT]:[SELLING PRICE]],3,FALSE)</f>
        <v>Ft</v>
      </c>
      <c r="J6972" s="16">
        <f ca="1">VLOOKUP(Table3[[#This Row],[PRODUCT ID]],Table1[[PRODUCT]:[SELLING PRICE]],4,FALSE)</f>
        <v>227</v>
      </c>
      <c r="K6972" s="16">
        <f ca="1">VLOOKUP(Table3[[#This Row],[PRODUCT ID]],Table1[[PRODUCT]:[SELLING PRICE]],5,FALSE)</f>
        <v>198.05196468001611</v>
      </c>
      <c r="L6972" s="16">
        <f ca="1">J6972*Table3[[#This Row],[QUANTITY]]</f>
        <v>1135</v>
      </c>
      <c r="M6972" s="16">
        <f ca="1">K6972*Table3[[#This Row],[QUANTITY]]*(1-Table3[[#This Row],[DISCOUNT %]])</f>
        <v>978.21111424590492</v>
      </c>
      <c r="N6972" s="3">
        <f>DAY(Table3[[#This Row],[DATE]])</f>
        <v>1</v>
      </c>
      <c r="O6972" s="3" t="str">
        <f>TEXT(Table3[[#This Row],[DATE]],"mmm")</f>
        <v>Feb</v>
      </c>
      <c r="P6972" s="3">
        <f>YEAR(Table3[[#This Row],[DATE]])</f>
        <v>2040</v>
      </c>
    </row>
    <row r="6973" spans="1:16" x14ac:dyDescent="0.3">
      <c r="A6973" s="6">
        <v>51168</v>
      </c>
      <c r="B6973" s="7" t="s">
        <v>1730</v>
      </c>
      <c r="C6973" s="9">
        <f t="shared" ca="1" si="216"/>
        <v>12</v>
      </c>
      <c r="D6973" s="9" t="s">
        <v>2117</v>
      </c>
      <c r="E6973" s="9" t="s">
        <v>2116</v>
      </c>
      <c r="F6973" s="10">
        <f t="shared" ca="1" si="217"/>
        <v>3.4973668735043109E-2</v>
      </c>
      <c r="G6973" s="3" t="str">
        <f>VLOOKUP(Table3[[#This Row],[PRODUCT ID]],Table1[[PRODUCT]:[SELLING PRICE]],1,FALSE)</f>
        <v>Product678</v>
      </c>
      <c r="H6973" s="3" t="str">
        <f>VLOOKUP(Table3[[#This Row],[PRODUCT ID]],Table1[[PRODUCT]:[SELLING PRICE]],2,FALSE)</f>
        <v>Category1</v>
      </c>
      <c r="I6973" s="3" t="str">
        <f>VLOOKUP(Table3[[#This Row],[PRODUCT ID]],Table1[[PRODUCT]:[SELLING PRICE]],3,FALSE)</f>
        <v>Kg</v>
      </c>
      <c r="J6973" s="16">
        <f ca="1">VLOOKUP(Table3[[#This Row],[PRODUCT ID]],Table1[[PRODUCT]:[SELLING PRICE]],4,FALSE)</f>
        <v>35</v>
      </c>
      <c r="K6973" s="16">
        <f ca="1">VLOOKUP(Table3[[#This Row],[PRODUCT ID]],Table1[[PRODUCT]:[SELLING PRICE]],5,FALSE)</f>
        <v>181.77228531029502</v>
      </c>
      <c r="L6973" s="16">
        <f ca="1">J6973*Table3[[#This Row],[QUANTITY]]</f>
        <v>420</v>
      </c>
      <c r="M6973" s="16">
        <f ca="1">K6973*Table3[[#This Row],[QUANTITY]]*(1-Table3[[#This Row],[DISCOUNT %]])</f>
        <v>2104.980499423692</v>
      </c>
      <c r="N6973" s="3">
        <f>DAY(Table3[[#This Row],[DATE]])</f>
        <v>2</v>
      </c>
      <c r="O6973" s="3" t="str">
        <f>TEXT(Table3[[#This Row],[DATE]],"mmm")</f>
        <v>Feb</v>
      </c>
      <c r="P6973" s="3">
        <f>YEAR(Table3[[#This Row],[DATE]])</f>
        <v>2040</v>
      </c>
    </row>
    <row r="6974" spans="1:16" x14ac:dyDescent="0.3">
      <c r="A6974" s="6">
        <v>51169</v>
      </c>
      <c r="B6974" s="7" t="s">
        <v>1731</v>
      </c>
      <c r="C6974" s="9">
        <f t="shared" ca="1" si="216"/>
        <v>12</v>
      </c>
      <c r="D6974" s="9" t="s">
        <v>2116</v>
      </c>
      <c r="E6974" s="9" t="s">
        <v>2116</v>
      </c>
      <c r="F6974" s="10">
        <f t="shared" ca="1" si="217"/>
        <v>4.8950462974933218E-3</v>
      </c>
      <c r="G6974" s="3" t="str">
        <f>VLOOKUP(Table3[[#This Row],[PRODUCT ID]],Table1[[PRODUCT]:[SELLING PRICE]],1,FALSE)</f>
        <v>Product679</v>
      </c>
      <c r="H6974" s="3" t="str">
        <f>VLOOKUP(Table3[[#This Row],[PRODUCT ID]],Table1[[PRODUCT]:[SELLING PRICE]],2,FALSE)</f>
        <v>Category2</v>
      </c>
      <c r="I6974" s="3" t="str">
        <f>VLOOKUP(Table3[[#This Row],[PRODUCT ID]],Table1[[PRODUCT]:[SELLING PRICE]],3,FALSE)</f>
        <v>No</v>
      </c>
      <c r="J6974" s="16">
        <f ca="1">VLOOKUP(Table3[[#This Row],[PRODUCT ID]],Table1[[PRODUCT]:[SELLING PRICE]],4,FALSE)</f>
        <v>208</v>
      </c>
      <c r="K6974" s="16">
        <f ca="1">VLOOKUP(Table3[[#This Row],[PRODUCT ID]],Table1[[PRODUCT]:[SELLING PRICE]],5,FALSE)</f>
        <v>267.48485050339553</v>
      </c>
      <c r="L6974" s="16">
        <f ca="1">J6974*Table3[[#This Row],[QUANTITY]]</f>
        <v>2496</v>
      </c>
      <c r="M6974" s="16">
        <f ca="1">K6974*Table3[[#This Row],[QUANTITY]]*(1-Table3[[#This Row],[DISCOUNT %]])</f>
        <v>3194.1059973156398</v>
      </c>
      <c r="N6974" s="3">
        <f>DAY(Table3[[#This Row],[DATE]])</f>
        <v>3</v>
      </c>
      <c r="O6974" s="3" t="str">
        <f>TEXT(Table3[[#This Row],[DATE]],"mmm")</f>
        <v>Feb</v>
      </c>
      <c r="P6974" s="3">
        <f>YEAR(Table3[[#This Row],[DATE]])</f>
        <v>2040</v>
      </c>
    </row>
    <row r="6975" spans="1:16" x14ac:dyDescent="0.3">
      <c r="A6975" s="6">
        <v>51170</v>
      </c>
      <c r="B6975" s="7" t="s">
        <v>1732</v>
      </c>
      <c r="C6975" s="9">
        <f t="shared" ca="1" si="216"/>
        <v>12</v>
      </c>
      <c r="D6975" s="9" t="s">
        <v>2116</v>
      </c>
      <c r="E6975" s="9" t="s">
        <v>2116</v>
      </c>
      <c r="F6975" s="10">
        <f t="shared" ca="1" si="217"/>
        <v>2.8921381231894663E-2</v>
      </c>
      <c r="G6975" s="3" t="str">
        <f>VLOOKUP(Table3[[#This Row],[PRODUCT ID]],Table1[[PRODUCT]:[SELLING PRICE]],1,FALSE)</f>
        <v>Product680</v>
      </c>
      <c r="H6975" s="3" t="str">
        <f>VLOOKUP(Table3[[#This Row],[PRODUCT ID]],Table1[[PRODUCT]:[SELLING PRICE]],2,FALSE)</f>
        <v>Category3</v>
      </c>
      <c r="I6975" s="3" t="str">
        <f>VLOOKUP(Table3[[#This Row],[PRODUCT ID]],Table1[[PRODUCT]:[SELLING PRICE]],3,FALSE)</f>
        <v>No</v>
      </c>
      <c r="J6975" s="16">
        <f ca="1">VLOOKUP(Table3[[#This Row],[PRODUCT ID]],Table1[[PRODUCT]:[SELLING PRICE]],4,FALSE)</f>
        <v>120</v>
      </c>
      <c r="K6975" s="16">
        <f ca="1">VLOOKUP(Table3[[#This Row],[PRODUCT ID]],Table1[[PRODUCT]:[SELLING PRICE]],5,FALSE)</f>
        <v>295.5177719871387</v>
      </c>
      <c r="L6975" s="16">
        <f ca="1">J6975*Table3[[#This Row],[QUANTITY]]</f>
        <v>1440</v>
      </c>
      <c r="M6975" s="16">
        <f ca="1">K6975*Table3[[#This Row],[QUANTITY]]*(1-Table3[[#This Row],[DISCOUNT %]])</f>
        <v>3443.6518781123823</v>
      </c>
      <c r="N6975" s="3">
        <f>DAY(Table3[[#This Row],[DATE]])</f>
        <v>4</v>
      </c>
      <c r="O6975" s="3" t="str">
        <f>TEXT(Table3[[#This Row],[DATE]],"mmm")</f>
        <v>Feb</v>
      </c>
      <c r="P6975" s="3">
        <f>YEAR(Table3[[#This Row],[DATE]])</f>
        <v>2040</v>
      </c>
    </row>
    <row r="6976" spans="1:16" x14ac:dyDescent="0.3">
      <c r="A6976" s="6">
        <v>51171</v>
      </c>
      <c r="B6976" s="7" t="s">
        <v>1733</v>
      </c>
      <c r="C6976" s="9">
        <f t="shared" ca="1" si="216"/>
        <v>14</v>
      </c>
      <c r="D6976" s="9" t="s">
        <v>2116</v>
      </c>
      <c r="E6976" s="9" t="s">
        <v>2118</v>
      </c>
      <c r="F6976" s="10">
        <f t="shared" ca="1" si="217"/>
        <v>6.8543944217429612E-2</v>
      </c>
      <c r="G6976" s="3" t="str">
        <f>VLOOKUP(Table3[[#This Row],[PRODUCT ID]],Table1[[PRODUCT]:[SELLING PRICE]],1,FALSE)</f>
        <v>Product681</v>
      </c>
      <c r="H6976" s="3" t="str">
        <f>VLOOKUP(Table3[[#This Row],[PRODUCT ID]],Table1[[PRODUCT]:[SELLING PRICE]],2,FALSE)</f>
        <v>Category4</v>
      </c>
      <c r="I6976" s="3" t="str">
        <f>VLOOKUP(Table3[[#This Row],[PRODUCT ID]],Table1[[PRODUCT]:[SELLING PRICE]],3,FALSE)</f>
        <v>Ft</v>
      </c>
      <c r="J6976" s="16">
        <f ca="1">VLOOKUP(Table3[[#This Row],[PRODUCT ID]],Table1[[PRODUCT]:[SELLING PRICE]],4,FALSE)</f>
        <v>228</v>
      </c>
      <c r="K6976" s="16">
        <f ca="1">VLOOKUP(Table3[[#This Row],[PRODUCT ID]],Table1[[PRODUCT]:[SELLING PRICE]],5,FALSE)</f>
        <v>309.80696118576145</v>
      </c>
      <c r="L6976" s="16">
        <f ca="1">J6976*Table3[[#This Row],[QUANTITY]]</f>
        <v>3192</v>
      </c>
      <c r="M6976" s="16">
        <f ca="1">K6976*Table3[[#This Row],[QUANTITY]]*(1-Table3[[#This Row],[DISCOUNT %]])</f>
        <v>4040.0019816810254</v>
      </c>
      <c r="N6976" s="3">
        <f>DAY(Table3[[#This Row],[DATE]])</f>
        <v>5</v>
      </c>
      <c r="O6976" s="3" t="str">
        <f>TEXT(Table3[[#This Row],[DATE]],"mmm")</f>
        <v>Feb</v>
      </c>
      <c r="P6976" s="3">
        <f>YEAR(Table3[[#This Row],[DATE]])</f>
        <v>2040</v>
      </c>
    </row>
    <row r="6977" spans="1:16" x14ac:dyDescent="0.3">
      <c r="A6977" s="6">
        <v>51172</v>
      </c>
      <c r="B6977" s="7" t="s">
        <v>1734</v>
      </c>
      <c r="C6977" s="9">
        <f t="shared" ca="1" si="216"/>
        <v>1</v>
      </c>
      <c r="D6977" s="9" t="s">
        <v>2116</v>
      </c>
      <c r="E6977" s="9" t="s">
        <v>2118</v>
      </c>
      <c r="F6977" s="10">
        <f t="shared" ca="1" si="217"/>
        <v>9.0906532373029911E-2</v>
      </c>
      <c r="G6977" s="3" t="str">
        <f>VLOOKUP(Table3[[#This Row],[PRODUCT ID]],Table1[[PRODUCT]:[SELLING PRICE]],1,FALSE)</f>
        <v>Product682</v>
      </c>
      <c r="H6977" s="3" t="str">
        <f>VLOOKUP(Table3[[#This Row],[PRODUCT ID]],Table1[[PRODUCT]:[SELLING PRICE]],2,FALSE)</f>
        <v>Category5</v>
      </c>
      <c r="I6977" s="3" t="str">
        <f>VLOOKUP(Table3[[#This Row],[PRODUCT ID]],Table1[[PRODUCT]:[SELLING PRICE]],3,FALSE)</f>
        <v>No</v>
      </c>
      <c r="J6977" s="16">
        <f ca="1">VLOOKUP(Table3[[#This Row],[PRODUCT ID]],Table1[[PRODUCT]:[SELLING PRICE]],4,FALSE)</f>
        <v>136</v>
      </c>
      <c r="K6977" s="16">
        <f ca="1">VLOOKUP(Table3[[#This Row],[PRODUCT ID]],Table1[[PRODUCT]:[SELLING PRICE]],5,FALSE)</f>
        <v>42.441817846367101</v>
      </c>
      <c r="L6977" s="16">
        <f ca="1">J6977*Table3[[#This Row],[QUANTITY]]</f>
        <v>136</v>
      </c>
      <c r="M6977" s="16">
        <f ca="1">K6977*Table3[[#This Row],[QUANTITY]]*(1-Table3[[#This Row],[DISCOUNT %]])</f>
        <v>38.583579358346093</v>
      </c>
      <c r="N6977" s="3">
        <f>DAY(Table3[[#This Row],[DATE]])</f>
        <v>6</v>
      </c>
      <c r="O6977" s="3" t="str">
        <f>TEXT(Table3[[#This Row],[DATE]],"mmm")</f>
        <v>Feb</v>
      </c>
      <c r="P6977" s="3">
        <f>YEAR(Table3[[#This Row],[DATE]])</f>
        <v>2040</v>
      </c>
    </row>
    <row r="6978" spans="1:16" x14ac:dyDescent="0.3">
      <c r="A6978" s="6">
        <v>51173</v>
      </c>
      <c r="B6978" s="7" t="s">
        <v>1735</v>
      </c>
      <c r="C6978" s="9">
        <f t="shared" ca="1" si="216"/>
        <v>1</v>
      </c>
      <c r="D6978" s="9" t="s">
        <v>2115</v>
      </c>
      <c r="E6978" s="9" t="s">
        <v>2116</v>
      </c>
      <c r="F6978" s="10">
        <f t="shared" ca="1" si="217"/>
        <v>3.5274848852189546E-2</v>
      </c>
      <c r="G6978" s="3" t="str">
        <f>VLOOKUP(Table3[[#This Row],[PRODUCT ID]],Table1[[PRODUCT]:[SELLING PRICE]],1,FALSE)</f>
        <v>Product683</v>
      </c>
      <c r="H6978" s="3" t="str">
        <f>VLOOKUP(Table3[[#This Row],[PRODUCT ID]],Table1[[PRODUCT]:[SELLING PRICE]],2,FALSE)</f>
        <v>Category1</v>
      </c>
      <c r="I6978" s="3" t="str">
        <f>VLOOKUP(Table3[[#This Row],[PRODUCT ID]],Table1[[PRODUCT]:[SELLING PRICE]],3,FALSE)</f>
        <v>Kg</v>
      </c>
      <c r="J6978" s="16">
        <f ca="1">VLOOKUP(Table3[[#This Row],[PRODUCT ID]],Table1[[PRODUCT]:[SELLING PRICE]],4,FALSE)</f>
        <v>158</v>
      </c>
      <c r="K6978" s="16">
        <f ca="1">VLOOKUP(Table3[[#This Row],[PRODUCT ID]],Table1[[PRODUCT]:[SELLING PRICE]],5,FALSE)</f>
        <v>126.53590362735801</v>
      </c>
      <c r="L6978" s="16">
        <f ca="1">J6978*Table3[[#This Row],[QUANTITY]]</f>
        <v>158</v>
      </c>
      <c r="M6978" s="16">
        <f ca="1">K6978*Table3[[#This Row],[QUANTITY]]*(1-Table3[[#This Row],[DISCOUNT %]])</f>
        <v>122.07236875252774</v>
      </c>
      <c r="N6978" s="3">
        <f>DAY(Table3[[#This Row],[DATE]])</f>
        <v>7</v>
      </c>
      <c r="O6978" s="3" t="str">
        <f>TEXT(Table3[[#This Row],[DATE]],"mmm")</f>
        <v>Feb</v>
      </c>
      <c r="P6978" s="3">
        <f>YEAR(Table3[[#This Row],[DATE]])</f>
        <v>2040</v>
      </c>
    </row>
    <row r="6979" spans="1:16" x14ac:dyDescent="0.3">
      <c r="A6979" s="6">
        <v>51174</v>
      </c>
      <c r="B6979" s="7" t="s">
        <v>1736</v>
      </c>
      <c r="C6979" s="9">
        <f t="shared" ref="C6979:C7042" ca="1" si="218">RANDBETWEEN(1,15)</f>
        <v>5</v>
      </c>
      <c r="D6979" s="9" t="s">
        <v>2116</v>
      </c>
      <c r="E6979" s="9" t="s">
        <v>2116</v>
      </c>
      <c r="F6979" s="10">
        <f t="shared" ref="F6979:F7042" ca="1" si="219">RAND()*(0.1)</f>
        <v>1.5729219597351296E-3</v>
      </c>
      <c r="G6979" s="3" t="str">
        <f>VLOOKUP(Table3[[#This Row],[PRODUCT ID]],Table1[[PRODUCT]:[SELLING PRICE]],1,FALSE)</f>
        <v>Product684</v>
      </c>
      <c r="H6979" s="3" t="str">
        <f>VLOOKUP(Table3[[#This Row],[PRODUCT ID]],Table1[[PRODUCT]:[SELLING PRICE]],2,FALSE)</f>
        <v>Category2</v>
      </c>
      <c r="I6979" s="3" t="str">
        <f>VLOOKUP(Table3[[#This Row],[PRODUCT ID]],Table1[[PRODUCT]:[SELLING PRICE]],3,FALSE)</f>
        <v>Kg</v>
      </c>
      <c r="J6979" s="16">
        <f ca="1">VLOOKUP(Table3[[#This Row],[PRODUCT ID]],Table1[[PRODUCT]:[SELLING PRICE]],4,FALSE)</f>
        <v>173</v>
      </c>
      <c r="K6979" s="16">
        <f ca="1">VLOOKUP(Table3[[#This Row],[PRODUCT ID]],Table1[[PRODUCT]:[SELLING PRICE]],5,FALSE)</f>
        <v>209.26139417040511</v>
      </c>
      <c r="L6979" s="16">
        <f ca="1">J6979*Table3[[#This Row],[QUANTITY]]</f>
        <v>865</v>
      </c>
      <c r="M6979" s="16">
        <f ca="1">K6979*Table3[[#This Row],[QUANTITY]]*(1-Table3[[#This Row],[DISCOUNT %]])</f>
        <v>1044.6612116409485</v>
      </c>
      <c r="N6979" s="3">
        <f>DAY(Table3[[#This Row],[DATE]])</f>
        <v>8</v>
      </c>
      <c r="O6979" s="3" t="str">
        <f>TEXT(Table3[[#This Row],[DATE]],"mmm")</f>
        <v>Feb</v>
      </c>
      <c r="P6979" s="3">
        <f>YEAR(Table3[[#This Row],[DATE]])</f>
        <v>2040</v>
      </c>
    </row>
    <row r="6980" spans="1:16" x14ac:dyDescent="0.3">
      <c r="A6980" s="6">
        <v>51175</v>
      </c>
      <c r="B6980" s="7" t="s">
        <v>1737</v>
      </c>
      <c r="C6980" s="9">
        <f t="shared" ca="1" si="218"/>
        <v>14</v>
      </c>
      <c r="D6980" s="9" t="s">
        <v>2117</v>
      </c>
      <c r="E6980" s="9" t="s">
        <v>2116</v>
      </c>
      <c r="F6980" s="10">
        <f t="shared" ca="1" si="219"/>
        <v>6.1387091478577717E-2</v>
      </c>
      <c r="G6980" s="3" t="str">
        <f>VLOOKUP(Table3[[#This Row],[PRODUCT ID]],Table1[[PRODUCT]:[SELLING PRICE]],1,FALSE)</f>
        <v>Product685</v>
      </c>
      <c r="H6980" s="3" t="str">
        <f>VLOOKUP(Table3[[#This Row],[PRODUCT ID]],Table1[[PRODUCT]:[SELLING PRICE]],2,FALSE)</f>
        <v>Category3</v>
      </c>
      <c r="I6980" s="3" t="str">
        <f>VLOOKUP(Table3[[#This Row],[PRODUCT ID]],Table1[[PRODUCT]:[SELLING PRICE]],3,FALSE)</f>
        <v>Lt</v>
      </c>
      <c r="J6980" s="16">
        <f ca="1">VLOOKUP(Table3[[#This Row],[PRODUCT ID]],Table1[[PRODUCT]:[SELLING PRICE]],4,FALSE)</f>
        <v>79</v>
      </c>
      <c r="K6980" s="16">
        <f ca="1">VLOOKUP(Table3[[#This Row],[PRODUCT ID]],Table1[[PRODUCT]:[SELLING PRICE]],5,FALSE)</f>
        <v>229.43881179534776</v>
      </c>
      <c r="L6980" s="16">
        <f ca="1">J6980*Table3[[#This Row],[QUANTITY]]</f>
        <v>1106</v>
      </c>
      <c r="M6980" s="16">
        <f ca="1">K6980*Table3[[#This Row],[QUANTITY]]*(1-Table3[[#This Row],[DISCOUNT %]])</f>
        <v>3014.9592265370284</v>
      </c>
      <c r="N6980" s="3">
        <f>DAY(Table3[[#This Row],[DATE]])</f>
        <v>9</v>
      </c>
      <c r="O6980" s="3" t="str">
        <f>TEXT(Table3[[#This Row],[DATE]],"mmm")</f>
        <v>Feb</v>
      </c>
      <c r="P6980" s="3">
        <f>YEAR(Table3[[#This Row],[DATE]])</f>
        <v>2040</v>
      </c>
    </row>
    <row r="6981" spans="1:16" x14ac:dyDescent="0.3">
      <c r="A6981" s="6">
        <v>51176</v>
      </c>
      <c r="B6981" s="7" t="s">
        <v>1738</v>
      </c>
      <c r="C6981" s="9">
        <f t="shared" ca="1" si="218"/>
        <v>2</v>
      </c>
      <c r="D6981" s="9" t="s">
        <v>2115</v>
      </c>
      <c r="E6981" s="9" t="s">
        <v>2116</v>
      </c>
      <c r="F6981" s="10">
        <f t="shared" ca="1" si="219"/>
        <v>8.4896116451023601E-2</v>
      </c>
      <c r="G6981" s="3" t="str">
        <f>VLOOKUP(Table3[[#This Row],[PRODUCT ID]],Table1[[PRODUCT]:[SELLING PRICE]],1,FALSE)</f>
        <v>Product686</v>
      </c>
      <c r="H6981" s="3" t="str">
        <f>VLOOKUP(Table3[[#This Row],[PRODUCT ID]],Table1[[PRODUCT]:[SELLING PRICE]],2,FALSE)</f>
        <v>Category4</v>
      </c>
      <c r="I6981" s="3" t="str">
        <f>VLOOKUP(Table3[[#This Row],[PRODUCT ID]],Table1[[PRODUCT]:[SELLING PRICE]],3,FALSE)</f>
        <v>Kg</v>
      </c>
      <c r="J6981" s="16">
        <f ca="1">VLOOKUP(Table3[[#This Row],[PRODUCT ID]],Table1[[PRODUCT]:[SELLING PRICE]],4,FALSE)</f>
        <v>150</v>
      </c>
      <c r="K6981" s="16">
        <f ca="1">VLOOKUP(Table3[[#This Row],[PRODUCT ID]],Table1[[PRODUCT]:[SELLING PRICE]],5,FALSE)</f>
        <v>78.083532463758729</v>
      </c>
      <c r="L6981" s="16">
        <f ca="1">J6981*Table3[[#This Row],[QUANTITY]]</f>
        <v>300</v>
      </c>
      <c r="M6981" s="16">
        <f ca="1">K6981*Table3[[#This Row],[QUANTITY]]*(1-Table3[[#This Row],[DISCOUNT %]])</f>
        <v>142.90908759761638</v>
      </c>
      <c r="N6981" s="3">
        <f>DAY(Table3[[#This Row],[DATE]])</f>
        <v>10</v>
      </c>
      <c r="O6981" s="3" t="str">
        <f>TEXT(Table3[[#This Row],[DATE]],"mmm")</f>
        <v>Feb</v>
      </c>
      <c r="P6981" s="3">
        <f>YEAR(Table3[[#This Row],[DATE]])</f>
        <v>2040</v>
      </c>
    </row>
    <row r="6982" spans="1:16" x14ac:dyDescent="0.3">
      <c r="A6982" s="6">
        <v>51177</v>
      </c>
      <c r="B6982" s="7" t="s">
        <v>1739</v>
      </c>
      <c r="C6982" s="9">
        <f t="shared" ca="1" si="218"/>
        <v>11</v>
      </c>
      <c r="D6982" s="9" t="s">
        <v>2115</v>
      </c>
      <c r="E6982" s="9" t="s">
        <v>2118</v>
      </c>
      <c r="F6982" s="10">
        <f t="shared" ca="1" si="219"/>
        <v>6.8434728358510062E-3</v>
      </c>
      <c r="G6982" s="3" t="str">
        <f>VLOOKUP(Table3[[#This Row],[PRODUCT ID]],Table1[[PRODUCT]:[SELLING PRICE]],1,FALSE)</f>
        <v>Product687</v>
      </c>
      <c r="H6982" s="3" t="str">
        <f>VLOOKUP(Table3[[#This Row],[PRODUCT ID]],Table1[[PRODUCT]:[SELLING PRICE]],2,FALSE)</f>
        <v>Category5</v>
      </c>
      <c r="I6982" s="3" t="str">
        <f>VLOOKUP(Table3[[#This Row],[PRODUCT ID]],Table1[[PRODUCT]:[SELLING PRICE]],3,FALSE)</f>
        <v>Lt</v>
      </c>
      <c r="J6982" s="16">
        <f ca="1">VLOOKUP(Table3[[#This Row],[PRODUCT ID]],Table1[[PRODUCT]:[SELLING PRICE]],4,FALSE)</f>
        <v>239</v>
      </c>
      <c r="K6982" s="16">
        <f ca="1">VLOOKUP(Table3[[#This Row],[PRODUCT ID]],Table1[[PRODUCT]:[SELLING PRICE]],5,FALSE)</f>
        <v>232.13415925654888</v>
      </c>
      <c r="L6982" s="16">
        <f ca="1">J6982*Table3[[#This Row],[QUANTITY]]</f>
        <v>2629</v>
      </c>
      <c r="M6982" s="16">
        <f ca="1">K6982*Table3[[#This Row],[QUANTITY]]*(1-Table3[[#This Row],[DISCOUNT %]])</f>
        <v>2536.0011098774394</v>
      </c>
      <c r="N6982" s="3">
        <f>DAY(Table3[[#This Row],[DATE]])</f>
        <v>11</v>
      </c>
      <c r="O6982" s="3" t="str">
        <f>TEXT(Table3[[#This Row],[DATE]],"mmm")</f>
        <v>Feb</v>
      </c>
      <c r="P6982" s="3">
        <f>YEAR(Table3[[#This Row],[DATE]])</f>
        <v>2040</v>
      </c>
    </row>
    <row r="6983" spans="1:16" x14ac:dyDescent="0.3">
      <c r="A6983" s="6">
        <v>51178</v>
      </c>
      <c r="B6983" s="7" t="s">
        <v>1740</v>
      </c>
      <c r="C6983" s="9">
        <f t="shared" ca="1" si="218"/>
        <v>6</v>
      </c>
      <c r="D6983" s="9" t="s">
        <v>2115</v>
      </c>
      <c r="E6983" s="9" t="s">
        <v>2116</v>
      </c>
      <c r="F6983" s="10">
        <f t="shared" ca="1" si="219"/>
        <v>4.8493343119859061E-2</v>
      </c>
      <c r="G6983" s="3" t="str">
        <f>VLOOKUP(Table3[[#This Row],[PRODUCT ID]],Table1[[PRODUCT]:[SELLING PRICE]],1,FALSE)</f>
        <v>Product688</v>
      </c>
      <c r="H6983" s="3" t="str">
        <f>VLOOKUP(Table3[[#This Row],[PRODUCT ID]],Table1[[PRODUCT]:[SELLING PRICE]],2,FALSE)</f>
        <v>Category1</v>
      </c>
      <c r="I6983" s="3" t="str">
        <f>VLOOKUP(Table3[[#This Row],[PRODUCT ID]],Table1[[PRODUCT]:[SELLING PRICE]],3,FALSE)</f>
        <v>Ft</v>
      </c>
      <c r="J6983" s="16">
        <f ca="1">VLOOKUP(Table3[[#This Row],[PRODUCT ID]],Table1[[PRODUCT]:[SELLING PRICE]],4,FALSE)</f>
        <v>151</v>
      </c>
      <c r="K6983" s="16">
        <f ca="1">VLOOKUP(Table3[[#This Row],[PRODUCT ID]],Table1[[PRODUCT]:[SELLING PRICE]],5,FALSE)</f>
        <v>273.31554097390836</v>
      </c>
      <c r="L6983" s="16">
        <f ca="1">J6983*Table3[[#This Row],[QUANTITY]]</f>
        <v>906</v>
      </c>
      <c r="M6983" s="16">
        <f ca="1">K6983*Table3[[#This Row],[QUANTITY]]*(1-Table3[[#This Row],[DISCOUNT %]])</f>
        <v>1560.3693399928243</v>
      </c>
      <c r="N6983" s="3">
        <f>DAY(Table3[[#This Row],[DATE]])</f>
        <v>12</v>
      </c>
      <c r="O6983" s="3" t="str">
        <f>TEXT(Table3[[#This Row],[DATE]],"mmm")</f>
        <v>Feb</v>
      </c>
      <c r="P6983" s="3">
        <f>YEAR(Table3[[#This Row],[DATE]])</f>
        <v>2040</v>
      </c>
    </row>
    <row r="6984" spans="1:16" x14ac:dyDescent="0.3">
      <c r="A6984" s="6">
        <v>51179</v>
      </c>
      <c r="B6984" s="7" t="s">
        <v>1741</v>
      </c>
      <c r="C6984" s="9">
        <f t="shared" ca="1" si="218"/>
        <v>8</v>
      </c>
      <c r="D6984" s="9" t="s">
        <v>2116</v>
      </c>
      <c r="E6984" s="9" t="s">
        <v>2116</v>
      </c>
      <c r="F6984" s="10">
        <f t="shared" ca="1" si="219"/>
        <v>7.9375775939183518E-2</v>
      </c>
      <c r="G6984" s="3" t="str">
        <f>VLOOKUP(Table3[[#This Row],[PRODUCT ID]],Table1[[PRODUCT]:[SELLING PRICE]],1,FALSE)</f>
        <v>Product689</v>
      </c>
      <c r="H6984" s="3" t="str">
        <f>VLOOKUP(Table3[[#This Row],[PRODUCT ID]],Table1[[PRODUCT]:[SELLING PRICE]],2,FALSE)</f>
        <v>Category2</v>
      </c>
      <c r="I6984" s="3" t="str">
        <f>VLOOKUP(Table3[[#This Row],[PRODUCT ID]],Table1[[PRODUCT]:[SELLING PRICE]],3,FALSE)</f>
        <v>Kg</v>
      </c>
      <c r="J6984" s="16">
        <f ca="1">VLOOKUP(Table3[[#This Row],[PRODUCT ID]],Table1[[PRODUCT]:[SELLING PRICE]],4,FALSE)</f>
        <v>226</v>
      </c>
      <c r="K6984" s="16">
        <f ca="1">VLOOKUP(Table3[[#This Row],[PRODUCT ID]],Table1[[PRODUCT]:[SELLING PRICE]],5,FALSE)</f>
        <v>73.671177953034203</v>
      </c>
      <c r="L6984" s="16">
        <f ca="1">J6984*Table3[[#This Row],[QUANTITY]]</f>
        <v>1808</v>
      </c>
      <c r="M6984" s="16">
        <f ca="1">K6984*Table3[[#This Row],[QUANTITY]]*(1-Table3[[#This Row],[DISCOUNT %]])</f>
        <v>542.58776830926752</v>
      </c>
      <c r="N6984" s="3">
        <f>DAY(Table3[[#This Row],[DATE]])</f>
        <v>13</v>
      </c>
      <c r="O6984" s="3" t="str">
        <f>TEXT(Table3[[#This Row],[DATE]],"mmm")</f>
        <v>Feb</v>
      </c>
      <c r="P6984" s="3">
        <f>YEAR(Table3[[#This Row],[DATE]])</f>
        <v>2040</v>
      </c>
    </row>
    <row r="6985" spans="1:16" x14ac:dyDescent="0.3">
      <c r="A6985" s="6">
        <v>51180</v>
      </c>
      <c r="B6985" s="7" t="s">
        <v>1742</v>
      </c>
      <c r="C6985" s="9">
        <f t="shared" ca="1" si="218"/>
        <v>8</v>
      </c>
      <c r="D6985" s="9" t="s">
        <v>2116</v>
      </c>
      <c r="E6985" s="9" t="s">
        <v>2116</v>
      </c>
      <c r="F6985" s="10">
        <f t="shared" ca="1" si="219"/>
        <v>2.2730288389738142E-2</v>
      </c>
      <c r="G6985" s="3" t="str">
        <f>VLOOKUP(Table3[[#This Row],[PRODUCT ID]],Table1[[PRODUCT]:[SELLING PRICE]],1,FALSE)</f>
        <v>Product690</v>
      </c>
      <c r="H6985" s="3" t="str">
        <f>VLOOKUP(Table3[[#This Row],[PRODUCT ID]],Table1[[PRODUCT]:[SELLING PRICE]],2,FALSE)</f>
        <v>Category3</v>
      </c>
      <c r="I6985" s="3" t="str">
        <f>VLOOKUP(Table3[[#This Row],[PRODUCT ID]],Table1[[PRODUCT]:[SELLING PRICE]],3,FALSE)</f>
        <v>No</v>
      </c>
      <c r="J6985" s="16">
        <f ca="1">VLOOKUP(Table3[[#This Row],[PRODUCT ID]],Table1[[PRODUCT]:[SELLING PRICE]],4,FALSE)</f>
        <v>113</v>
      </c>
      <c r="K6985" s="16">
        <f ca="1">VLOOKUP(Table3[[#This Row],[PRODUCT ID]],Table1[[PRODUCT]:[SELLING PRICE]],5,FALSE)</f>
        <v>33.209458002311784</v>
      </c>
      <c r="L6985" s="16">
        <f ca="1">J6985*Table3[[#This Row],[QUANTITY]]</f>
        <v>904</v>
      </c>
      <c r="M6985" s="16">
        <f ca="1">K6985*Table3[[#This Row],[QUANTITY]]*(1-Table3[[#This Row],[DISCOUNT %]])</f>
        <v>259.63677955721874</v>
      </c>
      <c r="N6985" s="3">
        <f>DAY(Table3[[#This Row],[DATE]])</f>
        <v>14</v>
      </c>
      <c r="O6985" s="3" t="str">
        <f>TEXT(Table3[[#This Row],[DATE]],"mmm")</f>
        <v>Feb</v>
      </c>
      <c r="P6985" s="3">
        <f>YEAR(Table3[[#This Row],[DATE]])</f>
        <v>2040</v>
      </c>
    </row>
    <row r="6986" spans="1:16" x14ac:dyDescent="0.3">
      <c r="A6986" s="6">
        <v>51181</v>
      </c>
      <c r="B6986" s="7" t="s">
        <v>1743</v>
      </c>
      <c r="C6986" s="9">
        <f t="shared" ca="1" si="218"/>
        <v>2</v>
      </c>
      <c r="D6986" s="9" t="s">
        <v>2116</v>
      </c>
      <c r="E6986" s="9" t="s">
        <v>2116</v>
      </c>
      <c r="F6986" s="10">
        <f t="shared" ca="1" si="219"/>
        <v>3.6877422130608455E-2</v>
      </c>
      <c r="G6986" s="3" t="str">
        <f>VLOOKUP(Table3[[#This Row],[PRODUCT ID]],Table1[[PRODUCT]:[SELLING PRICE]],1,FALSE)</f>
        <v>Product691</v>
      </c>
      <c r="H6986" s="3" t="str">
        <f>VLOOKUP(Table3[[#This Row],[PRODUCT ID]],Table1[[PRODUCT]:[SELLING PRICE]],2,FALSE)</f>
        <v>Category4</v>
      </c>
      <c r="I6986" s="3" t="str">
        <f>VLOOKUP(Table3[[#This Row],[PRODUCT ID]],Table1[[PRODUCT]:[SELLING PRICE]],3,FALSE)</f>
        <v>No</v>
      </c>
      <c r="J6986" s="16">
        <f ca="1">VLOOKUP(Table3[[#This Row],[PRODUCT ID]],Table1[[PRODUCT]:[SELLING PRICE]],4,FALSE)</f>
        <v>74</v>
      </c>
      <c r="K6986" s="16">
        <f ca="1">VLOOKUP(Table3[[#This Row],[PRODUCT ID]],Table1[[PRODUCT]:[SELLING PRICE]],5,FALSE)</f>
        <v>154.58359620526358</v>
      </c>
      <c r="L6986" s="16">
        <f ca="1">J6986*Table3[[#This Row],[QUANTITY]]</f>
        <v>148</v>
      </c>
      <c r="M6986" s="16">
        <f ca="1">K6986*Table3[[#This Row],[QUANTITY]]*(1-Table3[[#This Row],[DISCOUNT %]])</f>
        <v>297.76590334706913</v>
      </c>
      <c r="N6986" s="3">
        <f>DAY(Table3[[#This Row],[DATE]])</f>
        <v>15</v>
      </c>
      <c r="O6986" s="3" t="str">
        <f>TEXT(Table3[[#This Row],[DATE]],"mmm")</f>
        <v>Feb</v>
      </c>
      <c r="P6986" s="3">
        <f>YEAR(Table3[[#This Row],[DATE]])</f>
        <v>2040</v>
      </c>
    </row>
    <row r="6987" spans="1:16" x14ac:dyDescent="0.3">
      <c r="A6987" s="6">
        <v>51182</v>
      </c>
      <c r="B6987" s="7" t="s">
        <v>1744</v>
      </c>
      <c r="C6987" s="9">
        <f t="shared" ca="1" si="218"/>
        <v>2</v>
      </c>
      <c r="D6987" s="9" t="s">
        <v>2115</v>
      </c>
      <c r="E6987" s="9" t="s">
        <v>2116</v>
      </c>
      <c r="F6987" s="10">
        <f t="shared" ca="1" si="219"/>
        <v>9.9392646591444866E-2</v>
      </c>
      <c r="G6987" s="3" t="str">
        <f>VLOOKUP(Table3[[#This Row],[PRODUCT ID]],Table1[[PRODUCT]:[SELLING PRICE]],1,FALSE)</f>
        <v>Product692</v>
      </c>
      <c r="H6987" s="3" t="str">
        <f>VLOOKUP(Table3[[#This Row],[PRODUCT ID]],Table1[[PRODUCT]:[SELLING PRICE]],2,FALSE)</f>
        <v>Category5</v>
      </c>
      <c r="I6987" s="3" t="str">
        <f>VLOOKUP(Table3[[#This Row],[PRODUCT ID]],Table1[[PRODUCT]:[SELLING PRICE]],3,FALSE)</f>
        <v>Ft</v>
      </c>
      <c r="J6987" s="16">
        <f ca="1">VLOOKUP(Table3[[#This Row],[PRODUCT ID]],Table1[[PRODUCT]:[SELLING PRICE]],4,FALSE)</f>
        <v>22</v>
      </c>
      <c r="K6987" s="16">
        <f ca="1">VLOOKUP(Table3[[#This Row],[PRODUCT ID]],Table1[[PRODUCT]:[SELLING PRICE]],5,FALSE)</f>
        <v>96.769685619268586</v>
      </c>
      <c r="L6987" s="16">
        <f ca="1">J6987*Table3[[#This Row],[QUANTITY]]</f>
        <v>44</v>
      </c>
      <c r="M6987" s="16">
        <f ca="1">K6987*Table3[[#This Row],[QUANTITY]]*(1-Table3[[#This Row],[DISCOUNT %]])</f>
        <v>174.30298091149479</v>
      </c>
      <c r="N6987" s="3">
        <f>DAY(Table3[[#This Row],[DATE]])</f>
        <v>16</v>
      </c>
      <c r="O6987" s="3" t="str">
        <f>TEXT(Table3[[#This Row],[DATE]],"mmm")</f>
        <v>Feb</v>
      </c>
      <c r="P6987" s="3">
        <f>YEAR(Table3[[#This Row],[DATE]])</f>
        <v>2040</v>
      </c>
    </row>
    <row r="6988" spans="1:16" x14ac:dyDescent="0.3">
      <c r="A6988" s="6">
        <v>51183</v>
      </c>
      <c r="B6988" s="7" t="s">
        <v>1745</v>
      </c>
      <c r="C6988" s="9">
        <f t="shared" ca="1" si="218"/>
        <v>13</v>
      </c>
      <c r="D6988" s="9" t="s">
        <v>2117</v>
      </c>
      <c r="E6988" s="9" t="s">
        <v>2118</v>
      </c>
      <c r="F6988" s="10">
        <f t="shared" ca="1" si="219"/>
        <v>4.0059308485070326E-2</v>
      </c>
      <c r="G6988" s="3" t="str">
        <f>VLOOKUP(Table3[[#This Row],[PRODUCT ID]],Table1[[PRODUCT]:[SELLING PRICE]],1,FALSE)</f>
        <v>Product693</v>
      </c>
      <c r="H6988" s="3" t="str">
        <f>VLOOKUP(Table3[[#This Row],[PRODUCT ID]],Table1[[PRODUCT]:[SELLING PRICE]],2,FALSE)</f>
        <v>Category1</v>
      </c>
      <c r="I6988" s="3" t="str">
        <f>VLOOKUP(Table3[[#This Row],[PRODUCT ID]],Table1[[PRODUCT]:[SELLING PRICE]],3,FALSE)</f>
        <v>No</v>
      </c>
      <c r="J6988" s="16">
        <f ca="1">VLOOKUP(Table3[[#This Row],[PRODUCT ID]],Table1[[PRODUCT]:[SELLING PRICE]],4,FALSE)</f>
        <v>19</v>
      </c>
      <c r="K6988" s="16">
        <f ca="1">VLOOKUP(Table3[[#This Row],[PRODUCT ID]],Table1[[PRODUCT]:[SELLING PRICE]],5,FALSE)</f>
        <v>296.85146870496203</v>
      </c>
      <c r="L6988" s="16">
        <f ca="1">J6988*Table3[[#This Row],[QUANTITY]]</f>
        <v>247</v>
      </c>
      <c r="M6988" s="16">
        <f ca="1">K6988*Table3[[#This Row],[QUANTITY]]*(1-Table3[[#This Row],[DISCOUNT %]])</f>
        <v>3704.4774538962288</v>
      </c>
      <c r="N6988" s="3">
        <f>DAY(Table3[[#This Row],[DATE]])</f>
        <v>17</v>
      </c>
      <c r="O6988" s="3" t="str">
        <f>TEXT(Table3[[#This Row],[DATE]],"mmm")</f>
        <v>Feb</v>
      </c>
      <c r="P6988" s="3">
        <f>YEAR(Table3[[#This Row],[DATE]])</f>
        <v>2040</v>
      </c>
    </row>
    <row r="6989" spans="1:16" x14ac:dyDescent="0.3">
      <c r="A6989" s="6">
        <v>51184</v>
      </c>
      <c r="B6989" s="7" t="s">
        <v>1746</v>
      </c>
      <c r="C6989" s="9">
        <f t="shared" ca="1" si="218"/>
        <v>5</v>
      </c>
      <c r="D6989" s="9" t="s">
        <v>2117</v>
      </c>
      <c r="E6989" s="9" t="s">
        <v>2118</v>
      </c>
      <c r="F6989" s="10">
        <f t="shared" ca="1" si="219"/>
        <v>7.1512356344458072E-3</v>
      </c>
      <c r="G6989" s="3" t="str">
        <f>VLOOKUP(Table3[[#This Row],[PRODUCT ID]],Table1[[PRODUCT]:[SELLING PRICE]],1,FALSE)</f>
        <v>Product694</v>
      </c>
      <c r="H6989" s="3" t="str">
        <f>VLOOKUP(Table3[[#This Row],[PRODUCT ID]],Table1[[PRODUCT]:[SELLING PRICE]],2,FALSE)</f>
        <v>Category2</v>
      </c>
      <c r="I6989" s="3" t="str">
        <f>VLOOKUP(Table3[[#This Row],[PRODUCT ID]],Table1[[PRODUCT]:[SELLING PRICE]],3,FALSE)</f>
        <v>Kg</v>
      </c>
      <c r="J6989" s="16">
        <f ca="1">VLOOKUP(Table3[[#This Row],[PRODUCT ID]],Table1[[PRODUCT]:[SELLING PRICE]],4,FALSE)</f>
        <v>243</v>
      </c>
      <c r="K6989" s="16">
        <f ca="1">VLOOKUP(Table3[[#This Row],[PRODUCT ID]],Table1[[PRODUCT]:[SELLING PRICE]],5,FALSE)</f>
        <v>144.55141273692669</v>
      </c>
      <c r="L6989" s="16">
        <f ca="1">J6989*Table3[[#This Row],[QUANTITY]]</f>
        <v>1215</v>
      </c>
      <c r="M6989" s="16">
        <f ca="1">K6989*Table3[[#This Row],[QUANTITY]]*(1-Table3[[#This Row],[DISCOUNT %]])</f>
        <v>717.58845761576447</v>
      </c>
      <c r="N6989" s="3">
        <f>DAY(Table3[[#This Row],[DATE]])</f>
        <v>18</v>
      </c>
      <c r="O6989" s="3" t="str">
        <f>TEXT(Table3[[#This Row],[DATE]],"mmm")</f>
        <v>Feb</v>
      </c>
      <c r="P6989" s="3">
        <f>YEAR(Table3[[#This Row],[DATE]])</f>
        <v>2040</v>
      </c>
    </row>
    <row r="6990" spans="1:16" x14ac:dyDescent="0.3">
      <c r="A6990" s="6">
        <v>51185</v>
      </c>
      <c r="B6990" s="7" t="s">
        <v>1747</v>
      </c>
      <c r="C6990" s="9">
        <f t="shared" ca="1" si="218"/>
        <v>4</v>
      </c>
      <c r="D6990" s="9" t="s">
        <v>2116</v>
      </c>
      <c r="E6990" s="9" t="s">
        <v>2116</v>
      </c>
      <c r="F6990" s="10">
        <f t="shared" ca="1" si="219"/>
        <v>7.7883136113448437E-2</v>
      </c>
      <c r="G6990" s="3" t="str">
        <f>VLOOKUP(Table3[[#This Row],[PRODUCT ID]],Table1[[PRODUCT]:[SELLING PRICE]],1,FALSE)</f>
        <v>Product695</v>
      </c>
      <c r="H6990" s="3" t="str">
        <f>VLOOKUP(Table3[[#This Row],[PRODUCT ID]],Table1[[PRODUCT]:[SELLING PRICE]],2,FALSE)</f>
        <v>Category3</v>
      </c>
      <c r="I6990" s="3" t="str">
        <f>VLOOKUP(Table3[[#This Row],[PRODUCT ID]],Table1[[PRODUCT]:[SELLING PRICE]],3,FALSE)</f>
        <v>Kg</v>
      </c>
      <c r="J6990" s="16">
        <f ca="1">VLOOKUP(Table3[[#This Row],[PRODUCT ID]],Table1[[PRODUCT]:[SELLING PRICE]],4,FALSE)</f>
        <v>127</v>
      </c>
      <c r="K6990" s="16">
        <f ca="1">VLOOKUP(Table3[[#This Row],[PRODUCT ID]],Table1[[PRODUCT]:[SELLING PRICE]],5,FALSE)</f>
        <v>24.43678346778059</v>
      </c>
      <c r="L6990" s="16">
        <f ca="1">J6990*Table3[[#This Row],[QUANTITY]]</f>
        <v>508</v>
      </c>
      <c r="M6990" s="16">
        <f ca="1">K6990*Table3[[#This Row],[QUANTITY]]*(1-Table3[[#This Row],[DISCOUNT %]])</f>
        <v>90.134280539138274</v>
      </c>
      <c r="N6990" s="3">
        <f>DAY(Table3[[#This Row],[DATE]])</f>
        <v>19</v>
      </c>
      <c r="O6990" s="3" t="str">
        <f>TEXT(Table3[[#This Row],[DATE]],"mmm")</f>
        <v>Feb</v>
      </c>
      <c r="P6990" s="3">
        <f>YEAR(Table3[[#This Row],[DATE]])</f>
        <v>2040</v>
      </c>
    </row>
    <row r="6991" spans="1:16" x14ac:dyDescent="0.3">
      <c r="A6991" s="6">
        <v>51186</v>
      </c>
      <c r="B6991" s="7" t="s">
        <v>1748</v>
      </c>
      <c r="C6991" s="9">
        <f t="shared" ca="1" si="218"/>
        <v>1</v>
      </c>
      <c r="D6991" s="9" t="s">
        <v>2116</v>
      </c>
      <c r="E6991" s="9" t="s">
        <v>2116</v>
      </c>
      <c r="F6991" s="10">
        <f t="shared" ca="1" si="219"/>
        <v>5.3474242321286641E-2</v>
      </c>
      <c r="G6991" s="3" t="str">
        <f>VLOOKUP(Table3[[#This Row],[PRODUCT ID]],Table1[[PRODUCT]:[SELLING PRICE]],1,FALSE)</f>
        <v>Product696</v>
      </c>
      <c r="H6991" s="3" t="str">
        <f>VLOOKUP(Table3[[#This Row],[PRODUCT ID]],Table1[[PRODUCT]:[SELLING PRICE]],2,FALSE)</f>
        <v>Category4</v>
      </c>
      <c r="I6991" s="3" t="str">
        <f>VLOOKUP(Table3[[#This Row],[PRODUCT ID]],Table1[[PRODUCT]:[SELLING PRICE]],3,FALSE)</f>
        <v>Lt</v>
      </c>
      <c r="J6991" s="16">
        <f ca="1">VLOOKUP(Table3[[#This Row],[PRODUCT ID]],Table1[[PRODUCT]:[SELLING PRICE]],4,FALSE)</f>
        <v>217</v>
      </c>
      <c r="K6991" s="16">
        <f ca="1">VLOOKUP(Table3[[#This Row],[PRODUCT ID]],Table1[[PRODUCT]:[SELLING PRICE]],5,FALSE)</f>
        <v>234.09160127255751</v>
      </c>
      <c r="L6991" s="16">
        <f ca="1">J6991*Table3[[#This Row],[QUANTITY]]</f>
        <v>217</v>
      </c>
      <c r="M6991" s="16">
        <f ca="1">K6991*Table3[[#This Row],[QUANTITY]]*(1-Table3[[#This Row],[DISCOUNT %]])</f>
        <v>221.57373026073077</v>
      </c>
      <c r="N6991" s="3">
        <f>DAY(Table3[[#This Row],[DATE]])</f>
        <v>20</v>
      </c>
      <c r="O6991" s="3" t="str">
        <f>TEXT(Table3[[#This Row],[DATE]],"mmm")</f>
        <v>Feb</v>
      </c>
      <c r="P6991" s="3">
        <f>YEAR(Table3[[#This Row],[DATE]])</f>
        <v>2040</v>
      </c>
    </row>
    <row r="6992" spans="1:16" x14ac:dyDescent="0.3">
      <c r="A6992" s="6">
        <v>51187</v>
      </c>
      <c r="B6992" s="7" t="s">
        <v>1749</v>
      </c>
      <c r="C6992" s="9">
        <f t="shared" ca="1" si="218"/>
        <v>14</v>
      </c>
      <c r="D6992" s="9" t="s">
        <v>2116</v>
      </c>
      <c r="E6992" s="9" t="s">
        <v>2116</v>
      </c>
      <c r="F6992" s="10">
        <f t="shared" ca="1" si="219"/>
        <v>1.1930956215181476E-3</v>
      </c>
      <c r="G6992" s="3" t="str">
        <f>VLOOKUP(Table3[[#This Row],[PRODUCT ID]],Table1[[PRODUCT]:[SELLING PRICE]],1,FALSE)</f>
        <v>Product697</v>
      </c>
      <c r="H6992" s="3" t="str">
        <f>VLOOKUP(Table3[[#This Row],[PRODUCT ID]],Table1[[PRODUCT]:[SELLING PRICE]],2,FALSE)</f>
        <v>Category1</v>
      </c>
      <c r="I6992" s="3" t="str">
        <f>VLOOKUP(Table3[[#This Row],[PRODUCT ID]],Table1[[PRODUCT]:[SELLING PRICE]],3,FALSE)</f>
        <v>Kg</v>
      </c>
      <c r="J6992" s="16">
        <f ca="1">VLOOKUP(Table3[[#This Row],[PRODUCT ID]],Table1[[PRODUCT]:[SELLING PRICE]],4,FALSE)</f>
        <v>152</v>
      </c>
      <c r="K6992" s="16">
        <f ca="1">VLOOKUP(Table3[[#This Row],[PRODUCT ID]],Table1[[PRODUCT]:[SELLING PRICE]],5,FALSE)</f>
        <v>172.62835048899461</v>
      </c>
      <c r="L6992" s="16">
        <f ca="1">J6992*Table3[[#This Row],[QUANTITY]]</f>
        <v>2128</v>
      </c>
      <c r="M6992" s="16">
        <f ca="1">K6992*Table3[[#This Row],[QUANTITY]]*(1-Table3[[#This Row],[DISCOUNT %]])</f>
        <v>2413.9134370382681</v>
      </c>
      <c r="N6992" s="3">
        <f>DAY(Table3[[#This Row],[DATE]])</f>
        <v>21</v>
      </c>
      <c r="O6992" s="3" t="str">
        <f>TEXT(Table3[[#This Row],[DATE]],"mmm")</f>
        <v>Feb</v>
      </c>
      <c r="P6992" s="3">
        <f>YEAR(Table3[[#This Row],[DATE]])</f>
        <v>2040</v>
      </c>
    </row>
    <row r="6993" spans="1:16" x14ac:dyDescent="0.3">
      <c r="A6993" s="6">
        <v>51188</v>
      </c>
      <c r="B6993" s="7" t="s">
        <v>1750</v>
      </c>
      <c r="C6993" s="9">
        <f t="shared" ca="1" si="218"/>
        <v>8</v>
      </c>
      <c r="D6993" s="9" t="s">
        <v>2116</v>
      </c>
      <c r="E6993" s="9" t="s">
        <v>2116</v>
      </c>
      <c r="F6993" s="10">
        <f t="shared" ca="1" si="219"/>
        <v>2.7700863955970802E-2</v>
      </c>
      <c r="G6993" s="3" t="str">
        <f>VLOOKUP(Table3[[#This Row],[PRODUCT ID]],Table1[[PRODUCT]:[SELLING PRICE]],1,FALSE)</f>
        <v>Product698</v>
      </c>
      <c r="H6993" s="3" t="str">
        <f>VLOOKUP(Table3[[#This Row],[PRODUCT ID]],Table1[[PRODUCT]:[SELLING PRICE]],2,FALSE)</f>
        <v>Category2</v>
      </c>
      <c r="I6993" s="3" t="str">
        <f>VLOOKUP(Table3[[#This Row],[PRODUCT ID]],Table1[[PRODUCT]:[SELLING PRICE]],3,FALSE)</f>
        <v>Lt</v>
      </c>
      <c r="J6993" s="16">
        <f ca="1">VLOOKUP(Table3[[#This Row],[PRODUCT ID]],Table1[[PRODUCT]:[SELLING PRICE]],4,FALSE)</f>
        <v>241</v>
      </c>
      <c r="K6993" s="16">
        <f ca="1">VLOOKUP(Table3[[#This Row],[PRODUCT ID]],Table1[[PRODUCT]:[SELLING PRICE]],5,FALSE)</f>
        <v>270.57215741198377</v>
      </c>
      <c r="L6993" s="16">
        <f ca="1">J6993*Table3[[#This Row],[QUANTITY]]</f>
        <v>1928</v>
      </c>
      <c r="M6993" s="16">
        <f ca="1">K6993*Table3[[#This Row],[QUANTITY]]*(1-Table3[[#This Row],[DISCOUNT %]])</f>
        <v>2104.6165991139269</v>
      </c>
      <c r="N6993" s="3">
        <f>DAY(Table3[[#This Row],[DATE]])</f>
        <v>22</v>
      </c>
      <c r="O6993" s="3" t="str">
        <f>TEXT(Table3[[#This Row],[DATE]],"mmm")</f>
        <v>Feb</v>
      </c>
      <c r="P6993" s="3">
        <f>YEAR(Table3[[#This Row],[DATE]])</f>
        <v>2040</v>
      </c>
    </row>
    <row r="6994" spans="1:16" x14ac:dyDescent="0.3">
      <c r="A6994" s="6">
        <v>51189</v>
      </c>
      <c r="B6994" s="7" t="s">
        <v>1751</v>
      </c>
      <c r="C6994" s="9">
        <f t="shared" ca="1" si="218"/>
        <v>7</v>
      </c>
      <c r="D6994" s="9" t="s">
        <v>2115</v>
      </c>
      <c r="E6994" s="9" t="s">
        <v>2118</v>
      </c>
      <c r="F6994" s="10">
        <f t="shared" ca="1" si="219"/>
        <v>7.3895109367191E-2</v>
      </c>
      <c r="G6994" s="3" t="str">
        <f>VLOOKUP(Table3[[#This Row],[PRODUCT ID]],Table1[[PRODUCT]:[SELLING PRICE]],1,FALSE)</f>
        <v>Product699</v>
      </c>
      <c r="H6994" s="3" t="str">
        <f>VLOOKUP(Table3[[#This Row],[PRODUCT ID]],Table1[[PRODUCT]:[SELLING PRICE]],2,FALSE)</f>
        <v>Category3</v>
      </c>
      <c r="I6994" s="3" t="str">
        <f>VLOOKUP(Table3[[#This Row],[PRODUCT ID]],Table1[[PRODUCT]:[SELLING PRICE]],3,FALSE)</f>
        <v>Ft</v>
      </c>
      <c r="J6994" s="16">
        <f ca="1">VLOOKUP(Table3[[#This Row],[PRODUCT ID]],Table1[[PRODUCT]:[SELLING PRICE]],4,FALSE)</f>
        <v>229</v>
      </c>
      <c r="K6994" s="16">
        <f ca="1">VLOOKUP(Table3[[#This Row],[PRODUCT ID]],Table1[[PRODUCT]:[SELLING PRICE]],5,FALSE)</f>
        <v>88.252004504637497</v>
      </c>
      <c r="L6994" s="16">
        <f ca="1">J6994*Table3[[#This Row],[QUANTITY]]</f>
        <v>1603</v>
      </c>
      <c r="M6994" s="16">
        <f ca="1">K6994*Table3[[#This Row],[QUANTITY]]*(1-Table3[[#This Row],[DISCOUNT %]])</f>
        <v>572.11429085925431</v>
      </c>
      <c r="N6994" s="3">
        <f>DAY(Table3[[#This Row],[DATE]])</f>
        <v>23</v>
      </c>
      <c r="O6994" s="3" t="str">
        <f>TEXT(Table3[[#This Row],[DATE]],"mmm")</f>
        <v>Feb</v>
      </c>
      <c r="P6994" s="3">
        <f>YEAR(Table3[[#This Row],[DATE]])</f>
        <v>2040</v>
      </c>
    </row>
    <row r="6995" spans="1:16" x14ac:dyDescent="0.3">
      <c r="A6995" s="6">
        <v>51190</v>
      </c>
      <c r="B6995" s="7" t="s">
        <v>1752</v>
      </c>
      <c r="C6995" s="9">
        <f t="shared" ca="1" si="218"/>
        <v>13</v>
      </c>
      <c r="D6995" s="9" t="s">
        <v>2116</v>
      </c>
      <c r="E6995" s="9" t="s">
        <v>2116</v>
      </c>
      <c r="F6995" s="10">
        <f t="shared" ca="1" si="219"/>
        <v>3.0082835788294595E-2</v>
      </c>
      <c r="G6995" s="3" t="str">
        <f>VLOOKUP(Table3[[#This Row],[PRODUCT ID]],Table1[[PRODUCT]:[SELLING PRICE]],1,FALSE)</f>
        <v>Product700</v>
      </c>
      <c r="H6995" s="3" t="str">
        <f>VLOOKUP(Table3[[#This Row],[PRODUCT ID]],Table1[[PRODUCT]:[SELLING PRICE]],2,FALSE)</f>
        <v>Category4</v>
      </c>
      <c r="I6995" s="3" t="str">
        <f>VLOOKUP(Table3[[#This Row],[PRODUCT ID]],Table1[[PRODUCT]:[SELLING PRICE]],3,FALSE)</f>
        <v>Kg</v>
      </c>
      <c r="J6995" s="16">
        <f ca="1">VLOOKUP(Table3[[#This Row],[PRODUCT ID]],Table1[[PRODUCT]:[SELLING PRICE]],4,FALSE)</f>
        <v>163</v>
      </c>
      <c r="K6995" s="16">
        <f ca="1">VLOOKUP(Table3[[#This Row],[PRODUCT ID]],Table1[[PRODUCT]:[SELLING PRICE]],5,FALSE)</f>
        <v>241.77557574353969</v>
      </c>
      <c r="L6995" s="16">
        <f ca="1">J6995*Table3[[#This Row],[QUANTITY]]</f>
        <v>2119</v>
      </c>
      <c r="M6995" s="16">
        <f ca="1">K6995*Table3[[#This Row],[QUANTITY]]*(1-Table3[[#This Row],[DISCOUNT %]])</f>
        <v>3048.5296504107432</v>
      </c>
      <c r="N6995" s="3">
        <f>DAY(Table3[[#This Row],[DATE]])</f>
        <v>24</v>
      </c>
      <c r="O6995" s="3" t="str">
        <f>TEXT(Table3[[#This Row],[DATE]],"mmm")</f>
        <v>Feb</v>
      </c>
      <c r="P6995" s="3">
        <f>YEAR(Table3[[#This Row],[DATE]])</f>
        <v>2040</v>
      </c>
    </row>
    <row r="6996" spans="1:16" x14ac:dyDescent="0.3">
      <c r="A6996" s="6">
        <v>51191</v>
      </c>
      <c r="B6996" s="7" t="s">
        <v>1753</v>
      </c>
      <c r="C6996" s="9">
        <f t="shared" ca="1" si="218"/>
        <v>10</v>
      </c>
      <c r="D6996" s="9" t="s">
        <v>2117</v>
      </c>
      <c r="E6996" s="9" t="s">
        <v>2116</v>
      </c>
      <c r="F6996" s="10">
        <f t="shared" ca="1" si="219"/>
        <v>4.8140680561153296E-2</v>
      </c>
      <c r="G6996" s="3" t="str">
        <f>VLOOKUP(Table3[[#This Row],[PRODUCT ID]],Table1[[PRODUCT]:[SELLING PRICE]],1,FALSE)</f>
        <v>Product701</v>
      </c>
      <c r="H6996" s="3" t="str">
        <f>VLOOKUP(Table3[[#This Row],[PRODUCT ID]],Table1[[PRODUCT]:[SELLING PRICE]],2,FALSE)</f>
        <v>Category5</v>
      </c>
      <c r="I6996" s="3" t="str">
        <f>VLOOKUP(Table3[[#This Row],[PRODUCT ID]],Table1[[PRODUCT]:[SELLING PRICE]],3,FALSE)</f>
        <v>No</v>
      </c>
      <c r="J6996" s="16">
        <f ca="1">VLOOKUP(Table3[[#This Row],[PRODUCT ID]],Table1[[PRODUCT]:[SELLING PRICE]],4,FALSE)</f>
        <v>106</v>
      </c>
      <c r="K6996" s="16">
        <f ca="1">VLOOKUP(Table3[[#This Row],[PRODUCT ID]],Table1[[PRODUCT]:[SELLING PRICE]],5,FALSE)</f>
        <v>295.56872667353639</v>
      </c>
      <c r="L6996" s="16">
        <f ca="1">J6996*Table3[[#This Row],[QUANTITY]]</f>
        <v>1060</v>
      </c>
      <c r="M6996" s="16">
        <f ca="1">K6996*Table3[[#This Row],[QUANTITY]]*(1-Table3[[#This Row],[DISCOUNT %]])</f>
        <v>2813.3984701887885</v>
      </c>
      <c r="N6996" s="3">
        <f>DAY(Table3[[#This Row],[DATE]])</f>
        <v>25</v>
      </c>
      <c r="O6996" s="3" t="str">
        <f>TEXT(Table3[[#This Row],[DATE]],"mmm")</f>
        <v>Feb</v>
      </c>
      <c r="P6996" s="3">
        <f>YEAR(Table3[[#This Row],[DATE]])</f>
        <v>2040</v>
      </c>
    </row>
    <row r="6997" spans="1:16" x14ac:dyDescent="0.3">
      <c r="A6997" s="6">
        <v>51192</v>
      </c>
      <c r="B6997" s="7" t="s">
        <v>1754</v>
      </c>
      <c r="C6997" s="9">
        <f t="shared" ca="1" si="218"/>
        <v>9</v>
      </c>
      <c r="D6997" s="9" t="s">
        <v>2115</v>
      </c>
      <c r="E6997" s="9" t="s">
        <v>2116</v>
      </c>
      <c r="F6997" s="10">
        <f t="shared" ca="1" si="219"/>
        <v>1.4734653399998611E-2</v>
      </c>
      <c r="G6997" s="3" t="str">
        <f>VLOOKUP(Table3[[#This Row],[PRODUCT ID]],Table1[[PRODUCT]:[SELLING PRICE]],1,FALSE)</f>
        <v>Product702</v>
      </c>
      <c r="H6997" s="3" t="str">
        <f>VLOOKUP(Table3[[#This Row],[PRODUCT ID]],Table1[[PRODUCT]:[SELLING PRICE]],2,FALSE)</f>
        <v>Category1</v>
      </c>
      <c r="I6997" s="3" t="str">
        <f>VLOOKUP(Table3[[#This Row],[PRODUCT ID]],Table1[[PRODUCT]:[SELLING PRICE]],3,FALSE)</f>
        <v>No</v>
      </c>
      <c r="J6997" s="16">
        <f ca="1">VLOOKUP(Table3[[#This Row],[PRODUCT ID]],Table1[[PRODUCT]:[SELLING PRICE]],4,FALSE)</f>
        <v>19</v>
      </c>
      <c r="K6997" s="16">
        <f ca="1">VLOOKUP(Table3[[#This Row],[PRODUCT ID]],Table1[[PRODUCT]:[SELLING PRICE]],5,FALSE)</f>
        <v>164.34769497707549</v>
      </c>
      <c r="L6997" s="16">
        <f ca="1">J6997*Table3[[#This Row],[QUANTITY]]</f>
        <v>171</v>
      </c>
      <c r="M6997" s="16">
        <f ca="1">K6997*Table3[[#This Row],[QUANTITY]]*(1-Table3[[#This Row],[DISCOUNT %]])</f>
        <v>1457.3347978904962</v>
      </c>
      <c r="N6997" s="3">
        <f>DAY(Table3[[#This Row],[DATE]])</f>
        <v>26</v>
      </c>
      <c r="O6997" s="3" t="str">
        <f>TEXT(Table3[[#This Row],[DATE]],"mmm")</f>
        <v>Feb</v>
      </c>
      <c r="P6997" s="3">
        <f>YEAR(Table3[[#This Row],[DATE]])</f>
        <v>2040</v>
      </c>
    </row>
    <row r="6998" spans="1:16" x14ac:dyDescent="0.3">
      <c r="A6998" s="6">
        <v>51193</v>
      </c>
      <c r="B6998" s="7" t="s">
        <v>1755</v>
      </c>
      <c r="C6998" s="9">
        <f t="shared" ca="1" si="218"/>
        <v>3</v>
      </c>
      <c r="D6998" s="9" t="s">
        <v>2115</v>
      </c>
      <c r="E6998" s="9" t="s">
        <v>2116</v>
      </c>
      <c r="F6998" s="10">
        <f t="shared" ca="1" si="219"/>
        <v>6.3471010508743639E-2</v>
      </c>
      <c r="G6998" s="3" t="str">
        <f>VLOOKUP(Table3[[#This Row],[PRODUCT ID]],Table1[[PRODUCT]:[SELLING PRICE]],1,FALSE)</f>
        <v>Product703</v>
      </c>
      <c r="H6998" s="3" t="str">
        <f>VLOOKUP(Table3[[#This Row],[PRODUCT ID]],Table1[[PRODUCT]:[SELLING PRICE]],2,FALSE)</f>
        <v>Category2</v>
      </c>
      <c r="I6998" s="3" t="str">
        <f>VLOOKUP(Table3[[#This Row],[PRODUCT ID]],Table1[[PRODUCT]:[SELLING PRICE]],3,FALSE)</f>
        <v>Ft</v>
      </c>
      <c r="J6998" s="16">
        <f ca="1">VLOOKUP(Table3[[#This Row],[PRODUCT ID]],Table1[[PRODUCT]:[SELLING PRICE]],4,FALSE)</f>
        <v>115</v>
      </c>
      <c r="K6998" s="16">
        <f ca="1">VLOOKUP(Table3[[#This Row],[PRODUCT ID]],Table1[[PRODUCT]:[SELLING PRICE]],5,FALSE)</f>
        <v>86.556525681560743</v>
      </c>
      <c r="L6998" s="16">
        <f ca="1">J6998*Table3[[#This Row],[QUANTITY]]</f>
        <v>345</v>
      </c>
      <c r="M6998" s="16">
        <f ca="1">K6998*Table3[[#This Row],[QUANTITY]]*(1-Table3[[#This Row],[DISCOUNT %]])</f>
        <v>243.18808659127819</v>
      </c>
      <c r="N6998" s="3">
        <f>DAY(Table3[[#This Row],[DATE]])</f>
        <v>27</v>
      </c>
      <c r="O6998" s="3" t="str">
        <f>TEXT(Table3[[#This Row],[DATE]],"mmm")</f>
        <v>Feb</v>
      </c>
      <c r="P6998" s="3">
        <f>YEAR(Table3[[#This Row],[DATE]])</f>
        <v>2040</v>
      </c>
    </row>
    <row r="6999" spans="1:16" x14ac:dyDescent="0.3">
      <c r="A6999" s="6">
        <v>51194</v>
      </c>
      <c r="B6999" s="7" t="s">
        <v>1756</v>
      </c>
      <c r="C6999" s="9">
        <f t="shared" ca="1" si="218"/>
        <v>7</v>
      </c>
      <c r="D6999" s="9" t="s">
        <v>2115</v>
      </c>
      <c r="E6999" s="9" t="s">
        <v>2116</v>
      </c>
      <c r="F6999" s="10">
        <f t="shared" ca="1" si="219"/>
        <v>9.4247494920836811E-2</v>
      </c>
      <c r="G6999" s="3" t="str">
        <f>VLOOKUP(Table3[[#This Row],[PRODUCT ID]],Table1[[PRODUCT]:[SELLING PRICE]],1,FALSE)</f>
        <v>Product704</v>
      </c>
      <c r="H6999" s="3" t="str">
        <f>VLOOKUP(Table3[[#This Row],[PRODUCT ID]],Table1[[PRODUCT]:[SELLING PRICE]],2,FALSE)</f>
        <v>Category3</v>
      </c>
      <c r="I6999" s="3" t="str">
        <f>VLOOKUP(Table3[[#This Row],[PRODUCT ID]],Table1[[PRODUCT]:[SELLING PRICE]],3,FALSE)</f>
        <v>No</v>
      </c>
      <c r="J6999" s="16">
        <f ca="1">VLOOKUP(Table3[[#This Row],[PRODUCT ID]],Table1[[PRODUCT]:[SELLING PRICE]],4,FALSE)</f>
        <v>144</v>
      </c>
      <c r="K6999" s="16">
        <f ca="1">VLOOKUP(Table3[[#This Row],[PRODUCT ID]],Table1[[PRODUCT]:[SELLING PRICE]],5,FALSE)</f>
        <v>185.91039832751025</v>
      </c>
      <c r="L6999" s="16">
        <f ca="1">J6999*Table3[[#This Row],[QUANTITY]]</f>
        <v>1008</v>
      </c>
      <c r="M6999" s="16">
        <f ca="1">K6999*Table3[[#This Row],[QUANTITY]]*(1-Table3[[#This Row],[DISCOUNT %]])</f>
        <v>1178.7216630378523</v>
      </c>
      <c r="N6999" s="3">
        <f>DAY(Table3[[#This Row],[DATE]])</f>
        <v>28</v>
      </c>
      <c r="O6999" s="3" t="str">
        <f>TEXT(Table3[[#This Row],[DATE]],"mmm")</f>
        <v>Feb</v>
      </c>
      <c r="P6999" s="3">
        <f>YEAR(Table3[[#This Row],[DATE]])</f>
        <v>2040</v>
      </c>
    </row>
    <row r="7000" spans="1:16" x14ac:dyDescent="0.3">
      <c r="A7000" s="6">
        <v>51195</v>
      </c>
      <c r="B7000" s="7" t="s">
        <v>1757</v>
      </c>
      <c r="C7000" s="9">
        <f t="shared" ca="1" si="218"/>
        <v>1</v>
      </c>
      <c r="D7000" s="9" t="s">
        <v>2116</v>
      </c>
      <c r="E7000" s="9" t="s">
        <v>2118</v>
      </c>
      <c r="F7000" s="10">
        <f t="shared" ca="1" si="219"/>
        <v>1.5574914160815134E-2</v>
      </c>
      <c r="G7000" s="3" t="str">
        <f>VLOOKUP(Table3[[#This Row],[PRODUCT ID]],Table1[[PRODUCT]:[SELLING PRICE]],1,FALSE)</f>
        <v>Product705</v>
      </c>
      <c r="H7000" s="3" t="str">
        <f>VLOOKUP(Table3[[#This Row],[PRODUCT ID]],Table1[[PRODUCT]:[SELLING PRICE]],2,FALSE)</f>
        <v>Category4</v>
      </c>
      <c r="I7000" s="3" t="str">
        <f>VLOOKUP(Table3[[#This Row],[PRODUCT ID]],Table1[[PRODUCT]:[SELLING PRICE]],3,FALSE)</f>
        <v>Kg</v>
      </c>
      <c r="J7000" s="16">
        <f ca="1">VLOOKUP(Table3[[#This Row],[PRODUCT ID]],Table1[[PRODUCT]:[SELLING PRICE]],4,FALSE)</f>
        <v>82</v>
      </c>
      <c r="K7000" s="16">
        <f ca="1">VLOOKUP(Table3[[#This Row],[PRODUCT ID]],Table1[[PRODUCT]:[SELLING PRICE]],5,FALSE)</f>
        <v>205.44336595555919</v>
      </c>
      <c r="L7000" s="16">
        <f ca="1">J7000*Table3[[#This Row],[QUANTITY]]</f>
        <v>82</v>
      </c>
      <c r="M7000" s="16">
        <f ca="1">K7000*Table3[[#This Row],[QUANTITY]]*(1-Table3[[#This Row],[DISCOUNT %]])</f>
        <v>202.24360316589241</v>
      </c>
      <c r="N7000" s="3">
        <f>DAY(Table3[[#This Row],[DATE]])</f>
        <v>29</v>
      </c>
      <c r="O7000" s="3" t="str">
        <f>TEXT(Table3[[#This Row],[DATE]],"mmm")</f>
        <v>Feb</v>
      </c>
      <c r="P7000" s="3">
        <f>YEAR(Table3[[#This Row],[DATE]])</f>
        <v>2040</v>
      </c>
    </row>
    <row r="7001" spans="1:16" x14ac:dyDescent="0.3">
      <c r="A7001" s="6">
        <v>51196</v>
      </c>
      <c r="B7001" s="7" t="s">
        <v>1758</v>
      </c>
      <c r="C7001" s="9">
        <f t="shared" ca="1" si="218"/>
        <v>6</v>
      </c>
      <c r="D7001" s="9" t="s">
        <v>2116</v>
      </c>
      <c r="E7001" s="9" t="s">
        <v>2118</v>
      </c>
      <c r="F7001" s="10">
        <f t="shared" ca="1" si="219"/>
        <v>9.6682723314840235E-2</v>
      </c>
      <c r="G7001" s="3" t="str">
        <f>VLOOKUP(Table3[[#This Row],[PRODUCT ID]],Table1[[PRODUCT]:[SELLING PRICE]],1,FALSE)</f>
        <v>Product706</v>
      </c>
      <c r="H7001" s="3" t="str">
        <f>VLOOKUP(Table3[[#This Row],[PRODUCT ID]],Table1[[PRODUCT]:[SELLING PRICE]],2,FALSE)</f>
        <v>Category5</v>
      </c>
      <c r="I7001" s="3" t="str">
        <f>VLOOKUP(Table3[[#This Row],[PRODUCT ID]],Table1[[PRODUCT]:[SELLING PRICE]],3,FALSE)</f>
        <v>Kg</v>
      </c>
      <c r="J7001" s="16">
        <f ca="1">VLOOKUP(Table3[[#This Row],[PRODUCT ID]],Table1[[PRODUCT]:[SELLING PRICE]],4,FALSE)</f>
        <v>142</v>
      </c>
      <c r="K7001" s="16">
        <f ca="1">VLOOKUP(Table3[[#This Row],[PRODUCT ID]],Table1[[PRODUCT]:[SELLING PRICE]],5,FALSE)</f>
        <v>165.78700336103822</v>
      </c>
      <c r="L7001" s="16">
        <f ca="1">J7001*Table3[[#This Row],[QUANTITY]]</f>
        <v>852</v>
      </c>
      <c r="M7001" s="16">
        <f ca="1">K7001*Table3[[#This Row],[QUANTITY]]*(1-Table3[[#This Row],[DISCOUNT %]])</f>
        <v>898.54958631531883</v>
      </c>
      <c r="N7001" s="3">
        <f>DAY(Table3[[#This Row],[DATE]])</f>
        <v>1</v>
      </c>
      <c r="O7001" s="3" t="str">
        <f>TEXT(Table3[[#This Row],[DATE]],"mmm")</f>
        <v>Mar</v>
      </c>
      <c r="P7001" s="3">
        <f>YEAR(Table3[[#This Row],[DATE]])</f>
        <v>2040</v>
      </c>
    </row>
    <row r="7002" spans="1:16" x14ac:dyDescent="0.3">
      <c r="A7002" s="6">
        <v>51197</v>
      </c>
      <c r="B7002" s="7" t="s">
        <v>1759</v>
      </c>
      <c r="C7002" s="9">
        <f t="shared" ca="1" si="218"/>
        <v>1</v>
      </c>
      <c r="D7002" s="9" t="s">
        <v>2116</v>
      </c>
      <c r="E7002" s="9" t="s">
        <v>2116</v>
      </c>
      <c r="F7002" s="10">
        <f t="shared" ca="1" si="219"/>
        <v>2.4761482458291496E-2</v>
      </c>
      <c r="G7002" s="3" t="str">
        <f>VLOOKUP(Table3[[#This Row],[PRODUCT ID]],Table1[[PRODUCT]:[SELLING PRICE]],1,FALSE)</f>
        <v>Product707</v>
      </c>
      <c r="H7002" s="3" t="str">
        <f>VLOOKUP(Table3[[#This Row],[PRODUCT ID]],Table1[[PRODUCT]:[SELLING PRICE]],2,FALSE)</f>
        <v>Category1</v>
      </c>
      <c r="I7002" s="3" t="str">
        <f>VLOOKUP(Table3[[#This Row],[PRODUCT ID]],Table1[[PRODUCT]:[SELLING PRICE]],3,FALSE)</f>
        <v>Lt</v>
      </c>
      <c r="J7002" s="16">
        <f ca="1">VLOOKUP(Table3[[#This Row],[PRODUCT ID]],Table1[[PRODUCT]:[SELLING PRICE]],4,FALSE)</f>
        <v>148</v>
      </c>
      <c r="K7002" s="16">
        <f ca="1">VLOOKUP(Table3[[#This Row],[PRODUCT ID]],Table1[[PRODUCT]:[SELLING PRICE]],5,FALSE)</f>
        <v>97.984217050433529</v>
      </c>
      <c r="L7002" s="16">
        <f ca="1">J7002*Table3[[#This Row],[QUANTITY]]</f>
        <v>148</v>
      </c>
      <c r="M7002" s="16">
        <f ca="1">K7002*Table3[[#This Row],[QUANTITY]]*(1-Table3[[#This Row],[DISCOUNT %]])</f>
        <v>95.557982578749801</v>
      </c>
      <c r="N7002" s="3">
        <f>DAY(Table3[[#This Row],[DATE]])</f>
        <v>2</v>
      </c>
      <c r="O7002" s="3" t="str">
        <f>TEXT(Table3[[#This Row],[DATE]],"mmm")</f>
        <v>Mar</v>
      </c>
      <c r="P7002" s="3">
        <f>YEAR(Table3[[#This Row],[DATE]])</f>
        <v>2040</v>
      </c>
    </row>
    <row r="7003" spans="1:16" x14ac:dyDescent="0.3">
      <c r="A7003" s="6">
        <v>51198</v>
      </c>
      <c r="B7003" s="7" t="s">
        <v>1760</v>
      </c>
      <c r="C7003" s="9">
        <f t="shared" ca="1" si="218"/>
        <v>10</v>
      </c>
      <c r="D7003" s="9" t="s">
        <v>2115</v>
      </c>
      <c r="E7003" s="9" t="s">
        <v>2116</v>
      </c>
      <c r="F7003" s="10">
        <f t="shared" ca="1" si="219"/>
        <v>4.4237998587073162E-2</v>
      </c>
      <c r="G7003" s="3" t="str">
        <f>VLOOKUP(Table3[[#This Row],[PRODUCT ID]],Table1[[PRODUCT]:[SELLING PRICE]],1,FALSE)</f>
        <v>Product708</v>
      </c>
      <c r="H7003" s="3" t="str">
        <f>VLOOKUP(Table3[[#This Row],[PRODUCT ID]],Table1[[PRODUCT]:[SELLING PRICE]],2,FALSE)</f>
        <v>Category2</v>
      </c>
      <c r="I7003" s="3" t="str">
        <f>VLOOKUP(Table3[[#This Row],[PRODUCT ID]],Table1[[PRODUCT]:[SELLING PRICE]],3,FALSE)</f>
        <v>Kg</v>
      </c>
      <c r="J7003" s="16">
        <f ca="1">VLOOKUP(Table3[[#This Row],[PRODUCT ID]],Table1[[PRODUCT]:[SELLING PRICE]],4,FALSE)</f>
        <v>42</v>
      </c>
      <c r="K7003" s="16">
        <f ca="1">VLOOKUP(Table3[[#This Row],[PRODUCT ID]],Table1[[PRODUCT]:[SELLING PRICE]],5,FALSE)</f>
        <v>294.57371480769541</v>
      </c>
      <c r="L7003" s="16">
        <f ca="1">J7003*Table3[[#This Row],[QUANTITY]]</f>
        <v>420</v>
      </c>
      <c r="M7003" s="16">
        <f ca="1">K7003*Table3[[#This Row],[QUANTITY]]*(1-Table3[[#This Row],[DISCOUNT %]])</f>
        <v>2815.4236322824372</v>
      </c>
      <c r="N7003" s="3">
        <f>DAY(Table3[[#This Row],[DATE]])</f>
        <v>3</v>
      </c>
      <c r="O7003" s="3" t="str">
        <f>TEXT(Table3[[#This Row],[DATE]],"mmm")</f>
        <v>Mar</v>
      </c>
      <c r="P7003" s="3">
        <f>YEAR(Table3[[#This Row],[DATE]])</f>
        <v>2040</v>
      </c>
    </row>
    <row r="7004" spans="1:16" x14ac:dyDescent="0.3">
      <c r="A7004" s="6">
        <v>51199</v>
      </c>
      <c r="B7004" s="7" t="s">
        <v>1761</v>
      </c>
      <c r="C7004" s="9">
        <f t="shared" ca="1" si="218"/>
        <v>12</v>
      </c>
      <c r="D7004" s="9" t="s">
        <v>2117</v>
      </c>
      <c r="E7004" s="9" t="s">
        <v>2116</v>
      </c>
      <c r="F7004" s="10">
        <f t="shared" ca="1" si="219"/>
        <v>8.2681544272638907E-2</v>
      </c>
      <c r="G7004" s="3" t="str">
        <f>VLOOKUP(Table3[[#This Row],[PRODUCT ID]],Table1[[PRODUCT]:[SELLING PRICE]],1,FALSE)</f>
        <v>Product709</v>
      </c>
      <c r="H7004" s="3" t="str">
        <f>VLOOKUP(Table3[[#This Row],[PRODUCT ID]],Table1[[PRODUCT]:[SELLING PRICE]],2,FALSE)</f>
        <v>Category3</v>
      </c>
      <c r="I7004" s="3" t="str">
        <f>VLOOKUP(Table3[[#This Row],[PRODUCT ID]],Table1[[PRODUCT]:[SELLING PRICE]],3,FALSE)</f>
        <v>Lt</v>
      </c>
      <c r="J7004" s="16">
        <f ca="1">VLOOKUP(Table3[[#This Row],[PRODUCT ID]],Table1[[PRODUCT]:[SELLING PRICE]],4,FALSE)</f>
        <v>172</v>
      </c>
      <c r="K7004" s="16">
        <f ca="1">VLOOKUP(Table3[[#This Row],[PRODUCT ID]],Table1[[PRODUCT]:[SELLING PRICE]],5,FALSE)</f>
        <v>57.557560196430508</v>
      </c>
      <c r="L7004" s="16">
        <f ca="1">J7004*Table3[[#This Row],[QUANTITY]]</f>
        <v>2064</v>
      </c>
      <c r="M7004" s="16">
        <f ca="1">K7004*Table3[[#This Row],[QUANTITY]]*(1-Table3[[#This Row],[DISCOUNT %]])</f>
        <v>633.58334681789108</v>
      </c>
      <c r="N7004" s="3">
        <f>DAY(Table3[[#This Row],[DATE]])</f>
        <v>4</v>
      </c>
      <c r="O7004" s="3" t="str">
        <f>TEXT(Table3[[#This Row],[DATE]],"mmm")</f>
        <v>Mar</v>
      </c>
      <c r="P7004" s="3">
        <f>YEAR(Table3[[#This Row],[DATE]])</f>
        <v>2040</v>
      </c>
    </row>
    <row r="7005" spans="1:16" x14ac:dyDescent="0.3">
      <c r="A7005" s="6">
        <v>51200</v>
      </c>
      <c r="B7005" s="7" t="s">
        <v>1762</v>
      </c>
      <c r="C7005" s="9">
        <f t="shared" ca="1" si="218"/>
        <v>10</v>
      </c>
      <c r="D7005" s="9" t="s">
        <v>2117</v>
      </c>
      <c r="E7005" s="9" t="s">
        <v>2116</v>
      </c>
      <c r="F7005" s="10">
        <f t="shared" ca="1" si="219"/>
        <v>6.5238833488016304E-2</v>
      </c>
      <c r="G7005" s="3" t="str">
        <f>VLOOKUP(Table3[[#This Row],[PRODUCT ID]],Table1[[PRODUCT]:[SELLING PRICE]],1,FALSE)</f>
        <v>Product710</v>
      </c>
      <c r="H7005" s="3" t="str">
        <f>VLOOKUP(Table3[[#This Row],[PRODUCT ID]],Table1[[PRODUCT]:[SELLING PRICE]],2,FALSE)</f>
        <v>Category4</v>
      </c>
      <c r="I7005" s="3" t="str">
        <f>VLOOKUP(Table3[[#This Row],[PRODUCT ID]],Table1[[PRODUCT]:[SELLING PRICE]],3,FALSE)</f>
        <v>Ft</v>
      </c>
      <c r="J7005" s="16">
        <f ca="1">VLOOKUP(Table3[[#This Row],[PRODUCT ID]],Table1[[PRODUCT]:[SELLING PRICE]],4,FALSE)</f>
        <v>94</v>
      </c>
      <c r="K7005" s="16">
        <f ca="1">VLOOKUP(Table3[[#This Row],[PRODUCT ID]],Table1[[PRODUCT]:[SELLING PRICE]],5,FALSE)</f>
        <v>296.10526506122932</v>
      </c>
      <c r="L7005" s="16">
        <f ca="1">J7005*Table3[[#This Row],[QUANTITY]]</f>
        <v>940</v>
      </c>
      <c r="M7005" s="16">
        <f ca="1">K7005*Table3[[#This Row],[QUANTITY]]*(1-Table3[[#This Row],[DISCOUNT %]])</f>
        <v>2767.8770297897486</v>
      </c>
      <c r="N7005" s="3">
        <f>DAY(Table3[[#This Row],[DATE]])</f>
        <v>5</v>
      </c>
      <c r="O7005" s="3" t="str">
        <f>TEXT(Table3[[#This Row],[DATE]],"mmm")</f>
        <v>Mar</v>
      </c>
      <c r="P7005" s="3">
        <f>YEAR(Table3[[#This Row],[DATE]])</f>
        <v>2040</v>
      </c>
    </row>
    <row r="7006" spans="1:16" x14ac:dyDescent="0.3">
      <c r="A7006" s="6">
        <v>51201</v>
      </c>
      <c r="B7006" s="7" t="s">
        <v>1763</v>
      </c>
      <c r="C7006" s="9">
        <f t="shared" ca="1" si="218"/>
        <v>5</v>
      </c>
      <c r="D7006" s="9" t="s">
        <v>2116</v>
      </c>
      <c r="E7006" s="9" t="s">
        <v>2118</v>
      </c>
      <c r="F7006" s="10">
        <f t="shared" ca="1" si="219"/>
        <v>5.0705123560023692E-2</v>
      </c>
      <c r="G7006" s="3" t="str">
        <f>VLOOKUP(Table3[[#This Row],[PRODUCT ID]],Table1[[PRODUCT]:[SELLING PRICE]],1,FALSE)</f>
        <v>Product711</v>
      </c>
      <c r="H7006" s="3" t="str">
        <f>VLOOKUP(Table3[[#This Row],[PRODUCT ID]],Table1[[PRODUCT]:[SELLING PRICE]],2,FALSE)</f>
        <v>Category5</v>
      </c>
      <c r="I7006" s="3" t="str">
        <f>VLOOKUP(Table3[[#This Row],[PRODUCT ID]],Table1[[PRODUCT]:[SELLING PRICE]],3,FALSE)</f>
        <v>Kg</v>
      </c>
      <c r="J7006" s="16">
        <f ca="1">VLOOKUP(Table3[[#This Row],[PRODUCT ID]],Table1[[PRODUCT]:[SELLING PRICE]],4,FALSE)</f>
        <v>96</v>
      </c>
      <c r="K7006" s="16">
        <f ca="1">VLOOKUP(Table3[[#This Row],[PRODUCT ID]],Table1[[PRODUCT]:[SELLING PRICE]],5,FALSE)</f>
        <v>194.03854732905509</v>
      </c>
      <c r="L7006" s="16">
        <f ca="1">J7006*Table3[[#This Row],[QUANTITY]]</f>
        <v>480</v>
      </c>
      <c r="M7006" s="16">
        <f ca="1">K7006*Table3[[#This Row],[QUANTITY]]*(1-Table3[[#This Row],[DISCOUNT %]])</f>
        <v>920.99899405663928</v>
      </c>
      <c r="N7006" s="3">
        <f>DAY(Table3[[#This Row],[DATE]])</f>
        <v>6</v>
      </c>
      <c r="O7006" s="3" t="str">
        <f>TEXT(Table3[[#This Row],[DATE]],"mmm")</f>
        <v>Mar</v>
      </c>
      <c r="P7006" s="3">
        <f>YEAR(Table3[[#This Row],[DATE]])</f>
        <v>2040</v>
      </c>
    </row>
    <row r="7007" spans="1:16" x14ac:dyDescent="0.3">
      <c r="A7007" s="6">
        <v>51202</v>
      </c>
      <c r="B7007" s="7" t="s">
        <v>1764</v>
      </c>
      <c r="C7007" s="9">
        <f t="shared" ca="1" si="218"/>
        <v>15</v>
      </c>
      <c r="D7007" s="9" t="s">
        <v>2116</v>
      </c>
      <c r="E7007" s="9" t="s">
        <v>2116</v>
      </c>
      <c r="F7007" s="10">
        <f t="shared" ca="1" si="219"/>
        <v>6.6013058548621537E-2</v>
      </c>
      <c r="G7007" s="3" t="str">
        <f>VLOOKUP(Table3[[#This Row],[PRODUCT ID]],Table1[[PRODUCT]:[SELLING PRICE]],1,FALSE)</f>
        <v>Product712</v>
      </c>
      <c r="H7007" s="3" t="str">
        <f>VLOOKUP(Table3[[#This Row],[PRODUCT ID]],Table1[[PRODUCT]:[SELLING PRICE]],2,FALSE)</f>
        <v>Category1</v>
      </c>
      <c r="I7007" s="3" t="str">
        <f>VLOOKUP(Table3[[#This Row],[PRODUCT ID]],Table1[[PRODUCT]:[SELLING PRICE]],3,FALSE)</f>
        <v>No</v>
      </c>
      <c r="J7007" s="16">
        <f ca="1">VLOOKUP(Table3[[#This Row],[PRODUCT ID]],Table1[[PRODUCT]:[SELLING PRICE]],4,FALSE)</f>
        <v>233</v>
      </c>
      <c r="K7007" s="16">
        <f ca="1">VLOOKUP(Table3[[#This Row],[PRODUCT ID]],Table1[[PRODUCT]:[SELLING PRICE]],5,FALSE)</f>
        <v>73.285636260582493</v>
      </c>
      <c r="L7007" s="16">
        <f ca="1">J7007*Table3[[#This Row],[QUANTITY]]</f>
        <v>3495</v>
      </c>
      <c r="M7007" s="16">
        <f ca="1">K7007*Table3[[#This Row],[QUANTITY]]*(1-Table3[[#This Row],[DISCOUNT %]])</f>
        <v>1026.7174089500952</v>
      </c>
      <c r="N7007" s="3">
        <f>DAY(Table3[[#This Row],[DATE]])</f>
        <v>7</v>
      </c>
      <c r="O7007" s="3" t="str">
        <f>TEXT(Table3[[#This Row],[DATE]],"mmm")</f>
        <v>Mar</v>
      </c>
      <c r="P7007" s="3">
        <f>YEAR(Table3[[#This Row],[DATE]])</f>
        <v>2040</v>
      </c>
    </row>
    <row r="7008" spans="1:16" x14ac:dyDescent="0.3">
      <c r="A7008" s="6">
        <v>51203</v>
      </c>
      <c r="B7008" s="7" t="s">
        <v>1765</v>
      </c>
      <c r="C7008" s="9">
        <f t="shared" ca="1" si="218"/>
        <v>4</v>
      </c>
      <c r="D7008" s="9" t="s">
        <v>2116</v>
      </c>
      <c r="E7008" s="9" t="s">
        <v>2116</v>
      </c>
      <c r="F7008" s="10">
        <f t="shared" ca="1" si="219"/>
        <v>1.7023696887839314E-2</v>
      </c>
      <c r="G7008" s="3" t="str">
        <f>VLOOKUP(Table3[[#This Row],[PRODUCT ID]],Table1[[PRODUCT]:[SELLING PRICE]],1,FALSE)</f>
        <v>Product713</v>
      </c>
      <c r="H7008" s="3" t="str">
        <f>VLOOKUP(Table3[[#This Row],[PRODUCT ID]],Table1[[PRODUCT]:[SELLING PRICE]],2,FALSE)</f>
        <v>Category2</v>
      </c>
      <c r="I7008" s="3" t="str">
        <f>VLOOKUP(Table3[[#This Row],[PRODUCT ID]],Table1[[PRODUCT]:[SELLING PRICE]],3,FALSE)</f>
        <v>No</v>
      </c>
      <c r="J7008" s="16">
        <f ca="1">VLOOKUP(Table3[[#This Row],[PRODUCT ID]],Table1[[PRODUCT]:[SELLING PRICE]],4,FALSE)</f>
        <v>104</v>
      </c>
      <c r="K7008" s="16">
        <f ca="1">VLOOKUP(Table3[[#This Row],[PRODUCT ID]],Table1[[PRODUCT]:[SELLING PRICE]],5,FALSE)</f>
        <v>213.40761313164433</v>
      </c>
      <c r="L7008" s="16">
        <f ca="1">J7008*Table3[[#This Row],[QUANTITY]]</f>
        <v>416</v>
      </c>
      <c r="M7008" s="16">
        <f ca="1">K7008*Table3[[#This Row],[QUANTITY]]*(1-Table3[[#This Row],[DISCOUNT %]])</f>
        <v>839.09850644853577</v>
      </c>
      <c r="N7008" s="3">
        <f>DAY(Table3[[#This Row],[DATE]])</f>
        <v>8</v>
      </c>
      <c r="O7008" s="3" t="str">
        <f>TEXT(Table3[[#This Row],[DATE]],"mmm")</f>
        <v>Mar</v>
      </c>
      <c r="P7008" s="3">
        <f>YEAR(Table3[[#This Row],[DATE]])</f>
        <v>2040</v>
      </c>
    </row>
    <row r="7009" spans="1:16" x14ac:dyDescent="0.3">
      <c r="A7009" s="6">
        <v>51204</v>
      </c>
      <c r="B7009" s="7" t="s">
        <v>1766</v>
      </c>
      <c r="C7009" s="9">
        <f t="shared" ca="1" si="218"/>
        <v>9</v>
      </c>
      <c r="D7009" s="9" t="s">
        <v>2116</v>
      </c>
      <c r="E7009" s="9" t="s">
        <v>2116</v>
      </c>
      <c r="F7009" s="10">
        <f t="shared" ca="1" si="219"/>
        <v>4.6790652193785844E-2</v>
      </c>
      <c r="G7009" s="3" t="str">
        <f>VLOOKUP(Table3[[#This Row],[PRODUCT ID]],Table1[[PRODUCT]:[SELLING PRICE]],1,FALSE)</f>
        <v>Product714</v>
      </c>
      <c r="H7009" s="3" t="str">
        <f>VLOOKUP(Table3[[#This Row],[PRODUCT ID]],Table1[[PRODUCT]:[SELLING PRICE]],2,FALSE)</f>
        <v>Category3</v>
      </c>
      <c r="I7009" s="3" t="str">
        <f>VLOOKUP(Table3[[#This Row],[PRODUCT ID]],Table1[[PRODUCT]:[SELLING PRICE]],3,FALSE)</f>
        <v>Ft</v>
      </c>
      <c r="J7009" s="16">
        <f ca="1">VLOOKUP(Table3[[#This Row],[PRODUCT ID]],Table1[[PRODUCT]:[SELLING PRICE]],4,FALSE)</f>
        <v>176</v>
      </c>
      <c r="K7009" s="16">
        <f ca="1">VLOOKUP(Table3[[#This Row],[PRODUCT ID]],Table1[[PRODUCT]:[SELLING PRICE]],5,FALSE)</f>
        <v>171.31429924995061</v>
      </c>
      <c r="L7009" s="16">
        <f ca="1">J7009*Table3[[#This Row],[QUANTITY]]</f>
        <v>1584</v>
      </c>
      <c r="M7009" s="16">
        <f ca="1">K7009*Table3[[#This Row],[QUANTITY]]*(1-Table3[[#This Row],[DISCOUNT %]])</f>
        <v>1469.6855231213162</v>
      </c>
      <c r="N7009" s="3">
        <f>DAY(Table3[[#This Row],[DATE]])</f>
        <v>9</v>
      </c>
      <c r="O7009" s="3" t="str">
        <f>TEXT(Table3[[#This Row],[DATE]],"mmm")</f>
        <v>Mar</v>
      </c>
      <c r="P7009" s="3">
        <f>YEAR(Table3[[#This Row],[DATE]])</f>
        <v>2040</v>
      </c>
    </row>
    <row r="7010" spans="1:16" x14ac:dyDescent="0.3">
      <c r="A7010" s="6">
        <v>51205</v>
      </c>
      <c r="B7010" s="7" t="s">
        <v>1767</v>
      </c>
      <c r="C7010" s="9">
        <f t="shared" ca="1" si="218"/>
        <v>11</v>
      </c>
      <c r="D7010" s="9" t="s">
        <v>2115</v>
      </c>
      <c r="E7010" s="9" t="s">
        <v>2116</v>
      </c>
      <c r="F7010" s="10">
        <f t="shared" ca="1" si="219"/>
        <v>3.4463737855960734E-2</v>
      </c>
      <c r="G7010" s="3" t="str">
        <f>VLOOKUP(Table3[[#This Row],[PRODUCT ID]],Table1[[PRODUCT]:[SELLING PRICE]],1,FALSE)</f>
        <v>Product715</v>
      </c>
      <c r="H7010" s="3" t="str">
        <f>VLOOKUP(Table3[[#This Row],[PRODUCT ID]],Table1[[PRODUCT]:[SELLING PRICE]],2,FALSE)</f>
        <v>Category4</v>
      </c>
      <c r="I7010" s="3" t="str">
        <f>VLOOKUP(Table3[[#This Row],[PRODUCT ID]],Table1[[PRODUCT]:[SELLING PRICE]],3,FALSE)</f>
        <v>No</v>
      </c>
      <c r="J7010" s="16">
        <f ca="1">VLOOKUP(Table3[[#This Row],[PRODUCT ID]],Table1[[PRODUCT]:[SELLING PRICE]],4,FALSE)</f>
        <v>159</v>
      </c>
      <c r="K7010" s="16">
        <f ca="1">VLOOKUP(Table3[[#This Row],[PRODUCT ID]],Table1[[PRODUCT]:[SELLING PRICE]],5,FALSE)</f>
        <v>187.18273790257862</v>
      </c>
      <c r="L7010" s="16">
        <f ca="1">J7010*Table3[[#This Row],[QUANTITY]]</f>
        <v>1749</v>
      </c>
      <c r="M7010" s="16">
        <f ca="1">K7010*Table3[[#This Row],[QUANTITY]]*(1-Table3[[#This Row],[DISCOUNT %]])</f>
        <v>1988.0489320157747</v>
      </c>
      <c r="N7010" s="3">
        <f>DAY(Table3[[#This Row],[DATE]])</f>
        <v>10</v>
      </c>
      <c r="O7010" s="3" t="str">
        <f>TEXT(Table3[[#This Row],[DATE]],"mmm")</f>
        <v>Mar</v>
      </c>
      <c r="P7010" s="3">
        <f>YEAR(Table3[[#This Row],[DATE]])</f>
        <v>2040</v>
      </c>
    </row>
    <row r="7011" spans="1:16" x14ac:dyDescent="0.3">
      <c r="A7011" s="6">
        <v>51206</v>
      </c>
      <c r="B7011" s="7" t="s">
        <v>1768</v>
      </c>
      <c r="C7011" s="9">
        <f t="shared" ca="1" si="218"/>
        <v>5</v>
      </c>
      <c r="D7011" s="9" t="s">
        <v>2116</v>
      </c>
      <c r="E7011" s="9" t="s">
        <v>2116</v>
      </c>
      <c r="F7011" s="10">
        <f t="shared" ca="1" si="219"/>
        <v>4.5732875914518648E-2</v>
      </c>
      <c r="G7011" s="3" t="str">
        <f>VLOOKUP(Table3[[#This Row],[PRODUCT ID]],Table1[[PRODUCT]:[SELLING PRICE]],1,FALSE)</f>
        <v>Product716</v>
      </c>
      <c r="H7011" s="3" t="str">
        <f>VLOOKUP(Table3[[#This Row],[PRODUCT ID]],Table1[[PRODUCT]:[SELLING PRICE]],2,FALSE)</f>
        <v>Category5</v>
      </c>
      <c r="I7011" s="3" t="str">
        <f>VLOOKUP(Table3[[#This Row],[PRODUCT ID]],Table1[[PRODUCT]:[SELLING PRICE]],3,FALSE)</f>
        <v>Kg</v>
      </c>
      <c r="J7011" s="16">
        <f ca="1">VLOOKUP(Table3[[#This Row],[PRODUCT ID]],Table1[[PRODUCT]:[SELLING PRICE]],4,FALSE)</f>
        <v>124</v>
      </c>
      <c r="K7011" s="16">
        <f ca="1">VLOOKUP(Table3[[#This Row],[PRODUCT ID]],Table1[[PRODUCT]:[SELLING PRICE]],5,FALSE)</f>
        <v>295.82198082970342</v>
      </c>
      <c r="L7011" s="16">
        <f ca="1">J7011*Table3[[#This Row],[QUANTITY]]</f>
        <v>620</v>
      </c>
      <c r="M7011" s="16">
        <f ca="1">K7011*Table3[[#This Row],[QUANTITY]]*(1-Table3[[#This Row],[DISCOUNT %]])</f>
        <v>1411.4659544381575</v>
      </c>
      <c r="N7011" s="3">
        <f>DAY(Table3[[#This Row],[DATE]])</f>
        <v>11</v>
      </c>
      <c r="O7011" s="3" t="str">
        <f>TEXT(Table3[[#This Row],[DATE]],"mmm")</f>
        <v>Mar</v>
      </c>
      <c r="P7011" s="3">
        <f>YEAR(Table3[[#This Row],[DATE]])</f>
        <v>2040</v>
      </c>
    </row>
    <row r="7012" spans="1:16" x14ac:dyDescent="0.3">
      <c r="A7012" s="6">
        <v>51207</v>
      </c>
      <c r="B7012" s="7" t="s">
        <v>1769</v>
      </c>
      <c r="C7012" s="9">
        <f t="shared" ca="1" si="218"/>
        <v>10</v>
      </c>
      <c r="D7012" s="9" t="s">
        <v>2117</v>
      </c>
      <c r="E7012" s="9" t="s">
        <v>2118</v>
      </c>
      <c r="F7012" s="10">
        <f t="shared" ca="1" si="219"/>
        <v>2.5642198987386823E-2</v>
      </c>
      <c r="G7012" s="3" t="str">
        <f>VLOOKUP(Table3[[#This Row],[PRODUCT ID]],Table1[[PRODUCT]:[SELLING PRICE]],1,FALSE)</f>
        <v>Product717</v>
      </c>
      <c r="H7012" s="3" t="str">
        <f>VLOOKUP(Table3[[#This Row],[PRODUCT ID]],Table1[[PRODUCT]:[SELLING PRICE]],2,FALSE)</f>
        <v>Category1</v>
      </c>
      <c r="I7012" s="3" t="str">
        <f>VLOOKUP(Table3[[#This Row],[PRODUCT ID]],Table1[[PRODUCT]:[SELLING PRICE]],3,FALSE)</f>
        <v>Kg</v>
      </c>
      <c r="J7012" s="16">
        <f ca="1">VLOOKUP(Table3[[#This Row],[PRODUCT ID]],Table1[[PRODUCT]:[SELLING PRICE]],4,FALSE)</f>
        <v>166</v>
      </c>
      <c r="K7012" s="16">
        <f ca="1">VLOOKUP(Table3[[#This Row],[PRODUCT ID]],Table1[[PRODUCT]:[SELLING PRICE]],5,FALSE)</f>
        <v>266.9135434964582</v>
      </c>
      <c r="L7012" s="16">
        <f ca="1">J7012*Table3[[#This Row],[QUANTITY]]</f>
        <v>1660</v>
      </c>
      <c r="M7012" s="16">
        <f ca="1">K7012*Table3[[#This Row],[QUANTITY]]*(1-Table3[[#This Row],[DISCOUNT %]])</f>
        <v>2600.6929330169351</v>
      </c>
      <c r="N7012" s="3">
        <f>DAY(Table3[[#This Row],[DATE]])</f>
        <v>12</v>
      </c>
      <c r="O7012" s="3" t="str">
        <f>TEXT(Table3[[#This Row],[DATE]],"mmm")</f>
        <v>Mar</v>
      </c>
      <c r="P7012" s="3">
        <f>YEAR(Table3[[#This Row],[DATE]])</f>
        <v>2040</v>
      </c>
    </row>
    <row r="7013" spans="1:16" x14ac:dyDescent="0.3">
      <c r="A7013" s="6">
        <v>51208</v>
      </c>
      <c r="B7013" s="7" t="s">
        <v>1770</v>
      </c>
      <c r="C7013" s="9">
        <f t="shared" ca="1" si="218"/>
        <v>6</v>
      </c>
      <c r="D7013" s="9" t="s">
        <v>2115</v>
      </c>
      <c r="E7013" s="9" t="s">
        <v>2118</v>
      </c>
      <c r="F7013" s="10">
        <f t="shared" ca="1" si="219"/>
        <v>1.0293052296892103E-2</v>
      </c>
      <c r="G7013" s="3" t="str">
        <f>VLOOKUP(Table3[[#This Row],[PRODUCT ID]],Table1[[PRODUCT]:[SELLING PRICE]],1,FALSE)</f>
        <v>Product718</v>
      </c>
      <c r="H7013" s="3" t="str">
        <f>VLOOKUP(Table3[[#This Row],[PRODUCT ID]],Table1[[PRODUCT]:[SELLING PRICE]],2,FALSE)</f>
        <v>Category2</v>
      </c>
      <c r="I7013" s="3" t="str">
        <f>VLOOKUP(Table3[[#This Row],[PRODUCT ID]],Table1[[PRODUCT]:[SELLING PRICE]],3,FALSE)</f>
        <v>Lt</v>
      </c>
      <c r="J7013" s="16">
        <f ca="1">VLOOKUP(Table3[[#This Row],[PRODUCT ID]],Table1[[PRODUCT]:[SELLING PRICE]],4,FALSE)</f>
        <v>27</v>
      </c>
      <c r="K7013" s="16">
        <f ca="1">VLOOKUP(Table3[[#This Row],[PRODUCT ID]],Table1[[PRODUCT]:[SELLING PRICE]],5,FALSE)</f>
        <v>88.724677326105393</v>
      </c>
      <c r="L7013" s="16">
        <f ca="1">J7013*Table3[[#This Row],[QUANTITY]]</f>
        <v>162</v>
      </c>
      <c r="M7013" s="16">
        <f ca="1">K7013*Table3[[#This Row],[QUANTITY]]*(1-Table3[[#This Row],[DISCOUNT %]])</f>
        <v>526.86857749417743</v>
      </c>
      <c r="N7013" s="3">
        <f>DAY(Table3[[#This Row],[DATE]])</f>
        <v>13</v>
      </c>
      <c r="O7013" s="3" t="str">
        <f>TEXT(Table3[[#This Row],[DATE]],"mmm")</f>
        <v>Mar</v>
      </c>
      <c r="P7013" s="3">
        <f>YEAR(Table3[[#This Row],[DATE]])</f>
        <v>2040</v>
      </c>
    </row>
    <row r="7014" spans="1:16" x14ac:dyDescent="0.3">
      <c r="A7014" s="6">
        <v>51209</v>
      </c>
      <c r="B7014" s="7" t="s">
        <v>1771</v>
      </c>
      <c r="C7014" s="9">
        <f t="shared" ca="1" si="218"/>
        <v>11</v>
      </c>
      <c r="D7014" s="9" t="s">
        <v>2115</v>
      </c>
      <c r="E7014" s="9" t="s">
        <v>2116</v>
      </c>
      <c r="F7014" s="10">
        <f t="shared" ca="1" si="219"/>
        <v>3.7103111881578235E-2</v>
      </c>
      <c r="G7014" s="3" t="str">
        <f>VLOOKUP(Table3[[#This Row],[PRODUCT ID]],Table1[[PRODUCT]:[SELLING PRICE]],1,FALSE)</f>
        <v>Product719</v>
      </c>
      <c r="H7014" s="3" t="str">
        <f>VLOOKUP(Table3[[#This Row],[PRODUCT ID]],Table1[[PRODUCT]:[SELLING PRICE]],2,FALSE)</f>
        <v>Category3</v>
      </c>
      <c r="I7014" s="3" t="str">
        <f>VLOOKUP(Table3[[#This Row],[PRODUCT ID]],Table1[[PRODUCT]:[SELLING PRICE]],3,FALSE)</f>
        <v>Kg</v>
      </c>
      <c r="J7014" s="16">
        <f ca="1">VLOOKUP(Table3[[#This Row],[PRODUCT ID]],Table1[[PRODUCT]:[SELLING PRICE]],4,FALSE)</f>
        <v>138</v>
      </c>
      <c r="K7014" s="16">
        <f ca="1">VLOOKUP(Table3[[#This Row],[PRODUCT ID]],Table1[[PRODUCT]:[SELLING PRICE]],5,FALSE)</f>
        <v>259.32162322068609</v>
      </c>
      <c r="L7014" s="16">
        <f ca="1">J7014*Table3[[#This Row],[QUANTITY]]</f>
        <v>1518</v>
      </c>
      <c r="M7014" s="16">
        <f ca="1">K7014*Table3[[#This Row],[QUANTITY]]*(1-Table3[[#This Row],[DISCOUNT %]])</f>
        <v>2746.6998242311815</v>
      </c>
      <c r="N7014" s="3">
        <f>DAY(Table3[[#This Row],[DATE]])</f>
        <v>14</v>
      </c>
      <c r="O7014" s="3" t="str">
        <f>TEXT(Table3[[#This Row],[DATE]],"mmm")</f>
        <v>Mar</v>
      </c>
      <c r="P7014" s="3">
        <f>YEAR(Table3[[#This Row],[DATE]])</f>
        <v>2040</v>
      </c>
    </row>
    <row r="7015" spans="1:16" x14ac:dyDescent="0.3">
      <c r="A7015" s="6">
        <v>51210</v>
      </c>
      <c r="B7015" s="7" t="s">
        <v>1772</v>
      </c>
      <c r="C7015" s="9">
        <f t="shared" ca="1" si="218"/>
        <v>1</v>
      </c>
      <c r="D7015" s="9" t="s">
        <v>2115</v>
      </c>
      <c r="E7015" s="9" t="s">
        <v>2116</v>
      </c>
      <c r="F7015" s="10">
        <f t="shared" ca="1" si="219"/>
        <v>5.9246582524752511E-2</v>
      </c>
      <c r="G7015" s="3" t="str">
        <f>VLOOKUP(Table3[[#This Row],[PRODUCT ID]],Table1[[PRODUCT]:[SELLING PRICE]],1,FALSE)</f>
        <v>Product720</v>
      </c>
      <c r="H7015" s="3" t="str">
        <f>VLOOKUP(Table3[[#This Row],[PRODUCT ID]],Table1[[PRODUCT]:[SELLING PRICE]],2,FALSE)</f>
        <v>Category4</v>
      </c>
      <c r="I7015" s="3" t="str">
        <f>VLOOKUP(Table3[[#This Row],[PRODUCT ID]],Table1[[PRODUCT]:[SELLING PRICE]],3,FALSE)</f>
        <v>Lt</v>
      </c>
      <c r="J7015" s="16">
        <f ca="1">VLOOKUP(Table3[[#This Row],[PRODUCT ID]],Table1[[PRODUCT]:[SELLING PRICE]],4,FALSE)</f>
        <v>230</v>
      </c>
      <c r="K7015" s="16">
        <f ca="1">VLOOKUP(Table3[[#This Row],[PRODUCT ID]],Table1[[PRODUCT]:[SELLING PRICE]],5,FALSE)</f>
        <v>26.877835030387043</v>
      </c>
      <c r="L7015" s="16">
        <f ca="1">J7015*Table3[[#This Row],[QUANTITY]]</f>
        <v>230</v>
      </c>
      <c r="M7015" s="16">
        <f ca="1">K7015*Table3[[#This Row],[QUANTITY]]*(1-Table3[[#This Row],[DISCOUNT %]])</f>
        <v>25.285415159172533</v>
      </c>
      <c r="N7015" s="3">
        <f>DAY(Table3[[#This Row],[DATE]])</f>
        <v>15</v>
      </c>
      <c r="O7015" s="3" t="str">
        <f>TEXT(Table3[[#This Row],[DATE]],"mmm")</f>
        <v>Mar</v>
      </c>
      <c r="P7015" s="3">
        <f>YEAR(Table3[[#This Row],[DATE]])</f>
        <v>2040</v>
      </c>
    </row>
    <row r="7016" spans="1:16" x14ac:dyDescent="0.3">
      <c r="A7016" s="6">
        <v>51211</v>
      </c>
      <c r="B7016" s="7" t="s">
        <v>1773</v>
      </c>
      <c r="C7016" s="9">
        <f t="shared" ca="1" si="218"/>
        <v>2</v>
      </c>
      <c r="D7016" s="9" t="s">
        <v>2116</v>
      </c>
      <c r="E7016" s="9" t="s">
        <v>2116</v>
      </c>
      <c r="F7016" s="10">
        <f t="shared" ca="1" si="219"/>
        <v>4.3717189903021238E-2</v>
      </c>
      <c r="G7016" s="3" t="str">
        <f>VLOOKUP(Table3[[#This Row],[PRODUCT ID]],Table1[[PRODUCT]:[SELLING PRICE]],1,FALSE)</f>
        <v>Product721</v>
      </c>
      <c r="H7016" s="3" t="str">
        <f>VLOOKUP(Table3[[#This Row],[PRODUCT ID]],Table1[[PRODUCT]:[SELLING PRICE]],2,FALSE)</f>
        <v>Category1</v>
      </c>
      <c r="I7016" s="3" t="str">
        <f>VLOOKUP(Table3[[#This Row],[PRODUCT ID]],Table1[[PRODUCT]:[SELLING PRICE]],3,FALSE)</f>
        <v>Ft</v>
      </c>
      <c r="J7016" s="16">
        <f ca="1">VLOOKUP(Table3[[#This Row],[PRODUCT ID]],Table1[[PRODUCT]:[SELLING PRICE]],4,FALSE)</f>
        <v>190</v>
      </c>
      <c r="K7016" s="16">
        <f ca="1">VLOOKUP(Table3[[#This Row],[PRODUCT ID]],Table1[[PRODUCT]:[SELLING PRICE]],5,FALSE)</f>
        <v>185.73545245836215</v>
      </c>
      <c r="L7016" s="16">
        <f ca="1">J7016*Table3[[#This Row],[QUANTITY]]</f>
        <v>380</v>
      </c>
      <c r="M7016" s="16">
        <f ca="1">K7016*Table3[[#This Row],[QUANTITY]]*(1-Table3[[#This Row],[DISCOUNT %]])</f>
        <v>355.23124082303275</v>
      </c>
      <c r="N7016" s="3">
        <f>DAY(Table3[[#This Row],[DATE]])</f>
        <v>16</v>
      </c>
      <c r="O7016" s="3" t="str">
        <f>TEXT(Table3[[#This Row],[DATE]],"mmm")</f>
        <v>Mar</v>
      </c>
      <c r="P7016" s="3">
        <f>YEAR(Table3[[#This Row],[DATE]])</f>
        <v>2040</v>
      </c>
    </row>
    <row r="7017" spans="1:16" x14ac:dyDescent="0.3">
      <c r="A7017" s="6">
        <v>51212</v>
      </c>
      <c r="B7017" s="7" t="s">
        <v>1774</v>
      </c>
      <c r="C7017" s="9">
        <f t="shared" ca="1" si="218"/>
        <v>14</v>
      </c>
      <c r="D7017" s="9" t="s">
        <v>2116</v>
      </c>
      <c r="E7017" s="9" t="s">
        <v>2116</v>
      </c>
      <c r="F7017" s="10">
        <f t="shared" ca="1" si="219"/>
        <v>6.6504657442661777E-2</v>
      </c>
      <c r="G7017" s="3" t="str">
        <f>VLOOKUP(Table3[[#This Row],[PRODUCT ID]],Table1[[PRODUCT]:[SELLING PRICE]],1,FALSE)</f>
        <v>Product722</v>
      </c>
      <c r="H7017" s="3" t="str">
        <f>VLOOKUP(Table3[[#This Row],[PRODUCT ID]],Table1[[PRODUCT]:[SELLING PRICE]],2,FALSE)</f>
        <v>Category2</v>
      </c>
      <c r="I7017" s="3" t="str">
        <f>VLOOKUP(Table3[[#This Row],[PRODUCT ID]],Table1[[PRODUCT]:[SELLING PRICE]],3,FALSE)</f>
        <v>Kg</v>
      </c>
      <c r="J7017" s="16">
        <f ca="1">VLOOKUP(Table3[[#This Row],[PRODUCT ID]],Table1[[PRODUCT]:[SELLING PRICE]],4,FALSE)</f>
        <v>68</v>
      </c>
      <c r="K7017" s="16">
        <f ca="1">VLOOKUP(Table3[[#This Row],[PRODUCT ID]],Table1[[PRODUCT]:[SELLING PRICE]],5,FALSE)</f>
        <v>53.711634953907932</v>
      </c>
      <c r="L7017" s="16">
        <f ca="1">J7017*Table3[[#This Row],[QUANTITY]]</f>
        <v>952</v>
      </c>
      <c r="M7017" s="16">
        <f ca="1">K7017*Table3[[#This Row],[QUANTITY]]*(1-Table3[[#This Row],[DISCOUNT %]])</f>
        <v>701.95385498858184</v>
      </c>
      <c r="N7017" s="3">
        <f>DAY(Table3[[#This Row],[DATE]])</f>
        <v>17</v>
      </c>
      <c r="O7017" s="3" t="str">
        <f>TEXT(Table3[[#This Row],[DATE]],"mmm")</f>
        <v>Mar</v>
      </c>
      <c r="P7017" s="3">
        <f>YEAR(Table3[[#This Row],[DATE]])</f>
        <v>2040</v>
      </c>
    </row>
    <row r="7018" spans="1:16" x14ac:dyDescent="0.3">
      <c r="A7018" s="6">
        <v>51213</v>
      </c>
      <c r="B7018" s="7" t="s">
        <v>1775</v>
      </c>
      <c r="C7018" s="9">
        <f t="shared" ca="1" si="218"/>
        <v>4</v>
      </c>
      <c r="D7018" s="9" t="s">
        <v>2116</v>
      </c>
      <c r="E7018" s="9" t="s">
        <v>2118</v>
      </c>
      <c r="F7018" s="10">
        <f t="shared" ca="1" si="219"/>
        <v>3.4409475824594528E-3</v>
      </c>
      <c r="G7018" s="3" t="str">
        <f>VLOOKUP(Table3[[#This Row],[PRODUCT ID]],Table1[[PRODUCT]:[SELLING PRICE]],1,FALSE)</f>
        <v>Product723</v>
      </c>
      <c r="H7018" s="3" t="str">
        <f>VLOOKUP(Table3[[#This Row],[PRODUCT ID]],Table1[[PRODUCT]:[SELLING PRICE]],2,FALSE)</f>
        <v>Category3</v>
      </c>
      <c r="I7018" s="3" t="str">
        <f>VLOOKUP(Table3[[#This Row],[PRODUCT ID]],Table1[[PRODUCT]:[SELLING PRICE]],3,FALSE)</f>
        <v>No</v>
      </c>
      <c r="J7018" s="16">
        <f ca="1">VLOOKUP(Table3[[#This Row],[PRODUCT ID]],Table1[[PRODUCT]:[SELLING PRICE]],4,FALSE)</f>
        <v>81</v>
      </c>
      <c r="K7018" s="16">
        <f ca="1">VLOOKUP(Table3[[#This Row],[PRODUCT ID]],Table1[[PRODUCT]:[SELLING PRICE]],5,FALSE)</f>
        <v>198.47219125776294</v>
      </c>
      <c r="L7018" s="16">
        <f ca="1">J7018*Table3[[#This Row],[QUANTITY]]</f>
        <v>324</v>
      </c>
      <c r="M7018" s="16">
        <f ca="1">K7018*Table3[[#This Row],[QUANTITY]]*(1-Table3[[#This Row],[DISCOUNT %]])</f>
        <v>791.15703540427637</v>
      </c>
      <c r="N7018" s="3">
        <f>DAY(Table3[[#This Row],[DATE]])</f>
        <v>18</v>
      </c>
      <c r="O7018" s="3" t="str">
        <f>TEXT(Table3[[#This Row],[DATE]],"mmm")</f>
        <v>Mar</v>
      </c>
      <c r="P7018" s="3">
        <f>YEAR(Table3[[#This Row],[DATE]])</f>
        <v>2040</v>
      </c>
    </row>
    <row r="7019" spans="1:16" x14ac:dyDescent="0.3">
      <c r="A7019" s="6">
        <v>51214</v>
      </c>
      <c r="B7019" s="7" t="s">
        <v>1776</v>
      </c>
      <c r="C7019" s="9">
        <f t="shared" ca="1" si="218"/>
        <v>10</v>
      </c>
      <c r="D7019" s="9" t="s">
        <v>2115</v>
      </c>
      <c r="E7019" s="9" t="s">
        <v>2116</v>
      </c>
      <c r="F7019" s="10">
        <f t="shared" ca="1" si="219"/>
        <v>2.7616428938568006E-2</v>
      </c>
      <c r="G7019" s="3" t="str">
        <f>VLOOKUP(Table3[[#This Row],[PRODUCT ID]],Table1[[PRODUCT]:[SELLING PRICE]],1,FALSE)</f>
        <v>Product724</v>
      </c>
      <c r="H7019" s="3" t="str">
        <f>VLOOKUP(Table3[[#This Row],[PRODUCT ID]],Table1[[PRODUCT]:[SELLING PRICE]],2,FALSE)</f>
        <v>Category4</v>
      </c>
      <c r="I7019" s="3" t="str">
        <f>VLOOKUP(Table3[[#This Row],[PRODUCT ID]],Table1[[PRODUCT]:[SELLING PRICE]],3,FALSE)</f>
        <v>No</v>
      </c>
      <c r="J7019" s="16">
        <f ca="1">VLOOKUP(Table3[[#This Row],[PRODUCT ID]],Table1[[PRODUCT]:[SELLING PRICE]],4,FALSE)</f>
        <v>157</v>
      </c>
      <c r="K7019" s="16">
        <f ca="1">VLOOKUP(Table3[[#This Row],[PRODUCT ID]],Table1[[PRODUCT]:[SELLING PRICE]],5,FALSE)</f>
        <v>95.514346165573158</v>
      </c>
      <c r="L7019" s="16">
        <f ca="1">J7019*Table3[[#This Row],[QUANTITY]]</f>
        <v>1570</v>
      </c>
      <c r="M7019" s="16">
        <f ca="1">K7019*Table3[[#This Row],[QUANTITY]]*(1-Table3[[#This Row],[DISCOUNT %]])</f>
        <v>928.76581012077827</v>
      </c>
      <c r="N7019" s="3">
        <f>DAY(Table3[[#This Row],[DATE]])</f>
        <v>19</v>
      </c>
      <c r="O7019" s="3" t="str">
        <f>TEXT(Table3[[#This Row],[DATE]],"mmm")</f>
        <v>Mar</v>
      </c>
      <c r="P7019" s="3">
        <f>YEAR(Table3[[#This Row],[DATE]])</f>
        <v>2040</v>
      </c>
    </row>
    <row r="7020" spans="1:16" x14ac:dyDescent="0.3">
      <c r="A7020" s="6">
        <v>51215</v>
      </c>
      <c r="B7020" s="7" t="s">
        <v>1777</v>
      </c>
      <c r="C7020" s="9">
        <f t="shared" ca="1" si="218"/>
        <v>2</v>
      </c>
      <c r="D7020" s="9" t="s">
        <v>2117</v>
      </c>
      <c r="E7020" s="9" t="s">
        <v>2116</v>
      </c>
      <c r="F7020" s="10">
        <f t="shared" ca="1" si="219"/>
        <v>4.0428304981637644E-2</v>
      </c>
      <c r="G7020" s="3" t="str">
        <f>VLOOKUP(Table3[[#This Row],[PRODUCT ID]],Table1[[PRODUCT]:[SELLING PRICE]],1,FALSE)</f>
        <v>Product725</v>
      </c>
      <c r="H7020" s="3" t="str">
        <f>VLOOKUP(Table3[[#This Row],[PRODUCT ID]],Table1[[PRODUCT]:[SELLING PRICE]],2,FALSE)</f>
        <v>Category5</v>
      </c>
      <c r="I7020" s="3" t="str">
        <f>VLOOKUP(Table3[[#This Row],[PRODUCT ID]],Table1[[PRODUCT]:[SELLING PRICE]],3,FALSE)</f>
        <v>Ft</v>
      </c>
      <c r="J7020" s="16">
        <f ca="1">VLOOKUP(Table3[[#This Row],[PRODUCT ID]],Table1[[PRODUCT]:[SELLING PRICE]],4,FALSE)</f>
        <v>157</v>
      </c>
      <c r="K7020" s="16">
        <f ca="1">VLOOKUP(Table3[[#This Row],[PRODUCT ID]],Table1[[PRODUCT]:[SELLING PRICE]],5,FALSE)</f>
        <v>286.81832291832291</v>
      </c>
      <c r="L7020" s="16">
        <f ca="1">J7020*Table3[[#This Row],[QUANTITY]]</f>
        <v>314</v>
      </c>
      <c r="M7020" s="16">
        <f ca="1">K7020*Table3[[#This Row],[QUANTITY]]*(1-Table3[[#This Row],[DISCOUNT %]])</f>
        <v>550.44548857011819</v>
      </c>
      <c r="N7020" s="3">
        <f>DAY(Table3[[#This Row],[DATE]])</f>
        <v>20</v>
      </c>
      <c r="O7020" s="3" t="str">
        <f>TEXT(Table3[[#This Row],[DATE]],"mmm")</f>
        <v>Mar</v>
      </c>
      <c r="P7020" s="3">
        <f>YEAR(Table3[[#This Row],[DATE]])</f>
        <v>2040</v>
      </c>
    </row>
    <row r="7021" spans="1:16" x14ac:dyDescent="0.3">
      <c r="A7021" s="6">
        <v>51216</v>
      </c>
      <c r="B7021" s="7" t="s">
        <v>1778</v>
      </c>
      <c r="C7021" s="9">
        <f t="shared" ca="1" si="218"/>
        <v>13</v>
      </c>
      <c r="D7021" s="9" t="s">
        <v>2117</v>
      </c>
      <c r="E7021" s="9" t="s">
        <v>2116</v>
      </c>
      <c r="F7021" s="10">
        <f t="shared" ca="1" si="219"/>
        <v>4.9767285617124027E-2</v>
      </c>
      <c r="G7021" s="3" t="str">
        <f>VLOOKUP(Table3[[#This Row],[PRODUCT ID]],Table1[[PRODUCT]:[SELLING PRICE]],1,FALSE)</f>
        <v>Product726</v>
      </c>
      <c r="H7021" s="3" t="str">
        <f>VLOOKUP(Table3[[#This Row],[PRODUCT ID]],Table1[[PRODUCT]:[SELLING PRICE]],2,FALSE)</f>
        <v>Category1</v>
      </c>
      <c r="I7021" s="3" t="str">
        <f>VLOOKUP(Table3[[#This Row],[PRODUCT ID]],Table1[[PRODUCT]:[SELLING PRICE]],3,FALSE)</f>
        <v>No</v>
      </c>
      <c r="J7021" s="16">
        <f ca="1">VLOOKUP(Table3[[#This Row],[PRODUCT ID]],Table1[[PRODUCT]:[SELLING PRICE]],4,FALSE)</f>
        <v>73</v>
      </c>
      <c r="K7021" s="16">
        <f ca="1">VLOOKUP(Table3[[#This Row],[PRODUCT ID]],Table1[[PRODUCT]:[SELLING PRICE]],5,FALSE)</f>
        <v>100.29232704753052</v>
      </c>
      <c r="L7021" s="16">
        <f ca="1">J7021*Table3[[#This Row],[QUANTITY]]</f>
        <v>949</v>
      </c>
      <c r="M7021" s="16">
        <f ca="1">K7021*Table3[[#This Row],[QUANTITY]]*(1-Table3[[#This Row],[DISCOUNT %]])</f>
        <v>1238.9136521079506</v>
      </c>
      <c r="N7021" s="3">
        <f>DAY(Table3[[#This Row],[DATE]])</f>
        <v>21</v>
      </c>
      <c r="O7021" s="3" t="str">
        <f>TEXT(Table3[[#This Row],[DATE]],"mmm")</f>
        <v>Mar</v>
      </c>
      <c r="P7021" s="3">
        <f>YEAR(Table3[[#This Row],[DATE]])</f>
        <v>2040</v>
      </c>
    </row>
    <row r="7022" spans="1:16" x14ac:dyDescent="0.3">
      <c r="A7022" s="6">
        <v>51217</v>
      </c>
      <c r="B7022" s="7" t="s">
        <v>1779</v>
      </c>
      <c r="C7022" s="9">
        <f t="shared" ca="1" si="218"/>
        <v>13</v>
      </c>
      <c r="D7022" s="9" t="s">
        <v>2116</v>
      </c>
      <c r="E7022" s="9" t="s">
        <v>2116</v>
      </c>
      <c r="F7022" s="10">
        <f t="shared" ca="1" si="219"/>
        <v>6.5838270686126646E-2</v>
      </c>
      <c r="G7022" s="3" t="str">
        <f>VLOOKUP(Table3[[#This Row],[PRODUCT ID]],Table1[[PRODUCT]:[SELLING PRICE]],1,FALSE)</f>
        <v>Product727</v>
      </c>
      <c r="H7022" s="3" t="str">
        <f>VLOOKUP(Table3[[#This Row],[PRODUCT ID]],Table1[[PRODUCT]:[SELLING PRICE]],2,FALSE)</f>
        <v>Category2</v>
      </c>
      <c r="I7022" s="3" t="str">
        <f>VLOOKUP(Table3[[#This Row],[PRODUCT ID]],Table1[[PRODUCT]:[SELLING PRICE]],3,FALSE)</f>
        <v>Kg</v>
      </c>
      <c r="J7022" s="16">
        <f ca="1">VLOOKUP(Table3[[#This Row],[PRODUCT ID]],Table1[[PRODUCT]:[SELLING PRICE]],4,FALSE)</f>
        <v>231</v>
      </c>
      <c r="K7022" s="16">
        <f ca="1">VLOOKUP(Table3[[#This Row],[PRODUCT ID]],Table1[[PRODUCT]:[SELLING PRICE]],5,FALSE)</f>
        <v>264.03950063171976</v>
      </c>
      <c r="L7022" s="16">
        <f ca="1">J7022*Table3[[#This Row],[QUANTITY]]</f>
        <v>3003</v>
      </c>
      <c r="M7022" s="16">
        <f ca="1">K7022*Table3[[#This Row],[QUANTITY]]*(1-Table3[[#This Row],[DISCOUNT %]])</f>
        <v>3206.5227547248855</v>
      </c>
      <c r="N7022" s="3">
        <f>DAY(Table3[[#This Row],[DATE]])</f>
        <v>22</v>
      </c>
      <c r="O7022" s="3" t="str">
        <f>TEXT(Table3[[#This Row],[DATE]],"mmm")</f>
        <v>Mar</v>
      </c>
      <c r="P7022" s="3">
        <f>YEAR(Table3[[#This Row],[DATE]])</f>
        <v>2040</v>
      </c>
    </row>
    <row r="7023" spans="1:16" x14ac:dyDescent="0.3">
      <c r="A7023" s="6">
        <v>51218</v>
      </c>
      <c r="B7023" s="7" t="s">
        <v>1780</v>
      </c>
      <c r="C7023" s="9">
        <f t="shared" ca="1" si="218"/>
        <v>9</v>
      </c>
      <c r="D7023" s="9" t="s">
        <v>2116</v>
      </c>
      <c r="E7023" s="9" t="s">
        <v>2116</v>
      </c>
      <c r="F7023" s="10">
        <f t="shared" ca="1" si="219"/>
        <v>5.383541421062274E-2</v>
      </c>
      <c r="G7023" s="3" t="str">
        <f>VLOOKUP(Table3[[#This Row],[PRODUCT ID]],Table1[[PRODUCT]:[SELLING PRICE]],1,FALSE)</f>
        <v>Product728</v>
      </c>
      <c r="H7023" s="3" t="str">
        <f>VLOOKUP(Table3[[#This Row],[PRODUCT ID]],Table1[[PRODUCT]:[SELLING PRICE]],2,FALSE)</f>
        <v>Category3</v>
      </c>
      <c r="I7023" s="3" t="str">
        <f>VLOOKUP(Table3[[#This Row],[PRODUCT ID]],Table1[[PRODUCT]:[SELLING PRICE]],3,FALSE)</f>
        <v>Kg</v>
      </c>
      <c r="J7023" s="16">
        <f ca="1">VLOOKUP(Table3[[#This Row],[PRODUCT ID]],Table1[[PRODUCT]:[SELLING PRICE]],4,FALSE)</f>
        <v>28</v>
      </c>
      <c r="K7023" s="16">
        <f ca="1">VLOOKUP(Table3[[#This Row],[PRODUCT ID]],Table1[[PRODUCT]:[SELLING PRICE]],5,FALSE)</f>
        <v>235.99795543332823</v>
      </c>
      <c r="L7023" s="16">
        <f ca="1">J7023*Table3[[#This Row],[QUANTITY]]</f>
        <v>252</v>
      </c>
      <c r="M7023" s="16">
        <f ca="1">K7023*Table3[[#This Row],[QUANTITY]]*(1-Table3[[#This Row],[DISCOUNT %]])</f>
        <v>2009.636169747434</v>
      </c>
      <c r="N7023" s="3">
        <f>DAY(Table3[[#This Row],[DATE]])</f>
        <v>23</v>
      </c>
      <c r="O7023" s="3" t="str">
        <f>TEXT(Table3[[#This Row],[DATE]],"mmm")</f>
        <v>Mar</v>
      </c>
      <c r="P7023" s="3">
        <f>YEAR(Table3[[#This Row],[DATE]])</f>
        <v>2040</v>
      </c>
    </row>
    <row r="7024" spans="1:16" x14ac:dyDescent="0.3">
      <c r="A7024" s="6">
        <v>51219</v>
      </c>
      <c r="B7024" s="7" t="s">
        <v>1781</v>
      </c>
      <c r="C7024" s="9">
        <f t="shared" ca="1" si="218"/>
        <v>5</v>
      </c>
      <c r="D7024" s="9" t="s">
        <v>2116</v>
      </c>
      <c r="E7024" s="9" t="s">
        <v>2118</v>
      </c>
      <c r="F7024" s="10">
        <f t="shared" ca="1" si="219"/>
        <v>4.0801930191535163E-2</v>
      </c>
      <c r="G7024" s="3" t="str">
        <f>VLOOKUP(Table3[[#This Row],[PRODUCT ID]],Table1[[PRODUCT]:[SELLING PRICE]],1,FALSE)</f>
        <v>Product729</v>
      </c>
      <c r="H7024" s="3" t="str">
        <f>VLOOKUP(Table3[[#This Row],[PRODUCT ID]],Table1[[PRODUCT]:[SELLING PRICE]],2,FALSE)</f>
        <v>Category4</v>
      </c>
      <c r="I7024" s="3" t="str">
        <f>VLOOKUP(Table3[[#This Row],[PRODUCT ID]],Table1[[PRODUCT]:[SELLING PRICE]],3,FALSE)</f>
        <v>Lt</v>
      </c>
      <c r="J7024" s="16">
        <f ca="1">VLOOKUP(Table3[[#This Row],[PRODUCT ID]],Table1[[PRODUCT]:[SELLING PRICE]],4,FALSE)</f>
        <v>26</v>
      </c>
      <c r="K7024" s="16">
        <f ca="1">VLOOKUP(Table3[[#This Row],[PRODUCT ID]],Table1[[PRODUCT]:[SELLING PRICE]],5,FALSE)</f>
        <v>243.60873401897607</v>
      </c>
      <c r="L7024" s="16">
        <f ca="1">J7024*Table3[[#This Row],[QUANTITY]]</f>
        <v>130</v>
      </c>
      <c r="M7024" s="16">
        <f ca="1">K7024*Table3[[#This Row],[QUANTITY]]*(1-Table3[[#This Row],[DISCOUNT %]])</f>
        <v>1168.3451372974278</v>
      </c>
      <c r="N7024" s="3">
        <f>DAY(Table3[[#This Row],[DATE]])</f>
        <v>24</v>
      </c>
      <c r="O7024" s="3" t="str">
        <f>TEXT(Table3[[#This Row],[DATE]],"mmm")</f>
        <v>Mar</v>
      </c>
      <c r="P7024" s="3">
        <f>YEAR(Table3[[#This Row],[DATE]])</f>
        <v>2040</v>
      </c>
    </row>
    <row r="7025" spans="1:16" x14ac:dyDescent="0.3">
      <c r="A7025" s="6">
        <v>51220</v>
      </c>
      <c r="B7025" s="7" t="s">
        <v>1782</v>
      </c>
      <c r="C7025" s="9">
        <f t="shared" ca="1" si="218"/>
        <v>7</v>
      </c>
      <c r="D7025" s="9" t="s">
        <v>2116</v>
      </c>
      <c r="E7025" s="9" t="s">
        <v>2118</v>
      </c>
      <c r="F7025" s="10">
        <f t="shared" ca="1" si="219"/>
        <v>7.3529437033872561E-2</v>
      </c>
      <c r="G7025" s="3" t="str">
        <f>VLOOKUP(Table3[[#This Row],[PRODUCT ID]],Table1[[PRODUCT]:[SELLING PRICE]],1,FALSE)</f>
        <v>Product730</v>
      </c>
      <c r="H7025" s="3" t="str">
        <f>VLOOKUP(Table3[[#This Row],[PRODUCT ID]],Table1[[PRODUCT]:[SELLING PRICE]],2,FALSE)</f>
        <v>Category5</v>
      </c>
      <c r="I7025" s="3" t="str">
        <f>VLOOKUP(Table3[[#This Row],[PRODUCT ID]],Table1[[PRODUCT]:[SELLING PRICE]],3,FALSE)</f>
        <v>Kg</v>
      </c>
      <c r="J7025" s="16">
        <f ca="1">VLOOKUP(Table3[[#This Row],[PRODUCT ID]],Table1[[PRODUCT]:[SELLING PRICE]],4,FALSE)</f>
        <v>60</v>
      </c>
      <c r="K7025" s="16">
        <f ca="1">VLOOKUP(Table3[[#This Row],[PRODUCT ID]],Table1[[PRODUCT]:[SELLING PRICE]],5,FALSE)</f>
        <v>220.94841570064551</v>
      </c>
      <c r="L7025" s="16">
        <f ca="1">J7025*Table3[[#This Row],[QUANTITY]]</f>
        <v>420</v>
      </c>
      <c r="M7025" s="16">
        <f ca="1">K7025*Table3[[#This Row],[QUANTITY]]*(1-Table3[[#This Row],[DISCOUNT %]])</f>
        <v>1432.9154215645569</v>
      </c>
      <c r="N7025" s="3">
        <f>DAY(Table3[[#This Row],[DATE]])</f>
        <v>25</v>
      </c>
      <c r="O7025" s="3" t="str">
        <f>TEXT(Table3[[#This Row],[DATE]],"mmm")</f>
        <v>Mar</v>
      </c>
      <c r="P7025" s="3">
        <f>YEAR(Table3[[#This Row],[DATE]])</f>
        <v>2040</v>
      </c>
    </row>
    <row r="7026" spans="1:16" x14ac:dyDescent="0.3">
      <c r="A7026" s="6">
        <v>51221</v>
      </c>
      <c r="B7026" s="7" t="s">
        <v>1783</v>
      </c>
      <c r="C7026" s="9">
        <f t="shared" ca="1" si="218"/>
        <v>9</v>
      </c>
      <c r="D7026" s="9" t="s">
        <v>2115</v>
      </c>
      <c r="E7026" s="9" t="s">
        <v>2116</v>
      </c>
      <c r="F7026" s="10">
        <f t="shared" ca="1" si="219"/>
        <v>6.4903422220770725E-3</v>
      </c>
      <c r="G7026" s="3" t="str">
        <f>VLOOKUP(Table3[[#This Row],[PRODUCT ID]],Table1[[PRODUCT]:[SELLING PRICE]],1,FALSE)</f>
        <v>Product731</v>
      </c>
      <c r="H7026" s="3" t="str">
        <f>VLOOKUP(Table3[[#This Row],[PRODUCT ID]],Table1[[PRODUCT]:[SELLING PRICE]],2,FALSE)</f>
        <v>Category1</v>
      </c>
      <c r="I7026" s="3" t="str">
        <f>VLOOKUP(Table3[[#This Row],[PRODUCT ID]],Table1[[PRODUCT]:[SELLING PRICE]],3,FALSE)</f>
        <v>Lt</v>
      </c>
      <c r="J7026" s="16">
        <f ca="1">VLOOKUP(Table3[[#This Row],[PRODUCT ID]],Table1[[PRODUCT]:[SELLING PRICE]],4,FALSE)</f>
        <v>144</v>
      </c>
      <c r="K7026" s="16">
        <f ca="1">VLOOKUP(Table3[[#This Row],[PRODUCT ID]],Table1[[PRODUCT]:[SELLING PRICE]],5,FALSE)</f>
        <v>49.535815251049996</v>
      </c>
      <c r="L7026" s="16">
        <f ca="1">J7026*Table3[[#This Row],[QUANTITY]]</f>
        <v>1296</v>
      </c>
      <c r="M7026" s="16">
        <f ca="1">K7026*Table3[[#This Row],[QUANTITY]]*(1-Table3[[#This Row],[DISCOUNT %]])</f>
        <v>442.92879772038987</v>
      </c>
      <c r="N7026" s="3">
        <f>DAY(Table3[[#This Row],[DATE]])</f>
        <v>26</v>
      </c>
      <c r="O7026" s="3" t="str">
        <f>TEXT(Table3[[#This Row],[DATE]],"mmm")</f>
        <v>Mar</v>
      </c>
      <c r="P7026" s="3">
        <f>YEAR(Table3[[#This Row],[DATE]])</f>
        <v>2040</v>
      </c>
    </row>
    <row r="7027" spans="1:16" x14ac:dyDescent="0.3">
      <c r="A7027" s="6">
        <v>51222</v>
      </c>
      <c r="B7027" s="7" t="s">
        <v>1784</v>
      </c>
      <c r="C7027" s="9">
        <f t="shared" ca="1" si="218"/>
        <v>15</v>
      </c>
      <c r="D7027" s="9" t="s">
        <v>2116</v>
      </c>
      <c r="E7027" s="9" t="s">
        <v>2116</v>
      </c>
      <c r="F7027" s="10">
        <f t="shared" ca="1" si="219"/>
        <v>5.7737168233839347E-3</v>
      </c>
      <c r="G7027" s="3" t="str">
        <f>VLOOKUP(Table3[[#This Row],[PRODUCT ID]],Table1[[PRODUCT]:[SELLING PRICE]],1,FALSE)</f>
        <v>Product732</v>
      </c>
      <c r="H7027" s="3" t="str">
        <f>VLOOKUP(Table3[[#This Row],[PRODUCT ID]],Table1[[PRODUCT]:[SELLING PRICE]],2,FALSE)</f>
        <v>Category2</v>
      </c>
      <c r="I7027" s="3" t="str">
        <f>VLOOKUP(Table3[[#This Row],[PRODUCT ID]],Table1[[PRODUCT]:[SELLING PRICE]],3,FALSE)</f>
        <v>Ft</v>
      </c>
      <c r="J7027" s="16">
        <f ca="1">VLOOKUP(Table3[[#This Row],[PRODUCT ID]],Table1[[PRODUCT]:[SELLING PRICE]],4,FALSE)</f>
        <v>130</v>
      </c>
      <c r="K7027" s="16">
        <f ca="1">VLOOKUP(Table3[[#This Row],[PRODUCT ID]],Table1[[PRODUCT]:[SELLING PRICE]],5,FALSE)</f>
        <v>233.43901586511393</v>
      </c>
      <c r="L7027" s="16">
        <f ca="1">J7027*Table3[[#This Row],[QUANTITY]]</f>
        <v>1950</v>
      </c>
      <c r="M7027" s="16">
        <f ca="1">K7027*Table3[[#This Row],[QUANTITY]]*(1-Table3[[#This Row],[DISCOUNT %]])</f>
        <v>3481.3680763796901</v>
      </c>
      <c r="N7027" s="3">
        <f>DAY(Table3[[#This Row],[DATE]])</f>
        <v>27</v>
      </c>
      <c r="O7027" s="3" t="str">
        <f>TEXT(Table3[[#This Row],[DATE]],"mmm")</f>
        <v>Mar</v>
      </c>
      <c r="P7027" s="3">
        <f>YEAR(Table3[[#This Row],[DATE]])</f>
        <v>2040</v>
      </c>
    </row>
    <row r="7028" spans="1:16" x14ac:dyDescent="0.3">
      <c r="A7028" s="6">
        <v>51223</v>
      </c>
      <c r="B7028" s="7" t="s">
        <v>1785</v>
      </c>
      <c r="C7028" s="9">
        <f t="shared" ca="1" si="218"/>
        <v>8</v>
      </c>
      <c r="D7028" s="9" t="s">
        <v>2117</v>
      </c>
      <c r="E7028" s="9" t="s">
        <v>2116</v>
      </c>
      <c r="F7028" s="10">
        <f t="shared" ca="1" si="219"/>
        <v>4.1823491184584727E-2</v>
      </c>
      <c r="G7028" s="3" t="str">
        <f>VLOOKUP(Table3[[#This Row],[PRODUCT ID]],Table1[[PRODUCT]:[SELLING PRICE]],1,FALSE)</f>
        <v>Product733</v>
      </c>
      <c r="H7028" s="3" t="str">
        <f>VLOOKUP(Table3[[#This Row],[PRODUCT ID]],Table1[[PRODUCT]:[SELLING PRICE]],2,FALSE)</f>
        <v>Category3</v>
      </c>
      <c r="I7028" s="3" t="str">
        <f>VLOOKUP(Table3[[#This Row],[PRODUCT ID]],Table1[[PRODUCT]:[SELLING PRICE]],3,FALSE)</f>
        <v>Kg</v>
      </c>
      <c r="J7028" s="16">
        <f ca="1">VLOOKUP(Table3[[#This Row],[PRODUCT ID]],Table1[[PRODUCT]:[SELLING PRICE]],4,FALSE)</f>
        <v>154</v>
      </c>
      <c r="K7028" s="16">
        <f ca="1">VLOOKUP(Table3[[#This Row],[PRODUCT ID]],Table1[[PRODUCT]:[SELLING PRICE]],5,FALSE)</f>
        <v>117.20226459063348</v>
      </c>
      <c r="L7028" s="16">
        <f ca="1">J7028*Table3[[#This Row],[QUANTITY]]</f>
        <v>1232</v>
      </c>
      <c r="M7028" s="16">
        <f ca="1">K7028*Table3[[#This Row],[QUANTITY]]*(1-Table3[[#This Row],[DISCOUNT %]])</f>
        <v>898.40365368570997</v>
      </c>
      <c r="N7028" s="3">
        <f>DAY(Table3[[#This Row],[DATE]])</f>
        <v>28</v>
      </c>
      <c r="O7028" s="3" t="str">
        <f>TEXT(Table3[[#This Row],[DATE]],"mmm")</f>
        <v>Mar</v>
      </c>
      <c r="P7028" s="3">
        <f>YEAR(Table3[[#This Row],[DATE]])</f>
        <v>2040</v>
      </c>
    </row>
    <row r="7029" spans="1:16" x14ac:dyDescent="0.3">
      <c r="A7029" s="6">
        <v>51224</v>
      </c>
      <c r="B7029" s="7" t="s">
        <v>1786</v>
      </c>
      <c r="C7029" s="9">
        <f t="shared" ca="1" si="218"/>
        <v>13</v>
      </c>
      <c r="D7029" s="9" t="s">
        <v>2115</v>
      </c>
      <c r="E7029" s="9" t="s">
        <v>2116</v>
      </c>
      <c r="F7029" s="10">
        <f t="shared" ca="1" si="219"/>
        <v>6.5247691542291417E-2</v>
      </c>
      <c r="G7029" s="3" t="str">
        <f>VLOOKUP(Table3[[#This Row],[PRODUCT ID]],Table1[[PRODUCT]:[SELLING PRICE]],1,FALSE)</f>
        <v>Product734</v>
      </c>
      <c r="H7029" s="3" t="str">
        <f>VLOOKUP(Table3[[#This Row],[PRODUCT ID]],Table1[[PRODUCT]:[SELLING PRICE]],2,FALSE)</f>
        <v>Category4</v>
      </c>
      <c r="I7029" s="3" t="str">
        <f>VLOOKUP(Table3[[#This Row],[PRODUCT ID]],Table1[[PRODUCT]:[SELLING PRICE]],3,FALSE)</f>
        <v>No</v>
      </c>
      <c r="J7029" s="16">
        <f ca="1">VLOOKUP(Table3[[#This Row],[PRODUCT ID]],Table1[[PRODUCT]:[SELLING PRICE]],4,FALSE)</f>
        <v>180</v>
      </c>
      <c r="K7029" s="16">
        <f ca="1">VLOOKUP(Table3[[#This Row],[PRODUCT ID]],Table1[[PRODUCT]:[SELLING PRICE]],5,FALSE)</f>
        <v>305.29138548332213</v>
      </c>
      <c r="L7029" s="16">
        <f ca="1">J7029*Table3[[#This Row],[QUANTITY]]</f>
        <v>2340</v>
      </c>
      <c r="M7029" s="16">
        <f ca="1">K7029*Table3[[#This Row],[QUANTITY]]*(1-Table3[[#This Row],[DISCOUNT %]])</f>
        <v>3709.8337553262381</v>
      </c>
      <c r="N7029" s="3">
        <f>DAY(Table3[[#This Row],[DATE]])</f>
        <v>29</v>
      </c>
      <c r="O7029" s="3" t="str">
        <f>TEXT(Table3[[#This Row],[DATE]],"mmm")</f>
        <v>Mar</v>
      </c>
      <c r="P7029" s="3">
        <f>YEAR(Table3[[#This Row],[DATE]])</f>
        <v>2040</v>
      </c>
    </row>
    <row r="7030" spans="1:16" x14ac:dyDescent="0.3">
      <c r="A7030" s="6">
        <v>51225</v>
      </c>
      <c r="B7030" s="7" t="s">
        <v>1787</v>
      </c>
      <c r="C7030" s="9">
        <f t="shared" ca="1" si="218"/>
        <v>11</v>
      </c>
      <c r="D7030" s="9" t="s">
        <v>2115</v>
      </c>
      <c r="E7030" s="9" t="s">
        <v>2118</v>
      </c>
      <c r="F7030" s="10">
        <f t="shared" ca="1" si="219"/>
        <v>8.0766824290925243E-2</v>
      </c>
      <c r="G7030" s="3" t="str">
        <f>VLOOKUP(Table3[[#This Row],[PRODUCT ID]],Table1[[PRODUCT]:[SELLING PRICE]],1,FALSE)</f>
        <v>Product735</v>
      </c>
      <c r="H7030" s="3" t="str">
        <f>VLOOKUP(Table3[[#This Row],[PRODUCT ID]],Table1[[PRODUCT]:[SELLING PRICE]],2,FALSE)</f>
        <v>Category5</v>
      </c>
      <c r="I7030" s="3" t="str">
        <f>VLOOKUP(Table3[[#This Row],[PRODUCT ID]],Table1[[PRODUCT]:[SELLING PRICE]],3,FALSE)</f>
        <v>No</v>
      </c>
      <c r="J7030" s="16">
        <f ca="1">VLOOKUP(Table3[[#This Row],[PRODUCT ID]],Table1[[PRODUCT]:[SELLING PRICE]],4,FALSE)</f>
        <v>186</v>
      </c>
      <c r="K7030" s="16">
        <f ca="1">VLOOKUP(Table3[[#This Row],[PRODUCT ID]],Table1[[PRODUCT]:[SELLING PRICE]],5,FALSE)</f>
        <v>305.95102303561646</v>
      </c>
      <c r="L7030" s="16">
        <f ca="1">J7030*Table3[[#This Row],[QUANTITY]]</f>
        <v>2046</v>
      </c>
      <c r="M7030" s="16">
        <f ca="1">K7030*Table3[[#This Row],[QUANTITY]]*(1-Table3[[#This Row],[DISCOUNT %]])</f>
        <v>3093.6436356811705</v>
      </c>
      <c r="N7030" s="3">
        <f>DAY(Table3[[#This Row],[DATE]])</f>
        <v>30</v>
      </c>
      <c r="O7030" s="3" t="str">
        <f>TEXT(Table3[[#This Row],[DATE]],"mmm")</f>
        <v>Mar</v>
      </c>
      <c r="P7030" s="3">
        <f>YEAR(Table3[[#This Row],[DATE]])</f>
        <v>2040</v>
      </c>
    </row>
    <row r="7031" spans="1:16" x14ac:dyDescent="0.3">
      <c r="A7031" s="6">
        <v>51226</v>
      </c>
      <c r="B7031" s="7" t="s">
        <v>1788</v>
      </c>
      <c r="C7031" s="9">
        <f t="shared" ca="1" si="218"/>
        <v>7</v>
      </c>
      <c r="D7031" s="9" t="s">
        <v>2115</v>
      </c>
      <c r="E7031" s="9" t="s">
        <v>2116</v>
      </c>
      <c r="F7031" s="10">
        <f t="shared" ca="1" si="219"/>
        <v>6.0836477186212247E-2</v>
      </c>
      <c r="G7031" s="3" t="str">
        <f>VLOOKUP(Table3[[#This Row],[PRODUCT ID]],Table1[[PRODUCT]:[SELLING PRICE]],1,FALSE)</f>
        <v>Product736</v>
      </c>
      <c r="H7031" s="3" t="str">
        <f>VLOOKUP(Table3[[#This Row],[PRODUCT ID]],Table1[[PRODUCT]:[SELLING PRICE]],2,FALSE)</f>
        <v>Category1</v>
      </c>
      <c r="I7031" s="3" t="str">
        <f>VLOOKUP(Table3[[#This Row],[PRODUCT ID]],Table1[[PRODUCT]:[SELLING PRICE]],3,FALSE)</f>
        <v>Ft</v>
      </c>
      <c r="J7031" s="16">
        <f ca="1">VLOOKUP(Table3[[#This Row],[PRODUCT ID]],Table1[[PRODUCT]:[SELLING PRICE]],4,FALSE)</f>
        <v>9</v>
      </c>
      <c r="K7031" s="16">
        <f ca="1">VLOOKUP(Table3[[#This Row],[PRODUCT ID]],Table1[[PRODUCT]:[SELLING PRICE]],5,FALSE)</f>
        <v>195.73054965622023</v>
      </c>
      <c r="L7031" s="16">
        <f ca="1">J7031*Table3[[#This Row],[QUANTITY]]</f>
        <v>63</v>
      </c>
      <c r="M7031" s="16">
        <f ca="1">K7031*Table3[[#This Row],[QUANTITY]]*(1-Table3[[#This Row],[DISCOUNT %]])</f>
        <v>1286.7609477619037</v>
      </c>
      <c r="N7031" s="3">
        <f>DAY(Table3[[#This Row],[DATE]])</f>
        <v>31</v>
      </c>
      <c r="O7031" s="3" t="str">
        <f>TEXT(Table3[[#This Row],[DATE]],"mmm")</f>
        <v>Mar</v>
      </c>
      <c r="P7031" s="3">
        <f>YEAR(Table3[[#This Row],[DATE]])</f>
        <v>2040</v>
      </c>
    </row>
    <row r="7032" spans="1:16" x14ac:dyDescent="0.3">
      <c r="A7032" s="6">
        <v>51227</v>
      </c>
      <c r="B7032" s="7" t="s">
        <v>1789</v>
      </c>
      <c r="C7032" s="9">
        <f t="shared" ca="1" si="218"/>
        <v>12</v>
      </c>
      <c r="D7032" s="9" t="s">
        <v>2116</v>
      </c>
      <c r="E7032" s="9" t="s">
        <v>2116</v>
      </c>
      <c r="F7032" s="10">
        <f t="shared" ca="1" si="219"/>
        <v>3.2978904779047358E-2</v>
      </c>
      <c r="G7032" s="3" t="str">
        <f>VLOOKUP(Table3[[#This Row],[PRODUCT ID]],Table1[[PRODUCT]:[SELLING PRICE]],1,FALSE)</f>
        <v>Product737</v>
      </c>
      <c r="H7032" s="3" t="str">
        <f>VLOOKUP(Table3[[#This Row],[PRODUCT ID]],Table1[[PRODUCT]:[SELLING PRICE]],2,FALSE)</f>
        <v>Category2</v>
      </c>
      <c r="I7032" s="3" t="str">
        <f>VLOOKUP(Table3[[#This Row],[PRODUCT ID]],Table1[[PRODUCT]:[SELLING PRICE]],3,FALSE)</f>
        <v>No</v>
      </c>
      <c r="J7032" s="16">
        <f ca="1">VLOOKUP(Table3[[#This Row],[PRODUCT ID]],Table1[[PRODUCT]:[SELLING PRICE]],4,FALSE)</f>
        <v>76</v>
      </c>
      <c r="K7032" s="16">
        <f ca="1">VLOOKUP(Table3[[#This Row],[PRODUCT ID]],Table1[[PRODUCT]:[SELLING PRICE]],5,FALSE)</f>
        <v>230.46902977406558</v>
      </c>
      <c r="L7032" s="16">
        <f ca="1">J7032*Table3[[#This Row],[QUANTITY]]</f>
        <v>912</v>
      </c>
      <c r="M7032" s="16">
        <f ca="1">K7032*Table3[[#This Row],[QUANTITY]]*(1-Table3[[#This Row],[DISCOUNT %]])</f>
        <v>2674.4209630395267</v>
      </c>
      <c r="N7032" s="3">
        <f>DAY(Table3[[#This Row],[DATE]])</f>
        <v>1</v>
      </c>
      <c r="O7032" s="3" t="str">
        <f>TEXT(Table3[[#This Row],[DATE]],"mmm")</f>
        <v>Apr</v>
      </c>
      <c r="P7032" s="3">
        <f>YEAR(Table3[[#This Row],[DATE]])</f>
        <v>2040</v>
      </c>
    </row>
    <row r="7033" spans="1:16" x14ac:dyDescent="0.3">
      <c r="A7033" s="6">
        <v>51228</v>
      </c>
      <c r="B7033" s="7" t="s">
        <v>1790</v>
      </c>
      <c r="C7033" s="9">
        <f t="shared" ca="1" si="218"/>
        <v>7</v>
      </c>
      <c r="D7033" s="9" t="s">
        <v>2116</v>
      </c>
      <c r="E7033" s="9" t="s">
        <v>2116</v>
      </c>
      <c r="F7033" s="10">
        <f t="shared" ca="1" si="219"/>
        <v>7.9086366586384169E-2</v>
      </c>
      <c r="G7033" s="3" t="str">
        <f>VLOOKUP(Table3[[#This Row],[PRODUCT ID]],Table1[[PRODUCT]:[SELLING PRICE]],1,FALSE)</f>
        <v>Product738</v>
      </c>
      <c r="H7033" s="3" t="str">
        <f>VLOOKUP(Table3[[#This Row],[PRODUCT ID]],Table1[[PRODUCT]:[SELLING PRICE]],2,FALSE)</f>
        <v>Category3</v>
      </c>
      <c r="I7033" s="3" t="str">
        <f>VLOOKUP(Table3[[#This Row],[PRODUCT ID]],Table1[[PRODUCT]:[SELLING PRICE]],3,FALSE)</f>
        <v>Kg</v>
      </c>
      <c r="J7033" s="16">
        <f ca="1">VLOOKUP(Table3[[#This Row],[PRODUCT ID]],Table1[[PRODUCT]:[SELLING PRICE]],4,FALSE)</f>
        <v>224</v>
      </c>
      <c r="K7033" s="16">
        <f ca="1">VLOOKUP(Table3[[#This Row],[PRODUCT ID]],Table1[[PRODUCT]:[SELLING PRICE]],5,FALSE)</f>
        <v>90.052283864590478</v>
      </c>
      <c r="L7033" s="16">
        <f ca="1">J7033*Table3[[#This Row],[QUANTITY]]</f>
        <v>1568</v>
      </c>
      <c r="M7033" s="16">
        <f ca="1">K7033*Table3[[#This Row],[QUANTITY]]*(1-Table3[[#This Row],[DISCOUNT %]])</f>
        <v>580.51263151654052</v>
      </c>
      <c r="N7033" s="3">
        <f>DAY(Table3[[#This Row],[DATE]])</f>
        <v>2</v>
      </c>
      <c r="O7033" s="3" t="str">
        <f>TEXT(Table3[[#This Row],[DATE]],"mmm")</f>
        <v>Apr</v>
      </c>
      <c r="P7033" s="3">
        <f>YEAR(Table3[[#This Row],[DATE]])</f>
        <v>2040</v>
      </c>
    </row>
    <row r="7034" spans="1:16" x14ac:dyDescent="0.3">
      <c r="A7034" s="6">
        <v>51229</v>
      </c>
      <c r="B7034" s="7" t="s">
        <v>1791</v>
      </c>
      <c r="C7034" s="9">
        <f t="shared" ca="1" si="218"/>
        <v>10</v>
      </c>
      <c r="D7034" s="9" t="s">
        <v>2116</v>
      </c>
      <c r="E7034" s="9" t="s">
        <v>2116</v>
      </c>
      <c r="F7034" s="10">
        <f t="shared" ca="1" si="219"/>
        <v>5.8204168555825588E-2</v>
      </c>
      <c r="G7034" s="3" t="str">
        <f>VLOOKUP(Table3[[#This Row],[PRODUCT ID]],Table1[[PRODUCT]:[SELLING PRICE]],1,FALSE)</f>
        <v>Product739</v>
      </c>
      <c r="H7034" s="3" t="str">
        <f>VLOOKUP(Table3[[#This Row],[PRODUCT ID]],Table1[[PRODUCT]:[SELLING PRICE]],2,FALSE)</f>
        <v>Category4</v>
      </c>
      <c r="I7034" s="3" t="str">
        <f>VLOOKUP(Table3[[#This Row],[PRODUCT ID]],Table1[[PRODUCT]:[SELLING PRICE]],3,FALSE)</f>
        <v>Kg</v>
      </c>
      <c r="J7034" s="16">
        <f ca="1">VLOOKUP(Table3[[#This Row],[PRODUCT ID]],Table1[[PRODUCT]:[SELLING PRICE]],4,FALSE)</f>
        <v>29</v>
      </c>
      <c r="K7034" s="16">
        <f ca="1">VLOOKUP(Table3[[#This Row],[PRODUCT ID]],Table1[[PRODUCT]:[SELLING PRICE]],5,FALSE)</f>
        <v>23.557381187137537</v>
      </c>
      <c r="L7034" s="16">
        <f ca="1">J7034*Table3[[#This Row],[QUANTITY]]</f>
        <v>290</v>
      </c>
      <c r="M7034" s="16">
        <f ca="1">K7034*Table3[[#This Row],[QUANTITY]]*(1-Table3[[#This Row],[DISCOUNT %]])</f>
        <v>221.8624340178755</v>
      </c>
      <c r="N7034" s="3">
        <f>DAY(Table3[[#This Row],[DATE]])</f>
        <v>3</v>
      </c>
      <c r="O7034" s="3" t="str">
        <f>TEXT(Table3[[#This Row],[DATE]],"mmm")</f>
        <v>Apr</v>
      </c>
      <c r="P7034" s="3">
        <f>YEAR(Table3[[#This Row],[DATE]])</f>
        <v>2040</v>
      </c>
    </row>
    <row r="7035" spans="1:16" x14ac:dyDescent="0.3">
      <c r="A7035" s="6">
        <v>51230</v>
      </c>
      <c r="B7035" s="7" t="s">
        <v>1792</v>
      </c>
      <c r="C7035" s="9">
        <f t="shared" ca="1" si="218"/>
        <v>15</v>
      </c>
      <c r="D7035" s="9" t="s">
        <v>2115</v>
      </c>
      <c r="E7035" s="9" t="s">
        <v>2116</v>
      </c>
      <c r="F7035" s="10">
        <f t="shared" ca="1" si="219"/>
        <v>1.2058127109991336E-2</v>
      </c>
      <c r="G7035" s="3" t="str">
        <f>VLOOKUP(Table3[[#This Row],[PRODUCT ID]],Table1[[PRODUCT]:[SELLING PRICE]],1,FALSE)</f>
        <v>Product740</v>
      </c>
      <c r="H7035" s="3" t="str">
        <f>VLOOKUP(Table3[[#This Row],[PRODUCT ID]],Table1[[PRODUCT]:[SELLING PRICE]],2,FALSE)</f>
        <v>Category5</v>
      </c>
      <c r="I7035" s="3" t="str">
        <f>VLOOKUP(Table3[[#This Row],[PRODUCT ID]],Table1[[PRODUCT]:[SELLING PRICE]],3,FALSE)</f>
        <v>Lt</v>
      </c>
      <c r="J7035" s="16">
        <f ca="1">VLOOKUP(Table3[[#This Row],[PRODUCT ID]],Table1[[PRODUCT]:[SELLING PRICE]],4,FALSE)</f>
        <v>33</v>
      </c>
      <c r="K7035" s="16">
        <f ca="1">VLOOKUP(Table3[[#This Row],[PRODUCT ID]],Table1[[PRODUCT]:[SELLING PRICE]],5,FALSE)</f>
        <v>120.36446564565458</v>
      </c>
      <c r="L7035" s="16">
        <f ca="1">J7035*Table3[[#This Row],[QUANTITY]]</f>
        <v>495</v>
      </c>
      <c r="M7035" s="16">
        <f ca="1">K7035*Table3[[#This Row],[QUANTITY]]*(1-Table3[[#This Row],[DISCOUNT %]])</f>
        <v>1783.6964342905965</v>
      </c>
      <c r="N7035" s="3">
        <f>DAY(Table3[[#This Row],[DATE]])</f>
        <v>4</v>
      </c>
      <c r="O7035" s="3" t="str">
        <f>TEXT(Table3[[#This Row],[DATE]],"mmm")</f>
        <v>Apr</v>
      </c>
      <c r="P7035" s="3">
        <f>YEAR(Table3[[#This Row],[DATE]])</f>
        <v>2040</v>
      </c>
    </row>
    <row r="7036" spans="1:16" x14ac:dyDescent="0.3">
      <c r="A7036" s="6">
        <v>51231</v>
      </c>
      <c r="B7036" s="7" t="s">
        <v>1793</v>
      </c>
      <c r="C7036" s="9">
        <f t="shared" ca="1" si="218"/>
        <v>15</v>
      </c>
      <c r="D7036" s="9" t="s">
        <v>2117</v>
      </c>
      <c r="E7036" s="9" t="s">
        <v>2118</v>
      </c>
      <c r="F7036" s="10">
        <f t="shared" ca="1" si="219"/>
        <v>4.1008877388908155E-2</v>
      </c>
      <c r="G7036" s="3" t="str">
        <f>VLOOKUP(Table3[[#This Row],[PRODUCT ID]],Table1[[PRODUCT]:[SELLING PRICE]],1,FALSE)</f>
        <v>Product741</v>
      </c>
      <c r="H7036" s="3" t="str">
        <f>VLOOKUP(Table3[[#This Row],[PRODUCT ID]],Table1[[PRODUCT]:[SELLING PRICE]],2,FALSE)</f>
        <v>Category1</v>
      </c>
      <c r="I7036" s="3" t="str">
        <f>VLOOKUP(Table3[[#This Row],[PRODUCT ID]],Table1[[PRODUCT]:[SELLING PRICE]],3,FALSE)</f>
        <v>Kg</v>
      </c>
      <c r="J7036" s="16">
        <f ca="1">VLOOKUP(Table3[[#This Row],[PRODUCT ID]],Table1[[PRODUCT]:[SELLING PRICE]],4,FALSE)</f>
        <v>201</v>
      </c>
      <c r="K7036" s="16">
        <f ca="1">VLOOKUP(Table3[[#This Row],[PRODUCT ID]],Table1[[PRODUCT]:[SELLING PRICE]],5,FALSE)</f>
        <v>250.06310638402093</v>
      </c>
      <c r="L7036" s="16">
        <f ca="1">J7036*Table3[[#This Row],[QUANTITY]]</f>
        <v>3015</v>
      </c>
      <c r="M7036" s="16">
        <f ca="1">K7036*Table3[[#This Row],[QUANTITY]]*(1-Table3[[#This Row],[DISCOUNT %]])</f>
        <v>3597.1244867224368</v>
      </c>
      <c r="N7036" s="3">
        <f>DAY(Table3[[#This Row],[DATE]])</f>
        <v>5</v>
      </c>
      <c r="O7036" s="3" t="str">
        <f>TEXT(Table3[[#This Row],[DATE]],"mmm")</f>
        <v>Apr</v>
      </c>
      <c r="P7036" s="3">
        <f>YEAR(Table3[[#This Row],[DATE]])</f>
        <v>2040</v>
      </c>
    </row>
    <row r="7037" spans="1:16" x14ac:dyDescent="0.3">
      <c r="A7037" s="6">
        <v>51232</v>
      </c>
      <c r="B7037" s="7" t="s">
        <v>1794</v>
      </c>
      <c r="C7037" s="9">
        <f t="shared" ca="1" si="218"/>
        <v>13</v>
      </c>
      <c r="D7037" s="9" t="s">
        <v>2117</v>
      </c>
      <c r="E7037" s="9" t="s">
        <v>2118</v>
      </c>
      <c r="F7037" s="10">
        <f t="shared" ca="1" si="219"/>
        <v>1.4180471575100096E-2</v>
      </c>
      <c r="G7037" s="3" t="str">
        <f>VLOOKUP(Table3[[#This Row],[PRODUCT ID]],Table1[[PRODUCT]:[SELLING PRICE]],1,FALSE)</f>
        <v>Product742</v>
      </c>
      <c r="H7037" s="3" t="str">
        <f>VLOOKUP(Table3[[#This Row],[PRODUCT ID]],Table1[[PRODUCT]:[SELLING PRICE]],2,FALSE)</f>
        <v>Category2</v>
      </c>
      <c r="I7037" s="3" t="str">
        <f>VLOOKUP(Table3[[#This Row],[PRODUCT ID]],Table1[[PRODUCT]:[SELLING PRICE]],3,FALSE)</f>
        <v>Lt</v>
      </c>
      <c r="J7037" s="16">
        <f ca="1">VLOOKUP(Table3[[#This Row],[PRODUCT ID]],Table1[[PRODUCT]:[SELLING PRICE]],4,FALSE)</f>
        <v>136</v>
      </c>
      <c r="K7037" s="16">
        <f ca="1">VLOOKUP(Table3[[#This Row],[PRODUCT ID]],Table1[[PRODUCT]:[SELLING PRICE]],5,FALSE)</f>
        <v>90.26523679784006</v>
      </c>
      <c r="L7037" s="16">
        <f ca="1">J7037*Table3[[#This Row],[QUANTITY]]</f>
        <v>1768</v>
      </c>
      <c r="M7037" s="16">
        <f ca="1">K7037*Table3[[#This Row],[QUANTITY]]*(1-Table3[[#This Row],[DISCOUNT %]])</f>
        <v>1156.808031251712</v>
      </c>
      <c r="N7037" s="3">
        <f>DAY(Table3[[#This Row],[DATE]])</f>
        <v>6</v>
      </c>
      <c r="O7037" s="3" t="str">
        <f>TEXT(Table3[[#This Row],[DATE]],"mmm")</f>
        <v>Apr</v>
      </c>
      <c r="P7037" s="3">
        <f>YEAR(Table3[[#This Row],[DATE]])</f>
        <v>2040</v>
      </c>
    </row>
    <row r="7038" spans="1:16" x14ac:dyDescent="0.3">
      <c r="A7038" s="6">
        <v>51233</v>
      </c>
      <c r="B7038" s="7" t="s">
        <v>1795</v>
      </c>
      <c r="C7038" s="9">
        <f t="shared" ca="1" si="218"/>
        <v>15</v>
      </c>
      <c r="D7038" s="9" t="s">
        <v>2116</v>
      </c>
      <c r="E7038" s="9" t="s">
        <v>2116</v>
      </c>
      <c r="F7038" s="10">
        <f t="shared" ca="1" si="219"/>
        <v>7.3181430392481983E-2</v>
      </c>
      <c r="G7038" s="3" t="str">
        <f>VLOOKUP(Table3[[#This Row],[PRODUCT ID]],Table1[[PRODUCT]:[SELLING PRICE]],1,FALSE)</f>
        <v>Product743</v>
      </c>
      <c r="H7038" s="3" t="str">
        <f>VLOOKUP(Table3[[#This Row],[PRODUCT ID]],Table1[[PRODUCT]:[SELLING PRICE]],2,FALSE)</f>
        <v>Category3</v>
      </c>
      <c r="I7038" s="3" t="str">
        <f>VLOOKUP(Table3[[#This Row],[PRODUCT ID]],Table1[[PRODUCT]:[SELLING PRICE]],3,FALSE)</f>
        <v>Ft</v>
      </c>
      <c r="J7038" s="16">
        <f ca="1">VLOOKUP(Table3[[#This Row],[PRODUCT ID]],Table1[[PRODUCT]:[SELLING PRICE]],4,FALSE)</f>
        <v>138</v>
      </c>
      <c r="K7038" s="16">
        <f ca="1">VLOOKUP(Table3[[#This Row],[PRODUCT ID]],Table1[[PRODUCT]:[SELLING PRICE]],5,FALSE)</f>
        <v>219.22269995743451</v>
      </c>
      <c r="L7038" s="16">
        <f ca="1">J7038*Table3[[#This Row],[QUANTITY]]</f>
        <v>2070</v>
      </c>
      <c r="M7038" s="16">
        <f ca="1">K7038*Table3[[#This Row],[QUANTITY]]*(1-Table3[[#This Row],[DISCOUNT %]])</f>
        <v>3047.6950380007133</v>
      </c>
      <c r="N7038" s="3">
        <f>DAY(Table3[[#This Row],[DATE]])</f>
        <v>7</v>
      </c>
      <c r="O7038" s="3" t="str">
        <f>TEXT(Table3[[#This Row],[DATE]],"mmm")</f>
        <v>Apr</v>
      </c>
      <c r="P7038" s="3">
        <f>YEAR(Table3[[#This Row],[DATE]])</f>
        <v>2040</v>
      </c>
    </row>
    <row r="7039" spans="1:16" x14ac:dyDescent="0.3">
      <c r="A7039" s="6">
        <v>51234</v>
      </c>
      <c r="B7039" s="7" t="s">
        <v>1796</v>
      </c>
      <c r="C7039" s="9">
        <f t="shared" ca="1" si="218"/>
        <v>3</v>
      </c>
      <c r="D7039" s="9" t="s">
        <v>2116</v>
      </c>
      <c r="E7039" s="9" t="s">
        <v>2116</v>
      </c>
      <c r="F7039" s="10">
        <f t="shared" ca="1" si="219"/>
        <v>7.8904296154970799E-2</v>
      </c>
      <c r="G7039" s="3" t="str">
        <f>VLOOKUP(Table3[[#This Row],[PRODUCT ID]],Table1[[PRODUCT]:[SELLING PRICE]],1,FALSE)</f>
        <v>Product744</v>
      </c>
      <c r="H7039" s="3" t="str">
        <f>VLOOKUP(Table3[[#This Row],[PRODUCT ID]],Table1[[PRODUCT]:[SELLING PRICE]],2,FALSE)</f>
        <v>Category4</v>
      </c>
      <c r="I7039" s="3" t="str">
        <f>VLOOKUP(Table3[[#This Row],[PRODUCT ID]],Table1[[PRODUCT]:[SELLING PRICE]],3,FALSE)</f>
        <v>Kg</v>
      </c>
      <c r="J7039" s="16">
        <f ca="1">VLOOKUP(Table3[[#This Row],[PRODUCT ID]],Table1[[PRODUCT]:[SELLING PRICE]],4,FALSE)</f>
        <v>176</v>
      </c>
      <c r="K7039" s="16">
        <f ca="1">VLOOKUP(Table3[[#This Row],[PRODUCT ID]],Table1[[PRODUCT]:[SELLING PRICE]],5,FALSE)</f>
        <v>233.69969889724786</v>
      </c>
      <c r="L7039" s="16">
        <f ca="1">J7039*Table3[[#This Row],[QUANTITY]]</f>
        <v>528</v>
      </c>
      <c r="M7039" s="16">
        <f ca="1">K7039*Table3[[#This Row],[QUANTITY]]*(1-Table3[[#This Row],[DISCOUNT %]])</f>
        <v>645.77936593239576</v>
      </c>
      <c r="N7039" s="3">
        <f>DAY(Table3[[#This Row],[DATE]])</f>
        <v>8</v>
      </c>
      <c r="O7039" s="3" t="str">
        <f>TEXT(Table3[[#This Row],[DATE]],"mmm")</f>
        <v>Apr</v>
      </c>
      <c r="P7039" s="3">
        <f>YEAR(Table3[[#This Row],[DATE]])</f>
        <v>2040</v>
      </c>
    </row>
    <row r="7040" spans="1:16" x14ac:dyDescent="0.3">
      <c r="A7040" s="6">
        <v>51235</v>
      </c>
      <c r="B7040" s="7" t="s">
        <v>1797</v>
      </c>
      <c r="C7040" s="9">
        <f t="shared" ca="1" si="218"/>
        <v>14</v>
      </c>
      <c r="D7040" s="9" t="s">
        <v>2116</v>
      </c>
      <c r="E7040" s="9" t="s">
        <v>2116</v>
      </c>
      <c r="F7040" s="10">
        <f t="shared" ca="1" si="219"/>
        <v>5.0996400422637757E-3</v>
      </c>
      <c r="G7040" s="3" t="str">
        <f>VLOOKUP(Table3[[#This Row],[PRODUCT ID]],Table1[[PRODUCT]:[SELLING PRICE]],1,FALSE)</f>
        <v>Product745</v>
      </c>
      <c r="H7040" s="3" t="str">
        <f>VLOOKUP(Table3[[#This Row],[PRODUCT ID]],Table1[[PRODUCT]:[SELLING PRICE]],2,FALSE)</f>
        <v>Category1</v>
      </c>
      <c r="I7040" s="3" t="str">
        <f>VLOOKUP(Table3[[#This Row],[PRODUCT ID]],Table1[[PRODUCT]:[SELLING PRICE]],3,FALSE)</f>
        <v>No</v>
      </c>
      <c r="J7040" s="16">
        <f ca="1">VLOOKUP(Table3[[#This Row],[PRODUCT ID]],Table1[[PRODUCT]:[SELLING PRICE]],4,FALSE)</f>
        <v>34</v>
      </c>
      <c r="K7040" s="16">
        <f ca="1">VLOOKUP(Table3[[#This Row],[PRODUCT ID]],Table1[[PRODUCT]:[SELLING PRICE]],5,FALSE)</f>
        <v>202.13408761073663</v>
      </c>
      <c r="L7040" s="16">
        <f ca="1">J7040*Table3[[#This Row],[QUANTITY]]</f>
        <v>476</v>
      </c>
      <c r="M7040" s="16">
        <f ca="1">K7040*Table3[[#This Row],[QUANTITY]]*(1-Table3[[#This Row],[DISCOUNT %]])</f>
        <v>2815.4458713311064</v>
      </c>
      <c r="N7040" s="3">
        <f>DAY(Table3[[#This Row],[DATE]])</f>
        <v>9</v>
      </c>
      <c r="O7040" s="3" t="str">
        <f>TEXT(Table3[[#This Row],[DATE]],"mmm")</f>
        <v>Apr</v>
      </c>
      <c r="P7040" s="3">
        <f>YEAR(Table3[[#This Row],[DATE]])</f>
        <v>2040</v>
      </c>
    </row>
    <row r="7041" spans="1:16" x14ac:dyDescent="0.3">
      <c r="A7041" s="6">
        <v>51236</v>
      </c>
      <c r="B7041" s="7" t="s">
        <v>1798</v>
      </c>
      <c r="C7041" s="9">
        <f t="shared" ca="1" si="218"/>
        <v>4</v>
      </c>
      <c r="D7041" s="9" t="s">
        <v>2116</v>
      </c>
      <c r="E7041" s="9" t="s">
        <v>2116</v>
      </c>
      <c r="F7041" s="10">
        <f t="shared" ca="1" si="219"/>
        <v>5.1417105502367562E-3</v>
      </c>
      <c r="G7041" s="3" t="str">
        <f>VLOOKUP(Table3[[#This Row],[PRODUCT ID]],Table1[[PRODUCT]:[SELLING PRICE]],1,FALSE)</f>
        <v>Product746</v>
      </c>
      <c r="H7041" s="3" t="str">
        <f>VLOOKUP(Table3[[#This Row],[PRODUCT ID]],Table1[[PRODUCT]:[SELLING PRICE]],2,FALSE)</f>
        <v>Category2</v>
      </c>
      <c r="I7041" s="3" t="str">
        <f>VLOOKUP(Table3[[#This Row],[PRODUCT ID]],Table1[[PRODUCT]:[SELLING PRICE]],3,FALSE)</f>
        <v>No</v>
      </c>
      <c r="J7041" s="16">
        <f ca="1">VLOOKUP(Table3[[#This Row],[PRODUCT ID]],Table1[[PRODUCT]:[SELLING PRICE]],4,FALSE)</f>
        <v>88</v>
      </c>
      <c r="K7041" s="16">
        <f ca="1">VLOOKUP(Table3[[#This Row],[PRODUCT ID]],Table1[[PRODUCT]:[SELLING PRICE]],5,FALSE)</f>
        <v>65.901611227179131</v>
      </c>
      <c r="L7041" s="16">
        <f ca="1">J7041*Table3[[#This Row],[QUANTITY]]</f>
        <v>352</v>
      </c>
      <c r="M7041" s="16">
        <f ca="1">K7041*Table3[[#This Row],[QUANTITY]]*(1-Table3[[#This Row],[DISCOUNT %]])</f>
        <v>262.25105686981897</v>
      </c>
      <c r="N7041" s="3">
        <f>DAY(Table3[[#This Row],[DATE]])</f>
        <v>10</v>
      </c>
      <c r="O7041" s="3" t="str">
        <f>TEXT(Table3[[#This Row],[DATE]],"mmm")</f>
        <v>Apr</v>
      </c>
      <c r="P7041" s="3">
        <f>YEAR(Table3[[#This Row],[DATE]])</f>
        <v>2040</v>
      </c>
    </row>
    <row r="7042" spans="1:16" x14ac:dyDescent="0.3">
      <c r="A7042" s="6">
        <v>51237</v>
      </c>
      <c r="B7042" s="7" t="s">
        <v>1799</v>
      </c>
      <c r="C7042" s="9">
        <f t="shared" ca="1" si="218"/>
        <v>4</v>
      </c>
      <c r="D7042" s="9" t="s">
        <v>2115</v>
      </c>
      <c r="E7042" s="9" t="s">
        <v>2118</v>
      </c>
      <c r="F7042" s="10">
        <f t="shared" ca="1" si="219"/>
        <v>7.7418680634801104E-2</v>
      </c>
      <c r="G7042" s="3" t="str">
        <f>VLOOKUP(Table3[[#This Row],[PRODUCT ID]],Table1[[PRODUCT]:[SELLING PRICE]],1,FALSE)</f>
        <v>Product747</v>
      </c>
      <c r="H7042" s="3" t="str">
        <f>VLOOKUP(Table3[[#This Row],[PRODUCT ID]],Table1[[PRODUCT]:[SELLING PRICE]],2,FALSE)</f>
        <v>Category3</v>
      </c>
      <c r="I7042" s="3" t="str">
        <f>VLOOKUP(Table3[[#This Row],[PRODUCT ID]],Table1[[PRODUCT]:[SELLING PRICE]],3,FALSE)</f>
        <v>Ft</v>
      </c>
      <c r="J7042" s="16">
        <f ca="1">VLOOKUP(Table3[[#This Row],[PRODUCT ID]],Table1[[PRODUCT]:[SELLING PRICE]],4,FALSE)</f>
        <v>205</v>
      </c>
      <c r="K7042" s="16">
        <f ca="1">VLOOKUP(Table3[[#This Row],[PRODUCT ID]],Table1[[PRODUCT]:[SELLING PRICE]],5,FALSE)</f>
        <v>71.124651817024642</v>
      </c>
      <c r="L7042" s="16">
        <f ca="1">J7042*Table3[[#This Row],[QUANTITY]]</f>
        <v>820</v>
      </c>
      <c r="M7042" s="16">
        <f ca="1">K7042*Table3[[#This Row],[QUANTITY]]*(1-Table3[[#This Row],[DISCOUNT %]])</f>
        <v>262.47310045096395</v>
      </c>
      <c r="N7042" s="3">
        <f>DAY(Table3[[#This Row],[DATE]])</f>
        <v>11</v>
      </c>
      <c r="O7042" s="3" t="str">
        <f>TEXT(Table3[[#This Row],[DATE]],"mmm")</f>
        <v>Apr</v>
      </c>
      <c r="P7042" s="3">
        <f>YEAR(Table3[[#This Row],[DATE]])</f>
        <v>2040</v>
      </c>
    </row>
    <row r="7043" spans="1:16" x14ac:dyDescent="0.3">
      <c r="A7043" s="6">
        <v>51238</v>
      </c>
      <c r="B7043" s="7" t="s">
        <v>1800</v>
      </c>
      <c r="C7043" s="9">
        <f t="shared" ref="C7043:C7106" ca="1" si="220">RANDBETWEEN(1,15)</f>
        <v>13</v>
      </c>
      <c r="D7043" s="9" t="s">
        <v>2116</v>
      </c>
      <c r="E7043" s="9" t="s">
        <v>2116</v>
      </c>
      <c r="F7043" s="10">
        <f t="shared" ref="F7043:F7106" ca="1" si="221">RAND()*(0.1)</f>
        <v>6.0195287068747029E-2</v>
      </c>
      <c r="G7043" s="3" t="str">
        <f>VLOOKUP(Table3[[#This Row],[PRODUCT ID]],Table1[[PRODUCT]:[SELLING PRICE]],1,FALSE)</f>
        <v>Product748</v>
      </c>
      <c r="H7043" s="3" t="str">
        <f>VLOOKUP(Table3[[#This Row],[PRODUCT ID]],Table1[[PRODUCT]:[SELLING PRICE]],2,FALSE)</f>
        <v>Category4</v>
      </c>
      <c r="I7043" s="3" t="str">
        <f>VLOOKUP(Table3[[#This Row],[PRODUCT ID]],Table1[[PRODUCT]:[SELLING PRICE]],3,FALSE)</f>
        <v>No</v>
      </c>
      <c r="J7043" s="16">
        <f ca="1">VLOOKUP(Table3[[#This Row],[PRODUCT ID]],Table1[[PRODUCT]:[SELLING PRICE]],4,FALSE)</f>
        <v>107</v>
      </c>
      <c r="K7043" s="16">
        <f ca="1">VLOOKUP(Table3[[#This Row],[PRODUCT ID]],Table1[[PRODUCT]:[SELLING PRICE]],5,FALSE)</f>
        <v>92.280624021302657</v>
      </c>
      <c r="L7043" s="16">
        <f ca="1">J7043*Table3[[#This Row],[QUANTITY]]</f>
        <v>1391</v>
      </c>
      <c r="M7043" s="16">
        <f ca="1">K7043*Table3[[#This Row],[QUANTITY]]*(1-Table3[[#This Row],[DISCOUNT %]])</f>
        <v>1127.4349497769442</v>
      </c>
      <c r="N7043" s="3">
        <f>DAY(Table3[[#This Row],[DATE]])</f>
        <v>12</v>
      </c>
      <c r="O7043" s="3" t="str">
        <f>TEXT(Table3[[#This Row],[DATE]],"mmm")</f>
        <v>Apr</v>
      </c>
      <c r="P7043" s="3">
        <f>YEAR(Table3[[#This Row],[DATE]])</f>
        <v>2040</v>
      </c>
    </row>
    <row r="7044" spans="1:16" x14ac:dyDescent="0.3">
      <c r="A7044" s="6">
        <v>51239</v>
      </c>
      <c r="B7044" s="7" t="s">
        <v>1801</v>
      </c>
      <c r="C7044" s="9">
        <f t="shared" ca="1" si="220"/>
        <v>1</v>
      </c>
      <c r="D7044" s="9" t="s">
        <v>2117</v>
      </c>
      <c r="E7044" s="9" t="s">
        <v>2116</v>
      </c>
      <c r="F7044" s="10">
        <f t="shared" ca="1" si="221"/>
        <v>1.6047911969915674E-2</v>
      </c>
      <c r="G7044" s="3" t="str">
        <f>VLOOKUP(Table3[[#This Row],[PRODUCT ID]],Table1[[PRODUCT]:[SELLING PRICE]],1,FALSE)</f>
        <v>Product749</v>
      </c>
      <c r="H7044" s="3" t="str">
        <f>VLOOKUP(Table3[[#This Row],[PRODUCT ID]],Table1[[PRODUCT]:[SELLING PRICE]],2,FALSE)</f>
        <v>Category5</v>
      </c>
      <c r="I7044" s="3" t="str">
        <f>VLOOKUP(Table3[[#This Row],[PRODUCT ID]],Table1[[PRODUCT]:[SELLING PRICE]],3,FALSE)</f>
        <v>Kg</v>
      </c>
      <c r="J7044" s="16">
        <f ca="1">VLOOKUP(Table3[[#This Row],[PRODUCT ID]],Table1[[PRODUCT]:[SELLING PRICE]],4,FALSE)</f>
        <v>210</v>
      </c>
      <c r="K7044" s="16">
        <f ca="1">VLOOKUP(Table3[[#This Row],[PRODUCT ID]],Table1[[PRODUCT]:[SELLING PRICE]],5,FALSE)</f>
        <v>169.65382586918275</v>
      </c>
      <c r="L7044" s="16">
        <f ca="1">J7044*Table3[[#This Row],[QUANTITY]]</f>
        <v>210</v>
      </c>
      <c r="M7044" s="16">
        <f ca="1">K7044*Table3[[#This Row],[QUANTITY]]*(1-Table3[[#This Row],[DISCOUNT %]])</f>
        <v>166.93123620627469</v>
      </c>
      <c r="N7044" s="3">
        <f>DAY(Table3[[#This Row],[DATE]])</f>
        <v>13</v>
      </c>
      <c r="O7044" s="3" t="str">
        <f>TEXT(Table3[[#This Row],[DATE]],"mmm")</f>
        <v>Apr</v>
      </c>
      <c r="P7044" s="3">
        <f>YEAR(Table3[[#This Row],[DATE]])</f>
        <v>2040</v>
      </c>
    </row>
    <row r="7045" spans="1:16" x14ac:dyDescent="0.3">
      <c r="A7045" s="6">
        <v>51240</v>
      </c>
      <c r="B7045" s="7" t="s">
        <v>1802</v>
      </c>
      <c r="C7045" s="9">
        <f t="shared" ca="1" si="220"/>
        <v>7</v>
      </c>
      <c r="D7045" s="9" t="s">
        <v>2115</v>
      </c>
      <c r="E7045" s="9" t="s">
        <v>2116</v>
      </c>
      <c r="F7045" s="10">
        <f t="shared" ca="1" si="221"/>
        <v>8.210591884381252E-2</v>
      </c>
      <c r="G7045" s="3" t="str">
        <f>VLOOKUP(Table3[[#This Row],[PRODUCT ID]],Table1[[PRODUCT]:[SELLING PRICE]],1,FALSE)</f>
        <v>Product750</v>
      </c>
      <c r="H7045" s="3" t="str">
        <f>VLOOKUP(Table3[[#This Row],[PRODUCT ID]],Table1[[PRODUCT]:[SELLING PRICE]],2,FALSE)</f>
        <v>Category1</v>
      </c>
      <c r="I7045" s="3" t="str">
        <f>VLOOKUP(Table3[[#This Row],[PRODUCT ID]],Table1[[PRODUCT]:[SELLING PRICE]],3,FALSE)</f>
        <v>Kg</v>
      </c>
      <c r="J7045" s="16">
        <f ca="1">VLOOKUP(Table3[[#This Row],[PRODUCT ID]],Table1[[PRODUCT]:[SELLING PRICE]],4,FALSE)</f>
        <v>68</v>
      </c>
      <c r="K7045" s="16">
        <f ca="1">VLOOKUP(Table3[[#This Row],[PRODUCT ID]],Table1[[PRODUCT]:[SELLING PRICE]],5,FALSE)</f>
        <v>302.77170675213745</v>
      </c>
      <c r="L7045" s="16">
        <f ca="1">J7045*Table3[[#This Row],[QUANTITY]]</f>
        <v>476</v>
      </c>
      <c r="M7045" s="16">
        <f ca="1">K7045*Table3[[#This Row],[QUANTITY]]*(1-Table3[[#This Row],[DISCOUNT %]])</f>
        <v>1945.3865029854069</v>
      </c>
      <c r="N7045" s="3">
        <f>DAY(Table3[[#This Row],[DATE]])</f>
        <v>14</v>
      </c>
      <c r="O7045" s="3" t="str">
        <f>TEXT(Table3[[#This Row],[DATE]],"mmm")</f>
        <v>Apr</v>
      </c>
      <c r="P7045" s="3">
        <f>YEAR(Table3[[#This Row],[DATE]])</f>
        <v>2040</v>
      </c>
    </row>
    <row r="7046" spans="1:16" x14ac:dyDescent="0.3">
      <c r="A7046" s="6">
        <v>51241</v>
      </c>
      <c r="B7046" s="7" t="s">
        <v>1803</v>
      </c>
      <c r="C7046" s="9">
        <f t="shared" ca="1" si="220"/>
        <v>1</v>
      </c>
      <c r="D7046" s="9" t="s">
        <v>2115</v>
      </c>
      <c r="E7046" s="9" t="s">
        <v>2116</v>
      </c>
      <c r="F7046" s="10">
        <f t="shared" ca="1" si="221"/>
        <v>1.6832975781168526E-2</v>
      </c>
      <c r="G7046" s="3" t="str">
        <f>VLOOKUP(Table3[[#This Row],[PRODUCT ID]],Table1[[PRODUCT]:[SELLING PRICE]],1,FALSE)</f>
        <v>Product751</v>
      </c>
      <c r="H7046" s="3" t="str">
        <f>VLOOKUP(Table3[[#This Row],[PRODUCT ID]],Table1[[PRODUCT]:[SELLING PRICE]],2,FALSE)</f>
        <v>Category2</v>
      </c>
      <c r="I7046" s="3" t="str">
        <f>VLOOKUP(Table3[[#This Row],[PRODUCT ID]],Table1[[PRODUCT]:[SELLING PRICE]],3,FALSE)</f>
        <v>Lt</v>
      </c>
      <c r="J7046" s="16">
        <f ca="1">VLOOKUP(Table3[[#This Row],[PRODUCT ID]],Table1[[PRODUCT]:[SELLING PRICE]],4,FALSE)</f>
        <v>32</v>
      </c>
      <c r="K7046" s="16">
        <f ca="1">VLOOKUP(Table3[[#This Row],[PRODUCT ID]],Table1[[PRODUCT]:[SELLING PRICE]],5,FALSE)</f>
        <v>161.47287608030433</v>
      </c>
      <c r="L7046" s="16">
        <f ca="1">J7046*Table3[[#This Row],[QUANTITY]]</f>
        <v>32</v>
      </c>
      <c r="M7046" s="16">
        <f ca="1">K7046*Table3[[#This Row],[QUANTITY]]*(1-Table3[[#This Row],[DISCOUNT %]])</f>
        <v>158.75480706792894</v>
      </c>
      <c r="N7046" s="3">
        <f>DAY(Table3[[#This Row],[DATE]])</f>
        <v>15</v>
      </c>
      <c r="O7046" s="3" t="str">
        <f>TEXT(Table3[[#This Row],[DATE]],"mmm")</f>
        <v>Apr</v>
      </c>
      <c r="P7046" s="3">
        <f>YEAR(Table3[[#This Row],[DATE]])</f>
        <v>2040</v>
      </c>
    </row>
    <row r="7047" spans="1:16" x14ac:dyDescent="0.3">
      <c r="A7047" s="6">
        <v>51242</v>
      </c>
      <c r="B7047" s="7" t="s">
        <v>1804</v>
      </c>
      <c r="C7047" s="9">
        <f t="shared" ca="1" si="220"/>
        <v>3</v>
      </c>
      <c r="D7047" s="9" t="s">
        <v>2115</v>
      </c>
      <c r="E7047" s="9" t="s">
        <v>2116</v>
      </c>
      <c r="F7047" s="10">
        <f t="shared" ca="1" si="221"/>
        <v>5.744092003294188E-3</v>
      </c>
      <c r="G7047" s="3" t="str">
        <f>VLOOKUP(Table3[[#This Row],[PRODUCT ID]],Table1[[PRODUCT]:[SELLING PRICE]],1,FALSE)</f>
        <v>Product752</v>
      </c>
      <c r="H7047" s="3" t="str">
        <f>VLOOKUP(Table3[[#This Row],[PRODUCT ID]],Table1[[PRODUCT]:[SELLING PRICE]],2,FALSE)</f>
        <v>Category3</v>
      </c>
      <c r="I7047" s="3" t="str">
        <f>VLOOKUP(Table3[[#This Row],[PRODUCT ID]],Table1[[PRODUCT]:[SELLING PRICE]],3,FALSE)</f>
        <v>Kg</v>
      </c>
      <c r="J7047" s="16">
        <f ca="1">VLOOKUP(Table3[[#This Row],[PRODUCT ID]],Table1[[PRODUCT]:[SELLING PRICE]],4,FALSE)</f>
        <v>30</v>
      </c>
      <c r="K7047" s="16">
        <f ca="1">VLOOKUP(Table3[[#This Row],[PRODUCT ID]],Table1[[PRODUCT]:[SELLING PRICE]],5,FALSE)</f>
        <v>41.000287275889683</v>
      </c>
      <c r="L7047" s="16">
        <f ca="1">J7047*Table3[[#This Row],[QUANTITY]]</f>
        <v>90</v>
      </c>
      <c r="M7047" s="16">
        <f ca="1">K7047*Table3[[#This Row],[QUANTITY]]*(1-Table3[[#This Row],[DISCOUNT %]])</f>
        <v>122.29433356084644</v>
      </c>
      <c r="N7047" s="3">
        <f>DAY(Table3[[#This Row],[DATE]])</f>
        <v>16</v>
      </c>
      <c r="O7047" s="3" t="str">
        <f>TEXT(Table3[[#This Row],[DATE]],"mmm")</f>
        <v>Apr</v>
      </c>
      <c r="P7047" s="3">
        <f>YEAR(Table3[[#This Row],[DATE]])</f>
        <v>2040</v>
      </c>
    </row>
    <row r="7048" spans="1:16" x14ac:dyDescent="0.3">
      <c r="A7048" s="6">
        <v>51243</v>
      </c>
      <c r="B7048" s="7" t="s">
        <v>1805</v>
      </c>
      <c r="C7048" s="9">
        <f t="shared" ca="1" si="220"/>
        <v>5</v>
      </c>
      <c r="D7048" s="9" t="s">
        <v>2116</v>
      </c>
      <c r="E7048" s="9" t="s">
        <v>2118</v>
      </c>
      <c r="F7048" s="10">
        <f t="shared" ca="1" si="221"/>
        <v>3.0960408126766495E-2</v>
      </c>
      <c r="G7048" s="3" t="str">
        <f>VLOOKUP(Table3[[#This Row],[PRODUCT ID]],Table1[[PRODUCT]:[SELLING PRICE]],1,FALSE)</f>
        <v>Product753</v>
      </c>
      <c r="H7048" s="3" t="str">
        <f>VLOOKUP(Table3[[#This Row],[PRODUCT ID]],Table1[[PRODUCT]:[SELLING PRICE]],2,FALSE)</f>
        <v>Category4</v>
      </c>
      <c r="I7048" s="3" t="str">
        <f>VLOOKUP(Table3[[#This Row],[PRODUCT ID]],Table1[[PRODUCT]:[SELLING PRICE]],3,FALSE)</f>
        <v>Lt</v>
      </c>
      <c r="J7048" s="16">
        <f ca="1">VLOOKUP(Table3[[#This Row],[PRODUCT ID]],Table1[[PRODUCT]:[SELLING PRICE]],4,FALSE)</f>
        <v>123</v>
      </c>
      <c r="K7048" s="16">
        <f ca="1">VLOOKUP(Table3[[#This Row],[PRODUCT ID]],Table1[[PRODUCT]:[SELLING PRICE]],5,FALSE)</f>
        <v>262.34332343602239</v>
      </c>
      <c r="L7048" s="16">
        <f ca="1">J7048*Table3[[#This Row],[QUANTITY]]</f>
        <v>615</v>
      </c>
      <c r="M7048" s="16">
        <f ca="1">K7048*Table3[[#This Row],[QUANTITY]]*(1-Table3[[#This Row],[DISCOUNT %]])</f>
        <v>1271.1053353655541</v>
      </c>
      <c r="N7048" s="3">
        <f>DAY(Table3[[#This Row],[DATE]])</f>
        <v>17</v>
      </c>
      <c r="O7048" s="3" t="str">
        <f>TEXT(Table3[[#This Row],[DATE]],"mmm")</f>
        <v>Apr</v>
      </c>
      <c r="P7048" s="3">
        <f>YEAR(Table3[[#This Row],[DATE]])</f>
        <v>2040</v>
      </c>
    </row>
    <row r="7049" spans="1:16" x14ac:dyDescent="0.3">
      <c r="A7049" s="6">
        <v>51244</v>
      </c>
      <c r="B7049" s="7" t="s">
        <v>1806</v>
      </c>
      <c r="C7049" s="9">
        <f t="shared" ca="1" si="220"/>
        <v>7</v>
      </c>
      <c r="D7049" s="9" t="s">
        <v>2116</v>
      </c>
      <c r="E7049" s="9" t="s">
        <v>2118</v>
      </c>
      <c r="F7049" s="10">
        <f t="shared" ca="1" si="221"/>
        <v>3.168818902491484E-2</v>
      </c>
      <c r="G7049" s="3" t="str">
        <f>VLOOKUP(Table3[[#This Row],[PRODUCT ID]],Table1[[PRODUCT]:[SELLING PRICE]],1,FALSE)</f>
        <v>Product754</v>
      </c>
      <c r="H7049" s="3" t="str">
        <f>VLOOKUP(Table3[[#This Row],[PRODUCT ID]],Table1[[PRODUCT]:[SELLING PRICE]],2,FALSE)</f>
        <v>Category5</v>
      </c>
      <c r="I7049" s="3" t="str">
        <f>VLOOKUP(Table3[[#This Row],[PRODUCT ID]],Table1[[PRODUCT]:[SELLING PRICE]],3,FALSE)</f>
        <v>Ft</v>
      </c>
      <c r="J7049" s="16">
        <f ca="1">VLOOKUP(Table3[[#This Row],[PRODUCT ID]],Table1[[PRODUCT]:[SELLING PRICE]],4,FALSE)</f>
        <v>52</v>
      </c>
      <c r="K7049" s="16">
        <f ca="1">VLOOKUP(Table3[[#This Row],[PRODUCT ID]],Table1[[PRODUCT]:[SELLING PRICE]],5,FALSE)</f>
        <v>190.97236790073669</v>
      </c>
      <c r="L7049" s="16">
        <f ca="1">J7049*Table3[[#This Row],[QUANTITY]]</f>
        <v>364</v>
      </c>
      <c r="M7049" s="16">
        <f ca="1">K7049*Table3[[#This Row],[QUANTITY]]*(1-Table3[[#This Row],[DISCOUNT %]])</f>
        <v>1294.445595857138</v>
      </c>
      <c r="N7049" s="3">
        <f>DAY(Table3[[#This Row],[DATE]])</f>
        <v>18</v>
      </c>
      <c r="O7049" s="3" t="str">
        <f>TEXT(Table3[[#This Row],[DATE]],"mmm")</f>
        <v>Apr</v>
      </c>
      <c r="P7049" s="3">
        <f>YEAR(Table3[[#This Row],[DATE]])</f>
        <v>2040</v>
      </c>
    </row>
    <row r="7050" spans="1:16" x14ac:dyDescent="0.3">
      <c r="A7050" s="6">
        <v>51245</v>
      </c>
      <c r="B7050" s="7" t="s">
        <v>1807</v>
      </c>
      <c r="C7050" s="9">
        <f t="shared" ca="1" si="220"/>
        <v>12</v>
      </c>
      <c r="D7050" s="9" t="s">
        <v>2116</v>
      </c>
      <c r="E7050" s="9" t="s">
        <v>2116</v>
      </c>
      <c r="F7050" s="10">
        <f t="shared" ca="1" si="221"/>
        <v>8.8381302015068164E-2</v>
      </c>
      <c r="G7050" s="3" t="str">
        <f>VLOOKUP(Table3[[#This Row],[PRODUCT ID]],Table1[[PRODUCT]:[SELLING PRICE]],1,FALSE)</f>
        <v>Product755</v>
      </c>
      <c r="H7050" s="3" t="str">
        <f>VLOOKUP(Table3[[#This Row],[PRODUCT ID]],Table1[[PRODUCT]:[SELLING PRICE]],2,FALSE)</f>
        <v>Category1</v>
      </c>
      <c r="I7050" s="3" t="str">
        <f>VLOOKUP(Table3[[#This Row],[PRODUCT ID]],Table1[[PRODUCT]:[SELLING PRICE]],3,FALSE)</f>
        <v>Kg</v>
      </c>
      <c r="J7050" s="16">
        <f ca="1">VLOOKUP(Table3[[#This Row],[PRODUCT ID]],Table1[[PRODUCT]:[SELLING PRICE]],4,FALSE)</f>
        <v>189</v>
      </c>
      <c r="K7050" s="16">
        <f ca="1">VLOOKUP(Table3[[#This Row],[PRODUCT ID]],Table1[[PRODUCT]:[SELLING PRICE]],5,FALSE)</f>
        <v>146.1998228048906</v>
      </c>
      <c r="L7050" s="16">
        <f ca="1">J7050*Table3[[#This Row],[QUANTITY]]</f>
        <v>2268</v>
      </c>
      <c r="M7050" s="16">
        <f ca="1">K7050*Table3[[#This Row],[QUANTITY]]*(1-Table3[[#This Row],[DISCOUNT %]])</f>
        <v>1599.3419053322657</v>
      </c>
      <c r="N7050" s="3">
        <f>DAY(Table3[[#This Row],[DATE]])</f>
        <v>19</v>
      </c>
      <c r="O7050" s="3" t="str">
        <f>TEXT(Table3[[#This Row],[DATE]],"mmm")</f>
        <v>Apr</v>
      </c>
      <c r="P7050" s="3">
        <f>YEAR(Table3[[#This Row],[DATE]])</f>
        <v>2040</v>
      </c>
    </row>
    <row r="7051" spans="1:16" x14ac:dyDescent="0.3">
      <c r="A7051" s="6">
        <v>51246</v>
      </c>
      <c r="B7051" s="7" t="s">
        <v>1808</v>
      </c>
      <c r="C7051" s="9">
        <f t="shared" ca="1" si="220"/>
        <v>4</v>
      </c>
      <c r="D7051" s="9" t="s">
        <v>2115</v>
      </c>
      <c r="E7051" s="9" t="s">
        <v>2116</v>
      </c>
      <c r="F7051" s="10">
        <f t="shared" ca="1" si="221"/>
        <v>2.0011406558510681E-2</v>
      </c>
      <c r="G7051" s="3" t="str">
        <f>VLOOKUP(Table3[[#This Row],[PRODUCT ID]],Table1[[PRODUCT]:[SELLING PRICE]],1,FALSE)</f>
        <v>Product756</v>
      </c>
      <c r="H7051" s="3" t="str">
        <f>VLOOKUP(Table3[[#This Row],[PRODUCT ID]],Table1[[PRODUCT]:[SELLING PRICE]],2,FALSE)</f>
        <v>Category2</v>
      </c>
      <c r="I7051" s="3" t="str">
        <f>VLOOKUP(Table3[[#This Row],[PRODUCT ID]],Table1[[PRODUCT]:[SELLING PRICE]],3,FALSE)</f>
        <v>No</v>
      </c>
      <c r="J7051" s="16">
        <f ca="1">VLOOKUP(Table3[[#This Row],[PRODUCT ID]],Table1[[PRODUCT]:[SELLING PRICE]],4,FALSE)</f>
        <v>147</v>
      </c>
      <c r="K7051" s="16">
        <f ca="1">VLOOKUP(Table3[[#This Row],[PRODUCT ID]],Table1[[PRODUCT]:[SELLING PRICE]],5,FALSE)</f>
        <v>239.00582580744091</v>
      </c>
      <c r="L7051" s="16">
        <f ca="1">J7051*Table3[[#This Row],[QUANTITY]]</f>
        <v>588</v>
      </c>
      <c r="M7051" s="16">
        <f ca="1">K7051*Table3[[#This Row],[QUANTITY]]*(1-Table3[[#This Row],[DISCOUNT %]])</f>
        <v>936.89193222942254</v>
      </c>
      <c r="N7051" s="3">
        <f>DAY(Table3[[#This Row],[DATE]])</f>
        <v>20</v>
      </c>
      <c r="O7051" s="3" t="str">
        <f>TEXT(Table3[[#This Row],[DATE]],"mmm")</f>
        <v>Apr</v>
      </c>
      <c r="P7051" s="3">
        <f>YEAR(Table3[[#This Row],[DATE]])</f>
        <v>2040</v>
      </c>
    </row>
    <row r="7052" spans="1:16" x14ac:dyDescent="0.3">
      <c r="A7052" s="6">
        <v>51247</v>
      </c>
      <c r="B7052" s="7" t="s">
        <v>1809</v>
      </c>
      <c r="C7052" s="9">
        <f t="shared" ca="1" si="220"/>
        <v>15</v>
      </c>
      <c r="D7052" s="9" t="s">
        <v>2117</v>
      </c>
      <c r="E7052" s="9" t="s">
        <v>2116</v>
      </c>
      <c r="F7052" s="10">
        <f t="shared" ca="1" si="221"/>
        <v>6.0217783111467596E-2</v>
      </c>
      <c r="G7052" s="3" t="str">
        <f>VLOOKUP(Table3[[#This Row],[PRODUCT ID]],Table1[[PRODUCT]:[SELLING PRICE]],1,FALSE)</f>
        <v>Product757</v>
      </c>
      <c r="H7052" s="3" t="str">
        <f>VLOOKUP(Table3[[#This Row],[PRODUCT ID]],Table1[[PRODUCT]:[SELLING PRICE]],2,FALSE)</f>
        <v>Category3</v>
      </c>
      <c r="I7052" s="3" t="str">
        <f>VLOOKUP(Table3[[#This Row],[PRODUCT ID]],Table1[[PRODUCT]:[SELLING PRICE]],3,FALSE)</f>
        <v>No</v>
      </c>
      <c r="J7052" s="16">
        <f ca="1">VLOOKUP(Table3[[#This Row],[PRODUCT ID]],Table1[[PRODUCT]:[SELLING PRICE]],4,FALSE)</f>
        <v>118</v>
      </c>
      <c r="K7052" s="16">
        <f ca="1">VLOOKUP(Table3[[#This Row],[PRODUCT ID]],Table1[[PRODUCT]:[SELLING PRICE]],5,FALSE)</f>
        <v>136.86883360983109</v>
      </c>
      <c r="L7052" s="16">
        <f ca="1">J7052*Table3[[#This Row],[QUANTITY]]</f>
        <v>1770</v>
      </c>
      <c r="M7052" s="16">
        <f ca="1">K7052*Table3[[#This Row],[QUANTITY]]*(1-Table3[[#This Row],[DISCOUNT %]])</f>
        <v>1929.4034380919209</v>
      </c>
      <c r="N7052" s="3">
        <f>DAY(Table3[[#This Row],[DATE]])</f>
        <v>21</v>
      </c>
      <c r="O7052" s="3" t="str">
        <f>TEXT(Table3[[#This Row],[DATE]],"mmm")</f>
        <v>Apr</v>
      </c>
      <c r="P7052" s="3">
        <f>YEAR(Table3[[#This Row],[DATE]])</f>
        <v>2040</v>
      </c>
    </row>
    <row r="7053" spans="1:16" x14ac:dyDescent="0.3">
      <c r="A7053" s="6">
        <v>51248</v>
      </c>
      <c r="B7053" s="7" t="s">
        <v>1810</v>
      </c>
      <c r="C7053" s="9">
        <f t="shared" ca="1" si="220"/>
        <v>15</v>
      </c>
      <c r="D7053" s="9" t="s">
        <v>2117</v>
      </c>
      <c r="E7053" s="9" t="s">
        <v>2116</v>
      </c>
      <c r="F7053" s="10">
        <f t="shared" ca="1" si="221"/>
        <v>6.3182246487283392E-2</v>
      </c>
      <c r="G7053" s="3" t="str">
        <f>VLOOKUP(Table3[[#This Row],[PRODUCT ID]],Table1[[PRODUCT]:[SELLING PRICE]],1,FALSE)</f>
        <v>Product758</v>
      </c>
      <c r="H7053" s="3" t="str">
        <f>VLOOKUP(Table3[[#This Row],[PRODUCT ID]],Table1[[PRODUCT]:[SELLING PRICE]],2,FALSE)</f>
        <v>Category4</v>
      </c>
      <c r="I7053" s="3" t="str">
        <f>VLOOKUP(Table3[[#This Row],[PRODUCT ID]],Table1[[PRODUCT]:[SELLING PRICE]],3,FALSE)</f>
        <v>Ft</v>
      </c>
      <c r="J7053" s="16">
        <f ca="1">VLOOKUP(Table3[[#This Row],[PRODUCT ID]],Table1[[PRODUCT]:[SELLING PRICE]],4,FALSE)</f>
        <v>151</v>
      </c>
      <c r="K7053" s="16">
        <f ca="1">VLOOKUP(Table3[[#This Row],[PRODUCT ID]],Table1[[PRODUCT]:[SELLING PRICE]],5,FALSE)</f>
        <v>220.5801606451343</v>
      </c>
      <c r="L7053" s="16">
        <f ca="1">J7053*Table3[[#This Row],[QUANTITY]]</f>
        <v>2265</v>
      </c>
      <c r="M7053" s="16">
        <f ca="1">K7053*Table3[[#This Row],[QUANTITY]]*(1-Table3[[#This Row],[DISCOUNT %]])</f>
        <v>3099.6511584757327</v>
      </c>
      <c r="N7053" s="3">
        <f>DAY(Table3[[#This Row],[DATE]])</f>
        <v>22</v>
      </c>
      <c r="O7053" s="3" t="str">
        <f>TEXT(Table3[[#This Row],[DATE]],"mmm")</f>
        <v>Apr</v>
      </c>
      <c r="P7053" s="3">
        <f>YEAR(Table3[[#This Row],[DATE]])</f>
        <v>2040</v>
      </c>
    </row>
    <row r="7054" spans="1:16" x14ac:dyDescent="0.3">
      <c r="A7054" s="6">
        <v>51249</v>
      </c>
      <c r="B7054" s="7" t="s">
        <v>1811</v>
      </c>
      <c r="C7054" s="9">
        <f t="shared" ca="1" si="220"/>
        <v>5</v>
      </c>
      <c r="D7054" s="9" t="s">
        <v>2116</v>
      </c>
      <c r="E7054" s="9" t="s">
        <v>2118</v>
      </c>
      <c r="F7054" s="10">
        <f t="shared" ca="1" si="221"/>
        <v>7.6752687346868131E-2</v>
      </c>
      <c r="G7054" s="3" t="str">
        <f>VLOOKUP(Table3[[#This Row],[PRODUCT ID]],Table1[[PRODUCT]:[SELLING PRICE]],1,FALSE)</f>
        <v>Product759</v>
      </c>
      <c r="H7054" s="3" t="str">
        <f>VLOOKUP(Table3[[#This Row],[PRODUCT ID]],Table1[[PRODUCT]:[SELLING PRICE]],2,FALSE)</f>
        <v>Category5</v>
      </c>
      <c r="I7054" s="3" t="str">
        <f>VLOOKUP(Table3[[#This Row],[PRODUCT ID]],Table1[[PRODUCT]:[SELLING PRICE]],3,FALSE)</f>
        <v>No</v>
      </c>
      <c r="J7054" s="16">
        <f ca="1">VLOOKUP(Table3[[#This Row],[PRODUCT ID]],Table1[[PRODUCT]:[SELLING PRICE]],4,FALSE)</f>
        <v>78</v>
      </c>
      <c r="K7054" s="16">
        <f ca="1">VLOOKUP(Table3[[#This Row],[PRODUCT ID]],Table1[[PRODUCT]:[SELLING PRICE]],5,FALSE)</f>
        <v>91.040539731556066</v>
      </c>
      <c r="L7054" s="16">
        <f ca="1">J7054*Table3[[#This Row],[QUANTITY]]</f>
        <v>390</v>
      </c>
      <c r="M7054" s="16">
        <f ca="1">K7054*Table3[[#This Row],[QUANTITY]]*(1-Table3[[#This Row],[DISCOUNT %]])</f>
        <v>420.26466824824911</v>
      </c>
      <c r="N7054" s="3">
        <f>DAY(Table3[[#This Row],[DATE]])</f>
        <v>23</v>
      </c>
      <c r="O7054" s="3" t="str">
        <f>TEXT(Table3[[#This Row],[DATE]],"mmm")</f>
        <v>Apr</v>
      </c>
      <c r="P7054" s="3">
        <f>YEAR(Table3[[#This Row],[DATE]])</f>
        <v>2040</v>
      </c>
    </row>
    <row r="7055" spans="1:16" x14ac:dyDescent="0.3">
      <c r="A7055" s="6">
        <v>51250</v>
      </c>
      <c r="B7055" s="7" t="s">
        <v>1812</v>
      </c>
      <c r="C7055" s="9">
        <f t="shared" ca="1" si="220"/>
        <v>7</v>
      </c>
      <c r="D7055" s="9" t="s">
        <v>2116</v>
      </c>
      <c r="E7055" s="9" t="s">
        <v>2116</v>
      </c>
      <c r="F7055" s="10">
        <f t="shared" ca="1" si="221"/>
        <v>2.7309204379996756E-2</v>
      </c>
      <c r="G7055" s="3" t="str">
        <f>VLOOKUP(Table3[[#This Row],[PRODUCT ID]],Table1[[PRODUCT]:[SELLING PRICE]],1,FALSE)</f>
        <v>Product760</v>
      </c>
      <c r="H7055" s="3" t="str">
        <f>VLOOKUP(Table3[[#This Row],[PRODUCT ID]],Table1[[PRODUCT]:[SELLING PRICE]],2,FALSE)</f>
        <v>Category1</v>
      </c>
      <c r="I7055" s="3" t="str">
        <f>VLOOKUP(Table3[[#This Row],[PRODUCT ID]],Table1[[PRODUCT]:[SELLING PRICE]],3,FALSE)</f>
        <v>Kg</v>
      </c>
      <c r="J7055" s="16">
        <f ca="1">VLOOKUP(Table3[[#This Row],[PRODUCT ID]],Table1[[PRODUCT]:[SELLING PRICE]],4,FALSE)</f>
        <v>165</v>
      </c>
      <c r="K7055" s="16">
        <f ca="1">VLOOKUP(Table3[[#This Row],[PRODUCT ID]],Table1[[PRODUCT]:[SELLING PRICE]],5,FALSE)</f>
        <v>208.70073483425983</v>
      </c>
      <c r="L7055" s="16">
        <f ca="1">J7055*Table3[[#This Row],[QUANTITY]]</f>
        <v>1155</v>
      </c>
      <c r="M7055" s="16">
        <f ca="1">K7055*Table3[[#This Row],[QUANTITY]]*(1-Table3[[#This Row],[DISCOUNT %]])</f>
        <v>1421.0089866869087</v>
      </c>
      <c r="N7055" s="3">
        <f>DAY(Table3[[#This Row],[DATE]])</f>
        <v>24</v>
      </c>
      <c r="O7055" s="3" t="str">
        <f>TEXT(Table3[[#This Row],[DATE]],"mmm")</f>
        <v>Apr</v>
      </c>
      <c r="P7055" s="3">
        <f>YEAR(Table3[[#This Row],[DATE]])</f>
        <v>2040</v>
      </c>
    </row>
    <row r="7056" spans="1:16" x14ac:dyDescent="0.3">
      <c r="A7056" s="6">
        <v>51251</v>
      </c>
      <c r="B7056" s="7" t="s">
        <v>1813</v>
      </c>
      <c r="C7056" s="9">
        <f t="shared" ca="1" si="220"/>
        <v>3</v>
      </c>
      <c r="D7056" s="9" t="s">
        <v>2116</v>
      </c>
      <c r="E7056" s="9" t="s">
        <v>2116</v>
      </c>
      <c r="F7056" s="10">
        <f t="shared" ca="1" si="221"/>
        <v>1.7374281240143043E-2</v>
      </c>
      <c r="G7056" s="3" t="str">
        <f>VLOOKUP(Table3[[#This Row],[PRODUCT ID]],Table1[[PRODUCT]:[SELLING PRICE]],1,FALSE)</f>
        <v>Product761</v>
      </c>
      <c r="H7056" s="3" t="str">
        <f>VLOOKUP(Table3[[#This Row],[PRODUCT ID]],Table1[[PRODUCT]:[SELLING PRICE]],2,FALSE)</f>
        <v>Category2</v>
      </c>
      <c r="I7056" s="3" t="str">
        <f>VLOOKUP(Table3[[#This Row],[PRODUCT ID]],Table1[[PRODUCT]:[SELLING PRICE]],3,FALSE)</f>
        <v>Kg</v>
      </c>
      <c r="J7056" s="16">
        <f ca="1">VLOOKUP(Table3[[#This Row],[PRODUCT ID]],Table1[[PRODUCT]:[SELLING PRICE]],4,FALSE)</f>
        <v>244</v>
      </c>
      <c r="K7056" s="16">
        <f ca="1">VLOOKUP(Table3[[#This Row],[PRODUCT ID]],Table1[[PRODUCT]:[SELLING PRICE]],5,FALSE)</f>
        <v>257.93396309033</v>
      </c>
      <c r="L7056" s="16">
        <f ca="1">J7056*Table3[[#This Row],[QUANTITY]]</f>
        <v>732</v>
      </c>
      <c r="M7056" s="16">
        <f ca="1">K7056*Table3[[#This Row],[QUANTITY]]*(1-Table3[[#This Row],[DISCOUNT %]])</f>
        <v>760.35763762264173</v>
      </c>
      <c r="N7056" s="3">
        <f>DAY(Table3[[#This Row],[DATE]])</f>
        <v>25</v>
      </c>
      <c r="O7056" s="3" t="str">
        <f>TEXT(Table3[[#This Row],[DATE]],"mmm")</f>
        <v>Apr</v>
      </c>
      <c r="P7056" s="3">
        <f>YEAR(Table3[[#This Row],[DATE]])</f>
        <v>2040</v>
      </c>
    </row>
    <row r="7057" spans="1:16" x14ac:dyDescent="0.3">
      <c r="A7057" s="6">
        <v>51252</v>
      </c>
      <c r="B7057" s="7" t="s">
        <v>1814</v>
      </c>
      <c r="C7057" s="9">
        <f t="shared" ca="1" si="220"/>
        <v>1</v>
      </c>
      <c r="D7057" s="9" t="s">
        <v>2116</v>
      </c>
      <c r="E7057" s="9" t="s">
        <v>2116</v>
      </c>
      <c r="F7057" s="10">
        <f t="shared" ca="1" si="221"/>
        <v>1.0772545004669976E-2</v>
      </c>
      <c r="G7057" s="3" t="str">
        <f>VLOOKUP(Table3[[#This Row],[PRODUCT ID]],Table1[[PRODUCT]:[SELLING PRICE]],1,FALSE)</f>
        <v>Product762</v>
      </c>
      <c r="H7057" s="3" t="str">
        <f>VLOOKUP(Table3[[#This Row],[PRODUCT ID]],Table1[[PRODUCT]:[SELLING PRICE]],2,FALSE)</f>
        <v>Category3</v>
      </c>
      <c r="I7057" s="3" t="str">
        <f>VLOOKUP(Table3[[#This Row],[PRODUCT ID]],Table1[[PRODUCT]:[SELLING PRICE]],3,FALSE)</f>
        <v>Lt</v>
      </c>
      <c r="J7057" s="16">
        <f ca="1">VLOOKUP(Table3[[#This Row],[PRODUCT ID]],Table1[[PRODUCT]:[SELLING PRICE]],4,FALSE)</f>
        <v>145</v>
      </c>
      <c r="K7057" s="16">
        <f ca="1">VLOOKUP(Table3[[#This Row],[PRODUCT ID]],Table1[[PRODUCT]:[SELLING PRICE]],5,FALSE)</f>
        <v>222.61661439991499</v>
      </c>
      <c r="L7057" s="16">
        <f ca="1">J7057*Table3[[#This Row],[QUANTITY]]</f>
        <v>145</v>
      </c>
      <c r="M7057" s="16">
        <f ca="1">K7057*Table3[[#This Row],[QUANTITY]]*(1-Table3[[#This Row],[DISCOUNT %]])</f>
        <v>220.21846690250464</v>
      </c>
      <c r="N7057" s="3">
        <f>DAY(Table3[[#This Row],[DATE]])</f>
        <v>26</v>
      </c>
      <c r="O7057" s="3" t="str">
        <f>TEXT(Table3[[#This Row],[DATE]],"mmm")</f>
        <v>Apr</v>
      </c>
      <c r="P7057" s="3">
        <f>YEAR(Table3[[#This Row],[DATE]])</f>
        <v>2040</v>
      </c>
    </row>
    <row r="7058" spans="1:16" x14ac:dyDescent="0.3">
      <c r="A7058" s="6">
        <v>51253</v>
      </c>
      <c r="B7058" s="7" t="s">
        <v>1815</v>
      </c>
      <c r="C7058" s="9">
        <f t="shared" ca="1" si="220"/>
        <v>6</v>
      </c>
      <c r="D7058" s="9" t="s">
        <v>2115</v>
      </c>
      <c r="E7058" s="9" t="s">
        <v>2116</v>
      </c>
      <c r="F7058" s="10">
        <f t="shared" ca="1" si="221"/>
        <v>1.3635924237141141E-2</v>
      </c>
      <c r="G7058" s="3" t="str">
        <f>VLOOKUP(Table3[[#This Row],[PRODUCT ID]],Table1[[PRODUCT]:[SELLING PRICE]],1,FALSE)</f>
        <v>Product763</v>
      </c>
      <c r="H7058" s="3" t="str">
        <f>VLOOKUP(Table3[[#This Row],[PRODUCT ID]],Table1[[PRODUCT]:[SELLING PRICE]],2,FALSE)</f>
        <v>Category4</v>
      </c>
      <c r="I7058" s="3" t="str">
        <f>VLOOKUP(Table3[[#This Row],[PRODUCT ID]],Table1[[PRODUCT]:[SELLING PRICE]],3,FALSE)</f>
        <v>Kg</v>
      </c>
      <c r="J7058" s="16">
        <f ca="1">VLOOKUP(Table3[[#This Row],[PRODUCT ID]],Table1[[PRODUCT]:[SELLING PRICE]],4,FALSE)</f>
        <v>23</v>
      </c>
      <c r="K7058" s="16">
        <f ca="1">VLOOKUP(Table3[[#This Row],[PRODUCT ID]],Table1[[PRODUCT]:[SELLING PRICE]],5,FALSE)</f>
        <v>276.18781846878926</v>
      </c>
      <c r="L7058" s="16">
        <f ca="1">J7058*Table3[[#This Row],[QUANTITY]]</f>
        <v>138</v>
      </c>
      <c r="M7058" s="16">
        <f ca="1">K7058*Table3[[#This Row],[QUANTITY]]*(1-Table3[[#This Row],[DISCOUNT %]])</f>
        <v>1634.5304538055655</v>
      </c>
      <c r="N7058" s="3">
        <f>DAY(Table3[[#This Row],[DATE]])</f>
        <v>27</v>
      </c>
      <c r="O7058" s="3" t="str">
        <f>TEXT(Table3[[#This Row],[DATE]],"mmm")</f>
        <v>Apr</v>
      </c>
      <c r="P7058" s="3">
        <f>YEAR(Table3[[#This Row],[DATE]])</f>
        <v>2040</v>
      </c>
    </row>
    <row r="7059" spans="1:16" x14ac:dyDescent="0.3">
      <c r="A7059" s="6">
        <v>51254</v>
      </c>
      <c r="B7059" s="7" t="s">
        <v>1816</v>
      </c>
      <c r="C7059" s="9">
        <f t="shared" ca="1" si="220"/>
        <v>10</v>
      </c>
      <c r="D7059" s="9" t="s">
        <v>2116</v>
      </c>
      <c r="E7059" s="9" t="s">
        <v>2116</v>
      </c>
      <c r="F7059" s="10">
        <f t="shared" ca="1" si="221"/>
        <v>7.5532351588509017E-2</v>
      </c>
      <c r="G7059" s="3" t="str">
        <f>VLOOKUP(Table3[[#This Row],[PRODUCT ID]],Table1[[PRODUCT]:[SELLING PRICE]],1,FALSE)</f>
        <v>Product764</v>
      </c>
      <c r="H7059" s="3" t="str">
        <f>VLOOKUP(Table3[[#This Row],[PRODUCT ID]],Table1[[PRODUCT]:[SELLING PRICE]],2,FALSE)</f>
        <v>Category5</v>
      </c>
      <c r="I7059" s="3" t="str">
        <f>VLOOKUP(Table3[[#This Row],[PRODUCT ID]],Table1[[PRODUCT]:[SELLING PRICE]],3,FALSE)</f>
        <v>Lt</v>
      </c>
      <c r="J7059" s="16">
        <f ca="1">VLOOKUP(Table3[[#This Row],[PRODUCT ID]],Table1[[PRODUCT]:[SELLING PRICE]],4,FALSE)</f>
        <v>17</v>
      </c>
      <c r="K7059" s="16">
        <f ca="1">VLOOKUP(Table3[[#This Row],[PRODUCT ID]],Table1[[PRODUCT]:[SELLING PRICE]],5,FALSE)</f>
        <v>306.7576246089302</v>
      </c>
      <c r="L7059" s="16">
        <f ca="1">J7059*Table3[[#This Row],[QUANTITY]]</f>
        <v>170</v>
      </c>
      <c r="M7059" s="16">
        <f ca="1">K7059*Table3[[#This Row],[QUANTITY]]*(1-Table3[[#This Row],[DISCOUNT %]])</f>
        <v>2835.8749985451263</v>
      </c>
      <c r="N7059" s="3">
        <f>DAY(Table3[[#This Row],[DATE]])</f>
        <v>28</v>
      </c>
      <c r="O7059" s="3" t="str">
        <f>TEXT(Table3[[#This Row],[DATE]],"mmm")</f>
        <v>Apr</v>
      </c>
      <c r="P7059" s="3">
        <f>YEAR(Table3[[#This Row],[DATE]])</f>
        <v>2040</v>
      </c>
    </row>
    <row r="7060" spans="1:16" x14ac:dyDescent="0.3">
      <c r="A7060" s="6">
        <v>51255</v>
      </c>
      <c r="B7060" s="7" t="s">
        <v>1817</v>
      </c>
      <c r="C7060" s="9">
        <f t="shared" ca="1" si="220"/>
        <v>4</v>
      </c>
      <c r="D7060" s="9" t="s">
        <v>2117</v>
      </c>
      <c r="E7060" s="9" t="s">
        <v>2118</v>
      </c>
      <c r="F7060" s="10">
        <f t="shared" ca="1" si="221"/>
        <v>1.7617861811932478E-2</v>
      </c>
      <c r="G7060" s="3" t="str">
        <f>VLOOKUP(Table3[[#This Row],[PRODUCT ID]],Table1[[PRODUCT]:[SELLING PRICE]],1,FALSE)</f>
        <v>Product765</v>
      </c>
      <c r="H7060" s="3" t="str">
        <f>VLOOKUP(Table3[[#This Row],[PRODUCT ID]],Table1[[PRODUCT]:[SELLING PRICE]],2,FALSE)</f>
        <v>Category1</v>
      </c>
      <c r="I7060" s="3" t="str">
        <f>VLOOKUP(Table3[[#This Row],[PRODUCT ID]],Table1[[PRODUCT]:[SELLING PRICE]],3,FALSE)</f>
        <v>Ft</v>
      </c>
      <c r="J7060" s="16">
        <f ca="1">VLOOKUP(Table3[[#This Row],[PRODUCT ID]],Table1[[PRODUCT]:[SELLING PRICE]],4,FALSE)</f>
        <v>28</v>
      </c>
      <c r="K7060" s="16">
        <f ca="1">VLOOKUP(Table3[[#This Row],[PRODUCT ID]],Table1[[PRODUCT]:[SELLING PRICE]],5,FALSE)</f>
        <v>62.76588107094706</v>
      </c>
      <c r="L7060" s="16">
        <f ca="1">J7060*Table3[[#This Row],[QUANTITY]]</f>
        <v>112</v>
      </c>
      <c r="M7060" s="16">
        <f ca="1">K7060*Table3[[#This Row],[QUANTITY]]*(1-Table3[[#This Row],[DISCOUNT %]])</f>
        <v>246.64032180693971</v>
      </c>
      <c r="N7060" s="3">
        <f>DAY(Table3[[#This Row],[DATE]])</f>
        <v>29</v>
      </c>
      <c r="O7060" s="3" t="str">
        <f>TEXT(Table3[[#This Row],[DATE]],"mmm")</f>
        <v>Apr</v>
      </c>
      <c r="P7060" s="3">
        <f>YEAR(Table3[[#This Row],[DATE]])</f>
        <v>2040</v>
      </c>
    </row>
    <row r="7061" spans="1:16" x14ac:dyDescent="0.3">
      <c r="A7061" s="6">
        <v>51256</v>
      </c>
      <c r="B7061" s="7" t="s">
        <v>1818</v>
      </c>
      <c r="C7061" s="9">
        <f t="shared" ca="1" si="220"/>
        <v>13</v>
      </c>
      <c r="D7061" s="9" t="s">
        <v>2115</v>
      </c>
      <c r="E7061" s="9" t="s">
        <v>2118</v>
      </c>
      <c r="F7061" s="10">
        <f t="shared" ca="1" si="221"/>
        <v>2.4738562980178947E-2</v>
      </c>
      <c r="G7061" s="3" t="str">
        <f>VLOOKUP(Table3[[#This Row],[PRODUCT ID]],Table1[[PRODUCT]:[SELLING PRICE]],1,FALSE)</f>
        <v>Product766</v>
      </c>
      <c r="H7061" s="3" t="str">
        <f>VLOOKUP(Table3[[#This Row],[PRODUCT ID]],Table1[[PRODUCT]:[SELLING PRICE]],2,FALSE)</f>
        <v>Category2</v>
      </c>
      <c r="I7061" s="3" t="str">
        <f>VLOOKUP(Table3[[#This Row],[PRODUCT ID]],Table1[[PRODUCT]:[SELLING PRICE]],3,FALSE)</f>
        <v>Kg</v>
      </c>
      <c r="J7061" s="16">
        <f ca="1">VLOOKUP(Table3[[#This Row],[PRODUCT ID]],Table1[[PRODUCT]:[SELLING PRICE]],4,FALSE)</f>
        <v>25</v>
      </c>
      <c r="K7061" s="16">
        <f ca="1">VLOOKUP(Table3[[#This Row],[PRODUCT ID]],Table1[[PRODUCT]:[SELLING PRICE]],5,FALSE)</f>
        <v>111.56759516807857</v>
      </c>
      <c r="L7061" s="16">
        <f ca="1">J7061*Table3[[#This Row],[QUANTITY]]</f>
        <v>325</v>
      </c>
      <c r="M7061" s="16">
        <f ca="1">K7061*Table3[[#This Row],[QUANTITY]]*(1-Table3[[#This Row],[DISCOUNT %]])</f>
        <v>1414.4984514500575</v>
      </c>
      <c r="N7061" s="3">
        <f>DAY(Table3[[#This Row],[DATE]])</f>
        <v>30</v>
      </c>
      <c r="O7061" s="3" t="str">
        <f>TEXT(Table3[[#This Row],[DATE]],"mmm")</f>
        <v>Apr</v>
      </c>
      <c r="P7061" s="3">
        <f>YEAR(Table3[[#This Row],[DATE]])</f>
        <v>2040</v>
      </c>
    </row>
    <row r="7062" spans="1:16" x14ac:dyDescent="0.3">
      <c r="A7062" s="6">
        <v>51257</v>
      </c>
      <c r="B7062" s="7" t="s">
        <v>1819</v>
      </c>
      <c r="C7062" s="9">
        <f t="shared" ca="1" si="220"/>
        <v>11</v>
      </c>
      <c r="D7062" s="9" t="s">
        <v>2115</v>
      </c>
      <c r="E7062" s="9" t="s">
        <v>2116</v>
      </c>
      <c r="F7062" s="10">
        <f t="shared" ca="1" si="221"/>
        <v>7.9153225322054779E-2</v>
      </c>
      <c r="G7062" s="3" t="str">
        <f>VLOOKUP(Table3[[#This Row],[PRODUCT ID]],Table1[[PRODUCT]:[SELLING PRICE]],1,FALSE)</f>
        <v>Product767</v>
      </c>
      <c r="H7062" s="3" t="str">
        <f>VLOOKUP(Table3[[#This Row],[PRODUCT ID]],Table1[[PRODUCT]:[SELLING PRICE]],2,FALSE)</f>
        <v>Category3</v>
      </c>
      <c r="I7062" s="3" t="str">
        <f>VLOOKUP(Table3[[#This Row],[PRODUCT ID]],Table1[[PRODUCT]:[SELLING PRICE]],3,FALSE)</f>
        <v>No</v>
      </c>
      <c r="J7062" s="16">
        <f ca="1">VLOOKUP(Table3[[#This Row],[PRODUCT ID]],Table1[[PRODUCT]:[SELLING PRICE]],4,FALSE)</f>
        <v>221</v>
      </c>
      <c r="K7062" s="16">
        <f ca="1">VLOOKUP(Table3[[#This Row],[PRODUCT ID]],Table1[[PRODUCT]:[SELLING PRICE]],5,FALSE)</f>
        <v>126.68339656331017</v>
      </c>
      <c r="L7062" s="16">
        <f ca="1">J7062*Table3[[#This Row],[QUANTITY]]</f>
        <v>2431</v>
      </c>
      <c r="M7062" s="16">
        <f ca="1">K7062*Table3[[#This Row],[QUANTITY]]*(1-Table3[[#This Row],[DISCOUNT %]])</f>
        <v>1283.2159684362837</v>
      </c>
      <c r="N7062" s="3">
        <f>DAY(Table3[[#This Row],[DATE]])</f>
        <v>1</v>
      </c>
      <c r="O7062" s="3" t="str">
        <f>TEXT(Table3[[#This Row],[DATE]],"mmm")</f>
        <v>May</v>
      </c>
      <c r="P7062" s="3">
        <f>YEAR(Table3[[#This Row],[DATE]])</f>
        <v>2040</v>
      </c>
    </row>
    <row r="7063" spans="1:16" x14ac:dyDescent="0.3">
      <c r="A7063" s="6">
        <v>51258</v>
      </c>
      <c r="B7063" s="7" t="s">
        <v>1820</v>
      </c>
      <c r="C7063" s="9">
        <f t="shared" ca="1" si="220"/>
        <v>5</v>
      </c>
      <c r="D7063" s="9" t="s">
        <v>2115</v>
      </c>
      <c r="E7063" s="9" t="s">
        <v>2116</v>
      </c>
      <c r="F7063" s="10">
        <f t="shared" ca="1" si="221"/>
        <v>4.5461263545842401E-2</v>
      </c>
      <c r="G7063" s="3" t="str">
        <f>VLOOKUP(Table3[[#This Row],[PRODUCT ID]],Table1[[PRODUCT]:[SELLING PRICE]],1,FALSE)</f>
        <v>Product768</v>
      </c>
      <c r="H7063" s="3" t="str">
        <f>VLOOKUP(Table3[[#This Row],[PRODUCT ID]],Table1[[PRODUCT]:[SELLING PRICE]],2,FALSE)</f>
        <v>Category4</v>
      </c>
      <c r="I7063" s="3" t="str">
        <f>VLOOKUP(Table3[[#This Row],[PRODUCT ID]],Table1[[PRODUCT]:[SELLING PRICE]],3,FALSE)</f>
        <v>No</v>
      </c>
      <c r="J7063" s="16">
        <f ca="1">VLOOKUP(Table3[[#This Row],[PRODUCT ID]],Table1[[PRODUCT]:[SELLING PRICE]],4,FALSE)</f>
        <v>194</v>
      </c>
      <c r="K7063" s="16">
        <f ca="1">VLOOKUP(Table3[[#This Row],[PRODUCT ID]],Table1[[PRODUCT]:[SELLING PRICE]],5,FALSE)</f>
        <v>91.682979381595558</v>
      </c>
      <c r="L7063" s="16">
        <f ca="1">J7063*Table3[[#This Row],[QUANTITY]]</f>
        <v>970</v>
      </c>
      <c r="M7063" s="16">
        <f ca="1">K7063*Table3[[#This Row],[QUANTITY]]*(1-Table3[[#This Row],[DISCOUNT %]])</f>
        <v>437.574776466304</v>
      </c>
      <c r="N7063" s="3">
        <f>DAY(Table3[[#This Row],[DATE]])</f>
        <v>2</v>
      </c>
      <c r="O7063" s="3" t="str">
        <f>TEXT(Table3[[#This Row],[DATE]],"mmm")</f>
        <v>May</v>
      </c>
      <c r="P7063" s="3">
        <f>YEAR(Table3[[#This Row],[DATE]])</f>
        <v>2040</v>
      </c>
    </row>
    <row r="7064" spans="1:16" x14ac:dyDescent="0.3">
      <c r="A7064" s="6">
        <v>51259</v>
      </c>
      <c r="B7064" s="7" t="s">
        <v>1821</v>
      </c>
      <c r="C7064" s="9">
        <f t="shared" ca="1" si="220"/>
        <v>8</v>
      </c>
      <c r="D7064" s="9" t="s">
        <v>2116</v>
      </c>
      <c r="E7064" s="9" t="s">
        <v>2116</v>
      </c>
      <c r="F7064" s="10">
        <f t="shared" ca="1" si="221"/>
        <v>3.1765731272484013E-2</v>
      </c>
      <c r="G7064" s="3" t="str">
        <f>VLOOKUP(Table3[[#This Row],[PRODUCT ID]],Table1[[PRODUCT]:[SELLING PRICE]],1,FALSE)</f>
        <v>Product769</v>
      </c>
      <c r="H7064" s="3" t="str">
        <f>VLOOKUP(Table3[[#This Row],[PRODUCT ID]],Table1[[PRODUCT]:[SELLING PRICE]],2,FALSE)</f>
        <v>Category1</v>
      </c>
      <c r="I7064" s="3" t="str">
        <f>VLOOKUP(Table3[[#This Row],[PRODUCT ID]],Table1[[PRODUCT]:[SELLING PRICE]],3,FALSE)</f>
        <v>Ft</v>
      </c>
      <c r="J7064" s="16">
        <f ca="1">VLOOKUP(Table3[[#This Row],[PRODUCT ID]],Table1[[PRODUCT]:[SELLING PRICE]],4,FALSE)</f>
        <v>165</v>
      </c>
      <c r="K7064" s="16">
        <f ca="1">VLOOKUP(Table3[[#This Row],[PRODUCT ID]],Table1[[PRODUCT]:[SELLING PRICE]],5,FALSE)</f>
        <v>281.08111779280364</v>
      </c>
      <c r="L7064" s="16">
        <f ca="1">J7064*Table3[[#This Row],[QUANTITY]]</f>
        <v>1320</v>
      </c>
      <c r="M7064" s="16">
        <f ca="1">K7064*Table3[[#This Row],[QUANTITY]]*(1-Table3[[#This Row],[DISCOUNT %]])</f>
        <v>2177.218964313824</v>
      </c>
      <c r="N7064" s="3">
        <f>DAY(Table3[[#This Row],[DATE]])</f>
        <v>3</v>
      </c>
      <c r="O7064" s="3" t="str">
        <f>TEXT(Table3[[#This Row],[DATE]],"mmm")</f>
        <v>May</v>
      </c>
      <c r="P7064" s="3">
        <f>YEAR(Table3[[#This Row],[DATE]])</f>
        <v>2040</v>
      </c>
    </row>
    <row r="7065" spans="1:16" x14ac:dyDescent="0.3">
      <c r="A7065" s="6">
        <v>51260</v>
      </c>
      <c r="B7065" s="7" t="s">
        <v>1822</v>
      </c>
      <c r="C7065" s="9">
        <f t="shared" ca="1" si="220"/>
        <v>11</v>
      </c>
      <c r="D7065" s="9" t="s">
        <v>2116</v>
      </c>
      <c r="E7065" s="9" t="s">
        <v>2116</v>
      </c>
      <c r="F7065" s="10">
        <f t="shared" ca="1" si="221"/>
        <v>9.4941465815724546E-2</v>
      </c>
      <c r="G7065" s="3" t="str">
        <f>VLOOKUP(Table3[[#This Row],[PRODUCT ID]],Table1[[PRODUCT]:[SELLING PRICE]],1,FALSE)</f>
        <v>Product770</v>
      </c>
      <c r="H7065" s="3" t="str">
        <f>VLOOKUP(Table3[[#This Row],[PRODUCT ID]],Table1[[PRODUCT]:[SELLING PRICE]],2,FALSE)</f>
        <v>Category2</v>
      </c>
      <c r="I7065" s="3" t="str">
        <f>VLOOKUP(Table3[[#This Row],[PRODUCT ID]],Table1[[PRODUCT]:[SELLING PRICE]],3,FALSE)</f>
        <v>No</v>
      </c>
      <c r="J7065" s="16">
        <f ca="1">VLOOKUP(Table3[[#This Row],[PRODUCT ID]],Table1[[PRODUCT]:[SELLING PRICE]],4,FALSE)</f>
        <v>26</v>
      </c>
      <c r="K7065" s="16">
        <f ca="1">VLOOKUP(Table3[[#This Row],[PRODUCT ID]],Table1[[PRODUCT]:[SELLING PRICE]],5,FALSE)</f>
        <v>307.74405203070279</v>
      </c>
      <c r="L7065" s="16">
        <f ca="1">J7065*Table3[[#This Row],[QUANTITY]]</f>
        <v>286</v>
      </c>
      <c r="M7065" s="16">
        <f ca="1">K7065*Table3[[#This Row],[QUANTITY]]*(1-Table3[[#This Row],[DISCOUNT %]])</f>
        <v>3063.7901869832094</v>
      </c>
      <c r="N7065" s="3">
        <f>DAY(Table3[[#This Row],[DATE]])</f>
        <v>4</v>
      </c>
      <c r="O7065" s="3" t="str">
        <f>TEXT(Table3[[#This Row],[DATE]],"mmm")</f>
        <v>May</v>
      </c>
      <c r="P7065" s="3">
        <f>YEAR(Table3[[#This Row],[DATE]])</f>
        <v>2040</v>
      </c>
    </row>
    <row r="7066" spans="1:16" x14ac:dyDescent="0.3">
      <c r="A7066" s="6">
        <v>51261</v>
      </c>
      <c r="B7066" s="7" t="s">
        <v>1823</v>
      </c>
      <c r="C7066" s="9">
        <f t="shared" ca="1" si="220"/>
        <v>9</v>
      </c>
      <c r="D7066" s="9" t="s">
        <v>2116</v>
      </c>
      <c r="E7066" s="9" t="s">
        <v>2118</v>
      </c>
      <c r="F7066" s="10">
        <f t="shared" ca="1" si="221"/>
        <v>1.1757661796011966E-2</v>
      </c>
      <c r="G7066" s="3" t="str">
        <f>VLOOKUP(Table3[[#This Row],[PRODUCT ID]],Table1[[PRODUCT]:[SELLING PRICE]],1,FALSE)</f>
        <v>Product771</v>
      </c>
      <c r="H7066" s="3" t="str">
        <f>VLOOKUP(Table3[[#This Row],[PRODUCT ID]],Table1[[PRODUCT]:[SELLING PRICE]],2,FALSE)</f>
        <v>Category3</v>
      </c>
      <c r="I7066" s="3" t="str">
        <f>VLOOKUP(Table3[[#This Row],[PRODUCT ID]],Table1[[PRODUCT]:[SELLING PRICE]],3,FALSE)</f>
        <v>Kg</v>
      </c>
      <c r="J7066" s="16">
        <f ca="1">VLOOKUP(Table3[[#This Row],[PRODUCT ID]],Table1[[PRODUCT]:[SELLING PRICE]],4,FALSE)</f>
        <v>102</v>
      </c>
      <c r="K7066" s="16">
        <f ca="1">VLOOKUP(Table3[[#This Row],[PRODUCT ID]],Table1[[PRODUCT]:[SELLING PRICE]],5,FALSE)</f>
        <v>119.48414506172951</v>
      </c>
      <c r="L7066" s="16">
        <f ca="1">J7066*Table3[[#This Row],[QUANTITY]]</f>
        <v>918</v>
      </c>
      <c r="M7066" s="16">
        <f ca="1">K7066*Table3[[#This Row],[QUANTITY]]*(1-Table3[[#This Row],[DISCOUNT %]])</f>
        <v>1062.7136180469724</v>
      </c>
      <c r="N7066" s="3">
        <f>DAY(Table3[[#This Row],[DATE]])</f>
        <v>5</v>
      </c>
      <c r="O7066" s="3" t="str">
        <f>TEXT(Table3[[#This Row],[DATE]],"mmm")</f>
        <v>May</v>
      </c>
      <c r="P7066" s="3">
        <f>YEAR(Table3[[#This Row],[DATE]])</f>
        <v>2040</v>
      </c>
    </row>
    <row r="7067" spans="1:16" x14ac:dyDescent="0.3">
      <c r="A7067" s="6">
        <v>51262</v>
      </c>
      <c r="B7067" s="7" t="s">
        <v>1824</v>
      </c>
      <c r="C7067" s="9">
        <f t="shared" ca="1" si="220"/>
        <v>1</v>
      </c>
      <c r="D7067" s="9" t="s">
        <v>2115</v>
      </c>
      <c r="E7067" s="9" t="s">
        <v>2116</v>
      </c>
      <c r="F7067" s="10">
        <f t="shared" ca="1" si="221"/>
        <v>9.7077843658954069E-2</v>
      </c>
      <c r="G7067" s="3" t="str">
        <f>VLOOKUP(Table3[[#This Row],[PRODUCT ID]],Table1[[PRODUCT]:[SELLING PRICE]],1,FALSE)</f>
        <v>Product772</v>
      </c>
      <c r="H7067" s="3" t="str">
        <f>VLOOKUP(Table3[[#This Row],[PRODUCT ID]],Table1[[PRODUCT]:[SELLING PRICE]],2,FALSE)</f>
        <v>Category4</v>
      </c>
      <c r="I7067" s="3" t="str">
        <f>VLOOKUP(Table3[[#This Row],[PRODUCT ID]],Table1[[PRODUCT]:[SELLING PRICE]],3,FALSE)</f>
        <v>Kg</v>
      </c>
      <c r="J7067" s="16">
        <f ca="1">VLOOKUP(Table3[[#This Row],[PRODUCT ID]],Table1[[PRODUCT]:[SELLING PRICE]],4,FALSE)</f>
        <v>20</v>
      </c>
      <c r="K7067" s="16">
        <f ca="1">VLOOKUP(Table3[[#This Row],[PRODUCT ID]],Table1[[PRODUCT]:[SELLING PRICE]],5,FALSE)</f>
        <v>284.49051781950675</v>
      </c>
      <c r="L7067" s="16">
        <f ca="1">J7067*Table3[[#This Row],[QUANTITY]]</f>
        <v>20</v>
      </c>
      <c r="M7067" s="16">
        <f ca="1">K7067*Table3[[#This Row],[QUANTITY]]*(1-Table3[[#This Row],[DISCOUNT %]])</f>
        <v>256.87279180816978</v>
      </c>
      <c r="N7067" s="3">
        <f>DAY(Table3[[#This Row],[DATE]])</f>
        <v>6</v>
      </c>
      <c r="O7067" s="3" t="str">
        <f>TEXT(Table3[[#This Row],[DATE]],"mmm")</f>
        <v>May</v>
      </c>
      <c r="P7067" s="3">
        <f>YEAR(Table3[[#This Row],[DATE]])</f>
        <v>2040</v>
      </c>
    </row>
    <row r="7068" spans="1:16" x14ac:dyDescent="0.3">
      <c r="A7068" s="6">
        <v>51263</v>
      </c>
      <c r="B7068" s="7" t="s">
        <v>1825</v>
      </c>
      <c r="C7068" s="9">
        <f t="shared" ca="1" si="220"/>
        <v>15</v>
      </c>
      <c r="D7068" s="9" t="s">
        <v>2117</v>
      </c>
      <c r="E7068" s="9" t="s">
        <v>2116</v>
      </c>
      <c r="F7068" s="10">
        <f t="shared" ca="1" si="221"/>
        <v>7.8789242591062472E-2</v>
      </c>
      <c r="G7068" s="3" t="str">
        <f>VLOOKUP(Table3[[#This Row],[PRODUCT ID]],Table1[[PRODUCT]:[SELLING PRICE]],1,FALSE)</f>
        <v>Product773</v>
      </c>
      <c r="H7068" s="3" t="str">
        <f>VLOOKUP(Table3[[#This Row],[PRODUCT ID]],Table1[[PRODUCT]:[SELLING PRICE]],2,FALSE)</f>
        <v>Category5</v>
      </c>
      <c r="I7068" s="3" t="str">
        <f>VLOOKUP(Table3[[#This Row],[PRODUCT ID]],Table1[[PRODUCT]:[SELLING PRICE]],3,FALSE)</f>
        <v>Lt</v>
      </c>
      <c r="J7068" s="16">
        <f ca="1">VLOOKUP(Table3[[#This Row],[PRODUCT ID]],Table1[[PRODUCT]:[SELLING PRICE]],4,FALSE)</f>
        <v>140</v>
      </c>
      <c r="K7068" s="16">
        <f ca="1">VLOOKUP(Table3[[#This Row],[PRODUCT ID]],Table1[[PRODUCT]:[SELLING PRICE]],5,FALSE)</f>
        <v>188.72077643132155</v>
      </c>
      <c r="L7068" s="16">
        <f ca="1">J7068*Table3[[#This Row],[QUANTITY]]</f>
        <v>2100</v>
      </c>
      <c r="M7068" s="16">
        <f ca="1">K7068*Table3[[#This Row],[QUANTITY]]*(1-Table3[[#This Row],[DISCOUNT %]])</f>
        <v>2607.7741409265072</v>
      </c>
      <c r="N7068" s="3">
        <f>DAY(Table3[[#This Row],[DATE]])</f>
        <v>7</v>
      </c>
      <c r="O7068" s="3" t="str">
        <f>TEXT(Table3[[#This Row],[DATE]],"mmm")</f>
        <v>May</v>
      </c>
      <c r="P7068" s="3">
        <f>YEAR(Table3[[#This Row],[DATE]])</f>
        <v>2040</v>
      </c>
    </row>
    <row r="7069" spans="1:16" x14ac:dyDescent="0.3">
      <c r="A7069" s="6">
        <v>51264</v>
      </c>
      <c r="B7069" s="7" t="s">
        <v>1826</v>
      </c>
      <c r="C7069" s="9">
        <f t="shared" ca="1" si="220"/>
        <v>6</v>
      </c>
      <c r="D7069" s="9" t="s">
        <v>2117</v>
      </c>
      <c r="E7069" s="9" t="s">
        <v>2116</v>
      </c>
      <c r="F7069" s="10">
        <f t="shared" ca="1" si="221"/>
        <v>4.8039416086479408E-2</v>
      </c>
      <c r="G7069" s="3" t="str">
        <f>VLOOKUP(Table3[[#This Row],[PRODUCT ID]],Table1[[PRODUCT]:[SELLING PRICE]],1,FALSE)</f>
        <v>Product774</v>
      </c>
      <c r="H7069" s="3" t="str">
        <f>VLOOKUP(Table3[[#This Row],[PRODUCT ID]],Table1[[PRODUCT]:[SELLING PRICE]],2,FALSE)</f>
        <v>Category1</v>
      </c>
      <c r="I7069" s="3" t="str">
        <f>VLOOKUP(Table3[[#This Row],[PRODUCT ID]],Table1[[PRODUCT]:[SELLING PRICE]],3,FALSE)</f>
        <v>Kg</v>
      </c>
      <c r="J7069" s="16">
        <f ca="1">VLOOKUP(Table3[[#This Row],[PRODUCT ID]],Table1[[PRODUCT]:[SELLING PRICE]],4,FALSE)</f>
        <v>186</v>
      </c>
      <c r="K7069" s="16">
        <f ca="1">VLOOKUP(Table3[[#This Row],[PRODUCT ID]],Table1[[PRODUCT]:[SELLING PRICE]],5,FALSE)</f>
        <v>40.141217423641905</v>
      </c>
      <c r="L7069" s="16">
        <f ca="1">J7069*Table3[[#This Row],[QUANTITY]]</f>
        <v>1116</v>
      </c>
      <c r="M7069" s="16">
        <f ca="1">K7069*Table3[[#This Row],[QUANTITY]]*(1-Table3[[#This Row],[DISCOUNT %]])</f>
        <v>229.27714066565841</v>
      </c>
      <c r="N7069" s="3">
        <f>DAY(Table3[[#This Row],[DATE]])</f>
        <v>8</v>
      </c>
      <c r="O7069" s="3" t="str">
        <f>TEXT(Table3[[#This Row],[DATE]],"mmm")</f>
        <v>May</v>
      </c>
      <c r="P7069" s="3">
        <f>YEAR(Table3[[#This Row],[DATE]])</f>
        <v>2040</v>
      </c>
    </row>
    <row r="7070" spans="1:16" x14ac:dyDescent="0.3">
      <c r="A7070" s="6">
        <v>51265</v>
      </c>
      <c r="B7070" s="7" t="s">
        <v>1827</v>
      </c>
      <c r="C7070" s="9">
        <f t="shared" ca="1" si="220"/>
        <v>3</v>
      </c>
      <c r="D7070" s="9" t="s">
        <v>2116</v>
      </c>
      <c r="E7070" s="9" t="s">
        <v>2116</v>
      </c>
      <c r="F7070" s="10">
        <f t="shared" ca="1" si="221"/>
        <v>3.3846326587198459E-2</v>
      </c>
      <c r="G7070" s="3" t="str">
        <f>VLOOKUP(Table3[[#This Row],[PRODUCT ID]],Table1[[PRODUCT]:[SELLING PRICE]],1,FALSE)</f>
        <v>Product775</v>
      </c>
      <c r="H7070" s="3" t="str">
        <f>VLOOKUP(Table3[[#This Row],[PRODUCT ID]],Table1[[PRODUCT]:[SELLING PRICE]],2,FALSE)</f>
        <v>Category2</v>
      </c>
      <c r="I7070" s="3" t="str">
        <f>VLOOKUP(Table3[[#This Row],[PRODUCT ID]],Table1[[PRODUCT]:[SELLING PRICE]],3,FALSE)</f>
        <v>Lt</v>
      </c>
      <c r="J7070" s="16">
        <f ca="1">VLOOKUP(Table3[[#This Row],[PRODUCT ID]],Table1[[PRODUCT]:[SELLING PRICE]],4,FALSE)</f>
        <v>130</v>
      </c>
      <c r="K7070" s="16">
        <f ca="1">VLOOKUP(Table3[[#This Row],[PRODUCT ID]],Table1[[PRODUCT]:[SELLING PRICE]],5,FALSE)</f>
        <v>144.35704405300436</v>
      </c>
      <c r="L7070" s="16">
        <f ca="1">J7070*Table3[[#This Row],[QUANTITY]]</f>
        <v>390</v>
      </c>
      <c r="M7070" s="16">
        <f ca="1">K7070*Table3[[#This Row],[QUANTITY]]*(1-Table3[[#This Row],[DISCOUNT %]])</f>
        <v>418.41326518447136</v>
      </c>
      <c r="N7070" s="3">
        <f>DAY(Table3[[#This Row],[DATE]])</f>
        <v>9</v>
      </c>
      <c r="O7070" s="3" t="str">
        <f>TEXT(Table3[[#This Row],[DATE]],"mmm")</f>
        <v>May</v>
      </c>
      <c r="P7070" s="3">
        <f>YEAR(Table3[[#This Row],[DATE]])</f>
        <v>2040</v>
      </c>
    </row>
    <row r="7071" spans="1:16" x14ac:dyDescent="0.3">
      <c r="A7071" s="6">
        <v>51266</v>
      </c>
      <c r="B7071" s="7" t="s">
        <v>1828</v>
      </c>
      <c r="C7071" s="9">
        <f t="shared" ca="1" si="220"/>
        <v>7</v>
      </c>
      <c r="D7071" s="9" t="s">
        <v>2116</v>
      </c>
      <c r="E7071" s="9" t="s">
        <v>2116</v>
      </c>
      <c r="F7071" s="10">
        <f t="shared" ca="1" si="221"/>
        <v>4.6020990935775399E-2</v>
      </c>
      <c r="G7071" s="3" t="str">
        <f>VLOOKUP(Table3[[#This Row],[PRODUCT ID]],Table1[[PRODUCT]:[SELLING PRICE]],1,FALSE)</f>
        <v>Product776</v>
      </c>
      <c r="H7071" s="3" t="str">
        <f>VLOOKUP(Table3[[#This Row],[PRODUCT ID]],Table1[[PRODUCT]:[SELLING PRICE]],2,FALSE)</f>
        <v>Category3</v>
      </c>
      <c r="I7071" s="3" t="str">
        <f>VLOOKUP(Table3[[#This Row],[PRODUCT ID]],Table1[[PRODUCT]:[SELLING PRICE]],3,FALSE)</f>
        <v>Ft</v>
      </c>
      <c r="J7071" s="16">
        <f ca="1">VLOOKUP(Table3[[#This Row],[PRODUCT ID]],Table1[[PRODUCT]:[SELLING PRICE]],4,FALSE)</f>
        <v>135</v>
      </c>
      <c r="K7071" s="16">
        <f ca="1">VLOOKUP(Table3[[#This Row],[PRODUCT ID]],Table1[[PRODUCT]:[SELLING PRICE]],5,FALSE)</f>
        <v>262.15347862789372</v>
      </c>
      <c r="L7071" s="16">
        <f ca="1">J7071*Table3[[#This Row],[QUANTITY]]</f>
        <v>945</v>
      </c>
      <c r="M7071" s="16">
        <f ca="1">K7071*Table3[[#This Row],[QUANTITY]]*(1-Table3[[#This Row],[DISCOUNT %]])</f>
        <v>1750.622410349242</v>
      </c>
      <c r="N7071" s="3">
        <f>DAY(Table3[[#This Row],[DATE]])</f>
        <v>10</v>
      </c>
      <c r="O7071" s="3" t="str">
        <f>TEXT(Table3[[#This Row],[DATE]],"mmm")</f>
        <v>May</v>
      </c>
      <c r="P7071" s="3">
        <f>YEAR(Table3[[#This Row],[DATE]])</f>
        <v>2040</v>
      </c>
    </row>
    <row r="7072" spans="1:16" x14ac:dyDescent="0.3">
      <c r="A7072" s="6">
        <v>51267</v>
      </c>
      <c r="B7072" s="7" t="s">
        <v>1829</v>
      </c>
      <c r="C7072" s="9">
        <f t="shared" ca="1" si="220"/>
        <v>1</v>
      </c>
      <c r="D7072" s="9" t="s">
        <v>2116</v>
      </c>
      <c r="E7072" s="9" t="s">
        <v>2118</v>
      </c>
      <c r="F7072" s="10">
        <f t="shared" ca="1" si="221"/>
        <v>9.7276509407857203E-2</v>
      </c>
      <c r="G7072" s="3" t="str">
        <f>VLOOKUP(Table3[[#This Row],[PRODUCT ID]],Table1[[PRODUCT]:[SELLING PRICE]],1,FALSE)</f>
        <v>Product777</v>
      </c>
      <c r="H7072" s="3" t="str">
        <f>VLOOKUP(Table3[[#This Row],[PRODUCT ID]],Table1[[PRODUCT]:[SELLING PRICE]],2,FALSE)</f>
        <v>Category4</v>
      </c>
      <c r="I7072" s="3" t="str">
        <f>VLOOKUP(Table3[[#This Row],[PRODUCT ID]],Table1[[PRODUCT]:[SELLING PRICE]],3,FALSE)</f>
        <v>Kg</v>
      </c>
      <c r="J7072" s="16">
        <f ca="1">VLOOKUP(Table3[[#This Row],[PRODUCT ID]],Table1[[PRODUCT]:[SELLING PRICE]],4,FALSE)</f>
        <v>165</v>
      </c>
      <c r="K7072" s="16">
        <f ca="1">VLOOKUP(Table3[[#This Row],[PRODUCT ID]],Table1[[PRODUCT]:[SELLING PRICE]],5,FALSE)</f>
        <v>81.268341091433086</v>
      </c>
      <c r="L7072" s="16">
        <f ca="1">J7072*Table3[[#This Row],[QUANTITY]]</f>
        <v>165</v>
      </c>
      <c r="M7072" s="16">
        <f ca="1">K7072*Table3[[#This Row],[QUANTITY]]*(1-Table3[[#This Row],[DISCOUNT %]])</f>
        <v>73.362840544691352</v>
      </c>
      <c r="N7072" s="3">
        <f>DAY(Table3[[#This Row],[DATE]])</f>
        <v>11</v>
      </c>
      <c r="O7072" s="3" t="str">
        <f>TEXT(Table3[[#This Row],[DATE]],"mmm")</f>
        <v>May</v>
      </c>
      <c r="P7072" s="3">
        <f>YEAR(Table3[[#This Row],[DATE]])</f>
        <v>2040</v>
      </c>
    </row>
    <row r="7073" spans="1:16" x14ac:dyDescent="0.3">
      <c r="A7073" s="6">
        <v>51268</v>
      </c>
      <c r="B7073" s="7" t="s">
        <v>1830</v>
      </c>
      <c r="C7073" s="9">
        <f t="shared" ca="1" si="220"/>
        <v>2</v>
      </c>
      <c r="D7073" s="9" t="s">
        <v>2116</v>
      </c>
      <c r="E7073" s="9" t="s">
        <v>2118</v>
      </c>
      <c r="F7073" s="10">
        <f t="shared" ca="1" si="221"/>
        <v>5.7627384105987702E-2</v>
      </c>
      <c r="G7073" s="3" t="str">
        <f>VLOOKUP(Table3[[#This Row],[PRODUCT ID]],Table1[[PRODUCT]:[SELLING PRICE]],1,FALSE)</f>
        <v>Product778</v>
      </c>
      <c r="H7073" s="3" t="str">
        <f>VLOOKUP(Table3[[#This Row],[PRODUCT ID]],Table1[[PRODUCT]:[SELLING PRICE]],2,FALSE)</f>
        <v>Category5</v>
      </c>
      <c r="I7073" s="3" t="str">
        <f>VLOOKUP(Table3[[#This Row],[PRODUCT ID]],Table1[[PRODUCT]:[SELLING PRICE]],3,FALSE)</f>
        <v>No</v>
      </c>
      <c r="J7073" s="16">
        <f ca="1">VLOOKUP(Table3[[#This Row],[PRODUCT ID]],Table1[[PRODUCT]:[SELLING PRICE]],4,FALSE)</f>
        <v>147</v>
      </c>
      <c r="K7073" s="16">
        <f ca="1">VLOOKUP(Table3[[#This Row],[PRODUCT ID]],Table1[[PRODUCT]:[SELLING PRICE]],5,FALSE)</f>
        <v>227.18560104882957</v>
      </c>
      <c r="L7073" s="16">
        <f ca="1">J7073*Table3[[#This Row],[QUANTITY]]</f>
        <v>294</v>
      </c>
      <c r="M7073" s="16">
        <f ca="1">K7073*Table3[[#This Row],[QUANTITY]]*(1-Table3[[#This Row],[DISCOUNT %]])</f>
        <v>428.18697830767798</v>
      </c>
      <c r="N7073" s="3">
        <f>DAY(Table3[[#This Row],[DATE]])</f>
        <v>12</v>
      </c>
      <c r="O7073" s="3" t="str">
        <f>TEXT(Table3[[#This Row],[DATE]],"mmm")</f>
        <v>May</v>
      </c>
      <c r="P7073" s="3">
        <f>YEAR(Table3[[#This Row],[DATE]])</f>
        <v>2040</v>
      </c>
    </row>
    <row r="7074" spans="1:16" x14ac:dyDescent="0.3">
      <c r="A7074" s="6">
        <v>51269</v>
      </c>
      <c r="B7074" s="7" t="s">
        <v>1831</v>
      </c>
      <c r="C7074" s="9">
        <f t="shared" ca="1" si="220"/>
        <v>12</v>
      </c>
      <c r="D7074" s="9" t="s">
        <v>2115</v>
      </c>
      <c r="E7074" s="9" t="s">
        <v>2116</v>
      </c>
      <c r="F7074" s="10">
        <f t="shared" ca="1" si="221"/>
        <v>1.7449016192412549E-2</v>
      </c>
      <c r="G7074" s="3" t="str">
        <f>VLOOKUP(Table3[[#This Row],[PRODUCT ID]],Table1[[PRODUCT]:[SELLING PRICE]],1,FALSE)</f>
        <v>Product779</v>
      </c>
      <c r="H7074" s="3" t="str">
        <f>VLOOKUP(Table3[[#This Row],[PRODUCT ID]],Table1[[PRODUCT]:[SELLING PRICE]],2,FALSE)</f>
        <v>Category1</v>
      </c>
      <c r="I7074" s="3" t="str">
        <f>VLOOKUP(Table3[[#This Row],[PRODUCT ID]],Table1[[PRODUCT]:[SELLING PRICE]],3,FALSE)</f>
        <v>No</v>
      </c>
      <c r="J7074" s="16">
        <f ca="1">VLOOKUP(Table3[[#This Row],[PRODUCT ID]],Table1[[PRODUCT]:[SELLING PRICE]],4,FALSE)</f>
        <v>84</v>
      </c>
      <c r="K7074" s="16">
        <f ca="1">VLOOKUP(Table3[[#This Row],[PRODUCT ID]],Table1[[PRODUCT]:[SELLING PRICE]],5,FALSE)</f>
        <v>69.72226463586928</v>
      </c>
      <c r="L7074" s="16">
        <f ca="1">J7074*Table3[[#This Row],[QUANTITY]]</f>
        <v>1008</v>
      </c>
      <c r="M7074" s="16">
        <f ca="1">K7074*Table3[[#This Row],[QUANTITY]]*(1-Table3[[#This Row],[DISCOUNT %]])</f>
        <v>822.06815653519584</v>
      </c>
      <c r="N7074" s="3">
        <f>DAY(Table3[[#This Row],[DATE]])</f>
        <v>13</v>
      </c>
      <c r="O7074" s="3" t="str">
        <f>TEXT(Table3[[#This Row],[DATE]],"mmm")</f>
        <v>May</v>
      </c>
      <c r="P7074" s="3">
        <f>YEAR(Table3[[#This Row],[DATE]])</f>
        <v>2040</v>
      </c>
    </row>
    <row r="7075" spans="1:16" x14ac:dyDescent="0.3">
      <c r="A7075" s="6">
        <v>51270</v>
      </c>
      <c r="B7075" s="7" t="s">
        <v>1832</v>
      </c>
      <c r="C7075" s="9">
        <f t="shared" ca="1" si="220"/>
        <v>5</v>
      </c>
      <c r="D7075" s="9" t="s">
        <v>2116</v>
      </c>
      <c r="E7075" s="9" t="s">
        <v>2116</v>
      </c>
      <c r="F7075" s="10">
        <f t="shared" ca="1" si="221"/>
        <v>5.0748056405471809E-2</v>
      </c>
      <c r="G7075" s="3" t="str">
        <f>VLOOKUP(Table3[[#This Row],[PRODUCT ID]],Table1[[PRODUCT]:[SELLING PRICE]],1,FALSE)</f>
        <v>Product780</v>
      </c>
      <c r="H7075" s="3" t="str">
        <f>VLOOKUP(Table3[[#This Row],[PRODUCT ID]],Table1[[PRODUCT]:[SELLING PRICE]],2,FALSE)</f>
        <v>Category2</v>
      </c>
      <c r="I7075" s="3" t="str">
        <f>VLOOKUP(Table3[[#This Row],[PRODUCT ID]],Table1[[PRODUCT]:[SELLING PRICE]],3,FALSE)</f>
        <v>Ft</v>
      </c>
      <c r="J7075" s="16">
        <f ca="1">VLOOKUP(Table3[[#This Row],[PRODUCT ID]],Table1[[PRODUCT]:[SELLING PRICE]],4,FALSE)</f>
        <v>221</v>
      </c>
      <c r="K7075" s="16">
        <f ca="1">VLOOKUP(Table3[[#This Row],[PRODUCT ID]],Table1[[PRODUCT]:[SELLING PRICE]],5,FALSE)</f>
        <v>262.75487247541389</v>
      </c>
      <c r="L7075" s="16">
        <f ca="1">J7075*Table3[[#This Row],[QUANTITY]]</f>
        <v>1105</v>
      </c>
      <c r="M7075" s="16">
        <f ca="1">K7075*Table3[[#This Row],[QUANTITY]]*(1-Table3[[#This Row],[DISCOUNT %]])</f>
        <v>1247.1028669310949</v>
      </c>
      <c r="N7075" s="3">
        <f>DAY(Table3[[#This Row],[DATE]])</f>
        <v>14</v>
      </c>
      <c r="O7075" s="3" t="str">
        <f>TEXT(Table3[[#This Row],[DATE]],"mmm")</f>
        <v>May</v>
      </c>
      <c r="P7075" s="3">
        <f>YEAR(Table3[[#This Row],[DATE]])</f>
        <v>2040</v>
      </c>
    </row>
    <row r="7076" spans="1:16" x14ac:dyDescent="0.3">
      <c r="A7076" s="6">
        <v>51271</v>
      </c>
      <c r="B7076" s="7" t="s">
        <v>1833</v>
      </c>
      <c r="C7076" s="9">
        <f t="shared" ca="1" si="220"/>
        <v>5</v>
      </c>
      <c r="D7076" s="9" t="s">
        <v>2117</v>
      </c>
      <c r="E7076" s="9" t="s">
        <v>2116</v>
      </c>
      <c r="F7076" s="10">
        <f t="shared" ca="1" si="221"/>
        <v>6.6785957422131198E-2</v>
      </c>
      <c r="G7076" s="3" t="str">
        <f>VLOOKUP(Table3[[#This Row],[PRODUCT ID]],Table1[[PRODUCT]:[SELLING PRICE]],1,FALSE)</f>
        <v>Product781</v>
      </c>
      <c r="H7076" s="3" t="str">
        <f>VLOOKUP(Table3[[#This Row],[PRODUCT ID]],Table1[[PRODUCT]:[SELLING PRICE]],2,FALSE)</f>
        <v>Category3</v>
      </c>
      <c r="I7076" s="3" t="str">
        <f>VLOOKUP(Table3[[#This Row],[PRODUCT ID]],Table1[[PRODUCT]:[SELLING PRICE]],3,FALSE)</f>
        <v>No</v>
      </c>
      <c r="J7076" s="16">
        <f ca="1">VLOOKUP(Table3[[#This Row],[PRODUCT ID]],Table1[[PRODUCT]:[SELLING PRICE]],4,FALSE)</f>
        <v>173</v>
      </c>
      <c r="K7076" s="16">
        <f ca="1">VLOOKUP(Table3[[#This Row],[PRODUCT ID]],Table1[[PRODUCT]:[SELLING PRICE]],5,FALSE)</f>
        <v>53.994644994293523</v>
      </c>
      <c r="L7076" s="16">
        <f ca="1">J7076*Table3[[#This Row],[QUANTITY]]</f>
        <v>865</v>
      </c>
      <c r="M7076" s="16">
        <f ca="1">K7076*Table3[[#This Row],[QUANTITY]]*(1-Table3[[#This Row],[DISCOUNT %]])</f>
        <v>251.94280466340774</v>
      </c>
      <c r="N7076" s="3">
        <f>DAY(Table3[[#This Row],[DATE]])</f>
        <v>15</v>
      </c>
      <c r="O7076" s="3" t="str">
        <f>TEXT(Table3[[#This Row],[DATE]],"mmm")</f>
        <v>May</v>
      </c>
      <c r="P7076" s="3">
        <f>YEAR(Table3[[#This Row],[DATE]])</f>
        <v>2040</v>
      </c>
    </row>
    <row r="7077" spans="1:16" x14ac:dyDescent="0.3">
      <c r="A7077" s="6">
        <v>51272</v>
      </c>
      <c r="B7077" s="7" t="s">
        <v>1834</v>
      </c>
      <c r="C7077" s="9">
        <f t="shared" ca="1" si="220"/>
        <v>11</v>
      </c>
      <c r="D7077" s="9" t="s">
        <v>2115</v>
      </c>
      <c r="E7077" s="9" t="s">
        <v>2116</v>
      </c>
      <c r="F7077" s="10">
        <f t="shared" ca="1" si="221"/>
        <v>9.3383892933383394E-2</v>
      </c>
      <c r="G7077" s="3" t="str">
        <f>VLOOKUP(Table3[[#This Row],[PRODUCT ID]],Table1[[PRODUCT]:[SELLING PRICE]],1,FALSE)</f>
        <v>Product782</v>
      </c>
      <c r="H7077" s="3" t="str">
        <f>VLOOKUP(Table3[[#This Row],[PRODUCT ID]],Table1[[PRODUCT]:[SELLING PRICE]],2,FALSE)</f>
        <v>Category4</v>
      </c>
      <c r="I7077" s="3" t="str">
        <f>VLOOKUP(Table3[[#This Row],[PRODUCT ID]],Table1[[PRODUCT]:[SELLING PRICE]],3,FALSE)</f>
        <v>Kg</v>
      </c>
      <c r="J7077" s="16">
        <f ca="1">VLOOKUP(Table3[[#This Row],[PRODUCT ID]],Table1[[PRODUCT]:[SELLING PRICE]],4,FALSE)</f>
        <v>229</v>
      </c>
      <c r="K7077" s="16">
        <f ca="1">VLOOKUP(Table3[[#This Row],[PRODUCT ID]],Table1[[PRODUCT]:[SELLING PRICE]],5,FALSE)</f>
        <v>97.479026665198788</v>
      </c>
      <c r="L7077" s="16">
        <f ca="1">J7077*Table3[[#This Row],[QUANTITY]]</f>
        <v>2519</v>
      </c>
      <c r="M7077" s="16">
        <f ca="1">K7077*Table3[[#This Row],[QUANTITY]]*(1-Table3[[#This Row],[DISCOUNT %]])</f>
        <v>972.13661243429965</v>
      </c>
      <c r="N7077" s="3">
        <f>DAY(Table3[[#This Row],[DATE]])</f>
        <v>16</v>
      </c>
      <c r="O7077" s="3" t="str">
        <f>TEXT(Table3[[#This Row],[DATE]],"mmm")</f>
        <v>May</v>
      </c>
      <c r="P7077" s="3">
        <f>YEAR(Table3[[#This Row],[DATE]])</f>
        <v>2040</v>
      </c>
    </row>
    <row r="7078" spans="1:16" x14ac:dyDescent="0.3">
      <c r="A7078" s="6">
        <v>51273</v>
      </c>
      <c r="B7078" s="7" t="s">
        <v>1835</v>
      </c>
      <c r="C7078" s="9">
        <f t="shared" ca="1" si="220"/>
        <v>3</v>
      </c>
      <c r="D7078" s="9" t="s">
        <v>2115</v>
      </c>
      <c r="E7078" s="9" t="s">
        <v>2118</v>
      </c>
      <c r="F7078" s="10">
        <f t="shared" ca="1" si="221"/>
        <v>7.2212096416549132E-2</v>
      </c>
      <c r="G7078" s="3" t="str">
        <f>VLOOKUP(Table3[[#This Row],[PRODUCT ID]],Table1[[PRODUCT]:[SELLING PRICE]],1,FALSE)</f>
        <v>Product783</v>
      </c>
      <c r="H7078" s="3" t="str">
        <f>VLOOKUP(Table3[[#This Row],[PRODUCT ID]],Table1[[PRODUCT]:[SELLING PRICE]],2,FALSE)</f>
        <v>Category5</v>
      </c>
      <c r="I7078" s="3" t="str">
        <f>VLOOKUP(Table3[[#This Row],[PRODUCT ID]],Table1[[PRODUCT]:[SELLING PRICE]],3,FALSE)</f>
        <v>Kg</v>
      </c>
      <c r="J7078" s="16">
        <f ca="1">VLOOKUP(Table3[[#This Row],[PRODUCT ID]],Table1[[PRODUCT]:[SELLING PRICE]],4,FALSE)</f>
        <v>141</v>
      </c>
      <c r="K7078" s="16">
        <f ca="1">VLOOKUP(Table3[[#This Row],[PRODUCT ID]],Table1[[PRODUCT]:[SELLING PRICE]],5,FALSE)</f>
        <v>234.90257326311573</v>
      </c>
      <c r="L7078" s="16">
        <f ca="1">J7078*Table3[[#This Row],[QUANTITY]]</f>
        <v>423</v>
      </c>
      <c r="M7078" s="16">
        <f ca="1">K7078*Table3[[#This Row],[QUANTITY]]*(1-Table3[[#This Row],[DISCOUNT %]])</f>
        <v>653.81929798243232</v>
      </c>
      <c r="N7078" s="3">
        <f>DAY(Table3[[#This Row],[DATE]])</f>
        <v>17</v>
      </c>
      <c r="O7078" s="3" t="str">
        <f>TEXT(Table3[[#This Row],[DATE]],"mmm")</f>
        <v>May</v>
      </c>
      <c r="P7078" s="3">
        <f>YEAR(Table3[[#This Row],[DATE]])</f>
        <v>2040</v>
      </c>
    </row>
    <row r="7079" spans="1:16" x14ac:dyDescent="0.3">
      <c r="A7079" s="6">
        <v>51274</v>
      </c>
      <c r="B7079" s="7" t="s">
        <v>1836</v>
      </c>
      <c r="C7079" s="9">
        <f t="shared" ca="1" si="220"/>
        <v>11</v>
      </c>
      <c r="D7079" s="9" t="s">
        <v>2115</v>
      </c>
      <c r="E7079" s="9" t="s">
        <v>2116</v>
      </c>
      <c r="F7079" s="10">
        <f t="shared" ca="1" si="221"/>
        <v>1.0831966568663932E-2</v>
      </c>
      <c r="G7079" s="3" t="str">
        <f>VLOOKUP(Table3[[#This Row],[PRODUCT ID]],Table1[[PRODUCT]:[SELLING PRICE]],1,FALSE)</f>
        <v>Product784</v>
      </c>
      <c r="H7079" s="3" t="str">
        <f>VLOOKUP(Table3[[#This Row],[PRODUCT ID]],Table1[[PRODUCT]:[SELLING PRICE]],2,FALSE)</f>
        <v>Category1</v>
      </c>
      <c r="I7079" s="3" t="str">
        <f>VLOOKUP(Table3[[#This Row],[PRODUCT ID]],Table1[[PRODUCT]:[SELLING PRICE]],3,FALSE)</f>
        <v>Lt</v>
      </c>
      <c r="J7079" s="16">
        <f ca="1">VLOOKUP(Table3[[#This Row],[PRODUCT ID]],Table1[[PRODUCT]:[SELLING PRICE]],4,FALSE)</f>
        <v>248</v>
      </c>
      <c r="K7079" s="16">
        <f ca="1">VLOOKUP(Table3[[#This Row],[PRODUCT ID]],Table1[[PRODUCT]:[SELLING PRICE]],5,FALSE)</f>
        <v>40.790338047785028</v>
      </c>
      <c r="L7079" s="16">
        <f ca="1">J7079*Table3[[#This Row],[QUANTITY]]</f>
        <v>2728</v>
      </c>
      <c r="M7079" s="16">
        <f ca="1">K7079*Table3[[#This Row],[QUANTITY]]*(1-Table3[[#This Row],[DISCOUNT %]])</f>
        <v>443.83348316699613</v>
      </c>
      <c r="N7079" s="3">
        <f>DAY(Table3[[#This Row],[DATE]])</f>
        <v>18</v>
      </c>
      <c r="O7079" s="3" t="str">
        <f>TEXT(Table3[[#This Row],[DATE]],"mmm")</f>
        <v>May</v>
      </c>
      <c r="P7079" s="3">
        <f>YEAR(Table3[[#This Row],[DATE]])</f>
        <v>2040</v>
      </c>
    </row>
    <row r="7080" spans="1:16" x14ac:dyDescent="0.3">
      <c r="A7080" s="6">
        <v>51275</v>
      </c>
      <c r="B7080" s="7" t="s">
        <v>1837</v>
      </c>
      <c r="C7080" s="9">
        <f t="shared" ca="1" si="220"/>
        <v>15</v>
      </c>
      <c r="D7080" s="9" t="s">
        <v>2116</v>
      </c>
      <c r="E7080" s="9" t="s">
        <v>2116</v>
      </c>
      <c r="F7080" s="10">
        <f t="shared" ca="1" si="221"/>
        <v>2.2908603957691377E-2</v>
      </c>
      <c r="G7080" s="3" t="str">
        <f>VLOOKUP(Table3[[#This Row],[PRODUCT ID]],Table1[[PRODUCT]:[SELLING PRICE]],1,FALSE)</f>
        <v>Product785</v>
      </c>
      <c r="H7080" s="3" t="str">
        <f>VLOOKUP(Table3[[#This Row],[PRODUCT ID]],Table1[[PRODUCT]:[SELLING PRICE]],2,FALSE)</f>
        <v>Category2</v>
      </c>
      <c r="I7080" s="3" t="str">
        <f>VLOOKUP(Table3[[#This Row],[PRODUCT ID]],Table1[[PRODUCT]:[SELLING PRICE]],3,FALSE)</f>
        <v>Kg</v>
      </c>
      <c r="J7080" s="16">
        <f ca="1">VLOOKUP(Table3[[#This Row],[PRODUCT ID]],Table1[[PRODUCT]:[SELLING PRICE]],4,FALSE)</f>
        <v>161</v>
      </c>
      <c r="K7080" s="16">
        <f ca="1">VLOOKUP(Table3[[#This Row],[PRODUCT ID]],Table1[[PRODUCT]:[SELLING PRICE]],5,FALSE)</f>
        <v>84.222594384039013</v>
      </c>
      <c r="L7080" s="16">
        <f ca="1">J7080*Table3[[#This Row],[QUANTITY]]</f>
        <v>2415</v>
      </c>
      <c r="M7080" s="16">
        <f ca="1">K7080*Table3[[#This Row],[QUANTITY]]*(1-Table3[[#This Row],[DISCOUNT %]])</f>
        <v>1234.3975848750867</v>
      </c>
      <c r="N7080" s="3">
        <f>DAY(Table3[[#This Row],[DATE]])</f>
        <v>19</v>
      </c>
      <c r="O7080" s="3" t="str">
        <f>TEXT(Table3[[#This Row],[DATE]],"mmm")</f>
        <v>May</v>
      </c>
      <c r="P7080" s="3">
        <f>YEAR(Table3[[#This Row],[DATE]])</f>
        <v>2040</v>
      </c>
    </row>
    <row r="7081" spans="1:16" x14ac:dyDescent="0.3">
      <c r="A7081" s="6">
        <v>51276</v>
      </c>
      <c r="B7081" s="7" t="s">
        <v>1838</v>
      </c>
      <c r="C7081" s="9">
        <f t="shared" ca="1" si="220"/>
        <v>5</v>
      </c>
      <c r="D7081" s="9" t="s">
        <v>2116</v>
      </c>
      <c r="E7081" s="9" t="s">
        <v>2116</v>
      </c>
      <c r="F7081" s="10">
        <f t="shared" ca="1" si="221"/>
        <v>1.850018618399385E-3</v>
      </c>
      <c r="G7081" s="3" t="str">
        <f>VLOOKUP(Table3[[#This Row],[PRODUCT ID]],Table1[[PRODUCT]:[SELLING PRICE]],1,FALSE)</f>
        <v>Product786</v>
      </c>
      <c r="H7081" s="3" t="str">
        <f>VLOOKUP(Table3[[#This Row],[PRODUCT ID]],Table1[[PRODUCT]:[SELLING PRICE]],2,FALSE)</f>
        <v>Category3</v>
      </c>
      <c r="I7081" s="3" t="str">
        <f>VLOOKUP(Table3[[#This Row],[PRODUCT ID]],Table1[[PRODUCT]:[SELLING PRICE]],3,FALSE)</f>
        <v>Lt</v>
      </c>
      <c r="J7081" s="16">
        <f ca="1">VLOOKUP(Table3[[#This Row],[PRODUCT ID]],Table1[[PRODUCT]:[SELLING PRICE]],4,FALSE)</f>
        <v>69</v>
      </c>
      <c r="K7081" s="16">
        <f ca="1">VLOOKUP(Table3[[#This Row],[PRODUCT ID]],Table1[[PRODUCT]:[SELLING PRICE]],5,FALSE)</f>
        <v>266.15699557290611</v>
      </c>
      <c r="L7081" s="16">
        <f ca="1">J7081*Table3[[#This Row],[QUANTITY]]</f>
        <v>345</v>
      </c>
      <c r="M7081" s="16">
        <f ca="1">K7081*Table3[[#This Row],[QUANTITY]]*(1-Table3[[#This Row],[DISCOUNT %]])</f>
        <v>1328.3230008783949</v>
      </c>
      <c r="N7081" s="3">
        <f>DAY(Table3[[#This Row],[DATE]])</f>
        <v>20</v>
      </c>
      <c r="O7081" s="3" t="str">
        <f>TEXT(Table3[[#This Row],[DATE]],"mmm")</f>
        <v>May</v>
      </c>
      <c r="P7081" s="3">
        <f>YEAR(Table3[[#This Row],[DATE]])</f>
        <v>2040</v>
      </c>
    </row>
    <row r="7082" spans="1:16" x14ac:dyDescent="0.3">
      <c r="A7082" s="6">
        <v>51277</v>
      </c>
      <c r="B7082" s="7" t="s">
        <v>1839</v>
      </c>
      <c r="C7082" s="9">
        <f t="shared" ca="1" si="220"/>
        <v>11</v>
      </c>
      <c r="D7082" s="9" t="s">
        <v>2116</v>
      </c>
      <c r="E7082" s="9" t="s">
        <v>2116</v>
      </c>
      <c r="F7082" s="10">
        <f t="shared" ca="1" si="221"/>
        <v>3.8051509002335331E-2</v>
      </c>
      <c r="G7082" s="3" t="str">
        <f>VLOOKUP(Table3[[#This Row],[PRODUCT ID]],Table1[[PRODUCT]:[SELLING PRICE]],1,FALSE)</f>
        <v>Product787</v>
      </c>
      <c r="H7082" s="3" t="str">
        <f>VLOOKUP(Table3[[#This Row],[PRODUCT ID]],Table1[[PRODUCT]:[SELLING PRICE]],2,FALSE)</f>
        <v>Category4</v>
      </c>
      <c r="I7082" s="3" t="str">
        <f>VLOOKUP(Table3[[#This Row],[PRODUCT ID]],Table1[[PRODUCT]:[SELLING PRICE]],3,FALSE)</f>
        <v>Ft</v>
      </c>
      <c r="J7082" s="16">
        <f ca="1">VLOOKUP(Table3[[#This Row],[PRODUCT ID]],Table1[[PRODUCT]:[SELLING PRICE]],4,FALSE)</f>
        <v>7</v>
      </c>
      <c r="K7082" s="16">
        <f ca="1">VLOOKUP(Table3[[#This Row],[PRODUCT ID]],Table1[[PRODUCT]:[SELLING PRICE]],5,FALSE)</f>
        <v>182.68316812436925</v>
      </c>
      <c r="L7082" s="16">
        <f ca="1">J7082*Table3[[#This Row],[QUANTITY]]</f>
        <v>77</v>
      </c>
      <c r="M7082" s="16">
        <f ca="1">K7082*Table3[[#This Row],[QUANTITY]]*(1-Table3[[#This Row],[DISCOUNT %]])</f>
        <v>1933.0497769870065</v>
      </c>
      <c r="N7082" s="3">
        <f>DAY(Table3[[#This Row],[DATE]])</f>
        <v>21</v>
      </c>
      <c r="O7082" s="3" t="str">
        <f>TEXT(Table3[[#This Row],[DATE]],"mmm")</f>
        <v>May</v>
      </c>
      <c r="P7082" s="3">
        <f>YEAR(Table3[[#This Row],[DATE]])</f>
        <v>2040</v>
      </c>
    </row>
    <row r="7083" spans="1:16" x14ac:dyDescent="0.3">
      <c r="A7083" s="6">
        <v>51278</v>
      </c>
      <c r="B7083" s="7" t="s">
        <v>1840</v>
      </c>
      <c r="C7083" s="9">
        <f t="shared" ca="1" si="220"/>
        <v>10</v>
      </c>
      <c r="D7083" s="9" t="s">
        <v>2115</v>
      </c>
      <c r="E7083" s="9" t="s">
        <v>2116</v>
      </c>
      <c r="F7083" s="10">
        <f t="shared" ca="1" si="221"/>
        <v>5.6187216934381473E-2</v>
      </c>
      <c r="G7083" s="3" t="str">
        <f>VLOOKUP(Table3[[#This Row],[PRODUCT ID]],Table1[[PRODUCT]:[SELLING PRICE]],1,FALSE)</f>
        <v>Product788</v>
      </c>
      <c r="H7083" s="3" t="str">
        <f>VLOOKUP(Table3[[#This Row],[PRODUCT ID]],Table1[[PRODUCT]:[SELLING PRICE]],2,FALSE)</f>
        <v>Category5</v>
      </c>
      <c r="I7083" s="3" t="str">
        <f>VLOOKUP(Table3[[#This Row],[PRODUCT ID]],Table1[[PRODUCT]:[SELLING PRICE]],3,FALSE)</f>
        <v>Kg</v>
      </c>
      <c r="J7083" s="16">
        <f ca="1">VLOOKUP(Table3[[#This Row],[PRODUCT ID]],Table1[[PRODUCT]:[SELLING PRICE]],4,FALSE)</f>
        <v>80</v>
      </c>
      <c r="K7083" s="16">
        <f ca="1">VLOOKUP(Table3[[#This Row],[PRODUCT ID]],Table1[[PRODUCT]:[SELLING PRICE]],5,FALSE)</f>
        <v>310.04391283369631</v>
      </c>
      <c r="L7083" s="16">
        <f ca="1">J7083*Table3[[#This Row],[QUANTITY]]</f>
        <v>800</v>
      </c>
      <c r="M7083" s="16">
        <f ca="1">K7083*Table3[[#This Row],[QUANTITY]]*(1-Table3[[#This Row],[DISCOUNT %]])</f>
        <v>2926.2340824412499</v>
      </c>
      <c r="N7083" s="3">
        <f>DAY(Table3[[#This Row],[DATE]])</f>
        <v>22</v>
      </c>
      <c r="O7083" s="3" t="str">
        <f>TEXT(Table3[[#This Row],[DATE]],"mmm")</f>
        <v>May</v>
      </c>
      <c r="P7083" s="3">
        <f>YEAR(Table3[[#This Row],[DATE]])</f>
        <v>2040</v>
      </c>
    </row>
    <row r="7084" spans="1:16" x14ac:dyDescent="0.3">
      <c r="A7084" s="6">
        <v>51279</v>
      </c>
      <c r="B7084" s="7" t="s">
        <v>1841</v>
      </c>
      <c r="C7084" s="9">
        <f t="shared" ca="1" si="220"/>
        <v>8</v>
      </c>
      <c r="D7084" s="9" t="s">
        <v>2117</v>
      </c>
      <c r="E7084" s="9" t="s">
        <v>2118</v>
      </c>
      <c r="F7084" s="10">
        <f t="shared" ca="1" si="221"/>
        <v>9.3339994567730414E-2</v>
      </c>
      <c r="G7084" s="3" t="str">
        <f>VLOOKUP(Table3[[#This Row],[PRODUCT ID]],Table1[[PRODUCT]:[SELLING PRICE]],1,FALSE)</f>
        <v>Product789</v>
      </c>
      <c r="H7084" s="3" t="str">
        <f>VLOOKUP(Table3[[#This Row],[PRODUCT ID]],Table1[[PRODUCT]:[SELLING PRICE]],2,FALSE)</f>
        <v>Category1</v>
      </c>
      <c r="I7084" s="3" t="str">
        <f>VLOOKUP(Table3[[#This Row],[PRODUCT ID]],Table1[[PRODUCT]:[SELLING PRICE]],3,FALSE)</f>
        <v>No</v>
      </c>
      <c r="J7084" s="16">
        <f ca="1">VLOOKUP(Table3[[#This Row],[PRODUCT ID]],Table1[[PRODUCT]:[SELLING PRICE]],4,FALSE)</f>
        <v>223</v>
      </c>
      <c r="K7084" s="16">
        <f ca="1">VLOOKUP(Table3[[#This Row],[PRODUCT ID]],Table1[[PRODUCT]:[SELLING PRICE]],5,FALSE)</f>
        <v>25.31682701837261</v>
      </c>
      <c r="L7084" s="16">
        <f ca="1">J7084*Table3[[#This Row],[QUANTITY]]</f>
        <v>1784</v>
      </c>
      <c r="M7084" s="16">
        <f ca="1">K7084*Table3[[#This Row],[QUANTITY]]*(1-Table3[[#This Row],[DISCOUNT %]])</f>
        <v>183.63003617604431</v>
      </c>
      <c r="N7084" s="3">
        <f>DAY(Table3[[#This Row],[DATE]])</f>
        <v>23</v>
      </c>
      <c r="O7084" s="3" t="str">
        <f>TEXT(Table3[[#This Row],[DATE]],"mmm")</f>
        <v>May</v>
      </c>
      <c r="P7084" s="3">
        <f>YEAR(Table3[[#This Row],[DATE]])</f>
        <v>2040</v>
      </c>
    </row>
    <row r="7085" spans="1:16" x14ac:dyDescent="0.3">
      <c r="A7085" s="6">
        <v>51280</v>
      </c>
      <c r="B7085" s="7" t="s">
        <v>1842</v>
      </c>
      <c r="C7085" s="9">
        <f t="shared" ca="1" si="220"/>
        <v>8</v>
      </c>
      <c r="D7085" s="9" t="s">
        <v>2117</v>
      </c>
      <c r="E7085" s="9" t="s">
        <v>2118</v>
      </c>
      <c r="F7085" s="10">
        <f t="shared" ca="1" si="221"/>
        <v>2.4043681186811773E-3</v>
      </c>
      <c r="G7085" s="3" t="str">
        <f>VLOOKUP(Table3[[#This Row],[PRODUCT ID]],Table1[[PRODUCT]:[SELLING PRICE]],1,FALSE)</f>
        <v>Product790</v>
      </c>
      <c r="H7085" s="3" t="str">
        <f>VLOOKUP(Table3[[#This Row],[PRODUCT ID]],Table1[[PRODUCT]:[SELLING PRICE]],2,FALSE)</f>
        <v>Category2</v>
      </c>
      <c r="I7085" s="3" t="str">
        <f>VLOOKUP(Table3[[#This Row],[PRODUCT ID]],Table1[[PRODUCT]:[SELLING PRICE]],3,FALSE)</f>
        <v>No</v>
      </c>
      <c r="J7085" s="16">
        <f ca="1">VLOOKUP(Table3[[#This Row],[PRODUCT ID]],Table1[[PRODUCT]:[SELLING PRICE]],4,FALSE)</f>
        <v>29</v>
      </c>
      <c r="K7085" s="16">
        <f ca="1">VLOOKUP(Table3[[#This Row],[PRODUCT ID]],Table1[[PRODUCT]:[SELLING PRICE]],5,FALSE)</f>
        <v>65.314952055012924</v>
      </c>
      <c r="L7085" s="16">
        <f ca="1">J7085*Table3[[#This Row],[QUANTITY]]</f>
        <v>232</v>
      </c>
      <c r="M7085" s="16">
        <f ca="1">K7085*Table3[[#This Row],[QUANTITY]]*(1-Table3[[#This Row],[DISCOUNT %]])</f>
        <v>521.26328693294931</v>
      </c>
      <c r="N7085" s="3">
        <f>DAY(Table3[[#This Row],[DATE]])</f>
        <v>24</v>
      </c>
      <c r="O7085" s="3" t="str">
        <f>TEXT(Table3[[#This Row],[DATE]],"mmm")</f>
        <v>May</v>
      </c>
      <c r="P7085" s="3">
        <f>YEAR(Table3[[#This Row],[DATE]])</f>
        <v>2040</v>
      </c>
    </row>
    <row r="7086" spans="1:16" x14ac:dyDescent="0.3">
      <c r="A7086" s="6">
        <v>51281</v>
      </c>
      <c r="B7086" s="7" t="s">
        <v>1843</v>
      </c>
      <c r="C7086" s="9">
        <f t="shared" ca="1" si="220"/>
        <v>10</v>
      </c>
      <c r="D7086" s="9" t="s">
        <v>2116</v>
      </c>
      <c r="E7086" s="9" t="s">
        <v>2116</v>
      </c>
      <c r="F7086" s="10">
        <f t="shared" ca="1" si="221"/>
        <v>8.6144211445106658E-2</v>
      </c>
      <c r="G7086" s="3" t="str">
        <f>VLOOKUP(Table3[[#This Row],[PRODUCT ID]],Table1[[PRODUCT]:[SELLING PRICE]],1,FALSE)</f>
        <v>Product791</v>
      </c>
      <c r="H7086" s="3" t="str">
        <f>VLOOKUP(Table3[[#This Row],[PRODUCT ID]],Table1[[PRODUCT]:[SELLING PRICE]],2,FALSE)</f>
        <v>Category3</v>
      </c>
      <c r="I7086" s="3" t="str">
        <f>VLOOKUP(Table3[[#This Row],[PRODUCT ID]],Table1[[PRODUCT]:[SELLING PRICE]],3,FALSE)</f>
        <v>Ft</v>
      </c>
      <c r="J7086" s="16">
        <f ca="1">VLOOKUP(Table3[[#This Row],[PRODUCT ID]],Table1[[PRODUCT]:[SELLING PRICE]],4,FALSE)</f>
        <v>34</v>
      </c>
      <c r="K7086" s="16">
        <f ca="1">VLOOKUP(Table3[[#This Row],[PRODUCT ID]],Table1[[PRODUCT]:[SELLING PRICE]],5,FALSE)</f>
        <v>273.34164892288879</v>
      </c>
      <c r="L7086" s="16">
        <f ca="1">J7086*Table3[[#This Row],[QUANTITY]]</f>
        <v>340</v>
      </c>
      <c r="M7086" s="16">
        <f ca="1">K7086*Table3[[#This Row],[QUANTITY]]*(1-Table3[[#This Row],[DISCOUNT %]])</f>
        <v>2497.9484812132137</v>
      </c>
      <c r="N7086" s="3">
        <f>DAY(Table3[[#This Row],[DATE]])</f>
        <v>25</v>
      </c>
      <c r="O7086" s="3" t="str">
        <f>TEXT(Table3[[#This Row],[DATE]],"mmm")</f>
        <v>May</v>
      </c>
      <c r="P7086" s="3">
        <f>YEAR(Table3[[#This Row],[DATE]])</f>
        <v>2040</v>
      </c>
    </row>
    <row r="7087" spans="1:16" x14ac:dyDescent="0.3">
      <c r="A7087" s="6">
        <v>51282</v>
      </c>
      <c r="B7087" s="7" t="s">
        <v>1844</v>
      </c>
      <c r="C7087" s="9">
        <f t="shared" ca="1" si="220"/>
        <v>11</v>
      </c>
      <c r="D7087" s="9" t="s">
        <v>2116</v>
      </c>
      <c r="E7087" s="9" t="s">
        <v>2116</v>
      </c>
      <c r="F7087" s="10">
        <f t="shared" ca="1" si="221"/>
        <v>4.8556541368278729E-2</v>
      </c>
      <c r="G7087" s="3" t="str">
        <f>VLOOKUP(Table3[[#This Row],[PRODUCT ID]],Table1[[PRODUCT]:[SELLING PRICE]],1,FALSE)</f>
        <v>Product792</v>
      </c>
      <c r="H7087" s="3" t="str">
        <f>VLOOKUP(Table3[[#This Row],[PRODUCT ID]],Table1[[PRODUCT]:[SELLING PRICE]],2,FALSE)</f>
        <v>Category4</v>
      </c>
      <c r="I7087" s="3" t="str">
        <f>VLOOKUP(Table3[[#This Row],[PRODUCT ID]],Table1[[PRODUCT]:[SELLING PRICE]],3,FALSE)</f>
        <v>No</v>
      </c>
      <c r="J7087" s="16">
        <f ca="1">VLOOKUP(Table3[[#This Row],[PRODUCT ID]],Table1[[PRODUCT]:[SELLING PRICE]],4,FALSE)</f>
        <v>127</v>
      </c>
      <c r="K7087" s="16">
        <f ca="1">VLOOKUP(Table3[[#This Row],[PRODUCT ID]],Table1[[PRODUCT]:[SELLING PRICE]],5,FALSE)</f>
        <v>316.60594913780449</v>
      </c>
      <c r="L7087" s="16">
        <f ca="1">J7087*Table3[[#This Row],[QUANTITY]]</f>
        <v>1397</v>
      </c>
      <c r="M7087" s="16">
        <f ca="1">K7087*Table3[[#This Row],[QUANTITY]]*(1-Table3[[#This Row],[DISCOUNT %]])</f>
        <v>3313.5592519815668</v>
      </c>
      <c r="N7087" s="3">
        <f>DAY(Table3[[#This Row],[DATE]])</f>
        <v>26</v>
      </c>
      <c r="O7087" s="3" t="str">
        <f>TEXT(Table3[[#This Row],[DATE]],"mmm")</f>
        <v>May</v>
      </c>
      <c r="P7087" s="3">
        <f>YEAR(Table3[[#This Row],[DATE]])</f>
        <v>2040</v>
      </c>
    </row>
    <row r="7088" spans="1:16" x14ac:dyDescent="0.3">
      <c r="A7088" s="6">
        <v>51283</v>
      </c>
      <c r="B7088" s="7" t="s">
        <v>1845</v>
      </c>
      <c r="C7088" s="9">
        <f t="shared" ca="1" si="220"/>
        <v>5</v>
      </c>
      <c r="D7088" s="9" t="s">
        <v>2116</v>
      </c>
      <c r="E7088" s="9" t="s">
        <v>2116</v>
      </c>
      <c r="F7088" s="10">
        <f t="shared" ca="1" si="221"/>
        <v>8.174289217006972E-2</v>
      </c>
      <c r="G7088" s="3" t="str">
        <f>VLOOKUP(Table3[[#This Row],[PRODUCT ID]],Table1[[PRODUCT]:[SELLING PRICE]],1,FALSE)</f>
        <v>Product793</v>
      </c>
      <c r="H7088" s="3" t="str">
        <f>VLOOKUP(Table3[[#This Row],[PRODUCT ID]],Table1[[PRODUCT]:[SELLING PRICE]],2,FALSE)</f>
        <v>Category1</v>
      </c>
      <c r="I7088" s="3" t="str">
        <f>VLOOKUP(Table3[[#This Row],[PRODUCT ID]],Table1[[PRODUCT]:[SELLING PRICE]],3,FALSE)</f>
        <v>Kg</v>
      </c>
      <c r="J7088" s="16">
        <f ca="1">VLOOKUP(Table3[[#This Row],[PRODUCT ID]],Table1[[PRODUCT]:[SELLING PRICE]],4,FALSE)</f>
        <v>165</v>
      </c>
      <c r="K7088" s="16">
        <f ca="1">VLOOKUP(Table3[[#This Row],[PRODUCT ID]],Table1[[PRODUCT]:[SELLING PRICE]],5,FALSE)</f>
        <v>264.80533608960945</v>
      </c>
      <c r="L7088" s="16">
        <f ca="1">J7088*Table3[[#This Row],[QUANTITY]]</f>
        <v>825</v>
      </c>
      <c r="M7088" s="16">
        <f ca="1">K7088*Table3[[#This Row],[QUANTITY]]*(1-Table3[[#This Row],[DISCOUNT %]])</f>
        <v>1215.7969102778873</v>
      </c>
      <c r="N7088" s="3">
        <f>DAY(Table3[[#This Row],[DATE]])</f>
        <v>27</v>
      </c>
      <c r="O7088" s="3" t="str">
        <f>TEXT(Table3[[#This Row],[DATE]],"mmm")</f>
        <v>May</v>
      </c>
      <c r="P7088" s="3">
        <f>YEAR(Table3[[#This Row],[DATE]])</f>
        <v>2040</v>
      </c>
    </row>
    <row r="7089" spans="1:16" x14ac:dyDescent="0.3">
      <c r="A7089" s="6">
        <v>51284</v>
      </c>
      <c r="B7089" s="7" t="s">
        <v>1846</v>
      </c>
      <c r="C7089" s="9">
        <f t="shared" ca="1" si="220"/>
        <v>3</v>
      </c>
      <c r="D7089" s="9" t="s">
        <v>2116</v>
      </c>
      <c r="E7089" s="9" t="s">
        <v>2116</v>
      </c>
      <c r="F7089" s="10">
        <f t="shared" ca="1" si="221"/>
        <v>8.7948858553188139E-2</v>
      </c>
      <c r="G7089" s="3" t="str">
        <f>VLOOKUP(Table3[[#This Row],[PRODUCT ID]],Table1[[PRODUCT]:[SELLING PRICE]],1,FALSE)</f>
        <v>Product794</v>
      </c>
      <c r="H7089" s="3" t="str">
        <f>VLOOKUP(Table3[[#This Row],[PRODUCT ID]],Table1[[PRODUCT]:[SELLING PRICE]],2,FALSE)</f>
        <v>Category2</v>
      </c>
      <c r="I7089" s="3" t="str">
        <f>VLOOKUP(Table3[[#This Row],[PRODUCT ID]],Table1[[PRODUCT]:[SELLING PRICE]],3,FALSE)</f>
        <v>Kg</v>
      </c>
      <c r="J7089" s="16">
        <f ca="1">VLOOKUP(Table3[[#This Row],[PRODUCT ID]],Table1[[PRODUCT]:[SELLING PRICE]],4,FALSE)</f>
        <v>147</v>
      </c>
      <c r="K7089" s="16">
        <f ca="1">VLOOKUP(Table3[[#This Row],[PRODUCT ID]],Table1[[PRODUCT]:[SELLING PRICE]],5,FALSE)</f>
        <v>112.81149726064248</v>
      </c>
      <c r="L7089" s="16">
        <f ca="1">J7089*Table3[[#This Row],[QUANTITY]]</f>
        <v>441</v>
      </c>
      <c r="M7089" s="16">
        <f ca="1">K7089*Table3[[#This Row],[QUANTITY]]*(1-Table3[[#This Row],[DISCOUNT %]])</f>
        <v>308.66956453467861</v>
      </c>
      <c r="N7089" s="3">
        <f>DAY(Table3[[#This Row],[DATE]])</f>
        <v>28</v>
      </c>
      <c r="O7089" s="3" t="str">
        <f>TEXT(Table3[[#This Row],[DATE]],"mmm")</f>
        <v>May</v>
      </c>
      <c r="P7089" s="3">
        <f>YEAR(Table3[[#This Row],[DATE]])</f>
        <v>2040</v>
      </c>
    </row>
    <row r="7090" spans="1:16" x14ac:dyDescent="0.3">
      <c r="A7090" s="6">
        <v>51285</v>
      </c>
      <c r="B7090" s="7" t="s">
        <v>1847</v>
      </c>
      <c r="C7090" s="9">
        <f t="shared" ca="1" si="220"/>
        <v>14</v>
      </c>
      <c r="D7090" s="9" t="s">
        <v>2115</v>
      </c>
      <c r="E7090" s="9" t="s">
        <v>2118</v>
      </c>
      <c r="F7090" s="10">
        <f t="shared" ca="1" si="221"/>
        <v>7.3628676830256978E-2</v>
      </c>
      <c r="G7090" s="3" t="str">
        <f>VLOOKUP(Table3[[#This Row],[PRODUCT ID]],Table1[[PRODUCT]:[SELLING PRICE]],1,FALSE)</f>
        <v>Product795</v>
      </c>
      <c r="H7090" s="3" t="str">
        <f>VLOOKUP(Table3[[#This Row],[PRODUCT ID]],Table1[[PRODUCT]:[SELLING PRICE]],2,FALSE)</f>
        <v>Category3</v>
      </c>
      <c r="I7090" s="3" t="str">
        <f>VLOOKUP(Table3[[#This Row],[PRODUCT ID]],Table1[[PRODUCT]:[SELLING PRICE]],3,FALSE)</f>
        <v>Lt</v>
      </c>
      <c r="J7090" s="16">
        <f ca="1">VLOOKUP(Table3[[#This Row],[PRODUCT ID]],Table1[[PRODUCT]:[SELLING PRICE]],4,FALSE)</f>
        <v>213</v>
      </c>
      <c r="K7090" s="16">
        <f ca="1">VLOOKUP(Table3[[#This Row],[PRODUCT ID]],Table1[[PRODUCT]:[SELLING PRICE]],5,FALSE)</f>
        <v>284.10623503644314</v>
      </c>
      <c r="L7090" s="16">
        <f ca="1">J7090*Table3[[#This Row],[QUANTITY]]</f>
        <v>2982</v>
      </c>
      <c r="M7090" s="16">
        <f ca="1">K7090*Table3[[#This Row],[QUANTITY]]*(1-Table3[[#This Row],[DISCOUNT %]])</f>
        <v>3684.6301642007734</v>
      </c>
      <c r="N7090" s="3">
        <f>DAY(Table3[[#This Row],[DATE]])</f>
        <v>29</v>
      </c>
      <c r="O7090" s="3" t="str">
        <f>TEXT(Table3[[#This Row],[DATE]],"mmm")</f>
        <v>May</v>
      </c>
      <c r="P7090" s="3">
        <f>YEAR(Table3[[#This Row],[DATE]])</f>
        <v>2040</v>
      </c>
    </row>
    <row r="7091" spans="1:16" x14ac:dyDescent="0.3">
      <c r="A7091" s="6">
        <v>51286</v>
      </c>
      <c r="B7091" s="7" t="s">
        <v>1848</v>
      </c>
      <c r="C7091" s="9">
        <f t="shared" ca="1" si="220"/>
        <v>2</v>
      </c>
      <c r="D7091" s="9" t="s">
        <v>2116</v>
      </c>
      <c r="E7091" s="9" t="s">
        <v>2116</v>
      </c>
      <c r="F7091" s="10">
        <f t="shared" ca="1" si="221"/>
        <v>6.8392260044194304E-3</v>
      </c>
      <c r="G7091" s="3" t="str">
        <f>VLOOKUP(Table3[[#This Row],[PRODUCT ID]],Table1[[PRODUCT]:[SELLING PRICE]],1,FALSE)</f>
        <v>Product796</v>
      </c>
      <c r="H7091" s="3" t="str">
        <f>VLOOKUP(Table3[[#This Row],[PRODUCT ID]],Table1[[PRODUCT]:[SELLING PRICE]],2,FALSE)</f>
        <v>Category4</v>
      </c>
      <c r="I7091" s="3" t="str">
        <f>VLOOKUP(Table3[[#This Row],[PRODUCT ID]],Table1[[PRODUCT]:[SELLING PRICE]],3,FALSE)</f>
        <v>Kg</v>
      </c>
      <c r="J7091" s="16">
        <f ca="1">VLOOKUP(Table3[[#This Row],[PRODUCT ID]],Table1[[PRODUCT]:[SELLING PRICE]],4,FALSE)</f>
        <v>246</v>
      </c>
      <c r="K7091" s="16">
        <f ca="1">VLOOKUP(Table3[[#This Row],[PRODUCT ID]],Table1[[PRODUCT]:[SELLING PRICE]],5,FALSE)</f>
        <v>294.3831983594082</v>
      </c>
      <c r="L7091" s="16">
        <f ca="1">J7091*Table3[[#This Row],[QUANTITY]]</f>
        <v>492</v>
      </c>
      <c r="M7091" s="16">
        <f ca="1">K7091*Table3[[#This Row],[QUANTITY]]*(1-Table3[[#This Row],[DISCOUNT %]])</f>
        <v>584.73969026784869</v>
      </c>
      <c r="N7091" s="3">
        <f>DAY(Table3[[#This Row],[DATE]])</f>
        <v>30</v>
      </c>
      <c r="O7091" s="3" t="str">
        <f>TEXT(Table3[[#This Row],[DATE]],"mmm")</f>
        <v>May</v>
      </c>
      <c r="P7091" s="3">
        <f>YEAR(Table3[[#This Row],[DATE]])</f>
        <v>2040</v>
      </c>
    </row>
    <row r="7092" spans="1:16" x14ac:dyDescent="0.3">
      <c r="A7092" s="6">
        <v>51287</v>
      </c>
      <c r="B7092" s="7" t="s">
        <v>1849</v>
      </c>
      <c r="C7092" s="9">
        <f t="shared" ca="1" si="220"/>
        <v>12</v>
      </c>
      <c r="D7092" s="9" t="s">
        <v>2117</v>
      </c>
      <c r="E7092" s="9" t="s">
        <v>2116</v>
      </c>
      <c r="F7092" s="10">
        <f t="shared" ca="1" si="221"/>
        <v>2.4730330411297921E-2</v>
      </c>
      <c r="G7092" s="3" t="str">
        <f>VLOOKUP(Table3[[#This Row],[PRODUCT ID]],Table1[[PRODUCT]:[SELLING PRICE]],1,FALSE)</f>
        <v>Product797</v>
      </c>
      <c r="H7092" s="3" t="str">
        <f>VLOOKUP(Table3[[#This Row],[PRODUCT ID]],Table1[[PRODUCT]:[SELLING PRICE]],2,FALSE)</f>
        <v>Category5</v>
      </c>
      <c r="I7092" s="3" t="str">
        <f>VLOOKUP(Table3[[#This Row],[PRODUCT ID]],Table1[[PRODUCT]:[SELLING PRICE]],3,FALSE)</f>
        <v>Lt</v>
      </c>
      <c r="J7092" s="16">
        <f ca="1">VLOOKUP(Table3[[#This Row],[PRODUCT ID]],Table1[[PRODUCT]:[SELLING PRICE]],4,FALSE)</f>
        <v>11</v>
      </c>
      <c r="K7092" s="16">
        <f ca="1">VLOOKUP(Table3[[#This Row],[PRODUCT ID]],Table1[[PRODUCT]:[SELLING PRICE]],5,FALSE)</f>
        <v>73.748763609531721</v>
      </c>
      <c r="L7092" s="16">
        <f ca="1">J7092*Table3[[#This Row],[QUANTITY]]</f>
        <v>132</v>
      </c>
      <c r="M7092" s="16">
        <f ca="1">K7092*Table3[[#This Row],[QUANTITY]]*(1-Table3[[#This Row],[DISCOUNT %]])</f>
        <v>863.09918781651959</v>
      </c>
      <c r="N7092" s="3">
        <f>DAY(Table3[[#This Row],[DATE]])</f>
        <v>31</v>
      </c>
      <c r="O7092" s="3" t="str">
        <f>TEXT(Table3[[#This Row],[DATE]],"mmm")</f>
        <v>May</v>
      </c>
      <c r="P7092" s="3">
        <f>YEAR(Table3[[#This Row],[DATE]])</f>
        <v>2040</v>
      </c>
    </row>
    <row r="7093" spans="1:16" x14ac:dyDescent="0.3">
      <c r="A7093" s="6">
        <v>51288</v>
      </c>
      <c r="B7093" s="7" t="s">
        <v>1850</v>
      </c>
      <c r="C7093" s="9">
        <f t="shared" ca="1" si="220"/>
        <v>10</v>
      </c>
      <c r="D7093" s="9" t="s">
        <v>2115</v>
      </c>
      <c r="E7093" s="9" t="s">
        <v>2116</v>
      </c>
      <c r="F7093" s="10">
        <f t="shared" ca="1" si="221"/>
        <v>6.5208570738581204E-2</v>
      </c>
      <c r="G7093" s="3" t="str">
        <f>VLOOKUP(Table3[[#This Row],[PRODUCT ID]],Table1[[PRODUCT]:[SELLING PRICE]],1,FALSE)</f>
        <v>Product798</v>
      </c>
      <c r="H7093" s="3" t="str">
        <f>VLOOKUP(Table3[[#This Row],[PRODUCT ID]],Table1[[PRODUCT]:[SELLING PRICE]],2,FALSE)</f>
        <v>Category1</v>
      </c>
      <c r="I7093" s="3" t="str">
        <f>VLOOKUP(Table3[[#This Row],[PRODUCT ID]],Table1[[PRODUCT]:[SELLING PRICE]],3,FALSE)</f>
        <v>Ft</v>
      </c>
      <c r="J7093" s="16">
        <f ca="1">VLOOKUP(Table3[[#This Row],[PRODUCT ID]],Table1[[PRODUCT]:[SELLING PRICE]],4,FALSE)</f>
        <v>82</v>
      </c>
      <c r="K7093" s="16">
        <f ca="1">VLOOKUP(Table3[[#This Row],[PRODUCT ID]],Table1[[PRODUCT]:[SELLING PRICE]],5,FALSE)</f>
        <v>140.5114351328794</v>
      </c>
      <c r="L7093" s="16">
        <f ca="1">J7093*Table3[[#This Row],[QUANTITY]]</f>
        <v>820</v>
      </c>
      <c r="M7093" s="16">
        <f ca="1">K7093*Table3[[#This Row],[QUANTITY]]*(1-Table3[[#This Row],[DISCOUNT %]])</f>
        <v>1313.4888527543746</v>
      </c>
      <c r="N7093" s="3">
        <f>DAY(Table3[[#This Row],[DATE]])</f>
        <v>1</v>
      </c>
      <c r="O7093" s="3" t="str">
        <f>TEXT(Table3[[#This Row],[DATE]],"mmm")</f>
        <v>Jun</v>
      </c>
      <c r="P7093" s="3">
        <f>YEAR(Table3[[#This Row],[DATE]])</f>
        <v>2040</v>
      </c>
    </row>
    <row r="7094" spans="1:16" x14ac:dyDescent="0.3">
      <c r="A7094" s="6">
        <v>51289</v>
      </c>
      <c r="B7094" s="7" t="s">
        <v>1851</v>
      </c>
      <c r="C7094" s="9">
        <f t="shared" ca="1" si="220"/>
        <v>3</v>
      </c>
      <c r="D7094" s="9" t="s">
        <v>2115</v>
      </c>
      <c r="E7094" s="9" t="s">
        <v>2116</v>
      </c>
      <c r="F7094" s="10">
        <f t="shared" ca="1" si="221"/>
        <v>3.0667403690703657E-2</v>
      </c>
      <c r="G7094" s="3" t="str">
        <f>VLOOKUP(Table3[[#This Row],[PRODUCT ID]],Table1[[PRODUCT]:[SELLING PRICE]],1,FALSE)</f>
        <v>Product799</v>
      </c>
      <c r="H7094" s="3" t="str">
        <f>VLOOKUP(Table3[[#This Row],[PRODUCT ID]],Table1[[PRODUCT]:[SELLING PRICE]],2,FALSE)</f>
        <v>Category2</v>
      </c>
      <c r="I7094" s="3" t="str">
        <f>VLOOKUP(Table3[[#This Row],[PRODUCT ID]],Table1[[PRODUCT]:[SELLING PRICE]],3,FALSE)</f>
        <v>Kg</v>
      </c>
      <c r="J7094" s="16">
        <f ca="1">VLOOKUP(Table3[[#This Row],[PRODUCT ID]],Table1[[PRODUCT]:[SELLING PRICE]],4,FALSE)</f>
        <v>200</v>
      </c>
      <c r="K7094" s="16">
        <f ca="1">VLOOKUP(Table3[[#This Row],[PRODUCT ID]],Table1[[PRODUCT]:[SELLING PRICE]],5,FALSE)</f>
        <v>312.82134606979497</v>
      </c>
      <c r="L7094" s="16">
        <f ca="1">J7094*Table3[[#This Row],[QUANTITY]]</f>
        <v>600</v>
      </c>
      <c r="M7094" s="16">
        <f ca="1">K7094*Table3[[#This Row],[QUANTITY]]*(1-Table3[[#This Row],[DISCOUNT %]])</f>
        <v>909.68378270040967</v>
      </c>
      <c r="N7094" s="3">
        <f>DAY(Table3[[#This Row],[DATE]])</f>
        <v>2</v>
      </c>
      <c r="O7094" s="3" t="str">
        <f>TEXT(Table3[[#This Row],[DATE]],"mmm")</f>
        <v>Jun</v>
      </c>
      <c r="P7094" s="3">
        <f>YEAR(Table3[[#This Row],[DATE]])</f>
        <v>2040</v>
      </c>
    </row>
    <row r="7095" spans="1:16" x14ac:dyDescent="0.3">
      <c r="A7095" s="6">
        <v>51290</v>
      </c>
      <c r="B7095" s="7" t="s">
        <v>1852</v>
      </c>
      <c r="C7095" s="9">
        <f t="shared" ca="1" si="220"/>
        <v>10</v>
      </c>
      <c r="D7095" s="9" t="s">
        <v>2115</v>
      </c>
      <c r="E7095" s="9" t="s">
        <v>2116</v>
      </c>
      <c r="F7095" s="10">
        <f t="shared" ca="1" si="221"/>
        <v>8.1486737151507352E-2</v>
      </c>
      <c r="G7095" s="3" t="str">
        <f>VLOOKUP(Table3[[#This Row],[PRODUCT ID]],Table1[[PRODUCT]:[SELLING PRICE]],1,FALSE)</f>
        <v>Product800</v>
      </c>
      <c r="H7095" s="3" t="str">
        <f>VLOOKUP(Table3[[#This Row],[PRODUCT ID]],Table1[[PRODUCT]:[SELLING PRICE]],2,FALSE)</f>
        <v>Category3</v>
      </c>
      <c r="I7095" s="3" t="str">
        <f>VLOOKUP(Table3[[#This Row],[PRODUCT ID]],Table1[[PRODUCT]:[SELLING PRICE]],3,FALSE)</f>
        <v>No</v>
      </c>
      <c r="J7095" s="16">
        <f ca="1">VLOOKUP(Table3[[#This Row],[PRODUCT ID]],Table1[[PRODUCT]:[SELLING PRICE]],4,FALSE)</f>
        <v>59</v>
      </c>
      <c r="K7095" s="16">
        <f ca="1">VLOOKUP(Table3[[#This Row],[PRODUCT ID]],Table1[[PRODUCT]:[SELLING PRICE]],5,FALSE)</f>
        <v>153.17677726971439</v>
      </c>
      <c r="L7095" s="16">
        <f ca="1">J7095*Table3[[#This Row],[QUANTITY]]</f>
        <v>590</v>
      </c>
      <c r="M7095" s="16">
        <f ca="1">K7095*Table3[[#This Row],[QUANTITY]]*(1-Table3[[#This Row],[DISCOUNT %]])</f>
        <v>1406.9490148262221</v>
      </c>
      <c r="N7095" s="3">
        <f>DAY(Table3[[#This Row],[DATE]])</f>
        <v>3</v>
      </c>
      <c r="O7095" s="3" t="str">
        <f>TEXT(Table3[[#This Row],[DATE]],"mmm")</f>
        <v>Jun</v>
      </c>
      <c r="P7095" s="3">
        <f>YEAR(Table3[[#This Row],[DATE]])</f>
        <v>2040</v>
      </c>
    </row>
    <row r="7096" spans="1:16" x14ac:dyDescent="0.3">
      <c r="A7096" s="6">
        <v>51291</v>
      </c>
      <c r="B7096" s="7" t="s">
        <v>1853</v>
      </c>
      <c r="C7096" s="9">
        <f t="shared" ca="1" si="220"/>
        <v>15</v>
      </c>
      <c r="D7096" s="9" t="s">
        <v>2116</v>
      </c>
      <c r="E7096" s="9" t="s">
        <v>2118</v>
      </c>
      <c r="F7096" s="10">
        <f t="shared" ca="1" si="221"/>
        <v>5.7825733528456547E-3</v>
      </c>
      <c r="G7096" s="3" t="str">
        <f>VLOOKUP(Table3[[#This Row],[PRODUCT ID]],Table1[[PRODUCT]:[SELLING PRICE]],1,FALSE)</f>
        <v>Product801</v>
      </c>
      <c r="H7096" s="3" t="str">
        <f>VLOOKUP(Table3[[#This Row],[PRODUCT ID]],Table1[[PRODUCT]:[SELLING PRICE]],2,FALSE)</f>
        <v>Category4</v>
      </c>
      <c r="I7096" s="3" t="str">
        <f>VLOOKUP(Table3[[#This Row],[PRODUCT ID]],Table1[[PRODUCT]:[SELLING PRICE]],3,FALSE)</f>
        <v>No</v>
      </c>
      <c r="J7096" s="16">
        <f ca="1">VLOOKUP(Table3[[#This Row],[PRODUCT ID]],Table1[[PRODUCT]:[SELLING PRICE]],4,FALSE)</f>
        <v>159</v>
      </c>
      <c r="K7096" s="16">
        <f ca="1">VLOOKUP(Table3[[#This Row],[PRODUCT ID]],Table1[[PRODUCT]:[SELLING PRICE]],5,FALSE)</f>
        <v>206.29095579819722</v>
      </c>
      <c r="L7096" s="16">
        <f ca="1">J7096*Table3[[#This Row],[QUANTITY]]</f>
        <v>2385</v>
      </c>
      <c r="M7096" s="16">
        <f ca="1">K7096*Table3[[#This Row],[QUANTITY]]*(1-Table3[[#This Row],[DISCOUNT %]])</f>
        <v>3076.4709482139829</v>
      </c>
      <c r="N7096" s="3">
        <f>DAY(Table3[[#This Row],[DATE]])</f>
        <v>4</v>
      </c>
      <c r="O7096" s="3" t="str">
        <f>TEXT(Table3[[#This Row],[DATE]],"mmm")</f>
        <v>Jun</v>
      </c>
      <c r="P7096" s="3">
        <f>YEAR(Table3[[#This Row],[DATE]])</f>
        <v>2040</v>
      </c>
    </row>
    <row r="7097" spans="1:16" x14ac:dyDescent="0.3">
      <c r="A7097" s="6">
        <v>51292</v>
      </c>
      <c r="B7097" s="7" t="s">
        <v>1854</v>
      </c>
      <c r="C7097" s="9">
        <f t="shared" ca="1" si="220"/>
        <v>5</v>
      </c>
      <c r="D7097" s="9" t="s">
        <v>2116</v>
      </c>
      <c r="E7097" s="9" t="s">
        <v>2118</v>
      </c>
      <c r="F7097" s="10">
        <f t="shared" ca="1" si="221"/>
        <v>8.1093759172135821E-2</v>
      </c>
      <c r="G7097" s="3" t="str">
        <f>VLOOKUP(Table3[[#This Row],[PRODUCT ID]],Table1[[PRODUCT]:[SELLING PRICE]],1,FALSE)</f>
        <v>Product802</v>
      </c>
      <c r="H7097" s="3" t="str">
        <f>VLOOKUP(Table3[[#This Row],[PRODUCT ID]],Table1[[PRODUCT]:[SELLING PRICE]],2,FALSE)</f>
        <v>Category5</v>
      </c>
      <c r="I7097" s="3" t="str">
        <f>VLOOKUP(Table3[[#This Row],[PRODUCT ID]],Table1[[PRODUCT]:[SELLING PRICE]],3,FALSE)</f>
        <v>Ft</v>
      </c>
      <c r="J7097" s="16">
        <f ca="1">VLOOKUP(Table3[[#This Row],[PRODUCT ID]],Table1[[PRODUCT]:[SELLING PRICE]],4,FALSE)</f>
        <v>139</v>
      </c>
      <c r="K7097" s="16">
        <f ca="1">VLOOKUP(Table3[[#This Row],[PRODUCT ID]],Table1[[PRODUCT]:[SELLING PRICE]],5,FALSE)</f>
        <v>315.62548435604242</v>
      </c>
      <c r="L7097" s="16">
        <f ca="1">J7097*Table3[[#This Row],[QUANTITY]]</f>
        <v>695</v>
      </c>
      <c r="M7097" s="16">
        <f ca="1">K7097*Table3[[#This Row],[QUANTITY]]*(1-Table3[[#This Row],[DISCOUNT %]])</f>
        <v>1450.1511366954239</v>
      </c>
      <c r="N7097" s="3">
        <f>DAY(Table3[[#This Row],[DATE]])</f>
        <v>5</v>
      </c>
      <c r="O7097" s="3" t="str">
        <f>TEXT(Table3[[#This Row],[DATE]],"mmm")</f>
        <v>Jun</v>
      </c>
      <c r="P7097" s="3">
        <f>YEAR(Table3[[#This Row],[DATE]])</f>
        <v>2040</v>
      </c>
    </row>
    <row r="7098" spans="1:16" x14ac:dyDescent="0.3">
      <c r="A7098" s="6">
        <v>51293</v>
      </c>
      <c r="B7098" s="7" t="s">
        <v>1855</v>
      </c>
      <c r="C7098" s="9">
        <f t="shared" ca="1" si="220"/>
        <v>7</v>
      </c>
      <c r="D7098" s="9" t="s">
        <v>2116</v>
      </c>
      <c r="E7098" s="9" t="s">
        <v>2116</v>
      </c>
      <c r="F7098" s="10">
        <f t="shared" ca="1" si="221"/>
        <v>1.3839890130756306E-2</v>
      </c>
      <c r="G7098" s="3" t="str">
        <f>VLOOKUP(Table3[[#This Row],[PRODUCT ID]],Table1[[PRODUCT]:[SELLING PRICE]],1,FALSE)</f>
        <v>Product803</v>
      </c>
      <c r="H7098" s="3" t="str">
        <f>VLOOKUP(Table3[[#This Row],[PRODUCT ID]],Table1[[PRODUCT]:[SELLING PRICE]],2,FALSE)</f>
        <v>Category1</v>
      </c>
      <c r="I7098" s="3" t="str">
        <f>VLOOKUP(Table3[[#This Row],[PRODUCT ID]],Table1[[PRODUCT]:[SELLING PRICE]],3,FALSE)</f>
        <v>No</v>
      </c>
      <c r="J7098" s="16">
        <f ca="1">VLOOKUP(Table3[[#This Row],[PRODUCT ID]],Table1[[PRODUCT]:[SELLING PRICE]],4,FALSE)</f>
        <v>57</v>
      </c>
      <c r="K7098" s="16">
        <f ca="1">VLOOKUP(Table3[[#This Row],[PRODUCT ID]],Table1[[PRODUCT]:[SELLING PRICE]],5,FALSE)</f>
        <v>41.24882026497373</v>
      </c>
      <c r="L7098" s="16">
        <f ca="1">J7098*Table3[[#This Row],[QUANTITY]]</f>
        <v>399</v>
      </c>
      <c r="M7098" s="16">
        <f ca="1">K7098*Table3[[#This Row],[QUANTITY]]*(1-Table3[[#This Row],[DISCOUNT %]])</f>
        <v>284.74558787138227</v>
      </c>
      <c r="N7098" s="3">
        <f>DAY(Table3[[#This Row],[DATE]])</f>
        <v>6</v>
      </c>
      <c r="O7098" s="3" t="str">
        <f>TEXT(Table3[[#This Row],[DATE]],"mmm")</f>
        <v>Jun</v>
      </c>
      <c r="P7098" s="3">
        <f>YEAR(Table3[[#This Row],[DATE]])</f>
        <v>2040</v>
      </c>
    </row>
    <row r="7099" spans="1:16" x14ac:dyDescent="0.3">
      <c r="A7099" s="6">
        <v>51294</v>
      </c>
      <c r="B7099" s="7" t="s">
        <v>1856</v>
      </c>
      <c r="C7099" s="9">
        <f t="shared" ca="1" si="220"/>
        <v>12</v>
      </c>
      <c r="D7099" s="9" t="s">
        <v>2115</v>
      </c>
      <c r="E7099" s="9" t="s">
        <v>2116</v>
      </c>
      <c r="F7099" s="10">
        <f t="shared" ca="1" si="221"/>
        <v>7.5885759228783767E-2</v>
      </c>
      <c r="G7099" s="3" t="str">
        <f>VLOOKUP(Table3[[#This Row],[PRODUCT ID]],Table1[[PRODUCT]:[SELLING PRICE]],1,FALSE)</f>
        <v>Product804</v>
      </c>
      <c r="H7099" s="3" t="str">
        <f>VLOOKUP(Table3[[#This Row],[PRODUCT ID]],Table1[[PRODUCT]:[SELLING PRICE]],2,FALSE)</f>
        <v>Category2</v>
      </c>
      <c r="I7099" s="3" t="str">
        <f>VLOOKUP(Table3[[#This Row],[PRODUCT ID]],Table1[[PRODUCT]:[SELLING PRICE]],3,FALSE)</f>
        <v>Kg</v>
      </c>
      <c r="J7099" s="16">
        <f ca="1">VLOOKUP(Table3[[#This Row],[PRODUCT ID]],Table1[[PRODUCT]:[SELLING PRICE]],4,FALSE)</f>
        <v>155</v>
      </c>
      <c r="K7099" s="16">
        <f ca="1">VLOOKUP(Table3[[#This Row],[PRODUCT ID]],Table1[[PRODUCT]:[SELLING PRICE]],5,FALSE)</f>
        <v>127.84220608473535</v>
      </c>
      <c r="L7099" s="16">
        <f ca="1">J7099*Table3[[#This Row],[QUANTITY]]</f>
        <v>1860</v>
      </c>
      <c r="M7099" s="16">
        <f ca="1">K7099*Table3[[#This Row],[QUANTITY]]*(1-Table3[[#This Row],[DISCOUNT %]])</f>
        <v>1417.6896385741506</v>
      </c>
      <c r="N7099" s="3">
        <f>DAY(Table3[[#This Row],[DATE]])</f>
        <v>7</v>
      </c>
      <c r="O7099" s="3" t="str">
        <f>TEXT(Table3[[#This Row],[DATE]],"mmm")</f>
        <v>Jun</v>
      </c>
      <c r="P7099" s="3">
        <f>YEAR(Table3[[#This Row],[DATE]])</f>
        <v>2040</v>
      </c>
    </row>
    <row r="7100" spans="1:16" x14ac:dyDescent="0.3">
      <c r="A7100" s="6">
        <v>51295</v>
      </c>
      <c r="B7100" s="7" t="s">
        <v>1857</v>
      </c>
      <c r="C7100" s="9">
        <f t="shared" ca="1" si="220"/>
        <v>10</v>
      </c>
      <c r="D7100" s="9" t="s">
        <v>2117</v>
      </c>
      <c r="E7100" s="9" t="s">
        <v>2116</v>
      </c>
      <c r="F7100" s="10">
        <f t="shared" ca="1" si="221"/>
        <v>3.8436871503917294E-2</v>
      </c>
      <c r="G7100" s="3" t="str">
        <f>VLOOKUP(Table3[[#This Row],[PRODUCT ID]],Table1[[PRODUCT]:[SELLING PRICE]],1,FALSE)</f>
        <v>Product805</v>
      </c>
      <c r="H7100" s="3" t="str">
        <f>VLOOKUP(Table3[[#This Row],[PRODUCT ID]],Table1[[PRODUCT]:[SELLING PRICE]],2,FALSE)</f>
        <v>Category3</v>
      </c>
      <c r="I7100" s="3" t="str">
        <f>VLOOKUP(Table3[[#This Row],[PRODUCT ID]],Table1[[PRODUCT]:[SELLING PRICE]],3,FALSE)</f>
        <v>Kg</v>
      </c>
      <c r="J7100" s="16">
        <f ca="1">VLOOKUP(Table3[[#This Row],[PRODUCT ID]],Table1[[PRODUCT]:[SELLING PRICE]],4,FALSE)</f>
        <v>28</v>
      </c>
      <c r="K7100" s="16">
        <f ca="1">VLOOKUP(Table3[[#This Row],[PRODUCT ID]],Table1[[PRODUCT]:[SELLING PRICE]],5,FALSE)</f>
        <v>224.04155743236953</v>
      </c>
      <c r="L7100" s="16">
        <f ca="1">J7100*Table3[[#This Row],[QUANTITY]]</f>
        <v>280</v>
      </c>
      <c r="M7100" s="16">
        <f ca="1">K7100*Table3[[#This Row],[QUANTITY]]*(1-Table3[[#This Row],[DISCOUNT %]])</f>
        <v>2154.3010087780403</v>
      </c>
      <c r="N7100" s="3">
        <f>DAY(Table3[[#This Row],[DATE]])</f>
        <v>8</v>
      </c>
      <c r="O7100" s="3" t="str">
        <f>TEXT(Table3[[#This Row],[DATE]],"mmm")</f>
        <v>Jun</v>
      </c>
      <c r="P7100" s="3">
        <f>YEAR(Table3[[#This Row],[DATE]])</f>
        <v>2040</v>
      </c>
    </row>
    <row r="7101" spans="1:16" x14ac:dyDescent="0.3">
      <c r="A7101" s="6">
        <v>51296</v>
      </c>
      <c r="B7101" s="7" t="s">
        <v>1858</v>
      </c>
      <c r="C7101" s="9">
        <f t="shared" ca="1" si="220"/>
        <v>3</v>
      </c>
      <c r="D7101" s="9" t="s">
        <v>2117</v>
      </c>
      <c r="E7101" s="9" t="s">
        <v>2116</v>
      </c>
      <c r="F7101" s="10">
        <f t="shared" ca="1" si="221"/>
        <v>2.5636526514226245E-2</v>
      </c>
      <c r="G7101" s="3" t="str">
        <f>VLOOKUP(Table3[[#This Row],[PRODUCT ID]],Table1[[PRODUCT]:[SELLING PRICE]],1,FALSE)</f>
        <v>Product806</v>
      </c>
      <c r="H7101" s="3" t="str">
        <f>VLOOKUP(Table3[[#This Row],[PRODUCT ID]],Table1[[PRODUCT]:[SELLING PRICE]],2,FALSE)</f>
        <v>Category4</v>
      </c>
      <c r="I7101" s="3" t="str">
        <f>VLOOKUP(Table3[[#This Row],[PRODUCT ID]],Table1[[PRODUCT]:[SELLING PRICE]],3,FALSE)</f>
        <v>Lt</v>
      </c>
      <c r="J7101" s="16">
        <f ca="1">VLOOKUP(Table3[[#This Row],[PRODUCT ID]],Table1[[PRODUCT]:[SELLING PRICE]],4,FALSE)</f>
        <v>135</v>
      </c>
      <c r="K7101" s="16">
        <f ca="1">VLOOKUP(Table3[[#This Row],[PRODUCT ID]],Table1[[PRODUCT]:[SELLING PRICE]],5,FALSE)</f>
        <v>275.91164288743664</v>
      </c>
      <c r="L7101" s="16">
        <f ca="1">J7101*Table3[[#This Row],[QUANTITY]]</f>
        <v>405</v>
      </c>
      <c r="M7101" s="16">
        <f ca="1">K7101*Table3[[#This Row],[QUANTITY]]*(1-Table3[[#This Row],[DISCOUNT %]])</f>
        <v>806.51468021690744</v>
      </c>
      <c r="N7101" s="3">
        <f>DAY(Table3[[#This Row],[DATE]])</f>
        <v>9</v>
      </c>
      <c r="O7101" s="3" t="str">
        <f>TEXT(Table3[[#This Row],[DATE]],"mmm")</f>
        <v>Jun</v>
      </c>
      <c r="P7101" s="3">
        <f>YEAR(Table3[[#This Row],[DATE]])</f>
        <v>2040</v>
      </c>
    </row>
    <row r="7102" spans="1:16" x14ac:dyDescent="0.3">
      <c r="A7102" s="6">
        <v>51297</v>
      </c>
      <c r="B7102" s="7" t="s">
        <v>1859</v>
      </c>
      <c r="C7102" s="9">
        <f t="shared" ca="1" si="220"/>
        <v>11</v>
      </c>
      <c r="D7102" s="9" t="s">
        <v>2116</v>
      </c>
      <c r="E7102" s="9" t="s">
        <v>2118</v>
      </c>
      <c r="F7102" s="10">
        <f t="shared" ca="1" si="221"/>
        <v>8.3708079849861755E-2</v>
      </c>
      <c r="G7102" s="3" t="str">
        <f>VLOOKUP(Table3[[#This Row],[PRODUCT ID]],Table1[[PRODUCT]:[SELLING PRICE]],1,FALSE)</f>
        <v>Product807</v>
      </c>
      <c r="H7102" s="3" t="str">
        <f>VLOOKUP(Table3[[#This Row],[PRODUCT ID]],Table1[[PRODUCT]:[SELLING PRICE]],2,FALSE)</f>
        <v>Category5</v>
      </c>
      <c r="I7102" s="3" t="str">
        <f>VLOOKUP(Table3[[#This Row],[PRODUCT ID]],Table1[[PRODUCT]:[SELLING PRICE]],3,FALSE)</f>
        <v>Kg</v>
      </c>
      <c r="J7102" s="16">
        <f ca="1">VLOOKUP(Table3[[#This Row],[PRODUCT ID]],Table1[[PRODUCT]:[SELLING PRICE]],4,FALSE)</f>
        <v>139</v>
      </c>
      <c r="K7102" s="16">
        <f ca="1">VLOOKUP(Table3[[#This Row],[PRODUCT ID]],Table1[[PRODUCT]:[SELLING PRICE]],5,FALSE)</f>
        <v>173.01197671022726</v>
      </c>
      <c r="L7102" s="16">
        <f ca="1">J7102*Table3[[#This Row],[QUANTITY]]</f>
        <v>1529</v>
      </c>
      <c r="M7102" s="16">
        <f ca="1">K7102*Table3[[#This Row],[QUANTITY]]*(1-Table3[[#This Row],[DISCOUNT %]])</f>
        <v>1743.8242398366365</v>
      </c>
      <c r="N7102" s="3">
        <f>DAY(Table3[[#This Row],[DATE]])</f>
        <v>10</v>
      </c>
      <c r="O7102" s="3" t="str">
        <f>TEXT(Table3[[#This Row],[DATE]],"mmm")</f>
        <v>Jun</v>
      </c>
      <c r="P7102" s="3">
        <f>YEAR(Table3[[#This Row],[DATE]])</f>
        <v>2040</v>
      </c>
    </row>
    <row r="7103" spans="1:16" x14ac:dyDescent="0.3">
      <c r="A7103" s="6">
        <v>51298</v>
      </c>
      <c r="B7103" s="7" t="s">
        <v>1860</v>
      </c>
      <c r="C7103" s="9">
        <f t="shared" ca="1" si="220"/>
        <v>5</v>
      </c>
      <c r="D7103" s="9" t="s">
        <v>2116</v>
      </c>
      <c r="E7103" s="9" t="s">
        <v>2116</v>
      </c>
      <c r="F7103" s="10">
        <f t="shared" ca="1" si="221"/>
        <v>6.9926314256976999E-2</v>
      </c>
      <c r="G7103" s="3" t="str">
        <f>VLOOKUP(Table3[[#This Row],[PRODUCT ID]],Table1[[PRODUCT]:[SELLING PRICE]],1,FALSE)</f>
        <v>Product808</v>
      </c>
      <c r="H7103" s="3" t="str">
        <f>VLOOKUP(Table3[[#This Row],[PRODUCT ID]],Table1[[PRODUCT]:[SELLING PRICE]],2,FALSE)</f>
        <v>Category1</v>
      </c>
      <c r="I7103" s="3" t="str">
        <f>VLOOKUP(Table3[[#This Row],[PRODUCT ID]],Table1[[PRODUCT]:[SELLING PRICE]],3,FALSE)</f>
        <v>Lt</v>
      </c>
      <c r="J7103" s="16">
        <f ca="1">VLOOKUP(Table3[[#This Row],[PRODUCT ID]],Table1[[PRODUCT]:[SELLING PRICE]],4,FALSE)</f>
        <v>40</v>
      </c>
      <c r="K7103" s="16">
        <f ca="1">VLOOKUP(Table3[[#This Row],[PRODUCT ID]],Table1[[PRODUCT]:[SELLING PRICE]],5,FALSE)</f>
        <v>33.538184390885817</v>
      </c>
      <c r="L7103" s="16">
        <f ca="1">J7103*Table3[[#This Row],[QUANTITY]]</f>
        <v>200</v>
      </c>
      <c r="M7103" s="16">
        <f ca="1">K7103*Table3[[#This Row],[QUANTITY]]*(1-Table3[[#This Row],[DISCOUNT %]])</f>
        <v>155.96491384780145</v>
      </c>
      <c r="N7103" s="3">
        <f>DAY(Table3[[#This Row],[DATE]])</f>
        <v>11</v>
      </c>
      <c r="O7103" s="3" t="str">
        <f>TEXT(Table3[[#This Row],[DATE]],"mmm")</f>
        <v>Jun</v>
      </c>
      <c r="P7103" s="3">
        <f>YEAR(Table3[[#This Row],[DATE]])</f>
        <v>2040</v>
      </c>
    </row>
    <row r="7104" spans="1:16" x14ac:dyDescent="0.3">
      <c r="A7104" s="6">
        <v>51299</v>
      </c>
      <c r="B7104" s="7" t="s">
        <v>1861</v>
      </c>
      <c r="C7104" s="9">
        <f t="shared" ca="1" si="220"/>
        <v>10</v>
      </c>
      <c r="D7104" s="9" t="s">
        <v>2116</v>
      </c>
      <c r="E7104" s="9" t="s">
        <v>2116</v>
      </c>
      <c r="F7104" s="10">
        <f t="shared" ca="1" si="221"/>
        <v>8.5190865275542649E-2</v>
      </c>
      <c r="G7104" s="3" t="str">
        <f>VLOOKUP(Table3[[#This Row],[PRODUCT ID]],Table1[[PRODUCT]:[SELLING PRICE]],1,FALSE)</f>
        <v>Product809</v>
      </c>
      <c r="H7104" s="3" t="str">
        <f>VLOOKUP(Table3[[#This Row],[PRODUCT ID]],Table1[[PRODUCT]:[SELLING PRICE]],2,FALSE)</f>
        <v>Category2</v>
      </c>
      <c r="I7104" s="3" t="str">
        <f>VLOOKUP(Table3[[#This Row],[PRODUCT ID]],Table1[[PRODUCT]:[SELLING PRICE]],3,FALSE)</f>
        <v>Ft</v>
      </c>
      <c r="J7104" s="16">
        <f ca="1">VLOOKUP(Table3[[#This Row],[PRODUCT ID]],Table1[[PRODUCT]:[SELLING PRICE]],4,FALSE)</f>
        <v>74</v>
      </c>
      <c r="K7104" s="16">
        <f ca="1">VLOOKUP(Table3[[#This Row],[PRODUCT ID]],Table1[[PRODUCT]:[SELLING PRICE]],5,FALSE)</f>
        <v>125.2352175256481</v>
      </c>
      <c r="L7104" s="16">
        <f ca="1">J7104*Table3[[#This Row],[QUANTITY]]</f>
        <v>740</v>
      </c>
      <c r="M7104" s="16">
        <f ca="1">K7104*Table3[[#This Row],[QUANTITY]]*(1-Table3[[#This Row],[DISCOUNT %]])</f>
        <v>1145.6632098166733</v>
      </c>
      <c r="N7104" s="3">
        <f>DAY(Table3[[#This Row],[DATE]])</f>
        <v>12</v>
      </c>
      <c r="O7104" s="3" t="str">
        <f>TEXT(Table3[[#This Row],[DATE]],"mmm")</f>
        <v>Jun</v>
      </c>
      <c r="P7104" s="3">
        <f>YEAR(Table3[[#This Row],[DATE]])</f>
        <v>2040</v>
      </c>
    </row>
    <row r="7105" spans="1:16" x14ac:dyDescent="0.3">
      <c r="A7105" s="6">
        <v>51300</v>
      </c>
      <c r="B7105" s="7" t="s">
        <v>1862</v>
      </c>
      <c r="C7105" s="9">
        <f t="shared" ca="1" si="220"/>
        <v>10</v>
      </c>
      <c r="D7105" s="9" t="s">
        <v>2116</v>
      </c>
      <c r="E7105" s="9" t="s">
        <v>2116</v>
      </c>
      <c r="F7105" s="10">
        <f t="shared" ca="1" si="221"/>
        <v>5.711636767306788E-2</v>
      </c>
      <c r="G7105" s="3" t="str">
        <f>VLOOKUP(Table3[[#This Row],[PRODUCT ID]],Table1[[PRODUCT]:[SELLING PRICE]],1,FALSE)</f>
        <v>Product810</v>
      </c>
      <c r="H7105" s="3" t="str">
        <f>VLOOKUP(Table3[[#This Row],[PRODUCT ID]],Table1[[PRODUCT]:[SELLING PRICE]],2,FALSE)</f>
        <v>Category3</v>
      </c>
      <c r="I7105" s="3" t="str">
        <f>VLOOKUP(Table3[[#This Row],[PRODUCT ID]],Table1[[PRODUCT]:[SELLING PRICE]],3,FALSE)</f>
        <v>Kg</v>
      </c>
      <c r="J7105" s="16">
        <f ca="1">VLOOKUP(Table3[[#This Row],[PRODUCT ID]],Table1[[PRODUCT]:[SELLING PRICE]],4,FALSE)</f>
        <v>42</v>
      </c>
      <c r="K7105" s="16">
        <f ca="1">VLOOKUP(Table3[[#This Row],[PRODUCT ID]],Table1[[PRODUCT]:[SELLING PRICE]],5,FALSE)</f>
        <v>280.94809473023059</v>
      </c>
      <c r="L7105" s="16">
        <f ca="1">J7105*Table3[[#This Row],[QUANTITY]]</f>
        <v>420</v>
      </c>
      <c r="M7105" s="16">
        <f ca="1">K7105*Table3[[#This Row],[QUANTITY]]*(1-Table3[[#This Row],[DISCOUNT %]])</f>
        <v>2649.0136005457084</v>
      </c>
      <c r="N7105" s="3">
        <f>DAY(Table3[[#This Row],[DATE]])</f>
        <v>13</v>
      </c>
      <c r="O7105" s="3" t="str">
        <f>TEXT(Table3[[#This Row],[DATE]],"mmm")</f>
        <v>Jun</v>
      </c>
      <c r="P7105" s="3">
        <f>YEAR(Table3[[#This Row],[DATE]])</f>
        <v>2040</v>
      </c>
    </row>
    <row r="7106" spans="1:16" x14ac:dyDescent="0.3">
      <c r="A7106" s="6">
        <v>51301</v>
      </c>
      <c r="B7106" s="7" t="s">
        <v>1863</v>
      </c>
      <c r="C7106" s="9">
        <f t="shared" ca="1" si="220"/>
        <v>5</v>
      </c>
      <c r="D7106" s="9" t="s">
        <v>2115</v>
      </c>
      <c r="E7106" s="9" t="s">
        <v>2116</v>
      </c>
      <c r="F7106" s="10">
        <f t="shared" ca="1" si="221"/>
        <v>1.4773664394283681E-2</v>
      </c>
      <c r="G7106" s="3" t="str">
        <f>VLOOKUP(Table3[[#This Row],[PRODUCT ID]],Table1[[PRODUCT]:[SELLING PRICE]],1,FALSE)</f>
        <v>Product811</v>
      </c>
      <c r="H7106" s="3" t="str">
        <f>VLOOKUP(Table3[[#This Row],[PRODUCT ID]],Table1[[PRODUCT]:[SELLING PRICE]],2,FALSE)</f>
        <v>Category4</v>
      </c>
      <c r="I7106" s="3" t="str">
        <f>VLOOKUP(Table3[[#This Row],[PRODUCT ID]],Table1[[PRODUCT]:[SELLING PRICE]],3,FALSE)</f>
        <v>No</v>
      </c>
      <c r="J7106" s="16">
        <f ca="1">VLOOKUP(Table3[[#This Row],[PRODUCT ID]],Table1[[PRODUCT]:[SELLING PRICE]],4,FALSE)</f>
        <v>113</v>
      </c>
      <c r="K7106" s="16">
        <f ca="1">VLOOKUP(Table3[[#This Row],[PRODUCT ID]],Table1[[PRODUCT]:[SELLING PRICE]],5,FALSE)</f>
        <v>75.254920797721383</v>
      </c>
      <c r="L7106" s="16">
        <f ca="1">J7106*Table3[[#This Row],[QUANTITY]]</f>
        <v>565</v>
      </c>
      <c r="M7106" s="16">
        <f ca="1">K7106*Table3[[#This Row],[QUANTITY]]*(1-Table3[[#This Row],[DISCOUNT %]])</f>
        <v>370.71564926918722</v>
      </c>
      <c r="N7106" s="3">
        <f>DAY(Table3[[#This Row],[DATE]])</f>
        <v>14</v>
      </c>
      <c r="O7106" s="3" t="str">
        <f>TEXT(Table3[[#This Row],[DATE]],"mmm")</f>
        <v>Jun</v>
      </c>
      <c r="P7106" s="3">
        <f>YEAR(Table3[[#This Row],[DATE]])</f>
        <v>2040</v>
      </c>
    </row>
    <row r="7107" spans="1:16" x14ac:dyDescent="0.3">
      <c r="A7107" s="6">
        <v>51302</v>
      </c>
      <c r="B7107" s="7" t="s">
        <v>1864</v>
      </c>
      <c r="C7107" s="9">
        <f t="shared" ref="C7107:C7170" ca="1" si="222">RANDBETWEEN(1,15)</f>
        <v>1</v>
      </c>
      <c r="D7107" s="9" t="s">
        <v>2116</v>
      </c>
      <c r="E7107" s="9" t="s">
        <v>2116</v>
      </c>
      <c r="F7107" s="10">
        <f t="shared" ref="F7107:F7170" ca="1" si="223">RAND()*(0.1)</f>
        <v>5.0652380980097125E-2</v>
      </c>
      <c r="G7107" s="3" t="str">
        <f>VLOOKUP(Table3[[#This Row],[PRODUCT ID]],Table1[[PRODUCT]:[SELLING PRICE]],1,FALSE)</f>
        <v>Product812</v>
      </c>
      <c r="H7107" s="3" t="str">
        <f>VLOOKUP(Table3[[#This Row],[PRODUCT ID]],Table1[[PRODUCT]:[SELLING PRICE]],2,FALSE)</f>
        <v>Category5</v>
      </c>
      <c r="I7107" s="3" t="str">
        <f>VLOOKUP(Table3[[#This Row],[PRODUCT ID]],Table1[[PRODUCT]:[SELLING PRICE]],3,FALSE)</f>
        <v>No</v>
      </c>
      <c r="J7107" s="16">
        <f ca="1">VLOOKUP(Table3[[#This Row],[PRODUCT ID]],Table1[[PRODUCT]:[SELLING PRICE]],4,FALSE)</f>
        <v>19</v>
      </c>
      <c r="K7107" s="16">
        <f ca="1">VLOOKUP(Table3[[#This Row],[PRODUCT ID]],Table1[[PRODUCT]:[SELLING PRICE]],5,FALSE)</f>
        <v>53.099605005967312</v>
      </c>
      <c r="L7107" s="16">
        <f ca="1">J7107*Table3[[#This Row],[QUANTITY]]</f>
        <v>19</v>
      </c>
      <c r="M7107" s="16">
        <f ca="1">K7107*Table3[[#This Row],[QUANTITY]]*(1-Table3[[#This Row],[DISCOUNT %]])</f>
        <v>50.409983583312382</v>
      </c>
      <c r="N7107" s="3">
        <f>DAY(Table3[[#This Row],[DATE]])</f>
        <v>15</v>
      </c>
      <c r="O7107" s="3" t="str">
        <f>TEXT(Table3[[#This Row],[DATE]],"mmm")</f>
        <v>Jun</v>
      </c>
      <c r="P7107" s="3">
        <f>YEAR(Table3[[#This Row],[DATE]])</f>
        <v>2040</v>
      </c>
    </row>
    <row r="7108" spans="1:16" x14ac:dyDescent="0.3">
      <c r="A7108" s="6">
        <v>51303</v>
      </c>
      <c r="B7108" s="7" t="s">
        <v>1865</v>
      </c>
      <c r="C7108" s="9">
        <f t="shared" ca="1" si="222"/>
        <v>11</v>
      </c>
      <c r="D7108" s="9" t="s">
        <v>2117</v>
      </c>
      <c r="E7108" s="9" t="s">
        <v>2118</v>
      </c>
      <c r="F7108" s="10">
        <f t="shared" ca="1" si="223"/>
        <v>7.2409631858654955E-2</v>
      </c>
      <c r="G7108" s="3" t="str">
        <f>VLOOKUP(Table3[[#This Row],[PRODUCT ID]],Table1[[PRODUCT]:[SELLING PRICE]],1,FALSE)</f>
        <v>Product813</v>
      </c>
      <c r="H7108" s="3" t="str">
        <f>VLOOKUP(Table3[[#This Row],[PRODUCT ID]],Table1[[PRODUCT]:[SELLING PRICE]],2,FALSE)</f>
        <v>Category1</v>
      </c>
      <c r="I7108" s="3" t="str">
        <f>VLOOKUP(Table3[[#This Row],[PRODUCT ID]],Table1[[PRODUCT]:[SELLING PRICE]],3,FALSE)</f>
        <v>Ft</v>
      </c>
      <c r="J7108" s="16">
        <f ca="1">VLOOKUP(Table3[[#This Row],[PRODUCT ID]],Table1[[PRODUCT]:[SELLING PRICE]],4,FALSE)</f>
        <v>221</v>
      </c>
      <c r="K7108" s="16">
        <f ca="1">VLOOKUP(Table3[[#This Row],[PRODUCT ID]],Table1[[PRODUCT]:[SELLING PRICE]],5,FALSE)</f>
        <v>131.2268121894742</v>
      </c>
      <c r="L7108" s="16">
        <f ca="1">J7108*Table3[[#This Row],[QUANTITY]]</f>
        <v>2431</v>
      </c>
      <c r="M7108" s="16">
        <f ca="1">K7108*Table3[[#This Row],[QUANTITY]]*(1-Table3[[#This Row],[DISCOUNT %]])</f>
        <v>1338.9719973173449</v>
      </c>
      <c r="N7108" s="3">
        <f>DAY(Table3[[#This Row],[DATE]])</f>
        <v>16</v>
      </c>
      <c r="O7108" s="3" t="str">
        <f>TEXT(Table3[[#This Row],[DATE]],"mmm")</f>
        <v>Jun</v>
      </c>
      <c r="P7108" s="3">
        <f>YEAR(Table3[[#This Row],[DATE]])</f>
        <v>2040</v>
      </c>
    </row>
    <row r="7109" spans="1:16" x14ac:dyDescent="0.3">
      <c r="A7109" s="6">
        <v>51304</v>
      </c>
      <c r="B7109" s="7" t="s">
        <v>1866</v>
      </c>
      <c r="C7109" s="9">
        <f t="shared" ca="1" si="222"/>
        <v>11</v>
      </c>
      <c r="D7109" s="9" t="s">
        <v>2115</v>
      </c>
      <c r="E7109" s="9" t="s">
        <v>2118</v>
      </c>
      <c r="F7109" s="10">
        <f t="shared" ca="1" si="223"/>
        <v>7.3712917783273588E-2</v>
      </c>
      <c r="G7109" s="3" t="str">
        <f>VLOOKUP(Table3[[#This Row],[PRODUCT ID]],Table1[[PRODUCT]:[SELLING PRICE]],1,FALSE)</f>
        <v>Product814</v>
      </c>
      <c r="H7109" s="3" t="str">
        <f>VLOOKUP(Table3[[#This Row],[PRODUCT ID]],Table1[[PRODUCT]:[SELLING PRICE]],2,FALSE)</f>
        <v>Category2</v>
      </c>
      <c r="I7109" s="3" t="str">
        <f>VLOOKUP(Table3[[#This Row],[PRODUCT ID]],Table1[[PRODUCT]:[SELLING PRICE]],3,FALSE)</f>
        <v>No</v>
      </c>
      <c r="J7109" s="16">
        <f ca="1">VLOOKUP(Table3[[#This Row],[PRODUCT ID]],Table1[[PRODUCT]:[SELLING PRICE]],4,FALSE)</f>
        <v>157</v>
      </c>
      <c r="K7109" s="16">
        <f ca="1">VLOOKUP(Table3[[#This Row],[PRODUCT ID]],Table1[[PRODUCT]:[SELLING PRICE]],5,FALSE)</f>
        <v>37.048519681318865</v>
      </c>
      <c r="L7109" s="16">
        <f ca="1">J7109*Table3[[#This Row],[QUANTITY]]</f>
        <v>1727</v>
      </c>
      <c r="M7109" s="16">
        <f ca="1">K7109*Table3[[#This Row],[QUANTITY]]*(1-Table3[[#This Row],[DISCOUNT %]])</f>
        <v>377.49321715663598</v>
      </c>
      <c r="N7109" s="3">
        <f>DAY(Table3[[#This Row],[DATE]])</f>
        <v>17</v>
      </c>
      <c r="O7109" s="3" t="str">
        <f>TEXT(Table3[[#This Row],[DATE]],"mmm")</f>
        <v>Jun</v>
      </c>
      <c r="P7109" s="3">
        <f>YEAR(Table3[[#This Row],[DATE]])</f>
        <v>2040</v>
      </c>
    </row>
    <row r="7110" spans="1:16" x14ac:dyDescent="0.3">
      <c r="A7110" s="6">
        <v>51305</v>
      </c>
      <c r="B7110" s="7" t="s">
        <v>1867</v>
      </c>
      <c r="C7110" s="9">
        <f t="shared" ca="1" si="222"/>
        <v>8</v>
      </c>
      <c r="D7110" s="9" t="s">
        <v>2115</v>
      </c>
      <c r="E7110" s="9" t="s">
        <v>2116</v>
      </c>
      <c r="F7110" s="10">
        <f t="shared" ca="1" si="223"/>
        <v>7.5081974701287066E-2</v>
      </c>
      <c r="G7110" s="3" t="str">
        <f>VLOOKUP(Table3[[#This Row],[PRODUCT ID]],Table1[[PRODUCT]:[SELLING PRICE]],1,FALSE)</f>
        <v>Product815</v>
      </c>
      <c r="H7110" s="3" t="str">
        <f>VLOOKUP(Table3[[#This Row],[PRODUCT ID]],Table1[[PRODUCT]:[SELLING PRICE]],2,FALSE)</f>
        <v>Category3</v>
      </c>
      <c r="I7110" s="3" t="str">
        <f>VLOOKUP(Table3[[#This Row],[PRODUCT ID]],Table1[[PRODUCT]:[SELLING PRICE]],3,FALSE)</f>
        <v>Kg</v>
      </c>
      <c r="J7110" s="16">
        <f ca="1">VLOOKUP(Table3[[#This Row],[PRODUCT ID]],Table1[[PRODUCT]:[SELLING PRICE]],4,FALSE)</f>
        <v>235</v>
      </c>
      <c r="K7110" s="16">
        <f ca="1">VLOOKUP(Table3[[#This Row],[PRODUCT ID]],Table1[[PRODUCT]:[SELLING PRICE]],5,FALSE)</f>
        <v>194.60933486908351</v>
      </c>
      <c r="L7110" s="16">
        <f ca="1">J7110*Table3[[#This Row],[QUANTITY]]</f>
        <v>1880</v>
      </c>
      <c r="M7110" s="16">
        <f ca="1">K7110*Table3[[#This Row],[QUANTITY]]*(1-Table3[[#This Row],[DISCOUNT %]])</f>
        <v>1439.9814536944693</v>
      </c>
      <c r="N7110" s="3">
        <f>DAY(Table3[[#This Row],[DATE]])</f>
        <v>18</v>
      </c>
      <c r="O7110" s="3" t="str">
        <f>TEXT(Table3[[#This Row],[DATE]],"mmm")</f>
        <v>Jun</v>
      </c>
      <c r="P7110" s="3">
        <f>YEAR(Table3[[#This Row],[DATE]])</f>
        <v>2040</v>
      </c>
    </row>
    <row r="7111" spans="1:16" x14ac:dyDescent="0.3">
      <c r="A7111" s="6">
        <v>51306</v>
      </c>
      <c r="B7111" s="7" t="s">
        <v>1868</v>
      </c>
      <c r="C7111" s="9">
        <f t="shared" ca="1" si="222"/>
        <v>2</v>
      </c>
      <c r="D7111" s="9" t="s">
        <v>2115</v>
      </c>
      <c r="E7111" s="9" t="s">
        <v>2116</v>
      </c>
      <c r="F7111" s="10">
        <f t="shared" ca="1" si="223"/>
        <v>1.9927954119099003E-2</v>
      </c>
      <c r="G7111" s="3" t="str">
        <f>VLOOKUP(Table3[[#This Row],[PRODUCT ID]],Table1[[PRODUCT]:[SELLING PRICE]],1,FALSE)</f>
        <v>Product816</v>
      </c>
      <c r="H7111" s="3" t="str">
        <f>VLOOKUP(Table3[[#This Row],[PRODUCT ID]],Table1[[PRODUCT]:[SELLING PRICE]],2,FALSE)</f>
        <v>Category4</v>
      </c>
      <c r="I7111" s="3" t="str">
        <f>VLOOKUP(Table3[[#This Row],[PRODUCT ID]],Table1[[PRODUCT]:[SELLING PRICE]],3,FALSE)</f>
        <v>Kg</v>
      </c>
      <c r="J7111" s="16">
        <f ca="1">VLOOKUP(Table3[[#This Row],[PRODUCT ID]],Table1[[PRODUCT]:[SELLING PRICE]],4,FALSE)</f>
        <v>67</v>
      </c>
      <c r="K7111" s="16">
        <f ca="1">VLOOKUP(Table3[[#This Row],[PRODUCT ID]],Table1[[PRODUCT]:[SELLING PRICE]],5,FALSE)</f>
        <v>97.045524331944137</v>
      </c>
      <c r="L7111" s="16">
        <f ca="1">J7111*Table3[[#This Row],[QUANTITY]]</f>
        <v>134</v>
      </c>
      <c r="M7111" s="16">
        <f ca="1">K7111*Table3[[#This Row],[QUANTITY]]*(1-Table3[[#This Row],[DISCOUNT %]])</f>
        <v>190.22321115118649</v>
      </c>
      <c r="N7111" s="3">
        <f>DAY(Table3[[#This Row],[DATE]])</f>
        <v>19</v>
      </c>
      <c r="O7111" s="3" t="str">
        <f>TEXT(Table3[[#This Row],[DATE]],"mmm")</f>
        <v>Jun</v>
      </c>
      <c r="P7111" s="3">
        <f>YEAR(Table3[[#This Row],[DATE]])</f>
        <v>2040</v>
      </c>
    </row>
    <row r="7112" spans="1:16" x14ac:dyDescent="0.3">
      <c r="A7112" s="6">
        <v>51307</v>
      </c>
      <c r="B7112" s="7" t="s">
        <v>1869</v>
      </c>
      <c r="C7112" s="9">
        <f t="shared" ca="1" si="222"/>
        <v>1</v>
      </c>
      <c r="D7112" s="9" t="s">
        <v>2116</v>
      </c>
      <c r="E7112" s="9" t="s">
        <v>2116</v>
      </c>
      <c r="F7112" s="10">
        <f t="shared" ca="1" si="223"/>
        <v>3.0822989933339318E-3</v>
      </c>
      <c r="G7112" s="3" t="str">
        <f>VLOOKUP(Table3[[#This Row],[PRODUCT ID]],Table1[[PRODUCT]:[SELLING PRICE]],1,FALSE)</f>
        <v>Product817</v>
      </c>
      <c r="H7112" s="3" t="str">
        <f>VLOOKUP(Table3[[#This Row],[PRODUCT ID]],Table1[[PRODUCT]:[SELLING PRICE]],2,FALSE)</f>
        <v>Category1</v>
      </c>
      <c r="I7112" s="3" t="str">
        <f>VLOOKUP(Table3[[#This Row],[PRODUCT ID]],Table1[[PRODUCT]:[SELLING PRICE]],3,FALSE)</f>
        <v>Lt</v>
      </c>
      <c r="J7112" s="16">
        <f ca="1">VLOOKUP(Table3[[#This Row],[PRODUCT ID]],Table1[[PRODUCT]:[SELLING PRICE]],4,FALSE)</f>
        <v>206</v>
      </c>
      <c r="K7112" s="16">
        <f ca="1">VLOOKUP(Table3[[#This Row],[PRODUCT ID]],Table1[[PRODUCT]:[SELLING PRICE]],5,FALSE)</f>
        <v>254.0792348726313</v>
      </c>
      <c r="L7112" s="16">
        <f ca="1">J7112*Table3[[#This Row],[QUANTITY]]</f>
        <v>206</v>
      </c>
      <c r="M7112" s="16">
        <f ca="1">K7112*Table3[[#This Row],[QUANTITY]]*(1-Table3[[#This Row],[DISCOUNT %]])</f>
        <v>253.29608670275636</v>
      </c>
      <c r="N7112" s="3">
        <f>DAY(Table3[[#This Row],[DATE]])</f>
        <v>20</v>
      </c>
      <c r="O7112" s="3" t="str">
        <f>TEXT(Table3[[#This Row],[DATE]],"mmm")</f>
        <v>Jun</v>
      </c>
      <c r="P7112" s="3">
        <f>YEAR(Table3[[#This Row],[DATE]])</f>
        <v>2040</v>
      </c>
    </row>
    <row r="7113" spans="1:16" x14ac:dyDescent="0.3">
      <c r="A7113" s="6">
        <v>51308</v>
      </c>
      <c r="B7113" s="7" t="s">
        <v>1870</v>
      </c>
      <c r="C7113" s="9">
        <f t="shared" ca="1" si="222"/>
        <v>1</v>
      </c>
      <c r="D7113" s="9" t="s">
        <v>2116</v>
      </c>
      <c r="E7113" s="9" t="s">
        <v>2116</v>
      </c>
      <c r="F7113" s="10">
        <f t="shared" ca="1" si="223"/>
        <v>9.5239802918006947E-2</v>
      </c>
      <c r="G7113" s="3" t="str">
        <f>VLOOKUP(Table3[[#This Row],[PRODUCT ID]],Table1[[PRODUCT]:[SELLING PRICE]],1,FALSE)</f>
        <v>Product818</v>
      </c>
      <c r="H7113" s="3" t="str">
        <f>VLOOKUP(Table3[[#This Row],[PRODUCT ID]],Table1[[PRODUCT]:[SELLING PRICE]],2,FALSE)</f>
        <v>Category2</v>
      </c>
      <c r="I7113" s="3" t="str">
        <f>VLOOKUP(Table3[[#This Row],[PRODUCT ID]],Table1[[PRODUCT]:[SELLING PRICE]],3,FALSE)</f>
        <v>Kg</v>
      </c>
      <c r="J7113" s="16">
        <f ca="1">VLOOKUP(Table3[[#This Row],[PRODUCT ID]],Table1[[PRODUCT]:[SELLING PRICE]],4,FALSE)</f>
        <v>159</v>
      </c>
      <c r="K7113" s="16">
        <f ca="1">VLOOKUP(Table3[[#This Row],[PRODUCT ID]],Table1[[PRODUCT]:[SELLING PRICE]],5,FALSE)</f>
        <v>28.303475223515985</v>
      </c>
      <c r="L7113" s="16">
        <f ca="1">J7113*Table3[[#This Row],[QUANTITY]]</f>
        <v>159</v>
      </c>
      <c r="M7113" s="16">
        <f ca="1">K7113*Table3[[#This Row],[QUANTITY]]*(1-Table3[[#This Row],[DISCOUNT %]])</f>
        <v>25.607857821333631</v>
      </c>
      <c r="N7113" s="3">
        <f>DAY(Table3[[#This Row],[DATE]])</f>
        <v>21</v>
      </c>
      <c r="O7113" s="3" t="str">
        <f>TEXT(Table3[[#This Row],[DATE]],"mmm")</f>
        <v>Jun</v>
      </c>
      <c r="P7113" s="3">
        <f>YEAR(Table3[[#This Row],[DATE]])</f>
        <v>2040</v>
      </c>
    </row>
    <row r="7114" spans="1:16" x14ac:dyDescent="0.3">
      <c r="A7114" s="6">
        <v>51309</v>
      </c>
      <c r="B7114" s="7" t="s">
        <v>1871</v>
      </c>
      <c r="C7114" s="9">
        <f t="shared" ca="1" si="222"/>
        <v>5</v>
      </c>
      <c r="D7114" s="9" t="s">
        <v>2116</v>
      </c>
      <c r="E7114" s="9" t="s">
        <v>2118</v>
      </c>
      <c r="F7114" s="10">
        <f t="shared" ca="1" si="223"/>
        <v>1.5265506659414441E-2</v>
      </c>
      <c r="G7114" s="3" t="str">
        <f>VLOOKUP(Table3[[#This Row],[PRODUCT ID]],Table1[[PRODUCT]:[SELLING PRICE]],1,FALSE)</f>
        <v>Product819</v>
      </c>
      <c r="H7114" s="3" t="str">
        <f>VLOOKUP(Table3[[#This Row],[PRODUCT ID]],Table1[[PRODUCT]:[SELLING PRICE]],2,FALSE)</f>
        <v>Category3</v>
      </c>
      <c r="I7114" s="3" t="str">
        <f>VLOOKUP(Table3[[#This Row],[PRODUCT ID]],Table1[[PRODUCT]:[SELLING PRICE]],3,FALSE)</f>
        <v>Lt</v>
      </c>
      <c r="J7114" s="16">
        <f ca="1">VLOOKUP(Table3[[#This Row],[PRODUCT ID]],Table1[[PRODUCT]:[SELLING PRICE]],4,FALSE)</f>
        <v>27</v>
      </c>
      <c r="K7114" s="16">
        <f ca="1">VLOOKUP(Table3[[#This Row],[PRODUCT ID]],Table1[[PRODUCT]:[SELLING PRICE]],5,FALSE)</f>
        <v>162.94320500092644</v>
      </c>
      <c r="L7114" s="16">
        <f ca="1">J7114*Table3[[#This Row],[QUANTITY]]</f>
        <v>135</v>
      </c>
      <c r="M7114" s="16">
        <f ca="1">K7114*Table3[[#This Row],[QUANTITY]]*(1-Table3[[#This Row],[DISCOUNT %]])</f>
        <v>802.27897209939238</v>
      </c>
      <c r="N7114" s="3">
        <f>DAY(Table3[[#This Row],[DATE]])</f>
        <v>22</v>
      </c>
      <c r="O7114" s="3" t="str">
        <f>TEXT(Table3[[#This Row],[DATE]],"mmm")</f>
        <v>Jun</v>
      </c>
      <c r="P7114" s="3">
        <f>YEAR(Table3[[#This Row],[DATE]])</f>
        <v>2040</v>
      </c>
    </row>
    <row r="7115" spans="1:16" x14ac:dyDescent="0.3">
      <c r="A7115" s="6">
        <v>51310</v>
      </c>
      <c r="B7115" s="7" t="s">
        <v>1872</v>
      </c>
      <c r="C7115" s="9">
        <f t="shared" ca="1" si="222"/>
        <v>8</v>
      </c>
      <c r="D7115" s="9" t="s">
        <v>2115</v>
      </c>
      <c r="E7115" s="9" t="s">
        <v>2116</v>
      </c>
      <c r="F7115" s="10">
        <f t="shared" ca="1" si="223"/>
        <v>2.8834693168411241E-2</v>
      </c>
      <c r="G7115" s="3" t="str">
        <f>VLOOKUP(Table3[[#This Row],[PRODUCT ID]],Table1[[PRODUCT]:[SELLING PRICE]],1,FALSE)</f>
        <v>Product820</v>
      </c>
      <c r="H7115" s="3" t="str">
        <f>VLOOKUP(Table3[[#This Row],[PRODUCT ID]],Table1[[PRODUCT]:[SELLING PRICE]],2,FALSE)</f>
        <v>Category4</v>
      </c>
      <c r="I7115" s="3" t="str">
        <f>VLOOKUP(Table3[[#This Row],[PRODUCT ID]],Table1[[PRODUCT]:[SELLING PRICE]],3,FALSE)</f>
        <v>Ft</v>
      </c>
      <c r="J7115" s="16">
        <f ca="1">VLOOKUP(Table3[[#This Row],[PRODUCT ID]],Table1[[PRODUCT]:[SELLING PRICE]],4,FALSE)</f>
        <v>32</v>
      </c>
      <c r="K7115" s="16">
        <f ca="1">VLOOKUP(Table3[[#This Row],[PRODUCT ID]],Table1[[PRODUCT]:[SELLING PRICE]],5,FALSE)</f>
        <v>287.69084038864253</v>
      </c>
      <c r="L7115" s="16">
        <f ca="1">J7115*Table3[[#This Row],[QUANTITY]]</f>
        <v>256</v>
      </c>
      <c r="M7115" s="16">
        <f ca="1">K7115*Table3[[#This Row],[QUANTITY]]*(1-Table3[[#This Row],[DISCOUNT %]])</f>
        <v>2235.1629062293891</v>
      </c>
      <c r="N7115" s="3">
        <f>DAY(Table3[[#This Row],[DATE]])</f>
        <v>23</v>
      </c>
      <c r="O7115" s="3" t="str">
        <f>TEXT(Table3[[#This Row],[DATE]],"mmm")</f>
        <v>Jun</v>
      </c>
      <c r="P7115" s="3">
        <f>YEAR(Table3[[#This Row],[DATE]])</f>
        <v>2040</v>
      </c>
    </row>
    <row r="7116" spans="1:16" x14ac:dyDescent="0.3">
      <c r="A7116" s="6">
        <v>51311</v>
      </c>
      <c r="B7116" s="7" t="s">
        <v>1873</v>
      </c>
      <c r="C7116" s="9">
        <f t="shared" ca="1" si="222"/>
        <v>8</v>
      </c>
      <c r="D7116" s="9" t="s">
        <v>2117</v>
      </c>
      <c r="E7116" s="9" t="s">
        <v>2116</v>
      </c>
      <c r="F7116" s="10">
        <f t="shared" ca="1" si="223"/>
        <v>8.9444712363524373E-2</v>
      </c>
      <c r="G7116" s="3" t="str">
        <f>VLOOKUP(Table3[[#This Row],[PRODUCT ID]],Table1[[PRODUCT]:[SELLING PRICE]],1,FALSE)</f>
        <v>Product821</v>
      </c>
      <c r="H7116" s="3" t="str">
        <f>VLOOKUP(Table3[[#This Row],[PRODUCT ID]],Table1[[PRODUCT]:[SELLING PRICE]],2,FALSE)</f>
        <v>Category5</v>
      </c>
      <c r="I7116" s="3" t="str">
        <f>VLOOKUP(Table3[[#This Row],[PRODUCT ID]],Table1[[PRODUCT]:[SELLING PRICE]],3,FALSE)</f>
        <v>Kg</v>
      </c>
      <c r="J7116" s="16">
        <f ca="1">VLOOKUP(Table3[[#This Row],[PRODUCT ID]],Table1[[PRODUCT]:[SELLING PRICE]],4,FALSE)</f>
        <v>58</v>
      </c>
      <c r="K7116" s="16">
        <f ca="1">VLOOKUP(Table3[[#This Row],[PRODUCT ID]],Table1[[PRODUCT]:[SELLING PRICE]],5,FALSE)</f>
        <v>234.63969726254209</v>
      </c>
      <c r="L7116" s="16">
        <f ca="1">J7116*Table3[[#This Row],[QUANTITY]]</f>
        <v>464</v>
      </c>
      <c r="M7116" s="16">
        <f ca="1">K7116*Table3[[#This Row],[QUANTITY]]*(1-Table3[[#This Row],[DISCOUNT %]])</f>
        <v>1709.2193362546366</v>
      </c>
      <c r="N7116" s="3">
        <f>DAY(Table3[[#This Row],[DATE]])</f>
        <v>24</v>
      </c>
      <c r="O7116" s="3" t="str">
        <f>TEXT(Table3[[#This Row],[DATE]],"mmm")</f>
        <v>Jun</v>
      </c>
      <c r="P7116" s="3">
        <f>YEAR(Table3[[#This Row],[DATE]])</f>
        <v>2040</v>
      </c>
    </row>
    <row r="7117" spans="1:16" x14ac:dyDescent="0.3">
      <c r="A7117" s="6">
        <v>51312</v>
      </c>
      <c r="B7117" s="7" t="s">
        <v>1874</v>
      </c>
      <c r="C7117" s="9">
        <f t="shared" ca="1" si="222"/>
        <v>6</v>
      </c>
      <c r="D7117" s="9" t="s">
        <v>2117</v>
      </c>
      <c r="E7117" s="9" t="s">
        <v>2116</v>
      </c>
      <c r="F7117" s="10">
        <f t="shared" ca="1" si="223"/>
        <v>7.7646879350345463E-2</v>
      </c>
      <c r="G7117" s="3" t="str">
        <f>VLOOKUP(Table3[[#This Row],[PRODUCT ID]],Table1[[PRODUCT]:[SELLING PRICE]],1,FALSE)</f>
        <v>Product822</v>
      </c>
      <c r="H7117" s="3" t="str">
        <f>VLOOKUP(Table3[[#This Row],[PRODUCT ID]],Table1[[PRODUCT]:[SELLING PRICE]],2,FALSE)</f>
        <v>Category1</v>
      </c>
      <c r="I7117" s="3" t="str">
        <f>VLOOKUP(Table3[[#This Row],[PRODUCT ID]],Table1[[PRODUCT]:[SELLING PRICE]],3,FALSE)</f>
        <v>No</v>
      </c>
      <c r="J7117" s="16">
        <f ca="1">VLOOKUP(Table3[[#This Row],[PRODUCT ID]],Table1[[PRODUCT]:[SELLING PRICE]],4,FALSE)</f>
        <v>10</v>
      </c>
      <c r="K7117" s="16">
        <f ca="1">VLOOKUP(Table3[[#This Row],[PRODUCT ID]],Table1[[PRODUCT]:[SELLING PRICE]],5,FALSE)</f>
        <v>218.70141092493981</v>
      </c>
      <c r="L7117" s="16">
        <f ca="1">J7117*Table3[[#This Row],[QUANTITY]]</f>
        <v>60</v>
      </c>
      <c r="M7117" s="16">
        <f ca="1">K7117*Table3[[#This Row],[QUANTITY]]*(1-Table3[[#This Row],[DISCOUNT %]])</f>
        <v>1210.319573142604</v>
      </c>
      <c r="N7117" s="3">
        <f>DAY(Table3[[#This Row],[DATE]])</f>
        <v>25</v>
      </c>
      <c r="O7117" s="3" t="str">
        <f>TEXT(Table3[[#This Row],[DATE]],"mmm")</f>
        <v>Jun</v>
      </c>
      <c r="P7117" s="3">
        <f>YEAR(Table3[[#This Row],[DATE]])</f>
        <v>2040</v>
      </c>
    </row>
    <row r="7118" spans="1:16" x14ac:dyDescent="0.3">
      <c r="A7118" s="6">
        <v>51313</v>
      </c>
      <c r="B7118" s="7" t="s">
        <v>1875</v>
      </c>
      <c r="C7118" s="9">
        <f t="shared" ca="1" si="222"/>
        <v>12</v>
      </c>
      <c r="D7118" s="9" t="s">
        <v>2116</v>
      </c>
      <c r="E7118" s="9" t="s">
        <v>2116</v>
      </c>
      <c r="F7118" s="10">
        <f t="shared" ca="1" si="223"/>
        <v>4.2777598618254933E-2</v>
      </c>
      <c r="G7118" s="3" t="str">
        <f>VLOOKUP(Table3[[#This Row],[PRODUCT ID]],Table1[[PRODUCT]:[SELLING PRICE]],1,FALSE)</f>
        <v>Product823</v>
      </c>
      <c r="H7118" s="3" t="str">
        <f>VLOOKUP(Table3[[#This Row],[PRODUCT ID]],Table1[[PRODUCT]:[SELLING PRICE]],2,FALSE)</f>
        <v>Category2</v>
      </c>
      <c r="I7118" s="3" t="str">
        <f>VLOOKUP(Table3[[#This Row],[PRODUCT ID]],Table1[[PRODUCT]:[SELLING PRICE]],3,FALSE)</f>
        <v>No</v>
      </c>
      <c r="J7118" s="16">
        <f ca="1">VLOOKUP(Table3[[#This Row],[PRODUCT ID]],Table1[[PRODUCT]:[SELLING PRICE]],4,FALSE)</f>
        <v>244</v>
      </c>
      <c r="K7118" s="16">
        <f ca="1">VLOOKUP(Table3[[#This Row],[PRODUCT ID]],Table1[[PRODUCT]:[SELLING PRICE]],5,FALSE)</f>
        <v>115.18187349631161</v>
      </c>
      <c r="L7118" s="16">
        <f ca="1">J7118*Table3[[#This Row],[QUANTITY]]</f>
        <v>2928</v>
      </c>
      <c r="M7118" s="16">
        <f ca="1">K7118*Table3[[#This Row],[QUANTITY]]*(1-Table3[[#This Row],[DISCOUNT %]])</f>
        <v>1323.0560345254535</v>
      </c>
      <c r="N7118" s="3">
        <f>DAY(Table3[[#This Row],[DATE]])</f>
        <v>26</v>
      </c>
      <c r="O7118" s="3" t="str">
        <f>TEXT(Table3[[#This Row],[DATE]],"mmm")</f>
        <v>Jun</v>
      </c>
      <c r="P7118" s="3">
        <f>YEAR(Table3[[#This Row],[DATE]])</f>
        <v>2040</v>
      </c>
    </row>
    <row r="7119" spans="1:16" x14ac:dyDescent="0.3">
      <c r="A7119" s="6">
        <v>51314</v>
      </c>
      <c r="B7119" s="7" t="s">
        <v>1876</v>
      </c>
      <c r="C7119" s="9">
        <f t="shared" ca="1" si="222"/>
        <v>11</v>
      </c>
      <c r="D7119" s="9" t="s">
        <v>2116</v>
      </c>
      <c r="E7119" s="9" t="s">
        <v>2116</v>
      </c>
      <c r="F7119" s="10">
        <f t="shared" ca="1" si="223"/>
        <v>6.7965842907235646E-2</v>
      </c>
      <c r="G7119" s="3" t="str">
        <f>VLOOKUP(Table3[[#This Row],[PRODUCT ID]],Table1[[PRODUCT]:[SELLING PRICE]],1,FALSE)</f>
        <v>Product824</v>
      </c>
      <c r="H7119" s="3" t="str">
        <f>VLOOKUP(Table3[[#This Row],[PRODUCT ID]],Table1[[PRODUCT]:[SELLING PRICE]],2,FALSE)</f>
        <v>Category3</v>
      </c>
      <c r="I7119" s="3" t="str">
        <f>VLOOKUP(Table3[[#This Row],[PRODUCT ID]],Table1[[PRODUCT]:[SELLING PRICE]],3,FALSE)</f>
        <v>Ft</v>
      </c>
      <c r="J7119" s="16">
        <f ca="1">VLOOKUP(Table3[[#This Row],[PRODUCT ID]],Table1[[PRODUCT]:[SELLING PRICE]],4,FALSE)</f>
        <v>113</v>
      </c>
      <c r="K7119" s="16">
        <f ca="1">VLOOKUP(Table3[[#This Row],[PRODUCT ID]],Table1[[PRODUCT]:[SELLING PRICE]],5,FALSE)</f>
        <v>231.11089799977114</v>
      </c>
      <c r="L7119" s="16">
        <f ca="1">J7119*Table3[[#This Row],[QUANTITY]]</f>
        <v>1243</v>
      </c>
      <c r="M7119" s="16">
        <f ca="1">K7119*Table3[[#This Row],[QUANTITY]]*(1-Table3[[#This Row],[DISCOUNT %]])</f>
        <v>2369.4357611338537</v>
      </c>
      <c r="N7119" s="3">
        <f>DAY(Table3[[#This Row],[DATE]])</f>
        <v>27</v>
      </c>
      <c r="O7119" s="3" t="str">
        <f>TEXT(Table3[[#This Row],[DATE]],"mmm")</f>
        <v>Jun</v>
      </c>
      <c r="P7119" s="3">
        <f>YEAR(Table3[[#This Row],[DATE]])</f>
        <v>2040</v>
      </c>
    </row>
    <row r="7120" spans="1:16" x14ac:dyDescent="0.3">
      <c r="A7120" s="6">
        <v>51315</v>
      </c>
      <c r="B7120" s="7" t="s">
        <v>1877</v>
      </c>
      <c r="C7120" s="9">
        <f t="shared" ca="1" si="222"/>
        <v>14</v>
      </c>
      <c r="D7120" s="9" t="s">
        <v>2116</v>
      </c>
      <c r="E7120" s="9" t="s">
        <v>2118</v>
      </c>
      <c r="F7120" s="10">
        <f t="shared" ca="1" si="223"/>
        <v>9.7118878155557045E-2</v>
      </c>
      <c r="G7120" s="3" t="str">
        <f>VLOOKUP(Table3[[#This Row],[PRODUCT ID]],Table1[[PRODUCT]:[SELLING PRICE]],1,FALSE)</f>
        <v>Product825</v>
      </c>
      <c r="H7120" s="3" t="str">
        <f>VLOOKUP(Table3[[#This Row],[PRODUCT ID]],Table1[[PRODUCT]:[SELLING PRICE]],2,FALSE)</f>
        <v>Category4</v>
      </c>
      <c r="I7120" s="3" t="str">
        <f>VLOOKUP(Table3[[#This Row],[PRODUCT ID]],Table1[[PRODUCT]:[SELLING PRICE]],3,FALSE)</f>
        <v>No</v>
      </c>
      <c r="J7120" s="16">
        <f ca="1">VLOOKUP(Table3[[#This Row],[PRODUCT ID]],Table1[[PRODUCT]:[SELLING PRICE]],4,FALSE)</f>
        <v>235</v>
      </c>
      <c r="K7120" s="16">
        <f ca="1">VLOOKUP(Table3[[#This Row],[PRODUCT ID]],Table1[[PRODUCT]:[SELLING PRICE]],5,FALSE)</f>
        <v>257.00817743186963</v>
      </c>
      <c r="L7120" s="16">
        <f ca="1">J7120*Table3[[#This Row],[QUANTITY]]</f>
        <v>3290</v>
      </c>
      <c r="M7120" s="16">
        <f ca="1">K7120*Table3[[#This Row],[QUANTITY]]*(1-Table3[[#This Row],[DISCOUNT %]])</f>
        <v>3248.669641880349</v>
      </c>
      <c r="N7120" s="3">
        <f>DAY(Table3[[#This Row],[DATE]])</f>
        <v>28</v>
      </c>
      <c r="O7120" s="3" t="str">
        <f>TEXT(Table3[[#This Row],[DATE]],"mmm")</f>
        <v>Jun</v>
      </c>
      <c r="P7120" s="3">
        <f>YEAR(Table3[[#This Row],[DATE]])</f>
        <v>2040</v>
      </c>
    </row>
    <row r="7121" spans="1:16" x14ac:dyDescent="0.3">
      <c r="A7121" s="6">
        <v>51316</v>
      </c>
      <c r="B7121" s="7" t="s">
        <v>1878</v>
      </c>
      <c r="C7121" s="9">
        <f t="shared" ca="1" si="222"/>
        <v>2</v>
      </c>
      <c r="D7121" s="9" t="s">
        <v>2116</v>
      </c>
      <c r="E7121" s="9" t="s">
        <v>2118</v>
      </c>
      <c r="F7121" s="10">
        <f t="shared" ca="1" si="223"/>
        <v>8.1995655737550577E-2</v>
      </c>
      <c r="G7121" s="3" t="str">
        <f>VLOOKUP(Table3[[#This Row],[PRODUCT ID]],Table1[[PRODUCT]:[SELLING PRICE]],1,FALSE)</f>
        <v>Product826</v>
      </c>
      <c r="H7121" s="3" t="str">
        <f>VLOOKUP(Table3[[#This Row],[PRODUCT ID]],Table1[[PRODUCT]:[SELLING PRICE]],2,FALSE)</f>
        <v>Category5</v>
      </c>
      <c r="I7121" s="3" t="str">
        <f>VLOOKUP(Table3[[#This Row],[PRODUCT ID]],Table1[[PRODUCT]:[SELLING PRICE]],3,FALSE)</f>
        <v>Kg</v>
      </c>
      <c r="J7121" s="16">
        <f ca="1">VLOOKUP(Table3[[#This Row],[PRODUCT ID]],Table1[[PRODUCT]:[SELLING PRICE]],4,FALSE)</f>
        <v>240</v>
      </c>
      <c r="K7121" s="16">
        <f ca="1">VLOOKUP(Table3[[#This Row],[PRODUCT ID]],Table1[[PRODUCT]:[SELLING PRICE]],5,FALSE)</f>
        <v>98.188449781964053</v>
      </c>
      <c r="L7121" s="16">
        <f ca="1">J7121*Table3[[#This Row],[QUANTITY]]</f>
        <v>480</v>
      </c>
      <c r="M7121" s="16">
        <f ca="1">K7121*Table3[[#This Row],[QUANTITY]]*(1-Table3[[#This Row],[DISCOUNT %]])</f>
        <v>180.27484691247673</v>
      </c>
      <c r="N7121" s="3">
        <f>DAY(Table3[[#This Row],[DATE]])</f>
        <v>29</v>
      </c>
      <c r="O7121" s="3" t="str">
        <f>TEXT(Table3[[#This Row],[DATE]],"mmm")</f>
        <v>Jun</v>
      </c>
      <c r="P7121" s="3">
        <f>YEAR(Table3[[#This Row],[DATE]])</f>
        <v>2040</v>
      </c>
    </row>
    <row r="7122" spans="1:16" x14ac:dyDescent="0.3">
      <c r="A7122" s="6">
        <v>51317</v>
      </c>
      <c r="B7122" s="7" t="s">
        <v>1879</v>
      </c>
      <c r="C7122" s="9">
        <f t="shared" ca="1" si="222"/>
        <v>12</v>
      </c>
      <c r="D7122" s="9" t="s">
        <v>2115</v>
      </c>
      <c r="E7122" s="9" t="s">
        <v>2116</v>
      </c>
      <c r="F7122" s="10">
        <f t="shared" ca="1" si="223"/>
        <v>3.3735488832585939E-2</v>
      </c>
      <c r="G7122" s="3" t="str">
        <f>VLOOKUP(Table3[[#This Row],[PRODUCT ID]],Table1[[PRODUCT]:[SELLING PRICE]],1,FALSE)</f>
        <v>Product827</v>
      </c>
      <c r="H7122" s="3" t="str">
        <f>VLOOKUP(Table3[[#This Row],[PRODUCT ID]],Table1[[PRODUCT]:[SELLING PRICE]],2,FALSE)</f>
        <v>Category1</v>
      </c>
      <c r="I7122" s="3" t="str">
        <f>VLOOKUP(Table3[[#This Row],[PRODUCT ID]],Table1[[PRODUCT]:[SELLING PRICE]],3,FALSE)</f>
        <v>Kg</v>
      </c>
      <c r="J7122" s="16">
        <f ca="1">VLOOKUP(Table3[[#This Row],[PRODUCT ID]],Table1[[PRODUCT]:[SELLING PRICE]],4,FALSE)</f>
        <v>219</v>
      </c>
      <c r="K7122" s="16">
        <f ca="1">VLOOKUP(Table3[[#This Row],[PRODUCT ID]],Table1[[PRODUCT]:[SELLING PRICE]],5,FALSE)</f>
        <v>299.65107294498569</v>
      </c>
      <c r="L7122" s="16">
        <f ca="1">J7122*Table3[[#This Row],[QUANTITY]]</f>
        <v>2628</v>
      </c>
      <c r="M7122" s="16">
        <f ca="1">K7122*Table3[[#This Row],[QUANTITY]]*(1-Table3[[#This Row],[DISCOUNT %]])</f>
        <v>3474.5063702397329</v>
      </c>
      <c r="N7122" s="3">
        <f>DAY(Table3[[#This Row],[DATE]])</f>
        <v>30</v>
      </c>
      <c r="O7122" s="3" t="str">
        <f>TEXT(Table3[[#This Row],[DATE]],"mmm")</f>
        <v>Jun</v>
      </c>
      <c r="P7122" s="3">
        <f>YEAR(Table3[[#This Row],[DATE]])</f>
        <v>2040</v>
      </c>
    </row>
    <row r="7123" spans="1:16" x14ac:dyDescent="0.3">
      <c r="A7123" s="6">
        <v>51318</v>
      </c>
      <c r="B7123" s="7" t="s">
        <v>1880</v>
      </c>
      <c r="C7123" s="9">
        <f t="shared" ca="1" si="222"/>
        <v>8</v>
      </c>
      <c r="D7123" s="9" t="s">
        <v>2116</v>
      </c>
      <c r="E7123" s="9" t="s">
        <v>2116</v>
      </c>
      <c r="F7123" s="10">
        <f t="shared" ca="1" si="223"/>
        <v>8.8689356565084546E-2</v>
      </c>
      <c r="G7123" s="3" t="str">
        <f>VLOOKUP(Table3[[#This Row],[PRODUCT ID]],Table1[[PRODUCT]:[SELLING PRICE]],1,FALSE)</f>
        <v>Product828</v>
      </c>
      <c r="H7123" s="3" t="str">
        <f>VLOOKUP(Table3[[#This Row],[PRODUCT ID]],Table1[[PRODUCT]:[SELLING PRICE]],2,FALSE)</f>
        <v>Category2</v>
      </c>
      <c r="I7123" s="3" t="str">
        <f>VLOOKUP(Table3[[#This Row],[PRODUCT ID]],Table1[[PRODUCT]:[SELLING PRICE]],3,FALSE)</f>
        <v>Lt</v>
      </c>
      <c r="J7123" s="16">
        <f ca="1">VLOOKUP(Table3[[#This Row],[PRODUCT ID]],Table1[[PRODUCT]:[SELLING PRICE]],4,FALSE)</f>
        <v>43</v>
      </c>
      <c r="K7123" s="16">
        <f ca="1">VLOOKUP(Table3[[#This Row],[PRODUCT ID]],Table1[[PRODUCT]:[SELLING PRICE]],5,FALSE)</f>
        <v>149.83866231598631</v>
      </c>
      <c r="L7123" s="16">
        <f ca="1">J7123*Table3[[#This Row],[QUANTITY]]</f>
        <v>344</v>
      </c>
      <c r="M7123" s="16">
        <f ca="1">K7123*Table3[[#This Row],[QUANTITY]]*(1-Table3[[#This Row],[DISCOUNT %]])</f>
        <v>1092.396542132868</v>
      </c>
      <c r="N7123" s="3">
        <f>DAY(Table3[[#This Row],[DATE]])</f>
        <v>1</v>
      </c>
      <c r="O7123" s="3" t="str">
        <f>TEXT(Table3[[#This Row],[DATE]],"mmm")</f>
        <v>Jul</v>
      </c>
      <c r="P7123" s="3">
        <f>YEAR(Table3[[#This Row],[DATE]])</f>
        <v>2040</v>
      </c>
    </row>
    <row r="7124" spans="1:16" x14ac:dyDescent="0.3">
      <c r="A7124" s="6">
        <v>51319</v>
      </c>
      <c r="B7124" s="7" t="s">
        <v>1881</v>
      </c>
      <c r="C7124" s="9">
        <f t="shared" ca="1" si="222"/>
        <v>4</v>
      </c>
      <c r="D7124" s="9" t="s">
        <v>2117</v>
      </c>
      <c r="E7124" s="9" t="s">
        <v>2116</v>
      </c>
      <c r="F7124" s="10">
        <f t="shared" ca="1" si="223"/>
        <v>8.9892229658479331E-2</v>
      </c>
      <c r="G7124" s="3" t="str">
        <f>VLOOKUP(Table3[[#This Row],[PRODUCT ID]],Table1[[PRODUCT]:[SELLING PRICE]],1,FALSE)</f>
        <v>Product829</v>
      </c>
      <c r="H7124" s="3" t="str">
        <f>VLOOKUP(Table3[[#This Row],[PRODUCT ID]],Table1[[PRODUCT]:[SELLING PRICE]],2,FALSE)</f>
        <v>Category3</v>
      </c>
      <c r="I7124" s="3" t="str">
        <f>VLOOKUP(Table3[[#This Row],[PRODUCT ID]],Table1[[PRODUCT]:[SELLING PRICE]],3,FALSE)</f>
        <v>Kg</v>
      </c>
      <c r="J7124" s="16">
        <f ca="1">VLOOKUP(Table3[[#This Row],[PRODUCT ID]],Table1[[PRODUCT]:[SELLING PRICE]],4,FALSE)</f>
        <v>159</v>
      </c>
      <c r="K7124" s="16">
        <f ca="1">VLOOKUP(Table3[[#This Row],[PRODUCT ID]],Table1[[PRODUCT]:[SELLING PRICE]],5,FALSE)</f>
        <v>93.300647054459176</v>
      </c>
      <c r="L7124" s="16">
        <f ca="1">J7124*Table3[[#This Row],[QUANTITY]]</f>
        <v>636</v>
      </c>
      <c r="M7124" s="16">
        <f ca="1">K7124*Table3[[#This Row],[QUANTITY]]*(1-Table3[[#This Row],[DISCOUNT %]])</f>
        <v>339.65457544862005</v>
      </c>
      <c r="N7124" s="3">
        <f>DAY(Table3[[#This Row],[DATE]])</f>
        <v>2</v>
      </c>
      <c r="O7124" s="3" t="str">
        <f>TEXT(Table3[[#This Row],[DATE]],"mmm")</f>
        <v>Jul</v>
      </c>
      <c r="P7124" s="3">
        <f>YEAR(Table3[[#This Row],[DATE]])</f>
        <v>2040</v>
      </c>
    </row>
    <row r="7125" spans="1:16" x14ac:dyDescent="0.3">
      <c r="A7125" s="6">
        <v>51320</v>
      </c>
      <c r="B7125" s="7" t="s">
        <v>1882</v>
      </c>
      <c r="C7125" s="9">
        <f t="shared" ca="1" si="222"/>
        <v>14</v>
      </c>
      <c r="D7125" s="9" t="s">
        <v>2115</v>
      </c>
      <c r="E7125" s="9" t="s">
        <v>2116</v>
      </c>
      <c r="F7125" s="10">
        <f t="shared" ca="1" si="223"/>
        <v>9.3324345375094153E-2</v>
      </c>
      <c r="G7125" s="3" t="str">
        <f>VLOOKUP(Table3[[#This Row],[PRODUCT ID]],Table1[[PRODUCT]:[SELLING PRICE]],1,FALSE)</f>
        <v>Product830</v>
      </c>
      <c r="H7125" s="3" t="str">
        <f>VLOOKUP(Table3[[#This Row],[PRODUCT ID]],Table1[[PRODUCT]:[SELLING PRICE]],2,FALSE)</f>
        <v>Category4</v>
      </c>
      <c r="I7125" s="3" t="str">
        <f>VLOOKUP(Table3[[#This Row],[PRODUCT ID]],Table1[[PRODUCT]:[SELLING PRICE]],3,FALSE)</f>
        <v>Lt</v>
      </c>
      <c r="J7125" s="16">
        <f ca="1">VLOOKUP(Table3[[#This Row],[PRODUCT ID]],Table1[[PRODUCT]:[SELLING PRICE]],4,FALSE)</f>
        <v>140</v>
      </c>
      <c r="K7125" s="16">
        <f ca="1">VLOOKUP(Table3[[#This Row],[PRODUCT ID]],Table1[[PRODUCT]:[SELLING PRICE]],5,FALSE)</f>
        <v>188.95670408577519</v>
      </c>
      <c r="L7125" s="16">
        <f ca="1">J7125*Table3[[#This Row],[QUANTITY]]</f>
        <v>1960</v>
      </c>
      <c r="M7125" s="16">
        <f ca="1">K7125*Table3[[#This Row],[QUANTITY]]*(1-Table3[[#This Row],[DISCOUNT %]])</f>
        <v>2398.514207218288</v>
      </c>
      <c r="N7125" s="3">
        <f>DAY(Table3[[#This Row],[DATE]])</f>
        <v>3</v>
      </c>
      <c r="O7125" s="3" t="str">
        <f>TEXT(Table3[[#This Row],[DATE]],"mmm")</f>
        <v>Jul</v>
      </c>
      <c r="P7125" s="3">
        <f>YEAR(Table3[[#This Row],[DATE]])</f>
        <v>2040</v>
      </c>
    </row>
    <row r="7126" spans="1:16" x14ac:dyDescent="0.3">
      <c r="A7126" s="6">
        <v>51321</v>
      </c>
      <c r="B7126" s="7" t="s">
        <v>1883</v>
      </c>
      <c r="C7126" s="9">
        <f t="shared" ca="1" si="222"/>
        <v>13</v>
      </c>
      <c r="D7126" s="9" t="s">
        <v>2115</v>
      </c>
      <c r="E7126" s="9" t="s">
        <v>2118</v>
      </c>
      <c r="F7126" s="10">
        <f t="shared" ca="1" si="223"/>
        <v>4.2379134035322924E-2</v>
      </c>
      <c r="G7126" s="3" t="str">
        <f>VLOOKUP(Table3[[#This Row],[PRODUCT ID]],Table1[[PRODUCT]:[SELLING PRICE]],1,FALSE)</f>
        <v>Product831</v>
      </c>
      <c r="H7126" s="3" t="str">
        <f>VLOOKUP(Table3[[#This Row],[PRODUCT ID]],Table1[[PRODUCT]:[SELLING PRICE]],2,FALSE)</f>
        <v>Category5</v>
      </c>
      <c r="I7126" s="3" t="str">
        <f>VLOOKUP(Table3[[#This Row],[PRODUCT ID]],Table1[[PRODUCT]:[SELLING PRICE]],3,FALSE)</f>
        <v>Ft</v>
      </c>
      <c r="J7126" s="16">
        <f ca="1">VLOOKUP(Table3[[#This Row],[PRODUCT ID]],Table1[[PRODUCT]:[SELLING PRICE]],4,FALSE)</f>
        <v>239</v>
      </c>
      <c r="K7126" s="16">
        <f ca="1">VLOOKUP(Table3[[#This Row],[PRODUCT ID]],Table1[[PRODUCT]:[SELLING PRICE]],5,FALSE)</f>
        <v>125.53034220859932</v>
      </c>
      <c r="L7126" s="16">
        <f ca="1">J7126*Table3[[#This Row],[QUANTITY]]</f>
        <v>3107</v>
      </c>
      <c r="M7126" s="16">
        <f ca="1">K7126*Table3[[#This Row],[QUANTITY]]*(1-Table3[[#This Row],[DISCOUNT %]])</f>
        <v>1562.7361751383348</v>
      </c>
      <c r="N7126" s="3">
        <f>DAY(Table3[[#This Row],[DATE]])</f>
        <v>4</v>
      </c>
      <c r="O7126" s="3" t="str">
        <f>TEXT(Table3[[#This Row],[DATE]],"mmm")</f>
        <v>Jul</v>
      </c>
      <c r="P7126" s="3">
        <f>YEAR(Table3[[#This Row],[DATE]])</f>
        <v>2040</v>
      </c>
    </row>
    <row r="7127" spans="1:16" x14ac:dyDescent="0.3">
      <c r="A7127" s="6">
        <v>51322</v>
      </c>
      <c r="B7127" s="7" t="s">
        <v>1884</v>
      </c>
      <c r="C7127" s="9">
        <f t="shared" ca="1" si="222"/>
        <v>11</v>
      </c>
      <c r="D7127" s="9" t="s">
        <v>2115</v>
      </c>
      <c r="E7127" s="9" t="s">
        <v>2116</v>
      </c>
      <c r="F7127" s="10">
        <f t="shared" ca="1" si="223"/>
        <v>5.9823554234398939E-2</v>
      </c>
      <c r="G7127" s="3" t="str">
        <f>VLOOKUP(Table3[[#This Row],[PRODUCT ID]],Table1[[PRODUCT]:[SELLING PRICE]],1,FALSE)</f>
        <v>Product832</v>
      </c>
      <c r="H7127" s="3" t="str">
        <f>VLOOKUP(Table3[[#This Row],[PRODUCT ID]],Table1[[PRODUCT]:[SELLING PRICE]],2,FALSE)</f>
        <v>Category1</v>
      </c>
      <c r="I7127" s="3" t="str">
        <f>VLOOKUP(Table3[[#This Row],[PRODUCT ID]],Table1[[PRODUCT]:[SELLING PRICE]],3,FALSE)</f>
        <v>Kg</v>
      </c>
      <c r="J7127" s="16">
        <f ca="1">VLOOKUP(Table3[[#This Row],[PRODUCT ID]],Table1[[PRODUCT]:[SELLING PRICE]],4,FALSE)</f>
        <v>70</v>
      </c>
      <c r="K7127" s="16">
        <f ca="1">VLOOKUP(Table3[[#This Row],[PRODUCT ID]],Table1[[PRODUCT]:[SELLING PRICE]],5,FALSE)</f>
        <v>59.330366252861943</v>
      </c>
      <c r="L7127" s="16">
        <f ca="1">J7127*Table3[[#This Row],[QUANTITY]]</f>
        <v>770</v>
      </c>
      <c r="M7127" s="16">
        <f ca="1">K7127*Table3[[#This Row],[QUANTITY]]*(1-Table3[[#This Row],[DISCOUNT %]])</f>
        <v>613.59114156545809</v>
      </c>
      <c r="N7127" s="3">
        <f>DAY(Table3[[#This Row],[DATE]])</f>
        <v>5</v>
      </c>
      <c r="O7127" s="3" t="str">
        <f>TEXT(Table3[[#This Row],[DATE]],"mmm")</f>
        <v>Jul</v>
      </c>
      <c r="P7127" s="3">
        <f>YEAR(Table3[[#This Row],[DATE]])</f>
        <v>2040</v>
      </c>
    </row>
    <row r="7128" spans="1:16" x14ac:dyDescent="0.3">
      <c r="A7128" s="6">
        <v>51323</v>
      </c>
      <c r="B7128" s="7" t="s">
        <v>1885</v>
      </c>
      <c r="C7128" s="9">
        <f t="shared" ca="1" si="222"/>
        <v>10</v>
      </c>
      <c r="D7128" s="9" t="s">
        <v>2116</v>
      </c>
      <c r="E7128" s="9" t="s">
        <v>2116</v>
      </c>
      <c r="F7128" s="10">
        <f t="shared" ca="1" si="223"/>
        <v>4.5811950687725193E-2</v>
      </c>
      <c r="G7128" s="3" t="str">
        <f>VLOOKUP(Table3[[#This Row],[PRODUCT ID]],Table1[[PRODUCT]:[SELLING PRICE]],1,FALSE)</f>
        <v>Product833</v>
      </c>
      <c r="H7128" s="3" t="str">
        <f>VLOOKUP(Table3[[#This Row],[PRODUCT ID]],Table1[[PRODUCT]:[SELLING PRICE]],2,FALSE)</f>
        <v>Category2</v>
      </c>
      <c r="I7128" s="3" t="str">
        <f>VLOOKUP(Table3[[#This Row],[PRODUCT ID]],Table1[[PRODUCT]:[SELLING PRICE]],3,FALSE)</f>
        <v>No</v>
      </c>
      <c r="J7128" s="16">
        <f ca="1">VLOOKUP(Table3[[#This Row],[PRODUCT ID]],Table1[[PRODUCT]:[SELLING PRICE]],4,FALSE)</f>
        <v>29</v>
      </c>
      <c r="K7128" s="16">
        <f ca="1">VLOOKUP(Table3[[#This Row],[PRODUCT ID]],Table1[[PRODUCT]:[SELLING PRICE]],5,FALSE)</f>
        <v>208.4977155913169</v>
      </c>
      <c r="L7128" s="16">
        <f ca="1">J7128*Table3[[#This Row],[QUANTITY]]</f>
        <v>290</v>
      </c>
      <c r="M7128" s="16">
        <f ca="1">K7128*Table3[[#This Row],[QUANTITY]]*(1-Table3[[#This Row],[DISCOUNT %]])</f>
        <v>1989.4602852614416</v>
      </c>
      <c r="N7128" s="3">
        <f>DAY(Table3[[#This Row],[DATE]])</f>
        <v>6</v>
      </c>
      <c r="O7128" s="3" t="str">
        <f>TEXT(Table3[[#This Row],[DATE]],"mmm")</f>
        <v>Jul</v>
      </c>
      <c r="P7128" s="3">
        <f>YEAR(Table3[[#This Row],[DATE]])</f>
        <v>2040</v>
      </c>
    </row>
    <row r="7129" spans="1:16" x14ac:dyDescent="0.3">
      <c r="A7129" s="6">
        <v>51324</v>
      </c>
      <c r="B7129" s="7" t="s">
        <v>1886</v>
      </c>
      <c r="C7129" s="9">
        <f t="shared" ca="1" si="222"/>
        <v>3</v>
      </c>
      <c r="D7129" s="9" t="s">
        <v>2116</v>
      </c>
      <c r="E7129" s="9" t="s">
        <v>2116</v>
      </c>
      <c r="F7129" s="10">
        <f t="shared" ca="1" si="223"/>
        <v>7.9818448750417659E-2</v>
      </c>
      <c r="G7129" s="3" t="str">
        <f>VLOOKUP(Table3[[#This Row],[PRODUCT ID]],Table1[[PRODUCT]:[SELLING PRICE]],1,FALSE)</f>
        <v>Product834</v>
      </c>
      <c r="H7129" s="3" t="str">
        <f>VLOOKUP(Table3[[#This Row],[PRODUCT ID]],Table1[[PRODUCT]:[SELLING PRICE]],2,FALSE)</f>
        <v>Category3</v>
      </c>
      <c r="I7129" s="3" t="str">
        <f>VLOOKUP(Table3[[#This Row],[PRODUCT ID]],Table1[[PRODUCT]:[SELLING PRICE]],3,FALSE)</f>
        <v>No</v>
      </c>
      <c r="J7129" s="16">
        <f ca="1">VLOOKUP(Table3[[#This Row],[PRODUCT ID]],Table1[[PRODUCT]:[SELLING PRICE]],4,FALSE)</f>
        <v>234</v>
      </c>
      <c r="K7129" s="16">
        <f ca="1">VLOOKUP(Table3[[#This Row],[PRODUCT ID]],Table1[[PRODUCT]:[SELLING PRICE]],5,FALSE)</f>
        <v>255.66469641867428</v>
      </c>
      <c r="L7129" s="16">
        <f ca="1">J7129*Table3[[#This Row],[QUANTITY]]</f>
        <v>702</v>
      </c>
      <c r="M7129" s="16">
        <f ca="1">K7129*Table3[[#This Row],[QUANTITY]]*(1-Table3[[#This Row],[DISCOUNT %]])</f>
        <v>705.77381085086768</v>
      </c>
      <c r="N7129" s="3">
        <f>DAY(Table3[[#This Row],[DATE]])</f>
        <v>7</v>
      </c>
      <c r="O7129" s="3" t="str">
        <f>TEXT(Table3[[#This Row],[DATE]],"mmm")</f>
        <v>Jul</v>
      </c>
      <c r="P7129" s="3">
        <f>YEAR(Table3[[#This Row],[DATE]])</f>
        <v>2040</v>
      </c>
    </row>
    <row r="7130" spans="1:16" x14ac:dyDescent="0.3">
      <c r="A7130" s="6">
        <v>51325</v>
      </c>
      <c r="B7130" s="7" t="s">
        <v>1887</v>
      </c>
      <c r="C7130" s="9">
        <f t="shared" ca="1" si="222"/>
        <v>14</v>
      </c>
      <c r="D7130" s="9" t="s">
        <v>2116</v>
      </c>
      <c r="E7130" s="9" t="s">
        <v>2116</v>
      </c>
      <c r="F7130" s="10">
        <f t="shared" ca="1" si="223"/>
        <v>9.5511004924436135E-2</v>
      </c>
      <c r="G7130" s="3" t="str">
        <f>VLOOKUP(Table3[[#This Row],[PRODUCT ID]],Table1[[PRODUCT]:[SELLING PRICE]],1,FALSE)</f>
        <v>Product835</v>
      </c>
      <c r="H7130" s="3" t="str">
        <f>VLOOKUP(Table3[[#This Row],[PRODUCT ID]],Table1[[PRODUCT]:[SELLING PRICE]],2,FALSE)</f>
        <v>Category4</v>
      </c>
      <c r="I7130" s="3" t="str">
        <f>VLOOKUP(Table3[[#This Row],[PRODUCT ID]],Table1[[PRODUCT]:[SELLING PRICE]],3,FALSE)</f>
        <v>Ft</v>
      </c>
      <c r="J7130" s="16">
        <f ca="1">VLOOKUP(Table3[[#This Row],[PRODUCT ID]],Table1[[PRODUCT]:[SELLING PRICE]],4,FALSE)</f>
        <v>44</v>
      </c>
      <c r="K7130" s="16">
        <f ca="1">VLOOKUP(Table3[[#This Row],[PRODUCT ID]],Table1[[PRODUCT]:[SELLING PRICE]],5,FALSE)</f>
        <v>92.520851566630029</v>
      </c>
      <c r="L7130" s="16">
        <f ca="1">J7130*Table3[[#This Row],[QUANTITY]]</f>
        <v>616</v>
      </c>
      <c r="M7130" s="16">
        <f ca="1">K7130*Table3[[#This Row],[QUANTITY]]*(1-Table3[[#This Row],[DISCOUNT %]])</f>
        <v>1171.5772887985127</v>
      </c>
      <c r="N7130" s="3">
        <f>DAY(Table3[[#This Row],[DATE]])</f>
        <v>8</v>
      </c>
      <c r="O7130" s="3" t="str">
        <f>TEXT(Table3[[#This Row],[DATE]],"mmm")</f>
        <v>Jul</v>
      </c>
      <c r="P7130" s="3">
        <f>YEAR(Table3[[#This Row],[DATE]])</f>
        <v>2040</v>
      </c>
    </row>
    <row r="7131" spans="1:16" x14ac:dyDescent="0.3">
      <c r="A7131" s="6">
        <v>51326</v>
      </c>
      <c r="B7131" s="7" t="s">
        <v>1888</v>
      </c>
      <c r="C7131" s="9">
        <f t="shared" ca="1" si="222"/>
        <v>11</v>
      </c>
      <c r="D7131" s="9" t="s">
        <v>2115</v>
      </c>
      <c r="E7131" s="9" t="s">
        <v>2116</v>
      </c>
      <c r="F7131" s="10">
        <f t="shared" ca="1" si="223"/>
        <v>8.3893195138173574E-2</v>
      </c>
      <c r="G7131" s="3" t="str">
        <f>VLOOKUP(Table3[[#This Row],[PRODUCT ID]],Table1[[PRODUCT]:[SELLING PRICE]],1,FALSE)</f>
        <v>Product836</v>
      </c>
      <c r="H7131" s="3" t="str">
        <f>VLOOKUP(Table3[[#This Row],[PRODUCT ID]],Table1[[PRODUCT]:[SELLING PRICE]],2,FALSE)</f>
        <v>Category5</v>
      </c>
      <c r="I7131" s="3" t="str">
        <f>VLOOKUP(Table3[[#This Row],[PRODUCT ID]],Table1[[PRODUCT]:[SELLING PRICE]],3,FALSE)</f>
        <v>No</v>
      </c>
      <c r="J7131" s="16">
        <f ca="1">VLOOKUP(Table3[[#This Row],[PRODUCT ID]],Table1[[PRODUCT]:[SELLING PRICE]],4,FALSE)</f>
        <v>33</v>
      </c>
      <c r="K7131" s="16">
        <f ca="1">VLOOKUP(Table3[[#This Row],[PRODUCT ID]],Table1[[PRODUCT]:[SELLING PRICE]],5,FALSE)</f>
        <v>63.204550134276261</v>
      </c>
      <c r="L7131" s="16">
        <f ca="1">J7131*Table3[[#This Row],[QUANTITY]]</f>
        <v>363</v>
      </c>
      <c r="M7131" s="16">
        <f ca="1">K7131*Table3[[#This Row],[QUANTITY]]*(1-Table3[[#This Row],[DISCOUNT %]])</f>
        <v>636.92330323865031</v>
      </c>
      <c r="N7131" s="3">
        <f>DAY(Table3[[#This Row],[DATE]])</f>
        <v>9</v>
      </c>
      <c r="O7131" s="3" t="str">
        <f>TEXT(Table3[[#This Row],[DATE]],"mmm")</f>
        <v>Jul</v>
      </c>
      <c r="P7131" s="3">
        <f>YEAR(Table3[[#This Row],[DATE]])</f>
        <v>2040</v>
      </c>
    </row>
    <row r="7132" spans="1:16" x14ac:dyDescent="0.3">
      <c r="A7132" s="6">
        <v>51327</v>
      </c>
      <c r="B7132" s="7" t="s">
        <v>1889</v>
      </c>
      <c r="C7132" s="9">
        <f t="shared" ca="1" si="222"/>
        <v>10</v>
      </c>
      <c r="D7132" s="9" t="s">
        <v>2117</v>
      </c>
      <c r="E7132" s="9" t="s">
        <v>2118</v>
      </c>
      <c r="F7132" s="10">
        <f t="shared" ca="1" si="223"/>
        <v>9.793164436359382E-2</v>
      </c>
      <c r="G7132" s="3" t="str">
        <f>VLOOKUP(Table3[[#This Row],[PRODUCT ID]],Table1[[PRODUCT]:[SELLING PRICE]],1,FALSE)</f>
        <v>Product837</v>
      </c>
      <c r="H7132" s="3" t="str">
        <f>VLOOKUP(Table3[[#This Row],[PRODUCT ID]],Table1[[PRODUCT]:[SELLING PRICE]],2,FALSE)</f>
        <v>Category1</v>
      </c>
      <c r="I7132" s="3" t="str">
        <f>VLOOKUP(Table3[[#This Row],[PRODUCT ID]],Table1[[PRODUCT]:[SELLING PRICE]],3,FALSE)</f>
        <v>Kg</v>
      </c>
      <c r="J7132" s="16">
        <f ca="1">VLOOKUP(Table3[[#This Row],[PRODUCT ID]],Table1[[PRODUCT]:[SELLING PRICE]],4,FALSE)</f>
        <v>175</v>
      </c>
      <c r="K7132" s="16">
        <f ca="1">VLOOKUP(Table3[[#This Row],[PRODUCT ID]],Table1[[PRODUCT]:[SELLING PRICE]],5,FALSE)</f>
        <v>36.258523856717517</v>
      </c>
      <c r="L7132" s="16">
        <f ca="1">J7132*Table3[[#This Row],[QUANTITY]]</f>
        <v>1750</v>
      </c>
      <c r="M7132" s="16">
        <f ca="1">K7132*Table3[[#This Row],[QUANTITY]]*(1-Table3[[#This Row],[DISCOUNT %]])</f>
        <v>327.07666993232573</v>
      </c>
      <c r="N7132" s="3">
        <f>DAY(Table3[[#This Row],[DATE]])</f>
        <v>10</v>
      </c>
      <c r="O7132" s="3" t="str">
        <f>TEXT(Table3[[#This Row],[DATE]],"mmm")</f>
        <v>Jul</v>
      </c>
      <c r="P7132" s="3">
        <f>YEAR(Table3[[#This Row],[DATE]])</f>
        <v>2040</v>
      </c>
    </row>
    <row r="7133" spans="1:16" x14ac:dyDescent="0.3">
      <c r="A7133" s="6">
        <v>51328</v>
      </c>
      <c r="B7133" s="7" t="s">
        <v>1890</v>
      </c>
      <c r="C7133" s="9">
        <f t="shared" ca="1" si="222"/>
        <v>8</v>
      </c>
      <c r="D7133" s="9" t="s">
        <v>2117</v>
      </c>
      <c r="E7133" s="9" t="s">
        <v>2118</v>
      </c>
      <c r="F7133" s="10">
        <f t="shared" ca="1" si="223"/>
        <v>8.9741024780720227E-2</v>
      </c>
      <c r="G7133" s="3" t="str">
        <f>VLOOKUP(Table3[[#This Row],[PRODUCT ID]],Table1[[PRODUCT]:[SELLING PRICE]],1,FALSE)</f>
        <v>Product838</v>
      </c>
      <c r="H7133" s="3" t="str">
        <f>VLOOKUP(Table3[[#This Row],[PRODUCT ID]],Table1[[PRODUCT]:[SELLING PRICE]],2,FALSE)</f>
        <v>Category2</v>
      </c>
      <c r="I7133" s="3" t="str">
        <f>VLOOKUP(Table3[[#This Row],[PRODUCT ID]],Table1[[PRODUCT]:[SELLING PRICE]],3,FALSE)</f>
        <v>Kg</v>
      </c>
      <c r="J7133" s="16">
        <f ca="1">VLOOKUP(Table3[[#This Row],[PRODUCT ID]],Table1[[PRODUCT]:[SELLING PRICE]],4,FALSE)</f>
        <v>219</v>
      </c>
      <c r="K7133" s="16">
        <f ca="1">VLOOKUP(Table3[[#This Row],[PRODUCT ID]],Table1[[PRODUCT]:[SELLING PRICE]],5,FALSE)</f>
        <v>242.34981982574902</v>
      </c>
      <c r="L7133" s="16">
        <f ca="1">J7133*Table3[[#This Row],[QUANTITY]]</f>
        <v>1752</v>
      </c>
      <c r="M7133" s="16">
        <f ca="1">K7133*Table3[[#This Row],[QUANTITY]]*(1-Table3[[#This Row],[DISCOUNT %]])</f>
        <v>1764.8087891133073</v>
      </c>
      <c r="N7133" s="3">
        <f>DAY(Table3[[#This Row],[DATE]])</f>
        <v>11</v>
      </c>
      <c r="O7133" s="3" t="str">
        <f>TEXT(Table3[[#This Row],[DATE]],"mmm")</f>
        <v>Jul</v>
      </c>
      <c r="P7133" s="3">
        <f>YEAR(Table3[[#This Row],[DATE]])</f>
        <v>2040</v>
      </c>
    </row>
    <row r="7134" spans="1:16" x14ac:dyDescent="0.3">
      <c r="A7134" s="6">
        <v>51329</v>
      </c>
      <c r="B7134" s="7" t="s">
        <v>1891</v>
      </c>
      <c r="C7134" s="9">
        <f t="shared" ca="1" si="222"/>
        <v>15</v>
      </c>
      <c r="D7134" s="9" t="s">
        <v>2116</v>
      </c>
      <c r="E7134" s="9" t="s">
        <v>2116</v>
      </c>
      <c r="F7134" s="10">
        <f t="shared" ca="1" si="223"/>
        <v>8.3331489307800613E-2</v>
      </c>
      <c r="G7134" s="3" t="str">
        <f>VLOOKUP(Table3[[#This Row],[PRODUCT ID]],Table1[[PRODUCT]:[SELLING PRICE]],1,FALSE)</f>
        <v>Product839</v>
      </c>
      <c r="H7134" s="3" t="str">
        <f>VLOOKUP(Table3[[#This Row],[PRODUCT ID]],Table1[[PRODUCT]:[SELLING PRICE]],2,FALSE)</f>
        <v>Category3</v>
      </c>
      <c r="I7134" s="3" t="str">
        <f>VLOOKUP(Table3[[#This Row],[PRODUCT ID]],Table1[[PRODUCT]:[SELLING PRICE]],3,FALSE)</f>
        <v>Lt</v>
      </c>
      <c r="J7134" s="16">
        <f ca="1">VLOOKUP(Table3[[#This Row],[PRODUCT ID]],Table1[[PRODUCT]:[SELLING PRICE]],4,FALSE)</f>
        <v>206</v>
      </c>
      <c r="K7134" s="16">
        <f ca="1">VLOOKUP(Table3[[#This Row],[PRODUCT ID]],Table1[[PRODUCT]:[SELLING PRICE]],5,FALSE)</f>
        <v>58.26115280216581</v>
      </c>
      <c r="L7134" s="16">
        <f ca="1">J7134*Table3[[#This Row],[QUANTITY]]</f>
        <v>3090</v>
      </c>
      <c r="M7134" s="16">
        <f ca="1">K7134*Table3[[#This Row],[QUANTITY]]*(1-Table3[[#This Row],[DISCOUNT %]])</f>
        <v>801.0924625555798</v>
      </c>
      <c r="N7134" s="3">
        <f>DAY(Table3[[#This Row],[DATE]])</f>
        <v>12</v>
      </c>
      <c r="O7134" s="3" t="str">
        <f>TEXT(Table3[[#This Row],[DATE]],"mmm")</f>
        <v>Jul</v>
      </c>
      <c r="P7134" s="3">
        <f>YEAR(Table3[[#This Row],[DATE]])</f>
        <v>2040</v>
      </c>
    </row>
    <row r="7135" spans="1:16" x14ac:dyDescent="0.3">
      <c r="A7135" s="6">
        <v>51330</v>
      </c>
      <c r="B7135" s="7" t="s">
        <v>1892</v>
      </c>
      <c r="C7135" s="9">
        <f t="shared" ca="1" si="222"/>
        <v>10</v>
      </c>
      <c r="D7135" s="9" t="s">
        <v>2116</v>
      </c>
      <c r="E7135" s="9" t="s">
        <v>2116</v>
      </c>
      <c r="F7135" s="10">
        <f t="shared" ca="1" si="223"/>
        <v>3.3094687491333284E-2</v>
      </c>
      <c r="G7135" s="3" t="str">
        <f>VLOOKUP(Table3[[#This Row],[PRODUCT ID]],Table1[[PRODUCT]:[SELLING PRICE]],1,FALSE)</f>
        <v>Product840</v>
      </c>
      <c r="H7135" s="3" t="str">
        <f>VLOOKUP(Table3[[#This Row],[PRODUCT ID]],Table1[[PRODUCT]:[SELLING PRICE]],2,FALSE)</f>
        <v>Category4</v>
      </c>
      <c r="I7135" s="3" t="str">
        <f>VLOOKUP(Table3[[#This Row],[PRODUCT ID]],Table1[[PRODUCT]:[SELLING PRICE]],3,FALSE)</f>
        <v>Kg</v>
      </c>
      <c r="J7135" s="16">
        <f ca="1">VLOOKUP(Table3[[#This Row],[PRODUCT ID]],Table1[[PRODUCT]:[SELLING PRICE]],4,FALSE)</f>
        <v>39</v>
      </c>
      <c r="K7135" s="16">
        <f ca="1">VLOOKUP(Table3[[#This Row],[PRODUCT ID]],Table1[[PRODUCT]:[SELLING PRICE]],5,FALSE)</f>
        <v>159.28569141317783</v>
      </c>
      <c r="L7135" s="16">
        <f ca="1">J7135*Table3[[#This Row],[QUANTITY]]</f>
        <v>390</v>
      </c>
      <c r="M7135" s="16">
        <f ca="1">K7135*Table3[[#This Row],[QUANTITY]]*(1-Table3[[#This Row],[DISCOUNT %]])</f>
        <v>1540.1418123401775</v>
      </c>
      <c r="N7135" s="3">
        <f>DAY(Table3[[#This Row],[DATE]])</f>
        <v>13</v>
      </c>
      <c r="O7135" s="3" t="str">
        <f>TEXT(Table3[[#This Row],[DATE]],"mmm")</f>
        <v>Jul</v>
      </c>
      <c r="P7135" s="3">
        <f>YEAR(Table3[[#This Row],[DATE]])</f>
        <v>2040</v>
      </c>
    </row>
    <row r="7136" spans="1:16" x14ac:dyDescent="0.3">
      <c r="A7136" s="6">
        <v>51331</v>
      </c>
      <c r="B7136" s="7" t="s">
        <v>1893</v>
      </c>
      <c r="C7136" s="9">
        <f t="shared" ca="1" si="222"/>
        <v>1</v>
      </c>
      <c r="D7136" s="9" t="s">
        <v>2116</v>
      </c>
      <c r="E7136" s="9" t="s">
        <v>2116</v>
      </c>
      <c r="F7136" s="10">
        <f t="shared" ca="1" si="223"/>
        <v>8.1741163809738393E-2</v>
      </c>
      <c r="G7136" s="3" t="str">
        <f>VLOOKUP(Table3[[#This Row],[PRODUCT ID]],Table1[[PRODUCT]:[SELLING PRICE]],1,FALSE)</f>
        <v>Product841</v>
      </c>
      <c r="H7136" s="3" t="str">
        <f>VLOOKUP(Table3[[#This Row],[PRODUCT ID]],Table1[[PRODUCT]:[SELLING PRICE]],2,FALSE)</f>
        <v>Category1</v>
      </c>
      <c r="I7136" s="3" t="str">
        <f>VLOOKUP(Table3[[#This Row],[PRODUCT ID]],Table1[[PRODUCT]:[SELLING PRICE]],3,FALSE)</f>
        <v>Lt</v>
      </c>
      <c r="J7136" s="16">
        <f ca="1">VLOOKUP(Table3[[#This Row],[PRODUCT ID]],Table1[[PRODUCT]:[SELLING PRICE]],4,FALSE)</f>
        <v>130</v>
      </c>
      <c r="K7136" s="16">
        <f ca="1">VLOOKUP(Table3[[#This Row],[PRODUCT ID]],Table1[[PRODUCT]:[SELLING PRICE]],5,FALSE)</f>
        <v>263.94236912025298</v>
      </c>
      <c r="L7136" s="16">
        <f ca="1">J7136*Table3[[#This Row],[QUANTITY]]</f>
        <v>130</v>
      </c>
      <c r="M7136" s="16">
        <f ca="1">K7136*Table3[[#This Row],[QUANTITY]]*(1-Table3[[#This Row],[DISCOUNT %]])</f>
        <v>242.36741268966395</v>
      </c>
      <c r="N7136" s="3">
        <f>DAY(Table3[[#This Row],[DATE]])</f>
        <v>14</v>
      </c>
      <c r="O7136" s="3" t="str">
        <f>TEXT(Table3[[#This Row],[DATE]],"mmm")</f>
        <v>Jul</v>
      </c>
      <c r="P7136" s="3">
        <f>YEAR(Table3[[#This Row],[DATE]])</f>
        <v>2040</v>
      </c>
    </row>
    <row r="7137" spans="1:16" x14ac:dyDescent="0.3">
      <c r="A7137" s="6">
        <v>51332</v>
      </c>
      <c r="B7137" s="7" t="s">
        <v>1894</v>
      </c>
      <c r="C7137" s="9">
        <f t="shared" ca="1" si="222"/>
        <v>12</v>
      </c>
      <c r="D7137" s="9" t="s">
        <v>2116</v>
      </c>
      <c r="E7137" s="9" t="s">
        <v>2116</v>
      </c>
      <c r="F7137" s="10">
        <f t="shared" ca="1" si="223"/>
        <v>1.8426736777011122E-3</v>
      </c>
      <c r="G7137" s="3" t="str">
        <f>VLOOKUP(Table3[[#This Row],[PRODUCT ID]],Table1[[PRODUCT]:[SELLING PRICE]],1,FALSE)</f>
        <v>Product842</v>
      </c>
      <c r="H7137" s="3" t="str">
        <f>VLOOKUP(Table3[[#This Row],[PRODUCT ID]],Table1[[PRODUCT]:[SELLING PRICE]],2,FALSE)</f>
        <v>Category2</v>
      </c>
      <c r="I7137" s="3" t="str">
        <f>VLOOKUP(Table3[[#This Row],[PRODUCT ID]],Table1[[PRODUCT]:[SELLING PRICE]],3,FALSE)</f>
        <v>Ft</v>
      </c>
      <c r="J7137" s="16">
        <f ca="1">VLOOKUP(Table3[[#This Row],[PRODUCT ID]],Table1[[PRODUCT]:[SELLING PRICE]],4,FALSE)</f>
        <v>217</v>
      </c>
      <c r="K7137" s="16">
        <f ca="1">VLOOKUP(Table3[[#This Row],[PRODUCT ID]],Table1[[PRODUCT]:[SELLING PRICE]],5,FALSE)</f>
        <v>78.592589744256344</v>
      </c>
      <c r="L7137" s="16">
        <f ca="1">J7137*Table3[[#This Row],[QUANTITY]]</f>
        <v>2604</v>
      </c>
      <c r="M7137" s="16">
        <f ca="1">K7137*Table3[[#This Row],[QUANTITY]]*(1-Table3[[#This Row],[DISCOUNT %]])</f>
        <v>941.37323097446688</v>
      </c>
      <c r="N7137" s="3">
        <f>DAY(Table3[[#This Row],[DATE]])</f>
        <v>15</v>
      </c>
      <c r="O7137" s="3" t="str">
        <f>TEXT(Table3[[#This Row],[DATE]],"mmm")</f>
        <v>Jul</v>
      </c>
      <c r="P7137" s="3">
        <f>YEAR(Table3[[#This Row],[DATE]])</f>
        <v>2040</v>
      </c>
    </row>
    <row r="7138" spans="1:16" x14ac:dyDescent="0.3">
      <c r="A7138" s="6">
        <v>51333</v>
      </c>
      <c r="B7138" s="7" t="s">
        <v>1895</v>
      </c>
      <c r="C7138" s="9">
        <f t="shared" ca="1" si="222"/>
        <v>9</v>
      </c>
      <c r="D7138" s="9" t="s">
        <v>2115</v>
      </c>
      <c r="E7138" s="9" t="s">
        <v>2118</v>
      </c>
      <c r="F7138" s="10">
        <f t="shared" ca="1" si="223"/>
        <v>2.2394501134308201E-2</v>
      </c>
      <c r="G7138" s="3" t="str">
        <f>VLOOKUP(Table3[[#This Row],[PRODUCT ID]],Table1[[PRODUCT]:[SELLING PRICE]],1,FALSE)</f>
        <v>Product843</v>
      </c>
      <c r="H7138" s="3" t="str">
        <f>VLOOKUP(Table3[[#This Row],[PRODUCT ID]],Table1[[PRODUCT]:[SELLING PRICE]],2,FALSE)</f>
        <v>Category3</v>
      </c>
      <c r="I7138" s="3" t="str">
        <f>VLOOKUP(Table3[[#This Row],[PRODUCT ID]],Table1[[PRODUCT]:[SELLING PRICE]],3,FALSE)</f>
        <v>Kg</v>
      </c>
      <c r="J7138" s="16">
        <f ca="1">VLOOKUP(Table3[[#This Row],[PRODUCT ID]],Table1[[PRODUCT]:[SELLING PRICE]],4,FALSE)</f>
        <v>199</v>
      </c>
      <c r="K7138" s="16">
        <f ca="1">VLOOKUP(Table3[[#This Row],[PRODUCT ID]],Table1[[PRODUCT]:[SELLING PRICE]],5,FALSE)</f>
        <v>225.57384390072815</v>
      </c>
      <c r="L7138" s="16">
        <f ca="1">J7138*Table3[[#This Row],[QUANTITY]]</f>
        <v>1791</v>
      </c>
      <c r="M7138" s="16">
        <f ca="1">K7138*Table3[[#This Row],[QUANTITY]]*(1-Table3[[#This Row],[DISCOUNT %]])</f>
        <v>1984.7000717786075</v>
      </c>
      <c r="N7138" s="3">
        <f>DAY(Table3[[#This Row],[DATE]])</f>
        <v>16</v>
      </c>
      <c r="O7138" s="3" t="str">
        <f>TEXT(Table3[[#This Row],[DATE]],"mmm")</f>
        <v>Jul</v>
      </c>
      <c r="P7138" s="3">
        <f>YEAR(Table3[[#This Row],[DATE]])</f>
        <v>2040</v>
      </c>
    </row>
    <row r="7139" spans="1:16" x14ac:dyDescent="0.3">
      <c r="A7139" s="6">
        <v>51334</v>
      </c>
      <c r="B7139" s="7" t="s">
        <v>1896</v>
      </c>
      <c r="C7139" s="9">
        <f t="shared" ca="1" si="222"/>
        <v>4</v>
      </c>
      <c r="D7139" s="9" t="s">
        <v>2116</v>
      </c>
      <c r="E7139" s="9" t="s">
        <v>2116</v>
      </c>
      <c r="F7139" s="10">
        <f t="shared" ca="1" si="223"/>
        <v>7.9572981033706081E-2</v>
      </c>
      <c r="G7139" s="3" t="str">
        <f>VLOOKUP(Table3[[#This Row],[PRODUCT ID]],Table1[[PRODUCT]:[SELLING PRICE]],1,FALSE)</f>
        <v>Product844</v>
      </c>
      <c r="H7139" s="3" t="str">
        <f>VLOOKUP(Table3[[#This Row],[PRODUCT ID]],Table1[[PRODUCT]:[SELLING PRICE]],2,FALSE)</f>
        <v>Category4</v>
      </c>
      <c r="I7139" s="3" t="str">
        <f>VLOOKUP(Table3[[#This Row],[PRODUCT ID]],Table1[[PRODUCT]:[SELLING PRICE]],3,FALSE)</f>
        <v>No</v>
      </c>
      <c r="J7139" s="16">
        <f ca="1">VLOOKUP(Table3[[#This Row],[PRODUCT ID]],Table1[[PRODUCT]:[SELLING PRICE]],4,FALSE)</f>
        <v>143</v>
      </c>
      <c r="K7139" s="16">
        <f ca="1">VLOOKUP(Table3[[#This Row],[PRODUCT ID]],Table1[[PRODUCT]:[SELLING PRICE]],5,FALSE)</f>
        <v>226.95970847285241</v>
      </c>
      <c r="L7139" s="16">
        <f ca="1">J7139*Table3[[#This Row],[QUANTITY]]</f>
        <v>572</v>
      </c>
      <c r="M7139" s="16">
        <f ca="1">K7139*Table3[[#This Row],[QUANTITY]]*(1-Table3[[#This Row],[DISCOUNT %]])</f>
        <v>835.59939158050668</v>
      </c>
      <c r="N7139" s="3">
        <f>DAY(Table3[[#This Row],[DATE]])</f>
        <v>17</v>
      </c>
      <c r="O7139" s="3" t="str">
        <f>TEXT(Table3[[#This Row],[DATE]],"mmm")</f>
        <v>Jul</v>
      </c>
      <c r="P7139" s="3">
        <f>YEAR(Table3[[#This Row],[DATE]])</f>
        <v>2040</v>
      </c>
    </row>
    <row r="7140" spans="1:16" x14ac:dyDescent="0.3">
      <c r="A7140" s="6">
        <v>51335</v>
      </c>
      <c r="B7140" s="7" t="s">
        <v>1897</v>
      </c>
      <c r="C7140" s="9">
        <f t="shared" ca="1" si="222"/>
        <v>2</v>
      </c>
      <c r="D7140" s="9" t="s">
        <v>2117</v>
      </c>
      <c r="E7140" s="9" t="s">
        <v>2116</v>
      </c>
      <c r="F7140" s="10">
        <f t="shared" ca="1" si="223"/>
        <v>2.6449603058866279E-2</v>
      </c>
      <c r="G7140" s="3" t="str">
        <f>VLOOKUP(Table3[[#This Row],[PRODUCT ID]],Table1[[PRODUCT]:[SELLING PRICE]],1,FALSE)</f>
        <v>Product845</v>
      </c>
      <c r="H7140" s="3" t="str">
        <f>VLOOKUP(Table3[[#This Row],[PRODUCT ID]],Table1[[PRODUCT]:[SELLING PRICE]],2,FALSE)</f>
        <v>Category5</v>
      </c>
      <c r="I7140" s="3" t="str">
        <f>VLOOKUP(Table3[[#This Row],[PRODUCT ID]],Table1[[PRODUCT]:[SELLING PRICE]],3,FALSE)</f>
        <v>No</v>
      </c>
      <c r="J7140" s="16">
        <f ca="1">VLOOKUP(Table3[[#This Row],[PRODUCT ID]],Table1[[PRODUCT]:[SELLING PRICE]],4,FALSE)</f>
        <v>69</v>
      </c>
      <c r="K7140" s="16">
        <f ca="1">VLOOKUP(Table3[[#This Row],[PRODUCT ID]],Table1[[PRODUCT]:[SELLING PRICE]],5,FALSE)</f>
        <v>222.15752519119732</v>
      </c>
      <c r="L7140" s="16">
        <f ca="1">J7140*Table3[[#This Row],[QUANTITY]]</f>
        <v>138</v>
      </c>
      <c r="M7140" s="16">
        <f ca="1">K7140*Table3[[#This Row],[QUANTITY]]*(1-Table3[[#This Row],[DISCOUNT %]])</f>
        <v>432.56309366670018</v>
      </c>
      <c r="N7140" s="3">
        <f>DAY(Table3[[#This Row],[DATE]])</f>
        <v>18</v>
      </c>
      <c r="O7140" s="3" t="str">
        <f>TEXT(Table3[[#This Row],[DATE]],"mmm")</f>
        <v>Jul</v>
      </c>
      <c r="P7140" s="3">
        <f>YEAR(Table3[[#This Row],[DATE]])</f>
        <v>2040</v>
      </c>
    </row>
    <row r="7141" spans="1:16" x14ac:dyDescent="0.3">
      <c r="A7141" s="6">
        <v>51336</v>
      </c>
      <c r="B7141" s="7" t="s">
        <v>1898</v>
      </c>
      <c r="C7141" s="9">
        <f t="shared" ca="1" si="222"/>
        <v>15</v>
      </c>
      <c r="D7141" s="9" t="s">
        <v>2115</v>
      </c>
      <c r="E7141" s="9" t="s">
        <v>2116</v>
      </c>
      <c r="F7141" s="10">
        <f t="shared" ca="1" si="223"/>
        <v>1.509204019682664E-3</v>
      </c>
      <c r="G7141" s="3" t="str">
        <f>VLOOKUP(Table3[[#This Row],[PRODUCT ID]],Table1[[PRODUCT]:[SELLING PRICE]],1,FALSE)</f>
        <v>Product846</v>
      </c>
      <c r="H7141" s="3" t="str">
        <f>VLOOKUP(Table3[[#This Row],[PRODUCT ID]],Table1[[PRODUCT]:[SELLING PRICE]],2,FALSE)</f>
        <v>Category1</v>
      </c>
      <c r="I7141" s="3" t="str">
        <f>VLOOKUP(Table3[[#This Row],[PRODUCT ID]],Table1[[PRODUCT]:[SELLING PRICE]],3,FALSE)</f>
        <v>Ft</v>
      </c>
      <c r="J7141" s="16">
        <f ca="1">VLOOKUP(Table3[[#This Row],[PRODUCT ID]],Table1[[PRODUCT]:[SELLING PRICE]],4,FALSE)</f>
        <v>247</v>
      </c>
      <c r="K7141" s="16">
        <f ca="1">VLOOKUP(Table3[[#This Row],[PRODUCT ID]],Table1[[PRODUCT]:[SELLING PRICE]],5,FALSE)</f>
        <v>76.654757247562344</v>
      </c>
      <c r="L7141" s="16">
        <f ca="1">J7141*Table3[[#This Row],[QUANTITY]]</f>
        <v>3705</v>
      </c>
      <c r="M7141" s="16">
        <f ca="1">K7141*Table3[[#This Row],[QUANTITY]]*(1-Table3[[#This Row],[DISCOUNT %]])</f>
        <v>1148.0860436969479</v>
      </c>
      <c r="N7141" s="3">
        <f>DAY(Table3[[#This Row],[DATE]])</f>
        <v>19</v>
      </c>
      <c r="O7141" s="3" t="str">
        <f>TEXT(Table3[[#This Row],[DATE]],"mmm")</f>
        <v>Jul</v>
      </c>
      <c r="P7141" s="3">
        <f>YEAR(Table3[[#This Row],[DATE]])</f>
        <v>2040</v>
      </c>
    </row>
    <row r="7142" spans="1:16" x14ac:dyDescent="0.3">
      <c r="A7142" s="6">
        <v>51337</v>
      </c>
      <c r="B7142" s="7" t="s">
        <v>1899</v>
      </c>
      <c r="C7142" s="9">
        <f t="shared" ca="1" si="222"/>
        <v>8</v>
      </c>
      <c r="D7142" s="9" t="s">
        <v>2115</v>
      </c>
      <c r="E7142" s="9" t="s">
        <v>2116</v>
      </c>
      <c r="F7142" s="10">
        <f t="shared" ca="1" si="223"/>
        <v>7.7985724652583119E-2</v>
      </c>
      <c r="G7142" s="3" t="str">
        <f>VLOOKUP(Table3[[#This Row],[PRODUCT ID]],Table1[[PRODUCT]:[SELLING PRICE]],1,FALSE)</f>
        <v>Product847</v>
      </c>
      <c r="H7142" s="3" t="str">
        <f>VLOOKUP(Table3[[#This Row],[PRODUCT ID]],Table1[[PRODUCT]:[SELLING PRICE]],2,FALSE)</f>
        <v>Category2</v>
      </c>
      <c r="I7142" s="3" t="str">
        <f>VLOOKUP(Table3[[#This Row],[PRODUCT ID]],Table1[[PRODUCT]:[SELLING PRICE]],3,FALSE)</f>
        <v>No</v>
      </c>
      <c r="J7142" s="16">
        <f ca="1">VLOOKUP(Table3[[#This Row],[PRODUCT ID]],Table1[[PRODUCT]:[SELLING PRICE]],4,FALSE)</f>
        <v>90</v>
      </c>
      <c r="K7142" s="16">
        <f ca="1">VLOOKUP(Table3[[#This Row],[PRODUCT ID]],Table1[[PRODUCT]:[SELLING PRICE]],5,FALSE)</f>
        <v>83.273841336209514</v>
      </c>
      <c r="L7142" s="16">
        <f ca="1">J7142*Table3[[#This Row],[QUANTITY]]</f>
        <v>720</v>
      </c>
      <c r="M7142" s="16">
        <f ca="1">K7142*Table3[[#This Row],[QUANTITY]]*(1-Table3[[#This Row],[DISCOUNT %]])</f>
        <v>614.23736380000787</v>
      </c>
      <c r="N7142" s="3">
        <f>DAY(Table3[[#This Row],[DATE]])</f>
        <v>20</v>
      </c>
      <c r="O7142" s="3" t="str">
        <f>TEXT(Table3[[#This Row],[DATE]],"mmm")</f>
        <v>Jul</v>
      </c>
      <c r="P7142" s="3">
        <f>YEAR(Table3[[#This Row],[DATE]])</f>
        <v>2040</v>
      </c>
    </row>
    <row r="7143" spans="1:16" x14ac:dyDescent="0.3">
      <c r="A7143" s="6">
        <v>51338</v>
      </c>
      <c r="B7143" s="7" t="s">
        <v>1900</v>
      </c>
      <c r="C7143" s="9">
        <f t="shared" ca="1" si="222"/>
        <v>7</v>
      </c>
      <c r="D7143" s="9" t="s">
        <v>2115</v>
      </c>
      <c r="E7143" s="9" t="s">
        <v>2116</v>
      </c>
      <c r="F7143" s="10">
        <f t="shared" ca="1" si="223"/>
        <v>1.9795724641657297E-2</v>
      </c>
      <c r="G7143" s="3" t="str">
        <f>VLOOKUP(Table3[[#This Row],[PRODUCT ID]],Table1[[PRODUCT]:[SELLING PRICE]],1,FALSE)</f>
        <v>Product848</v>
      </c>
      <c r="H7143" s="3" t="str">
        <f>VLOOKUP(Table3[[#This Row],[PRODUCT ID]],Table1[[PRODUCT]:[SELLING PRICE]],2,FALSE)</f>
        <v>Category3</v>
      </c>
      <c r="I7143" s="3" t="str">
        <f>VLOOKUP(Table3[[#This Row],[PRODUCT ID]],Table1[[PRODUCT]:[SELLING PRICE]],3,FALSE)</f>
        <v>Kg</v>
      </c>
      <c r="J7143" s="16">
        <f ca="1">VLOOKUP(Table3[[#This Row],[PRODUCT ID]],Table1[[PRODUCT]:[SELLING PRICE]],4,FALSE)</f>
        <v>72</v>
      </c>
      <c r="K7143" s="16">
        <f ca="1">VLOOKUP(Table3[[#This Row],[PRODUCT ID]],Table1[[PRODUCT]:[SELLING PRICE]],5,FALSE)</f>
        <v>87.206143861273318</v>
      </c>
      <c r="L7143" s="16">
        <f ca="1">J7143*Table3[[#This Row],[QUANTITY]]</f>
        <v>504</v>
      </c>
      <c r="M7143" s="16">
        <f ca="1">K7143*Table3[[#This Row],[QUANTITY]]*(1-Table3[[#This Row],[DISCOUNT %]])</f>
        <v>598.35884535234356</v>
      </c>
      <c r="N7143" s="3">
        <f>DAY(Table3[[#This Row],[DATE]])</f>
        <v>21</v>
      </c>
      <c r="O7143" s="3" t="str">
        <f>TEXT(Table3[[#This Row],[DATE]],"mmm")</f>
        <v>Jul</v>
      </c>
      <c r="P7143" s="3">
        <f>YEAR(Table3[[#This Row],[DATE]])</f>
        <v>2040</v>
      </c>
    </row>
    <row r="7144" spans="1:16" x14ac:dyDescent="0.3">
      <c r="A7144" s="6">
        <v>51339</v>
      </c>
      <c r="B7144" s="7" t="s">
        <v>1901</v>
      </c>
      <c r="C7144" s="9">
        <f t="shared" ca="1" si="222"/>
        <v>2</v>
      </c>
      <c r="D7144" s="9" t="s">
        <v>2116</v>
      </c>
      <c r="E7144" s="9" t="s">
        <v>2118</v>
      </c>
      <c r="F7144" s="10">
        <f t="shared" ca="1" si="223"/>
        <v>6.6010770086538967E-2</v>
      </c>
      <c r="G7144" s="3" t="str">
        <f>VLOOKUP(Table3[[#This Row],[PRODUCT ID]],Table1[[PRODUCT]:[SELLING PRICE]],1,FALSE)</f>
        <v>Product849</v>
      </c>
      <c r="H7144" s="3" t="str">
        <f>VLOOKUP(Table3[[#This Row],[PRODUCT ID]],Table1[[PRODUCT]:[SELLING PRICE]],2,FALSE)</f>
        <v>Category4</v>
      </c>
      <c r="I7144" s="3" t="str">
        <f>VLOOKUP(Table3[[#This Row],[PRODUCT ID]],Table1[[PRODUCT]:[SELLING PRICE]],3,FALSE)</f>
        <v>Kg</v>
      </c>
      <c r="J7144" s="16">
        <f ca="1">VLOOKUP(Table3[[#This Row],[PRODUCT ID]],Table1[[PRODUCT]:[SELLING PRICE]],4,FALSE)</f>
        <v>229</v>
      </c>
      <c r="K7144" s="16">
        <f ca="1">VLOOKUP(Table3[[#This Row],[PRODUCT ID]],Table1[[PRODUCT]:[SELLING PRICE]],5,FALSE)</f>
        <v>209.33617635807627</v>
      </c>
      <c r="L7144" s="16">
        <f ca="1">J7144*Table3[[#This Row],[QUANTITY]]</f>
        <v>458</v>
      </c>
      <c r="M7144" s="16">
        <f ca="1">K7144*Table3[[#This Row],[QUANTITY]]*(1-Table3[[#This Row],[DISCOUNT %]])</f>
        <v>391.03546829941627</v>
      </c>
      <c r="N7144" s="3">
        <f>DAY(Table3[[#This Row],[DATE]])</f>
        <v>22</v>
      </c>
      <c r="O7144" s="3" t="str">
        <f>TEXT(Table3[[#This Row],[DATE]],"mmm")</f>
        <v>Jul</v>
      </c>
      <c r="P7144" s="3">
        <f>YEAR(Table3[[#This Row],[DATE]])</f>
        <v>2040</v>
      </c>
    </row>
    <row r="7145" spans="1:16" x14ac:dyDescent="0.3">
      <c r="A7145" s="6">
        <v>51340</v>
      </c>
      <c r="B7145" s="7" t="s">
        <v>1902</v>
      </c>
      <c r="C7145" s="9">
        <f t="shared" ca="1" si="222"/>
        <v>10</v>
      </c>
      <c r="D7145" s="9" t="s">
        <v>2116</v>
      </c>
      <c r="E7145" s="9" t="s">
        <v>2118</v>
      </c>
      <c r="F7145" s="10">
        <f t="shared" ca="1" si="223"/>
        <v>3.6441554780347774E-2</v>
      </c>
      <c r="G7145" s="3" t="str">
        <f>VLOOKUP(Table3[[#This Row],[PRODUCT ID]],Table1[[PRODUCT]:[SELLING PRICE]],1,FALSE)</f>
        <v>Product850</v>
      </c>
      <c r="H7145" s="3" t="str">
        <f>VLOOKUP(Table3[[#This Row],[PRODUCT ID]],Table1[[PRODUCT]:[SELLING PRICE]],2,FALSE)</f>
        <v>Category5</v>
      </c>
      <c r="I7145" s="3" t="str">
        <f>VLOOKUP(Table3[[#This Row],[PRODUCT ID]],Table1[[PRODUCT]:[SELLING PRICE]],3,FALSE)</f>
        <v>Lt</v>
      </c>
      <c r="J7145" s="16">
        <f ca="1">VLOOKUP(Table3[[#This Row],[PRODUCT ID]],Table1[[PRODUCT]:[SELLING PRICE]],4,FALSE)</f>
        <v>86</v>
      </c>
      <c r="K7145" s="16">
        <f ca="1">VLOOKUP(Table3[[#This Row],[PRODUCT ID]],Table1[[PRODUCT]:[SELLING PRICE]],5,FALSE)</f>
        <v>164.70448060862248</v>
      </c>
      <c r="L7145" s="16">
        <f ca="1">J7145*Table3[[#This Row],[QUANTITY]]</f>
        <v>860</v>
      </c>
      <c r="M7145" s="16">
        <f ca="1">K7145*Table3[[#This Row],[QUANTITY]]*(1-Table3[[#This Row],[DISCOUNT %]])</f>
        <v>1587.0239325595462</v>
      </c>
      <c r="N7145" s="3">
        <f>DAY(Table3[[#This Row],[DATE]])</f>
        <v>23</v>
      </c>
      <c r="O7145" s="3" t="str">
        <f>TEXT(Table3[[#This Row],[DATE]],"mmm")</f>
        <v>Jul</v>
      </c>
      <c r="P7145" s="3">
        <f>YEAR(Table3[[#This Row],[DATE]])</f>
        <v>2040</v>
      </c>
    </row>
    <row r="7146" spans="1:16" x14ac:dyDescent="0.3">
      <c r="A7146" s="6">
        <v>51341</v>
      </c>
      <c r="B7146" s="7" t="s">
        <v>1903</v>
      </c>
      <c r="C7146" s="9">
        <f t="shared" ca="1" si="222"/>
        <v>4</v>
      </c>
      <c r="D7146" s="9" t="s">
        <v>2116</v>
      </c>
      <c r="E7146" s="9" t="s">
        <v>2116</v>
      </c>
      <c r="F7146" s="10">
        <f t="shared" ca="1" si="223"/>
        <v>2.3678601381458709E-2</v>
      </c>
      <c r="G7146" s="3" t="str">
        <f>VLOOKUP(Table3[[#This Row],[PRODUCT ID]],Table1[[PRODUCT]:[SELLING PRICE]],1,FALSE)</f>
        <v>Product851</v>
      </c>
      <c r="H7146" s="3" t="str">
        <f>VLOOKUP(Table3[[#This Row],[PRODUCT ID]],Table1[[PRODUCT]:[SELLING PRICE]],2,FALSE)</f>
        <v>Category1</v>
      </c>
      <c r="I7146" s="3" t="str">
        <f>VLOOKUP(Table3[[#This Row],[PRODUCT ID]],Table1[[PRODUCT]:[SELLING PRICE]],3,FALSE)</f>
        <v>Kg</v>
      </c>
      <c r="J7146" s="16">
        <f ca="1">VLOOKUP(Table3[[#This Row],[PRODUCT ID]],Table1[[PRODUCT]:[SELLING PRICE]],4,FALSE)</f>
        <v>213</v>
      </c>
      <c r="K7146" s="16">
        <f ca="1">VLOOKUP(Table3[[#This Row],[PRODUCT ID]],Table1[[PRODUCT]:[SELLING PRICE]],5,FALSE)</f>
        <v>214.30962525704993</v>
      </c>
      <c r="L7146" s="16">
        <f ca="1">J7146*Table3[[#This Row],[QUANTITY]]</f>
        <v>852</v>
      </c>
      <c r="M7146" s="16">
        <f ca="1">K7146*Table3[[#This Row],[QUANTITY]]*(1-Table3[[#This Row],[DISCOUNT %]])</f>
        <v>836.94029227351382</v>
      </c>
      <c r="N7146" s="3">
        <f>DAY(Table3[[#This Row],[DATE]])</f>
        <v>24</v>
      </c>
      <c r="O7146" s="3" t="str">
        <f>TEXT(Table3[[#This Row],[DATE]],"mmm")</f>
        <v>Jul</v>
      </c>
      <c r="P7146" s="3">
        <f>YEAR(Table3[[#This Row],[DATE]])</f>
        <v>2040</v>
      </c>
    </row>
    <row r="7147" spans="1:16" x14ac:dyDescent="0.3">
      <c r="A7147" s="6">
        <v>51342</v>
      </c>
      <c r="B7147" s="7" t="s">
        <v>1904</v>
      </c>
      <c r="C7147" s="9">
        <f t="shared" ca="1" si="222"/>
        <v>10</v>
      </c>
      <c r="D7147" s="9" t="s">
        <v>2115</v>
      </c>
      <c r="E7147" s="9" t="s">
        <v>2116</v>
      </c>
      <c r="F7147" s="10">
        <f t="shared" ca="1" si="223"/>
        <v>5.1101913263046361E-4</v>
      </c>
      <c r="G7147" s="3" t="str">
        <f>VLOOKUP(Table3[[#This Row],[PRODUCT ID]],Table1[[PRODUCT]:[SELLING PRICE]],1,FALSE)</f>
        <v>Product852</v>
      </c>
      <c r="H7147" s="3" t="str">
        <f>VLOOKUP(Table3[[#This Row],[PRODUCT ID]],Table1[[PRODUCT]:[SELLING PRICE]],2,FALSE)</f>
        <v>Category2</v>
      </c>
      <c r="I7147" s="3" t="str">
        <f>VLOOKUP(Table3[[#This Row],[PRODUCT ID]],Table1[[PRODUCT]:[SELLING PRICE]],3,FALSE)</f>
        <v>Lt</v>
      </c>
      <c r="J7147" s="16">
        <f ca="1">VLOOKUP(Table3[[#This Row],[PRODUCT ID]],Table1[[PRODUCT]:[SELLING PRICE]],4,FALSE)</f>
        <v>74</v>
      </c>
      <c r="K7147" s="16">
        <f ca="1">VLOOKUP(Table3[[#This Row],[PRODUCT ID]],Table1[[PRODUCT]:[SELLING PRICE]],5,FALSE)</f>
        <v>317.94938978215117</v>
      </c>
      <c r="L7147" s="16">
        <f ca="1">J7147*Table3[[#This Row],[QUANTITY]]</f>
        <v>740</v>
      </c>
      <c r="M7147" s="16">
        <f ca="1">K7147*Table3[[#This Row],[QUANTITY]]*(1-Table3[[#This Row],[DISCOUNT %]])</f>
        <v>3177.8691156076429</v>
      </c>
      <c r="N7147" s="3">
        <f>DAY(Table3[[#This Row],[DATE]])</f>
        <v>25</v>
      </c>
      <c r="O7147" s="3" t="str">
        <f>TEXT(Table3[[#This Row],[DATE]],"mmm")</f>
        <v>Jul</v>
      </c>
      <c r="P7147" s="3">
        <f>YEAR(Table3[[#This Row],[DATE]])</f>
        <v>2040</v>
      </c>
    </row>
    <row r="7148" spans="1:16" x14ac:dyDescent="0.3">
      <c r="A7148" s="6">
        <v>51343</v>
      </c>
      <c r="B7148" s="7" t="s">
        <v>1905</v>
      </c>
      <c r="C7148" s="9">
        <f t="shared" ca="1" si="222"/>
        <v>12</v>
      </c>
      <c r="D7148" s="9" t="s">
        <v>2117</v>
      </c>
      <c r="E7148" s="9" t="s">
        <v>2116</v>
      </c>
      <c r="F7148" s="10">
        <f t="shared" ca="1" si="223"/>
        <v>3.3596506660349405E-2</v>
      </c>
      <c r="G7148" s="3" t="str">
        <f>VLOOKUP(Table3[[#This Row],[PRODUCT ID]],Table1[[PRODUCT]:[SELLING PRICE]],1,FALSE)</f>
        <v>Product853</v>
      </c>
      <c r="H7148" s="3" t="str">
        <f>VLOOKUP(Table3[[#This Row],[PRODUCT ID]],Table1[[PRODUCT]:[SELLING PRICE]],2,FALSE)</f>
        <v>Category3</v>
      </c>
      <c r="I7148" s="3" t="str">
        <f>VLOOKUP(Table3[[#This Row],[PRODUCT ID]],Table1[[PRODUCT]:[SELLING PRICE]],3,FALSE)</f>
        <v>Ft</v>
      </c>
      <c r="J7148" s="16">
        <f ca="1">VLOOKUP(Table3[[#This Row],[PRODUCT ID]],Table1[[PRODUCT]:[SELLING PRICE]],4,FALSE)</f>
        <v>84</v>
      </c>
      <c r="K7148" s="16">
        <f ca="1">VLOOKUP(Table3[[#This Row],[PRODUCT ID]],Table1[[PRODUCT]:[SELLING PRICE]],5,FALSE)</f>
        <v>300.90120528659963</v>
      </c>
      <c r="L7148" s="16">
        <f ca="1">J7148*Table3[[#This Row],[QUANTITY]]</f>
        <v>1008</v>
      </c>
      <c r="M7148" s="16">
        <f ca="1">K7148*Table3[[#This Row],[QUANTITY]]*(1-Table3[[#This Row],[DISCOUNT %]])</f>
        <v>3489.5037112689747</v>
      </c>
      <c r="N7148" s="3">
        <f>DAY(Table3[[#This Row],[DATE]])</f>
        <v>26</v>
      </c>
      <c r="O7148" s="3" t="str">
        <f>TEXT(Table3[[#This Row],[DATE]],"mmm")</f>
        <v>Jul</v>
      </c>
      <c r="P7148" s="3">
        <f>YEAR(Table3[[#This Row],[DATE]])</f>
        <v>2040</v>
      </c>
    </row>
    <row r="7149" spans="1:16" x14ac:dyDescent="0.3">
      <c r="A7149" s="6">
        <v>51344</v>
      </c>
      <c r="B7149" s="7" t="s">
        <v>1906</v>
      </c>
      <c r="C7149" s="9">
        <f t="shared" ca="1" si="222"/>
        <v>7</v>
      </c>
      <c r="D7149" s="9" t="s">
        <v>2117</v>
      </c>
      <c r="E7149" s="9" t="s">
        <v>2116</v>
      </c>
      <c r="F7149" s="10">
        <f t="shared" ca="1" si="223"/>
        <v>8.4416278128324529E-2</v>
      </c>
      <c r="G7149" s="3" t="str">
        <f>VLOOKUP(Table3[[#This Row],[PRODUCT ID]],Table1[[PRODUCT]:[SELLING PRICE]],1,FALSE)</f>
        <v>Product854</v>
      </c>
      <c r="H7149" s="3" t="str">
        <f>VLOOKUP(Table3[[#This Row],[PRODUCT ID]],Table1[[PRODUCT]:[SELLING PRICE]],2,FALSE)</f>
        <v>Category4</v>
      </c>
      <c r="I7149" s="3" t="str">
        <f>VLOOKUP(Table3[[#This Row],[PRODUCT ID]],Table1[[PRODUCT]:[SELLING PRICE]],3,FALSE)</f>
        <v>Kg</v>
      </c>
      <c r="J7149" s="16">
        <f ca="1">VLOOKUP(Table3[[#This Row],[PRODUCT ID]],Table1[[PRODUCT]:[SELLING PRICE]],4,FALSE)</f>
        <v>132</v>
      </c>
      <c r="K7149" s="16">
        <f ca="1">VLOOKUP(Table3[[#This Row],[PRODUCT ID]],Table1[[PRODUCT]:[SELLING PRICE]],5,FALSE)</f>
        <v>191.58457702694196</v>
      </c>
      <c r="L7149" s="16">
        <f ca="1">J7149*Table3[[#This Row],[QUANTITY]]</f>
        <v>924</v>
      </c>
      <c r="M7149" s="16">
        <f ca="1">K7149*Table3[[#This Row],[QUANTITY]]*(1-Table3[[#This Row],[DISCOUNT %]])</f>
        <v>1227.8820406127675</v>
      </c>
      <c r="N7149" s="3">
        <f>DAY(Table3[[#This Row],[DATE]])</f>
        <v>27</v>
      </c>
      <c r="O7149" s="3" t="str">
        <f>TEXT(Table3[[#This Row],[DATE]],"mmm")</f>
        <v>Jul</v>
      </c>
      <c r="P7149" s="3">
        <f>YEAR(Table3[[#This Row],[DATE]])</f>
        <v>2040</v>
      </c>
    </row>
    <row r="7150" spans="1:16" x14ac:dyDescent="0.3">
      <c r="A7150" s="6">
        <v>51345</v>
      </c>
      <c r="B7150" s="7" t="s">
        <v>1907</v>
      </c>
      <c r="C7150" s="9">
        <f t="shared" ca="1" si="222"/>
        <v>6</v>
      </c>
      <c r="D7150" s="9" t="s">
        <v>2116</v>
      </c>
      <c r="E7150" s="9" t="s">
        <v>2118</v>
      </c>
      <c r="F7150" s="10">
        <f t="shared" ca="1" si="223"/>
        <v>5.1617710212896323E-2</v>
      </c>
      <c r="G7150" s="3" t="str">
        <f>VLOOKUP(Table3[[#This Row],[PRODUCT ID]],Table1[[PRODUCT]:[SELLING PRICE]],1,FALSE)</f>
        <v>Product855</v>
      </c>
      <c r="H7150" s="3" t="str">
        <f>VLOOKUP(Table3[[#This Row],[PRODUCT ID]],Table1[[PRODUCT]:[SELLING PRICE]],2,FALSE)</f>
        <v>Category5</v>
      </c>
      <c r="I7150" s="3" t="str">
        <f>VLOOKUP(Table3[[#This Row],[PRODUCT ID]],Table1[[PRODUCT]:[SELLING PRICE]],3,FALSE)</f>
        <v>No</v>
      </c>
      <c r="J7150" s="16">
        <f ca="1">VLOOKUP(Table3[[#This Row],[PRODUCT ID]],Table1[[PRODUCT]:[SELLING PRICE]],4,FALSE)</f>
        <v>102</v>
      </c>
      <c r="K7150" s="16">
        <f ca="1">VLOOKUP(Table3[[#This Row],[PRODUCT ID]],Table1[[PRODUCT]:[SELLING PRICE]],5,FALSE)</f>
        <v>46.60788471052409</v>
      </c>
      <c r="L7150" s="16">
        <f ca="1">J7150*Table3[[#This Row],[QUANTITY]]</f>
        <v>612</v>
      </c>
      <c r="M7150" s="16">
        <f ca="1">K7150*Table3[[#This Row],[QUANTITY]]*(1-Table3[[#This Row],[DISCOUNT %]])</f>
        <v>265.21255454340104</v>
      </c>
      <c r="N7150" s="3">
        <f>DAY(Table3[[#This Row],[DATE]])</f>
        <v>28</v>
      </c>
      <c r="O7150" s="3" t="str">
        <f>TEXT(Table3[[#This Row],[DATE]],"mmm")</f>
        <v>Jul</v>
      </c>
      <c r="P7150" s="3">
        <f>YEAR(Table3[[#This Row],[DATE]])</f>
        <v>2040</v>
      </c>
    </row>
    <row r="7151" spans="1:16" x14ac:dyDescent="0.3">
      <c r="A7151" s="6">
        <v>51346</v>
      </c>
      <c r="B7151" s="7" t="s">
        <v>1908</v>
      </c>
      <c r="C7151" s="9">
        <f t="shared" ca="1" si="222"/>
        <v>15</v>
      </c>
      <c r="D7151" s="9" t="s">
        <v>2116</v>
      </c>
      <c r="E7151" s="9" t="s">
        <v>2116</v>
      </c>
      <c r="F7151" s="10">
        <f t="shared" ca="1" si="223"/>
        <v>6.7981754899091237E-2</v>
      </c>
      <c r="G7151" s="3" t="str">
        <f>VLOOKUP(Table3[[#This Row],[PRODUCT ID]],Table1[[PRODUCT]:[SELLING PRICE]],1,FALSE)</f>
        <v>Product856</v>
      </c>
      <c r="H7151" s="3" t="str">
        <f>VLOOKUP(Table3[[#This Row],[PRODUCT ID]],Table1[[PRODUCT]:[SELLING PRICE]],2,FALSE)</f>
        <v>Category1</v>
      </c>
      <c r="I7151" s="3" t="str">
        <f>VLOOKUP(Table3[[#This Row],[PRODUCT ID]],Table1[[PRODUCT]:[SELLING PRICE]],3,FALSE)</f>
        <v>No</v>
      </c>
      <c r="J7151" s="16">
        <f ca="1">VLOOKUP(Table3[[#This Row],[PRODUCT ID]],Table1[[PRODUCT]:[SELLING PRICE]],4,FALSE)</f>
        <v>89</v>
      </c>
      <c r="K7151" s="16">
        <f ca="1">VLOOKUP(Table3[[#This Row],[PRODUCT ID]],Table1[[PRODUCT]:[SELLING PRICE]],5,FALSE)</f>
        <v>104.68251315773742</v>
      </c>
      <c r="L7151" s="16">
        <f ca="1">J7151*Table3[[#This Row],[QUANTITY]]</f>
        <v>1335</v>
      </c>
      <c r="M7151" s="16">
        <f ca="1">K7151*Table3[[#This Row],[QUANTITY]]*(1-Table3[[#This Row],[DISCOUNT %]])</f>
        <v>1463.4901830904082</v>
      </c>
      <c r="N7151" s="3">
        <f>DAY(Table3[[#This Row],[DATE]])</f>
        <v>29</v>
      </c>
      <c r="O7151" s="3" t="str">
        <f>TEXT(Table3[[#This Row],[DATE]],"mmm")</f>
        <v>Jul</v>
      </c>
      <c r="P7151" s="3">
        <f>YEAR(Table3[[#This Row],[DATE]])</f>
        <v>2040</v>
      </c>
    </row>
    <row r="7152" spans="1:16" x14ac:dyDescent="0.3">
      <c r="A7152" s="6">
        <v>51347</v>
      </c>
      <c r="B7152" s="7" t="s">
        <v>1909</v>
      </c>
      <c r="C7152" s="9">
        <f t="shared" ca="1" si="222"/>
        <v>6</v>
      </c>
      <c r="D7152" s="9" t="s">
        <v>2116</v>
      </c>
      <c r="E7152" s="9" t="s">
        <v>2116</v>
      </c>
      <c r="F7152" s="10">
        <f t="shared" ca="1" si="223"/>
        <v>7.3601760932363355E-2</v>
      </c>
      <c r="G7152" s="3" t="str">
        <f>VLOOKUP(Table3[[#This Row],[PRODUCT ID]],Table1[[PRODUCT]:[SELLING PRICE]],1,FALSE)</f>
        <v>Product857</v>
      </c>
      <c r="H7152" s="3" t="str">
        <f>VLOOKUP(Table3[[#This Row],[PRODUCT ID]],Table1[[PRODUCT]:[SELLING PRICE]],2,FALSE)</f>
        <v>Category2</v>
      </c>
      <c r="I7152" s="3" t="str">
        <f>VLOOKUP(Table3[[#This Row],[PRODUCT ID]],Table1[[PRODUCT]:[SELLING PRICE]],3,FALSE)</f>
        <v>Ft</v>
      </c>
      <c r="J7152" s="16">
        <f ca="1">VLOOKUP(Table3[[#This Row],[PRODUCT ID]],Table1[[PRODUCT]:[SELLING PRICE]],4,FALSE)</f>
        <v>221</v>
      </c>
      <c r="K7152" s="16">
        <f ca="1">VLOOKUP(Table3[[#This Row],[PRODUCT ID]],Table1[[PRODUCT]:[SELLING PRICE]],5,FALSE)</f>
        <v>173.71542958273844</v>
      </c>
      <c r="L7152" s="16">
        <f ca="1">J7152*Table3[[#This Row],[QUANTITY]]</f>
        <v>1326</v>
      </c>
      <c r="M7152" s="16">
        <f ca="1">K7152*Table3[[#This Row],[QUANTITY]]*(1-Table3[[#This Row],[DISCOUNT %]])</f>
        <v>965.57800838596143</v>
      </c>
      <c r="N7152" s="3">
        <f>DAY(Table3[[#This Row],[DATE]])</f>
        <v>30</v>
      </c>
      <c r="O7152" s="3" t="str">
        <f>TEXT(Table3[[#This Row],[DATE]],"mmm")</f>
        <v>Jul</v>
      </c>
      <c r="P7152" s="3">
        <f>YEAR(Table3[[#This Row],[DATE]])</f>
        <v>2040</v>
      </c>
    </row>
    <row r="7153" spans="1:16" x14ac:dyDescent="0.3">
      <c r="A7153" s="6">
        <v>51348</v>
      </c>
      <c r="B7153" s="7" t="s">
        <v>1910</v>
      </c>
      <c r="C7153" s="9">
        <f t="shared" ca="1" si="222"/>
        <v>4</v>
      </c>
      <c r="D7153" s="9" t="s">
        <v>2116</v>
      </c>
      <c r="E7153" s="9" t="s">
        <v>2116</v>
      </c>
      <c r="F7153" s="10">
        <f t="shared" ca="1" si="223"/>
        <v>2.816036125176833E-2</v>
      </c>
      <c r="G7153" s="3" t="str">
        <f>VLOOKUP(Table3[[#This Row],[PRODUCT ID]],Table1[[PRODUCT]:[SELLING PRICE]],1,FALSE)</f>
        <v>Product858</v>
      </c>
      <c r="H7153" s="3" t="str">
        <f>VLOOKUP(Table3[[#This Row],[PRODUCT ID]],Table1[[PRODUCT]:[SELLING PRICE]],2,FALSE)</f>
        <v>Category3</v>
      </c>
      <c r="I7153" s="3" t="str">
        <f>VLOOKUP(Table3[[#This Row],[PRODUCT ID]],Table1[[PRODUCT]:[SELLING PRICE]],3,FALSE)</f>
        <v>No</v>
      </c>
      <c r="J7153" s="16">
        <f ca="1">VLOOKUP(Table3[[#This Row],[PRODUCT ID]],Table1[[PRODUCT]:[SELLING PRICE]],4,FALSE)</f>
        <v>166</v>
      </c>
      <c r="K7153" s="16">
        <f ca="1">VLOOKUP(Table3[[#This Row],[PRODUCT ID]],Table1[[PRODUCT]:[SELLING PRICE]],5,FALSE)</f>
        <v>261.85588044272311</v>
      </c>
      <c r="L7153" s="16">
        <f ca="1">J7153*Table3[[#This Row],[QUANTITY]]</f>
        <v>664</v>
      </c>
      <c r="M7153" s="16">
        <f ca="1">K7153*Table3[[#This Row],[QUANTITY]]*(1-Table3[[#This Row],[DISCOUNT %]])</f>
        <v>1017.9276970142247</v>
      </c>
      <c r="N7153" s="3">
        <f>DAY(Table3[[#This Row],[DATE]])</f>
        <v>31</v>
      </c>
      <c r="O7153" s="3" t="str">
        <f>TEXT(Table3[[#This Row],[DATE]],"mmm")</f>
        <v>Jul</v>
      </c>
      <c r="P7153" s="3">
        <f>YEAR(Table3[[#This Row],[DATE]])</f>
        <v>2040</v>
      </c>
    </row>
    <row r="7154" spans="1:16" x14ac:dyDescent="0.3">
      <c r="A7154" s="6">
        <v>51349</v>
      </c>
      <c r="B7154" s="7" t="s">
        <v>1911</v>
      </c>
      <c r="C7154" s="9">
        <f t="shared" ca="1" si="222"/>
        <v>10</v>
      </c>
      <c r="D7154" s="9" t="s">
        <v>2115</v>
      </c>
      <c r="E7154" s="9" t="s">
        <v>2116</v>
      </c>
      <c r="F7154" s="10">
        <f t="shared" ca="1" si="223"/>
        <v>5.9392794153287368E-2</v>
      </c>
      <c r="G7154" s="3" t="str">
        <f>VLOOKUP(Table3[[#This Row],[PRODUCT ID]],Table1[[PRODUCT]:[SELLING PRICE]],1,FALSE)</f>
        <v>Product859</v>
      </c>
      <c r="H7154" s="3" t="str">
        <f>VLOOKUP(Table3[[#This Row],[PRODUCT ID]],Table1[[PRODUCT]:[SELLING PRICE]],2,FALSE)</f>
        <v>Category4</v>
      </c>
      <c r="I7154" s="3" t="str">
        <f>VLOOKUP(Table3[[#This Row],[PRODUCT ID]],Table1[[PRODUCT]:[SELLING PRICE]],3,FALSE)</f>
        <v>Kg</v>
      </c>
      <c r="J7154" s="16">
        <f ca="1">VLOOKUP(Table3[[#This Row],[PRODUCT ID]],Table1[[PRODUCT]:[SELLING PRICE]],4,FALSE)</f>
        <v>237</v>
      </c>
      <c r="K7154" s="16">
        <f ca="1">VLOOKUP(Table3[[#This Row],[PRODUCT ID]],Table1[[PRODUCT]:[SELLING PRICE]],5,FALSE)</f>
        <v>252.44562399662345</v>
      </c>
      <c r="L7154" s="16">
        <f ca="1">J7154*Table3[[#This Row],[QUANTITY]]</f>
        <v>2370</v>
      </c>
      <c r="M7154" s="16">
        <f ca="1">K7154*Table3[[#This Row],[QUANTITY]]*(1-Table3[[#This Row],[DISCOUNT %]])</f>
        <v>2374.5217301569382</v>
      </c>
      <c r="N7154" s="3">
        <f>DAY(Table3[[#This Row],[DATE]])</f>
        <v>1</v>
      </c>
      <c r="O7154" s="3" t="str">
        <f>TEXT(Table3[[#This Row],[DATE]],"mmm")</f>
        <v>Aug</v>
      </c>
      <c r="P7154" s="3">
        <f>YEAR(Table3[[#This Row],[DATE]])</f>
        <v>2040</v>
      </c>
    </row>
    <row r="7155" spans="1:16" x14ac:dyDescent="0.3">
      <c r="A7155" s="6">
        <v>51350</v>
      </c>
      <c r="B7155" s="7" t="s">
        <v>1912</v>
      </c>
      <c r="C7155" s="9">
        <f t="shared" ca="1" si="222"/>
        <v>11</v>
      </c>
      <c r="D7155" s="9" t="s">
        <v>2116</v>
      </c>
      <c r="E7155" s="9" t="s">
        <v>2116</v>
      </c>
      <c r="F7155" s="10">
        <f t="shared" ca="1" si="223"/>
        <v>1.8264580339198169E-2</v>
      </c>
      <c r="G7155" s="3" t="str">
        <f>VLOOKUP(Table3[[#This Row],[PRODUCT ID]],Table1[[PRODUCT]:[SELLING PRICE]],1,FALSE)</f>
        <v>Product860</v>
      </c>
      <c r="H7155" s="3" t="str">
        <f>VLOOKUP(Table3[[#This Row],[PRODUCT ID]],Table1[[PRODUCT]:[SELLING PRICE]],2,FALSE)</f>
        <v>Category5</v>
      </c>
      <c r="I7155" s="3" t="str">
        <f>VLOOKUP(Table3[[#This Row],[PRODUCT ID]],Table1[[PRODUCT]:[SELLING PRICE]],3,FALSE)</f>
        <v>Kg</v>
      </c>
      <c r="J7155" s="16">
        <f ca="1">VLOOKUP(Table3[[#This Row],[PRODUCT ID]],Table1[[PRODUCT]:[SELLING PRICE]],4,FALSE)</f>
        <v>234</v>
      </c>
      <c r="K7155" s="16">
        <f ca="1">VLOOKUP(Table3[[#This Row],[PRODUCT ID]],Table1[[PRODUCT]:[SELLING PRICE]],5,FALSE)</f>
        <v>200.66916695882284</v>
      </c>
      <c r="L7155" s="16">
        <f ca="1">J7155*Table3[[#This Row],[QUANTITY]]</f>
        <v>2574</v>
      </c>
      <c r="M7155" s="16">
        <f ca="1">K7155*Table3[[#This Row],[QUANTITY]]*(1-Table3[[#This Row],[DISCOUNT %]])</f>
        <v>2167.0443172103378</v>
      </c>
      <c r="N7155" s="3">
        <f>DAY(Table3[[#This Row],[DATE]])</f>
        <v>2</v>
      </c>
      <c r="O7155" s="3" t="str">
        <f>TEXT(Table3[[#This Row],[DATE]],"mmm")</f>
        <v>Aug</v>
      </c>
      <c r="P7155" s="3">
        <f>YEAR(Table3[[#This Row],[DATE]])</f>
        <v>2040</v>
      </c>
    </row>
    <row r="7156" spans="1:16" x14ac:dyDescent="0.3">
      <c r="A7156" s="6">
        <v>51351</v>
      </c>
      <c r="B7156" s="7" t="s">
        <v>1913</v>
      </c>
      <c r="C7156" s="9">
        <f t="shared" ca="1" si="222"/>
        <v>8</v>
      </c>
      <c r="D7156" s="9" t="s">
        <v>2117</v>
      </c>
      <c r="E7156" s="9" t="s">
        <v>2118</v>
      </c>
      <c r="F7156" s="10">
        <f t="shared" ca="1" si="223"/>
        <v>3.1082011440336933E-2</v>
      </c>
      <c r="G7156" s="3" t="str">
        <f>VLOOKUP(Table3[[#This Row],[PRODUCT ID]],Table1[[PRODUCT]:[SELLING PRICE]],1,FALSE)</f>
        <v>Product861</v>
      </c>
      <c r="H7156" s="3" t="str">
        <f>VLOOKUP(Table3[[#This Row],[PRODUCT ID]],Table1[[PRODUCT]:[SELLING PRICE]],2,FALSE)</f>
        <v>Category1</v>
      </c>
      <c r="I7156" s="3" t="str">
        <f>VLOOKUP(Table3[[#This Row],[PRODUCT ID]],Table1[[PRODUCT]:[SELLING PRICE]],3,FALSE)</f>
        <v>Lt</v>
      </c>
      <c r="J7156" s="16">
        <f ca="1">VLOOKUP(Table3[[#This Row],[PRODUCT ID]],Table1[[PRODUCT]:[SELLING PRICE]],4,FALSE)</f>
        <v>42</v>
      </c>
      <c r="K7156" s="16">
        <f ca="1">VLOOKUP(Table3[[#This Row],[PRODUCT ID]],Table1[[PRODUCT]:[SELLING PRICE]],5,FALSE)</f>
        <v>60.78808479305269</v>
      </c>
      <c r="L7156" s="16">
        <f ca="1">J7156*Table3[[#This Row],[QUANTITY]]</f>
        <v>336</v>
      </c>
      <c r="M7156" s="16">
        <f ca="1">K7156*Table3[[#This Row],[QUANTITY]]*(1-Table3[[#This Row],[DISCOUNT %]])</f>
        <v>471.18935076863085</v>
      </c>
      <c r="N7156" s="3">
        <f>DAY(Table3[[#This Row],[DATE]])</f>
        <v>3</v>
      </c>
      <c r="O7156" s="3" t="str">
        <f>TEXT(Table3[[#This Row],[DATE]],"mmm")</f>
        <v>Aug</v>
      </c>
      <c r="P7156" s="3">
        <f>YEAR(Table3[[#This Row],[DATE]])</f>
        <v>2040</v>
      </c>
    </row>
    <row r="7157" spans="1:16" x14ac:dyDescent="0.3">
      <c r="A7157" s="6">
        <v>51352</v>
      </c>
      <c r="B7157" s="7" t="s">
        <v>1914</v>
      </c>
      <c r="C7157" s="9">
        <f t="shared" ca="1" si="222"/>
        <v>14</v>
      </c>
      <c r="D7157" s="9" t="s">
        <v>2115</v>
      </c>
      <c r="E7157" s="9" t="s">
        <v>2118</v>
      </c>
      <c r="F7157" s="10">
        <f t="shared" ca="1" si="223"/>
        <v>8.8686802033449363E-2</v>
      </c>
      <c r="G7157" s="3" t="str">
        <f>VLOOKUP(Table3[[#This Row],[PRODUCT ID]],Table1[[PRODUCT]:[SELLING PRICE]],1,FALSE)</f>
        <v>Product862</v>
      </c>
      <c r="H7157" s="3" t="str">
        <f>VLOOKUP(Table3[[#This Row],[PRODUCT ID]],Table1[[PRODUCT]:[SELLING PRICE]],2,FALSE)</f>
        <v>Category2</v>
      </c>
      <c r="I7157" s="3" t="str">
        <f>VLOOKUP(Table3[[#This Row],[PRODUCT ID]],Table1[[PRODUCT]:[SELLING PRICE]],3,FALSE)</f>
        <v>Kg</v>
      </c>
      <c r="J7157" s="16">
        <f ca="1">VLOOKUP(Table3[[#This Row],[PRODUCT ID]],Table1[[PRODUCT]:[SELLING PRICE]],4,FALSE)</f>
        <v>199</v>
      </c>
      <c r="K7157" s="16">
        <f ca="1">VLOOKUP(Table3[[#This Row],[PRODUCT ID]],Table1[[PRODUCT]:[SELLING PRICE]],5,FALSE)</f>
        <v>167.65979628813102</v>
      </c>
      <c r="L7157" s="16">
        <f ca="1">J7157*Table3[[#This Row],[QUANTITY]]</f>
        <v>2786</v>
      </c>
      <c r="M7157" s="16">
        <f ca="1">K7157*Table3[[#This Row],[QUANTITY]]*(1-Table3[[#This Row],[DISCOUNT %]])</f>
        <v>2139.0681917605993</v>
      </c>
      <c r="N7157" s="3">
        <f>DAY(Table3[[#This Row],[DATE]])</f>
        <v>4</v>
      </c>
      <c r="O7157" s="3" t="str">
        <f>TEXT(Table3[[#This Row],[DATE]],"mmm")</f>
        <v>Aug</v>
      </c>
      <c r="P7157" s="3">
        <f>YEAR(Table3[[#This Row],[DATE]])</f>
        <v>2040</v>
      </c>
    </row>
    <row r="7158" spans="1:16" x14ac:dyDescent="0.3">
      <c r="A7158" s="6">
        <v>51353</v>
      </c>
      <c r="B7158" s="7" t="s">
        <v>1915</v>
      </c>
      <c r="C7158" s="9">
        <f t="shared" ca="1" si="222"/>
        <v>12</v>
      </c>
      <c r="D7158" s="9" t="s">
        <v>2115</v>
      </c>
      <c r="E7158" s="9" t="s">
        <v>2116</v>
      </c>
      <c r="F7158" s="10">
        <f t="shared" ca="1" si="223"/>
        <v>9.4831226164779236E-2</v>
      </c>
      <c r="G7158" s="3" t="str">
        <f>VLOOKUP(Table3[[#This Row],[PRODUCT ID]],Table1[[PRODUCT]:[SELLING PRICE]],1,FALSE)</f>
        <v>Product863</v>
      </c>
      <c r="H7158" s="3" t="str">
        <f>VLOOKUP(Table3[[#This Row],[PRODUCT ID]],Table1[[PRODUCT]:[SELLING PRICE]],2,FALSE)</f>
        <v>Category3</v>
      </c>
      <c r="I7158" s="3" t="str">
        <f>VLOOKUP(Table3[[#This Row],[PRODUCT ID]],Table1[[PRODUCT]:[SELLING PRICE]],3,FALSE)</f>
        <v>Lt</v>
      </c>
      <c r="J7158" s="16">
        <f ca="1">VLOOKUP(Table3[[#This Row],[PRODUCT ID]],Table1[[PRODUCT]:[SELLING PRICE]],4,FALSE)</f>
        <v>138</v>
      </c>
      <c r="K7158" s="16">
        <f ca="1">VLOOKUP(Table3[[#This Row],[PRODUCT ID]],Table1[[PRODUCT]:[SELLING PRICE]],5,FALSE)</f>
        <v>296.54172087405726</v>
      </c>
      <c r="L7158" s="16">
        <f ca="1">J7158*Table3[[#This Row],[QUANTITY]]</f>
        <v>1656</v>
      </c>
      <c r="M7158" s="16">
        <f ca="1">K7158*Table3[[#This Row],[QUANTITY]]*(1-Table3[[#This Row],[DISCOUNT %]])</f>
        <v>3221.0436704946801</v>
      </c>
      <c r="N7158" s="3">
        <f>DAY(Table3[[#This Row],[DATE]])</f>
        <v>5</v>
      </c>
      <c r="O7158" s="3" t="str">
        <f>TEXT(Table3[[#This Row],[DATE]],"mmm")</f>
        <v>Aug</v>
      </c>
      <c r="P7158" s="3">
        <f>YEAR(Table3[[#This Row],[DATE]])</f>
        <v>2040</v>
      </c>
    </row>
    <row r="7159" spans="1:16" x14ac:dyDescent="0.3">
      <c r="A7159" s="6">
        <v>51354</v>
      </c>
      <c r="B7159" s="7" t="s">
        <v>1916</v>
      </c>
      <c r="C7159" s="9">
        <f t="shared" ca="1" si="222"/>
        <v>13</v>
      </c>
      <c r="D7159" s="9" t="s">
        <v>2115</v>
      </c>
      <c r="E7159" s="9" t="s">
        <v>2116</v>
      </c>
      <c r="F7159" s="10">
        <f t="shared" ca="1" si="223"/>
        <v>5.238265300079277E-2</v>
      </c>
      <c r="G7159" s="3" t="str">
        <f>VLOOKUP(Table3[[#This Row],[PRODUCT ID]],Table1[[PRODUCT]:[SELLING PRICE]],1,FALSE)</f>
        <v>Product864</v>
      </c>
      <c r="H7159" s="3" t="str">
        <f>VLOOKUP(Table3[[#This Row],[PRODUCT ID]],Table1[[PRODUCT]:[SELLING PRICE]],2,FALSE)</f>
        <v>Category4</v>
      </c>
      <c r="I7159" s="3" t="str">
        <f>VLOOKUP(Table3[[#This Row],[PRODUCT ID]],Table1[[PRODUCT]:[SELLING PRICE]],3,FALSE)</f>
        <v>Ft</v>
      </c>
      <c r="J7159" s="16">
        <f ca="1">VLOOKUP(Table3[[#This Row],[PRODUCT ID]],Table1[[PRODUCT]:[SELLING PRICE]],4,FALSE)</f>
        <v>106</v>
      </c>
      <c r="K7159" s="16">
        <f ca="1">VLOOKUP(Table3[[#This Row],[PRODUCT ID]],Table1[[PRODUCT]:[SELLING PRICE]],5,FALSE)</f>
        <v>254.68830093315484</v>
      </c>
      <c r="L7159" s="16">
        <f ca="1">J7159*Table3[[#This Row],[QUANTITY]]</f>
        <v>1378</v>
      </c>
      <c r="M7159" s="16">
        <f ca="1">K7159*Table3[[#This Row],[QUANTITY]]*(1-Table3[[#This Row],[DISCOUNT %]])</f>
        <v>3137.5116765461544</v>
      </c>
      <c r="N7159" s="3">
        <f>DAY(Table3[[#This Row],[DATE]])</f>
        <v>6</v>
      </c>
      <c r="O7159" s="3" t="str">
        <f>TEXT(Table3[[#This Row],[DATE]],"mmm")</f>
        <v>Aug</v>
      </c>
      <c r="P7159" s="3">
        <f>YEAR(Table3[[#This Row],[DATE]])</f>
        <v>2040</v>
      </c>
    </row>
    <row r="7160" spans="1:16" x14ac:dyDescent="0.3">
      <c r="A7160" s="6">
        <v>51355</v>
      </c>
      <c r="B7160" s="7" t="s">
        <v>1917</v>
      </c>
      <c r="C7160" s="9">
        <f t="shared" ca="1" si="222"/>
        <v>6</v>
      </c>
      <c r="D7160" s="9" t="s">
        <v>2116</v>
      </c>
      <c r="E7160" s="9" t="s">
        <v>2116</v>
      </c>
      <c r="F7160" s="10">
        <f t="shared" ca="1" si="223"/>
        <v>8.8723427751225215E-2</v>
      </c>
      <c r="G7160" s="3" t="str">
        <f>VLOOKUP(Table3[[#This Row],[PRODUCT ID]],Table1[[PRODUCT]:[SELLING PRICE]],1,FALSE)</f>
        <v>Product865</v>
      </c>
      <c r="H7160" s="3" t="str">
        <f>VLOOKUP(Table3[[#This Row],[PRODUCT ID]],Table1[[PRODUCT]:[SELLING PRICE]],2,FALSE)</f>
        <v>Category1</v>
      </c>
      <c r="I7160" s="3" t="str">
        <f>VLOOKUP(Table3[[#This Row],[PRODUCT ID]],Table1[[PRODUCT]:[SELLING PRICE]],3,FALSE)</f>
        <v>Kg</v>
      </c>
      <c r="J7160" s="16">
        <f ca="1">VLOOKUP(Table3[[#This Row],[PRODUCT ID]],Table1[[PRODUCT]:[SELLING PRICE]],4,FALSE)</f>
        <v>123</v>
      </c>
      <c r="K7160" s="16">
        <f ca="1">VLOOKUP(Table3[[#This Row],[PRODUCT ID]],Table1[[PRODUCT]:[SELLING PRICE]],5,FALSE)</f>
        <v>52.10431410590239</v>
      </c>
      <c r="L7160" s="16">
        <f ca="1">J7160*Table3[[#This Row],[QUANTITY]]</f>
        <v>738</v>
      </c>
      <c r="M7160" s="16">
        <f ca="1">K7160*Table3[[#This Row],[QUANTITY]]*(1-Table3[[#This Row],[DISCOUNT %]])</f>
        <v>284.88864454680123</v>
      </c>
      <c r="N7160" s="3">
        <f>DAY(Table3[[#This Row],[DATE]])</f>
        <v>7</v>
      </c>
      <c r="O7160" s="3" t="str">
        <f>TEXT(Table3[[#This Row],[DATE]],"mmm")</f>
        <v>Aug</v>
      </c>
      <c r="P7160" s="3">
        <f>YEAR(Table3[[#This Row],[DATE]])</f>
        <v>2040</v>
      </c>
    </row>
    <row r="7161" spans="1:16" x14ac:dyDescent="0.3">
      <c r="A7161" s="6">
        <v>51356</v>
      </c>
      <c r="B7161" s="7" t="s">
        <v>1918</v>
      </c>
      <c r="C7161" s="9">
        <f t="shared" ca="1" si="222"/>
        <v>2</v>
      </c>
      <c r="D7161" s="9" t="s">
        <v>2116</v>
      </c>
      <c r="E7161" s="9" t="s">
        <v>2116</v>
      </c>
      <c r="F7161" s="10">
        <f t="shared" ca="1" si="223"/>
        <v>5.6401681078115287E-2</v>
      </c>
      <c r="G7161" s="3" t="str">
        <f>VLOOKUP(Table3[[#This Row],[PRODUCT ID]],Table1[[PRODUCT]:[SELLING PRICE]],1,FALSE)</f>
        <v>Product866</v>
      </c>
      <c r="H7161" s="3" t="str">
        <f>VLOOKUP(Table3[[#This Row],[PRODUCT ID]],Table1[[PRODUCT]:[SELLING PRICE]],2,FALSE)</f>
        <v>Category2</v>
      </c>
      <c r="I7161" s="3" t="str">
        <f>VLOOKUP(Table3[[#This Row],[PRODUCT ID]],Table1[[PRODUCT]:[SELLING PRICE]],3,FALSE)</f>
        <v>No</v>
      </c>
      <c r="J7161" s="16">
        <f ca="1">VLOOKUP(Table3[[#This Row],[PRODUCT ID]],Table1[[PRODUCT]:[SELLING PRICE]],4,FALSE)</f>
        <v>184</v>
      </c>
      <c r="K7161" s="16">
        <f ca="1">VLOOKUP(Table3[[#This Row],[PRODUCT ID]],Table1[[PRODUCT]:[SELLING PRICE]],5,FALSE)</f>
        <v>187.02078775035812</v>
      </c>
      <c r="L7161" s="16">
        <f ca="1">J7161*Table3[[#This Row],[QUANTITY]]</f>
        <v>368</v>
      </c>
      <c r="M7161" s="16">
        <f ca="1">K7161*Table3[[#This Row],[QUANTITY]]*(1-Table3[[#This Row],[DISCOUNT %]])</f>
        <v>352.94500184936908</v>
      </c>
      <c r="N7161" s="3">
        <f>DAY(Table3[[#This Row],[DATE]])</f>
        <v>8</v>
      </c>
      <c r="O7161" s="3" t="str">
        <f>TEXT(Table3[[#This Row],[DATE]],"mmm")</f>
        <v>Aug</v>
      </c>
      <c r="P7161" s="3">
        <f>YEAR(Table3[[#This Row],[DATE]])</f>
        <v>2040</v>
      </c>
    </row>
    <row r="7162" spans="1:16" x14ac:dyDescent="0.3">
      <c r="A7162" s="6">
        <v>51357</v>
      </c>
      <c r="B7162" s="7" t="s">
        <v>1919</v>
      </c>
      <c r="C7162" s="9">
        <f t="shared" ca="1" si="222"/>
        <v>12</v>
      </c>
      <c r="D7162" s="9" t="s">
        <v>2116</v>
      </c>
      <c r="E7162" s="9" t="s">
        <v>2118</v>
      </c>
      <c r="F7162" s="10">
        <f t="shared" ca="1" si="223"/>
        <v>4.2195467651939935E-3</v>
      </c>
      <c r="G7162" s="3" t="str">
        <f>VLOOKUP(Table3[[#This Row],[PRODUCT ID]],Table1[[PRODUCT]:[SELLING PRICE]],1,FALSE)</f>
        <v>Product867</v>
      </c>
      <c r="H7162" s="3" t="str">
        <f>VLOOKUP(Table3[[#This Row],[PRODUCT ID]],Table1[[PRODUCT]:[SELLING PRICE]],2,FALSE)</f>
        <v>Category3</v>
      </c>
      <c r="I7162" s="3" t="str">
        <f>VLOOKUP(Table3[[#This Row],[PRODUCT ID]],Table1[[PRODUCT]:[SELLING PRICE]],3,FALSE)</f>
        <v>No</v>
      </c>
      <c r="J7162" s="16">
        <f ca="1">VLOOKUP(Table3[[#This Row],[PRODUCT ID]],Table1[[PRODUCT]:[SELLING PRICE]],4,FALSE)</f>
        <v>133</v>
      </c>
      <c r="K7162" s="16">
        <f ca="1">VLOOKUP(Table3[[#This Row],[PRODUCT ID]],Table1[[PRODUCT]:[SELLING PRICE]],5,FALSE)</f>
        <v>49.202977262150078</v>
      </c>
      <c r="L7162" s="16">
        <f ca="1">J7162*Table3[[#This Row],[QUANTITY]]</f>
        <v>1596</v>
      </c>
      <c r="M7162" s="16">
        <f ca="1">K7162*Table3[[#This Row],[QUANTITY]]*(1-Table3[[#This Row],[DISCOUNT %]])</f>
        <v>587.94435598326788</v>
      </c>
      <c r="N7162" s="3">
        <f>DAY(Table3[[#This Row],[DATE]])</f>
        <v>9</v>
      </c>
      <c r="O7162" s="3" t="str">
        <f>TEXT(Table3[[#This Row],[DATE]],"mmm")</f>
        <v>Aug</v>
      </c>
      <c r="P7162" s="3">
        <f>YEAR(Table3[[#This Row],[DATE]])</f>
        <v>2040</v>
      </c>
    </row>
    <row r="7163" spans="1:16" x14ac:dyDescent="0.3">
      <c r="A7163" s="6">
        <v>51358</v>
      </c>
      <c r="B7163" s="7" t="s">
        <v>1920</v>
      </c>
      <c r="C7163" s="9">
        <f t="shared" ca="1" si="222"/>
        <v>6</v>
      </c>
      <c r="D7163" s="9" t="s">
        <v>2115</v>
      </c>
      <c r="E7163" s="9" t="s">
        <v>2116</v>
      </c>
      <c r="F7163" s="10">
        <f t="shared" ca="1" si="223"/>
        <v>8.0868846887644993E-2</v>
      </c>
      <c r="G7163" s="3" t="str">
        <f>VLOOKUP(Table3[[#This Row],[PRODUCT ID]],Table1[[PRODUCT]:[SELLING PRICE]],1,FALSE)</f>
        <v>Product868</v>
      </c>
      <c r="H7163" s="3" t="str">
        <f>VLOOKUP(Table3[[#This Row],[PRODUCT ID]],Table1[[PRODUCT]:[SELLING PRICE]],2,FALSE)</f>
        <v>Category4</v>
      </c>
      <c r="I7163" s="3" t="str">
        <f>VLOOKUP(Table3[[#This Row],[PRODUCT ID]],Table1[[PRODUCT]:[SELLING PRICE]],3,FALSE)</f>
        <v>Ft</v>
      </c>
      <c r="J7163" s="16">
        <f ca="1">VLOOKUP(Table3[[#This Row],[PRODUCT ID]],Table1[[PRODUCT]:[SELLING PRICE]],4,FALSE)</f>
        <v>78</v>
      </c>
      <c r="K7163" s="16">
        <f ca="1">VLOOKUP(Table3[[#This Row],[PRODUCT ID]],Table1[[PRODUCT]:[SELLING PRICE]],5,FALSE)</f>
        <v>178.34971239348999</v>
      </c>
      <c r="L7163" s="16">
        <f ca="1">J7163*Table3[[#This Row],[QUANTITY]]</f>
        <v>468</v>
      </c>
      <c r="M7163" s="16">
        <f ca="1">K7163*Table3[[#This Row],[QUANTITY]]*(1-Table3[[#This Row],[DISCOUNT %]])</f>
        <v>983.56066085691202</v>
      </c>
      <c r="N7163" s="3">
        <f>DAY(Table3[[#This Row],[DATE]])</f>
        <v>10</v>
      </c>
      <c r="O7163" s="3" t="str">
        <f>TEXT(Table3[[#This Row],[DATE]],"mmm")</f>
        <v>Aug</v>
      </c>
      <c r="P7163" s="3">
        <f>YEAR(Table3[[#This Row],[DATE]])</f>
        <v>2040</v>
      </c>
    </row>
    <row r="7164" spans="1:16" x14ac:dyDescent="0.3">
      <c r="A7164" s="6">
        <v>51359</v>
      </c>
      <c r="B7164" s="7" t="s">
        <v>1921</v>
      </c>
      <c r="C7164" s="9">
        <f t="shared" ca="1" si="222"/>
        <v>12</v>
      </c>
      <c r="D7164" s="9" t="s">
        <v>2117</v>
      </c>
      <c r="E7164" s="9" t="s">
        <v>2116</v>
      </c>
      <c r="F7164" s="10">
        <f t="shared" ca="1" si="223"/>
        <v>3.9903736334541196E-2</v>
      </c>
      <c r="G7164" s="3" t="str">
        <f>VLOOKUP(Table3[[#This Row],[PRODUCT ID]],Table1[[PRODUCT]:[SELLING PRICE]],1,FALSE)</f>
        <v>Product869</v>
      </c>
      <c r="H7164" s="3" t="str">
        <f>VLOOKUP(Table3[[#This Row],[PRODUCT ID]],Table1[[PRODUCT]:[SELLING PRICE]],2,FALSE)</f>
        <v>Category5</v>
      </c>
      <c r="I7164" s="3" t="str">
        <f>VLOOKUP(Table3[[#This Row],[PRODUCT ID]],Table1[[PRODUCT]:[SELLING PRICE]],3,FALSE)</f>
        <v>No</v>
      </c>
      <c r="J7164" s="16">
        <f ca="1">VLOOKUP(Table3[[#This Row],[PRODUCT ID]],Table1[[PRODUCT]:[SELLING PRICE]],4,FALSE)</f>
        <v>199</v>
      </c>
      <c r="K7164" s="16">
        <f ca="1">VLOOKUP(Table3[[#This Row],[PRODUCT ID]],Table1[[PRODUCT]:[SELLING PRICE]],5,FALSE)</f>
        <v>65.475893454545954</v>
      </c>
      <c r="L7164" s="16">
        <f ca="1">J7164*Table3[[#This Row],[QUANTITY]]</f>
        <v>2388</v>
      </c>
      <c r="M7164" s="16">
        <f ca="1">K7164*Table3[[#This Row],[QUANTITY]]*(1-Table3[[#This Row],[DISCOUNT %]])</f>
        <v>754.35792799040701</v>
      </c>
      <c r="N7164" s="3">
        <f>DAY(Table3[[#This Row],[DATE]])</f>
        <v>11</v>
      </c>
      <c r="O7164" s="3" t="str">
        <f>TEXT(Table3[[#This Row],[DATE]],"mmm")</f>
        <v>Aug</v>
      </c>
      <c r="P7164" s="3">
        <f>YEAR(Table3[[#This Row],[DATE]])</f>
        <v>2040</v>
      </c>
    </row>
    <row r="7165" spans="1:16" x14ac:dyDescent="0.3">
      <c r="A7165" s="6">
        <v>51360</v>
      </c>
      <c r="B7165" s="7" t="s">
        <v>1922</v>
      </c>
      <c r="C7165" s="9">
        <f t="shared" ca="1" si="222"/>
        <v>14</v>
      </c>
      <c r="D7165" s="9" t="s">
        <v>2117</v>
      </c>
      <c r="E7165" s="9" t="s">
        <v>2116</v>
      </c>
      <c r="F7165" s="10">
        <f t="shared" ca="1" si="223"/>
        <v>7.761945772670982E-2</v>
      </c>
      <c r="G7165" s="3" t="str">
        <f>VLOOKUP(Table3[[#This Row],[PRODUCT ID]],Table1[[PRODUCT]:[SELLING PRICE]],1,FALSE)</f>
        <v>Product870</v>
      </c>
      <c r="H7165" s="3" t="str">
        <f>VLOOKUP(Table3[[#This Row],[PRODUCT ID]],Table1[[PRODUCT]:[SELLING PRICE]],2,FALSE)</f>
        <v>Category1</v>
      </c>
      <c r="I7165" s="3" t="str">
        <f>VLOOKUP(Table3[[#This Row],[PRODUCT ID]],Table1[[PRODUCT]:[SELLING PRICE]],3,FALSE)</f>
        <v>Kg</v>
      </c>
      <c r="J7165" s="16">
        <f ca="1">VLOOKUP(Table3[[#This Row],[PRODUCT ID]],Table1[[PRODUCT]:[SELLING PRICE]],4,FALSE)</f>
        <v>241</v>
      </c>
      <c r="K7165" s="16">
        <f ca="1">VLOOKUP(Table3[[#This Row],[PRODUCT ID]],Table1[[PRODUCT]:[SELLING PRICE]],5,FALSE)</f>
        <v>302.51583421211802</v>
      </c>
      <c r="L7165" s="16">
        <f ca="1">J7165*Table3[[#This Row],[QUANTITY]]</f>
        <v>3374</v>
      </c>
      <c r="M7165" s="16">
        <f ca="1">K7165*Table3[[#This Row],[QUANTITY]]*(1-Table3[[#This Row],[DISCOUNT %]])</f>
        <v>3906.4860688956223</v>
      </c>
      <c r="N7165" s="3">
        <f>DAY(Table3[[#This Row],[DATE]])</f>
        <v>12</v>
      </c>
      <c r="O7165" s="3" t="str">
        <f>TEXT(Table3[[#This Row],[DATE]],"mmm")</f>
        <v>Aug</v>
      </c>
      <c r="P7165" s="3">
        <f>YEAR(Table3[[#This Row],[DATE]])</f>
        <v>2040</v>
      </c>
    </row>
    <row r="7166" spans="1:16" x14ac:dyDescent="0.3">
      <c r="A7166" s="6">
        <v>51361</v>
      </c>
      <c r="B7166" s="7" t="s">
        <v>1923</v>
      </c>
      <c r="C7166" s="9">
        <f t="shared" ca="1" si="222"/>
        <v>9</v>
      </c>
      <c r="D7166" s="9" t="s">
        <v>2116</v>
      </c>
      <c r="E7166" s="9" t="s">
        <v>2116</v>
      </c>
      <c r="F7166" s="10">
        <f t="shared" ca="1" si="223"/>
        <v>1.8368554374048874E-2</v>
      </c>
      <c r="G7166" s="3" t="str">
        <f>VLOOKUP(Table3[[#This Row],[PRODUCT ID]],Table1[[PRODUCT]:[SELLING PRICE]],1,FALSE)</f>
        <v>Product871</v>
      </c>
      <c r="H7166" s="3" t="str">
        <f>VLOOKUP(Table3[[#This Row],[PRODUCT ID]],Table1[[PRODUCT]:[SELLING PRICE]],2,FALSE)</f>
        <v>Category2</v>
      </c>
      <c r="I7166" s="3" t="str">
        <f>VLOOKUP(Table3[[#This Row],[PRODUCT ID]],Table1[[PRODUCT]:[SELLING PRICE]],3,FALSE)</f>
        <v>Kg</v>
      </c>
      <c r="J7166" s="16">
        <f ca="1">VLOOKUP(Table3[[#This Row],[PRODUCT ID]],Table1[[PRODUCT]:[SELLING PRICE]],4,FALSE)</f>
        <v>95</v>
      </c>
      <c r="K7166" s="16">
        <f ca="1">VLOOKUP(Table3[[#This Row],[PRODUCT ID]],Table1[[PRODUCT]:[SELLING PRICE]],5,FALSE)</f>
        <v>184.85925069258258</v>
      </c>
      <c r="L7166" s="16">
        <f ca="1">J7166*Table3[[#This Row],[QUANTITY]]</f>
        <v>855</v>
      </c>
      <c r="M7166" s="16">
        <f ca="1">K7166*Table3[[#This Row],[QUANTITY]]*(1-Table3[[#This Row],[DISCOUNT %]])</f>
        <v>1633.1728814522094</v>
      </c>
      <c r="N7166" s="3">
        <f>DAY(Table3[[#This Row],[DATE]])</f>
        <v>13</v>
      </c>
      <c r="O7166" s="3" t="str">
        <f>TEXT(Table3[[#This Row],[DATE]],"mmm")</f>
        <v>Aug</v>
      </c>
      <c r="P7166" s="3">
        <f>YEAR(Table3[[#This Row],[DATE]])</f>
        <v>2040</v>
      </c>
    </row>
    <row r="7167" spans="1:16" x14ac:dyDescent="0.3">
      <c r="A7167" s="6">
        <v>51362</v>
      </c>
      <c r="B7167" s="7" t="s">
        <v>1924</v>
      </c>
      <c r="C7167" s="9">
        <f t="shared" ca="1" si="222"/>
        <v>10</v>
      </c>
      <c r="D7167" s="9" t="s">
        <v>2116</v>
      </c>
      <c r="E7167" s="9" t="s">
        <v>2116</v>
      </c>
      <c r="F7167" s="10">
        <f t="shared" ca="1" si="223"/>
        <v>1.5020180796074146E-3</v>
      </c>
      <c r="G7167" s="3" t="str">
        <f>VLOOKUP(Table3[[#This Row],[PRODUCT ID]],Table1[[PRODUCT]:[SELLING PRICE]],1,FALSE)</f>
        <v>Product872</v>
      </c>
      <c r="H7167" s="3" t="str">
        <f>VLOOKUP(Table3[[#This Row],[PRODUCT ID]],Table1[[PRODUCT]:[SELLING PRICE]],2,FALSE)</f>
        <v>Category3</v>
      </c>
      <c r="I7167" s="3" t="str">
        <f>VLOOKUP(Table3[[#This Row],[PRODUCT ID]],Table1[[PRODUCT]:[SELLING PRICE]],3,FALSE)</f>
        <v>Lt</v>
      </c>
      <c r="J7167" s="16">
        <f ca="1">VLOOKUP(Table3[[#This Row],[PRODUCT ID]],Table1[[PRODUCT]:[SELLING PRICE]],4,FALSE)</f>
        <v>117</v>
      </c>
      <c r="K7167" s="16">
        <f ca="1">VLOOKUP(Table3[[#This Row],[PRODUCT ID]],Table1[[PRODUCT]:[SELLING PRICE]],5,FALSE)</f>
        <v>50.651315447785137</v>
      </c>
      <c r="L7167" s="16">
        <f ca="1">J7167*Table3[[#This Row],[QUANTITY]]</f>
        <v>1170</v>
      </c>
      <c r="M7167" s="16">
        <f ca="1">K7167*Table3[[#This Row],[QUANTITY]]*(1-Table3[[#This Row],[DISCOUNT %]])</f>
        <v>505.75236256226663</v>
      </c>
      <c r="N7167" s="3">
        <f>DAY(Table3[[#This Row],[DATE]])</f>
        <v>14</v>
      </c>
      <c r="O7167" s="3" t="str">
        <f>TEXT(Table3[[#This Row],[DATE]],"mmm")</f>
        <v>Aug</v>
      </c>
      <c r="P7167" s="3">
        <f>YEAR(Table3[[#This Row],[DATE]])</f>
        <v>2040</v>
      </c>
    </row>
    <row r="7168" spans="1:16" x14ac:dyDescent="0.3">
      <c r="A7168" s="6">
        <v>51363</v>
      </c>
      <c r="B7168" s="7" t="s">
        <v>1925</v>
      </c>
      <c r="C7168" s="9">
        <f t="shared" ca="1" si="222"/>
        <v>8</v>
      </c>
      <c r="D7168" s="9" t="s">
        <v>2116</v>
      </c>
      <c r="E7168" s="9" t="s">
        <v>2118</v>
      </c>
      <c r="F7168" s="10">
        <f t="shared" ca="1" si="223"/>
        <v>6.4179618609321851E-2</v>
      </c>
      <c r="G7168" s="3" t="str">
        <f>VLOOKUP(Table3[[#This Row],[PRODUCT ID]],Table1[[PRODUCT]:[SELLING PRICE]],1,FALSE)</f>
        <v>Product873</v>
      </c>
      <c r="H7168" s="3" t="str">
        <f>VLOOKUP(Table3[[#This Row],[PRODUCT ID]],Table1[[PRODUCT]:[SELLING PRICE]],2,FALSE)</f>
        <v>Category4</v>
      </c>
      <c r="I7168" s="3" t="str">
        <f>VLOOKUP(Table3[[#This Row],[PRODUCT ID]],Table1[[PRODUCT]:[SELLING PRICE]],3,FALSE)</f>
        <v>Kg</v>
      </c>
      <c r="J7168" s="16">
        <f ca="1">VLOOKUP(Table3[[#This Row],[PRODUCT ID]],Table1[[PRODUCT]:[SELLING PRICE]],4,FALSE)</f>
        <v>212</v>
      </c>
      <c r="K7168" s="16">
        <f ca="1">VLOOKUP(Table3[[#This Row],[PRODUCT ID]],Table1[[PRODUCT]:[SELLING PRICE]],5,FALSE)</f>
        <v>102.26199695811971</v>
      </c>
      <c r="L7168" s="16">
        <f ca="1">J7168*Table3[[#This Row],[QUANTITY]]</f>
        <v>1696</v>
      </c>
      <c r="M7168" s="16">
        <f ca="1">K7168*Table3[[#This Row],[QUANTITY]]*(1-Table3[[#This Row],[DISCOUNT %]])</f>
        <v>765.59088796095966</v>
      </c>
      <c r="N7168" s="3">
        <f>DAY(Table3[[#This Row],[DATE]])</f>
        <v>15</v>
      </c>
      <c r="O7168" s="3" t="str">
        <f>TEXT(Table3[[#This Row],[DATE]],"mmm")</f>
        <v>Aug</v>
      </c>
      <c r="P7168" s="3">
        <f>YEAR(Table3[[#This Row],[DATE]])</f>
        <v>2040</v>
      </c>
    </row>
    <row r="7169" spans="1:16" x14ac:dyDescent="0.3">
      <c r="A7169" s="6">
        <v>51364</v>
      </c>
      <c r="B7169" s="7" t="s">
        <v>1926</v>
      </c>
      <c r="C7169" s="9">
        <f t="shared" ca="1" si="222"/>
        <v>2</v>
      </c>
      <c r="D7169" s="9" t="s">
        <v>2116</v>
      </c>
      <c r="E7169" s="9" t="s">
        <v>2118</v>
      </c>
      <c r="F7169" s="10">
        <f t="shared" ca="1" si="223"/>
        <v>7.3035349957149942E-2</v>
      </c>
      <c r="G7169" s="3" t="str">
        <f>VLOOKUP(Table3[[#This Row],[PRODUCT ID]],Table1[[PRODUCT]:[SELLING PRICE]],1,FALSE)</f>
        <v>Product874</v>
      </c>
      <c r="H7169" s="3" t="str">
        <f>VLOOKUP(Table3[[#This Row],[PRODUCT ID]],Table1[[PRODUCT]:[SELLING PRICE]],2,FALSE)</f>
        <v>Category5</v>
      </c>
      <c r="I7169" s="3" t="str">
        <f>VLOOKUP(Table3[[#This Row],[PRODUCT ID]],Table1[[PRODUCT]:[SELLING PRICE]],3,FALSE)</f>
        <v>Lt</v>
      </c>
      <c r="J7169" s="16">
        <f ca="1">VLOOKUP(Table3[[#This Row],[PRODUCT ID]],Table1[[PRODUCT]:[SELLING PRICE]],4,FALSE)</f>
        <v>117</v>
      </c>
      <c r="K7169" s="16">
        <f ca="1">VLOOKUP(Table3[[#This Row],[PRODUCT ID]],Table1[[PRODUCT]:[SELLING PRICE]],5,FALSE)</f>
        <v>50.469158853092118</v>
      </c>
      <c r="L7169" s="16">
        <f ca="1">J7169*Table3[[#This Row],[QUANTITY]]</f>
        <v>234</v>
      </c>
      <c r="M7169" s="16">
        <f ca="1">K7169*Table3[[#This Row],[QUANTITY]]*(1-Table3[[#This Row],[DISCOUNT %]])</f>
        <v>93.566252348427085</v>
      </c>
      <c r="N7169" s="3">
        <f>DAY(Table3[[#This Row],[DATE]])</f>
        <v>16</v>
      </c>
      <c r="O7169" s="3" t="str">
        <f>TEXT(Table3[[#This Row],[DATE]],"mmm")</f>
        <v>Aug</v>
      </c>
      <c r="P7169" s="3">
        <f>YEAR(Table3[[#This Row],[DATE]])</f>
        <v>2040</v>
      </c>
    </row>
    <row r="7170" spans="1:16" x14ac:dyDescent="0.3">
      <c r="A7170" s="6">
        <v>51365</v>
      </c>
      <c r="B7170" s="7" t="s">
        <v>1927</v>
      </c>
      <c r="C7170" s="9">
        <f t="shared" ca="1" si="222"/>
        <v>9</v>
      </c>
      <c r="D7170" s="9" t="s">
        <v>2115</v>
      </c>
      <c r="E7170" s="9" t="s">
        <v>2116</v>
      </c>
      <c r="F7170" s="10">
        <f t="shared" ca="1" si="223"/>
        <v>7.2317366157483048E-2</v>
      </c>
      <c r="G7170" s="3" t="str">
        <f>VLOOKUP(Table3[[#This Row],[PRODUCT ID]],Table1[[PRODUCT]:[SELLING PRICE]],1,FALSE)</f>
        <v>Product875</v>
      </c>
      <c r="H7170" s="3" t="str">
        <f>VLOOKUP(Table3[[#This Row],[PRODUCT ID]],Table1[[PRODUCT]:[SELLING PRICE]],2,FALSE)</f>
        <v>Category1</v>
      </c>
      <c r="I7170" s="3" t="str">
        <f>VLOOKUP(Table3[[#This Row],[PRODUCT ID]],Table1[[PRODUCT]:[SELLING PRICE]],3,FALSE)</f>
        <v>Ft</v>
      </c>
      <c r="J7170" s="16">
        <f ca="1">VLOOKUP(Table3[[#This Row],[PRODUCT ID]],Table1[[PRODUCT]:[SELLING PRICE]],4,FALSE)</f>
        <v>101</v>
      </c>
      <c r="K7170" s="16">
        <f ca="1">VLOOKUP(Table3[[#This Row],[PRODUCT ID]],Table1[[PRODUCT]:[SELLING PRICE]],5,FALSE)</f>
        <v>266.33049205434145</v>
      </c>
      <c r="L7170" s="16">
        <f ca="1">J7170*Table3[[#This Row],[QUANTITY]]</f>
        <v>909</v>
      </c>
      <c r="M7170" s="16">
        <f ca="1">K7170*Table3[[#This Row],[QUANTITY]]*(1-Table3[[#This Row],[DISCOUNT %]])</f>
        <v>2223.631551073905</v>
      </c>
      <c r="N7170" s="3">
        <f>DAY(Table3[[#This Row],[DATE]])</f>
        <v>17</v>
      </c>
      <c r="O7170" s="3" t="str">
        <f>TEXT(Table3[[#This Row],[DATE]],"mmm")</f>
        <v>Aug</v>
      </c>
      <c r="P7170" s="3">
        <f>YEAR(Table3[[#This Row],[DATE]])</f>
        <v>2040</v>
      </c>
    </row>
    <row r="7171" spans="1:16" x14ac:dyDescent="0.3">
      <c r="A7171" s="6">
        <v>51366</v>
      </c>
      <c r="B7171" s="7" t="s">
        <v>1928</v>
      </c>
      <c r="C7171" s="9">
        <f t="shared" ref="C7171:C7234" ca="1" si="224">RANDBETWEEN(1,15)</f>
        <v>7</v>
      </c>
      <c r="D7171" s="9" t="s">
        <v>2116</v>
      </c>
      <c r="E7171" s="9" t="s">
        <v>2116</v>
      </c>
      <c r="F7171" s="10">
        <f t="shared" ref="F7171:F7234" ca="1" si="225">RAND()*(0.1)</f>
        <v>7.8224347298649605E-2</v>
      </c>
      <c r="G7171" s="3" t="str">
        <f>VLOOKUP(Table3[[#This Row],[PRODUCT ID]],Table1[[PRODUCT]:[SELLING PRICE]],1,FALSE)</f>
        <v>Product876</v>
      </c>
      <c r="H7171" s="3" t="str">
        <f>VLOOKUP(Table3[[#This Row],[PRODUCT ID]],Table1[[PRODUCT]:[SELLING PRICE]],2,FALSE)</f>
        <v>Category2</v>
      </c>
      <c r="I7171" s="3" t="str">
        <f>VLOOKUP(Table3[[#This Row],[PRODUCT ID]],Table1[[PRODUCT]:[SELLING PRICE]],3,FALSE)</f>
        <v>Kg</v>
      </c>
      <c r="J7171" s="16">
        <f ca="1">VLOOKUP(Table3[[#This Row],[PRODUCT ID]],Table1[[PRODUCT]:[SELLING PRICE]],4,FALSE)</f>
        <v>196</v>
      </c>
      <c r="K7171" s="16">
        <f ca="1">VLOOKUP(Table3[[#This Row],[PRODUCT ID]],Table1[[PRODUCT]:[SELLING PRICE]],5,FALSE)</f>
        <v>219.29436891399769</v>
      </c>
      <c r="L7171" s="16">
        <f ca="1">J7171*Table3[[#This Row],[QUANTITY]]</f>
        <v>1372</v>
      </c>
      <c r="M7171" s="16">
        <f ca="1">K7171*Table3[[#This Row],[QUANTITY]]*(1-Table3[[#This Row],[DISCOUNT %]])</f>
        <v>1414.9814702760166</v>
      </c>
      <c r="N7171" s="3">
        <f>DAY(Table3[[#This Row],[DATE]])</f>
        <v>18</v>
      </c>
      <c r="O7171" s="3" t="str">
        <f>TEXT(Table3[[#This Row],[DATE]],"mmm")</f>
        <v>Aug</v>
      </c>
      <c r="P7171" s="3">
        <f>YEAR(Table3[[#This Row],[DATE]])</f>
        <v>2040</v>
      </c>
    </row>
    <row r="7172" spans="1:16" x14ac:dyDescent="0.3">
      <c r="A7172" s="6">
        <v>51367</v>
      </c>
      <c r="B7172" s="7" t="s">
        <v>1929</v>
      </c>
      <c r="C7172" s="9">
        <f t="shared" ca="1" si="224"/>
        <v>4</v>
      </c>
      <c r="D7172" s="9" t="s">
        <v>2117</v>
      </c>
      <c r="E7172" s="9" t="s">
        <v>2116</v>
      </c>
      <c r="F7172" s="10">
        <f t="shared" ca="1" si="225"/>
        <v>3.0086909038179635E-2</v>
      </c>
      <c r="G7172" s="3" t="str">
        <f>VLOOKUP(Table3[[#This Row],[PRODUCT ID]],Table1[[PRODUCT]:[SELLING PRICE]],1,FALSE)</f>
        <v>Product877</v>
      </c>
      <c r="H7172" s="3" t="str">
        <f>VLOOKUP(Table3[[#This Row],[PRODUCT ID]],Table1[[PRODUCT]:[SELLING PRICE]],2,FALSE)</f>
        <v>Category3</v>
      </c>
      <c r="I7172" s="3" t="str">
        <f>VLOOKUP(Table3[[#This Row],[PRODUCT ID]],Table1[[PRODUCT]:[SELLING PRICE]],3,FALSE)</f>
        <v>No</v>
      </c>
      <c r="J7172" s="16">
        <f ca="1">VLOOKUP(Table3[[#This Row],[PRODUCT ID]],Table1[[PRODUCT]:[SELLING PRICE]],4,FALSE)</f>
        <v>8</v>
      </c>
      <c r="K7172" s="16">
        <f ca="1">VLOOKUP(Table3[[#This Row],[PRODUCT ID]],Table1[[PRODUCT]:[SELLING PRICE]],5,FALSE)</f>
        <v>61.086242948810394</v>
      </c>
      <c r="L7172" s="16">
        <f ca="1">J7172*Table3[[#This Row],[QUANTITY]]</f>
        <v>32</v>
      </c>
      <c r="M7172" s="16">
        <f ca="1">K7172*Table3[[#This Row],[QUANTITY]]*(1-Table3[[#This Row],[DISCOUNT %]])</f>
        <v>236.99338685490156</v>
      </c>
      <c r="N7172" s="3">
        <f>DAY(Table3[[#This Row],[DATE]])</f>
        <v>19</v>
      </c>
      <c r="O7172" s="3" t="str">
        <f>TEXT(Table3[[#This Row],[DATE]],"mmm")</f>
        <v>Aug</v>
      </c>
      <c r="P7172" s="3">
        <f>YEAR(Table3[[#This Row],[DATE]])</f>
        <v>2040</v>
      </c>
    </row>
    <row r="7173" spans="1:16" x14ac:dyDescent="0.3">
      <c r="A7173" s="6">
        <v>51368</v>
      </c>
      <c r="B7173" s="7" t="s">
        <v>1930</v>
      </c>
      <c r="C7173" s="9">
        <f t="shared" ca="1" si="224"/>
        <v>7</v>
      </c>
      <c r="D7173" s="9" t="s">
        <v>2115</v>
      </c>
      <c r="E7173" s="9" t="s">
        <v>2116</v>
      </c>
      <c r="F7173" s="10">
        <f t="shared" ca="1" si="225"/>
        <v>7.9094164760403318E-2</v>
      </c>
      <c r="G7173" s="3" t="str">
        <f>VLOOKUP(Table3[[#This Row],[PRODUCT ID]],Table1[[PRODUCT]:[SELLING PRICE]],1,FALSE)</f>
        <v>Product878</v>
      </c>
      <c r="H7173" s="3" t="str">
        <f>VLOOKUP(Table3[[#This Row],[PRODUCT ID]],Table1[[PRODUCT]:[SELLING PRICE]],2,FALSE)</f>
        <v>Category4</v>
      </c>
      <c r="I7173" s="3" t="str">
        <f>VLOOKUP(Table3[[#This Row],[PRODUCT ID]],Table1[[PRODUCT]:[SELLING PRICE]],3,FALSE)</f>
        <v>No</v>
      </c>
      <c r="J7173" s="16">
        <f ca="1">VLOOKUP(Table3[[#This Row],[PRODUCT ID]],Table1[[PRODUCT]:[SELLING PRICE]],4,FALSE)</f>
        <v>130</v>
      </c>
      <c r="K7173" s="16">
        <f ca="1">VLOOKUP(Table3[[#This Row],[PRODUCT ID]],Table1[[PRODUCT]:[SELLING PRICE]],5,FALSE)</f>
        <v>209.68644674488712</v>
      </c>
      <c r="L7173" s="16">
        <f ca="1">J7173*Table3[[#This Row],[QUANTITY]]</f>
        <v>910</v>
      </c>
      <c r="M7173" s="16">
        <f ca="1">K7173*Table3[[#This Row],[QUANTITY]]*(1-Table3[[#This Row],[DISCOUNT %]])</f>
        <v>1351.7103066461643</v>
      </c>
      <c r="N7173" s="3">
        <f>DAY(Table3[[#This Row],[DATE]])</f>
        <v>20</v>
      </c>
      <c r="O7173" s="3" t="str">
        <f>TEXT(Table3[[#This Row],[DATE]],"mmm")</f>
        <v>Aug</v>
      </c>
      <c r="P7173" s="3">
        <f>YEAR(Table3[[#This Row],[DATE]])</f>
        <v>2040</v>
      </c>
    </row>
    <row r="7174" spans="1:16" x14ac:dyDescent="0.3">
      <c r="A7174" s="6">
        <v>51369</v>
      </c>
      <c r="B7174" s="7" t="s">
        <v>1931</v>
      </c>
      <c r="C7174" s="9">
        <f t="shared" ca="1" si="224"/>
        <v>2</v>
      </c>
      <c r="D7174" s="9" t="s">
        <v>2115</v>
      </c>
      <c r="E7174" s="9" t="s">
        <v>2118</v>
      </c>
      <c r="F7174" s="10">
        <f t="shared" ca="1" si="225"/>
        <v>8.3862070652564208E-2</v>
      </c>
      <c r="G7174" s="3" t="str">
        <f>VLOOKUP(Table3[[#This Row],[PRODUCT ID]],Table1[[PRODUCT]:[SELLING PRICE]],1,FALSE)</f>
        <v>Product879</v>
      </c>
      <c r="H7174" s="3" t="str">
        <f>VLOOKUP(Table3[[#This Row],[PRODUCT ID]],Table1[[PRODUCT]:[SELLING PRICE]],2,FALSE)</f>
        <v>Category5</v>
      </c>
      <c r="I7174" s="3" t="str">
        <f>VLOOKUP(Table3[[#This Row],[PRODUCT ID]],Table1[[PRODUCT]:[SELLING PRICE]],3,FALSE)</f>
        <v>Ft</v>
      </c>
      <c r="J7174" s="16">
        <f ca="1">VLOOKUP(Table3[[#This Row],[PRODUCT ID]],Table1[[PRODUCT]:[SELLING PRICE]],4,FALSE)</f>
        <v>125</v>
      </c>
      <c r="K7174" s="16">
        <f ca="1">VLOOKUP(Table3[[#This Row],[PRODUCT ID]],Table1[[PRODUCT]:[SELLING PRICE]],5,FALSE)</f>
        <v>181.84199923379626</v>
      </c>
      <c r="L7174" s="16">
        <f ca="1">J7174*Table3[[#This Row],[QUANTITY]]</f>
        <v>250</v>
      </c>
      <c r="M7174" s="16">
        <f ca="1">K7174*Table3[[#This Row],[QUANTITY]]*(1-Table3[[#This Row],[DISCOUNT %]])</f>
        <v>333.18470529289618</v>
      </c>
      <c r="N7174" s="3">
        <f>DAY(Table3[[#This Row],[DATE]])</f>
        <v>21</v>
      </c>
      <c r="O7174" s="3" t="str">
        <f>TEXT(Table3[[#This Row],[DATE]],"mmm")</f>
        <v>Aug</v>
      </c>
      <c r="P7174" s="3">
        <f>YEAR(Table3[[#This Row],[DATE]])</f>
        <v>2040</v>
      </c>
    </row>
    <row r="7175" spans="1:16" x14ac:dyDescent="0.3">
      <c r="A7175" s="6">
        <v>51370</v>
      </c>
      <c r="B7175" s="7" t="s">
        <v>1932</v>
      </c>
      <c r="C7175" s="9">
        <f t="shared" ca="1" si="224"/>
        <v>9</v>
      </c>
      <c r="D7175" s="9" t="s">
        <v>2115</v>
      </c>
      <c r="E7175" s="9" t="s">
        <v>2116</v>
      </c>
      <c r="F7175" s="10">
        <f t="shared" ca="1" si="225"/>
        <v>9.3016486431962142E-3</v>
      </c>
      <c r="G7175" s="3" t="str">
        <f>VLOOKUP(Table3[[#This Row],[PRODUCT ID]],Table1[[PRODUCT]:[SELLING PRICE]],1,FALSE)</f>
        <v>Product880</v>
      </c>
      <c r="H7175" s="3" t="str">
        <f>VLOOKUP(Table3[[#This Row],[PRODUCT ID]],Table1[[PRODUCT]:[SELLING PRICE]],2,FALSE)</f>
        <v>Category1</v>
      </c>
      <c r="I7175" s="3" t="str">
        <f>VLOOKUP(Table3[[#This Row],[PRODUCT ID]],Table1[[PRODUCT]:[SELLING PRICE]],3,FALSE)</f>
        <v>No</v>
      </c>
      <c r="J7175" s="16">
        <f ca="1">VLOOKUP(Table3[[#This Row],[PRODUCT ID]],Table1[[PRODUCT]:[SELLING PRICE]],4,FALSE)</f>
        <v>156</v>
      </c>
      <c r="K7175" s="16">
        <f ca="1">VLOOKUP(Table3[[#This Row],[PRODUCT ID]],Table1[[PRODUCT]:[SELLING PRICE]],5,FALSE)</f>
        <v>314.07229917301839</v>
      </c>
      <c r="L7175" s="16">
        <f ca="1">J7175*Table3[[#This Row],[QUANTITY]]</f>
        <v>1404</v>
      </c>
      <c r="M7175" s="16">
        <f ca="1">K7175*Table3[[#This Row],[QUANTITY]]*(1-Table3[[#This Row],[DISCOUNT %]])</f>
        <v>2800.3581809779516</v>
      </c>
      <c r="N7175" s="3">
        <f>DAY(Table3[[#This Row],[DATE]])</f>
        <v>22</v>
      </c>
      <c r="O7175" s="3" t="str">
        <f>TEXT(Table3[[#This Row],[DATE]],"mmm")</f>
        <v>Aug</v>
      </c>
      <c r="P7175" s="3">
        <f>YEAR(Table3[[#This Row],[DATE]])</f>
        <v>2040</v>
      </c>
    </row>
    <row r="7176" spans="1:16" x14ac:dyDescent="0.3">
      <c r="A7176" s="6">
        <v>51371</v>
      </c>
      <c r="B7176" s="7" t="s">
        <v>1933</v>
      </c>
      <c r="C7176" s="9">
        <f t="shared" ca="1" si="224"/>
        <v>3</v>
      </c>
      <c r="D7176" s="9" t="s">
        <v>2116</v>
      </c>
      <c r="E7176" s="9" t="s">
        <v>2116</v>
      </c>
      <c r="F7176" s="10">
        <f t="shared" ca="1" si="225"/>
        <v>8.3995704848598599E-2</v>
      </c>
      <c r="G7176" s="3" t="str">
        <f>VLOOKUP(Table3[[#This Row],[PRODUCT ID]],Table1[[PRODUCT]:[SELLING PRICE]],1,FALSE)</f>
        <v>Product881</v>
      </c>
      <c r="H7176" s="3" t="str">
        <f>VLOOKUP(Table3[[#This Row],[PRODUCT ID]],Table1[[PRODUCT]:[SELLING PRICE]],2,FALSE)</f>
        <v>Category2</v>
      </c>
      <c r="I7176" s="3" t="str">
        <f>VLOOKUP(Table3[[#This Row],[PRODUCT ID]],Table1[[PRODUCT]:[SELLING PRICE]],3,FALSE)</f>
        <v>Kg</v>
      </c>
      <c r="J7176" s="16">
        <f ca="1">VLOOKUP(Table3[[#This Row],[PRODUCT ID]],Table1[[PRODUCT]:[SELLING PRICE]],4,FALSE)</f>
        <v>125</v>
      </c>
      <c r="K7176" s="16">
        <f ca="1">VLOOKUP(Table3[[#This Row],[PRODUCT ID]],Table1[[PRODUCT]:[SELLING PRICE]],5,FALSE)</f>
        <v>307.82263163719716</v>
      </c>
      <c r="L7176" s="16">
        <f ca="1">J7176*Table3[[#This Row],[QUANTITY]]</f>
        <v>375</v>
      </c>
      <c r="M7176" s="16">
        <f ca="1">K7176*Table3[[#This Row],[QUANTITY]]*(1-Table3[[#This Row],[DISCOUNT %]])</f>
        <v>845.90055817344069</v>
      </c>
      <c r="N7176" s="3">
        <f>DAY(Table3[[#This Row],[DATE]])</f>
        <v>23</v>
      </c>
      <c r="O7176" s="3" t="str">
        <f>TEXT(Table3[[#This Row],[DATE]],"mmm")</f>
        <v>Aug</v>
      </c>
      <c r="P7176" s="3">
        <f>YEAR(Table3[[#This Row],[DATE]])</f>
        <v>2040</v>
      </c>
    </row>
    <row r="7177" spans="1:16" x14ac:dyDescent="0.3">
      <c r="A7177" s="6">
        <v>51372</v>
      </c>
      <c r="B7177" s="7" t="s">
        <v>1934</v>
      </c>
      <c r="C7177" s="9">
        <f t="shared" ca="1" si="224"/>
        <v>11</v>
      </c>
      <c r="D7177" s="9" t="s">
        <v>2116</v>
      </c>
      <c r="E7177" s="9" t="s">
        <v>2116</v>
      </c>
      <c r="F7177" s="10">
        <f t="shared" ca="1" si="225"/>
        <v>4.1719730401235403E-2</v>
      </c>
      <c r="G7177" s="3" t="str">
        <f>VLOOKUP(Table3[[#This Row],[PRODUCT ID]],Table1[[PRODUCT]:[SELLING PRICE]],1,FALSE)</f>
        <v>Product882</v>
      </c>
      <c r="H7177" s="3" t="str">
        <f>VLOOKUP(Table3[[#This Row],[PRODUCT ID]],Table1[[PRODUCT]:[SELLING PRICE]],2,FALSE)</f>
        <v>Category3</v>
      </c>
      <c r="I7177" s="3" t="str">
        <f>VLOOKUP(Table3[[#This Row],[PRODUCT ID]],Table1[[PRODUCT]:[SELLING PRICE]],3,FALSE)</f>
        <v>Kg</v>
      </c>
      <c r="J7177" s="16">
        <f ca="1">VLOOKUP(Table3[[#This Row],[PRODUCT ID]],Table1[[PRODUCT]:[SELLING PRICE]],4,FALSE)</f>
        <v>200</v>
      </c>
      <c r="K7177" s="16">
        <f ca="1">VLOOKUP(Table3[[#This Row],[PRODUCT ID]],Table1[[PRODUCT]:[SELLING PRICE]],5,FALSE)</f>
        <v>211.97866553443012</v>
      </c>
      <c r="L7177" s="16">
        <f ca="1">J7177*Table3[[#This Row],[QUANTITY]]</f>
        <v>2200</v>
      </c>
      <c r="M7177" s="16">
        <f ca="1">K7177*Table3[[#This Row],[QUANTITY]]*(1-Table3[[#This Row],[DISCOUNT %]])</f>
        <v>2234.4847003327204</v>
      </c>
      <c r="N7177" s="3">
        <f>DAY(Table3[[#This Row],[DATE]])</f>
        <v>24</v>
      </c>
      <c r="O7177" s="3" t="str">
        <f>TEXT(Table3[[#This Row],[DATE]],"mmm")</f>
        <v>Aug</v>
      </c>
      <c r="P7177" s="3">
        <f>YEAR(Table3[[#This Row],[DATE]])</f>
        <v>2040</v>
      </c>
    </row>
    <row r="7178" spans="1:16" x14ac:dyDescent="0.3">
      <c r="A7178" s="6">
        <v>51373</v>
      </c>
      <c r="B7178" s="7" t="s">
        <v>1935</v>
      </c>
      <c r="C7178" s="9">
        <f t="shared" ca="1" si="224"/>
        <v>7</v>
      </c>
      <c r="D7178" s="9" t="s">
        <v>2116</v>
      </c>
      <c r="E7178" s="9" t="s">
        <v>2116</v>
      </c>
      <c r="F7178" s="10">
        <f t="shared" ca="1" si="225"/>
        <v>1.3653813245834468E-2</v>
      </c>
      <c r="G7178" s="3" t="str">
        <f>VLOOKUP(Table3[[#This Row],[PRODUCT ID]],Table1[[PRODUCT]:[SELLING PRICE]],1,FALSE)</f>
        <v>Product883</v>
      </c>
      <c r="H7178" s="3" t="str">
        <f>VLOOKUP(Table3[[#This Row],[PRODUCT ID]],Table1[[PRODUCT]:[SELLING PRICE]],2,FALSE)</f>
        <v>Category4</v>
      </c>
      <c r="I7178" s="3" t="str">
        <f>VLOOKUP(Table3[[#This Row],[PRODUCT ID]],Table1[[PRODUCT]:[SELLING PRICE]],3,FALSE)</f>
        <v>Lt</v>
      </c>
      <c r="J7178" s="16">
        <f ca="1">VLOOKUP(Table3[[#This Row],[PRODUCT ID]],Table1[[PRODUCT]:[SELLING PRICE]],4,FALSE)</f>
        <v>119</v>
      </c>
      <c r="K7178" s="16">
        <f ca="1">VLOOKUP(Table3[[#This Row],[PRODUCT ID]],Table1[[PRODUCT]:[SELLING PRICE]],5,FALSE)</f>
        <v>142.87453832101667</v>
      </c>
      <c r="L7178" s="16">
        <f ca="1">J7178*Table3[[#This Row],[QUANTITY]]</f>
        <v>833</v>
      </c>
      <c r="M7178" s="16">
        <f ca="1">K7178*Table3[[#This Row],[QUANTITY]]*(1-Table3[[#This Row],[DISCOUNT %]])</f>
        <v>986.4662924003768</v>
      </c>
      <c r="N7178" s="3">
        <f>DAY(Table3[[#This Row],[DATE]])</f>
        <v>25</v>
      </c>
      <c r="O7178" s="3" t="str">
        <f>TEXT(Table3[[#This Row],[DATE]],"mmm")</f>
        <v>Aug</v>
      </c>
      <c r="P7178" s="3">
        <f>YEAR(Table3[[#This Row],[DATE]])</f>
        <v>2040</v>
      </c>
    </row>
    <row r="7179" spans="1:16" x14ac:dyDescent="0.3">
      <c r="A7179" s="6">
        <v>51374</v>
      </c>
      <c r="B7179" s="7" t="s">
        <v>1936</v>
      </c>
      <c r="C7179" s="9">
        <f t="shared" ca="1" si="224"/>
        <v>9</v>
      </c>
      <c r="D7179" s="9" t="s">
        <v>2115</v>
      </c>
      <c r="E7179" s="9" t="s">
        <v>2116</v>
      </c>
      <c r="F7179" s="10">
        <f t="shared" ca="1" si="225"/>
        <v>4.8012511712767859E-2</v>
      </c>
      <c r="G7179" s="3" t="str">
        <f>VLOOKUP(Table3[[#This Row],[PRODUCT ID]],Table1[[PRODUCT]:[SELLING PRICE]],1,FALSE)</f>
        <v>Product884</v>
      </c>
      <c r="H7179" s="3" t="str">
        <f>VLOOKUP(Table3[[#This Row],[PRODUCT ID]],Table1[[PRODUCT]:[SELLING PRICE]],2,FALSE)</f>
        <v>Category5</v>
      </c>
      <c r="I7179" s="3" t="str">
        <f>VLOOKUP(Table3[[#This Row],[PRODUCT ID]],Table1[[PRODUCT]:[SELLING PRICE]],3,FALSE)</f>
        <v>Kg</v>
      </c>
      <c r="J7179" s="16">
        <f ca="1">VLOOKUP(Table3[[#This Row],[PRODUCT ID]],Table1[[PRODUCT]:[SELLING PRICE]],4,FALSE)</f>
        <v>27</v>
      </c>
      <c r="K7179" s="16">
        <f ca="1">VLOOKUP(Table3[[#This Row],[PRODUCT ID]],Table1[[PRODUCT]:[SELLING PRICE]],5,FALSE)</f>
        <v>68.290262017695355</v>
      </c>
      <c r="L7179" s="16">
        <f ca="1">J7179*Table3[[#This Row],[QUANTITY]]</f>
        <v>243</v>
      </c>
      <c r="M7179" s="16">
        <f ca="1">K7179*Table3[[#This Row],[QUANTITY]]*(1-Table3[[#This Row],[DISCOUNT %]])</f>
        <v>585.1032751143249</v>
      </c>
      <c r="N7179" s="3">
        <f>DAY(Table3[[#This Row],[DATE]])</f>
        <v>26</v>
      </c>
      <c r="O7179" s="3" t="str">
        <f>TEXT(Table3[[#This Row],[DATE]],"mmm")</f>
        <v>Aug</v>
      </c>
      <c r="P7179" s="3">
        <f>YEAR(Table3[[#This Row],[DATE]])</f>
        <v>2040</v>
      </c>
    </row>
    <row r="7180" spans="1:16" x14ac:dyDescent="0.3">
      <c r="A7180" s="6">
        <v>51375</v>
      </c>
      <c r="B7180" s="7" t="s">
        <v>1937</v>
      </c>
      <c r="C7180" s="9">
        <f t="shared" ca="1" si="224"/>
        <v>5</v>
      </c>
      <c r="D7180" s="9" t="s">
        <v>2117</v>
      </c>
      <c r="E7180" s="9" t="s">
        <v>2118</v>
      </c>
      <c r="F7180" s="10">
        <f t="shared" ca="1" si="225"/>
        <v>7.8498631859472215E-2</v>
      </c>
      <c r="G7180" s="3" t="str">
        <f>VLOOKUP(Table3[[#This Row],[PRODUCT ID]],Table1[[PRODUCT]:[SELLING PRICE]],1,FALSE)</f>
        <v>Product885</v>
      </c>
      <c r="H7180" s="3" t="str">
        <f>VLOOKUP(Table3[[#This Row],[PRODUCT ID]],Table1[[PRODUCT]:[SELLING PRICE]],2,FALSE)</f>
        <v>Category1</v>
      </c>
      <c r="I7180" s="3" t="str">
        <f>VLOOKUP(Table3[[#This Row],[PRODUCT ID]],Table1[[PRODUCT]:[SELLING PRICE]],3,FALSE)</f>
        <v>Lt</v>
      </c>
      <c r="J7180" s="16">
        <f ca="1">VLOOKUP(Table3[[#This Row],[PRODUCT ID]],Table1[[PRODUCT]:[SELLING PRICE]],4,FALSE)</f>
        <v>110</v>
      </c>
      <c r="K7180" s="16">
        <f ca="1">VLOOKUP(Table3[[#This Row],[PRODUCT ID]],Table1[[PRODUCT]:[SELLING PRICE]],5,FALSE)</f>
        <v>50.036074379718045</v>
      </c>
      <c r="L7180" s="16">
        <f ca="1">J7180*Table3[[#This Row],[QUANTITY]]</f>
        <v>550</v>
      </c>
      <c r="M7180" s="16">
        <f ca="1">K7180*Table3[[#This Row],[QUANTITY]]*(1-Table3[[#This Row],[DISCOUNT %]])</f>
        <v>230.54155498645696</v>
      </c>
      <c r="N7180" s="3">
        <f>DAY(Table3[[#This Row],[DATE]])</f>
        <v>27</v>
      </c>
      <c r="O7180" s="3" t="str">
        <f>TEXT(Table3[[#This Row],[DATE]],"mmm")</f>
        <v>Aug</v>
      </c>
      <c r="P7180" s="3">
        <f>YEAR(Table3[[#This Row],[DATE]])</f>
        <v>2040</v>
      </c>
    </row>
    <row r="7181" spans="1:16" x14ac:dyDescent="0.3">
      <c r="A7181" s="6">
        <v>51376</v>
      </c>
      <c r="B7181" s="7" t="s">
        <v>1938</v>
      </c>
      <c r="C7181" s="9">
        <f t="shared" ca="1" si="224"/>
        <v>15</v>
      </c>
      <c r="D7181" s="9" t="s">
        <v>2117</v>
      </c>
      <c r="E7181" s="9" t="s">
        <v>2118</v>
      </c>
      <c r="F7181" s="10">
        <f t="shared" ca="1" si="225"/>
        <v>2.4221756720154732E-2</v>
      </c>
      <c r="G7181" s="3" t="str">
        <f>VLOOKUP(Table3[[#This Row],[PRODUCT ID]],Table1[[PRODUCT]:[SELLING PRICE]],1,FALSE)</f>
        <v>Product886</v>
      </c>
      <c r="H7181" s="3" t="str">
        <f>VLOOKUP(Table3[[#This Row],[PRODUCT ID]],Table1[[PRODUCT]:[SELLING PRICE]],2,FALSE)</f>
        <v>Category2</v>
      </c>
      <c r="I7181" s="3" t="str">
        <f>VLOOKUP(Table3[[#This Row],[PRODUCT ID]],Table1[[PRODUCT]:[SELLING PRICE]],3,FALSE)</f>
        <v>Ft</v>
      </c>
      <c r="J7181" s="16">
        <f ca="1">VLOOKUP(Table3[[#This Row],[PRODUCT ID]],Table1[[PRODUCT]:[SELLING PRICE]],4,FALSE)</f>
        <v>81</v>
      </c>
      <c r="K7181" s="16">
        <f ca="1">VLOOKUP(Table3[[#This Row],[PRODUCT ID]],Table1[[PRODUCT]:[SELLING PRICE]],5,FALSE)</f>
        <v>260.12171460678269</v>
      </c>
      <c r="L7181" s="16">
        <f ca="1">J7181*Table3[[#This Row],[QUANTITY]]</f>
        <v>1215</v>
      </c>
      <c r="M7181" s="16">
        <f ca="1">K7181*Table3[[#This Row],[QUANTITY]]*(1-Table3[[#This Row],[DISCOUNT %]])</f>
        <v>3807.316645769215</v>
      </c>
      <c r="N7181" s="3">
        <f>DAY(Table3[[#This Row],[DATE]])</f>
        <v>28</v>
      </c>
      <c r="O7181" s="3" t="str">
        <f>TEXT(Table3[[#This Row],[DATE]],"mmm")</f>
        <v>Aug</v>
      </c>
      <c r="P7181" s="3">
        <f>YEAR(Table3[[#This Row],[DATE]])</f>
        <v>2040</v>
      </c>
    </row>
    <row r="7182" spans="1:16" x14ac:dyDescent="0.3">
      <c r="A7182" s="6">
        <v>51377</v>
      </c>
      <c r="B7182" s="7" t="s">
        <v>1939</v>
      </c>
      <c r="C7182" s="9">
        <f t="shared" ca="1" si="224"/>
        <v>13</v>
      </c>
      <c r="D7182" s="9" t="s">
        <v>2116</v>
      </c>
      <c r="E7182" s="9" t="s">
        <v>2116</v>
      </c>
      <c r="F7182" s="10">
        <f t="shared" ca="1" si="225"/>
        <v>6.9563126041562826E-2</v>
      </c>
      <c r="G7182" s="3" t="str">
        <f>VLOOKUP(Table3[[#This Row],[PRODUCT ID]],Table1[[PRODUCT]:[SELLING PRICE]],1,FALSE)</f>
        <v>Product887</v>
      </c>
      <c r="H7182" s="3" t="str">
        <f>VLOOKUP(Table3[[#This Row],[PRODUCT ID]],Table1[[PRODUCT]:[SELLING PRICE]],2,FALSE)</f>
        <v>Category3</v>
      </c>
      <c r="I7182" s="3" t="str">
        <f>VLOOKUP(Table3[[#This Row],[PRODUCT ID]],Table1[[PRODUCT]:[SELLING PRICE]],3,FALSE)</f>
        <v>Kg</v>
      </c>
      <c r="J7182" s="16">
        <f ca="1">VLOOKUP(Table3[[#This Row],[PRODUCT ID]],Table1[[PRODUCT]:[SELLING PRICE]],4,FALSE)</f>
        <v>85</v>
      </c>
      <c r="K7182" s="16">
        <f ca="1">VLOOKUP(Table3[[#This Row],[PRODUCT ID]],Table1[[PRODUCT]:[SELLING PRICE]],5,FALSE)</f>
        <v>248.22979551092621</v>
      </c>
      <c r="L7182" s="16">
        <f ca="1">J7182*Table3[[#This Row],[QUANTITY]]</f>
        <v>1105</v>
      </c>
      <c r="M7182" s="16">
        <f ca="1">K7182*Table3[[#This Row],[QUANTITY]]*(1-Table3[[#This Row],[DISCOUNT %]])</f>
        <v>3002.5080144608678</v>
      </c>
      <c r="N7182" s="3">
        <f>DAY(Table3[[#This Row],[DATE]])</f>
        <v>29</v>
      </c>
      <c r="O7182" s="3" t="str">
        <f>TEXT(Table3[[#This Row],[DATE]],"mmm")</f>
        <v>Aug</v>
      </c>
      <c r="P7182" s="3">
        <f>YEAR(Table3[[#This Row],[DATE]])</f>
        <v>2040</v>
      </c>
    </row>
    <row r="7183" spans="1:16" x14ac:dyDescent="0.3">
      <c r="A7183" s="6">
        <v>51378</v>
      </c>
      <c r="B7183" s="7" t="s">
        <v>1940</v>
      </c>
      <c r="C7183" s="9">
        <f t="shared" ca="1" si="224"/>
        <v>4</v>
      </c>
      <c r="D7183" s="9" t="s">
        <v>2116</v>
      </c>
      <c r="E7183" s="9" t="s">
        <v>2116</v>
      </c>
      <c r="F7183" s="10">
        <f t="shared" ca="1" si="225"/>
        <v>8.2178966060721559E-2</v>
      </c>
      <c r="G7183" s="3" t="str">
        <f>VLOOKUP(Table3[[#This Row],[PRODUCT ID]],Table1[[PRODUCT]:[SELLING PRICE]],1,FALSE)</f>
        <v>Product888</v>
      </c>
      <c r="H7183" s="3" t="str">
        <f>VLOOKUP(Table3[[#This Row],[PRODUCT ID]],Table1[[PRODUCT]:[SELLING PRICE]],2,FALSE)</f>
        <v>Category4</v>
      </c>
      <c r="I7183" s="3" t="str">
        <f>VLOOKUP(Table3[[#This Row],[PRODUCT ID]],Table1[[PRODUCT]:[SELLING PRICE]],3,FALSE)</f>
        <v>No</v>
      </c>
      <c r="J7183" s="16">
        <f ca="1">VLOOKUP(Table3[[#This Row],[PRODUCT ID]],Table1[[PRODUCT]:[SELLING PRICE]],4,FALSE)</f>
        <v>95</v>
      </c>
      <c r="K7183" s="16">
        <f ca="1">VLOOKUP(Table3[[#This Row],[PRODUCT ID]],Table1[[PRODUCT]:[SELLING PRICE]],5,FALSE)</f>
        <v>151.69018828782922</v>
      </c>
      <c r="L7183" s="16">
        <f ca="1">J7183*Table3[[#This Row],[QUANTITY]]</f>
        <v>380</v>
      </c>
      <c r="M7183" s="16">
        <f ca="1">K7183*Table3[[#This Row],[QUANTITY]]*(1-Table3[[#This Row],[DISCOUNT %]])</f>
        <v>556.89778181111694</v>
      </c>
      <c r="N7183" s="3">
        <f>DAY(Table3[[#This Row],[DATE]])</f>
        <v>30</v>
      </c>
      <c r="O7183" s="3" t="str">
        <f>TEXT(Table3[[#This Row],[DATE]],"mmm")</f>
        <v>Aug</v>
      </c>
      <c r="P7183" s="3">
        <f>YEAR(Table3[[#This Row],[DATE]])</f>
        <v>2040</v>
      </c>
    </row>
    <row r="7184" spans="1:16" x14ac:dyDescent="0.3">
      <c r="A7184" s="6">
        <v>51379</v>
      </c>
      <c r="B7184" s="7" t="s">
        <v>1941</v>
      </c>
      <c r="C7184" s="9">
        <f t="shared" ca="1" si="224"/>
        <v>1</v>
      </c>
      <c r="D7184" s="9" t="s">
        <v>2116</v>
      </c>
      <c r="E7184" s="9" t="s">
        <v>2116</v>
      </c>
      <c r="F7184" s="10">
        <f t="shared" ca="1" si="225"/>
        <v>7.9204253290176326E-3</v>
      </c>
      <c r="G7184" s="3" t="str">
        <f>VLOOKUP(Table3[[#This Row],[PRODUCT ID]],Table1[[PRODUCT]:[SELLING PRICE]],1,FALSE)</f>
        <v>Product889</v>
      </c>
      <c r="H7184" s="3" t="str">
        <f>VLOOKUP(Table3[[#This Row],[PRODUCT ID]],Table1[[PRODUCT]:[SELLING PRICE]],2,FALSE)</f>
        <v>Category1</v>
      </c>
      <c r="I7184" s="3" t="str">
        <f>VLOOKUP(Table3[[#This Row],[PRODUCT ID]],Table1[[PRODUCT]:[SELLING PRICE]],3,FALSE)</f>
        <v>No</v>
      </c>
      <c r="J7184" s="16">
        <f ca="1">VLOOKUP(Table3[[#This Row],[PRODUCT ID]],Table1[[PRODUCT]:[SELLING PRICE]],4,FALSE)</f>
        <v>141</v>
      </c>
      <c r="K7184" s="16">
        <f ca="1">VLOOKUP(Table3[[#This Row],[PRODUCT ID]],Table1[[PRODUCT]:[SELLING PRICE]],5,FALSE)</f>
        <v>267.86564440687141</v>
      </c>
      <c r="L7184" s="16">
        <f ca="1">J7184*Table3[[#This Row],[QUANTITY]]</f>
        <v>141</v>
      </c>
      <c r="M7184" s="16">
        <f ca="1">K7184*Table3[[#This Row],[QUANTITY]]*(1-Table3[[#This Row],[DISCOUNT %]])</f>
        <v>265.74403457213759</v>
      </c>
      <c r="N7184" s="3">
        <f>DAY(Table3[[#This Row],[DATE]])</f>
        <v>31</v>
      </c>
      <c r="O7184" s="3" t="str">
        <f>TEXT(Table3[[#This Row],[DATE]],"mmm")</f>
        <v>Aug</v>
      </c>
      <c r="P7184" s="3">
        <f>YEAR(Table3[[#This Row],[DATE]])</f>
        <v>2040</v>
      </c>
    </row>
    <row r="7185" spans="1:16" x14ac:dyDescent="0.3">
      <c r="A7185" s="6">
        <v>51380</v>
      </c>
      <c r="B7185" s="7" t="s">
        <v>1942</v>
      </c>
      <c r="C7185" s="9">
        <f t="shared" ca="1" si="224"/>
        <v>13</v>
      </c>
      <c r="D7185" s="9" t="s">
        <v>2116</v>
      </c>
      <c r="E7185" s="9" t="s">
        <v>2116</v>
      </c>
      <c r="F7185" s="10">
        <f t="shared" ca="1" si="225"/>
        <v>9.104352037859564E-3</v>
      </c>
      <c r="G7185" s="3" t="str">
        <f>VLOOKUP(Table3[[#This Row],[PRODUCT ID]],Table1[[PRODUCT]:[SELLING PRICE]],1,FALSE)</f>
        <v>Product890</v>
      </c>
      <c r="H7185" s="3" t="str">
        <f>VLOOKUP(Table3[[#This Row],[PRODUCT ID]],Table1[[PRODUCT]:[SELLING PRICE]],2,FALSE)</f>
        <v>Category2</v>
      </c>
      <c r="I7185" s="3" t="str">
        <f>VLOOKUP(Table3[[#This Row],[PRODUCT ID]],Table1[[PRODUCT]:[SELLING PRICE]],3,FALSE)</f>
        <v>Ft</v>
      </c>
      <c r="J7185" s="16">
        <f ca="1">VLOOKUP(Table3[[#This Row],[PRODUCT ID]],Table1[[PRODUCT]:[SELLING PRICE]],4,FALSE)</f>
        <v>59</v>
      </c>
      <c r="K7185" s="16">
        <f ca="1">VLOOKUP(Table3[[#This Row],[PRODUCT ID]],Table1[[PRODUCT]:[SELLING PRICE]],5,FALSE)</f>
        <v>147.38540631633612</v>
      </c>
      <c r="L7185" s="16">
        <f ca="1">J7185*Table3[[#This Row],[QUANTITY]]</f>
        <v>767</v>
      </c>
      <c r="M7185" s="16">
        <f ca="1">K7185*Table3[[#This Row],[QUANTITY]]*(1-Table3[[#This Row],[DISCOUNT %]])</f>
        <v>1898.5662499958601</v>
      </c>
      <c r="N7185" s="3">
        <f>DAY(Table3[[#This Row],[DATE]])</f>
        <v>1</v>
      </c>
      <c r="O7185" s="3" t="str">
        <f>TEXT(Table3[[#This Row],[DATE]],"mmm")</f>
        <v>Sep</v>
      </c>
      <c r="P7185" s="3">
        <f>YEAR(Table3[[#This Row],[DATE]])</f>
        <v>2040</v>
      </c>
    </row>
    <row r="7186" spans="1:16" x14ac:dyDescent="0.3">
      <c r="A7186" s="6">
        <v>51381</v>
      </c>
      <c r="B7186" s="7" t="s">
        <v>1943</v>
      </c>
      <c r="C7186" s="9">
        <f t="shared" ca="1" si="224"/>
        <v>9</v>
      </c>
      <c r="D7186" s="9" t="s">
        <v>2115</v>
      </c>
      <c r="E7186" s="9" t="s">
        <v>2118</v>
      </c>
      <c r="F7186" s="10">
        <f t="shared" ca="1" si="225"/>
        <v>6.7508907097435514E-5</v>
      </c>
      <c r="G7186" s="3" t="str">
        <f>VLOOKUP(Table3[[#This Row],[PRODUCT ID]],Table1[[PRODUCT]:[SELLING PRICE]],1,FALSE)</f>
        <v>Product891</v>
      </c>
      <c r="H7186" s="3" t="str">
        <f>VLOOKUP(Table3[[#This Row],[PRODUCT ID]],Table1[[PRODUCT]:[SELLING PRICE]],2,FALSE)</f>
        <v>Category3</v>
      </c>
      <c r="I7186" s="3" t="str">
        <f>VLOOKUP(Table3[[#This Row],[PRODUCT ID]],Table1[[PRODUCT]:[SELLING PRICE]],3,FALSE)</f>
        <v>No</v>
      </c>
      <c r="J7186" s="16">
        <f ca="1">VLOOKUP(Table3[[#This Row],[PRODUCT ID]],Table1[[PRODUCT]:[SELLING PRICE]],4,FALSE)</f>
        <v>82</v>
      </c>
      <c r="K7186" s="16">
        <f ca="1">VLOOKUP(Table3[[#This Row],[PRODUCT ID]],Table1[[PRODUCT]:[SELLING PRICE]],5,FALSE)</f>
        <v>54.971409143375361</v>
      </c>
      <c r="L7186" s="16">
        <f ca="1">J7186*Table3[[#This Row],[QUANTITY]]</f>
        <v>738</v>
      </c>
      <c r="M7186" s="16">
        <f ca="1">K7186*Table3[[#This Row],[QUANTITY]]*(1-Table3[[#This Row],[DISCOUNT %]])</f>
        <v>494.70928275260241</v>
      </c>
      <c r="N7186" s="3">
        <f>DAY(Table3[[#This Row],[DATE]])</f>
        <v>2</v>
      </c>
      <c r="O7186" s="3" t="str">
        <f>TEXT(Table3[[#This Row],[DATE]],"mmm")</f>
        <v>Sep</v>
      </c>
      <c r="P7186" s="3">
        <f>YEAR(Table3[[#This Row],[DATE]])</f>
        <v>2040</v>
      </c>
    </row>
    <row r="7187" spans="1:16" x14ac:dyDescent="0.3">
      <c r="A7187" s="6">
        <v>51382</v>
      </c>
      <c r="B7187" s="7" t="s">
        <v>1944</v>
      </c>
      <c r="C7187" s="9">
        <f t="shared" ca="1" si="224"/>
        <v>13</v>
      </c>
      <c r="D7187" s="9" t="s">
        <v>2116</v>
      </c>
      <c r="E7187" s="9" t="s">
        <v>2116</v>
      </c>
      <c r="F7187" s="10">
        <f t="shared" ca="1" si="225"/>
        <v>2.5819183940274285E-2</v>
      </c>
      <c r="G7187" s="3" t="str">
        <f>VLOOKUP(Table3[[#This Row],[PRODUCT ID]],Table1[[PRODUCT]:[SELLING PRICE]],1,FALSE)</f>
        <v>Product892</v>
      </c>
      <c r="H7187" s="3" t="str">
        <f>VLOOKUP(Table3[[#This Row],[PRODUCT ID]],Table1[[PRODUCT]:[SELLING PRICE]],2,FALSE)</f>
        <v>Category4</v>
      </c>
      <c r="I7187" s="3" t="str">
        <f>VLOOKUP(Table3[[#This Row],[PRODUCT ID]],Table1[[PRODUCT]:[SELLING PRICE]],3,FALSE)</f>
        <v>Kg</v>
      </c>
      <c r="J7187" s="16">
        <f ca="1">VLOOKUP(Table3[[#This Row],[PRODUCT ID]],Table1[[PRODUCT]:[SELLING PRICE]],4,FALSE)</f>
        <v>84</v>
      </c>
      <c r="K7187" s="16">
        <f ca="1">VLOOKUP(Table3[[#This Row],[PRODUCT ID]],Table1[[PRODUCT]:[SELLING PRICE]],5,FALSE)</f>
        <v>316.19850162344153</v>
      </c>
      <c r="L7187" s="16">
        <f ca="1">J7187*Table3[[#This Row],[QUANTITY]]</f>
        <v>1092</v>
      </c>
      <c r="M7187" s="16">
        <f ca="1">K7187*Table3[[#This Row],[QUANTITY]]*(1-Table3[[#This Row],[DISCOUNT %]])</f>
        <v>4004.4486865290282</v>
      </c>
      <c r="N7187" s="3">
        <f>DAY(Table3[[#This Row],[DATE]])</f>
        <v>3</v>
      </c>
      <c r="O7187" s="3" t="str">
        <f>TEXT(Table3[[#This Row],[DATE]],"mmm")</f>
        <v>Sep</v>
      </c>
      <c r="P7187" s="3">
        <f>YEAR(Table3[[#This Row],[DATE]])</f>
        <v>2040</v>
      </c>
    </row>
    <row r="7188" spans="1:16" x14ac:dyDescent="0.3">
      <c r="A7188" s="6">
        <v>51383</v>
      </c>
      <c r="B7188" s="7" t="s">
        <v>1945</v>
      </c>
      <c r="C7188" s="9">
        <f t="shared" ca="1" si="224"/>
        <v>15</v>
      </c>
      <c r="D7188" s="9" t="s">
        <v>2117</v>
      </c>
      <c r="E7188" s="9" t="s">
        <v>2116</v>
      </c>
      <c r="F7188" s="10">
        <f t="shared" ca="1" si="225"/>
        <v>9.0523383483967143E-2</v>
      </c>
      <c r="G7188" s="3" t="str">
        <f>VLOOKUP(Table3[[#This Row],[PRODUCT ID]],Table1[[PRODUCT]:[SELLING PRICE]],1,FALSE)</f>
        <v>Product893</v>
      </c>
      <c r="H7188" s="3" t="str">
        <f>VLOOKUP(Table3[[#This Row],[PRODUCT ID]],Table1[[PRODUCT]:[SELLING PRICE]],2,FALSE)</f>
        <v>Category5</v>
      </c>
      <c r="I7188" s="3" t="str">
        <f>VLOOKUP(Table3[[#This Row],[PRODUCT ID]],Table1[[PRODUCT]:[SELLING PRICE]],3,FALSE)</f>
        <v>Kg</v>
      </c>
      <c r="J7188" s="16">
        <f ca="1">VLOOKUP(Table3[[#This Row],[PRODUCT ID]],Table1[[PRODUCT]:[SELLING PRICE]],4,FALSE)</f>
        <v>136</v>
      </c>
      <c r="K7188" s="16">
        <f ca="1">VLOOKUP(Table3[[#This Row],[PRODUCT ID]],Table1[[PRODUCT]:[SELLING PRICE]],5,FALSE)</f>
        <v>140.87151806039725</v>
      </c>
      <c r="L7188" s="16">
        <f ca="1">J7188*Table3[[#This Row],[QUANTITY]]</f>
        <v>2040</v>
      </c>
      <c r="M7188" s="16">
        <f ca="1">K7188*Table3[[#This Row],[QUANTITY]]*(1-Table3[[#This Row],[DISCOUNT %]])</f>
        <v>1921.7902741357095</v>
      </c>
      <c r="N7188" s="3">
        <f>DAY(Table3[[#This Row],[DATE]])</f>
        <v>4</v>
      </c>
      <c r="O7188" s="3" t="str">
        <f>TEXT(Table3[[#This Row],[DATE]],"mmm")</f>
        <v>Sep</v>
      </c>
      <c r="P7188" s="3">
        <f>YEAR(Table3[[#This Row],[DATE]])</f>
        <v>2040</v>
      </c>
    </row>
    <row r="7189" spans="1:16" x14ac:dyDescent="0.3">
      <c r="A7189" s="6">
        <v>51384</v>
      </c>
      <c r="B7189" s="7" t="s">
        <v>1946</v>
      </c>
      <c r="C7189" s="9">
        <f t="shared" ca="1" si="224"/>
        <v>6</v>
      </c>
      <c r="D7189" s="9" t="s">
        <v>2115</v>
      </c>
      <c r="E7189" s="9" t="s">
        <v>2116</v>
      </c>
      <c r="F7189" s="10">
        <f t="shared" ca="1" si="225"/>
        <v>7.9418818628471458E-2</v>
      </c>
      <c r="G7189" s="3" t="str">
        <f>VLOOKUP(Table3[[#This Row],[PRODUCT ID]],Table1[[PRODUCT]:[SELLING PRICE]],1,FALSE)</f>
        <v>Product894</v>
      </c>
      <c r="H7189" s="3" t="str">
        <f>VLOOKUP(Table3[[#This Row],[PRODUCT ID]],Table1[[PRODUCT]:[SELLING PRICE]],2,FALSE)</f>
        <v>Category1</v>
      </c>
      <c r="I7189" s="3" t="str">
        <f>VLOOKUP(Table3[[#This Row],[PRODUCT ID]],Table1[[PRODUCT]:[SELLING PRICE]],3,FALSE)</f>
        <v>Lt</v>
      </c>
      <c r="J7189" s="16">
        <f ca="1">VLOOKUP(Table3[[#This Row],[PRODUCT ID]],Table1[[PRODUCT]:[SELLING PRICE]],4,FALSE)</f>
        <v>15</v>
      </c>
      <c r="K7189" s="16">
        <f ca="1">VLOOKUP(Table3[[#This Row],[PRODUCT ID]],Table1[[PRODUCT]:[SELLING PRICE]],5,FALSE)</f>
        <v>174.98799096865579</v>
      </c>
      <c r="L7189" s="16">
        <f ca="1">J7189*Table3[[#This Row],[QUANTITY]]</f>
        <v>90</v>
      </c>
      <c r="M7189" s="16">
        <f ca="1">K7189*Table3[[#This Row],[QUANTITY]]*(1-Table3[[#This Row],[DISCOUNT %]])</f>
        <v>966.54390871053306</v>
      </c>
      <c r="N7189" s="3">
        <f>DAY(Table3[[#This Row],[DATE]])</f>
        <v>5</v>
      </c>
      <c r="O7189" s="3" t="str">
        <f>TEXT(Table3[[#This Row],[DATE]],"mmm")</f>
        <v>Sep</v>
      </c>
      <c r="P7189" s="3">
        <f>YEAR(Table3[[#This Row],[DATE]])</f>
        <v>2040</v>
      </c>
    </row>
    <row r="7190" spans="1:16" x14ac:dyDescent="0.3">
      <c r="A7190" s="6">
        <v>51385</v>
      </c>
      <c r="B7190" s="7" t="s">
        <v>1947</v>
      </c>
      <c r="C7190" s="9">
        <f t="shared" ca="1" si="224"/>
        <v>7</v>
      </c>
      <c r="D7190" s="9" t="s">
        <v>2115</v>
      </c>
      <c r="E7190" s="9" t="s">
        <v>2116</v>
      </c>
      <c r="F7190" s="10">
        <f t="shared" ca="1" si="225"/>
        <v>4.0992667578032521E-2</v>
      </c>
      <c r="G7190" s="3" t="str">
        <f>VLOOKUP(Table3[[#This Row],[PRODUCT ID]],Table1[[PRODUCT]:[SELLING PRICE]],1,FALSE)</f>
        <v>Product895</v>
      </c>
      <c r="H7190" s="3" t="str">
        <f>VLOOKUP(Table3[[#This Row],[PRODUCT ID]],Table1[[PRODUCT]:[SELLING PRICE]],2,FALSE)</f>
        <v>Category2</v>
      </c>
      <c r="I7190" s="3" t="str">
        <f>VLOOKUP(Table3[[#This Row],[PRODUCT ID]],Table1[[PRODUCT]:[SELLING PRICE]],3,FALSE)</f>
        <v>Kg</v>
      </c>
      <c r="J7190" s="16">
        <f ca="1">VLOOKUP(Table3[[#This Row],[PRODUCT ID]],Table1[[PRODUCT]:[SELLING PRICE]],4,FALSE)</f>
        <v>184</v>
      </c>
      <c r="K7190" s="16">
        <f ca="1">VLOOKUP(Table3[[#This Row],[PRODUCT ID]],Table1[[PRODUCT]:[SELLING PRICE]],5,FALSE)</f>
        <v>48.011919559748151</v>
      </c>
      <c r="L7190" s="16">
        <f ca="1">J7190*Table3[[#This Row],[QUANTITY]]</f>
        <v>1288</v>
      </c>
      <c r="M7190" s="16">
        <f ca="1">K7190*Table3[[#This Row],[QUANTITY]]*(1-Table3[[#This Row],[DISCOUNT %]])</f>
        <v>322.30648031016511</v>
      </c>
      <c r="N7190" s="3">
        <f>DAY(Table3[[#This Row],[DATE]])</f>
        <v>6</v>
      </c>
      <c r="O7190" s="3" t="str">
        <f>TEXT(Table3[[#This Row],[DATE]],"mmm")</f>
        <v>Sep</v>
      </c>
      <c r="P7190" s="3">
        <f>YEAR(Table3[[#This Row],[DATE]])</f>
        <v>2040</v>
      </c>
    </row>
    <row r="7191" spans="1:16" x14ac:dyDescent="0.3">
      <c r="A7191" s="6">
        <v>51386</v>
      </c>
      <c r="B7191" s="7" t="s">
        <v>1948</v>
      </c>
      <c r="C7191" s="9">
        <f t="shared" ca="1" si="224"/>
        <v>3</v>
      </c>
      <c r="D7191" s="9" t="s">
        <v>2115</v>
      </c>
      <c r="E7191" s="9" t="s">
        <v>2116</v>
      </c>
      <c r="F7191" s="10">
        <f t="shared" ca="1" si="225"/>
        <v>8.6387157466674677E-2</v>
      </c>
      <c r="G7191" s="3" t="str">
        <f>VLOOKUP(Table3[[#This Row],[PRODUCT ID]],Table1[[PRODUCT]:[SELLING PRICE]],1,FALSE)</f>
        <v>Product896</v>
      </c>
      <c r="H7191" s="3" t="str">
        <f>VLOOKUP(Table3[[#This Row],[PRODUCT ID]],Table1[[PRODUCT]:[SELLING PRICE]],2,FALSE)</f>
        <v>Category3</v>
      </c>
      <c r="I7191" s="3" t="str">
        <f>VLOOKUP(Table3[[#This Row],[PRODUCT ID]],Table1[[PRODUCT]:[SELLING PRICE]],3,FALSE)</f>
        <v>Lt</v>
      </c>
      <c r="J7191" s="16">
        <f ca="1">VLOOKUP(Table3[[#This Row],[PRODUCT ID]],Table1[[PRODUCT]:[SELLING PRICE]],4,FALSE)</f>
        <v>135</v>
      </c>
      <c r="K7191" s="16">
        <f ca="1">VLOOKUP(Table3[[#This Row],[PRODUCT ID]],Table1[[PRODUCT]:[SELLING PRICE]],5,FALSE)</f>
        <v>220.35334839836878</v>
      </c>
      <c r="L7191" s="16">
        <f ca="1">J7191*Table3[[#This Row],[QUANTITY]]</f>
        <v>405</v>
      </c>
      <c r="M7191" s="16">
        <f ca="1">K7191*Table3[[#This Row],[QUANTITY]]*(1-Table3[[#This Row],[DISCOUNT %]])</f>
        <v>603.95294697590964</v>
      </c>
      <c r="N7191" s="3">
        <f>DAY(Table3[[#This Row],[DATE]])</f>
        <v>7</v>
      </c>
      <c r="O7191" s="3" t="str">
        <f>TEXT(Table3[[#This Row],[DATE]],"mmm")</f>
        <v>Sep</v>
      </c>
      <c r="P7191" s="3">
        <f>YEAR(Table3[[#This Row],[DATE]])</f>
        <v>2040</v>
      </c>
    </row>
    <row r="7192" spans="1:16" x14ac:dyDescent="0.3">
      <c r="A7192" s="6">
        <v>51387</v>
      </c>
      <c r="B7192" s="7" t="s">
        <v>1949</v>
      </c>
      <c r="C7192" s="9">
        <f t="shared" ca="1" si="224"/>
        <v>5</v>
      </c>
      <c r="D7192" s="9" t="s">
        <v>2116</v>
      </c>
      <c r="E7192" s="9" t="s">
        <v>2118</v>
      </c>
      <c r="F7192" s="10">
        <f t="shared" ca="1" si="225"/>
        <v>5.9609293691456969E-2</v>
      </c>
      <c r="G7192" s="3" t="str">
        <f>VLOOKUP(Table3[[#This Row],[PRODUCT ID]],Table1[[PRODUCT]:[SELLING PRICE]],1,FALSE)</f>
        <v>Product897</v>
      </c>
      <c r="H7192" s="3" t="str">
        <f>VLOOKUP(Table3[[#This Row],[PRODUCT ID]],Table1[[PRODUCT]:[SELLING PRICE]],2,FALSE)</f>
        <v>Category4</v>
      </c>
      <c r="I7192" s="3" t="str">
        <f>VLOOKUP(Table3[[#This Row],[PRODUCT ID]],Table1[[PRODUCT]:[SELLING PRICE]],3,FALSE)</f>
        <v>Ft</v>
      </c>
      <c r="J7192" s="16">
        <f ca="1">VLOOKUP(Table3[[#This Row],[PRODUCT ID]],Table1[[PRODUCT]:[SELLING PRICE]],4,FALSE)</f>
        <v>250</v>
      </c>
      <c r="K7192" s="16">
        <f ca="1">VLOOKUP(Table3[[#This Row],[PRODUCT ID]],Table1[[PRODUCT]:[SELLING PRICE]],5,FALSE)</f>
        <v>134.98359528040481</v>
      </c>
      <c r="L7192" s="16">
        <f ca="1">J7192*Table3[[#This Row],[QUANTITY]]</f>
        <v>1250</v>
      </c>
      <c r="M7192" s="16">
        <f ca="1">K7192*Table3[[#This Row],[QUANTITY]]*(1-Table3[[#This Row],[DISCOUNT %]])</f>
        <v>634.68659252903205</v>
      </c>
      <c r="N7192" s="3">
        <f>DAY(Table3[[#This Row],[DATE]])</f>
        <v>8</v>
      </c>
      <c r="O7192" s="3" t="str">
        <f>TEXT(Table3[[#This Row],[DATE]],"mmm")</f>
        <v>Sep</v>
      </c>
      <c r="P7192" s="3">
        <f>YEAR(Table3[[#This Row],[DATE]])</f>
        <v>2040</v>
      </c>
    </row>
    <row r="7193" spans="1:16" x14ac:dyDescent="0.3">
      <c r="A7193" s="6">
        <v>51388</v>
      </c>
      <c r="B7193" s="7" t="s">
        <v>1950</v>
      </c>
      <c r="C7193" s="9">
        <f t="shared" ca="1" si="224"/>
        <v>15</v>
      </c>
      <c r="D7193" s="9" t="s">
        <v>2116</v>
      </c>
      <c r="E7193" s="9" t="s">
        <v>2118</v>
      </c>
      <c r="F7193" s="10">
        <f t="shared" ca="1" si="225"/>
        <v>8.3010135404680302E-2</v>
      </c>
      <c r="G7193" s="3" t="str">
        <f>VLOOKUP(Table3[[#This Row],[PRODUCT ID]],Table1[[PRODUCT]:[SELLING PRICE]],1,FALSE)</f>
        <v>Product898</v>
      </c>
      <c r="H7193" s="3" t="str">
        <f>VLOOKUP(Table3[[#This Row],[PRODUCT ID]],Table1[[PRODUCT]:[SELLING PRICE]],2,FALSE)</f>
        <v>Category5</v>
      </c>
      <c r="I7193" s="3" t="str">
        <f>VLOOKUP(Table3[[#This Row],[PRODUCT ID]],Table1[[PRODUCT]:[SELLING PRICE]],3,FALSE)</f>
        <v>Kg</v>
      </c>
      <c r="J7193" s="16">
        <f ca="1">VLOOKUP(Table3[[#This Row],[PRODUCT ID]],Table1[[PRODUCT]:[SELLING PRICE]],4,FALSE)</f>
        <v>218</v>
      </c>
      <c r="K7193" s="16">
        <f ca="1">VLOOKUP(Table3[[#This Row],[PRODUCT ID]],Table1[[PRODUCT]:[SELLING PRICE]],5,FALSE)</f>
        <v>137.72656835229111</v>
      </c>
      <c r="L7193" s="16">
        <f ca="1">J7193*Table3[[#This Row],[QUANTITY]]</f>
        <v>3270</v>
      </c>
      <c r="M7193" s="16">
        <f ca="1">K7193*Table3[[#This Row],[QUANTITY]]*(1-Table3[[#This Row],[DISCOUNT %]])</f>
        <v>1894.4080089681822</v>
      </c>
      <c r="N7193" s="3">
        <f>DAY(Table3[[#This Row],[DATE]])</f>
        <v>9</v>
      </c>
      <c r="O7193" s="3" t="str">
        <f>TEXT(Table3[[#This Row],[DATE]],"mmm")</f>
        <v>Sep</v>
      </c>
      <c r="P7193" s="3">
        <f>YEAR(Table3[[#This Row],[DATE]])</f>
        <v>2040</v>
      </c>
    </row>
    <row r="7194" spans="1:16" x14ac:dyDescent="0.3">
      <c r="A7194" s="6">
        <v>51389</v>
      </c>
      <c r="B7194" s="7" t="s">
        <v>1951</v>
      </c>
      <c r="C7194" s="9">
        <f t="shared" ca="1" si="224"/>
        <v>1</v>
      </c>
      <c r="D7194" s="9" t="s">
        <v>2116</v>
      </c>
      <c r="E7194" s="9" t="s">
        <v>2116</v>
      </c>
      <c r="F7194" s="10">
        <f t="shared" ca="1" si="225"/>
        <v>9.8945312463833649E-3</v>
      </c>
      <c r="G7194" s="3" t="str">
        <f>VLOOKUP(Table3[[#This Row],[PRODUCT ID]],Table1[[PRODUCT]:[SELLING PRICE]],1,FALSE)</f>
        <v>Product899</v>
      </c>
      <c r="H7194" s="3" t="str">
        <f>VLOOKUP(Table3[[#This Row],[PRODUCT ID]],Table1[[PRODUCT]:[SELLING PRICE]],2,FALSE)</f>
        <v>Category1</v>
      </c>
      <c r="I7194" s="3" t="str">
        <f>VLOOKUP(Table3[[#This Row],[PRODUCT ID]],Table1[[PRODUCT]:[SELLING PRICE]],3,FALSE)</f>
        <v>No</v>
      </c>
      <c r="J7194" s="16">
        <f ca="1">VLOOKUP(Table3[[#This Row],[PRODUCT ID]],Table1[[PRODUCT]:[SELLING PRICE]],4,FALSE)</f>
        <v>33</v>
      </c>
      <c r="K7194" s="16">
        <f ca="1">VLOOKUP(Table3[[#This Row],[PRODUCT ID]],Table1[[PRODUCT]:[SELLING PRICE]],5,FALSE)</f>
        <v>142.34245249272487</v>
      </c>
      <c r="L7194" s="16">
        <f ca="1">J7194*Table3[[#This Row],[QUANTITY]]</f>
        <v>33</v>
      </c>
      <c r="M7194" s="16">
        <f ca="1">K7194*Table3[[#This Row],[QUANTITY]]*(1-Table3[[#This Row],[DISCOUNT %]])</f>
        <v>140.93404064884876</v>
      </c>
      <c r="N7194" s="3">
        <f>DAY(Table3[[#This Row],[DATE]])</f>
        <v>10</v>
      </c>
      <c r="O7194" s="3" t="str">
        <f>TEXT(Table3[[#This Row],[DATE]],"mmm")</f>
        <v>Sep</v>
      </c>
      <c r="P7194" s="3">
        <f>YEAR(Table3[[#This Row],[DATE]])</f>
        <v>2040</v>
      </c>
    </row>
    <row r="7195" spans="1:16" x14ac:dyDescent="0.3">
      <c r="A7195" s="6">
        <v>51390</v>
      </c>
      <c r="B7195" s="7" t="s">
        <v>1952</v>
      </c>
      <c r="C7195" s="9">
        <f t="shared" ca="1" si="224"/>
        <v>6</v>
      </c>
      <c r="D7195" s="9" t="s">
        <v>2115</v>
      </c>
      <c r="E7195" s="9" t="s">
        <v>2116</v>
      </c>
      <c r="F7195" s="10">
        <f t="shared" ca="1" si="225"/>
        <v>4.4481319630454076E-2</v>
      </c>
      <c r="G7195" s="3" t="str">
        <f>VLOOKUP(Table3[[#This Row],[PRODUCT ID]],Table1[[PRODUCT]:[SELLING PRICE]],1,FALSE)</f>
        <v>Product900</v>
      </c>
      <c r="H7195" s="3" t="str">
        <f>VLOOKUP(Table3[[#This Row],[PRODUCT ID]],Table1[[PRODUCT]:[SELLING PRICE]],2,FALSE)</f>
        <v>Category2</v>
      </c>
      <c r="I7195" s="3" t="str">
        <f>VLOOKUP(Table3[[#This Row],[PRODUCT ID]],Table1[[PRODUCT]:[SELLING PRICE]],3,FALSE)</f>
        <v>No</v>
      </c>
      <c r="J7195" s="16">
        <f ca="1">VLOOKUP(Table3[[#This Row],[PRODUCT ID]],Table1[[PRODUCT]:[SELLING PRICE]],4,FALSE)</f>
        <v>116</v>
      </c>
      <c r="K7195" s="16">
        <f ca="1">VLOOKUP(Table3[[#This Row],[PRODUCT ID]],Table1[[PRODUCT]:[SELLING PRICE]],5,FALSE)</f>
        <v>230.52423346640063</v>
      </c>
      <c r="L7195" s="16">
        <f ca="1">J7195*Table3[[#This Row],[QUANTITY]]</f>
        <v>696</v>
      </c>
      <c r="M7195" s="16">
        <f ca="1">K7195*Table3[[#This Row],[QUANTITY]]*(1-Table3[[#This Row],[DISCOUNT %]])</f>
        <v>1321.6212681300976</v>
      </c>
      <c r="N7195" s="3">
        <f>DAY(Table3[[#This Row],[DATE]])</f>
        <v>11</v>
      </c>
      <c r="O7195" s="3" t="str">
        <f>TEXT(Table3[[#This Row],[DATE]],"mmm")</f>
        <v>Sep</v>
      </c>
      <c r="P7195" s="3">
        <f>YEAR(Table3[[#This Row],[DATE]])</f>
        <v>2040</v>
      </c>
    </row>
    <row r="7196" spans="1:16" x14ac:dyDescent="0.3">
      <c r="A7196" s="6">
        <v>51391</v>
      </c>
      <c r="B7196" s="7" t="s">
        <v>1953</v>
      </c>
      <c r="C7196" s="9">
        <f t="shared" ca="1" si="224"/>
        <v>11</v>
      </c>
      <c r="D7196" s="9" t="s">
        <v>2117</v>
      </c>
      <c r="E7196" s="9" t="s">
        <v>2116</v>
      </c>
      <c r="F7196" s="10">
        <f t="shared" ca="1" si="225"/>
        <v>6.0894790427263805E-2</v>
      </c>
      <c r="G7196" s="3" t="str">
        <f>VLOOKUP(Table3[[#This Row],[PRODUCT ID]],Table1[[PRODUCT]:[SELLING PRICE]],1,FALSE)</f>
        <v>Product901</v>
      </c>
      <c r="H7196" s="3" t="str">
        <f>VLOOKUP(Table3[[#This Row],[PRODUCT ID]],Table1[[PRODUCT]:[SELLING PRICE]],2,FALSE)</f>
        <v>Category3</v>
      </c>
      <c r="I7196" s="3" t="str">
        <f>VLOOKUP(Table3[[#This Row],[PRODUCT ID]],Table1[[PRODUCT]:[SELLING PRICE]],3,FALSE)</f>
        <v>Ft</v>
      </c>
      <c r="J7196" s="16">
        <f ca="1">VLOOKUP(Table3[[#This Row],[PRODUCT ID]],Table1[[PRODUCT]:[SELLING PRICE]],4,FALSE)</f>
        <v>153</v>
      </c>
      <c r="K7196" s="16">
        <f ca="1">VLOOKUP(Table3[[#This Row],[PRODUCT ID]],Table1[[PRODUCT]:[SELLING PRICE]],5,FALSE)</f>
        <v>127.29230868687671</v>
      </c>
      <c r="L7196" s="16">
        <f ca="1">J7196*Table3[[#This Row],[QUANTITY]]</f>
        <v>1683</v>
      </c>
      <c r="M7196" s="16">
        <f ca="1">K7196*Table3[[#This Row],[QUANTITY]]*(1-Table3[[#This Row],[DISCOUNT %]])</f>
        <v>1314.9495724902545</v>
      </c>
      <c r="N7196" s="3">
        <f>DAY(Table3[[#This Row],[DATE]])</f>
        <v>12</v>
      </c>
      <c r="O7196" s="3" t="str">
        <f>TEXT(Table3[[#This Row],[DATE]],"mmm")</f>
        <v>Sep</v>
      </c>
      <c r="P7196" s="3">
        <f>YEAR(Table3[[#This Row],[DATE]])</f>
        <v>2040</v>
      </c>
    </row>
    <row r="7197" spans="1:16" x14ac:dyDescent="0.3">
      <c r="A7197" s="6">
        <v>51392</v>
      </c>
      <c r="B7197" s="7" t="s">
        <v>1954</v>
      </c>
      <c r="C7197" s="9">
        <f t="shared" ca="1" si="224"/>
        <v>1</v>
      </c>
      <c r="D7197" s="9" t="s">
        <v>2117</v>
      </c>
      <c r="E7197" s="9" t="s">
        <v>2116</v>
      </c>
      <c r="F7197" s="10">
        <f t="shared" ca="1" si="225"/>
        <v>1.0247232339991154E-2</v>
      </c>
      <c r="G7197" s="3" t="str">
        <f>VLOOKUP(Table3[[#This Row],[PRODUCT ID]],Table1[[PRODUCT]:[SELLING PRICE]],1,FALSE)</f>
        <v>Product902</v>
      </c>
      <c r="H7197" s="3" t="str">
        <f>VLOOKUP(Table3[[#This Row],[PRODUCT ID]],Table1[[PRODUCT]:[SELLING PRICE]],2,FALSE)</f>
        <v>Category4</v>
      </c>
      <c r="I7197" s="3" t="str">
        <f>VLOOKUP(Table3[[#This Row],[PRODUCT ID]],Table1[[PRODUCT]:[SELLING PRICE]],3,FALSE)</f>
        <v>No</v>
      </c>
      <c r="J7197" s="16">
        <f ca="1">VLOOKUP(Table3[[#This Row],[PRODUCT ID]],Table1[[PRODUCT]:[SELLING PRICE]],4,FALSE)</f>
        <v>184</v>
      </c>
      <c r="K7197" s="16">
        <f ca="1">VLOOKUP(Table3[[#This Row],[PRODUCT ID]],Table1[[PRODUCT]:[SELLING PRICE]],5,FALSE)</f>
        <v>263.28930443426066</v>
      </c>
      <c r="L7197" s="16">
        <f ca="1">J7197*Table3[[#This Row],[QUANTITY]]</f>
        <v>184</v>
      </c>
      <c r="M7197" s="16">
        <f ca="1">K7197*Table3[[#This Row],[QUANTITY]]*(1-Table3[[#This Row],[DISCOUNT %]])</f>
        <v>260.59131775908816</v>
      </c>
      <c r="N7197" s="3">
        <f>DAY(Table3[[#This Row],[DATE]])</f>
        <v>13</v>
      </c>
      <c r="O7197" s="3" t="str">
        <f>TEXT(Table3[[#This Row],[DATE]],"mmm")</f>
        <v>Sep</v>
      </c>
      <c r="P7197" s="3">
        <f>YEAR(Table3[[#This Row],[DATE]])</f>
        <v>2040</v>
      </c>
    </row>
    <row r="7198" spans="1:16" x14ac:dyDescent="0.3">
      <c r="A7198" s="6">
        <v>51393</v>
      </c>
      <c r="B7198" s="7" t="s">
        <v>1955</v>
      </c>
      <c r="C7198" s="9">
        <f t="shared" ca="1" si="224"/>
        <v>11</v>
      </c>
      <c r="D7198" s="9" t="s">
        <v>2116</v>
      </c>
      <c r="E7198" s="9" t="s">
        <v>2118</v>
      </c>
      <c r="F7198" s="10">
        <f t="shared" ca="1" si="225"/>
        <v>3.9009285093504813E-2</v>
      </c>
      <c r="G7198" s="3" t="str">
        <f>VLOOKUP(Table3[[#This Row],[PRODUCT ID]],Table1[[PRODUCT]:[SELLING PRICE]],1,FALSE)</f>
        <v>Product903</v>
      </c>
      <c r="H7198" s="3" t="str">
        <f>VLOOKUP(Table3[[#This Row],[PRODUCT ID]],Table1[[PRODUCT]:[SELLING PRICE]],2,FALSE)</f>
        <v>Category5</v>
      </c>
      <c r="I7198" s="3" t="str">
        <f>VLOOKUP(Table3[[#This Row],[PRODUCT ID]],Table1[[PRODUCT]:[SELLING PRICE]],3,FALSE)</f>
        <v>Kg</v>
      </c>
      <c r="J7198" s="16">
        <f ca="1">VLOOKUP(Table3[[#This Row],[PRODUCT ID]],Table1[[PRODUCT]:[SELLING PRICE]],4,FALSE)</f>
        <v>29</v>
      </c>
      <c r="K7198" s="16">
        <f ca="1">VLOOKUP(Table3[[#This Row],[PRODUCT ID]],Table1[[PRODUCT]:[SELLING PRICE]],5,FALSE)</f>
        <v>100.68140775743967</v>
      </c>
      <c r="L7198" s="16">
        <f ca="1">J7198*Table3[[#This Row],[QUANTITY]]</f>
        <v>319</v>
      </c>
      <c r="M7198" s="16">
        <f ca="1">K7198*Table3[[#This Row],[QUANTITY]]*(1-Table3[[#This Row],[DISCOUNT %]])</f>
        <v>1064.2928782047572</v>
      </c>
      <c r="N7198" s="3">
        <f>DAY(Table3[[#This Row],[DATE]])</f>
        <v>14</v>
      </c>
      <c r="O7198" s="3" t="str">
        <f>TEXT(Table3[[#This Row],[DATE]],"mmm")</f>
        <v>Sep</v>
      </c>
      <c r="P7198" s="3">
        <f>YEAR(Table3[[#This Row],[DATE]])</f>
        <v>2040</v>
      </c>
    </row>
    <row r="7199" spans="1:16" x14ac:dyDescent="0.3">
      <c r="A7199" s="6">
        <v>51394</v>
      </c>
      <c r="B7199" s="7" t="s">
        <v>1956</v>
      </c>
      <c r="C7199" s="9">
        <f t="shared" ca="1" si="224"/>
        <v>3</v>
      </c>
      <c r="D7199" s="9" t="s">
        <v>2116</v>
      </c>
      <c r="E7199" s="9" t="s">
        <v>2116</v>
      </c>
      <c r="F7199" s="10">
        <f t="shared" ca="1" si="225"/>
        <v>6.2527056868638589E-2</v>
      </c>
      <c r="G7199" s="3" t="str">
        <f>VLOOKUP(Table3[[#This Row],[PRODUCT ID]],Table1[[PRODUCT]:[SELLING PRICE]],1,FALSE)</f>
        <v>Product904</v>
      </c>
      <c r="H7199" s="3" t="str">
        <f>VLOOKUP(Table3[[#This Row],[PRODUCT ID]],Table1[[PRODUCT]:[SELLING PRICE]],2,FALSE)</f>
        <v>Category1</v>
      </c>
      <c r="I7199" s="3" t="str">
        <f>VLOOKUP(Table3[[#This Row],[PRODUCT ID]],Table1[[PRODUCT]:[SELLING PRICE]],3,FALSE)</f>
        <v>Kg</v>
      </c>
      <c r="J7199" s="16">
        <f ca="1">VLOOKUP(Table3[[#This Row],[PRODUCT ID]],Table1[[PRODUCT]:[SELLING PRICE]],4,FALSE)</f>
        <v>93</v>
      </c>
      <c r="K7199" s="16">
        <f ca="1">VLOOKUP(Table3[[#This Row],[PRODUCT ID]],Table1[[PRODUCT]:[SELLING PRICE]],5,FALSE)</f>
        <v>131.78312377771204</v>
      </c>
      <c r="L7199" s="16">
        <f ca="1">J7199*Table3[[#This Row],[QUANTITY]]</f>
        <v>279</v>
      </c>
      <c r="M7199" s="16">
        <f ca="1">K7199*Table3[[#This Row],[QUANTITY]]*(1-Table3[[#This Row],[DISCOUNT %]])</f>
        <v>370.62933870880858</v>
      </c>
      <c r="N7199" s="3">
        <f>DAY(Table3[[#This Row],[DATE]])</f>
        <v>15</v>
      </c>
      <c r="O7199" s="3" t="str">
        <f>TEXT(Table3[[#This Row],[DATE]],"mmm")</f>
        <v>Sep</v>
      </c>
      <c r="P7199" s="3">
        <f>YEAR(Table3[[#This Row],[DATE]])</f>
        <v>2040</v>
      </c>
    </row>
    <row r="7200" spans="1:16" x14ac:dyDescent="0.3">
      <c r="A7200" s="6">
        <v>51395</v>
      </c>
      <c r="B7200" s="7" t="s">
        <v>1957</v>
      </c>
      <c r="C7200" s="9">
        <f t="shared" ca="1" si="224"/>
        <v>2</v>
      </c>
      <c r="D7200" s="9" t="s">
        <v>2116</v>
      </c>
      <c r="E7200" s="9" t="s">
        <v>2116</v>
      </c>
      <c r="F7200" s="10">
        <f t="shared" ca="1" si="225"/>
        <v>8.4511844782824263E-3</v>
      </c>
      <c r="G7200" s="3" t="str">
        <f>VLOOKUP(Table3[[#This Row],[PRODUCT ID]],Table1[[PRODUCT]:[SELLING PRICE]],1,FALSE)</f>
        <v>Product905</v>
      </c>
      <c r="H7200" s="3" t="str">
        <f>VLOOKUP(Table3[[#This Row],[PRODUCT ID]],Table1[[PRODUCT]:[SELLING PRICE]],2,FALSE)</f>
        <v>Category2</v>
      </c>
      <c r="I7200" s="3" t="str">
        <f>VLOOKUP(Table3[[#This Row],[PRODUCT ID]],Table1[[PRODUCT]:[SELLING PRICE]],3,FALSE)</f>
        <v>Lt</v>
      </c>
      <c r="J7200" s="16">
        <f ca="1">VLOOKUP(Table3[[#This Row],[PRODUCT ID]],Table1[[PRODUCT]:[SELLING PRICE]],4,FALSE)</f>
        <v>182</v>
      </c>
      <c r="K7200" s="16">
        <f ca="1">VLOOKUP(Table3[[#This Row],[PRODUCT ID]],Table1[[PRODUCT]:[SELLING PRICE]],5,FALSE)</f>
        <v>312.82742216548286</v>
      </c>
      <c r="L7200" s="16">
        <f ca="1">J7200*Table3[[#This Row],[QUANTITY]]</f>
        <v>364</v>
      </c>
      <c r="M7200" s="16">
        <f ca="1">K7200*Table3[[#This Row],[QUANTITY]]*(1-Table3[[#This Row],[DISCOUNT %]])</f>
        <v>620.36731982179367</v>
      </c>
      <c r="N7200" s="3">
        <f>DAY(Table3[[#This Row],[DATE]])</f>
        <v>16</v>
      </c>
      <c r="O7200" s="3" t="str">
        <f>TEXT(Table3[[#This Row],[DATE]],"mmm")</f>
        <v>Sep</v>
      </c>
      <c r="P7200" s="3">
        <f>YEAR(Table3[[#This Row],[DATE]])</f>
        <v>2040</v>
      </c>
    </row>
    <row r="7201" spans="1:16" x14ac:dyDescent="0.3">
      <c r="A7201" s="6">
        <v>51396</v>
      </c>
      <c r="B7201" s="7" t="s">
        <v>1958</v>
      </c>
      <c r="C7201" s="9">
        <f t="shared" ca="1" si="224"/>
        <v>15</v>
      </c>
      <c r="D7201" s="9" t="s">
        <v>2116</v>
      </c>
      <c r="E7201" s="9" t="s">
        <v>2116</v>
      </c>
      <c r="F7201" s="10">
        <f t="shared" ca="1" si="225"/>
        <v>1.3291440520548049E-2</v>
      </c>
      <c r="G7201" s="3" t="str">
        <f>VLOOKUP(Table3[[#This Row],[PRODUCT ID]],Table1[[PRODUCT]:[SELLING PRICE]],1,FALSE)</f>
        <v>Product906</v>
      </c>
      <c r="H7201" s="3" t="str">
        <f>VLOOKUP(Table3[[#This Row],[PRODUCT ID]],Table1[[PRODUCT]:[SELLING PRICE]],2,FALSE)</f>
        <v>Category3</v>
      </c>
      <c r="I7201" s="3" t="str">
        <f>VLOOKUP(Table3[[#This Row],[PRODUCT ID]],Table1[[PRODUCT]:[SELLING PRICE]],3,FALSE)</f>
        <v>Kg</v>
      </c>
      <c r="J7201" s="16">
        <f ca="1">VLOOKUP(Table3[[#This Row],[PRODUCT ID]],Table1[[PRODUCT]:[SELLING PRICE]],4,FALSE)</f>
        <v>116</v>
      </c>
      <c r="K7201" s="16">
        <f ca="1">VLOOKUP(Table3[[#This Row],[PRODUCT ID]],Table1[[PRODUCT]:[SELLING PRICE]],5,FALSE)</f>
        <v>246.975541550944</v>
      </c>
      <c r="L7201" s="16">
        <f ca="1">J7201*Table3[[#This Row],[QUANTITY]]</f>
        <v>1740</v>
      </c>
      <c r="M7201" s="16">
        <f ca="1">K7201*Table3[[#This Row],[QUANTITY]]*(1-Table3[[#This Row],[DISCOUNT %]])</f>
        <v>3655.3932124558423</v>
      </c>
      <c r="N7201" s="3">
        <f>DAY(Table3[[#This Row],[DATE]])</f>
        <v>17</v>
      </c>
      <c r="O7201" s="3" t="str">
        <f>TEXT(Table3[[#This Row],[DATE]],"mmm")</f>
        <v>Sep</v>
      </c>
      <c r="P7201" s="3">
        <f>YEAR(Table3[[#This Row],[DATE]])</f>
        <v>2040</v>
      </c>
    </row>
    <row r="7202" spans="1:16" x14ac:dyDescent="0.3">
      <c r="A7202" s="6">
        <v>51397</v>
      </c>
      <c r="B7202" s="7" t="s">
        <v>1959</v>
      </c>
      <c r="C7202" s="9">
        <f t="shared" ca="1" si="224"/>
        <v>2</v>
      </c>
      <c r="D7202" s="9" t="s">
        <v>2115</v>
      </c>
      <c r="E7202" s="9" t="s">
        <v>2116</v>
      </c>
      <c r="F7202" s="10">
        <f t="shared" ca="1" si="225"/>
        <v>9.6710587995988084E-2</v>
      </c>
      <c r="G7202" s="3" t="str">
        <f>VLOOKUP(Table3[[#This Row],[PRODUCT ID]],Table1[[PRODUCT]:[SELLING PRICE]],1,FALSE)</f>
        <v>Product907</v>
      </c>
      <c r="H7202" s="3" t="str">
        <f>VLOOKUP(Table3[[#This Row],[PRODUCT ID]],Table1[[PRODUCT]:[SELLING PRICE]],2,FALSE)</f>
        <v>Category4</v>
      </c>
      <c r="I7202" s="3" t="str">
        <f>VLOOKUP(Table3[[#This Row],[PRODUCT ID]],Table1[[PRODUCT]:[SELLING PRICE]],3,FALSE)</f>
        <v>Lt</v>
      </c>
      <c r="J7202" s="16">
        <f ca="1">VLOOKUP(Table3[[#This Row],[PRODUCT ID]],Table1[[PRODUCT]:[SELLING PRICE]],4,FALSE)</f>
        <v>203</v>
      </c>
      <c r="K7202" s="16">
        <f ca="1">VLOOKUP(Table3[[#This Row],[PRODUCT ID]],Table1[[PRODUCT]:[SELLING PRICE]],5,FALSE)</f>
        <v>69.744783606334906</v>
      </c>
      <c r="L7202" s="16">
        <f ca="1">J7202*Table3[[#This Row],[QUANTITY]]</f>
        <v>406</v>
      </c>
      <c r="M7202" s="16">
        <f ca="1">K7202*Table3[[#This Row],[QUANTITY]]*(1-Table3[[#This Row],[DISCOUNT %]])</f>
        <v>125.99944914822662</v>
      </c>
      <c r="N7202" s="3">
        <f>DAY(Table3[[#This Row],[DATE]])</f>
        <v>18</v>
      </c>
      <c r="O7202" s="3" t="str">
        <f>TEXT(Table3[[#This Row],[DATE]],"mmm")</f>
        <v>Sep</v>
      </c>
      <c r="P7202" s="3">
        <f>YEAR(Table3[[#This Row],[DATE]])</f>
        <v>2040</v>
      </c>
    </row>
    <row r="7203" spans="1:16" x14ac:dyDescent="0.3">
      <c r="A7203" s="6">
        <v>51398</v>
      </c>
      <c r="B7203" s="7" t="s">
        <v>1960</v>
      </c>
      <c r="C7203" s="9">
        <f t="shared" ca="1" si="224"/>
        <v>2</v>
      </c>
      <c r="D7203" s="9" t="s">
        <v>2116</v>
      </c>
      <c r="E7203" s="9" t="s">
        <v>2116</v>
      </c>
      <c r="F7203" s="10">
        <f t="shared" ca="1" si="225"/>
        <v>5.8328140622206259E-2</v>
      </c>
      <c r="G7203" s="3" t="str">
        <f>VLOOKUP(Table3[[#This Row],[PRODUCT ID]],Table1[[PRODUCT]:[SELLING PRICE]],1,FALSE)</f>
        <v>Product908</v>
      </c>
      <c r="H7203" s="3" t="str">
        <f>VLOOKUP(Table3[[#This Row],[PRODUCT ID]],Table1[[PRODUCT]:[SELLING PRICE]],2,FALSE)</f>
        <v>Category5</v>
      </c>
      <c r="I7203" s="3" t="str">
        <f>VLOOKUP(Table3[[#This Row],[PRODUCT ID]],Table1[[PRODUCT]:[SELLING PRICE]],3,FALSE)</f>
        <v>Ft</v>
      </c>
      <c r="J7203" s="16">
        <f ca="1">VLOOKUP(Table3[[#This Row],[PRODUCT ID]],Table1[[PRODUCT]:[SELLING PRICE]],4,FALSE)</f>
        <v>128</v>
      </c>
      <c r="K7203" s="16">
        <f ca="1">VLOOKUP(Table3[[#This Row],[PRODUCT ID]],Table1[[PRODUCT]:[SELLING PRICE]],5,FALSE)</f>
        <v>284.99769670136567</v>
      </c>
      <c r="L7203" s="16">
        <f ca="1">J7203*Table3[[#This Row],[QUANTITY]]</f>
        <v>256</v>
      </c>
      <c r="M7203" s="16">
        <f ca="1">K7203*Table3[[#This Row],[QUANTITY]]*(1-Table3[[#This Row],[DISCOUNT %]])</f>
        <v>536.74862194232708</v>
      </c>
      <c r="N7203" s="3">
        <f>DAY(Table3[[#This Row],[DATE]])</f>
        <v>19</v>
      </c>
      <c r="O7203" s="3" t="str">
        <f>TEXT(Table3[[#This Row],[DATE]],"mmm")</f>
        <v>Sep</v>
      </c>
      <c r="P7203" s="3">
        <f>YEAR(Table3[[#This Row],[DATE]])</f>
        <v>2040</v>
      </c>
    </row>
    <row r="7204" spans="1:16" x14ac:dyDescent="0.3">
      <c r="A7204" s="6">
        <v>51399</v>
      </c>
      <c r="B7204" s="7" t="s">
        <v>1961</v>
      </c>
      <c r="C7204" s="9">
        <f t="shared" ca="1" si="224"/>
        <v>4</v>
      </c>
      <c r="D7204" s="9" t="s">
        <v>2117</v>
      </c>
      <c r="E7204" s="9" t="s">
        <v>2118</v>
      </c>
      <c r="F7204" s="10">
        <f t="shared" ca="1" si="225"/>
        <v>4.786100653939384E-2</v>
      </c>
      <c r="G7204" s="3" t="str">
        <f>VLOOKUP(Table3[[#This Row],[PRODUCT ID]],Table1[[PRODUCT]:[SELLING PRICE]],1,FALSE)</f>
        <v>Product909</v>
      </c>
      <c r="H7204" s="3" t="str">
        <f>VLOOKUP(Table3[[#This Row],[PRODUCT ID]],Table1[[PRODUCT]:[SELLING PRICE]],2,FALSE)</f>
        <v>Category1</v>
      </c>
      <c r="I7204" s="3" t="str">
        <f>VLOOKUP(Table3[[#This Row],[PRODUCT ID]],Table1[[PRODUCT]:[SELLING PRICE]],3,FALSE)</f>
        <v>Kg</v>
      </c>
      <c r="J7204" s="16">
        <f ca="1">VLOOKUP(Table3[[#This Row],[PRODUCT ID]],Table1[[PRODUCT]:[SELLING PRICE]],4,FALSE)</f>
        <v>138</v>
      </c>
      <c r="K7204" s="16">
        <f ca="1">VLOOKUP(Table3[[#This Row],[PRODUCT ID]],Table1[[PRODUCT]:[SELLING PRICE]],5,FALSE)</f>
        <v>42.881177761106628</v>
      </c>
      <c r="L7204" s="16">
        <f ca="1">J7204*Table3[[#This Row],[QUANTITY]]</f>
        <v>552</v>
      </c>
      <c r="M7204" s="16">
        <f ca="1">K7204*Table3[[#This Row],[QUANTITY]]*(1-Table3[[#This Row],[DISCOUNT %]])</f>
        <v>163.31536572746157</v>
      </c>
      <c r="N7204" s="3">
        <f>DAY(Table3[[#This Row],[DATE]])</f>
        <v>20</v>
      </c>
      <c r="O7204" s="3" t="str">
        <f>TEXT(Table3[[#This Row],[DATE]],"mmm")</f>
        <v>Sep</v>
      </c>
      <c r="P7204" s="3">
        <f>YEAR(Table3[[#This Row],[DATE]])</f>
        <v>2040</v>
      </c>
    </row>
    <row r="7205" spans="1:16" x14ac:dyDescent="0.3">
      <c r="A7205" s="6">
        <v>51400</v>
      </c>
      <c r="B7205" s="7" t="s">
        <v>1962</v>
      </c>
      <c r="C7205" s="9">
        <f t="shared" ca="1" si="224"/>
        <v>10</v>
      </c>
      <c r="D7205" s="9" t="s">
        <v>2115</v>
      </c>
      <c r="E7205" s="9" t="s">
        <v>2118</v>
      </c>
      <c r="F7205" s="10">
        <f t="shared" ca="1" si="225"/>
        <v>2.2588735194217116E-3</v>
      </c>
      <c r="G7205" s="3" t="str">
        <f>VLOOKUP(Table3[[#This Row],[PRODUCT ID]],Table1[[PRODUCT]:[SELLING PRICE]],1,FALSE)</f>
        <v>Product910</v>
      </c>
      <c r="H7205" s="3" t="str">
        <f>VLOOKUP(Table3[[#This Row],[PRODUCT ID]],Table1[[PRODUCT]:[SELLING PRICE]],2,FALSE)</f>
        <v>Category2</v>
      </c>
      <c r="I7205" s="3" t="str">
        <f>VLOOKUP(Table3[[#This Row],[PRODUCT ID]],Table1[[PRODUCT]:[SELLING PRICE]],3,FALSE)</f>
        <v>No</v>
      </c>
      <c r="J7205" s="16">
        <f ca="1">VLOOKUP(Table3[[#This Row],[PRODUCT ID]],Table1[[PRODUCT]:[SELLING PRICE]],4,FALSE)</f>
        <v>99</v>
      </c>
      <c r="K7205" s="16">
        <f ca="1">VLOOKUP(Table3[[#This Row],[PRODUCT ID]],Table1[[PRODUCT]:[SELLING PRICE]],5,FALSE)</f>
        <v>208.15967475571708</v>
      </c>
      <c r="L7205" s="16">
        <f ca="1">J7205*Table3[[#This Row],[QUANTITY]]</f>
        <v>990</v>
      </c>
      <c r="M7205" s="16">
        <f ca="1">K7205*Table3[[#This Row],[QUANTITY]]*(1-Table3[[#This Row],[DISCOUNT %]])</f>
        <v>2076.8946837859994</v>
      </c>
      <c r="N7205" s="3">
        <f>DAY(Table3[[#This Row],[DATE]])</f>
        <v>21</v>
      </c>
      <c r="O7205" s="3" t="str">
        <f>TEXT(Table3[[#This Row],[DATE]],"mmm")</f>
        <v>Sep</v>
      </c>
      <c r="P7205" s="3">
        <f>YEAR(Table3[[#This Row],[DATE]])</f>
        <v>2040</v>
      </c>
    </row>
    <row r="7206" spans="1:16" x14ac:dyDescent="0.3">
      <c r="A7206" s="6">
        <v>51401</v>
      </c>
      <c r="B7206" s="7" t="s">
        <v>1963</v>
      </c>
      <c r="C7206" s="9">
        <f t="shared" ca="1" si="224"/>
        <v>1</v>
      </c>
      <c r="D7206" s="9" t="s">
        <v>2115</v>
      </c>
      <c r="E7206" s="9" t="s">
        <v>2116</v>
      </c>
      <c r="F7206" s="10">
        <f t="shared" ca="1" si="225"/>
        <v>8.0989220180014872E-3</v>
      </c>
      <c r="G7206" s="3" t="str">
        <f>VLOOKUP(Table3[[#This Row],[PRODUCT ID]],Table1[[PRODUCT]:[SELLING PRICE]],1,FALSE)</f>
        <v>Product911</v>
      </c>
      <c r="H7206" s="3" t="str">
        <f>VLOOKUP(Table3[[#This Row],[PRODUCT ID]],Table1[[PRODUCT]:[SELLING PRICE]],2,FALSE)</f>
        <v>Category3</v>
      </c>
      <c r="I7206" s="3" t="str">
        <f>VLOOKUP(Table3[[#This Row],[PRODUCT ID]],Table1[[PRODUCT]:[SELLING PRICE]],3,FALSE)</f>
        <v>No</v>
      </c>
      <c r="J7206" s="16">
        <f ca="1">VLOOKUP(Table3[[#This Row],[PRODUCT ID]],Table1[[PRODUCT]:[SELLING PRICE]],4,FALSE)</f>
        <v>137</v>
      </c>
      <c r="K7206" s="16">
        <f ca="1">VLOOKUP(Table3[[#This Row],[PRODUCT ID]],Table1[[PRODUCT]:[SELLING PRICE]],5,FALSE)</f>
        <v>255.38320954191337</v>
      </c>
      <c r="L7206" s="16">
        <f ca="1">J7206*Table3[[#This Row],[QUANTITY]]</f>
        <v>137</v>
      </c>
      <c r="M7206" s="16">
        <f ca="1">K7206*Table3[[#This Row],[QUANTITY]]*(1-Table3[[#This Row],[DISCOUNT %]])</f>
        <v>253.3148808431265</v>
      </c>
      <c r="N7206" s="3">
        <f>DAY(Table3[[#This Row],[DATE]])</f>
        <v>22</v>
      </c>
      <c r="O7206" s="3" t="str">
        <f>TEXT(Table3[[#This Row],[DATE]],"mmm")</f>
        <v>Sep</v>
      </c>
      <c r="P7206" s="3">
        <f>YEAR(Table3[[#This Row],[DATE]])</f>
        <v>2040</v>
      </c>
    </row>
    <row r="7207" spans="1:16" x14ac:dyDescent="0.3">
      <c r="A7207" s="6">
        <v>51402</v>
      </c>
      <c r="B7207" s="7" t="s">
        <v>1964</v>
      </c>
      <c r="C7207" s="9">
        <f t="shared" ca="1" si="224"/>
        <v>9</v>
      </c>
      <c r="D7207" s="9" t="s">
        <v>2115</v>
      </c>
      <c r="E7207" s="9" t="s">
        <v>2116</v>
      </c>
      <c r="F7207" s="10">
        <f t="shared" ca="1" si="225"/>
        <v>5.7979172092009229E-2</v>
      </c>
      <c r="G7207" s="3" t="str">
        <f>VLOOKUP(Table3[[#This Row],[PRODUCT ID]],Table1[[PRODUCT]:[SELLING PRICE]],1,FALSE)</f>
        <v>Product912</v>
      </c>
      <c r="H7207" s="3" t="str">
        <f>VLOOKUP(Table3[[#This Row],[PRODUCT ID]],Table1[[PRODUCT]:[SELLING PRICE]],2,FALSE)</f>
        <v>Category4</v>
      </c>
      <c r="I7207" s="3" t="str">
        <f>VLOOKUP(Table3[[#This Row],[PRODUCT ID]],Table1[[PRODUCT]:[SELLING PRICE]],3,FALSE)</f>
        <v>Ft</v>
      </c>
      <c r="J7207" s="16">
        <f ca="1">VLOOKUP(Table3[[#This Row],[PRODUCT ID]],Table1[[PRODUCT]:[SELLING PRICE]],4,FALSE)</f>
        <v>26</v>
      </c>
      <c r="K7207" s="16">
        <f ca="1">VLOOKUP(Table3[[#This Row],[PRODUCT ID]],Table1[[PRODUCT]:[SELLING PRICE]],5,FALSE)</f>
        <v>285.45690606964723</v>
      </c>
      <c r="L7207" s="16">
        <f ca="1">J7207*Table3[[#This Row],[QUANTITY]]</f>
        <v>234</v>
      </c>
      <c r="M7207" s="16">
        <f ca="1">K7207*Table3[[#This Row],[QUANTITY]]*(1-Table3[[#This Row],[DISCOUNT %]])</f>
        <v>2420.1571588900438</v>
      </c>
      <c r="N7207" s="3">
        <f>DAY(Table3[[#This Row],[DATE]])</f>
        <v>23</v>
      </c>
      <c r="O7207" s="3" t="str">
        <f>TEXT(Table3[[#This Row],[DATE]],"mmm")</f>
        <v>Sep</v>
      </c>
      <c r="P7207" s="3">
        <f>YEAR(Table3[[#This Row],[DATE]])</f>
        <v>2040</v>
      </c>
    </row>
    <row r="7208" spans="1:16" x14ac:dyDescent="0.3">
      <c r="A7208" s="6">
        <v>51403</v>
      </c>
      <c r="B7208" s="7" t="s">
        <v>1965</v>
      </c>
      <c r="C7208" s="9">
        <f t="shared" ca="1" si="224"/>
        <v>14</v>
      </c>
      <c r="D7208" s="9" t="s">
        <v>2116</v>
      </c>
      <c r="E7208" s="9" t="s">
        <v>2116</v>
      </c>
      <c r="F7208" s="10">
        <f t="shared" ca="1" si="225"/>
        <v>9.9112332081276178E-2</v>
      </c>
      <c r="G7208" s="3" t="str">
        <f>VLOOKUP(Table3[[#This Row],[PRODUCT ID]],Table1[[PRODUCT]:[SELLING PRICE]],1,FALSE)</f>
        <v>Product913</v>
      </c>
      <c r="H7208" s="3" t="str">
        <f>VLOOKUP(Table3[[#This Row],[PRODUCT ID]],Table1[[PRODUCT]:[SELLING PRICE]],2,FALSE)</f>
        <v>Category1</v>
      </c>
      <c r="I7208" s="3" t="str">
        <f>VLOOKUP(Table3[[#This Row],[PRODUCT ID]],Table1[[PRODUCT]:[SELLING PRICE]],3,FALSE)</f>
        <v>No</v>
      </c>
      <c r="J7208" s="16">
        <f ca="1">VLOOKUP(Table3[[#This Row],[PRODUCT ID]],Table1[[PRODUCT]:[SELLING PRICE]],4,FALSE)</f>
        <v>19</v>
      </c>
      <c r="K7208" s="16">
        <f ca="1">VLOOKUP(Table3[[#This Row],[PRODUCT ID]],Table1[[PRODUCT]:[SELLING PRICE]],5,FALSE)</f>
        <v>282.53623524463438</v>
      </c>
      <c r="L7208" s="16">
        <f ca="1">J7208*Table3[[#This Row],[QUANTITY]]</f>
        <v>266</v>
      </c>
      <c r="M7208" s="16">
        <f ca="1">K7208*Table3[[#This Row],[QUANTITY]]*(1-Table3[[#This Row],[DISCOUNT %]])</f>
        <v>3563.4677410090449</v>
      </c>
      <c r="N7208" s="3">
        <f>DAY(Table3[[#This Row],[DATE]])</f>
        <v>24</v>
      </c>
      <c r="O7208" s="3" t="str">
        <f>TEXT(Table3[[#This Row],[DATE]],"mmm")</f>
        <v>Sep</v>
      </c>
      <c r="P7208" s="3">
        <f>YEAR(Table3[[#This Row],[DATE]])</f>
        <v>2040</v>
      </c>
    </row>
    <row r="7209" spans="1:16" x14ac:dyDescent="0.3">
      <c r="A7209" s="6">
        <v>51404</v>
      </c>
      <c r="B7209" s="7" t="s">
        <v>1966</v>
      </c>
      <c r="C7209" s="9">
        <f t="shared" ca="1" si="224"/>
        <v>15</v>
      </c>
      <c r="D7209" s="9" t="s">
        <v>2116</v>
      </c>
      <c r="E7209" s="9" t="s">
        <v>2116</v>
      </c>
      <c r="F7209" s="10">
        <f t="shared" ca="1" si="225"/>
        <v>1.3132225725984116E-2</v>
      </c>
      <c r="G7209" s="3" t="str">
        <f>VLOOKUP(Table3[[#This Row],[PRODUCT ID]],Table1[[PRODUCT]:[SELLING PRICE]],1,FALSE)</f>
        <v>Product914</v>
      </c>
      <c r="H7209" s="3" t="str">
        <f>VLOOKUP(Table3[[#This Row],[PRODUCT ID]],Table1[[PRODUCT]:[SELLING PRICE]],2,FALSE)</f>
        <v>Category2</v>
      </c>
      <c r="I7209" s="3" t="str">
        <f>VLOOKUP(Table3[[#This Row],[PRODUCT ID]],Table1[[PRODUCT]:[SELLING PRICE]],3,FALSE)</f>
        <v>Kg</v>
      </c>
      <c r="J7209" s="16">
        <f ca="1">VLOOKUP(Table3[[#This Row],[PRODUCT ID]],Table1[[PRODUCT]:[SELLING PRICE]],4,FALSE)</f>
        <v>136</v>
      </c>
      <c r="K7209" s="16">
        <f ca="1">VLOOKUP(Table3[[#This Row],[PRODUCT ID]],Table1[[PRODUCT]:[SELLING PRICE]],5,FALSE)</f>
        <v>199.9648708155386</v>
      </c>
      <c r="L7209" s="16">
        <f ca="1">J7209*Table3[[#This Row],[QUANTITY]]</f>
        <v>2040</v>
      </c>
      <c r="M7209" s="16">
        <f ca="1">K7209*Table3[[#This Row],[QUANTITY]]*(1-Table3[[#This Row],[DISCOUNT %]])</f>
        <v>2960.0833049208254</v>
      </c>
      <c r="N7209" s="3">
        <f>DAY(Table3[[#This Row],[DATE]])</f>
        <v>25</v>
      </c>
      <c r="O7209" s="3" t="str">
        <f>TEXT(Table3[[#This Row],[DATE]],"mmm")</f>
        <v>Sep</v>
      </c>
      <c r="P7209" s="3">
        <f>YEAR(Table3[[#This Row],[DATE]])</f>
        <v>2040</v>
      </c>
    </row>
    <row r="7210" spans="1:16" x14ac:dyDescent="0.3">
      <c r="A7210" s="6">
        <v>51405</v>
      </c>
      <c r="B7210" s="7" t="s">
        <v>1967</v>
      </c>
      <c r="C7210" s="9">
        <f t="shared" ca="1" si="224"/>
        <v>3</v>
      </c>
      <c r="D7210" s="9" t="s">
        <v>2116</v>
      </c>
      <c r="E7210" s="9" t="s">
        <v>2118</v>
      </c>
      <c r="F7210" s="10">
        <f t="shared" ca="1" si="225"/>
        <v>6.5368361137302489E-2</v>
      </c>
      <c r="G7210" s="3" t="str">
        <f>VLOOKUP(Table3[[#This Row],[PRODUCT ID]],Table1[[PRODUCT]:[SELLING PRICE]],1,FALSE)</f>
        <v>Product915</v>
      </c>
      <c r="H7210" s="3" t="str">
        <f>VLOOKUP(Table3[[#This Row],[PRODUCT ID]],Table1[[PRODUCT]:[SELLING PRICE]],2,FALSE)</f>
        <v>Category3</v>
      </c>
      <c r="I7210" s="3" t="str">
        <f>VLOOKUP(Table3[[#This Row],[PRODUCT ID]],Table1[[PRODUCT]:[SELLING PRICE]],3,FALSE)</f>
        <v>Kg</v>
      </c>
      <c r="J7210" s="16">
        <f ca="1">VLOOKUP(Table3[[#This Row],[PRODUCT ID]],Table1[[PRODUCT]:[SELLING PRICE]],4,FALSE)</f>
        <v>13</v>
      </c>
      <c r="K7210" s="16">
        <f ca="1">VLOOKUP(Table3[[#This Row],[PRODUCT ID]],Table1[[PRODUCT]:[SELLING PRICE]],5,FALSE)</f>
        <v>228.27124719640116</v>
      </c>
      <c r="L7210" s="16">
        <f ca="1">J7210*Table3[[#This Row],[QUANTITY]]</f>
        <v>39</v>
      </c>
      <c r="M7210" s="16">
        <f ca="1">K7210*Table3[[#This Row],[QUANTITY]]*(1-Table3[[#This Row],[DISCOUNT %]])</f>
        <v>640.04858961721311</v>
      </c>
      <c r="N7210" s="3">
        <f>DAY(Table3[[#This Row],[DATE]])</f>
        <v>26</v>
      </c>
      <c r="O7210" s="3" t="str">
        <f>TEXT(Table3[[#This Row],[DATE]],"mmm")</f>
        <v>Sep</v>
      </c>
      <c r="P7210" s="3">
        <f>YEAR(Table3[[#This Row],[DATE]])</f>
        <v>2040</v>
      </c>
    </row>
    <row r="7211" spans="1:16" x14ac:dyDescent="0.3">
      <c r="A7211" s="6">
        <v>51406</v>
      </c>
      <c r="B7211" s="7" t="s">
        <v>1968</v>
      </c>
      <c r="C7211" s="9">
        <f t="shared" ca="1" si="224"/>
        <v>2</v>
      </c>
      <c r="D7211" s="9" t="s">
        <v>2115</v>
      </c>
      <c r="E7211" s="9" t="s">
        <v>2116</v>
      </c>
      <c r="F7211" s="10">
        <f t="shared" ca="1" si="225"/>
        <v>1.4944943320093773E-3</v>
      </c>
      <c r="G7211" s="3" t="str">
        <f>VLOOKUP(Table3[[#This Row],[PRODUCT ID]],Table1[[PRODUCT]:[SELLING PRICE]],1,FALSE)</f>
        <v>Product916</v>
      </c>
      <c r="H7211" s="3" t="str">
        <f>VLOOKUP(Table3[[#This Row],[PRODUCT ID]],Table1[[PRODUCT]:[SELLING PRICE]],2,FALSE)</f>
        <v>Category4</v>
      </c>
      <c r="I7211" s="3" t="str">
        <f>VLOOKUP(Table3[[#This Row],[PRODUCT ID]],Table1[[PRODUCT]:[SELLING PRICE]],3,FALSE)</f>
        <v>Lt</v>
      </c>
      <c r="J7211" s="16">
        <f ca="1">VLOOKUP(Table3[[#This Row],[PRODUCT ID]],Table1[[PRODUCT]:[SELLING PRICE]],4,FALSE)</f>
        <v>126</v>
      </c>
      <c r="K7211" s="16">
        <f ca="1">VLOOKUP(Table3[[#This Row],[PRODUCT ID]],Table1[[PRODUCT]:[SELLING PRICE]],5,FALSE)</f>
        <v>89.197050579596436</v>
      </c>
      <c r="L7211" s="16">
        <f ca="1">J7211*Table3[[#This Row],[QUANTITY]]</f>
        <v>252</v>
      </c>
      <c r="M7211" s="16">
        <f ca="1">K7211*Table3[[#This Row],[QUANTITY]]*(1-Table3[[#This Row],[DISCOUNT %]])</f>
        <v>178.12749218614655</v>
      </c>
      <c r="N7211" s="3">
        <f>DAY(Table3[[#This Row],[DATE]])</f>
        <v>27</v>
      </c>
      <c r="O7211" s="3" t="str">
        <f>TEXT(Table3[[#This Row],[DATE]],"mmm")</f>
        <v>Sep</v>
      </c>
      <c r="P7211" s="3">
        <f>YEAR(Table3[[#This Row],[DATE]])</f>
        <v>2040</v>
      </c>
    </row>
    <row r="7212" spans="1:16" x14ac:dyDescent="0.3">
      <c r="A7212" s="6">
        <v>51407</v>
      </c>
      <c r="B7212" s="7" t="s">
        <v>1969</v>
      </c>
      <c r="C7212" s="9">
        <f t="shared" ca="1" si="224"/>
        <v>11</v>
      </c>
      <c r="D7212" s="9" t="s">
        <v>2117</v>
      </c>
      <c r="E7212" s="9" t="s">
        <v>2116</v>
      </c>
      <c r="F7212" s="10">
        <f t="shared" ca="1" si="225"/>
        <v>4.9783764044341511E-2</v>
      </c>
      <c r="G7212" s="3" t="str">
        <f>VLOOKUP(Table3[[#This Row],[PRODUCT ID]],Table1[[PRODUCT]:[SELLING PRICE]],1,FALSE)</f>
        <v>Product917</v>
      </c>
      <c r="H7212" s="3" t="str">
        <f>VLOOKUP(Table3[[#This Row],[PRODUCT ID]],Table1[[PRODUCT]:[SELLING PRICE]],2,FALSE)</f>
        <v>Category5</v>
      </c>
      <c r="I7212" s="3" t="str">
        <f>VLOOKUP(Table3[[#This Row],[PRODUCT ID]],Table1[[PRODUCT]:[SELLING PRICE]],3,FALSE)</f>
        <v>Kg</v>
      </c>
      <c r="J7212" s="16">
        <f ca="1">VLOOKUP(Table3[[#This Row],[PRODUCT ID]],Table1[[PRODUCT]:[SELLING PRICE]],4,FALSE)</f>
        <v>168</v>
      </c>
      <c r="K7212" s="16">
        <f ca="1">VLOOKUP(Table3[[#This Row],[PRODUCT ID]],Table1[[PRODUCT]:[SELLING PRICE]],5,FALSE)</f>
        <v>299.24150837548223</v>
      </c>
      <c r="L7212" s="16">
        <f ca="1">J7212*Table3[[#This Row],[QUANTITY]]</f>
        <v>1848</v>
      </c>
      <c r="M7212" s="16">
        <f ca="1">K7212*Table3[[#This Row],[QUANTITY]]*(1-Table3[[#This Row],[DISCOUNT %]])</f>
        <v>3127.7855370326884</v>
      </c>
      <c r="N7212" s="3">
        <f>DAY(Table3[[#This Row],[DATE]])</f>
        <v>28</v>
      </c>
      <c r="O7212" s="3" t="str">
        <f>TEXT(Table3[[#This Row],[DATE]],"mmm")</f>
        <v>Sep</v>
      </c>
      <c r="P7212" s="3">
        <f>YEAR(Table3[[#This Row],[DATE]])</f>
        <v>2040</v>
      </c>
    </row>
    <row r="7213" spans="1:16" x14ac:dyDescent="0.3">
      <c r="A7213" s="6">
        <v>51408</v>
      </c>
      <c r="B7213" s="7" t="s">
        <v>1970</v>
      </c>
      <c r="C7213" s="9">
        <f t="shared" ca="1" si="224"/>
        <v>10</v>
      </c>
      <c r="D7213" s="9" t="s">
        <v>2117</v>
      </c>
      <c r="E7213" s="9" t="s">
        <v>2116</v>
      </c>
      <c r="F7213" s="10">
        <f t="shared" ca="1" si="225"/>
        <v>4.6564203671638618E-2</v>
      </c>
      <c r="G7213" s="3" t="str">
        <f>VLOOKUP(Table3[[#This Row],[PRODUCT ID]],Table1[[PRODUCT]:[SELLING PRICE]],1,FALSE)</f>
        <v>Product918</v>
      </c>
      <c r="H7213" s="3" t="str">
        <f>VLOOKUP(Table3[[#This Row],[PRODUCT ID]],Table1[[PRODUCT]:[SELLING PRICE]],2,FALSE)</f>
        <v>Category1</v>
      </c>
      <c r="I7213" s="3" t="str">
        <f>VLOOKUP(Table3[[#This Row],[PRODUCT ID]],Table1[[PRODUCT]:[SELLING PRICE]],3,FALSE)</f>
        <v>Lt</v>
      </c>
      <c r="J7213" s="16">
        <f ca="1">VLOOKUP(Table3[[#This Row],[PRODUCT ID]],Table1[[PRODUCT]:[SELLING PRICE]],4,FALSE)</f>
        <v>248</v>
      </c>
      <c r="K7213" s="16">
        <f ca="1">VLOOKUP(Table3[[#This Row],[PRODUCT ID]],Table1[[PRODUCT]:[SELLING PRICE]],5,FALSE)</f>
        <v>184.07392476325782</v>
      </c>
      <c r="L7213" s="16">
        <f ca="1">J7213*Table3[[#This Row],[QUANTITY]]</f>
        <v>2480</v>
      </c>
      <c r="M7213" s="16">
        <f ca="1">K7213*Table3[[#This Row],[QUANTITY]]*(1-Table3[[#This Row],[DISCOUNT %]])</f>
        <v>1755.0266903994359</v>
      </c>
      <c r="N7213" s="3">
        <f>DAY(Table3[[#This Row],[DATE]])</f>
        <v>29</v>
      </c>
      <c r="O7213" s="3" t="str">
        <f>TEXT(Table3[[#This Row],[DATE]],"mmm")</f>
        <v>Sep</v>
      </c>
      <c r="P7213" s="3">
        <f>YEAR(Table3[[#This Row],[DATE]])</f>
        <v>2040</v>
      </c>
    </row>
    <row r="7214" spans="1:16" x14ac:dyDescent="0.3">
      <c r="A7214" s="6">
        <v>51409</v>
      </c>
      <c r="B7214" s="7" t="s">
        <v>1971</v>
      </c>
      <c r="C7214" s="9">
        <f t="shared" ca="1" si="224"/>
        <v>8</v>
      </c>
      <c r="D7214" s="9" t="s">
        <v>2116</v>
      </c>
      <c r="E7214" s="9" t="s">
        <v>2116</v>
      </c>
      <c r="F7214" s="10">
        <f t="shared" ca="1" si="225"/>
        <v>8.3442939255934032E-2</v>
      </c>
      <c r="G7214" s="3" t="str">
        <f>VLOOKUP(Table3[[#This Row],[PRODUCT ID]],Table1[[PRODUCT]:[SELLING PRICE]],1,FALSE)</f>
        <v>Product919</v>
      </c>
      <c r="H7214" s="3" t="str">
        <f>VLOOKUP(Table3[[#This Row],[PRODUCT ID]],Table1[[PRODUCT]:[SELLING PRICE]],2,FALSE)</f>
        <v>Category2</v>
      </c>
      <c r="I7214" s="3" t="str">
        <f>VLOOKUP(Table3[[#This Row],[PRODUCT ID]],Table1[[PRODUCT]:[SELLING PRICE]],3,FALSE)</f>
        <v>Ft</v>
      </c>
      <c r="J7214" s="16">
        <f ca="1">VLOOKUP(Table3[[#This Row],[PRODUCT ID]],Table1[[PRODUCT]:[SELLING PRICE]],4,FALSE)</f>
        <v>128</v>
      </c>
      <c r="K7214" s="16">
        <f ca="1">VLOOKUP(Table3[[#This Row],[PRODUCT ID]],Table1[[PRODUCT]:[SELLING PRICE]],5,FALSE)</f>
        <v>80.016640633855189</v>
      </c>
      <c r="L7214" s="16">
        <f ca="1">J7214*Table3[[#This Row],[QUANTITY]]</f>
        <v>1024</v>
      </c>
      <c r="M7214" s="16">
        <f ca="1">K7214*Table3[[#This Row],[QUANTITY]]*(1-Table3[[#This Row],[DISCOUNT %]])</f>
        <v>586.71853559984402</v>
      </c>
      <c r="N7214" s="3">
        <f>DAY(Table3[[#This Row],[DATE]])</f>
        <v>30</v>
      </c>
      <c r="O7214" s="3" t="str">
        <f>TEXT(Table3[[#This Row],[DATE]],"mmm")</f>
        <v>Sep</v>
      </c>
      <c r="P7214" s="3">
        <f>YEAR(Table3[[#This Row],[DATE]])</f>
        <v>2040</v>
      </c>
    </row>
    <row r="7215" spans="1:16" x14ac:dyDescent="0.3">
      <c r="A7215" s="6">
        <v>51410</v>
      </c>
      <c r="B7215" s="7" t="s">
        <v>1972</v>
      </c>
      <c r="C7215" s="9">
        <f t="shared" ca="1" si="224"/>
        <v>9</v>
      </c>
      <c r="D7215" s="9" t="s">
        <v>2116</v>
      </c>
      <c r="E7215" s="9" t="s">
        <v>2116</v>
      </c>
      <c r="F7215" s="10">
        <f t="shared" ca="1" si="225"/>
        <v>8.0779691477764357E-2</v>
      </c>
      <c r="G7215" s="3" t="str">
        <f>VLOOKUP(Table3[[#This Row],[PRODUCT ID]],Table1[[PRODUCT]:[SELLING PRICE]],1,FALSE)</f>
        <v>Product920</v>
      </c>
      <c r="H7215" s="3" t="str">
        <f>VLOOKUP(Table3[[#This Row],[PRODUCT ID]],Table1[[PRODUCT]:[SELLING PRICE]],2,FALSE)</f>
        <v>Category3</v>
      </c>
      <c r="I7215" s="3" t="str">
        <f>VLOOKUP(Table3[[#This Row],[PRODUCT ID]],Table1[[PRODUCT]:[SELLING PRICE]],3,FALSE)</f>
        <v>Kg</v>
      </c>
      <c r="J7215" s="16">
        <f ca="1">VLOOKUP(Table3[[#This Row],[PRODUCT ID]],Table1[[PRODUCT]:[SELLING PRICE]],4,FALSE)</f>
        <v>191</v>
      </c>
      <c r="K7215" s="16">
        <f ca="1">VLOOKUP(Table3[[#This Row],[PRODUCT ID]],Table1[[PRODUCT]:[SELLING PRICE]],5,FALSE)</f>
        <v>122.94912497008576</v>
      </c>
      <c r="L7215" s="16">
        <f ca="1">J7215*Table3[[#This Row],[QUANTITY]]</f>
        <v>1719</v>
      </c>
      <c r="M7215" s="16">
        <f ca="1">K7215*Table3[[#This Row],[QUANTITY]]*(1-Table3[[#This Row],[DISCOUNT %]])</f>
        <v>1017.1559932878703</v>
      </c>
      <c r="N7215" s="3">
        <f>DAY(Table3[[#This Row],[DATE]])</f>
        <v>1</v>
      </c>
      <c r="O7215" s="3" t="str">
        <f>TEXT(Table3[[#This Row],[DATE]],"mmm")</f>
        <v>Oct</v>
      </c>
      <c r="P7215" s="3">
        <f>YEAR(Table3[[#This Row],[DATE]])</f>
        <v>2040</v>
      </c>
    </row>
    <row r="7216" spans="1:16" x14ac:dyDescent="0.3">
      <c r="A7216" s="6">
        <v>51411</v>
      </c>
      <c r="B7216" s="7" t="s">
        <v>1973</v>
      </c>
      <c r="C7216" s="9">
        <f t="shared" ca="1" si="224"/>
        <v>2</v>
      </c>
      <c r="D7216" s="9" t="s">
        <v>2116</v>
      </c>
      <c r="E7216" s="9" t="s">
        <v>2118</v>
      </c>
      <c r="F7216" s="10">
        <f t="shared" ca="1" si="225"/>
        <v>6.626349229730151E-2</v>
      </c>
      <c r="G7216" s="3" t="str">
        <f>VLOOKUP(Table3[[#This Row],[PRODUCT ID]],Table1[[PRODUCT]:[SELLING PRICE]],1,FALSE)</f>
        <v>Product921</v>
      </c>
      <c r="H7216" s="3" t="str">
        <f>VLOOKUP(Table3[[#This Row],[PRODUCT ID]],Table1[[PRODUCT]:[SELLING PRICE]],2,FALSE)</f>
        <v>Category4</v>
      </c>
      <c r="I7216" s="3" t="str">
        <f>VLOOKUP(Table3[[#This Row],[PRODUCT ID]],Table1[[PRODUCT]:[SELLING PRICE]],3,FALSE)</f>
        <v>No</v>
      </c>
      <c r="J7216" s="16">
        <f ca="1">VLOOKUP(Table3[[#This Row],[PRODUCT ID]],Table1[[PRODUCT]:[SELLING PRICE]],4,FALSE)</f>
        <v>57</v>
      </c>
      <c r="K7216" s="16">
        <f ca="1">VLOOKUP(Table3[[#This Row],[PRODUCT ID]],Table1[[PRODUCT]:[SELLING PRICE]],5,FALSE)</f>
        <v>230.41738090018362</v>
      </c>
      <c r="L7216" s="16">
        <f ca="1">J7216*Table3[[#This Row],[QUANTITY]]</f>
        <v>114</v>
      </c>
      <c r="M7216" s="16">
        <f ca="1">K7216*Table3[[#This Row],[QUANTITY]]*(1-Table3[[#This Row],[DISCOUNT %]])</f>
        <v>430.2982411114798</v>
      </c>
      <c r="N7216" s="3">
        <f>DAY(Table3[[#This Row],[DATE]])</f>
        <v>2</v>
      </c>
      <c r="O7216" s="3" t="str">
        <f>TEXT(Table3[[#This Row],[DATE]],"mmm")</f>
        <v>Oct</v>
      </c>
      <c r="P7216" s="3">
        <f>YEAR(Table3[[#This Row],[DATE]])</f>
        <v>2040</v>
      </c>
    </row>
    <row r="7217" spans="1:16" x14ac:dyDescent="0.3">
      <c r="A7217" s="6">
        <v>51412</v>
      </c>
      <c r="B7217" s="7" t="s">
        <v>1974</v>
      </c>
      <c r="C7217" s="9">
        <f t="shared" ca="1" si="224"/>
        <v>11</v>
      </c>
      <c r="D7217" s="9" t="s">
        <v>2116</v>
      </c>
      <c r="E7217" s="9" t="s">
        <v>2118</v>
      </c>
      <c r="F7217" s="10">
        <f t="shared" ca="1" si="225"/>
        <v>7.0667656676911231E-2</v>
      </c>
      <c r="G7217" s="3" t="str">
        <f>VLOOKUP(Table3[[#This Row],[PRODUCT ID]],Table1[[PRODUCT]:[SELLING PRICE]],1,FALSE)</f>
        <v>Product922</v>
      </c>
      <c r="H7217" s="3" t="str">
        <f>VLOOKUP(Table3[[#This Row],[PRODUCT ID]],Table1[[PRODUCT]:[SELLING PRICE]],2,FALSE)</f>
        <v>Category5</v>
      </c>
      <c r="I7217" s="3" t="str">
        <f>VLOOKUP(Table3[[#This Row],[PRODUCT ID]],Table1[[PRODUCT]:[SELLING PRICE]],3,FALSE)</f>
        <v>No</v>
      </c>
      <c r="J7217" s="16">
        <f ca="1">VLOOKUP(Table3[[#This Row],[PRODUCT ID]],Table1[[PRODUCT]:[SELLING PRICE]],4,FALSE)</f>
        <v>247</v>
      </c>
      <c r="K7217" s="16">
        <f ca="1">VLOOKUP(Table3[[#This Row],[PRODUCT ID]],Table1[[PRODUCT]:[SELLING PRICE]],5,FALSE)</f>
        <v>148.0840884049434</v>
      </c>
      <c r="L7217" s="16">
        <f ca="1">J7217*Table3[[#This Row],[QUANTITY]]</f>
        <v>2717</v>
      </c>
      <c r="M7217" s="16">
        <f ca="1">K7217*Table3[[#This Row],[QUANTITY]]*(1-Table3[[#This Row],[DISCOUNT %]])</f>
        <v>1513.8126617485245</v>
      </c>
      <c r="N7217" s="3">
        <f>DAY(Table3[[#This Row],[DATE]])</f>
        <v>3</v>
      </c>
      <c r="O7217" s="3" t="str">
        <f>TEXT(Table3[[#This Row],[DATE]],"mmm")</f>
        <v>Oct</v>
      </c>
      <c r="P7217" s="3">
        <f>YEAR(Table3[[#This Row],[DATE]])</f>
        <v>2040</v>
      </c>
    </row>
    <row r="7218" spans="1:16" x14ac:dyDescent="0.3">
      <c r="A7218" s="6">
        <v>51413</v>
      </c>
      <c r="B7218" s="7" t="s">
        <v>1975</v>
      </c>
      <c r="C7218" s="9">
        <f t="shared" ca="1" si="224"/>
        <v>11</v>
      </c>
      <c r="D7218" s="9" t="s">
        <v>2115</v>
      </c>
      <c r="E7218" s="9" t="s">
        <v>2116</v>
      </c>
      <c r="F7218" s="10">
        <f t="shared" ca="1" si="225"/>
        <v>6.1032449046597881E-2</v>
      </c>
      <c r="G7218" s="3" t="str">
        <f>VLOOKUP(Table3[[#This Row],[PRODUCT ID]],Table1[[PRODUCT]:[SELLING PRICE]],1,FALSE)</f>
        <v>Product923</v>
      </c>
      <c r="H7218" s="3" t="str">
        <f>VLOOKUP(Table3[[#This Row],[PRODUCT ID]],Table1[[PRODUCT]:[SELLING PRICE]],2,FALSE)</f>
        <v>Category1</v>
      </c>
      <c r="I7218" s="3" t="str">
        <f>VLOOKUP(Table3[[#This Row],[PRODUCT ID]],Table1[[PRODUCT]:[SELLING PRICE]],3,FALSE)</f>
        <v>Ft</v>
      </c>
      <c r="J7218" s="16">
        <f ca="1">VLOOKUP(Table3[[#This Row],[PRODUCT ID]],Table1[[PRODUCT]:[SELLING PRICE]],4,FALSE)</f>
        <v>126</v>
      </c>
      <c r="K7218" s="16">
        <f ca="1">VLOOKUP(Table3[[#This Row],[PRODUCT ID]],Table1[[PRODUCT]:[SELLING PRICE]],5,FALSE)</f>
        <v>132.3613868898843</v>
      </c>
      <c r="L7218" s="16">
        <f ca="1">J7218*Table3[[#This Row],[QUANTITY]]</f>
        <v>1386</v>
      </c>
      <c r="M7218" s="16">
        <f ca="1">K7218*Table3[[#This Row],[QUANTITY]]*(1-Table3[[#This Row],[DISCOUNT %]])</f>
        <v>1367.1135201766945</v>
      </c>
      <c r="N7218" s="3">
        <f>DAY(Table3[[#This Row],[DATE]])</f>
        <v>4</v>
      </c>
      <c r="O7218" s="3" t="str">
        <f>TEXT(Table3[[#This Row],[DATE]],"mmm")</f>
        <v>Oct</v>
      </c>
      <c r="P7218" s="3">
        <f>YEAR(Table3[[#This Row],[DATE]])</f>
        <v>2040</v>
      </c>
    </row>
    <row r="7219" spans="1:16" x14ac:dyDescent="0.3">
      <c r="A7219" s="6">
        <v>51414</v>
      </c>
      <c r="B7219" s="7" t="s">
        <v>1976</v>
      </c>
      <c r="C7219" s="9">
        <f t="shared" ca="1" si="224"/>
        <v>8</v>
      </c>
      <c r="D7219" s="9" t="s">
        <v>2116</v>
      </c>
      <c r="E7219" s="9" t="s">
        <v>2116</v>
      </c>
      <c r="F7219" s="10">
        <f t="shared" ca="1" si="225"/>
        <v>7.1623576404590925E-2</v>
      </c>
      <c r="G7219" s="3" t="str">
        <f>VLOOKUP(Table3[[#This Row],[PRODUCT ID]],Table1[[PRODUCT]:[SELLING PRICE]],1,FALSE)</f>
        <v>Product924</v>
      </c>
      <c r="H7219" s="3" t="str">
        <f>VLOOKUP(Table3[[#This Row],[PRODUCT ID]],Table1[[PRODUCT]:[SELLING PRICE]],2,FALSE)</f>
        <v>Category2</v>
      </c>
      <c r="I7219" s="3" t="str">
        <f>VLOOKUP(Table3[[#This Row],[PRODUCT ID]],Table1[[PRODUCT]:[SELLING PRICE]],3,FALSE)</f>
        <v>No</v>
      </c>
      <c r="J7219" s="16">
        <f ca="1">VLOOKUP(Table3[[#This Row],[PRODUCT ID]],Table1[[PRODUCT]:[SELLING PRICE]],4,FALSE)</f>
        <v>246</v>
      </c>
      <c r="K7219" s="16">
        <f ca="1">VLOOKUP(Table3[[#This Row],[PRODUCT ID]],Table1[[PRODUCT]:[SELLING PRICE]],5,FALSE)</f>
        <v>310.32879560916336</v>
      </c>
      <c r="L7219" s="16">
        <f ca="1">J7219*Table3[[#This Row],[QUANTITY]]</f>
        <v>1968</v>
      </c>
      <c r="M7219" s="16">
        <f ca="1">K7219*Table3[[#This Row],[QUANTITY]]*(1-Table3[[#This Row],[DISCOUNT %]])</f>
        <v>2304.815499250446</v>
      </c>
      <c r="N7219" s="3">
        <f>DAY(Table3[[#This Row],[DATE]])</f>
        <v>5</v>
      </c>
      <c r="O7219" s="3" t="str">
        <f>TEXT(Table3[[#This Row],[DATE]],"mmm")</f>
        <v>Oct</v>
      </c>
      <c r="P7219" s="3">
        <f>YEAR(Table3[[#This Row],[DATE]])</f>
        <v>2040</v>
      </c>
    </row>
    <row r="7220" spans="1:16" x14ac:dyDescent="0.3">
      <c r="A7220" s="6">
        <v>51415</v>
      </c>
      <c r="B7220" s="7" t="s">
        <v>1977</v>
      </c>
      <c r="C7220" s="9">
        <f t="shared" ca="1" si="224"/>
        <v>7</v>
      </c>
      <c r="D7220" s="9" t="s">
        <v>2117</v>
      </c>
      <c r="E7220" s="9" t="s">
        <v>2116</v>
      </c>
      <c r="F7220" s="10">
        <f t="shared" ca="1" si="225"/>
        <v>2.6123868431905218E-2</v>
      </c>
      <c r="G7220" s="3" t="str">
        <f>VLOOKUP(Table3[[#This Row],[PRODUCT ID]],Table1[[PRODUCT]:[SELLING PRICE]],1,FALSE)</f>
        <v>Product925</v>
      </c>
      <c r="H7220" s="3" t="str">
        <f>VLOOKUP(Table3[[#This Row],[PRODUCT ID]],Table1[[PRODUCT]:[SELLING PRICE]],2,FALSE)</f>
        <v>Category3</v>
      </c>
      <c r="I7220" s="3" t="str">
        <f>VLOOKUP(Table3[[#This Row],[PRODUCT ID]],Table1[[PRODUCT]:[SELLING PRICE]],3,FALSE)</f>
        <v>Kg</v>
      </c>
      <c r="J7220" s="16">
        <f ca="1">VLOOKUP(Table3[[#This Row],[PRODUCT ID]],Table1[[PRODUCT]:[SELLING PRICE]],4,FALSE)</f>
        <v>167</v>
      </c>
      <c r="K7220" s="16">
        <f ca="1">VLOOKUP(Table3[[#This Row],[PRODUCT ID]],Table1[[PRODUCT]:[SELLING PRICE]],5,FALSE)</f>
        <v>117.33465402881974</v>
      </c>
      <c r="L7220" s="16">
        <f ca="1">J7220*Table3[[#This Row],[QUANTITY]]</f>
        <v>1169</v>
      </c>
      <c r="M7220" s="16">
        <f ca="1">K7220*Table3[[#This Row],[QUANTITY]]*(1-Table3[[#This Row],[DISCOUNT %]])</f>
        <v>799.88593275127425</v>
      </c>
      <c r="N7220" s="3">
        <f>DAY(Table3[[#This Row],[DATE]])</f>
        <v>6</v>
      </c>
      <c r="O7220" s="3" t="str">
        <f>TEXT(Table3[[#This Row],[DATE]],"mmm")</f>
        <v>Oct</v>
      </c>
      <c r="P7220" s="3">
        <f>YEAR(Table3[[#This Row],[DATE]])</f>
        <v>2040</v>
      </c>
    </row>
    <row r="7221" spans="1:16" x14ac:dyDescent="0.3">
      <c r="A7221" s="6">
        <v>51416</v>
      </c>
      <c r="B7221" s="7" t="s">
        <v>1978</v>
      </c>
      <c r="C7221" s="9">
        <f t="shared" ca="1" si="224"/>
        <v>12</v>
      </c>
      <c r="D7221" s="9" t="s">
        <v>2115</v>
      </c>
      <c r="E7221" s="9" t="s">
        <v>2116</v>
      </c>
      <c r="F7221" s="10">
        <f t="shared" ca="1" si="225"/>
        <v>9.0471015391563103E-2</v>
      </c>
      <c r="G7221" s="3" t="str">
        <f>VLOOKUP(Table3[[#This Row],[PRODUCT ID]],Table1[[PRODUCT]:[SELLING PRICE]],1,FALSE)</f>
        <v>Product926</v>
      </c>
      <c r="H7221" s="3" t="str">
        <f>VLOOKUP(Table3[[#This Row],[PRODUCT ID]],Table1[[PRODUCT]:[SELLING PRICE]],2,FALSE)</f>
        <v>Category4</v>
      </c>
      <c r="I7221" s="3" t="str">
        <f>VLOOKUP(Table3[[#This Row],[PRODUCT ID]],Table1[[PRODUCT]:[SELLING PRICE]],3,FALSE)</f>
        <v>Kg</v>
      </c>
      <c r="J7221" s="16">
        <f ca="1">VLOOKUP(Table3[[#This Row],[PRODUCT ID]],Table1[[PRODUCT]:[SELLING PRICE]],4,FALSE)</f>
        <v>166</v>
      </c>
      <c r="K7221" s="16">
        <f ca="1">VLOOKUP(Table3[[#This Row],[PRODUCT ID]],Table1[[PRODUCT]:[SELLING PRICE]],5,FALSE)</f>
        <v>288.86477126112965</v>
      </c>
      <c r="L7221" s="16">
        <f ca="1">J7221*Table3[[#This Row],[QUANTITY]]</f>
        <v>1992</v>
      </c>
      <c r="M7221" s="16">
        <f ca="1">K7221*Table3[[#This Row],[QUANTITY]]*(1-Table3[[#This Row],[DISCOUNT %]])</f>
        <v>3152.770585131404</v>
      </c>
      <c r="N7221" s="3">
        <f>DAY(Table3[[#This Row],[DATE]])</f>
        <v>7</v>
      </c>
      <c r="O7221" s="3" t="str">
        <f>TEXT(Table3[[#This Row],[DATE]],"mmm")</f>
        <v>Oct</v>
      </c>
      <c r="P7221" s="3">
        <f>YEAR(Table3[[#This Row],[DATE]])</f>
        <v>2040</v>
      </c>
    </row>
    <row r="7222" spans="1:16" x14ac:dyDescent="0.3">
      <c r="A7222" s="6">
        <v>51417</v>
      </c>
      <c r="B7222" s="7" t="s">
        <v>1979</v>
      </c>
      <c r="C7222" s="9">
        <f t="shared" ca="1" si="224"/>
        <v>13</v>
      </c>
      <c r="D7222" s="9" t="s">
        <v>2115</v>
      </c>
      <c r="E7222" s="9" t="s">
        <v>2118</v>
      </c>
      <c r="F7222" s="10">
        <f t="shared" ca="1" si="225"/>
        <v>6.7607329923639386E-3</v>
      </c>
      <c r="G7222" s="3" t="str">
        <f>VLOOKUP(Table3[[#This Row],[PRODUCT ID]],Table1[[PRODUCT]:[SELLING PRICE]],1,FALSE)</f>
        <v>Product927</v>
      </c>
      <c r="H7222" s="3" t="str">
        <f>VLOOKUP(Table3[[#This Row],[PRODUCT ID]],Table1[[PRODUCT]:[SELLING PRICE]],2,FALSE)</f>
        <v>Category5</v>
      </c>
      <c r="I7222" s="3" t="str">
        <f>VLOOKUP(Table3[[#This Row],[PRODUCT ID]],Table1[[PRODUCT]:[SELLING PRICE]],3,FALSE)</f>
        <v>Lt</v>
      </c>
      <c r="J7222" s="16">
        <f ca="1">VLOOKUP(Table3[[#This Row],[PRODUCT ID]],Table1[[PRODUCT]:[SELLING PRICE]],4,FALSE)</f>
        <v>69</v>
      </c>
      <c r="K7222" s="16">
        <f ca="1">VLOOKUP(Table3[[#This Row],[PRODUCT ID]],Table1[[PRODUCT]:[SELLING PRICE]],5,FALSE)</f>
        <v>25.525463429233547</v>
      </c>
      <c r="L7222" s="16">
        <f ca="1">J7222*Table3[[#This Row],[QUANTITY]]</f>
        <v>897</v>
      </c>
      <c r="M7222" s="16">
        <f ca="1">K7222*Table3[[#This Row],[QUANTITY]]*(1-Table3[[#This Row],[DISCOUNT %]])</f>
        <v>329.58760362426796</v>
      </c>
      <c r="N7222" s="3">
        <f>DAY(Table3[[#This Row],[DATE]])</f>
        <v>8</v>
      </c>
      <c r="O7222" s="3" t="str">
        <f>TEXT(Table3[[#This Row],[DATE]],"mmm")</f>
        <v>Oct</v>
      </c>
      <c r="P7222" s="3">
        <f>YEAR(Table3[[#This Row],[DATE]])</f>
        <v>2040</v>
      </c>
    </row>
    <row r="7223" spans="1:16" x14ac:dyDescent="0.3">
      <c r="A7223" s="6">
        <v>51418</v>
      </c>
      <c r="B7223" s="7" t="s">
        <v>1980</v>
      </c>
      <c r="C7223" s="9">
        <f t="shared" ca="1" si="224"/>
        <v>11</v>
      </c>
      <c r="D7223" s="9" t="s">
        <v>2115</v>
      </c>
      <c r="E7223" s="9" t="s">
        <v>2116</v>
      </c>
      <c r="F7223" s="10">
        <f t="shared" ca="1" si="225"/>
        <v>1.1224321779931358E-2</v>
      </c>
      <c r="G7223" s="3" t="str">
        <f>VLOOKUP(Table3[[#This Row],[PRODUCT ID]],Table1[[PRODUCT]:[SELLING PRICE]],1,FALSE)</f>
        <v>Product928</v>
      </c>
      <c r="H7223" s="3" t="str">
        <f>VLOOKUP(Table3[[#This Row],[PRODUCT ID]],Table1[[PRODUCT]:[SELLING PRICE]],2,FALSE)</f>
        <v>Category1</v>
      </c>
      <c r="I7223" s="3" t="str">
        <f>VLOOKUP(Table3[[#This Row],[PRODUCT ID]],Table1[[PRODUCT]:[SELLING PRICE]],3,FALSE)</f>
        <v>Kg</v>
      </c>
      <c r="J7223" s="16">
        <f ca="1">VLOOKUP(Table3[[#This Row],[PRODUCT ID]],Table1[[PRODUCT]:[SELLING PRICE]],4,FALSE)</f>
        <v>88</v>
      </c>
      <c r="K7223" s="16">
        <f ca="1">VLOOKUP(Table3[[#This Row],[PRODUCT ID]],Table1[[PRODUCT]:[SELLING PRICE]],5,FALSE)</f>
        <v>297.28190961314436</v>
      </c>
      <c r="L7223" s="16">
        <f ca="1">J7223*Table3[[#This Row],[QUANTITY]]</f>
        <v>968</v>
      </c>
      <c r="M7223" s="16">
        <f ca="1">K7223*Table3[[#This Row],[QUANTITY]]*(1-Table3[[#This Row],[DISCOUNT %]])</f>
        <v>3233.3963398032333</v>
      </c>
      <c r="N7223" s="3">
        <f>DAY(Table3[[#This Row],[DATE]])</f>
        <v>9</v>
      </c>
      <c r="O7223" s="3" t="str">
        <f>TEXT(Table3[[#This Row],[DATE]],"mmm")</f>
        <v>Oct</v>
      </c>
      <c r="P7223" s="3">
        <f>YEAR(Table3[[#This Row],[DATE]])</f>
        <v>2040</v>
      </c>
    </row>
    <row r="7224" spans="1:16" x14ac:dyDescent="0.3">
      <c r="A7224" s="6">
        <v>51419</v>
      </c>
      <c r="B7224" s="7" t="s">
        <v>1981</v>
      </c>
      <c r="C7224" s="9">
        <f t="shared" ca="1" si="224"/>
        <v>6</v>
      </c>
      <c r="D7224" s="9" t="s">
        <v>2116</v>
      </c>
      <c r="E7224" s="9" t="s">
        <v>2116</v>
      </c>
      <c r="F7224" s="10">
        <f t="shared" ca="1" si="225"/>
        <v>3.4468660535502696E-2</v>
      </c>
      <c r="G7224" s="3" t="str">
        <f>VLOOKUP(Table3[[#This Row],[PRODUCT ID]],Table1[[PRODUCT]:[SELLING PRICE]],1,FALSE)</f>
        <v>Product929</v>
      </c>
      <c r="H7224" s="3" t="str">
        <f>VLOOKUP(Table3[[#This Row],[PRODUCT ID]],Table1[[PRODUCT]:[SELLING PRICE]],2,FALSE)</f>
        <v>Category2</v>
      </c>
      <c r="I7224" s="3" t="str">
        <f>VLOOKUP(Table3[[#This Row],[PRODUCT ID]],Table1[[PRODUCT]:[SELLING PRICE]],3,FALSE)</f>
        <v>Lt</v>
      </c>
      <c r="J7224" s="16">
        <f ca="1">VLOOKUP(Table3[[#This Row],[PRODUCT ID]],Table1[[PRODUCT]:[SELLING PRICE]],4,FALSE)</f>
        <v>30</v>
      </c>
      <c r="K7224" s="16">
        <f ca="1">VLOOKUP(Table3[[#This Row],[PRODUCT ID]],Table1[[PRODUCT]:[SELLING PRICE]],5,FALSE)</f>
        <v>215.68678765543297</v>
      </c>
      <c r="L7224" s="16">
        <f ca="1">J7224*Table3[[#This Row],[QUANTITY]]</f>
        <v>180</v>
      </c>
      <c r="M7224" s="16">
        <f ca="1">K7224*Table3[[#This Row],[QUANTITY]]*(1-Table3[[#This Row],[DISCOUNT %]])</f>
        <v>1249.5141179384689</v>
      </c>
      <c r="N7224" s="3">
        <f>DAY(Table3[[#This Row],[DATE]])</f>
        <v>10</v>
      </c>
      <c r="O7224" s="3" t="str">
        <f>TEXT(Table3[[#This Row],[DATE]],"mmm")</f>
        <v>Oct</v>
      </c>
      <c r="P7224" s="3">
        <f>YEAR(Table3[[#This Row],[DATE]])</f>
        <v>2040</v>
      </c>
    </row>
    <row r="7225" spans="1:16" x14ac:dyDescent="0.3">
      <c r="A7225" s="6">
        <v>51420</v>
      </c>
      <c r="B7225" s="7" t="s">
        <v>1982</v>
      </c>
      <c r="C7225" s="9">
        <f t="shared" ca="1" si="224"/>
        <v>13</v>
      </c>
      <c r="D7225" s="9" t="s">
        <v>2116</v>
      </c>
      <c r="E7225" s="9" t="s">
        <v>2116</v>
      </c>
      <c r="F7225" s="10">
        <f t="shared" ca="1" si="225"/>
        <v>9.9294715654244636E-2</v>
      </c>
      <c r="G7225" s="3" t="str">
        <f>VLOOKUP(Table3[[#This Row],[PRODUCT ID]],Table1[[PRODUCT]:[SELLING PRICE]],1,FALSE)</f>
        <v>Product930</v>
      </c>
      <c r="H7225" s="3" t="str">
        <f>VLOOKUP(Table3[[#This Row],[PRODUCT ID]],Table1[[PRODUCT]:[SELLING PRICE]],2,FALSE)</f>
        <v>Category3</v>
      </c>
      <c r="I7225" s="3" t="str">
        <f>VLOOKUP(Table3[[#This Row],[PRODUCT ID]],Table1[[PRODUCT]:[SELLING PRICE]],3,FALSE)</f>
        <v>Ft</v>
      </c>
      <c r="J7225" s="16">
        <f ca="1">VLOOKUP(Table3[[#This Row],[PRODUCT ID]],Table1[[PRODUCT]:[SELLING PRICE]],4,FALSE)</f>
        <v>73</v>
      </c>
      <c r="K7225" s="16">
        <f ca="1">VLOOKUP(Table3[[#This Row],[PRODUCT ID]],Table1[[PRODUCT]:[SELLING PRICE]],5,FALSE)</f>
        <v>100.15779757836013</v>
      </c>
      <c r="L7225" s="16">
        <f ca="1">J7225*Table3[[#This Row],[QUANTITY]]</f>
        <v>949</v>
      </c>
      <c r="M7225" s="16">
        <f ca="1">K7225*Table3[[#This Row],[QUANTITY]]*(1-Table3[[#This Row],[DISCOUNT %]])</f>
        <v>1172.7645481143991</v>
      </c>
      <c r="N7225" s="3">
        <f>DAY(Table3[[#This Row],[DATE]])</f>
        <v>11</v>
      </c>
      <c r="O7225" s="3" t="str">
        <f>TEXT(Table3[[#This Row],[DATE]],"mmm")</f>
        <v>Oct</v>
      </c>
      <c r="P7225" s="3">
        <f>YEAR(Table3[[#This Row],[DATE]])</f>
        <v>2040</v>
      </c>
    </row>
    <row r="7226" spans="1:16" x14ac:dyDescent="0.3">
      <c r="A7226" s="6">
        <v>51421</v>
      </c>
      <c r="B7226" s="7" t="s">
        <v>1983</v>
      </c>
      <c r="C7226" s="9">
        <f t="shared" ca="1" si="224"/>
        <v>2</v>
      </c>
      <c r="D7226" s="9" t="s">
        <v>2116</v>
      </c>
      <c r="E7226" s="9" t="s">
        <v>2116</v>
      </c>
      <c r="F7226" s="10">
        <f t="shared" ca="1" si="225"/>
        <v>7.3356129654694013E-2</v>
      </c>
      <c r="G7226" s="3" t="str">
        <f>VLOOKUP(Table3[[#This Row],[PRODUCT ID]],Table1[[PRODUCT]:[SELLING PRICE]],1,FALSE)</f>
        <v>Product931</v>
      </c>
      <c r="H7226" s="3" t="str">
        <f>VLOOKUP(Table3[[#This Row],[PRODUCT ID]],Table1[[PRODUCT]:[SELLING PRICE]],2,FALSE)</f>
        <v>Category4</v>
      </c>
      <c r="I7226" s="3" t="str">
        <f>VLOOKUP(Table3[[#This Row],[PRODUCT ID]],Table1[[PRODUCT]:[SELLING PRICE]],3,FALSE)</f>
        <v>Kg</v>
      </c>
      <c r="J7226" s="16">
        <f ca="1">VLOOKUP(Table3[[#This Row],[PRODUCT ID]],Table1[[PRODUCT]:[SELLING PRICE]],4,FALSE)</f>
        <v>55</v>
      </c>
      <c r="K7226" s="16">
        <f ca="1">VLOOKUP(Table3[[#This Row],[PRODUCT ID]],Table1[[PRODUCT]:[SELLING PRICE]],5,FALSE)</f>
        <v>310.88934867740011</v>
      </c>
      <c r="L7226" s="16">
        <f ca="1">J7226*Table3[[#This Row],[QUANTITY]]</f>
        <v>110</v>
      </c>
      <c r="M7226" s="16">
        <f ca="1">K7226*Table3[[#This Row],[QUANTITY]]*(1-Table3[[#This Row],[DISCOUNT %]])</f>
        <v>576.16741861511468</v>
      </c>
      <c r="N7226" s="3">
        <f>DAY(Table3[[#This Row],[DATE]])</f>
        <v>12</v>
      </c>
      <c r="O7226" s="3" t="str">
        <f>TEXT(Table3[[#This Row],[DATE]],"mmm")</f>
        <v>Oct</v>
      </c>
      <c r="P7226" s="3">
        <f>YEAR(Table3[[#This Row],[DATE]])</f>
        <v>2040</v>
      </c>
    </row>
    <row r="7227" spans="1:16" x14ac:dyDescent="0.3">
      <c r="A7227" s="6">
        <v>51422</v>
      </c>
      <c r="B7227" s="7" t="s">
        <v>1984</v>
      </c>
      <c r="C7227" s="9">
        <f t="shared" ca="1" si="224"/>
        <v>15</v>
      </c>
      <c r="D7227" s="9" t="s">
        <v>2115</v>
      </c>
      <c r="E7227" s="9" t="s">
        <v>2116</v>
      </c>
      <c r="F7227" s="10">
        <f t="shared" ca="1" si="225"/>
        <v>2.8517128679313775E-3</v>
      </c>
      <c r="G7227" s="3" t="str">
        <f>VLOOKUP(Table3[[#This Row],[PRODUCT ID]],Table1[[PRODUCT]:[SELLING PRICE]],1,FALSE)</f>
        <v>Product932</v>
      </c>
      <c r="H7227" s="3" t="str">
        <f>VLOOKUP(Table3[[#This Row],[PRODUCT ID]],Table1[[PRODUCT]:[SELLING PRICE]],2,FALSE)</f>
        <v>Category5</v>
      </c>
      <c r="I7227" s="3" t="str">
        <f>VLOOKUP(Table3[[#This Row],[PRODUCT ID]],Table1[[PRODUCT]:[SELLING PRICE]],3,FALSE)</f>
        <v>No</v>
      </c>
      <c r="J7227" s="16">
        <f ca="1">VLOOKUP(Table3[[#This Row],[PRODUCT ID]],Table1[[PRODUCT]:[SELLING PRICE]],4,FALSE)</f>
        <v>226</v>
      </c>
      <c r="K7227" s="16">
        <f ca="1">VLOOKUP(Table3[[#This Row],[PRODUCT ID]],Table1[[PRODUCT]:[SELLING PRICE]],5,FALSE)</f>
        <v>160.33812271328756</v>
      </c>
      <c r="L7227" s="16">
        <f ca="1">J7227*Table3[[#This Row],[QUANTITY]]</f>
        <v>3390</v>
      </c>
      <c r="M7227" s="16">
        <f ca="1">K7227*Table3[[#This Row],[QUANTITY]]*(1-Table3[[#This Row],[DISCOUNT %]])</f>
        <v>2398.2132663828916</v>
      </c>
      <c r="N7227" s="3">
        <f>DAY(Table3[[#This Row],[DATE]])</f>
        <v>13</v>
      </c>
      <c r="O7227" s="3" t="str">
        <f>TEXT(Table3[[#This Row],[DATE]],"mmm")</f>
        <v>Oct</v>
      </c>
      <c r="P7227" s="3">
        <f>YEAR(Table3[[#This Row],[DATE]])</f>
        <v>2040</v>
      </c>
    </row>
    <row r="7228" spans="1:16" x14ac:dyDescent="0.3">
      <c r="A7228" s="6">
        <v>51423</v>
      </c>
      <c r="B7228" s="7" t="s">
        <v>1985</v>
      </c>
      <c r="C7228" s="9">
        <f t="shared" ca="1" si="224"/>
        <v>14</v>
      </c>
      <c r="D7228" s="9" t="s">
        <v>2117</v>
      </c>
      <c r="E7228" s="9" t="s">
        <v>2118</v>
      </c>
      <c r="F7228" s="10">
        <f t="shared" ca="1" si="225"/>
        <v>7.555941119976127E-2</v>
      </c>
      <c r="G7228" s="3" t="str">
        <f>VLOOKUP(Table3[[#This Row],[PRODUCT ID]],Table1[[PRODUCT]:[SELLING PRICE]],1,FALSE)</f>
        <v>Product933</v>
      </c>
      <c r="H7228" s="3" t="str">
        <f>VLOOKUP(Table3[[#This Row],[PRODUCT ID]],Table1[[PRODUCT]:[SELLING PRICE]],2,FALSE)</f>
        <v>Category1</v>
      </c>
      <c r="I7228" s="3" t="str">
        <f>VLOOKUP(Table3[[#This Row],[PRODUCT ID]],Table1[[PRODUCT]:[SELLING PRICE]],3,FALSE)</f>
        <v>No</v>
      </c>
      <c r="J7228" s="16">
        <f ca="1">VLOOKUP(Table3[[#This Row],[PRODUCT ID]],Table1[[PRODUCT]:[SELLING PRICE]],4,FALSE)</f>
        <v>177</v>
      </c>
      <c r="K7228" s="16">
        <f ca="1">VLOOKUP(Table3[[#This Row],[PRODUCT ID]],Table1[[PRODUCT]:[SELLING PRICE]],5,FALSE)</f>
        <v>37.462767588058753</v>
      </c>
      <c r="L7228" s="16">
        <f ca="1">J7228*Table3[[#This Row],[QUANTITY]]</f>
        <v>2478</v>
      </c>
      <c r="M7228" s="16">
        <f ca="1">K7228*Table3[[#This Row],[QUANTITY]]*(1-Table3[[#This Row],[DISCOUNT %]])</f>
        <v>484.84944098068149</v>
      </c>
      <c r="N7228" s="3">
        <f>DAY(Table3[[#This Row],[DATE]])</f>
        <v>14</v>
      </c>
      <c r="O7228" s="3" t="str">
        <f>TEXT(Table3[[#This Row],[DATE]],"mmm")</f>
        <v>Oct</v>
      </c>
      <c r="P7228" s="3">
        <f>YEAR(Table3[[#This Row],[DATE]])</f>
        <v>2040</v>
      </c>
    </row>
    <row r="7229" spans="1:16" x14ac:dyDescent="0.3">
      <c r="A7229" s="6">
        <v>51424</v>
      </c>
      <c r="B7229" s="7" t="s">
        <v>1986</v>
      </c>
      <c r="C7229" s="9">
        <f t="shared" ca="1" si="224"/>
        <v>8</v>
      </c>
      <c r="D7229" s="9" t="s">
        <v>2117</v>
      </c>
      <c r="E7229" s="9" t="s">
        <v>2118</v>
      </c>
      <c r="F7229" s="10">
        <f t="shared" ca="1" si="225"/>
        <v>5.2814572764259188E-2</v>
      </c>
      <c r="G7229" s="3" t="str">
        <f>VLOOKUP(Table3[[#This Row],[PRODUCT ID]],Table1[[PRODUCT]:[SELLING PRICE]],1,FALSE)</f>
        <v>Product934</v>
      </c>
      <c r="H7229" s="3" t="str">
        <f>VLOOKUP(Table3[[#This Row],[PRODUCT ID]],Table1[[PRODUCT]:[SELLING PRICE]],2,FALSE)</f>
        <v>Category2</v>
      </c>
      <c r="I7229" s="3" t="str">
        <f>VLOOKUP(Table3[[#This Row],[PRODUCT ID]],Table1[[PRODUCT]:[SELLING PRICE]],3,FALSE)</f>
        <v>Ft</v>
      </c>
      <c r="J7229" s="16">
        <f ca="1">VLOOKUP(Table3[[#This Row],[PRODUCT ID]],Table1[[PRODUCT]:[SELLING PRICE]],4,FALSE)</f>
        <v>210</v>
      </c>
      <c r="K7229" s="16">
        <f ca="1">VLOOKUP(Table3[[#This Row],[PRODUCT ID]],Table1[[PRODUCT]:[SELLING PRICE]],5,FALSE)</f>
        <v>297.03327107441368</v>
      </c>
      <c r="L7229" s="16">
        <f ca="1">J7229*Table3[[#This Row],[QUANTITY]]</f>
        <v>1680</v>
      </c>
      <c r="M7229" s="16">
        <f ca="1">K7229*Table3[[#This Row],[QUANTITY]]*(1-Table3[[#This Row],[DISCOUNT %]])</f>
        <v>2250.7646861267849</v>
      </c>
      <c r="N7229" s="3">
        <f>DAY(Table3[[#This Row],[DATE]])</f>
        <v>15</v>
      </c>
      <c r="O7229" s="3" t="str">
        <f>TEXT(Table3[[#This Row],[DATE]],"mmm")</f>
        <v>Oct</v>
      </c>
      <c r="P7229" s="3">
        <f>YEAR(Table3[[#This Row],[DATE]])</f>
        <v>2040</v>
      </c>
    </row>
    <row r="7230" spans="1:16" x14ac:dyDescent="0.3">
      <c r="A7230" s="6">
        <v>51425</v>
      </c>
      <c r="B7230" s="7" t="s">
        <v>1987</v>
      </c>
      <c r="C7230" s="9">
        <f t="shared" ca="1" si="224"/>
        <v>8</v>
      </c>
      <c r="D7230" s="9" t="s">
        <v>2116</v>
      </c>
      <c r="E7230" s="9" t="s">
        <v>2116</v>
      </c>
      <c r="F7230" s="10">
        <f t="shared" ca="1" si="225"/>
        <v>2.1131421952428477E-2</v>
      </c>
      <c r="G7230" s="3" t="str">
        <f>VLOOKUP(Table3[[#This Row],[PRODUCT ID]],Table1[[PRODUCT]:[SELLING PRICE]],1,FALSE)</f>
        <v>Product935</v>
      </c>
      <c r="H7230" s="3" t="str">
        <f>VLOOKUP(Table3[[#This Row],[PRODUCT ID]],Table1[[PRODUCT]:[SELLING PRICE]],2,FALSE)</f>
        <v>Category3</v>
      </c>
      <c r="I7230" s="3" t="str">
        <f>VLOOKUP(Table3[[#This Row],[PRODUCT ID]],Table1[[PRODUCT]:[SELLING PRICE]],3,FALSE)</f>
        <v>No</v>
      </c>
      <c r="J7230" s="16">
        <f ca="1">VLOOKUP(Table3[[#This Row],[PRODUCT ID]],Table1[[PRODUCT]:[SELLING PRICE]],4,FALSE)</f>
        <v>38</v>
      </c>
      <c r="K7230" s="16">
        <f ca="1">VLOOKUP(Table3[[#This Row],[PRODUCT ID]],Table1[[PRODUCT]:[SELLING PRICE]],5,FALSE)</f>
        <v>187.14284666681942</v>
      </c>
      <c r="L7230" s="16">
        <f ca="1">J7230*Table3[[#This Row],[QUANTITY]]</f>
        <v>304</v>
      </c>
      <c r="M7230" s="16">
        <f ca="1">K7230*Table3[[#This Row],[QUANTITY]]*(1-Table3[[#This Row],[DISCOUNT %]])</f>
        <v>1465.5060176681939</v>
      </c>
      <c r="N7230" s="3">
        <f>DAY(Table3[[#This Row],[DATE]])</f>
        <v>16</v>
      </c>
      <c r="O7230" s="3" t="str">
        <f>TEXT(Table3[[#This Row],[DATE]],"mmm")</f>
        <v>Oct</v>
      </c>
      <c r="P7230" s="3">
        <f>YEAR(Table3[[#This Row],[DATE]])</f>
        <v>2040</v>
      </c>
    </row>
    <row r="7231" spans="1:16" x14ac:dyDescent="0.3">
      <c r="A7231" s="6">
        <v>51426</v>
      </c>
      <c r="B7231" s="7" t="s">
        <v>1988</v>
      </c>
      <c r="C7231" s="9">
        <f t="shared" ca="1" si="224"/>
        <v>8</v>
      </c>
      <c r="D7231" s="9" t="s">
        <v>2116</v>
      </c>
      <c r="E7231" s="9" t="s">
        <v>2116</v>
      </c>
      <c r="F7231" s="10">
        <f t="shared" ca="1" si="225"/>
        <v>2.7850624454973806E-2</v>
      </c>
      <c r="G7231" s="3" t="str">
        <f>VLOOKUP(Table3[[#This Row],[PRODUCT ID]],Table1[[PRODUCT]:[SELLING PRICE]],1,FALSE)</f>
        <v>Product936</v>
      </c>
      <c r="H7231" s="3" t="str">
        <f>VLOOKUP(Table3[[#This Row],[PRODUCT ID]],Table1[[PRODUCT]:[SELLING PRICE]],2,FALSE)</f>
        <v>Category4</v>
      </c>
      <c r="I7231" s="3" t="str">
        <f>VLOOKUP(Table3[[#This Row],[PRODUCT ID]],Table1[[PRODUCT]:[SELLING PRICE]],3,FALSE)</f>
        <v>Kg</v>
      </c>
      <c r="J7231" s="16">
        <f ca="1">VLOOKUP(Table3[[#This Row],[PRODUCT ID]],Table1[[PRODUCT]:[SELLING PRICE]],4,FALSE)</f>
        <v>161</v>
      </c>
      <c r="K7231" s="16">
        <f ca="1">VLOOKUP(Table3[[#This Row],[PRODUCT ID]],Table1[[PRODUCT]:[SELLING PRICE]],5,FALSE)</f>
        <v>245.7305315170866</v>
      </c>
      <c r="L7231" s="16">
        <f ca="1">J7231*Table3[[#This Row],[QUANTITY]]</f>
        <v>1288</v>
      </c>
      <c r="M7231" s="16">
        <f ca="1">K7231*Table3[[#This Row],[QUANTITY]]*(1-Table3[[#This Row],[DISCOUNT %]])</f>
        <v>1911.094262133465</v>
      </c>
      <c r="N7231" s="3">
        <f>DAY(Table3[[#This Row],[DATE]])</f>
        <v>17</v>
      </c>
      <c r="O7231" s="3" t="str">
        <f>TEXT(Table3[[#This Row],[DATE]],"mmm")</f>
        <v>Oct</v>
      </c>
      <c r="P7231" s="3">
        <f>YEAR(Table3[[#This Row],[DATE]])</f>
        <v>2040</v>
      </c>
    </row>
    <row r="7232" spans="1:16" x14ac:dyDescent="0.3">
      <c r="A7232" s="6">
        <v>51427</v>
      </c>
      <c r="B7232" s="7" t="s">
        <v>1989</v>
      </c>
      <c r="C7232" s="9">
        <f t="shared" ca="1" si="224"/>
        <v>2</v>
      </c>
      <c r="D7232" s="9" t="s">
        <v>2116</v>
      </c>
      <c r="E7232" s="9" t="s">
        <v>2116</v>
      </c>
      <c r="F7232" s="10">
        <f t="shared" ca="1" si="225"/>
        <v>6.3001988024263628E-2</v>
      </c>
      <c r="G7232" s="3" t="str">
        <f>VLOOKUP(Table3[[#This Row],[PRODUCT ID]],Table1[[PRODUCT]:[SELLING PRICE]],1,FALSE)</f>
        <v>Product937</v>
      </c>
      <c r="H7232" s="3" t="str">
        <f>VLOOKUP(Table3[[#This Row],[PRODUCT ID]],Table1[[PRODUCT]:[SELLING PRICE]],2,FALSE)</f>
        <v>Category1</v>
      </c>
      <c r="I7232" s="3" t="str">
        <f>VLOOKUP(Table3[[#This Row],[PRODUCT ID]],Table1[[PRODUCT]:[SELLING PRICE]],3,FALSE)</f>
        <v>Kg</v>
      </c>
      <c r="J7232" s="16">
        <f ca="1">VLOOKUP(Table3[[#This Row],[PRODUCT ID]],Table1[[PRODUCT]:[SELLING PRICE]],4,FALSE)</f>
        <v>141</v>
      </c>
      <c r="K7232" s="16">
        <f ca="1">VLOOKUP(Table3[[#This Row],[PRODUCT ID]],Table1[[PRODUCT]:[SELLING PRICE]],5,FALSE)</f>
        <v>236.04131230802238</v>
      </c>
      <c r="L7232" s="16">
        <f ca="1">J7232*Table3[[#This Row],[QUANTITY]]</f>
        <v>282</v>
      </c>
      <c r="M7232" s="16">
        <f ca="1">K7232*Table3[[#This Row],[QUANTITY]]*(1-Table3[[#This Row],[DISCOUNT %]])</f>
        <v>442.34048075352177</v>
      </c>
      <c r="N7232" s="3">
        <f>DAY(Table3[[#This Row],[DATE]])</f>
        <v>18</v>
      </c>
      <c r="O7232" s="3" t="str">
        <f>TEXT(Table3[[#This Row],[DATE]],"mmm")</f>
        <v>Oct</v>
      </c>
      <c r="P7232" s="3">
        <f>YEAR(Table3[[#This Row],[DATE]])</f>
        <v>2040</v>
      </c>
    </row>
    <row r="7233" spans="1:16" x14ac:dyDescent="0.3">
      <c r="A7233" s="6">
        <v>51428</v>
      </c>
      <c r="B7233" s="7" t="s">
        <v>1990</v>
      </c>
      <c r="C7233" s="9">
        <f t="shared" ca="1" si="224"/>
        <v>3</v>
      </c>
      <c r="D7233" s="9" t="s">
        <v>2116</v>
      </c>
      <c r="E7233" s="9" t="s">
        <v>2116</v>
      </c>
      <c r="F7233" s="10">
        <f t="shared" ca="1" si="225"/>
        <v>8.2131748003912791E-2</v>
      </c>
      <c r="G7233" s="3" t="str">
        <f>VLOOKUP(Table3[[#This Row],[PRODUCT ID]],Table1[[PRODUCT]:[SELLING PRICE]],1,FALSE)</f>
        <v>Product938</v>
      </c>
      <c r="H7233" s="3" t="str">
        <f>VLOOKUP(Table3[[#This Row],[PRODUCT ID]],Table1[[PRODUCT]:[SELLING PRICE]],2,FALSE)</f>
        <v>Category2</v>
      </c>
      <c r="I7233" s="3" t="str">
        <f>VLOOKUP(Table3[[#This Row],[PRODUCT ID]],Table1[[PRODUCT]:[SELLING PRICE]],3,FALSE)</f>
        <v>Lt</v>
      </c>
      <c r="J7233" s="16">
        <f ca="1">VLOOKUP(Table3[[#This Row],[PRODUCT ID]],Table1[[PRODUCT]:[SELLING PRICE]],4,FALSE)</f>
        <v>162</v>
      </c>
      <c r="K7233" s="16">
        <f ca="1">VLOOKUP(Table3[[#This Row],[PRODUCT ID]],Table1[[PRODUCT]:[SELLING PRICE]],5,FALSE)</f>
        <v>200.8294577389635</v>
      </c>
      <c r="L7233" s="16">
        <f ca="1">J7233*Table3[[#This Row],[QUANTITY]]</f>
        <v>486</v>
      </c>
      <c r="M7233" s="16">
        <f ca="1">K7233*Table3[[#This Row],[QUANTITY]]*(1-Table3[[#This Row],[DISCOUNT %]])</f>
        <v>553.0049499725535</v>
      </c>
      <c r="N7233" s="3">
        <f>DAY(Table3[[#This Row],[DATE]])</f>
        <v>19</v>
      </c>
      <c r="O7233" s="3" t="str">
        <f>TEXT(Table3[[#This Row],[DATE]],"mmm")</f>
        <v>Oct</v>
      </c>
      <c r="P7233" s="3">
        <f>YEAR(Table3[[#This Row],[DATE]])</f>
        <v>2040</v>
      </c>
    </row>
    <row r="7234" spans="1:16" x14ac:dyDescent="0.3">
      <c r="A7234" s="6">
        <v>51429</v>
      </c>
      <c r="B7234" s="7" t="s">
        <v>1991</v>
      </c>
      <c r="C7234" s="9">
        <f t="shared" ca="1" si="224"/>
        <v>6</v>
      </c>
      <c r="D7234" s="9" t="s">
        <v>2115</v>
      </c>
      <c r="E7234" s="9" t="s">
        <v>2118</v>
      </c>
      <c r="F7234" s="10">
        <f t="shared" ca="1" si="225"/>
        <v>6.2811958132099763E-2</v>
      </c>
      <c r="G7234" s="3" t="str">
        <f>VLOOKUP(Table3[[#This Row],[PRODUCT ID]],Table1[[PRODUCT]:[SELLING PRICE]],1,FALSE)</f>
        <v>Product939</v>
      </c>
      <c r="H7234" s="3" t="str">
        <f>VLOOKUP(Table3[[#This Row],[PRODUCT ID]],Table1[[PRODUCT]:[SELLING PRICE]],2,FALSE)</f>
        <v>Category3</v>
      </c>
      <c r="I7234" s="3" t="str">
        <f>VLOOKUP(Table3[[#This Row],[PRODUCT ID]],Table1[[PRODUCT]:[SELLING PRICE]],3,FALSE)</f>
        <v>Kg</v>
      </c>
      <c r="J7234" s="16">
        <f ca="1">VLOOKUP(Table3[[#This Row],[PRODUCT ID]],Table1[[PRODUCT]:[SELLING PRICE]],4,FALSE)</f>
        <v>231</v>
      </c>
      <c r="K7234" s="16">
        <f ca="1">VLOOKUP(Table3[[#This Row],[PRODUCT ID]],Table1[[PRODUCT]:[SELLING PRICE]],5,FALSE)</f>
        <v>81.045074896194933</v>
      </c>
      <c r="L7234" s="16">
        <f ca="1">J7234*Table3[[#This Row],[QUANTITY]]</f>
        <v>1386</v>
      </c>
      <c r="M7234" s="16">
        <f ca="1">K7234*Table3[[#This Row],[QUANTITY]]*(1-Table3[[#This Row],[DISCOUNT %]])</f>
        <v>455.72685027001353</v>
      </c>
      <c r="N7234" s="3">
        <f>DAY(Table3[[#This Row],[DATE]])</f>
        <v>20</v>
      </c>
      <c r="O7234" s="3" t="str">
        <f>TEXT(Table3[[#This Row],[DATE]],"mmm")</f>
        <v>Oct</v>
      </c>
      <c r="P7234" s="3">
        <f>YEAR(Table3[[#This Row],[DATE]])</f>
        <v>2040</v>
      </c>
    </row>
    <row r="7235" spans="1:16" x14ac:dyDescent="0.3">
      <c r="A7235" s="6">
        <v>51430</v>
      </c>
      <c r="B7235" s="7" t="s">
        <v>1992</v>
      </c>
      <c r="C7235" s="9">
        <f t="shared" ref="C7235:C7298" ca="1" si="226">RANDBETWEEN(1,15)</f>
        <v>10</v>
      </c>
      <c r="D7235" s="9" t="s">
        <v>2116</v>
      </c>
      <c r="E7235" s="9" t="s">
        <v>2116</v>
      </c>
      <c r="F7235" s="10">
        <f t="shared" ref="F7235:F7298" ca="1" si="227">RAND()*(0.1)</f>
        <v>4.2841211128960402E-2</v>
      </c>
      <c r="G7235" s="3" t="str">
        <f>VLOOKUP(Table3[[#This Row],[PRODUCT ID]],Table1[[PRODUCT]:[SELLING PRICE]],1,FALSE)</f>
        <v>Product940</v>
      </c>
      <c r="H7235" s="3" t="str">
        <f>VLOOKUP(Table3[[#This Row],[PRODUCT ID]],Table1[[PRODUCT]:[SELLING PRICE]],2,FALSE)</f>
        <v>Category4</v>
      </c>
      <c r="I7235" s="3" t="str">
        <f>VLOOKUP(Table3[[#This Row],[PRODUCT ID]],Table1[[PRODUCT]:[SELLING PRICE]],3,FALSE)</f>
        <v>Lt</v>
      </c>
      <c r="J7235" s="16">
        <f ca="1">VLOOKUP(Table3[[#This Row],[PRODUCT ID]],Table1[[PRODUCT]:[SELLING PRICE]],4,FALSE)</f>
        <v>21</v>
      </c>
      <c r="K7235" s="16">
        <f ca="1">VLOOKUP(Table3[[#This Row],[PRODUCT ID]],Table1[[PRODUCT]:[SELLING PRICE]],5,FALSE)</f>
        <v>240.22104260457979</v>
      </c>
      <c r="L7235" s="16">
        <f ca="1">J7235*Table3[[#This Row],[QUANTITY]]</f>
        <v>210</v>
      </c>
      <c r="M7235" s="16">
        <f ca="1">K7235*Table3[[#This Row],[QUANTITY]]*(1-Table3[[#This Row],[DISCOUNT %]])</f>
        <v>2299.2968220073799</v>
      </c>
      <c r="N7235" s="3">
        <f>DAY(Table3[[#This Row],[DATE]])</f>
        <v>21</v>
      </c>
      <c r="O7235" s="3" t="str">
        <f>TEXT(Table3[[#This Row],[DATE]],"mmm")</f>
        <v>Oct</v>
      </c>
      <c r="P7235" s="3">
        <f>YEAR(Table3[[#This Row],[DATE]])</f>
        <v>2040</v>
      </c>
    </row>
    <row r="7236" spans="1:16" x14ac:dyDescent="0.3">
      <c r="A7236" s="6">
        <v>51431</v>
      </c>
      <c r="B7236" s="7" t="s">
        <v>1993</v>
      </c>
      <c r="C7236" s="9">
        <f t="shared" ca="1" si="226"/>
        <v>7</v>
      </c>
      <c r="D7236" s="9" t="s">
        <v>2117</v>
      </c>
      <c r="E7236" s="9" t="s">
        <v>2116</v>
      </c>
      <c r="F7236" s="10">
        <f t="shared" ca="1" si="227"/>
        <v>7.9273954446851605E-2</v>
      </c>
      <c r="G7236" s="3" t="str">
        <f>VLOOKUP(Table3[[#This Row],[PRODUCT ID]],Table1[[PRODUCT]:[SELLING PRICE]],1,FALSE)</f>
        <v>Product941</v>
      </c>
      <c r="H7236" s="3" t="str">
        <f>VLOOKUP(Table3[[#This Row],[PRODUCT ID]],Table1[[PRODUCT]:[SELLING PRICE]],2,FALSE)</f>
        <v>Category5</v>
      </c>
      <c r="I7236" s="3" t="str">
        <f>VLOOKUP(Table3[[#This Row],[PRODUCT ID]],Table1[[PRODUCT]:[SELLING PRICE]],3,FALSE)</f>
        <v>Ft</v>
      </c>
      <c r="J7236" s="16">
        <f ca="1">VLOOKUP(Table3[[#This Row],[PRODUCT ID]],Table1[[PRODUCT]:[SELLING PRICE]],4,FALSE)</f>
        <v>149</v>
      </c>
      <c r="K7236" s="16">
        <f ca="1">VLOOKUP(Table3[[#This Row],[PRODUCT ID]],Table1[[PRODUCT]:[SELLING PRICE]],5,FALSE)</f>
        <v>240.9283684158691</v>
      </c>
      <c r="L7236" s="16">
        <f ca="1">J7236*Table3[[#This Row],[QUANTITY]]</f>
        <v>1043</v>
      </c>
      <c r="M7236" s="16">
        <f ca="1">K7236*Table3[[#This Row],[QUANTITY]]*(1-Table3[[#This Row],[DISCOUNT %]])</f>
        <v>1552.8031673918065</v>
      </c>
      <c r="N7236" s="3">
        <f>DAY(Table3[[#This Row],[DATE]])</f>
        <v>22</v>
      </c>
      <c r="O7236" s="3" t="str">
        <f>TEXT(Table3[[#This Row],[DATE]],"mmm")</f>
        <v>Oct</v>
      </c>
      <c r="P7236" s="3">
        <f>YEAR(Table3[[#This Row],[DATE]])</f>
        <v>2040</v>
      </c>
    </row>
    <row r="7237" spans="1:16" x14ac:dyDescent="0.3">
      <c r="A7237" s="6">
        <v>51432</v>
      </c>
      <c r="B7237" s="7" t="s">
        <v>1994</v>
      </c>
      <c r="C7237" s="9">
        <f t="shared" ca="1" si="226"/>
        <v>9</v>
      </c>
      <c r="D7237" s="9" t="s">
        <v>2115</v>
      </c>
      <c r="E7237" s="9" t="s">
        <v>2116</v>
      </c>
      <c r="F7237" s="10">
        <f t="shared" ca="1" si="227"/>
        <v>7.8552733426383664E-2</v>
      </c>
      <c r="G7237" s="3" t="str">
        <f>VLOOKUP(Table3[[#This Row],[PRODUCT ID]],Table1[[PRODUCT]:[SELLING PRICE]],1,FALSE)</f>
        <v>Product942</v>
      </c>
      <c r="H7237" s="3" t="str">
        <f>VLOOKUP(Table3[[#This Row],[PRODUCT ID]],Table1[[PRODUCT]:[SELLING PRICE]],2,FALSE)</f>
        <v>Category1</v>
      </c>
      <c r="I7237" s="3" t="str">
        <f>VLOOKUP(Table3[[#This Row],[PRODUCT ID]],Table1[[PRODUCT]:[SELLING PRICE]],3,FALSE)</f>
        <v>Kg</v>
      </c>
      <c r="J7237" s="16">
        <f ca="1">VLOOKUP(Table3[[#This Row],[PRODUCT ID]],Table1[[PRODUCT]:[SELLING PRICE]],4,FALSE)</f>
        <v>227</v>
      </c>
      <c r="K7237" s="16">
        <f ca="1">VLOOKUP(Table3[[#This Row],[PRODUCT ID]],Table1[[PRODUCT]:[SELLING PRICE]],5,FALSE)</f>
        <v>291.91006552119393</v>
      </c>
      <c r="L7237" s="16">
        <f ca="1">J7237*Table3[[#This Row],[QUANTITY]]</f>
        <v>2043</v>
      </c>
      <c r="M7237" s="16">
        <f ca="1">K7237*Table3[[#This Row],[QUANTITY]]*(1-Table3[[#This Row],[DISCOUNT %]])</f>
        <v>2420.8175876384648</v>
      </c>
      <c r="N7237" s="3">
        <f>DAY(Table3[[#This Row],[DATE]])</f>
        <v>23</v>
      </c>
      <c r="O7237" s="3" t="str">
        <f>TEXT(Table3[[#This Row],[DATE]],"mmm")</f>
        <v>Oct</v>
      </c>
      <c r="P7237" s="3">
        <f>YEAR(Table3[[#This Row],[DATE]])</f>
        <v>2040</v>
      </c>
    </row>
    <row r="7238" spans="1:16" x14ac:dyDescent="0.3">
      <c r="A7238" s="6">
        <v>51433</v>
      </c>
      <c r="B7238" s="7" t="s">
        <v>1995</v>
      </c>
      <c r="C7238" s="9">
        <f t="shared" ca="1" si="226"/>
        <v>14</v>
      </c>
      <c r="D7238" s="9" t="s">
        <v>2115</v>
      </c>
      <c r="E7238" s="9" t="s">
        <v>2116</v>
      </c>
      <c r="F7238" s="10">
        <f t="shared" ca="1" si="227"/>
        <v>1.9388593236573739E-2</v>
      </c>
      <c r="G7238" s="3" t="str">
        <f>VLOOKUP(Table3[[#This Row],[PRODUCT ID]],Table1[[PRODUCT]:[SELLING PRICE]],1,FALSE)</f>
        <v>Product943</v>
      </c>
      <c r="H7238" s="3" t="str">
        <f>VLOOKUP(Table3[[#This Row],[PRODUCT ID]],Table1[[PRODUCT]:[SELLING PRICE]],2,FALSE)</f>
        <v>Category2</v>
      </c>
      <c r="I7238" s="3" t="str">
        <f>VLOOKUP(Table3[[#This Row],[PRODUCT ID]],Table1[[PRODUCT]:[SELLING PRICE]],3,FALSE)</f>
        <v>No</v>
      </c>
      <c r="J7238" s="16">
        <f ca="1">VLOOKUP(Table3[[#This Row],[PRODUCT ID]],Table1[[PRODUCT]:[SELLING PRICE]],4,FALSE)</f>
        <v>105</v>
      </c>
      <c r="K7238" s="16">
        <f ca="1">VLOOKUP(Table3[[#This Row],[PRODUCT ID]],Table1[[PRODUCT]:[SELLING PRICE]],5,FALSE)</f>
        <v>220.12176748206468</v>
      </c>
      <c r="L7238" s="16">
        <f ca="1">J7238*Table3[[#This Row],[QUANTITY]]</f>
        <v>1470</v>
      </c>
      <c r="M7238" s="16">
        <f ca="1">K7238*Table3[[#This Row],[QUANTITY]]*(1-Table3[[#This Row],[DISCOUNT %]])</f>
        <v>3021.9548249777499</v>
      </c>
      <c r="N7238" s="3">
        <f>DAY(Table3[[#This Row],[DATE]])</f>
        <v>24</v>
      </c>
      <c r="O7238" s="3" t="str">
        <f>TEXT(Table3[[#This Row],[DATE]],"mmm")</f>
        <v>Oct</v>
      </c>
      <c r="P7238" s="3">
        <f>YEAR(Table3[[#This Row],[DATE]])</f>
        <v>2040</v>
      </c>
    </row>
    <row r="7239" spans="1:16" x14ac:dyDescent="0.3">
      <c r="A7239" s="6">
        <v>51434</v>
      </c>
      <c r="B7239" s="7" t="s">
        <v>1996</v>
      </c>
      <c r="C7239" s="9">
        <f t="shared" ca="1" si="226"/>
        <v>5</v>
      </c>
      <c r="D7239" s="9" t="s">
        <v>2115</v>
      </c>
      <c r="E7239" s="9" t="s">
        <v>2116</v>
      </c>
      <c r="F7239" s="10">
        <f t="shared" ca="1" si="227"/>
        <v>2.1901438194824509E-2</v>
      </c>
      <c r="G7239" s="3" t="str">
        <f>VLOOKUP(Table3[[#This Row],[PRODUCT ID]],Table1[[PRODUCT]:[SELLING PRICE]],1,FALSE)</f>
        <v>Product944</v>
      </c>
      <c r="H7239" s="3" t="str">
        <f>VLOOKUP(Table3[[#This Row],[PRODUCT ID]],Table1[[PRODUCT]:[SELLING PRICE]],2,FALSE)</f>
        <v>Category3</v>
      </c>
      <c r="I7239" s="3" t="str">
        <f>VLOOKUP(Table3[[#This Row],[PRODUCT ID]],Table1[[PRODUCT]:[SELLING PRICE]],3,FALSE)</f>
        <v>No</v>
      </c>
      <c r="J7239" s="16">
        <f ca="1">VLOOKUP(Table3[[#This Row],[PRODUCT ID]],Table1[[PRODUCT]:[SELLING PRICE]],4,FALSE)</f>
        <v>83</v>
      </c>
      <c r="K7239" s="16">
        <f ca="1">VLOOKUP(Table3[[#This Row],[PRODUCT ID]],Table1[[PRODUCT]:[SELLING PRICE]],5,FALSE)</f>
        <v>123.23919104398621</v>
      </c>
      <c r="L7239" s="16">
        <f ca="1">J7239*Table3[[#This Row],[QUANTITY]]</f>
        <v>415</v>
      </c>
      <c r="M7239" s="16">
        <f ca="1">K7239*Table3[[#This Row],[QUANTITY]]*(1-Table3[[#This Row],[DISCOUNT %]])</f>
        <v>602.70037759078093</v>
      </c>
      <c r="N7239" s="3">
        <f>DAY(Table3[[#This Row],[DATE]])</f>
        <v>25</v>
      </c>
      <c r="O7239" s="3" t="str">
        <f>TEXT(Table3[[#This Row],[DATE]],"mmm")</f>
        <v>Oct</v>
      </c>
      <c r="P7239" s="3">
        <f>YEAR(Table3[[#This Row],[DATE]])</f>
        <v>2040</v>
      </c>
    </row>
    <row r="7240" spans="1:16" x14ac:dyDescent="0.3">
      <c r="A7240" s="6">
        <v>51435</v>
      </c>
      <c r="B7240" s="7" t="s">
        <v>1997</v>
      </c>
      <c r="C7240" s="9">
        <f t="shared" ca="1" si="226"/>
        <v>14</v>
      </c>
      <c r="D7240" s="9" t="s">
        <v>2116</v>
      </c>
      <c r="E7240" s="9" t="s">
        <v>2118</v>
      </c>
      <c r="F7240" s="10">
        <f t="shared" ca="1" si="227"/>
        <v>9.5106239162668624E-2</v>
      </c>
      <c r="G7240" s="3" t="str">
        <f>VLOOKUP(Table3[[#This Row],[PRODUCT ID]],Table1[[PRODUCT]:[SELLING PRICE]],1,FALSE)</f>
        <v>Product945</v>
      </c>
      <c r="H7240" s="3" t="str">
        <f>VLOOKUP(Table3[[#This Row],[PRODUCT ID]],Table1[[PRODUCT]:[SELLING PRICE]],2,FALSE)</f>
        <v>Category4</v>
      </c>
      <c r="I7240" s="3" t="str">
        <f>VLOOKUP(Table3[[#This Row],[PRODUCT ID]],Table1[[PRODUCT]:[SELLING PRICE]],3,FALSE)</f>
        <v>Ft</v>
      </c>
      <c r="J7240" s="16">
        <f ca="1">VLOOKUP(Table3[[#This Row],[PRODUCT ID]],Table1[[PRODUCT]:[SELLING PRICE]],4,FALSE)</f>
        <v>246</v>
      </c>
      <c r="K7240" s="16">
        <f ca="1">VLOOKUP(Table3[[#This Row],[PRODUCT ID]],Table1[[PRODUCT]:[SELLING PRICE]],5,FALSE)</f>
        <v>211.99966069382114</v>
      </c>
      <c r="L7240" s="16">
        <f ca="1">J7240*Table3[[#This Row],[QUANTITY]]</f>
        <v>3444</v>
      </c>
      <c r="M7240" s="16">
        <f ca="1">K7240*Table3[[#This Row],[QUANTITY]]*(1-Table3[[#This Row],[DISCOUNT %]])</f>
        <v>2685.72038366058</v>
      </c>
      <c r="N7240" s="3">
        <f>DAY(Table3[[#This Row],[DATE]])</f>
        <v>26</v>
      </c>
      <c r="O7240" s="3" t="str">
        <f>TEXT(Table3[[#This Row],[DATE]],"mmm")</f>
        <v>Oct</v>
      </c>
      <c r="P7240" s="3">
        <f>YEAR(Table3[[#This Row],[DATE]])</f>
        <v>2040</v>
      </c>
    </row>
    <row r="7241" spans="1:16" x14ac:dyDescent="0.3">
      <c r="A7241" s="6">
        <v>51436</v>
      </c>
      <c r="B7241" s="7" t="s">
        <v>1998</v>
      </c>
      <c r="C7241" s="9">
        <f t="shared" ca="1" si="226"/>
        <v>13</v>
      </c>
      <c r="D7241" s="9" t="s">
        <v>2116</v>
      </c>
      <c r="E7241" s="9" t="s">
        <v>2118</v>
      </c>
      <c r="F7241" s="10">
        <f t="shared" ca="1" si="227"/>
        <v>7.0735243247964555E-2</v>
      </c>
      <c r="G7241" s="3" t="str">
        <f>VLOOKUP(Table3[[#This Row],[PRODUCT ID]],Table1[[PRODUCT]:[SELLING PRICE]],1,FALSE)</f>
        <v>Product946</v>
      </c>
      <c r="H7241" s="3" t="str">
        <f>VLOOKUP(Table3[[#This Row],[PRODUCT ID]],Table1[[PRODUCT]:[SELLING PRICE]],2,FALSE)</f>
        <v>Category5</v>
      </c>
      <c r="I7241" s="3" t="str">
        <f>VLOOKUP(Table3[[#This Row],[PRODUCT ID]],Table1[[PRODUCT]:[SELLING PRICE]],3,FALSE)</f>
        <v>No</v>
      </c>
      <c r="J7241" s="16">
        <f ca="1">VLOOKUP(Table3[[#This Row],[PRODUCT ID]],Table1[[PRODUCT]:[SELLING PRICE]],4,FALSE)</f>
        <v>6</v>
      </c>
      <c r="K7241" s="16">
        <f ca="1">VLOOKUP(Table3[[#This Row],[PRODUCT ID]],Table1[[PRODUCT]:[SELLING PRICE]],5,FALSE)</f>
        <v>267.99674202505224</v>
      </c>
      <c r="L7241" s="16">
        <f ca="1">J7241*Table3[[#This Row],[QUANTITY]]</f>
        <v>78</v>
      </c>
      <c r="M7241" s="16">
        <f ca="1">K7241*Table3[[#This Row],[QUANTITY]]*(1-Table3[[#This Row],[DISCOUNT %]])</f>
        <v>3237.5190547472262</v>
      </c>
      <c r="N7241" s="3">
        <f>DAY(Table3[[#This Row],[DATE]])</f>
        <v>27</v>
      </c>
      <c r="O7241" s="3" t="str">
        <f>TEXT(Table3[[#This Row],[DATE]],"mmm")</f>
        <v>Oct</v>
      </c>
      <c r="P7241" s="3">
        <f>YEAR(Table3[[#This Row],[DATE]])</f>
        <v>2040</v>
      </c>
    </row>
    <row r="7242" spans="1:16" x14ac:dyDescent="0.3">
      <c r="A7242" s="6">
        <v>51437</v>
      </c>
      <c r="B7242" s="7" t="s">
        <v>1999</v>
      </c>
      <c r="C7242" s="9">
        <f t="shared" ca="1" si="226"/>
        <v>8</v>
      </c>
      <c r="D7242" s="9" t="s">
        <v>2116</v>
      </c>
      <c r="E7242" s="9" t="s">
        <v>2116</v>
      </c>
      <c r="F7242" s="10">
        <f t="shared" ca="1" si="227"/>
        <v>8.4674026111150283E-2</v>
      </c>
      <c r="G7242" s="3" t="str">
        <f>VLOOKUP(Table3[[#This Row],[PRODUCT ID]],Table1[[PRODUCT]:[SELLING PRICE]],1,FALSE)</f>
        <v>Product947</v>
      </c>
      <c r="H7242" s="3" t="str">
        <f>VLOOKUP(Table3[[#This Row],[PRODUCT ID]],Table1[[PRODUCT]:[SELLING PRICE]],2,FALSE)</f>
        <v>Category1</v>
      </c>
      <c r="I7242" s="3" t="str">
        <f>VLOOKUP(Table3[[#This Row],[PRODUCT ID]],Table1[[PRODUCT]:[SELLING PRICE]],3,FALSE)</f>
        <v>Kg</v>
      </c>
      <c r="J7242" s="16">
        <f ca="1">VLOOKUP(Table3[[#This Row],[PRODUCT ID]],Table1[[PRODUCT]:[SELLING PRICE]],4,FALSE)</f>
        <v>20</v>
      </c>
      <c r="K7242" s="16">
        <f ca="1">VLOOKUP(Table3[[#This Row],[PRODUCT ID]],Table1[[PRODUCT]:[SELLING PRICE]],5,FALSE)</f>
        <v>121.01931846084695</v>
      </c>
      <c r="L7242" s="16">
        <f ca="1">J7242*Table3[[#This Row],[QUANTITY]]</f>
        <v>160</v>
      </c>
      <c r="M7242" s="16">
        <f ca="1">K7242*Table3[[#This Row],[QUANTITY]]*(1-Table3[[#This Row],[DISCOUNT %]])</f>
        <v>886.17700423631663</v>
      </c>
      <c r="N7242" s="3">
        <f>DAY(Table3[[#This Row],[DATE]])</f>
        <v>28</v>
      </c>
      <c r="O7242" s="3" t="str">
        <f>TEXT(Table3[[#This Row],[DATE]],"mmm")</f>
        <v>Oct</v>
      </c>
      <c r="P7242" s="3">
        <f>YEAR(Table3[[#This Row],[DATE]])</f>
        <v>2040</v>
      </c>
    </row>
    <row r="7243" spans="1:16" x14ac:dyDescent="0.3">
      <c r="A7243" s="6">
        <v>51438</v>
      </c>
      <c r="B7243" s="7" t="s">
        <v>2000</v>
      </c>
      <c r="C7243" s="9">
        <f t="shared" ca="1" si="226"/>
        <v>9</v>
      </c>
      <c r="D7243" s="9" t="s">
        <v>2115</v>
      </c>
      <c r="E7243" s="9" t="s">
        <v>2116</v>
      </c>
      <c r="F7243" s="10">
        <f t="shared" ca="1" si="227"/>
        <v>4.2304562729329455E-2</v>
      </c>
      <c r="G7243" s="3" t="str">
        <f>VLOOKUP(Table3[[#This Row],[PRODUCT ID]],Table1[[PRODUCT]:[SELLING PRICE]],1,FALSE)</f>
        <v>Product948</v>
      </c>
      <c r="H7243" s="3" t="str">
        <f>VLOOKUP(Table3[[#This Row],[PRODUCT ID]],Table1[[PRODUCT]:[SELLING PRICE]],2,FALSE)</f>
        <v>Category2</v>
      </c>
      <c r="I7243" s="3" t="str">
        <f>VLOOKUP(Table3[[#This Row],[PRODUCT ID]],Table1[[PRODUCT]:[SELLING PRICE]],3,FALSE)</f>
        <v>Kg</v>
      </c>
      <c r="J7243" s="16">
        <f ca="1">VLOOKUP(Table3[[#This Row],[PRODUCT ID]],Table1[[PRODUCT]:[SELLING PRICE]],4,FALSE)</f>
        <v>207</v>
      </c>
      <c r="K7243" s="16">
        <f ca="1">VLOOKUP(Table3[[#This Row],[PRODUCT ID]],Table1[[PRODUCT]:[SELLING PRICE]],5,FALSE)</f>
        <v>159.89931022729982</v>
      </c>
      <c r="L7243" s="16">
        <f ca="1">J7243*Table3[[#This Row],[QUANTITY]]</f>
        <v>1863</v>
      </c>
      <c r="M7243" s="16">
        <f ca="1">K7243*Table3[[#This Row],[QUANTITY]]*(1-Table3[[#This Row],[DISCOUNT %]])</f>
        <v>1378.2135584467126</v>
      </c>
      <c r="N7243" s="3">
        <f>DAY(Table3[[#This Row],[DATE]])</f>
        <v>29</v>
      </c>
      <c r="O7243" s="3" t="str">
        <f>TEXT(Table3[[#This Row],[DATE]],"mmm")</f>
        <v>Oct</v>
      </c>
      <c r="P7243" s="3">
        <f>YEAR(Table3[[#This Row],[DATE]])</f>
        <v>2040</v>
      </c>
    </row>
    <row r="7244" spans="1:16" x14ac:dyDescent="0.3">
      <c r="A7244" s="6">
        <v>51439</v>
      </c>
      <c r="B7244" s="7" t="s">
        <v>2001</v>
      </c>
      <c r="C7244" s="9">
        <f t="shared" ca="1" si="226"/>
        <v>3</v>
      </c>
      <c r="D7244" s="9" t="s">
        <v>2117</v>
      </c>
      <c r="E7244" s="9" t="s">
        <v>2116</v>
      </c>
      <c r="F7244" s="10">
        <f t="shared" ca="1" si="227"/>
        <v>3.5323907645573596E-2</v>
      </c>
      <c r="G7244" s="3" t="str">
        <f>VLOOKUP(Table3[[#This Row],[PRODUCT ID]],Table1[[PRODUCT]:[SELLING PRICE]],1,FALSE)</f>
        <v>Product949</v>
      </c>
      <c r="H7244" s="3" t="str">
        <f>VLOOKUP(Table3[[#This Row],[PRODUCT ID]],Table1[[PRODUCT]:[SELLING PRICE]],2,FALSE)</f>
        <v>Category3</v>
      </c>
      <c r="I7244" s="3" t="str">
        <f>VLOOKUP(Table3[[#This Row],[PRODUCT ID]],Table1[[PRODUCT]:[SELLING PRICE]],3,FALSE)</f>
        <v>Lt</v>
      </c>
      <c r="J7244" s="16">
        <f ca="1">VLOOKUP(Table3[[#This Row],[PRODUCT ID]],Table1[[PRODUCT]:[SELLING PRICE]],4,FALSE)</f>
        <v>130</v>
      </c>
      <c r="K7244" s="16">
        <f ca="1">VLOOKUP(Table3[[#This Row],[PRODUCT ID]],Table1[[PRODUCT]:[SELLING PRICE]],5,FALSE)</f>
        <v>30.370460841169738</v>
      </c>
      <c r="L7244" s="16">
        <f ca="1">J7244*Table3[[#This Row],[QUANTITY]]</f>
        <v>390</v>
      </c>
      <c r="M7244" s="16">
        <f ca="1">K7244*Table3[[#This Row],[QUANTITY]]*(1-Table3[[#This Row],[DISCOUNT %]])</f>
        <v>87.892972461788247</v>
      </c>
      <c r="N7244" s="3">
        <f>DAY(Table3[[#This Row],[DATE]])</f>
        <v>30</v>
      </c>
      <c r="O7244" s="3" t="str">
        <f>TEXT(Table3[[#This Row],[DATE]],"mmm")</f>
        <v>Oct</v>
      </c>
      <c r="P7244" s="3">
        <f>YEAR(Table3[[#This Row],[DATE]])</f>
        <v>2040</v>
      </c>
    </row>
    <row r="7245" spans="1:16" x14ac:dyDescent="0.3">
      <c r="A7245" s="6">
        <v>51440</v>
      </c>
      <c r="B7245" s="7" t="s">
        <v>2002</v>
      </c>
      <c r="C7245" s="9">
        <f t="shared" ca="1" si="226"/>
        <v>2</v>
      </c>
      <c r="D7245" s="9" t="s">
        <v>2117</v>
      </c>
      <c r="E7245" s="9" t="s">
        <v>2116</v>
      </c>
      <c r="F7245" s="10">
        <f t="shared" ca="1" si="227"/>
        <v>8.9231744745891822E-2</v>
      </c>
      <c r="G7245" s="3" t="str">
        <f>VLOOKUP(Table3[[#This Row],[PRODUCT ID]],Table1[[PRODUCT]:[SELLING PRICE]],1,FALSE)</f>
        <v>Product950</v>
      </c>
      <c r="H7245" s="3" t="str">
        <f>VLOOKUP(Table3[[#This Row],[PRODUCT ID]],Table1[[PRODUCT]:[SELLING PRICE]],2,FALSE)</f>
        <v>Category4</v>
      </c>
      <c r="I7245" s="3" t="str">
        <f>VLOOKUP(Table3[[#This Row],[PRODUCT ID]],Table1[[PRODUCT]:[SELLING PRICE]],3,FALSE)</f>
        <v>Kg</v>
      </c>
      <c r="J7245" s="16">
        <f ca="1">VLOOKUP(Table3[[#This Row],[PRODUCT ID]],Table1[[PRODUCT]:[SELLING PRICE]],4,FALSE)</f>
        <v>242</v>
      </c>
      <c r="K7245" s="16">
        <f ca="1">VLOOKUP(Table3[[#This Row],[PRODUCT ID]],Table1[[PRODUCT]:[SELLING PRICE]],5,FALSE)</f>
        <v>177.04764255722975</v>
      </c>
      <c r="L7245" s="16">
        <f ca="1">J7245*Table3[[#This Row],[QUANTITY]]</f>
        <v>484</v>
      </c>
      <c r="M7245" s="16">
        <f ca="1">K7245*Table3[[#This Row],[QUANTITY]]*(1-Table3[[#This Row],[DISCOUNT %]])</f>
        <v>322.49874501740226</v>
      </c>
      <c r="N7245" s="3">
        <f>DAY(Table3[[#This Row],[DATE]])</f>
        <v>31</v>
      </c>
      <c r="O7245" s="3" t="str">
        <f>TEXT(Table3[[#This Row],[DATE]],"mmm")</f>
        <v>Oct</v>
      </c>
      <c r="P7245" s="3">
        <f>YEAR(Table3[[#This Row],[DATE]])</f>
        <v>2040</v>
      </c>
    </row>
    <row r="7246" spans="1:16" x14ac:dyDescent="0.3">
      <c r="A7246" s="6">
        <v>51441</v>
      </c>
      <c r="B7246" s="7" t="s">
        <v>2003</v>
      </c>
      <c r="C7246" s="9">
        <f t="shared" ca="1" si="226"/>
        <v>11</v>
      </c>
      <c r="D7246" s="9" t="s">
        <v>2116</v>
      </c>
      <c r="E7246" s="9" t="s">
        <v>2118</v>
      </c>
      <c r="F7246" s="10">
        <f t="shared" ca="1" si="227"/>
        <v>4.2972406467371438E-3</v>
      </c>
      <c r="G7246" s="3" t="str">
        <f>VLOOKUP(Table3[[#This Row],[PRODUCT ID]],Table1[[PRODUCT]:[SELLING PRICE]],1,FALSE)</f>
        <v>Product951</v>
      </c>
      <c r="H7246" s="3" t="str">
        <f>VLOOKUP(Table3[[#This Row],[PRODUCT ID]],Table1[[PRODUCT]:[SELLING PRICE]],2,FALSE)</f>
        <v>Category5</v>
      </c>
      <c r="I7246" s="3" t="str">
        <f>VLOOKUP(Table3[[#This Row],[PRODUCT ID]],Table1[[PRODUCT]:[SELLING PRICE]],3,FALSE)</f>
        <v>Lt</v>
      </c>
      <c r="J7246" s="16">
        <f ca="1">VLOOKUP(Table3[[#This Row],[PRODUCT ID]],Table1[[PRODUCT]:[SELLING PRICE]],4,FALSE)</f>
        <v>164</v>
      </c>
      <c r="K7246" s="16">
        <f ca="1">VLOOKUP(Table3[[#This Row],[PRODUCT ID]],Table1[[PRODUCT]:[SELLING PRICE]],5,FALSE)</f>
        <v>28.063061352423674</v>
      </c>
      <c r="L7246" s="16">
        <f ca="1">J7246*Table3[[#This Row],[QUANTITY]]</f>
        <v>1804</v>
      </c>
      <c r="M7246" s="16">
        <f ca="1">K7246*Table3[[#This Row],[QUANTITY]]*(1-Table3[[#This Row],[DISCOUNT %]])</f>
        <v>307.36714386958971</v>
      </c>
      <c r="N7246" s="3">
        <f>DAY(Table3[[#This Row],[DATE]])</f>
        <v>1</v>
      </c>
      <c r="O7246" s="3" t="str">
        <f>TEXT(Table3[[#This Row],[DATE]],"mmm")</f>
        <v>Nov</v>
      </c>
      <c r="P7246" s="3">
        <f>YEAR(Table3[[#This Row],[DATE]])</f>
        <v>2040</v>
      </c>
    </row>
    <row r="7247" spans="1:16" x14ac:dyDescent="0.3">
      <c r="A7247" s="6">
        <v>51442</v>
      </c>
      <c r="B7247" s="7" t="s">
        <v>2004</v>
      </c>
      <c r="C7247" s="9">
        <f t="shared" ca="1" si="226"/>
        <v>2</v>
      </c>
      <c r="D7247" s="9" t="s">
        <v>2116</v>
      </c>
      <c r="E7247" s="9" t="s">
        <v>2116</v>
      </c>
      <c r="F7247" s="10">
        <f t="shared" ca="1" si="227"/>
        <v>1.0778275058798427E-2</v>
      </c>
      <c r="G7247" s="3" t="str">
        <f>VLOOKUP(Table3[[#This Row],[PRODUCT ID]],Table1[[PRODUCT]:[SELLING PRICE]],1,FALSE)</f>
        <v>Product952</v>
      </c>
      <c r="H7247" s="3" t="str">
        <f>VLOOKUP(Table3[[#This Row],[PRODUCT ID]],Table1[[PRODUCT]:[SELLING PRICE]],2,FALSE)</f>
        <v>Category1</v>
      </c>
      <c r="I7247" s="3" t="str">
        <f>VLOOKUP(Table3[[#This Row],[PRODUCT ID]],Table1[[PRODUCT]:[SELLING PRICE]],3,FALSE)</f>
        <v>Ft</v>
      </c>
      <c r="J7247" s="16">
        <f ca="1">VLOOKUP(Table3[[#This Row],[PRODUCT ID]],Table1[[PRODUCT]:[SELLING PRICE]],4,FALSE)</f>
        <v>110</v>
      </c>
      <c r="K7247" s="16">
        <f ca="1">VLOOKUP(Table3[[#This Row],[PRODUCT ID]],Table1[[PRODUCT]:[SELLING PRICE]],5,FALSE)</f>
        <v>198.08233490698532</v>
      </c>
      <c r="L7247" s="16">
        <f ca="1">J7247*Table3[[#This Row],[QUANTITY]]</f>
        <v>220</v>
      </c>
      <c r="M7247" s="16">
        <f ca="1">K7247*Table3[[#This Row],[QUANTITY]]*(1-Table3[[#This Row],[DISCOUNT %]])</f>
        <v>391.8946980341376</v>
      </c>
      <c r="N7247" s="3">
        <f>DAY(Table3[[#This Row],[DATE]])</f>
        <v>2</v>
      </c>
      <c r="O7247" s="3" t="str">
        <f>TEXT(Table3[[#This Row],[DATE]],"mmm")</f>
        <v>Nov</v>
      </c>
      <c r="P7247" s="3">
        <f>YEAR(Table3[[#This Row],[DATE]])</f>
        <v>2040</v>
      </c>
    </row>
    <row r="7248" spans="1:16" x14ac:dyDescent="0.3">
      <c r="A7248" s="6">
        <v>51443</v>
      </c>
      <c r="B7248" s="7" t="s">
        <v>2005</v>
      </c>
      <c r="C7248" s="9">
        <f t="shared" ca="1" si="226"/>
        <v>3</v>
      </c>
      <c r="D7248" s="9" t="s">
        <v>2116</v>
      </c>
      <c r="E7248" s="9" t="s">
        <v>2116</v>
      </c>
      <c r="F7248" s="10">
        <f t="shared" ca="1" si="227"/>
        <v>5.3717293657283005E-2</v>
      </c>
      <c r="G7248" s="3" t="str">
        <f>VLOOKUP(Table3[[#This Row],[PRODUCT ID]],Table1[[PRODUCT]:[SELLING PRICE]],1,FALSE)</f>
        <v>Product953</v>
      </c>
      <c r="H7248" s="3" t="str">
        <f>VLOOKUP(Table3[[#This Row],[PRODUCT ID]],Table1[[PRODUCT]:[SELLING PRICE]],2,FALSE)</f>
        <v>Category2</v>
      </c>
      <c r="I7248" s="3" t="str">
        <f>VLOOKUP(Table3[[#This Row],[PRODUCT ID]],Table1[[PRODUCT]:[SELLING PRICE]],3,FALSE)</f>
        <v>Kg</v>
      </c>
      <c r="J7248" s="16">
        <f ca="1">VLOOKUP(Table3[[#This Row],[PRODUCT ID]],Table1[[PRODUCT]:[SELLING PRICE]],4,FALSE)</f>
        <v>173</v>
      </c>
      <c r="K7248" s="16">
        <f ca="1">VLOOKUP(Table3[[#This Row],[PRODUCT ID]],Table1[[PRODUCT]:[SELLING PRICE]],5,FALSE)</f>
        <v>124.68329584089643</v>
      </c>
      <c r="L7248" s="16">
        <f ca="1">J7248*Table3[[#This Row],[QUANTITY]]</f>
        <v>519</v>
      </c>
      <c r="M7248" s="16">
        <f ca="1">K7248*Table3[[#This Row],[QUANTITY]]*(1-Table3[[#This Row],[DISCOUNT %]])</f>
        <v>353.95693987215935</v>
      </c>
      <c r="N7248" s="3">
        <f>DAY(Table3[[#This Row],[DATE]])</f>
        <v>3</v>
      </c>
      <c r="O7248" s="3" t="str">
        <f>TEXT(Table3[[#This Row],[DATE]],"mmm")</f>
        <v>Nov</v>
      </c>
      <c r="P7248" s="3">
        <f>YEAR(Table3[[#This Row],[DATE]])</f>
        <v>2040</v>
      </c>
    </row>
    <row r="7249" spans="1:16" x14ac:dyDescent="0.3">
      <c r="A7249" s="6">
        <v>51444</v>
      </c>
      <c r="B7249" s="7" t="s">
        <v>2006</v>
      </c>
      <c r="C7249" s="9">
        <f t="shared" ca="1" si="226"/>
        <v>5</v>
      </c>
      <c r="D7249" s="9" t="s">
        <v>2116</v>
      </c>
      <c r="E7249" s="9" t="s">
        <v>2116</v>
      </c>
      <c r="F7249" s="10">
        <f t="shared" ca="1" si="227"/>
        <v>9.3649250402368267E-2</v>
      </c>
      <c r="G7249" s="3" t="str">
        <f>VLOOKUP(Table3[[#This Row],[PRODUCT ID]],Table1[[PRODUCT]:[SELLING PRICE]],1,FALSE)</f>
        <v>Product954</v>
      </c>
      <c r="H7249" s="3" t="str">
        <f>VLOOKUP(Table3[[#This Row],[PRODUCT ID]],Table1[[PRODUCT]:[SELLING PRICE]],2,FALSE)</f>
        <v>Category3</v>
      </c>
      <c r="I7249" s="3" t="str">
        <f>VLOOKUP(Table3[[#This Row],[PRODUCT ID]],Table1[[PRODUCT]:[SELLING PRICE]],3,FALSE)</f>
        <v>No</v>
      </c>
      <c r="J7249" s="16">
        <f ca="1">VLOOKUP(Table3[[#This Row],[PRODUCT ID]],Table1[[PRODUCT]:[SELLING PRICE]],4,FALSE)</f>
        <v>102</v>
      </c>
      <c r="K7249" s="16">
        <f ca="1">VLOOKUP(Table3[[#This Row],[PRODUCT ID]],Table1[[PRODUCT]:[SELLING PRICE]],5,FALSE)</f>
        <v>40.360043918388811</v>
      </c>
      <c r="L7249" s="16">
        <f ca="1">J7249*Table3[[#This Row],[QUANTITY]]</f>
        <v>510</v>
      </c>
      <c r="M7249" s="16">
        <f ca="1">K7249*Table3[[#This Row],[QUANTITY]]*(1-Table3[[#This Row],[DISCOUNT %]])</f>
        <v>182.9017802961252</v>
      </c>
      <c r="N7249" s="3">
        <f>DAY(Table3[[#This Row],[DATE]])</f>
        <v>4</v>
      </c>
      <c r="O7249" s="3" t="str">
        <f>TEXT(Table3[[#This Row],[DATE]],"mmm")</f>
        <v>Nov</v>
      </c>
      <c r="P7249" s="3">
        <f>YEAR(Table3[[#This Row],[DATE]])</f>
        <v>2040</v>
      </c>
    </row>
    <row r="7250" spans="1:16" x14ac:dyDescent="0.3">
      <c r="A7250" s="6">
        <v>51445</v>
      </c>
      <c r="B7250" s="7" t="s">
        <v>2007</v>
      </c>
      <c r="C7250" s="9">
        <f t="shared" ca="1" si="226"/>
        <v>4</v>
      </c>
      <c r="D7250" s="9" t="s">
        <v>2115</v>
      </c>
      <c r="E7250" s="9" t="s">
        <v>2116</v>
      </c>
      <c r="F7250" s="10">
        <f t="shared" ca="1" si="227"/>
        <v>9.4169730641033747E-2</v>
      </c>
      <c r="G7250" s="3" t="str">
        <f>VLOOKUP(Table3[[#This Row],[PRODUCT ID]],Table1[[PRODUCT]:[SELLING PRICE]],1,FALSE)</f>
        <v>Product955</v>
      </c>
      <c r="H7250" s="3" t="str">
        <f>VLOOKUP(Table3[[#This Row],[PRODUCT ID]],Table1[[PRODUCT]:[SELLING PRICE]],2,FALSE)</f>
        <v>Category4</v>
      </c>
      <c r="I7250" s="3" t="str">
        <f>VLOOKUP(Table3[[#This Row],[PRODUCT ID]],Table1[[PRODUCT]:[SELLING PRICE]],3,FALSE)</f>
        <v>No</v>
      </c>
      <c r="J7250" s="16">
        <f ca="1">VLOOKUP(Table3[[#This Row],[PRODUCT ID]],Table1[[PRODUCT]:[SELLING PRICE]],4,FALSE)</f>
        <v>123</v>
      </c>
      <c r="K7250" s="16">
        <f ca="1">VLOOKUP(Table3[[#This Row],[PRODUCT ID]],Table1[[PRODUCT]:[SELLING PRICE]],5,FALSE)</f>
        <v>178.95928241010262</v>
      </c>
      <c r="L7250" s="16">
        <f ca="1">J7250*Table3[[#This Row],[QUANTITY]]</f>
        <v>492</v>
      </c>
      <c r="M7250" s="16">
        <f ca="1">K7250*Table3[[#This Row],[QUANTITY]]*(1-Table3[[#This Row],[DISCOUNT %]])</f>
        <v>648.42693995932223</v>
      </c>
      <c r="N7250" s="3">
        <f>DAY(Table3[[#This Row],[DATE]])</f>
        <v>5</v>
      </c>
      <c r="O7250" s="3" t="str">
        <f>TEXT(Table3[[#This Row],[DATE]],"mmm")</f>
        <v>Nov</v>
      </c>
      <c r="P7250" s="3">
        <f>YEAR(Table3[[#This Row],[DATE]])</f>
        <v>2040</v>
      </c>
    </row>
    <row r="7251" spans="1:16" x14ac:dyDescent="0.3">
      <c r="A7251" s="6">
        <v>51446</v>
      </c>
      <c r="B7251" s="7" t="s">
        <v>2008</v>
      </c>
      <c r="C7251" s="9">
        <f t="shared" ca="1" si="226"/>
        <v>11</v>
      </c>
      <c r="D7251" s="9" t="s">
        <v>2116</v>
      </c>
      <c r="E7251" s="9" t="s">
        <v>2116</v>
      </c>
      <c r="F7251" s="10">
        <f t="shared" ca="1" si="227"/>
        <v>7.3788054553403579E-2</v>
      </c>
      <c r="G7251" s="3" t="str">
        <f>VLOOKUP(Table3[[#This Row],[PRODUCT ID]],Table1[[PRODUCT]:[SELLING PRICE]],1,FALSE)</f>
        <v>Product956</v>
      </c>
      <c r="H7251" s="3" t="str">
        <f>VLOOKUP(Table3[[#This Row],[PRODUCT ID]],Table1[[PRODUCT]:[SELLING PRICE]],2,FALSE)</f>
        <v>Category5</v>
      </c>
      <c r="I7251" s="3" t="str">
        <f>VLOOKUP(Table3[[#This Row],[PRODUCT ID]],Table1[[PRODUCT]:[SELLING PRICE]],3,FALSE)</f>
        <v>Ft</v>
      </c>
      <c r="J7251" s="16">
        <f ca="1">VLOOKUP(Table3[[#This Row],[PRODUCT ID]],Table1[[PRODUCT]:[SELLING PRICE]],4,FALSE)</f>
        <v>126</v>
      </c>
      <c r="K7251" s="16">
        <f ca="1">VLOOKUP(Table3[[#This Row],[PRODUCT ID]],Table1[[PRODUCT]:[SELLING PRICE]],5,FALSE)</f>
        <v>77.950696691693068</v>
      </c>
      <c r="L7251" s="16">
        <f ca="1">J7251*Table3[[#This Row],[QUANTITY]]</f>
        <v>1386</v>
      </c>
      <c r="M7251" s="16">
        <f ca="1">K7251*Table3[[#This Row],[QUANTITY]]*(1-Table3[[#This Row],[DISCOUNT %]])</f>
        <v>794.18753074903668</v>
      </c>
      <c r="N7251" s="3">
        <f>DAY(Table3[[#This Row],[DATE]])</f>
        <v>6</v>
      </c>
      <c r="O7251" s="3" t="str">
        <f>TEXT(Table3[[#This Row],[DATE]],"mmm")</f>
        <v>Nov</v>
      </c>
      <c r="P7251" s="3">
        <f>YEAR(Table3[[#This Row],[DATE]])</f>
        <v>2040</v>
      </c>
    </row>
    <row r="7252" spans="1:16" x14ac:dyDescent="0.3">
      <c r="A7252" s="6">
        <v>51447</v>
      </c>
      <c r="B7252" s="7" t="s">
        <v>2009</v>
      </c>
      <c r="C7252" s="9">
        <f t="shared" ca="1" si="226"/>
        <v>12</v>
      </c>
      <c r="D7252" s="9" t="s">
        <v>2117</v>
      </c>
      <c r="E7252" s="9" t="s">
        <v>2118</v>
      </c>
      <c r="F7252" s="10">
        <f t="shared" ca="1" si="227"/>
        <v>4.230927890921337E-2</v>
      </c>
      <c r="G7252" s="3" t="str">
        <f>VLOOKUP(Table3[[#This Row],[PRODUCT ID]],Table1[[PRODUCT]:[SELLING PRICE]],1,FALSE)</f>
        <v>Product957</v>
      </c>
      <c r="H7252" s="3" t="str">
        <f>VLOOKUP(Table3[[#This Row],[PRODUCT ID]],Table1[[PRODUCT]:[SELLING PRICE]],2,FALSE)</f>
        <v>Category1</v>
      </c>
      <c r="I7252" s="3" t="str">
        <f>VLOOKUP(Table3[[#This Row],[PRODUCT ID]],Table1[[PRODUCT]:[SELLING PRICE]],3,FALSE)</f>
        <v>No</v>
      </c>
      <c r="J7252" s="16">
        <f ca="1">VLOOKUP(Table3[[#This Row],[PRODUCT ID]],Table1[[PRODUCT]:[SELLING PRICE]],4,FALSE)</f>
        <v>16</v>
      </c>
      <c r="K7252" s="16">
        <f ca="1">VLOOKUP(Table3[[#This Row],[PRODUCT ID]],Table1[[PRODUCT]:[SELLING PRICE]],5,FALSE)</f>
        <v>283.0279274912038</v>
      </c>
      <c r="L7252" s="16">
        <f ca="1">J7252*Table3[[#This Row],[QUANTITY]]</f>
        <v>192</v>
      </c>
      <c r="M7252" s="16">
        <f ca="1">K7252*Table3[[#This Row],[QUANTITY]]*(1-Table3[[#This Row],[DISCOUNT %]])</f>
        <v>3252.6386396145822</v>
      </c>
      <c r="N7252" s="3">
        <f>DAY(Table3[[#This Row],[DATE]])</f>
        <v>7</v>
      </c>
      <c r="O7252" s="3" t="str">
        <f>TEXT(Table3[[#This Row],[DATE]],"mmm")</f>
        <v>Nov</v>
      </c>
      <c r="P7252" s="3">
        <f>YEAR(Table3[[#This Row],[DATE]])</f>
        <v>2040</v>
      </c>
    </row>
    <row r="7253" spans="1:16" x14ac:dyDescent="0.3">
      <c r="A7253" s="6">
        <v>51448</v>
      </c>
      <c r="B7253" s="7" t="s">
        <v>2010</v>
      </c>
      <c r="C7253" s="9">
        <f t="shared" ca="1" si="226"/>
        <v>4</v>
      </c>
      <c r="D7253" s="9" t="s">
        <v>2115</v>
      </c>
      <c r="E7253" s="9" t="s">
        <v>2118</v>
      </c>
      <c r="F7253" s="10">
        <f t="shared" ca="1" si="227"/>
        <v>3.7477813732921861E-2</v>
      </c>
      <c r="G7253" s="3" t="str">
        <f>VLOOKUP(Table3[[#This Row],[PRODUCT ID]],Table1[[PRODUCT]:[SELLING PRICE]],1,FALSE)</f>
        <v>Product958</v>
      </c>
      <c r="H7253" s="3" t="str">
        <f>VLOOKUP(Table3[[#This Row],[PRODUCT ID]],Table1[[PRODUCT]:[SELLING PRICE]],2,FALSE)</f>
        <v>Category2</v>
      </c>
      <c r="I7253" s="3" t="str">
        <f>VLOOKUP(Table3[[#This Row],[PRODUCT ID]],Table1[[PRODUCT]:[SELLING PRICE]],3,FALSE)</f>
        <v>Kg</v>
      </c>
      <c r="J7253" s="16">
        <f ca="1">VLOOKUP(Table3[[#This Row],[PRODUCT ID]],Table1[[PRODUCT]:[SELLING PRICE]],4,FALSE)</f>
        <v>143</v>
      </c>
      <c r="K7253" s="16">
        <f ca="1">VLOOKUP(Table3[[#This Row],[PRODUCT ID]],Table1[[PRODUCT]:[SELLING PRICE]],5,FALSE)</f>
        <v>186.80103075759834</v>
      </c>
      <c r="L7253" s="16">
        <f ca="1">J7253*Table3[[#This Row],[QUANTITY]]</f>
        <v>572</v>
      </c>
      <c r="M7253" s="16">
        <f ca="1">K7253*Table3[[#This Row],[QUANTITY]]*(1-Table3[[#This Row],[DISCOUNT %]])</f>
        <v>719.20054608698899</v>
      </c>
      <c r="N7253" s="3">
        <f>DAY(Table3[[#This Row],[DATE]])</f>
        <v>8</v>
      </c>
      <c r="O7253" s="3" t="str">
        <f>TEXT(Table3[[#This Row],[DATE]],"mmm")</f>
        <v>Nov</v>
      </c>
      <c r="P7253" s="3">
        <f>YEAR(Table3[[#This Row],[DATE]])</f>
        <v>2040</v>
      </c>
    </row>
    <row r="7254" spans="1:16" x14ac:dyDescent="0.3">
      <c r="A7254" s="6">
        <v>51449</v>
      </c>
      <c r="B7254" s="7" t="s">
        <v>2011</v>
      </c>
      <c r="C7254" s="9">
        <f t="shared" ca="1" si="226"/>
        <v>10</v>
      </c>
      <c r="D7254" s="9" t="s">
        <v>2115</v>
      </c>
      <c r="E7254" s="9" t="s">
        <v>2116</v>
      </c>
      <c r="F7254" s="10">
        <f t="shared" ca="1" si="227"/>
        <v>4.8707388682978685E-2</v>
      </c>
      <c r="G7254" s="3" t="str">
        <f>VLOOKUP(Table3[[#This Row],[PRODUCT ID]],Table1[[PRODUCT]:[SELLING PRICE]],1,FALSE)</f>
        <v>Product959</v>
      </c>
      <c r="H7254" s="3" t="str">
        <f>VLOOKUP(Table3[[#This Row],[PRODUCT ID]],Table1[[PRODUCT]:[SELLING PRICE]],2,FALSE)</f>
        <v>Category3</v>
      </c>
      <c r="I7254" s="3" t="str">
        <f>VLOOKUP(Table3[[#This Row],[PRODUCT ID]],Table1[[PRODUCT]:[SELLING PRICE]],3,FALSE)</f>
        <v>Kg</v>
      </c>
      <c r="J7254" s="16">
        <f ca="1">VLOOKUP(Table3[[#This Row],[PRODUCT ID]],Table1[[PRODUCT]:[SELLING PRICE]],4,FALSE)</f>
        <v>41</v>
      </c>
      <c r="K7254" s="16">
        <f ca="1">VLOOKUP(Table3[[#This Row],[PRODUCT ID]],Table1[[PRODUCT]:[SELLING PRICE]],5,FALSE)</f>
        <v>228.98362314960153</v>
      </c>
      <c r="L7254" s="16">
        <f ca="1">J7254*Table3[[#This Row],[QUANTITY]]</f>
        <v>410</v>
      </c>
      <c r="M7254" s="16">
        <f ca="1">K7254*Table3[[#This Row],[QUANTITY]]*(1-Table3[[#This Row],[DISCOUNT %]])</f>
        <v>2178.304288148172</v>
      </c>
      <c r="N7254" s="3">
        <f>DAY(Table3[[#This Row],[DATE]])</f>
        <v>9</v>
      </c>
      <c r="O7254" s="3" t="str">
        <f>TEXT(Table3[[#This Row],[DATE]],"mmm")</f>
        <v>Nov</v>
      </c>
      <c r="P7254" s="3">
        <f>YEAR(Table3[[#This Row],[DATE]])</f>
        <v>2040</v>
      </c>
    </row>
    <row r="7255" spans="1:16" x14ac:dyDescent="0.3">
      <c r="A7255" s="6">
        <v>51450</v>
      </c>
      <c r="B7255" s="7" t="s">
        <v>2012</v>
      </c>
      <c r="C7255" s="9">
        <f t="shared" ca="1" si="226"/>
        <v>5</v>
      </c>
      <c r="D7255" s="9" t="s">
        <v>2115</v>
      </c>
      <c r="E7255" s="9" t="s">
        <v>2116</v>
      </c>
      <c r="F7255" s="10">
        <f t="shared" ca="1" si="227"/>
        <v>6.5836271500249122E-2</v>
      </c>
      <c r="G7255" s="3" t="str">
        <f>VLOOKUP(Table3[[#This Row],[PRODUCT ID]],Table1[[PRODUCT]:[SELLING PRICE]],1,FALSE)</f>
        <v>Product960</v>
      </c>
      <c r="H7255" s="3" t="str">
        <f>VLOOKUP(Table3[[#This Row],[PRODUCT ID]],Table1[[PRODUCT]:[SELLING PRICE]],2,FALSE)</f>
        <v>Category4</v>
      </c>
      <c r="I7255" s="3" t="str">
        <f>VLOOKUP(Table3[[#This Row],[PRODUCT ID]],Table1[[PRODUCT]:[SELLING PRICE]],3,FALSE)</f>
        <v>Lt</v>
      </c>
      <c r="J7255" s="16">
        <f ca="1">VLOOKUP(Table3[[#This Row],[PRODUCT ID]],Table1[[PRODUCT]:[SELLING PRICE]],4,FALSE)</f>
        <v>198</v>
      </c>
      <c r="K7255" s="16">
        <f ca="1">VLOOKUP(Table3[[#This Row],[PRODUCT ID]],Table1[[PRODUCT]:[SELLING PRICE]],5,FALSE)</f>
        <v>125.79543113578576</v>
      </c>
      <c r="L7255" s="16">
        <f ca="1">J7255*Table3[[#This Row],[QUANTITY]]</f>
        <v>990</v>
      </c>
      <c r="M7255" s="16">
        <f ca="1">K7255*Table3[[#This Row],[QUANTITY]]*(1-Table3[[#This Row],[DISCOUNT %]])</f>
        <v>587.56764489019645</v>
      </c>
      <c r="N7255" s="3">
        <f>DAY(Table3[[#This Row],[DATE]])</f>
        <v>10</v>
      </c>
      <c r="O7255" s="3" t="str">
        <f>TEXT(Table3[[#This Row],[DATE]],"mmm")</f>
        <v>Nov</v>
      </c>
      <c r="P7255" s="3">
        <f>YEAR(Table3[[#This Row],[DATE]])</f>
        <v>2040</v>
      </c>
    </row>
    <row r="7256" spans="1:16" x14ac:dyDescent="0.3">
      <c r="A7256" s="6">
        <v>51451</v>
      </c>
      <c r="B7256" s="7" t="s">
        <v>2013</v>
      </c>
      <c r="C7256" s="9">
        <f t="shared" ca="1" si="226"/>
        <v>14</v>
      </c>
      <c r="D7256" s="9" t="s">
        <v>2116</v>
      </c>
      <c r="E7256" s="9" t="s">
        <v>2116</v>
      </c>
      <c r="F7256" s="10">
        <f t="shared" ca="1" si="227"/>
        <v>7.3145107197777282E-2</v>
      </c>
      <c r="G7256" s="3" t="str">
        <f>VLOOKUP(Table3[[#This Row],[PRODUCT ID]],Table1[[PRODUCT]:[SELLING PRICE]],1,FALSE)</f>
        <v>Product961</v>
      </c>
      <c r="H7256" s="3" t="str">
        <f>VLOOKUP(Table3[[#This Row],[PRODUCT ID]],Table1[[PRODUCT]:[SELLING PRICE]],2,FALSE)</f>
        <v>Category1</v>
      </c>
      <c r="I7256" s="3" t="str">
        <f>VLOOKUP(Table3[[#This Row],[PRODUCT ID]],Table1[[PRODUCT]:[SELLING PRICE]],3,FALSE)</f>
        <v>Kg</v>
      </c>
      <c r="J7256" s="16">
        <f ca="1">VLOOKUP(Table3[[#This Row],[PRODUCT ID]],Table1[[PRODUCT]:[SELLING PRICE]],4,FALSE)</f>
        <v>189</v>
      </c>
      <c r="K7256" s="16">
        <f ca="1">VLOOKUP(Table3[[#This Row],[PRODUCT ID]],Table1[[PRODUCT]:[SELLING PRICE]],5,FALSE)</f>
        <v>215.2281525142613</v>
      </c>
      <c r="L7256" s="16">
        <f ca="1">J7256*Table3[[#This Row],[QUANTITY]]</f>
        <v>2646</v>
      </c>
      <c r="M7256" s="16">
        <f ca="1">K7256*Table3[[#This Row],[QUANTITY]]*(1-Table3[[#This Row],[DISCOUNT %]])</f>
        <v>2792.7937271727656</v>
      </c>
      <c r="N7256" s="3">
        <f>DAY(Table3[[#This Row],[DATE]])</f>
        <v>11</v>
      </c>
      <c r="O7256" s="3" t="str">
        <f>TEXT(Table3[[#This Row],[DATE]],"mmm")</f>
        <v>Nov</v>
      </c>
      <c r="P7256" s="3">
        <f>YEAR(Table3[[#This Row],[DATE]])</f>
        <v>2040</v>
      </c>
    </row>
    <row r="7257" spans="1:16" x14ac:dyDescent="0.3">
      <c r="A7257" s="6">
        <v>51452</v>
      </c>
      <c r="B7257" s="7" t="s">
        <v>2014</v>
      </c>
      <c r="C7257" s="9">
        <f t="shared" ca="1" si="226"/>
        <v>15</v>
      </c>
      <c r="D7257" s="9" t="s">
        <v>2116</v>
      </c>
      <c r="E7257" s="9" t="s">
        <v>2116</v>
      </c>
      <c r="F7257" s="10">
        <f t="shared" ca="1" si="227"/>
        <v>8.1882012644761304E-2</v>
      </c>
      <c r="G7257" s="3" t="str">
        <f>VLOOKUP(Table3[[#This Row],[PRODUCT ID]],Table1[[PRODUCT]:[SELLING PRICE]],1,FALSE)</f>
        <v>Product962</v>
      </c>
      <c r="H7257" s="3" t="str">
        <f>VLOOKUP(Table3[[#This Row],[PRODUCT ID]],Table1[[PRODUCT]:[SELLING PRICE]],2,FALSE)</f>
        <v>Category2</v>
      </c>
      <c r="I7257" s="3" t="str">
        <f>VLOOKUP(Table3[[#This Row],[PRODUCT ID]],Table1[[PRODUCT]:[SELLING PRICE]],3,FALSE)</f>
        <v>Lt</v>
      </c>
      <c r="J7257" s="16">
        <f ca="1">VLOOKUP(Table3[[#This Row],[PRODUCT ID]],Table1[[PRODUCT]:[SELLING PRICE]],4,FALSE)</f>
        <v>211</v>
      </c>
      <c r="K7257" s="16">
        <f ca="1">VLOOKUP(Table3[[#This Row],[PRODUCT ID]],Table1[[PRODUCT]:[SELLING PRICE]],5,FALSE)</f>
        <v>32.957390134173814</v>
      </c>
      <c r="L7257" s="16">
        <f ca="1">J7257*Table3[[#This Row],[QUANTITY]]</f>
        <v>3165</v>
      </c>
      <c r="M7257" s="16">
        <f ca="1">K7257*Table3[[#This Row],[QUANTITY]]*(1-Table3[[#This Row],[DISCOUNT %]])</f>
        <v>453.88159047703596</v>
      </c>
      <c r="N7257" s="3">
        <f>DAY(Table3[[#This Row],[DATE]])</f>
        <v>12</v>
      </c>
      <c r="O7257" s="3" t="str">
        <f>TEXT(Table3[[#This Row],[DATE]],"mmm")</f>
        <v>Nov</v>
      </c>
      <c r="P7257" s="3">
        <f>YEAR(Table3[[#This Row],[DATE]])</f>
        <v>2040</v>
      </c>
    </row>
    <row r="7258" spans="1:16" x14ac:dyDescent="0.3">
      <c r="A7258" s="6">
        <v>51453</v>
      </c>
      <c r="B7258" s="7" t="s">
        <v>2015</v>
      </c>
      <c r="C7258" s="9">
        <f t="shared" ca="1" si="226"/>
        <v>15</v>
      </c>
      <c r="D7258" s="9" t="s">
        <v>2116</v>
      </c>
      <c r="E7258" s="9" t="s">
        <v>2118</v>
      </c>
      <c r="F7258" s="10">
        <f t="shared" ca="1" si="227"/>
        <v>6.433839129039165E-3</v>
      </c>
      <c r="G7258" s="3" t="str">
        <f>VLOOKUP(Table3[[#This Row],[PRODUCT ID]],Table1[[PRODUCT]:[SELLING PRICE]],1,FALSE)</f>
        <v>Product963</v>
      </c>
      <c r="H7258" s="3" t="str">
        <f>VLOOKUP(Table3[[#This Row],[PRODUCT ID]],Table1[[PRODUCT]:[SELLING PRICE]],2,FALSE)</f>
        <v>Category3</v>
      </c>
      <c r="I7258" s="3" t="str">
        <f>VLOOKUP(Table3[[#This Row],[PRODUCT ID]],Table1[[PRODUCT]:[SELLING PRICE]],3,FALSE)</f>
        <v>Ft</v>
      </c>
      <c r="J7258" s="16">
        <f ca="1">VLOOKUP(Table3[[#This Row],[PRODUCT ID]],Table1[[PRODUCT]:[SELLING PRICE]],4,FALSE)</f>
        <v>205</v>
      </c>
      <c r="K7258" s="16">
        <f ca="1">VLOOKUP(Table3[[#This Row],[PRODUCT ID]],Table1[[PRODUCT]:[SELLING PRICE]],5,FALSE)</f>
        <v>270.04096059493247</v>
      </c>
      <c r="L7258" s="16">
        <f ca="1">J7258*Table3[[#This Row],[QUANTITY]]</f>
        <v>3075</v>
      </c>
      <c r="M7258" s="16">
        <f ca="1">K7258*Table3[[#This Row],[QUANTITY]]*(1-Table3[[#This Row],[DISCOUNT %]])</f>
        <v>4024.5534074432021</v>
      </c>
      <c r="N7258" s="3">
        <f>DAY(Table3[[#This Row],[DATE]])</f>
        <v>13</v>
      </c>
      <c r="O7258" s="3" t="str">
        <f>TEXT(Table3[[#This Row],[DATE]],"mmm")</f>
        <v>Nov</v>
      </c>
      <c r="P7258" s="3">
        <f>YEAR(Table3[[#This Row],[DATE]])</f>
        <v>2040</v>
      </c>
    </row>
    <row r="7259" spans="1:16" x14ac:dyDescent="0.3">
      <c r="A7259" s="6">
        <v>51454</v>
      </c>
      <c r="B7259" s="7" t="s">
        <v>2016</v>
      </c>
      <c r="C7259" s="9">
        <f t="shared" ca="1" si="226"/>
        <v>14</v>
      </c>
      <c r="D7259" s="9" t="s">
        <v>2115</v>
      </c>
      <c r="E7259" s="9" t="s">
        <v>2116</v>
      </c>
      <c r="F7259" s="10">
        <f t="shared" ca="1" si="227"/>
        <v>7.1889323969803909E-2</v>
      </c>
      <c r="G7259" s="3" t="str">
        <f>VLOOKUP(Table3[[#This Row],[PRODUCT ID]],Table1[[PRODUCT]:[SELLING PRICE]],1,FALSE)</f>
        <v>Product964</v>
      </c>
      <c r="H7259" s="3" t="str">
        <f>VLOOKUP(Table3[[#This Row],[PRODUCT ID]],Table1[[PRODUCT]:[SELLING PRICE]],2,FALSE)</f>
        <v>Category4</v>
      </c>
      <c r="I7259" s="3" t="str">
        <f>VLOOKUP(Table3[[#This Row],[PRODUCT ID]],Table1[[PRODUCT]:[SELLING PRICE]],3,FALSE)</f>
        <v>Kg</v>
      </c>
      <c r="J7259" s="16">
        <f ca="1">VLOOKUP(Table3[[#This Row],[PRODUCT ID]],Table1[[PRODUCT]:[SELLING PRICE]],4,FALSE)</f>
        <v>118</v>
      </c>
      <c r="K7259" s="16">
        <f ca="1">VLOOKUP(Table3[[#This Row],[PRODUCT ID]],Table1[[PRODUCT]:[SELLING PRICE]],5,FALSE)</f>
        <v>299.40529721557357</v>
      </c>
      <c r="L7259" s="16">
        <f ca="1">J7259*Table3[[#This Row],[QUANTITY]]</f>
        <v>1652</v>
      </c>
      <c r="M7259" s="16">
        <f ca="1">K7259*Table3[[#This Row],[QUANTITY]]*(1-Table3[[#This Row],[DISCOUNT %]])</f>
        <v>3890.3375392807484</v>
      </c>
      <c r="N7259" s="3">
        <f>DAY(Table3[[#This Row],[DATE]])</f>
        <v>14</v>
      </c>
      <c r="O7259" s="3" t="str">
        <f>TEXT(Table3[[#This Row],[DATE]],"mmm")</f>
        <v>Nov</v>
      </c>
      <c r="P7259" s="3">
        <f>YEAR(Table3[[#This Row],[DATE]])</f>
        <v>2040</v>
      </c>
    </row>
    <row r="7260" spans="1:16" x14ac:dyDescent="0.3">
      <c r="A7260" s="6">
        <v>51455</v>
      </c>
      <c r="B7260" s="7" t="s">
        <v>2017</v>
      </c>
      <c r="C7260" s="9">
        <f t="shared" ca="1" si="226"/>
        <v>10</v>
      </c>
      <c r="D7260" s="9" t="s">
        <v>2117</v>
      </c>
      <c r="E7260" s="9" t="s">
        <v>2116</v>
      </c>
      <c r="F7260" s="10">
        <f t="shared" ca="1" si="227"/>
        <v>1.5148121724034503E-2</v>
      </c>
      <c r="G7260" s="3" t="str">
        <f>VLOOKUP(Table3[[#This Row],[PRODUCT ID]],Table1[[PRODUCT]:[SELLING PRICE]],1,FALSE)</f>
        <v>Product965</v>
      </c>
      <c r="H7260" s="3" t="str">
        <f>VLOOKUP(Table3[[#This Row],[PRODUCT ID]],Table1[[PRODUCT]:[SELLING PRICE]],2,FALSE)</f>
        <v>Category5</v>
      </c>
      <c r="I7260" s="3" t="str">
        <f>VLOOKUP(Table3[[#This Row],[PRODUCT ID]],Table1[[PRODUCT]:[SELLING PRICE]],3,FALSE)</f>
        <v>No</v>
      </c>
      <c r="J7260" s="16">
        <f ca="1">VLOOKUP(Table3[[#This Row],[PRODUCT ID]],Table1[[PRODUCT]:[SELLING PRICE]],4,FALSE)</f>
        <v>168</v>
      </c>
      <c r="K7260" s="16">
        <f ca="1">VLOOKUP(Table3[[#This Row],[PRODUCT ID]],Table1[[PRODUCT]:[SELLING PRICE]],5,FALSE)</f>
        <v>211.54682747939432</v>
      </c>
      <c r="L7260" s="16">
        <f ca="1">J7260*Table3[[#This Row],[QUANTITY]]</f>
        <v>1680</v>
      </c>
      <c r="M7260" s="16">
        <f ca="1">K7260*Table3[[#This Row],[QUANTITY]]*(1-Table3[[#This Row],[DISCOUNT %]])</f>
        <v>2083.4229038640315</v>
      </c>
      <c r="N7260" s="3">
        <f>DAY(Table3[[#This Row],[DATE]])</f>
        <v>15</v>
      </c>
      <c r="O7260" s="3" t="str">
        <f>TEXT(Table3[[#This Row],[DATE]],"mmm")</f>
        <v>Nov</v>
      </c>
      <c r="P7260" s="3">
        <f>YEAR(Table3[[#This Row],[DATE]])</f>
        <v>2040</v>
      </c>
    </row>
    <row r="7261" spans="1:16" x14ac:dyDescent="0.3">
      <c r="A7261" s="6">
        <v>51456</v>
      </c>
      <c r="B7261" s="7" t="s">
        <v>2018</v>
      </c>
      <c r="C7261" s="9">
        <f t="shared" ca="1" si="226"/>
        <v>12</v>
      </c>
      <c r="D7261" s="9" t="s">
        <v>2117</v>
      </c>
      <c r="E7261" s="9" t="s">
        <v>2116</v>
      </c>
      <c r="F7261" s="10">
        <f t="shared" ca="1" si="227"/>
        <v>1.7036219184946168E-2</v>
      </c>
      <c r="G7261" s="3" t="str">
        <f>VLOOKUP(Table3[[#This Row],[PRODUCT ID]],Table1[[PRODUCT]:[SELLING PRICE]],1,FALSE)</f>
        <v>Product966</v>
      </c>
      <c r="H7261" s="3" t="str">
        <f>VLOOKUP(Table3[[#This Row],[PRODUCT ID]],Table1[[PRODUCT]:[SELLING PRICE]],2,FALSE)</f>
        <v>Category1</v>
      </c>
      <c r="I7261" s="3" t="str">
        <f>VLOOKUP(Table3[[#This Row],[PRODUCT ID]],Table1[[PRODUCT]:[SELLING PRICE]],3,FALSE)</f>
        <v>No</v>
      </c>
      <c r="J7261" s="16">
        <f ca="1">VLOOKUP(Table3[[#This Row],[PRODUCT ID]],Table1[[PRODUCT]:[SELLING PRICE]],4,FALSE)</f>
        <v>191</v>
      </c>
      <c r="K7261" s="16">
        <f ca="1">VLOOKUP(Table3[[#This Row],[PRODUCT ID]],Table1[[PRODUCT]:[SELLING PRICE]],5,FALSE)</f>
        <v>313.48251704716955</v>
      </c>
      <c r="L7261" s="16">
        <f ca="1">J7261*Table3[[#This Row],[QUANTITY]]</f>
        <v>2292</v>
      </c>
      <c r="M7261" s="16">
        <f ca="1">K7261*Table3[[#This Row],[QUANTITY]]*(1-Table3[[#This Row],[DISCOUNT %]])</f>
        <v>3697.7035221132646</v>
      </c>
      <c r="N7261" s="3">
        <f>DAY(Table3[[#This Row],[DATE]])</f>
        <v>16</v>
      </c>
      <c r="O7261" s="3" t="str">
        <f>TEXT(Table3[[#This Row],[DATE]],"mmm")</f>
        <v>Nov</v>
      </c>
      <c r="P7261" s="3">
        <f>YEAR(Table3[[#This Row],[DATE]])</f>
        <v>2040</v>
      </c>
    </row>
    <row r="7262" spans="1:16" x14ac:dyDescent="0.3">
      <c r="A7262" s="6">
        <v>51457</v>
      </c>
      <c r="B7262" s="7" t="s">
        <v>2019</v>
      </c>
      <c r="C7262" s="9">
        <f t="shared" ca="1" si="226"/>
        <v>4</v>
      </c>
      <c r="D7262" s="9" t="s">
        <v>2116</v>
      </c>
      <c r="E7262" s="9" t="s">
        <v>2116</v>
      </c>
      <c r="F7262" s="10">
        <f t="shared" ca="1" si="227"/>
        <v>3.8966186034465659E-2</v>
      </c>
      <c r="G7262" s="3" t="str">
        <f>VLOOKUP(Table3[[#This Row],[PRODUCT ID]],Table1[[PRODUCT]:[SELLING PRICE]],1,FALSE)</f>
        <v>Product967</v>
      </c>
      <c r="H7262" s="3" t="str">
        <f>VLOOKUP(Table3[[#This Row],[PRODUCT ID]],Table1[[PRODUCT]:[SELLING PRICE]],2,FALSE)</f>
        <v>Category2</v>
      </c>
      <c r="I7262" s="3" t="str">
        <f>VLOOKUP(Table3[[#This Row],[PRODUCT ID]],Table1[[PRODUCT]:[SELLING PRICE]],3,FALSE)</f>
        <v>Ft</v>
      </c>
      <c r="J7262" s="16">
        <f ca="1">VLOOKUP(Table3[[#This Row],[PRODUCT ID]],Table1[[PRODUCT]:[SELLING PRICE]],4,FALSE)</f>
        <v>56</v>
      </c>
      <c r="K7262" s="16">
        <f ca="1">VLOOKUP(Table3[[#This Row],[PRODUCT ID]],Table1[[PRODUCT]:[SELLING PRICE]],5,FALSE)</f>
        <v>216.41254502695841</v>
      </c>
      <c r="L7262" s="16">
        <f ca="1">J7262*Table3[[#This Row],[QUANTITY]]</f>
        <v>224</v>
      </c>
      <c r="M7262" s="16">
        <f ca="1">K7262*Table3[[#This Row],[QUANTITY]]*(1-Table3[[#This Row],[DISCOUNT %]])</f>
        <v>831.91909414898305</v>
      </c>
      <c r="N7262" s="3">
        <f>DAY(Table3[[#This Row],[DATE]])</f>
        <v>17</v>
      </c>
      <c r="O7262" s="3" t="str">
        <f>TEXT(Table3[[#This Row],[DATE]],"mmm")</f>
        <v>Nov</v>
      </c>
      <c r="P7262" s="3">
        <f>YEAR(Table3[[#This Row],[DATE]])</f>
        <v>2040</v>
      </c>
    </row>
    <row r="7263" spans="1:16" x14ac:dyDescent="0.3">
      <c r="A7263" s="6">
        <v>51458</v>
      </c>
      <c r="B7263" s="7" t="s">
        <v>2020</v>
      </c>
      <c r="C7263" s="9">
        <f t="shared" ca="1" si="226"/>
        <v>13</v>
      </c>
      <c r="D7263" s="9" t="s">
        <v>2116</v>
      </c>
      <c r="E7263" s="9" t="s">
        <v>2116</v>
      </c>
      <c r="F7263" s="10">
        <f t="shared" ca="1" si="227"/>
        <v>9.3520461168873081E-2</v>
      </c>
      <c r="G7263" s="3" t="str">
        <f>VLOOKUP(Table3[[#This Row],[PRODUCT ID]],Table1[[PRODUCT]:[SELLING PRICE]],1,FALSE)</f>
        <v>Product968</v>
      </c>
      <c r="H7263" s="3" t="str">
        <f>VLOOKUP(Table3[[#This Row],[PRODUCT ID]],Table1[[PRODUCT]:[SELLING PRICE]],2,FALSE)</f>
        <v>Category3</v>
      </c>
      <c r="I7263" s="3" t="str">
        <f>VLOOKUP(Table3[[#This Row],[PRODUCT ID]],Table1[[PRODUCT]:[SELLING PRICE]],3,FALSE)</f>
        <v>No</v>
      </c>
      <c r="J7263" s="16">
        <f ca="1">VLOOKUP(Table3[[#This Row],[PRODUCT ID]],Table1[[PRODUCT]:[SELLING PRICE]],4,FALSE)</f>
        <v>161</v>
      </c>
      <c r="K7263" s="16">
        <f ca="1">VLOOKUP(Table3[[#This Row],[PRODUCT ID]],Table1[[PRODUCT]:[SELLING PRICE]],5,FALSE)</f>
        <v>264.80655390210205</v>
      </c>
      <c r="L7263" s="16">
        <f ca="1">J7263*Table3[[#This Row],[QUANTITY]]</f>
        <v>2093</v>
      </c>
      <c r="M7263" s="16">
        <f ca="1">K7263*Table3[[#This Row],[QUANTITY]]*(1-Table3[[#This Row],[DISCOUNT %]])</f>
        <v>3120.542397188286</v>
      </c>
      <c r="N7263" s="3">
        <f>DAY(Table3[[#This Row],[DATE]])</f>
        <v>18</v>
      </c>
      <c r="O7263" s="3" t="str">
        <f>TEXT(Table3[[#This Row],[DATE]],"mmm")</f>
        <v>Nov</v>
      </c>
      <c r="P7263" s="3">
        <f>YEAR(Table3[[#This Row],[DATE]])</f>
        <v>2040</v>
      </c>
    </row>
    <row r="7264" spans="1:16" x14ac:dyDescent="0.3">
      <c r="A7264" s="6">
        <v>51459</v>
      </c>
      <c r="B7264" s="7" t="s">
        <v>2021</v>
      </c>
      <c r="C7264" s="9">
        <f t="shared" ca="1" si="226"/>
        <v>10</v>
      </c>
      <c r="D7264" s="9" t="s">
        <v>2116</v>
      </c>
      <c r="E7264" s="9" t="s">
        <v>2118</v>
      </c>
      <c r="F7264" s="10">
        <f t="shared" ca="1" si="227"/>
        <v>8.1231723517708007E-2</v>
      </c>
      <c r="G7264" s="3" t="str">
        <f>VLOOKUP(Table3[[#This Row],[PRODUCT ID]],Table1[[PRODUCT]:[SELLING PRICE]],1,FALSE)</f>
        <v>Product969</v>
      </c>
      <c r="H7264" s="3" t="str">
        <f>VLOOKUP(Table3[[#This Row],[PRODUCT ID]],Table1[[PRODUCT]:[SELLING PRICE]],2,FALSE)</f>
        <v>Category4</v>
      </c>
      <c r="I7264" s="3" t="str">
        <f>VLOOKUP(Table3[[#This Row],[PRODUCT ID]],Table1[[PRODUCT]:[SELLING PRICE]],3,FALSE)</f>
        <v>Kg</v>
      </c>
      <c r="J7264" s="16">
        <f ca="1">VLOOKUP(Table3[[#This Row],[PRODUCT ID]],Table1[[PRODUCT]:[SELLING PRICE]],4,FALSE)</f>
        <v>247</v>
      </c>
      <c r="K7264" s="16">
        <f ca="1">VLOOKUP(Table3[[#This Row],[PRODUCT ID]],Table1[[PRODUCT]:[SELLING PRICE]],5,FALSE)</f>
        <v>187.725454658583</v>
      </c>
      <c r="L7264" s="16">
        <f ca="1">J7264*Table3[[#This Row],[QUANTITY]]</f>
        <v>2470</v>
      </c>
      <c r="M7264" s="16">
        <f ca="1">K7264*Table3[[#This Row],[QUANTITY]]*(1-Table3[[#This Row],[DISCOUNT %]])</f>
        <v>1724.7619242852095</v>
      </c>
      <c r="N7264" s="3">
        <f>DAY(Table3[[#This Row],[DATE]])</f>
        <v>19</v>
      </c>
      <c r="O7264" s="3" t="str">
        <f>TEXT(Table3[[#This Row],[DATE]],"mmm")</f>
        <v>Nov</v>
      </c>
      <c r="P7264" s="3">
        <f>YEAR(Table3[[#This Row],[DATE]])</f>
        <v>2040</v>
      </c>
    </row>
    <row r="7265" spans="1:16" x14ac:dyDescent="0.3">
      <c r="A7265" s="6">
        <v>51460</v>
      </c>
      <c r="B7265" s="7" t="s">
        <v>2022</v>
      </c>
      <c r="C7265" s="9">
        <f t="shared" ca="1" si="226"/>
        <v>9</v>
      </c>
      <c r="D7265" s="9" t="s">
        <v>2116</v>
      </c>
      <c r="E7265" s="9" t="s">
        <v>2118</v>
      </c>
      <c r="F7265" s="10">
        <f t="shared" ca="1" si="227"/>
        <v>5.2641563948162211E-2</v>
      </c>
      <c r="G7265" s="3" t="str">
        <f>VLOOKUP(Table3[[#This Row],[PRODUCT ID]],Table1[[PRODUCT]:[SELLING PRICE]],1,FALSE)</f>
        <v>Product970</v>
      </c>
      <c r="H7265" s="3" t="str">
        <f>VLOOKUP(Table3[[#This Row],[PRODUCT ID]],Table1[[PRODUCT]:[SELLING PRICE]],2,FALSE)</f>
        <v>Category5</v>
      </c>
      <c r="I7265" s="3" t="str">
        <f>VLOOKUP(Table3[[#This Row],[PRODUCT ID]],Table1[[PRODUCT]:[SELLING PRICE]],3,FALSE)</f>
        <v>Kg</v>
      </c>
      <c r="J7265" s="16">
        <f ca="1">VLOOKUP(Table3[[#This Row],[PRODUCT ID]],Table1[[PRODUCT]:[SELLING PRICE]],4,FALSE)</f>
        <v>214</v>
      </c>
      <c r="K7265" s="16">
        <f ca="1">VLOOKUP(Table3[[#This Row],[PRODUCT ID]],Table1[[PRODUCT]:[SELLING PRICE]],5,FALSE)</f>
        <v>261.11380098204319</v>
      </c>
      <c r="L7265" s="16">
        <f ca="1">J7265*Table3[[#This Row],[QUANTITY]]</f>
        <v>1926</v>
      </c>
      <c r="M7265" s="16">
        <f ca="1">K7265*Table3[[#This Row],[QUANTITY]]*(1-Table3[[#This Row],[DISCOUNT %]])</f>
        <v>2226.3152591690937</v>
      </c>
      <c r="N7265" s="3">
        <f>DAY(Table3[[#This Row],[DATE]])</f>
        <v>20</v>
      </c>
      <c r="O7265" s="3" t="str">
        <f>TEXT(Table3[[#This Row],[DATE]],"mmm")</f>
        <v>Nov</v>
      </c>
      <c r="P7265" s="3">
        <f>YEAR(Table3[[#This Row],[DATE]])</f>
        <v>2040</v>
      </c>
    </row>
    <row r="7266" spans="1:16" x14ac:dyDescent="0.3">
      <c r="A7266" s="6">
        <v>51461</v>
      </c>
      <c r="B7266" s="7" t="s">
        <v>2023</v>
      </c>
      <c r="C7266" s="9">
        <f t="shared" ca="1" si="226"/>
        <v>9</v>
      </c>
      <c r="D7266" s="9" t="s">
        <v>2115</v>
      </c>
      <c r="E7266" s="9" t="s">
        <v>2116</v>
      </c>
      <c r="F7266" s="10">
        <f t="shared" ca="1" si="227"/>
        <v>4.3780822630442431E-2</v>
      </c>
      <c r="G7266" s="3" t="str">
        <f>VLOOKUP(Table3[[#This Row],[PRODUCT ID]],Table1[[PRODUCT]:[SELLING PRICE]],1,FALSE)</f>
        <v>Product971</v>
      </c>
      <c r="H7266" s="3" t="str">
        <f>VLOOKUP(Table3[[#This Row],[PRODUCT ID]],Table1[[PRODUCT]:[SELLING PRICE]],2,FALSE)</f>
        <v>Category1</v>
      </c>
      <c r="I7266" s="3" t="str">
        <f>VLOOKUP(Table3[[#This Row],[PRODUCT ID]],Table1[[PRODUCT]:[SELLING PRICE]],3,FALSE)</f>
        <v>Lt</v>
      </c>
      <c r="J7266" s="16">
        <f ca="1">VLOOKUP(Table3[[#This Row],[PRODUCT ID]],Table1[[PRODUCT]:[SELLING PRICE]],4,FALSE)</f>
        <v>141</v>
      </c>
      <c r="K7266" s="16">
        <f ca="1">VLOOKUP(Table3[[#This Row],[PRODUCT ID]],Table1[[PRODUCT]:[SELLING PRICE]],5,FALSE)</f>
        <v>77.477024235740245</v>
      </c>
      <c r="L7266" s="16">
        <f ca="1">J7266*Table3[[#This Row],[QUANTITY]]</f>
        <v>1269</v>
      </c>
      <c r="M7266" s="16">
        <f ca="1">K7266*Table3[[#This Row],[QUANTITY]]*(1-Table3[[#This Row],[DISCOUNT %]])</f>
        <v>666.76514741766732</v>
      </c>
      <c r="N7266" s="3">
        <f>DAY(Table3[[#This Row],[DATE]])</f>
        <v>21</v>
      </c>
      <c r="O7266" s="3" t="str">
        <f>TEXT(Table3[[#This Row],[DATE]],"mmm")</f>
        <v>Nov</v>
      </c>
      <c r="P7266" s="3">
        <f>YEAR(Table3[[#This Row],[DATE]])</f>
        <v>2040</v>
      </c>
    </row>
    <row r="7267" spans="1:16" x14ac:dyDescent="0.3">
      <c r="A7267" s="6">
        <v>51462</v>
      </c>
      <c r="B7267" s="7" t="s">
        <v>2024</v>
      </c>
      <c r="C7267" s="9">
        <f t="shared" ca="1" si="226"/>
        <v>11</v>
      </c>
      <c r="D7267" s="9" t="s">
        <v>2116</v>
      </c>
      <c r="E7267" s="9" t="s">
        <v>2116</v>
      </c>
      <c r="F7267" s="10">
        <f t="shared" ca="1" si="227"/>
        <v>6.6452899996750886E-2</v>
      </c>
      <c r="G7267" s="3" t="str">
        <f>VLOOKUP(Table3[[#This Row],[PRODUCT ID]],Table1[[PRODUCT]:[SELLING PRICE]],1,FALSE)</f>
        <v>Product972</v>
      </c>
      <c r="H7267" s="3" t="str">
        <f>VLOOKUP(Table3[[#This Row],[PRODUCT ID]],Table1[[PRODUCT]:[SELLING PRICE]],2,FALSE)</f>
        <v>Category2</v>
      </c>
      <c r="I7267" s="3" t="str">
        <f>VLOOKUP(Table3[[#This Row],[PRODUCT ID]],Table1[[PRODUCT]:[SELLING PRICE]],3,FALSE)</f>
        <v>Kg</v>
      </c>
      <c r="J7267" s="16">
        <f ca="1">VLOOKUP(Table3[[#This Row],[PRODUCT ID]],Table1[[PRODUCT]:[SELLING PRICE]],4,FALSE)</f>
        <v>70</v>
      </c>
      <c r="K7267" s="16">
        <f ca="1">VLOOKUP(Table3[[#This Row],[PRODUCT ID]],Table1[[PRODUCT]:[SELLING PRICE]],5,FALSE)</f>
        <v>233.64503392752269</v>
      </c>
      <c r="L7267" s="16">
        <f ca="1">J7267*Table3[[#This Row],[QUANTITY]]</f>
        <v>770</v>
      </c>
      <c r="M7267" s="16">
        <f ca="1">K7267*Table3[[#This Row],[QUANTITY]]*(1-Table3[[#This Row],[DISCOUNT %]])</f>
        <v>2399.3050823851954</v>
      </c>
      <c r="N7267" s="3">
        <f>DAY(Table3[[#This Row],[DATE]])</f>
        <v>22</v>
      </c>
      <c r="O7267" s="3" t="str">
        <f>TEXT(Table3[[#This Row],[DATE]],"mmm")</f>
        <v>Nov</v>
      </c>
      <c r="P7267" s="3">
        <f>YEAR(Table3[[#This Row],[DATE]])</f>
        <v>2040</v>
      </c>
    </row>
    <row r="7268" spans="1:16" x14ac:dyDescent="0.3">
      <c r="A7268" s="6">
        <v>51463</v>
      </c>
      <c r="B7268" s="7" t="s">
        <v>2025</v>
      </c>
      <c r="C7268" s="9">
        <f t="shared" ca="1" si="226"/>
        <v>10</v>
      </c>
      <c r="D7268" s="9" t="s">
        <v>2117</v>
      </c>
      <c r="E7268" s="9" t="s">
        <v>2116</v>
      </c>
      <c r="F7268" s="10">
        <f t="shared" ca="1" si="227"/>
        <v>1.1595628278042593E-2</v>
      </c>
      <c r="G7268" s="3" t="str">
        <f>VLOOKUP(Table3[[#This Row],[PRODUCT ID]],Table1[[PRODUCT]:[SELLING PRICE]],1,FALSE)</f>
        <v>Product973</v>
      </c>
      <c r="H7268" s="3" t="str">
        <f>VLOOKUP(Table3[[#This Row],[PRODUCT ID]],Table1[[PRODUCT]:[SELLING PRICE]],2,FALSE)</f>
        <v>Category3</v>
      </c>
      <c r="I7268" s="3" t="str">
        <f>VLOOKUP(Table3[[#This Row],[PRODUCT ID]],Table1[[PRODUCT]:[SELLING PRICE]],3,FALSE)</f>
        <v>Lt</v>
      </c>
      <c r="J7268" s="16">
        <f ca="1">VLOOKUP(Table3[[#This Row],[PRODUCT ID]],Table1[[PRODUCT]:[SELLING PRICE]],4,FALSE)</f>
        <v>93</v>
      </c>
      <c r="K7268" s="16">
        <f ca="1">VLOOKUP(Table3[[#This Row],[PRODUCT ID]],Table1[[PRODUCT]:[SELLING PRICE]],5,FALSE)</f>
        <v>153.64931978999539</v>
      </c>
      <c r="L7268" s="16">
        <f ca="1">J7268*Table3[[#This Row],[QUANTITY]]</f>
        <v>930</v>
      </c>
      <c r="M7268" s="16">
        <f ca="1">K7268*Table3[[#This Row],[QUANTITY]]*(1-Table3[[#This Row],[DISCOUNT %]])</f>
        <v>1518.6765939253651</v>
      </c>
      <c r="N7268" s="3">
        <f>DAY(Table3[[#This Row],[DATE]])</f>
        <v>23</v>
      </c>
      <c r="O7268" s="3" t="str">
        <f>TEXT(Table3[[#This Row],[DATE]],"mmm")</f>
        <v>Nov</v>
      </c>
      <c r="P7268" s="3">
        <f>YEAR(Table3[[#This Row],[DATE]])</f>
        <v>2040</v>
      </c>
    </row>
    <row r="7269" spans="1:16" x14ac:dyDescent="0.3">
      <c r="A7269" s="6">
        <v>51464</v>
      </c>
      <c r="B7269" s="7" t="s">
        <v>2026</v>
      </c>
      <c r="C7269" s="9">
        <f t="shared" ca="1" si="226"/>
        <v>9</v>
      </c>
      <c r="D7269" s="9" t="s">
        <v>2115</v>
      </c>
      <c r="E7269" s="9" t="s">
        <v>2116</v>
      </c>
      <c r="F7269" s="10">
        <f t="shared" ca="1" si="227"/>
        <v>7.411422940276137E-2</v>
      </c>
      <c r="G7269" s="3" t="str">
        <f>VLOOKUP(Table3[[#This Row],[PRODUCT ID]],Table1[[PRODUCT]:[SELLING PRICE]],1,FALSE)</f>
        <v>Product974</v>
      </c>
      <c r="H7269" s="3" t="str">
        <f>VLOOKUP(Table3[[#This Row],[PRODUCT ID]],Table1[[PRODUCT]:[SELLING PRICE]],2,FALSE)</f>
        <v>Category4</v>
      </c>
      <c r="I7269" s="3" t="str">
        <f>VLOOKUP(Table3[[#This Row],[PRODUCT ID]],Table1[[PRODUCT]:[SELLING PRICE]],3,FALSE)</f>
        <v>Ft</v>
      </c>
      <c r="J7269" s="16">
        <f ca="1">VLOOKUP(Table3[[#This Row],[PRODUCT ID]],Table1[[PRODUCT]:[SELLING PRICE]],4,FALSE)</f>
        <v>133</v>
      </c>
      <c r="K7269" s="16">
        <f ca="1">VLOOKUP(Table3[[#This Row],[PRODUCT ID]],Table1[[PRODUCT]:[SELLING PRICE]],5,FALSE)</f>
        <v>176.23249842237516</v>
      </c>
      <c r="L7269" s="16">
        <f ca="1">J7269*Table3[[#This Row],[QUANTITY]]</f>
        <v>1197</v>
      </c>
      <c r="M7269" s="16">
        <f ca="1">K7269*Table3[[#This Row],[QUANTITY]]*(1-Table3[[#This Row],[DISCOUNT %]])</f>
        <v>1468.5404634546971</v>
      </c>
      <c r="N7269" s="3">
        <f>DAY(Table3[[#This Row],[DATE]])</f>
        <v>24</v>
      </c>
      <c r="O7269" s="3" t="str">
        <f>TEXT(Table3[[#This Row],[DATE]],"mmm")</f>
        <v>Nov</v>
      </c>
      <c r="P7269" s="3">
        <f>YEAR(Table3[[#This Row],[DATE]])</f>
        <v>2040</v>
      </c>
    </row>
    <row r="7270" spans="1:16" x14ac:dyDescent="0.3">
      <c r="A7270" s="6">
        <v>51465</v>
      </c>
      <c r="B7270" s="7" t="s">
        <v>2027</v>
      </c>
      <c r="C7270" s="9">
        <f t="shared" ca="1" si="226"/>
        <v>7</v>
      </c>
      <c r="D7270" s="9" t="s">
        <v>2115</v>
      </c>
      <c r="E7270" s="9" t="s">
        <v>2118</v>
      </c>
      <c r="F7270" s="10">
        <f t="shared" ca="1" si="227"/>
        <v>1.4465593504066388E-2</v>
      </c>
      <c r="G7270" s="3" t="str">
        <f>VLOOKUP(Table3[[#This Row],[PRODUCT ID]],Table1[[PRODUCT]:[SELLING PRICE]],1,FALSE)</f>
        <v>Product975</v>
      </c>
      <c r="H7270" s="3" t="str">
        <f>VLOOKUP(Table3[[#This Row],[PRODUCT ID]],Table1[[PRODUCT]:[SELLING PRICE]],2,FALSE)</f>
        <v>Category5</v>
      </c>
      <c r="I7270" s="3" t="str">
        <f>VLOOKUP(Table3[[#This Row],[PRODUCT ID]],Table1[[PRODUCT]:[SELLING PRICE]],3,FALSE)</f>
        <v>Kg</v>
      </c>
      <c r="J7270" s="16">
        <f ca="1">VLOOKUP(Table3[[#This Row],[PRODUCT ID]],Table1[[PRODUCT]:[SELLING PRICE]],4,FALSE)</f>
        <v>158</v>
      </c>
      <c r="K7270" s="16">
        <f ca="1">VLOOKUP(Table3[[#This Row],[PRODUCT ID]],Table1[[PRODUCT]:[SELLING PRICE]],5,FALSE)</f>
        <v>293.12434081934754</v>
      </c>
      <c r="L7270" s="16">
        <f ca="1">J7270*Table3[[#This Row],[QUANTITY]]</f>
        <v>1106</v>
      </c>
      <c r="M7270" s="16">
        <f ca="1">K7270*Table3[[#This Row],[QUANTITY]]*(1-Table3[[#This Row],[DISCOUNT %]])</f>
        <v>2022.188862812352</v>
      </c>
      <c r="N7270" s="3">
        <f>DAY(Table3[[#This Row],[DATE]])</f>
        <v>25</v>
      </c>
      <c r="O7270" s="3" t="str">
        <f>TEXT(Table3[[#This Row],[DATE]],"mmm")</f>
        <v>Nov</v>
      </c>
      <c r="P7270" s="3">
        <f>YEAR(Table3[[#This Row],[DATE]])</f>
        <v>2040</v>
      </c>
    </row>
    <row r="7271" spans="1:16" x14ac:dyDescent="0.3">
      <c r="A7271" s="6">
        <v>51466</v>
      </c>
      <c r="B7271" s="7" t="s">
        <v>2028</v>
      </c>
      <c r="C7271" s="9">
        <f t="shared" ca="1" si="226"/>
        <v>5</v>
      </c>
      <c r="D7271" s="9" t="s">
        <v>2115</v>
      </c>
      <c r="E7271" s="9" t="s">
        <v>2116</v>
      </c>
      <c r="F7271" s="10">
        <f t="shared" ca="1" si="227"/>
        <v>3.5899699539501076E-2</v>
      </c>
      <c r="G7271" s="3" t="str">
        <f>VLOOKUP(Table3[[#This Row],[PRODUCT ID]],Table1[[PRODUCT]:[SELLING PRICE]],1,FALSE)</f>
        <v>Product976</v>
      </c>
      <c r="H7271" s="3" t="str">
        <f>VLOOKUP(Table3[[#This Row],[PRODUCT ID]],Table1[[PRODUCT]:[SELLING PRICE]],2,FALSE)</f>
        <v>Category1</v>
      </c>
      <c r="I7271" s="3" t="str">
        <f>VLOOKUP(Table3[[#This Row],[PRODUCT ID]],Table1[[PRODUCT]:[SELLING PRICE]],3,FALSE)</f>
        <v>No</v>
      </c>
      <c r="J7271" s="16">
        <f ca="1">VLOOKUP(Table3[[#This Row],[PRODUCT ID]],Table1[[PRODUCT]:[SELLING PRICE]],4,FALSE)</f>
        <v>62</v>
      </c>
      <c r="K7271" s="16">
        <f ca="1">VLOOKUP(Table3[[#This Row],[PRODUCT ID]],Table1[[PRODUCT]:[SELLING PRICE]],5,FALSE)</f>
        <v>303.50415718132683</v>
      </c>
      <c r="L7271" s="16">
        <f ca="1">J7271*Table3[[#This Row],[QUANTITY]]</f>
        <v>310</v>
      </c>
      <c r="M7271" s="16">
        <f ca="1">K7271*Table3[[#This Row],[QUANTITY]]*(1-Table3[[#This Row],[DISCOUNT %]])</f>
        <v>1463.0422456476383</v>
      </c>
      <c r="N7271" s="3">
        <f>DAY(Table3[[#This Row],[DATE]])</f>
        <v>26</v>
      </c>
      <c r="O7271" s="3" t="str">
        <f>TEXT(Table3[[#This Row],[DATE]],"mmm")</f>
        <v>Nov</v>
      </c>
      <c r="P7271" s="3">
        <f>YEAR(Table3[[#This Row],[DATE]])</f>
        <v>2040</v>
      </c>
    </row>
    <row r="7272" spans="1:16" x14ac:dyDescent="0.3">
      <c r="A7272" s="6">
        <v>51467</v>
      </c>
      <c r="B7272" s="7" t="s">
        <v>2029</v>
      </c>
      <c r="C7272" s="9">
        <f t="shared" ca="1" si="226"/>
        <v>10</v>
      </c>
      <c r="D7272" s="9" t="s">
        <v>2116</v>
      </c>
      <c r="E7272" s="9" t="s">
        <v>2116</v>
      </c>
      <c r="F7272" s="10">
        <f t="shared" ca="1" si="227"/>
        <v>5.1312049481777748E-2</v>
      </c>
      <c r="G7272" s="3" t="str">
        <f>VLOOKUP(Table3[[#This Row],[PRODUCT ID]],Table1[[PRODUCT]:[SELLING PRICE]],1,FALSE)</f>
        <v>Product977</v>
      </c>
      <c r="H7272" s="3" t="str">
        <f>VLOOKUP(Table3[[#This Row],[PRODUCT ID]],Table1[[PRODUCT]:[SELLING PRICE]],2,FALSE)</f>
        <v>Category2</v>
      </c>
      <c r="I7272" s="3" t="str">
        <f>VLOOKUP(Table3[[#This Row],[PRODUCT ID]],Table1[[PRODUCT]:[SELLING PRICE]],3,FALSE)</f>
        <v>No</v>
      </c>
      <c r="J7272" s="16">
        <f ca="1">VLOOKUP(Table3[[#This Row],[PRODUCT ID]],Table1[[PRODUCT]:[SELLING PRICE]],4,FALSE)</f>
        <v>146</v>
      </c>
      <c r="K7272" s="16">
        <f ca="1">VLOOKUP(Table3[[#This Row],[PRODUCT ID]],Table1[[PRODUCT]:[SELLING PRICE]],5,FALSE)</f>
        <v>66.452082704942995</v>
      </c>
      <c r="L7272" s="16">
        <f ca="1">J7272*Table3[[#This Row],[QUANTITY]]</f>
        <v>1460</v>
      </c>
      <c r="M7272" s="16">
        <f ca="1">K7272*Table3[[#This Row],[QUANTITY]]*(1-Table3[[#This Row],[DISCOUNT %]])</f>
        <v>630.42290149019777</v>
      </c>
      <c r="N7272" s="3">
        <f>DAY(Table3[[#This Row],[DATE]])</f>
        <v>27</v>
      </c>
      <c r="O7272" s="3" t="str">
        <f>TEXT(Table3[[#This Row],[DATE]],"mmm")</f>
        <v>Nov</v>
      </c>
      <c r="P7272" s="3">
        <f>YEAR(Table3[[#This Row],[DATE]])</f>
        <v>2040</v>
      </c>
    </row>
    <row r="7273" spans="1:16" x14ac:dyDescent="0.3">
      <c r="A7273" s="6">
        <v>51468</v>
      </c>
      <c r="B7273" s="7" t="s">
        <v>2030</v>
      </c>
      <c r="C7273" s="9">
        <f t="shared" ca="1" si="226"/>
        <v>11</v>
      </c>
      <c r="D7273" s="9" t="s">
        <v>2116</v>
      </c>
      <c r="E7273" s="9" t="s">
        <v>2116</v>
      </c>
      <c r="F7273" s="10">
        <f t="shared" ca="1" si="227"/>
        <v>1.6022496638391649E-2</v>
      </c>
      <c r="G7273" s="3" t="str">
        <f>VLOOKUP(Table3[[#This Row],[PRODUCT ID]],Table1[[PRODUCT]:[SELLING PRICE]],1,FALSE)</f>
        <v>Product978</v>
      </c>
      <c r="H7273" s="3" t="str">
        <f>VLOOKUP(Table3[[#This Row],[PRODUCT ID]],Table1[[PRODUCT]:[SELLING PRICE]],2,FALSE)</f>
        <v>Category3</v>
      </c>
      <c r="I7273" s="3" t="str">
        <f>VLOOKUP(Table3[[#This Row],[PRODUCT ID]],Table1[[PRODUCT]:[SELLING PRICE]],3,FALSE)</f>
        <v>Ft</v>
      </c>
      <c r="J7273" s="16">
        <f ca="1">VLOOKUP(Table3[[#This Row],[PRODUCT ID]],Table1[[PRODUCT]:[SELLING PRICE]],4,FALSE)</f>
        <v>111</v>
      </c>
      <c r="K7273" s="16">
        <f ca="1">VLOOKUP(Table3[[#This Row],[PRODUCT ID]],Table1[[PRODUCT]:[SELLING PRICE]],5,FALSE)</f>
        <v>260.62657011358061</v>
      </c>
      <c r="L7273" s="16">
        <f ca="1">J7273*Table3[[#This Row],[QUANTITY]]</f>
        <v>1221</v>
      </c>
      <c r="M7273" s="16">
        <f ca="1">K7273*Table3[[#This Row],[QUANTITY]]*(1-Table3[[#This Row],[DISCOUNT %]])</f>
        <v>2820.9574994706627</v>
      </c>
      <c r="N7273" s="3">
        <f>DAY(Table3[[#This Row],[DATE]])</f>
        <v>28</v>
      </c>
      <c r="O7273" s="3" t="str">
        <f>TEXT(Table3[[#This Row],[DATE]],"mmm")</f>
        <v>Nov</v>
      </c>
      <c r="P7273" s="3">
        <f>YEAR(Table3[[#This Row],[DATE]])</f>
        <v>2040</v>
      </c>
    </row>
    <row r="7274" spans="1:16" x14ac:dyDescent="0.3">
      <c r="A7274" s="6">
        <v>51469</v>
      </c>
      <c r="B7274" s="7" t="s">
        <v>2031</v>
      </c>
      <c r="C7274" s="9">
        <f t="shared" ca="1" si="226"/>
        <v>4</v>
      </c>
      <c r="D7274" s="9" t="s">
        <v>2116</v>
      </c>
      <c r="E7274" s="9" t="s">
        <v>2116</v>
      </c>
      <c r="F7274" s="10">
        <f t="shared" ca="1" si="227"/>
        <v>8.102695204798023E-2</v>
      </c>
      <c r="G7274" s="3" t="str">
        <f>VLOOKUP(Table3[[#This Row],[PRODUCT ID]],Table1[[PRODUCT]:[SELLING PRICE]],1,FALSE)</f>
        <v>Product979</v>
      </c>
      <c r="H7274" s="3" t="str">
        <f>VLOOKUP(Table3[[#This Row],[PRODUCT ID]],Table1[[PRODUCT]:[SELLING PRICE]],2,FALSE)</f>
        <v>Category4</v>
      </c>
      <c r="I7274" s="3" t="str">
        <f>VLOOKUP(Table3[[#This Row],[PRODUCT ID]],Table1[[PRODUCT]:[SELLING PRICE]],3,FALSE)</f>
        <v>No</v>
      </c>
      <c r="J7274" s="16">
        <f ca="1">VLOOKUP(Table3[[#This Row],[PRODUCT ID]],Table1[[PRODUCT]:[SELLING PRICE]],4,FALSE)</f>
        <v>89</v>
      </c>
      <c r="K7274" s="16">
        <f ca="1">VLOOKUP(Table3[[#This Row],[PRODUCT ID]],Table1[[PRODUCT]:[SELLING PRICE]],5,FALSE)</f>
        <v>54.604199474244247</v>
      </c>
      <c r="L7274" s="16">
        <f ca="1">J7274*Table3[[#This Row],[QUANTITY]]</f>
        <v>356</v>
      </c>
      <c r="M7274" s="16">
        <f ca="1">K7274*Table3[[#This Row],[QUANTITY]]*(1-Table3[[#This Row],[DISCOUNT %]])</f>
        <v>200.71915048730523</v>
      </c>
      <c r="N7274" s="3">
        <f>DAY(Table3[[#This Row],[DATE]])</f>
        <v>29</v>
      </c>
      <c r="O7274" s="3" t="str">
        <f>TEXT(Table3[[#This Row],[DATE]],"mmm")</f>
        <v>Nov</v>
      </c>
      <c r="P7274" s="3">
        <f>YEAR(Table3[[#This Row],[DATE]])</f>
        <v>2040</v>
      </c>
    </row>
    <row r="7275" spans="1:16" x14ac:dyDescent="0.3">
      <c r="A7275" s="6">
        <v>51470</v>
      </c>
      <c r="B7275" s="7" t="s">
        <v>2032</v>
      </c>
      <c r="C7275" s="9">
        <f t="shared" ca="1" si="226"/>
        <v>8</v>
      </c>
      <c r="D7275" s="9" t="s">
        <v>2115</v>
      </c>
      <c r="E7275" s="9" t="s">
        <v>2116</v>
      </c>
      <c r="F7275" s="10">
        <f t="shared" ca="1" si="227"/>
        <v>8.1211681426321708E-2</v>
      </c>
      <c r="G7275" s="3" t="str">
        <f>VLOOKUP(Table3[[#This Row],[PRODUCT ID]],Table1[[PRODUCT]:[SELLING PRICE]],1,FALSE)</f>
        <v>Product980</v>
      </c>
      <c r="H7275" s="3" t="str">
        <f>VLOOKUP(Table3[[#This Row],[PRODUCT ID]],Table1[[PRODUCT]:[SELLING PRICE]],2,FALSE)</f>
        <v>Category5</v>
      </c>
      <c r="I7275" s="3" t="str">
        <f>VLOOKUP(Table3[[#This Row],[PRODUCT ID]],Table1[[PRODUCT]:[SELLING PRICE]],3,FALSE)</f>
        <v>Kg</v>
      </c>
      <c r="J7275" s="16">
        <f ca="1">VLOOKUP(Table3[[#This Row],[PRODUCT ID]],Table1[[PRODUCT]:[SELLING PRICE]],4,FALSE)</f>
        <v>240</v>
      </c>
      <c r="K7275" s="16">
        <f ca="1">VLOOKUP(Table3[[#This Row],[PRODUCT ID]],Table1[[PRODUCT]:[SELLING PRICE]],5,FALSE)</f>
        <v>275.83347724875819</v>
      </c>
      <c r="L7275" s="16">
        <f ca="1">J7275*Table3[[#This Row],[QUANTITY]]</f>
        <v>1920</v>
      </c>
      <c r="M7275" s="16">
        <f ca="1">K7275*Table3[[#This Row],[QUANTITY]]*(1-Table3[[#This Row],[DISCOUNT %]])</f>
        <v>2027.4606141417398</v>
      </c>
      <c r="N7275" s="3">
        <f>DAY(Table3[[#This Row],[DATE]])</f>
        <v>30</v>
      </c>
      <c r="O7275" s="3" t="str">
        <f>TEXT(Table3[[#This Row],[DATE]],"mmm")</f>
        <v>Nov</v>
      </c>
      <c r="P7275" s="3">
        <f>YEAR(Table3[[#This Row],[DATE]])</f>
        <v>2040</v>
      </c>
    </row>
    <row r="7276" spans="1:16" x14ac:dyDescent="0.3">
      <c r="A7276" s="6">
        <v>51471</v>
      </c>
      <c r="B7276" s="7" t="s">
        <v>2033</v>
      </c>
      <c r="C7276" s="9">
        <f t="shared" ca="1" si="226"/>
        <v>10</v>
      </c>
      <c r="D7276" s="9" t="s">
        <v>2117</v>
      </c>
      <c r="E7276" s="9" t="s">
        <v>2118</v>
      </c>
      <c r="F7276" s="10">
        <f t="shared" ca="1" si="227"/>
        <v>6.7228389156728838E-2</v>
      </c>
      <c r="G7276" s="3" t="str">
        <f>VLOOKUP(Table3[[#This Row],[PRODUCT ID]],Table1[[PRODUCT]:[SELLING PRICE]],1,FALSE)</f>
        <v>Product981</v>
      </c>
      <c r="H7276" s="3" t="str">
        <f>VLOOKUP(Table3[[#This Row],[PRODUCT ID]],Table1[[PRODUCT]:[SELLING PRICE]],2,FALSE)</f>
        <v>Category1</v>
      </c>
      <c r="I7276" s="3" t="str">
        <f>VLOOKUP(Table3[[#This Row],[PRODUCT ID]],Table1[[PRODUCT]:[SELLING PRICE]],3,FALSE)</f>
        <v>Kg</v>
      </c>
      <c r="J7276" s="16">
        <f ca="1">VLOOKUP(Table3[[#This Row],[PRODUCT ID]],Table1[[PRODUCT]:[SELLING PRICE]],4,FALSE)</f>
        <v>158</v>
      </c>
      <c r="K7276" s="16">
        <f ca="1">VLOOKUP(Table3[[#This Row],[PRODUCT ID]],Table1[[PRODUCT]:[SELLING PRICE]],5,FALSE)</f>
        <v>113.20766691588598</v>
      </c>
      <c r="L7276" s="16">
        <f ca="1">J7276*Table3[[#This Row],[QUANTITY]]</f>
        <v>1580</v>
      </c>
      <c r="M7276" s="16">
        <f ca="1">K7276*Table3[[#This Row],[QUANTITY]]*(1-Table3[[#This Row],[DISCOUNT %]])</f>
        <v>1055.9689782893947</v>
      </c>
      <c r="N7276" s="3">
        <f>DAY(Table3[[#This Row],[DATE]])</f>
        <v>1</v>
      </c>
      <c r="O7276" s="3" t="str">
        <f>TEXT(Table3[[#This Row],[DATE]],"mmm")</f>
        <v>Dec</v>
      </c>
      <c r="P7276" s="3">
        <f>YEAR(Table3[[#This Row],[DATE]])</f>
        <v>2040</v>
      </c>
    </row>
    <row r="7277" spans="1:16" x14ac:dyDescent="0.3">
      <c r="A7277" s="6">
        <v>51472</v>
      </c>
      <c r="B7277" s="7" t="s">
        <v>2034</v>
      </c>
      <c r="C7277" s="9">
        <f t="shared" ca="1" si="226"/>
        <v>13</v>
      </c>
      <c r="D7277" s="9" t="s">
        <v>2117</v>
      </c>
      <c r="E7277" s="9" t="s">
        <v>2118</v>
      </c>
      <c r="F7277" s="10">
        <f t="shared" ca="1" si="227"/>
        <v>2.3354478359731059E-2</v>
      </c>
      <c r="G7277" s="3" t="str">
        <f>VLOOKUP(Table3[[#This Row],[PRODUCT ID]],Table1[[PRODUCT]:[SELLING PRICE]],1,FALSE)</f>
        <v>Product982</v>
      </c>
      <c r="H7277" s="3" t="str">
        <f>VLOOKUP(Table3[[#This Row],[PRODUCT ID]],Table1[[PRODUCT]:[SELLING PRICE]],2,FALSE)</f>
        <v>Category2</v>
      </c>
      <c r="I7277" s="3" t="str">
        <f>VLOOKUP(Table3[[#This Row],[PRODUCT ID]],Table1[[PRODUCT]:[SELLING PRICE]],3,FALSE)</f>
        <v>Lt</v>
      </c>
      <c r="J7277" s="16">
        <f ca="1">VLOOKUP(Table3[[#This Row],[PRODUCT ID]],Table1[[PRODUCT]:[SELLING PRICE]],4,FALSE)</f>
        <v>22</v>
      </c>
      <c r="K7277" s="16">
        <f ca="1">VLOOKUP(Table3[[#This Row],[PRODUCT ID]],Table1[[PRODUCT]:[SELLING PRICE]],5,FALSE)</f>
        <v>168.78344322595376</v>
      </c>
      <c r="L7277" s="16">
        <f ca="1">J7277*Table3[[#This Row],[QUANTITY]]</f>
        <v>286</v>
      </c>
      <c r="M7277" s="16">
        <f ca="1">K7277*Table3[[#This Row],[QUANTITY]]*(1-Table3[[#This Row],[DISCOUNT %]])</f>
        <v>2142.9407213974805</v>
      </c>
      <c r="N7277" s="3">
        <f>DAY(Table3[[#This Row],[DATE]])</f>
        <v>2</v>
      </c>
      <c r="O7277" s="3" t="str">
        <f>TEXT(Table3[[#This Row],[DATE]],"mmm")</f>
        <v>Dec</v>
      </c>
      <c r="P7277" s="3">
        <f>YEAR(Table3[[#This Row],[DATE]])</f>
        <v>2040</v>
      </c>
    </row>
    <row r="7278" spans="1:16" x14ac:dyDescent="0.3">
      <c r="A7278" s="6">
        <v>51473</v>
      </c>
      <c r="B7278" s="7" t="s">
        <v>2035</v>
      </c>
      <c r="C7278" s="9">
        <f t="shared" ca="1" si="226"/>
        <v>3</v>
      </c>
      <c r="D7278" s="9" t="s">
        <v>2116</v>
      </c>
      <c r="E7278" s="9" t="s">
        <v>2116</v>
      </c>
      <c r="F7278" s="10">
        <f t="shared" ca="1" si="227"/>
        <v>7.3880233181140412E-2</v>
      </c>
      <c r="G7278" s="3" t="str">
        <f>VLOOKUP(Table3[[#This Row],[PRODUCT ID]],Table1[[PRODUCT]:[SELLING PRICE]],1,FALSE)</f>
        <v>Product983</v>
      </c>
      <c r="H7278" s="3" t="str">
        <f>VLOOKUP(Table3[[#This Row],[PRODUCT ID]],Table1[[PRODUCT]:[SELLING PRICE]],2,FALSE)</f>
        <v>Category3</v>
      </c>
      <c r="I7278" s="3" t="str">
        <f>VLOOKUP(Table3[[#This Row],[PRODUCT ID]],Table1[[PRODUCT]:[SELLING PRICE]],3,FALSE)</f>
        <v>Kg</v>
      </c>
      <c r="J7278" s="16">
        <f ca="1">VLOOKUP(Table3[[#This Row],[PRODUCT ID]],Table1[[PRODUCT]:[SELLING PRICE]],4,FALSE)</f>
        <v>178</v>
      </c>
      <c r="K7278" s="16">
        <f ca="1">VLOOKUP(Table3[[#This Row],[PRODUCT ID]],Table1[[PRODUCT]:[SELLING PRICE]],5,FALSE)</f>
        <v>299.91857062901818</v>
      </c>
      <c r="L7278" s="16">
        <f ca="1">J7278*Table3[[#This Row],[QUANTITY]]</f>
        <v>534</v>
      </c>
      <c r="M7278" s="16">
        <f ca="1">K7278*Table3[[#This Row],[QUANTITY]]*(1-Table3[[#This Row],[DISCOUNT %]])</f>
        <v>833.28155008677595</v>
      </c>
      <c r="N7278" s="3">
        <f>DAY(Table3[[#This Row],[DATE]])</f>
        <v>3</v>
      </c>
      <c r="O7278" s="3" t="str">
        <f>TEXT(Table3[[#This Row],[DATE]],"mmm")</f>
        <v>Dec</v>
      </c>
      <c r="P7278" s="3">
        <f>YEAR(Table3[[#This Row],[DATE]])</f>
        <v>2040</v>
      </c>
    </row>
    <row r="7279" spans="1:16" x14ac:dyDescent="0.3">
      <c r="A7279" s="6">
        <v>51474</v>
      </c>
      <c r="B7279" s="7" t="s">
        <v>2036</v>
      </c>
      <c r="C7279" s="9">
        <f t="shared" ca="1" si="226"/>
        <v>1</v>
      </c>
      <c r="D7279" s="9" t="s">
        <v>2116</v>
      </c>
      <c r="E7279" s="9" t="s">
        <v>2116</v>
      </c>
      <c r="F7279" s="10">
        <f t="shared" ca="1" si="227"/>
        <v>4.3688171356986688E-2</v>
      </c>
      <c r="G7279" s="3" t="str">
        <f>VLOOKUP(Table3[[#This Row],[PRODUCT ID]],Table1[[PRODUCT]:[SELLING PRICE]],1,FALSE)</f>
        <v>Product984</v>
      </c>
      <c r="H7279" s="3" t="str">
        <f>VLOOKUP(Table3[[#This Row],[PRODUCT ID]],Table1[[PRODUCT]:[SELLING PRICE]],2,FALSE)</f>
        <v>Category4</v>
      </c>
      <c r="I7279" s="3" t="str">
        <f>VLOOKUP(Table3[[#This Row],[PRODUCT ID]],Table1[[PRODUCT]:[SELLING PRICE]],3,FALSE)</f>
        <v>Lt</v>
      </c>
      <c r="J7279" s="16">
        <f ca="1">VLOOKUP(Table3[[#This Row],[PRODUCT ID]],Table1[[PRODUCT]:[SELLING PRICE]],4,FALSE)</f>
        <v>141</v>
      </c>
      <c r="K7279" s="16">
        <f ca="1">VLOOKUP(Table3[[#This Row],[PRODUCT ID]],Table1[[PRODUCT]:[SELLING PRICE]],5,FALSE)</f>
        <v>95.977958789638308</v>
      </c>
      <c r="L7279" s="16">
        <f ca="1">J7279*Table3[[#This Row],[QUANTITY]]</f>
        <v>141</v>
      </c>
      <c r="M7279" s="16">
        <f ca="1">K7279*Table3[[#This Row],[QUANTITY]]*(1-Table3[[#This Row],[DISCOUNT %]])</f>
        <v>91.784857279542791</v>
      </c>
      <c r="N7279" s="3">
        <f>DAY(Table3[[#This Row],[DATE]])</f>
        <v>4</v>
      </c>
      <c r="O7279" s="3" t="str">
        <f>TEXT(Table3[[#This Row],[DATE]],"mmm")</f>
        <v>Dec</v>
      </c>
      <c r="P7279" s="3">
        <f>YEAR(Table3[[#This Row],[DATE]])</f>
        <v>2040</v>
      </c>
    </row>
    <row r="7280" spans="1:16" x14ac:dyDescent="0.3">
      <c r="A7280" s="6">
        <v>51475</v>
      </c>
      <c r="B7280" s="7" t="s">
        <v>2037</v>
      </c>
      <c r="C7280" s="9">
        <f t="shared" ca="1" si="226"/>
        <v>6</v>
      </c>
      <c r="D7280" s="9" t="s">
        <v>2116</v>
      </c>
      <c r="E7280" s="9" t="s">
        <v>2116</v>
      </c>
      <c r="F7280" s="10">
        <f t="shared" ca="1" si="227"/>
        <v>1.2354409679737111E-2</v>
      </c>
      <c r="G7280" s="3" t="str">
        <f>VLOOKUP(Table3[[#This Row],[PRODUCT ID]],Table1[[PRODUCT]:[SELLING PRICE]],1,FALSE)</f>
        <v>Product985</v>
      </c>
      <c r="H7280" s="3" t="str">
        <f>VLOOKUP(Table3[[#This Row],[PRODUCT ID]],Table1[[PRODUCT]:[SELLING PRICE]],2,FALSE)</f>
        <v>Category1</v>
      </c>
      <c r="I7280" s="3" t="str">
        <f>VLOOKUP(Table3[[#This Row],[PRODUCT ID]],Table1[[PRODUCT]:[SELLING PRICE]],3,FALSE)</f>
        <v>Ft</v>
      </c>
      <c r="J7280" s="16">
        <f ca="1">VLOOKUP(Table3[[#This Row],[PRODUCT ID]],Table1[[PRODUCT]:[SELLING PRICE]],4,FALSE)</f>
        <v>189</v>
      </c>
      <c r="K7280" s="16">
        <f ca="1">VLOOKUP(Table3[[#This Row],[PRODUCT ID]],Table1[[PRODUCT]:[SELLING PRICE]],5,FALSE)</f>
        <v>110.81349266801979</v>
      </c>
      <c r="L7280" s="16">
        <f ca="1">J7280*Table3[[#This Row],[QUANTITY]]</f>
        <v>1134</v>
      </c>
      <c r="M7280" s="16">
        <f ca="1">K7280*Table3[[#This Row],[QUANTITY]]*(1-Table3[[#This Row],[DISCOUNT %]])</f>
        <v>656.66674428933925</v>
      </c>
      <c r="N7280" s="3">
        <f>DAY(Table3[[#This Row],[DATE]])</f>
        <v>5</v>
      </c>
      <c r="O7280" s="3" t="str">
        <f>TEXT(Table3[[#This Row],[DATE]],"mmm")</f>
        <v>Dec</v>
      </c>
      <c r="P7280" s="3">
        <f>YEAR(Table3[[#This Row],[DATE]])</f>
        <v>2040</v>
      </c>
    </row>
    <row r="7281" spans="1:16" x14ac:dyDescent="0.3">
      <c r="A7281" s="6">
        <v>51476</v>
      </c>
      <c r="B7281" s="7" t="s">
        <v>2038</v>
      </c>
      <c r="C7281" s="9">
        <f t="shared" ca="1" si="226"/>
        <v>10</v>
      </c>
      <c r="D7281" s="9" t="s">
        <v>2116</v>
      </c>
      <c r="E7281" s="9" t="s">
        <v>2116</v>
      </c>
      <c r="F7281" s="10">
        <f t="shared" ca="1" si="227"/>
        <v>9.284817729060435E-2</v>
      </c>
      <c r="G7281" s="3" t="str">
        <f>VLOOKUP(Table3[[#This Row],[PRODUCT ID]],Table1[[PRODUCT]:[SELLING PRICE]],1,FALSE)</f>
        <v>Product986</v>
      </c>
      <c r="H7281" s="3" t="str">
        <f>VLOOKUP(Table3[[#This Row],[PRODUCT ID]],Table1[[PRODUCT]:[SELLING PRICE]],2,FALSE)</f>
        <v>Category2</v>
      </c>
      <c r="I7281" s="3" t="str">
        <f>VLOOKUP(Table3[[#This Row],[PRODUCT ID]],Table1[[PRODUCT]:[SELLING PRICE]],3,FALSE)</f>
        <v>Kg</v>
      </c>
      <c r="J7281" s="16">
        <f ca="1">VLOOKUP(Table3[[#This Row],[PRODUCT ID]],Table1[[PRODUCT]:[SELLING PRICE]],4,FALSE)</f>
        <v>14</v>
      </c>
      <c r="K7281" s="16">
        <f ca="1">VLOOKUP(Table3[[#This Row],[PRODUCT ID]],Table1[[PRODUCT]:[SELLING PRICE]],5,FALSE)</f>
        <v>243.41828696953752</v>
      </c>
      <c r="L7281" s="16">
        <f ca="1">J7281*Table3[[#This Row],[QUANTITY]]</f>
        <v>140</v>
      </c>
      <c r="M7281" s="16">
        <f ca="1">K7281*Table3[[#This Row],[QUANTITY]]*(1-Table3[[#This Row],[DISCOUNT %]])</f>
        <v>2208.173427052147</v>
      </c>
      <c r="N7281" s="3">
        <f>DAY(Table3[[#This Row],[DATE]])</f>
        <v>6</v>
      </c>
      <c r="O7281" s="3" t="str">
        <f>TEXT(Table3[[#This Row],[DATE]],"mmm")</f>
        <v>Dec</v>
      </c>
      <c r="P7281" s="3">
        <f>YEAR(Table3[[#This Row],[DATE]])</f>
        <v>2040</v>
      </c>
    </row>
    <row r="7282" spans="1:16" x14ac:dyDescent="0.3">
      <c r="A7282" s="6">
        <v>51477</v>
      </c>
      <c r="B7282" s="7" t="s">
        <v>2039</v>
      </c>
      <c r="C7282" s="9">
        <f t="shared" ca="1" si="226"/>
        <v>2</v>
      </c>
      <c r="D7282" s="9" t="s">
        <v>2115</v>
      </c>
      <c r="E7282" s="9" t="s">
        <v>2118</v>
      </c>
      <c r="F7282" s="10">
        <f t="shared" ca="1" si="227"/>
        <v>4.1890812465736615E-2</v>
      </c>
      <c r="G7282" s="3" t="str">
        <f>VLOOKUP(Table3[[#This Row],[PRODUCT ID]],Table1[[PRODUCT]:[SELLING PRICE]],1,FALSE)</f>
        <v>Product987</v>
      </c>
      <c r="H7282" s="3" t="str">
        <f>VLOOKUP(Table3[[#This Row],[PRODUCT ID]],Table1[[PRODUCT]:[SELLING PRICE]],2,FALSE)</f>
        <v>Category3</v>
      </c>
      <c r="I7282" s="3" t="str">
        <f>VLOOKUP(Table3[[#This Row],[PRODUCT ID]],Table1[[PRODUCT]:[SELLING PRICE]],3,FALSE)</f>
        <v>No</v>
      </c>
      <c r="J7282" s="16">
        <f ca="1">VLOOKUP(Table3[[#This Row],[PRODUCT ID]],Table1[[PRODUCT]:[SELLING PRICE]],4,FALSE)</f>
        <v>248</v>
      </c>
      <c r="K7282" s="16">
        <f ca="1">VLOOKUP(Table3[[#This Row],[PRODUCT ID]],Table1[[PRODUCT]:[SELLING PRICE]],5,FALSE)</f>
        <v>215.89995491508893</v>
      </c>
      <c r="L7282" s="16">
        <f ca="1">J7282*Table3[[#This Row],[QUANTITY]]</f>
        <v>496</v>
      </c>
      <c r="M7282" s="16">
        <f ca="1">K7282*Table3[[#This Row],[QUANTITY]]*(1-Table3[[#This Row],[DISCOUNT %]])</f>
        <v>413.71146078475988</v>
      </c>
      <c r="N7282" s="3">
        <f>DAY(Table3[[#This Row],[DATE]])</f>
        <v>7</v>
      </c>
      <c r="O7282" s="3" t="str">
        <f>TEXT(Table3[[#This Row],[DATE]],"mmm")</f>
        <v>Dec</v>
      </c>
      <c r="P7282" s="3">
        <f>YEAR(Table3[[#This Row],[DATE]])</f>
        <v>2040</v>
      </c>
    </row>
    <row r="7283" spans="1:16" x14ac:dyDescent="0.3">
      <c r="A7283" s="6">
        <v>51478</v>
      </c>
      <c r="B7283" s="7" t="s">
        <v>2040</v>
      </c>
      <c r="C7283" s="9">
        <f t="shared" ca="1" si="226"/>
        <v>15</v>
      </c>
      <c r="D7283" s="9" t="s">
        <v>2116</v>
      </c>
      <c r="E7283" s="9" t="s">
        <v>2116</v>
      </c>
      <c r="F7283" s="10">
        <f t="shared" ca="1" si="227"/>
        <v>4.697252328148549E-3</v>
      </c>
      <c r="G7283" s="3" t="str">
        <f>VLOOKUP(Table3[[#This Row],[PRODUCT ID]],Table1[[PRODUCT]:[SELLING PRICE]],1,FALSE)</f>
        <v>Product988</v>
      </c>
      <c r="H7283" s="3" t="str">
        <f>VLOOKUP(Table3[[#This Row],[PRODUCT ID]],Table1[[PRODUCT]:[SELLING PRICE]],2,FALSE)</f>
        <v>Category4</v>
      </c>
      <c r="I7283" s="3" t="str">
        <f>VLOOKUP(Table3[[#This Row],[PRODUCT ID]],Table1[[PRODUCT]:[SELLING PRICE]],3,FALSE)</f>
        <v>No</v>
      </c>
      <c r="J7283" s="16">
        <f ca="1">VLOOKUP(Table3[[#This Row],[PRODUCT ID]],Table1[[PRODUCT]:[SELLING PRICE]],4,FALSE)</f>
        <v>55</v>
      </c>
      <c r="K7283" s="16">
        <f ca="1">VLOOKUP(Table3[[#This Row],[PRODUCT ID]],Table1[[PRODUCT]:[SELLING PRICE]],5,FALSE)</f>
        <v>230.98405999760533</v>
      </c>
      <c r="L7283" s="16">
        <f ca="1">J7283*Table3[[#This Row],[QUANTITY]]</f>
        <v>825</v>
      </c>
      <c r="M7283" s="16">
        <f ca="1">K7283*Table3[[#This Row],[QUANTITY]]*(1-Table3[[#This Row],[DISCOUNT %]])</f>
        <v>3448.4860437602456</v>
      </c>
      <c r="N7283" s="3">
        <f>DAY(Table3[[#This Row],[DATE]])</f>
        <v>8</v>
      </c>
      <c r="O7283" s="3" t="str">
        <f>TEXT(Table3[[#This Row],[DATE]],"mmm")</f>
        <v>Dec</v>
      </c>
      <c r="P7283" s="3">
        <f>YEAR(Table3[[#This Row],[DATE]])</f>
        <v>2040</v>
      </c>
    </row>
    <row r="7284" spans="1:16" x14ac:dyDescent="0.3">
      <c r="A7284" s="6">
        <v>51479</v>
      </c>
      <c r="B7284" s="7" t="s">
        <v>2041</v>
      </c>
      <c r="C7284" s="9">
        <f t="shared" ca="1" si="226"/>
        <v>6</v>
      </c>
      <c r="D7284" s="9" t="s">
        <v>2117</v>
      </c>
      <c r="E7284" s="9" t="s">
        <v>2116</v>
      </c>
      <c r="F7284" s="10">
        <f t="shared" ca="1" si="227"/>
        <v>1.8616689526950815E-2</v>
      </c>
      <c r="G7284" s="3" t="str">
        <f>VLOOKUP(Table3[[#This Row],[PRODUCT ID]],Table1[[PRODUCT]:[SELLING PRICE]],1,FALSE)</f>
        <v>Product989</v>
      </c>
      <c r="H7284" s="3" t="str">
        <f>VLOOKUP(Table3[[#This Row],[PRODUCT ID]],Table1[[PRODUCT]:[SELLING PRICE]],2,FALSE)</f>
        <v>Category5</v>
      </c>
      <c r="I7284" s="3" t="str">
        <f>VLOOKUP(Table3[[#This Row],[PRODUCT ID]],Table1[[PRODUCT]:[SELLING PRICE]],3,FALSE)</f>
        <v>Ft</v>
      </c>
      <c r="J7284" s="16">
        <f ca="1">VLOOKUP(Table3[[#This Row],[PRODUCT ID]],Table1[[PRODUCT]:[SELLING PRICE]],4,FALSE)</f>
        <v>236</v>
      </c>
      <c r="K7284" s="16">
        <f ca="1">VLOOKUP(Table3[[#This Row],[PRODUCT ID]],Table1[[PRODUCT]:[SELLING PRICE]],5,FALSE)</f>
        <v>148.08904589294815</v>
      </c>
      <c r="L7284" s="16">
        <f ca="1">J7284*Table3[[#This Row],[QUANTITY]]</f>
        <v>1416</v>
      </c>
      <c r="M7284" s="16">
        <f ca="1">K7284*Table3[[#This Row],[QUANTITY]]*(1-Table3[[#This Row],[DISCOUNT %]])</f>
        <v>871.99270861930052</v>
      </c>
      <c r="N7284" s="3">
        <f>DAY(Table3[[#This Row],[DATE]])</f>
        <v>9</v>
      </c>
      <c r="O7284" s="3" t="str">
        <f>TEXT(Table3[[#This Row],[DATE]],"mmm")</f>
        <v>Dec</v>
      </c>
      <c r="P7284" s="3">
        <f>YEAR(Table3[[#This Row],[DATE]])</f>
        <v>2040</v>
      </c>
    </row>
    <row r="7285" spans="1:16" x14ac:dyDescent="0.3">
      <c r="A7285" s="6">
        <v>51480</v>
      </c>
      <c r="B7285" s="7" t="s">
        <v>2042</v>
      </c>
      <c r="C7285" s="9">
        <f t="shared" ca="1" si="226"/>
        <v>10</v>
      </c>
      <c r="D7285" s="9" t="s">
        <v>2115</v>
      </c>
      <c r="E7285" s="9" t="s">
        <v>2116</v>
      </c>
      <c r="F7285" s="10">
        <f t="shared" ca="1" si="227"/>
        <v>5.4205522694168742E-2</v>
      </c>
      <c r="G7285" s="3" t="str">
        <f>VLOOKUP(Table3[[#This Row],[PRODUCT ID]],Table1[[PRODUCT]:[SELLING PRICE]],1,FALSE)</f>
        <v>Product990</v>
      </c>
      <c r="H7285" s="3" t="str">
        <f>VLOOKUP(Table3[[#This Row],[PRODUCT ID]],Table1[[PRODUCT]:[SELLING PRICE]],2,FALSE)</f>
        <v>Category1</v>
      </c>
      <c r="I7285" s="3" t="str">
        <f>VLOOKUP(Table3[[#This Row],[PRODUCT ID]],Table1[[PRODUCT]:[SELLING PRICE]],3,FALSE)</f>
        <v>No</v>
      </c>
      <c r="J7285" s="16">
        <f ca="1">VLOOKUP(Table3[[#This Row],[PRODUCT ID]],Table1[[PRODUCT]:[SELLING PRICE]],4,FALSE)</f>
        <v>9</v>
      </c>
      <c r="K7285" s="16">
        <f ca="1">VLOOKUP(Table3[[#This Row],[PRODUCT ID]],Table1[[PRODUCT]:[SELLING PRICE]],5,FALSE)</f>
        <v>124.91376449834836</v>
      </c>
      <c r="L7285" s="16">
        <f ca="1">J7285*Table3[[#This Row],[QUANTITY]]</f>
        <v>90</v>
      </c>
      <c r="M7285" s="16">
        <f ca="1">K7285*Table3[[#This Row],[QUANTITY]]*(1-Table3[[#This Row],[DISCOUNT %]])</f>
        <v>1181.4274860201908</v>
      </c>
      <c r="N7285" s="3">
        <f>DAY(Table3[[#This Row],[DATE]])</f>
        <v>10</v>
      </c>
      <c r="O7285" s="3" t="str">
        <f>TEXT(Table3[[#This Row],[DATE]],"mmm")</f>
        <v>Dec</v>
      </c>
      <c r="P7285" s="3">
        <f>YEAR(Table3[[#This Row],[DATE]])</f>
        <v>2040</v>
      </c>
    </row>
    <row r="7286" spans="1:16" x14ac:dyDescent="0.3">
      <c r="A7286" s="6">
        <v>51481</v>
      </c>
      <c r="B7286" s="7" t="s">
        <v>2043</v>
      </c>
      <c r="C7286" s="9">
        <f t="shared" ca="1" si="226"/>
        <v>3</v>
      </c>
      <c r="D7286" s="9" t="s">
        <v>2115</v>
      </c>
      <c r="E7286" s="9" t="s">
        <v>2116</v>
      </c>
      <c r="F7286" s="10">
        <f t="shared" ca="1" si="227"/>
        <v>2.6928547661493041E-2</v>
      </c>
      <c r="G7286" s="3" t="str">
        <f>VLOOKUP(Table3[[#This Row],[PRODUCT ID]],Table1[[PRODUCT]:[SELLING PRICE]],1,FALSE)</f>
        <v>Product991</v>
      </c>
      <c r="H7286" s="3" t="str">
        <f>VLOOKUP(Table3[[#This Row],[PRODUCT ID]],Table1[[PRODUCT]:[SELLING PRICE]],2,FALSE)</f>
        <v>Category2</v>
      </c>
      <c r="I7286" s="3" t="str">
        <f>VLOOKUP(Table3[[#This Row],[PRODUCT ID]],Table1[[PRODUCT]:[SELLING PRICE]],3,FALSE)</f>
        <v>Kg</v>
      </c>
      <c r="J7286" s="16">
        <f ca="1">VLOOKUP(Table3[[#This Row],[PRODUCT ID]],Table1[[PRODUCT]:[SELLING PRICE]],4,FALSE)</f>
        <v>105</v>
      </c>
      <c r="K7286" s="16">
        <f ca="1">VLOOKUP(Table3[[#This Row],[PRODUCT ID]],Table1[[PRODUCT]:[SELLING PRICE]],5,FALSE)</f>
        <v>275.61372776760021</v>
      </c>
      <c r="L7286" s="16">
        <f ca="1">J7286*Table3[[#This Row],[QUANTITY]]</f>
        <v>315</v>
      </c>
      <c r="M7286" s="16">
        <f ca="1">K7286*Table3[[#This Row],[QUANTITY]]*(1-Table3[[#This Row],[DISCOUNT %]])</f>
        <v>804.57555108974589</v>
      </c>
      <c r="N7286" s="3">
        <f>DAY(Table3[[#This Row],[DATE]])</f>
        <v>11</v>
      </c>
      <c r="O7286" s="3" t="str">
        <f>TEXT(Table3[[#This Row],[DATE]],"mmm")</f>
        <v>Dec</v>
      </c>
      <c r="P7286" s="3">
        <f>YEAR(Table3[[#This Row],[DATE]])</f>
        <v>2040</v>
      </c>
    </row>
    <row r="7287" spans="1:16" x14ac:dyDescent="0.3">
      <c r="A7287" s="6">
        <v>51482</v>
      </c>
      <c r="B7287" s="7" t="s">
        <v>2044</v>
      </c>
      <c r="C7287" s="9">
        <f t="shared" ca="1" si="226"/>
        <v>2</v>
      </c>
      <c r="D7287" s="9" t="s">
        <v>2115</v>
      </c>
      <c r="E7287" s="9" t="s">
        <v>2116</v>
      </c>
      <c r="F7287" s="10">
        <f t="shared" ca="1" si="227"/>
        <v>4.6907982296223498E-2</v>
      </c>
      <c r="G7287" s="3" t="str">
        <f>VLOOKUP(Table3[[#This Row],[PRODUCT ID]],Table1[[PRODUCT]:[SELLING PRICE]],1,FALSE)</f>
        <v>Product992</v>
      </c>
      <c r="H7287" s="3" t="str">
        <f>VLOOKUP(Table3[[#This Row],[PRODUCT ID]],Table1[[PRODUCT]:[SELLING PRICE]],2,FALSE)</f>
        <v>Category3</v>
      </c>
      <c r="I7287" s="3" t="str">
        <f>VLOOKUP(Table3[[#This Row],[PRODUCT ID]],Table1[[PRODUCT]:[SELLING PRICE]],3,FALSE)</f>
        <v>Kg</v>
      </c>
      <c r="J7287" s="16">
        <f ca="1">VLOOKUP(Table3[[#This Row],[PRODUCT ID]],Table1[[PRODUCT]:[SELLING PRICE]],4,FALSE)</f>
        <v>204</v>
      </c>
      <c r="K7287" s="16">
        <f ca="1">VLOOKUP(Table3[[#This Row],[PRODUCT ID]],Table1[[PRODUCT]:[SELLING PRICE]],5,FALSE)</f>
        <v>245.36023893416669</v>
      </c>
      <c r="L7287" s="16">
        <f ca="1">J7287*Table3[[#This Row],[QUANTITY]]</f>
        <v>408</v>
      </c>
      <c r="M7287" s="16">
        <f ca="1">K7287*Table3[[#This Row],[QUANTITY]]*(1-Table3[[#This Row],[DISCOUNT %]])</f>
        <v>467.70177038009126</v>
      </c>
      <c r="N7287" s="3">
        <f>DAY(Table3[[#This Row],[DATE]])</f>
        <v>12</v>
      </c>
      <c r="O7287" s="3" t="str">
        <f>TEXT(Table3[[#This Row],[DATE]],"mmm")</f>
        <v>Dec</v>
      </c>
      <c r="P7287" s="3">
        <f>YEAR(Table3[[#This Row],[DATE]])</f>
        <v>2040</v>
      </c>
    </row>
    <row r="7288" spans="1:16" x14ac:dyDescent="0.3">
      <c r="A7288" s="6">
        <v>51483</v>
      </c>
      <c r="B7288" s="7" t="s">
        <v>2045</v>
      </c>
      <c r="C7288" s="9">
        <f t="shared" ca="1" si="226"/>
        <v>11</v>
      </c>
      <c r="D7288" s="9" t="s">
        <v>2116</v>
      </c>
      <c r="E7288" s="9" t="s">
        <v>2118</v>
      </c>
      <c r="F7288" s="10">
        <f t="shared" ca="1" si="227"/>
        <v>7.4478769771714845E-2</v>
      </c>
      <c r="G7288" s="3" t="str">
        <f>VLOOKUP(Table3[[#This Row],[PRODUCT ID]],Table1[[PRODUCT]:[SELLING PRICE]],1,FALSE)</f>
        <v>Product993</v>
      </c>
      <c r="H7288" s="3" t="str">
        <f>VLOOKUP(Table3[[#This Row],[PRODUCT ID]],Table1[[PRODUCT]:[SELLING PRICE]],2,FALSE)</f>
        <v>Category4</v>
      </c>
      <c r="I7288" s="3" t="str">
        <f>VLOOKUP(Table3[[#This Row],[PRODUCT ID]],Table1[[PRODUCT]:[SELLING PRICE]],3,FALSE)</f>
        <v>Lt</v>
      </c>
      <c r="J7288" s="16">
        <f ca="1">VLOOKUP(Table3[[#This Row],[PRODUCT ID]],Table1[[PRODUCT]:[SELLING PRICE]],4,FALSE)</f>
        <v>22</v>
      </c>
      <c r="K7288" s="16">
        <f ca="1">VLOOKUP(Table3[[#This Row],[PRODUCT ID]],Table1[[PRODUCT]:[SELLING PRICE]],5,FALSE)</f>
        <v>233.97923514112097</v>
      </c>
      <c r="L7288" s="16">
        <f ca="1">J7288*Table3[[#This Row],[QUANTITY]]</f>
        <v>242</v>
      </c>
      <c r="M7288" s="16">
        <f ca="1">K7288*Table3[[#This Row],[QUANTITY]]*(1-Table3[[#This Row],[DISCOUNT %]])</f>
        <v>2382.0802451125182</v>
      </c>
      <c r="N7288" s="3">
        <f>DAY(Table3[[#This Row],[DATE]])</f>
        <v>13</v>
      </c>
      <c r="O7288" s="3" t="str">
        <f>TEXT(Table3[[#This Row],[DATE]],"mmm")</f>
        <v>Dec</v>
      </c>
      <c r="P7288" s="3">
        <f>YEAR(Table3[[#This Row],[DATE]])</f>
        <v>2040</v>
      </c>
    </row>
    <row r="7289" spans="1:16" x14ac:dyDescent="0.3">
      <c r="A7289" s="6">
        <v>51484</v>
      </c>
      <c r="B7289" s="7" t="s">
        <v>2046</v>
      </c>
      <c r="C7289" s="9">
        <f t="shared" ca="1" si="226"/>
        <v>10</v>
      </c>
      <c r="D7289" s="9" t="s">
        <v>2116</v>
      </c>
      <c r="E7289" s="9" t="s">
        <v>2118</v>
      </c>
      <c r="F7289" s="10">
        <f t="shared" ca="1" si="227"/>
        <v>7.6622959932839116E-2</v>
      </c>
      <c r="G7289" s="3" t="str">
        <f>VLOOKUP(Table3[[#This Row],[PRODUCT ID]],Table1[[PRODUCT]:[SELLING PRICE]],1,FALSE)</f>
        <v>Product994</v>
      </c>
      <c r="H7289" s="3" t="str">
        <f>VLOOKUP(Table3[[#This Row],[PRODUCT ID]],Table1[[PRODUCT]:[SELLING PRICE]],2,FALSE)</f>
        <v>Category5</v>
      </c>
      <c r="I7289" s="3" t="str">
        <f>VLOOKUP(Table3[[#This Row],[PRODUCT ID]],Table1[[PRODUCT]:[SELLING PRICE]],3,FALSE)</f>
        <v>Kg</v>
      </c>
      <c r="J7289" s="16">
        <f ca="1">VLOOKUP(Table3[[#This Row],[PRODUCT ID]],Table1[[PRODUCT]:[SELLING PRICE]],4,FALSE)</f>
        <v>166</v>
      </c>
      <c r="K7289" s="16">
        <f ca="1">VLOOKUP(Table3[[#This Row],[PRODUCT ID]],Table1[[PRODUCT]:[SELLING PRICE]],5,FALSE)</f>
        <v>150.01339808342732</v>
      </c>
      <c r="L7289" s="16">
        <f ca="1">J7289*Table3[[#This Row],[QUANTITY]]</f>
        <v>1660</v>
      </c>
      <c r="M7289" s="16">
        <f ca="1">K7289*Table3[[#This Row],[QUANTITY]]*(1-Table3[[#This Row],[DISCOUNT %]])</f>
        <v>1385.1892749269182</v>
      </c>
      <c r="N7289" s="3">
        <f>DAY(Table3[[#This Row],[DATE]])</f>
        <v>14</v>
      </c>
      <c r="O7289" s="3" t="str">
        <f>TEXT(Table3[[#This Row],[DATE]],"mmm")</f>
        <v>Dec</v>
      </c>
      <c r="P7289" s="3">
        <f>YEAR(Table3[[#This Row],[DATE]])</f>
        <v>2040</v>
      </c>
    </row>
    <row r="7290" spans="1:16" x14ac:dyDescent="0.3">
      <c r="A7290" s="6">
        <v>51485</v>
      </c>
      <c r="B7290" s="7" t="s">
        <v>2047</v>
      </c>
      <c r="C7290" s="9">
        <f t="shared" ca="1" si="226"/>
        <v>11</v>
      </c>
      <c r="D7290" s="9" t="s">
        <v>2116</v>
      </c>
      <c r="E7290" s="9" t="s">
        <v>2116</v>
      </c>
      <c r="F7290" s="10">
        <f t="shared" ca="1" si="227"/>
        <v>8.0218197895231005E-2</v>
      </c>
      <c r="G7290" s="3" t="str">
        <f>VLOOKUP(Table3[[#This Row],[PRODUCT ID]],Table1[[PRODUCT]:[SELLING PRICE]],1,FALSE)</f>
        <v>Product995</v>
      </c>
      <c r="H7290" s="3" t="str">
        <f>VLOOKUP(Table3[[#This Row],[PRODUCT ID]],Table1[[PRODUCT]:[SELLING PRICE]],2,FALSE)</f>
        <v>Category1</v>
      </c>
      <c r="I7290" s="3" t="str">
        <f>VLOOKUP(Table3[[#This Row],[PRODUCT ID]],Table1[[PRODUCT]:[SELLING PRICE]],3,FALSE)</f>
        <v>Lt</v>
      </c>
      <c r="J7290" s="16">
        <f ca="1">VLOOKUP(Table3[[#This Row],[PRODUCT ID]],Table1[[PRODUCT]:[SELLING PRICE]],4,FALSE)</f>
        <v>240</v>
      </c>
      <c r="K7290" s="16">
        <f ca="1">VLOOKUP(Table3[[#This Row],[PRODUCT ID]],Table1[[PRODUCT]:[SELLING PRICE]],5,FALSE)</f>
        <v>131.67497851856552</v>
      </c>
      <c r="L7290" s="16">
        <f ca="1">J7290*Table3[[#This Row],[QUANTITY]]</f>
        <v>2640</v>
      </c>
      <c r="M7290" s="16">
        <f ca="1">K7290*Table3[[#This Row],[QUANTITY]]*(1-Table3[[#This Row],[DISCOUNT %]])</f>
        <v>1332.2347393730424</v>
      </c>
      <c r="N7290" s="3">
        <f>DAY(Table3[[#This Row],[DATE]])</f>
        <v>15</v>
      </c>
      <c r="O7290" s="3" t="str">
        <f>TEXT(Table3[[#This Row],[DATE]],"mmm")</f>
        <v>Dec</v>
      </c>
      <c r="P7290" s="3">
        <f>YEAR(Table3[[#This Row],[DATE]])</f>
        <v>2040</v>
      </c>
    </row>
    <row r="7291" spans="1:16" x14ac:dyDescent="0.3">
      <c r="A7291" s="6">
        <v>51486</v>
      </c>
      <c r="B7291" s="7" t="s">
        <v>2048</v>
      </c>
      <c r="C7291" s="9">
        <f t="shared" ca="1" si="226"/>
        <v>4</v>
      </c>
      <c r="D7291" s="9" t="s">
        <v>2115</v>
      </c>
      <c r="E7291" s="9" t="s">
        <v>2116</v>
      </c>
      <c r="F7291" s="10">
        <f t="shared" ca="1" si="227"/>
        <v>9.6975270982646355E-2</v>
      </c>
      <c r="G7291" s="3" t="str">
        <f>VLOOKUP(Table3[[#This Row],[PRODUCT ID]],Table1[[PRODUCT]:[SELLING PRICE]],1,FALSE)</f>
        <v>Product996</v>
      </c>
      <c r="H7291" s="3" t="str">
        <f>VLOOKUP(Table3[[#This Row],[PRODUCT ID]],Table1[[PRODUCT]:[SELLING PRICE]],2,FALSE)</f>
        <v>Category2</v>
      </c>
      <c r="I7291" s="3" t="str">
        <f>VLOOKUP(Table3[[#This Row],[PRODUCT ID]],Table1[[PRODUCT]:[SELLING PRICE]],3,FALSE)</f>
        <v>Ft</v>
      </c>
      <c r="J7291" s="16">
        <f ca="1">VLOOKUP(Table3[[#This Row],[PRODUCT ID]],Table1[[PRODUCT]:[SELLING PRICE]],4,FALSE)</f>
        <v>242</v>
      </c>
      <c r="K7291" s="16">
        <f ca="1">VLOOKUP(Table3[[#This Row],[PRODUCT ID]],Table1[[PRODUCT]:[SELLING PRICE]],5,FALSE)</f>
        <v>144.56300177401218</v>
      </c>
      <c r="L7291" s="16">
        <f ca="1">J7291*Table3[[#This Row],[QUANTITY]]</f>
        <v>968</v>
      </c>
      <c r="M7291" s="16">
        <f ca="1">K7291*Table3[[#This Row],[QUANTITY]]*(1-Table3[[#This Row],[DISCOUNT %]])</f>
        <v>522.17586201165022</v>
      </c>
      <c r="N7291" s="3">
        <f>DAY(Table3[[#This Row],[DATE]])</f>
        <v>16</v>
      </c>
      <c r="O7291" s="3" t="str">
        <f>TEXT(Table3[[#This Row],[DATE]],"mmm")</f>
        <v>Dec</v>
      </c>
      <c r="P7291" s="3">
        <f>YEAR(Table3[[#This Row],[DATE]])</f>
        <v>2040</v>
      </c>
    </row>
    <row r="7292" spans="1:16" x14ac:dyDescent="0.3">
      <c r="A7292" s="6">
        <v>51487</v>
      </c>
      <c r="B7292" s="7" t="s">
        <v>2049</v>
      </c>
      <c r="C7292" s="9">
        <f t="shared" ca="1" si="226"/>
        <v>14</v>
      </c>
      <c r="D7292" s="9" t="s">
        <v>2117</v>
      </c>
      <c r="E7292" s="9" t="s">
        <v>2116</v>
      </c>
      <c r="F7292" s="10">
        <f t="shared" ca="1" si="227"/>
        <v>3.6416326190962765E-2</v>
      </c>
      <c r="G7292" s="3" t="str">
        <f>VLOOKUP(Table3[[#This Row],[PRODUCT ID]],Table1[[PRODUCT]:[SELLING PRICE]],1,FALSE)</f>
        <v>Product997</v>
      </c>
      <c r="H7292" s="3" t="str">
        <f>VLOOKUP(Table3[[#This Row],[PRODUCT ID]],Table1[[PRODUCT]:[SELLING PRICE]],2,FALSE)</f>
        <v>Category3</v>
      </c>
      <c r="I7292" s="3" t="str">
        <f>VLOOKUP(Table3[[#This Row],[PRODUCT ID]],Table1[[PRODUCT]:[SELLING PRICE]],3,FALSE)</f>
        <v>Kg</v>
      </c>
      <c r="J7292" s="16">
        <f ca="1">VLOOKUP(Table3[[#This Row],[PRODUCT ID]],Table1[[PRODUCT]:[SELLING PRICE]],4,FALSE)</f>
        <v>49</v>
      </c>
      <c r="K7292" s="16">
        <f ca="1">VLOOKUP(Table3[[#This Row],[PRODUCT ID]],Table1[[PRODUCT]:[SELLING PRICE]],5,FALSE)</f>
        <v>235.43899053959058</v>
      </c>
      <c r="L7292" s="16">
        <f ca="1">J7292*Table3[[#This Row],[QUANTITY]]</f>
        <v>686</v>
      </c>
      <c r="M7292" s="16">
        <f ca="1">K7292*Table3[[#This Row],[QUANTITY]]*(1-Table3[[#This Row],[DISCOUNT %]])</f>
        <v>3176.1123444684176</v>
      </c>
      <c r="N7292" s="3">
        <f>DAY(Table3[[#This Row],[DATE]])</f>
        <v>17</v>
      </c>
      <c r="O7292" s="3" t="str">
        <f>TEXT(Table3[[#This Row],[DATE]],"mmm")</f>
        <v>Dec</v>
      </c>
      <c r="P7292" s="3">
        <f>YEAR(Table3[[#This Row],[DATE]])</f>
        <v>2040</v>
      </c>
    </row>
    <row r="7293" spans="1:16" x14ac:dyDescent="0.3">
      <c r="A7293" s="6">
        <v>51488</v>
      </c>
      <c r="B7293" s="7" t="s">
        <v>2050</v>
      </c>
      <c r="C7293" s="9">
        <f t="shared" ca="1" si="226"/>
        <v>3</v>
      </c>
      <c r="D7293" s="9" t="s">
        <v>2117</v>
      </c>
      <c r="E7293" s="9" t="s">
        <v>2116</v>
      </c>
      <c r="F7293" s="10">
        <f t="shared" ca="1" si="227"/>
        <v>8.741405683706846E-2</v>
      </c>
      <c r="G7293" s="3" t="str">
        <f>VLOOKUP(Table3[[#This Row],[PRODUCT ID]],Table1[[PRODUCT]:[SELLING PRICE]],1,FALSE)</f>
        <v>Product998</v>
      </c>
      <c r="H7293" s="3" t="str">
        <f>VLOOKUP(Table3[[#This Row],[PRODUCT ID]],Table1[[PRODUCT]:[SELLING PRICE]],2,FALSE)</f>
        <v>Category4</v>
      </c>
      <c r="I7293" s="3" t="str">
        <f>VLOOKUP(Table3[[#This Row],[PRODUCT ID]],Table1[[PRODUCT]:[SELLING PRICE]],3,FALSE)</f>
        <v>No</v>
      </c>
      <c r="J7293" s="16">
        <f ca="1">VLOOKUP(Table3[[#This Row],[PRODUCT ID]],Table1[[PRODUCT]:[SELLING PRICE]],4,FALSE)</f>
        <v>240</v>
      </c>
      <c r="K7293" s="16">
        <f ca="1">VLOOKUP(Table3[[#This Row],[PRODUCT ID]],Table1[[PRODUCT]:[SELLING PRICE]],5,FALSE)</f>
        <v>142.11979104408664</v>
      </c>
      <c r="L7293" s="16">
        <f ca="1">J7293*Table3[[#This Row],[QUANTITY]]</f>
        <v>720</v>
      </c>
      <c r="M7293" s="16">
        <f ca="1">K7293*Table3[[#This Row],[QUANTITY]]*(1-Table3[[#This Row],[DISCOUNT %]])</f>
        <v>389.08957065625964</v>
      </c>
      <c r="N7293" s="3">
        <f>DAY(Table3[[#This Row],[DATE]])</f>
        <v>18</v>
      </c>
      <c r="O7293" s="3" t="str">
        <f>TEXT(Table3[[#This Row],[DATE]],"mmm")</f>
        <v>Dec</v>
      </c>
      <c r="P7293" s="3">
        <f>YEAR(Table3[[#This Row],[DATE]])</f>
        <v>2040</v>
      </c>
    </row>
    <row r="7294" spans="1:16" x14ac:dyDescent="0.3">
      <c r="A7294" s="6">
        <v>51489</v>
      </c>
      <c r="B7294" s="7" t="s">
        <v>2051</v>
      </c>
      <c r="C7294" s="9">
        <f t="shared" ca="1" si="226"/>
        <v>8</v>
      </c>
      <c r="D7294" s="9" t="s">
        <v>2116</v>
      </c>
      <c r="E7294" s="9" t="s">
        <v>2118</v>
      </c>
      <c r="F7294" s="10">
        <f t="shared" ca="1" si="227"/>
        <v>3.5271185957430333E-2</v>
      </c>
      <c r="G7294" s="3" t="str">
        <f>VLOOKUP(Table3[[#This Row],[PRODUCT ID]],Table1[[PRODUCT]:[SELLING PRICE]],1,FALSE)</f>
        <v>Product999</v>
      </c>
      <c r="H7294" s="3" t="str">
        <f>VLOOKUP(Table3[[#This Row],[PRODUCT ID]],Table1[[PRODUCT]:[SELLING PRICE]],2,FALSE)</f>
        <v>Category5</v>
      </c>
      <c r="I7294" s="3" t="str">
        <f>VLOOKUP(Table3[[#This Row],[PRODUCT ID]],Table1[[PRODUCT]:[SELLING PRICE]],3,FALSE)</f>
        <v>No</v>
      </c>
      <c r="J7294" s="16">
        <f ca="1">VLOOKUP(Table3[[#This Row],[PRODUCT ID]],Table1[[PRODUCT]:[SELLING PRICE]],4,FALSE)</f>
        <v>14</v>
      </c>
      <c r="K7294" s="16">
        <f ca="1">VLOOKUP(Table3[[#This Row],[PRODUCT ID]],Table1[[PRODUCT]:[SELLING PRICE]],5,FALSE)</f>
        <v>112.79936426501622</v>
      </c>
      <c r="L7294" s="16">
        <f ca="1">J7294*Table3[[#This Row],[QUANTITY]]</f>
        <v>112</v>
      </c>
      <c r="M7294" s="16">
        <f ca="1">K7294*Table3[[#This Row],[QUANTITY]]*(1-Table3[[#This Row],[DISCOUNT %]])</f>
        <v>870.56637529715931</v>
      </c>
      <c r="N7294" s="3">
        <f>DAY(Table3[[#This Row],[DATE]])</f>
        <v>19</v>
      </c>
      <c r="O7294" s="3" t="str">
        <f>TEXT(Table3[[#This Row],[DATE]],"mmm")</f>
        <v>Dec</v>
      </c>
      <c r="P7294" s="3">
        <f>YEAR(Table3[[#This Row],[DATE]])</f>
        <v>2040</v>
      </c>
    </row>
    <row r="7295" spans="1:16" x14ac:dyDescent="0.3">
      <c r="A7295" s="6">
        <v>51490</v>
      </c>
      <c r="B7295" s="7" t="s">
        <v>2052</v>
      </c>
      <c r="C7295" s="9">
        <f t="shared" ca="1" si="226"/>
        <v>5</v>
      </c>
      <c r="D7295" s="9" t="s">
        <v>2116</v>
      </c>
      <c r="E7295" s="9" t="s">
        <v>2116</v>
      </c>
      <c r="F7295" s="10">
        <f t="shared" ca="1" si="227"/>
        <v>1.5538999400185572E-2</v>
      </c>
      <c r="G7295" s="3" t="str">
        <f>VLOOKUP(Table3[[#This Row],[PRODUCT ID]],Table1[[PRODUCT]:[SELLING PRICE]],1,FALSE)</f>
        <v>Product1000</v>
      </c>
      <c r="H7295" s="3" t="str">
        <f>VLOOKUP(Table3[[#This Row],[PRODUCT ID]],Table1[[PRODUCT]:[SELLING PRICE]],2,FALSE)</f>
        <v>Category1</v>
      </c>
      <c r="I7295" s="3" t="str">
        <f>VLOOKUP(Table3[[#This Row],[PRODUCT ID]],Table1[[PRODUCT]:[SELLING PRICE]],3,FALSE)</f>
        <v>Ft</v>
      </c>
      <c r="J7295" s="16">
        <f ca="1">VLOOKUP(Table3[[#This Row],[PRODUCT ID]],Table1[[PRODUCT]:[SELLING PRICE]],4,FALSE)</f>
        <v>74</v>
      </c>
      <c r="K7295" s="16">
        <f ca="1">VLOOKUP(Table3[[#This Row],[PRODUCT ID]],Table1[[PRODUCT]:[SELLING PRICE]],5,FALSE)</f>
        <v>302.21076406855661</v>
      </c>
      <c r="L7295" s="16">
        <f ca="1">J7295*Table3[[#This Row],[QUANTITY]]</f>
        <v>370</v>
      </c>
      <c r="M7295" s="16">
        <f ca="1">K7295*Table3[[#This Row],[QUANTITY]]*(1-Table3[[#This Row],[DISCOUNT %]])</f>
        <v>1487.5735559348286</v>
      </c>
      <c r="N7295" s="3">
        <f>DAY(Table3[[#This Row],[DATE]])</f>
        <v>20</v>
      </c>
      <c r="O7295" s="3" t="str">
        <f>TEXT(Table3[[#This Row],[DATE]],"mmm")</f>
        <v>Dec</v>
      </c>
      <c r="P7295" s="3">
        <f>YEAR(Table3[[#This Row],[DATE]])</f>
        <v>2040</v>
      </c>
    </row>
    <row r="7296" spans="1:16" x14ac:dyDescent="0.3">
      <c r="A7296" s="6">
        <v>51491</v>
      </c>
      <c r="B7296" s="7" t="s">
        <v>2053</v>
      </c>
      <c r="C7296" s="9">
        <f t="shared" ca="1" si="226"/>
        <v>5</v>
      </c>
      <c r="D7296" s="9" t="s">
        <v>2116</v>
      </c>
      <c r="E7296" s="9" t="s">
        <v>2116</v>
      </c>
      <c r="F7296" s="10">
        <f t="shared" ca="1" si="227"/>
        <v>6.5186508115119959E-2</v>
      </c>
      <c r="G7296" s="3" t="str">
        <f>VLOOKUP(Table3[[#This Row],[PRODUCT ID]],Table1[[PRODUCT]:[SELLING PRICE]],1,FALSE)</f>
        <v>Product1001</v>
      </c>
      <c r="H7296" s="3" t="str">
        <f>VLOOKUP(Table3[[#This Row],[PRODUCT ID]],Table1[[PRODUCT]:[SELLING PRICE]],2,FALSE)</f>
        <v>Category2</v>
      </c>
      <c r="I7296" s="3" t="str">
        <f>VLOOKUP(Table3[[#This Row],[PRODUCT ID]],Table1[[PRODUCT]:[SELLING PRICE]],3,FALSE)</f>
        <v>No</v>
      </c>
      <c r="J7296" s="16">
        <f ca="1">VLOOKUP(Table3[[#This Row],[PRODUCT ID]],Table1[[PRODUCT]:[SELLING PRICE]],4,FALSE)</f>
        <v>27</v>
      </c>
      <c r="K7296" s="16">
        <f ca="1">VLOOKUP(Table3[[#This Row],[PRODUCT ID]],Table1[[PRODUCT]:[SELLING PRICE]],5,FALSE)</f>
        <v>217.26907705336407</v>
      </c>
      <c r="L7296" s="16">
        <f ca="1">J7296*Table3[[#This Row],[QUANTITY]]</f>
        <v>135</v>
      </c>
      <c r="M7296" s="16">
        <f ca="1">K7296*Table3[[#This Row],[QUANTITY]]*(1-Table3[[#This Row],[DISCOUNT %]])</f>
        <v>1015.5303229943016</v>
      </c>
      <c r="N7296" s="3">
        <f>DAY(Table3[[#This Row],[DATE]])</f>
        <v>21</v>
      </c>
      <c r="O7296" s="3" t="str">
        <f>TEXT(Table3[[#This Row],[DATE]],"mmm")</f>
        <v>Dec</v>
      </c>
      <c r="P7296" s="3">
        <f>YEAR(Table3[[#This Row],[DATE]])</f>
        <v>2040</v>
      </c>
    </row>
    <row r="7297" spans="1:16" x14ac:dyDescent="0.3">
      <c r="A7297" s="6">
        <v>51492</v>
      </c>
      <c r="B7297" s="7" t="s">
        <v>2054</v>
      </c>
      <c r="C7297" s="9">
        <f t="shared" ca="1" si="226"/>
        <v>15</v>
      </c>
      <c r="D7297" s="9" t="s">
        <v>2116</v>
      </c>
      <c r="E7297" s="9" t="s">
        <v>2116</v>
      </c>
      <c r="F7297" s="10">
        <f t="shared" ca="1" si="227"/>
        <v>9.5305845523393981E-2</v>
      </c>
      <c r="G7297" s="3" t="str">
        <f>VLOOKUP(Table3[[#This Row],[PRODUCT ID]],Table1[[PRODUCT]:[SELLING PRICE]],1,FALSE)</f>
        <v>Product1002</v>
      </c>
      <c r="H7297" s="3" t="str">
        <f>VLOOKUP(Table3[[#This Row],[PRODUCT ID]],Table1[[PRODUCT]:[SELLING PRICE]],2,FALSE)</f>
        <v>Category3</v>
      </c>
      <c r="I7297" s="3" t="str">
        <f>VLOOKUP(Table3[[#This Row],[PRODUCT ID]],Table1[[PRODUCT]:[SELLING PRICE]],3,FALSE)</f>
        <v>Kg</v>
      </c>
      <c r="J7297" s="16">
        <f ca="1">VLOOKUP(Table3[[#This Row],[PRODUCT ID]],Table1[[PRODUCT]:[SELLING PRICE]],4,FALSE)</f>
        <v>147</v>
      </c>
      <c r="K7297" s="16">
        <f ca="1">VLOOKUP(Table3[[#This Row],[PRODUCT ID]],Table1[[PRODUCT]:[SELLING PRICE]],5,FALSE)</f>
        <v>144.96804369296592</v>
      </c>
      <c r="L7297" s="16">
        <f ca="1">J7297*Table3[[#This Row],[QUANTITY]]</f>
        <v>2205</v>
      </c>
      <c r="M7297" s="16">
        <f ca="1">K7297*Table3[[#This Row],[QUANTITY]]*(1-Table3[[#This Row],[DISCOUNT %]])</f>
        <v>1967.2761257240325</v>
      </c>
      <c r="N7297" s="3">
        <f>DAY(Table3[[#This Row],[DATE]])</f>
        <v>22</v>
      </c>
      <c r="O7297" s="3" t="str">
        <f>TEXT(Table3[[#This Row],[DATE]],"mmm")</f>
        <v>Dec</v>
      </c>
      <c r="P7297" s="3">
        <f>YEAR(Table3[[#This Row],[DATE]])</f>
        <v>2040</v>
      </c>
    </row>
    <row r="7298" spans="1:16" x14ac:dyDescent="0.3">
      <c r="A7298" s="6">
        <v>51493</v>
      </c>
      <c r="B7298" s="7" t="s">
        <v>2055</v>
      </c>
      <c r="C7298" s="9">
        <f t="shared" ca="1" si="226"/>
        <v>2</v>
      </c>
      <c r="D7298" s="9" t="s">
        <v>2115</v>
      </c>
      <c r="E7298" s="9" t="s">
        <v>2116</v>
      </c>
      <c r="F7298" s="10">
        <f t="shared" ca="1" si="227"/>
        <v>3.2108729784990853E-2</v>
      </c>
      <c r="G7298" s="3" t="str">
        <f>VLOOKUP(Table3[[#This Row],[PRODUCT ID]],Table1[[PRODUCT]:[SELLING PRICE]],1,FALSE)</f>
        <v>Product1003</v>
      </c>
      <c r="H7298" s="3" t="str">
        <f>VLOOKUP(Table3[[#This Row],[PRODUCT ID]],Table1[[PRODUCT]:[SELLING PRICE]],2,FALSE)</f>
        <v>Category4</v>
      </c>
      <c r="I7298" s="3" t="str">
        <f>VLOOKUP(Table3[[#This Row],[PRODUCT ID]],Table1[[PRODUCT]:[SELLING PRICE]],3,FALSE)</f>
        <v>Kg</v>
      </c>
      <c r="J7298" s="16">
        <f ca="1">VLOOKUP(Table3[[#This Row],[PRODUCT ID]],Table1[[PRODUCT]:[SELLING PRICE]],4,FALSE)</f>
        <v>192</v>
      </c>
      <c r="K7298" s="16">
        <f ca="1">VLOOKUP(Table3[[#This Row],[PRODUCT ID]],Table1[[PRODUCT]:[SELLING PRICE]],5,FALSE)</f>
        <v>180.19957907473369</v>
      </c>
      <c r="L7298" s="16">
        <f ca="1">J7298*Table3[[#This Row],[QUANTITY]]</f>
        <v>384</v>
      </c>
      <c r="M7298" s="16">
        <f ca="1">K7298*Table3[[#This Row],[QUANTITY]]*(1-Table3[[#This Row],[DISCOUNT %]])</f>
        <v>348.82719896570791</v>
      </c>
      <c r="N7298" s="3">
        <f>DAY(Table3[[#This Row],[DATE]])</f>
        <v>23</v>
      </c>
      <c r="O7298" s="3" t="str">
        <f>TEXT(Table3[[#This Row],[DATE]],"mmm")</f>
        <v>Dec</v>
      </c>
      <c r="P7298" s="3">
        <f>YEAR(Table3[[#This Row],[DATE]])</f>
        <v>2040</v>
      </c>
    </row>
    <row r="7299" spans="1:16" x14ac:dyDescent="0.3">
      <c r="A7299" s="6">
        <v>51494</v>
      </c>
      <c r="B7299" s="7" t="s">
        <v>2056</v>
      </c>
      <c r="C7299" s="9">
        <f t="shared" ref="C7299:C7362" ca="1" si="228">RANDBETWEEN(1,15)</f>
        <v>10</v>
      </c>
      <c r="D7299" s="9" t="s">
        <v>2116</v>
      </c>
      <c r="E7299" s="9" t="s">
        <v>2116</v>
      </c>
      <c r="F7299" s="10">
        <f t="shared" ref="F7299:F7362" ca="1" si="229">RAND()*(0.1)</f>
        <v>5.1303132987540745E-2</v>
      </c>
      <c r="G7299" s="3" t="str">
        <f>VLOOKUP(Table3[[#This Row],[PRODUCT ID]],Table1[[PRODUCT]:[SELLING PRICE]],1,FALSE)</f>
        <v>Product1004</v>
      </c>
      <c r="H7299" s="3" t="str">
        <f>VLOOKUP(Table3[[#This Row],[PRODUCT ID]],Table1[[PRODUCT]:[SELLING PRICE]],2,FALSE)</f>
        <v>Category5</v>
      </c>
      <c r="I7299" s="3" t="str">
        <f>VLOOKUP(Table3[[#This Row],[PRODUCT ID]],Table1[[PRODUCT]:[SELLING PRICE]],3,FALSE)</f>
        <v>Lt</v>
      </c>
      <c r="J7299" s="16">
        <f ca="1">VLOOKUP(Table3[[#This Row],[PRODUCT ID]],Table1[[PRODUCT]:[SELLING PRICE]],4,FALSE)</f>
        <v>86</v>
      </c>
      <c r="K7299" s="16">
        <f ca="1">VLOOKUP(Table3[[#This Row],[PRODUCT ID]],Table1[[PRODUCT]:[SELLING PRICE]],5,FALSE)</f>
        <v>165.8753281236674</v>
      </c>
      <c r="L7299" s="16">
        <f ca="1">J7299*Table3[[#This Row],[QUANTITY]]</f>
        <v>860</v>
      </c>
      <c r="M7299" s="16">
        <f ca="1">K7299*Table3[[#This Row],[QUANTITY]]*(1-Table3[[#This Row],[DISCOUNT %]])</f>
        <v>1573.6540410558694</v>
      </c>
      <c r="N7299" s="3">
        <f>DAY(Table3[[#This Row],[DATE]])</f>
        <v>24</v>
      </c>
      <c r="O7299" s="3" t="str">
        <f>TEXT(Table3[[#This Row],[DATE]],"mmm")</f>
        <v>Dec</v>
      </c>
      <c r="P7299" s="3">
        <f>YEAR(Table3[[#This Row],[DATE]])</f>
        <v>2040</v>
      </c>
    </row>
    <row r="7300" spans="1:16" x14ac:dyDescent="0.3">
      <c r="A7300" s="6">
        <v>51495</v>
      </c>
      <c r="B7300" s="7" t="s">
        <v>2057</v>
      </c>
      <c r="C7300" s="9">
        <f t="shared" ca="1" si="228"/>
        <v>1</v>
      </c>
      <c r="D7300" s="9" t="s">
        <v>2117</v>
      </c>
      <c r="E7300" s="9" t="s">
        <v>2118</v>
      </c>
      <c r="F7300" s="10">
        <f t="shared" ca="1" si="229"/>
        <v>7.2862958830245322E-2</v>
      </c>
      <c r="G7300" s="3" t="str">
        <f>VLOOKUP(Table3[[#This Row],[PRODUCT ID]],Table1[[PRODUCT]:[SELLING PRICE]],1,FALSE)</f>
        <v>Product1005</v>
      </c>
      <c r="H7300" s="3" t="str">
        <f>VLOOKUP(Table3[[#This Row],[PRODUCT ID]],Table1[[PRODUCT]:[SELLING PRICE]],2,FALSE)</f>
        <v>Category1</v>
      </c>
      <c r="I7300" s="3" t="str">
        <f>VLOOKUP(Table3[[#This Row],[PRODUCT ID]],Table1[[PRODUCT]:[SELLING PRICE]],3,FALSE)</f>
        <v>Kg</v>
      </c>
      <c r="J7300" s="16">
        <f ca="1">VLOOKUP(Table3[[#This Row],[PRODUCT ID]],Table1[[PRODUCT]:[SELLING PRICE]],4,FALSE)</f>
        <v>96</v>
      </c>
      <c r="K7300" s="16">
        <f ca="1">VLOOKUP(Table3[[#This Row],[PRODUCT ID]],Table1[[PRODUCT]:[SELLING PRICE]],5,FALSE)</f>
        <v>290.57923442660802</v>
      </c>
      <c r="L7300" s="16">
        <f ca="1">J7300*Table3[[#This Row],[QUANTITY]]</f>
        <v>96</v>
      </c>
      <c r="M7300" s="16">
        <f ca="1">K7300*Table3[[#This Row],[QUANTITY]]*(1-Table3[[#This Row],[DISCOUNT %]])</f>
        <v>269.40677163165788</v>
      </c>
      <c r="N7300" s="3">
        <f>DAY(Table3[[#This Row],[DATE]])</f>
        <v>25</v>
      </c>
      <c r="O7300" s="3" t="str">
        <f>TEXT(Table3[[#This Row],[DATE]],"mmm")</f>
        <v>Dec</v>
      </c>
      <c r="P7300" s="3">
        <f>YEAR(Table3[[#This Row],[DATE]])</f>
        <v>2040</v>
      </c>
    </row>
    <row r="7301" spans="1:16" x14ac:dyDescent="0.3">
      <c r="A7301" s="6">
        <v>51496</v>
      </c>
      <c r="B7301" s="7" t="s">
        <v>2058</v>
      </c>
      <c r="C7301" s="9">
        <f t="shared" ca="1" si="228"/>
        <v>12</v>
      </c>
      <c r="D7301" s="9" t="s">
        <v>2115</v>
      </c>
      <c r="E7301" s="9" t="s">
        <v>2118</v>
      </c>
      <c r="F7301" s="10">
        <f t="shared" ca="1" si="229"/>
        <v>5.8305773995207547E-2</v>
      </c>
      <c r="G7301" s="3" t="str">
        <f>VLOOKUP(Table3[[#This Row],[PRODUCT ID]],Table1[[PRODUCT]:[SELLING PRICE]],1,FALSE)</f>
        <v>Product1006</v>
      </c>
      <c r="H7301" s="3" t="str">
        <f>VLOOKUP(Table3[[#This Row],[PRODUCT ID]],Table1[[PRODUCT]:[SELLING PRICE]],2,FALSE)</f>
        <v>Category2</v>
      </c>
      <c r="I7301" s="3" t="str">
        <f>VLOOKUP(Table3[[#This Row],[PRODUCT ID]],Table1[[PRODUCT]:[SELLING PRICE]],3,FALSE)</f>
        <v>Lt</v>
      </c>
      <c r="J7301" s="16">
        <f ca="1">VLOOKUP(Table3[[#This Row],[PRODUCT ID]],Table1[[PRODUCT]:[SELLING PRICE]],4,FALSE)</f>
        <v>57</v>
      </c>
      <c r="K7301" s="16">
        <f ca="1">VLOOKUP(Table3[[#This Row],[PRODUCT ID]],Table1[[PRODUCT]:[SELLING PRICE]],5,FALSE)</f>
        <v>284.31452924893523</v>
      </c>
      <c r="L7301" s="16">
        <f ca="1">J7301*Table3[[#This Row],[QUANTITY]]</f>
        <v>684</v>
      </c>
      <c r="M7301" s="16">
        <f ca="1">K7301*Table3[[#This Row],[QUANTITY]]*(1-Table3[[#This Row],[DISCOUNT %]])</f>
        <v>3212.8482067559157</v>
      </c>
      <c r="N7301" s="3">
        <f>DAY(Table3[[#This Row],[DATE]])</f>
        <v>26</v>
      </c>
      <c r="O7301" s="3" t="str">
        <f>TEXT(Table3[[#This Row],[DATE]],"mmm")</f>
        <v>Dec</v>
      </c>
      <c r="P7301" s="3">
        <f>YEAR(Table3[[#This Row],[DATE]])</f>
        <v>2040</v>
      </c>
    </row>
    <row r="7302" spans="1:16" x14ac:dyDescent="0.3">
      <c r="A7302" s="6">
        <v>51497</v>
      </c>
      <c r="B7302" s="7" t="s">
        <v>2059</v>
      </c>
      <c r="C7302" s="9">
        <f t="shared" ca="1" si="228"/>
        <v>9</v>
      </c>
      <c r="D7302" s="9" t="s">
        <v>2115</v>
      </c>
      <c r="E7302" s="9" t="s">
        <v>2116</v>
      </c>
      <c r="F7302" s="10">
        <f t="shared" ca="1" si="229"/>
        <v>2.1508962452180515E-2</v>
      </c>
      <c r="G7302" s="3" t="str">
        <f>VLOOKUP(Table3[[#This Row],[PRODUCT ID]],Table1[[PRODUCT]:[SELLING PRICE]],1,FALSE)</f>
        <v>Product1007</v>
      </c>
      <c r="H7302" s="3" t="str">
        <f>VLOOKUP(Table3[[#This Row],[PRODUCT ID]],Table1[[PRODUCT]:[SELLING PRICE]],2,FALSE)</f>
        <v>Category3</v>
      </c>
      <c r="I7302" s="3" t="str">
        <f>VLOOKUP(Table3[[#This Row],[PRODUCT ID]],Table1[[PRODUCT]:[SELLING PRICE]],3,FALSE)</f>
        <v>Ft</v>
      </c>
      <c r="J7302" s="16">
        <f ca="1">VLOOKUP(Table3[[#This Row],[PRODUCT ID]],Table1[[PRODUCT]:[SELLING PRICE]],4,FALSE)</f>
        <v>238</v>
      </c>
      <c r="K7302" s="16">
        <f ca="1">VLOOKUP(Table3[[#This Row],[PRODUCT ID]],Table1[[PRODUCT]:[SELLING PRICE]],5,FALSE)</f>
        <v>58.558699966141866</v>
      </c>
      <c r="L7302" s="16">
        <f ca="1">J7302*Table3[[#This Row],[QUANTITY]]</f>
        <v>2142</v>
      </c>
      <c r="M7302" s="16">
        <f ca="1">K7302*Table3[[#This Row],[QUANTITY]]*(1-Table3[[#This Row],[DISCOUNT %]])</f>
        <v>515.69246778589456</v>
      </c>
      <c r="N7302" s="3">
        <f>DAY(Table3[[#This Row],[DATE]])</f>
        <v>27</v>
      </c>
      <c r="O7302" s="3" t="str">
        <f>TEXT(Table3[[#This Row],[DATE]],"mmm")</f>
        <v>Dec</v>
      </c>
      <c r="P7302" s="3">
        <f>YEAR(Table3[[#This Row],[DATE]])</f>
        <v>2040</v>
      </c>
    </row>
    <row r="7303" spans="1:16" x14ac:dyDescent="0.3">
      <c r="A7303" s="6">
        <v>51498</v>
      </c>
      <c r="B7303" s="7" t="s">
        <v>2060</v>
      </c>
      <c r="C7303" s="9">
        <f t="shared" ca="1" si="228"/>
        <v>7</v>
      </c>
      <c r="D7303" s="9" t="s">
        <v>2115</v>
      </c>
      <c r="E7303" s="9" t="s">
        <v>2116</v>
      </c>
      <c r="F7303" s="10">
        <f t="shared" ca="1" si="229"/>
        <v>9.1444908811553816E-2</v>
      </c>
      <c r="G7303" s="3" t="str">
        <f>VLOOKUP(Table3[[#This Row],[PRODUCT ID]],Table1[[PRODUCT]:[SELLING PRICE]],1,FALSE)</f>
        <v>Product1008</v>
      </c>
      <c r="H7303" s="3" t="str">
        <f>VLOOKUP(Table3[[#This Row],[PRODUCT ID]],Table1[[PRODUCT]:[SELLING PRICE]],2,FALSE)</f>
        <v>Category4</v>
      </c>
      <c r="I7303" s="3" t="str">
        <f>VLOOKUP(Table3[[#This Row],[PRODUCT ID]],Table1[[PRODUCT]:[SELLING PRICE]],3,FALSE)</f>
        <v>Kg</v>
      </c>
      <c r="J7303" s="16">
        <f ca="1">VLOOKUP(Table3[[#This Row],[PRODUCT ID]],Table1[[PRODUCT]:[SELLING PRICE]],4,FALSE)</f>
        <v>123</v>
      </c>
      <c r="K7303" s="16">
        <f ca="1">VLOOKUP(Table3[[#This Row],[PRODUCT ID]],Table1[[PRODUCT]:[SELLING PRICE]],5,FALSE)</f>
        <v>161.0088804608672</v>
      </c>
      <c r="L7303" s="16">
        <f ca="1">J7303*Table3[[#This Row],[QUANTITY]]</f>
        <v>861</v>
      </c>
      <c r="M7303" s="16">
        <f ca="1">K7303*Table3[[#This Row],[QUANTITY]]*(1-Table3[[#This Row],[DISCOUNT %]])</f>
        <v>1023.9980664849097</v>
      </c>
      <c r="N7303" s="3">
        <f>DAY(Table3[[#This Row],[DATE]])</f>
        <v>28</v>
      </c>
      <c r="O7303" s="3" t="str">
        <f>TEXT(Table3[[#This Row],[DATE]],"mmm")</f>
        <v>Dec</v>
      </c>
      <c r="P7303" s="3">
        <f>YEAR(Table3[[#This Row],[DATE]])</f>
        <v>2040</v>
      </c>
    </row>
    <row r="7304" spans="1:16" x14ac:dyDescent="0.3">
      <c r="A7304" s="6">
        <v>51499</v>
      </c>
      <c r="B7304" s="7" t="s">
        <v>2061</v>
      </c>
      <c r="C7304" s="9">
        <f t="shared" ca="1" si="228"/>
        <v>11</v>
      </c>
      <c r="D7304" s="9" t="s">
        <v>2116</v>
      </c>
      <c r="E7304" s="9" t="s">
        <v>2116</v>
      </c>
      <c r="F7304" s="10">
        <f t="shared" ca="1" si="229"/>
        <v>5.1411892096583603E-2</v>
      </c>
      <c r="G7304" s="3" t="str">
        <f>VLOOKUP(Table3[[#This Row],[PRODUCT ID]],Table1[[PRODUCT]:[SELLING PRICE]],1,FALSE)</f>
        <v>Product1009</v>
      </c>
      <c r="H7304" s="3" t="str">
        <f>VLOOKUP(Table3[[#This Row],[PRODUCT ID]],Table1[[PRODUCT]:[SELLING PRICE]],2,FALSE)</f>
        <v>Category1</v>
      </c>
      <c r="I7304" s="3" t="str">
        <f>VLOOKUP(Table3[[#This Row],[PRODUCT ID]],Table1[[PRODUCT]:[SELLING PRICE]],3,FALSE)</f>
        <v>No</v>
      </c>
      <c r="J7304" s="16">
        <f ca="1">VLOOKUP(Table3[[#This Row],[PRODUCT ID]],Table1[[PRODUCT]:[SELLING PRICE]],4,FALSE)</f>
        <v>246</v>
      </c>
      <c r="K7304" s="16">
        <f ca="1">VLOOKUP(Table3[[#This Row],[PRODUCT ID]],Table1[[PRODUCT]:[SELLING PRICE]],5,FALSE)</f>
        <v>133.15892526853565</v>
      </c>
      <c r="L7304" s="16">
        <f ca="1">J7304*Table3[[#This Row],[QUANTITY]]</f>
        <v>2706</v>
      </c>
      <c r="M7304" s="16">
        <f ca="1">K7304*Table3[[#This Row],[QUANTITY]]*(1-Table3[[#This Row],[DISCOUNT %]])</f>
        <v>1389.4427026802591</v>
      </c>
      <c r="N7304" s="3">
        <f>DAY(Table3[[#This Row],[DATE]])</f>
        <v>29</v>
      </c>
      <c r="O7304" s="3" t="str">
        <f>TEXT(Table3[[#This Row],[DATE]],"mmm")</f>
        <v>Dec</v>
      </c>
      <c r="P7304" s="3">
        <f>YEAR(Table3[[#This Row],[DATE]])</f>
        <v>2040</v>
      </c>
    </row>
    <row r="7305" spans="1:16" x14ac:dyDescent="0.3">
      <c r="A7305" s="6">
        <v>51500</v>
      </c>
      <c r="B7305" s="7" t="s">
        <v>2062</v>
      </c>
      <c r="C7305" s="9">
        <f t="shared" ca="1" si="228"/>
        <v>8</v>
      </c>
      <c r="D7305" s="9" t="s">
        <v>2116</v>
      </c>
      <c r="E7305" s="9" t="s">
        <v>2116</v>
      </c>
      <c r="F7305" s="10">
        <f t="shared" ca="1" si="229"/>
        <v>9.6140265160646558E-3</v>
      </c>
      <c r="G7305" s="3" t="str">
        <f>VLOOKUP(Table3[[#This Row],[PRODUCT ID]],Table1[[PRODUCT]:[SELLING PRICE]],1,FALSE)</f>
        <v>Product1010</v>
      </c>
      <c r="H7305" s="3" t="str">
        <f>VLOOKUP(Table3[[#This Row],[PRODUCT ID]],Table1[[PRODUCT]:[SELLING PRICE]],2,FALSE)</f>
        <v>Category2</v>
      </c>
      <c r="I7305" s="3" t="str">
        <f>VLOOKUP(Table3[[#This Row],[PRODUCT ID]],Table1[[PRODUCT]:[SELLING PRICE]],3,FALSE)</f>
        <v>No</v>
      </c>
      <c r="J7305" s="16">
        <f ca="1">VLOOKUP(Table3[[#This Row],[PRODUCT ID]],Table1[[PRODUCT]:[SELLING PRICE]],4,FALSE)</f>
        <v>234</v>
      </c>
      <c r="K7305" s="16">
        <f ca="1">VLOOKUP(Table3[[#This Row],[PRODUCT ID]],Table1[[PRODUCT]:[SELLING PRICE]],5,FALSE)</f>
        <v>186.31224333974507</v>
      </c>
      <c r="L7305" s="16">
        <f ca="1">J7305*Table3[[#This Row],[QUANTITY]]</f>
        <v>1872</v>
      </c>
      <c r="M7305" s="16">
        <f ca="1">K7305*Table3[[#This Row],[QUANTITY]]*(1-Table3[[#This Row],[DISCOUNT %]])</f>
        <v>1476.168259936074</v>
      </c>
      <c r="N7305" s="3">
        <f>DAY(Table3[[#This Row],[DATE]])</f>
        <v>30</v>
      </c>
      <c r="O7305" s="3" t="str">
        <f>TEXT(Table3[[#This Row],[DATE]],"mmm")</f>
        <v>Dec</v>
      </c>
      <c r="P7305" s="3">
        <f>YEAR(Table3[[#This Row],[DATE]])</f>
        <v>2040</v>
      </c>
    </row>
    <row r="7306" spans="1:16" x14ac:dyDescent="0.3">
      <c r="A7306" s="6">
        <v>51501</v>
      </c>
      <c r="B7306" s="7" t="s">
        <v>2063</v>
      </c>
      <c r="C7306" s="9">
        <f t="shared" ca="1" si="228"/>
        <v>12</v>
      </c>
      <c r="D7306" s="9" t="s">
        <v>2116</v>
      </c>
      <c r="E7306" s="9" t="s">
        <v>2118</v>
      </c>
      <c r="F7306" s="10">
        <f t="shared" ca="1" si="229"/>
        <v>3.0653833423424471E-2</v>
      </c>
      <c r="G7306" s="3" t="str">
        <f>VLOOKUP(Table3[[#This Row],[PRODUCT ID]],Table1[[PRODUCT]:[SELLING PRICE]],1,FALSE)</f>
        <v>Product1011</v>
      </c>
      <c r="H7306" s="3" t="str">
        <f>VLOOKUP(Table3[[#This Row],[PRODUCT ID]],Table1[[PRODUCT]:[SELLING PRICE]],2,FALSE)</f>
        <v>Category3</v>
      </c>
      <c r="I7306" s="3" t="str">
        <f>VLOOKUP(Table3[[#This Row],[PRODUCT ID]],Table1[[PRODUCT]:[SELLING PRICE]],3,FALSE)</f>
        <v>Ft</v>
      </c>
      <c r="J7306" s="16">
        <f ca="1">VLOOKUP(Table3[[#This Row],[PRODUCT ID]],Table1[[PRODUCT]:[SELLING PRICE]],4,FALSE)</f>
        <v>158</v>
      </c>
      <c r="K7306" s="16">
        <f ca="1">VLOOKUP(Table3[[#This Row],[PRODUCT ID]],Table1[[PRODUCT]:[SELLING PRICE]],5,FALSE)</f>
        <v>220.97045794220091</v>
      </c>
      <c r="L7306" s="16">
        <f ca="1">J7306*Table3[[#This Row],[QUANTITY]]</f>
        <v>1896</v>
      </c>
      <c r="M7306" s="16">
        <f ca="1">K7306*Table3[[#This Row],[QUANTITY]]*(1-Table3[[#This Row],[DISCOUNT %]])</f>
        <v>2570.3623959953143</v>
      </c>
      <c r="N7306" s="3">
        <f>DAY(Table3[[#This Row],[DATE]])</f>
        <v>31</v>
      </c>
      <c r="O7306" s="3" t="str">
        <f>TEXT(Table3[[#This Row],[DATE]],"mmm")</f>
        <v>Dec</v>
      </c>
      <c r="P7306" s="3">
        <f>YEAR(Table3[[#This Row],[DATE]])</f>
        <v>2040</v>
      </c>
    </row>
    <row r="7307" spans="1:16" x14ac:dyDescent="0.3">
      <c r="A7307" s="6">
        <v>51502</v>
      </c>
      <c r="B7307" s="7" t="s">
        <v>2064</v>
      </c>
      <c r="C7307" s="9">
        <f t="shared" ca="1" si="228"/>
        <v>10</v>
      </c>
      <c r="D7307" s="9" t="s">
        <v>2115</v>
      </c>
      <c r="E7307" s="9" t="s">
        <v>2116</v>
      </c>
      <c r="F7307" s="10">
        <f t="shared" ca="1" si="229"/>
        <v>6.7055608388965071E-2</v>
      </c>
      <c r="G7307" s="3" t="str">
        <f>VLOOKUP(Table3[[#This Row],[PRODUCT ID]],Table1[[PRODUCT]:[SELLING PRICE]],1,FALSE)</f>
        <v>Product1012</v>
      </c>
      <c r="H7307" s="3" t="str">
        <f>VLOOKUP(Table3[[#This Row],[PRODUCT ID]],Table1[[PRODUCT]:[SELLING PRICE]],2,FALSE)</f>
        <v>Category4</v>
      </c>
      <c r="I7307" s="3" t="str">
        <f>VLOOKUP(Table3[[#This Row],[PRODUCT ID]],Table1[[PRODUCT]:[SELLING PRICE]],3,FALSE)</f>
        <v>No</v>
      </c>
      <c r="J7307" s="16">
        <f ca="1">VLOOKUP(Table3[[#This Row],[PRODUCT ID]],Table1[[PRODUCT]:[SELLING PRICE]],4,FALSE)</f>
        <v>238</v>
      </c>
      <c r="K7307" s="16">
        <f ca="1">VLOOKUP(Table3[[#This Row],[PRODUCT ID]],Table1[[PRODUCT]:[SELLING PRICE]],5,FALSE)</f>
        <v>174.87808726295859</v>
      </c>
      <c r="L7307" s="16">
        <f ca="1">J7307*Table3[[#This Row],[QUANTITY]]</f>
        <v>2380</v>
      </c>
      <c r="M7307" s="16">
        <f ca="1">K7307*Table3[[#This Row],[QUANTITY]]*(1-Table3[[#This Row],[DISCOUNT %]])</f>
        <v>1631.5153072764238</v>
      </c>
      <c r="N7307" s="3">
        <f>DAY(Table3[[#This Row],[DATE]])</f>
        <v>1</v>
      </c>
      <c r="O7307" s="3" t="str">
        <f>TEXT(Table3[[#This Row],[DATE]],"mmm")</f>
        <v>Jan</v>
      </c>
      <c r="P7307" s="3">
        <f>YEAR(Table3[[#This Row],[DATE]])</f>
        <v>2041</v>
      </c>
    </row>
    <row r="7308" spans="1:16" x14ac:dyDescent="0.3">
      <c r="A7308" s="6">
        <v>51503</v>
      </c>
      <c r="B7308" s="7" t="s">
        <v>2065</v>
      </c>
      <c r="C7308" s="9">
        <f t="shared" ca="1" si="228"/>
        <v>9</v>
      </c>
      <c r="D7308" s="9" t="s">
        <v>2117</v>
      </c>
      <c r="E7308" s="9" t="s">
        <v>2116</v>
      </c>
      <c r="F7308" s="10">
        <f t="shared" ca="1" si="229"/>
        <v>6.3687885837436897E-2</v>
      </c>
      <c r="G7308" s="3" t="str">
        <f>VLOOKUP(Table3[[#This Row],[PRODUCT ID]],Table1[[PRODUCT]:[SELLING PRICE]],1,FALSE)</f>
        <v>Product1013</v>
      </c>
      <c r="H7308" s="3" t="str">
        <f>VLOOKUP(Table3[[#This Row],[PRODUCT ID]],Table1[[PRODUCT]:[SELLING PRICE]],2,FALSE)</f>
        <v>Category5</v>
      </c>
      <c r="I7308" s="3" t="str">
        <f>VLOOKUP(Table3[[#This Row],[PRODUCT ID]],Table1[[PRODUCT]:[SELLING PRICE]],3,FALSE)</f>
        <v>Kg</v>
      </c>
      <c r="J7308" s="16">
        <f ca="1">VLOOKUP(Table3[[#This Row],[PRODUCT ID]],Table1[[PRODUCT]:[SELLING PRICE]],4,FALSE)</f>
        <v>222</v>
      </c>
      <c r="K7308" s="16">
        <f ca="1">VLOOKUP(Table3[[#This Row],[PRODUCT ID]],Table1[[PRODUCT]:[SELLING PRICE]],5,FALSE)</f>
        <v>100.48980751224767</v>
      </c>
      <c r="L7308" s="16">
        <f ca="1">J7308*Table3[[#This Row],[QUANTITY]]</f>
        <v>1998</v>
      </c>
      <c r="M7308" s="16">
        <f ca="1">K7308*Table3[[#This Row],[QUANTITY]]*(1-Table3[[#This Row],[DISCOUNT %]])</f>
        <v>846.80841711223468</v>
      </c>
      <c r="N7308" s="3">
        <f>DAY(Table3[[#This Row],[DATE]])</f>
        <v>2</v>
      </c>
      <c r="O7308" s="3" t="str">
        <f>TEXT(Table3[[#This Row],[DATE]],"mmm")</f>
        <v>Jan</v>
      </c>
      <c r="P7308" s="3">
        <f>YEAR(Table3[[#This Row],[DATE]])</f>
        <v>2041</v>
      </c>
    </row>
    <row r="7309" spans="1:16" x14ac:dyDescent="0.3">
      <c r="A7309" s="6">
        <v>51504</v>
      </c>
      <c r="B7309" s="7" t="s">
        <v>2066</v>
      </c>
      <c r="C7309" s="9">
        <f t="shared" ca="1" si="228"/>
        <v>1</v>
      </c>
      <c r="D7309" s="9" t="s">
        <v>2117</v>
      </c>
      <c r="E7309" s="9" t="s">
        <v>2116</v>
      </c>
      <c r="F7309" s="10">
        <f t="shared" ca="1" si="229"/>
        <v>6.0800866503294894E-2</v>
      </c>
      <c r="G7309" s="3" t="str">
        <f>VLOOKUP(Table3[[#This Row],[PRODUCT ID]],Table1[[PRODUCT]:[SELLING PRICE]],1,FALSE)</f>
        <v>Product1014</v>
      </c>
      <c r="H7309" s="3" t="str">
        <f>VLOOKUP(Table3[[#This Row],[PRODUCT ID]],Table1[[PRODUCT]:[SELLING PRICE]],2,FALSE)</f>
        <v>Category1</v>
      </c>
      <c r="I7309" s="3" t="str">
        <f>VLOOKUP(Table3[[#This Row],[PRODUCT ID]],Table1[[PRODUCT]:[SELLING PRICE]],3,FALSE)</f>
        <v>Kg</v>
      </c>
      <c r="J7309" s="16">
        <f ca="1">VLOOKUP(Table3[[#This Row],[PRODUCT ID]],Table1[[PRODUCT]:[SELLING PRICE]],4,FALSE)</f>
        <v>17</v>
      </c>
      <c r="K7309" s="16">
        <f ca="1">VLOOKUP(Table3[[#This Row],[PRODUCT ID]],Table1[[PRODUCT]:[SELLING PRICE]],5,FALSE)</f>
        <v>247.66475539529958</v>
      </c>
      <c r="L7309" s="16">
        <f ca="1">J7309*Table3[[#This Row],[QUANTITY]]</f>
        <v>17</v>
      </c>
      <c r="M7309" s="16">
        <f ca="1">K7309*Table3[[#This Row],[QUANTITY]]*(1-Table3[[#This Row],[DISCOUNT %]])</f>
        <v>232.60652366493881</v>
      </c>
      <c r="N7309" s="3">
        <f>DAY(Table3[[#This Row],[DATE]])</f>
        <v>3</v>
      </c>
      <c r="O7309" s="3" t="str">
        <f>TEXT(Table3[[#This Row],[DATE]],"mmm")</f>
        <v>Jan</v>
      </c>
      <c r="P7309" s="3">
        <f>YEAR(Table3[[#This Row],[DATE]])</f>
        <v>2041</v>
      </c>
    </row>
    <row r="7310" spans="1:16" x14ac:dyDescent="0.3">
      <c r="A7310" s="6">
        <v>51505</v>
      </c>
      <c r="B7310" s="7" t="s">
        <v>2067</v>
      </c>
      <c r="C7310" s="9">
        <f t="shared" ca="1" si="228"/>
        <v>5</v>
      </c>
      <c r="D7310" s="9" t="s">
        <v>2116</v>
      </c>
      <c r="E7310" s="9" t="s">
        <v>2116</v>
      </c>
      <c r="F7310" s="10">
        <f t="shared" ca="1" si="229"/>
        <v>2.0178479737444167E-2</v>
      </c>
      <c r="G7310" s="3" t="str">
        <f>VLOOKUP(Table3[[#This Row],[PRODUCT ID]],Table1[[PRODUCT]:[SELLING PRICE]],1,FALSE)</f>
        <v>Product1015</v>
      </c>
      <c r="H7310" s="3" t="str">
        <f>VLOOKUP(Table3[[#This Row],[PRODUCT ID]],Table1[[PRODUCT]:[SELLING PRICE]],2,FALSE)</f>
        <v>Category2</v>
      </c>
      <c r="I7310" s="3" t="str">
        <f>VLOOKUP(Table3[[#This Row],[PRODUCT ID]],Table1[[PRODUCT]:[SELLING PRICE]],3,FALSE)</f>
        <v>Lt</v>
      </c>
      <c r="J7310" s="16">
        <f ca="1">VLOOKUP(Table3[[#This Row],[PRODUCT ID]],Table1[[PRODUCT]:[SELLING PRICE]],4,FALSE)</f>
        <v>115</v>
      </c>
      <c r="K7310" s="16">
        <f ca="1">VLOOKUP(Table3[[#This Row],[PRODUCT ID]],Table1[[PRODUCT]:[SELLING PRICE]],5,FALSE)</f>
        <v>242.18181595845778</v>
      </c>
      <c r="L7310" s="16">
        <f ca="1">J7310*Table3[[#This Row],[QUANTITY]]</f>
        <v>575</v>
      </c>
      <c r="M7310" s="16">
        <f ca="1">K7310*Table3[[#This Row],[QUANTITY]]*(1-Table3[[#This Row],[DISCOUNT %]])</f>
        <v>1186.4747754618129</v>
      </c>
      <c r="N7310" s="3">
        <f>DAY(Table3[[#This Row],[DATE]])</f>
        <v>4</v>
      </c>
      <c r="O7310" s="3" t="str">
        <f>TEXT(Table3[[#This Row],[DATE]],"mmm")</f>
        <v>Jan</v>
      </c>
      <c r="P7310" s="3">
        <f>YEAR(Table3[[#This Row],[DATE]])</f>
        <v>2041</v>
      </c>
    </row>
    <row r="7311" spans="1:16" x14ac:dyDescent="0.3">
      <c r="A7311" s="6">
        <v>51506</v>
      </c>
      <c r="B7311" s="7" t="s">
        <v>2068</v>
      </c>
      <c r="C7311" s="9">
        <f t="shared" ca="1" si="228"/>
        <v>5</v>
      </c>
      <c r="D7311" s="9" t="s">
        <v>2116</v>
      </c>
      <c r="E7311" s="9" t="s">
        <v>2116</v>
      </c>
      <c r="F7311" s="10">
        <f t="shared" ca="1" si="229"/>
        <v>1.8143474494257683E-3</v>
      </c>
      <c r="G7311" s="3" t="str">
        <f>VLOOKUP(Table3[[#This Row],[PRODUCT ID]],Table1[[PRODUCT]:[SELLING PRICE]],1,FALSE)</f>
        <v>Product1016</v>
      </c>
      <c r="H7311" s="3" t="str">
        <f>VLOOKUP(Table3[[#This Row],[PRODUCT ID]],Table1[[PRODUCT]:[SELLING PRICE]],2,FALSE)</f>
        <v>Category3</v>
      </c>
      <c r="I7311" s="3" t="str">
        <f>VLOOKUP(Table3[[#This Row],[PRODUCT ID]],Table1[[PRODUCT]:[SELLING PRICE]],3,FALSE)</f>
        <v>Kg</v>
      </c>
      <c r="J7311" s="16">
        <f ca="1">VLOOKUP(Table3[[#This Row],[PRODUCT ID]],Table1[[PRODUCT]:[SELLING PRICE]],4,FALSE)</f>
        <v>242</v>
      </c>
      <c r="K7311" s="16">
        <f ca="1">VLOOKUP(Table3[[#This Row],[PRODUCT ID]],Table1[[PRODUCT]:[SELLING PRICE]],5,FALSE)</f>
        <v>177.33628202396218</v>
      </c>
      <c r="L7311" s="16">
        <f ca="1">J7311*Table3[[#This Row],[QUANTITY]]</f>
        <v>1210</v>
      </c>
      <c r="M7311" s="16">
        <f ca="1">K7311*Table3[[#This Row],[QUANTITY]]*(1-Table3[[#This Row],[DISCOUNT %]])</f>
        <v>885.07266196490684</v>
      </c>
      <c r="N7311" s="3">
        <f>DAY(Table3[[#This Row],[DATE]])</f>
        <v>5</v>
      </c>
      <c r="O7311" s="3" t="str">
        <f>TEXT(Table3[[#This Row],[DATE]],"mmm")</f>
        <v>Jan</v>
      </c>
      <c r="P7311" s="3">
        <f>YEAR(Table3[[#This Row],[DATE]])</f>
        <v>2041</v>
      </c>
    </row>
    <row r="7312" spans="1:16" x14ac:dyDescent="0.3">
      <c r="A7312" s="6">
        <v>51507</v>
      </c>
      <c r="B7312" s="7" t="s">
        <v>2069</v>
      </c>
      <c r="C7312" s="9">
        <f t="shared" ca="1" si="228"/>
        <v>9</v>
      </c>
      <c r="D7312" s="9" t="s">
        <v>2116</v>
      </c>
      <c r="E7312" s="9" t="s">
        <v>2118</v>
      </c>
      <c r="F7312" s="10">
        <f t="shared" ca="1" si="229"/>
        <v>6.6402811358921995E-2</v>
      </c>
      <c r="G7312" s="3" t="str">
        <f>VLOOKUP(Table3[[#This Row],[PRODUCT ID]],Table1[[PRODUCT]:[SELLING PRICE]],1,FALSE)</f>
        <v>Product1017</v>
      </c>
      <c r="H7312" s="3" t="str">
        <f>VLOOKUP(Table3[[#This Row],[PRODUCT ID]],Table1[[PRODUCT]:[SELLING PRICE]],2,FALSE)</f>
        <v>Category4</v>
      </c>
      <c r="I7312" s="3" t="str">
        <f>VLOOKUP(Table3[[#This Row],[PRODUCT ID]],Table1[[PRODUCT]:[SELLING PRICE]],3,FALSE)</f>
        <v>Lt</v>
      </c>
      <c r="J7312" s="16">
        <f ca="1">VLOOKUP(Table3[[#This Row],[PRODUCT ID]],Table1[[PRODUCT]:[SELLING PRICE]],4,FALSE)</f>
        <v>187</v>
      </c>
      <c r="K7312" s="16">
        <f ca="1">VLOOKUP(Table3[[#This Row],[PRODUCT ID]],Table1[[PRODUCT]:[SELLING PRICE]],5,FALSE)</f>
        <v>28.785323622482103</v>
      </c>
      <c r="L7312" s="16">
        <f ca="1">J7312*Table3[[#This Row],[QUANTITY]]</f>
        <v>1683</v>
      </c>
      <c r="M7312" s="16">
        <f ca="1">K7312*Table3[[#This Row],[QUANTITY]]*(1-Table3[[#This Row],[DISCOUNT %]])</f>
        <v>241.86507487265612</v>
      </c>
      <c r="N7312" s="3">
        <f>DAY(Table3[[#This Row],[DATE]])</f>
        <v>6</v>
      </c>
      <c r="O7312" s="3" t="str">
        <f>TEXT(Table3[[#This Row],[DATE]],"mmm")</f>
        <v>Jan</v>
      </c>
      <c r="P7312" s="3">
        <f>YEAR(Table3[[#This Row],[DATE]])</f>
        <v>2041</v>
      </c>
    </row>
    <row r="7313" spans="1:16" x14ac:dyDescent="0.3">
      <c r="A7313" s="6">
        <v>51508</v>
      </c>
      <c r="B7313" s="7" t="s">
        <v>2070</v>
      </c>
      <c r="C7313" s="9">
        <f t="shared" ca="1" si="228"/>
        <v>8</v>
      </c>
      <c r="D7313" s="9" t="s">
        <v>2116</v>
      </c>
      <c r="E7313" s="9" t="s">
        <v>2118</v>
      </c>
      <c r="F7313" s="10">
        <f t="shared" ca="1" si="229"/>
        <v>9.8365650843508678E-2</v>
      </c>
      <c r="G7313" s="3" t="str">
        <f>VLOOKUP(Table3[[#This Row],[PRODUCT ID]],Table1[[PRODUCT]:[SELLING PRICE]],1,FALSE)</f>
        <v>Product1018</v>
      </c>
      <c r="H7313" s="3" t="str">
        <f>VLOOKUP(Table3[[#This Row],[PRODUCT ID]],Table1[[PRODUCT]:[SELLING PRICE]],2,FALSE)</f>
        <v>Category5</v>
      </c>
      <c r="I7313" s="3" t="str">
        <f>VLOOKUP(Table3[[#This Row],[PRODUCT ID]],Table1[[PRODUCT]:[SELLING PRICE]],3,FALSE)</f>
        <v>Ft</v>
      </c>
      <c r="J7313" s="16">
        <f ca="1">VLOOKUP(Table3[[#This Row],[PRODUCT ID]],Table1[[PRODUCT]:[SELLING PRICE]],4,FALSE)</f>
        <v>14</v>
      </c>
      <c r="K7313" s="16">
        <f ca="1">VLOOKUP(Table3[[#This Row],[PRODUCT ID]],Table1[[PRODUCT]:[SELLING PRICE]],5,FALSE)</f>
        <v>84.532771979590706</v>
      </c>
      <c r="L7313" s="16">
        <f ca="1">J7313*Table3[[#This Row],[QUANTITY]]</f>
        <v>112</v>
      </c>
      <c r="M7313" s="16">
        <f ca="1">K7313*Table3[[#This Row],[QUANTITY]]*(1-Table3[[#This Row],[DISCOUNT %]])</f>
        <v>609.74120676969881</v>
      </c>
      <c r="N7313" s="3">
        <f>DAY(Table3[[#This Row],[DATE]])</f>
        <v>7</v>
      </c>
      <c r="O7313" s="3" t="str">
        <f>TEXT(Table3[[#This Row],[DATE]],"mmm")</f>
        <v>Jan</v>
      </c>
      <c r="P7313" s="3">
        <f>YEAR(Table3[[#This Row],[DATE]])</f>
        <v>2041</v>
      </c>
    </row>
    <row r="7314" spans="1:16" x14ac:dyDescent="0.3">
      <c r="A7314" s="6">
        <v>51509</v>
      </c>
      <c r="B7314" s="7" t="s">
        <v>2071</v>
      </c>
      <c r="C7314" s="9">
        <f t="shared" ca="1" si="228"/>
        <v>9</v>
      </c>
      <c r="D7314" s="9" t="s">
        <v>2115</v>
      </c>
      <c r="E7314" s="9" t="s">
        <v>2116</v>
      </c>
      <c r="F7314" s="10">
        <f t="shared" ca="1" si="229"/>
        <v>3.1200217959168476E-2</v>
      </c>
      <c r="G7314" s="3" t="str">
        <f>VLOOKUP(Table3[[#This Row],[PRODUCT ID]],Table1[[PRODUCT]:[SELLING PRICE]],1,FALSE)</f>
        <v>Product1019</v>
      </c>
      <c r="H7314" s="3" t="str">
        <f>VLOOKUP(Table3[[#This Row],[PRODUCT ID]],Table1[[PRODUCT]:[SELLING PRICE]],2,FALSE)</f>
        <v>Category1</v>
      </c>
      <c r="I7314" s="3" t="str">
        <f>VLOOKUP(Table3[[#This Row],[PRODUCT ID]],Table1[[PRODUCT]:[SELLING PRICE]],3,FALSE)</f>
        <v>Kg</v>
      </c>
      <c r="J7314" s="16">
        <f ca="1">VLOOKUP(Table3[[#This Row],[PRODUCT ID]],Table1[[PRODUCT]:[SELLING PRICE]],4,FALSE)</f>
        <v>100</v>
      </c>
      <c r="K7314" s="16">
        <f ca="1">VLOOKUP(Table3[[#This Row],[PRODUCT ID]],Table1[[PRODUCT]:[SELLING PRICE]],5,FALSE)</f>
        <v>84.275324612486799</v>
      </c>
      <c r="L7314" s="16">
        <f ca="1">J7314*Table3[[#This Row],[QUANTITY]]</f>
        <v>900</v>
      </c>
      <c r="M7314" s="16">
        <f ca="1">K7314*Table3[[#This Row],[QUANTITY]]*(1-Table3[[#This Row],[DISCOUNT %]])</f>
        <v>734.81324504397776</v>
      </c>
      <c r="N7314" s="3">
        <f>DAY(Table3[[#This Row],[DATE]])</f>
        <v>8</v>
      </c>
      <c r="O7314" s="3" t="str">
        <f>TEXT(Table3[[#This Row],[DATE]],"mmm")</f>
        <v>Jan</v>
      </c>
      <c r="P7314" s="3">
        <f>YEAR(Table3[[#This Row],[DATE]])</f>
        <v>2041</v>
      </c>
    </row>
    <row r="7315" spans="1:16" x14ac:dyDescent="0.3">
      <c r="A7315" s="6">
        <v>51510</v>
      </c>
      <c r="B7315" s="7" t="s">
        <v>2072</v>
      </c>
      <c r="C7315" s="9">
        <f t="shared" ca="1" si="228"/>
        <v>5</v>
      </c>
      <c r="D7315" s="9" t="s">
        <v>2116</v>
      </c>
      <c r="E7315" s="9" t="s">
        <v>2116</v>
      </c>
      <c r="F7315" s="10">
        <f t="shared" ca="1" si="229"/>
        <v>7.2137927578512839E-2</v>
      </c>
      <c r="G7315" s="3" t="str">
        <f>VLOOKUP(Table3[[#This Row],[PRODUCT ID]],Table1[[PRODUCT]:[SELLING PRICE]],1,FALSE)</f>
        <v>Product1020</v>
      </c>
      <c r="H7315" s="3" t="str">
        <f>VLOOKUP(Table3[[#This Row],[PRODUCT ID]],Table1[[PRODUCT]:[SELLING PRICE]],2,FALSE)</f>
        <v>Category2</v>
      </c>
      <c r="I7315" s="3" t="str">
        <f>VLOOKUP(Table3[[#This Row],[PRODUCT ID]],Table1[[PRODUCT]:[SELLING PRICE]],3,FALSE)</f>
        <v>No</v>
      </c>
      <c r="J7315" s="16">
        <f ca="1">VLOOKUP(Table3[[#This Row],[PRODUCT ID]],Table1[[PRODUCT]:[SELLING PRICE]],4,FALSE)</f>
        <v>204</v>
      </c>
      <c r="K7315" s="16">
        <f ca="1">VLOOKUP(Table3[[#This Row],[PRODUCT ID]],Table1[[PRODUCT]:[SELLING PRICE]],5,FALSE)</f>
        <v>173.30374923449389</v>
      </c>
      <c r="L7315" s="16">
        <f ca="1">J7315*Table3[[#This Row],[QUANTITY]]</f>
        <v>1020</v>
      </c>
      <c r="M7315" s="16">
        <f ca="1">K7315*Table3[[#This Row],[QUANTITY]]*(1-Table3[[#This Row],[DISCOUNT %]])</f>
        <v>804.00987961565613</v>
      </c>
      <c r="N7315" s="3">
        <f>DAY(Table3[[#This Row],[DATE]])</f>
        <v>9</v>
      </c>
      <c r="O7315" s="3" t="str">
        <f>TEXT(Table3[[#This Row],[DATE]],"mmm")</f>
        <v>Jan</v>
      </c>
      <c r="P7315" s="3">
        <f>YEAR(Table3[[#This Row],[DATE]])</f>
        <v>2041</v>
      </c>
    </row>
    <row r="7316" spans="1:16" x14ac:dyDescent="0.3">
      <c r="A7316" s="6">
        <v>51511</v>
      </c>
      <c r="B7316" s="7" t="s">
        <v>2073</v>
      </c>
      <c r="C7316" s="9">
        <f t="shared" ca="1" si="228"/>
        <v>12</v>
      </c>
      <c r="D7316" s="9" t="s">
        <v>2117</v>
      </c>
      <c r="E7316" s="9" t="s">
        <v>2116</v>
      </c>
      <c r="F7316" s="10">
        <f t="shared" ca="1" si="229"/>
        <v>4.4871954600871816E-2</v>
      </c>
      <c r="G7316" s="3" t="str">
        <f>VLOOKUP(Table3[[#This Row],[PRODUCT ID]],Table1[[PRODUCT]:[SELLING PRICE]],1,FALSE)</f>
        <v>Product1021</v>
      </c>
      <c r="H7316" s="3" t="str">
        <f>VLOOKUP(Table3[[#This Row],[PRODUCT ID]],Table1[[PRODUCT]:[SELLING PRICE]],2,FALSE)</f>
        <v>Category3</v>
      </c>
      <c r="I7316" s="3" t="str">
        <f>VLOOKUP(Table3[[#This Row],[PRODUCT ID]],Table1[[PRODUCT]:[SELLING PRICE]],3,FALSE)</f>
        <v>No</v>
      </c>
      <c r="J7316" s="16">
        <f ca="1">VLOOKUP(Table3[[#This Row],[PRODUCT ID]],Table1[[PRODUCT]:[SELLING PRICE]],4,FALSE)</f>
        <v>216</v>
      </c>
      <c r="K7316" s="16">
        <f ca="1">VLOOKUP(Table3[[#This Row],[PRODUCT ID]],Table1[[PRODUCT]:[SELLING PRICE]],5,FALSE)</f>
        <v>306.2134606461259</v>
      </c>
      <c r="L7316" s="16">
        <f ca="1">J7316*Table3[[#This Row],[QUANTITY]]</f>
        <v>2592</v>
      </c>
      <c r="M7316" s="16">
        <f ca="1">K7316*Table3[[#This Row],[QUANTITY]]*(1-Table3[[#This Row],[DISCOUNT %]])</f>
        <v>3509.676769702045</v>
      </c>
      <c r="N7316" s="3">
        <f>DAY(Table3[[#This Row],[DATE]])</f>
        <v>10</v>
      </c>
      <c r="O7316" s="3" t="str">
        <f>TEXT(Table3[[#This Row],[DATE]],"mmm")</f>
        <v>Jan</v>
      </c>
      <c r="P7316" s="3">
        <f>YEAR(Table3[[#This Row],[DATE]])</f>
        <v>2041</v>
      </c>
    </row>
    <row r="7317" spans="1:16" x14ac:dyDescent="0.3">
      <c r="A7317" s="6">
        <v>51512</v>
      </c>
      <c r="B7317" s="7" t="s">
        <v>2074</v>
      </c>
      <c r="C7317" s="9">
        <f t="shared" ca="1" si="228"/>
        <v>3</v>
      </c>
      <c r="D7317" s="9" t="s">
        <v>2115</v>
      </c>
      <c r="E7317" s="9" t="s">
        <v>2116</v>
      </c>
      <c r="F7317" s="10">
        <f t="shared" ca="1" si="229"/>
        <v>4.8299939600324616E-2</v>
      </c>
      <c r="G7317" s="3" t="str">
        <f>VLOOKUP(Table3[[#This Row],[PRODUCT ID]],Table1[[PRODUCT]:[SELLING PRICE]],1,FALSE)</f>
        <v>Product1022</v>
      </c>
      <c r="H7317" s="3" t="str">
        <f>VLOOKUP(Table3[[#This Row],[PRODUCT ID]],Table1[[PRODUCT]:[SELLING PRICE]],2,FALSE)</f>
        <v>Category4</v>
      </c>
      <c r="I7317" s="3" t="str">
        <f>VLOOKUP(Table3[[#This Row],[PRODUCT ID]],Table1[[PRODUCT]:[SELLING PRICE]],3,FALSE)</f>
        <v>Ft</v>
      </c>
      <c r="J7317" s="16">
        <f ca="1">VLOOKUP(Table3[[#This Row],[PRODUCT ID]],Table1[[PRODUCT]:[SELLING PRICE]],4,FALSE)</f>
        <v>106</v>
      </c>
      <c r="K7317" s="16">
        <f ca="1">VLOOKUP(Table3[[#This Row],[PRODUCT ID]],Table1[[PRODUCT]:[SELLING PRICE]],5,FALSE)</f>
        <v>127.90883881860336</v>
      </c>
      <c r="L7317" s="16">
        <f ca="1">J7317*Table3[[#This Row],[QUANTITY]]</f>
        <v>318</v>
      </c>
      <c r="M7317" s="16">
        <f ca="1">K7317*Table3[[#This Row],[QUANTITY]]*(1-Table3[[#This Row],[DISCOUNT %]])</f>
        <v>365.19254888795143</v>
      </c>
      <c r="N7317" s="3">
        <f>DAY(Table3[[#This Row],[DATE]])</f>
        <v>11</v>
      </c>
      <c r="O7317" s="3" t="str">
        <f>TEXT(Table3[[#This Row],[DATE]],"mmm")</f>
        <v>Jan</v>
      </c>
      <c r="P7317" s="3">
        <f>YEAR(Table3[[#This Row],[DATE]])</f>
        <v>2041</v>
      </c>
    </row>
    <row r="7318" spans="1:16" x14ac:dyDescent="0.3">
      <c r="A7318" s="6">
        <v>51513</v>
      </c>
      <c r="B7318" s="7" t="s">
        <v>2075</v>
      </c>
      <c r="C7318" s="9">
        <f t="shared" ca="1" si="228"/>
        <v>12</v>
      </c>
      <c r="D7318" s="9" t="s">
        <v>2115</v>
      </c>
      <c r="E7318" s="9" t="s">
        <v>2118</v>
      </c>
      <c r="F7318" s="10">
        <f t="shared" ca="1" si="229"/>
        <v>6.9050248492542404E-2</v>
      </c>
      <c r="G7318" s="3" t="str">
        <f>VLOOKUP(Table3[[#This Row],[PRODUCT ID]],Table1[[PRODUCT]:[SELLING PRICE]],1,FALSE)</f>
        <v>Product1023</v>
      </c>
      <c r="H7318" s="3" t="str">
        <f>VLOOKUP(Table3[[#This Row],[PRODUCT ID]],Table1[[PRODUCT]:[SELLING PRICE]],2,FALSE)</f>
        <v>Category5</v>
      </c>
      <c r="I7318" s="3" t="str">
        <f>VLOOKUP(Table3[[#This Row],[PRODUCT ID]],Table1[[PRODUCT]:[SELLING PRICE]],3,FALSE)</f>
        <v>No</v>
      </c>
      <c r="J7318" s="16">
        <f ca="1">VLOOKUP(Table3[[#This Row],[PRODUCT ID]],Table1[[PRODUCT]:[SELLING PRICE]],4,FALSE)</f>
        <v>54</v>
      </c>
      <c r="K7318" s="16">
        <f ca="1">VLOOKUP(Table3[[#This Row],[PRODUCT ID]],Table1[[PRODUCT]:[SELLING PRICE]],5,FALSE)</f>
        <v>192.39842367779775</v>
      </c>
      <c r="L7318" s="16">
        <f ca="1">J7318*Table3[[#This Row],[QUANTITY]]</f>
        <v>648</v>
      </c>
      <c r="M7318" s="16">
        <f ca="1">K7318*Table3[[#This Row],[QUANTITY]]*(1-Table3[[#This Row],[DISCOUNT %]])</f>
        <v>2149.3591765592687</v>
      </c>
      <c r="N7318" s="3">
        <f>DAY(Table3[[#This Row],[DATE]])</f>
        <v>12</v>
      </c>
      <c r="O7318" s="3" t="str">
        <f>TEXT(Table3[[#This Row],[DATE]],"mmm")</f>
        <v>Jan</v>
      </c>
      <c r="P7318" s="3">
        <f>YEAR(Table3[[#This Row],[DATE]])</f>
        <v>2041</v>
      </c>
    </row>
    <row r="7319" spans="1:16" x14ac:dyDescent="0.3">
      <c r="A7319" s="6">
        <v>51514</v>
      </c>
      <c r="B7319" s="7" t="s">
        <v>2076</v>
      </c>
      <c r="C7319" s="9">
        <f t="shared" ca="1" si="228"/>
        <v>6</v>
      </c>
      <c r="D7319" s="9" t="s">
        <v>2115</v>
      </c>
      <c r="E7319" s="9" t="s">
        <v>2116</v>
      </c>
      <c r="F7319" s="10">
        <f t="shared" ca="1" si="229"/>
        <v>3.3397379210313875E-2</v>
      </c>
      <c r="G7319" s="3" t="str">
        <f>VLOOKUP(Table3[[#This Row],[PRODUCT ID]],Table1[[PRODUCT]:[SELLING PRICE]],1,FALSE)</f>
        <v>Product1024</v>
      </c>
      <c r="H7319" s="3" t="str">
        <f>VLOOKUP(Table3[[#This Row],[PRODUCT ID]],Table1[[PRODUCT]:[SELLING PRICE]],2,FALSE)</f>
        <v>Category1</v>
      </c>
      <c r="I7319" s="3" t="str">
        <f>VLOOKUP(Table3[[#This Row],[PRODUCT ID]],Table1[[PRODUCT]:[SELLING PRICE]],3,FALSE)</f>
        <v>Kg</v>
      </c>
      <c r="J7319" s="16">
        <f ca="1">VLOOKUP(Table3[[#This Row],[PRODUCT ID]],Table1[[PRODUCT]:[SELLING PRICE]],4,FALSE)</f>
        <v>204</v>
      </c>
      <c r="K7319" s="16">
        <f ca="1">VLOOKUP(Table3[[#This Row],[PRODUCT ID]],Table1[[PRODUCT]:[SELLING PRICE]],5,FALSE)</f>
        <v>119.29821392491924</v>
      </c>
      <c r="L7319" s="16">
        <f ca="1">J7319*Table3[[#This Row],[QUANTITY]]</f>
        <v>1224</v>
      </c>
      <c r="M7319" s="16">
        <f ca="1">K7319*Table3[[#This Row],[QUANTITY]]*(1-Table3[[#This Row],[DISCOUNT %]])</f>
        <v>691.88379741213339</v>
      </c>
      <c r="N7319" s="3">
        <f>DAY(Table3[[#This Row],[DATE]])</f>
        <v>13</v>
      </c>
      <c r="O7319" s="3" t="str">
        <f>TEXT(Table3[[#This Row],[DATE]],"mmm")</f>
        <v>Jan</v>
      </c>
      <c r="P7319" s="3">
        <f>YEAR(Table3[[#This Row],[DATE]])</f>
        <v>2041</v>
      </c>
    </row>
    <row r="7320" spans="1:16" x14ac:dyDescent="0.3">
      <c r="A7320" s="6">
        <v>51515</v>
      </c>
      <c r="B7320" s="7" t="s">
        <v>2077</v>
      </c>
      <c r="C7320" s="9">
        <f t="shared" ca="1" si="228"/>
        <v>13</v>
      </c>
      <c r="D7320" s="9" t="s">
        <v>2116</v>
      </c>
      <c r="E7320" s="9" t="s">
        <v>2116</v>
      </c>
      <c r="F7320" s="10">
        <f t="shared" ca="1" si="229"/>
        <v>7.7783859016446147E-2</v>
      </c>
      <c r="G7320" s="3" t="str">
        <f>VLOOKUP(Table3[[#This Row],[PRODUCT ID]],Table1[[PRODUCT]:[SELLING PRICE]],1,FALSE)</f>
        <v>Product1025</v>
      </c>
      <c r="H7320" s="3" t="str">
        <f>VLOOKUP(Table3[[#This Row],[PRODUCT ID]],Table1[[PRODUCT]:[SELLING PRICE]],2,FALSE)</f>
        <v>Category2</v>
      </c>
      <c r="I7320" s="3" t="str">
        <f>VLOOKUP(Table3[[#This Row],[PRODUCT ID]],Table1[[PRODUCT]:[SELLING PRICE]],3,FALSE)</f>
        <v>Kg</v>
      </c>
      <c r="J7320" s="16">
        <f ca="1">VLOOKUP(Table3[[#This Row],[PRODUCT ID]],Table1[[PRODUCT]:[SELLING PRICE]],4,FALSE)</f>
        <v>9</v>
      </c>
      <c r="K7320" s="16">
        <f ca="1">VLOOKUP(Table3[[#This Row],[PRODUCT ID]],Table1[[PRODUCT]:[SELLING PRICE]],5,FALSE)</f>
        <v>42.145150888060769</v>
      </c>
      <c r="L7320" s="16">
        <f ca="1">J7320*Table3[[#This Row],[QUANTITY]]</f>
        <v>117</v>
      </c>
      <c r="M7320" s="16">
        <f ca="1">K7320*Table3[[#This Row],[QUANTITY]]*(1-Table3[[#This Row],[DISCOUNT %]])</f>
        <v>505.27019937104097</v>
      </c>
      <c r="N7320" s="3">
        <f>DAY(Table3[[#This Row],[DATE]])</f>
        <v>14</v>
      </c>
      <c r="O7320" s="3" t="str">
        <f>TEXT(Table3[[#This Row],[DATE]],"mmm")</f>
        <v>Jan</v>
      </c>
      <c r="P7320" s="3">
        <f>YEAR(Table3[[#This Row],[DATE]])</f>
        <v>2041</v>
      </c>
    </row>
    <row r="7321" spans="1:16" x14ac:dyDescent="0.3">
      <c r="A7321" s="6">
        <v>51516</v>
      </c>
      <c r="B7321" s="7" t="s">
        <v>2078</v>
      </c>
      <c r="C7321" s="9">
        <f t="shared" ca="1" si="228"/>
        <v>9</v>
      </c>
      <c r="D7321" s="9" t="s">
        <v>2116</v>
      </c>
      <c r="E7321" s="9" t="s">
        <v>2116</v>
      </c>
      <c r="F7321" s="10">
        <f t="shared" ca="1" si="229"/>
        <v>9.1489524604567926E-2</v>
      </c>
      <c r="G7321" s="3" t="str">
        <f>VLOOKUP(Table3[[#This Row],[PRODUCT ID]],Table1[[PRODUCT]:[SELLING PRICE]],1,FALSE)</f>
        <v>Product1026</v>
      </c>
      <c r="H7321" s="3" t="str">
        <f>VLOOKUP(Table3[[#This Row],[PRODUCT ID]],Table1[[PRODUCT]:[SELLING PRICE]],2,FALSE)</f>
        <v>Category3</v>
      </c>
      <c r="I7321" s="3" t="str">
        <f>VLOOKUP(Table3[[#This Row],[PRODUCT ID]],Table1[[PRODUCT]:[SELLING PRICE]],3,FALSE)</f>
        <v>Lt</v>
      </c>
      <c r="J7321" s="16">
        <f ca="1">VLOOKUP(Table3[[#This Row],[PRODUCT ID]],Table1[[PRODUCT]:[SELLING PRICE]],4,FALSE)</f>
        <v>246</v>
      </c>
      <c r="K7321" s="16">
        <f ca="1">VLOOKUP(Table3[[#This Row],[PRODUCT ID]],Table1[[PRODUCT]:[SELLING PRICE]],5,FALSE)</f>
        <v>176.51426837121275</v>
      </c>
      <c r="L7321" s="16">
        <f ca="1">J7321*Table3[[#This Row],[QUANTITY]]</f>
        <v>2214</v>
      </c>
      <c r="M7321" s="16">
        <f ca="1">K7321*Table3[[#This Row],[QUANTITY]]*(1-Table3[[#This Row],[DISCOUNT %]])</f>
        <v>1443.2855568480663</v>
      </c>
      <c r="N7321" s="3">
        <f>DAY(Table3[[#This Row],[DATE]])</f>
        <v>15</v>
      </c>
      <c r="O7321" s="3" t="str">
        <f>TEXT(Table3[[#This Row],[DATE]],"mmm")</f>
        <v>Jan</v>
      </c>
      <c r="P7321" s="3">
        <f>YEAR(Table3[[#This Row],[DATE]])</f>
        <v>2041</v>
      </c>
    </row>
    <row r="7322" spans="1:16" x14ac:dyDescent="0.3">
      <c r="A7322" s="6">
        <v>51517</v>
      </c>
      <c r="B7322" s="7" t="s">
        <v>2079</v>
      </c>
      <c r="C7322" s="9">
        <f t="shared" ca="1" si="228"/>
        <v>4</v>
      </c>
      <c r="D7322" s="9" t="s">
        <v>2116</v>
      </c>
      <c r="E7322" s="9" t="s">
        <v>2116</v>
      </c>
      <c r="F7322" s="10">
        <f t="shared" ca="1" si="229"/>
        <v>4.6437540113806797E-2</v>
      </c>
      <c r="G7322" s="3" t="str">
        <f>VLOOKUP(Table3[[#This Row],[PRODUCT ID]],Table1[[PRODUCT]:[SELLING PRICE]],1,FALSE)</f>
        <v>Product1027</v>
      </c>
      <c r="H7322" s="3" t="str">
        <f>VLOOKUP(Table3[[#This Row],[PRODUCT ID]],Table1[[PRODUCT]:[SELLING PRICE]],2,FALSE)</f>
        <v>Category4</v>
      </c>
      <c r="I7322" s="3" t="str">
        <f>VLOOKUP(Table3[[#This Row],[PRODUCT ID]],Table1[[PRODUCT]:[SELLING PRICE]],3,FALSE)</f>
        <v>Kg</v>
      </c>
      <c r="J7322" s="16">
        <f ca="1">VLOOKUP(Table3[[#This Row],[PRODUCT ID]],Table1[[PRODUCT]:[SELLING PRICE]],4,FALSE)</f>
        <v>102</v>
      </c>
      <c r="K7322" s="16">
        <f ca="1">VLOOKUP(Table3[[#This Row],[PRODUCT ID]],Table1[[PRODUCT]:[SELLING PRICE]],5,FALSE)</f>
        <v>250.09498013559585</v>
      </c>
      <c r="L7322" s="16">
        <f ca="1">J7322*Table3[[#This Row],[QUANTITY]]</f>
        <v>408</v>
      </c>
      <c r="M7322" s="16">
        <f ca="1">K7322*Table3[[#This Row],[QUANTITY]]*(1-Table3[[#This Row],[DISCOUNT %]])</f>
        <v>953.92473785314951</v>
      </c>
      <c r="N7322" s="3">
        <f>DAY(Table3[[#This Row],[DATE]])</f>
        <v>16</v>
      </c>
      <c r="O7322" s="3" t="str">
        <f>TEXT(Table3[[#This Row],[DATE]],"mmm")</f>
        <v>Jan</v>
      </c>
      <c r="P7322" s="3">
        <f>YEAR(Table3[[#This Row],[DATE]])</f>
        <v>2041</v>
      </c>
    </row>
    <row r="7323" spans="1:16" x14ac:dyDescent="0.3">
      <c r="A7323" s="6">
        <v>51518</v>
      </c>
      <c r="B7323" s="7" t="s">
        <v>2080</v>
      </c>
      <c r="C7323" s="9">
        <f t="shared" ca="1" si="228"/>
        <v>6</v>
      </c>
      <c r="D7323" s="9" t="s">
        <v>2115</v>
      </c>
      <c r="E7323" s="9" t="s">
        <v>2116</v>
      </c>
      <c r="F7323" s="10">
        <f t="shared" ca="1" si="229"/>
        <v>7.4040429833404073E-2</v>
      </c>
      <c r="G7323" s="3" t="str">
        <f>VLOOKUP(Table3[[#This Row],[PRODUCT ID]],Table1[[PRODUCT]:[SELLING PRICE]],1,FALSE)</f>
        <v>Product1028</v>
      </c>
      <c r="H7323" s="3" t="str">
        <f>VLOOKUP(Table3[[#This Row],[PRODUCT ID]],Table1[[PRODUCT]:[SELLING PRICE]],2,FALSE)</f>
        <v>Category5</v>
      </c>
      <c r="I7323" s="3" t="str">
        <f>VLOOKUP(Table3[[#This Row],[PRODUCT ID]],Table1[[PRODUCT]:[SELLING PRICE]],3,FALSE)</f>
        <v>Lt</v>
      </c>
      <c r="J7323" s="16">
        <f ca="1">VLOOKUP(Table3[[#This Row],[PRODUCT ID]],Table1[[PRODUCT]:[SELLING PRICE]],4,FALSE)</f>
        <v>20</v>
      </c>
      <c r="K7323" s="16">
        <f ca="1">VLOOKUP(Table3[[#This Row],[PRODUCT ID]],Table1[[PRODUCT]:[SELLING PRICE]],5,FALSE)</f>
        <v>92.941222057542305</v>
      </c>
      <c r="L7323" s="16">
        <f ca="1">J7323*Table3[[#This Row],[QUANTITY]]</f>
        <v>120</v>
      </c>
      <c r="M7323" s="16">
        <f ca="1">K7323*Table3[[#This Row],[QUANTITY]]*(1-Table3[[#This Row],[DISCOUNT %]])</f>
        <v>516.35888416296007</v>
      </c>
      <c r="N7323" s="3">
        <f>DAY(Table3[[#This Row],[DATE]])</f>
        <v>17</v>
      </c>
      <c r="O7323" s="3" t="str">
        <f>TEXT(Table3[[#This Row],[DATE]],"mmm")</f>
        <v>Jan</v>
      </c>
      <c r="P7323" s="3">
        <f>YEAR(Table3[[#This Row],[DATE]])</f>
        <v>2041</v>
      </c>
    </row>
    <row r="7324" spans="1:16" x14ac:dyDescent="0.3">
      <c r="A7324" s="6">
        <v>51519</v>
      </c>
      <c r="B7324" s="7" t="s">
        <v>2081</v>
      </c>
      <c r="C7324" s="9">
        <f t="shared" ca="1" si="228"/>
        <v>9</v>
      </c>
      <c r="D7324" s="9" t="s">
        <v>2117</v>
      </c>
      <c r="E7324" s="9" t="s">
        <v>2118</v>
      </c>
      <c r="F7324" s="10">
        <f t="shared" ca="1" si="229"/>
        <v>9.5362669434126898E-2</v>
      </c>
      <c r="G7324" s="3" t="str">
        <f>VLOOKUP(Table3[[#This Row],[PRODUCT ID]],Table1[[PRODUCT]:[SELLING PRICE]],1,FALSE)</f>
        <v>Product1029</v>
      </c>
      <c r="H7324" s="3" t="str">
        <f>VLOOKUP(Table3[[#This Row],[PRODUCT ID]],Table1[[PRODUCT]:[SELLING PRICE]],2,FALSE)</f>
        <v>Category1</v>
      </c>
      <c r="I7324" s="3" t="str">
        <f>VLOOKUP(Table3[[#This Row],[PRODUCT ID]],Table1[[PRODUCT]:[SELLING PRICE]],3,FALSE)</f>
        <v>Ft</v>
      </c>
      <c r="J7324" s="16">
        <f ca="1">VLOOKUP(Table3[[#This Row],[PRODUCT ID]],Table1[[PRODUCT]:[SELLING PRICE]],4,FALSE)</f>
        <v>149</v>
      </c>
      <c r="K7324" s="16">
        <f ca="1">VLOOKUP(Table3[[#This Row],[PRODUCT ID]],Table1[[PRODUCT]:[SELLING PRICE]],5,FALSE)</f>
        <v>261.91681286593428</v>
      </c>
      <c r="L7324" s="16">
        <f ca="1">J7324*Table3[[#This Row],[QUANTITY]]</f>
        <v>1341</v>
      </c>
      <c r="M7324" s="16">
        <f ca="1">K7324*Table3[[#This Row],[QUANTITY]]*(1-Table3[[#This Row],[DISCOUNT %]])</f>
        <v>2132.4575377922411</v>
      </c>
      <c r="N7324" s="3">
        <f>DAY(Table3[[#This Row],[DATE]])</f>
        <v>18</v>
      </c>
      <c r="O7324" s="3" t="str">
        <f>TEXT(Table3[[#This Row],[DATE]],"mmm")</f>
        <v>Jan</v>
      </c>
      <c r="P7324" s="3">
        <f>YEAR(Table3[[#This Row],[DATE]])</f>
        <v>2041</v>
      </c>
    </row>
    <row r="7325" spans="1:16" x14ac:dyDescent="0.3">
      <c r="A7325" s="6">
        <v>51520</v>
      </c>
      <c r="B7325" s="7" t="s">
        <v>2082</v>
      </c>
      <c r="C7325" s="9">
        <f t="shared" ca="1" si="228"/>
        <v>5</v>
      </c>
      <c r="D7325" s="9" t="s">
        <v>2117</v>
      </c>
      <c r="E7325" s="9" t="s">
        <v>2118</v>
      </c>
      <c r="F7325" s="10">
        <f t="shared" ca="1" si="229"/>
        <v>8.5829237359301928E-3</v>
      </c>
      <c r="G7325" s="3" t="str">
        <f>VLOOKUP(Table3[[#This Row],[PRODUCT ID]],Table1[[PRODUCT]:[SELLING PRICE]],1,FALSE)</f>
        <v>Product1030</v>
      </c>
      <c r="H7325" s="3" t="str">
        <f>VLOOKUP(Table3[[#This Row],[PRODUCT ID]],Table1[[PRODUCT]:[SELLING PRICE]],2,FALSE)</f>
        <v>Category2</v>
      </c>
      <c r="I7325" s="3" t="str">
        <f>VLOOKUP(Table3[[#This Row],[PRODUCT ID]],Table1[[PRODUCT]:[SELLING PRICE]],3,FALSE)</f>
        <v>Kg</v>
      </c>
      <c r="J7325" s="16">
        <f ca="1">VLOOKUP(Table3[[#This Row],[PRODUCT ID]],Table1[[PRODUCT]:[SELLING PRICE]],4,FALSE)</f>
        <v>248</v>
      </c>
      <c r="K7325" s="16">
        <f ca="1">VLOOKUP(Table3[[#This Row],[PRODUCT ID]],Table1[[PRODUCT]:[SELLING PRICE]],5,FALSE)</f>
        <v>221.16587214857773</v>
      </c>
      <c r="L7325" s="16">
        <f ca="1">J7325*Table3[[#This Row],[QUANTITY]]</f>
        <v>1240</v>
      </c>
      <c r="M7325" s="16">
        <f ca="1">K7325*Table3[[#This Row],[QUANTITY]]*(1-Table3[[#This Row],[DISCOUNT %]])</f>
        <v>1096.33811167468</v>
      </c>
      <c r="N7325" s="3">
        <f>DAY(Table3[[#This Row],[DATE]])</f>
        <v>19</v>
      </c>
      <c r="O7325" s="3" t="str">
        <f>TEXT(Table3[[#This Row],[DATE]],"mmm")</f>
        <v>Jan</v>
      </c>
      <c r="P7325" s="3">
        <f>YEAR(Table3[[#This Row],[DATE]])</f>
        <v>2041</v>
      </c>
    </row>
    <row r="7326" spans="1:16" x14ac:dyDescent="0.3">
      <c r="A7326" s="6">
        <v>51521</v>
      </c>
      <c r="B7326" s="7" t="s">
        <v>2083</v>
      </c>
      <c r="C7326" s="9">
        <f t="shared" ca="1" si="228"/>
        <v>13</v>
      </c>
      <c r="D7326" s="9" t="s">
        <v>2116</v>
      </c>
      <c r="E7326" s="9" t="s">
        <v>2116</v>
      </c>
      <c r="F7326" s="10">
        <f t="shared" ca="1" si="229"/>
        <v>1.8801342491115383E-2</v>
      </c>
      <c r="G7326" s="3" t="str">
        <f>VLOOKUP(Table3[[#This Row],[PRODUCT ID]],Table1[[PRODUCT]:[SELLING PRICE]],1,FALSE)</f>
        <v>Product1031</v>
      </c>
      <c r="H7326" s="3" t="str">
        <f>VLOOKUP(Table3[[#This Row],[PRODUCT ID]],Table1[[PRODUCT]:[SELLING PRICE]],2,FALSE)</f>
        <v>Category3</v>
      </c>
      <c r="I7326" s="3" t="str">
        <f>VLOOKUP(Table3[[#This Row],[PRODUCT ID]],Table1[[PRODUCT]:[SELLING PRICE]],3,FALSE)</f>
        <v>No</v>
      </c>
      <c r="J7326" s="16">
        <f ca="1">VLOOKUP(Table3[[#This Row],[PRODUCT ID]],Table1[[PRODUCT]:[SELLING PRICE]],4,FALSE)</f>
        <v>220</v>
      </c>
      <c r="K7326" s="16">
        <f ca="1">VLOOKUP(Table3[[#This Row],[PRODUCT ID]],Table1[[PRODUCT]:[SELLING PRICE]],5,FALSE)</f>
        <v>148.67460080064939</v>
      </c>
      <c r="L7326" s="16">
        <f ca="1">J7326*Table3[[#This Row],[QUANTITY]]</f>
        <v>2860</v>
      </c>
      <c r="M7326" s="16">
        <f ca="1">K7326*Table3[[#This Row],[QUANTITY]]*(1-Table3[[#This Row],[DISCOUNT %]])</f>
        <v>1896.4311432464647</v>
      </c>
      <c r="N7326" s="3">
        <f>DAY(Table3[[#This Row],[DATE]])</f>
        <v>20</v>
      </c>
      <c r="O7326" s="3" t="str">
        <f>TEXT(Table3[[#This Row],[DATE]],"mmm")</f>
        <v>Jan</v>
      </c>
      <c r="P7326" s="3">
        <f>YEAR(Table3[[#This Row],[DATE]])</f>
        <v>2041</v>
      </c>
    </row>
    <row r="7327" spans="1:16" x14ac:dyDescent="0.3">
      <c r="A7327" s="6">
        <v>51522</v>
      </c>
      <c r="B7327" s="7" t="s">
        <v>2084</v>
      </c>
      <c r="C7327" s="9">
        <f t="shared" ca="1" si="228"/>
        <v>10</v>
      </c>
      <c r="D7327" s="9" t="s">
        <v>2116</v>
      </c>
      <c r="E7327" s="9" t="s">
        <v>2116</v>
      </c>
      <c r="F7327" s="10">
        <f t="shared" ca="1" si="229"/>
        <v>3.4468105870750942E-2</v>
      </c>
      <c r="G7327" s="3" t="str">
        <f>VLOOKUP(Table3[[#This Row],[PRODUCT ID]],Table1[[PRODUCT]:[SELLING PRICE]],1,FALSE)</f>
        <v>Product1032</v>
      </c>
      <c r="H7327" s="3" t="str">
        <f>VLOOKUP(Table3[[#This Row],[PRODUCT ID]],Table1[[PRODUCT]:[SELLING PRICE]],2,FALSE)</f>
        <v>Category4</v>
      </c>
      <c r="I7327" s="3" t="str">
        <f>VLOOKUP(Table3[[#This Row],[PRODUCT ID]],Table1[[PRODUCT]:[SELLING PRICE]],3,FALSE)</f>
        <v>No</v>
      </c>
      <c r="J7327" s="16">
        <f ca="1">VLOOKUP(Table3[[#This Row],[PRODUCT ID]],Table1[[PRODUCT]:[SELLING PRICE]],4,FALSE)</f>
        <v>109</v>
      </c>
      <c r="K7327" s="16">
        <f ca="1">VLOOKUP(Table3[[#This Row],[PRODUCT ID]],Table1[[PRODUCT]:[SELLING PRICE]],5,FALSE)</f>
        <v>101.84715644123206</v>
      </c>
      <c r="L7327" s="16">
        <f ca="1">J7327*Table3[[#This Row],[QUANTITY]]</f>
        <v>1090</v>
      </c>
      <c r="M7327" s="16">
        <f ca="1">K7327*Table3[[#This Row],[QUANTITY]]*(1-Table3[[#This Row],[DISCOUNT %]])</f>
        <v>983.36677870380731</v>
      </c>
      <c r="N7327" s="3">
        <f>DAY(Table3[[#This Row],[DATE]])</f>
        <v>21</v>
      </c>
      <c r="O7327" s="3" t="str">
        <f>TEXT(Table3[[#This Row],[DATE]],"mmm")</f>
        <v>Jan</v>
      </c>
      <c r="P7327" s="3">
        <f>YEAR(Table3[[#This Row],[DATE]])</f>
        <v>2041</v>
      </c>
    </row>
    <row r="7328" spans="1:16" x14ac:dyDescent="0.3">
      <c r="A7328" s="6">
        <v>51523</v>
      </c>
      <c r="B7328" s="7" t="s">
        <v>2085</v>
      </c>
      <c r="C7328" s="9">
        <f t="shared" ca="1" si="228"/>
        <v>14</v>
      </c>
      <c r="D7328" s="9" t="s">
        <v>2116</v>
      </c>
      <c r="E7328" s="9" t="s">
        <v>2116</v>
      </c>
      <c r="F7328" s="10">
        <f t="shared" ca="1" si="229"/>
        <v>1.9225180699309997E-2</v>
      </c>
      <c r="G7328" s="3" t="str">
        <f>VLOOKUP(Table3[[#This Row],[PRODUCT ID]],Table1[[PRODUCT]:[SELLING PRICE]],1,FALSE)</f>
        <v>Product1033</v>
      </c>
      <c r="H7328" s="3" t="str">
        <f>VLOOKUP(Table3[[#This Row],[PRODUCT ID]],Table1[[PRODUCT]:[SELLING PRICE]],2,FALSE)</f>
        <v>Category1</v>
      </c>
      <c r="I7328" s="3" t="str">
        <f>VLOOKUP(Table3[[#This Row],[PRODUCT ID]],Table1[[PRODUCT]:[SELLING PRICE]],3,FALSE)</f>
        <v>Ft</v>
      </c>
      <c r="J7328" s="16">
        <f ca="1">VLOOKUP(Table3[[#This Row],[PRODUCT ID]],Table1[[PRODUCT]:[SELLING PRICE]],4,FALSE)</f>
        <v>73</v>
      </c>
      <c r="K7328" s="16">
        <f ca="1">VLOOKUP(Table3[[#This Row],[PRODUCT ID]],Table1[[PRODUCT]:[SELLING PRICE]],5,FALSE)</f>
        <v>290.27804815391801</v>
      </c>
      <c r="L7328" s="16">
        <f ca="1">J7328*Table3[[#This Row],[QUANTITY]]</f>
        <v>1022</v>
      </c>
      <c r="M7328" s="16">
        <f ca="1">K7328*Table3[[#This Row],[QUANTITY]]*(1-Table3[[#This Row],[DISCOUNT %]])</f>
        <v>3985.7636031516231</v>
      </c>
      <c r="N7328" s="3">
        <f>DAY(Table3[[#This Row],[DATE]])</f>
        <v>22</v>
      </c>
      <c r="O7328" s="3" t="str">
        <f>TEXT(Table3[[#This Row],[DATE]],"mmm")</f>
        <v>Jan</v>
      </c>
      <c r="P7328" s="3">
        <f>YEAR(Table3[[#This Row],[DATE]])</f>
        <v>2041</v>
      </c>
    </row>
    <row r="7329" spans="1:16" x14ac:dyDescent="0.3">
      <c r="A7329" s="6">
        <v>51524</v>
      </c>
      <c r="B7329" s="7" t="s">
        <v>2086</v>
      </c>
      <c r="C7329" s="9">
        <f t="shared" ca="1" si="228"/>
        <v>3</v>
      </c>
      <c r="D7329" s="9" t="s">
        <v>2116</v>
      </c>
      <c r="E7329" s="9" t="s">
        <v>2116</v>
      </c>
      <c r="F7329" s="10">
        <f t="shared" ca="1" si="229"/>
        <v>8.8530736461363765E-2</v>
      </c>
      <c r="G7329" s="3" t="str">
        <f>VLOOKUP(Table3[[#This Row],[PRODUCT ID]],Table1[[PRODUCT]:[SELLING PRICE]],1,FALSE)</f>
        <v>Product1034</v>
      </c>
      <c r="H7329" s="3" t="str">
        <f>VLOOKUP(Table3[[#This Row],[PRODUCT ID]],Table1[[PRODUCT]:[SELLING PRICE]],2,FALSE)</f>
        <v>Category2</v>
      </c>
      <c r="I7329" s="3" t="str">
        <f>VLOOKUP(Table3[[#This Row],[PRODUCT ID]],Table1[[PRODUCT]:[SELLING PRICE]],3,FALSE)</f>
        <v>No</v>
      </c>
      <c r="J7329" s="16">
        <f ca="1">VLOOKUP(Table3[[#This Row],[PRODUCT ID]],Table1[[PRODUCT]:[SELLING PRICE]],4,FALSE)</f>
        <v>132</v>
      </c>
      <c r="K7329" s="16">
        <f ca="1">VLOOKUP(Table3[[#This Row],[PRODUCT ID]],Table1[[PRODUCT]:[SELLING PRICE]],5,FALSE)</f>
        <v>282.30551172861698</v>
      </c>
      <c r="L7329" s="16">
        <f ca="1">J7329*Table3[[#This Row],[QUANTITY]]</f>
        <v>396</v>
      </c>
      <c r="M7329" s="16">
        <f ca="1">K7329*Table3[[#This Row],[QUANTITY]]*(1-Table3[[#This Row],[DISCOUNT %]])</f>
        <v>771.93839060454104</v>
      </c>
      <c r="N7329" s="3">
        <f>DAY(Table3[[#This Row],[DATE]])</f>
        <v>23</v>
      </c>
      <c r="O7329" s="3" t="str">
        <f>TEXT(Table3[[#This Row],[DATE]],"mmm")</f>
        <v>Jan</v>
      </c>
      <c r="P7329" s="3">
        <f>YEAR(Table3[[#This Row],[DATE]])</f>
        <v>2041</v>
      </c>
    </row>
    <row r="7330" spans="1:16" x14ac:dyDescent="0.3">
      <c r="A7330" s="6">
        <v>51525</v>
      </c>
      <c r="B7330" s="7" t="s">
        <v>2087</v>
      </c>
      <c r="C7330" s="9">
        <f t="shared" ca="1" si="228"/>
        <v>2</v>
      </c>
      <c r="D7330" s="9" t="s">
        <v>2115</v>
      </c>
      <c r="E7330" s="9" t="s">
        <v>2118</v>
      </c>
      <c r="F7330" s="10">
        <f t="shared" ca="1" si="229"/>
        <v>6.7554079505747933E-2</v>
      </c>
      <c r="G7330" s="3" t="str">
        <f>VLOOKUP(Table3[[#This Row],[PRODUCT ID]],Table1[[PRODUCT]:[SELLING PRICE]],1,FALSE)</f>
        <v>Product1035</v>
      </c>
      <c r="H7330" s="3" t="str">
        <f>VLOOKUP(Table3[[#This Row],[PRODUCT ID]],Table1[[PRODUCT]:[SELLING PRICE]],2,FALSE)</f>
        <v>Category3</v>
      </c>
      <c r="I7330" s="3" t="str">
        <f>VLOOKUP(Table3[[#This Row],[PRODUCT ID]],Table1[[PRODUCT]:[SELLING PRICE]],3,FALSE)</f>
        <v>Kg</v>
      </c>
      <c r="J7330" s="16">
        <f ca="1">VLOOKUP(Table3[[#This Row],[PRODUCT ID]],Table1[[PRODUCT]:[SELLING PRICE]],4,FALSE)</f>
        <v>103</v>
      </c>
      <c r="K7330" s="16">
        <f ca="1">VLOOKUP(Table3[[#This Row],[PRODUCT ID]],Table1[[PRODUCT]:[SELLING PRICE]],5,FALSE)</f>
        <v>102.30224416629972</v>
      </c>
      <c r="L7330" s="16">
        <f ca="1">J7330*Table3[[#This Row],[QUANTITY]]</f>
        <v>206</v>
      </c>
      <c r="M7330" s="16">
        <f ca="1">K7330*Table3[[#This Row],[QUANTITY]]*(1-Table3[[#This Row],[DISCOUNT %]])</f>
        <v>190.78262046054616</v>
      </c>
      <c r="N7330" s="3">
        <f>DAY(Table3[[#This Row],[DATE]])</f>
        <v>24</v>
      </c>
      <c r="O7330" s="3" t="str">
        <f>TEXT(Table3[[#This Row],[DATE]],"mmm")</f>
        <v>Jan</v>
      </c>
      <c r="P7330" s="3">
        <f>YEAR(Table3[[#This Row],[DATE]])</f>
        <v>2041</v>
      </c>
    </row>
    <row r="7331" spans="1:16" x14ac:dyDescent="0.3">
      <c r="A7331" s="6">
        <v>51526</v>
      </c>
      <c r="B7331" s="7" t="s">
        <v>2088</v>
      </c>
      <c r="C7331" s="9">
        <f t="shared" ca="1" si="228"/>
        <v>7</v>
      </c>
      <c r="D7331" s="9" t="s">
        <v>2116</v>
      </c>
      <c r="E7331" s="9" t="s">
        <v>2116</v>
      </c>
      <c r="F7331" s="10">
        <f t="shared" ca="1" si="229"/>
        <v>4.4486500128892662E-3</v>
      </c>
      <c r="G7331" s="3" t="str">
        <f>VLOOKUP(Table3[[#This Row],[PRODUCT ID]],Table1[[PRODUCT]:[SELLING PRICE]],1,FALSE)</f>
        <v>Product1036</v>
      </c>
      <c r="H7331" s="3" t="str">
        <f>VLOOKUP(Table3[[#This Row],[PRODUCT ID]],Table1[[PRODUCT]:[SELLING PRICE]],2,FALSE)</f>
        <v>Category4</v>
      </c>
      <c r="I7331" s="3" t="str">
        <f>VLOOKUP(Table3[[#This Row],[PRODUCT ID]],Table1[[PRODUCT]:[SELLING PRICE]],3,FALSE)</f>
        <v>Kg</v>
      </c>
      <c r="J7331" s="16">
        <f ca="1">VLOOKUP(Table3[[#This Row],[PRODUCT ID]],Table1[[PRODUCT]:[SELLING PRICE]],4,FALSE)</f>
        <v>40</v>
      </c>
      <c r="K7331" s="16">
        <f ca="1">VLOOKUP(Table3[[#This Row],[PRODUCT ID]],Table1[[PRODUCT]:[SELLING PRICE]],5,FALSE)</f>
        <v>169.62601216108337</v>
      </c>
      <c r="L7331" s="16">
        <f ca="1">J7331*Table3[[#This Row],[QUANTITY]]</f>
        <v>280</v>
      </c>
      <c r="M7331" s="16">
        <f ca="1">K7331*Table3[[#This Row],[QUANTITY]]*(1-Table3[[#This Row],[DISCOUNT %]])</f>
        <v>1182.0998377992762</v>
      </c>
      <c r="N7331" s="3">
        <f>DAY(Table3[[#This Row],[DATE]])</f>
        <v>25</v>
      </c>
      <c r="O7331" s="3" t="str">
        <f>TEXT(Table3[[#This Row],[DATE]],"mmm")</f>
        <v>Jan</v>
      </c>
      <c r="P7331" s="3">
        <f>YEAR(Table3[[#This Row],[DATE]])</f>
        <v>2041</v>
      </c>
    </row>
    <row r="7332" spans="1:16" x14ac:dyDescent="0.3">
      <c r="A7332" s="6">
        <v>51527</v>
      </c>
      <c r="B7332" s="7" t="s">
        <v>2089</v>
      </c>
      <c r="C7332" s="9">
        <f t="shared" ca="1" si="228"/>
        <v>5</v>
      </c>
      <c r="D7332" s="9" t="s">
        <v>2117</v>
      </c>
      <c r="E7332" s="9" t="s">
        <v>2116</v>
      </c>
      <c r="F7332" s="10">
        <f t="shared" ca="1" si="229"/>
        <v>3.1170639268932824E-3</v>
      </c>
      <c r="G7332" s="3" t="str">
        <f>VLOOKUP(Table3[[#This Row],[PRODUCT ID]],Table1[[PRODUCT]:[SELLING PRICE]],1,FALSE)</f>
        <v>Product1037</v>
      </c>
      <c r="H7332" s="3" t="str">
        <f>VLOOKUP(Table3[[#This Row],[PRODUCT ID]],Table1[[PRODUCT]:[SELLING PRICE]],2,FALSE)</f>
        <v>Category5</v>
      </c>
      <c r="I7332" s="3" t="str">
        <f>VLOOKUP(Table3[[#This Row],[PRODUCT ID]],Table1[[PRODUCT]:[SELLING PRICE]],3,FALSE)</f>
        <v>Lt</v>
      </c>
      <c r="J7332" s="16">
        <f ca="1">VLOOKUP(Table3[[#This Row],[PRODUCT ID]],Table1[[PRODUCT]:[SELLING PRICE]],4,FALSE)</f>
        <v>118</v>
      </c>
      <c r="K7332" s="16">
        <f ca="1">VLOOKUP(Table3[[#This Row],[PRODUCT ID]],Table1[[PRODUCT]:[SELLING PRICE]],5,FALSE)</f>
        <v>51.585956341429764</v>
      </c>
      <c r="L7332" s="16">
        <f ca="1">J7332*Table3[[#This Row],[QUANTITY]]</f>
        <v>590</v>
      </c>
      <c r="M7332" s="16">
        <f ca="1">K7332*Table3[[#This Row],[QUANTITY]]*(1-Table3[[#This Row],[DISCOUNT %]])</f>
        <v>257.12579808891803</v>
      </c>
      <c r="N7332" s="3">
        <f>DAY(Table3[[#This Row],[DATE]])</f>
        <v>26</v>
      </c>
      <c r="O7332" s="3" t="str">
        <f>TEXT(Table3[[#This Row],[DATE]],"mmm")</f>
        <v>Jan</v>
      </c>
      <c r="P7332" s="3">
        <f>YEAR(Table3[[#This Row],[DATE]])</f>
        <v>2041</v>
      </c>
    </row>
    <row r="7333" spans="1:16" x14ac:dyDescent="0.3">
      <c r="A7333" s="6">
        <v>51528</v>
      </c>
      <c r="B7333" s="7" t="s">
        <v>2090</v>
      </c>
      <c r="C7333" s="9">
        <f t="shared" ca="1" si="228"/>
        <v>3</v>
      </c>
      <c r="D7333" s="9" t="s">
        <v>2115</v>
      </c>
      <c r="E7333" s="9" t="s">
        <v>2116</v>
      </c>
      <c r="F7333" s="10">
        <f t="shared" ca="1" si="229"/>
        <v>3.5619496162191734E-3</v>
      </c>
      <c r="G7333" s="3" t="str">
        <f>VLOOKUP(Table3[[#This Row],[PRODUCT ID]],Table1[[PRODUCT]:[SELLING PRICE]],1,FALSE)</f>
        <v>Product1038</v>
      </c>
      <c r="H7333" s="3" t="str">
        <f>VLOOKUP(Table3[[#This Row],[PRODUCT ID]],Table1[[PRODUCT]:[SELLING PRICE]],2,FALSE)</f>
        <v>Category1</v>
      </c>
      <c r="I7333" s="3" t="str">
        <f>VLOOKUP(Table3[[#This Row],[PRODUCT ID]],Table1[[PRODUCT]:[SELLING PRICE]],3,FALSE)</f>
        <v>Kg</v>
      </c>
      <c r="J7333" s="16">
        <f ca="1">VLOOKUP(Table3[[#This Row],[PRODUCT ID]],Table1[[PRODUCT]:[SELLING PRICE]],4,FALSE)</f>
        <v>207</v>
      </c>
      <c r="K7333" s="16">
        <f ca="1">VLOOKUP(Table3[[#This Row],[PRODUCT ID]],Table1[[PRODUCT]:[SELLING PRICE]],5,FALSE)</f>
        <v>137.42797099971241</v>
      </c>
      <c r="L7333" s="16">
        <f ca="1">J7333*Table3[[#This Row],[QUANTITY]]</f>
        <v>621</v>
      </c>
      <c r="M7333" s="16">
        <f ca="1">K7333*Table3[[#This Row],[QUANTITY]]*(1-Table3[[#This Row],[DISCOUNT %]])</f>
        <v>410.81537847345663</v>
      </c>
      <c r="N7333" s="3">
        <f>DAY(Table3[[#This Row],[DATE]])</f>
        <v>27</v>
      </c>
      <c r="O7333" s="3" t="str">
        <f>TEXT(Table3[[#This Row],[DATE]],"mmm")</f>
        <v>Jan</v>
      </c>
      <c r="P7333" s="3">
        <f>YEAR(Table3[[#This Row],[DATE]])</f>
        <v>2041</v>
      </c>
    </row>
    <row r="7334" spans="1:16" x14ac:dyDescent="0.3">
      <c r="A7334" s="6">
        <v>51529</v>
      </c>
      <c r="B7334" s="7" t="s">
        <v>2091</v>
      </c>
      <c r="C7334" s="9">
        <f t="shared" ca="1" si="228"/>
        <v>11</v>
      </c>
      <c r="D7334" s="9" t="s">
        <v>2115</v>
      </c>
      <c r="E7334" s="9" t="s">
        <v>2116</v>
      </c>
      <c r="F7334" s="10">
        <f t="shared" ca="1" si="229"/>
        <v>7.6936203227102484E-2</v>
      </c>
      <c r="G7334" s="3" t="str">
        <f>VLOOKUP(Table3[[#This Row],[PRODUCT ID]],Table1[[PRODUCT]:[SELLING PRICE]],1,FALSE)</f>
        <v>Product1039</v>
      </c>
      <c r="H7334" s="3" t="str">
        <f>VLOOKUP(Table3[[#This Row],[PRODUCT ID]],Table1[[PRODUCT]:[SELLING PRICE]],2,FALSE)</f>
        <v>Category2</v>
      </c>
      <c r="I7334" s="3" t="str">
        <f>VLOOKUP(Table3[[#This Row],[PRODUCT ID]],Table1[[PRODUCT]:[SELLING PRICE]],3,FALSE)</f>
        <v>Lt</v>
      </c>
      <c r="J7334" s="16">
        <f ca="1">VLOOKUP(Table3[[#This Row],[PRODUCT ID]],Table1[[PRODUCT]:[SELLING PRICE]],4,FALSE)</f>
        <v>128</v>
      </c>
      <c r="K7334" s="16">
        <f ca="1">VLOOKUP(Table3[[#This Row],[PRODUCT ID]],Table1[[PRODUCT]:[SELLING PRICE]],5,FALSE)</f>
        <v>204.7348425566741</v>
      </c>
      <c r="L7334" s="16">
        <f ca="1">J7334*Table3[[#This Row],[QUANTITY]]</f>
        <v>1408</v>
      </c>
      <c r="M7334" s="16">
        <f ca="1">K7334*Table3[[#This Row],[QUANTITY]]*(1-Table3[[#This Row],[DISCOUNT %]])</f>
        <v>2078.8165321227148</v>
      </c>
      <c r="N7334" s="3">
        <f>DAY(Table3[[#This Row],[DATE]])</f>
        <v>28</v>
      </c>
      <c r="O7334" s="3" t="str">
        <f>TEXT(Table3[[#This Row],[DATE]],"mmm")</f>
        <v>Jan</v>
      </c>
      <c r="P7334" s="3">
        <f>YEAR(Table3[[#This Row],[DATE]])</f>
        <v>2041</v>
      </c>
    </row>
    <row r="7335" spans="1:16" x14ac:dyDescent="0.3">
      <c r="A7335" s="6">
        <v>51530</v>
      </c>
      <c r="B7335" s="7" t="s">
        <v>2092</v>
      </c>
      <c r="C7335" s="9">
        <f t="shared" ca="1" si="228"/>
        <v>13</v>
      </c>
      <c r="D7335" s="9" t="s">
        <v>2115</v>
      </c>
      <c r="E7335" s="9" t="s">
        <v>2116</v>
      </c>
      <c r="F7335" s="10">
        <f t="shared" ca="1" si="229"/>
        <v>3.8200931708950059E-2</v>
      </c>
      <c r="G7335" s="3" t="str">
        <f>VLOOKUP(Table3[[#This Row],[PRODUCT ID]],Table1[[PRODUCT]:[SELLING PRICE]],1,FALSE)</f>
        <v>Product1040</v>
      </c>
      <c r="H7335" s="3" t="str">
        <f>VLOOKUP(Table3[[#This Row],[PRODUCT ID]],Table1[[PRODUCT]:[SELLING PRICE]],2,FALSE)</f>
        <v>Category3</v>
      </c>
      <c r="I7335" s="3" t="str">
        <f>VLOOKUP(Table3[[#This Row],[PRODUCT ID]],Table1[[PRODUCT]:[SELLING PRICE]],3,FALSE)</f>
        <v>Ft</v>
      </c>
      <c r="J7335" s="16">
        <f ca="1">VLOOKUP(Table3[[#This Row],[PRODUCT ID]],Table1[[PRODUCT]:[SELLING PRICE]],4,FALSE)</f>
        <v>45</v>
      </c>
      <c r="K7335" s="16">
        <f ca="1">VLOOKUP(Table3[[#This Row],[PRODUCT ID]],Table1[[PRODUCT]:[SELLING PRICE]],5,FALSE)</f>
        <v>150.86594883122973</v>
      </c>
      <c r="L7335" s="16">
        <f ca="1">J7335*Table3[[#This Row],[QUANTITY]]</f>
        <v>585</v>
      </c>
      <c r="M7335" s="16">
        <f ca="1">K7335*Table3[[#This Row],[QUANTITY]]*(1-Table3[[#This Row],[DISCOUNT %]])</f>
        <v>1886.3354772953855</v>
      </c>
      <c r="N7335" s="3">
        <f>DAY(Table3[[#This Row],[DATE]])</f>
        <v>29</v>
      </c>
      <c r="O7335" s="3" t="str">
        <f>TEXT(Table3[[#This Row],[DATE]],"mmm")</f>
        <v>Jan</v>
      </c>
      <c r="P7335" s="3">
        <f>YEAR(Table3[[#This Row],[DATE]])</f>
        <v>2041</v>
      </c>
    </row>
    <row r="7336" spans="1:16" x14ac:dyDescent="0.3">
      <c r="A7336" s="6">
        <v>51531</v>
      </c>
      <c r="B7336" s="7" t="s">
        <v>2093</v>
      </c>
      <c r="C7336" s="9">
        <f t="shared" ca="1" si="228"/>
        <v>10</v>
      </c>
      <c r="D7336" s="9" t="s">
        <v>2116</v>
      </c>
      <c r="E7336" s="9" t="s">
        <v>2118</v>
      </c>
      <c r="F7336" s="10">
        <f t="shared" ca="1" si="229"/>
        <v>4.1458196995893731E-2</v>
      </c>
      <c r="G7336" s="3" t="str">
        <f>VLOOKUP(Table3[[#This Row],[PRODUCT ID]],Table1[[PRODUCT]:[SELLING PRICE]],1,FALSE)</f>
        <v>Product1041</v>
      </c>
      <c r="H7336" s="3" t="str">
        <f>VLOOKUP(Table3[[#This Row],[PRODUCT ID]],Table1[[PRODUCT]:[SELLING PRICE]],2,FALSE)</f>
        <v>Category4</v>
      </c>
      <c r="I7336" s="3" t="str">
        <f>VLOOKUP(Table3[[#This Row],[PRODUCT ID]],Table1[[PRODUCT]:[SELLING PRICE]],3,FALSE)</f>
        <v>Kg</v>
      </c>
      <c r="J7336" s="16">
        <f ca="1">VLOOKUP(Table3[[#This Row],[PRODUCT ID]],Table1[[PRODUCT]:[SELLING PRICE]],4,FALSE)</f>
        <v>111</v>
      </c>
      <c r="K7336" s="16">
        <f ca="1">VLOOKUP(Table3[[#This Row],[PRODUCT ID]],Table1[[PRODUCT]:[SELLING PRICE]],5,FALSE)</f>
        <v>88.197700732707318</v>
      </c>
      <c r="L7336" s="16">
        <f ca="1">J7336*Table3[[#This Row],[QUANTITY]]</f>
        <v>1110</v>
      </c>
      <c r="M7336" s="16">
        <f ca="1">K7336*Table3[[#This Row],[QUANTITY]]*(1-Table3[[#This Row],[DISCOUNT %]])</f>
        <v>845.41183081145857</v>
      </c>
      <c r="N7336" s="3">
        <f>DAY(Table3[[#This Row],[DATE]])</f>
        <v>30</v>
      </c>
      <c r="O7336" s="3" t="str">
        <f>TEXT(Table3[[#This Row],[DATE]],"mmm")</f>
        <v>Jan</v>
      </c>
      <c r="P7336" s="3">
        <f>YEAR(Table3[[#This Row],[DATE]])</f>
        <v>2041</v>
      </c>
    </row>
    <row r="7337" spans="1:16" x14ac:dyDescent="0.3">
      <c r="A7337" s="6">
        <v>51532</v>
      </c>
      <c r="B7337" s="7" t="s">
        <v>2094</v>
      </c>
      <c r="C7337" s="9">
        <f t="shared" ca="1" si="228"/>
        <v>2</v>
      </c>
      <c r="D7337" s="9" t="s">
        <v>2116</v>
      </c>
      <c r="E7337" s="9" t="s">
        <v>2118</v>
      </c>
      <c r="F7337" s="10">
        <f t="shared" ca="1" si="229"/>
        <v>3.5275678515593989E-2</v>
      </c>
      <c r="G7337" s="3" t="str">
        <f>VLOOKUP(Table3[[#This Row],[PRODUCT ID]],Table1[[PRODUCT]:[SELLING PRICE]],1,FALSE)</f>
        <v>Product1042</v>
      </c>
      <c r="H7337" s="3" t="str">
        <f>VLOOKUP(Table3[[#This Row],[PRODUCT ID]],Table1[[PRODUCT]:[SELLING PRICE]],2,FALSE)</f>
        <v>Category5</v>
      </c>
      <c r="I7337" s="3" t="str">
        <f>VLOOKUP(Table3[[#This Row],[PRODUCT ID]],Table1[[PRODUCT]:[SELLING PRICE]],3,FALSE)</f>
        <v>No</v>
      </c>
      <c r="J7337" s="16">
        <f ca="1">VLOOKUP(Table3[[#This Row],[PRODUCT ID]],Table1[[PRODUCT]:[SELLING PRICE]],4,FALSE)</f>
        <v>45</v>
      </c>
      <c r="K7337" s="16">
        <f ca="1">VLOOKUP(Table3[[#This Row],[PRODUCT ID]],Table1[[PRODUCT]:[SELLING PRICE]],5,FALSE)</f>
        <v>102.06895322831582</v>
      </c>
      <c r="L7337" s="16">
        <f ca="1">J7337*Table3[[#This Row],[QUANTITY]]</f>
        <v>90</v>
      </c>
      <c r="M7337" s="16">
        <f ca="1">K7337*Table3[[#This Row],[QUANTITY]]*(1-Table3[[#This Row],[DISCOUNT %]])</f>
        <v>196.9368032956211</v>
      </c>
      <c r="N7337" s="3">
        <f>DAY(Table3[[#This Row],[DATE]])</f>
        <v>31</v>
      </c>
      <c r="O7337" s="3" t="str">
        <f>TEXT(Table3[[#This Row],[DATE]],"mmm")</f>
        <v>Jan</v>
      </c>
      <c r="P7337" s="3">
        <f>YEAR(Table3[[#This Row],[DATE]])</f>
        <v>2041</v>
      </c>
    </row>
    <row r="7338" spans="1:16" x14ac:dyDescent="0.3">
      <c r="A7338" s="6">
        <v>51533</v>
      </c>
      <c r="B7338" s="7" t="s">
        <v>2095</v>
      </c>
      <c r="C7338" s="9">
        <f t="shared" ca="1" si="228"/>
        <v>6</v>
      </c>
      <c r="D7338" s="9" t="s">
        <v>2116</v>
      </c>
      <c r="E7338" s="9" t="s">
        <v>2116</v>
      </c>
      <c r="F7338" s="10">
        <f t="shared" ca="1" si="229"/>
        <v>4.9001816486041933E-2</v>
      </c>
      <c r="G7338" s="3" t="str">
        <f>VLOOKUP(Table3[[#This Row],[PRODUCT ID]],Table1[[PRODUCT]:[SELLING PRICE]],1,FALSE)</f>
        <v>Product1043</v>
      </c>
      <c r="H7338" s="3" t="str">
        <f>VLOOKUP(Table3[[#This Row],[PRODUCT ID]],Table1[[PRODUCT]:[SELLING PRICE]],2,FALSE)</f>
        <v>Category1</v>
      </c>
      <c r="I7338" s="3" t="str">
        <f>VLOOKUP(Table3[[#This Row],[PRODUCT ID]],Table1[[PRODUCT]:[SELLING PRICE]],3,FALSE)</f>
        <v>No</v>
      </c>
      <c r="J7338" s="16">
        <f ca="1">VLOOKUP(Table3[[#This Row],[PRODUCT ID]],Table1[[PRODUCT]:[SELLING PRICE]],4,FALSE)</f>
        <v>121</v>
      </c>
      <c r="K7338" s="16">
        <f ca="1">VLOOKUP(Table3[[#This Row],[PRODUCT ID]],Table1[[PRODUCT]:[SELLING PRICE]],5,FALSE)</f>
        <v>290.97250702719094</v>
      </c>
      <c r="L7338" s="16">
        <f ca="1">J7338*Table3[[#This Row],[QUANTITY]]</f>
        <v>726</v>
      </c>
      <c r="M7338" s="16">
        <f ca="1">K7338*Table3[[#This Row],[QUANTITY]]*(1-Table3[[#This Row],[DISCOUNT %]])</f>
        <v>1660.2859538121659</v>
      </c>
      <c r="N7338" s="3">
        <f>DAY(Table3[[#This Row],[DATE]])</f>
        <v>1</v>
      </c>
      <c r="O7338" s="3" t="str">
        <f>TEXT(Table3[[#This Row],[DATE]],"mmm")</f>
        <v>Feb</v>
      </c>
      <c r="P7338" s="3">
        <f>YEAR(Table3[[#This Row],[DATE]])</f>
        <v>2041</v>
      </c>
    </row>
    <row r="7339" spans="1:16" x14ac:dyDescent="0.3">
      <c r="A7339" s="6">
        <v>51534</v>
      </c>
      <c r="B7339" s="7" t="s">
        <v>2096</v>
      </c>
      <c r="C7339" s="9">
        <f t="shared" ca="1" si="228"/>
        <v>10</v>
      </c>
      <c r="D7339" s="9" t="s">
        <v>2115</v>
      </c>
      <c r="E7339" s="9" t="s">
        <v>2116</v>
      </c>
      <c r="F7339" s="10">
        <f t="shared" ca="1" si="229"/>
        <v>7.4504013350629075E-2</v>
      </c>
      <c r="G7339" s="3" t="str">
        <f>VLOOKUP(Table3[[#This Row],[PRODUCT ID]],Table1[[PRODUCT]:[SELLING PRICE]],1,FALSE)</f>
        <v>Product1044</v>
      </c>
      <c r="H7339" s="3" t="str">
        <f>VLOOKUP(Table3[[#This Row],[PRODUCT ID]],Table1[[PRODUCT]:[SELLING PRICE]],2,FALSE)</f>
        <v>Category2</v>
      </c>
      <c r="I7339" s="3" t="str">
        <f>VLOOKUP(Table3[[#This Row],[PRODUCT ID]],Table1[[PRODUCT]:[SELLING PRICE]],3,FALSE)</f>
        <v>Ft</v>
      </c>
      <c r="J7339" s="16">
        <f ca="1">VLOOKUP(Table3[[#This Row],[PRODUCT ID]],Table1[[PRODUCT]:[SELLING PRICE]],4,FALSE)</f>
        <v>222</v>
      </c>
      <c r="K7339" s="16">
        <f ca="1">VLOOKUP(Table3[[#This Row],[PRODUCT ID]],Table1[[PRODUCT]:[SELLING PRICE]],5,FALSE)</f>
        <v>126.0021220673046</v>
      </c>
      <c r="L7339" s="16">
        <f ca="1">J7339*Table3[[#This Row],[QUANTITY]]</f>
        <v>2220</v>
      </c>
      <c r="M7339" s="16">
        <f ca="1">K7339*Table3[[#This Row],[QUANTITY]]*(1-Table3[[#This Row],[DISCOUNT %]])</f>
        <v>1166.1445828259455</v>
      </c>
      <c r="N7339" s="3">
        <f>DAY(Table3[[#This Row],[DATE]])</f>
        <v>2</v>
      </c>
      <c r="O7339" s="3" t="str">
        <f>TEXT(Table3[[#This Row],[DATE]],"mmm")</f>
        <v>Feb</v>
      </c>
      <c r="P7339" s="3">
        <f>YEAR(Table3[[#This Row],[DATE]])</f>
        <v>2041</v>
      </c>
    </row>
    <row r="7340" spans="1:16" x14ac:dyDescent="0.3">
      <c r="A7340" s="6">
        <v>51535</v>
      </c>
      <c r="B7340" s="7" t="s">
        <v>2097</v>
      </c>
      <c r="C7340" s="9">
        <f t="shared" ca="1" si="228"/>
        <v>15</v>
      </c>
      <c r="D7340" s="9" t="s">
        <v>2117</v>
      </c>
      <c r="E7340" s="9" t="s">
        <v>2116</v>
      </c>
      <c r="F7340" s="10">
        <f t="shared" ca="1" si="229"/>
        <v>3.0936577150404512E-2</v>
      </c>
      <c r="G7340" s="3" t="str">
        <f>VLOOKUP(Table3[[#This Row],[PRODUCT ID]],Table1[[PRODUCT]:[SELLING PRICE]],1,FALSE)</f>
        <v>Product1045</v>
      </c>
      <c r="H7340" s="3" t="str">
        <f>VLOOKUP(Table3[[#This Row],[PRODUCT ID]],Table1[[PRODUCT]:[SELLING PRICE]],2,FALSE)</f>
        <v>Category3</v>
      </c>
      <c r="I7340" s="3" t="str">
        <f>VLOOKUP(Table3[[#This Row],[PRODUCT ID]],Table1[[PRODUCT]:[SELLING PRICE]],3,FALSE)</f>
        <v>No</v>
      </c>
      <c r="J7340" s="16">
        <f ca="1">VLOOKUP(Table3[[#This Row],[PRODUCT ID]],Table1[[PRODUCT]:[SELLING PRICE]],4,FALSE)</f>
        <v>119</v>
      </c>
      <c r="K7340" s="16">
        <f ca="1">VLOOKUP(Table3[[#This Row],[PRODUCT ID]],Table1[[PRODUCT]:[SELLING PRICE]],5,FALSE)</f>
        <v>223.48781789655234</v>
      </c>
      <c r="L7340" s="16">
        <f ca="1">J7340*Table3[[#This Row],[QUANTITY]]</f>
        <v>1785</v>
      </c>
      <c r="M7340" s="16">
        <f ca="1">K7340*Table3[[#This Row],[QUANTITY]]*(1-Table3[[#This Row],[DISCOUNT %]])</f>
        <v>3248.6080466403014</v>
      </c>
      <c r="N7340" s="3">
        <f>DAY(Table3[[#This Row],[DATE]])</f>
        <v>3</v>
      </c>
      <c r="O7340" s="3" t="str">
        <f>TEXT(Table3[[#This Row],[DATE]],"mmm")</f>
        <v>Feb</v>
      </c>
      <c r="P7340" s="3">
        <f>YEAR(Table3[[#This Row],[DATE]])</f>
        <v>2041</v>
      </c>
    </row>
    <row r="7341" spans="1:16" x14ac:dyDescent="0.3">
      <c r="A7341" s="6">
        <v>51536</v>
      </c>
      <c r="B7341" s="7" t="s">
        <v>2098</v>
      </c>
      <c r="C7341" s="9">
        <f t="shared" ca="1" si="228"/>
        <v>3</v>
      </c>
      <c r="D7341" s="9" t="s">
        <v>2117</v>
      </c>
      <c r="E7341" s="9" t="s">
        <v>2116</v>
      </c>
      <c r="F7341" s="10">
        <f t="shared" ca="1" si="229"/>
        <v>9.4101849927273148E-2</v>
      </c>
      <c r="G7341" s="3" t="str">
        <f>VLOOKUP(Table3[[#This Row],[PRODUCT ID]],Table1[[PRODUCT]:[SELLING PRICE]],1,FALSE)</f>
        <v>Product1046</v>
      </c>
      <c r="H7341" s="3" t="str">
        <f>VLOOKUP(Table3[[#This Row],[PRODUCT ID]],Table1[[PRODUCT]:[SELLING PRICE]],2,FALSE)</f>
        <v>Category4</v>
      </c>
      <c r="I7341" s="3" t="str">
        <f>VLOOKUP(Table3[[#This Row],[PRODUCT ID]],Table1[[PRODUCT]:[SELLING PRICE]],3,FALSE)</f>
        <v>Kg</v>
      </c>
      <c r="J7341" s="16">
        <f ca="1">VLOOKUP(Table3[[#This Row],[PRODUCT ID]],Table1[[PRODUCT]:[SELLING PRICE]],4,FALSE)</f>
        <v>125</v>
      </c>
      <c r="K7341" s="16">
        <f ca="1">VLOOKUP(Table3[[#This Row],[PRODUCT ID]],Table1[[PRODUCT]:[SELLING PRICE]],5,FALSE)</f>
        <v>107.64950851312561</v>
      </c>
      <c r="L7341" s="16">
        <f ca="1">J7341*Table3[[#This Row],[QUANTITY]]</f>
        <v>375</v>
      </c>
      <c r="M7341" s="16">
        <f ca="1">K7341*Table3[[#This Row],[QUANTITY]]*(1-Table3[[#This Row],[DISCOUNT %]])</f>
        <v>292.55847185483623</v>
      </c>
      <c r="N7341" s="3">
        <f>DAY(Table3[[#This Row],[DATE]])</f>
        <v>4</v>
      </c>
      <c r="O7341" s="3" t="str">
        <f>TEXT(Table3[[#This Row],[DATE]],"mmm")</f>
        <v>Feb</v>
      </c>
      <c r="P7341" s="3">
        <f>YEAR(Table3[[#This Row],[DATE]])</f>
        <v>2041</v>
      </c>
    </row>
    <row r="7342" spans="1:16" x14ac:dyDescent="0.3">
      <c r="A7342" s="6">
        <v>51537</v>
      </c>
      <c r="B7342" s="7" t="s">
        <v>2099</v>
      </c>
      <c r="C7342" s="9">
        <f t="shared" ca="1" si="228"/>
        <v>9</v>
      </c>
      <c r="D7342" s="9" t="s">
        <v>2116</v>
      </c>
      <c r="E7342" s="9" t="s">
        <v>2118</v>
      </c>
      <c r="F7342" s="10">
        <f t="shared" ca="1" si="229"/>
        <v>6.9370724120124808E-2</v>
      </c>
      <c r="G7342" s="3" t="str">
        <f>VLOOKUP(Table3[[#This Row],[PRODUCT ID]],Table1[[PRODUCT]:[SELLING PRICE]],1,FALSE)</f>
        <v>Product1047</v>
      </c>
      <c r="H7342" s="3" t="str">
        <f>VLOOKUP(Table3[[#This Row],[PRODUCT ID]],Table1[[PRODUCT]:[SELLING PRICE]],2,FALSE)</f>
        <v>Category5</v>
      </c>
      <c r="I7342" s="3" t="str">
        <f>VLOOKUP(Table3[[#This Row],[PRODUCT ID]],Table1[[PRODUCT]:[SELLING PRICE]],3,FALSE)</f>
        <v>Kg</v>
      </c>
      <c r="J7342" s="16">
        <f ca="1">VLOOKUP(Table3[[#This Row],[PRODUCT ID]],Table1[[PRODUCT]:[SELLING PRICE]],4,FALSE)</f>
        <v>235</v>
      </c>
      <c r="K7342" s="16">
        <f ca="1">VLOOKUP(Table3[[#This Row],[PRODUCT ID]],Table1[[PRODUCT]:[SELLING PRICE]],5,FALSE)</f>
        <v>60.504322319681627</v>
      </c>
      <c r="L7342" s="16">
        <f ca="1">J7342*Table3[[#This Row],[QUANTITY]]</f>
        <v>2115</v>
      </c>
      <c r="M7342" s="16">
        <f ca="1">K7342*Table3[[#This Row],[QUANTITY]]*(1-Table3[[#This Row],[DISCOUNT %]])</f>
        <v>506.763843011711</v>
      </c>
      <c r="N7342" s="3">
        <f>DAY(Table3[[#This Row],[DATE]])</f>
        <v>5</v>
      </c>
      <c r="O7342" s="3" t="str">
        <f>TEXT(Table3[[#This Row],[DATE]],"mmm")</f>
        <v>Feb</v>
      </c>
      <c r="P7342" s="3">
        <f>YEAR(Table3[[#This Row],[DATE]])</f>
        <v>2041</v>
      </c>
    </row>
    <row r="7343" spans="1:16" x14ac:dyDescent="0.3">
      <c r="A7343" s="6">
        <v>51538</v>
      </c>
      <c r="B7343" s="7" t="s">
        <v>2100</v>
      </c>
      <c r="C7343" s="9">
        <f t="shared" ca="1" si="228"/>
        <v>12</v>
      </c>
      <c r="D7343" s="9" t="s">
        <v>2116</v>
      </c>
      <c r="E7343" s="9" t="s">
        <v>2116</v>
      </c>
      <c r="F7343" s="10">
        <f t="shared" ca="1" si="229"/>
        <v>7.637842938477224E-2</v>
      </c>
      <c r="G7343" s="3" t="str">
        <f>VLOOKUP(Table3[[#This Row],[PRODUCT ID]],Table1[[PRODUCT]:[SELLING PRICE]],1,FALSE)</f>
        <v>Product1048</v>
      </c>
      <c r="H7343" s="3" t="str">
        <f>VLOOKUP(Table3[[#This Row],[PRODUCT ID]],Table1[[PRODUCT]:[SELLING PRICE]],2,FALSE)</f>
        <v>Category1</v>
      </c>
      <c r="I7343" s="3" t="str">
        <f>VLOOKUP(Table3[[#This Row],[PRODUCT ID]],Table1[[PRODUCT]:[SELLING PRICE]],3,FALSE)</f>
        <v>Lt</v>
      </c>
      <c r="J7343" s="16">
        <f ca="1">VLOOKUP(Table3[[#This Row],[PRODUCT ID]],Table1[[PRODUCT]:[SELLING PRICE]],4,FALSE)</f>
        <v>187</v>
      </c>
      <c r="K7343" s="16">
        <f ca="1">VLOOKUP(Table3[[#This Row],[PRODUCT ID]],Table1[[PRODUCT]:[SELLING PRICE]],5,FALSE)</f>
        <v>217.45866328193193</v>
      </c>
      <c r="L7343" s="16">
        <f ca="1">J7343*Table3[[#This Row],[QUANTITY]]</f>
        <v>2244</v>
      </c>
      <c r="M7343" s="16">
        <f ca="1">K7343*Table3[[#This Row],[QUANTITY]]*(1-Table3[[#This Row],[DISCOUNT %]])</f>
        <v>2410.1941454921512</v>
      </c>
      <c r="N7343" s="3">
        <f>DAY(Table3[[#This Row],[DATE]])</f>
        <v>6</v>
      </c>
      <c r="O7343" s="3" t="str">
        <f>TEXT(Table3[[#This Row],[DATE]],"mmm")</f>
        <v>Feb</v>
      </c>
      <c r="P7343" s="3">
        <f>YEAR(Table3[[#This Row],[DATE]])</f>
        <v>2041</v>
      </c>
    </row>
    <row r="7344" spans="1:16" x14ac:dyDescent="0.3">
      <c r="A7344" s="6">
        <v>51539</v>
      </c>
      <c r="B7344" s="8" t="s">
        <v>2101</v>
      </c>
      <c r="C7344" s="9">
        <f t="shared" ca="1" si="228"/>
        <v>11</v>
      </c>
      <c r="D7344" s="9" t="s">
        <v>2116</v>
      </c>
      <c r="E7344" s="9" t="s">
        <v>2116</v>
      </c>
      <c r="F7344" s="10">
        <f t="shared" ca="1" si="229"/>
        <v>7.3559569739711783E-2</v>
      </c>
      <c r="G7344" s="3" t="str">
        <f>VLOOKUP(Table3[[#This Row],[PRODUCT ID]],Table1[[PRODUCT]:[SELLING PRICE]],1,FALSE)</f>
        <v>Product1049</v>
      </c>
      <c r="H7344" s="3" t="str">
        <f>VLOOKUP(Table3[[#This Row],[PRODUCT ID]],Table1[[PRODUCT]:[SELLING PRICE]],2,FALSE)</f>
        <v>Category2</v>
      </c>
      <c r="I7344" s="3" t="str">
        <f>VLOOKUP(Table3[[#This Row],[PRODUCT ID]],Table1[[PRODUCT]:[SELLING PRICE]],3,FALSE)</f>
        <v>Kg</v>
      </c>
      <c r="J7344" s="16">
        <f ca="1">VLOOKUP(Table3[[#This Row],[PRODUCT ID]],Table1[[PRODUCT]:[SELLING PRICE]],4,FALSE)</f>
        <v>44</v>
      </c>
      <c r="K7344" s="16">
        <f ca="1">VLOOKUP(Table3[[#This Row],[PRODUCT ID]],Table1[[PRODUCT]:[SELLING PRICE]],5,FALSE)</f>
        <v>187.92492400038654</v>
      </c>
      <c r="L7344" s="16">
        <f ca="1">J7344*Table3[[#This Row],[QUANTITY]]</f>
        <v>484</v>
      </c>
      <c r="M7344" s="16">
        <f ca="1">K7344*Table3[[#This Row],[QUANTITY]]*(1-Table3[[#This Row],[DISCOUNT %]])</f>
        <v>1915.1137219230507</v>
      </c>
      <c r="N7344" s="3">
        <f>DAY(Table3[[#This Row],[DATE]])</f>
        <v>7</v>
      </c>
      <c r="O7344" s="3" t="str">
        <f>TEXT(Table3[[#This Row],[DATE]],"mmm")</f>
        <v>Feb</v>
      </c>
      <c r="P7344" s="3">
        <f>YEAR(Table3[[#This Row],[DATE]])</f>
        <v>2041</v>
      </c>
    </row>
    <row r="7345" spans="1:16" x14ac:dyDescent="0.3">
      <c r="A7345" s="6">
        <v>51540</v>
      </c>
      <c r="B7345" s="7" t="s">
        <v>1053</v>
      </c>
      <c r="C7345" s="9">
        <f t="shared" ca="1" si="228"/>
        <v>7</v>
      </c>
      <c r="D7345" s="9" t="s">
        <v>2116</v>
      </c>
      <c r="E7345" s="9" t="s">
        <v>2116</v>
      </c>
      <c r="F7345" s="10">
        <f t="shared" ca="1" si="229"/>
        <v>3.1044524646720972E-2</v>
      </c>
      <c r="G7345" s="3" t="str">
        <f>VLOOKUP(Table3[[#This Row],[PRODUCT ID]],Table1[[PRODUCT]:[SELLING PRICE]],1,FALSE)</f>
        <v>Product1</v>
      </c>
      <c r="H7345" s="3" t="str">
        <f>VLOOKUP(Table3[[#This Row],[PRODUCT ID]],Table1[[PRODUCT]:[SELLING PRICE]],2,FALSE)</f>
        <v>Category1</v>
      </c>
      <c r="I7345" s="3" t="str">
        <f>VLOOKUP(Table3[[#This Row],[PRODUCT ID]],Table1[[PRODUCT]:[SELLING PRICE]],3,FALSE)</f>
        <v>Kg</v>
      </c>
      <c r="J7345" s="16">
        <f ca="1">VLOOKUP(Table3[[#This Row],[PRODUCT ID]],Table1[[PRODUCT]:[SELLING PRICE]],4,FALSE)</f>
        <v>26</v>
      </c>
      <c r="K7345" s="16">
        <f ca="1">VLOOKUP(Table3[[#This Row],[PRODUCT ID]],Table1[[PRODUCT]:[SELLING PRICE]],5,FALSE)</f>
        <v>143.96069654888763</v>
      </c>
      <c r="L7345" s="16">
        <f ca="1">J7345*Table3[[#This Row],[QUANTITY]]</f>
        <v>182</v>
      </c>
      <c r="M7345" s="16">
        <f ca="1">K7345*Table3[[#This Row],[QUANTITY]]*(1-Table3[[#This Row],[DISCOUNT %]])</f>
        <v>976.44053609701587</v>
      </c>
      <c r="N7345" s="3">
        <f>DAY(Table3[[#This Row],[DATE]])</f>
        <v>8</v>
      </c>
      <c r="O7345" s="3" t="str">
        <f>TEXT(Table3[[#This Row],[DATE]],"mmm")</f>
        <v>Feb</v>
      </c>
      <c r="P7345" s="3">
        <f>YEAR(Table3[[#This Row],[DATE]])</f>
        <v>2041</v>
      </c>
    </row>
    <row r="7346" spans="1:16" x14ac:dyDescent="0.3">
      <c r="A7346" s="6">
        <v>51541</v>
      </c>
      <c r="B7346" s="7" t="s">
        <v>1054</v>
      </c>
      <c r="C7346" s="9">
        <f t="shared" ca="1" si="228"/>
        <v>4</v>
      </c>
      <c r="D7346" s="9" t="s">
        <v>2115</v>
      </c>
      <c r="E7346" s="9" t="s">
        <v>2116</v>
      </c>
      <c r="F7346" s="10">
        <f t="shared" ca="1" si="229"/>
        <v>5.4140002229171973E-2</v>
      </c>
      <c r="G7346" s="3" t="str">
        <f>VLOOKUP(Table3[[#This Row],[PRODUCT ID]],Table1[[PRODUCT]:[SELLING PRICE]],1,FALSE)</f>
        <v>Product2</v>
      </c>
      <c r="H7346" s="3" t="str">
        <f>VLOOKUP(Table3[[#This Row],[PRODUCT ID]],Table1[[PRODUCT]:[SELLING PRICE]],2,FALSE)</f>
        <v>Category2</v>
      </c>
      <c r="I7346" s="3" t="str">
        <f>VLOOKUP(Table3[[#This Row],[PRODUCT ID]],Table1[[PRODUCT]:[SELLING PRICE]],3,FALSE)</f>
        <v>Kg</v>
      </c>
      <c r="J7346" s="16">
        <f ca="1">VLOOKUP(Table3[[#This Row],[PRODUCT ID]],Table1[[PRODUCT]:[SELLING PRICE]],4,FALSE)</f>
        <v>88</v>
      </c>
      <c r="K7346" s="16">
        <f ca="1">VLOOKUP(Table3[[#This Row],[PRODUCT ID]],Table1[[PRODUCT]:[SELLING PRICE]],5,FALSE)</f>
        <v>231.44910332675929</v>
      </c>
      <c r="L7346" s="16">
        <f ca="1">J7346*Table3[[#This Row],[QUANTITY]]</f>
        <v>352</v>
      </c>
      <c r="M7346" s="16">
        <f ca="1">K7346*Table3[[#This Row],[QUANTITY]]*(1-Table3[[#This Row],[DISCOUNT %]])</f>
        <v>875.67379342683478</v>
      </c>
      <c r="N7346" s="3">
        <f>DAY(Table3[[#This Row],[DATE]])</f>
        <v>9</v>
      </c>
      <c r="O7346" s="3" t="str">
        <f>TEXT(Table3[[#This Row],[DATE]],"mmm")</f>
        <v>Feb</v>
      </c>
      <c r="P7346" s="3">
        <f>YEAR(Table3[[#This Row],[DATE]])</f>
        <v>2041</v>
      </c>
    </row>
    <row r="7347" spans="1:16" x14ac:dyDescent="0.3">
      <c r="A7347" s="6">
        <v>51542</v>
      </c>
      <c r="B7347" s="7" t="s">
        <v>1055</v>
      </c>
      <c r="C7347" s="9">
        <f t="shared" ca="1" si="228"/>
        <v>14</v>
      </c>
      <c r="D7347" s="9" t="s">
        <v>2116</v>
      </c>
      <c r="E7347" s="9" t="s">
        <v>2116</v>
      </c>
      <c r="F7347" s="10">
        <f t="shared" ca="1" si="229"/>
        <v>2.0343833809531333E-2</v>
      </c>
      <c r="G7347" s="3" t="str">
        <f>VLOOKUP(Table3[[#This Row],[PRODUCT ID]],Table1[[PRODUCT]:[SELLING PRICE]],1,FALSE)</f>
        <v>Product3</v>
      </c>
      <c r="H7347" s="3" t="str">
        <f>VLOOKUP(Table3[[#This Row],[PRODUCT ID]],Table1[[PRODUCT]:[SELLING PRICE]],2,FALSE)</f>
        <v>Category3</v>
      </c>
      <c r="I7347" s="3" t="str">
        <f>VLOOKUP(Table3[[#This Row],[PRODUCT ID]],Table1[[PRODUCT]:[SELLING PRICE]],3,FALSE)</f>
        <v>Lt</v>
      </c>
      <c r="J7347" s="16">
        <f ca="1">VLOOKUP(Table3[[#This Row],[PRODUCT ID]],Table1[[PRODUCT]:[SELLING PRICE]],4,FALSE)</f>
        <v>150</v>
      </c>
      <c r="K7347" s="16">
        <f ca="1">VLOOKUP(Table3[[#This Row],[PRODUCT ID]],Table1[[PRODUCT]:[SELLING PRICE]],5,FALSE)</f>
        <v>23.853807427812875</v>
      </c>
      <c r="L7347" s="16">
        <f ca="1">J7347*Table3[[#This Row],[QUANTITY]]</f>
        <v>2100</v>
      </c>
      <c r="M7347" s="16">
        <f ca="1">K7347*Table3[[#This Row],[QUANTITY]]*(1-Table3[[#This Row],[DISCOUNT %]])</f>
        <v>327.15941347287639</v>
      </c>
      <c r="N7347" s="3">
        <f>DAY(Table3[[#This Row],[DATE]])</f>
        <v>10</v>
      </c>
      <c r="O7347" s="3" t="str">
        <f>TEXT(Table3[[#This Row],[DATE]],"mmm")</f>
        <v>Feb</v>
      </c>
      <c r="P7347" s="3">
        <f>YEAR(Table3[[#This Row],[DATE]])</f>
        <v>2041</v>
      </c>
    </row>
    <row r="7348" spans="1:16" x14ac:dyDescent="0.3">
      <c r="A7348" s="6">
        <v>51543</v>
      </c>
      <c r="B7348" s="7" t="s">
        <v>1056</v>
      </c>
      <c r="C7348" s="9">
        <f t="shared" ca="1" si="228"/>
        <v>12</v>
      </c>
      <c r="D7348" s="9" t="s">
        <v>2117</v>
      </c>
      <c r="E7348" s="9" t="s">
        <v>2118</v>
      </c>
      <c r="F7348" s="10">
        <f t="shared" ca="1" si="229"/>
        <v>2.4648148376052614E-2</v>
      </c>
      <c r="G7348" s="3" t="str">
        <f>VLOOKUP(Table3[[#This Row],[PRODUCT ID]],Table1[[PRODUCT]:[SELLING PRICE]],1,FALSE)</f>
        <v>Product4</v>
      </c>
      <c r="H7348" s="3" t="str">
        <f>VLOOKUP(Table3[[#This Row],[PRODUCT ID]],Table1[[PRODUCT]:[SELLING PRICE]],2,FALSE)</f>
        <v>Category4</v>
      </c>
      <c r="I7348" s="3" t="str">
        <f>VLOOKUP(Table3[[#This Row],[PRODUCT ID]],Table1[[PRODUCT]:[SELLING PRICE]],3,FALSE)</f>
        <v>Kg</v>
      </c>
      <c r="J7348" s="16">
        <f ca="1">VLOOKUP(Table3[[#This Row],[PRODUCT ID]],Table1[[PRODUCT]:[SELLING PRICE]],4,FALSE)</f>
        <v>108</v>
      </c>
      <c r="K7348" s="16">
        <f ca="1">VLOOKUP(Table3[[#This Row],[PRODUCT ID]],Table1[[PRODUCT]:[SELLING PRICE]],5,FALSE)</f>
        <v>262.91050886369794</v>
      </c>
      <c r="L7348" s="16">
        <f ca="1">J7348*Table3[[#This Row],[QUANTITY]]</f>
        <v>1296</v>
      </c>
      <c r="M7348" s="16">
        <f ca="1">K7348*Table3[[#This Row],[QUANTITY]]*(1-Table3[[#This Row],[DISCOUNT %]])</f>
        <v>3077.1630195792245</v>
      </c>
      <c r="N7348" s="3">
        <f>DAY(Table3[[#This Row],[DATE]])</f>
        <v>11</v>
      </c>
      <c r="O7348" s="3" t="str">
        <f>TEXT(Table3[[#This Row],[DATE]],"mmm")</f>
        <v>Feb</v>
      </c>
      <c r="P7348" s="3">
        <f>YEAR(Table3[[#This Row],[DATE]])</f>
        <v>2041</v>
      </c>
    </row>
    <row r="7349" spans="1:16" x14ac:dyDescent="0.3">
      <c r="A7349" s="6">
        <v>51544</v>
      </c>
      <c r="B7349" s="7" t="s">
        <v>1057</v>
      </c>
      <c r="C7349" s="9">
        <f t="shared" ca="1" si="228"/>
        <v>8</v>
      </c>
      <c r="D7349" s="9" t="s">
        <v>2115</v>
      </c>
      <c r="E7349" s="9" t="s">
        <v>2118</v>
      </c>
      <c r="F7349" s="10">
        <f t="shared" ca="1" si="229"/>
        <v>8.126314198612454E-2</v>
      </c>
      <c r="G7349" s="3" t="str">
        <f>VLOOKUP(Table3[[#This Row],[PRODUCT ID]],Table1[[PRODUCT]:[SELLING PRICE]],1,FALSE)</f>
        <v>Product5</v>
      </c>
      <c r="H7349" s="3" t="str">
        <f>VLOOKUP(Table3[[#This Row],[PRODUCT ID]],Table1[[PRODUCT]:[SELLING PRICE]],2,FALSE)</f>
        <v>Category5</v>
      </c>
      <c r="I7349" s="3" t="str">
        <f>VLOOKUP(Table3[[#This Row],[PRODUCT ID]],Table1[[PRODUCT]:[SELLING PRICE]],3,FALSE)</f>
        <v>Lt</v>
      </c>
      <c r="J7349" s="16">
        <f ca="1">VLOOKUP(Table3[[#This Row],[PRODUCT ID]],Table1[[PRODUCT]:[SELLING PRICE]],4,FALSE)</f>
        <v>135</v>
      </c>
      <c r="K7349" s="16">
        <f ca="1">VLOOKUP(Table3[[#This Row],[PRODUCT ID]],Table1[[PRODUCT]:[SELLING PRICE]],5,FALSE)</f>
        <v>178.61044405516915</v>
      </c>
      <c r="L7349" s="16">
        <f ca="1">J7349*Table3[[#This Row],[QUANTITY]]</f>
        <v>1080</v>
      </c>
      <c r="M7349" s="16">
        <f ca="1">K7349*Table3[[#This Row],[QUANTITY]]*(1-Table3[[#This Row],[DISCOUNT %]])</f>
        <v>1312.7679854376736</v>
      </c>
      <c r="N7349" s="3">
        <f>DAY(Table3[[#This Row],[DATE]])</f>
        <v>12</v>
      </c>
      <c r="O7349" s="3" t="str">
        <f>TEXT(Table3[[#This Row],[DATE]],"mmm")</f>
        <v>Feb</v>
      </c>
      <c r="P7349" s="3">
        <f>YEAR(Table3[[#This Row],[DATE]])</f>
        <v>2041</v>
      </c>
    </row>
    <row r="7350" spans="1:16" x14ac:dyDescent="0.3">
      <c r="A7350" s="6">
        <v>51545</v>
      </c>
      <c r="B7350" s="7" t="s">
        <v>1058</v>
      </c>
      <c r="C7350" s="9">
        <f t="shared" ca="1" si="228"/>
        <v>3</v>
      </c>
      <c r="D7350" s="9" t="s">
        <v>2115</v>
      </c>
      <c r="E7350" s="9" t="s">
        <v>2116</v>
      </c>
      <c r="F7350" s="10">
        <f t="shared" ca="1" si="229"/>
        <v>9.2881125837467368E-2</v>
      </c>
      <c r="G7350" s="3" t="str">
        <f>VLOOKUP(Table3[[#This Row],[PRODUCT ID]],Table1[[PRODUCT]:[SELLING PRICE]],1,FALSE)</f>
        <v>Product6</v>
      </c>
      <c r="H7350" s="3" t="str">
        <f>VLOOKUP(Table3[[#This Row],[PRODUCT ID]],Table1[[PRODUCT]:[SELLING PRICE]],2,FALSE)</f>
        <v>Category1</v>
      </c>
      <c r="I7350" s="3" t="str">
        <f>VLOOKUP(Table3[[#This Row],[PRODUCT ID]],Table1[[PRODUCT]:[SELLING PRICE]],3,FALSE)</f>
        <v>Ft</v>
      </c>
      <c r="J7350" s="16">
        <f ca="1">VLOOKUP(Table3[[#This Row],[PRODUCT ID]],Table1[[PRODUCT]:[SELLING PRICE]],4,FALSE)</f>
        <v>24</v>
      </c>
      <c r="K7350" s="16">
        <f ca="1">VLOOKUP(Table3[[#This Row],[PRODUCT ID]],Table1[[PRODUCT]:[SELLING PRICE]],5,FALSE)</f>
        <v>314.30065147914587</v>
      </c>
      <c r="L7350" s="16">
        <f ca="1">J7350*Table3[[#This Row],[QUANTITY]]</f>
        <v>72</v>
      </c>
      <c r="M7350" s="16">
        <f ca="1">K7350*Table3[[#This Row],[QUANTITY]]*(1-Table3[[#This Row],[DISCOUNT %]])</f>
        <v>855.32415935493998</v>
      </c>
      <c r="N7350" s="3">
        <f>DAY(Table3[[#This Row],[DATE]])</f>
        <v>13</v>
      </c>
      <c r="O7350" s="3" t="str">
        <f>TEXT(Table3[[#This Row],[DATE]],"mmm")</f>
        <v>Feb</v>
      </c>
      <c r="P7350" s="3">
        <f>YEAR(Table3[[#This Row],[DATE]])</f>
        <v>2041</v>
      </c>
    </row>
    <row r="7351" spans="1:16" x14ac:dyDescent="0.3">
      <c r="A7351" s="6">
        <v>51546</v>
      </c>
      <c r="B7351" s="7" t="s">
        <v>1059</v>
      </c>
      <c r="C7351" s="9">
        <f t="shared" ca="1" si="228"/>
        <v>3</v>
      </c>
      <c r="D7351" s="9" t="s">
        <v>2115</v>
      </c>
      <c r="E7351" s="9" t="s">
        <v>2116</v>
      </c>
      <c r="F7351" s="10">
        <f t="shared" ca="1" si="229"/>
        <v>1.324245651753766E-2</v>
      </c>
      <c r="G7351" s="3" t="str">
        <f>VLOOKUP(Table3[[#This Row],[PRODUCT ID]],Table1[[PRODUCT]:[SELLING PRICE]],1,FALSE)</f>
        <v>Product7</v>
      </c>
      <c r="H7351" s="3" t="str">
        <f>VLOOKUP(Table3[[#This Row],[PRODUCT ID]],Table1[[PRODUCT]:[SELLING PRICE]],2,FALSE)</f>
        <v>Category2</v>
      </c>
      <c r="I7351" s="3" t="str">
        <f>VLOOKUP(Table3[[#This Row],[PRODUCT ID]],Table1[[PRODUCT]:[SELLING PRICE]],3,FALSE)</f>
        <v>Kg</v>
      </c>
      <c r="J7351" s="16">
        <f ca="1">VLOOKUP(Table3[[#This Row],[PRODUCT ID]],Table1[[PRODUCT]:[SELLING PRICE]],4,FALSE)</f>
        <v>116</v>
      </c>
      <c r="K7351" s="16">
        <f ca="1">VLOOKUP(Table3[[#This Row],[PRODUCT ID]],Table1[[PRODUCT]:[SELLING PRICE]],5,FALSE)</f>
        <v>75.374365149541063</v>
      </c>
      <c r="L7351" s="16">
        <f ca="1">J7351*Table3[[#This Row],[QUANTITY]]</f>
        <v>348</v>
      </c>
      <c r="M7351" s="16">
        <f ca="1">K7351*Table3[[#This Row],[QUANTITY]]*(1-Table3[[#This Row],[DISCOUNT %]])</f>
        <v>223.12867018953378</v>
      </c>
      <c r="N7351" s="3">
        <f>DAY(Table3[[#This Row],[DATE]])</f>
        <v>14</v>
      </c>
      <c r="O7351" s="3" t="str">
        <f>TEXT(Table3[[#This Row],[DATE]],"mmm")</f>
        <v>Feb</v>
      </c>
      <c r="P7351" s="3">
        <f>YEAR(Table3[[#This Row],[DATE]])</f>
        <v>2041</v>
      </c>
    </row>
    <row r="7352" spans="1:16" x14ac:dyDescent="0.3">
      <c r="A7352" s="6">
        <v>51547</v>
      </c>
      <c r="B7352" s="7" t="s">
        <v>1060</v>
      </c>
      <c r="C7352" s="9">
        <f t="shared" ca="1" si="228"/>
        <v>5</v>
      </c>
      <c r="D7352" s="9" t="s">
        <v>2116</v>
      </c>
      <c r="E7352" s="9" t="s">
        <v>2116</v>
      </c>
      <c r="F7352" s="10">
        <f t="shared" ca="1" si="229"/>
        <v>6.6531418274011545E-2</v>
      </c>
      <c r="G7352" s="3" t="str">
        <f>VLOOKUP(Table3[[#This Row],[PRODUCT ID]],Table1[[PRODUCT]:[SELLING PRICE]],1,FALSE)</f>
        <v>Product8</v>
      </c>
      <c r="H7352" s="3" t="str">
        <f>VLOOKUP(Table3[[#This Row],[PRODUCT ID]],Table1[[PRODUCT]:[SELLING PRICE]],2,FALSE)</f>
        <v>Category3</v>
      </c>
      <c r="I7352" s="3" t="str">
        <f>VLOOKUP(Table3[[#This Row],[PRODUCT ID]],Table1[[PRODUCT]:[SELLING PRICE]],3,FALSE)</f>
        <v>No</v>
      </c>
      <c r="J7352" s="16">
        <f ca="1">VLOOKUP(Table3[[#This Row],[PRODUCT ID]],Table1[[PRODUCT]:[SELLING PRICE]],4,FALSE)</f>
        <v>240</v>
      </c>
      <c r="K7352" s="16">
        <f ca="1">VLOOKUP(Table3[[#This Row],[PRODUCT ID]],Table1[[PRODUCT]:[SELLING PRICE]],5,FALSE)</f>
        <v>129.77114950175388</v>
      </c>
      <c r="L7352" s="16">
        <f ca="1">J7352*Table3[[#This Row],[QUANTITY]]</f>
        <v>1200</v>
      </c>
      <c r="M7352" s="16">
        <f ca="1">K7352*Table3[[#This Row],[QUANTITY]]*(1-Table3[[#This Row],[DISCOUNT %]])</f>
        <v>605.68645437176701</v>
      </c>
      <c r="N7352" s="3">
        <f>DAY(Table3[[#This Row],[DATE]])</f>
        <v>15</v>
      </c>
      <c r="O7352" s="3" t="str">
        <f>TEXT(Table3[[#This Row],[DATE]],"mmm")</f>
        <v>Feb</v>
      </c>
      <c r="P7352" s="3">
        <f>YEAR(Table3[[#This Row],[DATE]])</f>
        <v>2041</v>
      </c>
    </row>
    <row r="7353" spans="1:16" x14ac:dyDescent="0.3">
      <c r="A7353" s="6">
        <v>51548</v>
      </c>
      <c r="B7353" s="7" t="s">
        <v>1061</v>
      </c>
      <c r="C7353" s="9">
        <f t="shared" ca="1" si="228"/>
        <v>15</v>
      </c>
      <c r="D7353" s="9" t="s">
        <v>2116</v>
      </c>
      <c r="E7353" s="9" t="s">
        <v>2116</v>
      </c>
      <c r="F7353" s="10">
        <f t="shared" ca="1" si="229"/>
        <v>4.1853609350791104E-2</v>
      </c>
      <c r="G7353" s="3" t="str">
        <f>VLOOKUP(Table3[[#This Row],[PRODUCT ID]],Table1[[PRODUCT]:[SELLING PRICE]],1,FALSE)</f>
        <v>Product9</v>
      </c>
      <c r="H7353" s="3" t="str">
        <f>VLOOKUP(Table3[[#This Row],[PRODUCT ID]],Table1[[PRODUCT]:[SELLING PRICE]],2,FALSE)</f>
        <v>Category4</v>
      </c>
      <c r="I7353" s="3" t="str">
        <f>VLOOKUP(Table3[[#This Row],[PRODUCT ID]],Table1[[PRODUCT]:[SELLING PRICE]],3,FALSE)</f>
        <v>No</v>
      </c>
      <c r="J7353" s="16">
        <f ca="1">VLOOKUP(Table3[[#This Row],[PRODUCT ID]],Table1[[PRODUCT]:[SELLING PRICE]],4,FALSE)</f>
        <v>240</v>
      </c>
      <c r="K7353" s="16">
        <f ca="1">VLOOKUP(Table3[[#This Row],[PRODUCT ID]],Table1[[PRODUCT]:[SELLING PRICE]],5,FALSE)</f>
        <v>266.34513729896543</v>
      </c>
      <c r="L7353" s="16">
        <f ca="1">J7353*Table3[[#This Row],[QUANTITY]]</f>
        <v>3600</v>
      </c>
      <c r="M7353" s="16">
        <f ca="1">K7353*Table3[[#This Row],[QUANTITY]]*(1-Table3[[#This Row],[DISCOUNT %]])</f>
        <v>3827.964479549576</v>
      </c>
      <c r="N7353" s="3">
        <f>DAY(Table3[[#This Row],[DATE]])</f>
        <v>16</v>
      </c>
      <c r="O7353" s="3" t="str">
        <f>TEXT(Table3[[#This Row],[DATE]],"mmm")</f>
        <v>Feb</v>
      </c>
      <c r="P7353" s="3">
        <f>YEAR(Table3[[#This Row],[DATE]])</f>
        <v>2041</v>
      </c>
    </row>
    <row r="7354" spans="1:16" x14ac:dyDescent="0.3">
      <c r="A7354" s="6">
        <v>51549</v>
      </c>
      <c r="B7354" s="7" t="s">
        <v>1062</v>
      </c>
      <c r="C7354" s="9">
        <f t="shared" ca="1" si="228"/>
        <v>12</v>
      </c>
      <c r="D7354" s="9" t="s">
        <v>2116</v>
      </c>
      <c r="E7354" s="9" t="s">
        <v>2118</v>
      </c>
      <c r="F7354" s="10">
        <f t="shared" ca="1" si="229"/>
        <v>4.6581633571542672E-2</v>
      </c>
      <c r="G7354" s="3" t="str">
        <f>VLOOKUP(Table3[[#This Row],[PRODUCT ID]],Table1[[PRODUCT]:[SELLING PRICE]],1,FALSE)</f>
        <v>Product10</v>
      </c>
      <c r="H7354" s="3" t="str">
        <f>VLOOKUP(Table3[[#This Row],[PRODUCT ID]],Table1[[PRODUCT]:[SELLING PRICE]],2,FALSE)</f>
        <v>Category5</v>
      </c>
      <c r="I7354" s="3" t="str">
        <f>VLOOKUP(Table3[[#This Row],[PRODUCT ID]],Table1[[PRODUCT]:[SELLING PRICE]],3,FALSE)</f>
        <v>Ft</v>
      </c>
      <c r="J7354" s="16">
        <f ca="1">VLOOKUP(Table3[[#This Row],[PRODUCT ID]],Table1[[PRODUCT]:[SELLING PRICE]],4,FALSE)</f>
        <v>21</v>
      </c>
      <c r="K7354" s="16">
        <f ca="1">VLOOKUP(Table3[[#This Row],[PRODUCT ID]],Table1[[PRODUCT]:[SELLING PRICE]],5,FALSE)</f>
        <v>156.00056587947853</v>
      </c>
      <c r="L7354" s="16">
        <f ca="1">J7354*Table3[[#This Row],[QUANTITY]]</f>
        <v>252</v>
      </c>
      <c r="M7354" s="16">
        <f ca="1">K7354*Table3[[#This Row],[QUANTITY]]*(1-Table3[[#This Row],[DISCOUNT %]])</f>
        <v>1784.8056561927283</v>
      </c>
      <c r="N7354" s="3">
        <f>DAY(Table3[[#This Row],[DATE]])</f>
        <v>17</v>
      </c>
      <c r="O7354" s="3" t="str">
        <f>TEXT(Table3[[#This Row],[DATE]],"mmm")</f>
        <v>Feb</v>
      </c>
      <c r="P7354" s="3">
        <f>YEAR(Table3[[#This Row],[DATE]])</f>
        <v>2041</v>
      </c>
    </row>
    <row r="7355" spans="1:16" x14ac:dyDescent="0.3">
      <c r="A7355" s="6">
        <v>51550</v>
      </c>
      <c r="B7355" s="7" t="s">
        <v>1063</v>
      </c>
      <c r="C7355" s="9">
        <f t="shared" ca="1" si="228"/>
        <v>12</v>
      </c>
      <c r="D7355" s="9" t="s">
        <v>2115</v>
      </c>
      <c r="E7355" s="9" t="s">
        <v>2116</v>
      </c>
      <c r="F7355" s="10">
        <f t="shared" ca="1" si="229"/>
        <v>9.6175438598012752E-2</v>
      </c>
      <c r="G7355" s="3" t="str">
        <f>VLOOKUP(Table3[[#This Row],[PRODUCT ID]],Table1[[PRODUCT]:[SELLING PRICE]],1,FALSE)</f>
        <v>Product11</v>
      </c>
      <c r="H7355" s="3" t="str">
        <f>VLOOKUP(Table3[[#This Row],[PRODUCT ID]],Table1[[PRODUCT]:[SELLING PRICE]],2,FALSE)</f>
        <v>Category1</v>
      </c>
      <c r="I7355" s="3" t="str">
        <f>VLOOKUP(Table3[[#This Row],[PRODUCT ID]],Table1[[PRODUCT]:[SELLING PRICE]],3,FALSE)</f>
        <v>No</v>
      </c>
      <c r="J7355" s="16">
        <f ca="1">VLOOKUP(Table3[[#This Row],[PRODUCT ID]],Table1[[PRODUCT]:[SELLING PRICE]],4,FALSE)</f>
        <v>24</v>
      </c>
      <c r="K7355" s="16">
        <f ca="1">VLOOKUP(Table3[[#This Row],[PRODUCT ID]],Table1[[PRODUCT]:[SELLING PRICE]],5,FALSE)</f>
        <v>25.769088182129277</v>
      </c>
      <c r="L7355" s="16">
        <f ca="1">J7355*Table3[[#This Row],[QUANTITY]]</f>
        <v>288</v>
      </c>
      <c r="M7355" s="16">
        <f ca="1">K7355*Table3[[#This Row],[QUANTITY]]*(1-Table3[[#This Row],[DISCOUNT %]])</f>
        <v>279.48881788730552</v>
      </c>
      <c r="N7355" s="3">
        <f>DAY(Table3[[#This Row],[DATE]])</f>
        <v>18</v>
      </c>
      <c r="O7355" s="3" t="str">
        <f>TEXT(Table3[[#This Row],[DATE]],"mmm")</f>
        <v>Feb</v>
      </c>
      <c r="P7355" s="3">
        <f>YEAR(Table3[[#This Row],[DATE]])</f>
        <v>2041</v>
      </c>
    </row>
    <row r="7356" spans="1:16" x14ac:dyDescent="0.3">
      <c r="A7356" s="6">
        <v>51551</v>
      </c>
      <c r="B7356" s="7" t="s">
        <v>1064</v>
      </c>
      <c r="C7356" s="9">
        <f t="shared" ca="1" si="228"/>
        <v>13</v>
      </c>
      <c r="D7356" s="9" t="s">
        <v>2117</v>
      </c>
      <c r="E7356" s="9" t="s">
        <v>2116</v>
      </c>
      <c r="F7356" s="10">
        <f t="shared" ca="1" si="229"/>
        <v>2.0234911863878859E-2</v>
      </c>
      <c r="G7356" s="3" t="str">
        <f>VLOOKUP(Table3[[#This Row],[PRODUCT ID]],Table1[[PRODUCT]:[SELLING PRICE]],1,FALSE)</f>
        <v>Product12</v>
      </c>
      <c r="H7356" s="3" t="str">
        <f>VLOOKUP(Table3[[#This Row],[PRODUCT ID]],Table1[[PRODUCT]:[SELLING PRICE]],2,FALSE)</f>
        <v>Category2</v>
      </c>
      <c r="I7356" s="3" t="str">
        <f>VLOOKUP(Table3[[#This Row],[PRODUCT ID]],Table1[[PRODUCT]:[SELLING PRICE]],3,FALSE)</f>
        <v>Kg</v>
      </c>
      <c r="J7356" s="16">
        <f ca="1">VLOOKUP(Table3[[#This Row],[PRODUCT ID]],Table1[[PRODUCT]:[SELLING PRICE]],4,FALSE)</f>
        <v>66</v>
      </c>
      <c r="K7356" s="16">
        <f ca="1">VLOOKUP(Table3[[#This Row],[PRODUCT ID]],Table1[[PRODUCT]:[SELLING PRICE]],5,FALSE)</f>
        <v>222.07923466287838</v>
      </c>
      <c r="L7356" s="16">
        <f ca="1">J7356*Table3[[#This Row],[QUANTITY]]</f>
        <v>858</v>
      </c>
      <c r="M7356" s="16">
        <f ca="1">K7356*Table3[[#This Row],[QUANTITY]]*(1-Table3[[#This Row],[DISCOUNT %]])</f>
        <v>2828.611251994806</v>
      </c>
      <c r="N7356" s="3">
        <f>DAY(Table3[[#This Row],[DATE]])</f>
        <v>19</v>
      </c>
      <c r="O7356" s="3" t="str">
        <f>TEXT(Table3[[#This Row],[DATE]],"mmm")</f>
        <v>Feb</v>
      </c>
      <c r="P7356" s="3">
        <f>YEAR(Table3[[#This Row],[DATE]])</f>
        <v>2041</v>
      </c>
    </row>
    <row r="7357" spans="1:16" x14ac:dyDescent="0.3">
      <c r="A7357" s="6">
        <v>51552</v>
      </c>
      <c r="B7357" s="7" t="s">
        <v>1065</v>
      </c>
      <c r="C7357" s="9">
        <f t="shared" ca="1" si="228"/>
        <v>3</v>
      </c>
      <c r="D7357" s="9" t="s">
        <v>2117</v>
      </c>
      <c r="E7357" s="9" t="s">
        <v>2116</v>
      </c>
      <c r="F7357" s="10">
        <f t="shared" ca="1" si="229"/>
        <v>7.3829681648739459E-2</v>
      </c>
      <c r="G7357" s="3" t="str">
        <f>VLOOKUP(Table3[[#This Row],[PRODUCT ID]],Table1[[PRODUCT]:[SELLING PRICE]],1,FALSE)</f>
        <v>Product13</v>
      </c>
      <c r="H7357" s="3" t="str">
        <f>VLOOKUP(Table3[[#This Row],[PRODUCT ID]],Table1[[PRODUCT]:[SELLING PRICE]],2,FALSE)</f>
        <v>Category3</v>
      </c>
      <c r="I7357" s="3" t="str">
        <f>VLOOKUP(Table3[[#This Row],[PRODUCT ID]],Table1[[PRODUCT]:[SELLING PRICE]],3,FALSE)</f>
        <v>Kg</v>
      </c>
      <c r="J7357" s="16">
        <f ca="1">VLOOKUP(Table3[[#This Row],[PRODUCT ID]],Table1[[PRODUCT]:[SELLING PRICE]],4,FALSE)</f>
        <v>158</v>
      </c>
      <c r="K7357" s="16">
        <f ca="1">VLOOKUP(Table3[[#This Row],[PRODUCT ID]],Table1[[PRODUCT]:[SELLING PRICE]],5,FALSE)</f>
        <v>200.4647852548045</v>
      </c>
      <c r="L7357" s="16">
        <f ca="1">J7357*Table3[[#This Row],[QUANTITY]]</f>
        <v>474</v>
      </c>
      <c r="M7357" s="16">
        <f ca="1">K7357*Table3[[#This Row],[QUANTITY]]*(1-Table3[[#This Row],[DISCOUNT %]])</f>
        <v>556.99360193297809</v>
      </c>
      <c r="N7357" s="3">
        <f>DAY(Table3[[#This Row],[DATE]])</f>
        <v>20</v>
      </c>
      <c r="O7357" s="3" t="str">
        <f>TEXT(Table3[[#This Row],[DATE]],"mmm")</f>
        <v>Feb</v>
      </c>
      <c r="P7357" s="3">
        <f>YEAR(Table3[[#This Row],[DATE]])</f>
        <v>2041</v>
      </c>
    </row>
    <row r="7358" spans="1:16" x14ac:dyDescent="0.3">
      <c r="A7358" s="6">
        <v>51553</v>
      </c>
      <c r="B7358" s="7" t="s">
        <v>1066</v>
      </c>
      <c r="C7358" s="9">
        <f t="shared" ca="1" si="228"/>
        <v>1</v>
      </c>
      <c r="D7358" s="9" t="s">
        <v>2116</v>
      </c>
      <c r="E7358" s="9" t="s">
        <v>2116</v>
      </c>
      <c r="F7358" s="10">
        <f t="shared" ca="1" si="229"/>
        <v>9.0478671134709088E-2</v>
      </c>
      <c r="G7358" s="3" t="str">
        <f>VLOOKUP(Table3[[#This Row],[PRODUCT ID]],Table1[[PRODUCT]:[SELLING PRICE]],1,FALSE)</f>
        <v>Product14</v>
      </c>
      <c r="H7358" s="3" t="str">
        <f>VLOOKUP(Table3[[#This Row],[PRODUCT ID]],Table1[[PRODUCT]:[SELLING PRICE]],2,FALSE)</f>
        <v>Category4</v>
      </c>
      <c r="I7358" s="3" t="str">
        <f>VLOOKUP(Table3[[#This Row],[PRODUCT ID]],Table1[[PRODUCT]:[SELLING PRICE]],3,FALSE)</f>
        <v>Lt</v>
      </c>
      <c r="J7358" s="16">
        <f ca="1">VLOOKUP(Table3[[#This Row],[PRODUCT ID]],Table1[[PRODUCT]:[SELLING PRICE]],4,FALSE)</f>
        <v>221</v>
      </c>
      <c r="K7358" s="16">
        <f ca="1">VLOOKUP(Table3[[#This Row],[PRODUCT ID]],Table1[[PRODUCT]:[SELLING PRICE]],5,FALSE)</f>
        <v>283.73476637718295</v>
      </c>
      <c r="L7358" s="16">
        <f ca="1">J7358*Table3[[#This Row],[QUANTITY]]</f>
        <v>221</v>
      </c>
      <c r="M7358" s="16">
        <f ca="1">K7358*Table3[[#This Row],[QUANTITY]]*(1-Table3[[#This Row],[DISCOUNT %]])</f>
        <v>258.06282176065832</v>
      </c>
      <c r="N7358" s="3">
        <f>DAY(Table3[[#This Row],[DATE]])</f>
        <v>21</v>
      </c>
      <c r="O7358" s="3" t="str">
        <f>TEXT(Table3[[#This Row],[DATE]],"mmm")</f>
        <v>Feb</v>
      </c>
      <c r="P7358" s="3">
        <f>YEAR(Table3[[#This Row],[DATE]])</f>
        <v>2041</v>
      </c>
    </row>
    <row r="7359" spans="1:16" x14ac:dyDescent="0.3">
      <c r="A7359" s="6">
        <v>51554</v>
      </c>
      <c r="B7359" s="7" t="s">
        <v>1067</v>
      </c>
      <c r="C7359" s="9">
        <f t="shared" ca="1" si="228"/>
        <v>3</v>
      </c>
      <c r="D7359" s="9" t="s">
        <v>2116</v>
      </c>
      <c r="E7359" s="9" t="s">
        <v>2116</v>
      </c>
      <c r="F7359" s="10">
        <f t="shared" ca="1" si="229"/>
        <v>7.6095950538926552E-2</v>
      </c>
      <c r="G7359" s="3" t="str">
        <f>VLOOKUP(Table3[[#This Row],[PRODUCT ID]],Table1[[PRODUCT]:[SELLING PRICE]],1,FALSE)</f>
        <v>Product15</v>
      </c>
      <c r="H7359" s="3" t="str">
        <f>VLOOKUP(Table3[[#This Row],[PRODUCT ID]],Table1[[PRODUCT]:[SELLING PRICE]],2,FALSE)</f>
        <v>Category5</v>
      </c>
      <c r="I7359" s="3" t="str">
        <f>VLOOKUP(Table3[[#This Row],[PRODUCT ID]],Table1[[PRODUCT]:[SELLING PRICE]],3,FALSE)</f>
        <v>Kg</v>
      </c>
      <c r="J7359" s="16">
        <f ca="1">VLOOKUP(Table3[[#This Row],[PRODUCT ID]],Table1[[PRODUCT]:[SELLING PRICE]],4,FALSE)</f>
        <v>104</v>
      </c>
      <c r="K7359" s="16">
        <f ca="1">VLOOKUP(Table3[[#This Row],[PRODUCT ID]],Table1[[PRODUCT]:[SELLING PRICE]],5,FALSE)</f>
        <v>58.980935548331935</v>
      </c>
      <c r="L7359" s="16">
        <f ca="1">J7359*Table3[[#This Row],[QUANTITY]]</f>
        <v>312</v>
      </c>
      <c r="M7359" s="16">
        <f ca="1">K7359*Table3[[#This Row],[QUANTITY]]*(1-Table3[[#This Row],[DISCOUNT %]])</f>
        <v>163.47817558231935</v>
      </c>
      <c r="N7359" s="3">
        <f>DAY(Table3[[#This Row],[DATE]])</f>
        <v>22</v>
      </c>
      <c r="O7359" s="3" t="str">
        <f>TEXT(Table3[[#This Row],[DATE]],"mmm")</f>
        <v>Feb</v>
      </c>
      <c r="P7359" s="3">
        <f>YEAR(Table3[[#This Row],[DATE]])</f>
        <v>2041</v>
      </c>
    </row>
    <row r="7360" spans="1:16" x14ac:dyDescent="0.3">
      <c r="A7360" s="6">
        <v>51555</v>
      </c>
      <c r="B7360" s="7" t="s">
        <v>1068</v>
      </c>
      <c r="C7360" s="9">
        <f t="shared" ca="1" si="228"/>
        <v>4</v>
      </c>
      <c r="D7360" s="9" t="s">
        <v>2116</v>
      </c>
      <c r="E7360" s="9" t="s">
        <v>2118</v>
      </c>
      <c r="F7360" s="10">
        <f t="shared" ca="1" si="229"/>
        <v>7.7126245760188783E-2</v>
      </c>
      <c r="G7360" s="3" t="str">
        <f>VLOOKUP(Table3[[#This Row],[PRODUCT ID]],Table1[[PRODUCT]:[SELLING PRICE]],1,FALSE)</f>
        <v>Product16</v>
      </c>
      <c r="H7360" s="3" t="str">
        <f>VLOOKUP(Table3[[#This Row],[PRODUCT ID]],Table1[[PRODUCT]:[SELLING PRICE]],2,FALSE)</f>
        <v>Category1</v>
      </c>
      <c r="I7360" s="3" t="str">
        <f>VLOOKUP(Table3[[#This Row],[PRODUCT ID]],Table1[[PRODUCT]:[SELLING PRICE]],3,FALSE)</f>
        <v>Lt</v>
      </c>
      <c r="J7360" s="16">
        <f ca="1">VLOOKUP(Table3[[#This Row],[PRODUCT ID]],Table1[[PRODUCT]:[SELLING PRICE]],4,FALSE)</f>
        <v>32</v>
      </c>
      <c r="K7360" s="16">
        <f ca="1">VLOOKUP(Table3[[#This Row],[PRODUCT ID]],Table1[[PRODUCT]:[SELLING PRICE]],5,FALSE)</f>
        <v>303.95545437054182</v>
      </c>
      <c r="L7360" s="16">
        <f ca="1">J7360*Table3[[#This Row],[QUANTITY]]</f>
        <v>128</v>
      </c>
      <c r="M7360" s="16">
        <f ca="1">K7360*Table3[[#This Row],[QUANTITY]]*(1-Table3[[#This Row],[DISCOUNT %]])</f>
        <v>1122.0500451864382</v>
      </c>
      <c r="N7360" s="3">
        <f>DAY(Table3[[#This Row],[DATE]])</f>
        <v>23</v>
      </c>
      <c r="O7360" s="3" t="str">
        <f>TEXT(Table3[[#This Row],[DATE]],"mmm")</f>
        <v>Feb</v>
      </c>
      <c r="P7360" s="3">
        <f>YEAR(Table3[[#This Row],[DATE]])</f>
        <v>2041</v>
      </c>
    </row>
    <row r="7361" spans="1:16" x14ac:dyDescent="0.3">
      <c r="A7361" s="6">
        <v>51556</v>
      </c>
      <c r="B7361" s="7" t="s">
        <v>1069</v>
      </c>
      <c r="C7361" s="9">
        <f t="shared" ca="1" si="228"/>
        <v>10</v>
      </c>
      <c r="D7361" s="9" t="s">
        <v>2116</v>
      </c>
      <c r="E7361" s="9" t="s">
        <v>2118</v>
      </c>
      <c r="F7361" s="10">
        <f t="shared" ca="1" si="229"/>
        <v>5.02770100890092E-2</v>
      </c>
      <c r="G7361" s="3" t="str">
        <f>VLOOKUP(Table3[[#This Row],[PRODUCT ID]],Table1[[PRODUCT]:[SELLING PRICE]],1,FALSE)</f>
        <v>Product17</v>
      </c>
      <c r="H7361" s="3" t="str">
        <f>VLOOKUP(Table3[[#This Row],[PRODUCT ID]],Table1[[PRODUCT]:[SELLING PRICE]],2,FALSE)</f>
        <v>Category2</v>
      </c>
      <c r="I7361" s="3" t="str">
        <f>VLOOKUP(Table3[[#This Row],[PRODUCT ID]],Table1[[PRODUCT]:[SELLING PRICE]],3,FALSE)</f>
        <v>Ft</v>
      </c>
      <c r="J7361" s="16">
        <f ca="1">VLOOKUP(Table3[[#This Row],[PRODUCT ID]],Table1[[PRODUCT]:[SELLING PRICE]],4,FALSE)</f>
        <v>157</v>
      </c>
      <c r="K7361" s="16">
        <f ca="1">VLOOKUP(Table3[[#This Row],[PRODUCT ID]],Table1[[PRODUCT]:[SELLING PRICE]],5,FALSE)</f>
        <v>125.37005631311519</v>
      </c>
      <c r="L7361" s="16">
        <f ca="1">J7361*Table3[[#This Row],[QUANTITY]]</f>
        <v>1570</v>
      </c>
      <c r="M7361" s="16">
        <f ca="1">K7361*Table3[[#This Row],[QUANTITY]]*(1-Table3[[#This Row],[DISCOUNT %]])</f>
        <v>1190.6682472700104</v>
      </c>
      <c r="N7361" s="3">
        <f>DAY(Table3[[#This Row],[DATE]])</f>
        <v>24</v>
      </c>
      <c r="O7361" s="3" t="str">
        <f>TEXT(Table3[[#This Row],[DATE]],"mmm")</f>
        <v>Feb</v>
      </c>
      <c r="P7361" s="3">
        <f>YEAR(Table3[[#This Row],[DATE]])</f>
        <v>2041</v>
      </c>
    </row>
    <row r="7362" spans="1:16" x14ac:dyDescent="0.3">
      <c r="A7362" s="6">
        <v>51557</v>
      </c>
      <c r="B7362" s="7" t="s">
        <v>1070</v>
      </c>
      <c r="C7362" s="9">
        <f t="shared" ca="1" si="228"/>
        <v>15</v>
      </c>
      <c r="D7362" s="9" t="s">
        <v>2115</v>
      </c>
      <c r="E7362" s="9" t="s">
        <v>2116</v>
      </c>
      <c r="F7362" s="10">
        <f t="shared" ca="1" si="229"/>
        <v>7.2112825882285611E-2</v>
      </c>
      <c r="G7362" s="3" t="str">
        <f>VLOOKUP(Table3[[#This Row],[PRODUCT ID]],Table1[[PRODUCT]:[SELLING PRICE]],1,FALSE)</f>
        <v>Product18</v>
      </c>
      <c r="H7362" s="3" t="str">
        <f>VLOOKUP(Table3[[#This Row],[PRODUCT ID]],Table1[[PRODUCT]:[SELLING PRICE]],2,FALSE)</f>
        <v>Category3</v>
      </c>
      <c r="I7362" s="3" t="str">
        <f>VLOOKUP(Table3[[#This Row],[PRODUCT ID]],Table1[[PRODUCT]:[SELLING PRICE]],3,FALSE)</f>
        <v>Kg</v>
      </c>
      <c r="J7362" s="16">
        <f ca="1">VLOOKUP(Table3[[#This Row],[PRODUCT ID]],Table1[[PRODUCT]:[SELLING PRICE]],4,FALSE)</f>
        <v>196</v>
      </c>
      <c r="K7362" s="16">
        <f ca="1">VLOOKUP(Table3[[#This Row],[PRODUCT ID]],Table1[[PRODUCT]:[SELLING PRICE]],5,FALSE)</f>
        <v>299.94607549904163</v>
      </c>
      <c r="L7362" s="16">
        <f ca="1">J7362*Table3[[#This Row],[QUANTITY]]</f>
        <v>2940</v>
      </c>
      <c r="M7362" s="16">
        <f ca="1">K7362*Table3[[#This Row],[QUANTITY]]*(1-Table3[[#This Row],[DISCOUNT %]])</f>
        <v>4174.741745737565</v>
      </c>
      <c r="N7362" s="3">
        <f>DAY(Table3[[#This Row],[DATE]])</f>
        <v>25</v>
      </c>
      <c r="O7362" s="3" t="str">
        <f>TEXT(Table3[[#This Row],[DATE]],"mmm")</f>
        <v>Feb</v>
      </c>
      <c r="P7362" s="3">
        <f>YEAR(Table3[[#This Row],[DATE]])</f>
        <v>2041</v>
      </c>
    </row>
    <row r="7363" spans="1:16" x14ac:dyDescent="0.3">
      <c r="A7363" s="6">
        <v>51558</v>
      </c>
      <c r="B7363" s="7" t="s">
        <v>1071</v>
      </c>
      <c r="C7363" s="9">
        <f t="shared" ref="C7363:C7426" ca="1" si="230">RANDBETWEEN(1,15)</f>
        <v>12</v>
      </c>
      <c r="D7363" s="9" t="s">
        <v>2116</v>
      </c>
      <c r="E7363" s="9" t="s">
        <v>2116</v>
      </c>
      <c r="F7363" s="10">
        <f t="shared" ref="F7363:F7426" ca="1" si="231">RAND()*(0.1)</f>
        <v>7.6419413465250469E-2</v>
      </c>
      <c r="G7363" s="3" t="str">
        <f>VLOOKUP(Table3[[#This Row],[PRODUCT ID]],Table1[[PRODUCT]:[SELLING PRICE]],1,FALSE)</f>
        <v>Product19</v>
      </c>
      <c r="H7363" s="3" t="str">
        <f>VLOOKUP(Table3[[#This Row],[PRODUCT ID]],Table1[[PRODUCT]:[SELLING PRICE]],2,FALSE)</f>
        <v>Category4</v>
      </c>
      <c r="I7363" s="3" t="str">
        <f>VLOOKUP(Table3[[#This Row],[PRODUCT ID]],Table1[[PRODUCT]:[SELLING PRICE]],3,FALSE)</f>
        <v>No</v>
      </c>
      <c r="J7363" s="16">
        <f ca="1">VLOOKUP(Table3[[#This Row],[PRODUCT ID]],Table1[[PRODUCT]:[SELLING PRICE]],4,FALSE)</f>
        <v>142</v>
      </c>
      <c r="K7363" s="16">
        <f ca="1">VLOOKUP(Table3[[#This Row],[PRODUCT ID]],Table1[[PRODUCT]:[SELLING PRICE]],5,FALSE)</f>
        <v>125.75196199545395</v>
      </c>
      <c r="L7363" s="16">
        <f ca="1">J7363*Table3[[#This Row],[QUANTITY]]</f>
        <v>1704</v>
      </c>
      <c r="M7363" s="16">
        <f ca="1">K7363*Table3[[#This Row],[QUANTITY]]*(1-Table3[[#This Row],[DISCOUNT %]])</f>
        <v>1393.7048498118827</v>
      </c>
      <c r="N7363" s="3">
        <f>DAY(Table3[[#This Row],[DATE]])</f>
        <v>26</v>
      </c>
      <c r="O7363" s="3" t="str">
        <f>TEXT(Table3[[#This Row],[DATE]],"mmm")</f>
        <v>Feb</v>
      </c>
      <c r="P7363" s="3">
        <f>YEAR(Table3[[#This Row],[DATE]])</f>
        <v>2041</v>
      </c>
    </row>
    <row r="7364" spans="1:16" x14ac:dyDescent="0.3">
      <c r="A7364" s="6">
        <v>51559</v>
      </c>
      <c r="B7364" s="7" t="s">
        <v>1072</v>
      </c>
      <c r="C7364" s="9">
        <f t="shared" ca="1" si="230"/>
        <v>2</v>
      </c>
      <c r="D7364" s="9" t="s">
        <v>2117</v>
      </c>
      <c r="E7364" s="9" t="s">
        <v>2116</v>
      </c>
      <c r="F7364" s="10">
        <f t="shared" ca="1" si="231"/>
        <v>4.4768998658311014E-2</v>
      </c>
      <c r="G7364" s="3" t="str">
        <f>VLOOKUP(Table3[[#This Row],[PRODUCT ID]],Table1[[PRODUCT]:[SELLING PRICE]],1,FALSE)</f>
        <v>Product20</v>
      </c>
      <c r="H7364" s="3" t="str">
        <f>VLOOKUP(Table3[[#This Row],[PRODUCT ID]],Table1[[PRODUCT]:[SELLING PRICE]],2,FALSE)</f>
        <v>Category5</v>
      </c>
      <c r="I7364" s="3" t="str">
        <f>VLOOKUP(Table3[[#This Row],[PRODUCT ID]],Table1[[PRODUCT]:[SELLING PRICE]],3,FALSE)</f>
        <v>No</v>
      </c>
      <c r="J7364" s="16">
        <f ca="1">VLOOKUP(Table3[[#This Row],[PRODUCT ID]],Table1[[PRODUCT]:[SELLING PRICE]],4,FALSE)</f>
        <v>102</v>
      </c>
      <c r="K7364" s="16">
        <f ca="1">VLOOKUP(Table3[[#This Row],[PRODUCT ID]],Table1[[PRODUCT]:[SELLING PRICE]],5,FALSE)</f>
        <v>147.68548043905469</v>
      </c>
      <c r="L7364" s="16">
        <f ca="1">J7364*Table3[[#This Row],[QUANTITY]]</f>
        <v>204</v>
      </c>
      <c r="M7364" s="16">
        <f ca="1">K7364*Table3[[#This Row],[QUANTITY]]*(1-Table3[[#This Row],[DISCOUNT %]])</f>
        <v>282.14749872685326</v>
      </c>
      <c r="N7364" s="3">
        <f>DAY(Table3[[#This Row],[DATE]])</f>
        <v>27</v>
      </c>
      <c r="O7364" s="3" t="str">
        <f>TEXT(Table3[[#This Row],[DATE]],"mmm")</f>
        <v>Feb</v>
      </c>
      <c r="P7364" s="3">
        <f>YEAR(Table3[[#This Row],[DATE]])</f>
        <v>2041</v>
      </c>
    </row>
    <row r="7365" spans="1:16" x14ac:dyDescent="0.3">
      <c r="A7365" s="6">
        <v>51560</v>
      </c>
      <c r="B7365" s="7" t="s">
        <v>1073</v>
      </c>
      <c r="C7365" s="9">
        <f t="shared" ca="1" si="230"/>
        <v>15</v>
      </c>
      <c r="D7365" s="9" t="s">
        <v>2115</v>
      </c>
      <c r="E7365" s="9" t="s">
        <v>2116</v>
      </c>
      <c r="F7365" s="10">
        <f t="shared" ca="1" si="231"/>
        <v>2.5744939499722876E-2</v>
      </c>
      <c r="G7365" s="3" t="str">
        <f>VLOOKUP(Table3[[#This Row],[PRODUCT ID]],Table1[[PRODUCT]:[SELLING PRICE]],1,FALSE)</f>
        <v>Product21</v>
      </c>
      <c r="H7365" s="3" t="str">
        <f>VLOOKUP(Table3[[#This Row],[PRODUCT ID]],Table1[[PRODUCT]:[SELLING PRICE]],2,FALSE)</f>
        <v>Category1</v>
      </c>
      <c r="I7365" s="3" t="str">
        <f>VLOOKUP(Table3[[#This Row],[PRODUCT ID]],Table1[[PRODUCT]:[SELLING PRICE]],3,FALSE)</f>
        <v>Ft</v>
      </c>
      <c r="J7365" s="16">
        <f ca="1">VLOOKUP(Table3[[#This Row],[PRODUCT ID]],Table1[[PRODUCT]:[SELLING PRICE]],4,FALSE)</f>
        <v>247</v>
      </c>
      <c r="K7365" s="16">
        <f ca="1">VLOOKUP(Table3[[#This Row],[PRODUCT ID]],Table1[[PRODUCT]:[SELLING PRICE]],5,FALSE)</f>
        <v>238.23776148463389</v>
      </c>
      <c r="L7365" s="16">
        <f ca="1">J7365*Table3[[#This Row],[QUANTITY]]</f>
        <v>3705</v>
      </c>
      <c r="M7365" s="16">
        <f ca="1">K7365*Table3[[#This Row],[QUANTITY]]*(1-Table3[[#This Row],[DISCOUNT %]])</f>
        <v>3481.5651709299391</v>
      </c>
      <c r="N7365" s="3">
        <f>DAY(Table3[[#This Row],[DATE]])</f>
        <v>28</v>
      </c>
      <c r="O7365" s="3" t="str">
        <f>TEXT(Table3[[#This Row],[DATE]],"mmm")</f>
        <v>Feb</v>
      </c>
      <c r="P7365" s="3">
        <f>YEAR(Table3[[#This Row],[DATE]])</f>
        <v>2041</v>
      </c>
    </row>
    <row r="7366" spans="1:16" x14ac:dyDescent="0.3">
      <c r="A7366" s="6">
        <v>51561</v>
      </c>
      <c r="B7366" s="7" t="s">
        <v>1074</v>
      </c>
      <c r="C7366" s="9">
        <f t="shared" ca="1" si="230"/>
        <v>14</v>
      </c>
      <c r="D7366" s="9" t="s">
        <v>2115</v>
      </c>
      <c r="E7366" s="9" t="s">
        <v>2118</v>
      </c>
      <c r="F7366" s="10">
        <f t="shared" ca="1" si="231"/>
        <v>5.7418102623220738E-2</v>
      </c>
      <c r="G7366" s="3" t="str">
        <f>VLOOKUP(Table3[[#This Row],[PRODUCT ID]],Table1[[PRODUCT]:[SELLING PRICE]],1,FALSE)</f>
        <v>Product22</v>
      </c>
      <c r="H7366" s="3" t="str">
        <f>VLOOKUP(Table3[[#This Row],[PRODUCT ID]],Table1[[PRODUCT]:[SELLING PRICE]],2,FALSE)</f>
        <v>Category2</v>
      </c>
      <c r="I7366" s="3" t="str">
        <f>VLOOKUP(Table3[[#This Row],[PRODUCT ID]],Table1[[PRODUCT]:[SELLING PRICE]],3,FALSE)</f>
        <v>No</v>
      </c>
      <c r="J7366" s="16">
        <f ca="1">VLOOKUP(Table3[[#This Row],[PRODUCT ID]],Table1[[PRODUCT]:[SELLING PRICE]],4,FALSE)</f>
        <v>90</v>
      </c>
      <c r="K7366" s="16">
        <f ca="1">VLOOKUP(Table3[[#This Row],[PRODUCT ID]],Table1[[PRODUCT]:[SELLING PRICE]],5,FALSE)</f>
        <v>184.53523440042002</v>
      </c>
      <c r="L7366" s="16">
        <f ca="1">J7366*Table3[[#This Row],[QUANTITY]]</f>
        <v>1260</v>
      </c>
      <c r="M7366" s="16">
        <f ca="1">K7366*Table3[[#This Row],[QUANTITY]]*(1-Table3[[#This Row],[DISCOUNT %]])</f>
        <v>2435.1539992362327</v>
      </c>
      <c r="N7366" s="3">
        <f>DAY(Table3[[#This Row],[DATE]])</f>
        <v>1</v>
      </c>
      <c r="O7366" s="3" t="str">
        <f>TEXT(Table3[[#This Row],[DATE]],"mmm")</f>
        <v>Mar</v>
      </c>
      <c r="P7366" s="3">
        <f>YEAR(Table3[[#This Row],[DATE]])</f>
        <v>2041</v>
      </c>
    </row>
    <row r="7367" spans="1:16" x14ac:dyDescent="0.3">
      <c r="A7367" s="6">
        <v>51562</v>
      </c>
      <c r="B7367" s="7" t="s">
        <v>1075</v>
      </c>
      <c r="C7367" s="9">
        <f t="shared" ca="1" si="230"/>
        <v>12</v>
      </c>
      <c r="D7367" s="9" t="s">
        <v>2115</v>
      </c>
      <c r="E7367" s="9" t="s">
        <v>2116</v>
      </c>
      <c r="F7367" s="10">
        <f t="shared" ca="1" si="231"/>
        <v>1.201849256747417E-2</v>
      </c>
      <c r="G7367" s="3" t="str">
        <f>VLOOKUP(Table3[[#This Row],[PRODUCT ID]],Table1[[PRODUCT]:[SELLING PRICE]],1,FALSE)</f>
        <v>Product23</v>
      </c>
      <c r="H7367" s="3" t="str">
        <f>VLOOKUP(Table3[[#This Row],[PRODUCT ID]],Table1[[PRODUCT]:[SELLING PRICE]],2,FALSE)</f>
        <v>Category3</v>
      </c>
      <c r="I7367" s="3" t="str">
        <f>VLOOKUP(Table3[[#This Row],[PRODUCT ID]],Table1[[PRODUCT]:[SELLING PRICE]],3,FALSE)</f>
        <v>Kg</v>
      </c>
      <c r="J7367" s="16">
        <f ca="1">VLOOKUP(Table3[[#This Row],[PRODUCT ID]],Table1[[PRODUCT]:[SELLING PRICE]],4,FALSE)</f>
        <v>143</v>
      </c>
      <c r="K7367" s="16">
        <f ca="1">VLOOKUP(Table3[[#This Row],[PRODUCT ID]],Table1[[PRODUCT]:[SELLING PRICE]],5,FALSE)</f>
        <v>150.54302276834994</v>
      </c>
      <c r="L7367" s="16">
        <f ca="1">J7367*Table3[[#This Row],[QUANTITY]]</f>
        <v>1716</v>
      </c>
      <c r="M7367" s="16">
        <f ca="1">K7367*Table3[[#This Row],[QUANTITY]]*(1-Table3[[#This Row],[DISCOUNT %]])</f>
        <v>1784.8046708174811</v>
      </c>
      <c r="N7367" s="3">
        <f>DAY(Table3[[#This Row],[DATE]])</f>
        <v>2</v>
      </c>
      <c r="O7367" s="3" t="str">
        <f>TEXT(Table3[[#This Row],[DATE]],"mmm")</f>
        <v>Mar</v>
      </c>
      <c r="P7367" s="3">
        <f>YEAR(Table3[[#This Row],[DATE]])</f>
        <v>2041</v>
      </c>
    </row>
    <row r="7368" spans="1:16" x14ac:dyDescent="0.3">
      <c r="A7368" s="6">
        <v>51563</v>
      </c>
      <c r="B7368" s="7" t="s">
        <v>1076</v>
      </c>
      <c r="C7368" s="9">
        <f t="shared" ca="1" si="230"/>
        <v>13</v>
      </c>
      <c r="D7368" s="9" t="s">
        <v>2116</v>
      </c>
      <c r="E7368" s="9" t="s">
        <v>2116</v>
      </c>
      <c r="F7368" s="10">
        <f t="shared" ca="1" si="231"/>
        <v>1.0649271047131904E-2</v>
      </c>
      <c r="G7368" s="3" t="str">
        <f>VLOOKUP(Table3[[#This Row],[PRODUCT ID]],Table1[[PRODUCT]:[SELLING PRICE]],1,FALSE)</f>
        <v>Product24</v>
      </c>
      <c r="H7368" s="3" t="str">
        <f>VLOOKUP(Table3[[#This Row],[PRODUCT ID]],Table1[[PRODUCT]:[SELLING PRICE]],2,FALSE)</f>
        <v>Category4</v>
      </c>
      <c r="I7368" s="3" t="str">
        <f>VLOOKUP(Table3[[#This Row],[PRODUCT ID]],Table1[[PRODUCT]:[SELLING PRICE]],3,FALSE)</f>
        <v>Kg</v>
      </c>
      <c r="J7368" s="16">
        <f ca="1">VLOOKUP(Table3[[#This Row],[PRODUCT ID]],Table1[[PRODUCT]:[SELLING PRICE]],4,FALSE)</f>
        <v>196</v>
      </c>
      <c r="K7368" s="16">
        <f ca="1">VLOOKUP(Table3[[#This Row],[PRODUCT ID]],Table1[[PRODUCT]:[SELLING PRICE]],5,FALSE)</f>
        <v>166.65959987121352</v>
      </c>
      <c r="L7368" s="16">
        <f ca="1">J7368*Table3[[#This Row],[QUANTITY]]</f>
        <v>2548</v>
      </c>
      <c r="M7368" s="16">
        <f ca="1">K7368*Table3[[#This Row],[QUANTITY]]*(1-Table3[[#This Row],[DISCOUNT %]])</f>
        <v>2143.5023560545192</v>
      </c>
      <c r="N7368" s="3">
        <f>DAY(Table3[[#This Row],[DATE]])</f>
        <v>3</v>
      </c>
      <c r="O7368" s="3" t="str">
        <f>TEXT(Table3[[#This Row],[DATE]],"mmm")</f>
        <v>Mar</v>
      </c>
      <c r="P7368" s="3">
        <f>YEAR(Table3[[#This Row],[DATE]])</f>
        <v>2041</v>
      </c>
    </row>
    <row r="7369" spans="1:16" x14ac:dyDescent="0.3">
      <c r="A7369" s="6">
        <v>51564</v>
      </c>
      <c r="B7369" s="7" t="s">
        <v>1077</v>
      </c>
      <c r="C7369" s="9">
        <f t="shared" ca="1" si="230"/>
        <v>1</v>
      </c>
      <c r="D7369" s="9" t="s">
        <v>2116</v>
      </c>
      <c r="E7369" s="9" t="s">
        <v>2116</v>
      </c>
      <c r="F7369" s="10">
        <f t="shared" ca="1" si="231"/>
        <v>4.9940692170671944E-2</v>
      </c>
      <c r="G7369" s="3" t="str">
        <f>VLOOKUP(Table3[[#This Row],[PRODUCT ID]],Table1[[PRODUCT]:[SELLING PRICE]],1,FALSE)</f>
        <v>Product25</v>
      </c>
      <c r="H7369" s="3" t="str">
        <f>VLOOKUP(Table3[[#This Row],[PRODUCT ID]],Table1[[PRODUCT]:[SELLING PRICE]],2,FALSE)</f>
        <v>Category1</v>
      </c>
      <c r="I7369" s="3" t="str">
        <f>VLOOKUP(Table3[[#This Row],[PRODUCT ID]],Table1[[PRODUCT]:[SELLING PRICE]],3,FALSE)</f>
        <v>Lt</v>
      </c>
      <c r="J7369" s="16">
        <f ca="1">VLOOKUP(Table3[[#This Row],[PRODUCT ID]],Table1[[PRODUCT]:[SELLING PRICE]],4,FALSE)</f>
        <v>149</v>
      </c>
      <c r="K7369" s="16">
        <f ca="1">VLOOKUP(Table3[[#This Row],[PRODUCT ID]],Table1[[PRODUCT]:[SELLING PRICE]],5,FALSE)</f>
        <v>26.697053128833058</v>
      </c>
      <c r="L7369" s="16">
        <f ca="1">J7369*Table3[[#This Row],[QUANTITY]]</f>
        <v>149</v>
      </c>
      <c r="M7369" s="16">
        <f ca="1">K7369*Table3[[#This Row],[QUANTITY]]*(1-Table3[[#This Row],[DISCOUNT %]])</f>
        <v>25.363783816661932</v>
      </c>
      <c r="N7369" s="3">
        <f>DAY(Table3[[#This Row],[DATE]])</f>
        <v>4</v>
      </c>
      <c r="O7369" s="3" t="str">
        <f>TEXT(Table3[[#This Row],[DATE]],"mmm")</f>
        <v>Mar</v>
      </c>
      <c r="P7369" s="3">
        <f>YEAR(Table3[[#This Row],[DATE]])</f>
        <v>2041</v>
      </c>
    </row>
    <row r="7370" spans="1:16" x14ac:dyDescent="0.3">
      <c r="A7370" s="6">
        <v>51565</v>
      </c>
      <c r="B7370" s="7" t="s">
        <v>1078</v>
      </c>
      <c r="C7370" s="9">
        <f t="shared" ca="1" si="230"/>
        <v>3</v>
      </c>
      <c r="D7370" s="9" t="s">
        <v>2116</v>
      </c>
      <c r="E7370" s="9" t="s">
        <v>2116</v>
      </c>
      <c r="F7370" s="10">
        <f t="shared" ca="1" si="231"/>
        <v>3.8084512430971364E-2</v>
      </c>
      <c r="G7370" s="3" t="str">
        <f>VLOOKUP(Table3[[#This Row],[PRODUCT ID]],Table1[[PRODUCT]:[SELLING PRICE]],1,FALSE)</f>
        <v>Product26</v>
      </c>
      <c r="H7370" s="3" t="str">
        <f>VLOOKUP(Table3[[#This Row],[PRODUCT ID]],Table1[[PRODUCT]:[SELLING PRICE]],2,FALSE)</f>
        <v>Category2</v>
      </c>
      <c r="I7370" s="3" t="str">
        <f>VLOOKUP(Table3[[#This Row],[PRODUCT ID]],Table1[[PRODUCT]:[SELLING PRICE]],3,FALSE)</f>
        <v>Kg</v>
      </c>
      <c r="J7370" s="16">
        <f ca="1">VLOOKUP(Table3[[#This Row],[PRODUCT ID]],Table1[[PRODUCT]:[SELLING PRICE]],4,FALSE)</f>
        <v>95</v>
      </c>
      <c r="K7370" s="16">
        <f ca="1">VLOOKUP(Table3[[#This Row],[PRODUCT ID]],Table1[[PRODUCT]:[SELLING PRICE]],5,FALSE)</f>
        <v>109.75977780908619</v>
      </c>
      <c r="L7370" s="16">
        <f ca="1">J7370*Table3[[#This Row],[QUANTITY]]</f>
        <v>285</v>
      </c>
      <c r="M7370" s="16">
        <f ca="1">K7370*Table3[[#This Row],[QUANTITY]]*(1-Table3[[#This Row],[DISCOUNT %]])</f>
        <v>316.73889056008619</v>
      </c>
      <c r="N7370" s="3">
        <f>DAY(Table3[[#This Row],[DATE]])</f>
        <v>5</v>
      </c>
      <c r="O7370" s="3" t="str">
        <f>TEXT(Table3[[#This Row],[DATE]],"mmm")</f>
        <v>Mar</v>
      </c>
      <c r="P7370" s="3">
        <f>YEAR(Table3[[#This Row],[DATE]])</f>
        <v>2041</v>
      </c>
    </row>
    <row r="7371" spans="1:16" x14ac:dyDescent="0.3">
      <c r="A7371" s="6">
        <v>51566</v>
      </c>
      <c r="B7371" s="7" t="s">
        <v>1079</v>
      </c>
      <c r="C7371" s="9">
        <f t="shared" ca="1" si="230"/>
        <v>2</v>
      </c>
      <c r="D7371" s="9" t="s">
        <v>2115</v>
      </c>
      <c r="E7371" s="9" t="s">
        <v>2116</v>
      </c>
      <c r="F7371" s="10">
        <f t="shared" ca="1" si="231"/>
        <v>7.1676675638657053E-2</v>
      </c>
      <c r="G7371" s="3" t="str">
        <f>VLOOKUP(Table3[[#This Row],[PRODUCT ID]],Table1[[PRODUCT]:[SELLING PRICE]],1,FALSE)</f>
        <v>Product27</v>
      </c>
      <c r="H7371" s="3" t="str">
        <f>VLOOKUP(Table3[[#This Row],[PRODUCT ID]],Table1[[PRODUCT]:[SELLING PRICE]],2,FALSE)</f>
        <v>Category3</v>
      </c>
      <c r="I7371" s="3" t="str">
        <f>VLOOKUP(Table3[[#This Row],[PRODUCT ID]],Table1[[PRODUCT]:[SELLING PRICE]],3,FALSE)</f>
        <v>Lt</v>
      </c>
      <c r="J7371" s="16">
        <f ca="1">VLOOKUP(Table3[[#This Row],[PRODUCT ID]],Table1[[PRODUCT]:[SELLING PRICE]],4,FALSE)</f>
        <v>63</v>
      </c>
      <c r="K7371" s="16">
        <f ca="1">VLOOKUP(Table3[[#This Row],[PRODUCT ID]],Table1[[PRODUCT]:[SELLING PRICE]],5,FALSE)</f>
        <v>154.66982372674411</v>
      </c>
      <c r="L7371" s="16">
        <f ca="1">J7371*Table3[[#This Row],[QUANTITY]]</f>
        <v>126</v>
      </c>
      <c r="M7371" s="16">
        <f ca="1">K7371*Table3[[#This Row],[QUANTITY]]*(1-Table3[[#This Row],[DISCOUNT %]])</f>
        <v>287.16720988078799</v>
      </c>
      <c r="N7371" s="3">
        <f>DAY(Table3[[#This Row],[DATE]])</f>
        <v>6</v>
      </c>
      <c r="O7371" s="3" t="str">
        <f>TEXT(Table3[[#This Row],[DATE]],"mmm")</f>
        <v>Mar</v>
      </c>
      <c r="P7371" s="3">
        <f>YEAR(Table3[[#This Row],[DATE]])</f>
        <v>2041</v>
      </c>
    </row>
    <row r="7372" spans="1:16" x14ac:dyDescent="0.3">
      <c r="A7372" s="6">
        <v>51567</v>
      </c>
      <c r="B7372" s="7" t="s">
        <v>1080</v>
      </c>
      <c r="C7372" s="9">
        <f t="shared" ca="1" si="230"/>
        <v>2</v>
      </c>
      <c r="D7372" s="9" t="s">
        <v>2117</v>
      </c>
      <c r="E7372" s="9" t="s">
        <v>2118</v>
      </c>
      <c r="F7372" s="10">
        <f t="shared" ca="1" si="231"/>
        <v>2.4243244733288538E-2</v>
      </c>
      <c r="G7372" s="3" t="str">
        <f>VLOOKUP(Table3[[#This Row],[PRODUCT ID]],Table1[[PRODUCT]:[SELLING PRICE]],1,FALSE)</f>
        <v>Product28</v>
      </c>
      <c r="H7372" s="3" t="str">
        <f>VLOOKUP(Table3[[#This Row],[PRODUCT ID]],Table1[[PRODUCT]:[SELLING PRICE]],2,FALSE)</f>
        <v>Category4</v>
      </c>
      <c r="I7372" s="3" t="str">
        <f>VLOOKUP(Table3[[#This Row],[PRODUCT ID]],Table1[[PRODUCT]:[SELLING PRICE]],3,FALSE)</f>
        <v>Ft</v>
      </c>
      <c r="J7372" s="16">
        <f ca="1">VLOOKUP(Table3[[#This Row],[PRODUCT ID]],Table1[[PRODUCT]:[SELLING PRICE]],4,FALSE)</f>
        <v>247</v>
      </c>
      <c r="K7372" s="16">
        <f ca="1">VLOOKUP(Table3[[#This Row],[PRODUCT ID]],Table1[[PRODUCT]:[SELLING PRICE]],5,FALSE)</f>
        <v>158.43892981970592</v>
      </c>
      <c r="L7372" s="16">
        <f ca="1">J7372*Table3[[#This Row],[QUANTITY]]</f>
        <v>494</v>
      </c>
      <c r="M7372" s="16">
        <f ca="1">K7372*Table3[[#This Row],[QUANTITY]]*(1-Table3[[#This Row],[DISCOUNT %]])</f>
        <v>309.19571213761293</v>
      </c>
      <c r="N7372" s="3">
        <f>DAY(Table3[[#This Row],[DATE]])</f>
        <v>7</v>
      </c>
      <c r="O7372" s="3" t="str">
        <f>TEXT(Table3[[#This Row],[DATE]],"mmm")</f>
        <v>Mar</v>
      </c>
      <c r="P7372" s="3">
        <f>YEAR(Table3[[#This Row],[DATE]])</f>
        <v>2041</v>
      </c>
    </row>
    <row r="7373" spans="1:16" x14ac:dyDescent="0.3">
      <c r="A7373" s="6">
        <v>51568</v>
      </c>
      <c r="B7373" s="7" t="s">
        <v>1081</v>
      </c>
      <c r="C7373" s="9">
        <f t="shared" ca="1" si="230"/>
        <v>6</v>
      </c>
      <c r="D7373" s="9" t="s">
        <v>2117</v>
      </c>
      <c r="E7373" s="9" t="s">
        <v>2118</v>
      </c>
      <c r="F7373" s="10">
        <f t="shared" ca="1" si="231"/>
        <v>5.2338884787215802E-2</v>
      </c>
      <c r="G7373" s="3" t="str">
        <f>VLOOKUP(Table3[[#This Row],[PRODUCT ID]],Table1[[PRODUCT]:[SELLING PRICE]],1,FALSE)</f>
        <v>Product29</v>
      </c>
      <c r="H7373" s="3" t="str">
        <f>VLOOKUP(Table3[[#This Row],[PRODUCT ID]],Table1[[PRODUCT]:[SELLING PRICE]],2,FALSE)</f>
        <v>Category5</v>
      </c>
      <c r="I7373" s="3" t="str">
        <f>VLOOKUP(Table3[[#This Row],[PRODUCT ID]],Table1[[PRODUCT]:[SELLING PRICE]],3,FALSE)</f>
        <v>Kg</v>
      </c>
      <c r="J7373" s="16">
        <f ca="1">VLOOKUP(Table3[[#This Row],[PRODUCT ID]],Table1[[PRODUCT]:[SELLING PRICE]],4,FALSE)</f>
        <v>126</v>
      </c>
      <c r="K7373" s="16">
        <f ca="1">VLOOKUP(Table3[[#This Row],[PRODUCT ID]],Table1[[PRODUCT]:[SELLING PRICE]],5,FALSE)</f>
        <v>292.85180397155403</v>
      </c>
      <c r="L7373" s="16">
        <f ca="1">J7373*Table3[[#This Row],[QUANTITY]]</f>
        <v>756</v>
      </c>
      <c r="M7373" s="16">
        <f ca="1">K7373*Table3[[#This Row],[QUANTITY]]*(1-Table3[[#This Row],[DISCOUNT %]])</f>
        <v>1665.1456028625512</v>
      </c>
      <c r="N7373" s="3">
        <f>DAY(Table3[[#This Row],[DATE]])</f>
        <v>8</v>
      </c>
      <c r="O7373" s="3" t="str">
        <f>TEXT(Table3[[#This Row],[DATE]],"mmm")</f>
        <v>Mar</v>
      </c>
      <c r="P7373" s="3">
        <f>YEAR(Table3[[#This Row],[DATE]])</f>
        <v>2041</v>
      </c>
    </row>
    <row r="7374" spans="1:16" x14ac:dyDescent="0.3">
      <c r="A7374" s="6">
        <v>51569</v>
      </c>
      <c r="B7374" s="7" t="s">
        <v>1082</v>
      </c>
      <c r="C7374" s="9">
        <f t="shared" ca="1" si="230"/>
        <v>2</v>
      </c>
      <c r="D7374" s="9" t="s">
        <v>2116</v>
      </c>
      <c r="E7374" s="9" t="s">
        <v>2116</v>
      </c>
      <c r="F7374" s="10">
        <f t="shared" ca="1" si="231"/>
        <v>5.7698095148434325E-2</v>
      </c>
      <c r="G7374" s="3" t="str">
        <f>VLOOKUP(Table3[[#This Row],[PRODUCT ID]],Table1[[PRODUCT]:[SELLING PRICE]],1,FALSE)</f>
        <v>Product30</v>
      </c>
      <c r="H7374" s="3" t="str">
        <f>VLOOKUP(Table3[[#This Row],[PRODUCT ID]],Table1[[PRODUCT]:[SELLING PRICE]],2,FALSE)</f>
        <v>Category1</v>
      </c>
      <c r="I7374" s="3" t="str">
        <f>VLOOKUP(Table3[[#This Row],[PRODUCT ID]],Table1[[PRODUCT]:[SELLING PRICE]],3,FALSE)</f>
        <v>No</v>
      </c>
      <c r="J7374" s="16">
        <f ca="1">VLOOKUP(Table3[[#This Row],[PRODUCT ID]],Table1[[PRODUCT]:[SELLING PRICE]],4,FALSE)</f>
        <v>116</v>
      </c>
      <c r="K7374" s="16">
        <f ca="1">VLOOKUP(Table3[[#This Row],[PRODUCT ID]],Table1[[PRODUCT]:[SELLING PRICE]],5,FALSE)</f>
        <v>201.78359742601424</v>
      </c>
      <c r="L7374" s="16">
        <f ca="1">J7374*Table3[[#This Row],[QUANTITY]]</f>
        <v>232</v>
      </c>
      <c r="M7374" s="16">
        <f ca="1">K7374*Table3[[#This Row],[QUANTITY]]*(1-Table3[[#This Row],[DISCOUNT %]])</f>
        <v>380.28213644466945</v>
      </c>
      <c r="N7374" s="3">
        <f>DAY(Table3[[#This Row],[DATE]])</f>
        <v>9</v>
      </c>
      <c r="O7374" s="3" t="str">
        <f>TEXT(Table3[[#This Row],[DATE]],"mmm")</f>
        <v>Mar</v>
      </c>
      <c r="P7374" s="3">
        <f>YEAR(Table3[[#This Row],[DATE]])</f>
        <v>2041</v>
      </c>
    </row>
    <row r="7375" spans="1:16" x14ac:dyDescent="0.3">
      <c r="A7375" s="6">
        <v>51570</v>
      </c>
      <c r="B7375" s="7" t="s">
        <v>1083</v>
      </c>
      <c r="C7375" s="9">
        <f t="shared" ca="1" si="230"/>
        <v>1</v>
      </c>
      <c r="D7375" s="9" t="s">
        <v>2116</v>
      </c>
      <c r="E7375" s="9" t="s">
        <v>2116</v>
      </c>
      <c r="F7375" s="10">
        <f t="shared" ca="1" si="231"/>
        <v>2.7322064878809307E-2</v>
      </c>
      <c r="G7375" s="3" t="str">
        <f>VLOOKUP(Table3[[#This Row],[PRODUCT ID]],Table1[[PRODUCT]:[SELLING PRICE]],1,FALSE)</f>
        <v>Product31</v>
      </c>
      <c r="H7375" s="3" t="str">
        <f>VLOOKUP(Table3[[#This Row],[PRODUCT ID]],Table1[[PRODUCT]:[SELLING PRICE]],2,FALSE)</f>
        <v>Category2</v>
      </c>
      <c r="I7375" s="3" t="str">
        <f>VLOOKUP(Table3[[#This Row],[PRODUCT ID]],Table1[[PRODUCT]:[SELLING PRICE]],3,FALSE)</f>
        <v>No</v>
      </c>
      <c r="J7375" s="16">
        <f ca="1">VLOOKUP(Table3[[#This Row],[PRODUCT ID]],Table1[[PRODUCT]:[SELLING PRICE]],4,FALSE)</f>
        <v>143</v>
      </c>
      <c r="K7375" s="16">
        <f ca="1">VLOOKUP(Table3[[#This Row],[PRODUCT ID]],Table1[[PRODUCT]:[SELLING PRICE]],5,FALSE)</f>
        <v>141.98327286229295</v>
      </c>
      <c r="L7375" s="16">
        <f ca="1">J7375*Table3[[#This Row],[QUANTITY]]</f>
        <v>143</v>
      </c>
      <c r="M7375" s="16">
        <f ca="1">K7375*Table3[[#This Row],[QUANTITY]]*(1-Table3[[#This Row],[DISCOUNT %]])</f>
        <v>138.10399666944369</v>
      </c>
      <c r="N7375" s="3">
        <f>DAY(Table3[[#This Row],[DATE]])</f>
        <v>10</v>
      </c>
      <c r="O7375" s="3" t="str">
        <f>TEXT(Table3[[#This Row],[DATE]],"mmm")</f>
        <v>Mar</v>
      </c>
      <c r="P7375" s="3">
        <f>YEAR(Table3[[#This Row],[DATE]])</f>
        <v>2041</v>
      </c>
    </row>
    <row r="7376" spans="1:16" x14ac:dyDescent="0.3">
      <c r="A7376" s="6">
        <v>51571</v>
      </c>
      <c r="B7376" s="7" t="s">
        <v>1084</v>
      </c>
      <c r="C7376" s="9">
        <f t="shared" ca="1" si="230"/>
        <v>13</v>
      </c>
      <c r="D7376" s="9" t="s">
        <v>2116</v>
      </c>
      <c r="E7376" s="9" t="s">
        <v>2116</v>
      </c>
      <c r="F7376" s="10">
        <f t="shared" ca="1" si="231"/>
        <v>2.8822929848750581E-2</v>
      </c>
      <c r="G7376" s="3" t="str">
        <f>VLOOKUP(Table3[[#This Row],[PRODUCT ID]],Table1[[PRODUCT]:[SELLING PRICE]],1,FALSE)</f>
        <v>Product32</v>
      </c>
      <c r="H7376" s="3" t="str">
        <f>VLOOKUP(Table3[[#This Row],[PRODUCT ID]],Table1[[PRODUCT]:[SELLING PRICE]],2,FALSE)</f>
        <v>Category3</v>
      </c>
      <c r="I7376" s="3" t="str">
        <f>VLOOKUP(Table3[[#This Row],[PRODUCT ID]],Table1[[PRODUCT]:[SELLING PRICE]],3,FALSE)</f>
        <v>Ft</v>
      </c>
      <c r="J7376" s="16">
        <f ca="1">VLOOKUP(Table3[[#This Row],[PRODUCT ID]],Table1[[PRODUCT]:[SELLING PRICE]],4,FALSE)</f>
        <v>151</v>
      </c>
      <c r="K7376" s="16">
        <f ca="1">VLOOKUP(Table3[[#This Row],[PRODUCT ID]],Table1[[PRODUCT]:[SELLING PRICE]],5,FALSE)</f>
        <v>316.336045134448</v>
      </c>
      <c r="L7376" s="16">
        <f ca="1">J7376*Table3[[#This Row],[QUANTITY]]</f>
        <v>1963</v>
      </c>
      <c r="M7376" s="16">
        <f ca="1">K7376*Table3[[#This Row],[QUANTITY]]*(1-Table3[[#This Row],[DISCOUNT %]])</f>
        <v>3993.8380754597861</v>
      </c>
      <c r="N7376" s="3">
        <f>DAY(Table3[[#This Row],[DATE]])</f>
        <v>11</v>
      </c>
      <c r="O7376" s="3" t="str">
        <f>TEXT(Table3[[#This Row],[DATE]],"mmm")</f>
        <v>Mar</v>
      </c>
      <c r="P7376" s="3">
        <f>YEAR(Table3[[#This Row],[DATE]])</f>
        <v>2041</v>
      </c>
    </row>
    <row r="7377" spans="1:16" x14ac:dyDescent="0.3">
      <c r="A7377" s="6">
        <v>51572</v>
      </c>
      <c r="B7377" s="7" t="s">
        <v>1085</v>
      </c>
      <c r="C7377" s="9">
        <f t="shared" ca="1" si="230"/>
        <v>14</v>
      </c>
      <c r="D7377" s="9" t="s">
        <v>2116</v>
      </c>
      <c r="E7377" s="9" t="s">
        <v>2116</v>
      </c>
      <c r="F7377" s="10">
        <f t="shared" ca="1" si="231"/>
        <v>7.9527026376411944E-2</v>
      </c>
      <c r="G7377" s="3" t="str">
        <f>VLOOKUP(Table3[[#This Row],[PRODUCT ID]],Table1[[PRODUCT]:[SELLING PRICE]],1,FALSE)</f>
        <v>Product33</v>
      </c>
      <c r="H7377" s="3" t="str">
        <f>VLOOKUP(Table3[[#This Row],[PRODUCT ID]],Table1[[PRODUCT]:[SELLING PRICE]],2,FALSE)</f>
        <v>Category4</v>
      </c>
      <c r="I7377" s="3" t="str">
        <f>VLOOKUP(Table3[[#This Row],[PRODUCT ID]],Table1[[PRODUCT]:[SELLING PRICE]],3,FALSE)</f>
        <v>No</v>
      </c>
      <c r="J7377" s="16">
        <f ca="1">VLOOKUP(Table3[[#This Row],[PRODUCT ID]],Table1[[PRODUCT]:[SELLING PRICE]],4,FALSE)</f>
        <v>138</v>
      </c>
      <c r="K7377" s="16">
        <f ca="1">VLOOKUP(Table3[[#This Row],[PRODUCT ID]],Table1[[PRODUCT]:[SELLING PRICE]],5,FALSE)</f>
        <v>31.378137421923505</v>
      </c>
      <c r="L7377" s="16">
        <f ca="1">J7377*Table3[[#This Row],[QUANTITY]]</f>
        <v>1932</v>
      </c>
      <c r="M7377" s="16">
        <f ca="1">K7377*Table3[[#This Row],[QUANTITY]]*(1-Table3[[#This Row],[DISCOUNT %]])</f>
        <v>404.35818443338525</v>
      </c>
      <c r="N7377" s="3">
        <f>DAY(Table3[[#This Row],[DATE]])</f>
        <v>12</v>
      </c>
      <c r="O7377" s="3" t="str">
        <f>TEXT(Table3[[#This Row],[DATE]],"mmm")</f>
        <v>Mar</v>
      </c>
      <c r="P7377" s="3">
        <f>YEAR(Table3[[#This Row],[DATE]])</f>
        <v>2041</v>
      </c>
    </row>
    <row r="7378" spans="1:16" x14ac:dyDescent="0.3">
      <c r="A7378" s="6">
        <v>51573</v>
      </c>
      <c r="B7378" s="7" t="s">
        <v>1086</v>
      </c>
      <c r="C7378" s="9">
        <f t="shared" ca="1" si="230"/>
        <v>12</v>
      </c>
      <c r="D7378" s="9" t="s">
        <v>2115</v>
      </c>
      <c r="E7378" s="9" t="s">
        <v>2118</v>
      </c>
      <c r="F7378" s="10">
        <f t="shared" ca="1" si="231"/>
        <v>8.99330507699721E-2</v>
      </c>
      <c r="G7378" s="3" t="str">
        <f>VLOOKUP(Table3[[#This Row],[PRODUCT ID]],Table1[[PRODUCT]:[SELLING PRICE]],1,FALSE)</f>
        <v>Product34</v>
      </c>
      <c r="H7378" s="3" t="str">
        <f>VLOOKUP(Table3[[#This Row],[PRODUCT ID]],Table1[[PRODUCT]:[SELLING PRICE]],2,FALSE)</f>
        <v>Category5</v>
      </c>
      <c r="I7378" s="3" t="str">
        <f>VLOOKUP(Table3[[#This Row],[PRODUCT ID]],Table1[[PRODUCT]:[SELLING PRICE]],3,FALSE)</f>
        <v>Kg</v>
      </c>
      <c r="J7378" s="16">
        <f ca="1">VLOOKUP(Table3[[#This Row],[PRODUCT ID]],Table1[[PRODUCT]:[SELLING PRICE]],4,FALSE)</f>
        <v>8</v>
      </c>
      <c r="K7378" s="16">
        <f ca="1">VLOOKUP(Table3[[#This Row],[PRODUCT ID]],Table1[[PRODUCT]:[SELLING PRICE]],5,FALSE)</f>
        <v>316.86033394238319</v>
      </c>
      <c r="L7378" s="16">
        <f ca="1">J7378*Table3[[#This Row],[QUANTITY]]</f>
        <v>96</v>
      </c>
      <c r="M7378" s="16">
        <f ca="1">K7378*Table3[[#This Row],[QUANTITY]]*(1-Table3[[#This Row],[DISCOUNT %]])</f>
        <v>3460.3694093154304</v>
      </c>
      <c r="N7378" s="3">
        <f>DAY(Table3[[#This Row],[DATE]])</f>
        <v>13</v>
      </c>
      <c r="O7378" s="3" t="str">
        <f>TEXT(Table3[[#This Row],[DATE]],"mmm")</f>
        <v>Mar</v>
      </c>
      <c r="P7378" s="3">
        <f>YEAR(Table3[[#This Row],[DATE]])</f>
        <v>2041</v>
      </c>
    </row>
    <row r="7379" spans="1:16" x14ac:dyDescent="0.3">
      <c r="A7379" s="6">
        <v>51574</v>
      </c>
      <c r="B7379" s="7" t="s">
        <v>1087</v>
      </c>
      <c r="C7379" s="9">
        <f t="shared" ca="1" si="230"/>
        <v>8</v>
      </c>
      <c r="D7379" s="9" t="s">
        <v>2116</v>
      </c>
      <c r="E7379" s="9" t="s">
        <v>2116</v>
      </c>
      <c r="F7379" s="10">
        <f t="shared" ca="1" si="231"/>
        <v>6.8722193146787515E-3</v>
      </c>
      <c r="G7379" s="3" t="str">
        <f>VLOOKUP(Table3[[#This Row],[PRODUCT ID]],Table1[[PRODUCT]:[SELLING PRICE]],1,FALSE)</f>
        <v>Product35</v>
      </c>
      <c r="H7379" s="3" t="str">
        <f>VLOOKUP(Table3[[#This Row],[PRODUCT ID]],Table1[[PRODUCT]:[SELLING PRICE]],2,FALSE)</f>
        <v>Category1</v>
      </c>
      <c r="I7379" s="3" t="str">
        <f>VLOOKUP(Table3[[#This Row],[PRODUCT ID]],Table1[[PRODUCT]:[SELLING PRICE]],3,FALSE)</f>
        <v>Kg</v>
      </c>
      <c r="J7379" s="16">
        <f ca="1">VLOOKUP(Table3[[#This Row],[PRODUCT ID]],Table1[[PRODUCT]:[SELLING PRICE]],4,FALSE)</f>
        <v>18</v>
      </c>
      <c r="K7379" s="16">
        <f ca="1">VLOOKUP(Table3[[#This Row],[PRODUCT ID]],Table1[[PRODUCT]:[SELLING PRICE]],5,FALSE)</f>
        <v>67.952061415789714</v>
      </c>
      <c r="L7379" s="16">
        <f ca="1">J7379*Table3[[#This Row],[QUANTITY]]</f>
        <v>144</v>
      </c>
      <c r="M7379" s="16">
        <f ca="1">K7379*Table3[[#This Row],[QUANTITY]]*(1-Table3[[#This Row],[DISCOUNT %]])</f>
        <v>539.88063957484712</v>
      </c>
      <c r="N7379" s="3">
        <f>DAY(Table3[[#This Row],[DATE]])</f>
        <v>14</v>
      </c>
      <c r="O7379" s="3" t="str">
        <f>TEXT(Table3[[#This Row],[DATE]],"mmm")</f>
        <v>Mar</v>
      </c>
      <c r="P7379" s="3">
        <f>YEAR(Table3[[#This Row],[DATE]])</f>
        <v>2041</v>
      </c>
    </row>
    <row r="7380" spans="1:16" x14ac:dyDescent="0.3">
      <c r="A7380" s="6">
        <v>51575</v>
      </c>
      <c r="B7380" s="7" t="s">
        <v>1088</v>
      </c>
      <c r="C7380" s="9">
        <f t="shared" ca="1" si="230"/>
        <v>13</v>
      </c>
      <c r="D7380" s="9" t="s">
        <v>2117</v>
      </c>
      <c r="E7380" s="9" t="s">
        <v>2116</v>
      </c>
      <c r="F7380" s="10">
        <f t="shared" ca="1" si="231"/>
        <v>5.3188321661592076E-2</v>
      </c>
      <c r="G7380" s="3" t="str">
        <f>VLOOKUP(Table3[[#This Row],[PRODUCT ID]],Table1[[PRODUCT]:[SELLING PRICE]],1,FALSE)</f>
        <v>Product36</v>
      </c>
      <c r="H7380" s="3" t="str">
        <f>VLOOKUP(Table3[[#This Row],[PRODUCT ID]],Table1[[PRODUCT]:[SELLING PRICE]],2,FALSE)</f>
        <v>Category2</v>
      </c>
      <c r="I7380" s="3" t="str">
        <f>VLOOKUP(Table3[[#This Row],[PRODUCT ID]],Table1[[PRODUCT]:[SELLING PRICE]],3,FALSE)</f>
        <v>Lt</v>
      </c>
      <c r="J7380" s="16">
        <f ca="1">VLOOKUP(Table3[[#This Row],[PRODUCT ID]],Table1[[PRODUCT]:[SELLING PRICE]],4,FALSE)</f>
        <v>78</v>
      </c>
      <c r="K7380" s="16">
        <f ca="1">VLOOKUP(Table3[[#This Row],[PRODUCT ID]],Table1[[PRODUCT]:[SELLING PRICE]],5,FALSE)</f>
        <v>38.077511302286901</v>
      </c>
      <c r="L7380" s="16">
        <f ca="1">J7380*Table3[[#This Row],[QUANTITY]]</f>
        <v>1014</v>
      </c>
      <c r="M7380" s="16">
        <f ca="1">K7380*Table3[[#This Row],[QUANTITY]]*(1-Table3[[#This Row],[DISCOUNT %]])</f>
        <v>468.67902097988349</v>
      </c>
      <c r="N7380" s="3">
        <f>DAY(Table3[[#This Row],[DATE]])</f>
        <v>15</v>
      </c>
      <c r="O7380" s="3" t="str">
        <f>TEXT(Table3[[#This Row],[DATE]],"mmm")</f>
        <v>Mar</v>
      </c>
      <c r="P7380" s="3">
        <f>YEAR(Table3[[#This Row],[DATE]])</f>
        <v>2041</v>
      </c>
    </row>
    <row r="7381" spans="1:16" x14ac:dyDescent="0.3">
      <c r="A7381" s="6">
        <v>51576</v>
      </c>
      <c r="B7381" s="7" t="s">
        <v>1089</v>
      </c>
      <c r="C7381" s="9">
        <f t="shared" ca="1" si="230"/>
        <v>1</v>
      </c>
      <c r="D7381" s="9" t="s">
        <v>2115</v>
      </c>
      <c r="E7381" s="9" t="s">
        <v>2116</v>
      </c>
      <c r="F7381" s="10">
        <f t="shared" ca="1" si="231"/>
        <v>1.8666739300056724E-2</v>
      </c>
      <c r="G7381" s="3" t="str">
        <f>VLOOKUP(Table3[[#This Row],[PRODUCT ID]],Table1[[PRODUCT]:[SELLING PRICE]],1,FALSE)</f>
        <v>Product37</v>
      </c>
      <c r="H7381" s="3" t="str">
        <f>VLOOKUP(Table3[[#This Row],[PRODUCT ID]],Table1[[PRODUCT]:[SELLING PRICE]],2,FALSE)</f>
        <v>Category3</v>
      </c>
      <c r="I7381" s="3" t="str">
        <f>VLOOKUP(Table3[[#This Row],[PRODUCT ID]],Table1[[PRODUCT]:[SELLING PRICE]],3,FALSE)</f>
        <v>Kg</v>
      </c>
      <c r="J7381" s="16">
        <f ca="1">VLOOKUP(Table3[[#This Row],[PRODUCT ID]],Table1[[PRODUCT]:[SELLING PRICE]],4,FALSE)</f>
        <v>28</v>
      </c>
      <c r="K7381" s="16">
        <f ca="1">VLOOKUP(Table3[[#This Row],[PRODUCT ID]],Table1[[PRODUCT]:[SELLING PRICE]],5,FALSE)</f>
        <v>82.859415667732179</v>
      </c>
      <c r="L7381" s="16">
        <f ca="1">J7381*Table3[[#This Row],[QUANTITY]]</f>
        <v>28</v>
      </c>
      <c r="M7381" s="16">
        <f ca="1">K7381*Table3[[#This Row],[QUANTITY]]*(1-Table3[[#This Row],[DISCOUNT %]])</f>
        <v>81.312700556907586</v>
      </c>
      <c r="N7381" s="3">
        <f>DAY(Table3[[#This Row],[DATE]])</f>
        <v>16</v>
      </c>
      <c r="O7381" s="3" t="str">
        <f>TEXT(Table3[[#This Row],[DATE]],"mmm")</f>
        <v>Mar</v>
      </c>
      <c r="P7381" s="3">
        <f>YEAR(Table3[[#This Row],[DATE]])</f>
        <v>2041</v>
      </c>
    </row>
    <row r="7382" spans="1:16" x14ac:dyDescent="0.3">
      <c r="A7382" s="6">
        <v>51577</v>
      </c>
      <c r="B7382" s="7" t="s">
        <v>1090</v>
      </c>
      <c r="C7382" s="9">
        <f t="shared" ca="1" si="230"/>
        <v>2</v>
      </c>
      <c r="D7382" s="9" t="s">
        <v>2115</v>
      </c>
      <c r="E7382" s="9" t="s">
        <v>2116</v>
      </c>
      <c r="F7382" s="10">
        <f t="shared" ca="1" si="231"/>
        <v>7.6601286862663612E-2</v>
      </c>
      <c r="G7382" s="3" t="str">
        <f>VLOOKUP(Table3[[#This Row],[PRODUCT ID]],Table1[[PRODUCT]:[SELLING PRICE]],1,FALSE)</f>
        <v>Product38</v>
      </c>
      <c r="H7382" s="3" t="str">
        <f>VLOOKUP(Table3[[#This Row],[PRODUCT ID]],Table1[[PRODUCT]:[SELLING PRICE]],2,FALSE)</f>
        <v>Category4</v>
      </c>
      <c r="I7382" s="3" t="str">
        <f>VLOOKUP(Table3[[#This Row],[PRODUCT ID]],Table1[[PRODUCT]:[SELLING PRICE]],3,FALSE)</f>
        <v>Lt</v>
      </c>
      <c r="J7382" s="16">
        <f ca="1">VLOOKUP(Table3[[#This Row],[PRODUCT ID]],Table1[[PRODUCT]:[SELLING PRICE]],4,FALSE)</f>
        <v>69</v>
      </c>
      <c r="K7382" s="16">
        <f ca="1">VLOOKUP(Table3[[#This Row],[PRODUCT ID]],Table1[[PRODUCT]:[SELLING PRICE]],5,FALSE)</f>
        <v>122.90793740136128</v>
      </c>
      <c r="L7382" s="16">
        <f ca="1">J7382*Table3[[#This Row],[QUANTITY]]</f>
        <v>138</v>
      </c>
      <c r="M7382" s="16">
        <f ca="1">K7382*Table3[[#This Row],[QUANTITY]]*(1-Table3[[#This Row],[DISCOUNT %]])</f>
        <v>226.9860624615626</v>
      </c>
      <c r="N7382" s="3">
        <f>DAY(Table3[[#This Row],[DATE]])</f>
        <v>17</v>
      </c>
      <c r="O7382" s="3" t="str">
        <f>TEXT(Table3[[#This Row],[DATE]],"mmm")</f>
        <v>Mar</v>
      </c>
      <c r="P7382" s="3">
        <f>YEAR(Table3[[#This Row],[DATE]])</f>
        <v>2041</v>
      </c>
    </row>
    <row r="7383" spans="1:16" x14ac:dyDescent="0.3">
      <c r="A7383" s="6">
        <v>51578</v>
      </c>
      <c r="B7383" s="7" t="s">
        <v>1091</v>
      </c>
      <c r="C7383" s="9">
        <f t="shared" ca="1" si="230"/>
        <v>2</v>
      </c>
      <c r="D7383" s="9" t="s">
        <v>2115</v>
      </c>
      <c r="E7383" s="9" t="s">
        <v>2116</v>
      </c>
      <c r="F7383" s="10">
        <f t="shared" ca="1" si="231"/>
        <v>3.4134774167804353E-2</v>
      </c>
      <c r="G7383" s="3" t="str">
        <f>VLOOKUP(Table3[[#This Row],[PRODUCT ID]],Table1[[PRODUCT]:[SELLING PRICE]],1,FALSE)</f>
        <v>Product39</v>
      </c>
      <c r="H7383" s="3" t="str">
        <f>VLOOKUP(Table3[[#This Row],[PRODUCT ID]],Table1[[PRODUCT]:[SELLING PRICE]],2,FALSE)</f>
        <v>Category5</v>
      </c>
      <c r="I7383" s="3" t="str">
        <f>VLOOKUP(Table3[[#This Row],[PRODUCT ID]],Table1[[PRODUCT]:[SELLING PRICE]],3,FALSE)</f>
        <v>Ft</v>
      </c>
      <c r="J7383" s="16">
        <f ca="1">VLOOKUP(Table3[[#This Row],[PRODUCT ID]],Table1[[PRODUCT]:[SELLING PRICE]],4,FALSE)</f>
        <v>174</v>
      </c>
      <c r="K7383" s="16">
        <f ca="1">VLOOKUP(Table3[[#This Row],[PRODUCT ID]],Table1[[PRODUCT]:[SELLING PRICE]],5,FALSE)</f>
        <v>249.3767555462739</v>
      </c>
      <c r="L7383" s="16">
        <f ca="1">J7383*Table3[[#This Row],[QUANTITY]]</f>
        <v>348</v>
      </c>
      <c r="M7383" s="16">
        <f ca="1">K7383*Table3[[#This Row],[QUANTITY]]*(1-Table3[[#This Row],[DISCOUNT %]])</f>
        <v>481.7286726260042</v>
      </c>
      <c r="N7383" s="3">
        <f>DAY(Table3[[#This Row],[DATE]])</f>
        <v>18</v>
      </c>
      <c r="O7383" s="3" t="str">
        <f>TEXT(Table3[[#This Row],[DATE]],"mmm")</f>
        <v>Mar</v>
      </c>
      <c r="P7383" s="3">
        <f>YEAR(Table3[[#This Row],[DATE]])</f>
        <v>2041</v>
      </c>
    </row>
    <row r="7384" spans="1:16" x14ac:dyDescent="0.3">
      <c r="A7384" s="6">
        <v>51579</v>
      </c>
      <c r="B7384" s="7" t="s">
        <v>1092</v>
      </c>
      <c r="C7384" s="9">
        <f t="shared" ca="1" si="230"/>
        <v>1</v>
      </c>
      <c r="D7384" s="9" t="s">
        <v>2116</v>
      </c>
      <c r="E7384" s="9" t="s">
        <v>2118</v>
      </c>
      <c r="F7384" s="10">
        <f t="shared" ca="1" si="231"/>
        <v>3.61948742864086E-2</v>
      </c>
      <c r="G7384" s="3" t="str">
        <f>VLOOKUP(Table3[[#This Row],[PRODUCT ID]],Table1[[PRODUCT]:[SELLING PRICE]],1,FALSE)</f>
        <v>Product40</v>
      </c>
      <c r="H7384" s="3" t="str">
        <f>VLOOKUP(Table3[[#This Row],[PRODUCT ID]],Table1[[PRODUCT]:[SELLING PRICE]],2,FALSE)</f>
        <v>Category1</v>
      </c>
      <c r="I7384" s="3" t="str">
        <f>VLOOKUP(Table3[[#This Row],[PRODUCT ID]],Table1[[PRODUCT]:[SELLING PRICE]],3,FALSE)</f>
        <v>Kg</v>
      </c>
      <c r="J7384" s="16">
        <f ca="1">VLOOKUP(Table3[[#This Row],[PRODUCT ID]],Table1[[PRODUCT]:[SELLING PRICE]],4,FALSE)</f>
        <v>81</v>
      </c>
      <c r="K7384" s="16">
        <f ca="1">VLOOKUP(Table3[[#This Row],[PRODUCT ID]],Table1[[PRODUCT]:[SELLING PRICE]],5,FALSE)</f>
        <v>74.100005148027847</v>
      </c>
      <c r="L7384" s="16">
        <f ca="1">J7384*Table3[[#This Row],[QUANTITY]]</f>
        <v>81</v>
      </c>
      <c r="M7384" s="16">
        <f ca="1">K7384*Table3[[#This Row],[QUANTITY]]*(1-Table3[[#This Row],[DISCOUNT %]])</f>
        <v>71.417964777072754</v>
      </c>
      <c r="N7384" s="3">
        <f>DAY(Table3[[#This Row],[DATE]])</f>
        <v>19</v>
      </c>
      <c r="O7384" s="3" t="str">
        <f>TEXT(Table3[[#This Row],[DATE]],"mmm")</f>
        <v>Mar</v>
      </c>
      <c r="P7384" s="3">
        <f>YEAR(Table3[[#This Row],[DATE]])</f>
        <v>2041</v>
      </c>
    </row>
    <row r="7385" spans="1:16" x14ac:dyDescent="0.3">
      <c r="A7385" s="6">
        <v>51580</v>
      </c>
      <c r="B7385" s="7" t="s">
        <v>1093</v>
      </c>
      <c r="C7385" s="9">
        <f t="shared" ca="1" si="230"/>
        <v>2</v>
      </c>
      <c r="D7385" s="9" t="s">
        <v>2116</v>
      </c>
      <c r="E7385" s="9" t="s">
        <v>2118</v>
      </c>
      <c r="F7385" s="10">
        <f t="shared" ca="1" si="231"/>
        <v>5.8040708910819985E-2</v>
      </c>
      <c r="G7385" s="3" t="str">
        <f>VLOOKUP(Table3[[#This Row],[PRODUCT ID]],Table1[[PRODUCT]:[SELLING PRICE]],1,FALSE)</f>
        <v>Product41</v>
      </c>
      <c r="H7385" s="3" t="str">
        <f>VLOOKUP(Table3[[#This Row],[PRODUCT ID]],Table1[[PRODUCT]:[SELLING PRICE]],2,FALSE)</f>
        <v>Category2</v>
      </c>
      <c r="I7385" s="3" t="str">
        <f>VLOOKUP(Table3[[#This Row],[PRODUCT ID]],Table1[[PRODUCT]:[SELLING PRICE]],3,FALSE)</f>
        <v>No</v>
      </c>
      <c r="J7385" s="16">
        <f ca="1">VLOOKUP(Table3[[#This Row],[PRODUCT ID]],Table1[[PRODUCT]:[SELLING PRICE]],4,FALSE)</f>
        <v>100</v>
      </c>
      <c r="K7385" s="16">
        <f ca="1">VLOOKUP(Table3[[#This Row],[PRODUCT ID]],Table1[[PRODUCT]:[SELLING PRICE]],5,FALSE)</f>
        <v>280.00943860432801</v>
      </c>
      <c r="L7385" s="16">
        <f ca="1">J7385*Table3[[#This Row],[QUANTITY]]</f>
        <v>200</v>
      </c>
      <c r="M7385" s="16">
        <f ca="1">K7385*Table3[[#This Row],[QUANTITY]]*(1-Table3[[#This Row],[DISCOUNT %]])</f>
        <v>527.5149845720241</v>
      </c>
      <c r="N7385" s="3">
        <f>DAY(Table3[[#This Row],[DATE]])</f>
        <v>20</v>
      </c>
      <c r="O7385" s="3" t="str">
        <f>TEXT(Table3[[#This Row],[DATE]],"mmm")</f>
        <v>Mar</v>
      </c>
      <c r="P7385" s="3">
        <f>YEAR(Table3[[#This Row],[DATE]])</f>
        <v>2041</v>
      </c>
    </row>
    <row r="7386" spans="1:16" x14ac:dyDescent="0.3">
      <c r="A7386" s="6">
        <v>51581</v>
      </c>
      <c r="B7386" s="7" t="s">
        <v>1094</v>
      </c>
      <c r="C7386" s="9">
        <f t="shared" ca="1" si="230"/>
        <v>13</v>
      </c>
      <c r="D7386" s="9" t="s">
        <v>2116</v>
      </c>
      <c r="E7386" s="9" t="s">
        <v>2116</v>
      </c>
      <c r="F7386" s="10">
        <f t="shared" ca="1" si="231"/>
        <v>1.8062497443272598E-3</v>
      </c>
      <c r="G7386" s="3" t="str">
        <f>VLOOKUP(Table3[[#This Row],[PRODUCT ID]],Table1[[PRODUCT]:[SELLING PRICE]],1,FALSE)</f>
        <v>Product42</v>
      </c>
      <c r="H7386" s="3" t="str">
        <f>VLOOKUP(Table3[[#This Row],[PRODUCT ID]],Table1[[PRODUCT]:[SELLING PRICE]],2,FALSE)</f>
        <v>Category3</v>
      </c>
      <c r="I7386" s="3" t="str">
        <f>VLOOKUP(Table3[[#This Row],[PRODUCT ID]],Table1[[PRODUCT]:[SELLING PRICE]],3,FALSE)</f>
        <v>No</v>
      </c>
      <c r="J7386" s="16">
        <f ca="1">VLOOKUP(Table3[[#This Row],[PRODUCT ID]],Table1[[PRODUCT]:[SELLING PRICE]],4,FALSE)</f>
        <v>165</v>
      </c>
      <c r="K7386" s="16">
        <f ca="1">VLOOKUP(Table3[[#This Row],[PRODUCT ID]],Table1[[PRODUCT]:[SELLING PRICE]],5,FALSE)</f>
        <v>236.13195156418752</v>
      </c>
      <c r="L7386" s="16">
        <f ca="1">J7386*Table3[[#This Row],[QUANTITY]]</f>
        <v>2145</v>
      </c>
      <c r="M7386" s="16">
        <f ca="1">K7386*Table3[[#This Row],[QUANTITY]]*(1-Table3[[#This Row],[DISCOUNT %]])</f>
        <v>3064.1706977316139</v>
      </c>
      <c r="N7386" s="3">
        <f>DAY(Table3[[#This Row],[DATE]])</f>
        <v>21</v>
      </c>
      <c r="O7386" s="3" t="str">
        <f>TEXT(Table3[[#This Row],[DATE]],"mmm")</f>
        <v>Mar</v>
      </c>
      <c r="P7386" s="3">
        <f>YEAR(Table3[[#This Row],[DATE]])</f>
        <v>2041</v>
      </c>
    </row>
    <row r="7387" spans="1:16" x14ac:dyDescent="0.3">
      <c r="A7387" s="6">
        <v>51582</v>
      </c>
      <c r="B7387" s="7" t="s">
        <v>1095</v>
      </c>
      <c r="C7387" s="9">
        <f t="shared" ca="1" si="230"/>
        <v>8</v>
      </c>
      <c r="D7387" s="9" t="s">
        <v>2115</v>
      </c>
      <c r="E7387" s="9" t="s">
        <v>2116</v>
      </c>
      <c r="F7387" s="10">
        <f t="shared" ca="1" si="231"/>
        <v>3.6734740966906101E-4</v>
      </c>
      <c r="G7387" s="3" t="str">
        <f>VLOOKUP(Table3[[#This Row],[PRODUCT ID]],Table1[[PRODUCT]:[SELLING PRICE]],1,FALSE)</f>
        <v>Product43</v>
      </c>
      <c r="H7387" s="3" t="str">
        <f>VLOOKUP(Table3[[#This Row],[PRODUCT ID]],Table1[[PRODUCT]:[SELLING PRICE]],2,FALSE)</f>
        <v>Category4</v>
      </c>
      <c r="I7387" s="3" t="str">
        <f>VLOOKUP(Table3[[#This Row],[PRODUCT ID]],Table1[[PRODUCT]:[SELLING PRICE]],3,FALSE)</f>
        <v>Ft</v>
      </c>
      <c r="J7387" s="16">
        <f ca="1">VLOOKUP(Table3[[#This Row],[PRODUCT ID]],Table1[[PRODUCT]:[SELLING PRICE]],4,FALSE)</f>
        <v>235</v>
      </c>
      <c r="K7387" s="16">
        <f ca="1">VLOOKUP(Table3[[#This Row],[PRODUCT ID]],Table1[[PRODUCT]:[SELLING PRICE]],5,FALSE)</f>
        <v>54.405885280571169</v>
      </c>
      <c r="L7387" s="16">
        <f ca="1">J7387*Table3[[#This Row],[QUANTITY]]</f>
        <v>1880</v>
      </c>
      <c r="M7387" s="16">
        <f ca="1">K7387*Table3[[#This Row],[QUANTITY]]*(1-Table3[[#This Row],[DISCOUNT %]])</f>
        <v>435.08719535634083</v>
      </c>
      <c r="N7387" s="3">
        <f>DAY(Table3[[#This Row],[DATE]])</f>
        <v>22</v>
      </c>
      <c r="O7387" s="3" t="str">
        <f>TEXT(Table3[[#This Row],[DATE]],"mmm")</f>
        <v>Mar</v>
      </c>
      <c r="P7387" s="3">
        <f>YEAR(Table3[[#This Row],[DATE]])</f>
        <v>2041</v>
      </c>
    </row>
    <row r="7388" spans="1:16" x14ac:dyDescent="0.3">
      <c r="A7388" s="6">
        <v>51583</v>
      </c>
      <c r="B7388" s="7" t="s">
        <v>1096</v>
      </c>
      <c r="C7388" s="9">
        <f t="shared" ca="1" si="230"/>
        <v>15</v>
      </c>
      <c r="D7388" s="9" t="s">
        <v>2117</v>
      </c>
      <c r="E7388" s="9" t="s">
        <v>2116</v>
      </c>
      <c r="F7388" s="10">
        <f t="shared" ca="1" si="231"/>
        <v>7.118690560459183E-2</v>
      </c>
      <c r="G7388" s="3" t="str">
        <f>VLOOKUP(Table3[[#This Row],[PRODUCT ID]],Table1[[PRODUCT]:[SELLING PRICE]],1,FALSE)</f>
        <v>Product44</v>
      </c>
      <c r="H7388" s="3" t="str">
        <f>VLOOKUP(Table3[[#This Row],[PRODUCT ID]],Table1[[PRODUCT]:[SELLING PRICE]],2,FALSE)</f>
        <v>Category5</v>
      </c>
      <c r="I7388" s="3" t="str">
        <f>VLOOKUP(Table3[[#This Row],[PRODUCT ID]],Table1[[PRODUCT]:[SELLING PRICE]],3,FALSE)</f>
        <v>No</v>
      </c>
      <c r="J7388" s="16">
        <f ca="1">VLOOKUP(Table3[[#This Row],[PRODUCT ID]],Table1[[PRODUCT]:[SELLING PRICE]],4,FALSE)</f>
        <v>65</v>
      </c>
      <c r="K7388" s="16">
        <f ca="1">VLOOKUP(Table3[[#This Row],[PRODUCT ID]],Table1[[PRODUCT]:[SELLING PRICE]],5,FALSE)</f>
        <v>237.67652147178299</v>
      </c>
      <c r="L7388" s="16">
        <f ca="1">J7388*Table3[[#This Row],[QUANTITY]]</f>
        <v>975</v>
      </c>
      <c r="M7388" s="16">
        <f ca="1">K7388*Table3[[#This Row],[QUANTITY]]*(1-Table3[[#This Row],[DISCOUNT %]])</f>
        <v>3311.3559806001513</v>
      </c>
      <c r="N7388" s="3">
        <f>DAY(Table3[[#This Row],[DATE]])</f>
        <v>23</v>
      </c>
      <c r="O7388" s="3" t="str">
        <f>TEXT(Table3[[#This Row],[DATE]],"mmm")</f>
        <v>Mar</v>
      </c>
      <c r="P7388" s="3">
        <f>YEAR(Table3[[#This Row],[DATE]])</f>
        <v>2041</v>
      </c>
    </row>
    <row r="7389" spans="1:16" x14ac:dyDescent="0.3">
      <c r="A7389" s="6">
        <v>51584</v>
      </c>
      <c r="B7389" s="7" t="s">
        <v>1097</v>
      </c>
      <c r="C7389" s="9">
        <f t="shared" ca="1" si="230"/>
        <v>13</v>
      </c>
      <c r="D7389" s="9" t="s">
        <v>2117</v>
      </c>
      <c r="E7389" s="9" t="s">
        <v>2116</v>
      </c>
      <c r="F7389" s="10">
        <f t="shared" ca="1" si="231"/>
        <v>5.2280102020528602E-2</v>
      </c>
      <c r="G7389" s="3" t="str">
        <f>VLOOKUP(Table3[[#This Row],[PRODUCT ID]],Table1[[PRODUCT]:[SELLING PRICE]],1,FALSE)</f>
        <v>Product45</v>
      </c>
      <c r="H7389" s="3" t="str">
        <f>VLOOKUP(Table3[[#This Row],[PRODUCT ID]],Table1[[PRODUCT]:[SELLING PRICE]],2,FALSE)</f>
        <v>Category1</v>
      </c>
      <c r="I7389" s="3" t="str">
        <f>VLOOKUP(Table3[[#This Row],[PRODUCT ID]],Table1[[PRODUCT]:[SELLING PRICE]],3,FALSE)</f>
        <v>Kg</v>
      </c>
      <c r="J7389" s="16">
        <f ca="1">VLOOKUP(Table3[[#This Row],[PRODUCT ID]],Table1[[PRODUCT]:[SELLING PRICE]],4,FALSE)</f>
        <v>28</v>
      </c>
      <c r="K7389" s="16">
        <f ca="1">VLOOKUP(Table3[[#This Row],[PRODUCT ID]],Table1[[PRODUCT]:[SELLING PRICE]],5,FALSE)</f>
        <v>202.85401285198745</v>
      </c>
      <c r="L7389" s="16">
        <f ca="1">J7389*Table3[[#This Row],[QUANTITY]]</f>
        <v>364</v>
      </c>
      <c r="M7389" s="16">
        <f ca="1">K7389*Table3[[#This Row],[QUANTITY]]*(1-Table3[[#This Row],[DISCOUNT %]])</f>
        <v>2499.234196742555</v>
      </c>
      <c r="N7389" s="3">
        <f>DAY(Table3[[#This Row],[DATE]])</f>
        <v>24</v>
      </c>
      <c r="O7389" s="3" t="str">
        <f>TEXT(Table3[[#This Row],[DATE]],"mmm")</f>
        <v>Mar</v>
      </c>
      <c r="P7389" s="3">
        <f>YEAR(Table3[[#This Row],[DATE]])</f>
        <v>2041</v>
      </c>
    </row>
    <row r="7390" spans="1:16" x14ac:dyDescent="0.3">
      <c r="A7390" s="6">
        <v>51585</v>
      </c>
      <c r="B7390" s="7" t="s">
        <v>1098</v>
      </c>
      <c r="C7390" s="9">
        <f t="shared" ca="1" si="230"/>
        <v>2</v>
      </c>
      <c r="D7390" s="9" t="s">
        <v>2116</v>
      </c>
      <c r="E7390" s="9" t="s">
        <v>2118</v>
      </c>
      <c r="F7390" s="10">
        <f t="shared" ca="1" si="231"/>
        <v>4.5913952206404823E-3</v>
      </c>
      <c r="G7390" s="3" t="str">
        <f>VLOOKUP(Table3[[#This Row],[PRODUCT ID]],Table1[[PRODUCT]:[SELLING PRICE]],1,FALSE)</f>
        <v>Product46</v>
      </c>
      <c r="H7390" s="3" t="str">
        <f>VLOOKUP(Table3[[#This Row],[PRODUCT ID]],Table1[[PRODUCT]:[SELLING PRICE]],2,FALSE)</f>
        <v>Category2</v>
      </c>
      <c r="I7390" s="3" t="str">
        <f>VLOOKUP(Table3[[#This Row],[PRODUCT ID]],Table1[[PRODUCT]:[SELLING PRICE]],3,FALSE)</f>
        <v>Kg</v>
      </c>
      <c r="J7390" s="16">
        <f ca="1">VLOOKUP(Table3[[#This Row],[PRODUCT ID]],Table1[[PRODUCT]:[SELLING PRICE]],4,FALSE)</f>
        <v>95</v>
      </c>
      <c r="K7390" s="16">
        <f ca="1">VLOOKUP(Table3[[#This Row],[PRODUCT ID]],Table1[[PRODUCT]:[SELLING PRICE]],5,FALSE)</f>
        <v>80.749998389385993</v>
      </c>
      <c r="L7390" s="16">
        <f ca="1">J7390*Table3[[#This Row],[QUANTITY]]</f>
        <v>190</v>
      </c>
      <c r="M7390" s="16">
        <f ca="1">K7390*Table3[[#This Row],[QUANTITY]]*(1-Table3[[#This Row],[DISCOUNT %]])</f>
        <v>160.75848646542849</v>
      </c>
      <c r="N7390" s="3">
        <f>DAY(Table3[[#This Row],[DATE]])</f>
        <v>25</v>
      </c>
      <c r="O7390" s="3" t="str">
        <f>TEXT(Table3[[#This Row],[DATE]],"mmm")</f>
        <v>Mar</v>
      </c>
      <c r="P7390" s="3">
        <f>YEAR(Table3[[#This Row],[DATE]])</f>
        <v>2041</v>
      </c>
    </row>
    <row r="7391" spans="1:16" x14ac:dyDescent="0.3">
      <c r="A7391" s="6">
        <v>51586</v>
      </c>
      <c r="B7391" s="7" t="s">
        <v>1099</v>
      </c>
      <c r="C7391" s="9">
        <f t="shared" ca="1" si="230"/>
        <v>8</v>
      </c>
      <c r="D7391" s="9" t="s">
        <v>2116</v>
      </c>
      <c r="E7391" s="9" t="s">
        <v>2116</v>
      </c>
      <c r="F7391" s="10">
        <f t="shared" ca="1" si="231"/>
        <v>1.3073978090838623E-2</v>
      </c>
      <c r="G7391" s="3" t="str">
        <f>VLOOKUP(Table3[[#This Row],[PRODUCT ID]],Table1[[PRODUCT]:[SELLING PRICE]],1,FALSE)</f>
        <v>Product47</v>
      </c>
      <c r="H7391" s="3" t="str">
        <f>VLOOKUP(Table3[[#This Row],[PRODUCT ID]],Table1[[PRODUCT]:[SELLING PRICE]],2,FALSE)</f>
        <v>Category3</v>
      </c>
      <c r="I7391" s="3" t="str">
        <f>VLOOKUP(Table3[[#This Row],[PRODUCT ID]],Table1[[PRODUCT]:[SELLING PRICE]],3,FALSE)</f>
        <v>Lt</v>
      </c>
      <c r="J7391" s="16">
        <f ca="1">VLOOKUP(Table3[[#This Row],[PRODUCT ID]],Table1[[PRODUCT]:[SELLING PRICE]],4,FALSE)</f>
        <v>193</v>
      </c>
      <c r="K7391" s="16">
        <f ca="1">VLOOKUP(Table3[[#This Row],[PRODUCT ID]],Table1[[PRODUCT]:[SELLING PRICE]],5,FALSE)</f>
        <v>229.10222400083353</v>
      </c>
      <c r="L7391" s="16">
        <f ca="1">J7391*Table3[[#This Row],[QUANTITY]]</f>
        <v>1544</v>
      </c>
      <c r="M7391" s="16">
        <f ca="1">K7391*Table3[[#This Row],[QUANTITY]]*(1-Table3[[#This Row],[DISCOUNT %]])</f>
        <v>1808.8555723494737</v>
      </c>
      <c r="N7391" s="3">
        <f>DAY(Table3[[#This Row],[DATE]])</f>
        <v>26</v>
      </c>
      <c r="O7391" s="3" t="str">
        <f>TEXT(Table3[[#This Row],[DATE]],"mmm")</f>
        <v>Mar</v>
      </c>
      <c r="P7391" s="3">
        <f>YEAR(Table3[[#This Row],[DATE]])</f>
        <v>2041</v>
      </c>
    </row>
    <row r="7392" spans="1:16" x14ac:dyDescent="0.3">
      <c r="A7392" s="6">
        <v>51587</v>
      </c>
      <c r="B7392" s="7" t="s">
        <v>1100</v>
      </c>
      <c r="C7392" s="9">
        <f t="shared" ca="1" si="230"/>
        <v>9</v>
      </c>
      <c r="D7392" s="9" t="s">
        <v>2116</v>
      </c>
      <c r="E7392" s="9" t="s">
        <v>2116</v>
      </c>
      <c r="F7392" s="10">
        <f t="shared" ca="1" si="231"/>
        <v>4.9947681361088229E-2</v>
      </c>
      <c r="G7392" s="3" t="str">
        <f>VLOOKUP(Table3[[#This Row],[PRODUCT ID]],Table1[[PRODUCT]:[SELLING PRICE]],1,FALSE)</f>
        <v>Product48</v>
      </c>
      <c r="H7392" s="3" t="str">
        <f>VLOOKUP(Table3[[#This Row],[PRODUCT ID]],Table1[[PRODUCT]:[SELLING PRICE]],2,FALSE)</f>
        <v>Category4</v>
      </c>
      <c r="I7392" s="3" t="str">
        <f>VLOOKUP(Table3[[#This Row],[PRODUCT ID]],Table1[[PRODUCT]:[SELLING PRICE]],3,FALSE)</f>
        <v>Kg</v>
      </c>
      <c r="J7392" s="16">
        <f ca="1">VLOOKUP(Table3[[#This Row],[PRODUCT ID]],Table1[[PRODUCT]:[SELLING PRICE]],4,FALSE)</f>
        <v>202</v>
      </c>
      <c r="K7392" s="16">
        <f ca="1">VLOOKUP(Table3[[#This Row],[PRODUCT ID]],Table1[[PRODUCT]:[SELLING PRICE]],5,FALSE)</f>
        <v>259.36061403077179</v>
      </c>
      <c r="L7392" s="16">
        <f ca="1">J7392*Table3[[#This Row],[QUANTITY]]</f>
        <v>1818</v>
      </c>
      <c r="M7392" s="16">
        <f ca="1">K7392*Table3[[#This Row],[QUANTITY]]*(1-Table3[[#This Row],[DISCOUNT %]])</f>
        <v>2217.6553745119199</v>
      </c>
      <c r="N7392" s="3">
        <f>DAY(Table3[[#This Row],[DATE]])</f>
        <v>27</v>
      </c>
      <c r="O7392" s="3" t="str">
        <f>TEXT(Table3[[#This Row],[DATE]],"mmm")</f>
        <v>Mar</v>
      </c>
      <c r="P7392" s="3">
        <f>YEAR(Table3[[#This Row],[DATE]])</f>
        <v>2041</v>
      </c>
    </row>
    <row r="7393" spans="1:16" x14ac:dyDescent="0.3">
      <c r="A7393" s="6">
        <v>51588</v>
      </c>
      <c r="B7393" s="7" t="s">
        <v>1101</v>
      </c>
      <c r="C7393" s="9">
        <f t="shared" ca="1" si="230"/>
        <v>1</v>
      </c>
      <c r="D7393" s="9" t="s">
        <v>2116</v>
      </c>
      <c r="E7393" s="9" t="s">
        <v>2116</v>
      </c>
      <c r="F7393" s="10">
        <f t="shared" ca="1" si="231"/>
        <v>6.5313843527529988E-2</v>
      </c>
      <c r="G7393" s="3" t="str">
        <f>VLOOKUP(Table3[[#This Row],[PRODUCT ID]],Table1[[PRODUCT]:[SELLING PRICE]],1,FALSE)</f>
        <v>Product49</v>
      </c>
      <c r="H7393" s="3" t="str">
        <f>VLOOKUP(Table3[[#This Row],[PRODUCT ID]],Table1[[PRODUCT]:[SELLING PRICE]],2,FALSE)</f>
        <v>Category1</v>
      </c>
      <c r="I7393" s="3" t="str">
        <f>VLOOKUP(Table3[[#This Row],[PRODUCT ID]],Table1[[PRODUCT]:[SELLING PRICE]],3,FALSE)</f>
        <v>Lt</v>
      </c>
      <c r="J7393" s="16">
        <f ca="1">VLOOKUP(Table3[[#This Row],[PRODUCT ID]],Table1[[PRODUCT]:[SELLING PRICE]],4,FALSE)</f>
        <v>181</v>
      </c>
      <c r="K7393" s="16">
        <f ca="1">VLOOKUP(Table3[[#This Row],[PRODUCT ID]],Table1[[PRODUCT]:[SELLING PRICE]],5,FALSE)</f>
        <v>247.82943673999284</v>
      </c>
      <c r="L7393" s="16">
        <f ca="1">J7393*Table3[[#This Row],[QUANTITY]]</f>
        <v>181</v>
      </c>
      <c r="M7393" s="16">
        <f ca="1">K7393*Table3[[#This Row],[QUANTITY]]*(1-Table3[[#This Row],[DISCOUNT %]])</f>
        <v>231.64274368724105</v>
      </c>
      <c r="N7393" s="3">
        <f>DAY(Table3[[#This Row],[DATE]])</f>
        <v>28</v>
      </c>
      <c r="O7393" s="3" t="str">
        <f>TEXT(Table3[[#This Row],[DATE]],"mmm")</f>
        <v>Mar</v>
      </c>
      <c r="P7393" s="3">
        <f>YEAR(Table3[[#This Row],[DATE]])</f>
        <v>2041</v>
      </c>
    </row>
    <row r="7394" spans="1:16" x14ac:dyDescent="0.3">
      <c r="A7394" s="6">
        <v>51589</v>
      </c>
      <c r="B7394" s="7" t="s">
        <v>1102</v>
      </c>
      <c r="C7394" s="9">
        <f t="shared" ca="1" si="230"/>
        <v>14</v>
      </c>
      <c r="D7394" s="9" t="s">
        <v>2115</v>
      </c>
      <c r="E7394" s="9" t="s">
        <v>2116</v>
      </c>
      <c r="F7394" s="10">
        <f t="shared" ca="1" si="231"/>
        <v>2.3127021656962676E-2</v>
      </c>
      <c r="G7394" s="3" t="str">
        <f>VLOOKUP(Table3[[#This Row],[PRODUCT ID]],Table1[[PRODUCT]:[SELLING PRICE]],1,FALSE)</f>
        <v>Product50</v>
      </c>
      <c r="H7394" s="3" t="str">
        <f>VLOOKUP(Table3[[#This Row],[PRODUCT ID]],Table1[[PRODUCT]:[SELLING PRICE]],2,FALSE)</f>
        <v>Category2</v>
      </c>
      <c r="I7394" s="3" t="str">
        <f>VLOOKUP(Table3[[#This Row],[PRODUCT ID]],Table1[[PRODUCT]:[SELLING PRICE]],3,FALSE)</f>
        <v>Ft</v>
      </c>
      <c r="J7394" s="16">
        <f ca="1">VLOOKUP(Table3[[#This Row],[PRODUCT ID]],Table1[[PRODUCT]:[SELLING PRICE]],4,FALSE)</f>
        <v>147</v>
      </c>
      <c r="K7394" s="16">
        <f ca="1">VLOOKUP(Table3[[#This Row],[PRODUCT ID]],Table1[[PRODUCT]:[SELLING PRICE]],5,FALSE)</f>
        <v>33.423461830483042</v>
      </c>
      <c r="L7394" s="16">
        <f ca="1">J7394*Table3[[#This Row],[QUANTITY]]</f>
        <v>2058</v>
      </c>
      <c r="M7394" s="16">
        <f ca="1">K7394*Table3[[#This Row],[QUANTITY]]*(1-Table3[[#This Row],[DISCOUNT %]])</f>
        <v>457.10667386830318</v>
      </c>
      <c r="N7394" s="3">
        <f>DAY(Table3[[#This Row],[DATE]])</f>
        <v>29</v>
      </c>
      <c r="O7394" s="3" t="str">
        <f>TEXT(Table3[[#This Row],[DATE]],"mmm")</f>
        <v>Mar</v>
      </c>
      <c r="P7394" s="3">
        <f>YEAR(Table3[[#This Row],[DATE]])</f>
        <v>2041</v>
      </c>
    </row>
    <row r="7395" spans="1:16" x14ac:dyDescent="0.3">
      <c r="A7395" s="6">
        <v>51590</v>
      </c>
      <c r="B7395" s="7" t="s">
        <v>1103</v>
      </c>
      <c r="C7395" s="9">
        <f t="shared" ca="1" si="230"/>
        <v>9</v>
      </c>
      <c r="D7395" s="9" t="s">
        <v>2116</v>
      </c>
      <c r="E7395" s="9" t="s">
        <v>2116</v>
      </c>
      <c r="F7395" s="10">
        <f t="shared" ca="1" si="231"/>
        <v>6.4895286822741483E-2</v>
      </c>
      <c r="G7395" s="3" t="str">
        <f>VLOOKUP(Table3[[#This Row],[PRODUCT ID]],Table1[[PRODUCT]:[SELLING PRICE]],1,FALSE)</f>
        <v>Product51</v>
      </c>
      <c r="H7395" s="3" t="str">
        <f>VLOOKUP(Table3[[#This Row],[PRODUCT ID]],Table1[[PRODUCT]:[SELLING PRICE]],2,FALSE)</f>
        <v>Category3</v>
      </c>
      <c r="I7395" s="3" t="str">
        <f>VLOOKUP(Table3[[#This Row],[PRODUCT ID]],Table1[[PRODUCT]:[SELLING PRICE]],3,FALSE)</f>
        <v>Kg</v>
      </c>
      <c r="J7395" s="16">
        <f ca="1">VLOOKUP(Table3[[#This Row],[PRODUCT ID]],Table1[[PRODUCT]:[SELLING PRICE]],4,FALSE)</f>
        <v>178</v>
      </c>
      <c r="K7395" s="16">
        <f ca="1">VLOOKUP(Table3[[#This Row],[PRODUCT ID]],Table1[[PRODUCT]:[SELLING PRICE]],5,FALSE)</f>
        <v>79.53213906016525</v>
      </c>
      <c r="L7395" s="16">
        <f ca="1">J7395*Table3[[#This Row],[QUANTITY]]</f>
        <v>1602</v>
      </c>
      <c r="M7395" s="16">
        <f ca="1">K7395*Table3[[#This Row],[QUANTITY]]*(1-Table3[[#This Row],[DISCOUNT %]])</f>
        <v>669.337902758067</v>
      </c>
      <c r="N7395" s="3">
        <f>DAY(Table3[[#This Row],[DATE]])</f>
        <v>30</v>
      </c>
      <c r="O7395" s="3" t="str">
        <f>TEXT(Table3[[#This Row],[DATE]],"mmm")</f>
        <v>Mar</v>
      </c>
      <c r="P7395" s="3">
        <f>YEAR(Table3[[#This Row],[DATE]])</f>
        <v>2041</v>
      </c>
    </row>
    <row r="7396" spans="1:16" x14ac:dyDescent="0.3">
      <c r="A7396" s="6">
        <v>51591</v>
      </c>
      <c r="B7396" s="7" t="s">
        <v>1104</v>
      </c>
      <c r="C7396" s="9">
        <f t="shared" ca="1" si="230"/>
        <v>6</v>
      </c>
      <c r="D7396" s="9" t="s">
        <v>2117</v>
      </c>
      <c r="E7396" s="9" t="s">
        <v>2118</v>
      </c>
      <c r="F7396" s="10">
        <f t="shared" ca="1" si="231"/>
        <v>1.7608580759828862E-2</v>
      </c>
      <c r="G7396" s="3" t="str">
        <f>VLOOKUP(Table3[[#This Row],[PRODUCT ID]],Table1[[PRODUCT]:[SELLING PRICE]],1,FALSE)</f>
        <v>Product52</v>
      </c>
      <c r="H7396" s="3" t="str">
        <f>VLOOKUP(Table3[[#This Row],[PRODUCT ID]],Table1[[PRODUCT]:[SELLING PRICE]],2,FALSE)</f>
        <v>Category4</v>
      </c>
      <c r="I7396" s="3" t="str">
        <f>VLOOKUP(Table3[[#This Row],[PRODUCT ID]],Table1[[PRODUCT]:[SELLING PRICE]],3,FALSE)</f>
        <v>No</v>
      </c>
      <c r="J7396" s="16">
        <f ca="1">VLOOKUP(Table3[[#This Row],[PRODUCT ID]],Table1[[PRODUCT]:[SELLING PRICE]],4,FALSE)</f>
        <v>225</v>
      </c>
      <c r="K7396" s="16">
        <f ca="1">VLOOKUP(Table3[[#This Row],[PRODUCT ID]],Table1[[PRODUCT]:[SELLING PRICE]],5,FALSE)</f>
        <v>24.177150010451665</v>
      </c>
      <c r="L7396" s="16">
        <f ca="1">J7396*Table3[[#This Row],[QUANTITY]]</f>
        <v>1350</v>
      </c>
      <c r="M7396" s="16">
        <f ca="1">K7396*Table3[[#This Row],[QUANTITY]]*(1-Table3[[#This Row],[DISCOUNT %]])</f>
        <v>142.50854827170079</v>
      </c>
      <c r="N7396" s="3">
        <f>DAY(Table3[[#This Row],[DATE]])</f>
        <v>31</v>
      </c>
      <c r="O7396" s="3" t="str">
        <f>TEXT(Table3[[#This Row],[DATE]],"mmm")</f>
        <v>Mar</v>
      </c>
      <c r="P7396" s="3">
        <f>YEAR(Table3[[#This Row],[DATE]])</f>
        <v>2041</v>
      </c>
    </row>
    <row r="7397" spans="1:16" x14ac:dyDescent="0.3">
      <c r="A7397" s="6">
        <v>51592</v>
      </c>
      <c r="B7397" s="7" t="s">
        <v>1105</v>
      </c>
      <c r="C7397" s="9">
        <f t="shared" ca="1" si="230"/>
        <v>2</v>
      </c>
      <c r="D7397" s="9" t="s">
        <v>2115</v>
      </c>
      <c r="E7397" s="9" t="s">
        <v>2118</v>
      </c>
      <c r="F7397" s="10">
        <f t="shared" ca="1" si="231"/>
        <v>2.7558732424318291E-2</v>
      </c>
      <c r="G7397" s="3" t="str">
        <f>VLOOKUP(Table3[[#This Row],[PRODUCT ID]],Table1[[PRODUCT]:[SELLING PRICE]],1,FALSE)</f>
        <v>Product53</v>
      </c>
      <c r="H7397" s="3" t="str">
        <f>VLOOKUP(Table3[[#This Row],[PRODUCT ID]],Table1[[PRODUCT]:[SELLING PRICE]],2,FALSE)</f>
        <v>Category5</v>
      </c>
      <c r="I7397" s="3" t="str">
        <f>VLOOKUP(Table3[[#This Row],[PRODUCT ID]],Table1[[PRODUCT]:[SELLING PRICE]],3,FALSE)</f>
        <v>No</v>
      </c>
      <c r="J7397" s="16">
        <f ca="1">VLOOKUP(Table3[[#This Row],[PRODUCT ID]],Table1[[PRODUCT]:[SELLING PRICE]],4,FALSE)</f>
        <v>188</v>
      </c>
      <c r="K7397" s="16">
        <f ca="1">VLOOKUP(Table3[[#This Row],[PRODUCT ID]],Table1[[PRODUCT]:[SELLING PRICE]],5,FALSE)</f>
        <v>314.69234918383364</v>
      </c>
      <c r="L7397" s="16">
        <f ca="1">J7397*Table3[[#This Row],[QUANTITY]]</f>
        <v>376</v>
      </c>
      <c r="M7397" s="16">
        <f ca="1">K7397*Table3[[#This Row],[QUANTITY]]*(1-Table3[[#This Row],[DISCOUNT %]])</f>
        <v>612.03965387339247</v>
      </c>
      <c r="N7397" s="3">
        <f>DAY(Table3[[#This Row],[DATE]])</f>
        <v>1</v>
      </c>
      <c r="O7397" s="3" t="str">
        <f>TEXT(Table3[[#This Row],[DATE]],"mmm")</f>
        <v>Apr</v>
      </c>
      <c r="P7397" s="3">
        <f>YEAR(Table3[[#This Row],[DATE]])</f>
        <v>2041</v>
      </c>
    </row>
    <row r="7398" spans="1:16" x14ac:dyDescent="0.3">
      <c r="A7398" s="6">
        <v>51593</v>
      </c>
      <c r="B7398" s="7" t="s">
        <v>1106</v>
      </c>
      <c r="C7398" s="9">
        <f t="shared" ca="1" si="230"/>
        <v>7</v>
      </c>
      <c r="D7398" s="9" t="s">
        <v>2115</v>
      </c>
      <c r="E7398" s="9" t="s">
        <v>2116</v>
      </c>
      <c r="F7398" s="10">
        <f t="shared" ca="1" si="231"/>
        <v>8.1282744344441146E-2</v>
      </c>
      <c r="G7398" s="3" t="str">
        <f>VLOOKUP(Table3[[#This Row],[PRODUCT ID]],Table1[[PRODUCT]:[SELLING PRICE]],1,FALSE)</f>
        <v>Product54</v>
      </c>
      <c r="H7398" s="3" t="str">
        <f>VLOOKUP(Table3[[#This Row],[PRODUCT ID]],Table1[[PRODUCT]:[SELLING PRICE]],2,FALSE)</f>
        <v>Category1</v>
      </c>
      <c r="I7398" s="3" t="str">
        <f>VLOOKUP(Table3[[#This Row],[PRODUCT ID]],Table1[[PRODUCT]:[SELLING PRICE]],3,FALSE)</f>
        <v>Ft</v>
      </c>
      <c r="J7398" s="16">
        <f ca="1">VLOOKUP(Table3[[#This Row],[PRODUCT ID]],Table1[[PRODUCT]:[SELLING PRICE]],4,FALSE)</f>
        <v>127</v>
      </c>
      <c r="K7398" s="16">
        <f ca="1">VLOOKUP(Table3[[#This Row],[PRODUCT ID]],Table1[[PRODUCT]:[SELLING PRICE]],5,FALSE)</f>
        <v>126.96135693843038</v>
      </c>
      <c r="L7398" s="16">
        <f ca="1">J7398*Table3[[#This Row],[QUANTITY]]</f>
        <v>889</v>
      </c>
      <c r="M7398" s="16">
        <f ca="1">K7398*Table3[[#This Row],[QUANTITY]]*(1-Table3[[#This Row],[DISCOUNT %]])</f>
        <v>816.4911259454642</v>
      </c>
      <c r="N7398" s="3">
        <f>DAY(Table3[[#This Row],[DATE]])</f>
        <v>2</v>
      </c>
      <c r="O7398" s="3" t="str">
        <f>TEXT(Table3[[#This Row],[DATE]],"mmm")</f>
        <v>Apr</v>
      </c>
      <c r="P7398" s="3">
        <f>YEAR(Table3[[#This Row],[DATE]])</f>
        <v>2041</v>
      </c>
    </row>
    <row r="7399" spans="1:16" x14ac:dyDescent="0.3">
      <c r="A7399" s="6">
        <v>51594</v>
      </c>
      <c r="B7399" s="7" t="s">
        <v>1107</v>
      </c>
      <c r="C7399" s="9">
        <f t="shared" ca="1" si="230"/>
        <v>9</v>
      </c>
      <c r="D7399" s="9" t="s">
        <v>2115</v>
      </c>
      <c r="E7399" s="9" t="s">
        <v>2116</v>
      </c>
      <c r="F7399" s="10">
        <f t="shared" ca="1" si="231"/>
        <v>1.9238746122016148E-2</v>
      </c>
      <c r="G7399" s="3" t="str">
        <f>VLOOKUP(Table3[[#This Row],[PRODUCT ID]],Table1[[PRODUCT]:[SELLING PRICE]],1,FALSE)</f>
        <v>Product55</v>
      </c>
      <c r="H7399" s="3" t="str">
        <f>VLOOKUP(Table3[[#This Row],[PRODUCT ID]],Table1[[PRODUCT]:[SELLING PRICE]],2,FALSE)</f>
        <v>Category2</v>
      </c>
      <c r="I7399" s="3" t="str">
        <f>VLOOKUP(Table3[[#This Row],[PRODUCT ID]],Table1[[PRODUCT]:[SELLING PRICE]],3,FALSE)</f>
        <v>No</v>
      </c>
      <c r="J7399" s="16">
        <f ca="1">VLOOKUP(Table3[[#This Row],[PRODUCT ID]],Table1[[PRODUCT]:[SELLING PRICE]],4,FALSE)</f>
        <v>135</v>
      </c>
      <c r="K7399" s="16">
        <f ca="1">VLOOKUP(Table3[[#This Row],[PRODUCT ID]],Table1[[PRODUCT]:[SELLING PRICE]],5,FALSE)</f>
        <v>118.96395281134306</v>
      </c>
      <c r="L7399" s="16">
        <f ca="1">J7399*Table3[[#This Row],[QUANTITY]]</f>
        <v>1215</v>
      </c>
      <c r="M7399" s="16">
        <f ca="1">K7399*Table3[[#This Row],[QUANTITY]]*(1-Table3[[#This Row],[DISCOUNT %]])</f>
        <v>1050.077119729807</v>
      </c>
      <c r="N7399" s="3">
        <f>DAY(Table3[[#This Row],[DATE]])</f>
        <v>3</v>
      </c>
      <c r="O7399" s="3" t="str">
        <f>TEXT(Table3[[#This Row],[DATE]],"mmm")</f>
        <v>Apr</v>
      </c>
      <c r="P7399" s="3">
        <f>YEAR(Table3[[#This Row],[DATE]])</f>
        <v>2041</v>
      </c>
    </row>
    <row r="7400" spans="1:16" x14ac:dyDescent="0.3">
      <c r="A7400" s="6">
        <v>51595</v>
      </c>
      <c r="B7400" s="7" t="s">
        <v>1108</v>
      </c>
      <c r="C7400" s="9">
        <f t="shared" ca="1" si="230"/>
        <v>12</v>
      </c>
      <c r="D7400" s="9" t="s">
        <v>2116</v>
      </c>
      <c r="E7400" s="9" t="s">
        <v>2116</v>
      </c>
      <c r="F7400" s="10">
        <f t="shared" ca="1" si="231"/>
        <v>9.9904046564440047E-2</v>
      </c>
      <c r="G7400" s="3" t="str">
        <f>VLOOKUP(Table3[[#This Row],[PRODUCT ID]],Table1[[PRODUCT]:[SELLING PRICE]],1,FALSE)</f>
        <v>Product56</v>
      </c>
      <c r="H7400" s="3" t="str">
        <f>VLOOKUP(Table3[[#This Row],[PRODUCT ID]],Table1[[PRODUCT]:[SELLING PRICE]],2,FALSE)</f>
        <v>Category3</v>
      </c>
      <c r="I7400" s="3" t="str">
        <f>VLOOKUP(Table3[[#This Row],[PRODUCT ID]],Table1[[PRODUCT]:[SELLING PRICE]],3,FALSE)</f>
        <v>Kg</v>
      </c>
      <c r="J7400" s="16">
        <f ca="1">VLOOKUP(Table3[[#This Row],[PRODUCT ID]],Table1[[PRODUCT]:[SELLING PRICE]],4,FALSE)</f>
        <v>66</v>
      </c>
      <c r="K7400" s="16">
        <f ca="1">VLOOKUP(Table3[[#This Row],[PRODUCT ID]],Table1[[PRODUCT]:[SELLING PRICE]],5,FALSE)</f>
        <v>234.79335540044229</v>
      </c>
      <c r="L7400" s="16">
        <f ca="1">J7400*Table3[[#This Row],[QUANTITY]]</f>
        <v>792</v>
      </c>
      <c r="M7400" s="16">
        <f ca="1">K7400*Table3[[#This Row],[QUANTITY]]*(1-Table3[[#This Row],[DISCOUNT %]])</f>
        <v>2536.0385890739444</v>
      </c>
      <c r="N7400" s="3">
        <f>DAY(Table3[[#This Row],[DATE]])</f>
        <v>4</v>
      </c>
      <c r="O7400" s="3" t="str">
        <f>TEXT(Table3[[#This Row],[DATE]],"mmm")</f>
        <v>Apr</v>
      </c>
      <c r="P7400" s="3">
        <f>YEAR(Table3[[#This Row],[DATE]])</f>
        <v>2041</v>
      </c>
    </row>
    <row r="7401" spans="1:16" x14ac:dyDescent="0.3">
      <c r="A7401" s="6">
        <v>51596</v>
      </c>
      <c r="B7401" s="7" t="s">
        <v>1109</v>
      </c>
      <c r="C7401" s="9">
        <f t="shared" ca="1" si="230"/>
        <v>5</v>
      </c>
      <c r="D7401" s="9" t="s">
        <v>2116</v>
      </c>
      <c r="E7401" s="9" t="s">
        <v>2116</v>
      </c>
      <c r="F7401" s="10">
        <f t="shared" ca="1" si="231"/>
        <v>6.6263991557976173E-2</v>
      </c>
      <c r="G7401" s="3" t="str">
        <f>VLOOKUP(Table3[[#This Row],[PRODUCT ID]],Table1[[PRODUCT]:[SELLING PRICE]],1,FALSE)</f>
        <v>Product57</v>
      </c>
      <c r="H7401" s="3" t="str">
        <f>VLOOKUP(Table3[[#This Row],[PRODUCT ID]],Table1[[PRODUCT]:[SELLING PRICE]],2,FALSE)</f>
        <v>Category4</v>
      </c>
      <c r="I7401" s="3" t="str">
        <f>VLOOKUP(Table3[[#This Row],[PRODUCT ID]],Table1[[PRODUCT]:[SELLING PRICE]],3,FALSE)</f>
        <v>Kg</v>
      </c>
      <c r="J7401" s="16">
        <f ca="1">VLOOKUP(Table3[[#This Row],[PRODUCT ID]],Table1[[PRODUCT]:[SELLING PRICE]],4,FALSE)</f>
        <v>53</v>
      </c>
      <c r="K7401" s="16">
        <f ca="1">VLOOKUP(Table3[[#This Row],[PRODUCT ID]],Table1[[PRODUCT]:[SELLING PRICE]],5,FALSE)</f>
        <v>162.83510802190668</v>
      </c>
      <c r="L7401" s="16">
        <f ca="1">J7401*Table3[[#This Row],[QUANTITY]]</f>
        <v>265</v>
      </c>
      <c r="M7401" s="16">
        <f ca="1">K7401*Table3[[#This Row],[QUANTITY]]*(1-Table3[[#This Row],[DISCOUNT %]])</f>
        <v>760.2250189930046</v>
      </c>
      <c r="N7401" s="3">
        <f>DAY(Table3[[#This Row],[DATE]])</f>
        <v>5</v>
      </c>
      <c r="O7401" s="3" t="str">
        <f>TEXT(Table3[[#This Row],[DATE]],"mmm")</f>
        <v>Apr</v>
      </c>
      <c r="P7401" s="3">
        <f>YEAR(Table3[[#This Row],[DATE]])</f>
        <v>2041</v>
      </c>
    </row>
    <row r="7402" spans="1:16" x14ac:dyDescent="0.3">
      <c r="A7402" s="6">
        <v>51597</v>
      </c>
      <c r="B7402" s="7" t="s">
        <v>1110</v>
      </c>
      <c r="C7402" s="9">
        <f t="shared" ca="1" si="230"/>
        <v>4</v>
      </c>
      <c r="D7402" s="9" t="s">
        <v>2116</v>
      </c>
      <c r="E7402" s="9" t="s">
        <v>2118</v>
      </c>
      <c r="F7402" s="10">
        <f t="shared" ca="1" si="231"/>
        <v>5.4654655308366801E-2</v>
      </c>
      <c r="G7402" s="3" t="str">
        <f>VLOOKUP(Table3[[#This Row],[PRODUCT ID]],Table1[[PRODUCT]:[SELLING PRICE]],1,FALSE)</f>
        <v>Product58</v>
      </c>
      <c r="H7402" s="3" t="str">
        <f>VLOOKUP(Table3[[#This Row],[PRODUCT ID]],Table1[[PRODUCT]:[SELLING PRICE]],2,FALSE)</f>
        <v>Category5</v>
      </c>
      <c r="I7402" s="3" t="str">
        <f>VLOOKUP(Table3[[#This Row],[PRODUCT ID]],Table1[[PRODUCT]:[SELLING PRICE]],3,FALSE)</f>
        <v>Lt</v>
      </c>
      <c r="J7402" s="16">
        <f ca="1">VLOOKUP(Table3[[#This Row],[PRODUCT ID]],Table1[[PRODUCT]:[SELLING PRICE]],4,FALSE)</f>
        <v>22</v>
      </c>
      <c r="K7402" s="16">
        <f ca="1">VLOOKUP(Table3[[#This Row],[PRODUCT ID]],Table1[[PRODUCT]:[SELLING PRICE]],5,FALSE)</f>
        <v>120.56214127358976</v>
      </c>
      <c r="L7402" s="16">
        <f ca="1">J7402*Table3[[#This Row],[QUANTITY]]</f>
        <v>88</v>
      </c>
      <c r="M7402" s="16">
        <f ca="1">K7402*Table3[[#This Row],[QUANTITY]]*(1-Table3[[#This Row],[DISCOUNT %]])</f>
        <v>455.89143599617239</v>
      </c>
      <c r="N7402" s="3">
        <f>DAY(Table3[[#This Row],[DATE]])</f>
        <v>6</v>
      </c>
      <c r="O7402" s="3" t="str">
        <f>TEXT(Table3[[#This Row],[DATE]],"mmm")</f>
        <v>Apr</v>
      </c>
      <c r="P7402" s="3">
        <f>YEAR(Table3[[#This Row],[DATE]])</f>
        <v>2041</v>
      </c>
    </row>
    <row r="7403" spans="1:16" x14ac:dyDescent="0.3">
      <c r="A7403" s="6">
        <v>51598</v>
      </c>
      <c r="B7403" s="7" t="s">
        <v>1111</v>
      </c>
      <c r="C7403" s="9">
        <f t="shared" ca="1" si="230"/>
        <v>8</v>
      </c>
      <c r="D7403" s="9" t="s">
        <v>2115</v>
      </c>
      <c r="E7403" s="9" t="s">
        <v>2116</v>
      </c>
      <c r="F7403" s="10">
        <f t="shared" ca="1" si="231"/>
        <v>5.2972184732098228E-2</v>
      </c>
      <c r="G7403" s="3" t="str">
        <f>VLOOKUP(Table3[[#This Row],[PRODUCT ID]],Table1[[PRODUCT]:[SELLING PRICE]],1,FALSE)</f>
        <v>Product59</v>
      </c>
      <c r="H7403" s="3" t="str">
        <f>VLOOKUP(Table3[[#This Row],[PRODUCT ID]],Table1[[PRODUCT]:[SELLING PRICE]],2,FALSE)</f>
        <v>Category1</v>
      </c>
      <c r="I7403" s="3" t="str">
        <f>VLOOKUP(Table3[[#This Row],[PRODUCT ID]],Table1[[PRODUCT]:[SELLING PRICE]],3,FALSE)</f>
        <v>Kg</v>
      </c>
      <c r="J7403" s="16">
        <f ca="1">VLOOKUP(Table3[[#This Row],[PRODUCT ID]],Table1[[PRODUCT]:[SELLING PRICE]],4,FALSE)</f>
        <v>82</v>
      </c>
      <c r="K7403" s="16">
        <f ca="1">VLOOKUP(Table3[[#This Row],[PRODUCT ID]],Table1[[PRODUCT]:[SELLING PRICE]],5,FALSE)</f>
        <v>50.885841834603298</v>
      </c>
      <c r="L7403" s="16">
        <f ca="1">J7403*Table3[[#This Row],[QUANTITY]]</f>
        <v>656</v>
      </c>
      <c r="M7403" s="16">
        <f ca="1">K7403*Table3[[#This Row],[QUANTITY]]*(1-Table3[[#This Row],[DISCOUNT %]])</f>
        <v>385.52246096553887</v>
      </c>
      <c r="N7403" s="3">
        <f>DAY(Table3[[#This Row],[DATE]])</f>
        <v>7</v>
      </c>
      <c r="O7403" s="3" t="str">
        <f>TEXT(Table3[[#This Row],[DATE]],"mmm")</f>
        <v>Apr</v>
      </c>
      <c r="P7403" s="3">
        <f>YEAR(Table3[[#This Row],[DATE]])</f>
        <v>2041</v>
      </c>
    </row>
    <row r="7404" spans="1:16" x14ac:dyDescent="0.3">
      <c r="A7404" s="6">
        <v>51599</v>
      </c>
      <c r="B7404" s="7" t="s">
        <v>1112</v>
      </c>
      <c r="C7404" s="9">
        <f t="shared" ca="1" si="230"/>
        <v>7</v>
      </c>
      <c r="D7404" s="9" t="s">
        <v>2117</v>
      </c>
      <c r="E7404" s="9" t="s">
        <v>2116</v>
      </c>
      <c r="F7404" s="10">
        <f t="shared" ca="1" si="231"/>
        <v>9.7594105805810835E-2</v>
      </c>
      <c r="G7404" s="3" t="str">
        <f>VLOOKUP(Table3[[#This Row],[PRODUCT ID]],Table1[[PRODUCT]:[SELLING PRICE]],1,FALSE)</f>
        <v>Product60</v>
      </c>
      <c r="H7404" s="3" t="str">
        <f>VLOOKUP(Table3[[#This Row],[PRODUCT ID]],Table1[[PRODUCT]:[SELLING PRICE]],2,FALSE)</f>
        <v>Category2</v>
      </c>
      <c r="I7404" s="3" t="str">
        <f>VLOOKUP(Table3[[#This Row],[PRODUCT ID]],Table1[[PRODUCT]:[SELLING PRICE]],3,FALSE)</f>
        <v>Lt</v>
      </c>
      <c r="J7404" s="16">
        <f ca="1">VLOOKUP(Table3[[#This Row],[PRODUCT ID]],Table1[[PRODUCT]:[SELLING PRICE]],4,FALSE)</f>
        <v>166</v>
      </c>
      <c r="K7404" s="16">
        <f ca="1">VLOOKUP(Table3[[#This Row],[PRODUCT ID]],Table1[[PRODUCT]:[SELLING PRICE]],5,FALSE)</f>
        <v>140.20081416030109</v>
      </c>
      <c r="L7404" s="16">
        <f ca="1">J7404*Table3[[#This Row],[QUANTITY]]</f>
        <v>1162</v>
      </c>
      <c r="M7404" s="16">
        <f ca="1">K7404*Table3[[#This Row],[QUANTITY]]*(1-Table3[[#This Row],[DISCOUNT %]])</f>
        <v>885.62628748355894</v>
      </c>
      <c r="N7404" s="3">
        <f>DAY(Table3[[#This Row],[DATE]])</f>
        <v>8</v>
      </c>
      <c r="O7404" s="3" t="str">
        <f>TEXT(Table3[[#This Row],[DATE]],"mmm")</f>
        <v>Apr</v>
      </c>
      <c r="P7404" s="3">
        <f>YEAR(Table3[[#This Row],[DATE]])</f>
        <v>2041</v>
      </c>
    </row>
    <row r="7405" spans="1:16" x14ac:dyDescent="0.3">
      <c r="A7405" s="6">
        <v>51600</v>
      </c>
      <c r="B7405" s="7" t="s">
        <v>1113</v>
      </c>
      <c r="C7405" s="9">
        <f t="shared" ca="1" si="230"/>
        <v>15</v>
      </c>
      <c r="D7405" s="9" t="s">
        <v>2117</v>
      </c>
      <c r="E7405" s="9" t="s">
        <v>2116</v>
      </c>
      <c r="F7405" s="10">
        <f t="shared" ca="1" si="231"/>
        <v>7.1405089415916445E-2</v>
      </c>
      <c r="G7405" s="3" t="str">
        <f>VLOOKUP(Table3[[#This Row],[PRODUCT ID]],Table1[[PRODUCT]:[SELLING PRICE]],1,FALSE)</f>
        <v>Product61</v>
      </c>
      <c r="H7405" s="3" t="str">
        <f>VLOOKUP(Table3[[#This Row],[PRODUCT ID]],Table1[[PRODUCT]:[SELLING PRICE]],2,FALSE)</f>
        <v>Category3</v>
      </c>
      <c r="I7405" s="3" t="str">
        <f>VLOOKUP(Table3[[#This Row],[PRODUCT ID]],Table1[[PRODUCT]:[SELLING PRICE]],3,FALSE)</f>
        <v>Ft</v>
      </c>
      <c r="J7405" s="16">
        <f ca="1">VLOOKUP(Table3[[#This Row],[PRODUCT ID]],Table1[[PRODUCT]:[SELLING PRICE]],4,FALSE)</f>
        <v>74</v>
      </c>
      <c r="K7405" s="16">
        <f ca="1">VLOOKUP(Table3[[#This Row],[PRODUCT ID]],Table1[[PRODUCT]:[SELLING PRICE]],5,FALSE)</f>
        <v>152.21381922155325</v>
      </c>
      <c r="L7405" s="16">
        <f ca="1">J7405*Table3[[#This Row],[QUANTITY]]</f>
        <v>1110</v>
      </c>
      <c r="M7405" s="16">
        <f ca="1">K7405*Table3[[#This Row],[QUANTITY]]*(1-Table3[[#This Row],[DISCOUNT %]])</f>
        <v>2120.1746677455017</v>
      </c>
      <c r="N7405" s="3">
        <f>DAY(Table3[[#This Row],[DATE]])</f>
        <v>9</v>
      </c>
      <c r="O7405" s="3" t="str">
        <f>TEXT(Table3[[#This Row],[DATE]],"mmm")</f>
        <v>Apr</v>
      </c>
      <c r="P7405" s="3">
        <f>YEAR(Table3[[#This Row],[DATE]])</f>
        <v>2041</v>
      </c>
    </row>
    <row r="7406" spans="1:16" x14ac:dyDescent="0.3">
      <c r="A7406" s="6">
        <v>51601</v>
      </c>
      <c r="B7406" s="7" t="s">
        <v>1114</v>
      </c>
      <c r="C7406" s="9">
        <f t="shared" ca="1" si="230"/>
        <v>10</v>
      </c>
      <c r="D7406" s="9" t="s">
        <v>2116</v>
      </c>
      <c r="E7406" s="9" t="s">
        <v>2116</v>
      </c>
      <c r="F7406" s="10">
        <f t="shared" ca="1" si="231"/>
        <v>9.9630002918351057E-2</v>
      </c>
      <c r="G7406" s="3" t="str">
        <f>VLOOKUP(Table3[[#This Row],[PRODUCT ID]],Table1[[PRODUCT]:[SELLING PRICE]],1,FALSE)</f>
        <v>Product62</v>
      </c>
      <c r="H7406" s="3" t="str">
        <f>VLOOKUP(Table3[[#This Row],[PRODUCT ID]],Table1[[PRODUCT]:[SELLING PRICE]],2,FALSE)</f>
        <v>Category4</v>
      </c>
      <c r="I7406" s="3" t="str">
        <f>VLOOKUP(Table3[[#This Row],[PRODUCT ID]],Table1[[PRODUCT]:[SELLING PRICE]],3,FALSE)</f>
        <v>Kg</v>
      </c>
      <c r="J7406" s="16">
        <f ca="1">VLOOKUP(Table3[[#This Row],[PRODUCT ID]],Table1[[PRODUCT]:[SELLING PRICE]],4,FALSE)</f>
        <v>192</v>
      </c>
      <c r="K7406" s="16">
        <f ca="1">VLOOKUP(Table3[[#This Row],[PRODUCT ID]],Table1[[PRODUCT]:[SELLING PRICE]],5,FALSE)</f>
        <v>206.45616725152516</v>
      </c>
      <c r="L7406" s="16">
        <f ca="1">J7406*Table3[[#This Row],[QUANTITY]]</f>
        <v>1920</v>
      </c>
      <c r="M7406" s="16">
        <f ca="1">K7406*Table3[[#This Row],[QUANTITY]]*(1-Table3[[#This Row],[DISCOUNT %]])</f>
        <v>1858.8693870574416</v>
      </c>
      <c r="N7406" s="3">
        <f>DAY(Table3[[#This Row],[DATE]])</f>
        <v>10</v>
      </c>
      <c r="O7406" s="3" t="str">
        <f>TEXT(Table3[[#This Row],[DATE]],"mmm")</f>
        <v>Apr</v>
      </c>
      <c r="P7406" s="3">
        <f>YEAR(Table3[[#This Row],[DATE]])</f>
        <v>2041</v>
      </c>
    </row>
    <row r="7407" spans="1:16" x14ac:dyDescent="0.3">
      <c r="A7407" s="6">
        <v>51602</v>
      </c>
      <c r="B7407" s="7" t="s">
        <v>1115</v>
      </c>
      <c r="C7407" s="9">
        <f t="shared" ca="1" si="230"/>
        <v>12</v>
      </c>
      <c r="D7407" s="9" t="s">
        <v>2116</v>
      </c>
      <c r="E7407" s="9" t="s">
        <v>2116</v>
      </c>
      <c r="F7407" s="10">
        <f t="shared" ca="1" si="231"/>
        <v>4.3866533899217089E-2</v>
      </c>
      <c r="G7407" s="3" t="str">
        <f>VLOOKUP(Table3[[#This Row],[PRODUCT ID]],Table1[[PRODUCT]:[SELLING PRICE]],1,FALSE)</f>
        <v>Product63</v>
      </c>
      <c r="H7407" s="3" t="str">
        <f>VLOOKUP(Table3[[#This Row],[PRODUCT ID]],Table1[[PRODUCT]:[SELLING PRICE]],2,FALSE)</f>
        <v>Category5</v>
      </c>
      <c r="I7407" s="3" t="str">
        <f>VLOOKUP(Table3[[#This Row],[PRODUCT ID]],Table1[[PRODUCT]:[SELLING PRICE]],3,FALSE)</f>
        <v>No</v>
      </c>
      <c r="J7407" s="16">
        <f ca="1">VLOOKUP(Table3[[#This Row],[PRODUCT ID]],Table1[[PRODUCT]:[SELLING PRICE]],4,FALSE)</f>
        <v>63</v>
      </c>
      <c r="K7407" s="16">
        <f ca="1">VLOOKUP(Table3[[#This Row],[PRODUCT ID]],Table1[[PRODUCT]:[SELLING PRICE]],5,FALSE)</f>
        <v>255.86606982296391</v>
      </c>
      <c r="L7407" s="16">
        <f ca="1">J7407*Table3[[#This Row],[QUANTITY]]</f>
        <v>756</v>
      </c>
      <c r="M7407" s="16">
        <f ca="1">K7407*Table3[[#This Row],[QUANTITY]]*(1-Table3[[#This Row],[DISCOUNT %]])</f>
        <v>2935.7053463689849</v>
      </c>
      <c r="N7407" s="3">
        <f>DAY(Table3[[#This Row],[DATE]])</f>
        <v>11</v>
      </c>
      <c r="O7407" s="3" t="str">
        <f>TEXT(Table3[[#This Row],[DATE]],"mmm")</f>
        <v>Apr</v>
      </c>
      <c r="P7407" s="3">
        <f>YEAR(Table3[[#This Row],[DATE]])</f>
        <v>2041</v>
      </c>
    </row>
    <row r="7408" spans="1:16" x14ac:dyDescent="0.3">
      <c r="A7408" s="6">
        <v>51603</v>
      </c>
      <c r="B7408" s="7" t="s">
        <v>1116</v>
      </c>
      <c r="C7408" s="9">
        <f t="shared" ca="1" si="230"/>
        <v>2</v>
      </c>
      <c r="D7408" s="9" t="s">
        <v>2116</v>
      </c>
      <c r="E7408" s="9" t="s">
        <v>2118</v>
      </c>
      <c r="F7408" s="10">
        <f t="shared" ca="1" si="231"/>
        <v>1.4565631620308118E-2</v>
      </c>
      <c r="G7408" s="3" t="str">
        <f>VLOOKUP(Table3[[#This Row],[PRODUCT ID]],Table1[[PRODUCT]:[SELLING PRICE]],1,FALSE)</f>
        <v>Product64</v>
      </c>
      <c r="H7408" s="3" t="str">
        <f>VLOOKUP(Table3[[#This Row],[PRODUCT ID]],Table1[[PRODUCT]:[SELLING PRICE]],2,FALSE)</f>
        <v>Category1</v>
      </c>
      <c r="I7408" s="3" t="str">
        <f>VLOOKUP(Table3[[#This Row],[PRODUCT ID]],Table1[[PRODUCT]:[SELLING PRICE]],3,FALSE)</f>
        <v>No</v>
      </c>
      <c r="J7408" s="16">
        <f ca="1">VLOOKUP(Table3[[#This Row],[PRODUCT ID]],Table1[[PRODUCT]:[SELLING PRICE]],4,FALSE)</f>
        <v>142</v>
      </c>
      <c r="K7408" s="16">
        <f ca="1">VLOOKUP(Table3[[#This Row],[PRODUCT ID]],Table1[[PRODUCT]:[SELLING PRICE]],5,FALSE)</f>
        <v>96.811327062984375</v>
      </c>
      <c r="L7408" s="16">
        <f ca="1">J7408*Table3[[#This Row],[QUANTITY]]</f>
        <v>284</v>
      </c>
      <c r="M7408" s="16">
        <f ca="1">K7408*Table3[[#This Row],[QUANTITY]]*(1-Table3[[#This Row],[DISCOUNT %]])</f>
        <v>190.80241787262355</v>
      </c>
      <c r="N7408" s="3">
        <f>DAY(Table3[[#This Row],[DATE]])</f>
        <v>12</v>
      </c>
      <c r="O7408" s="3" t="str">
        <f>TEXT(Table3[[#This Row],[DATE]],"mmm")</f>
        <v>Apr</v>
      </c>
      <c r="P7408" s="3">
        <f>YEAR(Table3[[#This Row],[DATE]])</f>
        <v>2041</v>
      </c>
    </row>
    <row r="7409" spans="1:16" x14ac:dyDescent="0.3">
      <c r="A7409" s="6">
        <v>51604</v>
      </c>
      <c r="B7409" s="7" t="s">
        <v>1117</v>
      </c>
      <c r="C7409" s="9">
        <f t="shared" ca="1" si="230"/>
        <v>1</v>
      </c>
      <c r="D7409" s="9" t="s">
        <v>2116</v>
      </c>
      <c r="E7409" s="9" t="s">
        <v>2118</v>
      </c>
      <c r="F7409" s="10">
        <f t="shared" ca="1" si="231"/>
        <v>7.0812741596906495E-2</v>
      </c>
      <c r="G7409" s="3" t="str">
        <f>VLOOKUP(Table3[[#This Row],[PRODUCT ID]],Table1[[PRODUCT]:[SELLING PRICE]],1,FALSE)</f>
        <v>Product65</v>
      </c>
      <c r="H7409" s="3" t="str">
        <f>VLOOKUP(Table3[[#This Row],[PRODUCT ID]],Table1[[PRODUCT]:[SELLING PRICE]],2,FALSE)</f>
        <v>Category2</v>
      </c>
      <c r="I7409" s="3" t="str">
        <f>VLOOKUP(Table3[[#This Row],[PRODUCT ID]],Table1[[PRODUCT]:[SELLING PRICE]],3,FALSE)</f>
        <v>Ft</v>
      </c>
      <c r="J7409" s="16">
        <f ca="1">VLOOKUP(Table3[[#This Row],[PRODUCT ID]],Table1[[PRODUCT]:[SELLING PRICE]],4,FALSE)</f>
        <v>171</v>
      </c>
      <c r="K7409" s="16">
        <f ca="1">VLOOKUP(Table3[[#This Row],[PRODUCT ID]],Table1[[PRODUCT]:[SELLING PRICE]],5,FALSE)</f>
        <v>260.26787491045974</v>
      </c>
      <c r="L7409" s="16">
        <f ca="1">J7409*Table3[[#This Row],[QUANTITY]]</f>
        <v>171</v>
      </c>
      <c r="M7409" s="16">
        <f ca="1">K7409*Table3[[#This Row],[QUANTITY]]*(1-Table3[[#This Row],[DISCOUNT %]])</f>
        <v>241.83759313844936</v>
      </c>
      <c r="N7409" s="3">
        <f>DAY(Table3[[#This Row],[DATE]])</f>
        <v>13</v>
      </c>
      <c r="O7409" s="3" t="str">
        <f>TEXT(Table3[[#This Row],[DATE]],"mmm")</f>
        <v>Apr</v>
      </c>
      <c r="P7409" s="3">
        <f>YEAR(Table3[[#This Row],[DATE]])</f>
        <v>2041</v>
      </c>
    </row>
    <row r="7410" spans="1:16" x14ac:dyDescent="0.3">
      <c r="A7410" s="6">
        <v>51605</v>
      </c>
      <c r="B7410" s="7" t="s">
        <v>1118</v>
      </c>
      <c r="C7410" s="9">
        <f t="shared" ca="1" si="230"/>
        <v>8</v>
      </c>
      <c r="D7410" s="9" t="s">
        <v>2115</v>
      </c>
      <c r="E7410" s="9" t="s">
        <v>2116</v>
      </c>
      <c r="F7410" s="10">
        <f t="shared" ca="1" si="231"/>
        <v>7.4173647379343538E-2</v>
      </c>
      <c r="G7410" s="3" t="str">
        <f>VLOOKUP(Table3[[#This Row],[PRODUCT ID]],Table1[[PRODUCT]:[SELLING PRICE]],1,FALSE)</f>
        <v>Product66</v>
      </c>
      <c r="H7410" s="3" t="str">
        <f>VLOOKUP(Table3[[#This Row],[PRODUCT ID]],Table1[[PRODUCT]:[SELLING PRICE]],2,FALSE)</f>
        <v>Category3</v>
      </c>
      <c r="I7410" s="3" t="str">
        <f>VLOOKUP(Table3[[#This Row],[PRODUCT ID]],Table1[[PRODUCT]:[SELLING PRICE]],3,FALSE)</f>
        <v>No</v>
      </c>
      <c r="J7410" s="16">
        <f ca="1">VLOOKUP(Table3[[#This Row],[PRODUCT ID]],Table1[[PRODUCT]:[SELLING PRICE]],4,FALSE)</f>
        <v>110</v>
      </c>
      <c r="K7410" s="16">
        <f ca="1">VLOOKUP(Table3[[#This Row],[PRODUCT ID]],Table1[[PRODUCT]:[SELLING PRICE]],5,FALSE)</f>
        <v>187.42703762411585</v>
      </c>
      <c r="L7410" s="16">
        <f ca="1">J7410*Table3[[#This Row],[QUANTITY]]</f>
        <v>880</v>
      </c>
      <c r="M7410" s="16">
        <f ca="1">K7410*Table3[[#This Row],[QUANTITY]]*(1-Table3[[#This Row],[DISCOUNT %]])</f>
        <v>1388.1991250082378</v>
      </c>
      <c r="N7410" s="3">
        <f>DAY(Table3[[#This Row],[DATE]])</f>
        <v>14</v>
      </c>
      <c r="O7410" s="3" t="str">
        <f>TEXT(Table3[[#This Row],[DATE]],"mmm")</f>
        <v>Apr</v>
      </c>
      <c r="P7410" s="3">
        <f>YEAR(Table3[[#This Row],[DATE]])</f>
        <v>2041</v>
      </c>
    </row>
    <row r="7411" spans="1:16" x14ac:dyDescent="0.3">
      <c r="A7411" s="6">
        <v>51606</v>
      </c>
      <c r="B7411" s="7" t="s">
        <v>1119</v>
      </c>
      <c r="C7411" s="9">
        <f t="shared" ca="1" si="230"/>
        <v>13</v>
      </c>
      <c r="D7411" s="9" t="s">
        <v>2116</v>
      </c>
      <c r="E7411" s="9" t="s">
        <v>2116</v>
      </c>
      <c r="F7411" s="10">
        <f t="shared" ca="1" si="231"/>
        <v>8.0103829483149536E-2</v>
      </c>
      <c r="G7411" s="3" t="str">
        <f>VLOOKUP(Table3[[#This Row],[PRODUCT ID]],Table1[[PRODUCT]:[SELLING PRICE]],1,FALSE)</f>
        <v>Product67</v>
      </c>
      <c r="H7411" s="3" t="str">
        <f>VLOOKUP(Table3[[#This Row],[PRODUCT ID]],Table1[[PRODUCT]:[SELLING PRICE]],2,FALSE)</f>
        <v>Category4</v>
      </c>
      <c r="I7411" s="3" t="str">
        <f>VLOOKUP(Table3[[#This Row],[PRODUCT ID]],Table1[[PRODUCT]:[SELLING PRICE]],3,FALSE)</f>
        <v>Kg</v>
      </c>
      <c r="J7411" s="16">
        <f ca="1">VLOOKUP(Table3[[#This Row],[PRODUCT ID]],Table1[[PRODUCT]:[SELLING PRICE]],4,FALSE)</f>
        <v>133</v>
      </c>
      <c r="K7411" s="16">
        <f ca="1">VLOOKUP(Table3[[#This Row],[PRODUCT ID]],Table1[[PRODUCT]:[SELLING PRICE]],5,FALSE)</f>
        <v>198.58991227940237</v>
      </c>
      <c r="L7411" s="16">
        <f ca="1">J7411*Table3[[#This Row],[QUANTITY]]</f>
        <v>1729</v>
      </c>
      <c r="M7411" s="16">
        <f ca="1">K7411*Table3[[#This Row],[QUANTITY]]*(1-Table3[[#This Row],[DISCOUNT %]])</f>
        <v>2374.8672975182935</v>
      </c>
      <c r="N7411" s="3">
        <f>DAY(Table3[[#This Row],[DATE]])</f>
        <v>15</v>
      </c>
      <c r="O7411" s="3" t="str">
        <f>TEXT(Table3[[#This Row],[DATE]],"mmm")</f>
        <v>Apr</v>
      </c>
      <c r="P7411" s="3">
        <f>YEAR(Table3[[#This Row],[DATE]])</f>
        <v>2041</v>
      </c>
    </row>
    <row r="7412" spans="1:16" x14ac:dyDescent="0.3">
      <c r="A7412" s="6">
        <v>51607</v>
      </c>
      <c r="B7412" s="7" t="s">
        <v>1120</v>
      </c>
      <c r="C7412" s="9">
        <f t="shared" ca="1" si="230"/>
        <v>10</v>
      </c>
      <c r="D7412" s="9" t="s">
        <v>2117</v>
      </c>
      <c r="E7412" s="9" t="s">
        <v>2116</v>
      </c>
      <c r="F7412" s="10">
        <f t="shared" ca="1" si="231"/>
        <v>8.0821495434734103E-2</v>
      </c>
      <c r="G7412" s="3" t="str">
        <f>VLOOKUP(Table3[[#This Row],[PRODUCT ID]],Table1[[PRODUCT]:[SELLING PRICE]],1,FALSE)</f>
        <v>Product68</v>
      </c>
      <c r="H7412" s="3" t="str">
        <f>VLOOKUP(Table3[[#This Row],[PRODUCT ID]],Table1[[PRODUCT]:[SELLING PRICE]],2,FALSE)</f>
        <v>Category5</v>
      </c>
      <c r="I7412" s="3" t="str">
        <f>VLOOKUP(Table3[[#This Row],[PRODUCT ID]],Table1[[PRODUCT]:[SELLING PRICE]],3,FALSE)</f>
        <v>Kg</v>
      </c>
      <c r="J7412" s="16">
        <f ca="1">VLOOKUP(Table3[[#This Row],[PRODUCT ID]],Table1[[PRODUCT]:[SELLING PRICE]],4,FALSE)</f>
        <v>77</v>
      </c>
      <c r="K7412" s="16">
        <f ca="1">VLOOKUP(Table3[[#This Row],[PRODUCT ID]],Table1[[PRODUCT]:[SELLING PRICE]],5,FALSE)</f>
        <v>238.61722274898486</v>
      </c>
      <c r="L7412" s="16">
        <f ca="1">J7412*Table3[[#This Row],[QUANTITY]]</f>
        <v>770</v>
      </c>
      <c r="M7412" s="16">
        <f ca="1">K7412*Table3[[#This Row],[QUANTITY]]*(1-Table3[[#This Row],[DISCOUNT %]])</f>
        <v>2193.318219699288</v>
      </c>
      <c r="N7412" s="3">
        <f>DAY(Table3[[#This Row],[DATE]])</f>
        <v>16</v>
      </c>
      <c r="O7412" s="3" t="str">
        <f>TEXT(Table3[[#This Row],[DATE]],"mmm")</f>
        <v>Apr</v>
      </c>
      <c r="P7412" s="3">
        <f>YEAR(Table3[[#This Row],[DATE]])</f>
        <v>2041</v>
      </c>
    </row>
    <row r="7413" spans="1:16" x14ac:dyDescent="0.3">
      <c r="A7413" s="6">
        <v>51608</v>
      </c>
      <c r="B7413" s="7" t="s">
        <v>1121</v>
      </c>
      <c r="C7413" s="9">
        <f t="shared" ca="1" si="230"/>
        <v>5</v>
      </c>
      <c r="D7413" s="9" t="s">
        <v>2115</v>
      </c>
      <c r="E7413" s="9" t="s">
        <v>2116</v>
      </c>
      <c r="F7413" s="10">
        <f t="shared" ca="1" si="231"/>
        <v>4.2919077540937128E-2</v>
      </c>
      <c r="G7413" s="3" t="str">
        <f>VLOOKUP(Table3[[#This Row],[PRODUCT ID]],Table1[[PRODUCT]:[SELLING PRICE]],1,FALSE)</f>
        <v>Product69</v>
      </c>
      <c r="H7413" s="3" t="str">
        <f>VLOOKUP(Table3[[#This Row],[PRODUCT ID]],Table1[[PRODUCT]:[SELLING PRICE]],2,FALSE)</f>
        <v>Category1</v>
      </c>
      <c r="I7413" s="3" t="str">
        <f>VLOOKUP(Table3[[#This Row],[PRODUCT ID]],Table1[[PRODUCT]:[SELLING PRICE]],3,FALSE)</f>
        <v>Lt</v>
      </c>
      <c r="J7413" s="16">
        <f ca="1">VLOOKUP(Table3[[#This Row],[PRODUCT ID]],Table1[[PRODUCT]:[SELLING PRICE]],4,FALSE)</f>
        <v>186</v>
      </c>
      <c r="K7413" s="16">
        <f ca="1">VLOOKUP(Table3[[#This Row],[PRODUCT ID]],Table1[[PRODUCT]:[SELLING PRICE]],5,FALSE)</f>
        <v>268.25669805174437</v>
      </c>
      <c r="L7413" s="16">
        <f ca="1">J7413*Table3[[#This Row],[QUANTITY]]</f>
        <v>930</v>
      </c>
      <c r="M7413" s="16">
        <f ca="1">K7413*Table3[[#This Row],[QUANTITY]]*(1-Table3[[#This Row],[DISCOUNT %]])</f>
        <v>1283.716840135929</v>
      </c>
      <c r="N7413" s="3">
        <f>DAY(Table3[[#This Row],[DATE]])</f>
        <v>17</v>
      </c>
      <c r="O7413" s="3" t="str">
        <f>TEXT(Table3[[#This Row],[DATE]],"mmm")</f>
        <v>Apr</v>
      </c>
      <c r="P7413" s="3">
        <f>YEAR(Table3[[#This Row],[DATE]])</f>
        <v>2041</v>
      </c>
    </row>
    <row r="7414" spans="1:16" x14ac:dyDescent="0.3">
      <c r="A7414" s="6">
        <v>51609</v>
      </c>
      <c r="B7414" s="7" t="s">
        <v>1122</v>
      </c>
      <c r="C7414" s="9">
        <f t="shared" ca="1" si="230"/>
        <v>10</v>
      </c>
      <c r="D7414" s="9" t="s">
        <v>2115</v>
      </c>
      <c r="E7414" s="9" t="s">
        <v>2118</v>
      </c>
      <c r="F7414" s="10">
        <f t="shared" ca="1" si="231"/>
        <v>1.1838258038729489E-2</v>
      </c>
      <c r="G7414" s="3" t="str">
        <f>VLOOKUP(Table3[[#This Row],[PRODUCT ID]],Table1[[PRODUCT]:[SELLING PRICE]],1,FALSE)</f>
        <v>Product70</v>
      </c>
      <c r="H7414" s="3" t="str">
        <f>VLOOKUP(Table3[[#This Row],[PRODUCT ID]],Table1[[PRODUCT]:[SELLING PRICE]],2,FALSE)</f>
        <v>Category2</v>
      </c>
      <c r="I7414" s="3" t="str">
        <f>VLOOKUP(Table3[[#This Row],[PRODUCT ID]],Table1[[PRODUCT]:[SELLING PRICE]],3,FALSE)</f>
        <v>Kg</v>
      </c>
      <c r="J7414" s="16">
        <f ca="1">VLOOKUP(Table3[[#This Row],[PRODUCT ID]],Table1[[PRODUCT]:[SELLING PRICE]],4,FALSE)</f>
        <v>90</v>
      </c>
      <c r="K7414" s="16">
        <f ca="1">VLOOKUP(Table3[[#This Row],[PRODUCT ID]],Table1[[PRODUCT]:[SELLING PRICE]],5,FALSE)</f>
        <v>72.876573276256124</v>
      </c>
      <c r="L7414" s="16">
        <f ca="1">J7414*Table3[[#This Row],[QUANTITY]]</f>
        <v>900</v>
      </c>
      <c r="M7414" s="16">
        <f ca="1">K7414*Table3[[#This Row],[QUANTITY]]*(1-Table3[[#This Row],[DISCOUNT %]])</f>
        <v>720.13841596833424</v>
      </c>
      <c r="N7414" s="3">
        <f>DAY(Table3[[#This Row],[DATE]])</f>
        <v>18</v>
      </c>
      <c r="O7414" s="3" t="str">
        <f>TEXT(Table3[[#This Row],[DATE]],"mmm")</f>
        <v>Apr</v>
      </c>
      <c r="P7414" s="3">
        <f>YEAR(Table3[[#This Row],[DATE]])</f>
        <v>2041</v>
      </c>
    </row>
    <row r="7415" spans="1:16" x14ac:dyDescent="0.3">
      <c r="A7415" s="6">
        <v>51610</v>
      </c>
      <c r="B7415" s="7" t="s">
        <v>1123</v>
      </c>
      <c r="C7415" s="9">
        <f t="shared" ca="1" si="230"/>
        <v>1</v>
      </c>
      <c r="D7415" s="9" t="s">
        <v>2115</v>
      </c>
      <c r="E7415" s="9" t="s">
        <v>2116</v>
      </c>
      <c r="F7415" s="10">
        <f t="shared" ca="1" si="231"/>
        <v>3.7105876166808015E-2</v>
      </c>
      <c r="G7415" s="3" t="str">
        <f>VLOOKUP(Table3[[#This Row],[PRODUCT ID]],Table1[[PRODUCT]:[SELLING PRICE]],1,FALSE)</f>
        <v>Product71</v>
      </c>
      <c r="H7415" s="3" t="str">
        <f>VLOOKUP(Table3[[#This Row],[PRODUCT ID]],Table1[[PRODUCT]:[SELLING PRICE]],2,FALSE)</f>
        <v>Category3</v>
      </c>
      <c r="I7415" s="3" t="str">
        <f>VLOOKUP(Table3[[#This Row],[PRODUCT ID]],Table1[[PRODUCT]:[SELLING PRICE]],3,FALSE)</f>
        <v>Lt</v>
      </c>
      <c r="J7415" s="16">
        <f ca="1">VLOOKUP(Table3[[#This Row],[PRODUCT ID]],Table1[[PRODUCT]:[SELLING PRICE]],4,FALSE)</f>
        <v>24</v>
      </c>
      <c r="K7415" s="16">
        <f ca="1">VLOOKUP(Table3[[#This Row],[PRODUCT ID]],Table1[[PRODUCT]:[SELLING PRICE]],5,FALSE)</f>
        <v>42.205180471575424</v>
      </c>
      <c r="L7415" s="16">
        <f ca="1">J7415*Table3[[#This Row],[QUANTITY]]</f>
        <v>24</v>
      </c>
      <c r="M7415" s="16">
        <f ca="1">K7415*Table3[[#This Row],[QUANTITY]]*(1-Table3[[#This Row],[DISCOUNT %]])</f>
        <v>40.639120271399364</v>
      </c>
      <c r="N7415" s="3">
        <f>DAY(Table3[[#This Row],[DATE]])</f>
        <v>19</v>
      </c>
      <c r="O7415" s="3" t="str">
        <f>TEXT(Table3[[#This Row],[DATE]],"mmm")</f>
        <v>Apr</v>
      </c>
      <c r="P7415" s="3">
        <f>YEAR(Table3[[#This Row],[DATE]])</f>
        <v>2041</v>
      </c>
    </row>
    <row r="7416" spans="1:16" x14ac:dyDescent="0.3">
      <c r="A7416" s="6">
        <v>51611</v>
      </c>
      <c r="B7416" s="7" t="s">
        <v>1124</v>
      </c>
      <c r="C7416" s="9">
        <f t="shared" ca="1" si="230"/>
        <v>15</v>
      </c>
      <c r="D7416" s="9" t="s">
        <v>2116</v>
      </c>
      <c r="E7416" s="9" t="s">
        <v>2116</v>
      </c>
      <c r="F7416" s="10">
        <f t="shared" ca="1" si="231"/>
        <v>2.0633312553608951E-2</v>
      </c>
      <c r="G7416" s="3" t="str">
        <f>VLOOKUP(Table3[[#This Row],[PRODUCT ID]],Table1[[PRODUCT]:[SELLING PRICE]],1,FALSE)</f>
        <v>Product72</v>
      </c>
      <c r="H7416" s="3" t="str">
        <f>VLOOKUP(Table3[[#This Row],[PRODUCT ID]],Table1[[PRODUCT]:[SELLING PRICE]],2,FALSE)</f>
        <v>Category4</v>
      </c>
      <c r="I7416" s="3" t="str">
        <f>VLOOKUP(Table3[[#This Row],[PRODUCT ID]],Table1[[PRODUCT]:[SELLING PRICE]],3,FALSE)</f>
        <v>Ft</v>
      </c>
      <c r="J7416" s="16">
        <f ca="1">VLOOKUP(Table3[[#This Row],[PRODUCT ID]],Table1[[PRODUCT]:[SELLING PRICE]],4,FALSE)</f>
        <v>94</v>
      </c>
      <c r="K7416" s="16">
        <f ca="1">VLOOKUP(Table3[[#This Row],[PRODUCT ID]],Table1[[PRODUCT]:[SELLING PRICE]],5,FALSE)</f>
        <v>182.24268637045375</v>
      </c>
      <c r="L7416" s="16">
        <f ca="1">J7416*Table3[[#This Row],[QUANTITY]]</f>
        <v>1410</v>
      </c>
      <c r="M7416" s="16">
        <f ca="1">K7416*Table3[[#This Row],[QUANTITY]]*(1-Table3[[#This Row],[DISCOUNT %]])</f>
        <v>2677.2362409294433</v>
      </c>
      <c r="N7416" s="3">
        <f>DAY(Table3[[#This Row],[DATE]])</f>
        <v>20</v>
      </c>
      <c r="O7416" s="3" t="str">
        <f>TEXT(Table3[[#This Row],[DATE]],"mmm")</f>
        <v>Apr</v>
      </c>
      <c r="P7416" s="3">
        <f>YEAR(Table3[[#This Row],[DATE]])</f>
        <v>2041</v>
      </c>
    </row>
    <row r="7417" spans="1:16" x14ac:dyDescent="0.3">
      <c r="A7417" s="6">
        <v>51612</v>
      </c>
      <c r="B7417" s="7" t="s">
        <v>1125</v>
      </c>
      <c r="C7417" s="9">
        <f t="shared" ca="1" si="230"/>
        <v>4</v>
      </c>
      <c r="D7417" s="9" t="s">
        <v>2116</v>
      </c>
      <c r="E7417" s="9" t="s">
        <v>2116</v>
      </c>
      <c r="F7417" s="10">
        <f t="shared" ca="1" si="231"/>
        <v>4.3972516841071178E-3</v>
      </c>
      <c r="G7417" s="3" t="str">
        <f>VLOOKUP(Table3[[#This Row],[PRODUCT ID]],Table1[[PRODUCT]:[SELLING PRICE]],1,FALSE)</f>
        <v>Product73</v>
      </c>
      <c r="H7417" s="3" t="str">
        <f>VLOOKUP(Table3[[#This Row],[PRODUCT ID]],Table1[[PRODUCT]:[SELLING PRICE]],2,FALSE)</f>
        <v>Category1</v>
      </c>
      <c r="I7417" s="3" t="str">
        <f>VLOOKUP(Table3[[#This Row],[PRODUCT ID]],Table1[[PRODUCT]:[SELLING PRICE]],3,FALSE)</f>
        <v>Kg</v>
      </c>
      <c r="J7417" s="16">
        <f ca="1">VLOOKUP(Table3[[#This Row],[PRODUCT ID]],Table1[[PRODUCT]:[SELLING PRICE]],4,FALSE)</f>
        <v>30</v>
      </c>
      <c r="K7417" s="16">
        <f ca="1">VLOOKUP(Table3[[#This Row],[PRODUCT ID]],Table1[[PRODUCT]:[SELLING PRICE]],5,FALSE)</f>
        <v>246.76087166333031</v>
      </c>
      <c r="L7417" s="16">
        <f ca="1">J7417*Table3[[#This Row],[QUANTITY]]</f>
        <v>120</v>
      </c>
      <c r="M7417" s="16">
        <f ca="1">K7417*Table3[[#This Row],[QUANTITY]]*(1-Table3[[#This Row],[DISCOUNT %]])</f>
        <v>982.70320801934793</v>
      </c>
      <c r="N7417" s="3">
        <f>DAY(Table3[[#This Row],[DATE]])</f>
        <v>21</v>
      </c>
      <c r="O7417" s="3" t="str">
        <f>TEXT(Table3[[#This Row],[DATE]],"mmm")</f>
        <v>Apr</v>
      </c>
      <c r="P7417" s="3">
        <f>YEAR(Table3[[#This Row],[DATE]])</f>
        <v>2041</v>
      </c>
    </row>
    <row r="7418" spans="1:16" x14ac:dyDescent="0.3">
      <c r="A7418" s="6">
        <v>51613</v>
      </c>
      <c r="B7418" s="7" t="s">
        <v>1126</v>
      </c>
      <c r="C7418" s="9">
        <f t="shared" ca="1" si="230"/>
        <v>3</v>
      </c>
      <c r="D7418" s="9" t="s">
        <v>2116</v>
      </c>
      <c r="E7418" s="9" t="s">
        <v>2116</v>
      </c>
      <c r="F7418" s="10">
        <f t="shared" ca="1" si="231"/>
        <v>1.0108654725957246E-2</v>
      </c>
      <c r="G7418" s="3" t="str">
        <f>VLOOKUP(Table3[[#This Row],[PRODUCT ID]],Table1[[PRODUCT]:[SELLING PRICE]],1,FALSE)</f>
        <v>Product74</v>
      </c>
      <c r="H7418" s="3" t="str">
        <f>VLOOKUP(Table3[[#This Row],[PRODUCT ID]],Table1[[PRODUCT]:[SELLING PRICE]],2,FALSE)</f>
        <v>Category2</v>
      </c>
      <c r="I7418" s="3" t="str">
        <f>VLOOKUP(Table3[[#This Row],[PRODUCT ID]],Table1[[PRODUCT]:[SELLING PRICE]],3,FALSE)</f>
        <v>No</v>
      </c>
      <c r="J7418" s="16">
        <f ca="1">VLOOKUP(Table3[[#This Row],[PRODUCT ID]],Table1[[PRODUCT]:[SELLING PRICE]],4,FALSE)</f>
        <v>42</v>
      </c>
      <c r="K7418" s="16">
        <f ca="1">VLOOKUP(Table3[[#This Row],[PRODUCT ID]],Table1[[PRODUCT]:[SELLING PRICE]],5,FALSE)</f>
        <v>81.134336947537506</v>
      </c>
      <c r="L7418" s="16">
        <f ca="1">J7418*Table3[[#This Row],[QUANTITY]]</f>
        <v>126</v>
      </c>
      <c r="M7418" s="16">
        <f ca="1">K7418*Table3[[#This Row],[QUANTITY]]*(1-Table3[[#This Row],[DISCOUNT %]])</f>
        <v>240.9425338467461</v>
      </c>
      <c r="N7418" s="3">
        <f>DAY(Table3[[#This Row],[DATE]])</f>
        <v>22</v>
      </c>
      <c r="O7418" s="3" t="str">
        <f>TEXT(Table3[[#This Row],[DATE]],"mmm")</f>
        <v>Apr</v>
      </c>
      <c r="P7418" s="3">
        <f>YEAR(Table3[[#This Row],[DATE]])</f>
        <v>2041</v>
      </c>
    </row>
    <row r="7419" spans="1:16" x14ac:dyDescent="0.3">
      <c r="A7419" s="6">
        <v>51614</v>
      </c>
      <c r="B7419" s="7" t="s">
        <v>1127</v>
      </c>
      <c r="C7419" s="9">
        <f t="shared" ca="1" si="230"/>
        <v>12</v>
      </c>
      <c r="D7419" s="9" t="s">
        <v>2115</v>
      </c>
      <c r="E7419" s="9" t="s">
        <v>2116</v>
      </c>
      <c r="F7419" s="10">
        <f t="shared" ca="1" si="231"/>
        <v>6.4790071416676448E-2</v>
      </c>
      <c r="G7419" s="3" t="str">
        <f>VLOOKUP(Table3[[#This Row],[PRODUCT ID]],Table1[[PRODUCT]:[SELLING PRICE]],1,FALSE)</f>
        <v>Product75</v>
      </c>
      <c r="H7419" s="3" t="str">
        <f>VLOOKUP(Table3[[#This Row],[PRODUCT ID]],Table1[[PRODUCT]:[SELLING PRICE]],2,FALSE)</f>
        <v>Category3</v>
      </c>
      <c r="I7419" s="3" t="str">
        <f>VLOOKUP(Table3[[#This Row],[PRODUCT ID]],Table1[[PRODUCT]:[SELLING PRICE]],3,FALSE)</f>
        <v>No</v>
      </c>
      <c r="J7419" s="16">
        <f ca="1">VLOOKUP(Table3[[#This Row],[PRODUCT ID]],Table1[[PRODUCT]:[SELLING PRICE]],4,FALSE)</f>
        <v>150</v>
      </c>
      <c r="K7419" s="16">
        <f ca="1">VLOOKUP(Table3[[#This Row],[PRODUCT ID]],Table1[[PRODUCT]:[SELLING PRICE]],5,FALSE)</f>
        <v>243.06515696321995</v>
      </c>
      <c r="L7419" s="16">
        <f ca="1">J7419*Table3[[#This Row],[QUANTITY]]</f>
        <v>1800</v>
      </c>
      <c r="M7419" s="16">
        <f ca="1">K7419*Table3[[#This Row],[QUANTITY]]*(1-Table3[[#This Row],[DISCOUNT %]])</f>
        <v>2727.8033770160073</v>
      </c>
      <c r="N7419" s="3">
        <f>DAY(Table3[[#This Row],[DATE]])</f>
        <v>23</v>
      </c>
      <c r="O7419" s="3" t="str">
        <f>TEXT(Table3[[#This Row],[DATE]],"mmm")</f>
        <v>Apr</v>
      </c>
      <c r="P7419" s="3">
        <f>YEAR(Table3[[#This Row],[DATE]])</f>
        <v>2041</v>
      </c>
    </row>
    <row r="7420" spans="1:16" x14ac:dyDescent="0.3">
      <c r="A7420" s="6">
        <v>51615</v>
      </c>
      <c r="B7420" s="7" t="s">
        <v>1128</v>
      </c>
      <c r="C7420" s="9">
        <f t="shared" ca="1" si="230"/>
        <v>2</v>
      </c>
      <c r="D7420" s="9" t="s">
        <v>2117</v>
      </c>
      <c r="E7420" s="9" t="s">
        <v>2118</v>
      </c>
      <c r="F7420" s="10">
        <f t="shared" ca="1" si="231"/>
        <v>8.0753114668564663E-2</v>
      </c>
      <c r="G7420" s="3" t="str">
        <f>VLOOKUP(Table3[[#This Row],[PRODUCT ID]],Table1[[PRODUCT]:[SELLING PRICE]],1,FALSE)</f>
        <v>Product76</v>
      </c>
      <c r="H7420" s="3" t="str">
        <f>VLOOKUP(Table3[[#This Row],[PRODUCT ID]],Table1[[PRODUCT]:[SELLING PRICE]],2,FALSE)</f>
        <v>Category4</v>
      </c>
      <c r="I7420" s="3" t="str">
        <f>VLOOKUP(Table3[[#This Row],[PRODUCT ID]],Table1[[PRODUCT]:[SELLING PRICE]],3,FALSE)</f>
        <v>Ft</v>
      </c>
      <c r="J7420" s="16">
        <f ca="1">VLOOKUP(Table3[[#This Row],[PRODUCT ID]],Table1[[PRODUCT]:[SELLING PRICE]],4,FALSE)</f>
        <v>73</v>
      </c>
      <c r="K7420" s="16">
        <f ca="1">VLOOKUP(Table3[[#This Row],[PRODUCT ID]],Table1[[PRODUCT]:[SELLING PRICE]],5,FALSE)</f>
        <v>271.65736482163516</v>
      </c>
      <c r="L7420" s="16">
        <f ca="1">J7420*Table3[[#This Row],[QUANTITY]]</f>
        <v>146</v>
      </c>
      <c r="M7420" s="16">
        <f ca="1">K7420*Table3[[#This Row],[QUANTITY]]*(1-Table3[[#This Row],[DISCOUNT %]])</f>
        <v>499.44037297926707</v>
      </c>
      <c r="N7420" s="3">
        <f>DAY(Table3[[#This Row],[DATE]])</f>
        <v>24</v>
      </c>
      <c r="O7420" s="3" t="str">
        <f>TEXT(Table3[[#This Row],[DATE]],"mmm")</f>
        <v>Apr</v>
      </c>
      <c r="P7420" s="3">
        <f>YEAR(Table3[[#This Row],[DATE]])</f>
        <v>2041</v>
      </c>
    </row>
    <row r="7421" spans="1:16" x14ac:dyDescent="0.3">
      <c r="A7421" s="6">
        <v>51616</v>
      </c>
      <c r="B7421" s="7" t="s">
        <v>1129</v>
      </c>
      <c r="C7421" s="9">
        <f t="shared" ca="1" si="230"/>
        <v>9</v>
      </c>
      <c r="D7421" s="9" t="s">
        <v>2117</v>
      </c>
      <c r="E7421" s="9" t="s">
        <v>2118</v>
      </c>
      <c r="F7421" s="10">
        <f t="shared" ca="1" si="231"/>
        <v>8.0319829287885489E-2</v>
      </c>
      <c r="G7421" s="3" t="str">
        <f>VLOOKUP(Table3[[#This Row],[PRODUCT ID]],Table1[[PRODUCT]:[SELLING PRICE]],1,FALSE)</f>
        <v>Product77</v>
      </c>
      <c r="H7421" s="3" t="str">
        <f>VLOOKUP(Table3[[#This Row],[PRODUCT ID]],Table1[[PRODUCT]:[SELLING PRICE]],2,FALSE)</f>
        <v>Category5</v>
      </c>
      <c r="I7421" s="3" t="str">
        <f>VLOOKUP(Table3[[#This Row],[PRODUCT ID]],Table1[[PRODUCT]:[SELLING PRICE]],3,FALSE)</f>
        <v>No</v>
      </c>
      <c r="J7421" s="16">
        <f ca="1">VLOOKUP(Table3[[#This Row],[PRODUCT ID]],Table1[[PRODUCT]:[SELLING PRICE]],4,FALSE)</f>
        <v>180</v>
      </c>
      <c r="K7421" s="16">
        <f ca="1">VLOOKUP(Table3[[#This Row],[PRODUCT ID]],Table1[[PRODUCT]:[SELLING PRICE]],5,FALSE)</f>
        <v>242.17695418445851</v>
      </c>
      <c r="L7421" s="16">
        <f ca="1">J7421*Table3[[#This Row],[QUANTITY]]</f>
        <v>1620</v>
      </c>
      <c r="M7421" s="16">
        <f ca="1">K7421*Table3[[#This Row],[QUANTITY]]*(1-Table3[[#This Row],[DISCOUNT %]])</f>
        <v>2004.5280831021248</v>
      </c>
      <c r="N7421" s="3">
        <f>DAY(Table3[[#This Row],[DATE]])</f>
        <v>25</v>
      </c>
      <c r="O7421" s="3" t="str">
        <f>TEXT(Table3[[#This Row],[DATE]],"mmm")</f>
        <v>Apr</v>
      </c>
      <c r="P7421" s="3">
        <f>YEAR(Table3[[#This Row],[DATE]])</f>
        <v>2041</v>
      </c>
    </row>
    <row r="7422" spans="1:16" x14ac:dyDescent="0.3">
      <c r="A7422" s="6">
        <v>51617</v>
      </c>
      <c r="B7422" s="7" t="s">
        <v>1130</v>
      </c>
      <c r="C7422" s="9">
        <f t="shared" ca="1" si="230"/>
        <v>7</v>
      </c>
      <c r="D7422" s="9" t="s">
        <v>2116</v>
      </c>
      <c r="E7422" s="9" t="s">
        <v>2116</v>
      </c>
      <c r="F7422" s="10">
        <f t="shared" ca="1" si="231"/>
        <v>7.9721930012200515E-2</v>
      </c>
      <c r="G7422" s="3" t="str">
        <f>VLOOKUP(Table3[[#This Row],[PRODUCT ID]],Table1[[PRODUCT]:[SELLING PRICE]],1,FALSE)</f>
        <v>Product78</v>
      </c>
      <c r="H7422" s="3" t="str">
        <f>VLOOKUP(Table3[[#This Row],[PRODUCT ID]],Table1[[PRODUCT]:[SELLING PRICE]],2,FALSE)</f>
        <v>Category1</v>
      </c>
      <c r="I7422" s="3" t="str">
        <f>VLOOKUP(Table3[[#This Row],[PRODUCT ID]],Table1[[PRODUCT]:[SELLING PRICE]],3,FALSE)</f>
        <v>Kg</v>
      </c>
      <c r="J7422" s="16">
        <f ca="1">VLOOKUP(Table3[[#This Row],[PRODUCT ID]],Table1[[PRODUCT]:[SELLING PRICE]],4,FALSE)</f>
        <v>112</v>
      </c>
      <c r="K7422" s="16">
        <f ca="1">VLOOKUP(Table3[[#This Row],[PRODUCT ID]],Table1[[PRODUCT]:[SELLING PRICE]],5,FALSE)</f>
        <v>100.73199746506216</v>
      </c>
      <c r="L7422" s="16">
        <f ca="1">J7422*Table3[[#This Row],[QUANTITY]]</f>
        <v>784</v>
      </c>
      <c r="M7422" s="16">
        <f ca="1">K7422*Table3[[#This Row],[QUANTITY]]*(1-Table3[[#This Row],[DISCOUNT %]])</f>
        <v>648.91013749214324</v>
      </c>
      <c r="N7422" s="3">
        <f>DAY(Table3[[#This Row],[DATE]])</f>
        <v>26</v>
      </c>
      <c r="O7422" s="3" t="str">
        <f>TEXT(Table3[[#This Row],[DATE]],"mmm")</f>
        <v>Apr</v>
      </c>
      <c r="P7422" s="3">
        <f>YEAR(Table3[[#This Row],[DATE]])</f>
        <v>2041</v>
      </c>
    </row>
    <row r="7423" spans="1:16" x14ac:dyDescent="0.3">
      <c r="A7423" s="6">
        <v>51618</v>
      </c>
      <c r="B7423" s="7" t="s">
        <v>1131</v>
      </c>
      <c r="C7423" s="9">
        <f t="shared" ca="1" si="230"/>
        <v>2</v>
      </c>
      <c r="D7423" s="9" t="s">
        <v>2116</v>
      </c>
      <c r="E7423" s="9" t="s">
        <v>2116</v>
      </c>
      <c r="F7423" s="10">
        <f t="shared" ca="1" si="231"/>
        <v>9.2729524695732937E-2</v>
      </c>
      <c r="G7423" s="3" t="str">
        <f>VLOOKUP(Table3[[#This Row],[PRODUCT ID]],Table1[[PRODUCT]:[SELLING PRICE]],1,FALSE)</f>
        <v>Product79</v>
      </c>
      <c r="H7423" s="3" t="str">
        <f>VLOOKUP(Table3[[#This Row],[PRODUCT ID]],Table1[[PRODUCT]:[SELLING PRICE]],2,FALSE)</f>
        <v>Category2</v>
      </c>
      <c r="I7423" s="3" t="str">
        <f>VLOOKUP(Table3[[#This Row],[PRODUCT ID]],Table1[[PRODUCT]:[SELLING PRICE]],3,FALSE)</f>
        <v>Kg</v>
      </c>
      <c r="J7423" s="16">
        <f ca="1">VLOOKUP(Table3[[#This Row],[PRODUCT ID]],Table1[[PRODUCT]:[SELLING PRICE]],4,FALSE)</f>
        <v>60</v>
      </c>
      <c r="K7423" s="16">
        <f ca="1">VLOOKUP(Table3[[#This Row],[PRODUCT ID]],Table1[[PRODUCT]:[SELLING PRICE]],5,FALSE)</f>
        <v>214.08333815971477</v>
      </c>
      <c r="L7423" s="16">
        <f ca="1">J7423*Table3[[#This Row],[QUANTITY]]</f>
        <v>120</v>
      </c>
      <c r="M7423" s="16">
        <f ca="1">K7423*Table3[[#This Row],[QUANTITY]]*(1-Table3[[#This Row],[DISCOUNT %]])</f>
        <v>388.46298393377714</v>
      </c>
      <c r="N7423" s="3">
        <f>DAY(Table3[[#This Row],[DATE]])</f>
        <v>27</v>
      </c>
      <c r="O7423" s="3" t="str">
        <f>TEXT(Table3[[#This Row],[DATE]],"mmm")</f>
        <v>Apr</v>
      </c>
      <c r="P7423" s="3">
        <f>YEAR(Table3[[#This Row],[DATE]])</f>
        <v>2041</v>
      </c>
    </row>
    <row r="7424" spans="1:16" x14ac:dyDescent="0.3">
      <c r="A7424" s="6">
        <v>51619</v>
      </c>
      <c r="B7424" s="7" t="s">
        <v>1132</v>
      </c>
      <c r="C7424" s="9">
        <f t="shared" ca="1" si="230"/>
        <v>8</v>
      </c>
      <c r="D7424" s="9" t="s">
        <v>2116</v>
      </c>
      <c r="E7424" s="9" t="s">
        <v>2116</v>
      </c>
      <c r="F7424" s="10">
        <f t="shared" ca="1" si="231"/>
        <v>4.0148611640436038E-2</v>
      </c>
      <c r="G7424" s="3" t="str">
        <f>VLOOKUP(Table3[[#This Row],[PRODUCT ID]],Table1[[PRODUCT]:[SELLING PRICE]],1,FALSE)</f>
        <v>Product80</v>
      </c>
      <c r="H7424" s="3" t="str">
        <f>VLOOKUP(Table3[[#This Row],[PRODUCT ID]],Table1[[PRODUCT]:[SELLING PRICE]],2,FALSE)</f>
        <v>Category3</v>
      </c>
      <c r="I7424" s="3" t="str">
        <f>VLOOKUP(Table3[[#This Row],[PRODUCT ID]],Table1[[PRODUCT]:[SELLING PRICE]],3,FALSE)</f>
        <v>Lt</v>
      </c>
      <c r="J7424" s="16">
        <f ca="1">VLOOKUP(Table3[[#This Row],[PRODUCT ID]],Table1[[PRODUCT]:[SELLING PRICE]],4,FALSE)</f>
        <v>124</v>
      </c>
      <c r="K7424" s="16">
        <f ca="1">VLOOKUP(Table3[[#This Row],[PRODUCT ID]],Table1[[PRODUCT]:[SELLING PRICE]],5,FALSE)</f>
        <v>97.576887056122303</v>
      </c>
      <c r="L7424" s="16">
        <f ca="1">J7424*Table3[[#This Row],[QUANTITY]]</f>
        <v>992</v>
      </c>
      <c r="M7424" s="16">
        <f ca="1">K7424*Table3[[#This Row],[QUANTITY]]*(1-Table3[[#This Row],[DISCOUNT %]])</f>
        <v>749.27448410098691</v>
      </c>
      <c r="N7424" s="3">
        <f>DAY(Table3[[#This Row],[DATE]])</f>
        <v>28</v>
      </c>
      <c r="O7424" s="3" t="str">
        <f>TEXT(Table3[[#This Row],[DATE]],"mmm")</f>
        <v>Apr</v>
      </c>
      <c r="P7424" s="3">
        <f>YEAR(Table3[[#This Row],[DATE]])</f>
        <v>2041</v>
      </c>
    </row>
    <row r="7425" spans="1:16" x14ac:dyDescent="0.3">
      <c r="A7425" s="6">
        <v>51620</v>
      </c>
      <c r="B7425" s="7" t="s">
        <v>1133</v>
      </c>
      <c r="C7425" s="9">
        <f t="shared" ca="1" si="230"/>
        <v>12</v>
      </c>
      <c r="D7425" s="9" t="s">
        <v>2116</v>
      </c>
      <c r="E7425" s="9" t="s">
        <v>2116</v>
      </c>
      <c r="F7425" s="10">
        <f t="shared" ca="1" si="231"/>
        <v>2.0397773724462734E-2</v>
      </c>
      <c r="G7425" s="3" t="str">
        <f>VLOOKUP(Table3[[#This Row],[PRODUCT ID]],Table1[[PRODUCT]:[SELLING PRICE]],1,FALSE)</f>
        <v>Product81</v>
      </c>
      <c r="H7425" s="3" t="str">
        <f>VLOOKUP(Table3[[#This Row],[PRODUCT ID]],Table1[[PRODUCT]:[SELLING PRICE]],2,FALSE)</f>
        <v>Category4</v>
      </c>
      <c r="I7425" s="3" t="str">
        <f>VLOOKUP(Table3[[#This Row],[PRODUCT ID]],Table1[[PRODUCT]:[SELLING PRICE]],3,FALSE)</f>
        <v>Kg</v>
      </c>
      <c r="J7425" s="16">
        <f ca="1">VLOOKUP(Table3[[#This Row],[PRODUCT ID]],Table1[[PRODUCT]:[SELLING PRICE]],4,FALSE)</f>
        <v>221</v>
      </c>
      <c r="K7425" s="16">
        <f ca="1">VLOOKUP(Table3[[#This Row],[PRODUCT ID]],Table1[[PRODUCT]:[SELLING PRICE]],5,FALSE)</f>
        <v>104.44119135880096</v>
      </c>
      <c r="L7425" s="16">
        <f ca="1">J7425*Table3[[#This Row],[QUANTITY]]</f>
        <v>2652</v>
      </c>
      <c r="M7425" s="16">
        <f ca="1">K7425*Table3[[#This Row],[QUANTITY]]*(1-Table3[[#This Row],[DISCOUNT %]])</f>
        <v>1227.72988283941</v>
      </c>
      <c r="N7425" s="3">
        <f>DAY(Table3[[#This Row],[DATE]])</f>
        <v>29</v>
      </c>
      <c r="O7425" s="3" t="str">
        <f>TEXT(Table3[[#This Row],[DATE]],"mmm")</f>
        <v>Apr</v>
      </c>
      <c r="P7425" s="3">
        <f>YEAR(Table3[[#This Row],[DATE]])</f>
        <v>2041</v>
      </c>
    </row>
    <row r="7426" spans="1:16" x14ac:dyDescent="0.3">
      <c r="A7426" s="6">
        <v>51621</v>
      </c>
      <c r="B7426" s="7" t="s">
        <v>1134</v>
      </c>
      <c r="C7426" s="9">
        <f t="shared" ca="1" si="230"/>
        <v>7</v>
      </c>
      <c r="D7426" s="9" t="s">
        <v>2115</v>
      </c>
      <c r="E7426" s="9" t="s">
        <v>2118</v>
      </c>
      <c r="F7426" s="10">
        <f t="shared" ca="1" si="231"/>
        <v>6.9503612651331759E-2</v>
      </c>
      <c r="G7426" s="3" t="str">
        <f>VLOOKUP(Table3[[#This Row],[PRODUCT ID]],Table1[[PRODUCT]:[SELLING PRICE]],1,FALSE)</f>
        <v>Product82</v>
      </c>
      <c r="H7426" s="3" t="str">
        <f>VLOOKUP(Table3[[#This Row],[PRODUCT ID]],Table1[[PRODUCT]:[SELLING PRICE]],2,FALSE)</f>
        <v>Category5</v>
      </c>
      <c r="I7426" s="3" t="str">
        <f>VLOOKUP(Table3[[#This Row],[PRODUCT ID]],Table1[[PRODUCT]:[SELLING PRICE]],3,FALSE)</f>
        <v>Lt</v>
      </c>
      <c r="J7426" s="16">
        <f ca="1">VLOOKUP(Table3[[#This Row],[PRODUCT ID]],Table1[[PRODUCT]:[SELLING PRICE]],4,FALSE)</f>
        <v>218</v>
      </c>
      <c r="K7426" s="16">
        <f ca="1">VLOOKUP(Table3[[#This Row],[PRODUCT ID]],Table1[[PRODUCT]:[SELLING PRICE]],5,FALSE)</f>
        <v>147.5972668918221</v>
      </c>
      <c r="L7426" s="16">
        <f ca="1">J7426*Table3[[#This Row],[QUANTITY]]</f>
        <v>1526</v>
      </c>
      <c r="M7426" s="16">
        <f ca="1">K7426*Table3[[#This Row],[QUANTITY]]*(1-Table3[[#This Row],[DISCOUNT %]])</f>
        <v>961.37106537764373</v>
      </c>
      <c r="N7426" s="3">
        <f>DAY(Table3[[#This Row],[DATE]])</f>
        <v>30</v>
      </c>
      <c r="O7426" s="3" t="str">
        <f>TEXT(Table3[[#This Row],[DATE]],"mmm")</f>
        <v>Apr</v>
      </c>
      <c r="P7426" s="3">
        <f>YEAR(Table3[[#This Row],[DATE]])</f>
        <v>2041</v>
      </c>
    </row>
    <row r="7427" spans="1:16" x14ac:dyDescent="0.3">
      <c r="A7427" s="6">
        <v>51622</v>
      </c>
      <c r="B7427" s="7" t="s">
        <v>1135</v>
      </c>
      <c r="C7427" s="9">
        <f t="shared" ref="C7427:C7490" ca="1" si="232">RANDBETWEEN(1,15)</f>
        <v>12</v>
      </c>
      <c r="D7427" s="9" t="s">
        <v>2116</v>
      </c>
      <c r="E7427" s="9" t="s">
        <v>2116</v>
      </c>
      <c r="F7427" s="10">
        <f t="shared" ref="F7427:F7490" ca="1" si="233">RAND()*(0.1)</f>
        <v>3.7693320824342541E-2</v>
      </c>
      <c r="G7427" s="3" t="str">
        <f>VLOOKUP(Table3[[#This Row],[PRODUCT ID]],Table1[[PRODUCT]:[SELLING PRICE]],1,FALSE)</f>
        <v>Product83</v>
      </c>
      <c r="H7427" s="3" t="str">
        <f>VLOOKUP(Table3[[#This Row],[PRODUCT ID]],Table1[[PRODUCT]:[SELLING PRICE]],2,FALSE)</f>
        <v>Category1</v>
      </c>
      <c r="I7427" s="3" t="str">
        <f>VLOOKUP(Table3[[#This Row],[PRODUCT ID]],Table1[[PRODUCT]:[SELLING PRICE]],3,FALSE)</f>
        <v>Ft</v>
      </c>
      <c r="J7427" s="16">
        <f ca="1">VLOOKUP(Table3[[#This Row],[PRODUCT ID]],Table1[[PRODUCT]:[SELLING PRICE]],4,FALSE)</f>
        <v>12</v>
      </c>
      <c r="K7427" s="16">
        <f ca="1">VLOOKUP(Table3[[#This Row],[PRODUCT ID]],Table1[[PRODUCT]:[SELLING PRICE]],5,FALSE)</f>
        <v>222.25555577402881</v>
      </c>
      <c r="L7427" s="16">
        <f ca="1">J7427*Table3[[#This Row],[QUANTITY]]</f>
        <v>144</v>
      </c>
      <c r="M7427" s="16">
        <f ca="1">K7427*Table3[[#This Row],[QUANTITY]]*(1-Table3[[#This Row],[DISCOUNT %]])</f>
        <v>2566.5360696629496</v>
      </c>
      <c r="N7427" s="3">
        <f>DAY(Table3[[#This Row],[DATE]])</f>
        <v>1</v>
      </c>
      <c r="O7427" s="3" t="str">
        <f>TEXT(Table3[[#This Row],[DATE]],"mmm")</f>
        <v>May</v>
      </c>
      <c r="P7427" s="3">
        <f>YEAR(Table3[[#This Row],[DATE]])</f>
        <v>2041</v>
      </c>
    </row>
    <row r="7428" spans="1:16" x14ac:dyDescent="0.3">
      <c r="A7428" s="6">
        <v>51623</v>
      </c>
      <c r="B7428" s="7" t="s">
        <v>1136</v>
      </c>
      <c r="C7428" s="9">
        <f t="shared" ca="1" si="232"/>
        <v>4</v>
      </c>
      <c r="D7428" s="9" t="s">
        <v>2117</v>
      </c>
      <c r="E7428" s="9" t="s">
        <v>2116</v>
      </c>
      <c r="F7428" s="10">
        <f t="shared" ca="1" si="233"/>
        <v>6.9346010208244158E-2</v>
      </c>
      <c r="G7428" s="3" t="str">
        <f>VLOOKUP(Table3[[#This Row],[PRODUCT ID]],Table1[[PRODUCT]:[SELLING PRICE]],1,FALSE)</f>
        <v>Product84</v>
      </c>
      <c r="H7428" s="3" t="str">
        <f>VLOOKUP(Table3[[#This Row],[PRODUCT ID]],Table1[[PRODUCT]:[SELLING PRICE]],2,FALSE)</f>
        <v>Category2</v>
      </c>
      <c r="I7428" s="3" t="str">
        <f>VLOOKUP(Table3[[#This Row],[PRODUCT ID]],Table1[[PRODUCT]:[SELLING PRICE]],3,FALSE)</f>
        <v>Kg</v>
      </c>
      <c r="J7428" s="16">
        <f ca="1">VLOOKUP(Table3[[#This Row],[PRODUCT ID]],Table1[[PRODUCT]:[SELLING PRICE]],4,FALSE)</f>
        <v>130</v>
      </c>
      <c r="K7428" s="16">
        <f ca="1">VLOOKUP(Table3[[#This Row],[PRODUCT ID]],Table1[[PRODUCT]:[SELLING PRICE]],5,FALSE)</f>
        <v>114.69796433270436</v>
      </c>
      <c r="L7428" s="16">
        <f ca="1">J7428*Table3[[#This Row],[QUANTITY]]</f>
        <v>520</v>
      </c>
      <c r="M7428" s="16">
        <f ca="1">K7428*Table3[[#This Row],[QUANTITY]]*(1-Table3[[#This Row],[DISCOUNT %]])</f>
        <v>426.97647250889526</v>
      </c>
      <c r="N7428" s="3">
        <f>DAY(Table3[[#This Row],[DATE]])</f>
        <v>2</v>
      </c>
      <c r="O7428" s="3" t="str">
        <f>TEXT(Table3[[#This Row],[DATE]],"mmm")</f>
        <v>May</v>
      </c>
      <c r="P7428" s="3">
        <f>YEAR(Table3[[#This Row],[DATE]])</f>
        <v>2041</v>
      </c>
    </row>
    <row r="7429" spans="1:16" x14ac:dyDescent="0.3">
      <c r="A7429" s="6">
        <v>51624</v>
      </c>
      <c r="B7429" s="7" t="s">
        <v>1137</v>
      </c>
      <c r="C7429" s="9">
        <f t="shared" ca="1" si="232"/>
        <v>4</v>
      </c>
      <c r="D7429" s="9" t="s">
        <v>2115</v>
      </c>
      <c r="E7429" s="9" t="s">
        <v>2116</v>
      </c>
      <c r="F7429" s="10">
        <f t="shared" ca="1" si="233"/>
        <v>3.1720775481309214E-2</v>
      </c>
      <c r="G7429" s="3" t="str">
        <f>VLOOKUP(Table3[[#This Row],[PRODUCT ID]],Table1[[PRODUCT]:[SELLING PRICE]],1,FALSE)</f>
        <v>Product85</v>
      </c>
      <c r="H7429" s="3" t="str">
        <f>VLOOKUP(Table3[[#This Row],[PRODUCT ID]],Table1[[PRODUCT]:[SELLING PRICE]],2,FALSE)</f>
        <v>Category3</v>
      </c>
      <c r="I7429" s="3" t="str">
        <f>VLOOKUP(Table3[[#This Row],[PRODUCT ID]],Table1[[PRODUCT]:[SELLING PRICE]],3,FALSE)</f>
        <v>No</v>
      </c>
      <c r="J7429" s="16">
        <f ca="1">VLOOKUP(Table3[[#This Row],[PRODUCT ID]],Table1[[PRODUCT]:[SELLING PRICE]],4,FALSE)</f>
        <v>127</v>
      </c>
      <c r="K7429" s="16">
        <f ca="1">VLOOKUP(Table3[[#This Row],[PRODUCT ID]],Table1[[PRODUCT]:[SELLING PRICE]],5,FALSE)</f>
        <v>165.69376786271391</v>
      </c>
      <c r="L7429" s="16">
        <f ca="1">J7429*Table3[[#This Row],[QUANTITY]]</f>
        <v>508</v>
      </c>
      <c r="M7429" s="16">
        <f ca="1">K7429*Table3[[#This Row],[QUANTITY]]*(1-Table3[[#This Row],[DISCOUNT %]])</f>
        <v>641.75133221475437</v>
      </c>
      <c r="N7429" s="3">
        <f>DAY(Table3[[#This Row],[DATE]])</f>
        <v>3</v>
      </c>
      <c r="O7429" s="3" t="str">
        <f>TEXT(Table3[[#This Row],[DATE]],"mmm")</f>
        <v>May</v>
      </c>
      <c r="P7429" s="3">
        <f>YEAR(Table3[[#This Row],[DATE]])</f>
        <v>2041</v>
      </c>
    </row>
    <row r="7430" spans="1:16" x14ac:dyDescent="0.3">
      <c r="A7430" s="6">
        <v>51625</v>
      </c>
      <c r="B7430" s="7" t="s">
        <v>1138</v>
      </c>
      <c r="C7430" s="9">
        <f t="shared" ca="1" si="232"/>
        <v>10</v>
      </c>
      <c r="D7430" s="9" t="s">
        <v>2115</v>
      </c>
      <c r="E7430" s="9" t="s">
        <v>2116</v>
      </c>
      <c r="F7430" s="10">
        <f t="shared" ca="1" si="233"/>
        <v>9.3875420531672457E-2</v>
      </c>
      <c r="G7430" s="3" t="str">
        <f>VLOOKUP(Table3[[#This Row],[PRODUCT ID]],Table1[[PRODUCT]:[SELLING PRICE]],1,FALSE)</f>
        <v>Product86</v>
      </c>
      <c r="H7430" s="3" t="str">
        <f>VLOOKUP(Table3[[#This Row],[PRODUCT ID]],Table1[[PRODUCT]:[SELLING PRICE]],2,FALSE)</f>
        <v>Category4</v>
      </c>
      <c r="I7430" s="3" t="str">
        <f>VLOOKUP(Table3[[#This Row],[PRODUCT ID]],Table1[[PRODUCT]:[SELLING PRICE]],3,FALSE)</f>
        <v>No</v>
      </c>
      <c r="J7430" s="16">
        <f ca="1">VLOOKUP(Table3[[#This Row],[PRODUCT ID]],Table1[[PRODUCT]:[SELLING PRICE]],4,FALSE)</f>
        <v>92</v>
      </c>
      <c r="K7430" s="16">
        <f ca="1">VLOOKUP(Table3[[#This Row],[PRODUCT ID]],Table1[[PRODUCT]:[SELLING PRICE]],5,FALSE)</f>
        <v>311.30017315763172</v>
      </c>
      <c r="L7430" s="16">
        <f ca="1">J7430*Table3[[#This Row],[QUANTITY]]</f>
        <v>920</v>
      </c>
      <c r="M7430" s="16">
        <f ca="1">K7430*Table3[[#This Row],[QUANTITY]]*(1-Table3[[#This Row],[DISCOUNT %]])</f>
        <v>2820.767384908766</v>
      </c>
      <c r="N7430" s="3">
        <f>DAY(Table3[[#This Row],[DATE]])</f>
        <v>4</v>
      </c>
      <c r="O7430" s="3" t="str">
        <f>TEXT(Table3[[#This Row],[DATE]],"mmm")</f>
        <v>May</v>
      </c>
      <c r="P7430" s="3">
        <f>YEAR(Table3[[#This Row],[DATE]])</f>
        <v>2041</v>
      </c>
    </row>
    <row r="7431" spans="1:16" x14ac:dyDescent="0.3">
      <c r="A7431" s="6">
        <v>51626</v>
      </c>
      <c r="B7431" s="7" t="s">
        <v>1139</v>
      </c>
      <c r="C7431" s="9">
        <f t="shared" ca="1" si="232"/>
        <v>13</v>
      </c>
      <c r="D7431" s="9" t="s">
        <v>2115</v>
      </c>
      <c r="E7431" s="9" t="s">
        <v>2116</v>
      </c>
      <c r="F7431" s="10">
        <f t="shared" ca="1" si="233"/>
        <v>8.4862033140956417E-2</v>
      </c>
      <c r="G7431" s="3" t="str">
        <f>VLOOKUP(Table3[[#This Row],[PRODUCT ID]],Table1[[PRODUCT]:[SELLING PRICE]],1,FALSE)</f>
        <v>Product87</v>
      </c>
      <c r="H7431" s="3" t="str">
        <f>VLOOKUP(Table3[[#This Row],[PRODUCT ID]],Table1[[PRODUCT]:[SELLING PRICE]],2,FALSE)</f>
        <v>Category5</v>
      </c>
      <c r="I7431" s="3" t="str">
        <f>VLOOKUP(Table3[[#This Row],[PRODUCT ID]],Table1[[PRODUCT]:[SELLING PRICE]],3,FALSE)</f>
        <v>Ft</v>
      </c>
      <c r="J7431" s="16">
        <f ca="1">VLOOKUP(Table3[[#This Row],[PRODUCT ID]],Table1[[PRODUCT]:[SELLING PRICE]],4,FALSE)</f>
        <v>138</v>
      </c>
      <c r="K7431" s="16">
        <f ca="1">VLOOKUP(Table3[[#This Row],[PRODUCT ID]],Table1[[PRODUCT]:[SELLING PRICE]],5,FALSE)</f>
        <v>37.801449875201385</v>
      </c>
      <c r="L7431" s="16">
        <f ca="1">J7431*Table3[[#This Row],[QUANTITY]]</f>
        <v>1794</v>
      </c>
      <c r="M7431" s="16">
        <f ca="1">K7431*Table3[[#This Row],[QUANTITY]]*(1-Table3[[#This Row],[DISCOUNT %]])</f>
        <v>449.71604578050597</v>
      </c>
      <c r="N7431" s="3">
        <f>DAY(Table3[[#This Row],[DATE]])</f>
        <v>5</v>
      </c>
      <c r="O7431" s="3" t="str">
        <f>TEXT(Table3[[#This Row],[DATE]],"mmm")</f>
        <v>May</v>
      </c>
      <c r="P7431" s="3">
        <f>YEAR(Table3[[#This Row],[DATE]])</f>
        <v>2041</v>
      </c>
    </row>
    <row r="7432" spans="1:16" x14ac:dyDescent="0.3">
      <c r="A7432" s="6">
        <v>51627</v>
      </c>
      <c r="B7432" s="7" t="s">
        <v>1140</v>
      </c>
      <c r="C7432" s="9">
        <f t="shared" ca="1" si="232"/>
        <v>15</v>
      </c>
      <c r="D7432" s="9" t="s">
        <v>2116</v>
      </c>
      <c r="E7432" s="9" t="s">
        <v>2118</v>
      </c>
      <c r="F7432" s="10">
        <f t="shared" ca="1" si="233"/>
        <v>7.6353670164345633E-2</v>
      </c>
      <c r="G7432" s="3" t="str">
        <f>VLOOKUP(Table3[[#This Row],[PRODUCT ID]],Table1[[PRODUCT]:[SELLING PRICE]],1,FALSE)</f>
        <v>Product88</v>
      </c>
      <c r="H7432" s="3" t="str">
        <f>VLOOKUP(Table3[[#This Row],[PRODUCT ID]],Table1[[PRODUCT]:[SELLING PRICE]],2,FALSE)</f>
        <v>Category1</v>
      </c>
      <c r="I7432" s="3" t="str">
        <f>VLOOKUP(Table3[[#This Row],[PRODUCT ID]],Table1[[PRODUCT]:[SELLING PRICE]],3,FALSE)</f>
        <v>No</v>
      </c>
      <c r="J7432" s="16">
        <f ca="1">VLOOKUP(Table3[[#This Row],[PRODUCT ID]],Table1[[PRODUCT]:[SELLING PRICE]],4,FALSE)</f>
        <v>124</v>
      </c>
      <c r="K7432" s="16">
        <f ca="1">VLOOKUP(Table3[[#This Row],[PRODUCT ID]],Table1[[PRODUCT]:[SELLING PRICE]],5,FALSE)</f>
        <v>172.11629054996411</v>
      </c>
      <c r="L7432" s="16">
        <f ca="1">J7432*Table3[[#This Row],[QUANTITY]]</f>
        <v>1860</v>
      </c>
      <c r="M7432" s="16">
        <f ca="1">K7432*Table3[[#This Row],[QUANTITY]]*(1-Table3[[#This Row],[DISCOUNT %]])</f>
        <v>2384.6187010710219</v>
      </c>
      <c r="N7432" s="3">
        <f>DAY(Table3[[#This Row],[DATE]])</f>
        <v>6</v>
      </c>
      <c r="O7432" s="3" t="str">
        <f>TEXT(Table3[[#This Row],[DATE]],"mmm")</f>
        <v>May</v>
      </c>
      <c r="P7432" s="3">
        <f>YEAR(Table3[[#This Row],[DATE]])</f>
        <v>2041</v>
      </c>
    </row>
    <row r="7433" spans="1:16" x14ac:dyDescent="0.3">
      <c r="A7433" s="6">
        <v>51628</v>
      </c>
      <c r="B7433" s="7" t="s">
        <v>1141</v>
      </c>
      <c r="C7433" s="9">
        <f t="shared" ca="1" si="232"/>
        <v>3</v>
      </c>
      <c r="D7433" s="9" t="s">
        <v>2116</v>
      </c>
      <c r="E7433" s="9" t="s">
        <v>2118</v>
      </c>
      <c r="F7433" s="10">
        <f t="shared" ca="1" si="233"/>
        <v>1.2678633533157568E-2</v>
      </c>
      <c r="G7433" s="3" t="str">
        <f>VLOOKUP(Table3[[#This Row],[PRODUCT ID]],Table1[[PRODUCT]:[SELLING PRICE]],1,FALSE)</f>
        <v>Product89</v>
      </c>
      <c r="H7433" s="3" t="str">
        <f>VLOOKUP(Table3[[#This Row],[PRODUCT ID]],Table1[[PRODUCT]:[SELLING PRICE]],2,FALSE)</f>
        <v>Category2</v>
      </c>
      <c r="I7433" s="3" t="str">
        <f>VLOOKUP(Table3[[#This Row],[PRODUCT ID]],Table1[[PRODUCT]:[SELLING PRICE]],3,FALSE)</f>
        <v>Kg</v>
      </c>
      <c r="J7433" s="16">
        <f ca="1">VLOOKUP(Table3[[#This Row],[PRODUCT ID]],Table1[[PRODUCT]:[SELLING PRICE]],4,FALSE)</f>
        <v>210</v>
      </c>
      <c r="K7433" s="16">
        <f ca="1">VLOOKUP(Table3[[#This Row],[PRODUCT ID]],Table1[[PRODUCT]:[SELLING PRICE]],5,FALSE)</f>
        <v>163.40617119395372</v>
      </c>
      <c r="L7433" s="16">
        <f ca="1">J7433*Table3[[#This Row],[QUANTITY]]</f>
        <v>630</v>
      </c>
      <c r="M7433" s="16">
        <f ca="1">K7433*Table3[[#This Row],[QUANTITY]]*(1-Table3[[#This Row],[DISCOUNT %]])</f>
        <v>484.00321269698753</v>
      </c>
      <c r="N7433" s="3">
        <f>DAY(Table3[[#This Row],[DATE]])</f>
        <v>7</v>
      </c>
      <c r="O7433" s="3" t="str">
        <f>TEXT(Table3[[#This Row],[DATE]],"mmm")</f>
        <v>May</v>
      </c>
      <c r="P7433" s="3">
        <f>YEAR(Table3[[#This Row],[DATE]])</f>
        <v>2041</v>
      </c>
    </row>
    <row r="7434" spans="1:16" x14ac:dyDescent="0.3">
      <c r="A7434" s="6">
        <v>51629</v>
      </c>
      <c r="B7434" s="7" t="s">
        <v>1142</v>
      </c>
      <c r="C7434" s="9">
        <f t="shared" ca="1" si="232"/>
        <v>3</v>
      </c>
      <c r="D7434" s="9" t="s">
        <v>2116</v>
      </c>
      <c r="E7434" s="9" t="s">
        <v>2116</v>
      </c>
      <c r="F7434" s="10">
        <f t="shared" ca="1" si="233"/>
        <v>5.3414516355211807E-2</v>
      </c>
      <c r="G7434" s="3" t="str">
        <f>VLOOKUP(Table3[[#This Row],[PRODUCT ID]],Table1[[PRODUCT]:[SELLING PRICE]],1,FALSE)</f>
        <v>Product90</v>
      </c>
      <c r="H7434" s="3" t="str">
        <f>VLOOKUP(Table3[[#This Row],[PRODUCT ID]],Table1[[PRODUCT]:[SELLING PRICE]],2,FALSE)</f>
        <v>Category3</v>
      </c>
      <c r="I7434" s="3" t="str">
        <f>VLOOKUP(Table3[[#This Row],[PRODUCT ID]],Table1[[PRODUCT]:[SELLING PRICE]],3,FALSE)</f>
        <v>Kg</v>
      </c>
      <c r="J7434" s="16">
        <f ca="1">VLOOKUP(Table3[[#This Row],[PRODUCT ID]],Table1[[PRODUCT]:[SELLING PRICE]],4,FALSE)</f>
        <v>239</v>
      </c>
      <c r="K7434" s="16">
        <f ca="1">VLOOKUP(Table3[[#This Row],[PRODUCT ID]],Table1[[PRODUCT]:[SELLING PRICE]],5,FALSE)</f>
        <v>172.86019765356158</v>
      </c>
      <c r="L7434" s="16">
        <f ca="1">J7434*Table3[[#This Row],[QUANTITY]]</f>
        <v>717</v>
      </c>
      <c r="M7434" s="16">
        <f ca="1">K7434*Table3[[#This Row],[QUANTITY]]*(1-Table3[[#This Row],[DISCOUNT %]])</f>
        <v>490.88086139649079</v>
      </c>
      <c r="N7434" s="3">
        <f>DAY(Table3[[#This Row],[DATE]])</f>
        <v>8</v>
      </c>
      <c r="O7434" s="3" t="str">
        <f>TEXT(Table3[[#This Row],[DATE]],"mmm")</f>
        <v>May</v>
      </c>
      <c r="P7434" s="3">
        <f>YEAR(Table3[[#This Row],[DATE]])</f>
        <v>2041</v>
      </c>
    </row>
    <row r="7435" spans="1:16" x14ac:dyDescent="0.3">
      <c r="A7435" s="6">
        <v>51630</v>
      </c>
      <c r="B7435" s="7" t="s">
        <v>1143</v>
      </c>
      <c r="C7435" s="9">
        <f t="shared" ca="1" si="232"/>
        <v>11</v>
      </c>
      <c r="D7435" s="9" t="s">
        <v>2115</v>
      </c>
      <c r="E7435" s="9" t="s">
        <v>2116</v>
      </c>
      <c r="F7435" s="10">
        <f t="shared" ca="1" si="233"/>
        <v>6.542392374087895E-2</v>
      </c>
      <c r="G7435" s="3" t="str">
        <f>VLOOKUP(Table3[[#This Row],[PRODUCT ID]],Table1[[PRODUCT]:[SELLING PRICE]],1,FALSE)</f>
        <v>Product91</v>
      </c>
      <c r="H7435" s="3" t="str">
        <f>VLOOKUP(Table3[[#This Row],[PRODUCT ID]],Table1[[PRODUCT]:[SELLING PRICE]],2,FALSE)</f>
        <v>Category4</v>
      </c>
      <c r="I7435" s="3" t="str">
        <f>VLOOKUP(Table3[[#This Row],[PRODUCT ID]],Table1[[PRODUCT]:[SELLING PRICE]],3,FALSE)</f>
        <v>Lt</v>
      </c>
      <c r="J7435" s="16">
        <f ca="1">VLOOKUP(Table3[[#This Row],[PRODUCT ID]],Table1[[PRODUCT]:[SELLING PRICE]],4,FALSE)</f>
        <v>18</v>
      </c>
      <c r="K7435" s="16">
        <f ca="1">VLOOKUP(Table3[[#This Row],[PRODUCT ID]],Table1[[PRODUCT]:[SELLING PRICE]],5,FALSE)</f>
        <v>203.72681014690039</v>
      </c>
      <c r="L7435" s="16">
        <f ca="1">J7435*Table3[[#This Row],[QUANTITY]]</f>
        <v>198</v>
      </c>
      <c r="M7435" s="16">
        <f ca="1">K7435*Table3[[#This Row],[QUANTITY]]*(1-Table3[[#This Row],[DISCOUNT %]])</f>
        <v>2094.3802314146474</v>
      </c>
      <c r="N7435" s="3">
        <f>DAY(Table3[[#This Row],[DATE]])</f>
        <v>9</v>
      </c>
      <c r="O7435" s="3" t="str">
        <f>TEXT(Table3[[#This Row],[DATE]],"mmm")</f>
        <v>May</v>
      </c>
      <c r="P7435" s="3">
        <f>YEAR(Table3[[#This Row],[DATE]])</f>
        <v>2041</v>
      </c>
    </row>
    <row r="7436" spans="1:16" x14ac:dyDescent="0.3">
      <c r="A7436" s="6">
        <v>51631</v>
      </c>
      <c r="B7436" s="7" t="s">
        <v>1144</v>
      </c>
      <c r="C7436" s="9">
        <f t="shared" ca="1" si="232"/>
        <v>6</v>
      </c>
      <c r="D7436" s="9" t="s">
        <v>2117</v>
      </c>
      <c r="E7436" s="9" t="s">
        <v>2116</v>
      </c>
      <c r="F7436" s="10">
        <f t="shared" ca="1" si="233"/>
        <v>7.3088153537902614E-2</v>
      </c>
      <c r="G7436" s="3" t="str">
        <f>VLOOKUP(Table3[[#This Row],[PRODUCT ID]],Table1[[PRODUCT]:[SELLING PRICE]],1,FALSE)</f>
        <v>Product92</v>
      </c>
      <c r="H7436" s="3" t="str">
        <f>VLOOKUP(Table3[[#This Row],[PRODUCT ID]],Table1[[PRODUCT]:[SELLING PRICE]],2,FALSE)</f>
        <v>Category5</v>
      </c>
      <c r="I7436" s="3" t="str">
        <f>VLOOKUP(Table3[[#This Row],[PRODUCT ID]],Table1[[PRODUCT]:[SELLING PRICE]],3,FALSE)</f>
        <v>Kg</v>
      </c>
      <c r="J7436" s="16">
        <f ca="1">VLOOKUP(Table3[[#This Row],[PRODUCT ID]],Table1[[PRODUCT]:[SELLING PRICE]],4,FALSE)</f>
        <v>177</v>
      </c>
      <c r="K7436" s="16">
        <f ca="1">VLOOKUP(Table3[[#This Row],[PRODUCT ID]],Table1[[PRODUCT]:[SELLING PRICE]],5,FALSE)</f>
        <v>196.42116323062825</v>
      </c>
      <c r="L7436" s="16">
        <f ca="1">J7436*Table3[[#This Row],[QUANTITY]]</f>
        <v>1062</v>
      </c>
      <c r="M7436" s="16">
        <f ca="1">K7436*Table3[[#This Row],[QUANTITY]]*(1-Table3[[#This Row],[DISCOUNT %]])</f>
        <v>1092.3906185660078</v>
      </c>
      <c r="N7436" s="3">
        <f>DAY(Table3[[#This Row],[DATE]])</f>
        <v>10</v>
      </c>
      <c r="O7436" s="3" t="str">
        <f>TEXT(Table3[[#This Row],[DATE]],"mmm")</f>
        <v>May</v>
      </c>
      <c r="P7436" s="3">
        <f>YEAR(Table3[[#This Row],[DATE]])</f>
        <v>2041</v>
      </c>
    </row>
    <row r="7437" spans="1:16" x14ac:dyDescent="0.3">
      <c r="A7437" s="6">
        <v>51632</v>
      </c>
      <c r="B7437" s="7" t="s">
        <v>1145</v>
      </c>
      <c r="C7437" s="9">
        <f t="shared" ca="1" si="232"/>
        <v>10</v>
      </c>
      <c r="D7437" s="9" t="s">
        <v>2117</v>
      </c>
      <c r="E7437" s="9" t="s">
        <v>2116</v>
      </c>
      <c r="F7437" s="10">
        <f t="shared" ca="1" si="233"/>
        <v>9.8764143440791485E-2</v>
      </c>
      <c r="G7437" s="3" t="str">
        <f>VLOOKUP(Table3[[#This Row],[PRODUCT ID]],Table1[[PRODUCT]:[SELLING PRICE]],1,FALSE)</f>
        <v>Product93</v>
      </c>
      <c r="H7437" s="3" t="str">
        <f>VLOOKUP(Table3[[#This Row],[PRODUCT ID]],Table1[[PRODUCT]:[SELLING PRICE]],2,FALSE)</f>
        <v>Category1</v>
      </c>
      <c r="I7437" s="3" t="str">
        <f>VLOOKUP(Table3[[#This Row],[PRODUCT ID]],Table1[[PRODUCT]:[SELLING PRICE]],3,FALSE)</f>
        <v>Lt</v>
      </c>
      <c r="J7437" s="16">
        <f ca="1">VLOOKUP(Table3[[#This Row],[PRODUCT ID]],Table1[[PRODUCT]:[SELLING PRICE]],4,FALSE)</f>
        <v>179</v>
      </c>
      <c r="K7437" s="16">
        <f ca="1">VLOOKUP(Table3[[#This Row],[PRODUCT ID]],Table1[[PRODUCT]:[SELLING PRICE]],5,FALSE)</f>
        <v>218.08970688576284</v>
      </c>
      <c r="L7437" s="16">
        <f ca="1">J7437*Table3[[#This Row],[QUANTITY]]</f>
        <v>1790</v>
      </c>
      <c r="M7437" s="16">
        <f ca="1">K7437*Table3[[#This Row],[QUANTITY]]*(1-Table3[[#This Row],[DISCOUNT %]])</f>
        <v>1965.5026379193716</v>
      </c>
      <c r="N7437" s="3">
        <f>DAY(Table3[[#This Row],[DATE]])</f>
        <v>11</v>
      </c>
      <c r="O7437" s="3" t="str">
        <f>TEXT(Table3[[#This Row],[DATE]],"mmm")</f>
        <v>May</v>
      </c>
      <c r="P7437" s="3">
        <f>YEAR(Table3[[#This Row],[DATE]])</f>
        <v>2041</v>
      </c>
    </row>
    <row r="7438" spans="1:16" x14ac:dyDescent="0.3">
      <c r="A7438" s="6">
        <v>51633</v>
      </c>
      <c r="B7438" s="7" t="s">
        <v>1146</v>
      </c>
      <c r="C7438" s="9">
        <f t="shared" ca="1" si="232"/>
        <v>2</v>
      </c>
      <c r="D7438" s="9" t="s">
        <v>2116</v>
      </c>
      <c r="E7438" s="9" t="s">
        <v>2118</v>
      </c>
      <c r="F7438" s="10">
        <f t="shared" ca="1" si="233"/>
        <v>8.2919690919105782E-2</v>
      </c>
      <c r="G7438" s="3" t="str">
        <f>VLOOKUP(Table3[[#This Row],[PRODUCT ID]],Table1[[PRODUCT]:[SELLING PRICE]],1,FALSE)</f>
        <v>Product94</v>
      </c>
      <c r="H7438" s="3" t="str">
        <f>VLOOKUP(Table3[[#This Row],[PRODUCT ID]],Table1[[PRODUCT]:[SELLING PRICE]],2,FALSE)</f>
        <v>Category2</v>
      </c>
      <c r="I7438" s="3" t="str">
        <f>VLOOKUP(Table3[[#This Row],[PRODUCT ID]],Table1[[PRODUCT]:[SELLING PRICE]],3,FALSE)</f>
        <v>Ft</v>
      </c>
      <c r="J7438" s="16">
        <f ca="1">VLOOKUP(Table3[[#This Row],[PRODUCT ID]],Table1[[PRODUCT]:[SELLING PRICE]],4,FALSE)</f>
        <v>216</v>
      </c>
      <c r="K7438" s="16">
        <f ca="1">VLOOKUP(Table3[[#This Row],[PRODUCT ID]],Table1[[PRODUCT]:[SELLING PRICE]],5,FALSE)</f>
        <v>255.46595337947855</v>
      </c>
      <c r="L7438" s="16">
        <f ca="1">J7438*Table3[[#This Row],[QUANTITY]]</f>
        <v>432</v>
      </c>
      <c r="M7438" s="16">
        <f ca="1">K7438*Table3[[#This Row],[QUANTITY]]*(1-Table3[[#This Row],[DISCOUNT %]])</f>
        <v>468.56559096979498</v>
      </c>
      <c r="N7438" s="3">
        <f>DAY(Table3[[#This Row],[DATE]])</f>
        <v>12</v>
      </c>
      <c r="O7438" s="3" t="str">
        <f>TEXT(Table3[[#This Row],[DATE]],"mmm")</f>
        <v>May</v>
      </c>
      <c r="P7438" s="3">
        <f>YEAR(Table3[[#This Row],[DATE]])</f>
        <v>2041</v>
      </c>
    </row>
    <row r="7439" spans="1:16" x14ac:dyDescent="0.3">
      <c r="A7439" s="6">
        <v>51634</v>
      </c>
      <c r="B7439" s="7" t="s">
        <v>1147</v>
      </c>
      <c r="C7439" s="9">
        <f t="shared" ca="1" si="232"/>
        <v>2</v>
      </c>
      <c r="D7439" s="9" t="s">
        <v>2116</v>
      </c>
      <c r="E7439" s="9" t="s">
        <v>2116</v>
      </c>
      <c r="F7439" s="10">
        <f t="shared" ca="1" si="233"/>
        <v>6.1636725546664085E-2</v>
      </c>
      <c r="G7439" s="3" t="str">
        <f>VLOOKUP(Table3[[#This Row],[PRODUCT ID]],Table1[[PRODUCT]:[SELLING PRICE]],1,FALSE)</f>
        <v>Product95</v>
      </c>
      <c r="H7439" s="3" t="str">
        <f>VLOOKUP(Table3[[#This Row],[PRODUCT ID]],Table1[[PRODUCT]:[SELLING PRICE]],2,FALSE)</f>
        <v>Category3</v>
      </c>
      <c r="I7439" s="3" t="str">
        <f>VLOOKUP(Table3[[#This Row],[PRODUCT ID]],Table1[[PRODUCT]:[SELLING PRICE]],3,FALSE)</f>
        <v>Kg</v>
      </c>
      <c r="J7439" s="16">
        <f ca="1">VLOOKUP(Table3[[#This Row],[PRODUCT ID]],Table1[[PRODUCT]:[SELLING PRICE]],4,FALSE)</f>
        <v>167</v>
      </c>
      <c r="K7439" s="16">
        <f ca="1">VLOOKUP(Table3[[#This Row],[PRODUCT ID]],Table1[[PRODUCT]:[SELLING PRICE]],5,FALSE)</f>
        <v>316.95318787757191</v>
      </c>
      <c r="L7439" s="16">
        <f ca="1">J7439*Table3[[#This Row],[QUANTITY]]</f>
        <v>334</v>
      </c>
      <c r="M7439" s="16">
        <f ca="1">K7439*Table3[[#This Row],[QUANTITY]]*(1-Table3[[#This Row],[DISCOUNT %]])</f>
        <v>594.83446245044354</v>
      </c>
      <c r="N7439" s="3">
        <f>DAY(Table3[[#This Row],[DATE]])</f>
        <v>13</v>
      </c>
      <c r="O7439" s="3" t="str">
        <f>TEXT(Table3[[#This Row],[DATE]],"mmm")</f>
        <v>May</v>
      </c>
      <c r="P7439" s="3">
        <f>YEAR(Table3[[#This Row],[DATE]])</f>
        <v>2041</v>
      </c>
    </row>
    <row r="7440" spans="1:16" x14ac:dyDescent="0.3">
      <c r="A7440" s="6">
        <v>51635</v>
      </c>
      <c r="B7440" s="7" t="s">
        <v>1148</v>
      </c>
      <c r="C7440" s="9">
        <f t="shared" ca="1" si="232"/>
        <v>11</v>
      </c>
      <c r="D7440" s="9" t="s">
        <v>2116</v>
      </c>
      <c r="E7440" s="9" t="s">
        <v>2116</v>
      </c>
      <c r="F7440" s="10">
        <f t="shared" ca="1" si="233"/>
        <v>8.8058454724127114E-2</v>
      </c>
      <c r="G7440" s="3" t="str">
        <f>VLOOKUP(Table3[[#This Row],[PRODUCT ID]],Table1[[PRODUCT]:[SELLING PRICE]],1,FALSE)</f>
        <v>Product96</v>
      </c>
      <c r="H7440" s="3" t="str">
        <f>VLOOKUP(Table3[[#This Row],[PRODUCT ID]],Table1[[PRODUCT]:[SELLING PRICE]],2,FALSE)</f>
        <v>Category4</v>
      </c>
      <c r="I7440" s="3" t="str">
        <f>VLOOKUP(Table3[[#This Row],[PRODUCT ID]],Table1[[PRODUCT]:[SELLING PRICE]],3,FALSE)</f>
        <v>No</v>
      </c>
      <c r="J7440" s="16">
        <f ca="1">VLOOKUP(Table3[[#This Row],[PRODUCT ID]],Table1[[PRODUCT]:[SELLING PRICE]],4,FALSE)</f>
        <v>137</v>
      </c>
      <c r="K7440" s="16">
        <f ca="1">VLOOKUP(Table3[[#This Row],[PRODUCT ID]],Table1[[PRODUCT]:[SELLING PRICE]],5,FALSE)</f>
        <v>89.849883032528624</v>
      </c>
      <c r="L7440" s="16">
        <f ca="1">J7440*Table3[[#This Row],[QUANTITY]]</f>
        <v>1507</v>
      </c>
      <c r="M7440" s="16">
        <f ca="1">K7440*Table3[[#This Row],[QUANTITY]]*(1-Table3[[#This Row],[DISCOUNT %]])</f>
        <v>901.31625293094646</v>
      </c>
      <c r="N7440" s="3">
        <f>DAY(Table3[[#This Row],[DATE]])</f>
        <v>14</v>
      </c>
      <c r="O7440" s="3" t="str">
        <f>TEXT(Table3[[#This Row],[DATE]],"mmm")</f>
        <v>May</v>
      </c>
      <c r="P7440" s="3">
        <f>YEAR(Table3[[#This Row],[DATE]])</f>
        <v>2041</v>
      </c>
    </row>
    <row r="7441" spans="1:16" x14ac:dyDescent="0.3">
      <c r="A7441" s="6">
        <v>51636</v>
      </c>
      <c r="B7441" s="7" t="s">
        <v>1149</v>
      </c>
      <c r="C7441" s="9">
        <f t="shared" ca="1" si="232"/>
        <v>9</v>
      </c>
      <c r="D7441" s="9" t="s">
        <v>2116</v>
      </c>
      <c r="E7441" s="9" t="s">
        <v>2116</v>
      </c>
      <c r="F7441" s="10">
        <f t="shared" ca="1" si="233"/>
        <v>5.3147418929556406E-2</v>
      </c>
      <c r="G7441" s="3" t="str">
        <f>VLOOKUP(Table3[[#This Row],[PRODUCT ID]],Table1[[PRODUCT]:[SELLING PRICE]],1,FALSE)</f>
        <v>Product97</v>
      </c>
      <c r="H7441" s="3" t="str">
        <f>VLOOKUP(Table3[[#This Row],[PRODUCT ID]],Table1[[PRODUCT]:[SELLING PRICE]],2,FALSE)</f>
        <v>Category1</v>
      </c>
      <c r="I7441" s="3" t="str">
        <f>VLOOKUP(Table3[[#This Row],[PRODUCT ID]],Table1[[PRODUCT]:[SELLING PRICE]],3,FALSE)</f>
        <v>No</v>
      </c>
      <c r="J7441" s="16">
        <f ca="1">VLOOKUP(Table3[[#This Row],[PRODUCT ID]],Table1[[PRODUCT]:[SELLING PRICE]],4,FALSE)</f>
        <v>155</v>
      </c>
      <c r="K7441" s="16">
        <f ca="1">VLOOKUP(Table3[[#This Row],[PRODUCT ID]],Table1[[PRODUCT]:[SELLING PRICE]],5,FALSE)</f>
        <v>276.35965799698073</v>
      </c>
      <c r="L7441" s="16">
        <f ca="1">J7441*Table3[[#This Row],[QUANTITY]]</f>
        <v>1395</v>
      </c>
      <c r="M7441" s="16">
        <f ca="1">K7441*Table3[[#This Row],[QUANTITY]]*(1-Table3[[#This Row],[DISCOUNT %]])</f>
        <v>2355.0466993036762</v>
      </c>
      <c r="N7441" s="3">
        <f>DAY(Table3[[#This Row],[DATE]])</f>
        <v>15</v>
      </c>
      <c r="O7441" s="3" t="str">
        <f>TEXT(Table3[[#This Row],[DATE]],"mmm")</f>
        <v>May</v>
      </c>
      <c r="P7441" s="3">
        <f>YEAR(Table3[[#This Row],[DATE]])</f>
        <v>2041</v>
      </c>
    </row>
    <row r="7442" spans="1:16" x14ac:dyDescent="0.3">
      <c r="A7442" s="6">
        <v>51637</v>
      </c>
      <c r="B7442" s="7" t="s">
        <v>1150</v>
      </c>
      <c r="C7442" s="9">
        <f t="shared" ca="1" si="232"/>
        <v>5</v>
      </c>
      <c r="D7442" s="9" t="s">
        <v>2115</v>
      </c>
      <c r="E7442" s="9" t="s">
        <v>2116</v>
      </c>
      <c r="F7442" s="10">
        <f t="shared" ca="1" si="233"/>
        <v>8.6515174191824848E-2</v>
      </c>
      <c r="G7442" s="3" t="str">
        <f>VLOOKUP(Table3[[#This Row],[PRODUCT ID]],Table1[[PRODUCT]:[SELLING PRICE]],1,FALSE)</f>
        <v>Product98</v>
      </c>
      <c r="H7442" s="3" t="str">
        <f>VLOOKUP(Table3[[#This Row],[PRODUCT ID]],Table1[[PRODUCT]:[SELLING PRICE]],2,FALSE)</f>
        <v>Category2</v>
      </c>
      <c r="I7442" s="3" t="str">
        <f>VLOOKUP(Table3[[#This Row],[PRODUCT ID]],Table1[[PRODUCT]:[SELLING PRICE]],3,FALSE)</f>
        <v>Ft</v>
      </c>
      <c r="J7442" s="16">
        <f ca="1">VLOOKUP(Table3[[#This Row],[PRODUCT ID]],Table1[[PRODUCT]:[SELLING PRICE]],4,FALSE)</f>
        <v>75</v>
      </c>
      <c r="K7442" s="16">
        <f ca="1">VLOOKUP(Table3[[#This Row],[PRODUCT ID]],Table1[[PRODUCT]:[SELLING PRICE]],5,FALSE)</f>
        <v>272.096627827205</v>
      </c>
      <c r="L7442" s="16">
        <f ca="1">J7442*Table3[[#This Row],[QUANTITY]]</f>
        <v>375</v>
      </c>
      <c r="M7442" s="16">
        <f ca="1">K7442*Table3[[#This Row],[QUANTITY]]*(1-Table3[[#This Row],[DISCOUNT %]])</f>
        <v>1242.7807033686311</v>
      </c>
      <c r="N7442" s="3">
        <f>DAY(Table3[[#This Row],[DATE]])</f>
        <v>16</v>
      </c>
      <c r="O7442" s="3" t="str">
        <f>TEXT(Table3[[#This Row],[DATE]],"mmm")</f>
        <v>May</v>
      </c>
      <c r="P7442" s="3">
        <f>YEAR(Table3[[#This Row],[DATE]])</f>
        <v>2041</v>
      </c>
    </row>
    <row r="7443" spans="1:16" x14ac:dyDescent="0.3">
      <c r="A7443" s="6">
        <v>51638</v>
      </c>
      <c r="B7443" s="7" t="s">
        <v>1151</v>
      </c>
      <c r="C7443" s="9">
        <f t="shared" ca="1" si="232"/>
        <v>9</v>
      </c>
      <c r="D7443" s="9" t="s">
        <v>2116</v>
      </c>
      <c r="E7443" s="9" t="s">
        <v>2116</v>
      </c>
      <c r="F7443" s="10">
        <f t="shared" ca="1" si="233"/>
        <v>9.9121494622063322E-2</v>
      </c>
      <c r="G7443" s="3" t="str">
        <f>VLOOKUP(Table3[[#This Row],[PRODUCT ID]],Table1[[PRODUCT]:[SELLING PRICE]],1,FALSE)</f>
        <v>Product99</v>
      </c>
      <c r="H7443" s="3" t="str">
        <f>VLOOKUP(Table3[[#This Row],[PRODUCT ID]],Table1[[PRODUCT]:[SELLING PRICE]],2,FALSE)</f>
        <v>Category3</v>
      </c>
      <c r="I7443" s="3" t="str">
        <f>VLOOKUP(Table3[[#This Row],[PRODUCT ID]],Table1[[PRODUCT]:[SELLING PRICE]],3,FALSE)</f>
        <v>No</v>
      </c>
      <c r="J7443" s="16">
        <f ca="1">VLOOKUP(Table3[[#This Row],[PRODUCT ID]],Table1[[PRODUCT]:[SELLING PRICE]],4,FALSE)</f>
        <v>37</v>
      </c>
      <c r="K7443" s="16">
        <f ca="1">VLOOKUP(Table3[[#This Row],[PRODUCT ID]],Table1[[PRODUCT]:[SELLING PRICE]],5,FALSE)</f>
        <v>283.98260274067536</v>
      </c>
      <c r="L7443" s="16">
        <f ca="1">J7443*Table3[[#This Row],[QUANTITY]]</f>
        <v>333</v>
      </c>
      <c r="M7443" s="16">
        <f ca="1">K7443*Table3[[#This Row],[QUANTITY]]*(1-Table3[[#This Row],[DISCOUNT %]])</f>
        <v>2302.5044043932035</v>
      </c>
      <c r="N7443" s="3">
        <f>DAY(Table3[[#This Row],[DATE]])</f>
        <v>17</v>
      </c>
      <c r="O7443" s="3" t="str">
        <f>TEXT(Table3[[#This Row],[DATE]],"mmm")</f>
        <v>May</v>
      </c>
      <c r="P7443" s="3">
        <f>YEAR(Table3[[#This Row],[DATE]])</f>
        <v>2041</v>
      </c>
    </row>
    <row r="7444" spans="1:16" x14ac:dyDescent="0.3">
      <c r="A7444" s="6">
        <v>51639</v>
      </c>
      <c r="B7444" s="7" t="s">
        <v>1152</v>
      </c>
      <c r="C7444" s="9">
        <f t="shared" ca="1" si="232"/>
        <v>6</v>
      </c>
      <c r="D7444" s="9" t="s">
        <v>2117</v>
      </c>
      <c r="E7444" s="9" t="s">
        <v>2118</v>
      </c>
      <c r="F7444" s="10">
        <f t="shared" ca="1" si="233"/>
        <v>1.7819020456226853E-2</v>
      </c>
      <c r="G7444" s="3" t="str">
        <f>VLOOKUP(Table3[[#This Row],[PRODUCT ID]],Table1[[PRODUCT]:[SELLING PRICE]],1,FALSE)</f>
        <v>Product100</v>
      </c>
      <c r="H7444" s="3" t="str">
        <f>VLOOKUP(Table3[[#This Row],[PRODUCT ID]],Table1[[PRODUCT]:[SELLING PRICE]],2,FALSE)</f>
        <v>Category4</v>
      </c>
      <c r="I7444" s="3" t="str">
        <f>VLOOKUP(Table3[[#This Row],[PRODUCT ID]],Table1[[PRODUCT]:[SELLING PRICE]],3,FALSE)</f>
        <v>Kg</v>
      </c>
      <c r="J7444" s="16">
        <f ca="1">VLOOKUP(Table3[[#This Row],[PRODUCT ID]],Table1[[PRODUCT]:[SELLING PRICE]],4,FALSE)</f>
        <v>15</v>
      </c>
      <c r="K7444" s="16">
        <f ca="1">VLOOKUP(Table3[[#This Row],[PRODUCT ID]],Table1[[PRODUCT]:[SELLING PRICE]],5,FALSE)</f>
        <v>243.17373557422837</v>
      </c>
      <c r="L7444" s="16">
        <f ca="1">J7444*Table3[[#This Row],[QUANTITY]]</f>
        <v>90</v>
      </c>
      <c r="M7444" s="16">
        <f ca="1">K7444*Table3[[#This Row],[QUANTITY]]*(1-Table3[[#This Row],[DISCOUNT %]])</f>
        <v>1433.0437068336844</v>
      </c>
      <c r="N7444" s="3">
        <f>DAY(Table3[[#This Row],[DATE]])</f>
        <v>18</v>
      </c>
      <c r="O7444" s="3" t="str">
        <f>TEXT(Table3[[#This Row],[DATE]],"mmm")</f>
        <v>May</v>
      </c>
      <c r="P7444" s="3">
        <f>YEAR(Table3[[#This Row],[DATE]])</f>
        <v>2041</v>
      </c>
    </row>
    <row r="7445" spans="1:16" x14ac:dyDescent="0.3">
      <c r="A7445" s="6">
        <v>51640</v>
      </c>
      <c r="B7445" s="7" t="s">
        <v>1153</v>
      </c>
      <c r="C7445" s="9">
        <f t="shared" ca="1" si="232"/>
        <v>11</v>
      </c>
      <c r="D7445" s="9" t="s">
        <v>2115</v>
      </c>
      <c r="E7445" s="9" t="s">
        <v>2118</v>
      </c>
      <c r="F7445" s="10">
        <f t="shared" ca="1" si="233"/>
        <v>4.8299959716824707E-2</v>
      </c>
      <c r="G7445" s="3" t="str">
        <f>VLOOKUP(Table3[[#This Row],[PRODUCT ID]],Table1[[PRODUCT]:[SELLING PRICE]],1,FALSE)</f>
        <v>Product101</v>
      </c>
      <c r="H7445" s="3" t="str">
        <f>VLOOKUP(Table3[[#This Row],[PRODUCT ID]],Table1[[PRODUCT]:[SELLING PRICE]],2,FALSE)</f>
        <v>Category5</v>
      </c>
      <c r="I7445" s="3" t="str">
        <f>VLOOKUP(Table3[[#This Row],[PRODUCT ID]],Table1[[PRODUCT]:[SELLING PRICE]],3,FALSE)</f>
        <v>Kg</v>
      </c>
      <c r="J7445" s="16">
        <f ca="1">VLOOKUP(Table3[[#This Row],[PRODUCT ID]],Table1[[PRODUCT]:[SELLING PRICE]],4,FALSE)</f>
        <v>172</v>
      </c>
      <c r="K7445" s="16">
        <f ca="1">VLOOKUP(Table3[[#This Row],[PRODUCT ID]],Table1[[PRODUCT]:[SELLING PRICE]],5,FALSE)</f>
        <v>258.15144502873102</v>
      </c>
      <c r="L7445" s="16">
        <f ca="1">J7445*Table3[[#This Row],[QUANTITY]]</f>
        <v>1892</v>
      </c>
      <c r="M7445" s="16">
        <f ca="1">K7445*Table3[[#This Row],[QUANTITY]]*(1-Table3[[#This Row],[DISCOUNT %]])</f>
        <v>2702.5101469630358</v>
      </c>
      <c r="N7445" s="3">
        <f>DAY(Table3[[#This Row],[DATE]])</f>
        <v>19</v>
      </c>
      <c r="O7445" s="3" t="str">
        <f>TEXT(Table3[[#This Row],[DATE]],"mmm")</f>
        <v>May</v>
      </c>
      <c r="P7445" s="3">
        <f>YEAR(Table3[[#This Row],[DATE]])</f>
        <v>2041</v>
      </c>
    </row>
    <row r="7446" spans="1:16" x14ac:dyDescent="0.3">
      <c r="A7446" s="6">
        <v>51641</v>
      </c>
      <c r="B7446" s="7" t="s">
        <v>1154</v>
      </c>
      <c r="C7446" s="9">
        <f t="shared" ca="1" si="232"/>
        <v>10</v>
      </c>
      <c r="D7446" s="9" t="s">
        <v>2115</v>
      </c>
      <c r="E7446" s="9" t="s">
        <v>2116</v>
      </c>
      <c r="F7446" s="10">
        <f t="shared" ca="1" si="233"/>
        <v>1.9072896473013381E-2</v>
      </c>
      <c r="G7446" s="3" t="str">
        <f>VLOOKUP(Table3[[#This Row],[PRODUCT ID]],Table1[[PRODUCT]:[SELLING PRICE]],1,FALSE)</f>
        <v>Product102</v>
      </c>
      <c r="H7446" s="3" t="str">
        <f>VLOOKUP(Table3[[#This Row],[PRODUCT ID]],Table1[[PRODUCT]:[SELLING PRICE]],2,FALSE)</f>
        <v>Category1</v>
      </c>
      <c r="I7446" s="3" t="str">
        <f>VLOOKUP(Table3[[#This Row],[PRODUCT ID]],Table1[[PRODUCT]:[SELLING PRICE]],3,FALSE)</f>
        <v>Lt</v>
      </c>
      <c r="J7446" s="16">
        <f ca="1">VLOOKUP(Table3[[#This Row],[PRODUCT ID]],Table1[[PRODUCT]:[SELLING PRICE]],4,FALSE)</f>
        <v>243</v>
      </c>
      <c r="K7446" s="16">
        <f ca="1">VLOOKUP(Table3[[#This Row],[PRODUCT ID]],Table1[[PRODUCT]:[SELLING PRICE]],5,FALSE)</f>
        <v>235.81708264678304</v>
      </c>
      <c r="L7446" s="16">
        <f ca="1">J7446*Table3[[#This Row],[QUANTITY]]</f>
        <v>2430</v>
      </c>
      <c r="M7446" s="16">
        <f ca="1">K7446*Table3[[#This Row],[QUANTITY]]*(1-Table3[[#This Row],[DISCOUNT %]])</f>
        <v>2313.1936784289292</v>
      </c>
      <c r="N7446" s="3">
        <f>DAY(Table3[[#This Row],[DATE]])</f>
        <v>20</v>
      </c>
      <c r="O7446" s="3" t="str">
        <f>TEXT(Table3[[#This Row],[DATE]],"mmm")</f>
        <v>May</v>
      </c>
      <c r="P7446" s="3">
        <f>YEAR(Table3[[#This Row],[DATE]])</f>
        <v>2041</v>
      </c>
    </row>
    <row r="7447" spans="1:16" x14ac:dyDescent="0.3">
      <c r="A7447" s="6">
        <v>51642</v>
      </c>
      <c r="B7447" s="7" t="s">
        <v>1155</v>
      </c>
      <c r="C7447" s="9">
        <f t="shared" ca="1" si="232"/>
        <v>6</v>
      </c>
      <c r="D7447" s="9" t="s">
        <v>2115</v>
      </c>
      <c r="E7447" s="9" t="s">
        <v>2116</v>
      </c>
      <c r="F7447" s="10">
        <f t="shared" ca="1" si="233"/>
        <v>9.945541874174961E-2</v>
      </c>
      <c r="G7447" s="3" t="str">
        <f>VLOOKUP(Table3[[#This Row],[PRODUCT ID]],Table1[[PRODUCT]:[SELLING PRICE]],1,FALSE)</f>
        <v>Product103</v>
      </c>
      <c r="H7447" s="3" t="str">
        <f>VLOOKUP(Table3[[#This Row],[PRODUCT ID]],Table1[[PRODUCT]:[SELLING PRICE]],2,FALSE)</f>
        <v>Category2</v>
      </c>
      <c r="I7447" s="3" t="str">
        <f>VLOOKUP(Table3[[#This Row],[PRODUCT ID]],Table1[[PRODUCT]:[SELLING PRICE]],3,FALSE)</f>
        <v>Kg</v>
      </c>
      <c r="J7447" s="16">
        <f ca="1">VLOOKUP(Table3[[#This Row],[PRODUCT ID]],Table1[[PRODUCT]:[SELLING PRICE]],4,FALSE)</f>
        <v>218</v>
      </c>
      <c r="K7447" s="16">
        <f ca="1">VLOOKUP(Table3[[#This Row],[PRODUCT ID]],Table1[[PRODUCT]:[SELLING PRICE]],5,FALSE)</f>
        <v>307.79652171837739</v>
      </c>
      <c r="L7447" s="16">
        <f ca="1">J7447*Table3[[#This Row],[QUANTITY]]</f>
        <v>1308</v>
      </c>
      <c r="M7447" s="16">
        <f ca="1">K7447*Table3[[#This Row],[QUANTITY]]*(1-Table3[[#This Row],[DISCOUNT %]])</f>
        <v>1663.1069385817329</v>
      </c>
      <c r="N7447" s="3">
        <f>DAY(Table3[[#This Row],[DATE]])</f>
        <v>21</v>
      </c>
      <c r="O7447" s="3" t="str">
        <f>TEXT(Table3[[#This Row],[DATE]],"mmm")</f>
        <v>May</v>
      </c>
      <c r="P7447" s="3">
        <f>YEAR(Table3[[#This Row],[DATE]])</f>
        <v>2041</v>
      </c>
    </row>
    <row r="7448" spans="1:16" x14ac:dyDescent="0.3">
      <c r="A7448" s="6">
        <v>51643</v>
      </c>
      <c r="B7448" s="7" t="s">
        <v>1156</v>
      </c>
      <c r="C7448" s="9">
        <f t="shared" ca="1" si="232"/>
        <v>1</v>
      </c>
      <c r="D7448" s="9" t="s">
        <v>2116</v>
      </c>
      <c r="E7448" s="9" t="s">
        <v>2116</v>
      </c>
      <c r="F7448" s="10">
        <f t="shared" ca="1" si="233"/>
        <v>6.881550317778852E-2</v>
      </c>
      <c r="G7448" s="3" t="str">
        <f>VLOOKUP(Table3[[#This Row],[PRODUCT ID]],Table1[[PRODUCT]:[SELLING PRICE]],1,FALSE)</f>
        <v>Product104</v>
      </c>
      <c r="H7448" s="3" t="str">
        <f>VLOOKUP(Table3[[#This Row],[PRODUCT ID]],Table1[[PRODUCT]:[SELLING PRICE]],2,FALSE)</f>
        <v>Category3</v>
      </c>
      <c r="I7448" s="3" t="str">
        <f>VLOOKUP(Table3[[#This Row],[PRODUCT ID]],Table1[[PRODUCT]:[SELLING PRICE]],3,FALSE)</f>
        <v>Lt</v>
      </c>
      <c r="J7448" s="16">
        <f ca="1">VLOOKUP(Table3[[#This Row],[PRODUCT ID]],Table1[[PRODUCT]:[SELLING PRICE]],4,FALSE)</f>
        <v>146</v>
      </c>
      <c r="K7448" s="16">
        <f ca="1">VLOOKUP(Table3[[#This Row],[PRODUCT ID]],Table1[[PRODUCT]:[SELLING PRICE]],5,FALSE)</f>
        <v>223.63337418801876</v>
      </c>
      <c r="L7448" s="16">
        <f ca="1">J7448*Table3[[#This Row],[QUANTITY]]</f>
        <v>146</v>
      </c>
      <c r="M7448" s="16">
        <f ca="1">K7448*Table3[[#This Row],[QUANTITY]]*(1-Table3[[#This Row],[DISCOUNT %]])</f>
        <v>208.24393101592358</v>
      </c>
      <c r="N7448" s="3">
        <f>DAY(Table3[[#This Row],[DATE]])</f>
        <v>22</v>
      </c>
      <c r="O7448" s="3" t="str">
        <f>TEXT(Table3[[#This Row],[DATE]],"mmm")</f>
        <v>May</v>
      </c>
      <c r="P7448" s="3">
        <f>YEAR(Table3[[#This Row],[DATE]])</f>
        <v>2041</v>
      </c>
    </row>
    <row r="7449" spans="1:16" x14ac:dyDescent="0.3">
      <c r="A7449" s="6">
        <v>51644</v>
      </c>
      <c r="B7449" s="7" t="s">
        <v>1157</v>
      </c>
      <c r="C7449" s="9">
        <f t="shared" ca="1" si="232"/>
        <v>11</v>
      </c>
      <c r="D7449" s="9" t="s">
        <v>2116</v>
      </c>
      <c r="E7449" s="9" t="s">
        <v>2116</v>
      </c>
      <c r="F7449" s="10">
        <f t="shared" ca="1" si="233"/>
        <v>6.5853209323751313E-2</v>
      </c>
      <c r="G7449" s="3" t="str">
        <f>VLOOKUP(Table3[[#This Row],[PRODUCT ID]],Table1[[PRODUCT]:[SELLING PRICE]],1,FALSE)</f>
        <v>Product105</v>
      </c>
      <c r="H7449" s="3" t="str">
        <f>VLOOKUP(Table3[[#This Row],[PRODUCT ID]],Table1[[PRODUCT]:[SELLING PRICE]],2,FALSE)</f>
        <v>Category4</v>
      </c>
      <c r="I7449" s="3" t="str">
        <f>VLOOKUP(Table3[[#This Row],[PRODUCT ID]],Table1[[PRODUCT]:[SELLING PRICE]],3,FALSE)</f>
        <v>Ft</v>
      </c>
      <c r="J7449" s="16">
        <f ca="1">VLOOKUP(Table3[[#This Row],[PRODUCT ID]],Table1[[PRODUCT]:[SELLING PRICE]],4,FALSE)</f>
        <v>190</v>
      </c>
      <c r="K7449" s="16">
        <f ca="1">VLOOKUP(Table3[[#This Row],[PRODUCT ID]],Table1[[PRODUCT]:[SELLING PRICE]],5,FALSE)</f>
        <v>199.46724973635085</v>
      </c>
      <c r="L7449" s="16">
        <f ca="1">J7449*Table3[[#This Row],[QUANTITY]]</f>
        <v>2090</v>
      </c>
      <c r="M7449" s="16">
        <f ca="1">K7449*Table3[[#This Row],[QUANTITY]]*(1-Table3[[#This Row],[DISCOUNT %]])</f>
        <v>2049.6486030485298</v>
      </c>
      <c r="N7449" s="3">
        <f>DAY(Table3[[#This Row],[DATE]])</f>
        <v>23</v>
      </c>
      <c r="O7449" s="3" t="str">
        <f>TEXT(Table3[[#This Row],[DATE]],"mmm")</f>
        <v>May</v>
      </c>
      <c r="P7449" s="3">
        <f>YEAR(Table3[[#This Row],[DATE]])</f>
        <v>2041</v>
      </c>
    </row>
    <row r="7450" spans="1:16" x14ac:dyDescent="0.3">
      <c r="A7450" s="6">
        <v>51645</v>
      </c>
      <c r="B7450" s="7" t="s">
        <v>1158</v>
      </c>
      <c r="C7450" s="9">
        <f t="shared" ca="1" si="232"/>
        <v>2</v>
      </c>
      <c r="D7450" s="9" t="s">
        <v>2116</v>
      </c>
      <c r="E7450" s="9" t="s">
        <v>2118</v>
      </c>
      <c r="F7450" s="10">
        <f t="shared" ca="1" si="233"/>
        <v>3.1813896790876386E-2</v>
      </c>
      <c r="G7450" s="3" t="str">
        <f>VLOOKUP(Table3[[#This Row],[PRODUCT ID]],Table1[[PRODUCT]:[SELLING PRICE]],1,FALSE)</f>
        <v>Product106</v>
      </c>
      <c r="H7450" s="3" t="str">
        <f>VLOOKUP(Table3[[#This Row],[PRODUCT ID]],Table1[[PRODUCT]:[SELLING PRICE]],2,FALSE)</f>
        <v>Category5</v>
      </c>
      <c r="I7450" s="3" t="str">
        <f>VLOOKUP(Table3[[#This Row],[PRODUCT ID]],Table1[[PRODUCT]:[SELLING PRICE]],3,FALSE)</f>
        <v>Kg</v>
      </c>
      <c r="J7450" s="16">
        <f ca="1">VLOOKUP(Table3[[#This Row],[PRODUCT ID]],Table1[[PRODUCT]:[SELLING PRICE]],4,FALSE)</f>
        <v>164</v>
      </c>
      <c r="K7450" s="16">
        <f ca="1">VLOOKUP(Table3[[#This Row],[PRODUCT ID]],Table1[[PRODUCT]:[SELLING PRICE]],5,FALSE)</f>
        <v>229.21030765727068</v>
      </c>
      <c r="L7450" s="16">
        <f ca="1">J7450*Table3[[#This Row],[QUANTITY]]</f>
        <v>328</v>
      </c>
      <c r="M7450" s="16">
        <f ca="1">K7450*Table3[[#This Row],[QUANTITY]]*(1-Table3[[#This Row],[DISCOUNT %]])</f>
        <v>443.83646917211445</v>
      </c>
      <c r="N7450" s="3">
        <f>DAY(Table3[[#This Row],[DATE]])</f>
        <v>24</v>
      </c>
      <c r="O7450" s="3" t="str">
        <f>TEXT(Table3[[#This Row],[DATE]],"mmm")</f>
        <v>May</v>
      </c>
      <c r="P7450" s="3">
        <f>YEAR(Table3[[#This Row],[DATE]])</f>
        <v>2041</v>
      </c>
    </row>
    <row r="7451" spans="1:16" x14ac:dyDescent="0.3">
      <c r="A7451" s="6">
        <v>51646</v>
      </c>
      <c r="B7451" s="7" t="s">
        <v>1159</v>
      </c>
      <c r="C7451" s="9">
        <f t="shared" ca="1" si="232"/>
        <v>14</v>
      </c>
      <c r="D7451" s="9" t="s">
        <v>2115</v>
      </c>
      <c r="E7451" s="9" t="s">
        <v>2116</v>
      </c>
      <c r="F7451" s="10">
        <f t="shared" ca="1" si="233"/>
        <v>5.6178782774867431E-2</v>
      </c>
      <c r="G7451" s="3" t="str">
        <f>VLOOKUP(Table3[[#This Row],[PRODUCT ID]],Table1[[PRODUCT]:[SELLING PRICE]],1,FALSE)</f>
        <v>Product107</v>
      </c>
      <c r="H7451" s="3" t="str">
        <f>VLOOKUP(Table3[[#This Row],[PRODUCT ID]],Table1[[PRODUCT]:[SELLING PRICE]],2,FALSE)</f>
        <v>Category1</v>
      </c>
      <c r="I7451" s="3" t="str">
        <f>VLOOKUP(Table3[[#This Row],[PRODUCT ID]],Table1[[PRODUCT]:[SELLING PRICE]],3,FALSE)</f>
        <v>No</v>
      </c>
      <c r="J7451" s="16">
        <f ca="1">VLOOKUP(Table3[[#This Row],[PRODUCT ID]],Table1[[PRODUCT]:[SELLING PRICE]],4,FALSE)</f>
        <v>155</v>
      </c>
      <c r="K7451" s="16">
        <f ca="1">VLOOKUP(Table3[[#This Row],[PRODUCT ID]],Table1[[PRODUCT]:[SELLING PRICE]],5,FALSE)</f>
        <v>211.49039678624223</v>
      </c>
      <c r="L7451" s="16">
        <f ca="1">J7451*Table3[[#This Row],[QUANTITY]]</f>
        <v>2170</v>
      </c>
      <c r="M7451" s="16">
        <f ca="1">K7451*Table3[[#This Row],[QUANTITY]]*(1-Table3[[#This Row],[DISCOUNT %]])</f>
        <v>2794.5277321670437</v>
      </c>
      <c r="N7451" s="3">
        <f>DAY(Table3[[#This Row],[DATE]])</f>
        <v>25</v>
      </c>
      <c r="O7451" s="3" t="str">
        <f>TEXT(Table3[[#This Row],[DATE]],"mmm")</f>
        <v>May</v>
      </c>
      <c r="P7451" s="3">
        <f>YEAR(Table3[[#This Row],[DATE]])</f>
        <v>2041</v>
      </c>
    </row>
    <row r="7452" spans="1:16" x14ac:dyDescent="0.3">
      <c r="A7452" s="6">
        <v>51647</v>
      </c>
      <c r="B7452" s="7" t="s">
        <v>1160</v>
      </c>
      <c r="C7452" s="9">
        <f t="shared" ca="1" si="232"/>
        <v>9</v>
      </c>
      <c r="D7452" s="9" t="s">
        <v>2117</v>
      </c>
      <c r="E7452" s="9" t="s">
        <v>2116</v>
      </c>
      <c r="F7452" s="10">
        <f t="shared" ca="1" si="233"/>
        <v>4.1764788352592125E-3</v>
      </c>
      <c r="G7452" s="3" t="str">
        <f>VLOOKUP(Table3[[#This Row],[PRODUCT ID]],Table1[[PRODUCT]:[SELLING PRICE]],1,FALSE)</f>
        <v>Product108</v>
      </c>
      <c r="H7452" s="3" t="str">
        <f>VLOOKUP(Table3[[#This Row],[PRODUCT ID]],Table1[[PRODUCT]:[SELLING PRICE]],2,FALSE)</f>
        <v>Category2</v>
      </c>
      <c r="I7452" s="3" t="str">
        <f>VLOOKUP(Table3[[#This Row],[PRODUCT ID]],Table1[[PRODUCT]:[SELLING PRICE]],3,FALSE)</f>
        <v>No</v>
      </c>
      <c r="J7452" s="16">
        <f ca="1">VLOOKUP(Table3[[#This Row],[PRODUCT ID]],Table1[[PRODUCT]:[SELLING PRICE]],4,FALSE)</f>
        <v>87</v>
      </c>
      <c r="K7452" s="16">
        <f ca="1">VLOOKUP(Table3[[#This Row],[PRODUCT ID]],Table1[[PRODUCT]:[SELLING PRICE]],5,FALSE)</f>
        <v>236.4144456658027</v>
      </c>
      <c r="L7452" s="16">
        <f ca="1">J7452*Table3[[#This Row],[QUANTITY]]</f>
        <v>783</v>
      </c>
      <c r="M7452" s="16">
        <f ca="1">K7452*Table3[[#This Row],[QUANTITY]]*(1-Table3[[#This Row],[DISCOUNT %]])</f>
        <v>2118.8435916341696</v>
      </c>
      <c r="N7452" s="3">
        <f>DAY(Table3[[#This Row],[DATE]])</f>
        <v>26</v>
      </c>
      <c r="O7452" s="3" t="str">
        <f>TEXT(Table3[[#This Row],[DATE]],"mmm")</f>
        <v>May</v>
      </c>
      <c r="P7452" s="3">
        <f>YEAR(Table3[[#This Row],[DATE]])</f>
        <v>2041</v>
      </c>
    </row>
    <row r="7453" spans="1:16" x14ac:dyDescent="0.3">
      <c r="A7453" s="6">
        <v>51648</v>
      </c>
      <c r="B7453" s="7" t="s">
        <v>1161</v>
      </c>
      <c r="C7453" s="9">
        <f t="shared" ca="1" si="232"/>
        <v>14</v>
      </c>
      <c r="D7453" s="9" t="s">
        <v>2117</v>
      </c>
      <c r="E7453" s="9" t="s">
        <v>2116</v>
      </c>
      <c r="F7453" s="10">
        <f t="shared" ca="1" si="233"/>
        <v>6.0682384781729576E-2</v>
      </c>
      <c r="G7453" s="3" t="str">
        <f>VLOOKUP(Table3[[#This Row],[PRODUCT ID]],Table1[[PRODUCT]:[SELLING PRICE]],1,FALSE)</f>
        <v>Product109</v>
      </c>
      <c r="H7453" s="3" t="str">
        <f>VLOOKUP(Table3[[#This Row],[PRODUCT ID]],Table1[[PRODUCT]:[SELLING PRICE]],2,FALSE)</f>
        <v>Category3</v>
      </c>
      <c r="I7453" s="3" t="str">
        <f>VLOOKUP(Table3[[#This Row],[PRODUCT ID]],Table1[[PRODUCT]:[SELLING PRICE]],3,FALSE)</f>
        <v>Ft</v>
      </c>
      <c r="J7453" s="16">
        <f ca="1">VLOOKUP(Table3[[#This Row],[PRODUCT ID]],Table1[[PRODUCT]:[SELLING PRICE]],4,FALSE)</f>
        <v>129</v>
      </c>
      <c r="K7453" s="16">
        <f ca="1">VLOOKUP(Table3[[#This Row],[PRODUCT ID]],Table1[[PRODUCT]:[SELLING PRICE]],5,FALSE)</f>
        <v>246.32694639898656</v>
      </c>
      <c r="L7453" s="16">
        <f ca="1">J7453*Table3[[#This Row],[QUANTITY]]</f>
        <v>1806</v>
      </c>
      <c r="M7453" s="16">
        <f ca="1">K7453*Table3[[#This Row],[QUANTITY]]*(1-Table3[[#This Row],[DISCOUNT %]])</f>
        <v>3239.309357976927</v>
      </c>
      <c r="N7453" s="3">
        <f>DAY(Table3[[#This Row],[DATE]])</f>
        <v>27</v>
      </c>
      <c r="O7453" s="3" t="str">
        <f>TEXT(Table3[[#This Row],[DATE]],"mmm")</f>
        <v>May</v>
      </c>
      <c r="P7453" s="3">
        <f>YEAR(Table3[[#This Row],[DATE]])</f>
        <v>2041</v>
      </c>
    </row>
    <row r="7454" spans="1:16" x14ac:dyDescent="0.3">
      <c r="A7454" s="6">
        <v>51649</v>
      </c>
      <c r="B7454" s="7" t="s">
        <v>1162</v>
      </c>
      <c r="C7454" s="9">
        <f t="shared" ca="1" si="232"/>
        <v>5</v>
      </c>
      <c r="D7454" s="9" t="s">
        <v>2116</v>
      </c>
      <c r="E7454" s="9" t="s">
        <v>2116</v>
      </c>
      <c r="F7454" s="10">
        <f t="shared" ca="1" si="233"/>
        <v>9.2375177013323859E-2</v>
      </c>
      <c r="G7454" s="3" t="str">
        <f>VLOOKUP(Table3[[#This Row],[PRODUCT ID]],Table1[[PRODUCT]:[SELLING PRICE]],1,FALSE)</f>
        <v>Product110</v>
      </c>
      <c r="H7454" s="3" t="str">
        <f>VLOOKUP(Table3[[#This Row],[PRODUCT ID]],Table1[[PRODUCT]:[SELLING PRICE]],2,FALSE)</f>
        <v>Category4</v>
      </c>
      <c r="I7454" s="3" t="str">
        <f>VLOOKUP(Table3[[#This Row],[PRODUCT ID]],Table1[[PRODUCT]:[SELLING PRICE]],3,FALSE)</f>
        <v>No</v>
      </c>
      <c r="J7454" s="16">
        <f ca="1">VLOOKUP(Table3[[#This Row],[PRODUCT ID]],Table1[[PRODUCT]:[SELLING PRICE]],4,FALSE)</f>
        <v>193</v>
      </c>
      <c r="K7454" s="16">
        <f ca="1">VLOOKUP(Table3[[#This Row],[PRODUCT ID]],Table1[[PRODUCT]:[SELLING PRICE]],5,FALSE)</f>
        <v>56.766759977687421</v>
      </c>
      <c r="L7454" s="16">
        <f ca="1">J7454*Table3[[#This Row],[QUANTITY]]</f>
        <v>965</v>
      </c>
      <c r="M7454" s="16">
        <f ca="1">K7454*Table3[[#This Row],[QUANTITY]]*(1-Table3[[#This Row],[DISCOUNT %]])</f>
        <v>257.6146023813784</v>
      </c>
      <c r="N7454" s="3">
        <f>DAY(Table3[[#This Row],[DATE]])</f>
        <v>28</v>
      </c>
      <c r="O7454" s="3" t="str">
        <f>TEXT(Table3[[#This Row],[DATE]],"mmm")</f>
        <v>May</v>
      </c>
      <c r="P7454" s="3">
        <f>YEAR(Table3[[#This Row],[DATE]])</f>
        <v>2041</v>
      </c>
    </row>
    <row r="7455" spans="1:16" x14ac:dyDescent="0.3">
      <c r="A7455" s="6">
        <v>51650</v>
      </c>
      <c r="B7455" s="7" t="s">
        <v>1163</v>
      </c>
      <c r="C7455" s="9">
        <f t="shared" ca="1" si="232"/>
        <v>9</v>
      </c>
      <c r="D7455" s="9" t="s">
        <v>2116</v>
      </c>
      <c r="E7455" s="9" t="s">
        <v>2116</v>
      </c>
      <c r="F7455" s="10">
        <f t="shared" ca="1" si="233"/>
        <v>6.327957405771277E-2</v>
      </c>
      <c r="G7455" s="3" t="str">
        <f>VLOOKUP(Table3[[#This Row],[PRODUCT ID]],Table1[[PRODUCT]:[SELLING PRICE]],1,FALSE)</f>
        <v>Product111</v>
      </c>
      <c r="H7455" s="3" t="str">
        <f>VLOOKUP(Table3[[#This Row],[PRODUCT ID]],Table1[[PRODUCT]:[SELLING PRICE]],2,FALSE)</f>
        <v>Category5</v>
      </c>
      <c r="I7455" s="3" t="str">
        <f>VLOOKUP(Table3[[#This Row],[PRODUCT ID]],Table1[[PRODUCT]:[SELLING PRICE]],3,FALSE)</f>
        <v>Kg</v>
      </c>
      <c r="J7455" s="16">
        <f ca="1">VLOOKUP(Table3[[#This Row],[PRODUCT ID]],Table1[[PRODUCT]:[SELLING PRICE]],4,FALSE)</f>
        <v>22</v>
      </c>
      <c r="K7455" s="16">
        <f ca="1">VLOOKUP(Table3[[#This Row],[PRODUCT ID]],Table1[[PRODUCT]:[SELLING PRICE]],5,FALSE)</f>
        <v>29.778998231436994</v>
      </c>
      <c r="L7455" s="16">
        <f ca="1">J7455*Table3[[#This Row],[QUANTITY]]</f>
        <v>198</v>
      </c>
      <c r="M7455" s="16">
        <f ca="1">K7455*Table3[[#This Row],[QUANTITY]]*(1-Table3[[#This Row],[DISCOUNT %]])</f>
        <v>251.05136316737654</v>
      </c>
      <c r="N7455" s="3">
        <f>DAY(Table3[[#This Row],[DATE]])</f>
        <v>29</v>
      </c>
      <c r="O7455" s="3" t="str">
        <f>TEXT(Table3[[#This Row],[DATE]],"mmm")</f>
        <v>May</v>
      </c>
      <c r="P7455" s="3">
        <f>YEAR(Table3[[#This Row],[DATE]])</f>
        <v>2041</v>
      </c>
    </row>
    <row r="7456" spans="1:16" x14ac:dyDescent="0.3">
      <c r="A7456" s="6">
        <v>51651</v>
      </c>
      <c r="B7456" s="7" t="s">
        <v>1164</v>
      </c>
      <c r="C7456" s="9">
        <f t="shared" ca="1" si="232"/>
        <v>7</v>
      </c>
      <c r="D7456" s="9" t="s">
        <v>2116</v>
      </c>
      <c r="E7456" s="9" t="s">
        <v>2118</v>
      </c>
      <c r="F7456" s="10">
        <f t="shared" ca="1" si="233"/>
        <v>9.7020605007332908E-2</v>
      </c>
      <c r="G7456" s="3" t="str">
        <f>VLOOKUP(Table3[[#This Row],[PRODUCT ID]],Table1[[PRODUCT]:[SELLING PRICE]],1,FALSE)</f>
        <v>Product112</v>
      </c>
      <c r="H7456" s="3" t="str">
        <f>VLOOKUP(Table3[[#This Row],[PRODUCT ID]],Table1[[PRODUCT]:[SELLING PRICE]],2,FALSE)</f>
        <v>Category1</v>
      </c>
      <c r="I7456" s="3" t="str">
        <f>VLOOKUP(Table3[[#This Row],[PRODUCT ID]],Table1[[PRODUCT]:[SELLING PRICE]],3,FALSE)</f>
        <v>Kg</v>
      </c>
      <c r="J7456" s="16">
        <f ca="1">VLOOKUP(Table3[[#This Row],[PRODUCT ID]],Table1[[PRODUCT]:[SELLING PRICE]],4,FALSE)</f>
        <v>154</v>
      </c>
      <c r="K7456" s="16">
        <f ca="1">VLOOKUP(Table3[[#This Row],[PRODUCT ID]],Table1[[PRODUCT]:[SELLING PRICE]],5,FALSE)</f>
        <v>156.69239636884029</v>
      </c>
      <c r="L7456" s="16">
        <f ca="1">J7456*Table3[[#This Row],[QUANTITY]]</f>
        <v>1078</v>
      </c>
      <c r="M7456" s="16">
        <f ca="1">K7456*Table3[[#This Row],[QUANTITY]]*(1-Table3[[#This Row],[DISCOUNT %]])</f>
        <v>990.43003691160618</v>
      </c>
      <c r="N7456" s="3">
        <f>DAY(Table3[[#This Row],[DATE]])</f>
        <v>30</v>
      </c>
      <c r="O7456" s="3" t="str">
        <f>TEXT(Table3[[#This Row],[DATE]],"mmm")</f>
        <v>May</v>
      </c>
      <c r="P7456" s="3">
        <f>YEAR(Table3[[#This Row],[DATE]])</f>
        <v>2041</v>
      </c>
    </row>
    <row r="7457" spans="1:16" x14ac:dyDescent="0.3">
      <c r="A7457" s="6">
        <v>51652</v>
      </c>
      <c r="B7457" s="7" t="s">
        <v>1165</v>
      </c>
      <c r="C7457" s="9">
        <f t="shared" ca="1" si="232"/>
        <v>11</v>
      </c>
      <c r="D7457" s="9" t="s">
        <v>2116</v>
      </c>
      <c r="E7457" s="9" t="s">
        <v>2118</v>
      </c>
      <c r="F7457" s="10">
        <f t="shared" ca="1" si="233"/>
        <v>1.2391881620008616E-2</v>
      </c>
      <c r="G7457" s="3" t="str">
        <f>VLOOKUP(Table3[[#This Row],[PRODUCT ID]],Table1[[PRODUCT]:[SELLING PRICE]],1,FALSE)</f>
        <v>Product113</v>
      </c>
      <c r="H7457" s="3" t="str">
        <f>VLOOKUP(Table3[[#This Row],[PRODUCT ID]],Table1[[PRODUCT]:[SELLING PRICE]],2,FALSE)</f>
        <v>Category2</v>
      </c>
      <c r="I7457" s="3" t="str">
        <f>VLOOKUP(Table3[[#This Row],[PRODUCT ID]],Table1[[PRODUCT]:[SELLING PRICE]],3,FALSE)</f>
        <v>Lt</v>
      </c>
      <c r="J7457" s="16">
        <f ca="1">VLOOKUP(Table3[[#This Row],[PRODUCT ID]],Table1[[PRODUCT]:[SELLING PRICE]],4,FALSE)</f>
        <v>36</v>
      </c>
      <c r="K7457" s="16">
        <f ca="1">VLOOKUP(Table3[[#This Row],[PRODUCT ID]],Table1[[PRODUCT]:[SELLING PRICE]],5,FALSE)</f>
        <v>28.908862219054448</v>
      </c>
      <c r="L7457" s="16">
        <f ca="1">J7457*Table3[[#This Row],[QUANTITY]]</f>
        <v>396</v>
      </c>
      <c r="M7457" s="16">
        <f ca="1">K7457*Table3[[#This Row],[QUANTITY]]*(1-Table3[[#This Row],[DISCOUNT %]])</f>
        <v>314.05689722733467</v>
      </c>
      <c r="N7457" s="3">
        <f>DAY(Table3[[#This Row],[DATE]])</f>
        <v>31</v>
      </c>
      <c r="O7457" s="3" t="str">
        <f>TEXT(Table3[[#This Row],[DATE]],"mmm")</f>
        <v>May</v>
      </c>
      <c r="P7457" s="3">
        <f>YEAR(Table3[[#This Row],[DATE]])</f>
        <v>2041</v>
      </c>
    </row>
    <row r="7458" spans="1:16" x14ac:dyDescent="0.3">
      <c r="A7458" s="6">
        <v>51653</v>
      </c>
      <c r="B7458" s="7" t="s">
        <v>1166</v>
      </c>
      <c r="C7458" s="9">
        <f t="shared" ca="1" si="232"/>
        <v>1</v>
      </c>
      <c r="D7458" s="9" t="s">
        <v>2115</v>
      </c>
      <c r="E7458" s="9" t="s">
        <v>2116</v>
      </c>
      <c r="F7458" s="10">
        <f t="shared" ca="1" si="233"/>
        <v>7.3506019895981767E-2</v>
      </c>
      <c r="G7458" s="3" t="str">
        <f>VLOOKUP(Table3[[#This Row],[PRODUCT ID]],Table1[[PRODUCT]:[SELLING PRICE]],1,FALSE)</f>
        <v>Product114</v>
      </c>
      <c r="H7458" s="3" t="str">
        <f>VLOOKUP(Table3[[#This Row],[PRODUCT ID]],Table1[[PRODUCT]:[SELLING PRICE]],2,FALSE)</f>
        <v>Category3</v>
      </c>
      <c r="I7458" s="3" t="str">
        <f>VLOOKUP(Table3[[#This Row],[PRODUCT ID]],Table1[[PRODUCT]:[SELLING PRICE]],3,FALSE)</f>
        <v>Kg</v>
      </c>
      <c r="J7458" s="16">
        <f ca="1">VLOOKUP(Table3[[#This Row],[PRODUCT ID]],Table1[[PRODUCT]:[SELLING PRICE]],4,FALSE)</f>
        <v>23</v>
      </c>
      <c r="K7458" s="16">
        <f ca="1">VLOOKUP(Table3[[#This Row],[PRODUCT ID]],Table1[[PRODUCT]:[SELLING PRICE]],5,FALSE)</f>
        <v>143.47786067109089</v>
      </c>
      <c r="L7458" s="16">
        <f ca="1">J7458*Table3[[#This Row],[QUANTITY]]</f>
        <v>23</v>
      </c>
      <c r="M7458" s="16">
        <f ca="1">K7458*Table3[[#This Row],[QUANTITY]]*(1-Table3[[#This Row],[DISCOUNT %]])</f>
        <v>132.93137418996878</v>
      </c>
      <c r="N7458" s="3">
        <f>DAY(Table3[[#This Row],[DATE]])</f>
        <v>1</v>
      </c>
      <c r="O7458" s="3" t="str">
        <f>TEXT(Table3[[#This Row],[DATE]],"mmm")</f>
        <v>Jun</v>
      </c>
      <c r="P7458" s="3">
        <f>YEAR(Table3[[#This Row],[DATE]])</f>
        <v>2041</v>
      </c>
    </row>
    <row r="7459" spans="1:16" x14ac:dyDescent="0.3">
      <c r="A7459" s="6">
        <v>51654</v>
      </c>
      <c r="B7459" s="7" t="s">
        <v>1167</v>
      </c>
      <c r="C7459" s="9">
        <f t="shared" ca="1" si="232"/>
        <v>7</v>
      </c>
      <c r="D7459" s="9" t="s">
        <v>2116</v>
      </c>
      <c r="E7459" s="9" t="s">
        <v>2116</v>
      </c>
      <c r="F7459" s="10">
        <f t="shared" ca="1" si="233"/>
        <v>6.9619594417727623E-2</v>
      </c>
      <c r="G7459" s="3" t="str">
        <f>VLOOKUP(Table3[[#This Row],[PRODUCT ID]],Table1[[PRODUCT]:[SELLING PRICE]],1,FALSE)</f>
        <v>Product115</v>
      </c>
      <c r="H7459" s="3" t="str">
        <f>VLOOKUP(Table3[[#This Row],[PRODUCT ID]],Table1[[PRODUCT]:[SELLING PRICE]],2,FALSE)</f>
        <v>Category4</v>
      </c>
      <c r="I7459" s="3" t="str">
        <f>VLOOKUP(Table3[[#This Row],[PRODUCT ID]],Table1[[PRODUCT]:[SELLING PRICE]],3,FALSE)</f>
        <v>Lt</v>
      </c>
      <c r="J7459" s="16">
        <f ca="1">VLOOKUP(Table3[[#This Row],[PRODUCT ID]],Table1[[PRODUCT]:[SELLING PRICE]],4,FALSE)</f>
        <v>92</v>
      </c>
      <c r="K7459" s="16">
        <f ca="1">VLOOKUP(Table3[[#This Row],[PRODUCT ID]],Table1[[PRODUCT]:[SELLING PRICE]],5,FALSE)</f>
        <v>137.43107158405039</v>
      </c>
      <c r="L7459" s="16">
        <f ca="1">J7459*Table3[[#This Row],[QUANTITY]]</f>
        <v>644</v>
      </c>
      <c r="M7459" s="16">
        <f ca="1">K7459*Table3[[#This Row],[QUANTITY]]*(1-Table3[[#This Row],[DISCOUNT %]])</f>
        <v>895.04223283982572</v>
      </c>
      <c r="N7459" s="3">
        <f>DAY(Table3[[#This Row],[DATE]])</f>
        <v>2</v>
      </c>
      <c r="O7459" s="3" t="str">
        <f>TEXT(Table3[[#This Row],[DATE]],"mmm")</f>
        <v>Jun</v>
      </c>
      <c r="P7459" s="3">
        <f>YEAR(Table3[[#This Row],[DATE]])</f>
        <v>2041</v>
      </c>
    </row>
    <row r="7460" spans="1:16" x14ac:dyDescent="0.3">
      <c r="A7460" s="6">
        <v>51655</v>
      </c>
      <c r="B7460" s="7" t="s">
        <v>1168</v>
      </c>
      <c r="C7460" s="9">
        <f t="shared" ca="1" si="232"/>
        <v>5</v>
      </c>
      <c r="D7460" s="9" t="s">
        <v>2117</v>
      </c>
      <c r="E7460" s="9" t="s">
        <v>2116</v>
      </c>
      <c r="F7460" s="10">
        <f t="shared" ca="1" si="233"/>
        <v>8.4514928526294275E-2</v>
      </c>
      <c r="G7460" s="3" t="str">
        <f>VLOOKUP(Table3[[#This Row],[PRODUCT ID]],Table1[[PRODUCT]:[SELLING PRICE]],1,FALSE)</f>
        <v>Product116</v>
      </c>
      <c r="H7460" s="3" t="str">
        <f>VLOOKUP(Table3[[#This Row],[PRODUCT ID]],Table1[[PRODUCT]:[SELLING PRICE]],2,FALSE)</f>
        <v>Category5</v>
      </c>
      <c r="I7460" s="3" t="str">
        <f>VLOOKUP(Table3[[#This Row],[PRODUCT ID]],Table1[[PRODUCT]:[SELLING PRICE]],3,FALSE)</f>
        <v>Ft</v>
      </c>
      <c r="J7460" s="16">
        <f ca="1">VLOOKUP(Table3[[#This Row],[PRODUCT ID]],Table1[[PRODUCT]:[SELLING PRICE]],4,FALSE)</f>
        <v>165</v>
      </c>
      <c r="K7460" s="16">
        <f ca="1">VLOOKUP(Table3[[#This Row],[PRODUCT ID]],Table1[[PRODUCT]:[SELLING PRICE]],5,FALSE)</f>
        <v>51.172587320268526</v>
      </c>
      <c r="L7460" s="16">
        <f ca="1">J7460*Table3[[#This Row],[QUANTITY]]</f>
        <v>825</v>
      </c>
      <c r="M7460" s="16">
        <f ca="1">K7460*Table3[[#This Row],[QUANTITY]]*(1-Table3[[#This Row],[DISCOUNT %]])</f>
        <v>234.23869880195238</v>
      </c>
      <c r="N7460" s="3">
        <f>DAY(Table3[[#This Row],[DATE]])</f>
        <v>3</v>
      </c>
      <c r="O7460" s="3" t="str">
        <f>TEXT(Table3[[#This Row],[DATE]],"mmm")</f>
        <v>Jun</v>
      </c>
      <c r="P7460" s="3">
        <f>YEAR(Table3[[#This Row],[DATE]])</f>
        <v>2041</v>
      </c>
    </row>
    <row r="7461" spans="1:16" x14ac:dyDescent="0.3">
      <c r="A7461" s="6">
        <v>51656</v>
      </c>
      <c r="B7461" s="7" t="s">
        <v>1169</v>
      </c>
      <c r="C7461" s="9">
        <f t="shared" ca="1" si="232"/>
        <v>9</v>
      </c>
      <c r="D7461" s="9" t="s">
        <v>2115</v>
      </c>
      <c r="E7461" s="9" t="s">
        <v>2116</v>
      </c>
      <c r="F7461" s="10">
        <f t="shared" ca="1" si="233"/>
        <v>4.3974268852432399E-2</v>
      </c>
      <c r="G7461" s="3" t="str">
        <f>VLOOKUP(Table3[[#This Row],[PRODUCT ID]],Table1[[PRODUCT]:[SELLING PRICE]],1,FALSE)</f>
        <v>Product117</v>
      </c>
      <c r="H7461" s="3" t="str">
        <f>VLOOKUP(Table3[[#This Row],[PRODUCT ID]],Table1[[PRODUCT]:[SELLING PRICE]],2,FALSE)</f>
        <v>Category1</v>
      </c>
      <c r="I7461" s="3" t="str">
        <f>VLOOKUP(Table3[[#This Row],[PRODUCT ID]],Table1[[PRODUCT]:[SELLING PRICE]],3,FALSE)</f>
        <v>Kg</v>
      </c>
      <c r="J7461" s="16">
        <f ca="1">VLOOKUP(Table3[[#This Row],[PRODUCT ID]],Table1[[PRODUCT]:[SELLING PRICE]],4,FALSE)</f>
        <v>40</v>
      </c>
      <c r="K7461" s="16">
        <f ca="1">VLOOKUP(Table3[[#This Row],[PRODUCT ID]],Table1[[PRODUCT]:[SELLING PRICE]],5,FALSE)</f>
        <v>232.72786030532117</v>
      </c>
      <c r="L7461" s="16">
        <f ca="1">J7461*Table3[[#This Row],[QUANTITY]]</f>
        <v>360</v>
      </c>
      <c r="M7461" s="16">
        <f ca="1">K7461*Table3[[#This Row],[QUANTITY]]*(1-Table3[[#This Row],[DISCOUNT %]])</f>
        <v>2002.444405261233</v>
      </c>
      <c r="N7461" s="3">
        <f>DAY(Table3[[#This Row],[DATE]])</f>
        <v>4</v>
      </c>
      <c r="O7461" s="3" t="str">
        <f>TEXT(Table3[[#This Row],[DATE]],"mmm")</f>
        <v>Jun</v>
      </c>
      <c r="P7461" s="3">
        <f>YEAR(Table3[[#This Row],[DATE]])</f>
        <v>2041</v>
      </c>
    </row>
    <row r="7462" spans="1:16" x14ac:dyDescent="0.3">
      <c r="A7462" s="6">
        <v>51657</v>
      </c>
      <c r="B7462" s="7" t="s">
        <v>1170</v>
      </c>
      <c r="C7462" s="9">
        <f t="shared" ca="1" si="232"/>
        <v>2</v>
      </c>
      <c r="D7462" s="9" t="s">
        <v>2115</v>
      </c>
      <c r="E7462" s="9" t="s">
        <v>2118</v>
      </c>
      <c r="F7462" s="10">
        <f t="shared" ca="1" si="233"/>
        <v>8.0558647054436605E-2</v>
      </c>
      <c r="G7462" s="3" t="str">
        <f>VLOOKUP(Table3[[#This Row],[PRODUCT ID]],Table1[[PRODUCT]:[SELLING PRICE]],1,FALSE)</f>
        <v>Product118</v>
      </c>
      <c r="H7462" s="3" t="str">
        <f>VLOOKUP(Table3[[#This Row],[PRODUCT ID]],Table1[[PRODUCT]:[SELLING PRICE]],2,FALSE)</f>
        <v>Category2</v>
      </c>
      <c r="I7462" s="3" t="str">
        <f>VLOOKUP(Table3[[#This Row],[PRODUCT ID]],Table1[[PRODUCT]:[SELLING PRICE]],3,FALSE)</f>
        <v>No</v>
      </c>
      <c r="J7462" s="16">
        <f ca="1">VLOOKUP(Table3[[#This Row],[PRODUCT ID]],Table1[[PRODUCT]:[SELLING PRICE]],4,FALSE)</f>
        <v>207</v>
      </c>
      <c r="K7462" s="16">
        <f ca="1">VLOOKUP(Table3[[#This Row],[PRODUCT ID]],Table1[[PRODUCT]:[SELLING PRICE]],5,FALSE)</f>
        <v>250.84357627536087</v>
      </c>
      <c r="L7462" s="16">
        <f ca="1">J7462*Table3[[#This Row],[QUANTITY]]</f>
        <v>414</v>
      </c>
      <c r="M7462" s="16">
        <f ca="1">K7462*Table3[[#This Row],[QUANTITY]]*(1-Table3[[#This Row],[DISCOUNT %]])</f>
        <v>461.27191429664288</v>
      </c>
      <c r="N7462" s="3">
        <f>DAY(Table3[[#This Row],[DATE]])</f>
        <v>5</v>
      </c>
      <c r="O7462" s="3" t="str">
        <f>TEXT(Table3[[#This Row],[DATE]],"mmm")</f>
        <v>Jun</v>
      </c>
      <c r="P7462" s="3">
        <f>YEAR(Table3[[#This Row],[DATE]])</f>
        <v>2041</v>
      </c>
    </row>
    <row r="7463" spans="1:16" x14ac:dyDescent="0.3">
      <c r="A7463" s="6">
        <v>51658</v>
      </c>
      <c r="B7463" s="7" t="s">
        <v>1171</v>
      </c>
      <c r="C7463" s="9">
        <f t="shared" ca="1" si="232"/>
        <v>15</v>
      </c>
      <c r="D7463" s="9" t="s">
        <v>2115</v>
      </c>
      <c r="E7463" s="9" t="s">
        <v>2116</v>
      </c>
      <c r="F7463" s="10">
        <f t="shared" ca="1" si="233"/>
        <v>1.9207056854588789E-3</v>
      </c>
      <c r="G7463" s="3" t="str">
        <f>VLOOKUP(Table3[[#This Row],[PRODUCT ID]],Table1[[PRODUCT]:[SELLING PRICE]],1,FALSE)</f>
        <v>Product119</v>
      </c>
      <c r="H7463" s="3" t="str">
        <f>VLOOKUP(Table3[[#This Row],[PRODUCT ID]],Table1[[PRODUCT]:[SELLING PRICE]],2,FALSE)</f>
        <v>Category3</v>
      </c>
      <c r="I7463" s="3" t="str">
        <f>VLOOKUP(Table3[[#This Row],[PRODUCT ID]],Table1[[PRODUCT]:[SELLING PRICE]],3,FALSE)</f>
        <v>No</v>
      </c>
      <c r="J7463" s="16">
        <f ca="1">VLOOKUP(Table3[[#This Row],[PRODUCT ID]],Table1[[PRODUCT]:[SELLING PRICE]],4,FALSE)</f>
        <v>11</v>
      </c>
      <c r="K7463" s="16">
        <f ca="1">VLOOKUP(Table3[[#This Row],[PRODUCT ID]],Table1[[PRODUCT]:[SELLING PRICE]],5,FALSE)</f>
        <v>311.91415568965073</v>
      </c>
      <c r="L7463" s="16">
        <f ca="1">J7463*Table3[[#This Row],[QUANTITY]]</f>
        <v>165</v>
      </c>
      <c r="M7463" s="16">
        <f ca="1">K7463*Table3[[#This Row],[QUANTITY]]*(1-Table3[[#This Row],[DISCOUNT %]])</f>
        <v>4669.7259059616372</v>
      </c>
      <c r="N7463" s="3">
        <f>DAY(Table3[[#This Row],[DATE]])</f>
        <v>6</v>
      </c>
      <c r="O7463" s="3" t="str">
        <f>TEXT(Table3[[#This Row],[DATE]],"mmm")</f>
        <v>Jun</v>
      </c>
      <c r="P7463" s="3">
        <f>YEAR(Table3[[#This Row],[DATE]])</f>
        <v>2041</v>
      </c>
    </row>
    <row r="7464" spans="1:16" x14ac:dyDescent="0.3">
      <c r="A7464" s="6">
        <v>51659</v>
      </c>
      <c r="B7464" s="7" t="s">
        <v>1172</v>
      </c>
      <c r="C7464" s="9">
        <f t="shared" ca="1" si="232"/>
        <v>6</v>
      </c>
      <c r="D7464" s="9" t="s">
        <v>2116</v>
      </c>
      <c r="E7464" s="9" t="s">
        <v>2116</v>
      </c>
      <c r="F7464" s="10">
        <f t="shared" ca="1" si="233"/>
        <v>6.4800894337760692E-2</v>
      </c>
      <c r="G7464" s="3" t="str">
        <f>VLOOKUP(Table3[[#This Row],[PRODUCT ID]],Table1[[PRODUCT]:[SELLING PRICE]],1,FALSE)</f>
        <v>Product120</v>
      </c>
      <c r="H7464" s="3" t="str">
        <f>VLOOKUP(Table3[[#This Row],[PRODUCT ID]],Table1[[PRODUCT]:[SELLING PRICE]],2,FALSE)</f>
        <v>Category4</v>
      </c>
      <c r="I7464" s="3" t="str">
        <f>VLOOKUP(Table3[[#This Row],[PRODUCT ID]],Table1[[PRODUCT]:[SELLING PRICE]],3,FALSE)</f>
        <v>Ft</v>
      </c>
      <c r="J7464" s="16">
        <f ca="1">VLOOKUP(Table3[[#This Row],[PRODUCT ID]],Table1[[PRODUCT]:[SELLING PRICE]],4,FALSE)</f>
        <v>231</v>
      </c>
      <c r="K7464" s="16">
        <f ca="1">VLOOKUP(Table3[[#This Row],[PRODUCT ID]],Table1[[PRODUCT]:[SELLING PRICE]],5,FALSE)</f>
        <v>136.92635536249409</v>
      </c>
      <c r="L7464" s="16">
        <f ca="1">J7464*Table3[[#This Row],[QUANTITY]]</f>
        <v>1386</v>
      </c>
      <c r="M7464" s="16">
        <f ca="1">K7464*Table3[[#This Row],[QUANTITY]]*(1-Table3[[#This Row],[DISCOUNT %]])</f>
        <v>768.32043045956664</v>
      </c>
      <c r="N7464" s="3">
        <f>DAY(Table3[[#This Row],[DATE]])</f>
        <v>7</v>
      </c>
      <c r="O7464" s="3" t="str">
        <f>TEXT(Table3[[#This Row],[DATE]],"mmm")</f>
        <v>Jun</v>
      </c>
      <c r="P7464" s="3">
        <f>YEAR(Table3[[#This Row],[DATE]])</f>
        <v>2041</v>
      </c>
    </row>
    <row r="7465" spans="1:16" x14ac:dyDescent="0.3">
      <c r="A7465" s="6">
        <v>51660</v>
      </c>
      <c r="B7465" s="7" t="s">
        <v>1173</v>
      </c>
      <c r="C7465" s="9">
        <f t="shared" ca="1" si="232"/>
        <v>9</v>
      </c>
      <c r="D7465" s="9" t="s">
        <v>2116</v>
      </c>
      <c r="E7465" s="9" t="s">
        <v>2116</v>
      </c>
      <c r="F7465" s="10">
        <f t="shared" ca="1" si="233"/>
        <v>1.6785955845366064E-2</v>
      </c>
      <c r="G7465" s="3" t="str">
        <f>VLOOKUP(Table3[[#This Row],[PRODUCT ID]],Table1[[PRODUCT]:[SELLING PRICE]],1,FALSE)</f>
        <v>Product121</v>
      </c>
      <c r="H7465" s="3" t="str">
        <f>VLOOKUP(Table3[[#This Row],[PRODUCT ID]],Table1[[PRODUCT]:[SELLING PRICE]],2,FALSE)</f>
        <v>Category1</v>
      </c>
      <c r="I7465" s="3" t="str">
        <f>VLOOKUP(Table3[[#This Row],[PRODUCT ID]],Table1[[PRODUCT]:[SELLING PRICE]],3,FALSE)</f>
        <v>No</v>
      </c>
      <c r="J7465" s="16">
        <f ca="1">VLOOKUP(Table3[[#This Row],[PRODUCT ID]],Table1[[PRODUCT]:[SELLING PRICE]],4,FALSE)</f>
        <v>179</v>
      </c>
      <c r="K7465" s="16">
        <f ca="1">VLOOKUP(Table3[[#This Row],[PRODUCT ID]],Table1[[PRODUCT]:[SELLING PRICE]],5,FALSE)</f>
        <v>50.278978874354678</v>
      </c>
      <c r="L7465" s="16">
        <f ca="1">J7465*Table3[[#This Row],[QUANTITY]]</f>
        <v>1611</v>
      </c>
      <c r="M7465" s="16">
        <f ca="1">K7465*Table3[[#This Row],[QUANTITY]]*(1-Table3[[#This Row],[DISCOUNT %]])</f>
        <v>444.91498339517699</v>
      </c>
      <c r="N7465" s="3">
        <f>DAY(Table3[[#This Row],[DATE]])</f>
        <v>8</v>
      </c>
      <c r="O7465" s="3" t="str">
        <f>TEXT(Table3[[#This Row],[DATE]],"mmm")</f>
        <v>Jun</v>
      </c>
      <c r="P7465" s="3">
        <f>YEAR(Table3[[#This Row],[DATE]])</f>
        <v>2041</v>
      </c>
    </row>
    <row r="7466" spans="1:16" x14ac:dyDescent="0.3">
      <c r="A7466" s="6">
        <v>51661</v>
      </c>
      <c r="B7466" s="7" t="s">
        <v>1174</v>
      </c>
      <c r="C7466" s="9">
        <f t="shared" ca="1" si="232"/>
        <v>12</v>
      </c>
      <c r="D7466" s="9" t="s">
        <v>2116</v>
      </c>
      <c r="E7466" s="9" t="s">
        <v>2116</v>
      </c>
      <c r="F7466" s="10">
        <f t="shared" ca="1" si="233"/>
        <v>8.5096477612947363E-2</v>
      </c>
      <c r="G7466" s="3" t="str">
        <f>VLOOKUP(Table3[[#This Row],[PRODUCT ID]],Table1[[PRODUCT]:[SELLING PRICE]],1,FALSE)</f>
        <v>Product122</v>
      </c>
      <c r="H7466" s="3" t="str">
        <f>VLOOKUP(Table3[[#This Row],[PRODUCT ID]],Table1[[PRODUCT]:[SELLING PRICE]],2,FALSE)</f>
        <v>Category2</v>
      </c>
      <c r="I7466" s="3" t="str">
        <f>VLOOKUP(Table3[[#This Row],[PRODUCT ID]],Table1[[PRODUCT]:[SELLING PRICE]],3,FALSE)</f>
        <v>Kg</v>
      </c>
      <c r="J7466" s="16">
        <f ca="1">VLOOKUP(Table3[[#This Row],[PRODUCT ID]],Table1[[PRODUCT]:[SELLING PRICE]],4,FALSE)</f>
        <v>87</v>
      </c>
      <c r="K7466" s="16">
        <f ca="1">VLOOKUP(Table3[[#This Row],[PRODUCT ID]],Table1[[PRODUCT]:[SELLING PRICE]],5,FALSE)</f>
        <v>245.09413887995944</v>
      </c>
      <c r="L7466" s="16">
        <f ca="1">J7466*Table3[[#This Row],[QUANTITY]]</f>
        <v>1044</v>
      </c>
      <c r="M7466" s="16">
        <f ca="1">K7466*Table3[[#This Row],[QUANTITY]]*(1-Table3[[#This Row],[DISCOUNT %]])</f>
        <v>2690.8498917323564</v>
      </c>
      <c r="N7466" s="3">
        <f>DAY(Table3[[#This Row],[DATE]])</f>
        <v>9</v>
      </c>
      <c r="O7466" s="3" t="str">
        <f>TEXT(Table3[[#This Row],[DATE]],"mmm")</f>
        <v>Jun</v>
      </c>
      <c r="P7466" s="3">
        <f>YEAR(Table3[[#This Row],[DATE]])</f>
        <v>2041</v>
      </c>
    </row>
    <row r="7467" spans="1:16" x14ac:dyDescent="0.3">
      <c r="A7467" s="6">
        <v>51662</v>
      </c>
      <c r="B7467" s="7" t="s">
        <v>1175</v>
      </c>
      <c r="C7467" s="9">
        <f t="shared" ca="1" si="232"/>
        <v>15</v>
      </c>
      <c r="D7467" s="9" t="s">
        <v>2115</v>
      </c>
      <c r="E7467" s="9" t="s">
        <v>2116</v>
      </c>
      <c r="F7467" s="10">
        <f t="shared" ca="1" si="233"/>
        <v>3.501199646291258E-2</v>
      </c>
      <c r="G7467" s="3" t="str">
        <f>VLOOKUP(Table3[[#This Row],[PRODUCT ID]],Table1[[PRODUCT]:[SELLING PRICE]],1,FALSE)</f>
        <v>Product123</v>
      </c>
      <c r="H7467" s="3" t="str">
        <f>VLOOKUP(Table3[[#This Row],[PRODUCT ID]],Table1[[PRODUCT]:[SELLING PRICE]],2,FALSE)</f>
        <v>Category3</v>
      </c>
      <c r="I7467" s="3" t="str">
        <f>VLOOKUP(Table3[[#This Row],[PRODUCT ID]],Table1[[PRODUCT]:[SELLING PRICE]],3,FALSE)</f>
        <v>Kg</v>
      </c>
      <c r="J7467" s="16">
        <f ca="1">VLOOKUP(Table3[[#This Row],[PRODUCT ID]],Table1[[PRODUCT]:[SELLING PRICE]],4,FALSE)</f>
        <v>37</v>
      </c>
      <c r="K7467" s="16">
        <f ca="1">VLOOKUP(Table3[[#This Row],[PRODUCT ID]],Table1[[PRODUCT]:[SELLING PRICE]],5,FALSE)</f>
        <v>59.497794840112057</v>
      </c>
      <c r="L7467" s="16">
        <f ca="1">J7467*Table3[[#This Row],[QUANTITY]]</f>
        <v>555</v>
      </c>
      <c r="M7467" s="16">
        <f ca="1">K7467*Table3[[#This Row],[QUANTITY]]*(1-Table3[[#This Row],[DISCOUNT %]])</f>
        <v>861.21987386428441</v>
      </c>
      <c r="N7467" s="3">
        <f>DAY(Table3[[#This Row],[DATE]])</f>
        <v>10</v>
      </c>
      <c r="O7467" s="3" t="str">
        <f>TEXT(Table3[[#This Row],[DATE]],"mmm")</f>
        <v>Jun</v>
      </c>
      <c r="P7467" s="3">
        <f>YEAR(Table3[[#This Row],[DATE]])</f>
        <v>2041</v>
      </c>
    </row>
    <row r="7468" spans="1:16" x14ac:dyDescent="0.3">
      <c r="A7468" s="6">
        <v>51663</v>
      </c>
      <c r="B7468" s="7" t="s">
        <v>1176</v>
      </c>
      <c r="C7468" s="9">
        <f t="shared" ca="1" si="232"/>
        <v>12</v>
      </c>
      <c r="D7468" s="9" t="s">
        <v>2117</v>
      </c>
      <c r="E7468" s="9" t="s">
        <v>2118</v>
      </c>
      <c r="F7468" s="10">
        <f t="shared" ca="1" si="233"/>
        <v>6.8192962768177032E-2</v>
      </c>
      <c r="G7468" s="3" t="str">
        <f>VLOOKUP(Table3[[#This Row],[PRODUCT ID]],Table1[[PRODUCT]:[SELLING PRICE]],1,FALSE)</f>
        <v>Product124</v>
      </c>
      <c r="H7468" s="3" t="str">
        <f>VLOOKUP(Table3[[#This Row],[PRODUCT ID]],Table1[[PRODUCT]:[SELLING PRICE]],2,FALSE)</f>
        <v>Category4</v>
      </c>
      <c r="I7468" s="3" t="str">
        <f>VLOOKUP(Table3[[#This Row],[PRODUCT ID]],Table1[[PRODUCT]:[SELLING PRICE]],3,FALSE)</f>
        <v>Lt</v>
      </c>
      <c r="J7468" s="16">
        <f ca="1">VLOOKUP(Table3[[#This Row],[PRODUCT ID]],Table1[[PRODUCT]:[SELLING PRICE]],4,FALSE)</f>
        <v>190</v>
      </c>
      <c r="K7468" s="16">
        <f ca="1">VLOOKUP(Table3[[#This Row],[PRODUCT ID]],Table1[[PRODUCT]:[SELLING PRICE]],5,FALSE)</f>
        <v>219.1449320029497</v>
      </c>
      <c r="L7468" s="16">
        <f ca="1">J7468*Table3[[#This Row],[QUANTITY]]</f>
        <v>2280</v>
      </c>
      <c r="M7468" s="16">
        <f ca="1">K7468*Table3[[#This Row],[QUANTITY]]*(1-Table3[[#This Row],[DISCOUNT %]])</f>
        <v>2450.4094777684545</v>
      </c>
      <c r="N7468" s="3">
        <f>DAY(Table3[[#This Row],[DATE]])</f>
        <v>11</v>
      </c>
      <c r="O7468" s="3" t="str">
        <f>TEXT(Table3[[#This Row],[DATE]],"mmm")</f>
        <v>Jun</v>
      </c>
      <c r="P7468" s="3">
        <f>YEAR(Table3[[#This Row],[DATE]])</f>
        <v>2041</v>
      </c>
    </row>
    <row r="7469" spans="1:16" x14ac:dyDescent="0.3">
      <c r="A7469" s="6">
        <v>51664</v>
      </c>
      <c r="B7469" s="7" t="s">
        <v>1177</v>
      </c>
      <c r="C7469" s="9">
        <f t="shared" ca="1" si="232"/>
        <v>4</v>
      </c>
      <c r="D7469" s="9" t="s">
        <v>2117</v>
      </c>
      <c r="E7469" s="9" t="s">
        <v>2118</v>
      </c>
      <c r="F7469" s="10">
        <f t="shared" ca="1" si="233"/>
        <v>3.0350464090455744E-2</v>
      </c>
      <c r="G7469" s="3" t="str">
        <f>VLOOKUP(Table3[[#This Row],[PRODUCT ID]],Table1[[PRODUCT]:[SELLING PRICE]],1,FALSE)</f>
        <v>Product125</v>
      </c>
      <c r="H7469" s="3" t="str">
        <f>VLOOKUP(Table3[[#This Row],[PRODUCT ID]],Table1[[PRODUCT]:[SELLING PRICE]],2,FALSE)</f>
        <v>Category5</v>
      </c>
      <c r="I7469" s="3" t="str">
        <f>VLOOKUP(Table3[[#This Row],[PRODUCT ID]],Table1[[PRODUCT]:[SELLING PRICE]],3,FALSE)</f>
        <v>Kg</v>
      </c>
      <c r="J7469" s="16">
        <f ca="1">VLOOKUP(Table3[[#This Row],[PRODUCT ID]],Table1[[PRODUCT]:[SELLING PRICE]],4,FALSE)</f>
        <v>119</v>
      </c>
      <c r="K7469" s="16">
        <f ca="1">VLOOKUP(Table3[[#This Row],[PRODUCT ID]],Table1[[PRODUCT]:[SELLING PRICE]],5,FALSE)</f>
        <v>265.79913890013245</v>
      </c>
      <c r="L7469" s="16">
        <f ca="1">J7469*Table3[[#This Row],[QUANTITY]]</f>
        <v>476</v>
      </c>
      <c r="M7469" s="16">
        <f ca="1">K7469*Table3[[#This Row],[QUANTITY]]*(1-Table3[[#This Row],[DISCOUNT %]])</f>
        <v>1030.9280467186798</v>
      </c>
      <c r="N7469" s="3">
        <f>DAY(Table3[[#This Row],[DATE]])</f>
        <v>12</v>
      </c>
      <c r="O7469" s="3" t="str">
        <f>TEXT(Table3[[#This Row],[DATE]],"mmm")</f>
        <v>Jun</v>
      </c>
      <c r="P7469" s="3">
        <f>YEAR(Table3[[#This Row],[DATE]])</f>
        <v>2041</v>
      </c>
    </row>
    <row r="7470" spans="1:16" x14ac:dyDescent="0.3">
      <c r="A7470" s="6">
        <v>51665</v>
      </c>
      <c r="B7470" s="7" t="s">
        <v>1178</v>
      </c>
      <c r="C7470" s="9">
        <f t="shared" ca="1" si="232"/>
        <v>9</v>
      </c>
      <c r="D7470" s="9" t="s">
        <v>2116</v>
      </c>
      <c r="E7470" s="9" t="s">
        <v>2116</v>
      </c>
      <c r="F7470" s="10">
        <f t="shared" ca="1" si="233"/>
        <v>9.7328188260277088E-2</v>
      </c>
      <c r="G7470" s="3" t="str">
        <f>VLOOKUP(Table3[[#This Row],[PRODUCT ID]],Table1[[PRODUCT]:[SELLING PRICE]],1,FALSE)</f>
        <v>Product126</v>
      </c>
      <c r="H7470" s="3" t="str">
        <f>VLOOKUP(Table3[[#This Row],[PRODUCT ID]],Table1[[PRODUCT]:[SELLING PRICE]],2,FALSE)</f>
        <v>Category1</v>
      </c>
      <c r="I7470" s="3" t="str">
        <f>VLOOKUP(Table3[[#This Row],[PRODUCT ID]],Table1[[PRODUCT]:[SELLING PRICE]],3,FALSE)</f>
        <v>Lt</v>
      </c>
      <c r="J7470" s="16">
        <f ca="1">VLOOKUP(Table3[[#This Row],[PRODUCT ID]],Table1[[PRODUCT]:[SELLING PRICE]],4,FALSE)</f>
        <v>219</v>
      </c>
      <c r="K7470" s="16">
        <f ca="1">VLOOKUP(Table3[[#This Row],[PRODUCT ID]],Table1[[PRODUCT]:[SELLING PRICE]],5,FALSE)</f>
        <v>220.79836682949241</v>
      </c>
      <c r="L7470" s="16">
        <f ca="1">J7470*Table3[[#This Row],[QUANTITY]]</f>
        <v>1971</v>
      </c>
      <c r="M7470" s="16">
        <f ca="1">K7470*Table3[[#This Row],[QUANTITY]]*(1-Table3[[#This Row],[DISCOUNT %]])</f>
        <v>1793.7761563363485</v>
      </c>
      <c r="N7470" s="3">
        <f>DAY(Table3[[#This Row],[DATE]])</f>
        <v>13</v>
      </c>
      <c r="O7470" s="3" t="str">
        <f>TEXT(Table3[[#This Row],[DATE]],"mmm")</f>
        <v>Jun</v>
      </c>
      <c r="P7470" s="3">
        <f>YEAR(Table3[[#This Row],[DATE]])</f>
        <v>2041</v>
      </c>
    </row>
    <row r="7471" spans="1:16" x14ac:dyDescent="0.3">
      <c r="A7471" s="6">
        <v>51666</v>
      </c>
      <c r="B7471" s="7" t="s">
        <v>1179</v>
      </c>
      <c r="C7471" s="9">
        <f t="shared" ca="1" si="232"/>
        <v>1</v>
      </c>
      <c r="D7471" s="9" t="s">
        <v>2116</v>
      </c>
      <c r="E7471" s="9" t="s">
        <v>2116</v>
      </c>
      <c r="F7471" s="10">
        <f t="shared" ca="1" si="233"/>
        <v>2.8912653153838175E-2</v>
      </c>
      <c r="G7471" s="3" t="str">
        <f>VLOOKUP(Table3[[#This Row],[PRODUCT ID]],Table1[[PRODUCT]:[SELLING PRICE]],1,FALSE)</f>
        <v>Product127</v>
      </c>
      <c r="H7471" s="3" t="str">
        <f>VLOOKUP(Table3[[#This Row],[PRODUCT ID]],Table1[[PRODUCT]:[SELLING PRICE]],2,FALSE)</f>
        <v>Category2</v>
      </c>
      <c r="I7471" s="3" t="str">
        <f>VLOOKUP(Table3[[#This Row],[PRODUCT ID]],Table1[[PRODUCT]:[SELLING PRICE]],3,FALSE)</f>
        <v>Ft</v>
      </c>
      <c r="J7471" s="16">
        <f ca="1">VLOOKUP(Table3[[#This Row],[PRODUCT ID]],Table1[[PRODUCT]:[SELLING PRICE]],4,FALSE)</f>
        <v>168</v>
      </c>
      <c r="K7471" s="16">
        <f ca="1">VLOOKUP(Table3[[#This Row],[PRODUCT ID]],Table1[[PRODUCT]:[SELLING PRICE]],5,FALSE)</f>
        <v>308.77805217920661</v>
      </c>
      <c r="L7471" s="16">
        <f ca="1">J7471*Table3[[#This Row],[QUANTITY]]</f>
        <v>168</v>
      </c>
      <c r="M7471" s="16">
        <f ca="1">K7471*Table3[[#This Row],[QUANTITY]]*(1-Table3[[#This Row],[DISCOUNT %]])</f>
        <v>299.85045945503146</v>
      </c>
      <c r="N7471" s="3">
        <f>DAY(Table3[[#This Row],[DATE]])</f>
        <v>14</v>
      </c>
      <c r="O7471" s="3" t="str">
        <f>TEXT(Table3[[#This Row],[DATE]],"mmm")</f>
        <v>Jun</v>
      </c>
      <c r="P7471" s="3">
        <f>YEAR(Table3[[#This Row],[DATE]])</f>
        <v>2041</v>
      </c>
    </row>
    <row r="7472" spans="1:16" x14ac:dyDescent="0.3">
      <c r="A7472" s="6">
        <v>51667</v>
      </c>
      <c r="B7472" s="7" t="s">
        <v>1180</v>
      </c>
      <c r="C7472" s="9">
        <f t="shared" ca="1" si="232"/>
        <v>11</v>
      </c>
      <c r="D7472" s="9" t="s">
        <v>2116</v>
      </c>
      <c r="E7472" s="9" t="s">
        <v>2116</v>
      </c>
      <c r="F7472" s="10">
        <f t="shared" ca="1" si="233"/>
        <v>8.2994744645997875E-2</v>
      </c>
      <c r="G7472" s="3" t="str">
        <f>VLOOKUP(Table3[[#This Row],[PRODUCT ID]],Table1[[PRODUCT]:[SELLING PRICE]],1,FALSE)</f>
        <v>Product128</v>
      </c>
      <c r="H7472" s="3" t="str">
        <f>VLOOKUP(Table3[[#This Row],[PRODUCT ID]],Table1[[PRODUCT]:[SELLING PRICE]],2,FALSE)</f>
        <v>Category3</v>
      </c>
      <c r="I7472" s="3" t="str">
        <f>VLOOKUP(Table3[[#This Row],[PRODUCT ID]],Table1[[PRODUCT]:[SELLING PRICE]],3,FALSE)</f>
        <v>Kg</v>
      </c>
      <c r="J7472" s="16">
        <f ca="1">VLOOKUP(Table3[[#This Row],[PRODUCT ID]],Table1[[PRODUCT]:[SELLING PRICE]],4,FALSE)</f>
        <v>23</v>
      </c>
      <c r="K7472" s="16">
        <f ca="1">VLOOKUP(Table3[[#This Row],[PRODUCT ID]],Table1[[PRODUCT]:[SELLING PRICE]],5,FALSE)</f>
        <v>131.07081205390443</v>
      </c>
      <c r="L7472" s="16">
        <f ca="1">J7472*Table3[[#This Row],[QUANTITY]]</f>
        <v>253</v>
      </c>
      <c r="M7472" s="16">
        <f ca="1">K7472*Table3[[#This Row],[QUANTITY]]*(1-Table3[[#This Row],[DISCOUNT %]])</f>
        <v>1322.1188582464176</v>
      </c>
      <c r="N7472" s="3">
        <f>DAY(Table3[[#This Row],[DATE]])</f>
        <v>15</v>
      </c>
      <c r="O7472" s="3" t="str">
        <f>TEXT(Table3[[#This Row],[DATE]],"mmm")</f>
        <v>Jun</v>
      </c>
      <c r="P7472" s="3">
        <f>YEAR(Table3[[#This Row],[DATE]])</f>
        <v>2041</v>
      </c>
    </row>
    <row r="7473" spans="1:16" x14ac:dyDescent="0.3">
      <c r="A7473" s="6">
        <v>51668</v>
      </c>
      <c r="B7473" s="7" t="s">
        <v>1181</v>
      </c>
      <c r="C7473" s="9">
        <f t="shared" ca="1" si="232"/>
        <v>14</v>
      </c>
      <c r="D7473" s="9" t="s">
        <v>2116</v>
      </c>
      <c r="E7473" s="9" t="s">
        <v>2116</v>
      </c>
      <c r="F7473" s="10">
        <f t="shared" ca="1" si="233"/>
        <v>2.3394629969385697E-2</v>
      </c>
      <c r="G7473" s="3" t="str">
        <f>VLOOKUP(Table3[[#This Row],[PRODUCT ID]],Table1[[PRODUCT]:[SELLING PRICE]],1,FALSE)</f>
        <v>Product129</v>
      </c>
      <c r="H7473" s="3" t="str">
        <f>VLOOKUP(Table3[[#This Row],[PRODUCT ID]],Table1[[PRODUCT]:[SELLING PRICE]],2,FALSE)</f>
        <v>Category4</v>
      </c>
      <c r="I7473" s="3" t="str">
        <f>VLOOKUP(Table3[[#This Row],[PRODUCT ID]],Table1[[PRODUCT]:[SELLING PRICE]],3,FALSE)</f>
        <v>No</v>
      </c>
      <c r="J7473" s="16">
        <f ca="1">VLOOKUP(Table3[[#This Row],[PRODUCT ID]],Table1[[PRODUCT]:[SELLING PRICE]],4,FALSE)</f>
        <v>160</v>
      </c>
      <c r="K7473" s="16">
        <f ca="1">VLOOKUP(Table3[[#This Row],[PRODUCT ID]],Table1[[PRODUCT]:[SELLING PRICE]],5,FALSE)</f>
        <v>93.540589626261919</v>
      </c>
      <c r="L7473" s="16">
        <f ca="1">J7473*Table3[[#This Row],[QUANTITY]]</f>
        <v>2240</v>
      </c>
      <c r="M7473" s="16">
        <f ca="1">K7473*Table3[[#This Row],[QUANTITY]]*(1-Table3[[#This Row],[DISCOUNT %]])</f>
        <v>1278.9313900277232</v>
      </c>
      <c r="N7473" s="3">
        <f>DAY(Table3[[#This Row],[DATE]])</f>
        <v>16</v>
      </c>
      <c r="O7473" s="3" t="str">
        <f>TEXT(Table3[[#This Row],[DATE]],"mmm")</f>
        <v>Jun</v>
      </c>
      <c r="P7473" s="3">
        <f>YEAR(Table3[[#This Row],[DATE]])</f>
        <v>2041</v>
      </c>
    </row>
    <row r="7474" spans="1:16" x14ac:dyDescent="0.3">
      <c r="A7474" s="6">
        <v>51669</v>
      </c>
      <c r="B7474" s="7" t="s">
        <v>1182</v>
      </c>
      <c r="C7474" s="9">
        <f t="shared" ca="1" si="232"/>
        <v>11</v>
      </c>
      <c r="D7474" s="9" t="s">
        <v>2115</v>
      </c>
      <c r="E7474" s="9" t="s">
        <v>2118</v>
      </c>
      <c r="F7474" s="10">
        <f t="shared" ca="1" si="233"/>
        <v>6.6365156652627114E-2</v>
      </c>
      <c r="G7474" s="3" t="str">
        <f>VLOOKUP(Table3[[#This Row],[PRODUCT ID]],Table1[[PRODUCT]:[SELLING PRICE]],1,FALSE)</f>
        <v>Product130</v>
      </c>
      <c r="H7474" s="3" t="str">
        <f>VLOOKUP(Table3[[#This Row],[PRODUCT ID]],Table1[[PRODUCT]:[SELLING PRICE]],2,FALSE)</f>
        <v>Category5</v>
      </c>
      <c r="I7474" s="3" t="str">
        <f>VLOOKUP(Table3[[#This Row],[PRODUCT ID]],Table1[[PRODUCT]:[SELLING PRICE]],3,FALSE)</f>
        <v>No</v>
      </c>
      <c r="J7474" s="16">
        <f ca="1">VLOOKUP(Table3[[#This Row],[PRODUCT ID]],Table1[[PRODUCT]:[SELLING PRICE]],4,FALSE)</f>
        <v>28</v>
      </c>
      <c r="K7474" s="16">
        <f ca="1">VLOOKUP(Table3[[#This Row],[PRODUCT ID]],Table1[[PRODUCT]:[SELLING PRICE]],5,FALSE)</f>
        <v>176.08075841364374</v>
      </c>
      <c r="L7474" s="16">
        <f ca="1">J7474*Table3[[#This Row],[QUANTITY]]</f>
        <v>308</v>
      </c>
      <c r="M7474" s="16">
        <f ca="1">K7474*Table3[[#This Row],[QUANTITY]]*(1-Table3[[#This Row],[DISCOUNT %]])</f>
        <v>1808.3464442780976</v>
      </c>
      <c r="N7474" s="3">
        <f>DAY(Table3[[#This Row],[DATE]])</f>
        <v>17</v>
      </c>
      <c r="O7474" s="3" t="str">
        <f>TEXT(Table3[[#This Row],[DATE]],"mmm")</f>
        <v>Jun</v>
      </c>
      <c r="P7474" s="3">
        <f>YEAR(Table3[[#This Row],[DATE]])</f>
        <v>2041</v>
      </c>
    </row>
    <row r="7475" spans="1:16" x14ac:dyDescent="0.3">
      <c r="A7475" s="6">
        <v>51670</v>
      </c>
      <c r="B7475" s="7" t="s">
        <v>1183</v>
      </c>
      <c r="C7475" s="9">
        <f t="shared" ca="1" si="232"/>
        <v>8</v>
      </c>
      <c r="D7475" s="9" t="s">
        <v>2116</v>
      </c>
      <c r="E7475" s="9" t="s">
        <v>2116</v>
      </c>
      <c r="F7475" s="10">
        <f t="shared" ca="1" si="233"/>
        <v>9.0358252862820735E-3</v>
      </c>
      <c r="G7475" s="3" t="str">
        <f>VLOOKUP(Table3[[#This Row],[PRODUCT ID]],Table1[[PRODUCT]:[SELLING PRICE]],1,FALSE)</f>
        <v>Product131</v>
      </c>
      <c r="H7475" s="3" t="str">
        <f>VLOOKUP(Table3[[#This Row],[PRODUCT ID]],Table1[[PRODUCT]:[SELLING PRICE]],2,FALSE)</f>
        <v>Category1</v>
      </c>
      <c r="I7475" s="3" t="str">
        <f>VLOOKUP(Table3[[#This Row],[PRODUCT ID]],Table1[[PRODUCT]:[SELLING PRICE]],3,FALSE)</f>
        <v>Ft</v>
      </c>
      <c r="J7475" s="16">
        <f ca="1">VLOOKUP(Table3[[#This Row],[PRODUCT ID]],Table1[[PRODUCT]:[SELLING PRICE]],4,FALSE)</f>
        <v>182</v>
      </c>
      <c r="K7475" s="16">
        <f ca="1">VLOOKUP(Table3[[#This Row],[PRODUCT ID]],Table1[[PRODUCT]:[SELLING PRICE]],5,FALSE)</f>
        <v>74.252124688824267</v>
      </c>
      <c r="L7475" s="16">
        <f ca="1">J7475*Table3[[#This Row],[QUANTITY]]</f>
        <v>1456</v>
      </c>
      <c r="M7475" s="16">
        <f ca="1">K7475*Table3[[#This Row],[QUANTITY]]*(1-Table3[[#This Row],[DISCOUNT %]])</f>
        <v>588.64956370400648</v>
      </c>
      <c r="N7475" s="3">
        <f>DAY(Table3[[#This Row],[DATE]])</f>
        <v>18</v>
      </c>
      <c r="O7475" s="3" t="str">
        <f>TEXT(Table3[[#This Row],[DATE]],"mmm")</f>
        <v>Jun</v>
      </c>
      <c r="P7475" s="3">
        <f>YEAR(Table3[[#This Row],[DATE]])</f>
        <v>2041</v>
      </c>
    </row>
    <row r="7476" spans="1:16" x14ac:dyDescent="0.3">
      <c r="A7476" s="6">
        <v>51671</v>
      </c>
      <c r="B7476" s="7" t="s">
        <v>1184</v>
      </c>
      <c r="C7476" s="9">
        <f t="shared" ca="1" si="232"/>
        <v>13</v>
      </c>
      <c r="D7476" s="9" t="s">
        <v>2117</v>
      </c>
      <c r="E7476" s="9" t="s">
        <v>2116</v>
      </c>
      <c r="F7476" s="10">
        <f t="shared" ca="1" si="233"/>
        <v>8.377007618258954E-2</v>
      </c>
      <c r="G7476" s="3" t="str">
        <f>VLOOKUP(Table3[[#This Row],[PRODUCT ID]],Table1[[PRODUCT]:[SELLING PRICE]],1,FALSE)</f>
        <v>Product132</v>
      </c>
      <c r="H7476" s="3" t="str">
        <f>VLOOKUP(Table3[[#This Row],[PRODUCT ID]],Table1[[PRODUCT]:[SELLING PRICE]],2,FALSE)</f>
        <v>Category2</v>
      </c>
      <c r="I7476" s="3" t="str">
        <f>VLOOKUP(Table3[[#This Row],[PRODUCT ID]],Table1[[PRODUCT]:[SELLING PRICE]],3,FALSE)</f>
        <v>No</v>
      </c>
      <c r="J7476" s="16">
        <f ca="1">VLOOKUP(Table3[[#This Row],[PRODUCT ID]],Table1[[PRODUCT]:[SELLING PRICE]],4,FALSE)</f>
        <v>190</v>
      </c>
      <c r="K7476" s="16">
        <f ca="1">VLOOKUP(Table3[[#This Row],[PRODUCT ID]],Table1[[PRODUCT]:[SELLING PRICE]],5,FALSE)</f>
        <v>233.84629961139345</v>
      </c>
      <c r="L7476" s="16">
        <f ca="1">J7476*Table3[[#This Row],[QUANTITY]]</f>
        <v>2470</v>
      </c>
      <c r="M7476" s="16">
        <f ca="1">K7476*Table3[[#This Row],[QUANTITY]]*(1-Table3[[#This Row],[DISCOUNT %]])</f>
        <v>2785.3407046130947</v>
      </c>
      <c r="N7476" s="3">
        <f>DAY(Table3[[#This Row],[DATE]])</f>
        <v>19</v>
      </c>
      <c r="O7476" s="3" t="str">
        <f>TEXT(Table3[[#This Row],[DATE]],"mmm")</f>
        <v>Jun</v>
      </c>
      <c r="P7476" s="3">
        <f>YEAR(Table3[[#This Row],[DATE]])</f>
        <v>2041</v>
      </c>
    </row>
    <row r="7477" spans="1:16" x14ac:dyDescent="0.3">
      <c r="A7477" s="6">
        <v>51672</v>
      </c>
      <c r="B7477" s="7" t="s">
        <v>1185</v>
      </c>
      <c r="C7477" s="9">
        <f t="shared" ca="1" si="232"/>
        <v>14</v>
      </c>
      <c r="D7477" s="9" t="s">
        <v>2115</v>
      </c>
      <c r="E7477" s="9" t="s">
        <v>2116</v>
      </c>
      <c r="F7477" s="10">
        <f t="shared" ca="1" si="233"/>
        <v>4.3267563173642637E-2</v>
      </c>
      <c r="G7477" s="3" t="str">
        <f>VLOOKUP(Table3[[#This Row],[PRODUCT ID]],Table1[[PRODUCT]:[SELLING PRICE]],1,FALSE)</f>
        <v>Product133</v>
      </c>
      <c r="H7477" s="3" t="str">
        <f>VLOOKUP(Table3[[#This Row],[PRODUCT ID]],Table1[[PRODUCT]:[SELLING PRICE]],2,FALSE)</f>
        <v>Category3</v>
      </c>
      <c r="I7477" s="3" t="str">
        <f>VLOOKUP(Table3[[#This Row],[PRODUCT ID]],Table1[[PRODUCT]:[SELLING PRICE]],3,FALSE)</f>
        <v>Kg</v>
      </c>
      <c r="J7477" s="16">
        <f ca="1">VLOOKUP(Table3[[#This Row],[PRODUCT ID]],Table1[[PRODUCT]:[SELLING PRICE]],4,FALSE)</f>
        <v>152</v>
      </c>
      <c r="K7477" s="16">
        <f ca="1">VLOOKUP(Table3[[#This Row],[PRODUCT ID]],Table1[[PRODUCT]:[SELLING PRICE]],5,FALSE)</f>
        <v>279.61675222606192</v>
      </c>
      <c r="L7477" s="16">
        <f ca="1">J7477*Table3[[#This Row],[QUANTITY]]</f>
        <v>2128</v>
      </c>
      <c r="M7477" s="16">
        <f ca="1">K7477*Table3[[#This Row],[QUANTITY]]*(1-Table3[[#This Row],[DISCOUNT %]])</f>
        <v>3745.2578342859679</v>
      </c>
      <c r="N7477" s="3">
        <f>DAY(Table3[[#This Row],[DATE]])</f>
        <v>20</v>
      </c>
      <c r="O7477" s="3" t="str">
        <f>TEXT(Table3[[#This Row],[DATE]],"mmm")</f>
        <v>Jun</v>
      </c>
      <c r="P7477" s="3">
        <f>YEAR(Table3[[#This Row],[DATE]])</f>
        <v>2041</v>
      </c>
    </row>
    <row r="7478" spans="1:16" x14ac:dyDescent="0.3">
      <c r="A7478" s="6">
        <v>51673</v>
      </c>
      <c r="B7478" s="7" t="s">
        <v>1186</v>
      </c>
      <c r="C7478" s="9">
        <f t="shared" ca="1" si="232"/>
        <v>6</v>
      </c>
      <c r="D7478" s="9" t="s">
        <v>2115</v>
      </c>
      <c r="E7478" s="9" t="s">
        <v>2116</v>
      </c>
      <c r="F7478" s="10">
        <f t="shared" ca="1" si="233"/>
        <v>8.6525801262582996E-2</v>
      </c>
      <c r="G7478" s="3" t="str">
        <f>VLOOKUP(Table3[[#This Row],[PRODUCT ID]],Table1[[PRODUCT]:[SELLING PRICE]],1,FALSE)</f>
        <v>Product134</v>
      </c>
      <c r="H7478" s="3" t="str">
        <f>VLOOKUP(Table3[[#This Row],[PRODUCT ID]],Table1[[PRODUCT]:[SELLING PRICE]],2,FALSE)</f>
        <v>Category4</v>
      </c>
      <c r="I7478" s="3" t="str">
        <f>VLOOKUP(Table3[[#This Row],[PRODUCT ID]],Table1[[PRODUCT]:[SELLING PRICE]],3,FALSE)</f>
        <v>Kg</v>
      </c>
      <c r="J7478" s="16">
        <f ca="1">VLOOKUP(Table3[[#This Row],[PRODUCT ID]],Table1[[PRODUCT]:[SELLING PRICE]],4,FALSE)</f>
        <v>34</v>
      </c>
      <c r="K7478" s="16">
        <f ca="1">VLOOKUP(Table3[[#This Row],[PRODUCT ID]],Table1[[PRODUCT]:[SELLING PRICE]],5,FALSE)</f>
        <v>167.08002000215529</v>
      </c>
      <c r="L7478" s="16">
        <f ca="1">J7478*Table3[[#This Row],[QUANTITY]]</f>
        <v>204</v>
      </c>
      <c r="M7478" s="16">
        <f ca="1">K7478*Table3[[#This Row],[QUANTITY]]*(1-Table3[[#This Row],[DISCOUNT %]])</f>
        <v>915.7397243790025</v>
      </c>
      <c r="N7478" s="3">
        <f>DAY(Table3[[#This Row],[DATE]])</f>
        <v>21</v>
      </c>
      <c r="O7478" s="3" t="str">
        <f>TEXT(Table3[[#This Row],[DATE]],"mmm")</f>
        <v>Jun</v>
      </c>
      <c r="P7478" s="3">
        <f>YEAR(Table3[[#This Row],[DATE]])</f>
        <v>2041</v>
      </c>
    </row>
    <row r="7479" spans="1:16" x14ac:dyDescent="0.3">
      <c r="A7479" s="6">
        <v>51674</v>
      </c>
      <c r="B7479" s="7" t="s">
        <v>1187</v>
      </c>
      <c r="C7479" s="9">
        <f t="shared" ca="1" si="232"/>
        <v>15</v>
      </c>
      <c r="D7479" s="9" t="s">
        <v>2115</v>
      </c>
      <c r="E7479" s="9" t="s">
        <v>2116</v>
      </c>
      <c r="F7479" s="10">
        <f t="shared" ca="1" si="233"/>
        <v>7.980581408126397E-2</v>
      </c>
      <c r="G7479" s="3" t="str">
        <f>VLOOKUP(Table3[[#This Row],[PRODUCT ID]],Table1[[PRODUCT]:[SELLING PRICE]],1,FALSE)</f>
        <v>Product135</v>
      </c>
      <c r="H7479" s="3" t="str">
        <f>VLOOKUP(Table3[[#This Row],[PRODUCT ID]],Table1[[PRODUCT]:[SELLING PRICE]],2,FALSE)</f>
        <v>Category5</v>
      </c>
      <c r="I7479" s="3" t="str">
        <f>VLOOKUP(Table3[[#This Row],[PRODUCT ID]],Table1[[PRODUCT]:[SELLING PRICE]],3,FALSE)</f>
        <v>Lt</v>
      </c>
      <c r="J7479" s="16">
        <f ca="1">VLOOKUP(Table3[[#This Row],[PRODUCT ID]],Table1[[PRODUCT]:[SELLING PRICE]],4,FALSE)</f>
        <v>81</v>
      </c>
      <c r="K7479" s="16">
        <f ca="1">VLOOKUP(Table3[[#This Row],[PRODUCT ID]],Table1[[PRODUCT]:[SELLING PRICE]],5,FALSE)</f>
        <v>82.298887539272499</v>
      </c>
      <c r="L7479" s="16">
        <f ca="1">J7479*Table3[[#This Row],[QUANTITY]]</f>
        <v>1215</v>
      </c>
      <c r="M7479" s="16">
        <f ca="1">K7479*Table3[[#This Row],[QUANTITY]]*(1-Table3[[#This Row],[DISCOUNT %]])</f>
        <v>1135.964367318277</v>
      </c>
      <c r="N7479" s="3">
        <f>DAY(Table3[[#This Row],[DATE]])</f>
        <v>22</v>
      </c>
      <c r="O7479" s="3" t="str">
        <f>TEXT(Table3[[#This Row],[DATE]],"mmm")</f>
        <v>Jun</v>
      </c>
      <c r="P7479" s="3">
        <f>YEAR(Table3[[#This Row],[DATE]])</f>
        <v>2041</v>
      </c>
    </row>
    <row r="7480" spans="1:16" x14ac:dyDescent="0.3">
      <c r="A7480" s="6">
        <v>51675</v>
      </c>
      <c r="B7480" s="7" t="s">
        <v>1188</v>
      </c>
      <c r="C7480" s="9">
        <f t="shared" ca="1" si="232"/>
        <v>12</v>
      </c>
      <c r="D7480" s="9" t="s">
        <v>2116</v>
      </c>
      <c r="E7480" s="9" t="s">
        <v>2118</v>
      </c>
      <c r="F7480" s="10">
        <f t="shared" ca="1" si="233"/>
        <v>7.3113812528840916E-2</v>
      </c>
      <c r="G7480" s="3" t="str">
        <f>VLOOKUP(Table3[[#This Row],[PRODUCT ID]],Table1[[PRODUCT]:[SELLING PRICE]],1,FALSE)</f>
        <v>Product136</v>
      </c>
      <c r="H7480" s="3" t="str">
        <f>VLOOKUP(Table3[[#This Row],[PRODUCT ID]],Table1[[PRODUCT]:[SELLING PRICE]],2,FALSE)</f>
        <v>Category1</v>
      </c>
      <c r="I7480" s="3" t="str">
        <f>VLOOKUP(Table3[[#This Row],[PRODUCT ID]],Table1[[PRODUCT]:[SELLING PRICE]],3,FALSE)</f>
        <v>Kg</v>
      </c>
      <c r="J7480" s="16">
        <f ca="1">VLOOKUP(Table3[[#This Row],[PRODUCT ID]],Table1[[PRODUCT]:[SELLING PRICE]],4,FALSE)</f>
        <v>45</v>
      </c>
      <c r="K7480" s="16">
        <f ca="1">VLOOKUP(Table3[[#This Row],[PRODUCT ID]],Table1[[PRODUCT]:[SELLING PRICE]],5,FALSE)</f>
        <v>69.417313051563497</v>
      </c>
      <c r="L7480" s="16">
        <f ca="1">J7480*Table3[[#This Row],[QUANTITY]]</f>
        <v>540</v>
      </c>
      <c r="M7480" s="16">
        <f ca="1">K7480*Table3[[#This Row],[QUANTITY]]*(1-Table3[[#This Row],[DISCOUNT %]])</f>
        <v>772.10338366626752</v>
      </c>
      <c r="N7480" s="3">
        <f>DAY(Table3[[#This Row],[DATE]])</f>
        <v>23</v>
      </c>
      <c r="O7480" s="3" t="str">
        <f>TEXT(Table3[[#This Row],[DATE]],"mmm")</f>
        <v>Jun</v>
      </c>
      <c r="P7480" s="3">
        <f>YEAR(Table3[[#This Row],[DATE]])</f>
        <v>2041</v>
      </c>
    </row>
    <row r="7481" spans="1:16" x14ac:dyDescent="0.3">
      <c r="A7481" s="6">
        <v>51676</v>
      </c>
      <c r="B7481" s="7" t="s">
        <v>1189</v>
      </c>
      <c r="C7481" s="9">
        <f t="shared" ca="1" si="232"/>
        <v>7</v>
      </c>
      <c r="D7481" s="9" t="s">
        <v>2116</v>
      </c>
      <c r="E7481" s="9" t="s">
        <v>2118</v>
      </c>
      <c r="F7481" s="10">
        <f t="shared" ca="1" si="233"/>
        <v>1.7915961183530605E-2</v>
      </c>
      <c r="G7481" s="3" t="str">
        <f>VLOOKUP(Table3[[#This Row],[PRODUCT ID]],Table1[[PRODUCT]:[SELLING PRICE]],1,FALSE)</f>
        <v>Product137</v>
      </c>
      <c r="H7481" s="3" t="str">
        <f>VLOOKUP(Table3[[#This Row],[PRODUCT ID]],Table1[[PRODUCT]:[SELLING PRICE]],2,FALSE)</f>
        <v>Category2</v>
      </c>
      <c r="I7481" s="3" t="str">
        <f>VLOOKUP(Table3[[#This Row],[PRODUCT ID]],Table1[[PRODUCT]:[SELLING PRICE]],3,FALSE)</f>
        <v>Lt</v>
      </c>
      <c r="J7481" s="16">
        <f ca="1">VLOOKUP(Table3[[#This Row],[PRODUCT ID]],Table1[[PRODUCT]:[SELLING PRICE]],4,FALSE)</f>
        <v>194</v>
      </c>
      <c r="K7481" s="16">
        <f ca="1">VLOOKUP(Table3[[#This Row],[PRODUCT ID]],Table1[[PRODUCT]:[SELLING PRICE]],5,FALSE)</f>
        <v>65.463163133049676</v>
      </c>
      <c r="L7481" s="16">
        <f ca="1">J7481*Table3[[#This Row],[QUANTITY]]</f>
        <v>1358</v>
      </c>
      <c r="M7481" s="16">
        <f ca="1">K7481*Table3[[#This Row],[QUANTITY]]*(1-Table3[[#This Row],[DISCOUNT %]])</f>
        <v>450.03229350384782</v>
      </c>
      <c r="N7481" s="3">
        <f>DAY(Table3[[#This Row],[DATE]])</f>
        <v>24</v>
      </c>
      <c r="O7481" s="3" t="str">
        <f>TEXT(Table3[[#This Row],[DATE]],"mmm")</f>
        <v>Jun</v>
      </c>
      <c r="P7481" s="3">
        <f>YEAR(Table3[[#This Row],[DATE]])</f>
        <v>2041</v>
      </c>
    </row>
    <row r="7482" spans="1:16" x14ac:dyDescent="0.3">
      <c r="A7482" s="6">
        <v>51677</v>
      </c>
      <c r="B7482" s="7" t="s">
        <v>1190</v>
      </c>
      <c r="C7482" s="9">
        <f t="shared" ca="1" si="232"/>
        <v>10</v>
      </c>
      <c r="D7482" s="9" t="s">
        <v>2116</v>
      </c>
      <c r="E7482" s="9" t="s">
        <v>2116</v>
      </c>
      <c r="F7482" s="10">
        <f t="shared" ca="1" si="233"/>
        <v>4.7429230113031656E-2</v>
      </c>
      <c r="G7482" s="3" t="str">
        <f>VLOOKUP(Table3[[#This Row],[PRODUCT ID]],Table1[[PRODUCT]:[SELLING PRICE]],1,FALSE)</f>
        <v>Product138</v>
      </c>
      <c r="H7482" s="3" t="str">
        <f>VLOOKUP(Table3[[#This Row],[PRODUCT ID]],Table1[[PRODUCT]:[SELLING PRICE]],2,FALSE)</f>
        <v>Category3</v>
      </c>
      <c r="I7482" s="3" t="str">
        <f>VLOOKUP(Table3[[#This Row],[PRODUCT ID]],Table1[[PRODUCT]:[SELLING PRICE]],3,FALSE)</f>
        <v>Ft</v>
      </c>
      <c r="J7482" s="16">
        <f ca="1">VLOOKUP(Table3[[#This Row],[PRODUCT ID]],Table1[[PRODUCT]:[SELLING PRICE]],4,FALSE)</f>
        <v>123</v>
      </c>
      <c r="K7482" s="16">
        <f ca="1">VLOOKUP(Table3[[#This Row],[PRODUCT ID]],Table1[[PRODUCT]:[SELLING PRICE]],5,FALSE)</f>
        <v>234.27560866009441</v>
      </c>
      <c r="L7482" s="16">
        <f ca="1">J7482*Table3[[#This Row],[QUANTITY]]</f>
        <v>1230</v>
      </c>
      <c r="M7482" s="16">
        <f ca="1">K7482*Table3[[#This Row],[QUANTITY]]*(1-Table3[[#This Row],[DISCOUNT %]])</f>
        <v>2231.6409690708424</v>
      </c>
      <c r="N7482" s="3">
        <f>DAY(Table3[[#This Row],[DATE]])</f>
        <v>25</v>
      </c>
      <c r="O7482" s="3" t="str">
        <f>TEXT(Table3[[#This Row],[DATE]],"mmm")</f>
        <v>Jun</v>
      </c>
      <c r="P7482" s="3">
        <f>YEAR(Table3[[#This Row],[DATE]])</f>
        <v>2041</v>
      </c>
    </row>
    <row r="7483" spans="1:16" x14ac:dyDescent="0.3">
      <c r="A7483" s="6">
        <v>51678</v>
      </c>
      <c r="B7483" s="7" t="s">
        <v>1191</v>
      </c>
      <c r="C7483" s="9">
        <f t="shared" ca="1" si="232"/>
        <v>15</v>
      </c>
      <c r="D7483" s="9" t="s">
        <v>2115</v>
      </c>
      <c r="E7483" s="9" t="s">
        <v>2116</v>
      </c>
      <c r="F7483" s="10">
        <f t="shared" ca="1" si="233"/>
        <v>6.2254889721752929E-2</v>
      </c>
      <c r="G7483" s="3" t="str">
        <f>VLOOKUP(Table3[[#This Row],[PRODUCT ID]],Table1[[PRODUCT]:[SELLING PRICE]],1,FALSE)</f>
        <v>Product139</v>
      </c>
      <c r="H7483" s="3" t="str">
        <f>VLOOKUP(Table3[[#This Row],[PRODUCT ID]],Table1[[PRODUCT]:[SELLING PRICE]],2,FALSE)</f>
        <v>Category4</v>
      </c>
      <c r="I7483" s="3" t="str">
        <f>VLOOKUP(Table3[[#This Row],[PRODUCT ID]],Table1[[PRODUCT]:[SELLING PRICE]],3,FALSE)</f>
        <v>Kg</v>
      </c>
      <c r="J7483" s="16">
        <f ca="1">VLOOKUP(Table3[[#This Row],[PRODUCT ID]],Table1[[PRODUCT]:[SELLING PRICE]],4,FALSE)</f>
        <v>38</v>
      </c>
      <c r="K7483" s="16">
        <f ca="1">VLOOKUP(Table3[[#This Row],[PRODUCT ID]],Table1[[PRODUCT]:[SELLING PRICE]],5,FALSE)</f>
        <v>68.602220747739821</v>
      </c>
      <c r="L7483" s="16">
        <f ca="1">J7483*Table3[[#This Row],[QUANTITY]]</f>
        <v>570</v>
      </c>
      <c r="M7483" s="16">
        <f ca="1">K7483*Table3[[#This Row],[QUANTITY]]*(1-Table3[[#This Row],[DISCOUNT %]])</f>
        <v>964.97095590632875</v>
      </c>
      <c r="N7483" s="3">
        <f>DAY(Table3[[#This Row],[DATE]])</f>
        <v>26</v>
      </c>
      <c r="O7483" s="3" t="str">
        <f>TEXT(Table3[[#This Row],[DATE]],"mmm")</f>
        <v>Jun</v>
      </c>
      <c r="P7483" s="3">
        <f>YEAR(Table3[[#This Row],[DATE]])</f>
        <v>2041</v>
      </c>
    </row>
    <row r="7484" spans="1:16" x14ac:dyDescent="0.3">
      <c r="A7484" s="6">
        <v>51679</v>
      </c>
      <c r="B7484" s="7" t="s">
        <v>1192</v>
      </c>
      <c r="C7484" s="9">
        <f t="shared" ca="1" si="232"/>
        <v>8</v>
      </c>
      <c r="D7484" s="9" t="s">
        <v>2117</v>
      </c>
      <c r="E7484" s="9" t="s">
        <v>2116</v>
      </c>
      <c r="F7484" s="10">
        <f t="shared" ca="1" si="233"/>
        <v>7.8266856528165965E-2</v>
      </c>
      <c r="G7484" s="3" t="str">
        <f>VLOOKUP(Table3[[#This Row],[PRODUCT ID]],Table1[[PRODUCT]:[SELLING PRICE]],1,FALSE)</f>
        <v>Product140</v>
      </c>
      <c r="H7484" s="3" t="str">
        <f>VLOOKUP(Table3[[#This Row],[PRODUCT ID]],Table1[[PRODUCT]:[SELLING PRICE]],2,FALSE)</f>
        <v>Category5</v>
      </c>
      <c r="I7484" s="3" t="str">
        <f>VLOOKUP(Table3[[#This Row],[PRODUCT ID]],Table1[[PRODUCT]:[SELLING PRICE]],3,FALSE)</f>
        <v>No</v>
      </c>
      <c r="J7484" s="16">
        <f ca="1">VLOOKUP(Table3[[#This Row],[PRODUCT ID]],Table1[[PRODUCT]:[SELLING PRICE]],4,FALSE)</f>
        <v>157</v>
      </c>
      <c r="K7484" s="16">
        <f ca="1">VLOOKUP(Table3[[#This Row],[PRODUCT ID]],Table1[[PRODUCT]:[SELLING PRICE]],5,FALSE)</f>
        <v>129.07993799781326</v>
      </c>
      <c r="L7484" s="16">
        <f ca="1">J7484*Table3[[#This Row],[QUANTITY]]</f>
        <v>1256</v>
      </c>
      <c r="M7484" s="16">
        <f ca="1">K7484*Table3[[#This Row],[QUANTITY]]*(1-Table3[[#This Row],[DISCOUNT %]])</f>
        <v>951.81805607899082</v>
      </c>
      <c r="N7484" s="3">
        <f>DAY(Table3[[#This Row],[DATE]])</f>
        <v>27</v>
      </c>
      <c r="O7484" s="3" t="str">
        <f>TEXT(Table3[[#This Row],[DATE]],"mmm")</f>
        <v>Jun</v>
      </c>
      <c r="P7484" s="3">
        <f>YEAR(Table3[[#This Row],[DATE]])</f>
        <v>2041</v>
      </c>
    </row>
    <row r="7485" spans="1:16" x14ac:dyDescent="0.3">
      <c r="A7485" s="6">
        <v>51680</v>
      </c>
      <c r="B7485" s="7" t="s">
        <v>1193</v>
      </c>
      <c r="C7485" s="9">
        <f t="shared" ca="1" si="232"/>
        <v>8</v>
      </c>
      <c r="D7485" s="9" t="s">
        <v>2117</v>
      </c>
      <c r="E7485" s="9" t="s">
        <v>2116</v>
      </c>
      <c r="F7485" s="10">
        <f t="shared" ca="1" si="233"/>
        <v>3.4137578669429673E-2</v>
      </c>
      <c r="G7485" s="3" t="str">
        <f>VLOOKUP(Table3[[#This Row],[PRODUCT ID]],Table1[[PRODUCT]:[SELLING PRICE]],1,FALSE)</f>
        <v>Product141</v>
      </c>
      <c r="H7485" s="3" t="str">
        <f>VLOOKUP(Table3[[#This Row],[PRODUCT ID]],Table1[[PRODUCT]:[SELLING PRICE]],2,FALSE)</f>
        <v>Category1</v>
      </c>
      <c r="I7485" s="3" t="str">
        <f>VLOOKUP(Table3[[#This Row],[PRODUCT ID]],Table1[[PRODUCT]:[SELLING PRICE]],3,FALSE)</f>
        <v>No</v>
      </c>
      <c r="J7485" s="16">
        <f ca="1">VLOOKUP(Table3[[#This Row],[PRODUCT ID]],Table1[[PRODUCT]:[SELLING PRICE]],4,FALSE)</f>
        <v>190</v>
      </c>
      <c r="K7485" s="16">
        <f ca="1">VLOOKUP(Table3[[#This Row],[PRODUCT ID]],Table1[[PRODUCT]:[SELLING PRICE]],5,FALSE)</f>
        <v>110.43961054691424</v>
      </c>
      <c r="L7485" s="16">
        <f ca="1">J7485*Table3[[#This Row],[QUANTITY]]</f>
        <v>1520</v>
      </c>
      <c r="M7485" s="16">
        <f ca="1">K7485*Table3[[#This Row],[QUANTITY]]*(1-Table3[[#This Row],[DISCOUNT %]])</f>
        <v>853.35575722918225</v>
      </c>
      <c r="N7485" s="3">
        <f>DAY(Table3[[#This Row],[DATE]])</f>
        <v>28</v>
      </c>
      <c r="O7485" s="3" t="str">
        <f>TEXT(Table3[[#This Row],[DATE]],"mmm")</f>
        <v>Jun</v>
      </c>
      <c r="P7485" s="3">
        <f>YEAR(Table3[[#This Row],[DATE]])</f>
        <v>2041</v>
      </c>
    </row>
    <row r="7486" spans="1:16" x14ac:dyDescent="0.3">
      <c r="A7486" s="6">
        <v>51681</v>
      </c>
      <c r="B7486" s="7" t="s">
        <v>1194</v>
      </c>
      <c r="C7486" s="9">
        <f t="shared" ca="1" si="232"/>
        <v>5</v>
      </c>
      <c r="D7486" s="9" t="s">
        <v>2116</v>
      </c>
      <c r="E7486" s="9" t="s">
        <v>2118</v>
      </c>
      <c r="F7486" s="10">
        <f t="shared" ca="1" si="233"/>
        <v>1.6021478461820428E-2</v>
      </c>
      <c r="G7486" s="3" t="str">
        <f>VLOOKUP(Table3[[#This Row],[PRODUCT ID]],Table1[[PRODUCT]:[SELLING PRICE]],1,FALSE)</f>
        <v>Product142</v>
      </c>
      <c r="H7486" s="3" t="str">
        <f>VLOOKUP(Table3[[#This Row],[PRODUCT ID]],Table1[[PRODUCT]:[SELLING PRICE]],2,FALSE)</f>
        <v>Category2</v>
      </c>
      <c r="I7486" s="3" t="str">
        <f>VLOOKUP(Table3[[#This Row],[PRODUCT ID]],Table1[[PRODUCT]:[SELLING PRICE]],3,FALSE)</f>
        <v>Ft</v>
      </c>
      <c r="J7486" s="16">
        <f ca="1">VLOOKUP(Table3[[#This Row],[PRODUCT ID]],Table1[[PRODUCT]:[SELLING PRICE]],4,FALSE)</f>
        <v>128</v>
      </c>
      <c r="K7486" s="16">
        <f ca="1">VLOOKUP(Table3[[#This Row],[PRODUCT ID]],Table1[[PRODUCT]:[SELLING PRICE]],5,FALSE)</f>
        <v>113.18603136474559</v>
      </c>
      <c r="L7486" s="16">
        <f ca="1">J7486*Table3[[#This Row],[QUANTITY]]</f>
        <v>640</v>
      </c>
      <c r="M7486" s="16">
        <f ca="1">K7486*Table3[[#This Row],[QUANTITY]]*(1-Table3[[#This Row],[DISCOUNT %]])</f>
        <v>556.86311900528187</v>
      </c>
      <c r="N7486" s="3">
        <f>DAY(Table3[[#This Row],[DATE]])</f>
        <v>29</v>
      </c>
      <c r="O7486" s="3" t="str">
        <f>TEXT(Table3[[#This Row],[DATE]],"mmm")</f>
        <v>Jun</v>
      </c>
      <c r="P7486" s="3">
        <f>YEAR(Table3[[#This Row],[DATE]])</f>
        <v>2041</v>
      </c>
    </row>
    <row r="7487" spans="1:16" x14ac:dyDescent="0.3">
      <c r="A7487" s="6">
        <v>51682</v>
      </c>
      <c r="B7487" s="7" t="s">
        <v>1195</v>
      </c>
      <c r="C7487" s="9">
        <f t="shared" ca="1" si="232"/>
        <v>13</v>
      </c>
      <c r="D7487" s="9" t="s">
        <v>2116</v>
      </c>
      <c r="E7487" s="9" t="s">
        <v>2116</v>
      </c>
      <c r="F7487" s="10">
        <f t="shared" ca="1" si="233"/>
        <v>8.1347620289778877E-2</v>
      </c>
      <c r="G7487" s="3" t="str">
        <f>VLOOKUP(Table3[[#This Row],[PRODUCT ID]],Table1[[PRODUCT]:[SELLING PRICE]],1,FALSE)</f>
        <v>Product143</v>
      </c>
      <c r="H7487" s="3" t="str">
        <f>VLOOKUP(Table3[[#This Row],[PRODUCT ID]],Table1[[PRODUCT]:[SELLING PRICE]],2,FALSE)</f>
        <v>Category3</v>
      </c>
      <c r="I7487" s="3" t="str">
        <f>VLOOKUP(Table3[[#This Row],[PRODUCT ID]],Table1[[PRODUCT]:[SELLING PRICE]],3,FALSE)</f>
        <v>No</v>
      </c>
      <c r="J7487" s="16">
        <f ca="1">VLOOKUP(Table3[[#This Row],[PRODUCT ID]],Table1[[PRODUCT]:[SELLING PRICE]],4,FALSE)</f>
        <v>246</v>
      </c>
      <c r="K7487" s="16">
        <f ca="1">VLOOKUP(Table3[[#This Row],[PRODUCT ID]],Table1[[PRODUCT]:[SELLING PRICE]],5,FALSE)</f>
        <v>205.92883923101397</v>
      </c>
      <c r="L7487" s="16">
        <f ca="1">J7487*Table3[[#This Row],[QUANTITY]]</f>
        <v>3198</v>
      </c>
      <c r="M7487" s="16">
        <f ca="1">K7487*Table3[[#This Row],[QUANTITY]]*(1-Table3[[#This Row],[DISCOUNT %]])</f>
        <v>2459.3012367369488</v>
      </c>
      <c r="N7487" s="3">
        <f>DAY(Table3[[#This Row],[DATE]])</f>
        <v>30</v>
      </c>
      <c r="O7487" s="3" t="str">
        <f>TEXT(Table3[[#This Row],[DATE]],"mmm")</f>
        <v>Jun</v>
      </c>
      <c r="P7487" s="3">
        <f>YEAR(Table3[[#This Row],[DATE]])</f>
        <v>2041</v>
      </c>
    </row>
    <row r="7488" spans="1:16" x14ac:dyDescent="0.3">
      <c r="A7488" s="6">
        <v>51683</v>
      </c>
      <c r="B7488" s="7" t="s">
        <v>1196</v>
      </c>
      <c r="C7488" s="9">
        <f t="shared" ca="1" si="232"/>
        <v>14</v>
      </c>
      <c r="D7488" s="9" t="s">
        <v>2116</v>
      </c>
      <c r="E7488" s="9" t="s">
        <v>2116</v>
      </c>
      <c r="F7488" s="10">
        <f t="shared" ca="1" si="233"/>
        <v>4.7425811499812114E-2</v>
      </c>
      <c r="G7488" s="3" t="str">
        <f>VLOOKUP(Table3[[#This Row],[PRODUCT ID]],Table1[[PRODUCT]:[SELLING PRICE]],1,FALSE)</f>
        <v>Product144</v>
      </c>
      <c r="H7488" s="3" t="str">
        <f>VLOOKUP(Table3[[#This Row],[PRODUCT ID]],Table1[[PRODUCT]:[SELLING PRICE]],2,FALSE)</f>
        <v>Category4</v>
      </c>
      <c r="I7488" s="3" t="str">
        <f>VLOOKUP(Table3[[#This Row],[PRODUCT ID]],Table1[[PRODUCT]:[SELLING PRICE]],3,FALSE)</f>
        <v>Kg</v>
      </c>
      <c r="J7488" s="16">
        <f ca="1">VLOOKUP(Table3[[#This Row],[PRODUCT ID]],Table1[[PRODUCT]:[SELLING PRICE]],4,FALSE)</f>
        <v>76</v>
      </c>
      <c r="K7488" s="16">
        <f ca="1">VLOOKUP(Table3[[#This Row],[PRODUCT ID]],Table1[[PRODUCT]:[SELLING PRICE]],5,FALSE)</f>
        <v>127.34902887366559</v>
      </c>
      <c r="L7488" s="16">
        <f ca="1">J7488*Table3[[#This Row],[QUANTITY]]</f>
        <v>1064</v>
      </c>
      <c r="M7488" s="16">
        <f ca="1">K7488*Table3[[#This Row],[QUANTITY]]*(1-Table3[[#This Row],[DISCOUNT %]])</f>
        <v>1698.331569698666</v>
      </c>
      <c r="N7488" s="3">
        <f>DAY(Table3[[#This Row],[DATE]])</f>
        <v>1</v>
      </c>
      <c r="O7488" s="3" t="str">
        <f>TEXT(Table3[[#This Row],[DATE]],"mmm")</f>
        <v>Jul</v>
      </c>
      <c r="P7488" s="3">
        <f>YEAR(Table3[[#This Row],[DATE]])</f>
        <v>2041</v>
      </c>
    </row>
    <row r="7489" spans="1:16" x14ac:dyDescent="0.3">
      <c r="A7489" s="6">
        <v>51684</v>
      </c>
      <c r="B7489" s="7" t="s">
        <v>1197</v>
      </c>
      <c r="C7489" s="9">
        <f t="shared" ca="1" si="232"/>
        <v>13</v>
      </c>
      <c r="D7489" s="9" t="s">
        <v>2116</v>
      </c>
      <c r="E7489" s="9" t="s">
        <v>2116</v>
      </c>
      <c r="F7489" s="10">
        <f t="shared" ca="1" si="233"/>
        <v>4.3103276842068994E-2</v>
      </c>
      <c r="G7489" s="3" t="str">
        <f>VLOOKUP(Table3[[#This Row],[PRODUCT ID]],Table1[[PRODUCT]:[SELLING PRICE]],1,FALSE)</f>
        <v>Product145</v>
      </c>
      <c r="H7489" s="3" t="str">
        <f>VLOOKUP(Table3[[#This Row],[PRODUCT ID]],Table1[[PRODUCT]:[SELLING PRICE]],2,FALSE)</f>
        <v>Category1</v>
      </c>
      <c r="I7489" s="3" t="str">
        <f>VLOOKUP(Table3[[#This Row],[PRODUCT ID]],Table1[[PRODUCT]:[SELLING PRICE]],3,FALSE)</f>
        <v>Kg</v>
      </c>
      <c r="J7489" s="16">
        <f ca="1">VLOOKUP(Table3[[#This Row],[PRODUCT ID]],Table1[[PRODUCT]:[SELLING PRICE]],4,FALSE)</f>
        <v>95</v>
      </c>
      <c r="K7489" s="16">
        <f ca="1">VLOOKUP(Table3[[#This Row],[PRODUCT ID]],Table1[[PRODUCT]:[SELLING PRICE]],5,FALSE)</f>
        <v>279.39583837237137</v>
      </c>
      <c r="L7489" s="16">
        <f ca="1">J7489*Table3[[#This Row],[QUANTITY]]</f>
        <v>1235</v>
      </c>
      <c r="M7489" s="16">
        <f ca="1">K7489*Table3[[#This Row],[QUANTITY]]*(1-Table3[[#This Row],[DISCOUNT %]])</f>
        <v>3475.588508632306</v>
      </c>
      <c r="N7489" s="3">
        <f>DAY(Table3[[#This Row],[DATE]])</f>
        <v>2</v>
      </c>
      <c r="O7489" s="3" t="str">
        <f>TEXT(Table3[[#This Row],[DATE]],"mmm")</f>
        <v>Jul</v>
      </c>
      <c r="P7489" s="3">
        <f>YEAR(Table3[[#This Row],[DATE]])</f>
        <v>2041</v>
      </c>
    </row>
    <row r="7490" spans="1:16" x14ac:dyDescent="0.3">
      <c r="A7490" s="6">
        <v>51685</v>
      </c>
      <c r="B7490" s="7" t="s">
        <v>1198</v>
      </c>
      <c r="C7490" s="9">
        <f t="shared" ca="1" si="232"/>
        <v>3</v>
      </c>
      <c r="D7490" s="9" t="s">
        <v>2115</v>
      </c>
      <c r="E7490" s="9" t="s">
        <v>2116</v>
      </c>
      <c r="F7490" s="10">
        <f t="shared" ca="1" si="233"/>
        <v>9.5861203586301513E-2</v>
      </c>
      <c r="G7490" s="3" t="str">
        <f>VLOOKUP(Table3[[#This Row],[PRODUCT ID]],Table1[[PRODUCT]:[SELLING PRICE]],1,FALSE)</f>
        <v>Product146</v>
      </c>
      <c r="H7490" s="3" t="str">
        <f>VLOOKUP(Table3[[#This Row],[PRODUCT ID]],Table1[[PRODUCT]:[SELLING PRICE]],2,FALSE)</f>
        <v>Category2</v>
      </c>
      <c r="I7490" s="3" t="str">
        <f>VLOOKUP(Table3[[#This Row],[PRODUCT ID]],Table1[[PRODUCT]:[SELLING PRICE]],3,FALSE)</f>
        <v>Lt</v>
      </c>
      <c r="J7490" s="16">
        <f ca="1">VLOOKUP(Table3[[#This Row],[PRODUCT ID]],Table1[[PRODUCT]:[SELLING PRICE]],4,FALSE)</f>
        <v>229</v>
      </c>
      <c r="K7490" s="16">
        <f ca="1">VLOOKUP(Table3[[#This Row],[PRODUCT ID]],Table1[[PRODUCT]:[SELLING PRICE]],5,FALSE)</f>
        <v>182.10176848629297</v>
      </c>
      <c r="L7490" s="16">
        <f ca="1">J7490*Table3[[#This Row],[QUANTITY]]</f>
        <v>687</v>
      </c>
      <c r="M7490" s="16">
        <f ca="1">K7490*Table3[[#This Row],[QUANTITY]]*(1-Table3[[#This Row],[DISCOUNT %]])</f>
        <v>493.9358213520087</v>
      </c>
      <c r="N7490" s="3">
        <f>DAY(Table3[[#This Row],[DATE]])</f>
        <v>3</v>
      </c>
      <c r="O7490" s="3" t="str">
        <f>TEXT(Table3[[#This Row],[DATE]],"mmm")</f>
        <v>Jul</v>
      </c>
      <c r="P7490" s="3">
        <f>YEAR(Table3[[#This Row],[DATE]])</f>
        <v>2041</v>
      </c>
    </row>
    <row r="7491" spans="1:16" x14ac:dyDescent="0.3">
      <c r="A7491" s="6">
        <v>51686</v>
      </c>
      <c r="B7491" s="7" t="s">
        <v>1199</v>
      </c>
      <c r="C7491" s="9">
        <f t="shared" ref="C7491:C7554" ca="1" si="234">RANDBETWEEN(1,15)</f>
        <v>6</v>
      </c>
      <c r="D7491" s="9" t="s">
        <v>2116</v>
      </c>
      <c r="E7491" s="9" t="s">
        <v>2116</v>
      </c>
      <c r="F7491" s="10">
        <f t="shared" ref="F7491:F7554" ca="1" si="235">RAND()*(0.1)</f>
        <v>3.5684693297517979E-2</v>
      </c>
      <c r="G7491" s="3" t="str">
        <f>VLOOKUP(Table3[[#This Row],[PRODUCT ID]],Table1[[PRODUCT]:[SELLING PRICE]],1,FALSE)</f>
        <v>Product147</v>
      </c>
      <c r="H7491" s="3" t="str">
        <f>VLOOKUP(Table3[[#This Row],[PRODUCT ID]],Table1[[PRODUCT]:[SELLING PRICE]],2,FALSE)</f>
        <v>Category3</v>
      </c>
      <c r="I7491" s="3" t="str">
        <f>VLOOKUP(Table3[[#This Row],[PRODUCT ID]],Table1[[PRODUCT]:[SELLING PRICE]],3,FALSE)</f>
        <v>Kg</v>
      </c>
      <c r="J7491" s="16">
        <f ca="1">VLOOKUP(Table3[[#This Row],[PRODUCT ID]],Table1[[PRODUCT]:[SELLING PRICE]],4,FALSE)</f>
        <v>137</v>
      </c>
      <c r="K7491" s="16">
        <f ca="1">VLOOKUP(Table3[[#This Row],[PRODUCT ID]],Table1[[PRODUCT]:[SELLING PRICE]],5,FALSE)</f>
        <v>251.90479071411522</v>
      </c>
      <c r="L7491" s="16">
        <f ca="1">J7491*Table3[[#This Row],[QUANTITY]]</f>
        <v>822</v>
      </c>
      <c r="M7491" s="16">
        <f ca="1">K7491*Table3[[#This Row],[QUANTITY]]*(1-Table3[[#This Row],[DISCOUNT %]])</f>
        <v>1457.4938731038392</v>
      </c>
      <c r="N7491" s="3">
        <f>DAY(Table3[[#This Row],[DATE]])</f>
        <v>4</v>
      </c>
      <c r="O7491" s="3" t="str">
        <f>TEXT(Table3[[#This Row],[DATE]],"mmm")</f>
        <v>Jul</v>
      </c>
      <c r="P7491" s="3">
        <f>YEAR(Table3[[#This Row],[DATE]])</f>
        <v>2041</v>
      </c>
    </row>
    <row r="7492" spans="1:16" x14ac:dyDescent="0.3">
      <c r="A7492" s="6">
        <v>51687</v>
      </c>
      <c r="B7492" s="7" t="s">
        <v>1200</v>
      </c>
      <c r="C7492" s="9">
        <f t="shared" ca="1" si="234"/>
        <v>6</v>
      </c>
      <c r="D7492" s="9" t="s">
        <v>2117</v>
      </c>
      <c r="E7492" s="9" t="s">
        <v>2118</v>
      </c>
      <c r="F7492" s="10">
        <f t="shared" ca="1" si="235"/>
        <v>5.0943559457180113E-2</v>
      </c>
      <c r="G7492" s="3" t="str">
        <f>VLOOKUP(Table3[[#This Row],[PRODUCT ID]],Table1[[PRODUCT]:[SELLING PRICE]],1,FALSE)</f>
        <v>Product148</v>
      </c>
      <c r="H7492" s="3" t="str">
        <f>VLOOKUP(Table3[[#This Row],[PRODUCT ID]],Table1[[PRODUCT]:[SELLING PRICE]],2,FALSE)</f>
        <v>Category4</v>
      </c>
      <c r="I7492" s="3" t="str">
        <f>VLOOKUP(Table3[[#This Row],[PRODUCT ID]],Table1[[PRODUCT]:[SELLING PRICE]],3,FALSE)</f>
        <v>Lt</v>
      </c>
      <c r="J7492" s="16">
        <f ca="1">VLOOKUP(Table3[[#This Row],[PRODUCT ID]],Table1[[PRODUCT]:[SELLING PRICE]],4,FALSE)</f>
        <v>71</v>
      </c>
      <c r="K7492" s="16">
        <f ca="1">VLOOKUP(Table3[[#This Row],[PRODUCT ID]],Table1[[PRODUCT]:[SELLING PRICE]],5,FALSE)</f>
        <v>230.79212879190624</v>
      </c>
      <c r="L7492" s="16">
        <f ca="1">J7492*Table3[[#This Row],[QUANTITY]]</f>
        <v>426</v>
      </c>
      <c r="M7492" s="16">
        <f ca="1">K7492*Table3[[#This Row],[QUANTITY]]*(1-Table3[[#This Row],[DISCOUNT %]])</f>
        <v>1314.2085375392796</v>
      </c>
      <c r="N7492" s="3">
        <f>DAY(Table3[[#This Row],[DATE]])</f>
        <v>5</v>
      </c>
      <c r="O7492" s="3" t="str">
        <f>TEXT(Table3[[#This Row],[DATE]],"mmm")</f>
        <v>Jul</v>
      </c>
      <c r="P7492" s="3">
        <f>YEAR(Table3[[#This Row],[DATE]])</f>
        <v>2041</v>
      </c>
    </row>
    <row r="7493" spans="1:16" x14ac:dyDescent="0.3">
      <c r="A7493" s="6">
        <v>51688</v>
      </c>
      <c r="B7493" s="7" t="s">
        <v>1201</v>
      </c>
      <c r="C7493" s="9">
        <f t="shared" ca="1" si="234"/>
        <v>1</v>
      </c>
      <c r="D7493" s="9" t="s">
        <v>2115</v>
      </c>
      <c r="E7493" s="9" t="s">
        <v>2118</v>
      </c>
      <c r="F7493" s="10">
        <f t="shared" ca="1" si="235"/>
        <v>3.4502140616436194E-2</v>
      </c>
      <c r="G7493" s="3" t="str">
        <f>VLOOKUP(Table3[[#This Row],[PRODUCT ID]],Table1[[PRODUCT]:[SELLING PRICE]],1,FALSE)</f>
        <v>Product149</v>
      </c>
      <c r="H7493" s="3" t="str">
        <f>VLOOKUP(Table3[[#This Row],[PRODUCT ID]],Table1[[PRODUCT]:[SELLING PRICE]],2,FALSE)</f>
        <v>Category5</v>
      </c>
      <c r="I7493" s="3" t="str">
        <f>VLOOKUP(Table3[[#This Row],[PRODUCT ID]],Table1[[PRODUCT]:[SELLING PRICE]],3,FALSE)</f>
        <v>Ft</v>
      </c>
      <c r="J7493" s="16">
        <f ca="1">VLOOKUP(Table3[[#This Row],[PRODUCT ID]],Table1[[PRODUCT]:[SELLING PRICE]],4,FALSE)</f>
        <v>11</v>
      </c>
      <c r="K7493" s="16">
        <f ca="1">VLOOKUP(Table3[[#This Row],[PRODUCT ID]],Table1[[PRODUCT]:[SELLING PRICE]],5,FALSE)</f>
        <v>224.58559051606932</v>
      </c>
      <c r="L7493" s="16">
        <f ca="1">J7493*Table3[[#This Row],[QUANTITY]]</f>
        <v>11</v>
      </c>
      <c r="M7493" s="16">
        <f ca="1">K7493*Table3[[#This Row],[QUANTITY]]*(1-Table3[[#This Row],[DISCOUNT %]])</f>
        <v>216.83690689165854</v>
      </c>
      <c r="N7493" s="3">
        <f>DAY(Table3[[#This Row],[DATE]])</f>
        <v>6</v>
      </c>
      <c r="O7493" s="3" t="str">
        <f>TEXT(Table3[[#This Row],[DATE]],"mmm")</f>
        <v>Jul</v>
      </c>
      <c r="P7493" s="3">
        <f>YEAR(Table3[[#This Row],[DATE]])</f>
        <v>2041</v>
      </c>
    </row>
    <row r="7494" spans="1:16" x14ac:dyDescent="0.3">
      <c r="A7494" s="6">
        <v>51689</v>
      </c>
      <c r="B7494" s="7" t="s">
        <v>1202</v>
      </c>
      <c r="C7494" s="9">
        <f t="shared" ca="1" si="234"/>
        <v>11</v>
      </c>
      <c r="D7494" s="9" t="s">
        <v>2115</v>
      </c>
      <c r="E7494" s="9" t="s">
        <v>2116</v>
      </c>
      <c r="F7494" s="10">
        <f t="shared" ca="1" si="235"/>
        <v>1.2402308876748503E-2</v>
      </c>
      <c r="G7494" s="3" t="str">
        <f>VLOOKUP(Table3[[#This Row],[PRODUCT ID]],Table1[[PRODUCT]:[SELLING PRICE]],1,FALSE)</f>
        <v>Product150</v>
      </c>
      <c r="H7494" s="3" t="str">
        <f>VLOOKUP(Table3[[#This Row],[PRODUCT ID]],Table1[[PRODUCT]:[SELLING PRICE]],2,FALSE)</f>
        <v>Category1</v>
      </c>
      <c r="I7494" s="3" t="str">
        <f>VLOOKUP(Table3[[#This Row],[PRODUCT ID]],Table1[[PRODUCT]:[SELLING PRICE]],3,FALSE)</f>
        <v>Kg</v>
      </c>
      <c r="J7494" s="16">
        <f ca="1">VLOOKUP(Table3[[#This Row],[PRODUCT ID]],Table1[[PRODUCT]:[SELLING PRICE]],4,FALSE)</f>
        <v>166</v>
      </c>
      <c r="K7494" s="16">
        <f ca="1">VLOOKUP(Table3[[#This Row],[PRODUCT ID]],Table1[[PRODUCT]:[SELLING PRICE]],5,FALSE)</f>
        <v>118.13711122608287</v>
      </c>
      <c r="L7494" s="16">
        <f ca="1">J7494*Table3[[#This Row],[QUANTITY]]</f>
        <v>1826</v>
      </c>
      <c r="M7494" s="16">
        <f ca="1">K7494*Table3[[#This Row],[QUANTITY]]*(1-Table3[[#This Row],[DISCOUNT %]])</f>
        <v>1283.391321111352</v>
      </c>
      <c r="N7494" s="3">
        <f>DAY(Table3[[#This Row],[DATE]])</f>
        <v>7</v>
      </c>
      <c r="O7494" s="3" t="str">
        <f>TEXT(Table3[[#This Row],[DATE]],"mmm")</f>
        <v>Jul</v>
      </c>
      <c r="P7494" s="3">
        <f>YEAR(Table3[[#This Row],[DATE]])</f>
        <v>2041</v>
      </c>
    </row>
    <row r="7495" spans="1:16" x14ac:dyDescent="0.3">
      <c r="A7495" s="6">
        <v>51690</v>
      </c>
      <c r="B7495" s="7" t="s">
        <v>1203</v>
      </c>
      <c r="C7495" s="9">
        <f t="shared" ca="1" si="234"/>
        <v>3</v>
      </c>
      <c r="D7495" s="9" t="s">
        <v>2115</v>
      </c>
      <c r="E7495" s="9" t="s">
        <v>2116</v>
      </c>
      <c r="F7495" s="10">
        <f t="shared" ca="1" si="235"/>
        <v>9.3770423421526361E-2</v>
      </c>
      <c r="G7495" s="3" t="str">
        <f>VLOOKUP(Table3[[#This Row],[PRODUCT ID]],Table1[[PRODUCT]:[SELLING PRICE]],1,FALSE)</f>
        <v>Product151</v>
      </c>
      <c r="H7495" s="3" t="str">
        <f>VLOOKUP(Table3[[#This Row],[PRODUCT ID]],Table1[[PRODUCT]:[SELLING PRICE]],2,FALSE)</f>
        <v>Category2</v>
      </c>
      <c r="I7495" s="3" t="str">
        <f>VLOOKUP(Table3[[#This Row],[PRODUCT ID]],Table1[[PRODUCT]:[SELLING PRICE]],3,FALSE)</f>
        <v>No</v>
      </c>
      <c r="J7495" s="16">
        <f ca="1">VLOOKUP(Table3[[#This Row],[PRODUCT ID]],Table1[[PRODUCT]:[SELLING PRICE]],4,FALSE)</f>
        <v>223</v>
      </c>
      <c r="K7495" s="16">
        <f ca="1">VLOOKUP(Table3[[#This Row],[PRODUCT ID]],Table1[[PRODUCT]:[SELLING PRICE]],5,FALSE)</f>
        <v>119.89989618465519</v>
      </c>
      <c r="L7495" s="16">
        <f ca="1">J7495*Table3[[#This Row],[QUANTITY]]</f>
        <v>669</v>
      </c>
      <c r="M7495" s="16">
        <f ca="1">K7495*Table3[[#This Row],[QUANTITY]]*(1-Table3[[#This Row],[DISCOUNT %]])</f>
        <v>325.97049645366906</v>
      </c>
      <c r="N7495" s="3">
        <f>DAY(Table3[[#This Row],[DATE]])</f>
        <v>8</v>
      </c>
      <c r="O7495" s="3" t="str">
        <f>TEXT(Table3[[#This Row],[DATE]],"mmm")</f>
        <v>Jul</v>
      </c>
      <c r="P7495" s="3">
        <f>YEAR(Table3[[#This Row],[DATE]])</f>
        <v>2041</v>
      </c>
    </row>
    <row r="7496" spans="1:16" x14ac:dyDescent="0.3">
      <c r="A7496" s="6">
        <v>51691</v>
      </c>
      <c r="B7496" s="7" t="s">
        <v>1204</v>
      </c>
      <c r="C7496" s="9">
        <f t="shared" ca="1" si="234"/>
        <v>6</v>
      </c>
      <c r="D7496" s="9" t="s">
        <v>2116</v>
      </c>
      <c r="E7496" s="9" t="s">
        <v>2116</v>
      </c>
      <c r="F7496" s="10">
        <f t="shared" ca="1" si="235"/>
        <v>2.2955234363096367E-2</v>
      </c>
      <c r="G7496" s="3" t="str">
        <f>VLOOKUP(Table3[[#This Row],[PRODUCT ID]],Table1[[PRODUCT]:[SELLING PRICE]],1,FALSE)</f>
        <v>Product152</v>
      </c>
      <c r="H7496" s="3" t="str">
        <f>VLOOKUP(Table3[[#This Row],[PRODUCT ID]],Table1[[PRODUCT]:[SELLING PRICE]],2,FALSE)</f>
        <v>Category3</v>
      </c>
      <c r="I7496" s="3" t="str">
        <f>VLOOKUP(Table3[[#This Row],[PRODUCT ID]],Table1[[PRODUCT]:[SELLING PRICE]],3,FALSE)</f>
        <v>No</v>
      </c>
      <c r="J7496" s="16">
        <f ca="1">VLOOKUP(Table3[[#This Row],[PRODUCT ID]],Table1[[PRODUCT]:[SELLING PRICE]],4,FALSE)</f>
        <v>198</v>
      </c>
      <c r="K7496" s="16">
        <f ca="1">VLOOKUP(Table3[[#This Row],[PRODUCT ID]],Table1[[PRODUCT]:[SELLING PRICE]],5,FALSE)</f>
        <v>316.0691467716025</v>
      </c>
      <c r="L7496" s="16">
        <f ca="1">J7496*Table3[[#This Row],[QUANTITY]]</f>
        <v>1188</v>
      </c>
      <c r="M7496" s="16">
        <f ca="1">K7496*Table3[[#This Row],[QUANTITY]]*(1-Table3[[#This Row],[DISCOUNT %]])</f>
        <v>1852.8822325950989</v>
      </c>
      <c r="N7496" s="3">
        <f>DAY(Table3[[#This Row],[DATE]])</f>
        <v>9</v>
      </c>
      <c r="O7496" s="3" t="str">
        <f>TEXT(Table3[[#This Row],[DATE]],"mmm")</f>
        <v>Jul</v>
      </c>
      <c r="P7496" s="3">
        <f>YEAR(Table3[[#This Row],[DATE]])</f>
        <v>2041</v>
      </c>
    </row>
    <row r="7497" spans="1:16" x14ac:dyDescent="0.3">
      <c r="A7497" s="6">
        <v>51692</v>
      </c>
      <c r="B7497" s="7" t="s">
        <v>1205</v>
      </c>
      <c r="C7497" s="9">
        <f t="shared" ca="1" si="234"/>
        <v>6</v>
      </c>
      <c r="D7497" s="9" t="s">
        <v>2116</v>
      </c>
      <c r="E7497" s="9" t="s">
        <v>2116</v>
      </c>
      <c r="F7497" s="10">
        <f t="shared" ca="1" si="235"/>
        <v>7.8769470066882407E-3</v>
      </c>
      <c r="G7497" s="3" t="str">
        <f>VLOOKUP(Table3[[#This Row],[PRODUCT ID]],Table1[[PRODUCT]:[SELLING PRICE]],1,FALSE)</f>
        <v>Product153</v>
      </c>
      <c r="H7497" s="3" t="str">
        <f>VLOOKUP(Table3[[#This Row],[PRODUCT ID]],Table1[[PRODUCT]:[SELLING PRICE]],2,FALSE)</f>
        <v>Category4</v>
      </c>
      <c r="I7497" s="3" t="str">
        <f>VLOOKUP(Table3[[#This Row],[PRODUCT ID]],Table1[[PRODUCT]:[SELLING PRICE]],3,FALSE)</f>
        <v>Ft</v>
      </c>
      <c r="J7497" s="16">
        <f ca="1">VLOOKUP(Table3[[#This Row],[PRODUCT ID]],Table1[[PRODUCT]:[SELLING PRICE]],4,FALSE)</f>
        <v>46</v>
      </c>
      <c r="K7497" s="16">
        <f ca="1">VLOOKUP(Table3[[#This Row],[PRODUCT ID]],Table1[[PRODUCT]:[SELLING PRICE]],5,FALSE)</f>
        <v>69.35037419325738</v>
      </c>
      <c r="L7497" s="16">
        <f ca="1">J7497*Table3[[#This Row],[QUANTITY]]</f>
        <v>276</v>
      </c>
      <c r="M7497" s="16">
        <f ca="1">K7497*Table3[[#This Row],[QUANTITY]]*(1-Table3[[#This Row],[DISCOUNT %]])</f>
        <v>412.82462982505854</v>
      </c>
      <c r="N7497" s="3">
        <f>DAY(Table3[[#This Row],[DATE]])</f>
        <v>10</v>
      </c>
      <c r="O7497" s="3" t="str">
        <f>TEXT(Table3[[#This Row],[DATE]],"mmm")</f>
        <v>Jul</v>
      </c>
      <c r="P7497" s="3">
        <f>YEAR(Table3[[#This Row],[DATE]])</f>
        <v>2041</v>
      </c>
    </row>
    <row r="7498" spans="1:16" x14ac:dyDescent="0.3">
      <c r="A7498" s="6">
        <v>51693</v>
      </c>
      <c r="B7498" s="7" t="s">
        <v>1206</v>
      </c>
      <c r="C7498" s="9">
        <f t="shared" ca="1" si="234"/>
        <v>9</v>
      </c>
      <c r="D7498" s="9" t="s">
        <v>2116</v>
      </c>
      <c r="E7498" s="9" t="s">
        <v>2118</v>
      </c>
      <c r="F7498" s="10">
        <f t="shared" ca="1" si="235"/>
        <v>5.5058508358740267E-3</v>
      </c>
      <c r="G7498" s="3" t="str">
        <f>VLOOKUP(Table3[[#This Row],[PRODUCT ID]],Table1[[PRODUCT]:[SELLING PRICE]],1,FALSE)</f>
        <v>Product154</v>
      </c>
      <c r="H7498" s="3" t="str">
        <f>VLOOKUP(Table3[[#This Row],[PRODUCT ID]],Table1[[PRODUCT]:[SELLING PRICE]],2,FALSE)</f>
        <v>Category5</v>
      </c>
      <c r="I7498" s="3" t="str">
        <f>VLOOKUP(Table3[[#This Row],[PRODUCT ID]],Table1[[PRODUCT]:[SELLING PRICE]],3,FALSE)</f>
        <v>No</v>
      </c>
      <c r="J7498" s="16">
        <f ca="1">VLOOKUP(Table3[[#This Row],[PRODUCT ID]],Table1[[PRODUCT]:[SELLING PRICE]],4,FALSE)</f>
        <v>243</v>
      </c>
      <c r="K7498" s="16">
        <f ca="1">VLOOKUP(Table3[[#This Row],[PRODUCT ID]],Table1[[PRODUCT]:[SELLING PRICE]],5,FALSE)</f>
        <v>111.4328336664578</v>
      </c>
      <c r="L7498" s="16">
        <f ca="1">J7498*Table3[[#This Row],[QUANTITY]]</f>
        <v>2187</v>
      </c>
      <c r="M7498" s="16">
        <f ca="1">K7498*Table3[[#This Row],[QUANTITY]]*(1-Table3[[#This Row],[DISCOUNT %]])</f>
        <v>997.37370995464357</v>
      </c>
      <c r="N7498" s="3">
        <f>DAY(Table3[[#This Row],[DATE]])</f>
        <v>11</v>
      </c>
      <c r="O7498" s="3" t="str">
        <f>TEXT(Table3[[#This Row],[DATE]],"mmm")</f>
        <v>Jul</v>
      </c>
      <c r="P7498" s="3">
        <f>YEAR(Table3[[#This Row],[DATE]])</f>
        <v>2041</v>
      </c>
    </row>
    <row r="7499" spans="1:16" x14ac:dyDescent="0.3">
      <c r="A7499" s="6">
        <v>51694</v>
      </c>
      <c r="B7499" s="7" t="s">
        <v>1207</v>
      </c>
      <c r="C7499" s="9">
        <f t="shared" ca="1" si="234"/>
        <v>2</v>
      </c>
      <c r="D7499" s="9" t="s">
        <v>2115</v>
      </c>
      <c r="E7499" s="9" t="s">
        <v>2116</v>
      </c>
      <c r="F7499" s="10">
        <f t="shared" ca="1" si="235"/>
        <v>5.461920215072591E-2</v>
      </c>
      <c r="G7499" s="3" t="str">
        <f>VLOOKUP(Table3[[#This Row],[PRODUCT ID]],Table1[[PRODUCT]:[SELLING PRICE]],1,FALSE)</f>
        <v>Product155</v>
      </c>
      <c r="H7499" s="3" t="str">
        <f>VLOOKUP(Table3[[#This Row],[PRODUCT ID]],Table1[[PRODUCT]:[SELLING PRICE]],2,FALSE)</f>
        <v>Category1</v>
      </c>
      <c r="I7499" s="3" t="str">
        <f>VLOOKUP(Table3[[#This Row],[PRODUCT ID]],Table1[[PRODUCT]:[SELLING PRICE]],3,FALSE)</f>
        <v>Kg</v>
      </c>
      <c r="J7499" s="16">
        <f ca="1">VLOOKUP(Table3[[#This Row],[PRODUCT ID]],Table1[[PRODUCT]:[SELLING PRICE]],4,FALSE)</f>
        <v>122</v>
      </c>
      <c r="K7499" s="16">
        <f ca="1">VLOOKUP(Table3[[#This Row],[PRODUCT ID]],Table1[[PRODUCT]:[SELLING PRICE]],5,FALSE)</f>
        <v>102.35599143253226</v>
      </c>
      <c r="L7499" s="16">
        <f ca="1">J7499*Table3[[#This Row],[QUANTITY]]</f>
        <v>244</v>
      </c>
      <c r="M7499" s="16">
        <f ca="1">K7499*Table3[[#This Row],[QUANTITY]]*(1-Table3[[#This Row],[DISCOUNT %]])</f>
        <v>193.53077769028164</v>
      </c>
      <c r="N7499" s="3">
        <f>DAY(Table3[[#This Row],[DATE]])</f>
        <v>12</v>
      </c>
      <c r="O7499" s="3" t="str">
        <f>TEXT(Table3[[#This Row],[DATE]],"mmm")</f>
        <v>Jul</v>
      </c>
      <c r="P7499" s="3">
        <f>YEAR(Table3[[#This Row],[DATE]])</f>
        <v>2041</v>
      </c>
    </row>
    <row r="7500" spans="1:16" x14ac:dyDescent="0.3">
      <c r="A7500" s="6">
        <v>51695</v>
      </c>
      <c r="B7500" s="7" t="s">
        <v>1208</v>
      </c>
      <c r="C7500" s="9">
        <f t="shared" ca="1" si="234"/>
        <v>11</v>
      </c>
      <c r="D7500" s="9" t="s">
        <v>2117</v>
      </c>
      <c r="E7500" s="9" t="s">
        <v>2116</v>
      </c>
      <c r="F7500" s="10">
        <f t="shared" ca="1" si="235"/>
        <v>3.7705854647146E-2</v>
      </c>
      <c r="G7500" s="3" t="str">
        <f>VLOOKUP(Table3[[#This Row],[PRODUCT ID]],Table1[[PRODUCT]:[SELLING PRICE]],1,FALSE)</f>
        <v>Product156</v>
      </c>
      <c r="H7500" s="3" t="str">
        <f>VLOOKUP(Table3[[#This Row],[PRODUCT ID]],Table1[[PRODUCT]:[SELLING PRICE]],2,FALSE)</f>
        <v>Category2</v>
      </c>
      <c r="I7500" s="3" t="str">
        <f>VLOOKUP(Table3[[#This Row],[PRODUCT ID]],Table1[[PRODUCT]:[SELLING PRICE]],3,FALSE)</f>
        <v>Kg</v>
      </c>
      <c r="J7500" s="16">
        <f ca="1">VLOOKUP(Table3[[#This Row],[PRODUCT ID]],Table1[[PRODUCT]:[SELLING PRICE]],4,FALSE)</f>
        <v>172</v>
      </c>
      <c r="K7500" s="16">
        <f ca="1">VLOOKUP(Table3[[#This Row],[PRODUCT ID]],Table1[[PRODUCT]:[SELLING PRICE]],5,FALSE)</f>
        <v>181.18595923251249</v>
      </c>
      <c r="L7500" s="16">
        <f ca="1">J7500*Table3[[#This Row],[QUANTITY]]</f>
        <v>1892</v>
      </c>
      <c r="M7500" s="16">
        <f ca="1">K7500*Table3[[#This Row],[QUANTITY]]*(1-Table3[[#This Row],[DISCOUNT %]])</f>
        <v>1917.896065685464</v>
      </c>
      <c r="N7500" s="3">
        <f>DAY(Table3[[#This Row],[DATE]])</f>
        <v>13</v>
      </c>
      <c r="O7500" s="3" t="str">
        <f>TEXT(Table3[[#This Row],[DATE]],"mmm")</f>
        <v>Jul</v>
      </c>
      <c r="P7500" s="3">
        <f>YEAR(Table3[[#This Row],[DATE]])</f>
        <v>2041</v>
      </c>
    </row>
    <row r="7501" spans="1:16" x14ac:dyDescent="0.3">
      <c r="A7501" s="6">
        <v>51696</v>
      </c>
      <c r="B7501" s="7" t="s">
        <v>1209</v>
      </c>
      <c r="C7501" s="9">
        <f t="shared" ca="1" si="234"/>
        <v>2</v>
      </c>
      <c r="D7501" s="9" t="s">
        <v>2117</v>
      </c>
      <c r="E7501" s="9" t="s">
        <v>2116</v>
      </c>
      <c r="F7501" s="10">
        <f t="shared" ca="1" si="235"/>
        <v>2.9106224434560513E-2</v>
      </c>
      <c r="G7501" s="3" t="str">
        <f>VLOOKUP(Table3[[#This Row],[PRODUCT ID]],Table1[[PRODUCT]:[SELLING PRICE]],1,FALSE)</f>
        <v>Product157</v>
      </c>
      <c r="H7501" s="3" t="str">
        <f>VLOOKUP(Table3[[#This Row],[PRODUCT ID]],Table1[[PRODUCT]:[SELLING PRICE]],2,FALSE)</f>
        <v>Category3</v>
      </c>
      <c r="I7501" s="3" t="str">
        <f>VLOOKUP(Table3[[#This Row],[PRODUCT ID]],Table1[[PRODUCT]:[SELLING PRICE]],3,FALSE)</f>
        <v>Lt</v>
      </c>
      <c r="J7501" s="16">
        <f ca="1">VLOOKUP(Table3[[#This Row],[PRODUCT ID]],Table1[[PRODUCT]:[SELLING PRICE]],4,FALSE)</f>
        <v>169</v>
      </c>
      <c r="K7501" s="16">
        <f ca="1">VLOOKUP(Table3[[#This Row],[PRODUCT ID]],Table1[[PRODUCT]:[SELLING PRICE]],5,FALSE)</f>
        <v>228.27838564983429</v>
      </c>
      <c r="L7501" s="16">
        <f ca="1">J7501*Table3[[#This Row],[QUANTITY]]</f>
        <v>338</v>
      </c>
      <c r="M7501" s="16">
        <f ca="1">K7501*Table3[[#This Row],[QUANTITY]]*(1-Table3[[#This Row],[DISCOUNT %]])</f>
        <v>443.26812744710207</v>
      </c>
      <c r="N7501" s="3">
        <f>DAY(Table3[[#This Row],[DATE]])</f>
        <v>14</v>
      </c>
      <c r="O7501" s="3" t="str">
        <f>TEXT(Table3[[#This Row],[DATE]],"mmm")</f>
        <v>Jul</v>
      </c>
      <c r="P7501" s="3">
        <f>YEAR(Table3[[#This Row],[DATE]])</f>
        <v>2041</v>
      </c>
    </row>
    <row r="7502" spans="1:16" x14ac:dyDescent="0.3">
      <c r="A7502" s="6">
        <v>51697</v>
      </c>
      <c r="B7502" s="7" t="s">
        <v>1210</v>
      </c>
      <c r="C7502" s="9">
        <f t="shared" ca="1" si="234"/>
        <v>14</v>
      </c>
      <c r="D7502" s="9" t="s">
        <v>2116</v>
      </c>
      <c r="E7502" s="9" t="s">
        <v>2116</v>
      </c>
      <c r="F7502" s="10">
        <f t="shared" ca="1" si="235"/>
        <v>5.6100128174383694E-2</v>
      </c>
      <c r="G7502" s="3" t="str">
        <f>VLOOKUP(Table3[[#This Row],[PRODUCT ID]],Table1[[PRODUCT]:[SELLING PRICE]],1,FALSE)</f>
        <v>Product158</v>
      </c>
      <c r="H7502" s="3" t="str">
        <f>VLOOKUP(Table3[[#This Row],[PRODUCT ID]],Table1[[PRODUCT]:[SELLING PRICE]],2,FALSE)</f>
        <v>Category4</v>
      </c>
      <c r="I7502" s="3" t="str">
        <f>VLOOKUP(Table3[[#This Row],[PRODUCT ID]],Table1[[PRODUCT]:[SELLING PRICE]],3,FALSE)</f>
        <v>Kg</v>
      </c>
      <c r="J7502" s="16">
        <f ca="1">VLOOKUP(Table3[[#This Row],[PRODUCT ID]],Table1[[PRODUCT]:[SELLING PRICE]],4,FALSE)</f>
        <v>122</v>
      </c>
      <c r="K7502" s="16">
        <f ca="1">VLOOKUP(Table3[[#This Row],[PRODUCT ID]],Table1[[PRODUCT]:[SELLING PRICE]],5,FALSE)</f>
        <v>120.63071173025752</v>
      </c>
      <c r="L7502" s="16">
        <f ca="1">J7502*Table3[[#This Row],[QUANTITY]]</f>
        <v>1708</v>
      </c>
      <c r="M7502" s="16">
        <f ca="1">K7502*Table3[[#This Row],[QUANTITY]]*(1-Table3[[#This Row],[DISCOUNT %]])</f>
        <v>1594.0863867659211</v>
      </c>
      <c r="N7502" s="3">
        <f>DAY(Table3[[#This Row],[DATE]])</f>
        <v>15</v>
      </c>
      <c r="O7502" s="3" t="str">
        <f>TEXT(Table3[[#This Row],[DATE]],"mmm")</f>
        <v>Jul</v>
      </c>
      <c r="P7502" s="3">
        <f>YEAR(Table3[[#This Row],[DATE]])</f>
        <v>2041</v>
      </c>
    </row>
    <row r="7503" spans="1:16" x14ac:dyDescent="0.3">
      <c r="A7503" s="6">
        <v>51698</v>
      </c>
      <c r="B7503" s="7" t="s">
        <v>1211</v>
      </c>
      <c r="C7503" s="9">
        <f t="shared" ca="1" si="234"/>
        <v>1</v>
      </c>
      <c r="D7503" s="9" t="s">
        <v>2116</v>
      </c>
      <c r="E7503" s="9" t="s">
        <v>2116</v>
      </c>
      <c r="F7503" s="10">
        <f t="shared" ca="1" si="235"/>
        <v>7.1536246923830302E-2</v>
      </c>
      <c r="G7503" s="3" t="str">
        <f>VLOOKUP(Table3[[#This Row],[PRODUCT ID]],Table1[[PRODUCT]:[SELLING PRICE]],1,FALSE)</f>
        <v>Product159</v>
      </c>
      <c r="H7503" s="3" t="str">
        <f>VLOOKUP(Table3[[#This Row],[PRODUCT ID]],Table1[[PRODUCT]:[SELLING PRICE]],2,FALSE)</f>
        <v>Category5</v>
      </c>
      <c r="I7503" s="3" t="str">
        <f>VLOOKUP(Table3[[#This Row],[PRODUCT ID]],Table1[[PRODUCT]:[SELLING PRICE]],3,FALSE)</f>
        <v>Lt</v>
      </c>
      <c r="J7503" s="16">
        <f ca="1">VLOOKUP(Table3[[#This Row],[PRODUCT ID]],Table1[[PRODUCT]:[SELLING PRICE]],4,FALSE)</f>
        <v>181</v>
      </c>
      <c r="K7503" s="16">
        <f ca="1">VLOOKUP(Table3[[#This Row],[PRODUCT ID]],Table1[[PRODUCT]:[SELLING PRICE]],5,FALSE)</f>
        <v>224.85202397913551</v>
      </c>
      <c r="L7503" s="16">
        <f ca="1">J7503*Table3[[#This Row],[QUANTITY]]</f>
        <v>181</v>
      </c>
      <c r="M7503" s="16">
        <f ca="1">K7503*Table3[[#This Row],[QUANTITY]]*(1-Table3[[#This Row],[DISCOUNT %]])</f>
        <v>208.76695407044105</v>
      </c>
      <c r="N7503" s="3">
        <f>DAY(Table3[[#This Row],[DATE]])</f>
        <v>16</v>
      </c>
      <c r="O7503" s="3" t="str">
        <f>TEXT(Table3[[#This Row],[DATE]],"mmm")</f>
        <v>Jul</v>
      </c>
      <c r="P7503" s="3">
        <f>YEAR(Table3[[#This Row],[DATE]])</f>
        <v>2041</v>
      </c>
    </row>
    <row r="7504" spans="1:16" x14ac:dyDescent="0.3">
      <c r="A7504" s="6">
        <v>51699</v>
      </c>
      <c r="B7504" s="7" t="s">
        <v>1212</v>
      </c>
      <c r="C7504" s="9">
        <f t="shared" ca="1" si="234"/>
        <v>11</v>
      </c>
      <c r="D7504" s="9" t="s">
        <v>2116</v>
      </c>
      <c r="E7504" s="9" t="s">
        <v>2118</v>
      </c>
      <c r="F7504" s="10">
        <f t="shared" ca="1" si="235"/>
        <v>1.1075418956170769E-2</v>
      </c>
      <c r="G7504" s="3" t="str">
        <f>VLOOKUP(Table3[[#This Row],[PRODUCT ID]],Table1[[PRODUCT]:[SELLING PRICE]],1,FALSE)</f>
        <v>Product160</v>
      </c>
      <c r="H7504" s="3" t="str">
        <f>VLOOKUP(Table3[[#This Row],[PRODUCT ID]],Table1[[PRODUCT]:[SELLING PRICE]],2,FALSE)</f>
        <v>Category1</v>
      </c>
      <c r="I7504" s="3" t="str">
        <f>VLOOKUP(Table3[[#This Row],[PRODUCT ID]],Table1[[PRODUCT]:[SELLING PRICE]],3,FALSE)</f>
        <v>Ft</v>
      </c>
      <c r="J7504" s="16">
        <f ca="1">VLOOKUP(Table3[[#This Row],[PRODUCT ID]],Table1[[PRODUCT]:[SELLING PRICE]],4,FALSE)</f>
        <v>46</v>
      </c>
      <c r="K7504" s="16">
        <f ca="1">VLOOKUP(Table3[[#This Row],[PRODUCT ID]],Table1[[PRODUCT]:[SELLING PRICE]],5,FALSE)</f>
        <v>305.96848936140185</v>
      </c>
      <c r="L7504" s="16">
        <f ca="1">J7504*Table3[[#This Row],[QUANTITY]]</f>
        <v>506</v>
      </c>
      <c r="M7504" s="16">
        <f ca="1">K7504*Table3[[#This Row],[QUANTITY]]*(1-Table3[[#This Row],[DISCOUNT %]])</f>
        <v>3328.3773616977137</v>
      </c>
      <c r="N7504" s="3">
        <f>DAY(Table3[[#This Row],[DATE]])</f>
        <v>17</v>
      </c>
      <c r="O7504" s="3" t="str">
        <f>TEXT(Table3[[#This Row],[DATE]],"mmm")</f>
        <v>Jul</v>
      </c>
      <c r="P7504" s="3">
        <f>YEAR(Table3[[#This Row],[DATE]])</f>
        <v>2041</v>
      </c>
    </row>
    <row r="7505" spans="1:16" x14ac:dyDescent="0.3">
      <c r="A7505" s="6">
        <v>51700</v>
      </c>
      <c r="B7505" s="7" t="s">
        <v>1213</v>
      </c>
      <c r="C7505" s="9">
        <f t="shared" ca="1" si="234"/>
        <v>3</v>
      </c>
      <c r="D7505" s="9" t="s">
        <v>2116</v>
      </c>
      <c r="E7505" s="9" t="s">
        <v>2118</v>
      </c>
      <c r="F7505" s="10">
        <f t="shared" ca="1" si="235"/>
        <v>5.3736596578855657E-3</v>
      </c>
      <c r="G7505" s="3" t="str">
        <f>VLOOKUP(Table3[[#This Row],[PRODUCT ID]],Table1[[PRODUCT]:[SELLING PRICE]],1,FALSE)</f>
        <v>Product161</v>
      </c>
      <c r="H7505" s="3" t="str">
        <f>VLOOKUP(Table3[[#This Row],[PRODUCT ID]],Table1[[PRODUCT]:[SELLING PRICE]],2,FALSE)</f>
        <v>Category2</v>
      </c>
      <c r="I7505" s="3" t="str">
        <f>VLOOKUP(Table3[[#This Row],[PRODUCT ID]],Table1[[PRODUCT]:[SELLING PRICE]],3,FALSE)</f>
        <v>Kg</v>
      </c>
      <c r="J7505" s="16">
        <f ca="1">VLOOKUP(Table3[[#This Row],[PRODUCT ID]],Table1[[PRODUCT]:[SELLING PRICE]],4,FALSE)</f>
        <v>14</v>
      </c>
      <c r="K7505" s="16">
        <f ca="1">VLOOKUP(Table3[[#This Row],[PRODUCT ID]],Table1[[PRODUCT]:[SELLING PRICE]],5,FALSE)</f>
        <v>23.372483923627669</v>
      </c>
      <c r="L7505" s="16">
        <f ca="1">J7505*Table3[[#This Row],[QUANTITY]]</f>
        <v>42</v>
      </c>
      <c r="M7505" s="16">
        <f ca="1">K7505*Table3[[#This Row],[QUANTITY]]*(1-Table3[[#This Row],[DISCOUNT %]])</f>
        <v>69.74066444898807</v>
      </c>
      <c r="N7505" s="3">
        <f>DAY(Table3[[#This Row],[DATE]])</f>
        <v>18</v>
      </c>
      <c r="O7505" s="3" t="str">
        <f>TEXT(Table3[[#This Row],[DATE]],"mmm")</f>
        <v>Jul</v>
      </c>
      <c r="P7505" s="3">
        <f>YEAR(Table3[[#This Row],[DATE]])</f>
        <v>2041</v>
      </c>
    </row>
    <row r="7506" spans="1:16" x14ac:dyDescent="0.3">
      <c r="A7506" s="6">
        <v>51701</v>
      </c>
      <c r="B7506" s="7" t="s">
        <v>1214</v>
      </c>
      <c r="C7506" s="9">
        <f t="shared" ca="1" si="234"/>
        <v>7</v>
      </c>
      <c r="D7506" s="9" t="s">
        <v>2115</v>
      </c>
      <c r="E7506" s="9" t="s">
        <v>2116</v>
      </c>
      <c r="F7506" s="10">
        <f t="shared" ca="1" si="235"/>
        <v>4.9702535609676558E-2</v>
      </c>
      <c r="G7506" s="3" t="str">
        <f>VLOOKUP(Table3[[#This Row],[PRODUCT ID]],Table1[[PRODUCT]:[SELLING PRICE]],1,FALSE)</f>
        <v>Product162</v>
      </c>
      <c r="H7506" s="3" t="str">
        <f>VLOOKUP(Table3[[#This Row],[PRODUCT ID]],Table1[[PRODUCT]:[SELLING PRICE]],2,FALSE)</f>
        <v>Category3</v>
      </c>
      <c r="I7506" s="3" t="str">
        <f>VLOOKUP(Table3[[#This Row],[PRODUCT ID]],Table1[[PRODUCT]:[SELLING PRICE]],3,FALSE)</f>
        <v>No</v>
      </c>
      <c r="J7506" s="16">
        <f ca="1">VLOOKUP(Table3[[#This Row],[PRODUCT ID]],Table1[[PRODUCT]:[SELLING PRICE]],4,FALSE)</f>
        <v>243</v>
      </c>
      <c r="K7506" s="16">
        <f ca="1">VLOOKUP(Table3[[#This Row],[PRODUCT ID]],Table1[[PRODUCT]:[SELLING PRICE]],5,FALSE)</f>
        <v>132.86963826107706</v>
      </c>
      <c r="L7506" s="16">
        <f ca="1">J7506*Table3[[#This Row],[QUANTITY]]</f>
        <v>1701</v>
      </c>
      <c r="M7506" s="16">
        <f ca="1">K7506*Table3[[#This Row],[QUANTITY]]*(1-Table3[[#This Row],[DISCOUNT %]])</f>
        <v>883.85976233772726</v>
      </c>
      <c r="N7506" s="3">
        <f>DAY(Table3[[#This Row],[DATE]])</f>
        <v>19</v>
      </c>
      <c r="O7506" s="3" t="str">
        <f>TEXT(Table3[[#This Row],[DATE]],"mmm")</f>
        <v>Jul</v>
      </c>
      <c r="P7506" s="3">
        <f>YEAR(Table3[[#This Row],[DATE]])</f>
        <v>2041</v>
      </c>
    </row>
    <row r="7507" spans="1:16" x14ac:dyDescent="0.3">
      <c r="A7507" s="6">
        <v>51702</v>
      </c>
      <c r="B7507" s="7" t="s">
        <v>1215</v>
      </c>
      <c r="C7507" s="9">
        <f t="shared" ca="1" si="234"/>
        <v>8</v>
      </c>
      <c r="D7507" s="9" t="s">
        <v>2116</v>
      </c>
      <c r="E7507" s="9" t="s">
        <v>2116</v>
      </c>
      <c r="F7507" s="10">
        <f t="shared" ca="1" si="235"/>
        <v>9.7988318985336303E-2</v>
      </c>
      <c r="G7507" s="3" t="str">
        <f>VLOOKUP(Table3[[#This Row],[PRODUCT ID]],Table1[[PRODUCT]:[SELLING PRICE]],1,FALSE)</f>
        <v>Product163</v>
      </c>
      <c r="H7507" s="3" t="str">
        <f>VLOOKUP(Table3[[#This Row],[PRODUCT ID]],Table1[[PRODUCT]:[SELLING PRICE]],2,FALSE)</f>
        <v>Category4</v>
      </c>
      <c r="I7507" s="3" t="str">
        <f>VLOOKUP(Table3[[#This Row],[PRODUCT ID]],Table1[[PRODUCT]:[SELLING PRICE]],3,FALSE)</f>
        <v>No</v>
      </c>
      <c r="J7507" s="16">
        <f ca="1">VLOOKUP(Table3[[#This Row],[PRODUCT ID]],Table1[[PRODUCT]:[SELLING PRICE]],4,FALSE)</f>
        <v>12</v>
      </c>
      <c r="K7507" s="16">
        <f ca="1">VLOOKUP(Table3[[#This Row],[PRODUCT ID]],Table1[[PRODUCT]:[SELLING PRICE]],5,FALSE)</f>
        <v>74.148384000621022</v>
      </c>
      <c r="L7507" s="16">
        <f ca="1">J7507*Table3[[#This Row],[QUANTITY]]</f>
        <v>96</v>
      </c>
      <c r="M7507" s="16">
        <f ca="1">K7507*Table3[[#This Row],[QUANTITY]]*(1-Table3[[#This Row],[DISCOUNT %]])</f>
        <v>535.06166797536764</v>
      </c>
      <c r="N7507" s="3">
        <f>DAY(Table3[[#This Row],[DATE]])</f>
        <v>20</v>
      </c>
      <c r="O7507" s="3" t="str">
        <f>TEXT(Table3[[#This Row],[DATE]],"mmm")</f>
        <v>Jul</v>
      </c>
      <c r="P7507" s="3">
        <f>YEAR(Table3[[#This Row],[DATE]])</f>
        <v>2041</v>
      </c>
    </row>
    <row r="7508" spans="1:16" x14ac:dyDescent="0.3">
      <c r="A7508" s="6">
        <v>51703</v>
      </c>
      <c r="B7508" s="7" t="s">
        <v>1216</v>
      </c>
      <c r="C7508" s="9">
        <f t="shared" ca="1" si="234"/>
        <v>11</v>
      </c>
      <c r="D7508" s="9" t="s">
        <v>2117</v>
      </c>
      <c r="E7508" s="9" t="s">
        <v>2116</v>
      </c>
      <c r="F7508" s="10">
        <f t="shared" ca="1" si="235"/>
        <v>5.8882731584997121E-2</v>
      </c>
      <c r="G7508" s="3" t="str">
        <f>VLOOKUP(Table3[[#This Row],[PRODUCT ID]],Table1[[PRODUCT]:[SELLING PRICE]],1,FALSE)</f>
        <v>Product164</v>
      </c>
      <c r="H7508" s="3" t="str">
        <f>VLOOKUP(Table3[[#This Row],[PRODUCT ID]],Table1[[PRODUCT]:[SELLING PRICE]],2,FALSE)</f>
        <v>Category5</v>
      </c>
      <c r="I7508" s="3" t="str">
        <f>VLOOKUP(Table3[[#This Row],[PRODUCT ID]],Table1[[PRODUCT]:[SELLING PRICE]],3,FALSE)</f>
        <v>Ft</v>
      </c>
      <c r="J7508" s="16">
        <f ca="1">VLOOKUP(Table3[[#This Row],[PRODUCT ID]],Table1[[PRODUCT]:[SELLING PRICE]],4,FALSE)</f>
        <v>184</v>
      </c>
      <c r="K7508" s="16">
        <f ca="1">VLOOKUP(Table3[[#This Row],[PRODUCT ID]],Table1[[PRODUCT]:[SELLING PRICE]],5,FALSE)</f>
        <v>37.965781444854478</v>
      </c>
      <c r="L7508" s="16">
        <f ca="1">J7508*Table3[[#This Row],[QUANTITY]]</f>
        <v>2024</v>
      </c>
      <c r="M7508" s="16">
        <f ca="1">K7508*Table3[[#This Row],[QUANTITY]]*(1-Table3[[#This Row],[DISCOUNT %]])</f>
        <v>393.03277779284696</v>
      </c>
      <c r="N7508" s="3">
        <f>DAY(Table3[[#This Row],[DATE]])</f>
        <v>21</v>
      </c>
      <c r="O7508" s="3" t="str">
        <f>TEXT(Table3[[#This Row],[DATE]],"mmm")</f>
        <v>Jul</v>
      </c>
      <c r="P7508" s="3">
        <f>YEAR(Table3[[#This Row],[DATE]])</f>
        <v>2041</v>
      </c>
    </row>
    <row r="7509" spans="1:16" x14ac:dyDescent="0.3">
      <c r="A7509" s="6">
        <v>51704</v>
      </c>
      <c r="B7509" s="7" t="s">
        <v>1217</v>
      </c>
      <c r="C7509" s="9">
        <f t="shared" ca="1" si="234"/>
        <v>5</v>
      </c>
      <c r="D7509" s="9" t="s">
        <v>2115</v>
      </c>
      <c r="E7509" s="9" t="s">
        <v>2116</v>
      </c>
      <c r="F7509" s="10">
        <f t="shared" ca="1" si="235"/>
        <v>8.1995022615748994E-2</v>
      </c>
      <c r="G7509" s="3" t="str">
        <f>VLOOKUP(Table3[[#This Row],[PRODUCT ID]],Table1[[PRODUCT]:[SELLING PRICE]],1,FALSE)</f>
        <v>Product165</v>
      </c>
      <c r="H7509" s="3" t="str">
        <f>VLOOKUP(Table3[[#This Row],[PRODUCT ID]],Table1[[PRODUCT]:[SELLING PRICE]],2,FALSE)</f>
        <v>Category1</v>
      </c>
      <c r="I7509" s="3" t="str">
        <f>VLOOKUP(Table3[[#This Row],[PRODUCT ID]],Table1[[PRODUCT]:[SELLING PRICE]],3,FALSE)</f>
        <v>No</v>
      </c>
      <c r="J7509" s="16">
        <f ca="1">VLOOKUP(Table3[[#This Row],[PRODUCT ID]],Table1[[PRODUCT]:[SELLING PRICE]],4,FALSE)</f>
        <v>165</v>
      </c>
      <c r="K7509" s="16">
        <f ca="1">VLOOKUP(Table3[[#This Row],[PRODUCT ID]],Table1[[PRODUCT]:[SELLING PRICE]],5,FALSE)</f>
        <v>121.35542976752832</v>
      </c>
      <c r="L7509" s="16">
        <f ca="1">J7509*Table3[[#This Row],[QUANTITY]]</f>
        <v>825</v>
      </c>
      <c r="M7509" s="16">
        <f ca="1">K7509*Table3[[#This Row],[QUANTITY]]*(1-Table3[[#This Row],[DISCOUNT %]])</f>
        <v>557.02444279597944</v>
      </c>
      <c r="N7509" s="3">
        <f>DAY(Table3[[#This Row],[DATE]])</f>
        <v>22</v>
      </c>
      <c r="O7509" s="3" t="str">
        <f>TEXT(Table3[[#This Row],[DATE]],"mmm")</f>
        <v>Jul</v>
      </c>
      <c r="P7509" s="3">
        <f>YEAR(Table3[[#This Row],[DATE]])</f>
        <v>2041</v>
      </c>
    </row>
    <row r="7510" spans="1:16" x14ac:dyDescent="0.3">
      <c r="A7510" s="6">
        <v>51705</v>
      </c>
      <c r="B7510" s="7" t="s">
        <v>1218</v>
      </c>
      <c r="C7510" s="9">
        <f t="shared" ca="1" si="234"/>
        <v>3</v>
      </c>
      <c r="D7510" s="9" t="s">
        <v>2115</v>
      </c>
      <c r="E7510" s="9" t="s">
        <v>2118</v>
      </c>
      <c r="F7510" s="10">
        <f t="shared" ca="1" si="235"/>
        <v>8.957261739041239E-2</v>
      </c>
      <c r="G7510" s="3" t="str">
        <f>VLOOKUP(Table3[[#This Row],[PRODUCT ID]],Table1[[PRODUCT]:[SELLING PRICE]],1,FALSE)</f>
        <v>Product166</v>
      </c>
      <c r="H7510" s="3" t="str">
        <f>VLOOKUP(Table3[[#This Row],[PRODUCT ID]],Table1[[PRODUCT]:[SELLING PRICE]],2,FALSE)</f>
        <v>Category2</v>
      </c>
      <c r="I7510" s="3" t="str">
        <f>VLOOKUP(Table3[[#This Row],[PRODUCT ID]],Table1[[PRODUCT]:[SELLING PRICE]],3,FALSE)</f>
        <v>Kg</v>
      </c>
      <c r="J7510" s="16">
        <f ca="1">VLOOKUP(Table3[[#This Row],[PRODUCT ID]],Table1[[PRODUCT]:[SELLING PRICE]],4,FALSE)</f>
        <v>37</v>
      </c>
      <c r="K7510" s="16">
        <f ca="1">VLOOKUP(Table3[[#This Row],[PRODUCT ID]],Table1[[PRODUCT]:[SELLING PRICE]],5,FALSE)</f>
        <v>136.08380075049763</v>
      </c>
      <c r="L7510" s="16">
        <f ca="1">J7510*Table3[[#This Row],[QUANTITY]]</f>
        <v>111</v>
      </c>
      <c r="M7510" s="16">
        <f ca="1">K7510*Table3[[#This Row],[QUANTITY]]*(1-Table3[[#This Row],[DISCOUNT %]])</f>
        <v>371.68325559852059</v>
      </c>
      <c r="N7510" s="3">
        <f>DAY(Table3[[#This Row],[DATE]])</f>
        <v>23</v>
      </c>
      <c r="O7510" s="3" t="str">
        <f>TEXT(Table3[[#This Row],[DATE]],"mmm")</f>
        <v>Jul</v>
      </c>
      <c r="P7510" s="3">
        <f>YEAR(Table3[[#This Row],[DATE]])</f>
        <v>2041</v>
      </c>
    </row>
    <row r="7511" spans="1:16" x14ac:dyDescent="0.3">
      <c r="A7511" s="6">
        <v>51706</v>
      </c>
      <c r="B7511" s="7" t="s">
        <v>1219</v>
      </c>
      <c r="C7511" s="9">
        <f t="shared" ca="1" si="234"/>
        <v>10</v>
      </c>
      <c r="D7511" s="9" t="s">
        <v>2115</v>
      </c>
      <c r="E7511" s="9" t="s">
        <v>2116</v>
      </c>
      <c r="F7511" s="10">
        <f t="shared" ca="1" si="235"/>
        <v>2.4129098776901194E-2</v>
      </c>
      <c r="G7511" s="3" t="str">
        <f>VLOOKUP(Table3[[#This Row],[PRODUCT ID]],Table1[[PRODUCT]:[SELLING PRICE]],1,FALSE)</f>
        <v>Product167</v>
      </c>
      <c r="H7511" s="3" t="str">
        <f>VLOOKUP(Table3[[#This Row],[PRODUCT ID]],Table1[[PRODUCT]:[SELLING PRICE]],2,FALSE)</f>
        <v>Category3</v>
      </c>
      <c r="I7511" s="3" t="str">
        <f>VLOOKUP(Table3[[#This Row],[PRODUCT ID]],Table1[[PRODUCT]:[SELLING PRICE]],3,FALSE)</f>
        <v>Kg</v>
      </c>
      <c r="J7511" s="16">
        <f ca="1">VLOOKUP(Table3[[#This Row],[PRODUCT ID]],Table1[[PRODUCT]:[SELLING PRICE]],4,FALSE)</f>
        <v>88</v>
      </c>
      <c r="K7511" s="16">
        <f ca="1">VLOOKUP(Table3[[#This Row],[PRODUCT ID]],Table1[[PRODUCT]:[SELLING PRICE]],5,FALSE)</f>
        <v>136.35389357783384</v>
      </c>
      <c r="L7511" s="16">
        <f ca="1">J7511*Table3[[#This Row],[QUANTITY]]</f>
        <v>880</v>
      </c>
      <c r="M7511" s="16">
        <f ca="1">K7511*Table3[[#This Row],[QUANTITY]]*(1-Table3[[#This Row],[DISCOUNT %]])</f>
        <v>1330.6379701107921</v>
      </c>
      <c r="N7511" s="3">
        <f>DAY(Table3[[#This Row],[DATE]])</f>
        <v>24</v>
      </c>
      <c r="O7511" s="3" t="str">
        <f>TEXT(Table3[[#This Row],[DATE]],"mmm")</f>
        <v>Jul</v>
      </c>
      <c r="P7511" s="3">
        <f>YEAR(Table3[[#This Row],[DATE]])</f>
        <v>2041</v>
      </c>
    </row>
    <row r="7512" spans="1:16" x14ac:dyDescent="0.3">
      <c r="A7512" s="6">
        <v>51707</v>
      </c>
      <c r="B7512" s="7" t="s">
        <v>1220</v>
      </c>
      <c r="C7512" s="9">
        <f t="shared" ca="1" si="234"/>
        <v>8</v>
      </c>
      <c r="D7512" s="9" t="s">
        <v>2116</v>
      </c>
      <c r="E7512" s="9" t="s">
        <v>2116</v>
      </c>
      <c r="F7512" s="10">
        <f t="shared" ca="1" si="235"/>
        <v>2.6940074636891478E-2</v>
      </c>
      <c r="G7512" s="3" t="str">
        <f>VLOOKUP(Table3[[#This Row],[PRODUCT ID]],Table1[[PRODUCT]:[SELLING PRICE]],1,FALSE)</f>
        <v>Product168</v>
      </c>
      <c r="H7512" s="3" t="str">
        <f>VLOOKUP(Table3[[#This Row],[PRODUCT ID]],Table1[[PRODUCT]:[SELLING PRICE]],2,FALSE)</f>
        <v>Category4</v>
      </c>
      <c r="I7512" s="3" t="str">
        <f>VLOOKUP(Table3[[#This Row],[PRODUCT ID]],Table1[[PRODUCT]:[SELLING PRICE]],3,FALSE)</f>
        <v>Lt</v>
      </c>
      <c r="J7512" s="16">
        <f ca="1">VLOOKUP(Table3[[#This Row],[PRODUCT ID]],Table1[[PRODUCT]:[SELLING PRICE]],4,FALSE)</f>
        <v>168</v>
      </c>
      <c r="K7512" s="16">
        <f ca="1">VLOOKUP(Table3[[#This Row],[PRODUCT ID]],Table1[[PRODUCT]:[SELLING PRICE]],5,FALSE)</f>
        <v>279.78716847020212</v>
      </c>
      <c r="L7512" s="16">
        <f ca="1">J7512*Table3[[#This Row],[QUANTITY]]</f>
        <v>1344</v>
      </c>
      <c r="M7512" s="16">
        <f ca="1">K7512*Table3[[#This Row],[QUANTITY]]*(1-Table3[[#This Row],[DISCOUNT %]])</f>
        <v>2177.9974501533625</v>
      </c>
      <c r="N7512" s="3">
        <f>DAY(Table3[[#This Row],[DATE]])</f>
        <v>25</v>
      </c>
      <c r="O7512" s="3" t="str">
        <f>TEXT(Table3[[#This Row],[DATE]],"mmm")</f>
        <v>Jul</v>
      </c>
      <c r="P7512" s="3">
        <f>YEAR(Table3[[#This Row],[DATE]])</f>
        <v>2041</v>
      </c>
    </row>
    <row r="7513" spans="1:16" x14ac:dyDescent="0.3">
      <c r="A7513" s="6">
        <v>51708</v>
      </c>
      <c r="B7513" s="7" t="s">
        <v>1221</v>
      </c>
      <c r="C7513" s="9">
        <f t="shared" ca="1" si="234"/>
        <v>3</v>
      </c>
      <c r="D7513" s="9" t="s">
        <v>2116</v>
      </c>
      <c r="E7513" s="9" t="s">
        <v>2116</v>
      </c>
      <c r="F7513" s="10">
        <f t="shared" ca="1" si="235"/>
        <v>2.3541523010058997E-2</v>
      </c>
      <c r="G7513" s="3" t="str">
        <f>VLOOKUP(Table3[[#This Row],[PRODUCT ID]],Table1[[PRODUCT]:[SELLING PRICE]],1,FALSE)</f>
        <v>Product169</v>
      </c>
      <c r="H7513" s="3" t="str">
        <f>VLOOKUP(Table3[[#This Row],[PRODUCT ID]],Table1[[PRODUCT]:[SELLING PRICE]],2,FALSE)</f>
        <v>Category1</v>
      </c>
      <c r="I7513" s="3" t="str">
        <f>VLOOKUP(Table3[[#This Row],[PRODUCT ID]],Table1[[PRODUCT]:[SELLING PRICE]],3,FALSE)</f>
        <v>Kg</v>
      </c>
      <c r="J7513" s="16">
        <f ca="1">VLOOKUP(Table3[[#This Row],[PRODUCT ID]],Table1[[PRODUCT]:[SELLING PRICE]],4,FALSE)</f>
        <v>217</v>
      </c>
      <c r="K7513" s="16">
        <f ca="1">VLOOKUP(Table3[[#This Row],[PRODUCT ID]],Table1[[PRODUCT]:[SELLING PRICE]],5,FALSE)</f>
        <v>171.64934079951803</v>
      </c>
      <c r="L7513" s="16">
        <f ca="1">J7513*Table3[[#This Row],[QUANTITY]]</f>
        <v>651</v>
      </c>
      <c r="M7513" s="16">
        <f ca="1">K7513*Table3[[#This Row],[QUANTITY]]*(1-Table3[[#This Row],[DISCOUNT %]])</f>
        <v>502.82536168027411</v>
      </c>
      <c r="N7513" s="3">
        <f>DAY(Table3[[#This Row],[DATE]])</f>
        <v>26</v>
      </c>
      <c r="O7513" s="3" t="str">
        <f>TEXT(Table3[[#This Row],[DATE]],"mmm")</f>
        <v>Jul</v>
      </c>
      <c r="P7513" s="3">
        <f>YEAR(Table3[[#This Row],[DATE]])</f>
        <v>2041</v>
      </c>
    </row>
    <row r="7514" spans="1:16" x14ac:dyDescent="0.3">
      <c r="A7514" s="6">
        <v>51709</v>
      </c>
      <c r="B7514" s="7" t="s">
        <v>1222</v>
      </c>
      <c r="C7514" s="9">
        <f t="shared" ca="1" si="234"/>
        <v>14</v>
      </c>
      <c r="D7514" s="9" t="s">
        <v>2116</v>
      </c>
      <c r="E7514" s="9" t="s">
        <v>2116</v>
      </c>
      <c r="F7514" s="10">
        <f t="shared" ca="1" si="235"/>
        <v>2.9642631129425091E-2</v>
      </c>
      <c r="G7514" s="3" t="str">
        <f>VLOOKUP(Table3[[#This Row],[PRODUCT ID]],Table1[[PRODUCT]:[SELLING PRICE]],1,FALSE)</f>
        <v>Product170</v>
      </c>
      <c r="H7514" s="3" t="str">
        <f>VLOOKUP(Table3[[#This Row],[PRODUCT ID]],Table1[[PRODUCT]:[SELLING PRICE]],2,FALSE)</f>
        <v>Category2</v>
      </c>
      <c r="I7514" s="3" t="str">
        <f>VLOOKUP(Table3[[#This Row],[PRODUCT ID]],Table1[[PRODUCT]:[SELLING PRICE]],3,FALSE)</f>
        <v>Lt</v>
      </c>
      <c r="J7514" s="16">
        <f ca="1">VLOOKUP(Table3[[#This Row],[PRODUCT ID]],Table1[[PRODUCT]:[SELLING PRICE]],4,FALSE)</f>
        <v>32</v>
      </c>
      <c r="K7514" s="16">
        <f ca="1">VLOOKUP(Table3[[#This Row],[PRODUCT ID]],Table1[[PRODUCT]:[SELLING PRICE]],5,FALSE)</f>
        <v>110.15620313510418</v>
      </c>
      <c r="L7514" s="16">
        <f ca="1">J7514*Table3[[#This Row],[QUANTITY]]</f>
        <v>448</v>
      </c>
      <c r="M7514" s="16">
        <f ca="1">K7514*Table3[[#This Row],[QUANTITY]]*(1-Table3[[#This Row],[DISCOUNT %]])</f>
        <v>1496.4723681453318</v>
      </c>
      <c r="N7514" s="3">
        <f>DAY(Table3[[#This Row],[DATE]])</f>
        <v>27</v>
      </c>
      <c r="O7514" s="3" t="str">
        <f>TEXT(Table3[[#This Row],[DATE]],"mmm")</f>
        <v>Jul</v>
      </c>
      <c r="P7514" s="3">
        <f>YEAR(Table3[[#This Row],[DATE]])</f>
        <v>2041</v>
      </c>
    </row>
    <row r="7515" spans="1:16" x14ac:dyDescent="0.3">
      <c r="A7515" s="6">
        <v>51710</v>
      </c>
      <c r="B7515" s="7" t="s">
        <v>1223</v>
      </c>
      <c r="C7515" s="9">
        <f t="shared" ca="1" si="234"/>
        <v>5</v>
      </c>
      <c r="D7515" s="9" t="s">
        <v>2115</v>
      </c>
      <c r="E7515" s="9" t="s">
        <v>2116</v>
      </c>
      <c r="F7515" s="10">
        <f t="shared" ca="1" si="235"/>
        <v>2.702057412943948E-3</v>
      </c>
      <c r="G7515" s="3" t="str">
        <f>VLOOKUP(Table3[[#This Row],[PRODUCT ID]],Table1[[PRODUCT]:[SELLING PRICE]],1,FALSE)</f>
        <v>Product171</v>
      </c>
      <c r="H7515" s="3" t="str">
        <f>VLOOKUP(Table3[[#This Row],[PRODUCT ID]],Table1[[PRODUCT]:[SELLING PRICE]],2,FALSE)</f>
        <v>Category3</v>
      </c>
      <c r="I7515" s="3" t="str">
        <f>VLOOKUP(Table3[[#This Row],[PRODUCT ID]],Table1[[PRODUCT]:[SELLING PRICE]],3,FALSE)</f>
        <v>Ft</v>
      </c>
      <c r="J7515" s="16">
        <f ca="1">VLOOKUP(Table3[[#This Row],[PRODUCT ID]],Table1[[PRODUCT]:[SELLING PRICE]],4,FALSE)</f>
        <v>118</v>
      </c>
      <c r="K7515" s="16">
        <f ca="1">VLOOKUP(Table3[[#This Row],[PRODUCT ID]],Table1[[PRODUCT]:[SELLING PRICE]],5,FALSE)</f>
        <v>73.097675210316552</v>
      </c>
      <c r="L7515" s="16">
        <f ca="1">J7515*Table3[[#This Row],[QUANTITY]]</f>
        <v>590</v>
      </c>
      <c r="M7515" s="16">
        <f ca="1">K7515*Table3[[#This Row],[QUANTITY]]*(1-Table3[[#This Row],[DISCOUNT %]])</f>
        <v>364.5008054757277</v>
      </c>
      <c r="N7515" s="3">
        <f>DAY(Table3[[#This Row],[DATE]])</f>
        <v>28</v>
      </c>
      <c r="O7515" s="3" t="str">
        <f>TEXT(Table3[[#This Row],[DATE]],"mmm")</f>
        <v>Jul</v>
      </c>
      <c r="P7515" s="3">
        <f>YEAR(Table3[[#This Row],[DATE]])</f>
        <v>2041</v>
      </c>
    </row>
    <row r="7516" spans="1:16" x14ac:dyDescent="0.3">
      <c r="A7516" s="6">
        <v>51711</v>
      </c>
      <c r="B7516" s="7" t="s">
        <v>1224</v>
      </c>
      <c r="C7516" s="9">
        <f t="shared" ca="1" si="234"/>
        <v>9</v>
      </c>
      <c r="D7516" s="9" t="s">
        <v>2117</v>
      </c>
      <c r="E7516" s="9" t="s">
        <v>2118</v>
      </c>
      <c r="F7516" s="10">
        <f t="shared" ca="1" si="235"/>
        <v>7.2409274219690928E-2</v>
      </c>
      <c r="G7516" s="3" t="str">
        <f>VLOOKUP(Table3[[#This Row],[PRODUCT ID]],Table1[[PRODUCT]:[SELLING PRICE]],1,FALSE)</f>
        <v>Product172</v>
      </c>
      <c r="H7516" s="3" t="str">
        <f>VLOOKUP(Table3[[#This Row],[PRODUCT ID]],Table1[[PRODUCT]:[SELLING PRICE]],2,FALSE)</f>
        <v>Category4</v>
      </c>
      <c r="I7516" s="3" t="str">
        <f>VLOOKUP(Table3[[#This Row],[PRODUCT ID]],Table1[[PRODUCT]:[SELLING PRICE]],3,FALSE)</f>
        <v>Kg</v>
      </c>
      <c r="J7516" s="16">
        <f ca="1">VLOOKUP(Table3[[#This Row],[PRODUCT ID]],Table1[[PRODUCT]:[SELLING PRICE]],4,FALSE)</f>
        <v>82</v>
      </c>
      <c r="K7516" s="16">
        <f ca="1">VLOOKUP(Table3[[#This Row],[PRODUCT ID]],Table1[[PRODUCT]:[SELLING PRICE]],5,FALSE)</f>
        <v>221.2507186574982</v>
      </c>
      <c r="L7516" s="16">
        <f ca="1">J7516*Table3[[#This Row],[QUANTITY]]</f>
        <v>738</v>
      </c>
      <c r="M7516" s="16">
        <f ca="1">K7516*Table3[[#This Row],[QUANTITY]]*(1-Table3[[#This Row],[DISCOUNT %]])</f>
        <v>1847.0710322903137</v>
      </c>
      <c r="N7516" s="3">
        <f>DAY(Table3[[#This Row],[DATE]])</f>
        <v>29</v>
      </c>
      <c r="O7516" s="3" t="str">
        <f>TEXT(Table3[[#This Row],[DATE]],"mmm")</f>
        <v>Jul</v>
      </c>
      <c r="P7516" s="3">
        <f>YEAR(Table3[[#This Row],[DATE]])</f>
        <v>2041</v>
      </c>
    </row>
    <row r="7517" spans="1:16" x14ac:dyDescent="0.3">
      <c r="A7517" s="6">
        <v>51712</v>
      </c>
      <c r="B7517" s="7" t="s">
        <v>1225</v>
      </c>
      <c r="C7517" s="9">
        <f t="shared" ca="1" si="234"/>
        <v>12</v>
      </c>
      <c r="D7517" s="9" t="s">
        <v>2117</v>
      </c>
      <c r="E7517" s="9" t="s">
        <v>2118</v>
      </c>
      <c r="F7517" s="10">
        <f t="shared" ca="1" si="235"/>
        <v>2.1929115501775554E-2</v>
      </c>
      <c r="G7517" s="3" t="str">
        <f>VLOOKUP(Table3[[#This Row],[PRODUCT ID]],Table1[[PRODUCT]:[SELLING PRICE]],1,FALSE)</f>
        <v>Product173</v>
      </c>
      <c r="H7517" s="3" t="str">
        <f>VLOOKUP(Table3[[#This Row],[PRODUCT ID]],Table1[[PRODUCT]:[SELLING PRICE]],2,FALSE)</f>
        <v>Category5</v>
      </c>
      <c r="I7517" s="3" t="str">
        <f>VLOOKUP(Table3[[#This Row],[PRODUCT ID]],Table1[[PRODUCT]:[SELLING PRICE]],3,FALSE)</f>
        <v>No</v>
      </c>
      <c r="J7517" s="16">
        <f ca="1">VLOOKUP(Table3[[#This Row],[PRODUCT ID]],Table1[[PRODUCT]:[SELLING PRICE]],4,FALSE)</f>
        <v>5</v>
      </c>
      <c r="K7517" s="16">
        <f ca="1">VLOOKUP(Table3[[#This Row],[PRODUCT ID]],Table1[[PRODUCT]:[SELLING PRICE]],5,FALSE)</f>
        <v>116.2095330301651</v>
      </c>
      <c r="L7517" s="16">
        <f ca="1">J7517*Table3[[#This Row],[QUANTITY]]</f>
        <v>60</v>
      </c>
      <c r="M7517" s="16">
        <f ca="1">K7517*Table3[[#This Row],[QUANTITY]]*(1-Table3[[#This Row],[DISCOUNT %]])</f>
        <v>1363.9339290952705</v>
      </c>
      <c r="N7517" s="3">
        <f>DAY(Table3[[#This Row],[DATE]])</f>
        <v>30</v>
      </c>
      <c r="O7517" s="3" t="str">
        <f>TEXT(Table3[[#This Row],[DATE]],"mmm")</f>
        <v>Jul</v>
      </c>
      <c r="P7517" s="3">
        <f>YEAR(Table3[[#This Row],[DATE]])</f>
        <v>2041</v>
      </c>
    </row>
    <row r="7518" spans="1:16" x14ac:dyDescent="0.3">
      <c r="A7518" s="6">
        <v>51713</v>
      </c>
      <c r="B7518" s="7" t="s">
        <v>1226</v>
      </c>
      <c r="C7518" s="9">
        <f t="shared" ca="1" si="234"/>
        <v>10</v>
      </c>
      <c r="D7518" s="9" t="s">
        <v>2116</v>
      </c>
      <c r="E7518" s="9" t="s">
        <v>2116</v>
      </c>
      <c r="F7518" s="10">
        <f t="shared" ca="1" si="235"/>
        <v>2.8769666869490729E-2</v>
      </c>
      <c r="G7518" s="3" t="str">
        <f>VLOOKUP(Table3[[#This Row],[PRODUCT ID]],Table1[[PRODUCT]:[SELLING PRICE]],1,FALSE)</f>
        <v>Product174</v>
      </c>
      <c r="H7518" s="3" t="str">
        <f>VLOOKUP(Table3[[#This Row],[PRODUCT ID]],Table1[[PRODUCT]:[SELLING PRICE]],2,FALSE)</f>
        <v>Category1</v>
      </c>
      <c r="I7518" s="3" t="str">
        <f>VLOOKUP(Table3[[#This Row],[PRODUCT ID]],Table1[[PRODUCT]:[SELLING PRICE]],3,FALSE)</f>
        <v>No</v>
      </c>
      <c r="J7518" s="16">
        <f ca="1">VLOOKUP(Table3[[#This Row],[PRODUCT ID]],Table1[[PRODUCT]:[SELLING PRICE]],4,FALSE)</f>
        <v>97</v>
      </c>
      <c r="K7518" s="16">
        <f ca="1">VLOOKUP(Table3[[#This Row],[PRODUCT ID]],Table1[[PRODUCT]:[SELLING PRICE]],5,FALSE)</f>
        <v>245.48579335218037</v>
      </c>
      <c r="L7518" s="16">
        <f ca="1">J7518*Table3[[#This Row],[QUANTITY]]</f>
        <v>970</v>
      </c>
      <c r="M7518" s="16">
        <f ca="1">K7518*Table3[[#This Row],[QUANTITY]]*(1-Table3[[#This Row],[DISCOUNT %]])</f>
        <v>2384.2324885624548</v>
      </c>
      <c r="N7518" s="3">
        <f>DAY(Table3[[#This Row],[DATE]])</f>
        <v>31</v>
      </c>
      <c r="O7518" s="3" t="str">
        <f>TEXT(Table3[[#This Row],[DATE]],"mmm")</f>
        <v>Jul</v>
      </c>
      <c r="P7518" s="3">
        <f>YEAR(Table3[[#This Row],[DATE]])</f>
        <v>2041</v>
      </c>
    </row>
    <row r="7519" spans="1:16" x14ac:dyDescent="0.3">
      <c r="A7519" s="6">
        <v>51714</v>
      </c>
      <c r="B7519" s="7" t="s">
        <v>1227</v>
      </c>
      <c r="C7519" s="9">
        <f t="shared" ca="1" si="234"/>
        <v>11</v>
      </c>
      <c r="D7519" s="9" t="s">
        <v>2116</v>
      </c>
      <c r="E7519" s="9" t="s">
        <v>2116</v>
      </c>
      <c r="F7519" s="10">
        <f t="shared" ca="1" si="235"/>
        <v>9.1744166629115428E-2</v>
      </c>
      <c r="G7519" s="3" t="str">
        <f>VLOOKUP(Table3[[#This Row],[PRODUCT ID]],Table1[[PRODUCT]:[SELLING PRICE]],1,FALSE)</f>
        <v>Product175</v>
      </c>
      <c r="H7519" s="3" t="str">
        <f>VLOOKUP(Table3[[#This Row],[PRODUCT ID]],Table1[[PRODUCT]:[SELLING PRICE]],2,FALSE)</f>
        <v>Category2</v>
      </c>
      <c r="I7519" s="3" t="str">
        <f>VLOOKUP(Table3[[#This Row],[PRODUCT ID]],Table1[[PRODUCT]:[SELLING PRICE]],3,FALSE)</f>
        <v>Ft</v>
      </c>
      <c r="J7519" s="16">
        <f ca="1">VLOOKUP(Table3[[#This Row],[PRODUCT ID]],Table1[[PRODUCT]:[SELLING PRICE]],4,FALSE)</f>
        <v>17</v>
      </c>
      <c r="K7519" s="16">
        <f ca="1">VLOOKUP(Table3[[#This Row],[PRODUCT ID]],Table1[[PRODUCT]:[SELLING PRICE]],5,FALSE)</f>
        <v>89.891246705317059</v>
      </c>
      <c r="L7519" s="16">
        <f ca="1">J7519*Table3[[#This Row],[QUANTITY]]</f>
        <v>187</v>
      </c>
      <c r="M7519" s="16">
        <f ca="1">K7519*Table3[[#This Row],[QUANTITY]]*(1-Table3[[#This Row],[DISCOUNT %]])</f>
        <v>898.08674107994079</v>
      </c>
      <c r="N7519" s="3">
        <f>DAY(Table3[[#This Row],[DATE]])</f>
        <v>1</v>
      </c>
      <c r="O7519" s="3" t="str">
        <f>TEXT(Table3[[#This Row],[DATE]],"mmm")</f>
        <v>Aug</v>
      </c>
      <c r="P7519" s="3">
        <f>YEAR(Table3[[#This Row],[DATE]])</f>
        <v>2041</v>
      </c>
    </row>
    <row r="7520" spans="1:16" x14ac:dyDescent="0.3">
      <c r="A7520" s="6">
        <v>51715</v>
      </c>
      <c r="B7520" s="7" t="s">
        <v>1228</v>
      </c>
      <c r="C7520" s="9">
        <f t="shared" ca="1" si="234"/>
        <v>10</v>
      </c>
      <c r="D7520" s="9" t="s">
        <v>2116</v>
      </c>
      <c r="E7520" s="9" t="s">
        <v>2116</v>
      </c>
      <c r="F7520" s="10">
        <f t="shared" ca="1" si="235"/>
        <v>2.799293245385559E-2</v>
      </c>
      <c r="G7520" s="3" t="str">
        <f>VLOOKUP(Table3[[#This Row],[PRODUCT ID]],Table1[[PRODUCT]:[SELLING PRICE]],1,FALSE)</f>
        <v>Product176</v>
      </c>
      <c r="H7520" s="3" t="str">
        <f>VLOOKUP(Table3[[#This Row],[PRODUCT ID]],Table1[[PRODUCT]:[SELLING PRICE]],2,FALSE)</f>
        <v>Category3</v>
      </c>
      <c r="I7520" s="3" t="str">
        <f>VLOOKUP(Table3[[#This Row],[PRODUCT ID]],Table1[[PRODUCT]:[SELLING PRICE]],3,FALSE)</f>
        <v>No</v>
      </c>
      <c r="J7520" s="16">
        <f ca="1">VLOOKUP(Table3[[#This Row],[PRODUCT ID]],Table1[[PRODUCT]:[SELLING PRICE]],4,FALSE)</f>
        <v>154</v>
      </c>
      <c r="K7520" s="16">
        <f ca="1">VLOOKUP(Table3[[#This Row],[PRODUCT ID]],Table1[[PRODUCT]:[SELLING PRICE]],5,FALSE)</f>
        <v>257.82819577091556</v>
      </c>
      <c r="L7520" s="16">
        <f ca="1">J7520*Table3[[#This Row],[QUANTITY]]</f>
        <v>1540</v>
      </c>
      <c r="M7520" s="16">
        <f ca="1">K7520*Table3[[#This Row],[QUANTITY]]*(1-Table3[[#This Row],[DISCOUNT %]])</f>
        <v>2506.1082850200087</v>
      </c>
      <c r="N7520" s="3">
        <f>DAY(Table3[[#This Row],[DATE]])</f>
        <v>2</v>
      </c>
      <c r="O7520" s="3" t="str">
        <f>TEXT(Table3[[#This Row],[DATE]],"mmm")</f>
        <v>Aug</v>
      </c>
      <c r="P7520" s="3">
        <f>YEAR(Table3[[#This Row],[DATE]])</f>
        <v>2041</v>
      </c>
    </row>
    <row r="7521" spans="1:16" x14ac:dyDescent="0.3">
      <c r="A7521" s="6">
        <v>51716</v>
      </c>
      <c r="B7521" s="7" t="s">
        <v>1229</v>
      </c>
      <c r="C7521" s="9">
        <f t="shared" ca="1" si="234"/>
        <v>7</v>
      </c>
      <c r="D7521" s="9" t="s">
        <v>2116</v>
      </c>
      <c r="E7521" s="9" t="s">
        <v>2116</v>
      </c>
      <c r="F7521" s="10">
        <f t="shared" ca="1" si="235"/>
        <v>5.3999872785543301E-2</v>
      </c>
      <c r="G7521" s="3" t="str">
        <f>VLOOKUP(Table3[[#This Row],[PRODUCT ID]],Table1[[PRODUCT]:[SELLING PRICE]],1,FALSE)</f>
        <v>Product177</v>
      </c>
      <c r="H7521" s="3" t="str">
        <f>VLOOKUP(Table3[[#This Row],[PRODUCT ID]],Table1[[PRODUCT]:[SELLING PRICE]],2,FALSE)</f>
        <v>Category4</v>
      </c>
      <c r="I7521" s="3" t="str">
        <f>VLOOKUP(Table3[[#This Row],[PRODUCT ID]],Table1[[PRODUCT]:[SELLING PRICE]],3,FALSE)</f>
        <v>Kg</v>
      </c>
      <c r="J7521" s="16">
        <f ca="1">VLOOKUP(Table3[[#This Row],[PRODUCT ID]],Table1[[PRODUCT]:[SELLING PRICE]],4,FALSE)</f>
        <v>176</v>
      </c>
      <c r="K7521" s="16">
        <f ca="1">VLOOKUP(Table3[[#This Row],[PRODUCT ID]],Table1[[PRODUCT]:[SELLING PRICE]],5,FALSE)</f>
        <v>256.88842729521195</v>
      </c>
      <c r="L7521" s="16">
        <f ca="1">J7521*Table3[[#This Row],[QUANTITY]]</f>
        <v>1232</v>
      </c>
      <c r="M7521" s="16">
        <f ca="1">K7521*Table3[[#This Row],[QUANTITY]]*(1-Table3[[#This Row],[DISCOUNT %]])</f>
        <v>1701.1153943083457</v>
      </c>
      <c r="N7521" s="3">
        <f>DAY(Table3[[#This Row],[DATE]])</f>
        <v>3</v>
      </c>
      <c r="O7521" s="3" t="str">
        <f>TEXT(Table3[[#This Row],[DATE]],"mmm")</f>
        <v>Aug</v>
      </c>
      <c r="P7521" s="3">
        <f>YEAR(Table3[[#This Row],[DATE]])</f>
        <v>2041</v>
      </c>
    </row>
    <row r="7522" spans="1:16" x14ac:dyDescent="0.3">
      <c r="A7522" s="6">
        <v>51717</v>
      </c>
      <c r="B7522" s="7" t="s">
        <v>1230</v>
      </c>
      <c r="C7522" s="9">
        <f t="shared" ca="1" si="234"/>
        <v>2</v>
      </c>
      <c r="D7522" s="9" t="s">
        <v>2115</v>
      </c>
      <c r="E7522" s="9" t="s">
        <v>2118</v>
      </c>
      <c r="F7522" s="10">
        <f t="shared" ca="1" si="235"/>
        <v>4.9385091401192661E-2</v>
      </c>
      <c r="G7522" s="3" t="str">
        <f>VLOOKUP(Table3[[#This Row],[PRODUCT ID]],Table1[[PRODUCT]:[SELLING PRICE]],1,FALSE)</f>
        <v>Product178</v>
      </c>
      <c r="H7522" s="3" t="str">
        <f>VLOOKUP(Table3[[#This Row],[PRODUCT ID]],Table1[[PRODUCT]:[SELLING PRICE]],2,FALSE)</f>
        <v>Category5</v>
      </c>
      <c r="I7522" s="3" t="str">
        <f>VLOOKUP(Table3[[#This Row],[PRODUCT ID]],Table1[[PRODUCT]:[SELLING PRICE]],3,FALSE)</f>
        <v>Kg</v>
      </c>
      <c r="J7522" s="16">
        <f ca="1">VLOOKUP(Table3[[#This Row],[PRODUCT ID]],Table1[[PRODUCT]:[SELLING PRICE]],4,FALSE)</f>
        <v>228</v>
      </c>
      <c r="K7522" s="16">
        <f ca="1">VLOOKUP(Table3[[#This Row],[PRODUCT ID]],Table1[[PRODUCT]:[SELLING PRICE]],5,FALSE)</f>
        <v>299.23177214207016</v>
      </c>
      <c r="L7522" s="16">
        <f ca="1">J7522*Table3[[#This Row],[QUANTITY]]</f>
        <v>456</v>
      </c>
      <c r="M7522" s="16">
        <f ca="1">K7522*Table3[[#This Row],[QUANTITY]]*(1-Table3[[#This Row],[DISCOUNT %]])</f>
        <v>568.90836744938633</v>
      </c>
      <c r="N7522" s="3">
        <f>DAY(Table3[[#This Row],[DATE]])</f>
        <v>4</v>
      </c>
      <c r="O7522" s="3" t="str">
        <f>TEXT(Table3[[#This Row],[DATE]],"mmm")</f>
        <v>Aug</v>
      </c>
      <c r="P7522" s="3">
        <f>YEAR(Table3[[#This Row],[DATE]])</f>
        <v>2041</v>
      </c>
    </row>
    <row r="7523" spans="1:16" x14ac:dyDescent="0.3">
      <c r="A7523" s="6">
        <v>51718</v>
      </c>
      <c r="B7523" s="7" t="s">
        <v>1231</v>
      </c>
      <c r="C7523" s="9">
        <f t="shared" ca="1" si="234"/>
        <v>12</v>
      </c>
      <c r="D7523" s="9" t="s">
        <v>2116</v>
      </c>
      <c r="E7523" s="9" t="s">
        <v>2116</v>
      </c>
      <c r="F7523" s="10">
        <f t="shared" ca="1" si="235"/>
        <v>4.3822720254157149E-2</v>
      </c>
      <c r="G7523" s="3" t="str">
        <f>VLOOKUP(Table3[[#This Row],[PRODUCT ID]],Table1[[PRODUCT]:[SELLING PRICE]],1,FALSE)</f>
        <v>Product179</v>
      </c>
      <c r="H7523" s="3" t="str">
        <f>VLOOKUP(Table3[[#This Row],[PRODUCT ID]],Table1[[PRODUCT]:[SELLING PRICE]],2,FALSE)</f>
        <v>Category1</v>
      </c>
      <c r="I7523" s="3" t="str">
        <f>VLOOKUP(Table3[[#This Row],[PRODUCT ID]],Table1[[PRODUCT]:[SELLING PRICE]],3,FALSE)</f>
        <v>Lt</v>
      </c>
      <c r="J7523" s="16">
        <f ca="1">VLOOKUP(Table3[[#This Row],[PRODUCT ID]],Table1[[PRODUCT]:[SELLING PRICE]],4,FALSE)</f>
        <v>71</v>
      </c>
      <c r="K7523" s="16">
        <f ca="1">VLOOKUP(Table3[[#This Row],[PRODUCT ID]],Table1[[PRODUCT]:[SELLING PRICE]],5,FALSE)</f>
        <v>35.145332515530171</v>
      </c>
      <c r="L7523" s="16">
        <f ca="1">J7523*Table3[[#This Row],[QUANTITY]]</f>
        <v>852</v>
      </c>
      <c r="M7523" s="16">
        <f ca="1">K7523*Table3[[#This Row],[QUANTITY]]*(1-Table3[[#This Row],[DISCOUNT %]])</f>
        <v>403.26202128555315</v>
      </c>
      <c r="N7523" s="3">
        <f>DAY(Table3[[#This Row],[DATE]])</f>
        <v>5</v>
      </c>
      <c r="O7523" s="3" t="str">
        <f>TEXT(Table3[[#This Row],[DATE]],"mmm")</f>
        <v>Aug</v>
      </c>
      <c r="P7523" s="3">
        <f>YEAR(Table3[[#This Row],[DATE]])</f>
        <v>2041</v>
      </c>
    </row>
    <row r="7524" spans="1:16" x14ac:dyDescent="0.3">
      <c r="A7524" s="6">
        <v>51719</v>
      </c>
      <c r="B7524" s="7" t="s">
        <v>1232</v>
      </c>
      <c r="C7524" s="9">
        <f t="shared" ca="1" si="234"/>
        <v>7</v>
      </c>
      <c r="D7524" s="9" t="s">
        <v>2117</v>
      </c>
      <c r="E7524" s="9" t="s">
        <v>2116</v>
      </c>
      <c r="F7524" s="10">
        <f t="shared" ca="1" si="235"/>
        <v>5.9551194235932116E-2</v>
      </c>
      <c r="G7524" s="3" t="str">
        <f>VLOOKUP(Table3[[#This Row],[PRODUCT ID]],Table1[[PRODUCT]:[SELLING PRICE]],1,FALSE)</f>
        <v>Product180</v>
      </c>
      <c r="H7524" s="3" t="str">
        <f>VLOOKUP(Table3[[#This Row],[PRODUCT ID]],Table1[[PRODUCT]:[SELLING PRICE]],2,FALSE)</f>
        <v>Category2</v>
      </c>
      <c r="I7524" s="3" t="str">
        <f>VLOOKUP(Table3[[#This Row],[PRODUCT ID]],Table1[[PRODUCT]:[SELLING PRICE]],3,FALSE)</f>
        <v>Kg</v>
      </c>
      <c r="J7524" s="16">
        <f ca="1">VLOOKUP(Table3[[#This Row],[PRODUCT ID]],Table1[[PRODUCT]:[SELLING PRICE]],4,FALSE)</f>
        <v>24</v>
      </c>
      <c r="K7524" s="16">
        <f ca="1">VLOOKUP(Table3[[#This Row],[PRODUCT ID]],Table1[[PRODUCT]:[SELLING PRICE]],5,FALSE)</f>
        <v>145.85833158876653</v>
      </c>
      <c r="L7524" s="16">
        <f ca="1">J7524*Table3[[#This Row],[QUANTITY]]</f>
        <v>168</v>
      </c>
      <c r="M7524" s="16">
        <f ca="1">K7524*Table3[[#This Row],[QUANTITY]]*(1-Table3[[#This Row],[DISCOUNT %]])</f>
        <v>960.20605627376426</v>
      </c>
      <c r="N7524" s="3">
        <f>DAY(Table3[[#This Row],[DATE]])</f>
        <v>6</v>
      </c>
      <c r="O7524" s="3" t="str">
        <f>TEXT(Table3[[#This Row],[DATE]],"mmm")</f>
        <v>Aug</v>
      </c>
      <c r="P7524" s="3">
        <f>YEAR(Table3[[#This Row],[DATE]])</f>
        <v>2041</v>
      </c>
    </row>
    <row r="7525" spans="1:16" x14ac:dyDescent="0.3">
      <c r="A7525" s="6">
        <v>51720</v>
      </c>
      <c r="B7525" s="7" t="s">
        <v>1233</v>
      </c>
      <c r="C7525" s="9">
        <f t="shared" ca="1" si="234"/>
        <v>11</v>
      </c>
      <c r="D7525" s="9" t="s">
        <v>2115</v>
      </c>
      <c r="E7525" s="9" t="s">
        <v>2116</v>
      </c>
      <c r="F7525" s="10">
        <f t="shared" ca="1" si="235"/>
        <v>3.1823579534395179E-2</v>
      </c>
      <c r="G7525" s="3" t="str">
        <f>VLOOKUP(Table3[[#This Row],[PRODUCT ID]],Table1[[PRODUCT]:[SELLING PRICE]],1,FALSE)</f>
        <v>Product181</v>
      </c>
      <c r="H7525" s="3" t="str">
        <f>VLOOKUP(Table3[[#This Row],[PRODUCT ID]],Table1[[PRODUCT]:[SELLING PRICE]],2,FALSE)</f>
        <v>Category3</v>
      </c>
      <c r="I7525" s="3" t="str">
        <f>VLOOKUP(Table3[[#This Row],[PRODUCT ID]],Table1[[PRODUCT]:[SELLING PRICE]],3,FALSE)</f>
        <v>Lt</v>
      </c>
      <c r="J7525" s="16">
        <f ca="1">VLOOKUP(Table3[[#This Row],[PRODUCT ID]],Table1[[PRODUCT]:[SELLING PRICE]],4,FALSE)</f>
        <v>151</v>
      </c>
      <c r="K7525" s="16">
        <f ca="1">VLOOKUP(Table3[[#This Row],[PRODUCT ID]],Table1[[PRODUCT]:[SELLING PRICE]],5,FALSE)</f>
        <v>283.1047636192576</v>
      </c>
      <c r="L7525" s="16">
        <f ca="1">J7525*Table3[[#This Row],[QUANTITY]]</f>
        <v>1661</v>
      </c>
      <c r="M7525" s="16">
        <f ca="1">K7525*Table3[[#This Row],[QUANTITY]]*(1-Table3[[#This Row],[DISCOUNT %]])</f>
        <v>3015.0489232341943</v>
      </c>
      <c r="N7525" s="3">
        <f>DAY(Table3[[#This Row],[DATE]])</f>
        <v>7</v>
      </c>
      <c r="O7525" s="3" t="str">
        <f>TEXT(Table3[[#This Row],[DATE]],"mmm")</f>
        <v>Aug</v>
      </c>
      <c r="P7525" s="3">
        <f>YEAR(Table3[[#This Row],[DATE]])</f>
        <v>2041</v>
      </c>
    </row>
    <row r="7526" spans="1:16" x14ac:dyDescent="0.3">
      <c r="A7526" s="6">
        <v>51721</v>
      </c>
      <c r="B7526" s="7" t="s">
        <v>1234</v>
      </c>
      <c r="C7526" s="9">
        <f t="shared" ca="1" si="234"/>
        <v>13</v>
      </c>
      <c r="D7526" s="9" t="s">
        <v>2115</v>
      </c>
      <c r="E7526" s="9" t="s">
        <v>2116</v>
      </c>
      <c r="F7526" s="10">
        <f t="shared" ca="1" si="235"/>
        <v>5.9914772160682986E-2</v>
      </c>
      <c r="G7526" s="3" t="str">
        <f>VLOOKUP(Table3[[#This Row],[PRODUCT ID]],Table1[[PRODUCT]:[SELLING PRICE]],1,FALSE)</f>
        <v>Product182</v>
      </c>
      <c r="H7526" s="3" t="str">
        <f>VLOOKUP(Table3[[#This Row],[PRODUCT ID]],Table1[[PRODUCT]:[SELLING PRICE]],2,FALSE)</f>
        <v>Category4</v>
      </c>
      <c r="I7526" s="3" t="str">
        <f>VLOOKUP(Table3[[#This Row],[PRODUCT ID]],Table1[[PRODUCT]:[SELLING PRICE]],3,FALSE)</f>
        <v>Ft</v>
      </c>
      <c r="J7526" s="16">
        <f ca="1">VLOOKUP(Table3[[#This Row],[PRODUCT ID]],Table1[[PRODUCT]:[SELLING PRICE]],4,FALSE)</f>
        <v>177</v>
      </c>
      <c r="K7526" s="16">
        <f ca="1">VLOOKUP(Table3[[#This Row],[PRODUCT ID]],Table1[[PRODUCT]:[SELLING PRICE]],5,FALSE)</f>
        <v>43.403148475082766</v>
      </c>
      <c r="L7526" s="16">
        <f ca="1">J7526*Table3[[#This Row],[QUANTITY]]</f>
        <v>2301</v>
      </c>
      <c r="M7526" s="16">
        <f ca="1">K7526*Table3[[#This Row],[QUANTITY]]*(1-Table3[[#This Row],[DISCOUNT %]])</f>
        <v>530.43456340084458</v>
      </c>
      <c r="N7526" s="3">
        <f>DAY(Table3[[#This Row],[DATE]])</f>
        <v>8</v>
      </c>
      <c r="O7526" s="3" t="str">
        <f>TEXT(Table3[[#This Row],[DATE]],"mmm")</f>
        <v>Aug</v>
      </c>
      <c r="P7526" s="3">
        <f>YEAR(Table3[[#This Row],[DATE]])</f>
        <v>2041</v>
      </c>
    </row>
    <row r="7527" spans="1:16" x14ac:dyDescent="0.3">
      <c r="A7527" s="6">
        <v>51722</v>
      </c>
      <c r="B7527" s="7" t="s">
        <v>1235</v>
      </c>
      <c r="C7527" s="9">
        <f t="shared" ca="1" si="234"/>
        <v>15</v>
      </c>
      <c r="D7527" s="9" t="s">
        <v>2115</v>
      </c>
      <c r="E7527" s="9" t="s">
        <v>2116</v>
      </c>
      <c r="F7527" s="10">
        <f t="shared" ca="1" si="235"/>
        <v>8.4712069806692547E-2</v>
      </c>
      <c r="G7527" s="3" t="str">
        <f>VLOOKUP(Table3[[#This Row],[PRODUCT ID]],Table1[[PRODUCT]:[SELLING PRICE]],1,FALSE)</f>
        <v>Product183</v>
      </c>
      <c r="H7527" s="3" t="str">
        <f>VLOOKUP(Table3[[#This Row],[PRODUCT ID]],Table1[[PRODUCT]:[SELLING PRICE]],2,FALSE)</f>
        <v>Category5</v>
      </c>
      <c r="I7527" s="3" t="str">
        <f>VLOOKUP(Table3[[#This Row],[PRODUCT ID]],Table1[[PRODUCT]:[SELLING PRICE]],3,FALSE)</f>
        <v>Kg</v>
      </c>
      <c r="J7527" s="16">
        <f ca="1">VLOOKUP(Table3[[#This Row],[PRODUCT ID]],Table1[[PRODUCT]:[SELLING PRICE]],4,FALSE)</f>
        <v>26</v>
      </c>
      <c r="K7527" s="16">
        <f ca="1">VLOOKUP(Table3[[#This Row],[PRODUCT ID]],Table1[[PRODUCT]:[SELLING PRICE]],5,FALSE)</f>
        <v>131.12692400111672</v>
      </c>
      <c r="L7527" s="16">
        <f ca="1">J7527*Table3[[#This Row],[QUANTITY]]</f>
        <v>390</v>
      </c>
      <c r="M7527" s="16">
        <f ca="1">K7527*Table3[[#This Row],[QUANTITY]]*(1-Table3[[#This Row],[DISCOUNT %]])</f>
        <v>1800.2833629239587</v>
      </c>
      <c r="N7527" s="3">
        <f>DAY(Table3[[#This Row],[DATE]])</f>
        <v>9</v>
      </c>
      <c r="O7527" s="3" t="str">
        <f>TEXT(Table3[[#This Row],[DATE]],"mmm")</f>
        <v>Aug</v>
      </c>
      <c r="P7527" s="3">
        <f>YEAR(Table3[[#This Row],[DATE]])</f>
        <v>2041</v>
      </c>
    </row>
    <row r="7528" spans="1:16" x14ac:dyDescent="0.3">
      <c r="A7528" s="6">
        <v>51723</v>
      </c>
      <c r="B7528" s="7" t="s">
        <v>1236</v>
      </c>
      <c r="C7528" s="9">
        <f t="shared" ca="1" si="234"/>
        <v>14</v>
      </c>
      <c r="D7528" s="9" t="s">
        <v>2116</v>
      </c>
      <c r="E7528" s="9" t="s">
        <v>2118</v>
      </c>
      <c r="F7528" s="10">
        <f t="shared" ca="1" si="235"/>
        <v>9.5521310223891417E-2</v>
      </c>
      <c r="G7528" s="3" t="str">
        <f>VLOOKUP(Table3[[#This Row],[PRODUCT ID]],Table1[[PRODUCT]:[SELLING PRICE]],1,FALSE)</f>
        <v>Product184</v>
      </c>
      <c r="H7528" s="3" t="str">
        <f>VLOOKUP(Table3[[#This Row],[PRODUCT ID]],Table1[[PRODUCT]:[SELLING PRICE]],2,FALSE)</f>
        <v>Category1</v>
      </c>
      <c r="I7528" s="3" t="str">
        <f>VLOOKUP(Table3[[#This Row],[PRODUCT ID]],Table1[[PRODUCT]:[SELLING PRICE]],3,FALSE)</f>
        <v>No</v>
      </c>
      <c r="J7528" s="16">
        <f ca="1">VLOOKUP(Table3[[#This Row],[PRODUCT ID]],Table1[[PRODUCT]:[SELLING PRICE]],4,FALSE)</f>
        <v>113</v>
      </c>
      <c r="K7528" s="16">
        <f ca="1">VLOOKUP(Table3[[#This Row],[PRODUCT ID]],Table1[[PRODUCT]:[SELLING PRICE]],5,FALSE)</f>
        <v>77.10426035332361</v>
      </c>
      <c r="L7528" s="16">
        <f ca="1">J7528*Table3[[#This Row],[QUANTITY]]</f>
        <v>1582</v>
      </c>
      <c r="M7528" s="16">
        <f ca="1">K7528*Table3[[#This Row],[QUANTITY]]*(1-Table3[[#This Row],[DISCOUNT %]])</f>
        <v>976.3482453274213</v>
      </c>
      <c r="N7528" s="3">
        <f>DAY(Table3[[#This Row],[DATE]])</f>
        <v>10</v>
      </c>
      <c r="O7528" s="3" t="str">
        <f>TEXT(Table3[[#This Row],[DATE]],"mmm")</f>
        <v>Aug</v>
      </c>
      <c r="P7528" s="3">
        <f>YEAR(Table3[[#This Row],[DATE]])</f>
        <v>2041</v>
      </c>
    </row>
    <row r="7529" spans="1:16" x14ac:dyDescent="0.3">
      <c r="A7529" s="6">
        <v>51724</v>
      </c>
      <c r="B7529" s="7" t="s">
        <v>1237</v>
      </c>
      <c r="C7529" s="9">
        <f t="shared" ca="1" si="234"/>
        <v>13</v>
      </c>
      <c r="D7529" s="9" t="s">
        <v>2116</v>
      </c>
      <c r="E7529" s="9" t="s">
        <v>2118</v>
      </c>
      <c r="F7529" s="10">
        <f t="shared" ca="1" si="235"/>
        <v>2.3099013154330716E-2</v>
      </c>
      <c r="G7529" s="3" t="str">
        <f>VLOOKUP(Table3[[#This Row],[PRODUCT ID]],Table1[[PRODUCT]:[SELLING PRICE]],1,FALSE)</f>
        <v>Product185</v>
      </c>
      <c r="H7529" s="3" t="str">
        <f>VLOOKUP(Table3[[#This Row],[PRODUCT ID]],Table1[[PRODUCT]:[SELLING PRICE]],2,FALSE)</f>
        <v>Category2</v>
      </c>
      <c r="I7529" s="3" t="str">
        <f>VLOOKUP(Table3[[#This Row],[PRODUCT ID]],Table1[[PRODUCT]:[SELLING PRICE]],3,FALSE)</f>
        <v>No</v>
      </c>
      <c r="J7529" s="16">
        <f ca="1">VLOOKUP(Table3[[#This Row],[PRODUCT ID]],Table1[[PRODUCT]:[SELLING PRICE]],4,FALSE)</f>
        <v>21</v>
      </c>
      <c r="K7529" s="16">
        <f ca="1">VLOOKUP(Table3[[#This Row],[PRODUCT ID]],Table1[[PRODUCT]:[SELLING PRICE]],5,FALSE)</f>
        <v>36.91762214394776</v>
      </c>
      <c r="L7529" s="16">
        <f ca="1">J7529*Table3[[#This Row],[QUANTITY]]</f>
        <v>273</v>
      </c>
      <c r="M7529" s="16">
        <f ca="1">K7529*Table3[[#This Row],[QUANTITY]]*(1-Table3[[#This Row],[DISCOUNT %]])</f>
        <v>468.8431995574353</v>
      </c>
      <c r="N7529" s="3">
        <f>DAY(Table3[[#This Row],[DATE]])</f>
        <v>11</v>
      </c>
      <c r="O7529" s="3" t="str">
        <f>TEXT(Table3[[#This Row],[DATE]],"mmm")</f>
        <v>Aug</v>
      </c>
      <c r="P7529" s="3">
        <f>YEAR(Table3[[#This Row],[DATE]])</f>
        <v>2041</v>
      </c>
    </row>
    <row r="7530" spans="1:16" x14ac:dyDescent="0.3">
      <c r="A7530" s="6">
        <v>51725</v>
      </c>
      <c r="B7530" s="7" t="s">
        <v>1238</v>
      </c>
      <c r="C7530" s="9">
        <f t="shared" ca="1" si="234"/>
        <v>4</v>
      </c>
      <c r="D7530" s="9" t="s">
        <v>2116</v>
      </c>
      <c r="E7530" s="9" t="s">
        <v>2116</v>
      </c>
      <c r="F7530" s="10">
        <f t="shared" ca="1" si="235"/>
        <v>5.0814689790832236E-2</v>
      </c>
      <c r="G7530" s="3" t="str">
        <f>VLOOKUP(Table3[[#This Row],[PRODUCT ID]],Table1[[PRODUCT]:[SELLING PRICE]],1,FALSE)</f>
        <v>Product186</v>
      </c>
      <c r="H7530" s="3" t="str">
        <f>VLOOKUP(Table3[[#This Row],[PRODUCT ID]],Table1[[PRODUCT]:[SELLING PRICE]],2,FALSE)</f>
        <v>Category3</v>
      </c>
      <c r="I7530" s="3" t="str">
        <f>VLOOKUP(Table3[[#This Row],[PRODUCT ID]],Table1[[PRODUCT]:[SELLING PRICE]],3,FALSE)</f>
        <v>Ft</v>
      </c>
      <c r="J7530" s="16">
        <f ca="1">VLOOKUP(Table3[[#This Row],[PRODUCT ID]],Table1[[PRODUCT]:[SELLING PRICE]],4,FALSE)</f>
        <v>37</v>
      </c>
      <c r="K7530" s="16">
        <f ca="1">VLOOKUP(Table3[[#This Row],[PRODUCT ID]],Table1[[PRODUCT]:[SELLING PRICE]],5,FALSE)</f>
        <v>152.60567303298228</v>
      </c>
      <c r="L7530" s="16">
        <f ca="1">J7530*Table3[[#This Row],[QUANTITY]]</f>
        <v>148</v>
      </c>
      <c r="M7530" s="16">
        <f ca="1">K7530*Table3[[#This Row],[QUANTITY]]*(1-Table3[[#This Row],[DISCOUNT %]])</f>
        <v>579.40425238996045</v>
      </c>
      <c r="N7530" s="3">
        <f>DAY(Table3[[#This Row],[DATE]])</f>
        <v>12</v>
      </c>
      <c r="O7530" s="3" t="str">
        <f>TEXT(Table3[[#This Row],[DATE]],"mmm")</f>
        <v>Aug</v>
      </c>
      <c r="P7530" s="3">
        <f>YEAR(Table3[[#This Row],[DATE]])</f>
        <v>2041</v>
      </c>
    </row>
    <row r="7531" spans="1:16" x14ac:dyDescent="0.3">
      <c r="A7531" s="6">
        <v>51726</v>
      </c>
      <c r="B7531" s="7" t="s">
        <v>1239</v>
      </c>
      <c r="C7531" s="9">
        <f t="shared" ca="1" si="234"/>
        <v>6</v>
      </c>
      <c r="D7531" s="9" t="s">
        <v>2115</v>
      </c>
      <c r="E7531" s="9" t="s">
        <v>2116</v>
      </c>
      <c r="F7531" s="10">
        <f t="shared" ca="1" si="235"/>
        <v>1.1215205924032712E-2</v>
      </c>
      <c r="G7531" s="3" t="str">
        <f>VLOOKUP(Table3[[#This Row],[PRODUCT ID]],Table1[[PRODUCT]:[SELLING PRICE]],1,FALSE)</f>
        <v>Product187</v>
      </c>
      <c r="H7531" s="3" t="str">
        <f>VLOOKUP(Table3[[#This Row],[PRODUCT ID]],Table1[[PRODUCT]:[SELLING PRICE]],2,FALSE)</f>
        <v>Category4</v>
      </c>
      <c r="I7531" s="3" t="str">
        <f>VLOOKUP(Table3[[#This Row],[PRODUCT ID]],Table1[[PRODUCT]:[SELLING PRICE]],3,FALSE)</f>
        <v>No</v>
      </c>
      <c r="J7531" s="16">
        <f ca="1">VLOOKUP(Table3[[#This Row],[PRODUCT ID]],Table1[[PRODUCT]:[SELLING PRICE]],4,FALSE)</f>
        <v>160</v>
      </c>
      <c r="K7531" s="16">
        <f ca="1">VLOOKUP(Table3[[#This Row],[PRODUCT ID]],Table1[[PRODUCT]:[SELLING PRICE]],5,FALSE)</f>
        <v>171.09036856490613</v>
      </c>
      <c r="L7531" s="16">
        <f ca="1">J7531*Table3[[#This Row],[QUANTITY]]</f>
        <v>960</v>
      </c>
      <c r="M7531" s="16">
        <f ca="1">K7531*Table3[[#This Row],[QUANTITY]]*(1-Table3[[#This Row],[DISCOUNT %]])</f>
        <v>1015.0293290989923</v>
      </c>
      <c r="N7531" s="3">
        <f>DAY(Table3[[#This Row],[DATE]])</f>
        <v>13</v>
      </c>
      <c r="O7531" s="3" t="str">
        <f>TEXT(Table3[[#This Row],[DATE]],"mmm")</f>
        <v>Aug</v>
      </c>
      <c r="P7531" s="3">
        <f>YEAR(Table3[[#This Row],[DATE]])</f>
        <v>2041</v>
      </c>
    </row>
    <row r="7532" spans="1:16" x14ac:dyDescent="0.3">
      <c r="A7532" s="6">
        <v>51727</v>
      </c>
      <c r="B7532" s="7" t="s">
        <v>1240</v>
      </c>
      <c r="C7532" s="9">
        <f t="shared" ca="1" si="234"/>
        <v>9</v>
      </c>
      <c r="D7532" s="9" t="s">
        <v>2117</v>
      </c>
      <c r="E7532" s="9" t="s">
        <v>2116</v>
      </c>
      <c r="F7532" s="10">
        <f t="shared" ca="1" si="235"/>
        <v>3.7528618675324213E-2</v>
      </c>
      <c r="G7532" s="3" t="str">
        <f>VLOOKUP(Table3[[#This Row],[PRODUCT ID]],Table1[[PRODUCT]:[SELLING PRICE]],1,FALSE)</f>
        <v>Product188</v>
      </c>
      <c r="H7532" s="3" t="str">
        <f>VLOOKUP(Table3[[#This Row],[PRODUCT ID]],Table1[[PRODUCT]:[SELLING PRICE]],2,FALSE)</f>
        <v>Category5</v>
      </c>
      <c r="I7532" s="3" t="str">
        <f>VLOOKUP(Table3[[#This Row],[PRODUCT ID]],Table1[[PRODUCT]:[SELLING PRICE]],3,FALSE)</f>
        <v>Kg</v>
      </c>
      <c r="J7532" s="16">
        <f ca="1">VLOOKUP(Table3[[#This Row],[PRODUCT ID]],Table1[[PRODUCT]:[SELLING PRICE]],4,FALSE)</f>
        <v>141</v>
      </c>
      <c r="K7532" s="16">
        <f ca="1">VLOOKUP(Table3[[#This Row],[PRODUCT ID]],Table1[[PRODUCT]:[SELLING PRICE]],5,FALSE)</f>
        <v>136.36739549947771</v>
      </c>
      <c r="L7532" s="16">
        <f ca="1">J7532*Table3[[#This Row],[QUANTITY]]</f>
        <v>1269</v>
      </c>
      <c r="M7532" s="16">
        <f ca="1">K7532*Table3[[#This Row],[QUANTITY]]*(1-Table3[[#This Row],[DISCOUNT %]])</f>
        <v>1181.2474396262762</v>
      </c>
      <c r="N7532" s="3">
        <f>DAY(Table3[[#This Row],[DATE]])</f>
        <v>14</v>
      </c>
      <c r="O7532" s="3" t="str">
        <f>TEXT(Table3[[#This Row],[DATE]],"mmm")</f>
        <v>Aug</v>
      </c>
      <c r="P7532" s="3">
        <f>YEAR(Table3[[#This Row],[DATE]])</f>
        <v>2041</v>
      </c>
    </row>
    <row r="7533" spans="1:16" x14ac:dyDescent="0.3">
      <c r="A7533" s="6">
        <v>51728</v>
      </c>
      <c r="B7533" s="7" t="s">
        <v>1241</v>
      </c>
      <c r="C7533" s="9">
        <f t="shared" ca="1" si="234"/>
        <v>10</v>
      </c>
      <c r="D7533" s="9" t="s">
        <v>2117</v>
      </c>
      <c r="E7533" s="9" t="s">
        <v>2116</v>
      </c>
      <c r="F7533" s="10">
        <f t="shared" ca="1" si="235"/>
        <v>8.8279545805875548E-2</v>
      </c>
      <c r="G7533" s="3" t="str">
        <f>VLOOKUP(Table3[[#This Row],[PRODUCT ID]],Table1[[PRODUCT]:[SELLING PRICE]],1,FALSE)</f>
        <v>Product189</v>
      </c>
      <c r="H7533" s="3" t="str">
        <f>VLOOKUP(Table3[[#This Row],[PRODUCT ID]],Table1[[PRODUCT]:[SELLING PRICE]],2,FALSE)</f>
        <v>Category1</v>
      </c>
      <c r="I7533" s="3" t="str">
        <f>VLOOKUP(Table3[[#This Row],[PRODUCT ID]],Table1[[PRODUCT]:[SELLING PRICE]],3,FALSE)</f>
        <v>Kg</v>
      </c>
      <c r="J7533" s="16">
        <f ca="1">VLOOKUP(Table3[[#This Row],[PRODUCT ID]],Table1[[PRODUCT]:[SELLING PRICE]],4,FALSE)</f>
        <v>184</v>
      </c>
      <c r="K7533" s="16">
        <f ca="1">VLOOKUP(Table3[[#This Row],[PRODUCT ID]],Table1[[PRODUCT]:[SELLING PRICE]],5,FALSE)</f>
        <v>85.341458188415032</v>
      </c>
      <c r="L7533" s="16">
        <f ca="1">J7533*Table3[[#This Row],[QUANTITY]]</f>
        <v>1840</v>
      </c>
      <c r="M7533" s="16">
        <f ca="1">K7533*Table3[[#This Row],[QUANTITY]]*(1-Table3[[#This Row],[DISCOUNT %]])</f>
        <v>778.07553021130627</v>
      </c>
      <c r="N7533" s="3">
        <f>DAY(Table3[[#This Row],[DATE]])</f>
        <v>15</v>
      </c>
      <c r="O7533" s="3" t="str">
        <f>TEXT(Table3[[#This Row],[DATE]],"mmm")</f>
        <v>Aug</v>
      </c>
      <c r="P7533" s="3">
        <f>YEAR(Table3[[#This Row],[DATE]])</f>
        <v>2041</v>
      </c>
    </row>
    <row r="7534" spans="1:16" x14ac:dyDescent="0.3">
      <c r="A7534" s="6">
        <v>51729</v>
      </c>
      <c r="B7534" s="7" t="s">
        <v>1242</v>
      </c>
      <c r="C7534" s="9">
        <f t="shared" ca="1" si="234"/>
        <v>8</v>
      </c>
      <c r="D7534" s="9" t="s">
        <v>2116</v>
      </c>
      <c r="E7534" s="9" t="s">
        <v>2118</v>
      </c>
      <c r="F7534" s="10">
        <f t="shared" ca="1" si="235"/>
        <v>5.5894570427393445E-2</v>
      </c>
      <c r="G7534" s="3" t="str">
        <f>VLOOKUP(Table3[[#This Row],[PRODUCT ID]],Table1[[PRODUCT]:[SELLING PRICE]],1,FALSE)</f>
        <v>Product190</v>
      </c>
      <c r="H7534" s="3" t="str">
        <f>VLOOKUP(Table3[[#This Row],[PRODUCT ID]],Table1[[PRODUCT]:[SELLING PRICE]],2,FALSE)</f>
        <v>Category2</v>
      </c>
      <c r="I7534" s="3" t="str">
        <f>VLOOKUP(Table3[[#This Row],[PRODUCT ID]],Table1[[PRODUCT]:[SELLING PRICE]],3,FALSE)</f>
        <v>Lt</v>
      </c>
      <c r="J7534" s="16">
        <f ca="1">VLOOKUP(Table3[[#This Row],[PRODUCT ID]],Table1[[PRODUCT]:[SELLING PRICE]],4,FALSE)</f>
        <v>131</v>
      </c>
      <c r="K7534" s="16">
        <f ca="1">VLOOKUP(Table3[[#This Row],[PRODUCT ID]],Table1[[PRODUCT]:[SELLING PRICE]],5,FALSE)</f>
        <v>149.10146421928755</v>
      </c>
      <c r="L7534" s="16">
        <f ca="1">J7534*Table3[[#This Row],[QUANTITY]]</f>
        <v>1048</v>
      </c>
      <c r="M7534" s="16">
        <f ca="1">K7534*Table3[[#This Row],[QUANTITY]]*(1-Table3[[#This Row],[DISCOUNT %]])</f>
        <v>1126.1400154132407</v>
      </c>
      <c r="N7534" s="3">
        <f>DAY(Table3[[#This Row],[DATE]])</f>
        <v>16</v>
      </c>
      <c r="O7534" s="3" t="str">
        <f>TEXT(Table3[[#This Row],[DATE]],"mmm")</f>
        <v>Aug</v>
      </c>
      <c r="P7534" s="3">
        <f>YEAR(Table3[[#This Row],[DATE]])</f>
        <v>2041</v>
      </c>
    </row>
    <row r="7535" spans="1:16" x14ac:dyDescent="0.3">
      <c r="A7535" s="6">
        <v>51730</v>
      </c>
      <c r="B7535" s="7" t="s">
        <v>1243</v>
      </c>
      <c r="C7535" s="9">
        <f t="shared" ca="1" si="234"/>
        <v>4</v>
      </c>
      <c r="D7535" s="9" t="s">
        <v>2116</v>
      </c>
      <c r="E7535" s="9" t="s">
        <v>2116</v>
      </c>
      <c r="F7535" s="10">
        <f t="shared" ca="1" si="235"/>
        <v>9.7308885813669865E-2</v>
      </c>
      <c r="G7535" s="3" t="str">
        <f>VLOOKUP(Table3[[#This Row],[PRODUCT ID]],Table1[[PRODUCT]:[SELLING PRICE]],1,FALSE)</f>
        <v>Product191</v>
      </c>
      <c r="H7535" s="3" t="str">
        <f>VLOOKUP(Table3[[#This Row],[PRODUCT ID]],Table1[[PRODUCT]:[SELLING PRICE]],2,FALSE)</f>
        <v>Category3</v>
      </c>
      <c r="I7535" s="3" t="str">
        <f>VLOOKUP(Table3[[#This Row],[PRODUCT ID]],Table1[[PRODUCT]:[SELLING PRICE]],3,FALSE)</f>
        <v>Kg</v>
      </c>
      <c r="J7535" s="16">
        <f ca="1">VLOOKUP(Table3[[#This Row],[PRODUCT ID]],Table1[[PRODUCT]:[SELLING PRICE]],4,FALSE)</f>
        <v>81</v>
      </c>
      <c r="K7535" s="16">
        <f ca="1">VLOOKUP(Table3[[#This Row],[PRODUCT ID]],Table1[[PRODUCT]:[SELLING PRICE]],5,FALSE)</f>
        <v>216.26111620860712</v>
      </c>
      <c r="L7535" s="16">
        <f ca="1">J7535*Table3[[#This Row],[QUANTITY]]</f>
        <v>324</v>
      </c>
      <c r="M7535" s="16">
        <f ca="1">K7535*Table3[[#This Row],[QUANTITY]]*(1-Table3[[#This Row],[DISCOUNT %]])</f>
        <v>780.86795178210787</v>
      </c>
      <c r="N7535" s="3">
        <f>DAY(Table3[[#This Row],[DATE]])</f>
        <v>17</v>
      </c>
      <c r="O7535" s="3" t="str">
        <f>TEXT(Table3[[#This Row],[DATE]],"mmm")</f>
        <v>Aug</v>
      </c>
      <c r="P7535" s="3">
        <f>YEAR(Table3[[#This Row],[DATE]])</f>
        <v>2041</v>
      </c>
    </row>
    <row r="7536" spans="1:16" x14ac:dyDescent="0.3">
      <c r="A7536" s="6">
        <v>51731</v>
      </c>
      <c r="B7536" s="7" t="s">
        <v>1244</v>
      </c>
      <c r="C7536" s="9">
        <f t="shared" ca="1" si="234"/>
        <v>15</v>
      </c>
      <c r="D7536" s="9" t="s">
        <v>2116</v>
      </c>
      <c r="E7536" s="9" t="s">
        <v>2116</v>
      </c>
      <c r="F7536" s="10">
        <f t="shared" ca="1" si="235"/>
        <v>9.5020699262986577E-2</v>
      </c>
      <c r="G7536" s="3" t="str">
        <f>VLOOKUP(Table3[[#This Row],[PRODUCT ID]],Table1[[PRODUCT]:[SELLING PRICE]],1,FALSE)</f>
        <v>Product192</v>
      </c>
      <c r="H7536" s="3" t="str">
        <f>VLOOKUP(Table3[[#This Row],[PRODUCT ID]],Table1[[PRODUCT]:[SELLING PRICE]],2,FALSE)</f>
        <v>Category4</v>
      </c>
      <c r="I7536" s="3" t="str">
        <f>VLOOKUP(Table3[[#This Row],[PRODUCT ID]],Table1[[PRODUCT]:[SELLING PRICE]],3,FALSE)</f>
        <v>Lt</v>
      </c>
      <c r="J7536" s="16">
        <f ca="1">VLOOKUP(Table3[[#This Row],[PRODUCT ID]],Table1[[PRODUCT]:[SELLING PRICE]],4,FALSE)</f>
        <v>168</v>
      </c>
      <c r="K7536" s="16">
        <f ca="1">VLOOKUP(Table3[[#This Row],[PRODUCT ID]],Table1[[PRODUCT]:[SELLING PRICE]],5,FALSE)</f>
        <v>32.547785976926932</v>
      </c>
      <c r="L7536" s="16">
        <f ca="1">J7536*Table3[[#This Row],[QUANTITY]]</f>
        <v>2520</v>
      </c>
      <c r="M7536" s="16">
        <f ca="1">K7536*Table3[[#This Row],[QUANTITY]]*(1-Table3[[#This Row],[DISCOUNT %]])</f>
        <v>441.82608890905954</v>
      </c>
      <c r="N7536" s="3">
        <f>DAY(Table3[[#This Row],[DATE]])</f>
        <v>18</v>
      </c>
      <c r="O7536" s="3" t="str">
        <f>TEXT(Table3[[#This Row],[DATE]],"mmm")</f>
        <v>Aug</v>
      </c>
      <c r="P7536" s="3">
        <f>YEAR(Table3[[#This Row],[DATE]])</f>
        <v>2041</v>
      </c>
    </row>
    <row r="7537" spans="1:16" x14ac:dyDescent="0.3">
      <c r="A7537" s="6">
        <v>51732</v>
      </c>
      <c r="B7537" s="7" t="s">
        <v>1245</v>
      </c>
      <c r="C7537" s="9">
        <f t="shared" ca="1" si="234"/>
        <v>10</v>
      </c>
      <c r="D7537" s="9" t="s">
        <v>2116</v>
      </c>
      <c r="E7537" s="9" t="s">
        <v>2116</v>
      </c>
      <c r="F7537" s="10">
        <f t="shared" ca="1" si="235"/>
        <v>4.5952292865543171E-2</v>
      </c>
      <c r="G7537" s="3" t="str">
        <f>VLOOKUP(Table3[[#This Row],[PRODUCT ID]],Table1[[PRODUCT]:[SELLING PRICE]],1,FALSE)</f>
        <v>Product193</v>
      </c>
      <c r="H7537" s="3" t="str">
        <f>VLOOKUP(Table3[[#This Row],[PRODUCT ID]],Table1[[PRODUCT]:[SELLING PRICE]],2,FALSE)</f>
        <v>Category1</v>
      </c>
      <c r="I7537" s="3" t="str">
        <f>VLOOKUP(Table3[[#This Row],[PRODUCT ID]],Table1[[PRODUCT]:[SELLING PRICE]],3,FALSE)</f>
        <v>Ft</v>
      </c>
      <c r="J7537" s="16">
        <f ca="1">VLOOKUP(Table3[[#This Row],[PRODUCT ID]],Table1[[PRODUCT]:[SELLING PRICE]],4,FALSE)</f>
        <v>131</v>
      </c>
      <c r="K7537" s="16">
        <f ca="1">VLOOKUP(Table3[[#This Row],[PRODUCT ID]],Table1[[PRODUCT]:[SELLING PRICE]],5,FALSE)</f>
        <v>49.309113202394144</v>
      </c>
      <c r="L7537" s="16">
        <f ca="1">J7537*Table3[[#This Row],[QUANTITY]]</f>
        <v>1310</v>
      </c>
      <c r="M7537" s="16">
        <f ca="1">K7537*Table3[[#This Row],[QUANTITY]]*(1-Table3[[#This Row],[DISCOUNT %]])</f>
        <v>470.43246391577509</v>
      </c>
      <c r="N7537" s="3">
        <f>DAY(Table3[[#This Row],[DATE]])</f>
        <v>19</v>
      </c>
      <c r="O7537" s="3" t="str">
        <f>TEXT(Table3[[#This Row],[DATE]],"mmm")</f>
        <v>Aug</v>
      </c>
      <c r="P7537" s="3">
        <f>YEAR(Table3[[#This Row],[DATE]])</f>
        <v>2041</v>
      </c>
    </row>
    <row r="7538" spans="1:16" x14ac:dyDescent="0.3">
      <c r="A7538" s="6">
        <v>51733</v>
      </c>
      <c r="B7538" s="7" t="s">
        <v>1246</v>
      </c>
      <c r="C7538" s="9">
        <f t="shared" ca="1" si="234"/>
        <v>8</v>
      </c>
      <c r="D7538" s="9" t="s">
        <v>2115</v>
      </c>
      <c r="E7538" s="9" t="s">
        <v>2116</v>
      </c>
      <c r="F7538" s="10">
        <f t="shared" ca="1" si="235"/>
        <v>6.1083575345769352E-2</v>
      </c>
      <c r="G7538" s="3" t="str">
        <f>VLOOKUP(Table3[[#This Row],[PRODUCT ID]],Table1[[PRODUCT]:[SELLING PRICE]],1,FALSE)</f>
        <v>Product194</v>
      </c>
      <c r="H7538" s="3" t="str">
        <f>VLOOKUP(Table3[[#This Row],[PRODUCT ID]],Table1[[PRODUCT]:[SELLING PRICE]],2,FALSE)</f>
        <v>Category2</v>
      </c>
      <c r="I7538" s="3" t="str">
        <f>VLOOKUP(Table3[[#This Row],[PRODUCT ID]],Table1[[PRODUCT]:[SELLING PRICE]],3,FALSE)</f>
        <v>Kg</v>
      </c>
      <c r="J7538" s="16">
        <f ca="1">VLOOKUP(Table3[[#This Row],[PRODUCT ID]],Table1[[PRODUCT]:[SELLING PRICE]],4,FALSE)</f>
        <v>167</v>
      </c>
      <c r="K7538" s="16">
        <f ca="1">VLOOKUP(Table3[[#This Row],[PRODUCT ID]],Table1[[PRODUCT]:[SELLING PRICE]],5,FALSE)</f>
        <v>24.87110848704306</v>
      </c>
      <c r="L7538" s="16">
        <f ca="1">J7538*Table3[[#This Row],[QUANTITY]]</f>
        <v>1336</v>
      </c>
      <c r="M7538" s="16">
        <f ca="1">K7538*Table3[[#This Row],[QUANTITY]]*(1-Table3[[#This Row],[DISCOUNT %]])</f>
        <v>186.81513806273568</v>
      </c>
      <c r="N7538" s="3">
        <f>DAY(Table3[[#This Row],[DATE]])</f>
        <v>20</v>
      </c>
      <c r="O7538" s="3" t="str">
        <f>TEXT(Table3[[#This Row],[DATE]],"mmm")</f>
        <v>Aug</v>
      </c>
      <c r="P7538" s="3">
        <f>YEAR(Table3[[#This Row],[DATE]])</f>
        <v>2041</v>
      </c>
    </row>
    <row r="7539" spans="1:16" x14ac:dyDescent="0.3">
      <c r="A7539" s="6">
        <v>51734</v>
      </c>
      <c r="B7539" s="7" t="s">
        <v>1247</v>
      </c>
      <c r="C7539" s="9">
        <f t="shared" ca="1" si="234"/>
        <v>2</v>
      </c>
      <c r="D7539" s="9" t="s">
        <v>2116</v>
      </c>
      <c r="E7539" s="9" t="s">
        <v>2116</v>
      </c>
      <c r="F7539" s="10">
        <f t="shared" ca="1" si="235"/>
        <v>6.8073230046077723E-2</v>
      </c>
      <c r="G7539" s="3" t="str">
        <f>VLOOKUP(Table3[[#This Row],[PRODUCT ID]],Table1[[PRODUCT]:[SELLING PRICE]],1,FALSE)</f>
        <v>Product195</v>
      </c>
      <c r="H7539" s="3" t="str">
        <f>VLOOKUP(Table3[[#This Row],[PRODUCT ID]],Table1[[PRODUCT]:[SELLING PRICE]],2,FALSE)</f>
        <v>Category3</v>
      </c>
      <c r="I7539" s="3" t="str">
        <f>VLOOKUP(Table3[[#This Row],[PRODUCT ID]],Table1[[PRODUCT]:[SELLING PRICE]],3,FALSE)</f>
        <v>No</v>
      </c>
      <c r="J7539" s="16">
        <f ca="1">VLOOKUP(Table3[[#This Row],[PRODUCT ID]],Table1[[PRODUCT]:[SELLING PRICE]],4,FALSE)</f>
        <v>203</v>
      </c>
      <c r="K7539" s="16">
        <f ca="1">VLOOKUP(Table3[[#This Row],[PRODUCT ID]],Table1[[PRODUCT]:[SELLING PRICE]],5,FALSE)</f>
        <v>163.99260185830906</v>
      </c>
      <c r="L7539" s="16">
        <f ca="1">J7539*Table3[[#This Row],[QUANTITY]]</f>
        <v>406</v>
      </c>
      <c r="M7539" s="16">
        <f ca="1">K7539*Table3[[#This Row],[QUANTITY]]*(1-Table3[[#This Row],[DISCOUNT %]])</f>
        <v>305.65819149230714</v>
      </c>
      <c r="N7539" s="3">
        <f>DAY(Table3[[#This Row],[DATE]])</f>
        <v>21</v>
      </c>
      <c r="O7539" s="3" t="str">
        <f>TEXT(Table3[[#This Row],[DATE]],"mmm")</f>
        <v>Aug</v>
      </c>
      <c r="P7539" s="3">
        <f>YEAR(Table3[[#This Row],[DATE]])</f>
        <v>2041</v>
      </c>
    </row>
    <row r="7540" spans="1:16" x14ac:dyDescent="0.3">
      <c r="A7540" s="6">
        <v>51735</v>
      </c>
      <c r="B7540" s="7" t="s">
        <v>1248</v>
      </c>
      <c r="C7540" s="9">
        <f t="shared" ca="1" si="234"/>
        <v>8</v>
      </c>
      <c r="D7540" s="9" t="s">
        <v>2117</v>
      </c>
      <c r="E7540" s="9" t="s">
        <v>2118</v>
      </c>
      <c r="F7540" s="10">
        <f t="shared" ca="1" si="235"/>
        <v>7.9587041014167623E-2</v>
      </c>
      <c r="G7540" s="3" t="str">
        <f>VLOOKUP(Table3[[#This Row],[PRODUCT ID]],Table1[[PRODUCT]:[SELLING PRICE]],1,FALSE)</f>
        <v>Product196</v>
      </c>
      <c r="H7540" s="3" t="str">
        <f>VLOOKUP(Table3[[#This Row],[PRODUCT ID]],Table1[[PRODUCT]:[SELLING PRICE]],2,FALSE)</f>
        <v>Category4</v>
      </c>
      <c r="I7540" s="3" t="str">
        <f>VLOOKUP(Table3[[#This Row],[PRODUCT ID]],Table1[[PRODUCT]:[SELLING PRICE]],3,FALSE)</f>
        <v>No</v>
      </c>
      <c r="J7540" s="16">
        <f ca="1">VLOOKUP(Table3[[#This Row],[PRODUCT ID]],Table1[[PRODUCT]:[SELLING PRICE]],4,FALSE)</f>
        <v>239</v>
      </c>
      <c r="K7540" s="16">
        <f ca="1">VLOOKUP(Table3[[#This Row],[PRODUCT ID]],Table1[[PRODUCT]:[SELLING PRICE]],5,FALSE)</f>
        <v>255.52860265010798</v>
      </c>
      <c r="L7540" s="16">
        <f ca="1">J7540*Table3[[#This Row],[QUANTITY]]</f>
        <v>1912</v>
      </c>
      <c r="M7540" s="16">
        <f ca="1">K7540*Table3[[#This Row],[QUANTITY]]*(1-Table3[[#This Row],[DISCOUNT %]])</f>
        <v>1881.5346981656073</v>
      </c>
      <c r="N7540" s="3">
        <f>DAY(Table3[[#This Row],[DATE]])</f>
        <v>22</v>
      </c>
      <c r="O7540" s="3" t="str">
        <f>TEXT(Table3[[#This Row],[DATE]],"mmm")</f>
        <v>Aug</v>
      </c>
      <c r="P7540" s="3">
        <f>YEAR(Table3[[#This Row],[DATE]])</f>
        <v>2041</v>
      </c>
    </row>
    <row r="7541" spans="1:16" x14ac:dyDescent="0.3">
      <c r="A7541" s="6">
        <v>51736</v>
      </c>
      <c r="B7541" s="7" t="s">
        <v>1249</v>
      </c>
      <c r="C7541" s="9">
        <f t="shared" ca="1" si="234"/>
        <v>12</v>
      </c>
      <c r="D7541" s="9" t="s">
        <v>2115</v>
      </c>
      <c r="E7541" s="9" t="s">
        <v>2118</v>
      </c>
      <c r="F7541" s="10">
        <f t="shared" ca="1" si="235"/>
        <v>7.9418799406243051E-2</v>
      </c>
      <c r="G7541" s="3" t="str">
        <f>VLOOKUP(Table3[[#This Row],[PRODUCT ID]],Table1[[PRODUCT]:[SELLING PRICE]],1,FALSE)</f>
        <v>Product197</v>
      </c>
      <c r="H7541" s="3" t="str">
        <f>VLOOKUP(Table3[[#This Row],[PRODUCT ID]],Table1[[PRODUCT]:[SELLING PRICE]],2,FALSE)</f>
        <v>Category5</v>
      </c>
      <c r="I7541" s="3" t="str">
        <f>VLOOKUP(Table3[[#This Row],[PRODUCT ID]],Table1[[PRODUCT]:[SELLING PRICE]],3,FALSE)</f>
        <v>Ft</v>
      </c>
      <c r="J7541" s="16">
        <f ca="1">VLOOKUP(Table3[[#This Row],[PRODUCT ID]],Table1[[PRODUCT]:[SELLING PRICE]],4,FALSE)</f>
        <v>110</v>
      </c>
      <c r="K7541" s="16">
        <f ca="1">VLOOKUP(Table3[[#This Row],[PRODUCT ID]],Table1[[PRODUCT]:[SELLING PRICE]],5,FALSE)</f>
        <v>93.87199994577621</v>
      </c>
      <c r="L7541" s="16">
        <f ca="1">J7541*Table3[[#This Row],[QUANTITY]]</f>
        <v>1320</v>
      </c>
      <c r="M7541" s="16">
        <f ca="1">K7541*Table3[[#This Row],[QUANTITY]]*(1-Table3[[#This Row],[DISCOUNT %]])</f>
        <v>1037.001580946637</v>
      </c>
      <c r="N7541" s="3">
        <f>DAY(Table3[[#This Row],[DATE]])</f>
        <v>23</v>
      </c>
      <c r="O7541" s="3" t="str">
        <f>TEXT(Table3[[#This Row],[DATE]],"mmm")</f>
        <v>Aug</v>
      </c>
      <c r="P7541" s="3">
        <f>YEAR(Table3[[#This Row],[DATE]])</f>
        <v>2041</v>
      </c>
    </row>
    <row r="7542" spans="1:16" x14ac:dyDescent="0.3">
      <c r="A7542" s="6">
        <v>51737</v>
      </c>
      <c r="B7542" s="7" t="s">
        <v>1250</v>
      </c>
      <c r="C7542" s="9">
        <f t="shared" ca="1" si="234"/>
        <v>4</v>
      </c>
      <c r="D7542" s="9" t="s">
        <v>2115</v>
      </c>
      <c r="E7542" s="9" t="s">
        <v>2116</v>
      </c>
      <c r="F7542" s="10">
        <f t="shared" ca="1" si="235"/>
        <v>2.0691895226948132E-2</v>
      </c>
      <c r="G7542" s="3" t="str">
        <f>VLOOKUP(Table3[[#This Row],[PRODUCT ID]],Table1[[PRODUCT]:[SELLING PRICE]],1,FALSE)</f>
        <v>Product198</v>
      </c>
      <c r="H7542" s="3" t="str">
        <f>VLOOKUP(Table3[[#This Row],[PRODUCT ID]],Table1[[PRODUCT]:[SELLING PRICE]],2,FALSE)</f>
        <v>Category1</v>
      </c>
      <c r="I7542" s="3" t="str">
        <f>VLOOKUP(Table3[[#This Row],[PRODUCT ID]],Table1[[PRODUCT]:[SELLING PRICE]],3,FALSE)</f>
        <v>No</v>
      </c>
      <c r="J7542" s="16">
        <f ca="1">VLOOKUP(Table3[[#This Row],[PRODUCT ID]],Table1[[PRODUCT]:[SELLING PRICE]],4,FALSE)</f>
        <v>21</v>
      </c>
      <c r="K7542" s="16">
        <f ca="1">VLOOKUP(Table3[[#This Row],[PRODUCT ID]],Table1[[PRODUCT]:[SELLING PRICE]],5,FALSE)</f>
        <v>235.74852889326613</v>
      </c>
      <c r="L7542" s="16">
        <f ca="1">J7542*Table3[[#This Row],[QUANTITY]]</f>
        <v>84</v>
      </c>
      <c r="M7542" s="16">
        <f ca="1">K7542*Table3[[#This Row],[QUANTITY]]*(1-Table3[[#This Row],[DISCOUNT %]])</f>
        <v>923.48178013399797</v>
      </c>
      <c r="N7542" s="3">
        <f>DAY(Table3[[#This Row],[DATE]])</f>
        <v>24</v>
      </c>
      <c r="O7542" s="3" t="str">
        <f>TEXT(Table3[[#This Row],[DATE]],"mmm")</f>
        <v>Aug</v>
      </c>
      <c r="P7542" s="3">
        <f>YEAR(Table3[[#This Row],[DATE]])</f>
        <v>2041</v>
      </c>
    </row>
    <row r="7543" spans="1:16" x14ac:dyDescent="0.3">
      <c r="A7543" s="6">
        <v>51738</v>
      </c>
      <c r="B7543" s="7" t="s">
        <v>1251</v>
      </c>
      <c r="C7543" s="9">
        <f t="shared" ca="1" si="234"/>
        <v>4</v>
      </c>
      <c r="D7543" s="9" t="s">
        <v>2115</v>
      </c>
      <c r="E7543" s="9" t="s">
        <v>2116</v>
      </c>
      <c r="F7543" s="10">
        <f t="shared" ca="1" si="235"/>
        <v>3.6659674849729977E-2</v>
      </c>
      <c r="G7543" s="3" t="str">
        <f>VLOOKUP(Table3[[#This Row],[PRODUCT ID]],Table1[[PRODUCT]:[SELLING PRICE]],1,FALSE)</f>
        <v>Product199</v>
      </c>
      <c r="H7543" s="3" t="str">
        <f>VLOOKUP(Table3[[#This Row],[PRODUCT ID]],Table1[[PRODUCT]:[SELLING PRICE]],2,FALSE)</f>
        <v>Category2</v>
      </c>
      <c r="I7543" s="3" t="str">
        <f>VLOOKUP(Table3[[#This Row],[PRODUCT ID]],Table1[[PRODUCT]:[SELLING PRICE]],3,FALSE)</f>
        <v>Kg</v>
      </c>
      <c r="J7543" s="16">
        <f ca="1">VLOOKUP(Table3[[#This Row],[PRODUCT ID]],Table1[[PRODUCT]:[SELLING PRICE]],4,FALSE)</f>
        <v>85</v>
      </c>
      <c r="K7543" s="16">
        <f ca="1">VLOOKUP(Table3[[#This Row],[PRODUCT ID]],Table1[[PRODUCT]:[SELLING PRICE]],5,FALSE)</f>
        <v>177.00495141637128</v>
      </c>
      <c r="L7543" s="16">
        <f ca="1">J7543*Table3[[#This Row],[QUANTITY]]</f>
        <v>340</v>
      </c>
      <c r="M7543" s="16">
        <f ca="1">K7543*Table3[[#This Row],[QUANTITY]]*(1-Table3[[#This Row],[DISCOUNT %]])</f>
        <v>682.06402980261942</v>
      </c>
      <c r="N7543" s="3">
        <f>DAY(Table3[[#This Row],[DATE]])</f>
        <v>25</v>
      </c>
      <c r="O7543" s="3" t="str">
        <f>TEXT(Table3[[#This Row],[DATE]],"mmm")</f>
        <v>Aug</v>
      </c>
      <c r="P7543" s="3">
        <f>YEAR(Table3[[#This Row],[DATE]])</f>
        <v>2041</v>
      </c>
    </row>
    <row r="7544" spans="1:16" x14ac:dyDescent="0.3">
      <c r="A7544" s="6">
        <v>51739</v>
      </c>
      <c r="B7544" s="7" t="s">
        <v>1252</v>
      </c>
      <c r="C7544" s="9">
        <f t="shared" ca="1" si="234"/>
        <v>1</v>
      </c>
      <c r="D7544" s="9" t="s">
        <v>2116</v>
      </c>
      <c r="E7544" s="9" t="s">
        <v>2116</v>
      </c>
      <c r="F7544" s="10">
        <f t="shared" ca="1" si="235"/>
        <v>6.4186443177893682E-2</v>
      </c>
      <c r="G7544" s="3" t="str">
        <f>VLOOKUP(Table3[[#This Row],[PRODUCT ID]],Table1[[PRODUCT]:[SELLING PRICE]],1,FALSE)</f>
        <v>Product200</v>
      </c>
      <c r="H7544" s="3" t="str">
        <f>VLOOKUP(Table3[[#This Row],[PRODUCT ID]],Table1[[PRODUCT]:[SELLING PRICE]],2,FALSE)</f>
        <v>Category3</v>
      </c>
      <c r="I7544" s="3" t="str">
        <f>VLOOKUP(Table3[[#This Row],[PRODUCT ID]],Table1[[PRODUCT]:[SELLING PRICE]],3,FALSE)</f>
        <v>Kg</v>
      </c>
      <c r="J7544" s="16">
        <f ca="1">VLOOKUP(Table3[[#This Row],[PRODUCT ID]],Table1[[PRODUCT]:[SELLING PRICE]],4,FALSE)</f>
        <v>163</v>
      </c>
      <c r="K7544" s="16">
        <f ca="1">VLOOKUP(Table3[[#This Row],[PRODUCT ID]],Table1[[PRODUCT]:[SELLING PRICE]],5,FALSE)</f>
        <v>123.85053853378588</v>
      </c>
      <c r="L7544" s="16">
        <f ca="1">J7544*Table3[[#This Row],[QUANTITY]]</f>
        <v>163</v>
      </c>
      <c r="M7544" s="16">
        <f ca="1">K7544*Table3[[#This Row],[QUANTITY]]*(1-Table3[[#This Row],[DISCOUNT %]])</f>
        <v>115.9010129796355</v>
      </c>
      <c r="N7544" s="3">
        <f>DAY(Table3[[#This Row],[DATE]])</f>
        <v>26</v>
      </c>
      <c r="O7544" s="3" t="str">
        <f>TEXT(Table3[[#This Row],[DATE]],"mmm")</f>
        <v>Aug</v>
      </c>
      <c r="P7544" s="3">
        <f>YEAR(Table3[[#This Row],[DATE]])</f>
        <v>2041</v>
      </c>
    </row>
    <row r="7545" spans="1:16" x14ac:dyDescent="0.3">
      <c r="A7545" s="6">
        <v>51740</v>
      </c>
      <c r="B7545" s="7" t="s">
        <v>1253</v>
      </c>
      <c r="C7545" s="9">
        <f t="shared" ca="1" si="234"/>
        <v>4</v>
      </c>
      <c r="D7545" s="9" t="s">
        <v>2116</v>
      </c>
      <c r="E7545" s="9" t="s">
        <v>2116</v>
      </c>
      <c r="F7545" s="10">
        <f t="shared" ca="1" si="235"/>
        <v>1.5136384539053572E-2</v>
      </c>
      <c r="G7545" s="3" t="str">
        <f>VLOOKUP(Table3[[#This Row],[PRODUCT ID]],Table1[[PRODUCT]:[SELLING PRICE]],1,FALSE)</f>
        <v>Product201</v>
      </c>
      <c r="H7545" s="3" t="str">
        <f>VLOOKUP(Table3[[#This Row],[PRODUCT ID]],Table1[[PRODUCT]:[SELLING PRICE]],2,FALSE)</f>
        <v>Category4</v>
      </c>
      <c r="I7545" s="3" t="str">
        <f>VLOOKUP(Table3[[#This Row],[PRODUCT ID]],Table1[[PRODUCT]:[SELLING PRICE]],3,FALSE)</f>
        <v>Lt</v>
      </c>
      <c r="J7545" s="16">
        <f ca="1">VLOOKUP(Table3[[#This Row],[PRODUCT ID]],Table1[[PRODUCT]:[SELLING PRICE]],4,FALSE)</f>
        <v>28</v>
      </c>
      <c r="K7545" s="16">
        <f ca="1">VLOOKUP(Table3[[#This Row],[PRODUCT ID]],Table1[[PRODUCT]:[SELLING PRICE]],5,FALSE)</f>
        <v>194.01785137300485</v>
      </c>
      <c r="L7545" s="16">
        <f ca="1">J7545*Table3[[#This Row],[QUANTITY]]</f>
        <v>112</v>
      </c>
      <c r="M7545" s="16">
        <f ca="1">K7545*Table3[[#This Row],[QUANTITY]]*(1-Table3[[#This Row],[DISCOUNT %]])</f>
        <v>764.32449026872848</v>
      </c>
      <c r="N7545" s="3">
        <f>DAY(Table3[[#This Row],[DATE]])</f>
        <v>27</v>
      </c>
      <c r="O7545" s="3" t="str">
        <f>TEXT(Table3[[#This Row],[DATE]],"mmm")</f>
        <v>Aug</v>
      </c>
      <c r="P7545" s="3">
        <f>YEAR(Table3[[#This Row],[DATE]])</f>
        <v>2041</v>
      </c>
    </row>
    <row r="7546" spans="1:16" x14ac:dyDescent="0.3">
      <c r="A7546" s="6">
        <v>51741</v>
      </c>
      <c r="B7546" s="7" t="s">
        <v>1254</v>
      </c>
      <c r="C7546" s="9">
        <f t="shared" ca="1" si="234"/>
        <v>11</v>
      </c>
      <c r="D7546" s="9" t="s">
        <v>2116</v>
      </c>
      <c r="E7546" s="9" t="s">
        <v>2118</v>
      </c>
      <c r="F7546" s="10">
        <f t="shared" ca="1" si="235"/>
        <v>9.5125543252246342E-2</v>
      </c>
      <c r="G7546" s="3" t="str">
        <f>VLOOKUP(Table3[[#This Row],[PRODUCT ID]],Table1[[PRODUCT]:[SELLING PRICE]],1,FALSE)</f>
        <v>Product202</v>
      </c>
      <c r="H7546" s="3" t="str">
        <f>VLOOKUP(Table3[[#This Row],[PRODUCT ID]],Table1[[PRODUCT]:[SELLING PRICE]],2,FALSE)</f>
        <v>Category5</v>
      </c>
      <c r="I7546" s="3" t="str">
        <f>VLOOKUP(Table3[[#This Row],[PRODUCT ID]],Table1[[PRODUCT]:[SELLING PRICE]],3,FALSE)</f>
        <v>Kg</v>
      </c>
      <c r="J7546" s="16">
        <f ca="1">VLOOKUP(Table3[[#This Row],[PRODUCT ID]],Table1[[PRODUCT]:[SELLING PRICE]],4,FALSE)</f>
        <v>181</v>
      </c>
      <c r="K7546" s="16">
        <f ca="1">VLOOKUP(Table3[[#This Row],[PRODUCT ID]],Table1[[PRODUCT]:[SELLING PRICE]],5,FALSE)</f>
        <v>35.07945359813435</v>
      </c>
      <c r="L7546" s="16">
        <f ca="1">J7546*Table3[[#This Row],[QUANTITY]]</f>
        <v>1991</v>
      </c>
      <c r="M7546" s="16">
        <f ca="1">K7546*Table3[[#This Row],[QUANTITY]]*(1-Table3[[#This Row],[DISCOUNT %]])</f>
        <v>349.16751669381836</v>
      </c>
      <c r="N7546" s="3">
        <f>DAY(Table3[[#This Row],[DATE]])</f>
        <v>28</v>
      </c>
      <c r="O7546" s="3" t="str">
        <f>TEXT(Table3[[#This Row],[DATE]],"mmm")</f>
        <v>Aug</v>
      </c>
      <c r="P7546" s="3">
        <f>YEAR(Table3[[#This Row],[DATE]])</f>
        <v>2041</v>
      </c>
    </row>
    <row r="7547" spans="1:16" x14ac:dyDescent="0.3">
      <c r="A7547" s="6">
        <v>51742</v>
      </c>
      <c r="B7547" s="7" t="s">
        <v>1255</v>
      </c>
      <c r="C7547" s="9">
        <f t="shared" ca="1" si="234"/>
        <v>13</v>
      </c>
      <c r="D7547" s="9" t="s">
        <v>2115</v>
      </c>
      <c r="E7547" s="9" t="s">
        <v>2116</v>
      </c>
      <c r="F7547" s="10">
        <f t="shared" ca="1" si="235"/>
        <v>2.8656637106881048E-3</v>
      </c>
      <c r="G7547" s="3" t="str">
        <f>VLOOKUP(Table3[[#This Row],[PRODUCT ID]],Table1[[PRODUCT]:[SELLING PRICE]],1,FALSE)</f>
        <v>Product203</v>
      </c>
      <c r="H7547" s="3" t="str">
        <f>VLOOKUP(Table3[[#This Row],[PRODUCT ID]],Table1[[PRODUCT]:[SELLING PRICE]],2,FALSE)</f>
        <v>Category1</v>
      </c>
      <c r="I7547" s="3" t="str">
        <f>VLOOKUP(Table3[[#This Row],[PRODUCT ID]],Table1[[PRODUCT]:[SELLING PRICE]],3,FALSE)</f>
        <v>Lt</v>
      </c>
      <c r="J7547" s="16">
        <f ca="1">VLOOKUP(Table3[[#This Row],[PRODUCT ID]],Table1[[PRODUCT]:[SELLING PRICE]],4,FALSE)</f>
        <v>150</v>
      </c>
      <c r="K7547" s="16">
        <f ca="1">VLOOKUP(Table3[[#This Row],[PRODUCT ID]],Table1[[PRODUCT]:[SELLING PRICE]],5,FALSE)</f>
        <v>301.86798463932945</v>
      </c>
      <c r="L7547" s="16">
        <f ca="1">J7547*Table3[[#This Row],[QUANTITY]]</f>
        <v>1950</v>
      </c>
      <c r="M7547" s="16">
        <f ca="1">K7547*Table3[[#This Row],[QUANTITY]]*(1-Table3[[#This Row],[DISCOUNT %]])</f>
        <v>3913.0381226342897</v>
      </c>
      <c r="N7547" s="3">
        <f>DAY(Table3[[#This Row],[DATE]])</f>
        <v>29</v>
      </c>
      <c r="O7547" s="3" t="str">
        <f>TEXT(Table3[[#This Row],[DATE]],"mmm")</f>
        <v>Aug</v>
      </c>
      <c r="P7547" s="3">
        <f>YEAR(Table3[[#This Row],[DATE]])</f>
        <v>2041</v>
      </c>
    </row>
    <row r="7548" spans="1:16" x14ac:dyDescent="0.3">
      <c r="A7548" s="6">
        <v>51743</v>
      </c>
      <c r="B7548" s="7" t="s">
        <v>1256</v>
      </c>
      <c r="C7548" s="9">
        <f t="shared" ca="1" si="234"/>
        <v>4</v>
      </c>
      <c r="D7548" s="9" t="s">
        <v>2117</v>
      </c>
      <c r="E7548" s="9" t="s">
        <v>2116</v>
      </c>
      <c r="F7548" s="10">
        <f t="shared" ca="1" si="235"/>
        <v>4.7663432535063215E-2</v>
      </c>
      <c r="G7548" s="3" t="str">
        <f>VLOOKUP(Table3[[#This Row],[PRODUCT ID]],Table1[[PRODUCT]:[SELLING PRICE]],1,FALSE)</f>
        <v>Product204</v>
      </c>
      <c r="H7548" s="3" t="str">
        <f>VLOOKUP(Table3[[#This Row],[PRODUCT ID]],Table1[[PRODUCT]:[SELLING PRICE]],2,FALSE)</f>
        <v>Category2</v>
      </c>
      <c r="I7548" s="3" t="str">
        <f>VLOOKUP(Table3[[#This Row],[PRODUCT ID]],Table1[[PRODUCT]:[SELLING PRICE]],3,FALSE)</f>
        <v>Ft</v>
      </c>
      <c r="J7548" s="16">
        <f ca="1">VLOOKUP(Table3[[#This Row],[PRODUCT ID]],Table1[[PRODUCT]:[SELLING PRICE]],4,FALSE)</f>
        <v>159</v>
      </c>
      <c r="K7548" s="16">
        <f ca="1">VLOOKUP(Table3[[#This Row],[PRODUCT ID]],Table1[[PRODUCT]:[SELLING PRICE]],5,FALSE)</f>
        <v>279.57975045874792</v>
      </c>
      <c r="L7548" s="16">
        <f ca="1">J7548*Table3[[#This Row],[QUANTITY]]</f>
        <v>636</v>
      </c>
      <c r="M7548" s="16">
        <f ca="1">K7548*Table3[[#This Row],[QUANTITY]]*(1-Table3[[#This Row],[DISCOUNT %]])</f>
        <v>1065.0160795383504</v>
      </c>
      <c r="N7548" s="3">
        <f>DAY(Table3[[#This Row],[DATE]])</f>
        <v>30</v>
      </c>
      <c r="O7548" s="3" t="str">
        <f>TEXT(Table3[[#This Row],[DATE]],"mmm")</f>
        <v>Aug</v>
      </c>
      <c r="P7548" s="3">
        <f>YEAR(Table3[[#This Row],[DATE]])</f>
        <v>2041</v>
      </c>
    </row>
    <row r="7549" spans="1:16" x14ac:dyDescent="0.3">
      <c r="A7549" s="6">
        <v>51744</v>
      </c>
      <c r="B7549" s="7" t="s">
        <v>1257</v>
      </c>
      <c r="C7549" s="9">
        <f t="shared" ca="1" si="234"/>
        <v>2</v>
      </c>
      <c r="D7549" s="9" t="s">
        <v>2117</v>
      </c>
      <c r="E7549" s="9" t="s">
        <v>2116</v>
      </c>
      <c r="F7549" s="10">
        <f t="shared" ca="1" si="235"/>
        <v>3.5650443168124525E-2</v>
      </c>
      <c r="G7549" s="3" t="str">
        <f>VLOOKUP(Table3[[#This Row],[PRODUCT ID]],Table1[[PRODUCT]:[SELLING PRICE]],1,FALSE)</f>
        <v>Product205</v>
      </c>
      <c r="H7549" s="3" t="str">
        <f>VLOOKUP(Table3[[#This Row],[PRODUCT ID]],Table1[[PRODUCT]:[SELLING PRICE]],2,FALSE)</f>
        <v>Category3</v>
      </c>
      <c r="I7549" s="3" t="str">
        <f>VLOOKUP(Table3[[#This Row],[PRODUCT ID]],Table1[[PRODUCT]:[SELLING PRICE]],3,FALSE)</f>
        <v>Kg</v>
      </c>
      <c r="J7549" s="16">
        <f ca="1">VLOOKUP(Table3[[#This Row],[PRODUCT ID]],Table1[[PRODUCT]:[SELLING PRICE]],4,FALSE)</f>
        <v>117</v>
      </c>
      <c r="K7549" s="16">
        <f ca="1">VLOOKUP(Table3[[#This Row],[PRODUCT ID]],Table1[[PRODUCT]:[SELLING PRICE]],5,FALSE)</f>
        <v>195.98933418134115</v>
      </c>
      <c r="L7549" s="16">
        <f ca="1">J7549*Table3[[#This Row],[QUANTITY]]</f>
        <v>234</v>
      </c>
      <c r="M7549" s="16">
        <f ca="1">K7549*Table3[[#This Row],[QUANTITY]]*(1-Table3[[#This Row],[DISCOUNT %]])</f>
        <v>378.00445512310137</v>
      </c>
      <c r="N7549" s="3">
        <f>DAY(Table3[[#This Row],[DATE]])</f>
        <v>31</v>
      </c>
      <c r="O7549" s="3" t="str">
        <f>TEXT(Table3[[#This Row],[DATE]],"mmm")</f>
        <v>Aug</v>
      </c>
      <c r="P7549" s="3">
        <f>YEAR(Table3[[#This Row],[DATE]])</f>
        <v>2041</v>
      </c>
    </row>
    <row r="7550" spans="1:16" x14ac:dyDescent="0.3">
      <c r="A7550" s="6">
        <v>51745</v>
      </c>
      <c r="B7550" s="7" t="s">
        <v>1258</v>
      </c>
      <c r="C7550" s="9">
        <f t="shared" ca="1" si="234"/>
        <v>2</v>
      </c>
      <c r="D7550" s="9" t="s">
        <v>2116</v>
      </c>
      <c r="E7550" s="9" t="s">
        <v>2116</v>
      </c>
      <c r="F7550" s="10">
        <f t="shared" ca="1" si="235"/>
        <v>3.9596500097913351E-2</v>
      </c>
      <c r="G7550" s="3" t="str">
        <f>VLOOKUP(Table3[[#This Row],[PRODUCT ID]],Table1[[PRODUCT]:[SELLING PRICE]],1,FALSE)</f>
        <v>Product206</v>
      </c>
      <c r="H7550" s="3" t="str">
        <f>VLOOKUP(Table3[[#This Row],[PRODUCT ID]],Table1[[PRODUCT]:[SELLING PRICE]],2,FALSE)</f>
        <v>Category4</v>
      </c>
      <c r="I7550" s="3" t="str">
        <f>VLOOKUP(Table3[[#This Row],[PRODUCT ID]],Table1[[PRODUCT]:[SELLING PRICE]],3,FALSE)</f>
        <v>No</v>
      </c>
      <c r="J7550" s="16">
        <f ca="1">VLOOKUP(Table3[[#This Row],[PRODUCT ID]],Table1[[PRODUCT]:[SELLING PRICE]],4,FALSE)</f>
        <v>172</v>
      </c>
      <c r="K7550" s="16">
        <f ca="1">VLOOKUP(Table3[[#This Row],[PRODUCT ID]],Table1[[PRODUCT]:[SELLING PRICE]],5,FALSE)</f>
        <v>68.039381915558792</v>
      </c>
      <c r="L7550" s="16">
        <f ca="1">J7550*Table3[[#This Row],[QUANTITY]]</f>
        <v>344</v>
      </c>
      <c r="M7550" s="16">
        <f ca="1">K7550*Table3[[#This Row],[QUANTITY]]*(1-Table3[[#This Row],[DISCOUNT %]])</f>
        <v>130.69052104575479</v>
      </c>
      <c r="N7550" s="3">
        <f>DAY(Table3[[#This Row],[DATE]])</f>
        <v>1</v>
      </c>
      <c r="O7550" s="3" t="str">
        <f>TEXT(Table3[[#This Row],[DATE]],"mmm")</f>
        <v>Sep</v>
      </c>
      <c r="P7550" s="3">
        <f>YEAR(Table3[[#This Row],[DATE]])</f>
        <v>2041</v>
      </c>
    </row>
    <row r="7551" spans="1:16" x14ac:dyDescent="0.3">
      <c r="A7551" s="6">
        <v>51746</v>
      </c>
      <c r="B7551" s="7" t="s">
        <v>1259</v>
      </c>
      <c r="C7551" s="9">
        <f t="shared" ca="1" si="234"/>
        <v>6</v>
      </c>
      <c r="D7551" s="9" t="s">
        <v>2116</v>
      </c>
      <c r="E7551" s="9" t="s">
        <v>2116</v>
      </c>
      <c r="F7551" s="10">
        <f t="shared" ca="1" si="235"/>
        <v>7.6854446981081251E-2</v>
      </c>
      <c r="G7551" s="3" t="str">
        <f>VLOOKUP(Table3[[#This Row],[PRODUCT ID]],Table1[[PRODUCT]:[SELLING PRICE]],1,FALSE)</f>
        <v>Product207</v>
      </c>
      <c r="H7551" s="3" t="str">
        <f>VLOOKUP(Table3[[#This Row],[PRODUCT ID]],Table1[[PRODUCT]:[SELLING PRICE]],2,FALSE)</f>
        <v>Category5</v>
      </c>
      <c r="I7551" s="3" t="str">
        <f>VLOOKUP(Table3[[#This Row],[PRODUCT ID]],Table1[[PRODUCT]:[SELLING PRICE]],3,FALSE)</f>
        <v>No</v>
      </c>
      <c r="J7551" s="16">
        <f ca="1">VLOOKUP(Table3[[#This Row],[PRODUCT ID]],Table1[[PRODUCT]:[SELLING PRICE]],4,FALSE)</f>
        <v>116</v>
      </c>
      <c r="K7551" s="16">
        <f ca="1">VLOOKUP(Table3[[#This Row],[PRODUCT ID]],Table1[[PRODUCT]:[SELLING PRICE]],5,FALSE)</f>
        <v>269.92092612231124</v>
      </c>
      <c r="L7551" s="16">
        <f ca="1">J7551*Table3[[#This Row],[QUANTITY]]</f>
        <v>696</v>
      </c>
      <c r="M7551" s="16">
        <f ca="1">K7551*Table3[[#This Row],[QUANTITY]]*(1-Table3[[#This Row],[DISCOUNT %]])</f>
        <v>1495.0578156993583</v>
      </c>
      <c r="N7551" s="3">
        <f>DAY(Table3[[#This Row],[DATE]])</f>
        <v>2</v>
      </c>
      <c r="O7551" s="3" t="str">
        <f>TEXT(Table3[[#This Row],[DATE]],"mmm")</f>
        <v>Sep</v>
      </c>
      <c r="P7551" s="3">
        <f>YEAR(Table3[[#This Row],[DATE]])</f>
        <v>2041</v>
      </c>
    </row>
    <row r="7552" spans="1:16" x14ac:dyDescent="0.3">
      <c r="A7552" s="6">
        <v>51747</v>
      </c>
      <c r="B7552" s="7" t="s">
        <v>1260</v>
      </c>
      <c r="C7552" s="9">
        <f t="shared" ca="1" si="234"/>
        <v>11</v>
      </c>
      <c r="D7552" s="9" t="s">
        <v>2116</v>
      </c>
      <c r="E7552" s="9" t="s">
        <v>2118</v>
      </c>
      <c r="F7552" s="10">
        <f t="shared" ca="1" si="235"/>
        <v>2.0716357036625811E-2</v>
      </c>
      <c r="G7552" s="3" t="str">
        <f>VLOOKUP(Table3[[#This Row],[PRODUCT ID]],Table1[[PRODUCT]:[SELLING PRICE]],1,FALSE)</f>
        <v>Product208</v>
      </c>
      <c r="H7552" s="3" t="str">
        <f>VLOOKUP(Table3[[#This Row],[PRODUCT ID]],Table1[[PRODUCT]:[SELLING PRICE]],2,FALSE)</f>
        <v>Category1</v>
      </c>
      <c r="I7552" s="3" t="str">
        <f>VLOOKUP(Table3[[#This Row],[PRODUCT ID]],Table1[[PRODUCT]:[SELLING PRICE]],3,FALSE)</f>
        <v>Ft</v>
      </c>
      <c r="J7552" s="16">
        <f ca="1">VLOOKUP(Table3[[#This Row],[PRODUCT ID]],Table1[[PRODUCT]:[SELLING PRICE]],4,FALSE)</f>
        <v>90</v>
      </c>
      <c r="K7552" s="16">
        <f ca="1">VLOOKUP(Table3[[#This Row],[PRODUCT ID]],Table1[[PRODUCT]:[SELLING PRICE]],5,FALSE)</f>
        <v>135.67081675290174</v>
      </c>
      <c r="L7552" s="16">
        <f ca="1">J7552*Table3[[#This Row],[QUANTITY]]</f>
        <v>990</v>
      </c>
      <c r="M7552" s="16">
        <f ca="1">K7552*Table3[[#This Row],[QUANTITY]]*(1-Table3[[#This Row],[DISCOUNT %]])</f>
        <v>1461.462328409578</v>
      </c>
      <c r="N7552" s="3">
        <f>DAY(Table3[[#This Row],[DATE]])</f>
        <v>3</v>
      </c>
      <c r="O7552" s="3" t="str">
        <f>TEXT(Table3[[#This Row],[DATE]],"mmm")</f>
        <v>Sep</v>
      </c>
      <c r="P7552" s="3">
        <f>YEAR(Table3[[#This Row],[DATE]])</f>
        <v>2041</v>
      </c>
    </row>
    <row r="7553" spans="1:16" x14ac:dyDescent="0.3">
      <c r="A7553" s="6">
        <v>51748</v>
      </c>
      <c r="B7553" s="7" t="s">
        <v>1261</v>
      </c>
      <c r="C7553" s="9">
        <f t="shared" ca="1" si="234"/>
        <v>8</v>
      </c>
      <c r="D7553" s="9" t="s">
        <v>2116</v>
      </c>
      <c r="E7553" s="9" t="s">
        <v>2118</v>
      </c>
      <c r="F7553" s="10">
        <f t="shared" ca="1" si="235"/>
        <v>1.010671795067395E-2</v>
      </c>
      <c r="G7553" s="3" t="str">
        <f>VLOOKUP(Table3[[#This Row],[PRODUCT ID]],Table1[[PRODUCT]:[SELLING PRICE]],1,FALSE)</f>
        <v>Product209</v>
      </c>
      <c r="H7553" s="3" t="str">
        <f>VLOOKUP(Table3[[#This Row],[PRODUCT ID]],Table1[[PRODUCT]:[SELLING PRICE]],2,FALSE)</f>
        <v>Category2</v>
      </c>
      <c r="I7553" s="3" t="str">
        <f>VLOOKUP(Table3[[#This Row],[PRODUCT ID]],Table1[[PRODUCT]:[SELLING PRICE]],3,FALSE)</f>
        <v>No</v>
      </c>
      <c r="J7553" s="16">
        <f ca="1">VLOOKUP(Table3[[#This Row],[PRODUCT ID]],Table1[[PRODUCT]:[SELLING PRICE]],4,FALSE)</f>
        <v>239</v>
      </c>
      <c r="K7553" s="16">
        <f ca="1">VLOOKUP(Table3[[#This Row],[PRODUCT ID]],Table1[[PRODUCT]:[SELLING PRICE]],5,FALSE)</f>
        <v>267.52871627874873</v>
      </c>
      <c r="L7553" s="16">
        <f ca="1">J7553*Table3[[#This Row],[QUANTITY]]</f>
        <v>1912</v>
      </c>
      <c r="M7553" s="16">
        <f ca="1">K7553*Table3[[#This Row],[QUANTITY]]*(1-Table3[[#This Row],[DISCOUNT %]])</f>
        <v>2118.5990319969083</v>
      </c>
      <c r="N7553" s="3">
        <f>DAY(Table3[[#This Row],[DATE]])</f>
        <v>4</v>
      </c>
      <c r="O7553" s="3" t="str">
        <f>TEXT(Table3[[#This Row],[DATE]],"mmm")</f>
        <v>Sep</v>
      </c>
      <c r="P7553" s="3">
        <f>YEAR(Table3[[#This Row],[DATE]])</f>
        <v>2041</v>
      </c>
    </row>
    <row r="7554" spans="1:16" x14ac:dyDescent="0.3">
      <c r="A7554" s="6">
        <v>51749</v>
      </c>
      <c r="B7554" s="7" t="s">
        <v>1262</v>
      </c>
      <c r="C7554" s="9">
        <f t="shared" ca="1" si="234"/>
        <v>13</v>
      </c>
      <c r="D7554" s="9" t="s">
        <v>2115</v>
      </c>
      <c r="E7554" s="9" t="s">
        <v>2116</v>
      </c>
      <c r="F7554" s="10">
        <f t="shared" ca="1" si="235"/>
        <v>8.3521820754327344E-3</v>
      </c>
      <c r="G7554" s="3" t="str">
        <f>VLOOKUP(Table3[[#This Row],[PRODUCT ID]],Table1[[PRODUCT]:[SELLING PRICE]],1,FALSE)</f>
        <v>Product210</v>
      </c>
      <c r="H7554" s="3" t="str">
        <f>VLOOKUP(Table3[[#This Row],[PRODUCT ID]],Table1[[PRODUCT]:[SELLING PRICE]],2,FALSE)</f>
        <v>Category3</v>
      </c>
      <c r="I7554" s="3" t="str">
        <f>VLOOKUP(Table3[[#This Row],[PRODUCT ID]],Table1[[PRODUCT]:[SELLING PRICE]],3,FALSE)</f>
        <v>Kg</v>
      </c>
      <c r="J7554" s="16">
        <f ca="1">VLOOKUP(Table3[[#This Row],[PRODUCT ID]],Table1[[PRODUCT]:[SELLING PRICE]],4,FALSE)</f>
        <v>180</v>
      </c>
      <c r="K7554" s="16">
        <f ca="1">VLOOKUP(Table3[[#This Row],[PRODUCT ID]],Table1[[PRODUCT]:[SELLING PRICE]],5,FALSE)</f>
        <v>265.37581418255377</v>
      </c>
      <c r="L7554" s="16">
        <f ca="1">J7554*Table3[[#This Row],[QUANTITY]]</f>
        <v>2340</v>
      </c>
      <c r="M7554" s="16">
        <f ca="1">K7554*Table3[[#This Row],[QUANTITY]]*(1-Table3[[#This Row],[DISCOUNT %]])</f>
        <v>3421.0715118331032</v>
      </c>
      <c r="N7554" s="3">
        <f>DAY(Table3[[#This Row],[DATE]])</f>
        <v>5</v>
      </c>
      <c r="O7554" s="3" t="str">
        <f>TEXT(Table3[[#This Row],[DATE]],"mmm")</f>
        <v>Sep</v>
      </c>
      <c r="P7554" s="3">
        <f>YEAR(Table3[[#This Row],[DATE]])</f>
        <v>2041</v>
      </c>
    </row>
    <row r="7555" spans="1:16" x14ac:dyDescent="0.3">
      <c r="A7555" s="6">
        <v>51750</v>
      </c>
      <c r="B7555" s="7" t="s">
        <v>1263</v>
      </c>
      <c r="C7555" s="9">
        <f t="shared" ref="C7555:C7618" ca="1" si="236">RANDBETWEEN(1,15)</f>
        <v>5</v>
      </c>
      <c r="D7555" s="9" t="s">
        <v>2116</v>
      </c>
      <c r="E7555" s="9" t="s">
        <v>2116</v>
      </c>
      <c r="F7555" s="10">
        <f t="shared" ref="F7555:F7618" ca="1" si="237">RAND()*(0.1)</f>
        <v>3.5900721981162932E-2</v>
      </c>
      <c r="G7555" s="3" t="str">
        <f>VLOOKUP(Table3[[#This Row],[PRODUCT ID]],Table1[[PRODUCT]:[SELLING PRICE]],1,FALSE)</f>
        <v>Product211</v>
      </c>
      <c r="H7555" s="3" t="str">
        <f>VLOOKUP(Table3[[#This Row],[PRODUCT ID]],Table1[[PRODUCT]:[SELLING PRICE]],2,FALSE)</f>
        <v>Category4</v>
      </c>
      <c r="I7555" s="3" t="str">
        <f>VLOOKUP(Table3[[#This Row],[PRODUCT ID]],Table1[[PRODUCT]:[SELLING PRICE]],3,FALSE)</f>
        <v>Kg</v>
      </c>
      <c r="J7555" s="16">
        <f ca="1">VLOOKUP(Table3[[#This Row],[PRODUCT ID]],Table1[[PRODUCT]:[SELLING PRICE]],4,FALSE)</f>
        <v>157</v>
      </c>
      <c r="K7555" s="16">
        <f ca="1">VLOOKUP(Table3[[#This Row],[PRODUCT ID]],Table1[[PRODUCT]:[SELLING PRICE]],5,FALSE)</f>
        <v>143.98451442231595</v>
      </c>
      <c r="L7555" s="16">
        <f ca="1">J7555*Table3[[#This Row],[QUANTITY]]</f>
        <v>785</v>
      </c>
      <c r="M7555" s="16">
        <f ca="1">K7555*Table3[[#This Row],[QUANTITY]]*(1-Table3[[#This Row],[DISCOUNT %]])</f>
        <v>694.07683200223823</v>
      </c>
      <c r="N7555" s="3">
        <f>DAY(Table3[[#This Row],[DATE]])</f>
        <v>6</v>
      </c>
      <c r="O7555" s="3" t="str">
        <f>TEXT(Table3[[#This Row],[DATE]],"mmm")</f>
        <v>Sep</v>
      </c>
      <c r="P7555" s="3">
        <f>YEAR(Table3[[#This Row],[DATE]])</f>
        <v>2041</v>
      </c>
    </row>
    <row r="7556" spans="1:16" x14ac:dyDescent="0.3">
      <c r="A7556" s="6">
        <v>51751</v>
      </c>
      <c r="B7556" s="7" t="s">
        <v>1264</v>
      </c>
      <c r="C7556" s="9">
        <f t="shared" ca="1" si="236"/>
        <v>12</v>
      </c>
      <c r="D7556" s="9" t="s">
        <v>2117</v>
      </c>
      <c r="E7556" s="9" t="s">
        <v>2116</v>
      </c>
      <c r="F7556" s="10">
        <f t="shared" ca="1" si="237"/>
        <v>2.9694949461962585E-2</v>
      </c>
      <c r="G7556" s="3" t="str">
        <f>VLOOKUP(Table3[[#This Row],[PRODUCT ID]],Table1[[PRODUCT]:[SELLING PRICE]],1,FALSE)</f>
        <v>Product212</v>
      </c>
      <c r="H7556" s="3" t="str">
        <f>VLOOKUP(Table3[[#This Row],[PRODUCT ID]],Table1[[PRODUCT]:[SELLING PRICE]],2,FALSE)</f>
        <v>Category5</v>
      </c>
      <c r="I7556" s="3" t="str">
        <f>VLOOKUP(Table3[[#This Row],[PRODUCT ID]],Table1[[PRODUCT]:[SELLING PRICE]],3,FALSE)</f>
        <v>Lt</v>
      </c>
      <c r="J7556" s="16">
        <f ca="1">VLOOKUP(Table3[[#This Row],[PRODUCT ID]],Table1[[PRODUCT]:[SELLING PRICE]],4,FALSE)</f>
        <v>198</v>
      </c>
      <c r="K7556" s="16">
        <f ca="1">VLOOKUP(Table3[[#This Row],[PRODUCT ID]],Table1[[PRODUCT]:[SELLING PRICE]],5,FALSE)</f>
        <v>210.91999536522889</v>
      </c>
      <c r="L7556" s="16">
        <f ca="1">J7556*Table3[[#This Row],[QUANTITY]]</f>
        <v>2376</v>
      </c>
      <c r="M7556" s="16">
        <f ca="1">K7556*Table3[[#This Row],[QUANTITY]]*(1-Table3[[#This Row],[DISCOUNT %]])</f>
        <v>2455.8808411480923</v>
      </c>
      <c r="N7556" s="3">
        <f>DAY(Table3[[#This Row],[DATE]])</f>
        <v>7</v>
      </c>
      <c r="O7556" s="3" t="str">
        <f>TEXT(Table3[[#This Row],[DATE]],"mmm")</f>
        <v>Sep</v>
      </c>
      <c r="P7556" s="3">
        <f>YEAR(Table3[[#This Row],[DATE]])</f>
        <v>2041</v>
      </c>
    </row>
    <row r="7557" spans="1:16" x14ac:dyDescent="0.3">
      <c r="A7557" s="6">
        <v>51752</v>
      </c>
      <c r="B7557" s="7" t="s">
        <v>1265</v>
      </c>
      <c r="C7557" s="9">
        <f t="shared" ca="1" si="236"/>
        <v>5</v>
      </c>
      <c r="D7557" s="9" t="s">
        <v>2115</v>
      </c>
      <c r="E7557" s="9" t="s">
        <v>2116</v>
      </c>
      <c r="F7557" s="10">
        <f t="shared" ca="1" si="237"/>
        <v>7.5517025180967645E-2</v>
      </c>
      <c r="G7557" s="3" t="str">
        <f>VLOOKUP(Table3[[#This Row],[PRODUCT ID]],Table1[[PRODUCT]:[SELLING PRICE]],1,FALSE)</f>
        <v>Product213</v>
      </c>
      <c r="H7557" s="3" t="str">
        <f>VLOOKUP(Table3[[#This Row],[PRODUCT ID]],Table1[[PRODUCT]:[SELLING PRICE]],2,FALSE)</f>
        <v>Category1</v>
      </c>
      <c r="I7557" s="3" t="str">
        <f>VLOOKUP(Table3[[#This Row],[PRODUCT ID]],Table1[[PRODUCT]:[SELLING PRICE]],3,FALSE)</f>
        <v>Kg</v>
      </c>
      <c r="J7557" s="16">
        <f ca="1">VLOOKUP(Table3[[#This Row],[PRODUCT ID]],Table1[[PRODUCT]:[SELLING PRICE]],4,FALSE)</f>
        <v>12</v>
      </c>
      <c r="K7557" s="16">
        <f ca="1">VLOOKUP(Table3[[#This Row],[PRODUCT ID]],Table1[[PRODUCT]:[SELLING PRICE]],5,FALSE)</f>
        <v>186.11881122382229</v>
      </c>
      <c r="L7557" s="16">
        <f ca="1">J7557*Table3[[#This Row],[QUANTITY]]</f>
        <v>60</v>
      </c>
      <c r="M7557" s="16">
        <f ca="1">K7557*Table3[[#This Row],[QUANTITY]]*(1-Table3[[#This Row],[DISCOUNT %]])</f>
        <v>860.31836134990567</v>
      </c>
      <c r="N7557" s="3">
        <f>DAY(Table3[[#This Row],[DATE]])</f>
        <v>8</v>
      </c>
      <c r="O7557" s="3" t="str">
        <f>TEXT(Table3[[#This Row],[DATE]],"mmm")</f>
        <v>Sep</v>
      </c>
      <c r="P7557" s="3">
        <f>YEAR(Table3[[#This Row],[DATE]])</f>
        <v>2041</v>
      </c>
    </row>
    <row r="7558" spans="1:16" x14ac:dyDescent="0.3">
      <c r="A7558" s="6">
        <v>51753</v>
      </c>
      <c r="B7558" s="7" t="s">
        <v>1266</v>
      </c>
      <c r="C7558" s="9">
        <f t="shared" ca="1" si="236"/>
        <v>12</v>
      </c>
      <c r="D7558" s="9" t="s">
        <v>2115</v>
      </c>
      <c r="E7558" s="9" t="s">
        <v>2118</v>
      </c>
      <c r="F7558" s="10">
        <f t="shared" ca="1" si="237"/>
        <v>1.3857177209801242E-2</v>
      </c>
      <c r="G7558" s="3" t="str">
        <f>VLOOKUP(Table3[[#This Row],[PRODUCT ID]],Table1[[PRODUCT]:[SELLING PRICE]],1,FALSE)</f>
        <v>Product214</v>
      </c>
      <c r="H7558" s="3" t="str">
        <f>VLOOKUP(Table3[[#This Row],[PRODUCT ID]],Table1[[PRODUCT]:[SELLING PRICE]],2,FALSE)</f>
        <v>Category2</v>
      </c>
      <c r="I7558" s="3" t="str">
        <f>VLOOKUP(Table3[[#This Row],[PRODUCT ID]],Table1[[PRODUCT]:[SELLING PRICE]],3,FALSE)</f>
        <v>Lt</v>
      </c>
      <c r="J7558" s="16">
        <f ca="1">VLOOKUP(Table3[[#This Row],[PRODUCT ID]],Table1[[PRODUCT]:[SELLING PRICE]],4,FALSE)</f>
        <v>71</v>
      </c>
      <c r="K7558" s="16">
        <f ca="1">VLOOKUP(Table3[[#This Row],[PRODUCT ID]],Table1[[PRODUCT]:[SELLING PRICE]],5,FALSE)</f>
        <v>45.713468138494527</v>
      </c>
      <c r="L7558" s="16">
        <f ca="1">J7558*Table3[[#This Row],[QUANTITY]]</f>
        <v>852</v>
      </c>
      <c r="M7558" s="16">
        <f ca="1">K7558*Table3[[#This Row],[QUANTITY]]*(1-Table3[[#This Row],[DISCOUNT %]])</f>
        <v>540.96010211549765</v>
      </c>
      <c r="N7558" s="3">
        <f>DAY(Table3[[#This Row],[DATE]])</f>
        <v>9</v>
      </c>
      <c r="O7558" s="3" t="str">
        <f>TEXT(Table3[[#This Row],[DATE]],"mmm")</f>
        <v>Sep</v>
      </c>
      <c r="P7558" s="3">
        <f>YEAR(Table3[[#This Row],[DATE]])</f>
        <v>2041</v>
      </c>
    </row>
    <row r="7559" spans="1:16" x14ac:dyDescent="0.3">
      <c r="A7559" s="6">
        <v>51754</v>
      </c>
      <c r="B7559" s="7" t="s">
        <v>1267</v>
      </c>
      <c r="C7559" s="9">
        <f t="shared" ca="1" si="236"/>
        <v>10</v>
      </c>
      <c r="D7559" s="9" t="s">
        <v>2115</v>
      </c>
      <c r="E7559" s="9" t="s">
        <v>2116</v>
      </c>
      <c r="F7559" s="10">
        <f t="shared" ca="1" si="237"/>
        <v>1.488681960546543E-2</v>
      </c>
      <c r="G7559" s="3" t="str">
        <f>VLOOKUP(Table3[[#This Row],[PRODUCT ID]],Table1[[PRODUCT]:[SELLING PRICE]],1,FALSE)</f>
        <v>Product215</v>
      </c>
      <c r="H7559" s="3" t="str">
        <f>VLOOKUP(Table3[[#This Row],[PRODUCT ID]],Table1[[PRODUCT]:[SELLING PRICE]],2,FALSE)</f>
        <v>Category3</v>
      </c>
      <c r="I7559" s="3" t="str">
        <f>VLOOKUP(Table3[[#This Row],[PRODUCT ID]],Table1[[PRODUCT]:[SELLING PRICE]],3,FALSE)</f>
        <v>Ft</v>
      </c>
      <c r="J7559" s="16">
        <f ca="1">VLOOKUP(Table3[[#This Row],[PRODUCT ID]],Table1[[PRODUCT]:[SELLING PRICE]],4,FALSE)</f>
        <v>54</v>
      </c>
      <c r="K7559" s="16">
        <f ca="1">VLOOKUP(Table3[[#This Row],[PRODUCT ID]],Table1[[PRODUCT]:[SELLING PRICE]],5,FALSE)</f>
        <v>95.158221575081654</v>
      </c>
      <c r="L7559" s="16">
        <f ca="1">J7559*Table3[[#This Row],[QUANTITY]]</f>
        <v>540</v>
      </c>
      <c r="M7559" s="16">
        <f ca="1">K7559*Table3[[#This Row],[QUANTITY]]*(1-Table3[[#This Row],[DISCOUNT %]])</f>
        <v>937.41618296516504</v>
      </c>
      <c r="N7559" s="3">
        <f>DAY(Table3[[#This Row],[DATE]])</f>
        <v>10</v>
      </c>
      <c r="O7559" s="3" t="str">
        <f>TEXT(Table3[[#This Row],[DATE]],"mmm")</f>
        <v>Sep</v>
      </c>
      <c r="P7559" s="3">
        <f>YEAR(Table3[[#This Row],[DATE]])</f>
        <v>2041</v>
      </c>
    </row>
    <row r="7560" spans="1:16" x14ac:dyDescent="0.3">
      <c r="A7560" s="6">
        <v>51755</v>
      </c>
      <c r="B7560" s="7" t="s">
        <v>1268</v>
      </c>
      <c r="C7560" s="9">
        <f t="shared" ca="1" si="236"/>
        <v>7</v>
      </c>
      <c r="D7560" s="9" t="s">
        <v>2116</v>
      </c>
      <c r="E7560" s="9" t="s">
        <v>2116</v>
      </c>
      <c r="F7560" s="10">
        <f t="shared" ca="1" si="237"/>
        <v>4.657687124127953E-2</v>
      </c>
      <c r="G7560" s="3" t="str">
        <f>VLOOKUP(Table3[[#This Row],[PRODUCT ID]],Table1[[PRODUCT]:[SELLING PRICE]],1,FALSE)</f>
        <v>Product216</v>
      </c>
      <c r="H7560" s="3" t="str">
        <f>VLOOKUP(Table3[[#This Row],[PRODUCT ID]],Table1[[PRODUCT]:[SELLING PRICE]],2,FALSE)</f>
        <v>Category4</v>
      </c>
      <c r="I7560" s="3" t="str">
        <f>VLOOKUP(Table3[[#This Row],[PRODUCT ID]],Table1[[PRODUCT]:[SELLING PRICE]],3,FALSE)</f>
        <v>Kg</v>
      </c>
      <c r="J7560" s="16">
        <f ca="1">VLOOKUP(Table3[[#This Row],[PRODUCT ID]],Table1[[PRODUCT]:[SELLING PRICE]],4,FALSE)</f>
        <v>141</v>
      </c>
      <c r="K7560" s="16">
        <f ca="1">VLOOKUP(Table3[[#This Row],[PRODUCT ID]],Table1[[PRODUCT]:[SELLING PRICE]],5,FALSE)</f>
        <v>174.56517360104871</v>
      </c>
      <c r="L7560" s="16">
        <f ca="1">J7560*Table3[[#This Row],[QUANTITY]]</f>
        <v>987</v>
      </c>
      <c r="M7560" s="16">
        <f ca="1">K7560*Table3[[#This Row],[QUANTITY]]*(1-Table3[[#This Row],[DISCOUNT %]])</f>
        <v>1165.0413179091474</v>
      </c>
      <c r="N7560" s="3">
        <f>DAY(Table3[[#This Row],[DATE]])</f>
        <v>11</v>
      </c>
      <c r="O7560" s="3" t="str">
        <f>TEXT(Table3[[#This Row],[DATE]],"mmm")</f>
        <v>Sep</v>
      </c>
      <c r="P7560" s="3">
        <f>YEAR(Table3[[#This Row],[DATE]])</f>
        <v>2041</v>
      </c>
    </row>
    <row r="7561" spans="1:16" x14ac:dyDescent="0.3">
      <c r="A7561" s="6">
        <v>51756</v>
      </c>
      <c r="B7561" s="7" t="s">
        <v>1269</v>
      </c>
      <c r="C7561" s="9">
        <f t="shared" ca="1" si="236"/>
        <v>12</v>
      </c>
      <c r="D7561" s="9" t="s">
        <v>2116</v>
      </c>
      <c r="E7561" s="9" t="s">
        <v>2116</v>
      </c>
      <c r="F7561" s="10">
        <f t="shared" ca="1" si="237"/>
        <v>1.7926236411791262E-2</v>
      </c>
      <c r="G7561" s="3" t="str">
        <f>VLOOKUP(Table3[[#This Row],[PRODUCT ID]],Table1[[PRODUCT]:[SELLING PRICE]],1,FALSE)</f>
        <v>Product217</v>
      </c>
      <c r="H7561" s="3" t="str">
        <f>VLOOKUP(Table3[[#This Row],[PRODUCT ID]],Table1[[PRODUCT]:[SELLING PRICE]],2,FALSE)</f>
        <v>Category1</v>
      </c>
      <c r="I7561" s="3" t="str">
        <f>VLOOKUP(Table3[[#This Row],[PRODUCT ID]],Table1[[PRODUCT]:[SELLING PRICE]],3,FALSE)</f>
        <v>No</v>
      </c>
      <c r="J7561" s="16">
        <f ca="1">VLOOKUP(Table3[[#This Row],[PRODUCT ID]],Table1[[PRODUCT]:[SELLING PRICE]],4,FALSE)</f>
        <v>54</v>
      </c>
      <c r="K7561" s="16">
        <f ca="1">VLOOKUP(Table3[[#This Row],[PRODUCT ID]],Table1[[PRODUCT]:[SELLING PRICE]],5,FALSE)</f>
        <v>225.65495511867408</v>
      </c>
      <c r="L7561" s="16">
        <f ca="1">J7561*Table3[[#This Row],[QUANTITY]]</f>
        <v>648</v>
      </c>
      <c r="M7561" s="16">
        <f ca="1">K7561*Table3[[#This Row],[QUANTITY]]*(1-Table3[[#This Row],[DISCOUNT %]])</f>
        <v>2659.3177325486954</v>
      </c>
      <c r="N7561" s="3">
        <f>DAY(Table3[[#This Row],[DATE]])</f>
        <v>12</v>
      </c>
      <c r="O7561" s="3" t="str">
        <f>TEXT(Table3[[#This Row],[DATE]],"mmm")</f>
        <v>Sep</v>
      </c>
      <c r="P7561" s="3">
        <f>YEAR(Table3[[#This Row],[DATE]])</f>
        <v>2041</v>
      </c>
    </row>
    <row r="7562" spans="1:16" x14ac:dyDescent="0.3">
      <c r="A7562" s="6">
        <v>51757</v>
      </c>
      <c r="B7562" s="7" t="s">
        <v>1270</v>
      </c>
      <c r="C7562" s="9">
        <f t="shared" ca="1" si="236"/>
        <v>14</v>
      </c>
      <c r="D7562" s="9" t="s">
        <v>2116</v>
      </c>
      <c r="E7562" s="9" t="s">
        <v>2116</v>
      </c>
      <c r="F7562" s="10">
        <f t="shared" ca="1" si="237"/>
        <v>4.5580860432783546E-2</v>
      </c>
      <c r="G7562" s="3" t="str">
        <f>VLOOKUP(Table3[[#This Row],[PRODUCT ID]],Table1[[PRODUCT]:[SELLING PRICE]],1,FALSE)</f>
        <v>Product218</v>
      </c>
      <c r="H7562" s="3" t="str">
        <f>VLOOKUP(Table3[[#This Row],[PRODUCT ID]],Table1[[PRODUCT]:[SELLING PRICE]],2,FALSE)</f>
        <v>Category2</v>
      </c>
      <c r="I7562" s="3" t="str">
        <f>VLOOKUP(Table3[[#This Row],[PRODUCT ID]],Table1[[PRODUCT]:[SELLING PRICE]],3,FALSE)</f>
        <v>No</v>
      </c>
      <c r="J7562" s="16">
        <f ca="1">VLOOKUP(Table3[[#This Row],[PRODUCT ID]],Table1[[PRODUCT]:[SELLING PRICE]],4,FALSE)</f>
        <v>83</v>
      </c>
      <c r="K7562" s="16">
        <f ca="1">VLOOKUP(Table3[[#This Row],[PRODUCT ID]],Table1[[PRODUCT]:[SELLING PRICE]],5,FALSE)</f>
        <v>43.32200154446754</v>
      </c>
      <c r="L7562" s="16">
        <f ca="1">J7562*Table3[[#This Row],[QUANTITY]]</f>
        <v>1162</v>
      </c>
      <c r="M7562" s="16">
        <f ca="1">K7562*Table3[[#This Row],[QUANTITY]]*(1-Table3[[#This Row],[DISCOUNT %]])</f>
        <v>578.86286413760467</v>
      </c>
      <c r="N7562" s="3">
        <f>DAY(Table3[[#This Row],[DATE]])</f>
        <v>13</v>
      </c>
      <c r="O7562" s="3" t="str">
        <f>TEXT(Table3[[#This Row],[DATE]],"mmm")</f>
        <v>Sep</v>
      </c>
      <c r="P7562" s="3">
        <f>YEAR(Table3[[#This Row],[DATE]])</f>
        <v>2041</v>
      </c>
    </row>
    <row r="7563" spans="1:16" x14ac:dyDescent="0.3">
      <c r="A7563" s="6">
        <v>51758</v>
      </c>
      <c r="B7563" s="7" t="s">
        <v>1271</v>
      </c>
      <c r="C7563" s="9">
        <f t="shared" ca="1" si="236"/>
        <v>12</v>
      </c>
      <c r="D7563" s="9" t="s">
        <v>2115</v>
      </c>
      <c r="E7563" s="9" t="s">
        <v>2116</v>
      </c>
      <c r="F7563" s="10">
        <f t="shared" ca="1" si="237"/>
        <v>9.10243740173311E-3</v>
      </c>
      <c r="G7563" s="3" t="str">
        <f>VLOOKUP(Table3[[#This Row],[PRODUCT ID]],Table1[[PRODUCT]:[SELLING PRICE]],1,FALSE)</f>
        <v>Product219</v>
      </c>
      <c r="H7563" s="3" t="str">
        <f>VLOOKUP(Table3[[#This Row],[PRODUCT ID]],Table1[[PRODUCT]:[SELLING PRICE]],2,FALSE)</f>
        <v>Category3</v>
      </c>
      <c r="I7563" s="3" t="str">
        <f>VLOOKUP(Table3[[#This Row],[PRODUCT ID]],Table1[[PRODUCT]:[SELLING PRICE]],3,FALSE)</f>
        <v>Ft</v>
      </c>
      <c r="J7563" s="16">
        <f ca="1">VLOOKUP(Table3[[#This Row],[PRODUCT ID]],Table1[[PRODUCT]:[SELLING PRICE]],4,FALSE)</f>
        <v>140</v>
      </c>
      <c r="K7563" s="16">
        <f ca="1">VLOOKUP(Table3[[#This Row],[PRODUCT ID]],Table1[[PRODUCT]:[SELLING PRICE]],5,FALSE)</f>
        <v>126.60363688810999</v>
      </c>
      <c r="L7563" s="16">
        <f ca="1">J7563*Table3[[#This Row],[QUANTITY]]</f>
        <v>1680</v>
      </c>
      <c r="M7563" s="16">
        <f ca="1">K7563*Table3[[#This Row],[QUANTITY]]*(1-Table3[[#This Row],[DISCOUNT %]])</f>
        <v>1505.4148225020506</v>
      </c>
      <c r="N7563" s="3">
        <f>DAY(Table3[[#This Row],[DATE]])</f>
        <v>14</v>
      </c>
      <c r="O7563" s="3" t="str">
        <f>TEXT(Table3[[#This Row],[DATE]],"mmm")</f>
        <v>Sep</v>
      </c>
      <c r="P7563" s="3">
        <f>YEAR(Table3[[#This Row],[DATE]])</f>
        <v>2041</v>
      </c>
    </row>
    <row r="7564" spans="1:16" x14ac:dyDescent="0.3">
      <c r="A7564" s="6">
        <v>51759</v>
      </c>
      <c r="B7564" s="7" t="s">
        <v>1272</v>
      </c>
      <c r="C7564" s="9">
        <f t="shared" ca="1" si="236"/>
        <v>15</v>
      </c>
      <c r="D7564" s="9" t="s">
        <v>2117</v>
      </c>
      <c r="E7564" s="9" t="s">
        <v>2118</v>
      </c>
      <c r="F7564" s="10">
        <f t="shared" ca="1" si="237"/>
        <v>9.8994312188163291E-2</v>
      </c>
      <c r="G7564" s="3" t="str">
        <f>VLOOKUP(Table3[[#This Row],[PRODUCT ID]],Table1[[PRODUCT]:[SELLING PRICE]],1,FALSE)</f>
        <v>Product220</v>
      </c>
      <c r="H7564" s="3" t="str">
        <f>VLOOKUP(Table3[[#This Row],[PRODUCT ID]],Table1[[PRODUCT]:[SELLING PRICE]],2,FALSE)</f>
        <v>Category4</v>
      </c>
      <c r="I7564" s="3" t="str">
        <f>VLOOKUP(Table3[[#This Row],[PRODUCT ID]],Table1[[PRODUCT]:[SELLING PRICE]],3,FALSE)</f>
        <v>No</v>
      </c>
      <c r="J7564" s="16">
        <f ca="1">VLOOKUP(Table3[[#This Row],[PRODUCT ID]],Table1[[PRODUCT]:[SELLING PRICE]],4,FALSE)</f>
        <v>11</v>
      </c>
      <c r="K7564" s="16">
        <f ca="1">VLOOKUP(Table3[[#This Row],[PRODUCT ID]],Table1[[PRODUCT]:[SELLING PRICE]],5,FALSE)</f>
        <v>309.47549168455731</v>
      </c>
      <c r="L7564" s="16">
        <f ca="1">J7564*Table3[[#This Row],[QUANTITY]]</f>
        <v>165</v>
      </c>
      <c r="M7564" s="16">
        <f ca="1">K7564*Table3[[#This Row],[QUANTITY]]*(1-Table3[[#This Row],[DISCOUNT %]])</f>
        <v>4182.5876736922628</v>
      </c>
      <c r="N7564" s="3">
        <f>DAY(Table3[[#This Row],[DATE]])</f>
        <v>15</v>
      </c>
      <c r="O7564" s="3" t="str">
        <f>TEXT(Table3[[#This Row],[DATE]],"mmm")</f>
        <v>Sep</v>
      </c>
      <c r="P7564" s="3">
        <f>YEAR(Table3[[#This Row],[DATE]])</f>
        <v>2041</v>
      </c>
    </row>
    <row r="7565" spans="1:16" x14ac:dyDescent="0.3">
      <c r="A7565" s="6">
        <v>51760</v>
      </c>
      <c r="B7565" s="7" t="s">
        <v>1273</v>
      </c>
      <c r="C7565" s="9">
        <f t="shared" ca="1" si="236"/>
        <v>1</v>
      </c>
      <c r="D7565" s="9" t="s">
        <v>2117</v>
      </c>
      <c r="E7565" s="9" t="s">
        <v>2118</v>
      </c>
      <c r="F7565" s="10">
        <f t="shared" ca="1" si="237"/>
        <v>5.7039666880764422E-2</v>
      </c>
      <c r="G7565" s="3" t="str">
        <f>VLOOKUP(Table3[[#This Row],[PRODUCT ID]],Table1[[PRODUCT]:[SELLING PRICE]],1,FALSE)</f>
        <v>Product221</v>
      </c>
      <c r="H7565" s="3" t="str">
        <f>VLOOKUP(Table3[[#This Row],[PRODUCT ID]],Table1[[PRODUCT]:[SELLING PRICE]],2,FALSE)</f>
        <v>Category5</v>
      </c>
      <c r="I7565" s="3" t="str">
        <f>VLOOKUP(Table3[[#This Row],[PRODUCT ID]],Table1[[PRODUCT]:[SELLING PRICE]],3,FALSE)</f>
        <v>Kg</v>
      </c>
      <c r="J7565" s="16">
        <f ca="1">VLOOKUP(Table3[[#This Row],[PRODUCT ID]],Table1[[PRODUCT]:[SELLING PRICE]],4,FALSE)</f>
        <v>141</v>
      </c>
      <c r="K7565" s="16">
        <f ca="1">VLOOKUP(Table3[[#This Row],[PRODUCT ID]],Table1[[PRODUCT]:[SELLING PRICE]],5,FALSE)</f>
        <v>266.87152023963733</v>
      </c>
      <c r="L7565" s="16">
        <f ca="1">J7565*Table3[[#This Row],[QUANTITY]]</f>
        <v>141</v>
      </c>
      <c r="M7565" s="16">
        <f ca="1">K7565*Table3[[#This Row],[QUANTITY]]*(1-Table3[[#This Row],[DISCOUNT %]])</f>
        <v>251.64925762520522</v>
      </c>
      <c r="N7565" s="3">
        <f>DAY(Table3[[#This Row],[DATE]])</f>
        <v>16</v>
      </c>
      <c r="O7565" s="3" t="str">
        <f>TEXT(Table3[[#This Row],[DATE]],"mmm")</f>
        <v>Sep</v>
      </c>
      <c r="P7565" s="3">
        <f>YEAR(Table3[[#This Row],[DATE]])</f>
        <v>2041</v>
      </c>
    </row>
    <row r="7566" spans="1:16" x14ac:dyDescent="0.3">
      <c r="A7566" s="6">
        <v>51761</v>
      </c>
      <c r="B7566" s="7" t="s">
        <v>1274</v>
      </c>
      <c r="C7566" s="9">
        <f t="shared" ca="1" si="236"/>
        <v>12</v>
      </c>
      <c r="D7566" s="9" t="s">
        <v>2116</v>
      </c>
      <c r="E7566" s="9" t="s">
        <v>2116</v>
      </c>
      <c r="F7566" s="10">
        <f t="shared" ca="1" si="237"/>
        <v>2.6198502051070806E-2</v>
      </c>
      <c r="G7566" s="3" t="str">
        <f>VLOOKUP(Table3[[#This Row],[PRODUCT ID]],Table1[[PRODUCT]:[SELLING PRICE]],1,FALSE)</f>
        <v>Product222</v>
      </c>
      <c r="H7566" s="3" t="str">
        <f>VLOOKUP(Table3[[#This Row],[PRODUCT ID]],Table1[[PRODUCT]:[SELLING PRICE]],2,FALSE)</f>
        <v>Category1</v>
      </c>
      <c r="I7566" s="3" t="str">
        <f>VLOOKUP(Table3[[#This Row],[PRODUCT ID]],Table1[[PRODUCT]:[SELLING PRICE]],3,FALSE)</f>
        <v>Kg</v>
      </c>
      <c r="J7566" s="16">
        <f ca="1">VLOOKUP(Table3[[#This Row],[PRODUCT ID]],Table1[[PRODUCT]:[SELLING PRICE]],4,FALSE)</f>
        <v>74</v>
      </c>
      <c r="K7566" s="16">
        <f ca="1">VLOOKUP(Table3[[#This Row],[PRODUCT ID]],Table1[[PRODUCT]:[SELLING PRICE]],5,FALSE)</f>
        <v>310.54109898355648</v>
      </c>
      <c r="L7566" s="16">
        <f ca="1">J7566*Table3[[#This Row],[QUANTITY]]</f>
        <v>888</v>
      </c>
      <c r="M7566" s="16">
        <f ca="1">K7566*Table3[[#This Row],[QUANTITY]]*(1-Table3[[#This Row],[DISCOUNT %]])</f>
        <v>3628.8646483787279</v>
      </c>
      <c r="N7566" s="3">
        <f>DAY(Table3[[#This Row],[DATE]])</f>
        <v>17</v>
      </c>
      <c r="O7566" s="3" t="str">
        <f>TEXT(Table3[[#This Row],[DATE]],"mmm")</f>
        <v>Sep</v>
      </c>
      <c r="P7566" s="3">
        <f>YEAR(Table3[[#This Row],[DATE]])</f>
        <v>2041</v>
      </c>
    </row>
    <row r="7567" spans="1:16" x14ac:dyDescent="0.3">
      <c r="A7567" s="6">
        <v>51762</v>
      </c>
      <c r="B7567" s="7" t="s">
        <v>1275</v>
      </c>
      <c r="C7567" s="9">
        <f t="shared" ca="1" si="236"/>
        <v>8</v>
      </c>
      <c r="D7567" s="9" t="s">
        <v>2116</v>
      </c>
      <c r="E7567" s="9" t="s">
        <v>2116</v>
      </c>
      <c r="F7567" s="10">
        <f t="shared" ca="1" si="237"/>
        <v>5.8706326966538804E-2</v>
      </c>
      <c r="G7567" s="3" t="str">
        <f>VLOOKUP(Table3[[#This Row],[PRODUCT ID]],Table1[[PRODUCT]:[SELLING PRICE]],1,FALSE)</f>
        <v>Product223</v>
      </c>
      <c r="H7567" s="3" t="str">
        <f>VLOOKUP(Table3[[#This Row],[PRODUCT ID]],Table1[[PRODUCT]:[SELLING PRICE]],2,FALSE)</f>
        <v>Category2</v>
      </c>
      <c r="I7567" s="3" t="str">
        <f>VLOOKUP(Table3[[#This Row],[PRODUCT ID]],Table1[[PRODUCT]:[SELLING PRICE]],3,FALSE)</f>
        <v>Lt</v>
      </c>
      <c r="J7567" s="16">
        <f ca="1">VLOOKUP(Table3[[#This Row],[PRODUCT ID]],Table1[[PRODUCT]:[SELLING PRICE]],4,FALSE)</f>
        <v>30</v>
      </c>
      <c r="K7567" s="16">
        <f ca="1">VLOOKUP(Table3[[#This Row],[PRODUCT ID]],Table1[[PRODUCT]:[SELLING PRICE]],5,FALSE)</f>
        <v>291.1654338204296</v>
      </c>
      <c r="L7567" s="16">
        <f ca="1">J7567*Table3[[#This Row],[QUANTITY]]</f>
        <v>240</v>
      </c>
      <c r="M7567" s="16">
        <f ca="1">K7567*Table3[[#This Row],[QUANTITY]]*(1-Table3[[#This Row],[DISCOUNT %]])</f>
        <v>2192.5774452897067</v>
      </c>
      <c r="N7567" s="3">
        <f>DAY(Table3[[#This Row],[DATE]])</f>
        <v>18</v>
      </c>
      <c r="O7567" s="3" t="str">
        <f>TEXT(Table3[[#This Row],[DATE]],"mmm")</f>
        <v>Sep</v>
      </c>
      <c r="P7567" s="3">
        <f>YEAR(Table3[[#This Row],[DATE]])</f>
        <v>2041</v>
      </c>
    </row>
    <row r="7568" spans="1:16" x14ac:dyDescent="0.3">
      <c r="A7568" s="6">
        <v>51763</v>
      </c>
      <c r="B7568" s="7" t="s">
        <v>1276</v>
      </c>
      <c r="C7568" s="9">
        <f t="shared" ca="1" si="236"/>
        <v>11</v>
      </c>
      <c r="D7568" s="9" t="s">
        <v>2116</v>
      </c>
      <c r="E7568" s="9" t="s">
        <v>2116</v>
      </c>
      <c r="F7568" s="10">
        <f t="shared" ca="1" si="237"/>
        <v>3.417779827358685E-2</v>
      </c>
      <c r="G7568" s="3" t="str">
        <f>VLOOKUP(Table3[[#This Row],[PRODUCT ID]],Table1[[PRODUCT]:[SELLING PRICE]],1,FALSE)</f>
        <v>Product224</v>
      </c>
      <c r="H7568" s="3" t="str">
        <f>VLOOKUP(Table3[[#This Row],[PRODUCT ID]],Table1[[PRODUCT]:[SELLING PRICE]],2,FALSE)</f>
        <v>Category3</v>
      </c>
      <c r="I7568" s="3" t="str">
        <f>VLOOKUP(Table3[[#This Row],[PRODUCT ID]],Table1[[PRODUCT]:[SELLING PRICE]],3,FALSE)</f>
        <v>Kg</v>
      </c>
      <c r="J7568" s="16">
        <f ca="1">VLOOKUP(Table3[[#This Row],[PRODUCT ID]],Table1[[PRODUCT]:[SELLING PRICE]],4,FALSE)</f>
        <v>158</v>
      </c>
      <c r="K7568" s="16">
        <f ca="1">VLOOKUP(Table3[[#This Row],[PRODUCT ID]],Table1[[PRODUCT]:[SELLING PRICE]],5,FALSE)</f>
        <v>127.67410613315008</v>
      </c>
      <c r="L7568" s="16">
        <f ca="1">J7568*Table3[[#This Row],[QUANTITY]]</f>
        <v>1738</v>
      </c>
      <c r="M7568" s="16">
        <f ca="1">K7568*Table3[[#This Row],[QUANTITY]]*(1-Table3[[#This Row],[DISCOUNT %]])</f>
        <v>1356.4153491786785</v>
      </c>
      <c r="N7568" s="3">
        <f>DAY(Table3[[#This Row],[DATE]])</f>
        <v>19</v>
      </c>
      <c r="O7568" s="3" t="str">
        <f>TEXT(Table3[[#This Row],[DATE]],"mmm")</f>
        <v>Sep</v>
      </c>
      <c r="P7568" s="3">
        <f>YEAR(Table3[[#This Row],[DATE]])</f>
        <v>2041</v>
      </c>
    </row>
    <row r="7569" spans="1:16" x14ac:dyDescent="0.3">
      <c r="A7569" s="6">
        <v>51764</v>
      </c>
      <c r="B7569" s="7" t="s">
        <v>1277</v>
      </c>
      <c r="C7569" s="9">
        <f t="shared" ca="1" si="236"/>
        <v>5</v>
      </c>
      <c r="D7569" s="9" t="s">
        <v>2116</v>
      </c>
      <c r="E7569" s="9" t="s">
        <v>2116</v>
      </c>
      <c r="F7569" s="10">
        <f t="shared" ca="1" si="237"/>
        <v>6.8985009514729981E-2</v>
      </c>
      <c r="G7569" s="3" t="str">
        <f>VLOOKUP(Table3[[#This Row],[PRODUCT ID]],Table1[[PRODUCT]:[SELLING PRICE]],1,FALSE)</f>
        <v>Product225</v>
      </c>
      <c r="H7569" s="3" t="str">
        <f>VLOOKUP(Table3[[#This Row],[PRODUCT ID]],Table1[[PRODUCT]:[SELLING PRICE]],2,FALSE)</f>
        <v>Category4</v>
      </c>
      <c r="I7569" s="3" t="str">
        <f>VLOOKUP(Table3[[#This Row],[PRODUCT ID]],Table1[[PRODUCT]:[SELLING PRICE]],3,FALSE)</f>
        <v>Lt</v>
      </c>
      <c r="J7569" s="16">
        <f ca="1">VLOOKUP(Table3[[#This Row],[PRODUCT ID]],Table1[[PRODUCT]:[SELLING PRICE]],4,FALSE)</f>
        <v>129</v>
      </c>
      <c r="K7569" s="16">
        <f ca="1">VLOOKUP(Table3[[#This Row],[PRODUCT ID]],Table1[[PRODUCT]:[SELLING PRICE]],5,FALSE)</f>
        <v>151.88719477209793</v>
      </c>
      <c r="L7569" s="16">
        <f ca="1">J7569*Table3[[#This Row],[QUANTITY]]</f>
        <v>645</v>
      </c>
      <c r="M7569" s="16">
        <f ca="1">K7569*Table3[[#This Row],[QUANTITY]]*(1-Table3[[#This Row],[DISCOUNT %]])</f>
        <v>707.04627597789556</v>
      </c>
      <c r="N7569" s="3">
        <f>DAY(Table3[[#This Row],[DATE]])</f>
        <v>20</v>
      </c>
      <c r="O7569" s="3" t="str">
        <f>TEXT(Table3[[#This Row],[DATE]],"mmm")</f>
        <v>Sep</v>
      </c>
      <c r="P7569" s="3">
        <f>YEAR(Table3[[#This Row],[DATE]])</f>
        <v>2041</v>
      </c>
    </row>
    <row r="7570" spans="1:16" x14ac:dyDescent="0.3">
      <c r="A7570" s="6">
        <v>51765</v>
      </c>
      <c r="B7570" s="7" t="s">
        <v>1278</v>
      </c>
      <c r="C7570" s="9">
        <f t="shared" ca="1" si="236"/>
        <v>4</v>
      </c>
      <c r="D7570" s="9" t="s">
        <v>2115</v>
      </c>
      <c r="E7570" s="9" t="s">
        <v>2118</v>
      </c>
      <c r="F7570" s="10">
        <f t="shared" ca="1" si="237"/>
        <v>3.1666455969985706E-2</v>
      </c>
      <c r="G7570" s="3" t="str">
        <f>VLOOKUP(Table3[[#This Row],[PRODUCT ID]],Table1[[PRODUCT]:[SELLING PRICE]],1,FALSE)</f>
        <v>Product226</v>
      </c>
      <c r="H7570" s="3" t="str">
        <f>VLOOKUP(Table3[[#This Row],[PRODUCT ID]],Table1[[PRODUCT]:[SELLING PRICE]],2,FALSE)</f>
        <v>Category5</v>
      </c>
      <c r="I7570" s="3" t="str">
        <f>VLOOKUP(Table3[[#This Row],[PRODUCT ID]],Table1[[PRODUCT]:[SELLING PRICE]],3,FALSE)</f>
        <v>Ft</v>
      </c>
      <c r="J7570" s="16">
        <f ca="1">VLOOKUP(Table3[[#This Row],[PRODUCT ID]],Table1[[PRODUCT]:[SELLING PRICE]],4,FALSE)</f>
        <v>105</v>
      </c>
      <c r="K7570" s="16">
        <f ca="1">VLOOKUP(Table3[[#This Row],[PRODUCT ID]],Table1[[PRODUCT]:[SELLING PRICE]],5,FALSE)</f>
        <v>82.598822938490301</v>
      </c>
      <c r="L7570" s="16">
        <f ca="1">J7570*Table3[[#This Row],[QUANTITY]]</f>
        <v>420</v>
      </c>
      <c r="M7570" s="16">
        <f ca="1">K7570*Table3[[#This Row],[QUANTITY]]*(1-Table3[[#This Row],[DISCOUNT %]])</f>
        <v>319.93284379494378</v>
      </c>
      <c r="N7570" s="3">
        <f>DAY(Table3[[#This Row],[DATE]])</f>
        <v>21</v>
      </c>
      <c r="O7570" s="3" t="str">
        <f>TEXT(Table3[[#This Row],[DATE]],"mmm")</f>
        <v>Sep</v>
      </c>
      <c r="P7570" s="3">
        <f>YEAR(Table3[[#This Row],[DATE]])</f>
        <v>2041</v>
      </c>
    </row>
    <row r="7571" spans="1:16" x14ac:dyDescent="0.3">
      <c r="A7571" s="6">
        <v>51766</v>
      </c>
      <c r="B7571" s="7" t="s">
        <v>1279</v>
      </c>
      <c r="C7571" s="9">
        <f t="shared" ca="1" si="236"/>
        <v>8</v>
      </c>
      <c r="D7571" s="9" t="s">
        <v>2116</v>
      </c>
      <c r="E7571" s="9" t="s">
        <v>2116</v>
      </c>
      <c r="F7571" s="10">
        <f t="shared" ca="1" si="237"/>
        <v>6.8153007066357144E-2</v>
      </c>
      <c r="G7571" s="3" t="str">
        <f>VLOOKUP(Table3[[#This Row],[PRODUCT ID]],Table1[[PRODUCT]:[SELLING PRICE]],1,FALSE)</f>
        <v>Product227</v>
      </c>
      <c r="H7571" s="3" t="str">
        <f>VLOOKUP(Table3[[#This Row],[PRODUCT ID]],Table1[[PRODUCT]:[SELLING PRICE]],2,FALSE)</f>
        <v>Category1</v>
      </c>
      <c r="I7571" s="3" t="str">
        <f>VLOOKUP(Table3[[#This Row],[PRODUCT ID]],Table1[[PRODUCT]:[SELLING PRICE]],3,FALSE)</f>
        <v>Kg</v>
      </c>
      <c r="J7571" s="16">
        <f ca="1">VLOOKUP(Table3[[#This Row],[PRODUCT ID]],Table1[[PRODUCT]:[SELLING PRICE]],4,FALSE)</f>
        <v>54</v>
      </c>
      <c r="K7571" s="16">
        <f ca="1">VLOOKUP(Table3[[#This Row],[PRODUCT ID]],Table1[[PRODUCT]:[SELLING PRICE]],5,FALSE)</f>
        <v>286.33121352303129</v>
      </c>
      <c r="L7571" s="16">
        <f ca="1">J7571*Table3[[#This Row],[QUANTITY]]</f>
        <v>432</v>
      </c>
      <c r="M7571" s="16">
        <f ca="1">K7571*Table3[[#This Row],[QUANTITY]]*(1-Table3[[#This Row],[DISCOUNT %]])</f>
        <v>2134.5350424358203</v>
      </c>
      <c r="N7571" s="3">
        <f>DAY(Table3[[#This Row],[DATE]])</f>
        <v>22</v>
      </c>
      <c r="O7571" s="3" t="str">
        <f>TEXT(Table3[[#This Row],[DATE]],"mmm")</f>
        <v>Sep</v>
      </c>
      <c r="P7571" s="3">
        <f>YEAR(Table3[[#This Row],[DATE]])</f>
        <v>2041</v>
      </c>
    </row>
    <row r="7572" spans="1:16" x14ac:dyDescent="0.3">
      <c r="A7572" s="6">
        <v>51767</v>
      </c>
      <c r="B7572" s="7" t="s">
        <v>1280</v>
      </c>
      <c r="C7572" s="9">
        <f t="shared" ca="1" si="236"/>
        <v>2</v>
      </c>
      <c r="D7572" s="9" t="s">
        <v>2117</v>
      </c>
      <c r="E7572" s="9" t="s">
        <v>2116</v>
      </c>
      <c r="F7572" s="10">
        <f t="shared" ca="1" si="237"/>
        <v>3.5377518958827382E-2</v>
      </c>
      <c r="G7572" s="3" t="str">
        <f>VLOOKUP(Table3[[#This Row],[PRODUCT ID]],Table1[[PRODUCT]:[SELLING PRICE]],1,FALSE)</f>
        <v>Product228</v>
      </c>
      <c r="H7572" s="3" t="str">
        <f>VLOOKUP(Table3[[#This Row],[PRODUCT ID]],Table1[[PRODUCT]:[SELLING PRICE]],2,FALSE)</f>
        <v>Category2</v>
      </c>
      <c r="I7572" s="3" t="str">
        <f>VLOOKUP(Table3[[#This Row],[PRODUCT ID]],Table1[[PRODUCT]:[SELLING PRICE]],3,FALSE)</f>
        <v>No</v>
      </c>
      <c r="J7572" s="16">
        <f ca="1">VLOOKUP(Table3[[#This Row],[PRODUCT ID]],Table1[[PRODUCT]:[SELLING PRICE]],4,FALSE)</f>
        <v>15</v>
      </c>
      <c r="K7572" s="16">
        <f ca="1">VLOOKUP(Table3[[#This Row],[PRODUCT ID]],Table1[[PRODUCT]:[SELLING PRICE]],5,FALSE)</f>
        <v>216.62693820558718</v>
      </c>
      <c r="L7572" s="16">
        <f ca="1">J7572*Table3[[#This Row],[QUANTITY]]</f>
        <v>30</v>
      </c>
      <c r="M7572" s="16">
        <f ca="1">K7572*Table3[[#This Row],[QUANTITY]]*(1-Table3[[#This Row],[DISCOUNT %]])</f>
        <v>417.92642918445262</v>
      </c>
      <c r="N7572" s="3">
        <f>DAY(Table3[[#This Row],[DATE]])</f>
        <v>23</v>
      </c>
      <c r="O7572" s="3" t="str">
        <f>TEXT(Table3[[#This Row],[DATE]],"mmm")</f>
        <v>Sep</v>
      </c>
      <c r="P7572" s="3">
        <f>YEAR(Table3[[#This Row],[DATE]])</f>
        <v>2041</v>
      </c>
    </row>
    <row r="7573" spans="1:16" x14ac:dyDescent="0.3">
      <c r="A7573" s="6">
        <v>51768</v>
      </c>
      <c r="B7573" s="7" t="s">
        <v>1281</v>
      </c>
      <c r="C7573" s="9">
        <f t="shared" ca="1" si="236"/>
        <v>14</v>
      </c>
      <c r="D7573" s="9" t="s">
        <v>2115</v>
      </c>
      <c r="E7573" s="9" t="s">
        <v>2116</v>
      </c>
      <c r="F7573" s="10">
        <f t="shared" ca="1" si="237"/>
        <v>1.8089353178579404E-2</v>
      </c>
      <c r="G7573" s="3" t="str">
        <f>VLOOKUP(Table3[[#This Row],[PRODUCT ID]],Table1[[PRODUCT]:[SELLING PRICE]],1,FALSE)</f>
        <v>Product229</v>
      </c>
      <c r="H7573" s="3" t="str">
        <f>VLOOKUP(Table3[[#This Row],[PRODUCT ID]],Table1[[PRODUCT]:[SELLING PRICE]],2,FALSE)</f>
        <v>Category3</v>
      </c>
      <c r="I7573" s="3" t="str">
        <f>VLOOKUP(Table3[[#This Row],[PRODUCT ID]],Table1[[PRODUCT]:[SELLING PRICE]],3,FALSE)</f>
        <v>No</v>
      </c>
      <c r="J7573" s="16">
        <f ca="1">VLOOKUP(Table3[[#This Row],[PRODUCT ID]],Table1[[PRODUCT]:[SELLING PRICE]],4,FALSE)</f>
        <v>117</v>
      </c>
      <c r="K7573" s="16">
        <f ca="1">VLOOKUP(Table3[[#This Row],[PRODUCT ID]],Table1[[PRODUCT]:[SELLING PRICE]],5,FALSE)</f>
        <v>60.568201258610081</v>
      </c>
      <c r="L7573" s="16">
        <f ca="1">J7573*Table3[[#This Row],[QUANTITY]]</f>
        <v>1638</v>
      </c>
      <c r="M7573" s="16">
        <f ca="1">K7573*Table3[[#This Row],[QUANTITY]]*(1-Table3[[#This Row],[DISCOUNT %]])</f>
        <v>832.61586344512523</v>
      </c>
      <c r="N7573" s="3">
        <f>DAY(Table3[[#This Row],[DATE]])</f>
        <v>24</v>
      </c>
      <c r="O7573" s="3" t="str">
        <f>TEXT(Table3[[#This Row],[DATE]],"mmm")</f>
        <v>Sep</v>
      </c>
      <c r="P7573" s="3">
        <f>YEAR(Table3[[#This Row],[DATE]])</f>
        <v>2041</v>
      </c>
    </row>
    <row r="7574" spans="1:16" x14ac:dyDescent="0.3">
      <c r="A7574" s="6">
        <v>51769</v>
      </c>
      <c r="B7574" s="7" t="s">
        <v>1282</v>
      </c>
      <c r="C7574" s="9">
        <f t="shared" ca="1" si="236"/>
        <v>6</v>
      </c>
      <c r="D7574" s="9" t="s">
        <v>2115</v>
      </c>
      <c r="E7574" s="9" t="s">
        <v>2116</v>
      </c>
      <c r="F7574" s="10">
        <f t="shared" ca="1" si="237"/>
        <v>4.2390179671486922E-2</v>
      </c>
      <c r="G7574" s="3" t="str">
        <f>VLOOKUP(Table3[[#This Row],[PRODUCT ID]],Table1[[PRODUCT]:[SELLING PRICE]],1,FALSE)</f>
        <v>Product230</v>
      </c>
      <c r="H7574" s="3" t="str">
        <f>VLOOKUP(Table3[[#This Row],[PRODUCT ID]],Table1[[PRODUCT]:[SELLING PRICE]],2,FALSE)</f>
        <v>Category4</v>
      </c>
      <c r="I7574" s="3" t="str">
        <f>VLOOKUP(Table3[[#This Row],[PRODUCT ID]],Table1[[PRODUCT]:[SELLING PRICE]],3,FALSE)</f>
        <v>Ft</v>
      </c>
      <c r="J7574" s="16">
        <f ca="1">VLOOKUP(Table3[[#This Row],[PRODUCT ID]],Table1[[PRODUCT]:[SELLING PRICE]],4,FALSE)</f>
        <v>250</v>
      </c>
      <c r="K7574" s="16">
        <f ca="1">VLOOKUP(Table3[[#This Row],[PRODUCT ID]],Table1[[PRODUCT]:[SELLING PRICE]],5,FALSE)</f>
        <v>157.80955020157347</v>
      </c>
      <c r="L7574" s="16">
        <f ca="1">J7574*Table3[[#This Row],[QUANTITY]]</f>
        <v>1500</v>
      </c>
      <c r="M7574" s="16">
        <f ca="1">K7574*Table3[[#This Row],[QUANTITY]]*(1-Table3[[#This Row],[DISCOUNT %]])</f>
        <v>906.71985008791341</v>
      </c>
      <c r="N7574" s="3">
        <f>DAY(Table3[[#This Row],[DATE]])</f>
        <v>25</v>
      </c>
      <c r="O7574" s="3" t="str">
        <f>TEXT(Table3[[#This Row],[DATE]],"mmm")</f>
        <v>Sep</v>
      </c>
      <c r="P7574" s="3">
        <f>YEAR(Table3[[#This Row],[DATE]])</f>
        <v>2041</v>
      </c>
    </row>
    <row r="7575" spans="1:16" x14ac:dyDescent="0.3">
      <c r="A7575" s="6">
        <v>51770</v>
      </c>
      <c r="B7575" s="7" t="s">
        <v>1283</v>
      </c>
      <c r="C7575" s="9">
        <f t="shared" ca="1" si="236"/>
        <v>5</v>
      </c>
      <c r="D7575" s="9" t="s">
        <v>2115</v>
      </c>
      <c r="E7575" s="9" t="s">
        <v>2116</v>
      </c>
      <c r="F7575" s="10">
        <f t="shared" ca="1" si="237"/>
        <v>3.5763280657752361E-3</v>
      </c>
      <c r="G7575" s="3" t="str">
        <f>VLOOKUP(Table3[[#This Row],[PRODUCT ID]],Table1[[PRODUCT]:[SELLING PRICE]],1,FALSE)</f>
        <v>Product231</v>
      </c>
      <c r="H7575" s="3" t="str">
        <f>VLOOKUP(Table3[[#This Row],[PRODUCT ID]],Table1[[PRODUCT]:[SELLING PRICE]],2,FALSE)</f>
        <v>Category5</v>
      </c>
      <c r="I7575" s="3" t="str">
        <f>VLOOKUP(Table3[[#This Row],[PRODUCT ID]],Table1[[PRODUCT]:[SELLING PRICE]],3,FALSE)</f>
        <v>No</v>
      </c>
      <c r="J7575" s="16">
        <f ca="1">VLOOKUP(Table3[[#This Row],[PRODUCT ID]],Table1[[PRODUCT]:[SELLING PRICE]],4,FALSE)</f>
        <v>28</v>
      </c>
      <c r="K7575" s="16">
        <f ca="1">VLOOKUP(Table3[[#This Row],[PRODUCT ID]],Table1[[PRODUCT]:[SELLING PRICE]],5,FALSE)</f>
        <v>110.82988026222691</v>
      </c>
      <c r="L7575" s="16">
        <f ca="1">J7575*Table3[[#This Row],[QUANTITY]]</f>
        <v>140</v>
      </c>
      <c r="M7575" s="16">
        <f ca="1">K7575*Table3[[#This Row],[QUANTITY]]*(1-Table3[[#This Row],[DISCOUNT %]])</f>
        <v>552.16758125459296</v>
      </c>
      <c r="N7575" s="3">
        <f>DAY(Table3[[#This Row],[DATE]])</f>
        <v>26</v>
      </c>
      <c r="O7575" s="3" t="str">
        <f>TEXT(Table3[[#This Row],[DATE]],"mmm")</f>
        <v>Sep</v>
      </c>
      <c r="P7575" s="3">
        <f>YEAR(Table3[[#This Row],[DATE]])</f>
        <v>2041</v>
      </c>
    </row>
    <row r="7576" spans="1:16" x14ac:dyDescent="0.3">
      <c r="A7576" s="6">
        <v>51771</v>
      </c>
      <c r="B7576" s="7" t="s">
        <v>1284</v>
      </c>
      <c r="C7576" s="9">
        <f t="shared" ca="1" si="236"/>
        <v>7</v>
      </c>
      <c r="D7576" s="9" t="s">
        <v>2116</v>
      </c>
      <c r="E7576" s="9" t="s">
        <v>2118</v>
      </c>
      <c r="F7576" s="10">
        <f t="shared" ca="1" si="237"/>
        <v>4.9447447496861877E-2</v>
      </c>
      <c r="G7576" s="3" t="str">
        <f>VLOOKUP(Table3[[#This Row],[PRODUCT ID]],Table1[[PRODUCT]:[SELLING PRICE]],1,FALSE)</f>
        <v>Product232</v>
      </c>
      <c r="H7576" s="3" t="str">
        <f>VLOOKUP(Table3[[#This Row],[PRODUCT ID]],Table1[[PRODUCT]:[SELLING PRICE]],2,FALSE)</f>
        <v>Category1</v>
      </c>
      <c r="I7576" s="3" t="str">
        <f>VLOOKUP(Table3[[#This Row],[PRODUCT ID]],Table1[[PRODUCT]:[SELLING PRICE]],3,FALSE)</f>
        <v>Kg</v>
      </c>
      <c r="J7576" s="16">
        <f ca="1">VLOOKUP(Table3[[#This Row],[PRODUCT ID]],Table1[[PRODUCT]:[SELLING PRICE]],4,FALSE)</f>
        <v>96</v>
      </c>
      <c r="K7576" s="16">
        <f ca="1">VLOOKUP(Table3[[#This Row],[PRODUCT ID]],Table1[[PRODUCT]:[SELLING PRICE]],5,FALSE)</f>
        <v>115.18368446114872</v>
      </c>
      <c r="L7576" s="16">
        <f ca="1">J7576*Table3[[#This Row],[QUANTITY]]</f>
        <v>672</v>
      </c>
      <c r="M7576" s="16">
        <f ca="1">K7576*Table3[[#This Row],[QUANTITY]]*(1-Table3[[#This Row],[DISCOUNT %]])</f>
        <v>766.41701689882666</v>
      </c>
      <c r="N7576" s="3">
        <f>DAY(Table3[[#This Row],[DATE]])</f>
        <v>27</v>
      </c>
      <c r="O7576" s="3" t="str">
        <f>TEXT(Table3[[#This Row],[DATE]],"mmm")</f>
        <v>Sep</v>
      </c>
      <c r="P7576" s="3">
        <f>YEAR(Table3[[#This Row],[DATE]])</f>
        <v>2041</v>
      </c>
    </row>
    <row r="7577" spans="1:16" x14ac:dyDescent="0.3">
      <c r="A7577" s="6">
        <v>51772</v>
      </c>
      <c r="B7577" s="7" t="s">
        <v>1285</v>
      </c>
      <c r="C7577" s="9">
        <f t="shared" ca="1" si="236"/>
        <v>6</v>
      </c>
      <c r="D7577" s="9" t="s">
        <v>2116</v>
      </c>
      <c r="E7577" s="9" t="s">
        <v>2118</v>
      </c>
      <c r="F7577" s="10">
        <f t="shared" ca="1" si="237"/>
        <v>1.1281680086475199E-2</v>
      </c>
      <c r="G7577" s="3" t="str">
        <f>VLOOKUP(Table3[[#This Row],[PRODUCT ID]],Table1[[PRODUCT]:[SELLING PRICE]],1,FALSE)</f>
        <v>Product233</v>
      </c>
      <c r="H7577" s="3" t="str">
        <f>VLOOKUP(Table3[[#This Row],[PRODUCT ID]],Table1[[PRODUCT]:[SELLING PRICE]],2,FALSE)</f>
        <v>Category2</v>
      </c>
      <c r="I7577" s="3" t="str">
        <f>VLOOKUP(Table3[[#This Row],[PRODUCT ID]],Table1[[PRODUCT]:[SELLING PRICE]],3,FALSE)</f>
        <v>Kg</v>
      </c>
      <c r="J7577" s="16">
        <f ca="1">VLOOKUP(Table3[[#This Row],[PRODUCT ID]],Table1[[PRODUCT]:[SELLING PRICE]],4,FALSE)</f>
        <v>214</v>
      </c>
      <c r="K7577" s="16">
        <f ca="1">VLOOKUP(Table3[[#This Row],[PRODUCT ID]],Table1[[PRODUCT]:[SELLING PRICE]],5,FALSE)</f>
        <v>235.04004624603459</v>
      </c>
      <c r="L7577" s="16">
        <f ca="1">J7577*Table3[[#This Row],[QUANTITY]]</f>
        <v>1284</v>
      </c>
      <c r="M7577" s="16">
        <f ca="1">K7577*Table3[[#This Row],[QUANTITY]]*(1-Table3[[#This Row],[DISCOUNT %]])</f>
        <v>1394.3303978206591</v>
      </c>
      <c r="N7577" s="3">
        <f>DAY(Table3[[#This Row],[DATE]])</f>
        <v>28</v>
      </c>
      <c r="O7577" s="3" t="str">
        <f>TEXT(Table3[[#This Row],[DATE]],"mmm")</f>
        <v>Sep</v>
      </c>
      <c r="P7577" s="3">
        <f>YEAR(Table3[[#This Row],[DATE]])</f>
        <v>2041</v>
      </c>
    </row>
    <row r="7578" spans="1:16" x14ac:dyDescent="0.3">
      <c r="A7578" s="6">
        <v>51773</v>
      </c>
      <c r="B7578" s="7" t="s">
        <v>1286</v>
      </c>
      <c r="C7578" s="9">
        <f t="shared" ca="1" si="236"/>
        <v>2</v>
      </c>
      <c r="D7578" s="9" t="s">
        <v>2116</v>
      </c>
      <c r="E7578" s="9" t="s">
        <v>2116</v>
      </c>
      <c r="F7578" s="10">
        <f t="shared" ca="1" si="237"/>
        <v>5.1582311872809365E-2</v>
      </c>
      <c r="G7578" s="3" t="str">
        <f>VLOOKUP(Table3[[#This Row],[PRODUCT ID]],Table1[[PRODUCT]:[SELLING PRICE]],1,FALSE)</f>
        <v>Product234</v>
      </c>
      <c r="H7578" s="3" t="str">
        <f>VLOOKUP(Table3[[#This Row],[PRODUCT ID]],Table1[[PRODUCT]:[SELLING PRICE]],2,FALSE)</f>
        <v>Category3</v>
      </c>
      <c r="I7578" s="3" t="str">
        <f>VLOOKUP(Table3[[#This Row],[PRODUCT ID]],Table1[[PRODUCT]:[SELLING PRICE]],3,FALSE)</f>
        <v>Lt</v>
      </c>
      <c r="J7578" s="16">
        <f ca="1">VLOOKUP(Table3[[#This Row],[PRODUCT ID]],Table1[[PRODUCT]:[SELLING PRICE]],4,FALSE)</f>
        <v>89</v>
      </c>
      <c r="K7578" s="16">
        <f ca="1">VLOOKUP(Table3[[#This Row],[PRODUCT ID]],Table1[[PRODUCT]:[SELLING PRICE]],5,FALSE)</f>
        <v>73.985111590129861</v>
      </c>
      <c r="L7578" s="16">
        <f ca="1">J7578*Table3[[#This Row],[QUANTITY]]</f>
        <v>178</v>
      </c>
      <c r="M7578" s="16">
        <f ca="1">K7578*Table3[[#This Row],[QUANTITY]]*(1-Table3[[#This Row],[DISCOUNT %]])</f>
        <v>140.33757698028637</v>
      </c>
      <c r="N7578" s="3">
        <f>DAY(Table3[[#This Row],[DATE]])</f>
        <v>29</v>
      </c>
      <c r="O7578" s="3" t="str">
        <f>TEXT(Table3[[#This Row],[DATE]],"mmm")</f>
        <v>Sep</v>
      </c>
      <c r="P7578" s="3">
        <f>YEAR(Table3[[#This Row],[DATE]])</f>
        <v>2041</v>
      </c>
    </row>
    <row r="7579" spans="1:16" x14ac:dyDescent="0.3">
      <c r="A7579" s="6">
        <v>51774</v>
      </c>
      <c r="B7579" s="7" t="s">
        <v>1287</v>
      </c>
      <c r="C7579" s="9">
        <f t="shared" ca="1" si="236"/>
        <v>1</v>
      </c>
      <c r="D7579" s="9" t="s">
        <v>2115</v>
      </c>
      <c r="E7579" s="9" t="s">
        <v>2116</v>
      </c>
      <c r="F7579" s="10">
        <f t="shared" ca="1" si="237"/>
        <v>1.1015441264866055E-2</v>
      </c>
      <c r="G7579" s="3" t="str">
        <f>VLOOKUP(Table3[[#This Row],[PRODUCT ID]],Table1[[PRODUCT]:[SELLING PRICE]],1,FALSE)</f>
        <v>Product235</v>
      </c>
      <c r="H7579" s="3" t="str">
        <f>VLOOKUP(Table3[[#This Row],[PRODUCT ID]],Table1[[PRODUCT]:[SELLING PRICE]],2,FALSE)</f>
        <v>Category4</v>
      </c>
      <c r="I7579" s="3" t="str">
        <f>VLOOKUP(Table3[[#This Row],[PRODUCT ID]],Table1[[PRODUCT]:[SELLING PRICE]],3,FALSE)</f>
        <v>Kg</v>
      </c>
      <c r="J7579" s="16">
        <f ca="1">VLOOKUP(Table3[[#This Row],[PRODUCT ID]],Table1[[PRODUCT]:[SELLING PRICE]],4,FALSE)</f>
        <v>93</v>
      </c>
      <c r="K7579" s="16">
        <f ca="1">VLOOKUP(Table3[[#This Row],[PRODUCT ID]],Table1[[PRODUCT]:[SELLING PRICE]],5,FALSE)</f>
        <v>26.841050390844405</v>
      </c>
      <c r="L7579" s="16">
        <f ca="1">J7579*Table3[[#This Row],[QUANTITY]]</f>
        <v>93</v>
      </c>
      <c r="M7579" s="16">
        <f ca="1">K7579*Table3[[#This Row],[QUANTITY]]*(1-Table3[[#This Row],[DISCOUNT %]])</f>
        <v>26.545384376776749</v>
      </c>
      <c r="N7579" s="3">
        <f>DAY(Table3[[#This Row],[DATE]])</f>
        <v>30</v>
      </c>
      <c r="O7579" s="3" t="str">
        <f>TEXT(Table3[[#This Row],[DATE]],"mmm")</f>
        <v>Sep</v>
      </c>
      <c r="P7579" s="3">
        <f>YEAR(Table3[[#This Row],[DATE]])</f>
        <v>2041</v>
      </c>
    </row>
    <row r="7580" spans="1:16" x14ac:dyDescent="0.3">
      <c r="A7580" s="6">
        <v>51775</v>
      </c>
      <c r="B7580" s="7" t="s">
        <v>1288</v>
      </c>
      <c r="C7580" s="9">
        <f t="shared" ca="1" si="236"/>
        <v>7</v>
      </c>
      <c r="D7580" s="9" t="s">
        <v>2117</v>
      </c>
      <c r="E7580" s="9" t="s">
        <v>2116</v>
      </c>
      <c r="F7580" s="10">
        <f t="shared" ca="1" si="237"/>
        <v>4.422426102710806E-2</v>
      </c>
      <c r="G7580" s="3" t="str">
        <f>VLOOKUP(Table3[[#This Row],[PRODUCT ID]],Table1[[PRODUCT]:[SELLING PRICE]],1,FALSE)</f>
        <v>Product236</v>
      </c>
      <c r="H7580" s="3" t="str">
        <f>VLOOKUP(Table3[[#This Row],[PRODUCT ID]],Table1[[PRODUCT]:[SELLING PRICE]],2,FALSE)</f>
        <v>Category5</v>
      </c>
      <c r="I7580" s="3" t="str">
        <f>VLOOKUP(Table3[[#This Row],[PRODUCT ID]],Table1[[PRODUCT]:[SELLING PRICE]],3,FALSE)</f>
        <v>Lt</v>
      </c>
      <c r="J7580" s="16">
        <f ca="1">VLOOKUP(Table3[[#This Row],[PRODUCT ID]],Table1[[PRODUCT]:[SELLING PRICE]],4,FALSE)</f>
        <v>224</v>
      </c>
      <c r="K7580" s="16">
        <f ca="1">VLOOKUP(Table3[[#This Row],[PRODUCT ID]],Table1[[PRODUCT]:[SELLING PRICE]],5,FALSE)</f>
        <v>48.967723016722942</v>
      </c>
      <c r="L7580" s="16">
        <f ca="1">J7580*Table3[[#This Row],[QUANTITY]]</f>
        <v>1568</v>
      </c>
      <c r="M7580" s="16">
        <f ca="1">K7580*Table3[[#This Row],[QUANTITY]]*(1-Table3[[#This Row],[DISCOUNT %]])</f>
        <v>327.61513156489781</v>
      </c>
      <c r="N7580" s="3">
        <f>DAY(Table3[[#This Row],[DATE]])</f>
        <v>1</v>
      </c>
      <c r="O7580" s="3" t="str">
        <f>TEXT(Table3[[#This Row],[DATE]],"mmm")</f>
        <v>Oct</v>
      </c>
      <c r="P7580" s="3">
        <f>YEAR(Table3[[#This Row],[DATE]])</f>
        <v>2041</v>
      </c>
    </row>
    <row r="7581" spans="1:16" x14ac:dyDescent="0.3">
      <c r="A7581" s="6">
        <v>51776</v>
      </c>
      <c r="B7581" s="7" t="s">
        <v>1289</v>
      </c>
      <c r="C7581" s="9">
        <f t="shared" ca="1" si="236"/>
        <v>12</v>
      </c>
      <c r="D7581" s="9" t="s">
        <v>2117</v>
      </c>
      <c r="E7581" s="9" t="s">
        <v>2116</v>
      </c>
      <c r="F7581" s="10">
        <f t="shared" ca="1" si="237"/>
        <v>9.4245755402395992E-2</v>
      </c>
      <c r="G7581" s="3" t="str">
        <f>VLOOKUP(Table3[[#This Row],[PRODUCT ID]],Table1[[PRODUCT]:[SELLING PRICE]],1,FALSE)</f>
        <v>Product237</v>
      </c>
      <c r="H7581" s="3" t="str">
        <f>VLOOKUP(Table3[[#This Row],[PRODUCT ID]],Table1[[PRODUCT]:[SELLING PRICE]],2,FALSE)</f>
        <v>Category1</v>
      </c>
      <c r="I7581" s="3" t="str">
        <f>VLOOKUP(Table3[[#This Row],[PRODUCT ID]],Table1[[PRODUCT]:[SELLING PRICE]],3,FALSE)</f>
        <v>Ft</v>
      </c>
      <c r="J7581" s="16">
        <f ca="1">VLOOKUP(Table3[[#This Row],[PRODUCT ID]],Table1[[PRODUCT]:[SELLING PRICE]],4,FALSE)</f>
        <v>5</v>
      </c>
      <c r="K7581" s="16">
        <f ca="1">VLOOKUP(Table3[[#This Row],[PRODUCT ID]],Table1[[PRODUCT]:[SELLING PRICE]],5,FALSE)</f>
        <v>27.359819223576306</v>
      </c>
      <c r="L7581" s="16">
        <f ca="1">J7581*Table3[[#This Row],[QUANTITY]]</f>
        <v>60</v>
      </c>
      <c r="M7581" s="16">
        <f ca="1">K7581*Table3[[#This Row],[QUANTITY]]*(1-Table3[[#This Row],[DISCOUNT %]])</f>
        <v>297.37526871812832</v>
      </c>
      <c r="N7581" s="3">
        <f>DAY(Table3[[#This Row],[DATE]])</f>
        <v>2</v>
      </c>
      <c r="O7581" s="3" t="str">
        <f>TEXT(Table3[[#This Row],[DATE]],"mmm")</f>
        <v>Oct</v>
      </c>
      <c r="P7581" s="3">
        <f>YEAR(Table3[[#This Row],[DATE]])</f>
        <v>2041</v>
      </c>
    </row>
    <row r="7582" spans="1:16" x14ac:dyDescent="0.3">
      <c r="A7582" s="6">
        <v>51777</v>
      </c>
      <c r="B7582" s="7" t="s">
        <v>1290</v>
      </c>
      <c r="C7582" s="9">
        <f t="shared" ca="1" si="236"/>
        <v>3</v>
      </c>
      <c r="D7582" s="9" t="s">
        <v>2116</v>
      </c>
      <c r="E7582" s="9" t="s">
        <v>2118</v>
      </c>
      <c r="F7582" s="10">
        <f t="shared" ca="1" si="237"/>
        <v>1.649394202541954E-5</v>
      </c>
      <c r="G7582" s="3" t="str">
        <f>VLOOKUP(Table3[[#This Row],[PRODUCT ID]],Table1[[PRODUCT]:[SELLING PRICE]],1,FALSE)</f>
        <v>Product238</v>
      </c>
      <c r="H7582" s="3" t="str">
        <f>VLOOKUP(Table3[[#This Row],[PRODUCT ID]],Table1[[PRODUCT]:[SELLING PRICE]],2,FALSE)</f>
        <v>Category2</v>
      </c>
      <c r="I7582" s="3" t="str">
        <f>VLOOKUP(Table3[[#This Row],[PRODUCT ID]],Table1[[PRODUCT]:[SELLING PRICE]],3,FALSE)</f>
        <v>Kg</v>
      </c>
      <c r="J7582" s="16">
        <f ca="1">VLOOKUP(Table3[[#This Row],[PRODUCT ID]],Table1[[PRODUCT]:[SELLING PRICE]],4,FALSE)</f>
        <v>49</v>
      </c>
      <c r="K7582" s="16">
        <f ca="1">VLOOKUP(Table3[[#This Row],[PRODUCT ID]],Table1[[PRODUCT]:[SELLING PRICE]],5,FALSE)</f>
        <v>90.007431994296837</v>
      </c>
      <c r="L7582" s="16">
        <f ca="1">J7582*Table3[[#This Row],[QUANTITY]]</f>
        <v>147</v>
      </c>
      <c r="M7582" s="16">
        <f ca="1">K7582*Table3[[#This Row],[QUANTITY]]*(1-Table3[[#This Row],[DISCOUNT %]])</f>
        <v>270.01784225079501</v>
      </c>
      <c r="N7582" s="3">
        <f>DAY(Table3[[#This Row],[DATE]])</f>
        <v>3</v>
      </c>
      <c r="O7582" s="3" t="str">
        <f>TEXT(Table3[[#This Row],[DATE]],"mmm")</f>
        <v>Oct</v>
      </c>
      <c r="P7582" s="3">
        <f>YEAR(Table3[[#This Row],[DATE]])</f>
        <v>2041</v>
      </c>
    </row>
    <row r="7583" spans="1:16" x14ac:dyDescent="0.3">
      <c r="A7583" s="6">
        <v>51778</v>
      </c>
      <c r="B7583" s="7" t="s">
        <v>1291</v>
      </c>
      <c r="C7583" s="9">
        <f t="shared" ca="1" si="236"/>
        <v>5</v>
      </c>
      <c r="D7583" s="9" t="s">
        <v>2116</v>
      </c>
      <c r="E7583" s="9" t="s">
        <v>2116</v>
      </c>
      <c r="F7583" s="10">
        <f t="shared" ca="1" si="237"/>
        <v>1.9936646210429832E-2</v>
      </c>
      <c r="G7583" s="3" t="str">
        <f>VLOOKUP(Table3[[#This Row],[PRODUCT ID]],Table1[[PRODUCT]:[SELLING PRICE]],1,FALSE)</f>
        <v>Product239</v>
      </c>
      <c r="H7583" s="3" t="str">
        <f>VLOOKUP(Table3[[#This Row],[PRODUCT ID]],Table1[[PRODUCT]:[SELLING PRICE]],2,FALSE)</f>
        <v>Category3</v>
      </c>
      <c r="I7583" s="3" t="str">
        <f>VLOOKUP(Table3[[#This Row],[PRODUCT ID]],Table1[[PRODUCT]:[SELLING PRICE]],3,FALSE)</f>
        <v>No</v>
      </c>
      <c r="J7583" s="16">
        <f ca="1">VLOOKUP(Table3[[#This Row],[PRODUCT ID]],Table1[[PRODUCT]:[SELLING PRICE]],4,FALSE)</f>
        <v>120</v>
      </c>
      <c r="K7583" s="16">
        <f ca="1">VLOOKUP(Table3[[#This Row],[PRODUCT ID]],Table1[[PRODUCT]:[SELLING PRICE]],5,FALSE)</f>
        <v>236.22128110743947</v>
      </c>
      <c r="L7583" s="16">
        <f ca="1">J7583*Table3[[#This Row],[QUANTITY]]</f>
        <v>600</v>
      </c>
      <c r="M7583" s="16">
        <f ca="1">K7583*Table3[[#This Row],[QUANTITY]]*(1-Table3[[#This Row],[DISCOUNT %]])</f>
        <v>1157.5591049931299</v>
      </c>
      <c r="N7583" s="3">
        <f>DAY(Table3[[#This Row],[DATE]])</f>
        <v>4</v>
      </c>
      <c r="O7583" s="3" t="str">
        <f>TEXT(Table3[[#This Row],[DATE]],"mmm")</f>
        <v>Oct</v>
      </c>
      <c r="P7583" s="3">
        <f>YEAR(Table3[[#This Row],[DATE]])</f>
        <v>2041</v>
      </c>
    </row>
    <row r="7584" spans="1:16" x14ac:dyDescent="0.3">
      <c r="A7584" s="6">
        <v>51779</v>
      </c>
      <c r="B7584" s="7" t="s">
        <v>1292</v>
      </c>
      <c r="C7584" s="9">
        <f t="shared" ca="1" si="236"/>
        <v>9</v>
      </c>
      <c r="D7584" s="9" t="s">
        <v>2116</v>
      </c>
      <c r="E7584" s="9" t="s">
        <v>2116</v>
      </c>
      <c r="F7584" s="10">
        <f t="shared" ca="1" si="237"/>
        <v>8.3250876455639763E-2</v>
      </c>
      <c r="G7584" s="3" t="str">
        <f>VLOOKUP(Table3[[#This Row],[PRODUCT ID]],Table1[[PRODUCT]:[SELLING PRICE]],1,FALSE)</f>
        <v>Product240</v>
      </c>
      <c r="H7584" s="3" t="str">
        <f>VLOOKUP(Table3[[#This Row],[PRODUCT ID]],Table1[[PRODUCT]:[SELLING PRICE]],2,FALSE)</f>
        <v>Category4</v>
      </c>
      <c r="I7584" s="3" t="str">
        <f>VLOOKUP(Table3[[#This Row],[PRODUCT ID]],Table1[[PRODUCT]:[SELLING PRICE]],3,FALSE)</f>
        <v>No</v>
      </c>
      <c r="J7584" s="16">
        <f ca="1">VLOOKUP(Table3[[#This Row],[PRODUCT ID]],Table1[[PRODUCT]:[SELLING PRICE]],4,FALSE)</f>
        <v>89</v>
      </c>
      <c r="K7584" s="16">
        <f ca="1">VLOOKUP(Table3[[#This Row],[PRODUCT ID]],Table1[[PRODUCT]:[SELLING PRICE]],5,FALSE)</f>
        <v>190.58845642520004</v>
      </c>
      <c r="L7584" s="16">
        <f ca="1">J7584*Table3[[#This Row],[QUANTITY]]</f>
        <v>801</v>
      </c>
      <c r="M7584" s="16">
        <f ca="1">K7584*Table3[[#This Row],[QUANTITY]]*(1-Table3[[#This Row],[DISCOUNT %]])</f>
        <v>1572.4962034692717</v>
      </c>
      <c r="N7584" s="3">
        <f>DAY(Table3[[#This Row],[DATE]])</f>
        <v>5</v>
      </c>
      <c r="O7584" s="3" t="str">
        <f>TEXT(Table3[[#This Row],[DATE]],"mmm")</f>
        <v>Oct</v>
      </c>
      <c r="P7584" s="3">
        <f>YEAR(Table3[[#This Row],[DATE]])</f>
        <v>2041</v>
      </c>
    </row>
    <row r="7585" spans="1:16" x14ac:dyDescent="0.3">
      <c r="A7585" s="6">
        <v>51780</v>
      </c>
      <c r="B7585" s="7" t="s">
        <v>1293</v>
      </c>
      <c r="C7585" s="9">
        <f t="shared" ca="1" si="236"/>
        <v>9</v>
      </c>
      <c r="D7585" s="9" t="s">
        <v>2116</v>
      </c>
      <c r="E7585" s="9" t="s">
        <v>2116</v>
      </c>
      <c r="F7585" s="10">
        <f t="shared" ca="1" si="237"/>
        <v>3.5325687895197355E-2</v>
      </c>
      <c r="G7585" s="3" t="str">
        <f>VLOOKUP(Table3[[#This Row],[PRODUCT ID]],Table1[[PRODUCT]:[SELLING PRICE]],1,FALSE)</f>
        <v>Product241</v>
      </c>
      <c r="H7585" s="3" t="str">
        <f>VLOOKUP(Table3[[#This Row],[PRODUCT ID]],Table1[[PRODUCT]:[SELLING PRICE]],2,FALSE)</f>
        <v>Category1</v>
      </c>
      <c r="I7585" s="3" t="str">
        <f>VLOOKUP(Table3[[#This Row],[PRODUCT ID]],Table1[[PRODUCT]:[SELLING PRICE]],3,FALSE)</f>
        <v>Ft</v>
      </c>
      <c r="J7585" s="16">
        <f ca="1">VLOOKUP(Table3[[#This Row],[PRODUCT ID]],Table1[[PRODUCT]:[SELLING PRICE]],4,FALSE)</f>
        <v>87</v>
      </c>
      <c r="K7585" s="16">
        <f ca="1">VLOOKUP(Table3[[#This Row],[PRODUCT ID]],Table1[[PRODUCT]:[SELLING PRICE]],5,FALSE)</f>
        <v>182.38837968738898</v>
      </c>
      <c r="L7585" s="16">
        <f ca="1">J7585*Table3[[#This Row],[QUANTITY]]</f>
        <v>783</v>
      </c>
      <c r="M7585" s="16">
        <f ca="1">K7585*Table3[[#This Row],[QUANTITY]]*(1-Table3[[#This Row],[DISCOUNT %]])</f>
        <v>1583.5084623975738</v>
      </c>
      <c r="N7585" s="3">
        <f>DAY(Table3[[#This Row],[DATE]])</f>
        <v>6</v>
      </c>
      <c r="O7585" s="3" t="str">
        <f>TEXT(Table3[[#This Row],[DATE]],"mmm")</f>
        <v>Oct</v>
      </c>
      <c r="P7585" s="3">
        <f>YEAR(Table3[[#This Row],[DATE]])</f>
        <v>2041</v>
      </c>
    </row>
    <row r="7586" spans="1:16" x14ac:dyDescent="0.3">
      <c r="A7586" s="6">
        <v>51781</v>
      </c>
      <c r="B7586" s="7" t="s">
        <v>1294</v>
      </c>
      <c r="C7586" s="9">
        <f t="shared" ca="1" si="236"/>
        <v>12</v>
      </c>
      <c r="D7586" s="9" t="s">
        <v>2115</v>
      </c>
      <c r="E7586" s="9" t="s">
        <v>2116</v>
      </c>
      <c r="F7586" s="10">
        <f t="shared" ca="1" si="237"/>
        <v>6.1257876492445101E-2</v>
      </c>
      <c r="G7586" s="3" t="str">
        <f>VLOOKUP(Table3[[#This Row],[PRODUCT ID]],Table1[[PRODUCT]:[SELLING PRICE]],1,FALSE)</f>
        <v>Product242</v>
      </c>
      <c r="H7586" s="3" t="str">
        <f>VLOOKUP(Table3[[#This Row],[PRODUCT ID]],Table1[[PRODUCT]:[SELLING PRICE]],2,FALSE)</f>
        <v>Category2</v>
      </c>
      <c r="I7586" s="3" t="str">
        <f>VLOOKUP(Table3[[#This Row],[PRODUCT ID]],Table1[[PRODUCT]:[SELLING PRICE]],3,FALSE)</f>
        <v>No</v>
      </c>
      <c r="J7586" s="16">
        <f ca="1">VLOOKUP(Table3[[#This Row],[PRODUCT ID]],Table1[[PRODUCT]:[SELLING PRICE]],4,FALSE)</f>
        <v>149</v>
      </c>
      <c r="K7586" s="16">
        <f ca="1">VLOOKUP(Table3[[#This Row],[PRODUCT ID]],Table1[[PRODUCT]:[SELLING PRICE]],5,FALSE)</f>
        <v>154.86858462055704</v>
      </c>
      <c r="L7586" s="16">
        <f ca="1">J7586*Table3[[#This Row],[QUANTITY]]</f>
        <v>1788</v>
      </c>
      <c r="M7586" s="16">
        <f ca="1">K7586*Table3[[#This Row],[QUANTITY]]*(1-Table3[[#This Row],[DISCOUNT %]])</f>
        <v>1744.5799678957342</v>
      </c>
      <c r="N7586" s="3">
        <f>DAY(Table3[[#This Row],[DATE]])</f>
        <v>7</v>
      </c>
      <c r="O7586" s="3" t="str">
        <f>TEXT(Table3[[#This Row],[DATE]],"mmm")</f>
        <v>Oct</v>
      </c>
      <c r="P7586" s="3">
        <f>YEAR(Table3[[#This Row],[DATE]])</f>
        <v>2041</v>
      </c>
    </row>
    <row r="7587" spans="1:16" x14ac:dyDescent="0.3">
      <c r="A7587" s="6">
        <v>51782</v>
      </c>
      <c r="B7587" s="7" t="s">
        <v>1295</v>
      </c>
      <c r="C7587" s="9">
        <f t="shared" ca="1" si="236"/>
        <v>10</v>
      </c>
      <c r="D7587" s="9" t="s">
        <v>2116</v>
      </c>
      <c r="E7587" s="9" t="s">
        <v>2116</v>
      </c>
      <c r="F7587" s="10">
        <f t="shared" ca="1" si="237"/>
        <v>7.850263282142389E-2</v>
      </c>
      <c r="G7587" s="3" t="str">
        <f>VLOOKUP(Table3[[#This Row],[PRODUCT ID]],Table1[[PRODUCT]:[SELLING PRICE]],1,FALSE)</f>
        <v>Product243</v>
      </c>
      <c r="H7587" s="3" t="str">
        <f>VLOOKUP(Table3[[#This Row],[PRODUCT ID]],Table1[[PRODUCT]:[SELLING PRICE]],2,FALSE)</f>
        <v>Category3</v>
      </c>
      <c r="I7587" s="3" t="str">
        <f>VLOOKUP(Table3[[#This Row],[PRODUCT ID]],Table1[[PRODUCT]:[SELLING PRICE]],3,FALSE)</f>
        <v>Kg</v>
      </c>
      <c r="J7587" s="16">
        <f ca="1">VLOOKUP(Table3[[#This Row],[PRODUCT ID]],Table1[[PRODUCT]:[SELLING PRICE]],4,FALSE)</f>
        <v>14</v>
      </c>
      <c r="K7587" s="16">
        <f ca="1">VLOOKUP(Table3[[#This Row],[PRODUCT ID]],Table1[[PRODUCT]:[SELLING PRICE]],5,FALSE)</f>
        <v>95.932662895707338</v>
      </c>
      <c r="L7587" s="16">
        <f ca="1">J7587*Table3[[#This Row],[QUANTITY]]</f>
        <v>140</v>
      </c>
      <c r="M7587" s="16">
        <f ca="1">K7587*Table3[[#This Row],[QUANTITY]]*(1-Table3[[#This Row],[DISCOUNT %]])</f>
        <v>884.01696284824186</v>
      </c>
      <c r="N7587" s="3">
        <f>DAY(Table3[[#This Row],[DATE]])</f>
        <v>8</v>
      </c>
      <c r="O7587" s="3" t="str">
        <f>TEXT(Table3[[#This Row],[DATE]],"mmm")</f>
        <v>Oct</v>
      </c>
      <c r="P7587" s="3">
        <f>YEAR(Table3[[#This Row],[DATE]])</f>
        <v>2041</v>
      </c>
    </row>
    <row r="7588" spans="1:16" x14ac:dyDescent="0.3">
      <c r="A7588" s="6">
        <v>51783</v>
      </c>
      <c r="B7588" s="7" t="s">
        <v>1296</v>
      </c>
      <c r="C7588" s="9">
        <f t="shared" ca="1" si="236"/>
        <v>7</v>
      </c>
      <c r="D7588" s="9" t="s">
        <v>2117</v>
      </c>
      <c r="E7588" s="9" t="s">
        <v>2118</v>
      </c>
      <c r="F7588" s="10">
        <f t="shared" ca="1" si="237"/>
        <v>8.4037334142091413E-2</v>
      </c>
      <c r="G7588" s="3" t="str">
        <f>VLOOKUP(Table3[[#This Row],[PRODUCT ID]],Table1[[PRODUCT]:[SELLING PRICE]],1,FALSE)</f>
        <v>Product244</v>
      </c>
      <c r="H7588" s="3" t="str">
        <f>VLOOKUP(Table3[[#This Row],[PRODUCT ID]],Table1[[PRODUCT]:[SELLING PRICE]],2,FALSE)</f>
        <v>Category4</v>
      </c>
      <c r="I7588" s="3" t="str">
        <f>VLOOKUP(Table3[[#This Row],[PRODUCT ID]],Table1[[PRODUCT]:[SELLING PRICE]],3,FALSE)</f>
        <v>Kg</v>
      </c>
      <c r="J7588" s="16">
        <f ca="1">VLOOKUP(Table3[[#This Row],[PRODUCT ID]],Table1[[PRODUCT]:[SELLING PRICE]],4,FALSE)</f>
        <v>133</v>
      </c>
      <c r="K7588" s="16">
        <f ca="1">VLOOKUP(Table3[[#This Row],[PRODUCT ID]],Table1[[PRODUCT]:[SELLING PRICE]],5,FALSE)</f>
        <v>69.135084027288542</v>
      </c>
      <c r="L7588" s="16">
        <f ca="1">J7588*Table3[[#This Row],[QUANTITY]]</f>
        <v>931</v>
      </c>
      <c r="M7588" s="16">
        <f ca="1">K7588*Table3[[#This Row],[QUANTITY]]*(1-Table3[[#This Row],[DISCOUNT %]])</f>
        <v>443.27609108962008</v>
      </c>
      <c r="N7588" s="3">
        <f>DAY(Table3[[#This Row],[DATE]])</f>
        <v>9</v>
      </c>
      <c r="O7588" s="3" t="str">
        <f>TEXT(Table3[[#This Row],[DATE]],"mmm")</f>
        <v>Oct</v>
      </c>
      <c r="P7588" s="3">
        <f>YEAR(Table3[[#This Row],[DATE]])</f>
        <v>2041</v>
      </c>
    </row>
    <row r="7589" spans="1:16" x14ac:dyDescent="0.3">
      <c r="A7589" s="6">
        <v>51784</v>
      </c>
      <c r="B7589" s="7" t="s">
        <v>1297</v>
      </c>
      <c r="C7589" s="9">
        <f t="shared" ca="1" si="236"/>
        <v>15</v>
      </c>
      <c r="D7589" s="9" t="s">
        <v>2115</v>
      </c>
      <c r="E7589" s="9" t="s">
        <v>2118</v>
      </c>
      <c r="F7589" s="10">
        <f t="shared" ca="1" si="237"/>
        <v>5.796192372057485E-3</v>
      </c>
      <c r="G7589" s="3" t="str">
        <f>VLOOKUP(Table3[[#This Row],[PRODUCT ID]],Table1[[PRODUCT]:[SELLING PRICE]],1,FALSE)</f>
        <v>Product245</v>
      </c>
      <c r="H7589" s="3" t="str">
        <f>VLOOKUP(Table3[[#This Row],[PRODUCT ID]],Table1[[PRODUCT]:[SELLING PRICE]],2,FALSE)</f>
        <v>Category5</v>
      </c>
      <c r="I7589" s="3" t="str">
        <f>VLOOKUP(Table3[[#This Row],[PRODUCT ID]],Table1[[PRODUCT]:[SELLING PRICE]],3,FALSE)</f>
        <v>Lt</v>
      </c>
      <c r="J7589" s="16">
        <f ca="1">VLOOKUP(Table3[[#This Row],[PRODUCT ID]],Table1[[PRODUCT]:[SELLING PRICE]],4,FALSE)</f>
        <v>11</v>
      </c>
      <c r="K7589" s="16">
        <f ca="1">VLOOKUP(Table3[[#This Row],[PRODUCT ID]],Table1[[PRODUCT]:[SELLING PRICE]],5,FALSE)</f>
        <v>248.60363626688635</v>
      </c>
      <c r="L7589" s="16">
        <f ca="1">J7589*Table3[[#This Row],[QUANTITY]]</f>
        <v>165</v>
      </c>
      <c r="M7589" s="16">
        <f ca="1">K7589*Table3[[#This Row],[QUANTITY]]*(1-Table3[[#This Row],[DISCOUNT %]])</f>
        <v>3707.4402265003569</v>
      </c>
      <c r="N7589" s="3">
        <f>DAY(Table3[[#This Row],[DATE]])</f>
        <v>10</v>
      </c>
      <c r="O7589" s="3" t="str">
        <f>TEXT(Table3[[#This Row],[DATE]],"mmm")</f>
        <v>Oct</v>
      </c>
      <c r="P7589" s="3">
        <f>YEAR(Table3[[#This Row],[DATE]])</f>
        <v>2041</v>
      </c>
    </row>
    <row r="7590" spans="1:16" x14ac:dyDescent="0.3">
      <c r="A7590" s="6">
        <v>51785</v>
      </c>
      <c r="B7590" s="7" t="s">
        <v>1298</v>
      </c>
      <c r="C7590" s="9">
        <f t="shared" ca="1" si="236"/>
        <v>13</v>
      </c>
      <c r="D7590" s="9" t="s">
        <v>2115</v>
      </c>
      <c r="E7590" s="9" t="s">
        <v>2116</v>
      </c>
      <c r="F7590" s="10">
        <f t="shared" ca="1" si="237"/>
        <v>8.9440225859585429E-2</v>
      </c>
      <c r="G7590" s="3" t="str">
        <f>VLOOKUP(Table3[[#This Row],[PRODUCT ID]],Table1[[PRODUCT]:[SELLING PRICE]],1,FALSE)</f>
        <v>Product246</v>
      </c>
      <c r="H7590" s="3" t="str">
        <f>VLOOKUP(Table3[[#This Row],[PRODUCT ID]],Table1[[PRODUCT]:[SELLING PRICE]],2,FALSE)</f>
        <v>Category1</v>
      </c>
      <c r="I7590" s="3" t="str">
        <f>VLOOKUP(Table3[[#This Row],[PRODUCT ID]],Table1[[PRODUCT]:[SELLING PRICE]],3,FALSE)</f>
        <v>Kg</v>
      </c>
      <c r="J7590" s="16">
        <f ca="1">VLOOKUP(Table3[[#This Row],[PRODUCT ID]],Table1[[PRODUCT]:[SELLING PRICE]],4,FALSE)</f>
        <v>235</v>
      </c>
      <c r="K7590" s="16">
        <f ca="1">VLOOKUP(Table3[[#This Row],[PRODUCT ID]],Table1[[PRODUCT]:[SELLING PRICE]],5,FALSE)</f>
        <v>222.40822942200907</v>
      </c>
      <c r="L7590" s="16">
        <f ca="1">J7590*Table3[[#This Row],[QUANTITY]]</f>
        <v>3055</v>
      </c>
      <c r="M7590" s="16">
        <f ca="1">K7590*Table3[[#This Row],[QUANTITY]]*(1-Table3[[#This Row],[DISCOUNT %]])</f>
        <v>2632.7078329431629</v>
      </c>
      <c r="N7590" s="3">
        <f>DAY(Table3[[#This Row],[DATE]])</f>
        <v>11</v>
      </c>
      <c r="O7590" s="3" t="str">
        <f>TEXT(Table3[[#This Row],[DATE]],"mmm")</f>
        <v>Oct</v>
      </c>
      <c r="P7590" s="3">
        <f>YEAR(Table3[[#This Row],[DATE]])</f>
        <v>2041</v>
      </c>
    </row>
    <row r="7591" spans="1:16" x14ac:dyDescent="0.3">
      <c r="A7591" s="6">
        <v>51786</v>
      </c>
      <c r="B7591" s="7" t="s">
        <v>1299</v>
      </c>
      <c r="C7591" s="9">
        <f t="shared" ca="1" si="236"/>
        <v>15</v>
      </c>
      <c r="D7591" s="9" t="s">
        <v>2115</v>
      </c>
      <c r="E7591" s="9" t="s">
        <v>2116</v>
      </c>
      <c r="F7591" s="10">
        <f t="shared" ca="1" si="237"/>
        <v>2.5877069567290703E-2</v>
      </c>
      <c r="G7591" s="3" t="str">
        <f>VLOOKUP(Table3[[#This Row],[PRODUCT ID]],Table1[[PRODUCT]:[SELLING PRICE]],1,FALSE)</f>
        <v>Product247</v>
      </c>
      <c r="H7591" s="3" t="str">
        <f>VLOOKUP(Table3[[#This Row],[PRODUCT ID]],Table1[[PRODUCT]:[SELLING PRICE]],2,FALSE)</f>
        <v>Category2</v>
      </c>
      <c r="I7591" s="3" t="str">
        <f>VLOOKUP(Table3[[#This Row],[PRODUCT ID]],Table1[[PRODUCT]:[SELLING PRICE]],3,FALSE)</f>
        <v>Lt</v>
      </c>
      <c r="J7591" s="16">
        <f ca="1">VLOOKUP(Table3[[#This Row],[PRODUCT ID]],Table1[[PRODUCT]:[SELLING PRICE]],4,FALSE)</f>
        <v>114</v>
      </c>
      <c r="K7591" s="16">
        <f ca="1">VLOOKUP(Table3[[#This Row],[PRODUCT ID]],Table1[[PRODUCT]:[SELLING PRICE]],5,FALSE)</f>
        <v>175.72461935831001</v>
      </c>
      <c r="L7591" s="16">
        <f ca="1">J7591*Table3[[#This Row],[QUANTITY]]</f>
        <v>1710</v>
      </c>
      <c r="M7591" s="16">
        <f ca="1">K7591*Table3[[#This Row],[QUANTITY]]*(1-Table3[[#This Row],[DISCOUNT %]])</f>
        <v>2567.66071737734</v>
      </c>
      <c r="N7591" s="3">
        <f>DAY(Table3[[#This Row],[DATE]])</f>
        <v>12</v>
      </c>
      <c r="O7591" s="3" t="str">
        <f>TEXT(Table3[[#This Row],[DATE]],"mmm")</f>
        <v>Oct</v>
      </c>
      <c r="P7591" s="3">
        <f>YEAR(Table3[[#This Row],[DATE]])</f>
        <v>2041</v>
      </c>
    </row>
    <row r="7592" spans="1:16" x14ac:dyDescent="0.3">
      <c r="A7592" s="6">
        <v>51787</v>
      </c>
      <c r="B7592" s="7" t="s">
        <v>1300</v>
      </c>
      <c r="C7592" s="9">
        <f t="shared" ca="1" si="236"/>
        <v>10</v>
      </c>
      <c r="D7592" s="9" t="s">
        <v>2116</v>
      </c>
      <c r="E7592" s="9" t="s">
        <v>2116</v>
      </c>
      <c r="F7592" s="10">
        <f t="shared" ca="1" si="237"/>
        <v>9.2493167160208223E-2</v>
      </c>
      <c r="G7592" s="3" t="str">
        <f>VLOOKUP(Table3[[#This Row],[PRODUCT ID]],Table1[[PRODUCT]:[SELLING PRICE]],1,FALSE)</f>
        <v>Product248</v>
      </c>
      <c r="H7592" s="3" t="str">
        <f>VLOOKUP(Table3[[#This Row],[PRODUCT ID]],Table1[[PRODUCT]:[SELLING PRICE]],2,FALSE)</f>
        <v>Category3</v>
      </c>
      <c r="I7592" s="3" t="str">
        <f>VLOOKUP(Table3[[#This Row],[PRODUCT ID]],Table1[[PRODUCT]:[SELLING PRICE]],3,FALSE)</f>
        <v>Ft</v>
      </c>
      <c r="J7592" s="16">
        <f ca="1">VLOOKUP(Table3[[#This Row],[PRODUCT ID]],Table1[[PRODUCT]:[SELLING PRICE]],4,FALSE)</f>
        <v>169</v>
      </c>
      <c r="K7592" s="16">
        <f ca="1">VLOOKUP(Table3[[#This Row],[PRODUCT ID]],Table1[[PRODUCT]:[SELLING PRICE]],5,FALSE)</f>
        <v>261.31957504359821</v>
      </c>
      <c r="L7592" s="16">
        <f ca="1">J7592*Table3[[#This Row],[QUANTITY]]</f>
        <v>1690</v>
      </c>
      <c r="M7592" s="16">
        <f ca="1">K7592*Table3[[#This Row],[QUANTITY]]*(1-Table3[[#This Row],[DISCOUNT %]])</f>
        <v>2371.4929990685609</v>
      </c>
      <c r="N7592" s="3">
        <f>DAY(Table3[[#This Row],[DATE]])</f>
        <v>13</v>
      </c>
      <c r="O7592" s="3" t="str">
        <f>TEXT(Table3[[#This Row],[DATE]],"mmm")</f>
        <v>Oct</v>
      </c>
      <c r="P7592" s="3">
        <f>YEAR(Table3[[#This Row],[DATE]])</f>
        <v>2041</v>
      </c>
    </row>
    <row r="7593" spans="1:16" x14ac:dyDescent="0.3">
      <c r="A7593" s="6">
        <v>51788</v>
      </c>
      <c r="B7593" s="7" t="s">
        <v>1301</v>
      </c>
      <c r="C7593" s="9">
        <f t="shared" ca="1" si="236"/>
        <v>8</v>
      </c>
      <c r="D7593" s="9" t="s">
        <v>2116</v>
      </c>
      <c r="E7593" s="9" t="s">
        <v>2116</v>
      </c>
      <c r="F7593" s="10">
        <f t="shared" ca="1" si="237"/>
        <v>8.4425450188506238E-2</v>
      </c>
      <c r="G7593" s="3" t="str">
        <f>VLOOKUP(Table3[[#This Row],[PRODUCT ID]],Table1[[PRODUCT]:[SELLING PRICE]],1,FALSE)</f>
        <v>Product249</v>
      </c>
      <c r="H7593" s="3" t="str">
        <f>VLOOKUP(Table3[[#This Row],[PRODUCT ID]],Table1[[PRODUCT]:[SELLING PRICE]],2,FALSE)</f>
        <v>Category4</v>
      </c>
      <c r="I7593" s="3" t="str">
        <f>VLOOKUP(Table3[[#This Row],[PRODUCT ID]],Table1[[PRODUCT]:[SELLING PRICE]],3,FALSE)</f>
        <v>Kg</v>
      </c>
      <c r="J7593" s="16">
        <f ca="1">VLOOKUP(Table3[[#This Row],[PRODUCT ID]],Table1[[PRODUCT]:[SELLING PRICE]],4,FALSE)</f>
        <v>37</v>
      </c>
      <c r="K7593" s="16">
        <f ca="1">VLOOKUP(Table3[[#This Row],[PRODUCT ID]],Table1[[PRODUCT]:[SELLING PRICE]],5,FALSE)</f>
        <v>161.61886757776756</v>
      </c>
      <c r="L7593" s="16">
        <f ca="1">J7593*Table3[[#This Row],[QUANTITY]]</f>
        <v>296</v>
      </c>
      <c r="M7593" s="16">
        <f ca="1">K7593*Table3[[#This Row],[QUANTITY]]*(1-Table3[[#This Row],[DISCOUNT %]])</f>
        <v>1183.7929753884637</v>
      </c>
      <c r="N7593" s="3">
        <f>DAY(Table3[[#This Row],[DATE]])</f>
        <v>14</v>
      </c>
      <c r="O7593" s="3" t="str">
        <f>TEXT(Table3[[#This Row],[DATE]],"mmm")</f>
        <v>Oct</v>
      </c>
      <c r="P7593" s="3">
        <f>YEAR(Table3[[#This Row],[DATE]])</f>
        <v>2041</v>
      </c>
    </row>
    <row r="7594" spans="1:16" x14ac:dyDescent="0.3">
      <c r="A7594" s="6">
        <v>51789</v>
      </c>
      <c r="B7594" s="7" t="s">
        <v>1302</v>
      </c>
      <c r="C7594" s="9">
        <f t="shared" ca="1" si="236"/>
        <v>1</v>
      </c>
      <c r="D7594" s="9" t="s">
        <v>2116</v>
      </c>
      <c r="E7594" s="9" t="s">
        <v>2118</v>
      </c>
      <c r="F7594" s="10">
        <f t="shared" ca="1" si="237"/>
        <v>3.3742688556723202E-2</v>
      </c>
      <c r="G7594" s="3" t="str">
        <f>VLOOKUP(Table3[[#This Row],[PRODUCT ID]],Table1[[PRODUCT]:[SELLING PRICE]],1,FALSE)</f>
        <v>Product250</v>
      </c>
      <c r="H7594" s="3" t="str">
        <f>VLOOKUP(Table3[[#This Row],[PRODUCT ID]],Table1[[PRODUCT]:[SELLING PRICE]],2,FALSE)</f>
        <v>Category5</v>
      </c>
      <c r="I7594" s="3" t="str">
        <f>VLOOKUP(Table3[[#This Row],[PRODUCT ID]],Table1[[PRODUCT]:[SELLING PRICE]],3,FALSE)</f>
        <v>No</v>
      </c>
      <c r="J7594" s="16">
        <f ca="1">VLOOKUP(Table3[[#This Row],[PRODUCT ID]],Table1[[PRODUCT]:[SELLING PRICE]],4,FALSE)</f>
        <v>51</v>
      </c>
      <c r="K7594" s="16">
        <f ca="1">VLOOKUP(Table3[[#This Row],[PRODUCT ID]],Table1[[PRODUCT]:[SELLING PRICE]],5,FALSE)</f>
        <v>183.62971531865406</v>
      </c>
      <c r="L7594" s="16">
        <f ca="1">J7594*Table3[[#This Row],[QUANTITY]]</f>
        <v>51</v>
      </c>
      <c r="M7594" s="16">
        <f ca="1">K7594*Table3[[#This Row],[QUANTITY]]*(1-Table3[[#This Row],[DISCOUNT %]])</f>
        <v>177.43355502489698</v>
      </c>
      <c r="N7594" s="3">
        <f>DAY(Table3[[#This Row],[DATE]])</f>
        <v>15</v>
      </c>
      <c r="O7594" s="3" t="str">
        <f>TEXT(Table3[[#This Row],[DATE]],"mmm")</f>
        <v>Oct</v>
      </c>
      <c r="P7594" s="3">
        <f>YEAR(Table3[[#This Row],[DATE]])</f>
        <v>2041</v>
      </c>
    </row>
    <row r="7595" spans="1:16" x14ac:dyDescent="0.3">
      <c r="A7595" s="6">
        <v>51790</v>
      </c>
      <c r="B7595" s="7" t="s">
        <v>1303</v>
      </c>
      <c r="C7595" s="9">
        <f t="shared" ca="1" si="236"/>
        <v>12</v>
      </c>
      <c r="D7595" s="9" t="s">
        <v>2115</v>
      </c>
      <c r="E7595" s="9" t="s">
        <v>2116</v>
      </c>
      <c r="F7595" s="10">
        <f t="shared" ca="1" si="237"/>
        <v>4.0997499337089238E-2</v>
      </c>
      <c r="G7595" s="3" t="str">
        <f>VLOOKUP(Table3[[#This Row],[PRODUCT ID]],Table1[[PRODUCT]:[SELLING PRICE]],1,FALSE)</f>
        <v>Product251</v>
      </c>
      <c r="H7595" s="3" t="str">
        <f>VLOOKUP(Table3[[#This Row],[PRODUCT ID]],Table1[[PRODUCT]:[SELLING PRICE]],2,FALSE)</f>
        <v>Category1</v>
      </c>
      <c r="I7595" s="3" t="str">
        <f>VLOOKUP(Table3[[#This Row],[PRODUCT ID]],Table1[[PRODUCT]:[SELLING PRICE]],3,FALSE)</f>
        <v>No</v>
      </c>
      <c r="J7595" s="16">
        <f ca="1">VLOOKUP(Table3[[#This Row],[PRODUCT ID]],Table1[[PRODUCT]:[SELLING PRICE]],4,FALSE)</f>
        <v>231</v>
      </c>
      <c r="K7595" s="16">
        <f ca="1">VLOOKUP(Table3[[#This Row],[PRODUCT ID]],Table1[[PRODUCT]:[SELLING PRICE]],5,FALSE)</f>
        <v>181.46019162089118</v>
      </c>
      <c r="L7595" s="16">
        <f ca="1">J7595*Table3[[#This Row],[QUANTITY]]</f>
        <v>2772</v>
      </c>
      <c r="M7595" s="16">
        <f ca="1">K7595*Table3[[#This Row],[QUANTITY]]*(1-Table3[[#This Row],[DISCOUNT %]])</f>
        <v>2088.2493304224672</v>
      </c>
      <c r="N7595" s="3">
        <f>DAY(Table3[[#This Row],[DATE]])</f>
        <v>16</v>
      </c>
      <c r="O7595" s="3" t="str">
        <f>TEXT(Table3[[#This Row],[DATE]],"mmm")</f>
        <v>Oct</v>
      </c>
      <c r="P7595" s="3">
        <f>YEAR(Table3[[#This Row],[DATE]])</f>
        <v>2041</v>
      </c>
    </row>
    <row r="7596" spans="1:16" x14ac:dyDescent="0.3">
      <c r="A7596" s="6">
        <v>51791</v>
      </c>
      <c r="B7596" s="7" t="s">
        <v>1304</v>
      </c>
      <c r="C7596" s="9">
        <f t="shared" ca="1" si="236"/>
        <v>9</v>
      </c>
      <c r="D7596" s="9" t="s">
        <v>2117</v>
      </c>
      <c r="E7596" s="9" t="s">
        <v>2116</v>
      </c>
      <c r="F7596" s="10">
        <f t="shared" ca="1" si="237"/>
        <v>9.6548081578872527E-2</v>
      </c>
      <c r="G7596" s="3" t="str">
        <f>VLOOKUP(Table3[[#This Row],[PRODUCT ID]],Table1[[PRODUCT]:[SELLING PRICE]],1,FALSE)</f>
        <v>Product252</v>
      </c>
      <c r="H7596" s="3" t="str">
        <f>VLOOKUP(Table3[[#This Row],[PRODUCT ID]],Table1[[PRODUCT]:[SELLING PRICE]],2,FALSE)</f>
        <v>Category2</v>
      </c>
      <c r="I7596" s="3" t="str">
        <f>VLOOKUP(Table3[[#This Row],[PRODUCT ID]],Table1[[PRODUCT]:[SELLING PRICE]],3,FALSE)</f>
        <v>Ft</v>
      </c>
      <c r="J7596" s="16">
        <f ca="1">VLOOKUP(Table3[[#This Row],[PRODUCT ID]],Table1[[PRODUCT]:[SELLING PRICE]],4,FALSE)</f>
        <v>197</v>
      </c>
      <c r="K7596" s="16">
        <f ca="1">VLOOKUP(Table3[[#This Row],[PRODUCT ID]],Table1[[PRODUCT]:[SELLING PRICE]],5,FALSE)</f>
        <v>171.56882582345526</v>
      </c>
      <c r="L7596" s="16">
        <f ca="1">J7596*Table3[[#This Row],[QUANTITY]]</f>
        <v>1773</v>
      </c>
      <c r="M7596" s="16">
        <f ca="1">K7596*Table3[[#This Row],[QUANTITY]]*(1-Table3[[#This Row],[DISCOUNT %]])</f>
        <v>1395.0376634831482</v>
      </c>
      <c r="N7596" s="3">
        <f>DAY(Table3[[#This Row],[DATE]])</f>
        <v>17</v>
      </c>
      <c r="O7596" s="3" t="str">
        <f>TEXT(Table3[[#This Row],[DATE]],"mmm")</f>
        <v>Oct</v>
      </c>
      <c r="P7596" s="3">
        <f>YEAR(Table3[[#This Row],[DATE]])</f>
        <v>2041</v>
      </c>
    </row>
    <row r="7597" spans="1:16" x14ac:dyDescent="0.3">
      <c r="A7597" s="6">
        <v>51792</v>
      </c>
      <c r="B7597" s="7" t="s">
        <v>1305</v>
      </c>
      <c r="C7597" s="9">
        <f t="shared" ca="1" si="236"/>
        <v>6</v>
      </c>
      <c r="D7597" s="9" t="s">
        <v>2117</v>
      </c>
      <c r="E7597" s="9" t="s">
        <v>2116</v>
      </c>
      <c r="F7597" s="10">
        <f t="shared" ca="1" si="237"/>
        <v>1.7377645400331154E-2</v>
      </c>
      <c r="G7597" s="3" t="str">
        <f>VLOOKUP(Table3[[#This Row],[PRODUCT ID]],Table1[[PRODUCT]:[SELLING PRICE]],1,FALSE)</f>
        <v>Product253</v>
      </c>
      <c r="H7597" s="3" t="str">
        <f>VLOOKUP(Table3[[#This Row],[PRODUCT ID]],Table1[[PRODUCT]:[SELLING PRICE]],2,FALSE)</f>
        <v>Category3</v>
      </c>
      <c r="I7597" s="3" t="str">
        <f>VLOOKUP(Table3[[#This Row],[PRODUCT ID]],Table1[[PRODUCT]:[SELLING PRICE]],3,FALSE)</f>
        <v>No</v>
      </c>
      <c r="J7597" s="16">
        <f ca="1">VLOOKUP(Table3[[#This Row],[PRODUCT ID]],Table1[[PRODUCT]:[SELLING PRICE]],4,FALSE)</f>
        <v>212</v>
      </c>
      <c r="K7597" s="16">
        <f ca="1">VLOOKUP(Table3[[#This Row],[PRODUCT ID]],Table1[[PRODUCT]:[SELLING PRICE]],5,FALSE)</f>
        <v>65.498976667965962</v>
      </c>
      <c r="L7597" s="16">
        <f ca="1">J7597*Table3[[#This Row],[QUANTITY]]</f>
        <v>1272</v>
      </c>
      <c r="M7597" s="16">
        <f ca="1">K7597*Table3[[#This Row],[QUANTITY]]*(1-Table3[[#This Row],[DISCOUNT %]])</f>
        <v>386.16455206407289</v>
      </c>
      <c r="N7597" s="3">
        <f>DAY(Table3[[#This Row],[DATE]])</f>
        <v>18</v>
      </c>
      <c r="O7597" s="3" t="str">
        <f>TEXT(Table3[[#This Row],[DATE]],"mmm")</f>
        <v>Oct</v>
      </c>
      <c r="P7597" s="3">
        <f>YEAR(Table3[[#This Row],[DATE]])</f>
        <v>2041</v>
      </c>
    </row>
    <row r="7598" spans="1:16" x14ac:dyDescent="0.3">
      <c r="A7598" s="6">
        <v>51793</v>
      </c>
      <c r="B7598" s="7" t="s">
        <v>1306</v>
      </c>
      <c r="C7598" s="9">
        <f t="shared" ca="1" si="236"/>
        <v>10</v>
      </c>
      <c r="D7598" s="9" t="s">
        <v>2116</v>
      </c>
      <c r="E7598" s="9" t="s">
        <v>2116</v>
      </c>
      <c r="F7598" s="10">
        <f t="shared" ca="1" si="237"/>
        <v>3.8354668623383527E-2</v>
      </c>
      <c r="G7598" s="3" t="str">
        <f>VLOOKUP(Table3[[#This Row],[PRODUCT ID]],Table1[[PRODUCT]:[SELLING PRICE]],1,FALSE)</f>
        <v>Product254</v>
      </c>
      <c r="H7598" s="3" t="str">
        <f>VLOOKUP(Table3[[#This Row],[PRODUCT ID]],Table1[[PRODUCT]:[SELLING PRICE]],2,FALSE)</f>
        <v>Category4</v>
      </c>
      <c r="I7598" s="3" t="str">
        <f>VLOOKUP(Table3[[#This Row],[PRODUCT ID]],Table1[[PRODUCT]:[SELLING PRICE]],3,FALSE)</f>
        <v>Kg</v>
      </c>
      <c r="J7598" s="16">
        <f ca="1">VLOOKUP(Table3[[#This Row],[PRODUCT ID]],Table1[[PRODUCT]:[SELLING PRICE]],4,FALSE)</f>
        <v>67</v>
      </c>
      <c r="K7598" s="16">
        <f ca="1">VLOOKUP(Table3[[#This Row],[PRODUCT ID]],Table1[[PRODUCT]:[SELLING PRICE]],5,FALSE)</f>
        <v>216.27230504332732</v>
      </c>
      <c r="L7598" s="16">
        <f ca="1">J7598*Table3[[#This Row],[QUANTITY]]</f>
        <v>670</v>
      </c>
      <c r="M7598" s="16">
        <f ca="1">K7598*Table3[[#This Row],[QUANTITY]]*(1-Table3[[#This Row],[DISCOUNT %]])</f>
        <v>2079.7725245097517</v>
      </c>
      <c r="N7598" s="3">
        <f>DAY(Table3[[#This Row],[DATE]])</f>
        <v>19</v>
      </c>
      <c r="O7598" s="3" t="str">
        <f>TEXT(Table3[[#This Row],[DATE]],"mmm")</f>
        <v>Oct</v>
      </c>
      <c r="P7598" s="3">
        <f>YEAR(Table3[[#This Row],[DATE]])</f>
        <v>2041</v>
      </c>
    </row>
    <row r="7599" spans="1:16" x14ac:dyDescent="0.3">
      <c r="A7599" s="6">
        <v>51794</v>
      </c>
      <c r="B7599" s="7" t="s">
        <v>1307</v>
      </c>
      <c r="C7599" s="9">
        <f t="shared" ca="1" si="236"/>
        <v>1</v>
      </c>
      <c r="D7599" s="9" t="s">
        <v>2116</v>
      </c>
      <c r="E7599" s="9" t="s">
        <v>2116</v>
      </c>
      <c r="F7599" s="10">
        <f t="shared" ca="1" si="237"/>
        <v>2.1660698624418086E-2</v>
      </c>
      <c r="G7599" s="3" t="str">
        <f>VLOOKUP(Table3[[#This Row],[PRODUCT ID]],Table1[[PRODUCT]:[SELLING PRICE]],1,FALSE)</f>
        <v>Product255</v>
      </c>
      <c r="H7599" s="3" t="str">
        <f>VLOOKUP(Table3[[#This Row],[PRODUCT ID]],Table1[[PRODUCT]:[SELLING PRICE]],2,FALSE)</f>
        <v>Category5</v>
      </c>
      <c r="I7599" s="3" t="str">
        <f>VLOOKUP(Table3[[#This Row],[PRODUCT ID]],Table1[[PRODUCT]:[SELLING PRICE]],3,FALSE)</f>
        <v>Kg</v>
      </c>
      <c r="J7599" s="16">
        <f ca="1">VLOOKUP(Table3[[#This Row],[PRODUCT ID]],Table1[[PRODUCT]:[SELLING PRICE]],4,FALSE)</f>
        <v>156</v>
      </c>
      <c r="K7599" s="16">
        <f ca="1">VLOOKUP(Table3[[#This Row],[PRODUCT ID]],Table1[[PRODUCT]:[SELLING PRICE]],5,FALSE)</f>
        <v>212.93984405714289</v>
      </c>
      <c r="L7599" s="16">
        <f ca="1">J7599*Table3[[#This Row],[QUANTITY]]</f>
        <v>156</v>
      </c>
      <c r="M7599" s="16">
        <f ca="1">K7599*Table3[[#This Row],[QUANTITY]]*(1-Table3[[#This Row],[DISCOUNT %]])</f>
        <v>208.32741826989053</v>
      </c>
      <c r="N7599" s="3">
        <f>DAY(Table3[[#This Row],[DATE]])</f>
        <v>20</v>
      </c>
      <c r="O7599" s="3" t="str">
        <f>TEXT(Table3[[#This Row],[DATE]],"mmm")</f>
        <v>Oct</v>
      </c>
      <c r="P7599" s="3">
        <f>YEAR(Table3[[#This Row],[DATE]])</f>
        <v>2041</v>
      </c>
    </row>
    <row r="7600" spans="1:16" x14ac:dyDescent="0.3">
      <c r="A7600" s="6">
        <v>51795</v>
      </c>
      <c r="B7600" s="7" t="s">
        <v>1308</v>
      </c>
      <c r="C7600" s="9">
        <f t="shared" ca="1" si="236"/>
        <v>9</v>
      </c>
      <c r="D7600" s="9" t="s">
        <v>2116</v>
      </c>
      <c r="E7600" s="9" t="s">
        <v>2118</v>
      </c>
      <c r="F7600" s="10">
        <f t="shared" ca="1" si="237"/>
        <v>7.4079516318717675E-2</v>
      </c>
      <c r="G7600" s="3" t="str">
        <f>VLOOKUP(Table3[[#This Row],[PRODUCT ID]],Table1[[PRODUCT]:[SELLING PRICE]],1,FALSE)</f>
        <v>Product256</v>
      </c>
      <c r="H7600" s="3" t="str">
        <f>VLOOKUP(Table3[[#This Row],[PRODUCT ID]],Table1[[PRODUCT]:[SELLING PRICE]],2,FALSE)</f>
        <v>Category1</v>
      </c>
      <c r="I7600" s="3" t="str">
        <f>VLOOKUP(Table3[[#This Row],[PRODUCT ID]],Table1[[PRODUCT]:[SELLING PRICE]],3,FALSE)</f>
        <v>Lt</v>
      </c>
      <c r="J7600" s="16">
        <f ca="1">VLOOKUP(Table3[[#This Row],[PRODUCT ID]],Table1[[PRODUCT]:[SELLING PRICE]],4,FALSE)</f>
        <v>128</v>
      </c>
      <c r="K7600" s="16">
        <f ca="1">VLOOKUP(Table3[[#This Row],[PRODUCT ID]],Table1[[PRODUCT]:[SELLING PRICE]],5,FALSE)</f>
        <v>238.97682899123933</v>
      </c>
      <c r="L7600" s="16">
        <f ca="1">J7600*Table3[[#This Row],[QUANTITY]]</f>
        <v>1152</v>
      </c>
      <c r="M7600" s="16">
        <f ca="1">K7600*Table3[[#This Row],[QUANTITY]]*(1-Table3[[#This Row],[DISCOUNT %]])</f>
        <v>1991.4618697936867</v>
      </c>
      <c r="N7600" s="3">
        <f>DAY(Table3[[#This Row],[DATE]])</f>
        <v>21</v>
      </c>
      <c r="O7600" s="3" t="str">
        <f>TEXT(Table3[[#This Row],[DATE]],"mmm")</f>
        <v>Oct</v>
      </c>
      <c r="P7600" s="3">
        <f>YEAR(Table3[[#This Row],[DATE]])</f>
        <v>2041</v>
      </c>
    </row>
    <row r="7601" spans="1:16" x14ac:dyDescent="0.3">
      <c r="A7601" s="6">
        <v>51796</v>
      </c>
      <c r="B7601" s="7" t="s">
        <v>1309</v>
      </c>
      <c r="C7601" s="9">
        <f t="shared" ca="1" si="236"/>
        <v>12</v>
      </c>
      <c r="D7601" s="9" t="s">
        <v>2116</v>
      </c>
      <c r="E7601" s="9" t="s">
        <v>2118</v>
      </c>
      <c r="F7601" s="10">
        <f t="shared" ca="1" si="237"/>
        <v>5.0816223959519541E-2</v>
      </c>
      <c r="G7601" s="3" t="str">
        <f>VLOOKUP(Table3[[#This Row],[PRODUCT ID]],Table1[[PRODUCT]:[SELLING PRICE]],1,FALSE)</f>
        <v>Product257</v>
      </c>
      <c r="H7601" s="3" t="str">
        <f>VLOOKUP(Table3[[#This Row],[PRODUCT ID]],Table1[[PRODUCT]:[SELLING PRICE]],2,FALSE)</f>
        <v>Category2</v>
      </c>
      <c r="I7601" s="3" t="str">
        <f>VLOOKUP(Table3[[#This Row],[PRODUCT ID]],Table1[[PRODUCT]:[SELLING PRICE]],3,FALSE)</f>
        <v>Kg</v>
      </c>
      <c r="J7601" s="16">
        <f ca="1">VLOOKUP(Table3[[#This Row],[PRODUCT ID]],Table1[[PRODUCT]:[SELLING PRICE]],4,FALSE)</f>
        <v>87</v>
      </c>
      <c r="K7601" s="16">
        <f ca="1">VLOOKUP(Table3[[#This Row],[PRODUCT ID]],Table1[[PRODUCT]:[SELLING PRICE]],5,FALSE)</f>
        <v>303.72301492407809</v>
      </c>
      <c r="L7601" s="16">
        <f ca="1">J7601*Table3[[#This Row],[QUANTITY]]</f>
        <v>1044</v>
      </c>
      <c r="M7601" s="16">
        <f ca="1">K7601*Table3[[#This Row],[QUANTITY]]*(1-Table3[[#This Row],[DISCOUNT %]])</f>
        <v>3459.4674981124272</v>
      </c>
      <c r="N7601" s="3">
        <f>DAY(Table3[[#This Row],[DATE]])</f>
        <v>22</v>
      </c>
      <c r="O7601" s="3" t="str">
        <f>TEXT(Table3[[#This Row],[DATE]],"mmm")</f>
        <v>Oct</v>
      </c>
      <c r="P7601" s="3">
        <f>YEAR(Table3[[#This Row],[DATE]])</f>
        <v>2041</v>
      </c>
    </row>
    <row r="7602" spans="1:16" x14ac:dyDescent="0.3">
      <c r="A7602" s="6">
        <v>51797</v>
      </c>
      <c r="B7602" s="7" t="s">
        <v>1310</v>
      </c>
      <c r="C7602" s="9">
        <f t="shared" ca="1" si="236"/>
        <v>4</v>
      </c>
      <c r="D7602" s="9" t="s">
        <v>2115</v>
      </c>
      <c r="E7602" s="9" t="s">
        <v>2116</v>
      </c>
      <c r="F7602" s="10">
        <f t="shared" ca="1" si="237"/>
        <v>8.9108810794057913E-2</v>
      </c>
      <c r="G7602" s="3" t="str">
        <f>VLOOKUP(Table3[[#This Row],[PRODUCT ID]],Table1[[PRODUCT]:[SELLING PRICE]],1,FALSE)</f>
        <v>Product258</v>
      </c>
      <c r="H7602" s="3" t="str">
        <f>VLOOKUP(Table3[[#This Row],[PRODUCT ID]],Table1[[PRODUCT]:[SELLING PRICE]],2,FALSE)</f>
        <v>Category3</v>
      </c>
      <c r="I7602" s="3" t="str">
        <f>VLOOKUP(Table3[[#This Row],[PRODUCT ID]],Table1[[PRODUCT]:[SELLING PRICE]],3,FALSE)</f>
        <v>Lt</v>
      </c>
      <c r="J7602" s="16">
        <f ca="1">VLOOKUP(Table3[[#This Row],[PRODUCT ID]],Table1[[PRODUCT]:[SELLING PRICE]],4,FALSE)</f>
        <v>10</v>
      </c>
      <c r="K7602" s="16">
        <f ca="1">VLOOKUP(Table3[[#This Row],[PRODUCT ID]],Table1[[PRODUCT]:[SELLING PRICE]],5,FALSE)</f>
        <v>309.43160131993926</v>
      </c>
      <c r="L7602" s="16">
        <f ca="1">J7602*Table3[[#This Row],[QUANTITY]]</f>
        <v>40</v>
      </c>
      <c r="M7602" s="16">
        <f ca="1">K7602*Table3[[#This Row],[QUANTITY]]*(1-Table3[[#This Row],[DISCOUNT %]])</f>
        <v>1127.4340772168739</v>
      </c>
      <c r="N7602" s="3">
        <f>DAY(Table3[[#This Row],[DATE]])</f>
        <v>23</v>
      </c>
      <c r="O7602" s="3" t="str">
        <f>TEXT(Table3[[#This Row],[DATE]],"mmm")</f>
        <v>Oct</v>
      </c>
      <c r="P7602" s="3">
        <f>YEAR(Table3[[#This Row],[DATE]])</f>
        <v>2041</v>
      </c>
    </row>
    <row r="7603" spans="1:16" x14ac:dyDescent="0.3">
      <c r="A7603" s="6">
        <v>51798</v>
      </c>
      <c r="B7603" s="7" t="s">
        <v>1311</v>
      </c>
      <c r="C7603" s="9">
        <f t="shared" ca="1" si="236"/>
        <v>15</v>
      </c>
      <c r="D7603" s="9" t="s">
        <v>2116</v>
      </c>
      <c r="E7603" s="9" t="s">
        <v>2116</v>
      </c>
      <c r="F7603" s="10">
        <f t="shared" ca="1" si="237"/>
        <v>2.3689504123748342E-2</v>
      </c>
      <c r="G7603" s="3" t="str">
        <f>VLOOKUP(Table3[[#This Row],[PRODUCT ID]],Table1[[PRODUCT]:[SELLING PRICE]],1,FALSE)</f>
        <v>Product259</v>
      </c>
      <c r="H7603" s="3" t="str">
        <f>VLOOKUP(Table3[[#This Row],[PRODUCT ID]],Table1[[PRODUCT]:[SELLING PRICE]],2,FALSE)</f>
        <v>Category4</v>
      </c>
      <c r="I7603" s="3" t="str">
        <f>VLOOKUP(Table3[[#This Row],[PRODUCT ID]],Table1[[PRODUCT]:[SELLING PRICE]],3,FALSE)</f>
        <v>Ft</v>
      </c>
      <c r="J7603" s="16">
        <f ca="1">VLOOKUP(Table3[[#This Row],[PRODUCT ID]],Table1[[PRODUCT]:[SELLING PRICE]],4,FALSE)</f>
        <v>72</v>
      </c>
      <c r="K7603" s="16">
        <f ca="1">VLOOKUP(Table3[[#This Row],[PRODUCT ID]],Table1[[PRODUCT]:[SELLING PRICE]],5,FALSE)</f>
        <v>218.05638082973894</v>
      </c>
      <c r="L7603" s="16">
        <f ca="1">J7603*Table3[[#This Row],[QUANTITY]]</f>
        <v>1080</v>
      </c>
      <c r="M7603" s="16">
        <f ca="1">K7603*Table3[[#This Row],[QUANTITY]]*(1-Table3[[#This Row],[DISCOUNT %]])</f>
        <v>3193.3609994529479</v>
      </c>
      <c r="N7603" s="3">
        <f>DAY(Table3[[#This Row],[DATE]])</f>
        <v>24</v>
      </c>
      <c r="O7603" s="3" t="str">
        <f>TEXT(Table3[[#This Row],[DATE]],"mmm")</f>
        <v>Oct</v>
      </c>
      <c r="P7603" s="3">
        <f>YEAR(Table3[[#This Row],[DATE]])</f>
        <v>2041</v>
      </c>
    </row>
    <row r="7604" spans="1:16" x14ac:dyDescent="0.3">
      <c r="A7604" s="6">
        <v>51799</v>
      </c>
      <c r="B7604" s="7" t="s">
        <v>1312</v>
      </c>
      <c r="C7604" s="9">
        <f t="shared" ca="1" si="236"/>
        <v>15</v>
      </c>
      <c r="D7604" s="9" t="s">
        <v>2117</v>
      </c>
      <c r="E7604" s="9" t="s">
        <v>2116</v>
      </c>
      <c r="F7604" s="10">
        <f t="shared" ca="1" si="237"/>
        <v>4.2961281893330677E-2</v>
      </c>
      <c r="G7604" s="3" t="str">
        <f>VLOOKUP(Table3[[#This Row],[PRODUCT ID]],Table1[[PRODUCT]:[SELLING PRICE]],1,FALSE)</f>
        <v>Product260</v>
      </c>
      <c r="H7604" s="3" t="str">
        <f>VLOOKUP(Table3[[#This Row],[PRODUCT ID]],Table1[[PRODUCT]:[SELLING PRICE]],2,FALSE)</f>
        <v>Category5</v>
      </c>
      <c r="I7604" s="3" t="str">
        <f>VLOOKUP(Table3[[#This Row],[PRODUCT ID]],Table1[[PRODUCT]:[SELLING PRICE]],3,FALSE)</f>
        <v>Kg</v>
      </c>
      <c r="J7604" s="16">
        <f ca="1">VLOOKUP(Table3[[#This Row],[PRODUCT ID]],Table1[[PRODUCT]:[SELLING PRICE]],4,FALSE)</f>
        <v>84</v>
      </c>
      <c r="K7604" s="16">
        <f ca="1">VLOOKUP(Table3[[#This Row],[PRODUCT ID]],Table1[[PRODUCT]:[SELLING PRICE]],5,FALSE)</f>
        <v>101.82164316327967</v>
      </c>
      <c r="L7604" s="16">
        <f ca="1">J7604*Table3[[#This Row],[QUANTITY]]</f>
        <v>1260</v>
      </c>
      <c r="M7604" s="16">
        <f ca="1">K7604*Table3[[#This Row],[QUANTITY]]*(1-Table3[[#This Row],[DISCOUNT %]])</f>
        <v>1461.7088227274983</v>
      </c>
      <c r="N7604" s="3">
        <f>DAY(Table3[[#This Row],[DATE]])</f>
        <v>25</v>
      </c>
      <c r="O7604" s="3" t="str">
        <f>TEXT(Table3[[#This Row],[DATE]],"mmm")</f>
        <v>Oct</v>
      </c>
      <c r="P7604" s="3">
        <f>YEAR(Table3[[#This Row],[DATE]])</f>
        <v>2041</v>
      </c>
    </row>
    <row r="7605" spans="1:16" x14ac:dyDescent="0.3">
      <c r="A7605" s="6">
        <v>51800</v>
      </c>
      <c r="B7605" s="7" t="s">
        <v>1313</v>
      </c>
      <c r="C7605" s="9">
        <f t="shared" ca="1" si="236"/>
        <v>13</v>
      </c>
      <c r="D7605" s="9" t="s">
        <v>2115</v>
      </c>
      <c r="E7605" s="9" t="s">
        <v>2116</v>
      </c>
      <c r="F7605" s="10">
        <f t="shared" ca="1" si="237"/>
        <v>7.1751981793166206E-2</v>
      </c>
      <c r="G7605" s="3" t="str">
        <f>VLOOKUP(Table3[[#This Row],[PRODUCT ID]],Table1[[PRODUCT]:[SELLING PRICE]],1,FALSE)</f>
        <v>Product261</v>
      </c>
      <c r="H7605" s="3" t="str">
        <f>VLOOKUP(Table3[[#This Row],[PRODUCT ID]],Table1[[PRODUCT]:[SELLING PRICE]],2,FALSE)</f>
        <v>Category1</v>
      </c>
      <c r="I7605" s="3" t="str">
        <f>VLOOKUP(Table3[[#This Row],[PRODUCT ID]],Table1[[PRODUCT]:[SELLING PRICE]],3,FALSE)</f>
        <v>No</v>
      </c>
      <c r="J7605" s="16">
        <f ca="1">VLOOKUP(Table3[[#This Row],[PRODUCT ID]],Table1[[PRODUCT]:[SELLING PRICE]],4,FALSE)</f>
        <v>223</v>
      </c>
      <c r="K7605" s="16">
        <f ca="1">VLOOKUP(Table3[[#This Row],[PRODUCT ID]],Table1[[PRODUCT]:[SELLING PRICE]],5,FALSE)</f>
        <v>238.33596615306959</v>
      </c>
      <c r="L7605" s="16">
        <f ca="1">J7605*Table3[[#This Row],[QUANTITY]]</f>
        <v>2899</v>
      </c>
      <c r="M7605" s="16">
        <f ca="1">K7605*Table3[[#This Row],[QUANTITY]]*(1-Table3[[#This Row],[DISCOUNT %]])</f>
        <v>2876.0535472369725</v>
      </c>
      <c r="N7605" s="3">
        <f>DAY(Table3[[#This Row],[DATE]])</f>
        <v>26</v>
      </c>
      <c r="O7605" s="3" t="str">
        <f>TEXT(Table3[[#This Row],[DATE]],"mmm")</f>
        <v>Oct</v>
      </c>
      <c r="P7605" s="3">
        <f>YEAR(Table3[[#This Row],[DATE]])</f>
        <v>2041</v>
      </c>
    </row>
    <row r="7606" spans="1:16" x14ac:dyDescent="0.3">
      <c r="A7606" s="6">
        <v>51801</v>
      </c>
      <c r="B7606" s="7" t="s">
        <v>1314</v>
      </c>
      <c r="C7606" s="9">
        <f t="shared" ca="1" si="236"/>
        <v>9</v>
      </c>
      <c r="D7606" s="9" t="s">
        <v>2115</v>
      </c>
      <c r="E7606" s="9" t="s">
        <v>2118</v>
      </c>
      <c r="F7606" s="10">
        <f t="shared" ca="1" si="237"/>
        <v>5.4420247781590894E-2</v>
      </c>
      <c r="G7606" s="3" t="str">
        <f>VLOOKUP(Table3[[#This Row],[PRODUCT ID]],Table1[[PRODUCT]:[SELLING PRICE]],1,FALSE)</f>
        <v>Product262</v>
      </c>
      <c r="H7606" s="3" t="str">
        <f>VLOOKUP(Table3[[#This Row],[PRODUCT ID]],Table1[[PRODUCT]:[SELLING PRICE]],2,FALSE)</f>
        <v>Category2</v>
      </c>
      <c r="I7606" s="3" t="str">
        <f>VLOOKUP(Table3[[#This Row],[PRODUCT ID]],Table1[[PRODUCT]:[SELLING PRICE]],3,FALSE)</f>
        <v>No</v>
      </c>
      <c r="J7606" s="16">
        <f ca="1">VLOOKUP(Table3[[#This Row],[PRODUCT ID]],Table1[[PRODUCT]:[SELLING PRICE]],4,FALSE)</f>
        <v>68</v>
      </c>
      <c r="K7606" s="16">
        <f ca="1">VLOOKUP(Table3[[#This Row],[PRODUCT ID]],Table1[[PRODUCT]:[SELLING PRICE]],5,FALSE)</f>
        <v>153.29643052105271</v>
      </c>
      <c r="L7606" s="16">
        <f ca="1">J7606*Table3[[#This Row],[QUANTITY]]</f>
        <v>612</v>
      </c>
      <c r="M7606" s="16">
        <f ca="1">K7606*Table3[[#This Row],[QUANTITY]]*(1-Table3[[#This Row],[DISCOUNT %]])</f>
        <v>1304.5860070925723</v>
      </c>
      <c r="N7606" s="3">
        <f>DAY(Table3[[#This Row],[DATE]])</f>
        <v>27</v>
      </c>
      <c r="O7606" s="3" t="str">
        <f>TEXT(Table3[[#This Row],[DATE]],"mmm")</f>
        <v>Oct</v>
      </c>
      <c r="P7606" s="3">
        <f>YEAR(Table3[[#This Row],[DATE]])</f>
        <v>2041</v>
      </c>
    </row>
    <row r="7607" spans="1:16" x14ac:dyDescent="0.3">
      <c r="A7607" s="6">
        <v>51802</v>
      </c>
      <c r="B7607" s="7" t="s">
        <v>1315</v>
      </c>
      <c r="C7607" s="9">
        <f t="shared" ca="1" si="236"/>
        <v>14</v>
      </c>
      <c r="D7607" s="9" t="s">
        <v>2115</v>
      </c>
      <c r="E7607" s="9" t="s">
        <v>2116</v>
      </c>
      <c r="F7607" s="10">
        <f t="shared" ca="1" si="237"/>
        <v>9.5372707542487722E-2</v>
      </c>
      <c r="G7607" s="3" t="str">
        <f>VLOOKUP(Table3[[#This Row],[PRODUCT ID]],Table1[[PRODUCT]:[SELLING PRICE]],1,FALSE)</f>
        <v>Product263</v>
      </c>
      <c r="H7607" s="3" t="str">
        <f>VLOOKUP(Table3[[#This Row],[PRODUCT ID]],Table1[[PRODUCT]:[SELLING PRICE]],2,FALSE)</f>
        <v>Category3</v>
      </c>
      <c r="I7607" s="3" t="str">
        <f>VLOOKUP(Table3[[#This Row],[PRODUCT ID]],Table1[[PRODUCT]:[SELLING PRICE]],3,FALSE)</f>
        <v>Ft</v>
      </c>
      <c r="J7607" s="16">
        <f ca="1">VLOOKUP(Table3[[#This Row],[PRODUCT ID]],Table1[[PRODUCT]:[SELLING PRICE]],4,FALSE)</f>
        <v>15</v>
      </c>
      <c r="K7607" s="16">
        <f ca="1">VLOOKUP(Table3[[#This Row],[PRODUCT ID]],Table1[[PRODUCT]:[SELLING PRICE]],5,FALSE)</f>
        <v>298.15348656605079</v>
      </c>
      <c r="L7607" s="16">
        <f ca="1">J7607*Table3[[#This Row],[QUANTITY]]</f>
        <v>210</v>
      </c>
      <c r="M7607" s="16">
        <f ca="1">K7607*Table3[[#This Row],[QUANTITY]]*(1-Table3[[#This Row],[DISCOUNT %]])</f>
        <v>3776.0489380461936</v>
      </c>
      <c r="N7607" s="3">
        <f>DAY(Table3[[#This Row],[DATE]])</f>
        <v>28</v>
      </c>
      <c r="O7607" s="3" t="str">
        <f>TEXT(Table3[[#This Row],[DATE]],"mmm")</f>
        <v>Oct</v>
      </c>
      <c r="P7607" s="3">
        <f>YEAR(Table3[[#This Row],[DATE]])</f>
        <v>2041</v>
      </c>
    </row>
    <row r="7608" spans="1:16" x14ac:dyDescent="0.3">
      <c r="A7608" s="6">
        <v>51803</v>
      </c>
      <c r="B7608" s="7" t="s">
        <v>1316</v>
      </c>
      <c r="C7608" s="9">
        <f t="shared" ca="1" si="236"/>
        <v>1</v>
      </c>
      <c r="D7608" s="9" t="s">
        <v>2116</v>
      </c>
      <c r="E7608" s="9" t="s">
        <v>2116</v>
      </c>
      <c r="F7608" s="10">
        <f t="shared" ca="1" si="237"/>
        <v>9.1196133880555433E-2</v>
      </c>
      <c r="G7608" s="3" t="str">
        <f>VLOOKUP(Table3[[#This Row],[PRODUCT ID]],Table1[[PRODUCT]:[SELLING PRICE]],1,FALSE)</f>
        <v>Product264</v>
      </c>
      <c r="H7608" s="3" t="str">
        <f>VLOOKUP(Table3[[#This Row],[PRODUCT ID]],Table1[[PRODUCT]:[SELLING PRICE]],2,FALSE)</f>
        <v>Category4</v>
      </c>
      <c r="I7608" s="3" t="str">
        <f>VLOOKUP(Table3[[#This Row],[PRODUCT ID]],Table1[[PRODUCT]:[SELLING PRICE]],3,FALSE)</f>
        <v>No</v>
      </c>
      <c r="J7608" s="16">
        <f ca="1">VLOOKUP(Table3[[#This Row],[PRODUCT ID]],Table1[[PRODUCT]:[SELLING PRICE]],4,FALSE)</f>
        <v>130</v>
      </c>
      <c r="K7608" s="16">
        <f ca="1">VLOOKUP(Table3[[#This Row],[PRODUCT ID]],Table1[[PRODUCT]:[SELLING PRICE]],5,FALSE)</f>
        <v>129.93608370510088</v>
      </c>
      <c r="L7608" s="16">
        <f ca="1">J7608*Table3[[#This Row],[QUANTITY]]</f>
        <v>130</v>
      </c>
      <c r="M7608" s="16">
        <f ca="1">K7608*Table3[[#This Row],[QUANTITY]]*(1-Table3[[#This Row],[DISCOUNT %]])</f>
        <v>118.08641521961545</v>
      </c>
      <c r="N7608" s="3">
        <f>DAY(Table3[[#This Row],[DATE]])</f>
        <v>29</v>
      </c>
      <c r="O7608" s="3" t="str">
        <f>TEXT(Table3[[#This Row],[DATE]],"mmm")</f>
        <v>Oct</v>
      </c>
      <c r="P7608" s="3">
        <f>YEAR(Table3[[#This Row],[DATE]])</f>
        <v>2041</v>
      </c>
    </row>
    <row r="7609" spans="1:16" x14ac:dyDescent="0.3">
      <c r="A7609" s="6">
        <v>51804</v>
      </c>
      <c r="B7609" s="7" t="s">
        <v>1317</v>
      </c>
      <c r="C7609" s="9">
        <f t="shared" ca="1" si="236"/>
        <v>12</v>
      </c>
      <c r="D7609" s="9" t="s">
        <v>2116</v>
      </c>
      <c r="E7609" s="9" t="s">
        <v>2116</v>
      </c>
      <c r="F7609" s="10">
        <f t="shared" ca="1" si="237"/>
        <v>5.426096831649968E-2</v>
      </c>
      <c r="G7609" s="3" t="str">
        <f>VLOOKUP(Table3[[#This Row],[PRODUCT ID]],Table1[[PRODUCT]:[SELLING PRICE]],1,FALSE)</f>
        <v>Product265</v>
      </c>
      <c r="H7609" s="3" t="str">
        <f>VLOOKUP(Table3[[#This Row],[PRODUCT ID]],Table1[[PRODUCT]:[SELLING PRICE]],2,FALSE)</f>
        <v>Category1</v>
      </c>
      <c r="I7609" s="3" t="str">
        <f>VLOOKUP(Table3[[#This Row],[PRODUCT ID]],Table1[[PRODUCT]:[SELLING PRICE]],3,FALSE)</f>
        <v>Kg</v>
      </c>
      <c r="J7609" s="16">
        <f ca="1">VLOOKUP(Table3[[#This Row],[PRODUCT ID]],Table1[[PRODUCT]:[SELLING PRICE]],4,FALSE)</f>
        <v>172</v>
      </c>
      <c r="K7609" s="16">
        <f ca="1">VLOOKUP(Table3[[#This Row],[PRODUCT ID]],Table1[[PRODUCT]:[SELLING PRICE]],5,FALSE)</f>
        <v>103.72562912344593</v>
      </c>
      <c r="L7609" s="16">
        <f ca="1">J7609*Table3[[#This Row],[QUANTITY]]</f>
        <v>2064</v>
      </c>
      <c r="M7609" s="16">
        <f ca="1">K7609*Table3[[#This Row],[QUANTITY]]*(1-Table3[[#This Row],[DISCOUNT %]])</f>
        <v>1177.1685125756358</v>
      </c>
      <c r="N7609" s="3">
        <f>DAY(Table3[[#This Row],[DATE]])</f>
        <v>30</v>
      </c>
      <c r="O7609" s="3" t="str">
        <f>TEXT(Table3[[#This Row],[DATE]],"mmm")</f>
        <v>Oct</v>
      </c>
      <c r="P7609" s="3">
        <f>YEAR(Table3[[#This Row],[DATE]])</f>
        <v>2041</v>
      </c>
    </row>
    <row r="7610" spans="1:16" x14ac:dyDescent="0.3">
      <c r="A7610" s="6">
        <v>51805</v>
      </c>
      <c r="B7610" s="7" t="s">
        <v>1318</v>
      </c>
      <c r="C7610" s="9">
        <f t="shared" ca="1" si="236"/>
        <v>9</v>
      </c>
      <c r="D7610" s="9" t="s">
        <v>2116</v>
      </c>
      <c r="E7610" s="9" t="s">
        <v>2116</v>
      </c>
      <c r="F7610" s="10">
        <f t="shared" ca="1" si="237"/>
        <v>7.0922295180795999E-2</v>
      </c>
      <c r="G7610" s="3" t="str">
        <f>VLOOKUP(Table3[[#This Row],[PRODUCT ID]],Table1[[PRODUCT]:[SELLING PRICE]],1,FALSE)</f>
        <v>Product266</v>
      </c>
      <c r="H7610" s="3" t="str">
        <f>VLOOKUP(Table3[[#This Row],[PRODUCT ID]],Table1[[PRODUCT]:[SELLING PRICE]],2,FALSE)</f>
        <v>Category2</v>
      </c>
      <c r="I7610" s="3" t="str">
        <f>VLOOKUP(Table3[[#This Row],[PRODUCT ID]],Table1[[PRODUCT]:[SELLING PRICE]],3,FALSE)</f>
        <v>Kg</v>
      </c>
      <c r="J7610" s="16">
        <f ca="1">VLOOKUP(Table3[[#This Row],[PRODUCT ID]],Table1[[PRODUCT]:[SELLING PRICE]],4,FALSE)</f>
        <v>79</v>
      </c>
      <c r="K7610" s="16">
        <f ca="1">VLOOKUP(Table3[[#This Row],[PRODUCT ID]],Table1[[PRODUCT]:[SELLING PRICE]],5,FALSE)</f>
        <v>313.10634072937842</v>
      </c>
      <c r="L7610" s="16">
        <f ca="1">J7610*Table3[[#This Row],[QUANTITY]]</f>
        <v>711</v>
      </c>
      <c r="M7610" s="16">
        <f ca="1">K7610*Table3[[#This Row],[QUANTITY]]*(1-Table3[[#This Row],[DISCOUNT %]])</f>
        <v>2618.1010836827154</v>
      </c>
      <c r="N7610" s="3">
        <f>DAY(Table3[[#This Row],[DATE]])</f>
        <v>31</v>
      </c>
      <c r="O7610" s="3" t="str">
        <f>TEXT(Table3[[#This Row],[DATE]],"mmm")</f>
        <v>Oct</v>
      </c>
      <c r="P7610" s="3">
        <f>YEAR(Table3[[#This Row],[DATE]])</f>
        <v>2041</v>
      </c>
    </row>
    <row r="7611" spans="1:16" x14ac:dyDescent="0.3">
      <c r="A7611" s="6">
        <v>51806</v>
      </c>
      <c r="B7611" s="7" t="s">
        <v>1319</v>
      </c>
      <c r="C7611" s="9">
        <f t="shared" ca="1" si="236"/>
        <v>7</v>
      </c>
      <c r="D7611" s="9" t="s">
        <v>2115</v>
      </c>
      <c r="E7611" s="9" t="s">
        <v>2116</v>
      </c>
      <c r="F7611" s="10">
        <f t="shared" ca="1" si="237"/>
        <v>1.1480143368334772E-2</v>
      </c>
      <c r="G7611" s="3" t="str">
        <f>VLOOKUP(Table3[[#This Row],[PRODUCT ID]],Table1[[PRODUCT]:[SELLING PRICE]],1,FALSE)</f>
        <v>Product267</v>
      </c>
      <c r="H7611" s="3" t="str">
        <f>VLOOKUP(Table3[[#This Row],[PRODUCT ID]],Table1[[PRODUCT]:[SELLING PRICE]],2,FALSE)</f>
        <v>Category3</v>
      </c>
      <c r="I7611" s="3" t="str">
        <f>VLOOKUP(Table3[[#This Row],[PRODUCT ID]],Table1[[PRODUCT]:[SELLING PRICE]],3,FALSE)</f>
        <v>Lt</v>
      </c>
      <c r="J7611" s="16">
        <f ca="1">VLOOKUP(Table3[[#This Row],[PRODUCT ID]],Table1[[PRODUCT]:[SELLING PRICE]],4,FALSE)</f>
        <v>184</v>
      </c>
      <c r="K7611" s="16">
        <f ca="1">VLOOKUP(Table3[[#This Row],[PRODUCT ID]],Table1[[PRODUCT]:[SELLING PRICE]],5,FALSE)</f>
        <v>283.69984120452182</v>
      </c>
      <c r="L7611" s="16">
        <f ca="1">J7611*Table3[[#This Row],[QUANTITY]]</f>
        <v>1288</v>
      </c>
      <c r="M7611" s="16">
        <f ca="1">K7611*Table3[[#This Row],[QUANTITY]]*(1-Table3[[#This Row],[DISCOUNT %]])</f>
        <v>1963.1004844774407</v>
      </c>
      <c r="N7611" s="3">
        <f>DAY(Table3[[#This Row],[DATE]])</f>
        <v>1</v>
      </c>
      <c r="O7611" s="3" t="str">
        <f>TEXT(Table3[[#This Row],[DATE]],"mmm")</f>
        <v>Nov</v>
      </c>
      <c r="P7611" s="3">
        <f>YEAR(Table3[[#This Row],[DATE]])</f>
        <v>2041</v>
      </c>
    </row>
    <row r="7612" spans="1:16" x14ac:dyDescent="0.3">
      <c r="A7612" s="6">
        <v>51807</v>
      </c>
      <c r="B7612" s="7" t="s">
        <v>1320</v>
      </c>
      <c r="C7612" s="9">
        <f t="shared" ca="1" si="236"/>
        <v>3</v>
      </c>
      <c r="D7612" s="9" t="s">
        <v>2117</v>
      </c>
      <c r="E7612" s="9" t="s">
        <v>2118</v>
      </c>
      <c r="F7612" s="10">
        <f t="shared" ca="1" si="237"/>
        <v>9.5372147405329302E-2</v>
      </c>
      <c r="G7612" s="3" t="str">
        <f>VLOOKUP(Table3[[#This Row],[PRODUCT ID]],Table1[[PRODUCT]:[SELLING PRICE]],1,FALSE)</f>
        <v>Product268</v>
      </c>
      <c r="H7612" s="3" t="str">
        <f>VLOOKUP(Table3[[#This Row],[PRODUCT ID]],Table1[[PRODUCT]:[SELLING PRICE]],2,FALSE)</f>
        <v>Category4</v>
      </c>
      <c r="I7612" s="3" t="str">
        <f>VLOOKUP(Table3[[#This Row],[PRODUCT ID]],Table1[[PRODUCT]:[SELLING PRICE]],3,FALSE)</f>
        <v>Kg</v>
      </c>
      <c r="J7612" s="16">
        <f ca="1">VLOOKUP(Table3[[#This Row],[PRODUCT ID]],Table1[[PRODUCT]:[SELLING PRICE]],4,FALSE)</f>
        <v>29</v>
      </c>
      <c r="K7612" s="16">
        <f ca="1">VLOOKUP(Table3[[#This Row],[PRODUCT ID]],Table1[[PRODUCT]:[SELLING PRICE]],5,FALSE)</f>
        <v>27.355739523665399</v>
      </c>
      <c r="L7612" s="16">
        <f ca="1">J7612*Table3[[#This Row],[QUANTITY]]</f>
        <v>87</v>
      </c>
      <c r="M7612" s="16">
        <f ca="1">K7612*Table3[[#This Row],[QUANTITY]]*(1-Table3[[#This Row],[DISCOUNT %]])</f>
        <v>74.240291704297775</v>
      </c>
      <c r="N7612" s="3">
        <f>DAY(Table3[[#This Row],[DATE]])</f>
        <v>2</v>
      </c>
      <c r="O7612" s="3" t="str">
        <f>TEXT(Table3[[#This Row],[DATE]],"mmm")</f>
        <v>Nov</v>
      </c>
      <c r="P7612" s="3">
        <f>YEAR(Table3[[#This Row],[DATE]])</f>
        <v>2041</v>
      </c>
    </row>
    <row r="7613" spans="1:16" x14ac:dyDescent="0.3">
      <c r="A7613" s="6">
        <v>51808</v>
      </c>
      <c r="B7613" s="7" t="s">
        <v>1321</v>
      </c>
      <c r="C7613" s="9">
        <f t="shared" ca="1" si="236"/>
        <v>9</v>
      </c>
      <c r="D7613" s="9" t="s">
        <v>2117</v>
      </c>
      <c r="E7613" s="9" t="s">
        <v>2118</v>
      </c>
      <c r="F7613" s="10">
        <f t="shared" ca="1" si="237"/>
        <v>3.9384789632852593E-2</v>
      </c>
      <c r="G7613" s="3" t="str">
        <f>VLOOKUP(Table3[[#This Row],[PRODUCT ID]],Table1[[PRODUCT]:[SELLING PRICE]],1,FALSE)</f>
        <v>Product269</v>
      </c>
      <c r="H7613" s="3" t="str">
        <f>VLOOKUP(Table3[[#This Row],[PRODUCT ID]],Table1[[PRODUCT]:[SELLING PRICE]],2,FALSE)</f>
        <v>Category5</v>
      </c>
      <c r="I7613" s="3" t="str">
        <f>VLOOKUP(Table3[[#This Row],[PRODUCT ID]],Table1[[PRODUCT]:[SELLING PRICE]],3,FALSE)</f>
        <v>Lt</v>
      </c>
      <c r="J7613" s="16">
        <f ca="1">VLOOKUP(Table3[[#This Row],[PRODUCT ID]],Table1[[PRODUCT]:[SELLING PRICE]],4,FALSE)</f>
        <v>92</v>
      </c>
      <c r="K7613" s="16">
        <f ca="1">VLOOKUP(Table3[[#This Row],[PRODUCT ID]],Table1[[PRODUCT]:[SELLING PRICE]],5,FALSE)</f>
        <v>143.59721461589697</v>
      </c>
      <c r="L7613" s="16">
        <f ca="1">J7613*Table3[[#This Row],[QUANTITY]]</f>
        <v>828</v>
      </c>
      <c r="M7613" s="16">
        <f ca="1">K7613*Table3[[#This Row],[QUANTITY]]*(1-Table3[[#This Row],[DISCOUNT %]])</f>
        <v>1241.4750167374766</v>
      </c>
      <c r="N7613" s="3">
        <f>DAY(Table3[[#This Row],[DATE]])</f>
        <v>3</v>
      </c>
      <c r="O7613" s="3" t="str">
        <f>TEXT(Table3[[#This Row],[DATE]],"mmm")</f>
        <v>Nov</v>
      </c>
      <c r="P7613" s="3">
        <f>YEAR(Table3[[#This Row],[DATE]])</f>
        <v>2041</v>
      </c>
    </row>
    <row r="7614" spans="1:16" x14ac:dyDescent="0.3">
      <c r="A7614" s="6">
        <v>51809</v>
      </c>
      <c r="B7614" s="7" t="s">
        <v>1322</v>
      </c>
      <c r="C7614" s="9">
        <f t="shared" ca="1" si="236"/>
        <v>14</v>
      </c>
      <c r="D7614" s="9" t="s">
        <v>2116</v>
      </c>
      <c r="E7614" s="9" t="s">
        <v>2116</v>
      </c>
      <c r="F7614" s="10">
        <f t="shared" ca="1" si="237"/>
        <v>8.2317481830038203E-2</v>
      </c>
      <c r="G7614" s="3" t="str">
        <f>VLOOKUP(Table3[[#This Row],[PRODUCT ID]],Table1[[PRODUCT]:[SELLING PRICE]],1,FALSE)</f>
        <v>Product270</v>
      </c>
      <c r="H7614" s="3" t="str">
        <f>VLOOKUP(Table3[[#This Row],[PRODUCT ID]],Table1[[PRODUCT]:[SELLING PRICE]],2,FALSE)</f>
        <v>Category1</v>
      </c>
      <c r="I7614" s="3" t="str">
        <f>VLOOKUP(Table3[[#This Row],[PRODUCT ID]],Table1[[PRODUCT]:[SELLING PRICE]],3,FALSE)</f>
        <v>Ft</v>
      </c>
      <c r="J7614" s="16">
        <f ca="1">VLOOKUP(Table3[[#This Row],[PRODUCT ID]],Table1[[PRODUCT]:[SELLING PRICE]],4,FALSE)</f>
        <v>79</v>
      </c>
      <c r="K7614" s="16">
        <f ca="1">VLOOKUP(Table3[[#This Row],[PRODUCT ID]],Table1[[PRODUCT]:[SELLING PRICE]],5,FALSE)</f>
        <v>273.17968332421242</v>
      </c>
      <c r="L7614" s="16">
        <f ca="1">J7614*Table3[[#This Row],[QUANTITY]]</f>
        <v>1106</v>
      </c>
      <c r="M7614" s="16">
        <f ca="1">K7614*Table3[[#This Row],[QUANTITY]]*(1-Table3[[#This Row],[DISCOUNT %]])</f>
        <v>3509.6910758817039</v>
      </c>
      <c r="N7614" s="3">
        <f>DAY(Table3[[#This Row],[DATE]])</f>
        <v>4</v>
      </c>
      <c r="O7614" s="3" t="str">
        <f>TEXT(Table3[[#This Row],[DATE]],"mmm")</f>
        <v>Nov</v>
      </c>
      <c r="P7614" s="3">
        <f>YEAR(Table3[[#This Row],[DATE]])</f>
        <v>2041</v>
      </c>
    </row>
    <row r="7615" spans="1:16" x14ac:dyDescent="0.3">
      <c r="A7615" s="6">
        <v>51810</v>
      </c>
      <c r="B7615" s="7" t="s">
        <v>1323</v>
      </c>
      <c r="C7615" s="9">
        <f t="shared" ca="1" si="236"/>
        <v>7</v>
      </c>
      <c r="D7615" s="9" t="s">
        <v>2116</v>
      </c>
      <c r="E7615" s="9" t="s">
        <v>2116</v>
      </c>
      <c r="F7615" s="10">
        <f t="shared" ca="1" si="237"/>
        <v>1.4315137820469248E-2</v>
      </c>
      <c r="G7615" s="3" t="str">
        <f>VLOOKUP(Table3[[#This Row],[PRODUCT ID]],Table1[[PRODUCT]:[SELLING PRICE]],1,FALSE)</f>
        <v>Product271</v>
      </c>
      <c r="H7615" s="3" t="str">
        <f>VLOOKUP(Table3[[#This Row],[PRODUCT ID]],Table1[[PRODUCT]:[SELLING PRICE]],2,FALSE)</f>
        <v>Category2</v>
      </c>
      <c r="I7615" s="3" t="str">
        <f>VLOOKUP(Table3[[#This Row],[PRODUCT ID]],Table1[[PRODUCT]:[SELLING PRICE]],3,FALSE)</f>
        <v>Kg</v>
      </c>
      <c r="J7615" s="16">
        <f ca="1">VLOOKUP(Table3[[#This Row],[PRODUCT ID]],Table1[[PRODUCT]:[SELLING PRICE]],4,FALSE)</f>
        <v>127</v>
      </c>
      <c r="K7615" s="16">
        <f ca="1">VLOOKUP(Table3[[#This Row],[PRODUCT ID]],Table1[[PRODUCT]:[SELLING PRICE]],5,FALSE)</f>
        <v>102.41317186341811</v>
      </c>
      <c r="L7615" s="16">
        <f ca="1">J7615*Table3[[#This Row],[QUANTITY]]</f>
        <v>889</v>
      </c>
      <c r="M7615" s="16">
        <f ca="1">K7615*Table3[[#This Row],[QUANTITY]]*(1-Table3[[#This Row],[DISCOUNT %]])</f>
        <v>706.6297923549331</v>
      </c>
      <c r="N7615" s="3">
        <f>DAY(Table3[[#This Row],[DATE]])</f>
        <v>5</v>
      </c>
      <c r="O7615" s="3" t="str">
        <f>TEXT(Table3[[#This Row],[DATE]],"mmm")</f>
        <v>Nov</v>
      </c>
      <c r="P7615" s="3">
        <f>YEAR(Table3[[#This Row],[DATE]])</f>
        <v>2041</v>
      </c>
    </row>
    <row r="7616" spans="1:16" x14ac:dyDescent="0.3">
      <c r="A7616" s="6">
        <v>51811</v>
      </c>
      <c r="B7616" s="7" t="s">
        <v>1324</v>
      </c>
      <c r="C7616" s="9">
        <f t="shared" ca="1" si="236"/>
        <v>7</v>
      </c>
      <c r="D7616" s="9" t="s">
        <v>2116</v>
      </c>
      <c r="E7616" s="9" t="s">
        <v>2116</v>
      </c>
      <c r="F7616" s="10">
        <f t="shared" ca="1" si="237"/>
        <v>2.1910647730595548E-2</v>
      </c>
      <c r="G7616" s="3" t="str">
        <f>VLOOKUP(Table3[[#This Row],[PRODUCT ID]],Table1[[PRODUCT]:[SELLING PRICE]],1,FALSE)</f>
        <v>Product272</v>
      </c>
      <c r="H7616" s="3" t="str">
        <f>VLOOKUP(Table3[[#This Row],[PRODUCT ID]],Table1[[PRODUCT]:[SELLING PRICE]],2,FALSE)</f>
        <v>Category3</v>
      </c>
      <c r="I7616" s="3" t="str">
        <f>VLOOKUP(Table3[[#This Row],[PRODUCT ID]],Table1[[PRODUCT]:[SELLING PRICE]],3,FALSE)</f>
        <v>No</v>
      </c>
      <c r="J7616" s="16">
        <f ca="1">VLOOKUP(Table3[[#This Row],[PRODUCT ID]],Table1[[PRODUCT]:[SELLING PRICE]],4,FALSE)</f>
        <v>66</v>
      </c>
      <c r="K7616" s="16">
        <f ca="1">VLOOKUP(Table3[[#This Row],[PRODUCT ID]],Table1[[PRODUCT]:[SELLING PRICE]],5,FALSE)</f>
        <v>275.23095317484353</v>
      </c>
      <c r="L7616" s="16">
        <f ca="1">J7616*Table3[[#This Row],[QUANTITY]]</f>
        <v>462</v>
      </c>
      <c r="M7616" s="16">
        <f ca="1">K7616*Table3[[#This Row],[QUANTITY]]*(1-Table3[[#This Row],[DISCOUNT %]])</f>
        <v>1884.4032530069144</v>
      </c>
      <c r="N7616" s="3">
        <f>DAY(Table3[[#This Row],[DATE]])</f>
        <v>6</v>
      </c>
      <c r="O7616" s="3" t="str">
        <f>TEXT(Table3[[#This Row],[DATE]],"mmm")</f>
        <v>Nov</v>
      </c>
      <c r="P7616" s="3">
        <f>YEAR(Table3[[#This Row],[DATE]])</f>
        <v>2041</v>
      </c>
    </row>
    <row r="7617" spans="1:16" x14ac:dyDescent="0.3">
      <c r="A7617" s="6">
        <v>51812</v>
      </c>
      <c r="B7617" s="7" t="s">
        <v>1325</v>
      </c>
      <c r="C7617" s="9">
        <f t="shared" ca="1" si="236"/>
        <v>10</v>
      </c>
      <c r="D7617" s="9" t="s">
        <v>2116</v>
      </c>
      <c r="E7617" s="9" t="s">
        <v>2116</v>
      </c>
      <c r="F7617" s="10">
        <f t="shared" ca="1" si="237"/>
        <v>9.8356064748625904E-2</v>
      </c>
      <c r="G7617" s="3" t="str">
        <f>VLOOKUP(Table3[[#This Row],[PRODUCT ID]],Table1[[PRODUCT]:[SELLING PRICE]],1,FALSE)</f>
        <v>Product273</v>
      </c>
      <c r="H7617" s="3" t="str">
        <f>VLOOKUP(Table3[[#This Row],[PRODUCT ID]],Table1[[PRODUCT]:[SELLING PRICE]],2,FALSE)</f>
        <v>Category4</v>
      </c>
      <c r="I7617" s="3" t="str">
        <f>VLOOKUP(Table3[[#This Row],[PRODUCT ID]],Table1[[PRODUCT]:[SELLING PRICE]],3,FALSE)</f>
        <v>No</v>
      </c>
      <c r="J7617" s="16">
        <f ca="1">VLOOKUP(Table3[[#This Row],[PRODUCT ID]],Table1[[PRODUCT]:[SELLING PRICE]],4,FALSE)</f>
        <v>234</v>
      </c>
      <c r="K7617" s="16">
        <f ca="1">VLOOKUP(Table3[[#This Row],[PRODUCT ID]],Table1[[PRODUCT]:[SELLING PRICE]],5,FALSE)</f>
        <v>166.4460760260076</v>
      </c>
      <c r="L7617" s="16">
        <f ca="1">J7617*Table3[[#This Row],[QUANTITY]]</f>
        <v>2340</v>
      </c>
      <c r="M7617" s="16">
        <f ca="1">K7617*Table3[[#This Row],[QUANTITY]]*(1-Table3[[#This Row],[DISCOUNT %]])</f>
        <v>1500.750949952389</v>
      </c>
      <c r="N7617" s="3">
        <f>DAY(Table3[[#This Row],[DATE]])</f>
        <v>7</v>
      </c>
      <c r="O7617" s="3" t="str">
        <f>TEXT(Table3[[#This Row],[DATE]],"mmm")</f>
        <v>Nov</v>
      </c>
      <c r="P7617" s="3">
        <f>YEAR(Table3[[#This Row],[DATE]])</f>
        <v>2041</v>
      </c>
    </row>
    <row r="7618" spans="1:16" x14ac:dyDescent="0.3">
      <c r="A7618" s="6">
        <v>51813</v>
      </c>
      <c r="B7618" s="7" t="s">
        <v>1326</v>
      </c>
      <c r="C7618" s="9">
        <f t="shared" ca="1" si="236"/>
        <v>7</v>
      </c>
      <c r="D7618" s="9" t="s">
        <v>2115</v>
      </c>
      <c r="E7618" s="9" t="s">
        <v>2118</v>
      </c>
      <c r="F7618" s="10">
        <f t="shared" ca="1" si="237"/>
        <v>7.8358313342232477E-2</v>
      </c>
      <c r="G7618" s="3" t="str">
        <f>VLOOKUP(Table3[[#This Row],[PRODUCT ID]],Table1[[PRODUCT]:[SELLING PRICE]],1,FALSE)</f>
        <v>Product274</v>
      </c>
      <c r="H7618" s="3" t="str">
        <f>VLOOKUP(Table3[[#This Row],[PRODUCT ID]],Table1[[PRODUCT]:[SELLING PRICE]],2,FALSE)</f>
        <v>Category5</v>
      </c>
      <c r="I7618" s="3" t="str">
        <f>VLOOKUP(Table3[[#This Row],[PRODUCT ID]],Table1[[PRODUCT]:[SELLING PRICE]],3,FALSE)</f>
        <v>Ft</v>
      </c>
      <c r="J7618" s="16">
        <f ca="1">VLOOKUP(Table3[[#This Row],[PRODUCT ID]],Table1[[PRODUCT]:[SELLING PRICE]],4,FALSE)</f>
        <v>138</v>
      </c>
      <c r="K7618" s="16">
        <f ca="1">VLOOKUP(Table3[[#This Row],[PRODUCT ID]],Table1[[PRODUCT]:[SELLING PRICE]],5,FALSE)</f>
        <v>159.06424091502711</v>
      </c>
      <c r="L7618" s="16">
        <f ca="1">J7618*Table3[[#This Row],[QUANTITY]]</f>
        <v>966</v>
      </c>
      <c r="M7618" s="16">
        <f ca="1">K7618*Table3[[#This Row],[QUANTITY]]*(1-Table3[[#This Row],[DISCOUNT %]])</f>
        <v>1026.2016469870414</v>
      </c>
      <c r="N7618" s="3">
        <f>DAY(Table3[[#This Row],[DATE]])</f>
        <v>8</v>
      </c>
      <c r="O7618" s="3" t="str">
        <f>TEXT(Table3[[#This Row],[DATE]],"mmm")</f>
        <v>Nov</v>
      </c>
      <c r="P7618" s="3">
        <f>YEAR(Table3[[#This Row],[DATE]])</f>
        <v>2041</v>
      </c>
    </row>
    <row r="7619" spans="1:16" x14ac:dyDescent="0.3">
      <c r="A7619" s="6">
        <v>51814</v>
      </c>
      <c r="B7619" s="7" t="s">
        <v>1327</v>
      </c>
      <c r="C7619" s="9">
        <f t="shared" ref="C7619:C7682" ca="1" si="238">RANDBETWEEN(1,15)</f>
        <v>1</v>
      </c>
      <c r="D7619" s="9" t="s">
        <v>2116</v>
      </c>
      <c r="E7619" s="9" t="s">
        <v>2116</v>
      </c>
      <c r="F7619" s="10">
        <f t="shared" ref="F7619:F7682" ca="1" si="239">RAND()*(0.1)</f>
        <v>3.7593270839610282E-2</v>
      </c>
      <c r="G7619" s="3" t="str">
        <f>VLOOKUP(Table3[[#This Row],[PRODUCT ID]],Table1[[PRODUCT]:[SELLING PRICE]],1,FALSE)</f>
        <v>Product275</v>
      </c>
      <c r="H7619" s="3" t="str">
        <f>VLOOKUP(Table3[[#This Row],[PRODUCT ID]],Table1[[PRODUCT]:[SELLING PRICE]],2,FALSE)</f>
        <v>Category1</v>
      </c>
      <c r="I7619" s="3" t="str">
        <f>VLOOKUP(Table3[[#This Row],[PRODUCT ID]],Table1[[PRODUCT]:[SELLING PRICE]],3,FALSE)</f>
        <v>No</v>
      </c>
      <c r="J7619" s="16">
        <f ca="1">VLOOKUP(Table3[[#This Row],[PRODUCT ID]],Table1[[PRODUCT]:[SELLING PRICE]],4,FALSE)</f>
        <v>31</v>
      </c>
      <c r="K7619" s="16">
        <f ca="1">VLOOKUP(Table3[[#This Row],[PRODUCT ID]],Table1[[PRODUCT]:[SELLING PRICE]],5,FALSE)</f>
        <v>106.91730123467748</v>
      </c>
      <c r="L7619" s="16">
        <f ca="1">J7619*Table3[[#This Row],[QUANTITY]]</f>
        <v>31</v>
      </c>
      <c r="M7619" s="16">
        <f ca="1">K7619*Table3[[#This Row],[QUANTITY]]*(1-Table3[[#This Row],[DISCOUNT %]])</f>
        <v>102.89793017192206</v>
      </c>
      <c r="N7619" s="3">
        <f>DAY(Table3[[#This Row],[DATE]])</f>
        <v>9</v>
      </c>
      <c r="O7619" s="3" t="str">
        <f>TEXT(Table3[[#This Row],[DATE]],"mmm")</f>
        <v>Nov</v>
      </c>
      <c r="P7619" s="3">
        <f>YEAR(Table3[[#This Row],[DATE]])</f>
        <v>2041</v>
      </c>
    </row>
    <row r="7620" spans="1:16" x14ac:dyDescent="0.3">
      <c r="A7620" s="6">
        <v>51815</v>
      </c>
      <c r="B7620" s="7" t="s">
        <v>1328</v>
      </c>
      <c r="C7620" s="9">
        <f t="shared" ca="1" si="238"/>
        <v>5</v>
      </c>
      <c r="D7620" s="9" t="s">
        <v>2117</v>
      </c>
      <c r="E7620" s="9" t="s">
        <v>2116</v>
      </c>
      <c r="F7620" s="10">
        <f t="shared" ca="1" si="239"/>
        <v>6.0893246157119113E-3</v>
      </c>
      <c r="G7620" s="3" t="str">
        <f>VLOOKUP(Table3[[#This Row],[PRODUCT ID]],Table1[[PRODUCT]:[SELLING PRICE]],1,FALSE)</f>
        <v>Product276</v>
      </c>
      <c r="H7620" s="3" t="str">
        <f>VLOOKUP(Table3[[#This Row],[PRODUCT ID]],Table1[[PRODUCT]:[SELLING PRICE]],2,FALSE)</f>
        <v>Category2</v>
      </c>
      <c r="I7620" s="3" t="str">
        <f>VLOOKUP(Table3[[#This Row],[PRODUCT ID]],Table1[[PRODUCT]:[SELLING PRICE]],3,FALSE)</f>
        <v>Kg</v>
      </c>
      <c r="J7620" s="16">
        <f ca="1">VLOOKUP(Table3[[#This Row],[PRODUCT ID]],Table1[[PRODUCT]:[SELLING PRICE]],4,FALSE)</f>
        <v>131</v>
      </c>
      <c r="K7620" s="16">
        <f ca="1">VLOOKUP(Table3[[#This Row],[PRODUCT ID]],Table1[[PRODUCT]:[SELLING PRICE]],5,FALSE)</f>
        <v>131.56037752787248</v>
      </c>
      <c r="L7620" s="16">
        <f ca="1">J7620*Table3[[#This Row],[QUANTITY]]</f>
        <v>655</v>
      </c>
      <c r="M7620" s="16">
        <f ca="1">K7620*Table3[[#This Row],[QUANTITY]]*(1-Table3[[#This Row],[DISCOUNT %]])</f>
        <v>653.79631841269827</v>
      </c>
      <c r="N7620" s="3">
        <f>DAY(Table3[[#This Row],[DATE]])</f>
        <v>10</v>
      </c>
      <c r="O7620" s="3" t="str">
        <f>TEXT(Table3[[#This Row],[DATE]],"mmm")</f>
        <v>Nov</v>
      </c>
      <c r="P7620" s="3">
        <f>YEAR(Table3[[#This Row],[DATE]])</f>
        <v>2041</v>
      </c>
    </row>
    <row r="7621" spans="1:16" x14ac:dyDescent="0.3">
      <c r="A7621" s="6">
        <v>51816</v>
      </c>
      <c r="B7621" s="7" t="s">
        <v>1329</v>
      </c>
      <c r="C7621" s="9">
        <f t="shared" ca="1" si="238"/>
        <v>6</v>
      </c>
      <c r="D7621" s="9" t="s">
        <v>2115</v>
      </c>
      <c r="E7621" s="9" t="s">
        <v>2116</v>
      </c>
      <c r="F7621" s="10">
        <f t="shared" ca="1" si="239"/>
        <v>2.193499664639588E-2</v>
      </c>
      <c r="G7621" s="3" t="str">
        <f>VLOOKUP(Table3[[#This Row],[PRODUCT ID]],Table1[[PRODUCT]:[SELLING PRICE]],1,FALSE)</f>
        <v>Product277</v>
      </c>
      <c r="H7621" s="3" t="str">
        <f>VLOOKUP(Table3[[#This Row],[PRODUCT ID]],Table1[[PRODUCT]:[SELLING PRICE]],2,FALSE)</f>
        <v>Category3</v>
      </c>
      <c r="I7621" s="3" t="str">
        <f>VLOOKUP(Table3[[#This Row],[PRODUCT ID]],Table1[[PRODUCT]:[SELLING PRICE]],3,FALSE)</f>
        <v>Kg</v>
      </c>
      <c r="J7621" s="16">
        <f ca="1">VLOOKUP(Table3[[#This Row],[PRODUCT ID]],Table1[[PRODUCT]:[SELLING PRICE]],4,FALSE)</f>
        <v>60</v>
      </c>
      <c r="K7621" s="16">
        <f ca="1">VLOOKUP(Table3[[#This Row],[PRODUCT ID]],Table1[[PRODUCT]:[SELLING PRICE]],5,FALSE)</f>
        <v>303.62390968866492</v>
      </c>
      <c r="L7621" s="16">
        <f ca="1">J7621*Table3[[#This Row],[QUANTITY]]</f>
        <v>360</v>
      </c>
      <c r="M7621" s="16">
        <f ca="1">K7621*Table3[[#This Row],[QUANTITY]]*(1-Table3[[#This Row],[DISCOUNT %]])</f>
        <v>1781.7835214872707</v>
      </c>
      <c r="N7621" s="3">
        <f>DAY(Table3[[#This Row],[DATE]])</f>
        <v>11</v>
      </c>
      <c r="O7621" s="3" t="str">
        <f>TEXT(Table3[[#This Row],[DATE]],"mmm")</f>
        <v>Nov</v>
      </c>
      <c r="P7621" s="3">
        <f>YEAR(Table3[[#This Row],[DATE]])</f>
        <v>2041</v>
      </c>
    </row>
    <row r="7622" spans="1:16" x14ac:dyDescent="0.3">
      <c r="A7622" s="6">
        <v>51817</v>
      </c>
      <c r="B7622" s="7" t="s">
        <v>1330</v>
      </c>
      <c r="C7622" s="9">
        <f t="shared" ca="1" si="238"/>
        <v>5</v>
      </c>
      <c r="D7622" s="9" t="s">
        <v>2115</v>
      </c>
      <c r="E7622" s="9" t="s">
        <v>2116</v>
      </c>
      <c r="F7622" s="10">
        <f t="shared" ca="1" si="239"/>
        <v>3.0621861614443382E-2</v>
      </c>
      <c r="G7622" s="3" t="str">
        <f>VLOOKUP(Table3[[#This Row],[PRODUCT ID]],Table1[[PRODUCT]:[SELLING PRICE]],1,FALSE)</f>
        <v>Product278</v>
      </c>
      <c r="H7622" s="3" t="str">
        <f>VLOOKUP(Table3[[#This Row],[PRODUCT ID]],Table1[[PRODUCT]:[SELLING PRICE]],2,FALSE)</f>
        <v>Category4</v>
      </c>
      <c r="I7622" s="3" t="str">
        <f>VLOOKUP(Table3[[#This Row],[PRODUCT ID]],Table1[[PRODUCT]:[SELLING PRICE]],3,FALSE)</f>
        <v>Lt</v>
      </c>
      <c r="J7622" s="16">
        <f ca="1">VLOOKUP(Table3[[#This Row],[PRODUCT ID]],Table1[[PRODUCT]:[SELLING PRICE]],4,FALSE)</f>
        <v>232</v>
      </c>
      <c r="K7622" s="16">
        <f ca="1">VLOOKUP(Table3[[#This Row],[PRODUCT ID]],Table1[[PRODUCT]:[SELLING PRICE]],5,FALSE)</f>
        <v>51.732092995137336</v>
      </c>
      <c r="L7622" s="16">
        <f ca="1">J7622*Table3[[#This Row],[QUANTITY]]</f>
        <v>1160</v>
      </c>
      <c r="M7622" s="16">
        <f ca="1">K7622*Table3[[#This Row],[QUANTITY]]*(1-Table3[[#This Row],[DISCOUNT %]])</f>
        <v>250.73980001207363</v>
      </c>
      <c r="N7622" s="3">
        <f>DAY(Table3[[#This Row],[DATE]])</f>
        <v>12</v>
      </c>
      <c r="O7622" s="3" t="str">
        <f>TEXT(Table3[[#This Row],[DATE]],"mmm")</f>
        <v>Nov</v>
      </c>
      <c r="P7622" s="3">
        <f>YEAR(Table3[[#This Row],[DATE]])</f>
        <v>2041</v>
      </c>
    </row>
    <row r="7623" spans="1:16" x14ac:dyDescent="0.3">
      <c r="A7623" s="6">
        <v>51818</v>
      </c>
      <c r="B7623" s="7" t="s">
        <v>1331</v>
      </c>
      <c r="C7623" s="9">
        <f t="shared" ca="1" si="238"/>
        <v>8</v>
      </c>
      <c r="D7623" s="9" t="s">
        <v>2115</v>
      </c>
      <c r="E7623" s="9" t="s">
        <v>2116</v>
      </c>
      <c r="F7623" s="10">
        <f t="shared" ca="1" si="239"/>
        <v>1.4701214573425337E-2</v>
      </c>
      <c r="G7623" s="3" t="str">
        <f>VLOOKUP(Table3[[#This Row],[PRODUCT ID]],Table1[[PRODUCT]:[SELLING PRICE]],1,FALSE)</f>
        <v>Product279</v>
      </c>
      <c r="H7623" s="3" t="str">
        <f>VLOOKUP(Table3[[#This Row],[PRODUCT ID]],Table1[[PRODUCT]:[SELLING PRICE]],2,FALSE)</f>
        <v>Category5</v>
      </c>
      <c r="I7623" s="3" t="str">
        <f>VLOOKUP(Table3[[#This Row],[PRODUCT ID]],Table1[[PRODUCT]:[SELLING PRICE]],3,FALSE)</f>
        <v>Kg</v>
      </c>
      <c r="J7623" s="16">
        <f ca="1">VLOOKUP(Table3[[#This Row],[PRODUCT ID]],Table1[[PRODUCT]:[SELLING PRICE]],4,FALSE)</f>
        <v>13</v>
      </c>
      <c r="K7623" s="16">
        <f ca="1">VLOOKUP(Table3[[#This Row],[PRODUCT ID]],Table1[[PRODUCT]:[SELLING PRICE]],5,FALSE)</f>
        <v>291.43325760468235</v>
      </c>
      <c r="L7623" s="16">
        <f ca="1">J7623*Table3[[#This Row],[QUANTITY]]</f>
        <v>104</v>
      </c>
      <c r="M7623" s="16">
        <f ca="1">K7623*Table3[[#This Row],[QUANTITY]]*(1-Table3[[#This Row],[DISCOUNT %]])</f>
        <v>2297.1906780064287</v>
      </c>
      <c r="N7623" s="3">
        <f>DAY(Table3[[#This Row],[DATE]])</f>
        <v>13</v>
      </c>
      <c r="O7623" s="3" t="str">
        <f>TEXT(Table3[[#This Row],[DATE]],"mmm")</f>
        <v>Nov</v>
      </c>
      <c r="P7623" s="3">
        <f>YEAR(Table3[[#This Row],[DATE]])</f>
        <v>2041</v>
      </c>
    </row>
    <row r="7624" spans="1:16" x14ac:dyDescent="0.3">
      <c r="A7624" s="6">
        <v>51819</v>
      </c>
      <c r="B7624" s="7" t="s">
        <v>1332</v>
      </c>
      <c r="C7624" s="9">
        <f t="shared" ca="1" si="238"/>
        <v>7</v>
      </c>
      <c r="D7624" s="9" t="s">
        <v>2116</v>
      </c>
      <c r="E7624" s="9" t="s">
        <v>2118</v>
      </c>
      <c r="F7624" s="10">
        <f t="shared" ca="1" si="239"/>
        <v>2.7309350343828979E-3</v>
      </c>
      <c r="G7624" s="3" t="str">
        <f>VLOOKUP(Table3[[#This Row],[PRODUCT ID]],Table1[[PRODUCT]:[SELLING PRICE]],1,FALSE)</f>
        <v>Product280</v>
      </c>
      <c r="H7624" s="3" t="str">
        <f>VLOOKUP(Table3[[#This Row],[PRODUCT ID]],Table1[[PRODUCT]:[SELLING PRICE]],2,FALSE)</f>
        <v>Category1</v>
      </c>
      <c r="I7624" s="3" t="str">
        <f>VLOOKUP(Table3[[#This Row],[PRODUCT ID]],Table1[[PRODUCT]:[SELLING PRICE]],3,FALSE)</f>
        <v>Lt</v>
      </c>
      <c r="J7624" s="16">
        <f ca="1">VLOOKUP(Table3[[#This Row],[PRODUCT ID]],Table1[[PRODUCT]:[SELLING PRICE]],4,FALSE)</f>
        <v>50</v>
      </c>
      <c r="K7624" s="16">
        <f ca="1">VLOOKUP(Table3[[#This Row],[PRODUCT ID]],Table1[[PRODUCT]:[SELLING PRICE]],5,FALSE)</f>
        <v>300.21350762598053</v>
      </c>
      <c r="L7624" s="16">
        <f ca="1">J7624*Table3[[#This Row],[QUANTITY]]</f>
        <v>350</v>
      </c>
      <c r="M7624" s="16">
        <f ca="1">K7624*Table3[[#This Row],[QUANTITY]]*(1-Table3[[#This Row],[DISCOUNT %]])</f>
        <v>2095.7555082814683</v>
      </c>
      <c r="N7624" s="3">
        <f>DAY(Table3[[#This Row],[DATE]])</f>
        <v>14</v>
      </c>
      <c r="O7624" s="3" t="str">
        <f>TEXT(Table3[[#This Row],[DATE]],"mmm")</f>
        <v>Nov</v>
      </c>
      <c r="P7624" s="3">
        <f>YEAR(Table3[[#This Row],[DATE]])</f>
        <v>2041</v>
      </c>
    </row>
    <row r="7625" spans="1:16" x14ac:dyDescent="0.3">
      <c r="A7625" s="6">
        <v>51820</v>
      </c>
      <c r="B7625" s="7" t="s">
        <v>1333</v>
      </c>
      <c r="C7625" s="9">
        <f t="shared" ca="1" si="238"/>
        <v>14</v>
      </c>
      <c r="D7625" s="9" t="s">
        <v>2116</v>
      </c>
      <c r="E7625" s="9" t="s">
        <v>2118</v>
      </c>
      <c r="F7625" s="10">
        <f t="shared" ca="1" si="239"/>
        <v>5.5938941443582968E-2</v>
      </c>
      <c r="G7625" s="3" t="str">
        <f>VLOOKUP(Table3[[#This Row],[PRODUCT ID]],Table1[[PRODUCT]:[SELLING PRICE]],1,FALSE)</f>
        <v>Product281</v>
      </c>
      <c r="H7625" s="3" t="str">
        <f>VLOOKUP(Table3[[#This Row],[PRODUCT ID]],Table1[[PRODUCT]:[SELLING PRICE]],2,FALSE)</f>
        <v>Category2</v>
      </c>
      <c r="I7625" s="3" t="str">
        <f>VLOOKUP(Table3[[#This Row],[PRODUCT ID]],Table1[[PRODUCT]:[SELLING PRICE]],3,FALSE)</f>
        <v>Ft</v>
      </c>
      <c r="J7625" s="16">
        <f ca="1">VLOOKUP(Table3[[#This Row],[PRODUCT ID]],Table1[[PRODUCT]:[SELLING PRICE]],4,FALSE)</f>
        <v>98</v>
      </c>
      <c r="K7625" s="16">
        <f ca="1">VLOOKUP(Table3[[#This Row],[PRODUCT ID]],Table1[[PRODUCT]:[SELLING PRICE]],5,FALSE)</f>
        <v>192.31615779053274</v>
      </c>
      <c r="L7625" s="16">
        <f ca="1">J7625*Table3[[#This Row],[QUANTITY]]</f>
        <v>1372</v>
      </c>
      <c r="M7625" s="16">
        <f ca="1">K7625*Table3[[#This Row],[QUANTITY]]*(1-Table3[[#This Row],[DISCOUNT %]])</f>
        <v>2541.814737017266</v>
      </c>
      <c r="N7625" s="3">
        <f>DAY(Table3[[#This Row],[DATE]])</f>
        <v>15</v>
      </c>
      <c r="O7625" s="3" t="str">
        <f>TEXT(Table3[[#This Row],[DATE]],"mmm")</f>
        <v>Nov</v>
      </c>
      <c r="P7625" s="3">
        <f>YEAR(Table3[[#This Row],[DATE]])</f>
        <v>2041</v>
      </c>
    </row>
    <row r="7626" spans="1:16" x14ac:dyDescent="0.3">
      <c r="A7626" s="6">
        <v>51821</v>
      </c>
      <c r="B7626" s="7" t="s">
        <v>1334</v>
      </c>
      <c r="C7626" s="9">
        <f t="shared" ca="1" si="238"/>
        <v>12</v>
      </c>
      <c r="D7626" s="9" t="s">
        <v>2116</v>
      </c>
      <c r="E7626" s="9" t="s">
        <v>2116</v>
      </c>
      <c r="F7626" s="10">
        <f t="shared" ca="1" si="239"/>
        <v>6.728683197753331E-2</v>
      </c>
      <c r="G7626" s="3" t="str">
        <f>VLOOKUP(Table3[[#This Row],[PRODUCT ID]],Table1[[PRODUCT]:[SELLING PRICE]],1,FALSE)</f>
        <v>Product282</v>
      </c>
      <c r="H7626" s="3" t="str">
        <f>VLOOKUP(Table3[[#This Row],[PRODUCT ID]],Table1[[PRODUCT]:[SELLING PRICE]],2,FALSE)</f>
        <v>Category3</v>
      </c>
      <c r="I7626" s="3" t="str">
        <f>VLOOKUP(Table3[[#This Row],[PRODUCT ID]],Table1[[PRODUCT]:[SELLING PRICE]],3,FALSE)</f>
        <v>Kg</v>
      </c>
      <c r="J7626" s="16">
        <f ca="1">VLOOKUP(Table3[[#This Row],[PRODUCT ID]],Table1[[PRODUCT]:[SELLING PRICE]],4,FALSE)</f>
        <v>58</v>
      </c>
      <c r="K7626" s="16">
        <f ca="1">VLOOKUP(Table3[[#This Row],[PRODUCT ID]],Table1[[PRODUCT]:[SELLING PRICE]],5,FALSE)</f>
        <v>144.84846710084543</v>
      </c>
      <c r="L7626" s="16">
        <f ca="1">J7626*Table3[[#This Row],[QUANTITY]]</f>
        <v>696</v>
      </c>
      <c r="M7626" s="16">
        <f ca="1">K7626*Table3[[#This Row],[QUANTITY]]*(1-Table3[[#This Row],[DISCOUNT %]])</f>
        <v>1621.2248715939311</v>
      </c>
      <c r="N7626" s="3">
        <f>DAY(Table3[[#This Row],[DATE]])</f>
        <v>16</v>
      </c>
      <c r="O7626" s="3" t="str">
        <f>TEXT(Table3[[#This Row],[DATE]],"mmm")</f>
        <v>Nov</v>
      </c>
      <c r="P7626" s="3">
        <f>YEAR(Table3[[#This Row],[DATE]])</f>
        <v>2041</v>
      </c>
    </row>
    <row r="7627" spans="1:16" x14ac:dyDescent="0.3">
      <c r="A7627" s="6">
        <v>51822</v>
      </c>
      <c r="B7627" s="7" t="s">
        <v>1335</v>
      </c>
      <c r="C7627" s="9">
        <f t="shared" ca="1" si="238"/>
        <v>11</v>
      </c>
      <c r="D7627" s="9" t="s">
        <v>2115</v>
      </c>
      <c r="E7627" s="9" t="s">
        <v>2116</v>
      </c>
      <c r="F7627" s="10">
        <f t="shared" ca="1" si="239"/>
        <v>5.9779752210586207E-2</v>
      </c>
      <c r="G7627" s="3" t="str">
        <f>VLOOKUP(Table3[[#This Row],[PRODUCT ID]],Table1[[PRODUCT]:[SELLING PRICE]],1,FALSE)</f>
        <v>Product283</v>
      </c>
      <c r="H7627" s="3" t="str">
        <f>VLOOKUP(Table3[[#This Row],[PRODUCT ID]],Table1[[PRODUCT]:[SELLING PRICE]],2,FALSE)</f>
        <v>Category4</v>
      </c>
      <c r="I7627" s="3" t="str">
        <f>VLOOKUP(Table3[[#This Row],[PRODUCT ID]],Table1[[PRODUCT]:[SELLING PRICE]],3,FALSE)</f>
        <v>No</v>
      </c>
      <c r="J7627" s="16">
        <f ca="1">VLOOKUP(Table3[[#This Row],[PRODUCT ID]],Table1[[PRODUCT]:[SELLING PRICE]],4,FALSE)</f>
        <v>207</v>
      </c>
      <c r="K7627" s="16">
        <f ca="1">VLOOKUP(Table3[[#This Row],[PRODUCT ID]],Table1[[PRODUCT]:[SELLING PRICE]],5,FALSE)</f>
        <v>49.486091139580964</v>
      </c>
      <c r="L7627" s="16">
        <f ca="1">J7627*Table3[[#This Row],[QUANTITY]]</f>
        <v>2277</v>
      </c>
      <c r="M7627" s="16">
        <f ca="1">K7627*Table3[[#This Row],[QUANTITY]]*(1-Table3[[#This Row],[DISCOUNT %]])</f>
        <v>511.80607360724963</v>
      </c>
      <c r="N7627" s="3">
        <f>DAY(Table3[[#This Row],[DATE]])</f>
        <v>17</v>
      </c>
      <c r="O7627" s="3" t="str">
        <f>TEXT(Table3[[#This Row],[DATE]],"mmm")</f>
        <v>Nov</v>
      </c>
      <c r="P7627" s="3">
        <f>YEAR(Table3[[#This Row],[DATE]])</f>
        <v>2041</v>
      </c>
    </row>
    <row r="7628" spans="1:16" x14ac:dyDescent="0.3">
      <c r="A7628" s="6">
        <v>51823</v>
      </c>
      <c r="B7628" s="7" t="s">
        <v>1336</v>
      </c>
      <c r="C7628" s="9">
        <f t="shared" ca="1" si="238"/>
        <v>7</v>
      </c>
      <c r="D7628" s="9" t="s">
        <v>2117</v>
      </c>
      <c r="E7628" s="9" t="s">
        <v>2116</v>
      </c>
      <c r="F7628" s="10">
        <f t="shared" ca="1" si="239"/>
        <v>7.4159298397649301E-2</v>
      </c>
      <c r="G7628" s="3" t="str">
        <f>VLOOKUP(Table3[[#This Row],[PRODUCT ID]],Table1[[PRODUCT]:[SELLING PRICE]],1,FALSE)</f>
        <v>Product284</v>
      </c>
      <c r="H7628" s="3" t="str">
        <f>VLOOKUP(Table3[[#This Row],[PRODUCT ID]],Table1[[PRODUCT]:[SELLING PRICE]],2,FALSE)</f>
        <v>Category5</v>
      </c>
      <c r="I7628" s="3" t="str">
        <f>VLOOKUP(Table3[[#This Row],[PRODUCT ID]],Table1[[PRODUCT]:[SELLING PRICE]],3,FALSE)</f>
        <v>No</v>
      </c>
      <c r="J7628" s="16">
        <f ca="1">VLOOKUP(Table3[[#This Row],[PRODUCT ID]],Table1[[PRODUCT]:[SELLING PRICE]],4,FALSE)</f>
        <v>247</v>
      </c>
      <c r="K7628" s="16">
        <f ca="1">VLOOKUP(Table3[[#This Row],[PRODUCT ID]],Table1[[PRODUCT]:[SELLING PRICE]],5,FALSE)</f>
        <v>200.30433779433952</v>
      </c>
      <c r="L7628" s="16">
        <f ca="1">J7628*Table3[[#This Row],[QUANTITY]]</f>
        <v>1729</v>
      </c>
      <c r="M7628" s="16">
        <f ca="1">K7628*Table3[[#This Row],[QUANTITY]]*(1-Table3[[#This Row],[DISCOUNT %]])</f>
        <v>1298.1493604625389</v>
      </c>
      <c r="N7628" s="3">
        <f>DAY(Table3[[#This Row],[DATE]])</f>
        <v>18</v>
      </c>
      <c r="O7628" s="3" t="str">
        <f>TEXT(Table3[[#This Row],[DATE]],"mmm")</f>
        <v>Nov</v>
      </c>
      <c r="P7628" s="3">
        <f>YEAR(Table3[[#This Row],[DATE]])</f>
        <v>2041</v>
      </c>
    </row>
    <row r="7629" spans="1:16" x14ac:dyDescent="0.3">
      <c r="A7629" s="6">
        <v>51824</v>
      </c>
      <c r="B7629" s="7" t="s">
        <v>1337</v>
      </c>
      <c r="C7629" s="9">
        <f t="shared" ca="1" si="238"/>
        <v>6</v>
      </c>
      <c r="D7629" s="9" t="s">
        <v>2117</v>
      </c>
      <c r="E7629" s="9" t="s">
        <v>2116</v>
      </c>
      <c r="F7629" s="10">
        <f t="shared" ca="1" si="239"/>
        <v>2.9436119397235519E-2</v>
      </c>
      <c r="G7629" s="3" t="str">
        <f>VLOOKUP(Table3[[#This Row],[PRODUCT ID]],Table1[[PRODUCT]:[SELLING PRICE]],1,FALSE)</f>
        <v>Product285</v>
      </c>
      <c r="H7629" s="3" t="str">
        <f>VLOOKUP(Table3[[#This Row],[PRODUCT ID]],Table1[[PRODUCT]:[SELLING PRICE]],2,FALSE)</f>
        <v>Category1</v>
      </c>
      <c r="I7629" s="3" t="str">
        <f>VLOOKUP(Table3[[#This Row],[PRODUCT ID]],Table1[[PRODUCT]:[SELLING PRICE]],3,FALSE)</f>
        <v>Ft</v>
      </c>
      <c r="J7629" s="16">
        <f ca="1">VLOOKUP(Table3[[#This Row],[PRODUCT ID]],Table1[[PRODUCT]:[SELLING PRICE]],4,FALSE)</f>
        <v>23</v>
      </c>
      <c r="K7629" s="16">
        <f ca="1">VLOOKUP(Table3[[#This Row],[PRODUCT ID]],Table1[[PRODUCT]:[SELLING PRICE]],5,FALSE)</f>
        <v>89.731043222429165</v>
      </c>
      <c r="L7629" s="16">
        <f ca="1">J7629*Table3[[#This Row],[QUANTITY]]</f>
        <v>138</v>
      </c>
      <c r="M7629" s="16">
        <f ca="1">K7629*Table3[[#This Row],[QUANTITY]]*(1-Table3[[#This Row],[DISCOUNT %]])</f>
        <v>522.53825712297146</v>
      </c>
      <c r="N7629" s="3">
        <f>DAY(Table3[[#This Row],[DATE]])</f>
        <v>19</v>
      </c>
      <c r="O7629" s="3" t="str">
        <f>TEXT(Table3[[#This Row],[DATE]],"mmm")</f>
        <v>Nov</v>
      </c>
      <c r="P7629" s="3">
        <f>YEAR(Table3[[#This Row],[DATE]])</f>
        <v>2041</v>
      </c>
    </row>
    <row r="7630" spans="1:16" x14ac:dyDescent="0.3">
      <c r="A7630" s="6">
        <v>51825</v>
      </c>
      <c r="B7630" s="7" t="s">
        <v>1338</v>
      </c>
      <c r="C7630" s="9">
        <f t="shared" ca="1" si="238"/>
        <v>5</v>
      </c>
      <c r="D7630" s="9" t="s">
        <v>2116</v>
      </c>
      <c r="E7630" s="9" t="s">
        <v>2118</v>
      </c>
      <c r="F7630" s="10">
        <f t="shared" ca="1" si="239"/>
        <v>1.3175369603713018E-3</v>
      </c>
      <c r="G7630" s="3" t="str">
        <f>VLOOKUP(Table3[[#This Row],[PRODUCT ID]],Table1[[PRODUCT]:[SELLING PRICE]],1,FALSE)</f>
        <v>Product286</v>
      </c>
      <c r="H7630" s="3" t="str">
        <f>VLOOKUP(Table3[[#This Row],[PRODUCT ID]],Table1[[PRODUCT]:[SELLING PRICE]],2,FALSE)</f>
        <v>Category2</v>
      </c>
      <c r="I7630" s="3" t="str">
        <f>VLOOKUP(Table3[[#This Row],[PRODUCT ID]],Table1[[PRODUCT]:[SELLING PRICE]],3,FALSE)</f>
        <v>No</v>
      </c>
      <c r="J7630" s="16">
        <f ca="1">VLOOKUP(Table3[[#This Row],[PRODUCT ID]],Table1[[PRODUCT]:[SELLING PRICE]],4,FALSE)</f>
        <v>212</v>
      </c>
      <c r="K7630" s="16">
        <f ca="1">VLOOKUP(Table3[[#This Row],[PRODUCT ID]],Table1[[PRODUCT]:[SELLING PRICE]],5,FALSE)</f>
        <v>122.43738959458243</v>
      </c>
      <c r="L7630" s="16">
        <f ca="1">J7630*Table3[[#This Row],[QUANTITY]]</f>
        <v>1060</v>
      </c>
      <c r="M7630" s="16">
        <f ca="1">K7630*Table3[[#This Row],[QUANTITY]]*(1-Table3[[#This Row],[DISCOUNT %]])</f>
        <v>611.38036904230091</v>
      </c>
      <c r="N7630" s="3">
        <f>DAY(Table3[[#This Row],[DATE]])</f>
        <v>20</v>
      </c>
      <c r="O7630" s="3" t="str">
        <f>TEXT(Table3[[#This Row],[DATE]],"mmm")</f>
        <v>Nov</v>
      </c>
      <c r="P7630" s="3">
        <f>YEAR(Table3[[#This Row],[DATE]])</f>
        <v>2041</v>
      </c>
    </row>
    <row r="7631" spans="1:16" x14ac:dyDescent="0.3">
      <c r="A7631" s="6">
        <v>51826</v>
      </c>
      <c r="B7631" s="7" t="s">
        <v>1339</v>
      </c>
      <c r="C7631" s="9">
        <f t="shared" ca="1" si="238"/>
        <v>5</v>
      </c>
      <c r="D7631" s="9" t="s">
        <v>2116</v>
      </c>
      <c r="E7631" s="9" t="s">
        <v>2116</v>
      </c>
      <c r="F7631" s="10">
        <f t="shared" ca="1" si="239"/>
        <v>3.0658546014044975E-2</v>
      </c>
      <c r="G7631" s="3" t="str">
        <f>VLOOKUP(Table3[[#This Row],[PRODUCT ID]],Table1[[PRODUCT]:[SELLING PRICE]],1,FALSE)</f>
        <v>Product287</v>
      </c>
      <c r="H7631" s="3" t="str">
        <f>VLOOKUP(Table3[[#This Row],[PRODUCT ID]],Table1[[PRODUCT]:[SELLING PRICE]],2,FALSE)</f>
        <v>Category3</v>
      </c>
      <c r="I7631" s="3" t="str">
        <f>VLOOKUP(Table3[[#This Row],[PRODUCT ID]],Table1[[PRODUCT]:[SELLING PRICE]],3,FALSE)</f>
        <v>Kg</v>
      </c>
      <c r="J7631" s="16">
        <f ca="1">VLOOKUP(Table3[[#This Row],[PRODUCT ID]],Table1[[PRODUCT]:[SELLING PRICE]],4,FALSE)</f>
        <v>141</v>
      </c>
      <c r="K7631" s="16">
        <f ca="1">VLOOKUP(Table3[[#This Row],[PRODUCT ID]],Table1[[PRODUCT]:[SELLING PRICE]],5,FALSE)</f>
        <v>195.90889886958979</v>
      </c>
      <c r="L7631" s="16">
        <f ca="1">J7631*Table3[[#This Row],[QUANTITY]]</f>
        <v>705</v>
      </c>
      <c r="M7631" s="16">
        <f ca="1">K7631*Table3[[#This Row],[QUANTITY]]*(1-Table3[[#This Row],[DISCOUNT %]])</f>
        <v>949.513084395178</v>
      </c>
      <c r="N7631" s="3">
        <f>DAY(Table3[[#This Row],[DATE]])</f>
        <v>21</v>
      </c>
      <c r="O7631" s="3" t="str">
        <f>TEXT(Table3[[#This Row],[DATE]],"mmm")</f>
        <v>Nov</v>
      </c>
      <c r="P7631" s="3">
        <f>YEAR(Table3[[#This Row],[DATE]])</f>
        <v>2041</v>
      </c>
    </row>
    <row r="7632" spans="1:16" x14ac:dyDescent="0.3">
      <c r="A7632" s="6">
        <v>51827</v>
      </c>
      <c r="B7632" s="7" t="s">
        <v>1340</v>
      </c>
      <c r="C7632" s="9">
        <f t="shared" ca="1" si="238"/>
        <v>9</v>
      </c>
      <c r="D7632" s="9" t="s">
        <v>2116</v>
      </c>
      <c r="E7632" s="9" t="s">
        <v>2116</v>
      </c>
      <c r="F7632" s="10">
        <f t="shared" ca="1" si="239"/>
        <v>2.8182225864888957E-2</v>
      </c>
      <c r="G7632" s="3" t="str">
        <f>VLOOKUP(Table3[[#This Row],[PRODUCT ID]],Table1[[PRODUCT]:[SELLING PRICE]],1,FALSE)</f>
        <v>Product288</v>
      </c>
      <c r="H7632" s="3" t="str">
        <f>VLOOKUP(Table3[[#This Row],[PRODUCT ID]],Table1[[PRODUCT]:[SELLING PRICE]],2,FALSE)</f>
        <v>Category4</v>
      </c>
      <c r="I7632" s="3" t="str">
        <f>VLOOKUP(Table3[[#This Row],[PRODUCT ID]],Table1[[PRODUCT]:[SELLING PRICE]],3,FALSE)</f>
        <v>Kg</v>
      </c>
      <c r="J7632" s="16">
        <f ca="1">VLOOKUP(Table3[[#This Row],[PRODUCT ID]],Table1[[PRODUCT]:[SELLING PRICE]],4,FALSE)</f>
        <v>102</v>
      </c>
      <c r="K7632" s="16">
        <f ca="1">VLOOKUP(Table3[[#This Row],[PRODUCT ID]],Table1[[PRODUCT]:[SELLING PRICE]],5,FALSE)</f>
        <v>214.63476113733665</v>
      </c>
      <c r="L7632" s="16">
        <f ca="1">J7632*Table3[[#This Row],[QUANTITY]]</f>
        <v>918</v>
      </c>
      <c r="M7632" s="16">
        <f ca="1">K7632*Table3[[#This Row],[QUANTITY]]*(1-Table3[[#This Row],[DISCOUNT %]])</f>
        <v>1877.2728823845698</v>
      </c>
      <c r="N7632" s="3">
        <f>DAY(Table3[[#This Row],[DATE]])</f>
        <v>22</v>
      </c>
      <c r="O7632" s="3" t="str">
        <f>TEXT(Table3[[#This Row],[DATE]],"mmm")</f>
        <v>Nov</v>
      </c>
      <c r="P7632" s="3">
        <f>YEAR(Table3[[#This Row],[DATE]])</f>
        <v>2041</v>
      </c>
    </row>
    <row r="7633" spans="1:16" x14ac:dyDescent="0.3">
      <c r="A7633" s="6">
        <v>51828</v>
      </c>
      <c r="B7633" s="7" t="s">
        <v>1341</v>
      </c>
      <c r="C7633" s="9">
        <f t="shared" ca="1" si="238"/>
        <v>9</v>
      </c>
      <c r="D7633" s="9" t="s">
        <v>2116</v>
      </c>
      <c r="E7633" s="9" t="s">
        <v>2116</v>
      </c>
      <c r="F7633" s="10">
        <f t="shared" ca="1" si="239"/>
        <v>9.7058576239832356E-2</v>
      </c>
      <c r="G7633" s="3" t="str">
        <f>VLOOKUP(Table3[[#This Row],[PRODUCT ID]],Table1[[PRODUCT]:[SELLING PRICE]],1,FALSE)</f>
        <v>Product289</v>
      </c>
      <c r="H7633" s="3" t="str">
        <f>VLOOKUP(Table3[[#This Row],[PRODUCT ID]],Table1[[PRODUCT]:[SELLING PRICE]],2,FALSE)</f>
        <v>Category1</v>
      </c>
      <c r="I7633" s="3" t="str">
        <f>VLOOKUP(Table3[[#This Row],[PRODUCT ID]],Table1[[PRODUCT]:[SELLING PRICE]],3,FALSE)</f>
        <v>Lt</v>
      </c>
      <c r="J7633" s="16">
        <f ca="1">VLOOKUP(Table3[[#This Row],[PRODUCT ID]],Table1[[PRODUCT]:[SELLING PRICE]],4,FALSE)</f>
        <v>163</v>
      </c>
      <c r="K7633" s="16">
        <f ca="1">VLOOKUP(Table3[[#This Row],[PRODUCT ID]],Table1[[PRODUCT]:[SELLING PRICE]],5,FALSE)</f>
        <v>267.9867701017472</v>
      </c>
      <c r="L7633" s="16">
        <f ca="1">J7633*Table3[[#This Row],[QUANTITY]]</f>
        <v>1467</v>
      </c>
      <c r="M7633" s="16">
        <f ca="1">K7633*Table3[[#This Row],[QUANTITY]]*(1-Table3[[#This Row],[DISCOUNT %]])</f>
        <v>2177.7872017010432</v>
      </c>
      <c r="N7633" s="3">
        <f>DAY(Table3[[#This Row],[DATE]])</f>
        <v>23</v>
      </c>
      <c r="O7633" s="3" t="str">
        <f>TEXT(Table3[[#This Row],[DATE]],"mmm")</f>
        <v>Nov</v>
      </c>
      <c r="P7633" s="3">
        <f>YEAR(Table3[[#This Row],[DATE]])</f>
        <v>2041</v>
      </c>
    </row>
    <row r="7634" spans="1:16" x14ac:dyDescent="0.3">
      <c r="A7634" s="6">
        <v>51829</v>
      </c>
      <c r="B7634" s="7" t="s">
        <v>1342</v>
      </c>
      <c r="C7634" s="9">
        <f t="shared" ca="1" si="238"/>
        <v>12</v>
      </c>
      <c r="D7634" s="9" t="s">
        <v>2115</v>
      </c>
      <c r="E7634" s="9" t="s">
        <v>2116</v>
      </c>
      <c r="F7634" s="10">
        <f t="shared" ca="1" si="239"/>
        <v>1.7957555670131298E-2</v>
      </c>
      <c r="G7634" s="3" t="str">
        <f>VLOOKUP(Table3[[#This Row],[PRODUCT ID]],Table1[[PRODUCT]:[SELLING PRICE]],1,FALSE)</f>
        <v>Product290</v>
      </c>
      <c r="H7634" s="3" t="str">
        <f>VLOOKUP(Table3[[#This Row],[PRODUCT ID]],Table1[[PRODUCT]:[SELLING PRICE]],2,FALSE)</f>
        <v>Category2</v>
      </c>
      <c r="I7634" s="3" t="str">
        <f>VLOOKUP(Table3[[#This Row],[PRODUCT ID]],Table1[[PRODUCT]:[SELLING PRICE]],3,FALSE)</f>
        <v>Kg</v>
      </c>
      <c r="J7634" s="16">
        <f ca="1">VLOOKUP(Table3[[#This Row],[PRODUCT ID]],Table1[[PRODUCT]:[SELLING PRICE]],4,FALSE)</f>
        <v>55</v>
      </c>
      <c r="K7634" s="16">
        <f ca="1">VLOOKUP(Table3[[#This Row],[PRODUCT ID]],Table1[[PRODUCT]:[SELLING PRICE]],5,FALSE)</f>
        <v>308.01553049553809</v>
      </c>
      <c r="L7634" s="16">
        <f ca="1">J7634*Table3[[#This Row],[QUANTITY]]</f>
        <v>660</v>
      </c>
      <c r="M7634" s="16">
        <f ca="1">K7634*Table3[[#This Row],[QUANTITY]]*(1-Table3[[#This Row],[DISCOUNT %]])</f>
        <v>3629.8118935127936</v>
      </c>
      <c r="N7634" s="3">
        <f>DAY(Table3[[#This Row],[DATE]])</f>
        <v>24</v>
      </c>
      <c r="O7634" s="3" t="str">
        <f>TEXT(Table3[[#This Row],[DATE]],"mmm")</f>
        <v>Nov</v>
      </c>
      <c r="P7634" s="3">
        <f>YEAR(Table3[[#This Row],[DATE]])</f>
        <v>2041</v>
      </c>
    </row>
    <row r="7635" spans="1:16" x14ac:dyDescent="0.3">
      <c r="A7635" s="6">
        <v>51830</v>
      </c>
      <c r="B7635" s="7" t="s">
        <v>1343</v>
      </c>
      <c r="C7635" s="9">
        <f t="shared" ca="1" si="238"/>
        <v>11</v>
      </c>
      <c r="D7635" s="9" t="s">
        <v>2116</v>
      </c>
      <c r="E7635" s="9" t="s">
        <v>2116</v>
      </c>
      <c r="F7635" s="10">
        <f t="shared" ca="1" si="239"/>
        <v>4.5630608994242608E-2</v>
      </c>
      <c r="G7635" s="3" t="str">
        <f>VLOOKUP(Table3[[#This Row],[PRODUCT ID]],Table1[[PRODUCT]:[SELLING PRICE]],1,FALSE)</f>
        <v>Product291</v>
      </c>
      <c r="H7635" s="3" t="str">
        <f>VLOOKUP(Table3[[#This Row],[PRODUCT ID]],Table1[[PRODUCT]:[SELLING PRICE]],2,FALSE)</f>
        <v>Category3</v>
      </c>
      <c r="I7635" s="3" t="str">
        <f>VLOOKUP(Table3[[#This Row],[PRODUCT ID]],Table1[[PRODUCT]:[SELLING PRICE]],3,FALSE)</f>
        <v>Lt</v>
      </c>
      <c r="J7635" s="16">
        <f ca="1">VLOOKUP(Table3[[#This Row],[PRODUCT ID]],Table1[[PRODUCT]:[SELLING PRICE]],4,FALSE)</f>
        <v>57</v>
      </c>
      <c r="K7635" s="16">
        <f ca="1">VLOOKUP(Table3[[#This Row],[PRODUCT ID]],Table1[[PRODUCT]:[SELLING PRICE]],5,FALSE)</f>
        <v>160.76107279266179</v>
      </c>
      <c r="L7635" s="16">
        <f ca="1">J7635*Table3[[#This Row],[QUANTITY]]</f>
        <v>627</v>
      </c>
      <c r="M7635" s="16">
        <f ca="1">K7635*Table3[[#This Row],[QUANTITY]]*(1-Table3[[#This Row],[DISCOUNT %]])</f>
        <v>1687.6799185242135</v>
      </c>
      <c r="N7635" s="3">
        <f>DAY(Table3[[#This Row],[DATE]])</f>
        <v>25</v>
      </c>
      <c r="O7635" s="3" t="str">
        <f>TEXT(Table3[[#This Row],[DATE]],"mmm")</f>
        <v>Nov</v>
      </c>
      <c r="P7635" s="3">
        <f>YEAR(Table3[[#This Row],[DATE]])</f>
        <v>2041</v>
      </c>
    </row>
    <row r="7636" spans="1:16" x14ac:dyDescent="0.3">
      <c r="A7636" s="6">
        <v>51831</v>
      </c>
      <c r="B7636" s="7" t="s">
        <v>1344</v>
      </c>
      <c r="C7636" s="9">
        <f t="shared" ca="1" si="238"/>
        <v>15</v>
      </c>
      <c r="D7636" s="9" t="s">
        <v>2117</v>
      </c>
      <c r="E7636" s="9" t="s">
        <v>2118</v>
      </c>
      <c r="F7636" s="10">
        <f t="shared" ca="1" si="239"/>
        <v>7.2474866312932124E-2</v>
      </c>
      <c r="G7636" s="3" t="str">
        <f>VLOOKUP(Table3[[#This Row],[PRODUCT ID]],Table1[[PRODUCT]:[SELLING PRICE]],1,FALSE)</f>
        <v>Product292</v>
      </c>
      <c r="H7636" s="3" t="str">
        <f>VLOOKUP(Table3[[#This Row],[PRODUCT ID]],Table1[[PRODUCT]:[SELLING PRICE]],2,FALSE)</f>
        <v>Category4</v>
      </c>
      <c r="I7636" s="3" t="str">
        <f>VLOOKUP(Table3[[#This Row],[PRODUCT ID]],Table1[[PRODUCT]:[SELLING PRICE]],3,FALSE)</f>
        <v>Ft</v>
      </c>
      <c r="J7636" s="16">
        <f ca="1">VLOOKUP(Table3[[#This Row],[PRODUCT ID]],Table1[[PRODUCT]:[SELLING PRICE]],4,FALSE)</f>
        <v>157</v>
      </c>
      <c r="K7636" s="16">
        <f ca="1">VLOOKUP(Table3[[#This Row],[PRODUCT ID]],Table1[[PRODUCT]:[SELLING PRICE]],5,FALSE)</f>
        <v>69.169995893164739</v>
      </c>
      <c r="L7636" s="16">
        <f ca="1">J7636*Table3[[#This Row],[QUANTITY]]</f>
        <v>2355</v>
      </c>
      <c r="M7636" s="16">
        <f ca="1">K7636*Table3[[#This Row],[QUANTITY]]*(1-Table3[[#This Row],[DISCOUNT %]])</f>
        <v>962.35364531912342</v>
      </c>
      <c r="N7636" s="3">
        <f>DAY(Table3[[#This Row],[DATE]])</f>
        <v>26</v>
      </c>
      <c r="O7636" s="3" t="str">
        <f>TEXT(Table3[[#This Row],[DATE]],"mmm")</f>
        <v>Nov</v>
      </c>
      <c r="P7636" s="3">
        <f>YEAR(Table3[[#This Row],[DATE]])</f>
        <v>2041</v>
      </c>
    </row>
    <row r="7637" spans="1:16" x14ac:dyDescent="0.3">
      <c r="A7637" s="6">
        <v>51832</v>
      </c>
      <c r="B7637" s="7" t="s">
        <v>1345</v>
      </c>
      <c r="C7637" s="9">
        <f t="shared" ca="1" si="238"/>
        <v>15</v>
      </c>
      <c r="D7637" s="9" t="s">
        <v>2115</v>
      </c>
      <c r="E7637" s="9" t="s">
        <v>2118</v>
      </c>
      <c r="F7637" s="10">
        <f t="shared" ca="1" si="239"/>
        <v>4.7895568322907679E-2</v>
      </c>
      <c r="G7637" s="3" t="str">
        <f>VLOOKUP(Table3[[#This Row],[PRODUCT ID]],Table1[[PRODUCT]:[SELLING PRICE]],1,FALSE)</f>
        <v>Product293</v>
      </c>
      <c r="H7637" s="3" t="str">
        <f>VLOOKUP(Table3[[#This Row],[PRODUCT ID]],Table1[[PRODUCT]:[SELLING PRICE]],2,FALSE)</f>
        <v>Category5</v>
      </c>
      <c r="I7637" s="3" t="str">
        <f>VLOOKUP(Table3[[#This Row],[PRODUCT ID]],Table1[[PRODUCT]:[SELLING PRICE]],3,FALSE)</f>
        <v>Kg</v>
      </c>
      <c r="J7637" s="16">
        <f ca="1">VLOOKUP(Table3[[#This Row],[PRODUCT ID]],Table1[[PRODUCT]:[SELLING PRICE]],4,FALSE)</f>
        <v>154</v>
      </c>
      <c r="K7637" s="16">
        <f ca="1">VLOOKUP(Table3[[#This Row],[PRODUCT ID]],Table1[[PRODUCT]:[SELLING PRICE]],5,FALSE)</f>
        <v>254.70296095990525</v>
      </c>
      <c r="L7637" s="16">
        <f ca="1">J7637*Table3[[#This Row],[QUANTITY]]</f>
        <v>2310</v>
      </c>
      <c r="M7637" s="16">
        <f ca="1">K7637*Table3[[#This Row],[QUANTITY]]*(1-Table3[[#This Row],[DISCOUNT %]])</f>
        <v>3637.5572683680484</v>
      </c>
      <c r="N7637" s="3">
        <f>DAY(Table3[[#This Row],[DATE]])</f>
        <v>27</v>
      </c>
      <c r="O7637" s="3" t="str">
        <f>TEXT(Table3[[#This Row],[DATE]],"mmm")</f>
        <v>Nov</v>
      </c>
      <c r="P7637" s="3">
        <f>YEAR(Table3[[#This Row],[DATE]])</f>
        <v>2041</v>
      </c>
    </row>
    <row r="7638" spans="1:16" x14ac:dyDescent="0.3">
      <c r="A7638" s="6">
        <v>51833</v>
      </c>
      <c r="B7638" s="7" t="s">
        <v>1346</v>
      </c>
      <c r="C7638" s="9">
        <f t="shared" ca="1" si="238"/>
        <v>9</v>
      </c>
      <c r="D7638" s="9" t="s">
        <v>2115</v>
      </c>
      <c r="E7638" s="9" t="s">
        <v>2116</v>
      </c>
      <c r="F7638" s="10">
        <f t="shared" ca="1" si="239"/>
        <v>5.1170480843179003E-2</v>
      </c>
      <c r="G7638" s="3" t="str">
        <f>VLOOKUP(Table3[[#This Row],[PRODUCT ID]],Table1[[PRODUCT]:[SELLING PRICE]],1,FALSE)</f>
        <v>Product294</v>
      </c>
      <c r="H7638" s="3" t="str">
        <f>VLOOKUP(Table3[[#This Row],[PRODUCT ID]],Table1[[PRODUCT]:[SELLING PRICE]],2,FALSE)</f>
        <v>Category1</v>
      </c>
      <c r="I7638" s="3" t="str">
        <f>VLOOKUP(Table3[[#This Row],[PRODUCT ID]],Table1[[PRODUCT]:[SELLING PRICE]],3,FALSE)</f>
        <v>No</v>
      </c>
      <c r="J7638" s="16">
        <f ca="1">VLOOKUP(Table3[[#This Row],[PRODUCT ID]],Table1[[PRODUCT]:[SELLING PRICE]],4,FALSE)</f>
        <v>242</v>
      </c>
      <c r="K7638" s="16">
        <f ca="1">VLOOKUP(Table3[[#This Row],[PRODUCT ID]],Table1[[PRODUCT]:[SELLING PRICE]],5,FALSE)</f>
        <v>68.235740328435014</v>
      </c>
      <c r="L7638" s="16">
        <f ca="1">J7638*Table3[[#This Row],[QUANTITY]]</f>
        <v>2178</v>
      </c>
      <c r="M7638" s="16">
        <f ca="1">K7638*Table3[[#This Row],[QUANTITY]]*(1-Table3[[#This Row],[DISCOUNT %]])</f>
        <v>582.69676216624828</v>
      </c>
      <c r="N7638" s="3">
        <f>DAY(Table3[[#This Row],[DATE]])</f>
        <v>28</v>
      </c>
      <c r="O7638" s="3" t="str">
        <f>TEXT(Table3[[#This Row],[DATE]],"mmm")</f>
        <v>Nov</v>
      </c>
      <c r="P7638" s="3">
        <f>YEAR(Table3[[#This Row],[DATE]])</f>
        <v>2041</v>
      </c>
    </row>
    <row r="7639" spans="1:16" x14ac:dyDescent="0.3">
      <c r="A7639" s="6">
        <v>51834</v>
      </c>
      <c r="B7639" s="7" t="s">
        <v>1347</v>
      </c>
      <c r="C7639" s="9">
        <f t="shared" ca="1" si="238"/>
        <v>13</v>
      </c>
      <c r="D7639" s="9" t="s">
        <v>2115</v>
      </c>
      <c r="E7639" s="9" t="s">
        <v>2116</v>
      </c>
      <c r="F7639" s="10">
        <f t="shared" ca="1" si="239"/>
        <v>4.0892131427661342E-2</v>
      </c>
      <c r="G7639" s="3" t="str">
        <f>VLOOKUP(Table3[[#This Row],[PRODUCT ID]],Table1[[PRODUCT]:[SELLING PRICE]],1,FALSE)</f>
        <v>Product295</v>
      </c>
      <c r="H7639" s="3" t="str">
        <f>VLOOKUP(Table3[[#This Row],[PRODUCT ID]],Table1[[PRODUCT]:[SELLING PRICE]],2,FALSE)</f>
        <v>Category2</v>
      </c>
      <c r="I7639" s="3" t="str">
        <f>VLOOKUP(Table3[[#This Row],[PRODUCT ID]],Table1[[PRODUCT]:[SELLING PRICE]],3,FALSE)</f>
        <v>No</v>
      </c>
      <c r="J7639" s="16">
        <f ca="1">VLOOKUP(Table3[[#This Row],[PRODUCT ID]],Table1[[PRODUCT]:[SELLING PRICE]],4,FALSE)</f>
        <v>36</v>
      </c>
      <c r="K7639" s="16">
        <f ca="1">VLOOKUP(Table3[[#This Row],[PRODUCT ID]],Table1[[PRODUCT]:[SELLING PRICE]],5,FALSE)</f>
        <v>125.64644108565078</v>
      </c>
      <c r="L7639" s="16">
        <f ca="1">J7639*Table3[[#This Row],[QUANTITY]]</f>
        <v>468</v>
      </c>
      <c r="M7639" s="16">
        <f ca="1">K7639*Table3[[#This Row],[QUANTITY]]*(1-Table3[[#This Row],[DISCOUNT %]])</f>
        <v>1566.6103739436596</v>
      </c>
      <c r="N7639" s="3">
        <f>DAY(Table3[[#This Row],[DATE]])</f>
        <v>29</v>
      </c>
      <c r="O7639" s="3" t="str">
        <f>TEXT(Table3[[#This Row],[DATE]],"mmm")</f>
        <v>Nov</v>
      </c>
      <c r="P7639" s="3">
        <f>YEAR(Table3[[#This Row],[DATE]])</f>
        <v>2041</v>
      </c>
    </row>
    <row r="7640" spans="1:16" x14ac:dyDescent="0.3">
      <c r="A7640" s="6">
        <v>51835</v>
      </c>
      <c r="B7640" s="7" t="s">
        <v>1348</v>
      </c>
      <c r="C7640" s="9">
        <f t="shared" ca="1" si="238"/>
        <v>4</v>
      </c>
      <c r="D7640" s="9" t="s">
        <v>2116</v>
      </c>
      <c r="E7640" s="9" t="s">
        <v>2116</v>
      </c>
      <c r="F7640" s="10">
        <f t="shared" ca="1" si="239"/>
        <v>3.2270878023413906E-2</v>
      </c>
      <c r="G7640" s="3" t="str">
        <f>VLOOKUP(Table3[[#This Row],[PRODUCT ID]],Table1[[PRODUCT]:[SELLING PRICE]],1,FALSE)</f>
        <v>Product296</v>
      </c>
      <c r="H7640" s="3" t="str">
        <f>VLOOKUP(Table3[[#This Row],[PRODUCT ID]],Table1[[PRODUCT]:[SELLING PRICE]],2,FALSE)</f>
        <v>Category3</v>
      </c>
      <c r="I7640" s="3" t="str">
        <f>VLOOKUP(Table3[[#This Row],[PRODUCT ID]],Table1[[PRODUCT]:[SELLING PRICE]],3,FALSE)</f>
        <v>Ft</v>
      </c>
      <c r="J7640" s="16">
        <f ca="1">VLOOKUP(Table3[[#This Row],[PRODUCT ID]],Table1[[PRODUCT]:[SELLING PRICE]],4,FALSE)</f>
        <v>29</v>
      </c>
      <c r="K7640" s="16">
        <f ca="1">VLOOKUP(Table3[[#This Row],[PRODUCT ID]],Table1[[PRODUCT]:[SELLING PRICE]],5,FALSE)</f>
        <v>307.08370406391714</v>
      </c>
      <c r="L7640" s="16">
        <f ca="1">J7640*Table3[[#This Row],[QUANTITY]]</f>
        <v>116</v>
      </c>
      <c r="M7640" s="16">
        <f ca="1">K7640*Table3[[#This Row],[QUANTITY]]*(1-Table3[[#This Row],[DISCOUNT %]])</f>
        <v>1188.6953732283694</v>
      </c>
      <c r="N7640" s="3">
        <f>DAY(Table3[[#This Row],[DATE]])</f>
        <v>30</v>
      </c>
      <c r="O7640" s="3" t="str">
        <f>TEXT(Table3[[#This Row],[DATE]],"mmm")</f>
        <v>Nov</v>
      </c>
      <c r="P7640" s="3">
        <f>YEAR(Table3[[#This Row],[DATE]])</f>
        <v>2041</v>
      </c>
    </row>
    <row r="7641" spans="1:16" x14ac:dyDescent="0.3">
      <c r="A7641" s="6">
        <v>51836</v>
      </c>
      <c r="B7641" s="7" t="s">
        <v>1349</v>
      </c>
      <c r="C7641" s="9">
        <f t="shared" ca="1" si="238"/>
        <v>13</v>
      </c>
      <c r="D7641" s="9" t="s">
        <v>2116</v>
      </c>
      <c r="E7641" s="9" t="s">
        <v>2116</v>
      </c>
      <c r="F7641" s="10">
        <f t="shared" ca="1" si="239"/>
        <v>8.7489549227703925E-2</v>
      </c>
      <c r="G7641" s="3" t="str">
        <f>VLOOKUP(Table3[[#This Row],[PRODUCT ID]],Table1[[PRODUCT]:[SELLING PRICE]],1,FALSE)</f>
        <v>Product297</v>
      </c>
      <c r="H7641" s="3" t="str">
        <f>VLOOKUP(Table3[[#This Row],[PRODUCT ID]],Table1[[PRODUCT]:[SELLING PRICE]],2,FALSE)</f>
        <v>Category4</v>
      </c>
      <c r="I7641" s="3" t="str">
        <f>VLOOKUP(Table3[[#This Row],[PRODUCT ID]],Table1[[PRODUCT]:[SELLING PRICE]],3,FALSE)</f>
        <v>No</v>
      </c>
      <c r="J7641" s="16">
        <f ca="1">VLOOKUP(Table3[[#This Row],[PRODUCT ID]],Table1[[PRODUCT]:[SELLING PRICE]],4,FALSE)</f>
        <v>77</v>
      </c>
      <c r="K7641" s="16">
        <f ca="1">VLOOKUP(Table3[[#This Row],[PRODUCT ID]],Table1[[PRODUCT]:[SELLING PRICE]],5,FALSE)</f>
        <v>74.673762245883864</v>
      </c>
      <c r="L7641" s="16">
        <f ca="1">J7641*Table3[[#This Row],[QUANTITY]]</f>
        <v>1001</v>
      </c>
      <c r="M7641" s="16">
        <f ca="1">K7641*Table3[[#This Row],[QUANTITY]]*(1-Table3[[#This Row],[DISCOUNT %]])</f>
        <v>885.82764982211177</v>
      </c>
      <c r="N7641" s="3">
        <f>DAY(Table3[[#This Row],[DATE]])</f>
        <v>1</v>
      </c>
      <c r="O7641" s="3" t="str">
        <f>TEXT(Table3[[#This Row],[DATE]],"mmm")</f>
        <v>Dec</v>
      </c>
      <c r="P7641" s="3">
        <f>YEAR(Table3[[#This Row],[DATE]])</f>
        <v>2041</v>
      </c>
    </row>
    <row r="7642" spans="1:16" x14ac:dyDescent="0.3">
      <c r="A7642" s="6">
        <v>51837</v>
      </c>
      <c r="B7642" s="7" t="s">
        <v>1350</v>
      </c>
      <c r="C7642" s="9">
        <f t="shared" ca="1" si="238"/>
        <v>15</v>
      </c>
      <c r="D7642" s="9" t="s">
        <v>2116</v>
      </c>
      <c r="E7642" s="9" t="s">
        <v>2118</v>
      </c>
      <c r="F7642" s="10">
        <f t="shared" ca="1" si="239"/>
        <v>6.7682012592634996E-2</v>
      </c>
      <c r="G7642" s="3" t="str">
        <f>VLOOKUP(Table3[[#This Row],[PRODUCT ID]],Table1[[PRODUCT]:[SELLING PRICE]],1,FALSE)</f>
        <v>Product298</v>
      </c>
      <c r="H7642" s="3" t="str">
        <f>VLOOKUP(Table3[[#This Row],[PRODUCT ID]],Table1[[PRODUCT]:[SELLING PRICE]],2,FALSE)</f>
        <v>Category5</v>
      </c>
      <c r="I7642" s="3" t="str">
        <f>VLOOKUP(Table3[[#This Row],[PRODUCT ID]],Table1[[PRODUCT]:[SELLING PRICE]],3,FALSE)</f>
        <v>Kg</v>
      </c>
      <c r="J7642" s="16">
        <f ca="1">VLOOKUP(Table3[[#This Row],[PRODUCT ID]],Table1[[PRODUCT]:[SELLING PRICE]],4,FALSE)</f>
        <v>198</v>
      </c>
      <c r="K7642" s="16">
        <f ca="1">VLOOKUP(Table3[[#This Row],[PRODUCT ID]],Table1[[PRODUCT]:[SELLING PRICE]],5,FALSE)</f>
        <v>67.879310668282471</v>
      </c>
      <c r="L7642" s="16">
        <f ca="1">J7642*Table3[[#This Row],[QUANTITY]]</f>
        <v>2970</v>
      </c>
      <c r="M7642" s="16">
        <f ca="1">K7642*Table3[[#This Row],[QUANTITY]]*(1-Table3[[#This Row],[DISCOUNT %]])</f>
        <v>949.27653463278602</v>
      </c>
      <c r="N7642" s="3">
        <f>DAY(Table3[[#This Row],[DATE]])</f>
        <v>2</v>
      </c>
      <c r="O7642" s="3" t="str">
        <f>TEXT(Table3[[#This Row],[DATE]],"mmm")</f>
        <v>Dec</v>
      </c>
      <c r="P7642" s="3">
        <f>YEAR(Table3[[#This Row],[DATE]])</f>
        <v>2041</v>
      </c>
    </row>
    <row r="7643" spans="1:16" x14ac:dyDescent="0.3">
      <c r="A7643" s="6">
        <v>51838</v>
      </c>
      <c r="B7643" s="7" t="s">
        <v>1351</v>
      </c>
      <c r="C7643" s="9">
        <f t="shared" ca="1" si="238"/>
        <v>11</v>
      </c>
      <c r="D7643" s="9" t="s">
        <v>2115</v>
      </c>
      <c r="E7643" s="9" t="s">
        <v>2116</v>
      </c>
      <c r="F7643" s="10">
        <f t="shared" ca="1" si="239"/>
        <v>7.237914129610723E-2</v>
      </c>
      <c r="G7643" s="3" t="str">
        <f>VLOOKUP(Table3[[#This Row],[PRODUCT ID]],Table1[[PRODUCT]:[SELLING PRICE]],1,FALSE)</f>
        <v>Product299</v>
      </c>
      <c r="H7643" s="3" t="str">
        <f>VLOOKUP(Table3[[#This Row],[PRODUCT ID]],Table1[[PRODUCT]:[SELLING PRICE]],2,FALSE)</f>
        <v>Category1</v>
      </c>
      <c r="I7643" s="3" t="str">
        <f>VLOOKUP(Table3[[#This Row],[PRODUCT ID]],Table1[[PRODUCT]:[SELLING PRICE]],3,FALSE)</f>
        <v>Kg</v>
      </c>
      <c r="J7643" s="16">
        <f ca="1">VLOOKUP(Table3[[#This Row],[PRODUCT ID]],Table1[[PRODUCT]:[SELLING PRICE]],4,FALSE)</f>
        <v>15</v>
      </c>
      <c r="K7643" s="16">
        <f ca="1">VLOOKUP(Table3[[#This Row],[PRODUCT ID]],Table1[[PRODUCT]:[SELLING PRICE]],5,FALSE)</f>
        <v>43.335675005788879</v>
      </c>
      <c r="L7643" s="16">
        <f ca="1">J7643*Table3[[#This Row],[QUANTITY]]</f>
        <v>165</v>
      </c>
      <c r="M7643" s="16">
        <f ca="1">K7643*Table3[[#This Row],[QUANTITY]]*(1-Table3[[#This Row],[DISCOUNT %]])</f>
        <v>442.18983667520973</v>
      </c>
      <c r="N7643" s="3">
        <f>DAY(Table3[[#This Row],[DATE]])</f>
        <v>3</v>
      </c>
      <c r="O7643" s="3" t="str">
        <f>TEXT(Table3[[#This Row],[DATE]],"mmm")</f>
        <v>Dec</v>
      </c>
      <c r="P7643" s="3">
        <f>YEAR(Table3[[#This Row],[DATE]])</f>
        <v>2041</v>
      </c>
    </row>
    <row r="7644" spans="1:16" x14ac:dyDescent="0.3">
      <c r="A7644" s="6">
        <v>51839</v>
      </c>
      <c r="B7644" s="7" t="s">
        <v>1352</v>
      </c>
      <c r="C7644" s="9">
        <f t="shared" ca="1" si="238"/>
        <v>10</v>
      </c>
      <c r="D7644" s="9" t="s">
        <v>2117</v>
      </c>
      <c r="E7644" s="9" t="s">
        <v>2116</v>
      </c>
      <c r="F7644" s="10">
        <f t="shared" ca="1" si="239"/>
        <v>9.0776684287521142E-2</v>
      </c>
      <c r="G7644" s="3" t="str">
        <f>VLOOKUP(Table3[[#This Row],[PRODUCT ID]],Table1[[PRODUCT]:[SELLING PRICE]],1,FALSE)</f>
        <v>Product300</v>
      </c>
      <c r="H7644" s="3" t="str">
        <f>VLOOKUP(Table3[[#This Row],[PRODUCT ID]],Table1[[PRODUCT]:[SELLING PRICE]],2,FALSE)</f>
        <v>Category2</v>
      </c>
      <c r="I7644" s="3" t="str">
        <f>VLOOKUP(Table3[[#This Row],[PRODUCT ID]],Table1[[PRODUCT]:[SELLING PRICE]],3,FALSE)</f>
        <v>Lt</v>
      </c>
      <c r="J7644" s="16">
        <f ca="1">VLOOKUP(Table3[[#This Row],[PRODUCT ID]],Table1[[PRODUCT]:[SELLING PRICE]],4,FALSE)</f>
        <v>28</v>
      </c>
      <c r="K7644" s="16">
        <f ca="1">VLOOKUP(Table3[[#This Row],[PRODUCT ID]],Table1[[PRODUCT]:[SELLING PRICE]],5,FALSE)</f>
        <v>106.79262470069787</v>
      </c>
      <c r="L7644" s="16">
        <f ca="1">J7644*Table3[[#This Row],[QUANTITY]]</f>
        <v>280</v>
      </c>
      <c r="M7644" s="16">
        <f ca="1">K7644*Table3[[#This Row],[QUANTITY]]*(1-Table3[[#This Row],[DISCOUNT %]])</f>
        <v>970.98344324006882</v>
      </c>
      <c r="N7644" s="3">
        <f>DAY(Table3[[#This Row],[DATE]])</f>
        <v>4</v>
      </c>
      <c r="O7644" s="3" t="str">
        <f>TEXT(Table3[[#This Row],[DATE]],"mmm")</f>
        <v>Dec</v>
      </c>
      <c r="P7644" s="3">
        <f>YEAR(Table3[[#This Row],[DATE]])</f>
        <v>2041</v>
      </c>
    </row>
    <row r="7645" spans="1:16" x14ac:dyDescent="0.3">
      <c r="A7645" s="6">
        <v>51840</v>
      </c>
      <c r="B7645" s="7" t="s">
        <v>1353</v>
      </c>
      <c r="C7645" s="9">
        <f t="shared" ca="1" si="238"/>
        <v>15</v>
      </c>
      <c r="D7645" s="9" t="s">
        <v>2117</v>
      </c>
      <c r="E7645" s="9" t="s">
        <v>2116</v>
      </c>
      <c r="F7645" s="10">
        <f t="shared" ca="1" si="239"/>
        <v>4.9161565114028034E-3</v>
      </c>
      <c r="G7645" s="3" t="str">
        <f>VLOOKUP(Table3[[#This Row],[PRODUCT ID]],Table1[[PRODUCT]:[SELLING PRICE]],1,FALSE)</f>
        <v>Product301</v>
      </c>
      <c r="H7645" s="3" t="str">
        <f>VLOOKUP(Table3[[#This Row],[PRODUCT ID]],Table1[[PRODUCT]:[SELLING PRICE]],2,FALSE)</f>
        <v>Category3</v>
      </c>
      <c r="I7645" s="3" t="str">
        <f>VLOOKUP(Table3[[#This Row],[PRODUCT ID]],Table1[[PRODUCT]:[SELLING PRICE]],3,FALSE)</f>
        <v>Kg</v>
      </c>
      <c r="J7645" s="16">
        <f ca="1">VLOOKUP(Table3[[#This Row],[PRODUCT ID]],Table1[[PRODUCT]:[SELLING PRICE]],4,FALSE)</f>
        <v>247</v>
      </c>
      <c r="K7645" s="16">
        <f ca="1">VLOOKUP(Table3[[#This Row],[PRODUCT ID]],Table1[[PRODUCT]:[SELLING PRICE]],5,FALSE)</f>
        <v>87.750979976690644</v>
      </c>
      <c r="L7645" s="16">
        <f ca="1">J7645*Table3[[#This Row],[QUANTITY]]</f>
        <v>3705</v>
      </c>
      <c r="M7645" s="16">
        <f ca="1">K7645*Table3[[#This Row],[QUANTITY]]*(1-Table3[[#This Row],[DISCOUNT %]])</f>
        <v>1309.793736376444</v>
      </c>
      <c r="N7645" s="3">
        <f>DAY(Table3[[#This Row],[DATE]])</f>
        <v>5</v>
      </c>
      <c r="O7645" s="3" t="str">
        <f>TEXT(Table3[[#This Row],[DATE]],"mmm")</f>
        <v>Dec</v>
      </c>
      <c r="P7645" s="3">
        <f>YEAR(Table3[[#This Row],[DATE]])</f>
        <v>2041</v>
      </c>
    </row>
    <row r="7646" spans="1:16" x14ac:dyDescent="0.3">
      <c r="A7646" s="6">
        <v>51841</v>
      </c>
      <c r="B7646" s="7" t="s">
        <v>1354</v>
      </c>
      <c r="C7646" s="9">
        <f t="shared" ca="1" si="238"/>
        <v>11</v>
      </c>
      <c r="D7646" s="9" t="s">
        <v>2116</v>
      </c>
      <c r="E7646" s="9" t="s">
        <v>2116</v>
      </c>
      <c r="F7646" s="10">
        <f t="shared" ca="1" si="239"/>
        <v>6.2044390309058284E-2</v>
      </c>
      <c r="G7646" s="3" t="str">
        <f>VLOOKUP(Table3[[#This Row],[PRODUCT ID]],Table1[[PRODUCT]:[SELLING PRICE]],1,FALSE)</f>
        <v>Product302</v>
      </c>
      <c r="H7646" s="3" t="str">
        <f>VLOOKUP(Table3[[#This Row],[PRODUCT ID]],Table1[[PRODUCT]:[SELLING PRICE]],2,FALSE)</f>
        <v>Category4</v>
      </c>
      <c r="I7646" s="3" t="str">
        <f>VLOOKUP(Table3[[#This Row],[PRODUCT ID]],Table1[[PRODUCT]:[SELLING PRICE]],3,FALSE)</f>
        <v>Lt</v>
      </c>
      <c r="J7646" s="16">
        <f ca="1">VLOOKUP(Table3[[#This Row],[PRODUCT ID]],Table1[[PRODUCT]:[SELLING PRICE]],4,FALSE)</f>
        <v>24</v>
      </c>
      <c r="K7646" s="16">
        <f ca="1">VLOOKUP(Table3[[#This Row],[PRODUCT ID]],Table1[[PRODUCT]:[SELLING PRICE]],5,FALSE)</f>
        <v>49.389533626981333</v>
      </c>
      <c r="L7646" s="16">
        <f ca="1">J7646*Table3[[#This Row],[QUANTITY]]</f>
        <v>264</v>
      </c>
      <c r="M7646" s="16">
        <f ca="1">K7646*Table3[[#This Row],[QUANTITY]]*(1-Table3[[#This Row],[DISCOUNT %]])</f>
        <v>509.57709137991202</v>
      </c>
      <c r="N7646" s="3">
        <f>DAY(Table3[[#This Row],[DATE]])</f>
        <v>6</v>
      </c>
      <c r="O7646" s="3" t="str">
        <f>TEXT(Table3[[#This Row],[DATE]],"mmm")</f>
        <v>Dec</v>
      </c>
      <c r="P7646" s="3">
        <f>YEAR(Table3[[#This Row],[DATE]])</f>
        <v>2041</v>
      </c>
    </row>
    <row r="7647" spans="1:16" x14ac:dyDescent="0.3">
      <c r="A7647" s="6">
        <v>51842</v>
      </c>
      <c r="B7647" s="7" t="s">
        <v>1355</v>
      </c>
      <c r="C7647" s="9">
        <f t="shared" ca="1" si="238"/>
        <v>5</v>
      </c>
      <c r="D7647" s="9" t="s">
        <v>2116</v>
      </c>
      <c r="E7647" s="9" t="s">
        <v>2116</v>
      </c>
      <c r="F7647" s="10">
        <f t="shared" ca="1" si="239"/>
        <v>2.5968187608869733E-2</v>
      </c>
      <c r="G7647" s="3" t="str">
        <f>VLOOKUP(Table3[[#This Row],[PRODUCT ID]],Table1[[PRODUCT]:[SELLING PRICE]],1,FALSE)</f>
        <v>Product303</v>
      </c>
      <c r="H7647" s="3" t="str">
        <f>VLOOKUP(Table3[[#This Row],[PRODUCT ID]],Table1[[PRODUCT]:[SELLING PRICE]],2,FALSE)</f>
        <v>Category5</v>
      </c>
      <c r="I7647" s="3" t="str">
        <f>VLOOKUP(Table3[[#This Row],[PRODUCT ID]],Table1[[PRODUCT]:[SELLING PRICE]],3,FALSE)</f>
        <v>Ft</v>
      </c>
      <c r="J7647" s="16">
        <f ca="1">VLOOKUP(Table3[[#This Row],[PRODUCT ID]],Table1[[PRODUCT]:[SELLING PRICE]],4,FALSE)</f>
        <v>15</v>
      </c>
      <c r="K7647" s="16">
        <f ca="1">VLOOKUP(Table3[[#This Row],[PRODUCT ID]],Table1[[PRODUCT]:[SELLING PRICE]],5,FALSE)</f>
        <v>248.86566443478185</v>
      </c>
      <c r="L7647" s="16">
        <f ca="1">J7647*Table3[[#This Row],[QUANTITY]]</f>
        <v>75</v>
      </c>
      <c r="M7647" s="16">
        <f ca="1">K7647*Table3[[#This Row],[QUANTITY]]*(1-Table3[[#This Row],[DISCOUNT %]])</f>
        <v>1212.015370856667</v>
      </c>
      <c r="N7647" s="3">
        <f>DAY(Table3[[#This Row],[DATE]])</f>
        <v>7</v>
      </c>
      <c r="O7647" s="3" t="str">
        <f>TEXT(Table3[[#This Row],[DATE]],"mmm")</f>
        <v>Dec</v>
      </c>
      <c r="P7647" s="3">
        <f>YEAR(Table3[[#This Row],[DATE]])</f>
        <v>2041</v>
      </c>
    </row>
    <row r="7648" spans="1:16" x14ac:dyDescent="0.3">
      <c r="A7648" s="6">
        <v>51843</v>
      </c>
      <c r="B7648" s="7" t="s">
        <v>1356</v>
      </c>
      <c r="C7648" s="9">
        <f t="shared" ca="1" si="238"/>
        <v>7</v>
      </c>
      <c r="D7648" s="9" t="s">
        <v>2116</v>
      </c>
      <c r="E7648" s="9" t="s">
        <v>2118</v>
      </c>
      <c r="F7648" s="10">
        <f t="shared" ca="1" si="239"/>
        <v>8.5905532090498254E-2</v>
      </c>
      <c r="G7648" s="3" t="str">
        <f>VLOOKUP(Table3[[#This Row],[PRODUCT ID]],Table1[[PRODUCT]:[SELLING PRICE]],1,FALSE)</f>
        <v>Product304</v>
      </c>
      <c r="H7648" s="3" t="str">
        <f>VLOOKUP(Table3[[#This Row],[PRODUCT ID]],Table1[[PRODUCT]:[SELLING PRICE]],2,FALSE)</f>
        <v>Category1</v>
      </c>
      <c r="I7648" s="3" t="str">
        <f>VLOOKUP(Table3[[#This Row],[PRODUCT ID]],Table1[[PRODUCT]:[SELLING PRICE]],3,FALSE)</f>
        <v>Kg</v>
      </c>
      <c r="J7648" s="16">
        <f ca="1">VLOOKUP(Table3[[#This Row],[PRODUCT ID]],Table1[[PRODUCT]:[SELLING PRICE]],4,FALSE)</f>
        <v>240</v>
      </c>
      <c r="K7648" s="16">
        <f ca="1">VLOOKUP(Table3[[#This Row],[PRODUCT ID]],Table1[[PRODUCT]:[SELLING PRICE]],5,FALSE)</f>
        <v>58.432663802580812</v>
      </c>
      <c r="L7648" s="16">
        <f ca="1">J7648*Table3[[#This Row],[QUANTITY]]</f>
        <v>1680</v>
      </c>
      <c r="M7648" s="16">
        <f ca="1">K7648*Table3[[#This Row],[QUANTITY]]*(1-Table3[[#This Row],[DISCOUNT %]])</f>
        <v>373.89082309008438</v>
      </c>
      <c r="N7648" s="3">
        <f>DAY(Table3[[#This Row],[DATE]])</f>
        <v>8</v>
      </c>
      <c r="O7648" s="3" t="str">
        <f>TEXT(Table3[[#This Row],[DATE]],"mmm")</f>
        <v>Dec</v>
      </c>
      <c r="P7648" s="3">
        <f>YEAR(Table3[[#This Row],[DATE]])</f>
        <v>2041</v>
      </c>
    </row>
    <row r="7649" spans="1:16" x14ac:dyDescent="0.3">
      <c r="A7649" s="6">
        <v>51844</v>
      </c>
      <c r="B7649" s="7" t="s">
        <v>1357</v>
      </c>
      <c r="C7649" s="9">
        <f t="shared" ca="1" si="238"/>
        <v>1</v>
      </c>
      <c r="D7649" s="9" t="s">
        <v>2116</v>
      </c>
      <c r="E7649" s="9" t="s">
        <v>2118</v>
      </c>
      <c r="F7649" s="10">
        <f t="shared" ca="1" si="239"/>
        <v>8.6974444729886261E-2</v>
      </c>
      <c r="G7649" s="3" t="str">
        <f>VLOOKUP(Table3[[#This Row],[PRODUCT ID]],Table1[[PRODUCT]:[SELLING PRICE]],1,FALSE)</f>
        <v>Product305</v>
      </c>
      <c r="H7649" s="3" t="str">
        <f>VLOOKUP(Table3[[#This Row],[PRODUCT ID]],Table1[[PRODUCT]:[SELLING PRICE]],2,FALSE)</f>
        <v>Category2</v>
      </c>
      <c r="I7649" s="3" t="str">
        <f>VLOOKUP(Table3[[#This Row],[PRODUCT ID]],Table1[[PRODUCT]:[SELLING PRICE]],3,FALSE)</f>
        <v>No</v>
      </c>
      <c r="J7649" s="16">
        <f ca="1">VLOOKUP(Table3[[#This Row],[PRODUCT ID]],Table1[[PRODUCT]:[SELLING PRICE]],4,FALSE)</f>
        <v>162</v>
      </c>
      <c r="K7649" s="16">
        <f ca="1">VLOOKUP(Table3[[#This Row],[PRODUCT ID]],Table1[[PRODUCT]:[SELLING PRICE]],5,FALSE)</f>
        <v>50.299507482008949</v>
      </c>
      <c r="L7649" s="16">
        <f ca="1">J7649*Table3[[#This Row],[QUANTITY]]</f>
        <v>162</v>
      </c>
      <c r="M7649" s="16">
        <f ca="1">K7649*Table3[[#This Row],[QUANTITY]]*(1-Table3[[#This Row],[DISCOUNT %]])</f>
        <v>45.924735748574463</v>
      </c>
      <c r="N7649" s="3">
        <f>DAY(Table3[[#This Row],[DATE]])</f>
        <v>9</v>
      </c>
      <c r="O7649" s="3" t="str">
        <f>TEXT(Table3[[#This Row],[DATE]],"mmm")</f>
        <v>Dec</v>
      </c>
      <c r="P7649" s="3">
        <f>YEAR(Table3[[#This Row],[DATE]])</f>
        <v>2041</v>
      </c>
    </row>
    <row r="7650" spans="1:16" x14ac:dyDescent="0.3">
      <c r="A7650" s="6">
        <v>51845</v>
      </c>
      <c r="B7650" s="7" t="s">
        <v>1358</v>
      </c>
      <c r="C7650" s="9">
        <f t="shared" ca="1" si="238"/>
        <v>3</v>
      </c>
      <c r="D7650" s="9" t="s">
        <v>2115</v>
      </c>
      <c r="E7650" s="9" t="s">
        <v>2116</v>
      </c>
      <c r="F7650" s="10">
        <f t="shared" ca="1" si="239"/>
        <v>5.1138793208772439E-2</v>
      </c>
      <c r="G7650" s="3" t="str">
        <f>VLOOKUP(Table3[[#This Row],[PRODUCT ID]],Table1[[PRODUCT]:[SELLING PRICE]],1,FALSE)</f>
        <v>Product306</v>
      </c>
      <c r="H7650" s="3" t="str">
        <f>VLOOKUP(Table3[[#This Row],[PRODUCT ID]],Table1[[PRODUCT]:[SELLING PRICE]],2,FALSE)</f>
        <v>Category3</v>
      </c>
      <c r="I7650" s="3" t="str">
        <f>VLOOKUP(Table3[[#This Row],[PRODUCT ID]],Table1[[PRODUCT]:[SELLING PRICE]],3,FALSE)</f>
        <v>No</v>
      </c>
      <c r="J7650" s="16">
        <f ca="1">VLOOKUP(Table3[[#This Row],[PRODUCT ID]],Table1[[PRODUCT]:[SELLING PRICE]],4,FALSE)</f>
        <v>206</v>
      </c>
      <c r="K7650" s="16">
        <f ca="1">VLOOKUP(Table3[[#This Row],[PRODUCT ID]],Table1[[PRODUCT]:[SELLING PRICE]],5,FALSE)</f>
        <v>199.02314319636599</v>
      </c>
      <c r="L7650" s="16">
        <f ca="1">J7650*Table3[[#This Row],[QUANTITY]]</f>
        <v>618</v>
      </c>
      <c r="M7650" s="16">
        <f ca="1">K7650*Table3[[#This Row],[QUANTITY]]*(1-Table3[[#This Row],[DISCOUNT %]])</f>
        <v>566.53601949806148</v>
      </c>
      <c r="N7650" s="3">
        <f>DAY(Table3[[#This Row],[DATE]])</f>
        <v>10</v>
      </c>
      <c r="O7650" s="3" t="str">
        <f>TEXT(Table3[[#This Row],[DATE]],"mmm")</f>
        <v>Dec</v>
      </c>
      <c r="P7650" s="3">
        <f>YEAR(Table3[[#This Row],[DATE]])</f>
        <v>2041</v>
      </c>
    </row>
    <row r="7651" spans="1:16" x14ac:dyDescent="0.3">
      <c r="A7651" s="6">
        <v>51846</v>
      </c>
      <c r="B7651" s="7" t="s">
        <v>1359</v>
      </c>
      <c r="C7651" s="9">
        <f t="shared" ca="1" si="238"/>
        <v>8</v>
      </c>
      <c r="D7651" s="9" t="s">
        <v>2116</v>
      </c>
      <c r="E7651" s="9" t="s">
        <v>2116</v>
      </c>
      <c r="F7651" s="10">
        <f t="shared" ca="1" si="239"/>
        <v>7.7418358344612151E-2</v>
      </c>
      <c r="G7651" s="3" t="str">
        <f>VLOOKUP(Table3[[#This Row],[PRODUCT ID]],Table1[[PRODUCT]:[SELLING PRICE]],1,FALSE)</f>
        <v>Product307</v>
      </c>
      <c r="H7651" s="3" t="str">
        <f>VLOOKUP(Table3[[#This Row],[PRODUCT ID]],Table1[[PRODUCT]:[SELLING PRICE]],2,FALSE)</f>
        <v>Category4</v>
      </c>
      <c r="I7651" s="3" t="str">
        <f>VLOOKUP(Table3[[#This Row],[PRODUCT ID]],Table1[[PRODUCT]:[SELLING PRICE]],3,FALSE)</f>
        <v>Ft</v>
      </c>
      <c r="J7651" s="16">
        <f ca="1">VLOOKUP(Table3[[#This Row],[PRODUCT ID]],Table1[[PRODUCT]:[SELLING PRICE]],4,FALSE)</f>
        <v>29</v>
      </c>
      <c r="K7651" s="16">
        <f ca="1">VLOOKUP(Table3[[#This Row],[PRODUCT ID]],Table1[[PRODUCT]:[SELLING PRICE]],5,FALSE)</f>
        <v>185.71672229854039</v>
      </c>
      <c r="L7651" s="16">
        <f ca="1">J7651*Table3[[#This Row],[QUANTITY]]</f>
        <v>232</v>
      </c>
      <c r="M7651" s="16">
        <f ca="1">K7651*Table3[[#This Row],[QUANTITY]]*(1-Table3[[#This Row],[DISCOUNT %]])</f>
        <v>1370.7107083283613</v>
      </c>
      <c r="N7651" s="3">
        <f>DAY(Table3[[#This Row],[DATE]])</f>
        <v>11</v>
      </c>
      <c r="O7651" s="3" t="str">
        <f>TEXT(Table3[[#This Row],[DATE]],"mmm")</f>
        <v>Dec</v>
      </c>
      <c r="P7651" s="3">
        <f>YEAR(Table3[[#This Row],[DATE]])</f>
        <v>2041</v>
      </c>
    </row>
    <row r="7652" spans="1:16" x14ac:dyDescent="0.3">
      <c r="A7652" s="6">
        <v>51847</v>
      </c>
      <c r="B7652" s="7" t="s">
        <v>1360</v>
      </c>
      <c r="C7652" s="9">
        <f t="shared" ca="1" si="238"/>
        <v>1</v>
      </c>
      <c r="D7652" s="9" t="s">
        <v>2117</v>
      </c>
      <c r="E7652" s="9" t="s">
        <v>2116</v>
      </c>
      <c r="F7652" s="10">
        <f t="shared" ca="1" si="239"/>
        <v>4.2071548091763084E-2</v>
      </c>
      <c r="G7652" s="3" t="str">
        <f>VLOOKUP(Table3[[#This Row],[PRODUCT ID]],Table1[[PRODUCT]:[SELLING PRICE]],1,FALSE)</f>
        <v>Product308</v>
      </c>
      <c r="H7652" s="3" t="str">
        <f>VLOOKUP(Table3[[#This Row],[PRODUCT ID]],Table1[[PRODUCT]:[SELLING PRICE]],2,FALSE)</f>
        <v>Category5</v>
      </c>
      <c r="I7652" s="3" t="str">
        <f>VLOOKUP(Table3[[#This Row],[PRODUCT ID]],Table1[[PRODUCT]:[SELLING PRICE]],3,FALSE)</f>
        <v>No</v>
      </c>
      <c r="J7652" s="16">
        <f ca="1">VLOOKUP(Table3[[#This Row],[PRODUCT ID]],Table1[[PRODUCT]:[SELLING PRICE]],4,FALSE)</f>
        <v>15</v>
      </c>
      <c r="K7652" s="16">
        <f ca="1">VLOOKUP(Table3[[#This Row],[PRODUCT ID]],Table1[[PRODUCT]:[SELLING PRICE]],5,FALSE)</f>
        <v>96.872214221055856</v>
      </c>
      <c r="L7652" s="16">
        <f ca="1">J7652*Table3[[#This Row],[QUANTITY]]</f>
        <v>15</v>
      </c>
      <c r="M7652" s="16">
        <f ca="1">K7652*Table3[[#This Row],[QUANTITY]]*(1-Table3[[#This Row],[DISCOUNT %]])</f>
        <v>92.796650201699137</v>
      </c>
      <c r="N7652" s="3">
        <f>DAY(Table3[[#This Row],[DATE]])</f>
        <v>12</v>
      </c>
      <c r="O7652" s="3" t="str">
        <f>TEXT(Table3[[#This Row],[DATE]],"mmm")</f>
        <v>Dec</v>
      </c>
      <c r="P7652" s="3">
        <f>YEAR(Table3[[#This Row],[DATE]])</f>
        <v>2041</v>
      </c>
    </row>
    <row r="7653" spans="1:16" x14ac:dyDescent="0.3">
      <c r="A7653" s="6">
        <v>51848</v>
      </c>
      <c r="B7653" s="7" t="s">
        <v>1361</v>
      </c>
      <c r="C7653" s="9">
        <f t="shared" ca="1" si="238"/>
        <v>11</v>
      </c>
      <c r="D7653" s="9" t="s">
        <v>2115</v>
      </c>
      <c r="E7653" s="9" t="s">
        <v>2116</v>
      </c>
      <c r="F7653" s="10">
        <f t="shared" ca="1" si="239"/>
        <v>7.5441860557277918E-2</v>
      </c>
      <c r="G7653" s="3" t="str">
        <f>VLOOKUP(Table3[[#This Row],[PRODUCT ID]],Table1[[PRODUCT]:[SELLING PRICE]],1,FALSE)</f>
        <v>Product309</v>
      </c>
      <c r="H7653" s="3" t="str">
        <f>VLOOKUP(Table3[[#This Row],[PRODUCT ID]],Table1[[PRODUCT]:[SELLING PRICE]],2,FALSE)</f>
        <v>Category1</v>
      </c>
      <c r="I7653" s="3" t="str">
        <f>VLOOKUP(Table3[[#This Row],[PRODUCT ID]],Table1[[PRODUCT]:[SELLING PRICE]],3,FALSE)</f>
        <v>Kg</v>
      </c>
      <c r="J7653" s="16">
        <f ca="1">VLOOKUP(Table3[[#This Row],[PRODUCT ID]],Table1[[PRODUCT]:[SELLING PRICE]],4,FALSE)</f>
        <v>199</v>
      </c>
      <c r="K7653" s="16">
        <f ca="1">VLOOKUP(Table3[[#This Row],[PRODUCT ID]],Table1[[PRODUCT]:[SELLING PRICE]],5,FALSE)</f>
        <v>235.71906334814992</v>
      </c>
      <c r="L7653" s="16">
        <f ca="1">J7653*Table3[[#This Row],[QUANTITY]]</f>
        <v>2189</v>
      </c>
      <c r="M7653" s="16">
        <f ca="1">K7653*Table3[[#This Row],[QUANTITY]]*(1-Table3[[#This Row],[DISCOUNT %]])</f>
        <v>2397.2957650438125</v>
      </c>
      <c r="N7653" s="3">
        <f>DAY(Table3[[#This Row],[DATE]])</f>
        <v>13</v>
      </c>
      <c r="O7653" s="3" t="str">
        <f>TEXT(Table3[[#This Row],[DATE]],"mmm")</f>
        <v>Dec</v>
      </c>
      <c r="P7653" s="3">
        <f>YEAR(Table3[[#This Row],[DATE]])</f>
        <v>2041</v>
      </c>
    </row>
    <row r="7654" spans="1:16" x14ac:dyDescent="0.3">
      <c r="A7654" s="6">
        <v>51849</v>
      </c>
      <c r="B7654" s="7" t="s">
        <v>1362</v>
      </c>
      <c r="C7654" s="9">
        <f t="shared" ca="1" si="238"/>
        <v>7</v>
      </c>
      <c r="D7654" s="9" t="s">
        <v>2115</v>
      </c>
      <c r="E7654" s="9" t="s">
        <v>2118</v>
      </c>
      <c r="F7654" s="10">
        <f t="shared" ca="1" si="239"/>
        <v>2.320458334014195E-2</v>
      </c>
      <c r="G7654" s="3" t="str">
        <f>VLOOKUP(Table3[[#This Row],[PRODUCT ID]],Table1[[PRODUCT]:[SELLING PRICE]],1,FALSE)</f>
        <v>Product310</v>
      </c>
      <c r="H7654" s="3" t="str">
        <f>VLOOKUP(Table3[[#This Row],[PRODUCT ID]],Table1[[PRODUCT]:[SELLING PRICE]],2,FALSE)</f>
        <v>Category2</v>
      </c>
      <c r="I7654" s="3" t="str">
        <f>VLOOKUP(Table3[[#This Row],[PRODUCT ID]],Table1[[PRODUCT]:[SELLING PRICE]],3,FALSE)</f>
        <v>Kg</v>
      </c>
      <c r="J7654" s="16">
        <f ca="1">VLOOKUP(Table3[[#This Row],[PRODUCT ID]],Table1[[PRODUCT]:[SELLING PRICE]],4,FALSE)</f>
        <v>73</v>
      </c>
      <c r="K7654" s="16">
        <f ca="1">VLOOKUP(Table3[[#This Row],[PRODUCT ID]],Table1[[PRODUCT]:[SELLING PRICE]],5,FALSE)</f>
        <v>137.38378005784344</v>
      </c>
      <c r="L7654" s="16">
        <f ca="1">J7654*Table3[[#This Row],[QUANTITY]]</f>
        <v>511</v>
      </c>
      <c r="M7654" s="16">
        <f ca="1">K7654*Table3[[#This Row],[QUANTITY]]*(1-Table3[[#This Row],[DISCOUNT %]])</f>
        <v>939.37092678735235</v>
      </c>
      <c r="N7654" s="3">
        <f>DAY(Table3[[#This Row],[DATE]])</f>
        <v>14</v>
      </c>
      <c r="O7654" s="3" t="str">
        <f>TEXT(Table3[[#This Row],[DATE]],"mmm")</f>
        <v>Dec</v>
      </c>
      <c r="P7654" s="3">
        <f>YEAR(Table3[[#This Row],[DATE]])</f>
        <v>2041</v>
      </c>
    </row>
    <row r="7655" spans="1:16" x14ac:dyDescent="0.3">
      <c r="A7655" s="6">
        <v>51850</v>
      </c>
      <c r="B7655" s="7" t="s">
        <v>1363</v>
      </c>
      <c r="C7655" s="9">
        <f t="shared" ca="1" si="238"/>
        <v>3</v>
      </c>
      <c r="D7655" s="9" t="s">
        <v>2115</v>
      </c>
      <c r="E7655" s="9" t="s">
        <v>2116</v>
      </c>
      <c r="F7655" s="10">
        <f t="shared" ca="1" si="239"/>
        <v>6.3063761032985874E-2</v>
      </c>
      <c r="G7655" s="3" t="str">
        <f>VLOOKUP(Table3[[#This Row],[PRODUCT ID]],Table1[[PRODUCT]:[SELLING PRICE]],1,FALSE)</f>
        <v>Product311</v>
      </c>
      <c r="H7655" s="3" t="str">
        <f>VLOOKUP(Table3[[#This Row],[PRODUCT ID]],Table1[[PRODUCT]:[SELLING PRICE]],2,FALSE)</f>
        <v>Category3</v>
      </c>
      <c r="I7655" s="3" t="str">
        <f>VLOOKUP(Table3[[#This Row],[PRODUCT ID]],Table1[[PRODUCT]:[SELLING PRICE]],3,FALSE)</f>
        <v>Lt</v>
      </c>
      <c r="J7655" s="16">
        <f ca="1">VLOOKUP(Table3[[#This Row],[PRODUCT ID]],Table1[[PRODUCT]:[SELLING PRICE]],4,FALSE)</f>
        <v>21</v>
      </c>
      <c r="K7655" s="16">
        <f ca="1">VLOOKUP(Table3[[#This Row],[PRODUCT ID]],Table1[[PRODUCT]:[SELLING PRICE]],5,FALSE)</f>
        <v>52.675250259203565</v>
      </c>
      <c r="L7655" s="16">
        <f ca="1">J7655*Table3[[#This Row],[QUANTITY]]</f>
        <v>63</v>
      </c>
      <c r="M7655" s="16">
        <f ca="1">K7655*Table3[[#This Row],[QUANTITY]]*(1-Table3[[#This Row],[DISCOUNT %]])</f>
        <v>148.06005259351329</v>
      </c>
      <c r="N7655" s="3">
        <f>DAY(Table3[[#This Row],[DATE]])</f>
        <v>15</v>
      </c>
      <c r="O7655" s="3" t="str">
        <f>TEXT(Table3[[#This Row],[DATE]],"mmm")</f>
        <v>Dec</v>
      </c>
      <c r="P7655" s="3">
        <f>YEAR(Table3[[#This Row],[DATE]])</f>
        <v>2041</v>
      </c>
    </row>
    <row r="7656" spans="1:16" x14ac:dyDescent="0.3">
      <c r="A7656" s="6">
        <v>51851</v>
      </c>
      <c r="B7656" s="7" t="s">
        <v>1364</v>
      </c>
      <c r="C7656" s="9">
        <f t="shared" ca="1" si="238"/>
        <v>9</v>
      </c>
      <c r="D7656" s="9" t="s">
        <v>2116</v>
      </c>
      <c r="E7656" s="9" t="s">
        <v>2116</v>
      </c>
      <c r="F7656" s="10">
        <f t="shared" ca="1" si="239"/>
        <v>1.3879247140576534E-2</v>
      </c>
      <c r="G7656" s="3" t="str">
        <f>VLOOKUP(Table3[[#This Row],[PRODUCT ID]],Table1[[PRODUCT]:[SELLING PRICE]],1,FALSE)</f>
        <v>Product312</v>
      </c>
      <c r="H7656" s="3" t="str">
        <f>VLOOKUP(Table3[[#This Row],[PRODUCT ID]],Table1[[PRODUCT]:[SELLING PRICE]],2,FALSE)</f>
        <v>Category4</v>
      </c>
      <c r="I7656" s="3" t="str">
        <f>VLOOKUP(Table3[[#This Row],[PRODUCT ID]],Table1[[PRODUCT]:[SELLING PRICE]],3,FALSE)</f>
        <v>Kg</v>
      </c>
      <c r="J7656" s="16">
        <f ca="1">VLOOKUP(Table3[[#This Row],[PRODUCT ID]],Table1[[PRODUCT]:[SELLING PRICE]],4,FALSE)</f>
        <v>114</v>
      </c>
      <c r="K7656" s="16">
        <f ca="1">VLOOKUP(Table3[[#This Row],[PRODUCT ID]],Table1[[PRODUCT]:[SELLING PRICE]],5,FALSE)</f>
        <v>67.957248157769186</v>
      </c>
      <c r="L7656" s="16">
        <f ca="1">J7656*Table3[[#This Row],[QUANTITY]]</f>
        <v>1026</v>
      </c>
      <c r="M7656" s="16">
        <f ca="1">K7656*Table3[[#This Row],[QUANTITY]]*(1-Table3[[#This Row],[DISCOUNT %]])</f>
        <v>603.12647444034621</v>
      </c>
      <c r="N7656" s="3">
        <f>DAY(Table3[[#This Row],[DATE]])</f>
        <v>16</v>
      </c>
      <c r="O7656" s="3" t="str">
        <f>TEXT(Table3[[#This Row],[DATE]],"mmm")</f>
        <v>Dec</v>
      </c>
      <c r="P7656" s="3">
        <f>YEAR(Table3[[#This Row],[DATE]])</f>
        <v>2041</v>
      </c>
    </row>
    <row r="7657" spans="1:16" x14ac:dyDescent="0.3">
      <c r="A7657" s="6">
        <v>51852</v>
      </c>
      <c r="B7657" s="7" t="s">
        <v>1365</v>
      </c>
      <c r="C7657" s="9">
        <f t="shared" ca="1" si="238"/>
        <v>3</v>
      </c>
      <c r="D7657" s="9" t="s">
        <v>2116</v>
      </c>
      <c r="E7657" s="9" t="s">
        <v>2116</v>
      </c>
      <c r="F7657" s="10">
        <f t="shared" ca="1" si="239"/>
        <v>8.2816517212430663E-3</v>
      </c>
      <c r="G7657" s="3" t="str">
        <f>VLOOKUP(Table3[[#This Row],[PRODUCT ID]],Table1[[PRODUCT]:[SELLING PRICE]],1,FALSE)</f>
        <v>Product313</v>
      </c>
      <c r="H7657" s="3" t="str">
        <f>VLOOKUP(Table3[[#This Row],[PRODUCT ID]],Table1[[PRODUCT]:[SELLING PRICE]],2,FALSE)</f>
        <v>Category1</v>
      </c>
      <c r="I7657" s="3" t="str">
        <f>VLOOKUP(Table3[[#This Row],[PRODUCT ID]],Table1[[PRODUCT]:[SELLING PRICE]],3,FALSE)</f>
        <v>Lt</v>
      </c>
      <c r="J7657" s="16">
        <f ca="1">VLOOKUP(Table3[[#This Row],[PRODUCT ID]],Table1[[PRODUCT]:[SELLING PRICE]],4,FALSE)</f>
        <v>110</v>
      </c>
      <c r="K7657" s="16">
        <f ca="1">VLOOKUP(Table3[[#This Row],[PRODUCT ID]],Table1[[PRODUCT]:[SELLING PRICE]],5,FALSE)</f>
        <v>282.07144948750198</v>
      </c>
      <c r="L7657" s="16">
        <f ca="1">J7657*Table3[[#This Row],[QUANTITY]]</f>
        <v>330</v>
      </c>
      <c r="M7657" s="16">
        <f ca="1">K7657*Table3[[#This Row],[QUANTITY]]*(1-Table3[[#This Row],[DISCOUNT %]])</f>
        <v>839.20629594702086</v>
      </c>
      <c r="N7657" s="3">
        <f>DAY(Table3[[#This Row],[DATE]])</f>
        <v>17</v>
      </c>
      <c r="O7657" s="3" t="str">
        <f>TEXT(Table3[[#This Row],[DATE]],"mmm")</f>
        <v>Dec</v>
      </c>
      <c r="P7657" s="3">
        <f>YEAR(Table3[[#This Row],[DATE]])</f>
        <v>2041</v>
      </c>
    </row>
    <row r="7658" spans="1:16" x14ac:dyDescent="0.3">
      <c r="A7658" s="6">
        <v>51853</v>
      </c>
      <c r="B7658" s="7" t="s">
        <v>1366</v>
      </c>
      <c r="C7658" s="9">
        <f t="shared" ca="1" si="238"/>
        <v>8</v>
      </c>
      <c r="D7658" s="9" t="s">
        <v>2116</v>
      </c>
      <c r="E7658" s="9" t="s">
        <v>2116</v>
      </c>
      <c r="F7658" s="10">
        <f t="shared" ca="1" si="239"/>
        <v>4.8889447267019992E-2</v>
      </c>
      <c r="G7658" s="3" t="str">
        <f>VLOOKUP(Table3[[#This Row],[PRODUCT ID]],Table1[[PRODUCT]:[SELLING PRICE]],1,FALSE)</f>
        <v>Product314</v>
      </c>
      <c r="H7658" s="3" t="str">
        <f>VLOOKUP(Table3[[#This Row],[PRODUCT ID]],Table1[[PRODUCT]:[SELLING PRICE]],2,FALSE)</f>
        <v>Category2</v>
      </c>
      <c r="I7658" s="3" t="str">
        <f>VLOOKUP(Table3[[#This Row],[PRODUCT ID]],Table1[[PRODUCT]:[SELLING PRICE]],3,FALSE)</f>
        <v>Ft</v>
      </c>
      <c r="J7658" s="16">
        <f ca="1">VLOOKUP(Table3[[#This Row],[PRODUCT ID]],Table1[[PRODUCT]:[SELLING PRICE]],4,FALSE)</f>
        <v>203</v>
      </c>
      <c r="K7658" s="16">
        <f ca="1">VLOOKUP(Table3[[#This Row],[PRODUCT ID]],Table1[[PRODUCT]:[SELLING PRICE]],5,FALSE)</f>
        <v>41.070827392629212</v>
      </c>
      <c r="L7658" s="16">
        <f ca="1">J7658*Table3[[#This Row],[QUANTITY]]</f>
        <v>1624</v>
      </c>
      <c r="M7658" s="16">
        <f ca="1">K7658*Table3[[#This Row],[QUANTITY]]*(1-Table3[[#This Row],[DISCOUNT %]])</f>
        <v>312.5031787408351</v>
      </c>
      <c r="N7658" s="3">
        <f>DAY(Table3[[#This Row],[DATE]])</f>
        <v>18</v>
      </c>
      <c r="O7658" s="3" t="str">
        <f>TEXT(Table3[[#This Row],[DATE]],"mmm")</f>
        <v>Dec</v>
      </c>
      <c r="P7658" s="3">
        <f>YEAR(Table3[[#This Row],[DATE]])</f>
        <v>2041</v>
      </c>
    </row>
    <row r="7659" spans="1:16" x14ac:dyDescent="0.3">
      <c r="A7659" s="6">
        <v>51854</v>
      </c>
      <c r="B7659" s="7" t="s">
        <v>1367</v>
      </c>
      <c r="C7659" s="9">
        <f t="shared" ca="1" si="238"/>
        <v>1</v>
      </c>
      <c r="D7659" s="9" t="s">
        <v>2115</v>
      </c>
      <c r="E7659" s="9" t="s">
        <v>2116</v>
      </c>
      <c r="F7659" s="10">
        <f t="shared" ca="1" si="239"/>
        <v>7.3169663750145553E-2</v>
      </c>
      <c r="G7659" s="3" t="str">
        <f>VLOOKUP(Table3[[#This Row],[PRODUCT ID]],Table1[[PRODUCT]:[SELLING PRICE]],1,FALSE)</f>
        <v>Product315</v>
      </c>
      <c r="H7659" s="3" t="str">
        <f>VLOOKUP(Table3[[#This Row],[PRODUCT ID]],Table1[[PRODUCT]:[SELLING PRICE]],2,FALSE)</f>
        <v>Category3</v>
      </c>
      <c r="I7659" s="3" t="str">
        <f>VLOOKUP(Table3[[#This Row],[PRODUCT ID]],Table1[[PRODUCT]:[SELLING PRICE]],3,FALSE)</f>
        <v>Kg</v>
      </c>
      <c r="J7659" s="16">
        <f ca="1">VLOOKUP(Table3[[#This Row],[PRODUCT ID]],Table1[[PRODUCT]:[SELLING PRICE]],4,FALSE)</f>
        <v>22</v>
      </c>
      <c r="K7659" s="16">
        <f ca="1">VLOOKUP(Table3[[#This Row],[PRODUCT ID]],Table1[[PRODUCT]:[SELLING PRICE]],5,FALSE)</f>
        <v>188.43548183236697</v>
      </c>
      <c r="L7659" s="16">
        <f ca="1">J7659*Table3[[#This Row],[QUANTITY]]</f>
        <v>22</v>
      </c>
      <c r="M7659" s="16">
        <f ca="1">K7659*Table3[[#This Row],[QUANTITY]]*(1-Table3[[#This Row],[DISCOUNT %]])</f>
        <v>174.64772098809601</v>
      </c>
      <c r="N7659" s="3">
        <f>DAY(Table3[[#This Row],[DATE]])</f>
        <v>19</v>
      </c>
      <c r="O7659" s="3" t="str">
        <f>TEXT(Table3[[#This Row],[DATE]],"mmm")</f>
        <v>Dec</v>
      </c>
      <c r="P7659" s="3">
        <f>YEAR(Table3[[#This Row],[DATE]])</f>
        <v>2041</v>
      </c>
    </row>
    <row r="7660" spans="1:16" x14ac:dyDescent="0.3">
      <c r="A7660" s="6">
        <v>51855</v>
      </c>
      <c r="B7660" s="7" t="s">
        <v>1368</v>
      </c>
      <c r="C7660" s="9">
        <f t="shared" ca="1" si="238"/>
        <v>2</v>
      </c>
      <c r="D7660" s="9" t="s">
        <v>2117</v>
      </c>
      <c r="E7660" s="9" t="s">
        <v>2118</v>
      </c>
      <c r="F7660" s="10">
        <f t="shared" ca="1" si="239"/>
        <v>9.1835951417979844E-2</v>
      </c>
      <c r="G7660" s="3" t="str">
        <f>VLOOKUP(Table3[[#This Row],[PRODUCT ID]],Table1[[PRODUCT]:[SELLING PRICE]],1,FALSE)</f>
        <v>Product316</v>
      </c>
      <c r="H7660" s="3" t="str">
        <f>VLOOKUP(Table3[[#This Row],[PRODUCT ID]],Table1[[PRODUCT]:[SELLING PRICE]],2,FALSE)</f>
        <v>Category4</v>
      </c>
      <c r="I7660" s="3" t="str">
        <f>VLOOKUP(Table3[[#This Row],[PRODUCT ID]],Table1[[PRODUCT]:[SELLING PRICE]],3,FALSE)</f>
        <v>No</v>
      </c>
      <c r="J7660" s="16">
        <f ca="1">VLOOKUP(Table3[[#This Row],[PRODUCT ID]],Table1[[PRODUCT]:[SELLING PRICE]],4,FALSE)</f>
        <v>172</v>
      </c>
      <c r="K7660" s="16">
        <f ca="1">VLOOKUP(Table3[[#This Row],[PRODUCT ID]],Table1[[PRODUCT]:[SELLING PRICE]],5,FALSE)</f>
        <v>27.123133495871624</v>
      </c>
      <c r="L7660" s="16">
        <f ca="1">J7660*Table3[[#This Row],[QUANTITY]]</f>
        <v>344</v>
      </c>
      <c r="M7660" s="16">
        <f ca="1">K7660*Table3[[#This Row],[QUANTITY]]*(1-Table3[[#This Row],[DISCOUNT %]])</f>
        <v>49.264509451682748</v>
      </c>
      <c r="N7660" s="3">
        <f>DAY(Table3[[#This Row],[DATE]])</f>
        <v>20</v>
      </c>
      <c r="O7660" s="3" t="str">
        <f>TEXT(Table3[[#This Row],[DATE]],"mmm")</f>
        <v>Dec</v>
      </c>
      <c r="P7660" s="3">
        <f>YEAR(Table3[[#This Row],[DATE]])</f>
        <v>2041</v>
      </c>
    </row>
    <row r="7661" spans="1:16" x14ac:dyDescent="0.3">
      <c r="A7661" s="6">
        <v>51856</v>
      </c>
      <c r="B7661" s="7" t="s">
        <v>1369</v>
      </c>
      <c r="C7661" s="9">
        <f t="shared" ca="1" si="238"/>
        <v>7</v>
      </c>
      <c r="D7661" s="9" t="s">
        <v>2117</v>
      </c>
      <c r="E7661" s="9" t="s">
        <v>2118</v>
      </c>
      <c r="F7661" s="10">
        <f t="shared" ca="1" si="239"/>
        <v>1.8556425954329703E-2</v>
      </c>
      <c r="G7661" s="3" t="str">
        <f>VLOOKUP(Table3[[#This Row],[PRODUCT ID]],Table1[[PRODUCT]:[SELLING PRICE]],1,FALSE)</f>
        <v>Product317</v>
      </c>
      <c r="H7661" s="3" t="str">
        <f>VLOOKUP(Table3[[#This Row],[PRODUCT ID]],Table1[[PRODUCT]:[SELLING PRICE]],2,FALSE)</f>
        <v>Category5</v>
      </c>
      <c r="I7661" s="3" t="str">
        <f>VLOOKUP(Table3[[#This Row],[PRODUCT ID]],Table1[[PRODUCT]:[SELLING PRICE]],3,FALSE)</f>
        <v>No</v>
      </c>
      <c r="J7661" s="16">
        <f ca="1">VLOOKUP(Table3[[#This Row],[PRODUCT ID]],Table1[[PRODUCT]:[SELLING PRICE]],4,FALSE)</f>
        <v>151</v>
      </c>
      <c r="K7661" s="16">
        <f ca="1">VLOOKUP(Table3[[#This Row],[PRODUCT ID]],Table1[[PRODUCT]:[SELLING PRICE]],5,FALSE)</f>
        <v>35.301883465414221</v>
      </c>
      <c r="L7661" s="16">
        <f ca="1">J7661*Table3[[#This Row],[QUANTITY]]</f>
        <v>1057</v>
      </c>
      <c r="M7661" s="16">
        <f ca="1">K7661*Table3[[#This Row],[QUANTITY]]*(1-Table3[[#This Row],[DISCOUNT %]])</f>
        <v>242.52764675187919</v>
      </c>
      <c r="N7661" s="3">
        <f>DAY(Table3[[#This Row],[DATE]])</f>
        <v>21</v>
      </c>
      <c r="O7661" s="3" t="str">
        <f>TEXT(Table3[[#This Row],[DATE]],"mmm")</f>
        <v>Dec</v>
      </c>
      <c r="P7661" s="3">
        <f>YEAR(Table3[[#This Row],[DATE]])</f>
        <v>2041</v>
      </c>
    </row>
    <row r="7662" spans="1:16" x14ac:dyDescent="0.3">
      <c r="A7662" s="6">
        <v>51857</v>
      </c>
      <c r="B7662" s="7" t="s">
        <v>1370</v>
      </c>
      <c r="C7662" s="9">
        <f t="shared" ca="1" si="238"/>
        <v>15</v>
      </c>
      <c r="D7662" s="9" t="s">
        <v>2116</v>
      </c>
      <c r="E7662" s="9" t="s">
        <v>2116</v>
      </c>
      <c r="F7662" s="10">
        <f t="shared" ca="1" si="239"/>
        <v>5.2067785129916944E-2</v>
      </c>
      <c r="G7662" s="3" t="str">
        <f>VLOOKUP(Table3[[#This Row],[PRODUCT ID]],Table1[[PRODUCT]:[SELLING PRICE]],1,FALSE)</f>
        <v>Product318</v>
      </c>
      <c r="H7662" s="3" t="str">
        <f>VLOOKUP(Table3[[#This Row],[PRODUCT ID]],Table1[[PRODUCT]:[SELLING PRICE]],2,FALSE)</f>
        <v>Category1</v>
      </c>
      <c r="I7662" s="3" t="str">
        <f>VLOOKUP(Table3[[#This Row],[PRODUCT ID]],Table1[[PRODUCT]:[SELLING PRICE]],3,FALSE)</f>
        <v>Ft</v>
      </c>
      <c r="J7662" s="16">
        <f ca="1">VLOOKUP(Table3[[#This Row],[PRODUCT ID]],Table1[[PRODUCT]:[SELLING PRICE]],4,FALSE)</f>
        <v>89</v>
      </c>
      <c r="K7662" s="16">
        <f ca="1">VLOOKUP(Table3[[#This Row],[PRODUCT ID]],Table1[[PRODUCT]:[SELLING PRICE]],5,FALSE)</f>
        <v>216.65822686185911</v>
      </c>
      <c r="L7662" s="16">
        <f ca="1">J7662*Table3[[#This Row],[QUANTITY]]</f>
        <v>1335</v>
      </c>
      <c r="M7662" s="16">
        <f ca="1">K7662*Table3[[#This Row],[QUANTITY]]*(1-Table3[[#This Row],[DISCOUNT %]])</f>
        <v>3080.6596928848053</v>
      </c>
      <c r="N7662" s="3">
        <f>DAY(Table3[[#This Row],[DATE]])</f>
        <v>22</v>
      </c>
      <c r="O7662" s="3" t="str">
        <f>TEXT(Table3[[#This Row],[DATE]],"mmm")</f>
        <v>Dec</v>
      </c>
      <c r="P7662" s="3">
        <f>YEAR(Table3[[#This Row],[DATE]])</f>
        <v>2041</v>
      </c>
    </row>
    <row r="7663" spans="1:16" x14ac:dyDescent="0.3">
      <c r="A7663" s="6">
        <v>51858</v>
      </c>
      <c r="B7663" s="7" t="s">
        <v>1371</v>
      </c>
      <c r="C7663" s="9">
        <f t="shared" ca="1" si="238"/>
        <v>10</v>
      </c>
      <c r="D7663" s="9" t="s">
        <v>2116</v>
      </c>
      <c r="E7663" s="9" t="s">
        <v>2116</v>
      </c>
      <c r="F7663" s="10">
        <f t="shared" ca="1" si="239"/>
        <v>4.3311796966562323E-2</v>
      </c>
      <c r="G7663" s="3" t="str">
        <f>VLOOKUP(Table3[[#This Row],[PRODUCT ID]],Table1[[PRODUCT]:[SELLING PRICE]],1,FALSE)</f>
        <v>Product319</v>
      </c>
      <c r="H7663" s="3" t="str">
        <f>VLOOKUP(Table3[[#This Row],[PRODUCT ID]],Table1[[PRODUCT]:[SELLING PRICE]],2,FALSE)</f>
        <v>Category2</v>
      </c>
      <c r="I7663" s="3" t="str">
        <f>VLOOKUP(Table3[[#This Row],[PRODUCT ID]],Table1[[PRODUCT]:[SELLING PRICE]],3,FALSE)</f>
        <v>No</v>
      </c>
      <c r="J7663" s="16">
        <f ca="1">VLOOKUP(Table3[[#This Row],[PRODUCT ID]],Table1[[PRODUCT]:[SELLING PRICE]],4,FALSE)</f>
        <v>20</v>
      </c>
      <c r="K7663" s="16">
        <f ca="1">VLOOKUP(Table3[[#This Row],[PRODUCT ID]],Table1[[PRODUCT]:[SELLING PRICE]],5,FALSE)</f>
        <v>232.52506986307321</v>
      </c>
      <c r="L7663" s="16">
        <f ca="1">J7663*Table3[[#This Row],[QUANTITY]]</f>
        <v>200</v>
      </c>
      <c r="M7663" s="16">
        <f ca="1">K7663*Table3[[#This Row],[QUANTITY]]*(1-Table3[[#This Row],[DISCOUNT %]])</f>
        <v>2224.5399124752807</v>
      </c>
      <c r="N7663" s="3">
        <f>DAY(Table3[[#This Row],[DATE]])</f>
        <v>23</v>
      </c>
      <c r="O7663" s="3" t="str">
        <f>TEXT(Table3[[#This Row],[DATE]],"mmm")</f>
        <v>Dec</v>
      </c>
      <c r="P7663" s="3">
        <f>YEAR(Table3[[#This Row],[DATE]])</f>
        <v>2041</v>
      </c>
    </row>
    <row r="7664" spans="1:16" x14ac:dyDescent="0.3">
      <c r="A7664" s="6">
        <v>51859</v>
      </c>
      <c r="B7664" s="7" t="s">
        <v>1372</v>
      </c>
      <c r="C7664" s="9">
        <f t="shared" ca="1" si="238"/>
        <v>5</v>
      </c>
      <c r="D7664" s="9" t="s">
        <v>2116</v>
      </c>
      <c r="E7664" s="9" t="s">
        <v>2116</v>
      </c>
      <c r="F7664" s="10">
        <f t="shared" ca="1" si="239"/>
        <v>9.268883041084619E-2</v>
      </c>
      <c r="G7664" s="3" t="str">
        <f>VLOOKUP(Table3[[#This Row],[PRODUCT ID]],Table1[[PRODUCT]:[SELLING PRICE]],1,FALSE)</f>
        <v>Product320</v>
      </c>
      <c r="H7664" s="3" t="str">
        <f>VLOOKUP(Table3[[#This Row],[PRODUCT ID]],Table1[[PRODUCT]:[SELLING PRICE]],2,FALSE)</f>
        <v>Category3</v>
      </c>
      <c r="I7664" s="3" t="str">
        <f>VLOOKUP(Table3[[#This Row],[PRODUCT ID]],Table1[[PRODUCT]:[SELLING PRICE]],3,FALSE)</f>
        <v>Kg</v>
      </c>
      <c r="J7664" s="16">
        <f ca="1">VLOOKUP(Table3[[#This Row],[PRODUCT ID]],Table1[[PRODUCT]:[SELLING PRICE]],4,FALSE)</f>
        <v>71</v>
      </c>
      <c r="K7664" s="16">
        <f ca="1">VLOOKUP(Table3[[#This Row],[PRODUCT ID]],Table1[[PRODUCT]:[SELLING PRICE]],5,FALSE)</f>
        <v>128.16568360148443</v>
      </c>
      <c r="L7664" s="16">
        <f ca="1">J7664*Table3[[#This Row],[QUANTITY]]</f>
        <v>355</v>
      </c>
      <c r="M7664" s="16">
        <f ca="1">K7664*Table3[[#This Row],[QUANTITY]]*(1-Table3[[#This Row],[DISCOUNT %]])</f>
        <v>581.43078144828144</v>
      </c>
      <c r="N7664" s="3">
        <f>DAY(Table3[[#This Row],[DATE]])</f>
        <v>24</v>
      </c>
      <c r="O7664" s="3" t="str">
        <f>TEXT(Table3[[#This Row],[DATE]],"mmm")</f>
        <v>Dec</v>
      </c>
      <c r="P7664" s="3">
        <f>YEAR(Table3[[#This Row],[DATE]])</f>
        <v>2041</v>
      </c>
    </row>
    <row r="7665" spans="1:16" x14ac:dyDescent="0.3">
      <c r="A7665" s="6">
        <v>51860</v>
      </c>
      <c r="B7665" s="7" t="s">
        <v>1373</v>
      </c>
      <c r="C7665" s="9">
        <f t="shared" ca="1" si="238"/>
        <v>2</v>
      </c>
      <c r="D7665" s="9" t="s">
        <v>2116</v>
      </c>
      <c r="E7665" s="9" t="s">
        <v>2116</v>
      </c>
      <c r="F7665" s="10">
        <f t="shared" ca="1" si="239"/>
        <v>4.2839876609731889E-2</v>
      </c>
      <c r="G7665" s="3" t="str">
        <f>VLOOKUP(Table3[[#This Row],[PRODUCT ID]],Table1[[PRODUCT]:[SELLING PRICE]],1,FALSE)</f>
        <v>Product321</v>
      </c>
      <c r="H7665" s="3" t="str">
        <f>VLOOKUP(Table3[[#This Row],[PRODUCT ID]],Table1[[PRODUCT]:[SELLING PRICE]],2,FALSE)</f>
        <v>Category4</v>
      </c>
      <c r="I7665" s="3" t="str">
        <f>VLOOKUP(Table3[[#This Row],[PRODUCT ID]],Table1[[PRODUCT]:[SELLING PRICE]],3,FALSE)</f>
        <v>Kg</v>
      </c>
      <c r="J7665" s="16">
        <f ca="1">VLOOKUP(Table3[[#This Row],[PRODUCT ID]],Table1[[PRODUCT]:[SELLING PRICE]],4,FALSE)</f>
        <v>138</v>
      </c>
      <c r="K7665" s="16">
        <f ca="1">VLOOKUP(Table3[[#This Row],[PRODUCT ID]],Table1[[PRODUCT]:[SELLING PRICE]],5,FALSE)</f>
        <v>288.72254229764252</v>
      </c>
      <c r="L7665" s="16">
        <f ca="1">J7665*Table3[[#This Row],[QUANTITY]]</f>
        <v>276</v>
      </c>
      <c r="M7665" s="16">
        <f ca="1">K7665*Table3[[#This Row],[QUANTITY]]*(1-Table3[[#This Row],[DISCOUNT %]])</f>
        <v>552.70740842232681</v>
      </c>
      <c r="N7665" s="3">
        <f>DAY(Table3[[#This Row],[DATE]])</f>
        <v>25</v>
      </c>
      <c r="O7665" s="3" t="str">
        <f>TEXT(Table3[[#This Row],[DATE]],"mmm")</f>
        <v>Dec</v>
      </c>
      <c r="P7665" s="3">
        <f>YEAR(Table3[[#This Row],[DATE]])</f>
        <v>2041</v>
      </c>
    </row>
    <row r="7666" spans="1:16" x14ac:dyDescent="0.3">
      <c r="A7666" s="6">
        <v>51861</v>
      </c>
      <c r="B7666" s="7" t="s">
        <v>1374</v>
      </c>
      <c r="C7666" s="9">
        <f t="shared" ca="1" si="238"/>
        <v>4</v>
      </c>
      <c r="D7666" s="9" t="s">
        <v>2115</v>
      </c>
      <c r="E7666" s="9" t="s">
        <v>2118</v>
      </c>
      <c r="F7666" s="10">
        <f t="shared" ca="1" si="239"/>
        <v>1.6486642228509232E-2</v>
      </c>
      <c r="G7666" s="3" t="str">
        <f>VLOOKUP(Table3[[#This Row],[PRODUCT ID]],Table1[[PRODUCT]:[SELLING PRICE]],1,FALSE)</f>
        <v>Product322</v>
      </c>
      <c r="H7666" s="3" t="str">
        <f>VLOOKUP(Table3[[#This Row],[PRODUCT ID]],Table1[[PRODUCT]:[SELLING PRICE]],2,FALSE)</f>
        <v>Category5</v>
      </c>
      <c r="I7666" s="3" t="str">
        <f>VLOOKUP(Table3[[#This Row],[PRODUCT ID]],Table1[[PRODUCT]:[SELLING PRICE]],3,FALSE)</f>
        <v>Lt</v>
      </c>
      <c r="J7666" s="16">
        <f ca="1">VLOOKUP(Table3[[#This Row],[PRODUCT ID]],Table1[[PRODUCT]:[SELLING PRICE]],4,FALSE)</f>
        <v>162</v>
      </c>
      <c r="K7666" s="16">
        <f ca="1">VLOOKUP(Table3[[#This Row],[PRODUCT ID]],Table1[[PRODUCT]:[SELLING PRICE]],5,FALSE)</f>
        <v>283.01514631136138</v>
      </c>
      <c r="L7666" s="16">
        <f ca="1">J7666*Table3[[#This Row],[QUANTITY]]</f>
        <v>648</v>
      </c>
      <c r="M7666" s="16">
        <f ca="1">K7666*Table3[[#This Row],[QUANTITY]]*(1-Table3[[#This Row],[DISCOUNT %]])</f>
        <v>1113.3967073955071</v>
      </c>
      <c r="N7666" s="3">
        <f>DAY(Table3[[#This Row],[DATE]])</f>
        <v>26</v>
      </c>
      <c r="O7666" s="3" t="str">
        <f>TEXT(Table3[[#This Row],[DATE]],"mmm")</f>
        <v>Dec</v>
      </c>
      <c r="P7666" s="3">
        <f>YEAR(Table3[[#This Row],[DATE]])</f>
        <v>2041</v>
      </c>
    </row>
    <row r="7667" spans="1:16" x14ac:dyDescent="0.3">
      <c r="A7667" s="6">
        <v>51862</v>
      </c>
      <c r="B7667" s="7" t="s">
        <v>1375</v>
      </c>
      <c r="C7667" s="9">
        <f t="shared" ca="1" si="238"/>
        <v>7</v>
      </c>
      <c r="D7667" s="9" t="s">
        <v>2116</v>
      </c>
      <c r="E7667" s="9" t="s">
        <v>2116</v>
      </c>
      <c r="F7667" s="10">
        <f t="shared" ca="1" si="239"/>
        <v>9.8767324805796045E-2</v>
      </c>
      <c r="G7667" s="3" t="str">
        <f>VLOOKUP(Table3[[#This Row],[PRODUCT ID]],Table1[[PRODUCT]:[SELLING PRICE]],1,FALSE)</f>
        <v>Product323</v>
      </c>
      <c r="H7667" s="3" t="str">
        <f>VLOOKUP(Table3[[#This Row],[PRODUCT ID]],Table1[[PRODUCT]:[SELLING PRICE]],2,FALSE)</f>
        <v>Category1</v>
      </c>
      <c r="I7667" s="3" t="str">
        <f>VLOOKUP(Table3[[#This Row],[PRODUCT ID]],Table1[[PRODUCT]:[SELLING PRICE]],3,FALSE)</f>
        <v>Kg</v>
      </c>
      <c r="J7667" s="16">
        <f ca="1">VLOOKUP(Table3[[#This Row],[PRODUCT ID]],Table1[[PRODUCT]:[SELLING PRICE]],4,FALSE)</f>
        <v>150</v>
      </c>
      <c r="K7667" s="16">
        <f ca="1">VLOOKUP(Table3[[#This Row],[PRODUCT ID]],Table1[[PRODUCT]:[SELLING PRICE]],5,FALSE)</f>
        <v>83.93411188831513</v>
      </c>
      <c r="L7667" s="16">
        <f ca="1">J7667*Table3[[#This Row],[QUANTITY]]</f>
        <v>1050</v>
      </c>
      <c r="M7667" s="16">
        <f ca="1">K7667*Table3[[#This Row],[QUANTITY]]*(1-Table3[[#This Row],[DISCOUNT %]])</f>
        <v>529.50914938009123</v>
      </c>
      <c r="N7667" s="3">
        <f>DAY(Table3[[#This Row],[DATE]])</f>
        <v>27</v>
      </c>
      <c r="O7667" s="3" t="str">
        <f>TEXT(Table3[[#This Row],[DATE]],"mmm")</f>
        <v>Dec</v>
      </c>
      <c r="P7667" s="3">
        <f>YEAR(Table3[[#This Row],[DATE]])</f>
        <v>2041</v>
      </c>
    </row>
    <row r="7668" spans="1:16" x14ac:dyDescent="0.3">
      <c r="A7668" s="6">
        <v>51863</v>
      </c>
      <c r="B7668" s="7" t="s">
        <v>1376</v>
      </c>
      <c r="C7668" s="9">
        <f t="shared" ca="1" si="238"/>
        <v>8</v>
      </c>
      <c r="D7668" s="9" t="s">
        <v>2117</v>
      </c>
      <c r="E7668" s="9" t="s">
        <v>2116</v>
      </c>
      <c r="F7668" s="10">
        <f t="shared" ca="1" si="239"/>
        <v>3.0502295445574614E-2</v>
      </c>
      <c r="G7668" s="3" t="str">
        <f>VLOOKUP(Table3[[#This Row],[PRODUCT ID]],Table1[[PRODUCT]:[SELLING PRICE]],1,FALSE)</f>
        <v>Product324</v>
      </c>
      <c r="H7668" s="3" t="str">
        <f>VLOOKUP(Table3[[#This Row],[PRODUCT ID]],Table1[[PRODUCT]:[SELLING PRICE]],2,FALSE)</f>
        <v>Category2</v>
      </c>
      <c r="I7668" s="3" t="str">
        <f>VLOOKUP(Table3[[#This Row],[PRODUCT ID]],Table1[[PRODUCT]:[SELLING PRICE]],3,FALSE)</f>
        <v>Lt</v>
      </c>
      <c r="J7668" s="16">
        <f ca="1">VLOOKUP(Table3[[#This Row],[PRODUCT ID]],Table1[[PRODUCT]:[SELLING PRICE]],4,FALSE)</f>
        <v>217</v>
      </c>
      <c r="K7668" s="16">
        <f ca="1">VLOOKUP(Table3[[#This Row],[PRODUCT ID]],Table1[[PRODUCT]:[SELLING PRICE]],5,FALSE)</f>
        <v>95.249144683585357</v>
      </c>
      <c r="L7668" s="16">
        <f ca="1">J7668*Table3[[#This Row],[QUANTITY]]</f>
        <v>1736</v>
      </c>
      <c r="M7668" s="16">
        <f ca="1">K7668*Table3[[#This Row],[QUANTITY]]*(1-Table3[[#This Row],[DISCOUNT %]])</f>
        <v>738.7506170520669</v>
      </c>
      <c r="N7668" s="3">
        <f>DAY(Table3[[#This Row],[DATE]])</f>
        <v>28</v>
      </c>
      <c r="O7668" s="3" t="str">
        <f>TEXT(Table3[[#This Row],[DATE]],"mmm")</f>
        <v>Dec</v>
      </c>
      <c r="P7668" s="3">
        <f>YEAR(Table3[[#This Row],[DATE]])</f>
        <v>2041</v>
      </c>
    </row>
    <row r="7669" spans="1:16" x14ac:dyDescent="0.3">
      <c r="A7669" s="6">
        <v>51864</v>
      </c>
      <c r="B7669" s="7" t="s">
        <v>1377</v>
      </c>
      <c r="C7669" s="9">
        <f t="shared" ca="1" si="238"/>
        <v>13</v>
      </c>
      <c r="D7669" s="9" t="s">
        <v>2115</v>
      </c>
      <c r="E7669" s="9" t="s">
        <v>2116</v>
      </c>
      <c r="F7669" s="10">
        <f t="shared" ca="1" si="239"/>
        <v>8.8328810881413214E-2</v>
      </c>
      <c r="G7669" s="3" t="str">
        <f>VLOOKUP(Table3[[#This Row],[PRODUCT ID]],Table1[[PRODUCT]:[SELLING PRICE]],1,FALSE)</f>
        <v>Product325</v>
      </c>
      <c r="H7669" s="3" t="str">
        <f>VLOOKUP(Table3[[#This Row],[PRODUCT ID]],Table1[[PRODUCT]:[SELLING PRICE]],2,FALSE)</f>
        <v>Category3</v>
      </c>
      <c r="I7669" s="3" t="str">
        <f>VLOOKUP(Table3[[#This Row],[PRODUCT ID]],Table1[[PRODUCT]:[SELLING PRICE]],3,FALSE)</f>
        <v>Ft</v>
      </c>
      <c r="J7669" s="16">
        <f ca="1">VLOOKUP(Table3[[#This Row],[PRODUCT ID]],Table1[[PRODUCT]:[SELLING PRICE]],4,FALSE)</f>
        <v>160</v>
      </c>
      <c r="K7669" s="16">
        <f ca="1">VLOOKUP(Table3[[#This Row],[PRODUCT ID]],Table1[[PRODUCT]:[SELLING PRICE]],5,FALSE)</f>
        <v>264.36610118895965</v>
      </c>
      <c r="L7669" s="16">
        <f ca="1">J7669*Table3[[#This Row],[QUANTITY]]</f>
        <v>2080</v>
      </c>
      <c r="M7669" s="16">
        <f ca="1">K7669*Table3[[#This Row],[QUANTITY]]*(1-Table3[[#This Row],[DISCOUNT %]])</f>
        <v>3133.1944518365854</v>
      </c>
      <c r="N7669" s="3">
        <f>DAY(Table3[[#This Row],[DATE]])</f>
        <v>29</v>
      </c>
      <c r="O7669" s="3" t="str">
        <f>TEXT(Table3[[#This Row],[DATE]],"mmm")</f>
        <v>Dec</v>
      </c>
      <c r="P7669" s="3">
        <f>YEAR(Table3[[#This Row],[DATE]])</f>
        <v>2041</v>
      </c>
    </row>
    <row r="7670" spans="1:16" x14ac:dyDescent="0.3">
      <c r="A7670" s="6">
        <v>51865</v>
      </c>
      <c r="B7670" s="7" t="s">
        <v>1378</v>
      </c>
      <c r="C7670" s="9">
        <f t="shared" ca="1" si="238"/>
        <v>9</v>
      </c>
      <c r="D7670" s="9" t="s">
        <v>2115</v>
      </c>
      <c r="E7670" s="9" t="s">
        <v>2116</v>
      </c>
      <c r="F7670" s="10">
        <f t="shared" ca="1" si="239"/>
        <v>7.5708493540237454E-2</v>
      </c>
      <c r="G7670" s="3" t="str">
        <f>VLOOKUP(Table3[[#This Row],[PRODUCT ID]],Table1[[PRODUCT]:[SELLING PRICE]],1,FALSE)</f>
        <v>Product326</v>
      </c>
      <c r="H7670" s="3" t="str">
        <f>VLOOKUP(Table3[[#This Row],[PRODUCT ID]],Table1[[PRODUCT]:[SELLING PRICE]],2,FALSE)</f>
        <v>Category4</v>
      </c>
      <c r="I7670" s="3" t="str">
        <f>VLOOKUP(Table3[[#This Row],[PRODUCT ID]],Table1[[PRODUCT]:[SELLING PRICE]],3,FALSE)</f>
        <v>Kg</v>
      </c>
      <c r="J7670" s="16">
        <f ca="1">VLOOKUP(Table3[[#This Row],[PRODUCT ID]],Table1[[PRODUCT]:[SELLING PRICE]],4,FALSE)</f>
        <v>117</v>
      </c>
      <c r="K7670" s="16">
        <f ca="1">VLOOKUP(Table3[[#This Row],[PRODUCT ID]],Table1[[PRODUCT]:[SELLING PRICE]],5,FALSE)</f>
        <v>86.912407924758327</v>
      </c>
      <c r="L7670" s="16">
        <f ca="1">J7670*Table3[[#This Row],[QUANTITY]]</f>
        <v>1053</v>
      </c>
      <c r="M7670" s="16">
        <f ca="1">K7670*Table3[[#This Row],[QUANTITY]]*(1-Table3[[#This Row],[DISCOUNT %]])</f>
        <v>722.99160405738246</v>
      </c>
      <c r="N7670" s="3">
        <f>DAY(Table3[[#This Row],[DATE]])</f>
        <v>30</v>
      </c>
      <c r="O7670" s="3" t="str">
        <f>TEXT(Table3[[#This Row],[DATE]],"mmm")</f>
        <v>Dec</v>
      </c>
      <c r="P7670" s="3">
        <f>YEAR(Table3[[#This Row],[DATE]])</f>
        <v>2041</v>
      </c>
    </row>
    <row r="7671" spans="1:16" x14ac:dyDescent="0.3">
      <c r="A7671" s="6">
        <v>51866</v>
      </c>
      <c r="B7671" s="7" t="s">
        <v>1379</v>
      </c>
      <c r="C7671" s="9">
        <f t="shared" ca="1" si="238"/>
        <v>9</v>
      </c>
      <c r="D7671" s="9" t="s">
        <v>2115</v>
      </c>
      <c r="E7671" s="9" t="s">
        <v>2116</v>
      </c>
      <c r="F7671" s="10">
        <f t="shared" ca="1" si="239"/>
        <v>2.1479227531455092E-2</v>
      </c>
      <c r="G7671" s="3" t="str">
        <f>VLOOKUP(Table3[[#This Row],[PRODUCT ID]],Table1[[PRODUCT]:[SELLING PRICE]],1,FALSE)</f>
        <v>Product327</v>
      </c>
      <c r="H7671" s="3" t="str">
        <f>VLOOKUP(Table3[[#This Row],[PRODUCT ID]],Table1[[PRODUCT]:[SELLING PRICE]],2,FALSE)</f>
        <v>Category5</v>
      </c>
      <c r="I7671" s="3" t="str">
        <f>VLOOKUP(Table3[[#This Row],[PRODUCT ID]],Table1[[PRODUCT]:[SELLING PRICE]],3,FALSE)</f>
        <v>No</v>
      </c>
      <c r="J7671" s="16">
        <f ca="1">VLOOKUP(Table3[[#This Row],[PRODUCT ID]],Table1[[PRODUCT]:[SELLING PRICE]],4,FALSE)</f>
        <v>10</v>
      </c>
      <c r="K7671" s="16">
        <f ca="1">VLOOKUP(Table3[[#This Row],[PRODUCT ID]],Table1[[PRODUCT]:[SELLING PRICE]],5,FALSE)</f>
        <v>124.15467144180025</v>
      </c>
      <c r="L7671" s="16">
        <f ca="1">J7671*Table3[[#This Row],[QUANTITY]]</f>
        <v>90</v>
      </c>
      <c r="M7671" s="16">
        <f ca="1">K7671*Table3[[#This Row],[QUANTITY]]*(1-Table3[[#This Row],[DISCOUNT %]])</f>
        <v>1093.391325043279</v>
      </c>
      <c r="N7671" s="3">
        <f>DAY(Table3[[#This Row],[DATE]])</f>
        <v>31</v>
      </c>
      <c r="O7671" s="3" t="str">
        <f>TEXT(Table3[[#This Row],[DATE]],"mmm")</f>
        <v>Dec</v>
      </c>
      <c r="P7671" s="3">
        <f>YEAR(Table3[[#This Row],[DATE]])</f>
        <v>2041</v>
      </c>
    </row>
    <row r="7672" spans="1:16" x14ac:dyDescent="0.3">
      <c r="A7672" s="6">
        <v>51867</v>
      </c>
      <c r="B7672" s="7" t="s">
        <v>1380</v>
      </c>
      <c r="C7672" s="9">
        <f t="shared" ca="1" si="238"/>
        <v>2</v>
      </c>
      <c r="D7672" s="9" t="s">
        <v>2116</v>
      </c>
      <c r="E7672" s="9" t="s">
        <v>2118</v>
      </c>
      <c r="F7672" s="10">
        <f t="shared" ca="1" si="239"/>
        <v>9.4225492756908349E-2</v>
      </c>
      <c r="G7672" s="3" t="str">
        <f>VLOOKUP(Table3[[#This Row],[PRODUCT ID]],Table1[[PRODUCT]:[SELLING PRICE]],1,FALSE)</f>
        <v>Product328</v>
      </c>
      <c r="H7672" s="3" t="str">
        <f>VLOOKUP(Table3[[#This Row],[PRODUCT ID]],Table1[[PRODUCT]:[SELLING PRICE]],2,FALSE)</f>
        <v>Category1</v>
      </c>
      <c r="I7672" s="3" t="str">
        <f>VLOOKUP(Table3[[#This Row],[PRODUCT ID]],Table1[[PRODUCT]:[SELLING PRICE]],3,FALSE)</f>
        <v>No</v>
      </c>
      <c r="J7672" s="16">
        <f ca="1">VLOOKUP(Table3[[#This Row],[PRODUCT ID]],Table1[[PRODUCT]:[SELLING PRICE]],4,FALSE)</f>
        <v>190</v>
      </c>
      <c r="K7672" s="16">
        <f ca="1">VLOOKUP(Table3[[#This Row],[PRODUCT ID]],Table1[[PRODUCT]:[SELLING PRICE]],5,FALSE)</f>
        <v>50.111219784723396</v>
      </c>
      <c r="L7672" s="16">
        <f ca="1">J7672*Table3[[#This Row],[QUANTITY]]</f>
        <v>380</v>
      </c>
      <c r="M7672" s="16">
        <f ca="1">K7672*Table3[[#This Row],[QUANTITY]]*(1-Table3[[#This Row],[DISCOUNT %]])</f>
        <v>90.778930815716194</v>
      </c>
      <c r="N7672" s="3">
        <f>DAY(Table3[[#This Row],[DATE]])</f>
        <v>1</v>
      </c>
      <c r="O7672" s="3" t="str">
        <f>TEXT(Table3[[#This Row],[DATE]],"mmm")</f>
        <v>Jan</v>
      </c>
      <c r="P7672" s="3">
        <f>YEAR(Table3[[#This Row],[DATE]])</f>
        <v>2042</v>
      </c>
    </row>
    <row r="7673" spans="1:16" x14ac:dyDescent="0.3">
      <c r="A7673" s="6">
        <v>51868</v>
      </c>
      <c r="B7673" s="7" t="s">
        <v>1381</v>
      </c>
      <c r="C7673" s="9">
        <f t="shared" ca="1" si="238"/>
        <v>14</v>
      </c>
      <c r="D7673" s="9" t="s">
        <v>2116</v>
      </c>
      <c r="E7673" s="9" t="s">
        <v>2118</v>
      </c>
      <c r="F7673" s="10">
        <f t="shared" ca="1" si="239"/>
        <v>7.8685185805256797E-2</v>
      </c>
      <c r="G7673" s="3" t="str">
        <f>VLOOKUP(Table3[[#This Row],[PRODUCT ID]],Table1[[PRODUCT]:[SELLING PRICE]],1,FALSE)</f>
        <v>Product329</v>
      </c>
      <c r="H7673" s="3" t="str">
        <f>VLOOKUP(Table3[[#This Row],[PRODUCT ID]],Table1[[PRODUCT]:[SELLING PRICE]],2,FALSE)</f>
        <v>Category2</v>
      </c>
      <c r="I7673" s="3" t="str">
        <f>VLOOKUP(Table3[[#This Row],[PRODUCT ID]],Table1[[PRODUCT]:[SELLING PRICE]],3,FALSE)</f>
        <v>Ft</v>
      </c>
      <c r="J7673" s="16">
        <f ca="1">VLOOKUP(Table3[[#This Row],[PRODUCT ID]],Table1[[PRODUCT]:[SELLING PRICE]],4,FALSE)</f>
        <v>41</v>
      </c>
      <c r="K7673" s="16">
        <f ca="1">VLOOKUP(Table3[[#This Row],[PRODUCT ID]],Table1[[PRODUCT]:[SELLING PRICE]],5,FALSE)</f>
        <v>171.82088432822343</v>
      </c>
      <c r="L7673" s="16">
        <f ca="1">J7673*Table3[[#This Row],[QUANTITY]]</f>
        <v>574</v>
      </c>
      <c r="M7673" s="16">
        <f ca="1">K7673*Table3[[#This Row],[QUANTITY]]*(1-Table3[[#This Row],[DISCOUNT %]])</f>
        <v>2216.2157656748709</v>
      </c>
      <c r="N7673" s="3">
        <f>DAY(Table3[[#This Row],[DATE]])</f>
        <v>2</v>
      </c>
      <c r="O7673" s="3" t="str">
        <f>TEXT(Table3[[#This Row],[DATE]],"mmm")</f>
        <v>Jan</v>
      </c>
      <c r="P7673" s="3">
        <f>YEAR(Table3[[#This Row],[DATE]])</f>
        <v>2042</v>
      </c>
    </row>
    <row r="7674" spans="1:16" x14ac:dyDescent="0.3">
      <c r="A7674" s="6">
        <v>51869</v>
      </c>
      <c r="B7674" s="7" t="s">
        <v>1382</v>
      </c>
      <c r="C7674" s="9">
        <f t="shared" ca="1" si="238"/>
        <v>9</v>
      </c>
      <c r="D7674" s="9" t="s">
        <v>2116</v>
      </c>
      <c r="E7674" s="9" t="s">
        <v>2116</v>
      </c>
      <c r="F7674" s="10">
        <f t="shared" ca="1" si="239"/>
        <v>1.9991965903539168E-2</v>
      </c>
      <c r="G7674" s="3" t="str">
        <f>VLOOKUP(Table3[[#This Row],[PRODUCT ID]],Table1[[PRODUCT]:[SELLING PRICE]],1,FALSE)</f>
        <v>Product330</v>
      </c>
      <c r="H7674" s="3" t="str">
        <f>VLOOKUP(Table3[[#This Row],[PRODUCT ID]],Table1[[PRODUCT]:[SELLING PRICE]],2,FALSE)</f>
        <v>Category3</v>
      </c>
      <c r="I7674" s="3" t="str">
        <f>VLOOKUP(Table3[[#This Row],[PRODUCT ID]],Table1[[PRODUCT]:[SELLING PRICE]],3,FALSE)</f>
        <v>No</v>
      </c>
      <c r="J7674" s="16">
        <f ca="1">VLOOKUP(Table3[[#This Row],[PRODUCT ID]],Table1[[PRODUCT]:[SELLING PRICE]],4,FALSE)</f>
        <v>61</v>
      </c>
      <c r="K7674" s="16">
        <f ca="1">VLOOKUP(Table3[[#This Row],[PRODUCT ID]],Table1[[PRODUCT]:[SELLING PRICE]],5,FALSE)</f>
        <v>102.09929914283522</v>
      </c>
      <c r="L7674" s="16">
        <f ca="1">J7674*Table3[[#This Row],[QUANTITY]]</f>
        <v>549</v>
      </c>
      <c r="M7674" s="16">
        <f ca="1">K7674*Table3[[#This Row],[QUANTITY]]*(1-Table3[[#This Row],[DISCOUNT %]])</f>
        <v>900.52320092036769</v>
      </c>
      <c r="N7674" s="3">
        <f>DAY(Table3[[#This Row],[DATE]])</f>
        <v>3</v>
      </c>
      <c r="O7674" s="3" t="str">
        <f>TEXT(Table3[[#This Row],[DATE]],"mmm")</f>
        <v>Jan</v>
      </c>
      <c r="P7674" s="3">
        <f>YEAR(Table3[[#This Row],[DATE]])</f>
        <v>2042</v>
      </c>
    </row>
    <row r="7675" spans="1:16" x14ac:dyDescent="0.3">
      <c r="A7675" s="6">
        <v>51870</v>
      </c>
      <c r="B7675" s="7" t="s">
        <v>1383</v>
      </c>
      <c r="C7675" s="9">
        <f t="shared" ca="1" si="238"/>
        <v>5</v>
      </c>
      <c r="D7675" s="9" t="s">
        <v>2115</v>
      </c>
      <c r="E7675" s="9" t="s">
        <v>2116</v>
      </c>
      <c r="F7675" s="10">
        <f t="shared" ca="1" si="239"/>
        <v>3.1362081804293264E-2</v>
      </c>
      <c r="G7675" s="3" t="str">
        <f>VLOOKUP(Table3[[#This Row],[PRODUCT ID]],Table1[[PRODUCT]:[SELLING PRICE]],1,FALSE)</f>
        <v>Product331</v>
      </c>
      <c r="H7675" s="3" t="str">
        <f>VLOOKUP(Table3[[#This Row],[PRODUCT ID]],Table1[[PRODUCT]:[SELLING PRICE]],2,FALSE)</f>
        <v>Category4</v>
      </c>
      <c r="I7675" s="3" t="str">
        <f>VLOOKUP(Table3[[#This Row],[PRODUCT ID]],Table1[[PRODUCT]:[SELLING PRICE]],3,FALSE)</f>
        <v>Kg</v>
      </c>
      <c r="J7675" s="16">
        <f ca="1">VLOOKUP(Table3[[#This Row],[PRODUCT ID]],Table1[[PRODUCT]:[SELLING PRICE]],4,FALSE)</f>
        <v>22</v>
      </c>
      <c r="K7675" s="16">
        <f ca="1">VLOOKUP(Table3[[#This Row],[PRODUCT ID]],Table1[[PRODUCT]:[SELLING PRICE]],5,FALSE)</f>
        <v>82.007522453895561</v>
      </c>
      <c r="L7675" s="16">
        <f ca="1">J7675*Table3[[#This Row],[QUANTITY]]</f>
        <v>110</v>
      </c>
      <c r="M7675" s="16">
        <f ca="1">K7675*Table3[[#This Row],[QUANTITY]]*(1-Table3[[#This Row],[DISCOUNT %]])</f>
        <v>397.17797913064538</v>
      </c>
      <c r="N7675" s="3">
        <f>DAY(Table3[[#This Row],[DATE]])</f>
        <v>4</v>
      </c>
      <c r="O7675" s="3" t="str">
        <f>TEXT(Table3[[#This Row],[DATE]],"mmm")</f>
        <v>Jan</v>
      </c>
      <c r="P7675" s="3">
        <f>YEAR(Table3[[#This Row],[DATE]])</f>
        <v>2042</v>
      </c>
    </row>
    <row r="7676" spans="1:16" x14ac:dyDescent="0.3">
      <c r="A7676" s="6">
        <v>51871</v>
      </c>
      <c r="B7676" s="7" t="s">
        <v>1384</v>
      </c>
      <c r="C7676" s="9">
        <f t="shared" ca="1" si="238"/>
        <v>14</v>
      </c>
      <c r="D7676" s="9" t="s">
        <v>2117</v>
      </c>
      <c r="E7676" s="9" t="s">
        <v>2116</v>
      </c>
      <c r="F7676" s="10">
        <f t="shared" ca="1" si="239"/>
        <v>5.773973934567983E-2</v>
      </c>
      <c r="G7676" s="3" t="str">
        <f>VLOOKUP(Table3[[#This Row],[PRODUCT ID]],Table1[[PRODUCT]:[SELLING PRICE]],1,FALSE)</f>
        <v>Product332</v>
      </c>
      <c r="H7676" s="3" t="str">
        <f>VLOOKUP(Table3[[#This Row],[PRODUCT ID]],Table1[[PRODUCT]:[SELLING PRICE]],2,FALSE)</f>
        <v>Category5</v>
      </c>
      <c r="I7676" s="3" t="str">
        <f>VLOOKUP(Table3[[#This Row],[PRODUCT ID]],Table1[[PRODUCT]:[SELLING PRICE]],3,FALSE)</f>
        <v>Kg</v>
      </c>
      <c r="J7676" s="16">
        <f ca="1">VLOOKUP(Table3[[#This Row],[PRODUCT ID]],Table1[[PRODUCT]:[SELLING PRICE]],4,FALSE)</f>
        <v>68</v>
      </c>
      <c r="K7676" s="16">
        <f ca="1">VLOOKUP(Table3[[#This Row],[PRODUCT ID]],Table1[[PRODUCT]:[SELLING PRICE]],5,FALSE)</f>
        <v>292.77443059016099</v>
      </c>
      <c r="L7676" s="16">
        <f ca="1">J7676*Table3[[#This Row],[QUANTITY]]</f>
        <v>952</v>
      </c>
      <c r="M7676" s="16">
        <f ca="1">K7676*Table3[[#This Row],[QUANTITY]]*(1-Table3[[#This Row],[DISCOUNT %]])</f>
        <v>3862.1759579312738</v>
      </c>
      <c r="N7676" s="3">
        <f>DAY(Table3[[#This Row],[DATE]])</f>
        <v>5</v>
      </c>
      <c r="O7676" s="3" t="str">
        <f>TEXT(Table3[[#This Row],[DATE]],"mmm")</f>
        <v>Jan</v>
      </c>
      <c r="P7676" s="3">
        <f>YEAR(Table3[[#This Row],[DATE]])</f>
        <v>2042</v>
      </c>
    </row>
    <row r="7677" spans="1:16" x14ac:dyDescent="0.3">
      <c r="A7677" s="6">
        <v>51872</v>
      </c>
      <c r="B7677" s="7" t="s">
        <v>1385</v>
      </c>
      <c r="C7677" s="9">
        <f t="shared" ca="1" si="238"/>
        <v>13</v>
      </c>
      <c r="D7677" s="9" t="s">
        <v>2117</v>
      </c>
      <c r="E7677" s="9" t="s">
        <v>2116</v>
      </c>
      <c r="F7677" s="10">
        <f t="shared" ca="1" si="239"/>
        <v>4.3366150118648132E-2</v>
      </c>
      <c r="G7677" s="3" t="str">
        <f>VLOOKUP(Table3[[#This Row],[PRODUCT ID]],Table1[[PRODUCT]:[SELLING PRICE]],1,FALSE)</f>
        <v>Product333</v>
      </c>
      <c r="H7677" s="3" t="str">
        <f>VLOOKUP(Table3[[#This Row],[PRODUCT ID]],Table1[[PRODUCT]:[SELLING PRICE]],2,FALSE)</f>
        <v>Category1</v>
      </c>
      <c r="I7677" s="3" t="str">
        <f>VLOOKUP(Table3[[#This Row],[PRODUCT ID]],Table1[[PRODUCT]:[SELLING PRICE]],3,FALSE)</f>
        <v>Lt</v>
      </c>
      <c r="J7677" s="16">
        <f ca="1">VLOOKUP(Table3[[#This Row],[PRODUCT ID]],Table1[[PRODUCT]:[SELLING PRICE]],4,FALSE)</f>
        <v>186</v>
      </c>
      <c r="K7677" s="16">
        <f ca="1">VLOOKUP(Table3[[#This Row],[PRODUCT ID]],Table1[[PRODUCT]:[SELLING PRICE]],5,FALSE)</f>
        <v>192.69073421074293</v>
      </c>
      <c r="L7677" s="16">
        <f ca="1">J7677*Table3[[#This Row],[QUANTITY]]</f>
        <v>2418</v>
      </c>
      <c r="M7677" s="16">
        <f ca="1">K7677*Table3[[#This Row],[QUANTITY]]*(1-Table3[[#This Row],[DISCOUNT %]])</f>
        <v>2396.3482257583355</v>
      </c>
      <c r="N7677" s="3">
        <f>DAY(Table3[[#This Row],[DATE]])</f>
        <v>6</v>
      </c>
      <c r="O7677" s="3" t="str">
        <f>TEXT(Table3[[#This Row],[DATE]],"mmm")</f>
        <v>Jan</v>
      </c>
      <c r="P7677" s="3">
        <f>YEAR(Table3[[#This Row],[DATE]])</f>
        <v>2042</v>
      </c>
    </row>
    <row r="7678" spans="1:16" x14ac:dyDescent="0.3">
      <c r="A7678" s="6">
        <v>51873</v>
      </c>
      <c r="B7678" s="7" t="s">
        <v>1386</v>
      </c>
      <c r="C7678" s="9">
        <f t="shared" ca="1" si="238"/>
        <v>11</v>
      </c>
      <c r="D7678" s="9" t="s">
        <v>2116</v>
      </c>
      <c r="E7678" s="9" t="s">
        <v>2118</v>
      </c>
      <c r="F7678" s="10">
        <f t="shared" ca="1" si="239"/>
        <v>1.2244967728490087E-2</v>
      </c>
      <c r="G7678" s="3" t="str">
        <f>VLOOKUP(Table3[[#This Row],[PRODUCT ID]],Table1[[PRODUCT]:[SELLING PRICE]],1,FALSE)</f>
        <v>Product334</v>
      </c>
      <c r="H7678" s="3" t="str">
        <f>VLOOKUP(Table3[[#This Row],[PRODUCT ID]],Table1[[PRODUCT]:[SELLING PRICE]],2,FALSE)</f>
        <v>Category2</v>
      </c>
      <c r="I7678" s="3" t="str">
        <f>VLOOKUP(Table3[[#This Row],[PRODUCT ID]],Table1[[PRODUCT]:[SELLING PRICE]],3,FALSE)</f>
        <v>Kg</v>
      </c>
      <c r="J7678" s="16">
        <f ca="1">VLOOKUP(Table3[[#This Row],[PRODUCT ID]],Table1[[PRODUCT]:[SELLING PRICE]],4,FALSE)</f>
        <v>122</v>
      </c>
      <c r="K7678" s="16">
        <f ca="1">VLOOKUP(Table3[[#This Row],[PRODUCT ID]],Table1[[PRODUCT]:[SELLING PRICE]],5,FALSE)</f>
        <v>63.890084282683333</v>
      </c>
      <c r="L7678" s="16">
        <f ca="1">J7678*Table3[[#This Row],[QUANTITY]]</f>
        <v>1342</v>
      </c>
      <c r="M7678" s="16">
        <f ca="1">K7678*Table3[[#This Row],[QUANTITY]]*(1-Table3[[#This Row],[DISCOUNT %]])</f>
        <v>694.18527488718507</v>
      </c>
      <c r="N7678" s="3">
        <f>DAY(Table3[[#This Row],[DATE]])</f>
        <v>7</v>
      </c>
      <c r="O7678" s="3" t="str">
        <f>TEXT(Table3[[#This Row],[DATE]],"mmm")</f>
        <v>Jan</v>
      </c>
      <c r="P7678" s="3">
        <f>YEAR(Table3[[#This Row],[DATE]])</f>
        <v>2042</v>
      </c>
    </row>
    <row r="7679" spans="1:16" x14ac:dyDescent="0.3">
      <c r="A7679" s="6">
        <v>51874</v>
      </c>
      <c r="B7679" s="7" t="s">
        <v>1387</v>
      </c>
      <c r="C7679" s="9">
        <f t="shared" ca="1" si="238"/>
        <v>2</v>
      </c>
      <c r="D7679" s="9" t="s">
        <v>2116</v>
      </c>
      <c r="E7679" s="9" t="s">
        <v>2116</v>
      </c>
      <c r="F7679" s="10">
        <f t="shared" ca="1" si="239"/>
        <v>7.5936606942172552E-2</v>
      </c>
      <c r="G7679" s="3" t="str">
        <f>VLOOKUP(Table3[[#This Row],[PRODUCT ID]],Table1[[PRODUCT]:[SELLING PRICE]],1,FALSE)</f>
        <v>Product335</v>
      </c>
      <c r="H7679" s="3" t="str">
        <f>VLOOKUP(Table3[[#This Row],[PRODUCT ID]],Table1[[PRODUCT]:[SELLING PRICE]],2,FALSE)</f>
        <v>Category3</v>
      </c>
      <c r="I7679" s="3" t="str">
        <f>VLOOKUP(Table3[[#This Row],[PRODUCT ID]],Table1[[PRODUCT]:[SELLING PRICE]],3,FALSE)</f>
        <v>Lt</v>
      </c>
      <c r="J7679" s="16">
        <f ca="1">VLOOKUP(Table3[[#This Row],[PRODUCT ID]],Table1[[PRODUCT]:[SELLING PRICE]],4,FALSE)</f>
        <v>173</v>
      </c>
      <c r="K7679" s="16">
        <f ca="1">VLOOKUP(Table3[[#This Row],[PRODUCT ID]],Table1[[PRODUCT]:[SELLING PRICE]],5,FALSE)</f>
        <v>89.209014179134854</v>
      </c>
      <c r="L7679" s="16">
        <f ca="1">J7679*Table3[[#This Row],[QUANTITY]]</f>
        <v>346</v>
      </c>
      <c r="M7679" s="16">
        <f ca="1">K7679*Table3[[#This Row],[QUANTITY]]*(1-Table3[[#This Row],[DISCOUNT %]])</f>
        <v>164.8695686674304</v>
      </c>
      <c r="N7679" s="3">
        <f>DAY(Table3[[#This Row],[DATE]])</f>
        <v>8</v>
      </c>
      <c r="O7679" s="3" t="str">
        <f>TEXT(Table3[[#This Row],[DATE]],"mmm")</f>
        <v>Jan</v>
      </c>
      <c r="P7679" s="3">
        <f>YEAR(Table3[[#This Row],[DATE]])</f>
        <v>2042</v>
      </c>
    </row>
    <row r="7680" spans="1:16" x14ac:dyDescent="0.3">
      <c r="A7680" s="6">
        <v>51875</v>
      </c>
      <c r="B7680" s="7" t="s">
        <v>1388</v>
      </c>
      <c r="C7680" s="9">
        <f t="shared" ca="1" si="238"/>
        <v>4</v>
      </c>
      <c r="D7680" s="9" t="s">
        <v>2116</v>
      </c>
      <c r="E7680" s="9" t="s">
        <v>2116</v>
      </c>
      <c r="F7680" s="10">
        <f t="shared" ca="1" si="239"/>
        <v>2.9398752988669787E-3</v>
      </c>
      <c r="G7680" s="3" t="str">
        <f>VLOOKUP(Table3[[#This Row],[PRODUCT ID]],Table1[[PRODUCT]:[SELLING PRICE]],1,FALSE)</f>
        <v>Product336</v>
      </c>
      <c r="H7680" s="3" t="str">
        <f>VLOOKUP(Table3[[#This Row],[PRODUCT ID]],Table1[[PRODUCT]:[SELLING PRICE]],2,FALSE)</f>
        <v>Category4</v>
      </c>
      <c r="I7680" s="3" t="str">
        <f>VLOOKUP(Table3[[#This Row],[PRODUCT ID]],Table1[[PRODUCT]:[SELLING PRICE]],3,FALSE)</f>
        <v>Ft</v>
      </c>
      <c r="J7680" s="16">
        <f ca="1">VLOOKUP(Table3[[#This Row],[PRODUCT ID]],Table1[[PRODUCT]:[SELLING PRICE]],4,FALSE)</f>
        <v>108</v>
      </c>
      <c r="K7680" s="16">
        <f ca="1">VLOOKUP(Table3[[#This Row],[PRODUCT ID]],Table1[[PRODUCT]:[SELLING PRICE]],5,FALSE)</f>
        <v>256.0019018789198</v>
      </c>
      <c r="L7680" s="16">
        <f ca="1">J7680*Table3[[#This Row],[QUANTITY]]</f>
        <v>432</v>
      </c>
      <c r="M7680" s="16">
        <f ca="1">K7680*Table3[[#This Row],[QUANTITY]]*(1-Table3[[#This Row],[DISCOUNT %]])</f>
        <v>1020.997152844492</v>
      </c>
      <c r="N7680" s="3">
        <f>DAY(Table3[[#This Row],[DATE]])</f>
        <v>9</v>
      </c>
      <c r="O7680" s="3" t="str">
        <f>TEXT(Table3[[#This Row],[DATE]],"mmm")</f>
        <v>Jan</v>
      </c>
      <c r="P7680" s="3">
        <f>YEAR(Table3[[#This Row],[DATE]])</f>
        <v>2042</v>
      </c>
    </row>
    <row r="7681" spans="1:16" x14ac:dyDescent="0.3">
      <c r="A7681" s="6">
        <v>51876</v>
      </c>
      <c r="B7681" s="7" t="s">
        <v>1389</v>
      </c>
      <c r="C7681" s="9">
        <f t="shared" ca="1" si="238"/>
        <v>14</v>
      </c>
      <c r="D7681" s="9" t="s">
        <v>2116</v>
      </c>
      <c r="E7681" s="9" t="s">
        <v>2116</v>
      </c>
      <c r="F7681" s="10">
        <f t="shared" ca="1" si="239"/>
        <v>7.5245934807802367E-2</v>
      </c>
      <c r="G7681" s="3" t="str">
        <f>VLOOKUP(Table3[[#This Row],[PRODUCT ID]],Table1[[PRODUCT]:[SELLING PRICE]],1,FALSE)</f>
        <v>Product337</v>
      </c>
      <c r="H7681" s="3" t="str">
        <f>VLOOKUP(Table3[[#This Row],[PRODUCT ID]],Table1[[PRODUCT]:[SELLING PRICE]],2,FALSE)</f>
        <v>Category1</v>
      </c>
      <c r="I7681" s="3" t="str">
        <f>VLOOKUP(Table3[[#This Row],[PRODUCT ID]],Table1[[PRODUCT]:[SELLING PRICE]],3,FALSE)</f>
        <v>Kg</v>
      </c>
      <c r="J7681" s="16">
        <f ca="1">VLOOKUP(Table3[[#This Row],[PRODUCT ID]],Table1[[PRODUCT]:[SELLING PRICE]],4,FALSE)</f>
        <v>247</v>
      </c>
      <c r="K7681" s="16">
        <f ca="1">VLOOKUP(Table3[[#This Row],[PRODUCT ID]],Table1[[PRODUCT]:[SELLING PRICE]],5,FALSE)</f>
        <v>213.71033526426584</v>
      </c>
      <c r="L7681" s="16">
        <f ca="1">J7681*Table3[[#This Row],[QUANTITY]]</f>
        <v>3458</v>
      </c>
      <c r="M7681" s="16">
        <f ca="1">K7681*Table3[[#This Row],[QUANTITY]]*(1-Table3[[#This Row],[DISCOUNT %]])</f>
        <v>2766.8130183290423</v>
      </c>
      <c r="N7681" s="3">
        <f>DAY(Table3[[#This Row],[DATE]])</f>
        <v>10</v>
      </c>
      <c r="O7681" s="3" t="str">
        <f>TEXT(Table3[[#This Row],[DATE]],"mmm")</f>
        <v>Jan</v>
      </c>
      <c r="P7681" s="3">
        <f>YEAR(Table3[[#This Row],[DATE]])</f>
        <v>2042</v>
      </c>
    </row>
    <row r="7682" spans="1:16" x14ac:dyDescent="0.3">
      <c r="A7682" s="6">
        <v>51877</v>
      </c>
      <c r="B7682" s="7" t="s">
        <v>1390</v>
      </c>
      <c r="C7682" s="9">
        <f t="shared" ca="1" si="238"/>
        <v>2</v>
      </c>
      <c r="D7682" s="9" t="s">
        <v>2115</v>
      </c>
      <c r="E7682" s="9" t="s">
        <v>2116</v>
      </c>
      <c r="F7682" s="10">
        <f t="shared" ca="1" si="239"/>
        <v>4.036941515951728E-2</v>
      </c>
      <c r="G7682" s="3" t="str">
        <f>VLOOKUP(Table3[[#This Row],[PRODUCT ID]],Table1[[PRODUCT]:[SELLING PRICE]],1,FALSE)</f>
        <v>Product338</v>
      </c>
      <c r="H7682" s="3" t="str">
        <f>VLOOKUP(Table3[[#This Row],[PRODUCT ID]],Table1[[PRODUCT]:[SELLING PRICE]],2,FALSE)</f>
        <v>Category2</v>
      </c>
      <c r="I7682" s="3" t="str">
        <f>VLOOKUP(Table3[[#This Row],[PRODUCT ID]],Table1[[PRODUCT]:[SELLING PRICE]],3,FALSE)</f>
        <v>No</v>
      </c>
      <c r="J7682" s="16">
        <f ca="1">VLOOKUP(Table3[[#This Row],[PRODUCT ID]],Table1[[PRODUCT]:[SELLING PRICE]],4,FALSE)</f>
        <v>77</v>
      </c>
      <c r="K7682" s="16">
        <f ca="1">VLOOKUP(Table3[[#This Row],[PRODUCT ID]],Table1[[PRODUCT]:[SELLING PRICE]],5,FALSE)</f>
        <v>237.3384238010517</v>
      </c>
      <c r="L7682" s="16">
        <f ca="1">J7682*Table3[[#This Row],[QUANTITY]]</f>
        <v>154</v>
      </c>
      <c r="M7682" s="16">
        <f ca="1">K7682*Table3[[#This Row],[QUANTITY]]*(1-Table3[[#This Row],[DISCOUNT %]])</f>
        <v>455.51442087464318</v>
      </c>
      <c r="N7682" s="3">
        <f>DAY(Table3[[#This Row],[DATE]])</f>
        <v>11</v>
      </c>
      <c r="O7682" s="3" t="str">
        <f>TEXT(Table3[[#This Row],[DATE]],"mmm")</f>
        <v>Jan</v>
      </c>
      <c r="P7682" s="3">
        <f>YEAR(Table3[[#This Row],[DATE]])</f>
        <v>2042</v>
      </c>
    </row>
    <row r="7683" spans="1:16" x14ac:dyDescent="0.3">
      <c r="A7683" s="6">
        <v>51878</v>
      </c>
      <c r="B7683" s="7" t="s">
        <v>1391</v>
      </c>
      <c r="C7683" s="9">
        <f t="shared" ref="C7683:C7746" ca="1" si="240">RANDBETWEEN(1,15)</f>
        <v>7</v>
      </c>
      <c r="D7683" s="9" t="s">
        <v>2116</v>
      </c>
      <c r="E7683" s="9" t="s">
        <v>2116</v>
      </c>
      <c r="F7683" s="10">
        <f t="shared" ref="F7683:F7746" ca="1" si="241">RAND()*(0.1)</f>
        <v>6.2307037791614922E-2</v>
      </c>
      <c r="G7683" s="3" t="str">
        <f>VLOOKUP(Table3[[#This Row],[PRODUCT ID]],Table1[[PRODUCT]:[SELLING PRICE]],1,FALSE)</f>
        <v>Product339</v>
      </c>
      <c r="H7683" s="3" t="str">
        <f>VLOOKUP(Table3[[#This Row],[PRODUCT ID]],Table1[[PRODUCT]:[SELLING PRICE]],2,FALSE)</f>
        <v>Category3</v>
      </c>
      <c r="I7683" s="3" t="str">
        <f>VLOOKUP(Table3[[#This Row],[PRODUCT ID]],Table1[[PRODUCT]:[SELLING PRICE]],3,FALSE)</f>
        <v>No</v>
      </c>
      <c r="J7683" s="16">
        <f ca="1">VLOOKUP(Table3[[#This Row],[PRODUCT ID]],Table1[[PRODUCT]:[SELLING PRICE]],4,FALSE)</f>
        <v>92</v>
      </c>
      <c r="K7683" s="16">
        <f ca="1">VLOOKUP(Table3[[#This Row],[PRODUCT ID]],Table1[[PRODUCT]:[SELLING PRICE]],5,FALSE)</f>
        <v>83.034094001668521</v>
      </c>
      <c r="L7683" s="16">
        <f ca="1">J7683*Table3[[#This Row],[QUANTITY]]</f>
        <v>644</v>
      </c>
      <c r="M7683" s="16">
        <f ca="1">K7683*Table3[[#This Row],[QUANTITY]]*(1-Table3[[#This Row],[DISCOUNT %]])</f>
        <v>545.02339898099831</v>
      </c>
      <c r="N7683" s="3">
        <f>DAY(Table3[[#This Row],[DATE]])</f>
        <v>12</v>
      </c>
      <c r="O7683" s="3" t="str">
        <f>TEXT(Table3[[#This Row],[DATE]],"mmm")</f>
        <v>Jan</v>
      </c>
      <c r="P7683" s="3">
        <f>YEAR(Table3[[#This Row],[DATE]])</f>
        <v>2042</v>
      </c>
    </row>
    <row r="7684" spans="1:16" x14ac:dyDescent="0.3">
      <c r="A7684" s="6">
        <v>51879</v>
      </c>
      <c r="B7684" s="7" t="s">
        <v>1392</v>
      </c>
      <c r="C7684" s="9">
        <f t="shared" ca="1" si="240"/>
        <v>5</v>
      </c>
      <c r="D7684" s="9" t="s">
        <v>2117</v>
      </c>
      <c r="E7684" s="9" t="s">
        <v>2118</v>
      </c>
      <c r="F7684" s="10">
        <f t="shared" ca="1" si="241"/>
        <v>4.3419175489824893E-2</v>
      </c>
      <c r="G7684" s="3" t="str">
        <f>VLOOKUP(Table3[[#This Row],[PRODUCT ID]],Table1[[PRODUCT]:[SELLING PRICE]],1,FALSE)</f>
        <v>Product340</v>
      </c>
      <c r="H7684" s="3" t="str">
        <f>VLOOKUP(Table3[[#This Row],[PRODUCT ID]],Table1[[PRODUCT]:[SELLING PRICE]],2,FALSE)</f>
        <v>Category4</v>
      </c>
      <c r="I7684" s="3" t="str">
        <f>VLOOKUP(Table3[[#This Row],[PRODUCT ID]],Table1[[PRODUCT]:[SELLING PRICE]],3,FALSE)</f>
        <v>Ft</v>
      </c>
      <c r="J7684" s="16">
        <f ca="1">VLOOKUP(Table3[[#This Row],[PRODUCT ID]],Table1[[PRODUCT]:[SELLING PRICE]],4,FALSE)</f>
        <v>11</v>
      </c>
      <c r="K7684" s="16">
        <f ca="1">VLOOKUP(Table3[[#This Row],[PRODUCT ID]],Table1[[PRODUCT]:[SELLING PRICE]],5,FALSE)</f>
        <v>232.73824399928162</v>
      </c>
      <c r="L7684" s="16">
        <f ca="1">J7684*Table3[[#This Row],[QUANTITY]]</f>
        <v>55</v>
      </c>
      <c r="M7684" s="16">
        <f ca="1">K7684*Table3[[#This Row],[QUANTITY]]*(1-Table3[[#This Row],[DISCOUNT %]])</f>
        <v>1113.1647066994155</v>
      </c>
      <c r="N7684" s="3">
        <f>DAY(Table3[[#This Row],[DATE]])</f>
        <v>13</v>
      </c>
      <c r="O7684" s="3" t="str">
        <f>TEXT(Table3[[#This Row],[DATE]],"mmm")</f>
        <v>Jan</v>
      </c>
      <c r="P7684" s="3">
        <f>YEAR(Table3[[#This Row],[DATE]])</f>
        <v>2042</v>
      </c>
    </row>
    <row r="7685" spans="1:16" x14ac:dyDescent="0.3">
      <c r="A7685" s="6">
        <v>51880</v>
      </c>
      <c r="B7685" s="7" t="s">
        <v>1393</v>
      </c>
      <c r="C7685" s="9">
        <f t="shared" ca="1" si="240"/>
        <v>8</v>
      </c>
      <c r="D7685" s="9" t="s">
        <v>2115</v>
      </c>
      <c r="E7685" s="9" t="s">
        <v>2118</v>
      </c>
      <c r="F7685" s="10">
        <f t="shared" ca="1" si="241"/>
        <v>4.3223351606418436E-2</v>
      </c>
      <c r="G7685" s="3" t="str">
        <f>VLOOKUP(Table3[[#This Row],[PRODUCT ID]],Table1[[PRODUCT]:[SELLING PRICE]],1,FALSE)</f>
        <v>Product341</v>
      </c>
      <c r="H7685" s="3" t="str">
        <f>VLOOKUP(Table3[[#This Row],[PRODUCT ID]],Table1[[PRODUCT]:[SELLING PRICE]],2,FALSE)</f>
        <v>Category5</v>
      </c>
      <c r="I7685" s="3" t="str">
        <f>VLOOKUP(Table3[[#This Row],[PRODUCT ID]],Table1[[PRODUCT]:[SELLING PRICE]],3,FALSE)</f>
        <v>No</v>
      </c>
      <c r="J7685" s="16">
        <f ca="1">VLOOKUP(Table3[[#This Row],[PRODUCT ID]],Table1[[PRODUCT]:[SELLING PRICE]],4,FALSE)</f>
        <v>22</v>
      </c>
      <c r="K7685" s="16">
        <f ca="1">VLOOKUP(Table3[[#This Row],[PRODUCT ID]],Table1[[PRODUCT]:[SELLING PRICE]],5,FALSE)</f>
        <v>51.009656057150352</v>
      </c>
      <c r="L7685" s="16">
        <f ca="1">J7685*Table3[[#This Row],[QUANTITY]]</f>
        <v>176</v>
      </c>
      <c r="M7685" s="16">
        <f ca="1">K7685*Table3[[#This Row],[QUANTITY]]*(1-Table3[[#This Row],[DISCOUNT %]])</f>
        <v>390.43878206455736</v>
      </c>
      <c r="N7685" s="3">
        <f>DAY(Table3[[#This Row],[DATE]])</f>
        <v>14</v>
      </c>
      <c r="O7685" s="3" t="str">
        <f>TEXT(Table3[[#This Row],[DATE]],"mmm")</f>
        <v>Jan</v>
      </c>
      <c r="P7685" s="3">
        <f>YEAR(Table3[[#This Row],[DATE]])</f>
        <v>2042</v>
      </c>
    </row>
    <row r="7686" spans="1:16" x14ac:dyDescent="0.3">
      <c r="A7686" s="6">
        <v>51881</v>
      </c>
      <c r="B7686" s="7" t="s">
        <v>1394</v>
      </c>
      <c r="C7686" s="9">
        <f t="shared" ca="1" si="240"/>
        <v>8</v>
      </c>
      <c r="D7686" s="9" t="s">
        <v>2115</v>
      </c>
      <c r="E7686" s="9" t="s">
        <v>2116</v>
      </c>
      <c r="F7686" s="10">
        <f t="shared" ca="1" si="241"/>
        <v>1.3616540476091954E-2</v>
      </c>
      <c r="G7686" s="3" t="str">
        <f>VLOOKUP(Table3[[#This Row],[PRODUCT ID]],Table1[[PRODUCT]:[SELLING PRICE]],1,FALSE)</f>
        <v>Product342</v>
      </c>
      <c r="H7686" s="3" t="str">
        <f>VLOOKUP(Table3[[#This Row],[PRODUCT ID]],Table1[[PRODUCT]:[SELLING PRICE]],2,FALSE)</f>
        <v>Category1</v>
      </c>
      <c r="I7686" s="3" t="str">
        <f>VLOOKUP(Table3[[#This Row],[PRODUCT ID]],Table1[[PRODUCT]:[SELLING PRICE]],3,FALSE)</f>
        <v>Kg</v>
      </c>
      <c r="J7686" s="16">
        <f ca="1">VLOOKUP(Table3[[#This Row],[PRODUCT ID]],Table1[[PRODUCT]:[SELLING PRICE]],4,FALSE)</f>
        <v>187</v>
      </c>
      <c r="K7686" s="16">
        <f ca="1">VLOOKUP(Table3[[#This Row],[PRODUCT ID]],Table1[[PRODUCT]:[SELLING PRICE]],5,FALSE)</f>
        <v>269.4081142143034</v>
      </c>
      <c r="L7686" s="16">
        <f ca="1">J7686*Table3[[#This Row],[QUANTITY]]</f>
        <v>1496</v>
      </c>
      <c r="M7686" s="16">
        <f ca="1">K7686*Table3[[#This Row],[QUANTITY]]*(1-Table3[[#This Row],[DISCOUNT %]])</f>
        <v>2125.917661780134</v>
      </c>
      <c r="N7686" s="3">
        <f>DAY(Table3[[#This Row],[DATE]])</f>
        <v>15</v>
      </c>
      <c r="O7686" s="3" t="str">
        <f>TEXT(Table3[[#This Row],[DATE]],"mmm")</f>
        <v>Jan</v>
      </c>
      <c r="P7686" s="3">
        <f>YEAR(Table3[[#This Row],[DATE]])</f>
        <v>2042</v>
      </c>
    </row>
    <row r="7687" spans="1:16" x14ac:dyDescent="0.3">
      <c r="A7687" s="6">
        <v>51882</v>
      </c>
      <c r="B7687" s="7" t="s">
        <v>1395</v>
      </c>
      <c r="C7687" s="9">
        <f t="shared" ca="1" si="240"/>
        <v>1</v>
      </c>
      <c r="D7687" s="9" t="s">
        <v>2115</v>
      </c>
      <c r="E7687" s="9" t="s">
        <v>2116</v>
      </c>
      <c r="F7687" s="10">
        <f t="shared" ca="1" si="241"/>
        <v>8.2842904016442648E-2</v>
      </c>
      <c r="G7687" s="3" t="str">
        <f>VLOOKUP(Table3[[#This Row],[PRODUCT ID]],Table1[[PRODUCT]:[SELLING PRICE]],1,FALSE)</f>
        <v>Product343</v>
      </c>
      <c r="H7687" s="3" t="str">
        <f>VLOOKUP(Table3[[#This Row],[PRODUCT ID]],Table1[[PRODUCT]:[SELLING PRICE]],2,FALSE)</f>
        <v>Category2</v>
      </c>
      <c r="I7687" s="3" t="str">
        <f>VLOOKUP(Table3[[#This Row],[PRODUCT ID]],Table1[[PRODUCT]:[SELLING PRICE]],3,FALSE)</f>
        <v>Kg</v>
      </c>
      <c r="J7687" s="16">
        <f ca="1">VLOOKUP(Table3[[#This Row],[PRODUCT ID]],Table1[[PRODUCT]:[SELLING PRICE]],4,FALSE)</f>
        <v>111</v>
      </c>
      <c r="K7687" s="16">
        <f ca="1">VLOOKUP(Table3[[#This Row],[PRODUCT ID]],Table1[[PRODUCT]:[SELLING PRICE]],5,FALSE)</f>
        <v>279.07130300656956</v>
      </c>
      <c r="L7687" s="16">
        <f ca="1">J7687*Table3[[#This Row],[QUANTITY]]</f>
        <v>111</v>
      </c>
      <c r="M7687" s="16">
        <f ca="1">K7687*Table3[[#This Row],[QUANTITY]]*(1-Table3[[#This Row],[DISCOUNT %]])</f>
        <v>255.95222583785272</v>
      </c>
      <c r="N7687" s="3">
        <f>DAY(Table3[[#This Row],[DATE]])</f>
        <v>16</v>
      </c>
      <c r="O7687" s="3" t="str">
        <f>TEXT(Table3[[#This Row],[DATE]],"mmm")</f>
        <v>Jan</v>
      </c>
      <c r="P7687" s="3">
        <f>YEAR(Table3[[#This Row],[DATE]])</f>
        <v>2042</v>
      </c>
    </row>
    <row r="7688" spans="1:16" x14ac:dyDescent="0.3">
      <c r="A7688" s="6">
        <v>51883</v>
      </c>
      <c r="B7688" s="7" t="s">
        <v>1396</v>
      </c>
      <c r="C7688" s="9">
        <f t="shared" ca="1" si="240"/>
        <v>14</v>
      </c>
      <c r="D7688" s="9" t="s">
        <v>2116</v>
      </c>
      <c r="E7688" s="9" t="s">
        <v>2116</v>
      </c>
      <c r="F7688" s="10">
        <f t="shared" ca="1" si="241"/>
        <v>5.7197870100471351E-2</v>
      </c>
      <c r="G7688" s="3" t="str">
        <f>VLOOKUP(Table3[[#This Row],[PRODUCT ID]],Table1[[PRODUCT]:[SELLING PRICE]],1,FALSE)</f>
        <v>Product344</v>
      </c>
      <c r="H7688" s="3" t="str">
        <f>VLOOKUP(Table3[[#This Row],[PRODUCT ID]],Table1[[PRODUCT]:[SELLING PRICE]],2,FALSE)</f>
        <v>Category3</v>
      </c>
      <c r="I7688" s="3" t="str">
        <f>VLOOKUP(Table3[[#This Row],[PRODUCT ID]],Table1[[PRODUCT]:[SELLING PRICE]],3,FALSE)</f>
        <v>Lt</v>
      </c>
      <c r="J7688" s="16">
        <f ca="1">VLOOKUP(Table3[[#This Row],[PRODUCT ID]],Table1[[PRODUCT]:[SELLING PRICE]],4,FALSE)</f>
        <v>62</v>
      </c>
      <c r="K7688" s="16">
        <f ca="1">VLOOKUP(Table3[[#This Row],[PRODUCT ID]],Table1[[PRODUCT]:[SELLING PRICE]],5,FALSE)</f>
        <v>303.34321782687795</v>
      </c>
      <c r="L7688" s="16">
        <f ca="1">J7688*Table3[[#This Row],[QUANTITY]]</f>
        <v>868</v>
      </c>
      <c r="M7688" s="16">
        <f ca="1">K7688*Table3[[#This Row],[QUANTITY]]*(1-Table3[[#This Row],[DISCOUNT %]])</f>
        <v>4003.8968460086003</v>
      </c>
      <c r="N7688" s="3">
        <f>DAY(Table3[[#This Row],[DATE]])</f>
        <v>17</v>
      </c>
      <c r="O7688" s="3" t="str">
        <f>TEXT(Table3[[#This Row],[DATE]],"mmm")</f>
        <v>Jan</v>
      </c>
      <c r="P7688" s="3">
        <f>YEAR(Table3[[#This Row],[DATE]])</f>
        <v>2042</v>
      </c>
    </row>
    <row r="7689" spans="1:16" x14ac:dyDescent="0.3">
      <c r="A7689" s="6">
        <v>51884</v>
      </c>
      <c r="B7689" s="7" t="s">
        <v>1397</v>
      </c>
      <c r="C7689" s="9">
        <f t="shared" ca="1" si="240"/>
        <v>3</v>
      </c>
      <c r="D7689" s="9" t="s">
        <v>2116</v>
      </c>
      <c r="E7689" s="9" t="s">
        <v>2116</v>
      </c>
      <c r="F7689" s="10">
        <f t="shared" ca="1" si="241"/>
        <v>5.6429837544767275E-3</v>
      </c>
      <c r="G7689" s="3" t="str">
        <f>VLOOKUP(Table3[[#This Row],[PRODUCT ID]],Table1[[PRODUCT]:[SELLING PRICE]],1,FALSE)</f>
        <v>Product345</v>
      </c>
      <c r="H7689" s="3" t="str">
        <f>VLOOKUP(Table3[[#This Row],[PRODUCT ID]],Table1[[PRODUCT]:[SELLING PRICE]],2,FALSE)</f>
        <v>Category4</v>
      </c>
      <c r="I7689" s="3" t="str">
        <f>VLOOKUP(Table3[[#This Row],[PRODUCT ID]],Table1[[PRODUCT]:[SELLING PRICE]],3,FALSE)</f>
        <v>Kg</v>
      </c>
      <c r="J7689" s="16">
        <f ca="1">VLOOKUP(Table3[[#This Row],[PRODUCT ID]],Table1[[PRODUCT]:[SELLING PRICE]],4,FALSE)</f>
        <v>41</v>
      </c>
      <c r="K7689" s="16">
        <f ca="1">VLOOKUP(Table3[[#This Row],[PRODUCT ID]],Table1[[PRODUCT]:[SELLING PRICE]],5,FALSE)</f>
        <v>228.93999531555747</v>
      </c>
      <c r="L7689" s="16">
        <f ca="1">J7689*Table3[[#This Row],[QUANTITY]]</f>
        <v>123</v>
      </c>
      <c r="M7689" s="16">
        <f ca="1">K7689*Table3[[#This Row],[QUANTITY]]*(1-Table3[[#This Row],[DISCOUNT %]])</f>
        <v>682.94427192372541</v>
      </c>
      <c r="N7689" s="3">
        <f>DAY(Table3[[#This Row],[DATE]])</f>
        <v>18</v>
      </c>
      <c r="O7689" s="3" t="str">
        <f>TEXT(Table3[[#This Row],[DATE]],"mmm")</f>
        <v>Jan</v>
      </c>
      <c r="P7689" s="3">
        <f>YEAR(Table3[[#This Row],[DATE]])</f>
        <v>2042</v>
      </c>
    </row>
    <row r="7690" spans="1:16" x14ac:dyDescent="0.3">
      <c r="A7690" s="6">
        <v>51885</v>
      </c>
      <c r="B7690" s="7" t="s">
        <v>1398</v>
      </c>
      <c r="C7690" s="9">
        <f t="shared" ca="1" si="240"/>
        <v>8</v>
      </c>
      <c r="D7690" s="9" t="s">
        <v>2116</v>
      </c>
      <c r="E7690" s="9" t="s">
        <v>2118</v>
      </c>
      <c r="F7690" s="10">
        <f t="shared" ca="1" si="241"/>
        <v>8.1117513414690798E-2</v>
      </c>
      <c r="G7690" s="3" t="str">
        <f>VLOOKUP(Table3[[#This Row],[PRODUCT ID]],Table1[[PRODUCT]:[SELLING PRICE]],1,FALSE)</f>
        <v>Product346</v>
      </c>
      <c r="H7690" s="3" t="str">
        <f>VLOOKUP(Table3[[#This Row],[PRODUCT ID]],Table1[[PRODUCT]:[SELLING PRICE]],2,FALSE)</f>
        <v>Category5</v>
      </c>
      <c r="I7690" s="3" t="str">
        <f>VLOOKUP(Table3[[#This Row],[PRODUCT ID]],Table1[[PRODUCT]:[SELLING PRICE]],3,FALSE)</f>
        <v>Lt</v>
      </c>
      <c r="J7690" s="16">
        <f ca="1">VLOOKUP(Table3[[#This Row],[PRODUCT ID]],Table1[[PRODUCT]:[SELLING PRICE]],4,FALSE)</f>
        <v>232</v>
      </c>
      <c r="K7690" s="16">
        <f ca="1">VLOOKUP(Table3[[#This Row],[PRODUCT ID]],Table1[[PRODUCT]:[SELLING PRICE]],5,FALSE)</f>
        <v>259.27214073843959</v>
      </c>
      <c r="L7690" s="16">
        <f ca="1">J7690*Table3[[#This Row],[QUANTITY]]</f>
        <v>1856</v>
      </c>
      <c r="M7690" s="16">
        <f ca="1">K7690*Table3[[#This Row],[QUANTITY]]*(1-Table3[[#This Row],[DISCOUNT %]])</f>
        <v>1905.9250350722691</v>
      </c>
      <c r="N7690" s="3">
        <f>DAY(Table3[[#This Row],[DATE]])</f>
        <v>19</v>
      </c>
      <c r="O7690" s="3" t="str">
        <f>TEXT(Table3[[#This Row],[DATE]],"mmm")</f>
        <v>Jan</v>
      </c>
      <c r="P7690" s="3">
        <f>YEAR(Table3[[#This Row],[DATE]])</f>
        <v>2042</v>
      </c>
    </row>
    <row r="7691" spans="1:16" x14ac:dyDescent="0.3">
      <c r="A7691" s="6">
        <v>51886</v>
      </c>
      <c r="B7691" s="7" t="s">
        <v>1399</v>
      </c>
      <c r="C7691" s="9">
        <f t="shared" ca="1" si="240"/>
        <v>11</v>
      </c>
      <c r="D7691" s="9" t="s">
        <v>2115</v>
      </c>
      <c r="E7691" s="9" t="s">
        <v>2116</v>
      </c>
      <c r="F7691" s="10">
        <f t="shared" ca="1" si="241"/>
        <v>5.3282711554550229E-3</v>
      </c>
      <c r="G7691" s="3" t="str">
        <f>VLOOKUP(Table3[[#This Row],[PRODUCT ID]],Table1[[PRODUCT]:[SELLING PRICE]],1,FALSE)</f>
        <v>Product347</v>
      </c>
      <c r="H7691" s="3" t="str">
        <f>VLOOKUP(Table3[[#This Row],[PRODUCT ID]],Table1[[PRODUCT]:[SELLING PRICE]],2,FALSE)</f>
        <v>Category1</v>
      </c>
      <c r="I7691" s="3" t="str">
        <f>VLOOKUP(Table3[[#This Row],[PRODUCT ID]],Table1[[PRODUCT]:[SELLING PRICE]],3,FALSE)</f>
        <v>Ft</v>
      </c>
      <c r="J7691" s="16">
        <f ca="1">VLOOKUP(Table3[[#This Row],[PRODUCT ID]],Table1[[PRODUCT]:[SELLING PRICE]],4,FALSE)</f>
        <v>134</v>
      </c>
      <c r="K7691" s="16">
        <f ca="1">VLOOKUP(Table3[[#This Row],[PRODUCT ID]],Table1[[PRODUCT]:[SELLING PRICE]],5,FALSE)</f>
        <v>58.870477881988172</v>
      </c>
      <c r="L7691" s="16">
        <f ca="1">J7691*Table3[[#This Row],[QUANTITY]]</f>
        <v>1474</v>
      </c>
      <c r="M7691" s="16">
        <f ca="1">K7691*Table3[[#This Row],[QUANTITY]]*(1-Table3[[#This Row],[DISCOUNT %]])</f>
        <v>644.12480014059895</v>
      </c>
      <c r="N7691" s="3">
        <f>DAY(Table3[[#This Row],[DATE]])</f>
        <v>20</v>
      </c>
      <c r="O7691" s="3" t="str">
        <f>TEXT(Table3[[#This Row],[DATE]],"mmm")</f>
        <v>Jan</v>
      </c>
      <c r="P7691" s="3">
        <f>YEAR(Table3[[#This Row],[DATE]])</f>
        <v>2042</v>
      </c>
    </row>
    <row r="7692" spans="1:16" x14ac:dyDescent="0.3">
      <c r="A7692" s="6">
        <v>51887</v>
      </c>
      <c r="B7692" s="7" t="s">
        <v>1400</v>
      </c>
      <c r="C7692" s="9">
        <f t="shared" ca="1" si="240"/>
        <v>3</v>
      </c>
      <c r="D7692" s="9" t="s">
        <v>2117</v>
      </c>
      <c r="E7692" s="9" t="s">
        <v>2116</v>
      </c>
      <c r="F7692" s="10">
        <f t="shared" ca="1" si="241"/>
        <v>9.3426641907394983E-2</v>
      </c>
      <c r="G7692" s="3" t="str">
        <f>VLOOKUP(Table3[[#This Row],[PRODUCT ID]],Table1[[PRODUCT]:[SELLING PRICE]],1,FALSE)</f>
        <v>Product348</v>
      </c>
      <c r="H7692" s="3" t="str">
        <f>VLOOKUP(Table3[[#This Row],[PRODUCT ID]],Table1[[PRODUCT]:[SELLING PRICE]],2,FALSE)</f>
        <v>Category2</v>
      </c>
      <c r="I7692" s="3" t="str">
        <f>VLOOKUP(Table3[[#This Row],[PRODUCT ID]],Table1[[PRODUCT]:[SELLING PRICE]],3,FALSE)</f>
        <v>Kg</v>
      </c>
      <c r="J7692" s="16">
        <f ca="1">VLOOKUP(Table3[[#This Row],[PRODUCT ID]],Table1[[PRODUCT]:[SELLING PRICE]],4,FALSE)</f>
        <v>122</v>
      </c>
      <c r="K7692" s="16">
        <f ca="1">VLOOKUP(Table3[[#This Row],[PRODUCT ID]],Table1[[PRODUCT]:[SELLING PRICE]],5,FALSE)</f>
        <v>311.60168144437705</v>
      </c>
      <c r="L7692" s="16">
        <f ca="1">J7692*Table3[[#This Row],[QUANTITY]]</f>
        <v>366</v>
      </c>
      <c r="M7692" s="16">
        <f ca="1">K7692*Table3[[#This Row],[QUANTITY]]*(1-Table3[[#This Row],[DISCOUNT %]])</f>
        <v>847.46934820299316</v>
      </c>
      <c r="N7692" s="3">
        <f>DAY(Table3[[#This Row],[DATE]])</f>
        <v>21</v>
      </c>
      <c r="O7692" s="3" t="str">
        <f>TEXT(Table3[[#This Row],[DATE]],"mmm")</f>
        <v>Jan</v>
      </c>
      <c r="P7692" s="3">
        <f>YEAR(Table3[[#This Row],[DATE]])</f>
        <v>2042</v>
      </c>
    </row>
    <row r="7693" spans="1:16" x14ac:dyDescent="0.3">
      <c r="A7693" s="6">
        <v>51888</v>
      </c>
      <c r="B7693" s="7" t="s">
        <v>1401</v>
      </c>
      <c r="C7693" s="9">
        <f t="shared" ca="1" si="240"/>
        <v>12</v>
      </c>
      <c r="D7693" s="9" t="s">
        <v>2117</v>
      </c>
      <c r="E7693" s="9" t="s">
        <v>2116</v>
      </c>
      <c r="F7693" s="10">
        <f t="shared" ca="1" si="241"/>
        <v>4.5842363477242964E-2</v>
      </c>
      <c r="G7693" s="3" t="str">
        <f>VLOOKUP(Table3[[#This Row],[PRODUCT ID]],Table1[[PRODUCT]:[SELLING PRICE]],1,FALSE)</f>
        <v>Product349</v>
      </c>
      <c r="H7693" s="3" t="str">
        <f>VLOOKUP(Table3[[#This Row],[PRODUCT ID]],Table1[[PRODUCT]:[SELLING PRICE]],2,FALSE)</f>
        <v>Category3</v>
      </c>
      <c r="I7693" s="3" t="str">
        <f>VLOOKUP(Table3[[#This Row],[PRODUCT ID]],Table1[[PRODUCT]:[SELLING PRICE]],3,FALSE)</f>
        <v>No</v>
      </c>
      <c r="J7693" s="16">
        <f ca="1">VLOOKUP(Table3[[#This Row],[PRODUCT ID]],Table1[[PRODUCT]:[SELLING PRICE]],4,FALSE)</f>
        <v>65</v>
      </c>
      <c r="K7693" s="16">
        <f ca="1">VLOOKUP(Table3[[#This Row],[PRODUCT ID]],Table1[[PRODUCT]:[SELLING PRICE]],5,FALSE)</f>
        <v>208.13674045214336</v>
      </c>
      <c r="L7693" s="16">
        <f ca="1">J7693*Table3[[#This Row],[QUANTITY]]</f>
        <v>780</v>
      </c>
      <c r="M7693" s="16">
        <f ca="1">K7693*Table3[[#This Row],[QUANTITY]]*(1-Table3[[#This Row],[DISCOUNT %]])</f>
        <v>2383.1431241204114</v>
      </c>
      <c r="N7693" s="3">
        <f>DAY(Table3[[#This Row],[DATE]])</f>
        <v>22</v>
      </c>
      <c r="O7693" s="3" t="str">
        <f>TEXT(Table3[[#This Row],[DATE]],"mmm")</f>
        <v>Jan</v>
      </c>
      <c r="P7693" s="3">
        <f>YEAR(Table3[[#This Row],[DATE]])</f>
        <v>2042</v>
      </c>
    </row>
    <row r="7694" spans="1:16" x14ac:dyDescent="0.3">
      <c r="A7694" s="6">
        <v>51889</v>
      </c>
      <c r="B7694" s="7" t="s">
        <v>1402</v>
      </c>
      <c r="C7694" s="9">
        <f t="shared" ca="1" si="240"/>
        <v>10</v>
      </c>
      <c r="D7694" s="9" t="s">
        <v>2116</v>
      </c>
      <c r="E7694" s="9" t="s">
        <v>2116</v>
      </c>
      <c r="F7694" s="10">
        <f t="shared" ca="1" si="241"/>
        <v>9.7415047229527887E-2</v>
      </c>
      <c r="G7694" s="3" t="str">
        <f>VLOOKUP(Table3[[#This Row],[PRODUCT ID]],Table1[[PRODUCT]:[SELLING PRICE]],1,FALSE)</f>
        <v>Product350</v>
      </c>
      <c r="H7694" s="3" t="str">
        <f>VLOOKUP(Table3[[#This Row],[PRODUCT ID]],Table1[[PRODUCT]:[SELLING PRICE]],2,FALSE)</f>
        <v>Category4</v>
      </c>
      <c r="I7694" s="3" t="str">
        <f>VLOOKUP(Table3[[#This Row],[PRODUCT ID]],Table1[[PRODUCT]:[SELLING PRICE]],3,FALSE)</f>
        <v>No</v>
      </c>
      <c r="J7694" s="16">
        <f ca="1">VLOOKUP(Table3[[#This Row],[PRODUCT ID]],Table1[[PRODUCT]:[SELLING PRICE]],4,FALSE)</f>
        <v>181</v>
      </c>
      <c r="K7694" s="16">
        <f ca="1">VLOOKUP(Table3[[#This Row],[PRODUCT ID]],Table1[[PRODUCT]:[SELLING PRICE]],5,FALSE)</f>
        <v>140.8047599719655</v>
      </c>
      <c r="L7694" s="16">
        <f ca="1">J7694*Table3[[#This Row],[QUANTITY]]</f>
        <v>1810</v>
      </c>
      <c r="M7694" s="16">
        <f ca="1">K7694*Table3[[#This Row],[QUANTITY]]*(1-Table3[[#This Row],[DISCOUNT %]])</f>
        <v>1270.8825762915415</v>
      </c>
      <c r="N7694" s="3">
        <f>DAY(Table3[[#This Row],[DATE]])</f>
        <v>23</v>
      </c>
      <c r="O7694" s="3" t="str">
        <f>TEXT(Table3[[#This Row],[DATE]],"mmm")</f>
        <v>Jan</v>
      </c>
      <c r="P7694" s="3">
        <f>YEAR(Table3[[#This Row],[DATE]])</f>
        <v>2042</v>
      </c>
    </row>
    <row r="7695" spans="1:16" x14ac:dyDescent="0.3">
      <c r="A7695" s="6">
        <v>51890</v>
      </c>
      <c r="B7695" s="7" t="s">
        <v>1403</v>
      </c>
      <c r="C7695" s="9">
        <f t="shared" ca="1" si="240"/>
        <v>2</v>
      </c>
      <c r="D7695" s="9" t="s">
        <v>2116</v>
      </c>
      <c r="E7695" s="9" t="s">
        <v>2116</v>
      </c>
      <c r="F7695" s="10">
        <f t="shared" ca="1" si="241"/>
        <v>7.0992489653328675E-2</v>
      </c>
      <c r="G7695" s="3" t="str">
        <f>VLOOKUP(Table3[[#This Row],[PRODUCT ID]],Table1[[PRODUCT]:[SELLING PRICE]],1,FALSE)</f>
        <v>Product351</v>
      </c>
      <c r="H7695" s="3" t="str">
        <f>VLOOKUP(Table3[[#This Row],[PRODUCT ID]],Table1[[PRODUCT]:[SELLING PRICE]],2,FALSE)</f>
        <v>Category5</v>
      </c>
      <c r="I7695" s="3" t="str">
        <f>VLOOKUP(Table3[[#This Row],[PRODUCT ID]],Table1[[PRODUCT]:[SELLING PRICE]],3,FALSE)</f>
        <v>Ft</v>
      </c>
      <c r="J7695" s="16">
        <f ca="1">VLOOKUP(Table3[[#This Row],[PRODUCT ID]],Table1[[PRODUCT]:[SELLING PRICE]],4,FALSE)</f>
        <v>140</v>
      </c>
      <c r="K7695" s="16">
        <f ca="1">VLOOKUP(Table3[[#This Row],[PRODUCT ID]],Table1[[PRODUCT]:[SELLING PRICE]],5,FALSE)</f>
        <v>272.12961936045332</v>
      </c>
      <c r="L7695" s="16">
        <f ca="1">J7695*Table3[[#This Row],[QUANTITY]]</f>
        <v>280</v>
      </c>
      <c r="M7695" s="16">
        <f ca="1">K7695*Table3[[#This Row],[QUANTITY]]*(1-Table3[[#This Row],[DISCOUNT %]])</f>
        <v>505.62092034728408</v>
      </c>
      <c r="N7695" s="3">
        <f>DAY(Table3[[#This Row],[DATE]])</f>
        <v>24</v>
      </c>
      <c r="O7695" s="3" t="str">
        <f>TEXT(Table3[[#This Row],[DATE]],"mmm")</f>
        <v>Jan</v>
      </c>
      <c r="P7695" s="3">
        <f>YEAR(Table3[[#This Row],[DATE]])</f>
        <v>2042</v>
      </c>
    </row>
    <row r="7696" spans="1:16" x14ac:dyDescent="0.3">
      <c r="A7696" s="6">
        <v>51891</v>
      </c>
      <c r="B7696" s="7" t="s">
        <v>1404</v>
      </c>
      <c r="C7696" s="9">
        <f t="shared" ca="1" si="240"/>
        <v>15</v>
      </c>
      <c r="D7696" s="9" t="s">
        <v>2116</v>
      </c>
      <c r="E7696" s="9" t="s">
        <v>2118</v>
      </c>
      <c r="F7696" s="10">
        <f t="shared" ca="1" si="241"/>
        <v>8.1729394962108473E-2</v>
      </c>
      <c r="G7696" s="3" t="str">
        <f>VLOOKUP(Table3[[#This Row],[PRODUCT ID]],Table1[[PRODUCT]:[SELLING PRICE]],1,FALSE)</f>
        <v>Product352</v>
      </c>
      <c r="H7696" s="3" t="str">
        <f>VLOOKUP(Table3[[#This Row],[PRODUCT ID]],Table1[[PRODUCT]:[SELLING PRICE]],2,FALSE)</f>
        <v>Category1</v>
      </c>
      <c r="I7696" s="3" t="str">
        <f>VLOOKUP(Table3[[#This Row],[PRODUCT ID]],Table1[[PRODUCT]:[SELLING PRICE]],3,FALSE)</f>
        <v>No</v>
      </c>
      <c r="J7696" s="16">
        <f ca="1">VLOOKUP(Table3[[#This Row],[PRODUCT ID]],Table1[[PRODUCT]:[SELLING PRICE]],4,FALSE)</f>
        <v>157</v>
      </c>
      <c r="K7696" s="16">
        <f ca="1">VLOOKUP(Table3[[#This Row],[PRODUCT ID]],Table1[[PRODUCT]:[SELLING PRICE]],5,FALSE)</f>
        <v>101.76162913027966</v>
      </c>
      <c r="L7696" s="16">
        <f ca="1">J7696*Table3[[#This Row],[QUANTITY]]</f>
        <v>2355</v>
      </c>
      <c r="M7696" s="16">
        <f ca="1">K7696*Table3[[#This Row],[QUANTITY]]*(1-Table3[[#This Row],[DISCOUNT %]])</f>
        <v>1401.6706912665513</v>
      </c>
      <c r="N7696" s="3">
        <f>DAY(Table3[[#This Row],[DATE]])</f>
        <v>25</v>
      </c>
      <c r="O7696" s="3" t="str">
        <f>TEXT(Table3[[#This Row],[DATE]],"mmm")</f>
        <v>Jan</v>
      </c>
      <c r="P7696" s="3">
        <f>YEAR(Table3[[#This Row],[DATE]])</f>
        <v>2042</v>
      </c>
    </row>
    <row r="7697" spans="1:16" x14ac:dyDescent="0.3">
      <c r="A7697" s="6">
        <v>51892</v>
      </c>
      <c r="B7697" s="7" t="s">
        <v>1405</v>
      </c>
      <c r="C7697" s="9">
        <f t="shared" ca="1" si="240"/>
        <v>10</v>
      </c>
      <c r="D7697" s="9" t="s">
        <v>2116</v>
      </c>
      <c r="E7697" s="9" t="s">
        <v>2118</v>
      </c>
      <c r="F7697" s="10">
        <f t="shared" ca="1" si="241"/>
        <v>4.7034850279302792E-2</v>
      </c>
      <c r="G7697" s="3" t="str">
        <f>VLOOKUP(Table3[[#This Row],[PRODUCT ID]],Table1[[PRODUCT]:[SELLING PRICE]],1,FALSE)</f>
        <v>Product353</v>
      </c>
      <c r="H7697" s="3" t="str">
        <f>VLOOKUP(Table3[[#This Row],[PRODUCT ID]],Table1[[PRODUCT]:[SELLING PRICE]],2,FALSE)</f>
        <v>Category2</v>
      </c>
      <c r="I7697" s="3" t="str">
        <f>VLOOKUP(Table3[[#This Row],[PRODUCT ID]],Table1[[PRODUCT]:[SELLING PRICE]],3,FALSE)</f>
        <v>Kg</v>
      </c>
      <c r="J7697" s="16">
        <f ca="1">VLOOKUP(Table3[[#This Row],[PRODUCT ID]],Table1[[PRODUCT]:[SELLING PRICE]],4,FALSE)</f>
        <v>97</v>
      </c>
      <c r="K7697" s="16">
        <f ca="1">VLOOKUP(Table3[[#This Row],[PRODUCT ID]],Table1[[PRODUCT]:[SELLING PRICE]],5,FALSE)</f>
        <v>122.76172633824724</v>
      </c>
      <c r="L7697" s="16">
        <f ca="1">J7697*Table3[[#This Row],[QUANTITY]]</f>
        <v>970</v>
      </c>
      <c r="M7697" s="16">
        <f ca="1">K7697*Table3[[#This Row],[QUANTITY]]*(1-Table3[[#This Row],[DISCOUNT %]])</f>
        <v>1169.8764691989904</v>
      </c>
      <c r="N7697" s="3">
        <f>DAY(Table3[[#This Row],[DATE]])</f>
        <v>26</v>
      </c>
      <c r="O7697" s="3" t="str">
        <f>TEXT(Table3[[#This Row],[DATE]],"mmm")</f>
        <v>Jan</v>
      </c>
      <c r="P7697" s="3">
        <f>YEAR(Table3[[#This Row],[DATE]])</f>
        <v>2042</v>
      </c>
    </row>
    <row r="7698" spans="1:16" x14ac:dyDescent="0.3">
      <c r="A7698" s="6">
        <v>51893</v>
      </c>
      <c r="B7698" s="7" t="s">
        <v>1406</v>
      </c>
      <c r="C7698" s="9">
        <f t="shared" ca="1" si="240"/>
        <v>7</v>
      </c>
      <c r="D7698" s="9" t="s">
        <v>2115</v>
      </c>
      <c r="E7698" s="9" t="s">
        <v>2116</v>
      </c>
      <c r="F7698" s="10">
        <f t="shared" ca="1" si="241"/>
        <v>5.5651550366948133E-2</v>
      </c>
      <c r="G7698" s="3" t="str">
        <f>VLOOKUP(Table3[[#This Row],[PRODUCT ID]],Table1[[PRODUCT]:[SELLING PRICE]],1,FALSE)</f>
        <v>Product354</v>
      </c>
      <c r="H7698" s="3" t="str">
        <f>VLOOKUP(Table3[[#This Row],[PRODUCT ID]],Table1[[PRODUCT]:[SELLING PRICE]],2,FALSE)</f>
        <v>Category3</v>
      </c>
      <c r="I7698" s="3" t="str">
        <f>VLOOKUP(Table3[[#This Row],[PRODUCT ID]],Table1[[PRODUCT]:[SELLING PRICE]],3,FALSE)</f>
        <v>Kg</v>
      </c>
      <c r="J7698" s="16">
        <f ca="1">VLOOKUP(Table3[[#This Row],[PRODUCT ID]],Table1[[PRODUCT]:[SELLING PRICE]],4,FALSE)</f>
        <v>245</v>
      </c>
      <c r="K7698" s="16">
        <f ca="1">VLOOKUP(Table3[[#This Row],[PRODUCT ID]],Table1[[PRODUCT]:[SELLING PRICE]],5,FALSE)</f>
        <v>291.66051374340799</v>
      </c>
      <c r="L7698" s="16">
        <f ca="1">J7698*Table3[[#This Row],[QUANTITY]]</f>
        <v>1715</v>
      </c>
      <c r="M7698" s="16">
        <f ca="1">K7698*Table3[[#This Row],[QUANTITY]]*(1-Table3[[#This Row],[DISCOUNT %]])</f>
        <v>1928.0040778093671</v>
      </c>
      <c r="N7698" s="3">
        <f>DAY(Table3[[#This Row],[DATE]])</f>
        <v>27</v>
      </c>
      <c r="O7698" s="3" t="str">
        <f>TEXT(Table3[[#This Row],[DATE]],"mmm")</f>
        <v>Jan</v>
      </c>
      <c r="P7698" s="3">
        <f>YEAR(Table3[[#This Row],[DATE]])</f>
        <v>2042</v>
      </c>
    </row>
    <row r="7699" spans="1:16" x14ac:dyDescent="0.3">
      <c r="A7699" s="6">
        <v>51894</v>
      </c>
      <c r="B7699" s="7" t="s">
        <v>1407</v>
      </c>
      <c r="C7699" s="9">
        <f t="shared" ca="1" si="240"/>
        <v>1</v>
      </c>
      <c r="D7699" s="9" t="s">
        <v>2116</v>
      </c>
      <c r="E7699" s="9" t="s">
        <v>2116</v>
      </c>
      <c r="F7699" s="10">
        <f t="shared" ca="1" si="241"/>
        <v>5.8057025795720335E-2</v>
      </c>
      <c r="G7699" s="3" t="str">
        <f>VLOOKUP(Table3[[#This Row],[PRODUCT ID]],Table1[[PRODUCT]:[SELLING PRICE]],1,FALSE)</f>
        <v>Product355</v>
      </c>
      <c r="H7699" s="3" t="str">
        <f>VLOOKUP(Table3[[#This Row],[PRODUCT ID]],Table1[[PRODUCT]:[SELLING PRICE]],2,FALSE)</f>
        <v>Category4</v>
      </c>
      <c r="I7699" s="3" t="str">
        <f>VLOOKUP(Table3[[#This Row],[PRODUCT ID]],Table1[[PRODUCT]:[SELLING PRICE]],3,FALSE)</f>
        <v>Lt</v>
      </c>
      <c r="J7699" s="16">
        <f ca="1">VLOOKUP(Table3[[#This Row],[PRODUCT ID]],Table1[[PRODUCT]:[SELLING PRICE]],4,FALSE)</f>
        <v>160</v>
      </c>
      <c r="K7699" s="16">
        <f ca="1">VLOOKUP(Table3[[#This Row],[PRODUCT ID]],Table1[[PRODUCT]:[SELLING PRICE]],5,FALSE)</f>
        <v>228.58423347966439</v>
      </c>
      <c r="L7699" s="16">
        <f ca="1">J7699*Table3[[#This Row],[QUANTITY]]</f>
        <v>160</v>
      </c>
      <c r="M7699" s="16">
        <f ca="1">K7699*Table3[[#This Row],[QUANTITY]]*(1-Table3[[#This Row],[DISCOUNT %]])</f>
        <v>215.31331274004054</v>
      </c>
      <c r="N7699" s="3">
        <f>DAY(Table3[[#This Row],[DATE]])</f>
        <v>28</v>
      </c>
      <c r="O7699" s="3" t="str">
        <f>TEXT(Table3[[#This Row],[DATE]],"mmm")</f>
        <v>Jan</v>
      </c>
      <c r="P7699" s="3">
        <f>YEAR(Table3[[#This Row],[DATE]])</f>
        <v>2042</v>
      </c>
    </row>
    <row r="7700" spans="1:16" x14ac:dyDescent="0.3">
      <c r="A7700" s="6">
        <v>51895</v>
      </c>
      <c r="B7700" s="7" t="s">
        <v>1408</v>
      </c>
      <c r="C7700" s="9">
        <f t="shared" ca="1" si="240"/>
        <v>12</v>
      </c>
      <c r="D7700" s="9" t="s">
        <v>2117</v>
      </c>
      <c r="E7700" s="9" t="s">
        <v>2116</v>
      </c>
      <c r="F7700" s="10">
        <f t="shared" ca="1" si="241"/>
        <v>3.4466723233515219E-2</v>
      </c>
      <c r="G7700" s="3" t="str">
        <f>VLOOKUP(Table3[[#This Row],[PRODUCT ID]],Table1[[PRODUCT]:[SELLING PRICE]],1,FALSE)</f>
        <v>Product356</v>
      </c>
      <c r="H7700" s="3" t="str">
        <f>VLOOKUP(Table3[[#This Row],[PRODUCT ID]],Table1[[PRODUCT]:[SELLING PRICE]],2,FALSE)</f>
        <v>Category5</v>
      </c>
      <c r="I7700" s="3" t="str">
        <f>VLOOKUP(Table3[[#This Row],[PRODUCT ID]],Table1[[PRODUCT]:[SELLING PRICE]],3,FALSE)</f>
        <v>Kg</v>
      </c>
      <c r="J7700" s="16">
        <f ca="1">VLOOKUP(Table3[[#This Row],[PRODUCT ID]],Table1[[PRODUCT]:[SELLING PRICE]],4,FALSE)</f>
        <v>10</v>
      </c>
      <c r="K7700" s="16">
        <f ca="1">VLOOKUP(Table3[[#This Row],[PRODUCT ID]],Table1[[PRODUCT]:[SELLING PRICE]],5,FALSE)</f>
        <v>40.260288131442273</v>
      </c>
      <c r="L7700" s="16">
        <f ca="1">J7700*Table3[[#This Row],[QUANTITY]]</f>
        <v>120</v>
      </c>
      <c r="M7700" s="16">
        <f ca="1">K7700*Table3[[#This Row],[QUANTITY]]*(1-Table3[[#This Row],[DISCOUNT %]])</f>
        <v>466.47177507737126</v>
      </c>
      <c r="N7700" s="3">
        <f>DAY(Table3[[#This Row],[DATE]])</f>
        <v>29</v>
      </c>
      <c r="O7700" s="3" t="str">
        <f>TEXT(Table3[[#This Row],[DATE]],"mmm")</f>
        <v>Jan</v>
      </c>
      <c r="P7700" s="3">
        <f>YEAR(Table3[[#This Row],[DATE]])</f>
        <v>2042</v>
      </c>
    </row>
    <row r="7701" spans="1:16" x14ac:dyDescent="0.3">
      <c r="A7701" s="6">
        <v>51896</v>
      </c>
      <c r="B7701" s="7" t="s">
        <v>1409</v>
      </c>
      <c r="C7701" s="9">
        <f t="shared" ca="1" si="240"/>
        <v>3</v>
      </c>
      <c r="D7701" s="9" t="s">
        <v>2115</v>
      </c>
      <c r="E7701" s="9" t="s">
        <v>2116</v>
      </c>
      <c r="F7701" s="10">
        <f t="shared" ca="1" si="241"/>
        <v>6.0168668138136155E-3</v>
      </c>
      <c r="G7701" s="3" t="str">
        <f>VLOOKUP(Table3[[#This Row],[PRODUCT ID]],Table1[[PRODUCT]:[SELLING PRICE]],1,FALSE)</f>
        <v>Product357</v>
      </c>
      <c r="H7701" s="3" t="str">
        <f>VLOOKUP(Table3[[#This Row],[PRODUCT ID]],Table1[[PRODUCT]:[SELLING PRICE]],2,FALSE)</f>
        <v>Category1</v>
      </c>
      <c r="I7701" s="3" t="str">
        <f>VLOOKUP(Table3[[#This Row],[PRODUCT ID]],Table1[[PRODUCT]:[SELLING PRICE]],3,FALSE)</f>
        <v>Lt</v>
      </c>
      <c r="J7701" s="16">
        <f ca="1">VLOOKUP(Table3[[#This Row],[PRODUCT ID]],Table1[[PRODUCT]:[SELLING PRICE]],4,FALSE)</f>
        <v>215</v>
      </c>
      <c r="K7701" s="16">
        <f ca="1">VLOOKUP(Table3[[#This Row],[PRODUCT ID]],Table1[[PRODUCT]:[SELLING PRICE]],5,FALSE)</f>
        <v>139.2303778858213</v>
      </c>
      <c r="L7701" s="16">
        <f ca="1">J7701*Table3[[#This Row],[QUANTITY]]</f>
        <v>645</v>
      </c>
      <c r="M7701" s="16">
        <f ca="1">K7701*Table3[[#This Row],[QUANTITY]]*(1-Table3[[#This Row],[DISCOUNT %]])</f>
        <v>415.17794173693608</v>
      </c>
      <c r="N7701" s="3">
        <f>DAY(Table3[[#This Row],[DATE]])</f>
        <v>30</v>
      </c>
      <c r="O7701" s="3" t="str">
        <f>TEXT(Table3[[#This Row],[DATE]],"mmm")</f>
        <v>Jan</v>
      </c>
      <c r="P7701" s="3">
        <f>YEAR(Table3[[#This Row],[DATE]])</f>
        <v>2042</v>
      </c>
    </row>
    <row r="7702" spans="1:16" x14ac:dyDescent="0.3">
      <c r="A7702" s="6">
        <v>51897</v>
      </c>
      <c r="B7702" s="7" t="s">
        <v>1410</v>
      </c>
      <c r="C7702" s="9">
        <f t="shared" ca="1" si="240"/>
        <v>5</v>
      </c>
      <c r="D7702" s="9" t="s">
        <v>2115</v>
      </c>
      <c r="E7702" s="9" t="s">
        <v>2118</v>
      </c>
      <c r="F7702" s="10">
        <f t="shared" ca="1" si="241"/>
        <v>2.1492652111276601E-3</v>
      </c>
      <c r="G7702" s="3" t="str">
        <f>VLOOKUP(Table3[[#This Row],[PRODUCT ID]],Table1[[PRODUCT]:[SELLING PRICE]],1,FALSE)</f>
        <v>Product358</v>
      </c>
      <c r="H7702" s="3" t="str">
        <f>VLOOKUP(Table3[[#This Row],[PRODUCT ID]],Table1[[PRODUCT]:[SELLING PRICE]],2,FALSE)</f>
        <v>Category2</v>
      </c>
      <c r="I7702" s="3" t="str">
        <f>VLOOKUP(Table3[[#This Row],[PRODUCT ID]],Table1[[PRODUCT]:[SELLING PRICE]],3,FALSE)</f>
        <v>Ft</v>
      </c>
      <c r="J7702" s="16">
        <f ca="1">VLOOKUP(Table3[[#This Row],[PRODUCT ID]],Table1[[PRODUCT]:[SELLING PRICE]],4,FALSE)</f>
        <v>177</v>
      </c>
      <c r="K7702" s="16">
        <f ca="1">VLOOKUP(Table3[[#This Row],[PRODUCT ID]],Table1[[PRODUCT]:[SELLING PRICE]],5,FALSE)</f>
        <v>104.0308706259853</v>
      </c>
      <c r="L7702" s="16">
        <f ca="1">J7702*Table3[[#This Row],[QUANTITY]]</f>
        <v>885</v>
      </c>
      <c r="M7702" s="16">
        <f ca="1">K7702*Table3[[#This Row],[QUANTITY]]*(1-Table3[[#This Row],[DISCOUNT %]])</f>
        <v>519.0364034743277</v>
      </c>
      <c r="N7702" s="3">
        <f>DAY(Table3[[#This Row],[DATE]])</f>
        <v>31</v>
      </c>
      <c r="O7702" s="3" t="str">
        <f>TEXT(Table3[[#This Row],[DATE]],"mmm")</f>
        <v>Jan</v>
      </c>
      <c r="P7702" s="3">
        <f>YEAR(Table3[[#This Row],[DATE]])</f>
        <v>2042</v>
      </c>
    </row>
    <row r="7703" spans="1:16" x14ac:dyDescent="0.3">
      <c r="A7703" s="6">
        <v>51898</v>
      </c>
      <c r="B7703" s="7" t="s">
        <v>1411</v>
      </c>
      <c r="C7703" s="9">
        <f t="shared" ca="1" si="240"/>
        <v>3</v>
      </c>
      <c r="D7703" s="9" t="s">
        <v>2115</v>
      </c>
      <c r="E7703" s="9" t="s">
        <v>2116</v>
      </c>
      <c r="F7703" s="10">
        <f t="shared" ca="1" si="241"/>
        <v>8.7035115387004702E-2</v>
      </c>
      <c r="G7703" s="3" t="str">
        <f>VLOOKUP(Table3[[#This Row],[PRODUCT ID]],Table1[[PRODUCT]:[SELLING PRICE]],1,FALSE)</f>
        <v>Product359</v>
      </c>
      <c r="H7703" s="3" t="str">
        <f>VLOOKUP(Table3[[#This Row],[PRODUCT ID]],Table1[[PRODUCT]:[SELLING PRICE]],2,FALSE)</f>
        <v>Category3</v>
      </c>
      <c r="I7703" s="3" t="str">
        <f>VLOOKUP(Table3[[#This Row],[PRODUCT ID]],Table1[[PRODUCT]:[SELLING PRICE]],3,FALSE)</f>
        <v>Kg</v>
      </c>
      <c r="J7703" s="16">
        <f ca="1">VLOOKUP(Table3[[#This Row],[PRODUCT ID]],Table1[[PRODUCT]:[SELLING PRICE]],4,FALSE)</f>
        <v>22</v>
      </c>
      <c r="K7703" s="16">
        <f ca="1">VLOOKUP(Table3[[#This Row],[PRODUCT ID]],Table1[[PRODUCT]:[SELLING PRICE]],5,FALSE)</f>
        <v>182.07241916443829</v>
      </c>
      <c r="L7703" s="16">
        <f ca="1">J7703*Table3[[#This Row],[QUANTITY]]</f>
        <v>66</v>
      </c>
      <c r="M7703" s="16">
        <f ca="1">K7703*Table3[[#This Row],[QUANTITY]]*(1-Table3[[#This Row],[DISCOUNT %]])</f>
        <v>498.6771754610109</v>
      </c>
      <c r="N7703" s="3">
        <f>DAY(Table3[[#This Row],[DATE]])</f>
        <v>1</v>
      </c>
      <c r="O7703" s="3" t="str">
        <f>TEXT(Table3[[#This Row],[DATE]],"mmm")</f>
        <v>Feb</v>
      </c>
      <c r="P7703" s="3">
        <f>YEAR(Table3[[#This Row],[DATE]])</f>
        <v>2042</v>
      </c>
    </row>
    <row r="7704" spans="1:16" x14ac:dyDescent="0.3">
      <c r="A7704" s="6">
        <v>51899</v>
      </c>
      <c r="B7704" s="7" t="s">
        <v>1412</v>
      </c>
      <c r="C7704" s="9">
        <f t="shared" ca="1" si="240"/>
        <v>5</v>
      </c>
      <c r="D7704" s="9" t="s">
        <v>2116</v>
      </c>
      <c r="E7704" s="9" t="s">
        <v>2116</v>
      </c>
      <c r="F7704" s="10">
        <f t="shared" ca="1" si="241"/>
        <v>7.6885622313575416E-2</v>
      </c>
      <c r="G7704" s="3" t="str">
        <f>VLOOKUP(Table3[[#This Row],[PRODUCT ID]],Table1[[PRODUCT]:[SELLING PRICE]],1,FALSE)</f>
        <v>Product360</v>
      </c>
      <c r="H7704" s="3" t="str">
        <f>VLOOKUP(Table3[[#This Row],[PRODUCT ID]],Table1[[PRODUCT]:[SELLING PRICE]],2,FALSE)</f>
        <v>Category4</v>
      </c>
      <c r="I7704" s="3" t="str">
        <f>VLOOKUP(Table3[[#This Row],[PRODUCT ID]],Table1[[PRODUCT]:[SELLING PRICE]],3,FALSE)</f>
        <v>No</v>
      </c>
      <c r="J7704" s="16">
        <f ca="1">VLOOKUP(Table3[[#This Row],[PRODUCT ID]],Table1[[PRODUCT]:[SELLING PRICE]],4,FALSE)</f>
        <v>21</v>
      </c>
      <c r="K7704" s="16">
        <f ca="1">VLOOKUP(Table3[[#This Row],[PRODUCT ID]],Table1[[PRODUCT]:[SELLING PRICE]],5,FALSE)</f>
        <v>81.635498225282873</v>
      </c>
      <c r="L7704" s="16">
        <f ca="1">J7704*Table3[[#This Row],[QUANTITY]]</f>
        <v>105</v>
      </c>
      <c r="M7704" s="16">
        <f ca="1">K7704*Table3[[#This Row],[QUANTITY]]*(1-Table3[[#This Row],[DISCOUNT %]])</f>
        <v>376.79451070676606</v>
      </c>
      <c r="N7704" s="3">
        <f>DAY(Table3[[#This Row],[DATE]])</f>
        <v>2</v>
      </c>
      <c r="O7704" s="3" t="str">
        <f>TEXT(Table3[[#This Row],[DATE]],"mmm")</f>
        <v>Feb</v>
      </c>
      <c r="P7704" s="3">
        <f>YEAR(Table3[[#This Row],[DATE]])</f>
        <v>2042</v>
      </c>
    </row>
    <row r="7705" spans="1:16" x14ac:dyDescent="0.3">
      <c r="A7705" s="6">
        <v>51900</v>
      </c>
      <c r="B7705" s="7" t="s">
        <v>1413</v>
      </c>
      <c r="C7705" s="9">
        <f t="shared" ca="1" si="240"/>
        <v>12</v>
      </c>
      <c r="D7705" s="9" t="s">
        <v>2116</v>
      </c>
      <c r="E7705" s="9" t="s">
        <v>2116</v>
      </c>
      <c r="F7705" s="10">
        <f t="shared" ca="1" si="241"/>
        <v>1.0974965350665023E-2</v>
      </c>
      <c r="G7705" s="3" t="str">
        <f>VLOOKUP(Table3[[#This Row],[PRODUCT ID]],Table1[[PRODUCT]:[SELLING PRICE]],1,FALSE)</f>
        <v>Product361</v>
      </c>
      <c r="H7705" s="3" t="str">
        <f>VLOOKUP(Table3[[#This Row],[PRODUCT ID]],Table1[[PRODUCT]:[SELLING PRICE]],2,FALSE)</f>
        <v>Category1</v>
      </c>
      <c r="I7705" s="3" t="str">
        <f>VLOOKUP(Table3[[#This Row],[PRODUCT ID]],Table1[[PRODUCT]:[SELLING PRICE]],3,FALSE)</f>
        <v>No</v>
      </c>
      <c r="J7705" s="16">
        <f ca="1">VLOOKUP(Table3[[#This Row],[PRODUCT ID]],Table1[[PRODUCT]:[SELLING PRICE]],4,FALSE)</f>
        <v>51</v>
      </c>
      <c r="K7705" s="16">
        <f ca="1">VLOOKUP(Table3[[#This Row],[PRODUCT ID]],Table1[[PRODUCT]:[SELLING PRICE]],5,FALSE)</f>
        <v>168.89083757646108</v>
      </c>
      <c r="L7705" s="16">
        <f ca="1">J7705*Table3[[#This Row],[QUANTITY]]</f>
        <v>612</v>
      </c>
      <c r="M7705" s="16">
        <f ca="1">K7705*Table3[[#This Row],[QUANTITY]]*(1-Table3[[#This Row],[DISCOUNT %]])</f>
        <v>2004.4471978321756</v>
      </c>
      <c r="N7705" s="3">
        <f>DAY(Table3[[#This Row],[DATE]])</f>
        <v>3</v>
      </c>
      <c r="O7705" s="3" t="str">
        <f>TEXT(Table3[[#This Row],[DATE]],"mmm")</f>
        <v>Feb</v>
      </c>
      <c r="P7705" s="3">
        <f>YEAR(Table3[[#This Row],[DATE]])</f>
        <v>2042</v>
      </c>
    </row>
    <row r="7706" spans="1:16" x14ac:dyDescent="0.3">
      <c r="A7706" s="6">
        <v>51901</v>
      </c>
      <c r="B7706" s="7" t="s">
        <v>1414</v>
      </c>
      <c r="C7706" s="9">
        <f t="shared" ca="1" si="240"/>
        <v>15</v>
      </c>
      <c r="D7706" s="9" t="s">
        <v>2116</v>
      </c>
      <c r="E7706" s="9" t="s">
        <v>2116</v>
      </c>
      <c r="F7706" s="10">
        <f t="shared" ca="1" si="241"/>
        <v>7.4812044268826761E-2</v>
      </c>
      <c r="G7706" s="3" t="str">
        <f>VLOOKUP(Table3[[#This Row],[PRODUCT ID]],Table1[[PRODUCT]:[SELLING PRICE]],1,FALSE)</f>
        <v>Product362</v>
      </c>
      <c r="H7706" s="3" t="str">
        <f>VLOOKUP(Table3[[#This Row],[PRODUCT ID]],Table1[[PRODUCT]:[SELLING PRICE]],2,FALSE)</f>
        <v>Category2</v>
      </c>
      <c r="I7706" s="3" t="str">
        <f>VLOOKUP(Table3[[#This Row],[PRODUCT ID]],Table1[[PRODUCT]:[SELLING PRICE]],3,FALSE)</f>
        <v>Ft</v>
      </c>
      <c r="J7706" s="16">
        <f ca="1">VLOOKUP(Table3[[#This Row],[PRODUCT ID]],Table1[[PRODUCT]:[SELLING PRICE]],4,FALSE)</f>
        <v>149</v>
      </c>
      <c r="K7706" s="16">
        <f ca="1">VLOOKUP(Table3[[#This Row],[PRODUCT ID]],Table1[[PRODUCT]:[SELLING PRICE]],5,FALSE)</f>
        <v>210.07826427228366</v>
      </c>
      <c r="L7706" s="16">
        <f ca="1">J7706*Table3[[#This Row],[QUANTITY]]</f>
        <v>2235</v>
      </c>
      <c r="M7706" s="16">
        <f ca="1">K7706*Table3[[#This Row],[QUANTITY]]*(1-Table3[[#This Row],[DISCOUNT %]])</f>
        <v>2915.4281979844095</v>
      </c>
      <c r="N7706" s="3">
        <f>DAY(Table3[[#This Row],[DATE]])</f>
        <v>4</v>
      </c>
      <c r="O7706" s="3" t="str">
        <f>TEXT(Table3[[#This Row],[DATE]],"mmm")</f>
        <v>Feb</v>
      </c>
      <c r="P7706" s="3">
        <f>YEAR(Table3[[#This Row],[DATE]])</f>
        <v>2042</v>
      </c>
    </row>
    <row r="7707" spans="1:16" x14ac:dyDescent="0.3">
      <c r="A7707" s="6">
        <v>51902</v>
      </c>
      <c r="B7707" s="7" t="s">
        <v>1415</v>
      </c>
      <c r="C7707" s="9">
        <f t="shared" ca="1" si="240"/>
        <v>4</v>
      </c>
      <c r="D7707" s="9" t="s">
        <v>2115</v>
      </c>
      <c r="E7707" s="9" t="s">
        <v>2116</v>
      </c>
      <c r="F7707" s="10">
        <f t="shared" ca="1" si="241"/>
        <v>2.0297772983157727E-2</v>
      </c>
      <c r="G7707" s="3" t="str">
        <f>VLOOKUP(Table3[[#This Row],[PRODUCT ID]],Table1[[PRODUCT]:[SELLING PRICE]],1,FALSE)</f>
        <v>Product363</v>
      </c>
      <c r="H7707" s="3" t="str">
        <f>VLOOKUP(Table3[[#This Row],[PRODUCT ID]],Table1[[PRODUCT]:[SELLING PRICE]],2,FALSE)</f>
        <v>Category3</v>
      </c>
      <c r="I7707" s="3" t="str">
        <f>VLOOKUP(Table3[[#This Row],[PRODUCT ID]],Table1[[PRODUCT]:[SELLING PRICE]],3,FALSE)</f>
        <v>No</v>
      </c>
      <c r="J7707" s="16">
        <f ca="1">VLOOKUP(Table3[[#This Row],[PRODUCT ID]],Table1[[PRODUCT]:[SELLING PRICE]],4,FALSE)</f>
        <v>245</v>
      </c>
      <c r="K7707" s="16">
        <f ca="1">VLOOKUP(Table3[[#This Row],[PRODUCT ID]],Table1[[PRODUCT]:[SELLING PRICE]],5,FALSE)</f>
        <v>195.96859892077697</v>
      </c>
      <c r="L7707" s="16">
        <f ca="1">J7707*Table3[[#This Row],[QUANTITY]]</f>
        <v>980</v>
      </c>
      <c r="M7707" s="16">
        <f ca="1">K7707*Table3[[#This Row],[QUANTITY]]*(1-Table3[[#This Row],[DISCOUNT %]])</f>
        <v>767.96349115222222</v>
      </c>
      <c r="N7707" s="3">
        <f>DAY(Table3[[#This Row],[DATE]])</f>
        <v>5</v>
      </c>
      <c r="O7707" s="3" t="str">
        <f>TEXT(Table3[[#This Row],[DATE]],"mmm")</f>
        <v>Feb</v>
      </c>
      <c r="P7707" s="3">
        <f>YEAR(Table3[[#This Row],[DATE]])</f>
        <v>2042</v>
      </c>
    </row>
    <row r="7708" spans="1:16" x14ac:dyDescent="0.3">
      <c r="A7708" s="6">
        <v>51903</v>
      </c>
      <c r="B7708" s="7" t="s">
        <v>1416</v>
      </c>
      <c r="C7708" s="9">
        <f t="shared" ca="1" si="240"/>
        <v>5</v>
      </c>
      <c r="D7708" s="9" t="s">
        <v>2117</v>
      </c>
      <c r="E7708" s="9" t="s">
        <v>2118</v>
      </c>
      <c r="F7708" s="10">
        <f t="shared" ca="1" si="241"/>
        <v>1.4759420027308612E-2</v>
      </c>
      <c r="G7708" s="3" t="str">
        <f>VLOOKUP(Table3[[#This Row],[PRODUCT ID]],Table1[[PRODUCT]:[SELLING PRICE]],1,FALSE)</f>
        <v>Product364</v>
      </c>
      <c r="H7708" s="3" t="str">
        <f>VLOOKUP(Table3[[#This Row],[PRODUCT ID]],Table1[[PRODUCT]:[SELLING PRICE]],2,FALSE)</f>
        <v>Category4</v>
      </c>
      <c r="I7708" s="3" t="str">
        <f>VLOOKUP(Table3[[#This Row],[PRODUCT ID]],Table1[[PRODUCT]:[SELLING PRICE]],3,FALSE)</f>
        <v>Kg</v>
      </c>
      <c r="J7708" s="16">
        <f ca="1">VLOOKUP(Table3[[#This Row],[PRODUCT ID]],Table1[[PRODUCT]:[SELLING PRICE]],4,FALSE)</f>
        <v>55</v>
      </c>
      <c r="K7708" s="16">
        <f ca="1">VLOOKUP(Table3[[#This Row],[PRODUCT ID]],Table1[[PRODUCT]:[SELLING PRICE]],5,FALSE)</f>
        <v>179.57529151684469</v>
      </c>
      <c r="L7708" s="16">
        <f ca="1">J7708*Table3[[#This Row],[QUANTITY]]</f>
        <v>275</v>
      </c>
      <c r="M7708" s="16">
        <f ca="1">K7708*Table3[[#This Row],[QUANTITY]]*(1-Table3[[#This Row],[DISCOUNT %]])</f>
        <v>884.624321814106</v>
      </c>
      <c r="N7708" s="3">
        <f>DAY(Table3[[#This Row],[DATE]])</f>
        <v>6</v>
      </c>
      <c r="O7708" s="3" t="str">
        <f>TEXT(Table3[[#This Row],[DATE]],"mmm")</f>
        <v>Feb</v>
      </c>
      <c r="P7708" s="3">
        <f>YEAR(Table3[[#This Row],[DATE]])</f>
        <v>2042</v>
      </c>
    </row>
    <row r="7709" spans="1:16" x14ac:dyDescent="0.3">
      <c r="A7709" s="6">
        <v>51904</v>
      </c>
      <c r="B7709" s="7" t="s">
        <v>1417</v>
      </c>
      <c r="C7709" s="9">
        <f t="shared" ca="1" si="240"/>
        <v>4</v>
      </c>
      <c r="D7709" s="9" t="s">
        <v>2117</v>
      </c>
      <c r="E7709" s="9" t="s">
        <v>2118</v>
      </c>
      <c r="F7709" s="10">
        <f t="shared" ca="1" si="241"/>
        <v>1.3861467320640686E-2</v>
      </c>
      <c r="G7709" s="3" t="str">
        <f>VLOOKUP(Table3[[#This Row],[PRODUCT ID]],Table1[[PRODUCT]:[SELLING PRICE]],1,FALSE)</f>
        <v>Product365</v>
      </c>
      <c r="H7709" s="3" t="str">
        <f>VLOOKUP(Table3[[#This Row],[PRODUCT ID]],Table1[[PRODUCT]:[SELLING PRICE]],2,FALSE)</f>
        <v>Category5</v>
      </c>
      <c r="I7709" s="3" t="str">
        <f>VLOOKUP(Table3[[#This Row],[PRODUCT ID]],Table1[[PRODUCT]:[SELLING PRICE]],3,FALSE)</f>
        <v>Kg</v>
      </c>
      <c r="J7709" s="16">
        <f ca="1">VLOOKUP(Table3[[#This Row],[PRODUCT ID]],Table1[[PRODUCT]:[SELLING PRICE]],4,FALSE)</f>
        <v>153</v>
      </c>
      <c r="K7709" s="16">
        <f ca="1">VLOOKUP(Table3[[#This Row],[PRODUCT ID]],Table1[[PRODUCT]:[SELLING PRICE]],5,FALSE)</f>
        <v>217.13015617034475</v>
      </c>
      <c r="L7709" s="16">
        <f ca="1">J7709*Table3[[#This Row],[QUANTITY]]</f>
        <v>612</v>
      </c>
      <c r="M7709" s="16">
        <f ca="1">K7709*Table3[[#This Row],[QUANTITY]]*(1-Table3[[#This Row],[DISCOUNT %]])</f>
        <v>856.48165442505569</v>
      </c>
      <c r="N7709" s="3">
        <f>DAY(Table3[[#This Row],[DATE]])</f>
        <v>7</v>
      </c>
      <c r="O7709" s="3" t="str">
        <f>TEXT(Table3[[#This Row],[DATE]],"mmm")</f>
        <v>Feb</v>
      </c>
      <c r="P7709" s="3">
        <f>YEAR(Table3[[#This Row],[DATE]])</f>
        <v>2042</v>
      </c>
    </row>
    <row r="7710" spans="1:16" x14ac:dyDescent="0.3">
      <c r="A7710" s="6">
        <v>51905</v>
      </c>
      <c r="B7710" s="7" t="s">
        <v>1418</v>
      </c>
      <c r="C7710" s="9">
        <f t="shared" ca="1" si="240"/>
        <v>14</v>
      </c>
      <c r="D7710" s="9" t="s">
        <v>2116</v>
      </c>
      <c r="E7710" s="9" t="s">
        <v>2116</v>
      </c>
      <c r="F7710" s="10">
        <f t="shared" ca="1" si="241"/>
        <v>4.5784676297331298E-4</v>
      </c>
      <c r="G7710" s="3" t="str">
        <f>VLOOKUP(Table3[[#This Row],[PRODUCT ID]],Table1[[PRODUCT]:[SELLING PRICE]],1,FALSE)</f>
        <v>Product366</v>
      </c>
      <c r="H7710" s="3" t="str">
        <f>VLOOKUP(Table3[[#This Row],[PRODUCT ID]],Table1[[PRODUCT]:[SELLING PRICE]],2,FALSE)</f>
        <v>Category1</v>
      </c>
      <c r="I7710" s="3" t="str">
        <f>VLOOKUP(Table3[[#This Row],[PRODUCT ID]],Table1[[PRODUCT]:[SELLING PRICE]],3,FALSE)</f>
        <v>Lt</v>
      </c>
      <c r="J7710" s="16">
        <f ca="1">VLOOKUP(Table3[[#This Row],[PRODUCT ID]],Table1[[PRODUCT]:[SELLING PRICE]],4,FALSE)</f>
        <v>32</v>
      </c>
      <c r="K7710" s="16">
        <f ca="1">VLOOKUP(Table3[[#This Row],[PRODUCT ID]],Table1[[PRODUCT]:[SELLING PRICE]],5,FALSE)</f>
        <v>228.17067359153131</v>
      </c>
      <c r="L7710" s="16">
        <f ca="1">J7710*Table3[[#This Row],[QUANTITY]]</f>
        <v>448</v>
      </c>
      <c r="M7710" s="16">
        <f ca="1">K7710*Table3[[#This Row],[QUANTITY]]*(1-Table3[[#This Row],[DISCOUNT %]])</f>
        <v>3192.9268894211077</v>
      </c>
      <c r="N7710" s="3">
        <f>DAY(Table3[[#This Row],[DATE]])</f>
        <v>8</v>
      </c>
      <c r="O7710" s="3" t="str">
        <f>TEXT(Table3[[#This Row],[DATE]],"mmm")</f>
        <v>Feb</v>
      </c>
      <c r="P7710" s="3">
        <f>YEAR(Table3[[#This Row],[DATE]])</f>
        <v>2042</v>
      </c>
    </row>
    <row r="7711" spans="1:16" x14ac:dyDescent="0.3">
      <c r="A7711" s="6">
        <v>51906</v>
      </c>
      <c r="B7711" s="7" t="s">
        <v>1419</v>
      </c>
      <c r="C7711" s="9">
        <f t="shared" ca="1" si="240"/>
        <v>5</v>
      </c>
      <c r="D7711" s="9" t="s">
        <v>2116</v>
      </c>
      <c r="E7711" s="9" t="s">
        <v>2116</v>
      </c>
      <c r="F7711" s="10">
        <f t="shared" ca="1" si="241"/>
        <v>4.9667624084516526E-2</v>
      </c>
      <c r="G7711" s="3" t="str">
        <f>VLOOKUP(Table3[[#This Row],[PRODUCT ID]],Table1[[PRODUCT]:[SELLING PRICE]],1,FALSE)</f>
        <v>Product367</v>
      </c>
      <c r="H7711" s="3" t="str">
        <f>VLOOKUP(Table3[[#This Row],[PRODUCT ID]],Table1[[PRODUCT]:[SELLING PRICE]],2,FALSE)</f>
        <v>Category2</v>
      </c>
      <c r="I7711" s="3" t="str">
        <f>VLOOKUP(Table3[[#This Row],[PRODUCT ID]],Table1[[PRODUCT]:[SELLING PRICE]],3,FALSE)</f>
        <v>Kg</v>
      </c>
      <c r="J7711" s="16">
        <f ca="1">VLOOKUP(Table3[[#This Row],[PRODUCT ID]],Table1[[PRODUCT]:[SELLING PRICE]],4,FALSE)</f>
        <v>88</v>
      </c>
      <c r="K7711" s="16">
        <f ca="1">VLOOKUP(Table3[[#This Row],[PRODUCT ID]],Table1[[PRODUCT]:[SELLING PRICE]],5,FALSE)</f>
        <v>293.21698658891228</v>
      </c>
      <c r="L7711" s="16">
        <f ca="1">J7711*Table3[[#This Row],[QUANTITY]]</f>
        <v>440</v>
      </c>
      <c r="M7711" s="16">
        <f ca="1">K7711*Table3[[#This Row],[QUANTITY]]*(1-Table3[[#This Row],[DISCOUNT %]])</f>
        <v>1393.2679776190973</v>
      </c>
      <c r="N7711" s="3">
        <f>DAY(Table3[[#This Row],[DATE]])</f>
        <v>9</v>
      </c>
      <c r="O7711" s="3" t="str">
        <f>TEXT(Table3[[#This Row],[DATE]],"mmm")</f>
        <v>Feb</v>
      </c>
      <c r="P7711" s="3">
        <f>YEAR(Table3[[#This Row],[DATE]])</f>
        <v>2042</v>
      </c>
    </row>
    <row r="7712" spans="1:16" x14ac:dyDescent="0.3">
      <c r="A7712" s="6">
        <v>51907</v>
      </c>
      <c r="B7712" s="7" t="s">
        <v>1420</v>
      </c>
      <c r="C7712" s="9">
        <f t="shared" ca="1" si="240"/>
        <v>9</v>
      </c>
      <c r="D7712" s="9" t="s">
        <v>2116</v>
      </c>
      <c r="E7712" s="9" t="s">
        <v>2116</v>
      </c>
      <c r="F7712" s="10">
        <f t="shared" ca="1" si="241"/>
        <v>4.8882299992029671E-2</v>
      </c>
      <c r="G7712" s="3" t="str">
        <f>VLOOKUP(Table3[[#This Row],[PRODUCT ID]],Table1[[PRODUCT]:[SELLING PRICE]],1,FALSE)</f>
        <v>Product368</v>
      </c>
      <c r="H7712" s="3" t="str">
        <f>VLOOKUP(Table3[[#This Row],[PRODUCT ID]],Table1[[PRODUCT]:[SELLING PRICE]],2,FALSE)</f>
        <v>Category3</v>
      </c>
      <c r="I7712" s="3" t="str">
        <f>VLOOKUP(Table3[[#This Row],[PRODUCT ID]],Table1[[PRODUCT]:[SELLING PRICE]],3,FALSE)</f>
        <v>Lt</v>
      </c>
      <c r="J7712" s="16">
        <f ca="1">VLOOKUP(Table3[[#This Row],[PRODUCT ID]],Table1[[PRODUCT]:[SELLING PRICE]],4,FALSE)</f>
        <v>166</v>
      </c>
      <c r="K7712" s="16">
        <f ca="1">VLOOKUP(Table3[[#This Row],[PRODUCT ID]],Table1[[PRODUCT]:[SELLING PRICE]],5,FALSE)</f>
        <v>287.7395159425289</v>
      </c>
      <c r="L7712" s="16">
        <f ca="1">J7712*Table3[[#This Row],[QUANTITY]]</f>
        <v>1494</v>
      </c>
      <c r="M7712" s="16">
        <f ca="1">K7712*Table3[[#This Row],[QUANTITY]]*(1-Table3[[#This Row],[DISCOUNT %]])</f>
        <v>2463.0673194419828</v>
      </c>
      <c r="N7712" s="3">
        <f>DAY(Table3[[#This Row],[DATE]])</f>
        <v>10</v>
      </c>
      <c r="O7712" s="3" t="str">
        <f>TEXT(Table3[[#This Row],[DATE]],"mmm")</f>
        <v>Feb</v>
      </c>
      <c r="P7712" s="3">
        <f>YEAR(Table3[[#This Row],[DATE]])</f>
        <v>2042</v>
      </c>
    </row>
    <row r="7713" spans="1:16" x14ac:dyDescent="0.3">
      <c r="A7713" s="6">
        <v>51908</v>
      </c>
      <c r="B7713" s="7" t="s">
        <v>1421</v>
      </c>
      <c r="C7713" s="9">
        <f t="shared" ca="1" si="240"/>
        <v>1</v>
      </c>
      <c r="D7713" s="9" t="s">
        <v>2116</v>
      </c>
      <c r="E7713" s="9" t="s">
        <v>2116</v>
      </c>
      <c r="F7713" s="10">
        <f t="shared" ca="1" si="241"/>
        <v>3.3981836905635554E-2</v>
      </c>
      <c r="G7713" s="3" t="str">
        <f>VLOOKUP(Table3[[#This Row],[PRODUCT ID]],Table1[[PRODUCT]:[SELLING PRICE]],1,FALSE)</f>
        <v>Product369</v>
      </c>
      <c r="H7713" s="3" t="str">
        <f>VLOOKUP(Table3[[#This Row],[PRODUCT ID]],Table1[[PRODUCT]:[SELLING PRICE]],2,FALSE)</f>
        <v>Category4</v>
      </c>
      <c r="I7713" s="3" t="str">
        <f>VLOOKUP(Table3[[#This Row],[PRODUCT ID]],Table1[[PRODUCT]:[SELLING PRICE]],3,FALSE)</f>
        <v>Ft</v>
      </c>
      <c r="J7713" s="16">
        <f ca="1">VLOOKUP(Table3[[#This Row],[PRODUCT ID]],Table1[[PRODUCT]:[SELLING PRICE]],4,FALSE)</f>
        <v>113</v>
      </c>
      <c r="K7713" s="16">
        <f ca="1">VLOOKUP(Table3[[#This Row],[PRODUCT ID]],Table1[[PRODUCT]:[SELLING PRICE]],5,FALSE)</f>
        <v>260.57972801892981</v>
      </c>
      <c r="L7713" s="16">
        <f ca="1">J7713*Table3[[#This Row],[QUANTITY]]</f>
        <v>113</v>
      </c>
      <c r="M7713" s="16">
        <f ca="1">K7713*Table3[[#This Row],[QUANTITY]]*(1-Table3[[#This Row],[DISCOUNT %]])</f>
        <v>251.72475020047568</v>
      </c>
      <c r="N7713" s="3">
        <f>DAY(Table3[[#This Row],[DATE]])</f>
        <v>11</v>
      </c>
      <c r="O7713" s="3" t="str">
        <f>TEXT(Table3[[#This Row],[DATE]],"mmm")</f>
        <v>Feb</v>
      </c>
      <c r="P7713" s="3">
        <f>YEAR(Table3[[#This Row],[DATE]])</f>
        <v>2042</v>
      </c>
    </row>
    <row r="7714" spans="1:16" x14ac:dyDescent="0.3">
      <c r="A7714" s="6">
        <v>51909</v>
      </c>
      <c r="B7714" s="7" t="s">
        <v>1422</v>
      </c>
      <c r="C7714" s="9">
        <f t="shared" ca="1" si="240"/>
        <v>5</v>
      </c>
      <c r="D7714" s="9" t="s">
        <v>2115</v>
      </c>
      <c r="E7714" s="9" t="s">
        <v>2118</v>
      </c>
      <c r="F7714" s="10">
        <f t="shared" ca="1" si="241"/>
        <v>5.5483338309407493E-2</v>
      </c>
      <c r="G7714" s="3" t="str">
        <f>VLOOKUP(Table3[[#This Row],[PRODUCT ID]],Table1[[PRODUCT]:[SELLING PRICE]],1,FALSE)</f>
        <v>Product370</v>
      </c>
      <c r="H7714" s="3" t="str">
        <f>VLOOKUP(Table3[[#This Row],[PRODUCT ID]],Table1[[PRODUCT]:[SELLING PRICE]],2,FALSE)</f>
        <v>Category5</v>
      </c>
      <c r="I7714" s="3" t="str">
        <f>VLOOKUP(Table3[[#This Row],[PRODUCT ID]],Table1[[PRODUCT]:[SELLING PRICE]],3,FALSE)</f>
        <v>Kg</v>
      </c>
      <c r="J7714" s="16">
        <f ca="1">VLOOKUP(Table3[[#This Row],[PRODUCT ID]],Table1[[PRODUCT]:[SELLING PRICE]],4,FALSE)</f>
        <v>158</v>
      </c>
      <c r="K7714" s="16">
        <f ca="1">VLOOKUP(Table3[[#This Row],[PRODUCT ID]],Table1[[PRODUCT]:[SELLING PRICE]],5,FALSE)</f>
        <v>309.34075910013809</v>
      </c>
      <c r="L7714" s="16">
        <f ca="1">J7714*Table3[[#This Row],[QUANTITY]]</f>
        <v>790</v>
      </c>
      <c r="M7714" s="16">
        <f ca="1">K7714*Table3[[#This Row],[QUANTITY]]*(1-Table3[[#This Row],[DISCOUNT %]])</f>
        <v>1460.8875055504809</v>
      </c>
      <c r="N7714" s="3">
        <f>DAY(Table3[[#This Row],[DATE]])</f>
        <v>12</v>
      </c>
      <c r="O7714" s="3" t="str">
        <f>TEXT(Table3[[#This Row],[DATE]],"mmm")</f>
        <v>Feb</v>
      </c>
      <c r="P7714" s="3">
        <f>YEAR(Table3[[#This Row],[DATE]])</f>
        <v>2042</v>
      </c>
    </row>
    <row r="7715" spans="1:16" x14ac:dyDescent="0.3">
      <c r="A7715" s="6">
        <v>51910</v>
      </c>
      <c r="B7715" s="7" t="s">
        <v>1423</v>
      </c>
      <c r="C7715" s="9">
        <f t="shared" ca="1" si="240"/>
        <v>10</v>
      </c>
      <c r="D7715" s="9" t="s">
        <v>2116</v>
      </c>
      <c r="E7715" s="9" t="s">
        <v>2116</v>
      </c>
      <c r="F7715" s="10">
        <f t="shared" ca="1" si="241"/>
        <v>2.3806957675669285E-2</v>
      </c>
      <c r="G7715" s="3" t="str">
        <f>VLOOKUP(Table3[[#This Row],[PRODUCT ID]],Table1[[PRODUCT]:[SELLING PRICE]],1,FALSE)</f>
        <v>Product371</v>
      </c>
      <c r="H7715" s="3" t="str">
        <f>VLOOKUP(Table3[[#This Row],[PRODUCT ID]],Table1[[PRODUCT]:[SELLING PRICE]],2,FALSE)</f>
        <v>Category1</v>
      </c>
      <c r="I7715" s="3" t="str">
        <f>VLOOKUP(Table3[[#This Row],[PRODUCT ID]],Table1[[PRODUCT]:[SELLING PRICE]],3,FALSE)</f>
        <v>No</v>
      </c>
      <c r="J7715" s="16">
        <f ca="1">VLOOKUP(Table3[[#This Row],[PRODUCT ID]],Table1[[PRODUCT]:[SELLING PRICE]],4,FALSE)</f>
        <v>211</v>
      </c>
      <c r="K7715" s="16">
        <f ca="1">VLOOKUP(Table3[[#This Row],[PRODUCT ID]],Table1[[PRODUCT]:[SELLING PRICE]],5,FALSE)</f>
        <v>238.96012638265668</v>
      </c>
      <c r="L7715" s="16">
        <f ca="1">J7715*Table3[[#This Row],[QUANTITY]]</f>
        <v>2110</v>
      </c>
      <c r="M7715" s="16">
        <f ca="1">K7715*Table3[[#This Row],[QUANTITY]]*(1-Table3[[#This Row],[DISCOUNT %]])</f>
        <v>2332.7121276769221</v>
      </c>
      <c r="N7715" s="3">
        <f>DAY(Table3[[#This Row],[DATE]])</f>
        <v>13</v>
      </c>
      <c r="O7715" s="3" t="str">
        <f>TEXT(Table3[[#This Row],[DATE]],"mmm")</f>
        <v>Feb</v>
      </c>
      <c r="P7715" s="3">
        <f>YEAR(Table3[[#This Row],[DATE]])</f>
        <v>2042</v>
      </c>
    </row>
    <row r="7716" spans="1:16" x14ac:dyDescent="0.3">
      <c r="A7716" s="6">
        <v>51911</v>
      </c>
      <c r="B7716" s="7" t="s">
        <v>1424</v>
      </c>
      <c r="C7716" s="9">
        <f t="shared" ca="1" si="240"/>
        <v>11</v>
      </c>
      <c r="D7716" s="9" t="s">
        <v>2117</v>
      </c>
      <c r="E7716" s="9" t="s">
        <v>2116</v>
      </c>
      <c r="F7716" s="10">
        <f t="shared" ca="1" si="241"/>
        <v>2.9903825459883283E-2</v>
      </c>
      <c r="G7716" s="3" t="str">
        <f>VLOOKUP(Table3[[#This Row],[PRODUCT ID]],Table1[[PRODUCT]:[SELLING PRICE]],1,FALSE)</f>
        <v>Product372</v>
      </c>
      <c r="H7716" s="3" t="str">
        <f>VLOOKUP(Table3[[#This Row],[PRODUCT ID]],Table1[[PRODUCT]:[SELLING PRICE]],2,FALSE)</f>
        <v>Category2</v>
      </c>
      <c r="I7716" s="3" t="str">
        <f>VLOOKUP(Table3[[#This Row],[PRODUCT ID]],Table1[[PRODUCT]:[SELLING PRICE]],3,FALSE)</f>
        <v>No</v>
      </c>
      <c r="J7716" s="16">
        <f ca="1">VLOOKUP(Table3[[#This Row],[PRODUCT ID]],Table1[[PRODUCT]:[SELLING PRICE]],4,FALSE)</f>
        <v>9</v>
      </c>
      <c r="K7716" s="16">
        <f ca="1">VLOOKUP(Table3[[#This Row],[PRODUCT ID]],Table1[[PRODUCT]:[SELLING PRICE]],5,FALSE)</f>
        <v>90.99672477881785</v>
      </c>
      <c r="L7716" s="16">
        <f ca="1">J7716*Table3[[#This Row],[QUANTITY]]</f>
        <v>99</v>
      </c>
      <c r="M7716" s="16">
        <f ca="1">K7716*Table3[[#This Row],[QUANTITY]]*(1-Table3[[#This Row],[DISCOUNT %]])</f>
        <v>971.03132063972146</v>
      </c>
      <c r="N7716" s="3">
        <f>DAY(Table3[[#This Row],[DATE]])</f>
        <v>14</v>
      </c>
      <c r="O7716" s="3" t="str">
        <f>TEXT(Table3[[#This Row],[DATE]],"mmm")</f>
        <v>Feb</v>
      </c>
      <c r="P7716" s="3">
        <f>YEAR(Table3[[#This Row],[DATE]])</f>
        <v>2042</v>
      </c>
    </row>
    <row r="7717" spans="1:16" x14ac:dyDescent="0.3">
      <c r="A7717" s="6">
        <v>51912</v>
      </c>
      <c r="B7717" s="7" t="s">
        <v>1425</v>
      </c>
      <c r="C7717" s="9">
        <f t="shared" ca="1" si="240"/>
        <v>8</v>
      </c>
      <c r="D7717" s="9" t="s">
        <v>2115</v>
      </c>
      <c r="E7717" s="9" t="s">
        <v>2116</v>
      </c>
      <c r="F7717" s="10">
        <f t="shared" ca="1" si="241"/>
        <v>3.4153378893712508E-3</v>
      </c>
      <c r="G7717" s="3" t="str">
        <f>VLOOKUP(Table3[[#This Row],[PRODUCT ID]],Table1[[PRODUCT]:[SELLING PRICE]],1,FALSE)</f>
        <v>Product373</v>
      </c>
      <c r="H7717" s="3" t="str">
        <f>VLOOKUP(Table3[[#This Row],[PRODUCT ID]],Table1[[PRODUCT]:[SELLING PRICE]],2,FALSE)</f>
        <v>Category3</v>
      </c>
      <c r="I7717" s="3" t="str">
        <f>VLOOKUP(Table3[[#This Row],[PRODUCT ID]],Table1[[PRODUCT]:[SELLING PRICE]],3,FALSE)</f>
        <v>Ft</v>
      </c>
      <c r="J7717" s="16">
        <f ca="1">VLOOKUP(Table3[[#This Row],[PRODUCT ID]],Table1[[PRODUCT]:[SELLING PRICE]],4,FALSE)</f>
        <v>154</v>
      </c>
      <c r="K7717" s="16">
        <f ca="1">VLOOKUP(Table3[[#This Row],[PRODUCT ID]],Table1[[PRODUCT]:[SELLING PRICE]],5,FALSE)</f>
        <v>80.287343515319776</v>
      </c>
      <c r="L7717" s="16">
        <f ca="1">J7717*Table3[[#This Row],[QUANTITY]]</f>
        <v>1232</v>
      </c>
      <c r="M7717" s="16">
        <f ca="1">K7717*Table3[[#This Row],[QUANTITY]]*(1-Table3[[#This Row],[DISCOUNT %]])</f>
        <v>640.10508087179949</v>
      </c>
      <c r="N7717" s="3">
        <f>DAY(Table3[[#This Row],[DATE]])</f>
        <v>15</v>
      </c>
      <c r="O7717" s="3" t="str">
        <f>TEXT(Table3[[#This Row],[DATE]],"mmm")</f>
        <v>Feb</v>
      </c>
      <c r="P7717" s="3">
        <f>YEAR(Table3[[#This Row],[DATE]])</f>
        <v>2042</v>
      </c>
    </row>
    <row r="7718" spans="1:16" x14ac:dyDescent="0.3">
      <c r="A7718" s="6">
        <v>51913</v>
      </c>
      <c r="B7718" s="7" t="s">
        <v>1426</v>
      </c>
      <c r="C7718" s="9">
        <f t="shared" ca="1" si="240"/>
        <v>6</v>
      </c>
      <c r="D7718" s="9" t="s">
        <v>2115</v>
      </c>
      <c r="E7718" s="9" t="s">
        <v>2116</v>
      </c>
      <c r="F7718" s="10">
        <f t="shared" ca="1" si="241"/>
        <v>7.9604726759906763E-2</v>
      </c>
      <c r="G7718" s="3" t="str">
        <f>VLOOKUP(Table3[[#This Row],[PRODUCT ID]],Table1[[PRODUCT]:[SELLING PRICE]],1,FALSE)</f>
        <v>Product374</v>
      </c>
      <c r="H7718" s="3" t="str">
        <f>VLOOKUP(Table3[[#This Row],[PRODUCT ID]],Table1[[PRODUCT]:[SELLING PRICE]],2,FALSE)</f>
        <v>Category4</v>
      </c>
      <c r="I7718" s="3" t="str">
        <f>VLOOKUP(Table3[[#This Row],[PRODUCT ID]],Table1[[PRODUCT]:[SELLING PRICE]],3,FALSE)</f>
        <v>No</v>
      </c>
      <c r="J7718" s="16">
        <f ca="1">VLOOKUP(Table3[[#This Row],[PRODUCT ID]],Table1[[PRODUCT]:[SELLING PRICE]],4,FALSE)</f>
        <v>138</v>
      </c>
      <c r="K7718" s="16">
        <f ca="1">VLOOKUP(Table3[[#This Row],[PRODUCT ID]],Table1[[PRODUCT]:[SELLING PRICE]],5,FALSE)</f>
        <v>75.490487759887799</v>
      </c>
      <c r="L7718" s="16">
        <f ca="1">J7718*Table3[[#This Row],[QUANTITY]]</f>
        <v>828</v>
      </c>
      <c r="M7718" s="16">
        <f ca="1">K7718*Table3[[#This Row],[QUANTITY]]*(1-Table3[[#This Row],[DISCOUNT %]])</f>
        <v>416.88652865273912</v>
      </c>
      <c r="N7718" s="3">
        <f>DAY(Table3[[#This Row],[DATE]])</f>
        <v>16</v>
      </c>
      <c r="O7718" s="3" t="str">
        <f>TEXT(Table3[[#This Row],[DATE]],"mmm")</f>
        <v>Feb</v>
      </c>
      <c r="P7718" s="3">
        <f>YEAR(Table3[[#This Row],[DATE]])</f>
        <v>2042</v>
      </c>
    </row>
    <row r="7719" spans="1:16" x14ac:dyDescent="0.3">
      <c r="A7719" s="6">
        <v>51914</v>
      </c>
      <c r="B7719" s="7" t="s">
        <v>1427</v>
      </c>
      <c r="C7719" s="9">
        <f t="shared" ca="1" si="240"/>
        <v>9</v>
      </c>
      <c r="D7719" s="9" t="s">
        <v>2115</v>
      </c>
      <c r="E7719" s="9" t="s">
        <v>2116</v>
      </c>
      <c r="F7719" s="10">
        <f t="shared" ca="1" si="241"/>
        <v>6.6985478615984625E-2</v>
      </c>
      <c r="G7719" s="3" t="str">
        <f>VLOOKUP(Table3[[#This Row],[PRODUCT ID]],Table1[[PRODUCT]:[SELLING PRICE]],1,FALSE)</f>
        <v>Product375</v>
      </c>
      <c r="H7719" s="3" t="str">
        <f>VLOOKUP(Table3[[#This Row],[PRODUCT ID]],Table1[[PRODUCT]:[SELLING PRICE]],2,FALSE)</f>
        <v>Category5</v>
      </c>
      <c r="I7719" s="3" t="str">
        <f>VLOOKUP(Table3[[#This Row],[PRODUCT ID]],Table1[[PRODUCT]:[SELLING PRICE]],3,FALSE)</f>
        <v>Kg</v>
      </c>
      <c r="J7719" s="16">
        <f ca="1">VLOOKUP(Table3[[#This Row],[PRODUCT ID]],Table1[[PRODUCT]:[SELLING PRICE]],4,FALSE)</f>
        <v>56</v>
      </c>
      <c r="K7719" s="16">
        <f ca="1">VLOOKUP(Table3[[#This Row],[PRODUCT ID]],Table1[[PRODUCT]:[SELLING PRICE]],5,FALSE)</f>
        <v>160.04357336956451</v>
      </c>
      <c r="L7719" s="16">
        <f ca="1">J7719*Table3[[#This Row],[QUANTITY]]</f>
        <v>504</v>
      </c>
      <c r="M7719" s="16">
        <f ca="1">K7719*Table3[[#This Row],[QUANTITY]]*(1-Table3[[#This Row],[DISCOUNT %]])</f>
        <v>1343.906802071926</v>
      </c>
      <c r="N7719" s="3">
        <f>DAY(Table3[[#This Row],[DATE]])</f>
        <v>17</v>
      </c>
      <c r="O7719" s="3" t="str">
        <f>TEXT(Table3[[#This Row],[DATE]],"mmm")</f>
        <v>Feb</v>
      </c>
      <c r="P7719" s="3">
        <f>YEAR(Table3[[#This Row],[DATE]])</f>
        <v>2042</v>
      </c>
    </row>
    <row r="7720" spans="1:16" x14ac:dyDescent="0.3">
      <c r="A7720" s="6">
        <v>51915</v>
      </c>
      <c r="B7720" s="7" t="s">
        <v>1428</v>
      </c>
      <c r="C7720" s="9">
        <f t="shared" ca="1" si="240"/>
        <v>1</v>
      </c>
      <c r="D7720" s="9" t="s">
        <v>2116</v>
      </c>
      <c r="E7720" s="9" t="s">
        <v>2118</v>
      </c>
      <c r="F7720" s="10">
        <f t="shared" ca="1" si="241"/>
        <v>1.8060716715647431E-2</v>
      </c>
      <c r="G7720" s="3" t="str">
        <f>VLOOKUP(Table3[[#This Row],[PRODUCT ID]],Table1[[PRODUCT]:[SELLING PRICE]],1,FALSE)</f>
        <v>Product376</v>
      </c>
      <c r="H7720" s="3" t="str">
        <f>VLOOKUP(Table3[[#This Row],[PRODUCT ID]],Table1[[PRODUCT]:[SELLING PRICE]],2,FALSE)</f>
        <v>Category1</v>
      </c>
      <c r="I7720" s="3" t="str">
        <f>VLOOKUP(Table3[[#This Row],[PRODUCT ID]],Table1[[PRODUCT]:[SELLING PRICE]],3,FALSE)</f>
        <v>Kg</v>
      </c>
      <c r="J7720" s="16">
        <f ca="1">VLOOKUP(Table3[[#This Row],[PRODUCT ID]],Table1[[PRODUCT]:[SELLING PRICE]],4,FALSE)</f>
        <v>151</v>
      </c>
      <c r="K7720" s="16">
        <f ca="1">VLOOKUP(Table3[[#This Row],[PRODUCT ID]],Table1[[PRODUCT]:[SELLING PRICE]],5,FALSE)</f>
        <v>270.69505002386325</v>
      </c>
      <c r="L7720" s="16">
        <f ca="1">J7720*Table3[[#This Row],[QUANTITY]]</f>
        <v>151</v>
      </c>
      <c r="M7720" s="16">
        <f ca="1">K7720*Table3[[#This Row],[QUANTITY]]*(1-Table3[[#This Row],[DISCOUNT %]])</f>
        <v>265.80610340905423</v>
      </c>
      <c r="N7720" s="3">
        <f>DAY(Table3[[#This Row],[DATE]])</f>
        <v>18</v>
      </c>
      <c r="O7720" s="3" t="str">
        <f>TEXT(Table3[[#This Row],[DATE]],"mmm")</f>
        <v>Feb</v>
      </c>
      <c r="P7720" s="3">
        <f>YEAR(Table3[[#This Row],[DATE]])</f>
        <v>2042</v>
      </c>
    </row>
    <row r="7721" spans="1:16" x14ac:dyDescent="0.3">
      <c r="A7721" s="6">
        <v>51916</v>
      </c>
      <c r="B7721" s="7" t="s">
        <v>1429</v>
      </c>
      <c r="C7721" s="9">
        <f t="shared" ca="1" si="240"/>
        <v>2</v>
      </c>
      <c r="D7721" s="9" t="s">
        <v>2116</v>
      </c>
      <c r="E7721" s="9" t="s">
        <v>2118</v>
      </c>
      <c r="F7721" s="10">
        <f t="shared" ca="1" si="241"/>
        <v>7.8528689992466413E-2</v>
      </c>
      <c r="G7721" s="3" t="str">
        <f>VLOOKUP(Table3[[#This Row],[PRODUCT ID]],Table1[[PRODUCT]:[SELLING PRICE]],1,FALSE)</f>
        <v>Product377</v>
      </c>
      <c r="H7721" s="3" t="str">
        <f>VLOOKUP(Table3[[#This Row],[PRODUCT ID]],Table1[[PRODUCT]:[SELLING PRICE]],2,FALSE)</f>
        <v>Category2</v>
      </c>
      <c r="I7721" s="3" t="str">
        <f>VLOOKUP(Table3[[#This Row],[PRODUCT ID]],Table1[[PRODUCT]:[SELLING PRICE]],3,FALSE)</f>
        <v>Lt</v>
      </c>
      <c r="J7721" s="16">
        <f ca="1">VLOOKUP(Table3[[#This Row],[PRODUCT ID]],Table1[[PRODUCT]:[SELLING PRICE]],4,FALSE)</f>
        <v>73</v>
      </c>
      <c r="K7721" s="16">
        <f ca="1">VLOOKUP(Table3[[#This Row],[PRODUCT ID]],Table1[[PRODUCT]:[SELLING PRICE]],5,FALSE)</f>
        <v>196.1478967776134</v>
      </c>
      <c r="L7721" s="16">
        <f ca="1">J7721*Table3[[#This Row],[QUANTITY]]</f>
        <v>146</v>
      </c>
      <c r="M7721" s="16">
        <f ca="1">K7721*Table3[[#This Row],[QUANTITY]]*(1-Table3[[#This Row],[DISCOUNT %]])</f>
        <v>361.48931879777979</v>
      </c>
      <c r="N7721" s="3">
        <f>DAY(Table3[[#This Row],[DATE]])</f>
        <v>19</v>
      </c>
      <c r="O7721" s="3" t="str">
        <f>TEXT(Table3[[#This Row],[DATE]],"mmm")</f>
        <v>Feb</v>
      </c>
      <c r="P7721" s="3">
        <f>YEAR(Table3[[#This Row],[DATE]])</f>
        <v>2042</v>
      </c>
    </row>
    <row r="7722" spans="1:16" x14ac:dyDescent="0.3">
      <c r="A7722" s="6">
        <v>51917</v>
      </c>
      <c r="B7722" s="7" t="s">
        <v>1430</v>
      </c>
      <c r="C7722" s="9">
        <f t="shared" ca="1" si="240"/>
        <v>13</v>
      </c>
      <c r="D7722" s="9" t="s">
        <v>2116</v>
      </c>
      <c r="E7722" s="9" t="s">
        <v>2116</v>
      </c>
      <c r="F7722" s="10">
        <f t="shared" ca="1" si="241"/>
        <v>4.0475734423091408E-2</v>
      </c>
      <c r="G7722" s="3" t="str">
        <f>VLOOKUP(Table3[[#This Row],[PRODUCT ID]],Table1[[PRODUCT]:[SELLING PRICE]],1,FALSE)</f>
        <v>Product378</v>
      </c>
      <c r="H7722" s="3" t="str">
        <f>VLOOKUP(Table3[[#This Row],[PRODUCT ID]],Table1[[PRODUCT]:[SELLING PRICE]],2,FALSE)</f>
        <v>Category3</v>
      </c>
      <c r="I7722" s="3" t="str">
        <f>VLOOKUP(Table3[[#This Row],[PRODUCT ID]],Table1[[PRODUCT]:[SELLING PRICE]],3,FALSE)</f>
        <v>Kg</v>
      </c>
      <c r="J7722" s="16">
        <f ca="1">VLOOKUP(Table3[[#This Row],[PRODUCT ID]],Table1[[PRODUCT]:[SELLING PRICE]],4,FALSE)</f>
        <v>112</v>
      </c>
      <c r="K7722" s="16">
        <f ca="1">VLOOKUP(Table3[[#This Row],[PRODUCT ID]],Table1[[PRODUCT]:[SELLING PRICE]],5,FALSE)</f>
        <v>131.60696707548445</v>
      </c>
      <c r="L7722" s="16">
        <f ca="1">J7722*Table3[[#This Row],[QUANTITY]]</f>
        <v>1456</v>
      </c>
      <c r="M7722" s="16">
        <f ca="1">K7722*Table3[[#This Row],[QUANTITY]]*(1-Table3[[#This Row],[DISCOUNT %]])</f>
        <v>1641.6410195628118</v>
      </c>
      <c r="N7722" s="3">
        <f>DAY(Table3[[#This Row],[DATE]])</f>
        <v>20</v>
      </c>
      <c r="O7722" s="3" t="str">
        <f>TEXT(Table3[[#This Row],[DATE]],"mmm")</f>
        <v>Feb</v>
      </c>
      <c r="P7722" s="3">
        <f>YEAR(Table3[[#This Row],[DATE]])</f>
        <v>2042</v>
      </c>
    </row>
    <row r="7723" spans="1:16" x14ac:dyDescent="0.3">
      <c r="A7723" s="6">
        <v>51918</v>
      </c>
      <c r="B7723" s="7" t="s">
        <v>1431</v>
      </c>
      <c r="C7723" s="9">
        <f t="shared" ca="1" si="240"/>
        <v>2</v>
      </c>
      <c r="D7723" s="9" t="s">
        <v>2115</v>
      </c>
      <c r="E7723" s="9" t="s">
        <v>2116</v>
      </c>
      <c r="F7723" s="10">
        <f t="shared" ca="1" si="241"/>
        <v>7.8746070564139001E-2</v>
      </c>
      <c r="G7723" s="3" t="str">
        <f>VLOOKUP(Table3[[#This Row],[PRODUCT ID]],Table1[[PRODUCT]:[SELLING PRICE]],1,FALSE)</f>
        <v>Product379</v>
      </c>
      <c r="H7723" s="3" t="str">
        <f>VLOOKUP(Table3[[#This Row],[PRODUCT ID]],Table1[[PRODUCT]:[SELLING PRICE]],2,FALSE)</f>
        <v>Category4</v>
      </c>
      <c r="I7723" s="3" t="str">
        <f>VLOOKUP(Table3[[#This Row],[PRODUCT ID]],Table1[[PRODUCT]:[SELLING PRICE]],3,FALSE)</f>
        <v>Lt</v>
      </c>
      <c r="J7723" s="16">
        <f ca="1">VLOOKUP(Table3[[#This Row],[PRODUCT ID]],Table1[[PRODUCT]:[SELLING PRICE]],4,FALSE)</f>
        <v>165</v>
      </c>
      <c r="K7723" s="16">
        <f ca="1">VLOOKUP(Table3[[#This Row],[PRODUCT ID]],Table1[[PRODUCT]:[SELLING PRICE]],5,FALSE)</f>
        <v>101.82473464309901</v>
      </c>
      <c r="L7723" s="16">
        <f ca="1">J7723*Table3[[#This Row],[QUANTITY]]</f>
        <v>330</v>
      </c>
      <c r="M7723" s="16">
        <f ca="1">K7723*Table3[[#This Row],[QUANTITY]]*(1-Table3[[#This Row],[DISCOUNT %]])</f>
        <v>187.61287380743761</v>
      </c>
      <c r="N7723" s="3">
        <f>DAY(Table3[[#This Row],[DATE]])</f>
        <v>21</v>
      </c>
      <c r="O7723" s="3" t="str">
        <f>TEXT(Table3[[#This Row],[DATE]],"mmm")</f>
        <v>Feb</v>
      </c>
      <c r="P7723" s="3">
        <f>YEAR(Table3[[#This Row],[DATE]])</f>
        <v>2042</v>
      </c>
    </row>
    <row r="7724" spans="1:16" x14ac:dyDescent="0.3">
      <c r="A7724" s="6">
        <v>51919</v>
      </c>
      <c r="B7724" s="7" t="s">
        <v>1432</v>
      </c>
      <c r="C7724" s="9">
        <f t="shared" ca="1" si="240"/>
        <v>11</v>
      </c>
      <c r="D7724" s="9" t="s">
        <v>2117</v>
      </c>
      <c r="E7724" s="9" t="s">
        <v>2116</v>
      </c>
      <c r="F7724" s="10">
        <f t="shared" ca="1" si="241"/>
        <v>7.1070496880056927E-2</v>
      </c>
      <c r="G7724" s="3" t="str">
        <f>VLOOKUP(Table3[[#This Row],[PRODUCT ID]],Table1[[PRODUCT]:[SELLING PRICE]],1,FALSE)</f>
        <v>Product380</v>
      </c>
      <c r="H7724" s="3" t="str">
        <f>VLOOKUP(Table3[[#This Row],[PRODUCT ID]],Table1[[PRODUCT]:[SELLING PRICE]],2,FALSE)</f>
        <v>Category5</v>
      </c>
      <c r="I7724" s="3" t="str">
        <f>VLOOKUP(Table3[[#This Row],[PRODUCT ID]],Table1[[PRODUCT]:[SELLING PRICE]],3,FALSE)</f>
        <v>Ft</v>
      </c>
      <c r="J7724" s="16">
        <f ca="1">VLOOKUP(Table3[[#This Row],[PRODUCT ID]],Table1[[PRODUCT]:[SELLING PRICE]],4,FALSE)</f>
        <v>212</v>
      </c>
      <c r="K7724" s="16">
        <f ca="1">VLOOKUP(Table3[[#This Row],[PRODUCT ID]],Table1[[PRODUCT]:[SELLING PRICE]],5,FALSE)</f>
        <v>46.496313398190999</v>
      </c>
      <c r="L7724" s="16">
        <f ca="1">J7724*Table3[[#This Row],[QUANTITY]]</f>
        <v>2332</v>
      </c>
      <c r="M7724" s="16">
        <f ca="1">K7724*Table3[[#This Row],[QUANTITY]]*(1-Table3[[#This Row],[DISCOUNT %]])</f>
        <v>475.10977032079785</v>
      </c>
      <c r="N7724" s="3">
        <f>DAY(Table3[[#This Row],[DATE]])</f>
        <v>22</v>
      </c>
      <c r="O7724" s="3" t="str">
        <f>TEXT(Table3[[#This Row],[DATE]],"mmm")</f>
        <v>Feb</v>
      </c>
      <c r="P7724" s="3">
        <f>YEAR(Table3[[#This Row],[DATE]])</f>
        <v>2042</v>
      </c>
    </row>
    <row r="7725" spans="1:16" x14ac:dyDescent="0.3">
      <c r="A7725" s="6">
        <v>51920</v>
      </c>
      <c r="B7725" s="7" t="s">
        <v>1433</v>
      </c>
      <c r="C7725" s="9">
        <f t="shared" ca="1" si="240"/>
        <v>8</v>
      </c>
      <c r="D7725" s="9" t="s">
        <v>2117</v>
      </c>
      <c r="E7725" s="9" t="s">
        <v>2116</v>
      </c>
      <c r="F7725" s="10">
        <f t="shared" ca="1" si="241"/>
        <v>9.8650645021881644E-2</v>
      </c>
      <c r="G7725" s="3" t="str">
        <f>VLOOKUP(Table3[[#This Row],[PRODUCT ID]],Table1[[PRODUCT]:[SELLING PRICE]],1,FALSE)</f>
        <v>Product381</v>
      </c>
      <c r="H7725" s="3" t="str">
        <f>VLOOKUP(Table3[[#This Row],[PRODUCT ID]],Table1[[PRODUCT]:[SELLING PRICE]],2,FALSE)</f>
        <v>Category1</v>
      </c>
      <c r="I7725" s="3" t="str">
        <f>VLOOKUP(Table3[[#This Row],[PRODUCT ID]],Table1[[PRODUCT]:[SELLING PRICE]],3,FALSE)</f>
        <v>Kg</v>
      </c>
      <c r="J7725" s="16">
        <f ca="1">VLOOKUP(Table3[[#This Row],[PRODUCT ID]],Table1[[PRODUCT]:[SELLING PRICE]],4,FALSE)</f>
        <v>48</v>
      </c>
      <c r="K7725" s="16">
        <f ca="1">VLOOKUP(Table3[[#This Row],[PRODUCT ID]],Table1[[PRODUCT]:[SELLING PRICE]],5,FALSE)</f>
        <v>115.29242619560492</v>
      </c>
      <c r="L7725" s="16">
        <f ca="1">J7725*Table3[[#This Row],[QUANTITY]]</f>
        <v>384</v>
      </c>
      <c r="M7725" s="16">
        <f ca="1">K7725*Table3[[#This Row],[QUANTITY]]*(1-Table3[[#This Row],[DISCOUNT %]])</f>
        <v>831.35003188216649</v>
      </c>
      <c r="N7725" s="3">
        <f>DAY(Table3[[#This Row],[DATE]])</f>
        <v>23</v>
      </c>
      <c r="O7725" s="3" t="str">
        <f>TEXT(Table3[[#This Row],[DATE]],"mmm")</f>
        <v>Feb</v>
      </c>
      <c r="P7725" s="3">
        <f>YEAR(Table3[[#This Row],[DATE]])</f>
        <v>2042</v>
      </c>
    </row>
    <row r="7726" spans="1:16" x14ac:dyDescent="0.3">
      <c r="A7726" s="6">
        <v>51921</v>
      </c>
      <c r="B7726" s="7" t="s">
        <v>1434</v>
      </c>
      <c r="C7726" s="9">
        <f t="shared" ca="1" si="240"/>
        <v>3</v>
      </c>
      <c r="D7726" s="9" t="s">
        <v>2116</v>
      </c>
      <c r="E7726" s="9" t="s">
        <v>2118</v>
      </c>
      <c r="F7726" s="10">
        <f t="shared" ca="1" si="241"/>
        <v>8.8354527883864623E-2</v>
      </c>
      <c r="G7726" s="3" t="str">
        <f>VLOOKUP(Table3[[#This Row],[PRODUCT ID]],Table1[[PRODUCT]:[SELLING PRICE]],1,FALSE)</f>
        <v>Product382</v>
      </c>
      <c r="H7726" s="3" t="str">
        <f>VLOOKUP(Table3[[#This Row],[PRODUCT ID]],Table1[[PRODUCT]:[SELLING PRICE]],2,FALSE)</f>
        <v>Category2</v>
      </c>
      <c r="I7726" s="3" t="str">
        <f>VLOOKUP(Table3[[#This Row],[PRODUCT ID]],Table1[[PRODUCT]:[SELLING PRICE]],3,FALSE)</f>
        <v>No</v>
      </c>
      <c r="J7726" s="16">
        <f ca="1">VLOOKUP(Table3[[#This Row],[PRODUCT ID]],Table1[[PRODUCT]:[SELLING PRICE]],4,FALSE)</f>
        <v>170</v>
      </c>
      <c r="K7726" s="16">
        <f ca="1">VLOOKUP(Table3[[#This Row],[PRODUCT ID]],Table1[[PRODUCT]:[SELLING PRICE]],5,FALSE)</f>
        <v>31.3020783019542</v>
      </c>
      <c r="L7726" s="16">
        <f ca="1">J7726*Table3[[#This Row],[QUANTITY]]</f>
        <v>510</v>
      </c>
      <c r="M7726" s="16">
        <f ca="1">K7726*Table3[[#This Row],[QUANTITY]]*(1-Table3[[#This Row],[DISCOUNT %]])</f>
        <v>85.609193855403817</v>
      </c>
      <c r="N7726" s="3">
        <f>DAY(Table3[[#This Row],[DATE]])</f>
        <v>24</v>
      </c>
      <c r="O7726" s="3" t="str">
        <f>TEXT(Table3[[#This Row],[DATE]],"mmm")</f>
        <v>Feb</v>
      </c>
      <c r="P7726" s="3">
        <f>YEAR(Table3[[#This Row],[DATE]])</f>
        <v>2042</v>
      </c>
    </row>
    <row r="7727" spans="1:16" x14ac:dyDescent="0.3">
      <c r="A7727" s="6">
        <v>51922</v>
      </c>
      <c r="B7727" s="7" t="s">
        <v>1435</v>
      </c>
      <c r="C7727" s="9">
        <f t="shared" ca="1" si="240"/>
        <v>1</v>
      </c>
      <c r="D7727" s="9" t="s">
        <v>2116</v>
      </c>
      <c r="E7727" s="9" t="s">
        <v>2116</v>
      </c>
      <c r="F7727" s="10">
        <f t="shared" ca="1" si="241"/>
        <v>9.2289343190734174E-2</v>
      </c>
      <c r="G7727" s="3" t="str">
        <f>VLOOKUP(Table3[[#This Row],[PRODUCT ID]],Table1[[PRODUCT]:[SELLING PRICE]],1,FALSE)</f>
        <v>Product383</v>
      </c>
      <c r="H7727" s="3" t="str">
        <f>VLOOKUP(Table3[[#This Row],[PRODUCT ID]],Table1[[PRODUCT]:[SELLING PRICE]],2,FALSE)</f>
        <v>Category3</v>
      </c>
      <c r="I7727" s="3" t="str">
        <f>VLOOKUP(Table3[[#This Row],[PRODUCT ID]],Table1[[PRODUCT]:[SELLING PRICE]],3,FALSE)</f>
        <v>No</v>
      </c>
      <c r="J7727" s="16">
        <f ca="1">VLOOKUP(Table3[[#This Row],[PRODUCT ID]],Table1[[PRODUCT]:[SELLING PRICE]],4,FALSE)</f>
        <v>75</v>
      </c>
      <c r="K7727" s="16">
        <f ca="1">VLOOKUP(Table3[[#This Row],[PRODUCT ID]],Table1[[PRODUCT]:[SELLING PRICE]],5,FALSE)</f>
        <v>174.59407693155313</v>
      </c>
      <c r="L7727" s="16">
        <f ca="1">J7727*Table3[[#This Row],[QUANTITY]]</f>
        <v>75</v>
      </c>
      <c r="M7727" s="16">
        <f ca="1">K7727*Table3[[#This Row],[QUANTITY]]*(1-Table3[[#This Row],[DISCOUNT %]])</f>
        <v>158.4809042465476</v>
      </c>
      <c r="N7727" s="3">
        <f>DAY(Table3[[#This Row],[DATE]])</f>
        <v>25</v>
      </c>
      <c r="O7727" s="3" t="str">
        <f>TEXT(Table3[[#This Row],[DATE]],"mmm")</f>
        <v>Feb</v>
      </c>
      <c r="P7727" s="3">
        <f>YEAR(Table3[[#This Row],[DATE]])</f>
        <v>2042</v>
      </c>
    </row>
    <row r="7728" spans="1:16" x14ac:dyDescent="0.3">
      <c r="A7728" s="6">
        <v>51923</v>
      </c>
      <c r="B7728" s="7" t="s">
        <v>1436</v>
      </c>
      <c r="C7728" s="9">
        <f t="shared" ca="1" si="240"/>
        <v>14</v>
      </c>
      <c r="D7728" s="9" t="s">
        <v>2116</v>
      </c>
      <c r="E7728" s="9" t="s">
        <v>2116</v>
      </c>
      <c r="F7728" s="10">
        <f t="shared" ca="1" si="241"/>
        <v>4.7376093641168973E-2</v>
      </c>
      <c r="G7728" s="3" t="str">
        <f>VLOOKUP(Table3[[#This Row],[PRODUCT ID]],Table1[[PRODUCT]:[SELLING PRICE]],1,FALSE)</f>
        <v>Product384</v>
      </c>
      <c r="H7728" s="3" t="str">
        <f>VLOOKUP(Table3[[#This Row],[PRODUCT ID]],Table1[[PRODUCT]:[SELLING PRICE]],2,FALSE)</f>
        <v>Category4</v>
      </c>
      <c r="I7728" s="3" t="str">
        <f>VLOOKUP(Table3[[#This Row],[PRODUCT ID]],Table1[[PRODUCT]:[SELLING PRICE]],3,FALSE)</f>
        <v>Ft</v>
      </c>
      <c r="J7728" s="16">
        <f ca="1">VLOOKUP(Table3[[#This Row],[PRODUCT ID]],Table1[[PRODUCT]:[SELLING PRICE]],4,FALSE)</f>
        <v>181</v>
      </c>
      <c r="K7728" s="16">
        <f ca="1">VLOOKUP(Table3[[#This Row],[PRODUCT ID]],Table1[[PRODUCT]:[SELLING PRICE]],5,FALSE)</f>
        <v>174.90628282158787</v>
      </c>
      <c r="L7728" s="16">
        <f ca="1">J7728*Table3[[#This Row],[QUANTITY]]</f>
        <v>2534</v>
      </c>
      <c r="M7728" s="16">
        <f ca="1">K7728*Table3[[#This Row],[QUANTITY]]*(1-Table3[[#This Row],[DISCOUNT %]])</f>
        <v>2332.6786894348493</v>
      </c>
      <c r="N7728" s="3">
        <f>DAY(Table3[[#This Row],[DATE]])</f>
        <v>26</v>
      </c>
      <c r="O7728" s="3" t="str">
        <f>TEXT(Table3[[#This Row],[DATE]],"mmm")</f>
        <v>Feb</v>
      </c>
      <c r="P7728" s="3">
        <f>YEAR(Table3[[#This Row],[DATE]])</f>
        <v>2042</v>
      </c>
    </row>
    <row r="7729" spans="1:16" x14ac:dyDescent="0.3">
      <c r="A7729" s="6">
        <v>51924</v>
      </c>
      <c r="B7729" s="7" t="s">
        <v>1437</v>
      </c>
      <c r="C7729" s="9">
        <f t="shared" ca="1" si="240"/>
        <v>1</v>
      </c>
      <c r="D7729" s="9" t="s">
        <v>2116</v>
      </c>
      <c r="E7729" s="9" t="s">
        <v>2116</v>
      </c>
      <c r="F7729" s="10">
        <f t="shared" ca="1" si="241"/>
        <v>8.2393103985461732E-3</v>
      </c>
      <c r="G7729" s="3" t="str">
        <f>VLOOKUP(Table3[[#This Row],[PRODUCT ID]],Table1[[PRODUCT]:[SELLING PRICE]],1,FALSE)</f>
        <v>Product385</v>
      </c>
      <c r="H7729" s="3" t="str">
        <f>VLOOKUP(Table3[[#This Row],[PRODUCT ID]],Table1[[PRODUCT]:[SELLING PRICE]],2,FALSE)</f>
        <v>Category1</v>
      </c>
      <c r="I7729" s="3" t="str">
        <f>VLOOKUP(Table3[[#This Row],[PRODUCT ID]],Table1[[PRODUCT]:[SELLING PRICE]],3,FALSE)</f>
        <v>No</v>
      </c>
      <c r="J7729" s="16">
        <f ca="1">VLOOKUP(Table3[[#This Row],[PRODUCT ID]],Table1[[PRODUCT]:[SELLING PRICE]],4,FALSE)</f>
        <v>23</v>
      </c>
      <c r="K7729" s="16">
        <f ca="1">VLOOKUP(Table3[[#This Row],[PRODUCT ID]],Table1[[PRODUCT]:[SELLING PRICE]],5,FALSE)</f>
        <v>25.869024158053268</v>
      </c>
      <c r="L7729" s="16">
        <f ca="1">J7729*Table3[[#This Row],[QUANTITY]]</f>
        <v>23</v>
      </c>
      <c r="M7729" s="16">
        <f ca="1">K7729*Table3[[#This Row],[QUANTITY]]*(1-Table3[[#This Row],[DISCOUNT %]])</f>
        <v>25.655881238307575</v>
      </c>
      <c r="N7729" s="3">
        <f>DAY(Table3[[#This Row],[DATE]])</f>
        <v>27</v>
      </c>
      <c r="O7729" s="3" t="str">
        <f>TEXT(Table3[[#This Row],[DATE]],"mmm")</f>
        <v>Feb</v>
      </c>
      <c r="P7729" s="3">
        <f>YEAR(Table3[[#This Row],[DATE]])</f>
        <v>2042</v>
      </c>
    </row>
    <row r="7730" spans="1:16" x14ac:dyDescent="0.3">
      <c r="A7730" s="6">
        <v>51925</v>
      </c>
      <c r="B7730" s="7" t="s">
        <v>1438</v>
      </c>
      <c r="C7730" s="9">
        <f t="shared" ca="1" si="240"/>
        <v>10</v>
      </c>
      <c r="D7730" s="9" t="s">
        <v>2115</v>
      </c>
      <c r="E7730" s="9" t="s">
        <v>2116</v>
      </c>
      <c r="F7730" s="10">
        <f t="shared" ca="1" si="241"/>
        <v>5.024800837145646E-2</v>
      </c>
      <c r="G7730" s="3" t="str">
        <f>VLOOKUP(Table3[[#This Row],[PRODUCT ID]],Table1[[PRODUCT]:[SELLING PRICE]],1,FALSE)</f>
        <v>Product386</v>
      </c>
      <c r="H7730" s="3" t="str">
        <f>VLOOKUP(Table3[[#This Row],[PRODUCT ID]],Table1[[PRODUCT]:[SELLING PRICE]],2,FALSE)</f>
        <v>Category2</v>
      </c>
      <c r="I7730" s="3" t="str">
        <f>VLOOKUP(Table3[[#This Row],[PRODUCT ID]],Table1[[PRODUCT]:[SELLING PRICE]],3,FALSE)</f>
        <v>Kg</v>
      </c>
      <c r="J7730" s="16">
        <f ca="1">VLOOKUP(Table3[[#This Row],[PRODUCT ID]],Table1[[PRODUCT]:[SELLING PRICE]],4,FALSE)</f>
        <v>168</v>
      </c>
      <c r="K7730" s="16">
        <f ca="1">VLOOKUP(Table3[[#This Row],[PRODUCT ID]],Table1[[PRODUCT]:[SELLING PRICE]],5,FALSE)</f>
        <v>291.5047900394145</v>
      </c>
      <c r="L7730" s="16">
        <f ca="1">J7730*Table3[[#This Row],[QUANTITY]]</f>
        <v>1680</v>
      </c>
      <c r="M7730" s="16">
        <f ca="1">K7730*Table3[[#This Row],[QUANTITY]]*(1-Table3[[#This Row],[DISCOUNT %]])</f>
        <v>2768.5725490919435</v>
      </c>
      <c r="N7730" s="3">
        <f>DAY(Table3[[#This Row],[DATE]])</f>
        <v>28</v>
      </c>
      <c r="O7730" s="3" t="str">
        <f>TEXT(Table3[[#This Row],[DATE]],"mmm")</f>
        <v>Feb</v>
      </c>
      <c r="P7730" s="3">
        <f>YEAR(Table3[[#This Row],[DATE]])</f>
        <v>2042</v>
      </c>
    </row>
    <row r="7731" spans="1:16" x14ac:dyDescent="0.3">
      <c r="A7731" s="6">
        <v>51926</v>
      </c>
      <c r="B7731" s="7" t="s">
        <v>1439</v>
      </c>
      <c r="C7731" s="9">
        <f t="shared" ca="1" si="240"/>
        <v>6</v>
      </c>
      <c r="D7731" s="9" t="s">
        <v>2116</v>
      </c>
      <c r="E7731" s="9" t="s">
        <v>2116</v>
      </c>
      <c r="F7731" s="10">
        <f t="shared" ca="1" si="241"/>
        <v>3.6894933185933178E-3</v>
      </c>
      <c r="G7731" s="3" t="str">
        <f>VLOOKUP(Table3[[#This Row],[PRODUCT ID]],Table1[[PRODUCT]:[SELLING PRICE]],1,FALSE)</f>
        <v>Product387</v>
      </c>
      <c r="H7731" s="3" t="str">
        <f>VLOOKUP(Table3[[#This Row],[PRODUCT ID]],Table1[[PRODUCT]:[SELLING PRICE]],2,FALSE)</f>
        <v>Category3</v>
      </c>
      <c r="I7731" s="3" t="str">
        <f>VLOOKUP(Table3[[#This Row],[PRODUCT ID]],Table1[[PRODUCT]:[SELLING PRICE]],3,FALSE)</f>
        <v>Kg</v>
      </c>
      <c r="J7731" s="16">
        <f ca="1">VLOOKUP(Table3[[#This Row],[PRODUCT ID]],Table1[[PRODUCT]:[SELLING PRICE]],4,FALSE)</f>
        <v>193</v>
      </c>
      <c r="K7731" s="16">
        <f ca="1">VLOOKUP(Table3[[#This Row],[PRODUCT ID]],Table1[[PRODUCT]:[SELLING PRICE]],5,FALSE)</f>
        <v>153.69998447440614</v>
      </c>
      <c r="L7731" s="16">
        <f ca="1">J7731*Table3[[#This Row],[QUANTITY]]</f>
        <v>1158</v>
      </c>
      <c r="M7731" s="16">
        <f ca="1">K7731*Table3[[#This Row],[QUANTITY]]*(1-Table3[[#This Row],[DISCOUNT %]])</f>
        <v>918.79745645171943</v>
      </c>
      <c r="N7731" s="3">
        <f>DAY(Table3[[#This Row],[DATE]])</f>
        <v>1</v>
      </c>
      <c r="O7731" s="3" t="str">
        <f>TEXT(Table3[[#This Row],[DATE]],"mmm")</f>
        <v>Mar</v>
      </c>
      <c r="P7731" s="3">
        <f>YEAR(Table3[[#This Row],[DATE]])</f>
        <v>2042</v>
      </c>
    </row>
    <row r="7732" spans="1:16" x14ac:dyDescent="0.3">
      <c r="A7732" s="6">
        <v>51927</v>
      </c>
      <c r="B7732" s="7" t="s">
        <v>1440</v>
      </c>
      <c r="C7732" s="9">
        <f t="shared" ca="1" si="240"/>
        <v>3</v>
      </c>
      <c r="D7732" s="9" t="s">
        <v>2117</v>
      </c>
      <c r="E7732" s="9" t="s">
        <v>2118</v>
      </c>
      <c r="F7732" s="10">
        <f t="shared" ca="1" si="241"/>
        <v>2.1319313543574272E-2</v>
      </c>
      <c r="G7732" s="3" t="str">
        <f>VLOOKUP(Table3[[#This Row],[PRODUCT ID]],Table1[[PRODUCT]:[SELLING PRICE]],1,FALSE)</f>
        <v>Product388</v>
      </c>
      <c r="H7732" s="3" t="str">
        <f>VLOOKUP(Table3[[#This Row],[PRODUCT ID]],Table1[[PRODUCT]:[SELLING PRICE]],2,FALSE)</f>
        <v>Category4</v>
      </c>
      <c r="I7732" s="3" t="str">
        <f>VLOOKUP(Table3[[#This Row],[PRODUCT ID]],Table1[[PRODUCT]:[SELLING PRICE]],3,FALSE)</f>
        <v>Lt</v>
      </c>
      <c r="J7732" s="16">
        <f ca="1">VLOOKUP(Table3[[#This Row],[PRODUCT ID]],Table1[[PRODUCT]:[SELLING PRICE]],4,FALSE)</f>
        <v>66</v>
      </c>
      <c r="K7732" s="16">
        <f ca="1">VLOOKUP(Table3[[#This Row],[PRODUCT ID]],Table1[[PRODUCT]:[SELLING PRICE]],5,FALSE)</f>
        <v>231.21041456293227</v>
      </c>
      <c r="L7732" s="16">
        <f ca="1">J7732*Table3[[#This Row],[QUANTITY]]</f>
        <v>198</v>
      </c>
      <c r="M7732" s="16">
        <f ca="1">K7732*Table3[[#This Row],[QUANTITY]]*(1-Table3[[#This Row],[DISCOUNT %]])</f>
        <v>678.84350172097595</v>
      </c>
      <c r="N7732" s="3">
        <f>DAY(Table3[[#This Row],[DATE]])</f>
        <v>2</v>
      </c>
      <c r="O7732" s="3" t="str">
        <f>TEXT(Table3[[#This Row],[DATE]],"mmm")</f>
        <v>Mar</v>
      </c>
      <c r="P7732" s="3">
        <f>YEAR(Table3[[#This Row],[DATE]])</f>
        <v>2042</v>
      </c>
    </row>
    <row r="7733" spans="1:16" x14ac:dyDescent="0.3">
      <c r="A7733" s="6">
        <v>51928</v>
      </c>
      <c r="B7733" s="7" t="s">
        <v>1441</v>
      </c>
      <c r="C7733" s="9">
        <f t="shared" ca="1" si="240"/>
        <v>2</v>
      </c>
      <c r="D7733" s="9" t="s">
        <v>2115</v>
      </c>
      <c r="E7733" s="9" t="s">
        <v>2118</v>
      </c>
      <c r="F7733" s="10">
        <f t="shared" ca="1" si="241"/>
        <v>4.6311832769766616E-2</v>
      </c>
      <c r="G7733" s="3" t="str">
        <f>VLOOKUP(Table3[[#This Row],[PRODUCT ID]],Table1[[PRODUCT]:[SELLING PRICE]],1,FALSE)</f>
        <v>Product389</v>
      </c>
      <c r="H7733" s="3" t="str">
        <f>VLOOKUP(Table3[[#This Row],[PRODUCT ID]],Table1[[PRODUCT]:[SELLING PRICE]],2,FALSE)</f>
        <v>Category5</v>
      </c>
      <c r="I7733" s="3" t="str">
        <f>VLOOKUP(Table3[[#This Row],[PRODUCT ID]],Table1[[PRODUCT]:[SELLING PRICE]],3,FALSE)</f>
        <v>Kg</v>
      </c>
      <c r="J7733" s="16">
        <f ca="1">VLOOKUP(Table3[[#This Row],[PRODUCT ID]],Table1[[PRODUCT]:[SELLING PRICE]],4,FALSE)</f>
        <v>164</v>
      </c>
      <c r="K7733" s="16">
        <f ca="1">VLOOKUP(Table3[[#This Row],[PRODUCT ID]],Table1[[PRODUCT]:[SELLING PRICE]],5,FALSE)</f>
        <v>222.73662394275712</v>
      </c>
      <c r="L7733" s="16">
        <f ca="1">J7733*Table3[[#This Row],[QUANTITY]]</f>
        <v>328</v>
      </c>
      <c r="M7733" s="16">
        <f ca="1">K7733*Table3[[#This Row],[QUANTITY]]*(1-Table3[[#This Row],[DISCOUNT %]])</f>
        <v>424.84256532603553</v>
      </c>
      <c r="N7733" s="3">
        <f>DAY(Table3[[#This Row],[DATE]])</f>
        <v>3</v>
      </c>
      <c r="O7733" s="3" t="str">
        <f>TEXT(Table3[[#This Row],[DATE]],"mmm")</f>
        <v>Mar</v>
      </c>
      <c r="P7733" s="3">
        <f>YEAR(Table3[[#This Row],[DATE]])</f>
        <v>2042</v>
      </c>
    </row>
    <row r="7734" spans="1:16" x14ac:dyDescent="0.3">
      <c r="A7734" s="6">
        <v>51929</v>
      </c>
      <c r="B7734" s="7" t="s">
        <v>1442</v>
      </c>
      <c r="C7734" s="9">
        <f t="shared" ca="1" si="240"/>
        <v>14</v>
      </c>
      <c r="D7734" s="9" t="s">
        <v>2115</v>
      </c>
      <c r="E7734" s="9" t="s">
        <v>2116</v>
      </c>
      <c r="F7734" s="10">
        <f t="shared" ca="1" si="241"/>
        <v>2.1404802898244216E-2</v>
      </c>
      <c r="G7734" s="3" t="str">
        <f>VLOOKUP(Table3[[#This Row],[PRODUCT ID]],Table1[[PRODUCT]:[SELLING PRICE]],1,FALSE)</f>
        <v>Product390</v>
      </c>
      <c r="H7734" s="3" t="str">
        <f>VLOOKUP(Table3[[#This Row],[PRODUCT ID]],Table1[[PRODUCT]:[SELLING PRICE]],2,FALSE)</f>
        <v>Category1</v>
      </c>
      <c r="I7734" s="3" t="str">
        <f>VLOOKUP(Table3[[#This Row],[PRODUCT ID]],Table1[[PRODUCT]:[SELLING PRICE]],3,FALSE)</f>
        <v>Lt</v>
      </c>
      <c r="J7734" s="16">
        <f ca="1">VLOOKUP(Table3[[#This Row],[PRODUCT ID]],Table1[[PRODUCT]:[SELLING PRICE]],4,FALSE)</f>
        <v>173</v>
      </c>
      <c r="K7734" s="16">
        <f ca="1">VLOOKUP(Table3[[#This Row],[PRODUCT ID]],Table1[[PRODUCT]:[SELLING PRICE]],5,FALSE)</f>
        <v>187.37686155611459</v>
      </c>
      <c r="L7734" s="16">
        <f ca="1">J7734*Table3[[#This Row],[QUANTITY]]</f>
        <v>2422</v>
      </c>
      <c r="M7734" s="16">
        <f ca="1">K7734*Table3[[#This Row],[QUANTITY]]*(1-Table3[[#This Row],[DISCOUNT %]])</f>
        <v>2567.1253547354013</v>
      </c>
      <c r="N7734" s="3">
        <f>DAY(Table3[[#This Row],[DATE]])</f>
        <v>4</v>
      </c>
      <c r="O7734" s="3" t="str">
        <f>TEXT(Table3[[#This Row],[DATE]],"mmm")</f>
        <v>Mar</v>
      </c>
      <c r="P7734" s="3">
        <f>YEAR(Table3[[#This Row],[DATE]])</f>
        <v>2042</v>
      </c>
    </row>
    <row r="7735" spans="1:16" x14ac:dyDescent="0.3">
      <c r="A7735" s="6">
        <v>51930</v>
      </c>
      <c r="B7735" s="7" t="s">
        <v>1443</v>
      </c>
      <c r="C7735" s="9">
        <f t="shared" ca="1" si="240"/>
        <v>2</v>
      </c>
      <c r="D7735" s="9" t="s">
        <v>2115</v>
      </c>
      <c r="E7735" s="9" t="s">
        <v>2116</v>
      </c>
      <c r="F7735" s="10">
        <f t="shared" ca="1" si="241"/>
        <v>6.2605184814501572E-2</v>
      </c>
      <c r="G7735" s="3" t="str">
        <f>VLOOKUP(Table3[[#This Row],[PRODUCT ID]],Table1[[PRODUCT]:[SELLING PRICE]],1,FALSE)</f>
        <v>Product391</v>
      </c>
      <c r="H7735" s="3" t="str">
        <f>VLOOKUP(Table3[[#This Row],[PRODUCT ID]],Table1[[PRODUCT]:[SELLING PRICE]],2,FALSE)</f>
        <v>Category2</v>
      </c>
      <c r="I7735" s="3" t="str">
        <f>VLOOKUP(Table3[[#This Row],[PRODUCT ID]],Table1[[PRODUCT]:[SELLING PRICE]],3,FALSE)</f>
        <v>Ft</v>
      </c>
      <c r="J7735" s="16">
        <f ca="1">VLOOKUP(Table3[[#This Row],[PRODUCT ID]],Table1[[PRODUCT]:[SELLING PRICE]],4,FALSE)</f>
        <v>101</v>
      </c>
      <c r="K7735" s="16">
        <f ca="1">VLOOKUP(Table3[[#This Row],[PRODUCT ID]],Table1[[PRODUCT]:[SELLING PRICE]],5,FALSE)</f>
        <v>253.22940549251558</v>
      </c>
      <c r="L7735" s="16">
        <f ca="1">J7735*Table3[[#This Row],[QUANTITY]]</f>
        <v>202</v>
      </c>
      <c r="M7735" s="16">
        <f ca="1">K7735*Table3[[#This Row],[QUANTITY]]*(1-Table3[[#This Row],[DISCOUNT %]])</f>
        <v>474.75186352238057</v>
      </c>
      <c r="N7735" s="3">
        <f>DAY(Table3[[#This Row],[DATE]])</f>
        <v>5</v>
      </c>
      <c r="O7735" s="3" t="str">
        <f>TEXT(Table3[[#This Row],[DATE]],"mmm")</f>
        <v>Mar</v>
      </c>
      <c r="P7735" s="3">
        <f>YEAR(Table3[[#This Row],[DATE]])</f>
        <v>2042</v>
      </c>
    </row>
    <row r="7736" spans="1:16" x14ac:dyDescent="0.3">
      <c r="A7736" s="6">
        <v>51931</v>
      </c>
      <c r="B7736" s="7" t="s">
        <v>1444</v>
      </c>
      <c r="C7736" s="9">
        <f t="shared" ca="1" si="240"/>
        <v>13</v>
      </c>
      <c r="D7736" s="9" t="s">
        <v>2116</v>
      </c>
      <c r="E7736" s="9" t="s">
        <v>2116</v>
      </c>
      <c r="F7736" s="10">
        <f t="shared" ca="1" si="241"/>
        <v>1.5648151932592093E-2</v>
      </c>
      <c r="G7736" s="3" t="str">
        <f>VLOOKUP(Table3[[#This Row],[PRODUCT ID]],Table1[[PRODUCT]:[SELLING PRICE]],1,FALSE)</f>
        <v>Product392</v>
      </c>
      <c r="H7736" s="3" t="str">
        <f>VLOOKUP(Table3[[#This Row],[PRODUCT ID]],Table1[[PRODUCT]:[SELLING PRICE]],2,FALSE)</f>
        <v>Category3</v>
      </c>
      <c r="I7736" s="3" t="str">
        <f>VLOOKUP(Table3[[#This Row],[PRODUCT ID]],Table1[[PRODUCT]:[SELLING PRICE]],3,FALSE)</f>
        <v>Kg</v>
      </c>
      <c r="J7736" s="16">
        <f ca="1">VLOOKUP(Table3[[#This Row],[PRODUCT ID]],Table1[[PRODUCT]:[SELLING PRICE]],4,FALSE)</f>
        <v>120</v>
      </c>
      <c r="K7736" s="16">
        <f ca="1">VLOOKUP(Table3[[#This Row],[PRODUCT ID]],Table1[[PRODUCT]:[SELLING PRICE]],5,FALSE)</f>
        <v>248.74058356987129</v>
      </c>
      <c r="L7736" s="16">
        <f ca="1">J7736*Table3[[#This Row],[QUANTITY]]</f>
        <v>1560</v>
      </c>
      <c r="M7736" s="16">
        <f ca="1">K7736*Table3[[#This Row],[QUANTITY]]*(1-Table3[[#This Row],[DISCOUNT %]])</f>
        <v>3183.0272906427886</v>
      </c>
      <c r="N7736" s="3">
        <f>DAY(Table3[[#This Row],[DATE]])</f>
        <v>6</v>
      </c>
      <c r="O7736" s="3" t="str">
        <f>TEXT(Table3[[#This Row],[DATE]],"mmm")</f>
        <v>Mar</v>
      </c>
      <c r="P7736" s="3">
        <f>YEAR(Table3[[#This Row],[DATE]])</f>
        <v>2042</v>
      </c>
    </row>
    <row r="7737" spans="1:16" x14ac:dyDescent="0.3">
      <c r="A7737" s="6">
        <v>51932</v>
      </c>
      <c r="B7737" s="7" t="s">
        <v>1445</v>
      </c>
      <c r="C7737" s="9">
        <f t="shared" ca="1" si="240"/>
        <v>15</v>
      </c>
      <c r="D7737" s="9" t="s">
        <v>2116</v>
      </c>
      <c r="E7737" s="9" t="s">
        <v>2116</v>
      </c>
      <c r="F7737" s="10">
        <f t="shared" ca="1" si="241"/>
        <v>5.1782597157783994E-3</v>
      </c>
      <c r="G7737" s="3" t="str">
        <f>VLOOKUP(Table3[[#This Row],[PRODUCT ID]],Table1[[PRODUCT]:[SELLING PRICE]],1,FALSE)</f>
        <v>Product393</v>
      </c>
      <c r="H7737" s="3" t="str">
        <f>VLOOKUP(Table3[[#This Row],[PRODUCT ID]],Table1[[PRODUCT]:[SELLING PRICE]],2,FALSE)</f>
        <v>Category4</v>
      </c>
      <c r="I7737" s="3" t="str">
        <f>VLOOKUP(Table3[[#This Row],[PRODUCT ID]],Table1[[PRODUCT]:[SELLING PRICE]],3,FALSE)</f>
        <v>No</v>
      </c>
      <c r="J7737" s="16">
        <f ca="1">VLOOKUP(Table3[[#This Row],[PRODUCT ID]],Table1[[PRODUCT]:[SELLING PRICE]],4,FALSE)</f>
        <v>236</v>
      </c>
      <c r="K7737" s="16">
        <f ca="1">VLOOKUP(Table3[[#This Row],[PRODUCT ID]],Table1[[PRODUCT]:[SELLING PRICE]],5,FALSE)</f>
        <v>33.246795604837054</v>
      </c>
      <c r="L7737" s="16">
        <f ca="1">J7737*Table3[[#This Row],[QUANTITY]]</f>
        <v>3540</v>
      </c>
      <c r="M7737" s="16">
        <f ca="1">K7737*Table3[[#This Row],[QUANTITY]]*(1-Table3[[#This Row],[DISCOUNT %]])</f>
        <v>496.11952593716711</v>
      </c>
      <c r="N7737" s="3">
        <f>DAY(Table3[[#This Row],[DATE]])</f>
        <v>7</v>
      </c>
      <c r="O7737" s="3" t="str">
        <f>TEXT(Table3[[#This Row],[DATE]],"mmm")</f>
        <v>Mar</v>
      </c>
      <c r="P7737" s="3">
        <f>YEAR(Table3[[#This Row],[DATE]])</f>
        <v>2042</v>
      </c>
    </row>
    <row r="7738" spans="1:16" x14ac:dyDescent="0.3">
      <c r="A7738" s="6">
        <v>51933</v>
      </c>
      <c r="B7738" s="7" t="s">
        <v>1446</v>
      </c>
      <c r="C7738" s="9">
        <f t="shared" ca="1" si="240"/>
        <v>10</v>
      </c>
      <c r="D7738" s="9" t="s">
        <v>2116</v>
      </c>
      <c r="E7738" s="9" t="s">
        <v>2118</v>
      </c>
      <c r="F7738" s="10">
        <f t="shared" ca="1" si="241"/>
        <v>3.1392669258436902E-2</v>
      </c>
      <c r="G7738" s="3" t="str">
        <f>VLOOKUP(Table3[[#This Row],[PRODUCT ID]],Table1[[PRODUCT]:[SELLING PRICE]],1,FALSE)</f>
        <v>Product394</v>
      </c>
      <c r="H7738" s="3" t="str">
        <f>VLOOKUP(Table3[[#This Row],[PRODUCT ID]],Table1[[PRODUCT]:[SELLING PRICE]],2,FALSE)</f>
        <v>Category5</v>
      </c>
      <c r="I7738" s="3" t="str">
        <f>VLOOKUP(Table3[[#This Row],[PRODUCT ID]],Table1[[PRODUCT]:[SELLING PRICE]],3,FALSE)</f>
        <v>No</v>
      </c>
      <c r="J7738" s="16">
        <f ca="1">VLOOKUP(Table3[[#This Row],[PRODUCT ID]],Table1[[PRODUCT]:[SELLING PRICE]],4,FALSE)</f>
        <v>120</v>
      </c>
      <c r="K7738" s="16">
        <f ca="1">VLOOKUP(Table3[[#This Row],[PRODUCT ID]],Table1[[PRODUCT]:[SELLING PRICE]],5,FALSE)</f>
        <v>280.29881725112119</v>
      </c>
      <c r="L7738" s="16">
        <f ca="1">J7738*Table3[[#This Row],[QUANTITY]]</f>
        <v>1200</v>
      </c>
      <c r="M7738" s="16">
        <f ca="1">K7738*Table3[[#This Row],[QUANTITY]]*(1-Table3[[#This Row],[DISCOUNT %]])</f>
        <v>2714.994891876257</v>
      </c>
      <c r="N7738" s="3">
        <f>DAY(Table3[[#This Row],[DATE]])</f>
        <v>8</v>
      </c>
      <c r="O7738" s="3" t="str">
        <f>TEXT(Table3[[#This Row],[DATE]],"mmm")</f>
        <v>Mar</v>
      </c>
      <c r="P7738" s="3">
        <f>YEAR(Table3[[#This Row],[DATE]])</f>
        <v>2042</v>
      </c>
    </row>
    <row r="7739" spans="1:16" x14ac:dyDescent="0.3">
      <c r="A7739" s="6">
        <v>51934</v>
      </c>
      <c r="B7739" s="7" t="s">
        <v>1447</v>
      </c>
      <c r="C7739" s="9">
        <f t="shared" ca="1" si="240"/>
        <v>1</v>
      </c>
      <c r="D7739" s="9" t="s">
        <v>2115</v>
      </c>
      <c r="E7739" s="9" t="s">
        <v>2116</v>
      </c>
      <c r="F7739" s="10">
        <f t="shared" ca="1" si="241"/>
        <v>9.3186652554385088E-2</v>
      </c>
      <c r="G7739" s="3" t="str">
        <f>VLOOKUP(Table3[[#This Row],[PRODUCT ID]],Table1[[PRODUCT]:[SELLING PRICE]],1,FALSE)</f>
        <v>Product395</v>
      </c>
      <c r="H7739" s="3" t="str">
        <f>VLOOKUP(Table3[[#This Row],[PRODUCT ID]],Table1[[PRODUCT]:[SELLING PRICE]],2,FALSE)</f>
        <v>Category1</v>
      </c>
      <c r="I7739" s="3" t="str">
        <f>VLOOKUP(Table3[[#This Row],[PRODUCT ID]],Table1[[PRODUCT]:[SELLING PRICE]],3,FALSE)</f>
        <v>Ft</v>
      </c>
      <c r="J7739" s="16">
        <f ca="1">VLOOKUP(Table3[[#This Row],[PRODUCT ID]],Table1[[PRODUCT]:[SELLING PRICE]],4,FALSE)</f>
        <v>212</v>
      </c>
      <c r="K7739" s="16">
        <f ca="1">VLOOKUP(Table3[[#This Row],[PRODUCT ID]],Table1[[PRODUCT]:[SELLING PRICE]],5,FALSE)</f>
        <v>29.639205383870031</v>
      </c>
      <c r="L7739" s="16">
        <f ca="1">J7739*Table3[[#This Row],[QUANTITY]]</f>
        <v>212</v>
      </c>
      <c r="M7739" s="16">
        <f ca="1">K7739*Table3[[#This Row],[QUANTITY]]*(1-Table3[[#This Row],[DISCOUNT %]])</f>
        <v>26.877227049775275</v>
      </c>
      <c r="N7739" s="3">
        <f>DAY(Table3[[#This Row],[DATE]])</f>
        <v>9</v>
      </c>
      <c r="O7739" s="3" t="str">
        <f>TEXT(Table3[[#This Row],[DATE]],"mmm")</f>
        <v>Mar</v>
      </c>
      <c r="P7739" s="3">
        <f>YEAR(Table3[[#This Row],[DATE]])</f>
        <v>2042</v>
      </c>
    </row>
    <row r="7740" spans="1:16" x14ac:dyDescent="0.3">
      <c r="A7740" s="6">
        <v>51935</v>
      </c>
      <c r="B7740" s="7" t="s">
        <v>1448</v>
      </c>
      <c r="C7740" s="9">
        <f t="shared" ca="1" si="240"/>
        <v>14</v>
      </c>
      <c r="D7740" s="9" t="s">
        <v>2117</v>
      </c>
      <c r="E7740" s="9" t="s">
        <v>2116</v>
      </c>
      <c r="F7740" s="10">
        <f t="shared" ca="1" si="241"/>
        <v>2.2546994360262508E-2</v>
      </c>
      <c r="G7740" s="3" t="str">
        <f>VLOOKUP(Table3[[#This Row],[PRODUCT ID]],Table1[[PRODUCT]:[SELLING PRICE]],1,FALSE)</f>
        <v>Product396</v>
      </c>
      <c r="H7740" s="3" t="str">
        <f>VLOOKUP(Table3[[#This Row],[PRODUCT ID]],Table1[[PRODUCT]:[SELLING PRICE]],2,FALSE)</f>
        <v>Category2</v>
      </c>
      <c r="I7740" s="3" t="str">
        <f>VLOOKUP(Table3[[#This Row],[PRODUCT ID]],Table1[[PRODUCT]:[SELLING PRICE]],3,FALSE)</f>
        <v>No</v>
      </c>
      <c r="J7740" s="16">
        <f ca="1">VLOOKUP(Table3[[#This Row],[PRODUCT ID]],Table1[[PRODUCT]:[SELLING PRICE]],4,FALSE)</f>
        <v>234</v>
      </c>
      <c r="K7740" s="16">
        <f ca="1">VLOOKUP(Table3[[#This Row],[PRODUCT ID]],Table1[[PRODUCT]:[SELLING PRICE]],5,FALSE)</f>
        <v>57.352160412337994</v>
      </c>
      <c r="L7740" s="16">
        <f ca="1">J7740*Table3[[#This Row],[QUANTITY]]</f>
        <v>3276</v>
      </c>
      <c r="M7740" s="16">
        <f ca="1">K7740*Table3[[#This Row],[QUANTITY]]*(1-Table3[[#This Row],[DISCOUNT %]])</f>
        <v>784.82658204961001</v>
      </c>
      <c r="N7740" s="3">
        <f>DAY(Table3[[#This Row],[DATE]])</f>
        <v>10</v>
      </c>
      <c r="O7740" s="3" t="str">
        <f>TEXT(Table3[[#This Row],[DATE]],"mmm")</f>
        <v>Mar</v>
      </c>
      <c r="P7740" s="3">
        <f>YEAR(Table3[[#This Row],[DATE]])</f>
        <v>2042</v>
      </c>
    </row>
    <row r="7741" spans="1:16" x14ac:dyDescent="0.3">
      <c r="A7741" s="6">
        <v>51936</v>
      </c>
      <c r="B7741" s="7" t="s">
        <v>1449</v>
      </c>
      <c r="C7741" s="9">
        <f t="shared" ca="1" si="240"/>
        <v>5</v>
      </c>
      <c r="D7741" s="9" t="s">
        <v>2117</v>
      </c>
      <c r="E7741" s="9" t="s">
        <v>2116</v>
      </c>
      <c r="F7741" s="10">
        <f t="shared" ca="1" si="241"/>
        <v>3.3330557618087953E-2</v>
      </c>
      <c r="G7741" s="3" t="str">
        <f>VLOOKUP(Table3[[#This Row],[PRODUCT ID]],Table1[[PRODUCT]:[SELLING PRICE]],1,FALSE)</f>
        <v>Product397</v>
      </c>
      <c r="H7741" s="3" t="str">
        <f>VLOOKUP(Table3[[#This Row],[PRODUCT ID]],Table1[[PRODUCT]:[SELLING PRICE]],2,FALSE)</f>
        <v>Category3</v>
      </c>
      <c r="I7741" s="3" t="str">
        <f>VLOOKUP(Table3[[#This Row],[PRODUCT ID]],Table1[[PRODUCT]:[SELLING PRICE]],3,FALSE)</f>
        <v>Kg</v>
      </c>
      <c r="J7741" s="16">
        <f ca="1">VLOOKUP(Table3[[#This Row],[PRODUCT ID]],Table1[[PRODUCT]:[SELLING PRICE]],4,FALSE)</f>
        <v>207</v>
      </c>
      <c r="K7741" s="16">
        <f ca="1">VLOOKUP(Table3[[#This Row],[PRODUCT ID]],Table1[[PRODUCT]:[SELLING PRICE]],5,FALSE)</f>
        <v>87.703851652325781</v>
      </c>
      <c r="L7741" s="16">
        <f ca="1">J7741*Table3[[#This Row],[QUANTITY]]</f>
        <v>1035</v>
      </c>
      <c r="M7741" s="16">
        <f ca="1">K7741*Table3[[#This Row],[QUANTITY]]*(1-Table3[[#This Row],[DISCOUNT %]])</f>
        <v>423.90316685749849</v>
      </c>
      <c r="N7741" s="3">
        <f>DAY(Table3[[#This Row],[DATE]])</f>
        <v>11</v>
      </c>
      <c r="O7741" s="3" t="str">
        <f>TEXT(Table3[[#This Row],[DATE]],"mmm")</f>
        <v>Mar</v>
      </c>
      <c r="P7741" s="3">
        <f>YEAR(Table3[[#This Row],[DATE]])</f>
        <v>2042</v>
      </c>
    </row>
    <row r="7742" spans="1:16" x14ac:dyDescent="0.3">
      <c r="A7742" s="6">
        <v>51937</v>
      </c>
      <c r="B7742" s="7" t="s">
        <v>1450</v>
      </c>
      <c r="C7742" s="9">
        <f t="shared" ca="1" si="240"/>
        <v>10</v>
      </c>
      <c r="D7742" s="9" t="s">
        <v>2116</v>
      </c>
      <c r="E7742" s="9" t="s">
        <v>2116</v>
      </c>
      <c r="F7742" s="10">
        <f t="shared" ca="1" si="241"/>
        <v>5.80765070840977E-2</v>
      </c>
      <c r="G7742" s="3" t="str">
        <f>VLOOKUP(Table3[[#This Row],[PRODUCT ID]],Table1[[PRODUCT]:[SELLING PRICE]],1,FALSE)</f>
        <v>Product398</v>
      </c>
      <c r="H7742" s="3" t="str">
        <f>VLOOKUP(Table3[[#This Row],[PRODUCT ID]],Table1[[PRODUCT]:[SELLING PRICE]],2,FALSE)</f>
        <v>Category4</v>
      </c>
      <c r="I7742" s="3" t="str">
        <f>VLOOKUP(Table3[[#This Row],[PRODUCT ID]],Table1[[PRODUCT]:[SELLING PRICE]],3,FALSE)</f>
        <v>Kg</v>
      </c>
      <c r="J7742" s="16">
        <f ca="1">VLOOKUP(Table3[[#This Row],[PRODUCT ID]],Table1[[PRODUCT]:[SELLING PRICE]],4,FALSE)</f>
        <v>243</v>
      </c>
      <c r="K7742" s="16">
        <f ca="1">VLOOKUP(Table3[[#This Row],[PRODUCT ID]],Table1[[PRODUCT]:[SELLING PRICE]],5,FALSE)</f>
        <v>246.38442339224085</v>
      </c>
      <c r="L7742" s="16">
        <f ca="1">J7742*Table3[[#This Row],[QUANTITY]]</f>
        <v>2430</v>
      </c>
      <c r="M7742" s="16">
        <f ca="1">K7742*Table3[[#This Row],[QUANTITY]]*(1-Table3[[#This Row],[DISCOUNT %]])</f>
        <v>2320.7527668169005</v>
      </c>
      <c r="N7742" s="3">
        <f>DAY(Table3[[#This Row],[DATE]])</f>
        <v>12</v>
      </c>
      <c r="O7742" s="3" t="str">
        <f>TEXT(Table3[[#This Row],[DATE]],"mmm")</f>
        <v>Mar</v>
      </c>
      <c r="P7742" s="3">
        <f>YEAR(Table3[[#This Row],[DATE]])</f>
        <v>2042</v>
      </c>
    </row>
    <row r="7743" spans="1:16" x14ac:dyDescent="0.3">
      <c r="A7743" s="6">
        <v>51938</v>
      </c>
      <c r="B7743" s="7" t="s">
        <v>1451</v>
      </c>
      <c r="C7743" s="9">
        <f t="shared" ca="1" si="240"/>
        <v>12</v>
      </c>
      <c r="D7743" s="9" t="s">
        <v>2116</v>
      </c>
      <c r="E7743" s="9" t="s">
        <v>2116</v>
      </c>
      <c r="F7743" s="10">
        <f t="shared" ca="1" si="241"/>
        <v>3.3103507723532065E-2</v>
      </c>
      <c r="G7743" s="3" t="str">
        <f>VLOOKUP(Table3[[#This Row],[PRODUCT ID]],Table1[[PRODUCT]:[SELLING PRICE]],1,FALSE)</f>
        <v>Product399</v>
      </c>
      <c r="H7743" s="3" t="str">
        <f>VLOOKUP(Table3[[#This Row],[PRODUCT ID]],Table1[[PRODUCT]:[SELLING PRICE]],2,FALSE)</f>
        <v>Category5</v>
      </c>
      <c r="I7743" s="3" t="str">
        <f>VLOOKUP(Table3[[#This Row],[PRODUCT ID]],Table1[[PRODUCT]:[SELLING PRICE]],3,FALSE)</f>
        <v>Lt</v>
      </c>
      <c r="J7743" s="16">
        <f ca="1">VLOOKUP(Table3[[#This Row],[PRODUCT ID]],Table1[[PRODUCT]:[SELLING PRICE]],4,FALSE)</f>
        <v>230</v>
      </c>
      <c r="K7743" s="16">
        <f ca="1">VLOOKUP(Table3[[#This Row],[PRODUCT ID]],Table1[[PRODUCT]:[SELLING PRICE]],5,FALSE)</f>
        <v>122.8619044834503</v>
      </c>
      <c r="L7743" s="16">
        <f ca="1">J7743*Table3[[#This Row],[QUANTITY]]</f>
        <v>2760</v>
      </c>
      <c r="M7743" s="16">
        <f ca="1">K7743*Table3[[#This Row],[QUANTITY]]*(1-Table3[[#This Row],[DISCOUNT %]])</f>
        <v>1425.5369337534546</v>
      </c>
      <c r="N7743" s="3">
        <f>DAY(Table3[[#This Row],[DATE]])</f>
        <v>13</v>
      </c>
      <c r="O7743" s="3" t="str">
        <f>TEXT(Table3[[#This Row],[DATE]],"mmm")</f>
        <v>Mar</v>
      </c>
      <c r="P7743" s="3">
        <f>YEAR(Table3[[#This Row],[DATE]])</f>
        <v>2042</v>
      </c>
    </row>
    <row r="7744" spans="1:16" x14ac:dyDescent="0.3">
      <c r="A7744" s="6">
        <v>51939</v>
      </c>
      <c r="B7744" s="7" t="s">
        <v>1452</v>
      </c>
      <c r="C7744" s="9">
        <f t="shared" ca="1" si="240"/>
        <v>4</v>
      </c>
      <c r="D7744" s="9" t="s">
        <v>2116</v>
      </c>
      <c r="E7744" s="9" t="s">
        <v>2118</v>
      </c>
      <c r="F7744" s="10">
        <f t="shared" ca="1" si="241"/>
        <v>1.3433631987199469E-2</v>
      </c>
      <c r="G7744" s="3" t="str">
        <f>VLOOKUP(Table3[[#This Row],[PRODUCT ID]],Table1[[PRODUCT]:[SELLING PRICE]],1,FALSE)</f>
        <v>Product400</v>
      </c>
      <c r="H7744" s="3" t="str">
        <f>VLOOKUP(Table3[[#This Row],[PRODUCT ID]],Table1[[PRODUCT]:[SELLING PRICE]],2,FALSE)</f>
        <v>Category1</v>
      </c>
      <c r="I7744" s="3" t="str">
        <f>VLOOKUP(Table3[[#This Row],[PRODUCT ID]],Table1[[PRODUCT]:[SELLING PRICE]],3,FALSE)</f>
        <v>Kg</v>
      </c>
      <c r="J7744" s="16">
        <f ca="1">VLOOKUP(Table3[[#This Row],[PRODUCT ID]],Table1[[PRODUCT]:[SELLING PRICE]],4,FALSE)</f>
        <v>95</v>
      </c>
      <c r="K7744" s="16">
        <f ca="1">VLOOKUP(Table3[[#This Row],[PRODUCT ID]],Table1[[PRODUCT]:[SELLING PRICE]],5,FALSE)</f>
        <v>141.82301606675313</v>
      </c>
      <c r="L7744" s="16">
        <f ca="1">J7744*Table3[[#This Row],[QUANTITY]]</f>
        <v>380</v>
      </c>
      <c r="M7744" s="16">
        <f ca="1">K7744*Table3[[#This Row],[QUANTITY]]*(1-Table3[[#This Row],[DISCOUNT %]])</f>
        <v>559.67127144639073</v>
      </c>
      <c r="N7744" s="3">
        <f>DAY(Table3[[#This Row],[DATE]])</f>
        <v>14</v>
      </c>
      <c r="O7744" s="3" t="str">
        <f>TEXT(Table3[[#This Row],[DATE]],"mmm")</f>
        <v>Mar</v>
      </c>
      <c r="P7744" s="3">
        <f>YEAR(Table3[[#This Row],[DATE]])</f>
        <v>2042</v>
      </c>
    </row>
    <row r="7745" spans="1:16" x14ac:dyDescent="0.3">
      <c r="A7745" s="6">
        <v>51940</v>
      </c>
      <c r="B7745" s="7" t="s">
        <v>1453</v>
      </c>
      <c r="C7745" s="9">
        <f t="shared" ca="1" si="240"/>
        <v>3</v>
      </c>
      <c r="D7745" s="9" t="s">
        <v>2116</v>
      </c>
      <c r="E7745" s="9" t="s">
        <v>2118</v>
      </c>
      <c r="F7745" s="10">
        <f t="shared" ca="1" si="241"/>
        <v>8.5583469950316959E-2</v>
      </c>
      <c r="G7745" s="3" t="str">
        <f>VLOOKUP(Table3[[#This Row],[PRODUCT ID]],Table1[[PRODUCT]:[SELLING PRICE]],1,FALSE)</f>
        <v>Product401</v>
      </c>
      <c r="H7745" s="3" t="str">
        <f>VLOOKUP(Table3[[#This Row],[PRODUCT ID]],Table1[[PRODUCT]:[SELLING PRICE]],2,FALSE)</f>
        <v>Category2</v>
      </c>
      <c r="I7745" s="3" t="str">
        <f>VLOOKUP(Table3[[#This Row],[PRODUCT ID]],Table1[[PRODUCT]:[SELLING PRICE]],3,FALSE)</f>
        <v>Lt</v>
      </c>
      <c r="J7745" s="16">
        <f ca="1">VLOOKUP(Table3[[#This Row],[PRODUCT ID]],Table1[[PRODUCT]:[SELLING PRICE]],4,FALSE)</f>
        <v>106</v>
      </c>
      <c r="K7745" s="16">
        <f ca="1">VLOOKUP(Table3[[#This Row],[PRODUCT ID]],Table1[[PRODUCT]:[SELLING PRICE]],5,FALSE)</f>
        <v>191.1159397953993</v>
      </c>
      <c r="L7745" s="16">
        <f ca="1">J7745*Table3[[#This Row],[QUANTITY]]</f>
        <v>318</v>
      </c>
      <c r="M7745" s="16">
        <f ca="1">K7745*Table3[[#This Row],[QUANTITY]]*(1-Table3[[#This Row],[DISCOUNT %]])</f>
        <v>524.27872351467943</v>
      </c>
      <c r="N7745" s="3">
        <f>DAY(Table3[[#This Row],[DATE]])</f>
        <v>15</v>
      </c>
      <c r="O7745" s="3" t="str">
        <f>TEXT(Table3[[#This Row],[DATE]],"mmm")</f>
        <v>Mar</v>
      </c>
      <c r="P7745" s="3">
        <f>YEAR(Table3[[#This Row],[DATE]])</f>
        <v>2042</v>
      </c>
    </row>
    <row r="7746" spans="1:16" x14ac:dyDescent="0.3">
      <c r="A7746" s="6">
        <v>51941</v>
      </c>
      <c r="B7746" s="7" t="s">
        <v>1454</v>
      </c>
      <c r="C7746" s="9">
        <f t="shared" ca="1" si="240"/>
        <v>14</v>
      </c>
      <c r="D7746" s="9" t="s">
        <v>2115</v>
      </c>
      <c r="E7746" s="9" t="s">
        <v>2116</v>
      </c>
      <c r="F7746" s="10">
        <f t="shared" ca="1" si="241"/>
        <v>6.9219697982935355E-2</v>
      </c>
      <c r="G7746" s="3" t="str">
        <f>VLOOKUP(Table3[[#This Row],[PRODUCT ID]],Table1[[PRODUCT]:[SELLING PRICE]],1,FALSE)</f>
        <v>Product402</v>
      </c>
      <c r="H7746" s="3" t="str">
        <f>VLOOKUP(Table3[[#This Row],[PRODUCT ID]],Table1[[PRODUCT]:[SELLING PRICE]],2,FALSE)</f>
        <v>Category3</v>
      </c>
      <c r="I7746" s="3" t="str">
        <f>VLOOKUP(Table3[[#This Row],[PRODUCT ID]],Table1[[PRODUCT]:[SELLING PRICE]],3,FALSE)</f>
        <v>Ft</v>
      </c>
      <c r="J7746" s="16">
        <f ca="1">VLOOKUP(Table3[[#This Row],[PRODUCT ID]],Table1[[PRODUCT]:[SELLING PRICE]],4,FALSE)</f>
        <v>240</v>
      </c>
      <c r="K7746" s="16">
        <f ca="1">VLOOKUP(Table3[[#This Row],[PRODUCT ID]],Table1[[PRODUCT]:[SELLING PRICE]],5,FALSE)</f>
        <v>140.44296692122089</v>
      </c>
      <c r="L7746" s="16">
        <f ca="1">J7746*Table3[[#This Row],[QUANTITY]]</f>
        <v>3360</v>
      </c>
      <c r="M7746" s="16">
        <f ca="1">K7746*Table3[[#This Row],[QUANTITY]]*(1-Table3[[#This Row],[DISCOUNT %]])</f>
        <v>1830.1016603394924</v>
      </c>
      <c r="N7746" s="3">
        <f>DAY(Table3[[#This Row],[DATE]])</f>
        <v>16</v>
      </c>
      <c r="O7746" s="3" t="str">
        <f>TEXT(Table3[[#This Row],[DATE]],"mmm")</f>
        <v>Mar</v>
      </c>
      <c r="P7746" s="3">
        <f>YEAR(Table3[[#This Row],[DATE]])</f>
        <v>2042</v>
      </c>
    </row>
    <row r="7747" spans="1:16" x14ac:dyDescent="0.3">
      <c r="A7747" s="6">
        <v>51942</v>
      </c>
      <c r="B7747" s="7" t="s">
        <v>1455</v>
      </c>
      <c r="C7747" s="9">
        <f t="shared" ref="C7747:C7810" ca="1" si="242">RANDBETWEEN(1,15)</f>
        <v>9</v>
      </c>
      <c r="D7747" s="9" t="s">
        <v>2116</v>
      </c>
      <c r="E7747" s="9" t="s">
        <v>2116</v>
      </c>
      <c r="F7747" s="10">
        <f t="shared" ref="F7747:F7810" ca="1" si="243">RAND()*(0.1)</f>
        <v>7.0367187647709842E-2</v>
      </c>
      <c r="G7747" s="3" t="str">
        <f>VLOOKUP(Table3[[#This Row],[PRODUCT ID]],Table1[[PRODUCT]:[SELLING PRICE]],1,FALSE)</f>
        <v>Product403</v>
      </c>
      <c r="H7747" s="3" t="str">
        <f>VLOOKUP(Table3[[#This Row],[PRODUCT ID]],Table1[[PRODUCT]:[SELLING PRICE]],2,FALSE)</f>
        <v>Category4</v>
      </c>
      <c r="I7747" s="3" t="str">
        <f>VLOOKUP(Table3[[#This Row],[PRODUCT ID]],Table1[[PRODUCT]:[SELLING PRICE]],3,FALSE)</f>
        <v>Kg</v>
      </c>
      <c r="J7747" s="16">
        <f ca="1">VLOOKUP(Table3[[#This Row],[PRODUCT ID]],Table1[[PRODUCT]:[SELLING PRICE]],4,FALSE)</f>
        <v>157</v>
      </c>
      <c r="K7747" s="16">
        <f ca="1">VLOOKUP(Table3[[#This Row],[PRODUCT ID]],Table1[[PRODUCT]:[SELLING PRICE]],5,FALSE)</f>
        <v>200.10057420479058</v>
      </c>
      <c r="L7747" s="16">
        <f ca="1">J7747*Table3[[#This Row],[QUANTITY]]</f>
        <v>1413</v>
      </c>
      <c r="M7747" s="16">
        <f ca="1">K7747*Table3[[#This Row],[QUANTITY]]*(1-Table3[[#This Row],[DISCOUNT %]])</f>
        <v>1674.1805359617681</v>
      </c>
      <c r="N7747" s="3">
        <f>DAY(Table3[[#This Row],[DATE]])</f>
        <v>17</v>
      </c>
      <c r="O7747" s="3" t="str">
        <f>TEXT(Table3[[#This Row],[DATE]],"mmm")</f>
        <v>Mar</v>
      </c>
      <c r="P7747" s="3">
        <f>YEAR(Table3[[#This Row],[DATE]])</f>
        <v>2042</v>
      </c>
    </row>
    <row r="7748" spans="1:16" x14ac:dyDescent="0.3">
      <c r="A7748" s="6">
        <v>51943</v>
      </c>
      <c r="B7748" s="7" t="s">
        <v>1456</v>
      </c>
      <c r="C7748" s="9">
        <f t="shared" ca="1" si="242"/>
        <v>2</v>
      </c>
      <c r="D7748" s="9" t="s">
        <v>2117</v>
      </c>
      <c r="E7748" s="9" t="s">
        <v>2116</v>
      </c>
      <c r="F7748" s="10">
        <f t="shared" ca="1" si="243"/>
        <v>4.8377228113889052E-2</v>
      </c>
      <c r="G7748" s="3" t="str">
        <f>VLOOKUP(Table3[[#This Row],[PRODUCT ID]],Table1[[PRODUCT]:[SELLING PRICE]],1,FALSE)</f>
        <v>Product404</v>
      </c>
      <c r="H7748" s="3" t="str">
        <f>VLOOKUP(Table3[[#This Row],[PRODUCT ID]],Table1[[PRODUCT]:[SELLING PRICE]],2,FALSE)</f>
        <v>Category5</v>
      </c>
      <c r="I7748" s="3" t="str">
        <f>VLOOKUP(Table3[[#This Row],[PRODUCT ID]],Table1[[PRODUCT]:[SELLING PRICE]],3,FALSE)</f>
        <v>No</v>
      </c>
      <c r="J7748" s="16">
        <f ca="1">VLOOKUP(Table3[[#This Row],[PRODUCT ID]],Table1[[PRODUCT]:[SELLING PRICE]],4,FALSE)</f>
        <v>246</v>
      </c>
      <c r="K7748" s="16">
        <f ca="1">VLOOKUP(Table3[[#This Row],[PRODUCT ID]],Table1[[PRODUCT]:[SELLING PRICE]],5,FALSE)</f>
        <v>217.47417836473446</v>
      </c>
      <c r="L7748" s="16">
        <f ca="1">J7748*Table3[[#This Row],[QUANTITY]]</f>
        <v>492</v>
      </c>
      <c r="M7748" s="16">
        <f ca="1">K7748*Table3[[#This Row],[QUANTITY]]*(1-Table3[[#This Row],[DISCOUNT %]])</f>
        <v>413.90676085820621</v>
      </c>
      <c r="N7748" s="3">
        <f>DAY(Table3[[#This Row],[DATE]])</f>
        <v>18</v>
      </c>
      <c r="O7748" s="3" t="str">
        <f>TEXT(Table3[[#This Row],[DATE]],"mmm")</f>
        <v>Mar</v>
      </c>
      <c r="P7748" s="3">
        <f>YEAR(Table3[[#This Row],[DATE]])</f>
        <v>2042</v>
      </c>
    </row>
    <row r="7749" spans="1:16" x14ac:dyDescent="0.3">
      <c r="A7749" s="6">
        <v>51944</v>
      </c>
      <c r="B7749" s="7" t="s">
        <v>1457</v>
      </c>
      <c r="C7749" s="9">
        <f t="shared" ca="1" si="242"/>
        <v>9</v>
      </c>
      <c r="D7749" s="9" t="s">
        <v>2115</v>
      </c>
      <c r="E7749" s="9" t="s">
        <v>2116</v>
      </c>
      <c r="F7749" s="10">
        <f t="shared" ca="1" si="243"/>
        <v>9.6968259959310577E-2</v>
      </c>
      <c r="G7749" s="3" t="str">
        <f>VLOOKUP(Table3[[#This Row],[PRODUCT ID]],Table1[[PRODUCT]:[SELLING PRICE]],1,FALSE)</f>
        <v>Product405</v>
      </c>
      <c r="H7749" s="3" t="str">
        <f>VLOOKUP(Table3[[#This Row],[PRODUCT ID]],Table1[[PRODUCT]:[SELLING PRICE]],2,FALSE)</f>
        <v>Category1</v>
      </c>
      <c r="I7749" s="3" t="str">
        <f>VLOOKUP(Table3[[#This Row],[PRODUCT ID]],Table1[[PRODUCT]:[SELLING PRICE]],3,FALSE)</f>
        <v>No</v>
      </c>
      <c r="J7749" s="16">
        <f ca="1">VLOOKUP(Table3[[#This Row],[PRODUCT ID]],Table1[[PRODUCT]:[SELLING PRICE]],4,FALSE)</f>
        <v>228</v>
      </c>
      <c r="K7749" s="16">
        <f ca="1">VLOOKUP(Table3[[#This Row],[PRODUCT ID]],Table1[[PRODUCT]:[SELLING PRICE]],5,FALSE)</f>
        <v>250.83106950049475</v>
      </c>
      <c r="L7749" s="16">
        <f ca="1">J7749*Table3[[#This Row],[QUANTITY]]</f>
        <v>2052</v>
      </c>
      <c r="M7749" s="16">
        <f ca="1">K7749*Table3[[#This Row],[QUANTITY]]*(1-Table3[[#This Row],[DISCOUNT %]])</f>
        <v>2038.5757543256898</v>
      </c>
      <c r="N7749" s="3">
        <f>DAY(Table3[[#This Row],[DATE]])</f>
        <v>19</v>
      </c>
      <c r="O7749" s="3" t="str">
        <f>TEXT(Table3[[#This Row],[DATE]],"mmm")</f>
        <v>Mar</v>
      </c>
      <c r="P7749" s="3">
        <f>YEAR(Table3[[#This Row],[DATE]])</f>
        <v>2042</v>
      </c>
    </row>
    <row r="7750" spans="1:16" x14ac:dyDescent="0.3">
      <c r="A7750" s="6">
        <v>51945</v>
      </c>
      <c r="B7750" s="7" t="s">
        <v>1458</v>
      </c>
      <c r="C7750" s="9">
        <f t="shared" ca="1" si="242"/>
        <v>12</v>
      </c>
      <c r="D7750" s="9" t="s">
        <v>2115</v>
      </c>
      <c r="E7750" s="9" t="s">
        <v>2118</v>
      </c>
      <c r="F7750" s="10">
        <f t="shared" ca="1" si="243"/>
        <v>6.6558150702125368E-2</v>
      </c>
      <c r="G7750" s="3" t="str">
        <f>VLOOKUP(Table3[[#This Row],[PRODUCT ID]],Table1[[PRODUCT]:[SELLING PRICE]],1,FALSE)</f>
        <v>Product406</v>
      </c>
      <c r="H7750" s="3" t="str">
        <f>VLOOKUP(Table3[[#This Row],[PRODUCT ID]],Table1[[PRODUCT]:[SELLING PRICE]],2,FALSE)</f>
        <v>Category2</v>
      </c>
      <c r="I7750" s="3" t="str">
        <f>VLOOKUP(Table3[[#This Row],[PRODUCT ID]],Table1[[PRODUCT]:[SELLING PRICE]],3,FALSE)</f>
        <v>Ft</v>
      </c>
      <c r="J7750" s="16">
        <f ca="1">VLOOKUP(Table3[[#This Row],[PRODUCT ID]],Table1[[PRODUCT]:[SELLING PRICE]],4,FALSE)</f>
        <v>170</v>
      </c>
      <c r="K7750" s="16">
        <f ca="1">VLOOKUP(Table3[[#This Row],[PRODUCT ID]],Table1[[PRODUCT]:[SELLING PRICE]],5,FALSE)</f>
        <v>122.79892894430616</v>
      </c>
      <c r="L7750" s="16">
        <f ca="1">J7750*Table3[[#This Row],[QUANTITY]]</f>
        <v>2040</v>
      </c>
      <c r="M7750" s="16">
        <f ca="1">K7750*Table3[[#This Row],[QUANTITY]]*(1-Table3[[#This Row],[DISCOUNT %]])</f>
        <v>1375.5079119068573</v>
      </c>
      <c r="N7750" s="3">
        <f>DAY(Table3[[#This Row],[DATE]])</f>
        <v>20</v>
      </c>
      <c r="O7750" s="3" t="str">
        <f>TEXT(Table3[[#This Row],[DATE]],"mmm")</f>
        <v>Mar</v>
      </c>
      <c r="P7750" s="3">
        <f>YEAR(Table3[[#This Row],[DATE]])</f>
        <v>2042</v>
      </c>
    </row>
    <row r="7751" spans="1:16" x14ac:dyDescent="0.3">
      <c r="A7751" s="6">
        <v>51946</v>
      </c>
      <c r="B7751" s="7" t="s">
        <v>1459</v>
      </c>
      <c r="C7751" s="9">
        <f t="shared" ca="1" si="242"/>
        <v>5</v>
      </c>
      <c r="D7751" s="9" t="s">
        <v>2115</v>
      </c>
      <c r="E7751" s="9" t="s">
        <v>2116</v>
      </c>
      <c r="F7751" s="10">
        <f t="shared" ca="1" si="243"/>
        <v>2.5384488590110822E-2</v>
      </c>
      <c r="G7751" s="3" t="str">
        <f>VLOOKUP(Table3[[#This Row],[PRODUCT ID]],Table1[[PRODUCT]:[SELLING PRICE]],1,FALSE)</f>
        <v>Product407</v>
      </c>
      <c r="H7751" s="3" t="str">
        <f>VLOOKUP(Table3[[#This Row],[PRODUCT ID]],Table1[[PRODUCT]:[SELLING PRICE]],2,FALSE)</f>
        <v>Category3</v>
      </c>
      <c r="I7751" s="3" t="str">
        <f>VLOOKUP(Table3[[#This Row],[PRODUCT ID]],Table1[[PRODUCT]:[SELLING PRICE]],3,FALSE)</f>
        <v>No</v>
      </c>
      <c r="J7751" s="16">
        <f ca="1">VLOOKUP(Table3[[#This Row],[PRODUCT ID]],Table1[[PRODUCT]:[SELLING PRICE]],4,FALSE)</f>
        <v>83</v>
      </c>
      <c r="K7751" s="16">
        <f ca="1">VLOOKUP(Table3[[#This Row],[PRODUCT ID]],Table1[[PRODUCT]:[SELLING PRICE]],5,FALSE)</f>
        <v>169.67231541152734</v>
      </c>
      <c r="L7751" s="16">
        <f ca="1">J7751*Table3[[#This Row],[QUANTITY]]</f>
        <v>415</v>
      </c>
      <c r="M7751" s="16">
        <f ca="1">K7751*Table3[[#This Row],[QUANTITY]]*(1-Table3[[#This Row],[DISCOUNT %]])</f>
        <v>826.82635228452864</v>
      </c>
      <c r="N7751" s="3">
        <f>DAY(Table3[[#This Row],[DATE]])</f>
        <v>21</v>
      </c>
      <c r="O7751" s="3" t="str">
        <f>TEXT(Table3[[#This Row],[DATE]],"mmm")</f>
        <v>Mar</v>
      </c>
      <c r="P7751" s="3">
        <f>YEAR(Table3[[#This Row],[DATE]])</f>
        <v>2042</v>
      </c>
    </row>
    <row r="7752" spans="1:16" x14ac:dyDescent="0.3">
      <c r="A7752" s="6">
        <v>51947</v>
      </c>
      <c r="B7752" s="7" t="s">
        <v>1460</v>
      </c>
      <c r="C7752" s="9">
        <f t="shared" ca="1" si="242"/>
        <v>2</v>
      </c>
      <c r="D7752" s="9" t="s">
        <v>2116</v>
      </c>
      <c r="E7752" s="9" t="s">
        <v>2116</v>
      </c>
      <c r="F7752" s="10">
        <f t="shared" ca="1" si="243"/>
        <v>2.4049636867216985E-2</v>
      </c>
      <c r="G7752" s="3" t="str">
        <f>VLOOKUP(Table3[[#This Row],[PRODUCT ID]],Table1[[PRODUCT]:[SELLING PRICE]],1,FALSE)</f>
        <v>Product408</v>
      </c>
      <c r="H7752" s="3" t="str">
        <f>VLOOKUP(Table3[[#This Row],[PRODUCT ID]],Table1[[PRODUCT]:[SELLING PRICE]],2,FALSE)</f>
        <v>Category4</v>
      </c>
      <c r="I7752" s="3" t="str">
        <f>VLOOKUP(Table3[[#This Row],[PRODUCT ID]],Table1[[PRODUCT]:[SELLING PRICE]],3,FALSE)</f>
        <v>Kg</v>
      </c>
      <c r="J7752" s="16">
        <f ca="1">VLOOKUP(Table3[[#This Row],[PRODUCT ID]],Table1[[PRODUCT]:[SELLING PRICE]],4,FALSE)</f>
        <v>200</v>
      </c>
      <c r="K7752" s="16">
        <f ca="1">VLOOKUP(Table3[[#This Row],[PRODUCT ID]],Table1[[PRODUCT]:[SELLING PRICE]],5,FALSE)</f>
        <v>173.41066308413312</v>
      </c>
      <c r="L7752" s="16">
        <f ca="1">J7752*Table3[[#This Row],[QUANTITY]]</f>
        <v>400</v>
      </c>
      <c r="M7752" s="16">
        <f ca="1">K7752*Table3[[#This Row],[QUANTITY]]*(1-Table3[[#This Row],[DISCOUNT %]])</f>
        <v>338.4803992161128</v>
      </c>
      <c r="N7752" s="3">
        <f>DAY(Table3[[#This Row],[DATE]])</f>
        <v>22</v>
      </c>
      <c r="O7752" s="3" t="str">
        <f>TEXT(Table3[[#This Row],[DATE]],"mmm")</f>
        <v>Mar</v>
      </c>
      <c r="P7752" s="3">
        <f>YEAR(Table3[[#This Row],[DATE]])</f>
        <v>2042</v>
      </c>
    </row>
    <row r="7753" spans="1:16" x14ac:dyDescent="0.3">
      <c r="A7753" s="6">
        <v>51948</v>
      </c>
      <c r="B7753" s="7" t="s">
        <v>1461</v>
      </c>
      <c r="C7753" s="9">
        <f t="shared" ca="1" si="242"/>
        <v>2</v>
      </c>
      <c r="D7753" s="9" t="s">
        <v>2116</v>
      </c>
      <c r="E7753" s="9" t="s">
        <v>2116</v>
      </c>
      <c r="F7753" s="10">
        <f t="shared" ca="1" si="243"/>
        <v>3.5574052236535016E-2</v>
      </c>
      <c r="G7753" s="3" t="str">
        <f>VLOOKUP(Table3[[#This Row],[PRODUCT ID]],Table1[[PRODUCT]:[SELLING PRICE]],1,FALSE)</f>
        <v>Product409</v>
      </c>
      <c r="H7753" s="3" t="str">
        <f>VLOOKUP(Table3[[#This Row],[PRODUCT ID]],Table1[[PRODUCT]:[SELLING PRICE]],2,FALSE)</f>
        <v>Category1</v>
      </c>
      <c r="I7753" s="3" t="str">
        <f>VLOOKUP(Table3[[#This Row],[PRODUCT ID]],Table1[[PRODUCT]:[SELLING PRICE]],3,FALSE)</f>
        <v>Kg</v>
      </c>
      <c r="J7753" s="16">
        <f ca="1">VLOOKUP(Table3[[#This Row],[PRODUCT ID]],Table1[[PRODUCT]:[SELLING PRICE]],4,FALSE)</f>
        <v>154</v>
      </c>
      <c r="K7753" s="16">
        <f ca="1">VLOOKUP(Table3[[#This Row],[PRODUCT ID]],Table1[[PRODUCT]:[SELLING PRICE]],5,FALSE)</f>
        <v>29.890297111103628</v>
      </c>
      <c r="L7753" s="16">
        <f ca="1">J7753*Table3[[#This Row],[QUANTITY]]</f>
        <v>308</v>
      </c>
      <c r="M7753" s="16">
        <f ca="1">K7753*Table3[[#This Row],[QUANTITY]]*(1-Table3[[#This Row],[DISCOUNT %]])</f>
        <v>57.653956240615351</v>
      </c>
      <c r="N7753" s="3">
        <f>DAY(Table3[[#This Row],[DATE]])</f>
        <v>23</v>
      </c>
      <c r="O7753" s="3" t="str">
        <f>TEXT(Table3[[#This Row],[DATE]],"mmm")</f>
        <v>Mar</v>
      </c>
      <c r="P7753" s="3">
        <f>YEAR(Table3[[#This Row],[DATE]])</f>
        <v>2042</v>
      </c>
    </row>
    <row r="7754" spans="1:16" x14ac:dyDescent="0.3">
      <c r="A7754" s="6">
        <v>51949</v>
      </c>
      <c r="B7754" s="7" t="s">
        <v>1462</v>
      </c>
      <c r="C7754" s="9">
        <f t="shared" ca="1" si="242"/>
        <v>8</v>
      </c>
      <c r="D7754" s="9" t="s">
        <v>2116</v>
      </c>
      <c r="E7754" s="9" t="s">
        <v>2116</v>
      </c>
      <c r="F7754" s="10">
        <f t="shared" ca="1" si="243"/>
        <v>8.2314449501494177E-2</v>
      </c>
      <c r="G7754" s="3" t="str">
        <f>VLOOKUP(Table3[[#This Row],[PRODUCT ID]],Table1[[PRODUCT]:[SELLING PRICE]],1,FALSE)</f>
        <v>Product410</v>
      </c>
      <c r="H7754" s="3" t="str">
        <f>VLOOKUP(Table3[[#This Row],[PRODUCT ID]],Table1[[PRODUCT]:[SELLING PRICE]],2,FALSE)</f>
        <v>Category2</v>
      </c>
      <c r="I7754" s="3" t="str">
        <f>VLOOKUP(Table3[[#This Row],[PRODUCT ID]],Table1[[PRODUCT]:[SELLING PRICE]],3,FALSE)</f>
        <v>Lt</v>
      </c>
      <c r="J7754" s="16">
        <f ca="1">VLOOKUP(Table3[[#This Row],[PRODUCT ID]],Table1[[PRODUCT]:[SELLING PRICE]],4,FALSE)</f>
        <v>216</v>
      </c>
      <c r="K7754" s="16">
        <f ca="1">VLOOKUP(Table3[[#This Row],[PRODUCT ID]],Table1[[PRODUCT]:[SELLING PRICE]],5,FALSE)</f>
        <v>196.10322018984581</v>
      </c>
      <c r="L7754" s="16">
        <f ca="1">J7754*Table3[[#This Row],[QUANTITY]]</f>
        <v>1728</v>
      </c>
      <c r="M7754" s="16">
        <f ca="1">K7754*Table3[[#This Row],[QUANTITY]]*(1-Table3[[#This Row],[DISCOUNT %]])</f>
        <v>1439.688732595587</v>
      </c>
      <c r="N7754" s="3">
        <f>DAY(Table3[[#This Row],[DATE]])</f>
        <v>24</v>
      </c>
      <c r="O7754" s="3" t="str">
        <f>TEXT(Table3[[#This Row],[DATE]],"mmm")</f>
        <v>Mar</v>
      </c>
      <c r="P7754" s="3">
        <f>YEAR(Table3[[#This Row],[DATE]])</f>
        <v>2042</v>
      </c>
    </row>
    <row r="7755" spans="1:16" x14ac:dyDescent="0.3">
      <c r="A7755" s="6">
        <v>51950</v>
      </c>
      <c r="B7755" s="7" t="s">
        <v>1463</v>
      </c>
      <c r="C7755" s="9">
        <f t="shared" ca="1" si="242"/>
        <v>7</v>
      </c>
      <c r="D7755" s="9" t="s">
        <v>2115</v>
      </c>
      <c r="E7755" s="9" t="s">
        <v>2116</v>
      </c>
      <c r="F7755" s="10">
        <f t="shared" ca="1" si="243"/>
        <v>3.1660159643008536E-2</v>
      </c>
      <c r="G7755" s="3" t="str">
        <f>VLOOKUP(Table3[[#This Row],[PRODUCT ID]],Table1[[PRODUCT]:[SELLING PRICE]],1,FALSE)</f>
        <v>Product411</v>
      </c>
      <c r="H7755" s="3" t="str">
        <f>VLOOKUP(Table3[[#This Row],[PRODUCT ID]],Table1[[PRODUCT]:[SELLING PRICE]],2,FALSE)</f>
        <v>Category3</v>
      </c>
      <c r="I7755" s="3" t="str">
        <f>VLOOKUP(Table3[[#This Row],[PRODUCT ID]],Table1[[PRODUCT]:[SELLING PRICE]],3,FALSE)</f>
        <v>Kg</v>
      </c>
      <c r="J7755" s="16">
        <f ca="1">VLOOKUP(Table3[[#This Row],[PRODUCT ID]],Table1[[PRODUCT]:[SELLING PRICE]],4,FALSE)</f>
        <v>138</v>
      </c>
      <c r="K7755" s="16">
        <f ca="1">VLOOKUP(Table3[[#This Row],[PRODUCT ID]],Table1[[PRODUCT]:[SELLING PRICE]],5,FALSE)</f>
        <v>104.44248645054674</v>
      </c>
      <c r="L7755" s="16">
        <f ca="1">J7755*Table3[[#This Row],[QUANTITY]]</f>
        <v>966</v>
      </c>
      <c r="M7755" s="16">
        <f ca="1">K7755*Table3[[#This Row],[QUANTITY]]*(1-Table3[[#This Row],[DISCOUNT %]])</f>
        <v>707.95074459206774</v>
      </c>
      <c r="N7755" s="3">
        <f>DAY(Table3[[#This Row],[DATE]])</f>
        <v>25</v>
      </c>
      <c r="O7755" s="3" t="str">
        <f>TEXT(Table3[[#This Row],[DATE]],"mmm")</f>
        <v>Mar</v>
      </c>
      <c r="P7755" s="3">
        <f>YEAR(Table3[[#This Row],[DATE]])</f>
        <v>2042</v>
      </c>
    </row>
    <row r="7756" spans="1:16" x14ac:dyDescent="0.3">
      <c r="A7756" s="6">
        <v>51951</v>
      </c>
      <c r="B7756" s="7" t="s">
        <v>1464</v>
      </c>
      <c r="C7756" s="9">
        <f t="shared" ca="1" si="242"/>
        <v>8</v>
      </c>
      <c r="D7756" s="9" t="s">
        <v>2117</v>
      </c>
      <c r="E7756" s="9" t="s">
        <v>2118</v>
      </c>
      <c r="F7756" s="10">
        <f t="shared" ca="1" si="243"/>
        <v>9.1436513960142865E-2</v>
      </c>
      <c r="G7756" s="3" t="str">
        <f>VLOOKUP(Table3[[#This Row],[PRODUCT ID]],Table1[[PRODUCT]:[SELLING PRICE]],1,FALSE)</f>
        <v>Product412</v>
      </c>
      <c r="H7756" s="3" t="str">
        <f>VLOOKUP(Table3[[#This Row],[PRODUCT ID]],Table1[[PRODUCT]:[SELLING PRICE]],2,FALSE)</f>
        <v>Category4</v>
      </c>
      <c r="I7756" s="3" t="str">
        <f>VLOOKUP(Table3[[#This Row],[PRODUCT ID]],Table1[[PRODUCT]:[SELLING PRICE]],3,FALSE)</f>
        <v>Lt</v>
      </c>
      <c r="J7756" s="16">
        <f ca="1">VLOOKUP(Table3[[#This Row],[PRODUCT ID]],Table1[[PRODUCT]:[SELLING PRICE]],4,FALSE)</f>
        <v>166</v>
      </c>
      <c r="K7756" s="16">
        <f ca="1">VLOOKUP(Table3[[#This Row],[PRODUCT ID]],Table1[[PRODUCT]:[SELLING PRICE]],5,FALSE)</f>
        <v>205.254123840451</v>
      </c>
      <c r="L7756" s="16">
        <f ca="1">J7756*Table3[[#This Row],[QUANTITY]]</f>
        <v>1328</v>
      </c>
      <c r="M7756" s="16">
        <f ca="1">K7756*Table3[[#This Row],[QUANTITY]]*(1-Table3[[#This Row],[DISCOUNT %]])</f>
        <v>1491.8912182442937</v>
      </c>
      <c r="N7756" s="3">
        <f>DAY(Table3[[#This Row],[DATE]])</f>
        <v>26</v>
      </c>
      <c r="O7756" s="3" t="str">
        <f>TEXT(Table3[[#This Row],[DATE]],"mmm")</f>
        <v>Mar</v>
      </c>
      <c r="P7756" s="3">
        <f>YEAR(Table3[[#This Row],[DATE]])</f>
        <v>2042</v>
      </c>
    </row>
    <row r="7757" spans="1:16" x14ac:dyDescent="0.3">
      <c r="A7757" s="6">
        <v>51952</v>
      </c>
      <c r="B7757" s="7" t="s">
        <v>1465</v>
      </c>
      <c r="C7757" s="9">
        <f t="shared" ca="1" si="242"/>
        <v>5</v>
      </c>
      <c r="D7757" s="9" t="s">
        <v>2117</v>
      </c>
      <c r="E7757" s="9" t="s">
        <v>2118</v>
      </c>
      <c r="F7757" s="10">
        <f t="shared" ca="1" si="243"/>
        <v>2.7899069446578398E-2</v>
      </c>
      <c r="G7757" s="3" t="str">
        <f>VLOOKUP(Table3[[#This Row],[PRODUCT ID]],Table1[[PRODUCT]:[SELLING PRICE]],1,FALSE)</f>
        <v>Product413</v>
      </c>
      <c r="H7757" s="3" t="str">
        <f>VLOOKUP(Table3[[#This Row],[PRODUCT ID]],Table1[[PRODUCT]:[SELLING PRICE]],2,FALSE)</f>
        <v>Category5</v>
      </c>
      <c r="I7757" s="3" t="str">
        <f>VLOOKUP(Table3[[#This Row],[PRODUCT ID]],Table1[[PRODUCT]:[SELLING PRICE]],3,FALSE)</f>
        <v>Ft</v>
      </c>
      <c r="J7757" s="16">
        <f ca="1">VLOOKUP(Table3[[#This Row],[PRODUCT ID]],Table1[[PRODUCT]:[SELLING PRICE]],4,FALSE)</f>
        <v>229</v>
      </c>
      <c r="K7757" s="16">
        <f ca="1">VLOOKUP(Table3[[#This Row],[PRODUCT ID]],Table1[[PRODUCT]:[SELLING PRICE]],5,FALSE)</f>
        <v>138.90123542340532</v>
      </c>
      <c r="L7757" s="16">
        <f ca="1">J7757*Table3[[#This Row],[QUANTITY]]</f>
        <v>1145</v>
      </c>
      <c r="M7757" s="16">
        <f ca="1">K7757*Table3[[#This Row],[QUANTITY]]*(1-Table3[[#This Row],[DISCOUNT %]])</f>
        <v>675.13010105056105</v>
      </c>
      <c r="N7757" s="3">
        <f>DAY(Table3[[#This Row],[DATE]])</f>
        <v>27</v>
      </c>
      <c r="O7757" s="3" t="str">
        <f>TEXT(Table3[[#This Row],[DATE]],"mmm")</f>
        <v>Mar</v>
      </c>
      <c r="P7757" s="3">
        <f>YEAR(Table3[[#This Row],[DATE]])</f>
        <v>2042</v>
      </c>
    </row>
    <row r="7758" spans="1:16" x14ac:dyDescent="0.3">
      <c r="A7758" s="6">
        <v>51953</v>
      </c>
      <c r="B7758" s="7" t="s">
        <v>1466</v>
      </c>
      <c r="C7758" s="9">
        <f t="shared" ca="1" si="242"/>
        <v>4</v>
      </c>
      <c r="D7758" s="9" t="s">
        <v>2116</v>
      </c>
      <c r="E7758" s="9" t="s">
        <v>2116</v>
      </c>
      <c r="F7758" s="10">
        <f t="shared" ca="1" si="243"/>
        <v>1.7110123973298787E-2</v>
      </c>
      <c r="G7758" s="3" t="str">
        <f>VLOOKUP(Table3[[#This Row],[PRODUCT ID]],Table1[[PRODUCT]:[SELLING PRICE]],1,FALSE)</f>
        <v>Product414</v>
      </c>
      <c r="H7758" s="3" t="str">
        <f>VLOOKUP(Table3[[#This Row],[PRODUCT ID]],Table1[[PRODUCT]:[SELLING PRICE]],2,FALSE)</f>
        <v>Category1</v>
      </c>
      <c r="I7758" s="3" t="str">
        <f>VLOOKUP(Table3[[#This Row],[PRODUCT ID]],Table1[[PRODUCT]:[SELLING PRICE]],3,FALSE)</f>
        <v>Kg</v>
      </c>
      <c r="J7758" s="16">
        <f ca="1">VLOOKUP(Table3[[#This Row],[PRODUCT ID]],Table1[[PRODUCT]:[SELLING PRICE]],4,FALSE)</f>
        <v>144</v>
      </c>
      <c r="K7758" s="16">
        <f ca="1">VLOOKUP(Table3[[#This Row],[PRODUCT ID]],Table1[[PRODUCT]:[SELLING PRICE]],5,FALSE)</f>
        <v>29.695441773124283</v>
      </c>
      <c r="L7758" s="16">
        <f ca="1">J7758*Table3[[#This Row],[QUANTITY]]</f>
        <v>576</v>
      </c>
      <c r="M7758" s="16">
        <f ca="1">K7758*Table3[[#This Row],[QUANTITY]]*(1-Table3[[#This Row],[DISCOUNT %]])</f>
        <v>116.74939633177701</v>
      </c>
      <c r="N7758" s="3">
        <f>DAY(Table3[[#This Row],[DATE]])</f>
        <v>28</v>
      </c>
      <c r="O7758" s="3" t="str">
        <f>TEXT(Table3[[#This Row],[DATE]],"mmm")</f>
        <v>Mar</v>
      </c>
      <c r="P7758" s="3">
        <f>YEAR(Table3[[#This Row],[DATE]])</f>
        <v>2042</v>
      </c>
    </row>
    <row r="7759" spans="1:16" x14ac:dyDescent="0.3">
      <c r="A7759" s="6">
        <v>51954</v>
      </c>
      <c r="B7759" s="7" t="s">
        <v>1467</v>
      </c>
      <c r="C7759" s="9">
        <f t="shared" ca="1" si="242"/>
        <v>6</v>
      </c>
      <c r="D7759" s="9" t="s">
        <v>2116</v>
      </c>
      <c r="E7759" s="9" t="s">
        <v>2116</v>
      </c>
      <c r="F7759" s="10">
        <f t="shared" ca="1" si="243"/>
        <v>4.7678193574145714E-3</v>
      </c>
      <c r="G7759" s="3" t="str">
        <f>VLOOKUP(Table3[[#This Row],[PRODUCT ID]],Table1[[PRODUCT]:[SELLING PRICE]],1,FALSE)</f>
        <v>Product415</v>
      </c>
      <c r="H7759" s="3" t="str">
        <f>VLOOKUP(Table3[[#This Row],[PRODUCT ID]],Table1[[PRODUCT]:[SELLING PRICE]],2,FALSE)</f>
        <v>Category2</v>
      </c>
      <c r="I7759" s="3" t="str">
        <f>VLOOKUP(Table3[[#This Row],[PRODUCT ID]],Table1[[PRODUCT]:[SELLING PRICE]],3,FALSE)</f>
        <v>No</v>
      </c>
      <c r="J7759" s="16">
        <f ca="1">VLOOKUP(Table3[[#This Row],[PRODUCT ID]],Table1[[PRODUCT]:[SELLING PRICE]],4,FALSE)</f>
        <v>147</v>
      </c>
      <c r="K7759" s="16">
        <f ca="1">VLOOKUP(Table3[[#This Row],[PRODUCT ID]],Table1[[PRODUCT]:[SELLING PRICE]],5,FALSE)</f>
        <v>107.4666107565656</v>
      </c>
      <c r="L7759" s="16">
        <f ca="1">J7759*Table3[[#This Row],[QUANTITY]]</f>
        <v>882</v>
      </c>
      <c r="M7759" s="16">
        <f ca="1">K7759*Table3[[#This Row],[QUANTITY]]*(1-Table3[[#This Row],[DISCOUNT %]])</f>
        <v>641.72537621714821</v>
      </c>
      <c r="N7759" s="3">
        <f>DAY(Table3[[#This Row],[DATE]])</f>
        <v>29</v>
      </c>
      <c r="O7759" s="3" t="str">
        <f>TEXT(Table3[[#This Row],[DATE]],"mmm")</f>
        <v>Mar</v>
      </c>
      <c r="P7759" s="3">
        <f>YEAR(Table3[[#This Row],[DATE]])</f>
        <v>2042</v>
      </c>
    </row>
    <row r="7760" spans="1:16" x14ac:dyDescent="0.3">
      <c r="A7760" s="6">
        <v>51955</v>
      </c>
      <c r="B7760" s="7" t="s">
        <v>1468</v>
      </c>
      <c r="C7760" s="9">
        <f t="shared" ca="1" si="242"/>
        <v>15</v>
      </c>
      <c r="D7760" s="9" t="s">
        <v>2116</v>
      </c>
      <c r="E7760" s="9" t="s">
        <v>2116</v>
      </c>
      <c r="F7760" s="10">
        <f t="shared" ca="1" si="243"/>
        <v>4.34987473577522E-2</v>
      </c>
      <c r="G7760" s="3" t="str">
        <f>VLOOKUP(Table3[[#This Row],[PRODUCT ID]],Table1[[PRODUCT]:[SELLING PRICE]],1,FALSE)</f>
        <v>Product416</v>
      </c>
      <c r="H7760" s="3" t="str">
        <f>VLOOKUP(Table3[[#This Row],[PRODUCT ID]],Table1[[PRODUCT]:[SELLING PRICE]],2,FALSE)</f>
        <v>Category3</v>
      </c>
      <c r="I7760" s="3" t="str">
        <f>VLOOKUP(Table3[[#This Row],[PRODUCT ID]],Table1[[PRODUCT]:[SELLING PRICE]],3,FALSE)</f>
        <v>No</v>
      </c>
      <c r="J7760" s="16">
        <f ca="1">VLOOKUP(Table3[[#This Row],[PRODUCT ID]],Table1[[PRODUCT]:[SELLING PRICE]],4,FALSE)</f>
        <v>67</v>
      </c>
      <c r="K7760" s="16">
        <f ca="1">VLOOKUP(Table3[[#This Row],[PRODUCT ID]],Table1[[PRODUCT]:[SELLING PRICE]],5,FALSE)</f>
        <v>25.886327328948482</v>
      </c>
      <c r="L7760" s="16">
        <f ca="1">J7760*Table3[[#This Row],[QUANTITY]]</f>
        <v>1005</v>
      </c>
      <c r="M7760" s="16">
        <f ca="1">K7760*Table3[[#This Row],[QUANTITY]]*(1-Table3[[#This Row],[DISCOUNT %]])</f>
        <v>371.40456774669713</v>
      </c>
      <c r="N7760" s="3">
        <f>DAY(Table3[[#This Row],[DATE]])</f>
        <v>30</v>
      </c>
      <c r="O7760" s="3" t="str">
        <f>TEXT(Table3[[#This Row],[DATE]],"mmm")</f>
        <v>Mar</v>
      </c>
      <c r="P7760" s="3">
        <f>YEAR(Table3[[#This Row],[DATE]])</f>
        <v>2042</v>
      </c>
    </row>
    <row r="7761" spans="1:16" x14ac:dyDescent="0.3">
      <c r="A7761" s="6">
        <v>51956</v>
      </c>
      <c r="B7761" s="7" t="s">
        <v>1469</v>
      </c>
      <c r="C7761" s="9">
        <f t="shared" ca="1" si="242"/>
        <v>15</v>
      </c>
      <c r="D7761" s="9" t="s">
        <v>2116</v>
      </c>
      <c r="E7761" s="9" t="s">
        <v>2116</v>
      </c>
      <c r="F7761" s="10">
        <f t="shared" ca="1" si="243"/>
        <v>7.2418252449323248E-2</v>
      </c>
      <c r="G7761" s="3" t="str">
        <f>VLOOKUP(Table3[[#This Row],[PRODUCT ID]],Table1[[PRODUCT]:[SELLING PRICE]],1,FALSE)</f>
        <v>Product417</v>
      </c>
      <c r="H7761" s="3" t="str">
        <f>VLOOKUP(Table3[[#This Row],[PRODUCT ID]],Table1[[PRODUCT]:[SELLING PRICE]],2,FALSE)</f>
        <v>Category4</v>
      </c>
      <c r="I7761" s="3" t="str">
        <f>VLOOKUP(Table3[[#This Row],[PRODUCT ID]],Table1[[PRODUCT]:[SELLING PRICE]],3,FALSE)</f>
        <v>Ft</v>
      </c>
      <c r="J7761" s="16">
        <f ca="1">VLOOKUP(Table3[[#This Row],[PRODUCT ID]],Table1[[PRODUCT]:[SELLING PRICE]],4,FALSE)</f>
        <v>180</v>
      </c>
      <c r="K7761" s="16">
        <f ca="1">VLOOKUP(Table3[[#This Row],[PRODUCT ID]],Table1[[PRODUCT]:[SELLING PRICE]],5,FALSE)</f>
        <v>254.13758469906648</v>
      </c>
      <c r="L7761" s="16">
        <f ca="1">J7761*Table3[[#This Row],[QUANTITY]]</f>
        <v>2700</v>
      </c>
      <c r="M7761" s="16">
        <f ca="1">K7761*Table3[[#This Row],[QUANTITY]]*(1-Table3[[#This Row],[DISCOUNT %]])</f>
        <v>3536.0007740020237</v>
      </c>
      <c r="N7761" s="3">
        <f>DAY(Table3[[#This Row],[DATE]])</f>
        <v>31</v>
      </c>
      <c r="O7761" s="3" t="str">
        <f>TEXT(Table3[[#This Row],[DATE]],"mmm")</f>
        <v>Mar</v>
      </c>
      <c r="P7761" s="3">
        <f>YEAR(Table3[[#This Row],[DATE]])</f>
        <v>2042</v>
      </c>
    </row>
    <row r="7762" spans="1:16" x14ac:dyDescent="0.3">
      <c r="A7762" s="6">
        <v>51957</v>
      </c>
      <c r="B7762" s="7" t="s">
        <v>1470</v>
      </c>
      <c r="C7762" s="9">
        <f t="shared" ca="1" si="242"/>
        <v>9</v>
      </c>
      <c r="D7762" s="9" t="s">
        <v>2115</v>
      </c>
      <c r="E7762" s="9" t="s">
        <v>2118</v>
      </c>
      <c r="F7762" s="10">
        <f t="shared" ca="1" si="243"/>
        <v>7.2491128597969967E-2</v>
      </c>
      <c r="G7762" s="3" t="str">
        <f>VLOOKUP(Table3[[#This Row],[PRODUCT ID]],Table1[[PRODUCT]:[SELLING PRICE]],1,FALSE)</f>
        <v>Product418</v>
      </c>
      <c r="H7762" s="3" t="str">
        <f>VLOOKUP(Table3[[#This Row],[PRODUCT ID]],Table1[[PRODUCT]:[SELLING PRICE]],2,FALSE)</f>
        <v>Category5</v>
      </c>
      <c r="I7762" s="3" t="str">
        <f>VLOOKUP(Table3[[#This Row],[PRODUCT ID]],Table1[[PRODUCT]:[SELLING PRICE]],3,FALSE)</f>
        <v>No</v>
      </c>
      <c r="J7762" s="16">
        <f ca="1">VLOOKUP(Table3[[#This Row],[PRODUCT ID]],Table1[[PRODUCT]:[SELLING PRICE]],4,FALSE)</f>
        <v>193</v>
      </c>
      <c r="K7762" s="16">
        <f ca="1">VLOOKUP(Table3[[#This Row],[PRODUCT ID]],Table1[[PRODUCT]:[SELLING PRICE]],5,FALSE)</f>
        <v>191.71325804676093</v>
      </c>
      <c r="L7762" s="16">
        <f ca="1">J7762*Table3[[#This Row],[QUANTITY]]</f>
        <v>1737</v>
      </c>
      <c r="M7762" s="16">
        <f ca="1">K7762*Table3[[#This Row],[QUANTITY]]*(1-Table3[[#This Row],[DISCOUNT %]])</f>
        <v>1600.3417284338166</v>
      </c>
      <c r="N7762" s="3">
        <f>DAY(Table3[[#This Row],[DATE]])</f>
        <v>1</v>
      </c>
      <c r="O7762" s="3" t="str">
        <f>TEXT(Table3[[#This Row],[DATE]],"mmm")</f>
        <v>Apr</v>
      </c>
      <c r="P7762" s="3">
        <f>YEAR(Table3[[#This Row],[DATE]])</f>
        <v>2042</v>
      </c>
    </row>
    <row r="7763" spans="1:16" x14ac:dyDescent="0.3">
      <c r="A7763" s="6">
        <v>51958</v>
      </c>
      <c r="B7763" s="7" t="s">
        <v>1471</v>
      </c>
      <c r="C7763" s="9">
        <f t="shared" ca="1" si="242"/>
        <v>6</v>
      </c>
      <c r="D7763" s="9" t="s">
        <v>2116</v>
      </c>
      <c r="E7763" s="9" t="s">
        <v>2116</v>
      </c>
      <c r="F7763" s="10">
        <f t="shared" ca="1" si="243"/>
        <v>7.2466204657238978E-2</v>
      </c>
      <c r="G7763" s="3" t="str">
        <f>VLOOKUP(Table3[[#This Row],[PRODUCT ID]],Table1[[PRODUCT]:[SELLING PRICE]],1,FALSE)</f>
        <v>Product419</v>
      </c>
      <c r="H7763" s="3" t="str">
        <f>VLOOKUP(Table3[[#This Row],[PRODUCT ID]],Table1[[PRODUCT]:[SELLING PRICE]],2,FALSE)</f>
        <v>Category1</v>
      </c>
      <c r="I7763" s="3" t="str">
        <f>VLOOKUP(Table3[[#This Row],[PRODUCT ID]],Table1[[PRODUCT]:[SELLING PRICE]],3,FALSE)</f>
        <v>Kg</v>
      </c>
      <c r="J7763" s="16">
        <f ca="1">VLOOKUP(Table3[[#This Row],[PRODUCT ID]],Table1[[PRODUCT]:[SELLING PRICE]],4,FALSE)</f>
        <v>184</v>
      </c>
      <c r="K7763" s="16">
        <f ca="1">VLOOKUP(Table3[[#This Row],[PRODUCT ID]],Table1[[PRODUCT]:[SELLING PRICE]],5,FALSE)</f>
        <v>160.37553701985917</v>
      </c>
      <c r="L7763" s="16">
        <f ca="1">J7763*Table3[[#This Row],[QUANTITY]]</f>
        <v>1104</v>
      </c>
      <c r="M7763" s="16">
        <f ca="1">K7763*Table3[[#This Row],[QUANTITY]]*(1-Table3[[#This Row],[DISCOUNT %]])</f>
        <v>892.52238319298067</v>
      </c>
      <c r="N7763" s="3">
        <f>DAY(Table3[[#This Row],[DATE]])</f>
        <v>2</v>
      </c>
      <c r="O7763" s="3" t="str">
        <f>TEXT(Table3[[#This Row],[DATE]],"mmm")</f>
        <v>Apr</v>
      </c>
      <c r="P7763" s="3">
        <f>YEAR(Table3[[#This Row],[DATE]])</f>
        <v>2042</v>
      </c>
    </row>
    <row r="7764" spans="1:16" x14ac:dyDescent="0.3">
      <c r="A7764" s="6">
        <v>51959</v>
      </c>
      <c r="B7764" s="7" t="s">
        <v>1472</v>
      </c>
      <c r="C7764" s="9">
        <f t="shared" ca="1" si="242"/>
        <v>4</v>
      </c>
      <c r="D7764" s="9" t="s">
        <v>2117</v>
      </c>
      <c r="E7764" s="9" t="s">
        <v>2116</v>
      </c>
      <c r="F7764" s="10">
        <f t="shared" ca="1" si="243"/>
        <v>7.0350165912051885E-2</v>
      </c>
      <c r="G7764" s="3" t="str">
        <f>VLOOKUP(Table3[[#This Row],[PRODUCT ID]],Table1[[PRODUCT]:[SELLING PRICE]],1,FALSE)</f>
        <v>Product420</v>
      </c>
      <c r="H7764" s="3" t="str">
        <f>VLOOKUP(Table3[[#This Row],[PRODUCT ID]],Table1[[PRODUCT]:[SELLING PRICE]],2,FALSE)</f>
        <v>Category2</v>
      </c>
      <c r="I7764" s="3" t="str">
        <f>VLOOKUP(Table3[[#This Row],[PRODUCT ID]],Table1[[PRODUCT]:[SELLING PRICE]],3,FALSE)</f>
        <v>Kg</v>
      </c>
      <c r="J7764" s="16">
        <f ca="1">VLOOKUP(Table3[[#This Row],[PRODUCT ID]],Table1[[PRODUCT]:[SELLING PRICE]],4,FALSE)</f>
        <v>113</v>
      </c>
      <c r="K7764" s="16">
        <f ca="1">VLOOKUP(Table3[[#This Row],[PRODUCT ID]],Table1[[PRODUCT]:[SELLING PRICE]],5,FALSE)</f>
        <v>270.20693885758214</v>
      </c>
      <c r="L7764" s="16">
        <f ca="1">J7764*Table3[[#This Row],[QUANTITY]]</f>
        <v>452</v>
      </c>
      <c r="M7764" s="16">
        <f ca="1">K7764*Table3[[#This Row],[QUANTITY]]*(1-Table3[[#This Row],[DISCOUNT %]])</f>
        <v>1004.7913435134543</v>
      </c>
      <c r="N7764" s="3">
        <f>DAY(Table3[[#This Row],[DATE]])</f>
        <v>3</v>
      </c>
      <c r="O7764" s="3" t="str">
        <f>TEXT(Table3[[#This Row],[DATE]],"mmm")</f>
        <v>Apr</v>
      </c>
      <c r="P7764" s="3">
        <f>YEAR(Table3[[#This Row],[DATE]])</f>
        <v>2042</v>
      </c>
    </row>
    <row r="7765" spans="1:16" x14ac:dyDescent="0.3">
      <c r="A7765" s="6">
        <v>51960</v>
      </c>
      <c r="B7765" s="7" t="s">
        <v>1473</v>
      </c>
      <c r="C7765" s="9">
        <f t="shared" ca="1" si="242"/>
        <v>11</v>
      </c>
      <c r="D7765" s="9" t="s">
        <v>2115</v>
      </c>
      <c r="E7765" s="9" t="s">
        <v>2116</v>
      </c>
      <c r="F7765" s="10">
        <f t="shared" ca="1" si="243"/>
        <v>4.3577400729323014E-2</v>
      </c>
      <c r="G7765" s="3" t="str">
        <f>VLOOKUP(Table3[[#This Row],[PRODUCT ID]],Table1[[PRODUCT]:[SELLING PRICE]],1,FALSE)</f>
        <v>Product421</v>
      </c>
      <c r="H7765" s="3" t="str">
        <f>VLOOKUP(Table3[[#This Row],[PRODUCT ID]],Table1[[PRODUCT]:[SELLING PRICE]],2,FALSE)</f>
        <v>Category3</v>
      </c>
      <c r="I7765" s="3" t="str">
        <f>VLOOKUP(Table3[[#This Row],[PRODUCT ID]],Table1[[PRODUCT]:[SELLING PRICE]],3,FALSE)</f>
        <v>Lt</v>
      </c>
      <c r="J7765" s="16">
        <f ca="1">VLOOKUP(Table3[[#This Row],[PRODUCT ID]],Table1[[PRODUCT]:[SELLING PRICE]],4,FALSE)</f>
        <v>241</v>
      </c>
      <c r="K7765" s="16">
        <f ca="1">VLOOKUP(Table3[[#This Row],[PRODUCT ID]],Table1[[PRODUCT]:[SELLING PRICE]],5,FALSE)</f>
        <v>103.62222509175936</v>
      </c>
      <c r="L7765" s="16">
        <f ca="1">J7765*Table3[[#This Row],[QUANTITY]]</f>
        <v>2651</v>
      </c>
      <c r="M7765" s="16">
        <f ca="1">K7765*Table3[[#This Row],[QUANTITY]]*(1-Table3[[#This Row],[DISCOUNT %]])</f>
        <v>1090.1730165091883</v>
      </c>
      <c r="N7765" s="3">
        <f>DAY(Table3[[#This Row],[DATE]])</f>
        <v>4</v>
      </c>
      <c r="O7765" s="3" t="str">
        <f>TEXT(Table3[[#This Row],[DATE]],"mmm")</f>
        <v>Apr</v>
      </c>
      <c r="P7765" s="3">
        <f>YEAR(Table3[[#This Row],[DATE]])</f>
        <v>2042</v>
      </c>
    </row>
    <row r="7766" spans="1:16" x14ac:dyDescent="0.3">
      <c r="A7766" s="6">
        <v>51961</v>
      </c>
      <c r="B7766" s="7" t="s">
        <v>1474</v>
      </c>
      <c r="C7766" s="9">
        <f t="shared" ca="1" si="242"/>
        <v>14</v>
      </c>
      <c r="D7766" s="9" t="s">
        <v>2115</v>
      </c>
      <c r="E7766" s="9" t="s">
        <v>2116</v>
      </c>
      <c r="F7766" s="10">
        <f t="shared" ca="1" si="243"/>
        <v>4.2781122946054385E-2</v>
      </c>
      <c r="G7766" s="3" t="str">
        <f>VLOOKUP(Table3[[#This Row],[PRODUCT ID]],Table1[[PRODUCT]:[SELLING PRICE]],1,FALSE)</f>
        <v>Product422</v>
      </c>
      <c r="H7766" s="3" t="str">
        <f>VLOOKUP(Table3[[#This Row],[PRODUCT ID]],Table1[[PRODUCT]:[SELLING PRICE]],2,FALSE)</f>
        <v>Category4</v>
      </c>
      <c r="I7766" s="3" t="str">
        <f>VLOOKUP(Table3[[#This Row],[PRODUCT ID]],Table1[[PRODUCT]:[SELLING PRICE]],3,FALSE)</f>
        <v>Kg</v>
      </c>
      <c r="J7766" s="16">
        <f ca="1">VLOOKUP(Table3[[#This Row],[PRODUCT ID]],Table1[[PRODUCT]:[SELLING PRICE]],4,FALSE)</f>
        <v>36</v>
      </c>
      <c r="K7766" s="16">
        <f ca="1">VLOOKUP(Table3[[#This Row],[PRODUCT ID]],Table1[[PRODUCT]:[SELLING PRICE]],5,FALSE)</f>
        <v>258.33116613589868</v>
      </c>
      <c r="L7766" s="16">
        <f ca="1">J7766*Table3[[#This Row],[QUANTITY]]</f>
        <v>504</v>
      </c>
      <c r="M7766" s="16">
        <f ca="1">K7766*Table3[[#This Row],[QUANTITY]]*(1-Table3[[#This Row],[DISCOUNT %]])</f>
        <v>3461.9125625929769</v>
      </c>
      <c r="N7766" s="3">
        <f>DAY(Table3[[#This Row],[DATE]])</f>
        <v>5</v>
      </c>
      <c r="O7766" s="3" t="str">
        <f>TEXT(Table3[[#This Row],[DATE]],"mmm")</f>
        <v>Apr</v>
      </c>
      <c r="P7766" s="3">
        <f>YEAR(Table3[[#This Row],[DATE]])</f>
        <v>2042</v>
      </c>
    </row>
    <row r="7767" spans="1:16" x14ac:dyDescent="0.3">
      <c r="A7767" s="6">
        <v>51962</v>
      </c>
      <c r="B7767" s="7" t="s">
        <v>1475</v>
      </c>
      <c r="C7767" s="9">
        <f t="shared" ca="1" si="242"/>
        <v>6</v>
      </c>
      <c r="D7767" s="9" t="s">
        <v>2115</v>
      </c>
      <c r="E7767" s="9" t="s">
        <v>2116</v>
      </c>
      <c r="F7767" s="10">
        <f t="shared" ca="1" si="243"/>
        <v>8.0557490087830266E-2</v>
      </c>
      <c r="G7767" s="3" t="str">
        <f>VLOOKUP(Table3[[#This Row],[PRODUCT ID]],Table1[[PRODUCT]:[SELLING PRICE]],1,FALSE)</f>
        <v>Product423</v>
      </c>
      <c r="H7767" s="3" t="str">
        <f>VLOOKUP(Table3[[#This Row],[PRODUCT ID]],Table1[[PRODUCT]:[SELLING PRICE]],2,FALSE)</f>
        <v>Category5</v>
      </c>
      <c r="I7767" s="3" t="str">
        <f>VLOOKUP(Table3[[#This Row],[PRODUCT ID]],Table1[[PRODUCT]:[SELLING PRICE]],3,FALSE)</f>
        <v>Lt</v>
      </c>
      <c r="J7767" s="16">
        <f ca="1">VLOOKUP(Table3[[#This Row],[PRODUCT ID]],Table1[[PRODUCT]:[SELLING PRICE]],4,FALSE)</f>
        <v>121</v>
      </c>
      <c r="K7767" s="16">
        <f ca="1">VLOOKUP(Table3[[#This Row],[PRODUCT ID]],Table1[[PRODUCT]:[SELLING PRICE]],5,FALSE)</f>
        <v>225.16180170341892</v>
      </c>
      <c r="L7767" s="16">
        <f ca="1">J7767*Table3[[#This Row],[QUANTITY]]</f>
        <v>726</v>
      </c>
      <c r="M7767" s="16">
        <f ca="1">K7767*Table3[[#This Row],[QUANTITY]]*(1-Table3[[#This Row],[DISCOUNT %]])</f>
        <v>1242.1399925672265</v>
      </c>
      <c r="N7767" s="3">
        <f>DAY(Table3[[#This Row],[DATE]])</f>
        <v>6</v>
      </c>
      <c r="O7767" s="3" t="str">
        <f>TEXT(Table3[[#This Row],[DATE]],"mmm")</f>
        <v>Apr</v>
      </c>
      <c r="P7767" s="3">
        <f>YEAR(Table3[[#This Row],[DATE]])</f>
        <v>2042</v>
      </c>
    </row>
    <row r="7768" spans="1:16" x14ac:dyDescent="0.3">
      <c r="A7768" s="6">
        <v>51963</v>
      </c>
      <c r="B7768" s="7" t="s">
        <v>1476</v>
      </c>
      <c r="C7768" s="9">
        <f t="shared" ca="1" si="242"/>
        <v>15</v>
      </c>
      <c r="D7768" s="9" t="s">
        <v>2116</v>
      </c>
      <c r="E7768" s="9" t="s">
        <v>2118</v>
      </c>
      <c r="F7768" s="10">
        <f t="shared" ca="1" si="243"/>
        <v>7.6766267027637058E-2</v>
      </c>
      <c r="G7768" s="3" t="str">
        <f>VLOOKUP(Table3[[#This Row],[PRODUCT ID]],Table1[[PRODUCT]:[SELLING PRICE]],1,FALSE)</f>
        <v>Product424</v>
      </c>
      <c r="H7768" s="3" t="str">
        <f>VLOOKUP(Table3[[#This Row],[PRODUCT ID]],Table1[[PRODUCT]:[SELLING PRICE]],2,FALSE)</f>
        <v>Category1</v>
      </c>
      <c r="I7768" s="3" t="str">
        <f>VLOOKUP(Table3[[#This Row],[PRODUCT ID]],Table1[[PRODUCT]:[SELLING PRICE]],3,FALSE)</f>
        <v>Ft</v>
      </c>
      <c r="J7768" s="16">
        <f ca="1">VLOOKUP(Table3[[#This Row],[PRODUCT ID]],Table1[[PRODUCT]:[SELLING PRICE]],4,FALSE)</f>
        <v>195</v>
      </c>
      <c r="K7768" s="16">
        <f ca="1">VLOOKUP(Table3[[#This Row],[PRODUCT ID]],Table1[[PRODUCT]:[SELLING PRICE]],5,FALSE)</f>
        <v>37.85977085598217</v>
      </c>
      <c r="L7768" s="16">
        <f ca="1">J7768*Table3[[#This Row],[QUANTITY]]</f>
        <v>2925</v>
      </c>
      <c r="M7768" s="16">
        <f ca="1">K7768*Table3[[#This Row],[QUANTITY]]*(1-Table3[[#This Row],[DISCOUNT %]])</f>
        <v>524.3012636527003</v>
      </c>
      <c r="N7768" s="3">
        <f>DAY(Table3[[#This Row],[DATE]])</f>
        <v>7</v>
      </c>
      <c r="O7768" s="3" t="str">
        <f>TEXT(Table3[[#This Row],[DATE]],"mmm")</f>
        <v>Apr</v>
      </c>
      <c r="P7768" s="3">
        <f>YEAR(Table3[[#This Row],[DATE]])</f>
        <v>2042</v>
      </c>
    </row>
    <row r="7769" spans="1:16" x14ac:dyDescent="0.3">
      <c r="A7769" s="6">
        <v>51964</v>
      </c>
      <c r="B7769" s="7" t="s">
        <v>1477</v>
      </c>
      <c r="C7769" s="9">
        <f t="shared" ca="1" si="242"/>
        <v>1</v>
      </c>
      <c r="D7769" s="9" t="s">
        <v>2116</v>
      </c>
      <c r="E7769" s="9" t="s">
        <v>2118</v>
      </c>
      <c r="F7769" s="10">
        <f t="shared" ca="1" si="243"/>
        <v>1.4462548284412458E-2</v>
      </c>
      <c r="G7769" s="3" t="str">
        <f>VLOOKUP(Table3[[#This Row],[PRODUCT ID]],Table1[[PRODUCT]:[SELLING PRICE]],1,FALSE)</f>
        <v>Product425</v>
      </c>
      <c r="H7769" s="3" t="str">
        <f>VLOOKUP(Table3[[#This Row],[PRODUCT ID]],Table1[[PRODUCT]:[SELLING PRICE]],2,FALSE)</f>
        <v>Category2</v>
      </c>
      <c r="I7769" s="3" t="str">
        <f>VLOOKUP(Table3[[#This Row],[PRODUCT ID]],Table1[[PRODUCT]:[SELLING PRICE]],3,FALSE)</f>
        <v>Kg</v>
      </c>
      <c r="J7769" s="16">
        <f ca="1">VLOOKUP(Table3[[#This Row],[PRODUCT ID]],Table1[[PRODUCT]:[SELLING PRICE]],4,FALSE)</f>
        <v>6</v>
      </c>
      <c r="K7769" s="16">
        <f ca="1">VLOOKUP(Table3[[#This Row],[PRODUCT ID]],Table1[[PRODUCT]:[SELLING PRICE]],5,FALSE)</f>
        <v>169.92729909656524</v>
      </c>
      <c r="L7769" s="16">
        <f ca="1">J7769*Table3[[#This Row],[QUANTITY]]</f>
        <v>6</v>
      </c>
      <c r="M7769" s="16">
        <f ca="1">K7769*Table3[[#This Row],[QUANTITY]]*(1-Table3[[#This Row],[DISCOUNT %]])</f>
        <v>167.46971732854135</v>
      </c>
      <c r="N7769" s="3">
        <f>DAY(Table3[[#This Row],[DATE]])</f>
        <v>8</v>
      </c>
      <c r="O7769" s="3" t="str">
        <f>TEXT(Table3[[#This Row],[DATE]],"mmm")</f>
        <v>Apr</v>
      </c>
      <c r="P7769" s="3">
        <f>YEAR(Table3[[#This Row],[DATE]])</f>
        <v>2042</v>
      </c>
    </row>
    <row r="7770" spans="1:16" x14ac:dyDescent="0.3">
      <c r="A7770" s="6">
        <v>51965</v>
      </c>
      <c r="B7770" s="7" t="s">
        <v>1478</v>
      </c>
      <c r="C7770" s="9">
        <f t="shared" ca="1" si="242"/>
        <v>12</v>
      </c>
      <c r="D7770" s="9" t="s">
        <v>2116</v>
      </c>
      <c r="E7770" s="9" t="s">
        <v>2116</v>
      </c>
      <c r="F7770" s="10">
        <f t="shared" ca="1" si="243"/>
        <v>4.6926878199783931E-2</v>
      </c>
      <c r="G7770" s="3" t="str">
        <f>VLOOKUP(Table3[[#This Row],[PRODUCT ID]],Table1[[PRODUCT]:[SELLING PRICE]],1,FALSE)</f>
        <v>Product426</v>
      </c>
      <c r="H7770" s="3" t="str">
        <f>VLOOKUP(Table3[[#This Row],[PRODUCT ID]],Table1[[PRODUCT]:[SELLING PRICE]],2,FALSE)</f>
        <v>Category3</v>
      </c>
      <c r="I7770" s="3" t="str">
        <f>VLOOKUP(Table3[[#This Row],[PRODUCT ID]],Table1[[PRODUCT]:[SELLING PRICE]],3,FALSE)</f>
        <v>No</v>
      </c>
      <c r="J7770" s="16">
        <f ca="1">VLOOKUP(Table3[[#This Row],[PRODUCT ID]],Table1[[PRODUCT]:[SELLING PRICE]],4,FALSE)</f>
        <v>105</v>
      </c>
      <c r="K7770" s="16">
        <f ca="1">VLOOKUP(Table3[[#This Row],[PRODUCT ID]],Table1[[PRODUCT]:[SELLING PRICE]],5,FALSE)</f>
        <v>231.94798934194344</v>
      </c>
      <c r="L7770" s="16">
        <f ca="1">J7770*Table3[[#This Row],[QUANTITY]]</f>
        <v>1260</v>
      </c>
      <c r="M7770" s="16">
        <f ca="1">K7770*Table3[[#This Row],[QUANTITY]]*(1-Table3[[#This Row],[DISCOUNT %]])</f>
        <v>2652.7607315689115</v>
      </c>
      <c r="N7770" s="3">
        <f>DAY(Table3[[#This Row],[DATE]])</f>
        <v>9</v>
      </c>
      <c r="O7770" s="3" t="str">
        <f>TEXT(Table3[[#This Row],[DATE]],"mmm")</f>
        <v>Apr</v>
      </c>
      <c r="P7770" s="3">
        <f>YEAR(Table3[[#This Row],[DATE]])</f>
        <v>2042</v>
      </c>
    </row>
    <row r="7771" spans="1:16" x14ac:dyDescent="0.3">
      <c r="A7771" s="6">
        <v>51966</v>
      </c>
      <c r="B7771" s="7" t="s">
        <v>1479</v>
      </c>
      <c r="C7771" s="9">
        <f t="shared" ca="1" si="242"/>
        <v>5</v>
      </c>
      <c r="D7771" s="9" t="s">
        <v>2115</v>
      </c>
      <c r="E7771" s="9" t="s">
        <v>2116</v>
      </c>
      <c r="F7771" s="10">
        <f t="shared" ca="1" si="243"/>
        <v>1.9338658018950628E-3</v>
      </c>
      <c r="G7771" s="3" t="str">
        <f>VLOOKUP(Table3[[#This Row],[PRODUCT ID]],Table1[[PRODUCT]:[SELLING PRICE]],1,FALSE)</f>
        <v>Product427</v>
      </c>
      <c r="H7771" s="3" t="str">
        <f>VLOOKUP(Table3[[#This Row],[PRODUCT ID]],Table1[[PRODUCT]:[SELLING PRICE]],2,FALSE)</f>
        <v>Category4</v>
      </c>
      <c r="I7771" s="3" t="str">
        <f>VLOOKUP(Table3[[#This Row],[PRODUCT ID]],Table1[[PRODUCT]:[SELLING PRICE]],3,FALSE)</f>
        <v>No</v>
      </c>
      <c r="J7771" s="16">
        <f ca="1">VLOOKUP(Table3[[#This Row],[PRODUCT ID]],Table1[[PRODUCT]:[SELLING PRICE]],4,FALSE)</f>
        <v>220</v>
      </c>
      <c r="K7771" s="16">
        <f ca="1">VLOOKUP(Table3[[#This Row],[PRODUCT ID]],Table1[[PRODUCT]:[SELLING PRICE]],5,FALSE)</f>
        <v>136.35128589200588</v>
      </c>
      <c r="L7771" s="16">
        <f ca="1">J7771*Table3[[#This Row],[QUANTITY]]</f>
        <v>1100</v>
      </c>
      <c r="M7771" s="16">
        <f ca="1">K7771*Table3[[#This Row],[QUANTITY]]*(1-Table3[[#This Row],[DISCOUNT %]])</f>
        <v>680.43800401587453</v>
      </c>
      <c r="N7771" s="3">
        <f>DAY(Table3[[#This Row],[DATE]])</f>
        <v>10</v>
      </c>
      <c r="O7771" s="3" t="str">
        <f>TEXT(Table3[[#This Row],[DATE]],"mmm")</f>
        <v>Apr</v>
      </c>
      <c r="P7771" s="3">
        <f>YEAR(Table3[[#This Row],[DATE]])</f>
        <v>2042</v>
      </c>
    </row>
    <row r="7772" spans="1:16" x14ac:dyDescent="0.3">
      <c r="A7772" s="6">
        <v>51967</v>
      </c>
      <c r="B7772" s="7" t="s">
        <v>1480</v>
      </c>
      <c r="C7772" s="9">
        <f t="shared" ca="1" si="242"/>
        <v>3</v>
      </c>
      <c r="D7772" s="9" t="s">
        <v>2117</v>
      </c>
      <c r="E7772" s="9" t="s">
        <v>2116</v>
      </c>
      <c r="F7772" s="10">
        <f t="shared" ca="1" si="243"/>
        <v>3.4747234819144449E-2</v>
      </c>
      <c r="G7772" s="3" t="str">
        <f>VLOOKUP(Table3[[#This Row],[PRODUCT ID]],Table1[[PRODUCT]:[SELLING PRICE]],1,FALSE)</f>
        <v>Product428</v>
      </c>
      <c r="H7772" s="3" t="str">
        <f>VLOOKUP(Table3[[#This Row],[PRODUCT ID]],Table1[[PRODUCT]:[SELLING PRICE]],2,FALSE)</f>
        <v>Category5</v>
      </c>
      <c r="I7772" s="3" t="str">
        <f>VLOOKUP(Table3[[#This Row],[PRODUCT ID]],Table1[[PRODUCT]:[SELLING PRICE]],3,FALSE)</f>
        <v>Ft</v>
      </c>
      <c r="J7772" s="16">
        <f ca="1">VLOOKUP(Table3[[#This Row],[PRODUCT ID]],Table1[[PRODUCT]:[SELLING PRICE]],4,FALSE)</f>
        <v>170</v>
      </c>
      <c r="K7772" s="16">
        <f ca="1">VLOOKUP(Table3[[#This Row],[PRODUCT ID]],Table1[[PRODUCT]:[SELLING PRICE]],5,FALSE)</f>
        <v>172.35266570686969</v>
      </c>
      <c r="L7772" s="16">
        <f ca="1">J7772*Table3[[#This Row],[QUANTITY]]</f>
        <v>510</v>
      </c>
      <c r="M7772" s="16">
        <f ca="1">K7772*Table3[[#This Row],[QUANTITY]]*(1-Table3[[#This Row],[DISCOUNT %]])</f>
        <v>499.09166147954278</v>
      </c>
      <c r="N7772" s="3">
        <f>DAY(Table3[[#This Row],[DATE]])</f>
        <v>11</v>
      </c>
      <c r="O7772" s="3" t="str">
        <f>TEXT(Table3[[#This Row],[DATE]],"mmm")</f>
        <v>Apr</v>
      </c>
      <c r="P7772" s="3">
        <f>YEAR(Table3[[#This Row],[DATE]])</f>
        <v>2042</v>
      </c>
    </row>
    <row r="7773" spans="1:16" x14ac:dyDescent="0.3">
      <c r="A7773" s="6">
        <v>51968</v>
      </c>
      <c r="B7773" s="7" t="s">
        <v>1481</v>
      </c>
      <c r="C7773" s="9">
        <f t="shared" ca="1" si="242"/>
        <v>8</v>
      </c>
      <c r="D7773" s="9" t="s">
        <v>2117</v>
      </c>
      <c r="E7773" s="9" t="s">
        <v>2116</v>
      </c>
      <c r="F7773" s="10">
        <f t="shared" ca="1" si="243"/>
        <v>6.962280635853528E-2</v>
      </c>
      <c r="G7773" s="3" t="str">
        <f>VLOOKUP(Table3[[#This Row],[PRODUCT ID]],Table1[[PRODUCT]:[SELLING PRICE]],1,FALSE)</f>
        <v>Product429</v>
      </c>
      <c r="H7773" s="3" t="str">
        <f>VLOOKUP(Table3[[#This Row],[PRODUCT ID]],Table1[[PRODUCT]:[SELLING PRICE]],2,FALSE)</f>
        <v>Category1</v>
      </c>
      <c r="I7773" s="3" t="str">
        <f>VLOOKUP(Table3[[#This Row],[PRODUCT ID]],Table1[[PRODUCT]:[SELLING PRICE]],3,FALSE)</f>
        <v>No</v>
      </c>
      <c r="J7773" s="16">
        <f ca="1">VLOOKUP(Table3[[#This Row],[PRODUCT ID]],Table1[[PRODUCT]:[SELLING PRICE]],4,FALSE)</f>
        <v>132</v>
      </c>
      <c r="K7773" s="16">
        <f ca="1">VLOOKUP(Table3[[#This Row],[PRODUCT ID]],Table1[[PRODUCT]:[SELLING PRICE]],5,FALSE)</f>
        <v>161.90115933403715</v>
      </c>
      <c r="L7773" s="16">
        <f ca="1">J7773*Table3[[#This Row],[QUANTITY]]</f>
        <v>1056</v>
      </c>
      <c r="M7773" s="16">
        <f ca="1">K7773*Table3[[#This Row],[QUANTITY]]*(1-Table3[[#This Row],[DISCOUNT %]])</f>
        <v>1205.033170148009</v>
      </c>
      <c r="N7773" s="3">
        <f>DAY(Table3[[#This Row],[DATE]])</f>
        <v>12</v>
      </c>
      <c r="O7773" s="3" t="str">
        <f>TEXT(Table3[[#This Row],[DATE]],"mmm")</f>
        <v>Apr</v>
      </c>
      <c r="P7773" s="3">
        <f>YEAR(Table3[[#This Row],[DATE]])</f>
        <v>2042</v>
      </c>
    </row>
    <row r="7774" spans="1:16" x14ac:dyDescent="0.3">
      <c r="A7774" s="6">
        <v>51969</v>
      </c>
      <c r="B7774" s="7" t="s">
        <v>1482</v>
      </c>
      <c r="C7774" s="9">
        <f t="shared" ca="1" si="242"/>
        <v>11</v>
      </c>
      <c r="D7774" s="9" t="s">
        <v>2116</v>
      </c>
      <c r="E7774" s="9" t="s">
        <v>2118</v>
      </c>
      <c r="F7774" s="10">
        <f t="shared" ca="1" si="243"/>
        <v>2.0786166352672376E-2</v>
      </c>
      <c r="G7774" s="3" t="str">
        <f>VLOOKUP(Table3[[#This Row],[PRODUCT ID]],Table1[[PRODUCT]:[SELLING PRICE]],1,FALSE)</f>
        <v>Product430</v>
      </c>
      <c r="H7774" s="3" t="str">
        <f>VLOOKUP(Table3[[#This Row],[PRODUCT ID]],Table1[[PRODUCT]:[SELLING PRICE]],2,FALSE)</f>
        <v>Category2</v>
      </c>
      <c r="I7774" s="3" t="str">
        <f>VLOOKUP(Table3[[#This Row],[PRODUCT ID]],Table1[[PRODUCT]:[SELLING PRICE]],3,FALSE)</f>
        <v>Kg</v>
      </c>
      <c r="J7774" s="16">
        <f ca="1">VLOOKUP(Table3[[#This Row],[PRODUCT ID]],Table1[[PRODUCT]:[SELLING PRICE]],4,FALSE)</f>
        <v>132</v>
      </c>
      <c r="K7774" s="16">
        <f ca="1">VLOOKUP(Table3[[#This Row],[PRODUCT ID]],Table1[[PRODUCT]:[SELLING PRICE]],5,FALSE)</f>
        <v>289.07355089381008</v>
      </c>
      <c r="L7774" s="16">
        <f ca="1">J7774*Table3[[#This Row],[QUANTITY]]</f>
        <v>1452</v>
      </c>
      <c r="M7774" s="16">
        <f ca="1">K7774*Table3[[#This Row],[QUANTITY]]*(1-Table3[[#This Row],[DISCOUNT %]])</f>
        <v>3113.7130197445099</v>
      </c>
      <c r="N7774" s="3">
        <f>DAY(Table3[[#This Row],[DATE]])</f>
        <v>13</v>
      </c>
      <c r="O7774" s="3" t="str">
        <f>TEXT(Table3[[#This Row],[DATE]],"mmm")</f>
        <v>Apr</v>
      </c>
      <c r="P7774" s="3">
        <f>YEAR(Table3[[#This Row],[DATE]])</f>
        <v>2042</v>
      </c>
    </row>
    <row r="7775" spans="1:16" x14ac:dyDescent="0.3">
      <c r="A7775" s="6">
        <v>51970</v>
      </c>
      <c r="B7775" s="7" t="s">
        <v>1483</v>
      </c>
      <c r="C7775" s="9">
        <f t="shared" ca="1" si="242"/>
        <v>6</v>
      </c>
      <c r="D7775" s="9" t="s">
        <v>2116</v>
      </c>
      <c r="E7775" s="9" t="s">
        <v>2116</v>
      </c>
      <c r="F7775" s="10">
        <f t="shared" ca="1" si="243"/>
        <v>5.6608709418650253E-2</v>
      </c>
      <c r="G7775" s="3" t="str">
        <f>VLOOKUP(Table3[[#This Row],[PRODUCT ID]],Table1[[PRODUCT]:[SELLING PRICE]],1,FALSE)</f>
        <v>Product431</v>
      </c>
      <c r="H7775" s="3" t="str">
        <f>VLOOKUP(Table3[[#This Row],[PRODUCT ID]],Table1[[PRODUCT]:[SELLING PRICE]],2,FALSE)</f>
        <v>Category3</v>
      </c>
      <c r="I7775" s="3" t="str">
        <f>VLOOKUP(Table3[[#This Row],[PRODUCT ID]],Table1[[PRODUCT]:[SELLING PRICE]],3,FALSE)</f>
        <v>Kg</v>
      </c>
      <c r="J7775" s="16">
        <f ca="1">VLOOKUP(Table3[[#This Row],[PRODUCT ID]],Table1[[PRODUCT]:[SELLING PRICE]],4,FALSE)</f>
        <v>150</v>
      </c>
      <c r="K7775" s="16">
        <f ca="1">VLOOKUP(Table3[[#This Row],[PRODUCT ID]],Table1[[PRODUCT]:[SELLING PRICE]],5,FALSE)</f>
        <v>56.438333150069951</v>
      </c>
      <c r="L7775" s="16">
        <f ca="1">J7775*Table3[[#This Row],[QUANTITY]]</f>
        <v>900</v>
      </c>
      <c r="M7775" s="16">
        <f ca="1">K7775*Table3[[#This Row],[QUANTITY]]*(1-Table3[[#This Row],[DISCOUNT %]])</f>
        <v>319.46059169222798</v>
      </c>
      <c r="N7775" s="3">
        <f>DAY(Table3[[#This Row],[DATE]])</f>
        <v>14</v>
      </c>
      <c r="O7775" s="3" t="str">
        <f>TEXT(Table3[[#This Row],[DATE]],"mmm")</f>
        <v>Apr</v>
      </c>
      <c r="P7775" s="3">
        <f>YEAR(Table3[[#This Row],[DATE]])</f>
        <v>2042</v>
      </c>
    </row>
    <row r="7776" spans="1:16" x14ac:dyDescent="0.3">
      <c r="A7776" s="6">
        <v>51971</v>
      </c>
      <c r="B7776" s="7" t="s">
        <v>1484</v>
      </c>
      <c r="C7776" s="9">
        <f t="shared" ca="1" si="242"/>
        <v>3</v>
      </c>
      <c r="D7776" s="9" t="s">
        <v>2116</v>
      </c>
      <c r="E7776" s="9" t="s">
        <v>2116</v>
      </c>
      <c r="F7776" s="10">
        <f t="shared" ca="1" si="243"/>
        <v>9.8437072229462311E-3</v>
      </c>
      <c r="G7776" s="3" t="str">
        <f>VLOOKUP(Table3[[#This Row],[PRODUCT ID]],Table1[[PRODUCT]:[SELLING PRICE]],1,FALSE)</f>
        <v>Product432</v>
      </c>
      <c r="H7776" s="3" t="str">
        <f>VLOOKUP(Table3[[#This Row],[PRODUCT ID]],Table1[[PRODUCT]:[SELLING PRICE]],2,FALSE)</f>
        <v>Category4</v>
      </c>
      <c r="I7776" s="3" t="str">
        <f>VLOOKUP(Table3[[#This Row],[PRODUCT ID]],Table1[[PRODUCT]:[SELLING PRICE]],3,FALSE)</f>
        <v>Lt</v>
      </c>
      <c r="J7776" s="16">
        <f ca="1">VLOOKUP(Table3[[#This Row],[PRODUCT ID]],Table1[[PRODUCT]:[SELLING PRICE]],4,FALSE)</f>
        <v>208</v>
      </c>
      <c r="K7776" s="16">
        <f ca="1">VLOOKUP(Table3[[#This Row],[PRODUCT ID]],Table1[[PRODUCT]:[SELLING PRICE]],5,FALSE)</f>
        <v>42.284359649244081</v>
      </c>
      <c r="L7776" s="16">
        <f ca="1">J7776*Table3[[#This Row],[QUANTITY]]</f>
        <v>624</v>
      </c>
      <c r="M7776" s="16">
        <f ca="1">K7776*Table3[[#This Row],[QUANTITY]]*(1-Table3[[#This Row],[DISCOUNT %]])</f>
        <v>125.60437437824147</v>
      </c>
      <c r="N7776" s="3">
        <f>DAY(Table3[[#This Row],[DATE]])</f>
        <v>15</v>
      </c>
      <c r="O7776" s="3" t="str">
        <f>TEXT(Table3[[#This Row],[DATE]],"mmm")</f>
        <v>Apr</v>
      </c>
      <c r="P7776" s="3">
        <f>YEAR(Table3[[#This Row],[DATE]])</f>
        <v>2042</v>
      </c>
    </row>
    <row r="7777" spans="1:16" x14ac:dyDescent="0.3">
      <c r="A7777" s="6">
        <v>51972</v>
      </c>
      <c r="B7777" s="7" t="s">
        <v>1485</v>
      </c>
      <c r="C7777" s="9">
        <f t="shared" ca="1" si="242"/>
        <v>12</v>
      </c>
      <c r="D7777" s="9" t="s">
        <v>2116</v>
      </c>
      <c r="E7777" s="9" t="s">
        <v>2116</v>
      </c>
      <c r="F7777" s="10">
        <f t="shared" ca="1" si="243"/>
        <v>9.7468571405352367E-2</v>
      </c>
      <c r="G7777" s="3" t="str">
        <f>VLOOKUP(Table3[[#This Row],[PRODUCT ID]],Table1[[PRODUCT]:[SELLING PRICE]],1,FALSE)</f>
        <v>Product433</v>
      </c>
      <c r="H7777" s="3" t="str">
        <f>VLOOKUP(Table3[[#This Row],[PRODUCT ID]],Table1[[PRODUCT]:[SELLING PRICE]],2,FALSE)</f>
        <v>Category1</v>
      </c>
      <c r="I7777" s="3" t="str">
        <f>VLOOKUP(Table3[[#This Row],[PRODUCT ID]],Table1[[PRODUCT]:[SELLING PRICE]],3,FALSE)</f>
        <v>Kg</v>
      </c>
      <c r="J7777" s="16">
        <f ca="1">VLOOKUP(Table3[[#This Row],[PRODUCT ID]],Table1[[PRODUCT]:[SELLING PRICE]],4,FALSE)</f>
        <v>70</v>
      </c>
      <c r="K7777" s="16">
        <f ca="1">VLOOKUP(Table3[[#This Row],[PRODUCT ID]],Table1[[PRODUCT]:[SELLING PRICE]],5,FALSE)</f>
        <v>106.72694694146617</v>
      </c>
      <c r="L7777" s="16">
        <f ca="1">J7777*Table3[[#This Row],[QUANTITY]]</f>
        <v>840</v>
      </c>
      <c r="M7777" s="16">
        <f ca="1">K7777*Table3[[#This Row],[QUANTITY]]*(1-Table3[[#This Row],[DISCOUNT %]])</f>
        <v>1155.8930867115193</v>
      </c>
      <c r="N7777" s="3">
        <f>DAY(Table3[[#This Row],[DATE]])</f>
        <v>16</v>
      </c>
      <c r="O7777" s="3" t="str">
        <f>TEXT(Table3[[#This Row],[DATE]],"mmm")</f>
        <v>Apr</v>
      </c>
      <c r="P7777" s="3">
        <f>YEAR(Table3[[#This Row],[DATE]])</f>
        <v>2042</v>
      </c>
    </row>
    <row r="7778" spans="1:16" x14ac:dyDescent="0.3">
      <c r="A7778" s="6">
        <v>51973</v>
      </c>
      <c r="B7778" s="7" t="s">
        <v>1486</v>
      </c>
      <c r="C7778" s="9">
        <f t="shared" ca="1" si="242"/>
        <v>5</v>
      </c>
      <c r="D7778" s="9" t="s">
        <v>2115</v>
      </c>
      <c r="E7778" s="9" t="s">
        <v>2116</v>
      </c>
      <c r="F7778" s="10">
        <f t="shared" ca="1" si="243"/>
        <v>4.7405978209545376E-2</v>
      </c>
      <c r="G7778" s="3" t="str">
        <f>VLOOKUP(Table3[[#This Row],[PRODUCT ID]],Table1[[PRODUCT]:[SELLING PRICE]],1,FALSE)</f>
        <v>Product434</v>
      </c>
      <c r="H7778" s="3" t="str">
        <f>VLOOKUP(Table3[[#This Row],[PRODUCT ID]],Table1[[PRODUCT]:[SELLING PRICE]],2,FALSE)</f>
        <v>Category2</v>
      </c>
      <c r="I7778" s="3" t="str">
        <f>VLOOKUP(Table3[[#This Row],[PRODUCT ID]],Table1[[PRODUCT]:[SELLING PRICE]],3,FALSE)</f>
        <v>Lt</v>
      </c>
      <c r="J7778" s="16">
        <f ca="1">VLOOKUP(Table3[[#This Row],[PRODUCT ID]],Table1[[PRODUCT]:[SELLING PRICE]],4,FALSE)</f>
        <v>9</v>
      </c>
      <c r="K7778" s="16">
        <f ca="1">VLOOKUP(Table3[[#This Row],[PRODUCT ID]],Table1[[PRODUCT]:[SELLING PRICE]],5,FALSE)</f>
        <v>107.45065848780625</v>
      </c>
      <c r="L7778" s="16">
        <f ca="1">J7778*Table3[[#This Row],[QUANTITY]]</f>
        <v>45</v>
      </c>
      <c r="M7778" s="16">
        <f ca="1">K7778*Table3[[#This Row],[QUANTITY]]*(1-Table3[[#This Row],[DISCOUNT %]])</f>
        <v>511.78427456466005</v>
      </c>
      <c r="N7778" s="3">
        <f>DAY(Table3[[#This Row],[DATE]])</f>
        <v>17</v>
      </c>
      <c r="O7778" s="3" t="str">
        <f>TEXT(Table3[[#This Row],[DATE]],"mmm")</f>
        <v>Apr</v>
      </c>
      <c r="P7778" s="3">
        <f>YEAR(Table3[[#This Row],[DATE]])</f>
        <v>2042</v>
      </c>
    </row>
    <row r="7779" spans="1:16" x14ac:dyDescent="0.3">
      <c r="A7779" s="6">
        <v>51974</v>
      </c>
      <c r="B7779" s="7" t="s">
        <v>1487</v>
      </c>
      <c r="C7779" s="9">
        <f t="shared" ca="1" si="242"/>
        <v>13</v>
      </c>
      <c r="D7779" s="9" t="s">
        <v>2116</v>
      </c>
      <c r="E7779" s="9" t="s">
        <v>2116</v>
      </c>
      <c r="F7779" s="10">
        <f t="shared" ca="1" si="243"/>
        <v>8.4466967013128141E-2</v>
      </c>
      <c r="G7779" s="3" t="str">
        <f>VLOOKUP(Table3[[#This Row],[PRODUCT ID]],Table1[[PRODUCT]:[SELLING PRICE]],1,FALSE)</f>
        <v>Product435</v>
      </c>
      <c r="H7779" s="3" t="str">
        <f>VLOOKUP(Table3[[#This Row],[PRODUCT ID]],Table1[[PRODUCT]:[SELLING PRICE]],2,FALSE)</f>
        <v>Category3</v>
      </c>
      <c r="I7779" s="3" t="str">
        <f>VLOOKUP(Table3[[#This Row],[PRODUCT ID]],Table1[[PRODUCT]:[SELLING PRICE]],3,FALSE)</f>
        <v>Ft</v>
      </c>
      <c r="J7779" s="16">
        <f ca="1">VLOOKUP(Table3[[#This Row],[PRODUCT ID]],Table1[[PRODUCT]:[SELLING PRICE]],4,FALSE)</f>
        <v>156</v>
      </c>
      <c r="K7779" s="16">
        <f ca="1">VLOOKUP(Table3[[#This Row],[PRODUCT ID]],Table1[[PRODUCT]:[SELLING PRICE]],5,FALSE)</f>
        <v>213.84245326456008</v>
      </c>
      <c r="L7779" s="16">
        <f ca="1">J7779*Table3[[#This Row],[QUANTITY]]</f>
        <v>2028</v>
      </c>
      <c r="M7779" s="16">
        <f ca="1">K7779*Table3[[#This Row],[QUANTITY]]*(1-Table3[[#This Row],[DISCOUNT %]])</f>
        <v>2545.137787642529</v>
      </c>
      <c r="N7779" s="3">
        <f>DAY(Table3[[#This Row],[DATE]])</f>
        <v>18</v>
      </c>
      <c r="O7779" s="3" t="str">
        <f>TEXT(Table3[[#This Row],[DATE]],"mmm")</f>
        <v>Apr</v>
      </c>
      <c r="P7779" s="3">
        <f>YEAR(Table3[[#This Row],[DATE]])</f>
        <v>2042</v>
      </c>
    </row>
    <row r="7780" spans="1:16" x14ac:dyDescent="0.3">
      <c r="A7780" s="6">
        <v>51975</v>
      </c>
      <c r="B7780" s="7" t="s">
        <v>1488</v>
      </c>
      <c r="C7780" s="9">
        <f t="shared" ca="1" si="242"/>
        <v>11</v>
      </c>
      <c r="D7780" s="9" t="s">
        <v>2117</v>
      </c>
      <c r="E7780" s="9" t="s">
        <v>2118</v>
      </c>
      <c r="F7780" s="10">
        <f t="shared" ca="1" si="243"/>
        <v>5.5620519420643291E-2</v>
      </c>
      <c r="G7780" s="3" t="str">
        <f>VLOOKUP(Table3[[#This Row],[PRODUCT ID]],Table1[[PRODUCT]:[SELLING PRICE]],1,FALSE)</f>
        <v>Product436</v>
      </c>
      <c r="H7780" s="3" t="str">
        <f>VLOOKUP(Table3[[#This Row],[PRODUCT ID]],Table1[[PRODUCT]:[SELLING PRICE]],2,FALSE)</f>
        <v>Category4</v>
      </c>
      <c r="I7780" s="3" t="str">
        <f>VLOOKUP(Table3[[#This Row],[PRODUCT ID]],Table1[[PRODUCT]:[SELLING PRICE]],3,FALSE)</f>
        <v>Kg</v>
      </c>
      <c r="J7780" s="16">
        <f ca="1">VLOOKUP(Table3[[#This Row],[PRODUCT ID]],Table1[[PRODUCT]:[SELLING PRICE]],4,FALSE)</f>
        <v>156</v>
      </c>
      <c r="K7780" s="16">
        <f ca="1">VLOOKUP(Table3[[#This Row],[PRODUCT ID]],Table1[[PRODUCT]:[SELLING PRICE]],5,FALSE)</f>
        <v>180.10860632407378</v>
      </c>
      <c r="L7780" s="16">
        <f ca="1">J7780*Table3[[#This Row],[QUANTITY]]</f>
        <v>1716</v>
      </c>
      <c r="M7780" s="16">
        <f ca="1">K7780*Table3[[#This Row],[QUANTITY]]*(1-Table3[[#This Row],[DISCOUNT %]])</f>
        <v>1870.999592970207</v>
      </c>
      <c r="N7780" s="3">
        <f>DAY(Table3[[#This Row],[DATE]])</f>
        <v>19</v>
      </c>
      <c r="O7780" s="3" t="str">
        <f>TEXT(Table3[[#This Row],[DATE]],"mmm")</f>
        <v>Apr</v>
      </c>
      <c r="P7780" s="3">
        <f>YEAR(Table3[[#This Row],[DATE]])</f>
        <v>2042</v>
      </c>
    </row>
    <row r="7781" spans="1:16" x14ac:dyDescent="0.3">
      <c r="A7781" s="6">
        <v>51976</v>
      </c>
      <c r="B7781" s="7" t="s">
        <v>1489</v>
      </c>
      <c r="C7781" s="9">
        <f t="shared" ca="1" si="242"/>
        <v>15</v>
      </c>
      <c r="D7781" s="9" t="s">
        <v>2115</v>
      </c>
      <c r="E7781" s="9" t="s">
        <v>2118</v>
      </c>
      <c r="F7781" s="10">
        <f t="shared" ca="1" si="243"/>
        <v>5.6697216651896046E-2</v>
      </c>
      <c r="G7781" s="3" t="str">
        <f>VLOOKUP(Table3[[#This Row],[PRODUCT ID]],Table1[[PRODUCT]:[SELLING PRICE]],1,FALSE)</f>
        <v>Product437</v>
      </c>
      <c r="H7781" s="3" t="str">
        <f>VLOOKUP(Table3[[#This Row],[PRODUCT ID]],Table1[[PRODUCT]:[SELLING PRICE]],2,FALSE)</f>
        <v>Category5</v>
      </c>
      <c r="I7781" s="3" t="str">
        <f>VLOOKUP(Table3[[#This Row],[PRODUCT ID]],Table1[[PRODUCT]:[SELLING PRICE]],3,FALSE)</f>
        <v>No</v>
      </c>
      <c r="J7781" s="16">
        <f ca="1">VLOOKUP(Table3[[#This Row],[PRODUCT ID]],Table1[[PRODUCT]:[SELLING PRICE]],4,FALSE)</f>
        <v>170</v>
      </c>
      <c r="K7781" s="16">
        <f ca="1">VLOOKUP(Table3[[#This Row],[PRODUCT ID]],Table1[[PRODUCT]:[SELLING PRICE]],5,FALSE)</f>
        <v>121.64896455283406</v>
      </c>
      <c r="L7781" s="16">
        <f ca="1">J7781*Table3[[#This Row],[QUANTITY]]</f>
        <v>2550</v>
      </c>
      <c r="M7781" s="16">
        <f ca="1">K7781*Table3[[#This Row],[QUANTITY]]*(1-Table3[[#This Row],[DISCOUNT %]])</f>
        <v>1721.277102811548</v>
      </c>
      <c r="N7781" s="3">
        <f>DAY(Table3[[#This Row],[DATE]])</f>
        <v>20</v>
      </c>
      <c r="O7781" s="3" t="str">
        <f>TEXT(Table3[[#This Row],[DATE]],"mmm")</f>
        <v>Apr</v>
      </c>
      <c r="P7781" s="3">
        <f>YEAR(Table3[[#This Row],[DATE]])</f>
        <v>2042</v>
      </c>
    </row>
    <row r="7782" spans="1:16" x14ac:dyDescent="0.3">
      <c r="A7782" s="6">
        <v>51977</v>
      </c>
      <c r="B7782" s="7" t="s">
        <v>1490</v>
      </c>
      <c r="C7782" s="9">
        <f t="shared" ca="1" si="242"/>
        <v>2</v>
      </c>
      <c r="D7782" s="9" t="s">
        <v>2115</v>
      </c>
      <c r="E7782" s="9" t="s">
        <v>2116</v>
      </c>
      <c r="F7782" s="10">
        <f t="shared" ca="1" si="243"/>
        <v>2.1265218535665032E-2</v>
      </c>
      <c r="G7782" s="3" t="str">
        <f>VLOOKUP(Table3[[#This Row],[PRODUCT ID]],Table1[[PRODUCT]:[SELLING PRICE]],1,FALSE)</f>
        <v>Product438</v>
      </c>
      <c r="H7782" s="3" t="str">
        <f>VLOOKUP(Table3[[#This Row],[PRODUCT ID]],Table1[[PRODUCT]:[SELLING PRICE]],2,FALSE)</f>
        <v>Category1</v>
      </c>
      <c r="I7782" s="3" t="str">
        <f>VLOOKUP(Table3[[#This Row],[PRODUCT ID]],Table1[[PRODUCT]:[SELLING PRICE]],3,FALSE)</f>
        <v>No</v>
      </c>
      <c r="J7782" s="16">
        <f ca="1">VLOOKUP(Table3[[#This Row],[PRODUCT ID]],Table1[[PRODUCT]:[SELLING PRICE]],4,FALSE)</f>
        <v>163</v>
      </c>
      <c r="K7782" s="16">
        <f ca="1">VLOOKUP(Table3[[#This Row],[PRODUCT ID]],Table1[[PRODUCT]:[SELLING PRICE]],5,FALSE)</f>
        <v>77.966140648564618</v>
      </c>
      <c r="L7782" s="16">
        <f ca="1">J7782*Table3[[#This Row],[QUANTITY]]</f>
        <v>326</v>
      </c>
      <c r="M7782" s="16">
        <f ca="1">K7782*Table3[[#This Row],[QUANTITY]]*(1-Table3[[#This Row],[DISCOUNT %]])</f>
        <v>152.61634725858099</v>
      </c>
      <c r="N7782" s="3">
        <f>DAY(Table3[[#This Row],[DATE]])</f>
        <v>21</v>
      </c>
      <c r="O7782" s="3" t="str">
        <f>TEXT(Table3[[#This Row],[DATE]],"mmm")</f>
        <v>Apr</v>
      </c>
      <c r="P7782" s="3">
        <f>YEAR(Table3[[#This Row],[DATE]])</f>
        <v>2042</v>
      </c>
    </row>
    <row r="7783" spans="1:16" x14ac:dyDescent="0.3">
      <c r="A7783" s="6">
        <v>51978</v>
      </c>
      <c r="B7783" s="7" t="s">
        <v>1491</v>
      </c>
      <c r="C7783" s="9">
        <f t="shared" ca="1" si="242"/>
        <v>7</v>
      </c>
      <c r="D7783" s="9" t="s">
        <v>2115</v>
      </c>
      <c r="E7783" s="9" t="s">
        <v>2116</v>
      </c>
      <c r="F7783" s="10">
        <f t="shared" ca="1" si="243"/>
        <v>1.4879238480098034E-2</v>
      </c>
      <c r="G7783" s="3" t="str">
        <f>VLOOKUP(Table3[[#This Row],[PRODUCT ID]],Table1[[PRODUCT]:[SELLING PRICE]],1,FALSE)</f>
        <v>Product439</v>
      </c>
      <c r="H7783" s="3" t="str">
        <f>VLOOKUP(Table3[[#This Row],[PRODUCT ID]],Table1[[PRODUCT]:[SELLING PRICE]],2,FALSE)</f>
        <v>Category2</v>
      </c>
      <c r="I7783" s="3" t="str">
        <f>VLOOKUP(Table3[[#This Row],[PRODUCT ID]],Table1[[PRODUCT]:[SELLING PRICE]],3,FALSE)</f>
        <v>Ft</v>
      </c>
      <c r="J7783" s="16">
        <f ca="1">VLOOKUP(Table3[[#This Row],[PRODUCT ID]],Table1[[PRODUCT]:[SELLING PRICE]],4,FALSE)</f>
        <v>209</v>
      </c>
      <c r="K7783" s="16">
        <f ca="1">VLOOKUP(Table3[[#This Row],[PRODUCT ID]],Table1[[PRODUCT]:[SELLING PRICE]],5,FALSE)</f>
        <v>272.91481032132322</v>
      </c>
      <c r="L7783" s="16">
        <f ca="1">J7783*Table3[[#This Row],[QUANTITY]]</f>
        <v>1463</v>
      </c>
      <c r="M7783" s="16">
        <f ca="1">K7783*Table3[[#This Row],[QUANTITY]]*(1-Table3[[#This Row],[DISCOUNT %]])</f>
        <v>1881.9783204166106</v>
      </c>
      <c r="N7783" s="3">
        <f>DAY(Table3[[#This Row],[DATE]])</f>
        <v>22</v>
      </c>
      <c r="O7783" s="3" t="str">
        <f>TEXT(Table3[[#This Row],[DATE]],"mmm")</f>
        <v>Apr</v>
      </c>
      <c r="P7783" s="3">
        <f>YEAR(Table3[[#This Row],[DATE]])</f>
        <v>2042</v>
      </c>
    </row>
    <row r="7784" spans="1:16" x14ac:dyDescent="0.3">
      <c r="A7784" s="6">
        <v>51979</v>
      </c>
      <c r="B7784" s="7" t="s">
        <v>1492</v>
      </c>
      <c r="C7784" s="9">
        <f t="shared" ca="1" si="242"/>
        <v>15</v>
      </c>
      <c r="D7784" s="9" t="s">
        <v>2116</v>
      </c>
      <c r="E7784" s="9" t="s">
        <v>2116</v>
      </c>
      <c r="F7784" s="10">
        <f t="shared" ca="1" si="243"/>
        <v>9.1885554178950279E-2</v>
      </c>
      <c r="G7784" s="3" t="str">
        <f>VLOOKUP(Table3[[#This Row],[PRODUCT ID]],Table1[[PRODUCT]:[SELLING PRICE]],1,FALSE)</f>
        <v>Product440</v>
      </c>
      <c r="H7784" s="3" t="str">
        <f>VLOOKUP(Table3[[#This Row],[PRODUCT ID]],Table1[[PRODUCT]:[SELLING PRICE]],2,FALSE)</f>
        <v>Category3</v>
      </c>
      <c r="I7784" s="3" t="str">
        <f>VLOOKUP(Table3[[#This Row],[PRODUCT ID]],Table1[[PRODUCT]:[SELLING PRICE]],3,FALSE)</f>
        <v>No</v>
      </c>
      <c r="J7784" s="16">
        <f ca="1">VLOOKUP(Table3[[#This Row],[PRODUCT ID]],Table1[[PRODUCT]:[SELLING PRICE]],4,FALSE)</f>
        <v>240</v>
      </c>
      <c r="K7784" s="16">
        <f ca="1">VLOOKUP(Table3[[#This Row],[PRODUCT ID]],Table1[[PRODUCT]:[SELLING PRICE]],5,FALSE)</f>
        <v>198.23147124085287</v>
      </c>
      <c r="L7784" s="16">
        <f ca="1">J7784*Table3[[#This Row],[QUANTITY]]</f>
        <v>3600</v>
      </c>
      <c r="M7784" s="16">
        <f ca="1">K7784*Table3[[#This Row],[QUANTITY]]*(1-Table3[[#This Row],[DISCOUNT %]])</f>
        <v>2700.2529397526769</v>
      </c>
      <c r="N7784" s="3">
        <f>DAY(Table3[[#This Row],[DATE]])</f>
        <v>23</v>
      </c>
      <c r="O7784" s="3" t="str">
        <f>TEXT(Table3[[#This Row],[DATE]],"mmm")</f>
        <v>Apr</v>
      </c>
      <c r="P7784" s="3">
        <f>YEAR(Table3[[#This Row],[DATE]])</f>
        <v>2042</v>
      </c>
    </row>
    <row r="7785" spans="1:16" x14ac:dyDescent="0.3">
      <c r="A7785" s="6">
        <v>51980</v>
      </c>
      <c r="B7785" s="7" t="s">
        <v>1493</v>
      </c>
      <c r="C7785" s="9">
        <f t="shared" ca="1" si="242"/>
        <v>15</v>
      </c>
      <c r="D7785" s="9" t="s">
        <v>2116</v>
      </c>
      <c r="E7785" s="9" t="s">
        <v>2116</v>
      </c>
      <c r="F7785" s="10">
        <f t="shared" ca="1" si="243"/>
        <v>8.1950789718640782E-2</v>
      </c>
      <c r="G7785" s="3" t="str">
        <f>VLOOKUP(Table3[[#This Row],[PRODUCT ID]],Table1[[PRODUCT]:[SELLING PRICE]],1,FALSE)</f>
        <v>Product441</v>
      </c>
      <c r="H7785" s="3" t="str">
        <f>VLOOKUP(Table3[[#This Row],[PRODUCT ID]],Table1[[PRODUCT]:[SELLING PRICE]],2,FALSE)</f>
        <v>Category4</v>
      </c>
      <c r="I7785" s="3" t="str">
        <f>VLOOKUP(Table3[[#This Row],[PRODUCT ID]],Table1[[PRODUCT]:[SELLING PRICE]],3,FALSE)</f>
        <v>Kg</v>
      </c>
      <c r="J7785" s="16">
        <f ca="1">VLOOKUP(Table3[[#This Row],[PRODUCT ID]],Table1[[PRODUCT]:[SELLING PRICE]],4,FALSE)</f>
        <v>171</v>
      </c>
      <c r="K7785" s="16">
        <f ca="1">VLOOKUP(Table3[[#This Row],[PRODUCT ID]],Table1[[PRODUCT]:[SELLING PRICE]],5,FALSE)</f>
        <v>76.100348028000241</v>
      </c>
      <c r="L7785" s="16">
        <f ca="1">J7785*Table3[[#This Row],[QUANTITY]]</f>
        <v>2565</v>
      </c>
      <c r="M7785" s="16">
        <f ca="1">K7785*Table3[[#This Row],[QUANTITY]]*(1-Table3[[#This Row],[DISCOUNT %]])</f>
        <v>1047.9579661386331</v>
      </c>
      <c r="N7785" s="3">
        <f>DAY(Table3[[#This Row],[DATE]])</f>
        <v>24</v>
      </c>
      <c r="O7785" s="3" t="str">
        <f>TEXT(Table3[[#This Row],[DATE]],"mmm")</f>
        <v>Apr</v>
      </c>
      <c r="P7785" s="3">
        <f>YEAR(Table3[[#This Row],[DATE]])</f>
        <v>2042</v>
      </c>
    </row>
    <row r="7786" spans="1:16" x14ac:dyDescent="0.3">
      <c r="A7786" s="6">
        <v>51981</v>
      </c>
      <c r="B7786" s="7" t="s">
        <v>1494</v>
      </c>
      <c r="C7786" s="9">
        <f t="shared" ca="1" si="242"/>
        <v>2</v>
      </c>
      <c r="D7786" s="9" t="s">
        <v>2116</v>
      </c>
      <c r="E7786" s="9" t="s">
        <v>2118</v>
      </c>
      <c r="F7786" s="10">
        <f t="shared" ca="1" si="243"/>
        <v>2.2820776910175002E-2</v>
      </c>
      <c r="G7786" s="3" t="str">
        <f>VLOOKUP(Table3[[#This Row],[PRODUCT ID]],Table1[[PRODUCT]:[SELLING PRICE]],1,FALSE)</f>
        <v>Product442</v>
      </c>
      <c r="H7786" s="3" t="str">
        <f>VLOOKUP(Table3[[#This Row],[PRODUCT ID]],Table1[[PRODUCT]:[SELLING PRICE]],2,FALSE)</f>
        <v>Category5</v>
      </c>
      <c r="I7786" s="3" t="str">
        <f>VLOOKUP(Table3[[#This Row],[PRODUCT ID]],Table1[[PRODUCT]:[SELLING PRICE]],3,FALSE)</f>
        <v>Kg</v>
      </c>
      <c r="J7786" s="16">
        <f ca="1">VLOOKUP(Table3[[#This Row],[PRODUCT ID]],Table1[[PRODUCT]:[SELLING PRICE]],4,FALSE)</f>
        <v>145</v>
      </c>
      <c r="K7786" s="16">
        <f ca="1">VLOOKUP(Table3[[#This Row],[PRODUCT ID]],Table1[[PRODUCT]:[SELLING PRICE]],5,FALSE)</f>
        <v>105.35353296133017</v>
      </c>
      <c r="L7786" s="16">
        <f ca="1">J7786*Table3[[#This Row],[QUANTITY]]</f>
        <v>290</v>
      </c>
      <c r="M7786" s="16">
        <f ca="1">K7786*Table3[[#This Row],[QUANTITY]]*(1-Table3[[#This Row],[DISCOUNT %]])</f>
        <v>205.89856697784177</v>
      </c>
      <c r="N7786" s="3">
        <f>DAY(Table3[[#This Row],[DATE]])</f>
        <v>25</v>
      </c>
      <c r="O7786" s="3" t="str">
        <f>TEXT(Table3[[#This Row],[DATE]],"mmm")</f>
        <v>Apr</v>
      </c>
      <c r="P7786" s="3">
        <f>YEAR(Table3[[#This Row],[DATE]])</f>
        <v>2042</v>
      </c>
    </row>
    <row r="7787" spans="1:16" x14ac:dyDescent="0.3">
      <c r="A7787" s="6">
        <v>51982</v>
      </c>
      <c r="B7787" s="7" t="s">
        <v>1495</v>
      </c>
      <c r="C7787" s="9">
        <f t="shared" ca="1" si="242"/>
        <v>2</v>
      </c>
      <c r="D7787" s="9" t="s">
        <v>2115</v>
      </c>
      <c r="E7787" s="9" t="s">
        <v>2116</v>
      </c>
      <c r="F7787" s="10">
        <f t="shared" ca="1" si="243"/>
        <v>6.7629315968746467E-2</v>
      </c>
      <c r="G7787" s="3" t="str">
        <f>VLOOKUP(Table3[[#This Row],[PRODUCT ID]],Table1[[PRODUCT]:[SELLING PRICE]],1,FALSE)</f>
        <v>Product443</v>
      </c>
      <c r="H7787" s="3" t="str">
        <f>VLOOKUP(Table3[[#This Row],[PRODUCT ID]],Table1[[PRODUCT]:[SELLING PRICE]],2,FALSE)</f>
        <v>Category1</v>
      </c>
      <c r="I7787" s="3" t="str">
        <f>VLOOKUP(Table3[[#This Row],[PRODUCT ID]],Table1[[PRODUCT]:[SELLING PRICE]],3,FALSE)</f>
        <v>Lt</v>
      </c>
      <c r="J7787" s="16">
        <f ca="1">VLOOKUP(Table3[[#This Row],[PRODUCT ID]],Table1[[PRODUCT]:[SELLING PRICE]],4,FALSE)</f>
        <v>62</v>
      </c>
      <c r="K7787" s="16">
        <f ca="1">VLOOKUP(Table3[[#This Row],[PRODUCT ID]],Table1[[PRODUCT]:[SELLING PRICE]],5,FALSE)</f>
        <v>204.11764890709975</v>
      </c>
      <c r="L7787" s="16">
        <f ca="1">J7787*Table3[[#This Row],[QUANTITY]]</f>
        <v>124</v>
      </c>
      <c r="M7787" s="16">
        <f ca="1">K7787*Table3[[#This Row],[QUANTITY]]*(1-Table3[[#This Row],[DISCOUNT %]])</f>
        <v>380.62662386872768</v>
      </c>
      <c r="N7787" s="3">
        <f>DAY(Table3[[#This Row],[DATE]])</f>
        <v>26</v>
      </c>
      <c r="O7787" s="3" t="str">
        <f>TEXT(Table3[[#This Row],[DATE]],"mmm")</f>
        <v>Apr</v>
      </c>
      <c r="P7787" s="3">
        <f>YEAR(Table3[[#This Row],[DATE]])</f>
        <v>2042</v>
      </c>
    </row>
    <row r="7788" spans="1:16" x14ac:dyDescent="0.3">
      <c r="A7788" s="6">
        <v>51983</v>
      </c>
      <c r="B7788" s="7" t="s">
        <v>1496</v>
      </c>
      <c r="C7788" s="9">
        <f t="shared" ca="1" si="242"/>
        <v>8</v>
      </c>
      <c r="D7788" s="9" t="s">
        <v>2117</v>
      </c>
      <c r="E7788" s="9" t="s">
        <v>2116</v>
      </c>
      <c r="F7788" s="10">
        <f t="shared" ca="1" si="243"/>
        <v>4.1606253624667466E-2</v>
      </c>
      <c r="G7788" s="3" t="str">
        <f>VLOOKUP(Table3[[#This Row],[PRODUCT ID]],Table1[[PRODUCT]:[SELLING PRICE]],1,FALSE)</f>
        <v>Product444</v>
      </c>
      <c r="H7788" s="3" t="str">
        <f>VLOOKUP(Table3[[#This Row],[PRODUCT ID]],Table1[[PRODUCT]:[SELLING PRICE]],2,FALSE)</f>
        <v>Category2</v>
      </c>
      <c r="I7788" s="3" t="str">
        <f>VLOOKUP(Table3[[#This Row],[PRODUCT ID]],Table1[[PRODUCT]:[SELLING PRICE]],3,FALSE)</f>
        <v>Kg</v>
      </c>
      <c r="J7788" s="16">
        <f ca="1">VLOOKUP(Table3[[#This Row],[PRODUCT ID]],Table1[[PRODUCT]:[SELLING PRICE]],4,FALSE)</f>
        <v>194</v>
      </c>
      <c r="K7788" s="16">
        <f ca="1">VLOOKUP(Table3[[#This Row],[PRODUCT ID]],Table1[[PRODUCT]:[SELLING PRICE]],5,FALSE)</f>
        <v>252.92871309265112</v>
      </c>
      <c r="L7788" s="16">
        <f ca="1">J7788*Table3[[#This Row],[QUANTITY]]</f>
        <v>1552</v>
      </c>
      <c r="M7788" s="16">
        <f ca="1">K7788*Table3[[#This Row],[QUANTITY]]*(1-Table3[[#This Row],[DISCOUNT %]])</f>
        <v>1939.2423752540601</v>
      </c>
      <c r="N7788" s="3">
        <f>DAY(Table3[[#This Row],[DATE]])</f>
        <v>27</v>
      </c>
      <c r="O7788" s="3" t="str">
        <f>TEXT(Table3[[#This Row],[DATE]],"mmm")</f>
        <v>Apr</v>
      </c>
      <c r="P7788" s="3">
        <f>YEAR(Table3[[#This Row],[DATE]])</f>
        <v>2042</v>
      </c>
    </row>
    <row r="7789" spans="1:16" x14ac:dyDescent="0.3">
      <c r="A7789" s="6">
        <v>51984</v>
      </c>
      <c r="B7789" s="7" t="s">
        <v>1497</v>
      </c>
      <c r="C7789" s="9">
        <f t="shared" ca="1" si="242"/>
        <v>14</v>
      </c>
      <c r="D7789" s="9" t="s">
        <v>2117</v>
      </c>
      <c r="E7789" s="9" t="s">
        <v>2116</v>
      </c>
      <c r="F7789" s="10">
        <f t="shared" ca="1" si="243"/>
        <v>3.3016731773416762E-2</v>
      </c>
      <c r="G7789" s="3" t="str">
        <f>VLOOKUP(Table3[[#This Row],[PRODUCT ID]],Table1[[PRODUCT]:[SELLING PRICE]],1,FALSE)</f>
        <v>Product445</v>
      </c>
      <c r="H7789" s="3" t="str">
        <f>VLOOKUP(Table3[[#This Row],[PRODUCT ID]],Table1[[PRODUCT]:[SELLING PRICE]],2,FALSE)</f>
        <v>Category3</v>
      </c>
      <c r="I7789" s="3" t="str">
        <f>VLOOKUP(Table3[[#This Row],[PRODUCT ID]],Table1[[PRODUCT]:[SELLING PRICE]],3,FALSE)</f>
        <v>Lt</v>
      </c>
      <c r="J7789" s="16">
        <f ca="1">VLOOKUP(Table3[[#This Row],[PRODUCT ID]],Table1[[PRODUCT]:[SELLING PRICE]],4,FALSE)</f>
        <v>148</v>
      </c>
      <c r="K7789" s="16">
        <f ca="1">VLOOKUP(Table3[[#This Row],[PRODUCT ID]],Table1[[PRODUCT]:[SELLING PRICE]],5,FALSE)</f>
        <v>171.1943694920765</v>
      </c>
      <c r="L7789" s="16">
        <f ca="1">J7789*Table3[[#This Row],[QUANTITY]]</f>
        <v>2072</v>
      </c>
      <c r="M7789" s="16">
        <f ca="1">K7789*Table3[[#This Row],[QUANTITY]]*(1-Table3[[#This Row],[DISCOUNT %]])</f>
        <v>2317.5892727881237</v>
      </c>
      <c r="N7789" s="3">
        <f>DAY(Table3[[#This Row],[DATE]])</f>
        <v>28</v>
      </c>
      <c r="O7789" s="3" t="str">
        <f>TEXT(Table3[[#This Row],[DATE]],"mmm")</f>
        <v>Apr</v>
      </c>
      <c r="P7789" s="3">
        <f>YEAR(Table3[[#This Row],[DATE]])</f>
        <v>2042</v>
      </c>
    </row>
    <row r="7790" spans="1:16" x14ac:dyDescent="0.3">
      <c r="A7790" s="6">
        <v>51985</v>
      </c>
      <c r="B7790" s="7" t="s">
        <v>1498</v>
      </c>
      <c r="C7790" s="9">
        <f t="shared" ca="1" si="242"/>
        <v>7</v>
      </c>
      <c r="D7790" s="9" t="s">
        <v>2116</v>
      </c>
      <c r="E7790" s="9" t="s">
        <v>2116</v>
      </c>
      <c r="F7790" s="10">
        <f t="shared" ca="1" si="243"/>
        <v>7.9499715629301165E-2</v>
      </c>
      <c r="G7790" s="3" t="str">
        <f>VLOOKUP(Table3[[#This Row],[PRODUCT ID]],Table1[[PRODUCT]:[SELLING PRICE]],1,FALSE)</f>
        <v>Product446</v>
      </c>
      <c r="H7790" s="3" t="str">
        <f>VLOOKUP(Table3[[#This Row],[PRODUCT ID]],Table1[[PRODUCT]:[SELLING PRICE]],2,FALSE)</f>
        <v>Category4</v>
      </c>
      <c r="I7790" s="3" t="str">
        <f>VLOOKUP(Table3[[#This Row],[PRODUCT ID]],Table1[[PRODUCT]:[SELLING PRICE]],3,FALSE)</f>
        <v>Ft</v>
      </c>
      <c r="J7790" s="16">
        <f ca="1">VLOOKUP(Table3[[#This Row],[PRODUCT ID]],Table1[[PRODUCT]:[SELLING PRICE]],4,FALSE)</f>
        <v>66</v>
      </c>
      <c r="K7790" s="16">
        <f ca="1">VLOOKUP(Table3[[#This Row],[PRODUCT ID]],Table1[[PRODUCT]:[SELLING PRICE]],5,FALSE)</f>
        <v>73.495873724864708</v>
      </c>
      <c r="L7790" s="16">
        <f ca="1">J7790*Table3[[#This Row],[QUANTITY]]</f>
        <v>462</v>
      </c>
      <c r="M7790" s="16">
        <f ca="1">K7790*Table3[[#This Row],[QUANTITY]]*(1-Table3[[#This Row],[DISCOUNT %]])</f>
        <v>473.57080864667654</v>
      </c>
      <c r="N7790" s="3">
        <f>DAY(Table3[[#This Row],[DATE]])</f>
        <v>29</v>
      </c>
      <c r="O7790" s="3" t="str">
        <f>TEXT(Table3[[#This Row],[DATE]],"mmm")</f>
        <v>Apr</v>
      </c>
      <c r="P7790" s="3">
        <f>YEAR(Table3[[#This Row],[DATE]])</f>
        <v>2042</v>
      </c>
    </row>
    <row r="7791" spans="1:16" x14ac:dyDescent="0.3">
      <c r="A7791" s="6">
        <v>51986</v>
      </c>
      <c r="B7791" s="7" t="s">
        <v>1499</v>
      </c>
      <c r="C7791" s="9">
        <f t="shared" ca="1" si="242"/>
        <v>14</v>
      </c>
      <c r="D7791" s="9" t="s">
        <v>2116</v>
      </c>
      <c r="E7791" s="9" t="s">
        <v>2116</v>
      </c>
      <c r="F7791" s="10">
        <f t="shared" ca="1" si="243"/>
        <v>7.6463551571507027E-2</v>
      </c>
      <c r="G7791" s="3" t="str">
        <f>VLOOKUP(Table3[[#This Row],[PRODUCT ID]],Table1[[PRODUCT]:[SELLING PRICE]],1,FALSE)</f>
        <v>Product447</v>
      </c>
      <c r="H7791" s="3" t="str">
        <f>VLOOKUP(Table3[[#This Row],[PRODUCT ID]],Table1[[PRODUCT]:[SELLING PRICE]],2,FALSE)</f>
        <v>Category5</v>
      </c>
      <c r="I7791" s="3" t="str">
        <f>VLOOKUP(Table3[[#This Row],[PRODUCT ID]],Table1[[PRODUCT]:[SELLING PRICE]],3,FALSE)</f>
        <v>Kg</v>
      </c>
      <c r="J7791" s="16">
        <f ca="1">VLOOKUP(Table3[[#This Row],[PRODUCT ID]],Table1[[PRODUCT]:[SELLING PRICE]],4,FALSE)</f>
        <v>217</v>
      </c>
      <c r="K7791" s="16">
        <f ca="1">VLOOKUP(Table3[[#This Row],[PRODUCT ID]],Table1[[PRODUCT]:[SELLING PRICE]],5,FALSE)</f>
        <v>271.24480292043745</v>
      </c>
      <c r="L7791" s="16">
        <f ca="1">J7791*Table3[[#This Row],[QUANTITY]]</f>
        <v>3038</v>
      </c>
      <c r="M7791" s="16">
        <f ca="1">K7791*Table3[[#This Row],[QUANTITY]]*(1-Table3[[#This Row],[DISCOUNT %]])</f>
        <v>3507.0624672135823</v>
      </c>
      <c r="N7791" s="3">
        <f>DAY(Table3[[#This Row],[DATE]])</f>
        <v>30</v>
      </c>
      <c r="O7791" s="3" t="str">
        <f>TEXT(Table3[[#This Row],[DATE]],"mmm")</f>
        <v>Apr</v>
      </c>
      <c r="P7791" s="3">
        <f>YEAR(Table3[[#This Row],[DATE]])</f>
        <v>2042</v>
      </c>
    </row>
    <row r="7792" spans="1:16" x14ac:dyDescent="0.3">
      <c r="A7792" s="6">
        <v>51987</v>
      </c>
      <c r="B7792" s="7" t="s">
        <v>1500</v>
      </c>
      <c r="C7792" s="9">
        <f t="shared" ca="1" si="242"/>
        <v>9</v>
      </c>
      <c r="D7792" s="9" t="s">
        <v>2116</v>
      </c>
      <c r="E7792" s="9" t="s">
        <v>2118</v>
      </c>
      <c r="F7792" s="10">
        <f t="shared" ca="1" si="243"/>
        <v>6.2068524929871541E-2</v>
      </c>
      <c r="G7792" s="3" t="str">
        <f>VLOOKUP(Table3[[#This Row],[PRODUCT ID]],Table1[[PRODUCT]:[SELLING PRICE]],1,FALSE)</f>
        <v>Product448</v>
      </c>
      <c r="H7792" s="3" t="str">
        <f>VLOOKUP(Table3[[#This Row],[PRODUCT ID]],Table1[[PRODUCT]:[SELLING PRICE]],2,FALSE)</f>
        <v>Category1</v>
      </c>
      <c r="I7792" s="3" t="str">
        <f>VLOOKUP(Table3[[#This Row],[PRODUCT ID]],Table1[[PRODUCT]:[SELLING PRICE]],3,FALSE)</f>
        <v>No</v>
      </c>
      <c r="J7792" s="16">
        <f ca="1">VLOOKUP(Table3[[#This Row],[PRODUCT ID]],Table1[[PRODUCT]:[SELLING PRICE]],4,FALSE)</f>
        <v>37</v>
      </c>
      <c r="K7792" s="16">
        <f ca="1">VLOOKUP(Table3[[#This Row],[PRODUCT ID]],Table1[[PRODUCT]:[SELLING PRICE]],5,FALSE)</f>
        <v>161.07993720505132</v>
      </c>
      <c r="L7792" s="16">
        <f ca="1">J7792*Table3[[#This Row],[QUANTITY]]</f>
        <v>333</v>
      </c>
      <c r="M7792" s="16">
        <f ca="1">K7792*Table3[[#This Row],[QUANTITY]]*(1-Table3[[#This Row],[DISCOUNT %]])</f>
        <v>1359.7374879624369</v>
      </c>
      <c r="N7792" s="3">
        <f>DAY(Table3[[#This Row],[DATE]])</f>
        <v>1</v>
      </c>
      <c r="O7792" s="3" t="str">
        <f>TEXT(Table3[[#This Row],[DATE]],"mmm")</f>
        <v>May</v>
      </c>
      <c r="P7792" s="3">
        <f>YEAR(Table3[[#This Row],[DATE]])</f>
        <v>2042</v>
      </c>
    </row>
    <row r="7793" spans="1:16" x14ac:dyDescent="0.3">
      <c r="A7793" s="6">
        <v>51988</v>
      </c>
      <c r="B7793" s="7" t="s">
        <v>1501</v>
      </c>
      <c r="C7793" s="9">
        <f t="shared" ca="1" si="242"/>
        <v>6</v>
      </c>
      <c r="D7793" s="9" t="s">
        <v>2116</v>
      </c>
      <c r="E7793" s="9" t="s">
        <v>2118</v>
      </c>
      <c r="F7793" s="10">
        <f t="shared" ca="1" si="243"/>
        <v>2.2535045625418516E-2</v>
      </c>
      <c r="G7793" s="3" t="str">
        <f>VLOOKUP(Table3[[#This Row],[PRODUCT ID]],Table1[[PRODUCT]:[SELLING PRICE]],1,FALSE)</f>
        <v>Product449</v>
      </c>
      <c r="H7793" s="3" t="str">
        <f>VLOOKUP(Table3[[#This Row],[PRODUCT ID]],Table1[[PRODUCT]:[SELLING PRICE]],2,FALSE)</f>
        <v>Category2</v>
      </c>
      <c r="I7793" s="3" t="str">
        <f>VLOOKUP(Table3[[#This Row],[PRODUCT ID]],Table1[[PRODUCT]:[SELLING PRICE]],3,FALSE)</f>
        <v>No</v>
      </c>
      <c r="J7793" s="16">
        <f ca="1">VLOOKUP(Table3[[#This Row],[PRODUCT ID]],Table1[[PRODUCT]:[SELLING PRICE]],4,FALSE)</f>
        <v>54</v>
      </c>
      <c r="K7793" s="16">
        <f ca="1">VLOOKUP(Table3[[#This Row],[PRODUCT ID]],Table1[[PRODUCT]:[SELLING PRICE]],5,FALSE)</f>
        <v>207.74626387774205</v>
      </c>
      <c r="L7793" s="16">
        <f ca="1">J7793*Table3[[#This Row],[QUANTITY]]</f>
        <v>324</v>
      </c>
      <c r="M7793" s="16">
        <f ca="1">K7793*Table3[[#This Row],[QUANTITY]]*(1-Table3[[#This Row],[DISCOUNT %]])</f>
        <v>1218.3881540564814</v>
      </c>
      <c r="N7793" s="3">
        <f>DAY(Table3[[#This Row],[DATE]])</f>
        <v>2</v>
      </c>
      <c r="O7793" s="3" t="str">
        <f>TEXT(Table3[[#This Row],[DATE]],"mmm")</f>
        <v>May</v>
      </c>
      <c r="P7793" s="3">
        <f>YEAR(Table3[[#This Row],[DATE]])</f>
        <v>2042</v>
      </c>
    </row>
    <row r="7794" spans="1:16" x14ac:dyDescent="0.3">
      <c r="A7794" s="6">
        <v>51989</v>
      </c>
      <c r="B7794" s="7" t="s">
        <v>1502</v>
      </c>
      <c r="C7794" s="9">
        <f t="shared" ca="1" si="242"/>
        <v>6</v>
      </c>
      <c r="D7794" s="9" t="s">
        <v>2115</v>
      </c>
      <c r="E7794" s="9" t="s">
        <v>2116</v>
      </c>
      <c r="F7794" s="10">
        <f t="shared" ca="1" si="243"/>
        <v>9.8183237149886471E-2</v>
      </c>
      <c r="G7794" s="3" t="str">
        <f>VLOOKUP(Table3[[#This Row],[PRODUCT ID]],Table1[[PRODUCT]:[SELLING PRICE]],1,FALSE)</f>
        <v>Product450</v>
      </c>
      <c r="H7794" s="3" t="str">
        <f>VLOOKUP(Table3[[#This Row],[PRODUCT ID]],Table1[[PRODUCT]:[SELLING PRICE]],2,FALSE)</f>
        <v>Category3</v>
      </c>
      <c r="I7794" s="3" t="str">
        <f>VLOOKUP(Table3[[#This Row],[PRODUCT ID]],Table1[[PRODUCT]:[SELLING PRICE]],3,FALSE)</f>
        <v>Ft</v>
      </c>
      <c r="J7794" s="16">
        <f ca="1">VLOOKUP(Table3[[#This Row],[PRODUCT ID]],Table1[[PRODUCT]:[SELLING PRICE]],4,FALSE)</f>
        <v>153</v>
      </c>
      <c r="K7794" s="16">
        <f ca="1">VLOOKUP(Table3[[#This Row],[PRODUCT ID]],Table1[[PRODUCT]:[SELLING PRICE]],5,FALSE)</f>
        <v>172.86633488663912</v>
      </c>
      <c r="L7794" s="16">
        <f ca="1">J7794*Table3[[#This Row],[QUANTITY]]</f>
        <v>918</v>
      </c>
      <c r="M7794" s="16">
        <f ca="1">K7794*Table3[[#This Row],[QUANTITY]]*(1-Table3[[#This Row],[DISCOUNT %]])</f>
        <v>935.36255119939517</v>
      </c>
      <c r="N7794" s="3">
        <f>DAY(Table3[[#This Row],[DATE]])</f>
        <v>3</v>
      </c>
      <c r="O7794" s="3" t="str">
        <f>TEXT(Table3[[#This Row],[DATE]],"mmm")</f>
        <v>May</v>
      </c>
      <c r="P7794" s="3">
        <f>YEAR(Table3[[#This Row],[DATE]])</f>
        <v>2042</v>
      </c>
    </row>
    <row r="7795" spans="1:16" x14ac:dyDescent="0.3">
      <c r="A7795" s="6">
        <v>51990</v>
      </c>
      <c r="B7795" s="7" t="s">
        <v>1503</v>
      </c>
      <c r="C7795" s="9">
        <f t="shared" ca="1" si="242"/>
        <v>5</v>
      </c>
      <c r="D7795" s="9" t="s">
        <v>2116</v>
      </c>
      <c r="E7795" s="9" t="s">
        <v>2116</v>
      </c>
      <c r="F7795" s="10">
        <f t="shared" ca="1" si="243"/>
        <v>2.3673003788801019E-2</v>
      </c>
      <c r="G7795" s="3" t="str">
        <f>VLOOKUP(Table3[[#This Row],[PRODUCT ID]],Table1[[PRODUCT]:[SELLING PRICE]],1,FALSE)</f>
        <v>Product451</v>
      </c>
      <c r="H7795" s="3" t="str">
        <f>VLOOKUP(Table3[[#This Row],[PRODUCT ID]],Table1[[PRODUCT]:[SELLING PRICE]],2,FALSE)</f>
        <v>Category4</v>
      </c>
      <c r="I7795" s="3" t="str">
        <f>VLOOKUP(Table3[[#This Row],[PRODUCT ID]],Table1[[PRODUCT]:[SELLING PRICE]],3,FALSE)</f>
        <v>No</v>
      </c>
      <c r="J7795" s="16">
        <f ca="1">VLOOKUP(Table3[[#This Row],[PRODUCT ID]],Table1[[PRODUCT]:[SELLING PRICE]],4,FALSE)</f>
        <v>183</v>
      </c>
      <c r="K7795" s="16">
        <f ca="1">VLOOKUP(Table3[[#This Row],[PRODUCT ID]],Table1[[PRODUCT]:[SELLING PRICE]],5,FALSE)</f>
        <v>243.08713282427101</v>
      </c>
      <c r="L7795" s="16">
        <f ca="1">J7795*Table3[[#This Row],[QUANTITY]]</f>
        <v>915</v>
      </c>
      <c r="M7795" s="16">
        <f ca="1">K7795*Table3[[#This Row],[QUANTITY]]*(1-Table3[[#This Row],[DISCOUNT %]])</f>
        <v>1186.6626510395663</v>
      </c>
      <c r="N7795" s="3">
        <f>DAY(Table3[[#This Row],[DATE]])</f>
        <v>4</v>
      </c>
      <c r="O7795" s="3" t="str">
        <f>TEXT(Table3[[#This Row],[DATE]],"mmm")</f>
        <v>May</v>
      </c>
      <c r="P7795" s="3">
        <f>YEAR(Table3[[#This Row],[DATE]])</f>
        <v>2042</v>
      </c>
    </row>
    <row r="7796" spans="1:16" x14ac:dyDescent="0.3">
      <c r="A7796" s="6">
        <v>51991</v>
      </c>
      <c r="B7796" s="7" t="s">
        <v>1504</v>
      </c>
      <c r="C7796" s="9">
        <f t="shared" ca="1" si="242"/>
        <v>1</v>
      </c>
      <c r="D7796" s="9" t="s">
        <v>2117</v>
      </c>
      <c r="E7796" s="9" t="s">
        <v>2116</v>
      </c>
      <c r="F7796" s="10">
        <f t="shared" ca="1" si="243"/>
        <v>5.8725194347292037E-2</v>
      </c>
      <c r="G7796" s="3" t="str">
        <f>VLOOKUP(Table3[[#This Row],[PRODUCT ID]],Table1[[PRODUCT]:[SELLING PRICE]],1,FALSE)</f>
        <v>Product452</v>
      </c>
      <c r="H7796" s="3" t="str">
        <f>VLOOKUP(Table3[[#This Row],[PRODUCT ID]],Table1[[PRODUCT]:[SELLING PRICE]],2,FALSE)</f>
        <v>Category5</v>
      </c>
      <c r="I7796" s="3" t="str">
        <f>VLOOKUP(Table3[[#This Row],[PRODUCT ID]],Table1[[PRODUCT]:[SELLING PRICE]],3,FALSE)</f>
        <v>Kg</v>
      </c>
      <c r="J7796" s="16">
        <f ca="1">VLOOKUP(Table3[[#This Row],[PRODUCT ID]],Table1[[PRODUCT]:[SELLING PRICE]],4,FALSE)</f>
        <v>50</v>
      </c>
      <c r="K7796" s="16">
        <f ca="1">VLOOKUP(Table3[[#This Row],[PRODUCT ID]],Table1[[PRODUCT]:[SELLING PRICE]],5,FALSE)</f>
        <v>268.33137701532064</v>
      </c>
      <c r="L7796" s="16">
        <f ca="1">J7796*Table3[[#This Row],[QUANTITY]]</f>
        <v>50</v>
      </c>
      <c r="M7796" s="16">
        <f ca="1">K7796*Table3[[#This Row],[QUANTITY]]*(1-Table3[[#This Row],[DISCOUNT %]])</f>
        <v>252.57356475061943</v>
      </c>
      <c r="N7796" s="3">
        <f>DAY(Table3[[#This Row],[DATE]])</f>
        <v>5</v>
      </c>
      <c r="O7796" s="3" t="str">
        <f>TEXT(Table3[[#This Row],[DATE]],"mmm")</f>
        <v>May</v>
      </c>
      <c r="P7796" s="3">
        <f>YEAR(Table3[[#This Row],[DATE]])</f>
        <v>2042</v>
      </c>
    </row>
    <row r="7797" spans="1:16" x14ac:dyDescent="0.3">
      <c r="A7797" s="6">
        <v>51992</v>
      </c>
      <c r="B7797" s="7" t="s">
        <v>1505</v>
      </c>
      <c r="C7797" s="9">
        <f t="shared" ca="1" si="242"/>
        <v>11</v>
      </c>
      <c r="D7797" s="9" t="s">
        <v>2115</v>
      </c>
      <c r="E7797" s="9" t="s">
        <v>2116</v>
      </c>
      <c r="F7797" s="10">
        <f t="shared" ca="1" si="243"/>
        <v>6.5162217918207102E-2</v>
      </c>
      <c r="G7797" s="3" t="str">
        <f>VLOOKUP(Table3[[#This Row],[PRODUCT ID]],Table1[[PRODUCT]:[SELLING PRICE]],1,FALSE)</f>
        <v>Product453</v>
      </c>
      <c r="H7797" s="3" t="str">
        <f>VLOOKUP(Table3[[#This Row],[PRODUCT ID]],Table1[[PRODUCT]:[SELLING PRICE]],2,FALSE)</f>
        <v>Category1</v>
      </c>
      <c r="I7797" s="3" t="str">
        <f>VLOOKUP(Table3[[#This Row],[PRODUCT ID]],Table1[[PRODUCT]:[SELLING PRICE]],3,FALSE)</f>
        <v>Kg</v>
      </c>
      <c r="J7797" s="16">
        <f ca="1">VLOOKUP(Table3[[#This Row],[PRODUCT ID]],Table1[[PRODUCT]:[SELLING PRICE]],4,FALSE)</f>
        <v>183</v>
      </c>
      <c r="K7797" s="16">
        <f ca="1">VLOOKUP(Table3[[#This Row],[PRODUCT ID]],Table1[[PRODUCT]:[SELLING PRICE]],5,FALSE)</f>
        <v>196.04404463784016</v>
      </c>
      <c r="L7797" s="16">
        <f ca="1">J7797*Table3[[#This Row],[QUANTITY]]</f>
        <v>2013</v>
      </c>
      <c r="M7797" s="16">
        <f ca="1">K7797*Table3[[#This Row],[QUANTITY]]*(1-Table3[[#This Row],[DISCOUNT %]])</f>
        <v>2015.9631786754076</v>
      </c>
      <c r="N7797" s="3">
        <f>DAY(Table3[[#This Row],[DATE]])</f>
        <v>6</v>
      </c>
      <c r="O7797" s="3" t="str">
        <f>TEXT(Table3[[#This Row],[DATE]],"mmm")</f>
        <v>May</v>
      </c>
      <c r="P7797" s="3">
        <f>YEAR(Table3[[#This Row],[DATE]])</f>
        <v>2042</v>
      </c>
    </row>
    <row r="7798" spans="1:16" x14ac:dyDescent="0.3">
      <c r="A7798" s="6">
        <v>51993</v>
      </c>
      <c r="B7798" s="7" t="s">
        <v>1506</v>
      </c>
      <c r="C7798" s="9">
        <f t="shared" ca="1" si="242"/>
        <v>9</v>
      </c>
      <c r="D7798" s="9" t="s">
        <v>2115</v>
      </c>
      <c r="E7798" s="9" t="s">
        <v>2118</v>
      </c>
      <c r="F7798" s="10">
        <f t="shared" ca="1" si="243"/>
        <v>8.2142974715226053E-2</v>
      </c>
      <c r="G7798" s="3" t="str">
        <f>VLOOKUP(Table3[[#This Row],[PRODUCT ID]],Table1[[PRODUCT]:[SELLING PRICE]],1,FALSE)</f>
        <v>Product454</v>
      </c>
      <c r="H7798" s="3" t="str">
        <f>VLOOKUP(Table3[[#This Row],[PRODUCT ID]],Table1[[PRODUCT]:[SELLING PRICE]],2,FALSE)</f>
        <v>Category2</v>
      </c>
      <c r="I7798" s="3" t="str">
        <f>VLOOKUP(Table3[[#This Row],[PRODUCT ID]],Table1[[PRODUCT]:[SELLING PRICE]],3,FALSE)</f>
        <v>Lt</v>
      </c>
      <c r="J7798" s="16">
        <f ca="1">VLOOKUP(Table3[[#This Row],[PRODUCT ID]],Table1[[PRODUCT]:[SELLING PRICE]],4,FALSE)</f>
        <v>65</v>
      </c>
      <c r="K7798" s="16">
        <f ca="1">VLOOKUP(Table3[[#This Row],[PRODUCT ID]],Table1[[PRODUCT]:[SELLING PRICE]],5,FALSE)</f>
        <v>130.24392975321103</v>
      </c>
      <c r="L7798" s="16">
        <f ca="1">J7798*Table3[[#This Row],[QUANTITY]]</f>
        <v>585</v>
      </c>
      <c r="M7798" s="16">
        <f ca="1">K7798*Table3[[#This Row],[QUANTITY]]*(1-Table3[[#This Row],[DISCOUNT %]])</f>
        <v>1075.9077533221321</v>
      </c>
      <c r="N7798" s="3">
        <f>DAY(Table3[[#This Row],[DATE]])</f>
        <v>7</v>
      </c>
      <c r="O7798" s="3" t="str">
        <f>TEXT(Table3[[#This Row],[DATE]],"mmm")</f>
        <v>May</v>
      </c>
      <c r="P7798" s="3">
        <f>YEAR(Table3[[#This Row],[DATE]])</f>
        <v>2042</v>
      </c>
    </row>
    <row r="7799" spans="1:16" x14ac:dyDescent="0.3">
      <c r="A7799" s="6">
        <v>51994</v>
      </c>
      <c r="B7799" s="7" t="s">
        <v>1507</v>
      </c>
      <c r="C7799" s="9">
        <f t="shared" ca="1" si="242"/>
        <v>15</v>
      </c>
      <c r="D7799" s="9" t="s">
        <v>2115</v>
      </c>
      <c r="E7799" s="9" t="s">
        <v>2116</v>
      </c>
      <c r="F7799" s="10">
        <f t="shared" ca="1" si="243"/>
        <v>2.6238315984190352E-2</v>
      </c>
      <c r="G7799" s="3" t="str">
        <f>VLOOKUP(Table3[[#This Row],[PRODUCT ID]],Table1[[PRODUCT]:[SELLING PRICE]],1,FALSE)</f>
        <v>Product455</v>
      </c>
      <c r="H7799" s="3" t="str">
        <f>VLOOKUP(Table3[[#This Row],[PRODUCT ID]],Table1[[PRODUCT]:[SELLING PRICE]],2,FALSE)</f>
        <v>Category3</v>
      </c>
      <c r="I7799" s="3" t="str">
        <f>VLOOKUP(Table3[[#This Row],[PRODUCT ID]],Table1[[PRODUCT]:[SELLING PRICE]],3,FALSE)</f>
        <v>Kg</v>
      </c>
      <c r="J7799" s="16">
        <f ca="1">VLOOKUP(Table3[[#This Row],[PRODUCT ID]],Table1[[PRODUCT]:[SELLING PRICE]],4,FALSE)</f>
        <v>138</v>
      </c>
      <c r="K7799" s="16">
        <f ca="1">VLOOKUP(Table3[[#This Row],[PRODUCT ID]],Table1[[PRODUCT]:[SELLING PRICE]],5,FALSE)</f>
        <v>168.4508448610674</v>
      </c>
      <c r="L7799" s="16">
        <f ca="1">J7799*Table3[[#This Row],[QUANTITY]]</f>
        <v>2070</v>
      </c>
      <c r="M7799" s="16">
        <f ca="1">K7799*Table3[[#This Row],[QUANTITY]]*(1-Table3[[#This Row],[DISCOUNT %]])</f>
        <v>2460.4646754869832</v>
      </c>
      <c r="N7799" s="3">
        <f>DAY(Table3[[#This Row],[DATE]])</f>
        <v>8</v>
      </c>
      <c r="O7799" s="3" t="str">
        <f>TEXT(Table3[[#This Row],[DATE]],"mmm")</f>
        <v>May</v>
      </c>
      <c r="P7799" s="3">
        <f>YEAR(Table3[[#This Row],[DATE]])</f>
        <v>2042</v>
      </c>
    </row>
    <row r="7800" spans="1:16" x14ac:dyDescent="0.3">
      <c r="A7800" s="6">
        <v>51995</v>
      </c>
      <c r="B7800" s="7" t="s">
        <v>1508</v>
      </c>
      <c r="C7800" s="9">
        <f t="shared" ca="1" si="242"/>
        <v>2</v>
      </c>
      <c r="D7800" s="9" t="s">
        <v>2116</v>
      </c>
      <c r="E7800" s="9" t="s">
        <v>2116</v>
      </c>
      <c r="F7800" s="10">
        <f t="shared" ca="1" si="243"/>
        <v>4.9815084295462879E-2</v>
      </c>
      <c r="G7800" s="3" t="str">
        <f>VLOOKUP(Table3[[#This Row],[PRODUCT ID]],Table1[[PRODUCT]:[SELLING PRICE]],1,FALSE)</f>
        <v>Product456</v>
      </c>
      <c r="H7800" s="3" t="str">
        <f>VLOOKUP(Table3[[#This Row],[PRODUCT ID]],Table1[[PRODUCT]:[SELLING PRICE]],2,FALSE)</f>
        <v>Category4</v>
      </c>
      <c r="I7800" s="3" t="str">
        <f>VLOOKUP(Table3[[#This Row],[PRODUCT ID]],Table1[[PRODUCT]:[SELLING PRICE]],3,FALSE)</f>
        <v>Lt</v>
      </c>
      <c r="J7800" s="16">
        <f ca="1">VLOOKUP(Table3[[#This Row],[PRODUCT ID]],Table1[[PRODUCT]:[SELLING PRICE]],4,FALSE)</f>
        <v>40</v>
      </c>
      <c r="K7800" s="16">
        <f ca="1">VLOOKUP(Table3[[#This Row],[PRODUCT ID]],Table1[[PRODUCT]:[SELLING PRICE]],5,FALSE)</f>
        <v>70.338499598051584</v>
      </c>
      <c r="L7800" s="16">
        <f ca="1">J7800*Table3[[#This Row],[QUANTITY]]</f>
        <v>80</v>
      </c>
      <c r="M7800" s="16">
        <f ca="1">K7800*Table3[[#This Row],[QUANTITY]]*(1-Table3[[#This Row],[DISCOUNT %]])</f>
        <v>133.66916262271653</v>
      </c>
      <c r="N7800" s="3">
        <f>DAY(Table3[[#This Row],[DATE]])</f>
        <v>9</v>
      </c>
      <c r="O7800" s="3" t="str">
        <f>TEXT(Table3[[#This Row],[DATE]],"mmm")</f>
        <v>May</v>
      </c>
      <c r="P7800" s="3">
        <f>YEAR(Table3[[#This Row],[DATE]])</f>
        <v>2042</v>
      </c>
    </row>
    <row r="7801" spans="1:16" x14ac:dyDescent="0.3">
      <c r="A7801" s="6">
        <v>51996</v>
      </c>
      <c r="B7801" s="7" t="s">
        <v>1509</v>
      </c>
      <c r="C7801" s="9">
        <f t="shared" ca="1" si="242"/>
        <v>9</v>
      </c>
      <c r="D7801" s="9" t="s">
        <v>2116</v>
      </c>
      <c r="E7801" s="9" t="s">
        <v>2116</v>
      </c>
      <c r="F7801" s="10">
        <f t="shared" ca="1" si="243"/>
        <v>1.0246747400449696E-2</v>
      </c>
      <c r="G7801" s="3" t="str">
        <f>VLOOKUP(Table3[[#This Row],[PRODUCT ID]],Table1[[PRODUCT]:[SELLING PRICE]],1,FALSE)</f>
        <v>Product457</v>
      </c>
      <c r="H7801" s="3" t="str">
        <f>VLOOKUP(Table3[[#This Row],[PRODUCT ID]],Table1[[PRODUCT]:[SELLING PRICE]],2,FALSE)</f>
        <v>Category1</v>
      </c>
      <c r="I7801" s="3" t="str">
        <f>VLOOKUP(Table3[[#This Row],[PRODUCT ID]],Table1[[PRODUCT]:[SELLING PRICE]],3,FALSE)</f>
        <v>Ft</v>
      </c>
      <c r="J7801" s="16">
        <f ca="1">VLOOKUP(Table3[[#This Row],[PRODUCT ID]],Table1[[PRODUCT]:[SELLING PRICE]],4,FALSE)</f>
        <v>92</v>
      </c>
      <c r="K7801" s="16">
        <f ca="1">VLOOKUP(Table3[[#This Row],[PRODUCT ID]],Table1[[PRODUCT]:[SELLING PRICE]],5,FALSE)</f>
        <v>244.46122587165627</v>
      </c>
      <c r="L7801" s="16">
        <f ca="1">J7801*Table3[[#This Row],[QUANTITY]]</f>
        <v>828</v>
      </c>
      <c r="M7801" s="16">
        <f ca="1">K7801*Table3[[#This Row],[QUANTITY]]*(1-Table3[[#This Row],[DISCOUNT %]])</f>
        <v>2177.6066409685059</v>
      </c>
      <c r="N7801" s="3">
        <f>DAY(Table3[[#This Row],[DATE]])</f>
        <v>10</v>
      </c>
      <c r="O7801" s="3" t="str">
        <f>TEXT(Table3[[#This Row],[DATE]],"mmm")</f>
        <v>May</v>
      </c>
      <c r="P7801" s="3">
        <f>YEAR(Table3[[#This Row],[DATE]])</f>
        <v>2042</v>
      </c>
    </row>
    <row r="7802" spans="1:16" x14ac:dyDescent="0.3">
      <c r="A7802" s="6">
        <v>51997</v>
      </c>
      <c r="B7802" s="7" t="s">
        <v>1510</v>
      </c>
      <c r="C7802" s="9">
        <f t="shared" ca="1" si="242"/>
        <v>5</v>
      </c>
      <c r="D7802" s="9" t="s">
        <v>2116</v>
      </c>
      <c r="E7802" s="9" t="s">
        <v>2116</v>
      </c>
      <c r="F7802" s="10">
        <f t="shared" ca="1" si="243"/>
        <v>5.6799039607514534E-2</v>
      </c>
      <c r="G7802" s="3" t="str">
        <f>VLOOKUP(Table3[[#This Row],[PRODUCT ID]],Table1[[PRODUCT]:[SELLING PRICE]],1,FALSE)</f>
        <v>Product458</v>
      </c>
      <c r="H7802" s="3" t="str">
        <f>VLOOKUP(Table3[[#This Row],[PRODUCT ID]],Table1[[PRODUCT]:[SELLING PRICE]],2,FALSE)</f>
        <v>Category2</v>
      </c>
      <c r="I7802" s="3" t="str">
        <f>VLOOKUP(Table3[[#This Row],[PRODUCT ID]],Table1[[PRODUCT]:[SELLING PRICE]],3,FALSE)</f>
        <v>Kg</v>
      </c>
      <c r="J7802" s="16">
        <f ca="1">VLOOKUP(Table3[[#This Row],[PRODUCT ID]],Table1[[PRODUCT]:[SELLING PRICE]],4,FALSE)</f>
        <v>88</v>
      </c>
      <c r="K7802" s="16">
        <f ca="1">VLOOKUP(Table3[[#This Row],[PRODUCT ID]],Table1[[PRODUCT]:[SELLING PRICE]],5,FALSE)</f>
        <v>113.28445781165411</v>
      </c>
      <c r="L7802" s="16">
        <f ca="1">J7802*Table3[[#This Row],[QUANTITY]]</f>
        <v>440</v>
      </c>
      <c r="M7802" s="16">
        <f ca="1">K7802*Table3[[#This Row],[QUANTITY]]*(1-Table3[[#This Row],[DISCOUNT %]])</f>
        <v>534.25004702747071</v>
      </c>
      <c r="N7802" s="3">
        <f>DAY(Table3[[#This Row],[DATE]])</f>
        <v>11</v>
      </c>
      <c r="O7802" s="3" t="str">
        <f>TEXT(Table3[[#This Row],[DATE]],"mmm")</f>
        <v>May</v>
      </c>
      <c r="P7802" s="3">
        <f>YEAR(Table3[[#This Row],[DATE]])</f>
        <v>2042</v>
      </c>
    </row>
    <row r="7803" spans="1:16" x14ac:dyDescent="0.3">
      <c r="A7803" s="6">
        <v>51998</v>
      </c>
      <c r="B7803" s="7" t="s">
        <v>1511</v>
      </c>
      <c r="C7803" s="9">
        <f t="shared" ca="1" si="242"/>
        <v>4</v>
      </c>
      <c r="D7803" s="9" t="s">
        <v>2115</v>
      </c>
      <c r="E7803" s="9" t="s">
        <v>2116</v>
      </c>
      <c r="F7803" s="10">
        <f t="shared" ca="1" si="243"/>
        <v>8.0679804472627251E-2</v>
      </c>
      <c r="G7803" s="3" t="str">
        <f>VLOOKUP(Table3[[#This Row],[PRODUCT ID]],Table1[[PRODUCT]:[SELLING PRICE]],1,FALSE)</f>
        <v>Product459</v>
      </c>
      <c r="H7803" s="3" t="str">
        <f>VLOOKUP(Table3[[#This Row],[PRODUCT ID]],Table1[[PRODUCT]:[SELLING PRICE]],2,FALSE)</f>
        <v>Category3</v>
      </c>
      <c r="I7803" s="3" t="str">
        <f>VLOOKUP(Table3[[#This Row],[PRODUCT ID]],Table1[[PRODUCT]:[SELLING PRICE]],3,FALSE)</f>
        <v>No</v>
      </c>
      <c r="J7803" s="16">
        <f ca="1">VLOOKUP(Table3[[#This Row],[PRODUCT ID]],Table1[[PRODUCT]:[SELLING PRICE]],4,FALSE)</f>
        <v>7</v>
      </c>
      <c r="K7803" s="16">
        <f ca="1">VLOOKUP(Table3[[#This Row],[PRODUCT ID]],Table1[[PRODUCT]:[SELLING PRICE]],5,FALSE)</f>
        <v>74.245262660578376</v>
      </c>
      <c r="L7803" s="16">
        <f ca="1">J7803*Table3[[#This Row],[QUANTITY]]</f>
        <v>28</v>
      </c>
      <c r="M7803" s="16">
        <f ca="1">K7803*Table3[[#This Row],[QUANTITY]]*(1-Table3[[#This Row],[DISCOUNT %]])</f>
        <v>273.02067754441623</v>
      </c>
      <c r="N7803" s="3">
        <f>DAY(Table3[[#This Row],[DATE]])</f>
        <v>12</v>
      </c>
      <c r="O7803" s="3" t="str">
        <f>TEXT(Table3[[#This Row],[DATE]],"mmm")</f>
        <v>May</v>
      </c>
      <c r="P7803" s="3">
        <f>YEAR(Table3[[#This Row],[DATE]])</f>
        <v>2042</v>
      </c>
    </row>
    <row r="7804" spans="1:16" x14ac:dyDescent="0.3">
      <c r="A7804" s="6">
        <v>51999</v>
      </c>
      <c r="B7804" s="7" t="s">
        <v>1512</v>
      </c>
      <c r="C7804" s="9">
        <f t="shared" ca="1" si="242"/>
        <v>8</v>
      </c>
      <c r="D7804" s="9" t="s">
        <v>2117</v>
      </c>
      <c r="E7804" s="9" t="s">
        <v>2118</v>
      </c>
      <c r="F7804" s="10">
        <f t="shared" ca="1" si="243"/>
        <v>1.2715761157945394E-2</v>
      </c>
      <c r="G7804" s="3" t="str">
        <f>VLOOKUP(Table3[[#This Row],[PRODUCT ID]],Table1[[PRODUCT]:[SELLING PRICE]],1,FALSE)</f>
        <v>Product460</v>
      </c>
      <c r="H7804" s="3" t="str">
        <f>VLOOKUP(Table3[[#This Row],[PRODUCT ID]],Table1[[PRODUCT]:[SELLING PRICE]],2,FALSE)</f>
        <v>Category4</v>
      </c>
      <c r="I7804" s="3" t="str">
        <f>VLOOKUP(Table3[[#This Row],[PRODUCT ID]],Table1[[PRODUCT]:[SELLING PRICE]],3,FALSE)</f>
        <v>No</v>
      </c>
      <c r="J7804" s="16">
        <f ca="1">VLOOKUP(Table3[[#This Row],[PRODUCT ID]],Table1[[PRODUCT]:[SELLING PRICE]],4,FALSE)</f>
        <v>22</v>
      </c>
      <c r="K7804" s="16">
        <f ca="1">VLOOKUP(Table3[[#This Row],[PRODUCT ID]],Table1[[PRODUCT]:[SELLING PRICE]],5,FALSE)</f>
        <v>250.47667049876645</v>
      </c>
      <c r="L7804" s="16">
        <f ca="1">J7804*Table3[[#This Row],[QUANTITY]]</f>
        <v>176</v>
      </c>
      <c r="M7804" s="16">
        <f ca="1">K7804*Table3[[#This Row],[QUANTITY]]*(1-Table3[[#This Row],[DISCOUNT %]])</f>
        <v>1978.333351848534</v>
      </c>
      <c r="N7804" s="3">
        <f>DAY(Table3[[#This Row],[DATE]])</f>
        <v>13</v>
      </c>
      <c r="O7804" s="3" t="str">
        <f>TEXT(Table3[[#This Row],[DATE]],"mmm")</f>
        <v>May</v>
      </c>
      <c r="P7804" s="3">
        <f>YEAR(Table3[[#This Row],[DATE]])</f>
        <v>2042</v>
      </c>
    </row>
    <row r="7805" spans="1:16" x14ac:dyDescent="0.3">
      <c r="A7805" s="6">
        <v>52000</v>
      </c>
      <c r="B7805" s="7" t="s">
        <v>1513</v>
      </c>
      <c r="C7805" s="9">
        <f t="shared" ca="1" si="242"/>
        <v>8</v>
      </c>
      <c r="D7805" s="9" t="s">
        <v>2117</v>
      </c>
      <c r="E7805" s="9" t="s">
        <v>2118</v>
      </c>
      <c r="F7805" s="10">
        <f t="shared" ca="1" si="243"/>
        <v>7.2739709190116617E-2</v>
      </c>
      <c r="G7805" s="3" t="str">
        <f>VLOOKUP(Table3[[#This Row],[PRODUCT ID]],Table1[[PRODUCT]:[SELLING PRICE]],1,FALSE)</f>
        <v>Product461</v>
      </c>
      <c r="H7805" s="3" t="str">
        <f>VLOOKUP(Table3[[#This Row],[PRODUCT ID]],Table1[[PRODUCT]:[SELLING PRICE]],2,FALSE)</f>
        <v>Category5</v>
      </c>
      <c r="I7805" s="3" t="str">
        <f>VLOOKUP(Table3[[#This Row],[PRODUCT ID]],Table1[[PRODUCT]:[SELLING PRICE]],3,FALSE)</f>
        <v>Ft</v>
      </c>
      <c r="J7805" s="16">
        <f ca="1">VLOOKUP(Table3[[#This Row],[PRODUCT ID]],Table1[[PRODUCT]:[SELLING PRICE]],4,FALSE)</f>
        <v>196</v>
      </c>
      <c r="K7805" s="16">
        <f ca="1">VLOOKUP(Table3[[#This Row],[PRODUCT ID]],Table1[[PRODUCT]:[SELLING PRICE]],5,FALSE)</f>
        <v>79.966211757325595</v>
      </c>
      <c r="L7805" s="16">
        <f ca="1">J7805*Table3[[#This Row],[QUANTITY]]</f>
        <v>1568</v>
      </c>
      <c r="M7805" s="16">
        <f ca="1">K7805*Table3[[#This Row],[QUANTITY]]*(1-Table3[[#This Row],[DISCOUNT %]])</f>
        <v>593.19594215249958</v>
      </c>
      <c r="N7805" s="3">
        <f>DAY(Table3[[#This Row],[DATE]])</f>
        <v>14</v>
      </c>
      <c r="O7805" s="3" t="str">
        <f>TEXT(Table3[[#This Row],[DATE]],"mmm")</f>
        <v>May</v>
      </c>
      <c r="P7805" s="3">
        <f>YEAR(Table3[[#This Row],[DATE]])</f>
        <v>2042</v>
      </c>
    </row>
    <row r="7806" spans="1:16" x14ac:dyDescent="0.3">
      <c r="A7806" s="6">
        <v>52001</v>
      </c>
      <c r="B7806" s="7" t="s">
        <v>1514</v>
      </c>
      <c r="C7806" s="9">
        <f t="shared" ca="1" si="242"/>
        <v>1</v>
      </c>
      <c r="D7806" s="9" t="s">
        <v>2116</v>
      </c>
      <c r="E7806" s="9" t="s">
        <v>2116</v>
      </c>
      <c r="F7806" s="10">
        <f t="shared" ca="1" si="243"/>
        <v>4.2285090007604047E-2</v>
      </c>
      <c r="G7806" s="3" t="str">
        <f>VLOOKUP(Table3[[#This Row],[PRODUCT ID]],Table1[[PRODUCT]:[SELLING PRICE]],1,FALSE)</f>
        <v>Product462</v>
      </c>
      <c r="H7806" s="3" t="str">
        <f>VLOOKUP(Table3[[#This Row],[PRODUCT ID]],Table1[[PRODUCT]:[SELLING PRICE]],2,FALSE)</f>
        <v>Category1</v>
      </c>
      <c r="I7806" s="3" t="str">
        <f>VLOOKUP(Table3[[#This Row],[PRODUCT ID]],Table1[[PRODUCT]:[SELLING PRICE]],3,FALSE)</f>
        <v>No</v>
      </c>
      <c r="J7806" s="16">
        <f ca="1">VLOOKUP(Table3[[#This Row],[PRODUCT ID]],Table1[[PRODUCT]:[SELLING PRICE]],4,FALSE)</f>
        <v>150</v>
      </c>
      <c r="K7806" s="16">
        <f ca="1">VLOOKUP(Table3[[#This Row],[PRODUCT ID]],Table1[[PRODUCT]:[SELLING PRICE]],5,FALSE)</f>
        <v>173.75563879222207</v>
      </c>
      <c r="L7806" s="16">
        <f ca="1">J7806*Table3[[#This Row],[QUANTITY]]</f>
        <v>150</v>
      </c>
      <c r="M7806" s="16">
        <f ca="1">K7806*Table3[[#This Row],[QUANTITY]]*(1-Table3[[#This Row],[DISCOUNT %]])</f>
        <v>166.40836596656422</v>
      </c>
      <c r="N7806" s="3">
        <f>DAY(Table3[[#This Row],[DATE]])</f>
        <v>15</v>
      </c>
      <c r="O7806" s="3" t="str">
        <f>TEXT(Table3[[#This Row],[DATE]],"mmm")</f>
        <v>May</v>
      </c>
      <c r="P7806" s="3">
        <f>YEAR(Table3[[#This Row],[DATE]])</f>
        <v>2042</v>
      </c>
    </row>
    <row r="7807" spans="1:16" x14ac:dyDescent="0.3">
      <c r="A7807" s="6">
        <v>52002</v>
      </c>
      <c r="B7807" s="7" t="s">
        <v>1515</v>
      </c>
      <c r="C7807" s="9">
        <f t="shared" ca="1" si="242"/>
        <v>9</v>
      </c>
      <c r="D7807" s="9" t="s">
        <v>2116</v>
      </c>
      <c r="E7807" s="9" t="s">
        <v>2116</v>
      </c>
      <c r="F7807" s="10">
        <f t="shared" ca="1" si="243"/>
        <v>5.3720106802804063E-2</v>
      </c>
      <c r="G7807" s="3" t="str">
        <f>VLOOKUP(Table3[[#This Row],[PRODUCT ID]],Table1[[PRODUCT]:[SELLING PRICE]],1,FALSE)</f>
        <v>Product463</v>
      </c>
      <c r="H7807" s="3" t="str">
        <f>VLOOKUP(Table3[[#This Row],[PRODUCT ID]],Table1[[PRODUCT]:[SELLING PRICE]],2,FALSE)</f>
        <v>Category2</v>
      </c>
      <c r="I7807" s="3" t="str">
        <f>VLOOKUP(Table3[[#This Row],[PRODUCT ID]],Table1[[PRODUCT]:[SELLING PRICE]],3,FALSE)</f>
        <v>Kg</v>
      </c>
      <c r="J7807" s="16">
        <f ca="1">VLOOKUP(Table3[[#This Row],[PRODUCT ID]],Table1[[PRODUCT]:[SELLING PRICE]],4,FALSE)</f>
        <v>237</v>
      </c>
      <c r="K7807" s="16">
        <f ca="1">VLOOKUP(Table3[[#This Row],[PRODUCT ID]],Table1[[PRODUCT]:[SELLING PRICE]],5,FALSE)</f>
        <v>215.85510983838273</v>
      </c>
      <c r="L7807" s="16">
        <f ca="1">J7807*Table3[[#This Row],[QUANTITY]]</f>
        <v>2133</v>
      </c>
      <c r="M7807" s="16">
        <f ca="1">K7807*Table3[[#This Row],[QUANTITY]]*(1-Table3[[#This Row],[DISCOUNT %]])</f>
        <v>1838.3341525554044</v>
      </c>
      <c r="N7807" s="3">
        <f>DAY(Table3[[#This Row],[DATE]])</f>
        <v>16</v>
      </c>
      <c r="O7807" s="3" t="str">
        <f>TEXT(Table3[[#This Row],[DATE]],"mmm")</f>
        <v>May</v>
      </c>
      <c r="P7807" s="3">
        <f>YEAR(Table3[[#This Row],[DATE]])</f>
        <v>2042</v>
      </c>
    </row>
    <row r="7808" spans="1:16" x14ac:dyDescent="0.3">
      <c r="A7808" s="6">
        <v>52003</v>
      </c>
      <c r="B7808" s="7" t="s">
        <v>1516</v>
      </c>
      <c r="C7808" s="9">
        <f t="shared" ca="1" si="242"/>
        <v>2</v>
      </c>
      <c r="D7808" s="9" t="s">
        <v>2116</v>
      </c>
      <c r="E7808" s="9" t="s">
        <v>2116</v>
      </c>
      <c r="F7808" s="10">
        <f t="shared" ca="1" si="243"/>
        <v>4.8785460819851856E-2</v>
      </c>
      <c r="G7808" s="3" t="str">
        <f>VLOOKUP(Table3[[#This Row],[PRODUCT ID]],Table1[[PRODUCT]:[SELLING PRICE]],1,FALSE)</f>
        <v>Product464</v>
      </c>
      <c r="H7808" s="3" t="str">
        <f>VLOOKUP(Table3[[#This Row],[PRODUCT ID]],Table1[[PRODUCT]:[SELLING PRICE]],2,FALSE)</f>
        <v>Category3</v>
      </c>
      <c r="I7808" s="3" t="str">
        <f>VLOOKUP(Table3[[#This Row],[PRODUCT ID]],Table1[[PRODUCT]:[SELLING PRICE]],3,FALSE)</f>
        <v>Kg</v>
      </c>
      <c r="J7808" s="16">
        <f ca="1">VLOOKUP(Table3[[#This Row],[PRODUCT ID]],Table1[[PRODUCT]:[SELLING PRICE]],4,FALSE)</f>
        <v>175</v>
      </c>
      <c r="K7808" s="16">
        <f ca="1">VLOOKUP(Table3[[#This Row],[PRODUCT ID]],Table1[[PRODUCT]:[SELLING PRICE]],5,FALSE)</f>
        <v>90.576989330217828</v>
      </c>
      <c r="L7808" s="16">
        <f ca="1">J7808*Table3[[#This Row],[QUANTITY]]</f>
        <v>350</v>
      </c>
      <c r="M7808" s="16">
        <f ca="1">K7808*Table3[[#This Row],[QUANTITY]]*(1-Table3[[#This Row],[DISCOUNT %]])</f>
        <v>172.31629833213668</v>
      </c>
      <c r="N7808" s="3">
        <f>DAY(Table3[[#This Row],[DATE]])</f>
        <v>17</v>
      </c>
      <c r="O7808" s="3" t="str">
        <f>TEXT(Table3[[#This Row],[DATE]],"mmm")</f>
        <v>May</v>
      </c>
      <c r="P7808" s="3">
        <f>YEAR(Table3[[#This Row],[DATE]])</f>
        <v>2042</v>
      </c>
    </row>
    <row r="7809" spans="1:16" x14ac:dyDescent="0.3">
      <c r="A7809" s="6">
        <v>52004</v>
      </c>
      <c r="B7809" s="7" t="s">
        <v>1517</v>
      </c>
      <c r="C7809" s="9">
        <f t="shared" ca="1" si="242"/>
        <v>9</v>
      </c>
      <c r="D7809" s="9" t="s">
        <v>2116</v>
      </c>
      <c r="E7809" s="9" t="s">
        <v>2116</v>
      </c>
      <c r="F7809" s="10">
        <f t="shared" ca="1" si="243"/>
        <v>5.4019312220350162E-2</v>
      </c>
      <c r="G7809" s="3" t="str">
        <f>VLOOKUP(Table3[[#This Row],[PRODUCT ID]],Table1[[PRODUCT]:[SELLING PRICE]],1,FALSE)</f>
        <v>Product465</v>
      </c>
      <c r="H7809" s="3" t="str">
        <f>VLOOKUP(Table3[[#This Row],[PRODUCT ID]],Table1[[PRODUCT]:[SELLING PRICE]],2,FALSE)</f>
        <v>Category4</v>
      </c>
      <c r="I7809" s="3" t="str">
        <f>VLOOKUP(Table3[[#This Row],[PRODUCT ID]],Table1[[PRODUCT]:[SELLING PRICE]],3,FALSE)</f>
        <v>Lt</v>
      </c>
      <c r="J7809" s="16">
        <f ca="1">VLOOKUP(Table3[[#This Row],[PRODUCT ID]],Table1[[PRODUCT]:[SELLING PRICE]],4,FALSE)</f>
        <v>125</v>
      </c>
      <c r="K7809" s="16">
        <f ca="1">VLOOKUP(Table3[[#This Row],[PRODUCT ID]],Table1[[PRODUCT]:[SELLING PRICE]],5,FALSE)</f>
        <v>34.337524518324379</v>
      </c>
      <c r="L7809" s="16">
        <f ca="1">J7809*Table3[[#This Row],[QUANTITY]]</f>
        <v>1125</v>
      </c>
      <c r="M7809" s="16">
        <f ca="1">K7809*Table3[[#This Row],[QUANTITY]]*(1-Table3[[#This Row],[DISCOUNT %]])</f>
        <v>292.34371554445573</v>
      </c>
      <c r="N7809" s="3">
        <f>DAY(Table3[[#This Row],[DATE]])</f>
        <v>18</v>
      </c>
      <c r="O7809" s="3" t="str">
        <f>TEXT(Table3[[#This Row],[DATE]],"mmm")</f>
        <v>May</v>
      </c>
      <c r="P7809" s="3">
        <f>YEAR(Table3[[#This Row],[DATE]])</f>
        <v>2042</v>
      </c>
    </row>
    <row r="7810" spans="1:16" x14ac:dyDescent="0.3">
      <c r="A7810" s="6">
        <v>52005</v>
      </c>
      <c r="B7810" s="7" t="s">
        <v>1518</v>
      </c>
      <c r="C7810" s="9">
        <f t="shared" ca="1" si="242"/>
        <v>4</v>
      </c>
      <c r="D7810" s="9" t="s">
        <v>2115</v>
      </c>
      <c r="E7810" s="9" t="s">
        <v>2118</v>
      </c>
      <c r="F7810" s="10">
        <f t="shared" ca="1" si="243"/>
        <v>6.2432211348036948E-2</v>
      </c>
      <c r="G7810" s="3" t="str">
        <f>VLOOKUP(Table3[[#This Row],[PRODUCT ID]],Table1[[PRODUCT]:[SELLING PRICE]],1,FALSE)</f>
        <v>Product466</v>
      </c>
      <c r="H7810" s="3" t="str">
        <f>VLOOKUP(Table3[[#This Row],[PRODUCT ID]],Table1[[PRODUCT]:[SELLING PRICE]],2,FALSE)</f>
        <v>Category5</v>
      </c>
      <c r="I7810" s="3" t="str">
        <f>VLOOKUP(Table3[[#This Row],[PRODUCT ID]],Table1[[PRODUCT]:[SELLING PRICE]],3,FALSE)</f>
        <v>Kg</v>
      </c>
      <c r="J7810" s="16">
        <f ca="1">VLOOKUP(Table3[[#This Row],[PRODUCT ID]],Table1[[PRODUCT]:[SELLING PRICE]],4,FALSE)</f>
        <v>65</v>
      </c>
      <c r="K7810" s="16">
        <f ca="1">VLOOKUP(Table3[[#This Row],[PRODUCT ID]],Table1[[PRODUCT]:[SELLING PRICE]],5,FALSE)</f>
        <v>239.95607945757928</v>
      </c>
      <c r="L7810" s="16">
        <f ca="1">J7810*Table3[[#This Row],[QUANTITY]]</f>
        <v>260</v>
      </c>
      <c r="M7810" s="16">
        <f ca="1">K7810*Table3[[#This Row],[QUANTITY]]*(1-Table3[[#This Row],[DISCOUNT %]])</f>
        <v>899.90036316254941</v>
      </c>
      <c r="N7810" s="3">
        <f>DAY(Table3[[#This Row],[DATE]])</f>
        <v>19</v>
      </c>
      <c r="O7810" s="3" t="str">
        <f>TEXT(Table3[[#This Row],[DATE]],"mmm")</f>
        <v>May</v>
      </c>
      <c r="P7810" s="3">
        <f>YEAR(Table3[[#This Row],[DATE]])</f>
        <v>2042</v>
      </c>
    </row>
    <row r="7811" spans="1:16" x14ac:dyDescent="0.3">
      <c r="A7811" s="6">
        <v>52006</v>
      </c>
      <c r="B7811" s="7" t="s">
        <v>1519</v>
      </c>
      <c r="C7811" s="9">
        <f t="shared" ref="C7811:C7874" ca="1" si="244">RANDBETWEEN(1,15)</f>
        <v>1</v>
      </c>
      <c r="D7811" s="9" t="s">
        <v>2116</v>
      </c>
      <c r="E7811" s="9" t="s">
        <v>2116</v>
      </c>
      <c r="F7811" s="10">
        <f t="shared" ref="F7811:F7874" ca="1" si="245">RAND()*(0.1)</f>
        <v>4.1833354100556802E-2</v>
      </c>
      <c r="G7811" s="3" t="str">
        <f>VLOOKUP(Table3[[#This Row],[PRODUCT ID]],Table1[[PRODUCT]:[SELLING PRICE]],1,FALSE)</f>
        <v>Product467</v>
      </c>
      <c r="H7811" s="3" t="str">
        <f>VLOOKUP(Table3[[#This Row],[PRODUCT ID]],Table1[[PRODUCT]:[SELLING PRICE]],2,FALSE)</f>
        <v>Category1</v>
      </c>
      <c r="I7811" s="3" t="str">
        <f>VLOOKUP(Table3[[#This Row],[PRODUCT ID]],Table1[[PRODUCT]:[SELLING PRICE]],3,FALSE)</f>
        <v>Lt</v>
      </c>
      <c r="J7811" s="16">
        <f ca="1">VLOOKUP(Table3[[#This Row],[PRODUCT ID]],Table1[[PRODUCT]:[SELLING PRICE]],4,FALSE)</f>
        <v>29</v>
      </c>
      <c r="K7811" s="16">
        <f ca="1">VLOOKUP(Table3[[#This Row],[PRODUCT ID]],Table1[[PRODUCT]:[SELLING PRICE]],5,FALSE)</f>
        <v>313.00300966895855</v>
      </c>
      <c r="L7811" s="16">
        <f ca="1">J7811*Table3[[#This Row],[QUANTITY]]</f>
        <v>29</v>
      </c>
      <c r="M7811" s="16">
        <f ca="1">K7811*Table3[[#This Row],[QUANTITY]]*(1-Table3[[#This Row],[DISCOUNT %]])</f>
        <v>299.909043930937</v>
      </c>
      <c r="N7811" s="3">
        <f>DAY(Table3[[#This Row],[DATE]])</f>
        <v>20</v>
      </c>
      <c r="O7811" s="3" t="str">
        <f>TEXT(Table3[[#This Row],[DATE]],"mmm")</f>
        <v>May</v>
      </c>
      <c r="P7811" s="3">
        <f>YEAR(Table3[[#This Row],[DATE]])</f>
        <v>2042</v>
      </c>
    </row>
    <row r="7812" spans="1:16" x14ac:dyDescent="0.3">
      <c r="A7812" s="6">
        <v>52007</v>
      </c>
      <c r="B7812" s="7" t="s">
        <v>1520</v>
      </c>
      <c r="C7812" s="9">
        <f t="shared" ca="1" si="244"/>
        <v>15</v>
      </c>
      <c r="D7812" s="9" t="s">
        <v>2117</v>
      </c>
      <c r="E7812" s="9" t="s">
        <v>2116</v>
      </c>
      <c r="F7812" s="10">
        <f t="shared" ca="1" si="245"/>
        <v>3.5197867177230335E-2</v>
      </c>
      <c r="G7812" s="3" t="str">
        <f>VLOOKUP(Table3[[#This Row],[PRODUCT ID]],Table1[[PRODUCT]:[SELLING PRICE]],1,FALSE)</f>
        <v>Product468</v>
      </c>
      <c r="H7812" s="3" t="str">
        <f>VLOOKUP(Table3[[#This Row],[PRODUCT ID]],Table1[[PRODUCT]:[SELLING PRICE]],2,FALSE)</f>
        <v>Category2</v>
      </c>
      <c r="I7812" s="3" t="str">
        <f>VLOOKUP(Table3[[#This Row],[PRODUCT ID]],Table1[[PRODUCT]:[SELLING PRICE]],3,FALSE)</f>
        <v>Ft</v>
      </c>
      <c r="J7812" s="16">
        <f ca="1">VLOOKUP(Table3[[#This Row],[PRODUCT ID]],Table1[[PRODUCT]:[SELLING PRICE]],4,FALSE)</f>
        <v>240</v>
      </c>
      <c r="K7812" s="16">
        <f ca="1">VLOOKUP(Table3[[#This Row],[PRODUCT ID]],Table1[[PRODUCT]:[SELLING PRICE]],5,FALSE)</f>
        <v>27.457828291553902</v>
      </c>
      <c r="L7812" s="16">
        <f ca="1">J7812*Table3[[#This Row],[QUANTITY]]</f>
        <v>3600</v>
      </c>
      <c r="M7812" s="16">
        <f ca="1">K7812*Table3[[#This Row],[QUANTITY]]*(1-Table3[[#This Row],[DISCOUNT %]])</f>
        <v>397.37056947558887</v>
      </c>
      <c r="N7812" s="3">
        <f>DAY(Table3[[#This Row],[DATE]])</f>
        <v>21</v>
      </c>
      <c r="O7812" s="3" t="str">
        <f>TEXT(Table3[[#This Row],[DATE]],"mmm")</f>
        <v>May</v>
      </c>
      <c r="P7812" s="3">
        <f>YEAR(Table3[[#This Row],[DATE]])</f>
        <v>2042</v>
      </c>
    </row>
    <row r="7813" spans="1:16" x14ac:dyDescent="0.3">
      <c r="A7813" s="6">
        <v>52008</v>
      </c>
      <c r="B7813" s="7" t="s">
        <v>1521</v>
      </c>
      <c r="C7813" s="9">
        <f t="shared" ca="1" si="244"/>
        <v>13</v>
      </c>
      <c r="D7813" s="9" t="s">
        <v>2115</v>
      </c>
      <c r="E7813" s="9" t="s">
        <v>2116</v>
      </c>
      <c r="F7813" s="10">
        <f t="shared" ca="1" si="245"/>
        <v>7.2256898641158598E-2</v>
      </c>
      <c r="G7813" s="3" t="str">
        <f>VLOOKUP(Table3[[#This Row],[PRODUCT ID]],Table1[[PRODUCT]:[SELLING PRICE]],1,FALSE)</f>
        <v>Product469</v>
      </c>
      <c r="H7813" s="3" t="str">
        <f>VLOOKUP(Table3[[#This Row],[PRODUCT ID]],Table1[[PRODUCT]:[SELLING PRICE]],2,FALSE)</f>
        <v>Category3</v>
      </c>
      <c r="I7813" s="3" t="str">
        <f>VLOOKUP(Table3[[#This Row],[PRODUCT ID]],Table1[[PRODUCT]:[SELLING PRICE]],3,FALSE)</f>
        <v>Kg</v>
      </c>
      <c r="J7813" s="16">
        <f ca="1">VLOOKUP(Table3[[#This Row],[PRODUCT ID]],Table1[[PRODUCT]:[SELLING PRICE]],4,FALSE)</f>
        <v>41</v>
      </c>
      <c r="K7813" s="16">
        <f ca="1">VLOOKUP(Table3[[#This Row],[PRODUCT ID]],Table1[[PRODUCT]:[SELLING PRICE]],5,FALSE)</f>
        <v>289.53204788439183</v>
      </c>
      <c r="L7813" s="16">
        <f ca="1">J7813*Table3[[#This Row],[QUANTITY]]</f>
        <v>533</v>
      </c>
      <c r="M7813" s="16">
        <f ca="1">K7813*Table3[[#This Row],[QUANTITY]]*(1-Table3[[#This Row],[DISCOUNT %]])</f>
        <v>3491.947680611549</v>
      </c>
      <c r="N7813" s="3">
        <f>DAY(Table3[[#This Row],[DATE]])</f>
        <v>22</v>
      </c>
      <c r="O7813" s="3" t="str">
        <f>TEXT(Table3[[#This Row],[DATE]],"mmm")</f>
        <v>May</v>
      </c>
      <c r="P7813" s="3">
        <f>YEAR(Table3[[#This Row],[DATE]])</f>
        <v>2042</v>
      </c>
    </row>
    <row r="7814" spans="1:16" x14ac:dyDescent="0.3">
      <c r="A7814" s="6">
        <v>52009</v>
      </c>
      <c r="B7814" s="7" t="s">
        <v>1522</v>
      </c>
      <c r="C7814" s="9">
        <f t="shared" ca="1" si="244"/>
        <v>4</v>
      </c>
      <c r="D7814" s="9" t="s">
        <v>2115</v>
      </c>
      <c r="E7814" s="9" t="s">
        <v>2116</v>
      </c>
      <c r="F7814" s="10">
        <f t="shared" ca="1" si="245"/>
        <v>9.8289728062314466E-2</v>
      </c>
      <c r="G7814" s="3" t="str">
        <f>VLOOKUP(Table3[[#This Row],[PRODUCT ID]],Table1[[PRODUCT]:[SELLING PRICE]],1,FALSE)</f>
        <v>Product470</v>
      </c>
      <c r="H7814" s="3" t="str">
        <f>VLOOKUP(Table3[[#This Row],[PRODUCT ID]],Table1[[PRODUCT]:[SELLING PRICE]],2,FALSE)</f>
        <v>Category4</v>
      </c>
      <c r="I7814" s="3" t="str">
        <f>VLOOKUP(Table3[[#This Row],[PRODUCT ID]],Table1[[PRODUCT]:[SELLING PRICE]],3,FALSE)</f>
        <v>No</v>
      </c>
      <c r="J7814" s="16">
        <f ca="1">VLOOKUP(Table3[[#This Row],[PRODUCT ID]],Table1[[PRODUCT]:[SELLING PRICE]],4,FALSE)</f>
        <v>85</v>
      </c>
      <c r="K7814" s="16">
        <f ca="1">VLOOKUP(Table3[[#This Row],[PRODUCT ID]],Table1[[PRODUCT]:[SELLING PRICE]],5,FALSE)</f>
        <v>310.21596314357777</v>
      </c>
      <c r="L7814" s="16">
        <f ca="1">J7814*Table3[[#This Row],[QUANTITY]]</f>
        <v>340</v>
      </c>
      <c r="M7814" s="16">
        <f ca="1">K7814*Table3[[#This Row],[QUANTITY]]*(1-Table3[[#This Row],[DISCOUNT %]])</f>
        <v>1118.899681942426</v>
      </c>
      <c r="N7814" s="3">
        <f>DAY(Table3[[#This Row],[DATE]])</f>
        <v>23</v>
      </c>
      <c r="O7814" s="3" t="str">
        <f>TEXT(Table3[[#This Row],[DATE]],"mmm")</f>
        <v>May</v>
      </c>
      <c r="P7814" s="3">
        <f>YEAR(Table3[[#This Row],[DATE]])</f>
        <v>2042</v>
      </c>
    </row>
    <row r="7815" spans="1:16" x14ac:dyDescent="0.3">
      <c r="A7815" s="6">
        <v>52010</v>
      </c>
      <c r="B7815" s="7" t="s">
        <v>1523</v>
      </c>
      <c r="C7815" s="9">
        <f t="shared" ca="1" si="244"/>
        <v>5</v>
      </c>
      <c r="D7815" s="9" t="s">
        <v>2115</v>
      </c>
      <c r="E7815" s="9" t="s">
        <v>2116</v>
      </c>
      <c r="F7815" s="10">
        <f t="shared" ca="1" si="245"/>
        <v>6.0856083578450661E-2</v>
      </c>
      <c r="G7815" s="3" t="str">
        <f>VLOOKUP(Table3[[#This Row],[PRODUCT ID]],Table1[[PRODUCT]:[SELLING PRICE]],1,FALSE)</f>
        <v>Product471</v>
      </c>
      <c r="H7815" s="3" t="str">
        <f>VLOOKUP(Table3[[#This Row],[PRODUCT ID]],Table1[[PRODUCT]:[SELLING PRICE]],2,FALSE)</f>
        <v>Category5</v>
      </c>
      <c r="I7815" s="3" t="str">
        <f>VLOOKUP(Table3[[#This Row],[PRODUCT ID]],Table1[[PRODUCT]:[SELLING PRICE]],3,FALSE)</f>
        <v>No</v>
      </c>
      <c r="J7815" s="16">
        <f ca="1">VLOOKUP(Table3[[#This Row],[PRODUCT ID]],Table1[[PRODUCT]:[SELLING PRICE]],4,FALSE)</f>
        <v>31</v>
      </c>
      <c r="K7815" s="16">
        <f ca="1">VLOOKUP(Table3[[#This Row],[PRODUCT ID]],Table1[[PRODUCT]:[SELLING PRICE]],5,FALSE)</f>
        <v>202.17480476603251</v>
      </c>
      <c r="L7815" s="16">
        <f ca="1">J7815*Table3[[#This Row],[QUANTITY]]</f>
        <v>155</v>
      </c>
      <c r="M7815" s="16">
        <f ca="1">K7815*Table3[[#This Row],[QUANTITY]]*(1-Table3[[#This Row],[DISCOUNT %]])</f>
        <v>949.35618974866941</v>
      </c>
      <c r="N7815" s="3">
        <f>DAY(Table3[[#This Row],[DATE]])</f>
        <v>24</v>
      </c>
      <c r="O7815" s="3" t="str">
        <f>TEXT(Table3[[#This Row],[DATE]],"mmm")</f>
        <v>May</v>
      </c>
      <c r="P7815" s="3">
        <f>YEAR(Table3[[#This Row],[DATE]])</f>
        <v>2042</v>
      </c>
    </row>
    <row r="7816" spans="1:16" x14ac:dyDescent="0.3">
      <c r="A7816" s="6">
        <v>52011</v>
      </c>
      <c r="B7816" s="7" t="s">
        <v>1524</v>
      </c>
      <c r="C7816" s="9">
        <f t="shared" ca="1" si="244"/>
        <v>7</v>
      </c>
      <c r="D7816" s="9" t="s">
        <v>2116</v>
      </c>
      <c r="E7816" s="9" t="s">
        <v>2118</v>
      </c>
      <c r="F7816" s="10">
        <f t="shared" ca="1" si="245"/>
        <v>2.165876151293257E-2</v>
      </c>
      <c r="G7816" s="3" t="str">
        <f>VLOOKUP(Table3[[#This Row],[PRODUCT ID]],Table1[[PRODUCT]:[SELLING PRICE]],1,FALSE)</f>
        <v>Product472</v>
      </c>
      <c r="H7816" s="3" t="str">
        <f>VLOOKUP(Table3[[#This Row],[PRODUCT ID]],Table1[[PRODUCT]:[SELLING PRICE]],2,FALSE)</f>
        <v>Category1</v>
      </c>
      <c r="I7816" s="3" t="str">
        <f>VLOOKUP(Table3[[#This Row],[PRODUCT ID]],Table1[[PRODUCT]:[SELLING PRICE]],3,FALSE)</f>
        <v>Ft</v>
      </c>
      <c r="J7816" s="16">
        <f ca="1">VLOOKUP(Table3[[#This Row],[PRODUCT ID]],Table1[[PRODUCT]:[SELLING PRICE]],4,FALSE)</f>
        <v>26</v>
      </c>
      <c r="K7816" s="16">
        <f ca="1">VLOOKUP(Table3[[#This Row],[PRODUCT ID]],Table1[[PRODUCT]:[SELLING PRICE]],5,FALSE)</f>
        <v>93.517461013329338</v>
      </c>
      <c r="L7816" s="16">
        <f ca="1">J7816*Table3[[#This Row],[QUANTITY]]</f>
        <v>182</v>
      </c>
      <c r="M7816" s="16">
        <f ca="1">K7816*Table3[[#This Row],[QUANTITY]]*(1-Table3[[#This Row],[DISCOUNT %]])</f>
        <v>640.44392039562672</v>
      </c>
      <c r="N7816" s="3">
        <f>DAY(Table3[[#This Row],[DATE]])</f>
        <v>25</v>
      </c>
      <c r="O7816" s="3" t="str">
        <f>TEXT(Table3[[#This Row],[DATE]],"mmm")</f>
        <v>May</v>
      </c>
      <c r="P7816" s="3">
        <f>YEAR(Table3[[#This Row],[DATE]])</f>
        <v>2042</v>
      </c>
    </row>
    <row r="7817" spans="1:16" x14ac:dyDescent="0.3">
      <c r="A7817" s="6">
        <v>52012</v>
      </c>
      <c r="B7817" s="7" t="s">
        <v>1525</v>
      </c>
      <c r="C7817" s="9">
        <f t="shared" ca="1" si="244"/>
        <v>5</v>
      </c>
      <c r="D7817" s="9" t="s">
        <v>2116</v>
      </c>
      <c r="E7817" s="9" t="s">
        <v>2118</v>
      </c>
      <c r="F7817" s="10">
        <f t="shared" ca="1" si="245"/>
        <v>4.072729613186913E-2</v>
      </c>
      <c r="G7817" s="3" t="str">
        <f>VLOOKUP(Table3[[#This Row],[PRODUCT ID]],Table1[[PRODUCT]:[SELLING PRICE]],1,FALSE)</f>
        <v>Product473</v>
      </c>
      <c r="H7817" s="3" t="str">
        <f>VLOOKUP(Table3[[#This Row],[PRODUCT ID]],Table1[[PRODUCT]:[SELLING PRICE]],2,FALSE)</f>
        <v>Category2</v>
      </c>
      <c r="I7817" s="3" t="str">
        <f>VLOOKUP(Table3[[#This Row],[PRODUCT ID]],Table1[[PRODUCT]:[SELLING PRICE]],3,FALSE)</f>
        <v>No</v>
      </c>
      <c r="J7817" s="16">
        <f ca="1">VLOOKUP(Table3[[#This Row],[PRODUCT ID]],Table1[[PRODUCT]:[SELLING PRICE]],4,FALSE)</f>
        <v>147</v>
      </c>
      <c r="K7817" s="16">
        <f ca="1">VLOOKUP(Table3[[#This Row],[PRODUCT ID]],Table1[[PRODUCT]:[SELLING PRICE]],5,FALSE)</f>
        <v>257.25377688515306</v>
      </c>
      <c r="L7817" s="16">
        <f ca="1">J7817*Table3[[#This Row],[QUANTITY]]</f>
        <v>735</v>
      </c>
      <c r="M7817" s="16">
        <f ca="1">K7817*Table3[[#This Row],[QUANTITY]]*(1-Table3[[#This Row],[DISCOUNT %]])</f>
        <v>1233.8826306645483</v>
      </c>
      <c r="N7817" s="3">
        <f>DAY(Table3[[#This Row],[DATE]])</f>
        <v>26</v>
      </c>
      <c r="O7817" s="3" t="str">
        <f>TEXT(Table3[[#This Row],[DATE]],"mmm")</f>
        <v>May</v>
      </c>
      <c r="P7817" s="3">
        <f>YEAR(Table3[[#This Row],[DATE]])</f>
        <v>2042</v>
      </c>
    </row>
    <row r="7818" spans="1:16" x14ac:dyDescent="0.3">
      <c r="A7818" s="6">
        <v>52013</v>
      </c>
      <c r="B7818" s="7" t="s">
        <v>1526</v>
      </c>
      <c r="C7818" s="9">
        <f t="shared" ca="1" si="244"/>
        <v>10</v>
      </c>
      <c r="D7818" s="9" t="s">
        <v>2116</v>
      </c>
      <c r="E7818" s="9" t="s">
        <v>2116</v>
      </c>
      <c r="F7818" s="10">
        <f t="shared" ca="1" si="245"/>
        <v>5.7046643998889826E-2</v>
      </c>
      <c r="G7818" s="3" t="str">
        <f>VLOOKUP(Table3[[#This Row],[PRODUCT ID]],Table1[[PRODUCT]:[SELLING PRICE]],1,FALSE)</f>
        <v>Product474</v>
      </c>
      <c r="H7818" s="3" t="str">
        <f>VLOOKUP(Table3[[#This Row],[PRODUCT ID]],Table1[[PRODUCT]:[SELLING PRICE]],2,FALSE)</f>
        <v>Category3</v>
      </c>
      <c r="I7818" s="3" t="str">
        <f>VLOOKUP(Table3[[#This Row],[PRODUCT ID]],Table1[[PRODUCT]:[SELLING PRICE]],3,FALSE)</f>
        <v>Kg</v>
      </c>
      <c r="J7818" s="16">
        <f ca="1">VLOOKUP(Table3[[#This Row],[PRODUCT ID]],Table1[[PRODUCT]:[SELLING PRICE]],4,FALSE)</f>
        <v>42</v>
      </c>
      <c r="K7818" s="16">
        <f ca="1">VLOOKUP(Table3[[#This Row],[PRODUCT ID]],Table1[[PRODUCT]:[SELLING PRICE]],5,FALSE)</f>
        <v>110.0318501466551</v>
      </c>
      <c r="L7818" s="16">
        <f ca="1">J7818*Table3[[#This Row],[QUANTITY]]</f>
        <v>420</v>
      </c>
      <c r="M7818" s="16">
        <f ca="1">K7818*Table3[[#This Row],[QUANTITY]]*(1-Table3[[#This Row],[DISCOUNT %]])</f>
        <v>1037.5490236279968</v>
      </c>
      <c r="N7818" s="3">
        <f>DAY(Table3[[#This Row],[DATE]])</f>
        <v>27</v>
      </c>
      <c r="O7818" s="3" t="str">
        <f>TEXT(Table3[[#This Row],[DATE]],"mmm")</f>
        <v>May</v>
      </c>
      <c r="P7818" s="3">
        <f>YEAR(Table3[[#This Row],[DATE]])</f>
        <v>2042</v>
      </c>
    </row>
    <row r="7819" spans="1:16" x14ac:dyDescent="0.3">
      <c r="A7819" s="6">
        <v>52014</v>
      </c>
      <c r="B7819" s="7" t="s">
        <v>1527</v>
      </c>
      <c r="C7819" s="9">
        <f t="shared" ca="1" si="244"/>
        <v>2</v>
      </c>
      <c r="D7819" s="9" t="s">
        <v>2115</v>
      </c>
      <c r="E7819" s="9" t="s">
        <v>2116</v>
      </c>
      <c r="F7819" s="10">
        <f t="shared" ca="1" si="245"/>
        <v>7.9099366980877328E-2</v>
      </c>
      <c r="G7819" s="3" t="str">
        <f>VLOOKUP(Table3[[#This Row],[PRODUCT ID]],Table1[[PRODUCT]:[SELLING PRICE]],1,FALSE)</f>
        <v>Product475</v>
      </c>
      <c r="H7819" s="3" t="str">
        <f>VLOOKUP(Table3[[#This Row],[PRODUCT ID]],Table1[[PRODUCT]:[SELLING PRICE]],2,FALSE)</f>
        <v>Category4</v>
      </c>
      <c r="I7819" s="3" t="str">
        <f>VLOOKUP(Table3[[#This Row],[PRODUCT ID]],Table1[[PRODUCT]:[SELLING PRICE]],3,FALSE)</f>
        <v>Kg</v>
      </c>
      <c r="J7819" s="16">
        <f ca="1">VLOOKUP(Table3[[#This Row],[PRODUCT ID]],Table1[[PRODUCT]:[SELLING PRICE]],4,FALSE)</f>
        <v>163</v>
      </c>
      <c r="K7819" s="16">
        <f ca="1">VLOOKUP(Table3[[#This Row],[PRODUCT ID]],Table1[[PRODUCT]:[SELLING PRICE]],5,FALSE)</f>
        <v>42.945534936466267</v>
      </c>
      <c r="L7819" s="16">
        <f ca="1">J7819*Table3[[#This Row],[QUANTITY]]</f>
        <v>326</v>
      </c>
      <c r="M7819" s="16">
        <f ca="1">K7819*Table3[[#This Row],[QUANTITY]]*(1-Table3[[#This Row],[DISCOUNT %]])</f>
        <v>79.097140616673272</v>
      </c>
      <c r="N7819" s="3">
        <f>DAY(Table3[[#This Row],[DATE]])</f>
        <v>28</v>
      </c>
      <c r="O7819" s="3" t="str">
        <f>TEXT(Table3[[#This Row],[DATE]],"mmm")</f>
        <v>May</v>
      </c>
      <c r="P7819" s="3">
        <f>YEAR(Table3[[#This Row],[DATE]])</f>
        <v>2042</v>
      </c>
    </row>
    <row r="7820" spans="1:16" x14ac:dyDescent="0.3">
      <c r="A7820" s="6">
        <v>52015</v>
      </c>
      <c r="B7820" s="7" t="s">
        <v>1528</v>
      </c>
      <c r="C7820" s="9">
        <f t="shared" ca="1" si="244"/>
        <v>15</v>
      </c>
      <c r="D7820" s="9" t="s">
        <v>2117</v>
      </c>
      <c r="E7820" s="9" t="s">
        <v>2116</v>
      </c>
      <c r="F7820" s="10">
        <f t="shared" ca="1" si="245"/>
        <v>5.3873397393650838E-2</v>
      </c>
      <c r="G7820" s="3" t="str">
        <f>VLOOKUP(Table3[[#This Row],[PRODUCT ID]],Table1[[PRODUCT]:[SELLING PRICE]],1,FALSE)</f>
        <v>Product476</v>
      </c>
      <c r="H7820" s="3" t="str">
        <f>VLOOKUP(Table3[[#This Row],[PRODUCT ID]],Table1[[PRODUCT]:[SELLING PRICE]],2,FALSE)</f>
        <v>Category5</v>
      </c>
      <c r="I7820" s="3" t="str">
        <f>VLOOKUP(Table3[[#This Row],[PRODUCT ID]],Table1[[PRODUCT]:[SELLING PRICE]],3,FALSE)</f>
        <v>Lt</v>
      </c>
      <c r="J7820" s="16">
        <f ca="1">VLOOKUP(Table3[[#This Row],[PRODUCT ID]],Table1[[PRODUCT]:[SELLING PRICE]],4,FALSE)</f>
        <v>123</v>
      </c>
      <c r="K7820" s="16">
        <f ca="1">VLOOKUP(Table3[[#This Row],[PRODUCT ID]],Table1[[PRODUCT]:[SELLING PRICE]],5,FALSE)</f>
        <v>200.6319080938685</v>
      </c>
      <c r="L7820" s="16">
        <f ca="1">J7820*Table3[[#This Row],[QUANTITY]]</f>
        <v>1845</v>
      </c>
      <c r="M7820" s="16">
        <f ca="1">K7820*Table3[[#This Row],[QUANTITY]]*(1-Table3[[#This Row],[DISCOUNT %]])</f>
        <v>2847.3477836892166</v>
      </c>
      <c r="N7820" s="3">
        <f>DAY(Table3[[#This Row],[DATE]])</f>
        <v>29</v>
      </c>
      <c r="O7820" s="3" t="str">
        <f>TEXT(Table3[[#This Row],[DATE]],"mmm")</f>
        <v>May</v>
      </c>
      <c r="P7820" s="3">
        <f>YEAR(Table3[[#This Row],[DATE]])</f>
        <v>2042</v>
      </c>
    </row>
    <row r="7821" spans="1:16" x14ac:dyDescent="0.3">
      <c r="A7821" s="6">
        <v>52016</v>
      </c>
      <c r="B7821" s="7" t="s">
        <v>1529</v>
      </c>
      <c r="C7821" s="9">
        <f t="shared" ca="1" si="244"/>
        <v>2</v>
      </c>
      <c r="D7821" s="9" t="s">
        <v>2117</v>
      </c>
      <c r="E7821" s="9" t="s">
        <v>2116</v>
      </c>
      <c r="F7821" s="10">
        <f t="shared" ca="1" si="245"/>
        <v>7.0026587777664198E-2</v>
      </c>
      <c r="G7821" s="3" t="str">
        <f>VLOOKUP(Table3[[#This Row],[PRODUCT ID]],Table1[[PRODUCT]:[SELLING PRICE]],1,FALSE)</f>
        <v>Product477</v>
      </c>
      <c r="H7821" s="3" t="str">
        <f>VLOOKUP(Table3[[#This Row],[PRODUCT ID]],Table1[[PRODUCT]:[SELLING PRICE]],2,FALSE)</f>
        <v>Category1</v>
      </c>
      <c r="I7821" s="3" t="str">
        <f>VLOOKUP(Table3[[#This Row],[PRODUCT ID]],Table1[[PRODUCT]:[SELLING PRICE]],3,FALSE)</f>
        <v>Kg</v>
      </c>
      <c r="J7821" s="16">
        <f ca="1">VLOOKUP(Table3[[#This Row],[PRODUCT ID]],Table1[[PRODUCT]:[SELLING PRICE]],4,FALSE)</f>
        <v>150</v>
      </c>
      <c r="K7821" s="16">
        <f ca="1">VLOOKUP(Table3[[#This Row],[PRODUCT ID]],Table1[[PRODUCT]:[SELLING PRICE]],5,FALSE)</f>
        <v>80.453442371860859</v>
      </c>
      <c r="L7821" s="16">
        <f ca="1">J7821*Table3[[#This Row],[QUANTITY]]</f>
        <v>300</v>
      </c>
      <c r="M7821" s="16">
        <f ca="1">K7821*Table3[[#This Row],[QUANTITY]]*(1-Table3[[#This Row],[DISCOUNT %]])</f>
        <v>149.63912465518499</v>
      </c>
      <c r="N7821" s="3">
        <f>DAY(Table3[[#This Row],[DATE]])</f>
        <v>30</v>
      </c>
      <c r="O7821" s="3" t="str">
        <f>TEXT(Table3[[#This Row],[DATE]],"mmm")</f>
        <v>May</v>
      </c>
      <c r="P7821" s="3">
        <f>YEAR(Table3[[#This Row],[DATE]])</f>
        <v>2042</v>
      </c>
    </row>
    <row r="7822" spans="1:16" x14ac:dyDescent="0.3">
      <c r="A7822" s="6">
        <v>52017</v>
      </c>
      <c r="B7822" s="7" t="s">
        <v>1530</v>
      </c>
      <c r="C7822" s="9">
        <f t="shared" ca="1" si="244"/>
        <v>12</v>
      </c>
      <c r="D7822" s="9" t="s">
        <v>2116</v>
      </c>
      <c r="E7822" s="9" t="s">
        <v>2118</v>
      </c>
      <c r="F7822" s="10">
        <f t="shared" ca="1" si="245"/>
        <v>3.4910225653069053E-2</v>
      </c>
      <c r="G7822" s="3" t="str">
        <f>VLOOKUP(Table3[[#This Row],[PRODUCT ID]],Table1[[PRODUCT]:[SELLING PRICE]],1,FALSE)</f>
        <v>Product478</v>
      </c>
      <c r="H7822" s="3" t="str">
        <f>VLOOKUP(Table3[[#This Row],[PRODUCT ID]],Table1[[PRODUCT]:[SELLING PRICE]],2,FALSE)</f>
        <v>Category2</v>
      </c>
      <c r="I7822" s="3" t="str">
        <f>VLOOKUP(Table3[[#This Row],[PRODUCT ID]],Table1[[PRODUCT]:[SELLING PRICE]],3,FALSE)</f>
        <v>Lt</v>
      </c>
      <c r="J7822" s="16">
        <f ca="1">VLOOKUP(Table3[[#This Row],[PRODUCT ID]],Table1[[PRODUCT]:[SELLING PRICE]],4,FALSE)</f>
        <v>121</v>
      </c>
      <c r="K7822" s="16">
        <f ca="1">VLOOKUP(Table3[[#This Row],[PRODUCT ID]],Table1[[PRODUCT]:[SELLING PRICE]],5,FALSE)</f>
        <v>127.37404760966747</v>
      </c>
      <c r="L7822" s="16">
        <f ca="1">J7822*Table3[[#This Row],[QUANTITY]]</f>
        <v>1452</v>
      </c>
      <c r="M7822" s="16">
        <f ca="1">K7822*Table3[[#This Row],[QUANTITY]]*(1-Table3[[#This Row],[DISCOUNT %]])</f>
        <v>1475.1286903832308</v>
      </c>
      <c r="N7822" s="3">
        <f>DAY(Table3[[#This Row],[DATE]])</f>
        <v>31</v>
      </c>
      <c r="O7822" s="3" t="str">
        <f>TEXT(Table3[[#This Row],[DATE]],"mmm")</f>
        <v>May</v>
      </c>
      <c r="P7822" s="3">
        <f>YEAR(Table3[[#This Row],[DATE]])</f>
        <v>2042</v>
      </c>
    </row>
    <row r="7823" spans="1:16" x14ac:dyDescent="0.3">
      <c r="A7823" s="6">
        <v>52018</v>
      </c>
      <c r="B7823" s="7" t="s">
        <v>1531</v>
      </c>
      <c r="C7823" s="9">
        <f t="shared" ca="1" si="244"/>
        <v>11</v>
      </c>
      <c r="D7823" s="9" t="s">
        <v>2116</v>
      </c>
      <c r="E7823" s="9" t="s">
        <v>2116</v>
      </c>
      <c r="F7823" s="10">
        <f t="shared" ca="1" si="245"/>
        <v>6.7734088613281437E-2</v>
      </c>
      <c r="G7823" s="3" t="str">
        <f>VLOOKUP(Table3[[#This Row],[PRODUCT ID]],Table1[[PRODUCT]:[SELLING PRICE]],1,FALSE)</f>
        <v>Product479</v>
      </c>
      <c r="H7823" s="3" t="str">
        <f>VLOOKUP(Table3[[#This Row],[PRODUCT ID]],Table1[[PRODUCT]:[SELLING PRICE]],2,FALSE)</f>
        <v>Category3</v>
      </c>
      <c r="I7823" s="3" t="str">
        <f>VLOOKUP(Table3[[#This Row],[PRODUCT ID]],Table1[[PRODUCT]:[SELLING PRICE]],3,FALSE)</f>
        <v>Ft</v>
      </c>
      <c r="J7823" s="16">
        <f ca="1">VLOOKUP(Table3[[#This Row],[PRODUCT ID]],Table1[[PRODUCT]:[SELLING PRICE]],4,FALSE)</f>
        <v>63</v>
      </c>
      <c r="K7823" s="16">
        <f ca="1">VLOOKUP(Table3[[#This Row],[PRODUCT ID]],Table1[[PRODUCT]:[SELLING PRICE]],5,FALSE)</f>
        <v>286.54195862717557</v>
      </c>
      <c r="L7823" s="16">
        <f ca="1">J7823*Table3[[#This Row],[QUANTITY]]</f>
        <v>693</v>
      </c>
      <c r="M7823" s="16">
        <f ca="1">K7823*Table3[[#This Row],[QUANTITY]]*(1-Table3[[#This Row],[DISCOUNT %]])</f>
        <v>2938.4663023110916</v>
      </c>
      <c r="N7823" s="3">
        <f>DAY(Table3[[#This Row],[DATE]])</f>
        <v>1</v>
      </c>
      <c r="O7823" s="3" t="str">
        <f>TEXT(Table3[[#This Row],[DATE]],"mmm")</f>
        <v>Jun</v>
      </c>
      <c r="P7823" s="3">
        <f>YEAR(Table3[[#This Row],[DATE]])</f>
        <v>2042</v>
      </c>
    </row>
    <row r="7824" spans="1:16" x14ac:dyDescent="0.3">
      <c r="A7824" s="6">
        <v>52019</v>
      </c>
      <c r="B7824" s="7" t="s">
        <v>1532</v>
      </c>
      <c r="C7824" s="9">
        <f t="shared" ca="1" si="244"/>
        <v>10</v>
      </c>
      <c r="D7824" s="9" t="s">
        <v>2116</v>
      </c>
      <c r="E7824" s="9" t="s">
        <v>2116</v>
      </c>
      <c r="F7824" s="10">
        <f t="shared" ca="1" si="245"/>
        <v>5.6212293884734157E-2</v>
      </c>
      <c r="G7824" s="3" t="str">
        <f>VLOOKUP(Table3[[#This Row],[PRODUCT ID]],Table1[[PRODUCT]:[SELLING PRICE]],1,FALSE)</f>
        <v>Product480</v>
      </c>
      <c r="H7824" s="3" t="str">
        <f>VLOOKUP(Table3[[#This Row],[PRODUCT ID]],Table1[[PRODUCT]:[SELLING PRICE]],2,FALSE)</f>
        <v>Category4</v>
      </c>
      <c r="I7824" s="3" t="str">
        <f>VLOOKUP(Table3[[#This Row],[PRODUCT ID]],Table1[[PRODUCT]:[SELLING PRICE]],3,FALSE)</f>
        <v>Kg</v>
      </c>
      <c r="J7824" s="16">
        <f ca="1">VLOOKUP(Table3[[#This Row],[PRODUCT ID]],Table1[[PRODUCT]:[SELLING PRICE]],4,FALSE)</f>
        <v>172</v>
      </c>
      <c r="K7824" s="16">
        <f ca="1">VLOOKUP(Table3[[#This Row],[PRODUCT ID]],Table1[[PRODUCT]:[SELLING PRICE]],5,FALSE)</f>
        <v>35.037470573572449</v>
      </c>
      <c r="L7824" s="16">
        <f ca="1">J7824*Table3[[#This Row],[QUANTITY]]</f>
        <v>1720</v>
      </c>
      <c r="M7824" s="16">
        <f ca="1">K7824*Table3[[#This Row],[QUANTITY]]*(1-Table3[[#This Row],[DISCOUNT %]])</f>
        <v>330.6793398071307</v>
      </c>
      <c r="N7824" s="3">
        <f>DAY(Table3[[#This Row],[DATE]])</f>
        <v>2</v>
      </c>
      <c r="O7824" s="3" t="str">
        <f>TEXT(Table3[[#This Row],[DATE]],"mmm")</f>
        <v>Jun</v>
      </c>
      <c r="P7824" s="3">
        <f>YEAR(Table3[[#This Row],[DATE]])</f>
        <v>2042</v>
      </c>
    </row>
    <row r="7825" spans="1:16" x14ac:dyDescent="0.3">
      <c r="A7825" s="6">
        <v>52020</v>
      </c>
      <c r="B7825" s="7" t="s">
        <v>1533</v>
      </c>
      <c r="C7825" s="9">
        <f t="shared" ca="1" si="244"/>
        <v>14</v>
      </c>
      <c r="D7825" s="9" t="s">
        <v>2116</v>
      </c>
      <c r="E7825" s="9" t="s">
        <v>2116</v>
      </c>
      <c r="F7825" s="10">
        <f t="shared" ca="1" si="245"/>
        <v>8.8035883941748938E-2</v>
      </c>
      <c r="G7825" s="3" t="str">
        <f>VLOOKUP(Table3[[#This Row],[PRODUCT ID]],Table1[[PRODUCT]:[SELLING PRICE]],1,FALSE)</f>
        <v>Product481</v>
      </c>
      <c r="H7825" s="3" t="str">
        <f>VLOOKUP(Table3[[#This Row],[PRODUCT ID]],Table1[[PRODUCT]:[SELLING PRICE]],2,FALSE)</f>
        <v>Category1</v>
      </c>
      <c r="I7825" s="3" t="str">
        <f>VLOOKUP(Table3[[#This Row],[PRODUCT ID]],Table1[[PRODUCT]:[SELLING PRICE]],3,FALSE)</f>
        <v>No</v>
      </c>
      <c r="J7825" s="16">
        <f ca="1">VLOOKUP(Table3[[#This Row],[PRODUCT ID]],Table1[[PRODUCT]:[SELLING PRICE]],4,FALSE)</f>
        <v>245</v>
      </c>
      <c r="K7825" s="16">
        <f ca="1">VLOOKUP(Table3[[#This Row],[PRODUCT ID]],Table1[[PRODUCT]:[SELLING PRICE]],5,FALSE)</f>
        <v>241.35877362998423</v>
      </c>
      <c r="L7825" s="16">
        <f ca="1">J7825*Table3[[#This Row],[QUANTITY]]</f>
        <v>3430</v>
      </c>
      <c r="M7825" s="16">
        <f ca="1">K7825*Table3[[#This Row],[QUANTITY]]*(1-Table3[[#This Row],[DISCOUNT %]])</f>
        <v>3081.547569049209</v>
      </c>
      <c r="N7825" s="3">
        <f>DAY(Table3[[#This Row],[DATE]])</f>
        <v>3</v>
      </c>
      <c r="O7825" s="3" t="str">
        <f>TEXT(Table3[[#This Row],[DATE]],"mmm")</f>
        <v>Jun</v>
      </c>
      <c r="P7825" s="3">
        <f>YEAR(Table3[[#This Row],[DATE]])</f>
        <v>2042</v>
      </c>
    </row>
    <row r="7826" spans="1:16" x14ac:dyDescent="0.3">
      <c r="A7826" s="6">
        <v>52021</v>
      </c>
      <c r="B7826" s="7" t="s">
        <v>1534</v>
      </c>
      <c r="C7826" s="9">
        <f t="shared" ca="1" si="244"/>
        <v>1</v>
      </c>
      <c r="D7826" s="9" t="s">
        <v>2115</v>
      </c>
      <c r="E7826" s="9" t="s">
        <v>2116</v>
      </c>
      <c r="F7826" s="10">
        <f t="shared" ca="1" si="245"/>
        <v>4.7994818197016856E-2</v>
      </c>
      <c r="G7826" s="3" t="str">
        <f>VLOOKUP(Table3[[#This Row],[PRODUCT ID]],Table1[[PRODUCT]:[SELLING PRICE]],1,FALSE)</f>
        <v>Product482</v>
      </c>
      <c r="H7826" s="3" t="str">
        <f>VLOOKUP(Table3[[#This Row],[PRODUCT ID]],Table1[[PRODUCT]:[SELLING PRICE]],2,FALSE)</f>
        <v>Category2</v>
      </c>
      <c r="I7826" s="3" t="str">
        <f>VLOOKUP(Table3[[#This Row],[PRODUCT ID]],Table1[[PRODUCT]:[SELLING PRICE]],3,FALSE)</f>
        <v>No</v>
      </c>
      <c r="J7826" s="16">
        <f ca="1">VLOOKUP(Table3[[#This Row],[PRODUCT ID]],Table1[[PRODUCT]:[SELLING PRICE]],4,FALSE)</f>
        <v>21</v>
      </c>
      <c r="K7826" s="16">
        <f ca="1">VLOOKUP(Table3[[#This Row],[PRODUCT ID]],Table1[[PRODUCT]:[SELLING PRICE]],5,FALSE)</f>
        <v>289.74564546103386</v>
      </c>
      <c r="L7826" s="16">
        <f ca="1">J7826*Table3[[#This Row],[QUANTITY]]</f>
        <v>21</v>
      </c>
      <c r="M7826" s="16">
        <f ca="1">K7826*Table3[[#This Row],[QUANTITY]]*(1-Table3[[#This Row],[DISCOUNT %]])</f>
        <v>275.83935588375425</v>
      </c>
      <c r="N7826" s="3">
        <f>DAY(Table3[[#This Row],[DATE]])</f>
        <v>4</v>
      </c>
      <c r="O7826" s="3" t="str">
        <f>TEXT(Table3[[#This Row],[DATE]],"mmm")</f>
        <v>Jun</v>
      </c>
      <c r="P7826" s="3">
        <f>YEAR(Table3[[#This Row],[DATE]])</f>
        <v>2042</v>
      </c>
    </row>
    <row r="7827" spans="1:16" x14ac:dyDescent="0.3">
      <c r="A7827" s="6">
        <v>52022</v>
      </c>
      <c r="B7827" s="7" t="s">
        <v>1535</v>
      </c>
      <c r="C7827" s="9">
        <f t="shared" ca="1" si="244"/>
        <v>2</v>
      </c>
      <c r="D7827" s="9" t="s">
        <v>2116</v>
      </c>
      <c r="E7827" s="9" t="s">
        <v>2116</v>
      </c>
      <c r="F7827" s="10">
        <f t="shared" ca="1" si="245"/>
        <v>1.9430234878307209E-2</v>
      </c>
      <c r="G7827" s="3" t="str">
        <f>VLOOKUP(Table3[[#This Row],[PRODUCT ID]],Table1[[PRODUCT]:[SELLING PRICE]],1,FALSE)</f>
        <v>Product483</v>
      </c>
      <c r="H7827" s="3" t="str">
        <f>VLOOKUP(Table3[[#This Row],[PRODUCT ID]],Table1[[PRODUCT]:[SELLING PRICE]],2,FALSE)</f>
        <v>Category3</v>
      </c>
      <c r="I7827" s="3" t="str">
        <f>VLOOKUP(Table3[[#This Row],[PRODUCT ID]],Table1[[PRODUCT]:[SELLING PRICE]],3,FALSE)</f>
        <v>Ft</v>
      </c>
      <c r="J7827" s="16">
        <f ca="1">VLOOKUP(Table3[[#This Row],[PRODUCT ID]],Table1[[PRODUCT]:[SELLING PRICE]],4,FALSE)</f>
        <v>27</v>
      </c>
      <c r="K7827" s="16">
        <f ca="1">VLOOKUP(Table3[[#This Row],[PRODUCT ID]],Table1[[PRODUCT]:[SELLING PRICE]],5,FALSE)</f>
        <v>42.179208549408443</v>
      </c>
      <c r="L7827" s="16">
        <f ca="1">J7827*Table3[[#This Row],[QUANTITY]]</f>
        <v>54</v>
      </c>
      <c r="M7827" s="16">
        <f ca="1">K7827*Table3[[#This Row],[QUANTITY]]*(1-Table3[[#This Row],[DISCOUNT %]])</f>
        <v>82.719313240624672</v>
      </c>
      <c r="N7827" s="3">
        <f>DAY(Table3[[#This Row],[DATE]])</f>
        <v>5</v>
      </c>
      <c r="O7827" s="3" t="str">
        <f>TEXT(Table3[[#This Row],[DATE]],"mmm")</f>
        <v>Jun</v>
      </c>
      <c r="P7827" s="3">
        <f>YEAR(Table3[[#This Row],[DATE]])</f>
        <v>2042</v>
      </c>
    </row>
    <row r="7828" spans="1:16" x14ac:dyDescent="0.3">
      <c r="A7828" s="6">
        <v>52023</v>
      </c>
      <c r="B7828" s="7" t="s">
        <v>1536</v>
      </c>
      <c r="C7828" s="9">
        <f t="shared" ca="1" si="244"/>
        <v>11</v>
      </c>
      <c r="D7828" s="9" t="s">
        <v>2117</v>
      </c>
      <c r="E7828" s="9" t="s">
        <v>2118</v>
      </c>
      <c r="F7828" s="10">
        <f t="shared" ca="1" si="245"/>
        <v>5.7864831979829001E-2</v>
      </c>
      <c r="G7828" s="3" t="str">
        <f>VLOOKUP(Table3[[#This Row],[PRODUCT ID]],Table1[[PRODUCT]:[SELLING PRICE]],1,FALSE)</f>
        <v>Product484</v>
      </c>
      <c r="H7828" s="3" t="str">
        <f>VLOOKUP(Table3[[#This Row],[PRODUCT ID]],Table1[[PRODUCT]:[SELLING PRICE]],2,FALSE)</f>
        <v>Category4</v>
      </c>
      <c r="I7828" s="3" t="str">
        <f>VLOOKUP(Table3[[#This Row],[PRODUCT ID]],Table1[[PRODUCT]:[SELLING PRICE]],3,FALSE)</f>
        <v>No</v>
      </c>
      <c r="J7828" s="16">
        <f ca="1">VLOOKUP(Table3[[#This Row],[PRODUCT ID]],Table1[[PRODUCT]:[SELLING PRICE]],4,FALSE)</f>
        <v>216</v>
      </c>
      <c r="K7828" s="16">
        <f ca="1">VLOOKUP(Table3[[#This Row],[PRODUCT ID]],Table1[[PRODUCT]:[SELLING PRICE]],5,FALSE)</f>
        <v>105.8454641288906</v>
      </c>
      <c r="L7828" s="16">
        <f ca="1">J7828*Table3[[#This Row],[QUANTITY]]</f>
        <v>2376</v>
      </c>
      <c r="M7828" s="16">
        <f ca="1">K7828*Table3[[#This Row],[QUANTITY]]*(1-Table3[[#This Row],[DISCOUNT %]])</f>
        <v>1096.9280754436986</v>
      </c>
      <c r="N7828" s="3">
        <f>DAY(Table3[[#This Row],[DATE]])</f>
        <v>6</v>
      </c>
      <c r="O7828" s="3" t="str">
        <f>TEXT(Table3[[#This Row],[DATE]],"mmm")</f>
        <v>Jun</v>
      </c>
      <c r="P7828" s="3">
        <f>YEAR(Table3[[#This Row],[DATE]])</f>
        <v>2042</v>
      </c>
    </row>
    <row r="7829" spans="1:16" x14ac:dyDescent="0.3">
      <c r="A7829" s="6">
        <v>52024</v>
      </c>
      <c r="B7829" s="7" t="s">
        <v>1537</v>
      </c>
      <c r="C7829" s="9">
        <f t="shared" ca="1" si="244"/>
        <v>12</v>
      </c>
      <c r="D7829" s="9" t="s">
        <v>2115</v>
      </c>
      <c r="E7829" s="9" t="s">
        <v>2118</v>
      </c>
      <c r="F7829" s="10">
        <f t="shared" ca="1" si="245"/>
        <v>1.3962694356626249E-2</v>
      </c>
      <c r="G7829" s="3" t="str">
        <f>VLOOKUP(Table3[[#This Row],[PRODUCT ID]],Table1[[PRODUCT]:[SELLING PRICE]],1,FALSE)</f>
        <v>Product485</v>
      </c>
      <c r="H7829" s="3" t="str">
        <f>VLOOKUP(Table3[[#This Row],[PRODUCT ID]],Table1[[PRODUCT]:[SELLING PRICE]],2,FALSE)</f>
        <v>Category5</v>
      </c>
      <c r="I7829" s="3" t="str">
        <f>VLOOKUP(Table3[[#This Row],[PRODUCT ID]],Table1[[PRODUCT]:[SELLING PRICE]],3,FALSE)</f>
        <v>Kg</v>
      </c>
      <c r="J7829" s="16">
        <f ca="1">VLOOKUP(Table3[[#This Row],[PRODUCT ID]],Table1[[PRODUCT]:[SELLING PRICE]],4,FALSE)</f>
        <v>215</v>
      </c>
      <c r="K7829" s="16">
        <f ca="1">VLOOKUP(Table3[[#This Row],[PRODUCT ID]],Table1[[PRODUCT]:[SELLING PRICE]],5,FALSE)</f>
        <v>130.50927080863721</v>
      </c>
      <c r="L7829" s="16">
        <f ca="1">J7829*Table3[[#This Row],[QUANTITY]]</f>
        <v>2580</v>
      </c>
      <c r="M7829" s="16">
        <f ca="1">K7829*Table3[[#This Row],[QUANTITY]]*(1-Table3[[#This Row],[DISCOUNT %]])</f>
        <v>1544.2441169955605</v>
      </c>
      <c r="N7829" s="3">
        <f>DAY(Table3[[#This Row],[DATE]])</f>
        <v>7</v>
      </c>
      <c r="O7829" s="3" t="str">
        <f>TEXT(Table3[[#This Row],[DATE]],"mmm")</f>
        <v>Jun</v>
      </c>
      <c r="P7829" s="3">
        <f>YEAR(Table3[[#This Row],[DATE]])</f>
        <v>2042</v>
      </c>
    </row>
    <row r="7830" spans="1:16" x14ac:dyDescent="0.3">
      <c r="A7830" s="6">
        <v>52025</v>
      </c>
      <c r="B7830" s="7" t="s">
        <v>1538</v>
      </c>
      <c r="C7830" s="9">
        <f t="shared" ca="1" si="244"/>
        <v>1</v>
      </c>
      <c r="D7830" s="9" t="s">
        <v>2115</v>
      </c>
      <c r="E7830" s="9" t="s">
        <v>2116</v>
      </c>
      <c r="F7830" s="10">
        <f t="shared" ca="1" si="245"/>
        <v>3.963420815088823E-2</v>
      </c>
      <c r="G7830" s="3" t="str">
        <f>VLOOKUP(Table3[[#This Row],[PRODUCT ID]],Table1[[PRODUCT]:[SELLING PRICE]],1,FALSE)</f>
        <v>Product486</v>
      </c>
      <c r="H7830" s="3" t="str">
        <f>VLOOKUP(Table3[[#This Row],[PRODUCT ID]],Table1[[PRODUCT]:[SELLING PRICE]],2,FALSE)</f>
        <v>Category1</v>
      </c>
      <c r="I7830" s="3" t="str">
        <f>VLOOKUP(Table3[[#This Row],[PRODUCT ID]],Table1[[PRODUCT]:[SELLING PRICE]],3,FALSE)</f>
        <v>Kg</v>
      </c>
      <c r="J7830" s="16">
        <f ca="1">VLOOKUP(Table3[[#This Row],[PRODUCT ID]],Table1[[PRODUCT]:[SELLING PRICE]],4,FALSE)</f>
        <v>75</v>
      </c>
      <c r="K7830" s="16">
        <f ca="1">VLOOKUP(Table3[[#This Row],[PRODUCT ID]],Table1[[PRODUCT]:[SELLING PRICE]],5,FALSE)</f>
        <v>243.91540218941432</v>
      </c>
      <c r="L7830" s="16">
        <f ca="1">J7830*Table3[[#This Row],[QUANTITY]]</f>
        <v>75</v>
      </c>
      <c r="M7830" s="16">
        <f ca="1">K7830*Table3[[#This Row],[QUANTITY]]*(1-Table3[[#This Row],[DISCOUNT %]])</f>
        <v>234.24800836783146</v>
      </c>
      <c r="N7830" s="3">
        <f>DAY(Table3[[#This Row],[DATE]])</f>
        <v>8</v>
      </c>
      <c r="O7830" s="3" t="str">
        <f>TEXT(Table3[[#This Row],[DATE]],"mmm")</f>
        <v>Jun</v>
      </c>
      <c r="P7830" s="3">
        <f>YEAR(Table3[[#This Row],[DATE]])</f>
        <v>2042</v>
      </c>
    </row>
    <row r="7831" spans="1:16" x14ac:dyDescent="0.3">
      <c r="A7831" s="6">
        <v>52026</v>
      </c>
      <c r="B7831" s="7" t="s">
        <v>1539</v>
      </c>
      <c r="C7831" s="9">
        <f t="shared" ca="1" si="244"/>
        <v>7</v>
      </c>
      <c r="D7831" s="9" t="s">
        <v>2115</v>
      </c>
      <c r="E7831" s="9" t="s">
        <v>2116</v>
      </c>
      <c r="F7831" s="10">
        <f t="shared" ca="1" si="245"/>
        <v>7.6929383264006237E-2</v>
      </c>
      <c r="G7831" s="3" t="str">
        <f>VLOOKUP(Table3[[#This Row],[PRODUCT ID]],Table1[[PRODUCT]:[SELLING PRICE]],1,FALSE)</f>
        <v>Product487</v>
      </c>
      <c r="H7831" s="3" t="str">
        <f>VLOOKUP(Table3[[#This Row],[PRODUCT ID]],Table1[[PRODUCT]:[SELLING PRICE]],2,FALSE)</f>
        <v>Category2</v>
      </c>
      <c r="I7831" s="3" t="str">
        <f>VLOOKUP(Table3[[#This Row],[PRODUCT ID]],Table1[[PRODUCT]:[SELLING PRICE]],3,FALSE)</f>
        <v>Lt</v>
      </c>
      <c r="J7831" s="16">
        <f ca="1">VLOOKUP(Table3[[#This Row],[PRODUCT ID]],Table1[[PRODUCT]:[SELLING PRICE]],4,FALSE)</f>
        <v>10</v>
      </c>
      <c r="K7831" s="16">
        <f ca="1">VLOOKUP(Table3[[#This Row],[PRODUCT ID]],Table1[[PRODUCT]:[SELLING PRICE]],5,FALSE)</f>
        <v>64.154200667355752</v>
      </c>
      <c r="L7831" s="16">
        <f ca="1">J7831*Table3[[#This Row],[QUANTITY]]</f>
        <v>70</v>
      </c>
      <c r="M7831" s="16">
        <f ca="1">K7831*Table3[[#This Row],[QUANTITY]]*(1-Table3[[#This Row],[DISCOUNT %]])</f>
        <v>414.53200303354544</v>
      </c>
      <c r="N7831" s="3">
        <f>DAY(Table3[[#This Row],[DATE]])</f>
        <v>9</v>
      </c>
      <c r="O7831" s="3" t="str">
        <f>TEXT(Table3[[#This Row],[DATE]],"mmm")</f>
        <v>Jun</v>
      </c>
      <c r="P7831" s="3">
        <f>YEAR(Table3[[#This Row],[DATE]])</f>
        <v>2042</v>
      </c>
    </row>
    <row r="7832" spans="1:16" x14ac:dyDescent="0.3">
      <c r="A7832" s="6">
        <v>52027</v>
      </c>
      <c r="B7832" s="7" t="s">
        <v>1540</v>
      </c>
      <c r="C7832" s="9">
        <f t="shared" ca="1" si="244"/>
        <v>13</v>
      </c>
      <c r="D7832" s="9" t="s">
        <v>2116</v>
      </c>
      <c r="E7832" s="9" t="s">
        <v>2116</v>
      </c>
      <c r="F7832" s="10">
        <f t="shared" ca="1" si="245"/>
        <v>9.6360767191825333E-2</v>
      </c>
      <c r="G7832" s="3" t="str">
        <f>VLOOKUP(Table3[[#This Row],[PRODUCT ID]],Table1[[PRODUCT]:[SELLING PRICE]],1,FALSE)</f>
        <v>Product488</v>
      </c>
      <c r="H7832" s="3" t="str">
        <f>VLOOKUP(Table3[[#This Row],[PRODUCT ID]],Table1[[PRODUCT]:[SELLING PRICE]],2,FALSE)</f>
        <v>Category3</v>
      </c>
      <c r="I7832" s="3" t="str">
        <f>VLOOKUP(Table3[[#This Row],[PRODUCT ID]],Table1[[PRODUCT]:[SELLING PRICE]],3,FALSE)</f>
        <v>Kg</v>
      </c>
      <c r="J7832" s="16">
        <f ca="1">VLOOKUP(Table3[[#This Row],[PRODUCT ID]],Table1[[PRODUCT]:[SELLING PRICE]],4,FALSE)</f>
        <v>172</v>
      </c>
      <c r="K7832" s="16">
        <f ca="1">VLOOKUP(Table3[[#This Row],[PRODUCT ID]],Table1[[PRODUCT]:[SELLING PRICE]],5,FALSE)</f>
        <v>59.178953361383144</v>
      </c>
      <c r="L7832" s="16">
        <f ca="1">J7832*Table3[[#This Row],[QUANTITY]]</f>
        <v>2236</v>
      </c>
      <c r="M7832" s="16">
        <f ca="1">K7832*Table3[[#This Row],[QUANTITY]]*(1-Table3[[#This Row],[DISCOUNT %]])</f>
        <v>695.19351218032318</v>
      </c>
      <c r="N7832" s="3">
        <f>DAY(Table3[[#This Row],[DATE]])</f>
        <v>10</v>
      </c>
      <c r="O7832" s="3" t="str">
        <f>TEXT(Table3[[#This Row],[DATE]],"mmm")</f>
        <v>Jun</v>
      </c>
      <c r="P7832" s="3">
        <f>YEAR(Table3[[#This Row],[DATE]])</f>
        <v>2042</v>
      </c>
    </row>
    <row r="7833" spans="1:16" x14ac:dyDescent="0.3">
      <c r="A7833" s="6">
        <v>52028</v>
      </c>
      <c r="B7833" s="7" t="s">
        <v>1541</v>
      </c>
      <c r="C7833" s="9">
        <f t="shared" ca="1" si="244"/>
        <v>5</v>
      </c>
      <c r="D7833" s="9" t="s">
        <v>2116</v>
      </c>
      <c r="E7833" s="9" t="s">
        <v>2116</v>
      </c>
      <c r="F7833" s="10">
        <f t="shared" ca="1" si="245"/>
        <v>3.2874881256177137E-2</v>
      </c>
      <c r="G7833" s="3" t="str">
        <f>VLOOKUP(Table3[[#This Row],[PRODUCT ID]],Table1[[PRODUCT]:[SELLING PRICE]],1,FALSE)</f>
        <v>Product489</v>
      </c>
      <c r="H7833" s="3" t="str">
        <f>VLOOKUP(Table3[[#This Row],[PRODUCT ID]],Table1[[PRODUCT]:[SELLING PRICE]],2,FALSE)</f>
        <v>Category4</v>
      </c>
      <c r="I7833" s="3" t="str">
        <f>VLOOKUP(Table3[[#This Row],[PRODUCT ID]],Table1[[PRODUCT]:[SELLING PRICE]],3,FALSE)</f>
        <v>Lt</v>
      </c>
      <c r="J7833" s="16">
        <f ca="1">VLOOKUP(Table3[[#This Row],[PRODUCT ID]],Table1[[PRODUCT]:[SELLING PRICE]],4,FALSE)</f>
        <v>129</v>
      </c>
      <c r="K7833" s="16">
        <f ca="1">VLOOKUP(Table3[[#This Row],[PRODUCT ID]],Table1[[PRODUCT]:[SELLING PRICE]],5,FALSE)</f>
        <v>148.14331354266437</v>
      </c>
      <c r="L7833" s="16">
        <f ca="1">J7833*Table3[[#This Row],[QUANTITY]]</f>
        <v>645</v>
      </c>
      <c r="M7833" s="16">
        <f ca="1">K7833*Table3[[#This Row],[QUANTITY]]*(1-Table3[[#This Row],[DISCOUNT %]])</f>
        <v>716.36559850526339</v>
      </c>
      <c r="N7833" s="3">
        <f>DAY(Table3[[#This Row],[DATE]])</f>
        <v>11</v>
      </c>
      <c r="O7833" s="3" t="str">
        <f>TEXT(Table3[[#This Row],[DATE]],"mmm")</f>
        <v>Jun</v>
      </c>
      <c r="P7833" s="3">
        <f>YEAR(Table3[[#This Row],[DATE]])</f>
        <v>2042</v>
      </c>
    </row>
    <row r="7834" spans="1:16" x14ac:dyDescent="0.3">
      <c r="A7834" s="6">
        <v>52029</v>
      </c>
      <c r="B7834" s="7" t="s">
        <v>1542</v>
      </c>
      <c r="C7834" s="9">
        <f t="shared" ca="1" si="244"/>
        <v>10</v>
      </c>
      <c r="D7834" s="9" t="s">
        <v>2116</v>
      </c>
      <c r="E7834" s="9" t="s">
        <v>2118</v>
      </c>
      <c r="F7834" s="10">
        <f t="shared" ca="1" si="245"/>
        <v>5.0327488947950194E-2</v>
      </c>
      <c r="G7834" s="3" t="str">
        <f>VLOOKUP(Table3[[#This Row],[PRODUCT ID]],Table1[[PRODUCT]:[SELLING PRICE]],1,FALSE)</f>
        <v>Product490</v>
      </c>
      <c r="H7834" s="3" t="str">
        <f>VLOOKUP(Table3[[#This Row],[PRODUCT ID]],Table1[[PRODUCT]:[SELLING PRICE]],2,FALSE)</f>
        <v>Category5</v>
      </c>
      <c r="I7834" s="3" t="str">
        <f>VLOOKUP(Table3[[#This Row],[PRODUCT ID]],Table1[[PRODUCT]:[SELLING PRICE]],3,FALSE)</f>
        <v>Ft</v>
      </c>
      <c r="J7834" s="16">
        <f ca="1">VLOOKUP(Table3[[#This Row],[PRODUCT ID]],Table1[[PRODUCT]:[SELLING PRICE]],4,FALSE)</f>
        <v>170</v>
      </c>
      <c r="K7834" s="16">
        <f ca="1">VLOOKUP(Table3[[#This Row],[PRODUCT ID]],Table1[[PRODUCT]:[SELLING PRICE]],5,FALSE)</f>
        <v>274.38465430154093</v>
      </c>
      <c r="L7834" s="16">
        <f ca="1">J7834*Table3[[#This Row],[QUANTITY]]</f>
        <v>1700</v>
      </c>
      <c r="M7834" s="16">
        <f ca="1">K7834*Table3[[#This Row],[QUANTITY]]*(1-Table3[[#This Row],[DISCOUNT %]])</f>
        <v>2605.7556364469301</v>
      </c>
      <c r="N7834" s="3">
        <f>DAY(Table3[[#This Row],[DATE]])</f>
        <v>12</v>
      </c>
      <c r="O7834" s="3" t="str">
        <f>TEXT(Table3[[#This Row],[DATE]],"mmm")</f>
        <v>Jun</v>
      </c>
      <c r="P7834" s="3">
        <f>YEAR(Table3[[#This Row],[DATE]])</f>
        <v>2042</v>
      </c>
    </row>
    <row r="7835" spans="1:16" x14ac:dyDescent="0.3">
      <c r="A7835" s="6">
        <v>52030</v>
      </c>
      <c r="B7835" s="7" t="s">
        <v>1543</v>
      </c>
      <c r="C7835" s="9">
        <f t="shared" ca="1" si="244"/>
        <v>14</v>
      </c>
      <c r="D7835" s="9" t="s">
        <v>2115</v>
      </c>
      <c r="E7835" s="9" t="s">
        <v>2116</v>
      </c>
      <c r="F7835" s="10">
        <f t="shared" ca="1" si="245"/>
        <v>7.4038101906966636E-2</v>
      </c>
      <c r="G7835" s="3" t="str">
        <f>VLOOKUP(Table3[[#This Row],[PRODUCT ID]],Table1[[PRODUCT]:[SELLING PRICE]],1,FALSE)</f>
        <v>Product491</v>
      </c>
      <c r="H7835" s="3" t="str">
        <f>VLOOKUP(Table3[[#This Row],[PRODUCT ID]],Table1[[PRODUCT]:[SELLING PRICE]],2,FALSE)</f>
        <v>Category1</v>
      </c>
      <c r="I7835" s="3" t="str">
        <f>VLOOKUP(Table3[[#This Row],[PRODUCT ID]],Table1[[PRODUCT]:[SELLING PRICE]],3,FALSE)</f>
        <v>Kg</v>
      </c>
      <c r="J7835" s="16">
        <f ca="1">VLOOKUP(Table3[[#This Row],[PRODUCT ID]],Table1[[PRODUCT]:[SELLING PRICE]],4,FALSE)</f>
        <v>57</v>
      </c>
      <c r="K7835" s="16">
        <f ca="1">VLOOKUP(Table3[[#This Row],[PRODUCT ID]],Table1[[PRODUCT]:[SELLING PRICE]],5,FALSE)</f>
        <v>69.099374991289011</v>
      </c>
      <c r="L7835" s="16">
        <f ca="1">J7835*Table3[[#This Row],[QUANTITY]]</f>
        <v>798</v>
      </c>
      <c r="M7835" s="16">
        <f ca="1">K7835*Table3[[#This Row],[QUANTITY]]*(1-Table3[[#This Row],[DISCOUNT %]])</f>
        <v>895.76743793566754</v>
      </c>
      <c r="N7835" s="3">
        <f>DAY(Table3[[#This Row],[DATE]])</f>
        <v>13</v>
      </c>
      <c r="O7835" s="3" t="str">
        <f>TEXT(Table3[[#This Row],[DATE]],"mmm")</f>
        <v>Jun</v>
      </c>
      <c r="P7835" s="3">
        <f>YEAR(Table3[[#This Row],[DATE]])</f>
        <v>2042</v>
      </c>
    </row>
    <row r="7836" spans="1:16" x14ac:dyDescent="0.3">
      <c r="A7836" s="6">
        <v>52031</v>
      </c>
      <c r="B7836" s="7" t="s">
        <v>1544</v>
      </c>
      <c r="C7836" s="9">
        <f t="shared" ca="1" si="244"/>
        <v>14</v>
      </c>
      <c r="D7836" s="9" t="s">
        <v>2117</v>
      </c>
      <c r="E7836" s="9" t="s">
        <v>2116</v>
      </c>
      <c r="F7836" s="10">
        <f t="shared" ca="1" si="245"/>
        <v>4.7163325082156052E-2</v>
      </c>
      <c r="G7836" s="3" t="str">
        <f>VLOOKUP(Table3[[#This Row],[PRODUCT ID]],Table1[[PRODUCT]:[SELLING PRICE]],1,FALSE)</f>
        <v>Product492</v>
      </c>
      <c r="H7836" s="3" t="str">
        <f>VLOOKUP(Table3[[#This Row],[PRODUCT ID]],Table1[[PRODUCT]:[SELLING PRICE]],2,FALSE)</f>
        <v>Category2</v>
      </c>
      <c r="I7836" s="3" t="str">
        <f>VLOOKUP(Table3[[#This Row],[PRODUCT ID]],Table1[[PRODUCT]:[SELLING PRICE]],3,FALSE)</f>
        <v>No</v>
      </c>
      <c r="J7836" s="16">
        <f ca="1">VLOOKUP(Table3[[#This Row],[PRODUCT ID]],Table1[[PRODUCT]:[SELLING PRICE]],4,FALSE)</f>
        <v>195</v>
      </c>
      <c r="K7836" s="16">
        <f ca="1">VLOOKUP(Table3[[#This Row],[PRODUCT ID]],Table1[[PRODUCT]:[SELLING PRICE]],5,FALSE)</f>
        <v>216.16884209097634</v>
      </c>
      <c r="L7836" s="16">
        <f ca="1">J7836*Table3[[#This Row],[QUANTITY]]</f>
        <v>2730</v>
      </c>
      <c r="M7836" s="16">
        <f ca="1">K7836*Table3[[#This Row],[QUANTITY]]*(1-Table3[[#This Row],[DISCOUNT %]])</f>
        <v>2883.6304100632892</v>
      </c>
      <c r="N7836" s="3">
        <f>DAY(Table3[[#This Row],[DATE]])</f>
        <v>14</v>
      </c>
      <c r="O7836" s="3" t="str">
        <f>TEXT(Table3[[#This Row],[DATE]],"mmm")</f>
        <v>Jun</v>
      </c>
      <c r="P7836" s="3">
        <f>YEAR(Table3[[#This Row],[DATE]])</f>
        <v>2042</v>
      </c>
    </row>
    <row r="7837" spans="1:16" x14ac:dyDescent="0.3">
      <c r="A7837" s="6">
        <v>52032</v>
      </c>
      <c r="B7837" s="7" t="s">
        <v>1545</v>
      </c>
      <c r="C7837" s="9">
        <f t="shared" ca="1" si="244"/>
        <v>13</v>
      </c>
      <c r="D7837" s="9" t="s">
        <v>2117</v>
      </c>
      <c r="E7837" s="9" t="s">
        <v>2116</v>
      </c>
      <c r="F7837" s="10">
        <f t="shared" ca="1" si="245"/>
        <v>2.7298285331558238E-2</v>
      </c>
      <c r="G7837" s="3" t="str">
        <f>VLOOKUP(Table3[[#This Row],[PRODUCT ID]],Table1[[PRODUCT]:[SELLING PRICE]],1,FALSE)</f>
        <v>Product493</v>
      </c>
      <c r="H7837" s="3" t="str">
        <f>VLOOKUP(Table3[[#This Row],[PRODUCT ID]],Table1[[PRODUCT]:[SELLING PRICE]],2,FALSE)</f>
        <v>Category3</v>
      </c>
      <c r="I7837" s="3" t="str">
        <f>VLOOKUP(Table3[[#This Row],[PRODUCT ID]],Table1[[PRODUCT]:[SELLING PRICE]],3,FALSE)</f>
        <v>No</v>
      </c>
      <c r="J7837" s="16">
        <f ca="1">VLOOKUP(Table3[[#This Row],[PRODUCT ID]],Table1[[PRODUCT]:[SELLING PRICE]],4,FALSE)</f>
        <v>200</v>
      </c>
      <c r="K7837" s="16">
        <f ca="1">VLOOKUP(Table3[[#This Row],[PRODUCT ID]],Table1[[PRODUCT]:[SELLING PRICE]],5,FALSE)</f>
        <v>135.24342369464767</v>
      </c>
      <c r="L7837" s="16">
        <f ca="1">J7837*Table3[[#This Row],[QUANTITY]]</f>
        <v>2600</v>
      </c>
      <c r="M7837" s="16">
        <f ca="1">K7837*Table3[[#This Row],[QUANTITY]]*(1-Table3[[#This Row],[DISCOUNT %]])</f>
        <v>1710.1696316303867</v>
      </c>
      <c r="N7837" s="3">
        <f>DAY(Table3[[#This Row],[DATE]])</f>
        <v>15</v>
      </c>
      <c r="O7837" s="3" t="str">
        <f>TEXT(Table3[[#This Row],[DATE]],"mmm")</f>
        <v>Jun</v>
      </c>
      <c r="P7837" s="3">
        <f>YEAR(Table3[[#This Row],[DATE]])</f>
        <v>2042</v>
      </c>
    </row>
    <row r="7838" spans="1:16" x14ac:dyDescent="0.3">
      <c r="A7838" s="6">
        <v>52033</v>
      </c>
      <c r="B7838" s="7" t="s">
        <v>1546</v>
      </c>
      <c r="C7838" s="9">
        <f t="shared" ca="1" si="244"/>
        <v>1</v>
      </c>
      <c r="D7838" s="9" t="s">
        <v>2116</v>
      </c>
      <c r="E7838" s="9" t="s">
        <v>2116</v>
      </c>
      <c r="F7838" s="10">
        <f t="shared" ca="1" si="245"/>
        <v>2.4251244085055159E-2</v>
      </c>
      <c r="G7838" s="3" t="str">
        <f>VLOOKUP(Table3[[#This Row],[PRODUCT ID]],Table1[[PRODUCT]:[SELLING PRICE]],1,FALSE)</f>
        <v>Product494</v>
      </c>
      <c r="H7838" s="3" t="str">
        <f>VLOOKUP(Table3[[#This Row],[PRODUCT ID]],Table1[[PRODUCT]:[SELLING PRICE]],2,FALSE)</f>
        <v>Category4</v>
      </c>
      <c r="I7838" s="3" t="str">
        <f>VLOOKUP(Table3[[#This Row],[PRODUCT ID]],Table1[[PRODUCT]:[SELLING PRICE]],3,FALSE)</f>
        <v>Ft</v>
      </c>
      <c r="J7838" s="16">
        <f ca="1">VLOOKUP(Table3[[#This Row],[PRODUCT ID]],Table1[[PRODUCT]:[SELLING PRICE]],4,FALSE)</f>
        <v>93</v>
      </c>
      <c r="K7838" s="16">
        <f ca="1">VLOOKUP(Table3[[#This Row],[PRODUCT ID]],Table1[[PRODUCT]:[SELLING PRICE]],5,FALSE)</f>
        <v>167.17713954826928</v>
      </c>
      <c r="L7838" s="16">
        <f ca="1">J7838*Table3[[#This Row],[QUANTITY]]</f>
        <v>93</v>
      </c>
      <c r="M7838" s="16">
        <f ca="1">K7838*Table3[[#This Row],[QUANTITY]]*(1-Table3[[#This Row],[DISCOUNT %]])</f>
        <v>163.12288593164286</v>
      </c>
      <c r="N7838" s="3">
        <f>DAY(Table3[[#This Row],[DATE]])</f>
        <v>16</v>
      </c>
      <c r="O7838" s="3" t="str">
        <f>TEXT(Table3[[#This Row],[DATE]],"mmm")</f>
        <v>Jun</v>
      </c>
      <c r="P7838" s="3">
        <f>YEAR(Table3[[#This Row],[DATE]])</f>
        <v>2042</v>
      </c>
    </row>
    <row r="7839" spans="1:16" x14ac:dyDescent="0.3">
      <c r="A7839" s="6">
        <v>52034</v>
      </c>
      <c r="B7839" s="7" t="s">
        <v>1547</v>
      </c>
      <c r="C7839" s="9">
        <f t="shared" ca="1" si="244"/>
        <v>3</v>
      </c>
      <c r="D7839" s="9" t="s">
        <v>2116</v>
      </c>
      <c r="E7839" s="9" t="s">
        <v>2116</v>
      </c>
      <c r="F7839" s="10">
        <f t="shared" ca="1" si="245"/>
        <v>8.6550867615179841E-2</v>
      </c>
      <c r="G7839" s="3" t="str">
        <f>VLOOKUP(Table3[[#This Row],[PRODUCT ID]],Table1[[PRODUCT]:[SELLING PRICE]],1,FALSE)</f>
        <v>Product495</v>
      </c>
      <c r="H7839" s="3" t="str">
        <f>VLOOKUP(Table3[[#This Row],[PRODUCT ID]],Table1[[PRODUCT]:[SELLING PRICE]],2,FALSE)</f>
        <v>Category5</v>
      </c>
      <c r="I7839" s="3" t="str">
        <f>VLOOKUP(Table3[[#This Row],[PRODUCT ID]],Table1[[PRODUCT]:[SELLING PRICE]],3,FALSE)</f>
        <v>No</v>
      </c>
      <c r="J7839" s="16">
        <f ca="1">VLOOKUP(Table3[[#This Row],[PRODUCT ID]],Table1[[PRODUCT]:[SELLING PRICE]],4,FALSE)</f>
        <v>121</v>
      </c>
      <c r="K7839" s="16">
        <f ca="1">VLOOKUP(Table3[[#This Row],[PRODUCT ID]],Table1[[PRODUCT]:[SELLING PRICE]],5,FALSE)</f>
        <v>195.01320535027594</v>
      </c>
      <c r="L7839" s="16">
        <f ca="1">J7839*Table3[[#This Row],[QUANTITY]]</f>
        <v>363</v>
      </c>
      <c r="M7839" s="16">
        <f ca="1">K7839*Table3[[#This Row],[QUANTITY]]*(1-Table3[[#This Row],[DISCOUNT %]])</f>
        <v>534.40392969237701</v>
      </c>
      <c r="N7839" s="3">
        <f>DAY(Table3[[#This Row],[DATE]])</f>
        <v>17</v>
      </c>
      <c r="O7839" s="3" t="str">
        <f>TEXT(Table3[[#This Row],[DATE]],"mmm")</f>
        <v>Jun</v>
      </c>
      <c r="P7839" s="3">
        <f>YEAR(Table3[[#This Row],[DATE]])</f>
        <v>2042</v>
      </c>
    </row>
    <row r="7840" spans="1:16" x14ac:dyDescent="0.3">
      <c r="A7840" s="6">
        <v>52035</v>
      </c>
      <c r="B7840" s="7" t="s">
        <v>1548</v>
      </c>
      <c r="C7840" s="9">
        <f t="shared" ca="1" si="244"/>
        <v>5</v>
      </c>
      <c r="D7840" s="9" t="s">
        <v>2116</v>
      </c>
      <c r="E7840" s="9" t="s">
        <v>2118</v>
      </c>
      <c r="F7840" s="10">
        <f t="shared" ca="1" si="245"/>
        <v>5.6699273898161262E-2</v>
      </c>
      <c r="G7840" s="3" t="str">
        <f>VLOOKUP(Table3[[#This Row],[PRODUCT ID]],Table1[[PRODUCT]:[SELLING PRICE]],1,FALSE)</f>
        <v>Product496</v>
      </c>
      <c r="H7840" s="3" t="str">
        <f>VLOOKUP(Table3[[#This Row],[PRODUCT ID]],Table1[[PRODUCT]:[SELLING PRICE]],2,FALSE)</f>
        <v>Category1</v>
      </c>
      <c r="I7840" s="3" t="str">
        <f>VLOOKUP(Table3[[#This Row],[PRODUCT ID]],Table1[[PRODUCT]:[SELLING PRICE]],3,FALSE)</f>
        <v>Kg</v>
      </c>
      <c r="J7840" s="16">
        <f ca="1">VLOOKUP(Table3[[#This Row],[PRODUCT ID]],Table1[[PRODUCT]:[SELLING PRICE]],4,FALSE)</f>
        <v>32</v>
      </c>
      <c r="K7840" s="16">
        <f ca="1">VLOOKUP(Table3[[#This Row],[PRODUCT ID]],Table1[[PRODUCT]:[SELLING PRICE]],5,FALSE)</f>
        <v>244.65239899033378</v>
      </c>
      <c r="L7840" s="16">
        <f ca="1">J7840*Table3[[#This Row],[QUANTITY]]</f>
        <v>160</v>
      </c>
      <c r="M7840" s="16">
        <f ca="1">K7840*Table3[[#This Row],[QUANTITY]]*(1-Table3[[#This Row],[DISCOUNT %]])</f>
        <v>1153.9039280506929</v>
      </c>
      <c r="N7840" s="3">
        <f>DAY(Table3[[#This Row],[DATE]])</f>
        <v>18</v>
      </c>
      <c r="O7840" s="3" t="str">
        <f>TEXT(Table3[[#This Row],[DATE]],"mmm")</f>
        <v>Jun</v>
      </c>
      <c r="P7840" s="3">
        <f>YEAR(Table3[[#This Row],[DATE]])</f>
        <v>2042</v>
      </c>
    </row>
    <row r="7841" spans="1:16" x14ac:dyDescent="0.3">
      <c r="A7841" s="6">
        <v>52036</v>
      </c>
      <c r="B7841" s="7" t="s">
        <v>1549</v>
      </c>
      <c r="C7841" s="9">
        <f t="shared" ca="1" si="244"/>
        <v>2</v>
      </c>
      <c r="D7841" s="9" t="s">
        <v>2116</v>
      </c>
      <c r="E7841" s="9" t="s">
        <v>2118</v>
      </c>
      <c r="F7841" s="10">
        <f t="shared" ca="1" si="245"/>
        <v>3.1979482182456956E-2</v>
      </c>
      <c r="G7841" s="3" t="str">
        <f>VLOOKUP(Table3[[#This Row],[PRODUCT ID]],Table1[[PRODUCT]:[SELLING PRICE]],1,FALSE)</f>
        <v>Product497</v>
      </c>
      <c r="H7841" s="3" t="str">
        <f>VLOOKUP(Table3[[#This Row],[PRODUCT ID]],Table1[[PRODUCT]:[SELLING PRICE]],2,FALSE)</f>
        <v>Category2</v>
      </c>
      <c r="I7841" s="3" t="str">
        <f>VLOOKUP(Table3[[#This Row],[PRODUCT ID]],Table1[[PRODUCT]:[SELLING PRICE]],3,FALSE)</f>
        <v>Kg</v>
      </c>
      <c r="J7841" s="16">
        <f ca="1">VLOOKUP(Table3[[#This Row],[PRODUCT ID]],Table1[[PRODUCT]:[SELLING PRICE]],4,FALSE)</f>
        <v>182</v>
      </c>
      <c r="K7841" s="16">
        <f ca="1">VLOOKUP(Table3[[#This Row],[PRODUCT ID]],Table1[[PRODUCT]:[SELLING PRICE]],5,FALSE)</f>
        <v>29.482745532353082</v>
      </c>
      <c r="L7841" s="16">
        <f ca="1">J7841*Table3[[#This Row],[QUANTITY]]</f>
        <v>364</v>
      </c>
      <c r="M7841" s="16">
        <f ca="1">K7841*Table3[[#This Row],[QUANTITY]]*(1-Table3[[#This Row],[DISCOUNT %]])</f>
        <v>57.079805193822573</v>
      </c>
      <c r="N7841" s="3">
        <f>DAY(Table3[[#This Row],[DATE]])</f>
        <v>19</v>
      </c>
      <c r="O7841" s="3" t="str">
        <f>TEXT(Table3[[#This Row],[DATE]],"mmm")</f>
        <v>Jun</v>
      </c>
      <c r="P7841" s="3">
        <f>YEAR(Table3[[#This Row],[DATE]])</f>
        <v>2042</v>
      </c>
    </row>
    <row r="7842" spans="1:16" x14ac:dyDescent="0.3">
      <c r="A7842" s="6">
        <v>52037</v>
      </c>
      <c r="B7842" s="7" t="s">
        <v>1550</v>
      </c>
      <c r="C7842" s="9">
        <f t="shared" ca="1" si="244"/>
        <v>15</v>
      </c>
      <c r="D7842" s="9" t="s">
        <v>2115</v>
      </c>
      <c r="E7842" s="9" t="s">
        <v>2116</v>
      </c>
      <c r="F7842" s="10">
        <f t="shared" ca="1" si="245"/>
        <v>1.8706794635337799E-2</v>
      </c>
      <c r="G7842" s="3" t="str">
        <f>VLOOKUP(Table3[[#This Row],[PRODUCT ID]],Table1[[PRODUCT]:[SELLING PRICE]],1,FALSE)</f>
        <v>Product498</v>
      </c>
      <c r="H7842" s="3" t="str">
        <f>VLOOKUP(Table3[[#This Row],[PRODUCT ID]],Table1[[PRODUCT]:[SELLING PRICE]],2,FALSE)</f>
        <v>Category3</v>
      </c>
      <c r="I7842" s="3" t="str">
        <f>VLOOKUP(Table3[[#This Row],[PRODUCT ID]],Table1[[PRODUCT]:[SELLING PRICE]],3,FALSE)</f>
        <v>Lt</v>
      </c>
      <c r="J7842" s="16">
        <f ca="1">VLOOKUP(Table3[[#This Row],[PRODUCT ID]],Table1[[PRODUCT]:[SELLING PRICE]],4,FALSE)</f>
        <v>122</v>
      </c>
      <c r="K7842" s="16">
        <f ca="1">VLOOKUP(Table3[[#This Row],[PRODUCT ID]],Table1[[PRODUCT]:[SELLING PRICE]],5,FALSE)</f>
        <v>191.99532177686919</v>
      </c>
      <c r="L7842" s="16">
        <f ca="1">J7842*Table3[[#This Row],[QUANTITY]]</f>
        <v>1830</v>
      </c>
      <c r="M7842" s="16">
        <f ca="1">K7842*Table3[[#This Row],[QUANTITY]]*(1-Table3[[#This Row],[DISCOUNT %]])</f>
        <v>2826.0555708216557</v>
      </c>
      <c r="N7842" s="3">
        <f>DAY(Table3[[#This Row],[DATE]])</f>
        <v>20</v>
      </c>
      <c r="O7842" s="3" t="str">
        <f>TEXT(Table3[[#This Row],[DATE]],"mmm")</f>
        <v>Jun</v>
      </c>
      <c r="P7842" s="3">
        <f>YEAR(Table3[[#This Row],[DATE]])</f>
        <v>2042</v>
      </c>
    </row>
    <row r="7843" spans="1:16" x14ac:dyDescent="0.3">
      <c r="A7843" s="6">
        <v>52038</v>
      </c>
      <c r="B7843" s="7" t="s">
        <v>1551</v>
      </c>
      <c r="C7843" s="9">
        <f t="shared" ca="1" si="244"/>
        <v>10</v>
      </c>
      <c r="D7843" s="9" t="s">
        <v>2116</v>
      </c>
      <c r="E7843" s="9" t="s">
        <v>2116</v>
      </c>
      <c r="F7843" s="10">
        <f t="shared" ca="1" si="245"/>
        <v>6.9931555026022607E-2</v>
      </c>
      <c r="G7843" s="3" t="str">
        <f>VLOOKUP(Table3[[#This Row],[PRODUCT ID]],Table1[[PRODUCT]:[SELLING PRICE]],1,FALSE)</f>
        <v>Product499</v>
      </c>
      <c r="H7843" s="3" t="str">
        <f>VLOOKUP(Table3[[#This Row],[PRODUCT ID]],Table1[[PRODUCT]:[SELLING PRICE]],2,FALSE)</f>
        <v>Category4</v>
      </c>
      <c r="I7843" s="3" t="str">
        <f>VLOOKUP(Table3[[#This Row],[PRODUCT ID]],Table1[[PRODUCT]:[SELLING PRICE]],3,FALSE)</f>
        <v>Kg</v>
      </c>
      <c r="J7843" s="16">
        <f ca="1">VLOOKUP(Table3[[#This Row],[PRODUCT ID]],Table1[[PRODUCT]:[SELLING PRICE]],4,FALSE)</f>
        <v>154</v>
      </c>
      <c r="K7843" s="16">
        <f ca="1">VLOOKUP(Table3[[#This Row],[PRODUCT ID]],Table1[[PRODUCT]:[SELLING PRICE]],5,FALSE)</f>
        <v>44.880895901864605</v>
      </c>
      <c r="L7843" s="16">
        <f ca="1">J7843*Table3[[#This Row],[QUANTITY]]</f>
        <v>1540</v>
      </c>
      <c r="M7843" s="16">
        <f ca="1">K7843*Table3[[#This Row],[QUANTITY]]*(1-Table3[[#This Row],[DISCOUNT %]])</f>
        <v>417.42305060486166</v>
      </c>
      <c r="N7843" s="3">
        <f>DAY(Table3[[#This Row],[DATE]])</f>
        <v>21</v>
      </c>
      <c r="O7843" s="3" t="str">
        <f>TEXT(Table3[[#This Row],[DATE]],"mmm")</f>
        <v>Jun</v>
      </c>
      <c r="P7843" s="3">
        <f>YEAR(Table3[[#This Row],[DATE]])</f>
        <v>2042</v>
      </c>
    </row>
    <row r="7844" spans="1:16" x14ac:dyDescent="0.3">
      <c r="A7844" s="6">
        <v>52039</v>
      </c>
      <c r="B7844" s="7" t="s">
        <v>1552</v>
      </c>
      <c r="C7844" s="9">
        <f t="shared" ca="1" si="244"/>
        <v>5</v>
      </c>
      <c r="D7844" s="9" t="s">
        <v>2117</v>
      </c>
      <c r="E7844" s="9" t="s">
        <v>2116</v>
      </c>
      <c r="F7844" s="10">
        <f t="shared" ca="1" si="245"/>
        <v>8.3959278971501308E-2</v>
      </c>
      <c r="G7844" s="3" t="str">
        <f>VLOOKUP(Table3[[#This Row],[PRODUCT ID]],Table1[[PRODUCT]:[SELLING PRICE]],1,FALSE)</f>
        <v>Product500</v>
      </c>
      <c r="H7844" s="3" t="str">
        <f>VLOOKUP(Table3[[#This Row],[PRODUCT ID]],Table1[[PRODUCT]:[SELLING PRICE]],2,FALSE)</f>
        <v>Category5</v>
      </c>
      <c r="I7844" s="3" t="str">
        <f>VLOOKUP(Table3[[#This Row],[PRODUCT ID]],Table1[[PRODUCT]:[SELLING PRICE]],3,FALSE)</f>
        <v>Lt</v>
      </c>
      <c r="J7844" s="16">
        <f ca="1">VLOOKUP(Table3[[#This Row],[PRODUCT ID]],Table1[[PRODUCT]:[SELLING PRICE]],4,FALSE)</f>
        <v>185</v>
      </c>
      <c r="K7844" s="16">
        <f ca="1">VLOOKUP(Table3[[#This Row],[PRODUCT ID]],Table1[[PRODUCT]:[SELLING PRICE]],5,FALSE)</f>
        <v>180.93395937236107</v>
      </c>
      <c r="L7844" s="16">
        <f ca="1">J7844*Table3[[#This Row],[QUANTITY]]</f>
        <v>925</v>
      </c>
      <c r="M7844" s="16">
        <f ca="1">K7844*Table3[[#This Row],[QUANTITY]]*(1-Table3[[#This Row],[DISCOUNT %]])</f>
        <v>828.71437300999355</v>
      </c>
      <c r="N7844" s="3">
        <f>DAY(Table3[[#This Row],[DATE]])</f>
        <v>22</v>
      </c>
      <c r="O7844" s="3" t="str">
        <f>TEXT(Table3[[#This Row],[DATE]],"mmm")</f>
        <v>Jun</v>
      </c>
      <c r="P7844" s="3">
        <f>YEAR(Table3[[#This Row],[DATE]])</f>
        <v>2042</v>
      </c>
    </row>
    <row r="7845" spans="1:16" x14ac:dyDescent="0.3">
      <c r="A7845" s="6">
        <v>52040</v>
      </c>
      <c r="B7845" s="7" t="s">
        <v>1553</v>
      </c>
      <c r="C7845" s="9">
        <f t="shared" ca="1" si="244"/>
        <v>12</v>
      </c>
      <c r="D7845" s="9" t="s">
        <v>2115</v>
      </c>
      <c r="E7845" s="9" t="s">
        <v>2116</v>
      </c>
      <c r="F7845" s="10">
        <f t="shared" ca="1" si="245"/>
        <v>8.8355404330065432E-2</v>
      </c>
      <c r="G7845" s="3" t="str">
        <f>VLOOKUP(Table3[[#This Row],[PRODUCT ID]],Table1[[PRODUCT]:[SELLING PRICE]],1,FALSE)</f>
        <v>Product501</v>
      </c>
      <c r="H7845" s="3" t="str">
        <f>VLOOKUP(Table3[[#This Row],[PRODUCT ID]],Table1[[PRODUCT]:[SELLING PRICE]],2,FALSE)</f>
        <v>Category1</v>
      </c>
      <c r="I7845" s="3" t="str">
        <f>VLOOKUP(Table3[[#This Row],[PRODUCT ID]],Table1[[PRODUCT]:[SELLING PRICE]],3,FALSE)</f>
        <v>Ft</v>
      </c>
      <c r="J7845" s="16">
        <f ca="1">VLOOKUP(Table3[[#This Row],[PRODUCT ID]],Table1[[PRODUCT]:[SELLING PRICE]],4,FALSE)</f>
        <v>90</v>
      </c>
      <c r="K7845" s="16">
        <f ca="1">VLOOKUP(Table3[[#This Row],[PRODUCT ID]],Table1[[PRODUCT]:[SELLING PRICE]],5,FALSE)</f>
        <v>163.79236706566442</v>
      </c>
      <c r="L7845" s="16">
        <f ca="1">J7845*Table3[[#This Row],[QUANTITY]]</f>
        <v>1080</v>
      </c>
      <c r="M7845" s="16">
        <f ca="1">K7845*Table3[[#This Row],[QUANTITY]]*(1-Table3[[#This Row],[DISCOUNT %]])</f>
        <v>1791.8451149687901</v>
      </c>
      <c r="N7845" s="3">
        <f>DAY(Table3[[#This Row],[DATE]])</f>
        <v>23</v>
      </c>
      <c r="O7845" s="3" t="str">
        <f>TEXT(Table3[[#This Row],[DATE]],"mmm")</f>
        <v>Jun</v>
      </c>
      <c r="P7845" s="3">
        <f>YEAR(Table3[[#This Row],[DATE]])</f>
        <v>2042</v>
      </c>
    </row>
    <row r="7846" spans="1:16" x14ac:dyDescent="0.3">
      <c r="A7846" s="6">
        <v>52041</v>
      </c>
      <c r="B7846" s="7" t="s">
        <v>1554</v>
      </c>
      <c r="C7846" s="9">
        <f t="shared" ca="1" si="244"/>
        <v>3</v>
      </c>
      <c r="D7846" s="9" t="s">
        <v>2115</v>
      </c>
      <c r="E7846" s="9" t="s">
        <v>2118</v>
      </c>
      <c r="F7846" s="10">
        <f t="shared" ca="1" si="245"/>
        <v>9.0424985338464006E-2</v>
      </c>
      <c r="G7846" s="3" t="str">
        <f>VLOOKUP(Table3[[#This Row],[PRODUCT ID]],Table1[[PRODUCT]:[SELLING PRICE]],1,FALSE)</f>
        <v>Product502</v>
      </c>
      <c r="H7846" s="3" t="str">
        <f>VLOOKUP(Table3[[#This Row],[PRODUCT ID]],Table1[[PRODUCT]:[SELLING PRICE]],2,FALSE)</f>
        <v>Category2</v>
      </c>
      <c r="I7846" s="3" t="str">
        <f>VLOOKUP(Table3[[#This Row],[PRODUCT ID]],Table1[[PRODUCT]:[SELLING PRICE]],3,FALSE)</f>
        <v>Kg</v>
      </c>
      <c r="J7846" s="16">
        <f ca="1">VLOOKUP(Table3[[#This Row],[PRODUCT ID]],Table1[[PRODUCT]:[SELLING PRICE]],4,FALSE)</f>
        <v>237</v>
      </c>
      <c r="K7846" s="16">
        <f ca="1">VLOOKUP(Table3[[#This Row],[PRODUCT ID]],Table1[[PRODUCT]:[SELLING PRICE]],5,FALSE)</f>
        <v>210.47652371229077</v>
      </c>
      <c r="L7846" s="16">
        <f ca="1">J7846*Table3[[#This Row],[QUANTITY]]</f>
        <v>711</v>
      </c>
      <c r="M7846" s="16">
        <f ca="1">K7846*Table3[[#This Row],[QUANTITY]]*(1-Table3[[#This Row],[DISCOUNT %]])</f>
        <v>574.33256142454798</v>
      </c>
      <c r="N7846" s="3">
        <f>DAY(Table3[[#This Row],[DATE]])</f>
        <v>24</v>
      </c>
      <c r="O7846" s="3" t="str">
        <f>TEXT(Table3[[#This Row],[DATE]],"mmm")</f>
        <v>Jun</v>
      </c>
      <c r="P7846" s="3">
        <f>YEAR(Table3[[#This Row],[DATE]])</f>
        <v>2042</v>
      </c>
    </row>
    <row r="7847" spans="1:16" x14ac:dyDescent="0.3">
      <c r="A7847" s="6">
        <v>52042</v>
      </c>
      <c r="B7847" s="7" t="s">
        <v>1555</v>
      </c>
      <c r="C7847" s="9">
        <f t="shared" ca="1" si="244"/>
        <v>2</v>
      </c>
      <c r="D7847" s="9" t="s">
        <v>2115</v>
      </c>
      <c r="E7847" s="9" t="s">
        <v>2116</v>
      </c>
      <c r="F7847" s="10">
        <f t="shared" ca="1" si="245"/>
        <v>8.5074328567629184E-2</v>
      </c>
      <c r="G7847" s="3" t="str">
        <f>VLOOKUP(Table3[[#This Row],[PRODUCT ID]],Table1[[PRODUCT]:[SELLING PRICE]],1,FALSE)</f>
        <v>Product503</v>
      </c>
      <c r="H7847" s="3" t="str">
        <f>VLOOKUP(Table3[[#This Row],[PRODUCT ID]],Table1[[PRODUCT]:[SELLING PRICE]],2,FALSE)</f>
        <v>Category3</v>
      </c>
      <c r="I7847" s="3" t="str">
        <f>VLOOKUP(Table3[[#This Row],[PRODUCT ID]],Table1[[PRODUCT]:[SELLING PRICE]],3,FALSE)</f>
        <v>No</v>
      </c>
      <c r="J7847" s="16">
        <f ca="1">VLOOKUP(Table3[[#This Row],[PRODUCT ID]],Table1[[PRODUCT]:[SELLING PRICE]],4,FALSE)</f>
        <v>166</v>
      </c>
      <c r="K7847" s="16">
        <f ca="1">VLOOKUP(Table3[[#This Row],[PRODUCT ID]],Table1[[PRODUCT]:[SELLING PRICE]],5,FALSE)</f>
        <v>288.53567315693891</v>
      </c>
      <c r="L7847" s="16">
        <f ca="1">J7847*Table3[[#This Row],[QUANTITY]]</f>
        <v>332</v>
      </c>
      <c r="M7847" s="16">
        <f ca="1">K7847*Table3[[#This Row],[QUANTITY]]*(1-Table3[[#This Row],[DISCOUNT %]])</f>
        <v>527.97738899060687</v>
      </c>
      <c r="N7847" s="3">
        <f>DAY(Table3[[#This Row],[DATE]])</f>
        <v>25</v>
      </c>
      <c r="O7847" s="3" t="str">
        <f>TEXT(Table3[[#This Row],[DATE]],"mmm")</f>
        <v>Jun</v>
      </c>
      <c r="P7847" s="3">
        <f>YEAR(Table3[[#This Row],[DATE]])</f>
        <v>2042</v>
      </c>
    </row>
    <row r="7848" spans="1:16" x14ac:dyDescent="0.3">
      <c r="A7848" s="6">
        <v>52043</v>
      </c>
      <c r="B7848" s="7" t="s">
        <v>1556</v>
      </c>
      <c r="C7848" s="9">
        <f t="shared" ca="1" si="244"/>
        <v>13</v>
      </c>
      <c r="D7848" s="9" t="s">
        <v>2116</v>
      </c>
      <c r="E7848" s="9" t="s">
        <v>2116</v>
      </c>
      <c r="F7848" s="10">
        <f t="shared" ca="1" si="245"/>
        <v>3.0047344495556995E-2</v>
      </c>
      <c r="G7848" s="3" t="str">
        <f>VLOOKUP(Table3[[#This Row],[PRODUCT ID]],Table1[[PRODUCT]:[SELLING PRICE]],1,FALSE)</f>
        <v>Product504</v>
      </c>
      <c r="H7848" s="3" t="str">
        <f>VLOOKUP(Table3[[#This Row],[PRODUCT ID]],Table1[[PRODUCT]:[SELLING PRICE]],2,FALSE)</f>
        <v>Category4</v>
      </c>
      <c r="I7848" s="3" t="str">
        <f>VLOOKUP(Table3[[#This Row],[PRODUCT ID]],Table1[[PRODUCT]:[SELLING PRICE]],3,FALSE)</f>
        <v>No</v>
      </c>
      <c r="J7848" s="16">
        <f ca="1">VLOOKUP(Table3[[#This Row],[PRODUCT ID]],Table1[[PRODUCT]:[SELLING PRICE]],4,FALSE)</f>
        <v>167</v>
      </c>
      <c r="K7848" s="16">
        <f ca="1">VLOOKUP(Table3[[#This Row],[PRODUCT ID]],Table1[[PRODUCT]:[SELLING PRICE]],5,FALSE)</f>
        <v>276.5207936794535</v>
      </c>
      <c r="L7848" s="16">
        <f ca="1">J7848*Table3[[#This Row],[QUANTITY]]</f>
        <v>2171</v>
      </c>
      <c r="M7848" s="16">
        <f ca="1">K7848*Table3[[#This Row],[QUANTITY]]*(1-Table3[[#This Row],[DISCOUNT %]])</f>
        <v>3486.7570157105679</v>
      </c>
      <c r="N7848" s="3">
        <f>DAY(Table3[[#This Row],[DATE]])</f>
        <v>26</v>
      </c>
      <c r="O7848" s="3" t="str">
        <f>TEXT(Table3[[#This Row],[DATE]],"mmm")</f>
        <v>Jun</v>
      </c>
      <c r="P7848" s="3">
        <f>YEAR(Table3[[#This Row],[DATE]])</f>
        <v>2042</v>
      </c>
    </row>
    <row r="7849" spans="1:16" x14ac:dyDescent="0.3">
      <c r="A7849" s="6">
        <v>52044</v>
      </c>
      <c r="B7849" s="7" t="s">
        <v>1557</v>
      </c>
      <c r="C7849" s="9">
        <f t="shared" ca="1" si="244"/>
        <v>10</v>
      </c>
      <c r="D7849" s="9" t="s">
        <v>2116</v>
      </c>
      <c r="E7849" s="9" t="s">
        <v>2116</v>
      </c>
      <c r="F7849" s="10">
        <f t="shared" ca="1" si="245"/>
        <v>3.3303107166684945E-3</v>
      </c>
      <c r="G7849" s="3" t="str">
        <f>VLOOKUP(Table3[[#This Row],[PRODUCT ID]],Table1[[PRODUCT]:[SELLING PRICE]],1,FALSE)</f>
        <v>Product505</v>
      </c>
      <c r="H7849" s="3" t="str">
        <f>VLOOKUP(Table3[[#This Row],[PRODUCT ID]],Table1[[PRODUCT]:[SELLING PRICE]],2,FALSE)</f>
        <v>Category1</v>
      </c>
      <c r="I7849" s="3" t="str">
        <f>VLOOKUP(Table3[[#This Row],[PRODUCT ID]],Table1[[PRODUCT]:[SELLING PRICE]],3,FALSE)</f>
        <v>Ft</v>
      </c>
      <c r="J7849" s="16">
        <f ca="1">VLOOKUP(Table3[[#This Row],[PRODUCT ID]],Table1[[PRODUCT]:[SELLING PRICE]],4,FALSE)</f>
        <v>135</v>
      </c>
      <c r="K7849" s="16">
        <f ca="1">VLOOKUP(Table3[[#This Row],[PRODUCT ID]],Table1[[PRODUCT]:[SELLING PRICE]],5,FALSE)</f>
        <v>61.360755273581155</v>
      </c>
      <c r="L7849" s="16">
        <f ca="1">J7849*Table3[[#This Row],[QUANTITY]]</f>
        <v>1350</v>
      </c>
      <c r="M7849" s="16">
        <f ca="1">K7849*Table3[[#This Row],[QUANTITY]]*(1-Table3[[#This Row],[DISCOUNT %]])</f>
        <v>611.56404892710668</v>
      </c>
      <c r="N7849" s="3">
        <f>DAY(Table3[[#This Row],[DATE]])</f>
        <v>27</v>
      </c>
      <c r="O7849" s="3" t="str">
        <f>TEXT(Table3[[#This Row],[DATE]],"mmm")</f>
        <v>Jun</v>
      </c>
      <c r="P7849" s="3">
        <f>YEAR(Table3[[#This Row],[DATE]])</f>
        <v>2042</v>
      </c>
    </row>
    <row r="7850" spans="1:16" x14ac:dyDescent="0.3">
      <c r="A7850" s="6">
        <v>52045</v>
      </c>
      <c r="B7850" s="7" t="s">
        <v>1558</v>
      </c>
      <c r="C7850" s="9">
        <f t="shared" ca="1" si="244"/>
        <v>6</v>
      </c>
      <c r="D7850" s="9" t="s">
        <v>2116</v>
      </c>
      <c r="E7850" s="9" t="s">
        <v>2116</v>
      </c>
      <c r="F7850" s="10">
        <f t="shared" ca="1" si="245"/>
        <v>7.914552467806521E-2</v>
      </c>
      <c r="G7850" s="3" t="str">
        <f>VLOOKUP(Table3[[#This Row],[PRODUCT ID]],Table1[[PRODUCT]:[SELLING PRICE]],1,FALSE)</f>
        <v>Product506</v>
      </c>
      <c r="H7850" s="3" t="str">
        <f>VLOOKUP(Table3[[#This Row],[PRODUCT ID]],Table1[[PRODUCT]:[SELLING PRICE]],2,FALSE)</f>
        <v>Category2</v>
      </c>
      <c r="I7850" s="3" t="str">
        <f>VLOOKUP(Table3[[#This Row],[PRODUCT ID]],Table1[[PRODUCT]:[SELLING PRICE]],3,FALSE)</f>
        <v>No</v>
      </c>
      <c r="J7850" s="16">
        <f ca="1">VLOOKUP(Table3[[#This Row],[PRODUCT ID]],Table1[[PRODUCT]:[SELLING PRICE]],4,FALSE)</f>
        <v>52</v>
      </c>
      <c r="K7850" s="16">
        <f ca="1">VLOOKUP(Table3[[#This Row],[PRODUCT ID]],Table1[[PRODUCT]:[SELLING PRICE]],5,FALSE)</f>
        <v>202.57298261883747</v>
      </c>
      <c r="L7850" s="16">
        <f ca="1">J7850*Table3[[#This Row],[QUANTITY]]</f>
        <v>312</v>
      </c>
      <c r="M7850" s="16">
        <f ca="1">K7850*Table3[[#This Row],[QUANTITY]]*(1-Table3[[#This Row],[DISCOUNT %]])</f>
        <v>1119.241425743214</v>
      </c>
      <c r="N7850" s="3">
        <f>DAY(Table3[[#This Row],[DATE]])</f>
        <v>28</v>
      </c>
      <c r="O7850" s="3" t="str">
        <f>TEXT(Table3[[#This Row],[DATE]],"mmm")</f>
        <v>Jun</v>
      </c>
      <c r="P7850" s="3">
        <f>YEAR(Table3[[#This Row],[DATE]])</f>
        <v>2042</v>
      </c>
    </row>
    <row r="7851" spans="1:16" x14ac:dyDescent="0.3">
      <c r="A7851" s="6">
        <v>52046</v>
      </c>
      <c r="B7851" s="7" t="s">
        <v>1559</v>
      </c>
      <c r="C7851" s="9">
        <f t="shared" ca="1" si="244"/>
        <v>1</v>
      </c>
      <c r="D7851" s="9" t="s">
        <v>2115</v>
      </c>
      <c r="E7851" s="9" t="s">
        <v>2116</v>
      </c>
      <c r="F7851" s="10">
        <f t="shared" ca="1" si="245"/>
        <v>9.0632986616171141E-2</v>
      </c>
      <c r="G7851" s="3" t="str">
        <f>VLOOKUP(Table3[[#This Row],[PRODUCT ID]],Table1[[PRODUCT]:[SELLING PRICE]],1,FALSE)</f>
        <v>Product507</v>
      </c>
      <c r="H7851" s="3" t="str">
        <f>VLOOKUP(Table3[[#This Row],[PRODUCT ID]],Table1[[PRODUCT]:[SELLING PRICE]],2,FALSE)</f>
        <v>Category3</v>
      </c>
      <c r="I7851" s="3" t="str">
        <f>VLOOKUP(Table3[[#This Row],[PRODUCT ID]],Table1[[PRODUCT]:[SELLING PRICE]],3,FALSE)</f>
        <v>Kg</v>
      </c>
      <c r="J7851" s="16">
        <f ca="1">VLOOKUP(Table3[[#This Row],[PRODUCT ID]],Table1[[PRODUCT]:[SELLING PRICE]],4,FALSE)</f>
        <v>87</v>
      </c>
      <c r="K7851" s="16">
        <f ca="1">VLOOKUP(Table3[[#This Row],[PRODUCT ID]],Table1[[PRODUCT]:[SELLING PRICE]],5,FALSE)</f>
        <v>256.76864835075924</v>
      </c>
      <c r="L7851" s="16">
        <f ca="1">J7851*Table3[[#This Row],[QUANTITY]]</f>
        <v>87</v>
      </c>
      <c r="M7851" s="16">
        <f ca="1">K7851*Table3[[#This Row],[QUANTITY]]*(1-Table3[[#This Row],[DISCOUNT %]])</f>
        <v>233.49693888133251</v>
      </c>
      <c r="N7851" s="3">
        <f>DAY(Table3[[#This Row],[DATE]])</f>
        <v>29</v>
      </c>
      <c r="O7851" s="3" t="str">
        <f>TEXT(Table3[[#This Row],[DATE]],"mmm")</f>
        <v>Jun</v>
      </c>
      <c r="P7851" s="3">
        <f>YEAR(Table3[[#This Row],[DATE]])</f>
        <v>2042</v>
      </c>
    </row>
    <row r="7852" spans="1:16" x14ac:dyDescent="0.3">
      <c r="A7852" s="6">
        <v>52047</v>
      </c>
      <c r="B7852" s="7" t="s">
        <v>1560</v>
      </c>
      <c r="C7852" s="9">
        <f t="shared" ca="1" si="244"/>
        <v>10</v>
      </c>
      <c r="D7852" s="9" t="s">
        <v>2117</v>
      </c>
      <c r="E7852" s="9" t="s">
        <v>2118</v>
      </c>
      <c r="F7852" s="10">
        <f t="shared" ca="1" si="245"/>
        <v>4.0941061549351593E-2</v>
      </c>
      <c r="G7852" s="3" t="str">
        <f>VLOOKUP(Table3[[#This Row],[PRODUCT ID]],Table1[[PRODUCT]:[SELLING PRICE]],1,FALSE)</f>
        <v>Product508</v>
      </c>
      <c r="H7852" s="3" t="str">
        <f>VLOOKUP(Table3[[#This Row],[PRODUCT ID]],Table1[[PRODUCT]:[SELLING PRICE]],2,FALSE)</f>
        <v>Category4</v>
      </c>
      <c r="I7852" s="3" t="str">
        <f>VLOOKUP(Table3[[#This Row],[PRODUCT ID]],Table1[[PRODUCT]:[SELLING PRICE]],3,FALSE)</f>
        <v>Kg</v>
      </c>
      <c r="J7852" s="16">
        <f ca="1">VLOOKUP(Table3[[#This Row],[PRODUCT ID]],Table1[[PRODUCT]:[SELLING PRICE]],4,FALSE)</f>
        <v>138</v>
      </c>
      <c r="K7852" s="16">
        <f ca="1">VLOOKUP(Table3[[#This Row],[PRODUCT ID]],Table1[[PRODUCT]:[SELLING PRICE]],5,FALSE)</f>
        <v>238.80369743545202</v>
      </c>
      <c r="L7852" s="16">
        <f ca="1">J7852*Table3[[#This Row],[QUANTITY]]</f>
        <v>1380</v>
      </c>
      <c r="M7852" s="16">
        <f ca="1">K7852*Table3[[#This Row],[QUANTITY]]*(1-Table3[[#This Row],[DISCOUNT %]])</f>
        <v>2290.2682056053445</v>
      </c>
      <c r="N7852" s="3">
        <f>DAY(Table3[[#This Row],[DATE]])</f>
        <v>30</v>
      </c>
      <c r="O7852" s="3" t="str">
        <f>TEXT(Table3[[#This Row],[DATE]],"mmm")</f>
        <v>Jun</v>
      </c>
      <c r="P7852" s="3">
        <f>YEAR(Table3[[#This Row],[DATE]])</f>
        <v>2042</v>
      </c>
    </row>
    <row r="7853" spans="1:16" x14ac:dyDescent="0.3">
      <c r="A7853" s="6">
        <v>52048</v>
      </c>
      <c r="B7853" s="7" t="s">
        <v>1561</v>
      </c>
      <c r="C7853" s="9">
        <f t="shared" ca="1" si="244"/>
        <v>14</v>
      </c>
      <c r="D7853" s="9" t="s">
        <v>2117</v>
      </c>
      <c r="E7853" s="9" t="s">
        <v>2118</v>
      </c>
      <c r="F7853" s="10">
        <f t="shared" ca="1" si="245"/>
        <v>5.217307502909279E-2</v>
      </c>
      <c r="G7853" s="3" t="str">
        <f>VLOOKUP(Table3[[#This Row],[PRODUCT ID]],Table1[[PRODUCT]:[SELLING PRICE]],1,FALSE)</f>
        <v>Product509</v>
      </c>
      <c r="H7853" s="3" t="str">
        <f>VLOOKUP(Table3[[#This Row],[PRODUCT ID]],Table1[[PRODUCT]:[SELLING PRICE]],2,FALSE)</f>
        <v>Category5</v>
      </c>
      <c r="I7853" s="3" t="str">
        <f>VLOOKUP(Table3[[#This Row],[PRODUCT ID]],Table1[[PRODUCT]:[SELLING PRICE]],3,FALSE)</f>
        <v>Lt</v>
      </c>
      <c r="J7853" s="16">
        <f ca="1">VLOOKUP(Table3[[#This Row],[PRODUCT ID]],Table1[[PRODUCT]:[SELLING PRICE]],4,FALSE)</f>
        <v>249</v>
      </c>
      <c r="K7853" s="16">
        <f ca="1">VLOOKUP(Table3[[#This Row],[PRODUCT ID]],Table1[[PRODUCT]:[SELLING PRICE]],5,FALSE)</f>
        <v>264.80667294539796</v>
      </c>
      <c r="L7853" s="16">
        <f ca="1">J7853*Table3[[#This Row],[QUANTITY]]</f>
        <v>3486</v>
      </c>
      <c r="M7853" s="16">
        <f ca="1">K7853*Table3[[#This Row],[QUANTITY]]*(1-Table3[[#This Row],[DISCOUNT %]])</f>
        <v>3513.8725234145859</v>
      </c>
      <c r="N7853" s="3">
        <f>DAY(Table3[[#This Row],[DATE]])</f>
        <v>1</v>
      </c>
      <c r="O7853" s="3" t="str">
        <f>TEXT(Table3[[#This Row],[DATE]],"mmm")</f>
        <v>Jul</v>
      </c>
      <c r="P7853" s="3">
        <f>YEAR(Table3[[#This Row],[DATE]])</f>
        <v>2042</v>
      </c>
    </row>
    <row r="7854" spans="1:16" x14ac:dyDescent="0.3">
      <c r="A7854" s="6">
        <v>52049</v>
      </c>
      <c r="B7854" s="7" t="s">
        <v>1562</v>
      </c>
      <c r="C7854" s="9">
        <f t="shared" ca="1" si="244"/>
        <v>5</v>
      </c>
      <c r="D7854" s="9" t="s">
        <v>2116</v>
      </c>
      <c r="E7854" s="9" t="s">
        <v>2116</v>
      </c>
      <c r="F7854" s="10">
        <f t="shared" ca="1" si="245"/>
        <v>8.4626587372801626E-2</v>
      </c>
      <c r="G7854" s="3" t="str">
        <f>VLOOKUP(Table3[[#This Row],[PRODUCT ID]],Table1[[PRODUCT]:[SELLING PRICE]],1,FALSE)</f>
        <v>Product510</v>
      </c>
      <c r="H7854" s="3" t="str">
        <f>VLOOKUP(Table3[[#This Row],[PRODUCT ID]],Table1[[PRODUCT]:[SELLING PRICE]],2,FALSE)</f>
        <v>Category1</v>
      </c>
      <c r="I7854" s="3" t="str">
        <f>VLOOKUP(Table3[[#This Row],[PRODUCT ID]],Table1[[PRODUCT]:[SELLING PRICE]],3,FALSE)</f>
        <v>Kg</v>
      </c>
      <c r="J7854" s="16">
        <f ca="1">VLOOKUP(Table3[[#This Row],[PRODUCT ID]],Table1[[PRODUCT]:[SELLING PRICE]],4,FALSE)</f>
        <v>228</v>
      </c>
      <c r="K7854" s="16">
        <f ca="1">VLOOKUP(Table3[[#This Row],[PRODUCT ID]],Table1[[PRODUCT]:[SELLING PRICE]],5,FALSE)</f>
        <v>189.61595061534365</v>
      </c>
      <c r="L7854" s="16">
        <f ca="1">J7854*Table3[[#This Row],[QUANTITY]]</f>
        <v>1140</v>
      </c>
      <c r="M7854" s="16">
        <f ca="1">K7854*Table3[[#This Row],[QUANTITY]]*(1-Table3[[#This Row],[DISCOUNT %]])</f>
        <v>867.84699901658723</v>
      </c>
      <c r="N7854" s="3">
        <f>DAY(Table3[[#This Row],[DATE]])</f>
        <v>2</v>
      </c>
      <c r="O7854" s="3" t="str">
        <f>TEXT(Table3[[#This Row],[DATE]],"mmm")</f>
        <v>Jul</v>
      </c>
      <c r="P7854" s="3">
        <f>YEAR(Table3[[#This Row],[DATE]])</f>
        <v>2042</v>
      </c>
    </row>
    <row r="7855" spans="1:16" x14ac:dyDescent="0.3">
      <c r="A7855" s="6">
        <v>52050</v>
      </c>
      <c r="B7855" s="7" t="s">
        <v>1563</v>
      </c>
      <c r="C7855" s="9">
        <f t="shared" ca="1" si="244"/>
        <v>9</v>
      </c>
      <c r="D7855" s="9" t="s">
        <v>2116</v>
      </c>
      <c r="E7855" s="9" t="s">
        <v>2116</v>
      </c>
      <c r="F7855" s="10">
        <f t="shared" ca="1" si="245"/>
        <v>3.0749862298996969E-2</v>
      </c>
      <c r="G7855" s="3" t="str">
        <f>VLOOKUP(Table3[[#This Row],[PRODUCT ID]],Table1[[PRODUCT]:[SELLING PRICE]],1,FALSE)</f>
        <v>Product511</v>
      </c>
      <c r="H7855" s="3" t="str">
        <f>VLOOKUP(Table3[[#This Row],[PRODUCT ID]],Table1[[PRODUCT]:[SELLING PRICE]],2,FALSE)</f>
        <v>Category2</v>
      </c>
      <c r="I7855" s="3" t="str">
        <f>VLOOKUP(Table3[[#This Row],[PRODUCT ID]],Table1[[PRODUCT]:[SELLING PRICE]],3,FALSE)</f>
        <v>Lt</v>
      </c>
      <c r="J7855" s="16">
        <f ca="1">VLOOKUP(Table3[[#This Row],[PRODUCT ID]],Table1[[PRODUCT]:[SELLING PRICE]],4,FALSE)</f>
        <v>174</v>
      </c>
      <c r="K7855" s="16">
        <f ca="1">VLOOKUP(Table3[[#This Row],[PRODUCT ID]],Table1[[PRODUCT]:[SELLING PRICE]],5,FALSE)</f>
        <v>290.88934994911898</v>
      </c>
      <c r="L7855" s="16">
        <f ca="1">J7855*Table3[[#This Row],[QUANTITY]]</f>
        <v>1566</v>
      </c>
      <c r="M7855" s="16">
        <f ca="1">K7855*Table3[[#This Row],[QUANTITY]]*(1-Table3[[#This Row],[DISCOUNT %]])</f>
        <v>2537.5008824454494</v>
      </c>
      <c r="N7855" s="3">
        <f>DAY(Table3[[#This Row],[DATE]])</f>
        <v>3</v>
      </c>
      <c r="O7855" s="3" t="str">
        <f>TEXT(Table3[[#This Row],[DATE]],"mmm")</f>
        <v>Jul</v>
      </c>
      <c r="P7855" s="3">
        <f>YEAR(Table3[[#This Row],[DATE]])</f>
        <v>2042</v>
      </c>
    </row>
    <row r="7856" spans="1:16" x14ac:dyDescent="0.3">
      <c r="A7856" s="6">
        <v>52051</v>
      </c>
      <c r="B7856" s="7" t="s">
        <v>1564</v>
      </c>
      <c r="C7856" s="9">
        <f t="shared" ca="1" si="244"/>
        <v>12</v>
      </c>
      <c r="D7856" s="9" t="s">
        <v>2116</v>
      </c>
      <c r="E7856" s="9" t="s">
        <v>2116</v>
      </c>
      <c r="F7856" s="10">
        <f t="shared" ca="1" si="245"/>
        <v>3.4946545762857606E-2</v>
      </c>
      <c r="G7856" s="3" t="str">
        <f>VLOOKUP(Table3[[#This Row],[PRODUCT ID]],Table1[[PRODUCT]:[SELLING PRICE]],1,FALSE)</f>
        <v>Product512</v>
      </c>
      <c r="H7856" s="3" t="str">
        <f>VLOOKUP(Table3[[#This Row],[PRODUCT ID]],Table1[[PRODUCT]:[SELLING PRICE]],2,FALSE)</f>
        <v>Category3</v>
      </c>
      <c r="I7856" s="3" t="str">
        <f>VLOOKUP(Table3[[#This Row],[PRODUCT ID]],Table1[[PRODUCT]:[SELLING PRICE]],3,FALSE)</f>
        <v>Ft</v>
      </c>
      <c r="J7856" s="16">
        <f ca="1">VLOOKUP(Table3[[#This Row],[PRODUCT ID]],Table1[[PRODUCT]:[SELLING PRICE]],4,FALSE)</f>
        <v>48</v>
      </c>
      <c r="K7856" s="16">
        <f ca="1">VLOOKUP(Table3[[#This Row],[PRODUCT ID]],Table1[[PRODUCT]:[SELLING PRICE]],5,FALSE)</f>
        <v>238.10357956005112</v>
      </c>
      <c r="L7856" s="16">
        <f ca="1">J7856*Table3[[#This Row],[QUANTITY]]</f>
        <v>576</v>
      </c>
      <c r="M7856" s="16">
        <f ca="1">K7856*Table3[[#This Row],[QUANTITY]]*(1-Table3[[#This Row],[DISCOUNT %]])</f>
        <v>2757.3921830478671</v>
      </c>
      <c r="N7856" s="3">
        <f>DAY(Table3[[#This Row],[DATE]])</f>
        <v>4</v>
      </c>
      <c r="O7856" s="3" t="str">
        <f>TEXT(Table3[[#This Row],[DATE]],"mmm")</f>
        <v>Jul</v>
      </c>
      <c r="P7856" s="3">
        <f>YEAR(Table3[[#This Row],[DATE]])</f>
        <v>2042</v>
      </c>
    </row>
    <row r="7857" spans="1:16" x14ac:dyDescent="0.3">
      <c r="A7857" s="6">
        <v>52052</v>
      </c>
      <c r="B7857" s="7" t="s">
        <v>1565</v>
      </c>
      <c r="C7857" s="9">
        <f t="shared" ca="1" si="244"/>
        <v>8</v>
      </c>
      <c r="D7857" s="9" t="s">
        <v>2116</v>
      </c>
      <c r="E7857" s="9" t="s">
        <v>2116</v>
      </c>
      <c r="F7857" s="10">
        <f t="shared" ca="1" si="245"/>
        <v>2.4420078995119478E-2</v>
      </c>
      <c r="G7857" s="3" t="str">
        <f>VLOOKUP(Table3[[#This Row],[PRODUCT ID]],Table1[[PRODUCT]:[SELLING PRICE]],1,FALSE)</f>
        <v>Product513</v>
      </c>
      <c r="H7857" s="3" t="str">
        <f>VLOOKUP(Table3[[#This Row],[PRODUCT ID]],Table1[[PRODUCT]:[SELLING PRICE]],2,FALSE)</f>
        <v>Category4</v>
      </c>
      <c r="I7857" s="3" t="str">
        <f>VLOOKUP(Table3[[#This Row],[PRODUCT ID]],Table1[[PRODUCT]:[SELLING PRICE]],3,FALSE)</f>
        <v>Kg</v>
      </c>
      <c r="J7857" s="16">
        <f ca="1">VLOOKUP(Table3[[#This Row],[PRODUCT ID]],Table1[[PRODUCT]:[SELLING PRICE]],4,FALSE)</f>
        <v>130</v>
      </c>
      <c r="K7857" s="16">
        <f ca="1">VLOOKUP(Table3[[#This Row],[PRODUCT ID]],Table1[[PRODUCT]:[SELLING PRICE]],5,FALSE)</f>
        <v>129.12109370792137</v>
      </c>
      <c r="L7857" s="16">
        <f ca="1">J7857*Table3[[#This Row],[QUANTITY]]</f>
        <v>1040</v>
      </c>
      <c r="M7857" s="16">
        <f ca="1">K7857*Table3[[#This Row],[QUANTITY]]*(1-Table3[[#This Row],[DISCOUNT %]])</f>
        <v>1007.7435711971017</v>
      </c>
      <c r="N7857" s="3">
        <f>DAY(Table3[[#This Row],[DATE]])</f>
        <v>5</v>
      </c>
      <c r="O7857" s="3" t="str">
        <f>TEXT(Table3[[#This Row],[DATE]],"mmm")</f>
        <v>Jul</v>
      </c>
      <c r="P7857" s="3">
        <f>YEAR(Table3[[#This Row],[DATE]])</f>
        <v>2042</v>
      </c>
    </row>
    <row r="7858" spans="1:16" x14ac:dyDescent="0.3">
      <c r="A7858" s="6">
        <v>52053</v>
      </c>
      <c r="B7858" s="7" t="s">
        <v>1566</v>
      </c>
      <c r="C7858" s="9">
        <f t="shared" ca="1" si="244"/>
        <v>13</v>
      </c>
      <c r="D7858" s="9" t="s">
        <v>2115</v>
      </c>
      <c r="E7858" s="9" t="s">
        <v>2118</v>
      </c>
      <c r="F7858" s="10">
        <f t="shared" ca="1" si="245"/>
        <v>1.6365971032643735E-2</v>
      </c>
      <c r="G7858" s="3" t="str">
        <f>VLOOKUP(Table3[[#This Row],[PRODUCT ID]],Table1[[PRODUCT]:[SELLING PRICE]],1,FALSE)</f>
        <v>Product514</v>
      </c>
      <c r="H7858" s="3" t="str">
        <f>VLOOKUP(Table3[[#This Row],[PRODUCT ID]],Table1[[PRODUCT]:[SELLING PRICE]],2,FALSE)</f>
        <v>Category5</v>
      </c>
      <c r="I7858" s="3" t="str">
        <f>VLOOKUP(Table3[[#This Row],[PRODUCT ID]],Table1[[PRODUCT]:[SELLING PRICE]],3,FALSE)</f>
        <v>No</v>
      </c>
      <c r="J7858" s="16">
        <f ca="1">VLOOKUP(Table3[[#This Row],[PRODUCT ID]],Table1[[PRODUCT]:[SELLING PRICE]],4,FALSE)</f>
        <v>44</v>
      </c>
      <c r="K7858" s="16">
        <f ca="1">VLOOKUP(Table3[[#This Row],[PRODUCT ID]],Table1[[PRODUCT]:[SELLING PRICE]],5,FALSE)</f>
        <v>283.68033324478637</v>
      </c>
      <c r="L7858" s="16">
        <f ca="1">J7858*Table3[[#This Row],[QUANTITY]]</f>
        <v>572</v>
      </c>
      <c r="M7858" s="16">
        <f ca="1">K7858*Table3[[#This Row],[QUANTITY]]*(1-Table3[[#This Row],[DISCOUNT %]])</f>
        <v>3627.4891786688295</v>
      </c>
      <c r="N7858" s="3">
        <f>DAY(Table3[[#This Row],[DATE]])</f>
        <v>6</v>
      </c>
      <c r="O7858" s="3" t="str">
        <f>TEXT(Table3[[#This Row],[DATE]],"mmm")</f>
        <v>Jul</v>
      </c>
      <c r="P7858" s="3">
        <f>YEAR(Table3[[#This Row],[DATE]])</f>
        <v>2042</v>
      </c>
    </row>
    <row r="7859" spans="1:16" x14ac:dyDescent="0.3">
      <c r="A7859" s="6">
        <v>52054</v>
      </c>
      <c r="B7859" s="7" t="s">
        <v>1567</v>
      </c>
      <c r="C7859" s="9">
        <f t="shared" ca="1" si="244"/>
        <v>8</v>
      </c>
      <c r="D7859" s="9" t="s">
        <v>2116</v>
      </c>
      <c r="E7859" s="9" t="s">
        <v>2116</v>
      </c>
      <c r="F7859" s="10">
        <f t="shared" ca="1" si="245"/>
        <v>4.9671770202668601E-2</v>
      </c>
      <c r="G7859" s="3" t="str">
        <f>VLOOKUP(Table3[[#This Row],[PRODUCT ID]],Table1[[PRODUCT]:[SELLING PRICE]],1,FALSE)</f>
        <v>Product515</v>
      </c>
      <c r="H7859" s="3" t="str">
        <f>VLOOKUP(Table3[[#This Row],[PRODUCT ID]],Table1[[PRODUCT]:[SELLING PRICE]],2,FALSE)</f>
        <v>Category1</v>
      </c>
      <c r="I7859" s="3" t="str">
        <f>VLOOKUP(Table3[[#This Row],[PRODUCT ID]],Table1[[PRODUCT]:[SELLING PRICE]],3,FALSE)</f>
        <v>No</v>
      </c>
      <c r="J7859" s="16">
        <f ca="1">VLOOKUP(Table3[[#This Row],[PRODUCT ID]],Table1[[PRODUCT]:[SELLING PRICE]],4,FALSE)</f>
        <v>111</v>
      </c>
      <c r="K7859" s="16">
        <f ca="1">VLOOKUP(Table3[[#This Row],[PRODUCT ID]],Table1[[PRODUCT]:[SELLING PRICE]],5,FALSE)</f>
        <v>305.24438335503652</v>
      </c>
      <c r="L7859" s="16">
        <f ca="1">J7859*Table3[[#This Row],[QUANTITY]]</f>
        <v>888</v>
      </c>
      <c r="M7859" s="16">
        <f ca="1">K7859*Table3[[#This Row],[QUANTITY]]*(1-Table3[[#This Row],[DISCOUNT %]])</f>
        <v>2320.6588359149591</v>
      </c>
      <c r="N7859" s="3">
        <f>DAY(Table3[[#This Row],[DATE]])</f>
        <v>7</v>
      </c>
      <c r="O7859" s="3" t="str">
        <f>TEXT(Table3[[#This Row],[DATE]],"mmm")</f>
        <v>Jul</v>
      </c>
      <c r="P7859" s="3">
        <f>YEAR(Table3[[#This Row],[DATE]])</f>
        <v>2042</v>
      </c>
    </row>
    <row r="7860" spans="1:16" x14ac:dyDescent="0.3">
      <c r="A7860" s="6">
        <v>52055</v>
      </c>
      <c r="B7860" s="7" t="s">
        <v>1568</v>
      </c>
      <c r="C7860" s="9">
        <f t="shared" ca="1" si="244"/>
        <v>15</v>
      </c>
      <c r="D7860" s="9" t="s">
        <v>2117</v>
      </c>
      <c r="E7860" s="9" t="s">
        <v>2116</v>
      </c>
      <c r="F7860" s="10">
        <f t="shared" ca="1" si="245"/>
        <v>3.5548016055010359E-2</v>
      </c>
      <c r="G7860" s="3" t="str">
        <f>VLOOKUP(Table3[[#This Row],[PRODUCT ID]],Table1[[PRODUCT]:[SELLING PRICE]],1,FALSE)</f>
        <v>Product516</v>
      </c>
      <c r="H7860" s="3" t="str">
        <f>VLOOKUP(Table3[[#This Row],[PRODUCT ID]],Table1[[PRODUCT]:[SELLING PRICE]],2,FALSE)</f>
        <v>Category2</v>
      </c>
      <c r="I7860" s="3" t="str">
        <f>VLOOKUP(Table3[[#This Row],[PRODUCT ID]],Table1[[PRODUCT]:[SELLING PRICE]],3,FALSE)</f>
        <v>Ft</v>
      </c>
      <c r="J7860" s="16">
        <f ca="1">VLOOKUP(Table3[[#This Row],[PRODUCT ID]],Table1[[PRODUCT]:[SELLING PRICE]],4,FALSE)</f>
        <v>137</v>
      </c>
      <c r="K7860" s="16">
        <f ca="1">VLOOKUP(Table3[[#This Row],[PRODUCT ID]],Table1[[PRODUCT]:[SELLING PRICE]],5,FALSE)</f>
        <v>250.98949183669777</v>
      </c>
      <c r="L7860" s="16">
        <f ca="1">J7860*Table3[[#This Row],[QUANTITY]]</f>
        <v>2055</v>
      </c>
      <c r="M7860" s="16">
        <f ca="1">K7860*Table3[[#This Row],[QUANTITY]]*(1-Table3[[#This Row],[DISCOUNT %]])</f>
        <v>3631.0097002687194</v>
      </c>
      <c r="N7860" s="3">
        <f>DAY(Table3[[#This Row],[DATE]])</f>
        <v>8</v>
      </c>
      <c r="O7860" s="3" t="str">
        <f>TEXT(Table3[[#This Row],[DATE]],"mmm")</f>
        <v>Jul</v>
      </c>
      <c r="P7860" s="3">
        <f>YEAR(Table3[[#This Row],[DATE]])</f>
        <v>2042</v>
      </c>
    </row>
    <row r="7861" spans="1:16" x14ac:dyDescent="0.3">
      <c r="A7861" s="6">
        <v>52056</v>
      </c>
      <c r="B7861" s="7" t="s">
        <v>1569</v>
      </c>
      <c r="C7861" s="9">
        <f t="shared" ca="1" si="244"/>
        <v>5</v>
      </c>
      <c r="D7861" s="9" t="s">
        <v>2115</v>
      </c>
      <c r="E7861" s="9" t="s">
        <v>2116</v>
      </c>
      <c r="F7861" s="10">
        <f t="shared" ca="1" si="245"/>
        <v>1.7043559285945233E-2</v>
      </c>
      <c r="G7861" s="3" t="str">
        <f>VLOOKUP(Table3[[#This Row],[PRODUCT ID]],Table1[[PRODUCT]:[SELLING PRICE]],1,FALSE)</f>
        <v>Product517</v>
      </c>
      <c r="H7861" s="3" t="str">
        <f>VLOOKUP(Table3[[#This Row],[PRODUCT ID]],Table1[[PRODUCT]:[SELLING PRICE]],2,FALSE)</f>
        <v>Category3</v>
      </c>
      <c r="I7861" s="3" t="str">
        <f>VLOOKUP(Table3[[#This Row],[PRODUCT ID]],Table1[[PRODUCT]:[SELLING PRICE]],3,FALSE)</f>
        <v>No</v>
      </c>
      <c r="J7861" s="16">
        <f ca="1">VLOOKUP(Table3[[#This Row],[PRODUCT ID]],Table1[[PRODUCT]:[SELLING PRICE]],4,FALSE)</f>
        <v>111</v>
      </c>
      <c r="K7861" s="16">
        <f ca="1">VLOOKUP(Table3[[#This Row],[PRODUCT ID]],Table1[[PRODUCT]:[SELLING PRICE]],5,FALSE)</f>
        <v>297.62887083203651</v>
      </c>
      <c r="L7861" s="16">
        <f ca="1">J7861*Table3[[#This Row],[QUANTITY]]</f>
        <v>555</v>
      </c>
      <c r="M7861" s="16">
        <f ca="1">K7861*Table3[[#This Row],[QUANTITY]]*(1-Table3[[#This Row],[DISCOUNT %]])</f>
        <v>1462.7810776340086</v>
      </c>
      <c r="N7861" s="3">
        <f>DAY(Table3[[#This Row],[DATE]])</f>
        <v>9</v>
      </c>
      <c r="O7861" s="3" t="str">
        <f>TEXT(Table3[[#This Row],[DATE]],"mmm")</f>
        <v>Jul</v>
      </c>
      <c r="P7861" s="3">
        <f>YEAR(Table3[[#This Row],[DATE]])</f>
        <v>2042</v>
      </c>
    </row>
    <row r="7862" spans="1:16" x14ac:dyDescent="0.3">
      <c r="A7862" s="6">
        <v>52057</v>
      </c>
      <c r="B7862" s="7" t="s">
        <v>1570</v>
      </c>
      <c r="C7862" s="9">
        <f t="shared" ca="1" si="244"/>
        <v>8</v>
      </c>
      <c r="D7862" s="9" t="s">
        <v>2115</v>
      </c>
      <c r="E7862" s="9" t="s">
        <v>2116</v>
      </c>
      <c r="F7862" s="10">
        <f t="shared" ca="1" si="245"/>
        <v>2.7895131504917084E-2</v>
      </c>
      <c r="G7862" s="3" t="str">
        <f>VLOOKUP(Table3[[#This Row],[PRODUCT ID]],Table1[[PRODUCT]:[SELLING PRICE]],1,FALSE)</f>
        <v>Product518</v>
      </c>
      <c r="H7862" s="3" t="str">
        <f>VLOOKUP(Table3[[#This Row],[PRODUCT ID]],Table1[[PRODUCT]:[SELLING PRICE]],2,FALSE)</f>
        <v>Category4</v>
      </c>
      <c r="I7862" s="3" t="str">
        <f>VLOOKUP(Table3[[#This Row],[PRODUCT ID]],Table1[[PRODUCT]:[SELLING PRICE]],3,FALSE)</f>
        <v>Kg</v>
      </c>
      <c r="J7862" s="16">
        <f ca="1">VLOOKUP(Table3[[#This Row],[PRODUCT ID]],Table1[[PRODUCT]:[SELLING PRICE]],4,FALSE)</f>
        <v>72</v>
      </c>
      <c r="K7862" s="16">
        <f ca="1">VLOOKUP(Table3[[#This Row],[PRODUCT ID]],Table1[[PRODUCT]:[SELLING PRICE]],5,FALSE)</f>
        <v>28.582019469781443</v>
      </c>
      <c r="L7862" s="16">
        <f ca="1">J7862*Table3[[#This Row],[QUANTITY]]</f>
        <v>576</v>
      </c>
      <c r="M7862" s="16">
        <f ca="1">K7862*Table3[[#This Row],[QUANTITY]]*(1-Table3[[#This Row],[DISCOUNT %]])</f>
        <v>222.27776222396631</v>
      </c>
      <c r="N7862" s="3">
        <f>DAY(Table3[[#This Row],[DATE]])</f>
        <v>10</v>
      </c>
      <c r="O7862" s="3" t="str">
        <f>TEXT(Table3[[#This Row],[DATE]],"mmm")</f>
        <v>Jul</v>
      </c>
      <c r="P7862" s="3">
        <f>YEAR(Table3[[#This Row],[DATE]])</f>
        <v>2042</v>
      </c>
    </row>
    <row r="7863" spans="1:16" x14ac:dyDescent="0.3">
      <c r="A7863" s="6">
        <v>52058</v>
      </c>
      <c r="B7863" s="7" t="s">
        <v>1571</v>
      </c>
      <c r="C7863" s="9">
        <f t="shared" ca="1" si="244"/>
        <v>12</v>
      </c>
      <c r="D7863" s="9" t="s">
        <v>2115</v>
      </c>
      <c r="E7863" s="9" t="s">
        <v>2116</v>
      </c>
      <c r="F7863" s="10">
        <f t="shared" ca="1" si="245"/>
        <v>3.3336989725044577E-2</v>
      </c>
      <c r="G7863" s="3" t="str">
        <f>VLOOKUP(Table3[[#This Row],[PRODUCT ID]],Table1[[PRODUCT]:[SELLING PRICE]],1,FALSE)</f>
        <v>Product519</v>
      </c>
      <c r="H7863" s="3" t="str">
        <f>VLOOKUP(Table3[[#This Row],[PRODUCT ID]],Table1[[PRODUCT]:[SELLING PRICE]],2,FALSE)</f>
        <v>Category5</v>
      </c>
      <c r="I7863" s="3" t="str">
        <f>VLOOKUP(Table3[[#This Row],[PRODUCT ID]],Table1[[PRODUCT]:[SELLING PRICE]],3,FALSE)</f>
        <v>Kg</v>
      </c>
      <c r="J7863" s="16">
        <f ca="1">VLOOKUP(Table3[[#This Row],[PRODUCT ID]],Table1[[PRODUCT]:[SELLING PRICE]],4,FALSE)</f>
        <v>231</v>
      </c>
      <c r="K7863" s="16">
        <f ca="1">VLOOKUP(Table3[[#This Row],[PRODUCT ID]],Table1[[PRODUCT]:[SELLING PRICE]],5,FALSE)</f>
        <v>299.68225068929024</v>
      </c>
      <c r="L7863" s="16">
        <f ca="1">J7863*Table3[[#This Row],[QUANTITY]]</f>
        <v>2772</v>
      </c>
      <c r="M7863" s="16">
        <f ca="1">K7863*Table3[[#This Row],[QUANTITY]]*(1-Table3[[#This Row],[DISCOUNT %]])</f>
        <v>3476.3009589273979</v>
      </c>
      <c r="N7863" s="3">
        <f>DAY(Table3[[#This Row],[DATE]])</f>
        <v>11</v>
      </c>
      <c r="O7863" s="3" t="str">
        <f>TEXT(Table3[[#This Row],[DATE]],"mmm")</f>
        <v>Jul</v>
      </c>
      <c r="P7863" s="3">
        <f>YEAR(Table3[[#This Row],[DATE]])</f>
        <v>2042</v>
      </c>
    </row>
    <row r="7864" spans="1:16" x14ac:dyDescent="0.3">
      <c r="A7864" s="6">
        <v>52059</v>
      </c>
      <c r="B7864" s="7" t="s">
        <v>1572</v>
      </c>
      <c r="C7864" s="9">
        <f t="shared" ca="1" si="244"/>
        <v>9</v>
      </c>
      <c r="D7864" s="9" t="s">
        <v>2116</v>
      </c>
      <c r="E7864" s="9" t="s">
        <v>2118</v>
      </c>
      <c r="F7864" s="10">
        <f t="shared" ca="1" si="245"/>
        <v>2.1941652780047186E-2</v>
      </c>
      <c r="G7864" s="3" t="str">
        <f>VLOOKUP(Table3[[#This Row],[PRODUCT ID]],Table1[[PRODUCT]:[SELLING PRICE]],1,FALSE)</f>
        <v>Product520</v>
      </c>
      <c r="H7864" s="3" t="str">
        <f>VLOOKUP(Table3[[#This Row],[PRODUCT ID]],Table1[[PRODUCT]:[SELLING PRICE]],2,FALSE)</f>
        <v>Category1</v>
      </c>
      <c r="I7864" s="3" t="str">
        <f>VLOOKUP(Table3[[#This Row],[PRODUCT ID]],Table1[[PRODUCT]:[SELLING PRICE]],3,FALSE)</f>
        <v>Lt</v>
      </c>
      <c r="J7864" s="16">
        <f ca="1">VLOOKUP(Table3[[#This Row],[PRODUCT ID]],Table1[[PRODUCT]:[SELLING PRICE]],4,FALSE)</f>
        <v>116</v>
      </c>
      <c r="K7864" s="16">
        <f ca="1">VLOOKUP(Table3[[#This Row],[PRODUCT ID]],Table1[[PRODUCT]:[SELLING PRICE]],5,FALSE)</f>
        <v>192.63722244860242</v>
      </c>
      <c r="L7864" s="16">
        <f ca="1">J7864*Table3[[#This Row],[QUANTITY]]</f>
        <v>1044</v>
      </c>
      <c r="M7864" s="16">
        <f ca="1">K7864*Table3[[#This Row],[QUANTITY]]*(1-Table3[[#This Row],[DISCOUNT %]])</f>
        <v>1695.6939906101022</v>
      </c>
      <c r="N7864" s="3">
        <f>DAY(Table3[[#This Row],[DATE]])</f>
        <v>12</v>
      </c>
      <c r="O7864" s="3" t="str">
        <f>TEXT(Table3[[#This Row],[DATE]],"mmm")</f>
        <v>Jul</v>
      </c>
      <c r="P7864" s="3">
        <f>YEAR(Table3[[#This Row],[DATE]])</f>
        <v>2042</v>
      </c>
    </row>
    <row r="7865" spans="1:16" x14ac:dyDescent="0.3">
      <c r="A7865" s="6">
        <v>52060</v>
      </c>
      <c r="B7865" s="7" t="s">
        <v>1573</v>
      </c>
      <c r="C7865" s="9">
        <f t="shared" ca="1" si="244"/>
        <v>9</v>
      </c>
      <c r="D7865" s="9" t="s">
        <v>2116</v>
      </c>
      <c r="E7865" s="9" t="s">
        <v>2118</v>
      </c>
      <c r="F7865" s="10">
        <f t="shared" ca="1" si="245"/>
        <v>2.460766041639452E-2</v>
      </c>
      <c r="G7865" s="3" t="str">
        <f>VLOOKUP(Table3[[#This Row],[PRODUCT ID]],Table1[[PRODUCT]:[SELLING PRICE]],1,FALSE)</f>
        <v>Product521</v>
      </c>
      <c r="H7865" s="3" t="str">
        <f>VLOOKUP(Table3[[#This Row],[PRODUCT ID]],Table1[[PRODUCT]:[SELLING PRICE]],2,FALSE)</f>
        <v>Category2</v>
      </c>
      <c r="I7865" s="3" t="str">
        <f>VLOOKUP(Table3[[#This Row],[PRODUCT ID]],Table1[[PRODUCT]:[SELLING PRICE]],3,FALSE)</f>
        <v>Kg</v>
      </c>
      <c r="J7865" s="16">
        <f ca="1">VLOOKUP(Table3[[#This Row],[PRODUCT ID]],Table1[[PRODUCT]:[SELLING PRICE]],4,FALSE)</f>
        <v>157</v>
      </c>
      <c r="K7865" s="16">
        <f ca="1">VLOOKUP(Table3[[#This Row],[PRODUCT ID]],Table1[[PRODUCT]:[SELLING PRICE]],5,FALSE)</f>
        <v>271.4050876631643</v>
      </c>
      <c r="L7865" s="16">
        <f ca="1">J7865*Table3[[#This Row],[QUANTITY]]</f>
        <v>1413</v>
      </c>
      <c r="M7865" s="16">
        <f ca="1">K7865*Table3[[#This Row],[QUANTITY]]*(1-Table3[[#This Row],[DISCOUNT %]])</f>
        <v>2382.5379908760065</v>
      </c>
      <c r="N7865" s="3">
        <f>DAY(Table3[[#This Row],[DATE]])</f>
        <v>13</v>
      </c>
      <c r="O7865" s="3" t="str">
        <f>TEXT(Table3[[#This Row],[DATE]],"mmm")</f>
        <v>Jul</v>
      </c>
      <c r="P7865" s="3">
        <f>YEAR(Table3[[#This Row],[DATE]])</f>
        <v>2042</v>
      </c>
    </row>
    <row r="7866" spans="1:16" x14ac:dyDescent="0.3">
      <c r="A7866" s="6">
        <v>52061</v>
      </c>
      <c r="B7866" s="7" t="s">
        <v>1574</v>
      </c>
      <c r="C7866" s="9">
        <f t="shared" ca="1" si="244"/>
        <v>13</v>
      </c>
      <c r="D7866" s="9" t="s">
        <v>2116</v>
      </c>
      <c r="E7866" s="9" t="s">
        <v>2116</v>
      </c>
      <c r="F7866" s="10">
        <f t="shared" ca="1" si="245"/>
        <v>8.7743566693979536E-2</v>
      </c>
      <c r="G7866" s="3" t="str">
        <f>VLOOKUP(Table3[[#This Row],[PRODUCT ID]],Table1[[PRODUCT]:[SELLING PRICE]],1,FALSE)</f>
        <v>Product522</v>
      </c>
      <c r="H7866" s="3" t="str">
        <f>VLOOKUP(Table3[[#This Row],[PRODUCT ID]],Table1[[PRODUCT]:[SELLING PRICE]],2,FALSE)</f>
        <v>Category3</v>
      </c>
      <c r="I7866" s="3" t="str">
        <f>VLOOKUP(Table3[[#This Row],[PRODUCT ID]],Table1[[PRODUCT]:[SELLING PRICE]],3,FALSE)</f>
        <v>Lt</v>
      </c>
      <c r="J7866" s="16">
        <f ca="1">VLOOKUP(Table3[[#This Row],[PRODUCT ID]],Table1[[PRODUCT]:[SELLING PRICE]],4,FALSE)</f>
        <v>76</v>
      </c>
      <c r="K7866" s="16">
        <f ca="1">VLOOKUP(Table3[[#This Row],[PRODUCT ID]],Table1[[PRODUCT]:[SELLING PRICE]],5,FALSE)</f>
        <v>167.00843005256041</v>
      </c>
      <c r="L7866" s="16">
        <f ca="1">J7866*Table3[[#This Row],[QUANTITY]]</f>
        <v>988</v>
      </c>
      <c r="M7866" s="16">
        <f ca="1">K7866*Table3[[#This Row],[QUANTITY]]*(1-Table3[[#This Row],[DISCOUNT %]])</f>
        <v>1980.6086915132278</v>
      </c>
      <c r="N7866" s="3">
        <f>DAY(Table3[[#This Row],[DATE]])</f>
        <v>14</v>
      </c>
      <c r="O7866" s="3" t="str">
        <f>TEXT(Table3[[#This Row],[DATE]],"mmm")</f>
        <v>Jul</v>
      </c>
      <c r="P7866" s="3">
        <f>YEAR(Table3[[#This Row],[DATE]])</f>
        <v>2042</v>
      </c>
    </row>
    <row r="7867" spans="1:16" x14ac:dyDescent="0.3">
      <c r="A7867" s="6">
        <v>52062</v>
      </c>
      <c r="B7867" s="7" t="s">
        <v>1575</v>
      </c>
      <c r="C7867" s="9">
        <f t="shared" ca="1" si="244"/>
        <v>12</v>
      </c>
      <c r="D7867" s="9" t="s">
        <v>2115</v>
      </c>
      <c r="E7867" s="9" t="s">
        <v>2116</v>
      </c>
      <c r="F7867" s="10">
        <f t="shared" ca="1" si="245"/>
        <v>8.1202791024430399E-2</v>
      </c>
      <c r="G7867" s="3" t="str">
        <f>VLOOKUP(Table3[[#This Row],[PRODUCT ID]],Table1[[PRODUCT]:[SELLING PRICE]],1,FALSE)</f>
        <v>Product523</v>
      </c>
      <c r="H7867" s="3" t="str">
        <f>VLOOKUP(Table3[[#This Row],[PRODUCT ID]],Table1[[PRODUCT]:[SELLING PRICE]],2,FALSE)</f>
        <v>Category4</v>
      </c>
      <c r="I7867" s="3" t="str">
        <f>VLOOKUP(Table3[[#This Row],[PRODUCT ID]],Table1[[PRODUCT]:[SELLING PRICE]],3,FALSE)</f>
        <v>Ft</v>
      </c>
      <c r="J7867" s="16">
        <f ca="1">VLOOKUP(Table3[[#This Row],[PRODUCT ID]],Table1[[PRODUCT]:[SELLING PRICE]],4,FALSE)</f>
        <v>77</v>
      </c>
      <c r="K7867" s="16">
        <f ca="1">VLOOKUP(Table3[[#This Row],[PRODUCT ID]],Table1[[PRODUCT]:[SELLING PRICE]],5,FALSE)</f>
        <v>142.11155433063271</v>
      </c>
      <c r="L7867" s="16">
        <f ca="1">J7867*Table3[[#This Row],[QUANTITY]]</f>
        <v>924</v>
      </c>
      <c r="M7867" s="16">
        <f ca="1">K7867*Table3[[#This Row],[QUANTITY]]*(1-Table3[[#This Row],[DISCOUNT %]])</f>
        <v>1566.8603937859843</v>
      </c>
      <c r="N7867" s="3">
        <f>DAY(Table3[[#This Row],[DATE]])</f>
        <v>15</v>
      </c>
      <c r="O7867" s="3" t="str">
        <f>TEXT(Table3[[#This Row],[DATE]],"mmm")</f>
        <v>Jul</v>
      </c>
      <c r="P7867" s="3">
        <f>YEAR(Table3[[#This Row],[DATE]])</f>
        <v>2042</v>
      </c>
    </row>
    <row r="7868" spans="1:16" x14ac:dyDescent="0.3">
      <c r="A7868" s="6">
        <v>52063</v>
      </c>
      <c r="B7868" s="7" t="s">
        <v>1576</v>
      </c>
      <c r="C7868" s="9">
        <f t="shared" ca="1" si="244"/>
        <v>14</v>
      </c>
      <c r="D7868" s="9" t="s">
        <v>2117</v>
      </c>
      <c r="E7868" s="9" t="s">
        <v>2116</v>
      </c>
      <c r="F7868" s="10">
        <f t="shared" ca="1" si="245"/>
        <v>3.6153845891943218E-2</v>
      </c>
      <c r="G7868" s="3" t="str">
        <f>VLOOKUP(Table3[[#This Row],[PRODUCT ID]],Table1[[PRODUCT]:[SELLING PRICE]],1,FALSE)</f>
        <v>Product524</v>
      </c>
      <c r="H7868" s="3" t="str">
        <f>VLOOKUP(Table3[[#This Row],[PRODUCT ID]],Table1[[PRODUCT]:[SELLING PRICE]],2,FALSE)</f>
        <v>Category5</v>
      </c>
      <c r="I7868" s="3" t="str">
        <f>VLOOKUP(Table3[[#This Row],[PRODUCT ID]],Table1[[PRODUCT]:[SELLING PRICE]],3,FALSE)</f>
        <v>Kg</v>
      </c>
      <c r="J7868" s="16">
        <f ca="1">VLOOKUP(Table3[[#This Row],[PRODUCT ID]],Table1[[PRODUCT]:[SELLING PRICE]],4,FALSE)</f>
        <v>30</v>
      </c>
      <c r="K7868" s="16">
        <f ca="1">VLOOKUP(Table3[[#This Row],[PRODUCT ID]],Table1[[PRODUCT]:[SELLING PRICE]],5,FALSE)</f>
        <v>121.62004101598362</v>
      </c>
      <c r="L7868" s="16">
        <f ca="1">J7868*Table3[[#This Row],[QUANTITY]]</f>
        <v>420</v>
      </c>
      <c r="M7868" s="16">
        <f ca="1">K7868*Table3[[#This Row],[QUANTITY]]*(1-Table3[[#This Row],[DISCOUNT %]])</f>
        <v>1641.1221231400791</v>
      </c>
      <c r="N7868" s="3">
        <f>DAY(Table3[[#This Row],[DATE]])</f>
        <v>16</v>
      </c>
      <c r="O7868" s="3" t="str">
        <f>TEXT(Table3[[#This Row],[DATE]],"mmm")</f>
        <v>Jul</v>
      </c>
      <c r="P7868" s="3">
        <f>YEAR(Table3[[#This Row],[DATE]])</f>
        <v>2042</v>
      </c>
    </row>
    <row r="7869" spans="1:16" x14ac:dyDescent="0.3">
      <c r="A7869" s="6">
        <v>52064</v>
      </c>
      <c r="B7869" s="7" t="s">
        <v>1577</v>
      </c>
      <c r="C7869" s="9">
        <f t="shared" ca="1" si="244"/>
        <v>3</v>
      </c>
      <c r="D7869" s="9" t="s">
        <v>2117</v>
      </c>
      <c r="E7869" s="9" t="s">
        <v>2116</v>
      </c>
      <c r="F7869" s="10">
        <f t="shared" ca="1" si="245"/>
        <v>3.1325078949123744E-2</v>
      </c>
      <c r="G7869" s="3" t="str">
        <f>VLOOKUP(Table3[[#This Row],[PRODUCT ID]],Table1[[PRODUCT]:[SELLING PRICE]],1,FALSE)</f>
        <v>Product525</v>
      </c>
      <c r="H7869" s="3" t="str">
        <f>VLOOKUP(Table3[[#This Row],[PRODUCT ID]],Table1[[PRODUCT]:[SELLING PRICE]],2,FALSE)</f>
        <v>Category1</v>
      </c>
      <c r="I7869" s="3" t="str">
        <f>VLOOKUP(Table3[[#This Row],[PRODUCT ID]],Table1[[PRODUCT]:[SELLING PRICE]],3,FALSE)</f>
        <v>No</v>
      </c>
      <c r="J7869" s="16">
        <f ca="1">VLOOKUP(Table3[[#This Row],[PRODUCT ID]],Table1[[PRODUCT]:[SELLING PRICE]],4,FALSE)</f>
        <v>142</v>
      </c>
      <c r="K7869" s="16">
        <f ca="1">VLOOKUP(Table3[[#This Row],[PRODUCT ID]],Table1[[PRODUCT]:[SELLING PRICE]],5,FALSE)</f>
        <v>82.753587535134926</v>
      </c>
      <c r="L7869" s="16">
        <f ca="1">J7869*Table3[[#This Row],[QUANTITY]]</f>
        <v>426</v>
      </c>
      <c r="M7869" s="16">
        <f ca="1">K7869*Table3[[#This Row],[QUANTITY]]*(1-Table3[[#This Row],[DISCOUNT %]])</f>
        <v>240.4839746168208</v>
      </c>
      <c r="N7869" s="3">
        <f>DAY(Table3[[#This Row],[DATE]])</f>
        <v>17</v>
      </c>
      <c r="O7869" s="3" t="str">
        <f>TEXT(Table3[[#This Row],[DATE]],"mmm")</f>
        <v>Jul</v>
      </c>
      <c r="P7869" s="3">
        <f>YEAR(Table3[[#This Row],[DATE]])</f>
        <v>2042</v>
      </c>
    </row>
    <row r="7870" spans="1:16" x14ac:dyDescent="0.3">
      <c r="A7870" s="6">
        <v>52065</v>
      </c>
      <c r="B7870" s="7" t="s">
        <v>1578</v>
      </c>
      <c r="C7870" s="9">
        <f t="shared" ca="1" si="244"/>
        <v>3</v>
      </c>
      <c r="D7870" s="9" t="s">
        <v>2116</v>
      </c>
      <c r="E7870" s="9" t="s">
        <v>2118</v>
      </c>
      <c r="F7870" s="10">
        <f t="shared" ca="1" si="245"/>
        <v>3.5714350489603974E-2</v>
      </c>
      <c r="G7870" s="3" t="str">
        <f>VLOOKUP(Table3[[#This Row],[PRODUCT ID]],Table1[[PRODUCT]:[SELLING PRICE]],1,FALSE)</f>
        <v>Product526</v>
      </c>
      <c r="H7870" s="3" t="str">
        <f>VLOOKUP(Table3[[#This Row],[PRODUCT ID]],Table1[[PRODUCT]:[SELLING PRICE]],2,FALSE)</f>
        <v>Category2</v>
      </c>
      <c r="I7870" s="3" t="str">
        <f>VLOOKUP(Table3[[#This Row],[PRODUCT ID]],Table1[[PRODUCT]:[SELLING PRICE]],3,FALSE)</f>
        <v>No</v>
      </c>
      <c r="J7870" s="16">
        <f ca="1">VLOOKUP(Table3[[#This Row],[PRODUCT ID]],Table1[[PRODUCT]:[SELLING PRICE]],4,FALSE)</f>
        <v>51</v>
      </c>
      <c r="K7870" s="16">
        <f ca="1">VLOOKUP(Table3[[#This Row],[PRODUCT ID]],Table1[[PRODUCT]:[SELLING PRICE]],5,FALSE)</f>
        <v>265.90427019651742</v>
      </c>
      <c r="L7870" s="16">
        <f ca="1">J7870*Table3[[#This Row],[QUANTITY]]</f>
        <v>153</v>
      </c>
      <c r="M7870" s="16">
        <f ca="1">K7870*Table3[[#This Row],[QUANTITY]]*(1-Table3[[#This Row],[DISCOUNT %]])</f>
        <v>769.2230156821098</v>
      </c>
      <c r="N7870" s="3">
        <f>DAY(Table3[[#This Row],[DATE]])</f>
        <v>18</v>
      </c>
      <c r="O7870" s="3" t="str">
        <f>TEXT(Table3[[#This Row],[DATE]],"mmm")</f>
        <v>Jul</v>
      </c>
      <c r="P7870" s="3">
        <f>YEAR(Table3[[#This Row],[DATE]])</f>
        <v>2042</v>
      </c>
    </row>
    <row r="7871" spans="1:16" x14ac:dyDescent="0.3">
      <c r="A7871" s="6">
        <v>52066</v>
      </c>
      <c r="B7871" s="7" t="s">
        <v>1579</v>
      </c>
      <c r="C7871" s="9">
        <f t="shared" ca="1" si="244"/>
        <v>8</v>
      </c>
      <c r="D7871" s="9" t="s">
        <v>2116</v>
      </c>
      <c r="E7871" s="9" t="s">
        <v>2116</v>
      </c>
      <c r="F7871" s="10">
        <f t="shared" ca="1" si="245"/>
        <v>9.8795711428312977E-2</v>
      </c>
      <c r="G7871" s="3" t="str">
        <f>VLOOKUP(Table3[[#This Row],[PRODUCT ID]],Table1[[PRODUCT]:[SELLING PRICE]],1,FALSE)</f>
        <v>Product527</v>
      </c>
      <c r="H7871" s="3" t="str">
        <f>VLOOKUP(Table3[[#This Row],[PRODUCT ID]],Table1[[PRODUCT]:[SELLING PRICE]],2,FALSE)</f>
        <v>Category3</v>
      </c>
      <c r="I7871" s="3" t="str">
        <f>VLOOKUP(Table3[[#This Row],[PRODUCT ID]],Table1[[PRODUCT]:[SELLING PRICE]],3,FALSE)</f>
        <v>Ft</v>
      </c>
      <c r="J7871" s="16">
        <f ca="1">VLOOKUP(Table3[[#This Row],[PRODUCT ID]],Table1[[PRODUCT]:[SELLING PRICE]],4,FALSE)</f>
        <v>48</v>
      </c>
      <c r="K7871" s="16">
        <f ca="1">VLOOKUP(Table3[[#This Row],[PRODUCT ID]],Table1[[PRODUCT]:[SELLING PRICE]],5,FALSE)</f>
        <v>135.53168472549788</v>
      </c>
      <c r="L7871" s="16">
        <f ca="1">J7871*Table3[[#This Row],[QUANTITY]]</f>
        <v>384</v>
      </c>
      <c r="M7871" s="16">
        <f ca="1">K7871*Table3[[#This Row],[QUANTITY]]*(1-Table3[[#This Row],[DISCOUNT %]])</f>
        <v>977.13388409571598</v>
      </c>
      <c r="N7871" s="3">
        <f>DAY(Table3[[#This Row],[DATE]])</f>
        <v>19</v>
      </c>
      <c r="O7871" s="3" t="str">
        <f>TEXT(Table3[[#This Row],[DATE]],"mmm")</f>
        <v>Jul</v>
      </c>
      <c r="P7871" s="3">
        <f>YEAR(Table3[[#This Row],[DATE]])</f>
        <v>2042</v>
      </c>
    </row>
    <row r="7872" spans="1:16" x14ac:dyDescent="0.3">
      <c r="A7872" s="6">
        <v>52067</v>
      </c>
      <c r="B7872" s="7" t="s">
        <v>1580</v>
      </c>
      <c r="C7872" s="9">
        <f t="shared" ca="1" si="244"/>
        <v>8</v>
      </c>
      <c r="D7872" s="9" t="s">
        <v>2116</v>
      </c>
      <c r="E7872" s="9" t="s">
        <v>2116</v>
      </c>
      <c r="F7872" s="10">
        <f t="shared" ca="1" si="245"/>
        <v>4.6799780857801669E-2</v>
      </c>
      <c r="G7872" s="3" t="str">
        <f>VLOOKUP(Table3[[#This Row],[PRODUCT ID]],Table1[[PRODUCT]:[SELLING PRICE]],1,FALSE)</f>
        <v>Product528</v>
      </c>
      <c r="H7872" s="3" t="str">
        <f>VLOOKUP(Table3[[#This Row],[PRODUCT ID]],Table1[[PRODUCT]:[SELLING PRICE]],2,FALSE)</f>
        <v>Category4</v>
      </c>
      <c r="I7872" s="3" t="str">
        <f>VLOOKUP(Table3[[#This Row],[PRODUCT ID]],Table1[[PRODUCT]:[SELLING PRICE]],3,FALSE)</f>
        <v>No</v>
      </c>
      <c r="J7872" s="16">
        <f ca="1">VLOOKUP(Table3[[#This Row],[PRODUCT ID]],Table1[[PRODUCT]:[SELLING PRICE]],4,FALSE)</f>
        <v>54</v>
      </c>
      <c r="K7872" s="16">
        <f ca="1">VLOOKUP(Table3[[#This Row],[PRODUCT ID]],Table1[[PRODUCT]:[SELLING PRICE]],5,FALSE)</f>
        <v>110.51148920540966</v>
      </c>
      <c r="L7872" s="16">
        <f ca="1">J7872*Table3[[#This Row],[QUANTITY]]</f>
        <v>432</v>
      </c>
      <c r="M7872" s="16">
        <f ca="1">K7872*Table3[[#This Row],[QUANTITY]]*(1-Table3[[#This Row],[DISCOUNT %]])</f>
        <v>842.71660582661741</v>
      </c>
      <c r="N7872" s="3">
        <f>DAY(Table3[[#This Row],[DATE]])</f>
        <v>20</v>
      </c>
      <c r="O7872" s="3" t="str">
        <f>TEXT(Table3[[#This Row],[DATE]],"mmm")</f>
        <v>Jul</v>
      </c>
      <c r="P7872" s="3">
        <f>YEAR(Table3[[#This Row],[DATE]])</f>
        <v>2042</v>
      </c>
    </row>
    <row r="7873" spans="1:16" x14ac:dyDescent="0.3">
      <c r="A7873" s="6">
        <v>52068</v>
      </c>
      <c r="B7873" s="7" t="s">
        <v>1581</v>
      </c>
      <c r="C7873" s="9">
        <f t="shared" ca="1" si="244"/>
        <v>2</v>
      </c>
      <c r="D7873" s="9" t="s">
        <v>2116</v>
      </c>
      <c r="E7873" s="9" t="s">
        <v>2116</v>
      </c>
      <c r="F7873" s="10">
        <f t="shared" ca="1" si="245"/>
        <v>3.0375608581533944E-2</v>
      </c>
      <c r="G7873" s="3" t="str">
        <f>VLOOKUP(Table3[[#This Row],[PRODUCT ID]],Table1[[PRODUCT]:[SELLING PRICE]],1,FALSE)</f>
        <v>Product529</v>
      </c>
      <c r="H7873" s="3" t="str">
        <f>VLOOKUP(Table3[[#This Row],[PRODUCT ID]],Table1[[PRODUCT]:[SELLING PRICE]],2,FALSE)</f>
        <v>Category1</v>
      </c>
      <c r="I7873" s="3" t="str">
        <f>VLOOKUP(Table3[[#This Row],[PRODUCT ID]],Table1[[PRODUCT]:[SELLING PRICE]],3,FALSE)</f>
        <v>Kg</v>
      </c>
      <c r="J7873" s="16">
        <f ca="1">VLOOKUP(Table3[[#This Row],[PRODUCT ID]],Table1[[PRODUCT]:[SELLING PRICE]],4,FALSE)</f>
        <v>229</v>
      </c>
      <c r="K7873" s="16">
        <f ca="1">VLOOKUP(Table3[[#This Row],[PRODUCT ID]],Table1[[PRODUCT]:[SELLING PRICE]],5,FALSE)</f>
        <v>197.90483582549146</v>
      </c>
      <c r="L7873" s="16">
        <f ca="1">J7873*Table3[[#This Row],[QUANTITY]]</f>
        <v>458</v>
      </c>
      <c r="M7873" s="16">
        <f ca="1">K7873*Table3[[#This Row],[QUANTITY]]*(1-Table3[[#This Row],[DISCOUNT %]])</f>
        <v>383.78671199212715</v>
      </c>
      <c r="N7873" s="3">
        <f>DAY(Table3[[#This Row],[DATE]])</f>
        <v>21</v>
      </c>
      <c r="O7873" s="3" t="str">
        <f>TEXT(Table3[[#This Row],[DATE]],"mmm")</f>
        <v>Jul</v>
      </c>
      <c r="P7873" s="3">
        <f>YEAR(Table3[[#This Row],[DATE]])</f>
        <v>2042</v>
      </c>
    </row>
    <row r="7874" spans="1:16" x14ac:dyDescent="0.3">
      <c r="A7874" s="6">
        <v>52069</v>
      </c>
      <c r="B7874" s="7" t="s">
        <v>1582</v>
      </c>
      <c r="C7874" s="9">
        <f t="shared" ca="1" si="244"/>
        <v>4</v>
      </c>
      <c r="D7874" s="9" t="s">
        <v>2115</v>
      </c>
      <c r="E7874" s="9" t="s">
        <v>2116</v>
      </c>
      <c r="F7874" s="10">
        <f t="shared" ca="1" si="245"/>
        <v>6.4545186653327757E-2</v>
      </c>
      <c r="G7874" s="3" t="str">
        <f>VLOOKUP(Table3[[#This Row],[PRODUCT ID]],Table1[[PRODUCT]:[SELLING PRICE]],1,FALSE)</f>
        <v>Product530</v>
      </c>
      <c r="H7874" s="3" t="str">
        <f>VLOOKUP(Table3[[#This Row],[PRODUCT ID]],Table1[[PRODUCT]:[SELLING PRICE]],2,FALSE)</f>
        <v>Category2</v>
      </c>
      <c r="I7874" s="3" t="str">
        <f>VLOOKUP(Table3[[#This Row],[PRODUCT ID]],Table1[[PRODUCT]:[SELLING PRICE]],3,FALSE)</f>
        <v>Kg</v>
      </c>
      <c r="J7874" s="16">
        <f ca="1">VLOOKUP(Table3[[#This Row],[PRODUCT ID]],Table1[[PRODUCT]:[SELLING PRICE]],4,FALSE)</f>
        <v>125</v>
      </c>
      <c r="K7874" s="16">
        <f ca="1">VLOOKUP(Table3[[#This Row],[PRODUCT ID]],Table1[[PRODUCT]:[SELLING PRICE]],5,FALSE)</f>
        <v>307.87034591743276</v>
      </c>
      <c r="L7874" s="16">
        <f ca="1">J7874*Table3[[#This Row],[QUANTITY]]</f>
        <v>500</v>
      </c>
      <c r="M7874" s="16">
        <f ca="1">K7874*Table3[[#This Row],[QUANTITY]]*(1-Table3[[#This Row],[DISCOUNT %]])</f>
        <v>1151.9951879006699</v>
      </c>
      <c r="N7874" s="3">
        <f>DAY(Table3[[#This Row],[DATE]])</f>
        <v>22</v>
      </c>
      <c r="O7874" s="3" t="str">
        <f>TEXT(Table3[[#This Row],[DATE]],"mmm")</f>
        <v>Jul</v>
      </c>
      <c r="P7874" s="3">
        <f>YEAR(Table3[[#This Row],[DATE]])</f>
        <v>2042</v>
      </c>
    </row>
    <row r="7875" spans="1:16" x14ac:dyDescent="0.3">
      <c r="A7875" s="6">
        <v>52070</v>
      </c>
      <c r="B7875" s="7" t="s">
        <v>1583</v>
      </c>
      <c r="C7875" s="9">
        <f t="shared" ref="C7875:C7938" ca="1" si="246">RANDBETWEEN(1,15)</f>
        <v>13</v>
      </c>
      <c r="D7875" s="9" t="s">
        <v>2116</v>
      </c>
      <c r="E7875" s="9" t="s">
        <v>2116</v>
      </c>
      <c r="F7875" s="10">
        <f t="shared" ref="F7875:F7938" ca="1" si="247">RAND()*(0.1)</f>
        <v>1.0653693715849023E-2</v>
      </c>
      <c r="G7875" s="3" t="str">
        <f>VLOOKUP(Table3[[#This Row],[PRODUCT ID]],Table1[[PRODUCT]:[SELLING PRICE]],1,FALSE)</f>
        <v>Product531</v>
      </c>
      <c r="H7875" s="3" t="str">
        <f>VLOOKUP(Table3[[#This Row],[PRODUCT ID]],Table1[[PRODUCT]:[SELLING PRICE]],2,FALSE)</f>
        <v>Category3</v>
      </c>
      <c r="I7875" s="3" t="str">
        <f>VLOOKUP(Table3[[#This Row],[PRODUCT ID]],Table1[[PRODUCT]:[SELLING PRICE]],3,FALSE)</f>
        <v>Lt</v>
      </c>
      <c r="J7875" s="16">
        <f ca="1">VLOOKUP(Table3[[#This Row],[PRODUCT ID]],Table1[[PRODUCT]:[SELLING PRICE]],4,FALSE)</f>
        <v>106</v>
      </c>
      <c r="K7875" s="16">
        <f ca="1">VLOOKUP(Table3[[#This Row],[PRODUCT ID]],Table1[[PRODUCT]:[SELLING PRICE]],5,FALSE)</f>
        <v>189.00551752472248</v>
      </c>
      <c r="L7875" s="16">
        <f ca="1">J7875*Table3[[#This Row],[QUANTITY]]</f>
        <v>1378</v>
      </c>
      <c r="M7875" s="16">
        <f ca="1">K7875*Table3[[#This Row],[QUANTITY]]*(1-Table3[[#This Row],[DISCOUNT %]])</f>
        <v>2430.8948381953114</v>
      </c>
      <c r="N7875" s="3">
        <f>DAY(Table3[[#This Row],[DATE]])</f>
        <v>23</v>
      </c>
      <c r="O7875" s="3" t="str">
        <f>TEXT(Table3[[#This Row],[DATE]],"mmm")</f>
        <v>Jul</v>
      </c>
      <c r="P7875" s="3">
        <f>YEAR(Table3[[#This Row],[DATE]])</f>
        <v>2042</v>
      </c>
    </row>
    <row r="7876" spans="1:16" x14ac:dyDescent="0.3">
      <c r="A7876" s="6">
        <v>52071</v>
      </c>
      <c r="B7876" s="7" t="s">
        <v>1584</v>
      </c>
      <c r="C7876" s="9">
        <f t="shared" ca="1" si="246"/>
        <v>10</v>
      </c>
      <c r="D7876" s="9" t="s">
        <v>2117</v>
      </c>
      <c r="E7876" s="9" t="s">
        <v>2118</v>
      </c>
      <c r="F7876" s="10">
        <f t="shared" ca="1" si="247"/>
        <v>2.7747728698263276E-2</v>
      </c>
      <c r="G7876" s="3" t="str">
        <f>VLOOKUP(Table3[[#This Row],[PRODUCT ID]],Table1[[PRODUCT]:[SELLING PRICE]],1,FALSE)</f>
        <v>Product532</v>
      </c>
      <c r="H7876" s="3" t="str">
        <f>VLOOKUP(Table3[[#This Row],[PRODUCT ID]],Table1[[PRODUCT]:[SELLING PRICE]],2,FALSE)</f>
        <v>Category4</v>
      </c>
      <c r="I7876" s="3" t="str">
        <f>VLOOKUP(Table3[[#This Row],[PRODUCT ID]],Table1[[PRODUCT]:[SELLING PRICE]],3,FALSE)</f>
        <v>Kg</v>
      </c>
      <c r="J7876" s="16">
        <f ca="1">VLOOKUP(Table3[[#This Row],[PRODUCT ID]],Table1[[PRODUCT]:[SELLING PRICE]],4,FALSE)</f>
        <v>61</v>
      </c>
      <c r="K7876" s="16">
        <f ca="1">VLOOKUP(Table3[[#This Row],[PRODUCT ID]],Table1[[PRODUCT]:[SELLING PRICE]],5,FALSE)</f>
        <v>312.32326713393212</v>
      </c>
      <c r="L7876" s="16">
        <f ca="1">J7876*Table3[[#This Row],[QUANTITY]]</f>
        <v>610</v>
      </c>
      <c r="M7876" s="16">
        <f ca="1">K7876*Table3[[#This Row],[QUANTITY]]*(1-Table3[[#This Row],[DISCOUNT %]])</f>
        <v>3036.5700585134459</v>
      </c>
      <c r="N7876" s="3">
        <f>DAY(Table3[[#This Row],[DATE]])</f>
        <v>24</v>
      </c>
      <c r="O7876" s="3" t="str">
        <f>TEXT(Table3[[#This Row],[DATE]],"mmm")</f>
        <v>Jul</v>
      </c>
      <c r="P7876" s="3">
        <f>YEAR(Table3[[#This Row],[DATE]])</f>
        <v>2042</v>
      </c>
    </row>
    <row r="7877" spans="1:16" x14ac:dyDescent="0.3">
      <c r="A7877" s="6">
        <v>52072</v>
      </c>
      <c r="B7877" s="7" t="s">
        <v>1585</v>
      </c>
      <c r="C7877" s="9">
        <f t="shared" ca="1" si="246"/>
        <v>12</v>
      </c>
      <c r="D7877" s="9" t="s">
        <v>2115</v>
      </c>
      <c r="E7877" s="9" t="s">
        <v>2118</v>
      </c>
      <c r="F7877" s="10">
        <f t="shared" ca="1" si="247"/>
        <v>8.5080815897849812E-2</v>
      </c>
      <c r="G7877" s="3" t="str">
        <f>VLOOKUP(Table3[[#This Row],[PRODUCT ID]],Table1[[PRODUCT]:[SELLING PRICE]],1,FALSE)</f>
        <v>Product533</v>
      </c>
      <c r="H7877" s="3" t="str">
        <f>VLOOKUP(Table3[[#This Row],[PRODUCT ID]],Table1[[PRODUCT]:[SELLING PRICE]],2,FALSE)</f>
        <v>Category5</v>
      </c>
      <c r="I7877" s="3" t="str">
        <f>VLOOKUP(Table3[[#This Row],[PRODUCT ID]],Table1[[PRODUCT]:[SELLING PRICE]],3,FALSE)</f>
        <v>Lt</v>
      </c>
      <c r="J7877" s="16">
        <f ca="1">VLOOKUP(Table3[[#This Row],[PRODUCT ID]],Table1[[PRODUCT]:[SELLING PRICE]],4,FALSE)</f>
        <v>39</v>
      </c>
      <c r="K7877" s="16">
        <f ca="1">VLOOKUP(Table3[[#This Row],[PRODUCT ID]],Table1[[PRODUCT]:[SELLING PRICE]],5,FALSE)</f>
        <v>227.17991491095728</v>
      </c>
      <c r="L7877" s="16">
        <f ca="1">J7877*Table3[[#This Row],[QUANTITY]]</f>
        <v>468</v>
      </c>
      <c r="M7877" s="16">
        <f ca="1">K7877*Table3[[#This Row],[QUANTITY]]*(1-Table3[[#This Row],[DISCOUNT %]])</f>
        <v>2494.2151487367478</v>
      </c>
      <c r="N7877" s="3">
        <f>DAY(Table3[[#This Row],[DATE]])</f>
        <v>25</v>
      </c>
      <c r="O7877" s="3" t="str">
        <f>TEXT(Table3[[#This Row],[DATE]],"mmm")</f>
        <v>Jul</v>
      </c>
      <c r="P7877" s="3">
        <f>YEAR(Table3[[#This Row],[DATE]])</f>
        <v>2042</v>
      </c>
    </row>
    <row r="7878" spans="1:16" x14ac:dyDescent="0.3">
      <c r="A7878" s="6">
        <v>52073</v>
      </c>
      <c r="B7878" s="7" t="s">
        <v>1586</v>
      </c>
      <c r="C7878" s="9">
        <f t="shared" ca="1" si="246"/>
        <v>2</v>
      </c>
      <c r="D7878" s="9" t="s">
        <v>2115</v>
      </c>
      <c r="E7878" s="9" t="s">
        <v>2116</v>
      </c>
      <c r="F7878" s="10">
        <f t="shared" ca="1" si="247"/>
        <v>8.4429994229700711E-2</v>
      </c>
      <c r="G7878" s="3" t="str">
        <f>VLOOKUP(Table3[[#This Row],[PRODUCT ID]],Table1[[PRODUCT]:[SELLING PRICE]],1,FALSE)</f>
        <v>Product534</v>
      </c>
      <c r="H7878" s="3" t="str">
        <f>VLOOKUP(Table3[[#This Row],[PRODUCT ID]],Table1[[PRODUCT]:[SELLING PRICE]],2,FALSE)</f>
        <v>Category1</v>
      </c>
      <c r="I7878" s="3" t="str">
        <f>VLOOKUP(Table3[[#This Row],[PRODUCT ID]],Table1[[PRODUCT]:[SELLING PRICE]],3,FALSE)</f>
        <v>Ft</v>
      </c>
      <c r="J7878" s="16">
        <f ca="1">VLOOKUP(Table3[[#This Row],[PRODUCT ID]],Table1[[PRODUCT]:[SELLING PRICE]],4,FALSE)</f>
        <v>58</v>
      </c>
      <c r="K7878" s="16">
        <f ca="1">VLOOKUP(Table3[[#This Row],[PRODUCT ID]],Table1[[PRODUCT]:[SELLING PRICE]],5,FALSE)</f>
        <v>24.978580159953921</v>
      </c>
      <c r="L7878" s="16">
        <f ca="1">J7878*Table3[[#This Row],[QUANTITY]]</f>
        <v>116</v>
      </c>
      <c r="M7878" s="16">
        <f ca="1">K7878*Table3[[#This Row],[QUANTITY]]*(1-Table3[[#This Row],[DISCOUNT %]])</f>
        <v>45.739277562365793</v>
      </c>
      <c r="N7878" s="3">
        <f>DAY(Table3[[#This Row],[DATE]])</f>
        <v>26</v>
      </c>
      <c r="O7878" s="3" t="str">
        <f>TEXT(Table3[[#This Row],[DATE]],"mmm")</f>
        <v>Jul</v>
      </c>
      <c r="P7878" s="3">
        <f>YEAR(Table3[[#This Row],[DATE]])</f>
        <v>2042</v>
      </c>
    </row>
    <row r="7879" spans="1:16" x14ac:dyDescent="0.3">
      <c r="A7879" s="6">
        <v>52074</v>
      </c>
      <c r="B7879" s="7" t="s">
        <v>1587</v>
      </c>
      <c r="C7879" s="9">
        <f t="shared" ca="1" si="246"/>
        <v>14</v>
      </c>
      <c r="D7879" s="9" t="s">
        <v>2115</v>
      </c>
      <c r="E7879" s="9" t="s">
        <v>2116</v>
      </c>
      <c r="F7879" s="10">
        <f t="shared" ca="1" si="247"/>
        <v>4.9088165063384308E-2</v>
      </c>
      <c r="G7879" s="3" t="str">
        <f>VLOOKUP(Table3[[#This Row],[PRODUCT ID]],Table1[[PRODUCT]:[SELLING PRICE]],1,FALSE)</f>
        <v>Product535</v>
      </c>
      <c r="H7879" s="3" t="str">
        <f>VLOOKUP(Table3[[#This Row],[PRODUCT ID]],Table1[[PRODUCT]:[SELLING PRICE]],2,FALSE)</f>
        <v>Category2</v>
      </c>
      <c r="I7879" s="3" t="str">
        <f>VLOOKUP(Table3[[#This Row],[PRODUCT ID]],Table1[[PRODUCT]:[SELLING PRICE]],3,FALSE)</f>
        <v>Kg</v>
      </c>
      <c r="J7879" s="16">
        <f ca="1">VLOOKUP(Table3[[#This Row],[PRODUCT ID]],Table1[[PRODUCT]:[SELLING PRICE]],4,FALSE)</f>
        <v>49</v>
      </c>
      <c r="K7879" s="16">
        <f ca="1">VLOOKUP(Table3[[#This Row],[PRODUCT ID]],Table1[[PRODUCT]:[SELLING PRICE]],5,FALSE)</f>
        <v>29.453573056436444</v>
      </c>
      <c r="L7879" s="16">
        <f ca="1">J7879*Table3[[#This Row],[QUANTITY]]</f>
        <v>686</v>
      </c>
      <c r="M7879" s="16">
        <f ca="1">K7879*Table3[[#This Row],[QUANTITY]]*(1-Table3[[#This Row],[DISCOUNT %]])</f>
        <v>392.10851680749897</v>
      </c>
      <c r="N7879" s="3">
        <f>DAY(Table3[[#This Row],[DATE]])</f>
        <v>27</v>
      </c>
      <c r="O7879" s="3" t="str">
        <f>TEXT(Table3[[#This Row],[DATE]],"mmm")</f>
        <v>Jul</v>
      </c>
      <c r="P7879" s="3">
        <f>YEAR(Table3[[#This Row],[DATE]])</f>
        <v>2042</v>
      </c>
    </row>
    <row r="7880" spans="1:16" x14ac:dyDescent="0.3">
      <c r="A7880" s="6">
        <v>52075</v>
      </c>
      <c r="B7880" s="7" t="s">
        <v>1588</v>
      </c>
      <c r="C7880" s="9">
        <f t="shared" ca="1" si="246"/>
        <v>15</v>
      </c>
      <c r="D7880" s="9" t="s">
        <v>2116</v>
      </c>
      <c r="E7880" s="9" t="s">
        <v>2116</v>
      </c>
      <c r="F7880" s="10">
        <f t="shared" ca="1" si="247"/>
        <v>1.3481075072316851E-2</v>
      </c>
      <c r="G7880" s="3" t="str">
        <f>VLOOKUP(Table3[[#This Row],[PRODUCT ID]],Table1[[PRODUCT]:[SELLING PRICE]],1,FALSE)</f>
        <v>Product536</v>
      </c>
      <c r="H7880" s="3" t="str">
        <f>VLOOKUP(Table3[[#This Row],[PRODUCT ID]],Table1[[PRODUCT]:[SELLING PRICE]],2,FALSE)</f>
        <v>Category3</v>
      </c>
      <c r="I7880" s="3" t="str">
        <f>VLOOKUP(Table3[[#This Row],[PRODUCT ID]],Table1[[PRODUCT]:[SELLING PRICE]],3,FALSE)</f>
        <v>No</v>
      </c>
      <c r="J7880" s="16">
        <f ca="1">VLOOKUP(Table3[[#This Row],[PRODUCT ID]],Table1[[PRODUCT]:[SELLING PRICE]],4,FALSE)</f>
        <v>125</v>
      </c>
      <c r="K7880" s="16">
        <f ca="1">VLOOKUP(Table3[[#This Row],[PRODUCT ID]],Table1[[PRODUCT]:[SELLING PRICE]],5,FALSE)</f>
        <v>239.61406290653863</v>
      </c>
      <c r="L7880" s="16">
        <f ca="1">J7880*Table3[[#This Row],[QUANTITY]]</f>
        <v>1875</v>
      </c>
      <c r="M7880" s="16">
        <f ca="1">K7880*Table3[[#This Row],[QUANTITY]]*(1-Table3[[#This Row],[DISCOUNT %]])</f>
        <v>3545.757116041691</v>
      </c>
      <c r="N7880" s="3">
        <f>DAY(Table3[[#This Row],[DATE]])</f>
        <v>28</v>
      </c>
      <c r="O7880" s="3" t="str">
        <f>TEXT(Table3[[#This Row],[DATE]],"mmm")</f>
        <v>Jul</v>
      </c>
      <c r="P7880" s="3">
        <f>YEAR(Table3[[#This Row],[DATE]])</f>
        <v>2042</v>
      </c>
    </row>
    <row r="7881" spans="1:16" x14ac:dyDescent="0.3">
      <c r="A7881" s="6">
        <v>52076</v>
      </c>
      <c r="B7881" s="7" t="s">
        <v>1589</v>
      </c>
      <c r="C7881" s="9">
        <f t="shared" ca="1" si="246"/>
        <v>10</v>
      </c>
      <c r="D7881" s="9" t="s">
        <v>2116</v>
      </c>
      <c r="E7881" s="9" t="s">
        <v>2116</v>
      </c>
      <c r="F7881" s="10">
        <f t="shared" ca="1" si="247"/>
        <v>5.7240422712335872E-3</v>
      </c>
      <c r="G7881" s="3" t="str">
        <f>VLOOKUP(Table3[[#This Row],[PRODUCT ID]],Table1[[PRODUCT]:[SELLING PRICE]],1,FALSE)</f>
        <v>Product537</v>
      </c>
      <c r="H7881" s="3" t="str">
        <f>VLOOKUP(Table3[[#This Row],[PRODUCT ID]],Table1[[PRODUCT]:[SELLING PRICE]],2,FALSE)</f>
        <v>Category4</v>
      </c>
      <c r="I7881" s="3" t="str">
        <f>VLOOKUP(Table3[[#This Row],[PRODUCT ID]],Table1[[PRODUCT]:[SELLING PRICE]],3,FALSE)</f>
        <v>No</v>
      </c>
      <c r="J7881" s="16">
        <f ca="1">VLOOKUP(Table3[[#This Row],[PRODUCT ID]],Table1[[PRODUCT]:[SELLING PRICE]],4,FALSE)</f>
        <v>92</v>
      </c>
      <c r="K7881" s="16">
        <f ca="1">VLOOKUP(Table3[[#This Row],[PRODUCT ID]],Table1[[PRODUCT]:[SELLING PRICE]],5,FALSE)</f>
        <v>182.07958934181903</v>
      </c>
      <c r="L7881" s="16">
        <f ca="1">J7881*Table3[[#This Row],[QUANTITY]]</f>
        <v>920</v>
      </c>
      <c r="M7881" s="16">
        <f ca="1">K7881*Table3[[#This Row],[QUANTITY]]*(1-Table3[[#This Row],[DISCOUNT %]])</f>
        <v>1810.373580756976</v>
      </c>
      <c r="N7881" s="3">
        <f>DAY(Table3[[#This Row],[DATE]])</f>
        <v>29</v>
      </c>
      <c r="O7881" s="3" t="str">
        <f>TEXT(Table3[[#This Row],[DATE]],"mmm")</f>
        <v>Jul</v>
      </c>
      <c r="P7881" s="3">
        <f>YEAR(Table3[[#This Row],[DATE]])</f>
        <v>2042</v>
      </c>
    </row>
    <row r="7882" spans="1:16" x14ac:dyDescent="0.3">
      <c r="A7882" s="6">
        <v>52077</v>
      </c>
      <c r="B7882" s="7" t="s">
        <v>1590</v>
      </c>
      <c r="C7882" s="9">
        <f t="shared" ca="1" si="246"/>
        <v>13</v>
      </c>
      <c r="D7882" s="9" t="s">
        <v>2116</v>
      </c>
      <c r="E7882" s="9" t="s">
        <v>2118</v>
      </c>
      <c r="F7882" s="10">
        <f t="shared" ca="1" si="247"/>
        <v>3.4671267159963069E-2</v>
      </c>
      <c r="G7882" s="3" t="str">
        <f>VLOOKUP(Table3[[#This Row],[PRODUCT ID]],Table1[[PRODUCT]:[SELLING PRICE]],1,FALSE)</f>
        <v>Product538</v>
      </c>
      <c r="H7882" s="3" t="str">
        <f>VLOOKUP(Table3[[#This Row],[PRODUCT ID]],Table1[[PRODUCT]:[SELLING PRICE]],2,FALSE)</f>
        <v>Category5</v>
      </c>
      <c r="I7882" s="3" t="str">
        <f>VLOOKUP(Table3[[#This Row],[PRODUCT ID]],Table1[[PRODUCT]:[SELLING PRICE]],3,FALSE)</f>
        <v>Ft</v>
      </c>
      <c r="J7882" s="16">
        <f ca="1">VLOOKUP(Table3[[#This Row],[PRODUCT ID]],Table1[[PRODUCT]:[SELLING PRICE]],4,FALSE)</f>
        <v>187</v>
      </c>
      <c r="K7882" s="16">
        <f ca="1">VLOOKUP(Table3[[#This Row],[PRODUCT ID]],Table1[[PRODUCT]:[SELLING PRICE]],5,FALSE)</f>
        <v>286.60544780833396</v>
      </c>
      <c r="L7882" s="16">
        <f ca="1">J7882*Table3[[#This Row],[QUANTITY]]</f>
        <v>2431</v>
      </c>
      <c r="M7882" s="16">
        <f ca="1">K7882*Table3[[#This Row],[QUANTITY]]*(1-Table3[[#This Row],[DISCOUNT %]])</f>
        <v>3596.6901588523147</v>
      </c>
      <c r="N7882" s="3">
        <f>DAY(Table3[[#This Row],[DATE]])</f>
        <v>30</v>
      </c>
      <c r="O7882" s="3" t="str">
        <f>TEXT(Table3[[#This Row],[DATE]],"mmm")</f>
        <v>Jul</v>
      </c>
      <c r="P7882" s="3">
        <f>YEAR(Table3[[#This Row],[DATE]])</f>
        <v>2042</v>
      </c>
    </row>
    <row r="7883" spans="1:16" x14ac:dyDescent="0.3">
      <c r="A7883" s="6">
        <v>52078</v>
      </c>
      <c r="B7883" s="7" t="s">
        <v>1591</v>
      </c>
      <c r="C7883" s="9">
        <f t="shared" ca="1" si="246"/>
        <v>8</v>
      </c>
      <c r="D7883" s="9" t="s">
        <v>2115</v>
      </c>
      <c r="E7883" s="9" t="s">
        <v>2116</v>
      </c>
      <c r="F7883" s="10">
        <f t="shared" ca="1" si="247"/>
        <v>9.3566584500819588E-2</v>
      </c>
      <c r="G7883" s="3" t="str">
        <f>VLOOKUP(Table3[[#This Row],[PRODUCT ID]],Table1[[PRODUCT]:[SELLING PRICE]],1,FALSE)</f>
        <v>Product539</v>
      </c>
      <c r="H7883" s="3" t="str">
        <f>VLOOKUP(Table3[[#This Row],[PRODUCT ID]],Table1[[PRODUCT]:[SELLING PRICE]],2,FALSE)</f>
        <v>Category1</v>
      </c>
      <c r="I7883" s="3" t="str">
        <f>VLOOKUP(Table3[[#This Row],[PRODUCT ID]],Table1[[PRODUCT]:[SELLING PRICE]],3,FALSE)</f>
        <v>No</v>
      </c>
      <c r="J7883" s="16">
        <f ca="1">VLOOKUP(Table3[[#This Row],[PRODUCT ID]],Table1[[PRODUCT]:[SELLING PRICE]],4,FALSE)</f>
        <v>38</v>
      </c>
      <c r="K7883" s="16">
        <f ca="1">VLOOKUP(Table3[[#This Row],[PRODUCT ID]],Table1[[PRODUCT]:[SELLING PRICE]],5,FALSE)</f>
        <v>256.66006624356902</v>
      </c>
      <c r="L7883" s="16">
        <f ca="1">J7883*Table3[[#This Row],[QUANTITY]]</f>
        <v>304</v>
      </c>
      <c r="M7883" s="16">
        <f ca="1">K7883*Table3[[#This Row],[QUANTITY]]*(1-Table3[[#This Row],[DISCOUNT %]])</f>
        <v>1861.1620837392334</v>
      </c>
      <c r="N7883" s="3">
        <f>DAY(Table3[[#This Row],[DATE]])</f>
        <v>31</v>
      </c>
      <c r="O7883" s="3" t="str">
        <f>TEXT(Table3[[#This Row],[DATE]],"mmm")</f>
        <v>Jul</v>
      </c>
      <c r="P7883" s="3">
        <f>YEAR(Table3[[#This Row],[DATE]])</f>
        <v>2042</v>
      </c>
    </row>
    <row r="7884" spans="1:16" x14ac:dyDescent="0.3">
      <c r="A7884" s="6">
        <v>52079</v>
      </c>
      <c r="B7884" s="7" t="s">
        <v>1592</v>
      </c>
      <c r="C7884" s="9">
        <f t="shared" ca="1" si="246"/>
        <v>15</v>
      </c>
      <c r="D7884" s="9" t="s">
        <v>2117</v>
      </c>
      <c r="E7884" s="9" t="s">
        <v>2116</v>
      </c>
      <c r="F7884" s="10">
        <f t="shared" ca="1" si="247"/>
        <v>2.5871019017096732E-2</v>
      </c>
      <c r="G7884" s="3" t="str">
        <f>VLOOKUP(Table3[[#This Row],[PRODUCT ID]],Table1[[PRODUCT]:[SELLING PRICE]],1,FALSE)</f>
        <v>Product540</v>
      </c>
      <c r="H7884" s="3" t="str">
        <f>VLOOKUP(Table3[[#This Row],[PRODUCT ID]],Table1[[PRODUCT]:[SELLING PRICE]],2,FALSE)</f>
        <v>Category2</v>
      </c>
      <c r="I7884" s="3" t="str">
        <f>VLOOKUP(Table3[[#This Row],[PRODUCT ID]],Table1[[PRODUCT]:[SELLING PRICE]],3,FALSE)</f>
        <v>Kg</v>
      </c>
      <c r="J7884" s="16">
        <f ca="1">VLOOKUP(Table3[[#This Row],[PRODUCT ID]],Table1[[PRODUCT]:[SELLING PRICE]],4,FALSE)</f>
        <v>35</v>
      </c>
      <c r="K7884" s="16">
        <f ca="1">VLOOKUP(Table3[[#This Row],[PRODUCT ID]],Table1[[PRODUCT]:[SELLING PRICE]],5,FALSE)</f>
        <v>122.31402862448959</v>
      </c>
      <c r="L7884" s="16">
        <f ca="1">J7884*Table3[[#This Row],[QUANTITY]]</f>
        <v>525</v>
      </c>
      <c r="M7884" s="16">
        <f ca="1">K7884*Table3[[#This Row],[QUANTITY]]*(1-Table3[[#This Row],[DISCOUNT %]])</f>
        <v>1787.2446009583157</v>
      </c>
      <c r="N7884" s="3">
        <f>DAY(Table3[[#This Row],[DATE]])</f>
        <v>1</v>
      </c>
      <c r="O7884" s="3" t="str">
        <f>TEXT(Table3[[#This Row],[DATE]],"mmm")</f>
        <v>Aug</v>
      </c>
      <c r="P7884" s="3">
        <f>YEAR(Table3[[#This Row],[DATE]])</f>
        <v>2042</v>
      </c>
    </row>
    <row r="7885" spans="1:16" x14ac:dyDescent="0.3">
      <c r="A7885" s="6">
        <v>52080</v>
      </c>
      <c r="B7885" s="7" t="s">
        <v>1593</v>
      </c>
      <c r="C7885" s="9">
        <f t="shared" ca="1" si="246"/>
        <v>11</v>
      </c>
      <c r="D7885" s="9" t="s">
        <v>2117</v>
      </c>
      <c r="E7885" s="9" t="s">
        <v>2116</v>
      </c>
      <c r="F7885" s="10">
        <f t="shared" ca="1" si="247"/>
        <v>8.3499181914158199E-2</v>
      </c>
      <c r="G7885" s="3" t="str">
        <f>VLOOKUP(Table3[[#This Row],[PRODUCT ID]],Table1[[PRODUCT]:[SELLING PRICE]],1,FALSE)</f>
        <v>Product541</v>
      </c>
      <c r="H7885" s="3" t="str">
        <f>VLOOKUP(Table3[[#This Row],[PRODUCT ID]],Table1[[PRODUCT]:[SELLING PRICE]],2,FALSE)</f>
        <v>Category3</v>
      </c>
      <c r="I7885" s="3" t="str">
        <f>VLOOKUP(Table3[[#This Row],[PRODUCT ID]],Table1[[PRODUCT]:[SELLING PRICE]],3,FALSE)</f>
        <v>Kg</v>
      </c>
      <c r="J7885" s="16">
        <f ca="1">VLOOKUP(Table3[[#This Row],[PRODUCT ID]],Table1[[PRODUCT]:[SELLING PRICE]],4,FALSE)</f>
        <v>184</v>
      </c>
      <c r="K7885" s="16">
        <f ca="1">VLOOKUP(Table3[[#This Row],[PRODUCT ID]],Table1[[PRODUCT]:[SELLING PRICE]],5,FALSE)</f>
        <v>187.5954611966099</v>
      </c>
      <c r="L7885" s="16">
        <f ca="1">J7885*Table3[[#This Row],[QUANTITY]]</f>
        <v>2024</v>
      </c>
      <c r="M7885" s="16">
        <f ca="1">K7885*Table3[[#This Row],[QUANTITY]]*(1-Table3[[#This Row],[DISCOUNT %]])</f>
        <v>1891.2453302147214</v>
      </c>
      <c r="N7885" s="3">
        <f>DAY(Table3[[#This Row],[DATE]])</f>
        <v>2</v>
      </c>
      <c r="O7885" s="3" t="str">
        <f>TEXT(Table3[[#This Row],[DATE]],"mmm")</f>
        <v>Aug</v>
      </c>
      <c r="P7885" s="3">
        <f>YEAR(Table3[[#This Row],[DATE]])</f>
        <v>2042</v>
      </c>
    </row>
    <row r="7886" spans="1:16" x14ac:dyDescent="0.3">
      <c r="A7886" s="6">
        <v>52081</v>
      </c>
      <c r="B7886" s="7" t="s">
        <v>1594</v>
      </c>
      <c r="C7886" s="9">
        <f t="shared" ca="1" si="246"/>
        <v>13</v>
      </c>
      <c r="D7886" s="9" t="s">
        <v>2116</v>
      </c>
      <c r="E7886" s="9" t="s">
        <v>2116</v>
      </c>
      <c r="F7886" s="10">
        <f t="shared" ca="1" si="247"/>
        <v>4.3798936458955967E-2</v>
      </c>
      <c r="G7886" s="3" t="str">
        <f>VLOOKUP(Table3[[#This Row],[PRODUCT ID]],Table1[[PRODUCT]:[SELLING PRICE]],1,FALSE)</f>
        <v>Product542</v>
      </c>
      <c r="H7886" s="3" t="str">
        <f>VLOOKUP(Table3[[#This Row],[PRODUCT ID]],Table1[[PRODUCT]:[SELLING PRICE]],2,FALSE)</f>
        <v>Category4</v>
      </c>
      <c r="I7886" s="3" t="str">
        <f>VLOOKUP(Table3[[#This Row],[PRODUCT ID]],Table1[[PRODUCT]:[SELLING PRICE]],3,FALSE)</f>
        <v>Lt</v>
      </c>
      <c r="J7886" s="16">
        <f ca="1">VLOOKUP(Table3[[#This Row],[PRODUCT ID]],Table1[[PRODUCT]:[SELLING PRICE]],4,FALSE)</f>
        <v>205</v>
      </c>
      <c r="K7886" s="16">
        <f ca="1">VLOOKUP(Table3[[#This Row],[PRODUCT ID]],Table1[[PRODUCT]:[SELLING PRICE]],5,FALSE)</f>
        <v>111.39532022807037</v>
      </c>
      <c r="L7886" s="16">
        <f ca="1">J7886*Table3[[#This Row],[QUANTITY]]</f>
        <v>2665</v>
      </c>
      <c r="M7886" s="16">
        <f ca="1">K7886*Table3[[#This Row],[QUANTITY]]*(1-Table3[[#This Row],[DISCOUNT %]])</f>
        <v>1384.712207782489</v>
      </c>
      <c r="N7886" s="3">
        <f>DAY(Table3[[#This Row],[DATE]])</f>
        <v>3</v>
      </c>
      <c r="O7886" s="3" t="str">
        <f>TEXT(Table3[[#This Row],[DATE]],"mmm")</f>
        <v>Aug</v>
      </c>
      <c r="P7886" s="3">
        <f>YEAR(Table3[[#This Row],[DATE]])</f>
        <v>2042</v>
      </c>
    </row>
    <row r="7887" spans="1:16" x14ac:dyDescent="0.3">
      <c r="A7887" s="6">
        <v>52082</v>
      </c>
      <c r="B7887" s="7" t="s">
        <v>1595</v>
      </c>
      <c r="C7887" s="9">
        <f t="shared" ca="1" si="246"/>
        <v>15</v>
      </c>
      <c r="D7887" s="9" t="s">
        <v>2116</v>
      </c>
      <c r="E7887" s="9" t="s">
        <v>2116</v>
      </c>
      <c r="F7887" s="10">
        <f t="shared" ca="1" si="247"/>
        <v>4.4225957548499333E-2</v>
      </c>
      <c r="G7887" s="3" t="str">
        <f>VLOOKUP(Table3[[#This Row],[PRODUCT ID]],Table1[[PRODUCT]:[SELLING PRICE]],1,FALSE)</f>
        <v>Product543</v>
      </c>
      <c r="H7887" s="3" t="str">
        <f>VLOOKUP(Table3[[#This Row],[PRODUCT ID]],Table1[[PRODUCT]:[SELLING PRICE]],2,FALSE)</f>
        <v>Category5</v>
      </c>
      <c r="I7887" s="3" t="str">
        <f>VLOOKUP(Table3[[#This Row],[PRODUCT ID]],Table1[[PRODUCT]:[SELLING PRICE]],3,FALSE)</f>
        <v>Kg</v>
      </c>
      <c r="J7887" s="16">
        <f ca="1">VLOOKUP(Table3[[#This Row],[PRODUCT ID]],Table1[[PRODUCT]:[SELLING PRICE]],4,FALSE)</f>
        <v>92</v>
      </c>
      <c r="K7887" s="16">
        <f ca="1">VLOOKUP(Table3[[#This Row],[PRODUCT ID]],Table1[[PRODUCT]:[SELLING PRICE]],5,FALSE)</f>
        <v>164.17795719988192</v>
      </c>
      <c r="L7887" s="16">
        <f ca="1">J7887*Table3[[#This Row],[QUANTITY]]</f>
        <v>1380</v>
      </c>
      <c r="M7887" s="16">
        <f ca="1">K7887*Table3[[#This Row],[QUANTITY]]*(1-Table3[[#This Row],[DISCOUNT %]])</f>
        <v>2353.7554475154093</v>
      </c>
      <c r="N7887" s="3">
        <f>DAY(Table3[[#This Row],[DATE]])</f>
        <v>4</v>
      </c>
      <c r="O7887" s="3" t="str">
        <f>TEXT(Table3[[#This Row],[DATE]],"mmm")</f>
        <v>Aug</v>
      </c>
      <c r="P7887" s="3">
        <f>YEAR(Table3[[#This Row],[DATE]])</f>
        <v>2042</v>
      </c>
    </row>
    <row r="7888" spans="1:16" x14ac:dyDescent="0.3">
      <c r="A7888" s="6">
        <v>52083</v>
      </c>
      <c r="B7888" s="7" t="s">
        <v>1596</v>
      </c>
      <c r="C7888" s="9">
        <f t="shared" ca="1" si="246"/>
        <v>1</v>
      </c>
      <c r="D7888" s="9" t="s">
        <v>2116</v>
      </c>
      <c r="E7888" s="9" t="s">
        <v>2118</v>
      </c>
      <c r="F7888" s="10">
        <f t="shared" ca="1" si="247"/>
        <v>5.7432700345840804E-2</v>
      </c>
      <c r="G7888" s="3" t="str">
        <f>VLOOKUP(Table3[[#This Row],[PRODUCT ID]],Table1[[PRODUCT]:[SELLING PRICE]],1,FALSE)</f>
        <v>Product544</v>
      </c>
      <c r="H7888" s="3" t="str">
        <f>VLOOKUP(Table3[[#This Row],[PRODUCT ID]],Table1[[PRODUCT]:[SELLING PRICE]],2,FALSE)</f>
        <v>Category1</v>
      </c>
      <c r="I7888" s="3" t="str">
        <f>VLOOKUP(Table3[[#This Row],[PRODUCT ID]],Table1[[PRODUCT]:[SELLING PRICE]],3,FALSE)</f>
        <v>Lt</v>
      </c>
      <c r="J7888" s="16">
        <f ca="1">VLOOKUP(Table3[[#This Row],[PRODUCT ID]],Table1[[PRODUCT]:[SELLING PRICE]],4,FALSE)</f>
        <v>159</v>
      </c>
      <c r="K7888" s="16">
        <f ca="1">VLOOKUP(Table3[[#This Row],[PRODUCT ID]],Table1[[PRODUCT]:[SELLING PRICE]],5,FALSE)</f>
        <v>116.95168070770521</v>
      </c>
      <c r="L7888" s="16">
        <f ca="1">J7888*Table3[[#This Row],[QUANTITY]]</f>
        <v>159</v>
      </c>
      <c r="M7888" s="16">
        <f ca="1">K7888*Table3[[#This Row],[QUANTITY]]*(1-Table3[[#This Row],[DISCOUNT %]])</f>
        <v>110.23482987467712</v>
      </c>
      <c r="N7888" s="3">
        <f>DAY(Table3[[#This Row],[DATE]])</f>
        <v>5</v>
      </c>
      <c r="O7888" s="3" t="str">
        <f>TEXT(Table3[[#This Row],[DATE]],"mmm")</f>
        <v>Aug</v>
      </c>
      <c r="P7888" s="3">
        <f>YEAR(Table3[[#This Row],[DATE]])</f>
        <v>2042</v>
      </c>
    </row>
    <row r="7889" spans="1:16" x14ac:dyDescent="0.3">
      <c r="A7889" s="6">
        <v>52084</v>
      </c>
      <c r="B7889" s="7" t="s">
        <v>1597</v>
      </c>
      <c r="C7889" s="9">
        <f t="shared" ca="1" si="246"/>
        <v>3</v>
      </c>
      <c r="D7889" s="9" t="s">
        <v>2116</v>
      </c>
      <c r="E7889" s="9" t="s">
        <v>2118</v>
      </c>
      <c r="F7889" s="10">
        <f t="shared" ca="1" si="247"/>
        <v>8.9409744433485885E-2</v>
      </c>
      <c r="G7889" s="3" t="str">
        <f>VLOOKUP(Table3[[#This Row],[PRODUCT ID]],Table1[[PRODUCT]:[SELLING PRICE]],1,FALSE)</f>
        <v>Product545</v>
      </c>
      <c r="H7889" s="3" t="str">
        <f>VLOOKUP(Table3[[#This Row],[PRODUCT ID]],Table1[[PRODUCT]:[SELLING PRICE]],2,FALSE)</f>
        <v>Category2</v>
      </c>
      <c r="I7889" s="3" t="str">
        <f>VLOOKUP(Table3[[#This Row],[PRODUCT ID]],Table1[[PRODUCT]:[SELLING PRICE]],3,FALSE)</f>
        <v>Ft</v>
      </c>
      <c r="J7889" s="16">
        <f ca="1">VLOOKUP(Table3[[#This Row],[PRODUCT ID]],Table1[[PRODUCT]:[SELLING PRICE]],4,FALSE)</f>
        <v>92</v>
      </c>
      <c r="K7889" s="16">
        <f ca="1">VLOOKUP(Table3[[#This Row],[PRODUCT ID]],Table1[[PRODUCT]:[SELLING PRICE]],5,FALSE)</f>
        <v>124.63873349821395</v>
      </c>
      <c r="L7889" s="16">
        <f ca="1">J7889*Table3[[#This Row],[QUANTITY]]</f>
        <v>276</v>
      </c>
      <c r="M7889" s="16">
        <f ca="1">K7889*Table3[[#This Row],[QUANTITY]]*(1-Table3[[#This Row],[DISCOUNT %]])</f>
        <v>340.48444856887585</v>
      </c>
      <c r="N7889" s="3">
        <f>DAY(Table3[[#This Row],[DATE]])</f>
        <v>6</v>
      </c>
      <c r="O7889" s="3" t="str">
        <f>TEXT(Table3[[#This Row],[DATE]],"mmm")</f>
        <v>Aug</v>
      </c>
      <c r="P7889" s="3">
        <f>YEAR(Table3[[#This Row],[DATE]])</f>
        <v>2042</v>
      </c>
    </row>
    <row r="7890" spans="1:16" x14ac:dyDescent="0.3">
      <c r="A7890" s="6">
        <v>52085</v>
      </c>
      <c r="B7890" s="7" t="s">
        <v>1598</v>
      </c>
      <c r="C7890" s="9">
        <f t="shared" ca="1" si="246"/>
        <v>13</v>
      </c>
      <c r="D7890" s="9" t="s">
        <v>2115</v>
      </c>
      <c r="E7890" s="9" t="s">
        <v>2116</v>
      </c>
      <c r="F7890" s="10">
        <f t="shared" ca="1" si="247"/>
        <v>5.2702740208817205E-2</v>
      </c>
      <c r="G7890" s="3" t="str">
        <f>VLOOKUP(Table3[[#This Row],[PRODUCT ID]],Table1[[PRODUCT]:[SELLING PRICE]],1,FALSE)</f>
        <v>Product546</v>
      </c>
      <c r="H7890" s="3" t="str">
        <f>VLOOKUP(Table3[[#This Row],[PRODUCT ID]],Table1[[PRODUCT]:[SELLING PRICE]],2,FALSE)</f>
        <v>Category3</v>
      </c>
      <c r="I7890" s="3" t="str">
        <f>VLOOKUP(Table3[[#This Row],[PRODUCT ID]],Table1[[PRODUCT]:[SELLING PRICE]],3,FALSE)</f>
        <v>Kg</v>
      </c>
      <c r="J7890" s="16">
        <f ca="1">VLOOKUP(Table3[[#This Row],[PRODUCT ID]],Table1[[PRODUCT]:[SELLING PRICE]],4,FALSE)</f>
        <v>178</v>
      </c>
      <c r="K7890" s="16">
        <f ca="1">VLOOKUP(Table3[[#This Row],[PRODUCT ID]],Table1[[PRODUCT]:[SELLING PRICE]],5,FALSE)</f>
        <v>284.35186459057371</v>
      </c>
      <c r="L7890" s="16">
        <f ca="1">J7890*Table3[[#This Row],[QUANTITY]]</f>
        <v>2314</v>
      </c>
      <c r="M7890" s="16">
        <f ca="1">K7890*Table3[[#This Row],[QUANTITY]]*(1-Table3[[#This Row],[DISCOUNT %]])</f>
        <v>3501.7546478611312</v>
      </c>
      <c r="N7890" s="3">
        <f>DAY(Table3[[#This Row],[DATE]])</f>
        <v>7</v>
      </c>
      <c r="O7890" s="3" t="str">
        <f>TEXT(Table3[[#This Row],[DATE]],"mmm")</f>
        <v>Aug</v>
      </c>
      <c r="P7890" s="3">
        <f>YEAR(Table3[[#This Row],[DATE]])</f>
        <v>2042</v>
      </c>
    </row>
    <row r="7891" spans="1:16" x14ac:dyDescent="0.3">
      <c r="A7891" s="6">
        <v>52086</v>
      </c>
      <c r="B7891" s="7" t="s">
        <v>1599</v>
      </c>
      <c r="C7891" s="9">
        <f t="shared" ca="1" si="246"/>
        <v>2</v>
      </c>
      <c r="D7891" s="9" t="s">
        <v>2116</v>
      </c>
      <c r="E7891" s="9" t="s">
        <v>2116</v>
      </c>
      <c r="F7891" s="10">
        <f t="shared" ca="1" si="247"/>
        <v>1.5392544414573274E-3</v>
      </c>
      <c r="G7891" s="3" t="str">
        <f>VLOOKUP(Table3[[#This Row],[PRODUCT ID]],Table1[[PRODUCT]:[SELLING PRICE]],1,FALSE)</f>
        <v>Product547</v>
      </c>
      <c r="H7891" s="3" t="str">
        <f>VLOOKUP(Table3[[#This Row],[PRODUCT ID]],Table1[[PRODUCT]:[SELLING PRICE]],2,FALSE)</f>
        <v>Category4</v>
      </c>
      <c r="I7891" s="3" t="str">
        <f>VLOOKUP(Table3[[#This Row],[PRODUCT ID]],Table1[[PRODUCT]:[SELLING PRICE]],3,FALSE)</f>
        <v>No</v>
      </c>
      <c r="J7891" s="16">
        <f ca="1">VLOOKUP(Table3[[#This Row],[PRODUCT ID]],Table1[[PRODUCT]:[SELLING PRICE]],4,FALSE)</f>
        <v>234</v>
      </c>
      <c r="K7891" s="16">
        <f ca="1">VLOOKUP(Table3[[#This Row],[PRODUCT ID]],Table1[[PRODUCT]:[SELLING PRICE]],5,FALSE)</f>
        <v>113.77779857598524</v>
      </c>
      <c r="L7891" s="16">
        <f ca="1">J7891*Table3[[#This Row],[QUANTITY]]</f>
        <v>468</v>
      </c>
      <c r="M7891" s="16">
        <f ca="1">K7891*Table3[[#This Row],[QUANTITY]]*(1-Table3[[#This Row],[DISCOUNT %]])</f>
        <v>227.20533118837585</v>
      </c>
      <c r="N7891" s="3">
        <f>DAY(Table3[[#This Row],[DATE]])</f>
        <v>8</v>
      </c>
      <c r="O7891" s="3" t="str">
        <f>TEXT(Table3[[#This Row],[DATE]],"mmm")</f>
        <v>Aug</v>
      </c>
      <c r="P7891" s="3">
        <f>YEAR(Table3[[#This Row],[DATE]])</f>
        <v>2042</v>
      </c>
    </row>
    <row r="7892" spans="1:16" x14ac:dyDescent="0.3">
      <c r="A7892" s="6">
        <v>52087</v>
      </c>
      <c r="B7892" s="7" t="s">
        <v>1600</v>
      </c>
      <c r="C7892" s="9">
        <f t="shared" ca="1" si="246"/>
        <v>5</v>
      </c>
      <c r="D7892" s="9" t="s">
        <v>2117</v>
      </c>
      <c r="E7892" s="9" t="s">
        <v>2116</v>
      </c>
      <c r="F7892" s="10">
        <f t="shared" ca="1" si="247"/>
        <v>4.0353808604452396E-2</v>
      </c>
      <c r="G7892" s="3" t="str">
        <f>VLOOKUP(Table3[[#This Row],[PRODUCT ID]],Table1[[PRODUCT]:[SELLING PRICE]],1,FALSE)</f>
        <v>Product548</v>
      </c>
      <c r="H7892" s="3" t="str">
        <f>VLOOKUP(Table3[[#This Row],[PRODUCT ID]],Table1[[PRODUCT]:[SELLING PRICE]],2,FALSE)</f>
        <v>Category5</v>
      </c>
      <c r="I7892" s="3" t="str">
        <f>VLOOKUP(Table3[[#This Row],[PRODUCT ID]],Table1[[PRODUCT]:[SELLING PRICE]],3,FALSE)</f>
        <v>No</v>
      </c>
      <c r="J7892" s="16">
        <f ca="1">VLOOKUP(Table3[[#This Row],[PRODUCT ID]],Table1[[PRODUCT]:[SELLING PRICE]],4,FALSE)</f>
        <v>223</v>
      </c>
      <c r="K7892" s="16">
        <f ca="1">VLOOKUP(Table3[[#This Row],[PRODUCT ID]],Table1[[PRODUCT]:[SELLING PRICE]],5,FALSE)</f>
        <v>281.88325471456432</v>
      </c>
      <c r="L7892" s="16">
        <f ca="1">J7892*Table3[[#This Row],[QUANTITY]]</f>
        <v>1115</v>
      </c>
      <c r="M7892" s="16">
        <f ca="1">K7892*Table3[[#This Row],[QUANTITY]]*(1-Table3[[#This Row],[DISCOUNT %]])</f>
        <v>1352.5409590250636</v>
      </c>
      <c r="N7892" s="3">
        <f>DAY(Table3[[#This Row],[DATE]])</f>
        <v>9</v>
      </c>
      <c r="O7892" s="3" t="str">
        <f>TEXT(Table3[[#This Row],[DATE]],"mmm")</f>
        <v>Aug</v>
      </c>
      <c r="P7892" s="3">
        <f>YEAR(Table3[[#This Row],[DATE]])</f>
        <v>2042</v>
      </c>
    </row>
    <row r="7893" spans="1:16" x14ac:dyDescent="0.3">
      <c r="A7893" s="6">
        <v>52088</v>
      </c>
      <c r="B7893" s="7" t="s">
        <v>1601</v>
      </c>
      <c r="C7893" s="9">
        <f t="shared" ca="1" si="246"/>
        <v>11</v>
      </c>
      <c r="D7893" s="9" t="s">
        <v>2115</v>
      </c>
      <c r="E7893" s="9" t="s">
        <v>2116</v>
      </c>
      <c r="F7893" s="10">
        <f t="shared" ca="1" si="247"/>
        <v>8.5143507387070161E-2</v>
      </c>
      <c r="G7893" s="3" t="str">
        <f>VLOOKUP(Table3[[#This Row],[PRODUCT ID]],Table1[[PRODUCT]:[SELLING PRICE]],1,FALSE)</f>
        <v>Product549</v>
      </c>
      <c r="H7893" s="3" t="str">
        <f>VLOOKUP(Table3[[#This Row],[PRODUCT ID]],Table1[[PRODUCT]:[SELLING PRICE]],2,FALSE)</f>
        <v>Category1</v>
      </c>
      <c r="I7893" s="3" t="str">
        <f>VLOOKUP(Table3[[#This Row],[PRODUCT ID]],Table1[[PRODUCT]:[SELLING PRICE]],3,FALSE)</f>
        <v>Ft</v>
      </c>
      <c r="J7893" s="16">
        <f ca="1">VLOOKUP(Table3[[#This Row],[PRODUCT ID]],Table1[[PRODUCT]:[SELLING PRICE]],4,FALSE)</f>
        <v>243</v>
      </c>
      <c r="K7893" s="16">
        <f ca="1">VLOOKUP(Table3[[#This Row],[PRODUCT ID]],Table1[[PRODUCT]:[SELLING PRICE]],5,FALSE)</f>
        <v>40.090277637183362</v>
      </c>
      <c r="L7893" s="16">
        <f ca="1">J7893*Table3[[#This Row],[QUANTITY]]</f>
        <v>2673</v>
      </c>
      <c r="M7893" s="16">
        <f ca="1">K7893*Table3[[#This Row],[QUANTITY]]*(1-Table3[[#This Row],[DISCOUNT %]])</f>
        <v>403.44535865735367</v>
      </c>
      <c r="N7893" s="3">
        <f>DAY(Table3[[#This Row],[DATE]])</f>
        <v>10</v>
      </c>
      <c r="O7893" s="3" t="str">
        <f>TEXT(Table3[[#This Row],[DATE]],"mmm")</f>
        <v>Aug</v>
      </c>
      <c r="P7893" s="3">
        <f>YEAR(Table3[[#This Row],[DATE]])</f>
        <v>2042</v>
      </c>
    </row>
    <row r="7894" spans="1:16" x14ac:dyDescent="0.3">
      <c r="A7894" s="6">
        <v>52089</v>
      </c>
      <c r="B7894" s="7" t="s">
        <v>1602</v>
      </c>
      <c r="C7894" s="9">
        <f t="shared" ca="1" si="246"/>
        <v>2</v>
      </c>
      <c r="D7894" s="9" t="s">
        <v>2115</v>
      </c>
      <c r="E7894" s="9" t="s">
        <v>2118</v>
      </c>
      <c r="F7894" s="10">
        <f t="shared" ca="1" si="247"/>
        <v>2.9184957325963323E-2</v>
      </c>
      <c r="G7894" s="3" t="str">
        <f>VLOOKUP(Table3[[#This Row],[PRODUCT ID]],Table1[[PRODUCT]:[SELLING PRICE]],1,FALSE)</f>
        <v>Product550</v>
      </c>
      <c r="H7894" s="3" t="str">
        <f>VLOOKUP(Table3[[#This Row],[PRODUCT ID]],Table1[[PRODUCT]:[SELLING PRICE]],2,FALSE)</f>
        <v>Category2</v>
      </c>
      <c r="I7894" s="3" t="str">
        <f>VLOOKUP(Table3[[#This Row],[PRODUCT ID]],Table1[[PRODUCT]:[SELLING PRICE]],3,FALSE)</f>
        <v>No</v>
      </c>
      <c r="J7894" s="16">
        <f ca="1">VLOOKUP(Table3[[#This Row],[PRODUCT ID]],Table1[[PRODUCT]:[SELLING PRICE]],4,FALSE)</f>
        <v>106</v>
      </c>
      <c r="K7894" s="16">
        <f ca="1">VLOOKUP(Table3[[#This Row],[PRODUCT ID]],Table1[[PRODUCT]:[SELLING PRICE]],5,FALSE)</f>
        <v>230.25819273893191</v>
      </c>
      <c r="L7894" s="16">
        <f ca="1">J7894*Table3[[#This Row],[QUANTITY]]</f>
        <v>212</v>
      </c>
      <c r="M7894" s="16">
        <f ca="1">K7894*Table3[[#This Row],[QUANTITY]]*(1-Table3[[#This Row],[DISCOUNT %]])</f>
        <v>447.07623441978552</v>
      </c>
      <c r="N7894" s="3">
        <f>DAY(Table3[[#This Row],[DATE]])</f>
        <v>11</v>
      </c>
      <c r="O7894" s="3" t="str">
        <f>TEXT(Table3[[#This Row],[DATE]],"mmm")</f>
        <v>Aug</v>
      </c>
      <c r="P7894" s="3">
        <f>YEAR(Table3[[#This Row],[DATE]])</f>
        <v>2042</v>
      </c>
    </row>
    <row r="7895" spans="1:16" x14ac:dyDescent="0.3">
      <c r="A7895" s="6">
        <v>52090</v>
      </c>
      <c r="B7895" s="7" t="s">
        <v>1603</v>
      </c>
      <c r="C7895" s="9">
        <f t="shared" ca="1" si="246"/>
        <v>12</v>
      </c>
      <c r="D7895" s="9" t="s">
        <v>2115</v>
      </c>
      <c r="E7895" s="9" t="s">
        <v>2116</v>
      </c>
      <c r="F7895" s="10">
        <f t="shared" ca="1" si="247"/>
        <v>7.4441963088636931E-2</v>
      </c>
      <c r="G7895" s="3" t="str">
        <f>VLOOKUP(Table3[[#This Row],[PRODUCT ID]],Table1[[PRODUCT]:[SELLING PRICE]],1,FALSE)</f>
        <v>Product551</v>
      </c>
      <c r="H7895" s="3" t="str">
        <f>VLOOKUP(Table3[[#This Row],[PRODUCT ID]],Table1[[PRODUCT]:[SELLING PRICE]],2,FALSE)</f>
        <v>Category3</v>
      </c>
      <c r="I7895" s="3" t="str">
        <f>VLOOKUP(Table3[[#This Row],[PRODUCT ID]],Table1[[PRODUCT]:[SELLING PRICE]],3,FALSE)</f>
        <v>Kg</v>
      </c>
      <c r="J7895" s="16">
        <f ca="1">VLOOKUP(Table3[[#This Row],[PRODUCT ID]],Table1[[PRODUCT]:[SELLING PRICE]],4,FALSE)</f>
        <v>151</v>
      </c>
      <c r="K7895" s="16">
        <f ca="1">VLOOKUP(Table3[[#This Row],[PRODUCT ID]],Table1[[PRODUCT]:[SELLING PRICE]],5,FALSE)</f>
        <v>66.479727061662842</v>
      </c>
      <c r="L7895" s="16">
        <f ca="1">J7895*Table3[[#This Row],[QUANTITY]]</f>
        <v>1812</v>
      </c>
      <c r="M7895" s="16">
        <f ca="1">K7895*Table3[[#This Row],[QUANTITY]]*(1-Table3[[#This Row],[DISCOUNT %]])</f>
        <v>738.37014808315053</v>
      </c>
      <c r="N7895" s="3">
        <f>DAY(Table3[[#This Row],[DATE]])</f>
        <v>12</v>
      </c>
      <c r="O7895" s="3" t="str">
        <f>TEXT(Table3[[#This Row],[DATE]],"mmm")</f>
        <v>Aug</v>
      </c>
      <c r="P7895" s="3">
        <f>YEAR(Table3[[#This Row],[DATE]])</f>
        <v>2042</v>
      </c>
    </row>
    <row r="7896" spans="1:16" x14ac:dyDescent="0.3">
      <c r="A7896" s="6">
        <v>52091</v>
      </c>
      <c r="B7896" s="7" t="s">
        <v>1604</v>
      </c>
      <c r="C7896" s="9">
        <f t="shared" ca="1" si="246"/>
        <v>10</v>
      </c>
      <c r="D7896" s="9" t="s">
        <v>2116</v>
      </c>
      <c r="E7896" s="9" t="s">
        <v>2116</v>
      </c>
      <c r="F7896" s="10">
        <f t="shared" ca="1" si="247"/>
        <v>8.2200734454858856E-2</v>
      </c>
      <c r="G7896" s="3" t="str">
        <f>VLOOKUP(Table3[[#This Row],[PRODUCT ID]],Table1[[PRODUCT]:[SELLING PRICE]],1,FALSE)</f>
        <v>Product552</v>
      </c>
      <c r="H7896" s="3" t="str">
        <f>VLOOKUP(Table3[[#This Row],[PRODUCT ID]],Table1[[PRODUCT]:[SELLING PRICE]],2,FALSE)</f>
        <v>Category4</v>
      </c>
      <c r="I7896" s="3" t="str">
        <f>VLOOKUP(Table3[[#This Row],[PRODUCT ID]],Table1[[PRODUCT]:[SELLING PRICE]],3,FALSE)</f>
        <v>Kg</v>
      </c>
      <c r="J7896" s="16">
        <f ca="1">VLOOKUP(Table3[[#This Row],[PRODUCT ID]],Table1[[PRODUCT]:[SELLING PRICE]],4,FALSE)</f>
        <v>55</v>
      </c>
      <c r="K7896" s="16">
        <f ca="1">VLOOKUP(Table3[[#This Row],[PRODUCT ID]],Table1[[PRODUCT]:[SELLING PRICE]],5,FALSE)</f>
        <v>57.317983668080608</v>
      </c>
      <c r="L7896" s="16">
        <f ca="1">J7896*Table3[[#This Row],[QUANTITY]]</f>
        <v>550</v>
      </c>
      <c r="M7896" s="16">
        <f ca="1">K7896*Table3[[#This Row],[QUANTITY]]*(1-Table3[[#This Row],[DISCOUNT %]])</f>
        <v>526.06403313092767</v>
      </c>
      <c r="N7896" s="3">
        <f>DAY(Table3[[#This Row],[DATE]])</f>
        <v>13</v>
      </c>
      <c r="O7896" s="3" t="str">
        <f>TEXT(Table3[[#This Row],[DATE]],"mmm")</f>
        <v>Aug</v>
      </c>
      <c r="P7896" s="3">
        <f>YEAR(Table3[[#This Row],[DATE]])</f>
        <v>2042</v>
      </c>
    </row>
    <row r="7897" spans="1:16" x14ac:dyDescent="0.3">
      <c r="A7897" s="6">
        <v>52092</v>
      </c>
      <c r="B7897" s="7" t="s">
        <v>1605</v>
      </c>
      <c r="C7897" s="9">
        <f t="shared" ca="1" si="246"/>
        <v>5</v>
      </c>
      <c r="D7897" s="9" t="s">
        <v>2116</v>
      </c>
      <c r="E7897" s="9" t="s">
        <v>2116</v>
      </c>
      <c r="F7897" s="10">
        <f t="shared" ca="1" si="247"/>
        <v>7.8624385031949184E-2</v>
      </c>
      <c r="G7897" s="3" t="str">
        <f>VLOOKUP(Table3[[#This Row],[PRODUCT ID]],Table1[[PRODUCT]:[SELLING PRICE]],1,FALSE)</f>
        <v>Product553</v>
      </c>
      <c r="H7897" s="3" t="str">
        <f>VLOOKUP(Table3[[#This Row],[PRODUCT ID]],Table1[[PRODUCT]:[SELLING PRICE]],2,FALSE)</f>
        <v>Category1</v>
      </c>
      <c r="I7897" s="3" t="str">
        <f>VLOOKUP(Table3[[#This Row],[PRODUCT ID]],Table1[[PRODUCT]:[SELLING PRICE]],3,FALSE)</f>
        <v>Lt</v>
      </c>
      <c r="J7897" s="16">
        <f ca="1">VLOOKUP(Table3[[#This Row],[PRODUCT ID]],Table1[[PRODUCT]:[SELLING PRICE]],4,FALSE)</f>
        <v>250</v>
      </c>
      <c r="K7897" s="16">
        <f ca="1">VLOOKUP(Table3[[#This Row],[PRODUCT ID]],Table1[[PRODUCT]:[SELLING PRICE]],5,FALSE)</f>
        <v>153.39361694805748</v>
      </c>
      <c r="L7897" s="16">
        <f ca="1">J7897*Table3[[#This Row],[QUANTITY]]</f>
        <v>1250</v>
      </c>
      <c r="M7897" s="16">
        <f ca="1">K7897*Table3[[#This Row],[QUANTITY]]*(1-Table3[[#This Row],[DISCOUNT %]])</f>
        <v>706.66569073845039</v>
      </c>
      <c r="N7897" s="3">
        <f>DAY(Table3[[#This Row],[DATE]])</f>
        <v>14</v>
      </c>
      <c r="O7897" s="3" t="str">
        <f>TEXT(Table3[[#This Row],[DATE]],"mmm")</f>
        <v>Aug</v>
      </c>
      <c r="P7897" s="3">
        <f>YEAR(Table3[[#This Row],[DATE]])</f>
        <v>2042</v>
      </c>
    </row>
    <row r="7898" spans="1:16" x14ac:dyDescent="0.3">
      <c r="A7898" s="6">
        <v>52093</v>
      </c>
      <c r="B7898" s="7" t="s">
        <v>1606</v>
      </c>
      <c r="C7898" s="9">
        <f t="shared" ca="1" si="246"/>
        <v>11</v>
      </c>
      <c r="D7898" s="9" t="s">
        <v>2116</v>
      </c>
      <c r="E7898" s="9" t="s">
        <v>2116</v>
      </c>
      <c r="F7898" s="10">
        <f t="shared" ca="1" si="247"/>
        <v>5.3944383668565691E-3</v>
      </c>
      <c r="G7898" s="3" t="str">
        <f>VLOOKUP(Table3[[#This Row],[PRODUCT ID]],Table1[[PRODUCT]:[SELLING PRICE]],1,FALSE)</f>
        <v>Product554</v>
      </c>
      <c r="H7898" s="3" t="str">
        <f>VLOOKUP(Table3[[#This Row],[PRODUCT ID]],Table1[[PRODUCT]:[SELLING PRICE]],2,FALSE)</f>
        <v>Category2</v>
      </c>
      <c r="I7898" s="3" t="str">
        <f>VLOOKUP(Table3[[#This Row],[PRODUCT ID]],Table1[[PRODUCT]:[SELLING PRICE]],3,FALSE)</f>
        <v>Kg</v>
      </c>
      <c r="J7898" s="16">
        <f ca="1">VLOOKUP(Table3[[#This Row],[PRODUCT ID]],Table1[[PRODUCT]:[SELLING PRICE]],4,FALSE)</f>
        <v>248</v>
      </c>
      <c r="K7898" s="16">
        <f ca="1">VLOOKUP(Table3[[#This Row],[PRODUCT ID]],Table1[[PRODUCT]:[SELLING PRICE]],5,FALSE)</f>
        <v>101.62232760983736</v>
      </c>
      <c r="L7898" s="16">
        <f ca="1">J7898*Table3[[#This Row],[QUANTITY]]</f>
        <v>2728</v>
      </c>
      <c r="M7898" s="16">
        <f ca="1">K7898*Table3[[#This Row],[QUANTITY]]*(1-Table3[[#This Row],[DISCOUNT %]])</f>
        <v>1111.8154544953454</v>
      </c>
      <c r="N7898" s="3">
        <f>DAY(Table3[[#This Row],[DATE]])</f>
        <v>15</v>
      </c>
      <c r="O7898" s="3" t="str">
        <f>TEXT(Table3[[#This Row],[DATE]],"mmm")</f>
        <v>Aug</v>
      </c>
      <c r="P7898" s="3">
        <f>YEAR(Table3[[#This Row],[DATE]])</f>
        <v>2042</v>
      </c>
    </row>
    <row r="7899" spans="1:16" x14ac:dyDescent="0.3">
      <c r="A7899" s="6">
        <v>52094</v>
      </c>
      <c r="B7899" s="7" t="s">
        <v>1607</v>
      </c>
      <c r="C7899" s="9">
        <f t="shared" ca="1" si="246"/>
        <v>15</v>
      </c>
      <c r="D7899" s="9" t="s">
        <v>2115</v>
      </c>
      <c r="E7899" s="9" t="s">
        <v>2116</v>
      </c>
      <c r="F7899" s="10">
        <f t="shared" ca="1" si="247"/>
        <v>9.7192847621064102E-2</v>
      </c>
      <c r="G7899" s="3" t="str">
        <f>VLOOKUP(Table3[[#This Row],[PRODUCT ID]],Table1[[PRODUCT]:[SELLING PRICE]],1,FALSE)</f>
        <v>Product555</v>
      </c>
      <c r="H7899" s="3" t="str">
        <f>VLOOKUP(Table3[[#This Row],[PRODUCT ID]],Table1[[PRODUCT]:[SELLING PRICE]],2,FALSE)</f>
        <v>Category3</v>
      </c>
      <c r="I7899" s="3" t="str">
        <f>VLOOKUP(Table3[[#This Row],[PRODUCT ID]],Table1[[PRODUCT]:[SELLING PRICE]],3,FALSE)</f>
        <v>Lt</v>
      </c>
      <c r="J7899" s="16">
        <f ca="1">VLOOKUP(Table3[[#This Row],[PRODUCT ID]],Table1[[PRODUCT]:[SELLING PRICE]],4,FALSE)</f>
        <v>125</v>
      </c>
      <c r="K7899" s="16">
        <f ca="1">VLOOKUP(Table3[[#This Row],[PRODUCT ID]],Table1[[PRODUCT]:[SELLING PRICE]],5,FALSE)</f>
        <v>239.86721806225134</v>
      </c>
      <c r="L7899" s="16">
        <f ca="1">J7899*Table3[[#This Row],[QUANTITY]]</f>
        <v>1875</v>
      </c>
      <c r="M7899" s="16">
        <f ca="1">K7899*Table3[[#This Row],[QUANTITY]]*(1-Table3[[#This Row],[DISCOUNT %]])</f>
        <v>3248.307601317576</v>
      </c>
      <c r="N7899" s="3">
        <f>DAY(Table3[[#This Row],[DATE]])</f>
        <v>16</v>
      </c>
      <c r="O7899" s="3" t="str">
        <f>TEXT(Table3[[#This Row],[DATE]],"mmm")</f>
        <v>Aug</v>
      </c>
      <c r="P7899" s="3">
        <f>YEAR(Table3[[#This Row],[DATE]])</f>
        <v>2042</v>
      </c>
    </row>
    <row r="7900" spans="1:16" x14ac:dyDescent="0.3">
      <c r="A7900" s="6">
        <v>52095</v>
      </c>
      <c r="B7900" s="7" t="s">
        <v>1608</v>
      </c>
      <c r="C7900" s="9">
        <f t="shared" ca="1" si="246"/>
        <v>10</v>
      </c>
      <c r="D7900" s="9" t="s">
        <v>2117</v>
      </c>
      <c r="E7900" s="9" t="s">
        <v>2118</v>
      </c>
      <c r="F7900" s="10">
        <f t="shared" ca="1" si="247"/>
        <v>8.7145444148990212E-2</v>
      </c>
      <c r="G7900" s="3" t="str">
        <f>VLOOKUP(Table3[[#This Row],[PRODUCT ID]],Table1[[PRODUCT]:[SELLING PRICE]],1,FALSE)</f>
        <v>Product556</v>
      </c>
      <c r="H7900" s="3" t="str">
        <f>VLOOKUP(Table3[[#This Row],[PRODUCT ID]],Table1[[PRODUCT]:[SELLING PRICE]],2,FALSE)</f>
        <v>Category4</v>
      </c>
      <c r="I7900" s="3" t="str">
        <f>VLOOKUP(Table3[[#This Row],[PRODUCT ID]],Table1[[PRODUCT]:[SELLING PRICE]],3,FALSE)</f>
        <v>Ft</v>
      </c>
      <c r="J7900" s="16">
        <f ca="1">VLOOKUP(Table3[[#This Row],[PRODUCT ID]],Table1[[PRODUCT]:[SELLING PRICE]],4,FALSE)</f>
        <v>197</v>
      </c>
      <c r="K7900" s="16">
        <f ca="1">VLOOKUP(Table3[[#This Row],[PRODUCT ID]],Table1[[PRODUCT]:[SELLING PRICE]],5,FALSE)</f>
        <v>109.06509102348842</v>
      </c>
      <c r="L7900" s="16">
        <f ca="1">J7900*Table3[[#This Row],[QUANTITY]]</f>
        <v>1970</v>
      </c>
      <c r="M7900" s="16">
        <f ca="1">K7900*Table3[[#This Row],[QUANTITY]]*(1-Table3[[#This Row],[DISCOUNT %]])</f>
        <v>995.60565225096468</v>
      </c>
      <c r="N7900" s="3">
        <f>DAY(Table3[[#This Row],[DATE]])</f>
        <v>17</v>
      </c>
      <c r="O7900" s="3" t="str">
        <f>TEXT(Table3[[#This Row],[DATE]],"mmm")</f>
        <v>Aug</v>
      </c>
      <c r="P7900" s="3">
        <f>YEAR(Table3[[#This Row],[DATE]])</f>
        <v>2042</v>
      </c>
    </row>
    <row r="7901" spans="1:16" x14ac:dyDescent="0.3">
      <c r="A7901" s="6">
        <v>52096</v>
      </c>
      <c r="B7901" s="7" t="s">
        <v>1609</v>
      </c>
      <c r="C7901" s="9">
        <f t="shared" ca="1" si="246"/>
        <v>8</v>
      </c>
      <c r="D7901" s="9" t="s">
        <v>2117</v>
      </c>
      <c r="E7901" s="9" t="s">
        <v>2118</v>
      </c>
      <c r="F7901" s="10">
        <f t="shared" ca="1" si="247"/>
        <v>6.3861817627236098E-2</v>
      </c>
      <c r="G7901" s="3" t="str">
        <f>VLOOKUP(Table3[[#This Row],[PRODUCT ID]],Table1[[PRODUCT]:[SELLING PRICE]],1,FALSE)</f>
        <v>Product557</v>
      </c>
      <c r="H7901" s="3" t="str">
        <f>VLOOKUP(Table3[[#This Row],[PRODUCT ID]],Table1[[PRODUCT]:[SELLING PRICE]],2,FALSE)</f>
        <v>Category5</v>
      </c>
      <c r="I7901" s="3" t="str">
        <f>VLOOKUP(Table3[[#This Row],[PRODUCT ID]],Table1[[PRODUCT]:[SELLING PRICE]],3,FALSE)</f>
        <v>Kg</v>
      </c>
      <c r="J7901" s="16">
        <f ca="1">VLOOKUP(Table3[[#This Row],[PRODUCT ID]],Table1[[PRODUCT]:[SELLING PRICE]],4,FALSE)</f>
        <v>81</v>
      </c>
      <c r="K7901" s="16">
        <f ca="1">VLOOKUP(Table3[[#This Row],[PRODUCT ID]],Table1[[PRODUCT]:[SELLING PRICE]],5,FALSE)</f>
        <v>185.05755968526179</v>
      </c>
      <c r="L7901" s="16">
        <f ca="1">J7901*Table3[[#This Row],[QUANTITY]]</f>
        <v>648</v>
      </c>
      <c r="M7901" s="16">
        <f ca="1">K7901*Table3[[#This Row],[QUANTITY]]*(1-Table3[[#This Row],[DISCOUNT %]])</f>
        <v>1385.9155804648019</v>
      </c>
      <c r="N7901" s="3">
        <f>DAY(Table3[[#This Row],[DATE]])</f>
        <v>18</v>
      </c>
      <c r="O7901" s="3" t="str">
        <f>TEXT(Table3[[#This Row],[DATE]],"mmm")</f>
        <v>Aug</v>
      </c>
      <c r="P7901" s="3">
        <f>YEAR(Table3[[#This Row],[DATE]])</f>
        <v>2042</v>
      </c>
    </row>
    <row r="7902" spans="1:16" x14ac:dyDescent="0.3">
      <c r="A7902" s="6">
        <v>52097</v>
      </c>
      <c r="B7902" s="7" t="s">
        <v>1610</v>
      </c>
      <c r="C7902" s="9">
        <f t="shared" ca="1" si="246"/>
        <v>2</v>
      </c>
      <c r="D7902" s="9" t="s">
        <v>2116</v>
      </c>
      <c r="E7902" s="9" t="s">
        <v>2116</v>
      </c>
      <c r="F7902" s="10">
        <f t="shared" ca="1" si="247"/>
        <v>1.7796682030856714E-2</v>
      </c>
      <c r="G7902" s="3" t="str">
        <f>VLOOKUP(Table3[[#This Row],[PRODUCT ID]],Table1[[PRODUCT]:[SELLING PRICE]],1,FALSE)</f>
        <v>Product558</v>
      </c>
      <c r="H7902" s="3" t="str">
        <f>VLOOKUP(Table3[[#This Row],[PRODUCT ID]],Table1[[PRODUCT]:[SELLING PRICE]],2,FALSE)</f>
        <v>Category1</v>
      </c>
      <c r="I7902" s="3" t="str">
        <f>VLOOKUP(Table3[[#This Row],[PRODUCT ID]],Table1[[PRODUCT]:[SELLING PRICE]],3,FALSE)</f>
        <v>No</v>
      </c>
      <c r="J7902" s="16">
        <f ca="1">VLOOKUP(Table3[[#This Row],[PRODUCT ID]],Table1[[PRODUCT]:[SELLING PRICE]],4,FALSE)</f>
        <v>51</v>
      </c>
      <c r="K7902" s="16">
        <f ca="1">VLOOKUP(Table3[[#This Row],[PRODUCT ID]],Table1[[PRODUCT]:[SELLING PRICE]],5,FALSE)</f>
        <v>39.884388317212739</v>
      </c>
      <c r="L7902" s="16">
        <f ca="1">J7902*Table3[[#This Row],[QUANTITY]]</f>
        <v>102</v>
      </c>
      <c r="M7902" s="16">
        <f ca="1">K7902*Table3[[#This Row],[QUANTITY]]*(1-Table3[[#This Row],[DISCOUNT %]])</f>
        <v>78.349157080672171</v>
      </c>
      <c r="N7902" s="3">
        <f>DAY(Table3[[#This Row],[DATE]])</f>
        <v>19</v>
      </c>
      <c r="O7902" s="3" t="str">
        <f>TEXT(Table3[[#This Row],[DATE]],"mmm")</f>
        <v>Aug</v>
      </c>
      <c r="P7902" s="3">
        <f>YEAR(Table3[[#This Row],[DATE]])</f>
        <v>2042</v>
      </c>
    </row>
    <row r="7903" spans="1:16" x14ac:dyDescent="0.3">
      <c r="A7903" s="6">
        <v>52098</v>
      </c>
      <c r="B7903" s="7" t="s">
        <v>1611</v>
      </c>
      <c r="C7903" s="9">
        <f t="shared" ca="1" si="246"/>
        <v>13</v>
      </c>
      <c r="D7903" s="9" t="s">
        <v>2116</v>
      </c>
      <c r="E7903" s="9" t="s">
        <v>2116</v>
      </c>
      <c r="F7903" s="10">
        <f t="shared" ca="1" si="247"/>
        <v>4.0289015238152539E-3</v>
      </c>
      <c r="G7903" s="3" t="str">
        <f>VLOOKUP(Table3[[#This Row],[PRODUCT ID]],Table1[[PRODUCT]:[SELLING PRICE]],1,FALSE)</f>
        <v>Product559</v>
      </c>
      <c r="H7903" s="3" t="str">
        <f>VLOOKUP(Table3[[#This Row],[PRODUCT ID]],Table1[[PRODUCT]:[SELLING PRICE]],2,FALSE)</f>
        <v>Category2</v>
      </c>
      <c r="I7903" s="3" t="str">
        <f>VLOOKUP(Table3[[#This Row],[PRODUCT ID]],Table1[[PRODUCT]:[SELLING PRICE]],3,FALSE)</f>
        <v>No</v>
      </c>
      <c r="J7903" s="16">
        <f ca="1">VLOOKUP(Table3[[#This Row],[PRODUCT ID]],Table1[[PRODUCT]:[SELLING PRICE]],4,FALSE)</f>
        <v>16</v>
      </c>
      <c r="K7903" s="16">
        <f ca="1">VLOOKUP(Table3[[#This Row],[PRODUCT ID]],Table1[[PRODUCT]:[SELLING PRICE]],5,FALSE)</f>
        <v>127.541430288657</v>
      </c>
      <c r="L7903" s="16">
        <f ca="1">J7903*Table3[[#This Row],[QUANTITY]]</f>
        <v>208</v>
      </c>
      <c r="M7903" s="16">
        <f ca="1">K7903*Table3[[#This Row],[QUANTITY]]*(1-Table3[[#This Row],[DISCOUNT %]])</f>
        <v>1651.3585195356268</v>
      </c>
      <c r="N7903" s="3">
        <f>DAY(Table3[[#This Row],[DATE]])</f>
        <v>20</v>
      </c>
      <c r="O7903" s="3" t="str">
        <f>TEXT(Table3[[#This Row],[DATE]],"mmm")</f>
        <v>Aug</v>
      </c>
      <c r="P7903" s="3">
        <f>YEAR(Table3[[#This Row],[DATE]])</f>
        <v>2042</v>
      </c>
    </row>
    <row r="7904" spans="1:16" x14ac:dyDescent="0.3">
      <c r="A7904" s="6">
        <v>52099</v>
      </c>
      <c r="B7904" s="7" t="s">
        <v>1612</v>
      </c>
      <c r="C7904" s="9">
        <f t="shared" ca="1" si="246"/>
        <v>2</v>
      </c>
      <c r="D7904" s="9" t="s">
        <v>2116</v>
      </c>
      <c r="E7904" s="9" t="s">
        <v>2116</v>
      </c>
      <c r="F7904" s="10">
        <f t="shared" ca="1" si="247"/>
        <v>2.4403956992454914E-2</v>
      </c>
      <c r="G7904" s="3" t="str">
        <f>VLOOKUP(Table3[[#This Row],[PRODUCT ID]],Table1[[PRODUCT]:[SELLING PRICE]],1,FALSE)</f>
        <v>Product560</v>
      </c>
      <c r="H7904" s="3" t="str">
        <f>VLOOKUP(Table3[[#This Row],[PRODUCT ID]],Table1[[PRODUCT]:[SELLING PRICE]],2,FALSE)</f>
        <v>Category3</v>
      </c>
      <c r="I7904" s="3" t="str">
        <f>VLOOKUP(Table3[[#This Row],[PRODUCT ID]],Table1[[PRODUCT]:[SELLING PRICE]],3,FALSE)</f>
        <v>Ft</v>
      </c>
      <c r="J7904" s="16">
        <f ca="1">VLOOKUP(Table3[[#This Row],[PRODUCT ID]],Table1[[PRODUCT]:[SELLING PRICE]],4,FALSE)</f>
        <v>117</v>
      </c>
      <c r="K7904" s="16">
        <f ca="1">VLOOKUP(Table3[[#This Row],[PRODUCT ID]],Table1[[PRODUCT]:[SELLING PRICE]],5,FALSE)</f>
        <v>139.49332758643612</v>
      </c>
      <c r="L7904" s="16">
        <f ca="1">J7904*Table3[[#This Row],[QUANTITY]]</f>
        <v>234</v>
      </c>
      <c r="M7904" s="16">
        <f ca="1">K7904*Table3[[#This Row],[QUANTITY]]*(1-Table3[[#This Row],[DISCOUNT %]])</f>
        <v>272.17827683856461</v>
      </c>
      <c r="N7904" s="3">
        <f>DAY(Table3[[#This Row],[DATE]])</f>
        <v>21</v>
      </c>
      <c r="O7904" s="3" t="str">
        <f>TEXT(Table3[[#This Row],[DATE]],"mmm")</f>
        <v>Aug</v>
      </c>
      <c r="P7904" s="3">
        <f>YEAR(Table3[[#This Row],[DATE]])</f>
        <v>2042</v>
      </c>
    </row>
    <row r="7905" spans="1:16" x14ac:dyDescent="0.3">
      <c r="A7905" s="6">
        <v>52100</v>
      </c>
      <c r="B7905" s="7" t="s">
        <v>1613</v>
      </c>
      <c r="C7905" s="9">
        <f t="shared" ca="1" si="246"/>
        <v>15</v>
      </c>
      <c r="D7905" s="9" t="s">
        <v>2116</v>
      </c>
      <c r="E7905" s="9" t="s">
        <v>2116</v>
      </c>
      <c r="F7905" s="10">
        <f t="shared" ca="1" si="247"/>
        <v>4.7789316097834295E-2</v>
      </c>
      <c r="G7905" s="3" t="str">
        <f>VLOOKUP(Table3[[#This Row],[PRODUCT ID]],Table1[[PRODUCT]:[SELLING PRICE]],1,FALSE)</f>
        <v>Product561</v>
      </c>
      <c r="H7905" s="3" t="str">
        <f>VLOOKUP(Table3[[#This Row],[PRODUCT ID]],Table1[[PRODUCT]:[SELLING PRICE]],2,FALSE)</f>
        <v>Category4</v>
      </c>
      <c r="I7905" s="3" t="str">
        <f>VLOOKUP(Table3[[#This Row],[PRODUCT ID]],Table1[[PRODUCT]:[SELLING PRICE]],3,FALSE)</f>
        <v>No</v>
      </c>
      <c r="J7905" s="16">
        <f ca="1">VLOOKUP(Table3[[#This Row],[PRODUCT ID]],Table1[[PRODUCT]:[SELLING PRICE]],4,FALSE)</f>
        <v>135</v>
      </c>
      <c r="K7905" s="16">
        <f ca="1">VLOOKUP(Table3[[#This Row],[PRODUCT ID]],Table1[[PRODUCT]:[SELLING PRICE]],5,FALSE)</f>
        <v>297.82454485848604</v>
      </c>
      <c r="L7905" s="16">
        <f ca="1">J7905*Table3[[#This Row],[QUANTITY]]</f>
        <v>2025</v>
      </c>
      <c r="M7905" s="16">
        <f ca="1">K7905*Table3[[#This Row],[QUANTITY]]*(1-Table3[[#This Row],[DISCOUNT %]])</f>
        <v>4253.8757031382538</v>
      </c>
      <c r="N7905" s="3">
        <f>DAY(Table3[[#This Row],[DATE]])</f>
        <v>22</v>
      </c>
      <c r="O7905" s="3" t="str">
        <f>TEXT(Table3[[#This Row],[DATE]],"mmm")</f>
        <v>Aug</v>
      </c>
      <c r="P7905" s="3">
        <f>YEAR(Table3[[#This Row],[DATE]])</f>
        <v>2042</v>
      </c>
    </row>
    <row r="7906" spans="1:16" x14ac:dyDescent="0.3">
      <c r="A7906" s="6">
        <v>52101</v>
      </c>
      <c r="B7906" s="7" t="s">
        <v>1614</v>
      </c>
      <c r="C7906" s="9">
        <f t="shared" ca="1" si="246"/>
        <v>3</v>
      </c>
      <c r="D7906" s="9" t="s">
        <v>2115</v>
      </c>
      <c r="E7906" s="9" t="s">
        <v>2118</v>
      </c>
      <c r="F7906" s="10">
        <f t="shared" ca="1" si="247"/>
        <v>9.5198053654722323E-2</v>
      </c>
      <c r="G7906" s="3" t="str">
        <f>VLOOKUP(Table3[[#This Row],[PRODUCT ID]],Table1[[PRODUCT]:[SELLING PRICE]],1,FALSE)</f>
        <v>Product562</v>
      </c>
      <c r="H7906" s="3" t="str">
        <f>VLOOKUP(Table3[[#This Row],[PRODUCT ID]],Table1[[PRODUCT]:[SELLING PRICE]],2,FALSE)</f>
        <v>Category5</v>
      </c>
      <c r="I7906" s="3" t="str">
        <f>VLOOKUP(Table3[[#This Row],[PRODUCT ID]],Table1[[PRODUCT]:[SELLING PRICE]],3,FALSE)</f>
        <v>Kg</v>
      </c>
      <c r="J7906" s="16">
        <f ca="1">VLOOKUP(Table3[[#This Row],[PRODUCT ID]],Table1[[PRODUCT]:[SELLING PRICE]],4,FALSE)</f>
        <v>82</v>
      </c>
      <c r="K7906" s="16">
        <f ca="1">VLOOKUP(Table3[[#This Row],[PRODUCT ID]],Table1[[PRODUCT]:[SELLING PRICE]],5,FALSE)</f>
        <v>144.32354891023192</v>
      </c>
      <c r="L7906" s="16">
        <f ca="1">J7906*Table3[[#This Row],[QUANTITY]]</f>
        <v>246</v>
      </c>
      <c r="M7906" s="16">
        <f ca="1">K7906*Table3[[#This Row],[QUANTITY]]*(1-Table3[[#This Row],[DISCOUNT %]])</f>
        <v>391.75268387230716</v>
      </c>
      <c r="N7906" s="3">
        <f>DAY(Table3[[#This Row],[DATE]])</f>
        <v>23</v>
      </c>
      <c r="O7906" s="3" t="str">
        <f>TEXT(Table3[[#This Row],[DATE]],"mmm")</f>
        <v>Aug</v>
      </c>
      <c r="P7906" s="3">
        <f>YEAR(Table3[[#This Row],[DATE]])</f>
        <v>2042</v>
      </c>
    </row>
    <row r="7907" spans="1:16" x14ac:dyDescent="0.3">
      <c r="A7907" s="6">
        <v>52102</v>
      </c>
      <c r="B7907" s="7" t="s">
        <v>1615</v>
      </c>
      <c r="C7907" s="9">
        <f t="shared" ca="1" si="246"/>
        <v>4</v>
      </c>
      <c r="D7907" s="9" t="s">
        <v>2116</v>
      </c>
      <c r="E7907" s="9" t="s">
        <v>2116</v>
      </c>
      <c r="F7907" s="10">
        <f t="shared" ca="1" si="247"/>
        <v>2.0166079882939093E-2</v>
      </c>
      <c r="G7907" s="3" t="str">
        <f>VLOOKUP(Table3[[#This Row],[PRODUCT ID]],Table1[[PRODUCT]:[SELLING PRICE]],1,FALSE)</f>
        <v>Product563</v>
      </c>
      <c r="H7907" s="3" t="str">
        <f>VLOOKUP(Table3[[#This Row],[PRODUCT ID]],Table1[[PRODUCT]:[SELLING PRICE]],2,FALSE)</f>
        <v>Category1</v>
      </c>
      <c r="I7907" s="3" t="str">
        <f>VLOOKUP(Table3[[#This Row],[PRODUCT ID]],Table1[[PRODUCT]:[SELLING PRICE]],3,FALSE)</f>
        <v>Kg</v>
      </c>
      <c r="J7907" s="16">
        <f ca="1">VLOOKUP(Table3[[#This Row],[PRODUCT ID]],Table1[[PRODUCT]:[SELLING PRICE]],4,FALSE)</f>
        <v>229</v>
      </c>
      <c r="K7907" s="16">
        <f ca="1">VLOOKUP(Table3[[#This Row],[PRODUCT ID]],Table1[[PRODUCT]:[SELLING PRICE]],5,FALSE)</f>
        <v>57.054695548244538</v>
      </c>
      <c r="L7907" s="16">
        <f ca="1">J7907*Table3[[#This Row],[QUANTITY]]</f>
        <v>916</v>
      </c>
      <c r="M7907" s="16">
        <f ca="1">K7907*Table3[[#This Row],[QUANTITY]]*(1-Table3[[#This Row],[DISCOUNT %]])</f>
        <v>223.61650400048748</v>
      </c>
      <c r="N7907" s="3">
        <f>DAY(Table3[[#This Row],[DATE]])</f>
        <v>24</v>
      </c>
      <c r="O7907" s="3" t="str">
        <f>TEXT(Table3[[#This Row],[DATE]],"mmm")</f>
        <v>Aug</v>
      </c>
      <c r="P7907" s="3">
        <f>YEAR(Table3[[#This Row],[DATE]])</f>
        <v>2042</v>
      </c>
    </row>
    <row r="7908" spans="1:16" x14ac:dyDescent="0.3">
      <c r="A7908" s="6">
        <v>52103</v>
      </c>
      <c r="B7908" s="7" t="s">
        <v>1616</v>
      </c>
      <c r="C7908" s="9">
        <f t="shared" ca="1" si="246"/>
        <v>12</v>
      </c>
      <c r="D7908" s="9" t="s">
        <v>2117</v>
      </c>
      <c r="E7908" s="9" t="s">
        <v>2116</v>
      </c>
      <c r="F7908" s="10">
        <f t="shared" ca="1" si="247"/>
        <v>5.8180947461670532E-2</v>
      </c>
      <c r="G7908" s="3" t="str">
        <f>VLOOKUP(Table3[[#This Row],[PRODUCT ID]],Table1[[PRODUCT]:[SELLING PRICE]],1,FALSE)</f>
        <v>Product564</v>
      </c>
      <c r="H7908" s="3" t="str">
        <f>VLOOKUP(Table3[[#This Row],[PRODUCT ID]],Table1[[PRODUCT]:[SELLING PRICE]],2,FALSE)</f>
        <v>Category2</v>
      </c>
      <c r="I7908" s="3" t="str">
        <f>VLOOKUP(Table3[[#This Row],[PRODUCT ID]],Table1[[PRODUCT]:[SELLING PRICE]],3,FALSE)</f>
        <v>Lt</v>
      </c>
      <c r="J7908" s="16">
        <f ca="1">VLOOKUP(Table3[[#This Row],[PRODUCT ID]],Table1[[PRODUCT]:[SELLING PRICE]],4,FALSE)</f>
        <v>208</v>
      </c>
      <c r="K7908" s="16">
        <f ca="1">VLOOKUP(Table3[[#This Row],[PRODUCT ID]],Table1[[PRODUCT]:[SELLING PRICE]],5,FALSE)</f>
        <v>279.58765779931457</v>
      </c>
      <c r="L7908" s="16">
        <f ca="1">J7908*Table3[[#This Row],[QUANTITY]]</f>
        <v>2496</v>
      </c>
      <c r="M7908" s="16">
        <f ca="1">K7908*Table3[[#This Row],[QUANTITY]]*(1-Table3[[#This Row],[DISCOUNT %]])</f>
        <v>3159.8517956395335</v>
      </c>
      <c r="N7908" s="3">
        <f>DAY(Table3[[#This Row],[DATE]])</f>
        <v>25</v>
      </c>
      <c r="O7908" s="3" t="str">
        <f>TEXT(Table3[[#This Row],[DATE]],"mmm")</f>
        <v>Aug</v>
      </c>
      <c r="P7908" s="3">
        <f>YEAR(Table3[[#This Row],[DATE]])</f>
        <v>2042</v>
      </c>
    </row>
    <row r="7909" spans="1:16" x14ac:dyDescent="0.3">
      <c r="A7909" s="6">
        <v>52104</v>
      </c>
      <c r="B7909" s="7" t="s">
        <v>1617</v>
      </c>
      <c r="C7909" s="9">
        <f t="shared" ca="1" si="246"/>
        <v>9</v>
      </c>
      <c r="D7909" s="9" t="s">
        <v>2115</v>
      </c>
      <c r="E7909" s="9" t="s">
        <v>2116</v>
      </c>
      <c r="F7909" s="10">
        <f t="shared" ca="1" si="247"/>
        <v>9.6820529164599711E-2</v>
      </c>
      <c r="G7909" s="3" t="str">
        <f>VLOOKUP(Table3[[#This Row],[PRODUCT ID]],Table1[[PRODUCT]:[SELLING PRICE]],1,FALSE)</f>
        <v>Product565</v>
      </c>
      <c r="H7909" s="3" t="str">
        <f>VLOOKUP(Table3[[#This Row],[PRODUCT ID]],Table1[[PRODUCT]:[SELLING PRICE]],2,FALSE)</f>
        <v>Category3</v>
      </c>
      <c r="I7909" s="3" t="str">
        <f>VLOOKUP(Table3[[#This Row],[PRODUCT ID]],Table1[[PRODUCT]:[SELLING PRICE]],3,FALSE)</f>
        <v>Kg</v>
      </c>
      <c r="J7909" s="16">
        <f ca="1">VLOOKUP(Table3[[#This Row],[PRODUCT ID]],Table1[[PRODUCT]:[SELLING PRICE]],4,FALSE)</f>
        <v>240</v>
      </c>
      <c r="K7909" s="16">
        <f ca="1">VLOOKUP(Table3[[#This Row],[PRODUCT ID]],Table1[[PRODUCT]:[SELLING PRICE]],5,FALSE)</f>
        <v>77.91960841802296</v>
      </c>
      <c r="L7909" s="16">
        <f ca="1">J7909*Table3[[#This Row],[QUANTITY]]</f>
        <v>2160</v>
      </c>
      <c r="M7909" s="16">
        <f ca="1">K7909*Table3[[#This Row],[QUANTITY]]*(1-Table3[[#This Row],[DISCOUNT %]])</f>
        <v>633.37851628822432</v>
      </c>
      <c r="N7909" s="3">
        <f>DAY(Table3[[#This Row],[DATE]])</f>
        <v>26</v>
      </c>
      <c r="O7909" s="3" t="str">
        <f>TEXT(Table3[[#This Row],[DATE]],"mmm")</f>
        <v>Aug</v>
      </c>
      <c r="P7909" s="3">
        <f>YEAR(Table3[[#This Row],[DATE]])</f>
        <v>2042</v>
      </c>
    </row>
    <row r="7910" spans="1:16" x14ac:dyDescent="0.3">
      <c r="A7910" s="6">
        <v>52105</v>
      </c>
      <c r="B7910" s="7" t="s">
        <v>1618</v>
      </c>
      <c r="C7910" s="9">
        <f t="shared" ca="1" si="246"/>
        <v>14</v>
      </c>
      <c r="D7910" s="9" t="s">
        <v>2115</v>
      </c>
      <c r="E7910" s="9" t="s">
        <v>2116</v>
      </c>
      <c r="F7910" s="10">
        <f t="shared" ca="1" si="247"/>
        <v>9.9950646693627423E-2</v>
      </c>
      <c r="G7910" s="3" t="str">
        <f>VLOOKUP(Table3[[#This Row],[PRODUCT ID]],Table1[[PRODUCT]:[SELLING PRICE]],1,FALSE)</f>
        <v>Product566</v>
      </c>
      <c r="H7910" s="3" t="str">
        <f>VLOOKUP(Table3[[#This Row],[PRODUCT ID]],Table1[[PRODUCT]:[SELLING PRICE]],2,FALSE)</f>
        <v>Category4</v>
      </c>
      <c r="I7910" s="3" t="str">
        <f>VLOOKUP(Table3[[#This Row],[PRODUCT ID]],Table1[[PRODUCT]:[SELLING PRICE]],3,FALSE)</f>
        <v>Lt</v>
      </c>
      <c r="J7910" s="16">
        <f ca="1">VLOOKUP(Table3[[#This Row],[PRODUCT ID]],Table1[[PRODUCT]:[SELLING PRICE]],4,FALSE)</f>
        <v>186</v>
      </c>
      <c r="K7910" s="16">
        <f ca="1">VLOOKUP(Table3[[#This Row],[PRODUCT ID]],Table1[[PRODUCT]:[SELLING PRICE]],5,FALSE)</f>
        <v>41.4569338529571</v>
      </c>
      <c r="L7910" s="16">
        <f ca="1">J7910*Table3[[#This Row],[QUANTITY]]</f>
        <v>2604</v>
      </c>
      <c r="M7910" s="16">
        <f ca="1">K7910*Table3[[#This Row],[QUANTITY]]*(1-Table3[[#This Row],[DISCOUNT %]])</f>
        <v>522.38601106186741</v>
      </c>
      <c r="N7910" s="3">
        <f>DAY(Table3[[#This Row],[DATE]])</f>
        <v>27</v>
      </c>
      <c r="O7910" s="3" t="str">
        <f>TEXT(Table3[[#This Row],[DATE]],"mmm")</f>
        <v>Aug</v>
      </c>
      <c r="P7910" s="3">
        <f>YEAR(Table3[[#This Row],[DATE]])</f>
        <v>2042</v>
      </c>
    </row>
    <row r="7911" spans="1:16" x14ac:dyDescent="0.3">
      <c r="A7911" s="6">
        <v>52106</v>
      </c>
      <c r="B7911" s="7" t="s">
        <v>1619</v>
      </c>
      <c r="C7911" s="9">
        <f t="shared" ca="1" si="246"/>
        <v>11</v>
      </c>
      <c r="D7911" s="9" t="s">
        <v>2115</v>
      </c>
      <c r="E7911" s="9" t="s">
        <v>2116</v>
      </c>
      <c r="F7911" s="10">
        <f t="shared" ca="1" si="247"/>
        <v>3.3824481153610524E-2</v>
      </c>
      <c r="G7911" s="3" t="str">
        <f>VLOOKUP(Table3[[#This Row],[PRODUCT ID]],Table1[[PRODUCT]:[SELLING PRICE]],1,FALSE)</f>
        <v>Product567</v>
      </c>
      <c r="H7911" s="3" t="str">
        <f>VLOOKUP(Table3[[#This Row],[PRODUCT ID]],Table1[[PRODUCT]:[SELLING PRICE]],2,FALSE)</f>
        <v>Category5</v>
      </c>
      <c r="I7911" s="3" t="str">
        <f>VLOOKUP(Table3[[#This Row],[PRODUCT ID]],Table1[[PRODUCT]:[SELLING PRICE]],3,FALSE)</f>
        <v>Ft</v>
      </c>
      <c r="J7911" s="16">
        <f ca="1">VLOOKUP(Table3[[#This Row],[PRODUCT ID]],Table1[[PRODUCT]:[SELLING PRICE]],4,FALSE)</f>
        <v>236</v>
      </c>
      <c r="K7911" s="16">
        <f ca="1">VLOOKUP(Table3[[#This Row],[PRODUCT ID]],Table1[[PRODUCT]:[SELLING PRICE]],5,FALSE)</f>
        <v>74.343859377619594</v>
      </c>
      <c r="L7911" s="16">
        <f ca="1">J7911*Table3[[#This Row],[QUANTITY]]</f>
        <v>2596</v>
      </c>
      <c r="M7911" s="16">
        <f ca="1">K7911*Table3[[#This Row],[QUANTITY]]*(1-Table3[[#This Row],[DISCOUNT %]])</f>
        <v>790.12138597936098</v>
      </c>
      <c r="N7911" s="3">
        <f>DAY(Table3[[#This Row],[DATE]])</f>
        <v>28</v>
      </c>
      <c r="O7911" s="3" t="str">
        <f>TEXT(Table3[[#This Row],[DATE]],"mmm")</f>
        <v>Aug</v>
      </c>
      <c r="P7911" s="3">
        <f>YEAR(Table3[[#This Row],[DATE]])</f>
        <v>2042</v>
      </c>
    </row>
    <row r="7912" spans="1:16" x14ac:dyDescent="0.3">
      <c r="A7912" s="6">
        <v>52107</v>
      </c>
      <c r="B7912" s="7" t="s">
        <v>1620</v>
      </c>
      <c r="C7912" s="9">
        <f t="shared" ca="1" si="246"/>
        <v>13</v>
      </c>
      <c r="D7912" s="9" t="s">
        <v>2116</v>
      </c>
      <c r="E7912" s="9" t="s">
        <v>2118</v>
      </c>
      <c r="F7912" s="10">
        <f t="shared" ca="1" si="247"/>
        <v>9.9671810286546925E-2</v>
      </c>
      <c r="G7912" s="3" t="str">
        <f>VLOOKUP(Table3[[#This Row],[PRODUCT ID]],Table1[[PRODUCT]:[SELLING PRICE]],1,FALSE)</f>
        <v>Product568</v>
      </c>
      <c r="H7912" s="3" t="str">
        <f>VLOOKUP(Table3[[#This Row],[PRODUCT ID]],Table1[[PRODUCT]:[SELLING PRICE]],2,FALSE)</f>
        <v>Category1</v>
      </c>
      <c r="I7912" s="3" t="str">
        <f>VLOOKUP(Table3[[#This Row],[PRODUCT ID]],Table1[[PRODUCT]:[SELLING PRICE]],3,FALSE)</f>
        <v>Kg</v>
      </c>
      <c r="J7912" s="16">
        <f ca="1">VLOOKUP(Table3[[#This Row],[PRODUCT ID]],Table1[[PRODUCT]:[SELLING PRICE]],4,FALSE)</f>
        <v>245</v>
      </c>
      <c r="K7912" s="16">
        <f ca="1">VLOOKUP(Table3[[#This Row],[PRODUCT ID]],Table1[[PRODUCT]:[SELLING PRICE]],5,FALSE)</f>
        <v>253.69412271952058</v>
      </c>
      <c r="L7912" s="16">
        <f ca="1">J7912*Table3[[#This Row],[QUANTITY]]</f>
        <v>3185</v>
      </c>
      <c r="M7912" s="16">
        <f ca="1">K7912*Table3[[#This Row],[QUANTITY]]*(1-Table3[[#This Row],[DISCOUNT %]])</f>
        <v>2969.3036132371117</v>
      </c>
      <c r="N7912" s="3">
        <f>DAY(Table3[[#This Row],[DATE]])</f>
        <v>29</v>
      </c>
      <c r="O7912" s="3" t="str">
        <f>TEXT(Table3[[#This Row],[DATE]],"mmm")</f>
        <v>Aug</v>
      </c>
      <c r="P7912" s="3">
        <f>YEAR(Table3[[#This Row],[DATE]])</f>
        <v>2042</v>
      </c>
    </row>
    <row r="7913" spans="1:16" x14ac:dyDescent="0.3">
      <c r="A7913" s="6">
        <v>52108</v>
      </c>
      <c r="B7913" s="7" t="s">
        <v>1621</v>
      </c>
      <c r="C7913" s="9">
        <f t="shared" ca="1" si="246"/>
        <v>13</v>
      </c>
      <c r="D7913" s="9" t="s">
        <v>2116</v>
      </c>
      <c r="E7913" s="9" t="s">
        <v>2118</v>
      </c>
      <c r="F7913" s="10">
        <f t="shared" ca="1" si="247"/>
        <v>6.8662448201488816E-3</v>
      </c>
      <c r="G7913" s="3" t="str">
        <f>VLOOKUP(Table3[[#This Row],[PRODUCT ID]],Table1[[PRODUCT]:[SELLING PRICE]],1,FALSE)</f>
        <v>Product569</v>
      </c>
      <c r="H7913" s="3" t="str">
        <f>VLOOKUP(Table3[[#This Row],[PRODUCT ID]],Table1[[PRODUCT]:[SELLING PRICE]],2,FALSE)</f>
        <v>Category2</v>
      </c>
      <c r="I7913" s="3" t="str">
        <f>VLOOKUP(Table3[[#This Row],[PRODUCT ID]],Table1[[PRODUCT]:[SELLING PRICE]],3,FALSE)</f>
        <v>No</v>
      </c>
      <c r="J7913" s="16">
        <f ca="1">VLOOKUP(Table3[[#This Row],[PRODUCT ID]],Table1[[PRODUCT]:[SELLING PRICE]],4,FALSE)</f>
        <v>72</v>
      </c>
      <c r="K7913" s="16">
        <f ca="1">VLOOKUP(Table3[[#This Row],[PRODUCT ID]],Table1[[PRODUCT]:[SELLING PRICE]],5,FALSE)</f>
        <v>248.26452841236798</v>
      </c>
      <c r="L7913" s="16">
        <f ca="1">J7913*Table3[[#This Row],[QUANTITY]]</f>
        <v>936</v>
      </c>
      <c r="M7913" s="16">
        <f ca="1">K7913*Table3[[#This Row],[QUANTITY]]*(1-Table3[[#This Row],[DISCOUNT %]])</f>
        <v>3205.2784839416881</v>
      </c>
      <c r="N7913" s="3">
        <f>DAY(Table3[[#This Row],[DATE]])</f>
        <v>30</v>
      </c>
      <c r="O7913" s="3" t="str">
        <f>TEXT(Table3[[#This Row],[DATE]],"mmm")</f>
        <v>Aug</v>
      </c>
      <c r="P7913" s="3">
        <f>YEAR(Table3[[#This Row],[DATE]])</f>
        <v>2042</v>
      </c>
    </row>
    <row r="7914" spans="1:16" x14ac:dyDescent="0.3">
      <c r="A7914" s="6">
        <v>52109</v>
      </c>
      <c r="B7914" s="7" t="s">
        <v>1622</v>
      </c>
      <c r="C7914" s="9">
        <f t="shared" ca="1" si="246"/>
        <v>2</v>
      </c>
      <c r="D7914" s="9" t="s">
        <v>2116</v>
      </c>
      <c r="E7914" s="9" t="s">
        <v>2116</v>
      </c>
      <c r="F7914" s="10">
        <f t="shared" ca="1" si="247"/>
        <v>3.3983749091530492E-2</v>
      </c>
      <c r="G7914" s="3" t="str">
        <f>VLOOKUP(Table3[[#This Row],[PRODUCT ID]],Table1[[PRODUCT]:[SELLING PRICE]],1,FALSE)</f>
        <v>Product570</v>
      </c>
      <c r="H7914" s="3" t="str">
        <f>VLOOKUP(Table3[[#This Row],[PRODUCT ID]],Table1[[PRODUCT]:[SELLING PRICE]],2,FALSE)</f>
        <v>Category3</v>
      </c>
      <c r="I7914" s="3" t="str">
        <f>VLOOKUP(Table3[[#This Row],[PRODUCT ID]],Table1[[PRODUCT]:[SELLING PRICE]],3,FALSE)</f>
        <v>No</v>
      </c>
      <c r="J7914" s="16">
        <f ca="1">VLOOKUP(Table3[[#This Row],[PRODUCT ID]],Table1[[PRODUCT]:[SELLING PRICE]],4,FALSE)</f>
        <v>154</v>
      </c>
      <c r="K7914" s="16">
        <f ca="1">VLOOKUP(Table3[[#This Row],[PRODUCT ID]],Table1[[PRODUCT]:[SELLING PRICE]],5,FALSE)</f>
        <v>48.015107823249188</v>
      </c>
      <c r="L7914" s="16">
        <f ca="1">J7914*Table3[[#This Row],[QUANTITY]]</f>
        <v>308</v>
      </c>
      <c r="M7914" s="16">
        <f ca="1">K7914*Table3[[#This Row],[QUANTITY]]*(1-Table3[[#This Row],[DISCOUNT %]])</f>
        <v>92.766748892762209</v>
      </c>
      <c r="N7914" s="3">
        <f>DAY(Table3[[#This Row],[DATE]])</f>
        <v>31</v>
      </c>
      <c r="O7914" s="3" t="str">
        <f>TEXT(Table3[[#This Row],[DATE]],"mmm")</f>
        <v>Aug</v>
      </c>
      <c r="P7914" s="3">
        <f>YEAR(Table3[[#This Row],[DATE]])</f>
        <v>2042</v>
      </c>
    </row>
    <row r="7915" spans="1:16" x14ac:dyDescent="0.3">
      <c r="A7915" s="6">
        <v>52110</v>
      </c>
      <c r="B7915" s="7" t="s">
        <v>1623</v>
      </c>
      <c r="C7915" s="9">
        <f t="shared" ca="1" si="246"/>
        <v>3</v>
      </c>
      <c r="D7915" s="9" t="s">
        <v>2115</v>
      </c>
      <c r="E7915" s="9" t="s">
        <v>2116</v>
      </c>
      <c r="F7915" s="10">
        <f t="shared" ca="1" si="247"/>
        <v>6.1816439424697722E-2</v>
      </c>
      <c r="G7915" s="3" t="str">
        <f>VLOOKUP(Table3[[#This Row],[PRODUCT ID]],Table1[[PRODUCT]:[SELLING PRICE]],1,FALSE)</f>
        <v>Product571</v>
      </c>
      <c r="H7915" s="3" t="str">
        <f>VLOOKUP(Table3[[#This Row],[PRODUCT ID]],Table1[[PRODUCT]:[SELLING PRICE]],2,FALSE)</f>
        <v>Category4</v>
      </c>
      <c r="I7915" s="3" t="str">
        <f>VLOOKUP(Table3[[#This Row],[PRODUCT ID]],Table1[[PRODUCT]:[SELLING PRICE]],3,FALSE)</f>
        <v>Ft</v>
      </c>
      <c r="J7915" s="16">
        <f ca="1">VLOOKUP(Table3[[#This Row],[PRODUCT ID]],Table1[[PRODUCT]:[SELLING PRICE]],4,FALSE)</f>
        <v>57</v>
      </c>
      <c r="K7915" s="16">
        <f ca="1">VLOOKUP(Table3[[#This Row],[PRODUCT ID]],Table1[[PRODUCT]:[SELLING PRICE]],5,FALSE)</f>
        <v>86.264239625151305</v>
      </c>
      <c r="L7915" s="16">
        <f ca="1">J7915*Table3[[#This Row],[QUANTITY]]</f>
        <v>171</v>
      </c>
      <c r="M7915" s="16">
        <f ca="1">K7915*Table3[[#This Row],[QUANTITY]]*(1-Table3[[#This Row],[DISCOUNT %]])</f>
        <v>242.79507444553661</v>
      </c>
      <c r="N7915" s="3">
        <f>DAY(Table3[[#This Row],[DATE]])</f>
        <v>1</v>
      </c>
      <c r="O7915" s="3" t="str">
        <f>TEXT(Table3[[#This Row],[DATE]],"mmm")</f>
        <v>Sep</v>
      </c>
      <c r="P7915" s="3">
        <f>YEAR(Table3[[#This Row],[DATE]])</f>
        <v>2042</v>
      </c>
    </row>
    <row r="7916" spans="1:16" x14ac:dyDescent="0.3">
      <c r="A7916" s="6">
        <v>52111</v>
      </c>
      <c r="B7916" s="7" t="s">
        <v>1624</v>
      </c>
      <c r="C7916" s="9">
        <f t="shared" ca="1" si="246"/>
        <v>8</v>
      </c>
      <c r="D7916" s="9" t="s">
        <v>2117</v>
      </c>
      <c r="E7916" s="9" t="s">
        <v>2116</v>
      </c>
      <c r="F7916" s="10">
        <f t="shared" ca="1" si="247"/>
        <v>3.8890300409053349E-2</v>
      </c>
      <c r="G7916" s="3" t="str">
        <f>VLOOKUP(Table3[[#This Row],[PRODUCT ID]],Table1[[PRODUCT]:[SELLING PRICE]],1,FALSE)</f>
        <v>Product572</v>
      </c>
      <c r="H7916" s="3" t="str">
        <f>VLOOKUP(Table3[[#This Row],[PRODUCT ID]],Table1[[PRODUCT]:[SELLING PRICE]],2,FALSE)</f>
        <v>Category5</v>
      </c>
      <c r="I7916" s="3" t="str">
        <f>VLOOKUP(Table3[[#This Row],[PRODUCT ID]],Table1[[PRODUCT]:[SELLING PRICE]],3,FALSE)</f>
        <v>No</v>
      </c>
      <c r="J7916" s="16">
        <f ca="1">VLOOKUP(Table3[[#This Row],[PRODUCT ID]],Table1[[PRODUCT]:[SELLING PRICE]],4,FALSE)</f>
        <v>133</v>
      </c>
      <c r="K7916" s="16">
        <f ca="1">VLOOKUP(Table3[[#This Row],[PRODUCT ID]],Table1[[PRODUCT]:[SELLING PRICE]],5,FALSE)</f>
        <v>31.463418303085749</v>
      </c>
      <c r="L7916" s="16">
        <f ca="1">J7916*Table3[[#This Row],[QUANTITY]]</f>
        <v>1064</v>
      </c>
      <c r="M7916" s="16">
        <f ca="1">K7916*Table3[[#This Row],[QUANTITY]]*(1-Table3[[#This Row],[DISCOUNT %]])</f>
        <v>241.91837210706427</v>
      </c>
      <c r="N7916" s="3">
        <f>DAY(Table3[[#This Row],[DATE]])</f>
        <v>2</v>
      </c>
      <c r="O7916" s="3" t="str">
        <f>TEXT(Table3[[#This Row],[DATE]],"mmm")</f>
        <v>Sep</v>
      </c>
      <c r="P7916" s="3">
        <f>YEAR(Table3[[#This Row],[DATE]])</f>
        <v>2042</v>
      </c>
    </row>
    <row r="7917" spans="1:16" x14ac:dyDescent="0.3">
      <c r="A7917" s="6">
        <v>52112</v>
      </c>
      <c r="B7917" s="7" t="s">
        <v>1625</v>
      </c>
      <c r="C7917" s="9">
        <f t="shared" ca="1" si="246"/>
        <v>10</v>
      </c>
      <c r="D7917" s="9" t="s">
        <v>2117</v>
      </c>
      <c r="E7917" s="9" t="s">
        <v>2116</v>
      </c>
      <c r="F7917" s="10">
        <f t="shared" ca="1" si="247"/>
        <v>7.3057787341409511E-2</v>
      </c>
      <c r="G7917" s="3" t="str">
        <f>VLOOKUP(Table3[[#This Row],[PRODUCT ID]],Table1[[PRODUCT]:[SELLING PRICE]],1,FALSE)</f>
        <v>Product573</v>
      </c>
      <c r="H7917" s="3" t="str">
        <f>VLOOKUP(Table3[[#This Row],[PRODUCT ID]],Table1[[PRODUCT]:[SELLING PRICE]],2,FALSE)</f>
        <v>Category1</v>
      </c>
      <c r="I7917" s="3" t="str">
        <f>VLOOKUP(Table3[[#This Row],[PRODUCT ID]],Table1[[PRODUCT]:[SELLING PRICE]],3,FALSE)</f>
        <v>Kg</v>
      </c>
      <c r="J7917" s="16">
        <f ca="1">VLOOKUP(Table3[[#This Row],[PRODUCT ID]],Table1[[PRODUCT]:[SELLING PRICE]],4,FALSE)</f>
        <v>12</v>
      </c>
      <c r="K7917" s="16">
        <f ca="1">VLOOKUP(Table3[[#This Row],[PRODUCT ID]],Table1[[PRODUCT]:[SELLING PRICE]],5,FALSE)</f>
        <v>300.03332508934074</v>
      </c>
      <c r="L7917" s="16">
        <f ca="1">J7917*Table3[[#This Row],[QUANTITY]]</f>
        <v>120</v>
      </c>
      <c r="M7917" s="16">
        <f ca="1">K7917*Table3[[#This Row],[QUANTITY]]*(1-Table3[[#This Row],[DISCOUNT %]])</f>
        <v>2781.1355422962765</v>
      </c>
      <c r="N7917" s="3">
        <f>DAY(Table3[[#This Row],[DATE]])</f>
        <v>3</v>
      </c>
      <c r="O7917" s="3" t="str">
        <f>TEXT(Table3[[#This Row],[DATE]],"mmm")</f>
        <v>Sep</v>
      </c>
      <c r="P7917" s="3">
        <f>YEAR(Table3[[#This Row],[DATE]])</f>
        <v>2042</v>
      </c>
    </row>
    <row r="7918" spans="1:16" x14ac:dyDescent="0.3">
      <c r="A7918" s="6">
        <v>52113</v>
      </c>
      <c r="B7918" s="7" t="s">
        <v>1626</v>
      </c>
      <c r="C7918" s="9">
        <f t="shared" ca="1" si="246"/>
        <v>12</v>
      </c>
      <c r="D7918" s="9" t="s">
        <v>2116</v>
      </c>
      <c r="E7918" s="9" t="s">
        <v>2118</v>
      </c>
      <c r="F7918" s="10">
        <f t="shared" ca="1" si="247"/>
        <v>8.3204215902005052E-2</v>
      </c>
      <c r="G7918" s="3" t="str">
        <f>VLOOKUP(Table3[[#This Row],[PRODUCT ID]],Table1[[PRODUCT]:[SELLING PRICE]],1,FALSE)</f>
        <v>Product574</v>
      </c>
      <c r="H7918" s="3" t="str">
        <f>VLOOKUP(Table3[[#This Row],[PRODUCT ID]],Table1[[PRODUCT]:[SELLING PRICE]],2,FALSE)</f>
        <v>Category2</v>
      </c>
      <c r="I7918" s="3" t="str">
        <f>VLOOKUP(Table3[[#This Row],[PRODUCT ID]],Table1[[PRODUCT]:[SELLING PRICE]],3,FALSE)</f>
        <v>Kg</v>
      </c>
      <c r="J7918" s="16">
        <f ca="1">VLOOKUP(Table3[[#This Row],[PRODUCT ID]],Table1[[PRODUCT]:[SELLING PRICE]],4,FALSE)</f>
        <v>94</v>
      </c>
      <c r="K7918" s="16">
        <f ca="1">VLOOKUP(Table3[[#This Row],[PRODUCT ID]],Table1[[PRODUCT]:[SELLING PRICE]],5,FALSE)</f>
        <v>91.566820877897115</v>
      </c>
      <c r="L7918" s="16">
        <f ca="1">J7918*Table3[[#This Row],[QUANTITY]]</f>
        <v>1128</v>
      </c>
      <c r="M7918" s="16">
        <f ca="1">K7918*Table3[[#This Row],[QUANTITY]]*(1-Table3[[#This Row],[DISCOUNT %]])</f>
        <v>1007.3769041293482</v>
      </c>
      <c r="N7918" s="3">
        <f>DAY(Table3[[#This Row],[DATE]])</f>
        <v>4</v>
      </c>
      <c r="O7918" s="3" t="str">
        <f>TEXT(Table3[[#This Row],[DATE]],"mmm")</f>
        <v>Sep</v>
      </c>
      <c r="P7918" s="3">
        <f>YEAR(Table3[[#This Row],[DATE]])</f>
        <v>2042</v>
      </c>
    </row>
    <row r="7919" spans="1:16" x14ac:dyDescent="0.3">
      <c r="A7919" s="6">
        <v>52114</v>
      </c>
      <c r="B7919" s="7" t="s">
        <v>1627</v>
      </c>
      <c r="C7919" s="9">
        <f t="shared" ca="1" si="246"/>
        <v>10</v>
      </c>
      <c r="D7919" s="9" t="s">
        <v>2116</v>
      </c>
      <c r="E7919" s="9" t="s">
        <v>2116</v>
      </c>
      <c r="F7919" s="10">
        <f t="shared" ca="1" si="247"/>
        <v>3.0308843322152682E-2</v>
      </c>
      <c r="G7919" s="3" t="str">
        <f>VLOOKUP(Table3[[#This Row],[PRODUCT ID]],Table1[[PRODUCT]:[SELLING PRICE]],1,FALSE)</f>
        <v>Product575</v>
      </c>
      <c r="H7919" s="3" t="str">
        <f>VLOOKUP(Table3[[#This Row],[PRODUCT ID]],Table1[[PRODUCT]:[SELLING PRICE]],2,FALSE)</f>
        <v>Category3</v>
      </c>
      <c r="I7919" s="3" t="str">
        <f>VLOOKUP(Table3[[#This Row],[PRODUCT ID]],Table1[[PRODUCT]:[SELLING PRICE]],3,FALSE)</f>
        <v>Lt</v>
      </c>
      <c r="J7919" s="16">
        <f ca="1">VLOOKUP(Table3[[#This Row],[PRODUCT ID]],Table1[[PRODUCT]:[SELLING PRICE]],4,FALSE)</f>
        <v>189</v>
      </c>
      <c r="K7919" s="16">
        <f ca="1">VLOOKUP(Table3[[#This Row],[PRODUCT ID]],Table1[[PRODUCT]:[SELLING PRICE]],5,FALSE)</f>
        <v>299.26030535422581</v>
      </c>
      <c r="L7919" s="16">
        <f ca="1">J7919*Table3[[#This Row],[QUANTITY]]</f>
        <v>1890</v>
      </c>
      <c r="M7919" s="16">
        <f ca="1">K7919*Table3[[#This Row],[QUANTITY]]*(1-Table3[[#This Row],[DISCOUNT %]])</f>
        <v>2901.9007164670497</v>
      </c>
      <c r="N7919" s="3">
        <f>DAY(Table3[[#This Row],[DATE]])</f>
        <v>5</v>
      </c>
      <c r="O7919" s="3" t="str">
        <f>TEXT(Table3[[#This Row],[DATE]],"mmm")</f>
        <v>Sep</v>
      </c>
      <c r="P7919" s="3">
        <f>YEAR(Table3[[#This Row],[DATE]])</f>
        <v>2042</v>
      </c>
    </row>
    <row r="7920" spans="1:16" x14ac:dyDescent="0.3">
      <c r="A7920" s="6">
        <v>52115</v>
      </c>
      <c r="B7920" s="7" t="s">
        <v>1628</v>
      </c>
      <c r="C7920" s="9">
        <f t="shared" ca="1" si="246"/>
        <v>11</v>
      </c>
      <c r="D7920" s="9" t="s">
        <v>2116</v>
      </c>
      <c r="E7920" s="9" t="s">
        <v>2116</v>
      </c>
      <c r="F7920" s="10">
        <f t="shared" ca="1" si="247"/>
        <v>4.3279150241913693E-2</v>
      </c>
      <c r="G7920" s="3" t="str">
        <f>VLOOKUP(Table3[[#This Row],[PRODUCT ID]],Table1[[PRODUCT]:[SELLING PRICE]],1,FALSE)</f>
        <v>Product576</v>
      </c>
      <c r="H7920" s="3" t="str">
        <f>VLOOKUP(Table3[[#This Row],[PRODUCT ID]],Table1[[PRODUCT]:[SELLING PRICE]],2,FALSE)</f>
        <v>Category4</v>
      </c>
      <c r="I7920" s="3" t="str">
        <f>VLOOKUP(Table3[[#This Row],[PRODUCT ID]],Table1[[PRODUCT]:[SELLING PRICE]],3,FALSE)</f>
        <v>Kg</v>
      </c>
      <c r="J7920" s="16">
        <f ca="1">VLOOKUP(Table3[[#This Row],[PRODUCT ID]],Table1[[PRODUCT]:[SELLING PRICE]],4,FALSE)</f>
        <v>19</v>
      </c>
      <c r="K7920" s="16">
        <f ca="1">VLOOKUP(Table3[[#This Row],[PRODUCT ID]],Table1[[PRODUCT]:[SELLING PRICE]],5,FALSE)</f>
        <v>50.911387860606553</v>
      </c>
      <c r="L7920" s="16">
        <f ca="1">J7920*Table3[[#This Row],[QUANTITY]]</f>
        <v>209</v>
      </c>
      <c r="M7920" s="16">
        <f ca="1">K7920*Table3[[#This Row],[QUANTITY]]*(1-Table3[[#This Row],[DISCOUNT %]])</f>
        <v>535.7878488199932</v>
      </c>
      <c r="N7920" s="3">
        <f>DAY(Table3[[#This Row],[DATE]])</f>
        <v>6</v>
      </c>
      <c r="O7920" s="3" t="str">
        <f>TEXT(Table3[[#This Row],[DATE]],"mmm")</f>
        <v>Sep</v>
      </c>
      <c r="P7920" s="3">
        <f>YEAR(Table3[[#This Row],[DATE]])</f>
        <v>2042</v>
      </c>
    </row>
    <row r="7921" spans="1:16" x14ac:dyDescent="0.3">
      <c r="A7921" s="6">
        <v>52116</v>
      </c>
      <c r="B7921" s="7" t="s">
        <v>1629</v>
      </c>
      <c r="C7921" s="9">
        <f t="shared" ca="1" si="246"/>
        <v>4</v>
      </c>
      <c r="D7921" s="9" t="s">
        <v>2116</v>
      </c>
      <c r="E7921" s="9" t="s">
        <v>2116</v>
      </c>
      <c r="F7921" s="10">
        <f t="shared" ca="1" si="247"/>
        <v>5.3546530296710138E-2</v>
      </c>
      <c r="G7921" s="3" t="str">
        <f>VLOOKUP(Table3[[#This Row],[PRODUCT ID]],Table1[[PRODUCT]:[SELLING PRICE]],1,FALSE)</f>
        <v>Product577</v>
      </c>
      <c r="H7921" s="3" t="str">
        <f>VLOOKUP(Table3[[#This Row],[PRODUCT ID]],Table1[[PRODUCT]:[SELLING PRICE]],2,FALSE)</f>
        <v>Category1</v>
      </c>
      <c r="I7921" s="3" t="str">
        <f>VLOOKUP(Table3[[#This Row],[PRODUCT ID]],Table1[[PRODUCT]:[SELLING PRICE]],3,FALSE)</f>
        <v>Lt</v>
      </c>
      <c r="J7921" s="16">
        <f ca="1">VLOOKUP(Table3[[#This Row],[PRODUCT ID]],Table1[[PRODUCT]:[SELLING PRICE]],4,FALSE)</f>
        <v>246</v>
      </c>
      <c r="K7921" s="16">
        <f ca="1">VLOOKUP(Table3[[#This Row],[PRODUCT ID]],Table1[[PRODUCT]:[SELLING PRICE]],5,FALSE)</f>
        <v>306.72622775120527</v>
      </c>
      <c r="L7921" s="16">
        <f ca="1">J7921*Table3[[#This Row],[QUANTITY]]</f>
        <v>984</v>
      </c>
      <c r="M7921" s="16">
        <f ca="1">K7921*Table3[[#This Row],[QUANTITY]]*(1-Table3[[#This Row],[DISCOUNT %]])</f>
        <v>1161.2084100165189</v>
      </c>
      <c r="N7921" s="3">
        <f>DAY(Table3[[#This Row],[DATE]])</f>
        <v>7</v>
      </c>
      <c r="O7921" s="3" t="str">
        <f>TEXT(Table3[[#This Row],[DATE]],"mmm")</f>
        <v>Sep</v>
      </c>
      <c r="P7921" s="3">
        <f>YEAR(Table3[[#This Row],[DATE]])</f>
        <v>2042</v>
      </c>
    </row>
    <row r="7922" spans="1:16" x14ac:dyDescent="0.3">
      <c r="A7922" s="6">
        <v>52117</v>
      </c>
      <c r="B7922" s="7" t="s">
        <v>1630</v>
      </c>
      <c r="C7922" s="9">
        <f t="shared" ca="1" si="246"/>
        <v>13</v>
      </c>
      <c r="D7922" s="9" t="s">
        <v>2115</v>
      </c>
      <c r="E7922" s="9" t="s">
        <v>2116</v>
      </c>
      <c r="F7922" s="10">
        <f t="shared" ca="1" si="247"/>
        <v>7.5873311716106562E-2</v>
      </c>
      <c r="G7922" s="3" t="str">
        <f>VLOOKUP(Table3[[#This Row],[PRODUCT ID]],Table1[[PRODUCT]:[SELLING PRICE]],1,FALSE)</f>
        <v>Product578</v>
      </c>
      <c r="H7922" s="3" t="str">
        <f>VLOOKUP(Table3[[#This Row],[PRODUCT ID]],Table1[[PRODUCT]:[SELLING PRICE]],2,FALSE)</f>
        <v>Category2</v>
      </c>
      <c r="I7922" s="3" t="str">
        <f>VLOOKUP(Table3[[#This Row],[PRODUCT ID]],Table1[[PRODUCT]:[SELLING PRICE]],3,FALSE)</f>
        <v>Ft</v>
      </c>
      <c r="J7922" s="16">
        <f ca="1">VLOOKUP(Table3[[#This Row],[PRODUCT ID]],Table1[[PRODUCT]:[SELLING PRICE]],4,FALSE)</f>
        <v>129</v>
      </c>
      <c r="K7922" s="16">
        <f ca="1">VLOOKUP(Table3[[#This Row],[PRODUCT ID]],Table1[[PRODUCT]:[SELLING PRICE]],5,FALSE)</f>
        <v>80.324767546205578</v>
      </c>
      <c r="L7922" s="16">
        <f ca="1">J7922*Table3[[#This Row],[QUANTITY]]</f>
        <v>1677</v>
      </c>
      <c r="M7922" s="16">
        <f ca="1">K7922*Table3[[#This Row],[QUANTITY]]*(1-Table3[[#This Row],[DISCOUNT %]])</f>
        <v>964.99339845543079</v>
      </c>
      <c r="N7922" s="3">
        <f>DAY(Table3[[#This Row],[DATE]])</f>
        <v>8</v>
      </c>
      <c r="O7922" s="3" t="str">
        <f>TEXT(Table3[[#This Row],[DATE]],"mmm")</f>
        <v>Sep</v>
      </c>
      <c r="P7922" s="3">
        <f>YEAR(Table3[[#This Row],[DATE]])</f>
        <v>2042</v>
      </c>
    </row>
    <row r="7923" spans="1:16" x14ac:dyDescent="0.3">
      <c r="A7923" s="6">
        <v>52118</v>
      </c>
      <c r="B7923" s="7" t="s">
        <v>1631</v>
      </c>
      <c r="C7923" s="9">
        <f t="shared" ca="1" si="246"/>
        <v>10</v>
      </c>
      <c r="D7923" s="9" t="s">
        <v>2116</v>
      </c>
      <c r="E7923" s="9" t="s">
        <v>2116</v>
      </c>
      <c r="F7923" s="10">
        <f t="shared" ca="1" si="247"/>
        <v>3.1946114057715851E-2</v>
      </c>
      <c r="G7923" s="3" t="str">
        <f>VLOOKUP(Table3[[#This Row],[PRODUCT ID]],Table1[[PRODUCT]:[SELLING PRICE]],1,FALSE)</f>
        <v>Product579</v>
      </c>
      <c r="H7923" s="3" t="str">
        <f>VLOOKUP(Table3[[#This Row],[PRODUCT ID]],Table1[[PRODUCT]:[SELLING PRICE]],2,FALSE)</f>
        <v>Category3</v>
      </c>
      <c r="I7923" s="3" t="str">
        <f>VLOOKUP(Table3[[#This Row],[PRODUCT ID]],Table1[[PRODUCT]:[SELLING PRICE]],3,FALSE)</f>
        <v>Kg</v>
      </c>
      <c r="J7923" s="16">
        <f ca="1">VLOOKUP(Table3[[#This Row],[PRODUCT ID]],Table1[[PRODUCT]:[SELLING PRICE]],4,FALSE)</f>
        <v>154</v>
      </c>
      <c r="K7923" s="16">
        <f ca="1">VLOOKUP(Table3[[#This Row],[PRODUCT ID]],Table1[[PRODUCT]:[SELLING PRICE]],5,FALSE)</f>
        <v>274.00469095798485</v>
      </c>
      <c r="L7923" s="16">
        <f ca="1">J7923*Table3[[#This Row],[QUANTITY]]</f>
        <v>1540</v>
      </c>
      <c r="M7923" s="16">
        <f ca="1">K7923*Table3[[#This Row],[QUANTITY]]*(1-Table3[[#This Row],[DISCOUNT %]])</f>
        <v>2652.513058482919</v>
      </c>
      <c r="N7923" s="3">
        <f>DAY(Table3[[#This Row],[DATE]])</f>
        <v>9</v>
      </c>
      <c r="O7923" s="3" t="str">
        <f>TEXT(Table3[[#This Row],[DATE]],"mmm")</f>
        <v>Sep</v>
      </c>
      <c r="P7923" s="3">
        <f>YEAR(Table3[[#This Row],[DATE]])</f>
        <v>2042</v>
      </c>
    </row>
    <row r="7924" spans="1:16" x14ac:dyDescent="0.3">
      <c r="A7924" s="6">
        <v>52119</v>
      </c>
      <c r="B7924" s="7" t="s">
        <v>1632</v>
      </c>
      <c r="C7924" s="9">
        <f t="shared" ca="1" si="246"/>
        <v>6</v>
      </c>
      <c r="D7924" s="9" t="s">
        <v>2117</v>
      </c>
      <c r="E7924" s="9" t="s">
        <v>2118</v>
      </c>
      <c r="F7924" s="10">
        <f t="shared" ca="1" si="247"/>
        <v>9.4895071471878228E-2</v>
      </c>
      <c r="G7924" s="3" t="str">
        <f>VLOOKUP(Table3[[#This Row],[PRODUCT ID]],Table1[[PRODUCT]:[SELLING PRICE]],1,FALSE)</f>
        <v>Product580</v>
      </c>
      <c r="H7924" s="3" t="str">
        <f>VLOOKUP(Table3[[#This Row],[PRODUCT ID]],Table1[[PRODUCT]:[SELLING PRICE]],2,FALSE)</f>
        <v>Category4</v>
      </c>
      <c r="I7924" s="3" t="str">
        <f>VLOOKUP(Table3[[#This Row],[PRODUCT ID]],Table1[[PRODUCT]:[SELLING PRICE]],3,FALSE)</f>
        <v>No</v>
      </c>
      <c r="J7924" s="16">
        <f ca="1">VLOOKUP(Table3[[#This Row],[PRODUCT ID]],Table1[[PRODUCT]:[SELLING PRICE]],4,FALSE)</f>
        <v>192</v>
      </c>
      <c r="K7924" s="16">
        <f ca="1">VLOOKUP(Table3[[#This Row],[PRODUCT ID]],Table1[[PRODUCT]:[SELLING PRICE]],5,FALSE)</f>
        <v>284.11956467362364</v>
      </c>
      <c r="L7924" s="16">
        <f ca="1">J7924*Table3[[#This Row],[QUANTITY]]</f>
        <v>1152</v>
      </c>
      <c r="M7924" s="16">
        <f ca="1">K7924*Table3[[#This Row],[QUANTITY]]*(1-Table3[[#This Row],[DISCOUNT %]])</f>
        <v>1542.9481096641671</v>
      </c>
      <c r="N7924" s="3">
        <f>DAY(Table3[[#This Row],[DATE]])</f>
        <v>10</v>
      </c>
      <c r="O7924" s="3" t="str">
        <f>TEXT(Table3[[#This Row],[DATE]],"mmm")</f>
        <v>Sep</v>
      </c>
      <c r="P7924" s="3">
        <f>YEAR(Table3[[#This Row],[DATE]])</f>
        <v>2042</v>
      </c>
    </row>
    <row r="7925" spans="1:16" x14ac:dyDescent="0.3">
      <c r="A7925" s="6">
        <v>52120</v>
      </c>
      <c r="B7925" s="7" t="s">
        <v>1633</v>
      </c>
      <c r="C7925" s="9">
        <f t="shared" ca="1" si="246"/>
        <v>11</v>
      </c>
      <c r="D7925" s="9" t="s">
        <v>2115</v>
      </c>
      <c r="E7925" s="9" t="s">
        <v>2118</v>
      </c>
      <c r="F7925" s="10">
        <f t="shared" ca="1" si="247"/>
        <v>5.0154283660791998E-2</v>
      </c>
      <c r="G7925" s="3" t="str">
        <f>VLOOKUP(Table3[[#This Row],[PRODUCT ID]],Table1[[PRODUCT]:[SELLING PRICE]],1,FALSE)</f>
        <v>Product581</v>
      </c>
      <c r="H7925" s="3" t="str">
        <f>VLOOKUP(Table3[[#This Row],[PRODUCT ID]],Table1[[PRODUCT]:[SELLING PRICE]],2,FALSE)</f>
        <v>Category5</v>
      </c>
      <c r="I7925" s="3" t="str">
        <f>VLOOKUP(Table3[[#This Row],[PRODUCT ID]],Table1[[PRODUCT]:[SELLING PRICE]],3,FALSE)</f>
        <v>No</v>
      </c>
      <c r="J7925" s="16">
        <f ca="1">VLOOKUP(Table3[[#This Row],[PRODUCT ID]],Table1[[PRODUCT]:[SELLING PRICE]],4,FALSE)</f>
        <v>65</v>
      </c>
      <c r="K7925" s="16">
        <f ca="1">VLOOKUP(Table3[[#This Row],[PRODUCT ID]],Table1[[PRODUCT]:[SELLING PRICE]],5,FALSE)</f>
        <v>176.02540400916061</v>
      </c>
      <c r="L7925" s="16">
        <f ca="1">J7925*Table3[[#This Row],[QUANTITY]]</f>
        <v>715</v>
      </c>
      <c r="M7925" s="16">
        <f ca="1">K7925*Table3[[#This Row],[QUANTITY]]*(1-Table3[[#This Row],[DISCOUNT %]])</f>
        <v>1839.1667356147764</v>
      </c>
      <c r="N7925" s="3">
        <f>DAY(Table3[[#This Row],[DATE]])</f>
        <v>11</v>
      </c>
      <c r="O7925" s="3" t="str">
        <f>TEXT(Table3[[#This Row],[DATE]],"mmm")</f>
        <v>Sep</v>
      </c>
      <c r="P7925" s="3">
        <f>YEAR(Table3[[#This Row],[DATE]])</f>
        <v>2042</v>
      </c>
    </row>
    <row r="7926" spans="1:16" x14ac:dyDescent="0.3">
      <c r="A7926" s="6">
        <v>52121</v>
      </c>
      <c r="B7926" s="7" t="s">
        <v>1634</v>
      </c>
      <c r="C7926" s="9">
        <f t="shared" ca="1" si="246"/>
        <v>13</v>
      </c>
      <c r="D7926" s="9" t="s">
        <v>2115</v>
      </c>
      <c r="E7926" s="9" t="s">
        <v>2116</v>
      </c>
      <c r="F7926" s="10">
        <f t="shared" ca="1" si="247"/>
        <v>1.7008801274839915E-2</v>
      </c>
      <c r="G7926" s="3" t="str">
        <f>VLOOKUP(Table3[[#This Row],[PRODUCT ID]],Table1[[PRODUCT]:[SELLING PRICE]],1,FALSE)</f>
        <v>Product582</v>
      </c>
      <c r="H7926" s="3" t="str">
        <f>VLOOKUP(Table3[[#This Row],[PRODUCT ID]],Table1[[PRODUCT]:[SELLING PRICE]],2,FALSE)</f>
        <v>Category1</v>
      </c>
      <c r="I7926" s="3" t="str">
        <f>VLOOKUP(Table3[[#This Row],[PRODUCT ID]],Table1[[PRODUCT]:[SELLING PRICE]],3,FALSE)</f>
        <v>Ft</v>
      </c>
      <c r="J7926" s="16">
        <f ca="1">VLOOKUP(Table3[[#This Row],[PRODUCT ID]],Table1[[PRODUCT]:[SELLING PRICE]],4,FALSE)</f>
        <v>85</v>
      </c>
      <c r="K7926" s="16">
        <f ca="1">VLOOKUP(Table3[[#This Row],[PRODUCT ID]],Table1[[PRODUCT]:[SELLING PRICE]],5,FALSE)</f>
        <v>263.55893004690915</v>
      </c>
      <c r="L7926" s="16">
        <f ca="1">J7926*Table3[[#This Row],[QUANTITY]]</f>
        <v>1105</v>
      </c>
      <c r="M7926" s="16">
        <f ca="1">K7926*Table3[[#This Row],[QUANTITY]]*(1-Table3[[#This Row],[DISCOUNT %]])</f>
        <v>3367.9894115599141</v>
      </c>
      <c r="N7926" s="3">
        <f>DAY(Table3[[#This Row],[DATE]])</f>
        <v>12</v>
      </c>
      <c r="O7926" s="3" t="str">
        <f>TEXT(Table3[[#This Row],[DATE]],"mmm")</f>
        <v>Sep</v>
      </c>
      <c r="P7926" s="3">
        <f>YEAR(Table3[[#This Row],[DATE]])</f>
        <v>2042</v>
      </c>
    </row>
    <row r="7927" spans="1:16" x14ac:dyDescent="0.3">
      <c r="A7927" s="6">
        <v>52122</v>
      </c>
      <c r="B7927" s="7" t="s">
        <v>1635</v>
      </c>
      <c r="C7927" s="9">
        <f t="shared" ca="1" si="246"/>
        <v>14</v>
      </c>
      <c r="D7927" s="9" t="s">
        <v>2115</v>
      </c>
      <c r="E7927" s="9" t="s">
        <v>2116</v>
      </c>
      <c r="F7927" s="10">
        <f t="shared" ca="1" si="247"/>
        <v>9.8923554689819837E-3</v>
      </c>
      <c r="G7927" s="3" t="str">
        <f>VLOOKUP(Table3[[#This Row],[PRODUCT ID]],Table1[[PRODUCT]:[SELLING PRICE]],1,FALSE)</f>
        <v>Product583</v>
      </c>
      <c r="H7927" s="3" t="str">
        <f>VLOOKUP(Table3[[#This Row],[PRODUCT ID]],Table1[[PRODUCT]:[SELLING PRICE]],2,FALSE)</f>
        <v>Category2</v>
      </c>
      <c r="I7927" s="3" t="str">
        <f>VLOOKUP(Table3[[#This Row],[PRODUCT ID]],Table1[[PRODUCT]:[SELLING PRICE]],3,FALSE)</f>
        <v>No</v>
      </c>
      <c r="J7927" s="16">
        <f ca="1">VLOOKUP(Table3[[#This Row],[PRODUCT ID]],Table1[[PRODUCT]:[SELLING PRICE]],4,FALSE)</f>
        <v>145</v>
      </c>
      <c r="K7927" s="16">
        <f ca="1">VLOOKUP(Table3[[#This Row],[PRODUCT ID]],Table1[[PRODUCT]:[SELLING PRICE]],5,FALSE)</f>
        <v>140.78883203689716</v>
      </c>
      <c r="L7927" s="16">
        <f ca="1">J7927*Table3[[#This Row],[QUANTITY]]</f>
        <v>2030</v>
      </c>
      <c r="M7927" s="16">
        <f ca="1">K7927*Table3[[#This Row],[QUANTITY]]*(1-Table3[[#This Row],[DISCOUNT %]])</f>
        <v>1951.5453841005551</v>
      </c>
      <c r="N7927" s="3">
        <f>DAY(Table3[[#This Row],[DATE]])</f>
        <v>13</v>
      </c>
      <c r="O7927" s="3" t="str">
        <f>TEXT(Table3[[#This Row],[DATE]],"mmm")</f>
        <v>Sep</v>
      </c>
      <c r="P7927" s="3">
        <f>YEAR(Table3[[#This Row],[DATE]])</f>
        <v>2042</v>
      </c>
    </row>
    <row r="7928" spans="1:16" x14ac:dyDescent="0.3">
      <c r="A7928" s="6">
        <v>52123</v>
      </c>
      <c r="B7928" s="7" t="s">
        <v>1636</v>
      </c>
      <c r="C7928" s="9">
        <f t="shared" ca="1" si="246"/>
        <v>13</v>
      </c>
      <c r="D7928" s="9" t="s">
        <v>2116</v>
      </c>
      <c r="E7928" s="9" t="s">
        <v>2116</v>
      </c>
      <c r="F7928" s="10">
        <f t="shared" ca="1" si="247"/>
        <v>8.8033332141647075E-2</v>
      </c>
      <c r="G7928" s="3" t="str">
        <f>VLOOKUP(Table3[[#This Row],[PRODUCT ID]],Table1[[PRODUCT]:[SELLING PRICE]],1,FALSE)</f>
        <v>Product584</v>
      </c>
      <c r="H7928" s="3" t="str">
        <f>VLOOKUP(Table3[[#This Row],[PRODUCT ID]],Table1[[PRODUCT]:[SELLING PRICE]],2,FALSE)</f>
        <v>Category3</v>
      </c>
      <c r="I7928" s="3" t="str">
        <f>VLOOKUP(Table3[[#This Row],[PRODUCT ID]],Table1[[PRODUCT]:[SELLING PRICE]],3,FALSE)</f>
        <v>Kg</v>
      </c>
      <c r="J7928" s="16">
        <f ca="1">VLOOKUP(Table3[[#This Row],[PRODUCT ID]],Table1[[PRODUCT]:[SELLING PRICE]],4,FALSE)</f>
        <v>169</v>
      </c>
      <c r="K7928" s="16">
        <f ca="1">VLOOKUP(Table3[[#This Row],[PRODUCT ID]],Table1[[PRODUCT]:[SELLING PRICE]],5,FALSE)</f>
        <v>231.06349783304682</v>
      </c>
      <c r="L7928" s="16">
        <f ca="1">J7928*Table3[[#This Row],[QUANTITY]]</f>
        <v>2197</v>
      </c>
      <c r="M7928" s="16">
        <f ca="1">K7928*Table3[[#This Row],[QUANTITY]]*(1-Table3[[#This Row],[DISCOUNT %]])</f>
        <v>2739.3887063724933</v>
      </c>
      <c r="N7928" s="3">
        <f>DAY(Table3[[#This Row],[DATE]])</f>
        <v>14</v>
      </c>
      <c r="O7928" s="3" t="str">
        <f>TEXT(Table3[[#This Row],[DATE]],"mmm")</f>
        <v>Sep</v>
      </c>
      <c r="P7928" s="3">
        <f>YEAR(Table3[[#This Row],[DATE]])</f>
        <v>2042</v>
      </c>
    </row>
    <row r="7929" spans="1:16" x14ac:dyDescent="0.3">
      <c r="A7929" s="6">
        <v>52124</v>
      </c>
      <c r="B7929" s="7" t="s">
        <v>1637</v>
      </c>
      <c r="C7929" s="9">
        <f t="shared" ca="1" si="246"/>
        <v>5</v>
      </c>
      <c r="D7929" s="9" t="s">
        <v>2116</v>
      </c>
      <c r="E7929" s="9" t="s">
        <v>2116</v>
      </c>
      <c r="F7929" s="10">
        <f t="shared" ca="1" si="247"/>
        <v>9.1479323289402666E-3</v>
      </c>
      <c r="G7929" s="3" t="str">
        <f>VLOOKUP(Table3[[#This Row],[PRODUCT ID]],Table1[[PRODUCT]:[SELLING PRICE]],1,FALSE)</f>
        <v>Product585</v>
      </c>
      <c r="H7929" s="3" t="str">
        <f>VLOOKUP(Table3[[#This Row],[PRODUCT ID]],Table1[[PRODUCT]:[SELLING PRICE]],2,FALSE)</f>
        <v>Category4</v>
      </c>
      <c r="I7929" s="3" t="str">
        <f>VLOOKUP(Table3[[#This Row],[PRODUCT ID]],Table1[[PRODUCT]:[SELLING PRICE]],3,FALSE)</f>
        <v>Kg</v>
      </c>
      <c r="J7929" s="16">
        <f ca="1">VLOOKUP(Table3[[#This Row],[PRODUCT ID]],Table1[[PRODUCT]:[SELLING PRICE]],4,FALSE)</f>
        <v>97</v>
      </c>
      <c r="K7929" s="16">
        <f ca="1">VLOOKUP(Table3[[#This Row],[PRODUCT ID]],Table1[[PRODUCT]:[SELLING PRICE]],5,FALSE)</f>
        <v>221.66062208834313</v>
      </c>
      <c r="L7929" s="16">
        <f ca="1">J7929*Table3[[#This Row],[QUANTITY]]</f>
        <v>485</v>
      </c>
      <c r="M7929" s="16">
        <f ca="1">K7929*Table3[[#This Row],[QUANTITY]]*(1-Table3[[#This Row],[DISCOUNT %]])</f>
        <v>1098.1644285874409</v>
      </c>
      <c r="N7929" s="3">
        <f>DAY(Table3[[#This Row],[DATE]])</f>
        <v>15</v>
      </c>
      <c r="O7929" s="3" t="str">
        <f>TEXT(Table3[[#This Row],[DATE]],"mmm")</f>
        <v>Sep</v>
      </c>
      <c r="P7929" s="3">
        <f>YEAR(Table3[[#This Row],[DATE]])</f>
        <v>2042</v>
      </c>
    </row>
    <row r="7930" spans="1:16" x14ac:dyDescent="0.3">
      <c r="A7930" s="6">
        <v>52125</v>
      </c>
      <c r="B7930" s="7" t="s">
        <v>1638</v>
      </c>
      <c r="C7930" s="9">
        <f t="shared" ca="1" si="246"/>
        <v>14</v>
      </c>
      <c r="D7930" s="9" t="s">
        <v>2116</v>
      </c>
      <c r="E7930" s="9" t="s">
        <v>2118</v>
      </c>
      <c r="F7930" s="10">
        <f t="shared" ca="1" si="247"/>
        <v>6.6944211352293351E-2</v>
      </c>
      <c r="G7930" s="3" t="str">
        <f>VLOOKUP(Table3[[#This Row],[PRODUCT ID]],Table1[[PRODUCT]:[SELLING PRICE]],1,FALSE)</f>
        <v>Product586</v>
      </c>
      <c r="H7930" s="3" t="str">
        <f>VLOOKUP(Table3[[#This Row],[PRODUCT ID]],Table1[[PRODUCT]:[SELLING PRICE]],2,FALSE)</f>
        <v>Category5</v>
      </c>
      <c r="I7930" s="3" t="str">
        <f>VLOOKUP(Table3[[#This Row],[PRODUCT ID]],Table1[[PRODUCT]:[SELLING PRICE]],3,FALSE)</f>
        <v>Lt</v>
      </c>
      <c r="J7930" s="16">
        <f ca="1">VLOOKUP(Table3[[#This Row],[PRODUCT ID]],Table1[[PRODUCT]:[SELLING PRICE]],4,FALSE)</f>
        <v>61</v>
      </c>
      <c r="K7930" s="16">
        <f ca="1">VLOOKUP(Table3[[#This Row],[PRODUCT ID]],Table1[[PRODUCT]:[SELLING PRICE]],5,FALSE)</f>
        <v>157.91661498301946</v>
      </c>
      <c r="L7930" s="16">
        <f ca="1">J7930*Table3[[#This Row],[QUANTITY]]</f>
        <v>854</v>
      </c>
      <c r="M7930" s="16">
        <f ca="1">K7930*Table3[[#This Row],[QUANTITY]]*(1-Table3[[#This Row],[DISCOUNT %]])</f>
        <v>2062.8301642698048</v>
      </c>
      <c r="N7930" s="3">
        <f>DAY(Table3[[#This Row],[DATE]])</f>
        <v>16</v>
      </c>
      <c r="O7930" s="3" t="str">
        <f>TEXT(Table3[[#This Row],[DATE]],"mmm")</f>
        <v>Sep</v>
      </c>
      <c r="P7930" s="3">
        <f>YEAR(Table3[[#This Row],[DATE]])</f>
        <v>2042</v>
      </c>
    </row>
    <row r="7931" spans="1:16" x14ac:dyDescent="0.3">
      <c r="A7931" s="6">
        <v>52126</v>
      </c>
      <c r="B7931" s="7" t="s">
        <v>1639</v>
      </c>
      <c r="C7931" s="9">
        <f t="shared" ca="1" si="246"/>
        <v>12</v>
      </c>
      <c r="D7931" s="9" t="s">
        <v>2115</v>
      </c>
      <c r="E7931" s="9" t="s">
        <v>2116</v>
      </c>
      <c r="F7931" s="10">
        <f t="shared" ca="1" si="247"/>
        <v>7.3274076234961363E-2</v>
      </c>
      <c r="G7931" s="3" t="str">
        <f>VLOOKUP(Table3[[#This Row],[PRODUCT ID]],Table1[[PRODUCT]:[SELLING PRICE]],1,FALSE)</f>
        <v>Product587</v>
      </c>
      <c r="H7931" s="3" t="str">
        <f>VLOOKUP(Table3[[#This Row],[PRODUCT ID]],Table1[[PRODUCT]:[SELLING PRICE]],2,FALSE)</f>
        <v>Category1</v>
      </c>
      <c r="I7931" s="3" t="str">
        <f>VLOOKUP(Table3[[#This Row],[PRODUCT ID]],Table1[[PRODUCT]:[SELLING PRICE]],3,FALSE)</f>
        <v>Kg</v>
      </c>
      <c r="J7931" s="16">
        <f ca="1">VLOOKUP(Table3[[#This Row],[PRODUCT ID]],Table1[[PRODUCT]:[SELLING PRICE]],4,FALSE)</f>
        <v>68</v>
      </c>
      <c r="K7931" s="16">
        <f ca="1">VLOOKUP(Table3[[#This Row],[PRODUCT ID]],Table1[[PRODUCT]:[SELLING PRICE]],5,FALSE)</f>
        <v>255.56851788882915</v>
      </c>
      <c r="L7931" s="16">
        <f ca="1">J7931*Table3[[#This Row],[QUANTITY]]</f>
        <v>816</v>
      </c>
      <c r="M7931" s="16">
        <f ca="1">K7931*Table3[[#This Row],[QUANTITY]]*(1-Table3[[#This Row],[DISCOUNT %]])</f>
        <v>2842.1036499094439</v>
      </c>
      <c r="N7931" s="3">
        <f>DAY(Table3[[#This Row],[DATE]])</f>
        <v>17</v>
      </c>
      <c r="O7931" s="3" t="str">
        <f>TEXT(Table3[[#This Row],[DATE]],"mmm")</f>
        <v>Sep</v>
      </c>
      <c r="P7931" s="3">
        <f>YEAR(Table3[[#This Row],[DATE]])</f>
        <v>2042</v>
      </c>
    </row>
    <row r="7932" spans="1:16" x14ac:dyDescent="0.3">
      <c r="A7932" s="6">
        <v>52127</v>
      </c>
      <c r="B7932" s="7" t="s">
        <v>1640</v>
      </c>
      <c r="C7932" s="9">
        <f t="shared" ca="1" si="246"/>
        <v>11</v>
      </c>
      <c r="D7932" s="9" t="s">
        <v>2117</v>
      </c>
      <c r="E7932" s="9" t="s">
        <v>2116</v>
      </c>
      <c r="F7932" s="10">
        <f t="shared" ca="1" si="247"/>
        <v>2.84303450963607E-2</v>
      </c>
      <c r="G7932" s="3" t="str">
        <f>VLOOKUP(Table3[[#This Row],[PRODUCT ID]],Table1[[PRODUCT]:[SELLING PRICE]],1,FALSE)</f>
        <v>Product588</v>
      </c>
      <c r="H7932" s="3" t="str">
        <f>VLOOKUP(Table3[[#This Row],[PRODUCT ID]],Table1[[PRODUCT]:[SELLING PRICE]],2,FALSE)</f>
        <v>Category2</v>
      </c>
      <c r="I7932" s="3" t="str">
        <f>VLOOKUP(Table3[[#This Row],[PRODUCT ID]],Table1[[PRODUCT]:[SELLING PRICE]],3,FALSE)</f>
        <v>Lt</v>
      </c>
      <c r="J7932" s="16">
        <f ca="1">VLOOKUP(Table3[[#This Row],[PRODUCT ID]],Table1[[PRODUCT]:[SELLING PRICE]],4,FALSE)</f>
        <v>196</v>
      </c>
      <c r="K7932" s="16">
        <f ca="1">VLOOKUP(Table3[[#This Row],[PRODUCT ID]],Table1[[PRODUCT]:[SELLING PRICE]],5,FALSE)</f>
        <v>260.89821908990632</v>
      </c>
      <c r="L7932" s="16">
        <f ca="1">J7932*Table3[[#This Row],[QUANTITY]]</f>
        <v>2156</v>
      </c>
      <c r="M7932" s="16">
        <f ca="1">K7932*Table3[[#This Row],[QUANTITY]]*(1-Table3[[#This Row],[DISCOUNT %]])</f>
        <v>2788.2887195476978</v>
      </c>
      <c r="N7932" s="3">
        <f>DAY(Table3[[#This Row],[DATE]])</f>
        <v>18</v>
      </c>
      <c r="O7932" s="3" t="str">
        <f>TEXT(Table3[[#This Row],[DATE]],"mmm")</f>
        <v>Sep</v>
      </c>
      <c r="P7932" s="3">
        <f>YEAR(Table3[[#This Row],[DATE]])</f>
        <v>2042</v>
      </c>
    </row>
    <row r="7933" spans="1:16" x14ac:dyDescent="0.3">
      <c r="A7933" s="6">
        <v>52128</v>
      </c>
      <c r="B7933" s="7" t="s">
        <v>1641</v>
      </c>
      <c r="C7933" s="9">
        <f t="shared" ca="1" si="246"/>
        <v>3</v>
      </c>
      <c r="D7933" s="9" t="s">
        <v>2117</v>
      </c>
      <c r="E7933" s="9" t="s">
        <v>2116</v>
      </c>
      <c r="F7933" s="10">
        <f t="shared" ca="1" si="247"/>
        <v>6.7932027374034309E-2</v>
      </c>
      <c r="G7933" s="3" t="str">
        <f>VLOOKUP(Table3[[#This Row],[PRODUCT ID]],Table1[[PRODUCT]:[SELLING PRICE]],1,FALSE)</f>
        <v>Product589</v>
      </c>
      <c r="H7933" s="3" t="str">
        <f>VLOOKUP(Table3[[#This Row],[PRODUCT ID]],Table1[[PRODUCT]:[SELLING PRICE]],2,FALSE)</f>
        <v>Category3</v>
      </c>
      <c r="I7933" s="3" t="str">
        <f>VLOOKUP(Table3[[#This Row],[PRODUCT ID]],Table1[[PRODUCT]:[SELLING PRICE]],3,FALSE)</f>
        <v>Ft</v>
      </c>
      <c r="J7933" s="16">
        <f ca="1">VLOOKUP(Table3[[#This Row],[PRODUCT ID]],Table1[[PRODUCT]:[SELLING PRICE]],4,FALSE)</f>
        <v>114</v>
      </c>
      <c r="K7933" s="16">
        <f ca="1">VLOOKUP(Table3[[#This Row],[PRODUCT ID]],Table1[[PRODUCT]:[SELLING PRICE]],5,FALSE)</f>
        <v>308.24021749096835</v>
      </c>
      <c r="L7933" s="16">
        <f ca="1">J7933*Table3[[#This Row],[QUANTITY]]</f>
        <v>342</v>
      </c>
      <c r="M7933" s="16">
        <f ca="1">K7933*Table3[[#This Row],[QUANTITY]]*(1-Table3[[#This Row],[DISCOUNT %]])</f>
        <v>861.90250379578083</v>
      </c>
      <c r="N7933" s="3">
        <f>DAY(Table3[[#This Row],[DATE]])</f>
        <v>19</v>
      </c>
      <c r="O7933" s="3" t="str">
        <f>TEXT(Table3[[#This Row],[DATE]],"mmm")</f>
        <v>Sep</v>
      </c>
      <c r="P7933" s="3">
        <f>YEAR(Table3[[#This Row],[DATE]])</f>
        <v>2042</v>
      </c>
    </row>
    <row r="7934" spans="1:16" x14ac:dyDescent="0.3">
      <c r="A7934" s="6">
        <v>52129</v>
      </c>
      <c r="B7934" s="7" t="s">
        <v>1642</v>
      </c>
      <c r="C7934" s="9">
        <f t="shared" ca="1" si="246"/>
        <v>13</v>
      </c>
      <c r="D7934" s="9" t="s">
        <v>2116</v>
      </c>
      <c r="E7934" s="9" t="s">
        <v>2116</v>
      </c>
      <c r="F7934" s="10">
        <f t="shared" ca="1" si="247"/>
        <v>5.408244285573055E-2</v>
      </c>
      <c r="G7934" s="3" t="str">
        <f>VLOOKUP(Table3[[#This Row],[PRODUCT ID]],Table1[[PRODUCT]:[SELLING PRICE]],1,FALSE)</f>
        <v>Product590</v>
      </c>
      <c r="H7934" s="3" t="str">
        <f>VLOOKUP(Table3[[#This Row],[PRODUCT ID]],Table1[[PRODUCT]:[SELLING PRICE]],2,FALSE)</f>
        <v>Category4</v>
      </c>
      <c r="I7934" s="3" t="str">
        <f>VLOOKUP(Table3[[#This Row],[PRODUCT ID]],Table1[[PRODUCT]:[SELLING PRICE]],3,FALSE)</f>
        <v>Kg</v>
      </c>
      <c r="J7934" s="16">
        <f ca="1">VLOOKUP(Table3[[#This Row],[PRODUCT ID]],Table1[[PRODUCT]:[SELLING PRICE]],4,FALSE)</f>
        <v>33</v>
      </c>
      <c r="K7934" s="16">
        <f ca="1">VLOOKUP(Table3[[#This Row],[PRODUCT ID]],Table1[[PRODUCT]:[SELLING PRICE]],5,FALSE)</f>
        <v>247.19198828534576</v>
      </c>
      <c r="L7934" s="16">
        <f ca="1">J7934*Table3[[#This Row],[QUANTITY]]</f>
        <v>429</v>
      </c>
      <c r="M7934" s="16">
        <f ca="1">K7934*Table3[[#This Row],[QUANTITY]]*(1-Table3[[#This Row],[DISCOUNT %]])</f>
        <v>3039.7021421586187</v>
      </c>
      <c r="N7934" s="3">
        <f>DAY(Table3[[#This Row],[DATE]])</f>
        <v>20</v>
      </c>
      <c r="O7934" s="3" t="str">
        <f>TEXT(Table3[[#This Row],[DATE]],"mmm")</f>
        <v>Sep</v>
      </c>
      <c r="P7934" s="3">
        <f>YEAR(Table3[[#This Row],[DATE]])</f>
        <v>2042</v>
      </c>
    </row>
    <row r="7935" spans="1:16" x14ac:dyDescent="0.3">
      <c r="A7935" s="6">
        <v>52130</v>
      </c>
      <c r="B7935" s="7" t="s">
        <v>1643</v>
      </c>
      <c r="C7935" s="9">
        <f t="shared" ca="1" si="246"/>
        <v>11</v>
      </c>
      <c r="D7935" s="9" t="s">
        <v>2116</v>
      </c>
      <c r="E7935" s="9" t="s">
        <v>2116</v>
      </c>
      <c r="F7935" s="10">
        <f t="shared" ca="1" si="247"/>
        <v>8.7855605625031641E-2</v>
      </c>
      <c r="G7935" s="3" t="str">
        <f>VLOOKUP(Table3[[#This Row],[PRODUCT ID]],Table1[[PRODUCT]:[SELLING PRICE]],1,FALSE)</f>
        <v>Product591</v>
      </c>
      <c r="H7935" s="3" t="str">
        <f>VLOOKUP(Table3[[#This Row],[PRODUCT ID]],Table1[[PRODUCT]:[SELLING PRICE]],2,FALSE)</f>
        <v>Category5</v>
      </c>
      <c r="I7935" s="3" t="str">
        <f>VLOOKUP(Table3[[#This Row],[PRODUCT ID]],Table1[[PRODUCT]:[SELLING PRICE]],3,FALSE)</f>
        <v>No</v>
      </c>
      <c r="J7935" s="16">
        <f ca="1">VLOOKUP(Table3[[#This Row],[PRODUCT ID]],Table1[[PRODUCT]:[SELLING PRICE]],4,FALSE)</f>
        <v>46</v>
      </c>
      <c r="K7935" s="16">
        <f ca="1">VLOOKUP(Table3[[#This Row],[PRODUCT ID]],Table1[[PRODUCT]:[SELLING PRICE]],5,FALSE)</f>
        <v>316.1134611109714</v>
      </c>
      <c r="L7935" s="16">
        <f ca="1">J7935*Table3[[#This Row],[QUANTITY]]</f>
        <v>506</v>
      </c>
      <c r="M7935" s="16">
        <f ca="1">K7935*Table3[[#This Row],[QUANTITY]]*(1-Table3[[#This Row],[DISCOUNT %]])</f>
        <v>3171.7523369272631</v>
      </c>
      <c r="N7935" s="3">
        <f>DAY(Table3[[#This Row],[DATE]])</f>
        <v>21</v>
      </c>
      <c r="O7935" s="3" t="str">
        <f>TEXT(Table3[[#This Row],[DATE]],"mmm")</f>
        <v>Sep</v>
      </c>
      <c r="P7935" s="3">
        <f>YEAR(Table3[[#This Row],[DATE]])</f>
        <v>2042</v>
      </c>
    </row>
    <row r="7936" spans="1:16" x14ac:dyDescent="0.3">
      <c r="A7936" s="6">
        <v>52131</v>
      </c>
      <c r="B7936" s="7" t="s">
        <v>1644</v>
      </c>
      <c r="C7936" s="9">
        <f t="shared" ca="1" si="246"/>
        <v>4</v>
      </c>
      <c r="D7936" s="9" t="s">
        <v>2116</v>
      </c>
      <c r="E7936" s="9" t="s">
        <v>2118</v>
      </c>
      <c r="F7936" s="10">
        <f t="shared" ca="1" si="247"/>
        <v>7.5520601524720982E-2</v>
      </c>
      <c r="G7936" s="3" t="str">
        <f>VLOOKUP(Table3[[#This Row],[PRODUCT ID]],Table1[[PRODUCT]:[SELLING PRICE]],1,FALSE)</f>
        <v>Product592</v>
      </c>
      <c r="H7936" s="3" t="str">
        <f>VLOOKUP(Table3[[#This Row],[PRODUCT ID]],Table1[[PRODUCT]:[SELLING PRICE]],2,FALSE)</f>
        <v>Category1</v>
      </c>
      <c r="I7936" s="3" t="str">
        <f>VLOOKUP(Table3[[#This Row],[PRODUCT ID]],Table1[[PRODUCT]:[SELLING PRICE]],3,FALSE)</f>
        <v>No</v>
      </c>
      <c r="J7936" s="16">
        <f ca="1">VLOOKUP(Table3[[#This Row],[PRODUCT ID]],Table1[[PRODUCT]:[SELLING PRICE]],4,FALSE)</f>
        <v>170</v>
      </c>
      <c r="K7936" s="16">
        <f ca="1">VLOOKUP(Table3[[#This Row],[PRODUCT ID]],Table1[[PRODUCT]:[SELLING PRICE]],5,FALSE)</f>
        <v>313.51053148459403</v>
      </c>
      <c r="L7936" s="16">
        <f ca="1">J7936*Table3[[#This Row],[QUANTITY]]</f>
        <v>680</v>
      </c>
      <c r="M7936" s="16">
        <f ca="1">K7936*Table3[[#This Row],[QUANTITY]]*(1-Table3[[#This Row],[DISCOUNT %]])</f>
        <v>1159.3361102501701</v>
      </c>
      <c r="N7936" s="3">
        <f>DAY(Table3[[#This Row],[DATE]])</f>
        <v>22</v>
      </c>
      <c r="O7936" s="3" t="str">
        <f>TEXT(Table3[[#This Row],[DATE]],"mmm")</f>
        <v>Sep</v>
      </c>
      <c r="P7936" s="3">
        <f>YEAR(Table3[[#This Row],[DATE]])</f>
        <v>2042</v>
      </c>
    </row>
    <row r="7937" spans="1:16" x14ac:dyDescent="0.3">
      <c r="A7937" s="6">
        <v>52132</v>
      </c>
      <c r="B7937" s="7" t="s">
        <v>1645</v>
      </c>
      <c r="C7937" s="9">
        <f t="shared" ca="1" si="246"/>
        <v>12</v>
      </c>
      <c r="D7937" s="9" t="s">
        <v>2116</v>
      </c>
      <c r="E7937" s="9" t="s">
        <v>2118</v>
      </c>
      <c r="F7937" s="10">
        <f t="shared" ca="1" si="247"/>
        <v>4.2581827326761995E-2</v>
      </c>
      <c r="G7937" s="3" t="str">
        <f>VLOOKUP(Table3[[#This Row],[PRODUCT ID]],Table1[[PRODUCT]:[SELLING PRICE]],1,FALSE)</f>
        <v>Product593</v>
      </c>
      <c r="H7937" s="3" t="str">
        <f>VLOOKUP(Table3[[#This Row],[PRODUCT ID]],Table1[[PRODUCT]:[SELLING PRICE]],2,FALSE)</f>
        <v>Category2</v>
      </c>
      <c r="I7937" s="3" t="str">
        <f>VLOOKUP(Table3[[#This Row],[PRODUCT ID]],Table1[[PRODUCT]:[SELLING PRICE]],3,FALSE)</f>
        <v>Ft</v>
      </c>
      <c r="J7937" s="16">
        <f ca="1">VLOOKUP(Table3[[#This Row],[PRODUCT ID]],Table1[[PRODUCT]:[SELLING PRICE]],4,FALSE)</f>
        <v>152</v>
      </c>
      <c r="K7937" s="16">
        <f ca="1">VLOOKUP(Table3[[#This Row],[PRODUCT ID]],Table1[[PRODUCT]:[SELLING PRICE]],5,FALSE)</f>
        <v>270.63325012124164</v>
      </c>
      <c r="L7937" s="16">
        <f ca="1">J7937*Table3[[#This Row],[QUANTITY]]</f>
        <v>1824</v>
      </c>
      <c r="M7937" s="16">
        <f ca="1">K7937*Table3[[#This Row],[QUANTITY]]*(1-Table3[[#This Row],[DISCOUNT %]])</f>
        <v>3109.3103015483825</v>
      </c>
      <c r="N7937" s="3">
        <f>DAY(Table3[[#This Row],[DATE]])</f>
        <v>23</v>
      </c>
      <c r="O7937" s="3" t="str">
        <f>TEXT(Table3[[#This Row],[DATE]],"mmm")</f>
        <v>Sep</v>
      </c>
      <c r="P7937" s="3">
        <f>YEAR(Table3[[#This Row],[DATE]])</f>
        <v>2042</v>
      </c>
    </row>
    <row r="7938" spans="1:16" x14ac:dyDescent="0.3">
      <c r="A7938" s="6">
        <v>52133</v>
      </c>
      <c r="B7938" s="7" t="s">
        <v>1646</v>
      </c>
      <c r="C7938" s="9">
        <f t="shared" ca="1" si="246"/>
        <v>11</v>
      </c>
      <c r="D7938" s="9" t="s">
        <v>2115</v>
      </c>
      <c r="E7938" s="9" t="s">
        <v>2116</v>
      </c>
      <c r="F7938" s="10">
        <f t="shared" ca="1" si="247"/>
        <v>2.2875322776518048E-2</v>
      </c>
      <c r="G7938" s="3" t="str">
        <f>VLOOKUP(Table3[[#This Row],[PRODUCT ID]],Table1[[PRODUCT]:[SELLING PRICE]],1,FALSE)</f>
        <v>Product594</v>
      </c>
      <c r="H7938" s="3" t="str">
        <f>VLOOKUP(Table3[[#This Row],[PRODUCT ID]],Table1[[PRODUCT]:[SELLING PRICE]],2,FALSE)</f>
        <v>Category3</v>
      </c>
      <c r="I7938" s="3" t="str">
        <f>VLOOKUP(Table3[[#This Row],[PRODUCT ID]],Table1[[PRODUCT]:[SELLING PRICE]],3,FALSE)</f>
        <v>No</v>
      </c>
      <c r="J7938" s="16">
        <f ca="1">VLOOKUP(Table3[[#This Row],[PRODUCT ID]],Table1[[PRODUCT]:[SELLING PRICE]],4,FALSE)</f>
        <v>103</v>
      </c>
      <c r="K7938" s="16">
        <f ca="1">VLOOKUP(Table3[[#This Row],[PRODUCT ID]],Table1[[PRODUCT]:[SELLING PRICE]],5,FALSE)</f>
        <v>194.26523221621534</v>
      </c>
      <c r="L7938" s="16">
        <f ca="1">J7938*Table3[[#This Row],[QUANTITY]]</f>
        <v>1133</v>
      </c>
      <c r="M7938" s="16">
        <f ca="1">K7938*Table3[[#This Row],[QUANTITY]]*(1-Table3[[#This Row],[DISCOUNT %]])</f>
        <v>2088.0348755751556</v>
      </c>
      <c r="N7938" s="3">
        <f>DAY(Table3[[#This Row],[DATE]])</f>
        <v>24</v>
      </c>
      <c r="O7938" s="3" t="str">
        <f>TEXT(Table3[[#This Row],[DATE]],"mmm")</f>
        <v>Sep</v>
      </c>
      <c r="P7938" s="3">
        <f>YEAR(Table3[[#This Row],[DATE]])</f>
        <v>2042</v>
      </c>
    </row>
    <row r="7939" spans="1:16" x14ac:dyDescent="0.3">
      <c r="A7939" s="6">
        <v>52134</v>
      </c>
      <c r="B7939" s="7" t="s">
        <v>1647</v>
      </c>
      <c r="C7939" s="9">
        <f t="shared" ref="C7939:C8002" ca="1" si="248">RANDBETWEEN(1,15)</f>
        <v>13</v>
      </c>
      <c r="D7939" s="9" t="s">
        <v>2116</v>
      </c>
      <c r="E7939" s="9" t="s">
        <v>2116</v>
      </c>
      <c r="F7939" s="10">
        <f t="shared" ref="F7939:F8002" ca="1" si="249">RAND()*(0.1)</f>
        <v>5.3142571119002405E-2</v>
      </c>
      <c r="G7939" s="3" t="str">
        <f>VLOOKUP(Table3[[#This Row],[PRODUCT ID]],Table1[[PRODUCT]:[SELLING PRICE]],1,FALSE)</f>
        <v>Product595</v>
      </c>
      <c r="H7939" s="3" t="str">
        <f>VLOOKUP(Table3[[#This Row],[PRODUCT ID]],Table1[[PRODUCT]:[SELLING PRICE]],2,FALSE)</f>
        <v>Category4</v>
      </c>
      <c r="I7939" s="3" t="str">
        <f>VLOOKUP(Table3[[#This Row],[PRODUCT ID]],Table1[[PRODUCT]:[SELLING PRICE]],3,FALSE)</f>
        <v>Kg</v>
      </c>
      <c r="J7939" s="16">
        <f ca="1">VLOOKUP(Table3[[#This Row],[PRODUCT ID]],Table1[[PRODUCT]:[SELLING PRICE]],4,FALSE)</f>
        <v>199</v>
      </c>
      <c r="K7939" s="16">
        <f ca="1">VLOOKUP(Table3[[#This Row],[PRODUCT ID]],Table1[[PRODUCT]:[SELLING PRICE]],5,FALSE)</f>
        <v>83.244844460719904</v>
      </c>
      <c r="L7939" s="16">
        <f ca="1">J7939*Table3[[#This Row],[QUANTITY]]</f>
        <v>2587</v>
      </c>
      <c r="M7939" s="16">
        <f ca="1">K7939*Table3[[#This Row],[QUANTITY]]*(1-Table3[[#This Row],[DISCOUNT %]])</f>
        <v>1024.6729921177853</v>
      </c>
      <c r="N7939" s="3">
        <f>DAY(Table3[[#This Row],[DATE]])</f>
        <v>25</v>
      </c>
      <c r="O7939" s="3" t="str">
        <f>TEXT(Table3[[#This Row],[DATE]],"mmm")</f>
        <v>Sep</v>
      </c>
      <c r="P7939" s="3">
        <f>YEAR(Table3[[#This Row],[DATE]])</f>
        <v>2042</v>
      </c>
    </row>
    <row r="7940" spans="1:16" x14ac:dyDescent="0.3">
      <c r="A7940" s="6">
        <v>52135</v>
      </c>
      <c r="B7940" s="7" t="s">
        <v>1648</v>
      </c>
      <c r="C7940" s="9">
        <f t="shared" ca="1" si="248"/>
        <v>10</v>
      </c>
      <c r="D7940" s="9" t="s">
        <v>2117</v>
      </c>
      <c r="E7940" s="9" t="s">
        <v>2116</v>
      </c>
      <c r="F7940" s="10">
        <f t="shared" ca="1" si="249"/>
        <v>9.357390796716035E-2</v>
      </c>
      <c r="G7940" s="3" t="str">
        <f>VLOOKUP(Table3[[#This Row],[PRODUCT ID]],Table1[[PRODUCT]:[SELLING PRICE]],1,FALSE)</f>
        <v>Product596</v>
      </c>
      <c r="H7940" s="3" t="str">
        <f>VLOOKUP(Table3[[#This Row],[PRODUCT ID]],Table1[[PRODUCT]:[SELLING PRICE]],2,FALSE)</f>
        <v>Category5</v>
      </c>
      <c r="I7940" s="3" t="str">
        <f>VLOOKUP(Table3[[#This Row],[PRODUCT ID]],Table1[[PRODUCT]:[SELLING PRICE]],3,FALSE)</f>
        <v>Kg</v>
      </c>
      <c r="J7940" s="16">
        <f ca="1">VLOOKUP(Table3[[#This Row],[PRODUCT ID]],Table1[[PRODUCT]:[SELLING PRICE]],4,FALSE)</f>
        <v>212</v>
      </c>
      <c r="K7940" s="16">
        <f ca="1">VLOOKUP(Table3[[#This Row],[PRODUCT ID]],Table1[[PRODUCT]:[SELLING PRICE]],5,FALSE)</f>
        <v>107.30438217171675</v>
      </c>
      <c r="L7940" s="16">
        <f ca="1">J7940*Table3[[#This Row],[QUANTITY]]</f>
        <v>2120</v>
      </c>
      <c r="M7940" s="16">
        <f ca="1">K7940*Table3[[#This Row],[QUANTITY]]*(1-Table3[[#This Row],[DISCOUNT %]])</f>
        <v>972.63491789907516</v>
      </c>
      <c r="N7940" s="3">
        <f>DAY(Table3[[#This Row],[DATE]])</f>
        <v>26</v>
      </c>
      <c r="O7940" s="3" t="str">
        <f>TEXT(Table3[[#This Row],[DATE]],"mmm")</f>
        <v>Sep</v>
      </c>
      <c r="P7940" s="3">
        <f>YEAR(Table3[[#This Row],[DATE]])</f>
        <v>2042</v>
      </c>
    </row>
    <row r="7941" spans="1:16" x14ac:dyDescent="0.3">
      <c r="A7941" s="6">
        <v>52136</v>
      </c>
      <c r="B7941" s="7" t="s">
        <v>1649</v>
      </c>
      <c r="C7941" s="9">
        <f t="shared" ca="1" si="248"/>
        <v>14</v>
      </c>
      <c r="D7941" s="9" t="s">
        <v>2115</v>
      </c>
      <c r="E7941" s="9" t="s">
        <v>2116</v>
      </c>
      <c r="F7941" s="10">
        <f t="shared" ca="1" si="249"/>
        <v>7.4662257922348825E-4</v>
      </c>
      <c r="G7941" s="3" t="str">
        <f>VLOOKUP(Table3[[#This Row],[PRODUCT ID]],Table1[[PRODUCT]:[SELLING PRICE]],1,FALSE)</f>
        <v>Product597</v>
      </c>
      <c r="H7941" s="3" t="str">
        <f>VLOOKUP(Table3[[#This Row],[PRODUCT ID]],Table1[[PRODUCT]:[SELLING PRICE]],2,FALSE)</f>
        <v>Category1</v>
      </c>
      <c r="I7941" s="3" t="str">
        <f>VLOOKUP(Table3[[#This Row],[PRODUCT ID]],Table1[[PRODUCT]:[SELLING PRICE]],3,FALSE)</f>
        <v>Lt</v>
      </c>
      <c r="J7941" s="16">
        <f ca="1">VLOOKUP(Table3[[#This Row],[PRODUCT ID]],Table1[[PRODUCT]:[SELLING PRICE]],4,FALSE)</f>
        <v>55</v>
      </c>
      <c r="K7941" s="16">
        <f ca="1">VLOOKUP(Table3[[#This Row],[PRODUCT ID]],Table1[[PRODUCT]:[SELLING PRICE]],5,FALSE)</f>
        <v>294.90228470703693</v>
      </c>
      <c r="L7941" s="16">
        <f ca="1">J7941*Table3[[#This Row],[QUANTITY]]</f>
        <v>770</v>
      </c>
      <c r="M7941" s="16">
        <f ca="1">K7941*Table3[[#This Row],[QUANTITY]]*(1-Table3[[#This Row],[DISCOUNT %]])</f>
        <v>4125.5494560365405</v>
      </c>
      <c r="N7941" s="3">
        <f>DAY(Table3[[#This Row],[DATE]])</f>
        <v>27</v>
      </c>
      <c r="O7941" s="3" t="str">
        <f>TEXT(Table3[[#This Row],[DATE]],"mmm")</f>
        <v>Sep</v>
      </c>
      <c r="P7941" s="3">
        <f>YEAR(Table3[[#This Row],[DATE]])</f>
        <v>2042</v>
      </c>
    </row>
    <row r="7942" spans="1:16" x14ac:dyDescent="0.3">
      <c r="A7942" s="6">
        <v>52137</v>
      </c>
      <c r="B7942" s="7" t="s">
        <v>1650</v>
      </c>
      <c r="C7942" s="9">
        <f t="shared" ca="1" si="248"/>
        <v>8</v>
      </c>
      <c r="D7942" s="9" t="s">
        <v>2115</v>
      </c>
      <c r="E7942" s="9" t="s">
        <v>2118</v>
      </c>
      <c r="F7942" s="10">
        <f t="shared" ca="1" si="249"/>
        <v>6.2532072331056107E-2</v>
      </c>
      <c r="G7942" s="3" t="str">
        <f>VLOOKUP(Table3[[#This Row],[PRODUCT ID]],Table1[[PRODUCT]:[SELLING PRICE]],1,FALSE)</f>
        <v>Product598</v>
      </c>
      <c r="H7942" s="3" t="str">
        <f>VLOOKUP(Table3[[#This Row],[PRODUCT ID]],Table1[[PRODUCT]:[SELLING PRICE]],2,FALSE)</f>
        <v>Category2</v>
      </c>
      <c r="I7942" s="3" t="str">
        <f>VLOOKUP(Table3[[#This Row],[PRODUCT ID]],Table1[[PRODUCT]:[SELLING PRICE]],3,FALSE)</f>
        <v>Kg</v>
      </c>
      <c r="J7942" s="16">
        <f ca="1">VLOOKUP(Table3[[#This Row],[PRODUCT ID]],Table1[[PRODUCT]:[SELLING PRICE]],4,FALSE)</f>
        <v>202</v>
      </c>
      <c r="K7942" s="16">
        <f ca="1">VLOOKUP(Table3[[#This Row],[PRODUCT ID]],Table1[[PRODUCT]:[SELLING PRICE]],5,FALSE)</f>
        <v>128.35824658120035</v>
      </c>
      <c r="L7942" s="16">
        <f ca="1">J7942*Table3[[#This Row],[QUANTITY]]</f>
        <v>1616</v>
      </c>
      <c r="M7942" s="16">
        <f ca="1">K7942*Table3[[#This Row],[QUANTITY]]*(1-Table3[[#This Row],[DISCOUNT %]])</f>
        <v>962.65391537357755</v>
      </c>
      <c r="N7942" s="3">
        <f>DAY(Table3[[#This Row],[DATE]])</f>
        <v>28</v>
      </c>
      <c r="O7942" s="3" t="str">
        <f>TEXT(Table3[[#This Row],[DATE]],"mmm")</f>
        <v>Sep</v>
      </c>
      <c r="P7942" s="3">
        <f>YEAR(Table3[[#This Row],[DATE]])</f>
        <v>2042</v>
      </c>
    </row>
    <row r="7943" spans="1:16" x14ac:dyDescent="0.3">
      <c r="A7943" s="6">
        <v>52138</v>
      </c>
      <c r="B7943" s="7" t="s">
        <v>1651</v>
      </c>
      <c r="C7943" s="9">
        <f t="shared" ca="1" si="248"/>
        <v>14</v>
      </c>
      <c r="D7943" s="9" t="s">
        <v>2115</v>
      </c>
      <c r="E7943" s="9" t="s">
        <v>2116</v>
      </c>
      <c r="F7943" s="10">
        <f t="shared" ca="1" si="249"/>
        <v>5.7648894167335984E-2</v>
      </c>
      <c r="G7943" s="3" t="str">
        <f>VLOOKUP(Table3[[#This Row],[PRODUCT ID]],Table1[[PRODUCT]:[SELLING PRICE]],1,FALSE)</f>
        <v>Product599</v>
      </c>
      <c r="H7943" s="3" t="str">
        <f>VLOOKUP(Table3[[#This Row],[PRODUCT ID]],Table1[[PRODUCT]:[SELLING PRICE]],2,FALSE)</f>
        <v>Category3</v>
      </c>
      <c r="I7943" s="3" t="str">
        <f>VLOOKUP(Table3[[#This Row],[PRODUCT ID]],Table1[[PRODUCT]:[SELLING PRICE]],3,FALSE)</f>
        <v>Lt</v>
      </c>
      <c r="J7943" s="16">
        <f ca="1">VLOOKUP(Table3[[#This Row],[PRODUCT ID]],Table1[[PRODUCT]:[SELLING PRICE]],4,FALSE)</f>
        <v>64</v>
      </c>
      <c r="K7943" s="16">
        <f ca="1">VLOOKUP(Table3[[#This Row],[PRODUCT ID]],Table1[[PRODUCT]:[SELLING PRICE]],5,FALSE)</f>
        <v>267.25797660513751</v>
      </c>
      <c r="L7943" s="16">
        <f ca="1">J7943*Table3[[#This Row],[QUANTITY]]</f>
        <v>896</v>
      </c>
      <c r="M7943" s="16">
        <f ca="1">K7943*Table3[[#This Row],[QUANTITY]]*(1-Table3[[#This Row],[DISCOUNT %]])</f>
        <v>3525.9118971503221</v>
      </c>
      <c r="N7943" s="3">
        <f>DAY(Table3[[#This Row],[DATE]])</f>
        <v>29</v>
      </c>
      <c r="O7943" s="3" t="str">
        <f>TEXT(Table3[[#This Row],[DATE]],"mmm")</f>
        <v>Sep</v>
      </c>
      <c r="P7943" s="3">
        <f>YEAR(Table3[[#This Row],[DATE]])</f>
        <v>2042</v>
      </c>
    </row>
    <row r="7944" spans="1:16" x14ac:dyDescent="0.3">
      <c r="A7944" s="6">
        <v>52139</v>
      </c>
      <c r="B7944" s="7" t="s">
        <v>1652</v>
      </c>
      <c r="C7944" s="9">
        <f t="shared" ca="1" si="248"/>
        <v>14</v>
      </c>
      <c r="D7944" s="9" t="s">
        <v>2116</v>
      </c>
      <c r="E7944" s="9" t="s">
        <v>2116</v>
      </c>
      <c r="F7944" s="10">
        <f t="shared" ca="1" si="249"/>
        <v>9.1095944694679395E-2</v>
      </c>
      <c r="G7944" s="3" t="str">
        <f>VLOOKUP(Table3[[#This Row],[PRODUCT ID]],Table1[[PRODUCT]:[SELLING PRICE]],1,FALSE)</f>
        <v>Product600</v>
      </c>
      <c r="H7944" s="3" t="str">
        <f>VLOOKUP(Table3[[#This Row],[PRODUCT ID]],Table1[[PRODUCT]:[SELLING PRICE]],2,FALSE)</f>
        <v>Category4</v>
      </c>
      <c r="I7944" s="3" t="str">
        <f>VLOOKUP(Table3[[#This Row],[PRODUCT ID]],Table1[[PRODUCT]:[SELLING PRICE]],3,FALSE)</f>
        <v>Ft</v>
      </c>
      <c r="J7944" s="16">
        <f ca="1">VLOOKUP(Table3[[#This Row],[PRODUCT ID]],Table1[[PRODUCT]:[SELLING PRICE]],4,FALSE)</f>
        <v>28</v>
      </c>
      <c r="K7944" s="16">
        <f ca="1">VLOOKUP(Table3[[#This Row],[PRODUCT ID]],Table1[[PRODUCT]:[SELLING PRICE]],5,FALSE)</f>
        <v>195.71290833249435</v>
      </c>
      <c r="L7944" s="16">
        <f ca="1">J7944*Table3[[#This Row],[QUANTITY]]</f>
        <v>392</v>
      </c>
      <c r="M7944" s="16">
        <f ca="1">K7944*Table3[[#This Row],[QUANTITY]]*(1-Table3[[#This Row],[DISCOUNT %]])</f>
        <v>2490.3795848260361</v>
      </c>
      <c r="N7944" s="3">
        <f>DAY(Table3[[#This Row],[DATE]])</f>
        <v>30</v>
      </c>
      <c r="O7944" s="3" t="str">
        <f>TEXT(Table3[[#This Row],[DATE]],"mmm")</f>
        <v>Sep</v>
      </c>
      <c r="P7944" s="3">
        <f>YEAR(Table3[[#This Row],[DATE]])</f>
        <v>2042</v>
      </c>
    </row>
    <row r="7945" spans="1:16" x14ac:dyDescent="0.3">
      <c r="A7945" s="6">
        <v>52140</v>
      </c>
      <c r="B7945" s="7" t="s">
        <v>1653</v>
      </c>
      <c r="C7945" s="9">
        <f t="shared" ca="1" si="248"/>
        <v>8</v>
      </c>
      <c r="D7945" s="9" t="s">
        <v>2116</v>
      </c>
      <c r="E7945" s="9" t="s">
        <v>2116</v>
      </c>
      <c r="F7945" s="10">
        <f t="shared" ca="1" si="249"/>
        <v>2.3123232617086365E-2</v>
      </c>
      <c r="G7945" s="3" t="str">
        <f>VLOOKUP(Table3[[#This Row],[PRODUCT ID]],Table1[[PRODUCT]:[SELLING PRICE]],1,FALSE)</f>
        <v>Product601</v>
      </c>
      <c r="H7945" s="3" t="str">
        <f>VLOOKUP(Table3[[#This Row],[PRODUCT ID]],Table1[[PRODUCT]:[SELLING PRICE]],2,FALSE)</f>
        <v>Category1</v>
      </c>
      <c r="I7945" s="3" t="str">
        <f>VLOOKUP(Table3[[#This Row],[PRODUCT ID]],Table1[[PRODUCT]:[SELLING PRICE]],3,FALSE)</f>
        <v>Kg</v>
      </c>
      <c r="J7945" s="16">
        <f ca="1">VLOOKUP(Table3[[#This Row],[PRODUCT ID]],Table1[[PRODUCT]:[SELLING PRICE]],4,FALSE)</f>
        <v>43</v>
      </c>
      <c r="K7945" s="16">
        <f ca="1">VLOOKUP(Table3[[#This Row],[PRODUCT ID]],Table1[[PRODUCT]:[SELLING PRICE]],5,FALSE)</f>
        <v>188.55413070750183</v>
      </c>
      <c r="L7945" s="16">
        <f ca="1">J7945*Table3[[#This Row],[QUANTITY]]</f>
        <v>344</v>
      </c>
      <c r="M7945" s="16">
        <f ca="1">K7945*Table3[[#This Row],[QUANTITY]]*(1-Table3[[#This Row],[DISCOUNT %]])</f>
        <v>1473.553197457918</v>
      </c>
      <c r="N7945" s="3">
        <f>DAY(Table3[[#This Row],[DATE]])</f>
        <v>1</v>
      </c>
      <c r="O7945" s="3" t="str">
        <f>TEXT(Table3[[#This Row],[DATE]],"mmm")</f>
        <v>Oct</v>
      </c>
      <c r="P7945" s="3">
        <f>YEAR(Table3[[#This Row],[DATE]])</f>
        <v>2042</v>
      </c>
    </row>
    <row r="7946" spans="1:16" x14ac:dyDescent="0.3">
      <c r="A7946" s="6">
        <v>52141</v>
      </c>
      <c r="B7946" s="7" t="s">
        <v>1654</v>
      </c>
      <c r="C7946" s="9">
        <f t="shared" ca="1" si="248"/>
        <v>8</v>
      </c>
      <c r="D7946" s="9" t="s">
        <v>2116</v>
      </c>
      <c r="E7946" s="9" t="s">
        <v>2116</v>
      </c>
      <c r="F7946" s="10">
        <f t="shared" ca="1" si="249"/>
        <v>3.3596238043633091E-2</v>
      </c>
      <c r="G7946" s="3" t="str">
        <f>VLOOKUP(Table3[[#This Row],[PRODUCT ID]],Table1[[PRODUCT]:[SELLING PRICE]],1,FALSE)</f>
        <v>Product602</v>
      </c>
      <c r="H7946" s="3" t="str">
        <f>VLOOKUP(Table3[[#This Row],[PRODUCT ID]],Table1[[PRODUCT]:[SELLING PRICE]],2,FALSE)</f>
        <v>Category2</v>
      </c>
      <c r="I7946" s="3" t="str">
        <f>VLOOKUP(Table3[[#This Row],[PRODUCT ID]],Table1[[PRODUCT]:[SELLING PRICE]],3,FALSE)</f>
        <v>No</v>
      </c>
      <c r="J7946" s="16">
        <f ca="1">VLOOKUP(Table3[[#This Row],[PRODUCT ID]],Table1[[PRODUCT]:[SELLING PRICE]],4,FALSE)</f>
        <v>46</v>
      </c>
      <c r="K7946" s="16">
        <f ca="1">VLOOKUP(Table3[[#This Row],[PRODUCT ID]],Table1[[PRODUCT]:[SELLING PRICE]],5,FALSE)</f>
        <v>144.77288285733954</v>
      </c>
      <c r="L7946" s="16">
        <f ca="1">J7946*Table3[[#This Row],[QUANTITY]]</f>
        <v>368</v>
      </c>
      <c r="M7946" s="16">
        <f ca="1">K7946*Table3[[#This Row],[QUANTITY]]*(1-Table3[[#This Row],[DISCOUNT %]])</f>
        <v>1119.2724689808108</v>
      </c>
      <c r="N7946" s="3">
        <f>DAY(Table3[[#This Row],[DATE]])</f>
        <v>2</v>
      </c>
      <c r="O7946" s="3" t="str">
        <f>TEXT(Table3[[#This Row],[DATE]],"mmm")</f>
        <v>Oct</v>
      </c>
      <c r="P7946" s="3">
        <f>YEAR(Table3[[#This Row],[DATE]])</f>
        <v>2042</v>
      </c>
    </row>
    <row r="7947" spans="1:16" x14ac:dyDescent="0.3">
      <c r="A7947" s="6">
        <v>52142</v>
      </c>
      <c r="B7947" s="7" t="s">
        <v>1655</v>
      </c>
      <c r="C7947" s="9">
        <f t="shared" ca="1" si="248"/>
        <v>9</v>
      </c>
      <c r="D7947" s="9" t="s">
        <v>2115</v>
      </c>
      <c r="E7947" s="9" t="s">
        <v>2116</v>
      </c>
      <c r="F7947" s="10">
        <f t="shared" ca="1" si="249"/>
        <v>5.5052505621054716E-2</v>
      </c>
      <c r="G7947" s="3" t="str">
        <f>VLOOKUP(Table3[[#This Row],[PRODUCT ID]],Table1[[PRODUCT]:[SELLING PRICE]],1,FALSE)</f>
        <v>Product603</v>
      </c>
      <c r="H7947" s="3" t="str">
        <f>VLOOKUP(Table3[[#This Row],[PRODUCT ID]],Table1[[PRODUCT]:[SELLING PRICE]],2,FALSE)</f>
        <v>Category3</v>
      </c>
      <c r="I7947" s="3" t="str">
        <f>VLOOKUP(Table3[[#This Row],[PRODUCT ID]],Table1[[PRODUCT]:[SELLING PRICE]],3,FALSE)</f>
        <v>No</v>
      </c>
      <c r="J7947" s="16">
        <f ca="1">VLOOKUP(Table3[[#This Row],[PRODUCT ID]],Table1[[PRODUCT]:[SELLING PRICE]],4,FALSE)</f>
        <v>229</v>
      </c>
      <c r="K7947" s="16">
        <f ca="1">VLOOKUP(Table3[[#This Row],[PRODUCT ID]],Table1[[PRODUCT]:[SELLING PRICE]],5,FALSE)</f>
        <v>293.91099332879907</v>
      </c>
      <c r="L7947" s="16">
        <f ca="1">J7947*Table3[[#This Row],[QUANTITY]]</f>
        <v>2061</v>
      </c>
      <c r="M7947" s="16">
        <f ca="1">K7947*Table3[[#This Row],[QUANTITY]]*(1-Table3[[#This Row],[DISCOUNT %]])</f>
        <v>2499.5741104482804</v>
      </c>
      <c r="N7947" s="3">
        <f>DAY(Table3[[#This Row],[DATE]])</f>
        <v>3</v>
      </c>
      <c r="O7947" s="3" t="str">
        <f>TEXT(Table3[[#This Row],[DATE]],"mmm")</f>
        <v>Oct</v>
      </c>
      <c r="P7947" s="3">
        <f>YEAR(Table3[[#This Row],[DATE]])</f>
        <v>2042</v>
      </c>
    </row>
    <row r="7948" spans="1:16" x14ac:dyDescent="0.3">
      <c r="A7948" s="6">
        <v>52143</v>
      </c>
      <c r="B7948" s="7" t="s">
        <v>1656</v>
      </c>
      <c r="C7948" s="9">
        <f t="shared" ca="1" si="248"/>
        <v>9</v>
      </c>
      <c r="D7948" s="9" t="s">
        <v>2117</v>
      </c>
      <c r="E7948" s="9" t="s">
        <v>2118</v>
      </c>
      <c r="F7948" s="10">
        <f t="shared" ca="1" si="249"/>
        <v>6.8799346895178762E-2</v>
      </c>
      <c r="G7948" s="3" t="str">
        <f>VLOOKUP(Table3[[#This Row],[PRODUCT ID]],Table1[[PRODUCT]:[SELLING PRICE]],1,FALSE)</f>
        <v>Product604</v>
      </c>
      <c r="H7948" s="3" t="str">
        <f>VLOOKUP(Table3[[#This Row],[PRODUCT ID]],Table1[[PRODUCT]:[SELLING PRICE]],2,FALSE)</f>
        <v>Category4</v>
      </c>
      <c r="I7948" s="3" t="str">
        <f>VLOOKUP(Table3[[#This Row],[PRODUCT ID]],Table1[[PRODUCT]:[SELLING PRICE]],3,FALSE)</f>
        <v>Ft</v>
      </c>
      <c r="J7948" s="16">
        <f ca="1">VLOOKUP(Table3[[#This Row],[PRODUCT ID]],Table1[[PRODUCT]:[SELLING PRICE]],4,FALSE)</f>
        <v>135</v>
      </c>
      <c r="K7948" s="16">
        <f ca="1">VLOOKUP(Table3[[#This Row],[PRODUCT ID]],Table1[[PRODUCT]:[SELLING PRICE]],5,FALSE)</f>
        <v>299.45069375343712</v>
      </c>
      <c r="L7948" s="16">
        <f ca="1">J7948*Table3[[#This Row],[QUANTITY]]</f>
        <v>1215</v>
      </c>
      <c r="M7948" s="16">
        <f ca="1">K7948*Table3[[#This Row],[QUANTITY]]*(1-Table3[[#This Row],[DISCOUNT %]])</f>
        <v>2509.6381343630319</v>
      </c>
      <c r="N7948" s="3">
        <f>DAY(Table3[[#This Row],[DATE]])</f>
        <v>4</v>
      </c>
      <c r="O7948" s="3" t="str">
        <f>TEXT(Table3[[#This Row],[DATE]],"mmm")</f>
        <v>Oct</v>
      </c>
      <c r="P7948" s="3">
        <f>YEAR(Table3[[#This Row],[DATE]])</f>
        <v>2042</v>
      </c>
    </row>
    <row r="7949" spans="1:16" x14ac:dyDescent="0.3">
      <c r="A7949" s="6">
        <v>52144</v>
      </c>
      <c r="B7949" s="7" t="s">
        <v>1657</v>
      </c>
      <c r="C7949" s="9">
        <f t="shared" ca="1" si="248"/>
        <v>11</v>
      </c>
      <c r="D7949" s="9" t="s">
        <v>2117</v>
      </c>
      <c r="E7949" s="9" t="s">
        <v>2118</v>
      </c>
      <c r="F7949" s="10">
        <f t="shared" ca="1" si="249"/>
        <v>1.5111436873505803E-3</v>
      </c>
      <c r="G7949" s="3" t="str">
        <f>VLOOKUP(Table3[[#This Row],[PRODUCT ID]],Table1[[PRODUCT]:[SELLING PRICE]],1,FALSE)</f>
        <v>Product605</v>
      </c>
      <c r="H7949" s="3" t="str">
        <f>VLOOKUP(Table3[[#This Row],[PRODUCT ID]],Table1[[PRODUCT]:[SELLING PRICE]],2,FALSE)</f>
        <v>Category5</v>
      </c>
      <c r="I7949" s="3" t="str">
        <f>VLOOKUP(Table3[[#This Row],[PRODUCT ID]],Table1[[PRODUCT]:[SELLING PRICE]],3,FALSE)</f>
        <v>No</v>
      </c>
      <c r="J7949" s="16">
        <f ca="1">VLOOKUP(Table3[[#This Row],[PRODUCT ID]],Table1[[PRODUCT]:[SELLING PRICE]],4,FALSE)</f>
        <v>30</v>
      </c>
      <c r="K7949" s="16">
        <f ca="1">VLOOKUP(Table3[[#This Row],[PRODUCT ID]],Table1[[PRODUCT]:[SELLING PRICE]],5,FALSE)</f>
        <v>43.393673046861885</v>
      </c>
      <c r="L7949" s="16">
        <f ca="1">J7949*Table3[[#This Row],[QUANTITY]]</f>
        <v>330</v>
      </c>
      <c r="M7949" s="16">
        <f ca="1">K7949*Table3[[#This Row],[QUANTITY]]*(1-Table3[[#This Row],[DISCOUNT %]])</f>
        <v>476.60908868942778</v>
      </c>
      <c r="N7949" s="3">
        <f>DAY(Table3[[#This Row],[DATE]])</f>
        <v>5</v>
      </c>
      <c r="O7949" s="3" t="str">
        <f>TEXT(Table3[[#This Row],[DATE]],"mmm")</f>
        <v>Oct</v>
      </c>
      <c r="P7949" s="3">
        <f>YEAR(Table3[[#This Row],[DATE]])</f>
        <v>2042</v>
      </c>
    </row>
    <row r="7950" spans="1:16" x14ac:dyDescent="0.3">
      <c r="A7950" s="6">
        <v>52145</v>
      </c>
      <c r="B7950" s="7" t="s">
        <v>1658</v>
      </c>
      <c r="C7950" s="9">
        <f t="shared" ca="1" si="248"/>
        <v>14</v>
      </c>
      <c r="D7950" s="9" t="s">
        <v>2116</v>
      </c>
      <c r="E7950" s="9" t="s">
        <v>2116</v>
      </c>
      <c r="F7950" s="10">
        <f t="shared" ca="1" si="249"/>
        <v>9.7934687206723964E-2</v>
      </c>
      <c r="G7950" s="3" t="str">
        <f>VLOOKUP(Table3[[#This Row],[PRODUCT ID]],Table1[[PRODUCT]:[SELLING PRICE]],1,FALSE)</f>
        <v>Product606</v>
      </c>
      <c r="H7950" s="3" t="str">
        <f>VLOOKUP(Table3[[#This Row],[PRODUCT ID]],Table1[[PRODUCT]:[SELLING PRICE]],2,FALSE)</f>
        <v>Category1</v>
      </c>
      <c r="I7950" s="3" t="str">
        <f>VLOOKUP(Table3[[#This Row],[PRODUCT ID]],Table1[[PRODUCT]:[SELLING PRICE]],3,FALSE)</f>
        <v>Kg</v>
      </c>
      <c r="J7950" s="16">
        <f ca="1">VLOOKUP(Table3[[#This Row],[PRODUCT ID]],Table1[[PRODUCT]:[SELLING PRICE]],4,FALSE)</f>
        <v>231</v>
      </c>
      <c r="K7950" s="16">
        <f ca="1">VLOOKUP(Table3[[#This Row],[PRODUCT ID]],Table1[[PRODUCT]:[SELLING PRICE]],5,FALSE)</f>
        <v>33.75919223521494</v>
      </c>
      <c r="L7950" s="16">
        <f ca="1">J7950*Table3[[#This Row],[QUANTITY]]</f>
        <v>3234</v>
      </c>
      <c r="M7950" s="16">
        <f ca="1">K7950*Table3[[#This Row],[QUANTITY]]*(1-Table3[[#This Row],[DISCOUNT %]])</f>
        <v>426.34194824630504</v>
      </c>
      <c r="N7950" s="3">
        <f>DAY(Table3[[#This Row],[DATE]])</f>
        <v>6</v>
      </c>
      <c r="O7950" s="3" t="str">
        <f>TEXT(Table3[[#This Row],[DATE]],"mmm")</f>
        <v>Oct</v>
      </c>
      <c r="P7950" s="3">
        <f>YEAR(Table3[[#This Row],[DATE]])</f>
        <v>2042</v>
      </c>
    </row>
    <row r="7951" spans="1:16" x14ac:dyDescent="0.3">
      <c r="A7951" s="6">
        <v>52146</v>
      </c>
      <c r="B7951" s="7" t="s">
        <v>1659</v>
      </c>
      <c r="C7951" s="9">
        <f t="shared" ca="1" si="248"/>
        <v>8</v>
      </c>
      <c r="D7951" s="9" t="s">
        <v>2116</v>
      </c>
      <c r="E7951" s="9" t="s">
        <v>2116</v>
      </c>
      <c r="F7951" s="10">
        <f t="shared" ca="1" si="249"/>
        <v>8.1842322651556304E-2</v>
      </c>
      <c r="G7951" s="3" t="str">
        <f>VLOOKUP(Table3[[#This Row],[PRODUCT ID]],Table1[[PRODUCT]:[SELLING PRICE]],1,FALSE)</f>
        <v>Product607</v>
      </c>
      <c r="H7951" s="3" t="str">
        <f>VLOOKUP(Table3[[#This Row],[PRODUCT ID]],Table1[[PRODUCT]:[SELLING PRICE]],2,FALSE)</f>
        <v>Category2</v>
      </c>
      <c r="I7951" s="3" t="str">
        <f>VLOOKUP(Table3[[#This Row],[PRODUCT ID]],Table1[[PRODUCT]:[SELLING PRICE]],3,FALSE)</f>
        <v>Kg</v>
      </c>
      <c r="J7951" s="16">
        <f ca="1">VLOOKUP(Table3[[#This Row],[PRODUCT ID]],Table1[[PRODUCT]:[SELLING PRICE]],4,FALSE)</f>
        <v>213</v>
      </c>
      <c r="K7951" s="16">
        <f ca="1">VLOOKUP(Table3[[#This Row],[PRODUCT ID]],Table1[[PRODUCT]:[SELLING PRICE]],5,FALSE)</f>
        <v>174.85588895436882</v>
      </c>
      <c r="L7951" s="16">
        <f ca="1">J7951*Table3[[#This Row],[QUANTITY]]</f>
        <v>1704</v>
      </c>
      <c r="M7951" s="16">
        <f ca="1">K7951*Table3[[#This Row],[QUANTITY]]*(1-Table3[[#This Row],[DISCOUNT %]])</f>
        <v>1284.3622149843254</v>
      </c>
      <c r="N7951" s="3">
        <f>DAY(Table3[[#This Row],[DATE]])</f>
        <v>7</v>
      </c>
      <c r="O7951" s="3" t="str">
        <f>TEXT(Table3[[#This Row],[DATE]],"mmm")</f>
        <v>Oct</v>
      </c>
      <c r="P7951" s="3">
        <f>YEAR(Table3[[#This Row],[DATE]])</f>
        <v>2042</v>
      </c>
    </row>
    <row r="7952" spans="1:16" x14ac:dyDescent="0.3">
      <c r="A7952" s="6">
        <v>52147</v>
      </c>
      <c r="B7952" s="7" t="s">
        <v>1660</v>
      </c>
      <c r="C7952" s="9">
        <f t="shared" ca="1" si="248"/>
        <v>1</v>
      </c>
      <c r="D7952" s="9" t="s">
        <v>2116</v>
      </c>
      <c r="E7952" s="9" t="s">
        <v>2116</v>
      </c>
      <c r="F7952" s="10">
        <f t="shared" ca="1" si="249"/>
        <v>7.6368267435525203E-2</v>
      </c>
      <c r="G7952" s="3" t="str">
        <f>VLOOKUP(Table3[[#This Row],[PRODUCT ID]],Table1[[PRODUCT]:[SELLING PRICE]],1,FALSE)</f>
        <v>Product608</v>
      </c>
      <c r="H7952" s="3" t="str">
        <f>VLOOKUP(Table3[[#This Row],[PRODUCT ID]],Table1[[PRODUCT]:[SELLING PRICE]],2,FALSE)</f>
        <v>Category3</v>
      </c>
      <c r="I7952" s="3" t="str">
        <f>VLOOKUP(Table3[[#This Row],[PRODUCT ID]],Table1[[PRODUCT]:[SELLING PRICE]],3,FALSE)</f>
        <v>Lt</v>
      </c>
      <c r="J7952" s="16">
        <f ca="1">VLOOKUP(Table3[[#This Row],[PRODUCT ID]],Table1[[PRODUCT]:[SELLING PRICE]],4,FALSE)</f>
        <v>12</v>
      </c>
      <c r="K7952" s="16">
        <f ca="1">VLOOKUP(Table3[[#This Row],[PRODUCT ID]],Table1[[PRODUCT]:[SELLING PRICE]],5,FALSE)</f>
        <v>58.795872948983309</v>
      </c>
      <c r="L7952" s="16">
        <f ca="1">J7952*Table3[[#This Row],[QUANTITY]]</f>
        <v>12</v>
      </c>
      <c r="M7952" s="16">
        <f ca="1">K7952*Table3[[#This Row],[QUANTITY]]*(1-Table3[[#This Row],[DISCOUNT %]])</f>
        <v>54.305733999510196</v>
      </c>
      <c r="N7952" s="3">
        <f>DAY(Table3[[#This Row],[DATE]])</f>
        <v>8</v>
      </c>
      <c r="O7952" s="3" t="str">
        <f>TEXT(Table3[[#This Row],[DATE]],"mmm")</f>
        <v>Oct</v>
      </c>
      <c r="P7952" s="3">
        <f>YEAR(Table3[[#This Row],[DATE]])</f>
        <v>2042</v>
      </c>
    </row>
    <row r="7953" spans="1:16" x14ac:dyDescent="0.3">
      <c r="A7953" s="6">
        <v>52148</v>
      </c>
      <c r="B7953" s="7" t="s">
        <v>1661</v>
      </c>
      <c r="C7953" s="9">
        <f t="shared" ca="1" si="248"/>
        <v>7</v>
      </c>
      <c r="D7953" s="9" t="s">
        <v>2116</v>
      </c>
      <c r="E7953" s="9" t="s">
        <v>2116</v>
      </c>
      <c r="F7953" s="10">
        <f t="shared" ca="1" si="249"/>
        <v>1.9271399481677998E-2</v>
      </c>
      <c r="G7953" s="3" t="str">
        <f>VLOOKUP(Table3[[#This Row],[PRODUCT ID]],Table1[[PRODUCT]:[SELLING PRICE]],1,FALSE)</f>
        <v>Product609</v>
      </c>
      <c r="H7953" s="3" t="str">
        <f>VLOOKUP(Table3[[#This Row],[PRODUCT ID]],Table1[[PRODUCT]:[SELLING PRICE]],2,FALSE)</f>
        <v>Category4</v>
      </c>
      <c r="I7953" s="3" t="str">
        <f>VLOOKUP(Table3[[#This Row],[PRODUCT ID]],Table1[[PRODUCT]:[SELLING PRICE]],3,FALSE)</f>
        <v>Kg</v>
      </c>
      <c r="J7953" s="16">
        <f ca="1">VLOOKUP(Table3[[#This Row],[PRODUCT ID]],Table1[[PRODUCT]:[SELLING PRICE]],4,FALSE)</f>
        <v>38</v>
      </c>
      <c r="K7953" s="16">
        <f ca="1">VLOOKUP(Table3[[#This Row],[PRODUCT ID]],Table1[[PRODUCT]:[SELLING PRICE]],5,FALSE)</f>
        <v>186.42962799042508</v>
      </c>
      <c r="L7953" s="16">
        <f ca="1">J7953*Table3[[#This Row],[QUANTITY]]</f>
        <v>266</v>
      </c>
      <c r="M7953" s="16">
        <f ca="1">K7953*Table3[[#This Row],[QUANTITY]]*(1-Table3[[#This Row],[DISCOUNT %]])</f>
        <v>1279.8580770794067</v>
      </c>
      <c r="N7953" s="3">
        <f>DAY(Table3[[#This Row],[DATE]])</f>
        <v>9</v>
      </c>
      <c r="O7953" s="3" t="str">
        <f>TEXT(Table3[[#This Row],[DATE]],"mmm")</f>
        <v>Oct</v>
      </c>
      <c r="P7953" s="3">
        <f>YEAR(Table3[[#This Row],[DATE]])</f>
        <v>2042</v>
      </c>
    </row>
    <row r="7954" spans="1:16" x14ac:dyDescent="0.3">
      <c r="A7954" s="6">
        <v>52149</v>
      </c>
      <c r="B7954" s="7" t="s">
        <v>1662</v>
      </c>
      <c r="C7954" s="9">
        <f t="shared" ca="1" si="248"/>
        <v>10</v>
      </c>
      <c r="D7954" s="9" t="s">
        <v>2115</v>
      </c>
      <c r="E7954" s="9" t="s">
        <v>2118</v>
      </c>
      <c r="F7954" s="10">
        <f t="shared" ca="1" si="249"/>
        <v>2.8008263716603476E-3</v>
      </c>
      <c r="G7954" s="3" t="str">
        <f>VLOOKUP(Table3[[#This Row],[PRODUCT ID]],Table1[[PRODUCT]:[SELLING PRICE]],1,FALSE)</f>
        <v>Product610</v>
      </c>
      <c r="H7954" s="3" t="str">
        <f>VLOOKUP(Table3[[#This Row],[PRODUCT ID]],Table1[[PRODUCT]:[SELLING PRICE]],2,FALSE)</f>
        <v>Category5</v>
      </c>
      <c r="I7954" s="3" t="str">
        <f>VLOOKUP(Table3[[#This Row],[PRODUCT ID]],Table1[[PRODUCT]:[SELLING PRICE]],3,FALSE)</f>
        <v>Lt</v>
      </c>
      <c r="J7954" s="16">
        <f ca="1">VLOOKUP(Table3[[#This Row],[PRODUCT ID]],Table1[[PRODUCT]:[SELLING PRICE]],4,FALSE)</f>
        <v>55</v>
      </c>
      <c r="K7954" s="16">
        <f ca="1">VLOOKUP(Table3[[#This Row],[PRODUCT ID]],Table1[[PRODUCT]:[SELLING PRICE]],5,FALSE)</f>
        <v>187.23099747686294</v>
      </c>
      <c r="L7954" s="16">
        <f ca="1">J7954*Table3[[#This Row],[QUANTITY]]</f>
        <v>550</v>
      </c>
      <c r="M7954" s="16">
        <f ca="1">K7954*Table3[[#This Row],[QUANTITY]]*(1-Table3[[#This Row],[DISCOUNT %]])</f>
        <v>1867.0659596153748</v>
      </c>
      <c r="N7954" s="3">
        <f>DAY(Table3[[#This Row],[DATE]])</f>
        <v>10</v>
      </c>
      <c r="O7954" s="3" t="str">
        <f>TEXT(Table3[[#This Row],[DATE]],"mmm")</f>
        <v>Oct</v>
      </c>
      <c r="P7954" s="3">
        <f>YEAR(Table3[[#This Row],[DATE]])</f>
        <v>2042</v>
      </c>
    </row>
    <row r="7955" spans="1:16" x14ac:dyDescent="0.3">
      <c r="A7955" s="6">
        <v>52150</v>
      </c>
      <c r="B7955" s="7" t="s">
        <v>1663</v>
      </c>
      <c r="C7955" s="9">
        <f t="shared" ca="1" si="248"/>
        <v>11</v>
      </c>
      <c r="D7955" s="9" t="s">
        <v>2116</v>
      </c>
      <c r="E7955" s="9" t="s">
        <v>2116</v>
      </c>
      <c r="F7955" s="10">
        <f t="shared" ca="1" si="249"/>
        <v>1.226496139856348E-3</v>
      </c>
      <c r="G7955" s="3" t="str">
        <f>VLOOKUP(Table3[[#This Row],[PRODUCT ID]],Table1[[PRODUCT]:[SELLING PRICE]],1,FALSE)</f>
        <v>Product611</v>
      </c>
      <c r="H7955" s="3" t="str">
        <f>VLOOKUP(Table3[[#This Row],[PRODUCT ID]],Table1[[PRODUCT]:[SELLING PRICE]],2,FALSE)</f>
        <v>Category1</v>
      </c>
      <c r="I7955" s="3" t="str">
        <f>VLOOKUP(Table3[[#This Row],[PRODUCT ID]],Table1[[PRODUCT]:[SELLING PRICE]],3,FALSE)</f>
        <v>Ft</v>
      </c>
      <c r="J7955" s="16">
        <f ca="1">VLOOKUP(Table3[[#This Row],[PRODUCT ID]],Table1[[PRODUCT]:[SELLING PRICE]],4,FALSE)</f>
        <v>131</v>
      </c>
      <c r="K7955" s="16">
        <f ca="1">VLOOKUP(Table3[[#This Row],[PRODUCT ID]],Table1[[PRODUCT]:[SELLING PRICE]],5,FALSE)</f>
        <v>187.22192705909015</v>
      </c>
      <c r="L7955" s="16">
        <f ca="1">J7955*Table3[[#This Row],[QUANTITY]]</f>
        <v>1441</v>
      </c>
      <c r="M7955" s="16">
        <f ca="1">K7955*Table3[[#This Row],[QUANTITY]]*(1-Table3[[#This Row],[DISCOUNT %]])</f>
        <v>2056.9153009708125</v>
      </c>
      <c r="N7955" s="3">
        <f>DAY(Table3[[#This Row],[DATE]])</f>
        <v>11</v>
      </c>
      <c r="O7955" s="3" t="str">
        <f>TEXT(Table3[[#This Row],[DATE]],"mmm")</f>
        <v>Oct</v>
      </c>
      <c r="P7955" s="3">
        <f>YEAR(Table3[[#This Row],[DATE]])</f>
        <v>2042</v>
      </c>
    </row>
    <row r="7956" spans="1:16" x14ac:dyDescent="0.3">
      <c r="A7956" s="6">
        <v>52151</v>
      </c>
      <c r="B7956" s="7" t="s">
        <v>1664</v>
      </c>
      <c r="C7956" s="9">
        <f t="shared" ca="1" si="248"/>
        <v>4</v>
      </c>
      <c r="D7956" s="9" t="s">
        <v>2117</v>
      </c>
      <c r="E7956" s="9" t="s">
        <v>2116</v>
      </c>
      <c r="F7956" s="10">
        <f t="shared" ca="1" si="249"/>
        <v>6.1403343996097037E-4</v>
      </c>
      <c r="G7956" s="3" t="str">
        <f>VLOOKUP(Table3[[#This Row],[PRODUCT ID]],Table1[[PRODUCT]:[SELLING PRICE]],1,FALSE)</f>
        <v>Product612</v>
      </c>
      <c r="H7956" s="3" t="str">
        <f>VLOOKUP(Table3[[#This Row],[PRODUCT ID]],Table1[[PRODUCT]:[SELLING PRICE]],2,FALSE)</f>
        <v>Category2</v>
      </c>
      <c r="I7956" s="3" t="str">
        <f>VLOOKUP(Table3[[#This Row],[PRODUCT ID]],Table1[[PRODUCT]:[SELLING PRICE]],3,FALSE)</f>
        <v>Kg</v>
      </c>
      <c r="J7956" s="16">
        <f ca="1">VLOOKUP(Table3[[#This Row],[PRODUCT ID]],Table1[[PRODUCT]:[SELLING PRICE]],4,FALSE)</f>
        <v>223</v>
      </c>
      <c r="K7956" s="16">
        <f ca="1">VLOOKUP(Table3[[#This Row],[PRODUCT ID]],Table1[[PRODUCT]:[SELLING PRICE]],5,FALSE)</f>
        <v>95.877778206996197</v>
      </c>
      <c r="L7956" s="16">
        <f ca="1">J7956*Table3[[#This Row],[QUANTITY]]</f>
        <v>892</v>
      </c>
      <c r="M7956" s="16">
        <f ca="1">K7956*Table3[[#This Row],[QUANTITY]]*(1-Table3[[#This Row],[DISCOUNT %]])</f>
        <v>383.27562418011178</v>
      </c>
      <c r="N7956" s="3">
        <f>DAY(Table3[[#This Row],[DATE]])</f>
        <v>12</v>
      </c>
      <c r="O7956" s="3" t="str">
        <f>TEXT(Table3[[#This Row],[DATE]],"mmm")</f>
        <v>Oct</v>
      </c>
      <c r="P7956" s="3">
        <f>YEAR(Table3[[#This Row],[DATE]])</f>
        <v>2042</v>
      </c>
    </row>
    <row r="7957" spans="1:16" x14ac:dyDescent="0.3">
      <c r="A7957" s="6">
        <v>52152</v>
      </c>
      <c r="B7957" s="7" t="s">
        <v>1665</v>
      </c>
      <c r="C7957" s="9">
        <f t="shared" ca="1" si="248"/>
        <v>5</v>
      </c>
      <c r="D7957" s="9" t="s">
        <v>2115</v>
      </c>
      <c r="E7957" s="9" t="s">
        <v>2116</v>
      </c>
      <c r="F7957" s="10">
        <f t="shared" ca="1" si="249"/>
        <v>4.7464648612066063E-2</v>
      </c>
      <c r="G7957" s="3" t="str">
        <f>VLOOKUP(Table3[[#This Row],[PRODUCT ID]],Table1[[PRODUCT]:[SELLING PRICE]],1,FALSE)</f>
        <v>Product613</v>
      </c>
      <c r="H7957" s="3" t="str">
        <f>VLOOKUP(Table3[[#This Row],[PRODUCT ID]],Table1[[PRODUCT]:[SELLING PRICE]],2,FALSE)</f>
        <v>Category3</v>
      </c>
      <c r="I7957" s="3" t="str">
        <f>VLOOKUP(Table3[[#This Row],[PRODUCT ID]],Table1[[PRODUCT]:[SELLING PRICE]],3,FALSE)</f>
        <v>No</v>
      </c>
      <c r="J7957" s="16">
        <f ca="1">VLOOKUP(Table3[[#This Row],[PRODUCT ID]],Table1[[PRODUCT]:[SELLING PRICE]],4,FALSE)</f>
        <v>17</v>
      </c>
      <c r="K7957" s="16">
        <f ca="1">VLOOKUP(Table3[[#This Row],[PRODUCT ID]],Table1[[PRODUCT]:[SELLING PRICE]],5,FALSE)</f>
        <v>82.507905205798181</v>
      </c>
      <c r="L7957" s="16">
        <f ca="1">J7957*Table3[[#This Row],[QUANTITY]]</f>
        <v>85</v>
      </c>
      <c r="M7957" s="16">
        <f ca="1">K7957*Table3[[#This Row],[QUANTITY]]*(1-Table3[[#This Row],[DISCOUNT %]])</f>
        <v>392.95848238743662</v>
      </c>
      <c r="N7957" s="3">
        <f>DAY(Table3[[#This Row],[DATE]])</f>
        <v>13</v>
      </c>
      <c r="O7957" s="3" t="str">
        <f>TEXT(Table3[[#This Row],[DATE]],"mmm")</f>
        <v>Oct</v>
      </c>
      <c r="P7957" s="3">
        <f>YEAR(Table3[[#This Row],[DATE]])</f>
        <v>2042</v>
      </c>
    </row>
    <row r="7958" spans="1:16" x14ac:dyDescent="0.3">
      <c r="A7958" s="6">
        <v>52153</v>
      </c>
      <c r="B7958" s="7" t="s">
        <v>1666</v>
      </c>
      <c r="C7958" s="9">
        <f t="shared" ca="1" si="248"/>
        <v>3</v>
      </c>
      <c r="D7958" s="9" t="s">
        <v>2115</v>
      </c>
      <c r="E7958" s="9" t="s">
        <v>2116</v>
      </c>
      <c r="F7958" s="10">
        <f t="shared" ca="1" si="249"/>
        <v>6.0192210029085293E-2</v>
      </c>
      <c r="G7958" s="3" t="str">
        <f>VLOOKUP(Table3[[#This Row],[PRODUCT ID]],Table1[[PRODUCT]:[SELLING PRICE]],1,FALSE)</f>
        <v>Product614</v>
      </c>
      <c r="H7958" s="3" t="str">
        <f>VLOOKUP(Table3[[#This Row],[PRODUCT ID]],Table1[[PRODUCT]:[SELLING PRICE]],2,FALSE)</f>
        <v>Category4</v>
      </c>
      <c r="I7958" s="3" t="str">
        <f>VLOOKUP(Table3[[#This Row],[PRODUCT ID]],Table1[[PRODUCT]:[SELLING PRICE]],3,FALSE)</f>
        <v>No</v>
      </c>
      <c r="J7958" s="16">
        <f ca="1">VLOOKUP(Table3[[#This Row],[PRODUCT ID]],Table1[[PRODUCT]:[SELLING PRICE]],4,FALSE)</f>
        <v>153</v>
      </c>
      <c r="K7958" s="16">
        <f ca="1">VLOOKUP(Table3[[#This Row],[PRODUCT ID]],Table1[[PRODUCT]:[SELLING PRICE]],5,FALSE)</f>
        <v>169.92565302164709</v>
      </c>
      <c r="L7958" s="16">
        <f ca="1">J7958*Table3[[#This Row],[QUANTITY]]</f>
        <v>459</v>
      </c>
      <c r="M7958" s="16">
        <f ca="1">K7958*Table3[[#This Row],[QUANTITY]]*(1-Table3[[#This Row],[DISCOUNT %]])</f>
        <v>479.09235727691589</v>
      </c>
      <c r="N7958" s="3">
        <f>DAY(Table3[[#This Row],[DATE]])</f>
        <v>14</v>
      </c>
      <c r="O7958" s="3" t="str">
        <f>TEXT(Table3[[#This Row],[DATE]],"mmm")</f>
        <v>Oct</v>
      </c>
      <c r="P7958" s="3">
        <f>YEAR(Table3[[#This Row],[DATE]])</f>
        <v>2042</v>
      </c>
    </row>
    <row r="7959" spans="1:16" x14ac:dyDescent="0.3">
      <c r="A7959" s="6">
        <v>52154</v>
      </c>
      <c r="B7959" s="7" t="s">
        <v>1667</v>
      </c>
      <c r="C7959" s="9">
        <f t="shared" ca="1" si="248"/>
        <v>10</v>
      </c>
      <c r="D7959" s="9" t="s">
        <v>2115</v>
      </c>
      <c r="E7959" s="9" t="s">
        <v>2116</v>
      </c>
      <c r="F7959" s="10">
        <f t="shared" ca="1" si="249"/>
        <v>4.7566906182802196E-2</v>
      </c>
      <c r="G7959" s="3" t="str">
        <f>VLOOKUP(Table3[[#This Row],[PRODUCT ID]],Table1[[PRODUCT]:[SELLING PRICE]],1,FALSE)</f>
        <v>Product615</v>
      </c>
      <c r="H7959" s="3" t="str">
        <f>VLOOKUP(Table3[[#This Row],[PRODUCT ID]],Table1[[PRODUCT]:[SELLING PRICE]],2,FALSE)</f>
        <v>Category5</v>
      </c>
      <c r="I7959" s="3" t="str">
        <f>VLOOKUP(Table3[[#This Row],[PRODUCT ID]],Table1[[PRODUCT]:[SELLING PRICE]],3,FALSE)</f>
        <v>Ft</v>
      </c>
      <c r="J7959" s="16">
        <f ca="1">VLOOKUP(Table3[[#This Row],[PRODUCT ID]],Table1[[PRODUCT]:[SELLING PRICE]],4,FALSE)</f>
        <v>124</v>
      </c>
      <c r="K7959" s="16">
        <f ca="1">VLOOKUP(Table3[[#This Row],[PRODUCT ID]],Table1[[PRODUCT]:[SELLING PRICE]],5,FALSE)</f>
        <v>146.14377256362681</v>
      </c>
      <c r="L7959" s="16">
        <f ca="1">J7959*Table3[[#This Row],[QUANTITY]]</f>
        <v>1240</v>
      </c>
      <c r="M7959" s="16">
        <f ca="1">K7959*Table3[[#This Row],[QUANTITY]]*(1-Table3[[#This Row],[DISCOUNT %]])</f>
        <v>1391.92165444892</v>
      </c>
      <c r="N7959" s="3">
        <f>DAY(Table3[[#This Row],[DATE]])</f>
        <v>15</v>
      </c>
      <c r="O7959" s="3" t="str">
        <f>TEXT(Table3[[#This Row],[DATE]],"mmm")</f>
        <v>Oct</v>
      </c>
      <c r="P7959" s="3">
        <f>YEAR(Table3[[#This Row],[DATE]])</f>
        <v>2042</v>
      </c>
    </row>
    <row r="7960" spans="1:16" x14ac:dyDescent="0.3">
      <c r="A7960" s="6">
        <v>52155</v>
      </c>
      <c r="B7960" s="7" t="s">
        <v>1668</v>
      </c>
      <c r="C7960" s="9">
        <f t="shared" ca="1" si="248"/>
        <v>2</v>
      </c>
      <c r="D7960" s="9" t="s">
        <v>2116</v>
      </c>
      <c r="E7960" s="9" t="s">
        <v>2118</v>
      </c>
      <c r="F7960" s="10">
        <f t="shared" ca="1" si="249"/>
        <v>8.7753502997011582E-2</v>
      </c>
      <c r="G7960" s="3" t="str">
        <f>VLOOKUP(Table3[[#This Row],[PRODUCT ID]],Table1[[PRODUCT]:[SELLING PRICE]],1,FALSE)</f>
        <v>Product616</v>
      </c>
      <c r="H7960" s="3" t="str">
        <f>VLOOKUP(Table3[[#This Row],[PRODUCT ID]],Table1[[PRODUCT]:[SELLING PRICE]],2,FALSE)</f>
        <v>Category1</v>
      </c>
      <c r="I7960" s="3" t="str">
        <f>VLOOKUP(Table3[[#This Row],[PRODUCT ID]],Table1[[PRODUCT]:[SELLING PRICE]],3,FALSE)</f>
        <v>No</v>
      </c>
      <c r="J7960" s="16">
        <f ca="1">VLOOKUP(Table3[[#This Row],[PRODUCT ID]],Table1[[PRODUCT]:[SELLING PRICE]],4,FALSE)</f>
        <v>100</v>
      </c>
      <c r="K7960" s="16">
        <f ca="1">VLOOKUP(Table3[[#This Row],[PRODUCT ID]],Table1[[PRODUCT]:[SELLING PRICE]],5,FALSE)</f>
        <v>117.45221366907111</v>
      </c>
      <c r="L7960" s="16">
        <f ca="1">J7960*Table3[[#This Row],[QUANTITY]]</f>
        <v>200</v>
      </c>
      <c r="M7960" s="16">
        <f ca="1">K7960*Table3[[#This Row],[QUANTITY]]*(1-Table3[[#This Row],[DISCOUNT %]])</f>
        <v>214.29074096971328</v>
      </c>
      <c r="N7960" s="3">
        <f>DAY(Table3[[#This Row],[DATE]])</f>
        <v>16</v>
      </c>
      <c r="O7960" s="3" t="str">
        <f>TEXT(Table3[[#This Row],[DATE]],"mmm")</f>
        <v>Oct</v>
      </c>
      <c r="P7960" s="3">
        <f>YEAR(Table3[[#This Row],[DATE]])</f>
        <v>2042</v>
      </c>
    </row>
    <row r="7961" spans="1:16" x14ac:dyDescent="0.3">
      <c r="A7961" s="6">
        <v>52156</v>
      </c>
      <c r="B7961" s="7" t="s">
        <v>1669</v>
      </c>
      <c r="C7961" s="9">
        <f t="shared" ca="1" si="248"/>
        <v>3</v>
      </c>
      <c r="D7961" s="9" t="s">
        <v>2116</v>
      </c>
      <c r="E7961" s="9" t="s">
        <v>2118</v>
      </c>
      <c r="F7961" s="10">
        <f t="shared" ca="1" si="249"/>
        <v>9.0814946295206811E-2</v>
      </c>
      <c r="G7961" s="3" t="str">
        <f>VLOOKUP(Table3[[#This Row],[PRODUCT ID]],Table1[[PRODUCT]:[SELLING PRICE]],1,FALSE)</f>
        <v>Product617</v>
      </c>
      <c r="H7961" s="3" t="str">
        <f>VLOOKUP(Table3[[#This Row],[PRODUCT ID]],Table1[[PRODUCT]:[SELLING PRICE]],2,FALSE)</f>
        <v>Category2</v>
      </c>
      <c r="I7961" s="3" t="str">
        <f>VLOOKUP(Table3[[#This Row],[PRODUCT ID]],Table1[[PRODUCT]:[SELLING PRICE]],3,FALSE)</f>
        <v>Kg</v>
      </c>
      <c r="J7961" s="16">
        <f ca="1">VLOOKUP(Table3[[#This Row],[PRODUCT ID]],Table1[[PRODUCT]:[SELLING PRICE]],4,FALSE)</f>
        <v>82</v>
      </c>
      <c r="K7961" s="16">
        <f ca="1">VLOOKUP(Table3[[#This Row],[PRODUCT ID]],Table1[[PRODUCT]:[SELLING PRICE]],5,FALSE)</f>
        <v>156.56601318887695</v>
      </c>
      <c r="L7961" s="16">
        <f ca="1">J7961*Table3[[#This Row],[QUANTITY]]</f>
        <v>246</v>
      </c>
      <c r="M7961" s="16">
        <f ca="1">K7961*Table3[[#This Row],[QUANTITY]]*(1-Table3[[#This Row],[DISCOUNT %]])</f>
        <v>427.04243732842338</v>
      </c>
      <c r="N7961" s="3">
        <f>DAY(Table3[[#This Row],[DATE]])</f>
        <v>17</v>
      </c>
      <c r="O7961" s="3" t="str">
        <f>TEXT(Table3[[#This Row],[DATE]],"mmm")</f>
        <v>Oct</v>
      </c>
      <c r="P7961" s="3">
        <f>YEAR(Table3[[#This Row],[DATE]])</f>
        <v>2042</v>
      </c>
    </row>
    <row r="7962" spans="1:16" x14ac:dyDescent="0.3">
      <c r="A7962" s="6">
        <v>52157</v>
      </c>
      <c r="B7962" s="7" t="s">
        <v>1670</v>
      </c>
      <c r="C7962" s="9">
        <f t="shared" ca="1" si="248"/>
        <v>10</v>
      </c>
      <c r="D7962" s="9" t="s">
        <v>2116</v>
      </c>
      <c r="E7962" s="9" t="s">
        <v>2116</v>
      </c>
      <c r="F7962" s="10">
        <f t="shared" ca="1" si="249"/>
        <v>1.292974224724619E-3</v>
      </c>
      <c r="G7962" s="3" t="str">
        <f>VLOOKUP(Table3[[#This Row],[PRODUCT ID]],Table1[[PRODUCT]:[SELLING PRICE]],1,FALSE)</f>
        <v>Product618</v>
      </c>
      <c r="H7962" s="3" t="str">
        <f>VLOOKUP(Table3[[#This Row],[PRODUCT ID]],Table1[[PRODUCT]:[SELLING PRICE]],2,FALSE)</f>
        <v>Category3</v>
      </c>
      <c r="I7962" s="3" t="str">
        <f>VLOOKUP(Table3[[#This Row],[PRODUCT ID]],Table1[[PRODUCT]:[SELLING PRICE]],3,FALSE)</f>
        <v>Kg</v>
      </c>
      <c r="J7962" s="16">
        <f ca="1">VLOOKUP(Table3[[#This Row],[PRODUCT ID]],Table1[[PRODUCT]:[SELLING PRICE]],4,FALSE)</f>
        <v>155</v>
      </c>
      <c r="K7962" s="16">
        <f ca="1">VLOOKUP(Table3[[#This Row],[PRODUCT ID]],Table1[[PRODUCT]:[SELLING PRICE]],5,FALSE)</f>
        <v>228.00615206617681</v>
      </c>
      <c r="L7962" s="16">
        <f ca="1">J7962*Table3[[#This Row],[QUANTITY]]</f>
        <v>1550</v>
      </c>
      <c r="M7962" s="16">
        <f ca="1">K7962*Table3[[#This Row],[QUANTITY]]*(1-Table3[[#This Row],[DISCOUNT %]])</f>
        <v>2277.1134598847661</v>
      </c>
      <c r="N7962" s="3">
        <f>DAY(Table3[[#This Row],[DATE]])</f>
        <v>18</v>
      </c>
      <c r="O7962" s="3" t="str">
        <f>TEXT(Table3[[#This Row],[DATE]],"mmm")</f>
        <v>Oct</v>
      </c>
      <c r="P7962" s="3">
        <f>YEAR(Table3[[#This Row],[DATE]])</f>
        <v>2042</v>
      </c>
    </row>
    <row r="7963" spans="1:16" x14ac:dyDescent="0.3">
      <c r="A7963" s="6">
        <v>52158</v>
      </c>
      <c r="B7963" s="7" t="s">
        <v>1671</v>
      </c>
      <c r="C7963" s="9">
        <f t="shared" ca="1" si="248"/>
        <v>5</v>
      </c>
      <c r="D7963" s="9" t="s">
        <v>2115</v>
      </c>
      <c r="E7963" s="9" t="s">
        <v>2116</v>
      </c>
      <c r="F7963" s="10">
        <f t="shared" ca="1" si="249"/>
        <v>9.6745264489307911E-2</v>
      </c>
      <c r="G7963" s="3" t="str">
        <f>VLOOKUP(Table3[[#This Row],[PRODUCT ID]],Table1[[PRODUCT]:[SELLING PRICE]],1,FALSE)</f>
        <v>Product619</v>
      </c>
      <c r="H7963" s="3" t="str">
        <f>VLOOKUP(Table3[[#This Row],[PRODUCT ID]],Table1[[PRODUCT]:[SELLING PRICE]],2,FALSE)</f>
        <v>Category4</v>
      </c>
      <c r="I7963" s="3" t="str">
        <f>VLOOKUP(Table3[[#This Row],[PRODUCT ID]],Table1[[PRODUCT]:[SELLING PRICE]],3,FALSE)</f>
        <v>Lt</v>
      </c>
      <c r="J7963" s="16">
        <f ca="1">VLOOKUP(Table3[[#This Row],[PRODUCT ID]],Table1[[PRODUCT]:[SELLING PRICE]],4,FALSE)</f>
        <v>229</v>
      </c>
      <c r="K7963" s="16">
        <f ca="1">VLOOKUP(Table3[[#This Row],[PRODUCT ID]],Table1[[PRODUCT]:[SELLING PRICE]],5,FALSE)</f>
        <v>189.95528921588345</v>
      </c>
      <c r="L7963" s="16">
        <f ca="1">J7963*Table3[[#This Row],[QUANTITY]]</f>
        <v>1145</v>
      </c>
      <c r="M7963" s="16">
        <f ca="1">K7963*Table3[[#This Row],[QUANTITY]]*(1-Table3[[#This Row],[DISCOUNT %]])</f>
        <v>857.89007259774917</v>
      </c>
      <c r="N7963" s="3">
        <f>DAY(Table3[[#This Row],[DATE]])</f>
        <v>19</v>
      </c>
      <c r="O7963" s="3" t="str">
        <f>TEXT(Table3[[#This Row],[DATE]],"mmm")</f>
        <v>Oct</v>
      </c>
      <c r="P7963" s="3">
        <f>YEAR(Table3[[#This Row],[DATE]])</f>
        <v>2042</v>
      </c>
    </row>
    <row r="7964" spans="1:16" x14ac:dyDescent="0.3">
      <c r="A7964" s="6">
        <v>52159</v>
      </c>
      <c r="B7964" s="7" t="s">
        <v>1672</v>
      </c>
      <c r="C7964" s="9">
        <f t="shared" ca="1" si="248"/>
        <v>10</v>
      </c>
      <c r="D7964" s="9" t="s">
        <v>2117</v>
      </c>
      <c r="E7964" s="9" t="s">
        <v>2116</v>
      </c>
      <c r="F7964" s="10">
        <f t="shared" ca="1" si="249"/>
        <v>2.8487009458687953E-2</v>
      </c>
      <c r="G7964" s="3" t="str">
        <f>VLOOKUP(Table3[[#This Row],[PRODUCT ID]],Table1[[PRODUCT]:[SELLING PRICE]],1,FALSE)</f>
        <v>Product620</v>
      </c>
      <c r="H7964" s="3" t="str">
        <f>VLOOKUP(Table3[[#This Row],[PRODUCT ID]],Table1[[PRODUCT]:[SELLING PRICE]],2,FALSE)</f>
        <v>Category5</v>
      </c>
      <c r="I7964" s="3" t="str">
        <f>VLOOKUP(Table3[[#This Row],[PRODUCT ID]],Table1[[PRODUCT]:[SELLING PRICE]],3,FALSE)</f>
        <v>Kg</v>
      </c>
      <c r="J7964" s="16">
        <f ca="1">VLOOKUP(Table3[[#This Row],[PRODUCT ID]],Table1[[PRODUCT]:[SELLING PRICE]],4,FALSE)</f>
        <v>214</v>
      </c>
      <c r="K7964" s="16">
        <f ca="1">VLOOKUP(Table3[[#This Row],[PRODUCT ID]],Table1[[PRODUCT]:[SELLING PRICE]],5,FALSE)</f>
        <v>133.5742621043685</v>
      </c>
      <c r="L7964" s="16">
        <f ca="1">J7964*Table3[[#This Row],[QUANTITY]]</f>
        <v>2140</v>
      </c>
      <c r="M7964" s="16">
        <f ca="1">K7964*Table3[[#This Row],[QUANTITY]]*(1-Table3[[#This Row],[DISCOUNT %]])</f>
        <v>1297.6913083636409</v>
      </c>
      <c r="N7964" s="3">
        <f>DAY(Table3[[#This Row],[DATE]])</f>
        <v>20</v>
      </c>
      <c r="O7964" s="3" t="str">
        <f>TEXT(Table3[[#This Row],[DATE]],"mmm")</f>
        <v>Oct</v>
      </c>
      <c r="P7964" s="3">
        <f>YEAR(Table3[[#This Row],[DATE]])</f>
        <v>2042</v>
      </c>
    </row>
    <row r="7965" spans="1:16" x14ac:dyDescent="0.3">
      <c r="A7965" s="6">
        <v>52160</v>
      </c>
      <c r="B7965" s="7" t="s">
        <v>1673</v>
      </c>
      <c r="C7965" s="9">
        <f t="shared" ca="1" si="248"/>
        <v>10</v>
      </c>
      <c r="D7965" s="9" t="s">
        <v>2117</v>
      </c>
      <c r="E7965" s="9" t="s">
        <v>2116</v>
      </c>
      <c r="F7965" s="10">
        <f t="shared" ca="1" si="249"/>
        <v>6.1275878964903857E-2</v>
      </c>
      <c r="G7965" s="3" t="str">
        <f>VLOOKUP(Table3[[#This Row],[PRODUCT ID]],Table1[[PRODUCT]:[SELLING PRICE]],1,FALSE)</f>
        <v>Product621</v>
      </c>
      <c r="H7965" s="3" t="str">
        <f>VLOOKUP(Table3[[#This Row],[PRODUCT ID]],Table1[[PRODUCT]:[SELLING PRICE]],2,FALSE)</f>
        <v>Category1</v>
      </c>
      <c r="I7965" s="3" t="str">
        <f>VLOOKUP(Table3[[#This Row],[PRODUCT ID]],Table1[[PRODUCT]:[SELLING PRICE]],3,FALSE)</f>
        <v>Lt</v>
      </c>
      <c r="J7965" s="16">
        <f ca="1">VLOOKUP(Table3[[#This Row],[PRODUCT ID]],Table1[[PRODUCT]:[SELLING PRICE]],4,FALSE)</f>
        <v>26</v>
      </c>
      <c r="K7965" s="16">
        <f ca="1">VLOOKUP(Table3[[#This Row],[PRODUCT ID]],Table1[[PRODUCT]:[SELLING PRICE]],5,FALSE)</f>
        <v>223.40291552703781</v>
      </c>
      <c r="L7965" s="16">
        <f ca="1">J7965*Table3[[#This Row],[QUANTITY]]</f>
        <v>260</v>
      </c>
      <c r="M7965" s="16">
        <f ca="1">K7965*Table3[[#This Row],[QUANTITY]]*(1-Table3[[#This Row],[DISCOUNT %]])</f>
        <v>2097.137055147964</v>
      </c>
      <c r="N7965" s="3">
        <f>DAY(Table3[[#This Row],[DATE]])</f>
        <v>21</v>
      </c>
      <c r="O7965" s="3" t="str">
        <f>TEXT(Table3[[#This Row],[DATE]],"mmm")</f>
        <v>Oct</v>
      </c>
      <c r="P7965" s="3">
        <f>YEAR(Table3[[#This Row],[DATE]])</f>
        <v>2042</v>
      </c>
    </row>
    <row r="7966" spans="1:16" x14ac:dyDescent="0.3">
      <c r="A7966" s="6">
        <v>52161</v>
      </c>
      <c r="B7966" s="7" t="s">
        <v>1674</v>
      </c>
      <c r="C7966" s="9">
        <f t="shared" ca="1" si="248"/>
        <v>10</v>
      </c>
      <c r="D7966" s="9" t="s">
        <v>2116</v>
      </c>
      <c r="E7966" s="9" t="s">
        <v>2118</v>
      </c>
      <c r="F7966" s="10">
        <f t="shared" ca="1" si="249"/>
        <v>4.3018404242764485E-3</v>
      </c>
      <c r="G7966" s="3" t="str">
        <f>VLOOKUP(Table3[[#This Row],[PRODUCT ID]],Table1[[PRODUCT]:[SELLING PRICE]],1,FALSE)</f>
        <v>Product622</v>
      </c>
      <c r="H7966" s="3" t="str">
        <f>VLOOKUP(Table3[[#This Row],[PRODUCT ID]],Table1[[PRODUCT]:[SELLING PRICE]],2,FALSE)</f>
        <v>Category2</v>
      </c>
      <c r="I7966" s="3" t="str">
        <f>VLOOKUP(Table3[[#This Row],[PRODUCT ID]],Table1[[PRODUCT]:[SELLING PRICE]],3,FALSE)</f>
        <v>Ft</v>
      </c>
      <c r="J7966" s="16">
        <f ca="1">VLOOKUP(Table3[[#This Row],[PRODUCT ID]],Table1[[PRODUCT]:[SELLING PRICE]],4,FALSE)</f>
        <v>21</v>
      </c>
      <c r="K7966" s="16">
        <f ca="1">VLOOKUP(Table3[[#This Row],[PRODUCT ID]],Table1[[PRODUCT]:[SELLING PRICE]],5,FALSE)</f>
        <v>87.9738081105004</v>
      </c>
      <c r="L7966" s="16">
        <f ca="1">J7966*Table3[[#This Row],[QUANTITY]]</f>
        <v>210</v>
      </c>
      <c r="M7966" s="16">
        <f ca="1">K7966*Table3[[#This Row],[QUANTITY]]*(1-Table3[[#This Row],[DISCOUNT %]])</f>
        <v>875.953588264931</v>
      </c>
      <c r="N7966" s="3">
        <f>DAY(Table3[[#This Row],[DATE]])</f>
        <v>22</v>
      </c>
      <c r="O7966" s="3" t="str">
        <f>TEXT(Table3[[#This Row],[DATE]],"mmm")</f>
        <v>Oct</v>
      </c>
      <c r="P7966" s="3">
        <f>YEAR(Table3[[#This Row],[DATE]])</f>
        <v>2042</v>
      </c>
    </row>
    <row r="7967" spans="1:16" x14ac:dyDescent="0.3">
      <c r="A7967" s="6">
        <v>52162</v>
      </c>
      <c r="B7967" s="7" t="s">
        <v>1675</v>
      </c>
      <c r="C7967" s="9">
        <f t="shared" ca="1" si="248"/>
        <v>8</v>
      </c>
      <c r="D7967" s="9" t="s">
        <v>2116</v>
      </c>
      <c r="E7967" s="9" t="s">
        <v>2116</v>
      </c>
      <c r="F7967" s="10">
        <f t="shared" ca="1" si="249"/>
        <v>4.3958613937350212E-2</v>
      </c>
      <c r="G7967" s="3" t="str">
        <f>VLOOKUP(Table3[[#This Row],[PRODUCT ID]],Table1[[PRODUCT]:[SELLING PRICE]],1,FALSE)</f>
        <v>Product623</v>
      </c>
      <c r="H7967" s="3" t="str">
        <f>VLOOKUP(Table3[[#This Row],[PRODUCT ID]],Table1[[PRODUCT]:[SELLING PRICE]],2,FALSE)</f>
        <v>Category3</v>
      </c>
      <c r="I7967" s="3" t="str">
        <f>VLOOKUP(Table3[[#This Row],[PRODUCT ID]],Table1[[PRODUCT]:[SELLING PRICE]],3,FALSE)</f>
        <v>Kg</v>
      </c>
      <c r="J7967" s="16">
        <f ca="1">VLOOKUP(Table3[[#This Row],[PRODUCT ID]],Table1[[PRODUCT]:[SELLING PRICE]],4,FALSE)</f>
        <v>73</v>
      </c>
      <c r="K7967" s="16">
        <f ca="1">VLOOKUP(Table3[[#This Row],[PRODUCT ID]],Table1[[PRODUCT]:[SELLING PRICE]],5,FALSE)</f>
        <v>189.75035478466353</v>
      </c>
      <c r="L7967" s="16">
        <f ca="1">J7967*Table3[[#This Row],[QUANTITY]]</f>
        <v>584</v>
      </c>
      <c r="M7967" s="16">
        <f ca="1">K7967*Table3[[#This Row],[QUANTITY]]*(1-Table3[[#This Row],[DISCOUNT %]])</f>
        <v>1451.273537553674</v>
      </c>
      <c r="N7967" s="3">
        <f>DAY(Table3[[#This Row],[DATE]])</f>
        <v>23</v>
      </c>
      <c r="O7967" s="3" t="str">
        <f>TEXT(Table3[[#This Row],[DATE]],"mmm")</f>
        <v>Oct</v>
      </c>
      <c r="P7967" s="3">
        <f>YEAR(Table3[[#This Row],[DATE]])</f>
        <v>2042</v>
      </c>
    </row>
    <row r="7968" spans="1:16" x14ac:dyDescent="0.3">
      <c r="A7968" s="6">
        <v>52163</v>
      </c>
      <c r="B7968" s="7" t="s">
        <v>1676</v>
      </c>
      <c r="C7968" s="9">
        <f t="shared" ca="1" si="248"/>
        <v>15</v>
      </c>
      <c r="D7968" s="9" t="s">
        <v>2116</v>
      </c>
      <c r="E7968" s="9" t="s">
        <v>2116</v>
      </c>
      <c r="F7968" s="10">
        <f t="shared" ca="1" si="249"/>
        <v>7.6678775209652286E-2</v>
      </c>
      <c r="G7968" s="3" t="str">
        <f>VLOOKUP(Table3[[#This Row],[PRODUCT ID]],Table1[[PRODUCT]:[SELLING PRICE]],1,FALSE)</f>
        <v>Product624</v>
      </c>
      <c r="H7968" s="3" t="str">
        <f>VLOOKUP(Table3[[#This Row],[PRODUCT ID]],Table1[[PRODUCT]:[SELLING PRICE]],2,FALSE)</f>
        <v>Category4</v>
      </c>
      <c r="I7968" s="3" t="str">
        <f>VLOOKUP(Table3[[#This Row],[PRODUCT ID]],Table1[[PRODUCT]:[SELLING PRICE]],3,FALSE)</f>
        <v>No</v>
      </c>
      <c r="J7968" s="16">
        <f ca="1">VLOOKUP(Table3[[#This Row],[PRODUCT ID]],Table1[[PRODUCT]:[SELLING PRICE]],4,FALSE)</f>
        <v>46</v>
      </c>
      <c r="K7968" s="16">
        <f ca="1">VLOOKUP(Table3[[#This Row],[PRODUCT ID]],Table1[[PRODUCT]:[SELLING PRICE]],5,FALSE)</f>
        <v>187.342929626276</v>
      </c>
      <c r="L7968" s="16">
        <f ca="1">J7968*Table3[[#This Row],[QUANTITY]]</f>
        <v>690</v>
      </c>
      <c r="M7968" s="16">
        <f ca="1">K7968*Table3[[#This Row],[QUANTITY]]*(1-Table3[[#This Row],[DISCOUNT %]])</f>
        <v>2594.6655485751762</v>
      </c>
      <c r="N7968" s="3">
        <f>DAY(Table3[[#This Row],[DATE]])</f>
        <v>24</v>
      </c>
      <c r="O7968" s="3" t="str">
        <f>TEXT(Table3[[#This Row],[DATE]],"mmm")</f>
        <v>Oct</v>
      </c>
      <c r="P7968" s="3">
        <f>YEAR(Table3[[#This Row],[DATE]])</f>
        <v>2042</v>
      </c>
    </row>
    <row r="7969" spans="1:16" x14ac:dyDescent="0.3">
      <c r="A7969" s="6">
        <v>52164</v>
      </c>
      <c r="B7969" s="7" t="s">
        <v>1677</v>
      </c>
      <c r="C7969" s="9">
        <f t="shared" ca="1" si="248"/>
        <v>11</v>
      </c>
      <c r="D7969" s="9" t="s">
        <v>2116</v>
      </c>
      <c r="E7969" s="9" t="s">
        <v>2116</v>
      </c>
      <c r="F7969" s="10">
        <f t="shared" ca="1" si="249"/>
        <v>5.462418811900735E-2</v>
      </c>
      <c r="G7969" s="3" t="str">
        <f>VLOOKUP(Table3[[#This Row],[PRODUCT ID]],Table1[[PRODUCT]:[SELLING PRICE]],1,FALSE)</f>
        <v>Product625</v>
      </c>
      <c r="H7969" s="3" t="str">
        <f>VLOOKUP(Table3[[#This Row],[PRODUCT ID]],Table1[[PRODUCT]:[SELLING PRICE]],2,FALSE)</f>
        <v>Category1</v>
      </c>
      <c r="I7969" s="3" t="str">
        <f>VLOOKUP(Table3[[#This Row],[PRODUCT ID]],Table1[[PRODUCT]:[SELLING PRICE]],3,FALSE)</f>
        <v>No</v>
      </c>
      <c r="J7969" s="16">
        <f ca="1">VLOOKUP(Table3[[#This Row],[PRODUCT ID]],Table1[[PRODUCT]:[SELLING PRICE]],4,FALSE)</f>
        <v>160</v>
      </c>
      <c r="K7969" s="16">
        <f ca="1">VLOOKUP(Table3[[#This Row],[PRODUCT ID]],Table1[[PRODUCT]:[SELLING PRICE]],5,FALSE)</f>
        <v>31.282424929913837</v>
      </c>
      <c r="L7969" s="16">
        <f ca="1">J7969*Table3[[#This Row],[QUANTITY]]</f>
        <v>1760</v>
      </c>
      <c r="M7969" s="16">
        <f ca="1">K7969*Table3[[#This Row],[QUANTITY]]*(1-Table3[[#This Row],[DISCOUNT %]])</f>
        <v>325.31012652295846</v>
      </c>
      <c r="N7969" s="3">
        <f>DAY(Table3[[#This Row],[DATE]])</f>
        <v>25</v>
      </c>
      <c r="O7969" s="3" t="str">
        <f>TEXT(Table3[[#This Row],[DATE]],"mmm")</f>
        <v>Oct</v>
      </c>
      <c r="P7969" s="3">
        <f>YEAR(Table3[[#This Row],[DATE]])</f>
        <v>2042</v>
      </c>
    </row>
    <row r="7970" spans="1:16" x14ac:dyDescent="0.3">
      <c r="A7970" s="6">
        <v>52165</v>
      </c>
      <c r="B7970" s="7" t="s">
        <v>1678</v>
      </c>
      <c r="C7970" s="9">
        <f t="shared" ca="1" si="248"/>
        <v>13</v>
      </c>
      <c r="D7970" s="9" t="s">
        <v>2115</v>
      </c>
      <c r="E7970" s="9" t="s">
        <v>2116</v>
      </c>
      <c r="F7970" s="10">
        <f t="shared" ca="1" si="249"/>
        <v>2.450866675759138E-2</v>
      </c>
      <c r="G7970" s="3" t="str">
        <f>VLOOKUP(Table3[[#This Row],[PRODUCT ID]],Table1[[PRODUCT]:[SELLING PRICE]],1,FALSE)</f>
        <v>Product626</v>
      </c>
      <c r="H7970" s="3" t="str">
        <f>VLOOKUP(Table3[[#This Row],[PRODUCT ID]],Table1[[PRODUCT]:[SELLING PRICE]],2,FALSE)</f>
        <v>Category2</v>
      </c>
      <c r="I7970" s="3" t="str">
        <f>VLOOKUP(Table3[[#This Row],[PRODUCT ID]],Table1[[PRODUCT]:[SELLING PRICE]],3,FALSE)</f>
        <v>Ft</v>
      </c>
      <c r="J7970" s="16">
        <f ca="1">VLOOKUP(Table3[[#This Row],[PRODUCT ID]],Table1[[PRODUCT]:[SELLING PRICE]],4,FALSE)</f>
        <v>235</v>
      </c>
      <c r="K7970" s="16">
        <f ca="1">VLOOKUP(Table3[[#This Row],[PRODUCT ID]],Table1[[PRODUCT]:[SELLING PRICE]],5,FALSE)</f>
        <v>292.14332189685257</v>
      </c>
      <c r="L7970" s="16">
        <f ca="1">J7970*Table3[[#This Row],[QUANTITY]]</f>
        <v>3055</v>
      </c>
      <c r="M7970" s="16">
        <f ca="1">K7970*Table3[[#This Row],[QUANTITY]]*(1-Table3[[#This Row],[DISCOUNT %]])</f>
        <v>3704.7826214753495</v>
      </c>
      <c r="N7970" s="3">
        <f>DAY(Table3[[#This Row],[DATE]])</f>
        <v>26</v>
      </c>
      <c r="O7970" s="3" t="str">
        <f>TEXT(Table3[[#This Row],[DATE]],"mmm")</f>
        <v>Oct</v>
      </c>
      <c r="P7970" s="3">
        <f>YEAR(Table3[[#This Row],[DATE]])</f>
        <v>2042</v>
      </c>
    </row>
    <row r="7971" spans="1:16" x14ac:dyDescent="0.3">
      <c r="A7971" s="6">
        <v>52166</v>
      </c>
      <c r="B7971" s="7" t="s">
        <v>1679</v>
      </c>
      <c r="C7971" s="9">
        <f t="shared" ca="1" si="248"/>
        <v>15</v>
      </c>
      <c r="D7971" s="9" t="s">
        <v>2116</v>
      </c>
      <c r="E7971" s="9" t="s">
        <v>2116</v>
      </c>
      <c r="F7971" s="10">
        <f t="shared" ca="1" si="249"/>
        <v>3.3558364406336062E-2</v>
      </c>
      <c r="G7971" s="3" t="str">
        <f>VLOOKUP(Table3[[#This Row],[PRODUCT ID]],Table1[[PRODUCT]:[SELLING PRICE]],1,FALSE)</f>
        <v>Product627</v>
      </c>
      <c r="H7971" s="3" t="str">
        <f>VLOOKUP(Table3[[#This Row],[PRODUCT ID]],Table1[[PRODUCT]:[SELLING PRICE]],2,FALSE)</f>
        <v>Category3</v>
      </c>
      <c r="I7971" s="3" t="str">
        <f>VLOOKUP(Table3[[#This Row],[PRODUCT ID]],Table1[[PRODUCT]:[SELLING PRICE]],3,FALSE)</f>
        <v>No</v>
      </c>
      <c r="J7971" s="16">
        <f ca="1">VLOOKUP(Table3[[#This Row],[PRODUCT ID]],Table1[[PRODUCT]:[SELLING PRICE]],4,FALSE)</f>
        <v>91</v>
      </c>
      <c r="K7971" s="16">
        <f ca="1">VLOOKUP(Table3[[#This Row],[PRODUCT ID]],Table1[[PRODUCT]:[SELLING PRICE]],5,FALSE)</f>
        <v>71.649142414734001</v>
      </c>
      <c r="L7971" s="16">
        <f ca="1">J7971*Table3[[#This Row],[QUANTITY]]</f>
        <v>1365</v>
      </c>
      <c r="M7971" s="16">
        <f ca="1">K7971*Table3[[#This Row],[QUANTITY]]*(1-Table3[[#This Row],[DISCOUNT %]])</f>
        <v>1038.6707157626834</v>
      </c>
      <c r="N7971" s="3">
        <f>DAY(Table3[[#This Row],[DATE]])</f>
        <v>27</v>
      </c>
      <c r="O7971" s="3" t="str">
        <f>TEXT(Table3[[#This Row],[DATE]],"mmm")</f>
        <v>Oct</v>
      </c>
      <c r="P7971" s="3">
        <f>YEAR(Table3[[#This Row],[DATE]])</f>
        <v>2042</v>
      </c>
    </row>
    <row r="7972" spans="1:16" x14ac:dyDescent="0.3">
      <c r="A7972" s="6">
        <v>52167</v>
      </c>
      <c r="B7972" s="7" t="s">
        <v>1680</v>
      </c>
      <c r="C7972" s="9">
        <f t="shared" ca="1" si="248"/>
        <v>13</v>
      </c>
      <c r="D7972" s="9" t="s">
        <v>2117</v>
      </c>
      <c r="E7972" s="9" t="s">
        <v>2118</v>
      </c>
      <c r="F7972" s="10">
        <f t="shared" ca="1" si="249"/>
        <v>5.0709795319179643E-2</v>
      </c>
      <c r="G7972" s="3" t="str">
        <f>VLOOKUP(Table3[[#This Row],[PRODUCT ID]],Table1[[PRODUCT]:[SELLING PRICE]],1,FALSE)</f>
        <v>Product628</v>
      </c>
      <c r="H7972" s="3" t="str">
        <f>VLOOKUP(Table3[[#This Row],[PRODUCT ID]],Table1[[PRODUCT]:[SELLING PRICE]],2,FALSE)</f>
        <v>Category4</v>
      </c>
      <c r="I7972" s="3" t="str">
        <f>VLOOKUP(Table3[[#This Row],[PRODUCT ID]],Table1[[PRODUCT]:[SELLING PRICE]],3,FALSE)</f>
        <v>Kg</v>
      </c>
      <c r="J7972" s="16">
        <f ca="1">VLOOKUP(Table3[[#This Row],[PRODUCT ID]],Table1[[PRODUCT]:[SELLING PRICE]],4,FALSE)</f>
        <v>236</v>
      </c>
      <c r="K7972" s="16">
        <f ca="1">VLOOKUP(Table3[[#This Row],[PRODUCT ID]],Table1[[PRODUCT]:[SELLING PRICE]],5,FALSE)</f>
        <v>105.78399584171953</v>
      </c>
      <c r="L7972" s="16">
        <f ca="1">J7972*Table3[[#This Row],[QUANTITY]]</f>
        <v>3068</v>
      </c>
      <c r="M7972" s="16">
        <f ca="1">K7972*Table3[[#This Row],[QUANTITY]]*(1-Table3[[#This Row],[DISCOUNT %]])</f>
        <v>1305.4562438390328</v>
      </c>
      <c r="N7972" s="3">
        <f>DAY(Table3[[#This Row],[DATE]])</f>
        <v>28</v>
      </c>
      <c r="O7972" s="3" t="str">
        <f>TEXT(Table3[[#This Row],[DATE]],"mmm")</f>
        <v>Oct</v>
      </c>
      <c r="P7972" s="3">
        <f>YEAR(Table3[[#This Row],[DATE]])</f>
        <v>2042</v>
      </c>
    </row>
    <row r="7973" spans="1:16" x14ac:dyDescent="0.3">
      <c r="A7973" s="6">
        <v>52168</v>
      </c>
      <c r="B7973" s="7" t="s">
        <v>1681</v>
      </c>
      <c r="C7973" s="9">
        <f t="shared" ca="1" si="248"/>
        <v>2</v>
      </c>
      <c r="D7973" s="9" t="s">
        <v>2115</v>
      </c>
      <c r="E7973" s="9" t="s">
        <v>2118</v>
      </c>
      <c r="F7973" s="10">
        <f t="shared" ca="1" si="249"/>
        <v>1.1705766951202191E-2</v>
      </c>
      <c r="G7973" s="3" t="str">
        <f>VLOOKUP(Table3[[#This Row],[PRODUCT ID]],Table1[[PRODUCT]:[SELLING PRICE]],1,FALSE)</f>
        <v>Product629</v>
      </c>
      <c r="H7973" s="3" t="str">
        <f>VLOOKUP(Table3[[#This Row],[PRODUCT ID]],Table1[[PRODUCT]:[SELLING PRICE]],2,FALSE)</f>
        <v>Category5</v>
      </c>
      <c r="I7973" s="3" t="str">
        <f>VLOOKUP(Table3[[#This Row],[PRODUCT ID]],Table1[[PRODUCT]:[SELLING PRICE]],3,FALSE)</f>
        <v>Kg</v>
      </c>
      <c r="J7973" s="16">
        <f ca="1">VLOOKUP(Table3[[#This Row],[PRODUCT ID]],Table1[[PRODUCT]:[SELLING PRICE]],4,FALSE)</f>
        <v>178</v>
      </c>
      <c r="K7973" s="16">
        <f ca="1">VLOOKUP(Table3[[#This Row],[PRODUCT ID]],Table1[[PRODUCT]:[SELLING PRICE]],5,FALSE)</f>
        <v>168.45244781921608</v>
      </c>
      <c r="L7973" s="16">
        <f ca="1">J7973*Table3[[#This Row],[QUANTITY]]</f>
        <v>356</v>
      </c>
      <c r="M7973" s="16">
        <f ca="1">K7973*Table3[[#This Row],[QUANTITY]]*(1-Table3[[#This Row],[DISCOUNT %]])</f>
        <v>332.96116544536955</v>
      </c>
      <c r="N7973" s="3">
        <f>DAY(Table3[[#This Row],[DATE]])</f>
        <v>29</v>
      </c>
      <c r="O7973" s="3" t="str">
        <f>TEXT(Table3[[#This Row],[DATE]],"mmm")</f>
        <v>Oct</v>
      </c>
      <c r="P7973" s="3">
        <f>YEAR(Table3[[#This Row],[DATE]])</f>
        <v>2042</v>
      </c>
    </row>
    <row r="7974" spans="1:16" x14ac:dyDescent="0.3">
      <c r="A7974" s="6">
        <v>52169</v>
      </c>
      <c r="B7974" s="7" t="s">
        <v>1682</v>
      </c>
      <c r="C7974" s="9">
        <f t="shared" ca="1" si="248"/>
        <v>15</v>
      </c>
      <c r="D7974" s="9" t="s">
        <v>2115</v>
      </c>
      <c r="E7974" s="9" t="s">
        <v>2116</v>
      </c>
      <c r="F7974" s="10">
        <f t="shared" ca="1" si="249"/>
        <v>6.9577905644557722E-2</v>
      </c>
      <c r="G7974" s="3" t="str">
        <f>VLOOKUP(Table3[[#This Row],[PRODUCT ID]],Table1[[PRODUCT]:[SELLING PRICE]],1,FALSE)</f>
        <v>Product630</v>
      </c>
      <c r="H7974" s="3" t="str">
        <f>VLOOKUP(Table3[[#This Row],[PRODUCT ID]],Table1[[PRODUCT]:[SELLING PRICE]],2,FALSE)</f>
        <v>Category1</v>
      </c>
      <c r="I7974" s="3" t="str">
        <f>VLOOKUP(Table3[[#This Row],[PRODUCT ID]],Table1[[PRODUCT]:[SELLING PRICE]],3,FALSE)</f>
        <v>Lt</v>
      </c>
      <c r="J7974" s="16">
        <f ca="1">VLOOKUP(Table3[[#This Row],[PRODUCT ID]],Table1[[PRODUCT]:[SELLING PRICE]],4,FALSE)</f>
        <v>191</v>
      </c>
      <c r="K7974" s="16">
        <f ca="1">VLOOKUP(Table3[[#This Row],[PRODUCT ID]],Table1[[PRODUCT]:[SELLING PRICE]],5,FALSE)</f>
        <v>225.46902280867408</v>
      </c>
      <c r="L7974" s="16">
        <f ca="1">J7974*Table3[[#This Row],[QUANTITY]]</f>
        <v>2865</v>
      </c>
      <c r="M7974" s="16">
        <f ca="1">K7974*Table3[[#This Row],[QUANTITY]]*(1-Table3[[#This Row],[DISCOUNT %]])</f>
        <v>3146.7204062088231</v>
      </c>
      <c r="N7974" s="3">
        <f>DAY(Table3[[#This Row],[DATE]])</f>
        <v>30</v>
      </c>
      <c r="O7974" s="3" t="str">
        <f>TEXT(Table3[[#This Row],[DATE]],"mmm")</f>
        <v>Oct</v>
      </c>
      <c r="P7974" s="3">
        <f>YEAR(Table3[[#This Row],[DATE]])</f>
        <v>2042</v>
      </c>
    </row>
    <row r="7975" spans="1:16" x14ac:dyDescent="0.3">
      <c r="A7975" s="6">
        <v>52170</v>
      </c>
      <c r="B7975" s="7" t="s">
        <v>1683</v>
      </c>
      <c r="C7975" s="9">
        <f t="shared" ca="1" si="248"/>
        <v>1</v>
      </c>
      <c r="D7975" s="9" t="s">
        <v>2115</v>
      </c>
      <c r="E7975" s="9" t="s">
        <v>2116</v>
      </c>
      <c r="F7975" s="10">
        <f t="shared" ca="1" si="249"/>
        <v>7.063377820581529E-2</v>
      </c>
      <c r="G7975" s="3" t="str">
        <f>VLOOKUP(Table3[[#This Row],[PRODUCT ID]],Table1[[PRODUCT]:[SELLING PRICE]],1,FALSE)</f>
        <v>Product631</v>
      </c>
      <c r="H7975" s="3" t="str">
        <f>VLOOKUP(Table3[[#This Row],[PRODUCT ID]],Table1[[PRODUCT]:[SELLING PRICE]],2,FALSE)</f>
        <v>Category2</v>
      </c>
      <c r="I7975" s="3" t="str">
        <f>VLOOKUP(Table3[[#This Row],[PRODUCT ID]],Table1[[PRODUCT]:[SELLING PRICE]],3,FALSE)</f>
        <v>Kg</v>
      </c>
      <c r="J7975" s="16">
        <f ca="1">VLOOKUP(Table3[[#This Row],[PRODUCT ID]],Table1[[PRODUCT]:[SELLING PRICE]],4,FALSE)</f>
        <v>66</v>
      </c>
      <c r="K7975" s="16">
        <f ca="1">VLOOKUP(Table3[[#This Row],[PRODUCT ID]],Table1[[PRODUCT]:[SELLING PRICE]],5,FALSE)</f>
        <v>56.119769865695446</v>
      </c>
      <c r="L7975" s="16">
        <f ca="1">J7975*Table3[[#This Row],[QUANTITY]]</f>
        <v>66</v>
      </c>
      <c r="M7975" s="16">
        <f ca="1">K7975*Table3[[#This Row],[QUANTITY]]*(1-Table3[[#This Row],[DISCOUNT %]])</f>
        <v>52.155818488040516</v>
      </c>
      <c r="N7975" s="3">
        <f>DAY(Table3[[#This Row],[DATE]])</f>
        <v>31</v>
      </c>
      <c r="O7975" s="3" t="str">
        <f>TEXT(Table3[[#This Row],[DATE]],"mmm")</f>
        <v>Oct</v>
      </c>
      <c r="P7975" s="3">
        <f>YEAR(Table3[[#This Row],[DATE]])</f>
        <v>2042</v>
      </c>
    </row>
    <row r="7976" spans="1:16" x14ac:dyDescent="0.3">
      <c r="A7976" s="6">
        <v>52171</v>
      </c>
      <c r="B7976" s="7" t="s">
        <v>1684</v>
      </c>
      <c r="C7976" s="9">
        <f t="shared" ca="1" si="248"/>
        <v>4</v>
      </c>
      <c r="D7976" s="9" t="s">
        <v>2116</v>
      </c>
      <c r="E7976" s="9" t="s">
        <v>2116</v>
      </c>
      <c r="F7976" s="10">
        <f t="shared" ca="1" si="249"/>
        <v>6.4883746452185795E-2</v>
      </c>
      <c r="G7976" s="3" t="str">
        <f>VLOOKUP(Table3[[#This Row],[PRODUCT ID]],Table1[[PRODUCT]:[SELLING PRICE]],1,FALSE)</f>
        <v>Product632</v>
      </c>
      <c r="H7976" s="3" t="str">
        <f>VLOOKUP(Table3[[#This Row],[PRODUCT ID]],Table1[[PRODUCT]:[SELLING PRICE]],2,FALSE)</f>
        <v>Category3</v>
      </c>
      <c r="I7976" s="3" t="str">
        <f>VLOOKUP(Table3[[#This Row],[PRODUCT ID]],Table1[[PRODUCT]:[SELLING PRICE]],3,FALSE)</f>
        <v>Lt</v>
      </c>
      <c r="J7976" s="16">
        <f ca="1">VLOOKUP(Table3[[#This Row],[PRODUCT ID]],Table1[[PRODUCT]:[SELLING PRICE]],4,FALSE)</f>
        <v>246</v>
      </c>
      <c r="K7976" s="16">
        <f ca="1">VLOOKUP(Table3[[#This Row],[PRODUCT ID]],Table1[[PRODUCT]:[SELLING PRICE]],5,FALSE)</f>
        <v>111.98218250108195</v>
      </c>
      <c r="L7976" s="16">
        <f ca="1">J7976*Table3[[#This Row],[QUANTITY]]</f>
        <v>984</v>
      </c>
      <c r="M7976" s="16">
        <f ca="1">K7976*Table3[[#This Row],[QUANTITY]]*(1-Table3[[#This Row],[DISCOUNT %]])</f>
        <v>418.86543585807743</v>
      </c>
      <c r="N7976" s="3">
        <f>DAY(Table3[[#This Row],[DATE]])</f>
        <v>1</v>
      </c>
      <c r="O7976" s="3" t="str">
        <f>TEXT(Table3[[#This Row],[DATE]],"mmm")</f>
        <v>Nov</v>
      </c>
      <c r="P7976" s="3">
        <f>YEAR(Table3[[#This Row],[DATE]])</f>
        <v>2042</v>
      </c>
    </row>
    <row r="7977" spans="1:16" x14ac:dyDescent="0.3">
      <c r="A7977" s="6">
        <v>52172</v>
      </c>
      <c r="B7977" s="7" t="s">
        <v>1685</v>
      </c>
      <c r="C7977" s="9">
        <f t="shared" ca="1" si="248"/>
        <v>13</v>
      </c>
      <c r="D7977" s="9" t="s">
        <v>2116</v>
      </c>
      <c r="E7977" s="9" t="s">
        <v>2116</v>
      </c>
      <c r="F7977" s="10">
        <f t="shared" ca="1" si="249"/>
        <v>4.4808640577617957E-2</v>
      </c>
      <c r="G7977" s="3" t="str">
        <f>VLOOKUP(Table3[[#This Row],[PRODUCT ID]],Table1[[PRODUCT]:[SELLING PRICE]],1,FALSE)</f>
        <v>Product633</v>
      </c>
      <c r="H7977" s="3" t="str">
        <f>VLOOKUP(Table3[[#This Row],[PRODUCT ID]],Table1[[PRODUCT]:[SELLING PRICE]],2,FALSE)</f>
        <v>Category4</v>
      </c>
      <c r="I7977" s="3" t="str">
        <f>VLOOKUP(Table3[[#This Row],[PRODUCT ID]],Table1[[PRODUCT]:[SELLING PRICE]],3,FALSE)</f>
        <v>Ft</v>
      </c>
      <c r="J7977" s="16">
        <f ca="1">VLOOKUP(Table3[[#This Row],[PRODUCT ID]],Table1[[PRODUCT]:[SELLING PRICE]],4,FALSE)</f>
        <v>138</v>
      </c>
      <c r="K7977" s="16">
        <f ca="1">VLOOKUP(Table3[[#This Row],[PRODUCT ID]],Table1[[PRODUCT]:[SELLING PRICE]],5,FALSE)</f>
        <v>70.497406036931935</v>
      </c>
      <c r="L7977" s="16">
        <f ca="1">J7977*Table3[[#This Row],[QUANTITY]]</f>
        <v>1794</v>
      </c>
      <c r="M7977" s="16">
        <f ca="1">K7977*Table3[[#This Row],[QUANTITY]]*(1-Table3[[#This Row],[DISCOUNT %]])</f>
        <v>875.4006704061926</v>
      </c>
      <c r="N7977" s="3">
        <f>DAY(Table3[[#This Row],[DATE]])</f>
        <v>2</v>
      </c>
      <c r="O7977" s="3" t="str">
        <f>TEXT(Table3[[#This Row],[DATE]],"mmm")</f>
        <v>Nov</v>
      </c>
      <c r="P7977" s="3">
        <f>YEAR(Table3[[#This Row],[DATE]])</f>
        <v>2042</v>
      </c>
    </row>
    <row r="7978" spans="1:16" x14ac:dyDescent="0.3">
      <c r="A7978" s="6">
        <v>52173</v>
      </c>
      <c r="B7978" s="7" t="s">
        <v>1686</v>
      </c>
      <c r="C7978" s="9">
        <f t="shared" ca="1" si="248"/>
        <v>9</v>
      </c>
      <c r="D7978" s="9" t="s">
        <v>2116</v>
      </c>
      <c r="E7978" s="9" t="s">
        <v>2118</v>
      </c>
      <c r="F7978" s="10">
        <f t="shared" ca="1" si="249"/>
        <v>5.3746722612121503E-2</v>
      </c>
      <c r="G7978" s="3" t="str">
        <f>VLOOKUP(Table3[[#This Row],[PRODUCT ID]],Table1[[PRODUCT]:[SELLING PRICE]],1,FALSE)</f>
        <v>Product634</v>
      </c>
      <c r="H7978" s="3" t="str">
        <f>VLOOKUP(Table3[[#This Row],[PRODUCT ID]],Table1[[PRODUCT]:[SELLING PRICE]],2,FALSE)</f>
        <v>Category5</v>
      </c>
      <c r="I7978" s="3" t="str">
        <f>VLOOKUP(Table3[[#This Row],[PRODUCT ID]],Table1[[PRODUCT]:[SELLING PRICE]],3,FALSE)</f>
        <v>Kg</v>
      </c>
      <c r="J7978" s="16">
        <f ca="1">VLOOKUP(Table3[[#This Row],[PRODUCT ID]],Table1[[PRODUCT]:[SELLING PRICE]],4,FALSE)</f>
        <v>40</v>
      </c>
      <c r="K7978" s="16">
        <f ca="1">VLOOKUP(Table3[[#This Row],[PRODUCT ID]],Table1[[PRODUCT]:[SELLING PRICE]],5,FALSE)</f>
        <v>245.17418857635263</v>
      </c>
      <c r="L7978" s="16">
        <f ca="1">J7978*Table3[[#This Row],[QUANTITY]]</f>
        <v>360</v>
      </c>
      <c r="M7978" s="16">
        <f ca="1">K7978*Table3[[#This Row],[QUANTITY]]*(1-Table3[[#This Row],[DISCOUNT %]])</f>
        <v>2087.9719152415869</v>
      </c>
      <c r="N7978" s="3">
        <f>DAY(Table3[[#This Row],[DATE]])</f>
        <v>3</v>
      </c>
      <c r="O7978" s="3" t="str">
        <f>TEXT(Table3[[#This Row],[DATE]],"mmm")</f>
        <v>Nov</v>
      </c>
      <c r="P7978" s="3">
        <f>YEAR(Table3[[#This Row],[DATE]])</f>
        <v>2042</v>
      </c>
    </row>
    <row r="7979" spans="1:16" x14ac:dyDescent="0.3">
      <c r="A7979" s="6">
        <v>52174</v>
      </c>
      <c r="B7979" s="7" t="s">
        <v>1687</v>
      </c>
      <c r="C7979" s="9">
        <f t="shared" ca="1" si="248"/>
        <v>15</v>
      </c>
      <c r="D7979" s="9" t="s">
        <v>2115</v>
      </c>
      <c r="E7979" s="9" t="s">
        <v>2116</v>
      </c>
      <c r="F7979" s="10">
        <f t="shared" ca="1" si="249"/>
        <v>9.9337724008485395E-2</v>
      </c>
      <c r="G7979" s="3" t="str">
        <f>VLOOKUP(Table3[[#This Row],[PRODUCT ID]],Table1[[PRODUCT]:[SELLING PRICE]],1,FALSE)</f>
        <v>Product635</v>
      </c>
      <c r="H7979" s="3" t="str">
        <f>VLOOKUP(Table3[[#This Row],[PRODUCT ID]],Table1[[PRODUCT]:[SELLING PRICE]],2,FALSE)</f>
        <v>Category1</v>
      </c>
      <c r="I7979" s="3" t="str">
        <f>VLOOKUP(Table3[[#This Row],[PRODUCT ID]],Table1[[PRODUCT]:[SELLING PRICE]],3,FALSE)</f>
        <v>No</v>
      </c>
      <c r="J7979" s="16">
        <f ca="1">VLOOKUP(Table3[[#This Row],[PRODUCT ID]],Table1[[PRODUCT]:[SELLING PRICE]],4,FALSE)</f>
        <v>15</v>
      </c>
      <c r="K7979" s="16">
        <f ca="1">VLOOKUP(Table3[[#This Row],[PRODUCT ID]],Table1[[PRODUCT]:[SELLING PRICE]],5,FALSE)</f>
        <v>71.977733081778297</v>
      </c>
      <c r="L7979" s="16">
        <f ca="1">J7979*Table3[[#This Row],[QUANTITY]]</f>
        <v>225</v>
      </c>
      <c r="M7979" s="16">
        <f ca="1">K7979*Table3[[#This Row],[QUANTITY]]*(1-Table3[[#This Row],[DISCOUNT %]])</f>
        <v>972.41443347216261</v>
      </c>
      <c r="N7979" s="3">
        <f>DAY(Table3[[#This Row],[DATE]])</f>
        <v>4</v>
      </c>
      <c r="O7979" s="3" t="str">
        <f>TEXT(Table3[[#This Row],[DATE]],"mmm")</f>
        <v>Nov</v>
      </c>
      <c r="P7979" s="3">
        <f>YEAR(Table3[[#This Row],[DATE]])</f>
        <v>2042</v>
      </c>
    </row>
    <row r="7980" spans="1:16" x14ac:dyDescent="0.3">
      <c r="A7980" s="6">
        <v>52175</v>
      </c>
      <c r="B7980" s="7" t="s">
        <v>1688</v>
      </c>
      <c r="C7980" s="9">
        <f t="shared" ca="1" si="248"/>
        <v>15</v>
      </c>
      <c r="D7980" s="9" t="s">
        <v>2117</v>
      </c>
      <c r="E7980" s="9" t="s">
        <v>2116</v>
      </c>
      <c r="F7980" s="10">
        <f t="shared" ca="1" si="249"/>
        <v>7.950969661732632E-2</v>
      </c>
      <c r="G7980" s="3" t="str">
        <f>VLOOKUP(Table3[[#This Row],[PRODUCT ID]],Table1[[PRODUCT]:[SELLING PRICE]],1,FALSE)</f>
        <v>Product636</v>
      </c>
      <c r="H7980" s="3" t="str">
        <f>VLOOKUP(Table3[[#This Row],[PRODUCT ID]],Table1[[PRODUCT]:[SELLING PRICE]],2,FALSE)</f>
        <v>Category2</v>
      </c>
      <c r="I7980" s="3" t="str">
        <f>VLOOKUP(Table3[[#This Row],[PRODUCT ID]],Table1[[PRODUCT]:[SELLING PRICE]],3,FALSE)</f>
        <v>No</v>
      </c>
      <c r="J7980" s="16">
        <f ca="1">VLOOKUP(Table3[[#This Row],[PRODUCT ID]],Table1[[PRODUCT]:[SELLING PRICE]],4,FALSE)</f>
        <v>25</v>
      </c>
      <c r="K7980" s="16">
        <f ca="1">VLOOKUP(Table3[[#This Row],[PRODUCT ID]],Table1[[PRODUCT]:[SELLING PRICE]],5,FALSE)</f>
        <v>99.229407325666386</v>
      </c>
      <c r="L7980" s="16">
        <f ca="1">J7980*Table3[[#This Row],[QUANTITY]]</f>
        <v>375</v>
      </c>
      <c r="M7980" s="16">
        <f ca="1">K7980*Table3[[#This Row],[QUANTITY]]*(1-Table3[[#This Row],[DISCOUNT %]])</f>
        <v>1370.0956088052833</v>
      </c>
      <c r="N7980" s="3">
        <f>DAY(Table3[[#This Row],[DATE]])</f>
        <v>5</v>
      </c>
      <c r="O7980" s="3" t="str">
        <f>TEXT(Table3[[#This Row],[DATE]],"mmm")</f>
        <v>Nov</v>
      </c>
      <c r="P7980" s="3">
        <f>YEAR(Table3[[#This Row],[DATE]])</f>
        <v>2042</v>
      </c>
    </row>
    <row r="7981" spans="1:16" x14ac:dyDescent="0.3">
      <c r="A7981" s="6">
        <v>52176</v>
      </c>
      <c r="B7981" s="7" t="s">
        <v>1689</v>
      </c>
      <c r="C7981" s="9">
        <f t="shared" ca="1" si="248"/>
        <v>1</v>
      </c>
      <c r="D7981" s="9" t="s">
        <v>2117</v>
      </c>
      <c r="E7981" s="9" t="s">
        <v>2116</v>
      </c>
      <c r="F7981" s="10">
        <f t="shared" ca="1" si="249"/>
        <v>4.2189342019128842E-2</v>
      </c>
      <c r="G7981" s="3" t="str">
        <f>VLOOKUP(Table3[[#This Row],[PRODUCT ID]],Table1[[PRODUCT]:[SELLING PRICE]],1,FALSE)</f>
        <v>Product637</v>
      </c>
      <c r="H7981" s="3" t="str">
        <f>VLOOKUP(Table3[[#This Row],[PRODUCT ID]],Table1[[PRODUCT]:[SELLING PRICE]],2,FALSE)</f>
        <v>Category3</v>
      </c>
      <c r="I7981" s="3" t="str">
        <f>VLOOKUP(Table3[[#This Row],[PRODUCT ID]],Table1[[PRODUCT]:[SELLING PRICE]],3,FALSE)</f>
        <v>Ft</v>
      </c>
      <c r="J7981" s="16">
        <f ca="1">VLOOKUP(Table3[[#This Row],[PRODUCT ID]],Table1[[PRODUCT]:[SELLING PRICE]],4,FALSE)</f>
        <v>151</v>
      </c>
      <c r="K7981" s="16">
        <f ca="1">VLOOKUP(Table3[[#This Row],[PRODUCT ID]],Table1[[PRODUCT]:[SELLING PRICE]],5,FALSE)</f>
        <v>313.00968919290392</v>
      </c>
      <c r="L7981" s="16">
        <f ca="1">J7981*Table3[[#This Row],[QUANTITY]]</f>
        <v>151</v>
      </c>
      <c r="M7981" s="16">
        <f ca="1">K7981*Table3[[#This Row],[QUANTITY]]*(1-Table3[[#This Row],[DISCOUNT %]])</f>
        <v>299.80401636024328</v>
      </c>
      <c r="N7981" s="3">
        <f>DAY(Table3[[#This Row],[DATE]])</f>
        <v>6</v>
      </c>
      <c r="O7981" s="3" t="str">
        <f>TEXT(Table3[[#This Row],[DATE]],"mmm")</f>
        <v>Nov</v>
      </c>
      <c r="P7981" s="3">
        <f>YEAR(Table3[[#This Row],[DATE]])</f>
        <v>2042</v>
      </c>
    </row>
    <row r="7982" spans="1:16" x14ac:dyDescent="0.3">
      <c r="A7982" s="6">
        <v>52177</v>
      </c>
      <c r="B7982" s="7" t="s">
        <v>1690</v>
      </c>
      <c r="C7982" s="9">
        <f t="shared" ca="1" si="248"/>
        <v>15</v>
      </c>
      <c r="D7982" s="9" t="s">
        <v>2116</v>
      </c>
      <c r="E7982" s="9" t="s">
        <v>2116</v>
      </c>
      <c r="F7982" s="10">
        <f t="shared" ca="1" si="249"/>
        <v>9.40710625702178E-2</v>
      </c>
      <c r="G7982" s="3" t="str">
        <f>VLOOKUP(Table3[[#This Row],[PRODUCT ID]],Table1[[PRODUCT]:[SELLING PRICE]],1,FALSE)</f>
        <v>Product638</v>
      </c>
      <c r="H7982" s="3" t="str">
        <f>VLOOKUP(Table3[[#This Row],[PRODUCT ID]],Table1[[PRODUCT]:[SELLING PRICE]],2,FALSE)</f>
        <v>Category4</v>
      </c>
      <c r="I7982" s="3" t="str">
        <f>VLOOKUP(Table3[[#This Row],[PRODUCT ID]],Table1[[PRODUCT]:[SELLING PRICE]],3,FALSE)</f>
        <v>No</v>
      </c>
      <c r="J7982" s="16">
        <f ca="1">VLOOKUP(Table3[[#This Row],[PRODUCT ID]],Table1[[PRODUCT]:[SELLING PRICE]],4,FALSE)</f>
        <v>234</v>
      </c>
      <c r="K7982" s="16">
        <f ca="1">VLOOKUP(Table3[[#This Row],[PRODUCT ID]],Table1[[PRODUCT]:[SELLING PRICE]],5,FALSE)</f>
        <v>103.85307802610563</v>
      </c>
      <c r="L7982" s="16">
        <f ca="1">J7982*Table3[[#This Row],[QUANTITY]]</f>
        <v>3510</v>
      </c>
      <c r="M7982" s="16">
        <f ca="1">K7982*Table3[[#This Row],[QUANTITY]]*(1-Table3[[#This Row],[DISCOUNT %]])</f>
        <v>1411.2526293750323</v>
      </c>
      <c r="N7982" s="3">
        <f>DAY(Table3[[#This Row],[DATE]])</f>
        <v>7</v>
      </c>
      <c r="O7982" s="3" t="str">
        <f>TEXT(Table3[[#This Row],[DATE]],"mmm")</f>
        <v>Nov</v>
      </c>
      <c r="P7982" s="3">
        <f>YEAR(Table3[[#This Row],[DATE]])</f>
        <v>2042</v>
      </c>
    </row>
    <row r="7983" spans="1:16" x14ac:dyDescent="0.3">
      <c r="A7983" s="6">
        <v>52178</v>
      </c>
      <c r="B7983" s="7" t="s">
        <v>1691</v>
      </c>
      <c r="C7983" s="9">
        <f t="shared" ca="1" si="248"/>
        <v>10</v>
      </c>
      <c r="D7983" s="9" t="s">
        <v>2116</v>
      </c>
      <c r="E7983" s="9" t="s">
        <v>2116</v>
      </c>
      <c r="F7983" s="10">
        <f t="shared" ca="1" si="249"/>
        <v>8.0928236666143807E-2</v>
      </c>
      <c r="G7983" s="3" t="str">
        <f>VLOOKUP(Table3[[#This Row],[PRODUCT ID]],Table1[[PRODUCT]:[SELLING PRICE]],1,FALSE)</f>
        <v>Product639</v>
      </c>
      <c r="H7983" s="3" t="str">
        <f>VLOOKUP(Table3[[#This Row],[PRODUCT ID]],Table1[[PRODUCT]:[SELLING PRICE]],2,FALSE)</f>
        <v>Category5</v>
      </c>
      <c r="I7983" s="3" t="str">
        <f>VLOOKUP(Table3[[#This Row],[PRODUCT ID]],Table1[[PRODUCT]:[SELLING PRICE]],3,FALSE)</f>
        <v>Kg</v>
      </c>
      <c r="J7983" s="16">
        <f ca="1">VLOOKUP(Table3[[#This Row],[PRODUCT ID]],Table1[[PRODUCT]:[SELLING PRICE]],4,FALSE)</f>
        <v>47</v>
      </c>
      <c r="K7983" s="16">
        <f ca="1">VLOOKUP(Table3[[#This Row],[PRODUCT ID]],Table1[[PRODUCT]:[SELLING PRICE]],5,FALSE)</f>
        <v>82.456366853797135</v>
      </c>
      <c r="L7983" s="16">
        <f ca="1">J7983*Table3[[#This Row],[QUANTITY]]</f>
        <v>470</v>
      </c>
      <c r="M7983" s="16">
        <f ca="1">K7983*Table3[[#This Row],[QUANTITY]]*(1-Table3[[#This Row],[DISCOUNT %]])</f>
        <v>757.83318482422669</v>
      </c>
      <c r="N7983" s="3">
        <f>DAY(Table3[[#This Row],[DATE]])</f>
        <v>8</v>
      </c>
      <c r="O7983" s="3" t="str">
        <f>TEXT(Table3[[#This Row],[DATE]],"mmm")</f>
        <v>Nov</v>
      </c>
      <c r="P7983" s="3">
        <f>YEAR(Table3[[#This Row],[DATE]])</f>
        <v>2042</v>
      </c>
    </row>
    <row r="7984" spans="1:16" x14ac:dyDescent="0.3">
      <c r="A7984" s="6">
        <v>52179</v>
      </c>
      <c r="B7984" s="7" t="s">
        <v>1692</v>
      </c>
      <c r="C7984" s="9">
        <f t="shared" ca="1" si="248"/>
        <v>3</v>
      </c>
      <c r="D7984" s="9" t="s">
        <v>2116</v>
      </c>
      <c r="E7984" s="9" t="s">
        <v>2118</v>
      </c>
      <c r="F7984" s="10">
        <f t="shared" ca="1" si="249"/>
        <v>5.0293933442134453E-2</v>
      </c>
      <c r="G7984" s="3" t="str">
        <f>VLOOKUP(Table3[[#This Row],[PRODUCT ID]],Table1[[PRODUCT]:[SELLING PRICE]],1,FALSE)</f>
        <v>Product640</v>
      </c>
      <c r="H7984" s="3" t="str">
        <f>VLOOKUP(Table3[[#This Row],[PRODUCT ID]],Table1[[PRODUCT]:[SELLING PRICE]],2,FALSE)</f>
        <v>Category1</v>
      </c>
      <c r="I7984" s="3" t="str">
        <f>VLOOKUP(Table3[[#This Row],[PRODUCT ID]],Table1[[PRODUCT]:[SELLING PRICE]],3,FALSE)</f>
        <v>Kg</v>
      </c>
      <c r="J7984" s="16">
        <f ca="1">VLOOKUP(Table3[[#This Row],[PRODUCT ID]],Table1[[PRODUCT]:[SELLING PRICE]],4,FALSE)</f>
        <v>19</v>
      </c>
      <c r="K7984" s="16">
        <f ca="1">VLOOKUP(Table3[[#This Row],[PRODUCT ID]],Table1[[PRODUCT]:[SELLING PRICE]],5,FALSE)</f>
        <v>316.13919013694408</v>
      </c>
      <c r="L7984" s="16">
        <f ca="1">J7984*Table3[[#This Row],[QUANTITY]]</f>
        <v>57</v>
      </c>
      <c r="M7984" s="16">
        <f ca="1">K7984*Table3[[#This Row],[QUANTITY]]*(1-Table3[[#This Row],[DISCOUNT %]])</f>
        <v>900.717920249239</v>
      </c>
      <c r="N7984" s="3">
        <f>DAY(Table3[[#This Row],[DATE]])</f>
        <v>9</v>
      </c>
      <c r="O7984" s="3" t="str">
        <f>TEXT(Table3[[#This Row],[DATE]],"mmm")</f>
        <v>Nov</v>
      </c>
      <c r="P7984" s="3">
        <f>YEAR(Table3[[#This Row],[DATE]])</f>
        <v>2042</v>
      </c>
    </row>
    <row r="7985" spans="1:16" x14ac:dyDescent="0.3">
      <c r="A7985" s="6">
        <v>52180</v>
      </c>
      <c r="B7985" s="7" t="s">
        <v>1693</v>
      </c>
      <c r="C7985" s="9">
        <f t="shared" ca="1" si="248"/>
        <v>9</v>
      </c>
      <c r="D7985" s="9" t="s">
        <v>2116</v>
      </c>
      <c r="E7985" s="9" t="s">
        <v>2118</v>
      </c>
      <c r="F7985" s="10">
        <f t="shared" ca="1" si="249"/>
        <v>7.74024070477346E-2</v>
      </c>
      <c r="G7985" s="3" t="str">
        <f>VLOOKUP(Table3[[#This Row],[PRODUCT ID]],Table1[[PRODUCT]:[SELLING PRICE]],1,FALSE)</f>
        <v>Product641</v>
      </c>
      <c r="H7985" s="3" t="str">
        <f>VLOOKUP(Table3[[#This Row],[PRODUCT ID]],Table1[[PRODUCT]:[SELLING PRICE]],2,FALSE)</f>
        <v>Category2</v>
      </c>
      <c r="I7985" s="3" t="str">
        <f>VLOOKUP(Table3[[#This Row],[PRODUCT ID]],Table1[[PRODUCT]:[SELLING PRICE]],3,FALSE)</f>
        <v>Lt</v>
      </c>
      <c r="J7985" s="16">
        <f ca="1">VLOOKUP(Table3[[#This Row],[PRODUCT ID]],Table1[[PRODUCT]:[SELLING PRICE]],4,FALSE)</f>
        <v>120</v>
      </c>
      <c r="K7985" s="16">
        <f ca="1">VLOOKUP(Table3[[#This Row],[PRODUCT ID]],Table1[[PRODUCT]:[SELLING PRICE]],5,FALSE)</f>
        <v>234.59544660425729</v>
      </c>
      <c r="L7985" s="16">
        <f ca="1">J7985*Table3[[#This Row],[QUANTITY]]</f>
        <v>1080</v>
      </c>
      <c r="M7985" s="16">
        <f ca="1">K7985*Table3[[#This Row],[QUANTITY]]*(1-Table3[[#This Row],[DISCOUNT %]])</f>
        <v>1947.9347491918452</v>
      </c>
      <c r="N7985" s="3">
        <f>DAY(Table3[[#This Row],[DATE]])</f>
        <v>10</v>
      </c>
      <c r="O7985" s="3" t="str">
        <f>TEXT(Table3[[#This Row],[DATE]],"mmm")</f>
        <v>Nov</v>
      </c>
      <c r="P7985" s="3">
        <f>YEAR(Table3[[#This Row],[DATE]])</f>
        <v>2042</v>
      </c>
    </row>
    <row r="7986" spans="1:16" x14ac:dyDescent="0.3">
      <c r="A7986" s="6">
        <v>52181</v>
      </c>
      <c r="B7986" s="7" t="s">
        <v>1694</v>
      </c>
      <c r="C7986" s="9">
        <f t="shared" ca="1" si="248"/>
        <v>11</v>
      </c>
      <c r="D7986" s="9" t="s">
        <v>2115</v>
      </c>
      <c r="E7986" s="9" t="s">
        <v>2116</v>
      </c>
      <c r="F7986" s="10">
        <f t="shared" ca="1" si="249"/>
        <v>1.0261961016893707E-2</v>
      </c>
      <c r="G7986" s="3" t="str">
        <f>VLOOKUP(Table3[[#This Row],[PRODUCT ID]],Table1[[PRODUCT]:[SELLING PRICE]],1,FALSE)</f>
        <v>Product642</v>
      </c>
      <c r="H7986" s="3" t="str">
        <f>VLOOKUP(Table3[[#This Row],[PRODUCT ID]],Table1[[PRODUCT]:[SELLING PRICE]],2,FALSE)</f>
        <v>Category3</v>
      </c>
      <c r="I7986" s="3" t="str">
        <f>VLOOKUP(Table3[[#This Row],[PRODUCT ID]],Table1[[PRODUCT]:[SELLING PRICE]],3,FALSE)</f>
        <v>Kg</v>
      </c>
      <c r="J7986" s="16">
        <f ca="1">VLOOKUP(Table3[[#This Row],[PRODUCT ID]],Table1[[PRODUCT]:[SELLING PRICE]],4,FALSE)</f>
        <v>194</v>
      </c>
      <c r="K7986" s="16">
        <f ca="1">VLOOKUP(Table3[[#This Row],[PRODUCT ID]],Table1[[PRODUCT]:[SELLING PRICE]],5,FALSE)</f>
        <v>311.41611476257157</v>
      </c>
      <c r="L7986" s="16">
        <f ca="1">J7986*Table3[[#This Row],[QUANTITY]]</f>
        <v>2134</v>
      </c>
      <c r="M7986" s="16">
        <f ca="1">K7986*Table3[[#This Row],[QUANTITY]]*(1-Table3[[#This Row],[DISCOUNT %]])</f>
        <v>3390.4241220613012</v>
      </c>
      <c r="N7986" s="3">
        <f>DAY(Table3[[#This Row],[DATE]])</f>
        <v>11</v>
      </c>
      <c r="O7986" s="3" t="str">
        <f>TEXT(Table3[[#This Row],[DATE]],"mmm")</f>
        <v>Nov</v>
      </c>
      <c r="P7986" s="3">
        <f>YEAR(Table3[[#This Row],[DATE]])</f>
        <v>2042</v>
      </c>
    </row>
    <row r="7987" spans="1:16" x14ac:dyDescent="0.3">
      <c r="A7987" s="6">
        <v>52182</v>
      </c>
      <c r="B7987" s="7" t="s">
        <v>1695</v>
      </c>
      <c r="C7987" s="9">
        <f t="shared" ca="1" si="248"/>
        <v>2</v>
      </c>
      <c r="D7987" s="9" t="s">
        <v>2116</v>
      </c>
      <c r="E7987" s="9" t="s">
        <v>2116</v>
      </c>
      <c r="F7987" s="10">
        <f t="shared" ca="1" si="249"/>
        <v>2.5369844396204336E-2</v>
      </c>
      <c r="G7987" s="3" t="str">
        <f>VLOOKUP(Table3[[#This Row],[PRODUCT ID]],Table1[[PRODUCT]:[SELLING PRICE]],1,FALSE)</f>
        <v>Product643</v>
      </c>
      <c r="H7987" s="3" t="str">
        <f>VLOOKUP(Table3[[#This Row],[PRODUCT ID]],Table1[[PRODUCT]:[SELLING PRICE]],2,FALSE)</f>
        <v>Category4</v>
      </c>
      <c r="I7987" s="3" t="str">
        <f>VLOOKUP(Table3[[#This Row],[PRODUCT ID]],Table1[[PRODUCT]:[SELLING PRICE]],3,FALSE)</f>
        <v>Lt</v>
      </c>
      <c r="J7987" s="16">
        <f ca="1">VLOOKUP(Table3[[#This Row],[PRODUCT ID]],Table1[[PRODUCT]:[SELLING PRICE]],4,FALSE)</f>
        <v>221</v>
      </c>
      <c r="K7987" s="16">
        <f ca="1">VLOOKUP(Table3[[#This Row],[PRODUCT ID]],Table1[[PRODUCT]:[SELLING PRICE]],5,FALSE)</f>
        <v>234.28209649375125</v>
      </c>
      <c r="L7987" s="16">
        <f ca="1">J7987*Table3[[#This Row],[QUANTITY]]</f>
        <v>442</v>
      </c>
      <c r="M7987" s="16">
        <f ca="1">K7987*Table3[[#This Row],[QUANTITY]]*(1-Table3[[#This Row],[DISCOUNT %]])</f>
        <v>456.67679232177647</v>
      </c>
      <c r="N7987" s="3">
        <f>DAY(Table3[[#This Row],[DATE]])</f>
        <v>12</v>
      </c>
      <c r="O7987" s="3" t="str">
        <f>TEXT(Table3[[#This Row],[DATE]],"mmm")</f>
        <v>Nov</v>
      </c>
      <c r="P7987" s="3">
        <f>YEAR(Table3[[#This Row],[DATE]])</f>
        <v>2042</v>
      </c>
    </row>
    <row r="7988" spans="1:16" x14ac:dyDescent="0.3">
      <c r="A7988" s="6">
        <v>52183</v>
      </c>
      <c r="B7988" s="7" t="s">
        <v>1696</v>
      </c>
      <c r="C7988" s="9">
        <f t="shared" ca="1" si="248"/>
        <v>5</v>
      </c>
      <c r="D7988" s="9" t="s">
        <v>2117</v>
      </c>
      <c r="E7988" s="9" t="s">
        <v>2116</v>
      </c>
      <c r="F7988" s="10">
        <f t="shared" ca="1" si="249"/>
        <v>6.3401892751324435E-2</v>
      </c>
      <c r="G7988" s="3" t="str">
        <f>VLOOKUP(Table3[[#This Row],[PRODUCT ID]],Table1[[PRODUCT]:[SELLING PRICE]],1,FALSE)</f>
        <v>Product644</v>
      </c>
      <c r="H7988" s="3" t="str">
        <f>VLOOKUP(Table3[[#This Row],[PRODUCT ID]],Table1[[PRODUCT]:[SELLING PRICE]],2,FALSE)</f>
        <v>Category5</v>
      </c>
      <c r="I7988" s="3" t="str">
        <f>VLOOKUP(Table3[[#This Row],[PRODUCT ID]],Table1[[PRODUCT]:[SELLING PRICE]],3,FALSE)</f>
        <v>Ft</v>
      </c>
      <c r="J7988" s="16">
        <f ca="1">VLOOKUP(Table3[[#This Row],[PRODUCT ID]],Table1[[PRODUCT]:[SELLING PRICE]],4,FALSE)</f>
        <v>169</v>
      </c>
      <c r="K7988" s="16">
        <f ca="1">VLOOKUP(Table3[[#This Row],[PRODUCT ID]],Table1[[PRODUCT]:[SELLING PRICE]],5,FALSE)</f>
        <v>57.760172835006024</v>
      </c>
      <c r="L7988" s="16">
        <f ca="1">J7988*Table3[[#This Row],[QUANTITY]]</f>
        <v>845</v>
      </c>
      <c r="M7988" s="16">
        <f ca="1">K7988*Table3[[#This Row],[QUANTITY]]*(1-Table3[[#This Row],[DISCOUNT %]])</f>
        <v>270.49034275811505</v>
      </c>
      <c r="N7988" s="3">
        <f>DAY(Table3[[#This Row],[DATE]])</f>
        <v>13</v>
      </c>
      <c r="O7988" s="3" t="str">
        <f>TEXT(Table3[[#This Row],[DATE]],"mmm")</f>
        <v>Nov</v>
      </c>
      <c r="P7988" s="3">
        <f>YEAR(Table3[[#This Row],[DATE]])</f>
        <v>2042</v>
      </c>
    </row>
    <row r="7989" spans="1:16" x14ac:dyDescent="0.3">
      <c r="A7989" s="6">
        <v>52184</v>
      </c>
      <c r="B7989" s="7" t="s">
        <v>1697</v>
      </c>
      <c r="C7989" s="9">
        <f t="shared" ca="1" si="248"/>
        <v>3</v>
      </c>
      <c r="D7989" s="9" t="s">
        <v>2115</v>
      </c>
      <c r="E7989" s="9" t="s">
        <v>2116</v>
      </c>
      <c r="F7989" s="10">
        <f t="shared" ca="1" si="249"/>
        <v>1.0885803453601385E-2</v>
      </c>
      <c r="G7989" s="3" t="str">
        <f>VLOOKUP(Table3[[#This Row],[PRODUCT ID]],Table1[[PRODUCT]:[SELLING PRICE]],1,FALSE)</f>
        <v>Product645</v>
      </c>
      <c r="H7989" s="3" t="str">
        <f>VLOOKUP(Table3[[#This Row],[PRODUCT ID]],Table1[[PRODUCT]:[SELLING PRICE]],2,FALSE)</f>
        <v>Category1</v>
      </c>
      <c r="I7989" s="3" t="str">
        <f>VLOOKUP(Table3[[#This Row],[PRODUCT ID]],Table1[[PRODUCT]:[SELLING PRICE]],3,FALSE)</f>
        <v>Kg</v>
      </c>
      <c r="J7989" s="16">
        <f ca="1">VLOOKUP(Table3[[#This Row],[PRODUCT ID]],Table1[[PRODUCT]:[SELLING PRICE]],4,FALSE)</f>
        <v>241</v>
      </c>
      <c r="K7989" s="16">
        <f ca="1">VLOOKUP(Table3[[#This Row],[PRODUCT ID]],Table1[[PRODUCT]:[SELLING PRICE]],5,FALSE)</f>
        <v>247.82399729787528</v>
      </c>
      <c r="L7989" s="16">
        <f ca="1">J7989*Table3[[#This Row],[QUANTITY]]</f>
        <v>723</v>
      </c>
      <c r="M7989" s="16">
        <f ca="1">K7989*Table3[[#This Row],[QUANTITY]]*(1-Table3[[#This Row],[DISCOUNT %]])</f>
        <v>735.37870191661432</v>
      </c>
      <c r="N7989" s="3">
        <f>DAY(Table3[[#This Row],[DATE]])</f>
        <v>14</v>
      </c>
      <c r="O7989" s="3" t="str">
        <f>TEXT(Table3[[#This Row],[DATE]],"mmm")</f>
        <v>Nov</v>
      </c>
      <c r="P7989" s="3">
        <f>YEAR(Table3[[#This Row],[DATE]])</f>
        <v>2042</v>
      </c>
    </row>
    <row r="7990" spans="1:16" x14ac:dyDescent="0.3">
      <c r="A7990" s="6">
        <v>52185</v>
      </c>
      <c r="B7990" s="7" t="s">
        <v>1698</v>
      </c>
      <c r="C7990" s="9">
        <f t="shared" ca="1" si="248"/>
        <v>6</v>
      </c>
      <c r="D7990" s="9" t="s">
        <v>2115</v>
      </c>
      <c r="E7990" s="9" t="s">
        <v>2118</v>
      </c>
      <c r="F7990" s="10">
        <f t="shared" ca="1" si="249"/>
        <v>3.4008141729570673E-2</v>
      </c>
      <c r="G7990" s="3" t="str">
        <f>VLOOKUP(Table3[[#This Row],[PRODUCT ID]],Table1[[PRODUCT]:[SELLING PRICE]],1,FALSE)</f>
        <v>Product646</v>
      </c>
      <c r="H7990" s="3" t="str">
        <f>VLOOKUP(Table3[[#This Row],[PRODUCT ID]],Table1[[PRODUCT]:[SELLING PRICE]],2,FALSE)</f>
        <v>Category2</v>
      </c>
      <c r="I7990" s="3" t="str">
        <f>VLOOKUP(Table3[[#This Row],[PRODUCT ID]],Table1[[PRODUCT]:[SELLING PRICE]],3,FALSE)</f>
        <v>No</v>
      </c>
      <c r="J7990" s="16">
        <f ca="1">VLOOKUP(Table3[[#This Row],[PRODUCT ID]],Table1[[PRODUCT]:[SELLING PRICE]],4,FALSE)</f>
        <v>25</v>
      </c>
      <c r="K7990" s="16">
        <f ca="1">VLOOKUP(Table3[[#This Row],[PRODUCT ID]],Table1[[PRODUCT]:[SELLING PRICE]],5,FALSE)</f>
        <v>216.94738844075454</v>
      </c>
      <c r="L7990" s="16">
        <f ca="1">J7990*Table3[[#This Row],[QUANTITY]]</f>
        <v>150</v>
      </c>
      <c r="M7990" s="16">
        <f ca="1">K7990*Table3[[#This Row],[QUANTITY]]*(1-Table3[[#This Row],[DISCOUNT %]])</f>
        <v>1257.4164654408066</v>
      </c>
      <c r="N7990" s="3">
        <f>DAY(Table3[[#This Row],[DATE]])</f>
        <v>15</v>
      </c>
      <c r="O7990" s="3" t="str">
        <f>TEXT(Table3[[#This Row],[DATE]],"mmm")</f>
        <v>Nov</v>
      </c>
      <c r="P7990" s="3">
        <f>YEAR(Table3[[#This Row],[DATE]])</f>
        <v>2042</v>
      </c>
    </row>
    <row r="7991" spans="1:16" x14ac:dyDescent="0.3">
      <c r="A7991" s="6">
        <v>52186</v>
      </c>
      <c r="B7991" s="7" t="s">
        <v>1699</v>
      </c>
      <c r="C7991" s="9">
        <f t="shared" ca="1" si="248"/>
        <v>3</v>
      </c>
      <c r="D7991" s="9" t="s">
        <v>2115</v>
      </c>
      <c r="E7991" s="9" t="s">
        <v>2116</v>
      </c>
      <c r="F7991" s="10">
        <f t="shared" ca="1" si="249"/>
        <v>2.1153827233420852E-2</v>
      </c>
      <c r="G7991" s="3" t="str">
        <f>VLOOKUP(Table3[[#This Row],[PRODUCT ID]],Table1[[PRODUCT]:[SELLING PRICE]],1,FALSE)</f>
        <v>Product647</v>
      </c>
      <c r="H7991" s="3" t="str">
        <f>VLOOKUP(Table3[[#This Row],[PRODUCT ID]],Table1[[PRODUCT]:[SELLING PRICE]],2,FALSE)</f>
        <v>Category3</v>
      </c>
      <c r="I7991" s="3" t="str">
        <f>VLOOKUP(Table3[[#This Row],[PRODUCT ID]],Table1[[PRODUCT]:[SELLING PRICE]],3,FALSE)</f>
        <v>No</v>
      </c>
      <c r="J7991" s="16">
        <f ca="1">VLOOKUP(Table3[[#This Row],[PRODUCT ID]],Table1[[PRODUCT]:[SELLING PRICE]],4,FALSE)</f>
        <v>69</v>
      </c>
      <c r="K7991" s="16">
        <f ca="1">VLOOKUP(Table3[[#This Row],[PRODUCT ID]],Table1[[PRODUCT]:[SELLING PRICE]],5,FALSE)</f>
        <v>230.79288726494124</v>
      </c>
      <c r="L7991" s="16">
        <f ca="1">J7991*Table3[[#This Row],[QUANTITY]]</f>
        <v>207</v>
      </c>
      <c r="M7991" s="16">
        <f ca="1">K7991*Table3[[#This Row],[QUANTITY]]*(1-Table3[[#This Row],[DISCOUNT %]])</f>
        <v>677.73220320310895</v>
      </c>
      <c r="N7991" s="3">
        <f>DAY(Table3[[#This Row],[DATE]])</f>
        <v>16</v>
      </c>
      <c r="O7991" s="3" t="str">
        <f>TEXT(Table3[[#This Row],[DATE]],"mmm")</f>
        <v>Nov</v>
      </c>
      <c r="P7991" s="3">
        <f>YEAR(Table3[[#This Row],[DATE]])</f>
        <v>2042</v>
      </c>
    </row>
    <row r="7992" spans="1:16" x14ac:dyDescent="0.3">
      <c r="A7992" s="6">
        <v>52187</v>
      </c>
      <c r="B7992" s="7" t="s">
        <v>1700</v>
      </c>
      <c r="C7992" s="9">
        <f t="shared" ca="1" si="248"/>
        <v>12</v>
      </c>
      <c r="D7992" s="9" t="s">
        <v>2116</v>
      </c>
      <c r="E7992" s="9" t="s">
        <v>2116</v>
      </c>
      <c r="F7992" s="10">
        <f t="shared" ca="1" si="249"/>
        <v>1.2535989464856935E-2</v>
      </c>
      <c r="G7992" s="3" t="str">
        <f>VLOOKUP(Table3[[#This Row],[PRODUCT ID]],Table1[[PRODUCT]:[SELLING PRICE]],1,FALSE)</f>
        <v>Product648</v>
      </c>
      <c r="H7992" s="3" t="str">
        <f>VLOOKUP(Table3[[#This Row],[PRODUCT ID]],Table1[[PRODUCT]:[SELLING PRICE]],2,FALSE)</f>
        <v>Category4</v>
      </c>
      <c r="I7992" s="3" t="str">
        <f>VLOOKUP(Table3[[#This Row],[PRODUCT ID]],Table1[[PRODUCT]:[SELLING PRICE]],3,FALSE)</f>
        <v>Ft</v>
      </c>
      <c r="J7992" s="16">
        <f ca="1">VLOOKUP(Table3[[#This Row],[PRODUCT ID]],Table1[[PRODUCT]:[SELLING PRICE]],4,FALSE)</f>
        <v>46</v>
      </c>
      <c r="K7992" s="16">
        <f ca="1">VLOOKUP(Table3[[#This Row],[PRODUCT ID]],Table1[[PRODUCT]:[SELLING PRICE]],5,FALSE)</f>
        <v>43.709967313333578</v>
      </c>
      <c r="L7992" s="16">
        <f ca="1">J7992*Table3[[#This Row],[QUANTITY]]</f>
        <v>552</v>
      </c>
      <c r="M7992" s="16">
        <f ca="1">K7992*Table3[[#This Row],[QUANTITY]]*(1-Table3[[#This Row],[DISCOUNT %]])</f>
        <v>517.94423548301268</v>
      </c>
      <c r="N7992" s="3">
        <f>DAY(Table3[[#This Row],[DATE]])</f>
        <v>17</v>
      </c>
      <c r="O7992" s="3" t="str">
        <f>TEXT(Table3[[#This Row],[DATE]],"mmm")</f>
        <v>Nov</v>
      </c>
      <c r="P7992" s="3">
        <f>YEAR(Table3[[#This Row],[DATE]])</f>
        <v>2042</v>
      </c>
    </row>
    <row r="7993" spans="1:16" x14ac:dyDescent="0.3">
      <c r="A7993" s="6">
        <v>52188</v>
      </c>
      <c r="B7993" s="7" t="s">
        <v>1701</v>
      </c>
      <c r="C7993" s="9">
        <f t="shared" ca="1" si="248"/>
        <v>1</v>
      </c>
      <c r="D7993" s="9" t="s">
        <v>2116</v>
      </c>
      <c r="E7993" s="9" t="s">
        <v>2116</v>
      </c>
      <c r="F7993" s="10">
        <f t="shared" ca="1" si="249"/>
        <v>1.2778406725535429E-3</v>
      </c>
      <c r="G7993" s="3" t="str">
        <f>VLOOKUP(Table3[[#This Row],[PRODUCT ID]],Table1[[PRODUCT]:[SELLING PRICE]],1,FALSE)</f>
        <v>Product649</v>
      </c>
      <c r="H7993" s="3" t="str">
        <f>VLOOKUP(Table3[[#This Row],[PRODUCT ID]],Table1[[PRODUCT]:[SELLING PRICE]],2,FALSE)</f>
        <v>Category1</v>
      </c>
      <c r="I7993" s="3" t="str">
        <f>VLOOKUP(Table3[[#This Row],[PRODUCT ID]],Table1[[PRODUCT]:[SELLING PRICE]],3,FALSE)</f>
        <v>No</v>
      </c>
      <c r="J7993" s="16">
        <f ca="1">VLOOKUP(Table3[[#This Row],[PRODUCT ID]],Table1[[PRODUCT]:[SELLING PRICE]],4,FALSE)</f>
        <v>200</v>
      </c>
      <c r="K7993" s="16">
        <f ca="1">VLOOKUP(Table3[[#This Row],[PRODUCT ID]],Table1[[PRODUCT]:[SELLING PRICE]],5,FALSE)</f>
        <v>220.70133765440596</v>
      </c>
      <c r="L7993" s="16">
        <f ca="1">J7993*Table3[[#This Row],[QUANTITY]]</f>
        <v>200</v>
      </c>
      <c r="M7993" s="16">
        <f ca="1">K7993*Table3[[#This Row],[QUANTITY]]*(1-Table3[[#This Row],[DISCOUNT %]])</f>
        <v>220.4193165086642</v>
      </c>
      <c r="N7993" s="3">
        <f>DAY(Table3[[#This Row],[DATE]])</f>
        <v>18</v>
      </c>
      <c r="O7993" s="3" t="str">
        <f>TEXT(Table3[[#This Row],[DATE]],"mmm")</f>
        <v>Nov</v>
      </c>
      <c r="P7993" s="3">
        <f>YEAR(Table3[[#This Row],[DATE]])</f>
        <v>2042</v>
      </c>
    </row>
    <row r="7994" spans="1:16" x14ac:dyDescent="0.3">
      <c r="A7994" s="6">
        <v>52189</v>
      </c>
      <c r="B7994" s="7" t="s">
        <v>1702</v>
      </c>
      <c r="C7994" s="9">
        <f t="shared" ca="1" si="248"/>
        <v>2</v>
      </c>
      <c r="D7994" s="9" t="s">
        <v>2116</v>
      </c>
      <c r="E7994" s="9" t="s">
        <v>2116</v>
      </c>
      <c r="F7994" s="10">
        <f t="shared" ca="1" si="249"/>
        <v>8.7603604454358164E-2</v>
      </c>
      <c r="G7994" s="3" t="str">
        <f>VLOOKUP(Table3[[#This Row],[PRODUCT ID]],Table1[[PRODUCT]:[SELLING PRICE]],1,FALSE)</f>
        <v>Product650</v>
      </c>
      <c r="H7994" s="3" t="str">
        <f>VLOOKUP(Table3[[#This Row],[PRODUCT ID]],Table1[[PRODUCT]:[SELLING PRICE]],2,FALSE)</f>
        <v>Category2</v>
      </c>
      <c r="I7994" s="3" t="str">
        <f>VLOOKUP(Table3[[#This Row],[PRODUCT ID]],Table1[[PRODUCT]:[SELLING PRICE]],3,FALSE)</f>
        <v>Kg</v>
      </c>
      <c r="J7994" s="16">
        <f ca="1">VLOOKUP(Table3[[#This Row],[PRODUCT ID]],Table1[[PRODUCT]:[SELLING PRICE]],4,FALSE)</f>
        <v>32</v>
      </c>
      <c r="K7994" s="16">
        <f ca="1">VLOOKUP(Table3[[#This Row],[PRODUCT ID]],Table1[[PRODUCT]:[SELLING PRICE]],5,FALSE)</f>
        <v>226.87538032493828</v>
      </c>
      <c r="L7994" s="16">
        <f ca="1">J7994*Table3[[#This Row],[QUANTITY]]</f>
        <v>64</v>
      </c>
      <c r="M7994" s="16">
        <f ca="1">K7994*Table3[[#This Row],[QUANTITY]]*(1-Table3[[#This Row],[DISCOUNT %]])</f>
        <v>414.00055849304061</v>
      </c>
      <c r="N7994" s="3">
        <f>DAY(Table3[[#This Row],[DATE]])</f>
        <v>19</v>
      </c>
      <c r="O7994" s="3" t="str">
        <f>TEXT(Table3[[#This Row],[DATE]],"mmm")</f>
        <v>Nov</v>
      </c>
      <c r="P7994" s="3">
        <f>YEAR(Table3[[#This Row],[DATE]])</f>
        <v>2042</v>
      </c>
    </row>
    <row r="7995" spans="1:16" x14ac:dyDescent="0.3">
      <c r="A7995" s="6">
        <v>52190</v>
      </c>
      <c r="B7995" s="7" t="s">
        <v>1703</v>
      </c>
      <c r="C7995" s="9">
        <f t="shared" ca="1" si="248"/>
        <v>15</v>
      </c>
      <c r="D7995" s="9" t="s">
        <v>2115</v>
      </c>
      <c r="E7995" s="9" t="s">
        <v>2116</v>
      </c>
      <c r="F7995" s="10">
        <f t="shared" ca="1" si="249"/>
        <v>8.8671524002541122E-2</v>
      </c>
      <c r="G7995" s="3" t="str">
        <f>VLOOKUP(Table3[[#This Row],[PRODUCT ID]],Table1[[PRODUCT]:[SELLING PRICE]],1,FALSE)</f>
        <v>Product651</v>
      </c>
      <c r="H7995" s="3" t="str">
        <f>VLOOKUP(Table3[[#This Row],[PRODUCT ID]],Table1[[PRODUCT]:[SELLING PRICE]],2,FALSE)</f>
        <v>Category3</v>
      </c>
      <c r="I7995" s="3" t="str">
        <f>VLOOKUP(Table3[[#This Row],[PRODUCT ID]],Table1[[PRODUCT]:[SELLING PRICE]],3,FALSE)</f>
        <v>Kg</v>
      </c>
      <c r="J7995" s="16">
        <f ca="1">VLOOKUP(Table3[[#This Row],[PRODUCT ID]],Table1[[PRODUCT]:[SELLING PRICE]],4,FALSE)</f>
        <v>214</v>
      </c>
      <c r="K7995" s="16">
        <f ca="1">VLOOKUP(Table3[[#This Row],[PRODUCT ID]],Table1[[PRODUCT]:[SELLING PRICE]],5,FALSE)</f>
        <v>300.2540496125402</v>
      </c>
      <c r="L7995" s="16">
        <f ca="1">J7995*Table3[[#This Row],[QUANTITY]]</f>
        <v>3210</v>
      </c>
      <c r="M7995" s="16">
        <f ca="1">K7995*Table3[[#This Row],[QUANTITY]]*(1-Table3[[#This Row],[DISCOUNT %]])</f>
        <v>4104.4509816819254</v>
      </c>
      <c r="N7995" s="3">
        <f>DAY(Table3[[#This Row],[DATE]])</f>
        <v>20</v>
      </c>
      <c r="O7995" s="3" t="str">
        <f>TEXT(Table3[[#This Row],[DATE]],"mmm")</f>
        <v>Nov</v>
      </c>
      <c r="P7995" s="3">
        <f>YEAR(Table3[[#This Row],[DATE]])</f>
        <v>2042</v>
      </c>
    </row>
    <row r="7996" spans="1:16" x14ac:dyDescent="0.3">
      <c r="A7996" s="6">
        <v>52191</v>
      </c>
      <c r="B7996" s="7" t="s">
        <v>1704</v>
      </c>
      <c r="C7996" s="9">
        <f t="shared" ca="1" si="248"/>
        <v>14</v>
      </c>
      <c r="D7996" s="9" t="s">
        <v>2117</v>
      </c>
      <c r="E7996" s="9" t="s">
        <v>2118</v>
      </c>
      <c r="F7996" s="10">
        <f t="shared" ca="1" si="249"/>
        <v>7.0348966113112255E-2</v>
      </c>
      <c r="G7996" s="3" t="str">
        <f>VLOOKUP(Table3[[#This Row],[PRODUCT ID]],Table1[[PRODUCT]:[SELLING PRICE]],1,FALSE)</f>
        <v>Product652</v>
      </c>
      <c r="H7996" s="3" t="str">
        <f>VLOOKUP(Table3[[#This Row],[PRODUCT ID]],Table1[[PRODUCT]:[SELLING PRICE]],2,FALSE)</f>
        <v>Category4</v>
      </c>
      <c r="I7996" s="3" t="str">
        <f>VLOOKUP(Table3[[#This Row],[PRODUCT ID]],Table1[[PRODUCT]:[SELLING PRICE]],3,FALSE)</f>
        <v>Lt</v>
      </c>
      <c r="J7996" s="16">
        <f ca="1">VLOOKUP(Table3[[#This Row],[PRODUCT ID]],Table1[[PRODUCT]:[SELLING PRICE]],4,FALSE)</f>
        <v>103</v>
      </c>
      <c r="K7996" s="16">
        <f ca="1">VLOOKUP(Table3[[#This Row],[PRODUCT ID]],Table1[[PRODUCT]:[SELLING PRICE]],5,FALSE)</f>
        <v>117.1411806056699</v>
      </c>
      <c r="L7996" s="16">
        <f ca="1">J7996*Table3[[#This Row],[QUANTITY]]</f>
        <v>1442</v>
      </c>
      <c r="M7996" s="16">
        <f ca="1">K7996*Table3[[#This Row],[QUANTITY]]*(1-Table3[[#This Row],[DISCOUNT %]])</f>
        <v>1524.6058752510833</v>
      </c>
      <c r="N7996" s="3">
        <f>DAY(Table3[[#This Row],[DATE]])</f>
        <v>21</v>
      </c>
      <c r="O7996" s="3" t="str">
        <f>TEXT(Table3[[#This Row],[DATE]],"mmm")</f>
        <v>Nov</v>
      </c>
      <c r="P7996" s="3">
        <f>YEAR(Table3[[#This Row],[DATE]])</f>
        <v>2042</v>
      </c>
    </row>
    <row r="7997" spans="1:16" x14ac:dyDescent="0.3">
      <c r="A7997" s="6">
        <v>52192</v>
      </c>
      <c r="B7997" s="7" t="s">
        <v>1705</v>
      </c>
      <c r="C7997" s="9">
        <f t="shared" ca="1" si="248"/>
        <v>10</v>
      </c>
      <c r="D7997" s="9" t="s">
        <v>2117</v>
      </c>
      <c r="E7997" s="9" t="s">
        <v>2118</v>
      </c>
      <c r="F7997" s="10">
        <f t="shared" ca="1" si="249"/>
        <v>6.1581033901454113E-2</v>
      </c>
      <c r="G7997" s="3" t="str">
        <f>VLOOKUP(Table3[[#This Row],[PRODUCT ID]],Table1[[PRODUCT]:[SELLING PRICE]],1,FALSE)</f>
        <v>Product653</v>
      </c>
      <c r="H7997" s="3" t="str">
        <f>VLOOKUP(Table3[[#This Row],[PRODUCT ID]],Table1[[PRODUCT]:[SELLING PRICE]],2,FALSE)</f>
        <v>Category5</v>
      </c>
      <c r="I7997" s="3" t="str">
        <f>VLOOKUP(Table3[[#This Row],[PRODUCT ID]],Table1[[PRODUCT]:[SELLING PRICE]],3,FALSE)</f>
        <v>Kg</v>
      </c>
      <c r="J7997" s="16">
        <f ca="1">VLOOKUP(Table3[[#This Row],[PRODUCT ID]],Table1[[PRODUCT]:[SELLING PRICE]],4,FALSE)</f>
        <v>146</v>
      </c>
      <c r="K7997" s="16">
        <f ca="1">VLOOKUP(Table3[[#This Row],[PRODUCT ID]],Table1[[PRODUCT]:[SELLING PRICE]],5,FALSE)</f>
        <v>48.777524352360103</v>
      </c>
      <c r="L7997" s="16">
        <f ca="1">J7997*Table3[[#This Row],[QUANTITY]]</f>
        <v>1460</v>
      </c>
      <c r="M7997" s="16">
        <f ca="1">K7997*Table3[[#This Row],[QUANTITY]]*(1-Table3[[#This Row],[DISCOUNT %]])</f>
        <v>457.73753971588411</v>
      </c>
      <c r="N7997" s="3">
        <f>DAY(Table3[[#This Row],[DATE]])</f>
        <v>22</v>
      </c>
      <c r="O7997" s="3" t="str">
        <f>TEXT(Table3[[#This Row],[DATE]],"mmm")</f>
        <v>Nov</v>
      </c>
      <c r="P7997" s="3">
        <f>YEAR(Table3[[#This Row],[DATE]])</f>
        <v>2042</v>
      </c>
    </row>
    <row r="7998" spans="1:16" x14ac:dyDescent="0.3">
      <c r="A7998" s="6">
        <v>52193</v>
      </c>
      <c r="B7998" s="7" t="s">
        <v>1706</v>
      </c>
      <c r="C7998" s="9">
        <f t="shared" ca="1" si="248"/>
        <v>10</v>
      </c>
      <c r="D7998" s="9" t="s">
        <v>2116</v>
      </c>
      <c r="E7998" s="9" t="s">
        <v>2116</v>
      </c>
      <c r="F7998" s="10">
        <f t="shared" ca="1" si="249"/>
        <v>9.5263654516561005E-2</v>
      </c>
      <c r="G7998" s="3" t="str">
        <f>VLOOKUP(Table3[[#This Row],[PRODUCT ID]],Table1[[PRODUCT]:[SELLING PRICE]],1,FALSE)</f>
        <v>Product654</v>
      </c>
      <c r="H7998" s="3" t="str">
        <f>VLOOKUP(Table3[[#This Row],[PRODUCT ID]],Table1[[PRODUCT]:[SELLING PRICE]],2,FALSE)</f>
        <v>Category1</v>
      </c>
      <c r="I7998" s="3" t="str">
        <f>VLOOKUP(Table3[[#This Row],[PRODUCT ID]],Table1[[PRODUCT]:[SELLING PRICE]],3,FALSE)</f>
        <v>Lt</v>
      </c>
      <c r="J7998" s="16">
        <f ca="1">VLOOKUP(Table3[[#This Row],[PRODUCT ID]],Table1[[PRODUCT]:[SELLING PRICE]],4,FALSE)</f>
        <v>18</v>
      </c>
      <c r="K7998" s="16">
        <f ca="1">VLOOKUP(Table3[[#This Row],[PRODUCT ID]],Table1[[PRODUCT]:[SELLING PRICE]],5,FALSE)</f>
        <v>111.12457902082349</v>
      </c>
      <c r="L7998" s="16">
        <f ca="1">J7998*Table3[[#This Row],[QUANTITY]]</f>
        <v>180</v>
      </c>
      <c r="M7998" s="16">
        <f ca="1">K7998*Table3[[#This Row],[QUANTITY]]*(1-Table3[[#This Row],[DISCOUNT %]])</f>
        <v>1005.3844551668548</v>
      </c>
      <c r="N7998" s="3">
        <f>DAY(Table3[[#This Row],[DATE]])</f>
        <v>23</v>
      </c>
      <c r="O7998" s="3" t="str">
        <f>TEXT(Table3[[#This Row],[DATE]],"mmm")</f>
        <v>Nov</v>
      </c>
      <c r="P7998" s="3">
        <f>YEAR(Table3[[#This Row],[DATE]])</f>
        <v>2042</v>
      </c>
    </row>
    <row r="7999" spans="1:16" x14ac:dyDescent="0.3">
      <c r="A7999" s="6">
        <v>52194</v>
      </c>
      <c r="B7999" s="7" t="s">
        <v>1707</v>
      </c>
      <c r="C7999" s="9">
        <f t="shared" ca="1" si="248"/>
        <v>4</v>
      </c>
      <c r="D7999" s="9" t="s">
        <v>2116</v>
      </c>
      <c r="E7999" s="9" t="s">
        <v>2116</v>
      </c>
      <c r="F7999" s="10">
        <f t="shared" ca="1" si="249"/>
        <v>9.1899248085078711E-2</v>
      </c>
      <c r="G7999" s="3" t="str">
        <f>VLOOKUP(Table3[[#This Row],[PRODUCT ID]],Table1[[PRODUCT]:[SELLING PRICE]],1,FALSE)</f>
        <v>Product655</v>
      </c>
      <c r="H7999" s="3" t="str">
        <f>VLOOKUP(Table3[[#This Row],[PRODUCT ID]],Table1[[PRODUCT]:[SELLING PRICE]],2,FALSE)</f>
        <v>Category2</v>
      </c>
      <c r="I7999" s="3" t="str">
        <f>VLOOKUP(Table3[[#This Row],[PRODUCT ID]],Table1[[PRODUCT]:[SELLING PRICE]],3,FALSE)</f>
        <v>Ft</v>
      </c>
      <c r="J7999" s="16">
        <f ca="1">VLOOKUP(Table3[[#This Row],[PRODUCT ID]],Table1[[PRODUCT]:[SELLING PRICE]],4,FALSE)</f>
        <v>95</v>
      </c>
      <c r="K7999" s="16">
        <f ca="1">VLOOKUP(Table3[[#This Row],[PRODUCT ID]],Table1[[PRODUCT]:[SELLING PRICE]],5,FALSE)</f>
        <v>65.441803234396289</v>
      </c>
      <c r="L7999" s="16">
        <f ca="1">J7999*Table3[[#This Row],[QUANTITY]]</f>
        <v>380</v>
      </c>
      <c r="M7999" s="16">
        <f ca="1">K7999*Table3[[#This Row],[QUANTITY]]*(1-Table3[[#This Row],[DISCOUNT %]])</f>
        <v>237.7110028952944</v>
      </c>
      <c r="N7999" s="3">
        <f>DAY(Table3[[#This Row],[DATE]])</f>
        <v>24</v>
      </c>
      <c r="O7999" s="3" t="str">
        <f>TEXT(Table3[[#This Row],[DATE]],"mmm")</f>
        <v>Nov</v>
      </c>
      <c r="P7999" s="3">
        <f>YEAR(Table3[[#This Row],[DATE]])</f>
        <v>2042</v>
      </c>
    </row>
    <row r="8000" spans="1:16" x14ac:dyDescent="0.3">
      <c r="A8000" s="6">
        <v>52195</v>
      </c>
      <c r="B8000" s="7" t="s">
        <v>1708</v>
      </c>
      <c r="C8000" s="9">
        <f t="shared" ca="1" si="248"/>
        <v>9</v>
      </c>
      <c r="D8000" s="9" t="s">
        <v>2116</v>
      </c>
      <c r="E8000" s="9" t="s">
        <v>2116</v>
      </c>
      <c r="F8000" s="10">
        <f t="shared" ca="1" si="249"/>
        <v>7.7322873674932457E-2</v>
      </c>
      <c r="G8000" s="3" t="str">
        <f>VLOOKUP(Table3[[#This Row],[PRODUCT ID]],Table1[[PRODUCT]:[SELLING PRICE]],1,FALSE)</f>
        <v>Product656</v>
      </c>
      <c r="H8000" s="3" t="str">
        <f>VLOOKUP(Table3[[#This Row],[PRODUCT ID]],Table1[[PRODUCT]:[SELLING PRICE]],2,FALSE)</f>
        <v>Category3</v>
      </c>
      <c r="I8000" s="3" t="str">
        <f>VLOOKUP(Table3[[#This Row],[PRODUCT ID]],Table1[[PRODUCT]:[SELLING PRICE]],3,FALSE)</f>
        <v>Kg</v>
      </c>
      <c r="J8000" s="16">
        <f ca="1">VLOOKUP(Table3[[#This Row],[PRODUCT ID]],Table1[[PRODUCT]:[SELLING PRICE]],4,FALSE)</f>
        <v>183</v>
      </c>
      <c r="K8000" s="16">
        <f ca="1">VLOOKUP(Table3[[#This Row],[PRODUCT ID]],Table1[[PRODUCT]:[SELLING PRICE]],5,FALSE)</f>
        <v>145.22573395111144</v>
      </c>
      <c r="L8000" s="16">
        <f ca="1">J8000*Table3[[#This Row],[QUANTITY]]</f>
        <v>1647</v>
      </c>
      <c r="M8000" s="16">
        <f ca="1">K8000*Table3[[#This Row],[QUANTITY]]*(1-Table3[[#This Row],[DISCOUNT %]])</f>
        <v>1205.9681658341426</v>
      </c>
      <c r="N8000" s="3">
        <f>DAY(Table3[[#This Row],[DATE]])</f>
        <v>25</v>
      </c>
      <c r="O8000" s="3" t="str">
        <f>TEXT(Table3[[#This Row],[DATE]],"mmm")</f>
        <v>Nov</v>
      </c>
      <c r="P8000" s="3">
        <f>YEAR(Table3[[#This Row],[DATE]])</f>
        <v>2042</v>
      </c>
    </row>
    <row r="8001" spans="1:16" x14ac:dyDescent="0.3">
      <c r="A8001" s="6">
        <v>52196</v>
      </c>
      <c r="B8001" s="7" t="s">
        <v>1709</v>
      </c>
      <c r="C8001" s="9">
        <f t="shared" ca="1" si="248"/>
        <v>12</v>
      </c>
      <c r="D8001" s="9" t="s">
        <v>2116</v>
      </c>
      <c r="E8001" s="9" t="s">
        <v>2116</v>
      </c>
      <c r="F8001" s="10">
        <f t="shared" ca="1" si="249"/>
        <v>3.6359369628944642E-2</v>
      </c>
      <c r="G8001" s="3" t="str">
        <f>VLOOKUP(Table3[[#This Row],[PRODUCT ID]],Table1[[PRODUCT]:[SELLING PRICE]],1,FALSE)</f>
        <v>Product657</v>
      </c>
      <c r="H8001" s="3" t="str">
        <f>VLOOKUP(Table3[[#This Row],[PRODUCT ID]],Table1[[PRODUCT]:[SELLING PRICE]],2,FALSE)</f>
        <v>Category4</v>
      </c>
      <c r="I8001" s="3" t="str">
        <f>VLOOKUP(Table3[[#This Row],[PRODUCT ID]],Table1[[PRODUCT]:[SELLING PRICE]],3,FALSE)</f>
        <v>No</v>
      </c>
      <c r="J8001" s="16">
        <f ca="1">VLOOKUP(Table3[[#This Row],[PRODUCT ID]],Table1[[PRODUCT]:[SELLING PRICE]],4,FALSE)</f>
        <v>108</v>
      </c>
      <c r="K8001" s="16">
        <f ca="1">VLOOKUP(Table3[[#This Row],[PRODUCT ID]],Table1[[PRODUCT]:[SELLING PRICE]],5,FALSE)</f>
        <v>262.07241558142709</v>
      </c>
      <c r="L8001" s="16">
        <f ca="1">J8001*Table3[[#This Row],[QUANTITY]]</f>
        <v>1296</v>
      </c>
      <c r="M8001" s="16">
        <f ca="1">K8001*Table3[[#This Row],[QUANTITY]]*(1-Table3[[#This Row],[DISCOUNT %]])</f>
        <v>3030.5235330450191</v>
      </c>
      <c r="N8001" s="3">
        <f>DAY(Table3[[#This Row],[DATE]])</f>
        <v>26</v>
      </c>
      <c r="O8001" s="3" t="str">
        <f>TEXT(Table3[[#This Row],[DATE]],"mmm")</f>
        <v>Nov</v>
      </c>
      <c r="P8001" s="3">
        <f>YEAR(Table3[[#This Row],[DATE]])</f>
        <v>2042</v>
      </c>
    </row>
    <row r="8002" spans="1:16" x14ac:dyDescent="0.3">
      <c r="A8002" s="6">
        <v>52197</v>
      </c>
      <c r="B8002" s="7" t="s">
        <v>1710</v>
      </c>
      <c r="C8002" s="9">
        <f t="shared" ca="1" si="248"/>
        <v>3</v>
      </c>
      <c r="D8002" s="9" t="s">
        <v>2115</v>
      </c>
      <c r="E8002" s="9" t="s">
        <v>2118</v>
      </c>
      <c r="F8002" s="10">
        <f t="shared" ca="1" si="249"/>
        <v>7.7686979573393933E-2</v>
      </c>
      <c r="G8002" s="3" t="str">
        <f>VLOOKUP(Table3[[#This Row],[PRODUCT ID]],Table1[[PRODUCT]:[SELLING PRICE]],1,FALSE)</f>
        <v>Product658</v>
      </c>
      <c r="H8002" s="3" t="str">
        <f>VLOOKUP(Table3[[#This Row],[PRODUCT ID]],Table1[[PRODUCT]:[SELLING PRICE]],2,FALSE)</f>
        <v>Category5</v>
      </c>
      <c r="I8002" s="3" t="str">
        <f>VLOOKUP(Table3[[#This Row],[PRODUCT ID]],Table1[[PRODUCT]:[SELLING PRICE]],3,FALSE)</f>
        <v>No</v>
      </c>
      <c r="J8002" s="16">
        <f ca="1">VLOOKUP(Table3[[#This Row],[PRODUCT ID]],Table1[[PRODUCT]:[SELLING PRICE]],4,FALSE)</f>
        <v>24</v>
      </c>
      <c r="K8002" s="16">
        <f ca="1">VLOOKUP(Table3[[#This Row],[PRODUCT ID]],Table1[[PRODUCT]:[SELLING PRICE]],5,FALSE)</f>
        <v>203.42968704937832</v>
      </c>
      <c r="L8002" s="16">
        <f ca="1">J8002*Table3[[#This Row],[QUANTITY]]</f>
        <v>72</v>
      </c>
      <c r="M8002" s="16">
        <f ca="1">K8002*Table3[[#This Row],[QUANTITY]]*(1-Table3[[#This Row],[DISCOUNT %]])</f>
        <v>562.87754732085409</v>
      </c>
      <c r="N8002" s="3">
        <f>DAY(Table3[[#This Row],[DATE]])</f>
        <v>27</v>
      </c>
      <c r="O8002" s="3" t="str">
        <f>TEXT(Table3[[#This Row],[DATE]],"mmm")</f>
        <v>Nov</v>
      </c>
      <c r="P8002" s="3">
        <f>YEAR(Table3[[#This Row],[DATE]])</f>
        <v>2042</v>
      </c>
    </row>
    <row r="8003" spans="1:16" x14ac:dyDescent="0.3">
      <c r="A8003" s="6">
        <v>52198</v>
      </c>
      <c r="B8003" s="7" t="s">
        <v>1711</v>
      </c>
      <c r="C8003" s="9">
        <f t="shared" ref="C8003:C8066" ca="1" si="250">RANDBETWEEN(1,15)</f>
        <v>4</v>
      </c>
      <c r="D8003" s="9" t="s">
        <v>2116</v>
      </c>
      <c r="E8003" s="9" t="s">
        <v>2116</v>
      </c>
      <c r="F8003" s="10">
        <f t="shared" ref="F8003:F8066" ca="1" si="251">RAND()*(0.1)</f>
        <v>5.0510462105875224E-2</v>
      </c>
      <c r="G8003" s="3" t="str">
        <f>VLOOKUP(Table3[[#This Row],[PRODUCT ID]],Table1[[PRODUCT]:[SELLING PRICE]],1,FALSE)</f>
        <v>Product659</v>
      </c>
      <c r="H8003" s="3" t="str">
        <f>VLOOKUP(Table3[[#This Row],[PRODUCT ID]],Table1[[PRODUCT]:[SELLING PRICE]],2,FALSE)</f>
        <v>Category1</v>
      </c>
      <c r="I8003" s="3" t="str">
        <f>VLOOKUP(Table3[[#This Row],[PRODUCT ID]],Table1[[PRODUCT]:[SELLING PRICE]],3,FALSE)</f>
        <v>Ft</v>
      </c>
      <c r="J8003" s="16">
        <f ca="1">VLOOKUP(Table3[[#This Row],[PRODUCT ID]],Table1[[PRODUCT]:[SELLING PRICE]],4,FALSE)</f>
        <v>92</v>
      </c>
      <c r="K8003" s="16">
        <f ca="1">VLOOKUP(Table3[[#This Row],[PRODUCT ID]],Table1[[PRODUCT]:[SELLING PRICE]],5,FALSE)</f>
        <v>193.8941458912727</v>
      </c>
      <c r="L8003" s="16">
        <f ca="1">J8003*Table3[[#This Row],[QUANTITY]]</f>
        <v>368</v>
      </c>
      <c r="M8003" s="16">
        <f ca="1">K8003*Table3[[#This Row],[QUANTITY]]*(1-Table3[[#This Row],[DISCOUNT %]])</f>
        <v>736.40185193072216</v>
      </c>
      <c r="N8003" s="3">
        <f>DAY(Table3[[#This Row],[DATE]])</f>
        <v>28</v>
      </c>
      <c r="O8003" s="3" t="str">
        <f>TEXT(Table3[[#This Row],[DATE]],"mmm")</f>
        <v>Nov</v>
      </c>
      <c r="P8003" s="3">
        <f>YEAR(Table3[[#This Row],[DATE]])</f>
        <v>2042</v>
      </c>
    </row>
    <row r="8004" spans="1:16" x14ac:dyDescent="0.3">
      <c r="A8004" s="6">
        <v>52199</v>
      </c>
      <c r="B8004" s="7" t="s">
        <v>1712</v>
      </c>
      <c r="C8004" s="9">
        <f t="shared" ca="1" si="250"/>
        <v>9</v>
      </c>
      <c r="D8004" s="9" t="s">
        <v>2117</v>
      </c>
      <c r="E8004" s="9" t="s">
        <v>2116</v>
      </c>
      <c r="F8004" s="10">
        <f t="shared" ca="1" si="251"/>
        <v>9.2454401095027824E-2</v>
      </c>
      <c r="G8004" s="3" t="str">
        <f>VLOOKUP(Table3[[#This Row],[PRODUCT ID]],Table1[[PRODUCT]:[SELLING PRICE]],1,FALSE)</f>
        <v>Product660</v>
      </c>
      <c r="H8004" s="3" t="str">
        <f>VLOOKUP(Table3[[#This Row],[PRODUCT ID]],Table1[[PRODUCT]:[SELLING PRICE]],2,FALSE)</f>
        <v>Category2</v>
      </c>
      <c r="I8004" s="3" t="str">
        <f>VLOOKUP(Table3[[#This Row],[PRODUCT ID]],Table1[[PRODUCT]:[SELLING PRICE]],3,FALSE)</f>
        <v>No</v>
      </c>
      <c r="J8004" s="16">
        <f ca="1">VLOOKUP(Table3[[#This Row],[PRODUCT ID]],Table1[[PRODUCT]:[SELLING PRICE]],4,FALSE)</f>
        <v>213</v>
      </c>
      <c r="K8004" s="16">
        <f ca="1">VLOOKUP(Table3[[#This Row],[PRODUCT ID]],Table1[[PRODUCT]:[SELLING PRICE]],5,FALSE)</f>
        <v>182.46036713322928</v>
      </c>
      <c r="L8004" s="16">
        <f ca="1">J8004*Table3[[#This Row],[QUANTITY]]</f>
        <v>1917</v>
      </c>
      <c r="M8004" s="16">
        <f ca="1">K8004*Table3[[#This Row],[QUANTITY]]*(1-Table3[[#This Row],[DISCOUNT %]])</f>
        <v>1490.319928497129</v>
      </c>
      <c r="N8004" s="3">
        <f>DAY(Table3[[#This Row],[DATE]])</f>
        <v>29</v>
      </c>
      <c r="O8004" s="3" t="str">
        <f>TEXT(Table3[[#This Row],[DATE]],"mmm")</f>
        <v>Nov</v>
      </c>
      <c r="P8004" s="3">
        <f>YEAR(Table3[[#This Row],[DATE]])</f>
        <v>2042</v>
      </c>
    </row>
    <row r="8005" spans="1:16" x14ac:dyDescent="0.3">
      <c r="A8005" s="6">
        <v>52200</v>
      </c>
      <c r="B8005" s="7" t="s">
        <v>1713</v>
      </c>
      <c r="C8005" s="9">
        <f t="shared" ca="1" si="250"/>
        <v>9</v>
      </c>
      <c r="D8005" s="9" t="s">
        <v>2115</v>
      </c>
      <c r="E8005" s="9" t="s">
        <v>2116</v>
      </c>
      <c r="F8005" s="10">
        <f t="shared" ca="1" si="251"/>
        <v>7.2787088654089852E-2</v>
      </c>
      <c r="G8005" s="3" t="str">
        <f>VLOOKUP(Table3[[#This Row],[PRODUCT ID]],Table1[[PRODUCT]:[SELLING PRICE]],1,FALSE)</f>
        <v>Product661</v>
      </c>
      <c r="H8005" s="3" t="str">
        <f>VLOOKUP(Table3[[#This Row],[PRODUCT ID]],Table1[[PRODUCT]:[SELLING PRICE]],2,FALSE)</f>
        <v>Category3</v>
      </c>
      <c r="I8005" s="3" t="str">
        <f>VLOOKUP(Table3[[#This Row],[PRODUCT ID]],Table1[[PRODUCT]:[SELLING PRICE]],3,FALSE)</f>
        <v>Kg</v>
      </c>
      <c r="J8005" s="16">
        <f ca="1">VLOOKUP(Table3[[#This Row],[PRODUCT ID]],Table1[[PRODUCT]:[SELLING PRICE]],4,FALSE)</f>
        <v>157</v>
      </c>
      <c r="K8005" s="16">
        <f ca="1">VLOOKUP(Table3[[#This Row],[PRODUCT ID]],Table1[[PRODUCT]:[SELLING PRICE]],5,FALSE)</f>
        <v>27.492579642136519</v>
      </c>
      <c r="L8005" s="16">
        <f ca="1">J8005*Table3[[#This Row],[QUANTITY]]</f>
        <v>1413</v>
      </c>
      <c r="M8005" s="16">
        <f ca="1">K8005*Table3[[#This Row],[QUANTITY]]*(1-Table3[[#This Row],[DISCOUNT %]])</f>
        <v>229.42327329355231</v>
      </c>
      <c r="N8005" s="3">
        <f>DAY(Table3[[#This Row],[DATE]])</f>
        <v>30</v>
      </c>
      <c r="O8005" s="3" t="str">
        <f>TEXT(Table3[[#This Row],[DATE]],"mmm")</f>
        <v>Nov</v>
      </c>
      <c r="P8005" s="3">
        <f>YEAR(Table3[[#This Row],[DATE]])</f>
        <v>2042</v>
      </c>
    </row>
    <row r="8006" spans="1:16" x14ac:dyDescent="0.3">
      <c r="A8006" s="6">
        <v>52201</v>
      </c>
      <c r="B8006" s="7" t="s">
        <v>1714</v>
      </c>
      <c r="C8006" s="9">
        <f t="shared" ca="1" si="250"/>
        <v>10</v>
      </c>
      <c r="D8006" s="9" t="s">
        <v>2115</v>
      </c>
      <c r="E8006" s="9" t="s">
        <v>2116</v>
      </c>
      <c r="F8006" s="10">
        <f t="shared" ca="1" si="251"/>
        <v>1.5635102263482803E-2</v>
      </c>
      <c r="G8006" s="3" t="str">
        <f>VLOOKUP(Table3[[#This Row],[PRODUCT ID]],Table1[[PRODUCT]:[SELLING PRICE]],1,FALSE)</f>
        <v>Product662</v>
      </c>
      <c r="H8006" s="3" t="str">
        <f>VLOOKUP(Table3[[#This Row],[PRODUCT ID]],Table1[[PRODUCT]:[SELLING PRICE]],2,FALSE)</f>
        <v>Category4</v>
      </c>
      <c r="I8006" s="3" t="str">
        <f>VLOOKUP(Table3[[#This Row],[PRODUCT ID]],Table1[[PRODUCT]:[SELLING PRICE]],3,FALSE)</f>
        <v>Kg</v>
      </c>
      <c r="J8006" s="16">
        <f ca="1">VLOOKUP(Table3[[#This Row],[PRODUCT ID]],Table1[[PRODUCT]:[SELLING PRICE]],4,FALSE)</f>
        <v>229</v>
      </c>
      <c r="K8006" s="16">
        <f ca="1">VLOOKUP(Table3[[#This Row],[PRODUCT ID]],Table1[[PRODUCT]:[SELLING PRICE]],5,FALSE)</f>
        <v>43.564189610241279</v>
      </c>
      <c r="L8006" s="16">
        <f ca="1">J8006*Table3[[#This Row],[QUANTITY]]</f>
        <v>2290</v>
      </c>
      <c r="M8006" s="16">
        <f ca="1">K8006*Table3[[#This Row],[QUANTITY]]*(1-Table3[[#This Row],[DISCOUNT %]])</f>
        <v>428.83059050659398</v>
      </c>
      <c r="N8006" s="3">
        <f>DAY(Table3[[#This Row],[DATE]])</f>
        <v>1</v>
      </c>
      <c r="O8006" s="3" t="str">
        <f>TEXT(Table3[[#This Row],[DATE]],"mmm")</f>
        <v>Dec</v>
      </c>
      <c r="P8006" s="3">
        <f>YEAR(Table3[[#This Row],[DATE]])</f>
        <v>2042</v>
      </c>
    </row>
    <row r="8007" spans="1:16" x14ac:dyDescent="0.3">
      <c r="A8007" s="6">
        <v>52202</v>
      </c>
      <c r="B8007" s="7" t="s">
        <v>1715</v>
      </c>
      <c r="C8007" s="9">
        <f t="shared" ca="1" si="250"/>
        <v>5</v>
      </c>
      <c r="D8007" s="9" t="s">
        <v>2115</v>
      </c>
      <c r="E8007" s="9" t="s">
        <v>2116</v>
      </c>
      <c r="F8007" s="10">
        <f t="shared" ca="1" si="251"/>
        <v>3.4702875215790477E-2</v>
      </c>
      <c r="G8007" s="3" t="str">
        <f>VLOOKUP(Table3[[#This Row],[PRODUCT ID]],Table1[[PRODUCT]:[SELLING PRICE]],1,FALSE)</f>
        <v>Product663</v>
      </c>
      <c r="H8007" s="3" t="str">
        <f>VLOOKUP(Table3[[#This Row],[PRODUCT ID]],Table1[[PRODUCT]:[SELLING PRICE]],2,FALSE)</f>
        <v>Category5</v>
      </c>
      <c r="I8007" s="3" t="str">
        <f>VLOOKUP(Table3[[#This Row],[PRODUCT ID]],Table1[[PRODUCT]:[SELLING PRICE]],3,FALSE)</f>
        <v>Lt</v>
      </c>
      <c r="J8007" s="16">
        <f ca="1">VLOOKUP(Table3[[#This Row],[PRODUCT ID]],Table1[[PRODUCT]:[SELLING PRICE]],4,FALSE)</f>
        <v>84</v>
      </c>
      <c r="K8007" s="16">
        <f ca="1">VLOOKUP(Table3[[#This Row],[PRODUCT ID]],Table1[[PRODUCT]:[SELLING PRICE]],5,FALSE)</f>
        <v>145.92174776684115</v>
      </c>
      <c r="L8007" s="16">
        <f ca="1">J8007*Table3[[#This Row],[QUANTITY]]</f>
        <v>420</v>
      </c>
      <c r="M8007" s="16">
        <f ca="1">K8007*Table3[[#This Row],[QUANTITY]]*(1-Table3[[#This Row],[DISCOUNT %]])</f>
        <v>704.28921781409201</v>
      </c>
      <c r="N8007" s="3">
        <f>DAY(Table3[[#This Row],[DATE]])</f>
        <v>2</v>
      </c>
      <c r="O8007" s="3" t="str">
        <f>TEXT(Table3[[#This Row],[DATE]],"mmm")</f>
        <v>Dec</v>
      </c>
      <c r="P8007" s="3">
        <f>YEAR(Table3[[#This Row],[DATE]])</f>
        <v>2042</v>
      </c>
    </row>
    <row r="8008" spans="1:16" x14ac:dyDescent="0.3">
      <c r="A8008" s="6">
        <v>52203</v>
      </c>
      <c r="B8008" s="7" t="s">
        <v>1716</v>
      </c>
      <c r="C8008" s="9">
        <f t="shared" ca="1" si="250"/>
        <v>12</v>
      </c>
      <c r="D8008" s="9" t="s">
        <v>2116</v>
      </c>
      <c r="E8008" s="9" t="s">
        <v>2118</v>
      </c>
      <c r="F8008" s="10">
        <f t="shared" ca="1" si="251"/>
        <v>4.2377043355703026E-3</v>
      </c>
      <c r="G8008" s="3" t="str">
        <f>VLOOKUP(Table3[[#This Row],[PRODUCT ID]],Table1[[PRODUCT]:[SELLING PRICE]],1,FALSE)</f>
        <v>Product664</v>
      </c>
      <c r="H8008" s="3" t="str">
        <f>VLOOKUP(Table3[[#This Row],[PRODUCT ID]],Table1[[PRODUCT]:[SELLING PRICE]],2,FALSE)</f>
        <v>Category1</v>
      </c>
      <c r="I8008" s="3" t="str">
        <f>VLOOKUP(Table3[[#This Row],[PRODUCT ID]],Table1[[PRODUCT]:[SELLING PRICE]],3,FALSE)</f>
        <v>Kg</v>
      </c>
      <c r="J8008" s="16">
        <f ca="1">VLOOKUP(Table3[[#This Row],[PRODUCT ID]],Table1[[PRODUCT]:[SELLING PRICE]],4,FALSE)</f>
        <v>192</v>
      </c>
      <c r="K8008" s="16">
        <f ca="1">VLOOKUP(Table3[[#This Row],[PRODUCT ID]],Table1[[PRODUCT]:[SELLING PRICE]],5,FALSE)</f>
        <v>271.03130597854903</v>
      </c>
      <c r="L8008" s="16">
        <f ca="1">J8008*Table3[[#This Row],[QUANTITY]]</f>
        <v>2304</v>
      </c>
      <c r="M8008" s="16">
        <f ca="1">K8008*Table3[[#This Row],[QUANTITY]]*(1-Table3[[#This Row],[DISCOUNT %]])</f>
        <v>3238.5930652575416</v>
      </c>
      <c r="N8008" s="3">
        <f>DAY(Table3[[#This Row],[DATE]])</f>
        <v>3</v>
      </c>
      <c r="O8008" s="3" t="str">
        <f>TEXT(Table3[[#This Row],[DATE]],"mmm")</f>
        <v>Dec</v>
      </c>
      <c r="P8008" s="3">
        <f>YEAR(Table3[[#This Row],[DATE]])</f>
        <v>2042</v>
      </c>
    </row>
    <row r="8009" spans="1:16" x14ac:dyDescent="0.3">
      <c r="A8009" s="6">
        <v>52204</v>
      </c>
      <c r="B8009" s="7" t="s">
        <v>1717</v>
      </c>
      <c r="C8009" s="9">
        <f t="shared" ca="1" si="250"/>
        <v>9</v>
      </c>
      <c r="D8009" s="9" t="s">
        <v>2116</v>
      </c>
      <c r="E8009" s="9" t="s">
        <v>2118</v>
      </c>
      <c r="F8009" s="10">
        <f t="shared" ca="1" si="251"/>
        <v>7.256474928255488E-2</v>
      </c>
      <c r="G8009" s="3" t="str">
        <f>VLOOKUP(Table3[[#This Row],[PRODUCT ID]],Table1[[PRODUCT]:[SELLING PRICE]],1,FALSE)</f>
        <v>Product665</v>
      </c>
      <c r="H8009" s="3" t="str">
        <f>VLOOKUP(Table3[[#This Row],[PRODUCT ID]],Table1[[PRODUCT]:[SELLING PRICE]],2,FALSE)</f>
        <v>Category2</v>
      </c>
      <c r="I8009" s="3" t="str">
        <f>VLOOKUP(Table3[[#This Row],[PRODUCT ID]],Table1[[PRODUCT]:[SELLING PRICE]],3,FALSE)</f>
        <v>Lt</v>
      </c>
      <c r="J8009" s="16">
        <f ca="1">VLOOKUP(Table3[[#This Row],[PRODUCT ID]],Table1[[PRODUCT]:[SELLING PRICE]],4,FALSE)</f>
        <v>96</v>
      </c>
      <c r="K8009" s="16">
        <f ca="1">VLOOKUP(Table3[[#This Row],[PRODUCT ID]],Table1[[PRODUCT]:[SELLING PRICE]],5,FALSE)</f>
        <v>232.08029198288054</v>
      </c>
      <c r="L8009" s="16">
        <f ca="1">J8009*Table3[[#This Row],[QUANTITY]]</f>
        <v>864</v>
      </c>
      <c r="M8009" s="16">
        <f ca="1">K8009*Table3[[#This Row],[QUANTITY]]*(1-Table3[[#This Row],[DISCOUNT %]])</f>
        <v>1937.1549940354862</v>
      </c>
      <c r="N8009" s="3">
        <f>DAY(Table3[[#This Row],[DATE]])</f>
        <v>4</v>
      </c>
      <c r="O8009" s="3" t="str">
        <f>TEXT(Table3[[#This Row],[DATE]],"mmm")</f>
        <v>Dec</v>
      </c>
      <c r="P8009" s="3">
        <f>YEAR(Table3[[#This Row],[DATE]])</f>
        <v>2042</v>
      </c>
    </row>
    <row r="8010" spans="1:16" x14ac:dyDescent="0.3">
      <c r="A8010" s="6">
        <v>52205</v>
      </c>
      <c r="B8010" s="7" t="s">
        <v>1718</v>
      </c>
      <c r="C8010" s="9">
        <f t="shared" ca="1" si="250"/>
        <v>14</v>
      </c>
      <c r="D8010" s="9" t="s">
        <v>2116</v>
      </c>
      <c r="E8010" s="9" t="s">
        <v>2116</v>
      </c>
      <c r="F8010" s="10">
        <f t="shared" ca="1" si="251"/>
        <v>5.0386801681296681E-2</v>
      </c>
      <c r="G8010" s="3" t="str">
        <f>VLOOKUP(Table3[[#This Row],[PRODUCT ID]],Table1[[PRODUCT]:[SELLING PRICE]],1,FALSE)</f>
        <v>Product666</v>
      </c>
      <c r="H8010" s="3" t="str">
        <f>VLOOKUP(Table3[[#This Row],[PRODUCT ID]],Table1[[PRODUCT]:[SELLING PRICE]],2,FALSE)</f>
        <v>Category3</v>
      </c>
      <c r="I8010" s="3" t="str">
        <f>VLOOKUP(Table3[[#This Row],[PRODUCT ID]],Table1[[PRODUCT]:[SELLING PRICE]],3,FALSE)</f>
        <v>Ft</v>
      </c>
      <c r="J8010" s="16">
        <f ca="1">VLOOKUP(Table3[[#This Row],[PRODUCT ID]],Table1[[PRODUCT]:[SELLING PRICE]],4,FALSE)</f>
        <v>192</v>
      </c>
      <c r="K8010" s="16">
        <f ca="1">VLOOKUP(Table3[[#This Row],[PRODUCT ID]],Table1[[PRODUCT]:[SELLING PRICE]],5,FALSE)</f>
        <v>130.41703190200008</v>
      </c>
      <c r="L8010" s="16">
        <f ca="1">J8010*Table3[[#This Row],[QUANTITY]]</f>
        <v>2688</v>
      </c>
      <c r="M8010" s="16">
        <f ca="1">K8010*Table3[[#This Row],[QUANTITY]]*(1-Table3[[#This Row],[DISCOUNT %]])</f>
        <v>1733.8402869156691</v>
      </c>
      <c r="N8010" s="3">
        <f>DAY(Table3[[#This Row],[DATE]])</f>
        <v>5</v>
      </c>
      <c r="O8010" s="3" t="str">
        <f>TEXT(Table3[[#This Row],[DATE]],"mmm")</f>
        <v>Dec</v>
      </c>
      <c r="P8010" s="3">
        <f>YEAR(Table3[[#This Row],[DATE]])</f>
        <v>2042</v>
      </c>
    </row>
    <row r="8011" spans="1:16" x14ac:dyDescent="0.3">
      <c r="A8011" s="6">
        <v>52206</v>
      </c>
      <c r="B8011" s="7" t="s">
        <v>1719</v>
      </c>
      <c r="C8011" s="9">
        <f t="shared" ca="1" si="250"/>
        <v>13</v>
      </c>
      <c r="D8011" s="9" t="s">
        <v>2115</v>
      </c>
      <c r="E8011" s="9" t="s">
        <v>2116</v>
      </c>
      <c r="F8011" s="10">
        <f t="shared" ca="1" si="251"/>
        <v>7.3348750574452809E-2</v>
      </c>
      <c r="G8011" s="3" t="str">
        <f>VLOOKUP(Table3[[#This Row],[PRODUCT ID]],Table1[[PRODUCT]:[SELLING PRICE]],1,FALSE)</f>
        <v>Product667</v>
      </c>
      <c r="H8011" s="3" t="str">
        <f>VLOOKUP(Table3[[#This Row],[PRODUCT ID]],Table1[[PRODUCT]:[SELLING PRICE]],2,FALSE)</f>
        <v>Category4</v>
      </c>
      <c r="I8011" s="3" t="str">
        <f>VLOOKUP(Table3[[#This Row],[PRODUCT ID]],Table1[[PRODUCT]:[SELLING PRICE]],3,FALSE)</f>
        <v>Kg</v>
      </c>
      <c r="J8011" s="16">
        <f ca="1">VLOOKUP(Table3[[#This Row],[PRODUCT ID]],Table1[[PRODUCT]:[SELLING PRICE]],4,FALSE)</f>
        <v>56</v>
      </c>
      <c r="K8011" s="16">
        <f ca="1">VLOOKUP(Table3[[#This Row],[PRODUCT ID]],Table1[[PRODUCT]:[SELLING PRICE]],5,FALSE)</f>
        <v>195.54746774092459</v>
      </c>
      <c r="L8011" s="16">
        <f ca="1">J8011*Table3[[#This Row],[QUANTITY]]</f>
        <v>728</v>
      </c>
      <c r="M8011" s="16">
        <f ca="1">K8011*Table3[[#This Row],[QUANTITY]]*(1-Table3[[#This Row],[DISCOUNT %]])</f>
        <v>2355.6559689536857</v>
      </c>
      <c r="N8011" s="3">
        <f>DAY(Table3[[#This Row],[DATE]])</f>
        <v>6</v>
      </c>
      <c r="O8011" s="3" t="str">
        <f>TEXT(Table3[[#This Row],[DATE]],"mmm")</f>
        <v>Dec</v>
      </c>
      <c r="P8011" s="3">
        <f>YEAR(Table3[[#This Row],[DATE]])</f>
        <v>2042</v>
      </c>
    </row>
    <row r="8012" spans="1:16" x14ac:dyDescent="0.3">
      <c r="A8012" s="6">
        <v>52207</v>
      </c>
      <c r="B8012" s="7" t="s">
        <v>1720</v>
      </c>
      <c r="C8012" s="9">
        <f t="shared" ca="1" si="250"/>
        <v>12</v>
      </c>
      <c r="D8012" s="9" t="s">
        <v>2117</v>
      </c>
      <c r="E8012" s="9" t="s">
        <v>2116</v>
      </c>
      <c r="F8012" s="10">
        <f t="shared" ca="1" si="251"/>
        <v>3.3245816317656697E-2</v>
      </c>
      <c r="G8012" s="3" t="str">
        <f>VLOOKUP(Table3[[#This Row],[PRODUCT ID]],Table1[[PRODUCT]:[SELLING PRICE]],1,FALSE)</f>
        <v>Product668</v>
      </c>
      <c r="H8012" s="3" t="str">
        <f>VLOOKUP(Table3[[#This Row],[PRODUCT ID]],Table1[[PRODUCT]:[SELLING PRICE]],2,FALSE)</f>
        <v>Category5</v>
      </c>
      <c r="I8012" s="3" t="str">
        <f>VLOOKUP(Table3[[#This Row],[PRODUCT ID]],Table1[[PRODUCT]:[SELLING PRICE]],3,FALSE)</f>
        <v>No</v>
      </c>
      <c r="J8012" s="16">
        <f ca="1">VLOOKUP(Table3[[#This Row],[PRODUCT ID]],Table1[[PRODUCT]:[SELLING PRICE]],4,FALSE)</f>
        <v>161</v>
      </c>
      <c r="K8012" s="16">
        <f ca="1">VLOOKUP(Table3[[#This Row],[PRODUCT ID]],Table1[[PRODUCT]:[SELLING PRICE]],5,FALSE)</f>
        <v>126.42655540951547</v>
      </c>
      <c r="L8012" s="16">
        <f ca="1">J8012*Table3[[#This Row],[QUANTITY]]</f>
        <v>1932</v>
      </c>
      <c r="M8012" s="16">
        <f ca="1">K8012*Table3[[#This Row],[QUANTITY]]*(1-Table3[[#This Row],[DISCOUNT %]])</f>
        <v>1466.6808164483602</v>
      </c>
      <c r="N8012" s="3">
        <f>DAY(Table3[[#This Row],[DATE]])</f>
        <v>7</v>
      </c>
      <c r="O8012" s="3" t="str">
        <f>TEXT(Table3[[#This Row],[DATE]],"mmm")</f>
        <v>Dec</v>
      </c>
      <c r="P8012" s="3">
        <f>YEAR(Table3[[#This Row],[DATE]])</f>
        <v>2042</v>
      </c>
    </row>
    <row r="8013" spans="1:16" x14ac:dyDescent="0.3">
      <c r="A8013" s="6">
        <v>52208</v>
      </c>
      <c r="B8013" s="7" t="s">
        <v>1721</v>
      </c>
      <c r="C8013" s="9">
        <f t="shared" ca="1" si="250"/>
        <v>6</v>
      </c>
      <c r="D8013" s="9" t="s">
        <v>2117</v>
      </c>
      <c r="E8013" s="9" t="s">
        <v>2116</v>
      </c>
      <c r="F8013" s="10">
        <f t="shared" ca="1" si="251"/>
        <v>4.9890665277355029E-2</v>
      </c>
      <c r="G8013" s="3" t="str">
        <f>VLOOKUP(Table3[[#This Row],[PRODUCT ID]],Table1[[PRODUCT]:[SELLING PRICE]],1,FALSE)</f>
        <v>Product669</v>
      </c>
      <c r="H8013" s="3" t="str">
        <f>VLOOKUP(Table3[[#This Row],[PRODUCT ID]],Table1[[PRODUCT]:[SELLING PRICE]],2,FALSE)</f>
        <v>Category1</v>
      </c>
      <c r="I8013" s="3" t="str">
        <f>VLOOKUP(Table3[[#This Row],[PRODUCT ID]],Table1[[PRODUCT]:[SELLING PRICE]],3,FALSE)</f>
        <v>No</v>
      </c>
      <c r="J8013" s="16">
        <f ca="1">VLOOKUP(Table3[[#This Row],[PRODUCT ID]],Table1[[PRODUCT]:[SELLING PRICE]],4,FALSE)</f>
        <v>222</v>
      </c>
      <c r="K8013" s="16">
        <f ca="1">VLOOKUP(Table3[[#This Row],[PRODUCT ID]],Table1[[PRODUCT]:[SELLING PRICE]],5,FALSE)</f>
        <v>259.81276891717835</v>
      </c>
      <c r="L8013" s="16">
        <f ca="1">J8013*Table3[[#This Row],[QUANTITY]]</f>
        <v>1332</v>
      </c>
      <c r="M8013" s="16">
        <f ca="1">K8013*Table3[[#This Row],[QUANTITY]]*(1-Table3[[#This Row],[DISCOUNT %]])</f>
        <v>1481.1032221700918</v>
      </c>
      <c r="N8013" s="3">
        <f>DAY(Table3[[#This Row],[DATE]])</f>
        <v>8</v>
      </c>
      <c r="O8013" s="3" t="str">
        <f>TEXT(Table3[[#This Row],[DATE]],"mmm")</f>
        <v>Dec</v>
      </c>
      <c r="P8013" s="3">
        <f>YEAR(Table3[[#This Row],[DATE]])</f>
        <v>2042</v>
      </c>
    </row>
    <row r="8014" spans="1:16" x14ac:dyDescent="0.3">
      <c r="A8014" s="6">
        <v>52209</v>
      </c>
      <c r="B8014" s="7" t="s">
        <v>1722</v>
      </c>
      <c r="C8014" s="9">
        <f t="shared" ca="1" si="250"/>
        <v>13</v>
      </c>
      <c r="D8014" s="9" t="s">
        <v>2116</v>
      </c>
      <c r="E8014" s="9" t="s">
        <v>2118</v>
      </c>
      <c r="F8014" s="10">
        <f t="shared" ca="1" si="251"/>
        <v>7.92909118246381E-2</v>
      </c>
      <c r="G8014" s="3" t="str">
        <f>VLOOKUP(Table3[[#This Row],[PRODUCT ID]],Table1[[PRODUCT]:[SELLING PRICE]],1,FALSE)</f>
        <v>Product670</v>
      </c>
      <c r="H8014" s="3" t="str">
        <f>VLOOKUP(Table3[[#This Row],[PRODUCT ID]],Table1[[PRODUCT]:[SELLING PRICE]],2,FALSE)</f>
        <v>Category2</v>
      </c>
      <c r="I8014" s="3" t="str">
        <f>VLOOKUP(Table3[[#This Row],[PRODUCT ID]],Table1[[PRODUCT]:[SELLING PRICE]],3,FALSE)</f>
        <v>Ft</v>
      </c>
      <c r="J8014" s="16">
        <f ca="1">VLOOKUP(Table3[[#This Row],[PRODUCT ID]],Table1[[PRODUCT]:[SELLING PRICE]],4,FALSE)</f>
        <v>233</v>
      </c>
      <c r="K8014" s="16">
        <f ca="1">VLOOKUP(Table3[[#This Row],[PRODUCT ID]],Table1[[PRODUCT]:[SELLING PRICE]],5,FALSE)</f>
        <v>196.05893209697206</v>
      </c>
      <c r="L8014" s="16">
        <f ca="1">J8014*Table3[[#This Row],[QUANTITY]]</f>
        <v>3029</v>
      </c>
      <c r="M8014" s="16">
        <f ca="1">K8014*Table3[[#This Row],[QUANTITY]]*(1-Table3[[#This Row],[DISCOUNT %]])</f>
        <v>2346.6721277952984</v>
      </c>
      <c r="N8014" s="3">
        <f>DAY(Table3[[#This Row],[DATE]])</f>
        <v>9</v>
      </c>
      <c r="O8014" s="3" t="str">
        <f>TEXT(Table3[[#This Row],[DATE]],"mmm")</f>
        <v>Dec</v>
      </c>
      <c r="P8014" s="3">
        <f>YEAR(Table3[[#This Row],[DATE]])</f>
        <v>2042</v>
      </c>
    </row>
    <row r="8015" spans="1:16" x14ac:dyDescent="0.3">
      <c r="A8015" s="6">
        <v>52210</v>
      </c>
      <c r="B8015" s="7" t="s">
        <v>1723</v>
      </c>
      <c r="C8015" s="9">
        <f t="shared" ca="1" si="250"/>
        <v>3</v>
      </c>
      <c r="D8015" s="9" t="s">
        <v>2116</v>
      </c>
      <c r="E8015" s="9" t="s">
        <v>2116</v>
      </c>
      <c r="F8015" s="10">
        <f t="shared" ca="1" si="251"/>
        <v>4.7204031479318627E-3</v>
      </c>
      <c r="G8015" s="3" t="str">
        <f>VLOOKUP(Table3[[#This Row],[PRODUCT ID]],Table1[[PRODUCT]:[SELLING PRICE]],1,FALSE)</f>
        <v>Product671</v>
      </c>
      <c r="H8015" s="3" t="str">
        <f>VLOOKUP(Table3[[#This Row],[PRODUCT ID]],Table1[[PRODUCT]:[SELLING PRICE]],2,FALSE)</f>
        <v>Category3</v>
      </c>
      <c r="I8015" s="3" t="str">
        <f>VLOOKUP(Table3[[#This Row],[PRODUCT ID]],Table1[[PRODUCT]:[SELLING PRICE]],3,FALSE)</f>
        <v>No</v>
      </c>
      <c r="J8015" s="16">
        <f ca="1">VLOOKUP(Table3[[#This Row],[PRODUCT ID]],Table1[[PRODUCT]:[SELLING PRICE]],4,FALSE)</f>
        <v>50</v>
      </c>
      <c r="K8015" s="16">
        <f ca="1">VLOOKUP(Table3[[#This Row],[PRODUCT ID]],Table1[[PRODUCT]:[SELLING PRICE]],5,FALSE)</f>
        <v>148.81270594633216</v>
      </c>
      <c r="L8015" s="16">
        <f ca="1">J8015*Table3[[#This Row],[QUANTITY]]</f>
        <v>150</v>
      </c>
      <c r="M8015" s="16">
        <f ca="1">K8015*Table3[[#This Row],[QUANTITY]]*(1-Table3[[#This Row],[DISCOUNT %]])</f>
        <v>444.33074994219254</v>
      </c>
      <c r="N8015" s="3">
        <f>DAY(Table3[[#This Row],[DATE]])</f>
        <v>10</v>
      </c>
      <c r="O8015" s="3" t="str">
        <f>TEXT(Table3[[#This Row],[DATE]],"mmm")</f>
        <v>Dec</v>
      </c>
      <c r="P8015" s="3">
        <f>YEAR(Table3[[#This Row],[DATE]])</f>
        <v>2042</v>
      </c>
    </row>
    <row r="8016" spans="1:16" x14ac:dyDescent="0.3">
      <c r="A8016" s="6">
        <v>52211</v>
      </c>
      <c r="B8016" s="7" t="s">
        <v>1724</v>
      </c>
      <c r="C8016" s="9">
        <f t="shared" ca="1" si="250"/>
        <v>12</v>
      </c>
      <c r="D8016" s="9" t="s">
        <v>2116</v>
      </c>
      <c r="E8016" s="9" t="s">
        <v>2116</v>
      </c>
      <c r="F8016" s="10">
        <f t="shared" ca="1" si="251"/>
        <v>7.0123130095445518E-2</v>
      </c>
      <c r="G8016" s="3" t="str">
        <f>VLOOKUP(Table3[[#This Row],[PRODUCT ID]],Table1[[PRODUCT]:[SELLING PRICE]],1,FALSE)</f>
        <v>Product672</v>
      </c>
      <c r="H8016" s="3" t="str">
        <f>VLOOKUP(Table3[[#This Row],[PRODUCT ID]],Table1[[PRODUCT]:[SELLING PRICE]],2,FALSE)</f>
        <v>Category4</v>
      </c>
      <c r="I8016" s="3" t="str">
        <f>VLOOKUP(Table3[[#This Row],[PRODUCT ID]],Table1[[PRODUCT]:[SELLING PRICE]],3,FALSE)</f>
        <v>Kg</v>
      </c>
      <c r="J8016" s="16">
        <f ca="1">VLOOKUP(Table3[[#This Row],[PRODUCT ID]],Table1[[PRODUCT]:[SELLING PRICE]],4,FALSE)</f>
        <v>195</v>
      </c>
      <c r="K8016" s="16">
        <f ca="1">VLOOKUP(Table3[[#This Row],[PRODUCT ID]],Table1[[PRODUCT]:[SELLING PRICE]],5,FALSE)</f>
        <v>96.882555852240216</v>
      </c>
      <c r="L8016" s="16">
        <f ca="1">J8016*Table3[[#This Row],[QUANTITY]]</f>
        <v>2340</v>
      </c>
      <c r="M8016" s="16">
        <f ca="1">K8016*Table3[[#This Row],[QUANTITY]]*(1-Table3[[#This Row],[DISCOUNT %]])</f>
        <v>1081.0661734108119</v>
      </c>
      <c r="N8016" s="3">
        <f>DAY(Table3[[#This Row],[DATE]])</f>
        <v>11</v>
      </c>
      <c r="O8016" s="3" t="str">
        <f>TEXT(Table3[[#This Row],[DATE]],"mmm")</f>
        <v>Dec</v>
      </c>
      <c r="P8016" s="3">
        <f>YEAR(Table3[[#This Row],[DATE]])</f>
        <v>2042</v>
      </c>
    </row>
    <row r="8017" spans="1:16" x14ac:dyDescent="0.3">
      <c r="A8017" s="6">
        <v>52212</v>
      </c>
      <c r="B8017" s="7" t="s">
        <v>1725</v>
      </c>
      <c r="C8017" s="9">
        <f t="shared" ca="1" si="250"/>
        <v>15</v>
      </c>
      <c r="D8017" s="9" t="s">
        <v>2116</v>
      </c>
      <c r="E8017" s="9" t="s">
        <v>2116</v>
      </c>
      <c r="F8017" s="10">
        <f t="shared" ca="1" si="251"/>
        <v>4.6223770851027107E-2</v>
      </c>
      <c r="G8017" s="3" t="str">
        <f>VLOOKUP(Table3[[#This Row],[PRODUCT ID]],Table1[[PRODUCT]:[SELLING PRICE]],1,FALSE)</f>
        <v>Product673</v>
      </c>
      <c r="H8017" s="3" t="str">
        <f>VLOOKUP(Table3[[#This Row],[PRODUCT ID]],Table1[[PRODUCT]:[SELLING PRICE]],2,FALSE)</f>
        <v>Category1</v>
      </c>
      <c r="I8017" s="3" t="str">
        <f>VLOOKUP(Table3[[#This Row],[PRODUCT ID]],Table1[[PRODUCT]:[SELLING PRICE]],3,FALSE)</f>
        <v>Kg</v>
      </c>
      <c r="J8017" s="16">
        <f ca="1">VLOOKUP(Table3[[#This Row],[PRODUCT ID]],Table1[[PRODUCT]:[SELLING PRICE]],4,FALSE)</f>
        <v>209</v>
      </c>
      <c r="K8017" s="16">
        <f ca="1">VLOOKUP(Table3[[#This Row],[PRODUCT ID]],Table1[[PRODUCT]:[SELLING PRICE]],5,FALSE)</f>
        <v>250.92860097881939</v>
      </c>
      <c r="L8017" s="16">
        <f ca="1">J8017*Table3[[#This Row],[QUANTITY]]</f>
        <v>3135</v>
      </c>
      <c r="M8017" s="16">
        <f ca="1">K8017*Table3[[#This Row],[QUANTITY]]*(1-Table3[[#This Row],[DISCOUNT %]])</f>
        <v>3589.9460224080844</v>
      </c>
      <c r="N8017" s="3">
        <f>DAY(Table3[[#This Row],[DATE]])</f>
        <v>12</v>
      </c>
      <c r="O8017" s="3" t="str">
        <f>TEXT(Table3[[#This Row],[DATE]],"mmm")</f>
        <v>Dec</v>
      </c>
      <c r="P8017" s="3">
        <f>YEAR(Table3[[#This Row],[DATE]])</f>
        <v>2042</v>
      </c>
    </row>
    <row r="8018" spans="1:16" x14ac:dyDescent="0.3">
      <c r="A8018" s="6">
        <v>52213</v>
      </c>
      <c r="B8018" s="7" t="s">
        <v>1726</v>
      </c>
      <c r="C8018" s="9">
        <f t="shared" ca="1" si="250"/>
        <v>4</v>
      </c>
      <c r="D8018" s="9" t="s">
        <v>2115</v>
      </c>
      <c r="E8018" s="9" t="s">
        <v>2116</v>
      </c>
      <c r="F8018" s="10">
        <f t="shared" ca="1" si="251"/>
        <v>6.5490199074787772E-2</v>
      </c>
      <c r="G8018" s="3" t="str">
        <f>VLOOKUP(Table3[[#This Row],[PRODUCT ID]],Table1[[PRODUCT]:[SELLING PRICE]],1,FALSE)</f>
        <v>Product674</v>
      </c>
      <c r="H8018" s="3" t="str">
        <f>VLOOKUP(Table3[[#This Row],[PRODUCT ID]],Table1[[PRODUCT]:[SELLING PRICE]],2,FALSE)</f>
        <v>Category2</v>
      </c>
      <c r="I8018" s="3" t="str">
        <f>VLOOKUP(Table3[[#This Row],[PRODUCT ID]],Table1[[PRODUCT]:[SELLING PRICE]],3,FALSE)</f>
        <v>Lt</v>
      </c>
      <c r="J8018" s="16">
        <f ca="1">VLOOKUP(Table3[[#This Row],[PRODUCT ID]],Table1[[PRODUCT]:[SELLING PRICE]],4,FALSE)</f>
        <v>164</v>
      </c>
      <c r="K8018" s="16">
        <f ca="1">VLOOKUP(Table3[[#This Row],[PRODUCT ID]],Table1[[PRODUCT]:[SELLING PRICE]],5,FALSE)</f>
        <v>233.33843904736571</v>
      </c>
      <c r="L8018" s="16">
        <f ca="1">J8018*Table3[[#This Row],[QUANTITY]]</f>
        <v>656</v>
      </c>
      <c r="M8018" s="16">
        <f ca="1">K8018*Table3[[#This Row],[QUANTITY]]*(1-Table3[[#This Row],[DISCOUNT %]])</f>
        <v>872.2282328894139</v>
      </c>
      <c r="N8018" s="3">
        <f>DAY(Table3[[#This Row],[DATE]])</f>
        <v>13</v>
      </c>
      <c r="O8018" s="3" t="str">
        <f>TEXT(Table3[[#This Row],[DATE]],"mmm")</f>
        <v>Dec</v>
      </c>
      <c r="P8018" s="3">
        <f>YEAR(Table3[[#This Row],[DATE]])</f>
        <v>2042</v>
      </c>
    </row>
    <row r="8019" spans="1:16" x14ac:dyDescent="0.3">
      <c r="A8019" s="6">
        <v>52214</v>
      </c>
      <c r="B8019" s="7" t="s">
        <v>1727</v>
      </c>
      <c r="C8019" s="9">
        <f t="shared" ca="1" si="250"/>
        <v>13</v>
      </c>
      <c r="D8019" s="9" t="s">
        <v>2116</v>
      </c>
      <c r="E8019" s="9" t="s">
        <v>2116</v>
      </c>
      <c r="F8019" s="10">
        <f t="shared" ca="1" si="251"/>
        <v>9.1974446104867241E-2</v>
      </c>
      <c r="G8019" s="3" t="str">
        <f>VLOOKUP(Table3[[#This Row],[PRODUCT ID]],Table1[[PRODUCT]:[SELLING PRICE]],1,FALSE)</f>
        <v>Product675</v>
      </c>
      <c r="H8019" s="3" t="str">
        <f>VLOOKUP(Table3[[#This Row],[PRODUCT ID]],Table1[[PRODUCT]:[SELLING PRICE]],2,FALSE)</f>
        <v>Category3</v>
      </c>
      <c r="I8019" s="3" t="str">
        <f>VLOOKUP(Table3[[#This Row],[PRODUCT ID]],Table1[[PRODUCT]:[SELLING PRICE]],3,FALSE)</f>
        <v>Kg</v>
      </c>
      <c r="J8019" s="16">
        <f ca="1">VLOOKUP(Table3[[#This Row],[PRODUCT ID]],Table1[[PRODUCT]:[SELLING PRICE]],4,FALSE)</f>
        <v>104</v>
      </c>
      <c r="K8019" s="16">
        <f ca="1">VLOOKUP(Table3[[#This Row],[PRODUCT ID]],Table1[[PRODUCT]:[SELLING PRICE]],5,FALSE)</f>
        <v>174.8076145395317</v>
      </c>
      <c r="L8019" s="16">
        <f ca="1">J8019*Table3[[#This Row],[QUANTITY]]</f>
        <v>1352</v>
      </c>
      <c r="M8019" s="16">
        <f ca="1">K8019*Table3[[#This Row],[QUANTITY]]*(1-Table3[[#This Row],[DISCOUNT %]])</f>
        <v>2063.487153225487</v>
      </c>
      <c r="N8019" s="3">
        <f>DAY(Table3[[#This Row],[DATE]])</f>
        <v>14</v>
      </c>
      <c r="O8019" s="3" t="str">
        <f>TEXT(Table3[[#This Row],[DATE]],"mmm")</f>
        <v>Dec</v>
      </c>
      <c r="P8019" s="3">
        <f>YEAR(Table3[[#This Row],[DATE]])</f>
        <v>2042</v>
      </c>
    </row>
    <row r="8020" spans="1:16" x14ac:dyDescent="0.3">
      <c r="A8020" s="6">
        <v>52215</v>
      </c>
      <c r="B8020" s="7" t="s">
        <v>1728</v>
      </c>
      <c r="C8020" s="9">
        <f t="shared" ca="1" si="250"/>
        <v>5</v>
      </c>
      <c r="D8020" s="9" t="s">
        <v>2117</v>
      </c>
      <c r="E8020" s="9" t="s">
        <v>2118</v>
      </c>
      <c r="F8020" s="10">
        <f t="shared" ca="1" si="251"/>
        <v>4.9086190134474572E-2</v>
      </c>
      <c r="G8020" s="3" t="str">
        <f>VLOOKUP(Table3[[#This Row],[PRODUCT ID]],Table1[[PRODUCT]:[SELLING PRICE]],1,FALSE)</f>
        <v>Product676</v>
      </c>
      <c r="H8020" s="3" t="str">
        <f>VLOOKUP(Table3[[#This Row],[PRODUCT ID]],Table1[[PRODUCT]:[SELLING PRICE]],2,FALSE)</f>
        <v>Category4</v>
      </c>
      <c r="I8020" s="3" t="str">
        <f>VLOOKUP(Table3[[#This Row],[PRODUCT ID]],Table1[[PRODUCT]:[SELLING PRICE]],3,FALSE)</f>
        <v>Lt</v>
      </c>
      <c r="J8020" s="16">
        <f ca="1">VLOOKUP(Table3[[#This Row],[PRODUCT ID]],Table1[[PRODUCT]:[SELLING PRICE]],4,FALSE)</f>
        <v>232</v>
      </c>
      <c r="K8020" s="16">
        <f ca="1">VLOOKUP(Table3[[#This Row],[PRODUCT ID]],Table1[[PRODUCT]:[SELLING PRICE]],5,FALSE)</f>
        <v>270.54913643683983</v>
      </c>
      <c r="L8020" s="16">
        <f ca="1">J8020*Table3[[#This Row],[QUANTITY]]</f>
        <v>1160</v>
      </c>
      <c r="M8020" s="16">
        <f ca="1">K8020*Table3[[#This Row],[QUANTITY]]*(1-Table3[[#This Row],[DISCOUNT %]])</f>
        <v>1286.3445504249162</v>
      </c>
      <c r="N8020" s="3">
        <f>DAY(Table3[[#This Row],[DATE]])</f>
        <v>15</v>
      </c>
      <c r="O8020" s="3" t="str">
        <f>TEXT(Table3[[#This Row],[DATE]],"mmm")</f>
        <v>Dec</v>
      </c>
      <c r="P8020" s="3">
        <f>YEAR(Table3[[#This Row],[DATE]])</f>
        <v>2042</v>
      </c>
    </row>
    <row r="8021" spans="1:16" x14ac:dyDescent="0.3">
      <c r="A8021" s="6">
        <v>52216</v>
      </c>
      <c r="B8021" s="7" t="s">
        <v>1729</v>
      </c>
      <c r="C8021" s="9">
        <f t="shared" ca="1" si="250"/>
        <v>5</v>
      </c>
      <c r="D8021" s="9" t="s">
        <v>2115</v>
      </c>
      <c r="E8021" s="9" t="s">
        <v>2118</v>
      </c>
      <c r="F8021" s="10">
        <f t="shared" ca="1" si="251"/>
        <v>6.8521384854781084E-2</v>
      </c>
      <c r="G8021" s="3" t="str">
        <f>VLOOKUP(Table3[[#This Row],[PRODUCT ID]],Table1[[PRODUCT]:[SELLING PRICE]],1,FALSE)</f>
        <v>Product677</v>
      </c>
      <c r="H8021" s="3" t="str">
        <f>VLOOKUP(Table3[[#This Row],[PRODUCT ID]],Table1[[PRODUCT]:[SELLING PRICE]],2,FALSE)</f>
        <v>Category5</v>
      </c>
      <c r="I8021" s="3" t="str">
        <f>VLOOKUP(Table3[[#This Row],[PRODUCT ID]],Table1[[PRODUCT]:[SELLING PRICE]],3,FALSE)</f>
        <v>Ft</v>
      </c>
      <c r="J8021" s="16">
        <f ca="1">VLOOKUP(Table3[[#This Row],[PRODUCT ID]],Table1[[PRODUCT]:[SELLING PRICE]],4,FALSE)</f>
        <v>227</v>
      </c>
      <c r="K8021" s="16">
        <f ca="1">VLOOKUP(Table3[[#This Row],[PRODUCT ID]],Table1[[PRODUCT]:[SELLING PRICE]],5,FALSE)</f>
        <v>198.05196468001611</v>
      </c>
      <c r="L8021" s="16">
        <f ca="1">J8021*Table3[[#This Row],[QUANTITY]]</f>
        <v>1135</v>
      </c>
      <c r="M8021" s="16">
        <f ca="1">K8021*Table3[[#This Row],[QUANTITY]]*(1-Table3[[#This Row],[DISCOUNT %]])</f>
        <v>922.40584893465609</v>
      </c>
      <c r="N8021" s="3">
        <f>DAY(Table3[[#This Row],[DATE]])</f>
        <v>16</v>
      </c>
      <c r="O8021" s="3" t="str">
        <f>TEXT(Table3[[#This Row],[DATE]],"mmm")</f>
        <v>Dec</v>
      </c>
      <c r="P8021" s="3">
        <f>YEAR(Table3[[#This Row],[DATE]])</f>
        <v>2042</v>
      </c>
    </row>
    <row r="8022" spans="1:16" x14ac:dyDescent="0.3">
      <c r="A8022" s="6">
        <v>52217</v>
      </c>
      <c r="B8022" s="7" t="s">
        <v>1730</v>
      </c>
      <c r="C8022" s="9">
        <f t="shared" ca="1" si="250"/>
        <v>6</v>
      </c>
      <c r="D8022" s="9" t="s">
        <v>2115</v>
      </c>
      <c r="E8022" s="9" t="s">
        <v>2116</v>
      </c>
      <c r="F8022" s="10">
        <f t="shared" ca="1" si="251"/>
        <v>9.884517710195373E-2</v>
      </c>
      <c r="G8022" s="3" t="str">
        <f>VLOOKUP(Table3[[#This Row],[PRODUCT ID]],Table1[[PRODUCT]:[SELLING PRICE]],1,FALSE)</f>
        <v>Product678</v>
      </c>
      <c r="H8022" s="3" t="str">
        <f>VLOOKUP(Table3[[#This Row],[PRODUCT ID]],Table1[[PRODUCT]:[SELLING PRICE]],2,FALSE)</f>
        <v>Category1</v>
      </c>
      <c r="I8022" s="3" t="str">
        <f>VLOOKUP(Table3[[#This Row],[PRODUCT ID]],Table1[[PRODUCT]:[SELLING PRICE]],3,FALSE)</f>
        <v>Kg</v>
      </c>
      <c r="J8022" s="16">
        <f ca="1">VLOOKUP(Table3[[#This Row],[PRODUCT ID]],Table1[[PRODUCT]:[SELLING PRICE]],4,FALSE)</f>
        <v>35</v>
      </c>
      <c r="K8022" s="16">
        <f ca="1">VLOOKUP(Table3[[#This Row],[PRODUCT ID]],Table1[[PRODUCT]:[SELLING PRICE]],5,FALSE)</f>
        <v>181.77228531029502</v>
      </c>
      <c r="L8022" s="16">
        <f ca="1">J8022*Table3[[#This Row],[QUANTITY]]</f>
        <v>210</v>
      </c>
      <c r="M8022" s="16">
        <f ca="1">K8022*Table3[[#This Row],[QUANTITY]]*(1-Table3[[#This Row],[DISCOUNT %]])</f>
        <v>982.82982945943218</v>
      </c>
      <c r="N8022" s="3">
        <f>DAY(Table3[[#This Row],[DATE]])</f>
        <v>17</v>
      </c>
      <c r="O8022" s="3" t="str">
        <f>TEXT(Table3[[#This Row],[DATE]],"mmm")</f>
        <v>Dec</v>
      </c>
      <c r="P8022" s="3">
        <f>YEAR(Table3[[#This Row],[DATE]])</f>
        <v>2042</v>
      </c>
    </row>
    <row r="8023" spans="1:16" x14ac:dyDescent="0.3">
      <c r="A8023" s="6">
        <v>52218</v>
      </c>
      <c r="B8023" s="7" t="s">
        <v>1731</v>
      </c>
      <c r="C8023" s="9">
        <f t="shared" ca="1" si="250"/>
        <v>9</v>
      </c>
      <c r="D8023" s="9" t="s">
        <v>2115</v>
      </c>
      <c r="E8023" s="9" t="s">
        <v>2116</v>
      </c>
      <c r="F8023" s="10">
        <f t="shared" ca="1" si="251"/>
        <v>4.9147365235871411E-2</v>
      </c>
      <c r="G8023" s="3" t="str">
        <f>VLOOKUP(Table3[[#This Row],[PRODUCT ID]],Table1[[PRODUCT]:[SELLING PRICE]],1,FALSE)</f>
        <v>Product679</v>
      </c>
      <c r="H8023" s="3" t="str">
        <f>VLOOKUP(Table3[[#This Row],[PRODUCT ID]],Table1[[PRODUCT]:[SELLING PRICE]],2,FALSE)</f>
        <v>Category2</v>
      </c>
      <c r="I8023" s="3" t="str">
        <f>VLOOKUP(Table3[[#This Row],[PRODUCT ID]],Table1[[PRODUCT]:[SELLING PRICE]],3,FALSE)</f>
        <v>No</v>
      </c>
      <c r="J8023" s="16">
        <f ca="1">VLOOKUP(Table3[[#This Row],[PRODUCT ID]],Table1[[PRODUCT]:[SELLING PRICE]],4,FALSE)</f>
        <v>208</v>
      </c>
      <c r="K8023" s="16">
        <f ca="1">VLOOKUP(Table3[[#This Row],[PRODUCT ID]],Table1[[PRODUCT]:[SELLING PRICE]],5,FALSE)</f>
        <v>267.48485050339553</v>
      </c>
      <c r="L8023" s="16">
        <f ca="1">J8023*Table3[[#This Row],[QUANTITY]]</f>
        <v>1872</v>
      </c>
      <c r="M8023" s="16">
        <f ca="1">K8023*Table3[[#This Row],[QUANTITY]]*(1-Table3[[#This Row],[DISCOUNT %]])</f>
        <v>2289.0480737457842</v>
      </c>
      <c r="N8023" s="3">
        <f>DAY(Table3[[#This Row],[DATE]])</f>
        <v>18</v>
      </c>
      <c r="O8023" s="3" t="str">
        <f>TEXT(Table3[[#This Row],[DATE]],"mmm")</f>
        <v>Dec</v>
      </c>
      <c r="P8023" s="3">
        <f>YEAR(Table3[[#This Row],[DATE]])</f>
        <v>2042</v>
      </c>
    </row>
    <row r="8024" spans="1:16" x14ac:dyDescent="0.3">
      <c r="A8024" s="6">
        <v>52219</v>
      </c>
      <c r="B8024" s="7" t="s">
        <v>1732</v>
      </c>
      <c r="C8024" s="9">
        <f t="shared" ca="1" si="250"/>
        <v>3</v>
      </c>
      <c r="D8024" s="9" t="s">
        <v>2116</v>
      </c>
      <c r="E8024" s="9" t="s">
        <v>2116</v>
      </c>
      <c r="F8024" s="10">
        <f t="shared" ca="1" si="251"/>
        <v>4.0482874542581038E-2</v>
      </c>
      <c r="G8024" s="3" t="str">
        <f>VLOOKUP(Table3[[#This Row],[PRODUCT ID]],Table1[[PRODUCT]:[SELLING PRICE]],1,FALSE)</f>
        <v>Product680</v>
      </c>
      <c r="H8024" s="3" t="str">
        <f>VLOOKUP(Table3[[#This Row],[PRODUCT ID]],Table1[[PRODUCT]:[SELLING PRICE]],2,FALSE)</f>
        <v>Category3</v>
      </c>
      <c r="I8024" s="3" t="str">
        <f>VLOOKUP(Table3[[#This Row],[PRODUCT ID]],Table1[[PRODUCT]:[SELLING PRICE]],3,FALSE)</f>
        <v>No</v>
      </c>
      <c r="J8024" s="16">
        <f ca="1">VLOOKUP(Table3[[#This Row],[PRODUCT ID]],Table1[[PRODUCT]:[SELLING PRICE]],4,FALSE)</f>
        <v>120</v>
      </c>
      <c r="K8024" s="16">
        <f ca="1">VLOOKUP(Table3[[#This Row],[PRODUCT ID]],Table1[[PRODUCT]:[SELLING PRICE]],5,FALSE)</f>
        <v>295.5177719871387</v>
      </c>
      <c r="L8024" s="16">
        <f ca="1">J8024*Table3[[#This Row],[QUANTITY]]</f>
        <v>360</v>
      </c>
      <c r="M8024" s="16">
        <f ca="1">K8024*Table3[[#This Row],[QUANTITY]]*(1-Table3[[#This Row],[DISCOUNT %]])</f>
        <v>850.66308929604088</v>
      </c>
      <c r="N8024" s="3">
        <f>DAY(Table3[[#This Row],[DATE]])</f>
        <v>19</v>
      </c>
      <c r="O8024" s="3" t="str">
        <f>TEXT(Table3[[#This Row],[DATE]],"mmm")</f>
        <v>Dec</v>
      </c>
      <c r="P8024" s="3">
        <f>YEAR(Table3[[#This Row],[DATE]])</f>
        <v>2042</v>
      </c>
    </row>
    <row r="8025" spans="1:16" x14ac:dyDescent="0.3">
      <c r="A8025" s="6">
        <v>52220</v>
      </c>
      <c r="B8025" s="7" t="s">
        <v>1733</v>
      </c>
      <c r="C8025" s="9">
        <f t="shared" ca="1" si="250"/>
        <v>8</v>
      </c>
      <c r="D8025" s="9" t="s">
        <v>2116</v>
      </c>
      <c r="E8025" s="9" t="s">
        <v>2116</v>
      </c>
      <c r="F8025" s="10">
        <f t="shared" ca="1" si="251"/>
        <v>7.9689916664813076E-3</v>
      </c>
      <c r="G8025" s="3" t="str">
        <f>VLOOKUP(Table3[[#This Row],[PRODUCT ID]],Table1[[PRODUCT]:[SELLING PRICE]],1,FALSE)</f>
        <v>Product681</v>
      </c>
      <c r="H8025" s="3" t="str">
        <f>VLOOKUP(Table3[[#This Row],[PRODUCT ID]],Table1[[PRODUCT]:[SELLING PRICE]],2,FALSE)</f>
        <v>Category4</v>
      </c>
      <c r="I8025" s="3" t="str">
        <f>VLOOKUP(Table3[[#This Row],[PRODUCT ID]],Table1[[PRODUCT]:[SELLING PRICE]],3,FALSE)</f>
        <v>Ft</v>
      </c>
      <c r="J8025" s="16">
        <f ca="1">VLOOKUP(Table3[[#This Row],[PRODUCT ID]],Table1[[PRODUCT]:[SELLING PRICE]],4,FALSE)</f>
        <v>228</v>
      </c>
      <c r="K8025" s="16">
        <f ca="1">VLOOKUP(Table3[[#This Row],[PRODUCT ID]],Table1[[PRODUCT]:[SELLING PRICE]],5,FALSE)</f>
        <v>309.80696118576145</v>
      </c>
      <c r="L8025" s="16">
        <f ca="1">J8025*Table3[[#This Row],[QUANTITY]]</f>
        <v>1824</v>
      </c>
      <c r="M8025" s="16">
        <f ca="1">K8025*Table3[[#This Row],[QUANTITY]]*(1-Table3[[#This Row],[DISCOUNT %]])</f>
        <v>2458.7048967508335</v>
      </c>
      <c r="N8025" s="3">
        <f>DAY(Table3[[#This Row],[DATE]])</f>
        <v>20</v>
      </c>
      <c r="O8025" s="3" t="str">
        <f>TEXT(Table3[[#This Row],[DATE]],"mmm")</f>
        <v>Dec</v>
      </c>
      <c r="P8025" s="3">
        <f>YEAR(Table3[[#This Row],[DATE]])</f>
        <v>2042</v>
      </c>
    </row>
    <row r="8026" spans="1:16" x14ac:dyDescent="0.3">
      <c r="A8026" s="6">
        <v>52221</v>
      </c>
      <c r="B8026" s="7" t="s">
        <v>1734</v>
      </c>
      <c r="C8026" s="9">
        <f t="shared" ca="1" si="250"/>
        <v>1</v>
      </c>
      <c r="D8026" s="9" t="s">
        <v>2116</v>
      </c>
      <c r="E8026" s="9" t="s">
        <v>2118</v>
      </c>
      <c r="F8026" s="10">
        <f t="shared" ca="1" si="251"/>
        <v>3.4625158028828949E-2</v>
      </c>
      <c r="G8026" s="3" t="str">
        <f>VLOOKUP(Table3[[#This Row],[PRODUCT ID]],Table1[[PRODUCT]:[SELLING PRICE]],1,FALSE)</f>
        <v>Product682</v>
      </c>
      <c r="H8026" s="3" t="str">
        <f>VLOOKUP(Table3[[#This Row],[PRODUCT ID]],Table1[[PRODUCT]:[SELLING PRICE]],2,FALSE)</f>
        <v>Category5</v>
      </c>
      <c r="I8026" s="3" t="str">
        <f>VLOOKUP(Table3[[#This Row],[PRODUCT ID]],Table1[[PRODUCT]:[SELLING PRICE]],3,FALSE)</f>
        <v>No</v>
      </c>
      <c r="J8026" s="16">
        <f ca="1">VLOOKUP(Table3[[#This Row],[PRODUCT ID]],Table1[[PRODUCT]:[SELLING PRICE]],4,FALSE)</f>
        <v>136</v>
      </c>
      <c r="K8026" s="16">
        <f ca="1">VLOOKUP(Table3[[#This Row],[PRODUCT ID]],Table1[[PRODUCT]:[SELLING PRICE]],5,FALSE)</f>
        <v>42.441817846367101</v>
      </c>
      <c r="L8026" s="16">
        <f ca="1">J8026*Table3[[#This Row],[QUANTITY]]</f>
        <v>136</v>
      </c>
      <c r="M8026" s="16">
        <f ca="1">K8026*Table3[[#This Row],[QUANTITY]]*(1-Table3[[#This Row],[DISCOUNT %]])</f>
        <v>40.972263196405869</v>
      </c>
      <c r="N8026" s="3">
        <f>DAY(Table3[[#This Row],[DATE]])</f>
        <v>21</v>
      </c>
      <c r="O8026" s="3" t="str">
        <f>TEXT(Table3[[#This Row],[DATE]],"mmm")</f>
        <v>Dec</v>
      </c>
      <c r="P8026" s="3">
        <f>YEAR(Table3[[#This Row],[DATE]])</f>
        <v>2042</v>
      </c>
    </row>
    <row r="8027" spans="1:16" x14ac:dyDescent="0.3">
      <c r="A8027" s="6">
        <v>52222</v>
      </c>
      <c r="B8027" s="7" t="s">
        <v>1735</v>
      </c>
      <c r="C8027" s="9">
        <f t="shared" ca="1" si="250"/>
        <v>11</v>
      </c>
      <c r="D8027" s="9" t="s">
        <v>2115</v>
      </c>
      <c r="E8027" s="9" t="s">
        <v>2116</v>
      </c>
      <c r="F8027" s="10">
        <f t="shared" ca="1" si="251"/>
        <v>9.8262457962197472E-2</v>
      </c>
      <c r="G8027" s="3" t="str">
        <f>VLOOKUP(Table3[[#This Row],[PRODUCT ID]],Table1[[PRODUCT]:[SELLING PRICE]],1,FALSE)</f>
        <v>Product683</v>
      </c>
      <c r="H8027" s="3" t="str">
        <f>VLOOKUP(Table3[[#This Row],[PRODUCT ID]],Table1[[PRODUCT]:[SELLING PRICE]],2,FALSE)</f>
        <v>Category1</v>
      </c>
      <c r="I8027" s="3" t="str">
        <f>VLOOKUP(Table3[[#This Row],[PRODUCT ID]],Table1[[PRODUCT]:[SELLING PRICE]],3,FALSE)</f>
        <v>Kg</v>
      </c>
      <c r="J8027" s="16">
        <f ca="1">VLOOKUP(Table3[[#This Row],[PRODUCT ID]],Table1[[PRODUCT]:[SELLING PRICE]],4,FALSE)</f>
        <v>158</v>
      </c>
      <c r="K8027" s="16">
        <f ca="1">VLOOKUP(Table3[[#This Row],[PRODUCT ID]],Table1[[PRODUCT]:[SELLING PRICE]],5,FALSE)</f>
        <v>126.53590362735801</v>
      </c>
      <c r="L8027" s="16">
        <f ca="1">J8027*Table3[[#This Row],[QUANTITY]]</f>
        <v>1738</v>
      </c>
      <c r="M8027" s="16">
        <f ca="1">K8027*Table3[[#This Row],[QUANTITY]]*(1-Table3[[#This Row],[DISCOUNT %]])</f>
        <v>1255.123921881127</v>
      </c>
      <c r="N8027" s="3">
        <f>DAY(Table3[[#This Row],[DATE]])</f>
        <v>22</v>
      </c>
      <c r="O8027" s="3" t="str">
        <f>TEXT(Table3[[#This Row],[DATE]],"mmm")</f>
        <v>Dec</v>
      </c>
      <c r="P8027" s="3">
        <f>YEAR(Table3[[#This Row],[DATE]])</f>
        <v>2042</v>
      </c>
    </row>
    <row r="8028" spans="1:16" x14ac:dyDescent="0.3">
      <c r="A8028" s="6">
        <v>52223</v>
      </c>
      <c r="B8028" s="7" t="s">
        <v>1736</v>
      </c>
      <c r="C8028" s="9">
        <f t="shared" ca="1" si="250"/>
        <v>15</v>
      </c>
      <c r="D8028" s="9" t="s">
        <v>2117</v>
      </c>
      <c r="E8028" s="9" t="s">
        <v>2116</v>
      </c>
      <c r="F8028" s="10">
        <f t="shared" ca="1" si="251"/>
        <v>2.4155462083586932E-2</v>
      </c>
      <c r="G8028" s="3" t="str">
        <f>VLOOKUP(Table3[[#This Row],[PRODUCT ID]],Table1[[PRODUCT]:[SELLING PRICE]],1,FALSE)</f>
        <v>Product684</v>
      </c>
      <c r="H8028" s="3" t="str">
        <f>VLOOKUP(Table3[[#This Row],[PRODUCT ID]],Table1[[PRODUCT]:[SELLING PRICE]],2,FALSE)</f>
        <v>Category2</v>
      </c>
      <c r="I8028" s="3" t="str">
        <f>VLOOKUP(Table3[[#This Row],[PRODUCT ID]],Table1[[PRODUCT]:[SELLING PRICE]],3,FALSE)</f>
        <v>Kg</v>
      </c>
      <c r="J8028" s="16">
        <f ca="1">VLOOKUP(Table3[[#This Row],[PRODUCT ID]],Table1[[PRODUCT]:[SELLING PRICE]],4,FALSE)</f>
        <v>173</v>
      </c>
      <c r="K8028" s="16">
        <f ca="1">VLOOKUP(Table3[[#This Row],[PRODUCT ID]],Table1[[PRODUCT]:[SELLING PRICE]],5,FALSE)</f>
        <v>209.26139417040511</v>
      </c>
      <c r="L8028" s="16">
        <f ca="1">J8028*Table3[[#This Row],[QUANTITY]]</f>
        <v>2595</v>
      </c>
      <c r="M8028" s="16">
        <f ca="1">K8028*Table3[[#This Row],[QUANTITY]]*(1-Table3[[#This Row],[DISCOUNT %]])</f>
        <v>3063.09882746945</v>
      </c>
      <c r="N8028" s="3">
        <f>DAY(Table3[[#This Row],[DATE]])</f>
        <v>23</v>
      </c>
      <c r="O8028" s="3" t="str">
        <f>TEXT(Table3[[#This Row],[DATE]],"mmm")</f>
        <v>Dec</v>
      </c>
      <c r="P8028" s="3">
        <f>YEAR(Table3[[#This Row],[DATE]])</f>
        <v>2042</v>
      </c>
    </row>
    <row r="8029" spans="1:16" x14ac:dyDescent="0.3">
      <c r="A8029" s="6">
        <v>52224</v>
      </c>
      <c r="B8029" s="7" t="s">
        <v>1737</v>
      </c>
      <c r="C8029" s="9">
        <f t="shared" ca="1" si="250"/>
        <v>2</v>
      </c>
      <c r="D8029" s="9" t="s">
        <v>2117</v>
      </c>
      <c r="E8029" s="9" t="s">
        <v>2116</v>
      </c>
      <c r="F8029" s="10">
        <f t="shared" ca="1" si="251"/>
        <v>7.725505296507218E-2</v>
      </c>
      <c r="G8029" s="3" t="str">
        <f>VLOOKUP(Table3[[#This Row],[PRODUCT ID]],Table1[[PRODUCT]:[SELLING PRICE]],1,FALSE)</f>
        <v>Product685</v>
      </c>
      <c r="H8029" s="3" t="str">
        <f>VLOOKUP(Table3[[#This Row],[PRODUCT ID]],Table1[[PRODUCT]:[SELLING PRICE]],2,FALSE)</f>
        <v>Category3</v>
      </c>
      <c r="I8029" s="3" t="str">
        <f>VLOOKUP(Table3[[#This Row],[PRODUCT ID]],Table1[[PRODUCT]:[SELLING PRICE]],3,FALSE)</f>
        <v>Lt</v>
      </c>
      <c r="J8029" s="16">
        <f ca="1">VLOOKUP(Table3[[#This Row],[PRODUCT ID]],Table1[[PRODUCT]:[SELLING PRICE]],4,FALSE)</f>
        <v>79</v>
      </c>
      <c r="K8029" s="16">
        <f ca="1">VLOOKUP(Table3[[#This Row],[PRODUCT ID]],Table1[[PRODUCT]:[SELLING PRICE]],5,FALSE)</f>
        <v>229.43881179534776</v>
      </c>
      <c r="L8029" s="16">
        <f ca="1">J8029*Table3[[#This Row],[QUANTITY]]</f>
        <v>158</v>
      </c>
      <c r="M8029" s="16">
        <f ca="1">K8029*Table3[[#This Row],[QUANTITY]]*(1-Table3[[#This Row],[DISCOUNT %]])</f>
        <v>423.4270084757099</v>
      </c>
      <c r="N8029" s="3">
        <f>DAY(Table3[[#This Row],[DATE]])</f>
        <v>24</v>
      </c>
      <c r="O8029" s="3" t="str">
        <f>TEXT(Table3[[#This Row],[DATE]],"mmm")</f>
        <v>Dec</v>
      </c>
      <c r="P8029" s="3">
        <f>YEAR(Table3[[#This Row],[DATE]])</f>
        <v>2042</v>
      </c>
    </row>
    <row r="8030" spans="1:16" x14ac:dyDescent="0.3">
      <c r="A8030" s="6">
        <v>52225</v>
      </c>
      <c r="B8030" s="7" t="s">
        <v>1738</v>
      </c>
      <c r="C8030" s="9">
        <f t="shared" ca="1" si="250"/>
        <v>15</v>
      </c>
      <c r="D8030" s="9" t="s">
        <v>2116</v>
      </c>
      <c r="E8030" s="9" t="s">
        <v>2116</v>
      </c>
      <c r="F8030" s="10">
        <f t="shared" ca="1" si="251"/>
        <v>8.3758943815178094E-2</v>
      </c>
      <c r="G8030" s="3" t="str">
        <f>VLOOKUP(Table3[[#This Row],[PRODUCT ID]],Table1[[PRODUCT]:[SELLING PRICE]],1,FALSE)</f>
        <v>Product686</v>
      </c>
      <c r="H8030" s="3" t="str">
        <f>VLOOKUP(Table3[[#This Row],[PRODUCT ID]],Table1[[PRODUCT]:[SELLING PRICE]],2,FALSE)</f>
        <v>Category4</v>
      </c>
      <c r="I8030" s="3" t="str">
        <f>VLOOKUP(Table3[[#This Row],[PRODUCT ID]],Table1[[PRODUCT]:[SELLING PRICE]],3,FALSE)</f>
        <v>Kg</v>
      </c>
      <c r="J8030" s="16">
        <f ca="1">VLOOKUP(Table3[[#This Row],[PRODUCT ID]],Table1[[PRODUCT]:[SELLING PRICE]],4,FALSE)</f>
        <v>150</v>
      </c>
      <c r="K8030" s="16">
        <f ca="1">VLOOKUP(Table3[[#This Row],[PRODUCT ID]],Table1[[PRODUCT]:[SELLING PRICE]],5,FALSE)</f>
        <v>78.083532463758729</v>
      </c>
      <c r="L8030" s="16">
        <f ca="1">J8030*Table3[[#This Row],[QUANTITY]]</f>
        <v>2250</v>
      </c>
      <c r="M8030" s="16">
        <f ca="1">K8030*Table3[[#This Row],[QUANTITY]]*(1-Table3[[#This Row],[DISCOUNT %]])</f>
        <v>1073.150073828542</v>
      </c>
      <c r="N8030" s="3">
        <f>DAY(Table3[[#This Row],[DATE]])</f>
        <v>25</v>
      </c>
      <c r="O8030" s="3" t="str">
        <f>TEXT(Table3[[#This Row],[DATE]],"mmm")</f>
        <v>Dec</v>
      </c>
      <c r="P8030" s="3">
        <f>YEAR(Table3[[#This Row],[DATE]])</f>
        <v>2042</v>
      </c>
    </row>
    <row r="8031" spans="1:16" x14ac:dyDescent="0.3">
      <c r="A8031" s="6">
        <v>52226</v>
      </c>
      <c r="B8031" s="7" t="s">
        <v>1739</v>
      </c>
      <c r="C8031" s="9">
        <f t="shared" ca="1" si="250"/>
        <v>10</v>
      </c>
      <c r="D8031" s="9" t="s">
        <v>2116</v>
      </c>
      <c r="E8031" s="9" t="s">
        <v>2116</v>
      </c>
      <c r="F8031" s="10">
        <f t="shared" ca="1" si="251"/>
        <v>9.7552162227803607E-2</v>
      </c>
      <c r="G8031" s="3" t="str">
        <f>VLOOKUP(Table3[[#This Row],[PRODUCT ID]],Table1[[PRODUCT]:[SELLING PRICE]],1,FALSE)</f>
        <v>Product687</v>
      </c>
      <c r="H8031" s="3" t="str">
        <f>VLOOKUP(Table3[[#This Row],[PRODUCT ID]],Table1[[PRODUCT]:[SELLING PRICE]],2,FALSE)</f>
        <v>Category5</v>
      </c>
      <c r="I8031" s="3" t="str">
        <f>VLOOKUP(Table3[[#This Row],[PRODUCT ID]],Table1[[PRODUCT]:[SELLING PRICE]],3,FALSE)</f>
        <v>Lt</v>
      </c>
      <c r="J8031" s="16">
        <f ca="1">VLOOKUP(Table3[[#This Row],[PRODUCT ID]],Table1[[PRODUCT]:[SELLING PRICE]],4,FALSE)</f>
        <v>239</v>
      </c>
      <c r="K8031" s="16">
        <f ca="1">VLOOKUP(Table3[[#This Row],[PRODUCT ID]],Table1[[PRODUCT]:[SELLING PRICE]],5,FALSE)</f>
        <v>232.13415925654888</v>
      </c>
      <c r="L8031" s="16">
        <f ca="1">J8031*Table3[[#This Row],[QUANTITY]]</f>
        <v>2390</v>
      </c>
      <c r="M8031" s="16">
        <f ca="1">K8031*Table3[[#This Row],[QUANTITY]]*(1-Table3[[#This Row],[DISCOUNT %]])</f>
        <v>2094.8897009413922</v>
      </c>
      <c r="N8031" s="3">
        <f>DAY(Table3[[#This Row],[DATE]])</f>
        <v>26</v>
      </c>
      <c r="O8031" s="3" t="str">
        <f>TEXT(Table3[[#This Row],[DATE]],"mmm")</f>
        <v>Dec</v>
      </c>
      <c r="P8031" s="3">
        <f>YEAR(Table3[[#This Row],[DATE]])</f>
        <v>2042</v>
      </c>
    </row>
    <row r="8032" spans="1:16" x14ac:dyDescent="0.3">
      <c r="A8032" s="6">
        <v>52227</v>
      </c>
      <c r="B8032" s="7" t="s">
        <v>1740</v>
      </c>
      <c r="C8032" s="9">
        <f t="shared" ca="1" si="250"/>
        <v>7</v>
      </c>
      <c r="D8032" s="9" t="s">
        <v>2116</v>
      </c>
      <c r="E8032" s="9" t="s">
        <v>2118</v>
      </c>
      <c r="F8032" s="10">
        <f t="shared" ca="1" si="251"/>
        <v>9.4320606027243237E-2</v>
      </c>
      <c r="G8032" s="3" t="str">
        <f>VLOOKUP(Table3[[#This Row],[PRODUCT ID]],Table1[[PRODUCT]:[SELLING PRICE]],1,FALSE)</f>
        <v>Product688</v>
      </c>
      <c r="H8032" s="3" t="str">
        <f>VLOOKUP(Table3[[#This Row],[PRODUCT ID]],Table1[[PRODUCT]:[SELLING PRICE]],2,FALSE)</f>
        <v>Category1</v>
      </c>
      <c r="I8032" s="3" t="str">
        <f>VLOOKUP(Table3[[#This Row],[PRODUCT ID]],Table1[[PRODUCT]:[SELLING PRICE]],3,FALSE)</f>
        <v>Ft</v>
      </c>
      <c r="J8032" s="16">
        <f ca="1">VLOOKUP(Table3[[#This Row],[PRODUCT ID]],Table1[[PRODUCT]:[SELLING PRICE]],4,FALSE)</f>
        <v>151</v>
      </c>
      <c r="K8032" s="16">
        <f ca="1">VLOOKUP(Table3[[#This Row],[PRODUCT ID]],Table1[[PRODUCT]:[SELLING PRICE]],5,FALSE)</f>
        <v>273.31554097390836</v>
      </c>
      <c r="L8032" s="16">
        <f ca="1">J8032*Table3[[#This Row],[QUANTITY]]</f>
        <v>1057</v>
      </c>
      <c r="M8032" s="16">
        <f ca="1">K8032*Table3[[#This Row],[QUANTITY]]*(1-Table3[[#This Row],[DISCOUNT %]])</f>
        <v>1732.7537745880984</v>
      </c>
      <c r="N8032" s="3">
        <f>DAY(Table3[[#This Row],[DATE]])</f>
        <v>27</v>
      </c>
      <c r="O8032" s="3" t="str">
        <f>TEXT(Table3[[#This Row],[DATE]],"mmm")</f>
        <v>Dec</v>
      </c>
      <c r="P8032" s="3">
        <f>YEAR(Table3[[#This Row],[DATE]])</f>
        <v>2042</v>
      </c>
    </row>
    <row r="8033" spans="1:16" x14ac:dyDescent="0.3">
      <c r="A8033" s="6">
        <v>52228</v>
      </c>
      <c r="B8033" s="7" t="s">
        <v>1741</v>
      </c>
      <c r="C8033" s="9">
        <f t="shared" ca="1" si="250"/>
        <v>1</v>
      </c>
      <c r="D8033" s="9" t="s">
        <v>2116</v>
      </c>
      <c r="E8033" s="9" t="s">
        <v>2118</v>
      </c>
      <c r="F8033" s="10">
        <f t="shared" ca="1" si="251"/>
        <v>5.2493181434275005E-2</v>
      </c>
      <c r="G8033" s="3" t="str">
        <f>VLOOKUP(Table3[[#This Row],[PRODUCT ID]],Table1[[PRODUCT]:[SELLING PRICE]],1,FALSE)</f>
        <v>Product689</v>
      </c>
      <c r="H8033" s="3" t="str">
        <f>VLOOKUP(Table3[[#This Row],[PRODUCT ID]],Table1[[PRODUCT]:[SELLING PRICE]],2,FALSE)</f>
        <v>Category2</v>
      </c>
      <c r="I8033" s="3" t="str">
        <f>VLOOKUP(Table3[[#This Row],[PRODUCT ID]],Table1[[PRODUCT]:[SELLING PRICE]],3,FALSE)</f>
        <v>Kg</v>
      </c>
      <c r="J8033" s="16">
        <f ca="1">VLOOKUP(Table3[[#This Row],[PRODUCT ID]],Table1[[PRODUCT]:[SELLING PRICE]],4,FALSE)</f>
        <v>226</v>
      </c>
      <c r="K8033" s="16">
        <f ca="1">VLOOKUP(Table3[[#This Row],[PRODUCT ID]],Table1[[PRODUCT]:[SELLING PRICE]],5,FALSE)</f>
        <v>73.671177953034203</v>
      </c>
      <c r="L8033" s="16">
        <f ca="1">J8033*Table3[[#This Row],[QUANTITY]]</f>
        <v>226</v>
      </c>
      <c r="M8033" s="16">
        <f ca="1">K8033*Table3[[#This Row],[QUANTITY]]*(1-Table3[[#This Row],[DISCOUNT %]])</f>
        <v>69.803943442268817</v>
      </c>
      <c r="N8033" s="3">
        <f>DAY(Table3[[#This Row],[DATE]])</f>
        <v>28</v>
      </c>
      <c r="O8033" s="3" t="str">
        <f>TEXT(Table3[[#This Row],[DATE]],"mmm")</f>
        <v>Dec</v>
      </c>
      <c r="P8033" s="3">
        <f>YEAR(Table3[[#This Row],[DATE]])</f>
        <v>2042</v>
      </c>
    </row>
    <row r="8034" spans="1:16" x14ac:dyDescent="0.3">
      <c r="A8034" s="6">
        <v>52229</v>
      </c>
      <c r="B8034" s="7" t="s">
        <v>1742</v>
      </c>
      <c r="C8034" s="9">
        <f t="shared" ca="1" si="250"/>
        <v>12</v>
      </c>
      <c r="D8034" s="9" t="s">
        <v>2115</v>
      </c>
      <c r="E8034" s="9" t="s">
        <v>2116</v>
      </c>
      <c r="F8034" s="10">
        <f t="shared" ca="1" si="251"/>
        <v>7.1748335620109085E-2</v>
      </c>
      <c r="G8034" s="3" t="str">
        <f>VLOOKUP(Table3[[#This Row],[PRODUCT ID]],Table1[[PRODUCT]:[SELLING PRICE]],1,FALSE)</f>
        <v>Product690</v>
      </c>
      <c r="H8034" s="3" t="str">
        <f>VLOOKUP(Table3[[#This Row],[PRODUCT ID]],Table1[[PRODUCT]:[SELLING PRICE]],2,FALSE)</f>
        <v>Category3</v>
      </c>
      <c r="I8034" s="3" t="str">
        <f>VLOOKUP(Table3[[#This Row],[PRODUCT ID]],Table1[[PRODUCT]:[SELLING PRICE]],3,FALSE)</f>
        <v>No</v>
      </c>
      <c r="J8034" s="16">
        <f ca="1">VLOOKUP(Table3[[#This Row],[PRODUCT ID]],Table1[[PRODUCT]:[SELLING PRICE]],4,FALSE)</f>
        <v>113</v>
      </c>
      <c r="K8034" s="16">
        <f ca="1">VLOOKUP(Table3[[#This Row],[PRODUCT ID]],Table1[[PRODUCT]:[SELLING PRICE]],5,FALSE)</f>
        <v>33.209458002311784</v>
      </c>
      <c r="L8034" s="16">
        <f ca="1">J8034*Table3[[#This Row],[QUANTITY]]</f>
        <v>1356</v>
      </c>
      <c r="M8034" s="16">
        <f ca="1">K8034*Table3[[#This Row],[QUANTITY]]*(1-Table3[[#This Row],[DISCOUNT %]])</f>
        <v>369.92081596560007</v>
      </c>
      <c r="N8034" s="3">
        <f>DAY(Table3[[#This Row],[DATE]])</f>
        <v>29</v>
      </c>
      <c r="O8034" s="3" t="str">
        <f>TEXT(Table3[[#This Row],[DATE]],"mmm")</f>
        <v>Dec</v>
      </c>
      <c r="P8034" s="3">
        <f>YEAR(Table3[[#This Row],[DATE]])</f>
        <v>2042</v>
      </c>
    </row>
    <row r="8035" spans="1:16" x14ac:dyDescent="0.3">
      <c r="A8035" s="6">
        <v>52230</v>
      </c>
      <c r="B8035" s="7" t="s">
        <v>1743</v>
      </c>
      <c r="C8035" s="9">
        <f t="shared" ca="1" si="250"/>
        <v>12</v>
      </c>
      <c r="D8035" s="9" t="s">
        <v>2116</v>
      </c>
      <c r="E8035" s="9" t="s">
        <v>2116</v>
      </c>
      <c r="F8035" s="10">
        <f t="shared" ca="1" si="251"/>
        <v>8.1730224708767327E-2</v>
      </c>
      <c r="G8035" s="3" t="str">
        <f>VLOOKUP(Table3[[#This Row],[PRODUCT ID]],Table1[[PRODUCT]:[SELLING PRICE]],1,FALSE)</f>
        <v>Product691</v>
      </c>
      <c r="H8035" s="3" t="str">
        <f>VLOOKUP(Table3[[#This Row],[PRODUCT ID]],Table1[[PRODUCT]:[SELLING PRICE]],2,FALSE)</f>
        <v>Category4</v>
      </c>
      <c r="I8035" s="3" t="str">
        <f>VLOOKUP(Table3[[#This Row],[PRODUCT ID]],Table1[[PRODUCT]:[SELLING PRICE]],3,FALSE)</f>
        <v>No</v>
      </c>
      <c r="J8035" s="16">
        <f ca="1">VLOOKUP(Table3[[#This Row],[PRODUCT ID]],Table1[[PRODUCT]:[SELLING PRICE]],4,FALSE)</f>
        <v>74</v>
      </c>
      <c r="K8035" s="16">
        <f ca="1">VLOOKUP(Table3[[#This Row],[PRODUCT ID]],Table1[[PRODUCT]:[SELLING PRICE]],5,FALSE)</f>
        <v>154.58359620526358</v>
      </c>
      <c r="L8035" s="16">
        <f ca="1">J8035*Table3[[#This Row],[QUANTITY]]</f>
        <v>888</v>
      </c>
      <c r="M8035" s="16">
        <f ca="1">K8035*Table3[[#This Row],[QUANTITY]]*(1-Table3[[#This Row],[DISCOUNT %]])</f>
        <v>1703.3933298134164</v>
      </c>
      <c r="N8035" s="3">
        <f>DAY(Table3[[#This Row],[DATE]])</f>
        <v>30</v>
      </c>
      <c r="O8035" s="3" t="str">
        <f>TEXT(Table3[[#This Row],[DATE]],"mmm")</f>
        <v>Dec</v>
      </c>
      <c r="P8035" s="3">
        <f>YEAR(Table3[[#This Row],[DATE]])</f>
        <v>2042</v>
      </c>
    </row>
    <row r="8036" spans="1:16" x14ac:dyDescent="0.3">
      <c r="A8036" s="6">
        <v>52231</v>
      </c>
      <c r="B8036" s="7" t="s">
        <v>1744</v>
      </c>
      <c r="C8036" s="9">
        <f t="shared" ca="1" si="250"/>
        <v>10</v>
      </c>
      <c r="D8036" s="9" t="s">
        <v>2117</v>
      </c>
      <c r="E8036" s="9" t="s">
        <v>2116</v>
      </c>
      <c r="F8036" s="10">
        <f t="shared" ca="1" si="251"/>
        <v>8.8826086105155078E-2</v>
      </c>
      <c r="G8036" s="3" t="str">
        <f>VLOOKUP(Table3[[#This Row],[PRODUCT ID]],Table1[[PRODUCT]:[SELLING PRICE]],1,FALSE)</f>
        <v>Product692</v>
      </c>
      <c r="H8036" s="3" t="str">
        <f>VLOOKUP(Table3[[#This Row],[PRODUCT ID]],Table1[[PRODUCT]:[SELLING PRICE]],2,FALSE)</f>
        <v>Category5</v>
      </c>
      <c r="I8036" s="3" t="str">
        <f>VLOOKUP(Table3[[#This Row],[PRODUCT ID]],Table1[[PRODUCT]:[SELLING PRICE]],3,FALSE)</f>
        <v>Ft</v>
      </c>
      <c r="J8036" s="16">
        <f ca="1">VLOOKUP(Table3[[#This Row],[PRODUCT ID]],Table1[[PRODUCT]:[SELLING PRICE]],4,FALSE)</f>
        <v>22</v>
      </c>
      <c r="K8036" s="16">
        <f ca="1">VLOOKUP(Table3[[#This Row],[PRODUCT ID]],Table1[[PRODUCT]:[SELLING PRICE]],5,FALSE)</f>
        <v>96.769685619268586</v>
      </c>
      <c r="L8036" s="16">
        <f ca="1">J8036*Table3[[#This Row],[QUANTITY]]</f>
        <v>220</v>
      </c>
      <c r="M8036" s="16">
        <f ca="1">K8036*Table3[[#This Row],[QUANTITY]]*(1-Table3[[#This Row],[DISCOUNT %]])</f>
        <v>881.74013192082646</v>
      </c>
      <c r="N8036" s="3">
        <f>DAY(Table3[[#This Row],[DATE]])</f>
        <v>31</v>
      </c>
      <c r="O8036" s="3" t="str">
        <f>TEXT(Table3[[#This Row],[DATE]],"mmm")</f>
        <v>Dec</v>
      </c>
      <c r="P8036" s="3">
        <f>YEAR(Table3[[#This Row],[DATE]])</f>
        <v>2042</v>
      </c>
    </row>
    <row r="8037" spans="1:16" x14ac:dyDescent="0.3">
      <c r="A8037" s="6">
        <v>52232</v>
      </c>
      <c r="B8037" s="7" t="s">
        <v>1745</v>
      </c>
      <c r="C8037" s="9">
        <f t="shared" ca="1" si="250"/>
        <v>7</v>
      </c>
      <c r="D8037" s="9" t="s">
        <v>2115</v>
      </c>
      <c r="E8037" s="9" t="s">
        <v>2116</v>
      </c>
      <c r="F8037" s="10">
        <f t="shared" ca="1" si="251"/>
        <v>7.5586370897395491E-2</v>
      </c>
      <c r="G8037" s="3" t="str">
        <f>VLOOKUP(Table3[[#This Row],[PRODUCT ID]],Table1[[PRODUCT]:[SELLING PRICE]],1,FALSE)</f>
        <v>Product693</v>
      </c>
      <c r="H8037" s="3" t="str">
        <f>VLOOKUP(Table3[[#This Row],[PRODUCT ID]],Table1[[PRODUCT]:[SELLING PRICE]],2,FALSE)</f>
        <v>Category1</v>
      </c>
      <c r="I8037" s="3" t="str">
        <f>VLOOKUP(Table3[[#This Row],[PRODUCT ID]],Table1[[PRODUCT]:[SELLING PRICE]],3,FALSE)</f>
        <v>No</v>
      </c>
      <c r="J8037" s="16">
        <f ca="1">VLOOKUP(Table3[[#This Row],[PRODUCT ID]],Table1[[PRODUCT]:[SELLING PRICE]],4,FALSE)</f>
        <v>19</v>
      </c>
      <c r="K8037" s="16">
        <f ca="1">VLOOKUP(Table3[[#This Row],[PRODUCT ID]],Table1[[PRODUCT]:[SELLING PRICE]],5,FALSE)</f>
        <v>296.85146870496203</v>
      </c>
      <c r="L8037" s="16">
        <f ca="1">J8037*Table3[[#This Row],[QUANTITY]]</f>
        <v>133</v>
      </c>
      <c r="M8037" s="16">
        <f ca="1">K8037*Table3[[#This Row],[QUANTITY]]*(1-Table3[[#This Row],[DISCOUNT %]])</f>
        <v>1920.8948044299452</v>
      </c>
      <c r="N8037" s="3">
        <f>DAY(Table3[[#This Row],[DATE]])</f>
        <v>1</v>
      </c>
      <c r="O8037" s="3" t="str">
        <f>TEXT(Table3[[#This Row],[DATE]],"mmm")</f>
        <v>Jan</v>
      </c>
      <c r="P8037" s="3">
        <f>YEAR(Table3[[#This Row],[DATE]])</f>
        <v>2043</v>
      </c>
    </row>
    <row r="8038" spans="1:16" x14ac:dyDescent="0.3">
      <c r="A8038" s="6">
        <v>52233</v>
      </c>
      <c r="B8038" s="7" t="s">
        <v>1746</v>
      </c>
      <c r="C8038" s="9">
        <f t="shared" ca="1" si="250"/>
        <v>5</v>
      </c>
      <c r="D8038" s="9" t="s">
        <v>2115</v>
      </c>
      <c r="E8038" s="9" t="s">
        <v>2118</v>
      </c>
      <c r="F8038" s="10">
        <f t="shared" ca="1" si="251"/>
        <v>6.2372678011118211E-2</v>
      </c>
      <c r="G8038" s="3" t="str">
        <f>VLOOKUP(Table3[[#This Row],[PRODUCT ID]],Table1[[PRODUCT]:[SELLING PRICE]],1,FALSE)</f>
        <v>Product694</v>
      </c>
      <c r="H8038" s="3" t="str">
        <f>VLOOKUP(Table3[[#This Row],[PRODUCT ID]],Table1[[PRODUCT]:[SELLING PRICE]],2,FALSE)</f>
        <v>Category2</v>
      </c>
      <c r="I8038" s="3" t="str">
        <f>VLOOKUP(Table3[[#This Row],[PRODUCT ID]],Table1[[PRODUCT]:[SELLING PRICE]],3,FALSE)</f>
        <v>Kg</v>
      </c>
      <c r="J8038" s="16">
        <f ca="1">VLOOKUP(Table3[[#This Row],[PRODUCT ID]],Table1[[PRODUCT]:[SELLING PRICE]],4,FALSE)</f>
        <v>243</v>
      </c>
      <c r="K8038" s="16">
        <f ca="1">VLOOKUP(Table3[[#This Row],[PRODUCT ID]],Table1[[PRODUCT]:[SELLING PRICE]],5,FALSE)</f>
        <v>144.55141273692669</v>
      </c>
      <c r="L8038" s="16">
        <f ca="1">J8038*Table3[[#This Row],[QUANTITY]]</f>
        <v>1215</v>
      </c>
      <c r="M8038" s="16">
        <f ca="1">K8038*Table3[[#This Row],[QUANTITY]]*(1-Table3[[#This Row],[DISCOUNT %]])</f>
        <v>677.67677007117061</v>
      </c>
      <c r="N8038" s="3">
        <f>DAY(Table3[[#This Row],[DATE]])</f>
        <v>2</v>
      </c>
      <c r="O8038" s="3" t="str">
        <f>TEXT(Table3[[#This Row],[DATE]],"mmm")</f>
        <v>Jan</v>
      </c>
      <c r="P8038" s="3">
        <f>YEAR(Table3[[#This Row],[DATE]])</f>
        <v>2043</v>
      </c>
    </row>
    <row r="8039" spans="1:16" x14ac:dyDescent="0.3">
      <c r="A8039" s="6">
        <v>52234</v>
      </c>
      <c r="B8039" s="7" t="s">
        <v>1747</v>
      </c>
      <c r="C8039" s="9">
        <f t="shared" ca="1" si="250"/>
        <v>8</v>
      </c>
      <c r="D8039" s="9" t="s">
        <v>2115</v>
      </c>
      <c r="E8039" s="9" t="s">
        <v>2116</v>
      </c>
      <c r="F8039" s="10">
        <f t="shared" ca="1" si="251"/>
        <v>8.227355809506505E-2</v>
      </c>
      <c r="G8039" s="3" t="str">
        <f>VLOOKUP(Table3[[#This Row],[PRODUCT ID]],Table1[[PRODUCT]:[SELLING PRICE]],1,FALSE)</f>
        <v>Product695</v>
      </c>
      <c r="H8039" s="3" t="str">
        <f>VLOOKUP(Table3[[#This Row],[PRODUCT ID]],Table1[[PRODUCT]:[SELLING PRICE]],2,FALSE)</f>
        <v>Category3</v>
      </c>
      <c r="I8039" s="3" t="str">
        <f>VLOOKUP(Table3[[#This Row],[PRODUCT ID]],Table1[[PRODUCT]:[SELLING PRICE]],3,FALSE)</f>
        <v>Kg</v>
      </c>
      <c r="J8039" s="16">
        <f ca="1">VLOOKUP(Table3[[#This Row],[PRODUCT ID]],Table1[[PRODUCT]:[SELLING PRICE]],4,FALSE)</f>
        <v>127</v>
      </c>
      <c r="K8039" s="16">
        <f ca="1">VLOOKUP(Table3[[#This Row],[PRODUCT ID]],Table1[[PRODUCT]:[SELLING PRICE]],5,FALSE)</f>
        <v>24.43678346778059</v>
      </c>
      <c r="L8039" s="16">
        <f ca="1">J8039*Table3[[#This Row],[QUANTITY]]</f>
        <v>1016</v>
      </c>
      <c r="M8039" s="16">
        <f ca="1">K8039*Table3[[#This Row],[QUANTITY]]*(1-Table3[[#This Row],[DISCOUNT %]])</f>
        <v>179.41025874790094</v>
      </c>
      <c r="N8039" s="3">
        <f>DAY(Table3[[#This Row],[DATE]])</f>
        <v>3</v>
      </c>
      <c r="O8039" s="3" t="str">
        <f>TEXT(Table3[[#This Row],[DATE]],"mmm")</f>
        <v>Jan</v>
      </c>
      <c r="P8039" s="3">
        <f>YEAR(Table3[[#This Row],[DATE]])</f>
        <v>2043</v>
      </c>
    </row>
    <row r="8040" spans="1:16" x14ac:dyDescent="0.3">
      <c r="A8040" s="6">
        <v>52235</v>
      </c>
      <c r="B8040" s="7" t="s">
        <v>1748</v>
      </c>
      <c r="C8040" s="9">
        <f t="shared" ca="1" si="250"/>
        <v>9</v>
      </c>
      <c r="D8040" s="9" t="s">
        <v>2116</v>
      </c>
      <c r="E8040" s="9" t="s">
        <v>2116</v>
      </c>
      <c r="F8040" s="10">
        <f t="shared" ca="1" si="251"/>
        <v>4.9259863428162722E-2</v>
      </c>
      <c r="G8040" s="3" t="str">
        <f>VLOOKUP(Table3[[#This Row],[PRODUCT ID]],Table1[[PRODUCT]:[SELLING PRICE]],1,FALSE)</f>
        <v>Product696</v>
      </c>
      <c r="H8040" s="3" t="str">
        <f>VLOOKUP(Table3[[#This Row],[PRODUCT ID]],Table1[[PRODUCT]:[SELLING PRICE]],2,FALSE)</f>
        <v>Category4</v>
      </c>
      <c r="I8040" s="3" t="str">
        <f>VLOOKUP(Table3[[#This Row],[PRODUCT ID]],Table1[[PRODUCT]:[SELLING PRICE]],3,FALSE)</f>
        <v>Lt</v>
      </c>
      <c r="J8040" s="16">
        <f ca="1">VLOOKUP(Table3[[#This Row],[PRODUCT ID]],Table1[[PRODUCT]:[SELLING PRICE]],4,FALSE)</f>
        <v>217</v>
      </c>
      <c r="K8040" s="16">
        <f ca="1">VLOOKUP(Table3[[#This Row],[PRODUCT ID]],Table1[[PRODUCT]:[SELLING PRICE]],5,FALSE)</f>
        <v>234.09160127255751</v>
      </c>
      <c r="L8040" s="16">
        <f ca="1">J8040*Table3[[#This Row],[QUANTITY]]</f>
        <v>1953</v>
      </c>
      <c r="M8040" s="16">
        <f ca="1">K8040*Table3[[#This Row],[QUANTITY]]*(1-Table3[[#This Row],[DISCOUNT %]])</f>
        <v>2003.0425286777227</v>
      </c>
      <c r="N8040" s="3">
        <f>DAY(Table3[[#This Row],[DATE]])</f>
        <v>4</v>
      </c>
      <c r="O8040" s="3" t="str">
        <f>TEXT(Table3[[#This Row],[DATE]],"mmm")</f>
        <v>Jan</v>
      </c>
      <c r="P8040" s="3">
        <f>YEAR(Table3[[#This Row],[DATE]])</f>
        <v>2043</v>
      </c>
    </row>
    <row r="8041" spans="1:16" x14ac:dyDescent="0.3">
      <c r="A8041" s="6">
        <v>52236</v>
      </c>
      <c r="B8041" s="7" t="s">
        <v>1749</v>
      </c>
      <c r="C8041" s="9">
        <f t="shared" ca="1" si="250"/>
        <v>15</v>
      </c>
      <c r="D8041" s="9" t="s">
        <v>2116</v>
      </c>
      <c r="E8041" s="9" t="s">
        <v>2116</v>
      </c>
      <c r="F8041" s="10">
        <f t="shared" ca="1" si="251"/>
        <v>4.5051221101725061E-2</v>
      </c>
      <c r="G8041" s="3" t="str">
        <f>VLOOKUP(Table3[[#This Row],[PRODUCT ID]],Table1[[PRODUCT]:[SELLING PRICE]],1,FALSE)</f>
        <v>Product697</v>
      </c>
      <c r="H8041" s="3" t="str">
        <f>VLOOKUP(Table3[[#This Row],[PRODUCT ID]],Table1[[PRODUCT]:[SELLING PRICE]],2,FALSE)</f>
        <v>Category1</v>
      </c>
      <c r="I8041" s="3" t="str">
        <f>VLOOKUP(Table3[[#This Row],[PRODUCT ID]],Table1[[PRODUCT]:[SELLING PRICE]],3,FALSE)</f>
        <v>Kg</v>
      </c>
      <c r="J8041" s="16">
        <f ca="1">VLOOKUP(Table3[[#This Row],[PRODUCT ID]],Table1[[PRODUCT]:[SELLING PRICE]],4,FALSE)</f>
        <v>152</v>
      </c>
      <c r="K8041" s="16">
        <f ca="1">VLOOKUP(Table3[[#This Row],[PRODUCT ID]],Table1[[PRODUCT]:[SELLING PRICE]],5,FALSE)</f>
        <v>172.62835048899461</v>
      </c>
      <c r="L8041" s="16">
        <f ca="1">J8041*Table3[[#This Row],[QUANTITY]]</f>
        <v>2280</v>
      </c>
      <c r="M8041" s="16">
        <f ca="1">K8041*Table3[[#This Row],[QUANTITY]]*(1-Table3[[#This Row],[DISCOUNT %]])</f>
        <v>2472.768487540332</v>
      </c>
      <c r="N8041" s="3">
        <f>DAY(Table3[[#This Row],[DATE]])</f>
        <v>5</v>
      </c>
      <c r="O8041" s="3" t="str">
        <f>TEXT(Table3[[#This Row],[DATE]],"mmm")</f>
        <v>Jan</v>
      </c>
      <c r="P8041" s="3">
        <f>YEAR(Table3[[#This Row],[DATE]])</f>
        <v>2043</v>
      </c>
    </row>
    <row r="8042" spans="1:16" x14ac:dyDescent="0.3">
      <c r="A8042" s="6">
        <v>52237</v>
      </c>
      <c r="B8042" s="7" t="s">
        <v>1750</v>
      </c>
      <c r="C8042" s="9">
        <f t="shared" ca="1" si="250"/>
        <v>15</v>
      </c>
      <c r="D8042" s="9" t="s">
        <v>2116</v>
      </c>
      <c r="E8042" s="9" t="s">
        <v>2116</v>
      </c>
      <c r="F8042" s="10">
        <f t="shared" ca="1" si="251"/>
        <v>6.3266001951390524E-2</v>
      </c>
      <c r="G8042" s="3" t="str">
        <f>VLOOKUP(Table3[[#This Row],[PRODUCT ID]],Table1[[PRODUCT]:[SELLING PRICE]],1,FALSE)</f>
        <v>Product698</v>
      </c>
      <c r="H8042" s="3" t="str">
        <f>VLOOKUP(Table3[[#This Row],[PRODUCT ID]],Table1[[PRODUCT]:[SELLING PRICE]],2,FALSE)</f>
        <v>Category2</v>
      </c>
      <c r="I8042" s="3" t="str">
        <f>VLOOKUP(Table3[[#This Row],[PRODUCT ID]],Table1[[PRODUCT]:[SELLING PRICE]],3,FALSE)</f>
        <v>Lt</v>
      </c>
      <c r="J8042" s="16">
        <f ca="1">VLOOKUP(Table3[[#This Row],[PRODUCT ID]],Table1[[PRODUCT]:[SELLING PRICE]],4,FALSE)</f>
        <v>241</v>
      </c>
      <c r="K8042" s="16">
        <f ca="1">VLOOKUP(Table3[[#This Row],[PRODUCT ID]],Table1[[PRODUCT]:[SELLING PRICE]],5,FALSE)</f>
        <v>270.57215741198377</v>
      </c>
      <c r="L8042" s="16">
        <f ca="1">J8042*Table3[[#This Row],[QUANTITY]]</f>
        <v>3615</v>
      </c>
      <c r="M8042" s="16">
        <f ca="1">K8042*Table3[[#This Row],[QUANTITY]]*(1-Table3[[#This Row],[DISCOUNT %]])</f>
        <v>3801.8120815974785</v>
      </c>
      <c r="N8042" s="3">
        <f>DAY(Table3[[#This Row],[DATE]])</f>
        <v>6</v>
      </c>
      <c r="O8042" s="3" t="str">
        <f>TEXT(Table3[[#This Row],[DATE]],"mmm")</f>
        <v>Jan</v>
      </c>
      <c r="P8042" s="3">
        <f>YEAR(Table3[[#This Row],[DATE]])</f>
        <v>2043</v>
      </c>
    </row>
    <row r="8043" spans="1:16" x14ac:dyDescent="0.3">
      <c r="A8043" s="6">
        <v>52238</v>
      </c>
      <c r="B8043" s="7" t="s">
        <v>1751</v>
      </c>
      <c r="C8043" s="9">
        <f t="shared" ca="1" si="250"/>
        <v>7</v>
      </c>
      <c r="D8043" s="9" t="s">
        <v>2115</v>
      </c>
      <c r="E8043" s="9" t="s">
        <v>2116</v>
      </c>
      <c r="F8043" s="10">
        <f t="shared" ca="1" si="251"/>
        <v>4.2460993594839461E-6</v>
      </c>
      <c r="G8043" s="3" t="str">
        <f>VLOOKUP(Table3[[#This Row],[PRODUCT ID]],Table1[[PRODUCT]:[SELLING PRICE]],1,FALSE)</f>
        <v>Product699</v>
      </c>
      <c r="H8043" s="3" t="str">
        <f>VLOOKUP(Table3[[#This Row],[PRODUCT ID]],Table1[[PRODUCT]:[SELLING PRICE]],2,FALSE)</f>
        <v>Category3</v>
      </c>
      <c r="I8043" s="3" t="str">
        <f>VLOOKUP(Table3[[#This Row],[PRODUCT ID]],Table1[[PRODUCT]:[SELLING PRICE]],3,FALSE)</f>
        <v>Ft</v>
      </c>
      <c r="J8043" s="16">
        <f ca="1">VLOOKUP(Table3[[#This Row],[PRODUCT ID]],Table1[[PRODUCT]:[SELLING PRICE]],4,FALSE)</f>
        <v>229</v>
      </c>
      <c r="K8043" s="16">
        <f ca="1">VLOOKUP(Table3[[#This Row],[PRODUCT ID]],Table1[[PRODUCT]:[SELLING PRICE]],5,FALSE)</f>
        <v>88.252004504637497</v>
      </c>
      <c r="L8043" s="16">
        <f ca="1">J8043*Table3[[#This Row],[QUANTITY]]</f>
        <v>1603</v>
      </c>
      <c r="M8043" s="16">
        <f ca="1">K8043*Table3[[#This Row],[QUANTITY]]*(1-Table3[[#This Row],[DISCOUNT %]])</f>
        <v>617.76140844500389</v>
      </c>
      <c r="N8043" s="3">
        <f>DAY(Table3[[#This Row],[DATE]])</f>
        <v>7</v>
      </c>
      <c r="O8043" s="3" t="str">
        <f>TEXT(Table3[[#This Row],[DATE]],"mmm")</f>
        <v>Jan</v>
      </c>
      <c r="P8043" s="3">
        <f>YEAR(Table3[[#This Row],[DATE]])</f>
        <v>2043</v>
      </c>
    </row>
    <row r="8044" spans="1:16" x14ac:dyDescent="0.3">
      <c r="A8044" s="6">
        <v>52239</v>
      </c>
      <c r="B8044" s="7" t="s">
        <v>1752</v>
      </c>
      <c r="C8044" s="9">
        <f t="shared" ca="1" si="250"/>
        <v>9</v>
      </c>
      <c r="D8044" s="9" t="s">
        <v>2117</v>
      </c>
      <c r="E8044" s="9" t="s">
        <v>2118</v>
      </c>
      <c r="F8044" s="10">
        <f t="shared" ca="1" si="251"/>
        <v>5.5058729858571291E-2</v>
      </c>
      <c r="G8044" s="3" t="str">
        <f>VLOOKUP(Table3[[#This Row],[PRODUCT ID]],Table1[[PRODUCT]:[SELLING PRICE]],1,FALSE)</f>
        <v>Product700</v>
      </c>
      <c r="H8044" s="3" t="str">
        <f>VLOOKUP(Table3[[#This Row],[PRODUCT ID]],Table1[[PRODUCT]:[SELLING PRICE]],2,FALSE)</f>
        <v>Category4</v>
      </c>
      <c r="I8044" s="3" t="str">
        <f>VLOOKUP(Table3[[#This Row],[PRODUCT ID]],Table1[[PRODUCT]:[SELLING PRICE]],3,FALSE)</f>
        <v>Kg</v>
      </c>
      <c r="J8044" s="16">
        <f ca="1">VLOOKUP(Table3[[#This Row],[PRODUCT ID]],Table1[[PRODUCT]:[SELLING PRICE]],4,FALSE)</f>
        <v>163</v>
      </c>
      <c r="K8044" s="16">
        <f ca="1">VLOOKUP(Table3[[#This Row],[PRODUCT ID]],Table1[[PRODUCT]:[SELLING PRICE]],5,FALSE)</f>
        <v>241.77557574353969</v>
      </c>
      <c r="L8044" s="16">
        <f ca="1">J8044*Table3[[#This Row],[QUANTITY]]</f>
        <v>1467</v>
      </c>
      <c r="M8044" s="16">
        <f ca="1">K8044*Table3[[#This Row],[QUANTITY]]*(1-Table3[[#This Row],[DISCOUNT %]])</f>
        <v>2056.1734766904801</v>
      </c>
      <c r="N8044" s="3">
        <f>DAY(Table3[[#This Row],[DATE]])</f>
        <v>8</v>
      </c>
      <c r="O8044" s="3" t="str">
        <f>TEXT(Table3[[#This Row],[DATE]],"mmm")</f>
        <v>Jan</v>
      </c>
      <c r="P8044" s="3">
        <f>YEAR(Table3[[#This Row],[DATE]])</f>
        <v>2043</v>
      </c>
    </row>
    <row r="8045" spans="1:16" x14ac:dyDescent="0.3">
      <c r="A8045" s="6">
        <v>52240</v>
      </c>
      <c r="B8045" s="7" t="s">
        <v>1753</v>
      </c>
      <c r="C8045" s="9">
        <f t="shared" ca="1" si="250"/>
        <v>1</v>
      </c>
      <c r="D8045" s="9" t="s">
        <v>2117</v>
      </c>
      <c r="E8045" s="9" t="s">
        <v>2118</v>
      </c>
      <c r="F8045" s="10">
        <f t="shared" ca="1" si="251"/>
        <v>5.2288389388969736E-3</v>
      </c>
      <c r="G8045" s="3" t="str">
        <f>VLOOKUP(Table3[[#This Row],[PRODUCT ID]],Table1[[PRODUCT]:[SELLING PRICE]],1,FALSE)</f>
        <v>Product701</v>
      </c>
      <c r="H8045" s="3" t="str">
        <f>VLOOKUP(Table3[[#This Row],[PRODUCT ID]],Table1[[PRODUCT]:[SELLING PRICE]],2,FALSE)</f>
        <v>Category5</v>
      </c>
      <c r="I8045" s="3" t="str">
        <f>VLOOKUP(Table3[[#This Row],[PRODUCT ID]],Table1[[PRODUCT]:[SELLING PRICE]],3,FALSE)</f>
        <v>No</v>
      </c>
      <c r="J8045" s="16">
        <f ca="1">VLOOKUP(Table3[[#This Row],[PRODUCT ID]],Table1[[PRODUCT]:[SELLING PRICE]],4,FALSE)</f>
        <v>106</v>
      </c>
      <c r="K8045" s="16">
        <f ca="1">VLOOKUP(Table3[[#This Row],[PRODUCT ID]],Table1[[PRODUCT]:[SELLING PRICE]],5,FALSE)</f>
        <v>295.56872667353639</v>
      </c>
      <c r="L8045" s="16">
        <f ca="1">J8045*Table3[[#This Row],[QUANTITY]]</f>
        <v>106</v>
      </c>
      <c r="M8045" s="16">
        <f ca="1">K8045*Table3[[#This Row],[QUANTITY]]*(1-Table3[[#This Row],[DISCOUNT %]])</f>
        <v>294.02324540638557</v>
      </c>
      <c r="N8045" s="3">
        <f>DAY(Table3[[#This Row],[DATE]])</f>
        <v>9</v>
      </c>
      <c r="O8045" s="3" t="str">
        <f>TEXT(Table3[[#This Row],[DATE]],"mmm")</f>
        <v>Jan</v>
      </c>
      <c r="P8045" s="3">
        <f>YEAR(Table3[[#This Row],[DATE]])</f>
        <v>2043</v>
      </c>
    </row>
    <row r="8046" spans="1:16" x14ac:dyDescent="0.3">
      <c r="A8046" s="6">
        <v>52241</v>
      </c>
      <c r="B8046" s="7" t="s">
        <v>1754</v>
      </c>
      <c r="C8046" s="9">
        <f t="shared" ca="1" si="250"/>
        <v>12</v>
      </c>
      <c r="D8046" s="9" t="s">
        <v>2116</v>
      </c>
      <c r="E8046" s="9" t="s">
        <v>2116</v>
      </c>
      <c r="F8046" s="10">
        <f t="shared" ca="1" si="251"/>
        <v>1.7589883687936403E-2</v>
      </c>
      <c r="G8046" s="3" t="str">
        <f>VLOOKUP(Table3[[#This Row],[PRODUCT ID]],Table1[[PRODUCT]:[SELLING PRICE]],1,FALSE)</f>
        <v>Product702</v>
      </c>
      <c r="H8046" s="3" t="str">
        <f>VLOOKUP(Table3[[#This Row],[PRODUCT ID]],Table1[[PRODUCT]:[SELLING PRICE]],2,FALSE)</f>
        <v>Category1</v>
      </c>
      <c r="I8046" s="3" t="str">
        <f>VLOOKUP(Table3[[#This Row],[PRODUCT ID]],Table1[[PRODUCT]:[SELLING PRICE]],3,FALSE)</f>
        <v>No</v>
      </c>
      <c r="J8046" s="16">
        <f ca="1">VLOOKUP(Table3[[#This Row],[PRODUCT ID]],Table1[[PRODUCT]:[SELLING PRICE]],4,FALSE)</f>
        <v>19</v>
      </c>
      <c r="K8046" s="16">
        <f ca="1">VLOOKUP(Table3[[#This Row],[PRODUCT ID]],Table1[[PRODUCT]:[SELLING PRICE]],5,FALSE)</f>
        <v>164.34769497707549</v>
      </c>
      <c r="L8046" s="16">
        <f ca="1">J8046*Table3[[#This Row],[QUANTITY]]</f>
        <v>228</v>
      </c>
      <c r="M8046" s="16">
        <f ca="1">K8046*Table3[[#This Row],[QUANTITY]]*(1-Table3[[#This Row],[DISCOUNT %]])</f>
        <v>1937.4820576565794</v>
      </c>
      <c r="N8046" s="3">
        <f>DAY(Table3[[#This Row],[DATE]])</f>
        <v>10</v>
      </c>
      <c r="O8046" s="3" t="str">
        <f>TEXT(Table3[[#This Row],[DATE]],"mmm")</f>
        <v>Jan</v>
      </c>
      <c r="P8046" s="3">
        <f>YEAR(Table3[[#This Row],[DATE]])</f>
        <v>2043</v>
      </c>
    </row>
    <row r="8047" spans="1:16" x14ac:dyDescent="0.3">
      <c r="A8047" s="6">
        <v>52242</v>
      </c>
      <c r="B8047" s="7" t="s">
        <v>1755</v>
      </c>
      <c r="C8047" s="9">
        <f t="shared" ca="1" si="250"/>
        <v>5</v>
      </c>
      <c r="D8047" s="9" t="s">
        <v>2116</v>
      </c>
      <c r="E8047" s="9" t="s">
        <v>2116</v>
      </c>
      <c r="F8047" s="10">
        <f t="shared" ca="1" si="251"/>
        <v>5.3844544434544811E-2</v>
      </c>
      <c r="G8047" s="3" t="str">
        <f>VLOOKUP(Table3[[#This Row],[PRODUCT ID]],Table1[[PRODUCT]:[SELLING PRICE]],1,FALSE)</f>
        <v>Product703</v>
      </c>
      <c r="H8047" s="3" t="str">
        <f>VLOOKUP(Table3[[#This Row],[PRODUCT ID]],Table1[[PRODUCT]:[SELLING PRICE]],2,FALSE)</f>
        <v>Category2</v>
      </c>
      <c r="I8047" s="3" t="str">
        <f>VLOOKUP(Table3[[#This Row],[PRODUCT ID]],Table1[[PRODUCT]:[SELLING PRICE]],3,FALSE)</f>
        <v>Ft</v>
      </c>
      <c r="J8047" s="16">
        <f ca="1">VLOOKUP(Table3[[#This Row],[PRODUCT ID]],Table1[[PRODUCT]:[SELLING PRICE]],4,FALSE)</f>
        <v>115</v>
      </c>
      <c r="K8047" s="16">
        <f ca="1">VLOOKUP(Table3[[#This Row],[PRODUCT ID]],Table1[[PRODUCT]:[SELLING PRICE]],5,FALSE)</f>
        <v>86.556525681560743</v>
      </c>
      <c r="L8047" s="16">
        <f ca="1">J8047*Table3[[#This Row],[QUANTITY]]</f>
        <v>575</v>
      </c>
      <c r="M8047" s="16">
        <f ca="1">K8047*Table3[[#This Row],[QUANTITY]]*(1-Table3[[#This Row],[DISCOUNT %]])</f>
        <v>409.47964494200062</v>
      </c>
      <c r="N8047" s="3">
        <f>DAY(Table3[[#This Row],[DATE]])</f>
        <v>11</v>
      </c>
      <c r="O8047" s="3" t="str">
        <f>TEXT(Table3[[#This Row],[DATE]],"mmm")</f>
        <v>Jan</v>
      </c>
      <c r="P8047" s="3">
        <f>YEAR(Table3[[#This Row],[DATE]])</f>
        <v>2043</v>
      </c>
    </row>
    <row r="8048" spans="1:16" x14ac:dyDescent="0.3">
      <c r="A8048" s="6">
        <v>52243</v>
      </c>
      <c r="B8048" s="7" t="s">
        <v>1756</v>
      </c>
      <c r="C8048" s="9">
        <f t="shared" ca="1" si="250"/>
        <v>12</v>
      </c>
      <c r="D8048" s="9" t="s">
        <v>2116</v>
      </c>
      <c r="E8048" s="9" t="s">
        <v>2116</v>
      </c>
      <c r="F8048" s="10">
        <f t="shared" ca="1" si="251"/>
        <v>3.724591448533654E-3</v>
      </c>
      <c r="G8048" s="3" t="str">
        <f>VLOOKUP(Table3[[#This Row],[PRODUCT ID]],Table1[[PRODUCT]:[SELLING PRICE]],1,FALSE)</f>
        <v>Product704</v>
      </c>
      <c r="H8048" s="3" t="str">
        <f>VLOOKUP(Table3[[#This Row],[PRODUCT ID]],Table1[[PRODUCT]:[SELLING PRICE]],2,FALSE)</f>
        <v>Category3</v>
      </c>
      <c r="I8048" s="3" t="str">
        <f>VLOOKUP(Table3[[#This Row],[PRODUCT ID]],Table1[[PRODUCT]:[SELLING PRICE]],3,FALSE)</f>
        <v>No</v>
      </c>
      <c r="J8048" s="16">
        <f ca="1">VLOOKUP(Table3[[#This Row],[PRODUCT ID]],Table1[[PRODUCT]:[SELLING PRICE]],4,FALSE)</f>
        <v>144</v>
      </c>
      <c r="K8048" s="16">
        <f ca="1">VLOOKUP(Table3[[#This Row],[PRODUCT ID]],Table1[[PRODUCT]:[SELLING PRICE]],5,FALSE)</f>
        <v>185.91039832751025</v>
      </c>
      <c r="L8048" s="16">
        <f ca="1">J8048*Table3[[#This Row],[QUANTITY]]</f>
        <v>1728</v>
      </c>
      <c r="M8048" s="16">
        <f ca="1">K8048*Table3[[#This Row],[QUANTITY]]*(1-Table3[[#This Row],[DISCOUNT %]])</f>
        <v>2222.6154965724731</v>
      </c>
      <c r="N8048" s="3">
        <f>DAY(Table3[[#This Row],[DATE]])</f>
        <v>12</v>
      </c>
      <c r="O8048" s="3" t="str">
        <f>TEXT(Table3[[#This Row],[DATE]],"mmm")</f>
        <v>Jan</v>
      </c>
      <c r="P8048" s="3">
        <f>YEAR(Table3[[#This Row],[DATE]])</f>
        <v>2043</v>
      </c>
    </row>
    <row r="8049" spans="1:16" x14ac:dyDescent="0.3">
      <c r="A8049" s="6">
        <v>52244</v>
      </c>
      <c r="B8049" s="7" t="s">
        <v>1757</v>
      </c>
      <c r="C8049" s="9">
        <f t="shared" ca="1" si="250"/>
        <v>10</v>
      </c>
      <c r="D8049" s="9" t="s">
        <v>2116</v>
      </c>
      <c r="E8049" s="9" t="s">
        <v>2116</v>
      </c>
      <c r="F8049" s="10">
        <f t="shared" ca="1" si="251"/>
        <v>5.2414662762091946E-3</v>
      </c>
      <c r="G8049" s="3" t="str">
        <f>VLOOKUP(Table3[[#This Row],[PRODUCT ID]],Table1[[PRODUCT]:[SELLING PRICE]],1,FALSE)</f>
        <v>Product705</v>
      </c>
      <c r="H8049" s="3" t="str">
        <f>VLOOKUP(Table3[[#This Row],[PRODUCT ID]],Table1[[PRODUCT]:[SELLING PRICE]],2,FALSE)</f>
        <v>Category4</v>
      </c>
      <c r="I8049" s="3" t="str">
        <f>VLOOKUP(Table3[[#This Row],[PRODUCT ID]],Table1[[PRODUCT]:[SELLING PRICE]],3,FALSE)</f>
        <v>Kg</v>
      </c>
      <c r="J8049" s="16">
        <f ca="1">VLOOKUP(Table3[[#This Row],[PRODUCT ID]],Table1[[PRODUCT]:[SELLING PRICE]],4,FALSE)</f>
        <v>82</v>
      </c>
      <c r="K8049" s="16">
        <f ca="1">VLOOKUP(Table3[[#This Row],[PRODUCT ID]],Table1[[PRODUCT]:[SELLING PRICE]],5,FALSE)</f>
        <v>205.44336595555919</v>
      </c>
      <c r="L8049" s="16">
        <f ca="1">J8049*Table3[[#This Row],[QUANTITY]]</f>
        <v>820</v>
      </c>
      <c r="M8049" s="16">
        <f ca="1">K8049*Table3[[#This Row],[QUANTITY]]*(1-Table3[[#This Row],[DISCOUNT %]])</f>
        <v>2043.6654148123221</v>
      </c>
      <c r="N8049" s="3">
        <f>DAY(Table3[[#This Row],[DATE]])</f>
        <v>13</v>
      </c>
      <c r="O8049" s="3" t="str">
        <f>TEXT(Table3[[#This Row],[DATE]],"mmm")</f>
        <v>Jan</v>
      </c>
      <c r="P8049" s="3">
        <f>YEAR(Table3[[#This Row],[DATE]])</f>
        <v>2043</v>
      </c>
    </row>
    <row r="8050" spans="1:16" x14ac:dyDescent="0.3">
      <c r="A8050" s="6">
        <v>52245</v>
      </c>
      <c r="B8050" s="7" t="s">
        <v>1758</v>
      </c>
      <c r="C8050" s="9">
        <f t="shared" ca="1" si="250"/>
        <v>11</v>
      </c>
      <c r="D8050" s="9" t="s">
        <v>2115</v>
      </c>
      <c r="E8050" s="9" t="s">
        <v>2118</v>
      </c>
      <c r="F8050" s="10">
        <f t="shared" ca="1" si="251"/>
        <v>4.0818438080166622E-2</v>
      </c>
      <c r="G8050" s="3" t="str">
        <f>VLOOKUP(Table3[[#This Row],[PRODUCT ID]],Table1[[PRODUCT]:[SELLING PRICE]],1,FALSE)</f>
        <v>Product706</v>
      </c>
      <c r="H8050" s="3" t="str">
        <f>VLOOKUP(Table3[[#This Row],[PRODUCT ID]],Table1[[PRODUCT]:[SELLING PRICE]],2,FALSE)</f>
        <v>Category5</v>
      </c>
      <c r="I8050" s="3" t="str">
        <f>VLOOKUP(Table3[[#This Row],[PRODUCT ID]],Table1[[PRODUCT]:[SELLING PRICE]],3,FALSE)</f>
        <v>Kg</v>
      </c>
      <c r="J8050" s="16">
        <f ca="1">VLOOKUP(Table3[[#This Row],[PRODUCT ID]],Table1[[PRODUCT]:[SELLING PRICE]],4,FALSE)</f>
        <v>142</v>
      </c>
      <c r="K8050" s="16">
        <f ca="1">VLOOKUP(Table3[[#This Row],[PRODUCT ID]],Table1[[PRODUCT]:[SELLING PRICE]],5,FALSE)</f>
        <v>165.78700336103822</v>
      </c>
      <c r="L8050" s="16">
        <f ca="1">J8050*Table3[[#This Row],[QUANTITY]]</f>
        <v>1562</v>
      </c>
      <c r="M8050" s="16">
        <f ca="1">K8050*Table3[[#This Row],[QUANTITY]]*(1-Table3[[#This Row],[DISCOUNT %]])</f>
        <v>1749.2182051283423</v>
      </c>
      <c r="N8050" s="3">
        <f>DAY(Table3[[#This Row],[DATE]])</f>
        <v>14</v>
      </c>
      <c r="O8050" s="3" t="str">
        <f>TEXT(Table3[[#This Row],[DATE]],"mmm")</f>
        <v>Jan</v>
      </c>
      <c r="P8050" s="3">
        <f>YEAR(Table3[[#This Row],[DATE]])</f>
        <v>2043</v>
      </c>
    </row>
    <row r="8051" spans="1:16" x14ac:dyDescent="0.3">
      <c r="A8051" s="6">
        <v>52246</v>
      </c>
      <c r="B8051" s="7" t="s">
        <v>1759</v>
      </c>
      <c r="C8051" s="9">
        <f t="shared" ca="1" si="250"/>
        <v>5</v>
      </c>
      <c r="D8051" s="9" t="s">
        <v>2116</v>
      </c>
      <c r="E8051" s="9" t="s">
        <v>2116</v>
      </c>
      <c r="F8051" s="10">
        <f t="shared" ca="1" si="251"/>
        <v>6.4838139391501501E-2</v>
      </c>
      <c r="G8051" s="3" t="str">
        <f>VLOOKUP(Table3[[#This Row],[PRODUCT ID]],Table1[[PRODUCT]:[SELLING PRICE]],1,FALSE)</f>
        <v>Product707</v>
      </c>
      <c r="H8051" s="3" t="str">
        <f>VLOOKUP(Table3[[#This Row],[PRODUCT ID]],Table1[[PRODUCT]:[SELLING PRICE]],2,FALSE)</f>
        <v>Category1</v>
      </c>
      <c r="I8051" s="3" t="str">
        <f>VLOOKUP(Table3[[#This Row],[PRODUCT ID]],Table1[[PRODUCT]:[SELLING PRICE]],3,FALSE)</f>
        <v>Lt</v>
      </c>
      <c r="J8051" s="16">
        <f ca="1">VLOOKUP(Table3[[#This Row],[PRODUCT ID]],Table1[[PRODUCT]:[SELLING PRICE]],4,FALSE)</f>
        <v>148</v>
      </c>
      <c r="K8051" s="16">
        <f ca="1">VLOOKUP(Table3[[#This Row],[PRODUCT ID]],Table1[[PRODUCT]:[SELLING PRICE]],5,FALSE)</f>
        <v>97.984217050433529</v>
      </c>
      <c r="L8051" s="16">
        <f ca="1">J8051*Table3[[#This Row],[QUANTITY]]</f>
        <v>740</v>
      </c>
      <c r="M8051" s="16">
        <f ca="1">K8051*Table3[[#This Row],[QUANTITY]]*(1-Table3[[#This Row],[DISCOUNT %]])</f>
        <v>458.1555136357519</v>
      </c>
      <c r="N8051" s="3">
        <f>DAY(Table3[[#This Row],[DATE]])</f>
        <v>15</v>
      </c>
      <c r="O8051" s="3" t="str">
        <f>TEXT(Table3[[#This Row],[DATE]],"mmm")</f>
        <v>Jan</v>
      </c>
      <c r="P8051" s="3">
        <f>YEAR(Table3[[#This Row],[DATE]])</f>
        <v>2043</v>
      </c>
    </row>
    <row r="8052" spans="1:16" x14ac:dyDescent="0.3">
      <c r="A8052" s="6">
        <v>52247</v>
      </c>
      <c r="B8052" s="7" t="s">
        <v>1760</v>
      </c>
      <c r="C8052" s="9">
        <f t="shared" ca="1" si="250"/>
        <v>9</v>
      </c>
      <c r="D8052" s="9" t="s">
        <v>2117</v>
      </c>
      <c r="E8052" s="9" t="s">
        <v>2116</v>
      </c>
      <c r="F8052" s="10">
        <f t="shared" ca="1" si="251"/>
        <v>1.1880081495946694E-2</v>
      </c>
      <c r="G8052" s="3" t="str">
        <f>VLOOKUP(Table3[[#This Row],[PRODUCT ID]],Table1[[PRODUCT]:[SELLING PRICE]],1,FALSE)</f>
        <v>Product708</v>
      </c>
      <c r="H8052" s="3" t="str">
        <f>VLOOKUP(Table3[[#This Row],[PRODUCT ID]],Table1[[PRODUCT]:[SELLING PRICE]],2,FALSE)</f>
        <v>Category2</v>
      </c>
      <c r="I8052" s="3" t="str">
        <f>VLOOKUP(Table3[[#This Row],[PRODUCT ID]],Table1[[PRODUCT]:[SELLING PRICE]],3,FALSE)</f>
        <v>Kg</v>
      </c>
      <c r="J8052" s="16">
        <f ca="1">VLOOKUP(Table3[[#This Row],[PRODUCT ID]],Table1[[PRODUCT]:[SELLING PRICE]],4,FALSE)</f>
        <v>42</v>
      </c>
      <c r="K8052" s="16">
        <f ca="1">VLOOKUP(Table3[[#This Row],[PRODUCT ID]],Table1[[PRODUCT]:[SELLING PRICE]],5,FALSE)</f>
        <v>294.57371480769541</v>
      </c>
      <c r="L8052" s="16">
        <f ca="1">J8052*Table3[[#This Row],[QUANTITY]]</f>
        <v>378</v>
      </c>
      <c r="M8052" s="16">
        <f ca="1">K8052*Table3[[#This Row],[QUANTITY]]*(1-Table3[[#This Row],[DISCOUNT %]])</f>
        <v>2619.6673956229461</v>
      </c>
      <c r="N8052" s="3">
        <f>DAY(Table3[[#This Row],[DATE]])</f>
        <v>16</v>
      </c>
      <c r="O8052" s="3" t="str">
        <f>TEXT(Table3[[#This Row],[DATE]],"mmm")</f>
        <v>Jan</v>
      </c>
      <c r="P8052" s="3">
        <f>YEAR(Table3[[#This Row],[DATE]])</f>
        <v>2043</v>
      </c>
    </row>
    <row r="8053" spans="1:16" x14ac:dyDescent="0.3">
      <c r="A8053" s="6">
        <v>52248</v>
      </c>
      <c r="B8053" s="7" t="s">
        <v>1761</v>
      </c>
      <c r="C8053" s="9">
        <f t="shared" ca="1" si="250"/>
        <v>7</v>
      </c>
      <c r="D8053" s="9" t="s">
        <v>2115</v>
      </c>
      <c r="E8053" s="9" t="s">
        <v>2116</v>
      </c>
      <c r="F8053" s="10">
        <f t="shared" ca="1" si="251"/>
        <v>1.6585566895126248E-3</v>
      </c>
      <c r="G8053" s="3" t="str">
        <f>VLOOKUP(Table3[[#This Row],[PRODUCT ID]],Table1[[PRODUCT]:[SELLING PRICE]],1,FALSE)</f>
        <v>Product709</v>
      </c>
      <c r="H8053" s="3" t="str">
        <f>VLOOKUP(Table3[[#This Row],[PRODUCT ID]],Table1[[PRODUCT]:[SELLING PRICE]],2,FALSE)</f>
        <v>Category3</v>
      </c>
      <c r="I8053" s="3" t="str">
        <f>VLOOKUP(Table3[[#This Row],[PRODUCT ID]],Table1[[PRODUCT]:[SELLING PRICE]],3,FALSE)</f>
        <v>Lt</v>
      </c>
      <c r="J8053" s="16">
        <f ca="1">VLOOKUP(Table3[[#This Row],[PRODUCT ID]],Table1[[PRODUCT]:[SELLING PRICE]],4,FALSE)</f>
        <v>172</v>
      </c>
      <c r="K8053" s="16">
        <f ca="1">VLOOKUP(Table3[[#This Row],[PRODUCT ID]],Table1[[PRODUCT]:[SELLING PRICE]],5,FALSE)</f>
        <v>57.557560196430508</v>
      </c>
      <c r="L8053" s="16">
        <f ca="1">J8053*Table3[[#This Row],[QUANTITY]]</f>
        <v>1204</v>
      </c>
      <c r="M8053" s="16">
        <f ca="1">K8053*Table3[[#This Row],[QUANTITY]]*(1-Table3[[#This Row],[DISCOUNT %]])</f>
        <v>402.2346840395428</v>
      </c>
      <c r="N8053" s="3">
        <f>DAY(Table3[[#This Row],[DATE]])</f>
        <v>17</v>
      </c>
      <c r="O8053" s="3" t="str">
        <f>TEXT(Table3[[#This Row],[DATE]],"mmm")</f>
        <v>Jan</v>
      </c>
      <c r="P8053" s="3">
        <f>YEAR(Table3[[#This Row],[DATE]])</f>
        <v>2043</v>
      </c>
    </row>
    <row r="8054" spans="1:16" x14ac:dyDescent="0.3">
      <c r="A8054" s="6">
        <v>52249</v>
      </c>
      <c r="B8054" s="7" t="s">
        <v>1762</v>
      </c>
      <c r="C8054" s="9">
        <f t="shared" ca="1" si="250"/>
        <v>14</v>
      </c>
      <c r="D8054" s="9" t="s">
        <v>2115</v>
      </c>
      <c r="E8054" s="9" t="s">
        <v>2116</v>
      </c>
      <c r="F8054" s="10">
        <f t="shared" ca="1" si="251"/>
        <v>6.2132839873963265E-2</v>
      </c>
      <c r="G8054" s="3" t="str">
        <f>VLOOKUP(Table3[[#This Row],[PRODUCT ID]],Table1[[PRODUCT]:[SELLING PRICE]],1,FALSE)</f>
        <v>Product710</v>
      </c>
      <c r="H8054" s="3" t="str">
        <f>VLOOKUP(Table3[[#This Row],[PRODUCT ID]],Table1[[PRODUCT]:[SELLING PRICE]],2,FALSE)</f>
        <v>Category4</v>
      </c>
      <c r="I8054" s="3" t="str">
        <f>VLOOKUP(Table3[[#This Row],[PRODUCT ID]],Table1[[PRODUCT]:[SELLING PRICE]],3,FALSE)</f>
        <v>Ft</v>
      </c>
      <c r="J8054" s="16">
        <f ca="1">VLOOKUP(Table3[[#This Row],[PRODUCT ID]],Table1[[PRODUCT]:[SELLING PRICE]],4,FALSE)</f>
        <v>94</v>
      </c>
      <c r="K8054" s="16">
        <f ca="1">VLOOKUP(Table3[[#This Row],[PRODUCT ID]],Table1[[PRODUCT]:[SELLING PRICE]],5,FALSE)</f>
        <v>296.10526506122932</v>
      </c>
      <c r="L8054" s="16">
        <f ca="1">J8054*Table3[[#This Row],[QUANTITY]]</f>
        <v>1316</v>
      </c>
      <c r="M8054" s="16">
        <f ca="1">K8054*Table3[[#This Row],[QUANTITY]]*(1-Table3[[#This Row],[DISCOUNT %]])</f>
        <v>3887.9036565787956</v>
      </c>
      <c r="N8054" s="3">
        <f>DAY(Table3[[#This Row],[DATE]])</f>
        <v>18</v>
      </c>
      <c r="O8054" s="3" t="str">
        <f>TEXT(Table3[[#This Row],[DATE]],"mmm")</f>
        <v>Jan</v>
      </c>
      <c r="P8054" s="3">
        <f>YEAR(Table3[[#This Row],[DATE]])</f>
        <v>2043</v>
      </c>
    </row>
    <row r="8055" spans="1:16" x14ac:dyDescent="0.3">
      <c r="A8055" s="6">
        <v>52250</v>
      </c>
      <c r="B8055" s="7" t="s">
        <v>1763</v>
      </c>
      <c r="C8055" s="9">
        <f t="shared" ca="1" si="250"/>
        <v>3</v>
      </c>
      <c r="D8055" s="9" t="s">
        <v>2115</v>
      </c>
      <c r="E8055" s="9" t="s">
        <v>2116</v>
      </c>
      <c r="F8055" s="10">
        <f t="shared" ca="1" si="251"/>
        <v>8.4925406381444746E-2</v>
      </c>
      <c r="G8055" s="3" t="str">
        <f>VLOOKUP(Table3[[#This Row],[PRODUCT ID]],Table1[[PRODUCT]:[SELLING PRICE]],1,FALSE)</f>
        <v>Product711</v>
      </c>
      <c r="H8055" s="3" t="str">
        <f>VLOOKUP(Table3[[#This Row],[PRODUCT ID]],Table1[[PRODUCT]:[SELLING PRICE]],2,FALSE)</f>
        <v>Category5</v>
      </c>
      <c r="I8055" s="3" t="str">
        <f>VLOOKUP(Table3[[#This Row],[PRODUCT ID]],Table1[[PRODUCT]:[SELLING PRICE]],3,FALSE)</f>
        <v>Kg</v>
      </c>
      <c r="J8055" s="16">
        <f ca="1">VLOOKUP(Table3[[#This Row],[PRODUCT ID]],Table1[[PRODUCT]:[SELLING PRICE]],4,FALSE)</f>
        <v>96</v>
      </c>
      <c r="K8055" s="16">
        <f ca="1">VLOOKUP(Table3[[#This Row],[PRODUCT ID]],Table1[[PRODUCT]:[SELLING PRICE]],5,FALSE)</f>
        <v>194.03854732905509</v>
      </c>
      <c r="L8055" s="16">
        <f ca="1">J8055*Table3[[#This Row],[QUANTITY]]</f>
        <v>288</v>
      </c>
      <c r="M8055" s="16">
        <f ca="1">K8055*Table3[[#This Row],[QUANTITY]]*(1-Table3[[#This Row],[DISCOUNT %]])</f>
        <v>532.67923453040964</v>
      </c>
      <c r="N8055" s="3">
        <f>DAY(Table3[[#This Row],[DATE]])</f>
        <v>19</v>
      </c>
      <c r="O8055" s="3" t="str">
        <f>TEXT(Table3[[#This Row],[DATE]],"mmm")</f>
        <v>Jan</v>
      </c>
      <c r="P8055" s="3">
        <f>YEAR(Table3[[#This Row],[DATE]])</f>
        <v>2043</v>
      </c>
    </row>
    <row r="8056" spans="1:16" x14ac:dyDescent="0.3">
      <c r="A8056" s="6">
        <v>52251</v>
      </c>
      <c r="B8056" s="7" t="s">
        <v>1764</v>
      </c>
      <c r="C8056" s="9">
        <f t="shared" ca="1" si="250"/>
        <v>5</v>
      </c>
      <c r="D8056" s="9" t="s">
        <v>2116</v>
      </c>
      <c r="E8056" s="9" t="s">
        <v>2118</v>
      </c>
      <c r="F8056" s="10">
        <f t="shared" ca="1" si="251"/>
        <v>9.1742525474674791E-2</v>
      </c>
      <c r="G8056" s="3" t="str">
        <f>VLOOKUP(Table3[[#This Row],[PRODUCT ID]],Table1[[PRODUCT]:[SELLING PRICE]],1,FALSE)</f>
        <v>Product712</v>
      </c>
      <c r="H8056" s="3" t="str">
        <f>VLOOKUP(Table3[[#This Row],[PRODUCT ID]],Table1[[PRODUCT]:[SELLING PRICE]],2,FALSE)</f>
        <v>Category1</v>
      </c>
      <c r="I8056" s="3" t="str">
        <f>VLOOKUP(Table3[[#This Row],[PRODUCT ID]],Table1[[PRODUCT]:[SELLING PRICE]],3,FALSE)</f>
        <v>No</v>
      </c>
      <c r="J8056" s="16">
        <f ca="1">VLOOKUP(Table3[[#This Row],[PRODUCT ID]],Table1[[PRODUCT]:[SELLING PRICE]],4,FALSE)</f>
        <v>233</v>
      </c>
      <c r="K8056" s="16">
        <f ca="1">VLOOKUP(Table3[[#This Row],[PRODUCT ID]],Table1[[PRODUCT]:[SELLING PRICE]],5,FALSE)</f>
        <v>73.285636260582493</v>
      </c>
      <c r="L8056" s="16">
        <f ca="1">J8056*Table3[[#This Row],[QUANTITY]]</f>
        <v>1165</v>
      </c>
      <c r="M8056" s="16">
        <f ca="1">K8056*Table3[[#This Row],[QUANTITY]]*(1-Table3[[#This Row],[DISCOUNT %]])</f>
        <v>332.81113454509125</v>
      </c>
      <c r="N8056" s="3">
        <f>DAY(Table3[[#This Row],[DATE]])</f>
        <v>20</v>
      </c>
      <c r="O8056" s="3" t="str">
        <f>TEXT(Table3[[#This Row],[DATE]],"mmm")</f>
        <v>Jan</v>
      </c>
      <c r="P8056" s="3">
        <f>YEAR(Table3[[#This Row],[DATE]])</f>
        <v>2043</v>
      </c>
    </row>
    <row r="8057" spans="1:16" x14ac:dyDescent="0.3">
      <c r="A8057" s="6">
        <v>52252</v>
      </c>
      <c r="B8057" s="7" t="s">
        <v>1765</v>
      </c>
      <c r="C8057" s="9">
        <f t="shared" ca="1" si="250"/>
        <v>11</v>
      </c>
      <c r="D8057" s="9" t="s">
        <v>2116</v>
      </c>
      <c r="E8057" s="9" t="s">
        <v>2118</v>
      </c>
      <c r="F8057" s="10">
        <f t="shared" ca="1" si="251"/>
        <v>5.6270010159003604E-2</v>
      </c>
      <c r="G8057" s="3" t="str">
        <f>VLOOKUP(Table3[[#This Row],[PRODUCT ID]],Table1[[PRODUCT]:[SELLING PRICE]],1,FALSE)</f>
        <v>Product713</v>
      </c>
      <c r="H8057" s="3" t="str">
        <f>VLOOKUP(Table3[[#This Row],[PRODUCT ID]],Table1[[PRODUCT]:[SELLING PRICE]],2,FALSE)</f>
        <v>Category2</v>
      </c>
      <c r="I8057" s="3" t="str">
        <f>VLOOKUP(Table3[[#This Row],[PRODUCT ID]],Table1[[PRODUCT]:[SELLING PRICE]],3,FALSE)</f>
        <v>No</v>
      </c>
      <c r="J8057" s="16">
        <f ca="1">VLOOKUP(Table3[[#This Row],[PRODUCT ID]],Table1[[PRODUCT]:[SELLING PRICE]],4,FALSE)</f>
        <v>104</v>
      </c>
      <c r="K8057" s="16">
        <f ca="1">VLOOKUP(Table3[[#This Row],[PRODUCT ID]],Table1[[PRODUCT]:[SELLING PRICE]],5,FALSE)</f>
        <v>213.40761313164433</v>
      </c>
      <c r="L8057" s="16">
        <f ca="1">J8057*Table3[[#This Row],[QUANTITY]]</f>
        <v>1144</v>
      </c>
      <c r="M8057" s="16">
        <f ca="1">K8057*Table3[[#This Row],[QUANTITY]]*(1-Table3[[#This Row],[DISCOUNT %]])</f>
        <v>2215.390810299898</v>
      </c>
      <c r="N8057" s="3">
        <f>DAY(Table3[[#This Row],[DATE]])</f>
        <v>21</v>
      </c>
      <c r="O8057" s="3" t="str">
        <f>TEXT(Table3[[#This Row],[DATE]],"mmm")</f>
        <v>Jan</v>
      </c>
      <c r="P8057" s="3">
        <f>YEAR(Table3[[#This Row],[DATE]])</f>
        <v>2043</v>
      </c>
    </row>
    <row r="8058" spans="1:16" x14ac:dyDescent="0.3">
      <c r="A8058" s="6">
        <v>52253</v>
      </c>
      <c r="B8058" s="7" t="s">
        <v>1766</v>
      </c>
      <c r="C8058" s="9">
        <f t="shared" ca="1" si="250"/>
        <v>10</v>
      </c>
      <c r="D8058" s="9" t="s">
        <v>2116</v>
      </c>
      <c r="E8058" s="9" t="s">
        <v>2116</v>
      </c>
      <c r="F8058" s="10">
        <f t="shared" ca="1" si="251"/>
        <v>7.6510059040028E-2</v>
      </c>
      <c r="G8058" s="3" t="str">
        <f>VLOOKUP(Table3[[#This Row],[PRODUCT ID]],Table1[[PRODUCT]:[SELLING PRICE]],1,FALSE)</f>
        <v>Product714</v>
      </c>
      <c r="H8058" s="3" t="str">
        <f>VLOOKUP(Table3[[#This Row],[PRODUCT ID]],Table1[[PRODUCT]:[SELLING PRICE]],2,FALSE)</f>
        <v>Category3</v>
      </c>
      <c r="I8058" s="3" t="str">
        <f>VLOOKUP(Table3[[#This Row],[PRODUCT ID]],Table1[[PRODUCT]:[SELLING PRICE]],3,FALSE)</f>
        <v>Ft</v>
      </c>
      <c r="J8058" s="16">
        <f ca="1">VLOOKUP(Table3[[#This Row],[PRODUCT ID]],Table1[[PRODUCT]:[SELLING PRICE]],4,FALSE)</f>
        <v>176</v>
      </c>
      <c r="K8058" s="16">
        <f ca="1">VLOOKUP(Table3[[#This Row],[PRODUCT ID]],Table1[[PRODUCT]:[SELLING PRICE]],5,FALSE)</f>
        <v>171.31429924995061</v>
      </c>
      <c r="L8058" s="16">
        <f ca="1">J8058*Table3[[#This Row],[QUANTITY]]</f>
        <v>1760</v>
      </c>
      <c r="M8058" s="16">
        <f ca="1">K8058*Table3[[#This Row],[QUANTITY]]*(1-Table3[[#This Row],[DISCOUNT %]])</f>
        <v>1582.0703209993585</v>
      </c>
      <c r="N8058" s="3">
        <f>DAY(Table3[[#This Row],[DATE]])</f>
        <v>22</v>
      </c>
      <c r="O8058" s="3" t="str">
        <f>TEXT(Table3[[#This Row],[DATE]],"mmm")</f>
        <v>Jan</v>
      </c>
      <c r="P8058" s="3">
        <f>YEAR(Table3[[#This Row],[DATE]])</f>
        <v>2043</v>
      </c>
    </row>
    <row r="8059" spans="1:16" x14ac:dyDescent="0.3">
      <c r="A8059" s="6">
        <v>52254</v>
      </c>
      <c r="B8059" s="7" t="s">
        <v>1767</v>
      </c>
      <c r="C8059" s="9">
        <f t="shared" ca="1" si="250"/>
        <v>7</v>
      </c>
      <c r="D8059" s="9" t="s">
        <v>2115</v>
      </c>
      <c r="E8059" s="9" t="s">
        <v>2116</v>
      </c>
      <c r="F8059" s="10">
        <f t="shared" ca="1" si="251"/>
        <v>5.8062214469419393E-2</v>
      </c>
      <c r="G8059" s="3" t="str">
        <f>VLOOKUP(Table3[[#This Row],[PRODUCT ID]],Table1[[PRODUCT]:[SELLING PRICE]],1,FALSE)</f>
        <v>Product715</v>
      </c>
      <c r="H8059" s="3" t="str">
        <f>VLOOKUP(Table3[[#This Row],[PRODUCT ID]],Table1[[PRODUCT]:[SELLING PRICE]],2,FALSE)</f>
        <v>Category4</v>
      </c>
      <c r="I8059" s="3" t="str">
        <f>VLOOKUP(Table3[[#This Row],[PRODUCT ID]],Table1[[PRODUCT]:[SELLING PRICE]],3,FALSE)</f>
        <v>No</v>
      </c>
      <c r="J8059" s="16">
        <f ca="1">VLOOKUP(Table3[[#This Row],[PRODUCT ID]],Table1[[PRODUCT]:[SELLING PRICE]],4,FALSE)</f>
        <v>159</v>
      </c>
      <c r="K8059" s="16">
        <f ca="1">VLOOKUP(Table3[[#This Row],[PRODUCT ID]],Table1[[PRODUCT]:[SELLING PRICE]],5,FALSE)</f>
        <v>187.18273790257862</v>
      </c>
      <c r="L8059" s="16">
        <f ca="1">J8059*Table3[[#This Row],[QUANTITY]]</f>
        <v>1113</v>
      </c>
      <c r="M8059" s="16">
        <f ca="1">K8059*Table3[[#This Row],[QUANTITY]]*(1-Table3[[#This Row],[DISCOUNT %]])</f>
        <v>1234.201455406542</v>
      </c>
      <c r="N8059" s="3">
        <f>DAY(Table3[[#This Row],[DATE]])</f>
        <v>23</v>
      </c>
      <c r="O8059" s="3" t="str">
        <f>TEXT(Table3[[#This Row],[DATE]],"mmm")</f>
        <v>Jan</v>
      </c>
      <c r="P8059" s="3">
        <f>YEAR(Table3[[#This Row],[DATE]])</f>
        <v>2043</v>
      </c>
    </row>
    <row r="8060" spans="1:16" x14ac:dyDescent="0.3">
      <c r="A8060" s="6">
        <v>52255</v>
      </c>
      <c r="B8060" s="7" t="s">
        <v>1768</v>
      </c>
      <c r="C8060" s="9">
        <f t="shared" ca="1" si="250"/>
        <v>7</v>
      </c>
      <c r="D8060" s="9" t="s">
        <v>2117</v>
      </c>
      <c r="E8060" s="9" t="s">
        <v>2116</v>
      </c>
      <c r="F8060" s="10">
        <f t="shared" ca="1" si="251"/>
        <v>1.0572436712554402E-2</v>
      </c>
      <c r="G8060" s="3" t="str">
        <f>VLOOKUP(Table3[[#This Row],[PRODUCT ID]],Table1[[PRODUCT]:[SELLING PRICE]],1,FALSE)</f>
        <v>Product716</v>
      </c>
      <c r="H8060" s="3" t="str">
        <f>VLOOKUP(Table3[[#This Row],[PRODUCT ID]],Table1[[PRODUCT]:[SELLING PRICE]],2,FALSE)</f>
        <v>Category5</v>
      </c>
      <c r="I8060" s="3" t="str">
        <f>VLOOKUP(Table3[[#This Row],[PRODUCT ID]],Table1[[PRODUCT]:[SELLING PRICE]],3,FALSE)</f>
        <v>Kg</v>
      </c>
      <c r="J8060" s="16">
        <f ca="1">VLOOKUP(Table3[[#This Row],[PRODUCT ID]],Table1[[PRODUCT]:[SELLING PRICE]],4,FALSE)</f>
        <v>124</v>
      </c>
      <c r="K8060" s="16">
        <f ca="1">VLOOKUP(Table3[[#This Row],[PRODUCT ID]],Table1[[PRODUCT]:[SELLING PRICE]],5,FALSE)</f>
        <v>295.82198082970342</v>
      </c>
      <c r="L8060" s="16">
        <f ca="1">J8060*Table3[[#This Row],[QUANTITY]]</f>
        <v>868</v>
      </c>
      <c r="M8060" s="16">
        <f ca="1">K8060*Table3[[#This Row],[QUANTITY]]*(1-Table3[[#This Row],[DISCOUNT %]])</f>
        <v>2048.8609516143924</v>
      </c>
      <c r="N8060" s="3">
        <f>DAY(Table3[[#This Row],[DATE]])</f>
        <v>24</v>
      </c>
      <c r="O8060" s="3" t="str">
        <f>TEXT(Table3[[#This Row],[DATE]],"mmm")</f>
        <v>Jan</v>
      </c>
      <c r="P8060" s="3">
        <f>YEAR(Table3[[#This Row],[DATE]])</f>
        <v>2043</v>
      </c>
    </row>
    <row r="8061" spans="1:16" x14ac:dyDescent="0.3">
      <c r="A8061" s="6">
        <v>52256</v>
      </c>
      <c r="B8061" s="7" t="s">
        <v>1769</v>
      </c>
      <c r="C8061" s="9">
        <f t="shared" ca="1" si="250"/>
        <v>13</v>
      </c>
      <c r="D8061" s="9" t="s">
        <v>2117</v>
      </c>
      <c r="E8061" s="9" t="s">
        <v>2116</v>
      </c>
      <c r="F8061" s="10">
        <f t="shared" ca="1" si="251"/>
        <v>2.9084801653848948E-2</v>
      </c>
      <c r="G8061" s="3" t="str">
        <f>VLOOKUP(Table3[[#This Row],[PRODUCT ID]],Table1[[PRODUCT]:[SELLING PRICE]],1,FALSE)</f>
        <v>Product717</v>
      </c>
      <c r="H8061" s="3" t="str">
        <f>VLOOKUP(Table3[[#This Row],[PRODUCT ID]],Table1[[PRODUCT]:[SELLING PRICE]],2,FALSE)</f>
        <v>Category1</v>
      </c>
      <c r="I8061" s="3" t="str">
        <f>VLOOKUP(Table3[[#This Row],[PRODUCT ID]],Table1[[PRODUCT]:[SELLING PRICE]],3,FALSE)</f>
        <v>Kg</v>
      </c>
      <c r="J8061" s="16">
        <f ca="1">VLOOKUP(Table3[[#This Row],[PRODUCT ID]],Table1[[PRODUCT]:[SELLING PRICE]],4,FALSE)</f>
        <v>166</v>
      </c>
      <c r="K8061" s="16">
        <f ca="1">VLOOKUP(Table3[[#This Row],[PRODUCT ID]],Table1[[PRODUCT]:[SELLING PRICE]],5,FALSE)</f>
        <v>266.9135434964582</v>
      </c>
      <c r="L8061" s="16">
        <f ca="1">J8061*Table3[[#This Row],[QUANTITY]]</f>
        <v>2158</v>
      </c>
      <c r="M8061" s="16">
        <f ca="1">K8061*Table3[[#This Row],[QUANTITY]]*(1-Table3[[#This Row],[DISCOUNT %]])</f>
        <v>3368.9554083267903</v>
      </c>
      <c r="N8061" s="3">
        <f>DAY(Table3[[#This Row],[DATE]])</f>
        <v>25</v>
      </c>
      <c r="O8061" s="3" t="str">
        <f>TEXT(Table3[[#This Row],[DATE]],"mmm")</f>
        <v>Jan</v>
      </c>
      <c r="P8061" s="3">
        <f>YEAR(Table3[[#This Row],[DATE]])</f>
        <v>2043</v>
      </c>
    </row>
    <row r="8062" spans="1:16" x14ac:dyDescent="0.3">
      <c r="A8062" s="6">
        <v>52257</v>
      </c>
      <c r="B8062" s="7" t="s">
        <v>1770</v>
      </c>
      <c r="C8062" s="9">
        <f t="shared" ca="1" si="250"/>
        <v>11</v>
      </c>
      <c r="D8062" s="9" t="s">
        <v>2116</v>
      </c>
      <c r="E8062" s="9" t="s">
        <v>2118</v>
      </c>
      <c r="F8062" s="10">
        <f t="shared" ca="1" si="251"/>
        <v>4.5163940694420729E-2</v>
      </c>
      <c r="G8062" s="3" t="str">
        <f>VLOOKUP(Table3[[#This Row],[PRODUCT ID]],Table1[[PRODUCT]:[SELLING PRICE]],1,FALSE)</f>
        <v>Product718</v>
      </c>
      <c r="H8062" s="3" t="str">
        <f>VLOOKUP(Table3[[#This Row],[PRODUCT ID]],Table1[[PRODUCT]:[SELLING PRICE]],2,FALSE)</f>
        <v>Category2</v>
      </c>
      <c r="I8062" s="3" t="str">
        <f>VLOOKUP(Table3[[#This Row],[PRODUCT ID]],Table1[[PRODUCT]:[SELLING PRICE]],3,FALSE)</f>
        <v>Lt</v>
      </c>
      <c r="J8062" s="16">
        <f ca="1">VLOOKUP(Table3[[#This Row],[PRODUCT ID]],Table1[[PRODUCT]:[SELLING PRICE]],4,FALSE)</f>
        <v>27</v>
      </c>
      <c r="K8062" s="16">
        <f ca="1">VLOOKUP(Table3[[#This Row],[PRODUCT ID]],Table1[[PRODUCT]:[SELLING PRICE]],5,FALSE)</f>
        <v>88.724677326105393</v>
      </c>
      <c r="L8062" s="16">
        <f ca="1">J8062*Table3[[#This Row],[QUANTITY]]</f>
        <v>297</v>
      </c>
      <c r="M8062" s="16">
        <f ca="1">K8062*Table3[[#This Row],[QUANTITY]]*(1-Table3[[#This Row],[DISCOUNT %]])</f>
        <v>931.89273387339301</v>
      </c>
      <c r="N8062" s="3">
        <f>DAY(Table3[[#This Row],[DATE]])</f>
        <v>26</v>
      </c>
      <c r="O8062" s="3" t="str">
        <f>TEXT(Table3[[#This Row],[DATE]],"mmm")</f>
        <v>Jan</v>
      </c>
      <c r="P8062" s="3">
        <f>YEAR(Table3[[#This Row],[DATE]])</f>
        <v>2043</v>
      </c>
    </row>
    <row r="8063" spans="1:16" x14ac:dyDescent="0.3">
      <c r="A8063" s="6">
        <v>52258</v>
      </c>
      <c r="B8063" s="7" t="s">
        <v>1771</v>
      </c>
      <c r="C8063" s="9">
        <f t="shared" ca="1" si="250"/>
        <v>7</v>
      </c>
      <c r="D8063" s="9" t="s">
        <v>2116</v>
      </c>
      <c r="E8063" s="9" t="s">
        <v>2116</v>
      </c>
      <c r="F8063" s="10">
        <f t="shared" ca="1" si="251"/>
        <v>1.5993150749985665E-2</v>
      </c>
      <c r="G8063" s="3" t="str">
        <f>VLOOKUP(Table3[[#This Row],[PRODUCT ID]],Table1[[PRODUCT]:[SELLING PRICE]],1,FALSE)</f>
        <v>Product719</v>
      </c>
      <c r="H8063" s="3" t="str">
        <f>VLOOKUP(Table3[[#This Row],[PRODUCT ID]],Table1[[PRODUCT]:[SELLING PRICE]],2,FALSE)</f>
        <v>Category3</v>
      </c>
      <c r="I8063" s="3" t="str">
        <f>VLOOKUP(Table3[[#This Row],[PRODUCT ID]],Table1[[PRODUCT]:[SELLING PRICE]],3,FALSE)</f>
        <v>Kg</v>
      </c>
      <c r="J8063" s="16">
        <f ca="1">VLOOKUP(Table3[[#This Row],[PRODUCT ID]],Table1[[PRODUCT]:[SELLING PRICE]],4,FALSE)</f>
        <v>138</v>
      </c>
      <c r="K8063" s="16">
        <f ca="1">VLOOKUP(Table3[[#This Row],[PRODUCT ID]],Table1[[PRODUCT]:[SELLING PRICE]],5,FALSE)</f>
        <v>259.32162322068609</v>
      </c>
      <c r="L8063" s="16">
        <f ca="1">J8063*Table3[[#This Row],[QUANTITY]]</f>
        <v>966</v>
      </c>
      <c r="M8063" s="16">
        <f ca="1">K8063*Table3[[#This Row],[QUANTITY]]*(1-Table3[[#This Row],[DISCOUNT %]])</f>
        <v>1786.2197738545069</v>
      </c>
      <c r="N8063" s="3">
        <f>DAY(Table3[[#This Row],[DATE]])</f>
        <v>27</v>
      </c>
      <c r="O8063" s="3" t="str">
        <f>TEXT(Table3[[#This Row],[DATE]],"mmm")</f>
        <v>Jan</v>
      </c>
      <c r="P8063" s="3">
        <f>YEAR(Table3[[#This Row],[DATE]])</f>
        <v>2043</v>
      </c>
    </row>
    <row r="8064" spans="1:16" x14ac:dyDescent="0.3">
      <c r="A8064" s="6">
        <v>52259</v>
      </c>
      <c r="B8064" s="7" t="s">
        <v>1772</v>
      </c>
      <c r="C8064" s="9">
        <f t="shared" ca="1" si="250"/>
        <v>12</v>
      </c>
      <c r="D8064" s="9" t="s">
        <v>2116</v>
      </c>
      <c r="E8064" s="9" t="s">
        <v>2116</v>
      </c>
      <c r="F8064" s="10">
        <f t="shared" ca="1" si="251"/>
        <v>2.7097136715782288E-2</v>
      </c>
      <c r="G8064" s="3" t="str">
        <f>VLOOKUP(Table3[[#This Row],[PRODUCT ID]],Table1[[PRODUCT]:[SELLING PRICE]],1,FALSE)</f>
        <v>Product720</v>
      </c>
      <c r="H8064" s="3" t="str">
        <f>VLOOKUP(Table3[[#This Row],[PRODUCT ID]],Table1[[PRODUCT]:[SELLING PRICE]],2,FALSE)</f>
        <v>Category4</v>
      </c>
      <c r="I8064" s="3" t="str">
        <f>VLOOKUP(Table3[[#This Row],[PRODUCT ID]],Table1[[PRODUCT]:[SELLING PRICE]],3,FALSE)</f>
        <v>Lt</v>
      </c>
      <c r="J8064" s="16">
        <f ca="1">VLOOKUP(Table3[[#This Row],[PRODUCT ID]],Table1[[PRODUCT]:[SELLING PRICE]],4,FALSE)</f>
        <v>230</v>
      </c>
      <c r="K8064" s="16">
        <f ca="1">VLOOKUP(Table3[[#This Row],[PRODUCT ID]],Table1[[PRODUCT]:[SELLING PRICE]],5,FALSE)</f>
        <v>26.877835030387043</v>
      </c>
      <c r="L8064" s="16">
        <f ca="1">J8064*Table3[[#This Row],[QUANTITY]]</f>
        <v>2760</v>
      </c>
      <c r="M8064" s="16">
        <f ca="1">K8064*Table3[[#This Row],[QUANTITY]]*(1-Table3[[#This Row],[DISCOUNT %]])</f>
        <v>313.7942719193328</v>
      </c>
      <c r="N8064" s="3">
        <f>DAY(Table3[[#This Row],[DATE]])</f>
        <v>28</v>
      </c>
      <c r="O8064" s="3" t="str">
        <f>TEXT(Table3[[#This Row],[DATE]],"mmm")</f>
        <v>Jan</v>
      </c>
      <c r="P8064" s="3">
        <f>YEAR(Table3[[#This Row],[DATE]])</f>
        <v>2043</v>
      </c>
    </row>
    <row r="8065" spans="1:16" x14ac:dyDescent="0.3">
      <c r="A8065" s="6">
        <v>52260</v>
      </c>
      <c r="B8065" s="7" t="s">
        <v>1773</v>
      </c>
      <c r="C8065" s="9">
        <f t="shared" ca="1" si="250"/>
        <v>12</v>
      </c>
      <c r="D8065" s="9" t="s">
        <v>2116</v>
      </c>
      <c r="E8065" s="9" t="s">
        <v>2116</v>
      </c>
      <c r="F8065" s="10">
        <f t="shared" ca="1" si="251"/>
        <v>7.3973202948353897E-2</v>
      </c>
      <c r="G8065" s="3" t="str">
        <f>VLOOKUP(Table3[[#This Row],[PRODUCT ID]],Table1[[PRODUCT]:[SELLING PRICE]],1,FALSE)</f>
        <v>Product721</v>
      </c>
      <c r="H8065" s="3" t="str">
        <f>VLOOKUP(Table3[[#This Row],[PRODUCT ID]],Table1[[PRODUCT]:[SELLING PRICE]],2,FALSE)</f>
        <v>Category1</v>
      </c>
      <c r="I8065" s="3" t="str">
        <f>VLOOKUP(Table3[[#This Row],[PRODUCT ID]],Table1[[PRODUCT]:[SELLING PRICE]],3,FALSE)</f>
        <v>Ft</v>
      </c>
      <c r="J8065" s="16">
        <f ca="1">VLOOKUP(Table3[[#This Row],[PRODUCT ID]],Table1[[PRODUCT]:[SELLING PRICE]],4,FALSE)</f>
        <v>190</v>
      </c>
      <c r="K8065" s="16">
        <f ca="1">VLOOKUP(Table3[[#This Row],[PRODUCT ID]],Table1[[PRODUCT]:[SELLING PRICE]],5,FALSE)</f>
        <v>185.73545245836215</v>
      </c>
      <c r="L8065" s="16">
        <f ca="1">J8065*Table3[[#This Row],[QUANTITY]]</f>
        <v>2280</v>
      </c>
      <c r="M8065" s="16">
        <f ca="1">K8065*Table3[[#This Row],[QUANTITY]]*(1-Table3[[#This Row],[DISCOUNT %]])</f>
        <v>2063.9520736674649</v>
      </c>
      <c r="N8065" s="3">
        <f>DAY(Table3[[#This Row],[DATE]])</f>
        <v>29</v>
      </c>
      <c r="O8065" s="3" t="str">
        <f>TEXT(Table3[[#This Row],[DATE]],"mmm")</f>
        <v>Jan</v>
      </c>
      <c r="P8065" s="3">
        <f>YEAR(Table3[[#This Row],[DATE]])</f>
        <v>2043</v>
      </c>
    </row>
    <row r="8066" spans="1:16" x14ac:dyDescent="0.3">
      <c r="A8066" s="6">
        <v>52261</v>
      </c>
      <c r="B8066" s="7" t="s">
        <v>1774</v>
      </c>
      <c r="C8066" s="9">
        <f t="shared" ca="1" si="250"/>
        <v>3</v>
      </c>
      <c r="D8066" s="9" t="s">
        <v>2115</v>
      </c>
      <c r="E8066" s="9" t="s">
        <v>2116</v>
      </c>
      <c r="F8066" s="10">
        <f t="shared" ca="1" si="251"/>
        <v>7.5356112604517383E-2</v>
      </c>
      <c r="G8066" s="3" t="str">
        <f>VLOOKUP(Table3[[#This Row],[PRODUCT ID]],Table1[[PRODUCT]:[SELLING PRICE]],1,FALSE)</f>
        <v>Product722</v>
      </c>
      <c r="H8066" s="3" t="str">
        <f>VLOOKUP(Table3[[#This Row],[PRODUCT ID]],Table1[[PRODUCT]:[SELLING PRICE]],2,FALSE)</f>
        <v>Category2</v>
      </c>
      <c r="I8066" s="3" t="str">
        <f>VLOOKUP(Table3[[#This Row],[PRODUCT ID]],Table1[[PRODUCT]:[SELLING PRICE]],3,FALSE)</f>
        <v>Kg</v>
      </c>
      <c r="J8066" s="16">
        <f ca="1">VLOOKUP(Table3[[#This Row],[PRODUCT ID]],Table1[[PRODUCT]:[SELLING PRICE]],4,FALSE)</f>
        <v>68</v>
      </c>
      <c r="K8066" s="16">
        <f ca="1">VLOOKUP(Table3[[#This Row],[PRODUCT ID]],Table1[[PRODUCT]:[SELLING PRICE]],5,FALSE)</f>
        <v>53.711634953907932</v>
      </c>
      <c r="L8066" s="16">
        <f ca="1">J8066*Table3[[#This Row],[QUANTITY]]</f>
        <v>204</v>
      </c>
      <c r="M8066" s="16">
        <f ca="1">K8066*Table3[[#This Row],[QUANTITY]]*(1-Table3[[#This Row],[DISCOUNT %]])</f>
        <v>148.99240482644552</v>
      </c>
      <c r="N8066" s="3">
        <f>DAY(Table3[[#This Row],[DATE]])</f>
        <v>30</v>
      </c>
      <c r="O8066" s="3" t="str">
        <f>TEXT(Table3[[#This Row],[DATE]],"mmm")</f>
        <v>Jan</v>
      </c>
      <c r="P8066" s="3">
        <f>YEAR(Table3[[#This Row],[DATE]])</f>
        <v>2043</v>
      </c>
    </row>
    <row r="8067" spans="1:16" x14ac:dyDescent="0.3">
      <c r="A8067" s="6">
        <v>52262</v>
      </c>
      <c r="B8067" s="7" t="s">
        <v>1775</v>
      </c>
      <c r="C8067" s="9">
        <f t="shared" ref="C8067:C8130" ca="1" si="252">RANDBETWEEN(1,15)</f>
        <v>9</v>
      </c>
      <c r="D8067" s="9" t="s">
        <v>2116</v>
      </c>
      <c r="E8067" s="9" t="s">
        <v>2116</v>
      </c>
      <c r="F8067" s="10">
        <f t="shared" ref="F8067:F8130" ca="1" si="253">RAND()*(0.1)</f>
        <v>7.6369612043677718E-2</v>
      </c>
      <c r="G8067" s="3" t="str">
        <f>VLOOKUP(Table3[[#This Row],[PRODUCT ID]],Table1[[PRODUCT]:[SELLING PRICE]],1,FALSE)</f>
        <v>Product723</v>
      </c>
      <c r="H8067" s="3" t="str">
        <f>VLOOKUP(Table3[[#This Row],[PRODUCT ID]],Table1[[PRODUCT]:[SELLING PRICE]],2,FALSE)</f>
        <v>Category3</v>
      </c>
      <c r="I8067" s="3" t="str">
        <f>VLOOKUP(Table3[[#This Row],[PRODUCT ID]],Table1[[PRODUCT]:[SELLING PRICE]],3,FALSE)</f>
        <v>No</v>
      </c>
      <c r="J8067" s="16">
        <f ca="1">VLOOKUP(Table3[[#This Row],[PRODUCT ID]],Table1[[PRODUCT]:[SELLING PRICE]],4,FALSE)</f>
        <v>81</v>
      </c>
      <c r="K8067" s="16">
        <f ca="1">VLOOKUP(Table3[[#This Row],[PRODUCT ID]],Table1[[PRODUCT]:[SELLING PRICE]],5,FALSE)</f>
        <v>198.47219125776294</v>
      </c>
      <c r="L8067" s="16">
        <f ca="1">J8067*Table3[[#This Row],[QUANTITY]]</f>
        <v>729</v>
      </c>
      <c r="M8067" s="16">
        <f ca="1">K8067*Table3[[#This Row],[QUANTITY]]*(1-Table3[[#This Row],[DISCOUNT %]])</f>
        <v>1649.8345230895407</v>
      </c>
      <c r="N8067" s="3">
        <f>DAY(Table3[[#This Row],[DATE]])</f>
        <v>31</v>
      </c>
      <c r="O8067" s="3" t="str">
        <f>TEXT(Table3[[#This Row],[DATE]],"mmm")</f>
        <v>Jan</v>
      </c>
      <c r="P8067" s="3">
        <f>YEAR(Table3[[#This Row],[DATE]])</f>
        <v>2043</v>
      </c>
    </row>
    <row r="8068" spans="1:16" x14ac:dyDescent="0.3">
      <c r="A8068" s="6">
        <v>52263</v>
      </c>
      <c r="B8068" s="7" t="s">
        <v>1776</v>
      </c>
      <c r="C8068" s="9">
        <f t="shared" ca="1" si="252"/>
        <v>7</v>
      </c>
      <c r="D8068" s="9" t="s">
        <v>2117</v>
      </c>
      <c r="E8068" s="9" t="s">
        <v>2118</v>
      </c>
      <c r="F8068" s="10">
        <f t="shared" ca="1" si="253"/>
        <v>6.8339505883512217E-2</v>
      </c>
      <c r="G8068" s="3" t="str">
        <f>VLOOKUP(Table3[[#This Row],[PRODUCT ID]],Table1[[PRODUCT]:[SELLING PRICE]],1,FALSE)</f>
        <v>Product724</v>
      </c>
      <c r="H8068" s="3" t="str">
        <f>VLOOKUP(Table3[[#This Row],[PRODUCT ID]],Table1[[PRODUCT]:[SELLING PRICE]],2,FALSE)</f>
        <v>Category4</v>
      </c>
      <c r="I8068" s="3" t="str">
        <f>VLOOKUP(Table3[[#This Row],[PRODUCT ID]],Table1[[PRODUCT]:[SELLING PRICE]],3,FALSE)</f>
        <v>No</v>
      </c>
      <c r="J8068" s="16">
        <f ca="1">VLOOKUP(Table3[[#This Row],[PRODUCT ID]],Table1[[PRODUCT]:[SELLING PRICE]],4,FALSE)</f>
        <v>157</v>
      </c>
      <c r="K8068" s="16">
        <f ca="1">VLOOKUP(Table3[[#This Row],[PRODUCT ID]],Table1[[PRODUCT]:[SELLING PRICE]],5,FALSE)</f>
        <v>95.514346165573158</v>
      </c>
      <c r="L8068" s="16">
        <f ca="1">J8068*Table3[[#This Row],[QUANTITY]]</f>
        <v>1099</v>
      </c>
      <c r="M8068" s="16">
        <f ca="1">K8068*Table3[[#This Row],[QUANTITY]]*(1-Table3[[#This Row],[DISCOUNT %]])</f>
        <v>622.90860060681803</v>
      </c>
      <c r="N8068" s="3">
        <f>DAY(Table3[[#This Row],[DATE]])</f>
        <v>1</v>
      </c>
      <c r="O8068" s="3" t="str">
        <f>TEXT(Table3[[#This Row],[DATE]],"mmm")</f>
        <v>Feb</v>
      </c>
      <c r="P8068" s="3">
        <f>YEAR(Table3[[#This Row],[DATE]])</f>
        <v>2043</v>
      </c>
    </row>
    <row r="8069" spans="1:16" x14ac:dyDescent="0.3">
      <c r="A8069" s="6">
        <v>52264</v>
      </c>
      <c r="B8069" s="7" t="s">
        <v>1777</v>
      </c>
      <c r="C8069" s="9">
        <f t="shared" ca="1" si="252"/>
        <v>8</v>
      </c>
      <c r="D8069" s="9" t="s">
        <v>2115</v>
      </c>
      <c r="E8069" s="9" t="s">
        <v>2118</v>
      </c>
      <c r="F8069" s="10">
        <f t="shared" ca="1" si="253"/>
        <v>1.036794087315558E-2</v>
      </c>
      <c r="G8069" s="3" t="str">
        <f>VLOOKUP(Table3[[#This Row],[PRODUCT ID]],Table1[[PRODUCT]:[SELLING PRICE]],1,FALSE)</f>
        <v>Product725</v>
      </c>
      <c r="H8069" s="3" t="str">
        <f>VLOOKUP(Table3[[#This Row],[PRODUCT ID]],Table1[[PRODUCT]:[SELLING PRICE]],2,FALSE)</f>
        <v>Category5</v>
      </c>
      <c r="I8069" s="3" t="str">
        <f>VLOOKUP(Table3[[#This Row],[PRODUCT ID]],Table1[[PRODUCT]:[SELLING PRICE]],3,FALSE)</f>
        <v>Ft</v>
      </c>
      <c r="J8069" s="16">
        <f ca="1">VLOOKUP(Table3[[#This Row],[PRODUCT ID]],Table1[[PRODUCT]:[SELLING PRICE]],4,FALSE)</f>
        <v>157</v>
      </c>
      <c r="K8069" s="16">
        <f ca="1">VLOOKUP(Table3[[#This Row],[PRODUCT ID]],Table1[[PRODUCT]:[SELLING PRICE]],5,FALSE)</f>
        <v>286.81832291832291</v>
      </c>
      <c r="L8069" s="16">
        <f ca="1">J8069*Table3[[#This Row],[QUANTITY]]</f>
        <v>1256</v>
      </c>
      <c r="M8069" s="16">
        <f ca="1">K8069*Table3[[#This Row],[QUANTITY]]*(1-Table3[[#This Row],[DISCOUNT %]])</f>
        <v>2270.7568600397444</v>
      </c>
      <c r="N8069" s="3">
        <f>DAY(Table3[[#This Row],[DATE]])</f>
        <v>2</v>
      </c>
      <c r="O8069" s="3" t="str">
        <f>TEXT(Table3[[#This Row],[DATE]],"mmm")</f>
        <v>Feb</v>
      </c>
      <c r="P8069" s="3">
        <f>YEAR(Table3[[#This Row],[DATE]])</f>
        <v>2043</v>
      </c>
    </row>
    <row r="8070" spans="1:16" x14ac:dyDescent="0.3">
      <c r="A8070" s="6">
        <v>52265</v>
      </c>
      <c r="B8070" s="7" t="s">
        <v>1778</v>
      </c>
      <c r="C8070" s="9">
        <f t="shared" ca="1" si="252"/>
        <v>8</v>
      </c>
      <c r="D8070" s="9" t="s">
        <v>2115</v>
      </c>
      <c r="E8070" s="9" t="s">
        <v>2116</v>
      </c>
      <c r="F8070" s="10">
        <f t="shared" ca="1" si="253"/>
        <v>6.9227428776946057E-2</v>
      </c>
      <c r="G8070" s="3" t="str">
        <f>VLOOKUP(Table3[[#This Row],[PRODUCT ID]],Table1[[PRODUCT]:[SELLING PRICE]],1,FALSE)</f>
        <v>Product726</v>
      </c>
      <c r="H8070" s="3" t="str">
        <f>VLOOKUP(Table3[[#This Row],[PRODUCT ID]],Table1[[PRODUCT]:[SELLING PRICE]],2,FALSE)</f>
        <v>Category1</v>
      </c>
      <c r="I8070" s="3" t="str">
        <f>VLOOKUP(Table3[[#This Row],[PRODUCT ID]],Table1[[PRODUCT]:[SELLING PRICE]],3,FALSE)</f>
        <v>No</v>
      </c>
      <c r="J8070" s="16">
        <f ca="1">VLOOKUP(Table3[[#This Row],[PRODUCT ID]],Table1[[PRODUCT]:[SELLING PRICE]],4,FALSE)</f>
        <v>73</v>
      </c>
      <c r="K8070" s="16">
        <f ca="1">VLOOKUP(Table3[[#This Row],[PRODUCT ID]],Table1[[PRODUCT]:[SELLING PRICE]],5,FALSE)</f>
        <v>100.29232704753052</v>
      </c>
      <c r="L8070" s="16">
        <f ca="1">J8070*Table3[[#This Row],[QUANTITY]]</f>
        <v>584</v>
      </c>
      <c r="M8070" s="16">
        <f ca="1">K8070*Table3[[#This Row],[QUANTITY]]*(1-Table3[[#This Row],[DISCOUNT %]])</f>
        <v>746.79477695978733</v>
      </c>
      <c r="N8070" s="3">
        <f>DAY(Table3[[#This Row],[DATE]])</f>
        <v>3</v>
      </c>
      <c r="O8070" s="3" t="str">
        <f>TEXT(Table3[[#This Row],[DATE]],"mmm")</f>
        <v>Feb</v>
      </c>
      <c r="P8070" s="3">
        <f>YEAR(Table3[[#This Row],[DATE]])</f>
        <v>2043</v>
      </c>
    </row>
    <row r="8071" spans="1:16" x14ac:dyDescent="0.3">
      <c r="A8071" s="6">
        <v>52266</v>
      </c>
      <c r="B8071" s="7" t="s">
        <v>1779</v>
      </c>
      <c r="C8071" s="9">
        <f t="shared" ca="1" si="252"/>
        <v>15</v>
      </c>
      <c r="D8071" s="9" t="s">
        <v>2115</v>
      </c>
      <c r="E8071" s="9" t="s">
        <v>2116</v>
      </c>
      <c r="F8071" s="10">
        <f t="shared" ca="1" si="253"/>
        <v>2.2531193931253992E-2</v>
      </c>
      <c r="G8071" s="3" t="str">
        <f>VLOOKUP(Table3[[#This Row],[PRODUCT ID]],Table1[[PRODUCT]:[SELLING PRICE]],1,FALSE)</f>
        <v>Product727</v>
      </c>
      <c r="H8071" s="3" t="str">
        <f>VLOOKUP(Table3[[#This Row],[PRODUCT ID]],Table1[[PRODUCT]:[SELLING PRICE]],2,FALSE)</f>
        <v>Category2</v>
      </c>
      <c r="I8071" s="3" t="str">
        <f>VLOOKUP(Table3[[#This Row],[PRODUCT ID]],Table1[[PRODUCT]:[SELLING PRICE]],3,FALSE)</f>
        <v>Kg</v>
      </c>
      <c r="J8071" s="16">
        <f ca="1">VLOOKUP(Table3[[#This Row],[PRODUCT ID]],Table1[[PRODUCT]:[SELLING PRICE]],4,FALSE)</f>
        <v>231</v>
      </c>
      <c r="K8071" s="16">
        <f ca="1">VLOOKUP(Table3[[#This Row],[PRODUCT ID]],Table1[[PRODUCT]:[SELLING PRICE]],5,FALSE)</f>
        <v>264.03950063171976</v>
      </c>
      <c r="L8071" s="16">
        <f ca="1">J8071*Table3[[#This Row],[QUANTITY]]</f>
        <v>3465</v>
      </c>
      <c r="M8071" s="16">
        <f ca="1">K8071*Table3[[#This Row],[QUANTITY]]*(1-Table3[[#This Row],[DISCOUNT %]])</f>
        <v>3871.3556315621249</v>
      </c>
      <c r="N8071" s="3">
        <f>DAY(Table3[[#This Row],[DATE]])</f>
        <v>4</v>
      </c>
      <c r="O8071" s="3" t="str">
        <f>TEXT(Table3[[#This Row],[DATE]],"mmm")</f>
        <v>Feb</v>
      </c>
      <c r="P8071" s="3">
        <f>YEAR(Table3[[#This Row],[DATE]])</f>
        <v>2043</v>
      </c>
    </row>
    <row r="8072" spans="1:16" x14ac:dyDescent="0.3">
      <c r="A8072" s="6">
        <v>52267</v>
      </c>
      <c r="B8072" s="7" t="s">
        <v>1780</v>
      </c>
      <c r="C8072" s="9">
        <f t="shared" ca="1" si="252"/>
        <v>7</v>
      </c>
      <c r="D8072" s="9" t="s">
        <v>2116</v>
      </c>
      <c r="E8072" s="9" t="s">
        <v>2116</v>
      </c>
      <c r="F8072" s="10">
        <f t="shared" ca="1" si="253"/>
        <v>4.5865712997492494E-2</v>
      </c>
      <c r="G8072" s="3" t="str">
        <f>VLOOKUP(Table3[[#This Row],[PRODUCT ID]],Table1[[PRODUCT]:[SELLING PRICE]],1,FALSE)</f>
        <v>Product728</v>
      </c>
      <c r="H8072" s="3" t="str">
        <f>VLOOKUP(Table3[[#This Row],[PRODUCT ID]],Table1[[PRODUCT]:[SELLING PRICE]],2,FALSE)</f>
        <v>Category3</v>
      </c>
      <c r="I8072" s="3" t="str">
        <f>VLOOKUP(Table3[[#This Row],[PRODUCT ID]],Table1[[PRODUCT]:[SELLING PRICE]],3,FALSE)</f>
        <v>Kg</v>
      </c>
      <c r="J8072" s="16">
        <f ca="1">VLOOKUP(Table3[[#This Row],[PRODUCT ID]],Table1[[PRODUCT]:[SELLING PRICE]],4,FALSE)</f>
        <v>28</v>
      </c>
      <c r="K8072" s="16">
        <f ca="1">VLOOKUP(Table3[[#This Row],[PRODUCT ID]],Table1[[PRODUCT]:[SELLING PRICE]],5,FALSE)</f>
        <v>235.99795543332823</v>
      </c>
      <c r="L8072" s="16">
        <f ca="1">J8072*Table3[[#This Row],[QUANTITY]]</f>
        <v>196</v>
      </c>
      <c r="M8072" s="16">
        <f ca="1">K8072*Table3[[#This Row],[QUANTITY]]*(1-Table3[[#This Row],[DISCOUNT %]])</f>
        <v>1576.2161865899973</v>
      </c>
      <c r="N8072" s="3">
        <f>DAY(Table3[[#This Row],[DATE]])</f>
        <v>5</v>
      </c>
      <c r="O8072" s="3" t="str">
        <f>TEXT(Table3[[#This Row],[DATE]],"mmm")</f>
        <v>Feb</v>
      </c>
      <c r="P8072" s="3">
        <f>YEAR(Table3[[#This Row],[DATE]])</f>
        <v>2043</v>
      </c>
    </row>
    <row r="8073" spans="1:16" x14ac:dyDescent="0.3">
      <c r="A8073" s="6">
        <v>52268</v>
      </c>
      <c r="B8073" s="7" t="s">
        <v>1781</v>
      </c>
      <c r="C8073" s="9">
        <f t="shared" ca="1" si="252"/>
        <v>15</v>
      </c>
      <c r="D8073" s="9" t="s">
        <v>2116</v>
      </c>
      <c r="E8073" s="9" t="s">
        <v>2116</v>
      </c>
      <c r="F8073" s="10">
        <f t="shared" ca="1" si="253"/>
        <v>6.5714549869048094E-2</v>
      </c>
      <c r="G8073" s="3" t="str">
        <f>VLOOKUP(Table3[[#This Row],[PRODUCT ID]],Table1[[PRODUCT]:[SELLING PRICE]],1,FALSE)</f>
        <v>Product729</v>
      </c>
      <c r="H8073" s="3" t="str">
        <f>VLOOKUP(Table3[[#This Row],[PRODUCT ID]],Table1[[PRODUCT]:[SELLING PRICE]],2,FALSE)</f>
        <v>Category4</v>
      </c>
      <c r="I8073" s="3" t="str">
        <f>VLOOKUP(Table3[[#This Row],[PRODUCT ID]],Table1[[PRODUCT]:[SELLING PRICE]],3,FALSE)</f>
        <v>Lt</v>
      </c>
      <c r="J8073" s="16">
        <f ca="1">VLOOKUP(Table3[[#This Row],[PRODUCT ID]],Table1[[PRODUCT]:[SELLING PRICE]],4,FALSE)</f>
        <v>26</v>
      </c>
      <c r="K8073" s="16">
        <f ca="1">VLOOKUP(Table3[[#This Row],[PRODUCT ID]],Table1[[PRODUCT]:[SELLING PRICE]],5,FALSE)</f>
        <v>243.60873401897607</v>
      </c>
      <c r="L8073" s="16">
        <f ca="1">J8073*Table3[[#This Row],[QUANTITY]]</f>
        <v>390</v>
      </c>
      <c r="M8073" s="16">
        <f ca="1">K8073*Table3[[#This Row],[QUANTITY]]*(1-Table3[[#This Row],[DISCOUNT %]])</f>
        <v>3414.0014357812556</v>
      </c>
      <c r="N8073" s="3">
        <f>DAY(Table3[[#This Row],[DATE]])</f>
        <v>6</v>
      </c>
      <c r="O8073" s="3" t="str">
        <f>TEXT(Table3[[#This Row],[DATE]],"mmm")</f>
        <v>Feb</v>
      </c>
      <c r="P8073" s="3">
        <f>YEAR(Table3[[#This Row],[DATE]])</f>
        <v>2043</v>
      </c>
    </row>
    <row r="8074" spans="1:16" x14ac:dyDescent="0.3">
      <c r="A8074" s="6">
        <v>52269</v>
      </c>
      <c r="B8074" s="7" t="s">
        <v>1782</v>
      </c>
      <c r="C8074" s="9">
        <f t="shared" ca="1" si="252"/>
        <v>3</v>
      </c>
      <c r="D8074" s="9" t="s">
        <v>2116</v>
      </c>
      <c r="E8074" s="9" t="s">
        <v>2118</v>
      </c>
      <c r="F8074" s="10">
        <f t="shared" ca="1" si="253"/>
        <v>2.2892645615645347E-2</v>
      </c>
      <c r="G8074" s="3" t="str">
        <f>VLOOKUP(Table3[[#This Row],[PRODUCT ID]],Table1[[PRODUCT]:[SELLING PRICE]],1,FALSE)</f>
        <v>Product730</v>
      </c>
      <c r="H8074" s="3" t="str">
        <f>VLOOKUP(Table3[[#This Row],[PRODUCT ID]],Table1[[PRODUCT]:[SELLING PRICE]],2,FALSE)</f>
        <v>Category5</v>
      </c>
      <c r="I8074" s="3" t="str">
        <f>VLOOKUP(Table3[[#This Row],[PRODUCT ID]],Table1[[PRODUCT]:[SELLING PRICE]],3,FALSE)</f>
        <v>Kg</v>
      </c>
      <c r="J8074" s="16">
        <f ca="1">VLOOKUP(Table3[[#This Row],[PRODUCT ID]],Table1[[PRODUCT]:[SELLING PRICE]],4,FALSE)</f>
        <v>60</v>
      </c>
      <c r="K8074" s="16">
        <f ca="1">VLOOKUP(Table3[[#This Row],[PRODUCT ID]],Table1[[PRODUCT]:[SELLING PRICE]],5,FALSE)</f>
        <v>220.94841570064551</v>
      </c>
      <c r="L8074" s="16">
        <f ca="1">J8074*Table3[[#This Row],[QUANTITY]]</f>
        <v>180</v>
      </c>
      <c r="M8074" s="16">
        <f ca="1">K8074*Table3[[#This Row],[QUANTITY]]*(1-Table3[[#This Row],[DISCOUNT %]])</f>
        <v>647.67096576201709</v>
      </c>
      <c r="N8074" s="3">
        <f>DAY(Table3[[#This Row],[DATE]])</f>
        <v>7</v>
      </c>
      <c r="O8074" s="3" t="str">
        <f>TEXT(Table3[[#This Row],[DATE]],"mmm")</f>
        <v>Feb</v>
      </c>
      <c r="P8074" s="3">
        <f>YEAR(Table3[[#This Row],[DATE]])</f>
        <v>2043</v>
      </c>
    </row>
    <row r="8075" spans="1:16" x14ac:dyDescent="0.3">
      <c r="A8075" s="6">
        <v>52270</v>
      </c>
      <c r="B8075" s="7" t="s">
        <v>1783</v>
      </c>
      <c r="C8075" s="9">
        <f t="shared" ca="1" si="252"/>
        <v>9</v>
      </c>
      <c r="D8075" s="9" t="s">
        <v>2115</v>
      </c>
      <c r="E8075" s="9" t="s">
        <v>2116</v>
      </c>
      <c r="F8075" s="10">
        <f t="shared" ca="1" si="253"/>
        <v>9.3719287122654732E-2</v>
      </c>
      <c r="G8075" s="3" t="str">
        <f>VLOOKUP(Table3[[#This Row],[PRODUCT ID]],Table1[[PRODUCT]:[SELLING PRICE]],1,FALSE)</f>
        <v>Product731</v>
      </c>
      <c r="H8075" s="3" t="str">
        <f>VLOOKUP(Table3[[#This Row],[PRODUCT ID]],Table1[[PRODUCT]:[SELLING PRICE]],2,FALSE)</f>
        <v>Category1</v>
      </c>
      <c r="I8075" s="3" t="str">
        <f>VLOOKUP(Table3[[#This Row],[PRODUCT ID]],Table1[[PRODUCT]:[SELLING PRICE]],3,FALSE)</f>
        <v>Lt</v>
      </c>
      <c r="J8075" s="16">
        <f ca="1">VLOOKUP(Table3[[#This Row],[PRODUCT ID]],Table1[[PRODUCT]:[SELLING PRICE]],4,FALSE)</f>
        <v>144</v>
      </c>
      <c r="K8075" s="16">
        <f ca="1">VLOOKUP(Table3[[#This Row],[PRODUCT ID]],Table1[[PRODUCT]:[SELLING PRICE]],5,FALSE)</f>
        <v>49.535815251049996</v>
      </c>
      <c r="L8075" s="16">
        <f ca="1">J8075*Table3[[#This Row],[QUANTITY]]</f>
        <v>1296</v>
      </c>
      <c r="M8075" s="16">
        <f ca="1">K8075*Table3[[#This Row],[QUANTITY]]*(1-Table3[[#This Row],[DISCOUNT %]])</f>
        <v>404.04018562813854</v>
      </c>
      <c r="N8075" s="3">
        <f>DAY(Table3[[#This Row],[DATE]])</f>
        <v>8</v>
      </c>
      <c r="O8075" s="3" t="str">
        <f>TEXT(Table3[[#This Row],[DATE]],"mmm")</f>
        <v>Feb</v>
      </c>
      <c r="P8075" s="3">
        <f>YEAR(Table3[[#This Row],[DATE]])</f>
        <v>2043</v>
      </c>
    </row>
    <row r="8076" spans="1:16" x14ac:dyDescent="0.3">
      <c r="A8076" s="6">
        <v>52271</v>
      </c>
      <c r="B8076" s="7" t="s">
        <v>1784</v>
      </c>
      <c r="C8076" s="9">
        <f t="shared" ca="1" si="252"/>
        <v>8</v>
      </c>
      <c r="D8076" s="9" t="s">
        <v>2117</v>
      </c>
      <c r="E8076" s="9" t="s">
        <v>2116</v>
      </c>
      <c r="F8076" s="10">
        <f t="shared" ca="1" si="253"/>
        <v>3.0257734363670519E-2</v>
      </c>
      <c r="G8076" s="3" t="str">
        <f>VLOOKUP(Table3[[#This Row],[PRODUCT ID]],Table1[[PRODUCT]:[SELLING PRICE]],1,FALSE)</f>
        <v>Product732</v>
      </c>
      <c r="H8076" s="3" t="str">
        <f>VLOOKUP(Table3[[#This Row],[PRODUCT ID]],Table1[[PRODUCT]:[SELLING PRICE]],2,FALSE)</f>
        <v>Category2</v>
      </c>
      <c r="I8076" s="3" t="str">
        <f>VLOOKUP(Table3[[#This Row],[PRODUCT ID]],Table1[[PRODUCT]:[SELLING PRICE]],3,FALSE)</f>
        <v>Ft</v>
      </c>
      <c r="J8076" s="16">
        <f ca="1">VLOOKUP(Table3[[#This Row],[PRODUCT ID]],Table1[[PRODUCT]:[SELLING PRICE]],4,FALSE)</f>
        <v>130</v>
      </c>
      <c r="K8076" s="16">
        <f ca="1">VLOOKUP(Table3[[#This Row],[PRODUCT ID]],Table1[[PRODUCT]:[SELLING PRICE]],5,FALSE)</f>
        <v>233.43901586511393</v>
      </c>
      <c r="L8076" s="16">
        <f ca="1">J8076*Table3[[#This Row],[QUANTITY]]</f>
        <v>1040</v>
      </c>
      <c r="M8076" s="16">
        <f ca="1">K8076*Table3[[#This Row],[QUANTITY]]*(1-Table3[[#This Row],[DISCOUNT %]])</f>
        <v>1811.0054410636051</v>
      </c>
      <c r="N8076" s="3">
        <f>DAY(Table3[[#This Row],[DATE]])</f>
        <v>9</v>
      </c>
      <c r="O8076" s="3" t="str">
        <f>TEXT(Table3[[#This Row],[DATE]],"mmm")</f>
        <v>Feb</v>
      </c>
      <c r="P8076" s="3">
        <f>YEAR(Table3[[#This Row],[DATE]])</f>
        <v>2043</v>
      </c>
    </row>
    <row r="8077" spans="1:16" x14ac:dyDescent="0.3">
      <c r="A8077" s="6">
        <v>52272</v>
      </c>
      <c r="B8077" s="7" t="s">
        <v>1785</v>
      </c>
      <c r="C8077" s="9">
        <f t="shared" ca="1" si="252"/>
        <v>15</v>
      </c>
      <c r="D8077" s="9" t="s">
        <v>2117</v>
      </c>
      <c r="E8077" s="9" t="s">
        <v>2116</v>
      </c>
      <c r="F8077" s="10">
        <f t="shared" ca="1" si="253"/>
        <v>7.2940869274797079E-2</v>
      </c>
      <c r="G8077" s="3" t="str">
        <f>VLOOKUP(Table3[[#This Row],[PRODUCT ID]],Table1[[PRODUCT]:[SELLING PRICE]],1,FALSE)</f>
        <v>Product733</v>
      </c>
      <c r="H8077" s="3" t="str">
        <f>VLOOKUP(Table3[[#This Row],[PRODUCT ID]],Table1[[PRODUCT]:[SELLING PRICE]],2,FALSE)</f>
        <v>Category3</v>
      </c>
      <c r="I8077" s="3" t="str">
        <f>VLOOKUP(Table3[[#This Row],[PRODUCT ID]],Table1[[PRODUCT]:[SELLING PRICE]],3,FALSE)</f>
        <v>Kg</v>
      </c>
      <c r="J8077" s="16">
        <f ca="1">VLOOKUP(Table3[[#This Row],[PRODUCT ID]],Table1[[PRODUCT]:[SELLING PRICE]],4,FALSE)</f>
        <v>154</v>
      </c>
      <c r="K8077" s="16">
        <f ca="1">VLOOKUP(Table3[[#This Row],[PRODUCT ID]],Table1[[PRODUCT]:[SELLING PRICE]],5,FALSE)</f>
        <v>117.20226459063348</v>
      </c>
      <c r="L8077" s="16">
        <f ca="1">J8077*Table3[[#This Row],[QUANTITY]]</f>
        <v>2310</v>
      </c>
      <c r="M8077" s="16">
        <f ca="1">K8077*Table3[[#This Row],[QUANTITY]]*(1-Table3[[#This Row],[DISCOUNT %]])</f>
        <v>1629.8014429562686</v>
      </c>
      <c r="N8077" s="3">
        <f>DAY(Table3[[#This Row],[DATE]])</f>
        <v>10</v>
      </c>
      <c r="O8077" s="3" t="str">
        <f>TEXT(Table3[[#This Row],[DATE]],"mmm")</f>
        <v>Feb</v>
      </c>
      <c r="P8077" s="3">
        <f>YEAR(Table3[[#This Row],[DATE]])</f>
        <v>2043</v>
      </c>
    </row>
    <row r="8078" spans="1:16" x14ac:dyDescent="0.3">
      <c r="A8078" s="6">
        <v>52273</v>
      </c>
      <c r="B8078" s="7" t="s">
        <v>1786</v>
      </c>
      <c r="C8078" s="9">
        <f t="shared" ca="1" si="252"/>
        <v>10</v>
      </c>
      <c r="D8078" s="9" t="s">
        <v>2116</v>
      </c>
      <c r="E8078" s="9" t="s">
        <v>2116</v>
      </c>
      <c r="F8078" s="10">
        <f t="shared" ca="1" si="253"/>
        <v>8.1266648855701798E-2</v>
      </c>
      <c r="G8078" s="3" t="str">
        <f>VLOOKUP(Table3[[#This Row],[PRODUCT ID]],Table1[[PRODUCT]:[SELLING PRICE]],1,FALSE)</f>
        <v>Product734</v>
      </c>
      <c r="H8078" s="3" t="str">
        <f>VLOOKUP(Table3[[#This Row],[PRODUCT ID]],Table1[[PRODUCT]:[SELLING PRICE]],2,FALSE)</f>
        <v>Category4</v>
      </c>
      <c r="I8078" s="3" t="str">
        <f>VLOOKUP(Table3[[#This Row],[PRODUCT ID]],Table1[[PRODUCT]:[SELLING PRICE]],3,FALSE)</f>
        <v>No</v>
      </c>
      <c r="J8078" s="16">
        <f ca="1">VLOOKUP(Table3[[#This Row],[PRODUCT ID]],Table1[[PRODUCT]:[SELLING PRICE]],4,FALSE)</f>
        <v>180</v>
      </c>
      <c r="K8078" s="16">
        <f ca="1">VLOOKUP(Table3[[#This Row],[PRODUCT ID]],Table1[[PRODUCT]:[SELLING PRICE]],5,FALSE)</f>
        <v>305.29138548332213</v>
      </c>
      <c r="L8078" s="16">
        <f ca="1">J8078*Table3[[#This Row],[QUANTITY]]</f>
        <v>1800</v>
      </c>
      <c r="M8078" s="16">
        <f ca="1">K8078*Table3[[#This Row],[QUANTITY]]*(1-Table3[[#This Row],[DISCOUNT %]])</f>
        <v>2804.813776605783</v>
      </c>
      <c r="N8078" s="3">
        <f>DAY(Table3[[#This Row],[DATE]])</f>
        <v>11</v>
      </c>
      <c r="O8078" s="3" t="str">
        <f>TEXT(Table3[[#This Row],[DATE]],"mmm")</f>
        <v>Feb</v>
      </c>
      <c r="P8078" s="3">
        <f>YEAR(Table3[[#This Row],[DATE]])</f>
        <v>2043</v>
      </c>
    </row>
    <row r="8079" spans="1:16" x14ac:dyDescent="0.3">
      <c r="A8079" s="6">
        <v>52274</v>
      </c>
      <c r="B8079" s="7" t="s">
        <v>1787</v>
      </c>
      <c r="C8079" s="9">
        <f t="shared" ca="1" si="252"/>
        <v>13</v>
      </c>
      <c r="D8079" s="9" t="s">
        <v>2116</v>
      </c>
      <c r="E8079" s="9" t="s">
        <v>2116</v>
      </c>
      <c r="F8079" s="10">
        <f t="shared" ca="1" si="253"/>
        <v>2.5069704338893252E-2</v>
      </c>
      <c r="G8079" s="3" t="str">
        <f>VLOOKUP(Table3[[#This Row],[PRODUCT ID]],Table1[[PRODUCT]:[SELLING PRICE]],1,FALSE)</f>
        <v>Product735</v>
      </c>
      <c r="H8079" s="3" t="str">
        <f>VLOOKUP(Table3[[#This Row],[PRODUCT ID]],Table1[[PRODUCT]:[SELLING PRICE]],2,FALSE)</f>
        <v>Category5</v>
      </c>
      <c r="I8079" s="3" t="str">
        <f>VLOOKUP(Table3[[#This Row],[PRODUCT ID]],Table1[[PRODUCT]:[SELLING PRICE]],3,FALSE)</f>
        <v>No</v>
      </c>
      <c r="J8079" s="16">
        <f ca="1">VLOOKUP(Table3[[#This Row],[PRODUCT ID]],Table1[[PRODUCT]:[SELLING PRICE]],4,FALSE)</f>
        <v>186</v>
      </c>
      <c r="K8079" s="16">
        <f ca="1">VLOOKUP(Table3[[#This Row],[PRODUCT ID]],Table1[[PRODUCT]:[SELLING PRICE]],5,FALSE)</f>
        <v>305.95102303561646</v>
      </c>
      <c r="L8079" s="16">
        <f ca="1">J8079*Table3[[#This Row],[QUANTITY]]</f>
        <v>2418</v>
      </c>
      <c r="M8079" s="16">
        <f ca="1">K8079*Table3[[#This Row],[QUANTITY]]*(1-Table3[[#This Row],[DISCOUNT %]])</f>
        <v>3877.6519774971111</v>
      </c>
      <c r="N8079" s="3">
        <f>DAY(Table3[[#This Row],[DATE]])</f>
        <v>12</v>
      </c>
      <c r="O8079" s="3" t="str">
        <f>TEXT(Table3[[#This Row],[DATE]],"mmm")</f>
        <v>Feb</v>
      </c>
      <c r="P8079" s="3">
        <f>YEAR(Table3[[#This Row],[DATE]])</f>
        <v>2043</v>
      </c>
    </row>
    <row r="8080" spans="1:16" x14ac:dyDescent="0.3">
      <c r="A8080" s="6">
        <v>52275</v>
      </c>
      <c r="B8080" s="7" t="s">
        <v>1788</v>
      </c>
      <c r="C8080" s="9">
        <f t="shared" ca="1" si="252"/>
        <v>8</v>
      </c>
      <c r="D8080" s="9" t="s">
        <v>2116</v>
      </c>
      <c r="E8080" s="9" t="s">
        <v>2118</v>
      </c>
      <c r="F8080" s="10">
        <f t="shared" ca="1" si="253"/>
        <v>3.8807251664921508E-2</v>
      </c>
      <c r="G8080" s="3" t="str">
        <f>VLOOKUP(Table3[[#This Row],[PRODUCT ID]],Table1[[PRODUCT]:[SELLING PRICE]],1,FALSE)</f>
        <v>Product736</v>
      </c>
      <c r="H8080" s="3" t="str">
        <f>VLOOKUP(Table3[[#This Row],[PRODUCT ID]],Table1[[PRODUCT]:[SELLING PRICE]],2,FALSE)</f>
        <v>Category1</v>
      </c>
      <c r="I8080" s="3" t="str">
        <f>VLOOKUP(Table3[[#This Row],[PRODUCT ID]],Table1[[PRODUCT]:[SELLING PRICE]],3,FALSE)</f>
        <v>Ft</v>
      </c>
      <c r="J8080" s="16">
        <f ca="1">VLOOKUP(Table3[[#This Row],[PRODUCT ID]],Table1[[PRODUCT]:[SELLING PRICE]],4,FALSE)</f>
        <v>9</v>
      </c>
      <c r="K8080" s="16">
        <f ca="1">VLOOKUP(Table3[[#This Row],[PRODUCT ID]],Table1[[PRODUCT]:[SELLING PRICE]],5,FALSE)</f>
        <v>195.73054965622023</v>
      </c>
      <c r="L8080" s="16">
        <f ca="1">J8080*Table3[[#This Row],[QUANTITY]]</f>
        <v>72</v>
      </c>
      <c r="M8080" s="16">
        <f ca="1">K8080*Table3[[#This Row],[QUANTITY]]*(1-Table3[[#This Row],[DISCOUNT %]])</f>
        <v>1505.0782796575832</v>
      </c>
      <c r="N8080" s="3">
        <f>DAY(Table3[[#This Row],[DATE]])</f>
        <v>13</v>
      </c>
      <c r="O8080" s="3" t="str">
        <f>TEXT(Table3[[#This Row],[DATE]],"mmm")</f>
        <v>Feb</v>
      </c>
      <c r="P8080" s="3">
        <f>YEAR(Table3[[#This Row],[DATE]])</f>
        <v>2043</v>
      </c>
    </row>
    <row r="8081" spans="1:16" x14ac:dyDescent="0.3">
      <c r="A8081" s="6">
        <v>52276</v>
      </c>
      <c r="B8081" s="7" t="s">
        <v>1789</v>
      </c>
      <c r="C8081" s="9">
        <f t="shared" ca="1" si="252"/>
        <v>7</v>
      </c>
      <c r="D8081" s="9" t="s">
        <v>2116</v>
      </c>
      <c r="E8081" s="9" t="s">
        <v>2118</v>
      </c>
      <c r="F8081" s="10">
        <f t="shared" ca="1" si="253"/>
        <v>2.3544731399942533E-2</v>
      </c>
      <c r="G8081" s="3" t="str">
        <f>VLOOKUP(Table3[[#This Row],[PRODUCT ID]],Table1[[PRODUCT]:[SELLING PRICE]],1,FALSE)</f>
        <v>Product737</v>
      </c>
      <c r="H8081" s="3" t="str">
        <f>VLOOKUP(Table3[[#This Row],[PRODUCT ID]],Table1[[PRODUCT]:[SELLING PRICE]],2,FALSE)</f>
        <v>Category2</v>
      </c>
      <c r="I8081" s="3" t="str">
        <f>VLOOKUP(Table3[[#This Row],[PRODUCT ID]],Table1[[PRODUCT]:[SELLING PRICE]],3,FALSE)</f>
        <v>No</v>
      </c>
      <c r="J8081" s="16">
        <f ca="1">VLOOKUP(Table3[[#This Row],[PRODUCT ID]],Table1[[PRODUCT]:[SELLING PRICE]],4,FALSE)</f>
        <v>76</v>
      </c>
      <c r="K8081" s="16">
        <f ca="1">VLOOKUP(Table3[[#This Row],[PRODUCT ID]],Table1[[PRODUCT]:[SELLING PRICE]],5,FALSE)</f>
        <v>230.46902977406558</v>
      </c>
      <c r="L8081" s="16">
        <f ca="1">J8081*Table3[[#This Row],[QUANTITY]]</f>
        <v>532</v>
      </c>
      <c r="M8081" s="16">
        <f ca="1">K8081*Table3[[#This Row],[QUANTITY]]*(1-Table3[[#This Row],[DISCOUNT %]])</f>
        <v>1575.298888604209</v>
      </c>
      <c r="N8081" s="3">
        <f>DAY(Table3[[#This Row],[DATE]])</f>
        <v>14</v>
      </c>
      <c r="O8081" s="3" t="str">
        <f>TEXT(Table3[[#This Row],[DATE]],"mmm")</f>
        <v>Feb</v>
      </c>
      <c r="P8081" s="3">
        <f>YEAR(Table3[[#This Row],[DATE]])</f>
        <v>2043</v>
      </c>
    </row>
    <row r="8082" spans="1:16" x14ac:dyDescent="0.3">
      <c r="A8082" s="6">
        <v>52277</v>
      </c>
      <c r="B8082" s="7" t="s">
        <v>1790</v>
      </c>
      <c r="C8082" s="9">
        <f t="shared" ca="1" si="252"/>
        <v>11</v>
      </c>
      <c r="D8082" s="9" t="s">
        <v>2115</v>
      </c>
      <c r="E8082" s="9" t="s">
        <v>2116</v>
      </c>
      <c r="F8082" s="10">
        <f t="shared" ca="1" si="253"/>
        <v>4.2345678919076681E-2</v>
      </c>
      <c r="G8082" s="3" t="str">
        <f>VLOOKUP(Table3[[#This Row],[PRODUCT ID]],Table1[[PRODUCT]:[SELLING PRICE]],1,FALSE)</f>
        <v>Product738</v>
      </c>
      <c r="H8082" s="3" t="str">
        <f>VLOOKUP(Table3[[#This Row],[PRODUCT ID]],Table1[[PRODUCT]:[SELLING PRICE]],2,FALSE)</f>
        <v>Category3</v>
      </c>
      <c r="I8082" s="3" t="str">
        <f>VLOOKUP(Table3[[#This Row],[PRODUCT ID]],Table1[[PRODUCT]:[SELLING PRICE]],3,FALSE)</f>
        <v>Kg</v>
      </c>
      <c r="J8082" s="16">
        <f ca="1">VLOOKUP(Table3[[#This Row],[PRODUCT ID]],Table1[[PRODUCT]:[SELLING PRICE]],4,FALSE)</f>
        <v>224</v>
      </c>
      <c r="K8082" s="16">
        <f ca="1">VLOOKUP(Table3[[#This Row],[PRODUCT ID]],Table1[[PRODUCT]:[SELLING PRICE]],5,FALSE)</f>
        <v>90.052283864590478</v>
      </c>
      <c r="L8082" s="16">
        <f ca="1">J8082*Table3[[#This Row],[QUANTITY]]</f>
        <v>2464</v>
      </c>
      <c r="M8082" s="16">
        <f ca="1">K8082*Table3[[#This Row],[QUANTITY]]*(1-Table3[[#This Row],[DISCOUNT %]])</f>
        <v>948.62854642744071</v>
      </c>
      <c r="N8082" s="3">
        <f>DAY(Table3[[#This Row],[DATE]])</f>
        <v>15</v>
      </c>
      <c r="O8082" s="3" t="str">
        <f>TEXT(Table3[[#This Row],[DATE]],"mmm")</f>
        <v>Feb</v>
      </c>
      <c r="P8082" s="3">
        <f>YEAR(Table3[[#This Row],[DATE]])</f>
        <v>2043</v>
      </c>
    </row>
    <row r="8083" spans="1:16" x14ac:dyDescent="0.3">
      <c r="A8083" s="6">
        <v>52278</v>
      </c>
      <c r="B8083" s="7" t="s">
        <v>1791</v>
      </c>
      <c r="C8083" s="9">
        <f t="shared" ca="1" si="252"/>
        <v>1</v>
      </c>
      <c r="D8083" s="9" t="s">
        <v>2116</v>
      </c>
      <c r="E8083" s="9" t="s">
        <v>2116</v>
      </c>
      <c r="F8083" s="10">
        <f t="shared" ca="1" si="253"/>
        <v>3.6647619588800452E-2</v>
      </c>
      <c r="G8083" s="3" t="str">
        <f>VLOOKUP(Table3[[#This Row],[PRODUCT ID]],Table1[[PRODUCT]:[SELLING PRICE]],1,FALSE)</f>
        <v>Product739</v>
      </c>
      <c r="H8083" s="3" t="str">
        <f>VLOOKUP(Table3[[#This Row],[PRODUCT ID]],Table1[[PRODUCT]:[SELLING PRICE]],2,FALSE)</f>
        <v>Category4</v>
      </c>
      <c r="I8083" s="3" t="str">
        <f>VLOOKUP(Table3[[#This Row],[PRODUCT ID]],Table1[[PRODUCT]:[SELLING PRICE]],3,FALSE)</f>
        <v>Kg</v>
      </c>
      <c r="J8083" s="16">
        <f ca="1">VLOOKUP(Table3[[#This Row],[PRODUCT ID]],Table1[[PRODUCT]:[SELLING PRICE]],4,FALSE)</f>
        <v>29</v>
      </c>
      <c r="K8083" s="16">
        <f ca="1">VLOOKUP(Table3[[#This Row],[PRODUCT ID]],Table1[[PRODUCT]:[SELLING PRICE]],5,FALSE)</f>
        <v>23.557381187137537</v>
      </c>
      <c r="L8083" s="16">
        <f ca="1">J8083*Table3[[#This Row],[QUANTITY]]</f>
        <v>29</v>
      </c>
      <c r="M8083" s="16">
        <f ca="1">K8083*Table3[[#This Row],[QUANTITY]]*(1-Table3[[#This Row],[DISCOUNT %]])</f>
        <v>22.694059242882954</v>
      </c>
      <c r="N8083" s="3">
        <f>DAY(Table3[[#This Row],[DATE]])</f>
        <v>16</v>
      </c>
      <c r="O8083" s="3" t="str">
        <f>TEXT(Table3[[#This Row],[DATE]],"mmm")</f>
        <v>Feb</v>
      </c>
      <c r="P8083" s="3">
        <f>YEAR(Table3[[#This Row],[DATE]])</f>
        <v>2043</v>
      </c>
    </row>
    <row r="8084" spans="1:16" x14ac:dyDescent="0.3">
      <c r="A8084" s="6">
        <v>52279</v>
      </c>
      <c r="B8084" s="7" t="s">
        <v>1792</v>
      </c>
      <c r="C8084" s="9">
        <f t="shared" ca="1" si="252"/>
        <v>12</v>
      </c>
      <c r="D8084" s="9" t="s">
        <v>2117</v>
      </c>
      <c r="E8084" s="9" t="s">
        <v>2116</v>
      </c>
      <c r="F8084" s="10">
        <f t="shared" ca="1" si="253"/>
        <v>1.5708171487951929E-2</v>
      </c>
      <c r="G8084" s="3" t="str">
        <f>VLOOKUP(Table3[[#This Row],[PRODUCT ID]],Table1[[PRODUCT]:[SELLING PRICE]],1,FALSE)</f>
        <v>Product740</v>
      </c>
      <c r="H8084" s="3" t="str">
        <f>VLOOKUP(Table3[[#This Row],[PRODUCT ID]],Table1[[PRODUCT]:[SELLING PRICE]],2,FALSE)</f>
        <v>Category5</v>
      </c>
      <c r="I8084" s="3" t="str">
        <f>VLOOKUP(Table3[[#This Row],[PRODUCT ID]],Table1[[PRODUCT]:[SELLING PRICE]],3,FALSE)</f>
        <v>Lt</v>
      </c>
      <c r="J8084" s="16">
        <f ca="1">VLOOKUP(Table3[[#This Row],[PRODUCT ID]],Table1[[PRODUCT]:[SELLING PRICE]],4,FALSE)</f>
        <v>33</v>
      </c>
      <c r="K8084" s="16">
        <f ca="1">VLOOKUP(Table3[[#This Row],[PRODUCT ID]],Table1[[PRODUCT]:[SELLING PRICE]],5,FALSE)</f>
        <v>120.36446564565458</v>
      </c>
      <c r="L8084" s="16">
        <f ca="1">J8084*Table3[[#This Row],[QUANTITY]]</f>
        <v>396</v>
      </c>
      <c r="M8084" s="16">
        <f ca="1">K8084*Table3[[#This Row],[QUANTITY]]*(1-Table3[[#This Row],[DISCOUNT %]])</f>
        <v>1421.6851197388432</v>
      </c>
      <c r="N8084" s="3">
        <f>DAY(Table3[[#This Row],[DATE]])</f>
        <v>17</v>
      </c>
      <c r="O8084" s="3" t="str">
        <f>TEXT(Table3[[#This Row],[DATE]],"mmm")</f>
        <v>Feb</v>
      </c>
      <c r="P8084" s="3">
        <f>YEAR(Table3[[#This Row],[DATE]])</f>
        <v>2043</v>
      </c>
    </row>
    <row r="8085" spans="1:16" x14ac:dyDescent="0.3">
      <c r="A8085" s="6">
        <v>52280</v>
      </c>
      <c r="B8085" s="7" t="s">
        <v>1793</v>
      </c>
      <c r="C8085" s="9">
        <f t="shared" ca="1" si="252"/>
        <v>5</v>
      </c>
      <c r="D8085" s="9" t="s">
        <v>2115</v>
      </c>
      <c r="E8085" s="9" t="s">
        <v>2116</v>
      </c>
      <c r="F8085" s="10">
        <f t="shared" ca="1" si="253"/>
        <v>1.9859705962378071E-3</v>
      </c>
      <c r="G8085" s="3" t="str">
        <f>VLOOKUP(Table3[[#This Row],[PRODUCT ID]],Table1[[PRODUCT]:[SELLING PRICE]],1,FALSE)</f>
        <v>Product741</v>
      </c>
      <c r="H8085" s="3" t="str">
        <f>VLOOKUP(Table3[[#This Row],[PRODUCT ID]],Table1[[PRODUCT]:[SELLING PRICE]],2,FALSE)</f>
        <v>Category1</v>
      </c>
      <c r="I8085" s="3" t="str">
        <f>VLOOKUP(Table3[[#This Row],[PRODUCT ID]],Table1[[PRODUCT]:[SELLING PRICE]],3,FALSE)</f>
        <v>Kg</v>
      </c>
      <c r="J8085" s="16">
        <f ca="1">VLOOKUP(Table3[[#This Row],[PRODUCT ID]],Table1[[PRODUCT]:[SELLING PRICE]],4,FALSE)</f>
        <v>201</v>
      </c>
      <c r="K8085" s="16">
        <f ca="1">VLOOKUP(Table3[[#This Row],[PRODUCT ID]],Table1[[PRODUCT]:[SELLING PRICE]],5,FALSE)</f>
        <v>250.06310638402093</v>
      </c>
      <c r="L8085" s="16">
        <f ca="1">J8085*Table3[[#This Row],[QUANTITY]]</f>
        <v>1005</v>
      </c>
      <c r="M8085" s="16">
        <f ca="1">K8085*Table3[[#This Row],[QUANTITY]]*(1-Table3[[#This Row],[DISCOUNT %]])</f>
        <v>1247.8324420376919</v>
      </c>
      <c r="N8085" s="3">
        <f>DAY(Table3[[#This Row],[DATE]])</f>
        <v>18</v>
      </c>
      <c r="O8085" s="3" t="str">
        <f>TEXT(Table3[[#This Row],[DATE]],"mmm")</f>
        <v>Feb</v>
      </c>
      <c r="P8085" s="3">
        <f>YEAR(Table3[[#This Row],[DATE]])</f>
        <v>2043</v>
      </c>
    </row>
    <row r="8086" spans="1:16" x14ac:dyDescent="0.3">
      <c r="A8086" s="6">
        <v>52281</v>
      </c>
      <c r="B8086" s="7" t="s">
        <v>1794</v>
      </c>
      <c r="C8086" s="9">
        <f t="shared" ca="1" si="252"/>
        <v>9</v>
      </c>
      <c r="D8086" s="9" t="s">
        <v>2115</v>
      </c>
      <c r="E8086" s="9" t="s">
        <v>2118</v>
      </c>
      <c r="F8086" s="10">
        <f t="shared" ca="1" si="253"/>
        <v>4.7186579320122324E-2</v>
      </c>
      <c r="G8086" s="3" t="str">
        <f>VLOOKUP(Table3[[#This Row],[PRODUCT ID]],Table1[[PRODUCT]:[SELLING PRICE]],1,FALSE)</f>
        <v>Product742</v>
      </c>
      <c r="H8086" s="3" t="str">
        <f>VLOOKUP(Table3[[#This Row],[PRODUCT ID]],Table1[[PRODUCT]:[SELLING PRICE]],2,FALSE)</f>
        <v>Category2</v>
      </c>
      <c r="I8086" s="3" t="str">
        <f>VLOOKUP(Table3[[#This Row],[PRODUCT ID]],Table1[[PRODUCT]:[SELLING PRICE]],3,FALSE)</f>
        <v>Lt</v>
      </c>
      <c r="J8086" s="16">
        <f ca="1">VLOOKUP(Table3[[#This Row],[PRODUCT ID]],Table1[[PRODUCT]:[SELLING PRICE]],4,FALSE)</f>
        <v>136</v>
      </c>
      <c r="K8086" s="16">
        <f ca="1">VLOOKUP(Table3[[#This Row],[PRODUCT ID]],Table1[[PRODUCT]:[SELLING PRICE]],5,FALSE)</f>
        <v>90.26523679784006</v>
      </c>
      <c r="L8086" s="16">
        <f ca="1">J8086*Table3[[#This Row],[QUANTITY]]</f>
        <v>1224</v>
      </c>
      <c r="M8086" s="16">
        <f ca="1">K8086*Table3[[#This Row],[QUANTITY]]*(1-Table3[[#This Row],[DISCOUNT %]])</f>
        <v>774.05336137646248</v>
      </c>
      <c r="N8086" s="3">
        <f>DAY(Table3[[#This Row],[DATE]])</f>
        <v>19</v>
      </c>
      <c r="O8086" s="3" t="str">
        <f>TEXT(Table3[[#This Row],[DATE]],"mmm")</f>
        <v>Feb</v>
      </c>
      <c r="P8086" s="3">
        <f>YEAR(Table3[[#This Row],[DATE]])</f>
        <v>2043</v>
      </c>
    </row>
    <row r="8087" spans="1:16" x14ac:dyDescent="0.3">
      <c r="A8087" s="6">
        <v>52282</v>
      </c>
      <c r="B8087" s="7" t="s">
        <v>1795</v>
      </c>
      <c r="C8087" s="9">
        <f t="shared" ca="1" si="252"/>
        <v>13</v>
      </c>
      <c r="D8087" s="9" t="s">
        <v>2115</v>
      </c>
      <c r="E8087" s="9" t="s">
        <v>2116</v>
      </c>
      <c r="F8087" s="10">
        <f t="shared" ca="1" si="253"/>
        <v>6.4028946994045752E-2</v>
      </c>
      <c r="G8087" s="3" t="str">
        <f>VLOOKUP(Table3[[#This Row],[PRODUCT ID]],Table1[[PRODUCT]:[SELLING PRICE]],1,FALSE)</f>
        <v>Product743</v>
      </c>
      <c r="H8087" s="3" t="str">
        <f>VLOOKUP(Table3[[#This Row],[PRODUCT ID]],Table1[[PRODUCT]:[SELLING PRICE]],2,FALSE)</f>
        <v>Category3</v>
      </c>
      <c r="I8087" s="3" t="str">
        <f>VLOOKUP(Table3[[#This Row],[PRODUCT ID]],Table1[[PRODUCT]:[SELLING PRICE]],3,FALSE)</f>
        <v>Ft</v>
      </c>
      <c r="J8087" s="16">
        <f ca="1">VLOOKUP(Table3[[#This Row],[PRODUCT ID]],Table1[[PRODUCT]:[SELLING PRICE]],4,FALSE)</f>
        <v>138</v>
      </c>
      <c r="K8087" s="16">
        <f ca="1">VLOOKUP(Table3[[#This Row],[PRODUCT ID]],Table1[[PRODUCT]:[SELLING PRICE]],5,FALSE)</f>
        <v>219.22269995743451</v>
      </c>
      <c r="L8087" s="16">
        <f ca="1">J8087*Table3[[#This Row],[QUANTITY]]</f>
        <v>1794</v>
      </c>
      <c r="M8087" s="16">
        <f ca="1">K8087*Table3[[#This Row],[QUANTITY]]*(1-Table3[[#This Row],[DISCOUNT %]])</f>
        <v>2667.4193171855886</v>
      </c>
      <c r="N8087" s="3">
        <f>DAY(Table3[[#This Row],[DATE]])</f>
        <v>20</v>
      </c>
      <c r="O8087" s="3" t="str">
        <f>TEXT(Table3[[#This Row],[DATE]],"mmm")</f>
        <v>Feb</v>
      </c>
      <c r="P8087" s="3">
        <f>YEAR(Table3[[#This Row],[DATE]])</f>
        <v>2043</v>
      </c>
    </row>
    <row r="8088" spans="1:16" x14ac:dyDescent="0.3">
      <c r="A8088" s="6">
        <v>52283</v>
      </c>
      <c r="B8088" s="7" t="s">
        <v>1796</v>
      </c>
      <c r="C8088" s="9">
        <f t="shared" ca="1" si="252"/>
        <v>8</v>
      </c>
      <c r="D8088" s="9" t="s">
        <v>2116</v>
      </c>
      <c r="E8088" s="9" t="s">
        <v>2116</v>
      </c>
      <c r="F8088" s="10">
        <f t="shared" ca="1" si="253"/>
        <v>9.4608660041166137E-2</v>
      </c>
      <c r="G8088" s="3" t="str">
        <f>VLOOKUP(Table3[[#This Row],[PRODUCT ID]],Table1[[PRODUCT]:[SELLING PRICE]],1,FALSE)</f>
        <v>Product744</v>
      </c>
      <c r="H8088" s="3" t="str">
        <f>VLOOKUP(Table3[[#This Row],[PRODUCT ID]],Table1[[PRODUCT]:[SELLING PRICE]],2,FALSE)</f>
        <v>Category4</v>
      </c>
      <c r="I8088" s="3" t="str">
        <f>VLOOKUP(Table3[[#This Row],[PRODUCT ID]],Table1[[PRODUCT]:[SELLING PRICE]],3,FALSE)</f>
        <v>Kg</v>
      </c>
      <c r="J8088" s="16">
        <f ca="1">VLOOKUP(Table3[[#This Row],[PRODUCT ID]],Table1[[PRODUCT]:[SELLING PRICE]],4,FALSE)</f>
        <v>176</v>
      </c>
      <c r="K8088" s="16">
        <f ca="1">VLOOKUP(Table3[[#This Row],[PRODUCT ID]],Table1[[PRODUCT]:[SELLING PRICE]],5,FALSE)</f>
        <v>233.69969889724786</v>
      </c>
      <c r="L8088" s="16">
        <f ca="1">J8088*Table3[[#This Row],[QUANTITY]]</f>
        <v>1408</v>
      </c>
      <c r="M8088" s="16">
        <f ca="1">K8088*Table3[[#This Row],[QUANTITY]]*(1-Table3[[#This Row],[DISCOUNT %]])</f>
        <v>1692.7174682604418</v>
      </c>
      <c r="N8088" s="3">
        <f>DAY(Table3[[#This Row],[DATE]])</f>
        <v>21</v>
      </c>
      <c r="O8088" s="3" t="str">
        <f>TEXT(Table3[[#This Row],[DATE]],"mmm")</f>
        <v>Feb</v>
      </c>
      <c r="P8088" s="3">
        <f>YEAR(Table3[[#This Row],[DATE]])</f>
        <v>2043</v>
      </c>
    </row>
    <row r="8089" spans="1:16" x14ac:dyDescent="0.3">
      <c r="A8089" s="6">
        <v>52284</v>
      </c>
      <c r="B8089" s="7" t="s">
        <v>1797</v>
      </c>
      <c r="C8089" s="9">
        <f t="shared" ca="1" si="252"/>
        <v>15</v>
      </c>
      <c r="D8089" s="9" t="s">
        <v>2116</v>
      </c>
      <c r="E8089" s="9" t="s">
        <v>2116</v>
      </c>
      <c r="F8089" s="10">
        <f t="shared" ca="1" si="253"/>
        <v>7.9159736594902871E-2</v>
      </c>
      <c r="G8089" s="3" t="str">
        <f>VLOOKUP(Table3[[#This Row],[PRODUCT ID]],Table1[[PRODUCT]:[SELLING PRICE]],1,FALSE)</f>
        <v>Product745</v>
      </c>
      <c r="H8089" s="3" t="str">
        <f>VLOOKUP(Table3[[#This Row],[PRODUCT ID]],Table1[[PRODUCT]:[SELLING PRICE]],2,FALSE)</f>
        <v>Category1</v>
      </c>
      <c r="I8089" s="3" t="str">
        <f>VLOOKUP(Table3[[#This Row],[PRODUCT ID]],Table1[[PRODUCT]:[SELLING PRICE]],3,FALSE)</f>
        <v>No</v>
      </c>
      <c r="J8089" s="16">
        <f ca="1">VLOOKUP(Table3[[#This Row],[PRODUCT ID]],Table1[[PRODUCT]:[SELLING PRICE]],4,FALSE)</f>
        <v>34</v>
      </c>
      <c r="K8089" s="16">
        <f ca="1">VLOOKUP(Table3[[#This Row],[PRODUCT ID]],Table1[[PRODUCT]:[SELLING PRICE]],5,FALSE)</f>
        <v>202.13408761073663</v>
      </c>
      <c r="L8089" s="16">
        <f ca="1">J8089*Table3[[#This Row],[QUANTITY]]</f>
        <v>510</v>
      </c>
      <c r="M8089" s="16">
        <f ca="1">K8089*Table3[[#This Row],[QUANTITY]]*(1-Table3[[#This Row],[DISCOUNT %]])</f>
        <v>2791.9980971792957</v>
      </c>
      <c r="N8089" s="3">
        <f>DAY(Table3[[#This Row],[DATE]])</f>
        <v>22</v>
      </c>
      <c r="O8089" s="3" t="str">
        <f>TEXT(Table3[[#This Row],[DATE]],"mmm")</f>
        <v>Feb</v>
      </c>
      <c r="P8089" s="3">
        <f>YEAR(Table3[[#This Row],[DATE]])</f>
        <v>2043</v>
      </c>
    </row>
    <row r="8090" spans="1:16" x14ac:dyDescent="0.3">
      <c r="A8090" s="6">
        <v>52285</v>
      </c>
      <c r="B8090" s="7" t="s">
        <v>1798</v>
      </c>
      <c r="C8090" s="9">
        <f t="shared" ca="1" si="252"/>
        <v>14</v>
      </c>
      <c r="D8090" s="9" t="s">
        <v>2116</v>
      </c>
      <c r="E8090" s="9" t="s">
        <v>2116</v>
      </c>
      <c r="F8090" s="10">
        <f t="shared" ca="1" si="253"/>
        <v>6.0111792446847681E-2</v>
      </c>
      <c r="G8090" s="3" t="str">
        <f>VLOOKUP(Table3[[#This Row],[PRODUCT ID]],Table1[[PRODUCT]:[SELLING PRICE]],1,FALSE)</f>
        <v>Product746</v>
      </c>
      <c r="H8090" s="3" t="str">
        <f>VLOOKUP(Table3[[#This Row],[PRODUCT ID]],Table1[[PRODUCT]:[SELLING PRICE]],2,FALSE)</f>
        <v>Category2</v>
      </c>
      <c r="I8090" s="3" t="str">
        <f>VLOOKUP(Table3[[#This Row],[PRODUCT ID]],Table1[[PRODUCT]:[SELLING PRICE]],3,FALSE)</f>
        <v>No</v>
      </c>
      <c r="J8090" s="16">
        <f ca="1">VLOOKUP(Table3[[#This Row],[PRODUCT ID]],Table1[[PRODUCT]:[SELLING PRICE]],4,FALSE)</f>
        <v>88</v>
      </c>
      <c r="K8090" s="16">
        <f ca="1">VLOOKUP(Table3[[#This Row],[PRODUCT ID]],Table1[[PRODUCT]:[SELLING PRICE]],5,FALSE)</f>
        <v>65.901611227179131</v>
      </c>
      <c r="L8090" s="16">
        <f ca="1">J8090*Table3[[#This Row],[QUANTITY]]</f>
        <v>1232</v>
      </c>
      <c r="M8090" s="16">
        <f ca="1">K8090*Table3[[#This Row],[QUANTITY]]*(1-Table3[[#This Row],[DISCOUNT %]])</f>
        <v>867.16206151649317</v>
      </c>
      <c r="N8090" s="3">
        <f>DAY(Table3[[#This Row],[DATE]])</f>
        <v>23</v>
      </c>
      <c r="O8090" s="3" t="str">
        <f>TEXT(Table3[[#This Row],[DATE]],"mmm")</f>
        <v>Feb</v>
      </c>
      <c r="P8090" s="3">
        <f>YEAR(Table3[[#This Row],[DATE]])</f>
        <v>2043</v>
      </c>
    </row>
    <row r="8091" spans="1:16" x14ac:dyDescent="0.3">
      <c r="A8091" s="6">
        <v>52286</v>
      </c>
      <c r="B8091" s="7" t="s">
        <v>1799</v>
      </c>
      <c r="C8091" s="9">
        <f t="shared" ca="1" si="252"/>
        <v>11</v>
      </c>
      <c r="D8091" s="9" t="s">
        <v>2115</v>
      </c>
      <c r="E8091" s="9" t="s">
        <v>2116</v>
      </c>
      <c r="F8091" s="10">
        <f t="shared" ca="1" si="253"/>
        <v>1.6198625657510658E-2</v>
      </c>
      <c r="G8091" s="3" t="str">
        <f>VLOOKUP(Table3[[#This Row],[PRODUCT ID]],Table1[[PRODUCT]:[SELLING PRICE]],1,FALSE)</f>
        <v>Product747</v>
      </c>
      <c r="H8091" s="3" t="str">
        <f>VLOOKUP(Table3[[#This Row],[PRODUCT ID]],Table1[[PRODUCT]:[SELLING PRICE]],2,FALSE)</f>
        <v>Category3</v>
      </c>
      <c r="I8091" s="3" t="str">
        <f>VLOOKUP(Table3[[#This Row],[PRODUCT ID]],Table1[[PRODUCT]:[SELLING PRICE]],3,FALSE)</f>
        <v>Ft</v>
      </c>
      <c r="J8091" s="16">
        <f ca="1">VLOOKUP(Table3[[#This Row],[PRODUCT ID]],Table1[[PRODUCT]:[SELLING PRICE]],4,FALSE)</f>
        <v>205</v>
      </c>
      <c r="K8091" s="16">
        <f ca="1">VLOOKUP(Table3[[#This Row],[PRODUCT ID]],Table1[[PRODUCT]:[SELLING PRICE]],5,FALSE)</f>
        <v>71.124651817024642</v>
      </c>
      <c r="L8091" s="16">
        <f ca="1">J8091*Table3[[#This Row],[QUANTITY]]</f>
        <v>2255</v>
      </c>
      <c r="M8091" s="16">
        <f ca="1">K8091*Table3[[#This Row],[QUANTITY]]*(1-Table3[[#This Row],[DISCOUNT %]])</f>
        <v>769.69783227941866</v>
      </c>
      <c r="N8091" s="3">
        <f>DAY(Table3[[#This Row],[DATE]])</f>
        <v>24</v>
      </c>
      <c r="O8091" s="3" t="str">
        <f>TEXT(Table3[[#This Row],[DATE]],"mmm")</f>
        <v>Feb</v>
      </c>
      <c r="P8091" s="3">
        <f>YEAR(Table3[[#This Row],[DATE]])</f>
        <v>2043</v>
      </c>
    </row>
    <row r="8092" spans="1:16" x14ac:dyDescent="0.3">
      <c r="A8092" s="6">
        <v>52287</v>
      </c>
      <c r="B8092" s="7" t="s">
        <v>1800</v>
      </c>
      <c r="C8092" s="9">
        <f t="shared" ca="1" si="252"/>
        <v>8</v>
      </c>
      <c r="D8092" s="9" t="s">
        <v>2117</v>
      </c>
      <c r="E8092" s="9" t="s">
        <v>2118</v>
      </c>
      <c r="F8092" s="10">
        <f t="shared" ca="1" si="253"/>
        <v>9.6449189250961923E-2</v>
      </c>
      <c r="G8092" s="3" t="str">
        <f>VLOOKUP(Table3[[#This Row],[PRODUCT ID]],Table1[[PRODUCT]:[SELLING PRICE]],1,FALSE)</f>
        <v>Product748</v>
      </c>
      <c r="H8092" s="3" t="str">
        <f>VLOOKUP(Table3[[#This Row],[PRODUCT ID]],Table1[[PRODUCT]:[SELLING PRICE]],2,FALSE)</f>
        <v>Category4</v>
      </c>
      <c r="I8092" s="3" t="str">
        <f>VLOOKUP(Table3[[#This Row],[PRODUCT ID]],Table1[[PRODUCT]:[SELLING PRICE]],3,FALSE)</f>
        <v>No</v>
      </c>
      <c r="J8092" s="16">
        <f ca="1">VLOOKUP(Table3[[#This Row],[PRODUCT ID]],Table1[[PRODUCT]:[SELLING PRICE]],4,FALSE)</f>
        <v>107</v>
      </c>
      <c r="K8092" s="16">
        <f ca="1">VLOOKUP(Table3[[#This Row],[PRODUCT ID]],Table1[[PRODUCT]:[SELLING PRICE]],5,FALSE)</f>
        <v>92.280624021302657</v>
      </c>
      <c r="L8092" s="16">
        <f ca="1">J8092*Table3[[#This Row],[QUANTITY]]</f>
        <v>856</v>
      </c>
      <c r="M8092" s="16">
        <f ca="1">K8092*Table3[[#This Row],[QUANTITY]]*(1-Table3[[#This Row],[DISCOUNT %]])</f>
        <v>667.04186120700138</v>
      </c>
      <c r="N8092" s="3">
        <f>DAY(Table3[[#This Row],[DATE]])</f>
        <v>25</v>
      </c>
      <c r="O8092" s="3" t="str">
        <f>TEXT(Table3[[#This Row],[DATE]],"mmm")</f>
        <v>Feb</v>
      </c>
      <c r="P8092" s="3">
        <f>YEAR(Table3[[#This Row],[DATE]])</f>
        <v>2043</v>
      </c>
    </row>
    <row r="8093" spans="1:16" x14ac:dyDescent="0.3">
      <c r="A8093" s="6">
        <v>52288</v>
      </c>
      <c r="B8093" s="7" t="s">
        <v>1801</v>
      </c>
      <c r="C8093" s="9">
        <f t="shared" ca="1" si="252"/>
        <v>2</v>
      </c>
      <c r="D8093" s="9" t="s">
        <v>2117</v>
      </c>
      <c r="E8093" s="9" t="s">
        <v>2118</v>
      </c>
      <c r="F8093" s="10">
        <f t="shared" ca="1" si="253"/>
        <v>7.575250722916925E-2</v>
      </c>
      <c r="G8093" s="3" t="str">
        <f>VLOOKUP(Table3[[#This Row],[PRODUCT ID]],Table1[[PRODUCT]:[SELLING PRICE]],1,FALSE)</f>
        <v>Product749</v>
      </c>
      <c r="H8093" s="3" t="str">
        <f>VLOOKUP(Table3[[#This Row],[PRODUCT ID]],Table1[[PRODUCT]:[SELLING PRICE]],2,FALSE)</f>
        <v>Category5</v>
      </c>
      <c r="I8093" s="3" t="str">
        <f>VLOOKUP(Table3[[#This Row],[PRODUCT ID]],Table1[[PRODUCT]:[SELLING PRICE]],3,FALSE)</f>
        <v>Kg</v>
      </c>
      <c r="J8093" s="16">
        <f ca="1">VLOOKUP(Table3[[#This Row],[PRODUCT ID]],Table1[[PRODUCT]:[SELLING PRICE]],4,FALSE)</f>
        <v>210</v>
      </c>
      <c r="K8093" s="16">
        <f ca="1">VLOOKUP(Table3[[#This Row],[PRODUCT ID]],Table1[[PRODUCT]:[SELLING PRICE]],5,FALSE)</f>
        <v>169.65382586918275</v>
      </c>
      <c r="L8093" s="16">
        <f ca="1">J8093*Table3[[#This Row],[QUANTITY]]</f>
        <v>420</v>
      </c>
      <c r="M8093" s="16">
        <f ca="1">K8093*Table3[[#This Row],[QUANTITY]]*(1-Table3[[#This Row],[DISCOUNT %]])</f>
        <v>313.6042463971425</v>
      </c>
      <c r="N8093" s="3">
        <f>DAY(Table3[[#This Row],[DATE]])</f>
        <v>26</v>
      </c>
      <c r="O8093" s="3" t="str">
        <f>TEXT(Table3[[#This Row],[DATE]],"mmm")</f>
        <v>Feb</v>
      </c>
      <c r="P8093" s="3">
        <f>YEAR(Table3[[#This Row],[DATE]])</f>
        <v>2043</v>
      </c>
    </row>
    <row r="8094" spans="1:16" x14ac:dyDescent="0.3">
      <c r="A8094" s="6">
        <v>52289</v>
      </c>
      <c r="B8094" s="7" t="s">
        <v>1802</v>
      </c>
      <c r="C8094" s="9">
        <f t="shared" ca="1" si="252"/>
        <v>10</v>
      </c>
      <c r="D8094" s="9" t="s">
        <v>2116</v>
      </c>
      <c r="E8094" s="9" t="s">
        <v>2116</v>
      </c>
      <c r="F8094" s="10">
        <f t="shared" ca="1" si="253"/>
        <v>4.389671963976443E-2</v>
      </c>
      <c r="G8094" s="3" t="str">
        <f>VLOOKUP(Table3[[#This Row],[PRODUCT ID]],Table1[[PRODUCT]:[SELLING PRICE]],1,FALSE)</f>
        <v>Product750</v>
      </c>
      <c r="H8094" s="3" t="str">
        <f>VLOOKUP(Table3[[#This Row],[PRODUCT ID]],Table1[[PRODUCT]:[SELLING PRICE]],2,FALSE)</f>
        <v>Category1</v>
      </c>
      <c r="I8094" s="3" t="str">
        <f>VLOOKUP(Table3[[#This Row],[PRODUCT ID]],Table1[[PRODUCT]:[SELLING PRICE]],3,FALSE)</f>
        <v>Kg</v>
      </c>
      <c r="J8094" s="16">
        <f ca="1">VLOOKUP(Table3[[#This Row],[PRODUCT ID]],Table1[[PRODUCT]:[SELLING PRICE]],4,FALSE)</f>
        <v>68</v>
      </c>
      <c r="K8094" s="16">
        <f ca="1">VLOOKUP(Table3[[#This Row],[PRODUCT ID]],Table1[[PRODUCT]:[SELLING PRICE]],5,FALSE)</f>
        <v>302.77170675213745</v>
      </c>
      <c r="L8094" s="16">
        <f ca="1">J8094*Table3[[#This Row],[QUANTITY]]</f>
        <v>680</v>
      </c>
      <c r="M8094" s="16">
        <f ca="1">K8094*Table3[[#This Row],[QUANTITY]]*(1-Table3[[#This Row],[DISCOUNT %]])</f>
        <v>2894.8102202598593</v>
      </c>
      <c r="N8094" s="3">
        <f>DAY(Table3[[#This Row],[DATE]])</f>
        <v>27</v>
      </c>
      <c r="O8094" s="3" t="str">
        <f>TEXT(Table3[[#This Row],[DATE]],"mmm")</f>
        <v>Feb</v>
      </c>
      <c r="P8094" s="3">
        <f>YEAR(Table3[[#This Row],[DATE]])</f>
        <v>2043</v>
      </c>
    </row>
    <row r="8095" spans="1:16" x14ac:dyDescent="0.3">
      <c r="A8095" s="6">
        <v>52290</v>
      </c>
      <c r="B8095" s="7" t="s">
        <v>1803</v>
      </c>
      <c r="C8095" s="9">
        <f t="shared" ca="1" si="252"/>
        <v>9</v>
      </c>
      <c r="D8095" s="9" t="s">
        <v>2116</v>
      </c>
      <c r="E8095" s="9" t="s">
        <v>2116</v>
      </c>
      <c r="F8095" s="10">
        <f t="shared" ca="1" si="253"/>
        <v>3.7927594453393144E-2</v>
      </c>
      <c r="G8095" s="3" t="str">
        <f>VLOOKUP(Table3[[#This Row],[PRODUCT ID]],Table1[[PRODUCT]:[SELLING PRICE]],1,FALSE)</f>
        <v>Product751</v>
      </c>
      <c r="H8095" s="3" t="str">
        <f>VLOOKUP(Table3[[#This Row],[PRODUCT ID]],Table1[[PRODUCT]:[SELLING PRICE]],2,FALSE)</f>
        <v>Category2</v>
      </c>
      <c r="I8095" s="3" t="str">
        <f>VLOOKUP(Table3[[#This Row],[PRODUCT ID]],Table1[[PRODUCT]:[SELLING PRICE]],3,FALSE)</f>
        <v>Lt</v>
      </c>
      <c r="J8095" s="16">
        <f ca="1">VLOOKUP(Table3[[#This Row],[PRODUCT ID]],Table1[[PRODUCT]:[SELLING PRICE]],4,FALSE)</f>
        <v>32</v>
      </c>
      <c r="K8095" s="16">
        <f ca="1">VLOOKUP(Table3[[#This Row],[PRODUCT ID]],Table1[[PRODUCT]:[SELLING PRICE]],5,FALSE)</f>
        <v>161.47287608030433</v>
      </c>
      <c r="L8095" s="16">
        <f ca="1">J8095*Table3[[#This Row],[QUANTITY]]</f>
        <v>288</v>
      </c>
      <c r="M8095" s="16">
        <f ca="1">K8095*Table3[[#This Row],[QUANTITY]]*(1-Table3[[#This Row],[DISCOUNT %]])</f>
        <v>1398.137384889968</v>
      </c>
      <c r="N8095" s="3">
        <f>DAY(Table3[[#This Row],[DATE]])</f>
        <v>28</v>
      </c>
      <c r="O8095" s="3" t="str">
        <f>TEXT(Table3[[#This Row],[DATE]],"mmm")</f>
        <v>Feb</v>
      </c>
      <c r="P8095" s="3">
        <f>YEAR(Table3[[#This Row],[DATE]])</f>
        <v>2043</v>
      </c>
    </row>
    <row r="8096" spans="1:16" x14ac:dyDescent="0.3">
      <c r="A8096" s="6">
        <v>52291</v>
      </c>
      <c r="B8096" s="7" t="s">
        <v>1804</v>
      </c>
      <c r="C8096" s="9">
        <f t="shared" ca="1" si="252"/>
        <v>6</v>
      </c>
      <c r="D8096" s="9" t="s">
        <v>2116</v>
      </c>
      <c r="E8096" s="9" t="s">
        <v>2116</v>
      </c>
      <c r="F8096" s="10">
        <f t="shared" ca="1" si="253"/>
        <v>4.201480394375752E-2</v>
      </c>
      <c r="G8096" s="3" t="str">
        <f>VLOOKUP(Table3[[#This Row],[PRODUCT ID]],Table1[[PRODUCT]:[SELLING PRICE]],1,FALSE)</f>
        <v>Product752</v>
      </c>
      <c r="H8096" s="3" t="str">
        <f>VLOOKUP(Table3[[#This Row],[PRODUCT ID]],Table1[[PRODUCT]:[SELLING PRICE]],2,FALSE)</f>
        <v>Category3</v>
      </c>
      <c r="I8096" s="3" t="str">
        <f>VLOOKUP(Table3[[#This Row],[PRODUCT ID]],Table1[[PRODUCT]:[SELLING PRICE]],3,FALSE)</f>
        <v>Kg</v>
      </c>
      <c r="J8096" s="16">
        <f ca="1">VLOOKUP(Table3[[#This Row],[PRODUCT ID]],Table1[[PRODUCT]:[SELLING PRICE]],4,FALSE)</f>
        <v>30</v>
      </c>
      <c r="K8096" s="16">
        <f ca="1">VLOOKUP(Table3[[#This Row],[PRODUCT ID]],Table1[[PRODUCT]:[SELLING PRICE]],5,FALSE)</f>
        <v>41.000287275889683</v>
      </c>
      <c r="L8096" s="16">
        <f ca="1">J8096*Table3[[#This Row],[QUANTITY]]</f>
        <v>180</v>
      </c>
      <c r="M8096" s="16">
        <f ca="1">K8096*Table3[[#This Row],[QUANTITY]]*(1-Table3[[#This Row],[DISCOUNT %]])</f>
        <v>235.66600946613264</v>
      </c>
      <c r="N8096" s="3">
        <f>DAY(Table3[[#This Row],[DATE]])</f>
        <v>1</v>
      </c>
      <c r="O8096" s="3" t="str">
        <f>TEXT(Table3[[#This Row],[DATE]],"mmm")</f>
        <v>Mar</v>
      </c>
      <c r="P8096" s="3">
        <f>YEAR(Table3[[#This Row],[DATE]])</f>
        <v>2043</v>
      </c>
    </row>
    <row r="8097" spans="1:16" x14ac:dyDescent="0.3">
      <c r="A8097" s="6">
        <v>52292</v>
      </c>
      <c r="B8097" s="7" t="s">
        <v>1805</v>
      </c>
      <c r="C8097" s="9">
        <f t="shared" ca="1" si="252"/>
        <v>11</v>
      </c>
      <c r="D8097" s="9" t="s">
        <v>2116</v>
      </c>
      <c r="E8097" s="9" t="s">
        <v>2116</v>
      </c>
      <c r="F8097" s="10">
        <f t="shared" ca="1" si="253"/>
        <v>6.1564394561587799E-2</v>
      </c>
      <c r="G8097" s="3" t="str">
        <f>VLOOKUP(Table3[[#This Row],[PRODUCT ID]],Table1[[PRODUCT]:[SELLING PRICE]],1,FALSE)</f>
        <v>Product753</v>
      </c>
      <c r="H8097" s="3" t="str">
        <f>VLOOKUP(Table3[[#This Row],[PRODUCT ID]],Table1[[PRODUCT]:[SELLING PRICE]],2,FALSE)</f>
        <v>Category4</v>
      </c>
      <c r="I8097" s="3" t="str">
        <f>VLOOKUP(Table3[[#This Row],[PRODUCT ID]],Table1[[PRODUCT]:[SELLING PRICE]],3,FALSE)</f>
        <v>Lt</v>
      </c>
      <c r="J8097" s="16">
        <f ca="1">VLOOKUP(Table3[[#This Row],[PRODUCT ID]],Table1[[PRODUCT]:[SELLING PRICE]],4,FALSE)</f>
        <v>123</v>
      </c>
      <c r="K8097" s="16">
        <f ca="1">VLOOKUP(Table3[[#This Row],[PRODUCT ID]],Table1[[PRODUCT]:[SELLING PRICE]],5,FALSE)</f>
        <v>262.34332343602239</v>
      </c>
      <c r="L8097" s="16">
        <f ca="1">J8097*Table3[[#This Row],[QUANTITY]]</f>
        <v>1353</v>
      </c>
      <c r="M8097" s="16">
        <f ca="1">K8097*Table3[[#This Row],[QUANTITY]]*(1-Table3[[#This Row],[DISCOUNT %]])</f>
        <v>2708.1154711754975</v>
      </c>
      <c r="N8097" s="3">
        <f>DAY(Table3[[#This Row],[DATE]])</f>
        <v>2</v>
      </c>
      <c r="O8097" s="3" t="str">
        <f>TEXT(Table3[[#This Row],[DATE]],"mmm")</f>
        <v>Mar</v>
      </c>
      <c r="P8097" s="3">
        <f>YEAR(Table3[[#This Row],[DATE]])</f>
        <v>2043</v>
      </c>
    </row>
    <row r="8098" spans="1:16" x14ac:dyDescent="0.3">
      <c r="A8098" s="6">
        <v>52293</v>
      </c>
      <c r="B8098" s="7" t="s">
        <v>1806</v>
      </c>
      <c r="C8098" s="9">
        <f t="shared" ca="1" si="252"/>
        <v>13</v>
      </c>
      <c r="D8098" s="9" t="s">
        <v>2115</v>
      </c>
      <c r="E8098" s="9" t="s">
        <v>2118</v>
      </c>
      <c r="F8098" s="10">
        <f t="shared" ca="1" si="253"/>
        <v>5.4465310503991164E-2</v>
      </c>
      <c r="G8098" s="3" t="str">
        <f>VLOOKUP(Table3[[#This Row],[PRODUCT ID]],Table1[[PRODUCT]:[SELLING PRICE]],1,FALSE)</f>
        <v>Product754</v>
      </c>
      <c r="H8098" s="3" t="str">
        <f>VLOOKUP(Table3[[#This Row],[PRODUCT ID]],Table1[[PRODUCT]:[SELLING PRICE]],2,FALSE)</f>
        <v>Category5</v>
      </c>
      <c r="I8098" s="3" t="str">
        <f>VLOOKUP(Table3[[#This Row],[PRODUCT ID]],Table1[[PRODUCT]:[SELLING PRICE]],3,FALSE)</f>
        <v>Ft</v>
      </c>
      <c r="J8098" s="16">
        <f ca="1">VLOOKUP(Table3[[#This Row],[PRODUCT ID]],Table1[[PRODUCT]:[SELLING PRICE]],4,FALSE)</f>
        <v>52</v>
      </c>
      <c r="K8098" s="16">
        <f ca="1">VLOOKUP(Table3[[#This Row],[PRODUCT ID]],Table1[[PRODUCT]:[SELLING PRICE]],5,FALSE)</f>
        <v>190.97236790073669</v>
      </c>
      <c r="L8098" s="16">
        <f ca="1">J8098*Table3[[#This Row],[QUANTITY]]</f>
        <v>676</v>
      </c>
      <c r="M8098" s="16">
        <f ca="1">K8098*Table3[[#This Row],[QUANTITY]]*(1-Table3[[#This Row],[DISCOUNT %]])</f>
        <v>2347.422981609428</v>
      </c>
      <c r="N8098" s="3">
        <f>DAY(Table3[[#This Row],[DATE]])</f>
        <v>3</v>
      </c>
      <c r="O8098" s="3" t="str">
        <f>TEXT(Table3[[#This Row],[DATE]],"mmm")</f>
        <v>Mar</v>
      </c>
      <c r="P8098" s="3">
        <f>YEAR(Table3[[#This Row],[DATE]])</f>
        <v>2043</v>
      </c>
    </row>
    <row r="8099" spans="1:16" x14ac:dyDescent="0.3">
      <c r="A8099" s="6">
        <v>52294</v>
      </c>
      <c r="B8099" s="7" t="s">
        <v>1807</v>
      </c>
      <c r="C8099" s="9">
        <f t="shared" ca="1" si="252"/>
        <v>5</v>
      </c>
      <c r="D8099" s="9" t="s">
        <v>2116</v>
      </c>
      <c r="E8099" s="9" t="s">
        <v>2116</v>
      </c>
      <c r="F8099" s="10">
        <f t="shared" ca="1" si="253"/>
        <v>7.0733919254777317E-2</v>
      </c>
      <c r="G8099" s="3" t="str">
        <f>VLOOKUP(Table3[[#This Row],[PRODUCT ID]],Table1[[PRODUCT]:[SELLING PRICE]],1,FALSE)</f>
        <v>Product755</v>
      </c>
      <c r="H8099" s="3" t="str">
        <f>VLOOKUP(Table3[[#This Row],[PRODUCT ID]],Table1[[PRODUCT]:[SELLING PRICE]],2,FALSE)</f>
        <v>Category1</v>
      </c>
      <c r="I8099" s="3" t="str">
        <f>VLOOKUP(Table3[[#This Row],[PRODUCT ID]],Table1[[PRODUCT]:[SELLING PRICE]],3,FALSE)</f>
        <v>Kg</v>
      </c>
      <c r="J8099" s="16">
        <f ca="1">VLOOKUP(Table3[[#This Row],[PRODUCT ID]],Table1[[PRODUCT]:[SELLING PRICE]],4,FALSE)</f>
        <v>189</v>
      </c>
      <c r="K8099" s="16">
        <f ca="1">VLOOKUP(Table3[[#This Row],[PRODUCT ID]],Table1[[PRODUCT]:[SELLING PRICE]],5,FALSE)</f>
        <v>146.1998228048906</v>
      </c>
      <c r="L8099" s="16">
        <f ca="1">J8099*Table3[[#This Row],[QUANTITY]]</f>
        <v>945</v>
      </c>
      <c r="M8099" s="16">
        <f ca="1">K8099*Table3[[#This Row],[QUANTITY]]*(1-Table3[[#This Row],[DISCOUNT %]])</f>
        <v>679.29268171773356</v>
      </c>
      <c r="N8099" s="3">
        <f>DAY(Table3[[#This Row],[DATE]])</f>
        <v>4</v>
      </c>
      <c r="O8099" s="3" t="str">
        <f>TEXT(Table3[[#This Row],[DATE]],"mmm")</f>
        <v>Mar</v>
      </c>
      <c r="P8099" s="3">
        <f>YEAR(Table3[[#This Row],[DATE]])</f>
        <v>2043</v>
      </c>
    </row>
    <row r="8100" spans="1:16" x14ac:dyDescent="0.3">
      <c r="A8100" s="6">
        <v>52295</v>
      </c>
      <c r="B8100" s="7" t="s">
        <v>1808</v>
      </c>
      <c r="C8100" s="9">
        <f t="shared" ca="1" si="252"/>
        <v>4</v>
      </c>
      <c r="D8100" s="9" t="s">
        <v>2117</v>
      </c>
      <c r="E8100" s="9" t="s">
        <v>2116</v>
      </c>
      <c r="F8100" s="10">
        <f t="shared" ca="1" si="253"/>
        <v>9.4641818241196149E-2</v>
      </c>
      <c r="G8100" s="3" t="str">
        <f>VLOOKUP(Table3[[#This Row],[PRODUCT ID]],Table1[[PRODUCT]:[SELLING PRICE]],1,FALSE)</f>
        <v>Product756</v>
      </c>
      <c r="H8100" s="3" t="str">
        <f>VLOOKUP(Table3[[#This Row],[PRODUCT ID]],Table1[[PRODUCT]:[SELLING PRICE]],2,FALSE)</f>
        <v>Category2</v>
      </c>
      <c r="I8100" s="3" t="str">
        <f>VLOOKUP(Table3[[#This Row],[PRODUCT ID]],Table1[[PRODUCT]:[SELLING PRICE]],3,FALSE)</f>
        <v>No</v>
      </c>
      <c r="J8100" s="16">
        <f ca="1">VLOOKUP(Table3[[#This Row],[PRODUCT ID]],Table1[[PRODUCT]:[SELLING PRICE]],4,FALSE)</f>
        <v>147</v>
      </c>
      <c r="K8100" s="16">
        <f ca="1">VLOOKUP(Table3[[#This Row],[PRODUCT ID]],Table1[[PRODUCT]:[SELLING PRICE]],5,FALSE)</f>
        <v>239.00582580744091</v>
      </c>
      <c r="L8100" s="16">
        <f ca="1">J8100*Table3[[#This Row],[QUANTITY]]</f>
        <v>588</v>
      </c>
      <c r="M8100" s="16">
        <f ca="1">K8100*Table3[[#This Row],[QUANTITY]]*(1-Table3[[#This Row],[DISCOUNT %]])</f>
        <v>865.5435195311444</v>
      </c>
      <c r="N8100" s="3">
        <f>DAY(Table3[[#This Row],[DATE]])</f>
        <v>5</v>
      </c>
      <c r="O8100" s="3" t="str">
        <f>TEXT(Table3[[#This Row],[DATE]],"mmm")</f>
        <v>Mar</v>
      </c>
      <c r="P8100" s="3">
        <f>YEAR(Table3[[#This Row],[DATE]])</f>
        <v>2043</v>
      </c>
    </row>
    <row r="8101" spans="1:16" x14ac:dyDescent="0.3">
      <c r="A8101" s="6">
        <v>52296</v>
      </c>
      <c r="B8101" s="7" t="s">
        <v>1809</v>
      </c>
      <c r="C8101" s="9">
        <f t="shared" ca="1" si="252"/>
        <v>7</v>
      </c>
      <c r="D8101" s="9" t="s">
        <v>2115</v>
      </c>
      <c r="E8101" s="9" t="s">
        <v>2116</v>
      </c>
      <c r="F8101" s="10">
        <f t="shared" ca="1" si="253"/>
        <v>2.7340699819622363E-2</v>
      </c>
      <c r="G8101" s="3" t="str">
        <f>VLOOKUP(Table3[[#This Row],[PRODUCT ID]],Table1[[PRODUCT]:[SELLING PRICE]],1,FALSE)</f>
        <v>Product757</v>
      </c>
      <c r="H8101" s="3" t="str">
        <f>VLOOKUP(Table3[[#This Row],[PRODUCT ID]],Table1[[PRODUCT]:[SELLING PRICE]],2,FALSE)</f>
        <v>Category3</v>
      </c>
      <c r="I8101" s="3" t="str">
        <f>VLOOKUP(Table3[[#This Row],[PRODUCT ID]],Table1[[PRODUCT]:[SELLING PRICE]],3,FALSE)</f>
        <v>No</v>
      </c>
      <c r="J8101" s="16">
        <f ca="1">VLOOKUP(Table3[[#This Row],[PRODUCT ID]],Table1[[PRODUCT]:[SELLING PRICE]],4,FALSE)</f>
        <v>118</v>
      </c>
      <c r="K8101" s="16">
        <f ca="1">VLOOKUP(Table3[[#This Row],[PRODUCT ID]],Table1[[PRODUCT]:[SELLING PRICE]],5,FALSE)</f>
        <v>136.86883360983109</v>
      </c>
      <c r="L8101" s="16">
        <f ca="1">J8101*Table3[[#This Row],[QUANTITY]]</f>
        <v>826</v>
      </c>
      <c r="M8101" s="16">
        <f ca="1">K8101*Table3[[#This Row],[QUANTITY]]*(1-Table3[[#This Row],[DISCOUNT %]])</f>
        <v>931.88720740809993</v>
      </c>
      <c r="N8101" s="3">
        <f>DAY(Table3[[#This Row],[DATE]])</f>
        <v>6</v>
      </c>
      <c r="O8101" s="3" t="str">
        <f>TEXT(Table3[[#This Row],[DATE]],"mmm")</f>
        <v>Mar</v>
      </c>
      <c r="P8101" s="3">
        <f>YEAR(Table3[[#This Row],[DATE]])</f>
        <v>2043</v>
      </c>
    </row>
    <row r="8102" spans="1:16" x14ac:dyDescent="0.3">
      <c r="A8102" s="6">
        <v>52297</v>
      </c>
      <c r="B8102" s="7" t="s">
        <v>1810</v>
      </c>
      <c r="C8102" s="9">
        <f t="shared" ca="1" si="252"/>
        <v>1</v>
      </c>
      <c r="D8102" s="9" t="s">
        <v>2115</v>
      </c>
      <c r="E8102" s="9" t="s">
        <v>2116</v>
      </c>
      <c r="F8102" s="10">
        <f t="shared" ca="1" si="253"/>
        <v>5.2414093397451358E-2</v>
      </c>
      <c r="G8102" s="3" t="str">
        <f>VLOOKUP(Table3[[#This Row],[PRODUCT ID]],Table1[[PRODUCT]:[SELLING PRICE]],1,FALSE)</f>
        <v>Product758</v>
      </c>
      <c r="H8102" s="3" t="str">
        <f>VLOOKUP(Table3[[#This Row],[PRODUCT ID]],Table1[[PRODUCT]:[SELLING PRICE]],2,FALSE)</f>
        <v>Category4</v>
      </c>
      <c r="I8102" s="3" t="str">
        <f>VLOOKUP(Table3[[#This Row],[PRODUCT ID]],Table1[[PRODUCT]:[SELLING PRICE]],3,FALSE)</f>
        <v>Ft</v>
      </c>
      <c r="J8102" s="16">
        <f ca="1">VLOOKUP(Table3[[#This Row],[PRODUCT ID]],Table1[[PRODUCT]:[SELLING PRICE]],4,FALSE)</f>
        <v>151</v>
      </c>
      <c r="K8102" s="16">
        <f ca="1">VLOOKUP(Table3[[#This Row],[PRODUCT ID]],Table1[[PRODUCT]:[SELLING PRICE]],5,FALSE)</f>
        <v>220.5801606451343</v>
      </c>
      <c r="L8102" s="16">
        <f ca="1">J8102*Table3[[#This Row],[QUANTITY]]</f>
        <v>151</v>
      </c>
      <c r="M8102" s="16">
        <f ca="1">K8102*Table3[[#This Row],[QUANTITY]]*(1-Table3[[#This Row],[DISCOUNT %]])</f>
        <v>209.0186515034554</v>
      </c>
      <c r="N8102" s="3">
        <f>DAY(Table3[[#This Row],[DATE]])</f>
        <v>7</v>
      </c>
      <c r="O8102" s="3" t="str">
        <f>TEXT(Table3[[#This Row],[DATE]],"mmm")</f>
        <v>Mar</v>
      </c>
      <c r="P8102" s="3">
        <f>YEAR(Table3[[#This Row],[DATE]])</f>
        <v>2043</v>
      </c>
    </row>
    <row r="8103" spans="1:16" x14ac:dyDescent="0.3">
      <c r="A8103" s="6">
        <v>52298</v>
      </c>
      <c r="B8103" s="7" t="s">
        <v>1811</v>
      </c>
      <c r="C8103" s="9">
        <f t="shared" ca="1" si="252"/>
        <v>5</v>
      </c>
      <c r="D8103" s="9" t="s">
        <v>2115</v>
      </c>
      <c r="E8103" s="9" t="s">
        <v>2116</v>
      </c>
      <c r="F8103" s="10">
        <f t="shared" ca="1" si="253"/>
        <v>3.1072702301369538E-2</v>
      </c>
      <c r="G8103" s="3" t="str">
        <f>VLOOKUP(Table3[[#This Row],[PRODUCT ID]],Table1[[PRODUCT]:[SELLING PRICE]],1,FALSE)</f>
        <v>Product759</v>
      </c>
      <c r="H8103" s="3" t="str">
        <f>VLOOKUP(Table3[[#This Row],[PRODUCT ID]],Table1[[PRODUCT]:[SELLING PRICE]],2,FALSE)</f>
        <v>Category5</v>
      </c>
      <c r="I8103" s="3" t="str">
        <f>VLOOKUP(Table3[[#This Row],[PRODUCT ID]],Table1[[PRODUCT]:[SELLING PRICE]],3,FALSE)</f>
        <v>No</v>
      </c>
      <c r="J8103" s="16">
        <f ca="1">VLOOKUP(Table3[[#This Row],[PRODUCT ID]],Table1[[PRODUCT]:[SELLING PRICE]],4,FALSE)</f>
        <v>78</v>
      </c>
      <c r="K8103" s="16">
        <f ca="1">VLOOKUP(Table3[[#This Row],[PRODUCT ID]],Table1[[PRODUCT]:[SELLING PRICE]],5,FALSE)</f>
        <v>91.040539731556066</v>
      </c>
      <c r="L8103" s="16">
        <f ca="1">J8103*Table3[[#This Row],[QUANTITY]]</f>
        <v>390</v>
      </c>
      <c r="M8103" s="16">
        <f ca="1">K8103*Table3[[#This Row],[QUANTITY]]*(1-Table3[[#This Row],[DISCOUNT %]])</f>
        <v>441.05832071560712</v>
      </c>
      <c r="N8103" s="3">
        <f>DAY(Table3[[#This Row],[DATE]])</f>
        <v>8</v>
      </c>
      <c r="O8103" s="3" t="str">
        <f>TEXT(Table3[[#This Row],[DATE]],"mmm")</f>
        <v>Mar</v>
      </c>
      <c r="P8103" s="3">
        <f>YEAR(Table3[[#This Row],[DATE]])</f>
        <v>2043</v>
      </c>
    </row>
    <row r="8104" spans="1:16" x14ac:dyDescent="0.3">
      <c r="A8104" s="6">
        <v>52299</v>
      </c>
      <c r="B8104" s="7" t="s">
        <v>1812</v>
      </c>
      <c r="C8104" s="9">
        <f t="shared" ca="1" si="252"/>
        <v>3</v>
      </c>
      <c r="D8104" s="9" t="s">
        <v>2116</v>
      </c>
      <c r="E8104" s="9" t="s">
        <v>2118</v>
      </c>
      <c r="F8104" s="10">
        <f t="shared" ca="1" si="253"/>
        <v>8.5598370083367237E-2</v>
      </c>
      <c r="G8104" s="3" t="str">
        <f>VLOOKUP(Table3[[#This Row],[PRODUCT ID]],Table1[[PRODUCT]:[SELLING PRICE]],1,FALSE)</f>
        <v>Product760</v>
      </c>
      <c r="H8104" s="3" t="str">
        <f>VLOOKUP(Table3[[#This Row],[PRODUCT ID]],Table1[[PRODUCT]:[SELLING PRICE]],2,FALSE)</f>
        <v>Category1</v>
      </c>
      <c r="I8104" s="3" t="str">
        <f>VLOOKUP(Table3[[#This Row],[PRODUCT ID]],Table1[[PRODUCT]:[SELLING PRICE]],3,FALSE)</f>
        <v>Kg</v>
      </c>
      <c r="J8104" s="16">
        <f ca="1">VLOOKUP(Table3[[#This Row],[PRODUCT ID]],Table1[[PRODUCT]:[SELLING PRICE]],4,FALSE)</f>
        <v>165</v>
      </c>
      <c r="K8104" s="16">
        <f ca="1">VLOOKUP(Table3[[#This Row],[PRODUCT ID]],Table1[[PRODUCT]:[SELLING PRICE]],5,FALSE)</f>
        <v>208.70073483425983</v>
      </c>
      <c r="L8104" s="16">
        <f ca="1">J8104*Table3[[#This Row],[QUANTITY]]</f>
        <v>495</v>
      </c>
      <c r="M8104" s="16">
        <f ca="1">K8104*Table3[[#This Row],[QUANTITY]]*(1-Table3[[#This Row],[DISCOUNT %]])</f>
        <v>572.50887629173849</v>
      </c>
      <c r="N8104" s="3">
        <f>DAY(Table3[[#This Row],[DATE]])</f>
        <v>9</v>
      </c>
      <c r="O8104" s="3" t="str">
        <f>TEXT(Table3[[#This Row],[DATE]],"mmm")</f>
        <v>Mar</v>
      </c>
      <c r="P8104" s="3">
        <f>YEAR(Table3[[#This Row],[DATE]])</f>
        <v>2043</v>
      </c>
    </row>
    <row r="8105" spans="1:16" x14ac:dyDescent="0.3">
      <c r="A8105" s="6">
        <v>52300</v>
      </c>
      <c r="B8105" s="7" t="s">
        <v>1813</v>
      </c>
      <c r="C8105" s="9">
        <f t="shared" ca="1" si="252"/>
        <v>3</v>
      </c>
      <c r="D8105" s="9" t="s">
        <v>2116</v>
      </c>
      <c r="E8105" s="9" t="s">
        <v>2118</v>
      </c>
      <c r="F8105" s="10">
        <f t="shared" ca="1" si="253"/>
        <v>8.9998888663339757E-2</v>
      </c>
      <c r="G8105" s="3" t="str">
        <f>VLOOKUP(Table3[[#This Row],[PRODUCT ID]],Table1[[PRODUCT]:[SELLING PRICE]],1,FALSE)</f>
        <v>Product761</v>
      </c>
      <c r="H8105" s="3" t="str">
        <f>VLOOKUP(Table3[[#This Row],[PRODUCT ID]],Table1[[PRODUCT]:[SELLING PRICE]],2,FALSE)</f>
        <v>Category2</v>
      </c>
      <c r="I8105" s="3" t="str">
        <f>VLOOKUP(Table3[[#This Row],[PRODUCT ID]],Table1[[PRODUCT]:[SELLING PRICE]],3,FALSE)</f>
        <v>Kg</v>
      </c>
      <c r="J8105" s="16">
        <f ca="1">VLOOKUP(Table3[[#This Row],[PRODUCT ID]],Table1[[PRODUCT]:[SELLING PRICE]],4,FALSE)</f>
        <v>244</v>
      </c>
      <c r="K8105" s="16">
        <f ca="1">VLOOKUP(Table3[[#This Row],[PRODUCT ID]],Table1[[PRODUCT]:[SELLING PRICE]],5,FALSE)</f>
        <v>257.93396309033</v>
      </c>
      <c r="L8105" s="16">
        <f ca="1">J8105*Table3[[#This Row],[QUANTITY]]</f>
        <v>732</v>
      </c>
      <c r="M8105" s="16">
        <f ca="1">K8105*Table3[[#This Row],[QUANTITY]]*(1-Table3[[#This Row],[DISCOUNT %]])</f>
        <v>704.1605791910082</v>
      </c>
      <c r="N8105" s="3">
        <f>DAY(Table3[[#This Row],[DATE]])</f>
        <v>10</v>
      </c>
      <c r="O8105" s="3" t="str">
        <f>TEXT(Table3[[#This Row],[DATE]],"mmm")</f>
        <v>Mar</v>
      </c>
      <c r="P8105" s="3">
        <f>YEAR(Table3[[#This Row],[DATE]])</f>
        <v>2043</v>
      </c>
    </row>
    <row r="8106" spans="1:16" x14ac:dyDescent="0.3">
      <c r="A8106" s="6">
        <v>52301</v>
      </c>
      <c r="B8106" s="7" t="s">
        <v>1814</v>
      </c>
      <c r="C8106" s="9">
        <f t="shared" ca="1" si="252"/>
        <v>5</v>
      </c>
      <c r="D8106" s="9" t="s">
        <v>2116</v>
      </c>
      <c r="E8106" s="9" t="s">
        <v>2116</v>
      </c>
      <c r="F8106" s="10">
        <f t="shared" ca="1" si="253"/>
        <v>4.8027322709128586E-2</v>
      </c>
      <c r="G8106" s="3" t="str">
        <f>VLOOKUP(Table3[[#This Row],[PRODUCT ID]],Table1[[PRODUCT]:[SELLING PRICE]],1,FALSE)</f>
        <v>Product762</v>
      </c>
      <c r="H8106" s="3" t="str">
        <f>VLOOKUP(Table3[[#This Row],[PRODUCT ID]],Table1[[PRODUCT]:[SELLING PRICE]],2,FALSE)</f>
        <v>Category3</v>
      </c>
      <c r="I8106" s="3" t="str">
        <f>VLOOKUP(Table3[[#This Row],[PRODUCT ID]],Table1[[PRODUCT]:[SELLING PRICE]],3,FALSE)</f>
        <v>Lt</v>
      </c>
      <c r="J8106" s="16">
        <f ca="1">VLOOKUP(Table3[[#This Row],[PRODUCT ID]],Table1[[PRODUCT]:[SELLING PRICE]],4,FALSE)</f>
        <v>145</v>
      </c>
      <c r="K8106" s="16">
        <f ca="1">VLOOKUP(Table3[[#This Row],[PRODUCT ID]],Table1[[PRODUCT]:[SELLING PRICE]],5,FALSE)</f>
        <v>222.61661439991499</v>
      </c>
      <c r="L8106" s="16">
        <f ca="1">J8106*Table3[[#This Row],[QUANTITY]]</f>
        <v>725</v>
      </c>
      <c r="M8106" s="16">
        <f ca="1">K8106*Table3[[#This Row],[QUANTITY]]*(1-Table3[[#This Row],[DISCOUNT %]])</f>
        <v>1059.6246720985832</v>
      </c>
      <c r="N8106" s="3">
        <f>DAY(Table3[[#This Row],[DATE]])</f>
        <v>11</v>
      </c>
      <c r="O8106" s="3" t="str">
        <f>TEXT(Table3[[#This Row],[DATE]],"mmm")</f>
        <v>Mar</v>
      </c>
      <c r="P8106" s="3">
        <f>YEAR(Table3[[#This Row],[DATE]])</f>
        <v>2043</v>
      </c>
    </row>
    <row r="8107" spans="1:16" x14ac:dyDescent="0.3">
      <c r="A8107" s="6">
        <v>52302</v>
      </c>
      <c r="B8107" s="7" t="s">
        <v>1815</v>
      </c>
      <c r="C8107" s="9">
        <f t="shared" ca="1" si="252"/>
        <v>7</v>
      </c>
      <c r="D8107" s="9" t="s">
        <v>2115</v>
      </c>
      <c r="E8107" s="9" t="s">
        <v>2116</v>
      </c>
      <c r="F8107" s="10">
        <f t="shared" ca="1" si="253"/>
        <v>1.2426494912327281E-3</v>
      </c>
      <c r="G8107" s="3" t="str">
        <f>VLOOKUP(Table3[[#This Row],[PRODUCT ID]],Table1[[PRODUCT]:[SELLING PRICE]],1,FALSE)</f>
        <v>Product763</v>
      </c>
      <c r="H8107" s="3" t="str">
        <f>VLOOKUP(Table3[[#This Row],[PRODUCT ID]],Table1[[PRODUCT]:[SELLING PRICE]],2,FALSE)</f>
        <v>Category4</v>
      </c>
      <c r="I8107" s="3" t="str">
        <f>VLOOKUP(Table3[[#This Row],[PRODUCT ID]],Table1[[PRODUCT]:[SELLING PRICE]],3,FALSE)</f>
        <v>Kg</v>
      </c>
      <c r="J8107" s="16">
        <f ca="1">VLOOKUP(Table3[[#This Row],[PRODUCT ID]],Table1[[PRODUCT]:[SELLING PRICE]],4,FALSE)</f>
        <v>23</v>
      </c>
      <c r="K8107" s="16">
        <f ca="1">VLOOKUP(Table3[[#This Row],[PRODUCT ID]],Table1[[PRODUCT]:[SELLING PRICE]],5,FALSE)</f>
        <v>276.18781846878926</v>
      </c>
      <c r="L8107" s="16">
        <f ca="1">J8107*Table3[[#This Row],[QUANTITY]]</f>
        <v>161</v>
      </c>
      <c r="M8107" s="16">
        <f ca="1">K8107*Table3[[#This Row],[QUANTITY]]*(1-Table3[[#This Row],[DISCOUNT %]])</f>
        <v>1930.9122967167903</v>
      </c>
      <c r="N8107" s="3">
        <f>DAY(Table3[[#This Row],[DATE]])</f>
        <v>12</v>
      </c>
      <c r="O8107" s="3" t="str">
        <f>TEXT(Table3[[#This Row],[DATE]],"mmm")</f>
        <v>Mar</v>
      </c>
      <c r="P8107" s="3">
        <f>YEAR(Table3[[#This Row],[DATE]])</f>
        <v>2043</v>
      </c>
    </row>
    <row r="8108" spans="1:16" x14ac:dyDescent="0.3">
      <c r="A8108" s="6">
        <v>52303</v>
      </c>
      <c r="B8108" s="7" t="s">
        <v>1816</v>
      </c>
      <c r="C8108" s="9">
        <f t="shared" ca="1" si="252"/>
        <v>2</v>
      </c>
      <c r="D8108" s="9" t="s">
        <v>2117</v>
      </c>
      <c r="E8108" s="9" t="s">
        <v>2116</v>
      </c>
      <c r="F8108" s="10">
        <f t="shared" ca="1" si="253"/>
        <v>5.5327570557073165E-3</v>
      </c>
      <c r="G8108" s="3" t="str">
        <f>VLOOKUP(Table3[[#This Row],[PRODUCT ID]],Table1[[PRODUCT]:[SELLING PRICE]],1,FALSE)</f>
        <v>Product764</v>
      </c>
      <c r="H8108" s="3" t="str">
        <f>VLOOKUP(Table3[[#This Row],[PRODUCT ID]],Table1[[PRODUCT]:[SELLING PRICE]],2,FALSE)</f>
        <v>Category5</v>
      </c>
      <c r="I8108" s="3" t="str">
        <f>VLOOKUP(Table3[[#This Row],[PRODUCT ID]],Table1[[PRODUCT]:[SELLING PRICE]],3,FALSE)</f>
        <v>Lt</v>
      </c>
      <c r="J8108" s="16">
        <f ca="1">VLOOKUP(Table3[[#This Row],[PRODUCT ID]],Table1[[PRODUCT]:[SELLING PRICE]],4,FALSE)</f>
        <v>17</v>
      </c>
      <c r="K8108" s="16">
        <f ca="1">VLOOKUP(Table3[[#This Row],[PRODUCT ID]],Table1[[PRODUCT]:[SELLING PRICE]],5,FALSE)</f>
        <v>306.7576246089302</v>
      </c>
      <c r="L8108" s="16">
        <f ca="1">J8108*Table3[[#This Row],[QUANTITY]]</f>
        <v>34</v>
      </c>
      <c r="M8108" s="16">
        <f ca="1">K8108*Table3[[#This Row],[QUANTITY]]*(1-Table3[[#This Row],[DISCOUNT %]])</f>
        <v>610.12081839396626</v>
      </c>
      <c r="N8108" s="3">
        <f>DAY(Table3[[#This Row],[DATE]])</f>
        <v>13</v>
      </c>
      <c r="O8108" s="3" t="str">
        <f>TEXT(Table3[[#This Row],[DATE]],"mmm")</f>
        <v>Mar</v>
      </c>
      <c r="P8108" s="3">
        <f>YEAR(Table3[[#This Row],[DATE]])</f>
        <v>2043</v>
      </c>
    </row>
    <row r="8109" spans="1:16" x14ac:dyDescent="0.3">
      <c r="A8109" s="6">
        <v>52304</v>
      </c>
      <c r="B8109" s="7" t="s">
        <v>1817</v>
      </c>
      <c r="C8109" s="9">
        <f t="shared" ca="1" si="252"/>
        <v>9</v>
      </c>
      <c r="D8109" s="9" t="s">
        <v>2117</v>
      </c>
      <c r="E8109" s="9" t="s">
        <v>2116</v>
      </c>
      <c r="F8109" s="10">
        <f t="shared" ca="1" si="253"/>
        <v>1.9669076578899904E-2</v>
      </c>
      <c r="G8109" s="3" t="str">
        <f>VLOOKUP(Table3[[#This Row],[PRODUCT ID]],Table1[[PRODUCT]:[SELLING PRICE]],1,FALSE)</f>
        <v>Product765</v>
      </c>
      <c r="H8109" s="3" t="str">
        <f>VLOOKUP(Table3[[#This Row],[PRODUCT ID]],Table1[[PRODUCT]:[SELLING PRICE]],2,FALSE)</f>
        <v>Category1</v>
      </c>
      <c r="I8109" s="3" t="str">
        <f>VLOOKUP(Table3[[#This Row],[PRODUCT ID]],Table1[[PRODUCT]:[SELLING PRICE]],3,FALSE)</f>
        <v>Ft</v>
      </c>
      <c r="J8109" s="16">
        <f ca="1">VLOOKUP(Table3[[#This Row],[PRODUCT ID]],Table1[[PRODUCT]:[SELLING PRICE]],4,FALSE)</f>
        <v>28</v>
      </c>
      <c r="K8109" s="16">
        <f ca="1">VLOOKUP(Table3[[#This Row],[PRODUCT ID]],Table1[[PRODUCT]:[SELLING PRICE]],5,FALSE)</f>
        <v>62.76588107094706</v>
      </c>
      <c r="L8109" s="16">
        <f ca="1">J8109*Table3[[#This Row],[QUANTITY]]</f>
        <v>252</v>
      </c>
      <c r="M8109" s="16">
        <f ca="1">K8109*Table3[[#This Row],[QUANTITY]]*(1-Table3[[#This Row],[DISCOUNT %]])</f>
        <v>553.78200734658435</v>
      </c>
      <c r="N8109" s="3">
        <f>DAY(Table3[[#This Row],[DATE]])</f>
        <v>14</v>
      </c>
      <c r="O8109" s="3" t="str">
        <f>TEXT(Table3[[#This Row],[DATE]],"mmm")</f>
        <v>Mar</v>
      </c>
      <c r="P8109" s="3">
        <f>YEAR(Table3[[#This Row],[DATE]])</f>
        <v>2043</v>
      </c>
    </row>
    <row r="8110" spans="1:16" x14ac:dyDescent="0.3">
      <c r="A8110" s="6">
        <v>52305</v>
      </c>
      <c r="B8110" s="7" t="s">
        <v>1818</v>
      </c>
      <c r="C8110" s="9">
        <f t="shared" ca="1" si="252"/>
        <v>7</v>
      </c>
      <c r="D8110" s="9" t="s">
        <v>2116</v>
      </c>
      <c r="E8110" s="9" t="s">
        <v>2118</v>
      </c>
      <c r="F8110" s="10">
        <f t="shared" ca="1" si="253"/>
        <v>9.8575662037074685E-2</v>
      </c>
      <c r="G8110" s="3" t="str">
        <f>VLOOKUP(Table3[[#This Row],[PRODUCT ID]],Table1[[PRODUCT]:[SELLING PRICE]],1,FALSE)</f>
        <v>Product766</v>
      </c>
      <c r="H8110" s="3" t="str">
        <f>VLOOKUP(Table3[[#This Row],[PRODUCT ID]],Table1[[PRODUCT]:[SELLING PRICE]],2,FALSE)</f>
        <v>Category2</v>
      </c>
      <c r="I8110" s="3" t="str">
        <f>VLOOKUP(Table3[[#This Row],[PRODUCT ID]],Table1[[PRODUCT]:[SELLING PRICE]],3,FALSE)</f>
        <v>Kg</v>
      </c>
      <c r="J8110" s="16">
        <f ca="1">VLOOKUP(Table3[[#This Row],[PRODUCT ID]],Table1[[PRODUCT]:[SELLING PRICE]],4,FALSE)</f>
        <v>25</v>
      </c>
      <c r="K8110" s="16">
        <f ca="1">VLOOKUP(Table3[[#This Row],[PRODUCT ID]],Table1[[PRODUCT]:[SELLING PRICE]],5,FALSE)</f>
        <v>111.56759516807857</v>
      </c>
      <c r="L8110" s="16">
        <f ca="1">J8110*Table3[[#This Row],[QUANTITY]]</f>
        <v>175</v>
      </c>
      <c r="M8110" s="16">
        <f ca="1">K8110*Table3[[#This Row],[QUANTITY]]*(1-Table3[[#This Row],[DISCOUNT %]])</f>
        <v>703.98821928750624</v>
      </c>
      <c r="N8110" s="3">
        <f>DAY(Table3[[#This Row],[DATE]])</f>
        <v>15</v>
      </c>
      <c r="O8110" s="3" t="str">
        <f>TEXT(Table3[[#This Row],[DATE]],"mmm")</f>
        <v>Mar</v>
      </c>
      <c r="P8110" s="3">
        <f>YEAR(Table3[[#This Row],[DATE]])</f>
        <v>2043</v>
      </c>
    </row>
    <row r="8111" spans="1:16" x14ac:dyDescent="0.3">
      <c r="A8111" s="6">
        <v>52306</v>
      </c>
      <c r="B8111" s="7" t="s">
        <v>1819</v>
      </c>
      <c r="C8111" s="9">
        <f t="shared" ca="1" si="252"/>
        <v>9</v>
      </c>
      <c r="D8111" s="9" t="s">
        <v>2116</v>
      </c>
      <c r="E8111" s="9" t="s">
        <v>2116</v>
      </c>
      <c r="F8111" s="10">
        <f t="shared" ca="1" si="253"/>
        <v>7.6854008855745351E-2</v>
      </c>
      <c r="G8111" s="3" t="str">
        <f>VLOOKUP(Table3[[#This Row],[PRODUCT ID]],Table1[[PRODUCT]:[SELLING PRICE]],1,FALSE)</f>
        <v>Product767</v>
      </c>
      <c r="H8111" s="3" t="str">
        <f>VLOOKUP(Table3[[#This Row],[PRODUCT ID]],Table1[[PRODUCT]:[SELLING PRICE]],2,FALSE)</f>
        <v>Category3</v>
      </c>
      <c r="I8111" s="3" t="str">
        <f>VLOOKUP(Table3[[#This Row],[PRODUCT ID]],Table1[[PRODUCT]:[SELLING PRICE]],3,FALSE)</f>
        <v>No</v>
      </c>
      <c r="J8111" s="16">
        <f ca="1">VLOOKUP(Table3[[#This Row],[PRODUCT ID]],Table1[[PRODUCT]:[SELLING PRICE]],4,FALSE)</f>
        <v>221</v>
      </c>
      <c r="K8111" s="16">
        <f ca="1">VLOOKUP(Table3[[#This Row],[PRODUCT ID]],Table1[[PRODUCT]:[SELLING PRICE]],5,FALSE)</f>
        <v>126.68339656331017</v>
      </c>
      <c r="L8111" s="16">
        <f ca="1">J8111*Table3[[#This Row],[QUANTITY]]</f>
        <v>1989</v>
      </c>
      <c r="M8111" s="16">
        <f ca="1">K8111*Table3[[#This Row],[QUANTITY]]*(1-Table3[[#This Row],[DISCOUNT %]])</f>
        <v>1052.5254271376186</v>
      </c>
      <c r="N8111" s="3">
        <f>DAY(Table3[[#This Row],[DATE]])</f>
        <v>16</v>
      </c>
      <c r="O8111" s="3" t="str">
        <f>TEXT(Table3[[#This Row],[DATE]],"mmm")</f>
        <v>Mar</v>
      </c>
      <c r="P8111" s="3">
        <f>YEAR(Table3[[#This Row],[DATE]])</f>
        <v>2043</v>
      </c>
    </row>
    <row r="8112" spans="1:16" x14ac:dyDescent="0.3">
      <c r="A8112" s="6">
        <v>52307</v>
      </c>
      <c r="B8112" s="7" t="s">
        <v>1820</v>
      </c>
      <c r="C8112" s="9">
        <f t="shared" ca="1" si="252"/>
        <v>10</v>
      </c>
      <c r="D8112" s="9" t="s">
        <v>2116</v>
      </c>
      <c r="E8112" s="9" t="s">
        <v>2116</v>
      </c>
      <c r="F8112" s="10">
        <f t="shared" ca="1" si="253"/>
        <v>1.5399632464910174E-2</v>
      </c>
      <c r="G8112" s="3" t="str">
        <f>VLOOKUP(Table3[[#This Row],[PRODUCT ID]],Table1[[PRODUCT]:[SELLING PRICE]],1,FALSE)</f>
        <v>Product768</v>
      </c>
      <c r="H8112" s="3" t="str">
        <f>VLOOKUP(Table3[[#This Row],[PRODUCT ID]],Table1[[PRODUCT]:[SELLING PRICE]],2,FALSE)</f>
        <v>Category4</v>
      </c>
      <c r="I8112" s="3" t="str">
        <f>VLOOKUP(Table3[[#This Row],[PRODUCT ID]],Table1[[PRODUCT]:[SELLING PRICE]],3,FALSE)</f>
        <v>No</v>
      </c>
      <c r="J8112" s="16">
        <f ca="1">VLOOKUP(Table3[[#This Row],[PRODUCT ID]],Table1[[PRODUCT]:[SELLING PRICE]],4,FALSE)</f>
        <v>194</v>
      </c>
      <c r="K8112" s="16">
        <f ca="1">VLOOKUP(Table3[[#This Row],[PRODUCT ID]],Table1[[PRODUCT]:[SELLING PRICE]],5,FALSE)</f>
        <v>91.682979381595558</v>
      </c>
      <c r="L8112" s="16">
        <f ca="1">J8112*Table3[[#This Row],[QUANTITY]]</f>
        <v>1940</v>
      </c>
      <c r="M8112" s="16">
        <f ca="1">K8112*Table3[[#This Row],[QUANTITY]]*(1-Table3[[#This Row],[DISCOUNT %]])</f>
        <v>902.71095195831049</v>
      </c>
      <c r="N8112" s="3">
        <f>DAY(Table3[[#This Row],[DATE]])</f>
        <v>17</v>
      </c>
      <c r="O8112" s="3" t="str">
        <f>TEXT(Table3[[#This Row],[DATE]],"mmm")</f>
        <v>Mar</v>
      </c>
      <c r="P8112" s="3">
        <f>YEAR(Table3[[#This Row],[DATE]])</f>
        <v>2043</v>
      </c>
    </row>
    <row r="8113" spans="1:16" x14ac:dyDescent="0.3">
      <c r="A8113" s="6">
        <v>52308</v>
      </c>
      <c r="B8113" s="7" t="s">
        <v>1821</v>
      </c>
      <c r="C8113" s="9">
        <f t="shared" ca="1" si="252"/>
        <v>6</v>
      </c>
      <c r="D8113" s="9" t="s">
        <v>2116</v>
      </c>
      <c r="E8113" s="9" t="s">
        <v>2116</v>
      </c>
      <c r="F8113" s="10">
        <f t="shared" ca="1" si="253"/>
        <v>3.9153394641085019E-2</v>
      </c>
      <c r="G8113" s="3" t="str">
        <f>VLOOKUP(Table3[[#This Row],[PRODUCT ID]],Table1[[PRODUCT]:[SELLING PRICE]],1,FALSE)</f>
        <v>Product769</v>
      </c>
      <c r="H8113" s="3" t="str">
        <f>VLOOKUP(Table3[[#This Row],[PRODUCT ID]],Table1[[PRODUCT]:[SELLING PRICE]],2,FALSE)</f>
        <v>Category1</v>
      </c>
      <c r="I8113" s="3" t="str">
        <f>VLOOKUP(Table3[[#This Row],[PRODUCT ID]],Table1[[PRODUCT]:[SELLING PRICE]],3,FALSE)</f>
        <v>Ft</v>
      </c>
      <c r="J8113" s="16">
        <f ca="1">VLOOKUP(Table3[[#This Row],[PRODUCT ID]],Table1[[PRODUCT]:[SELLING PRICE]],4,FALSE)</f>
        <v>165</v>
      </c>
      <c r="K8113" s="16">
        <f ca="1">VLOOKUP(Table3[[#This Row],[PRODUCT ID]],Table1[[PRODUCT]:[SELLING PRICE]],5,FALSE)</f>
        <v>281.08111779280364</v>
      </c>
      <c r="L8113" s="16">
        <f ca="1">J8113*Table3[[#This Row],[QUANTITY]]</f>
        <v>990</v>
      </c>
      <c r="M8113" s="16">
        <f ca="1">K8113*Table3[[#This Row],[QUANTITY]]*(1-Table3[[#This Row],[DISCOUNT %]])</f>
        <v>1620.455027170228</v>
      </c>
      <c r="N8113" s="3">
        <f>DAY(Table3[[#This Row],[DATE]])</f>
        <v>18</v>
      </c>
      <c r="O8113" s="3" t="str">
        <f>TEXT(Table3[[#This Row],[DATE]],"mmm")</f>
        <v>Mar</v>
      </c>
      <c r="P8113" s="3">
        <f>YEAR(Table3[[#This Row],[DATE]])</f>
        <v>2043</v>
      </c>
    </row>
    <row r="8114" spans="1:16" x14ac:dyDescent="0.3">
      <c r="A8114" s="6">
        <v>52309</v>
      </c>
      <c r="B8114" s="7" t="s">
        <v>1822</v>
      </c>
      <c r="C8114" s="9">
        <f t="shared" ca="1" si="252"/>
        <v>2</v>
      </c>
      <c r="D8114" s="9" t="s">
        <v>2115</v>
      </c>
      <c r="E8114" s="9" t="s">
        <v>2116</v>
      </c>
      <c r="F8114" s="10">
        <f t="shared" ca="1" si="253"/>
        <v>4.7524615929097319E-2</v>
      </c>
      <c r="G8114" s="3" t="str">
        <f>VLOOKUP(Table3[[#This Row],[PRODUCT ID]],Table1[[PRODUCT]:[SELLING PRICE]],1,FALSE)</f>
        <v>Product770</v>
      </c>
      <c r="H8114" s="3" t="str">
        <f>VLOOKUP(Table3[[#This Row],[PRODUCT ID]],Table1[[PRODUCT]:[SELLING PRICE]],2,FALSE)</f>
        <v>Category2</v>
      </c>
      <c r="I8114" s="3" t="str">
        <f>VLOOKUP(Table3[[#This Row],[PRODUCT ID]],Table1[[PRODUCT]:[SELLING PRICE]],3,FALSE)</f>
        <v>No</v>
      </c>
      <c r="J8114" s="16">
        <f ca="1">VLOOKUP(Table3[[#This Row],[PRODUCT ID]],Table1[[PRODUCT]:[SELLING PRICE]],4,FALSE)</f>
        <v>26</v>
      </c>
      <c r="K8114" s="16">
        <f ca="1">VLOOKUP(Table3[[#This Row],[PRODUCT ID]],Table1[[PRODUCT]:[SELLING PRICE]],5,FALSE)</f>
        <v>307.74405203070279</v>
      </c>
      <c r="L8114" s="16">
        <f ca="1">J8114*Table3[[#This Row],[QUANTITY]]</f>
        <v>52</v>
      </c>
      <c r="M8114" s="16">
        <f ca="1">K8114*Table3[[#This Row],[QUANTITY]]*(1-Table3[[#This Row],[DISCOUNT %]])</f>
        <v>586.23726830695898</v>
      </c>
      <c r="N8114" s="3">
        <f>DAY(Table3[[#This Row],[DATE]])</f>
        <v>19</v>
      </c>
      <c r="O8114" s="3" t="str">
        <f>TEXT(Table3[[#This Row],[DATE]],"mmm")</f>
        <v>Mar</v>
      </c>
      <c r="P8114" s="3">
        <f>YEAR(Table3[[#This Row],[DATE]])</f>
        <v>2043</v>
      </c>
    </row>
    <row r="8115" spans="1:16" x14ac:dyDescent="0.3">
      <c r="A8115" s="6">
        <v>52310</v>
      </c>
      <c r="B8115" s="7" t="s">
        <v>1823</v>
      </c>
      <c r="C8115" s="9">
        <f t="shared" ca="1" si="252"/>
        <v>2</v>
      </c>
      <c r="D8115" s="9" t="s">
        <v>2116</v>
      </c>
      <c r="E8115" s="9" t="s">
        <v>2116</v>
      </c>
      <c r="F8115" s="10">
        <f t="shared" ca="1" si="253"/>
        <v>3.4587410148520792E-2</v>
      </c>
      <c r="G8115" s="3" t="str">
        <f>VLOOKUP(Table3[[#This Row],[PRODUCT ID]],Table1[[PRODUCT]:[SELLING PRICE]],1,FALSE)</f>
        <v>Product771</v>
      </c>
      <c r="H8115" s="3" t="str">
        <f>VLOOKUP(Table3[[#This Row],[PRODUCT ID]],Table1[[PRODUCT]:[SELLING PRICE]],2,FALSE)</f>
        <v>Category3</v>
      </c>
      <c r="I8115" s="3" t="str">
        <f>VLOOKUP(Table3[[#This Row],[PRODUCT ID]],Table1[[PRODUCT]:[SELLING PRICE]],3,FALSE)</f>
        <v>Kg</v>
      </c>
      <c r="J8115" s="16">
        <f ca="1">VLOOKUP(Table3[[#This Row],[PRODUCT ID]],Table1[[PRODUCT]:[SELLING PRICE]],4,FALSE)</f>
        <v>102</v>
      </c>
      <c r="K8115" s="16">
        <f ca="1">VLOOKUP(Table3[[#This Row],[PRODUCT ID]],Table1[[PRODUCT]:[SELLING PRICE]],5,FALSE)</f>
        <v>119.48414506172951</v>
      </c>
      <c r="L8115" s="16">
        <f ca="1">J8115*Table3[[#This Row],[QUANTITY]]</f>
        <v>204</v>
      </c>
      <c r="M8115" s="16">
        <f ca="1">K8115*Table3[[#This Row],[QUANTITY]]*(1-Table3[[#This Row],[DISCOUNT %]])</f>
        <v>230.70299586046821</v>
      </c>
      <c r="N8115" s="3">
        <f>DAY(Table3[[#This Row],[DATE]])</f>
        <v>20</v>
      </c>
      <c r="O8115" s="3" t="str">
        <f>TEXT(Table3[[#This Row],[DATE]],"mmm")</f>
        <v>Mar</v>
      </c>
      <c r="P8115" s="3">
        <f>YEAR(Table3[[#This Row],[DATE]])</f>
        <v>2043</v>
      </c>
    </row>
    <row r="8116" spans="1:16" x14ac:dyDescent="0.3">
      <c r="A8116" s="6">
        <v>52311</v>
      </c>
      <c r="B8116" s="7" t="s">
        <v>1824</v>
      </c>
      <c r="C8116" s="9">
        <f t="shared" ca="1" si="252"/>
        <v>10</v>
      </c>
      <c r="D8116" s="9" t="s">
        <v>2117</v>
      </c>
      <c r="E8116" s="9" t="s">
        <v>2118</v>
      </c>
      <c r="F8116" s="10">
        <f t="shared" ca="1" si="253"/>
        <v>7.6282198177704874E-2</v>
      </c>
      <c r="G8116" s="3" t="str">
        <f>VLOOKUP(Table3[[#This Row],[PRODUCT ID]],Table1[[PRODUCT]:[SELLING PRICE]],1,FALSE)</f>
        <v>Product772</v>
      </c>
      <c r="H8116" s="3" t="str">
        <f>VLOOKUP(Table3[[#This Row],[PRODUCT ID]],Table1[[PRODUCT]:[SELLING PRICE]],2,FALSE)</f>
        <v>Category4</v>
      </c>
      <c r="I8116" s="3" t="str">
        <f>VLOOKUP(Table3[[#This Row],[PRODUCT ID]],Table1[[PRODUCT]:[SELLING PRICE]],3,FALSE)</f>
        <v>Kg</v>
      </c>
      <c r="J8116" s="16">
        <f ca="1">VLOOKUP(Table3[[#This Row],[PRODUCT ID]],Table1[[PRODUCT]:[SELLING PRICE]],4,FALSE)</f>
        <v>20</v>
      </c>
      <c r="K8116" s="16">
        <f ca="1">VLOOKUP(Table3[[#This Row],[PRODUCT ID]],Table1[[PRODUCT]:[SELLING PRICE]],5,FALSE)</f>
        <v>284.49051781950675</v>
      </c>
      <c r="L8116" s="16">
        <f ca="1">J8116*Table3[[#This Row],[QUANTITY]]</f>
        <v>200</v>
      </c>
      <c r="M8116" s="16">
        <f ca="1">K8116*Table3[[#This Row],[QUANTITY]]*(1-Table3[[#This Row],[DISCOUNT %]])</f>
        <v>2627.8895575952124</v>
      </c>
      <c r="N8116" s="3">
        <f>DAY(Table3[[#This Row],[DATE]])</f>
        <v>21</v>
      </c>
      <c r="O8116" s="3" t="str">
        <f>TEXT(Table3[[#This Row],[DATE]],"mmm")</f>
        <v>Mar</v>
      </c>
      <c r="P8116" s="3">
        <f>YEAR(Table3[[#This Row],[DATE]])</f>
        <v>2043</v>
      </c>
    </row>
    <row r="8117" spans="1:16" x14ac:dyDescent="0.3">
      <c r="A8117" s="6">
        <v>52312</v>
      </c>
      <c r="B8117" s="7" t="s">
        <v>1825</v>
      </c>
      <c r="C8117" s="9">
        <f t="shared" ca="1" si="252"/>
        <v>15</v>
      </c>
      <c r="D8117" s="9" t="s">
        <v>2115</v>
      </c>
      <c r="E8117" s="9" t="s">
        <v>2118</v>
      </c>
      <c r="F8117" s="10">
        <f t="shared" ca="1" si="253"/>
        <v>3.2466463183625817E-2</v>
      </c>
      <c r="G8117" s="3" t="str">
        <f>VLOOKUP(Table3[[#This Row],[PRODUCT ID]],Table1[[PRODUCT]:[SELLING PRICE]],1,FALSE)</f>
        <v>Product773</v>
      </c>
      <c r="H8117" s="3" t="str">
        <f>VLOOKUP(Table3[[#This Row],[PRODUCT ID]],Table1[[PRODUCT]:[SELLING PRICE]],2,FALSE)</f>
        <v>Category5</v>
      </c>
      <c r="I8117" s="3" t="str">
        <f>VLOOKUP(Table3[[#This Row],[PRODUCT ID]],Table1[[PRODUCT]:[SELLING PRICE]],3,FALSE)</f>
        <v>Lt</v>
      </c>
      <c r="J8117" s="16">
        <f ca="1">VLOOKUP(Table3[[#This Row],[PRODUCT ID]],Table1[[PRODUCT]:[SELLING PRICE]],4,FALSE)</f>
        <v>140</v>
      </c>
      <c r="K8117" s="16">
        <f ca="1">VLOOKUP(Table3[[#This Row],[PRODUCT ID]],Table1[[PRODUCT]:[SELLING PRICE]],5,FALSE)</f>
        <v>188.72077643132155</v>
      </c>
      <c r="L8117" s="16">
        <f ca="1">J8117*Table3[[#This Row],[QUANTITY]]</f>
        <v>2100</v>
      </c>
      <c r="M8117" s="16">
        <f ca="1">K8117*Table3[[#This Row],[QUANTITY]]*(1-Table3[[#This Row],[DISCOUNT %]])</f>
        <v>2738.9052043699317</v>
      </c>
      <c r="N8117" s="3">
        <f>DAY(Table3[[#This Row],[DATE]])</f>
        <v>22</v>
      </c>
      <c r="O8117" s="3" t="str">
        <f>TEXT(Table3[[#This Row],[DATE]],"mmm")</f>
        <v>Mar</v>
      </c>
      <c r="P8117" s="3">
        <f>YEAR(Table3[[#This Row],[DATE]])</f>
        <v>2043</v>
      </c>
    </row>
    <row r="8118" spans="1:16" x14ac:dyDescent="0.3">
      <c r="A8118" s="6">
        <v>52313</v>
      </c>
      <c r="B8118" s="7" t="s">
        <v>1826</v>
      </c>
      <c r="C8118" s="9">
        <f t="shared" ca="1" si="252"/>
        <v>9</v>
      </c>
      <c r="D8118" s="9" t="s">
        <v>2115</v>
      </c>
      <c r="E8118" s="9" t="s">
        <v>2116</v>
      </c>
      <c r="F8118" s="10">
        <f t="shared" ca="1" si="253"/>
        <v>1.1261064331761973E-2</v>
      </c>
      <c r="G8118" s="3" t="str">
        <f>VLOOKUP(Table3[[#This Row],[PRODUCT ID]],Table1[[PRODUCT]:[SELLING PRICE]],1,FALSE)</f>
        <v>Product774</v>
      </c>
      <c r="H8118" s="3" t="str">
        <f>VLOOKUP(Table3[[#This Row],[PRODUCT ID]],Table1[[PRODUCT]:[SELLING PRICE]],2,FALSE)</f>
        <v>Category1</v>
      </c>
      <c r="I8118" s="3" t="str">
        <f>VLOOKUP(Table3[[#This Row],[PRODUCT ID]],Table1[[PRODUCT]:[SELLING PRICE]],3,FALSE)</f>
        <v>Kg</v>
      </c>
      <c r="J8118" s="16">
        <f ca="1">VLOOKUP(Table3[[#This Row],[PRODUCT ID]],Table1[[PRODUCT]:[SELLING PRICE]],4,FALSE)</f>
        <v>186</v>
      </c>
      <c r="K8118" s="16">
        <f ca="1">VLOOKUP(Table3[[#This Row],[PRODUCT ID]],Table1[[PRODUCT]:[SELLING PRICE]],5,FALSE)</f>
        <v>40.141217423641905</v>
      </c>
      <c r="L8118" s="16">
        <f ca="1">J8118*Table3[[#This Row],[QUANTITY]]</f>
        <v>1674</v>
      </c>
      <c r="M8118" s="16">
        <f ca="1">K8118*Table3[[#This Row],[QUANTITY]]*(1-Table3[[#This Row],[DISCOUNT %]])</f>
        <v>357.20266132691125</v>
      </c>
      <c r="N8118" s="3">
        <f>DAY(Table3[[#This Row],[DATE]])</f>
        <v>23</v>
      </c>
      <c r="O8118" s="3" t="str">
        <f>TEXT(Table3[[#This Row],[DATE]],"mmm")</f>
        <v>Mar</v>
      </c>
      <c r="P8118" s="3">
        <f>YEAR(Table3[[#This Row],[DATE]])</f>
        <v>2043</v>
      </c>
    </row>
    <row r="8119" spans="1:16" x14ac:dyDescent="0.3">
      <c r="A8119" s="6">
        <v>52314</v>
      </c>
      <c r="B8119" s="7" t="s">
        <v>1827</v>
      </c>
      <c r="C8119" s="9">
        <f t="shared" ca="1" si="252"/>
        <v>10</v>
      </c>
      <c r="D8119" s="9" t="s">
        <v>2115</v>
      </c>
      <c r="E8119" s="9" t="s">
        <v>2116</v>
      </c>
      <c r="F8119" s="10">
        <f t="shared" ca="1" si="253"/>
        <v>4.0507688183211911E-2</v>
      </c>
      <c r="G8119" s="3" t="str">
        <f>VLOOKUP(Table3[[#This Row],[PRODUCT ID]],Table1[[PRODUCT]:[SELLING PRICE]],1,FALSE)</f>
        <v>Product775</v>
      </c>
      <c r="H8119" s="3" t="str">
        <f>VLOOKUP(Table3[[#This Row],[PRODUCT ID]],Table1[[PRODUCT]:[SELLING PRICE]],2,FALSE)</f>
        <v>Category2</v>
      </c>
      <c r="I8119" s="3" t="str">
        <f>VLOOKUP(Table3[[#This Row],[PRODUCT ID]],Table1[[PRODUCT]:[SELLING PRICE]],3,FALSE)</f>
        <v>Lt</v>
      </c>
      <c r="J8119" s="16">
        <f ca="1">VLOOKUP(Table3[[#This Row],[PRODUCT ID]],Table1[[PRODUCT]:[SELLING PRICE]],4,FALSE)</f>
        <v>130</v>
      </c>
      <c r="K8119" s="16">
        <f ca="1">VLOOKUP(Table3[[#This Row],[PRODUCT ID]],Table1[[PRODUCT]:[SELLING PRICE]],5,FALSE)</f>
        <v>144.35704405300436</v>
      </c>
      <c r="L8119" s="16">
        <f ca="1">J8119*Table3[[#This Row],[QUANTITY]]</f>
        <v>1300</v>
      </c>
      <c r="M8119" s="16">
        <f ca="1">K8119*Table3[[#This Row],[QUANTITY]]*(1-Table3[[#This Row],[DISCOUNT %]])</f>
        <v>1385.0947392545506</v>
      </c>
      <c r="N8119" s="3">
        <f>DAY(Table3[[#This Row],[DATE]])</f>
        <v>24</v>
      </c>
      <c r="O8119" s="3" t="str">
        <f>TEXT(Table3[[#This Row],[DATE]],"mmm")</f>
        <v>Mar</v>
      </c>
      <c r="P8119" s="3">
        <f>YEAR(Table3[[#This Row],[DATE]])</f>
        <v>2043</v>
      </c>
    </row>
    <row r="8120" spans="1:16" x14ac:dyDescent="0.3">
      <c r="A8120" s="6">
        <v>52315</v>
      </c>
      <c r="B8120" s="7" t="s">
        <v>1828</v>
      </c>
      <c r="C8120" s="9">
        <f t="shared" ca="1" si="252"/>
        <v>13</v>
      </c>
      <c r="D8120" s="9" t="s">
        <v>2116</v>
      </c>
      <c r="E8120" s="9" t="s">
        <v>2116</v>
      </c>
      <c r="F8120" s="10">
        <f t="shared" ca="1" si="253"/>
        <v>2.6245564684922898E-3</v>
      </c>
      <c r="G8120" s="3" t="str">
        <f>VLOOKUP(Table3[[#This Row],[PRODUCT ID]],Table1[[PRODUCT]:[SELLING PRICE]],1,FALSE)</f>
        <v>Product776</v>
      </c>
      <c r="H8120" s="3" t="str">
        <f>VLOOKUP(Table3[[#This Row],[PRODUCT ID]],Table1[[PRODUCT]:[SELLING PRICE]],2,FALSE)</f>
        <v>Category3</v>
      </c>
      <c r="I8120" s="3" t="str">
        <f>VLOOKUP(Table3[[#This Row],[PRODUCT ID]],Table1[[PRODUCT]:[SELLING PRICE]],3,FALSE)</f>
        <v>Ft</v>
      </c>
      <c r="J8120" s="16">
        <f ca="1">VLOOKUP(Table3[[#This Row],[PRODUCT ID]],Table1[[PRODUCT]:[SELLING PRICE]],4,FALSE)</f>
        <v>135</v>
      </c>
      <c r="K8120" s="16">
        <f ca="1">VLOOKUP(Table3[[#This Row],[PRODUCT ID]],Table1[[PRODUCT]:[SELLING PRICE]],5,FALSE)</f>
        <v>262.15347862789372</v>
      </c>
      <c r="L8120" s="16">
        <f ca="1">J8120*Table3[[#This Row],[QUANTITY]]</f>
        <v>1755</v>
      </c>
      <c r="M8120" s="16">
        <f ca="1">K8120*Table3[[#This Row],[QUANTITY]]*(1-Table3[[#This Row],[DISCOUNT %]])</f>
        <v>3399.0507462577007</v>
      </c>
      <c r="N8120" s="3">
        <f>DAY(Table3[[#This Row],[DATE]])</f>
        <v>25</v>
      </c>
      <c r="O8120" s="3" t="str">
        <f>TEXT(Table3[[#This Row],[DATE]],"mmm")</f>
        <v>Mar</v>
      </c>
      <c r="P8120" s="3">
        <f>YEAR(Table3[[#This Row],[DATE]])</f>
        <v>2043</v>
      </c>
    </row>
    <row r="8121" spans="1:16" x14ac:dyDescent="0.3">
      <c r="A8121" s="6">
        <v>52316</v>
      </c>
      <c r="B8121" s="7" t="s">
        <v>1829</v>
      </c>
      <c r="C8121" s="9">
        <f t="shared" ca="1" si="252"/>
        <v>5</v>
      </c>
      <c r="D8121" s="9" t="s">
        <v>2116</v>
      </c>
      <c r="E8121" s="9" t="s">
        <v>2116</v>
      </c>
      <c r="F8121" s="10">
        <f t="shared" ca="1" si="253"/>
        <v>1.1758912231267871E-2</v>
      </c>
      <c r="G8121" s="3" t="str">
        <f>VLOOKUP(Table3[[#This Row],[PRODUCT ID]],Table1[[PRODUCT]:[SELLING PRICE]],1,FALSE)</f>
        <v>Product777</v>
      </c>
      <c r="H8121" s="3" t="str">
        <f>VLOOKUP(Table3[[#This Row],[PRODUCT ID]],Table1[[PRODUCT]:[SELLING PRICE]],2,FALSE)</f>
        <v>Category4</v>
      </c>
      <c r="I8121" s="3" t="str">
        <f>VLOOKUP(Table3[[#This Row],[PRODUCT ID]],Table1[[PRODUCT]:[SELLING PRICE]],3,FALSE)</f>
        <v>Kg</v>
      </c>
      <c r="J8121" s="16">
        <f ca="1">VLOOKUP(Table3[[#This Row],[PRODUCT ID]],Table1[[PRODUCT]:[SELLING PRICE]],4,FALSE)</f>
        <v>165</v>
      </c>
      <c r="K8121" s="16">
        <f ca="1">VLOOKUP(Table3[[#This Row],[PRODUCT ID]],Table1[[PRODUCT]:[SELLING PRICE]],5,FALSE)</f>
        <v>81.268341091433086</v>
      </c>
      <c r="L8121" s="16">
        <f ca="1">J8121*Table3[[#This Row],[QUANTITY]]</f>
        <v>825</v>
      </c>
      <c r="M8121" s="16">
        <f ca="1">K8121*Table3[[#This Row],[QUANTITY]]*(1-Table3[[#This Row],[DISCOUNT %]])</f>
        <v>401.56356900679089</v>
      </c>
      <c r="N8121" s="3">
        <f>DAY(Table3[[#This Row],[DATE]])</f>
        <v>26</v>
      </c>
      <c r="O8121" s="3" t="str">
        <f>TEXT(Table3[[#This Row],[DATE]],"mmm")</f>
        <v>Mar</v>
      </c>
      <c r="P8121" s="3">
        <f>YEAR(Table3[[#This Row],[DATE]])</f>
        <v>2043</v>
      </c>
    </row>
    <row r="8122" spans="1:16" x14ac:dyDescent="0.3">
      <c r="A8122" s="6">
        <v>52317</v>
      </c>
      <c r="B8122" s="7" t="s">
        <v>1830</v>
      </c>
      <c r="C8122" s="9">
        <f t="shared" ca="1" si="252"/>
        <v>13</v>
      </c>
      <c r="D8122" s="9" t="s">
        <v>2116</v>
      </c>
      <c r="E8122" s="9" t="s">
        <v>2118</v>
      </c>
      <c r="F8122" s="10">
        <f t="shared" ca="1" si="253"/>
        <v>8.8101846875750414E-2</v>
      </c>
      <c r="G8122" s="3" t="str">
        <f>VLOOKUP(Table3[[#This Row],[PRODUCT ID]],Table1[[PRODUCT]:[SELLING PRICE]],1,FALSE)</f>
        <v>Product778</v>
      </c>
      <c r="H8122" s="3" t="str">
        <f>VLOOKUP(Table3[[#This Row],[PRODUCT ID]],Table1[[PRODUCT]:[SELLING PRICE]],2,FALSE)</f>
        <v>Category5</v>
      </c>
      <c r="I8122" s="3" t="str">
        <f>VLOOKUP(Table3[[#This Row],[PRODUCT ID]],Table1[[PRODUCT]:[SELLING PRICE]],3,FALSE)</f>
        <v>No</v>
      </c>
      <c r="J8122" s="16">
        <f ca="1">VLOOKUP(Table3[[#This Row],[PRODUCT ID]],Table1[[PRODUCT]:[SELLING PRICE]],4,FALSE)</f>
        <v>147</v>
      </c>
      <c r="K8122" s="16">
        <f ca="1">VLOOKUP(Table3[[#This Row],[PRODUCT ID]],Table1[[PRODUCT]:[SELLING PRICE]],5,FALSE)</f>
        <v>227.18560104882957</v>
      </c>
      <c r="L8122" s="16">
        <f ca="1">J8122*Table3[[#This Row],[QUANTITY]]</f>
        <v>1911</v>
      </c>
      <c r="M8122" s="16">
        <f ca="1">K8122*Table3[[#This Row],[QUANTITY]]*(1-Table3[[#This Row],[DISCOUNT %]])</f>
        <v>2693.2116901670533</v>
      </c>
      <c r="N8122" s="3">
        <f>DAY(Table3[[#This Row],[DATE]])</f>
        <v>27</v>
      </c>
      <c r="O8122" s="3" t="str">
        <f>TEXT(Table3[[#This Row],[DATE]],"mmm")</f>
        <v>Mar</v>
      </c>
      <c r="P8122" s="3">
        <f>YEAR(Table3[[#This Row],[DATE]])</f>
        <v>2043</v>
      </c>
    </row>
    <row r="8123" spans="1:16" x14ac:dyDescent="0.3">
      <c r="A8123" s="6">
        <v>52318</v>
      </c>
      <c r="B8123" s="7" t="s">
        <v>1831</v>
      </c>
      <c r="C8123" s="9">
        <f t="shared" ca="1" si="252"/>
        <v>1</v>
      </c>
      <c r="D8123" s="9" t="s">
        <v>2115</v>
      </c>
      <c r="E8123" s="9" t="s">
        <v>2116</v>
      </c>
      <c r="F8123" s="10">
        <f t="shared" ca="1" si="253"/>
        <v>1.4398616237931251E-2</v>
      </c>
      <c r="G8123" s="3" t="str">
        <f>VLOOKUP(Table3[[#This Row],[PRODUCT ID]],Table1[[PRODUCT]:[SELLING PRICE]],1,FALSE)</f>
        <v>Product779</v>
      </c>
      <c r="H8123" s="3" t="str">
        <f>VLOOKUP(Table3[[#This Row],[PRODUCT ID]],Table1[[PRODUCT]:[SELLING PRICE]],2,FALSE)</f>
        <v>Category1</v>
      </c>
      <c r="I8123" s="3" t="str">
        <f>VLOOKUP(Table3[[#This Row],[PRODUCT ID]],Table1[[PRODUCT]:[SELLING PRICE]],3,FALSE)</f>
        <v>No</v>
      </c>
      <c r="J8123" s="16">
        <f ca="1">VLOOKUP(Table3[[#This Row],[PRODUCT ID]],Table1[[PRODUCT]:[SELLING PRICE]],4,FALSE)</f>
        <v>84</v>
      </c>
      <c r="K8123" s="16">
        <f ca="1">VLOOKUP(Table3[[#This Row],[PRODUCT ID]],Table1[[PRODUCT]:[SELLING PRICE]],5,FALSE)</f>
        <v>69.72226463586928</v>
      </c>
      <c r="L8123" s="16">
        <f ca="1">J8123*Table3[[#This Row],[QUANTITY]]</f>
        <v>84</v>
      </c>
      <c r="M8123" s="16">
        <f ca="1">K8123*Table3[[#This Row],[QUANTITY]]*(1-Table3[[#This Row],[DISCOUNT %]])</f>
        <v>68.718360504137905</v>
      </c>
      <c r="N8123" s="3">
        <f>DAY(Table3[[#This Row],[DATE]])</f>
        <v>28</v>
      </c>
      <c r="O8123" s="3" t="str">
        <f>TEXT(Table3[[#This Row],[DATE]],"mmm")</f>
        <v>Mar</v>
      </c>
      <c r="P8123" s="3">
        <f>YEAR(Table3[[#This Row],[DATE]])</f>
        <v>2043</v>
      </c>
    </row>
    <row r="8124" spans="1:16" x14ac:dyDescent="0.3">
      <c r="A8124" s="6">
        <v>52319</v>
      </c>
      <c r="B8124" s="7" t="s">
        <v>1832</v>
      </c>
      <c r="C8124" s="9">
        <f t="shared" ca="1" si="252"/>
        <v>1</v>
      </c>
      <c r="D8124" s="9" t="s">
        <v>2117</v>
      </c>
      <c r="E8124" s="9" t="s">
        <v>2116</v>
      </c>
      <c r="F8124" s="10">
        <f t="shared" ca="1" si="253"/>
        <v>6.6432822959110766E-2</v>
      </c>
      <c r="G8124" s="3" t="str">
        <f>VLOOKUP(Table3[[#This Row],[PRODUCT ID]],Table1[[PRODUCT]:[SELLING PRICE]],1,FALSE)</f>
        <v>Product780</v>
      </c>
      <c r="H8124" s="3" t="str">
        <f>VLOOKUP(Table3[[#This Row],[PRODUCT ID]],Table1[[PRODUCT]:[SELLING PRICE]],2,FALSE)</f>
        <v>Category2</v>
      </c>
      <c r="I8124" s="3" t="str">
        <f>VLOOKUP(Table3[[#This Row],[PRODUCT ID]],Table1[[PRODUCT]:[SELLING PRICE]],3,FALSE)</f>
        <v>Ft</v>
      </c>
      <c r="J8124" s="16">
        <f ca="1">VLOOKUP(Table3[[#This Row],[PRODUCT ID]],Table1[[PRODUCT]:[SELLING PRICE]],4,FALSE)</f>
        <v>221</v>
      </c>
      <c r="K8124" s="16">
        <f ca="1">VLOOKUP(Table3[[#This Row],[PRODUCT ID]],Table1[[PRODUCT]:[SELLING PRICE]],5,FALSE)</f>
        <v>262.75487247541389</v>
      </c>
      <c r="L8124" s="16">
        <f ca="1">J8124*Table3[[#This Row],[QUANTITY]]</f>
        <v>221</v>
      </c>
      <c r="M8124" s="16">
        <f ca="1">K8124*Table3[[#This Row],[QUANTITY]]*(1-Table3[[#This Row],[DISCOUNT %]])</f>
        <v>245.29932455061098</v>
      </c>
      <c r="N8124" s="3">
        <f>DAY(Table3[[#This Row],[DATE]])</f>
        <v>29</v>
      </c>
      <c r="O8124" s="3" t="str">
        <f>TEXT(Table3[[#This Row],[DATE]],"mmm")</f>
        <v>Mar</v>
      </c>
      <c r="P8124" s="3">
        <f>YEAR(Table3[[#This Row],[DATE]])</f>
        <v>2043</v>
      </c>
    </row>
    <row r="8125" spans="1:16" x14ac:dyDescent="0.3">
      <c r="A8125" s="6">
        <v>52320</v>
      </c>
      <c r="B8125" s="7" t="s">
        <v>1833</v>
      </c>
      <c r="C8125" s="9">
        <f t="shared" ca="1" si="252"/>
        <v>5</v>
      </c>
      <c r="D8125" s="9" t="s">
        <v>2117</v>
      </c>
      <c r="E8125" s="9" t="s">
        <v>2116</v>
      </c>
      <c r="F8125" s="10">
        <f t="shared" ca="1" si="253"/>
        <v>6.2015634122169538E-2</v>
      </c>
      <c r="G8125" s="3" t="str">
        <f>VLOOKUP(Table3[[#This Row],[PRODUCT ID]],Table1[[PRODUCT]:[SELLING PRICE]],1,FALSE)</f>
        <v>Product781</v>
      </c>
      <c r="H8125" s="3" t="str">
        <f>VLOOKUP(Table3[[#This Row],[PRODUCT ID]],Table1[[PRODUCT]:[SELLING PRICE]],2,FALSE)</f>
        <v>Category3</v>
      </c>
      <c r="I8125" s="3" t="str">
        <f>VLOOKUP(Table3[[#This Row],[PRODUCT ID]],Table1[[PRODUCT]:[SELLING PRICE]],3,FALSE)</f>
        <v>No</v>
      </c>
      <c r="J8125" s="16">
        <f ca="1">VLOOKUP(Table3[[#This Row],[PRODUCT ID]],Table1[[PRODUCT]:[SELLING PRICE]],4,FALSE)</f>
        <v>173</v>
      </c>
      <c r="K8125" s="16">
        <f ca="1">VLOOKUP(Table3[[#This Row],[PRODUCT ID]],Table1[[PRODUCT]:[SELLING PRICE]],5,FALSE)</f>
        <v>53.994644994293523</v>
      </c>
      <c r="L8125" s="16">
        <f ca="1">J8125*Table3[[#This Row],[QUANTITY]]</f>
        <v>865</v>
      </c>
      <c r="M8125" s="16">
        <f ca="1">K8125*Table3[[#This Row],[QUANTITY]]*(1-Table3[[#This Row],[DISCOUNT %]])</f>
        <v>253.23066422885492</v>
      </c>
      <c r="N8125" s="3">
        <f>DAY(Table3[[#This Row],[DATE]])</f>
        <v>30</v>
      </c>
      <c r="O8125" s="3" t="str">
        <f>TEXT(Table3[[#This Row],[DATE]],"mmm")</f>
        <v>Mar</v>
      </c>
      <c r="P8125" s="3">
        <f>YEAR(Table3[[#This Row],[DATE]])</f>
        <v>2043</v>
      </c>
    </row>
    <row r="8126" spans="1:16" x14ac:dyDescent="0.3">
      <c r="A8126" s="6">
        <v>52321</v>
      </c>
      <c r="B8126" s="7" t="s">
        <v>1834</v>
      </c>
      <c r="C8126" s="9">
        <f t="shared" ca="1" si="252"/>
        <v>8</v>
      </c>
      <c r="D8126" s="9" t="s">
        <v>2116</v>
      </c>
      <c r="E8126" s="9" t="s">
        <v>2116</v>
      </c>
      <c r="F8126" s="10">
        <f t="shared" ca="1" si="253"/>
        <v>2.4598024263984032E-2</v>
      </c>
      <c r="G8126" s="3" t="str">
        <f>VLOOKUP(Table3[[#This Row],[PRODUCT ID]],Table1[[PRODUCT]:[SELLING PRICE]],1,FALSE)</f>
        <v>Product782</v>
      </c>
      <c r="H8126" s="3" t="str">
        <f>VLOOKUP(Table3[[#This Row],[PRODUCT ID]],Table1[[PRODUCT]:[SELLING PRICE]],2,FALSE)</f>
        <v>Category4</v>
      </c>
      <c r="I8126" s="3" t="str">
        <f>VLOOKUP(Table3[[#This Row],[PRODUCT ID]],Table1[[PRODUCT]:[SELLING PRICE]],3,FALSE)</f>
        <v>Kg</v>
      </c>
      <c r="J8126" s="16">
        <f ca="1">VLOOKUP(Table3[[#This Row],[PRODUCT ID]],Table1[[PRODUCT]:[SELLING PRICE]],4,FALSE)</f>
        <v>229</v>
      </c>
      <c r="K8126" s="16">
        <f ca="1">VLOOKUP(Table3[[#This Row],[PRODUCT ID]],Table1[[PRODUCT]:[SELLING PRICE]],5,FALSE)</f>
        <v>97.479026665198788</v>
      </c>
      <c r="L8126" s="16">
        <f ca="1">J8126*Table3[[#This Row],[QUANTITY]]</f>
        <v>1832</v>
      </c>
      <c r="M8126" s="16">
        <f ca="1">K8126*Table3[[#This Row],[QUANTITY]]*(1-Table3[[#This Row],[DISCOUNT %]])</f>
        <v>760.64988161646943</v>
      </c>
      <c r="N8126" s="3">
        <f>DAY(Table3[[#This Row],[DATE]])</f>
        <v>31</v>
      </c>
      <c r="O8126" s="3" t="str">
        <f>TEXT(Table3[[#This Row],[DATE]],"mmm")</f>
        <v>Mar</v>
      </c>
      <c r="P8126" s="3">
        <f>YEAR(Table3[[#This Row],[DATE]])</f>
        <v>2043</v>
      </c>
    </row>
    <row r="8127" spans="1:16" x14ac:dyDescent="0.3">
      <c r="A8127" s="6">
        <v>52322</v>
      </c>
      <c r="B8127" s="7" t="s">
        <v>1835</v>
      </c>
      <c r="C8127" s="9">
        <f t="shared" ca="1" si="252"/>
        <v>4</v>
      </c>
      <c r="D8127" s="9" t="s">
        <v>2116</v>
      </c>
      <c r="E8127" s="9" t="s">
        <v>2116</v>
      </c>
      <c r="F8127" s="10">
        <f t="shared" ca="1" si="253"/>
        <v>9.5798214168589746E-2</v>
      </c>
      <c r="G8127" s="3" t="str">
        <f>VLOOKUP(Table3[[#This Row],[PRODUCT ID]],Table1[[PRODUCT]:[SELLING PRICE]],1,FALSE)</f>
        <v>Product783</v>
      </c>
      <c r="H8127" s="3" t="str">
        <f>VLOOKUP(Table3[[#This Row],[PRODUCT ID]],Table1[[PRODUCT]:[SELLING PRICE]],2,FALSE)</f>
        <v>Category5</v>
      </c>
      <c r="I8127" s="3" t="str">
        <f>VLOOKUP(Table3[[#This Row],[PRODUCT ID]],Table1[[PRODUCT]:[SELLING PRICE]],3,FALSE)</f>
        <v>Kg</v>
      </c>
      <c r="J8127" s="16">
        <f ca="1">VLOOKUP(Table3[[#This Row],[PRODUCT ID]],Table1[[PRODUCT]:[SELLING PRICE]],4,FALSE)</f>
        <v>141</v>
      </c>
      <c r="K8127" s="16">
        <f ca="1">VLOOKUP(Table3[[#This Row],[PRODUCT ID]],Table1[[PRODUCT]:[SELLING PRICE]],5,FALSE)</f>
        <v>234.90257326311573</v>
      </c>
      <c r="L8127" s="16">
        <f ca="1">J8127*Table3[[#This Row],[QUANTITY]]</f>
        <v>564</v>
      </c>
      <c r="M8127" s="16">
        <f ca="1">K8127*Table3[[#This Row],[QUANTITY]]*(1-Table3[[#This Row],[DISCOUNT %]])</f>
        <v>849.59730496361169</v>
      </c>
      <c r="N8127" s="3">
        <f>DAY(Table3[[#This Row],[DATE]])</f>
        <v>1</v>
      </c>
      <c r="O8127" s="3" t="str">
        <f>TEXT(Table3[[#This Row],[DATE]],"mmm")</f>
        <v>Apr</v>
      </c>
      <c r="P8127" s="3">
        <f>YEAR(Table3[[#This Row],[DATE]])</f>
        <v>2043</v>
      </c>
    </row>
    <row r="8128" spans="1:16" x14ac:dyDescent="0.3">
      <c r="A8128" s="6">
        <v>52323</v>
      </c>
      <c r="B8128" s="7" t="s">
        <v>1836</v>
      </c>
      <c r="C8128" s="9">
        <f t="shared" ca="1" si="252"/>
        <v>5</v>
      </c>
      <c r="D8128" s="9" t="s">
        <v>2116</v>
      </c>
      <c r="E8128" s="9" t="s">
        <v>2118</v>
      </c>
      <c r="F8128" s="10">
        <f t="shared" ca="1" si="253"/>
        <v>6.836096514362211E-2</v>
      </c>
      <c r="G8128" s="3" t="str">
        <f>VLOOKUP(Table3[[#This Row],[PRODUCT ID]],Table1[[PRODUCT]:[SELLING PRICE]],1,FALSE)</f>
        <v>Product784</v>
      </c>
      <c r="H8128" s="3" t="str">
        <f>VLOOKUP(Table3[[#This Row],[PRODUCT ID]],Table1[[PRODUCT]:[SELLING PRICE]],2,FALSE)</f>
        <v>Category1</v>
      </c>
      <c r="I8128" s="3" t="str">
        <f>VLOOKUP(Table3[[#This Row],[PRODUCT ID]],Table1[[PRODUCT]:[SELLING PRICE]],3,FALSE)</f>
        <v>Lt</v>
      </c>
      <c r="J8128" s="16">
        <f ca="1">VLOOKUP(Table3[[#This Row],[PRODUCT ID]],Table1[[PRODUCT]:[SELLING PRICE]],4,FALSE)</f>
        <v>248</v>
      </c>
      <c r="K8128" s="16">
        <f ca="1">VLOOKUP(Table3[[#This Row],[PRODUCT ID]],Table1[[PRODUCT]:[SELLING PRICE]],5,FALSE)</f>
        <v>40.790338047785028</v>
      </c>
      <c r="L8128" s="16">
        <f ca="1">J8128*Table3[[#This Row],[QUANTITY]]</f>
        <v>1240</v>
      </c>
      <c r="M8128" s="16">
        <f ca="1">K8128*Table3[[#This Row],[QUANTITY]]*(1-Table3[[#This Row],[DISCOUNT %]])</f>
        <v>190.00935585151919</v>
      </c>
      <c r="N8128" s="3">
        <f>DAY(Table3[[#This Row],[DATE]])</f>
        <v>2</v>
      </c>
      <c r="O8128" s="3" t="str">
        <f>TEXT(Table3[[#This Row],[DATE]],"mmm")</f>
        <v>Apr</v>
      </c>
      <c r="P8128" s="3">
        <f>YEAR(Table3[[#This Row],[DATE]])</f>
        <v>2043</v>
      </c>
    </row>
    <row r="8129" spans="1:16" x14ac:dyDescent="0.3">
      <c r="A8129" s="6">
        <v>52324</v>
      </c>
      <c r="B8129" s="7" t="s">
        <v>1837</v>
      </c>
      <c r="C8129" s="9">
        <f t="shared" ca="1" si="252"/>
        <v>7</v>
      </c>
      <c r="D8129" s="9" t="s">
        <v>2116</v>
      </c>
      <c r="E8129" s="9" t="s">
        <v>2118</v>
      </c>
      <c r="F8129" s="10">
        <f t="shared" ca="1" si="253"/>
        <v>6.5030909074899709E-2</v>
      </c>
      <c r="G8129" s="3" t="str">
        <f>VLOOKUP(Table3[[#This Row],[PRODUCT ID]],Table1[[PRODUCT]:[SELLING PRICE]],1,FALSE)</f>
        <v>Product785</v>
      </c>
      <c r="H8129" s="3" t="str">
        <f>VLOOKUP(Table3[[#This Row],[PRODUCT ID]],Table1[[PRODUCT]:[SELLING PRICE]],2,FALSE)</f>
        <v>Category2</v>
      </c>
      <c r="I8129" s="3" t="str">
        <f>VLOOKUP(Table3[[#This Row],[PRODUCT ID]],Table1[[PRODUCT]:[SELLING PRICE]],3,FALSE)</f>
        <v>Kg</v>
      </c>
      <c r="J8129" s="16">
        <f ca="1">VLOOKUP(Table3[[#This Row],[PRODUCT ID]],Table1[[PRODUCT]:[SELLING PRICE]],4,FALSE)</f>
        <v>161</v>
      </c>
      <c r="K8129" s="16">
        <f ca="1">VLOOKUP(Table3[[#This Row],[PRODUCT ID]],Table1[[PRODUCT]:[SELLING PRICE]],5,FALSE)</f>
        <v>84.222594384039013</v>
      </c>
      <c r="L8129" s="16">
        <f ca="1">J8129*Table3[[#This Row],[QUANTITY]]</f>
        <v>1127</v>
      </c>
      <c r="M8129" s="16">
        <f ca="1">K8129*Table3[[#This Row],[QUANTITY]]*(1-Table3[[#This Row],[DISCOUNT %]])</f>
        <v>551.21865754618887</v>
      </c>
      <c r="N8129" s="3">
        <f>DAY(Table3[[#This Row],[DATE]])</f>
        <v>3</v>
      </c>
      <c r="O8129" s="3" t="str">
        <f>TEXT(Table3[[#This Row],[DATE]],"mmm")</f>
        <v>Apr</v>
      </c>
      <c r="P8129" s="3">
        <f>YEAR(Table3[[#This Row],[DATE]])</f>
        <v>2043</v>
      </c>
    </row>
    <row r="8130" spans="1:16" x14ac:dyDescent="0.3">
      <c r="A8130" s="6">
        <v>52325</v>
      </c>
      <c r="B8130" s="7" t="s">
        <v>1838</v>
      </c>
      <c r="C8130" s="9">
        <f t="shared" ca="1" si="252"/>
        <v>15</v>
      </c>
      <c r="D8130" s="9" t="s">
        <v>2115</v>
      </c>
      <c r="E8130" s="9" t="s">
        <v>2116</v>
      </c>
      <c r="F8130" s="10">
        <f t="shared" ca="1" si="253"/>
        <v>2.5006229487905308E-2</v>
      </c>
      <c r="G8130" s="3" t="str">
        <f>VLOOKUP(Table3[[#This Row],[PRODUCT ID]],Table1[[PRODUCT]:[SELLING PRICE]],1,FALSE)</f>
        <v>Product786</v>
      </c>
      <c r="H8130" s="3" t="str">
        <f>VLOOKUP(Table3[[#This Row],[PRODUCT ID]],Table1[[PRODUCT]:[SELLING PRICE]],2,FALSE)</f>
        <v>Category3</v>
      </c>
      <c r="I8130" s="3" t="str">
        <f>VLOOKUP(Table3[[#This Row],[PRODUCT ID]],Table1[[PRODUCT]:[SELLING PRICE]],3,FALSE)</f>
        <v>Lt</v>
      </c>
      <c r="J8130" s="16">
        <f ca="1">VLOOKUP(Table3[[#This Row],[PRODUCT ID]],Table1[[PRODUCT]:[SELLING PRICE]],4,FALSE)</f>
        <v>69</v>
      </c>
      <c r="K8130" s="16">
        <f ca="1">VLOOKUP(Table3[[#This Row],[PRODUCT ID]],Table1[[PRODUCT]:[SELLING PRICE]],5,FALSE)</f>
        <v>266.15699557290611</v>
      </c>
      <c r="L8130" s="16">
        <f ca="1">J8130*Table3[[#This Row],[QUANTITY]]</f>
        <v>1035</v>
      </c>
      <c r="M8130" s="16">
        <f ca="1">K8130*Table3[[#This Row],[QUANTITY]]*(1-Table3[[#This Row],[DISCOUNT %]])</f>
        <v>3892.5211899269793</v>
      </c>
      <c r="N8130" s="3">
        <f>DAY(Table3[[#This Row],[DATE]])</f>
        <v>4</v>
      </c>
      <c r="O8130" s="3" t="str">
        <f>TEXT(Table3[[#This Row],[DATE]],"mmm")</f>
        <v>Apr</v>
      </c>
      <c r="P8130" s="3">
        <f>YEAR(Table3[[#This Row],[DATE]])</f>
        <v>2043</v>
      </c>
    </row>
    <row r="8131" spans="1:16" x14ac:dyDescent="0.3">
      <c r="A8131" s="6">
        <v>52326</v>
      </c>
      <c r="B8131" s="7" t="s">
        <v>1839</v>
      </c>
      <c r="C8131" s="9">
        <f t="shared" ref="C8131:C8194" ca="1" si="254">RANDBETWEEN(1,15)</f>
        <v>9</v>
      </c>
      <c r="D8131" s="9" t="s">
        <v>2116</v>
      </c>
      <c r="E8131" s="9" t="s">
        <v>2116</v>
      </c>
      <c r="F8131" s="10">
        <f t="shared" ref="F8131:F8194" ca="1" si="255">RAND()*(0.1)</f>
        <v>5.5176943415034978E-2</v>
      </c>
      <c r="G8131" s="3" t="str">
        <f>VLOOKUP(Table3[[#This Row],[PRODUCT ID]],Table1[[PRODUCT]:[SELLING PRICE]],1,FALSE)</f>
        <v>Product787</v>
      </c>
      <c r="H8131" s="3" t="str">
        <f>VLOOKUP(Table3[[#This Row],[PRODUCT ID]],Table1[[PRODUCT]:[SELLING PRICE]],2,FALSE)</f>
        <v>Category4</v>
      </c>
      <c r="I8131" s="3" t="str">
        <f>VLOOKUP(Table3[[#This Row],[PRODUCT ID]],Table1[[PRODUCT]:[SELLING PRICE]],3,FALSE)</f>
        <v>Ft</v>
      </c>
      <c r="J8131" s="16">
        <f ca="1">VLOOKUP(Table3[[#This Row],[PRODUCT ID]],Table1[[PRODUCT]:[SELLING PRICE]],4,FALSE)</f>
        <v>7</v>
      </c>
      <c r="K8131" s="16">
        <f ca="1">VLOOKUP(Table3[[#This Row],[PRODUCT ID]],Table1[[PRODUCT]:[SELLING PRICE]],5,FALSE)</f>
        <v>182.68316812436925</v>
      </c>
      <c r="L8131" s="16">
        <f ca="1">J8131*Table3[[#This Row],[QUANTITY]]</f>
        <v>63</v>
      </c>
      <c r="M8131" s="16">
        <f ca="1">K8131*Table3[[#This Row],[QUANTITY]]*(1-Table3[[#This Row],[DISCOUNT %]])</f>
        <v>1553.4294236450246</v>
      </c>
      <c r="N8131" s="3">
        <f>DAY(Table3[[#This Row],[DATE]])</f>
        <v>5</v>
      </c>
      <c r="O8131" s="3" t="str">
        <f>TEXT(Table3[[#This Row],[DATE]],"mmm")</f>
        <v>Apr</v>
      </c>
      <c r="P8131" s="3">
        <f>YEAR(Table3[[#This Row],[DATE]])</f>
        <v>2043</v>
      </c>
    </row>
    <row r="8132" spans="1:16" x14ac:dyDescent="0.3">
      <c r="A8132" s="6">
        <v>52327</v>
      </c>
      <c r="B8132" s="7" t="s">
        <v>1840</v>
      </c>
      <c r="C8132" s="9">
        <f t="shared" ca="1" si="254"/>
        <v>14</v>
      </c>
      <c r="D8132" s="9" t="s">
        <v>2117</v>
      </c>
      <c r="E8132" s="9" t="s">
        <v>2116</v>
      </c>
      <c r="F8132" s="10">
        <f t="shared" ca="1" si="255"/>
        <v>4.0821825534909208E-3</v>
      </c>
      <c r="G8132" s="3" t="str">
        <f>VLOOKUP(Table3[[#This Row],[PRODUCT ID]],Table1[[PRODUCT]:[SELLING PRICE]],1,FALSE)</f>
        <v>Product788</v>
      </c>
      <c r="H8132" s="3" t="str">
        <f>VLOOKUP(Table3[[#This Row],[PRODUCT ID]],Table1[[PRODUCT]:[SELLING PRICE]],2,FALSE)</f>
        <v>Category5</v>
      </c>
      <c r="I8132" s="3" t="str">
        <f>VLOOKUP(Table3[[#This Row],[PRODUCT ID]],Table1[[PRODUCT]:[SELLING PRICE]],3,FALSE)</f>
        <v>Kg</v>
      </c>
      <c r="J8132" s="16">
        <f ca="1">VLOOKUP(Table3[[#This Row],[PRODUCT ID]],Table1[[PRODUCT]:[SELLING PRICE]],4,FALSE)</f>
        <v>80</v>
      </c>
      <c r="K8132" s="16">
        <f ca="1">VLOOKUP(Table3[[#This Row],[PRODUCT ID]],Table1[[PRODUCT]:[SELLING PRICE]],5,FALSE)</f>
        <v>310.04391283369631</v>
      </c>
      <c r="L8132" s="16">
        <f ca="1">J8132*Table3[[#This Row],[QUANTITY]]</f>
        <v>1120</v>
      </c>
      <c r="M8132" s="16">
        <f ca="1">K8132*Table3[[#This Row],[QUANTITY]]*(1-Table3[[#This Row],[DISCOUNT %]])</f>
        <v>4322.8955977467476</v>
      </c>
      <c r="N8132" s="3">
        <f>DAY(Table3[[#This Row],[DATE]])</f>
        <v>6</v>
      </c>
      <c r="O8132" s="3" t="str">
        <f>TEXT(Table3[[#This Row],[DATE]],"mmm")</f>
        <v>Apr</v>
      </c>
      <c r="P8132" s="3">
        <f>YEAR(Table3[[#This Row],[DATE]])</f>
        <v>2043</v>
      </c>
    </row>
    <row r="8133" spans="1:16" x14ac:dyDescent="0.3">
      <c r="A8133" s="6">
        <v>52328</v>
      </c>
      <c r="B8133" s="7" t="s">
        <v>1841</v>
      </c>
      <c r="C8133" s="9">
        <f t="shared" ca="1" si="254"/>
        <v>9</v>
      </c>
      <c r="D8133" s="9" t="s">
        <v>2115</v>
      </c>
      <c r="E8133" s="9" t="s">
        <v>2116</v>
      </c>
      <c r="F8133" s="10">
        <f t="shared" ca="1" si="255"/>
        <v>3.2228465523920245E-2</v>
      </c>
      <c r="G8133" s="3" t="str">
        <f>VLOOKUP(Table3[[#This Row],[PRODUCT ID]],Table1[[PRODUCT]:[SELLING PRICE]],1,FALSE)</f>
        <v>Product789</v>
      </c>
      <c r="H8133" s="3" t="str">
        <f>VLOOKUP(Table3[[#This Row],[PRODUCT ID]],Table1[[PRODUCT]:[SELLING PRICE]],2,FALSE)</f>
        <v>Category1</v>
      </c>
      <c r="I8133" s="3" t="str">
        <f>VLOOKUP(Table3[[#This Row],[PRODUCT ID]],Table1[[PRODUCT]:[SELLING PRICE]],3,FALSE)</f>
        <v>No</v>
      </c>
      <c r="J8133" s="16">
        <f ca="1">VLOOKUP(Table3[[#This Row],[PRODUCT ID]],Table1[[PRODUCT]:[SELLING PRICE]],4,FALSE)</f>
        <v>223</v>
      </c>
      <c r="K8133" s="16">
        <f ca="1">VLOOKUP(Table3[[#This Row],[PRODUCT ID]],Table1[[PRODUCT]:[SELLING PRICE]],5,FALSE)</f>
        <v>25.31682701837261</v>
      </c>
      <c r="L8133" s="16">
        <f ca="1">J8133*Table3[[#This Row],[QUANTITY]]</f>
        <v>2007</v>
      </c>
      <c r="M8133" s="16">
        <f ca="1">K8133*Table3[[#This Row],[QUANTITY]]*(1-Table3[[#This Row],[DISCOUNT %]])</f>
        <v>220.50814078472342</v>
      </c>
      <c r="N8133" s="3">
        <f>DAY(Table3[[#This Row],[DATE]])</f>
        <v>7</v>
      </c>
      <c r="O8133" s="3" t="str">
        <f>TEXT(Table3[[#This Row],[DATE]],"mmm")</f>
        <v>Apr</v>
      </c>
      <c r="P8133" s="3">
        <f>YEAR(Table3[[#This Row],[DATE]])</f>
        <v>2043</v>
      </c>
    </row>
    <row r="8134" spans="1:16" x14ac:dyDescent="0.3">
      <c r="A8134" s="6">
        <v>52329</v>
      </c>
      <c r="B8134" s="7" t="s">
        <v>1842</v>
      </c>
      <c r="C8134" s="9">
        <f t="shared" ca="1" si="254"/>
        <v>4</v>
      </c>
      <c r="D8134" s="9" t="s">
        <v>2115</v>
      </c>
      <c r="E8134" s="9" t="s">
        <v>2118</v>
      </c>
      <c r="F8134" s="10">
        <f t="shared" ca="1" si="255"/>
        <v>2.1354624523534163E-2</v>
      </c>
      <c r="G8134" s="3" t="str">
        <f>VLOOKUP(Table3[[#This Row],[PRODUCT ID]],Table1[[PRODUCT]:[SELLING PRICE]],1,FALSE)</f>
        <v>Product790</v>
      </c>
      <c r="H8134" s="3" t="str">
        <f>VLOOKUP(Table3[[#This Row],[PRODUCT ID]],Table1[[PRODUCT]:[SELLING PRICE]],2,FALSE)</f>
        <v>Category2</v>
      </c>
      <c r="I8134" s="3" t="str">
        <f>VLOOKUP(Table3[[#This Row],[PRODUCT ID]],Table1[[PRODUCT]:[SELLING PRICE]],3,FALSE)</f>
        <v>No</v>
      </c>
      <c r="J8134" s="16">
        <f ca="1">VLOOKUP(Table3[[#This Row],[PRODUCT ID]],Table1[[PRODUCT]:[SELLING PRICE]],4,FALSE)</f>
        <v>29</v>
      </c>
      <c r="K8134" s="16">
        <f ca="1">VLOOKUP(Table3[[#This Row],[PRODUCT ID]],Table1[[PRODUCT]:[SELLING PRICE]],5,FALSE)</f>
        <v>65.314952055012924</v>
      </c>
      <c r="L8134" s="16">
        <f ca="1">J8134*Table3[[#This Row],[QUANTITY]]</f>
        <v>116</v>
      </c>
      <c r="M8134" s="16">
        <f ca="1">K8134*Table3[[#This Row],[QUANTITY]]*(1-Table3[[#This Row],[DISCOUNT %]])</f>
        <v>255.68070311242192</v>
      </c>
      <c r="N8134" s="3">
        <f>DAY(Table3[[#This Row],[DATE]])</f>
        <v>8</v>
      </c>
      <c r="O8134" s="3" t="str">
        <f>TEXT(Table3[[#This Row],[DATE]],"mmm")</f>
        <v>Apr</v>
      </c>
      <c r="P8134" s="3">
        <f>YEAR(Table3[[#This Row],[DATE]])</f>
        <v>2043</v>
      </c>
    </row>
    <row r="8135" spans="1:16" x14ac:dyDescent="0.3">
      <c r="A8135" s="6">
        <v>52330</v>
      </c>
      <c r="B8135" s="7" t="s">
        <v>1843</v>
      </c>
      <c r="C8135" s="9">
        <f t="shared" ca="1" si="254"/>
        <v>6</v>
      </c>
      <c r="D8135" s="9" t="s">
        <v>2115</v>
      </c>
      <c r="E8135" s="9" t="s">
        <v>2116</v>
      </c>
      <c r="F8135" s="10">
        <f t="shared" ca="1" si="255"/>
        <v>8.9009173221523047E-2</v>
      </c>
      <c r="G8135" s="3" t="str">
        <f>VLOOKUP(Table3[[#This Row],[PRODUCT ID]],Table1[[PRODUCT]:[SELLING PRICE]],1,FALSE)</f>
        <v>Product791</v>
      </c>
      <c r="H8135" s="3" t="str">
        <f>VLOOKUP(Table3[[#This Row],[PRODUCT ID]],Table1[[PRODUCT]:[SELLING PRICE]],2,FALSE)</f>
        <v>Category3</v>
      </c>
      <c r="I8135" s="3" t="str">
        <f>VLOOKUP(Table3[[#This Row],[PRODUCT ID]],Table1[[PRODUCT]:[SELLING PRICE]],3,FALSE)</f>
        <v>Ft</v>
      </c>
      <c r="J8135" s="16">
        <f ca="1">VLOOKUP(Table3[[#This Row],[PRODUCT ID]],Table1[[PRODUCT]:[SELLING PRICE]],4,FALSE)</f>
        <v>34</v>
      </c>
      <c r="K8135" s="16">
        <f ca="1">VLOOKUP(Table3[[#This Row],[PRODUCT ID]],Table1[[PRODUCT]:[SELLING PRICE]],5,FALSE)</f>
        <v>273.34164892288879</v>
      </c>
      <c r="L8135" s="16">
        <f ca="1">J8135*Table3[[#This Row],[QUANTITY]]</f>
        <v>204</v>
      </c>
      <c r="M8135" s="16">
        <f ca="1">K8135*Table3[[#This Row],[QUANTITY]]*(1-Table3[[#This Row],[DISCOUNT %]])</f>
        <v>1494.070408471528</v>
      </c>
      <c r="N8135" s="3">
        <f>DAY(Table3[[#This Row],[DATE]])</f>
        <v>9</v>
      </c>
      <c r="O8135" s="3" t="str">
        <f>TEXT(Table3[[#This Row],[DATE]],"mmm")</f>
        <v>Apr</v>
      </c>
      <c r="P8135" s="3">
        <f>YEAR(Table3[[#This Row],[DATE]])</f>
        <v>2043</v>
      </c>
    </row>
    <row r="8136" spans="1:16" x14ac:dyDescent="0.3">
      <c r="A8136" s="6">
        <v>52331</v>
      </c>
      <c r="B8136" s="7" t="s">
        <v>1844</v>
      </c>
      <c r="C8136" s="9">
        <f t="shared" ca="1" si="254"/>
        <v>8</v>
      </c>
      <c r="D8136" s="9" t="s">
        <v>2116</v>
      </c>
      <c r="E8136" s="9" t="s">
        <v>2116</v>
      </c>
      <c r="F8136" s="10">
        <f t="shared" ca="1" si="255"/>
        <v>9.1983780416282426E-2</v>
      </c>
      <c r="G8136" s="3" t="str">
        <f>VLOOKUP(Table3[[#This Row],[PRODUCT ID]],Table1[[PRODUCT]:[SELLING PRICE]],1,FALSE)</f>
        <v>Product792</v>
      </c>
      <c r="H8136" s="3" t="str">
        <f>VLOOKUP(Table3[[#This Row],[PRODUCT ID]],Table1[[PRODUCT]:[SELLING PRICE]],2,FALSE)</f>
        <v>Category4</v>
      </c>
      <c r="I8136" s="3" t="str">
        <f>VLOOKUP(Table3[[#This Row],[PRODUCT ID]],Table1[[PRODUCT]:[SELLING PRICE]],3,FALSE)</f>
        <v>No</v>
      </c>
      <c r="J8136" s="16">
        <f ca="1">VLOOKUP(Table3[[#This Row],[PRODUCT ID]],Table1[[PRODUCT]:[SELLING PRICE]],4,FALSE)</f>
        <v>127</v>
      </c>
      <c r="K8136" s="16">
        <f ca="1">VLOOKUP(Table3[[#This Row],[PRODUCT ID]],Table1[[PRODUCT]:[SELLING PRICE]],5,FALSE)</f>
        <v>316.60594913780449</v>
      </c>
      <c r="L8136" s="16">
        <f ca="1">J8136*Table3[[#This Row],[QUANTITY]]</f>
        <v>1016</v>
      </c>
      <c r="M8136" s="16">
        <f ca="1">K8136*Table3[[#This Row],[QUANTITY]]*(1-Table3[[#This Row],[DISCOUNT %]])</f>
        <v>2299.866696270592</v>
      </c>
      <c r="N8136" s="3">
        <f>DAY(Table3[[#This Row],[DATE]])</f>
        <v>10</v>
      </c>
      <c r="O8136" s="3" t="str">
        <f>TEXT(Table3[[#This Row],[DATE]],"mmm")</f>
        <v>Apr</v>
      </c>
      <c r="P8136" s="3">
        <f>YEAR(Table3[[#This Row],[DATE]])</f>
        <v>2043</v>
      </c>
    </row>
    <row r="8137" spans="1:16" x14ac:dyDescent="0.3">
      <c r="A8137" s="6">
        <v>52332</v>
      </c>
      <c r="B8137" s="7" t="s">
        <v>1845</v>
      </c>
      <c r="C8137" s="9">
        <f t="shared" ca="1" si="254"/>
        <v>11</v>
      </c>
      <c r="D8137" s="9" t="s">
        <v>2116</v>
      </c>
      <c r="E8137" s="9" t="s">
        <v>2116</v>
      </c>
      <c r="F8137" s="10">
        <f t="shared" ca="1" si="255"/>
        <v>8.5165442942746306E-2</v>
      </c>
      <c r="G8137" s="3" t="str">
        <f>VLOOKUP(Table3[[#This Row],[PRODUCT ID]],Table1[[PRODUCT]:[SELLING PRICE]],1,FALSE)</f>
        <v>Product793</v>
      </c>
      <c r="H8137" s="3" t="str">
        <f>VLOOKUP(Table3[[#This Row],[PRODUCT ID]],Table1[[PRODUCT]:[SELLING PRICE]],2,FALSE)</f>
        <v>Category1</v>
      </c>
      <c r="I8137" s="3" t="str">
        <f>VLOOKUP(Table3[[#This Row],[PRODUCT ID]],Table1[[PRODUCT]:[SELLING PRICE]],3,FALSE)</f>
        <v>Kg</v>
      </c>
      <c r="J8137" s="16">
        <f ca="1">VLOOKUP(Table3[[#This Row],[PRODUCT ID]],Table1[[PRODUCT]:[SELLING PRICE]],4,FALSE)</f>
        <v>165</v>
      </c>
      <c r="K8137" s="16">
        <f ca="1">VLOOKUP(Table3[[#This Row],[PRODUCT ID]],Table1[[PRODUCT]:[SELLING PRICE]],5,FALSE)</f>
        <v>264.80533608960945</v>
      </c>
      <c r="L8137" s="16">
        <f ca="1">J8137*Table3[[#This Row],[QUANTITY]]</f>
        <v>1815</v>
      </c>
      <c r="M8137" s="16">
        <f ca="1">K8137*Table3[[#This Row],[QUANTITY]]*(1-Table3[[#This Row],[DISCOUNT %]])</f>
        <v>2664.7837958272858</v>
      </c>
      <c r="N8137" s="3">
        <f>DAY(Table3[[#This Row],[DATE]])</f>
        <v>11</v>
      </c>
      <c r="O8137" s="3" t="str">
        <f>TEXT(Table3[[#This Row],[DATE]],"mmm")</f>
        <v>Apr</v>
      </c>
      <c r="P8137" s="3">
        <f>YEAR(Table3[[#This Row],[DATE]])</f>
        <v>2043</v>
      </c>
    </row>
    <row r="8138" spans="1:16" x14ac:dyDescent="0.3">
      <c r="A8138" s="6">
        <v>52333</v>
      </c>
      <c r="B8138" s="7" t="s">
        <v>1846</v>
      </c>
      <c r="C8138" s="9">
        <f t="shared" ca="1" si="254"/>
        <v>10</v>
      </c>
      <c r="D8138" s="9" t="s">
        <v>2116</v>
      </c>
      <c r="E8138" s="9" t="s">
        <v>2116</v>
      </c>
      <c r="F8138" s="10">
        <f t="shared" ca="1" si="255"/>
        <v>6.1467021998117169E-2</v>
      </c>
      <c r="G8138" s="3" t="str">
        <f>VLOOKUP(Table3[[#This Row],[PRODUCT ID]],Table1[[PRODUCT]:[SELLING PRICE]],1,FALSE)</f>
        <v>Product794</v>
      </c>
      <c r="H8138" s="3" t="str">
        <f>VLOOKUP(Table3[[#This Row],[PRODUCT ID]],Table1[[PRODUCT]:[SELLING PRICE]],2,FALSE)</f>
        <v>Category2</v>
      </c>
      <c r="I8138" s="3" t="str">
        <f>VLOOKUP(Table3[[#This Row],[PRODUCT ID]],Table1[[PRODUCT]:[SELLING PRICE]],3,FALSE)</f>
        <v>Kg</v>
      </c>
      <c r="J8138" s="16">
        <f ca="1">VLOOKUP(Table3[[#This Row],[PRODUCT ID]],Table1[[PRODUCT]:[SELLING PRICE]],4,FALSE)</f>
        <v>147</v>
      </c>
      <c r="K8138" s="16">
        <f ca="1">VLOOKUP(Table3[[#This Row],[PRODUCT ID]],Table1[[PRODUCT]:[SELLING PRICE]],5,FALSE)</f>
        <v>112.81149726064248</v>
      </c>
      <c r="L8138" s="16">
        <f ca="1">J8138*Table3[[#This Row],[QUANTITY]]</f>
        <v>1470</v>
      </c>
      <c r="M8138" s="16">
        <f ca="1">K8138*Table3[[#This Row],[QUANTITY]]*(1-Table3[[#This Row],[DISCOUNT %]])</f>
        <v>1058.7731047688203</v>
      </c>
      <c r="N8138" s="3">
        <f>DAY(Table3[[#This Row],[DATE]])</f>
        <v>12</v>
      </c>
      <c r="O8138" s="3" t="str">
        <f>TEXT(Table3[[#This Row],[DATE]],"mmm")</f>
        <v>Apr</v>
      </c>
      <c r="P8138" s="3">
        <f>YEAR(Table3[[#This Row],[DATE]])</f>
        <v>2043</v>
      </c>
    </row>
    <row r="8139" spans="1:16" x14ac:dyDescent="0.3">
      <c r="A8139" s="6">
        <v>52334</v>
      </c>
      <c r="B8139" s="7" t="s">
        <v>1847</v>
      </c>
      <c r="C8139" s="9">
        <f t="shared" ca="1" si="254"/>
        <v>3</v>
      </c>
      <c r="D8139" s="9" t="s">
        <v>2115</v>
      </c>
      <c r="E8139" s="9" t="s">
        <v>2116</v>
      </c>
      <c r="F8139" s="10">
        <f t="shared" ca="1" si="255"/>
        <v>3.4752082679287602E-2</v>
      </c>
      <c r="G8139" s="3" t="str">
        <f>VLOOKUP(Table3[[#This Row],[PRODUCT ID]],Table1[[PRODUCT]:[SELLING PRICE]],1,FALSE)</f>
        <v>Product795</v>
      </c>
      <c r="H8139" s="3" t="str">
        <f>VLOOKUP(Table3[[#This Row],[PRODUCT ID]],Table1[[PRODUCT]:[SELLING PRICE]],2,FALSE)</f>
        <v>Category3</v>
      </c>
      <c r="I8139" s="3" t="str">
        <f>VLOOKUP(Table3[[#This Row],[PRODUCT ID]],Table1[[PRODUCT]:[SELLING PRICE]],3,FALSE)</f>
        <v>Lt</v>
      </c>
      <c r="J8139" s="16">
        <f ca="1">VLOOKUP(Table3[[#This Row],[PRODUCT ID]],Table1[[PRODUCT]:[SELLING PRICE]],4,FALSE)</f>
        <v>213</v>
      </c>
      <c r="K8139" s="16">
        <f ca="1">VLOOKUP(Table3[[#This Row],[PRODUCT ID]],Table1[[PRODUCT]:[SELLING PRICE]],5,FALSE)</f>
        <v>284.10623503644314</v>
      </c>
      <c r="L8139" s="16">
        <f ca="1">J8139*Table3[[#This Row],[QUANTITY]]</f>
        <v>639</v>
      </c>
      <c r="M8139" s="16">
        <f ca="1">K8139*Table3[[#This Row],[QUANTITY]]*(1-Table3[[#This Row],[DISCOUNT %]])</f>
        <v>822.69885500026658</v>
      </c>
      <c r="N8139" s="3">
        <f>DAY(Table3[[#This Row],[DATE]])</f>
        <v>13</v>
      </c>
      <c r="O8139" s="3" t="str">
        <f>TEXT(Table3[[#This Row],[DATE]],"mmm")</f>
        <v>Apr</v>
      </c>
      <c r="P8139" s="3">
        <f>YEAR(Table3[[#This Row],[DATE]])</f>
        <v>2043</v>
      </c>
    </row>
    <row r="8140" spans="1:16" x14ac:dyDescent="0.3">
      <c r="A8140" s="6">
        <v>52335</v>
      </c>
      <c r="B8140" s="7" t="s">
        <v>1848</v>
      </c>
      <c r="C8140" s="9">
        <f t="shared" ca="1" si="254"/>
        <v>2</v>
      </c>
      <c r="D8140" s="9" t="s">
        <v>2117</v>
      </c>
      <c r="E8140" s="9" t="s">
        <v>2118</v>
      </c>
      <c r="F8140" s="10">
        <f t="shared" ca="1" si="255"/>
        <v>8.9696579812837407E-3</v>
      </c>
      <c r="G8140" s="3" t="str">
        <f>VLOOKUP(Table3[[#This Row],[PRODUCT ID]],Table1[[PRODUCT]:[SELLING PRICE]],1,FALSE)</f>
        <v>Product796</v>
      </c>
      <c r="H8140" s="3" t="str">
        <f>VLOOKUP(Table3[[#This Row],[PRODUCT ID]],Table1[[PRODUCT]:[SELLING PRICE]],2,FALSE)</f>
        <v>Category4</v>
      </c>
      <c r="I8140" s="3" t="str">
        <f>VLOOKUP(Table3[[#This Row],[PRODUCT ID]],Table1[[PRODUCT]:[SELLING PRICE]],3,FALSE)</f>
        <v>Kg</v>
      </c>
      <c r="J8140" s="16">
        <f ca="1">VLOOKUP(Table3[[#This Row],[PRODUCT ID]],Table1[[PRODUCT]:[SELLING PRICE]],4,FALSE)</f>
        <v>246</v>
      </c>
      <c r="K8140" s="16">
        <f ca="1">VLOOKUP(Table3[[#This Row],[PRODUCT ID]],Table1[[PRODUCT]:[SELLING PRICE]],5,FALSE)</f>
        <v>294.3831983594082</v>
      </c>
      <c r="L8140" s="16">
        <f ca="1">J8140*Table3[[#This Row],[QUANTITY]]</f>
        <v>492</v>
      </c>
      <c r="M8140" s="16">
        <f ca="1">K8140*Table3[[#This Row],[QUANTITY]]*(1-Table3[[#This Row],[DISCOUNT %]])</f>
        <v>583.48536350937582</v>
      </c>
      <c r="N8140" s="3">
        <f>DAY(Table3[[#This Row],[DATE]])</f>
        <v>14</v>
      </c>
      <c r="O8140" s="3" t="str">
        <f>TEXT(Table3[[#This Row],[DATE]],"mmm")</f>
        <v>Apr</v>
      </c>
      <c r="P8140" s="3">
        <f>YEAR(Table3[[#This Row],[DATE]])</f>
        <v>2043</v>
      </c>
    </row>
    <row r="8141" spans="1:16" x14ac:dyDescent="0.3">
      <c r="A8141" s="6">
        <v>52336</v>
      </c>
      <c r="B8141" s="7" t="s">
        <v>1849</v>
      </c>
      <c r="C8141" s="9">
        <f t="shared" ca="1" si="254"/>
        <v>3</v>
      </c>
      <c r="D8141" s="9" t="s">
        <v>2117</v>
      </c>
      <c r="E8141" s="9" t="s">
        <v>2118</v>
      </c>
      <c r="F8141" s="10">
        <f t="shared" ca="1" si="255"/>
        <v>9.4537306083792072E-2</v>
      </c>
      <c r="G8141" s="3" t="str">
        <f>VLOOKUP(Table3[[#This Row],[PRODUCT ID]],Table1[[PRODUCT]:[SELLING PRICE]],1,FALSE)</f>
        <v>Product797</v>
      </c>
      <c r="H8141" s="3" t="str">
        <f>VLOOKUP(Table3[[#This Row],[PRODUCT ID]],Table1[[PRODUCT]:[SELLING PRICE]],2,FALSE)</f>
        <v>Category5</v>
      </c>
      <c r="I8141" s="3" t="str">
        <f>VLOOKUP(Table3[[#This Row],[PRODUCT ID]],Table1[[PRODUCT]:[SELLING PRICE]],3,FALSE)</f>
        <v>Lt</v>
      </c>
      <c r="J8141" s="16">
        <f ca="1">VLOOKUP(Table3[[#This Row],[PRODUCT ID]],Table1[[PRODUCT]:[SELLING PRICE]],4,FALSE)</f>
        <v>11</v>
      </c>
      <c r="K8141" s="16">
        <f ca="1">VLOOKUP(Table3[[#This Row],[PRODUCT ID]],Table1[[PRODUCT]:[SELLING PRICE]],5,FALSE)</f>
        <v>73.748763609531721</v>
      </c>
      <c r="L8141" s="16">
        <f ca="1">J8141*Table3[[#This Row],[QUANTITY]]</f>
        <v>33</v>
      </c>
      <c r="M8141" s="16">
        <f ca="1">K8141*Table3[[#This Row],[QUANTITY]]*(1-Table3[[#This Row],[DISCOUNT %]])</f>
        <v>200.33026251262859</v>
      </c>
      <c r="N8141" s="3">
        <f>DAY(Table3[[#This Row],[DATE]])</f>
        <v>15</v>
      </c>
      <c r="O8141" s="3" t="str">
        <f>TEXT(Table3[[#This Row],[DATE]],"mmm")</f>
        <v>Apr</v>
      </c>
      <c r="P8141" s="3">
        <f>YEAR(Table3[[#This Row],[DATE]])</f>
        <v>2043</v>
      </c>
    </row>
    <row r="8142" spans="1:16" x14ac:dyDescent="0.3">
      <c r="A8142" s="6">
        <v>52337</v>
      </c>
      <c r="B8142" s="7" t="s">
        <v>1850</v>
      </c>
      <c r="C8142" s="9">
        <f t="shared" ca="1" si="254"/>
        <v>9</v>
      </c>
      <c r="D8142" s="9" t="s">
        <v>2116</v>
      </c>
      <c r="E8142" s="9" t="s">
        <v>2116</v>
      </c>
      <c r="F8142" s="10">
        <f t="shared" ca="1" si="255"/>
        <v>3.7143869795262189E-3</v>
      </c>
      <c r="G8142" s="3" t="str">
        <f>VLOOKUP(Table3[[#This Row],[PRODUCT ID]],Table1[[PRODUCT]:[SELLING PRICE]],1,FALSE)</f>
        <v>Product798</v>
      </c>
      <c r="H8142" s="3" t="str">
        <f>VLOOKUP(Table3[[#This Row],[PRODUCT ID]],Table1[[PRODUCT]:[SELLING PRICE]],2,FALSE)</f>
        <v>Category1</v>
      </c>
      <c r="I8142" s="3" t="str">
        <f>VLOOKUP(Table3[[#This Row],[PRODUCT ID]],Table1[[PRODUCT]:[SELLING PRICE]],3,FALSE)</f>
        <v>Ft</v>
      </c>
      <c r="J8142" s="16">
        <f ca="1">VLOOKUP(Table3[[#This Row],[PRODUCT ID]],Table1[[PRODUCT]:[SELLING PRICE]],4,FALSE)</f>
        <v>82</v>
      </c>
      <c r="K8142" s="16">
        <f ca="1">VLOOKUP(Table3[[#This Row],[PRODUCT ID]],Table1[[PRODUCT]:[SELLING PRICE]],5,FALSE)</f>
        <v>140.5114351328794</v>
      </c>
      <c r="L8142" s="16">
        <f ca="1">J8142*Table3[[#This Row],[QUANTITY]]</f>
        <v>738</v>
      </c>
      <c r="M8142" s="16">
        <f ca="1">K8142*Table3[[#This Row],[QUANTITY]]*(1-Table3[[#This Row],[DISCOUNT %]])</f>
        <v>1259.9056915897256</v>
      </c>
      <c r="N8142" s="3">
        <f>DAY(Table3[[#This Row],[DATE]])</f>
        <v>16</v>
      </c>
      <c r="O8142" s="3" t="str">
        <f>TEXT(Table3[[#This Row],[DATE]],"mmm")</f>
        <v>Apr</v>
      </c>
      <c r="P8142" s="3">
        <f>YEAR(Table3[[#This Row],[DATE]])</f>
        <v>2043</v>
      </c>
    </row>
    <row r="8143" spans="1:16" x14ac:dyDescent="0.3">
      <c r="A8143" s="6">
        <v>52338</v>
      </c>
      <c r="B8143" s="7" t="s">
        <v>1851</v>
      </c>
      <c r="C8143" s="9">
        <f t="shared" ca="1" si="254"/>
        <v>13</v>
      </c>
      <c r="D8143" s="9" t="s">
        <v>2116</v>
      </c>
      <c r="E8143" s="9" t="s">
        <v>2116</v>
      </c>
      <c r="F8143" s="10">
        <f t="shared" ca="1" si="255"/>
        <v>8.4476081576421835E-2</v>
      </c>
      <c r="G8143" s="3" t="str">
        <f>VLOOKUP(Table3[[#This Row],[PRODUCT ID]],Table1[[PRODUCT]:[SELLING PRICE]],1,FALSE)</f>
        <v>Product799</v>
      </c>
      <c r="H8143" s="3" t="str">
        <f>VLOOKUP(Table3[[#This Row],[PRODUCT ID]],Table1[[PRODUCT]:[SELLING PRICE]],2,FALSE)</f>
        <v>Category2</v>
      </c>
      <c r="I8143" s="3" t="str">
        <f>VLOOKUP(Table3[[#This Row],[PRODUCT ID]],Table1[[PRODUCT]:[SELLING PRICE]],3,FALSE)</f>
        <v>Kg</v>
      </c>
      <c r="J8143" s="16">
        <f ca="1">VLOOKUP(Table3[[#This Row],[PRODUCT ID]],Table1[[PRODUCT]:[SELLING PRICE]],4,FALSE)</f>
        <v>200</v>
      </c>
      <c r="K8143" s="16">
        <f ca="1">VLOOKUP(Table3[[#This Row],[PRODUCT ID]],Table1[[PRODUCT]:[SELLING PRICE]],5,FALSE)</f>
        <v>312.82134606979497</v>
      </c>
      <c r="L8143" s="16">
        <f ca="1">J8143*Table3[[#This Row],[QUANTITY]]</f>
        <v>2600</v>
      </c>
      <c r="M8143" s="16">
        <f ca="1">K8143*Table3[[#This Row],[QUANTITY]]*(1-Table3[[#This Row],[DISCOUNT %]])</f>
        <v>3723.1405187646396</v>
      </c>
      <c r="N8143" s="3">
        <f>DAY(Table3[[#This Row],[DATE]])</f>
        <v>17</v>
      </c>
      <c r="O8143" s="3" t="str">
        <f>TEXT(Table3[[#This Row],[DATE]],"mmm")</f>
        <v>Apr</v>
      </c>
      <c r="P8143" s="3">
        <f>YEAR(Table3[[#This Row],[DATE]])</f>
        <v>2043</v>
      </c>
    </row>
    <row r="8144" spans="1:16" x14ac:dyDescent="0.3">
      <c r="A8144" s="6">
        <v>52339</v>
      </c>
      <c r="B8144" s="7" t="s">
        <v>1852</v>
      </c>
      <c r="C8144" s="9">
        <f t="shared" ca="1" si="254"/>
        <v>12</v>
      </c>
      <c r="D8144" s="9" t="s">
        <v>2116</v>
      </c>
      <c r="E8144" s="9" t="s">
        <v>2116</v>
      </c>
      <c r="F8144" s="10">
        <f t="shared" ca="1" si="255"/>
        <v>2.0573758942724653E-2</v>
      </c>
      <c r="G8144" s="3" t="str">
        <f>VLOOKUP(Table3[[#This Row],[PRODUCT ID]],Table1[[PRODUCT]:[SELLING PRICE]],1,FALSE)</f>
        <v>Product800</v>
      </c>
      <c r="H8144" s="3" t="str">
        <f>VLOOKUP(Table3[[#This Row],[PRODUCT ID]],Table1[[PRODUCT]:[SELLING PRICE]],2,FALSE)</f>
        <v>Category3</v>
      </c>
      <c r="I8144" s="3" t="str">
        <f>VLOOKUP(Table3[[#This Row],[PRODUCT ID]],Table1[[PRODUCT]:[SELLING PRICE]],3,FALSE)</f>
        <v>No</v>
      </c>
      <c r="J8144" s="16">
        <f ca="1">VLOOKUP(Table3[[#This Row],[PRODUCT ID]],Table1[[PRODUCT]:[SELLING PRICE]],4,FALSE)</f>
        <v>59</v>
      </c>
      <c r="K8144" s="16">
        <f ca="1">VLOOKUP(Table3[[#This Row],[PRODUCT ID]],Table1[[PRODUCT]:[SELLING PRICE]],5,FALSE)</f>
        <v>153.17677726971439</v>
      </c>
      <c r="L8144" s="16">
        <f ca="1">J8144*Table3[[#This Row],[QUANTITY]]</f>
        <v>708</v>
      </c>
      <c r="M8144" s="16">
        <f ca="1">K8144*Table3[[#This Row],[QUANTITY]]*(1-Table3[[#This Row],[DISCOUNT %]])</f>
        <v>1800.3042621425263</v>
      </c>
      <c r="N8144" s="3">
        <f>DAY(Table3[[#This Row],[DATE]])</f>
        <v>18</v>
      </c>
      <c r="O8144" s="3" t="str">
        <f>TEXT(Table3[[#This Row],[DATE]],"mmm")</f>
        <v>Apr</v>
      </c>
      <c r="P8144" s="3">
        <f>YEAR(Table3[[#This Row],[DATE]])</f>
        <v>2043</v>
      </c>
    </row>
    <row r="8145" spans="1:16" x14ac:dyDescent="0.3">
      <c r="A8145" s="6">
        <v>52340</v>
      </c>
      <c r="B8145" s="7" t="s">
        <v>1853</v>
      </c>
      <c r="C8145" s="9">
        <f t="shared" ca="1" si="254"/>
        <v>4</v>
      </c>
      <c r="D8145" s="9" t="s">
        <v>2116</v>
      </c>
      <c r="E8145" s="9" t="s">
        <v>2116</v>
      </c>
      <c r="F8145" s="10">
        <f t="shared" ca="1" si="255"/>
        <v>6.5692793122120813E-2</v>
      </c>
      <c r="G8145" s="3" t="str">
        <f>VLOOKUP(Table3[[#This Row],[PRODUCT ID]],Table1[[PRODUCT]:[SELLING PRICE]],1,FALSE)</f>
        <v>Product801</v>
      </c>
      <c r="H8145" s="3" t="str">
        <f>VLOOKUP(Table3[[#This Row],[PRODUCT ID]],Table1[[PRODUCT]:[SELLING PRICE]],2,FALSE)</f>
        <v>Category4</v>
      </c>
      <c r="I8145" s="3" t="str">
        <f>VLOOKUP(Table3[[#This Row],[PRODUCT ID]],Table1[[PRODUCT]:[SELLING PRICE]],3,FALSE)</f>
        <v>No</v>
      </c>
      <c r="J8145" s="16">
        <f ca="1">VLOOKUP(Table3[[#This Row],[PRODUCT ID]],Table1[[PRODUCT]:[SELLING PRICE]],4,FALSE)</f>
        <v>159</v>
      </c>
      <c r="K8145" s="16">
        <f ca="1">VLOOKUP(Table3[[#This Row],[PRODUCT ID]],Table1[[PRODUCT]:[SELLING PRICE]],5,FALSE)</f>
        <v>206.29095579819722</v>
      </c>
      <c r="L8145" s="16">
        <f ca="1">J8145*Table3[[#This Row],[QUANTITY]]</f>
        <v>636</v>
      </c>
      <c r="M8145" s="16">
        <f ca="1">K8145*Table3[[#This Row],[QUANTITY]]*(1-Table3[[#This Row],[DISCOUNT %]])</f>
        <v>770.95650686392673</v>
      </c>
      <c r="N8145" s="3">
        <f>DAY(Table3[[#This Row],[DATE]])</f>
        <v>19</v>
      </c>
      <c r="O8145" s="3" t="str">
        <f>TEXT(Table3[[#This Row],[DATE]],"mmm")</f>
        <v>Apr</v>
      </c>
      <c r="P8145" s="3">
        <f>YEAR(Table3[[#This Row],[DATE]])</f>
        <v>2043</v>
      </c>
    </row>
    <row r="8146" spans="1:16" x14ac:dyDescent="0.3">
      <c r="A8146" s="6">
        <v>52341</v>
      </c>
      <c r="B8146" s="7" t="s">
        <v>1854</v>
      </c>
      <c r="C8146" s="9">
        <f t="shared" ca="1" si="254"/>
        <v>10</v>
      </c>
      <c r="D8146" s="9" t="s">
        <v>2115</v>
      </c>
      <c r="E8146" s="9" t="s">
        <v>2118</v>
      </c>
      <c r="F8146" s="10">
        <f t="shared" ca="1" si="255"/>
        <v>1.4477951783721854E-2</v>
      </c>
      <c r="G8146" s="3" t="str">
        <f>VLOOKUP(Table3[[#This Row],[PRODUCT ID]],Table1[[PRODUCT]:[SELLING PRICE]],1,FALSE)</f>
        <v>Product802</v>
      </c>
      <c r="H8146" s="3" t="str">
        <f>VLOOKUP(Table3[[#This Row],[PRODUCT ID]],Table1[[PRODUCT]:[SELLING PRICE]],2,FALSE)</f>
        <v>Category5</v>
      </c>
      <c r="I8146" s="3" t="str">
        <f>VLOOKUP(Table3[[#This Row],[PRODUCT ID]],Table1[[PRODUCT]:[SELLING PRICE]],3,FALSE)</f>
        <v>Ft</v>
      </c>
      <c r="J8146" s="16">
        <f ca="1">VLOOKUP(Table3[[#This Row],[PRODUCT ID]],Table1[[PRODUCT]:[SELLING PRICE]],4,FALSE)</f>
        <v>139</v>
      </c>
      <c r="K8146" s="16">
        <f ca="1">VLOOKUP(Table3[[#This Row],[PRODUCT ID]],Table1[[PRODUCT]:[SELLING PRICE]],5,FALSE)</f>
        <v>315.62548435604242</v>
      </c>
      <c r="L8146" s="16">
        <f ca="1">J8146*Table3[[#This Row],[QUANTITY]]</f>
        <v>1390</v>
      </c>
      <c r="M8146" s="16">
        <f ca="1">K8146*Table3[[#This Row],[QUANTITY]]*(1-Table3[[#This Row],[DISCOUNT %]])</f>
        <v>3110.5587381182172</v>
      </c>
      <c r="N8146" s="3">
        <f>DAY(Table3[[#This Row],[DATE]])</f>
        <v>20</v>
      </c>
      <c r="O8146" s="3" t="str">
        <f>TEXT(Table3[[#This Row],[DATE]],"mmm")</f>
        <v>Apr</v>
      </c>
      <c r="P8146" s="3">
        <f>YEAR(Table3[[#This Row],[DATE]])</f>
        <v>2043</v>
      </c>
    </row>
    <row r="8147" spans="1:16" x14ac:dyDescent="0.3">
      <c r="A8147" s="6">
        <v>52342</v>
      </c>
      <c r="B8147" s="7" t="s">
        <v>1855</v>
      </c>
      <c r="C8147" s="9">
        <f t="shared" ca="1" si="254"/>
        <v>2</v>
      </c>
      <c r="D8147" s="9" t="s">
        <v>2116</v>
      </c>
      <c r="E8147" s="9" t="s">
        <v>2116</v>
      </c>
      <c r="F8147" s="10">
        <f t="shared" ca="1" si="255"/>
        <v>8.0066090124358211E-2</v>
      </c>
      <c r="G8147" s="3" t="str">
        <f>VLOOKUP(Table3[[#This Row],[PRODUCT ID]],Table1[[PRODUCT]:[SELLING PRICE]],1,FALSE)</f>
        <v>Product803</v>
      </c>
      <c r="H8147" s="3" t="str">
        <f>VLOOKUP(Table3[[#This Row],[PRODUCT ID]],Table1[[PRODUCT]:[SELLING PRICE]],2,FALSE)</f>
        <v>Category1</v>
      </c>
      <c r="I8147" s="3" t="str">
        <f>VLOOKUP(Table3[[#This Row],[PRODUCT ID]],Table1[[PRODUCT]:[SELLING PRICE]],3,FALSE)</f>
        <v>No</v>
      </c>
      <c r="J8147" s="16">
        <f ca="1">VLOOKUP(Table3[[#This Row],[PRODUCT ID]],Table1[[PRODUCT]:[SELLING PRICE]],4,FALSE)</f>
        <v>57</v>
      </c>
      <c r="K8147" s="16">
        <f ca="1">VLOOKUP(Table3[[#This Row],[PRODUCT ID]],Table1[[PRODUCT]:[SELLING PRICE]],5,FALSE)</f>
        <v>41.24882026497373</v>
      </c>
      <c r="L8147" s="16">
        <f ca="1">J8147*Table3[[#This Row],[QUANTITY]]</f>
        <v>114</v>
      </c>
      <c r="M8147" s="16">
        <f ca="1">K8147*Table3[[#This Row],[QUANTITY]]*(1-Table3[[#This Row],[DISCOUNT %]])</f>
        <v>75.892377008229786</v>
      </c>
      <c r="N8147" s="3">
        <f>DAY(Table3[[#This Row],[DATE]])</f>
        <v>21</v>
      </c>
      <c r="O8147" s="3" t="str">
        <f>TEXT(Table3[[#This Row],[DATE]],"mmm")</f>
        <v>Apr</v>
      </c>
      <c r="P8147" s="3">
        <f>YEAR(Table3[[#This Row],[DATE]])</f>
        <v>2043</v>
      </c>
    </row>
    <row r="8148" spans="1:16" x14ac:dyDescent="0.3">
      <c r="A8148" s="6">
        <v>52343</v>
      </c>
      <c r="B8148" s="7" t="s">
        <v>1856</v>
      </c>
      <c r="C8148" s="9">
        <f t="shared" ca="1" si="254"/>
        <v>8</v>
      </c>
      <c r="D8148" s="9" t="s">
        <v>2117</v>
      </c>
      <c r="E8148" s="9" t="s">
        <v>2116</v>
      </c>
      <c r="F8148" s="10">
        <f t="shared" ca="1" si="255"/>
        <v>2.1225452757349605E-2</v>
      </c>
      <c r="G8148" s="3" t="str">
        <f>VLOOKUP(Table3[[#This Row],[PRODUCT ID]],Table1[[PRODUCT]:[SELLING PRICE]],1,FALSE)</f>
        <v>Product804</v>
      </c>
      <c r="H8148" s="3" t="str">
        <f>VLOOKUP(Table3[[#This Row],[PRODUCT ID]],Table1[[PRODUCT]:[SELLING PRICE]],2,FALSE)</f>
        <v>Category2</v>
      </c>
      <c r="I8148" s="3" t="str">
        <f>VLOOKUP(Table3[[#This Row],[PRODUCT ID]],Table1[[PRODUCT]:[SELLING PRICE]],3,FALSE)</f>
        <v>Kg</v>
      </c>
      <c r="J8148" s="16">
        <f ca="1">VLOOKUP(Table3[[#This Row],[PRODUCT ID]],Table1[[PRODUCT]:[SELLING PRICE]],4,FALSE)</f>
        <v>155</v>
      </c>
      <c r="K8148" s="16">
        <f ca="1">VLOOKUP(Table3[[#This Row],[PRODUCT ID]],Table1[[PRODUCT]:[SELLING PRICE]],5,FALSE)</f>
        <v>127.84220608473535</v>
      </c>
      <c r="L8148" s="16">
        <f ca="1">J8148*Table3[[#This Row],[QUANTITY]]</f>
        <v>1240</v>
      </c>
      <c r="M8148" s="16">
        <f ca="1">K8148*Table3[[#This Row],[QUANTITY]]*(1-Table3[[#This Row],[DISCOUNT %]])</f>
        <v>1001.0295790327075</v>
      </c>
      <c r="N8148" s="3">
        <f>DAY(Table3[[#This Row],[DATE]])</f>
        <v>22</v>
      </c>
      <c r="O8148" s="3" t="str">
        <f>TEXT(Table3[[#This Row],[DATE]],"mmm")</f>
        <v>Apr</v>
      </c>
      <c r="P8148" s="3">
        <f>YEAR(Table3[[#This Row],[DATE]])</f>
        <v>2043</v>
      </c>
    </row>
    <row r="8149" spans="1:16" x14ac:dyDescent="0.3">
      <c r="A8149" s="6">
        <v>52344</v>
      </c>
      <c r="B8149" s="7" t="s">
        <v>1857</v>
      </c>
      <c r="C8149" s="9">
        <f t="shared" ca="1" si="254"/>
        <v>13</v>
      </c>
      <c r="D8149" s="9" t="s">
        <v>2115</v>
      </c>
      <c r="E8149" s="9" t="s">
        <v>2116</v>
      </c>
      <c r="F8149" s="10">
        <f t="shared" ca="1" si="255"/>
        <v>8.8870666263673417E-2</v>
      </c>
      <c r="G8149" s="3" t="str">
        <f>VLOOKUP(Table3[[#This Row],[PRODUCT ID]],Table1[[PRODUCT]:[SELLING PRICE]],1,FALSE)</f>
        <v>Product805</v>
      </c>
      <c r="H8149" s="3" t="str">
        <f>VLOOKUP(Table3[[#This Row],[PRODUCT ID]],Table1[[PRODUCT]:[SELLING PRICE]],2,FALSE)</f>
        <v>Category3</v>
      </c>
      <c r="I8149" s="3" t="str">
        <f>VLOOKUP(Table3[[#This Row],[PRODUCT ID]],Table1[[PRODUCT]:[SELLING PRICE]],3,FALSE)</f>
        <v>Kg</v>
      </c>
      <c r="J8149" s="16">
        <f ca="1">VLOOKUP(Table3[[#This Row],[PRODUCT ID]],Table1[[PRODUCT]:[SELLING PRICE]],4,FALSE)</f>
        <v>28</v>
      </c>
      <c r="K8149" s="16">
        <f ca="1">VLOOKUP(Table3[[#This Row],[PRODUCT ID]],Table1[[PRODUCT]:[SELLING PRICE]],5,FALSE)</f>
        <v>224.04155743236953</v>
      </c>
      <c r="L8149" s="16">
        <f ca="1">J8149*Table3[[#This Row],[QUANTITY]]</f>
        <v>364</v>
      </c>
      <c r="M8149" s="16">
        <f ca="1">K8149*Table3[[#This Row],[QUANTITY]]*(1-Table3[[#This Row],[DISCOUNT %]])</f>
        <v>2653.7008543838492</v>
      </c>
      <c r="N8149" s="3">
        <f>DAY(Table3[[#This Row],[DATE]])</f>
        <v>23</v>
      </c>
      <c r="O8149" s="3" t="str">
        <f>TEXT(Table3[[#This Row],[DATE]],"mmm")</f>
        <v>Apr</v>
      </c>
      <c r="P8149" s="3">
        <f>YEAR(Table3[[#This Row],[DATE]])</f>
        <v>2043</v>
      </c>
    </row>
    <row r="8150" spans="1:16" x14ac:dyDescent="0.3">
      <c r="A8150" s="6">
        <v>52345</v>
      </c>
      <c r="B8150" s="7" t="s">
        <v>1858</v>
      </c>
      <c r="C8150" s="9">
        <f t="shared" ca="1" si="254"/>
        <v>10</v>
      </c>
      <c r="D8150" s="9" t="s">
        <v>2115</v>
      </c>
      <c r="E8150" s="9" t="s">
        <v>2116</v>
      </c>
      <c r="F8150" s="10">
        <f t="shared" ca="1" si="255"/>
        <v>8.550768654380847E-2</v>
      </c>
      <c r="G8150" s="3" t="str">
        <f>VLOOKUP(Table3[[#This Row],[PRODUCT ID]],Table1[[PRODUCT]:[SELLING PRICE]],1,FALSE)</f>
        <v>Product806</v>
      </c>
      <c r="H8150" s="3" t="str">
        <f>VLOOKUP(Table3[[#This Row],[PRODUCT ID]],Table1[[PRODUCT]:[SELLING PRICE]],2,FALSE)</f>
        <v>Category4</v>
      </c>
      <c r="I8150" s="3" t="str">
        <f>VLOOKUP(Table3[[#This Row],[PRODUCT ID]],Table1[[PRODUCT]:[SELLING PRICE]],3,FALSE)</f>
        <v>Lt</v>
      </c>
      <c r="J8150" s="16">
        <f ca="1">VLOOKUP(Table3[[#This Row],[PRODUCT ID]],Table1[[PRODUCT]:[SELLING PRICE]],4,FALSE)</f>
        <v>135</v>
      </c>
      <c r="K8150" s="16">
        <f ca="1">VLOOKUP(Table3[[#This Row],[PRODUCT ID]],Table1[[PRODUCT]:[SELLING PRICE]],5,FALSE)</f>
        <v>275.91164288743664</v>
      </c>
      <c r="L8150" s="16">
        <f ca="1">J8150*Table3[[#This Row],[QUANTITY]]</f>
        <v>1350</v>
      </c>
      <c r="M8150" s="16">
        <f ca="1">K8150*Table3[[#This Row],[QUANTITY]]*(1-Table3[[#This Row],[DISCOUNT %]])</f>
        <v>2523.1907661363052</v>
      </c>
      <c r="N8150" s="3">
        <f>DAY(Table3[[#This Row],[DATE]])</f>
        <v>24</v>
      </c>
      <c r="O8150" s="3" t="str">
        <f>TEXT(Table3[[#This Row],[DATE]],"mmm")</f>
        <v>Apr</v>
      </c>
      <c r="P8150" s="3">
        <f>YEAR(Table3[[#This Row],[DATE]])</f>
        <v>2043</v>
      </c>
    </row>
    <row r="8151" spans="1:16" x14ac:dyDescent="0.3">
      <c r="A8151" s="6">
        <v>52346</v>
      </c>
      <c r="B8151" s="7" t="s">
        <v>1859</v>
      </c>
      <c r="C8151" s="9">
        <f t="shared" ca="1" si="254"/>
        <v>5</v>
      </c>
      <c r="D8151" s="9" t="s">
        <v>2115</v>
      </c>
      <c r="E8151" s="9" t="s">
        <v>2116</v>
      </c>
      <c r="F8151" s="10">
        <f t="shared" ca="1" si="255"/>
        <v>3.6238778843627764E-2</v>
      </c>
      <c r="G8151" s="3" t="str">
        <f>VLOOKUP(Table3[[#This Row],[PRODUCT ID]],Table1[[PRODUCT]:[SELLING PRICE]],1,FALSE)</f>
        <v>Product807</v>
      </c>
      <c r="H8151" s="3" t="str">
        <f>VLOOKUP(Table3[[#This Row],[PRODUCT ID]],Table1[[PRODUCT]:[SELLING PRICE]],2,FALSE)</f>
        <v>Category5</v>
      </c>
      <c r="I8151" s="3" t="str">
        <f>VLOOKUP(Table3[[#This Row],[PRODUCT ID]],Table1[[PRODUCT]:[SELLING PRICE]],3,FALSE)</f>
        <v>Kg</v>
      </c>
      <c r="J8151" s="16">
        <f ca="1">VLOOKUP(Table3[[#This Row],[PRODUCT ID]],Table1[[PRODUCT]:[SELLING PRICE]],4,FALSE)</f>
        <v>139</v>
      </c>
      <c r="K8151" s="16">
        <f ca="1">VLOOKUP(Table3[[#This Row],[PRODUCT ID]],Table1[[PRODUCT]:[SELLING PRICE]],5,FALSE)</f>
        <v>173.01197671022726</v>
      </c>
      <c r="L8151" s="16">
        <f ca="1">J8151*Table3[[#This Row],[QUANTITY]]</f>
        <v>695</v>
      </c>
      <c r="M8151" s="16">
        <f ca="1">K8151*Table3[[#This Row],[QUANTITY]]*(1-Table3[[#This Row],[DISCOUNT %]])</f>
        <v>833.71116974463223</v>
      </c>
      <c r="N8151" s="3">
        <f>DAY(Table3[[#This Row],[DATE]])</f>
        <v>25</v>
      </c>
      <c r="O8151" s="3" t="str">
        <f>TEXT(Table3[[#This Row],[DATE]],"mmm")</f>
        <v>Apr</v>
      </c>
      <c r="P8151" s="3">
        <f>YEAR(Table3[[#This Row],[DATE]])</f>
        <v>2043</v>
      </c>
    </row>
    <row r="8152" spans="1:16" x14ac:dyDescent="0.3">
      <c r="A8152" s="6">
        <v>52347</v>
      </c>
      <c r="B8152" s="7" t="s">
        <v>1860</v>
      </c>
      <c r="C8152" s="9">
        <f t="shared" ca="1" si="254"/>
        <v>5</v>
      </c>
      <c r="D8152" s="9" t="s">
        <v>2116</v>
      </c>
      <c r="E8152" s="9" t="s">
        <v>2118</v>
      </c>
      <c r="F8152" s="10">
        <f t="shared" ca="1" si="255"/>
        <v>3.3088545971699877E-2</v>
      </c>
      <c r="G8152" s="3" t="str">
        <f>VLOOKUP(Table3[[#This Row],[PRODUCT ID]],Table1[[PRODUCT]:[SELLING PRICE]],1,FALSE)</f>
        <v>Product808</v>
      </c>
      <c r="H8152" s="3" t="str">
        <f>VLOOKUP(Table3[[#This Row],[PRODUCT ID]],Table1[[PRODUCT]:[SELLING PRICE]],2,FALSE)</f>
        <v>Category1</v>
      </c>
      <c r="I8152" s="3" t="str">
        <f>VLOOKUP(Table3[[#This Row],[PRODUCT ID]],Table1[[PRODUCT]:[SELLING PRICE]],3,FALSE)</f>
        <v>Lt</v>
      </c>
      <c r="J8152" s="16">
        <f ca="1">VLOOKUP(Table3[[#This Row],[PRODUCT ID]],Table1[[PRODUCT]:[SELLING PRICE]],4,FALSE)</f>
        <v>40</v>
      </c>
      <c r="K8152" s="16">
        <f ca="1">VLOOKUP(Table3[[#This Row],[PRODUCT ID]],Table1[[PRODUCT]:[SELLING PRICE]],5,FALSE)</f>
        <v>33.538184390885817</v>
      </c>
      <c r="L8152" s="16">
        <f ca="1">J8152*Table3[[#This Row],[QUANTITY]]</f>
        <v>200</v>
      </c>
      <c r="M8152" s="16">
        <f ca="1">K8152*Table3[[#This Row],[QUANTITY]]*(1-Table3[[#This Row],[DISCOUNT %]])</f>
        <v>162.14227317430323</v>
      </c>
      <c r="N8152" s="3">
        <f>DAY(Table3[[#This Row],[DATE]])</f>
        <v>26</v>
      </c>
      <c r="O8152" s="3" t="str">
        <f>TEXT(Table3[[#This Row],[DATE]],"mmm")</f>
        <v>Apr</v>
      </c>
      <c r="P8152" s="3">
        <f>YEAR(Table3[[#This Row],[DATE]])</f>
        <v>2043</v>
      </c>
    </row>
    <row r="8153" spans="1:16" x14ac:dyDescent="0.3">
      <c r="A8153" s="6">
        <v>52348</v>
      </c>
      <c r="B8153" s="7" t="s">
        <v>1861</v>
      </c>
      <c r="C8153" s="9">
        <f t="shared" ca="1" si="254"/>
        <v>5</v>
      </c>
      <c r="D8153" s="9" t="s">
        <v>2116</v>
      </c>
      <c r="E8153" s="9" t="s">
        <v>2118</v>
      </c>
      <c r="F8153" s="10">
        <f t="shared" ca="1" si="255"/>
        <v>2.968358918552072E-3</v>
      </c>
      <c r="G8153" s="3" t="str">
        <f>VLOOKUP(Table3[[#This Row],[PRODUCT ID]],Table1[[PRODUCT]:[SELLING PRICE]],1,FALSE)</f>
        <v>Product809</v>
      </c>
      <c r="H8153" s="3" t="str">
        <f>VLOOKUP(Table3[[#This Row],[PRODUCT ID]],Table1[[PRODUCT]:[SELLING PRICE]],2,FALSE)</f>
        <v>Category2</v>
      </c>
      <c r="I8153" s="3" t="str">
        <f>VLOOKUP(Table3[[#This Row],[PRODUCT ID]],Table1[[PRODUCT]:[SELLING PRICE]],3,FALSE)</f>
        <v>Ft</v>
      </c>
      <c r="J8153" s="16">
        <f ca="1">VLOOKUP(Table3[[#This Row],[PRODUCT ID]],Table1[[PRODUCT]:[SELLING PRICE]],4,FALSE)</f>
        <v>74</v>
      </c>
      <c r="K8153" s="16">
        <f ca="1">VLOOKUP(Table3[[#This Row],[PRODUCT ID]],Table1[[PRODUCT]:[SELLING PRICE]],5,FALSE)</f>
        <v>125.2352175256481</v>
      </c>
      <c r="L8153" s="16">
        <f ca="1">J8153*Table3[[#This Row],[QUANTITY]]</f>
        <v>370</v>
      </c>
      <c r="M8153" s="16">
        <f ca="1">K8153*Table3[[#This Row],[QUANTITY]]*(1-Table3[[#This Row],[DISCOUNT %]])</f>
        <v>624.31737225394511</v>
      </c>
      <c r="N8153" s="3">
        <f>DAY(Table3[[#This Row],[DATE]])</f>
        <v>27</v>
      </c>
      <c r="O8153" s="3" t="str">
        <f>TEXT(Table3[[#This Row],[DATE]],"mmm")</f>
        <v>Apr</v>
      </c>
      <c r="P8153" s="3">
        <f>YEAR(Table3[[#This Row],[DATE]])</f>
        <v>2043</v>
      </c>
    </row>
    <row r="8154" spans="1:16" x14ac:dyDescent="0.3">
      <c r="A8154" s="6">
        <v>52349</v>
      </c>
      <c r="B8154" s="7" t="s">
        <v>1862</v>
      </c>
      <c r="C8154" s="9">
        <f t="shared" ca="1" si="254"/>
        <v>6</v>
      </c>
      <c r="D8154" s="9" t="s">
        <v>2116</v>
      </c>
      <c r="E8154" s="9" t="s">
        <v>2116</v>
      </c>
      <c r="F8154" s="10">
        <f t="shared" ca="1" si="255"/>
        <v>2.0360391355066067E-3</v>
      </c>
      <c r="G8154" s="3" t="str">
        <f>VLOOKUP(Table3[[#This Row],[PRODUCT ID]],Table1[[PRODUCT]:[SELLING PRICE]],1,FALSE)</f>
        <v>Product810</v>
      </c>
      <c r="H8154" s="3" t="str">
        <f>VLOOKUP(Table3[[#This Row],[PRODUCT ID]],Table1[[PRODUCT]:[SELLING PRICE]],2,FALSE)</f>
        <v>Category3</v>
      </c>
      <c r="I8154" s="3" t="str">
        <f>VLOOKUP(Table3[[#This Row],[PRODUCT ID]],Table1[[PRODUCT]:[SELLING PRICE]],3,FALSE)</f>
        <v>Kg</v>
      </c>
      <c r="J8154" s="16">
        <f ca="1">VLOOKUP(Table3[[#This Row],[PRODUCT ID]],Table1[[PRODUCT]:[SELLING PRICE]],4,FALSE)</f>
        <v>42</v>
      </c>
      <c r="K8154" s="16">
        <f ca="1">VLOOKUP(Table3[[#This Row],[PRODUCT ID]],Table1[[PRODUCT]:[SELLING PRICE]],5,FALSE)</f>
        <v>280.94809473023059</v>
      </c>
      <c r="L8154" s="16">
        <f ca="1">J8154*Table3[[#This Row],[QUANTITY]]</f>
        <v>252</v>
      </c>
      <c r="M8154" s="16">
        <f ca="1">K8154*Table3[[#This Row],[QUANTITY]]*(1-Table3[[#This Row],[DISCOUNT %]])</f>
        <v>1682.2564404858829</v>
      </c>
      <c r="N8154" s="3">
        <f>DAY(Table3[[#This Row],[DATE]])</f>
        <v>28</v>
      </c>
      <c r="O8154" s="3" t="str">
        <f>TEXT(Table3[[#This Row],[DATE]],"mmm")</f>
        <v>Apr</v>
      </c>
      <c r="P8154" s="3">
        <f>YEAR(Table3[[#This Row],[DATE]])</f>
        <v>2043</v>
      </c>
    </row>
    <row r="8155" spans="1:16" x14ac:dyDescent="0.3">
      <c r="A8155" s="6">
        <v>52350</v>
      </c>
      <c r="B8155" s="7" t="s">
        <v>1863</v>
      </c>
      <c r="C8155" s="9">
        <f t="shared" ca="1" si="254"/>
        <v>11</v>
      </c>
      <c r="D8155" s="9" t="s">
        <v>2115</v>
      </c>
      <c r="E8155" s="9" t="s">
        <v>2116</v>
      </c>
      <c r="F8155" s="10">
        <f t="shared" ca="1" si="255"/>
        <v>8.1009007423201468E-2</v>
      </c>
      <c r="G8155" s="3" t="str">
        <f>VLOOKUP(Table3[[#This Row],[PRODUCT ID]],Table1[[PRODUCT]:[SELLING PRICE]],1,FALSE)</f>
        <v>Product811</v>
      </c>
      <c r="H8155" s="3" t="str">
        <f>VLOOKUP(Table3[[#This Row],[PRODUCT ID]],Table1[[PRODUCT]:[SELLING PRICE]],2,FALSE)</f>
        <v>Category4</v>
      </c>
      <c r="I8155" s="3" t="str">
        <f>VLOOKUP(Table3[[#This Row],[PRODUCT ID]],Table1[[PRODUCT]:[SELLING PRICE]],3,FALSE)</f>
        <v>No</v>
      </c>
      <c r="J8155" s="16">
        <f ca="1">VLOOKUP(Table3[[#This Row],[PRODUCT ID]],Table1[[PRODUCT]:[SELLING PRICE]],4,FALSE)</f>
        <v>113</v>
      </c>
      <c r="K8155" s="16">
        <f ca="1">VLOOKUP(Table3[[#This Row],[PRODUCT ID]],Table1[[PRODUCT]:[SELLING PRICE]],5,FALSE)</f>
        <v>75.254920797721383</v>
      </c>
      <c r="L8155" s="16">
        <f ca="1">J8155*Table3[[#This Row],[QUANTITY]]</f>
        <v>1243</v>
      </c>
      <c r="M8155" s="16">
        <f ca="1">K8155*Table3[[#This Row],[QUANTITY]]*(1-Table3[[#This Row],[DISCOUNT %]])</f>
        <v>760.74453796204966</v>
      </c>
      <c r="N8155" s="3">
        <f>DAY(Table3[[#This Row],[DATE]])</f>
        <v>29</v>
      </c>
      <c r="O8155" s="3" t="str">
        <f>TEXT(Table3[[#This Row],[DATE]],"mmm")</f>
        <v>Apr</v>
      </c>
      <c r="P8155" s="3">
        <f>YEAR(Table3[[#This Row],[DATE]])</f>
        <v>2043</v>
      </c>
    </row>
    <row r="8156" spans="1:16" x14ac:dyDescent="0.3">
      <c r="A8156" s="6">
        <v>52351</v>
      </c>
      <c r="B8156" s="7" t="s">
        <v>1864</v>
      </c>
      <c r="C8156" s="9">
        <f t="shared" ca="1" si="254"/>
        <v>14</v>
      </c>
      <c r="D8156" s="9" t="s">
        <v>2117</v>
      </c>
      <c r="E8156" s="9" t="s">
        <v>2116</v>
      </c>
      <c r="F8156" s="10">
        <f t="shared" ca="1" si="255"/>
        <v>2.1540955223821878E-2</v>
      </c>
      <c r="G8156" s="3" t="str">
        <f>VLOOKUP(Table3[[#This Row],[PRODUCT ID]],Table1[[PRODUCT]:[SELLING PRICE]],1,FALSE)</f>
        <v>Product812</v>
      </c>
      <c r="H8156" s="3" t="str">
        <f>VLOOKUP(Table3[[#This Row],[PRODUCT ID]],Table1[[PRODUCT]:[SELLING PRICE]],2,FALSE)</f>
        <v>Category5</v>
      </c>
      <c r="I8156" s="3" t="str">
        <f>VLOOKUP(Table3[[#This Row],[PRODUCT ID]],Table1[[PRODUCT]:[SELLING PRICE]],3,FALSE)</f>
        <v>No</v>
      </c>
      <c r="J8156" s="16">
        <f ca="1">VLOOKUP(Table3[[#This Row],[PRODUCT ID]],Table1[[PRODUCT]:[SELLING PRICE]],4,FALSE)</f>
        <v>19</v>
      </c>
      <c r="K8156" s="16">
        <f ca="1">VLOOKUP(Table3[[#This Row],[PRODUCT ID]],Table1[[PRODUCT]:[SELLING PRICE]],5,FALSE)</f>
        <v>53.099605005967312</v>
      </c>
      <c r="L8156" s="16">
        <f ca="1">J8156*Table3[[#This Row],[QUANTITY]]</f>
        <v>266</v>
      </c>
      <c r="M8156" s="16">
        <f ca="1">K8156*Table3[[#This Row],[QUANTITY]]*(1-Table3[[#This Row],[DISCOUNT %]])</f>
        <v>727.381043089836</v>
      </c>
      <c r="N8156" s="3">
        <f>DAY(Table3[[#This Row],[DATE]])</f>
        <v>30</v>
      </c>
      <c r="O8156" s="3" t="str">
        <f>TEXT(Table3[[#This Row],[DATE]],"mmm")</f>
        <v>Apr</v>
      </c>
      <c r="P8156" s="3">
        <f>YEAR(Table3[[#This Row],[DATE]])</f>
        <v>2043</v>
      </c>
    </row>
    <row r="8157" spans="1:16" x14ac:dyDescent="0.3">
      <c r="A8157" s="6">
        <v>52352</v>
      </c>
      <c r="B8157" s="7" t="s">
        <v>1865</v>
      </c>
      <c r="C8157" s="9">
        <f t="shared" ca="1" si="254"/>
        <v>6</v>
      </c>
      <c r="D8157" s="9" t="s">
        <v>2117</v>
      </c>
      <c r="E8157" s="9" t="s">
        <v>2116</v>
      </c>
      <c r="F8157" s="10">
        <f t="shared" ca="1" si="255"/>
        <v>3.1928589905906246E-2</v>
      </c>
      <c r="G8157" s="3" t="str">
        <f>VLOOKUP(Table3[[#This Row],[PRODUCT ID]],Table1[[PRODUCT]:[SELLING PRICE]],1,FALSE)</f>
        <v>Product813</v>
      </c>
      <c r="H8157" s="3" t="str">
        <f>VLOOKUP(Table3[[#This Row],[PRODUCT ID]],Table1[[PRODUCT]:[SELLING PRICE]],2,FALSE)</f>
        <v>Category1</v>
      </c>
      <c r="I8157" s="3" t="str">
        <f>VLOOKUP(Table3[[#This Row],[PRODUCT ID]],Table1[[PRODUCT]:[SELLING PRICE]],3,FALSE)</f>
        <v>Ft</v>
      </c>
      <c r="J8157" s="16">
        <f ca="1">VLOOKUP(Table3[[#This Row],[PRODUCT ID]],Table1[[PRODUCT]:[SELLING PRICE]],4,FALSE)</f>
        <v>221</v>
      </c>
      <c r="K8157" s="16">
        <f ca="1">VLOOKUP(Table3[[#This Row],[PRODUCT ID]],Table1[[PRODUCT]:[SELLING PRICE]],5,FALSE)</f>
        <v>131.2268121894742</v>
      </c>
      <c r="L8157" s="16">
        <f ca="1">J8157*Table3[[#This Row],[QUANTITY]]</f>
        <v>1326</v>
      </c>
      <c r="M8157" s="16">
        <f ca="1">K8157*Table3[[#This Row],[QUANTITY]]*(1-Table3[[#This Row],[DISCOUNT %]])</f>
        <v>762.22155071050247</v>
      </c>
      <c r="N8157" s="3">
        <f>DAY(Table3[[#This Row],[DATE]])</f>
        <v>1</v>
      </c>
      <c r="O8157" s="3" t="str">
        <f>TEXT(Table3[[#This Row],[DATE]],"mmm")</f>
        <v>May</v>
      </c>
      <c r="P8157" s="3">
        <f>YEAR(Table3[[#This Row],[DATE]])</f>
        <v>2043</v>
      </c>
    </row>
    <row r="8158" spans="1:16" x14ac:dyDescent="0.3">
      <c r="A8158" s="6">
        <v>52353</v>
      </c>
      <c r="B8158" s="7" t="s">
        <v>1866</v>
      </c>
      <c r="C8158" s="9">
        <f t="shared" ca="1" si="254"/>
        <v>15</v>
      </c>
      <c r="D8158" s="9" t="s">
        <v>2116</v>
      </c>
      <c r="E8158" s="9" t="s">
        <v>2118</v>
      </c>
      <c r="F8158" s="10">
        <f t="shared" ca="1" si="255"/>
        <v>3.8266727916456959E-2</v>
      </c>
      <c r="G8158" s="3" t="str">
        <f>VLOOKUP(Table3[[#This Row],[PRODUCT ID]],Table1[[PRODUCT]:[SELLING PRICE]],1,FALSE)</f>
        <v>Product814</v>
      </c>
      <c r="H8158" s="3" t="str">
        <f>VLOOKUP(Table3[[#This Row],[PRODUCT ID]],Table1[[PRODUCT]:[SELLING PRICE]],2,FALSE)</f>
        <v>Category2</v>
      </c>
      <c r="I8158" s="3" t="str">
        <f>VLOOKUP(Table3[[#This Row],[PRODUCT ID]],Table1[[PRODUCT]:[SELLING PRICE]],3,FALSE)</f>
        <v>No</v>
      </c>
      <c r="J8158" s="16">
        <f ca="1">VLOOKUP(Table3[[#This Row],[PRODUCT ID]],Table1[[PRODUCT]:[SELLING PRICE]],4,FALSE)</f>
        <v>157</v>
      </c>
      <c r="K8158" s="16">
        <f ca="1">VLOOKUP(Table3[[#This Row],[PRODUCT ID]],Table1[[PRODUCT]:[SELLING PRICE]],5,FALSE)</f>
        <v>37.048519681318865</v>
      </c>
      <c r="L8158" s="16">
        <f ca="1">J8158*Table3[[#This Row],[QUANTITY]]</f>
        <v>2355</v>
      </c>
      <c r="M8158" s="16">
        <f ca="1">K8158*Table3[[#This Row],[QUANTITY]]*(1-Table3[[#This Row],[DISCOUNT %]])</f>
        <v>534.46191088449507</v>
      </c>
      <c r="N8158" s="3">
        <f>DAY(Table3[[#This Row],[DATE]])</f>
        <v>2</v>
      </c>
      <c r="O8158" s="3" t="str">
        <f>TEXT(Table3[[#This Row],[DATE]],"mmm")</f>
        <v>May</v>
      </c>
      <c r="P8158" s="3">
        <f>YEAR(Table3[[#This Row],[DATE]])</f>
        <v>2043</v>
      </c>
    </row>
    <row r="8159" spans="1:16" x14ac:dyDescent="0.3">
      <c r="A8159" s="6">
        <v>52354</v>
      </c>
      <c r="B8159" s="7" t="s">
        <v>1867</v>
      </c>
      <c r="C8159" s="9">
        <f t="shared" ca="1" si="254"/>
        <v>13</v>
      </c>
      <c r="D8159" s="9" t="s">
        <v>2116</v>
      </c>
      <c r="E8159" s="9" t="s">
        <v>2116</v>
      </c>
      <c r="F8159" s="10">
        <f t="shared" ca="1" si="255"/>
        <v>1.720413604398835E-2</v>
      </c>
      <c r="G8159" s="3" t="str">
        <f>VLOOKUP(Table3[[#This Row],[PRODUCT ID]],Table1[[PRODUCT]:[SELLING PRICE]],1,FALSE)</f>
        <v>Product815</v>
      </c>
      <c r="H8159" s="3" t="str">
        <f>VLOOKUP(Table3[[#This Row],[PRODUCT ID]],Table1[[PRODUCT]:[SELLING PRICE]],2,FALSE)</f>
        <v>Category3</v>
      </c>
      <c r="I8159" s="3" t="str">
        <f>VLOOKUP(Table3[[#This Row],[PRODUCT ID]],Table1[[PRODUCT]:[SELLING PRICE]],3,FALSE)</f>
        <v>Kg</v>
      </c>
      <c r="J8159" s="16">
        <f ca="1">VLOOKUP(Table3[[#This Row],[PRODUCT ID]],Table1[[PRODUCT]:[SELLING PRICE]],4,FALSE)</f>
        <v>235</v>
      </c>
      <c r="K8159" s="16">
        <f ca="1">VLOOKUP(Table3[[#This Row],[PRODUCT ID]],Table1[[PRODUCT]:[SELLING PRICE]],5,FALSE)</f>
        <v>194.60933486908351</v>
      </c>
      <c r="L8159" s="16">
        <f ca="1">J8159*Table3[[#This Row],[QUANTITY]]</f>
        <v>3055</v>
      </c>
      <c r="M8159" s="16">
        <f ca="1">K8159*Table3[[#This Row],[QUANTITY]]*(1-Table3[[#This Row],[DISCOUNT %]])</f>
        <v>2486.3962421553547</v>
      </c>
      <c r="N8159" s="3">
        <f>DAY(Table3[[#This Row],[DATE]])</f>
        <v>3</v>
      </c>
      <c r="O8159" s="3" t="str">
        <f>TEXT(Table3[[#This Row],[DATE]],"mmm")</f>
        <v>May</v>
      </c>
      <c r="P8159" s="3">
        <f>YEAR(Table3[[#This Row],[DATE]])</f>
        <v>2043</v>
      </c>
    </row>
    <row r="8160" spans="1:16" x14ac:dyDescent="0.3">
      <c r="A8160" s="6">
        <v>52355</v>
      </c>
      <c r="B8160" s="7" t="s">
        <v>1868</v>
      </c>
      <c r="C8160" s="9">
        <f t="shared" ca="1" si="254"/>
        <v>1</v>
      </c>
      <c r="D8160" s="9" t="s">
        <v>2116</v>
      </c>
      <c r="E8160" s="9" t="s">
        <v>2116</v>
      </c>
      <c r="F8160" s="10">
        <f t="shared" ca="1" si="255"/>
        <v>8.8931156925871419E-2</v>
      </c>
      <c r="G8160" s="3" t="str">
        <f>VLOOKUP(Table3[[#This Row],[PRODUCT ID]],Table1[[PRODUCT]:[SELLING PRICE]],1,FALSE)</f>
        <v>Product816</v>
      </c>
      <c r="H8160" s="3" t="str">
        <f>VLOOKUP(Table3[[#This Row],[PRODUCT ID]],Table1[[PRODUCT]:[SELLING PRICE]],2,FALSE)</f>
        <v>Category4</v>
      </c>
      <c r="I8160" s="3" t="str">
        <f>VLOOKUP(Table3[[#This Row],[PRODUCT ID]],Table1[[PRODUCT]:[SELLING PRICE]],3,FALSE)</f>
        <v>Kg</v>
      </c>
      <c r="J8160" s="16">
        <f ca="1">VLOOKUP(Table3[[#This Row],[PRODUCT ID]],Table1[[PRODUCT]:[SELLING PRICE]],4,FALSE)</f>
        <v>67</v>
      </c>
      <c r="K8160" s="16">
        <f ca="1">VLOOKUP(Table3[[#This Row],[PRODUCT ID]],Table1[[PRODUCT]:[SELLING PRICE]],5,FALSE)</f>
        <v>97.045524331944137</v>
      </c>
      <c r="L8160" s="16">
        <f ca="1">J8160*Table3[[#This Row],[QUANTITY]]</f>
        <v>67</v>
      </c>
      <c r="M8160" s="16">
        <f ca="1">K8160*Table3[[#This Row],[QUANTITY]]*(1-Table3[[#This Row],[DISCOUNT %]])</f>
        <v>88.415153578626544</v>
      </c>
      <c r="N8160" s="3">
        <f>DAY(Table3[[#This Row],[DATE]])</f>
        <v>4</v>
      </c>
      <c r="O8160" s="3" t="str">
        <f>TEXT(Table3[[#This Row],[DATE]],"mmm")</f>
        <v>May</v>
      </c>
      <c r="P8160" s="3">
        <f>YEAR(Table3[[#This Row],[DATE]])</f>
        <v>2043</v>
      </c>
    </row>
    <row r="8161" spans="1:16" x14ac:dyDescent="0.3">
      <c r="A8161" s="6">
        <v>52356</v>
      </c>
      <c r="B8161" s="7" t="s">
        <v>1869</v>
      </c>
      <c r="C8161" s="9">
        <f t="shared" ca="1" si="254"/>
        <v>4</v>
      </c>
      <c r="D8161" s="9" t="s">
        <v>2116</v>
      </c>
      <c r="E8161" s="9" t="s">
        <v>2116</v>
      </c>
      <c r="F8161" s="10">
        <f t="shared" ca="1" si="255"/>
        <v>7.6156063635909585E-2</v>
      </c>
      <c r="G8161" s="3" t="str">
        <f>VLOOKUP(Table3[[#This Row],[PRODUCT ID]],Table1[[PRODUCT]:[SELLING PRICE]],1,FALSE)</f>
        <v>Product817</v>
      </c>
      <c r="H8161" s="3" t="str">
        <f>VLOOKUP(Table3[[#This Row],[PRODUCT ID]],Table1[[PRODUCT]:[SELLING PRICE]],2,FALSE)</f>
        <v>Category1</v>
      </c>
      <c r="I8161" s="3" t="str">
        <f>VLOOKUP(Table3[[#This Row],[PRODUCT ID]],Table1[[PRODUCT]:[SELLING PRICE]],3,FALSE)</f>
        <v>Lt</v>
      </c>
      <c r="J8161" s="16">
        <f ca="1">VLOOKUP(Table3[[#This Row],[PRODUCT ID]],Table1[[PRODUCT]:[SELLING PRICE]],4,FALSE)</f>
        <v>206</v>
      </c>
      <c r="K8161" s="16">
        <f ca="1">VLOOKUP(Table3[[#This Row],[PRODUCT ID]],Table1[[PRODUCT]:[SELLING PRICE]],5,FALSE)</f>
        <v>254.0792348726313</v>
      </c>
      <c r="L8161" s="16">
        <f ca="1">J8161*Table3[[#This Row],[QUANTITY]]</f>
        <v>824</v>
      </c>
      <c r="M8161" s="16">
        <f ca="1">K8161*Table3[[#This Row],[QUANTITY]]*(1-Table3[[#This Row],[DISCOUNT %]])</f>
        <v>938.91824197243193</v>
      </c>
      <c r="N8161" s="3">
        <f>DAY(Table3[[#This Row],[DATE]])</f>
        <v>5</v>
      </c>
      <c r="O8161" s="3" t="str">
        <f>TEXT(Table3[[#This Row],[DATE]],"mmm")</f>
        <v>May</v>
      </c>
      <c r="P8161" s="3">
        <f>YEAR(Table3[[#This Row],[DATE]])</f>
        <v>2043</v>
      </c>
    </row>
    <row r="8162" spans="1:16" x14ac:dyDescent="0.3">
      <c r="A8162" s="6">
        <v>52357</v>
      </c>
      <c r="B8162" s="7" t="s">
        <v>1870</v>
      </c>
      <c r="C8162" s="9">
        <f t="shared" ca="1" si="254"/>
        <v>10</v>
      </c>
      <c r="D8162" s="9" t="s">
        <v>2115</v>
      </c>
      <c r="E8162" s="9" t="s">
        <v>2116</v>
      </c>
      <c r="F8162" s="10">
        <f t="shared" ca="1" si="255"/>
        <v>4.220377811238224E-2</v>
      </c>
      <c r="G8162" s="3" t="str">
        <f>VLOOKUP(Table3[[#This Row],[PRODUCT ID]],Table1[[PRODUCT]:[SELLING PRICE]],1,FALSE)</f>
        <v>Product818</v>
      </c>
      <c r="H8162" s="3" t="str">
        <f>VLOOKUP(Table3[[#This Row],[PRODUCT ID]],Table1[[PRODUCT]:[SELLING PRICE]],2,FALSE)</f>
        <v>Category2</v>
      </c>
      <c r="I8162" s="3" t="str">
        <f>VLOOKUP(Table3[[#This Row],[PRODUCT ID]],Table1[[PRODUCT]:[SELLING PRICE]],3,FALSE)</f>
        <v>Kg</v>
      </c>
      <c r="J8162" s="16">
        <f ca="1">VLOOKUP(Table3[[#This Row],[PRODUCT ID]],Table1[[PRODUCT]:[SELLING PRICE]],4,FALSE)</f>
        <v>159</v>
      </c>
      <c r="K8162" s="16">
        <f ca="1">VLOOKUP(Table3[[#This Row],[PRODUCT ID]],Table1[[PRODUCT]:[SELLING PRICE]],5,FALSE)</f>
        <v>28.303475223515985</v>
      </c>
      <c r="L8162" s="16">
        <f ca="1">J8162*Table3[[#This Row],[QUANTITY]]</f>
        <v>1590</v>
      </c>
      <c r="M8162" s="16">
        <f ca="1">K8162*Table3[[#This Row],[QUANTITY]]*(1-Table3[[#This Row],[DISCOUNT %]])</f>
        <v>271.08961635373407</v>
      </c>
      <c r="N8162" s="3">
        <f>DAY(Table3[[#This Row],[DATE]])</f>
        <v>6</v>
      </c>
      <c r="O8162" s="3" t="str">
        <f>TEXT(Table3[[#This Row],[DATE]],"mmm")</f>
        <v>May</v>
      </c>
      <c r="P8162" s="3">
        <f>YEAR(Table3[[#This Row],[DATE]])</f>
        <v>2043</v>
      </c>
    </row>
    <row r="8163" spans="1:16" x14ac:dyDescent="0.3">
      <c r="A8163" s="6">
        <v>52358</v>
      </c>
      <c r="B8163" s="7" t="s">
        <v>1871</v>
      </c>
      <c r="C8163" s="9">
        <f t="shared" ca="1" si="254"/>
        <v>13</v>
      </c>
      <c r="D8163" s="9" t="s">
        <v>2116</v>
      </c>
      <c r="E8163" s="9" t="s">
        <v>2116</v>
      </c>
      <c r="F8163" s="10">
        <f t="shared" ca="1" si="255"/>
        <v>1.8996367273762551E-2</v>
      </c>
      <c r="G8163" s="3" t="str">
        <f>VLOOKUP(Table3[[#This Row],[PRODUCT ID]],Table1[[PRODUCT]:[SELLING PRICE]],1,FALSE)</f>
        <v>Product819</v>
      </c>
      <c r="H8163" s="3" t="str">
        <f>VLOOKUP(Table3[[#This Row],[PRODUCT ID]],Table1[[PRODUCT]:[SELLING PRICE]],2,FALSE)</f>
        <v>Category3</v>
      </c>
      <c r="I8163" s="3" t="str">
        <f>VLOOKUP(Table3[[#This Row],[PRODUCT ID]],Table1[[PRODUCT]:[SELLING PRICE]],3,FALSE)</f>
        <v>Lt</v>
      </c>
      <c r="J8163" s="16">
        <f ca="1">VLOOKUP(Table3[[#This Row],[PRODUCT ID]],Table1[[PRODUCT]:[SELLING PRICE]],4,FALSE)</f>
        <v>27</v>
      </c>
      <c r="K8163" s="16">
        <f ca="1">VLOOKUP(Table3[[#This Row],[PRODUCT ID]],Table1[[PRODUCT]:[SELLING PRICE]],5,FALSE)</f>
        <v>162.94320500092644</v>
      </c>
      <c r="L8163" s="16">
        <f ca="1">J8163*Table3[[#This Row],[QUANTITY]]</f>
        <v>351</v>
      </c>
      <c r="M8163" s="16">
        <f ca="1">K8163*Table3[[#This Row],[QUANTITY]]*(1-Table3[[#This Row],[DISCOUNT %]])</f>
        <v>2078.0223884415432</v>
      </c>
      <c r="N8163" s="3">
        <f>DAY(Table3[[#This Row],[DATE]])</f>
        <v>7</v>
      </c>
      <c r="O8163" s="3" t="str">
        <f>TEXT(Table3[[#This Row],[DATE]],"mmm")</f>
        <v>May</v>
      </c>
      <c r="P8163" s="3">
        <f>YEAR(Table3[[#This Row],[DATE]])</f>
        <v>2043</v>
      </c>
    </row>
    <row r="8164" spans="1:16" x14ac:dyDescent="0.3">
      <c r="A8164" s="6">
        <v>52359</v>
      </c>
      <c r="B8164" s="7" t="s">
        <v>1872</v>
      </c>
      <c r="C8164" s="9">
        <f t="shared" ca="1" si="254"/>
        <v>12</v>
      </c>
      <c r="D8164" s="9" t="s">
        <v>2117</v>
      </c>
      <c r="E8164" s="9" t="s">
        <v>2118</v>
      </c>
      <c r="F8164" s="10">
        <f t="shared" ca="1" si="255"/>
        <v>8.3491394814901074E-2</v>
      </c>
      <c r="G8164" s="3" t="str">
        <f>VLOOKUP(Table3[[#This Row],[PRODUCT ID]],Table1[[PRODUCT]:[SELLING PRICE]],1,FALSE)</f>
        <v>Product820</v>
      </c>
      <c r="H8164" s="3" t="str">
        <f>VLOOKUP(Table3[[#This Row],[PRODUCT ID]],Table1[[PRODUCT]:[SELLING PRICE]],2,FALSE)</f>
        <v>Category4</v>
      </c>
      <c r="I8164" s="3" t="str">
        <f>VLOOKUP(Table3[[#This Row],[PRODUCT ID]],Table1[[PRODUCT]:[SELLING PRICE]],3,FALSE)</f>
        <v>Ft</v>
      </c>
      <c r="J8164" s="16">
        <f ca="1">VLOOKUP(Table3[[#This Row],[PRODUCT ID]],Table1[[PRODUCT]:[SELLING PRICE]],4,FALSE)</f>
        <v>32</v>
      </c>
      <c r="K8164" s="16">
        <f ca="1">VLOOKUP(Table3[[#This Row],[PRODUCT ID]],Table1[[PRODUCT]:[SELLING PRICE]],5,FALSE)</f>
        <v>287.69084038864253</v>
      </c>
      <c r="L8164" s="16">
        <f ca="1">J8164*Table3[[#This Row],[QUANTITY]]</f>
        <v>384</v>
      </c>
      <c r="M8164" s="16">
        <f ca="1">K8164*Table3[[#This Row],[QUANTITY]]*(1-Table3[[#This Row],[DISCOUNT %]])</f>
        <v>3164.0535701894842</v>
      </c>
      <c r="N8164" s="3">
        <f>DAY(Table3[[#This Row],[DATE]])</f>
        <v>8</v>
      </c>
      <c r="O8164" s="3" t="str">
        <f>TEXT(Table3[[#This Row],[DATE]],"mmm")</f>
        <v>May</v>
      </c>
      <c r="P8164" s="3">
        <f>YEAR(Table3[[#This Row],[DATE]])</f>
        <v>2043</v>
      </c>
    </row>
    <row r="8165" spans="1:16" x14ac:dyDescent="0.3">
      <c r="A8165" s="6">
        <v>52360</v>
      </c>
      <c r="B8165" s="7" t="s">
        <v>1873</v>
      </c>
      <c r="C8165" s="9">
        <f t="shared" ca="1" si="254"/>
        <v>5</v>
      </c>
      <c r="D8165" s="9" t="s">
        <v>2115</v>
      </c>
      <c r="E8165" s="9" t="s">
        <v>2118</v>
      </c>
      <c r="F8165" s="10">
        <f t="shared" ca="1" si="255"/>
        <v>9.3789749177166874E-3</v>
      </c>
      <c r="G8165" s="3" t="str">
        <f>VLOOKUP(Table3[[#This Row],[PRODUCT ID]],Table1[[PRODUCT]:[SELLING PRICE]],1,FALSE)</f>
        <v>Product821</v>
      </c>
      <c r="H8165" s="3" t="str">
        <f>VLOOKUP(Table3[[#This Row],[PRODUCT ID]],Table1[[PRODUCT]:[SELLING PRICE]],2,FALSE)</f>
        <v>Category5</v>
      </c>
      <c r="I8165" s="3" t="str">
        <f>VLOOKUP(Table3[[#This Row],[PRODUCT ID]],Table1[[PRODUCT]:[SELLING PRICE]],3,FALSE)</f>
        <v>Kg</v>
      </c>
      <c r="J8165" s="16">
        <f ca="1">VLOOKUP(Table3[[#This Row],[PRODUCT ID]],Table1[[PRODUCT]:[SELLING PRICE]],4,FALSE)</f>
        <v>58</v>
      </c>
      <c r="K8165" s="16">
        <f ca="1">VLOOKUP(Table3[[#This Row],[PRODUCT ID]],Table1[[PRODUCT]:[SELLING PRICE]],5,FALSE)</f>
        <v>234.63969726254209</v>
      </c>
      <c r="L8165" s="16">
        <f ca="1">J8165*Table3[[#This Row],[QUANTITY]]</f>
        <v>290</v>
      </c>
      <c r="M8165" s="16">
        <f ca="1">K8165*Table3[[#This Row],[QUANTITY]]*(1-Table3[[#This Row],[DISCOUNT %]])</f>
        <v>1162.1950871360802</v>
      </c>
      <c r="N8165" s="3">
        <f>DAY(Table3[[#This Row],[DATE]])</f>
        <v>9</v>
      </c>
      <c r="O8165" s="3" t="str">
        <f>TEXT(Table3[[#This Row],[DATE]],"mmm")</f>
        <v>May</v>
      </c>
      <c r="P8165" s="3">
        <f>YEAR(Table3[[#This Row],[DATE]])</f>
        <v>2043</v>
      </c>
    </row>
    <row r="8166" spans="1:16" x14ac:dyDescent="0.3">
      <c r="A8166" s="6">
        <v>52361</v>
      </c>
      <c r="B8166" s="7" t="s">
        <v>1874</v>
      </c>
      <c r="C8166" s="9">
        <f t="shared" ca="1" si="254"/>
        <v>1</v>
      </c>
      <c r="D8166" s="9" t="s">
        <v>2115</v>
      </c>
      <c r="E8166" s="9" t="s">
        <v>2116</v>
      </c>
      <c r="F8166" s="10">
        <f t="shared" ca="1" si="255"/>
        <v>6.6803524011556717E-2</v>
      </c>
      <c r="G8166" s="3" t="str">
        <f>VLOOKUP(Table3[[#This Row],[PRODUCT ID]],Table1[[PRODUCT]:[SELLING PRICE]],1,FALSE)</f>
        <v>Product822</v>
      </c>
      <c r="H8166" s="3" t="str">
        <f>VLOOKUP(Table3[[#This Row],[PRODUCT ID]],Table1[[PRODUCT]:[SELLING PRICE]],2,FALSE)</f>
        <v>Category1</v>
      </c>
      <c r="I8166" s="3" t="str">
        <f>VLOOKUP(Table3[[#This Row],[PRODUCT ID]],Table1[[PRODUCT]:[SELLING PRICE]],3,FALSE)</f>
        <v>No</v>
      </c>
      <c r="J8166" s="16">
        <f ca="1">VLOOKUP(Table3[[#This Row],[PRODUCT ID]],Table1[[PRODUCT]:[SELLING PRICE]],4,FALSE)</f>
        <v>10</v>
      </c>
      <c r="K8166" s="16">
        <f ca="1">VLOOKUP(Table3[[#This Row],[PRODUCT ID]],Table1[[PRODUCT]:[SELLING PRICE]],5,FALSE)</f>
        <v>218.70141092493981</v>
      </c>
      <c r="L8166" s="16">
        <f ca="1">J8166*Table3[[#This Row],[QUANTITY]]</f>
        <v>10</v>
      </c>
      <c r="M8166" s="16">
        <f ca="1">K8166*Table3[[#This Row],[QUANTITY]]*(1-Table3[[#This Row],[DISCOUNT %]])</f>
        <v>204.09138596885424</v>
      </c>
      <c r="N8166" s="3">
        <f>DAY(Table3[[#This Row],[DATE]])</f>
        <v>10</v>
      </c>
      <c r="O8166" s="3" t="str">
        <f>TEXT(Table3[[#This Row],[DATE]],"mmm")</f>
        <v>May</v>
      </c>
      <c r="P8166" s="3">
        <f>YEAR(Table3[[#This Row],[DATE]])</f>
        <v>2043</v>
      </c>
    </row>
    <row r="8167" spans="1:16" x14ac:dyDescent="0.3">
      <c r="A8167" s="6">
        <v>52362</v>
      </c>
      <c r="B8167" s="7" t="s">
        <v>1875</v>
      </c>
      <c r="C8167" s="9">
        <f t="shared" ca="1" si="254"/>
        <v>2</v>
      </c>
      <c r="D8167" s="9" t="s">
        <v>2115</v>
      </c>
      <c r="E8167" s="9" t="s">
        <v>2116</v>
      </c>
      <c r="F8167" s="10">
        <f t="shared" ca="1" si="255"/>
        <v>8.399167473768912E-2</v>
      </c>
      <c r="G8167" s="3" t="str">
        <f>VLOOKUP(Table3[[#This Row],[PRODUCT ID]],Table1[[PRODUCT]:[SELLING PRICE]],1,FALSE)</f>
        <v>Product823</v>
      </c>
      <c r="H8167" s="3" t="str">
        <f>VLOOKUP(Table3[[#This Row],[PRODUCT ID]],Table1[[PRODUCT]:[SELLING PRICE]],2,FALSE)</f>
        <v>Category2</v>
      </c>
      <c r="I8167" s="3" t="str">
        <f>VLOOKUP(Table3[[#This Row],[PRODUCT ID]],Table1[[PRODUCT]:[SELLING PRICE]],3,FALSE)</f>
        <v>No</v>
      </c>
      <c r="J8167" s="16">
        <f ca="1">VLOOKUP(Table3[[#This Row],[PRODUCT ID]],Table1[[PRODUCT]:[SELLING PRICE]],4,FALSE)</f>
        <v>244</v>
      </c>
      <c r="K8167" s="16">
        <f ca="1">VLOOKUP(Table3[[#This Row],[PRODUCT ID]],Table1[[PRODUCT]:[SELLING PRICE]],5,FALSE)</f>
        <v>115.18187349631161</v>
      </c>
      <c r="L8167" s="16">
        <f ca="1">J8167*Table3[[#This Row],[QUANTITY]]</f>
        <v>488</v>
      </c>
      <c r="M8167" s="16">
        <f ca="1">K8167*Table3[[#This Row],[QUANTITY]]*(1-Table3[[#This Row],[DISCOUNT %]])</f>
        <v>211.0151100838635</v>
      </c>
      <c r="N8167" s="3">
        <f>DAY(Table3[[#This Row],[DATE]])</f>
        <v>11</v>
      </c>
      <c r="O8167" s="3" t="str">
        <f>TEXT(Table3[[#This Row],[DATE]],"mmm")</f>
        <v>May</v>
      </c>
      <c r="P8167" s="3">
        <f>YEAR(Table3[[#This Row],[DATE]])</f>
        <v>2043</v>
      </c>
    </row>
    <row r="8168" spans="1:16" x14ac:dyDescent="0.3">
      <c r="A8168" s="6">
        <v>52363</v>
      </c>
      <c r="B8168" s="7" t="s">
        <v>1876</v>
      </c>
      <c r="C8168" s="9">
        <f t="shared" ca="1" si="254"/>
        <v>10</v>
      </c>
      <c r="D8168" s="9" t="s">
        <v>2116</v>
      </c>
      <c r="E8168" s="9" t="s">
        <v>2116</v>
      </c>
      <c r="F8168" s="10">
        <f t="shared" ca="1" si="255"/>
        <v>7.5364002785562436E-3</v>
      </c>
      <c r="G8168" s="3" t="str">
        <f>VLOOKUP(Table3[[#This Row],[PRODUCT ID]],Table1[[PRODUCT]:[SELLING PRICE]],1,FALSE)</f>
        <v>Product824</v>
      </c>
      <c r="H8168" s="3" t="str">
        <f>VLOOKUP(Table3[[#This Row],[PRODUCT ID]],Table1[[PRODUCT]:[SELLING PRICE]],2,FALSE)</f>
        <v>Category3</v>
      </c>
      <c r="I8168" s="3" t="str">
        <f>VLOOKUP(Table3[[#This Row],[PRODUCT ID]],Table1[[PRODUCT]:[SELLING PRICE]],3,FALSE)</f>
        <v>Ft</v>
      </c>
      <c r="J8168" s="16">
        <f ca="1">VLOOKUP(Table3[[#This Row],[PRODUCT ID]],Table1[[PRODUCT]:[SELLING PRICE]],4,FALSE)</f>
        <v>113</v>
      </c>
      <c r="K8168" s="16">
        <f ca="1">VLOOKUP(Table3[[#This Row],[PRODUCT ID]],Table1[[PRODUCT]:[SELLING PRICE]],5,FALSE)</f>
        <v>231.11089799977114</v>
      </c>
      <c r="L8168" s="16">
        <f ca="1">J8168*Table3[[#This Row],[QUANTITY]]</f>
        <v>1130</v>
      </c>
      <c r="M8168" s="16">
        <f ca="1">K8168*Table3[[#This Row],[QUANTITY]]*(1-Table3[[#This Row],[DISCOUNT %]])</f>
        <v>2293.6915376370825</v>
      </c>
      <c r="N8168" s="3">
        <f>DAY(Table3[[#This Row],[DATE]])</f>
        <v>12</v>
      </c>
      <c r="O8168" s="3" t="str">
        <f>TEXT(Table3[[#This Row],[DATE]],"mmm")</f>
        <v>May</v>
      </c>
      <c r="P8168" s="3">
        <f>YEAR(Table3[[#This Row],[DATE]])</f>
        <v>2043</v>
      </c>
    </row>
    <row r="8169" spans="1:16" x14ac:dyDescent="0.3">
      <c r="A8169" s="6">
        <v>52364</v>
      </c>
      <c r="B8169" s="7" t="s">
        <v>1877</v>
      </c>
      <c r="C8169" s="9">
        <f t="shared" ca="1" si="254"/>
        <v>10</v>
      </c>
      <c r="D8169" s="9" t="s">
        <v>2116</v>
      </c>
      <c r="E8169" s="9" t="s">
        <v>2116</v>
      </c>
      <c r="F8169" s="10">
        <f t="shared" ca="1" si="255"/>
        <v>5.0397737569531413E-2</v>
      </c>
      <c r="G8169" s="3" t="str">
        <f>VLOOKUP(Table3[[#This Row],[PRODUCT ID]],Table1[[PRODUCT]:[SELLING PRICE]],1,FALSE)</f>
        <v>Product825</v>
      </c>
      <c r="H8169" s="3" t="str">
        <f>VLOOKUP(Table3[[#This Row],[PRODUCT ID]],Table1[[PRODUCT]:[SELLING PRICE]],2,FALSE)</f>
        <v>Category4</v>
      </c>
      <c r="I8169" s="3" t="str">
        <f>VLOOKUP(Table3[[#This Row],[PRODUCT ID]],Table1[[PRODUCT]:[SELLING PRICE]],3,FALSE)</f>
        <v>No</v>
      </c>
      <c r="J8169" s="16">
        <f ca="1">VLOOKUP(Table3[[#This Row],[PRODUCT ID]],Table1[[PRODUCT]:[SELLING PRICE]],4,FALSE)</f>
        <v>235</v>
      </c>
      <c r="K8169" s="16">
        <f ca="1">VLOOKUP(Table3[[#This Row],[PRODUCT ID]],Table1[[PRODUCT]:[SELLING PRICE]],5,FALSE)</f>
        <v>257.00817743186963</v>
      </c>
      <c r="L8169" s="16">
        <f ca="1">J8169*Table3[[#This Row],[QUANTITY]]</f>
        <v>2350</v>
      </c>
      <c r="M8169" s="16">
        <f ca="1">K8169*Table3[[#This Row],[QUANTITY]]*(1-Table3[[#This Row],[DISCOUNT %]])</f>
        <v>2440.555467524347</v>
      </c>
      <c r="N8169" s="3">
        <f>DAY(Table3[[#This Row],[DATE]])</f>
        <v>13</v>
      </c>
      <c r="O8169" s="3" t="str">
        <f>TEXT(Table3[[#This Row],[DATE]],"mmm")</f>
        <v>May</v>
      </c>
      <c r="P8169" s="3">
        <f>YEAR(Table3[[#This Row],[DATE]])</f>
        <v>2043</v>
      </c>
    </row>
    <row r="8170" spans="1:16" x14ac:dyDescent="0.3">
      <c r="A8170" s="6">
        <v>52365</v>
      </c>
      <c r="B8170" s="7" t="s">
        <v>1878</v>
      </c>
      <c r="C8170" s="9">
        <f t="shared" ca="1" si="254"/>
        <v>2</v>
      </c>
      <c r="D8170" s="9" t="s">
        <v>2116</v>
      </c>
      <c r="E8170" s="9" t="s">
        <v>2118</v>
      </c>
      <c r="F8170" s="10">
        <f t="shared" ca="1" si="255"/>
        <v>8.2349247331111208E-2</v>
      </c>
      <c r="G8170" s="3" t="str">
        <f>VLOOKUP(Table3[[#This Row],[PRODUCT ID]],Table1[[PRODUCT]:[SELLING PRICE]],1,FALSE)</f>
        <v>Product826</v>
      </c>
      <c r="H8170" s="3" t="str">
        <f>VLOOKUP(Table3[[#This Row],[PRODUCT ID]],Table1[[PRODUCT]:[SELLING PRICE]],2,FALSE)</f>
        <v>Category5</v>
      </c>
      <c r="I8170" s="3" t="str">
        <f>VLOOKUP(Table3[[#This Row],[PRODUCT ID]],Table1[[PRODUCT]:[SELLING PRICE]],3,FALSE)</f>
        <v>Kg</v>
      </c>
      <c r="J8170" s="16">
        <f ca="1">VLOOKUP(Table3[[#This Row],[PRODUCT ID]],Table1[[PRODUCT]:[SELLING PRICE]],4,FALSE)</f>
        <v>240</v>
      </c>
      <c r="K8170" s="16">
        <f ca="1">VLOOKUP(Table3[[#This Row],[PRODUCT ID]],Table1[[PRODUCT]:[SELLING PRICE]],5,FALSE)</f>
        <v>98.188449781964053</v>
      </c>
      <c r="L8170" s="16">
        <f ca="1">J8170*Table3[[#This Row],[QUANTITY]]</f>
        <v>480</v>
      </c>
      <c r="M8170" s="16">
        <f ca="1">K8170*Table3[[#This Row],[QUANTITY]]*(1-Table3[[#This Row],[DISCOUNT %]])</f>
        <v>180.20540969162141</v>
      </c>
      <c r="N8170" s="3">
        <f>DAY(Table3[[#This Row],[DATE]])</f>
        <v>14</v>
      </c>
      <c r="O8170" s="3" t="str">
        <f>TEXT(Table3[[#This Row],[DATE]],"mmm")</f>
        <v>May</v>
      </c>
      <c r="P8170" s="3">
        <f>YEAR(Table3[[#This Row],[DATE]])</f>
        <v>2043</v>
      </c>
    </row>
    <row r="8171" spans="1:16" x14ac:dyDescent="0.3">
      <c r="A8171" s="6">
        <v>52366</v>
      </c>
      <c r="B8171" s="7" t="s">
        <v>1879</v>
      </c>
      <c r="C8171" s="9">
        <f t="shared" ca="1" si="254"/>
        <v>12</v>
      </c>
      <c r="D8171" s="9" t="s">
        <v>2115</v>
      </c>
      <c r="E8171" s="9" t="s">
        <v>2116</v>
      </c>
      <c r="F8171" s="10">
        <f t="shared" ca="1" si="255"/>
        <v>2.9861524456010258E-2</v>
      </c>
      <c r="G8171" s="3" t="str">
        <f>VLOOKUP(Table3[[#This Row],[PRODUCT ID]],Table1[[PRODUCT]:[SELLING PRICE]],1,FALSE)</f>
        <v>Product827</v>
      </c>
      <c r="H8171" s="3" t="str">
        <f>VLOOKUP(Table3[[#This Row],[PRODUCT ID]],Table1[[PRODUCT]:[SELLING PRICE]],2,FALSE)</f>
        <v>Category1</v>
      </c>
      <c r="I8171" s="3" t="str">
        <f>VLOOKUP(Table3[[#This Row],[PRODUCT ID]],Table1[[PRODUCT]:[SELLING PRICE]],3,FALSE)</f>
        <v>Kg</v>
      </c>
      <c r="J8171" s="16">
        <f ca="1">VLOOKUP(Table3[[#This Row],[PRODUCT ID]],Table1[[PRODUCT]:[SELLING PRICE]],4,FALSE)</f>
        <v>219</v>
      </c>
      <c r="K8171" s="16">
        <f ca="1">VLOOKUP(Table3[[#This Row],[PRODUCT ID]],Table1[[PRODUCT]:[SELLING PRICE]],5,FALSE)</f>
        <v>299.65107294498569</v>
      </c>
      <c r="L8171" s="16">
        <f ca="1">J8171*Table3[[#This Row],[QUANTITY]]</f>
        <v>2628</v>
      </c>
      <c r="M8171" s="16">
        <f ca="1">K8171*Table3[[#This Row],[QUANTITY]]*(1-Table3[[#This Row],[DISCOUNT %]])</f>
        <v>3488.436421223631</v>
      </c>
      <c r="N8171" s="3">
        <f>DAY(Table3[[#This Row],[DATE]])</f>
        <v>15</v>
      </c>
      <c r="O8171" s="3" t="str">
        <f>TEXT(Table3[[#This Row],[DATE]],"mmm")</f>
        <v>May</v>
      </c>
      <c r="P8171" s="3">
        <f>YEAR(Table3[[#This Row],[DATE]])</f>
        <v>2043</v>
      </c>
    </row>
    <row r="8172" spans="1:16" x14ac:dyDescent="0.3">
      <c r="A8172" s="6">
        <v>52367</v>
      </c>
      <c r="B8172" s="7" t="s">
        <v>1880</v>
      </c>
      <c r="C8172" s="9">
        <f t="shared" ca="1" si="254"/>
        <v>15</v>
      </c>
      <c r="D8172" s="9" t="s">
        <v>2117</v>
      </c>
      <c r="E8172" s="9" t="s">
        <v>2116</v>
      </c>
      <c r="F8172" s="10">
        <f t="shared" ca="1" si="255"/>
        <v>4.2887353626434414E-2</v>
      </c>
      <c r="G8172" s="3" t="str">
        <f>VLOOKUP(Table3[[#This Row],[PRODUCT ID]],Table1[[PRODUCT]:[SELLING PRICE]],1,FALSE)</f>
        <v>Product828</v>
      </c>
      <c r="H8172" s="3" t="str">
        <f>VLOOKUP(Table3[[#This Row],[PRODUCT ID]],Table1[[PRODUCT]:[SELLING PRICE]],2,FALSE)</f>
        <v>Category2</v>
      </c>
      <c r="I8172" s="3" t="str">
        <f>VLOOKUP(Table3[[#This Row],[PRODUCT ID]],Table1[[PRODUCT]:[SELLING PRICE]],3,FALSE)</f>
        <v>Lt</v>
      </c>
      <c r="J8172" s="16">
        <f ca="1">VLOOKUP(Table3[[#This Row],[PRODUCT ID]],Table1[[PRODUCT]:[SELLING PRICE]],4,FALSE)</f>
        <v>43</v>
      </c>
      <c r="K8172" s="16">
        <f ca="1">VLOOKUP(Table3[[#This Row],[PRODUCT ID]],Table1[[PRODUCT]:[SELLING PRICE]],5,FALSE)</f>
        <v>149.83866231598631</v>
      </c>
      <c r="L8172" s="16">
        <f ca="1">J8172*Table3[[#This Row],[QUANTITY]]</f>
        <v>645</v>
      </c>
      <c r="M8172" s="16">
        <f ca="1">K8172*Table3[[#This Row],[QUANTITY]]*(1-Table3[[#This Row],[DISCOUNT %]])</f>
        <v>2151.1871792749307</v>
      </c>
      <c r="N8172" s="3">
        <f>DAY(Table3[[#This Row],[DATE]])</f>
        <v>16</v>
      </c>
      <c r="O8172" s="3" t="str">
        <f>TEXT(Table3[[#This Row],[DATE]],"mmm")</f>
        <v>May</v>
      </c>
      <c r="P8172" s="3">
        <f>YEAR(Table3[[#This Row],[DATE]])</f>
        <v>2043</v>
      </c>
    </row>
    <row r="8173" spans="1:16" x14ac:dyDescent="0.3">
      <c r="A8173" s="6">
        <v>52368</v>
      </c>
      <c r="B8173" s="7" t="s">
        <v>1881</v>
      </c>
      <c r="C8173" s="9">
        <f t="shared" ca="1" si="254"/>
        <v>9</v>
      </c>
      <c r="D8173" s="9" t="s">
        <v>2117</v>
      </c>
      <c r="E8173" s="9" t="s">
        <v>2116</v>
      </c>
      <c r="F8173" s="10">
        <f t="shared" ca="1" si="255"/>
        <v>6.9834310209208231E-2</v>
      </c>
      <c r="G8173" s="3" t="str">
        <f>VLOOKUP(Table3[[#This Row],[PRODUCT ID]],Table1[[PRODUCT]:[SELLING PRICE]],1,FALSE)</f>
        <v>Product829</v>
      </c>
      <c r="H8173" s="3" t="str">
        <f>VLOOKUP(Table3[[#This Row],[PRODUCT ID]],Table1[[PRODUCT]:[SELLING PRICE]],2,FALSE)</f>
        <v>Category3</v>
      </c>
      <c r="I8173" s="3" t="str">
        <f>VLOOKUP(Table3[[#This Row],[PRODUCT ID]],Table1[[PRODUCT]:[SELLING PRICE]],3,FALSE)</f>
        <v>Kg</v>
      </c>
      <c r="J8173" s="16">
        <f ca="1">VLOOKUP(Table3[[#This Row],[PRODUCT ID]],Table1[[PRODUCT]:[SELLING PRICE]],4,FALSE)</f>
        <v>159</v>
      </c>
      <c r="K8173" s="16">
        <f ca="1">VLOOKUP(Table3[[#This Row],[PRODUCT ID]],Table1[[PRODUCT]:[SELLING PRICE]],5,FALSE)</f>
        <v>93.300647054459176</v>
      </c>
      <c r="L8173" s="16">
        <f ca="1">J8173*Table3[[#This Row],[QUANTITY]]</f>
        <v>1431</v>
      </c>
      <c r="M8173" s="16">
        <f ca="1">K8173*Table3[[#This Row],[QUANTITY]]*(1-Table3[[#This Row],[DISCOUNT %]])</f>
        <v>781.06554652804402</v>
      </c>
      <c r="N8173" s="3">
        <f>DAY(Table3[[#This Row],[DATE]])</f>
        <v>17</v>
      </c>
      <c r="O8173" s="3" t="str">
        <f>TEXT(Table3[[#This Row],[DATE]],"mmm")</f>
        <v>May</v>
      </c>
      <c r="P8173" s="3">
        <f>YEAR(Table3[[#This Row],[DATE]])</f>
        <v>2043</v>
      </c>
    </row>
    <row r="8174" spans="1:16" x14ac:dyDescent="0.3">
      <c r="A8174" s="6">
        <v>52369</v>
      </c>
      <c r="B8174" s="7" t="s">
        <v>1882</v>
      </c>
      <c r="C8174" s="9">
        <f t="shared" ca="1" si="254"/>
        <v>5</v>
      </c>
      <c r="D8174" s="9" t="s">
        <v>2116</v>
      </c>
      <c r="E8174" s="9" t="s">
        <v>2116</v>
      </c>
      <c r="F8174" s="10">
        <f t="shared" ca="1" si="255"/>
        <v>1.7460657730167629E-2</v>
      </c>
      <c r="G8174" s="3" t="str">
        <f>VLOOKUP(Table3[[#This Row],[PRODUCT ID]],Table1[[PRODUCT]:[SELLING PRICE]],1,FALSE)</f>
        <v>Product830</v>
      </c>
      <c r="H8174" s="3" t="str">
        <f>VLOOKUP(Table3[[#This Row],[PRODUCT ID]],Table1[[PRODUCT]:[SELLING PRICE]],2,FALSE)</f>
        <v>Category4</v>
      </c>
      <c r="I8174" s="3" t="str">
        <f>VLOOKUP(Table3[[#This Row],[PRODUCT ID]],Table1[[PRODUCT]:[SELLING PRICE]],3,FALSE)</f>
        <v>Lt</v>
      </c>
      <c r="J8174" s="16">
        <f ca="1">VLOOKUP(Table3[[#This Row],[PRODUCT ID]],Table1[[PRODUCT]:[SELLING PRICE]],4,FALSE)</f>
        <v>140</v>
      </c>
      <c r="K8174" s="16">
        <f ca="1">VLOOKUP(Table3[[#This Row],[PRODUCT ID]],Table1[[PRODUCT]:[SELLING PRICE]],5,FALSE)</f>
        <v>188.95670408577519</v>
      </c>
      <c r="L8174" s="16">
        <f ca="1">J8174*Table3[[#This Row],[QUANTITY]]</f>
        <v>700</v>
      </c>
      <c r="M8174" s="16">
        <f ca="1">K8174*Table3[[#This Row],[QUANTITY]]*(1-Table3[[#This Row],[DISCOUNT %]])</f>
        <v>928.28697874956458</v>
      </c>
      <c r="N8174" s="3">
        <f>DAY(Table3[[#This Row],[DATE]])</f>
        <v>18</v>
      </c>
      <c r="O8174" s="3" t="str">
        <f>TEXT(Table3[[#This Row],[DATE]],"mmm")</f>
        <v>May</v>
      </c>
      <c r="P8174" s="3">
        <f>YEAR(Table3[[#This Row],[DATE]])</f>
        <v>2043</v>
      </c>
    </row>
    <row r="8175" spans="1:16" x14ac:dyDescent="0.3">
      <c r="A8175" s="6">
        <v>52370</v>
      </c>
      <c r="B8175" s="7" t="s">
        <v>1883</v>
      </c>
      <c r="C8175" s="9">
        <f t="shared" ca="1" si="254"/>
        <v>8</v>
      </c>
      <c r="D8175" s="9" t="s">
        <v>2116</v>
      </c>
      <c r="E8175" s="9" t="s">
        <v>2116</v>
      </c>
      <c r="F8175" s="10">
        <f t="shared" ca="1" si="255"/>
        <v>2.6299191802919245E-2</v>
      </c>
      <c r="G8175" s="3" t="str">
        <f>VLOOKUP(Table3[[#This Row],[PRODUCT ID]],Table1[[PRODUCT]:[SELLING PRICE]],1,FALSE)</f>
        <v>Product831</v>
      </c>
      <c r="H8175" s="3" t="str">
        <f>VLOOKUP(Table3[[#This Row],[PRODUCT ID]],Table1[[PRODUCT]:[SELLING PRICE]],2,FALSE)</f>
        <v>Category5</v>
      </c>
      <c r="I8175" s="3" t="str">
        <f>VLOOKUP(Table3[[#This Row],[PRODUCT ID]],Table1[[PRODUCT]:[SELLING PRICE]],3,FALSE)</f>
        <v>Ft</v>
      </c>
      <c r="J8175" s="16">
        <f ca="1">VLOOKUP(Table3[[#This Row],[PRODUCT ID]],Table1[[PRODUCT]:[SELLING PRICE]],4,FALSE)</f>
        <v>239</v>
      </c>
      <c r="K8175" s="16">
        <f ca="1">VLOOKUP(Table3[[#This Row],[PRODUCT ID]],Table1[[PRODUCT]:[SELLING PRICE]],5,FALSE)</f>
        <v>125.53034220859932</v>
      </c>
      <c r="L8175" s="16">
        <f ca="1">J8175*Table3[[#This Row],[QUANTITY]]</f>
        <v>1912</v>
      </c>
      <c r="M8175" s="16">
        <f ca="1">K8175*Table3[[#This Row],[QUANTITY]]*(1-Table3[[#This Row],[DISCOUNT %]])</f>
        <v>977.8319652941542</v>
      </c>
      <c r="N8175" s="3">
        <f>DAY(Table3[[#This Row],[DATE]])</f>
        <v>19</v>
      </c>
      <c r="O8175" s="3" t="str">
        <f>TEXT(Table3[[#This Row],[DATE]],"mmm")</f>
        <v>May</v>
      </c>
      <c r="P8175" s="3">
        <f>YEAR(Table3[[#This Row],[DATE]])</f>
        <v>2043</v>
      </c>
    </row>
    <row r="8176" spans="1:16" x14ac:dyDescent="0.3">
      <c r="A8176" s="6">
        <v>52371</v>
      </c>
      <c r="B8176" s="7" t="s">
        <v>1884</v>
      </c>
      <c r="C8176" s="9">
        <f t="shared" ca="1" si="254"/>
        <v>14</v>
      </c>
      <c r="D8176" s="9" t="s">
        <v>2116</v>
      </c>
      <c r="E8176" s="9" t="s">
        <v>2118</v>
      </c>
      <c r="F8176" s="10">
        <f t="shared" ca="1" si="255"/>
        <v>6.7084203504562942E-2</v>
      </c>
      <c r="G8176" s="3" t="str">
        <f>VLOOKUP(Table3[[#This Row],[PRODUCT ID]],Table1[[PRODUCT]:[SELLING PRICE]],1,FALSE)</f>
        <v>Product832</v>
      </c>
      <c r="H8176" s="3" t="str">
        <f>VLOOKUP(Table3[[#This Row],[PRODUCT ID]],Table1[[PRODUCT]:[SELLING PRICE]],2,FALSE)</f>
        <v>Category1</v>
      </c>
      <c r="I8176" s="3" t="str">
        <f>VLOOKUP(Table3[[#This Row],[PRODUCT ID]],Table1[[PRODUCT]:[SELLING PRICE]],3,FALSE)</f>
        <v>Kg</v>
      </c>
      <c r="J8176" s="16">
        <f ca="1">VLOOKUP(Table3[[#This Row],[PRODUCT ID]],Table1[[PRODUCT]:[SELLING PRICE]],4,FALSE)</f>
        <v>70</v>
      </c>
      <c r="K8176" s="16">
        <f ca="1">VLOOKUP(Table3[[#This Row],[PRODUCT ID]],Table1[[PRODUCT]:[SELLING PRICE]],5,FALSE)</f>
        <v>59.330366252861943</v>
      </c>
      <c r="L8176" s="16">
        <f ca="1">J8176*Table3[[#This Row],[QUANTITY]]</f>
        <v>980</v>
      </c>
      <c r="M8176" s="16">
        <f ca="1">K8176*Table3[[#This Row],[QUANTITY]]*(1-Table3[[#This Row],[DISCOUNT %]])</f>
        <v>774.90330244816585</v>
      </c>
      <c r="N8176" s="3">
        <f>DAY(Table3[[#This Row],[DATE]])</f>
        <v>20</v>
      </c>
      <c r="O8176" s="3" t="str">
        <f>TEXT(Table3[[#This Row],[DATE]],"mmm")</f>
        <v>May</v>
      </c>
      <c r="P8176" s="3">
        <f>YEAR(Table3[[#This Row],[DATE]])</f>
        <v>2043</v>
      </c>
    </row>
    <row r="8177" spans="1:16" x14ac:dyDescent="0.3">
      <c r="A8177" s="6">
        <v>52372</v>
      </c>
      <c r="B8177" s="7" t="s">
        <v>1885</v>
      </c>
      <c r="C8177" s="9">
        <f t="shared" ca="1" si="254"/>
        <v>13</v>
      </c>
      <c r="D8177" s="9" t="s">
        <v>2116</v>
      </c>
      <c r="E8177" s="9" t="s">
        <v>2118</v>
      </c>
      <c r="F8177" s="10">
        <f t="shared" ca="1" si="255"/>
        <v>2.0209195968534113E-2</v>
      </c>
      <c r="G8177" s="3" t="str">
        <f>VLOOKUP(Table3[[#This Row],[PRODUCT ID]],Table1[[PRODUCT]:[SELLING PRICE]],1,FALSE)</f>
        <v>Product833</v>
      </c>
      <c r="H8177" s="3" t="str">
        <f>VLOOKUP(Table3[[#This Row],[PRODUCT ID]],Table1[[PRODUCT]:[SELLING PRICE]],2,FALSE)</f>
        <v>Category2</v>
      </c>
      <c r="I8177" s="3" t="str">
        <f>VLOOKUP(Table3[[#This Row],[PRODUCT ID]],Table1[[PRODUCT]:[SELLING PRICE]],3,FALSE)</f>
        <v>No</v>
      </c>
      <c r="J8177" s="16">
        <f ca="1">VLOOKUP(Table3[[#This Row],[PRODUCT ID]],Table1[[PRODUCT]:[SELLING PRICE]],4,FALSE)</f>
        <v>29</v>
      </c>
      <c r="K8177" s="16">
        <f ca="1">VLOOKUP(Table3[[#This Row],[PRODUCT ID]],Table1[[PRODUCT]:[SELLING PRICE]],5,FALSE)</f>
        <v>208.4977155913169</v>
      </c>
      <c r="L8177" s="16">
        <f ca="1">J8177*Table3[[#This Row],[QUANTITY]]</f>
        <v>377</v>
      </c>
      <c r="M8177" s="16">
        <f ca="1">K8177*Table3[[#This Row],[QUANTITY]]*(1-Table3[[#This Row],[DISCOUNT %]])</f>
        <v>2655.6938771732239</v>
      </c>
      <c r="N8177" s="3">
        <f>DAY(Table3[[#This Row],[DATE]])</f>
        <v>21</v>
      </c>
      <c r="O8177" s="3" t="str">
        <f>TEXT(Table3[[#This Row],[DATE]],"mmm")</f>
        <v>May</v>
      </c>
      <c r="P8177" s="3">
        <f>YEAR(Table3[[#This Row],[DATE]])</f>
        <v>2043</v>
      </c>
    </row>
    <row r="8178" spans="1:16" x14ac:dyDescent="0.3">
      <c r="A8178" s="6">
        <v>52373</v>
      </c>
      <c r="B8178" s="7" t="s">
        <v>1886</v>
      </c>
      <c r="C8178" s="9">
        <f t="shared" ca="1" si="254"/>
        <v>4</v>
      </c>
      <c r="D8178" s="9" t="s">
        <v>2115</v>
      </c>
      <c r="E8178" s="9" t="s">
        <v>2116</v>
      </c>
      <c r="F8178" s="10">
        <f t="shared" ca="1" si="255"/>
        <v>6.2887979172015593E-2</v>
      </c>
      <c r="G8178" s="3" t="str">
        <f>VLOOKUP(Table3[[#This Row],[PRODUCT ID]],Table1[[PRODUCT]:[SELLING PRICE]],1,FALSE)</f>
        <v>Product834</v>
      </c>
      <c r="H8178" s="3" t="str">
        <f>VLOOKUP(Table3[[#This Row],[PRODUCT ID]],Table1[[PRODUCT]:[SELLING PRICE]],2,FALSE)</f>
        <v>Category3</v>
      </c>
      <c r="I8178" s="3" t="str">
        <f>VLOOKUP(Table3[[#This Row],[PRODUCT ID]],Table1[[PRODUCT]:[SELLING PRICE]],3,FALSE)</f>
        <v>No</v>
      </c>
      <c r="J8178" s="16">
        <f ca="1">VLOOKUP(Table3[[#This Row],[PRODUCT ID]],Table1[[PRODUCT]:[SELLING PRICE]],4,FALSE)</f>
        <v>234</v>
      </c>
      <c r="K8178" s="16">
        <f ca="1">VLOOKUP(Table3[[#This Row],[PRODUCT ID]],Table1[[PRODUCT]:[SELLING PRICE]],5,FALSE)</f>
        <v>255.66469641867428</v>
      </c>
      <c r="L8178" s="16">
        <f ca="1">J8178*Table3[[#This Row],[QUANTITY]]</f>
        <v>936</v>
      </c>
      <c r="M8178" s="16">
        <f ca="1">K8178*Table3[[#This Row],[QUANTITY]]*(1-Table3[[#This Row],[DISCOUNT %]])</f>
        <v>958.34584126110803</v>
      </c>
      <c r="N8178" s="3">
        <f>DAY(Table3[[#This Row],[DATE]])</f>
        <v>22</v>
      </c>
      <c r="O8178" s="3" t="str">
        <f>TEXT(Table3[[#This Row],[DATE]],"mmm")</f>
        <v>May</v>
      </c>
      <c r="P8178" s="3">
        <f>YEAR(Table3[[#This Row],[DATE]])</f>
        <v>2043</v>
      </c>
    </row>
    <row r="8179" spans="1:16" x14ac:dyDescent="0.3">
      <c r="A8179" s="6">
        <v>52374</v>
      </c>
      <c r="B8179" s="7" t="s">
        <v>1887</v>
      </c>
      <c r="C8179" s="9">
        <f t="shared" ca="1" si="254"/>
        <v>12</v>
      </c>
      <c r="D8179" s="9" t="s">
        <v>2116</v>
      </c>
      <c r="E8179" s="9" t="s">
        <v>2116</v>
      </c>
      <c r="F8179" s="10">
        <f t="shared" ca="1" si="255"/>
        <v>3.4708608949057584E-2</v>
      </c>
      <c r="G8179" s="3" t="str">
        <f>VLOOKUP(Table3[[#This Row],[PRODUCT ID]],Table1[[PRODUCT]:[SELLING PRICE]],1,FALSE)</f>
        <v>Product835</v>
      </c>
      <c r="H8179" s="3" t="str">
        <f>VLOOKUP(Table3[[#This Row],[PRODUCT ID]],Table1[[PRODUCT]:[SELLING PRICE]],2,FALSE)</f>
        <v>Category4</v>
      </c>
      <c r="I8179" s="3" t="str">
        <f>VLOOKUP(Table3[[#This Row],[PRODUCT ID]],Table1[[PRODUCT]:[SELLING PRICE]],3,FALSE)</f>
        <v>Ft</v>
      </c>
      <c r="J8179" s="16">
        <f ca="1">VLOOKUP(Table3[[#This Row],[PRODUCT ID]],Table1[[PRODUCT]:[SELLING PRICE]],4,FALSE)</f>
        <v>44</v>
      </c>
      <c r="K8179" s="16">
        <f ca="1">VLOOKUP(Table3[[#This Row],[PRODUCT ID]],Table1[[PRODUCT]:[SELLING PRICE]],5,FALSE)</f>
        <v>92.520851566630029</v>
      </c>
      <c r="L8179" s="16">
        <f ca="1">J8179*Table3[[#This Row],[QUANTITY]]</f>
        <v>528</v>
      </c>
      <c r="M8179" s="16">
        <f ca="1">K8179*Table3[[#This Row],[QUANTITY]]*(1-Table3[[#This Row],[DISCOUNT %]])</f>
        <v>1071.7149781196408</v>
      </c>
      <c r="N8179" s="3">
        <f>DAY(Table3[[#This Row],[DATE]])</f>
        <v>23</v>
      </c>
      <c r="O8179" s="3" t="str">
        <f>TEXT(Table3[[#This Row],[DATE]],"mmm")</f>
        <v>May</v>
      </c>
      <c r="P8179" s="3">
        <f>YEAR(Table3[[#This Row],[DATE]])</f>
        <v>2043</v>
      </c>
    </row>
    <row r="8180" spans="1:16" x14ac:dyDescent="0.3">
      <c r="A8180" s="6">
        <v>52375</v>
      </c>
      <c r="B8180" s="7" t="s">
        <v>1888</v>
      </c>
      <c r="C8180" s="9">
        <f t="shared" ca="1" si="254"/>
        <v>14</v>
      </c>
      <c r="D8180" s="9" t="s">
        <v>2117</v>
      </c>
      <c r="E8180" s="9" t="s">
        <v>2116</v>
      </c>
      <c r="F8180" s="10">
        <f t="shared" ca="1" si="255"/>
        <v>9.3072739649717351E-2</v>
      </c>
      <c r="G8180" s="3" t="str">
        <f>VLOOKUP(Table3[[#This Row],[PRODUCT ID]],Table1[[PRODUCT]:[SELLING PRICE]],1,FALSE)</f>
        <v>Product836</v>
      </c>
      <c r="H8180" s="3" t="str">
        <f>VLOOKUP(Table3[[#This Row],[PRODUCT ID]],Table1[[PRODUCT]:[SELLING PRICE]],2,FALSE)</f>
        <v>Category5</v>
      </c>
      <c r="I8180" s="3" t="str">
        <f>VLOOKUP(Table3[[#This Row],[PRODUCT ID]],Table1[[PRODUCT]:[SELLING PRICE]],3,FALSE)</f>
        <v>No</v>
      </c>
      <c r="J8180" s="16">
        <f ca="1">VLOOKUP(Table3[[#This Row],[PRODUCT ID]],Table1[[PRODUCT]:[SELLING PRICE]],4,FALSE)</f>
        <v>33</v>
      </c>
      <c r="K8180" s="16">
        <f ca="1">VLOOKUP(Table3[[#This Row],[PRODUCT ID]],Table1[[PRODUCT]:[SELLING PRICE]],5,FALSE)</f>
        <v>63.204550134276261</v>
      </c>
      <c r="L8180" s="16">
        <f ca="1">J8180*Table3[[#This Row],[QUANTITY]]</f>
        <v>462</v>
      </c>
      <c r="M8180" s="16">
        <f ca="1">K8180*Table3[[#This Row],[QUANTITY]]*(1-Table3[[#This Row],[DISCOUNT %]])</f>
        <v>802.50701292931774</v>
      </c>
      <c r="N8180" s="3">
        <f>DAY(Table3[[#This Row],[DATE]])</f>
        <v>24</v>
      </c>
      <c r="O8180" s="3" t="str">
        <f>TEXT(Table3[[#This Row],[DATE]],"mmm")</f>
        <v>May</v>
      </c>
      <c r="P8180" s="3">
        <f>YEAR(Table3[[#This Row],[DATE]])</f>
        <v>2043</v>
      </c>
    </row>
    <row r="8181" spans="1:16" x14ac:dyDescent="0.3">
      <c r="A8181" s="6">
        <v>52376</v>
      </c>
      <c r="B8181" s="7" t="s">
        <v>1889</v>
      </c>
      <c r="C8181" s="9">
        <f t="shared" ca="1" si="254"/>
        <v>8</v>
      </c>
      <c r="D8181" s="9" t="s">
        <v>2115</v>
      </c>
      <c r="E8181" s="9" t="s">
        <v>2116</v>
      </c>
      <c r="F8181" s="10">
        <f t="shared" ca="1" si="255"/>
        <v>7.2624786634067689E-3</v>
      </c>
      <c r="G8181" s="3" t="str">
        <f>VLOOKUP(Table3[[#This Row],[PRODUCT ID]],Table1[[PRODUCT]:[SELLING PRICE]],1,FALSE)</f>
        <v>Product837</v>
      </c>
      <c r="H8181" s="3" t="str">
        <f>VLOOKUP(Table3[[#This Row],[PRODUCT ID]],Table1[[PRODUCT]:[SELLING PRICE]],2,FALSE)</f>
        <v>Category1</v>
      </c>
      <c r="I8181" s="3" t="str">
        <f>VLOOKUP(Table3[[#This Row],[PRODUCT ID]],Table1[[PRODUCT]:[SELLING PRICE]],3,FALSE)</f>
        <v>Kg</v>
      </c>
      <c r="J8181" s="16">
        <f ca="1">VLOOKUP(Table3[[#This Row],[PRODUCT ID]],Table1[[PRODUCT]:[SELLING PRICE]],4,FALSE)</f>
        <v>175</v>
      </c>
      <c r="K8181" s="16">
        <f ca="1">VLOOKUP(Table3[[#This Row],[PRODUCT ID]],Table1[[PRODUCT]:[SELLING PRICE]],5,FALSE)</f>
        <v>36.258523856717517</v>
      </c>
      <c r="L8181" s="16">
        <f ca="1">J8181*Table3[[#This Row],[QUANTITY]]</f>
        <v>1400</v>
      </c>
      <c r="M8181" s="16">
        <f ca="1">K8181*Table3[[#This Row],[QUANTITY]]*(1-Table3[[#This Row],[DISCOUNT %]])</f>
        <v>287.96157680673184</v>
      </c>
      <c r="N8181" s="3">
        <f>DAY(Table3[[#This Row],[DATE]])</f>
        <v>25</v>
      </c>
      <c r="O8181" s="3" t="str">
        <f>TEXT(Table3[[#This Row],[DATE]],"mmm")</f>
        <v>May</v>
      </c>
      <c r="P8181" s="3">
        <f>YEAR(Table3[[#This Row],[DATE]])</f>
        <v>2043</v>
      </c>
    </row>
    <row r="8182" spans="1:16" x14ac:dyDescent="0.3">
      <c r="A8182" s="6">
        <v>52377</v>
      </c>
      <c r="B8182" s="7" t="s">
        <v>1890</v>
      </c>
      <c r="C8182" s="9">
        <f t="shared" ca="1" si="254"/>
        <v>3</v>
      </c>
      <c r="D8182" s="9" t="s">
        <v>2115</v>
      </c>
      <c r="E8182" s="9" t="s">
        <v>2118</v>
      </c>
      <c r="F8182" s="10">
        <f t="shared" ca="1" si="255"/>
        <v>2.0244472945408921E-2</v>
      </c>
      <c r="G8182" s="3" t="str">
        <f>VLOOKUP(Table3[[#This Row],[PRODUCT ID]],Table1[[PRODUCT]:[SELLING PRICE]],1,FALSE)</f>
        <v>Product838</v>
      </c>
      <c r="H8182" s="3" t="str">
        <f>VLOOKUP(Table3[[#This Row],[PRODUCT ID]],Table1[[PRODUCT]:[SELLING PRICE]],2,FALSE)</f>
        <v>Category2</v>
      </c>
      <c r="I8182" s="3" t="str">
        <f>VLOOKUP(Table3[[#This Row],[PRODUCT ID]],Table1[[PRODUCT]:[SELLING PRICE]],3,FALSE)</f>
        <v>Kg</v>
      </c>
      <c r="J8182" s="16">
        <f ca="1">VLOOKUP(Table3[[#This Row],[PRODUCT ID]],Table1[[PRODUCT]:[SELLING PRICE]],4,FALSE)</f>
        <v>219</v>
      </c>
      <c r="K8182" s="16">
        <f ca="1">VLOOKUP(Table3[[#This Row],[PRODUCT ID]],Table1[[PRODUCT]:[SELLING PRICE]],5,FALSE)</f>
        <v>242.34981982574902</v>
      </c>
      <c r="L8182" s="16">
        <f ca="1">J8182*Table3[[#This Row],[QUANTITY]]</f>
        <v>657</v>
      </c>
      <c r="M8182" s="16">
        <f ca="1">K8182*Table3[[#This Row],[QUANTITY]]*(1-Table3[[#This Row],[DISCOUNT %]])</f>
        <v>712.33072636488578</v>
      </c>
      <c r="N8182" s="3">
        <f>DAY(Table3[[#This Row],[DATE]])</f>
        <v>26</v>
      </c>
      <c r="O8182" s="3" t="str">
        <f>TEXT(Table3[[#This Row],[DATE]],"mmm")</f>
        <v>May</v>
      </c>
      <c r="P8182" s="3">
        <f>YEAR(Table3[[#This Row],[DATE]])</f>
        <v>2043</v>
      </c>
    </row>
    <row r="8183" spans="1:16" x14ac:dyDescent="0.3">
      <c r="A8183" s="6">
        <v>52378</v>
      </c>
      <c r="B8183" s="7" t="s">
        <v>1891</v>
      </c>
      <c r="C8183" s="9">
        <f t="shared" ca="1" si="254"/>
        <v>12</v>
      </c>
      <c r="D8183" s="9" t="s">
        <v>2115</v>
      </c>
      <c r="E8183" s="9" t="s">
        <v>2116</v>
      </c>
      <c r="F8183" s="10">
        <f t="shared" ca="1" si="255"/>
        <v>5.4714078707324899E-2</v>
      </c>
      <c r="G8183" s="3" t="str">
        <f>VLOOKUP(Table3[[#This Row],[PRODUCT ID]],Table1[[PRODUCT]:[SELLING PRICE]],1,FALSE)</f>
        <v>Product839</v>
      </c>
      <c r="H8183" s="3" t="str">
        <f>VLOOKUP(Table3[[#This Row],[PRODUCT ID]],Table1[[PRODUCT]:[SELLING PRICE]],2,FALSE)</f>
        <v>Category3</v>
      </c>
      <c r="I8183" s="3" t="str">
        <f>VLOOKUP(Table3[[#This Row],[PRODUCT ID]],Table1[[PRODUCT]:[SELLING PRICE]],3,FALSE)</f>
        <v>Lt</v>
      </c>
      <c r="J8183" s="16">
        <f ca="1">VLOOKUP(Table3[[#This Row],[PRODUCT ID]],Table1[[PRODUCT]:[SELLING PRICE]],4,FALSE)</f>
        <v>206</v>
      </c>
      <c r="K8183" s="16">
        <f ca="1">VLOOKUP(Table3[[#This Row],[PRODUCT ID]],Table1[[PRODUCT]:[SELLING PRICE]],5,FALSE)</f>
        <v>58.26115280216581</v>
      </c>
      <c r="L8183" s="16">
        <f ca="1">J8183*Table3[[#This Row],[QUANTITY]]</f>
        <v>2472</v>
      </c>
      <c r="M8183" s="16">
        <f ca="1">K8183*Table3[[#This Row],[QUANTITY]]*(1-Table3[[#This Row],[DISCOUNT %]])</f>
        <v>660.88137002602355</v>
      </c>
      <c r="N8183" s="3">
        <f>DAY(Table3[[#This Row],[DATE]])</f>
        <v>27</v>
      </c>
      <c r="O8183" s="3" t="str">
        <f>TEXT(Table3[[#This Row],[DATE]],"mmm")</f>
        <v>May</v>
      </c>
      <c r="P8183" s="3">
        <f>YEAR(Table3[[#This Row],[DATE]])</f>
        <v>2043</v>
      </c>
    </row>
    <row r="8184" spans="1:16" x14ac:dyDescent="0.3">
      <c r="A8184" s="6">
        <v>52379</v>
      </c>
      <c r="B8184" s="7" t="s">
        <v>1892</v>
      </c>
      <c r="C8184" s="9">
        <f t="shared" ca="1" si="254"/>
        <v>8</v>
      </c>
      <c r="D8184" s="9" t="s">
        <v>2116</v>
      </c>
      <c r="E8184" s="9" t="s">
        <v>2116</v>
      </c>
      <c r="F8184" s="10">
        <f t="shared" ca="1" si="255"/>
        <v>1.1418409797882612E-2</v>
      </c>
      <c r="G8184" s="3" t="str">
        <f>VLOOKUP(Table3[[#This Row],[PRODUCT ID]],Table1[[PRODUCT]:[SELLING PRICE]],1,FALSE)</f>
        <v>Product840</v>
      </c>
      <c r="H8184" s="3" t="str">
        <f>VLOOKUP(Table3[[#This Row],[PRODUCT ID]],Table1[[PRODUCT]:[SELLING PRICE]],2,FALSE)</f>
        <v>Category4</v>
      </c>
      <c r="I8184" s="3" t="str">
        <f>VLOOKUP(Table3[[#This Row],[PRODUCT ID]],Table1[[PRODUCT]:[SELLING PRICE]],3,FALSE)</f>
        <v>Kg</v>
      </c>
      <c r="J8184" s="16">
        <f ca="1">VLOOKUP(Table3[[#This Row],[PRODUCT ID]],Table1[[PRODUCT]:[SELLING PRICE]],4,FALSE)</f>
        <v>39</v>
      </c>
      <c r="K8184" s="16">
        <f ca="1">VLOOKUP(Table3[[#This Row],[PRODUCT ID]],Table1[[PRODUCT]:[SELLING PRICE]],5,FALSE)</f>
        <v>159.28569141317783</v>
      </c>
      <c r="L8184" s="16">
        <f ca="1">J8184*Table3[[#This Row],[QUANTITY]]</f>
        <v>312</v>
      </c>
      <c r="M8184" s="16">
        <f ca="1">K8184*Table3[[#This Row],[QUANTITY]]*(1-Table3[[#This Row],[DISCOUNT %]])</f>
        <v>1259.7352169094647</v>
      </c>
      <c r="N8184" s="3">
        <f>DAY(Table3[[#This Row],[DATE]])</f>
        <v>28</v>
      </c>
      <c r="O8184" s="3" t="str">
        <f>TEXT(Table3[[#This Row],[DATE]],"mmm")</f>
        <v>May</v>
      </c>
      <c r="P8184" s="3">
        <f>YEAR(Table3[[#This Row],[DATE]])</f>
        <v>2043</v>
      </c>
    </row>
    <row r="8185" spans="1:16" x14ac:dyDescent="0.3">
      <c r="A8185" s="6">
        <v>52380</v>
      </c>
      <c r="B8185" s="7" t="s">
        <v>1893</v>
      </c>
      <c r="C8185" s="9">
        <f t="shared" ca="1" si="254"/>
        <v>14</v>
      </c>
      <c r="D8185" s="9" t="s">
        <v>2116</v>
      </c>
      <c r="E8185" s="9" t="s">
        <v>2116</v>
      </c>
      <c r="F8185" s="10">
        <f t="shared" ca="1" si="255"/>
        <v>9.8350980912426625E-2</v>
      </c>
      <c r="G8185" s="3" t="str">
        <f>VLOOKUP(Table3[[#This Row],[PRODUCT ID]],Table1[[PRODUCT]:[SELLING PRICE]],1,FALSE)</f>
        <v>Product841</v>
      </c>
      <c r="H8185" s="3" t="str">
        <f>VLOOKUP(Table3[[#This Row],[PRODUCT ID]],Table1[[PRODUCT]:[SELLING PRICE]],2,FALSE)</f>
        <v>Category1</v>
      </c>
      <c r="I8185" s="3" t="str">
        <f>VLOOKUP(Table3[[#This Row],[PRODUCT ID]],Table1[[PRODUCT]:[SELLING PRICE]],3,FALSE)</f>
        <v>Lt</v>
      </c>
      <c r="J8185" s="16">
        <f ca="1">VLOOKUP(Table3[[#This Row],[PRODUCT ID]],Table1[[PRODUCT]:[SELLING PRICE]],4,FALSE)</f>
        <v>130</v>
      </c>
      <c r="K8185" s="16">
        <f ca="1">VLOOKUP(Table3[[#This Row],[PRODUCT ID]],Table1[[PRODUCT]:[SELLING PRICE]],5,FALSE)</f>
        <v>263.94236912025298</v>
      </c>
      <c r="L8185" s="16">
        <f ca="1">J8185*Table3[[#This Row],[QUANTITY]]</f>
        <v>1820</v>
      </c>
      <c r="M8185" s="16">
        <f ca="1">K8185*Table3[[#This Row],[QUANTITY]]*(1-Table3[[#This Row],[DISCOUNT %]])</f>
        <v>3331.767294980968</v>
      </c>
      <c r="N8185" s="3">
        <f>DAY(Table3[[#This Row],[DATE]])</f>
        <v>29</v>
      </c>
      <c r="O8185" s="3" t="str">
        <f>TEXT(Table3[[#This Row],[DATE]],"mmm")</f>
        <v>May</v>
      </c>
      <c r="P8185" s="3">
        <f>YEAR(Table3[[#This Row],[DATE]])</f>
        <v>2043</v>
      </c>
    </row>
    <row r="8186" spans="1:16" x14ac:dyDescent="0.3">
      <c r="A8186" s="6">
        <v>52381</v>
      </c>
      <c r="B8186" s="7" t="s">
        <v>1894</v>
      </c>
      <c r="C8186" s="9">
        <f t="shared" ca="1" si="254"/>
        <v>5</v>
      </c>
      <c r="D8186" s="9" t="s">
        <v>2116</v>
      </c>
      <c r="E8186" s="9" t="s">
        <v>2116</v>
      </c>
      <c r="F8186" s="10">
        <f t="shared" ca="1" si="255"/>
        <v>8.338124056621421E-2</v>
      </c>
      <c r="G8186" s="3" t="str">
        <f>VLOOKUP(Table3[[#This Row],[PRODUCT ID]],Table1[[PRODUCT]:[SELLING PRICE]],1,FALSE)</f>
        <v>Product842</v>
      </c>
      <c r="H8186" s="3" t="str">
        <f>VLOOKUP(Table3[[#This Row],[PRODUCT ID]],Table1[[PRODUCT]:[SELLING PRICE]],2,FALSE)</f>
        <v>Category2</v>
      </c>
      <c r="I8186" s="3" t="str">
        <f>VLOOKUP(Table3[[#This Row],[PRODUCT ID]],Table1[[PRODUCT]:[SELLING PRICE]],3,FALSE)</f>
        <v>Ft</v>
      </c>
      <c r="J8186" s="16">
        <f ca="1">VLOOKUP(Table3[[#This Row],[PRODUCT ID]],Table1[[PRODUCT]:[SELLING PRICE]],4,FALSE)</f>
        <v>217</v>
      </c>
      <c r="K8186" s="16">
        <f ca="1">VLOOKUP(Table3[[#This Row],[PRODUCT ID]],Table1[[PRODUCT]:[SELLING PRICE]],5,FALSE)</f>
        <v>78.592589744256344</v>
      </c>
      <c r="L8186" s="16">
        <f ca="1">J8186*Table3[[#This Row],[QUANTITY]]</f>
        <v>1085</v>
      </c>
      <c r="M8186" s="16">
        <f ca="1">K8186*Table3[[#This Row],[QUANTITY]]*(1-Table3[[#This Row],[DISCOUNT %]])</f>
        <v>360.19721056034359</v>
      </c>
      <c r="N8186" s="3">
        <f>DAY(Table3[[#This Row],[DATE]])</f>
        <v>30</v>
      </c>
      <c r="O8186" s="3" t="str">
        <f>TEXT(Table3[[#This Row],[DATE]],"mmm")</f>
        <v>May</v>
      </c>
      <c r="P8186" s="3">
        <f>YEAR(Table3[[#This Row],[DATE]])</f>
        <v>2043</v>
      </c>
    </row>
    <row r="8187" spans="1:16" x14ac:dyDescent="0.3">
      <c r="A8187" s="6">
        <v>52382</v>
      </c>
      <c r="B8187" s="7" t="s">
        <v>1895</v>
      </c>
      <c r="C8187" s="9">
        <f t="shared" ca="1" si="254"/>
        <v>6</v>
      </c>
      <c r="D8187" s="9" t="s">
        <v>2115</v>
      </c>
      <c r="E8187" s="9" t="s">
        <v>2116</v>
      </c>
      <c r="F8187" s="10">
        <f t="shared" ca="1" si="255"/>
        <v>6.5652442580975467E-2</v>
      </c>
      <c r="G8187" s="3" t="str">
        <f>VLOOKUP(Table3[[#This Row],[PRODUCT ID]],Table1[[PRODUCT]:[SELLING PRICE]],1,FALSE)</f>
        <v>Product843</v>
      </c>
      <c r="H8187" s="3" t="str">
        <f>VLOOKUP(Table3[[#This Row],[PRODUCT ID]],Table1[[PRODUCT]:[SELLING PRICE]],2,FALSE)</f>
        <v>Category3</v>
      </c>
      <c r="I8187" s="3" t="str">
        <f>VLOOKUP(Table3[[#This Row],[PRODUCT ID]],Table1[[PRODUCT]:[SELLING PRICE]],3,FALSE)</f>
        <v>Kg</v>
      </c>
      <c r="J8187" s="16">
        <f ca="1">VLOOKUP(Table3[[#This Row],[PRODUCT ID]],Table1[[PRODUCT]:[SELLING PRICE]],4,FALSE)</f>
        <v>199</v>
      </c>
      <c r="K8187" s="16">
        <f ca="1">VLOOKUP(Table3[[#This Row],[PRODUCT ID]],Table1[[PRODUCT]:[SELLING PRICE]],5,FALSE)</f>
        <v>225.57384390072815</v>
      </c>
      <c r="L8187" s="16">
        <f ca="1">J8187*Table3[[#This Row],[QUANTITY]]</f>
        <v>1194</v>
      </c>
      <c r="M8187" s="16">
        <f ca="1">K8187*Table3[[#This Row],[QUANTITY]]*(1-Table3[[#This Row],[DISCOUNT %]])</f>
        <v>1264.5862203975939</v>
      </c>
      <c r="N8187" s="3">
        <f>DAY(Table3[[#This Row],[DATE]])</f>
        <v>31</v>
      </c>
      <c r="O8187" s="3" t="str">
        <f>TEXT(Table3[[#This Row],[DATE]],"mmm")</f>
        <v>May</v>
      </c>
      <c r="P8187" s="3">
        <f>YEAR(Table3[[#This Row],[DATE]])</f>
        <v>2043</v>
      </c>
    </row>
    <row r="8188" spans="1:16" x14ac:dyDescent="0.3">
      <c r="A8188" s="6">
        <v>52383</v>
      </c>
      <c r="B8188" s="7" t="s">
        <v>1896</v>
      </c>
      <c r="C8188" s="9">
        <f t="shared" ca="1" si="254"/>
        <v>9</v>
      </c>
      <c r="D8188" s="9" t="s">
        <v>2117</v>
      </c>
      <c r="E8188" s="9" t="s">
        <v>2118</v>
      </c>
      <c r="F8188" s="10">
        <f t="shared" ca="1" si="255"/>
        <v>6.694410263883839E-2</v>
      </c>
      <c r="G8188" s="3" t="str">
        <f>VLOOKUP(Table3[[#This Row],[PRODUCT ID]],Table1[[PRODUCT]:[SELLING PRICE]],1,FALSE)</f>
        <v>Product844</v>
      </c>
      <c r="H8188" s="3" t="str">
        <f>VLOOKUP(Table3[[#This Row],[PRODUCT ID]],Table1[[PRODUCT]:[SELLING PRICE]],2,FALSE)</f>
        <v>Category4</v>
      </c>
      <c r="I8188" s="3" t="str">
        <f>VLOOKUP(Table3[[#This Row],[PRODUCT ID]],Table1[[PRODUCT]:[SELLING PRICE]],3,FALSE)</f>
        <v>No</v>
      </c>
      <c r="J8188" s="16">
        <f ca="1">VLOOKUP(Table3[[#This Row],[PRODUCT ID]],Table1[[PRODUCT]:[SELLING PRICE]],4,FALSE)</f>
        <v>143</v>
      </c>
      <c r="K8188" s="16">
        <f ca="1">VLOOKUP(Table3[[#This Row],[PRODUCT ID]],Table1[[PRODUCT]:[SELLING PRICE]],5,FALSE)</f>
        <v>226.95970847285241</v>
      </c>
      <c r="L8188" s="16">
        <f ca="1">J8188*Table3[[#This Row],[QUANTITY]]</f>
        <v>1287</v>
      </c>
      <c r="M8188" s="16">
        <f ca="1">K8188*Table3[[#This Row],[QUANTITY]]*(1-Table3[[#This Row],[DISCOUNT %]])</f>
        <v>1905.8948500856845</v>
      </c>
      <c r="N8188" s="3">
        <f>DAY(Table3[[#This Row],[DATE]])</f>
        <v>1</v>
      </c>
      <c r="O8188" s="3" t="str">
        <f>TEXT(Table3[[#This Row],[DATE]],"mmm")</f>
        <v>Jun</v>
      </c>
      <c r="P8188" s="3">
        <f>YEAR(Table3[[#This Row],[DATE]])</f>
        <v>2043</v>
      </c>
    </row>
    <row r="8189" spans="1:16" x14ac:dyDescent="0.3">
      <c r="A8189" s="6">
        <v>52384</v>
      </c>
      <c r="B8189" s="7" t="s">
        <v>1897</v>
      </c>
      <c r="C8189" s="9">
        <f t="shared" ca="1" si="254"/>
        <v>6</v>
      </c>
      <c r="D8189" s="9" t="s">
        <v>2117</v>
      </c>
      <c r="E8189" s="9" t="s">
        <v>2118</v>
      </c>
      <c r="F8189" s="10">
        <f t="shared" ca="1" si="255"/>
        <v>3.1534782424342857E-2</v>
      </c>
      <c r="G8189" s="3" t="str">
        <f>VLOOKUP(Table3[[#This Row],[PRODUCT ID]],Table1[[PRODUCT]:[SELLING PRICE]],1,FALSE)</f>
        <v>Product845</v>
      </c>
      <c r="H8189" s="3" t="str">
        <f>VLOOKUP(Table3[[#This Row],[PRODUCT ID]],Table1[[PRODUCT]:[SELLING PRICE]],2,FALSE)</f>
        <v>Category5</v>
      </c>
      <c r="I8189" s="3" t="str">
        <f>VLOOKUP(Table3[[#This Row],[PRODUCT ID]],Table1[[PRODUCT]:[SELLING PRICE]],3,FALSE)</f>
        <v>No</v>
      </c>
      <c r="J8189" s="16">
        <f ca="1">VLOOKUP(Table3[[#This Row],[PRODUCT ID]],Table1[[PRODUCT]:[SELLING PRICE]],4,FALSE)</f>
        <v>69</v>
      </c>
      <c r="K8189" s="16">
        <f ca="1">VLOOKUP(Table3[[#This Row],[PRODUCT ID]],Table1[[PRODUCT]:[SELLING PRICE]],5,FALSE)</f>
        <v>222.15752519119732</v>
      </c>
      <c r="L8189" s="16">
        <f ca="1">J8189*Table3[[#This Row],[QUANTITY]]</f>
        <v>414</v>
      </c>
      <c r="M8189" s="16">
        <f ca="1">K8189*Table3[[#This Row],[QUANTITY]]*(1-Table3[[#This Row],[DISCOUNT %]])</f>
        <v>1290.9110158221747</v>
      </c>
      <c r="N8189" s="3">
        <f>DAY(Table3[[#This Row],[DATE]])</f>
        <v>2</v>
      </c>
      <c r="O8189" s="3" t="str">
        <f>TEXT(Table3[[#This Row],[DATE]],"mmm")</f>
        <v>Jun</v>
      </c>
      <c r="P8189" s="3">
        <f>YEAR(Table3[[#This Row],[DATE]])</f>
        <v>2043</v>
      </c>
    </row>
    <row r="8190" spans="1:16" x14ac:dyDescent="0.3">
      <c r="A8190" s="6">
        <v>52385</v>
      </c>
      <c r="B8190" s="7" t="s">
        <v>1898</v>
      </c>
      <c r="C8190" s="9">
        <f t="shared" ca="1" si="254"/>
        <v>13</v>
      </c>
      <c r="D8190" s="9" t="s">
        <v>2116</v>
      </c>
      <c r="E8190" s="9" t="s">
        <v>2116</v>
      </c>
      <c r="F8190" s="10">
        <f t="shared" ca="1" si="255"/>
        <v>4.6870857445933493E-2</v>
      </c>
      <c r="G8190" s="3" t="str">
        <f>VLOOKUP(Table3[[#This Row],[PRODUCT ID]],Table1[[PRODUCT]:[SELLING PRICE]],1,FALSE)</f>
        <v>Product846</v>
      </c>
      <c r="H8190" s="3" t="str">
        <f>VLOOKUP(Table3[[#This Row],[PRODUCT ID]],Table1[[PRODUCT]:[SELLING PRICE]],2,FALSE)</f>
        <v>Category1</v>
      </c>
      <c r="I8190" s="3" t="str">
        <f>VLOOKUP(Table3[[#This Row],[PRODUCT ID]],Table1[[PRODUCT]:[SELLING PRICE]],3,FALSE)</f>
        <v>Ft</v>
      </c>
      <c r="J8190" s="16">
        <f ca="1">VLOOKUP(Table3[[#This Row],[PRODUCT ID]],Table1[[PRODUCT]:[SELLING PRICE]],4,FALSE)</f>
        <v>247</v>
      </c>
      <c r="K8190" s="16">
        <f ca="1">VLOOKUP(Table3[[#This Row],[PRODUCT ID]],Table1[[PRODUCT]:[SELLING PRICE]],5,FALSE)</f>
        <v>76.654757247562344</v>
      </c>
      <c r="L8190" s="16">
        <f ca="1">J8190*Table3[[#This Row],[QUANTITY]]</f>
        <v>3211</v>
      </c>
      <c r="M8190" s="16">
        <f ca="1">K8190*Table3[[#This Row],[QUANTITY]]*(1-Table3[[#This Row],[DISCOUNT %]])</f>
        <v>949.80447962476978</v>
      </c>
      <c r="N8190" s="3">
        <f>DAY(Table3[[#This Row],[DATE]])</f>
        <v>3</v>
      </c>
      <c r="O8190" s="3" t="str">
        <f>TEXT(Table3[[#This Row],[DATE]],"mmm")</f>
        <v>Jun</v>
      </c>
      <c r="P8190" s="3">
        <f>YEAR(Table3[[#This Row],[DATE]])</f>
        <v>2043</v>
      </c>
    </row>
    <row r="8191" spans="1:16" x14ac:dyDescent="0.3">
      <c r="A8191" s="6">
        <v>52386</v>
      </c>
      <c r="B8191" s="7" t="s">
        <v>1899</v>
      </c>
      <c r="C8191" s="9">
        <f t="shared" ca="1" si="254"/>
        <v>6</v>
      </c>
      <c r="D8191" s="9" t="s">
        <v>2116</v>
      </c>
      <c r="E8191" s="9" t="s">
        <v>2116</v>
      </c>
      <c r="F8191" s="10">
        <f t="shared" ca="1" si="255"/>
        <v>4.3473918595575138E-2</v>
      </c>
      <c r="G8191" s="3" t="str">
        <f>VLOOKUP(Table3[[#This Row],[PRODUCT ID]],Table1[[PRODUCT]:[SELLING PRICE]],1,FALSE)</f>
        <v>Product847</v>
      </c>
      <c r="H8191" s="3" t="str">
        <f>VLOOKUP(Table3[[#This Row],[PRODUCT ID]],Table1[[PRODUCT]:[SELLING PRICE]],2,FALSE)</f>
        <v>Category2</v>
      </c>
      <c r="I8191" s="3" t="str">
        <f>VLOOKUP(Table3[[#This Row],[PRODUCT ID]],Table1[[PRODUCT]:[SELLING PRICE]],3,FALSE)</f>
        <v>No</v>
      </c>
      <c r="J8191" s="16">
        <f ca="1">VLOOKUP(Table3[[#This Row],[PRODUCT ID]],Table1[[PRODUCT]:[SELLING PRICE]],4,FALSE)</f>
        <v>90</v>
      </c>
      <c r="K8191" s="16">
        <f ca="1">VLOOKUP(Table3[[#This Row],[PRODUCT ID]],Table1[[PRODUCT]:[SELLING PRICE]],5,FALSE)</f>
        <v>83.273841336209514</v>
      </c>
      <c r="L8191" s="16">
        <f ca="1">J8191*Table3[[#This Row],[QUANTITY]]</f>
        <v>540</v>
      </c>
      <c r="M8191" s="16">
        <f ca="1">K8191*Table3[[#This Row],[QUANTITY]]*(1-Table3[[#This Row],[DISCOUNT %]])</f>
        <v>477.92160682090986</v>
      </c>
      <c r="N8191" s="3">
        <f>DAY(Table3[[#This Row],[DATE]])</f>
        <v>4</v>
      </c>
      <c r="O8191" s="3" t="str">
        <f>TEXT(Table3[[#This Row],[DATE]],"mmm")</f>
        <v>Jun</v>
      </c>
      <c r="P8191" s="3">
        <f>YEAR(Table3[[#This Row],[DATE]])</f>
        <v>2043</v>
      </c>
    </row>
    <row r="8192" spans="1:16" x14ac:dyDescent="0.3">
      <c r="A8192" s="6">
        <v>52387</v>
      </c>
      <c r="B8192" s="7" t="s">
        <v>1900</v>
      </c>
      <c r="C8192" s="9">
        <f t="shared" ca="1" si="254"/>
        <v>4</v>
      </c>
      <c r="D8192" s="9" t="s">
        <v>2116</v>
      </c>
      <c r="E8192" s="9" t="s">
        <v>2116</v>
      </c>
      <c r="F8192" s="10">
        <f t="shared" ca="1" si="255"/>
        <v>1.4507738930091463E-2</v>
      </c>
      <c r="G8192" s="3" t="str">
        <f>VLOOKUP(Table3[[#This Row],[PRODUCT ID]],Table1[[PRODUCT]:[SELLING PRICE]],1,FALSE)</f>
        <v>Product848</v>
      </c>
      <c r="H8192" s="3" t="str">
        <f>VLOOKUP(Table3[[#This Row],[PRODUCT ID]],Table1[[PRODUCT]:[SELLING PRICE]],2,FALSE)</f>
        <v>Category3</v>
      </c>
      <c r="I8192" s="3" t="str">
        <f>VLOOKUP(Table3[[#This Row],[PRODUCT ID]],Table1[[PRODUCT]:[SELLING PRICE]],3,FALSE)</f>
        <v>Kg</v>
      </c>
      <c r="J8192" s="16">
        <f ca="1">VLOOKUP(Table3[[#This Row],[PRODUCT ID]],Table1[[PRODUCT]:[SELLING PRICE]],4,FALSE)</f>
        <v>72</v>
      </c>
      <c r="K8192" s="16">
        <f ca="1">VLOOKUP(Table3[[#This Row],[PRODUCT ID]],Table1[[PRODUCT]:[SELLING PRICE]],5,FALSE)</f>
        <v>87.206143861273318</v>
      </c>
      <c r="L8192" s="16">
        <f ca="1">J8192*Table3[[#This Row],[QUANTITY]]</f>
        <v>288</v>
      </c>
      <c r="M8192" s="16">
        <f ca="1">K8192*Table3[[#This Row],[QUANTITY]]*(1-Table3[[#This Row],[DISCOUNT %]])</f>
        <v>343.76391957213588</v>
      </c>
      <c r="N8192" s="3">
        <f>DAY(Table3[[#This Row],[DATE]])</f>
        <v>5</v>
      </c>
      <c r="O8192" s="3" t="str">
        <f>TEXT(Table3[[#This Row],[DATE]],"mmm")</f>
        <v>Jun</v>
      </c>
      <c r="P8192" s="3">
        <f>YEAR(Table3[[#This Row],[DATE]])</f>
        <v>2043</v>
      </c>
    </row>
    <row r="8193" spans="1:16" x14ac:dyDescent="0.3">
      <c r="A8193" s="6">
        <v>52388</v>
      </c>
      <c r="B8193" s="7" t="s">
        <v>1901</v>
      </c>
      <c r="C8193" s="9">
        <f t="shared" ca="1" si="254"/>
        <v>7</v>
      </c>
      <c r="D8193" s="9" t="s">
        <v>2116</v>
      </c>
      <c r="E8193" s="9" t="s">
        <v>2116</v>
      </c>
      <c r="F8193" s="10">
        <f t="shared" ca="1" si="255"/>
        <v>1.4548340193736298E-2</v>
      </c>
      <c r="G8193" s="3" t="str">
        <f>VLOOKUP(Table3[[#This Row],[PRODUCT ID]],Table1[[PRODUCT]:[SELLING PRICE]],1,FALSE)</f>
        <v>Product849</v>
      </c>
      <c r="H8193" s="3" t="str">
        <f>VLOOKUP(Table3[[#This Row],[PRODUCT ID]],Table1[[PRODUCT]:[SELLING PRICE]],2,FALSE)</f>
        <v>Category4</v>
      </c>
      <c r="I8193" s="3" t="str">
        <f>VLOOKUP(Table3[[#This Row],[PRODUCT ID]],Table1[[PRODUCT]:[SELLING PRICE]],3,FALSE)</f>
        <v>Kg</v>
      </c>
      <c r="J8193" s="16">
        <f ca="1">VLOOKUP(Table3[[#This Row],[PRODUCT ID]],Table1[[PRODUCT]:[SELLING PRICE]],4,FALSE)</f>
        <v>229</v>
      </c>
      <c r="K8193" s="16">
        <f ca="1">VLOOKUP(Table3[[#This Row],[PRODUCT ID]],Table1[[PRODUCT]:[SELLING PRICE]],5,FALSE)</f>
        <v>209.33617635807627</v>
      </c>
      <c r="L8193" s="16">
        <f ca="1">J8193*Table3[[#This Row],[QUANTITY]]</f>
        <v>1603</v>
      </c>
      <c r="M8193" s="16">
        <f ca="1">K8193*Table3[[#This Row],[QUANTITY]]*(1-Table3[[#This Row],[DISCOUNT %]])</f>
        <v>1444.034777146941</v>
      </c>
      <c r="N8193" s="3">
        <f>DAY(Table3[[#This Row],[DATE]])</f>
        <v>6</v>
      </c>
      <c r="O8193" s="3" t="str">
        <f>TEXT(Table3[[#This Row],[DATE]],"mmm")</f>
        <v>Jun</v>
      </c>
      <c r="P8193" s="3">
        <f>YEAR(Table3[[#This Row],[DATE]])</f>
        <v>2043</v>
      </c>
    </row>
    <row r="8194" spans="1:16" x14ac:dyDescent="0.3">
      <c r="A8194" s="6">
        <v>52389</v>
      </c>
      <c r="B8194" s="7" t="s">
        <v>1902</v>
      </c>
      <c r="C8194" s="9">
        <f t="shared" ca="1" si="254"/>
        <v>4</v>
      </c>
      <c r="D8194" s="9" t="s">
        <v>2115</v>
      </c>
      <c r="E8194" s="9" t="s">
        <v>2118</v>
      </c>
      <c r="F8194" s="10">
        <f t="shared" ca="1" si="255"/>
        <v>6.9224236256728827E-2</v>
      </c>
      <c r="G8194" s="3" t="str">
        <f>VLOOKUP(Table3[[#This Row],[PRODUCT ID]],Table1[[PRODUCT]:[SELLING PRICE]],1,FALSE)</f>
        <v>Product850</v>
      </c>
      <c r="H8194" s="3" t="str">
        <f>VLOOKUP(Table3[[#This Row],[PRODUCT ID]],Table1[[PRODUCT]:[SELLING PRICE]],2,FALSE)</f>
        <v>Category5</v>
      </c>
      <c r="I8194" s="3" t="str">
        <f>VLOOKUP(Table3[[#This Row],[PRODUCT ID]],Table1[[PRODUCT]:[SELLING PRICE]],3,FALSE)</f>
        <v>Lt</v>
      </c>
      <c r="J8194" s="16">
        <f ca="1">VLOOKUP(Table3[[#This Row],[PRODUCT ID]],Table1[[PRODUCT]:[SELLING PRICE]],4,FALSE)</f>
        <v>86</v>
      </c>
      <c r="K8194" s="16">
        <f ca="1">VLOOKUP(Table3[[#This Row],[PRODUCT ID]],Table1[[PRODUCT]:[SELLING PRICE]],5,FALSE)</f>
        <v>164.70448060862248</v>
      </c>
      <c r="L8194" s="16">
        <f ca="1">J8194*Table3[[#This Row],[QUANTITY]]</f>
        <v>344</v>
      </c>
      <c r="M8194" s="16">
        <f ca="1">K8194*Table3[[#This Row],[QUANTITY]]*(1-Table3[[#This Row],[DISCOUNT %]])</f>
        <v>613.21175492171756</v>
      </c>
      <c r="N8194" s="3">
        <f>DAY(Table3[[#This Row],[DATE]])</f>
        <v>7</v>
      </c>
      <c r="O8194" s="3" t="str">
        <f>TEXT(Table3[[#This Row],[DATE]],"mmm")</f>
        <v>Jun</v>
      </c>
      <c r="P8194" s="3">
        <f>YEAR(Table3[[#This Row],[DATE]])</f>
        <v>2043</v>
      </c>
    </row>
    <row r="8195" spans="1:16" x14ac:dyDescent="0.3">
      <c r="A8195" s="6">
        <v>52390</v>
      </c>
      <c r="B8195" s="7" t="s">
        <v>1903</v>
      </c>
      <c r="C8195" s="9">
        <f t="shared" ref="C8195:C8258" ca="1" si="256">RANDBETWEEN(1,15)</f>
        <v>12</v>
      </c>
      <c r="D8195" s="9" t="s">
        <v>2116</v>
      </c>
      <c r="E8195" s="9" t="s">
        <v>2116</v>
      </c>
      <c r="F8195" s="10">
        <f t="shared" ref="F8195:F8258" ca="1" si="257">RAND()*(0.1)</f>
        <v>6.2613123572266324E-2</v>
      </c>
      <c r="G8195" s="3" t="str">
        <f>VLOOKUP(Table3[[#This Row],[PRODUCT ID]],Table1[[PRODUCT]:[SELLING PRICE]],1,FALSE)</f>
        <v>Product851</v>
      </c>
      <c r="H8195" s="3" t="str">
        <f>VLOOKUP(Table3[[#This Row],[PRODUCT ID]],Table1[[PRODUCT]:[SELLING PRICE]],2,FALSE)</f>
        <v>Category1</v>
      </c>
      <c r="I8195" s="3" t="str">
        <f>VLOOKUP(Table3[[#This Row],[PRODUCT ID]],Table1[[PRODUCT]:[SELLING PRICE]],3,FALSE)</f>
        <v>Kg</v>
      </c>
      <c r="J8195" s="16">
        <f ca="1">VLOOKUP(Table3[[#This Row],[PRODUCT ID]],Table1[[PRODUCT]:[SELLING PRICE]],4,FALSE)</f>
        <v>213</v>
      </c>
      <c r="K8195" s="16">
        <f ca="1">VLOOKUP(Table3[[#This Row],[PRODUCT ID]],Table1[[PRODUCT]:[SELLING PRICE]],5,FALSE)</f>
        <v>214.30962525704993</v>
      </c>
      <c r="L8195" s="16">
        <f ca="1">J8195*Table3[[#This Row],[QUANTITY]]</f>
        <v>2556</v>
      </c>
      <c r="M8195" s="16">
        <f ca="1">K8195*Table3[[#This Row],[QUANTITY]]*(1-Table3[[#This Row],[DISCOUNT %]])</f>
        <v>2410.6923624972501</v>
      </c>
      <c r="N8195" s="3">
        <f>DAY(Table3[[#This Row],[DATE]])</f>
        <v>8</v>
      </c>
      <c r="O8195" s="3" t="str">
        <f>TEXT(Table3[[#This Row],[DATE]],"mmm")</f>
        <v>Jun</v>
      </c>
      <c r="P8195" s="3">
        <f>YEAR(Table3[[#This Row],[DATE]])</f>
        <v>2043</v>
      </c>
    </row>
    <row r="8196" spans="1:16" x14ac:dyDescent="0.3">
      <c r="A8196" s="6">
        <v>52391</v>
      </c>
      <c r="B8196" s="7" t="s">
        <v>1904</v>
      </c>
      <c r="C8196" s="9">
        <f t="shared" ca="1" si="256"/>
        <v>9</v>
      </c>
      <c r="D8196" s="9" t="s">
        <v>2117</v>
      </c>
      <c r="E8196" s="9" t="s">
        <v>2116</v>
      </c>
      <c r="F8196" s="10">
        <f t="shared" ca="1" si="257"/>
        <v>9.6031128797110454E-2</v>
      </c>
      <c r="G8196" s="3" t="str">
        <f>VLOOKUP(Table3[[#This Row],[PRODUCT ID]],Table1[[PRODUCT]:[SELLING PRICE]],1,FALSE)</f>
        <v>Product852</v>
      </c>
      <c r="H8196" s="3" t="str">
        <f>VLOOKUP(Table3[[#This Row],[PRODUCT ID]],Table1[[PRODUCT]:[SELLING PRICE]],2,FALSE)</f>
        <v>Category2</v>
      </c>
      <c r="I8196" s="3" t="str">
        <f>VLOOKUP(Table3[[#This Row],[PRODUCT ID]],Table1[[PRODUCT]:[SELLING PRICE]],3,FALSE)</f>
        <v>Lt</v>
      </c>
      <c r="J8196" s="16">
        <f ca="1">VLOOKUP(Table3[[#This Row],[PRODUCT ID]],Table1[[PRODUCT]:[SELLING PRICE]],4,FALSE)</f>
        <v>74</v>
      </c>
      <c r="K8196" s="16">
        <f ca="1">VLOOKUP(Table3[[#This Row],[PRODUCT ID]],Table1[[PRODUCT]:[SELLING PRICE]],5,FALSE)</f>
        <v>317.94938978215117</v>
      </c>
      <c r="L8196" s="16">
        <f ca="1">J8196*Table3[[#This Row],[QUANTITY]]</f>
        <v>666</v>
      </c>
      <c r="M8196" s="16">
        <f ca="1">K8196*Table3[[#This Row],[QUANTITY]]*(1-Table3[[#This Row],[DISCOUNT %]])</f>
        <v>2586.7471588291687</v>
      </c>
      <c r="N8196" s="3">
        <f>DAY(Table3[[#This Row],[DATE]])</f>
        <v>9</v>
      </c>
      <c r="O8196" s="3" t="str">
        <f>TEXT(Table3[[#This Row],[DATE]],"mmm")</f>
        <v>Jun</v>
      </c>
      <c r="P8196" s="3">
        <f>YEAR(Table3[[#This Row],[DATE]])</f>
        <v>2043</v>
      </c>
    </row>
    <row r="8197" spans="1:16" x14ac:dyDescent="0.3">
      <c r="A8197" s="6">
        <v>52392</v>
      </c>
      <c r="B8197" s="7" t="s">
        <v>1905</v>
      </c>
      <c r="C8197" s="9">
        <f t="shared" ca="1" si="256"/>
        <v>14</v>
      </c>
      <c r="D8197" s="9" t="s">
        <v>2115</v>
      </c>
      <c r="E8197" s="9" t="s">
        <v>2116</v>
      </c>
      <c r="F8197" s="10">
        <f t="shared" ca="1" si="257"/>
        <v>2.9958140471930728E-2</v>
      </c>
      <c r="G8197" s="3" t="str">
        <f>VLOOKUP(Table3[[#This Row],[PRODUCT ID]],Table1[[PRODUCT]:[SELLING PRICE]],1,FALSE)</f>
        <v>Product853</v>
      </c>
      <c r="H8197" s="3" t="str">
        <f>VLOOKUP(Table3[[#This Row],[PRODUCT ID]],Table1[[PRODUCT]:[SELLING PRICE]],2,FALSE)</f>
        <v>Category3</v>
      </c>
      <c r="I8197" s="3" t="str">
        <f>VLOOKUP(Table3[[#This Row],[PRODUCT ID]],Table1[[PRODUCT]:[SELLING PRICE]],3,FALSE)</f>
        <v>Ft</v>
      </c>
      <c r="J8197" s="16">
        <f ca="1">VLOOKUP(Table3[[#This Row],[PRODUCT ID]],Table1[[PRODUCT]:[SELLING PRICE]],4,FALSE)</f>
        <v>84</v>
      </c>
      <c r="K8197" s="16">
        <f ca="1">VLOOKUP(Table3[[#This Row],[PRODUCT ID]],Table1[[PRODUCT]:[SELLING PRICE]],5,FALSE)</f>
        <v>300.90120528659963</v>
      </c>
      <c r="L8197" s="16">
        <f ca="1">J8197*Table3[[#This Row],[QUANTITY]]</f>
        <v>1176</v>
      </c>
      <c r="M8197" s="16">
        <f ca="1">K8197*Table3[[#This Row],[QUANTITY]]*(1-Table3[[#This Row],[DISCOUNT %]])</f>
        <v>4086.4147059463062</v>
      </c>
      <c r="N8197" s="3">
        <f>DAY(Table3[[#This Row],[DATE]])</f>
        <v>10</v>
      </c>
      <c r="O8197" s="3" t="str">
        <f>TEXT(Table3[[#This Row],[DATE]],"mmm")</f>
        <v>Jun</v>
      </c>
      <c r="P8197" s="3">
        <f>YEAR(Table3[[#This Row],[DATE]])</f>
        <v>2043</v>
      </c>
    </row>
    <row r="8198" spans="1:16" x14ac:dyDescent="0.3">
      <c r="A8198" s="6">
        <v>52393</v>
      </c>
      <c r="B8198" s="7" t="s">
        <v>1906</v>
      </c>
      <c r="C8198" s="9">
        <f t="shared" ca="1" si="256"/>
        <v>7</v>
      </c>
      <c r="D8198" s="9" t="s">
        <v>2115</v>
      </c>
      <c r="E8198" s="9" t="s">
        <v>2116</v>
      </c>
      <c r="F8198" s="10">
        <f t="shared" ca="1" si="257"/>
        <v>1.5362720479068337E-2</v>
      </c>
      <c r="G8198" s="3" t="str">
        <f>VLOOKUP(Table3[[#This Row],[PRODUCT ID]],Table1[[PRODUCT]:[SELLING PRICE]],1,FALSE)</f>
        <v>Product854</v>
      </c>
      <c r="H8198" s="3" t="str">
        <f>VLOOKUP(Table3[[#This Row],[PRODUCT ID]],Table1[[PRODUCT]:[SELLING PRICE]],2,FALSE)</f>
        <v>Category4</v>
      </c>
      <c r="I8198" s="3" t="str">
        <f>VLOOKUP(Table3[[#This Row],[PRODUCT ID]],Table1[[PRODUCT]:[SELLING PRICE]],3,FALSE)</f>
        <v>Kg</v>
      </c>
      <c r="J8198" s="16">
        <f ca="1">VLOOKUP(Table3[[#This Row],[PRODUCT ID]],Table1[[PRODUCT]:[SELLING PRICE]],4,FALSE)</f>
        <v>132</v>
      </c>
      <c r="K8198" s="16">
        <f ca="1">VLOOKUP(Table3[[#This Row],[PRODUCT ID]],Table1[[PRODUCT]:[SELLING PRICE]],5,FALSE)</f>
        <v>191.58457702694196</v>
      </c>
      <c r="L8198" s="16">
        <f ca="1">J8198*Table3[[#This Row],[QUANTITY]]</f>
        <v>924</v>
      </c>
      <c r="M8198" s="16">
        <f ca="1">K8198*Table3[[#This Row],[QUANTITY]]*(1-Table3[[#This Row],[DISCOUNT %]])</f>
        <v>1320.4892170538355</v>
      </c>
      <c r="N8198" s="3">
        <f>DAY(Table3[[#This Row],[DATE]])</f>
        <v>11</v>
      </c>
      <c r="O8198" s="3" t="str">
        <f>TEXT(Table3[[#This Row],[DATE]],"mmm")</f>
        <v>Jun</v>
      </c>
      <c r="P8198" s="3">
        <f>YEAR(Table3[[#This Row],[DATE]])</f>
        <v>2043</v>
      </c>
    </row>
    <row r="8199" spans="1:16" x14ac:dyDescent="0.3">
      <c r="A8199" s="6">
        <v>52394</v>
      </c>
      <c r="B8199" s="7" t="s">
        <v>1907</v>
      </c>
      <c r="C8199" s="9">
        <f t="shared" ca="1" si="256"/>
        <v>10</v>
      </c>
      <c r="D8199" s="9" t="s">
        <v>2115</v>
      </c>
      <c r="E8199" s="9" t="s">
        <v>2116</v>
      </c>
      <c r="F8199" s="10">
        <f t="shared" ca="1" si="257"/>
        <v>9.6846639017690195E-2</v>
      </c>
      <c r="G8199" s="3" t="str">
        <f>VLOOKUP(Table3[[#This Row],[PRODUCT ID]],Table1[[PRODUCT]:[SELLING PRICE]],1,FALSE)</f>
        <v>Product855</v>
      </c>
      <c r="H8199" s="3" t="str">
        <f>VLOOKUP(Table3[[#This Row],[PRODUCT ID]],Table1[[PRODUCT]:[SELLING PRICE]],2,FALSE)</f>
        <v>Category5</v>
      </c>
      <c r="I8199" s="3" t="str">
        <f>VLOOKUP(Table3[[#This Row],[PRODUCT ID]],Table1[[PRODUCT]:[SELLING PRICE]],3,FALSE)</f>
        <v>No</v>
      </c>
      <c r="J8199" s="16">
        <f ca="1">VLOOKUP(Table3[[#This Row],[PRODUCT ID]],Table1[[PRODUCT]:[SELLING PRICE]],4,FALSE)</f>
        <v>102</v>
      </c>
      <c r="K8199" s="16">
        <f ca="1">VLOOKUP(Table3[[#This Row],[PRODUCT ID]],Table1[[PRODUCT]:[SELLING PRICE]],5,FALSE)</f>
        <v>46.60788471052409</v>
      </c>
      <c r="L8199" s="16">
        <f ca="1">J8199*Table3[[#This Row],[QUANTITY]]</f>
        <v>1020</v>
      </c>
      <c r="M8199" s="16">
        <f ca="1">K8199*Table3[[#This Row],[QUANTITY]]*(1-Table3[[#This Row],[DISCOUNT %]])</f>
        <v>420.94067724585841</v>
      </c>
      <c r="N8199" s="3">
        <f>DAY(Table3[[#This Row],[DATE]])</f>
        <v>12</v>
      </c>
      <c r="O8199" s="3" t="str">
        <f>TEXT(Table3[[#This Row],[DATE]],"mmm")</f>
        <v>Jun</v>
      </c>
      <c r="P8199" s="3">
        <f>YEAR(Table3[[#This Row],[DATE]])</f>
        <v>2043</v>
      </c>
    </row>
    <row r="8200" spans="1:16" x14ac:dyDescent="0.3">
      <c r="A8200" s="6">
        <v>52395</v>
      </c>
      <c r="B8200" s="7" t="s">
        <v>1908</v>
      </c>
      <c r="C8200" s="9">
        <f t="shared" ca="1" si="256"/>
        <v>5</v>
      </c>
      <c r="D8200" s="9" t="s">
        <v>2116</v>
      </c>
      <c r="E8200" s="9" t="s">
        <v>2118</v>
      </c>
      <c r="F8200" s="10">
        <f t="shared" ca="1" si="257"/>
        <v>9.986784564187734E-2</v>
      </c>
      <c r="G8200" s="3" t="str">
        <f>VLOOKUP(Table3[[#This Row],[PRODUCT ID]],Table1[[PRODUCT]:[SELLING PRICE]],1,FALSE)</f>
        <v>Product856</v>
      </c>
      <c r="H8200" s="3" t="str">
        <f>VLOOKUP(Table3[[#This Row],[PRODUCT ID]],Table1[[PRODUCT]:[SELLING PRICE]],2,FALSE)</f>
        <v>Category1</v>
      </c>
      <c r="I8200" s="3" t="str">
        <f>VLOOKUP(Table3[[#This Row],[PRODUCT ID]],Table1[[PRODUCT]:[SELLING PRICE]],3,FALSE)</f>
        <v>No</v>
      </c>
      <c r="J8200" s="16">
        <f ca="1">VLOOKUP(Table3[[#This Row],[PRODUCT ID]],Table1[[PRODUCT]:[SELLING PRICE]],4,FALSE)</f>
        <v>89</v>
      </c>
      <c r="K8200" s="16">
        <f ca="1">VLOOKUP(Table3[[#This Row],[PRODUCT ID]],Table1[[PRODUCT]:[SELLING PRICE]],5,FALSE)</f>
        <v>104.68251315773742</v>
      </c>
      <c r="L8200" s="16">
        <f ca="1">J8200*Table3[[#This Row],[QUANTITY]]</f>
        <v>445</v>
      </c>
      <c r="M8200" s="16">
        <f ca="1">K8200*Table3[[#This Row],[QUANTITY]]*(1-Table3[[#This Row],[DISCOUNT %]])</f>
        <v>471.14048046148349</v>
      </c>
      <c r="N8200" s="3">
        <f>DAY(Table3[[#This Row],[DATE]])</f>
        <v>13</v>
      </c>
      <c r="O8200" s="3" t="str">
        <f>TEXT(Table3[[#This Row],[DATE]],"mmm")</f>
        <v>Jun</v>
      </c>
      <c r="P8200" s="3">
        <f>YEAR(Table3[[#This Row],[DATE]])</f>
        <v>2043</v>
      </c>
    </row>
    <row r="8201" spans="1:16" x14ac:dyDescent="0.3">
      <c r="A8201" s="6">
        <v>52396</v>
      </c>
      <c r="B8201" s="7" t="s">
        <v>1909</v>
      </c>
      <c r="C8201" s="9">
        <f t="shared" ca="1" si="256"/>
        <v>1</v>
      </c>
      <c r="D8201" s="9" t="s">
        <v>2116</v>
      </c>
      <c r="E8201" s="9" t="s">
        <v>2118</v>
      </c>
      <c r="F8201" s="10">
        <f t="shared" ca="1" si="257"/>
        <v>6.4855541515556919E-2</v>
      </c>
      <c r="G8201" s="3" t="str">
        <f>VLOOKUP(Table3[[#This Row],[PRODUCT ID]],Table1[[PRODUCT]:[SELLING PRICE]],1,FALSE)</f>
        <v>Product857</v>
      </c>
      <c r="H8201" s="3" t="str">
        <f>VLOOKUP(Table3[[#This Row],[PRODUCT ID]],Table1[[PRODUCT]:[SELLING PRICE]],2,FALSE)</f>
        <v>Category2</v>
      </c>
      <c r="I8201" s="3" t="str">
        <f>VLOOKUP(Table3[[#This Row],[PRODUCT ID]],Table1[[PRODUCT]:[SELLING PRICE]],3,FALSE)</f>
        <v>Ft</v>
      </c>
      <c r="J8201" s="16">
        <f ca="1">VLOOKUP(Table3[[#This Row],[PRODUCT ID]],Table1[[PRODUCT]:[SELLING PRICE]],4,FALSE)</f>
        <v>221</v>
      </c>
      <c r="K8201" s="16">
        <f ca="1">VLOOKUP(Table3[[#This Row],[PRODUCT ID]],Table1[[PRODUCT]:[SELLING PRICE]],5,FALSE)</f>
        <v>173.71542958273844</v>
      </c>
      <c r="L8201" s="16">
        <f ca="1">J8201*Table3[[#This Row],[QUANTITY]]</f>
        <v>221</v>
      </c>
      <c r="M8201" s="16">
        <f ca="1">K8201*Table3[[#This Row],[QUANTITY]]*(1-Table3[[#This Row],[DISCOUNT %]])</f>
        <v>162.44902132754234</v>
      </c>
      <c r="N8201" s="3">
        <f>DAY(Table3[[#This Row],[DATE]])</f>
        <v>14</v>
      </c>
      <c r="O8201" s="3" t="str">
        <f>TEXT(Table3[[#This Row],[DATE]],"mmm")</f>
        <v>Jun</v>
      </c>
      <c r="P8201" s="3">
        <f>YEAR(Table3[[#This Row],[DATE]])</f>
        <v>2043</v>
      </c>
    </row>
    <row r="8202" spans="1:16" x14ac:dyDescent="0.3">
      <c r="A8202" s="6">
        <v>52397</v>
      </c>
      <c r="B8202" s="7" t="s">
        <v>1910</v>
      </c>
      <c r="C8202" s="9">
        <f t="shared" ca="1" si="256"/>
        <v>8</v>
      </c>
      <c r="D8202" s="9" t="s">
        <v>2116</v>
      </c>
      <c r="E8202" s="9" t="s">
        <v>2116</v>
      </c>
      <c r="F8202" s="10">
        <f t="shared" ca="1" si="257"/>
        <v>8.7874428142481587E-2</v>
      </c>
      <c r="G8202" s="3" t="str">
        <f>VLOOKUP(Table3[[#This Row],[PRODUCT ID]],Table1[[PRODUCT]:[SELLING PRICE]],1,FALSE)</f>
        <v>Product858</v>
      </c>
      <c r="H8202" s="3" t="str">
        <f>VLOOKUP(Table3[[#This Row],[PRODUCT ID]],Table1[[PRODUCT]:[SELLING PRICE]],2,FALSE)</f>
        <v>Category3</v>
      </c>
      <c r="I8202" s="3" t="str">
        <f>VLOOKUP(Table3[[#This Row],[PRODUCT ID]],Table1[[PRODUCT]:[SELLING PRICE]],3,FALSE)</f>
        <v>No</v>
      </c>
      <c r="J8202" s="16">
        <f ca="1">VLOOKUP(Table3[[#This Row],[PRODUCT ID]],Table1[[PRODUCT]:[SELLING PRICE]],4,FALSE)</f>
        <v>166</v>
      </c>
      <c r="K8202" s="16">
        <f ca="1">VLOOKUP(Table3[[#This Row],[PRODUCT ID]],Table1[[PRODUCT]:[SELLING PRICE]],5,FALSE)</f>
        <v>261.85588044272311</v>
      </c>
      <c r="L8202" s="16">
        <f ca="1">J8202*Table3[[#This Row],[QUANTITY]]</f>
        <v>1328</v>
      </c>
      <c r="M8202" s="16">
        <f ca="1">K8202*Table3[[#This Row],[QUANTITY]]*(1-Table3[[#This Row],[DISCOUNT %]])</f>
        <v>1910.7635575445822</v>
      </c>
      <c r="N8202" s="3">
        <f>DAY(Table3[[#This Row],[DATE]])</f>
        <v>15</v>
      </c>
      <c r="O8202" s="3" t="str">
        <f>TEXT(Table3[[#This Row],[DATE]],"mmm")</f>
        <v>Jun</v>
      </c>
      <c r="P8202" s="3">
        <f>YEAR(Table3[[#This Row],[DATE]])</f>
        <v>2043</v>
      </c>
    </row>
    <row r="8203" spans="1:16" x14ac:dyDescent="0.3">
      <c r="A8203" s="6">
        <v>52398</v>
      </c>
      <c r="B8203" s="7" t="s">
        <v>1911</v>
      </c>
      <c r="C8203" s="9">
        <f t="shared" ca="1" si="256"/>
        <v>7</v>
      </c>
      <c r="D8203" s="9" t="s">
        <v>2115</v>
      </c>
      <c r="E8203" s="9" t="s">
        <v>2116</v>
      </c>
      <c r="F8203" s="10">
        <f t="shared" ca="1" si="257"/>
        <v>6.5121994287275276E-2</v>
      </c>
      <c r="G8203" s="3" t="str">
        <f>VLOOKUP(Table3[[#This Row],[PRODUCT ID]],Table1[[PRODUCT]:[SELLING PRICE]],1,FALSE)</f>
        <v>Product859</v>
      </c>
      <c r="H8203" s="3" t="str">
        <f>VLOOKUP(Table3[[#This Row],[PRODUCT ID]],Table1[[PRODUCT]:[SELLING PRICE]],2,FALSE)</f>
        <v>Category4</v>
      </c>
      <c r="I8203" s="3" t="str">
        <f>VLOOKUP(Table3[[#This Row],[PRODUCT ID]],Table1[[PRODUCT]:[SELLING PRICE]],3,FALSE)</f>
        <v>Kg</v>
      </c>
      <c r="J8203" s="16">
        <f ca="1">VLOOKUP(Table3[[#This Row],[PRODUCT ID]],Table1[[PRODUCT]:[SELLING PRICE]],4,FALSE)</f>
        <v>237</v>
      </c>
      <c r="K8203" s="16">
        <f ca="1">VLOOKUP(Table3[[#This Row],[PRODUCT ID]],Table1[[PRODUCT]:[SELLING PRICE]],5,FALSE)</f>
        <v>252.44562399662345</v>
      </c>
      <c r="L8203" s="16">
        <f ca="1">J8203*Table3[[#This Row],[QUANTITY]]</f>
        <v>1659</v>
      </c>
      <c r="M8203" s="16">
        <f ca="1">K8203*Table3[[#This Row],[QUANTITY]]*(1-Table3[[#This Row],[DISCOUNT %]])</f>
        <v>1652.0410305900739</v>
      </c>
      <c r="N8203" s="3">
        <f>DAY(Table3[[#This Row],[DATE]])</f>
        <v>16</v>
      </c>
      <c r="O8203" s="3" t="str">
        <f>TEXT(Table3[[#This Row],[DATE]],"mmm")</f>
        <v>Jun</v>
      </c>
      <c r="P8203" s="3">
        <f>YEAR(Table3[[#This Row],[DATE]])</f>
        <v>2043</v>
      </c>
    </row>
    <row r="8204" spans="1:16" x14ac:dyDescent="0.3">
      <c r="A8204" s="6">
        <v>52399</v>
      </c>
      <c r="B8204" s="7" t="s">
        <v>1912</v>
      </c>
      <c r="C8204" s="9">
        <f t="shared" ca="1" si="256"/>
        <v>2</v>
      </c>
      <c r="D8204" s="9" t="s">
        <v>2117</v>
      </c>
      <c r="E8204" s="9" t="s">
        <v>2116</v>
      </c>
      <c r="F8204" s="10">
        <f t="shared" ca="1" si="257"/>
        <v>8.7618780580865946E-2</v>
      </c>
      <c r="G8204" s="3" t="str">
        <f>VLOOKUP(Table3[[#This Row],[PRODUCT ID]],Table1[[PRODUCT]:[SELLING PRICE]],1,FALSE)</f>
        <v>Product860</v>
      </c>
      <c r="H8204" s="3" t="str">
        <f>VLOOKUP(Table3[[#This Row],[PRODUCT ID]],Table1[[PRODUCT]:[SELLING PRICE]],2,FALSE)</f>
        <v>Category5</v>
      </c>
      <c r="I8204" s="3" t="str">
        <f>VLOOKUP(Table3[[#This Row],[PRODUCT ID]],Table1[[PRODUCT]:[SELLING PRICE]],3,FALSE)</f>
        <v>Kg</v>
      </c>
      <c r="J8204" s="16">
        <f ca="1">VLOOKUP(Table3[[#This Row],[PRODUCT ID]],Table1[[PRODUCT]:[SELLING PRICE]],4,FALSE)</f>
        <v>234</v>
      </c>
      <c r="K8204" s="16">
        <f ca="1">VLOOKUP(Table3[[#This Row],[PRODUCT ID]],Table1[[PRODUCT]:[SELLING PRICE]],5,FALSE)</f>
        <v>200.66916695882284</v>
      </c>
      <c r="L8204" s="16">
        <f ca="1">J8204*Table3[[#This Row],[QUANTITY]]</f>
        <v>468</v>
      </c>
      <c r="M8204" s="16">
        <f ca="1">K8204*Table3[[#This Row],[QUANTITY]]*(1-Table3[[#This Row],[DISCOUNT %]])</f>
        <v>366.17355849942521</v>
      </c>
      <c r="N8204" s="3">
        <f>DAY(Table3[[#This Row],[DATE]])</f>
        <v>17</v>
      </c>
      <c r="O8204" s="3" t="str">
        <f>TEXT(Table3[[#This Row],[DATE]],"mmm")</f>
        <v>Jun</v>
      </c>
      <c r="P8204" s="3">
        <f>YEAR(Table3[[#This Row],[DATE]])</f>
        <v>2043</v>
      </c>
    </row>
    <row r="8205" spans="1:16" x14ac:dyDescent="0.3">
      <c r="A8205" s="6">
        <v>52400</v>
      </c>
      <c r="B8205" s="7" t="s">
        <v>1913</v>
      </c>
      <c r="C8205" s="9">
        <f t="shared" ca="1" si="256"/>
        <v>10</v>
      </c>
      <c r="D8205" s="9" t="s">
        <v>2117</v>
      </c>
      <c r="E8205" s="9" t="s">
        <v>2116</v>
      </c>
      <c r="F8205" s="10">
        <f t="shared" ca="1" si="257"/>
        <v>9.5042946417016272E-2</v>
      </c>
      <c r="G8205" s="3" t="str">
        <f>VLOOKUP(Table3[[#This Row],[PRODUCT ID]],Table1[[PRODUCT]:[SELLING PRICE]],1,FALSE)</f>
        <v>Product861</v>
      </c>
      <c r="H8205" s="3" t="str">
        <f>VLOOKUP(Table3[[#This Row],[PRODUCT ID]],Table1[[PRODUCT]:[SELLING PRICE]],2,FALSE)</f>
        <v>Category1</v>
      </c>
      <c r="I8205" s="3" t="str">
        <f>VLOOKUP(Table3[[#This Row],[PRODUCT ID]],Table1[[PRODUCT]:[SELLING PRICE]],3,FALSE)</f>
        <v>Lt</v>
      </c>
      <c r="J8205" s="16">
        <f ca="1">VLOOKUP(Table3[[#This Row],[PRODUCT ID]],Table1[[PRODUCT]:[SELLING PRICE]],4,FALSE)</f>
        <v>42</v>
      </c>
      <c r="K8205" s="16">
        <f ca="1">VLOOKUP(Table3[[#This Row],[PRODUCT ID]],Table1[[PRODUCT]:[SELLING PRICE]],5,FALSE)</f>
        <v>60.78808479305269</v>
      </c>
      <c r="L8205" s="16">
        <f ca="1">J8205*Table3[[#This Row],[QUANTITY]]</f>
        <v>420</v>
      </c>
      <c r="M8205" s="16">
        <f ca="1">K8205*Table3[[#This Row],[QUANTITY]]*(1-Table3[[#This Row],[DISCOUNT %]])</f>
        <v>550.10606107273543</v>
      </c>
      <c r="N8205" s="3">
        <f>DAY(Table3[[#This Row],[DATE]])</f>
        <v>18</v>
      </c>
      <c r="O8205" s="3" t="str">
        <f>TEXT(Table3[[#This Row],[DATE]],"mmm")</f>
        <v>Jun</v>
      </c>
      <c r="P8205" s="3">
        <f>YEAR(Table3[[#This Row],[DATE]])</f>
        <v>2043</v>
      </c>
    </row>
    <row r="8206" spans="1:16" x14ac:dyDescent="0.3">
      <c r="A8206" s="6">
        <v>52401</v>
      </c>
      <c r="B8206" s="7" t="s">
        <v>1914</v>
      </c>
      <c r="C8206" s="9">
        <f t="shared" ca="1" si="256"/>
        <v>3</v>
      </c>
      <c r="D8206" s="9" t="s">
        <v>2116</v>
      </c>
      <c r="E8206" s="9" t="s">
        <v>2118</v>
      </c>
      <c r="F8206" s="10">
        <f t="shared" ca="1" si="257"/>
        <v>1.9200778154247866E-2</v>
      </c>
      <c r="G8206" s="3" t="str">
        <f>VLOOKUP(Table3[[#This Row],[PRODUCT ID]],Table1[[PRODUCT]:[SELLING PRICE]],1,FALSE)</f>
        <v>Product862</v>
      </c>
      <c r="H8206" s="3" t="str">
        <f>VLOOKUP(Table3[[#This Row],[PRODUCT ID]],Table1[[PRODUCT]:[SELLING PRICE]],2,FALSE)</f>
        <v>Category2</v>
      </c>
      <c r="I8206" s="3" t="str">
        <f>VLOOKUP(Table3[[#This Row],[PRODUCT ID]],Table1[[PRODUCT]:[SELLING PRICE]],3,FALSE)</f>
        <v>Kg</v>
      </c>
      <c r="J8206" s="16">
        <f ca="1">VLOOKUP(Table3[[#This Row],[PRODUCT ID]],Table1[[PRODUCT]:[SELLING PRICE]],4,FALSE)</f>
        <v>199</v>
      </c>
      <c r="K8206" s="16">
        <f ca="1">VLOOKUP(Table3[[#This Row],[PRODUCT ID]],Table1[[PRODUCT]:[SELLING PRICE]],5,FALSE)</f>
        <v>167.65979628813102</v>
      </c>
      <c r="L8206" s="16">
        <f ca="1">J8206*Table3[[#This Row],[QUANTITY]]</f>
        <v>597</v>
      </c>
      <c r="M8206" s="16">
        <f ca="1">K8206*Table3[[#This Row],[QUANTITY]]*(1-Table3[[#This Row],[DISCOUNT %]])</f>
        <v>493.32179320264868</v>
      </c>
      <c r="N8206" s="3">
        <f>DAY(Table3[[#This Row],[DATE]])</f>
        <v>19</v>
      </c>
      <c r="O8206" s="3" t="str">
        <f>TEXT(Table3[[#This Row],[DATE]],"mmm")</f>
        <v>Jun</v>
      </c>
      <c r="P8206" s="3">
        <f>YEAR(Table3[[#This Row],[DATE]])</f>
        <v>2043</v>
      </c>
    </row>
    <row r="8207" spans="1:16" x14ac:dyDescent="0.3">
      <c r="A8207" s="6">
        <v>52402</v>
      </c>
      <c r="B8207" s="7" t="s">
        <v>1915</v>
      </c>
      <c r="C8207" s="9">
        <f t="shared" ca="1" si="256"/>
        <v>14</v>
      </c>
      <c r="D8207" s="9" t="s">
        <v>2116</v>
      </c>
      <c r="E8207" s="9" t="s">
        <v>2116</v>
      </c>
      <c r="F8207" s="10">
        <f t="shared" ca="1" si="257"/>
        <v>3.541475839072368E-2</v>
      </c>
      <c r="G8207" s="3" t="str">
        <f>VLOOKUP(Table3[[#This Row],[PRODUCT ID]],Table1[[PRODUCT]:[SELLING PRICE]],1,FALSE)</f>
        <v>Product863</v>
      </c>
      <c r="H8207" s="3" t="str">
        <f>VLOOKUP(Table3[[#This Row],[PRODUCT ID]],Table1[[PRODUCT]:[SELLING PRICE]],2,FALSE)</f>
        <v>Category3</v>
      </c>
      <c r="I8207" s="3" t="str">
        <f>VLOOKUP(Table3[[#This Row],[PRODUCT ID]],Table1[[PRODUCT]:[SELLING PRICE]],3,FALSE)</f>
        <v>Lt</v>
      </c>
      <c r="J8207" s="16">
        <f ca="1">VLOOKUP(Table3[[#This Row],[PRODUCT ID]],Table1[[PRODUCT]:[SELLING PRICE]],4,FALSE)</f>
        <v>138</v>
      </c>
      <c r="K8207" s="16">
        <f ca="1">VLOOKUP(Table3[[#This Row],[PRODUCT ID]],Table1[[PRODUCT]:[SELLING PRICE]],5,FALSE)</f>
        <v>296.54172087405726</v>
      </c>
      <c r="L8207" s="16">
        <f ca="1">J8207*Table3[[#This Row],[QUANTITY]]</f>
        <v>1932</v>
      </c>
      <c r="M8207" s="16">
        <f ca="1">K8207*Table3[[#This Row],[QUANTITY]]*(1-Table3[[#This Row],[DISCOUNT %]])</f>
        <v>4004.5567446714631</v>
      </c>
      <c r="N8207" s="3">
        <f>DAY(Table3[[#This Row],[DATE]])</f>
        <v>20</v>
      </c>
      <c r="O8207" s="3" t="str">
        <f>TEXT(Table3[[#This Row],[DATE]],"mmm")</f>
        <v>Jun</v>
      </c>
      <c r="P8207" s="3">
        <f>YEAR(Table3[[#This Row],[DATE]])</f>
        <v>2043</v>
      </c>
    </row>
    <row r="8208" spans="1:16" x14ac:dyDescent="0.3">
      <c r="A8208" s="6">
        <v>52403</v>
      </c>
      <c r="B8208" s="7" t="s">
        <v>1916</v>
      </c>
      <c r="C8208" s="9">
        <f t="shared" ca="1" si="256"/>
        <v>6</v>
      </c>
      <c r="D8208" s="9" t="s">
        <v>2116</v>
      </c>
      <c r="E8208" s="9" t="s">
        <v>2116</v>
      </c>
      <c r="F8208" s="10">
        <f t="shared" ca="1" si="257"/>
        <v>5.1991723657704887E-3</v>
      </c>
      <c r="G8208" s="3" t="str">
        <f>VLOOKUP(Table3[[#This Row],[PRODUCT ID]],Table1[[PRODUCT]:[SELLING PRICE]],1,FALSE)</f>
        <v>Product864</v>
      </c>
      <c r="H8208" s="3" t="str">
        <f>VLOOKUP(Table3[[#This Row],[PRODUCT ID]],Table1[[PRODUCT]:[SELLING PRICE]],2,FALSE)</f>
        <v>Category4</v>
      </c>
      <c r="I8208" s="3" t="str">
        <f>VLOOKUP(Table3[[#This Row],[PRODUCT ID]],Table1[[PRODUCT]:[SELLING PRICE]],3,FALSE)</f>
        <v>Ft</v>
      </c>
      <c r="J8208" s="16">
        <f ca="1">VLOOKUP(Table3[[#This Row],[PRODUCT ID]],Table1[[PRODUCT]:[SELLING PRICE]],4,FALSE)</f>
        <v>106</v>
      </c>
      <c r="K8208" s="16">
        <f ca="1">VLOOKUP(Table3[[#This Row],[PRODUCT ID]],Table1[[PRODUCT]:[SELLING PRICE]],5,FALSE)</f>
        <v>254.68830093315484</v>
      </c>
      <c r="L8208" s="16">
        <f ca="1">J8208*Table3[[#This Row],[QUANTITY]]</f>
        <v>636</v>
      </c>
      <c r="M8208" s="16">
        <f ca="1">K8208*Table3[[#This Row],[QUANTITY]]*(1-Table3[[#This Row],[DISCOUNT %]])</f>
        <v>1520.1847953423489</v>
      </c>
      <c r="N8208" s="3">
        <f>DAY(Table3[[#This Row],[DATE]])</f>
        <v>21</v>
      </c>
      <c r="O8208" s="3" t="str">
        <f>TEXT(Table3[[#This Row],[DATE]],"mmm")</f>
        <v>Jun</v>
      </c>
      <c r="P8208" s="3">
        <f>YEAR(Table3[[#This Row],[DATE]])</f>
        <v>2043</v>
      </c>
    </row>
    <row r="8209" spans="1:16" x14ac:dyDescent="0.3">
      <c r="A8209" s="6">
        <v>52404</v>
      </c>
      <c r="B8209" s="7" t="s">
        <v>1917</v>
      </c>
      <c r="C8209" s="9">
        <f t="shared" ca="1" si="256"/>
        <v>2</v>
      </c>
      <c r="D8209" s="9" t="s">
        <v>2116</v>
      </c>
      <c r="E8209" s="9" t="s">
        <v>2116</v>
      </c>
      <c r="F8209" s="10">
        <f t="shared" ca="1" si="257"/>
        <v>2.2020246970526625E-3</v>
      </c>
      <c r="G8209" s="3" t="str">
        <f>VLOOKUP(Table3[[#This Row],[PRODUCT ID]],Table1[[PRODUCT]:[SELLING PRICE]],1,FALSE)</f>
        <v>Product865</v>
      </c>
      <c r="H8209" s="3" t="str">
        <f>VLOOKUP(Table3[[#This Row],[PRODUCT ID]],Table1[[PRODUCT]:[SELLING PRICE]],2,FALSE)</f>
        <v>Category1</v>
      </c>
      <c r="I8209" s="3" t="str">
        <f>VLOOKUP(Table3[[#This Row],[PRODUCT ID]],Table1[[PRODUCT]:[SELLING PRICE]],3,FALSE)</f>
        <v>Kg</v>
      </c>
      <c r="J8209" s="16">
        <f ca="1">VLOOKUP(Table3[[#This Row],[PRODUCT ID]],Table1[[PRODUCT]:[SELLING PRICE]],4,FALSE)</f>
        <v>123</v>
      </c>
      <c r="K8209" s="16">
        <f ca="1">VLOOKUP(Table3[[#This Row],[PRODUCT ID]],Table1[[PRODUCT]:[SELLING PRICE]],5,FALSE)</f>
        <v>52.10431410590239</v>
      </c>
      <c r="L8209" s="16">
        <f ca="1">J8209*Table3[[#This Row],[QUANTITY]]</f>
        <v>246</v>
      </c>
      <c r="M8209" s="16">
        <f ca="1">K8209*Table3[[#This Row],[QUANTITY]]*(1-Table3[[#This Row],[DISCOUNT %]])</f>
        <v>103.9791582388364</v>
      </c>
      <c r="N8209" s="3">
        <f>DAY(Table3[[#This Row],[DATE]])</f>
        <v>22</v>
      </c>
      <c r="O8209" s="3" t="str">
        <f>TEXT(Table3[[#This Row],[DATE]],"mmm")</f>
        <v>Jun</v>
      </c>
      <c r="P8209" s="3">
        <f>YEAR(Table3[[#This Row],[DATE]])</f>
        <v>2043</v>
      </c>
    </row>
    <row r="8210" spans="1:16" x14ac:dyDescent="0.3">
      <c r="A8210" s="6">
        <v>52405</v>
      </c>
      <c r="B8210" s="7" t="s">
        <v>1918</v>
      </c>
      <c r="C8210" s="9">
        <f t="shared" ca="1" si="256"/>
        <v>8</v>
      </c>
      <c r="D8210" s="9" t="s">
        <v>2115</v>
      </c>
      <c r="E8210" s="9" t="s">
        <v>2116</v>
      </c>
      <c r="F8210" s="10">
        <f t="shared" ca="1" si="257"/>
        <v>3.1197210203663062E-2</v>
      </c>
      <c r="G8210" s="3" t="str">
        <f>VLOOKUP(Table3[[#This Row],[PRODUCT ID]],Table1[[PRODUCT]:[SELLING PRICE]],1,FALSE)</f>
        <v>Product866</v>
      </c>
      <c r="H8210" s="3" t="str">
        <f>VLOOKUP(Table3[[#This Row],[PRODUCT ID]],Table1[[PRODUCT]:[SELLING PRICE]],2,FALSE)</f>
        <v>Category2</v>
      </c>
      <c r="I8210" s="3" t="str">
        <f>VLOOKUP(Table3[[#This Row],[PRODUCT ID]],Table1[[PRODUCT]:[SELLING PRICE]],3,FALSE)</f>
        <v>No</v>
      </c>
      <c r="J8210" s="16">
        <f ca="1">VLOOKUP(Table3[[#This Row],[PRODUCT ID]],Table1[[PRODUCT]:[SELLING PRICE]],4,FALSE)</f>
        <v>184</v>
      </c>
      <c r="K8210" s="16">
        <f ca="1">VLOOKUP(Table3[[#This Row],[PRODUCT ID]],Table1[[PRODUCT]:[SELLING PRICE]],5,FALSE)</f>
        <v>187.02078775035812</v>
      </c>
      <c r="L8210" s="16">
        <f ca="1">J8210*Table3[[#This Row],[QUANTITY]]</f>
        <v>1472</v>
      </c>
      <c r="M8210" s="16">
        <f ca="1">K8210*Table3[[#This Row],[QUANTITY]]*(1-Table3[[#This Row],[DISCOUNT %]])</f>
        <v>1449.4900873796444</v>
      </c>
      <c r="N8210" s="3">
        <f>DAY(Table3[[#This Row],[DATE]])</f>
        <v>23</v>
      </c>
      <c r="O8210" s="3" t="str">
        <f>TEXT(Table3[[#This Row],[DATE]],"mmm")</f>
        <v>Jun</v>
      </c>
      <c r="P8210" s="3">
        <f>YEAR(Table3[[#This Row],[DATE]])</f>
        <v>2043</v>
      </c>
    </row>
    <row r="8211" spans="1:16" x14ac:dyDescent="0.3">
      <c r="A8211" s="6">
        <v>52406</v>
      </c>
      <c r="B8211" s="7" t="s">
        <v>1919</v>
      </c>
      <c r="C8211" s="9">
        <f t="shared" ca="1" si="256"/>
        <v>2</v>
      </c>
      <c r="D8211" s="9" t="s">
        <v>2116</v>
      </c>
      <c r="E8211" s="9" t="s">
        <v>2116</v>
      </c>
      <c r="F8211" s="10">
        <f t="shared" ca="1" si="257"/>
        <v>6.2655634918718422E-2</v>
      </c>
      <c r="G8211" s="3" t="str">
        <f>VLOOKUP(Table3[[#This Row],[PRODUCT ID]],Table1[[PRODUCT]:[SELLING PRICE]],1,FALSE)</f>
        <v>Product867</v>
      </c>
      <c r="H8211" s="3" t="str">
        <f>VLOOKUP(Table3[[#This Row],[PRODUCT ID]],Table1[[PRODUCT]:[SELLING PRICE]],2,FALSE)</f>
        <v>Category3</v>
      </c>
      <c r="I8211" s="3" t="str">
        <f>VLOOKUP(Table3[[#This Row],[PRODUCT ID]],Table1[[PRODUCT]:[SELLING PRICE]],3,FALSE)</f>
        <v>No</v>
      </c>
      <c r="J8211" s="16">
        <f ca="1">VLOOKUP(Table3[[#This Row],[PRODUCT ID]],Table1[[PRODUCT]:[SELLING PRICE]],4,FALSE)</f>
        <v>133</v>
      </c>
      <c r="K8211" s="16">
        <f ca="1">VLOOKUP(Table3[[#This Row],[PRODUCT ID]],Table1[[PRODUCT]:[SELLING PRICE]],5,FALSE)</f>
        <v>49.202977262150078</v>
      </c>
      <c r="L8211" s="16">
        <f ca="1">J8211*Table3[[#This Row],[QUANTITY]]</f>
        <v>266</v>
      </c>
      <c r="M8211" s="16">
        <f ca="1">K8211*Table3[[#This Row],[QUANTITY]]*(1-Table3[[#This Row],[DISCOUNT %]])</f>
        <v>92.240266963797595</v>
      </c>
      <c r="N8211" s="3">
        <f>DAY(Table3[[#This Row],[DATE]])</f>
        <v>24</v>
      </c>
      <c r="O8211" s="3" t="str">
        <f>TEXT(Table3[[#This Row],[DATE]],"mmm")</f>
        <v>Jun</v>
      </c>
      <c r="P8211" s="3">
        <f>YEAR(Table3[[#This Row],[DATE]])</f>
        <v>2043</v>
      </c>
    </row>
    <row r="8212" spans="1:16" x14ac:dyDescent="0.3">
      <c r="A8212" s="6">
        <v>52407</v>
      </c>
      <c r="B8212" s="7" t="s">
        <v>1920</v>
      </c>
      <c r="C8212" s="9">
        <f t="shared" ca="1" si="256"/>
        <v>3</v>
      </c>
      <c r="D8212" s="9" t="s">
        <v>2117</v>
      </c>
      <c r="E8212" s="9" t="s">
        <v>2118</v>
      </c>
      <c r="F8212" s="10">
        <f t="shared" ca="1" si="257"/>
        <v>6.4180769710984784E-2</v>
      </c>
      <c r="G8212" s="3" t="str">
        <f>VLOOKUP(Table3[[#This Row],[PRODUCT ID]],Table1[[PRODUCT]:[SELLING PRICE]],1,FALSE)</f>
        <v>Product868</v>
      </c>
      <c r="H8212" s="3" t="str">
        <f>VLOOKUP(Table3[[#This Row],[PRODUCT ID]],Table1[[PRODUCT]:[SELLING PRICE]],2,FALSE)</f>
        <v>Category4</v>
      </c>
      <c r="I8212" s="3" t="str">
        <f>VLOOKUP(Table3[[#This Row],[PRODUCT ID]],Table1[[PRODUCT]:[SELLING PRICE]],3,FALSE)</f>
        <v>Ft</v>
      </c>
      <c r="J8212" s="16">
        <f ca="1">VLOOKUP(Table3[[#This Row],[PRODUCT ID]],Table1[[PRODUCT]:[SELLING PRICE]],4,FALSE)</f>
        <v>78</v>
      </c>
      <c r="K8212" s="16">
        <f ca="1">VLOOKUP(Table3[[#This Row],[PRODUCT ID]],Table1[[PRODUCT]:[SELLING PRICE]],5,FALSE)</f>
        <v>178.34971239348999</v>
      </c>
      <c r="L8212" s="16">
        <f ca="1">J8212*Table3[[#This Row],[QUANTITY]]</f>
        <v>234</v>
      </c>
      <c r="M8212" s="16">
        <f ca="1">K8212*Table3[[#This Row],[QUANTITY]]*(1-Table3[[#This Row],[DISCOUNT %]])</f>
        <v>500.70927172302913</v>
      </c>
      <c r="N8212" s="3">
        <f>DAY(Table3[[#This Row],[DATE]])</f>
        <v>25</v>
      </c>
      <c r="O8212" s="3" t="str">
        <f>TEXT(Table3[[#This Row],[DATE]],"mmm")</f>
        <v>Jun</v>
      </c>
      <c r="P8212" s="3">
        <f>YEAR(Table3[[#This Row],[DATE]])</f>
        <v>2043</v>
      </c>
    </row>
    <row r="8213" spans="1:16" x14ac:dyDescent="0.3">
      <c r="A8213" s="6">
        <v>52408</v>
      </c>
      <c r="B8213" s="7" t="s">
        <v>1921</v>
      </c>
      <c r="C8213" s="9">
        <f t="shared" ca="1" si="256"/>
        <v>9</v>
      </c>
      <c r="D8213" s="9" t="s">
        <v>2115</v>
      </c>
      <c r="E8213" s="9" t="s">
        <v>2118</v>
      </c>
      <c r="F8213" s="10">
        <f t="shared" ca="1" si="257"/>
        <v>3.3397290854852983E-2</v>
      </c>
      <c r="G8213" s="3" t="str">
        <f>VLOOKUP(Table3[[#This Row],[PRODUCT ID]],Table1[[PRODUCT]:[SELLING PRICE]],1,FALSE)</f>
        <v>Product869</v>
      </c>
      <c r="H8213" s="3" t="str">
        <f>VLOOKUP(Table3[[#This Row],[PRODUCT ID]],Table1[[PRODUCT]:[SELLING PRICE]],2,FALSE)</f>
        <v>Category5</v>
      </c>
      <c r="I8213" s="3" t="str">
        <f>VLOOKUP(Table3[[#This Row],[PRODUCT ID]],Table1[[PRODUCT]:[SELLING PRICE]],3,FALSE)</f>
        <v>No</v>
      </c>
      <c r="J8213" s="16">
        <f ca="1">VLOOKUP(Table3[[#This Row],[PRODUCT ID]],Table1[[PRODUCT]:[SELLING PRICE]],4,FALSE)</f>
        <v>199</v>
      </c>
      <c r="K8213" s="16">
        <f ca="1">VLOOKUP(Table3[[#This Row],[PRODUCT ID]],Table1[[PRODUCT]:[SELLING PRICE]],5,FALSE)</f>
        <v>65.475893454545954</v>
      </c>
      <c r="L8213" s="16">
        <f ca="1">J8213*Table3[[#This Row],[QUANTITY]]</f>
        <v>1791</v>
      </c>
      <c r="M8213" s="16">
        <f ca="1">K8213*Table3[[#This Row],[QUANTITY]]*(1-Table3[[#This Row],[DISCOUNT %]])</f>
        <v>569.60258397176801</v>
      </c>
      <c r="N8213" s="3">
        <f>DAY(Table3[[#This Row],[DATE]])</f>
        <v>26</v>
      </c>
      <c r="O8213" s="3" t="str">
        <f>TEXT(Table3[[#This Row],[DATE]],"mmm")</f>
        <v>Jun</v>
      </c>
      <c r="P8213" s="3">
        <f>YEAR(Table3[[#This Row],[DATE]])</f>
        <v>2043</v>
      </c>
    </row>
    <row r="8214" spans="1:16" x14ac:dyDescent="0.3">
      <c r="A8214" s="6">
        <v>52409</v>
      </c>
      <c r="B8214" s="7" t="s">
        <v>1922</v>
      </c>
      <c r="C8214" s="9">
        <f t="shared" ca="1" si="256"/>
        <v>14</v>
      </c>
      <c r="D8214" s="9" t="s">
        <v>2115</v>
      </c>
      <c r="E8214" s="9" t="s">
        <v>2116</v>
      </c>
      <c r="F8214" s="10">
        <f t="shared" ca="1" si="257"/>
        <v>5.5919419645597539E-2</v>
      </c>
      <c r="G8214" s="3" t="str">
        <f>VLOOKUP(Table3[[#This Row],[PRODUCT ID]],Table1[[PRODUCT]:[SELLING PRICE]],1,FALSE)</f>
        <v>Product870</v>
      </c>
      <c r="H8214" s="3" t="str">
        <f>VLOOKUP(Table3[[#This Row],[PRODUCT ID]],Table1[[PRODUCT]:[SELLING PRICE]],2,FALSE)</f>
        <v>Category1</v>
      </c>
      <c r="I8214" s="3" t="str">
        <f>VLOOKUP(Table3[[#This Row],[PRODUCT ID]],Table1[[PRODUCT]:[SELLING PRICE]],3,FALSE)</f>
        <v>Kg</v>
      </c>
      <c r="J8214" s="16">
        <f ca="1">VLOOKUP(Table3[[#This Row],[PRODUCT ID]],Table1[[PRODUCT]:[SELLING PRICE]],4,FALSE)</f>
        <v>241</v>
      </c>
      <c r="K8214" s="16">
        <f ca="1">VLOOKUP(Table3[[#This Row],[PRODUCT ID]],Table1[[PRODUCT]:[SELLING PRICE]],5,FALSE)</f>
        <v>302.51583421211802</v>
      </c>
      <c r="L8214" s="16">
        <f ca="1">J8214*Table3[[#This Row],[QUANTITY]]</f>
        <v>3374</v>
      </c>
      <c r="M8214" s="16">
        <f ca="1">K8214*Table3[[#This Row],[QUANTITY]]*(1-Table3[[#This Row],[DISCOUNT %]])</f>
        <v>3998.3905406112162</v>
      </c>
      <c r="N8214" s="3">
        <f>DAY(Table3[[#This Row],[DATE]])</f>
        <v>27</v>
      </c>
      <c r="O8214" s="3" t="str">
        <f>TEXT(Table3[[#This Row],[DATE]],"mmm")</f>
        <v>Jun</v>
      </c>
      <c r="P8214" s="3">
        <f>YEAR(Table3[[#This Row],[DATE]])</f>
        <v>2043</v>
      </c>
    </row>
    <row r="8215" spans="1:16" x14ac:dyDescent="0.3">
      <c r="A8215" s="6">
        <v>52410</v>
      </c>
      <c r="B8215" s="7" t="s">
        <v>1923</v>
      </c>
      <c r="C8215" s="9">
        <f t="shared" ca="1" si="256"/>
        <v>3</v>
      </c>
      <c r="D8215" s="9" t="s">
        <v>2115</v>
      </c>
      <c r="E8215" s="9" t="s">
        <v>2116</v>
      </c>
      <c r="F8215" s="10">
        <f t="shared" ca="1" si="257"/>
        <v>9.7281117138744932E-2</v>
      </c>
      <c r="G8215" s="3" t="str">
        <f>VLOOKUP(Table3[[#This Row],[PRODUCT ID]],Table1[[PRODUCT]:[SELLING PRICE]],1,FALSE)</f>
        <v>Product871</v>
      </c>
      <c r="H8215" s="3" t="str">
        <f>VLOOKUP(Table3[[#This Row],[PRODUCT ID]],Table1[[PRODUCT]:[SELLING PRICE]],2,FALSE)</f>
        <v>Category2</v>
      </c>
      <c r="I8215" s="3" t="str">
        <f>VLOOKUP(Table3[[#This Row],[PRODUCT ID]],Table1[[PRODUCT]:[SELLING PRICE]],3,FALSE)</f>
        <v>Kg</v>
      </c>
      <c r="J8215" s="16">
        <f ca="1">VLOOKUP(Table3[[#This Row],[PRODUCT ID]],Table1[[PRODUCT]:[SELLING PRICE]],4,FALSE)</f>
        <v>95</v>
      </c>
      <c r="K8215" s="16">
        <f ca="1">VLOOKUP(Table3[[#This Row],[PRODUCT ID]],Table1[[PRODUCT]:[SELLING PRICE]],5,FALSE)</f>
        <v>184.85925069258258</v>
      </c>
      <c r="L8215" s="16">
        <f ca="1">J8215*Table3[[#This Row],[QUANTITY]]</f>
        <v>285</v>
      </c>
      <c r="M8215" s="16">
        <f ca="1">K8215*Table3[[#This Row],[QUANTITY]]*(1-Table3[[#This Row],[DISCOUNT %]])</f>
        <v>500.62780881533052</v>
      </c>
      <c r="N8215" s="3">
        <f>DAY(Table3[[#This Row],[DATE]])</f>
        <v>28</v>
      </c>
      <c r="O8215" s="3" t="str">
        <f>TEXT(Table3[[#This Row],[DATE]],"mmm")</f>
        <v>Jun</v>
      </c>
      <c r="P8215" s="3">
        <f>YEAR(Table3[[#This Row],[DATE]])</f>
        <v>2043</v>
      </c>
    </row>
    <row r="8216" spans="1:16" x14ac:dyDescent="0.3">
      <c r="A8216" s="6">
        <v>52411</v>
      </c>
      <c r="B8216" s="7" t="s">
        <v>1924</v>
      </c>
      <c r="C8216" s="9">
        <f t="shared" ca="1" si="256"/>
        <v>2</v>
      </c>
      <c r="D8216" s="9" t="s">
        <v>2116</v>
      </c>
      <c r="E8216" s="9" t="s">
        <v>2116</v>
      </c>
      <c r="F8216" s="10">
        <f t="shared" ca="1" si="257"/>
        <v>1.9094898211124936E-2</v>
      </c>
      <c r="G8216" s="3" t="str">
        <f>VLOOKUP(Table3[[#This Row],[PRODUCT ID]],Table1[[PRODUCT]:[SELLING PRICE]],1,FALSE)</f>
        <v>Product872</v>
      </c>
      <c r="H8216" s="3" t="str">
        <f>VLOOKUP(Table3[[#This Row],[PRODUCT ID]],Table1[[PRODUCT]:[SELLING PRICE]],2,FALSE)</f>
        <v>Category3</v>
      </c>
      <c r="I8216" s="3" t="str">
        <f>VLOOKUP(Table3[[#This Row],[PRODUCT ID]],Table1[[PRODUCT]:[SELLING PRICE]],3,FALSE)</f>
        <v>Lt</v>
      </c>
      <c r="J8216" s="16">
        <f ca="1">VLOOKUP(Table3[[#This Row],[PRODUCT ID]],Table1[[PRODUCT]:[SELLING PRICE]],4,FALSE)</f>
        <v>117</v>
      </c>
      <c r="K8216" s="16">
        <f ca="1">VLOOKUP(Table3[[#This Row],[PRODUCT ID]],Table1[[PRODUCT]:[SELLING PRICE]],5,FALSE)</f>
        <v>50.651315447785137</v>
      </c>
      <c r="L8216" s="16">
        <f ca="1">J8216*Table3[[#This Row],[QUANTITY]]</f>
        <v>234</v>
      </c>
      <c r="M8216" s="16">
        <f ca="1">K8216*Table3[[#This Row],[QUANTITY]]*(1-Table3[[#This Row],[DISCOUNT %]])</f>
        <v>99.368267470100193</v>
      </c>
      <c r="N8216" s="3">
        <f>DAY(Table3[[#This Row],[DATE]])</f>
        <v>29</v>
      </c>
      <c r="O8216" s="3" t="str">
        <f>TEXT(Table3[[#This Row],[DATE]],"mmm")</f>
        <v>Jun</v>
      </c>
      <c r="P8216" s="3">
        <f>YEAR(Table3[[#This Row],[DATE]])</f>
        <v>2043</v>
      </c>
    </row>
    <row r="8217" spans="1:16" x14ac:dyDescent="0.3">
      <c r="A8217" s="6">
        <v>52412</v>
      </c>
      <c r="B8217" s="7" t="s">
        <v>1925</v>
      </c>
      <c r="C8217" s="9">
        <f t="shared" ca="1" si="256"/>
        <v>9</v>
      </c>
      <c r="D8217" s="9" t="s">
        <v>2116</v>
      </c>
      <c r="E8217" s="9" t="s">
        <v>2116</v>
      </c>
      <c r="F8217" s="10">
        <f t="shared" ca="1" si="257"/>
        <v>6.0505189339735949E-2</v>
      </c>
      <c r="G8217" s="3" t="str">
        <f>VLOOKUP(Table3[[#This Row],[PRODUCT ID]],Table1[[PRODUCT]:[SELLING PRICE]],1,FALSE)</f>
        <v>Product873</v>
      </c>
      <c r="H8217" s="3" t="str">
        <f>VLOOKUP(Table3[[#This Row],[PRODUCT ID]],Table1[[PRODUCT]:[SELLING PRICE]],2,FALSE)</f>
        <v>Category4</v>
      </c>
      <c r="I8217" s="3" t="str">
        <f>VLOOKUP(Table3[[#This Row],[PRODUCT ID]],Table1[[PRODUCT]:[SELLING PRICE]],3,FALSE)</f>
        <v>Kg</v>
      </c>
      <c r="J8217" s="16">
        <f ca="1">VLOOKUP(Table3[[#This Row],[PRODUCT ID]],Table1[[PRODUCT]:[SELLING PRICE]],4,FALSE)</f>
        <v>212</v>
      </c>
      <c r="K8217" s="16">
        <f ca="1">VLOOKUP(Table3[[#This Row],[PRODUCT ID]],Table1[[PRODUCT]:[SELLING PRICE]],5,FALSE)</f>
        <v>102.26199695811971</v>
      </c>
      <c r="L8217" s="16">
        <f ca="1">J8217*Table3[[#This Row],[QUANTITY]]</f>
        <v>1908</v>
      </c>
      <c r="M8217" s="16">
        <f ca="1">K8217*Table3[[#This Row],[QUANTITY]]*(1-Table3[[#This Row],[DISCOUNT %]])</f>
        <v>864.6715392291826</v>
      </c>
      <c r="N8217" s="3">
        <f>DAY(Table3[[#This Row],[DATE]])</f>
        <v>30</v>
      </c>
      <c r="O8217" s="3" t="str">
        <f>TEXT(Table3[[#This Row],[DATE]],"mmm")</f>
        <v>Jun</v>
      </c>
      <c r="P8217" s="3">
        <f>YEAR(Table3[[#This Row],[DATE]])</f>
        <v>2043</v>
      </c>
    </row>
    <row r="8218" spans="1:16" x14ac:dyDescent="0.3">
      <c r="A8218" s="6">
        <v>52413</v>
      </c>
      <c r="B8218" s="7" t="s">
        <v>1926</v>
      </c>
      <c r="C8218" s="9">
        <f t="shared" ca="1" si="256"/>
        <v>7</v>
      </c>
      <c r="D8218" s="9" t="s">
        <v>2116</v>
      </c>
      <c r="E8218" s="9" t="s">
        <v>2118</v>
      </c>
      <c r="F8218" s="10">
        <f t="shared" ca="1" si="257"/>
        <v>4.4967991312272339E-2</v>
      </c>
      <c r="G8218" s="3" t="str">
        <f>VLOOKUP(Table3[[#This Row],[PRODUCT ID]],Table1[[PRODUCT]:[SELLING PRICE]],1,FALSE)</f>
        <v>Product874</v>
      </c>
      <c r="H8218" s="3" t="str">
        <f>VLOOKUP(Table3[[#This Row],[PRODUCT ID]],Table1[[PRODUCT]:[SELLING PRICE]],2,FALSE)</f>
        <v>Category5</v>
      </c>
      <c r="I8218" s="3" t="str">
        <f>VLOOKUP(Table3[[#This Row],[PRODUCT ID]],Table1[[PRODUCT]:[SELLING PRICE]],3,FALSE)</f>
        <v>Lt</v>
      </c>
      <c r="J8218" s="16">
        <f ca="1">VLOOKUP(Table3[[#This Row],[PRODUCT ID]],Table1[[PRODUCT]:[SELLING PRICE]],4,FALSE)</f>
        <v>117</v>
      </c>
      <c r="K8218" s="16">
        <f ca="1">VLOOKUP(Table3[[#This Row],[PRODUCT ID]],Table1[[PRODUCT]:[SELLING PRICE]],5,FALSE)</f>
        <v>50.469158853092118</v>
      </c>
      <c r="L8218" s="16">
        <f ca="1">J8218*Table3[[#This Row],[QUANTITY]]</f>
        <v>819</v>
      </c>
      <c r="M8218" s="16">
        <f ca="1">K8218*Table3[[#This Row],[QUANTITY]]*(1-Table3[[#This Row],[DISCOUNT %]])</f>
        <v>337.39763509374006</v>
      </c>
      <c r="N8218" s="3">
        <f>DAY(Table3[[#This Row],[DATE]])</f>
        <v>1</v>
      </c>
      <c r="O8218" s="3" t="str">
        <f>TEXT(Table3[[#This Row],[DATE]],"mmm")</f>
        <v>Jul</v>
      </c>
      <c r="P8218" s="3">
        <f>YEAR(Table3[[#This Row],[DATE]])</f>
        <v>2043</v>
      </c>
    </row>
    <row r="8219" spans="1:16" x14ac:dyDescent="0.3">
      <c r="A8219" s="6">
        <v>52414</v>
      </c>
      <c r="B8219" s="7" t="s">
        <v>1927</v>
      </c>
      <c r="C8219" s="9">
        <f t="shared" ca="1" si="256"/>
        <v>13</v>
      </c>
      <c r="D8219" s="9" t="s">
        <v>2115</v>
      </c>
      <c r="E8219" s="9" t="s">
        <v>2116</v>
      </c>
      <c r="F8219" s="10">
        <f t="shared" ca="1" si="257"/>
        <v>8.6610941296356488E-3</v>
      </c>
      <c r="G8219" s="3" t="str">
        <f>VLOOKUP(Table3[[#This Row],[PRODUCT ID]],Table1[[PRODUCT]:[SELLING PRICE]],1,FALSE)</f>
        <v>Product875</v>
      </c>
      <c r="H8219" s="3" t="str">
        <f>VLOOKUP(Table3[[#This Row],[PRODUCT ID]],Table1[[PRODUCT]:[SELLING PRICE]],2,FALSE)</f>
        <v>Category1</v>
      </c>
      <c r="I8219" s="3" t="str">
        <f>VLOOKUP(Table3[[#This Row],[PRODUCT ID]],Table1[[PRODUCT]:[SELLING PRICE]],3,FALSE)</f>
        <v>Ft</v>
      </c>
      <c r="J8219" s="16">
        <f ca="1">VLOOKUP(Table3[[#This Row],[PRODUCT ID]],Table1[[PRODUCT]:[SELLING PRICE]],4,FALSE)</f>
        <v>101</v>
      </c>
      <c r="K8219" s="16">
        <f ca="1">VLOOKUP(Table3[[#This Row],[PRODUCT ID]],Table1[[PRODUCT]:[SELLING PRICE]],5,FALSE)</f>
        <v>266.33049205434145</v>
      </c>
      <c r="L8219" s="16">
        <f ca="1">J8219*Table3[[#This Row],[QUANTITY]]</f>
        <v>1313</v>
      </c>
      <c r="M8219" s="16">
        <f ca="1">K8219*Table3[[#This Row],[QUANTITY]]*(1-Table3[[#This Row],[DISCOUNT %]])</f>
        <v>3432.3091217098658</v>
      </c>
      <c r="N8219" s="3">
        <f>DAY(Table3[[#This Row],[DATE]])</f>
        <v>2</v>
      </c>
      <c r="O8219" s="3" t="str">
        <f>TEXT(Table3[[#This Row],[DATE]],"mmm")</f>
        <v>Jul</v>
      </c>
      <c r="P8219" s="3">
        <f>YEAR(Table3[[#This Row],[DATE]])</f>
        <v>2043</v>
      </c>
    </row>
    <row r="8220" spans="1:16" x14ac:dyDescent="0.3">
      <c r="A8220" s="6">
        <v>52415</v>
      </c>
      <c r="B8220" s="7" t="s">
        <v>1928</v>
      </c>
      <c r="C8220" s="9">
        <f t="shared" ca="1" si="256"/>
        <v>3</v>
      </c>
      <c r="D8220" s="9" t="s">
        <v>2117</v>
      </c>
      <c r="E8220" s="9" t="s">
        <v>2116</v>
      </c>
      <c r="F8220" s="10">
        <f t="shared" ca="1" si="257"/>
        <v>9.7433550605554586E-3</v>
      </c>
      <c r="G8220" s="3" t="str">
        <f>VLOOKUP(Table3[[#This Row],[PRODUCT ID]],Table1[[PRODUCT]:[SELLING PRICE]],1,FALSE)</f>
        <v>Product876</v>
      </c>
      <c r="H8220" s="3" t="str">
        <f>VLOOKUP(Table3[[#This Row],[PRODUCT ID]],Table1[[PRODUCT]:[SELLING PRICE]],2,FALSE)</f>
        <v>Category2</v>
      </c>
      <c r="I8220" s="3" t="str">
        <f>VLOOKUP(Table3[[#This Row],[PRODUCT ID]],Table1[[PRODUCT]:[SELLING PRICE]],3,FALSE)</f>
        <v>Kg</v>
      </c>
      <c r="J8220" s="16">
        <f ca="1">VLOOKUP(Table3[[#This Row],[PRODUCT ID]],Table1[[PRODUCT]:[SELLING PRICE]],4,FALSE)</f>
        <v>196</v>
      </c>
      <c r="K8220" s="16">
        <f ca="1">VLOOKUP(Table3[[#This Row],[PRODUCT ID]],Table1[[PRODUCT]:[SELLING PRICE]],5,FALSE)</f>
        <v>219.29436891399769</v>
      </c>
      <c r="L8220" s="16">
        <f ca="1">J8220*Table3[[#This Row],[QUANTITY]]</f>
        <v>588</v>
      </c>
      <c r="M8220" s="16">
        <f ca="1">K8220*Table3[[#This Row],[QUANTITY]]*(1-Table3[[#This Row],[DISCOUNT %]])</f>
        <v>651.47311804466449</v>
      </c>
      <c r="N8220" s="3">
        <f>DAY(Table3[[#This Row],[DATE]])</f>
        <v>3</v>
      </c>
      <c r="O8220" s="3" t="str">
        <f>TEXT(Table3[[#This Row],[DATE]],"mmm")</f>
        <v>Jul</v>
      </c>
      <c r="P8220" s="3">
        <f>YEAR(Table3[[#This Row],[DATE]])</f>
        <v>2043</v>
      </c>
    </row>
    <row r="8221" spans="1:16" x14ac:dyDescent="0.3">
      <c r="A8221" s="6">
        <v>52416</v>
      </c>
      <c r="B8221" s="7" t="s">
        <v>1929</v>
      </c>
      <c r="C8221" s="9">
        <f t="shared" ca="1" si="256"/>
        <v>3</v>
      </c>
      <c r="D8221" s="9" t="s">
        <v>2117</v>
      </c>
      <c r="E8221" s="9" t="s">
        <v>2116</v>
      </c>
      <c r="F8221" s="10">
        <f t="shared" ca="1" si="257"/>
        <v>2.8226156399858995E-2</v>
      </c>
      <c r="G8221" s="3" t="str">
        <f>VLOOKUP(Table3[[#This Row],[PRODUCT ID]],Table1[[PRODUCT]:[SELLING PRICE]],1,FALSE)</f>
        <v>Product877</v>
      </c>
      <c r="H8221" s="3" t="str">
        <f>VLOOKUP(Table3[[#This Row],[PRODUCT ID]],Table1[[PRODUCT]:[SELLING PRICE]],2,FALSE)</f>
        <v>Category3</v>
      </c>
      <c r="I8221" s="3" t="str">
        <f>VLOOKUP(Table3[[#This Row],[PRODUCT ID]],Table1[[PRODUCT]:[SELLING PRICE]],3,FALSE)</f>
        <v>No</v>
      </c>
      <c r="J8221" s="16">
        <f ca="1">VLOOKUP(Table3[[#This Row],[PRODUCT ID]],Table1[[PRODUCT]:[SELLING PRICE]],4,FALSE)</f>
        <v>8</v>
      </c>
      <c r="K8221" s="16">
        <f ca="1">VLOOKUP(Table3[[#This Row],[PRODUCT ID]],Table1[[PRODUCT]:[SELLING PRICE]],5,FALSE)</f>
        <v>61.086242948810394</v>
      </c>
      <c r="L8221" s="16">
        <f ca="1">J8221*Table3[[#This Row],[QUANTITY]]</f>
        <v>24</v>
      </c>
      <c r="M8221" s="16">
        <f ca="1">K8221*Table3[[#This Row],[QUANTITY]]*(1-Table3[[#This Row],[DISCOUNT %]])</f>
        <v>178.08603930437246</v>
      </c>
      <c r="N8221" s="3">
        <f>DAY(Table3[[#This Row],[DATE]])</f>
        <v>4</v>
      </c>
      <c r="O8221" s="3" t="str">
        <f>TEXT(Table3[[#This Row],[DATE]],"mmm")</f>
        <v>Jul</v>
      </c>
      <c r="P8221" s="3">
        <f>YEAR(Table3[[#This Row],[DATE]])</f>
        <v>2043</v>
      </c>
    </row>
    <row r="8222" spans="1:16" x14ac:dyDescent="0.3">
      <c r="A8222" s="6">
        <v>52417</v>
      </c>
      <c r="B8222" s="7" t="s">
        <v>1930</v>
      </c>
      <c r="C8222" s="9">
        <f t="shared" ca="1" si="256"/>
        <v>4</v>
      </c>
      <c r="D8222" s="9" t="s">
        <v>2116</v>
      </c>
      <c r="E8222" s="9" t="s">
        <v>2116</v>
      </c>
      <c r="F8222" s="10">
        <f t="shared" ca="1" si="257"/>
        <v>1.939105712077005E-3</v>
      </c>
      <c r="G8222" s="3" t="str">
        <f>VLOOKUP(Table3[[#This Row],[PRODUCT ID]],Table1[[PRODUCT]:[SELLING PRICE]],1,FALSE)</f>
        <v>Product878</v>
      </c>
      <c r="H8222" s="3" t="str">
        <f>VLOOKUP(Table3[[#This Row],[PRODUCT ID]],Table1[[PRODUCT]:[SELLING PRICE]],2,FALSE)</f>
        <v>Category4</v>
      </c>
      <c r="I8222" s="3" t="str">
        <f>VLOOKUP(Table3[[#This Row],[PRODUCT ID]],Table1[[PRODUCT]:[SELLING PRICE]],3,FALSE)</f>
        <v>No</v>
      </c>
      <c r="J8222" s="16">
        <f ca="1">VLOOKUP(Table3[[#This Row],[PRODUCT ID]],Table1[[PRODUCT]:[SELLING PRICE]],4,FALSE)</f>
        <v>130</v>
      </c>
      <c r="K8222" s="16">
        <f ca="1">VLOOKUP(Table3[[#This Row],[PRODUCT ID]],Table1[[PRODUCT]:[SELLING PRICE]],5,FALSE)</f>
        <v>209.68644674488712</v>
      </c>
      <c r="L8222" s="16">
        <f ca="1">J8222*Table3[[#This Row],[QUANTITY]]</f>
        <v>520</v>
      </c>
      <c r="M8222" s="16">
        <f ca="1">K8222*Table3[[#This Row],[QUANTITY]]*(1-Table3[[#This Row],[DISCOUNT %]])</f>
        <v>837.11937023303597</v>
      </c>
      <c r="N8222" s="3">
        <f>DAY(Table3[[#This Row],[DATE]])</f>
        <v>5</v>
      </c>
      <c r="O8222" s="3" t="str">
        <f>TEXT(Table3[[#This Row],[DATE]],"mmm")</f>
        <v>Jul</v>
      </c>
      <c r="P8222" s="3">
        <f>YEAR(Table3[[#This Row],[DATE]])</f>
        <v>2043</v>
      </c>
    </row>
    <row r="8223" spans="1:16" x14ac:dyDescent="0.3">
      <c r="A8223" s="6">
        <v>52418</v>
      </c>
      <c r="B8223" s="7" t="s">
        <v>1931</v>
      </c>
      <c r="C8223" s="9">
        <f t="shared" ca="1" si="256"/>
        <v>12</v>
      </c>
      <c r="D8223" s="9" t="s">
        <v>2116</v>
      </c>
      <c r="E8223" s="9" t="s">
        <v>2116</v>
      </c>
      <c r="F8223" s="10">
        <f t="shared" ca="1" si="257"/>
        <v>2.3358260001566423E-2</v>
      </c>
      <c r="G8223" s="3" t="str">
        <f>VLOOKUP(Table3[[#This Row],[PRODUCT ID]],Table1[[PRODUCT]:[SELLING PRICE]],1,FALSE)</f>
        <v>Product879</v>
      </c>
      <c r="H8223" s="3" t="str">
        <f>VLOOKUP(Table3[[#This Row],[PRODUCT ID]],Table1[[PRODUCT]:[SELLING PRICE]],2,FALSE)</f>
        <v>Category5</v>
      </c>
      <c r="I8223" s="3" t="str">
        <f>VLOOKUP(Table3[[#This Row],[PRODUCT ID]],Table1[[PRODUCT]:[SELLING PRICE]],3,FALSE)</f>
        <v>Ft</v>
      </c>
      <c r="J8223" s="16">
        <f ca="1">VLOOKUP(Table3[[#This Row],[PRODUCT ID]],Table1[[PRODUCT]:[SELLING PRICE]],4,FALSE)</f>
        <v>125</v>
      </c>
      <c r="K8223" s="16">
        <f ca="1">VLOOKUP(Table3[[#This Row],[PRODUCT ID]],Table1[[PRODUCT]:[SELLING PRICE]],5,FALSE)</f>
        <v>181.84199923379626</v>
      </c>
      <c r="L8223" s="16">
        <f ca="1">J8223*Table3[[#This Row],[QUANTITY]]</f>
        <v>1500</v>
      </c>
      <c r="M8223" s="16">
        <f ca="1">K8223*Table3[[#This Row],[QUANTITY]]*(1-Table3[[#This Row],[DISCOUNT %]])</f>
        <v>2131.1338384378632</v>
      </c>
      <c r="N8223" s="3">
        <f>DAY(Table3[[#This Row],[DATE]])</f>
        <v>6</v>
      </c>
      <c r="O8223" s="3" t="str">
        <f>TEXT(Table3[[#This Row],[DATE]],"mmm")</f>
        <v>Jul</v>
      </c>
      <c r="P8223" s="3">
        <f>YEAR(Table3[[#This Row],[DATE]])</f>
        <v>2043</v>
      </c>
    </row>
    <row r="8224" spans="1:16" x14ac:dyDescent="0.3">
      <c r="A8224" s="6">
        <v>52419</v>
      </c>
      <c r="B8224" s="7" t="s">
        <v>1932</v>
      </c>
      <c r="C8224" s="9">
        <f t="shared" ca="1" si="256"/>
        <v>4</v>
      </c>
      <c r="D8224" s="9" t="s">
        <v>2116</v>
      </c>
      <c r="E8224" s="9" t="s">
        <v>2118</v>
      </c>
      <c r="F8224" s="10">
        <f t="shared" ca="1" si="257"/>
        <v>1.0315882878060734E-2</v>
      </c>
      <c r="G8224" s="3" t="str">
        <f>VLOOKUP(Table3[[#This Row],[PRODUCT ID]],Table1[[PRODUCT]:[SELLING PRICE]],1,FALSE)</f>
        <v>Product880</v>
      </c>
      <c r="H8224" s="3" t="str">
        <f>VLOOKUP(Table3[[#This Row],[PRODUCT ID]],Table1[[PRODUCT]:[SELLING PRICE]],2,FALSE)</f>
        <v>Category1</v>
      </c>
      <c r="I8224" s="3" t="str">
        <f>VLOOKUP(Table3[[#This Row],[PRODUCT ID]],Table1[[PRODUCT]:[SELLING PRICE]],3,FALSE)</f>
        <v>No</v>
      </c>
      <c r="J8224" s="16">
        <f ca="1">VLOOKUP(Table3[[#This Row],[PRODUCT ID]],Table1[[PRODUCT]:[SELLING PRICE]],4,FALSE)</f>
        <v>156</v>
      </c>
      <c r="K8224" s="16">
        <f ca="1">VLOOKUP(Table3[[#This Row],[PRODUCT ID]],Table1[[PRODUCT]:[SELLING PRICE]],5,FALSE)</f>
        <v>314.07229917301839</v>
      </c>
      <c r="L8224" s="16">
        <f ca="1">J8224*Table3[[#This Row],[QUANTITY]]</f>
        <v>624</v>
      </c>
      <c r="M8224" s="16">
        <f ca="1">K8224*Table3[[#This Row],[QUANTITY]]*(1-Table3[[#This Row],[DISCOUNT %]])</f>
        <v>1243.3294644780251</v>
      </c>
      <c r="N8224" s="3">
        <f>DAY(Table3[[#This Row],[DATE]])</f>
        <v>7</v>
      </c>
      <c r="O8224" s="3" t="str">
        <f>TEXT(Table3[[#This Row],[DATE]],"mmm")</f>
        <v>Jul</v>
      </c>
      <c r="P8224" s="3">
        <f>YEAR(Table3[[#This Row],[DATE]])</f>
        <v>2043</v>
      </c>
    </row>
    <row r="8225" spans="1:16" x14ac:dyDescent="0.3">
      <c r="A8225" s="6">
        <v>52420</v>
      </c>
      <c r="B8225" s="7" t="s">
        <v>1933</v>
      </c>
      <c r="C8225" s="9">
        <f t="shared" ca="1" si="256"/>
        <v>9</v>
      </c>
      <c r="D8225" s="9" t="s">
        <v>2116</v>
      </c>
      <c r="E8225" s="9" t="s">
        <v>2118</v>
      </c>
      <c r="F8225" s="10">
        <f t="shared" ca="1" si="257"/>
        <v>2.4195048790698982E-2</v>
      </c>
      <c r="G8225" s="3" t="str">
        <f>VLOOKUP(Table3[[#This Row],[PRODUCT ID]],Table1[[PRODUCT]:[SELLING PRICE]],1,FALSE)</f>
        <v>Product881</v>
      </c>
      <c r="H8225" s="3" t="str">
        <f>VLOOKUP(Table3[[#This Row],[PRODUCT ID]],Table1[[PRODUCT]:[SELLING PRICE]],2,FALSE)</f>
        <v>Category2</v>
      </c>
      <c r="I8225" s="3" t="str">
        <f>VLOOKUP(Table3[[#This Row],[PRODUCT ID]],Table1[[PRODUCT]:[SELLING PRICE]],3,FALSE)</f>
        <v>Kg</v>
      </c>
      <c r="J8225" s="16">
        <f ca="1">VLOOKUP(Table3[[#This Row],[PRODUCT ID]],Table1[[PRODUCT]:[SELLING PRICE]],4,FALSE)</f>
        <v>125</v>
      </c>
      <c r="K8225" s="16">
        <f ca="1">VLOOKUP(Table3[[#This Row],[PRODUCT ID]],Table1[[PRODUCT]:[SELLING PRICE]],5,FALSE)</f>
        <v>307.82263163719716</v>
      </c>
      <c r="L8225" s="16">
        <f ca="1">J8225*Table3[[#This Row],[QUANTITY]]</f>
        <v>1125</v>
      </c>
      <c r="M8225" s="16">
        <f ca="1">K8225*Table3[[#This Row],[QUANTITY]]*(1-Table3[[#This Row],[DISCOUNT %]])</f>
        <v>2703.3736324126839</v>
      </c>
      <c r="N8225" s="3">
        <f>DAY(Table3[[#This Row],[DATE]])</f>
        <v>8</v>
      </c>
      <c r="O8225" s="3" t="str">
        <f>TEXT(Table3[[#This Row],[DATE]],"mmm")</f>
        <v>Jul</v>
      </c>
      <c r="P8225" s="3">
        <f>YEAR(Table3[[#This Row],[DATE]])</f>
        <v>2043</v>
      </c>
    </row>
    <row r="8226" spans="1:16" x14ac:dyDescent="0.3">
      <c r="A8226" s="6">
        <v>52421</v>
      </c>
      <c r="B8226" s="7" t="s">
        <v>1934</v>
      </c>
      <c r="C8226" s="9">
        <f t="shared" ca="1" si="256"/>
        <v>9</v>
      </c>
      <c r="D8226" s="9" t="s">
        <v>2115</v>
      </c>
      <c r="E8226" s="9" t="s">
        <v>2116</v>
      </c>
      <c r="F8226" s="10">
        <f t="shared" ca="1" si="257"/>
        <v>2.3585844625983012E-3</v>
      </c>
      <c r="G8226" s="3" t="str">
        <f>VLOOKUP(Table3[[#This Row],[PRODUCT ID]],Table1[[PRODUCT]:[SELLING PRICE]],1,FALSE)</f>
        <v>Product882</v>
      </c>
      <c r="H8226" s="3" t="str">
        <f>VLOOKUP(Table3[[#This Row],[PRODUCT ID]],Table1[[PRODUCT]:[SELLING PRICE]],2,FALSE)</f>
        <v>Category3</v>
      </c>
      <c r="I8226" s="3" t="str">
        <f>VLOOKUP(Table3[[#This Row],[PRODUCT ID]],Table1[[PRODUCT]:[SELLING PRICE]],3,FALSE)</f>
        <v>Kg</v>
      </c>
      <c r="J8226" s="16">
        <f ca="1">VLOOKUP(Table3[[#This Row],[PRODUCT ID]],Table1[[PRODUCT]:[SELLING PRICE]],4,FALSE)</f>
        <v>200</v>
      </c>
      <c r="K8226" s="16">
        <f ca="1">VLOOKUP(Table3[[#This Row],[PRODUCT ID]],Table1[[PRODUCT]:[SELLING PRICE]],5,FALSE)</f>
        <v>211.97866553443012</v>
      </c>
      <c r="L8226" s="16">
        <f ca="1">J8226*Table3[[#This Row],[QUANTITY]]</f>
        <v>1800</v>
      </c>
      <c r="M8226" s="16">
        <f ca="1">K8226*Table3[[#This Row],[QUANTITY]]*(1-Table3[[#This Row],[DISCOUNT %]])</f>
        <v>1903.3082635274845</v>
      </c>
      <c r="N8226" s="3">
        <f>DAY(Table3[[#This Row],[DATE]])</f>
        <v>9</v>
      </c>
      <c r="O8226" s="3" t="str">
        <f>TEXT(Table3[[#This Row],[DATE]],"mmm")</f>
        <v>Jul</v>
      </c>
      <c r="P8226" s="3">
        <f>YEAR(Table3[[#This Row],[DATE]])</f>
        <v>2043</v>
      </c>
    </row>
    <row r="8227" spans="1:16" x14ac:dyDescent="0.3">
      <c r="A8227" s="6">
        <v>52422</v>
      </c>
      <c r="B8227" s="7" t="s">
        <v>1935</v>
      </c>
      <c r="C8227" s="9">
        <f t="shared" ca="1" si="256"/>
        <v>7</v>
      </c>
      <c r="D8227" s="9" t="s">
        <v>2116</v>
      </c>
      <c r="E8227" s="9" t="s">
        <v>2116</v>
      </c>
      <c r="F8227" s="10">
        <f t="shared" ca="1" si="257"/>
        <v>2.5732565346329797E-2</v>
      </c>
      <c r="G8227" s="3" t="str">
        <f>VLOOKUP(Table3[[#This Row],[PRODUCT ID]],Table1[[PRODUCT]:[SELLING PRICE]],1,FALSE)</f>
        <v>Product883</v>
      </c>
      <c r="H8227" s="3" t="str">
        <f>VLOOKUP(Table3[[#This Row],[PRODUCT ID]],Table1[[PRODUCT]:[SELLING PRICE]],2,FALSE)</f>
        <v>Category4</v>
      </c>
      <c r="I8227" s="3" t="str">
        <f>VLOOKUP(Table3[[#This Row],[PRODUCT ID]],Table1[[PRODUCT]:[SELLING PRICE]],3,FALSE)</f>
        <v>Lt</v>
      </c>
      <c r="J8227" s="16">
        <f ca="1">VLOOKUP(Table3[[#This Row],[PRODUCT ID]],Table1[[PRODUCT]:[SELLING PRICE]],4,FALSE)</f>
        <v>119</v>
      </c>
      <c r="K8227" s="16">
        <f ca="1">VLOOKUP(Table3[[#This Row],[PRODUCT ID]],Table1[[PRODUCT]:[SELLING PRICE]],5,FALSE)</f>
        <v>142.87453832101667</v>
      </c>
      <c r="L8227" s="16">
        <f ca="1">J8227*Table3[[#This Row],[QUANTITY]]</f>
        <v>833</v>
      </c>
      <c r="M8227" s="16">
        <f ca="1">K8227*Table3[[#This Row],[QUANTITY]]*(1-Table3[[#This Row],[DISCOUNT %]])</f>
        <v>974.38606949141081</v>
      </c>
      <c r="N8227" s="3">
        <f>DAY(Table3[[#This Row],[DATE]])</f>
        <v>10</v>
      </c>
      <c r="O8227" s="3" t="str">
        <f>TEXT(Table3[[#This Row],[DATE]],"mmm")</f>
        <v>Jul</v>
      </c>
      <c r="P8227" s="3">
        <f>YEAR(Table3[[#This Row],[DATE]])</f>
        <v>2043</v>
      </c>
    </row>
    <row r="8228" spans="1:16" x14ac:dyDescent="0.3">
      <c r="A8228" s="6">
        <v>52423</v>
      </c>
      <c r="B8228" s="7" t="s">
        <v>1936</v>
      </c>
      <c r="C8228" s="9">
        <f t="shared" ca="1" si="256"/>
        <v>7</v>
      </c>
      <c r="D8228" s="9" t="s">
        <v>2117</v>
      </c>
      <c r="E8228" s="9" t="s">
        <v>2116</v>
      </c>
      <c r="F8228" s="10">
        <f t="shared" ca="1" si="257"/>
        <v>1.4213820255441268E-3</v>
      </c>
      <c r="G8228" s="3" t="str">
        <f>VLOOKUP(Table3[[#This Row],[PRODUCT ID]],Table1[[PRODUCT]:[SELLING PRICE]],1,FALSE)</f>
        <v>Product884</v>
      </c>
      <c r="H8228" s="3" t="str">
        <f>VLOOKUP(Table3[[#This Row],[PRODUCT ID]],Table1[[PRODUCT]:[SELLING PRICE]],2,FALSE)</f>
        <v>Category5</v>
      </c>
      <c r="I8228" s="3" t="str">
        <f>VLOOKUP(Table3[[#This Row],[PRODUCT ID]],Table1[[PRODUCT]:[SELLING PRICE]],3,FALSE)</f>
        <v>Kg</v>
      </c>
      <c r="J8228" s="16">
        <f ca="1">VLOOKUP(Table3[[#This Row],[PRODUCT ID]],Table1[[PRODUCT]:[SELLING PRICE]],4,FALSE)</f>
        <v>27</v>
      </c>
      <c r="K8228" s="16">
        <f ca="1">VLOOKUP(Table3[[#This Row],[PRODUCT ID]],Table1[[PRODUCT]:[SELLING PRICE]],5,FALSE)</f>
        <v>68.290262017695355</v>
      </c>
      <c r="L8228" s="16">
        <f ca="1">J8228*Table3[[#This Row],[QUANTITY]]</f>
        <v>189</v>
      </c>
      <c r="M8228" s="16">
        <f ca="1">K8228*Table3[[#This Row],[QUANTITY]]*(1-Table3[[#This Row],[DISCOUNT %]])</f>
        <v>477.35236826720597</v>
      </c>
      <c r="N8228" s="3">
        <f>DAY(Table3[[#This Row],[DATE]])</f>
        <v>11</v>
      </c>
      <c r="O8228" s="3" t="str">
        <f>TEXT(Table3[[#This Row],[DATE]],"mmm")</f>
        <v>Jul</v>
      </c>
      <c r="P8228" s="3">
        <f>YEAR(Table3[[#This Row],[DATE]])</f>
        <v>2043</v>
      </c>
    </row>
    <row r="8229" spans="1:16" x14ac:dyDescent="0.3">
      <c r="A8229" s="6">
        <v>52424</v>
      </c>
      <c r="B8229" s="7" t="s">
        <v>1937</v>
      </c>
      <c r="C8229" s="9">
        <f t="shared" ca="1" si="256"/>
        <v>3</v>
      </c>
      <c r="D8229" s="9" t="s">
        <v>2115</v>
      </c>
      <c r="E8229" s="9" t="s">
        <v>2116</v>
      </c>
      <c r="F8229" s="10">
        <f t="shared" ca="1" si="257"/>
        <v>8.6636842676932779E-2</v>
      </c>
      <c r="G8229" s="3" t="str">
        <f>VLOOKUP(Table3[[#This Row],[PRODUCT ID]],Table1[[PRODUCT]:[SELLING PRICE]],1,FALSE)</f>
        <v>Product885</v>
      </c>
      <c r="H8229" s="3" t="str">
        <f>VLOOKUP(Table3[[#This Row],[PRODUCT ID]],Table1[[PRODUCT]:[SELLING PRICE]],2,FALSE)</f>
        <v>Category1</v>
      </c>
      <c r="I8229" s="3" t="str">
        <f>VLOOKUP(Table3[[#This Row],[PRODUCT ID]],Table1[[PRODUCT]:[SELLING PRICE]],3,FALSE)</f>
        <v>Lt</v>
      </c>
      <c r="J8229" s="16">
        <f ca="1">VLOOKUP(Table3[[#This Row],[PRODUCT ID]],Table1[[PRODUCT]:[SELLING PRICE]],4,FALSE)</f>
        <v>110</v>
      </c>
      <c r="K8229" s="16">
        <f ca="1">VLOOKUP(Table3[[#This Row],[PRODUCT ID]],Table1[[PRODUCT]:[SELLING PRICE]],5,FALSE)</f>
        <v>50.036074379718045</v>
      </c>
      <c r="L8229" s="16">
        <f ca="1">J8229*Table3[[#This Row],[QUANTITY]]</f>
        <v>330</v>
      </c>
      <c r="M8229" s="16">
        <f ca="1">K8229*Table3[[#This Row],[QUANTITY]]*(1-Table3[[#This Row],[DISCOUNT %]])</f>
        <v>137.1033206265333</v>
      </c>
      <c r="N8229" s="3">
        <f>DAY(Table3[[#This Row],[DATE]])</f>
        <v>12</v>
      </c>
      <c r="O8229" s="3" t="str">
        <f>TEXT(Table3[[#This Row],[DATE]],"mmm")</f>
        <v>Jul</v>
      </c>
      <c r="P8229" s="3">
        <f>YEAR(Table3[[#This Row],[DATE]])</f>
        <v>2043</v>
      </c>
    </row>
    <row r="8230" spans="1:16" x14ac:dyDescent="0.3">
      <c r="A8230" s="6">
        <v>52425</v>
      </c>
      <c r="B8230" s="7" t="s">
        <v>1938</v>
      </c>
      <c r="C8230" s="9">
        <f t="shared" ca="1" si="256"/>
        <v>11</v>
      </c>
      <c r="D8230" s="9" t="s">
        <v>2115</v>
      </c>
      <c r="E8230" s="9" t="s">
        <v>2118</v>
      </c>
      <c r="F8230" s="10">
        <f t="shared" ca="1" si="257"/>
        <v>1.6576637413514929E-2</v>
      </c>
      <c r="G8230" s="3" t="str">
        <f>VLOOKUP(Table3[[#This Row],[PRODUCT ID]],Table1[[PRODUCT]:[SELLING PRICE]],1,FALSE)</f>
        <v>Product886</v>
      </c>
      <c r="H8230" s="3" t="str">
        <f>VLOOKUP(Table3[[#This Row],[PRODUCT ID]],Table1[[PRODUCT]:[SELLING PRICE]],2,FALSE)</f>
        <v>Category2</v>
      </c>
      <c r="I8230" s="3" t="str">
        <f>VLOOKUP(Table3[[#This Row],[PRODUCT ID]],Table1[[PRODUCT]:[SELLING PRICE]],3,FALSE)</f>
        <v>Ft</v>
      </c>
      <c r="J8230" s="16">
        <f ca="1">VLOOKUP(Table3[[#This Row],[PRODUCT ID]],Table1[[PRODUCT]:[SELLING PRICE]],4,FALSE)</f>
        <v>81</v>
      </c>
      <c r="K8230" s="16">
        <f ca="1">VLOOKUP(Table3[[#This Row],[PRODUCT ID]],Table1[[PRODUCT]:[SELLING PRICE]],5,FALSE)</f>
        <v>260.12171460678269</v>
      </c>
      <c r="L8230" s="16">
        <f ca="1">J8230*Table3[[#This Row],[QUANTITY]]</f>
        <v>891</v>
      </c>
      <c r="M8230" s="16">
        <f ca="1">K8230*Table3[[#This Row],[QUANTITY]]*(1-Table3[[#This Row],[DISCOUNT %]])</f>
        <v>2813.9074838640067</v>
      </c>
      <c r="N8230" s="3">
        <f>DAY(Table3[[#This Row],[DATE]])</f>
        <v>13</v>
      </c>
      <c r="O8230" s="3" t="str">
        <f>TEXT(Table3[[#This Row],[DATE]],"mmm")</f>
        <v>Jul</v>
      </c>
      <c r="P8230" s="3">
        <f>YEAR(Table3[[#This Row],[DATE]])</f>
        <v>2043</v>
      </c>
    </row>
    <row r="8231" spans="1:16" x14ac:dyDescent="0.3">
      <c r="A8231" s="6">
        <v>52426</v>
      </c>
      <c r="B8231" s="7" t="s">
        <v>1939</v>
      </c>
      <c r="C8231" s="9">
        <f t="shared" ca="1" si="256"/>
        <v>8</v>
      </c>
      <c r="D8231" s="9" t="s">
        <v>2115</v>
      </c>
      <c r="E8231" s="9" t="s">
        <v>2116</v>
      </c>
      <c r="F8231" s="10">
        <f t="shared" ca="1" si="257"/>
        <v>9.7501318083789756E-2</v>
      </c>
      <c r="G8231" s="3" t="str">
        <f>VLOOKUP(Table3[[#This Row],[PRODUCT ID]],Table1[[PRODUCT]:[SELLING PRICE]],1,FALSE)</f>
        <v>Product887</v>
      </c>
      <c r="H8231" s="3" t="str">
        <f>VLOOKUP(Table3[[#This Row],[PRODUCT ID]],Table1[[PRODUCT]:[SELLING PRICE]],2,FALSE)</f>
        <v>Category3</v>
      </c>
      <c r="I8231" s="3" t="str">
        <f>VLOOKUP(Table3[[#This Row],[PRODUCT ID]],Table1[[PRODUCT]:[SELLING PRICE]],3,FALSE)</f>
        <v>Kg</v>
      </c>
      <c r="J8231" s="16">
        <f ca="1">VLOOKUP(Table3[[#This Row],[PRODUCT ID]],Table1[[PRODUCT]:[SELLING PRICE]],4,FALSE)</f>
        <v>85</v>
      </c>
      <c r="K8231" s="16">
        <f ca="1">VLOOKUP(Table3[[#This Row],[PRODUCT ID]],Table1[[PRODUCT]:[SELLING PRICE]],5,FALSE)</f>
        <v>248.22979551092621</v>
      </c>
      <c r="L8231" s="16">
        <f ca="1">J8231*Table3[[#This Row],[QUANTITY]]</f>
        <v>680</v>
      </c>
      <c r="M8231" s="16">
        <f ca="1">K8231*Table3[[#This Row],[QUANTITY]]*(1-Table3[[#This Row],[DISCOUNT %]])</f>
        <v>1792.2165060875304</v>
      </c>
      <c r="N8231" s="3">
        <f>DAY(Table3[[#This Row],[DATE]])</f>
        <v>14</v>
      </c>
      <c r="O8231" s="3" t="str">
        <f>TEXT(Table3[[#This Row],[DATE]],"mmm")</f>
        <v>Jul</v>
      </c>
      <c r="P8231" s="3">
        <f>YEAR(Table3[[#This Row],[DATE]])</f>
        <v>2043</v>
      </c>
    </row>
    <row r="8232" spans="1:16" x14ac:dyDescent="0.3">
      <c r="A8232" s="6">
        <v>52427</v>
      </c>
      <c r="B8232" s="7" t="s">
        <v>1940</v>
      </c>
      <c r="C8232" s="9">
        <f t="shared" ca="1" si="256"/>
        <v>4</v>
      </c>
      <c r="D8232" s="9" t="s">
        <v>2116</v>
      </c>
      <c r="E8232" s="9" t="s">
        <v>2116</v>
      </c>
      <c r="F8232" s="10">
        <f t="shared" ca="1" si="257"/>
        <v>7.0639472834775952E-2</v>
      </c>
      <c r="G8232" s="3" t="str">
        <f>VLOOKUP(Table3[[#This Row],[PRODUCT ID]],Table1[[PRODUCT]:[SELLING PRICE]],1,FALSE)</f>
        <v>Product888</v>
      </c>
      <c r="H8232" s="3" t="str">
        <f>VLOOKUP(Table3[[#This Row],[PRODUCT ID]],Table1[[PRODUCT]:[SELLING PRICE]],2,FALSE)</f>
        <v>Category4</v>
      </c>
      <c r="I8232" s="3" t="str">
        <f>VLOOKUP(Table3[[#This Row],[PRODUCT ID]],Table1[[PRODUCT]:[SELLING PRICE]],3,FALSE)</f>
        <v>No</v>
      </c>
      <c r="J8232" s="16">
        <f ca="1">VLOOKUP(Table3[[#This Row],[PRODUCT ID]],Table1[[PRODUCT]:[SELLING PRICE]],4,FALSE)</f>
        <v>95</v>
      </c>
      <c r="K8232" s="16">
        <f ca="1">VLOOKUP(Table3[[#This Row],[PRODUCT ID]],Table1[[PRODUCT]:[SELLING PRICE]],5,FALSE)</f>
        <v>151.69018828782922</v>
      </c>
      <c r="L8232" s="16">
        <f ca="1">J8232*Table3[[#This Row],[QUANTITY]]</f>
        <v>380</v>
      </c>
      <c r="M8232" s="16">
        <f ca="1">K8232*Table3[[#This Row],[QUANTITY]]*(1-Table3[[#This Row],[DISCOUNT %]])</f>
        <v>563.89949341187628</v>
      </c>
      <c r="N8232" s="3">
        <f>DAY(Table3[[#This Row],[DATE]])</f>
        <v>15</v>
      </c>
      <c r="O8232" s="3" t="str">
        <f>TEXT(Table3[[#This Row],[DATE]],"mmm")</f>
        <v>Jul</v>
      </c>
      <c r="P8232" s="3">
        <f>YEAR(Table3[[#This Row],[DATE]])</f>
        <v>2043</v>
      </c>
    </row>
    <row r="8233" spans="1:16" x14ac:dyDescent="0.3">
      <c r="A8233" s="6">
        <v>52428</v>
      </c>
      <c r="B8233" s="7" t="s">
        <v>1941</v>
      </c>
      <c r="C8233" s="9">
        <f t="shared" ca="1" si="256"/>
        <v>12</v>
      </c>
      <c r="D8233" s="9" t="s">
        <v>2116</v>
      </c>
      <c r="E8233" s="9" t="s">
        <v>2116</v>
      </c>
      <c r="F8233" s="10">
        <f t="shared" ca="1" si="257"/>
        <v>4.7398165171510166E-2</v>
      </c>
      <c r="G8233" s="3" t="str">
        <f>VLOOKUP(Table3[[#This Row],[PRODUCT ID]],Table1[[PRODUCT]:[SELLING PRICE]],1,FALSE)</f>
        <v>Product889</v>
      </c>
      <c r="H8233" s="3" t="str">
        <f>VLOOKUP(Table3[[#This Row],[PRODUCT ID]],Table1[[PRODUCT]:[SELLING PRICE]],2,FALSE)</f>
        <v>Category1</v>
      </c>
      <c r="I8233" s="3" t="str">
        <f>VLOOKUP(Table3[[#This Row],[PRODUCT ID]],Table1[[PRODUCT]:[SELLING PRICE]],3,FALSE)</f>
        <v>No</v>
      </c>
      <c r="J8233" s="16">
        <f ca="1">VLOOKUP(Table3[[#This Row],[PRODUCT ID]],Table1[[PRODUCT]:[SELLING PRICE]],4,FALSE)</f>
        <v>141</v>
      </c>
      <c r="K8233" s="16">
        <f ca="1">VLOOKUP(Table3[[#This Row],[PRODUCT ID]],Table1[[PRODUCT]:[SELLING PRICE]],5,FALSE)</f>
        <v>267.86564440687141</v>
      </c>
      <c r="L8233" s="16">
        <f ca="1">J8233*Table3[[#This Row],[QUANTITY]]</f>
        <v>1692</v>
      </c>
      <c r="M8233" s="16">
        <f ca="1">K8233*Table3[[#This Row],[QUANTITY]]*(1-Table3[[#This Row],[DISCOUNT %]])</f>
        <v>3062.0316521940181</v>
      </c>
      <c r="N8233" s="3">
        <f>DAY(Table3[[#This Row],[DATE]])</f>
        <v>16</v>
      </c>
      <c r="O8233" s="3" t="str">
        <f>TEXT(Table3[[#This Row],[DATE]],"mmm")</f>
        <v>Jul</v>
      </c>
      <c r="P8233" s="3">
        <f>YEAR(Table3[[#This Row],[DATE]])</f>
        <v>2043</v>
      </c>
    </row>
    <row r="8234" spans="1:16" x14ac:dyDescent="0.3">
      <c r="A8234" s="6">
        <v>52429</v>
      </c>
      <c r="B8234" s="7" t="s">
        <v>1942</v>
      </c>
      <c r="C8234" s="9">
        <f t="shared" ca="1" si="256"/>
        <v>10</v>
      </c>
      <c r="D8234" s="9" t="s">
        <v>2116</v>
      </c>
      <c r="E8234" s="9" t="s">
        <v>2116</v>
      </c>
      <c r="F8234" s="10">
        <f t="shared" ca="1" si="257"/>
        <v>2.789899809150187E-2</v>
      </c>
      <c r="G8234" s="3" t="str">
        <f>VLOOKUP(Table3[[#This Row],[PRODUCT ID]],Table1[[PRODUCT]:[SELLING PRICE]],1,FALSE)</f>
        <v>Product890</v>
      </c>
      <c r="H8234" s="3" t="str">
        <f>VLOOKUP(Table3[[#This Row],[PRODUCT ID]],Table1[[PRODUCT]:[SELLING PRICE]],2,FALSE)</f>
        <v>Category2</v>
      </c>
      <c r="I8234" s="3" t="str">
        <f>VLOOKUP(Table3[[#This Row],[PRODUCT ID]],Table1[[PRODUCT]:[SELLING PRICE]],3,FALSE)</f>
        <v>Ft</v>
      </c>
      <c r="J8234" s="16">
        <f ca="1">VLOOKUP(Table3[[#This Row],[PRODUCT ID]],Table1[[PRODUCT]:[SELLING PRICE]],4,FALSE)</f>
        <v>59</v>
      </c>
      <c r="K8234" s="16">
        <f ca="1">VLOOKUP(Table3[[#This Row],[PRODUCT ID]],Table1[[PRODUCT]:[SELLING PRICE]],5,FALSE)</f>
        <v>147.38540631633612</v>
      </c>
      <c r="L8234" s="16">
        <f ca="1">J8234*Table3[[#This Row],[QUANTITY]]</f>
        <v>590</v>
      </c>
      <c r="M8234" s="16">
        <f ca="1">K8234*Table3[[#This Row],[QUANTITY]]*(1-Table3[[#This Row],[DISCOUNT %]])</f>
        <v>1432.7350114680144</v>
      </c>
      <c r="N8234" s="3">
        <f>DAY(Table3[[#This Row],[DATE]])</f>
        <v>17</v>
      </c>
      <c r="O8234" s="3" t="str">
        <f>TEXT(Table3[[#This Row],[DATE]],"mmm")</f>
        <v>Jul</v>
      </c>
      <c r="P8234" s="3">
        <f>YEAR(Table3[[#This Row],[DATE]])</f>
        <v>2043</v>
      </c>
    </row>
    <row r="8235" spans="1:16" x14ac:dyDescent="0.3">
      <c r="A8235" s="6">
        <v>52430</v>
      </c>
      <c r="B8235" s="7" t="s">
        <v>1943</v>
      </c>
      <c r="C8235" s="9">
        <f t="shared" ca="1" si="256"/>
        <v>3</v>
      </c>
      <c r="D8235" s="9" t="s">
        <v>2115</v>
      </c>
      <c r="E8235" s="9" t="s">
        <v>2116</v>
      </c>
      <c r="F8235" s="10">
        <f t="shared" ca="1" si="257"/>
        <v>3.4509870532217969E-2</v>
      </c>
      <c r="G8235" s="3" t="str">
        <f>VLOOKUP(Table3[[#This Row],[PRODUCT ID]],Table1[[PRODUCT]:[SELLING PRICE]],1,FALSE)</f>
        <v>Product891</v>
      </c>
      <c r="H8235" s="3" t="str">
        <f>VLOOKUP(Table3[[#This Row],[PRODUCT ID]],Table1[[PRODUCT]:[SELLING PRICE]],2,FALSE)</f>
        <v>Category3</v>
      </c>
      <c r="I8235" s="3" t="str">
        <f>VLOOKUP(Table3[[#This Row],[PRODUCT ID]],Table1[[PRODUCT]:[SELLING PRICE]],3,FALSE)</f>
        <v>No</v>
      </c>
      <c r="J8235" s="16">
        <f ca="1">VLOOKUP(Table3[[#This Row],[PRODUCT ID]],Table1[[PRODUCT]:[SELLING PRICE]],4,FALSE)</f>
        <v>82</v>
      </c>
      <c r="K8235" s="16">
        <f ca="1">VLOOKUP(Table3[[#This Row],[PRODUCT ID]],Table1[[PRODUCT]:[SELLING PRICE]],5,FALSE)</f>
        <v>54.971409143375361</v>
      </c>
      <c r="L8235" s="16">
        <f ca="1">J8235*Table3[[#This Row],[QUANTITY]]</f>
        <v>246</v>
      </c>
      <c r="M8235" s="16">
        <f ca="1">K8235*Table3[[#This Row],[QUANTITY]]*(1-Table3[[#This Row],[DISCOUNT %]])</f>
        <v>159.22305879259167</v>
      </c>
      <c r="N8235" s="3">
        <f>DAY(Table3[[#This Row],[DATE]])</f>
        <v>18</v>
      </c>
      <c r="O8235" s="3" t="str">
        <f>TEXT(Table3[[#This Row],[DATE]],"mmm")</f>
        <v>Jul</v>
      </c>
      <c r="P8235" s="3">
        <f>YEAR(Table3[[#This Row],[DATE]])</f>
        <v>2043</v>
      </c>
    </row>
    <row r="8236" spans="1:16" x14ac:dyDescent="0.3">
      <c r="A8236" s="6">
        <v>52431</v>
      </c>
      <c r="B8236" s="7" t="s">
        <v>1944</v>
      </c>
      <c r="C8236" s="9">
        <f t="shared" ca="1" si="256"/>
        <v>13</v>
      </c>
      <c r="D8236" s="9" t="s">
        <v>2117</v>
      </c>
      <c r="E8236" s="9" t="s">
        <v>2118</v>
      </c>
      <c r="F8236" s="10">
        <f t="shared" ca="1" si="257"/>
        <v>7.7293175602808795E-2</v>
      </c>
      <c r="G8236" s="3" t="str">
        <f>VLOOKUP(Table3[[#This Row],[PRODUCT ID]],Table1[[PRODUCT]:[SELLING PRICE]],1,FALSE)</f>
        <v>Product892</v>
      </c>
      <c r="H8236" s="3" t="str">
        <f>VLOOKUP(Table3[[#This Row],[PRODUCT ID]],Table1[[PRODUCT]:[SELLING PRICE]],2,FALSE)</f>
        <v>Category4</v>
      </c>
      <c r="I8236" s="3" t="str">
        <f>VLOOKUP(Table3[[#This Row],[PRODUCT ID]],Table1[[PRODUCT]:[SELLING PRICE]],3,FALSE)</f>
        <v>Kg</v>
      </c>
      <c r="J8236" s="16">
        <f ca="1">VLOOKUP(Table3[[#This Row],[PRODUCT ID]],Table1[[PRODUCT]:[SELLING PRICE]],4,FALSE)</f>
        <v>84</v>
      </c>
      <c r="K8236" s="16">
        <f ca="1">VLOOKUP(Table3[[#This Row],[PRODUCT ID]],Table1[[PRODUCT]:[SELLING PRICE]],5,FALSE)</f>
        <v>316.19850162344153</v>
      </c>
      <c r="L8236" s="16">
        <f ca="1">J8236*Table3[[#This Row],[QUANTITY]]</f>
        <v>1092</v>
      </c>
      <c r="M8236" s="16">
        <f ca="1">K8236*Table3[[#This Row],[QUANTITY]]*(1-Table3[[#This Row],[DISCOUNT %]])</f>
        <v>3792.8606990575058</v>
      </c>
      <c r="N8236" s="3">
        <f>DAY(Table3[[#This Row],[DATE]])</f>
        <v>19</v>
      </c>
      <c r="O8236" s="3" t="str">
        <f>TEXT(Table3[[#This Row],[DATE]],"mmm")</f>
        <v>Jul</v>
      </c>
      <c r="P8236" s="3">
        <f>YEAR(Table3[[#This Row],[DATE]])</f>
        <v>2043</v>
      </c>
    </row>
    <row r="8237" spans="1:16" x14ac:dyDescent="0.3">
      <c r="A8237" s="6">
        <v>52432</v>
      </c>
      <c r="B8237" s="7" t="s">
        <v>1945</v>
      </c>
      <c r="C8237" s="9">
        <f t="shared" ca="1" si="256"/>
        <v>10</v>
      </c>
      <c r="D8237" s="9" t="s">
        <v>2117</v>
      </c>
      <c r="E8237" s="9" t="s">
        <v>2118</v>
      </c>
      <c r="F8237" s="10">
        <f t="shared" ca="1" si="257"/>
        <v>9.0090131949663421E-2</v>
      </c>
      <c r="G8237" s="3" t="str">
        <f>VLOOKUP(Table3[[#This Row],[PRODUCT ID]],Table1[[PRODUCT]:[SELLING PRICE]],1,FALSE)</f>
        <v>Product893</v>
      </c>
      <c r="H8237" s="3" t="str">
        <f>VLOOKUP(Table3[[#This Row],[PRODUCT ID]],Table1[[PRODUCT]:[SELLING PRICE]],2,FALSE)</f>
        <v>Category5</v>
      </c>
      <c r="I8237" s="3" t="str">
        <f>VLOOKUP(Table3[[#This Row],[PRODUCT ID]],Table1[[PRODUCT]:[SELLING PRICE]],3,FALSE)</f>
        <v>Kg</v>
      </c>
      <c r="J8237" s="16">
        <f ca="1">VLOOKUP(Table3[[#This Row],[PRODUCT ID]],Table1[[PRODUCT]:[SELLING PRICE]],4,FALSE)</f>
        <v>136</v>
      </c>
      <c r="K8237" s="16">
        <f ca="1">VLOOKUP(Table3[[#This Row],[PRODUCT ID]],Table1[[PRODUCT]:[SELLING PRICE]],5,FALSE)</f>
        <v>140.87151806039725</v>
      </c>
      <c r="L8237" s="16">
        <f ca="1">J8237*Table3[[#This Row],[QUANTITY]]</f>
        <v>1360</v>
      </c>
      <c r="M8237" s="16">
        <f ca="1">K8237*Table3[[#This Row],[QUANTITY]]*(1-Table3[[#This Row],[DISCOUNT %]])</f>
        <v>1281.8038441038666</v>
      </c>
      <c r="N8237" s="3">
        <f>DAY(Table3[[#This Row],[DATE]])</f>
        <v>20</v>
      </c>
      <c r="O8237" s="3" t="str">
        <f>TEXT(Table3[[#This Row],[DATE]],"mmm")</f>
        <v>Jul</v>
      </c>
      <c r="P8237" s="3">
        <f>YEAR(Table3[[#This Row],[DATE]])</f>
        <v>2043</v>
      </c>
    </row>
    <row r="8238" spans="1:16" x14ac:dyDescent="0.3">
      <c r="A8238" s="6">
        <v>52433</v>
      </c>
      <c r="B8238" s="7" t="s">
        <v>1946</v>
      </c>
      <c r="C8238" s="9">
        <f t="shared" ca="1" si="256"/>
        <v>4</v>
      </c>
      <c r="D8238" s="9" t="s">
        <v>2116</v>
      </c>
      <c r="E8238" s="9" t="s">
        <v>2116</v>
      </c>
      <c r="F8238" s="10">
        <f t="shared" ca="1" si="257"/>
        <v>1.8972398183890307E-2</v>
      </c>
      <c r="G8238" s="3" t="str">
        <f>VLOOKUP(Table3[[#This Row],[PRODUCT ID]],Table1[[PRODUCT]:[SELLING PRICE]],1,FALSE)</f>
        <v>Product894</v>
      </c>
      <c r="H8238" s="3" t="str">
        <f>VLOOKUP(Table3[[#This Row],[PRODUCT ID]],Table1[[PRODUCT]:[SELLING PRICE]],2,FALSE)</f>
        <v>Category1</v>
      </c>
      <c r="I8238" s="3" t="str">
        <f>VLOOKUP(Table3[[#This Row],[PRODUCT ID]],Table1[[PRODUCT]:[SELLING PRICE]],3,FALSE)</f>
        <v>Lt</v>
      </c>
      <c r="J8238" s="16">
        <f ca="1">VLOOKUP(Table3[[#This Row],[PRODUCT ID]],Table1[[PRODUCT]:[SELLING PRICE]],4,FALSE)</f>
        <v>15</v>
      </c>
      <c r="K8238" s="16">
        <f ca="1">VLOOKUP(Table3[[#This Row],[PRODUCT ID]],Table1[[PRODUCT]:[SELLING PRICE]],5,FALSE)</f>
        <v>174.98799096865579</v>
      </c>
      <c r="L8238" s="16">
        <f ca="1">J8238*Table3[[#This Row],[QUANTITY]]</f>
        <v>60</v>
      </c>
      <c r="M8238" s="16">
        <f ca="1">K8238*Table3[[#This Row],[QUANTITY]]*(1-Table3[[#This Row],[DISCOUNT %]])</f>
        <v>686.67219650639788</v>
      </c>
      <c r="N8238" s="3">
        <f>DAY(Table3[[#This Row],[DATE]])</f>
        <v>21</v>
      </c>
      <c r="O8238" s="3" t="str">
        <f>TEXT(Table3[[#This Row],[DATE]],"mmm")</f>
        <v>Jul</v>
      </c>
      <c r="P8238" s="3">
        <f>YEAR(Table3[[#This Row],[DATE]])</f>
        <v>2043</v>
      </c>
    </row>
    <row r="8239" spans="1:16" x14ac:dyDescent="0.3">
      <c r="A8239" s="6">
        <v>52434</v>
      </c>
      <c r="B8239" s="7" t="s">
        <v>1947</v>
      </c>
      <c r="C8239" s="9">
        <f t="shared" ca="1" si="256"/>
        <v>1</v>
      </c>
      <c r="D8239" s="9" t="s">
        <v>2116</v>
      </c>
      <c r="E8239" s="9" t="s">
        <v>2116</v>
      </c>
      <c r="F8239" s="10">
        <f t="shared" ca="1" si="257"/>
        <v>3.503038939162673E-3</v>
      </c>
      <c r="G8239" s="3" t="str">
        <f>VLOOKUP(Table3[[#This Row],[PRODUCT ID]],Table1[[PRODUCT]:[SELLING PRICE]],1,FALSE)</f>
        <v>Product895</v>
      </c>
      <c r="H8239" s="3" t="str">
        <f>VLOOKUP(Table3[[#This Row],[PRODUCT ID]],Table1[[PRODUCT]:[SELLING PRICE]],2,FALSE)</f>
        <v>Category2</v>
      </c>
      <c r="I8239" s="3" t="str">
        <f>VLOOKUP(Table3[[#This Row],[PRODUCT ID]],Table1[[PRODUCT]:[SELLING PRICE]],3,FALSE)</f>
        <v>Kg</v>
      </c>
      <c r="J8239" s="16">
        <f ca="1">VLOOKUP(Table3[[#This Row],[PRODUCT ID]],Table1[[PRODUCT]:[SELLING PRICE]],4,FALSE)</f>
        <v>184</v>
      </c>
      <c r="K8239" s="16">
        <f ca="1">VLOOKUP(Table3[[#This Row],[PRODUCT ID]],Table1[[PRODUCT]:[SELLING PRICE]],5,FALSE)</f>
        <v>48.011919559748151</v>
      </c>
      <c r="L8239" s="16">
        <f ca="1">J8239*Table3[[#This Row],[QUANTITY]]</f>
        <v>184</v>
      </c>
      <c r="M8239" s="16">
        <f ca="1">K8239*Table3[[#This Row],[QUANTITY]]*(1-Table3[[#This Row],[DISCOUNT %]])</f>
        <v>47.843731935986405</v>
      </c>
      <c r="N8239" s="3">
        <f>DAY(Table3[[#This Row],[DATE]])</f>
        <v>22</v>
      </c>
      <c r="O8239" s="3" t="str">
        <f>TEXT(Table3[[#This Row],[DATE]],"mmm")</f>
        <v>Jul</v>
      </c>
      <c r="P8239" s="3">
        <f>YEAR(Table3[[#This Row],[DATE]])</f>
        <v>2043</v>
      </c>
    </row>
    <row r="8240" spans="1:16" x14ac:dyDescent="0.3">
      <c r="A8240" s="6">
        <v>52435</v>
      </c>
      <c r="B8240" s="7" t="s">
        <v>1948</v>
      </c>
      <c r="C8240" s="9">
        <f t="shared" ca="1" si="256"/>
        <v>1</v>
      </c>
      <c r="D8240" s="9" t="s">
        <v>2116</v>
      </c>
      <c r="E8240" s="9" t="s">
        <v>2116</v>
      </c>
      <c r="F8240" s="10">
        <f t="shared" ca="1" si="257"/>
        <v>3.2618667997113604E-2</v>
      </c>
      <c r="G8240" s="3" t="str">
        <f>VLOOKUP(Table3[[#This Row],[PRODUCT ID]],Table1[[PRODUCT]:[SELLING PRICE]],1,FALSE)</f>
        <v>Product896</v>
      </c>
      <c r="H8240" s="3" t="str">
        <f>VLOOKUP(Table3[[#This Row],[PRODUCT ID]],Table1[[PRODUCT]:[SELLING PRICE]],2,FALSE)</f>
        <v>Category3</v>
      </c>
      <c r="I8240" s="3" t="str">
        <f>VLOOKUP(Table3[[#This Row],[PRODUCT ID]],Table1[[PRODUCT]:[SELLING PRICE]],3,FALSE)</f>
        <v>Lt</v>
      </c>
      <c r="J8240" s="16">
        <f ca="1">VLOOKUP(Table3[[#This Row],[PRODUCT ID]],Table1[[PRODUCT]:[SELLING PRICE]],4,FALSE)</f>
        <v>135</v>
      </c>
      <c r="K8240" s="16">
        <f ca="1">VLOOKUP(Table3[[#This Row],[PRODUCT ID]],Table1[[PRODUCT]:[SELLING PRICE]],5,FALSE)</f>
        <v>220.35334839836878</v>
      </c>
      <c r="L8240" s="16">
        <f ca="1">J8240*Table3[[#This Row],[QUANTITY]]</f>
        <v>135</v>
      </c>
      <c r="M8240" s="16">
        <f ca="1">K8240*Table3[[#This Row],[QUANTITY]]*(1-Table3[[#This Row],[DISCOUNT %]])</f>
        <v>213.16571568491008</v>
      </c>
      <c r="N8240" s="3">
        <f>DAY(Table3[[#This Row],[DATE]])</f>
        <v>23</v>
      </c>
      <c r="O8240" s="3" t="str">
        <f>TEXT(Table3[[#This Row],[DATE]],"mmm")</f>
        <v>Jul</v>
      </c>
      <c r="P8240" s="3">
        <f>YEAR(Table3[[#This Row],[DATE]])</f>
        <v>2043</v>
      </c>
    </row>
    <row r="8241" spans="1:16" x14ac:dyDescent="0.3">
      <c r="A8241" s="6">
        <v>52436</v>
      </c>
      <c r="B8241" s="7" t="s">
        <v>1949</v>
      </c>
      <c r="C8241" s="9">
        <f t="shared" ca="1" si="256"/>
        <v>2</v>
      </c>
      <c r="D8241" s="9" t="s">
        <v>2116</v>
      </c>
      <c r="E8241" s="9" t="s">
        <v>2116</v>
      </c>
      <c r="F8241" s="10">
        <f t="shared" ca="1" si="257"/>
        <v>7.4289013384534169E-2</v>
      </c>
      <c r="G8241" s="3" t="str">
        <f>VLOOKUP(Table3[[#This Row],[PRODUCT ID]],Table1[[PRODUCT]:[SELLING PRICE]],1,FALSE)</f>
        <v>Product897</v>
      </c>
      <c r="H8241" s="3" t="str">
        <f>VLOOKUP(Table3[[#This Row],[PRODUCT ID]],Table1[[PRODUCT]:[SELLING PRICE]],2,FALSE)</f>
        <v>Category4</v>
      </c>
      <c r="I8241" s="3" t="str">
        <f>VLOOKUP(Table3[[#This Row],[PRODUCT ID]],Table1[[PRODUCT]:[SELLING PRICE]],3,FALSE)</f>
        <v>Ft</v>
      </c>
      <c r="J8241" s="16">
        <f ca="1">VLOOKUP(Table3[[#This Row],[PRODUCT ID]],Table1[[PRODUCT]:[SELLING PRICE]],4,FALSE)</f>
        <v>250</v>
      </c>
      <c r="K8241" s="16">
        <f ca="1">VLOOKUP(Table3[[#This Row],[PRODUCT ID]],Table1[[PRODUCT]:[SELLING PRICE]],5,FALSE)</f>
        <v>134.98359528040481</v>
      </c>
      <c r="L8241" s="16">
        <f ca="1">J8241*Table3[[#This Row],[QUANTITY]]</f>
        <v>500</v>
      </c>
      <c r="M8241" s="16">
        <f ca="1">K8241*Table3[[#This Row],[QUANTITY]]*(1-Table3[[#This Row],[DISCOUNT %]])</f>
        <v>249.91159432785255</v>
      </c>
      <c r="N8241" s="3">
        <f>DAY(Table3[[#This Row],[DATE]])</f>
        <v>24</v>
      </c>
      <c r="O8241" s="3" t="str">
        <f>TEXT(Table3[[#This Row],[DATE]],"mmm")</f>
        <v>Jul</v>
      </c>
      <c r="P8241" s="3">
        <f>YEAR(Table3[[#This Row],[DATE]])</f>
        <v>2043</v>
      </c>
    </row>
    <row r="8242" spans="1:16" x14ac:dyDescent="0.3">
      <c r="A8242" s="6">
        <v>52437</v>
      </c>
      <c r="B8242" s="7" t="s">
        <v>1950</v>
      </c>
      <c r="C8242" s="9">
        <f t="shared" ca="1" si="256"/>
        <v>4</v>
      </c>
      <c r="D8242" s="9" t="s">
        <v>2115</v>
      </c>
      <c r="E8242" s="9" t="s">
        <v>2118</v>
      </c>
      <c r="F8242" s="10">
        <f t="shared" ca="1" si="257"/>
        <v>5.1232355416623465E-2</v>
      </c>
      <c r="G8242" s="3" t="str">
        <f>VLOOKUP(Table3[[#This Row],[PRODUCT ID]],Table1[[PRODUCT]:[SELLING PRICE]],1,FALSE)</f>
        <v>Product898</v>
      </c>
      <c r="H8242" s="3" t="str">
        <f>VLOOKUP(Table3[[#This Row],[PRODUCT ID]],Table1[[PRODUCT]:[SELLING PRICE]],2,FALSE)</f>
        <v>Category5</v>
      </c>
      <c r="I8242" s="3" t="str">
        <f>VLOOKUP(Table3[[#This Row],[PRODUCT ID]],Table1[[PRODUCT]:[SELLING PRICE]],3,FALSE)</f>
        <v>Kg</v>
      </c>
      <c r="J8242" s="16">
        <f ca="1">VLOOKUP(Table3[[#This Row],[PRODUCT ID]],Table1[[PRODUCT]:[SELLING PRICE]],4,FALSE)</f>
        <v>218</v>
      </c>
      <c r="K8242" s="16">
        <f ca="1">VLOOKUP(Table3[[#This Row],[PRODUCT ID]],Table1[[PRODUCT]:[SELLING PRICE]],5,FALSE)</f>
        <v>137.72656835229111</v>
      </c>
      <c r="L8242" s="16">
        <f ca="1">J8242*Table3[[#This Row],[QUANTITY]]</f>
        <v>872</v>
      </c>
      <c r="M8242" s="16">
        <f ca="1">K8242*Table3[[#This Row],[QUANTITY]]*(1-Table3[[#This Row],[DISCOUNT %]])</f>
        <v>522.68204740861859</v>
      </c>
      <c r="N8242" s="3">
        <f>DAY(Table3[[#This Row],[DATE]])</f>
        <v>25</v>
      </c>
      <c r="O8242" s="3" t="str">
        <f>TEXT(Table3[[#This Row],[DATE]],"mmm")</f>
        <v>Jul</v>
      </c>
      <c r="P8242" s="3">
        <f>YEAR(Table3[[#This Row],[DATE]])</f>
        <v>2043</v>
      </c>
    </row>
    <row r="8243" spans="1:16" x14ac:dyDescent="0.3">
      <c r="A8243" s="6">
        <v>52438</v>
      </c>
      <c r="B8243" s="7" t="s">
        <v>1951</v>
      </c>
      <c r="C8243" s="9">
        <f t="shared" ca="1" si="256"/>
        <v>8</v>
      </c>
      <c r="D8243" s="9" t="s">
        <v>2116</v>
      </c>
      <c r="E8243" s="9" t="s">
        <v>2116</v>
      </c>
      <c r="F8243" s="10">
        <f t="shared" ca="1" si="257"/>
        <v>4.2976735541006006E-4</v>
      </c>
      <c r="G8243" s="3" t="str">
        <f>VLOOKUP(Table3[[#This Row],[PRODUCT ID]],Table1[[PRODUCT]:[SELLING PRICE]],1,FALSE)</f>
        <v>Product899</v>
      </c>
      <c r="H8243" s="3" t="str">
        <f>VLOOKUP(Table3[[#This Row],[PRODUCT ID]],Table1[[PRODUCT]:[SELLING PRICE]],2,FALSE)</f>
        <v>Category1</v>
      </c>
      <c r="I8243" s="3" t="str">
        <f>VLOOKUP(Table3[[#This Row],[PRODUCT ID]],Table1[[PRODUCT]:[SELLING PRICE]],3,FALSE)</f>
        <v>No</v>
      </c>
      <c r="J8243" s="16">
        <f ca="1">VLOOKUP(Table3[[#This Row],[PRODUCT ID]],Table1[[PRODUCT]:[SELLING PRICE]],4,FALSE)</f>
        <v>33</v>
      </c>
      <c r="K8243" s="16">
        <f ca="1">VLOOKUP(Table3[[#This Row],[PRODUCT ID]],Table1[[PRODUCT]:[SELLING PRICE]],5,FALSE)</f>
        <v>142.34245249272487</v>
      </c>
      <c r="L8243" s="16">
        <f ca="1">J8243*Table3[[#This Row],[QUANTITY]]</f>
        <v>264</v>
      </c>
      <c r="M8243" s="16">
        <f ca="1">K8243*Table3[[#This Row],[QUANTITY]]*(1-Table3[[#This Row],[DISCOUNT %]])</f>
        <v>1138.2502268268358</v>
      </c>
      <c r="N8243" s="3">
        <f>DAY(Table3[[#This Row],[DATE]])</f>
        <v>26</v>
      </c>
      <c r="O8243" s="3" t="str">
        <f>TEXT(Table3[[#This Row],[DATE]],"mmm")</f>
        <v>Jul</v>
      </c>
      <c r="P8243" s="3">
        <f>YEAR(Table3[[#This Row],[DATE]])</f>
        <v>2043</v>
      </c>
    </row>
    <row r="8244" spans="1:16" x14ac:dyDescent="0.3">
      <c r="A8244" s="6">
        <v>52439</v>
      </c>
      <c r="B8244" s="7" t="s">
        <v>1952</v>
      </c>
      <c r="C8244" s="9">
        <f t="shared" ca="1" si="256"/>
        <v>4</v>
      </c>
      <c r="D8244" s="9" t="s">
        <v>2117</v>
      </c>
      <c r="E8244" s="9" t="s">
        <v>2116</v>
      </c>
      <c r="F8244" s="10">
        <f t="shared" ca="1" si="257"/>
        <v>7.0725807777982028E-2</v>
      </c>
      <c r="G8244" s="3" t="str">
        <f>VLOOKUP(Table3[[#This Row],[PRODUCT ID]],Table1[[PRODUCT]:[SELLING PRICE]],1,FALSE)</f>
        <v>Product900</v>
      </c>
      <c r="H8244" s="3" t="str">
        <f>VLOOKUP(Table3[[#This Row],[PRODUCT ID]],Table1[[PRODUCT]:[SELLING PRICE]],2,FALSE)</f>
        <v>Category2</v>
      </c>
      <c r="I8244" s="3" t="str">
        <f>VLOOKUP(Table3[[#This Row],[PRODUCT ID]],Table1[[PRODUCT]:[SELLING PRICE]],3,FALSE)</f>
        <v>No</v>
      </c>
      <c r="J8244" s="16">
        <f ca="1">VLOOKUP(Table3[[#This Row],[PRODUCT ID]],Table1[[PRODUCT]:[SELLING PRICE]],4,FALSE)</f>
        <v>116</v>
      </c>
      <c r="K8244" s="16">
        <f ca="1">VLOOKUP(Table3[[#This Row],[PRODUCT ID]],Table1[[PRODUCT]:[SELLING PRICE]],5,FALSE)</f>
        <v>230.52423346640063</v>
      </c>
      <c r="L8244" s="16">
        <f ca="1">J8244*Table3[[#This Row],[QUANTITY]]</f>
        <v>464</v>
      </c>
      <c r="M8244" s="16">
        <f ca="1">K8244*Table3[[#This Row],[QUANTITY]]*(1-Table3[[#This Row],[DISCOUNT %]])</f>
        <v>856.88088336835733</v>
      </c>
      <c r="N8244" s="3">
        <f>DAY(Table3[[#This Row],[DATE]])</f>
        <v>27</v>
      </c>
      <c r="O8244" s="3" t="str">
        <f>TEXT(Table3[[#This Row],[DATE]],"mmm")</f>
        <v>Jul</v>
      </c>
      <c r="P8244" s="3">
        <f>YEAR(Table3[[#This Row],[DATE]])</f>
        <v>2043</v>
      </c>
    </row>
    <row r="8245" spans="1:16" x14ac:dyDescent="0.3">
      <c r="A8245" s="6">
        <v>52440</v>
      </c>
      <c r="B8245" s="7" t="s">
        <v>1953</v>
      </c>
      <c r="C8245" s="9">
        <f t="shared" ca="1" si="256"/>
        <v>3</v>
      </c>
      <c r="D8245" s="9" t="s">
        <v>2115</v>
      </c>
      <c r="E8245" s="9" t="s">
        <v>2116</v>
      </c>
      <c r="F8245" s="10">
        <f t="shared" ca="1" si="257"/>
        <v>2.4112274493727216E-4</v>
      </c>
      <c r="G8245" s="3" t="str">
        <f>VLOOKUP(Table3[[#This Row],[PRODUCT ID]],Table1[[PRODUCT]:[SELLING PRICE]],1,FALSE)</f>
        <v>Product901</v>
      </c>
      <c r="H8245" s="3" t="str">
        <f>VLOOKUP(Table3[[#This Row],[PRODUCT ID]],Table1[[PRODUCT]:[SELLING PRICE]],2,FALSE)</f>
        <v>Category3</v>
      </c>
      <c r="I8245" s="3" t="str">
        <f>VLOOKUP(Table3[[#This Row],[PRODUCT ID]],Table1[[PRODUCT]:[SELLING PRICE]],3,FALSE)</f>
        <v>Ft</v>
      </c>
      <c r="J8245" s="16">
        <f ca="1">VLOOKUP(Table3[[#This Row],[PRODUCT ID]],Table1[[PRODUCT]:[SELLING PRICE]],4,FALSE)</f>
        <v>153</v>
      </c>
      <c r="K8245" s="16">
        <f ca="1">VLOOKUP(Table3[[#This Row],[PRODUCT ID]],Table1[[PRODUCT]:[SELLING PRICE]],5,FALSE)</f>
        <v>127.29230868687671</v>
      </c>
      <c r="L8245" s="16">
        <f ca="1">J8245*Table3[[#This Row],[QUANTITY]]</f>
        <v>459</v>
      </c>
      <c r="M8245" s="16">
        <f ca="1">K8245*Table3[[#This Row],[QUANTITY]]*(1-Table3[[#This Row],[DISCOUNT %]])</f>
        <v>381.7848468479902</v>
      </c>
      <c r="N8245" s="3">
        <f>DAY(Table3[[#This Row],[DATE]])</f>
        <v>28</v>
      </c>
      <c r="O8245" s="3" t="str">
        <f>TEXT(Table3[[#This Row],[DATE]],"mmm")</f>
        <v>Jul</v>
      </c>
      <c r="P8245" s="3">
        <f>YEAR(Table3[[#This Row],[DATE]])</f>
        <v>2043</v>
      </c>
    </row>
    <row r="8246" spans="1:16" x14ac:dyDescent="0.3">
      <c r="A8246" s="6">
        <v>52441</v>
      </c>
      <c r="B8246" s="7" t="s">
        <v>1954</v>
      </c>
      <c r="C8246" s="9">
        <f t="shared" ca="1" si="256"/>
        <v>2</v>
      </c>
      <c r="D8246" s="9" t="s">
        <v>2115</v>
      </c>
      <c r="E8246" s="9" t="s">
        <v>2116</v>
      </c>
      <c r="F8246" s="10">
        <f t="shared" ca="1" si="257"/>
        <v>3.1890193959511891E-2</v>
      </c>
      <c r="G8246" s="3" t="str">
        <f>VLOOKUP(Table3[[#This Row],[PRODUCT ID]],Table1[[PRODUCT]:[SELLING PRICE]],1,FALSE)</f>
        <v>Product902</v>
      </c>
      <c r="H8246" s="3" t="str">
        <f>VLOOKUP(Table3[[#This Row],[PRODUCT ID]],Table1[[PRODUCT]:[SELLING PRICE]],2,FALSE)</f>
        <v>Category4</v>
      </c>
      <c r="I8246" s="3" t="str">
        <f>VLOOKUP(Table3[[#This Row],[PRODUCT ID]],Table1[[PRODUCT]:[SELLING PRICE]],3,FALSE)</f>
        <v>No</v>
      </c>
      <c r="J8246" s="16">
        <f ca="1">VLOOKUP(Table3[[#This Row],[PRODUCT ID]],Table1[[PRODUCT]:[SELLING PRICE]],4,FALSE)</f>
        <v>184</v>
      </c>
      <c r="K8246" s="16">
        <f ca="1">VLOOKUP(Table3[[#This Row],[PRODUCT ID]],Table1[[PRODUCT]:[SELLING PRICE]],5,FALSE)</f>
        <v>263.28930443426066</v>
      </c>
      <c r="L8246" s="16">
        <f ca="1">J8246*Table3[[#This Row],[QUANTITY]]</f>
        <v>368</v>
      </c>
      <c r="M8246" s="16">
        <f ca="1">K8246*Table3[[#This Row],[QUANTITY]]*(1-Table3[[#This Row],[DISCOUNT %]])</f>
        <v>509.78591489677422</v>
      </c>
      <c r="N8246" s="3">
        <f>DAY(Table3[[#This Row],[DATE]])</f>
        <v>29</v>
      </c>
      <c r="O8246" s="3" t="str">
        <f>TEXT(Table3[[#This Row],[DATE]],"mmm")</f>
        <v>Jul</v>
      </c>
      <c r="P8246" s="3">
        <f>YEAR(Table3[[#This Row],[DATE]])</f>
        <v>2043</v>
      </c>
    </row>
    <row r="8247" spans="1:16" x14ac:dyDescent="0.3">
      <c r="A8247" s="6">
        <v>52442</v>
      </c>
      <c r="B8247" s="7" t="s">
        <v>1955</v>
      </c>
      <c r="C8247" s="9">
        <f t="shared" ca="1" si="256"/>
        <v>7</v>
      </c>
      <c r="D8247" s="9" t="s">
        <v>2115</v>
      </c>
      <c r="E8247" s="9" t="s">
        <v>2116</v>
      </c>
      <c r="F8247" s="10">
        <f t="shared" ca="1" si="257"/>
        <v>8.8829751427654924E-2</v>
      </c>
      <c r="G8247" s="3" t="str">
        <f>VLOOKUP(Table3[[#This Row],[PRODUCT ID]],Table1[[PRODUCT]:[SELLING PRICE]],1,FALSE)</f>
        <v>Product903</v>
      </c>
      <c r="H8247" s="3" t="str">
        <f>VLOOKUP(Table3[[#This Row],[PRODUCT ID]],Table1[[PRODUCT]:[SELLING PRICE]],2,FALSE)</f>
        <v>Category5</v>
      </c>
      <c r="I8247" s="3" t="str">
        <f>VLOOKUP(Table3[[#This Row],[PRODUCT ID]],Table1[[PRODUCT]:[SELLING PRICE]],3,FALSE)</f>
        <v>Kg</v>
      </c>
      <c r="J8247" s="16">
        <f ca="1">VLOOKUP(Table3[[#This Row],[PRODUCT ID]],Table1[[PRODUCT]:[SELLING PRICE]],4,FALSE)</f>
        <v>29</v>
      </c>
      <c r="K8247" s="16">
        <f ca="1">VLOOKUP(Table3[[#This Row],[PRODUCT ID]],Table1[[PRODUCT]:[SELLING PRICE]],5,FALSE)</f>
        <v>100.68140775743967</v>
      </c>
      <c r="L8247" s="16">
        <f ca="1">J8247*Table3[[#This Row],[QUANTITY]]</f>
        <v>203</v>
      </c>
      <c r="M8247" s="16">
        <f ca="1">K8247*Table3[[#This Row],[QUANTITY]]*(1-Table3[[#This Row],[DISCOUNT %]])</f>
        <v>642.1653233307195</v>
      </c>
      <c r="N8247" s="3">
        <f>DAY(Table3[[#This Row],[DATE]])</f>
        <v>30</v>
      </c>
      <c r="O8247" s="3" t="str">
        <f>TEXT(Table3[[#This Row],[DATE]],"mmm")</f>
        <v>Jul</v>
      </c>
      <c r="P8247" s="3">
        <f>YEAR(Table3[[#This Row],[DATE]])</f>
        <v>2043</v>
      </c>
    </row>
    <row r="8248" spans="1:16" x14ac:dyDescent="0.3">
      <c r="A8248" s="6">
        <v>52443</v>
      </c>
      <c r="B8248" s="7" t="s">
        <v>1956</v>
      </c>
      <c r="C8248" s="9">
        <f t="shared" ca="1" si="256"/>
        <v>4</v>
      </c>
      <c r="D8248" s="9" t="s">
        <v>2116</v>
      </c>
      <c r="E8248" s="9" t="s">
        <v>2118</v>
      </c>
      <c r="F8248" s="10">
        <f t="shared" ca="1" si="257"/>
        <v>5.5538867453935659E-2</v>
      </c>
      <c r="G8248" s="3" t="str">
        <f>VLOOKUP(Table3[[#This Row],[PRODUCT ID]],Table1[[PRODUCT]:[SELLING PRICE]],1,FALSE)</f>
        <v>Product904</v>
      </c>
      <c r="H8248" s="3" t="str">
        <f>VLOOKUP(Table3[[#This Row],[PRODUCT ID]],Table1[[PRODUCT]:[SELLING PRICE]],2,FALSE)</f>
        <v>Category1</v>
      </c>
      <c r="I8248" s="3" t="str">
        <f>VLOOKUP(Table3[[#This Row],[PRODUCT ID]],Table1[[PRODUCT]:[SELLING PRICE]],3,FALSE)</f>
        <v>Kg</v>
      </c>
      <c r="J8248" s="16">
        <f ca="1">VLOOKUP(Table3[[#This Row],[PRODUCT ID]],Table1[[PRODUCT]:[SELLING PRICE]],4,FALSE)</f>
        <v>93</v>
      </c>
      <c r="K8248" s="16">
        <f ca="1">VLOOKUP(Table3[[#This Row],[PRODUCT ID]],Table1[[PRODUCT]:[SELLING PRICE]],5,FALSE)</f>
        <v>131.78312377771204</v>
      </c>
      <c r="L8248" s="16">
        <f ca="1">J8248*Table3[[#This Row],[QUANTITY]]</f>
        <v>372</v>
      </c>
      <c r="M8248" s="16">
        <f ca="1">K8248*Table3[[#This Row],[QUANTITY]]*(1-Table3[[#This Row],[DISCOUNT %]])</f>
        <v>497.85615333422436</v>
      </c>
      <c r="N8248" s="3">
        <f>DAY(Table3[[#This Row],[DATE]])</f>
        <v>31</v>
      </c>
      <c r="O8248" s="3" t="str">
        <f>TEXT(Table3[[#This Row],[DATE]],"mmm")</f>
        <v>Jul</v>
      </c>
      <c r="P8248" s="3">
        <f>YEAR(Table3[[#This Row],[DATE]])</f>
        <v>2043</v>
      </c>
    </row>
    <row r="8249" spans="1:16" x14ac:dyDescent="0.3">
      <c r="A8249" s="6">
        <v>52444</v>
      </c>
      <c r="B8249" s="7" t="s">
        <v>1957</v>
      </c>
      <c r="C8249" s="9">
        <f t="shared" ca="1" si="256"/>
        <v>3</v>
      </c>
      <c r="D8249" s="9" t="s">
        <v>2116</v>
      </c>
      <c r="E8249" s="9" t="s">
        <v>2118</v>
      </c>
      <c r="F8249" s="10">
        <f t="shared" ca="1" si="257"/>
        <v>1.4688669717730418E-2</v>
      </c>
      <c r="G8249" s="3" t="str">
        <f>VLOOKUP(Table3[[#This Row],[PRODUCT ID]],Table1[[PRODUCT]:[SELLING PRICE]],1,FALSE)</f>
        <v>Product905</v>
      </c>
      <c r="H8249" s="3" t="str">
        <f>VLOOKUP(Table3[[#This Row],[PRODUCT ID]],Table1[[PRODUCT]:[SELLING PRICE]],2,FALSE)</f>
        <v>Category2</v>
      </c>
      <c r="I8249" s="3" t="str">
        <f>VLOOKUP(Table3[[#This Row],[PRODUCT ID]],Table1[[PRODUCT]:[SELLING PRICE]],3,FALSE)</f>
        <v>Lt</v>
      </c>
      <c r="J8249" s="16">
        <f ca="1">VLOOKUP(Table3[[#This Row],[PRODUCT ID]],Table1[[PRODUCT]:[SELLING PRICE]],4,FALSE)</f>
        <v>182</v>
      </c>
      <c r="K8249" s="16">
        <f ca="1">VLOOKUP(Table3[[#This Row],[PRODUCT ID]],Table1[[PRODUCT]:[SELLING PRICE]],5,FALSE)</f>
        <v>312.82742216548286</v>
      </c>
      <c r="L8249" s="16">
        <f ca="1">J8249*Table3[[#This Row],[QUANTITY]]</f>
        <v>546</v>
      </c>
      <c r="M8249" s="16">
        <f ca="1">K8249*Table3[[#This Row],[QUANTITY]]*(1-Table3[[#This Row],[DISCOUNT %]])</f>
        <v>924.69721044793516</v>
      </c>
      <c r="N8249" s="3">
        <f>DAY(Table3[[#This Row],[DATE]])</f>
        <v>1</v>
      </c>
      <c r="O8249" s="3" t="str">
        <f>TEXT(Table3[[#This Row],[DATE]],"mmm")</f>
        <v>Aug</v>
      </c>
      <c r="P8249" s="3">
        <f>YEAR(Table3[[#This Row],[DATE]])</f>
        <v>2043</v>
      </c>
    </row>
    <row r="8250" spans="1:16" x14ac:dyDescent="0.3">
      <c r="A8250" s="6">
        <v>52445</v>
      </c>
      <c r="B8250" s="7" t="s">
        <v>1958</v>
      </c>
      <c r="C8250" s="9">
        <f t="shared" ca="1" si="256"/>
        <v>2</v>
      </c>
      <c r="D8250" s="9" t="s">
        <v>2116</v>
      </c>
      <c r="E8250" s="9" t="s">
        <v>2116</v>
      </c>
      <c r="F8250" s="10">
        <f t="shared" ca="1" si="257"/>
        <v>2.2683923564990341E-2</v>
      </c>
      <c r="G8250" s="3" t="str">
        <f>VLOOKUP(Table3[[#This Row],[PRODUCT ID]],Table1[[PRODUCT]:[SELLING PRICE]],1,FALSE)</f>
        <v>Product906</v>
      </c>
      <c r="H8250" s="3" t="str">
        <f>VLOOKUP(Table3[[#This Row],[PRODUCT ID]],Table1[[PRODUCT]:[SELLING PRICE]],2,FALSE)</f>
        <v>Category3</v>
      </c>
      <c r="I8250" s="3" t="str">
        <f>VLOOKUP(Table3[[#This Row],[PRODUCT ID]],Table1[[PRODUCT]:[SELLING PRICE]],3,FALSE)</f>
        <v>Kg</v>
      </c>
      <c r="J8250" s="16">
        <f ca="1">VLOOKUP(Table3[[#This Row],[PRODUCT ID]],Table1[[PRODUCT]:[SELLING PRICE]],4,FALSE)</f>
        <v>116</v>
      </c>
      <c r="K8250" s="16">
        <f ca="1">VLOOKUP(Table3[[#This Row],[PRODUCT ID]],Table1[[PRODUCT]:[SELLING PRICE]],5,FALSE)</f>
        <v>246.975541550944</v>
      </c>
      <c r="L8250" s="16">
        <f ca="1">J8250*Table3[[#This Row],[QUANTITY]]</f>
        <v>232</v>
      </c>
      <c r="M8250" s="16">
        <f ca="1">K8250*Table3[[#This Row],[QUANTITY]]*(1-Table3[[#This Row],[DISCOUNT %]])</f>
        <v>482.74633448796055</v>
      </c>
      <c r="N8250" s="3">
        <f>DAY(Table3[[#This Row],[DATE]])</f>
        <v>2</v>
      </c>
      <c r="O8250" s="3" t="str">
        <f>TEXT(Table3[[#This Row],[DATE]],"mmm")</f>
        <v>Aug</v>
      </c>
      <c r="P8250" s="3">
        <f>YEAR(Table3[[#This Row],[DATE]])</f>
        <v>2043</v>
      </c>
    </row>
    <row r="8251" spans="1:16" x14ac:dyDescent="0.3">
      <c r="A8251" s="6">
        <v>52446</v>
      </c>
      <c r="B8251" s="7" t="s">
        <v>1959</v>
      </c>
      <c r="C8251" s="9">
        <f t="shared" ca="1" si="256"/>
        <v>1</v>
      </c>
      <c r="D8251" s="9" t="s">
        <v>2115</v>
      </c>
      <c r="E8251" s="9" t="s">
        <v>2116</v>
      </c>
      <c r="F8251" s="10">
        <f t="shared" ca="1" si="257"/>
        <v>7.3349923626471955E-2</v>
      </c>
      <c r="G8251" s="3" t="str">
        <f>VLOOKUP(Table3[[#This Row],[PRODUCT ID]],Table1[[PRODUCT]:[SELLING PRICE]],1,FALSE)</f>
        <v>Product907</v>
      </c>
      <c r="H8251" s="3" t="str">
        <f>VLOOKUP(Table3[[#This Row],[PRODUCT ID]],Table1[[PRODUCT]:[SELLING PRICE]],2,FALSE)</f>
        <v>Category4</v>
      </c>
      <c r="I8251" s="3" t="str">
        <f>VLOOKUP(Table3[[#This Row],[PRODUCT ID]],Table1[[PRODUCT]:[SELLING PRICE]],3,FALSE)</f>
        <v>Lt</v>
      </c>
      <c r="J8251" s="16">
        <f ca="1">VLOOKUP(Table3[[#This Row],[PRODUCT ID]],Table1[[PRODUCT]:[SELLING PRICE]],4,FALSE)</f>
        <v>203</v>
      </c>
      <c r="K8251" s="16">
        <f ca="1">VLOOKUP(Table3[[#This Row],[PRODUCT ID]],Table1[[PRODUCT]:[SELLING PRICE]],5,FALSE)</f>
        <v>69.744783606334906</v>
      </c>
      <c r="L8251" s="16">
        <f ca="1">J8251*Table3[[#This Row],[QUANTITY]]</f>
        <v>203</v>
      </c>
      <c r="M8251" s="16">
        <f ca="1">K8251*Table3[[#This Row],[QUANTITY]]*(1-Table3[[#This Row],[DISCOUNT %]])</f>
        <v>64.629009055465431</v>
      </c>
      <c r="N8251" s="3">
        <f>DAY(Table3[[#This Row],[DATE]])</f>
        <v>3</v>
      </c>
      <c r="O8251" s="3" t="str">
        <f>TEXT(Table3[[#This Row],[DATE]],"mmm")</f>
        <v>Aug</v>
      </c>
      <c r="P8251" s="3">
        <f>YEAR(Table3[[#This Row],[DATE]])</f>
        <v>2043</v>
      </c>
    </row>
    <row r="8252" spans="1:16" x14ac:dyDescent="0.3">
      <c r="A8252" s="6">
        <v>52447</v>
      </c>
      <c r="B8252" s="7" t="s">
        <v>1960</v>
      </c>
      <c r="C8252" s="9">
        <f t="shared" ca="1" si="256"/>
        <v>8</v>
      </c>
      <c r="D8252" s="9" t="s">
        <v>2117</v>
      </c>
      <c r="E8252" s="9" t="s">
        <v>2116</v>
      </c>
      <c r="F8252" s="10">
        <f t="shared" ca="1" si="257"/>
        <v>4.3119679370482833E-2</v>
      </c>
      <c r="G8252" s="3" t="str">
        <f>VLOOKUP(Table3[[#This Row],[PRODUCT ID]],Table1[[PRODUCT]:[SELLING PRICE]],1,FALSE)</f>
        <v>Product908</v>
      </c>
      <c r="H8252" s="3" t="str">
        <f>VLOOKUP(Table3[[#This Row],[PRODUCT ID]],Table1[[PRODUCT]:[SELLING PRICE]],2,FALSE)</f>
        <v>Category5</v>
      </c>
      <c r="I8252" s="3" t="str">
        <f>VLOOKUP(Table3[[#This Row],[PRODUCT ID]],Table1[[PRODUCT]:[SELLING PRICE]],3,FALSE)</f>
        <v>Ft</v>
      </c>
      <c r="J8252" s="16">
        <f ca="1">VLOOKUP(Table3[[#This Row],[PRODUCT ID]],Table1[[PRODUCT]:[SELLING PRICE]],4,FALSE)</f>
        <v>128</v>
      </c>
      <c r="K8252" s="16">
        <f ca="1">VLOOKUP(Table3[[#This Row],[PRODUCT ID]],Table1[[PRODUCT]:[SELLING PRICE]],5,FALSE)</f>
        <v>284.99769670136567</v>
      </c>
      <c r="L8252" s="16">
        <f ca="1">J8252*Table3[[#This Row],[QUANTITY]]</f>
        <v>1024</v>
      </c>
      <c r="M8252" s="16">
        <f ca="1">K8252*Table3[[#This Row],[QUANTITY]]*(1-Table3[[#This Row],[DISCOUNT %]])</f>
        <v>2181.6694991862132</v>
      </c>
      <c r="N8252" s="3">
        <f>DAY(Table3[[#This Row],[DATE]])</f>
        <v>4</v>
      </c>
      <c r="O8252" s="3" t="str">
        <f>TEXT(Table3[[#This Row],[DATE]],"mmm")</f>
        <v>Aug</v>
      </c>
      <c r="P8252" s="3">
        <f>YEAR(Table3[[#This Row],[DATE]])</f>
        <v>2043</v>
      </c>
    </row>
    <row r="8253" spans="1:16" x14ac:dyDescent="0.3">
      <c r="A8253" s="6">
        <v>52448</v>
      </c>
      <c r="B8253" s="7" t="s">
        <v>1961</v>
      </c>
      <c r="C8253" s="9">
        <f t="shared" ca="1" si="256"/>
        <v>14</v>
      </c>
      <c r="D8253" s="9" t="s">
        <v>2117</v>
      </c>
      <c r="E8253" s="9" t="s">
        <v>2116</v>
      </c>
      <c r="F8253" s="10">
        <f t="shared" ca="1" si="257"/>
        <v>6.5108446271213399E-2</v>
      </c>
      <c r="G8253" s="3" t="str">
        <f>VLOOKUP(Table3[[#This Row],[PRODUCT ID]],Table1[[PRODUCT]:[SELLING PRICE]],1,FALSE)</f>
        <v>Product909</v>
      </c>
      <c r="H8253" s="3" t="str">
        <f>VLOOKUP(Table3[[#This Row],[PRODUCT ID]],Table1[[PRODUCT]:[SELLING PRICE]],2,FALSE)</f>
        <v>Category1</v>
      </c>
      <c r="I8253" s="3" t="str">
        <f>VLOOKUP(Table3[[#This Row],[PRODUCT ID]],Table1[[PRODUCT]:[SELLING PRICE]],3,FALSE)</f>
        <v>Kg</v>
      </c>
      <c r="J8253" s="16">
        <f ca="1">VLOOKUP(Table3[[#This Row],[PRODUCT ID]],Table1[[PRODUCT]:[SELLING PRICE]],4,FALSE)</f>
        <v>138</v>
      </c>
      <c r="K8253" s="16">
        <f ca="1">VLOOKUP(Table3[[#This Row],[PRODUCT ID]],Table1[[PRODUCT]:[SELLING PRICE]],5,FALSE)</f>
        <v>42.881177761106628</v>
      </c>
      <c r="L8253" s="16">
        <f ca="1">J8253*Table3[[#This Row],[QUANTITY]]</f>
        <v>1932</v>
      </c>
      <c r="M8253" s="16">
        <f ca="1">K8253*Table3[[#This Row],[QUANTITY]]*(1-Table3[[#This Row],[DISCOUNT %]])</f>
        <v>561.24951263921776</v>
      </c>
      <c r="N8253" s="3">
        <f>DAY(Table3[[#This Row],[DATE]])</f>
        <v>5</v>
      </c>
      <c r="O8253" s="3" t="str">
        <f>TEXT(Table3[[#This Row],[DATE]],"mmm")</f>
        <v>Aug</v>
      </c>
      <c r="P8253" s="3">
        <f>YEAR(Table3[[#This Row],[DATE]])</f>
        <v>2043</v>
      </c>
    </row>
    <row r="8254" spans="1:16" x14ac:dyDescent="0.3">
      <c r="A8254" s="6">
        <v>52449</v>
      </c>
      <c r="B8254" s="7" t="s">
        <v>1962</v>
      </c>
      <c r="C8254" s="9">
        <f t="shared" ca="1" si="256"/>
        <v>15</v>
      </c>
      <c r="D8254" s="9" t="s">
        <v>2116</v>
      </c>
      <c r="E8254" s="9" t="s">
        <v>2118</v>
      </c>
      <c r="F8254" s="10">
        <f t="shared" ca="1" si="257"/>
        <v>7.5081542342746443E-3</v>
      </c>
      <c r="G8254" s="3" t="str">
        <f>VLOOKUP(Table3[[#This Row],[PRODUCT ID]],Table1[[PRODUCT]:[SELLING PRICE]],1,FALSE)</f>
        <v>Product910</v>
      </c>
      <c r="H8254" s="3" t="str">
        <f>VLOOKUP(Table3[[#This Row],[PRODUCT ID]],Table1[[PRODUCT]:[SELLING PRICE]],2,FALSE)</f>
        <v>Category2</v>
      </c>
      <c r="I8254" s="3" t="str">
        <f>VLOOKUP(Table3[[#This Row],[PRODUCT ID]],Table1[[PRODUCT]:[SELLING PRICE]],3,FALSE)</f>
        <v>No</v>
      </c>
      <c r="J8254" s="16">
        <f ca="1">VLOOKUP(Table3[[#This Row],[PRODUCT ID]],Table1[[PRODUCT]:[SELLING PRICE]],4,FALSE)</f>
        <v>99</v>
      </c>
      <c r="K8254" s="16">
        <f ca="1">VLOOKUP(Table3[[#This Row],[PRODUCT ID]],Table1[[PRODUCT]:[SELLING PRICE]],5,FALSE)</f>
        <v>208.15967475571708</v>
      </c>
      <c r="L8254" s="16">
        <f ca="1">J8254*Table3[[#This Row],[QUANTITY]]</f>
        <v>1485</v>
      </c>
      <c r="M8254" s="16">
        <f ca="1">K8254*Table3[[#This Row],[QUANTITY]]*(1-Table3[[#This Row],[DISCOUNT %]])</f>
        <v>3098.9516971844209</v>
      </c>
      <c r="N8254" s="3">
        <f>DAY(Table3[[#This Row],[DATE]])</f>
        <v>6</v>
      </c>
      <c r="O8254" s="3" t="str">
        <f>TEXT(Table3[[#This Row],[DATE]],"mmm")</f>
        <v>Aug</v>
      </c>
      <c r="P8254" s="3">
        <f>YEAR(Table3[[#This Row],[DATE]])</f>
        <v>2043</v>
      </c>
    </row>
    <row r="8255" spans="1:16" x14ac:dyDescent="0.3">
      <c r="A8255" s="6">
        <v>52450</v>
      </c>
      <c r="B8255" s="7" t="s">
        <v>1963</v>
      </c>
      <c r="C8255" s="9">
        <f t="shared" ca="1" si="256"/>
        <v>14</v>
      </c>
      <c r="D8255" s="9" t="s">
        <v>2116</v>
      </c>
      <c r="E8255" s="9" t="s">
        <v>2116</v>
      </c>
      <c r="F8255" s="10">
        <f t="shared" ca="1" si="257"/>
        <v>4.7227951085188562E-2</v>
      </c>
      <c r="G8255" s="3" t="str">
        <f>VLOOKUP(Table3[[#This Row],[PRODUCT ID]],Table1[[PRODUCT]:[SELLING PRICE]],1,FALSE)</f>
        <v>Product911</v>
      </c>
      <c r="H8255" s="3" t="str">
        <f>VLOOKUP(Table3[[#This Row],[PRODUCT ID]],Table1[[PRODUCT]:[SELLING PRICE]],2,FALSE)</f>
        <v>Category3</v>
      </c>
      <c r="I8255" s="3" t="str">
        <f>VLOOKUP(Table3[[#This Row],[PRODUCT ID]],Table1[[PRODUCT]:[SELLING PRICE]],3,FALSE)</f>
        <v>No</v>
      </c>
      <c r="J8255" s="16">
        <f ca="1">VLOOKUP(Table3[[#This Row],[PRODUCT ID]],Table1[[PRODUCT]:[SELLING PRICE]],4,FALSE)</f>
        <v>137</v>
      </c>
      <c r="K8255" s="16">
        <f ca="1">VLOOKUP(Table3[[#This Row],[PRODUCT ID]],Table1[[PRODUCT]:[SELLING PRICE]],5,FALSE)</f>
        <v>255.38320954191337</v>
      </c>
      <c r="L8255" s="16">
        <f ca="1">J8255*Table3[[#This Row],[QUANTITY]]</f>
        <v>1918</v>
      </c>
      <c r="M8255" s="16">
        <f ca="1">K8255*Table3[[#This Row],[QUANTITY]]*(1-Table3[[#This Row],[DISCOUNT %]])</f>
        <v>3406.5077733916523</v>
      </c>
      <c r="N8255" s="3">
        <f>DAY(Table3[[#This Row],[DATE]])</f>
        <v>7</v>
      </c>
      <c r="O8255" s="3" t="str">
        <f>TEXT(Table3[[#This Row],[DATE]],"mmm")</f>
        <v>Aug</v>
      </c>
      <c r="P8255" s="3">
        <f>YEAR(Table3[[#This Row],[DATE]])</f>
        <v>2043</v>
      </c>
    </row>
    <row r="8256" spans="1:16" x14ac:dyDescent="0.3">
      <c r="A8256" s="6">
        <v>52451</v>
      </c>
      <c r="B8256" s="7" t="s">
        <v>1964</v>
      </c>
      <c r="C8256" s="9">
        <f t="shared" ca="1" si="256"/>
        <v>8</v>
      </c>
      <c r="D8256" s="9" t="s">
        <v>2116</v>
      </c>
      <c r="E8256" s="9" t="s">
        <v>2116</v>
      </c>
      <c r="F8256" s="10">
        <f t="shared" ca="1" si="257"/>
        <v>6.2924704504866397E-2</v>
      </c>
      <c r="G8256" s="3" t="str">
        <f>VLOOKUP(Table3[[#This Row],[PRODUCT ID]],Table1[[PRODUCT]:[SELLING PRICE]],1,FALSE)</f>
        <v>Product912</v>
      </c>
      <c r="H8256" s="3" t="str">
        <f>VLOOKUP(Table3[[#This Row],[PRODUCT ID]],Table1[[PRODUCT]:[SELLING PRICE]],2,FALSE)</f>
        <v>Category4</v>
      </c>
      <c r="I8256" s="3" t="str">
        <f>VLOOKUP(Table3[[#This Row],[PRODUCT ID]],Table1[[PRODUCT]:[SELLING PRICE]],3,FALSE)</f>
        <v>Ft</v>
      </c>
      <c r="J8256" s="16">
        <f ca="1">VLOOKUP(Table3[[#This Row],[PRODUCT ID]],Table1[[PRODUCT]:[SELLING PRICE]],4,FALSE)</f>
        <v>26</v>
      </c>
      <c r="K8256" s="16">
        <f ca="1">VLOOKUP(Table3[[#This Row],[PRODUCT ID]],Table1[[PRODUCT]:[SELLING PRICE]],5,FALSE)</f>
        <v>285.45690606964723</v>
      </c>
      <c r="L8256" s="16">
        <f ca="1">J8256*Table3[[#This Row],[QUANTITY]]</f>
        <v>208</v>
      </c>
      <c r="M8256" s="16">
        <f ca="1">K8256*Table3[[#This Row],[QUANTITY]]*(1-Table3[[#This Row],[DISCOUNT %]])</f>
        <v>2139.9569168507301</v>
      </c>
      <c r="N8256" s="3">
        <f>DAY(Table3[[#This Row],[DATE]])</f>
        <v>8</v>
      </c>
      <c r="O8256" s="3" t="str">
        <f>TEXT(Table3[[#This Row],[DATE]],"mmm")</f>
        <v>Aug</v>
      </c>
      <c r="P8256" s="3">
        <f>YEAR(Table3[[#This Row],[DATE]])</f>
        <v>2043</v>
      </c>
    </row>
    <row r="8257" spans="1:16" x14ac:dyDescent="0.3">
      <c r="A8257" s="6">
        <v>52452</v>
      </c>
      <c r="B8257" s="7" t="s">
        <v>1965</v>
      </c>
      <c r="C8257" s="9">
        <f t="shared" ca="1" si="256"/>
        <v>13</v>
      </c>
      <c r="D8257" s="9" t="s">
        <v>2116</v>
      </c>
      <c r="E8257" s="9" t="s">
        <v>2116</v>
      </c>
      <c r="F8257" s="10">
        <f t="shared" ca="1" si="257"/>
        <v>7.021042011038657E-2</v>
      </c>
      <c r="G8257" s="3" t="str">
        <f>VLOOKUP(Table3[[#This Row],[PRODUCT ID]],Table1[[PRODUCT]:[SELLING PRICE]],1,FALSE)</f>
        <v>Product913</v>
      </c>
      <c r="H8257" s="3" t="str">
        <f>VLOOKUP(Table3[[#This Row],[PRODUCT ID]],Table1[[PRODUCT]:[SELLING PRICE]],2,FALSE)</f>
        <v>Category1</v>
      </c>
      <c r="I8257" s="3" t="str">
        <f>VLOOKUP(Table3[[#This Row],[PRODUCT ID]],Table1[[PRODUCT]:[SELLING PRICE]],3,FALSE)</f>
        <v>No</v>
      </c>
      <c r="J8257" s="16">
        <f ca="1">VLOOKUP(Table3[[#This Row],[PRODUCT ID]],Table1[[PRODUCT]:[SELLING PRICE]],4,FALSE)</f>
        <v>19</v>
      </c>
      <c r="K8257" s="16">
        <f ca="1">VLOOKUP(Table3[[#This Row],[PRODUCT ID]],Table1[[PRODUCT]:[SELLING PRICE]],5,FALSE)</f>
        <v>282.53623524463438</v>
      </c>
      <c r="L8257" s="16">
        <f ca="1">J8257*Table3[[#This Row],[QUANTITY]]</f>
        <v>247</v>
      </c>
      <c r="M8257" s="16">
        <f ca="1">K8257*Table3[[#This Row],[QUANTITY]]*(1-Table3[[#This Row],[DISCOUNT %]])</f>
        <v>3415.0902171321204</v>
      </c>
      <c r="N8257" s="3">
        <f>DAY(Table3[[#This Row],[DATE]])</f>
        <v>9</v>
      </c>
      <c r="O8257" s="3" t="str">
        <f>TEXT(Table3[[#This Row],[DATE]],"mmm")</f>
        <v>Aug</v>
      </c>
      <c r="P8257" s="3">
        <f>YEAR(Table3[[#This Row],[DATE]])</f>
        <v>2043</v>
      </c>
    </row>
    <row r="8258" spans="1:16" x14ac:dyDescent="0.3">
      <c r="A8258" s="6">
        <v>52453</v>
      </c>
      <c r="B8258" s="7" t="s">
        <v>1966</v>
      </c>
      <c r="C8258" s="9">
        <f t="shared" ca="1" si="256"/>
        <v>2</v>
      </c>
      <c r="D8258" s="9" t="s">
        <v>2115</v>
      </c>
      <c r="E8258" s="9" t="s">
        <v>2116</v>
      </c>
      <c r="F8258" s="10">
        <f t="shared" ca="1" si="257"/>
        <v>2.1376518447541737E-3</v>
      </c>
      <c r="G8258" s="3" t="str">
        <f>VLOOKUP(Table3[[#This Row],[PRODUCT ID]],Table1[[PRODUCT]:[SELLING PRICE]],1,FALSE)</f>
        <v>Product914</v>
      </c>
      <c r="H8258" s="3" t="str">
        <f>VLOOKUP(Table3[[#This Row],[PRODUCT ID]],Table1[[PRODUCT]:[SELLING PRICE]],2,FALSE)</f>
        <v>Category2</v>
      </c>
      <c r="I8258" s="3" t="str">
        <f>VLOOKUP(Table3[[#This Row],[PRODUCT ID]],Table1[[PRODUCT]:[SELLING PRICE]],3,FALSE)</f>
        <v>Kg</v>
      </c>
      <c r="J8258" s="16">
        <f ca="1">VLOOKUP(Table3[[#This Row],[PRODUCT ID]],Table1[[PRODUCT]:[SELLING PRICE]],4,FALSE)</f>
        <v>136</v>
      </c>
      <c r="K8258" s="16">
        <f ca="1">VLOOKUP(Table3[[#This Row],[PRODUCT ID]],Table1[[PRODUCT]:[SELLING PRICE]],5,FALSE)</f>
        <v>199.9648708155386</v>
      </c>
      <c r="L8258" s="16">
        <f ca="1">J8258*Table3[[#This Row],[QUANTITY]]</f>
        <v>272</v>
      </c>
      <c r="M8258" s="16">
        <f ca="1">K8258*Table3[[#This Row],[QUANTITY]]*(1-Table3[[#This Row],[DISCOUNT %]])</f>
        <v>399.07483108110745</v>
      </c>
      <c r="N8258" s="3">
        <f>DAY(Table3[[#This Row],[DATE]])</f>
        <v>10</v>
      </c>
      <c r="O8258" s="3" t="str">
        <f>TEXT(Table3[[#This Row],[DATE]],"mmm")</f>
        <v>Aug</v>
      </c>
      <c r="P8258" s="3">
        <f>YEAR(Table3[[#This Row],[DATE]])</f>
        <v>2043</v>
      </c>
    </row>
    <row r="8259" spans="1:16" x14ac:dyDescent="0.3">
      <c r="A8259" s="6">
        <v>52454</v>
      </c>
      <c r="B8259" s="7" t="s">
        <v>1967</v>
      </c>
      <c r="C8259" s="9">
        <f t="shared" ref="C8259:C8322" ca="1" si="258">RANDBETWEEN(1,15)</f>
        <v>12</v>
      </c>
      <c r="D8259" s="9" t="s">
        <v>2116</v>
      </c>
      <c r="E8259" s="9" t="s">
        <v>2116</v>
      </c>
      <c r="F8259" s="10">
        <f t="shared" ref="F8259:F8322" ca="1" si="259">RAND()*(0.1)</f>
        <v>9.0200360679286246E-2</v>
      </c>
      <c r="G8259" s="3" t="str">
        <f>VLOOKUP(Table3[[#This Row],[PRODUCT ID]],Table1[[PRODUCT]:[SELLING PRICE]],1,FALSE)</f>
        <v>Product915</v>
      </c>
      <c r="H8259" s="3" t="str">
        <f>VLOOKUP(Table3[[#This Row],[PRODUCT ID]],Table1[[PRODUCT]:[SELLING PRICE]],2,FALSE)</f>
        <v>Category3</v>
      </c>
      <c r="I8259" s="3" t="str">
        <f>VLOOKUP(Table3[[#This Row],[PRODUCT ID]],Table1[[PRODUCT]:[SELLING PRICE]],3,FALSE)</f>
        <v>Kg</v>
      </c>
      <c r="J8259" s="16">
        <f ca="1">VLOOKUP(Table3[[#This Row],[PRODUCT ID]],Table1[[PRODUCT]:[SELLING PRICE]],4,FALSE)</f>
        <v>13</v>
      </c>
      <c r="K8259" s="16">
        <f ca="1">VLOOKUP(Table3[[#This Row],[PRODUCT ID]],Table1[[PRODUCT]:[SELLING PRICE]],5,FALSE)</f>
        <v>228.27124719640116</v>
      </c>
      <c r="L8259" s="16">
        <f ca="1">J8259*Table3[[#This Row],[QUANTITY]]</f>
        <v>156</v>
      </c>
      <c r="M8259" s="16">
        <f ca="1">K8259*Table3[[#This Row],[QUANTITY]]*(1-Table3[[#This Row],[DISCOUNT %]])</f>
        <v>2492.1731803989032</v>
      </c>
      <c r="N8259" s="3">
        <f>DAY(Table3[[#This Row],[DATE]])</f>
        <v>11</v>
      </c>
      <c r="O8259" s="3" t="str">
        <f>TEXT(Table3[[#This Row],[DATE]],"mmm")</f>
        <v>Aug</v>
      </c>
      <c r="P8259" s="3">
        <f>YEAR(Table3[[#This Row],[DATE]])</f>
        <v>2043</v>
      </c>
    </row>
    <row r="8260" spans="1:16" x14ac:dyDescent="0.3">
      <c r="A8260" s="6">
        <v>52455</v>
      </c>
      <c r="B8260" s="7" t="s">
        <v>1968</v>
      </c>
      <c r="C8260" s="9">
        <f t="shared" ca="1" si="258"/>
        <v>8</v>
      </c>
      <c r="D8260" s="9" t="s">
        <v>2117</v>
      </c>
      <c r="E8260" s="9" t="s">
        <v>2118</v>
      </c>
      <c r="F8260" s="10">
        <f t="shared" ca="1" si="259"/>
        <v>3.9359950790153947E-2</v>
      </c>
      <c r="G8260" s="3" t="str">
        <f>VLOOKUP(Table3[[#This Row],[PRODUCT ID]],Table1[[PRODUCT]:[SELLING PRICE]],1,FALSE)</f>
        <v>Product916</v>
      </c>
      <c r="H8260" s="3" t="str">
        <f>VLOOKUP(Table3[[#This Row],[PRODUCT ID]],Table1[[PRODUCT]:[SELLING PRICE]],2,FALSE)</f>
        <v>Category4</v>
      </c>
      <c r="I8260" s="3" t="str">
        <f>VLOOKUP(Table3[[#This Row],[PRODUCT ID]],Table1[[PRODUCT]:[SELLING PRICE]],3,FALSE)</f>
        <v>Lt</v>
      </c>
      <c r="J8260" s="16">
        <f ca="1">VLOOKUP(Table3[[#This Row],[PRODUCT ID]],Table1[[PRODUCT]:[SELLING PRICE]],4,FALSE)</f>
        <v>126</v>
      </c>
      <c r="K8260" s="16">
        <f ca="1">VLOOKUP(Table3[[#This Row],[PRODUCT ID]],Table1[[PRODUCT]:[SELLING PRICE]],5,FALSE)</f>
        <v>89.197050579596436</v>
      </c>
      <c r="L8260" s="16">
        <f ca="1">J8260*Table3[[#This Row],[QUANTITY]]</f>
        <v>1008</v>
      </c>
      <c r="M8260" s="16">
        <f ca="1">K8260*Table3[[#This Row],[QUANTITY]]*(1-Table3[[#This Row],[DISCOUNT %]])</f>
        <v>685.49007246525321</v>
      </c>
      <c r="N8260" s="3">
        <f>DAY(Table3[[#This Row],[DATE]])</f>
        <v>12</v>
      </c>
      <c r="O8260" s="3" t="str">
        <f>TEXT(Table3[[#This Row],[DATE]],"mmm")</f>
        <v>Aug</v>
      </c>
      <c r="P8260" s="3">
        <f>YEAR(Table3[[#This Row],[DATE]])</f>
        <v>2043</v>
      </c>
    </row>
    <row r="8261" spans="1:16" x14ac:dyDescent="0.3">
      <c r="A8261" s="6">
        <v>52456</v>
      </c>
      <c r="B8261" s="7" t="s">
        <v>1969</v>
      </c>
      <c r="C8261" s="9">
        <f t="shared" ca="1" si="258"/>
        <v>4</v>
      </c>
      <c r="D8261" s="9" t="s">
        <v>2115</v>
      </c>
      <c r="E8261" s="9" t="s">
        <v>2118</v>
      </c>
      <c r="F8261" s="10">
        <f t="shared" ca="1" si="259"/>
        <v>7.8183542181369369E-3</v>
      </c>
      <c r="G8261" s="3" t="str">
        <f>VLOOKUP(Table3[[#This Row],[PRODUCT ID]],Table1[[PRODUCT]:[SELLING PRICE]],1,FALSE)</f>
        <v>Product917</v>
      </c>
      <c r="H8261" s="3" t="str">
        <f>VLOOKUP(Table3[[#This Row],[PRODUCT ID]],Table1[[PRODUCT]:[SELLING PRICE]],2,FALSE)</f>
        <v>Category5</v>
      </c>
      <c r="I8261" s="3" t="str">
        <f>VLOOKUP(Table3[[#This Row],[PRODUCT ID]],Table1[[PRODUCT]:[SELLING PRICE]],3,FALSE)</f>
        <v>Kg</v>
      </c>
      <c r="J8261" s="16">
        <f ca="1">VLOOKUP(Table3[[#This Row],[PRODUCT ID]],Table1[[PRODUCT]:[SELLING PRICE]],4,FALSE)</f>
        <v>168</v>
      </c>
      <c r="K8261" s="16">
        <f ca="1">VLOOKUP(Table3[[#This Row],[PRODUCT ID]],Table1[[PRODUCT]:[SELLING PRICE]],5,FALSE)</f>
        <v>299.24150837548223</v>
      </c>
      <c r="L8261" s="16">
        <f ca="1">J8261*Table3[[#This Row],[QUANTITY]]</f>
        <v>672</v>
      </c>
      <c r="M8261" s="16">
        <f ca="1">K8261*Table3[[#This Row],[QUANTITY]]*(1-Table3[[#This Row],[DISCOUNT %]])</f>
        <v>1187.6077290649325</v>
      </c>
      <c r="N8261" s="3">
        <f>DAY(Table3[[#This Row],[DATE]])</f>
        <v>13</v>
      </c>
      <c r="O8261" s="3" t="str">
        <f>TEXT(Table3[[#This Row],[DATE]],"mmm")</f>
        <v>Aug</v>
      </c>
      <c r="P8261" s="3">
        <f>YEAR(Table3[[#This Row],[DATE]])</f>
        <v>2043</v>
      </c>
    </row>
    <row r="8262" spans="1:16" x14ac:dyDescent="0.3">
      <c r="A8262" s="6">
        <v>52457</v>
      </c>
      <c r="B8262" s="7" t="s">
        <v>1970</v>
      </c>
      <c r="C8262" s="9">
        <f t="shared" ca="1" si="258"/>
        <v>13</v>
      </c>
      <c r="D8262" s="9" t="s">
        <v>2115</v>
      </c>
      <c r="E8262" s="9" t="s">
        <v>2116</v>
      </c>
      <c r="F8262" s="10">
        <f t="shared" ca="1" si="259"/>
        <v>7.0417915581239554E-3</v>
      </c>
      <c r="G8262" s="3" t="str">
        <f>VLOOKUP(Table3[[#This Row],[PRODUCT ID]],Table1[[PRODUCT]:[SELLING PRICE]],1,FALSE)</f>
        <v>Product918</v>
      </c>
      <c r="H8262" s="3" t="str">
        <f>VLOOKUP(Table3[[#This Row],[PRODUCT ID]],Table1[[PRODUCT]:[SELLING PRICE]],2,FALSE)</f>
        <v>Category1</v>
      </c>
      <c r="I8262" s="3" t="str">
        <f>VLOOKUP(Table3[[#This Row],[PRODUCT ID]],Table1[[PRODUCT]:[SELLING PRICE]],3,FALSE)</f>
        <v>Lt</v>
      </c>
      <c r="J8262" s="16">
        <f ca="1">VLOOKUP(Table3[[#This Row],[PRODUCT ID]],Table1[[PRODUCT]:[SELLING PRICE]],4,FALSE)</f>
        <v>248</v>
      </c>
      <c r="K8262" s="16">
        <f ca="1">VLOOKUP(Table3[[#This Row],[PRODUCT ID]],Table1[[PRODUCT]:[SELLING PRICE]],5,FALSE)</f>
        <v>184.07392476325782</v>
      </c>
      <c r="L8262" s="16">
        <f ca="1">J8262*Table3[[#This Row],[QUANTITY]]</f>
        <v>3224</v>
      </c>
      <c r="M8262" s="16">
        <f ca="1">K8262*Table3[[#This Row],[QUANTITY]]*(1-Table3[[#This Row],[DISCOUNT %]])</f>
        <v>2376.1102891992591</v>
      </c>
      <c r="N8262" s="3">
        <f>DAY(Table3[[#This Row],[DATE]])</f>
        <v>14</v>
      </c>
      <c r="O8262" s="3" t="str">
        <f>TEXT(Table3[[#This Row],[DATE]],"mmm")</f>
        <v>Aug</v>
      </c>
      <c r="P8262" s="3">
        <f>YEAR(Table3[[#This Row],[DATE]])</f>
        <v>2043</v>
      </c>
    </row>
    <row r="8263" spans="1:16" x14ac:dyDescent="0.3">
      <c r="A8263" s="6">
        <v>52458</v>
      </c>
      <c r="B8263" s="7" t="s">
        <v>1971</v>
      </c>
      <c r="C8263" s="9">
        <f t="shared" ca="1" si="258"/>
        <v>14</v>
      </c>
      <c r="D8263" s="9" t="s">
        <v>2115</v>
      </c>
      <c r="E8263" s="9" t="s">
        <v>2116</v>
      </c>
      <c r="F8263" s="10">
        <f t="shared" ca="1" si="259"/>
        <v>5.704116116025202E-2</v>
      </c>
      <c r="G8263" s="3" t="str">
        <f>VLOOKUP(Table3[[#This Row],[PRODUCT ID]],Table1[[PRODUCT]:[SELLING PRICE]],1,FALSE)</f>
        <v>Product919</v>
      </c>
      <c r="H8263" s="3" t="str">
        <f>VLOOKUP(Table3[[#This Row],[PRODUCT ID]],Table1[[PRODUCT]:[SELLING PRICE]],2,FALSE)</f>
        <v>Category2</v>
      </c>
      <c r="I8263" s="3" t="str">
        <f>VLOOKUP(Table3[[#This Row],[PRODUCT ID]],Table1[[PRODUCT]:[SELLING PRICE]],3,FALSE)</f>
        <v>Ft</v>
      </c>
      <c r="J8263" s="16">
        <f ca="1">VLOOKUP(Table3[[#This Row],[PRODUCT ID]],Table1[[PRODUCT]:[SELLING PRICE]],4,FALSE)</f>
        <v>128</v>
      </c>
      <c r="K8263" s="16">
        <f ca="1">VLOOKUP(Table3[[#This Row],[PRODUCT ID]],Table1[[PRODUCT]:[SELLING PRICE]],5,FALSE)</f>
        <v>80.016640633855189</v>
      </c>
      <c r="L8263" s="16">
        <f ca="1">J8263*Table3[[#This Row],[QUANTITY]]</f>
        <v>1792</v>
      </c>
      <c r="M8263" s="16">
        <f ca="1">K8263*Table3[[#This Row],[QUANTITY]]*(1-Table3[[#This Row],[DISCOUNT %]])</f>
        <v>1056.3335795594048</v>
      </c>
      <c r="N8263" s="3">
        <f>DAY(Table3[[#This Row],[DATE]])</f>
        <v>15</v>
      </c>
      <c r="O8263" s="3" t="str">
        <f>TEXT(Table3[[#This Row],[DATE]],"mmm")</f>
        <v>Aug</v>
      </c>
      <c r="P8263" s="3">
        <f>YEAR(Table3[[#This Row],[DATE]])</f>
        <v>2043</v>
      </c>
    </row>
    <row r="8264" spans="1:16" x14ac:dyDescent="0.3">
      <c r="A8264" s="6">
        <v>52459</v>
      </c>
      <c r="B8264" s="7" t="s">
        <v>1972</v>
      </c>
      <c r="C8264" s="9">
        <f t="shared" ca="1" si="258"/>
        <v>1</v>
      </c>
      <c r="D8264" s="9" t="s">
        <v>2116</v>
      </c>
      <c r="E8264" s="9" t="s">
        <v>2116</v>
      </c>
      <c r="F8264" s="10">
        <f t="shared" ca="1" si="259"/>
        <v>8.5051162139790054E-2</v>
      </c>
      <c r="G8264" s="3" t="str">
        <f>VLOOKUP(Table3[[#This Row],[PRODUCT ID]],Table1[[PRODUCT]:[SELLING PRICE]],1,FALSE)</f>
        <v>Product920</v>
      </c>
      <c r="H8264" s="3" t="str">
        <f>VLOOKUP(Table3[[#This Row],[PRODUCT ID]],Table1[[PRODUCT]:[SELLING PRICE]],2,FALSE)</f>
        <v>Category3</v>
      </c>
      <c r="I8264" s="3" t="str">
        <f>VLOOKUP(Table3[[#This Row],[PRODUCT ID]],Table1[[PRODUCT]:[SELLING PRICE]],3,FALSE)</f>
        <v>Kg</v>
      </c>
      <c r="J8264" s="16">
        <f ca="1">VLOOKUP(Table3[[#This Row],[PRODUCT ID]],Table1[[PRODUCT]:[SELLING PRICE]],4,FALSE)</f>
        <v>191</v>
      </c>
      <c r="K8264" s="16">
        <f ca="1">VLOOKUP(Table3[[#This Row],[PRODUCT ID]],Table1[[PRODUCT]:[SELLING PRICE]],5,FALSE)</f>
        <v>122.94912497008576</v>
      </c>
      <c r="L8264" s="16">
        <f ca="1">J8264*Table3[[#This Row],[QUANTITY]]</f>
        <v>191</v>
      </c>
      <c r="M8264" s="16">
        <f ca="1">K8264*Table3[[#This Row],[QUANTITY]]*(1-Table3[[#This Row],[DISCOUNT %]])</f>
        <v>112.4921590073097</v>
      </c>
      <c r="N8264" s="3">
        <f>DAY(Table3[[#This Row],[DATE]])</f>
        <v>16</v>
      </c>
      <c r="O8264" s="3" t="str">
        <f>TEXT(Table3[[#This Row],[DATE]],"mmm")</f>
        <v>Aug</v>
      </c>
      <c r="P8264" s="3">
        <f>YEAR(Table3[[#This Row],[DATE]])</f>
        <v>2043</v>
      </c>
    </row>
    <row r="8265" spans="1:16" x14ac:dyDescent="0.3">
      <c r="A8265" s="6">
        <v>52460</v>
      </c>
      <c r="B8265" s="7" t="s">
        <v>1973</v>
      </c>
      <c r="C8265" s="9">
        <f t="shared" ca="1" si="258"/>
        <v>1</v>
      </c>
      <c r="D8265" s="9" t="s">
        <v>2116</v>
      </c>
      <c r="E8265" s="9" t="s">
        <v>2116</v>
      </c>
      <c r="F8265" s="10">
        <f t="shared" ca="1" si="259"/>
        <v>1.851358527995858E-2</v>
      </c>
      <c r="G8265" s="3" t="str">
        <f>VLOOKUP(Table3[[#This Row],[PRODUCT ID]],Table1[[PRODUCT]:[SELLING PRICE]],1,FALSE)</f>
        <v>Product921</v>
      </c>
      <c r="H8265" s="3" t="str">
        <f>VLOOKUP(Table3[[#This Row],[PRODUCT ID]],Table1[[PRODUCT]:[SELLING PRICE]],2,FALSE)</f>
        <v>Category4</v>
      </c>
      <c r="I8265" s="3" t="str">
        <f>VLOOKUP(Table3[[#This Row],[PRODUCT ID]],Table1[[PRODUCT]:[SELLING PRICE]],3,FALSE)</f>
        <v>No</v>
      </c>
      <c r="J8265" s="16">
        <f ca="1">VLOOKUP(Table3[[#This Row],[PRODUCT ID]],Table1[[PRODUCT]:[SELLING PRICE]],4,FALSE)</f>
        <v>57</v>
      </c>
      <c r="K8265" s="16">
        <f ca="1">VLOOKUP(Table3[[#This Row],[PRODUCT ID]],Table1[[PRODUCT]:[SELLING PRICE]],5,FALSE)</f>
        <v>230.41738090018362</v>
      </c>
      <c r="L8265" s="16">
        <f ca="1">J8265*Table3[[#This Row],[QUANTITY]]</f>
        <v>57</v>
      </c>
      <c r="M8265" s="16">
        <f ca="1">K8265*Table3[[#This Row],[QUANTITY]]*(1-Table3[[#This Row],[DISCOUNT %]])</f>
        <v>226.15152906890336</v>
      </c>
      <c r="N8265" s="3">
        <f>DAY(Table3[[#This Row],[DATE]])</f>
        <v>17</v>
      </c>
      <c r="O8265" s="3" t="str">
        <f>TEXT(Table3[[#This Row],[DATE]],"mmm")</f>
        <v>Aug</v>
      </c>
      <c r="P8265" s="3">
        <f>YEAR(Table3[[#This Row],[DATE]])</f>
        <v>2043</v>
      </c>
    </row>
    <row r="8266" spans="1:16" x14ac:dyDescent="0.3">
      <c r="A8266" s="6">
        <v>52461</v>
      </c>
      <c r="B8266" s="7" t="s">
        <v>1974</v>
      </c>
      <c r="C8266" s="9">
        <f t="shared" ca="1" si="258"/>
        <v>14</v>
      </c>
      <c r="D8266" s="9" t="s">
        <v>2116</v>
      </c>
      <c r="E8266" s="9" t="s">
        <v>2118</v>
      </c>
      <c r="F8266" s="10">
        <f t="shared" ca="1" si="259"/>
        <v>1.2267506384773719E-2</v>
      </c>
      <c r="G8266" s="3" t="str">
        <f>VLOOKUP(Table3[[#This Row],[PRODUCT ID]],Table1[[PRODUCT]:[SELLING PRICE]],1,FALSE)</f>
        <v>Product922</v>
      </c>
      <c r="H8266" s="3" t="str">
        <f>VLOOKUP(Table3[[#This Row],[PRODUCT ID]],Table1[[PRODUCT]:[SELLING PRICE]],2,FALSE)</f>
        <v>Category5</v>
      </c>
      <c r="I8266" s="3" t="str">
        <f>VLOOKUP(Table3[[#This Row],[PRODUCT ID]],Table1[[PRODUCT]:[SELLING PRICE]],3,FALSE)</f>
        <v>No</v>
      </c>
      <c r="J8266" s="16">
        <f ca="1">VLOOKUP(Table3[[#This Row],[PRODUCT ID]],Table1[[PRODUCT]:[SELLING PRICE]],4,FALSE)</f>
        <v>247</v>
      </c>
      <c r="K8266" s="16">
        <f ca="1">VLOOKUP(Table3[[#This Row],[PRODUCT ID]],Table1[[PRODUCT]:[SELLING PRICE]],5,FALSE)</f>
        <v>148.0840884049434</v>
      </c>
      <c r="L8266" s="16">
        <f ca="1">J8266*Table3[[#This Row],[QUANTITY]]</f>
        <v>3458</v>
      </c>
      <c r="M8266" s="16">
        <f ca="1">K8266*Table3[[#This Row],[QUANTITY]]*(1-Table3[[#This Row],[DISCOUNT %]])</f>
        <v>2047.744522669333</v>
      </c>
      <c r="N8266" s="3">
        <f>DAY(Table3[[#This Row],[DATE]])</f>
        <v>18</v>
      </c>
      <c r="O8266" s="3" t="str">
        <f>TEXT(Table3[[#This Row],[DATE]],"mmm")</f>
        <v>Aug</v>
      </c>
      <c r="P8266" s="3">
        <f>YEAR(Table3[[#This Row],[DATE]])</f>
        <v>2043</v>
      </c>
    </row>
    <row r="8267" spans="1:16" x14ac:dyDescent="0.3">
      <c r="A8267" s="6">
        <v>52462</v>
      </c>
      <c r="B8267" s="7" t="s">
        <v>1975</v>
      </c>
      <c r="C8267" s="9">
        <f t="shared" ca="1" si="258"/>
        <v>5</v>
      </c>
      <c r="D8267" s="9" t="s">
        <v>2115</v>
      </c>
      <c r="E8267" s="9" t="s">
        <v>2116</v>
      </c>
      <c r="F8267" s="10">
        <f t="shared" ca="1" si="259"/>
        <v>9.0919330464498075E-3</v>
      </c>
      <c r="G8267" s="3" t="str">
        <f>VLOOKUP(Table3[[#This Row],[PRODUCT ID]],Table1[[PRODUCT]:[SELLING PRICE]],1,FALSE)</f>
        <v>Product923</v>
      </c>
      <c r="H8267" s="3" t="str">
        <f>VLOOKUP(Table3[[#This Row],[PRODUCT ID]],Table1[[PRODUCT]:[SELLING PRICE]],2,FALSE)</f>
        <v>Category1</v>
      </c>
      <c r="I8267" s="3" t="str">
        <f>VLOOKUP(Table3[[#This Row],[PRODUCT ID]],Table1[[PRODUCT]:[SELLING PRICE]],3,FALSE)</f>
        <v>Ft</v>
      </c>
      <c r="J8267" s="16">
        <f ca="1">VLOOKUP(Table3[[#This Row],[PRODUCT ID]],Table1[[PRODUCT]:[SELLING PRICE]],4,FALSE)</f>
        <v>126</v>
      </c>
      <c r="K8267" s="16">
        <f ca="1">VLOOKUP(Table3[[#This Row],[PRODUCT ID]],Table1[[PRODUCT]:[SELLING PRICE]],5,FALSE)</f>
        <v>132.3613868898843</v>
      </c>
      <c r="L8267" s="16">
        <f ca="1">J8267*Table3[[#This Row],[QUANTITY]]</f>
        <v>630</v>
      </c>
      <c r="M8267" s="16">
        <f ca="1">K8267*Table3[[#This Row],[QUANTITY]]*(1-Table3[[#This Row],[DISCOUNT %]])</f>
        <v>655.78983011173113</v>
      </c>
      <c r="N8267" s="3">
        <f>DAY(Table3[[#This Row],[DATE]])</f>
        <v>19</v>
      </c>
      <c r="O8267" s="3" t="str">
        <f>TEXT(Table3[[#This Row],[DATE]],"mmm")</f>
        <v>Aug</v>
      </c>
      <c r="P8267" s="3">
        <f>YEAR(Table3[[#This Row],[DATE]])</f>
        <v>2043</v>
      </c>
    </row>
    <row r="8268" spans="1:16" x14ac:dyDescent="0.3">
      <c r="A8268" s="6">
        <v>52463</v>
      </c>
      <c r="B8268" s="7" t="s">
        <v>1976</v>
      </c>
      <c r="C8268" s="9">
        <f t="shared" ca="1" si="258"/>
        <v>4</v>
      </c>
      <c r="D8268" s="9" t="s">
        <v>2117</v>
      </c>
      <c r="E8268" s="9" t="s">
        <v>2116</v>
      </c>
      <c r="F8268" s="10">
        <f t="shared" ca="1" si="259"/>
        <v>2.636154907726922E-2</v>
      </c>
      <c r="G8268" s="3" t="str">
        <f>VLOOKUP(Table3[[#This Row],[PRODUCT ID]],Table1[[PRODUCT]:[SELLING PRICE]],1,FALSE)</f>
        <v>Product924</v>
      </c>
      <c r="H8268" s="3" t="str">
        <f>VLOOKUP(Table3[[#This Row],[PRODUCT ID]],Table1[[PRODUCT]:[SELLING PRICE]],2,FALSE)</f>
        <v>Category2</v>
      </c>
      <c r="I8268" s="3" t="str">
        <f>VLOOKUP(Table3[[#This Row],[PRODUCT ID]],Table1[[PRODUCT]:[SELLING PRICE]],3,FALSE)</f>
        <v>No</v>
      </c>
      <c r="J8268" s="16">
        <f ca="1">VLOOKUP(Table3[[#This Row],[PRODUCT ID]],Table1[[PRODUCT]:[SELLING PRICE]],4,FALSE)</f>
        <v>246</v>
      </c>
      <c r="K8268" s="16">
        <f ca="1">VLOOKUP(Table3[[#This Row],[PRODUCT ID]],Table1[[PRODUCT]:[SELLING PRICE]],5,FALSE)</f>
        <v>310.32879560916336</v>
      </c>
      <c r="L8268" s="16">
        <f ca="1">J8268*Table3[[#This Row],[QUANTITY]]</f>
        <v>984</v>
      </c>
      <c r="M8268" s="16">
        <f ca="1">K8268*Table3[[#This Row],[QUANTITY]]*(1-Table3[[#This Row],[DISCOUNT %]])</f>
        <v>1208.5921913344903</v>
      </c>
      <c r="N8268" s="3">
        <f>DAY(Table3[[#This Row],[DATE]])</f>
        <v>20</v>
      </c>
      <c r="O8268" s="3" t="str">
        <f>TEXT(Table3[[#This Row],[DATE]],"mmm")</f>
        <v>Aug</v>
      </c>
      <c r="P8268" s="3">
        <f>YEAR(Table3[[#This Row],[DATE]])</f>
        <v>2043</v>
      </c>
    </row>
    <row r="8269" spans="1:16" x14ac:dyDescent="0.3">
      <c r="A8269" s="6">
        <v>52464</v>
      </c>
      <c r="B8269" s="7" t="s">
        <v>1977</v>
      </c>
      <c r="C8269" s="9">
        <f t="shared" ca="1" si="258"/>
        <v>15</v>
      </c>
      <c r="D8269" s="9" t="s">
        <v>2117</v>
      </c>
      <c r="E8269" s="9" t="s">
        <v>2116</v>
      </c>
      <c r="F8269" s="10">
        <f t="shared" ca="1" si="259"/>
        <v>3.0403090418772694E-2</v>
      </c>
      <c r="G8269" s="3" t="str">
        <f>VLOOKUP(Table3[[#This Row],[PRODUCT ID]],Table1[[PRODUCT]:[SELLING PRICE]],1,FALSE)</f>
        <v>Product925</v>
      </c>
      <c r="H8269" s="3" t="str">
        <f>VLOOKUP(Table3[[#This Row],[PRODUCT ID]],Table1[[PRODUCT]:[SELLING PRICE]],2,FALSE)</f>
        <v>Category3</v>
      </c>
      <c r="I8269" s="3" t="str">
        <f>VLOOKUP(Table3[[#This Row],[PRODUCT ID]],Table1[[PRODUCT]:[SELLING PRICE]],3,FALSE)</f>
        <v>Kg</v>
      </c>
      <c r="J8269" s="16">
        <f ca="1">VLOOKUP(Table3[[#This Row],[PRODUCT ID]],Table1[[PRODUCT]:[SELLING PRICE]],4,FALSE)</f>
        <v>167</v>
      </c>
      <c r="K8269" s="16">
        <f ca="1">VLOOKUP(Table3[[#This Row],[PRODUCT ID]],Table1[[PRODUCT]:[SELLING PRICE]],5,FALSE)</f>
        <v>117.33465402881974</v>
      </c>
      <c r="L8269" s="16">
        <f ca="1">J8269*Table3[[#This Row],[QUANTITY]]</f>
        <v>2505</v>
      </c>
      <c r="M8269" s="16">
        <f ca="1">K8269*Table3[[#This Row],[QUANTITY]]*(1-Table3[[#This Row],[DISCOUNT %]])</f>
        <v>1706.5097689968918</v>
      </c>
      <c r="N8269" s="3">
        <f>DAY(Table3[[#This Row],[DATE]])</f>
        <v>21</v>
      </c>
      <c r="O8269" s="3" t="str">
        <f>TEXT(Table3[[#This Row],[DATE]],"mmm")</f>
        <v>Aug</v>
      </c>
      <c r="P8269" s="3">
        <f>YEAR(Table3[[#This Row],[DATE]])</f>
        <v>2043</v>
      </c>
    </row>
    <row r="8270" spans="1:16" x14ac:dyDescent="0.3">
      <c r="A8270" s="6">
        <v>52465</v>
      </c>
      <c r="B8270" s="7" t="s">
        <v>1978</v>
      </c>
      <c r="C8270" s="9">
        <f t="shared" ca="1" si="258"/>
        <v>6</v>
      </c>
      <c r="D8270" s="9" t="s">
        <v>2116</v>
      </c>
      <c r="E8270" s="9" t="s">
        <v>2116</v>
      </c>
      <c r="F8270" s="10">
        <f t="shared" ca="1" si="259"/>
        <v>3.9565436700982497E-2</v>
      </c>
      <c r="G8270" s="3" t="str">
        <f>VLOOKUP(Table3[[#This Row],[PRODUCT ID]],Table1[[PRODUCT]:[SELLING PRICE]],1,FALSE)</f>
        <v>Product926</v>
      </c>
      <c r="H8270" s="3" t="str">
        <f>VLOOKUP(Table3[[#This Row],[PRODUCT ID]],Table1[[PRODUCT]:[SELLING PRICE]],2,FALSE)</f>
        <v>Category4</v>
      </c>
      <c r="I8270" s="3" t="str">
        <f>VLOOKUP(Table3[[#This Row],[PRODUCT ID]],Table1[[PRODUCT]:[SELLING PRICE]],3,FALSE)</f>
        <v>Kg</v>
      </c>
      <c r="J8270" s="16">
        <f ca="1">VLOOKUP(Table3[[#This Row],[PRODUCT ID]],Table1[[PRODUCT]:[SELLING PRICE]],4,FALSE)</f>
        <v>166</v>
      </c>
      <c r="K8270" s="16">
        <f ca="1">VLOOKUP(Table3[[#This Row],[PRODUCT ID]],Table1[[PRODUCT]:[SELLING PRICE]],5,FALSE)</f>
        <v>288.86477126112965</v>
      </c>
      <c r="L8270" s="16">
        <f ca="1">J8270*Table3[[#This Row],[QUANTITY]]</f>
        <v>996</v>
      </c>
      <c r="M8270" s="16">
        <f ca="1">K8270*Table3[[#This Row],[QUANTITY]]*(1-Table3[[#This Row],[DISCOUNT %]])</f>
        <v>1664.614262631922</v>
      </c>
      <c r="N8270" s="3">
        <f>DAY(Table3[[#This Row],[DATE]])</f>
        <v>22</v>
      </c>
      <c r="O8270" s="3" t="str">
        <f>TEXT(Table3[[#This Row],[DATE]],"mmm")</f>
        <v>Aug</v>
      </c>
      <c r="P8270" s="3">
        <f>YEAR(Table3[[#This Row],[DATE]])</f>
        <v>2043</v>
      </c>
    </row>
    <row r="8271" spans="1:16" x14ac:dyDescent="0.3">
      <c r="A8271" s="6">
        <v>52466</v>
      </c>
      <c r="B8271" s="7" t="s">
        <v>1979</v>
      </c>
      <c r="C8271" s="9">
        <f t="shared" ca="1" si="258"/>
        <v>14</v>
      </c>
      <c r="D8271" s="9" t="s">
        <v>2116</v>
      </c>
      <c r="E8271" s="9" t="s">
        <v>2116</v>
      </c>
      <c r="F8271" s="10">
        <f t="shared" ca="1" si="259"/>
        <v>7.2523159380456254E-2</v>
      </c>
      <c r="G8271" s="3" t="str">
        <f>VLOOKUP(Table3[[#This Row],[PRODUCT ID]],Table1[[PRODUCT]:[SELLING PRICE]],1,FALSE)</f>
        <v>Product927</v>
      </c>
      <c r="H8271" s="3" t="str">
        <f>VLOOKUP(Table3[[#This Row],[PRODUCT ID]],Table1[[PRODUCT]:[SELLING PRICE]],2,FALSE)</f>
        <v>Category5</v>
      </c>
      <c r="I8271" s="3" t="str">
        <f>VLOOKUP(Table3[[#This Row],[PRODUCT ID]],Table1[[PRODUCT]:[SELLING PRICE]],3,FALSE)</f>
        <v>Lt</v>
      </c>
      <c r="J8271" s="16">
        <f ca="1">VLOOKUP(Table3[[#This Row],[PRODUCT ID]],Table1[[PRODUCT]:[SELLING PRICE]],4,FALSE)</f>
        <v>69</v>
      </c>
      <c r="K8271" s="16">
        <f ca="1">VLOOKUP(Table3[[#This Row],[PRODUCT ID]],Table1[[PRODUCT]:[SELLING PRICE]],5,FALSE)</f>
        <v>25.525463429233547</v>
      </c>
      <c r="L8271" s="16">
        <f ca="1">J8271*Table3[[#This Row],[QUANTITY]]</f>
        <v>966</v>
      </c>
      <c r="M8271" s="16">
        <f ca="1">K8271*Table3[[#This Row],[QUANTITY]]*(1-Table3[[#This Row],[DISCOUNT %]])</f>
        <v>331.43986647373328</v>
      </c>
      <c r="N8271" s="3">
        <f>DAY(Table3[[#This Row],[DATE]])</f>
        <v>23</v>
      </c>
      <c r="O8271" s="3" t="str">
        <f>TEXT(Table3[[#This Row],[DATE]],"mmm")</f>
        <v>Aug</v>
      </c>
      <c r="P8271" s="3">
        <f>YEAR(Table3[[#This Row],[DATE]])</f>
        <v>2043</v>
      </c>
    </row>
    <row r="8272" spans="1:16" x14ac:dyDescent="0.3">
      <c r="A8272" s="6">
        <v>52467</v>
      </c>
      <c r="B8272" s="7" t="s">
        <v>1980</v>
      </c>
      <c r="C8272" s="9">
        <f t="shared" ca="1" si="258"/>
        <v>7</v>
      </c>
      <c r="D8272" s="9" t="s">
        <v>2116</v>
      </c>
      <c r="E8272" s="9" t="s">
        <v>2118</v>
      </c>
      <c r="F8272" s="10">
        <f t="shared" ca="1" si="259"/>
        <v>1.5981329826716229E-2</v>
      </c>
      <c r="G8272" s="3" t="str">
        <f>VLOOKUP(Table3[[#This Row],[PRODUCT ID]],Table1[[PRODUCT]:[SELLING PRICE]],1,FALSE)</f>
        <v>Product928</v>
      </c>
      <c r="H8272" s="3" t="str">
        <f>VLOOKUP(Table3[[#This Row],[PRODUCT ID]],Table1[[PRODUCT]:[SELLING PRICE]],2,FALSE)</f>
        <v>Category1</v>
      </c>
      <c r="I8272" s="3" t="str">
        <f>VLOOKUP(Table3[[#This Row],[PRODUCT ID]],Table1[[PRODUCT]:[SELLING PRICE]],3,FALSE)</f>
        <v>Kg</v>
      </c>
      <c r="J8272" s="16">
        <f ca="1">VLOOKUP(Table3[[#This Row],[PRODUCT ID]],Table1[[PRODUCT]:[SELLING PRICE]],4,FALSE)</f>
        <v>88</v>
      </c>
      <c r="K8272" s="16">
        <f ca="1">VLOOKUP(Table3[[#This Row],[PRODUCT ID]],Table1[[PRODUCT]:[SELLING PRICE]],5,FALSE)</f>
        <v>297.28190961314436</v>
      </c>
      <c r="L8272" s="16">
        <f ca="1">J8272*Table3[[#This Row],[QUANTITY]]</f>
        <v>616</v>
      </c>
      <c r="M8272" s="16">
        <f ca="1">K8272*Table3[[#This Row],[QUANTITY]]*(1-Table3[[#This Row],[DISCOUNT %]])</f>
        <v>2047.7166455487047</v>
      </c>
      <c r="N8272" s="3">
        <f>DAY(Table3[[#This Row],[DATE]])</f>
        <v>24</v>
      </c>
      <c r="O8272" s="3" t="str">
        <f>TEXT(Table3[[#This Row],[DATE]],"mmm")</f>
        <v>Aug</v>
      </c>
      <c r="P8272" s="3">
        <f>YEAR(Table3[[#This Row],[DATE]])</f>
        <v>2043</v>
      </c>
    </row>
    <row r="8273" spans="1:16" x14ac:dyDescent="0.3">
      <c r="A8273" s="6">
        <v>52468</v>
      </c>
      <c r="B8273" s="7" t="s">
        <v>1981</v>
      </c>
      <c r="C8273" s="9">
        <f t="shared" ca="1" si="258"/>
        <v>2</v>
      </c>
      <c r="D8273" s="9" t="s">
        <v>2116</v>
      </c>
      <c r="E8273" s="9" t="s">
        <v>2118</v>
      </c>
      <c r="F8273" s="10">
        <f t="shared" ca="1" si="259"/>
        <v>5.0709669900659983E-2</v>
      </c>
      <c r="G8273" s="3" t="str">
        <f>VLOOKUP(Table3[[#This Row],[PRODUCT ID]],Table1[[PRODUCT]:[SELLING PRICE]],1,FALSE)</f>
        <v>Product929</v>
      </c>
      <c r="H8273" s="3" t="str">
        <f>VLOOKUP(Table3[[#This Row],[PRODUCT ID]],Table1[[PRODUCT]:[SELLING PRICE]],2,FALSE)</f>
        <v>Category2</v>
      </c>
      <c r="I8273" s="3" t="str">
        <f>VLOOKUP(Table3[[#This Row],[PRODUCT ID]],Table1[[PRODUCT]:[SELLING PRICE]],3,FALSE)</f>
        <v>Lt</v>
      </c>
      <c r="J8273" s="16">
        <f ca="1">VLOOKUP(Table3[[#This Row],[PRODUCT ID]],Table1[[PRODUCT]:[SELLING PRICE]],4,FALSE)</f>
        <v>30</v>
      </c>
      <c r="K8273" s="16">
        <f ca="1">VLOOKUP(Table3[[#This Row],[PRODUCT ID]],Table1[[PRODUCT]:[SELLING PRICE]],5,FALSE)</f>
        <v>215.68678765543297</v>
      </c>
      <c r="L8273" s="16">
        <f ca="1">J8273*Table3[[#This Row],[QUANTITY]]</f>
        <v>60</v>
      </c>
      <c r="M8273" s="16">
        <f ca="1">K8273*Table3[[#This Row],[QUANTITY]]*(1-Table3[[#This Row],[DISCOUNT %]])</f>
        <v>409.49876370298443</v>
      </c>
      <c r="N8273" s="3">
        <f>DAY(Table3[[#This Row],[DATE]])</f>
        <v>25</v>
      </c>
      <c r="O8273" s="3" t="str">
        <f>TEXT(Table3[[#This Row],[DATE]],"mmm")</f>
        <v>Aug</v>
      </c>
      <c r="P8273" s="3">
        <f>YEAR(Table3[[#This Row],[DATE]])</f>
        <v>2043</v>
      </c>
    </row>
    <row r="8274" spans="1:16" x14ac:dyDescent="0.3">
      <c r="A8274" s="6">
        <v>52469</v>
      </c>
      <c r="B8274" s="7" t="s">
        <v>1982</v>
      </c>
      <c r="C8274" s="9">
        <f t="shared" ca="1" si="258"/>
        <v>8</v>
      </c>
      <c r="D8274" s="9" t="s">
        <v>2115</v>
      </c>
      <c r="E8274" s="9" t="s">
        <v>2116</v>
      </c>
      <c r="F8274" s="10">
        <f t="shared" ca="1" si="259"/>
        <v>5.8185850548115127E-2</v>
      </c>
      <c r="G8274" s="3" t="str">
        <f>VLOOKUP(Table3[[#This Row],[PRODUCT ID]],Table1[[PRODUCT]:[SELLING PRICE]],1,FALSE)</f>
        <v>Product930</v>
      </c>
      <c r="H8274" s="3" t="str">
        <f>VLOOKUP(Table3[[#This Row],[PRODUCT ID]],Table1[[PRODUCT]:[SELLING PRICE]],2,FALSE)</f>
        <v>Category3</v>
      </c>
      <c r="I8274" s="3" t="str">
        <f>VLOOKUP(Table3[[#This Row],[PRODUCT ID]],Table1[[PRODUCT]:[SELLING PRICE]],3,FALSE)</f>
        <v>Ft</v>
      </c>
      <c r="J8274" s="16">
        <f ca="1">VLOOKUP(Table3[[#This Row],[PRODUCT ID]],Table1[[PRODUCT]:[SELLING PRICE]],4,FALSE)</f>
        <v>73</v>
      </c>
      <c r="K8274" s="16">
        <f ca="1">VLOOKUP(Table3[[#This Row],[PRODUCT ID]],Table1[[PRODUCT]:[SELLING PRICE]],5,FALSE)</f>
        <v>100.15779757836013</v>
      </c>
      <c r="L8274" s="16">
        <f ca="1">J8274*Table3[[#This Row],[QUANTITY]]</f>
        <v>584</v>
      </c>
      <c r="M8274" s="16">
        <f ca="1">K8274*Table3[[#This Row],[QUANTITY]]*(1-Table3[[#This Row],[DISCOUNT %]])</f>
        <v>754.64024749789849</v>
      </c>
      <c r="N8274" s="3">
        <f>DAY(Table3[[#This Row],[DATE]])</f>
        <v>26</v>
      </c>
      <c r="O8274" s="3" t="str">
        <f>TEXT(Table3[[#This Row],[DATE]],"mmm")</f>
        <v>Aug</v>
      </c>
      <c r="P8274" s="3">
        <f>YEAR(Table3[[#This Row],[DATE]])</f>
        <v>2043</v>
      </c>
    </row>
    <row r="8275" spans="1:16" x14ac:dyDescent="0.3">
      <c r="A8275" s="6">
        <v>52470</v>
      </c>
      <c r="B8275" s="7" t="s">
        <v>1983</v>
      </c>
      <c r="C8275" s="9">
        <f t="shared" ca="1" si="258"/>
        <v>15</v>
      </c>
      <c r="D8275" s="9" t="s">
        <v>2116</v>
      </c>
      <c r="E8275" s="9" t="s">
        <v>2116</v>
      </c>
      <c r="F8275" s="10">
        <f t="shared" ca="1" si="259"/>
        <v>9.2364482242265677E-2</v>
      </c>
      <c r="G8275" s="3" t="str">
        <f>VLOOKUP(Table3[[#This Row],[PRODUCT ID]],Table1[[PRODUCT]:[SELLING PRICE]],1,FALSE)</f>
        <v>Product931</v>
      </c>
      <c r="H8275" s="3" t="str">
        <f>VLOOKUP(Table3[[#This Row],[PRODUCT ID]],Table1[[PRODUCT]:[SELLING PRICE]],2,FALSE)</f>
        <v>Category4</v>
      </c>
      <c r="I8275" s="3" t="str">
        <f>VLOOKUP(Table3[[#This Row],[PRODUCT ID]],Table1[[PRODUCT]:[SELLING PRICE]],3,FALSE)</f>
        <v>Kg</v>
      </c>
      <c r="J8275" s="16">
        <f ca="1">VLOOKUP(Table3[[#This Row],[PRODUCT ID]],Table1[[PRODUCT]:[SELLING PRICE]],4,FALSE)</f>
        <v>55</v>
      </c>
      <c r="K8275" s="16">
        <f ca="1">VLOOKUP(Table3[[#This Row],[PRODUCT ID]],Table1[[PRODUCT]:[SELLING PRICE]],5,FALSE)</f>
        <v>310.88934867740011</v>
      </c>
      <c r="L8275" s="16">
        <f ca="1">J8275*Table3[[#This Row],[QUANTITY]]</f>
        <v>825</v>
      </c>
      <c r="M8275" s="16">
        <f ca="1">K8275*Table3[[#This Row],[QUANTITY]]*(1-Table3[[#This Row],[DISCOUNT %]])</f>
        <v>4232.6132242826525</v>
      </c>
      <c r="N8275" s="3">
        <f>DAY(Table3[[#This Row],[DATE]])</f>
        <v>27</v>
      </c>
      <c r="O8275" s="3" t="str">
        <f>TEXT(Table3[[#This Row],[DATE]],"mmm")</f>
        <v>Aug</v>
      </c>
      <c r="P8275" s="3">
        <f>YEAR(Table3[[#This Row],[DATE]])</f>
        <v>2043</v>
      </c>
    </row>
    <row r="8276" spans="1:16" x14ac:dyDescent="0.3">
      <c r="A8276" s="6">
        <v>52471</v>
      </c>
      <c r="B8276" s="7" t="s">
        <v>1984</v>
      </c>
      <c r="C8276" s="9">
        <f t="shared" ca="1" si="258"/>
        <v>9</v>
      </c>
      <c r="D8276" s="9" t="s">
        <v>2117</v>
      </c>
      <c r="E8276" s="9" t="s">
        <v>2116</v>
      </c>
      <c r="F8276" s="10">
        <f t="shared" ca="1" si="259"/>
        <v>6.2290013994244393E-3</v>
      </c>
      <c r="G8276" s="3" t="str">
        <f>VLOOKUP(Table3[[#This Row],[PRODUCT ID]],Table1[[PRODUCT]:[SELLING PRICE]],1,FALSE)</f>
        <v>Product932</v>
      </c>
      <c r="H8276" s="3" t="str">
        <f>VLOOKUP(Table3[[#This Row],[PRODUCT ID]],Table1[[PRODUCT]:[SELLING PRICE]],2,FALSE)</f>
        <v>Category5</v>
      </c>
      <c r="I8276" s="3" t="str">
        <f>VLOOKUP(Table3[[#This Row],[PRODUCT ID]],Table1[[PRODUCT]:[SELLING PRICE]],3,FALSE)</f>
        <v>No</v>
      </c>
      <c r="J8276" s="16">
        <f ca="1">VLOOKUP(Table3[[#This Row],[PRODUCT ID]],Table1[[PRODUCT]:[SELLING PRICE]],4,FALSE)</f>
        <v>226</v>
      </c>
      <c r="K8276" s="16">
        <f ca="1">VLOOKUP(Table3[[#This Row],[PRODUCT ID]],Table1[[PRODUCT]:[SELLING PRICE]],5,FALSE)</f>
        <v>160.33812271328756</v>
      </c>
      <c r="L8276" s="16">
        <f ca="1">J8276*Table3[[#This Row],[QUANTITY]]</f>
        <v>2034</v>
      </c>
      <c r="M8276" s="16">
        <f ca="1">K8276*Table3[[#This Row],[QUANTITY]]*(1-Table3[[#This Row],[DISCOUNT %]])</f>
        <v>1434.0543869027285</v>
      </c>
      <c r="N8276" s="3">
        <f>DAY(Table3[[#This Row],[DATE]])</f>
        <v>28</v>
      </c>
      <c r="O8276" s="3" t="str">
        <f>TEXT(Table3[[#This Row],[DATE]],"mmm")</f>
        <v>Aug</v>
      </c>
      <c r="P8276" s="3">
        <f>YEAR(Table3[[#This Row],[DATE]])</f>
        <v>2043</v>
      </c>
    </row>
    <row r="8277" spans="1:16" x14ac:dyDescent="0.3">
      <c r="A8277" s="6">
        <v>52472</v>
      </c>
      <c r="B8277" s="7" t="s">
        <v>1985</v>
      </c>
      <c r="C8277" s="9">
        <f t="shared" ca="1" si="258"/>
        <v>9</v>
      </c>
      <c r="D8277" s="9" t="s">
        <v>2115</v>
      </c>
      <c r="E8277" s="9" t="s">
        <v>2116</v>
      </c>
      <c r="F8277" s="10">
        <f t="shared" ca="1" si="259"/>
        <v>7.1869419007578664E-2</v>
      </c>
      <c r="G8277" s="3" t="str">
        <f>VLOOKUP(Table3[[#This Row],[PRODUCT ID]],Table1[[PRODUCT]:[SELLING PRICE]],1,FALSE)</f>
        <v>Product933</v>
      </c>
      <c r="H8277" s="3" t="str">
        <f>VLOOKUP(Table3[[#This Row],[PRODUCT ID]],Table1[[PRODUCT]:[SELLING PRICE]],2,FALSE)</f>
        <v>Category1</v>
      </c>
      <c r="I8277" s="3" t="str">
        <f>VLOOKUP(Table3[[#This Row],[PRODUCT ID]],Table1[[PRODUCT]:[SELLING PRICE]],3,FALSE)</f>
        <v>No</v>
      </c>
      <c r="J8277" s="16">
        <f ca="1">VLOOKUP(Table3[[#This Row],[PRODUCT ID]],Table1[[PRODUCT]:[SELLING PRICE]],4,FALSE)</f>
        <v>177</v>
      </c>
      <c r="K8277" s="16">
        <f ca="1">VLOOKUP(Table3[[#This Row],[PRODUCT ID]],Table1[[PRODUCT]:[SELLING PRICE]],5,FALSE)</f>
        <v>37.462767588058753</v>
      </c>
      <c r="L8277" s="16">
        <f ca="1">J8277*Table3[[#This Row],[QUANTITY]]</f>
        <v>1593</v>
      </c>
      <c r="M8277" s="16">
        <f ca="1">K8277*Table3[[#This Row],[QUANTITY]]*(1-Table3[[#This Row],[DISCOUNT %]])</f>
        <v>312.93306222380119</v>
      </c>
      <c r="N8277" s="3">
        <f>DAY(Table3[[#This Row],[DATE]])</f>
        <v>29</v>
      </c>
      <c r="O8277" s="3" t="str">
        <f>TEXT(Table3[[#This Row],[DATE]],"mmm")</f>
        <v>Aug</v>
      </c>
      <c r="P8277" s="3">
        <f>YEAR(Table3[[#This Row],[DATE]])</f>
        <v>2043</v>
      </c>
    </row>
    <row r="8278" spans="1:16" x14ac:dyDescent="0.3">
      <c r="A8278" s="6">
        <v>52473</v>
      </c>
      <c r="B8278" s="7" t="s">
        <v>1986</v>
      </c>
      <c r="C8278" s="9">
        <f t="shared" ca="1" si="258"/>
        <v>5</v>
      </c>
      <c r="D8278" s="9" t="s">
        <v>2115</v>
      </c>
      <c r="E8278" s="9" t="s">
        <v>2118</v>
      </c>
      <c r="F8278" s="10">
        <f t="shared" ca="1" si="259"/>
        <v>1.4596692122204725E-2</v>
      </c>
      <c r="G8278" s="3" t="str">
        <f>VLOOKUP(Table3[[#This Row],[PRODUCT ID]],Table1[[PRODUCT]:[SELLING PRICE]],1,FALSE)</f>
        <v>Product934</v>
      </c>
      <c r="H8278" s="3" t="str">
        <f>VLOOKUP(Table3[[#This Row],[PRODUCT ID]],Table1[[PRODUCT]:[SELLING PRICE]],2,FALSE)</f>
        <v>Category2</v>
      </c>
      <c r="I8278" s="3" t="str">
        <f>VLOOKUP(Table3[[#This Row],[PRODUCT ID]],Table1[[PRODUCT]:[SELLING PRICE]],3,FALSE)</f>
        <v>Ft</v>
      </c>
      <c r="J8278" s="16">
        <f ca="1">VLOOKUP(Table3[[#This Row],[PRODUCT ID]],Table1[[PRODUCT]:[SELLING PRICE]],4,FALSE)</f>
        <v>210</v>
      </c>
      <c r="K8278" s="16">
        <f ca="1">VLOOKUP(Table3[[#This Row],[PRODUCT ID]],Table1[[PRODUCT]:[SELLING PRICE]],5,FALSE)</f>
        <v>297.03327107441368</v>
      </c>
      <c r="L8278" s="16">
        <f ca="1">J8278*Table3[[#This Row],[QUANTITY]]</f>
        <v>1050</v>
      </c>
      <c r="M8278" s="16">
        <f ca="1">K8278*Table3[[#This Row],[QUANTITY]]*(1-Table3[[#This Row],[DISCOUNT %]])</f>
        <v>1463.4878393324454</v>
      </c>
      <c r="N8278" s="3">
        <f>DAY(Table3[[#This Row],[DATE]])</f>
        <v>30</v>
      </c>
      <c r="O8278" s="3" t="str">
        <f>TEXT(Table3[[#This Row],[DATE]],"mmm")</f>
        <v>Aug</v>
      </c>
      <c r="P8278" s="3">
        <f>YEAR(Table3[[#This Row],[DATE]])</f>
        <v>2043</v>
      </c>
    </row>
    <row r="8279" spans="1:16" x14ac:dyDescent="0.3">
      <c r="A8279" s="6">
        <v>52474</v>
      </c>
      <c r="B8279" s="7" t="s">
        <v>1987</v>
      </c>
      <c r="C8279" s="9">
        <f t="shared" ca="1" si="258"/>
        <v>8</v>
      </c>
      <c r="D8279" s="9" t="s">
        <v>2115</v>
      </c>
      <c r="E8279" s="9" t="s">
        <v>2116</v>
      </c>
      <c r="F8279" s="10">
        <f t="shared" ca="1" si="259"/>
        <v>6.2871562795208447E-2</v>
      </c>
      <c r="G8279" s="3" t="str">
        <f>VLOOKUP(Table3[[#This Row],[PRODUCT ID]],Table1[[PRODUCT]:[SELLING PRICE]],1,FALSE)</f>
        <v>Product935</v>
      </c>
      <c r="H8279" s="3" t="str">
        <f>VLOOKUP(Table3[[#This Row],[PRODUCT ID]],Table1[[PRODUCT]:[SELLING PRICE]],2,FALSE)</f>
        <v>Category3</v>
      </c>
      <c r="I8279" s="3" t="str">
        <f>VLOOKUP(Table3[[#This Row],[PRODUCT ID]],Table1[[PRODUCT]:[SELLING PRICE]],3,FALSE)</f>
        <v>No</v>
      </c>
      <c r="J8279" s="16">
        <f ca="1">VLOOKUP(Table3[[#This Row],[PRODUCT ID]],Table1[[PRODUCT]:[SELLING PRICE]],4,FALSE)</f>
        <v>38</v>
      </c>
      <c r="K8279" s="16">
        <f ca="1">VLOOKUP(Table3[[#This Row],[PRODUCT ID]],Table1[[PRODUCT]:[SELLING PRICE]],5,FALSE)</f>
        <v>187.14284666681942</v>
      </c>
      <c r="L8279" s="16">
        <f ca="1">J8279*Table3[[#This Row],[QUANTITY]]</f>
        <v>304</v>
      </c>
      <c r="M8279" s="16">
        <f ca="1">K8279*Table3[[#This Row],[QUANTITY]]*(1-Table3[[#This Row],[DISCOUNT %]])</f>
        <v>1403.0150674474594</v>
      </c>
      <c r="N8279" s="3">
        <f>DAY(Table3[[#This Row],[DATE]])</f>
        <v>31</v>
      </c>
      <c r="O8279" s="3" t="str">
        <f>TEXT(Table3[[#This Row],[DATE]],"mmm")</f>
        <v>Aug</v>
      </c>
      <c r="P8279" s="3">
        <f>YEAR(Table3[[#This Row],[DATE]])</f>
        <v>2043</v>
      </c>
    </row>
    <row r="8280" spans="1:16" x14ac:dyDescent="0.3">
      <c r="A8280" s="6">
        <v>52475</v>
      </c>
      <c r="B8280" s="7" t="s">
        <v>1988</v>
      </c>
      <c r="C8280" s="9">
        <f t="shared" ca="1" si="258"/>
        <v>3</v>
      </c>
      <c r="D8280" s="9" t="s">
        <v>2116</v>
      </c>
      <c r="E8280" s="9" t="s">
        <v>2116</v>
      </c>
      <c r="F8280" s="10">
        <f t="shared" ca="1" si="259"/>
        <v>1.0639962540392268E-2</v>
      </c>
      <c r="G8280" s="3" t="str">
        <f>VLOOKUP(Table3[[#This Row],[PRODUCT ID]],Table1[[PRODUCT]:[SELLING PRICE]],1,FALSE)</f>
        <v>Product936</v>
      </c>
      <c r="H8280" s="3" t="str">
        <f>VLOOKUP(Table3[[#This Row],[PRODUCT ID]],Table1[[PRODUCT]:[SELLING PRICE]],2,FALSE)</f>
        <v>Category4</v>
      </c>
      <c r="I8280" s="3" t="str">
        <f>VLOOKUP(Table3[[#This Row],[PRODUCT ID]],Table1[[PRODUCT]:[SELLING PRICE]],3,FALSE)</f>
        <v>Kg</v>
      </c>
      <c r="J8280" s="16">
        <f ca="1">VLOOKUP(Table3[[#This Row],[PRODUCT ID]],Table1[[PRODUCT]:[SELLING PRICE]],4,FALSE)</f>
        <v>161</v>
      </c>
      <c r="K8280" s="16">
        <f ca="1">VLOOKUP(Table3[[#This Row],[PRODUCT ID]],Table1[[PRODUCT]:[SELLING PRICE]],5,FALSE)</f>
        <v>245.7305315170866</v>
      </c>
      <c r="L8280" s="16">
        <f ca="1">J8280*Table3[[#This Row],[QUANTITY]]</f>
        <v>483</v>
      </c>
      <c r="M8280" s="16">
        <f ca="1">K8280*Table3[[#This Row],[QUANTITY]]*(1-Table3[[#This Row],[DISCOUNT %]])</f>
        <v>729.34790360014244</v>
      </c>
      <c r="N8280" s="3">
        <f>DAY(Table3[[#This Row],[DATE]])</f>
        <v>1</v>
      </c>
      <c r="O8280" s="3" t="str">
        <f>TEXT(Table3[[#This Row],[DATE]],"mmm")</f>
        <v>Sep</v>
      </c>
      <c r="P8280" s="3">
        <f>YEAR(Table3[[#This Row],[DATE]])</f>
        <v>2043</v>
      </c>
    </row>
    <row r="8281" spans="1:16" x14ac:dyDescent="0.3">
      <c r="A8281" s="6">
        <v>52476</v>
      </c>
      <c r="B8281" s="7" t="s">
        <v>1989</v>
      </c>
      <c r="C8281" s="9">
        <f t="shared" ca="1" si="258"/>
        <v>11</v>
      </c>
      <c r="D8281" s="9" t="s">
        <v>2116</v>
      </c>
      <c r="E8281" s="9" t="s">
        <v>2116</v>
      </c>
      <c r="F8281" s="10">
        <f t="shared" ca="1" si="259"/>
        <v>3.8141617408839645E-2</v>
      </c>
      <c r="G8281" s="3" t="str">
        <f>VLOOKUP(Table3[[#This Row],[PRODUCT ID]],Table1[[PRODUCT]:[SELLING PRICE]],1,FALSE)</f>
        <v>Product937</v>
      </c>
      <c r="H8281" s="3" t="str">
        <f>VLOOKUP(Table3[[#This Row],[PRODUCT ID]],Table1[[PRODUCT]:[SELLING PRICE]],2,FALSE)</f>
        <v>Category1</v>
      </c>
      <c r="I8281" s="3" t="str">
        <f>VLOOKUP(Table3[[#This Row],[PRODUCT ID]],Table1[[PRODUCT]:[SELLING PRICE]],3,FALSE)</f>
        <v>Kg</v>
      </c>
      <c r="J8281" s="16">
        <f ca="1">VLOOKUP(Table3[[#This Row],[PRODUCT ID]],Table1[[PRODUCT]:[SELLING PRICE]],4,FALSE)</f>
        <v>141</v>
      </c>
      <c r="K8281" s="16">
        <f ca="1">VLOOKUP(Table3[[#This Row],[PRODUCT ID]],Table1[[PRODUCT]:[SELLING PRICE]],5,FALSE)</f>
        <v>236.04131230802238</v>
      </c>
      <c r="L8281" s="16">
        <f ca="1">J8281*Table3[[#This Row],[QUANTITY]]</f>
        <v>1551</v>
      </c>
      <c r="M8281" s="16">
        <f ca="1">K8281*Table3[[#This Row],[QUANTITY]]*(1-Table3[[#This Row],[DISCOUNT %]])</f>
        <v>2497.4214636941829</v>
      </c>
      <c r="N8281" s="3">
        <f>DAY(Table3[[#This Row],[DATE]])</f>
        <v>2</v>
      </c>
      <c r="O8281" s="3" t="str">
        <f>TEXT(Table3[[#This Row],[DATE]],"mmm")</f>
        <v>Sep</v>
      </c>
      <c r="P8281" s="3">
        <f>YEAR(Table3[[#This Row],[DATE]])</f>
        <v>2043</v>
      </c>
    </row>
    <row r="8282" spans="1:16" x14ac:dyDescent="0.3">
      <c r="A8282" s="6">
        <v>52477</v>
      </c>
      <c r="B8282" s="7" t="s">
        <v>1990</v>
      </c>
      <c r="C8282" s="9">
        <f t="shared" ca="1" si="258"/>
        <v>11</v>
      </c>
      <c r="D8282" s="9" t="s">
        <v>2116</v>
      </c>
      <c r="E8282" s="9" t="s">
        <v>2116</v>
      </c>
      <c r="F8282" s="10">
        <f t="shared" ca="1" si="259"/>
        <v>6.2208004894935637E-2</v>
      </c>
      <c r="G8282" s="3" t="str">
        <f>VLOOKUP(Table3[[#This Row],[PRODUCT ID]],Table1[[PRODUCT]:[SELLING PRICE]],1,FALSE)</f>
        <v>Product938</v>
      </c>
      <c r="H8282" s="3" t="str">
        <f>VLOOKUP(Table3[[#This Row],[PRODUCT ID]],Table1[[PRODUCT]:[SELLING PRICE]],2,FALSE)</f>
        <v>Category2</v>
      </c>
      <c r="I8282" s="3" t="str">
        <f>VLOOKUP(Table3[[#This Row],[PRODUCT ID]],Table1[[PRODUCT]:[SELLING PRICE]],3,FALSE)</f>
        <v>Lt</v>
      </c>
      <c r="J8282" s="16">
        <f ca="1">VLOOKUP(Table3[[#This Row],[PRODUCT ID]],Table1[[PRODUCT]:[SELLING PRICE]],4,FALSE)</f>
        <v>162</v>
      </c>
      <c r="K8282" s="16">
        <f ca="1">VLOOKUP(Table3[[#This Row],[PRODUCT ID]],Table1[[PRODUCT]:[SELLING PRICE]],5,FALSE)</f>
        <v>200.8294577389635</v>
      </c>
      <c r="L8282" s="16">
        <f ca="1">J8282*Table3[[#This Row],[QUANTITY]]</f>
        <v>1782</v>
      </c>
      <c r="M8282" s="16">
        <f ca="1">K8282*Table3[[#This Row],[QUANTITY]]*(1-Table3[[#This Row],[DISCOUNT %]])</f>
        <v>2071.6988363377986</v>
      </c>
      <c r="N8282" s="3">
        <f>DAY(Table3[[#This Row],[DATE]])</f>
        <v>3</v>
      </c>
      <c r="O8282" s="3" t="str">
        <f>TEXT(Table3[[#This Row],[DATE]],"mmm")</f>
        <v>Sep</v>
      </c>
      <c r="P8282" s="3">
        <f>YEAR(Table3[[#This Row],[DATE]])</f>
        <v>2043</v>
      </c>
    </row>
    <row r="8283" spans="1:16" x14ac:dyDescent="0.3">
      <c r="A8283" s="6">
        <v>52478</v>
      </c>
      <c r="B8283" s="7" t="s">
        <v>1991</v>
      </c>
      <c r="C8283" s="9">
        <f t="shared" ca="1" si="258"/>
        <v>15</v>
      </c>
      <c r="D8283" s="9" t="s">
        <v>2115</v>
      </c>
      <c r="E8283" s="9" t="s">
        <v>2116</v>
      </c>
      <c r="F8283" s="10">
        <f t="shared" ca="1" si="259"/>
        <v>3.7658079394645022E-2</v>
      </c>
      <c r="G8283" s="3" t="str">
        <f>VLOOKUP(Table3[[#This Row],[PRODUCT ID]],Table1[[PRODUCT]:[SELLING PRICE]],1,FALSE)</f>
        <v>Product939</v>
      </c>
      <c r="H8283" s="3" t="str">
        <f>VLOOKUP(Table3[[#This Row],[PRODUCT ID]],Table1[[PRODUCT]:[SELLING PRICE]],2,FALSE)</f>
        <v>Category3</v>
      </c>
      <c r="I8283" s="3" t="str">
        <f>VLOOKUP(Table3[[#This Row],[PRODUCT ID]],Table1[[PRODUCT]:[SELLING PRICE]],3,FALSE)</f>
        <v>Kg</v>
      </c>
      <c r="J8283" s="16">
        <f ca="1">VLOOKUP(Table3[[#This Row],[PRODUCT ID]],Table1[[PRODUCT]:[SELLING PRICE]],4,FALSE)</f>
        <v>231</v>
      </c>
      <c r="K8283" s="16">
        <f ca="1">VLOOKUP(Table3[[#This Row],[PRODUCT ID]],Table1[[PRODUCT]:[SELLING PRICE]],5,FALSE)</f>
        <v>81.045074896194933</v>
      </c>
      <c r="L8283" s="16">
        <f ca="1">J8283*Table3[[#This Row],[QUANTITY]]</f>
        <v>3465</v>
      </c>
      <c r="M8283" s="16">
        <f ca="1">K8283*Table3[[#This Row],[QUANTITY]]*(1-Table3[[#This Row],[DISCOUNT %]])</f>
        <v>1169.8960954681361</v>
      </c>
      <c r="N8283" s="3">
        <f>DAY(Table3[[#This Row],[DATE]])</f>
        <v>4</v>
      </c>
      <c r="O8283" s="3" t="str">
        <f>TEXT(Table3[[#This Row],[DATE]],"mmm")</f>
        <v>Sep</v>
      </c>
      <c r="P8283" s="3">
        <f>YEAR(Table3[[#This Row],[DATE]])</f>
        <v>2043</v>
      </c>
    </row>
    <row r="8284" spans="1:16" x14ac:dyDescent="0.3">
      <c r="A8284" s="6">
        <v>52479</v>
      </c>
      <c r="B8284" s="7" t="s">
        <v>1992</v>
      </c>
      <c r="C8284" s="9">
        <f t="shared" ca="1" si="258"/>
        <v>3</v>
      </c>
      <c r="D8284" s="9" t="s">
        <v>2117</v>
      </c>
      <c r="E8284" s="9" t="s">
        <v>2118</v>
      </c>
      <c r="F8284" s="10">
        <f t="shared" ca="1" si="259"/>
        <v>5.5129309432104603E-2</v>
      </c>
      <c r="G8284" s="3" t="str">
        <f>VLOOKUP(Table3[[#This Row],[PRODUCT ID]],Table1[[PRODUCT]:[SELLING PRICE]],1,FALSE)</f>
        <v>Product940</v>
      </c>
      <c r="H8284" s="3" t="str">
        <f>VLOOKUP(Table3[[#This Row],[PRODUCT ID]],Table1[[PRODUCT]:[SELLING PRICE]],2,FALSE)</f>
        <v>Category4</v>
      </c>
      <c r="I8284" s="3" t="str">
        <f>VLOOKUP(Table3[[#This Row],[PRODUCT ID]],Table1[[PRODUCT]:[SELLING PRICE]],3,FALSE)</f>
        <v>Lt</v>
      </c>
      <c r="J8284" s="16">
        <f ca="1">VLOOKUP(Table3[[#This Row],[PRODUCT ID]],Table1[[PRODUCT]:[SELLING PRICE]],4,FALSE)</f>
        <v>21</v>
      </c>
      <c r="K8284" s="16">
        <f ca="1">VLOOKUP(Table3[[#This Row],[PRODUCT ID]],Table1[[PRODUCT]:[SELLING PRICE]],5,FALSE)</f>
        <v>240.22104260457979</v>
      </c>
      <c r="L8284" s="16">
        <f ca="1">J8284*Table3[[#This Row],[QUANTITY]]</f>
        <v>63</v>
      </c>
      <c r="M8284" s="16">
        <f ca="1">K8284*Table3[[#This Row],[QUANTITY]]*(1-Table3[[#This Row],[DISCOUNT %]])</f>
        <v>680.93346724418745</v>
      </c>
      <c r="N8284" s="3">
        <f>DAY(Table3[[#This Row],[DATE]])</f>
        <v>5</v>
      </c>
      <c r="O8284" s="3" t="str">
        <f>TEXT(Table3[[#This Row],[DATE]],"mmm")</f>
        <v>Sep</v>
      </c>
      <c r="P8284" s="3">
        <f>YEAR(Table3[[#This Row],[DATE]])</f>
        <v>2043</v>
      </c>
    </row>
    <row r="8285" spans="1:16" x14ac:dyDescent="0.3">
      <c r="A8285" s="6">
        <v>52480</v>
      </c>
      <c r="B8285" s="7" t="s">
        <v>1993</v>
      </c>
      <c r="C8285" s="9">
        <f t="shared" ca="1" si="258"/>
        <v>14</v>
      </c>
      <c r="D8285" s="9" t="s">
        <v>2117</v>
      </c>
      <c r="E8285" s="9" t="s">
        <v>2118</v>
      </c>
      <c r="F8285" s="10">
        <f t="shared" ca="1" si="259"/>
        <v>3.129610385579773E-2</v>
      </c>
      <c r="G8285" s="3" t="str">
        <f>VLOOKUP(Table3[[#This Row],[PRODUCT ID]],Table1[[PRODUCT]:[SELLING PRICE]],1,FALSE)</f>
        <v>Product941</v>
      </c>
      <c r="H8285" s="3" t="str">
        <f>VLOOKUP(Table3[[#This Row],[PRODUCT ID]],Table1[[PRODUCT]:[SELLING PRICE]],2,FALSE)</f>
        <v>Category5</v>
      </c>
      <c r="I8285" s="3" t="str">
        <f>VLOOKUP(Table3[[#This Row],[PRODUCT ID]],Table1[[PRODUCT]:[SELLING PRICE]],3,FALSE)</f>
        <v>Ft</v>
      </c>
      <c r="J8285" s="16">
        <f ca="1">VLOOKUP(Table3[[#This Row],[PRODUCT ID]],Table1[[PRODUCT]:[SELLING PRICE]],4,FALSE)</f>
        <v>149</v>
      </c>
      <c r="K8285" s="16">
        <f ca="1">VLOOKUP(Table3[[#This Row],[PRODUCT ID]],Table1[[PRODUCT]:[SELLING PRICE]],5,FALSE)</f>
        <v>240.9283684158691</v>
      </c>
      <c r="L8285" s="16">
        <f ca="1">J8285*Table3[[#This Row],[QUANTITY]]</f>
        <v>2086</v>
      </c>
      <c r="M8285" s="16">
        <f ca="1">K8285*Table3[[#This Row],[QUANTITY]]*(1-Table3[[#This Row],[DISCOUNT %]])</f>
        <v>3267.4354884656545</v>
      </c>
      <c r="N8285" s="3">
        <f>DAY(Table3[[#This Row],[DATE]])</f>
        <v>6</v>
      </c>
      <c r="O8285" s="3" t="str">
        <f>TEXT(Table3[[#This Row],[DATE]],"mmm")</f>
        <v>Sep</v>
      </c>
      <c r="P8285" s="3">
        <f>YEAR(Table3[[#This Row],[DATE]])</f>
        <v>2043</v>
      </c>
    </row>
    <row r="8286" spans="1:16" x14ac:dyDescent="0.3">
      <c r="A8286" s="6">
        <v>52481</v>
      </c>
      <c r="B8286" s="7" t="s">
        <v>1994</v>
      </c>
      <c r="C8286" s="9">
        <f t="shared" ca="1" si="258"/>
        <v>15</v>
      </c>
      <c r="D8286" s="9" t="s">
        <v>2116</v>
      </c>
      <c r="E8286" s="9" t="s">
        <v>2116</v>
      </c>
      <c r="F8286" s="10">
        <f t="shared" ca="1" si="259"/>
        <v>9.1077483156553063E-2</v>
      </c>
      <c r="G8286" s="3" t="str">
        <f>VLOOKUP(Table3[[#This Row],[PRODUCT ID]],Table1[[PRODUCT]:[SELLING PRICE]],1,FALSE)</f>
        <v>Product942</v>
      </c>
      <c r="H8286" s="3" t="str">
        <f>VLOOKUP(Table3[[#This Row],[PRODUCT ID]],Table1[[PRODUCT]:[SELLING PRICE]],2,FALSE)</f>
        <v>Category1</v>
      </c>
      <c r="I8286" s="3" t="str">
        <f>VLOOKUP(Table3[[#This Row],[PRODUCT ID]],Table1[[PRODUCT]:[SELLING PRICE]],3,FALSE)</f>
        <v>Kg</v>
      </c>
      <c r="J8286" s="16">
        <f ca="1">VLOOKUP(Table3[[#This Row],[PRODUCT ID]],Table1[[PRODUCT]:[SELLING PRICE]],4,FALSE)</f>
        <v>227</v>
      </c>
      <c r="K8286" s="16">
        <f ca="1">VLOOKUP(Table3[[#This Row],[PRODUCT ID]],Table1[[PRODUCT]:[SELLING PRICE]],5,FALSE)</f>
        <v>291.91006552119393</v>
      </c>
      <c r="L8286" s="16">
        <f ca="1">J8286*Table3[[#This Row],[QUANTITY]]</f>
        <v>3405</v>
      </c>
      <c r="M8286" s="16">
        <f ca="1">K8286*Table3[[#This Row],[QUANTITY]]*(1-Table3[[#This Row],[DISCOUNT %]])</f>
        <v>3979.854471681886</v>
      </c>
      <c r="N8286" s="3">
        <f>DAY(Table3[[#This Row],[DATE]])</f>
        <v>7</v>
      </c>
      <c r="O8286" s="3" t="str">
        <f>TEXT(Table3[[#This Row],[DATE]],"mmm")</f>
        <v>Sep</v>
      </c>
      <c r="P8286" s="3">
        <f>YEAR(Table3[[#This Row],[DATE]])</f>
        <v>2043</v>
      </c>
    </row>
    <row r="8287" spans="1:16" x14ac:dyDescent="0.3">
      <c r="A8287" s="6">
        <v>52482</v>
      </c>
      <c r="B8287" s="7" t="s">
        <v>1995</v>
      </c>
      <c r="C8287" s="9">
        <f t="shared" ca="1" si="258"/>
        <v>14</v>
      </c>
      <c r="D8287" s="9" t="s">
        <v>2116</v>
      </c>
      <c r="E8287" s="9" t="s">
        <v>2116</v>
      </c>
      <c r="F8287" s="10">
        <f t="shared" ca="1" si="259"/>
        <v>9.1130590269670863E-3</v>
      </c>
      <c r="G8287" s="3" t="str">
        <f>VLOOKUP(Table3[[#This Row],[PRODUCT ID]],Table1[[PRODUCT]:[SELLING PRICE]],1,FALSE)</f>
        <v>Product943</v>
      </c>
      <c r="H8287" s="3" t="str">
        <f>VLOOKUP(Table3[[#This Row],[PRODUCT ID]],Table1[[PRODUCT]:[SELLING PRICE]],2,FALSE)</f>
        <v>Category2</v>
      </c>
      <c r="I8287" s="3" t="str">
        <f>VLOOKUP(Table3[[#This Row],[PRODUCT ID]],Table1[[PRODUCT]:[SELLING PRICE]],3,FALSE)</f>
        <v>No</v>
      </c>
      <c r="J8287" s="16">
        <f ca="1">VLOOKUP(Table3[[#This Row],[PRODUCT ID]],Table1[[PRODUCT]:[SELLING PRICE]],4,FALSE)</f>
        <v>105</v>
      </c>
      <c r="K8287" s="16">
        <f ca="1">VLOOKUP(Table3[[#This Row],[PRODUCT ID]],Table1[[PRODUCT]:[SELLING PRICE]],5,FALSE)</f>
        <v>220.12176748206468</v>
      </c>
      <c r="L8287" s="16">
        <f ca="1">J8287*Table3[[#This Row],[QUANTITY]]</f>
        <v>1470</v>
      </c>
      <c r="M8287" s="16">
        <f ca="1">K8287*Table3[[#This Row],[QUANTITY]]*(1-Table3[[#This Row],[DISCOUNT %]])</f>
        <v>3053.6209875063241</v>
      </c>
      <c r="N8287" s="3">
        <f>DAY(Table3[[#This Row],[DATE]])</f>
        <v>8</v>
      </c>
      <c r="O8287" s="3" t="str">
        <f>TEXT(Table3[[#This Row],[DATE]],"mmm")</f>
        <v>Sep</v>
      </c>
      <c r="P8287" s="3">
        <f>YEAR(Table3[[#This Row],[DATE]])</f>
        <v>2043</v>
      </c>
    </row>
    <row r="8288" spans="1:16" x14ac:dyDescent="0.3">
      <c r="A8288" s="6">
        <v>52483</v>
      </c>
      <c r="B8288" s="7" t="s">
        <v>1996</v>
      </c>
      <c r="C8288" s="9">
        <f t="shared" ca="1" si="258"/>
        <v>12</v>
      </c>
      <c r="D8288" s="9" t="s">
        <v>2116</v>
      </c>
      <c r="E8288" s="9" t="s">
        <v>2116</v>
      </c>
      <c r="F8288" s="10">
        <f t="shared" ca="1" si="259"/>
        <v>7.3398194576925382E-2</v>
      </c>
      <c r="G8288" s="3" t="str">
        <f>VLOOKUP(Table3[[#This Row],[PRODUCT ID]],Table1[[PRODUCT]:[SELLING PRICE]],1,FALSE)</f>
        <v>Product944</v>
      </c>
      <c r="H8288" s="3" t="str">
        <f>VLOOKUP(Table3[[#This Row],[PRODUCT ID]],Table1[[PRODUCT]:[SELLING PRICE]],2,FALSE)</f>
        <v>Category3</v>
      </c>
      <c r="I8288" s="3" t="str">
        <f>VLOOKUP(Table3[[#This Row],[PRODUCT ID]],Table1[[PRODUCT]:[SELLING PRICE]],3,FALSE)</f>
        <v>No</v>
      </c>
      <c r="J8288" s="16">
        <f ca="1">VLOOKUP(Table3[[#This Row],[PRODUCT ID]],Table1[[PRODUCT]:[SELLING PRICE]],4,FALSE)</f>
        <v>83</v>
      </c>
      <c r="K8288" s="16">
        <f ca="1">VLOOKUP(Table3[[#This Row],[PRODUCT ID]],Table1[[PRODUCT]:[SELLING PRICE]],5,FALSE)</f>
        <v>123.23919104398621</v>
      </c>
      <c r="L8288" s="16">
        <f ca="1">J8288*Table3[[#This Row],[QUANTITY]]</f>
        <v>996</v>
      </c>
      <c r="M8288" s="16">
        <f ca="1">K8288*Table3[[#This Row],[QUANTITY]]*(1-Table3[[#This Row],[DISCOUNT %]])</f>
        <v>1370.3238830428418</v>
      </c>
      <c r="N8288" s="3">
        <f>DAY(Table3[[#This Row],[DATE]])</f>
        <v>9</v>
      </c>
      <c r="O8288" s="3" t="str">
        <f>TEXT(Table3[[#This Row],[DATE]],"mmm")</f>
        <v>Sep</v>
      </c>
      <c r="P8288" s="3">
        <f>YEAR(Table3[[#This Row],[DATE]])</f>
        <v>2043</v>
      </c>
    </row>
    <row r="8289" spans="1:16" x14ac:dyDescent="0.3">
      <c r="A8289" s="6">
        <v>52484</v>
      </c>
      <c r="B8289" s="7" t="s">
        <v>1997</v>
      </c>
      <c r="C8289" s="9">
        <f t="shared" ca="1" si="258"/>
        <v>1</v>
      </c>
      <c r="D8289" s="9" t="s">
        <v>2116</v>
      </c>
      <c r="E8289" s="9" t="s">
        <v>2116</v>
      </c>
      <c r="F8289" s="10">
        <f t="shared" ca="1" si="259"/>
        <v>6.9411324958223858E-2</v>
      </c>
      <c r="G8289" s="3" t="str">
        <f>VLOOKUP(Table3[[#This Row],[PRODUCT ID]],Table1[[PRODUCT]:[SELLING PRICE]],1,FALSE)</f>
        <v>Product945</v>
      </c>
      <c r="H8289" s="3" t="str">
        <f>VLOOKUP(Table3[[#This Row],[PRODUCT ID]],Table1[[PRODUCT]:[SELLING PRICE]],2,FALSE)</f>
        <v>Category4</v>
      </c>
      <c r="I8289" s="3" t="str">
        <f>VLOOKUP(Table3[[#This Row],[PRODUCT ID]],Table1[[PRODUCT]:[SELLING PRICE]],3,FALSE)</f>
        <v>Ft</v>
      </c>
      <c r="J8289" s="16">
        <f ca="1">VLOOKUP(Table3[[#This Row],[PRODUCT ID]],Table1[[PRODUCT]:[SELLING PRICE]],4,FALSE)</f>
        <v>246</v>
      </c>
      <c r="K8289" s="16">
        <f ca="1">VLOOKUP(Table3[[#This Row],[PRODUCT ID]],Table1[[PRODUCT]:[SELLING PRICE]],5,FALSE)</f>
        <v>211.99966069382114</v>
      </c>
      <c r="L8289" s="16">
        <f ca="1">J8289*Table3[[#This Row],[QUANTITY]]</f>
        <v>246</v>
      </c>
      <c r="M8289" s="16">
        <f ca="1">K8289*Table3[[#This Row],[QUANTITY]]*(1-Table3[[#This Row],[DISCOUNT %]])</f>
        <v>197.28448335436912</v>
      </c>
      <c r="N8289" s="3">
        <f>DAY(Table3[[#This Row],[DATE]])</f>
        <v>10</v>
      </c>
      <c r="O8289" s="3" t="str">
        <f>TEXT(Table3[[#This Row],[DATE]],"mmm")</f>
        <v>Sep</v>
      </c>
      <c r="P8289" s="3">
        <f>YEAR(Table3[[#This Row],[DATE]])</f>
        <v>2043</v>
      </c>
    </row>
    <row r="8290" spans="1:16" x14ac:dyDescent="0.3">
      <c r="A8290" s="6">
        <v>52485</v>
      </c>
      <c r="B8290" s="7" t="s">
        <v>1998</v>
      </c>
      <c r="C8290" s="9">
        <f t="shared" ca="1" si="258"/>
        <v>8</v>
      </c>
      <c r="D8290" s="9" t="s">
        <v>2115</v>
      </c>
      <c r="E8290" s="9" t="s">
        <v>2118</v>
      </c>
      <c r="F8290" s="10">
        <f t="shared" ca="1" si="259"/>
        <v>2.376008498003267E-2</v>
      </c>
      <c r="G8290" s="3" t="str">
        <f>VLOOKUP(Table3[[#This Row],[PRODUCT ID]],Table1[[PRODUCT]:[SELLING PRICE]],1,FALSE)</f>
        <v>Product946</v>
      </c>
      <c r="H8290" s="3" t="str">
        <f>VLOOKUP(Table3[[#This Row],[PRODUCT ID]],Table1[[PRODUCT]:[SELLING PRICE]],2,FALSE)</f>
        <v>Category5</v>
      </c>
      <c r="I8290" s="3" t="str">
        <f>VLOOKUP(Table3[[#This Row],[PRODUCT ID]],Table1[[PRODUCT]:[SELLING PRICE]],3,FALSE)</f>
        <v>No</v>
      </c>
      <c r="J8290" s="16">
        <f ca="1">VLOOKUP(Table3[[#This Row],[PRODUCT ID]],Table1[[PRODUCT]:[SELLING PRICE]],4,FALSE)</f>
        <v>6</v>
      </c>
      <c r="K8290" s="16">
        <f ca="1">VLOOKUP(Table3[[#This Row],[PRODUCT ID]],Table1[[PRODUCT]:[SELLING PRICE]],5,FALSE)</f>
        <v>267.99674202505224</v>
      </c>
      <c r="L8290" s="16">
        <f ca="1">J8290*Table3[[#This Row],[QUANTITY]]</f>
        <v>48</v>
      </c>
      <c r="M8290" s="16">
        <f ca="1">K8290*Table3[[#This Row],[QUANTITY]]*(1-Table3[[#This Row],[DISCOUNT %]])</f>
        <v>2093.0329332813208</v>
      </c>
      <c r="N8290" s="3">
        <f>DAY(Table3[[#This Row],[DATE]])</f>
        <v>11</v>
      </c>
      <c r="O8290" s="3" t="str">
        <f>TEXT(Table3[[#This Row],[DATE]],"mmm")</f>
        <v>Sep</v>
      </c>
      <c r="P8290" s="3">
        <f>YEAR(Table3[[#This Row],[DATE]])</f>
        <v>2043</v>
      </c>
    </row>
    <row r="8291" spans="1:16" x14ac:dyDescent="0.3">
      <c r="A8291" s="6">
        <v>52486</v>
      </c>
      <c r="B8291" s="7" t="s">
        <v>1999</v>
      </c>
      <c r="C8291" s="9">
        <f t="shared" ca="1" si="258"/>
        <v>13</v>
      </c>
      <c r="D8291" s="9" t="s">
        <v>2116</v>
      </c>
      <c r="E8291" s="9" t="s">
        <v>2116</v>
      </c>
      <c r="F8291" s="10">
        <f t="shared" ca="1" si="259"/>
        <v>4.637695819183292E-2</v>
      </c>
      <c r="G8291" s="3" t="str">
        <f>VLOOKUP(Table3[[#This Row],[PRODUCT ID]],Table1[[PRODUCT]:[SELLING PRICE]],1,FALSE)</f>
        <v>Product947</v>
      </c>
      <c r="H8291" s="3" t="str">
        <f>VLOOKUP(Table3[[#This Row],[PRODUCT ID]],Table1[[PRODUCT]:[SELLING PRICE]],2,FALSE)</f>
        <v>Category1</v>
      </c>
      <c r="I8291" s="3" t="str">
        <f>VLOOKUP(Table3[[#This Row],[PRODUCT ID]],Table1[[PRODUCT]:[SELLING PRICE]],3,FALSE)</f>
        <v>Kg</v>
      </c>
      <c r="J8291" s="16">
        <f ca="1">VLOOKUP(Table3[[#This Row],[PRODUCT ID]],Table1[[PRODUCT]:[SELLING PRICE]],4,FALSE)</f>
        <v>20</v>
      </c>
      <c r="K8291" s="16">
        <f ca="1">VLOOKUP(Table3[[#This Row],[PRODUCT ID]],Table1[[PRODUCT]:[SELLING PRICE]],5,FALSE)</f>
        <v>121.01931846084695</v>
      </c>
      <c r="L8291" s="16">
        <f ca="1">J8291*Table3[[#This Row],[QUANTITY]]</f>
        <v>260</v>
      </c>
      <c r="M8291" s="16">
        <f ca="1">K8291*Table3[[#This Row],[QUANTITY]]*(1-Table3[[#This Row],[DISCOUNT %]])</f>
        <v>1500.2885376463937</v>
      </c>
      <c r="N8291" s="3">
        <f>DAY(Table3[[#This Row],[DATE]])</f>
        <v>12</v>
      </c>
      <c r="O8291" s="3" t="str">
        <f>TEXT(Table3[[#This Row],[DATE]],"mmm")</f>
        <v>Sep</v>
      </c>
      <c r="P8291" s="3">
        <f>YEAR(Table3[[#This Row],[DATE]])</f>
        <v>2043</v>
      </c>
    </row>
    <row r="8292" spans="1:16" x14ac:dyDescent="0.3">
      <c r="A8292" s="6">
        <v>52487</v>
      </c>
      <c r="B8292" s="7" t="s">
        <v>2000</v>
      </c>
      <c r="C8292" s="9">
        <f t="shared" ca="1" si="258"/>
        <v>5</v>
      </c>
      <c r="D8292" s="9" t="s">
        <v>2117</v>
      </c>
      <c r="E8292" s="9" t="s">
        <v>2116</v>
      </c>
      <c r="F8292" s="10">
        <f t="shared" ca="1" si="259"/>
        <v>3.1041931382000579E-2</v>
      </c>
      <c r="G8292" s="3" t="str">
        <f>VLOOKUP(Table3[[#This Row],[PRODUCT ID]],Table1[[PRODUCT]:[SELLING PRICE]],1,FALSE)</f>
        <v>Product948</v>
      </c>
      <c r="H8292" s="3" t="str">
        <f>VLOOKUP(Table3[[#This Row],[PRODUCT ID]],Table1[[PRODUCT]:[SELLING PRICE]],2,FALSE)</f>
        <v>Category2</v>
      </c>
      <c r="I8292" s="3" t="str">
        <f>VLOOKUP(Table3[[#This Row],[PRODUCT ID]],Table1[[PRODUCT]:[SELLING PRICE]],3,FALSE)</f>
        <v>Kg</v>
      </c>
      <c r="J8292" s="16">
        <f ca="1">VLOOKUP(Table3[[#This Row],[PRODUCT ID]],Table1[[PRODUCT]:[SELLING PRICE]],4,FALSE)</f>
        <v>207</v>
      </c>
      <c r="K8292" s="16">
        <f ca="1">VLOOKUP(Table3[[#This Row],[PRODUCT ID]],Table1[[PRODUCT]:[SELLING PRICE]],5,FALSE)</f>
        <v>159.89931022729982</v>
      </c>
      <c r="L8292" s="16">
        <f ca="1">J8292*Table3[[#This Row],[QUANTITY]]</f>
        <v>1035</v>
      </c>
      <c r="M8292" s="16">
        <f ca="1">K8292*Table3[[#This Row],[QUANTITY]]*(1-Table3[[#This Row],[DISCOUNT %]])</f>
        <v>774.6786340559737</v>
      </c>
      <c r="N8292" s="3">
        <f>DAY(Table3[[#This Row],[DATE]])</f>
        <v>13</v>
      </c>
      <c r="O8292" s="3" t="str">
        <f>TEXT(Table3[[#This Row],[DATE]],"mmm")</f>
        <v>Sep</v>
      </c>
      <c r="P8292" s="3">
        <f>YEAR(Table3[[#This Row],[DATE]])</f>
        <v>2043</v>
      </c>
    </row>
    <row r="8293" spans="1:16" x14ac:dyDescent="0.3">
      <c r="A8293" s="6">
        <v>52488</v>
      </c>
      <c r="B8293" s="7" t="s">
        <v>2001</v>
      </c>
      <c r="C8293" s="9">
        <f t="shared" ca="1" si="258"/>
        <v>4</v>
      </c>
      <c r="D8293" s="9" t="s">
        <v>2115</v>
      </c>
      <c r="E8293" s="9" t="s">
        <v>2116</v>
      </c>
      <c r="F8293" s="10">
        <f t="shared" ca="1" si="259"/>
        <v>1.5461805450637479E-2</v>
      </c>
      <c r="G8293" s="3" t="str">
        <f>VLOOKUP(Table3[[#This Row],[PRODUCT ID]],Table1[[PRODUCT]:[SELLING PRICE]],1,FALSE)</f>
        <v>Product949</v>
      </c>
      <c r="H8293" s="3" t="str">
        <f>VLOOKUP(Table3[[#This Row],[PRODUCT ID]],Table1[[PRODUCT]:[SELLING PRICE]],2,FALSE)</f>
        <v>Category3</v>
      </c>
      <c r="I8293" s="3" t="str">
        <f>VLOOKUP(Table3[[#This Row],[PRODUCT ID]],Table1[[PRODUCT]:[SELLING PRICE]],3,FALSE)</f>
        <v>Lt</v>
      </c>
      <c r="J8293" s="16">
        <f ca="1">VLOOKUP(Table3[[#This Row],[PRODUCT ID]],Table1[[PRODUCT]:[SELLING PRICE]],4,FALSE)</f>
        <v>130</v>
      </c>
      <c r="K8293" s="16">
        <f ca="1">VLOOKUP(Table3[[#This Row],[PRODUCT ID]],Table1[[PRODUCT]:[SELLING PRICE]],5,FALSE)</f>
        <v>30.370460841169738</v>
      </c>
      <c r="L8293" s="16">
        <f ca="1">J8293*Table3[[#This Row],[QUANTITY]]</f>
        <v>520</v>
      </c>
      <c r="M8293" s="16">
        <f ca="1">K8293*Table3[[#This Row],[QUANTITY]]*(1-Table3[[#This Row],[DISCOUNT %]])</f>
        <v>119.60351473678948</v>
      </c>
      <c r="N8293" s="3">
        <f>DAY(Table3[[#This Row],[DATE]])</f>
        <v>14</v>
      </c>
      <c r="O8293" s="3" t="str">
        <f>TEXT(Table3[[#This Row],[DATE]],"mmm")</f>
        <v>Sep</v>
      </c>
      <c r="P8293" s="3">
        <f>YEAR(Table3[[#This Row],[DATE]])</f>
        <v>2043</v>
      </c>
    </row>
    <row r="8294" spans="1:16" x14ac:dyDescent="0.3">
      <c r="A8294" s="6">
        <v>52489</v>
      </c>
      <c r="B8294" s="7" t="s">
        <v>2002</v>
      </c>
      <c r="C8294" s="9">
        <f t="shared" ca="1" si="258"/>
        <v>5</v>
      </c>
      <c r="D8294" s="9" t="s">
        <v>2115</v>
      </c>
      <c r="E8294" s="9" t="s">
        <v>2116</v>
      </c>
      <c r="F8294" s="10">
        <f t="shared" ca="1" si="259"/>
        <v>9.0330302610089952E-2</v>
      </c>
      <c r="G8294" s="3" t="str">
        <f>VLOOKUP(Table3[[#This Row],[PRODUCT ID]],Table1[[PRODUCT]:[SELLING PRICE]],1,FALSE)</f>
        <v>Product950</v>
      </c>
      <c r="H8294" s="3" t="str">
        <f>VLOOKUP(Table3[[#This Row],[PRODUCT ID]],Table1[[PRODUCT]:[SELLING PRICE]],2,FALSE)</f>
        <v>Category4</v>
      </c>
      <c r="I8294" s="3" t="str">
        <f>VLOOKUP(Table3[[#This Row],[PRODUCT ID]],Table1[[PRODUCT]:[SELLING PRICE]],3,FALSE)</f>
        <v>Kg</v>
      </c>
      <c r="J8294" s="16">
        <f ca="1">VLOOKUP(Table3[[#This Row],[PRODUCT ID]],Table1[[PRODUCT]:[SELLING PRICE]],4,FALSE)</f>
        <v>242</v>
      </c>
      <c r="K8294" s="16">
        <f ca="1">VLOOKUP(Table3[[#This Row],[PRODUCT ID]],Table1[[PRODUCT]:[SELLING PRICE]],5,FALSE)</f>
        <v>177.04764255722975</v>
      </c>
      <c r="L8294" s="16">
        <f ca="1">J8294*Table3[[#This Row],[QUANTITY]]</f>
        <v>1210</v>
      </c>
      <c r="M8294" s="16">
        <f ca="1">K8294*Table3[[#This Row],[QUANTITY]]*(1-Table3[[#This Row],[DISCOUNT %]])</f>
        <v>805.27437714316079</v>
      </c>
      <c r="N8294" s="3">
        <f>DAY(Table3[[#This Row],[DATE]])</f>
        <v>15</v>
      </c>
      <c r="O8294" s="3" t="str">
        <f>TEXT(Table3[[#This Row],[DATE]],"mmm")</f>
        <v>Sep</v>
      </c>
      <c r="P8294" s="3">
        <f>YEAR(Table3[[#This Row],[DATE]])</f>
        <v>2043</v>
      </c>
    </row>
    <row r="8295" spans="1:16" x14ac:dyDescent="0.3">
      <c r="A8295" s="6">
        <v>52490</v>
      </c>
      <c r="B8295" s="7" t="s">
        <v>2003</v>
      </c>
      <c r="C8295" s="9">
        <f t="shared" ca="1" si="258"/>
        <v>1</v>
      </c>
      <c r="D8295" s="9" t="s">
        <v>2115</v>
      </c>
      <c r="E8295" s="9" t="s">
        <v>2116</v>
      </c>
      <c r="F8295" s="10">
        <f t="shared" ca="1" si="259"/>
        <v>1.5066946980485198E-2</v>
      </c>
      <c r="G8295" s="3" t="str">
        <f>VLOOKUP(Table3[[#This Row],[PRODUCT ID]],Table1[[PRODUCT]:[SELLING PRICE]],1,FALSE)</f>
        <v>Product951</v>
      </c>
      <c r="H8295" s="3" t="str">
        <f>VLOOKUP(Table3[[#This Row],[PRODUCT ID]],Table1[[PRODUCT]:[SELLING PRICE]],2,FALSE)</f>
        <v>Category5</v>
      </c>
      <c r="I8295" s="3" t="str">
        <f>VLOOKUP(Table3[[#This Row],[PRODUCT ID]],Table1[[PRODUCT]:[SELLING PRICE]],3,FALSE)</f>
        <v>Lt</v>
      </c>
      <c r="J8295" s="16">
        <f ca="1">VLOOKUP(Table3[[#This Row],[PRODUCT ID]],Table1[[PRODUCT]:[SELLING PRICE]],4,FALSE)</f>
        <v>164</v>
      </c>
      <c r="K8295" s="16">
        <f ca="1">VLOOKUP(Table3[[#This Row],[PRODUCT ID]],Table1[[PRODUCT]:[SELLING PRICE]],5,FALSE)</f>
        <v>28.063061352423674</v>
      </c>
      <c r="L8295" s="16">
        <f ca="1">J8295*Table3[[#This Row],[QUANTITY]]</f>
        <v>164</v>
      </c>
      <c r="M8295" s="16">
        <f ca="1">K8295*Table3[[#This Row],[QUANTITY]]*(1-Table3[[#This Row],[DISCOUNT %]])</f>
        <v>27.640236694916602</v>
      </c>
      <c r="N8295" s="3">
        <f>DAY(Table3[[#This Row],[DATE]])</f>
        <v>16</v>
      </c>
      <c r="O8295" s="3" t="str">
        <f>TEXT(Table3[[#This Row],[DATE]],"mmm")</f>
        <v>Sep</v>
      </c>
      <c r="P8295" s="3">
        <f>YEAR(Table3[[#This Row],[DATE]])</f>
        <v>2043</v>
      </c>
    </row>
    <row r="8296" spans="1:16" x14ac:dyDescent="0.3">
      <c r="A8296" s="6">
        <v>52491</v>
      </c>
      <c r="B8296" s="7" t="s">
        <v>2004</v>
      </c>
      <c r="C8296" s="9">
        <f t="shared" ca="1" si="258"/>
        <v>14</v>
      </c>
      <c r="D8296" s="9" t="s">
        <v>2116</v>
      </c>
      <c r="E8296" s="9" t="s">
        <v>2118</v>
      </c>
      <c r="F8296" s="10">
        <f t="shared" ca="1" si="259"/>
        <v>6.0052577151698552E-2</v>
      </c>
      <c r="G8296" s="3" t="str">
        <f>VLOOKUP(Table3[[#This Row],[PRODUCT ID]],Table1[[PRODUCT]:[SELLING PRICE]],1,FALSE)</f>
        <v>Product952</v>
      </c>
      <c r="H8296" s="3" t="str">
        <f>VLOOKUP(Table3[[#This Row],[PRODUCT ID]],Table1[[PRODUCT]:[SELLING PRICE]],2,FALSE)</f>
        <v>Category1</v>
      </c>
      <c r="I8296" s="3" t="str">
        <f>VLOOKUP(Table3[[#This Row],[PRODUCT ID]],Table1[[PRODUCT]:[SELLING PRICE]],3,FALSE)</f>
        <v>Ft</v>
      </c>
      <c r="J8296" s="16">
        <f ca="1">VLOOKUP(Table3[[#This Row],[PRODUCT ID]],Table1[[PRODUCT]:[SELLING PRICE]],4,FALSE)</f>
        <v>110</v>
      </c>
      <c r="K8296" s="16">
        <f ca="1">VLOOKUP(Table3[[#This Row],[PRODUCT ID]],Table1[[PRODUCT]:[SELLING PRICE]],5,FALSE)</f>
        <v>198.08233490698532</v>
      </c>
      <c r="L8296" s="16">
        <f ca="1">J8296*Table3[[#This Row],[QUANTITY]]</f>
        <v>1540</v>
      </c>
      <c r="M8296" s="16">
        <f ca="1">K8296*Table3[[#This Row],[QUANTITY]]*(1-Table3[[#This Row],[DISCOUNT %]])</f>
        <v>2606.6177229063301</v>
      </c>
      <c r="N8296" s="3">
        <f>DAY(Table3[[#This Row],[DATE]])</f>
        <v>17</v>
      </c>
      <c r="O8296" s="3" t="str">
        <f>TEXT(Table3[[#This Row],[DATE]],"mmm")</f>
        <v>Sep</v>
      </c>
      <c r="P8296" s="3">
        <f>YEAR(Table3[[#This Row],[DATE]])</f>
        <v>2043</v>
      </c>
    </row>
    <row r="8297" spans="1:16" x14ac:dyDescent="0.3">
      <c r="A8297" s="6">
        <v>52492</v>
      </c>
      <c r="B8297" s="7" t="s">
        <v>2005</v>
      </c>
      <c r="C8297" s="9">
        <f t="shared" ca="1" si="258"/>
        <v>14</v>
      </c>
      <c r="D8297" s="9" t="s">
        <v>2116</v>
      </c>
      <c r="E8297" s="9" t="s">
        <v>2118</v>
      </c>
      <c r="F8297" s="10">
        <f t="shared" ca="1" si="259"/>
        <v>9.9213759135486981E-2</v>
      </c>
      <c r="G8297" s="3" t="str">
        <f>VLOOKUP(Table3[[#This Row],[PRODUCT ID]],Table1[[PRODUCT]:[SELLING PRICE]],1,FALSE)</f>
        <v>Product953</v>
      </c>
      <c r="H8297" s="3" t="str">
        <f>VLOOKUP(Table3[[#This Row],[PRODUCT ID]],Table1[[PRODUCT]:[SELLING PRICE]],2,FALSE)</f>
        <v>Category2</v>
      </c>
      <c r="I8297" s="3" t="str">
        <f>VLOOKUP(Table3[[#This Row],[PRODUCT ID]],Table1[[PRODUCT]:[SELLING PRICE]],3,FALSE)</f>
        <v>Kg</v>
      </c>
      <c r="J8297" s="16">
        <f ca="1">VLOOKUP(Table3[[#This Row],[PRODUCT ID]],Table1[[PRODUCT]:[SELLING PRICE]],4,FALSE)</f>
        <v>173</v>
      </c>
      <c r="K8297" s="16">
        <f ca="1">VLOOKUP(Table3[[#This Row],[PRODUCT ID]],Table1[[PRODUCT]:[SELLING PRICE]],5,FALSE)</f>
        <v>124.68329584089643</v>
      </c>
      <c r="L8297" s="16">
        <f ca="1">J8297*Table3[[#This Row],[QUANTITY]]</f>
        <v>2422</v>
      </c>
      <c r="M8297" s="16">
        <f ca="1">K8297*Table3[[#This Row],[QUANTITY]]*(1-Table3[[#This Row],[DISCOUNT %]])</f>
        <v>1572.3819630276669</v>
      </c>
      <c r="N8297" s="3">
        <f>DAY(Table3[[#This Row],[DATE]])</f>
        <v>18</v>
      </c>
      <c r="O8297" s="3" t="str">
        <f>TEXT(Table3[[#This Row],[DATE]],"mmm")</f>
        <v>Sep</v>
      </c>
      <c r="P8297" s="3">
        <f>YEAR(Table3[[#This Row],[DATE]])</f>
        <v>2043</v>
      </c>
    </row>
    <row r="8298" spans="1:16" x14ac:dyDescent="0.3">
      <c r="A8298" s="6">
        <v>52493</v>
      </c>
      <c r="B8298" s="7" t="s">
        <v>2006</v>
      </c>
      <c r="C8298" s="9">
        <f t="shared" ca="1" si="258"/>
        <v>10</v>
      </c>
      <c r="D8298" s="9" t="s">
        <v>2116</v>
      </c>
      <c r="E8298" s="9" t="s">
        <v>2116</v>
      </c>
      <c r="F8298" s="10">
        <f t="shared" ca="1" si="259"/>
        <v>9.3663438492781359E-2</v>
      </c>
      <c r="G8298" s="3" t="str">
        <f>VLOOKUP(Table3[[#This Row],[PRODUCT ID]],Table1[[PRODUCT]:[SELLING PRICE]],1,FALSE)</f>
        <v>Product954</v>
      </c>
      <c r="H8298" s="3" t="str">
        <f>VLOOKUP(Table3[[#This Row],[PRODUCT ID]],Table1[[PRODUCT]:[SELLING PRICE]],2,FALSE)</f>
        <v>Category3</v>
      </c>
      <c r="I8298" s="3" t="str">
        <f>VLOOKUP(Table3[[#This Row],[PRODUCT ID]],Table1[[PRODUCT]:[SELLING PRICE]],3,FALSE)</f>
        <v>No</v>
      </c>
      <c r="J8298" s="16">
        <f ca="1">VLOOKUP(Table3[[#This Row],[PRODUCT ID]],Table1[[PRODUCT]:[SELLING PRICE]],4,FALSE)</f>
        <v>102</v>
      </c>
      <c r="K8298" s="16">
        <f ca="1">VLOOKUP(Table3[[#This Row],[PRODUCT ID]],Table1[[PRODUCT]:[SELLING PRICE]],5,FALSE)</f>
        <v>40.360043918388811</v>
      </c>
      <c r="L8298" s="16">
        <f ca="1">J8298*Table3[[#This Row],[QUANTITY]]</f>
        <v>1020</v>
      </c>
      <c r="M8298" s="16">
        <f ca="1">K8298*Table3[[#This Row],[QUANTITY]]*(1-Table3[[#This Row],[DISCOUNT %]])</f>
        <v>365.79783427272844</v>
      </c>
      <c r="N8298" s="3">
        <f>DAY(Table3[[#This Row],[DATE]])</f>
        <v>19</v>
      </c>
      <c r="O8298" s="3" t="str">
        <f>TEXT(Table3[[#This Row],[DATE]],"mmm")</f>
        <v>Sep</v>
      </c>
      <c r="P8298" s="3">
        <f>YEAR(Table3[[#This Row],[DATE]])</f>
        <v>2043</v>
      </c>
    </row>
    <row r="8299" spans="1:16" x14ac:dyDescent="0.3">
      <c r="A8299" s="6">
        <v>52494</v>
      </c>
      <c r="B8299" s="7" t="s">
        <v>2007</v>
      </c>
      <c r="C8299" s="9">
        <f t="shared" ca="1" si="258"/>
        <v>11</v>
      </c>
      <c r="D8299" s="9" t="s">
        <v>2115</v>
      </c>
      <c r="E8299" s="9" t="s">
        <v>2116</v>
      </c>
      <c r="F8299" s="10">
        <f t="shared" ca="1" si="259"/>
        <v>5.8129357178287211E-2</v>
      </c>
      <c r="G8299" s="3" t="str">
        <f>VLOOKUP(Table3[[#This Row],[PRODUCT ID]],Table1[[PRODUCT]:[SELLING PRICE]],1,FALSE)</f>
        <v>Product955</v>
      </c>
      <c r="H8299" s="3" t="str">
        <f>VLOOKUP(Table3[[#This Row],[PRODUCT ID]],Table1[[PRODUCT]:[SELLING PRICE]],2,FALSE)</f>
        <v>Category4</v>
      </c>
      <c r="I8299" s="3" t="str">
        <f>VLOOKUP(Table3[[#This Row],[PRODUCT ID]],Table1[[PRODUCT]:[SELLING PRICE]],3,FALSE)</f>
        <v>No</v>
      </c>
      <c r="J8299" s="16">
        <f ca="1">VLOOKUP(Table3[[#This Row],[PRODUCT ID]],Table1[[PRODUCT]:[SELLING PRICE]],4,FALSE)</f>
        <v>123</v>
      </c>
      <c r="K8299" s="16">
        <f ca="1">VLOOKUP(Table3[[#This Row],[PRODUCT ID]],Table1[[PRODUCT]:[SELLING PRICE]],5,FALSE)</f>
        <v>178.95928241010262</v>
      </c>
      <c r="L8299" s="16">
        <f ca="1">J8299*Table3[[#This Row],[QUANTITY]]</f>
        <v>1353</v>
      </c>
      <c r="M8299" s="16">
        <f ca="1">K8299*Table3[[#This Row],[QUANTITY]]*(1-Table3[[#This Row],[DISCOUNT %]])</f>
        <v>1854.1214379876737</v>
      </c>
      <c r="N8299" s="3">
        <f>DAY(Table3[[#This Row],[DATE]])</f>
        <v>20</v>
      </c>
      <c r="O8299" s="3" t="str">
        <f>TEXT(Table3[[#This Row],[DATE]],"mmm")</f>
        <v>Sep</v>
      </c>
      <c r="P8299" s="3">
        <f>YEAR(Table3[[#This Row],[DATE]])</f>
        <v>2043</v>
      </c>
    </row>
    <row r="8300" spans="1:16" x14ac:dyDescent="0.3">
      <c r="A8300" s="6">
        <v>52495</v>
      </c>
      <c r="B8300" s="7" t="s">
        <v>2008</v>
      </c>
      <c r="C8300" s="9">
        <f t="shared" ca="1" si="258"/>
        <v>3</v>
      </c>
      <c r="D8300" s="9" t="s">
        <v>2117</v>
      </c>
      <c r="E8300" s="9" t="s">
        <v>2116</v>
      </c>
      <c r="F8300" s="10">
        <f t="shared" ca="1" si="259"/>
        <v>2.2383193056182273E-2</v>
      </c>
      <c r="G8300" s="3" t="str">
        <f>VLOOKUP(Table3[[#This Row],[PRODUCT ID]],Table1[[PRODUCT]:[SELLING PRICE]],1,FALSE)</f>
        <v>Product956</v>
      </c>
      <c r="H8300" s="3" t="str">
        <f>VLOOKUP(Table3[[#This Row],[PRODUCT ID]],Table1[[PRODUCT]:[SELLING PRICE]],2,FALSE)</f>
        <v>Category5</v>
      </c>
      <c r="I8300" s="3" t="str">
        <f>VLOOKUP(Table3[[#This Row],[PRODUCT ID]],Table1[[PRODUCT]:[SELLING PRICE]],3,FALSE)</f>
        <v>Ft</v>
      </c>
      <c r="J8300" s="16">
        <f ca="1">VLOOKUP(Table3[[#This Row],[PRODUCT ID]],Table1[[PRODUCT]:[SELLING PRICE]],4,FALSE)</f>
        <v>126</v>
      </c>
      <c r="K8300" s="16">
        <f ca="1">VLOOKUP(Table3[[#This Row],[PRODUCT ID]],Table1[[PRODUCT]:[SELLING PRICE]],5,FALSE)</f>
        <v>77.950696691693068</v>
      </c>
      <c r="L8300" s="16">
        <f ca="1">J8300*Table3[[#This Row],[QUANTITY]]</f>
        <v>378</v>
      </c>
      <c r="M8300" s="16">
        <f ca="1">K8300*Table3[[#This Row],[QUANTITY]]*(1-Table3[[#This Row],[DISCOUNT %]])</f>
        <v>228.61773359633699</v>
      </c>
      <c r="N8300" s="3">
        <f>DAY(Table3[[#This Row],[DATE]])</f>
        <v>21</v>
      </c>
      <c r="O8300" s="3" t="str">
        <f>TEXT(Table3[[#This Row],[DATE]],"mmm")</f>
        <v>Sep</v>
      </c>
      <c r="P8300" s="3">
        <f>YEAR(Table3[[#This Row],[DATE]])</f>
        <v>2043</v>
      </c>
    </row>
    <row r="8301" spans="1:16" x14ac:dyDescent="0.3">
      <c r="A8301" s="6">
        <v>52496</v>
      </c>
      <c r="B8301" s="7" t="s">
        <v>2009</v>
      </c>
      <c r="C8301" s="9">
        <f t="shared" ca="1" si="258"/>
        <v>10</v>
      </c>
      <c r="D8301" s="9" t="s">
        <v>2117</v>
      </c>
      <c r="E8301" s="9" t="s">
        <v>2116</v>
      </c>
      <c r="F8301" s="10">
        <f t="shared" ca="1" si="259"/>
        <v>5.9481467785357289E-2</v>
      </c>
      <c r="G8301" s="3" t="str">
        <f>VLOOKUP(Table3[[#This Row],[PRODUCT ID]],Table1[[PRODUCT]:[SELLING PRICE]],1,FALSE)</f>
        <v>Product957</v>
      </c>
      <c r="H8301" s="3" t="str">
        <f>VLOOKUP(Table3[[#This Row],[PRODUCT ID]],Table1[[PRODUCT]:[SELLING PRICE]],2,FALSE)</f>
        <v>Category1</v>
      </c>
      <c r="I8301" s="3" t="str">
        <f>VLOOKUP(Table3[[#This Row],[PRODUCT ID]],Table1[[PRODUCT]:[SELLING PRICE]],3,FALSE)</f>
        <v>No</v>
      </c>
      <c r="J8301" s="16">
        <f ca="1">VLOOKUP(Table3[[#This Row],[PRODUCT ID]],Table1[[PRODUCT]:[SELLING PRICE]],4,FALSE)</f>
        <v>16</v>
      </c>
      <c r="K8301" s="16">
        <f ca="1">VLOOKUP(Table3[[#This Row],[PRODUCT ID]],Table1[[PRODUCT]:[SELLING PRICE]],5,FALSE)</f>
        <v>283.0279274912038</v>
      </c>
      <c r="L8301" s="16">
        <f ca="1">J8301*Table3[[#This Row],[QUANTITY]]</f>
        <v>160</v>
      </c>
      <c r="M8301" s="16">
        <f ca="1">K8301*Table3[[#This Row],[QUANTITY]]*(1-Table3[[#This Row],[DISCOUNT %]])</f>
        <v>2661.9301093977933</v>
      </c>
      <c r="N8301" s="3">
        <f>DAY(Table3[[#This Row],[DATE]])</f>
        <v>22</v>
      </c>
      <c r="O8301" s="3" t="str">
        <f>TEXT(Table3[[#This Row],[DATE]],"mmm")</f>
        <v>Sep</v>
      </c>
      <c r="P8301" s="3">
        <f>YEAR(Table3[[#This Row],[DATE]])</f>
        <v>2043</v>
      </c>
    </row>
    <row r="8302" spans="1:16" x14ac:dyDescent="0.3">
      <c r="A8302" s="6">
        <v>52497</v>
      </c>
      <c r="B8302" s="7" t="s">
        <v>2010</v>
      </c>
      <c r="C8302" s="9">
        <f t="shared" ca="1" si="258"/>
        <v>3</v>
      </c>
      <c r="D8302" s="9" t="s">
        <v>2116</v>
      </c>
      <c r="E8302" s="9" t="s">
        <v>2118</v>
      </c>
      <c r="F8302" s="10">
        <f t="shared" ca="1" si="259"/>
        <v>1.7473364780306432E-2</v>
      </c>
      <c r="G8302" s="3" t="str">
        <f>VLOOKUP(Table3[[#This Row],[PRODUCT ID]],Table1[[PRODUCT]:[SELLING PRICE]],1,FALSE)</f>
        <v>Product958</v>
      </c>
      <c r="H8302" s="3" t="str">
        <f>VLOOKUP(Table3[[#This Row],[PRODUCT ID]],Table1[[PRODUCT]:[SELLING PRICE]],2,FALSE)</f>
        <v>Category2</v>
      </c>
      <c r="I8302" s="3" t="str">
        <f>VLOOKUP(Table3[[#This Row],[PRODUCT ID]],Table1[[PRODUCT]:[SELLING PRICE]],3,FALSE)</f>
        <v>Kg</v>
      </c>
      <c r="J8302" s="16">
        <f ca="1">VLOOKUP(Table3[[#This Row],[PRODUCT ID]],Table1[[PRODUCT]:[SELLING PRICE]],4,FALSE)</f>
        <v>143</v>
      </c>
      <c r="K8302" s="16">
        <f ca="1">VLOOKUP(Table3[[#This Row],[PRODUCT ID]],Table1[[PRODUCT]:[SELLING PRICE]],5,FALSE)</f>
        <v>186.80103075759834</v>
      </c>
      <c r="L8302" s="16">
        <f ca="1">J8302*Table3[[#This Row],[QUANTITY]]</f>
        <v>429</v>
      </c>
      <c r="M8302" s="16">
        <f ca="1">K8302*Table3[[#This Row],[QUANTITY]]*(1-Table3[[#This Row],[DISCOUNT %]])</f>
        <v>550.61096461750071</v>
      </c>
      <c r="N8302" s="3">
        <f>DAY(Table3[[#This Row],[DATE]])</f>
        <v>23</v>
      </c>
      <c r="O8302" s="3" t="str">
        <f>TEXT(Table3[[#This Row],[DATE]],"mmm")</f>
        <v>Sep</v>
      </c>
      <c r="P8302" s="3">
        <f>YEAR(Table3[[#This Row],[DATE]])</f>
        <v>2043</v>
      </c>
    </row>
    <row r="8303" spans="1:16" x14ac:dyDescent="0.3">
      <c r="A8303" s="6">
        <v>52498</v>
      </c>
      <c r="B8303" s="7" t="s">
        <v>2011</v>
      </c>
      <c r="C8303" s="9">
        <f t="shared" ca="1" si="258"/>
        <v>1</v>
      </c>
      <c r="D8303" s="9" t="s">
        <v>2116</v>
      </c>
      <c r="E8303" s="9" t="s">
        <v>2116</v>
      </c>
      <c r="F8303" s="10">
        <f t="shared" ca="1" si="259"/>
        <v>1.4815739408378437E-3</v>
      </c>
      <c r="G8303" s="3" t="str">
        <f>VLOOKUP(Table3[[#This Row],[PRODUCT ID]],Table1[[PRODUCT]:[SELLING PRICE]],1,FALSE)</f>
        <v>Product959</v>
      </c>
      <c r="H8303" s="3" t="str">
        <f>VLOOKUP(Table3[[#This Row],[PRODUCT ID]],Table1[[PRODUCT]:[SELLING PRICE]],2,FALSE)</f>
        <v>Category3</v>
      </c>
      <c r="I8303" s="3" t="str">
        <f>VLOOKUP(Table3[[#This Row],[PRODUCT ID]],Table1[[PRODUCT]:[SELLING PRICE]],3,FALSE)</f>
        <v>Kg</v>
      </c>
      <c r="J8303" s="16">
        <f ca="1">VLOOKUP(Table3[[#This Row],[PRODUCT ID]],Table1[[PRODUCT]:[SELLING PRICE]],4,FALSE)</f>
        <v>41</v>
      </c>
      <c r="K8303" s="16">
        <f ca="1">VLOOKUP(Table3[[#This Row],[PRODUCT ID]],Table1[[PRODUCT]:[SELLING PRICE]],5,FALSE)</f>
        <v>228.98362314960153</v>
      </c>
      <c r="L8303" s="16">
        <f ca="1">J8303*Table3[[#This Row],[QUANTITY]]</f>
        <v>41</v>
      </c>
      <c r="M8303" s="16">
        <f ca="1">K8303*Table3[[#This Row],[QUANTITY]]*(1-Table3[[#This Row],[DISCOUNT %]])</f>
        <v>228.64436698066444</v>
      </c>
      <c r="N8303" s="3">
        <f>DAY(Table3[[#This Row],[DATE]])</f>
        <v>24</v>
      </c>
      <c r="O8303" s="3" t="str">
        <f>TEXT(Table3[[#This Row],[DATE]],"mmm")</f>
        <v>Sep</v>
      </c>
      <c r="P8303" s="3">
        <f>YEAR(Table3[[#This Row],[DATE]])</f>
        <v>2043</v>
      </c>
    </row>
    <row r="8304" spans="1:16" x14ac:dyDescent="0.3">
      <c r="A8304" s="6">
        <v>52499</v>
      </c>
      <c r="B8304" s="7" t="s">
        <v>2012</v>
      </c>
      <c r="C8304" s="9">
        <f t="shared" ca="1" si="258"/>
        <v>6</v>
      </c>
      <c r="D8304" s="9" t="s">
        <v>2116</v>
      </c>
      <c r="E8304" s="9" t="s">
        <v>2116</v>
      </c>
      <c r="F8304" s="10">
        <f t="shared" ca="1" si="259"/>
        <v>3.0125015615480978E-3</v>
      </c>
      <c r="G8304" s="3" t="str">
        <f>VLOOKUP(Table3[[#This Row],[PRODUCT ID]],Table1[[PRODUCT]:[SELLING PRICE]],1,FALSE)</f>
        <v>Product960</v>
      </c>
      <c r="H8304" s="3" t="str">
        <f>VLOOKUP(Table3[[#This Row],[PRODUCT ID]],Table1[[PRODUCT]:[SELLING PRICE]],2,FALSE)</f>
        <v>Category4</v>
      </c>
      <c r="I8304" s="3" t="str">
        <f>VLOOKUP(Table3[[#This Row],[PRODUCT ID]],Table1[[PRODUCT]:[SELLING PRICE]],3,FALSE)</f>
        <v>Lt</v>
      </c>
      <c r="J8304" s="16">
        <f ca="1">VLOOKUP(Table3[[#This Row],[PRODUCT ID]],Table1[[PRODUCT]:[SELLING PRICE]],4,FALSE)</f>
        <v>198</v>
      </c>
      <c r="K8304" s="16">
        <f ca="1">VLOOKUP(Table3[[#This Row],[PRODUCT ID]],Table1[[PRODUCT]:[SELLING PRICE]],5,FALSE)</f>
        <v>125.79543113578576</v>
      </c>
      <c r="L8304" s="16">
        <f ca="1">J8304*Table3[[#This Row],[QUANTITY]]</f>
        <v>1188</v>
      </c>
      <c r="M8304" s="16">
        <f ca="1">K8304*Table3[[#This Row],[QUANTITY]]*(1-Table3[[#This Row],[DISCOUNT %]])</f>
        <v>752.49883321832158</v>
      </c>
      <c r="N8304" s="3">
        <f>DAY(Table3[[#This Row],[DATE]])</f>
        <v>25</v>
      </c>
      <c r="O8304" s="3" t="str">
        <f>TEXT(Table3[[#This Row],[DATE]],"mmm")</f>
        <v>Sep</v>
      </c>
      <c r="P8304" s="3">
        <f>YEAR(Table3[[#This Row],[DATE]])</f>
        <v>2043</v>
      </c>
    </row>
    <row r="8305" spans="1:16" x14ac:dyDescent="0.3">
      <c r="A8305" s="6">
        <v>52500</v>
      </c>
      <c r="B8305" s="7" t="s">
        <v>2013</v>
      </c>
      <c r="C8305" s="9">
        <f t="shared" ca="1" si="258"/>
        <v>6</v>
      </c>
      <c r="D8305" s="9" t="s">
        <v>2116</v>
      </c>
      <c r="E8305" s="9" t="s">
        <v>2116</v>
      </c>
      <c r="F8305" s="10">
        <f t="shared" ca="1" si="259"/>
        <v>6.1238946397272037E-2</v>
      </c>
      <c r="G8305" s="3" t="str">
        <f>VLOOKUP(Table3[[#This Row],[PRODUCT ID]],Table1[[PRODUCT]:[SELLING PRICE]],1,FALSE)</f>
        <v>Product961</v>
      </c>
      <c r="H8305" s="3" t="str">
        <f>VLOOKUP(Table3[[#This Row],[PRODUCT ID]],Table1[[PRODUCT]:[SELLING PRICE]],2,FALSE)</f>
        <v>Category1</v>
      </c>
      <c r="I8305" s="3" t="str">
        <f>VLOOKUP(Table3[[#This Row],[PRODUCT ID]],Table1[[PRODUCT]:[SELLING PRICE]],3,FALSE)</f>
        <v>Kg</v>
      </c>
      <c r="J8305" s="16">
        <f ca="1">VLOOKUP(Table3[[#This Row],[PRODUCT ID]],Table1[[PRODUCT]:[SELLING PRICE]],4,FALSE)</f>
        <v>189</v>
      </c>
      <c r="K8305" s="16">
        <f ca="1">VLOOKUP(Table3[[#This Row],[PRODUCT ID]],Table1[[PRODUCT]:[SELLING PRICE]],5,FALSE)</f>
        <v>215.2281525142613</v>
      </c>
      <c r="L8305" s="16">
        <f ca="1">J8305*Table3[[#This Row],[QUANTITY]]</f>
        <v>1134</v>
      </c>
      <c r="M8305" s="16">
        <f ca="1">K8305*Table3[[#This Row],[QUANTITY]]*(1-Table3[[#This Row],[DISCOUNT %]])</f>
        <v>1212.2868433155393</v>
      </c>
      <c r="N8305" s="3">
        <f>DAY(Table3[[#This Row],[DATE]])</f>
        <v>26</v>
      </c>
      <c r="O8305" s="3" t="str">
        <f>TEXT(Table3[[#This Row],[DATE]],"mmm")</f>
        <v>Sep</v>
      </c>
      <c r="P8305" s="3">
        <f>YEAR(Table3[[#This Row],[DATE]])</f>
        <v>2043</v>
      </c>
    </row>
    <row r="8306" spans="1:16" x14ac:dyDescent="0.3">
      <c r="A8306" s="6">
        <v>52501</v>
      </c>
      <c r="B8306" s="7" t="s">
        <v>2014</v>
      </c>
      <c r="C8306" s="9">
        <f t="shared" ca="1" si="258"/>
        <v>8</v>
      </c>
      <c r="D8306" s="9" t="s">
        <v>2115</v>
      </c>
      <c r="E8306" s="9" t="s">
        <v>2116</v>
      </c>
      <c r="F8306" s="10">
        <f t="shared" ca="1" si="259"/>
        <v>1.7716854513410495E-2</v>
      </c>
      <c r="G8306" s="3" t="str">
        <f>VLOOKUP(Table3[[#This Row],[PRODUCT ID]],Table1[[PRODUCT]:[SELLING PRICE]],1,FALSE)</f>
        <v>Product962</v>
      </c>
      <c r="H8306" s="3" t="str">
        <f>VLOOKUP(Table3[[#This Row],[PRODUCT ID]],Table1[[PRODUCT]:[SELLING PRICE]],2,FALSE)</f>
        <v>Category2</v>
      </c>
      <c r="I8306" s="3" t="str">
        <f>VLOOKUP(Table3[[#This Row],[PRODUCT ID]],Table1[[PRODUCT]:[SELLING PRICE]],3,FALSE)</f>
        <v>Lt</v>
      </c>
      <c r="J8306" s="16">
        <f ca="1">VLOOKUP(Table3[[#This Row],[PRODUCT ID]],Table1[[PRODUCT]:[SELLING PRICE]],4,FALSE)</f>
        <v>211</v>
      </c>
      <c r="K8306" s="16">
        <f ca="1">VLOOKUP(Table3[[#This Row],[PRODUCT ID]],Table1[[PRODUCT]:[SELLING PRICE]],5,FALSE)</f>
        <v>32.957390134173814</v>
      </c>
      <c r="L8306" s="16">
        <f ca="1">J8306*Table3[[#This Row],[QUANTITY]]</f>
        <v>1688</v>
      </c>
      <c r="M8306" s="16">
        <f ca="1">K8306*Table3[[#This Row],[QUANTITY]]*(1-Table3[[#This Row],[DISCOUNT %]])</f>
        <v>258.98791078419953</v>
      </c>
      <c r="N8306" s="3">
        <f>DAY(Table3[[#This Row],[DATE]])</f>
        <v>27</v>
      </c>
      <c r="O8306" s="3" t="str">
        <f>TEXT(Table3[[#This Row],[DATE]],"mmm")</f>
        <v>Sep</v>
      </c>
      <c r="P8306" s="3">
        <f>YEAR(Table3[[#This Row],[DATE]])</f>
        <v>2043</v>
      </c>
    </row>
    <row r="8307" spans="1:16" x14ac:dyDescent="0.3">
      <c r="A8307" s="6">
        <v>52502</v>
      </c>
      <c r="B8307" s="7" t="s">
        <v>2015</v>
      </c>
      <c r="C8307" s="9">
        <f t="shared" ca="1" si="258"/>
        <v>8</v>
      </c>
      <c r="D8307" s="9" t="s">
        <v>2116</v>
      </c>
      <c r="E8307" s="9" t="s">
        <v>2116</v>
      </c>
      <c r="F8307" s="10">
        <f t="shared" ca="1" si="259"/>
        <v>3.0819871388839404E-2</v>
      </c>
      <c r="G8307" s="3" t="str">
        <f>VLOOKUP(Table3[[#This Row],[PRODUCT ID]],Table1[[PRODUCT]:[SELLING PRICE]],1,FALSE)</f>
        <v>Product963</v>
      </c>
      <c r="H8307" s="3" t="str">
        <f>VLOOKUP(Table3[[#This Row],[PRODUCT ID]],Table1[[PRODUCT]:[SELLING PRICE]],2,FALSE)</f>
        <v>Category3</v>
      </c>
      <c r="I8307" s="3" t="str">
        <f>VLOOKUP(Table3[[#This Row],[PRODUCT ID]],Table1[[PRODUCT]:[SELLING PRICE]],3,FALSE)</f>
        <v>Ft</v>
      </c>
      <c r="J8307" s="16">
        <f ca="1">VLOOKUP(Table3[[#This Row],[PRODUCT ID]],Table1[[PRODUCT]:[SELLING PRICE]],4,FALSE)</f>
        <v>205</v>
      </c>
      <c r="K8307" s="16">
        <f ca="1">VLOOKUP(Table3[[#This Row],[PRODUCT ID]],Table1[[PRODUCT]:[SELLING PRICE]],5,FALSE)</f>
        <v>270.04096059493247</v>
      </c>
      <c r="L8307" s="16">
        <f ca="1">J8307*Table3[[#This Row],[QUANTITY]]</f>
        <v>1640</v>
      </c>
      <c r="M8307" s="16">
        <f ca="1">K8307*Table3[[#This Row],[QUANTITY]]*(1-Table3[[#This Row],[DISCOUNT %]])</f>
        <v>2093.746663357424</v>
      </c>
      <c r="N8307" s="3">
        <f>DAY(Table3[[#This Row],[DATE]])</f>
        <v>28</v>
      </c>
      <c r="O8307" s="3" t="str">
        <f>TEXT(Table3[[#This Row],[DATE]],"mmm")</f>
        <v>Sep</v>
      </c>
      <c r="P8307" s="3">
        <f>YEAR(Table3[[#This Row],[DATE]])</f>
        <v>2043</v>
      </c>
    </row>
    <row r="8308" spans="1:16" x14ac:dyDescent="0.3">
      <c r="A8308" s="6">
        <v>52503</v>
      </c>
      <c r="B8308" s="7" t="s">
        <v>2016</v>
      </c>
      <c r="C8308" s="9">
        <f t="shared" ca="1" si="258"/>
        <v>12</v>
      </c>
      <c r="D8308" s="9" t="s">
        <v>2117</v>
      </c>
      <c r="E8308" s="9" t="s">
        <v>2118</v>
      </c>
      <c r="F8308" s="10">
        <f t="shared" ca="1" si="259"/>
        <v>3.6217320031695567E-2</v>
      </c>
      <c r="G8308" s="3" t="str">
        <f>VLOOKUP(Table3[[#This Row],[PRODUCT ID]],Table1[[PRODUCT]:[SELLING PRICE]],1,FALSE)</f>
        <v>Product964</v>
      </c>
      <c r="H8308" s="3" t="str">
        <f>VLOOKUP(Table3[[#This Row],[PRODUCT ID]],Table1[[PRODUCT]:[SELLING PRICE]],2,FALSE)</f>
        <v>Category4</v>
      </c>
      <c r="I8308" s="3" t="str">
        <f>VLOOKUP(Table3[[#This Row],[PRODUCT ID]],Table1[[PRODUCT]:[SELLING PRICE]],3,FALSE)</f>
        <v>Kg</v>
      </c>
      <c r="J8308" s="16">
        <f ca="1">VLOOKUP(Table3[[#This Row],[PRODUCT ID]],Table1[[PRODUCT]:[SELLING PRICE]],4,FALSE)</f>
        <v>118</v>
      </c>
      <c r="K8308" s="16">
        <f ca="1">VLOOKUP(Table3[[#This Row],[PRODUCT ID]],Table1[[PRODUCT]:[SELLING PRICE]],5,FALSE)</f>
        <v>299.40529721557357</v>
      </c>
      <c r="L8308" s="16">
        <f ca="1">J8308*Table3[[#This Row],[QUANTITY]]</f>
        <v>1416</v>
      </c>
      <c r="M8308" s="16">
        <f ca="1">K8308*Table3[[#This Row],[QUANTITY]]*(1-Table3[[#This Row],[DISCOUNT %]])</f>
        <v>3462.7396769655866</v>
      </c>
      <c r="N8308" s="3">
        <f>DAY(Table3[[#This Row],[DATE]])</f>
        <v>29</v>
      </c>
      <c r="O8308" s="3" t="str">
        <f>TEXT(Table3[[#This Row],[DATE]],"mmm")</f>
        <v>Sep</v>
      </c>
      <c r="P8308" s="3">
        <f>YEAR(Table3[[#This Row],[DATE]])</f>
        <v>2043</v>
      </c>
    </row>
    <row r="8309" spans="1:16" x14ac:dyDescent="0.3">
      <c r="A8309" s="6">
        <v>52504</v>
      </c>
      <c r="B8309" s="7" t="s">
        <v>2017</v>
      </c>
      <c r="C8309" s="9">
        <f t="shared" ca="1" si="258"/>
        <v>3</v>
      </c>
      <c r="D8309" s="9" t="s">
        <v>2115</v>
      </c>
      <c r="E8309" s="9" t="s">
        <v>2118</v>
      </c>
      <c r="F8309" s="10">
        <f t="shared" ca="1" si="259"/>
        <v>3.7079648382440038E-2</v>
      </c>
      <c r="G8309" s="3" t="str">
        <f>VLOOKUP(Table3[[#This Row],[PRODUCT ID]],Table1[[PRODUCT]:[SELLING PRICE]],1,FALSE)</f>
        <v>Product965</v>
      </c>
      <c r="H8309" s="3" t="str">
        <f>VLOOKUP(Table3[[#This Row],[PRODUCT ID]],Table1[[PRODUCT]:[SELLING PRICE]],2,FALSE)</f>
        <v>Category5</v>
      </c>
      <c r="I8309" s="3" t="str">
        <f>VLOOKUP(Table3[[#This Row],[PRODUCT ID]],Table1[[PRODUCT]:[SELLING PRICE]],3,FALSE)</f>
        <v>No</v>
      </c>
      <c r="J8309" s="16">
        <f ca="1">VLOOKUP(Table3[[#This Row],[PRODUCT ID]],Table1[[PRODUCT]:[SELLING PRICE]],4,FALSE)</f>
        <v>168</v>
      </c>
      <c r="K8309" s="16">
        <f ca="1">VLOOKUP(Table3[[#This Row],[PRODUCT ID]],Table1[[PRODUCT]:[SELLING PRICE]],5,FALSE)</f>
        <v>211.54682747939432</v>
      </c>
      <c r="L8309" s="16">
        <f ca="1">J8309*Table3[[#This Row],[QUANTITY]]</f>
        <v>504</v>
      </c>
      <c r="M8309" s="16">
        <f ca="1">K8309*Table3[[#This Row],[QUANTITY]]*(1-Table3[[#This Row],[DISCOUNT %]])</f>
        <v>611.10823650011298</v>
      </c>
      <c r="N8309" s="3">
        <f>DAY(Table3[[#This Row],[DATE]])</f>
        <v>30</v>
      </c>
      <c r="O8309" s="3" t="str">
        <f>TEXT(Table3[[#This Row],[DATE]],"mmm")</f>
        <v>Sep</v>
      </c>
      <c r="P8309" s="3">
        <f>YEAR(Table3[[#This Row],[DATE]])</f>
        <v>2043</v>
      </c>
    </row>
    <row r="8310" spans="1:16" x14ac:dyDescent="0.3">
      <c r="A8310" s="6">
        <v>52505</v>
      </c>
      <c r="B8310" s="7" t="s">
        <v>2018</v>
      </c>
      <c r="C8310" s="9">
        <f t="shared" ca="1" si="258"/>
        <v>5</v>
      </c>
      <c r="D8310" s="9" t="s">
        <v>2115</v>
      </c>
      <c r="E8310" s="9" t="s">
        <v>2116</v>
      </c>
      <c r="F8310" s="10">
        <f t="shared" ca="1" si="259"/>
        <v>7.3160517441512793E-2</v>
      </c>
      <c r="G8310" s="3" t="str">
        <f>VLOOKUP(Table3[[#This Row],[PRODUCT ID]],Table1[[PRODUCT]:[SELLING PRICE]],1,FALSE)</f>
        <v>Product966</v>
      </c>
      <c r="H8310" s="3" t="str">
        <f>VLOOKUP(Table3[[#This Row],[PRODUCT ID]],Table1[[PRODUCT]:[SELLING PRICE]],2,FALSE)</f>
        <v>Category1</v>
      </c>
      <c r="I8310" s="3" t="str">
        <f>VLOOKUP(Table3[[#This Row],[PRODUCT ID]],Table1[[PRODUCT]:[SELLING PRICE]],3,FALSE)</f>
        <v>No</v>
      </c>
      <c r="J8310" s="16">
        <f ca="1">VLOOKUP(Table3[[#This Row],[PRODUCT ID]],Table1[[PRODUCT]:[SELLING PRICE]],4,FALSE)</f>
        <v>191</v>
      </c>
      <c r="K8310" s="16">
        <f ca="1">VLOOKUP(Table3[[#This Row],[PRODUCT ID]],Table1[[PRODUCT]:[SELLING PRICE]],5,FALSE)</f>
        <v>313.48251704716955</v>
      </c>
      <c r="L8310" s="16">
        <f ca="1">J8310*Table3[[#This Row],[QUANTITY]]</f>
        <v>955</v>
      </c>
      <c r="M8310" s="16">
        <f ca="1">K8310*Table3[[#This Row],[QUANTITY]]*(1-Table3[[#This Row],[DISCOUNT %]])</f>
        <v>1452.7398694556539</v>
      </c>
      <c r="N8310" s="3">
        <f>DAY(Table3[[#This Row],[DATE]])</f>
        <v>1</v>
      </c>
      <c r="O8310" s="3" t="str">
        <f>TEXT(Table3[[#This Row],[DATE]],"mmm")</f>
        <v>Oct</v>
      </c>
      <c r="P8310" s="3">
        <f>YEAR(Table3[[#This Row],[DATE]])</f>
        <v>2043</v>
      </c>
    </row>
    <row r="8311" spans="1:16" x14ac:dyDescent="0.3">
      <c r="A8311" s="6">
        <v>52506</v>
      </c>
      <c r="B8311" s="7" t="s">
        <v>2019</v>
      </c>
      <c r="C8311" s="9">
        <f t="shared" ca="1" si="258"/>
        <v>2</v>
      </c>
      <c r="D8311" s="9" t="s">
        <v>2115</v>
      </c>
      <c r="E8311" s="9" t="s">
        <v>2116</v>
      </c>
      <c r="F8311" s="10">
        <f t="shared" ca="1" si="259"/>
        <v>4.2291667817248559E-2</v>
      </c>
      <c r="G8311" s="3" t="str">
        <f>VLOOKUP(Table3[[#This Row],[PRODUCT ID]],Table1[[PRODUCT]:[SELLING PRICE]],1,FALSE)</f>
        <v>Product967</v>
      </c>
      <c r="H8311" s="3" t="str">
        <f>VLOOKUP(Table3[[#This Row],[PRODUCT ID]],Table1[[PRODUCT]:[SELLING PRICE]],2,FALSE)</f>
        <v>Category2</v>
      </c>
      <c r="I8311" s="3" t="str">
        <f>VLOOKUP(Table3[[#This Row],[PRODUCT ID]],Table1[[PRODUCT]:[SELLING PRICE]],3,FALSE)</f>
        <v>Ft</v>
      </c>
      <c r="J8311" s="16">
        <f ca="1">VLOOKUP(Table3[[#This Row],[PRODUCT ID]],Table1[[PRODUCT]:[SELLING PRICE]],4,FALSE)</f>
        <v>56</v>
      </c>
      <c r="K8311" s="16">
        <f ca="1">VLOOKUP(Table3[[#This Row],[PRODUCT ID]],Table1[[PRODUCT]:[SELLING PRICE]],5,FALSE)</f>
        <v>216.41254502695841</v>
      </c>
      <c r="L8311" s="16">
        <f ca="1">J8311*Table3[[#This Row],[QUANTITY]]</f>
        <v>112</v>
      </c>
      <c r="M8311" s="16">
        <f ca="1">K8311*Table3[[#This Row],[QUANTITY]]*(1-Table3[[#This Row],[DISCOUNT %]])</f>
        <v>414.52019512238587</v>
      </c>
      <c r="N8311" s="3">
        <f>DAY(Table3[[#This Row],[DATE]])</f>
        <v>2</v>
      </c>
      <c r="O8311" s="3" t="str">
        <f>TEXT(Table3[[#This Row],[DATE]],"mmm")</f>
        <v>Oct</v>
      </c>
      <c r="P8311" s="3">
        <f>YEAR(Table3[[#This Row],[DATE]])</f>
        <v>2043</v>
      </c>
    </row>
    <row r="8312" spans="1:16" x14ac:dyDescent="0.3">
      <c r="A8312" s="6">
        <v>52507</v>
      </c>
      <c r="B8312" s="7" t="s">
        <v>2020</v>
      </c>
      <c r="C8312" s="9">
        <f t="shared" ca="1" si="258"/>
        <v>4</v>
      </c>
      <c r="D8312" s="9" t="s">
        <v>2116</v>
      </c>
      <c r="E8312" s="9" t="s">
        <v>2116</v>
      </c>
      <c r="F8312" s="10">
        <f t="shared" ca="1" si="259"/>
        <v>3.5391029212335459E-2</v>
      </c>
      <c r="G8312" s="3" t="str">
        <f>VLOOKUP(Table3[[#This Row],[PRODUCT ID]],Table1[[PRODUCT]:[SELLING PRICE]],1,FALSE)</f>
        <v>Product968</v>
      </c>
      <c r="H8312" s="3" t="str">
        <f>VLOOKUP(Table3[[#This Row],[PRODUCT ID]],Table1[[PRODUCT]:[SELLING PRICE]],2,FALSE)</f>
        <v>Category3</v>
      </c>
      <c r="I8312" s="3" t="str">
        <f>VLOOKUP(Table3[[#This Row],[PRODUCT ID]],Table1[[PRODUCT]:[SELLING PRICE]],3,FALSE)</f>
        <v>No</v>
      </c>
      <c r="J8312" s="16">
        <f ca="1">VLOOKUP(Table3[[#This Row],[PRODUCT ID]],Table1[[PRODUCT]:[SELLING PRICE]],4,FALSE)</f>
        <v>161</v>
      </c>
      <c r="K8312" s="16">
        <f ca="1">VLOOKUP(Table3[[#This Row],[PRODUCT ID]],Table1[[PRODUCT]:[SELLING PRICE]],5,FALSE)</f>
        <v>264.80655390210205</v>
      </c>
      <c r="L8312" s="16">
        <f ca="1">J8312*Table3[[#This Row],[QUANTITY]]</f>
        <v>644</v>
      </c>
      <c r="M8312" s="16">
        <f ca="1">K8312*Table3[[#This Row],[QUANTITY]]*(1-Table3[[#This Row],[DISCOUNT %]])</f>
        <v>1021.7391096693394</v>
      </c>
      <c r="N8312" s="3">
        <f>DAY(Table3[[#This Row],[DATE]])</f>
        <v>3</v>
      </c>
      <c r="O8312" s="3" t="str">
        <f>TEXT(Table3[[#This Row],[DATE]],"mmm")</f>
        <v>Oct</v>
      </c>
      <c r="P8312" s="3">
        <f>YEAR(Table3[[#This Row],[DATE]])</f>
        <v>2043</v>
      </c>
    </row>
    <row r="8313" spans="1:16" x14ac:dyDescent="0.3">
      <c r="A8313" s="6">
        <v>52508</v>
      </c>
      <c r="B8313" s="7" t="s">
        <v>2021</v>
      </c>
      <c r="C8313" s="9">
        <f t="shared" ca="1" si="258"/>
        <v>11</v>
      </c>
      <c r="D8313" s="9" t="s">
        <v>2116</v>
      </c>
      <c r="E8313" s="9" t="s">
        <v>2116</v>
      </c>
      <c r="F8313" s="10">
        <f t="shared" ca="1" si="259"/>
        <v>8.9806089555401689E-2</v>
      </c>
      <c r="G8313" s="3" t="str">
        <f>VLOOKUP(Table3[[#This Row],[PRODUCT ID]],Table1[[PRODUCT]:[SELLING PRICE]],1,FALSE)</f>
        <v>Product969</v>
      </c>
      <c r="H8313" s="3" t="str">
        <f>VLOOKUP(Table3[[#This Row],[PRODUCT ID]],Table1[[PRODUCT]:[SELLING PRICE]],2,FALSE)</f>
        <v>Category4</v>
      </c>
      <c r="I8313" s="3" t="str">
        <f>VLOOKUP(Table3[[#This Row],[PRODUCT ID]],Table1[[PRODUCT]:[SELLING PRICE]],3,FALSE)</f>
        <v>Kg</v>
      </c>
      <c r="J8313" s="16">
        <f ca="1">VLOOKUP(Table3[[#This Row],[PRODUCT ID]],Table1[[PRODUCT]:[SELLING PRICE]],4,FALSE)</f>
        <v>247</v>
      </c>
      <c r="K8313" s="16">
        <f ca="1">VLOOKUP(Table3[[#This Row],[PRODUCT ID]],Table1[[PRODUCT]:[SELLING PRICE]],5,FALSE)</f>
        <v>187.725454658583</v>
      </c>
      <c r="L8313" s="16">
        <f ca="1">J8313*Table3[[#This Row],[QUANTITY]]</f>
        <v>2717</v>
      </c>
      <c r="M8313" s="16">
        <f ca="1">K8313*Table3[[#This Row],[QUANTITY]]*(1-Table3[[#This Row],[DISCOUNT %]])</f>
        <v>1879.5322223225437</v>
      </c>
      <c r="N8313" s="3">
        <f>DAY(Table3[[#This Row],[DATE]])</f>
        <v>4</v>
      </c>
      <c r="O8313" s="3" t="str">
        <f>TEXT(Table3[[#This Row],[DATE]],"mmm")</f>
        <v>Oct</v>
      </c>
      <c r="P8313" s="3">
        <f>YEAR(Table3[[#This Row],[DATE]])</f>
        <v>2043</v>
      </c>
    </row>
    <row r="8314" spans="1:16" x14ac:dyDescent="0.3">
      <c r="A8314" s="6">
        <v>52509</v>
      </c>
      <c r="B8314" s="7" t="s">
        <v>2022</v>
      </c>
      <c r="C8314" s="9">
        <f t="shared" ca="1" si="258"/>
        <v>8</v>
      </c>
      <c r="D8314" s="9" t="s">
        <v>2116</v>
      </c>
      <c r="E8314" s="9" t="s">
        <v>2118</v>
      </c>
      <c r="F8314" s="10">
        <f t="shared" ca="1" si="259"/>
        <v>4.762228814318506E-2</v>
      </c>
      <c r="G8314" s="3" t="str">
        <f>VLOOKUP(Table3[[#This Row],[PRODUCT ID]],Table1[[PRODUCT]:[SELLING PRICE]],1,FALSE)</f>
        <v>Product970</v>
      </c>
      <c r="H8314" s="3" t="str">
        <f>VLOOKUP(Table3[[#This Row],[PRODUCT ID]],Table1[[PRODUCT]:[SELLING PRICE]],2,FALSE)</f>
        <v>Category5</v>
      </c>
      <c r="I8314" s="3" t="str">
        <f>VLOOKUP(Table3[[#This Row],[PRODUCT ID]],Table1[[PRODUCT]:[SELLING PRICE]],3,FALSE)</f>
        <v>Kg</v>
      </c>
      <c r="J8314" s="16">
        <f ca="1">VLOOKUP(Table3[[#This Row],[PRODUCT ID]],Table1[[PRODUCT]:[SELLING PRICE]],4,FALSE)</f>
        <v>214</v>
      </c>
      <c r="K8314" s="16">
        <f ca="1">VLOOKUP(Table3[[#This Row],[PRODUCT ID]],Table1[[PRODUCT]:[SELLING PRICE]],5,FALSE)</f>
        <v>261.11380098204319</v>
      </c>
      <c r="L8314" s="16">
        <f ca="1">J8314*Table3[[#This Row],[QUANTITY]]</f>
        <v>1712</v>
      </c>
      <c r="M8314" s="16">
        <f ca="1">K8314*Table3[[#This Row],[QUANTITY]]*(1-Table3[[#This Row],[DISCOUNT %]])</f>
        <v>1989.4317145081125</v>
      </c>
      <c r="N8314" s="3">
        <f>DAY(Table3[[#This Row],[DATE]])</f>
        <v>5</v>
      </c>
      <c r="O8314" s="3" t="str">
        <f>TEXT(Table3[[#This Row],[DATE]],"mmm")</f>
        <v>Oct</v>
      </c>
      <c r="P8314" s="3">
        <f>YEAR(Table3[[#This Row],[DATE]])</f>
        <v>2043</v>
      </c>
    </row>
    <row r="8315" spans="1:16" x14ac:dyDescent="0.3">
      <c r="A8315" s="6">
        <v>52510</v>
      </c>
      <c r="B8315" s="7" t="s">
        <v>2023</v>
      </c>
      <c r="C8315" s="9">
        <f t="shared" ca="1" si="258"/>
        <v>13</v>
      </c>
      <c r="D8315" s="9" t="s">
        <v>2115</v>
      </c>
      <c r="E8315" s="9" t="s">
        <v>2116</v>
      </c>
      <c r="F8315" s="10">
        <f t="shared" ca="1" si="259"/>
        <v>6.3770256950531887E-2</v>
      </c>
      <c r="G8315" s="3" t="str">
        <f>VLOOKUP(Table3[[#This Row],[PRODUCT ID]],Table1[[PRODUCT]:[SELLING PRICE]],1,FALSE)</f>
        <v>Product971</v>
      </c>
      <c r="H8315" s="3" t="str">
        <f>VLOOKUP(Table3[[#This Row],[PRODUCT ID]],Table1[[PRODUCT]:[SELLING PRICE]],2,FALSE)</f>
        <v>Category1</v>
      </c>
      <c r="I8315" s="3" t="str">
        <f>VLOOKUP(Table3[[#This Row],[PRODUCT ID]],Table1[[PRODUCT]:[SELLING PRICE]],3,FALSE)</f>
        <v>Lt</v>
      </c>
      <c r="J8315" s="16">
        <f ca="1">VLOOKUP(Table3[[#This Row],[PRODUCT ID]],Table1[[PRODUCT]:[SELLING PRICE]],4,FALSE)</f>
        <v>141</v>
      </c>
      <c r="K8315" s="16">
        <f ca="1">VLOOKUP(Table3[[#This Row],[PRODUCT ID]],Table1[[PRODUCT]:[SELLING PRICE]],5,FALSE)</f>
        <v>77.477024235740245</v>
      </c>
      <c r="L8315" s="16">
        <f ca="1">J8315*Table3[[#This Row],[QUANTITY]]</f>
        <v>1833</v>
      </c>
      <c r="M8315" s="16">
        <f ca="1">K8315*Table3[[#This Row],[QUANTITY]]*(1-Table3[[#This Row],[DISCOUNT %]])</f>
        <v>942.97182840203857</v>
      </c>
      <c r="N8315" s="3">
        <f>DAY(Table3[[#This Row],[DATE]])</f>
        <v>6</v>
      </c>
      <c r="O8315" s="3" t="str">
        <f>TEXT(Table3[[#This Row],[DATE]],"mmm")</f>
        <v>Oct</v>
      </c>
      <c r="P8315" s="3">
        <f>YEAR(Table3[[#This Row],[DATE]])</f>
        <v>2043</v>
      </c>
    </row>
    <row r="8316" spans="1:16" x14ac:dyDescent="0.3">
      <c r="A8316" s="6">
        <v>52511</v>
      </c>
      <c r="B8316" s="7" t="s">
        <v>2024</v>
      </c>
      <c r="C8316" s="9">
        <f t="shared" ca="1" si="258"/>
        <v>7</v>
      </c>
      <c r="D8316" s="9" t="s">
        <v>2117</v>
      </c>
      <c r="E8316" s="9" t="s">
        <v>2116</v>
      </c>
      <c r="F8316" s="10">
        <f t="shared" ca="1" si="259"/>
        <v>5.9718433285436294E-2</v>
      </c>
      <c r="G8316" s="3" t="str">
        <f>VLOOKUP(Table3[[#This Row],[PRODUCT ID]],Table1[[PRODUCT]:[SELLING PRICE]],1,FALSE)</f>
        <v>Product972</v>
      </c>
      <c r="H8316" s="3" t="str">
        <f>VLOOKUP(Table3[[#This Row],[PRODUCT ID]],Table1[[PRODUCT]:[SELLING PRICE]],2,FALSE)</f>
        <v>Category2</v>
      </c>
      <c r="I8316" s="3" t="str">
        <f>VLOOKUP(Table3[[#This Row],[PRODUCT ID]],Table1[[PRODUCT]:[SELLING PRICE]],3,FALSE)</f>
        <v>Kg</v>
      </c>
      <c r="J8316" s="16">
        <f ca="1">VLOOKUP(Table3[[#This Row],[PRODUCT ID]],Table1[[PRODUCT]:[SELLING PRICE]],4,FALSE)</f>
        <v>70</v>
      </c>
      <c r="K8316" s="16">
        <f ca="1">VLOOKUP(Table3[[#This Row],[PRODUCT ID]],Table1[[PRODUCT]:[SELLING PRICE]],5,FALSE)</f>
        <v>233.64503392752269</v>
      </c>
      <c r="L8316" s="16">
        <f ca="1">J8316*Table3[[#This Row],[QUANTITY]]</f>
        <v>490</v>
      </c>
      <c r="M8316" s="16">
        <f ca="1">K8316*Table3[[#This Row],[QUANTITY]]*(1-Table3[[#This Row],[DISCOUNT %]])</f>
        <v>1537.8448298951391</v>
      </c>
      <c r="N8316" s="3">
        <f>DAY(Table3[[#This Row],[DATE]])</f>
        <v>7</v>
      </c>
      <c r="O8316" s="3" t="str">
        <f>TEXT(Table3[[#This Row],[DATE]],"mmm")</f>
        <v>Oct</v>
      </c>
      <c r="P8316" s="3">
        <f>YEAR(Table3[[#This Row],[DATE]])</f>
        <v>2043</v>
      </c>
    </row>
    <row r="8317" spans="1:16" x14ac:dyDescent="0.3">
      <c r="A8317" s="6">
        <v>52512</v>
      </c>
      <c r="B8317" s="7" t="s">
        <v>2025</v>
      </c>
      <c r="C8317" s="9">
        <f t="shared" ca="1" si="258"/>
        <v>6</v>
      </c>
      <c r="D8317" s="9" t="s">
        <v>2117</v>
      </c>
      <c r="E8317" s="9" t="s">
        <v>2116</v>
      </c>
      <c r="F8317" s="10">
        <f t="shared" ca="1" si="259"/>
        <v>8.3577276054934702E-3</v>
      </c>
      <c r="G8317" s="3" t="str">
        <f>VLOOKUP(Table3[[#This Row],[PRODUCT ID]],Table1[[PRODUCT]:[SELLING PRICE]],1,FALSE)</f>
        <v>Product973</v>
      </c>
      <c r="H8317" s="3" t="str">
        <f>VLOOKUP(Table3[[#This Row],[PRODUCT ID]],Table1[[PRODUCT]:[SELLING PRICE]],2,FALSE)</f>
        <v>Category3</v>
      </c>
      <c r="I8317" s="3" t="str">
        <f>VLOOKUP(Table3[[#This Row],[PRODUCT ID]],Table1[[PRODUCT]:[SELLING PRICE]],3,FALSE)</f>
        <v>Lt</v>
      </c>
      <c r="J8317" s="16">
        <f ca="1">VLOOKUP(Table3[[#This Row],[PRODUCT ID]],Table1[[PRODUCT]:[SELLING PRICE]],4,FALSE)</f>
        <v>93</v>
      </c>
      <c r="K8317" s="16">
        <f ca="1">VLOOKUP(Table3[[#This Row],[PRODUCT ID]],Table1[[PRODUCT]:[SELLING PRICE]],5,FALSE)</f>
        <v>153.64931978999539</v>
      </c>
      <c r="L8317" s="16">
        <f ca="1">J8317*Table3[[#This Row],[QUANTITY]]</f>
        <v>558</v>
      </c>
      <c r="M8317" s="16">
        <f ca="1">K8317*Table3[[#This Row],[QUANTITY]]*(1-Table3[[#This Row],[DISCOUNT %]])</f>
        <v>914.19096377052745</v>
      </c>
      <c r="N8317" s="3">
        <f>DAY(Table3[[#This Row],[DATE]])</f>
        <v>8</v>
      </c>
      <c r="O8317" s="3" t="str">
        <f>TEXT(Table3[[#This Row],[DATE]],"mmm")</f>
        <v>Oct</v>
      </c>
      <c r="P8317" s="3">
        <f>YEAR(Table3[[#This Row],[DATE]])</f>
        <v>2043</v>
      </c>
    </row>
    <row r="8318" spans="1:16" x14ac:dyDescent="0.3">
      <c r="A8318" s="6">
        <v>52513</v>
      </c>
      <c r="B8318" s="7" t="s">
        <v>2026</v>
      </c>
      <c r="C8318" s="9">
        <f t="shared" ca="1" si="258"/>
        <v>2</v>
      </c>
      <c r="D8318" s="9" t="s">
        <v>2116</v>
      </c>
      <c r="E8318" s="9" t="s">
        <v>2116</v>
      </c>
      <c r="F8318" s="10">
        <f t="shared" ca="1" si="259"/>
        <v>1.8005145328811079E-2</v>
      </c>
      <c r="G8318" s="3" t="str">
        <f>VLOOKUP(Table3[[#This Row],[PRODUCT ID]],Table1[[PRODUCT]:[SELLING PRICE]],1,FALSE)</f>
        <v>Product974</v>
      </c>
      <c r="H8318" s="3" t="str">
        <f>VLOOKUP(Table3[[#This Row],[PRODUCT ID]],Table1[[PRODUCT]:[SELLING PRICE]],2,FALSE)</f>
        <v>Category4</v>
      </c>
      <c r="I8318" s="3" t="str">
        <f>VLOOKUP(Table3[[#This Row],[PRODUCT ID]],Table1[[PRODUCT]:[SELLING PRICE]],3,FALSE)</f>
        <v>Ft</v>
      </c>
      <c r="J8318" s="16">
        <f ca="1">VLOOKUP(Table3[[#This Row],[PRODUCT ID]],Table1[[PRODUCT]:[SELLING PRICE]],4,FALSE)</f>
        <v>133</v>
      </c>
      <c r="K8318" s="16">
        <f ca="1">VLOOKUP(Table3[[#This Row],[PRODUCT ID]],Table1[[PRODUCT]:[SELLING PRICE]],5,FALSE)</f>
        <v>176.23249842237516</v>
      </c>
      <c r="L8318" s="16">
        <f ca="1">J8318*Table3[[#This Row],[QUANTITY]]</f>
        <v>266</v>
      </c>
      <c r="M8318" s="16">
        <f ca="1">K8318*Table3[[#This Row],[QUANTITY]]*(1-Table3[[#This Row],[DISCOUNT %]])</f>
        <v>346.11881335324165</v>
      </c>
      <c r="N8318" s="3">
        <f>DAY(Table3[[#This Row],[DATE]])</f>
        <v>9</v>
      </c>
      <c r="O8318" s="3" t="str">
        <f>TEXT(Table3[[#This Row],[DATE]],"mmm")</f>
        <v>Oct</v>
      </c>
      <c r="P8318" s="3">
        <f>YEAR(Table3[[#This Row],[DATE]])</f>
        <v>2043</v>
      </c>
    </row>
    <row r="8319" spans="1:16" x14ac:dyDescent="0.3">
      <c r="A8319" s="6">
        <v>52514</v>
      </c>
      <c r="B8319" s="7" t="s">
        <v>2027</v>
      </c>
      <c r="C8319" s="9">
        <f t="shared" ca="1" si="258"/>
        <v>7</v>
      </c>
      <c r="D8319" s="9" t="s">
        <v>2116</v>
      </c>
      <c r="E8319" s="9" t="s">
        <v>2116</v>
      </c>
      <c r="F8319" s="10">
        <f t="shared" ca="1" si="259"/>
        <v>2.842522219430469E-2</v>
      </c>
      <c r="G8319" s="3" t="str">
        <f>VLOOKUP(Table3[[#This Row],[PRODUCT ID]],Table1[[PRODUCT]:[SELLING PRICE]],1,FALSE)</f>
        <v>Product975</v>
      </c>
      <c r="H8319" s="3" t="str">
        <f>VLOOKUP(Table3[[#This Row],[PRODUCT ID]],Table1[[PRODUCT]:[SELLING PRICE]],2,FALSE)</f>
        <v>Category5</v>
      </c>
      <c r="I8319" s="3" t="str">
        <f>VLOOKUP(Table3[[#This Row],[PRODUCT ID]],Table1[[PRODUCT]:[SELLING PRICE]],3,FALSE)</f>
        <v>Kg</v>
      </c>
      <c r="J8319" s="16">
        <f ca="1">VLOOKUP(Table3[[#This Row],[PRODUCT ID]],Table1[[PRODUCT]:[SELLING PRICE]],4,FALSE)</f>
        <v>158</v>
      </c>
      <c r="K8319" s="16">
        <f ca="1">VLOOKUP(Table3[[#This Row],[PRODUCT ID]],Table1[[PRODUCT]:[SELLING PRICE]],5,FALSE)</f>
        <v>293.12434081934754</v>
      </c>
      <c r="L8319" s="16">
        <f ca="1">J8319*Table3[[#This Row],[QUANTITY]]</f>
        <v>1106</v>
      </c>
      <c r="M8319" s="16">
        <f ca="1">K8319*Table3[[#This Row],[QUANTITY]]*(1-Table3[[#This Row],[DISCOUNT %]])</f>
        <v>1993.5455141069892</v>
      </c>
      <c r="N8319" s="3">
        <f>DAY(Table3[[#This Row],[DATE]])</f>
        <v>10</v>
      </c>
      <c r="O8319" s="3" t="str">
        <f>TEXT(Table3[[#This Row],[DATE]],"mmm")</f>
        <v>Oct</v>
      </c>
      <c r="P8319" s="3">
        <f>YEAR(Table3[[#This Row],[DATE]])</f>
        <v>2043</v>
      </c>
    </row>
    <row r="8320" spans="1:16" x14ac:dyDescent="0.3">
      <c r="A8320" s="6">
        <v>52515</v>
      </c>
      <c r="B8320" s="7" t="s">
        <v>2028</v>
      </c>
      <c r="C8320" s="9">
        <f t="shared" ca="1" si="258"/>
        <v>3</v>
      </c>
      <c r="D8320" s="9" t="s">
        <v>2116</v>
      </c>
      <c r="E8320" s="9" t="s">
        <v>2118</v>
      </c>
      <c r="F8320" s="10">
        <f t="shared" ca="1" si="259"/>
        <v>4.4974999952306707E-2</v>
      </c>
      <c r="G8320" s="3" t="str">
        <f>VLOOKUP(Table3[[#This Row],[PRODUCT ID]],Table1[[PRODUCT]:[SELLING PRICE]],1,FALSE)</f>
        <v>Product976</v>
      </c>
      <c r="H8320" s="3" t="str">
        <f>VLOOKUP(Table3[[#This Row],[PRODUCT ID]],Table1[[PRODUCT]:[SELLING PRICE]],2,FALSE)</f>
        <v>Category1</v>
      </c>
      <c r="I8320" s="3" t="str">
        <f>VLOOKUP(Table3[[#This Row],[PRODUCT ID]],Table1[[PRODUCT]:[SELLING PRICE]],3,FALSE)</f>
        <v>No</v>
      </c>
      <c r="J8320" s="16">
        <f ca="1">VLOOKUP(Table3[[#This Row],[PRODUCT ID]],Table1[[PRODUCT]:[SELLING PRICE]],4,FALSE)</f>
        <v>62</v>
      </c>
      <c r="K8320" s="16">
        <f ca="1">VLOOKUP(Table3[[#This Row],[PRODUCT ID]],Table1[[PRODUCT]:[SELLING PRICE]],5,FALSE)</f>
        <v>303.50415718132683</v>
      </c>
      <c r="L8320" s="16">
        <f ca="1">J8320*Table3[[#This Row],[QUANTITY]]</f>
        <v>186</v>
      </c>
      <c r="M8320" s="16">
        <f ca="1">K8320*Table3[[#This Row],[QUANTITY]]*(1-Table3[[#This Row],[DISCOUNT %]])</f>
        <v>869.56217317971527</v>
      </c>
      <c r="N8320" s="3">
        <f>DAY(Table3[[#This Row],[DATE]])</f>
        <v>11</v>
      </c>
      <c r="O8320" s="3" t="str">
        <f>TEXT(Table3[[#This Row],[DATE]],"mmm")</f>
        <v>Oct</v>
      </c>
      <c r="P8320" s="3">
        <f>YEAR(Table3[[#This Row],[DATE]])</f>
        <v>2043</v>
      </c>
    </row>
    <row r="8321" spans="1:16" x14ac:dyDescent="0.3">
      <c r="A8321" s="6">
        <v>52516</v>
      </c>
      <c r="B8321" s="7" t="s">
        <v>2029</v>
      </c>
      <c r="C8321" s="9">
        <f t="shared" ca="1" si="258"/>
        <v>2</v>
      </c>
      <c r="D8321" s="9" t="s">
        <v>2116</v>
      </c>
      <c r="E8321" s="9" t="s">
        <v>2118</v>
      </c>
      <c r="F8321" s="10">
        <f t="shared" ca="1" si="259"/>
        <v>6.7199931853774972E-2</v>
      </c>
      <c r="G8321" s="3" t="str">
        <f>VLOOKUP(Table3[[#This Row],[PRODUCT ID]],Table1[[PRODUCT]:[SELLING PRICE]],1,FALSE)</f>
        <v>Product977</v>
      </c>
      <c r="H8321" s="3" t="str">
        <f>VLOOKUP(Table3[[#This Row],[PRODUCT ID]],Table1[[PRODUCT]:[SELLING PRICE]],2,FALSE)</f>
        <v>Category2</v>
      </c>
      <c r="I8321" s="3" t="str">
        <f>VLOOKUP(Table3[[#This Row],[PRODUCT ID]],Table1[[PRODUCT]:[SELLING PRICE]],3,FALSE)</f>
        <v>No</v>
      </c>
      <c r="J8321" s="16">
        <f ca="1">VLOOKUP(Table3[[#This Row],[PRODUCT ID]],Table1[[PRODUCT]:[SELLING PRICE]],4,FALSE)</f>
        <v>146</v>
      </c>
      <c r="K8321" s="16">
        <f ca="1">VLOOKUP(Table3[[#This Row],[PRODUCT ID]],Table1[[PRODUCT]:[SELLING PRICE]],5,FALSE)</f>
        <v>66.452082704942995</v>
      </c>
      <c r="L8321" s="16">
        <f ca="1">J8321*Table3[[#This Row],[QUANTITY]]</f>
        <v>292</v>
      </c>
      <c r="M8321" s="16">
        <f ca="1">K8321*Table3[[#This Row],[QUANTITY]]*(1-Table3[[#This Row],[DISCOUNT %]])</f>
        <v>123.97301455125883</v>
      </c>
      <c r="N8321" s="3">
        <f>DAY(Table3[[#This Row],[DATE]])</f>
        <v>12</v>
      </c>
      <c r="O8321" s="3" t="str">
        <f>TEXT(Table3[[#This Row],[DATE]],"mmm")</f>
        <v>Oct</v>
      </c>
      <c r="P8321" s="3">
        <f>YEAR(Table3[[#This Row],[DATE]])</f>
        <v>2043</v>
      </c>
    </row>
    <row r="8322" spans="1:16" x14ac:dyDescent="0.3">
      <c r="A8322" s="6">
        <v>52517</v>
      </c>
      <c r="B8322" s="7" t="s">
        <v>2030</v>
      </c>
      <c r="C8322" s="9">
        <f t="shared" ca="1" si="258"/>
        <v>6</v>
      </c>
      <c r="D8322" s="9" t="s">
        <v>2115</v>
      </c>
      <c r="E8322" s="9" t="s">
        <v>2116</v>
      </c>
      <c r="F8322" s="10">
        <f t="shared" ca="1" si="259"/>
        <v>7.7139313744963023E-2</v>
      </c>
      <c r="G8322" s="3" t="str">
        <f>VLOOKUP(Table3[[#This Row],[PRODUCT ID]],Table1[[PRODUCT]:[SELLING PRICE]],1,FALSE)</f>
        <v>Product978</v>
      </c>
      <c r="H8322" s="3" t="str">
        <f>VLOOKUP(Table3[[#This Row],[PRODUCT ID]],Table1[[PRODUCT]:[SELLING PRICE]],2,FALSE)</f>
        <v>Category3</v>
      </c>
      <c r="I8322" s="3" t="str">
        <f>VLOOKUP(Table3[[#This Row],[PRODUCT ID]],Table1[[PRODUCT]:[SELLING PRICE]],3,FALSE)</f>
        <v>Ft</v>
      </c>
      <c r="J8322" s="16">
        <f ca="1">VLOOKUP(Table3[[#This Row],[PRODUCT ID]],Table1[[PRODUCT]:[SELLING PRICE]],4,FALSE)</f>
        <v>111</v>
      </c>
      <c r="K8322" s="16">
        <f ca="1">VLOOKUP(Table3[[#This Row],[PRODUCT ID]],Table1[[PRODUCT]:[SELLING PRICE]],5,FALSE)</f>
        <v>260.62657011358061</v>
      </c>
      <c r="L8322" s="16">
        <f ca="1">J8322*Table3[[#This Row],[QUANTITY]]</f>
        <v>666</v>
      </c>
      <c r="M8322" s="16">
        <f ca="1">K8322*Table3[[#This Row],[QUANTITY]]*(1-Table3[[#This Row],[DISCOUNT %]])</f>
        <v>1443.1320921078932</v>
      </c>
      <c r="N8322" s="3">
        <f>DAY(Table3[[#This Row],[DATE]])</f>
        <v>13</v>
      </c>
      <c r="O8322" s="3" t="str">
        <f>TEXT(Table3[[#This Row],[DATE]],"mmm")</f>
        <v>Oct</v>
      </c>
      <c r="P8322" s="3">
        <f>YEAR(Table3[[#This Row],[DATE]])</f>
        <v>2043</v>
      </c>
    </row>
    <row r="8323" spans="1:16" x14ac:dyDescent="0.3">
      <c r="A8323" s="6">
        <v>52518</v>
      </c>
      <c r="B8323" s="7" t="s">
        <v>2031</v>
      </c>
      <c r="C8323" s="9">
        <f t="shared" ref="C8323:C8386" ca="1" si="260">RANDBETWEEN(1,15)</f>
        <v>8</v>
      </c>
      <c r="D8323" s="9" t="s">
        <v>2116</v>
      </c>
      <c r="E8323" s="9" t="s">
        <v>2116</v>
      </c>
      <c r="F8323" s="10">
        <f t="shared" ref="F8323:F8386" ca="1" si="261">RAND()*(0.1)</f>
        <v>1.1126848333447393E-2</v>
      </c>
      <c r="G8323" s="3" t="str">
        <f>VLOOKUP(Table3[[#This Row],[PRODUCT ID]],Table1[[PRODUCT]:[SELLING PRICE]],1,FALSE)</f>
        <v>Product979</v>
      </c>
      <c r="H8323" s="3" t="str">
        <f>VLOOKUP(Table3[[#This Row],[PRODUCT ID]],Table1[[PRODUCT]:[SELLING PRICE]],2,FALSE)</f>
        <v>Category4</v>
      </c>
      <c r="I8323" s="3" t="str">
        <f>VLOOKUP(Table3[[#This Row],[PRODUCT ID]],Table1[[PRODUCT]:[SELLING PRICE]],3,FALSE)</f>
        <v>No</v>
      </c>
      <c r="J8323" s="16">
        <f ca="1">VLOOKUP(Table3[[#This Row],[PRODUCT ID]],Table1[[PRODUCT]:[SELLING PRICE]],4,FALSE)</f>
        <v>89</v>
      </c>
      <c r="K8323" s="16">
        <f ca="1">VLOOKUP(Table3[[#This Row],[PRODUCT ID]],Table1[[PRODUCT]:[SELLING PRICE]],5,FALSE)</f>
        <v>54.604199474244247</v>
      </c>
      <c r="L8323" s="16">
        <f ca="1">J8323*Table3[[#This Row],[QUANTITY]]</f>
        <v>712</v>
      </c>
      <c r="M8323" s="16">
        <f ca="1">K8323*Table3[[#This Row],[QUANTITY]]*(1-Table3[[#This Row],[DISCOUNT %]])</f>
        <v>431.97301462660022</v>
      </c>
      <c r="N8323" s="3">
        <f>DAY(Table3[[#This Row],[DATE]])</f>
        <v>14</v>
      </c>
      <c r="O8323" s="3" t="str">
        <f>TEXT(Table3[[#This Row],[DATE]],"mmm")</f>
        <v>Oct</v>
      </c>
      <c r="P8323" s="3">
        <f>YEAR(Table3[[#This Row],[DATE]])</f>
        <v>2043</v>
      </c>
    </row>
    <row r="8324" spans="1:16" x14ac:dyDescent="0.3">
      <c r="A8324" s="6">
        <v>52519</v>
      </c>
      <c r="B8324" s="7" t="s">
        <v>2032</v>
      </c>
      <c r="C8324" s="9">
        <f t="shared" ca="1" si="260"/>
        <v>10</v>
      </c>
      <c r="D8324" s="9" t="s">
        <v>2117</v>
      </c>
      <c r="E8324" s="9" t="s">
        <v>2116</v>
      </c>
      <c r="F8324" s="10">
        <f t="shared" ca="1" si="261"/>
        <v>6.6785424126219725E-2</v>
      </c>
      <c r="G8324" s="3" t="str">
        <f>VLOOKUP(Table3[[#This Row],[PRODUCT ID]],Table1[[PRODUCT]:[SELLING PRICE]],1,FALSE)</f>
        <v>Product980</v>
      </c>
      <c r="H8324" s="3" t="str">
        <f>VLOOKUP(Table3[[#This Row],[PRODUCT ID]],Table1[[PRODUCT]:[SELLING PRICE]],2,FALSE)</f>
        <v>Category5</v>
      </c>
      <c r="I8324" s="3" t="str">
        <f>VLOOKUP(Table3[[#This Row],[PRODUCT ID]],Table1[[PRODUCT]:[SELLING PRICE]],3,FALSE)</f>
        <v>Kg</v>
      </c>
      <c r="J8324" s="16">
        <f ca="1">VLOOKUP(Table3[[#This Row],[PRODUCT ID]],Table1[[PRODUCT]:[SELLING PRICE]],4,FALSE)</f>
        <v>240</v>
      </c>
      <c r="K8324" s="16">
        <f ca="1">VLOOKUP(Table3[[#This Row],[PRODUCT ID]],Table1[[PRODUCT]:[SELLING PRICE]],5,FALSE)</f>
        <v>275.83347724875819</v>
      </c>
      <c r="L8324" s="16">
        <f ca="1">J8324*Table3[[#This Row],[QUANTITY]]</f>
        <v>2400</v>
      </c>
      <c r="M8324" s="16">
        <f ca="1">K8324*Table3[[#This Row],[QUANTITY]]*(1-Table3[[#This Row],[DISCOUNT %]])</f>
        <v>2574.118214824899</v>
      </c>
      <c r="N8324" s="3">
        <f>DAY(Table3[[#This Row],[DATE]])</f>
        <v>15</v>
      </c>
      <c r="O8324" s="3" t="str">
        <f>TEXT(Table3[[#This Row],[DATE]],"mmm")</f>
        <v>Oct</v>
      </c>
      <c r="P8324" s="3">
        <f>YEAR(Table3[[#This Row],[DATE]])</f>
        <v>2043</v>
      </c>
    </row>
    <row r="8325" spans="1:16" x14ac:dyDescent="0.3">
      <c r="A8325" s="6">
        <v>52520</v>
      </c>
      <c r="B8325" s="7" t="s">
        <v>2033</v>
      </c>
      <c r="C8325" s="9">
        <f t="shared" ca="1" si="260"/>
        <v>1</v>
      </c>
      <c r="D8325" s="9" t="s">
        <v>2115</v>
      </c>
      <c r="E8325" s="9" t="s">
        <v>2116</v>
      </c>
      <c r="F8325" s="10">
        <f t="shared" ca="1" si="261"/>
        <v>7.0434062386206003E-2</v>
      </c>
      <c r="G8325" s="3" t="str">
        <f>VLOOKUP(Table3[[#This Row],[PRODUCT ID]],Table1[[PRODUCT]:[SELLING PRICE]],1,FALSE)</f>
        <v>Product981</v>
      </c>
      <c r="H8325" s="3" t="str">
        <f>VLOOKUP(Table3[[#This Row],[PRODUCT ID]],Table1[[PRODUCT]:[SELLING PRICE]],2,FALSE)</f>
        <v>Category1</v>
      </c>
      <c r="I8325" s="3" t="str">
        <f>VLOOKUP(Table3[[#This Row],[PRODUCT ID]],Table1[[PRODUCT]:[SELLING PRICE]],3,FALSE)</f>
        <v>Kg</v>
      </c>
      <c r="J8325" s="16">
        <f ca="1">VLOOKUP(Table3[[#This Row],[PRODUCT ID]],Table1[[PRODUCT]:[SELLING PRICE]],4,FALSE)</f>
        <v>158</v>
      </c>
      <c r="K8325" s="16">
        <f ca="1">VLOOKUP(Table3[[#This Row],[PRODUCT ID]],Table1[[PRODUCT]:[SELLING PRICE]],5,FALSE)</f>
        <v>113.20766691588598</v>
      </c>
      <c r="L8325" s="16">
        <f ca="1">J8325*Table3[[#This Row],[QUANTITY]]</f>
        <v>158</v>
      </c>
      <c r="M8325" s="16">
        <f ca="1">K8325*Table3[[#This Row],[QUANTITY]]*(1-Table3[[#This Row],[DISCOUNT %]])</f>
        <v>105.23399104173564</v>
      </c>
      <c r="N8325" s="3">
        <f>DAY(Table3[[#This Row],[DATE]])</f>
        <v>16</v>
      </c>
      <c r="O8325" s="3" t="str">
        <f>TEXT(Table3[[#This Row],[DATE]],"mmm")</f>
        <v>Oct</v>
      </c>
      <c r="P8325" s="3">
        <f>YEAR(Table3[[#This Row],[DATE]])</f>
        <v>2043</v>
      </c>
    </row>
    <row r="8326" spans="1:16" x14ac:dyDescent="0.3">
      <c r="A8326" s="6">
        <v>52521</v>
      </c>
      <c r="B8326" s="7" t="s">
        <v>2034</v>
      </c>
      <c r="C8326" s="9">
        <f t="shared" ca="1" si="260"/>
        <v>15</v>
      </c>
      <c r="D8326" s="9" t="s">
        <v>2115</v>
      </c>
      <c r="E8326" s="9" t="s">
        <v>2118</v>
      </c>
      <c r="F8326" s="10">
        <f t="shared" ca="1" si="261"/>
        <v>6.0651391177892734E-2</v>
      </c>
      <c r="G8326" s="3" t="str">
        <f>VLOOKUP(Table3[[#This Row],[PRODUCT ID]],Table1[[PRODUCT]:[SELLING PRICE]],1,FALSE)</f>
        <v>Product982</v>
      </c>
      <c r="H8326" s="3" t="str">
        <f>VLOOKUP(Table3[[#This Row],[PRODUCT ID]],Table1[[PRODUCT]:[SELLING PRICE]],2,FALSE)</f>
        <v>Category2</v>
      </c>
      <c r="I8326" s="3" t="str">
        <f>VLOOKUP(Table3[[#This Row],[PRODUCT ID]],Table1[[PRODUCT]:[SELLING PRICE]],3,FALSE)</f>
        <v>Lt</v>
      </c>
      <c r="J8326" s="16">
        <f ca="1">VLOOKUP(Table3[[#This Row],[PRODUCT ID]],Table1[[PRODUCT]:[SELLING PRICE]],4,FALSE)</f>
        <v>22</v>
      </c>
      <c r="K8326" s="16">
        <f ca="1">VLOOKUP(Table3[[#This Row],[PRODUCT ID]],Table1[[PRODUCT]:[SELLING PRICE]],5,FALSE)</f>
        <v>168.78344322595376</v>
      </c>
      <c r="L8326" s="16">
        <f ca="1">J8326*Table3[[#This Row],[QUANTITY]]</f>
        <v>330</v>
      </c>
      <c r="M8326" s="16">
        <f ca="1">K8326*Table3[[#This Row],[QUANTITY]]*(1-Table3[[#This Row],[DISCOUNT %]])</f>
        <v>2378.1973887975719</v>
      </c>
      <c r="N8326" s="3">
        <f>DAY(Table3[[#This Row],[DATE]])</f>
        <v>17</v>
      </c>
      <c r="O8326" s="3" t="str">
        <f>TEXT(Table3[[#This Row],[DATE]],"mmm")</f>
        <v>Oct</v>
      </c>
      <c r="P8326" s="3">
        <f>YEAR(Table3[[#This Row],[DATE]])</f>
        <v>2043</v>
      </c>
    </row>
    <row r="8327" spans="1:16" x14ac:dyDescent="0.3">
      <c r="A8327" s="6">
        <v>52522</v>
      </c>
      <c r="B8327" s="7" t="s">
        <v>2035</v>
      </c>
      <c r="C8327" s="9">
        <f t="shared" ca="1" si="260"/>
        <v>7</v>
      </c>
      <c r="D8327" s="9" t="s">
        <v>2115</v>
      </c>
      <c r="E8327" s="9" t="s">
        <v>2116</v>
      </c>
      <c r="F8327" s="10">
        <f t="shared" ca="1" si="261"/>
        <v>4.6426375180609551E-3</v>
      </c>
      <c r="G8327" s="3" t="str">
        <f>VLOOKUP(Table3[[#This Row],[PRODUCT ID]],Table1[[PRODUCT]:[SELLING PRICE]],1,FALSE)</f>
        <v>Product983</v>
      </c>
      <c r="H8327" s="3" t="str">
        <f>VLOOKUP(Table3[[#This Row],[PRODUCT ID]],Table1[[PRODUCT]:[SELLING PRICE]],2,FALSE)</f>
        <v>Category3</v>
      </c>
      <c r="I8327" s="3" t="str">
        <f>VLOOKUP(Table3[[#This Row],[PRODUCT ID]],Table1[[PRODUCT]:[SELLING PRICE]],3,FALSE)</f>
        <v>Kg</v>
      </c>
      <c r="J8327" s="16">
        <f ca="1">VLOOKUP(Table3[[#This Row],[PRODUCT ID]],Table1[[PRODUCT]:[SELLING PRICE]],4,FALSE)</f>
        <v>178</v>
      </c>
      <c r="K8327" s="16">
        <f ca="1">VLOOKUP(Table3[[#This Row],[PRODUCT ID]],Table1[[PRODUCT]:[SELLING PRICE]],5,FALSE)</f>
        <v>299.91857062901818</v>
      </c>
      <c r="L8327" s="16">
        <f ca="1">J8327*Table3[[#This Row],[QUANTITY]]</f>
        <v>1246</v>
      </c>
      <c r="M8327" s="16">
        <f ca="1">K8327*Table3[[#This Row],[QUANTITY]]*(1-Table3[[#This Row],[DISCOUNT %]])</f>
        <v>2089.683101944569</v>
      </c>
      <c r="N8327" s="3">
        <f>DAY(Table3[[#This Row],[DATE]])</f>
        <v>18</v>
      </c>
      <c r="O8327" s="3" t="str">
        <f>TEXT(Table3[[#This Row],[DATE]],"mmm")</f>
        <v>Oct</v>
      </c>
      <c r="P8327" s="3">
        <f>YEAR(Table3[[#This Row],[DATE]])</f>
        <v>2043</v>
      </c>
    </row>
    <row r="8328" spans="1:16" x14ac:dyDescent="0.3">
      <c r="A8328" s="6">
        <v>52523</v>
      </c>
      <c r="B8328" s="7" t="s">
        <v>2036</v>
      </c>
      <c r="C8328" s="9">
        <f t="shared" ca="1" si="260"/>
        <v>4</v>
      </c>
      <c r="D8328" s="9" t="s">
        <v>2116</v>
      </c>
      <c r="E8328" s="9" t="s">
        <v>2116</v>
      </c>
      <c r="F8328" s="10">
        <f t="shared" ca="1" si="261"/>
        <v>3.0761989513541178E-2</v>
      </c>
      <c r="G8328" s="3" t="str">
        <f>VLOOKUP(Table3[[#This Row],[PRODUCT ID]],Table1[[PRODUCT]:[SELLING PRICE]],1,FALSE)</f>
        <v>Product984</v>
      </c>
      <c r="H8328" s="3" t="str">
        <f>VLOOKUP(Table3[[#This Row],[PRODUCT ID]],Table1[[PRODUCT]:[SELLING PRICE]],2,FALSE)</f>
        <v>Category4</v>
      </c>
      <c r="I8328" s="3" t="str">
        <f>VLOOKUP(Table3[[#This Row],[PRODUCT ID]],Table1[[PRODUCT]:[SELLING PRICE]],3,FALSE)</f>
        <v>Lt</v>
      </c>
      <c r="J8328" s="16">
        <f ca="1">VLOOKUP(Table3[[#This Row],[PRODUCT ID]],Table1[[PRODUCT]:[SELLING PRICE]],4,FALSE)</f>
        <v>141</v>
      </c>
      <c r="K8328" s="16">
        <f ca="1">VLOOKUP(Table3[[#This Row],[PRODUCT ID]],Table1[[PRODUCT]:[SELLING PRICE]],5,FALSE)</f>
        <v>95.977958789638308</v>
      </c>
      <c r="L8328" s="16">
        <f ca="1">J8328*Table3[[#This Row],[QUANTITY]]</f>
        <v>564</v>
      </c>
      <c r="M8328" s="16">
        <f ca="1">K8328*Table3[[#This Row],[QUANTITY]]*(1-Table3[[#This Row],[DISCOUNT %]])</f>
        <v>372.1019433112815</v>
      </c>
      <c r="N8328" s="3">
        <f>DAY(Table3[[#This Row],[DATE]])</f>
        <v>19</v>
      </c>
      <c r="O8328" s="3" t="str">
        <f>TEXT(Table3[[#This Row],[DATE]],"mmm")</f>
        <v>Oct</v>
      </c>
      <c r="P8328" s="3">
        <f>YEAR(Table3[[#This Row],[DATE]])</f>
        <v>2043</v>
      </c>
    </row>
    <row r="8329" spans="1:16" x14ac:dyDescent="0.3">
      <c r="A8329" s="6">
        <v>52524</v>
      </c>
      <c r="B8329" s="7" t="s">
        <v>2037</v>
      </c>
      <c r="C8329" s="9">
        <f t="shared" ca="1" si="260"/>
        <v>3</v>
      </c>
      <c r="D8329" s="9" t="s">
        <v>2116</v>
      </c>
      <c r="E8329" s="9" t="s">
        <v>2116</v>
      </c>
      <c r="F8329" s="10">
        <f t="shared" ca="1" si="261"/>
        <v>7.232167217220789E-2</v>
      </c>
      <c r="G8329" s="3" t="str">
        <f>VLOOKUP(Table3[[#This Row],[PRODUCT ID]],Table1[[PRODUCT]:[SELLING PRICE]],1,FALSE)</f>
        <v>Product985</v>
      </c>
      <c r="H8329" s="3" t="str">
        <f>VLOOKUP(Table3[[#This Row],[PRODUCT ID]],Table1[[PRODUCT]:[SELLING PRICE]],2,FALSE)</f>
        <v>Category1</v>
      </c>
      <c r="I8329" s="3" t="str">
        <f>VLOOKUP(Table3[[#This Row],[PRODUCT ID]],Table1[[PRODUCT]:[SELLING PRICE]],3,FALSE)</f>
        <v>Ft</v>
      </c>
      <c r="J8329" s="16">
        <f ca="1">VLOOKUP(Table3[[#This Row],[PRODUCT ID]],Table1[[PRODUCT]:[SELLING PRICE]],4,FALSE)</f>
        <v>189</v>
      </c>
      <c r="K8329" s="16">
        <f ca="1">VLOOKUP(Table3[[#This Row],[PRODUCT ID]],Table1[[PRODUCT]:[SELLING PRICE]],5,FALSE)</f>
        <v>110.81349266801979</v>
      </c>
      <c r="L8329" s="16">
        <f ca="1">J8329*Table3[[#This Row],[QUANTITY]]</f>
        <v>567</v>
      </c>
      <c r="M8329" s="16">
        <f ca="1">K8329*Table3[[#This Row],[QUANTITY]]*(1-Table3[[#This Row],[DISCOUNT %]])</f>
        <v>308.39782673707776</v>
      </c>
      <c r="N8329" s="3">
        <f>DAY(Table3[[#This Row],[DATE]])</f>
        <v>20</v>
      </c>
      <c r="O8329" s="3" t="str">
        <f>TEXT(Table3[[#This Row],[DATE]],"mmm")</f>
        <v>Oct</v>
      </c>
      <c r="P8329" s="3">
        <f>YEAR(Table3[[#This Row],[DATE]])</f>
        <v>2043</v>
      </c>
    </row>
    <row r="8330" spans="1:16" x14ac:dyDescent="0.3">
      <c r="A8330" s="6">
        <v>52525</v>
      </c>
      <c r="B8330" s="7" t="s">
        <v>2038</v>
      </c>
      <c r="C8330" s="9">
        <f t="shared" ca="1" si="260"/>
        <v>12</v>
      </c>
      <c r="D8330" s="9" t="s">
        <v>2116</v>
      </c>
      <c r="E8330" s="9" t="s">
        <v>2116</v>
      </c>
      <c r="F8330" s="10">
        <f t="shared" ca="1" si="261"/>
        <v>7.8937627569378221E-2</v>
      </c>
      <c r="G8330" s="3" t="str">
        <f>VLOOKUP(Table3[[#This Row],[PRODUCT ID]],Table1[[PRODUCT]:[SELLING PRICE]],1,FALSE)</f>
        <v>Product986</v>
      </c>
      <c r="H8330" s="3" t="str">
        <f>VLOOKUP(Table3[[#This Row],[PRODUCT ID]],Table1[[PRODUCT]:[SELLING PRICE]],2,FALSE)</f>
        <v>Category2</v>
      </c>
      <c r="I8330" s="3" t="str">
        <f>VLOOKUP(Table3[[#This Row],[PRODUCT ID]],Table1[[PRODUCT]:[SELLING PRICE]],3,FALSE)</f>
        <v>Kg</v>
      </c>
      <c r="J8330" s="16">
        <f ca="1">VLOOKUP(Table3[[#This Row],[PRODUCT ID]],Table1[[PRODUCT]:[SELLING PRICE]],4,FALSE)</f>
        <v>14</v>
      </c>
      <c r="K8330" s="16">
        <f ca="1">VLOOKUP(Table3[[#This Row],[PRODUCT ID]],Table1[[PRODUCT]:[SELLING PRICE]],5,FALSE)</f>
        <v>243.41828696953752</v>
      </c>
      <c r="L8330" s="16">
        <f ca="1">J8330*Table3[[#This Row],[QUANTITY]]</f>
        <v>168</v>
      </c>
      <c r="M8330" s="16">
        <f ca="1">K8330*Table3[[#This Row],[QUANTITY]]*(1-Table3[[#This Row],[DISCOUNT %]])</f>
        <v>2690.4410986699213</v>
      </c>
      <c r="N8330" s="3">
        <f>DAY(Table3[[#This Row],[DATE]])</f>
        <v>21</v>
      </c>
      <c r="O8330" s="3" t="str">
        <f>TEXT(Table3[[#This Row],[DATE]],"mmm")</f>
        <v>Oct</v>
      </c>
      <c r="P8330" s="3">
        <f>YEAR(Table3[[#This Row],[DATE]])</f>
        <v>2043</v>
      </c>
    </row>
    <row r="8331" spans="1:16" x14ac:dyDescent="0.3">
      <c r="A8331" s="6">
        <v>52526</v>
      </c>
      <c r="B8331" s="7" t="s">
        <v>2039</v>
      </c>
      <c r="C8331" s="9">
        <f t="shared" ca="1" si="260"/>
        <v>3</v>
      </c>
      <c r="D8331" s="9" t="s">
        <v>2115</v>
      </c>
      <c r="E8331" s="9" t="s">
        <v>2116</v>
      </c>
      <c r="F8331" s="10">
        <f t="shared" ca="1" si="261"/>
        <v>7.7909836892006146E-2</v>
      </c>
      <c r="G8331" s="3" t="str">
        <f>VLOOKUP(Table3[[#This Row],[PRODUCT ID]],Table1[[PRODUCT]:[SELLING PRICE]],1,FALSE)</f>
        <v>Product987</v>
      </c>
      <c r="H8331" s="3" t="str">
        <f>VLOOKUP(Table3[[#This Row],[PRODUCT ID]],Table1[[PRODUCT]:[SELLING PRICE]],2,FALSE)</f>
        <v>Category3</v>
      </c>
      <c r="I8331" s="3" t="str">
        <f>VLOOKUP(Table3[[#This Row],[PRODUCT ID]],Table1[[PRODUCT]:[SELLING PRICE]],3,FALSE)</f>
        <v>No</v>
      </c>
      <c r="J8331" s="16">
        <f ca="1">VLOOKUP(Table3[[#This Row],[PRODUCT ID]],Table1[[PRODUCT]:[SELLING PRICE]],4,FALSE)</f>
        <v>248</v>
      </c>
      <c r="K8331" s="16">
        <f ca="1">VLOOKUP(Table3[[#This Row],[PRODUCT ID]],Table1[[PRODUCT]:[SELLING PRICE]],5,FALSE)</f>
        <v>215.89995491508893</v>
      </c>
      <c r="L8331" s="16">
        <f ca="1">J8331*Table3[[#This Row],[QUANTITY]]</f>
        <v>744</v>
      </c>
      <c r="M8331" s="16">
        <f ca="1">K8331*Table3[[#This Row],[QUANTITY]]*(1-Table3[[#This Row],[DISCOUNT %]])</f>
        <v>597.23767392798857</v>
      </c>
      <c r="N8331" s="3">
        <f>DAY(Table3[[#This Row],[DATE]])</f>
        <v>22</v>
      </c>
      <c r="O8331" s="3" t="str">
        <f>TEXT(Table3[[#This Row],[DATE]],"mmm")</f>
        <v>Oct</v>
      </c>
      <c r="P8331" s="3">
        <f>YEAR(Table3[[#This Row],[DATE]])</f>
        <v>2043</v>
      </c>
    </row>
    <row r="8332" spans="1:16" x14ac:dyDescent="0.3">
      <c r="A8332" s="6">
        <v>52527</v>
      </c>
      <c r="B8332" s="7" t="s">
        <v>2040</v>
      </c>
      <c r="C8332" s="9">
        <f t="shared" ca="1" si="260"/>
        <v>6</v>
      </c>
      <c r="D8332" s="9" t="s">
        <v>2117</v>
      </c>
      <c r="E8332" s="9" t="s">
        <v>2118</v>
      </c>
      <c r="F8332" s="10">
        <f t="shared" ca="1" si="261"/>
        <v>1.5753160614794315E-2</v>
      </c>
      <c r="G8332" s="3" t="str">
        <f>VLOOKUP(Table3[[#This Row],[PRODUCT ID]],Table1[[PRODUCT]:[SELLING PRICE]],1,FALSE)</f>
        <v>Product988</v>
      </c>
      <c r="H8332" s="3" t="str">
        <f>VLOOKUP(Table3[[#This Row],[PRODUCT ID]],Table1[[PRODUCT]:[SELLING PRICE]],2,FALSE)</f>
        <v>Category4</v>
      </c>
      <c r="I8332" s="3" t="str">
        <f>VLOOKUP(Table3[[#This Row],[PRODUCT ID]],Table1[[PRODUCT]:[SELLING PRICE]],3,FALSE)</f>
        <v>No</v>
      </c>
      <c r="J8332" s="16">
        <f ca="1">VLOOKUP(Table3[[#This Row],[PRODUCT ID]],Table1[[PRODUCT]:[SELLING PRICE]],4,FALSE)</f>
        <v>55</v>
      </c>
      <c r="K8332" s="16">
        <f ca="1">VLOOKUP(Table3[[#This Row],[PRODUCT ID]],Table1[[PRODUCT]:[SELLING PRICE]],5,FALSE)</f>
        <v>230.98405999760533</v>
      </c>
      <c r="L8332" s="16">
        <f ca="1">J8332*Table3[[#This Row],[QUANTITY]]</f>
        <v>330</v>
      </c>
      <c r="M8332" s="16">
        <f ca="1">K8332*Table3[[#This Row],[QUANTITY]]*(1-Table3[[#This Row],[DISCOUNT %]])</f>
        <v>1364.0719860060346</v>
      </c>
      <c r="N8332" s="3">
        <f>DAY(Table3[[#This Row],[DATE]])</f>
        <v>23</v>
      </c>
      <c r="O8332" s="3" t="str">
        <f>TEXT(Table3[[#This Row],[DATE]],"mmm")</f>
        <v>Oct</v>
      </c>
      <c r="P8332" s="3">
        <f>YEAR(Table3[[#This Row],[DATE]])</f>
        <v>2043</v>
      </c>
    </row>
    <row r="8333" spans="1:16" x14ac:dyDescent="0.3">
      <c r="A8333" s="6">
        <v>52528</v>
      </c>
      <c r="B8333" s="7" t="s">
        <v>2041</v>
      </c>
      <c r="C8333" s="9">
        <f t="shared" ca="1" si="260"/>
        <v>14</v>
      </c>
      <c r="D8333" s="9" t="s">
        <v>2117</v>
      </c>
      <c r="E8333" s="9" t="s">
        <v>2118</v>
      </c>
      <c r="F8333" s="10">
        <f t="shared" ca="1" si="261"/>
        <v>7.8500803968380231E-2</v>
      </c>
      <c r="G8333" s="3" t="str">
        <f>VLOOKUP(Table3[[#This Row],[PRODUCT ID]],Table1[[PRODUCT]:[SELLING PRICE]],1,FALSE)</f>
        <v>Product989</v>
      </c>
      <c r="H8333" s="3" t="str">
        <f>VLOOKUP(Table3[[#This Row],[PRODUCT ID]],Table1[[PRODUCT]:[SELLING PRICE]],2,FALSE)</f>
        <v>Category5</v>
      </c>
      <c r="I8333" s="3" t="str">
        <f>VLOOKUP(Table3[[#This Row],[PRODUCT ID]],Table1[[PRODUCT]:[SELLING PRICE]],3,FALSE)</f>
        <v>Ft</v>
      </c>
      <c r="J8333" s="16">
        <f ca="1">VLOOKUP(Table3[[#This Row],[PRODUCT ID]],Table1[[PRODUCT]:[SELLING PRICE]],4,FALSE)</f>
        <v>236</v>
      </c>
      <c r="K8333" s="16">
        <f ca="1">VLOOKUP(Table3[[#This Row],[PRODUCT ID]],Table1[[PRODUCT]:[SELLING PRICE]],5,FALSE)</f>
        <v>148.08904589294815</v>
      </c>
      <c r="L8333" s="16">
        <f ca="1">J8333*Table3[[#This Row],[QUANTITY]]</f>
        <v>3304</v>
      </c>
      <c r="M8333" s="16">
        <f ca="1">K8333*Table3[[#This Row],[QUANTITY]]*(1-Table3[[#This Row],[DISCOUNT %]])</f>
        <v>1910.495114240179</v>
      </c>
      <c r="N8333" s="3">
        <f>DAY(Table3[[#This Row],[DATE]])</f>
        <v>24</v>
      </c>
      <c r="O8333" s="3" t="str">
        <f>TEXT(Table3[[#This Row],[DATE]],"mmm")</f>
        <v>Oct</v>
      </c>
      <c r="P8333" s="3">
        <f>YEAR(Table3[[#This Row],[DATE]])</f>
        <v>2043</v>
      </c>
    </row>
    <row r="8334" spans="1:16" x14ac:dyDescent="0.3">
      <c r="A8334" s="6">
        <v>52529</v>
      </c>
      <c r="B8334" s="7" t="s">
        <v>2042</v>
      </c>
      <c r="C8334" s="9">
        <f t="shared" ca="1" si="260"/>
        <v>5</v>
      </c>
      <c r="D8334" s="9" t="s">
        <v>2116</v>
      </c>
      <c r="E8334" s="9" t="s">
        <v>2116</v>
      </c>
      <c r="F8334" s="10">
        <f t="shared" ca="1" si="261"/>
        <v>1.1450130565072403E-2</v>
      </c>
      <c r="G8334" s="3" t="str">
        <f>VLOOKUP(Table3[[#This Row],[PRODUCT ID]],Table1[[PRODUCT]:[SELLING PRICE]],1,FALSE)</f>
        <v>Product990</v>
      </c>
      <c r="H8334" s="3" t="str">
        <f>VLOOKUP(Table3[[#This Row],[PRODUCT ID]],Table1[[PRODUCT]:[SELLING PRICE]],2,FALSE)</f>
        <v>Category1</v>
      </c>
      <c r="I8334" s="3" t="str">
        <f>VLOOKUP(Table3[[#This Row],[PRODUCT ID]],Table1[[PRODUCT]:[SELLING PRICE]],3,FALSE)</f>
        <v>No</v>
      </c>
      <c r="J8334" s="16">
        <f ca="1">VLOOKUP(Table3[[#This Row],[PRODUCT ID]],Table1[[PRODUCT]:[SELLING PRICE]],4,FALSE)</f>
        <v>9</v>
      </c>
      <c r="K8334" s="16">
        <f ca="1">VLOOKUP(Table3[[#This Row],[PRODUCT ID]],Table1[[PRODUCT]:[SELLING PRICE]],5,FALSE)</f>
        <v>124.91376449834836</v>
      </c>
      <c r="L8334" s="16">
        <f ca="1">J8334*Table3[[#This Row],[QUANTITY]]</f>
        <v>45</v>
      </c>
      <c r="M8334" s="16">
        <f ca="1">K8334*Table3[[#This Row],[QUANTITY]]*(1-Table3[[#This Row],[DISCOUNT %]])</f>
        <v>617.41742792733783</v>
      </c>
      <c r="N8334" s="3">
        <f>DAY(Table3[[#This Row],[DATE]])</f>
        <v>25</v>
      </c>
      <c r="O8334" s="3" t="str">
        <f>TEXT(Table3[[#This Row],[DATE]],"mmm")</f>
        <v>Oct</v>
      </c>
      <c r="P8334" s="3">
        <f>YEAR(Table3[[#This Row],[DATE]])</f>
        <v>2043</v>
      </c>
    </row>
    <row r="8335" spans="1:16" x14ac:dyDescent="0.3">
      <c r="A8335" s="6">
        <v>52530</v>
      </c>
      <c r="B8335" s="7" t="s">
        <v>2043</v>
      </c>
      <c r="C8335" s="9">
        <f t="shared" ca="1" si="260"/>
        <v>14</v>
      </c>
      <c r="D8335" s="9" t="s">
        <v>2116</v>
      </c>
      <c r="E8335" s="9" t="s">
        <v>2116</v>
      </c>
      <c r="F8335" s="10">
        <f t="shared" ca="1" si="261"/>
        <v>4.006145693280655E-2</v>
      </c>
      <c r="G8335" s="3" t="str">
        <f>VLOOKUP(Table3[[#This Row],[PRODUCT ID]],Table1[[PRODUCT]:[SELLING PRICE]],1,FALSE)</f>
        <v>Product991</v>
      </c>
      <c r="H8335" s="3" t="str">
        <f>VLOOKUP(Table3[[#This Row],[PRODUCT ID]],Table1[[PRODUCT]:[SELLING PRICE]],2,FALSE)</f>
        <v>Category2</v>
      </c>
      <c r="I8335" s="3" t="str">
        <f>VLOOKUP(Table3[[#This Row],[PRODUCT ID]],Table1[[PRODUCT]:[SELLING PRICE]],3,FALSE)</f>
        <v>Kg</v>
      </c>
      <c r="J8335" s="16">
        <f ca="1">VLOOKUP(Table3[[#This Row],[PRODUCT ID]],Table1[[PRODUCT]:[SELLING PRICE]],4,FALSE)</f>
        <v>105</v>
      </c>
      <c r="K8335" s="16">
        <f ca="1">VLOOKUP(Table3[[#This Row],[PRODUCT ID]],Table1[[PRODUCT]:[SELLING PRICE]],5,FALSE)</f>
        <v>275.61372776760021</v>
      </c>
      <c r="L8335" s="16">
        <f ca="1">J8335*Table3[[#This Row],[QUANTITY]]</f>
        <v>1470</v>
      </c>
      <c r="M8335" s="16">
        <f ca="1">K8335*Table3[[#This Row],[QUANTITY]]*(1-Table3[[#This Row],[DISCOUNT %]])</f>
        <v>3704.0113639556748</v>
      </c>
      <c r="N8335" s="3">
        <f>DAY(Table3[[#This Row],[DATE]])</f>
        <v>26</v>
      </c>
      <c r="O8335" s="3" t="str">
        <f>TEXT(Table3[[#This Row],[DATE]],"mmm")</f>
        <v>Oct</v>
      </c>
      <c r="P8335" s="3">
        <f>YEAR(Table3[[#This Row],[DATE]])</f>
        <v>2043</v>
      </c>
    </row>
    <row r="8336" spans="1:16" x14ac:dyDescent="0.3">
      <c r="A8336" s="6">
        <v>52531</v>
      </c>
      <c r="B8336" s="7" t="s">
        <v>2044</v>
      </c>
      <c r="C8336" s="9">
        <f t="shared" ca="1" si="260"/>
        <v>6</v>
      </c>
      <c r="D8336" s="9" t="s">
        <v>2116</v>
      </c>
      <c r="E8336" s="9" t="s">
        <v>2116</v>
      </c>
      <c r="F8336" s="10">
        <f t="shared" ca="1" si="261"/>
        <v>6.2630804176847701E-2</v>
      </c>
      <c r="G8336" s="3" t="str">
        <f>VLOOKUP(Table3[[#This Row],[PRODUCT ID]],Table1[[PRODUCT]:[SELLING PRICE]],1,FALSE)</f>
        <v>Product992</v>
      </c>
      <c r="H8336" s="3" t="str">
        <f>VLOOKUP(Table3[[#This Row],[PRODUCT ID]],Table1[[PRODUCT]:[SELLING PRICE]],2,FALSE)</f>
        <v>Category3</v>
      </c>
      <c r="I8336" s="3" t="str">
        <f>VLOOKUP(Table3[[#This Row],[PRODUCT ID]],Table1[[PRODUCT]:[SELLING PRICE]],3,FALSE)</f>
        <v>Kg</v>
      </c>
      <c r="J8336" s="16">
        <f ca="1">VLOOKUP(Table3[[#This Row],[PRODUCT ID]],Table1[[PRODUCT]:[SELLING PRICE]],4,FALSE)</f>
        <v>204</v>
      </c>
      <c r="K8336" s="16">
        <f ca="1">VLOOKUP(Table3[[#This Row],[PRODUCT ID]],Table1[[PRODUCT]:[SELLING PRICE]],5,FALSE)</f>
        <v>245.36023893416669</v>
      </c>
      <c r="L8336" s="16">
        <f ca="1">J8336*Table3[[#This Row],[QUANTITY]]</f>
        <v>1224</v>
      </c>
      <c r="M8336" s="16">
        <f ca="1">K8336*Table3[[#This Row],[QUANTITY]]*(1-Table3[[#This Row],[DISCOUNT %]])</f>
        <v>1379.958779140178</v>
      </c>
      <c r="N8336" s="3">
        <f>DAY(Table3[[#This Row],[DATE]])</f>
        <v>27</v>
      </c>
      <c r="O8336" s="3" t="str">
        <f>TEXT(Table3[[#This Row],[DATE]],"mmm")</f>
        <v>Oct</v>
      </c>
      <c r="P8336" s="3">
        <f>YEAR(Table3[[#This Row],[DATE]])</f>
        <v>2043</v>
      </c>
    </row>
    <row r="8337" spans="1:16" x14ac:dyDescent="0.3">
      <c r="A8337" s="6">
        <v>52532</v>
      </c>
      <c r="B8337" s="7" t="s">
        <v>2045</v>
      </c>
      <c r="C8337" s="9">
        <f t="shared" ca="1" si="260"/>
        <v>14</v>
      </c>
      <c r="D8337" s="9" t="s">
        <v>2116</v>
      </c>
      <c r="E8337" s="9" t="s">
        <v>2116</v>
      </c>
      <c r="F8337" s="10">
        <f t="shared" ca="1" si="261"/>
        <v>6.1532304970139597E-2</v>
      </c>
      <c r="G8337" s="3" t="str">
        <f>VLOOKUP(Table3[[#This Row],[PRODUCT ID]],Table1[[PRODUCT]:[SELLING PRICE]],1,FALSE)</f>
        <v>Product993</v>
      </c>
      <c r="H8337" s="3" t="str">
        <f>VLOOKUP(Table3[[#This Row],[PRODUCT ID]],Table1[[PRODUCT]:[SELLING PRICE]],2,FALSE)</f>
        <v>Category4</v>
      </c>
      <c r="I8337" s="3" t="str">
        <f>VLOOKUP(Table3[[#This Row],[PRODUCT ID]],Table1[[PRODUCT]:[SELLING PRICE]],3,FALSE)</f>
        <v>Lt</v>
      </c>
      <c r="J8337" s="16">
        <f ca="1">VLOOKUP(Table3[[#This Row],[PRODUCT ID]],Table1[[PRODUCT]:[SELLING PRICE]],4,FALSE)</f>
        <v>22</v>
      </c>
      <c r="K8337" s="16">
        <f ca="1">VLOOKUP(Table3[[#This Row],[PRODUCT ID]],Table1[[PRODUCT]:[SELLING PRICE]],5,FALSE)</f>
        <v>233.97923514112097</v>
      </c>
      <c r="L8337" s="16">
        <f ca="1">J8337*Table3[[#This Row],[QUANTITY]]</f>
        <v>308</v>
      </c>
      <c r="M8337" s="16">
        <f ca="1">K8337*Table3[[#This Row],[QUANTITY]]*(1-Table3[[#This Row],[DISCOUNT %]])</f>
        <v>3074.147348828325</v>
      </c>
      <c r="N8337" s="3">
        <f>DAY(Table3[[#This Row],[DATE]])</f>
        <v>28</v>
      </c>
      <c r="O8337" s="3" t="str">
        <f>TEXT(Table3[[#This Row],[DATE]],"mmm")</f>
        <v>Oct</v>
      </c>
      <c r="P8337" s="3">
        <f>YEAR(Table3[[#This Row],[DATE]])</f>
        <v>2043</v>
      </c>
    </row>
    <row r="8338" spans="1:16" x14ac:dyDescent="0.3">
      <c r="A8338" s="6">
        <v>52533</v>
      </c>
      <c r="B8338" s="7" t="s">
        <v>2046</v>
      </c>
      <c r="C8338" s="9">
        <f t="shared" ca="1" si="260"/>
        <v>3</v>
      </c>
      <c r="D8338" s="9" t="s">
        <v>2115</v>
      </c>
      <c r="E8338" s="9" t="s">
        <v>2118</v>
      </c>
      <c r="F8338" s="10">
        <f t="shared" ca="1" si="261"/>
        <v>3.6164470840361305E-2</v>
      </c>
      <c r="G8338" s="3" t="str">
        <f>VLOOKUP(Table3[[#This Row],[PRODUCT ID]],Table1[[PRODUCT]:[SELLING PRICE]],1,FALSE)</f>
        <v>Product994</v>
      </c>
      <c r="H8338" s="3" t="str">
        <f>VLOOKUP(Table3[[#This Row],[PRODUCT ID]],Table1[[PRODUCT]:[SELLING PRICE]],2,FALSE)</f>
        <v>Category5</v>
      </c>
      <c r="I8338" s="3" t="str">
        <f>VLOOKUP(Table3[[#This Row],[PRODUCT ID]],Table1[[PRODUCT]:[SELLING PRICE]],3,FALSE)</f>
        <v>Kg</v>
      </c>
      <c r="J8338" s="16">
        <f ca="1">VLOOKUP(Table3[[#This Row],[PRODUCT ID]],Table1[[PRODUCT]:[SELLING PRICE]],4,FALSE)</f>
        <v>166</v>
      </c>
      <c r="K8338" s="16">
        <f ca="1">VLOOKUP(Table3[[#This Row],[PRODUCT ID]],Table1[[PRODUCT]:[SELLING PRICE]],5,FALSE)</f>
        <v>150.01339808342732</v>
      </c>
      <c r="L8338" s="16">
        <f ca="1">J8338*Table3[[#This Row],[QUANTITY]]</f>
        <v>498</v>
      </c>
      <c r="M8338" s="16">
        <f ca="1">K8338*Table3[[#This Row],[QUANTITY]]*(1-Table3[[#This Row],[DISCOUNT %]])</f>
        <v>433.76472876832707</v>
      </c>
      <c r="N8338" s="3">
        <f>DAY(Table3[[#This Row],[DATE]])</f>
        <v>29</v>
      </c>
      <c r="O8338" s="3" t="str">
        <f>TEXT(Table3[[#This Row],[DATE]],"mmm")</f>
        <v>Oct</v>
      </c>
      <c r="P8338" s="3">
        <f>YEAR(Table3[[#This Row],[DATE]])</f>
        <v>2043</v>
      </c>
    </row>
    <row r="8339" spans="1:16" x14ac:dyDescent="0.3">
      <c r="A8339" s="6">
        <v>52534</v>
      </c>
      <c r="B8339" s="7" t="s">
        <v>2047</v>
      </c>
      <c r="C8339" s="9">
        <f t="shared" ca="1" si="260"/>
        <v>12</v>
      </c>
      <c r="D8339" s="9" t="s">
        <v>2116</v>
      </c>
      <c r="E8339" s="9" t="s">
        <v>2116</v>
      </c>
      <c r="F8339" s="10">
        <f t="shared" ca="1" si="261"/>
        <v>6.4870417412693174E-3</v>
      </c>
      <c r="G8339" s="3" t="str">
        <f>VLOOKUP(Table3[[#This Row],[PRODUCT ID]],Table1[[PRODUCT]:[SELLING PRICE]],1,FALSE)</f>
        <v>Product995</v>
      </c>
      <c r="H8339" s="3" t="str">
        <f>VLOOKUP(Table3[[#This Row],[PRODUCT ID]],Table1[[PRODUCT]:[SELLING PRICE]],2,FALSE)</f>
        <v>Category1</v>
      </c>
      <c r="I8339" s="3" t="str">
        <f>VLOOKUP(Table3[[#This Row],[PRODUCT ID]],Table1[[PRODUCT]:[SELLING PRICE]],3,FALSE)</f>
        <v>Lt</v>
      </c>
      <c r="J8339" s="16">
        <f ca="1">VLOOKUP(Table3[[#This Row],[PRODUCT ID]],Table1[[PRODUCT]:[SELLING PRICE]],4,FALSE)</f>
        <v>240</v>
      </c>
      <c r="K8339" s="16">
        <f ca="1">VLOOKUP(Table3[[#This Row],[PRODUCT ID]],Table1[[PRODUCT]:[SELLING PRICE]],5,FALSE)</f>
        <v>131.67497851856552</v>
      </c>
      <c r="L8339" s="16">
        <f ca="1">J8339*Table3[[#This Row],[QUANTITY]]</f>
        <v>2880</v>
      </c>
      <c r="M8339" s="16">
        <f ca="1">K8339*Table3[[#This Row],[QUANTITY]]*(1-Table3[[#This Row],[DISCOUNT %]])</f>
        <v>1569.8495692396182</v>
      </c>
      <c r="N8339" s="3">
        <f>DAY(Table3[[#This Row],[DATE]])</f>
        <v>30</v>
      </c>
      <c r="O8339" s="3" t="str">
        <f>TEXT(Table3[[#This Row],[DATE]],"mmm")</f>
        <v>Oct</v>
      </c>
      <c r="P8339" s="3">
        <f>YEAR(Table3[[#This Row],[DATE]])</f>
        <v>2043</v>
      </c>
    </row>
    <row r="8340" spans="1:16" x14ac:dyDescent="0.3">
      <c r="A8340" s="6">
        <v>52535</v>
      </c>
      <c r="B8340" s="7" t="s">
        <v>2048</v>
      </c>
      <c r="C8340" s="9">
        <f t="shared" ca="1" si="260"/>
        <v>7</v>
      </c>
      <c r="D8340" s="9" t="s">
        <v>2117</v>
      </c>
      <c r="E8340" s="9" t="s">
        <v>2116</v>
      </c>
      <c r="F8340" s="10">
        <f t="shared" ca="1" si="261"/>
        <v>6.0092730877745484E-2</v>
      </c>
      <c r="G8340" s="3" t="str">
        <f>VLOOKUP(Table3[[#This Row],[PRODUCT ID]],Table1[[PRODUCT]:[SELLING PRICE]],1,FALSE)</f>
        <v>Product996</v>
      </c>
      <c r="H8340" s="3" t="str">
        <f>VLOOKUP(Table3[[#This Row],[PRODUCT ID]],Table1[[PRODUCT]:[SELLING PRICE]],2,FALSE)</f>
        <v>Category2</v>
      </c>
      <c r="I8340" s="3" t="str">
        <f>VLOOKUP(Table3[[#This Row],[PRODUCT ID]],Table1[[PRODUCT]:[SELLING PRICE]],3,FALSE)</f>
        <v>Ft</v>
      </c>
      <c r="J8340" s="16">
        <f ca="1">VLOOKUP(Table3[[#This Row],[PRODUCT ID]],Table1[[PRODUCT]:[SELLING PRICE]],4,FALSE)</f>
        <v>242</v>
      </c>
      <c r="K8340" s="16">
        <f ca="1">VLOOKUP(Table3[[#This Row],[PRODUCT ID]],Table1[[PRODUCT]:[SELLING PRICE]],5,FALSE)</f>
        <v>144.56300177401218</v>
      </c>
      <c r="L8340" s="16">
        <f ca="1">J8340*Table3[[#This Row],[QUANTITY]]</f>
        <v>1694</v>
      </c>
      <c r="M8340" s="16">
        <f ca="1">K8340*Table3[[#This Row],[QUANTITY]]*(1-Table3[[#This Row],[DISCOUNT %]])</f>
        <v>951.13071349469203</v>
      </c>
      <c r="N8340" s="3">
        <f>DAY(Table3[[#This Row],[DATE]])</f>
        <v>31</v>
      </c>
      <c r="O8340" s="3" t="str">
        <f>TEXT(Table3[[#This Row],[DATE]],"mmm")</f>
        <v>Oct</v>
      </c>
      <c r="P8340" s="3">
        <f>YEAR(Table3[[#This Row],[DATE]])</f>
        <v>2043</v>
      </c>
    </row>
    <row r="8341" spans="1:16" x14ac:dyDescent="0.3">
      <c r="A8341" s="6">
        <v>52536</v>
      </c>
      <c r="B8341" s="7" t="s">
        <v>2049</v>
      </c>
      <c r="C8341" s="9">
        <f t="shared" ca="1" si="260"/>
        <v>13</v>
      </c>
      <c r="D8341" s="9" t="s">
        <v>2115</v>
      </c>
      <c r="E8341" s="9" t="s">
        <v>2116</v>
      </c>
      <c r="F8341" s="10">
        <f t="shared" ca="1" si="261"/>
        <v>5.3412658407389894E-2</v>
      </c>
      <c r="G8341" s="3" t="str">
        <f>VLOOKUP(Table3[[#This Row],[PRODUCT ID]],Table1[[PRODUCT]:[SELLING PRICE]],1,FALSE)</f>
        <v>Product997</v>
      </c>
      <c r="H8341" s="3" t="str">
        <f>VLOOKUP(Table3[[#This Row],[PRODUCT ID]],Table1[[PRODUCT]:[SELLING PRICE]],2,FALSE)</f>
        <v>Category3</v>
      </c>
      <c r="I8341" s="3" t="str">
        <f>VLOOKUP(Table3[[#This Row],[PRODUCT ID]],Table1[[PRODUCT]:[SELLING PRICE]],3,FALSE)</f>
        <v>Kg</v>
      </c>
      <c r="J8341" s="16">
        <f ca="1">VLOOKUP(Table3[[#This Row],[PRODUCT ID]],Table1[[PRODUCT]:[SELLING PRICE]],4,FALSE)</f>
        <v>49</v>
      </c>
      <c r="K8341" s="16">
        <f ca="1">VLOOKUP(Table3[[#This Row],[PRODUCT ID]],Table1[[PRODUCT]:[SELLING PRICE]],5,FALSE)</f>
        <v>235.43899053959058</v>
      </c>
      <c r="L8341" s="16">
        <f ca="1">J8341*Table3[[#This Row],[QUANTITY]]</f>
        <v>637</v>
      </c>
      <c r="M8341" s="16">
        <f ca="1">K8341*Table3[[#This Row],[QUANTITY]]*(1-Table3[[#This Row],[DISCOUNT %]])</f>
        <v>2897.2263861075435</v>
      </c>
      <c r="N8341" s="3">
        <f>DAY(Table3[[#This Row],[DATE]])</f>
        <v>1</v>
      </c>
      <c r="O8341" s="3" t="str">
        <f>TEXT(Table3[[#This Row],[DATE]],"mmm")</f>
        <v>Nov</v>
      </c>
      <c r="P8341" s="3">
        <f>YEAR(Table3[[#This Row],[DATE]])</f>
        <v>2043</v>
      </c>
    </row>
    <row r="8342" spans="1:16" x14ac:dyDescent="0.3">
      <c r="A8342" s="6">
        <v>52537</v>
      </c>
      <c r="B8342" s="7" t="s">
        <v>2050</v>
      </c>
      <c r="C8342" s="9">
        <f t="shared" ca="1" si="260"/>
        <v>7</v>
      </c>
      <c r="D8342" s="9" t="s">
        <v>2115</v>
      </c>
      <c r="E8342" s="9" t="s">
        <v>2116</v>
      </c>
      <c r="F8342" s="10">
        <f t="shared" ca="1" si="261"/>
        <v>6.2232861417803521E-2</v>
      </c>
      <c r="G8342" s="3" t="str">
        <f>VLOOKUP(Table3[[#This Row],[PRODUCT ID]],Table1[[PRODUCT]:[SELLING PRICE]],1,FALSE)</f>
        <v>Product998</v>
      </c>
      <c r="H8342" s="3" t="str">
        <f>VLOOKUP(Table3[[#This Row],[PRODUCT ID]],Table1[[PRODUCT]:[SELLING PRICE]],2,FALSE)</f>
        <v>Category4</v>
      </c>
      <c r="I8342" s="3" t="str">
        <f>VLOOKUP(Table3[[#This Row],[PRODUCT ID]],Table1[[PRODUCT]:[SELLING PRICE]],3,FALSE)</f>
        <v>No</v>
      </c>
      <c r="J8342" s="16">
        <f ca="1">VLOOKUP(Table3[[#This Row],[PRODUCT ID]],Table1[[PRODUCT]:[SELLING PRICE]],4,FALSE)</f>
        <v>240</v>
      </c>
      <c r="K8342" s="16">
        <f ca="1">VLOOKUP(Table3[[#This Row],[PRODUCT ID]],Table1[[PRODUCT]:[SELLING PRICE]],5,FALSE)</f>
        <v>142.11979104408664</v>
      </c>
      <c r="L8342" s="16">
        <f ca="1">J8342*Table3[[#This Row],[QUANTITY]]</f>
        <v>1680</v>
      </c>
      <c r="M8342" s="16">
        <f ca="1">K8342*Table3[[#This Row],[QUANTITY]]*(1-Table3[[#This Row],[DISCOUNT %]])</f>
        <v>932.9268884831896</v>
      </c>
      <c r="N8342" s="3">
        <f>DAY(Table3[[#This Row],[DATE]])</f>
        <v>2</v>
      </c>
      <c r="O8342" s="3" t="str">
        <f>TEXT(Table3[[#This Row],[DATE]],"mmm")</f>
        <v>Nov</v>
      </c>
      <c r="P8342" s="3">
        <f>YEAR(Table3[[#This Row],[DATE]])</f>
        <v>2043</v>
      </c>
    </row>
    <row r="8343" spans="1:16" x14ac:dyDescent="0.3">
      <c r="A8343" s="6">
        <v>52538</v>
      </c>
      <c r="B8343" s="7" t="s">
        <v>2051</v>
      </c>
      <c r="C8343" s="9">
        <f t="shared" ca="1" si="260"/>
        <v>15</v>
      </c>
      <c r="D8343" s="9" t="s">
        <v>2115</v>
      </c>
      <c r="E8343" s="9" t="s">
        <v>2116</v>
      </c>
      <c r="F8343" s="10">
        <f t="shared" ca="1" si="261"/>
        <v>4.0242400987950934E-2</v>
      </c>
      <c r="G8343" s="3" t="str">
        <f>VLOOKUP(Table3[[#This Row],[PRODUCT ID]],Table1[[PRODUCT]:[SELLING PRICE]],1,FALSE)</f>
        <v>Product999</v>
      </c>
      <c r="H8343" s="3" t="str">
        <f>VLOOKUP(Table3[[#This Row],[PRODUCT ID]],Table1[[PRODUCT]:[SELLING PRICE]],2,FALSE)</f>
        <v>Category5</v>
      </c>
      <c r="I8343" s="3" t="str">
        <f>VLOOKUP(Table3[[#This Row],[PRODUCT ID]],Table1[[PRODUCT]:[SELLING PRICE]],3,FALSE)</f>
        <v>No</v>
      </c>
      <c r="J8343" s="16">
        <f ca="1">VLOOKUP(Table3[[#This Row],[PRODUCT ID]],Table1[[PRODUCT]:[SELLING PRICE]],4,FALSE)</f>
        <v>14</v>
      </c>
      <c r="K8343" s="16">
        <f ca="1">VLOOKUP(Table3[[#This Row],[PRODUCT ID]],Table1[[PRODUCT]:[SELLING PRICE]],5,FALSE)</f>
        <v>112.79936426501622</v>
      </c>
      <c r="L8343" s="16">
        <f ca="1">J8343*Table3[[#This Row],[QUANTITY]]</f>
        <v>210</v>
      </c>
      <c r="M8343" s="16">
        <f ca="1">K8343*Table3[[#This Row],[QUANTITY]]*(1-Table3[[#This Row],[DISCOUNT %]])</f>
        <v>1623.9007052561624</v>
      </c>
      <c r="N8343" s="3">
        <f>DAY(Table3[[#This Row],[DATE]])</f>
        <v>3</v>
      </c>
      <c r="O8343" s="3" t="str">
        <f>TEXT(Table3[[#This Row],[DATE]],"mmm")</f>
        <v>Nov</v>
      </c>
      <c r="P8343" s="3">
        <f>YEAR(Table3[[#This Row],[DATE]])</f>
        <v>2043</v>
      </c>
    </row>
    <row r="8344" spans="1:16" x14ac:dyDescent="0.3">
      <c r="A8344" s="6">
        <v>52539</v>
      </c>
      <c r="B8344" s="7" t="s">
        <v>2052</v>
      </c>
      <c r="C8344" s="9">
        <f t="shared" ca="1" si="260"/>
        <v>6</v>
      </c>
      <c r="D8344" s="9" t="s">
        <v>2116</v>
      </c>
      <c r="E8344" s="9" t="s">
        <v>2118</v>
      </c>
      <c r="F8344" s="10">
        <f t="shared" ca="1" si="261"/>
        <v>1.8270662534764504E-3</v>
      </c>
      <c r="G8344" s="3" t="str">
        <f>VLOOKUP(Table3[[#This Row],[PRODUCT ID]],Table1[[PRODUCT]:[SELLING PRICE]],1,FALSE)</f>
        <v>Product1000</v>
      </c>
      <c r="H8344" s="3" t="str">
        <f>VLOOKUP(Table3[[#This Row],[PRODUCT ID]],Table1[[PRODUCT]:[SELLING PRICE]],2,FALSE)</f>
        <v>Category1</v>
      </c>
      <c r="I8344" s="3" t="str">
        <f>VLOOKUP(Table3[[#This Row],[PRODUCT ID]],Table1[[PRODUCT]:[SELLING PRICE]],3,FALSE)</f>
        <v>Ft</v>
      </c>
      <c r="J8344" s="16">
        <f ca="1">VLOOKUP(Table3[[#This Row],[PRODUCT ID]],Table1[[PRODUCT]:[SELLING PRICE]],4,FALSE)</f>
        <v>74</v>
      </c>
      <c r="K8344" s="16">
        <f ca="1">VLOOKUP(Table3[[#This Row],[PRODUCT ID]],Table1[[PRODUCT]:[SELLING PRICE]],5,FALSE)</f>
        <v>302.21076406855661</v>
      </c>
      <c r="L8344" s="16">
        <f ca="1">J8344*Table3[[#This Row],[QUANTITY]]</f>
        <v>444</v>
      </c>
      <c r="M8344" s="16">
        <f ca="1">K8344*Table3[[#This Row],[QUANTITY]]*(1-Table3[[#This Row],[DISCOUNT %]])</f>
        <v>1809.9516298805377</v>
      </c>
      <c r="N8344" s="3">
        <f>DAY(Table3[[#This Row],[DATE]])</f>
        <v>4</v>
      </c>
      <c r="O8344" s="3" t="str">
        <f>TEXT(Table3[[#This Row],[DATE]],"mmm")</f>
        <v>Nov</v>
      </c>
      <c r="P8344" s="3">
        <f>YEAR(Table3[[#This Row],[DATE]])</f>
        <v>2043</v>
      </c>
    </row>
    <row r="8345" spans="1:16" x14ac:dyDescent="0.3">
      <c r="A8345" s="6">
        <v>52540</v>
      </c>
      <c r="B8345" s="7" t="s">
        <v>2053</v>
      </c>
      <c r="C8345" s="9">
        <f t="shared" ca="1" si="260"/>
        <v>9</v>
      </c>
      <c r="D8345" s="9" t="s">
        <v>2116</v>
      </c>
      <c r="E8345" s="9" t="s">
        <v>2118</v>
      </c>
      <c r="F8345" s="10">
        <f t="shared" ca="1" si="261"/>
        <v>9.2449708556041565E-2</v>
      </c>
      <c r="G8345" s="3" t="str">
        <f>VLOOKUP(Table3[[#This Row],[PRODUCT ID]],Table1[[PRODUCT]:[SELLING PRICE]],1,FALSE)</f>
        <v>Product1001</v>
      </c>
      <c r="H8345" s="3" t="str">
        <f>VLOOKUP(Table3[[#This Row],[PRODUCT ID]],Table1[[PRODUCT]:[SELLING PRICE]],2,FALSE)</f>
        <v>Category2</v>
      </c>
      <c r="I8345" s="3" t="str">
        <f>VLOOKUP(Table3[[#This Row],[PRODUCT ID]],Table1[[PRODUCT]:[SELLING PRICE]],3,FALSE)</f>
        <v>No</v>
      </c>
      <c r="J8345" s="16">
        <f ca="1">VLOOKUP(Table3[[#This Row],[PRODUCT ID]],Table1[[PRODUCT]:[SELLING PRICE]],4,FALSE)</f>
        <v>27</v>
      </c>
      <c r="K8345" s="16">
        <f ca="1">VLOOKUP(Table3[[#This Row],[PRODUCT ID]],Table1[[PRODUCT]:[SELLING PRICE]],5,FALSE)</f>
        <v>217.26907705336407</v>
      </c>
      <c r="L8345" s="16">
        <f ca="1">J8345*Table3[[#This Row],[QUANTITY]]</f>
        <v>243</v>
      </c>
      <c r="M8345" s="16">
        <f ca="1">K8345*Table3[[#This Row],[QUANTITY]]*(1-Table3[[#This Row],[DISCOUNT %]])</f>
        <v>1774.6435278138638</v>
      </c>
      <c r="N8345" s="3">
        <f>DAY(Table3[[#This Row],[DATE]])</f>
        <v>5</v>
      </c>
      <c r="O8345" s="3" t="str">
        <f>TEXT(Table3[[#This Row],[DATE]],"mmm")</f>
        <v>Nov</v>
      </c>
      <c r="P8345" s="3">
        <f>YEAR(Table3[[#This Row],[DATE]])</f>
        <v>2043</v>
      </c>
    </row>
    <row r="8346" spans="1:16" x14ac:dyDescent="0.3">
      <c r="A8346" s="6">
        <v>52541</v>
      </c>
      <c r="B8346" s="7" t="s">
        <v>2054</v>
      </c>
      <c r="C8346" s="9">
        <f t="shared" ca="1" si="260"/>
        <v>6</v>
      </c>
      <c r="D8346" s="9" t="s">
        <v>2116</v>
      </c>
      <c r="E8346" s="9" t="s">
        <v>2116</v>
      </c>
      <c r="F8346" s="10">
        <f t="shared" ca="1" si="261"/>
        <v>5.9833018929045724E-2</v>
      </c>
      <c r="G8346" s="3" t="str">
        <f>VLOOKUP(Table3[[#This Row],[PRODUCT ID]],Table1[[PRODUCT]:[SELLING PRICE]],1,FALSE)</f>
        <v>Product1002</v>
      </c>
      <c r="H8346" s="3" t="str">
        <f>VLOOKUP(Table3[[#This Row],[PRODUCT ID]],Table1[[PRODUCT]:[SELLING PRICE]],2,FALSE)</f>
        <v>Category3</v>
      </c>
      <c r="I8346" s="3" t="str">
        <f>VLOOKUP(Table3[[#This Row],[PRODUCT ID]],Table1[[PRODUCT]:[SELLING PRICE]],3,FALSE)</f>
        <v>Kg</v>
      </c>
      <c r="J8346" s="16">
        <f ca="1">VLOOKUP(Table3[[#This Row],[PRODUCT ID]],Table1[[PRODUCT]:[SELLING PRICE]],4,FALSE)</f>
        <v>147</v>
      </c>
      <c r="K8346" s="16">
        <f ca="1">VLOOKUP(Table3[[#This Row],[PRODUCT ID]],Table1[[PRODUCT]:[SELLING PRICE]],5,FALSE)</f>
        <v>144.96804369296592</v>
      </c>
      <c r="L8346" s="16">
        <f ca="1">J8346*Table3[[#This Row],[QUANTITY]]</f>
        <v>882</v>
      </c>
      <c r="M8346" s="16">
        <f ca="1">K8346*Table3[[#This Row],[QUANTITY]]*(1-Table3[[#This Row],[DISCOUNT %]])</f>
        <v>817.76500794346782</v>
      </c>
      <c r="N8346" s="3">
        <f>DAY(Table3[[#This Row],[DATE]])</f>
        <v>6</v>
      </c>
      <c r="O8346" s="3" t="str">
        <f>TEXT(Table3[[#This Row],[DATE]],"mmm")</f>
        <v>Nov</v>
      </c>
      <c r="P8346" s="3">
        <f>YEAR(Table3[[#This Row],[DATE]])</f>
        <v>2043</v>
      </c>
    </row>
    <row r="8347" spans="1:16" x14ac:dyDescent="0.3">
      <c r="A8347" s="6">
        <v>52542</v>
      </c>
      <c r="B8347" s="7" t="s">
        <v>2055</v>
      </c>
      <c r="C8347" s="9">
        <f t="shared" ca="1" si="260"/>
        <v>14</v>
      </c>
      <c r="D8347" s="9" t="s">
        <v>2115</v>
      </c>
      <c r="E8347" s="9" t="s">
        <v>2116</v>
      </c>
      <c r="F8347" s="10">
        <f t="shared" ca="1" si="261"/>
        <v>3.3926591536240072E-2</v>
      </c>
      <c r="G8347" s="3" t="str">
        <f>VLOOKUP(Table3[[#This Row],[PRODUCT ID]],Table1[[PRODUCT]:[SELLING PRICE]],1,FALSE)</f>
        <v>Product1003</v>
      </c>
      <c r="H8347" s="3" t="str">
        <f>VLOOKUP(Table3[[#This Row],[PRODUCT ID]],Table1[[PRODUCT]:[SELLING PRICE]],2,FALSE)</f>
        <v>Category4</v>
      </c>
      <c r="I8347" s="3" t="str">
        <f>VLOOKUP(Table3[[#This Row],[PRODUCT ID]],Table1[[PRODUCT]:[SELLING PRICE]],3,FALSE)</f>
        <v>Kg</v>
      </c>
      <c r="J8347" s="16">
        <f ca="1">VLOOKUP(Table3[[#This Row],[PRODUCT ID]],Table1[[PRODUCT]:[SELLING PRICE]],4,FALSE)</f>
        <v>192</v>
      </c>
      <c r="K8347" s="16">
        <f ca="1">VLOOKUP(Table3[[#This Row],[PRODUCT ID]],Table1[[PRODUCT]:[SELLING PRICE]],5,FALSE)</f>
        <v>180.19957907473369</v>
      </c>
      <c r="L8347" s="16">
        <f ca="1">J8347*Table3[[#This Row],[QUANTITY]]</f>
        <v>2688</v>
      </c>
      <c r="M8347" s="16">
        <f ca="1">K8347*Table3[[#This Row],[QUANTITY]]*(1-Table3[[#This Row],[DISCOUNT %]])</f>
        <v>2437.2043018464792</v>
      </c>
      <c r="N8347" s="3">
        <f>DAY(Table3[[#This Row],[DATE]])</f>
        <v>7</v>
      </c>
      <c r="O8347" s="3" t="str">
        <f>TEXT(Table3[[#This Row],[DATE]],"mmm")</f>
        <v>Nov</v>
      </c>
      <c r="P8347" s="3">
        <f>YEAR(Table3[[#This Row],[DATE]])</f>
        <v>2043</v>
      </c>
    </row>
    <row r="8348" spans="1:16" x14ac:dyDescent="0.3">
      <c r="A8348" s="6">
        <v>52543</v>
      </c>
      <c r="B8348" s="7" t="s">
        <v>2056</v>
      </c>
      <c r="C8348" s="9">
        <f t="shared" ca="1" si="260"/>
        <v>15</v>
      </c>
      <c r="D8348" s="9" t="s">
        <v>2117</v>
      </c>
      <c r="E8348" s="9" t="s">
        <v>2116</v>
      </c>
      <c r="F8348" s="10">
        <f t="shared" ca="1" si="261"/>
        <v>6.9094500252802352E-2</v>
      </c>
      <c r="G8348" s="3" t="str">
        <f>VLOOKUP(Table3[[#This Row],[PRODUCT ID]],Table1[[PRODUCT]:[SELLING PRICE]],1,FALSE)</f>
        <v>Product1004</v>
      </c>
      <c r="H8348" s="3" t="str">
        <f>VLOOKUP(Table3[[#This Row],[PRODUCT ID]],Table1[[PRODUCT]:[SELLING PRICE]],2,FALSE)</f>
        <v>Category5</v>
      </c>
      <c r="I8348" s="3" t="str">
        <f>VLOOKUP(Table3[[#This Row],[PRODUCT ID]],Table1[[PRODUCT]:[SELLING PRICE]],3,FALSE)</f>
        <v>Lt</v>
      </c>
      <c r="J8348" s="16">
        <f ca="1">VLOOKUP(Table3[[#This Row],[PRODUCT ID]],Table1[[PRODUCT]:[SELLING PRICE]],4,FALSE)</f>
        <v>86</v>
      </c>
      <c r="K8348" s="16">
        <f ca="1">VLOOKUP(Table3[[#This Row],[PRODUCT ID]],Table1[[PRODUCT]:[SELLING PRICE]],5,FALSE)</f>
        <v>165.8753281236674</v>
      </c>
      <c r="L8348" s="16">
        <f ca="1">J8348*Table3[[#This Row],[QUANTITY]]</f>
        <v>1290</v>
      </c>
      <c r="M8348" s="16">
        <f ca="1">K8348*Table3[[#This Row],[QUANTITY]]*(1-Table3[[#This Row],[DISCOUNT %]])</f>
        <v>2316.2138283403947</v>
      </c>
      <c r="N8348" s="3">
        <f>DAY(Table3[[#This Row],[DATE]])</f>
        <v>8</v>
      </c>
      <c r="O8348" s="3" t="str">
        <f>TEXT(Table3[[#This Row],[DATE]],"mmm")</f>
        <v>Nov</v>
      </c>
      <c r="P8348" s="3">
        <f>YEAR(Table3[[#This Row],[DATE]])</f>
        <v>2043</v>
      </c>
    </row>
    <row r="8349" spans="1:16" x14ac:dyDescent="0.3">
      <c r="A8349" s="6">
        <v>52544</v>
      </c>
      <c r="B8349" s="7" t="s">
        <v>2057</v>
      </c>
      <c r="C8349" s="9">
        <f t="shared" ca="1" si="260"/>
        <v>9</v>
      </c>
      <c r="D8349" s="9" t="s">
        <v>2117</v>
      </c>
      <c r="E8349" s="9" t="s">
        <v>2116</v>
      </c>
      <c r="F8349" s="10">
        <f t="shared" ca="1" si="261"/>
        <v>9.923617534981348E-2</v>
      </c>
      <c r="G8349" s="3" t="str">
        <f>VLOOKUP(Table3[[#This Row],[PRODUCT ID]],Table1[[PRODUCT]:[SELLING PRICE]],1,FALSE)</f>
        <v>Product1005</v>
      </c>
      <c r="H8349" s="3" t="str">
        <f>VLOOKUP(Table3[[#This Row],[PRODUCT ID]],Table1[[PRODUCT]:[SELLING PRICE]],2,FALSE)</f>
        <v>Category1</v>
      </c>
      <c r="I8349" s="3" t="str">
        <f>VLOOKUP(Table3[[#This Row],[PRODUCT ID]],Table1[[PRODUCT]:[SELLING PRICE]],3,FALSE)</f>
        <v>Kg</v>
      </c>
      <c r="J8349" s="16">
        <f ca="1">VLOOKUP(Table3[[#This Row],[PRODUCT ID]],Table1[[PRODUCT]:[SELLING PRICE]],4,FALSE)</f>
        <v>96</v>
      </c>
      <c r="K8349" s="16">
        <f ca="1">VLOOKUP(Table3[[#This Row],[PRODUCT ID]],Table1[[PRODUCT]:[SELLING PRICE]],5,FALSE)</f>
        <v>290.57923442660802</v>
      </c>
      <c r="L8349" s="16">
        <f ca="1">J8349*Table3[[#This Row],[QUANTITY]]</f>
        <v>864</v>
      </c>
      <c r="M8349" s="16">
        <f ca="1">K8349*Table3[[#This Row],[QUANTITY]]*(1-Table3[[#This Row],[DISCOUNT %]])</f>
        <v>2355.6893630943114</v>
      </c>
      <c r="N8349" s="3">
        <f>DAY(Table3[[#This Row],[DATE]])</f>
        <v>9</v>
      </c>
      <c r="O8349" s="3" t="str">
        <f>TEXT(Table3[[#This Row],[DATE]],"mmm")</f>
        <v>Nov</v>
      </c>
      <c r="P8349" s="3">
        <f>YEAR(Table3[[#This Row],[DATE]])</f>
        <v>2043</v>
      </c>
    </row>
    <row r="8350" spans="1:16" x14ac:dyDescent="0.3">
      <c r="A8350" s="6">
        <v>52545</v>
      </c>
      <c r="B8350" s="7" t="s">
        <v>2058</v>
      </c>
      <c r="C8350" s="9">
        <f t="shared" ca="1" si="260"/>
        <v>7</v>
      </c>
      <c r="D8350" s="9" t="s">
        <v>2116</v>
      </c>
      <c r="E8350" s="9" t="s">
        <v>2118</v>
      </c>
      <c r="F8350" s="10">
        <f t="shared" ca="1" si="261"/>
        <v>4.9931774988858015E-2</v>
      </c>
      <c r="G8350" s="3" t="str">
        <f>VLOOKUP(Table3[[#This Row],[PRODUCT ID]],Table1[[PRODUCT]:[SELLING PRICE]],1,FALSE)</f>
        <v>Product1006</v>
      </c>
      <c r="H8350" s="3" t="str">
        <f>VLOOKUP(Table3[[#This Row],[PRODUCT ID]],Table1[[PRODUCT]:[SELLING PRICE]],2,FALSE)</f>
        <v>Category2</v>
      </c>
      <c r="I8350" s="3" t="str">
        <f>VLOOKUP(Table3[[#This Row],[PRODUCT ID]],Table1[[PRODUCT]:[SELLING PRICE]],3,FALSE)</f>
        <v>Lt</v>
      </c>
      <c r="J8350" s="16">
        <f ca="1">VLOOKUP(Table3[[#This Row],[PRODUCT ID]],Table1[[PRODUCT]:[SELLING PRICE]],4,FALSE)</f>
        <v>57</v>
      </c>
      <c r="K8350" s="16">
        <f ca="1">VLOOKUP(Table3[[#This Row],[PRODUCT ID]],Table1[[PRODUCT]:[SELLING PRICE]],5,FALSE)</f>
        <v>284.31452924893523</v>
      </c>
      <c r="L8350" s="16">
        <f ca="1">J8350*Table3[[#This Row],[QUANTITY]]</f>
        <v>399</v>
      </c>
      <c r="M8350" s="16">
        <f ca="1">K8350*Table3[[#This Row],[QUANTITY]]*(1-Table3[[#This Row],[DISCOUNT %]])</f>
        <v>1890.8274010389</v>
      </c>
      <c r="N8350" s="3">
        <f>DAY(Table3[[#This Row],[DATE]])</f>
        <v>10</v>
      </c>
      <c r="O8350" s="3" t="str">
        <f>TEXT(Table3[[#This Row],[DATE]],"mmm")</f>
        <v>Nov</v>
      </c>
      <c r="P8350" s="3">
        <f>YEAR(Table3[[#This Row],[DATE]])</f>
        <v>2043</v>
      </c>
    </row>
    <row r="8351" spans="1:16" x14ac:dyDescent="0.3">
      <c r="A8351" s="6">
        <v>52546</v>
      </c>
      <c r="B8351" s="7" t="s">
        <v>2059</v>
      </c>
      <c r="C8351" s="9">
        <f t="shared" ca="1" si="260"/>
        <v>5</v>
      </c>
      <c r="D8351" s="9" t="s">
        <v>2116</v>
      </c>
      <c r="E8351" s="9" t="s">
        <v>2116</v>
      </c>
      <c r="F8351" s="10">
        <f t="shared" ca="1" si="261"/>
        <v>8.7626682617155352E-2</v>
      </c>
      <c r="G8351" s="3" t="str">
        <f>VLOOKUP(Table3[[#This Row],[PRODUCT ID]],Table1[[PRODUCT]:[SELLING PRICE]],1,FALSE)</f>
        <v>Product1007</v>
      </c>
      <c r="H8351" s="3" t="str">
        <f>VLOOKUP(Table3[[#This Row],[PRODUCT ID]],Table1[[PRODUCT]:[SELLING PRICE]],2,FALSE)</f>
        <v>Category3</v>
      </c>
      <c r="I8351" s="3" t="str">
        <f>VLOOKUP(Table3[[#This Row],[PRODUCT ID]],Table1[[PRODUCT]:[SELLING PRICE]],3,FALSE)</f>
        <v>Ft</v>
      </c>
      <c r="J8351" s="16">
        <f ca="1">VLOOKUP(Table3[[#This Row],[PRODUCT ID]],Table1[[PRODUCT]:[SELLING PRICE]],4,FALSE)</f>
        <v>238</v>
      </c>
      <c r="K8351" s="16">
        <f ca="1">VLOOKUP(Table3[[#This Row],[PRODUCT ID]],Table1[[PRODUCT]:[SELLING PRICE]],5,FALSE)</f>
        <v>58.558699966141866</v>
      </c>
      <c r="L8351" s="16">
        <f ca="1">J8351*Table3[[#This Row],[QUANTITY]]</f>
        <v>1190</v>
      </c>
      <c r="M8351" s="16">
        <f ca="1">K8351*Table3[[#This Row],[QUANTITY]]*(1-Table3[[#This Row],[DISCOUNT %]])</f>
        <v>267.13697674867763</v>
      </c>
      <c r="N8351" s="3">
        <f>DAY(Table3[[#This Row],[DATE]])</f>
        <v>11</v>
      </c>
      <c r="O8351" s="3" t="str">
        <f>TEXT(Table3[[#This Row],[DATE]],"mmm")</f>
        <v>Nov</v>
      </c>
      <c r="P8351" s="3">
        <f>YEAR(Table3[[#This Row],[DATE]])</f>
        <v>2043</v>
      </c>
    </row>
    <row r="8352" spans="1:16" x14ac:dyDescent="0.3">
      <c r="A8352" s="6">
        <v>52547</v>
      </c>
      <c r="B8352" s="7" t="s">
        <v>2060</v>
      </c>
      <c r="C8352" s="9">
        <f t="shared" ca="1" si="260"/>
        <v>14</v>
      </c>
      <c r="D8352" s="9" t="s">
        <v>2116</v>
      </c>
      <c r="E8352" s="9" t="s">
        <v>2116</v>
      </c>
      <c r="F8352" s="10">
        <f t="shared" ca="1" si="261"/>
        <v>2.3964733473609445E-2</v>
      </c>
      <c r="G8352" s="3" t="str">
        <f>VLOOKUP(Table3[[#This Row],[PRODUCT ID]],Table1[[PRODUCT]:[SELLING PRICE]],1,FALSE)</f>
        <v>Product1008</v>
      </c>
      <c r="H8352" s="3" t="str">
        <f>VLOOKUP(Table3[[#This Row],[PRODUCT ID]],Table1[[PRODUCT]:[SELLING PRICE]],2,FALSE)</f>
        <v>Category4</v>
      </c>
      <c r="I8352" s="3" t="str">
        <f>VLOOKUP(Table3[[#This Row],[PRODUCT ID]],Table1[[PRODUCT]:[SELLING PRICE]],3,FALSE)</f>
        <v>Kg</v>
      </c>
      <c r="J8352" s="16">
        <f ca="1">VLOOKUP(Table3[[#This Row],[PRODUCT ID]],Table1[[PRODUCT]:[SELLING PRICE]],4,FALSE)</f>
        <v>123</v>
      </c>
      <c r="K8352" s="16">
        <f ca="1">VLOOKUP(Table3[[#This Row],[PRODUCT ID]],Table1[[PRODUCT]:[SELLING PRICE]],5,FALSE)</f>
        <v>161.0088804608672</v>
      </c>
      <c r="L8352" s="16">
        <f ca="1">J8352*Table3[[#This Row],[QUANTITY]]</f>
        <v>1722</v>
      </c>
      <c r="M8352" s="16">
        <f ca="1">K8352*Table3[[#This Row],[QUANTITY]]*(1-Table3[[#This Row],[DISCOUNT %]])</f>
        <v>2200.1048377523357</v>
      </c>
      <c r="N8352" s="3">
        <f>DAY(Table3[[#This Row],[DATE]])</f>
        <v>12</v>
      </c>
      <c r="O8352" s="3" t="str">
        <f>TEXT(Table3[[#This Row],[DATE]],"mmm")</f>
        <v>Nov</v>
      </c>
      <c r="P8352" s="3">
        <f>YEAR(Table3[[#This Row],[DATE]])</f>
        <v>2043</v>
      </c>
    </row>
    <row r="8353" spans="1:16" x14ac:dyDescent="0.3">
      <c r="A8353" s="6">
        <v>52548</v>
      </c>
      <c r="B8353" s="7" t="s">
        <v>2061</v>
      </c>
      <c r="C8353" s="9">
        <f t="shared" ca="1" si="260"/>
        <v>4</v>
      </c>
      <c r="D8353" s="9" t="s">
        <v>2116</v>
      </c>
      <c r="E8353" s="9" t="s">
        <v>2116</v>
      </c>
      <c r="F8353" s="10">
        <f t="shared" ca="1" si="261"/>
        <v>2.445627337925348E-2</v>
      </c>
      <c r="G8353" s="3" t="str">
        <f>VLOOKUP(Table3[[#This Row],[PRODUCT ID]],Table1[[PRODUCT]:[SELLING PRICE]],1,FALSE)</f>
        <v>Product1009</v>
      </c>
      <c r="H8353" s="3" t="str">
        <f>VLOOKUP(Table3[[#This Row],[PRODUCT ID]],Table1[[PRODUCT]:[SELLING PRICE]],2,FALSE)</f>
        <v>Category1</v>
      </c>
      <c r="I8353" s="3" t="str">
        <f>VLOOKUP(Table3[[#This Row],[PRODUCT ID]],Table1[[PRODUCT]:[SELLING PRICE]],3,FALSE)</f>
        <v>No</v>
      </c>
      <c r="J8353" s="16">
        <f ca="1">VLOOKUP(Table3[[#This Row],[PRODUCT ID]],Table1[[PRODUCT]:[SELLING PRICE]],4,FALSE)</f>
        <v>246</v>
      </c>
      <c r="K8353" s="16">
        <f ca="1">VLOOKUP(Table3[[#This Row],[PRODUCT ID]],Table1[[PRODUCT]:[SELLING PRICE]],5,FALSE)</f>
        <v>133.15892526853565</v>
      </c>
      <c r="L8353" s="16">
        <f ca="1">J8353*Table3[[#This Row],[QUANTITY]]</f>
        <v>984</v>
      </c>
      <c r="M8353" s="16">
        <f ca="1">K8353*Table3[[#This Row],[QUANTITY]]*(1-Table3[[#This Row],[DISCOUNT %]])</f>
        <v>519.60941675712309</v>
      </c>
      <c r="N8353" s="3">
        <f>DAY(Table3[[#This Row],[DATE]])</f>
        <v>13</v>
      </c>
      <c r="O8353" s="3" t="str">
        <f>TEXT(Table3[[#This Row],[DATE]],"mmm")</f>
        <v>Nov</v>
      </c>
      <c r="P8353" s="3">
        <f>YEAR(Table3[[#This Row],[DATE]])</f>
        <v>2043</v>
      </c>
    </row>
    <row r="8354" spans="1:16" x14ac:dyDescent="0.3">
      <c r="A8354" s="6">
        <v>52549</v>
      </c>
      <c r="B8354" s="7" t="s">
        <v>2062</v>
      </c>
      <c r="C8354" s="9">
        <f t="shared" ca="1" si="260"/>
        <v>11</v>
      </c>
      <c r="D8354" s="9" t="s">
        <v>2115</v>
      </c>
      <c r="E8354" s="9" t="s">
        <v>2116</v>
      </c>
      <c r="F8354" s="10">
        <f t="shared" ca="1" si="261"/>
        <v>2.7656272847365593E-2</v>
      </c>
      <c r="G8354" s="3" t="str">
        <f>VLOOKUP(Table3[[#This Row],[PRODUCT ID]],Table1[[PRODUCT]:[SELLING PRICE]],1,FALSE)</f>
        <v>Product1010</v>
      </c>
      <c r="H8354" s="3" t="str">
        <f>VLOOKUP(Table3[[#This Row],[PRODUCT ID]],Table1[[PRODUCT]:[SELLING PRICE]],2,FALSE)</f>
        <v>Category2</v>
      </c>
      <c r="I8354" s="3" t="str">
        <f>VLOOKUP(Table3[[#This Row],[PRODUCT ID]],Table1[[PRODUCT]:[SELLING PRICE]],3,FALSE)</f>
        <v>No</v>
      </c>
      <c r="J8354" s="16">
        <f ca="1">VLOOKUP(Table3[[#This Row],[PRODUCT ID]],Table1[[PRODUCT]:[SELLING PRICE]],4,FALSE)</f>
        <v>234</v>
      </c>
      <c r="K8354" s="16">
        <f ca="1">VLOOKUP(Table3[[#This Row],[PRODUCT ID]],Table1[[PRODUCT]:[SELLING PRICE]],5,FALSE)</f>
        <v>186.31224333974507</v>
      </c>
      <c r="L8354" s="16">
        <f ca="1">J8354*Table3[[#This Row],[QUANTITY]]</f>
        <v>2574</v>
      </c>
      <c r="M8354" s="16">
        <f ca="1">K8354*Table3[[#This Row],[QUANTITY]]*(1-Table3[[#This Row],[DISCOUNT %]])</f>
        <v>1992.7549521344993</v>
      </c>
      <c r="N8354" s="3">
        <f>DAY(Table3[[#This Row],[DATE]])</f>
        <v>14</v>
      </c>
      <c r="O8354" s="3" t="str">
        <f>TEXT(Table3[[#This Row],[DATE]],"mmm")</f>
        <v>Nov</v>
      </c>
      <c r="P8354" s="3">
        <f>YEAR(Table3[[#This Row],[DATE]])</f>
        <v>2043</v>
      </c>
    </row>
    <row r="8355" spans="1:16" x14ac:dyDescent="0.3">
      <c r="A8355" s="6">
        <v>52550</v>
      </c>
      <c r="B8355" s="7" t="s">
        <v>2063</v>
      </c>
      <c r="C8355" s="9">
        <f t="shared" ca="1" si="260"/>
        <v>10</v>
      </c>
      <c r="D8355" s="9" t="s">
        <v>2116</v>
      </c>
      <c r="E8355" s="9" t="s">
        <v>2116</v>
      </c>
      <c r="F8355" s="10">
        <f t="shared" ca="1" si="261"/>
        <v>5.7988258360139315E-2</v>
      </c>
      <c r="G8355" s="3" t="str">
        <f>VLOOKUP(Table3[[#This Row],[PRODUCT ID]],Table1[[PRODUCT]:[SELLING PRICE]],1,FALSE)</f>
        <v>Product1011</v>
      </c>
      <c r="H8355" s="3" t="str">
        <f>VLOOKUP(Table3[[#This Row],[PRODUCT ID]],Table1[[PRODUCT]:[SELLING PRICE]],2,FALSE)</f>
        <v>Category3</v>
      </c>
      <c r="I8355" s="3" t="str">
        <f>VLOOKUP(Table3[[#This Row],[PRODUCT ID]],Table1[[PRODUCT]:[SELLING PRICE]],3,FALSE)</f>
        <v>Ft</v>
      </c>
      <c r="J8355" s="16">
        <f ca="1">VLOOKUP(Table3[[#This Row],[PRODUCT ID]],Table1[[PRODUCT]:[SELLING PRICE]],4,FALSE)</f>
        <v>158</v>
      </c>
      <c r="K8355" s="16">
        <f ca="1">VLOOKUP(Table3[[#This Row],[PRODUCT ID]],Table1[[PRODUCT]:[SELLING PRICE]],5,FALSE)</f>
        <v>220.97045794220091</v>
      </c>
      <c r="L8355" s="16">
        <f ca="1">J8355*Table3[[#This Row],[QUANTITY]]</f>
        <v>1580</v>
      </c>
      <c r="M8355" s="16">
        <f ca="1">K8355*Table3[[#This Row],[QUANTITY]]*(1-Table3[[#This Row],[DISCOUNT %]])</f>
        <v>2081.5676593709027</v>
      </c>
      <c r="N8355" s="3">
        <f>DAY(Table3[[#This Row],[DATE]])</f>
        <v>15</v>
      </c>
      <c r="O8355" s="3" t="str">
        <f>TEXT(Table3[[#This Row],[DATE]],"mmm")</f>
        <v>Nov</v>
      </c>
      <c r="P8355" s="3">
        <f>YEAR(Table3[[#This Row],[DATE]])</f>
        <v>2043</v>
      </c>
    </row>
    <row r="8356" spans="1:16" x14ac:dyDescent="0.3">
      <c r="A8356" s="6">
        <v>52551</v>
      </c>
      <c r="B8356" s="7" t="s">
        <v>2064</v>
      </c>
      <c r="C8356" s="9">
        <f t="shared" ca="1" si="260"/>
        <v>2</v>
      </c>
      <c r="D8356" s="9" t="s">
        <v>2117</v>
      </c>
      <c r="E8356" s="9" t="s">
        <v>2118</v>
      </c>
      <c r="F8356" s="10">
        <f t="shared" ca="1" si="261"/>
        <v>7.6325006153339925E-3</v>
      </c>
      <c r="G8356" s="3" t="str">
        <f>VLOOKUP(Table3[[#This Row],[PRODUCT ID]],Table1[[PRODUCT]:[SELLING PRICE]],1,FALSE)</f>
        <v>Product1012</v>
      </c>
      <c r="H8356" s="3" t="str">
        <f>VLOOKUP(Table3[[#This Row],[PRODUCT ID]],Table1[[PRODUCT]:[SELLING PRICE]],2,FALSE)</f>
        <v>Category4</v>
      </c>
      <c r="I8356" s="3" t="str">
        <f>VLOOKUP(Table3[[#This Row],[PRODUCT ID]],Table1[[PRODUCT]:[SELLING PRICE]],3,FALSE)</f>
        <v>No</v>
      </c>
      <c r="J8356" s="16">
        <f ca="1">VLOOKUP(Table3[[#This Row],[PRODUCT ID]],Table1[[PRODUCT]:[SELLING PRICE]],4,FALSE)</f>
        <v>238</v>
      </c>
      <c r="K8356" s="16">
        <f ca="1">VLOOKUP(Table3[[#This Row],[PRODUCT ID]],Table1[[PRODUCT]:[SELLING PRICE]],5,FALSE)</f>
        <v>174.87808726295859</v>
      </c>
      <c r="L8356" s="16">
        <f ca="1">J8356*Table3[[#This Row],[QUANTITY]]</f>
        <v>476</v>
      </c>
      <c r="M8356" s="16">
        <f ca="1">K8356*Table3[[#This Row],[QUANTITY]]*(1-Table3[[#This Row],[DISCOUNT %]])</f>
        <v>347.08666030863128</v>
      </c>
      <c r="N8356" s="3">
        <f>DAY(Table3[[#This Row],[DATE]])</f>
        <v>16</v>
      </c>
      <c r="O8356" s="3" t="str">
        <f>TEXT(Table3[[#This Row],[DATE]],"mmm")</f>
        <v>Nov</v>
      </c>
      <c r="P8356" s="3">
        <f>YEAR(Table3[[#This Row],[DATE]])</f>
        <v>2043</v>
      </c>
    </row>
    <row r="8357" spans="1:16" x14ac:dyDescent="0.3">
      <c r="A8357" s="6">
        <v>52552</v>
      </c>
      <c r="B8357" s="7" t="s">
        <v>2065</v>
      </c>
      <c r="C8357" s="9">
        <f t="shared" ca="1" si="260"/>
        <v>6</v>
      </c>
      <c r="D8357" s="9" t="s">
        <v>2115</v>
      </c>
      <c r="E8357" s="9" t="s">
        <v>2118</v>
      </c>
      <c r="F8357" s="10">
        <f t="shared" ca="1" si="261"/>
        <v>3.8344192263420257E-2</v>
      </c>
      <c r="G8357" s="3" t="str">
        <f>VLOOKUP(Table3[[#This Row],[PRODUCT ID]],Table1[[PRODUCT]:[SELLING PRICE]],1,FALSE)</f>
        <v>Product1013</v>
      </c>
      <c r="H8357" s="3" t="str">
        <f>VLOOKUP(Table3[[#This Row],[PRODUCT ID]],Table1[[PRODUCT]:[SELLING PRICE]],2,FALSE)</f>
        <v>Category5</v>
      </c>
      <c r="I8357" s="3" t="str">
        <f>VLOOKUP(Table3[[#This Row],[PRODUCT ID]],Table1[[PRODUCT]:[SELLING PRICE]],3,FALSE)</f>
        <v>Kg</v>
      </c>
      <c r="J8357" s="16">
        <f ca="1">VLOOKUP(Table3[[#This Row],[PRODUCT ID]],Table1[[PRODUCT]:[SELLING PRICE]],4,FALSE)</f>
        <v>222</v>
      </c>
      <c r="K8357" s="16">
        <f ca="1">VLOOKUP(Table3[[#This Row],[PRODUCT ID]],Table1[[PRODUCT]:[SELLING PRICE]],5,FALSE)</f>
        <v>100.48980751224767</v>
      </c>
      <c r="L8357" s="16">
        <f ca="1">J8357*Table3[[#This Row],[QUANTITY]]</f>
        <v>1332</v>
      </c>
      <c r="M8357" s="16">
        <f ca="1">K8357*Table3[[#This Row],[QUANTITY]]*(1-Table3[[#This Row],[DISCOUNT %]])</f>
        <v>579.81964207490364</v>
      </c>
      <c r="N8357" s="3">
        <f>DAY(Table3[[#This Row],[DATE]])</f>
        <v>17</v>
      </c>
      <c r="O8357" s="3" t="str">
        <f>TEXT(Table3[[#This Row],[DATE]],"mmm")</f>
        <v>Nov</v>
      </c>
      <c r="P8357" s="3">
        <f>YEAR(Table3[[#This Row],[DATE]])</f>
        <v>2043</v>
      </c>
    </row>
    <row r="8358" spans="1:16" x14ac:dyDescent="0.3">
      <c r="A8358" s="6">
        <v>52553</v>
      </c>
      <c r="B8358" s="7" t="s">
        <v>2066</v>
      </c>
      <c r="C8358" s="9">
        <f t="shared" ca="1" si="260"/>
        <v>7</v>
      </c>
      <c r="D8358" s="9" t="s">
        <v>2115</v>
      </c>
      <c r="E8358" s="9" t="s">
        <v>2116</v>
      </c>
      <c r="F8358" s="10">
        <f t="shared" ca="1" si="261"/>
        <v>9.5439820654227736E-2</v>
      </c>
      <c r="G8358" s="3" t="str">
        <f>VLOOKUP(Table3[[#This Row],[PRODUCT ID]],Table1[[PRODUCT]:[SELLING PRICE]],1,FALSE)</f>
        <v>Product1014</v>
      </c>
      <c r="H8358" s="3" t="str">
        <f>VLOOKUP(Table3[[#This Row],[PRODUCT ID]],Table1[[PRODUCT]:[SELLING PRICE]],2,FALSE)</f>
        <v>Category1</v>
      </c>
      <c r="I8358" s="3" t="str">
        <f>VLOOKUP(Table3[[#This Row],[PRODUCT ID]],Table1[[PRODUCT]:[SELLING PRICE]],3,FALSE)</f>
        <v>Kg</v>
      </c>
      <c r="J8358" s="16">
        <f ca="1">VLOOKUP(Table3[[#This Row],[PRODUCT ID]],Table1[[PRODUCT]:[SELLING PRICE]],4,FALSE)</f>
        <v>17</v>
      </c>
      <c r="K8358" s="16">
        <f ca="1">VLOOKUP(Table3[[#This Row],[PRODUCT ID]],Table1[[PRODUCT]:[SELLING PRICE]],5,FALSE)</f>
        <v>247.66475539529958</v>
      </c>
      <c r="L8358" s="16">
        <f ca="1">J8358*Table3[[#This Row],[QUANTITY]]</f>
        <v>119</v>
      </c>
      <c r="M8358" s="16">
        <f ca="1">K8358*Table3[[#This Row],[QUANTITY]]*(1-Table3[[#This Row],[DISCOUNT %]])</f>
        <v>1568.1937289059931</v>
      </c>
      <c r="N8358" s="3">
        <f>DAY(Table3[[#This Row],[DATE]])</f>
        <v>18</v>
      </c>
      <c r="O8358" s="3" t="str">
        <f>TEXT(Table3[[#This Row],[DATE]],"mmm")</f>
        <v>Nov</v>
      </c>
      <c r="P8358" s="3">
        <f>YEAR(Table3[[#This Row],[DATE]])</f>
        <v>2043</v>
      </c>
    </row>
    <row r="8359" spans="1:16" x14ac:dyDescent="0.3">
      <c r="A8359" s="6">
        <v>52554</v>
      </c>
      <c r="B8359" s="7" t="s">
        <v>2067</v>
      </c>
      <c r="C8359" s="9">
        <f t="shared" ca="1" si="260"/>
        <v>10</v>
      </c>
      <c r="D8359" s="9" t="s">
        <v>2115</v>
      </c>
      <c r="E8359" s="9" t="s">
        <v>2116</v>
      </c>
      <c r="F8359" s="10">
        <f t="shared" ca="1" si="261"/>
        <v>3.6049092280879914E-2</v>
      </c>
      <c r="G8359" s="3" t="str">
        <f>VLOOKUP(Table3[[#This Row],[PRODUCT ID]],Table1[[PRODUCT]:[SELLING PRICE]],1,FALSE)</f>
        <v>Product1015</v>
      </c>
      <c r="H8359" s="3" t="str">
        <f>VLOOKUP(Table3[[#This Row],[PRODUCT ID]],Table1[[PRODUCT]:[SELLING PRICE]],2,FALSE)</f>
        <v>Category2</v>
      </c>
      <c r="I8359" s="3" t="str">
        <f>VLOOKUP(Table3[[#This Row],[PRODUCT ID]],Table1[[PRODUCT]:[SELLING PRICE]],3,FALSE)</f>
        <v>Lt</v>
      </c>
      <c r="J8359" s="16">
        <f ca="1">VLOOKUP(Table3[[#This Row],[PRODUCT ID]],Table1[[PRODUCT]:[SELLING PRICE]],4,FALSE)</f>
        <v>115</v>
      </c>
      <c r="K8359" s="16">
        <f ca="1">VLOOKUP(Table3[[#This Row],[PRODUCT ID]],Table1[[PRODUCT]:[SELLING PRICE]],5,FALSE)</f>
        <v>242.18181595845778</v>
      </c>
      <c r="L8359" s="16">
        <f ca="1">J8359*Table3[[#This Row],[QUANTITY]]</f>
        <v>1150</v>
      </c>
      <c r="M8359" s="16">
        <f ca="1">K8359*Table3[[#This Row],[QUANTITY]]*(1-Table3[[#This Row],[DISCOUNT %]])</f>
        <v>2334.5138132622023</v>
      </c>
      <c r="N8359" s="3">
        <f>DAY(Table3[[#This Row],[DATE]])</f>
        <v>19</v>
      </c>
      <c r="O8359" s="3" t="str">
        <f>TEXT(Table3[[#This Row],[DATE]],"mmm")</f>
        <v>Nov</v>
      </c>
      <c r="P8359" s="3">
        <f>YEAR(Table3[[#This Row],[DATE]])</f>
        <v>2043</v>
      </c>
    </row>
    <row r="8360" spans="1:16" x14ac:dyDescent="0.3">
      <c r="A8360" s="6">
        <v>52555</v>
      </c>
      <c r="B8360" s="7" t="s">
        <v>2068</v>
      </c>
      <c r="C8360" s="9">
        <f t="shared" ca="1" si="260"/>
        <v>2</v>
      </c>
      <c r="D8360" s="9" t="s">
        <v>2116</v>
      </c>
      <c r="E8360" s="9" t="s">
        <v>2116</v>
      </c>
      <c r="F8360" s="10">
        <f t="shared" ca="1" si="261"/>
        <v>5.0523837900716767E-2</v>
      </c>
      <c r="G8360" s="3" t="str">
        <f>VLOOKUP(Table3[[#This Row],[PRODUCT ID]],Table1[[PRODUCT]:[SELLING PRICE]],1,FALSE)</f>
        <v>Product1016</v>
      </c>
      <c r="H8360" s="3" t="str">
        <f>VLOOKUP(Table3[[#This Row],[PRODUCT ID]],Table1[[PRODUCT]:[SELLING PRICE]],2,FALSE)</f>
        <v>Category3</v>
      </c>
      <c r="I8360" s="3" t="str">
        <f>VLOOKUP(Table3[[#This Row],[PRODUCT ID]],Table1[[PRODUCT]:[SELLING PRICE]],3,FALSE)</f>
        <v>Kg</v>
      </c>
      <c r="J8360" s="16">
        <f ca="1">VLOOKUP(Table3[[#This Row],[PRODUCT ID]],Table1[[PRODUCT]:[SELLING PRICE]],4,FALSE)</f>
        <v>242</v>
      </c>
      <c r="K8360" s="16">
        <f ca="1">VLOOKUP(Table3[[#This Row],[PRODUCT ID]],Table1[[PRODUCT]:[SELLING PRICE]],5,FALSE)</f>
        <v>177.33628202396218</v>
      </c>
      <c r="L8360" s="16">
        <f ca="1">J8360*Table3[[#This Row],[QUANTITY]]</f>
        <v>484</v>
      </c>
      <c r="M8360" s="16">
        <f ca="1">K8360*Table3[[#This Row],[QUANTITY]]*(1-Table3[[#This Row],[DISCOUNT %]])</f>
        <v>336.75314491413542</v>
      </c>
      <c r="N8360" s="3">
        <f>DAY(Table3[[#This Row],[DATE]])</f>
        <v>20</v>
      </c>
      <c r="O8360" s="3" t="str">
        <f>TEXT(Table3[[#This Row],[DATE]],"mmm")</f>
        <v>Nov</v>
      </c>
      <c r="P8360" s="3">
        <f>YEAR(Table3[[#This Row],[DATE]])</f>
        <v>2043</v>
      </c>
    </row>
    <row r="8361" spans="1:16" x14ac:dyDescent="0.3">
      <c r="A8361" s="6">
        <v>52556</v>
      </c>
      <c r="B8361" s="7" t="s">
        <v>2069</v>
      </c>
      <c r="C8361" s="9">
        <f t="shared" ca="1" si="260"/>
        <v>3</v>
      </c>
      <c r="D8361" s="9" t="s">
        <v>2116</v>
      </c>
      <c r="E8361" s="9" t="s">
        <v>2116</v>
      </c>
      <c r="F8361" s="10">
        <f t="shared" ca="1" si="261"/>
        <v>5.3575174209500647E-3</v>
      </c>
      <c r="G8361" s="3" t="str">
        <f>VLOOKUP(Table3[[#This Row],[PRODUCT ID]],Table1[[PRODUCT]:[SELLING PRICE]],1,FALSE)</f>
        <v>Product1017</v>
      </c>
      <c r="H8361" s="3" t="str">
        <f>VLOOKUP(Table3[[#This Row],[PRODUCT ID]],Table1[[PRODUCT]:[SELLING PRICE]],2,FALSE)</f>
        <v>Category4</v>
      </c>
      <c r="I8361" s="3" t="str">
        <f>VLOOKUP(Table3[[#This Row],[PRODUCT ID]],Table1[[PRODUCT]:[SELLING PRICE]],3,FALSE)</f>
        <v>Lt</v>
      </c>
      <c r="J8361" s="16">
        <f ca="1">VLOOKUP(Table3[[#This Row],[PRODUCT ID]],Table1[[PRODUCT]:[SELLING PRICE]],4,FALSE)</f>
        <v>187</v>
      </c>
      <c r="K8361" s="16">
        <f ca="1">VLOOKUP(Table3[[#This Row],[PRODUCT ID]],Table1[[PRODUCT]:[SELLING PRICE]],5,FALSE)</f>
        <v>28.785323622482103</v>
      </c>
      <c r="L8361" s="16">
        <f ca="1">J8361*Table3[[#This Row],[QUANTITY]]</f>
        <v>561</v>
      </c>
      <c r="M8361" s="16">
        <f ca="1">K8361*Table3[[#This Row],[QUANTITY]]*(1-Table3[[#This Row],[DISCOUNT %]])</f>
        <v>85.893317249120912</v>
      </c>
      <c r="N8361" s="3">
        <f>DAY(Table3[[#This Row],[DATE]])</f>
        <v>21</v>
      </c>
      <c r="O8361" s="3" t="str">
        <f>TEXT(Table3[[#This Row],[DATE]],"mmm")</f>
        <v>Nov</v>
      </c>
      <c r="P8361" s="3">
        <f>YEAR(Table3[[#This Row],[DATE]])</f>
        <v>2043</v>
      </c>
    </row>
    <row r="8362" spans="1:16" x14ac:dyDescent="0.3">
      <c r="A8362" s="6">
        <v>52557</v>
      </c>
      <c r="B8362" s="7" t="s">
        <v>2070</v>
      </c>
      <c r="C8362" s="9">
        <f t="shared" ca="1" si="260"/>
        <v>11</v>
      </c>
      <c r="D8362" s="9" t="s">
        <v>2116</v>
      </c>
      <c r="E8362" s="9" t="s">
        <v>2118</v>
      </c>
      <c r="F8362" s="10">
        <f t="shared" ca="1" si="261"/>
        <v>7.4738554648311792E-2</v>
      </c>
      <c r="G8362" s="3" t="str">
        <f>VLOOKUP(Table3[[#This Row],[PRODUCT ID]],Table1[[PRODUCT]:[SELLING PRICE]],1,FALSE)</f>
        <v>Product1018</v>
      </c>
      <c r="H8362" s="3" t="str">
        <f>VLOOKUP(Table3[[#This Row],[PRODUCT ID]],Table1[[PRODUCT]:[SELLING PRICE]],2,FALSE)</f>
        <v>Category5</v>
      </c>
      <c r="I8362" s="3" t="str">
        <f>VLOOKUP(Table3[[#This Row],[PRODUCT ID]],Table1[[PRODUCT]:[SELLING PRICE]],3,FALSE)</f>
        <v>Ft</v>
      </c>
      <c r="J8362" s="16">
        <f ca="1">VLOOKUP(Table3[[#This Row],[PRODUCT ID]],Table1[[PRODUCT]:[SELLING PRICE]],4,FALSE)</f>
        <v>14</v>
      </c>
      <c r="K8362" s="16">
        <f ca="1">VLOOKUP(Table3[[#This Row],[PRODUCT ID]],Table1[[PRODUCT]:[SELLING PRICE]],5,FALSE)</f>
        <v>84.532771979590706</v>
      </c>
      <c r="L8362" s="16">
        <f ca="1">J8362*Table3[[#This Row],[QUANTITY]]</f>
        <v>154</v>
      </c>
      <c r="M8362" s="16">
        <f ca="1">K8362*Table3[[#This Row],[QUANTITY]]*(1-Table3[[#This Row],[DISCOUNT %]])</f>
        <v>860.36406259562864</v>
      </c>
      <c r="N8362" s="3">
        <f>DAY(Table3[[#This Row],[DATE]])</f>
        <v>22</v>
      </c>
      <c r="O8362" s="3" t="str">
        <f>TEXT(Table3[[#This Row],[DATE]],"mmm")</f>
        <v>Nov</v>
      </c>
      <c r="P8362" s="3">
        <f>YEAR(Table3[[#This Row],[DATE]])</f>
        <v>2043</v>
      </c>
    </row>
    <row r="8363" spans="1:16" x14ac:dyDescent="0.3">
      <c r="A8363" s="6">
        <v>52558</v>
      </c>
      <c r="B8363" s="7" t="s">
        <v>2071</v>
      </c>
      <c r="C8363" s="9">
        <f t="shared" ca="1" si="260"/>
        <v>5</v>
      </c>
      <c r="D8363" s="9" t="s">
        <v>2115</v>
      </c>
      <c r="E8363" s="9" t="s">
        <v>2116</v>
      </c>
      <c r="F8363" s="10">
        <f t="shared" ca="1" si="261"/>
        <v>2.0695614987060507E-2</v>
      </c>
      <c r="G8363" s="3" t="str">
        <f>VLOOKUP(Table3[[#This Row],[PRODUCT ID]],Table1[[PRODUCT]:[SELLING PRICE]],1,FALSE)</f>
        <v>Product1019</v>
      </c>
      <c r="H8363" s="3" t="str">
        <f>VLOOKUP(Table3[[#This Row],[PRODUCT ID]],Table1[[PRODUCT]:[SELLING PRICE]],2,FALSE)</f>
        <v>Category1</v>
      </c>
      <c r="I8363" s="3" t="str">
        <f>VLOOKUP(Table3[[#This Row],[PRODUCT ID]],Table1[[PRODUCT]:[SELLING PRICE]],3,FALSE)</f>
        <v>Kg</v>
      </c>
      <c r="J8363" s="16">
        <f ca="1">VLOOKUP(Table3[[#This Row],[PRODUCT ID]],Table1[[PRODUCT]:[SELLING PRICE]],4,FALSE)</f>
        <v>100</v>
      </c>
      <c r="K8363" s="16">
        <f ca="1">VLOOKUP(Table3[[#This Row],[PRODUCT ID]],Table1[[PRODUCT]:[SELLING PRICE]],5,FALSE)</f>
        <v>84.275324612486799</v>
      </c>
      <c r="L8363" s="16">
        <f ca="1">J8363*Table3[[#This Row],[QUANTITY]]</f>
        <v>500</v>
      </c>
      <c r="M8363" s="16">
        <f ca="1">K8363*Table3[[#This Row],[QUANTITY]]*(1-Table3[[#This Row],[DISCOUNT %]])</f>
        <v>412.65597470698611</v>
      </c>
      <c r="N8363" s="3">
        <f>DAY(Table3[[#This Row],[DATE]])</f>
        <v>23</v>
      </c>
      <c r="O8363" s="3" t="str">
        <f>TEXT(Table3[[#This Row],[DATE]],"mmm")</f>
        <v>Nov</v>
      </c>
      <c r="P8363" s="3">
        <f>YEAR(Table3[[#This Row],[DATE]])</f>
        <v>2043</v>
      </c>
    </row>
    <row r="8364" spans="1:16" x14ac:dyDescent="0.3">
      <c r="A8364" s="6">
        <v>52559</v>
      </c>
      <c r="B8364" s="7" t="s">
        <v>2072</v>
      </c>
      <c r="C8364" s="9">
        <f t="shared" ca="1" si="260"/>
        <v>2</v>
      </c>
      <c r="D8364" s="9" t="s">
        <v>2117</v>
      </c>
      <c r="E8364" s="9" t="s">
        <v>2116</v>
      </c>
      <c r="F8364" s="10">
        <f t="shared" ca="1" si="261"/>
        <v>9.4604176740193432E-2</v>
      </c>
      <c r="G8364" s="3" t="str">
        <f>VLOOKUP(Table3[[#This Row],[PRODUCT ID]],Table1[[PRODUCT]:[SELLING PRICE]],1,FALSE)</f>
        <v>Product1020</v>
      </c>
      <c r="H8364" s="3" t="str">
        <f>VLOOKUP(Table3[[#This Row],[PRODUCT ID]],Table1[[PRODUCT]:[SELLING PRICE]],2,FALSE)</f>
        <v>Category2</v>
      </c>
      <c r="I8364" s="3" t="str">
        <f>VLOOKUP(Table3[[#This Row],[PRODUCT ID]],Table1[[PRODUCT]:[SELLING PRICE]],3,FALSE)</f>
        <v>No</v>
      </c>
      <c r="J8364" s="16">
        <f ca="1">VLOOKUP(Table3[[#This Row],[PRODUCT ID]],Table1[[PRODUCT]:[SELLING PRICE]],4,FALSE)</f>
        <v>204</v>
      </c>
      <c r="K8364" s="16">
        <f ca="1">VLOOKUP(Table3[[#This Row],[PRODUCT ID]],Table1[[PRODUCT]:[SELLING PRICE]],5,FALSE)</f>
        <v>173.30374923449389</v>
      </c>
      <c r="L8364" s="16">
        <f ca="1">J8364*Table3[[#This Row],[QUANTITY]]</f>
        <v>408</v>
      </c>
      <c r="M8364" s="16">
        <f ca="1">K8364*Table3[[#This Row],[QUANTITY]]*(1-Table3[[#This Row],[DISCOUNT %]])</f>
        <v>313.81698142435135</v>
      </c>
      <c r="N8364" s="3">
        <f>DAY(Table3[[#This Row],[DATE]])</f>
        <v>24</v>
      </c>
      <c r="O8364" s="3" t="str">
        <f>TEXT(Table3[[#This Row],[DATE]],"mmm")</f>
        <v>Nov</v>
      </c>
      <c r="P8364" s="3">
        <f>YEAR(Table3[[#This Row],[DATE]])</f>
        <v>2043</v>
      </c>
    </row>
    <row r="8365" spans="1:16" x14ac:dyDescent="0.3">
      <c r="A8365" s="6">
        <v>52560</v>
      </c>
      <c r="B8365" s="7" t="s">
        <v>2073</v>
      </c>
      <c r="C8365" s="9">
        <f t="shared" ca="1" si="260"/>
        <v>4</v>
      </c>
      <c r="D8365" s="9" t="s">
        <v>2117</v>
      </c>
      <c r="E8365" s="9" t="s">
        <v>2116</v>
      </c>
      <c r="F8365" s="10">
        <f t="shared" ca="1" si="261"/>
        <v>8.3332382881391873E-2</v>
      </c>
      <c r="G8365" s="3" t="str">
        <f>VLOOKUP(Table3[[#This Row],[PRODUCT ID]],Table1[[PRODUCT]:[SELLING PRICE]],1,FALSE)</f>
        <v>Product1021</v>
      </c>
      <c r="H8365" s="3" t="str">
        <f>VLOOKUP(Table3[[#This Row],[PRODUCT ID]],Table1[[PRODUCT]:[SELLING PRICE]],2,FALSE)</f>
        <v>Category3</v>
      </c>
      <c r="I8365" s="3" t="str">
        <f>VLOOKUP(Table3[[#This Row],[PRODUCT ID]],Table1[[PRODUCT]:[SELLING PRICE]],3,FALSE)</f>
        <v>No</v>
      </c>
      <c r="J8365" s="16">
        <f ca="1">VLOOKUP(Table3[[#This Row],[PRODUCT ID]],Table1[[PRODUCT]:[SELLING PRICE]],4,FALSE)</f>
        <v>216</v>
      </c>
      <c r="K8365" s="16">
        <f ca="1">VLOOKUP(Table3[[#This Row],[PRODUCT ID]],Table1[[PRODUCT]:[SELLING PRICE]],5,FALSE)</f>
        <v>306.2134606461259</v>
      </c>
      <c r="L8365" s="16">
        <f ca="1">J8365*Table3[[#This Row],[QUANTITY]]</f>
        <v>864</v>
      </c>
      <c r="M8365" s="16">
        <f ca="1">K8365*Table3[[#This Row],[QUANTITY]]*(1-Table3[[#This Row],[DISCOUNT %]])</f>
        <v>1122.7838532005076</v>
      </c>
      <c r="N8365" s="3">
        <f>DAY(Table3[[#This Row],[DATE]])</f>
        <v>25</v>
      </c>
      <c r="O8365" s="3" t="str">
        <f>TEXT(Table3[[#This Row],[DATE]],"mmm")</f>
        <v>Nov</v>
      </c>
      <c r="P8365" s="3">
        <f>YEAR(Table3[[#This Row],[DATE]])</f>
        <v>2043</v>
      </c>
    </row>
    <row r="8366" spans="1:16" x14ac:dyDescent="0.3">
      <c r="A8366" s="6">
        <v>52561</v>
      </c>
      <c r="B8366" s="7" t="s">
        <v>2074</v>
      </c>
      <c r="C8366" s="9">
        <f t="shared" ca="1" si="260"/>
        <v>1</v>
      </c>
      <c r="D8366" s="9" t="s">
        <v>2116</v>
      </c>
      <c r="E8366" s="9" t="s">
        <v>2116</v>
      </c>
      <c r="F8366" s="10">
        <f t="shared" ca="1" si="261"/>
        <v>8.9003844887696082E-2</v>
      </c>
      <c r="G8366" s="3" t="str">
        <f>VLOOKUP(Table3[[#This Row],[PRODUCT ID]],Table1[[PRODUCT]:[SELLING PRICE]],1,FALSE)</f>
        <v>Product1022</v>
      </c>
      <c r="H8366" s="3" t="str">
        <f>VLOOKUP(Table3[[#This Row],[PRODUCT ID]],Table1[[PRODUCT]:[SELLING PRICE]],2,FALSE)</f>
        <v>Category4</v>
      </c>
      <c r="I8366" s="3" t="str">
        <f>VLOOKUP(Table3[[#This Row],[PRODUCT ID]],Table1[[PRODUCT]:[SELLING PRICE]],3,FALSE)</f>
        <v>Ft</v>
      </c>
      <c r="J8366" s="16">
        <f ca="1">VLOOKUP(Table3[[#This Row],[PRODUCT ID]],Table1[[PRODUCT]:[SELLING PRICE]],4,FALSE)</f>
        <v>106</v>
      </c>
      <c r="K8366" s="16">
        <f ca="1">VLOOKUP(Table3[[#This Row],[PRODUCT ID]],Table1[[PRODUCT]:[SELLING PRICE]],5,FALSE)</f>
        <v>127.90883881860336</v>
      </c>
      <c r="L8366" s="16">
        <f ca="1">J8366*Table3[[#This Row],[QUANTITY]]</f>
        <v>106</v>
      </c>
      <c r="M8366" s="16">
        <f ca="1">K8366*Table3[[#This Row],[QUANTITY]]*(1-Table3[[#This Row],[DISCOUNT %]])</f>
        <v>116.52446036862706</v>
      </c>
      <c r="N8366" s="3">
        <f>DAY(Table3[[#This Row],[DATE]])</f>
        <v>26</v>
      </c>
      <c r="O8366" s="3" t="str">
        <f>TEXT(Table3[[#This Row],[DATE]],"mmm")</f>
        <v>Nov</v>
      </c>
      <c r="P8366" s="3">
        <f>YEAR(Table3[[#This Row],[DATE]])</f>
        <v>2043</v>
      </c>
    </row>
    <row r="8367" spans="1:16" x14ac:dyDescent="0.3">
      <c r="A8367" s="6">
        <v>52562</v>
      </c>
      <c r="B8367" s="7" t="s">
        <v>2075</v>
      </c>
      <c r="C8367" s="9">
        <f t="shared" ca="1" si="260"/>
        <v>13</v>
      </c>
      <c r="D8367" s="9" t="s">
        <v>2116</v>
      </c>
      <c r="E8367" s="9" t="s">
        <v>2116</v>
      </c>
      <c r="F8367" s="10">
        <f t="shared" ca="1" si="261"/>
        <v>4.6719281100600668E-2</v>
      </c>
      <c r="G8367" s="3" t="str">
        <f>VLOOKUP(Table3[[#This Row],[PRODUCT ID]],Table1[[PRODUCT]:[SELLING PRICE]],1,FALSE)</f>
        <v>Product1023</v>
      </c>
      <c r="H8367" s="3" t="str">
        <f>VLOOKUP(Table3[[#This Row],[PRODUCT ID]],Table1[[PRODUCT]:[SELLING PRICE]],2,FALSE)</f>
        <v>Category5</v>
      </c>
      <c r="I8367" s="3" t="str">
        <f>VLOOKUP(Table3[[#This Row],[PRODUCT ID]],Table1[[PRODUCT]:[SELLING PRICE]],3,FALSE)</f>
        <v>No</v>
      </c>
      <c r="J8367" s="16">
        <f ca="1">VLOOKUP(Table3[[#This Row],[PRODUCT ID]],Table1[[PRODUCT]:[SELLING PRICE]],4,FALSE)</f>
        <v>54</v>
      </c>
      <c r="K8367" s="16">
        <f ca="1">VLOOKUP(Table3[[#This Row],[PRODUCT ID]],Table1[[PRODUCT]:[SELLING PRICE]],5,FALSE)</f>
        <v>192.39842367779775</v>
      </c>
      <c r="L8367" s="16">
        <f ca="1">J8367*Table3[[#This Row],[QUANTITY]]</f>
        <v>702</v>
      </c>
      <c r="M8367" s="16">
        <f ca="1">K8367*Table3[[#This Row],[QUANTITY]]*(1-Table3[[#This Row],[DISCOUNT %]])</f>
        <v>2384.3261993028696</v>
      </c>
      <c r="N8367" s="3">
        <f>DAY(Table3[[#This Row],[DATE]])</f>
        <v>27</v>
      </c>
      <c r="O8367" s="3" t="str">
        <f>TEXT(Table3[[#This Row],[DATE]],"mmm")</f>
        <v>Nov</v>
      </c>
      <c r="P8367" s="3">
        <f>YEAR(Table3[[#This Row],[DATE]])</f>
        <v>2043</v>
      </c>
    </row>
    <row r="8368" spans="1:16" x14ac:dyDescent="0.3">
      <c r="A8368" s="6">
        <v>52563</v>
      </c>
      <c r="B8368" s="7" t="s">
        <v>2076</v>
      </c>
      <c r="C8368" s="9">
        <f t="shared" ca="1" si="260"/>
        <v>3</v>
      </c>
      <c r="D8368" s="9" t="s">
        <v>2116</v>
      </c>
      <c r="E8368" s="9" t="s">
        <v>2118</v>
      </c>
      <c r="F8368" s="10">
        <f t="shared" ca="1" si="261"/>
        <v>5.2313358605417137E-2</v>
      </c>
      <c r="G8368" s="3" t="str">
        <f>VLOOKUP(Table3[[#This Row],[PRODUCT ID]],Table1[[PRODUCT]:[SELLING PRICE]],1,FALSE)</f>
        <v>Product1024</v>
      </c>
      <c r="H8368" s="3" t="str">
        <f>VLOOKUP(Table3[[#This Row],[PRODUCT ID]],Table1[[PRODUCT]:[SELLING PRICE]],2,FALSE)</f>
        <v>Category1</v>
      </c>
      <c r="I8368" s="3" t="str">
        <f>VLOOKUP(Table3[[#This Row],[PRODUCT ID]],Table1[[PRODUCT]:[SELLING PRICE]],3,FALSE)</f>
        <v>Kg</v>
      </c>
      <c r="J8368" s="16">
        <f ca="1">VLOOKUP(Table3[[#This Row],[PRODUCT ID]],Table1[[PRODUCT]:[SELLING PRICE]],4,FALSE)</f>
        <v>204</v>
      </c>
      <c r="K8368" s="16">
        <f ca="1">VLOOKUP(Table3[[#This Row],[PRODUCT ID]],Table1[[PRODUCT]:[SELLING PRICE]],5,FALSE)</f>
        <v>119.29821392491924</v>
      </c>
      <c r="L8368" s="16">
        <f ca="1">J8368*Table3[[#This Row],[QUANTITY]]</f>
        <v>612</v>
      </c>
      <c r="M8368" s="16">
        <f ca="1">K8368*Table3[[#This Row],[QUANTITY]]*(1-Table3[[#This Row],[DISCOUNT %]])</f>
        <v>339.1719710366375</v>
      </c>
      <c r="N8368" s="3">
        <f>DAY(Table3[[#This Row],[DATE]])</f>
        <v>28</v>
      </c>
      <c r="O8368" s="3" t="str">
        <f>TEXT(Table3[[#This Row],[DATE]],"mmm")</f>
        <v>Nov</v>
      </c>
      <c r="P8368" s="3">
        <f>YEAR(Table3[[#This Row],[DATE]])</f>
        <v>2043</v>
      </c>
    </row>
    <row r="8369" spans="1:16" x14ac:dyDescent="0.3">
      <c r="A8369" s="6">
        <v>52564</v>
      </c>
      <c r="B8369" s="7" t="s">
        <v>2077</v>
      </c>
      <c r="C8369" s="9">
        <f t="shared" ca="1" si="260"/>
        <v>3</v>
      </c>
      <c r="D8369" s="9" t="s">
        <v>2116</v>
      </c>
      <c r="E8369" s="9" t="s">
        <v>2118</v>
      </c>
      <c r="F8369" s="10">
        <f t="shared" ca="1" si="261"/>
        <v>5.5769876548236688E-2</v>
      </c>
      <c r="G8369" s="3" t="str">
        <f>VLOOKUP(Table3[[#This Row],[PRODUCT ID]],Table1[[PRODUCT]:[SELLING PRICE]],1,FALSE)</f>
        <v>Product1025</v>
      </c>
      <c r="H8369" s="3" t="str">
        <f>VLOOKUP(Table3[[#This Row],[PRODUCT ID]],Table1[[PRODUCT]:[SELLING PRICE]],2,FALSE)</f>
        <v>Category2</v>
      </c>
      <c r="I8369" s="3" t="str">
        <f>VLOOKUP(Table3[[#This Row],[PRODUCT ID]],Table1[[PRODUCT]:[SELLING PRICE]],3,FALSE)</f>
        <v>Kg</v>
      </c>
      <c r="J8369" s="16">
        <f ca="1">VLOOKUP(Table3[[#This Row],[PRODUCT ID]],Table1[[PRODUCT]:[SELLING PRICE]],4,FALSE)</f>
        <v>9</v>
      </c>
      <c r="K8369" s="16">
        <f ca="1">VLOOKUP(Table3[[#This Row],[PRODUCT ID]],Table1[[PRODUCT]:[SELLING PRICE]],5,FALSE)</f>
        <v>42.145150888060769</v>
      </c>
      <c r="L8369" s="16">
        <f ca="1">J8369*Table3[[#This Row],[QUANTITY]]</f>
        <v>27</v>
      </c>
      <c r="M8369" s="16">
        <f ca="1">K8369*Table3[[#This Row],[QUANTITY]]*(1-Table3[[#This Row],[DISCOUNT %]])</f>
        <v>119.38416307778043</v>
      </c>
      <c r="N8369" s="3">
        <f>DAY(Table3[[#This Row],[DATE]])</f>
        <v>29</v>
      </c>
      <c r="O8369" s="3" t="str">
        <f>TEXT(Table3[[#This Row],[DATE]],"mmm")</f>
        <v>Nov</v>
      </c>
      <c r="P8369" s="3">
        <f>YEAR(Table3[[#This Row],[DATE]])</f>
        <v>2043</v>
      </c>
    </row>
    <row r="8370" spans="1:16" x14ac:dyDescent="0.3">
      <c r="A8370" s="6">
        <v>52565</v>
      </c>
      <c r="B8370" s="7" t="s">
        <v>2078</v>
      </c>
      <c r="C8370" s="9">
        <f t="shared" ca="1" si="260"/>
        <v>3</v>
      </c>
      <c r="D8370" s="9" t="s">
        <v>2115</v>
      </c>
      <c r="E8370" s="9" t="s">
        <v>2116</v>
      </c>
      <c r="F8370" s="10">
        <f t="shared" ca="1" si="261"/>
        <v>5.5181208974727227E-4</v>
      </c>
      <c r="G8370" s="3" t="str">
        <f>VLOOKUP(Table3[[#This Row],[PRODUCT ID]],Table1[[PRODUCT]:[SELLING PRICE]],1,FALSE)</f>
        <v>Product1026</v>
      </c>
      <c r="H8370" s="3" t="str">
        <f>VLOOKUP(Table3[[#This Row],[PRODUCT ID]],Table1[[PRODUCT]:[SELLING PRICE]],2,FALSE)</f>
        <v>Category3</v>
      </c>
      <c r="I8370" s="3" t="str">
        <f>VLOOKUP(Table3[[#This Row],[PRODUCT ID]],Table1[[PRODUCT]:[SELLING PRICE]],3,FALSE)</f>
        <v>Lt</v>
      </c>
      <c r="J8370" s="16">
        <f ca="1">VLOOKUP(Table3[[#This Row],[PRODUCT ID]],Table1[[PRODUCT]:[SELLING PRICE]],4,FALSE)</f>
        <v>246</v>
      </c>
      <c r="K8370" s="16">
        <f ca="1">VLOOKUP(Table3[[#This Row],[PRODUCT ID]],Table1[[PRODUCT]:[SELLING PRICE]],5,FALSE)</f>
        <v>176.51426837121275</v>
      </c>
      <c r="L8370" s="16">
        <f ca="1">J8370*Table3[[#This Row],[QUANTITY]]</f>
        <v>738</v>
      </c>
      <c r="M8370" s="16">
        <f ca="1">K8370*Table3[[#This Row],[QUANTITY]]*(1-Table3[[#This Row],[DISCOUNT %]])</f>
        <v>529.25059699173778</v>
      </c>
      <c r="N8370" s="3">
        <f>DAY(Table3[[#This Row],[DATE]])</f>
        <v>30</v>
      </c>
      <c r="O8370" s="3" t="str">
        <f>TEXT(Table3[[#This Row],[DATE]],"mmm")</f>
        <v>Nov</v>
      </c>
      <c r="P8370" s="3">
        <f>YEAR(Table3[[#This Row],[DATE]])</f>
        <v>2043</v>
      </c>
    </row>
    <row r="8371" spans="1:16" x14ac:dyDescent="0.3">
      <c r="A8371" s="6">
        <v>52566</v>
      </c>
      <c r="B8371" s="7" t="s">
        <v>2079</v>
      </c>
      <c r="C8371" s="9">
        <f t="shared" ca="1" si="260"/>
        <v>5</v>
      </c>
      <c r="D8371" s="9" t="s">
        <v>2116</v>
      </c>
      <c r="E8371" s="9" t="s">
        <v>2116</v>
      </c>
      <c r="F8371" s="10">
        <f t="shared" ca="1" si="261"/>
        <v>2.1763097617816897E-2</v>
      </c>
      <c r="G8371" s="3" t="str">
        <f>VLOOKUP(Table3[[#This Row],[PRODUCT ID]],Table1[[PRODUCT]:[SELLING PRICE]],1,FALSE)</f>
        <v>Product1027</v>
      </c>
      <c r="H8371" s="3" t="str">
        <f>VLOOKUP(Table3[[#This Row],[PRODUCT ID]],Table1[[PRODUCT]:[SELLING PRICE]],2,FALSE)</f>
        <v>Category4</v>
      </c>
      <c r="I8371" s="3" t="str">
        <f>VLOOKUP(Table3[[#This Row],[PRODUCT ID]],Table1[[PRODUCT]:[SELLING PRICE]],3,FALSE)</f>
        <v>Kg</v>
      </c>
      <c r="J8371" s="16">
        <f ca="1">VLOOKUP(Table3[[#This Row],[PRODUCT ID]],Table1[[PRODUCT]:[SELLING PRICE]],4,FALSE)</f>
        <v>102</v>
      </c>
      <c r="K8371" s="16">
        <f ca="1">VLOOKUP(Table3[[#This Row],[PRODUCT ID]],Table1[[PRODUCT]:[SELLING PRICE]],5,FALSE)</f>
        <v>250.09498013559585</v>
      </c>
      <c r="L8371" s="16">
        <f ca="1">J8371*Table3[[#This Row],[QUANTITY]]</f>
        <v>510</v>
      </c>
      <c r="M8371" s="16">
        <f ca="1">K8371*Table3[[#This Row],[QUANTITY]]*(1-Table3[[#This Row],[DISCOUNT %]])</f>
        <v>1223.2606933458947</v>
      </c>
      <c r="N8371" s="3">
        <f>DAY(Table3[[#This Row],[DATE]])</f>
        <v>1</v>
      </c>
      <c r="O8371" s="3" t="str">
        <f>TEXT(Table3[[#This Row],[DATE]],"mmm")</f>
        <v>Dec</v>
      </c>
      <c r="P8371" s="3">
        <f>YEAR(Table3[[#This Row],[DATE]])</f>
        <v>2043</v>
      </c>
    </row>
    <row r="8372" spans="1:16" x14ac:dyDescent="0.3">
      <c r="A8372" s="6">
        <v>52567</v>
      </c>
      <c r="B8372" s="7" t="s">
        <v>2080</v>
      </c>
      <c r="C8372" s="9">
        <f t="shared" ca="1" si="260"/>
        <v>3</v>
      </c>
      <c r="D8372" s="9" t="s">
        <v>2117</v>
      </c>
      <c r="E8372" s="9" t="s">
        <v>2116</v>
      </c>
      <c r="F8372" s="10">
        <f t="shared" ca="1" si="261"/>
        <v>9.1098069507769025E-2</v>
      </c>
      <c r="G8372" s="3" t="str">
        <f>VLOOKUP(Table3[[#This Row],[PRODUCT ID]],Table1[[PRODUCT]:[SELLING PRICE]],1,FALSE)</f>
        <v>Product1028</v>
      </c>
      <c r="H8372" s="3" t="str">
        <f>VLOOKUP(Table3[[#This Row],[PRODUCT ID]],Table1[[PRODUCT]:[SELLING PRICE]],2,FALSE)</f>
        <v>Category5</v>
      </c>
      <c r="I8372" s="3" t="str">
        <f>VLOOKUP(Table3[[#This Row],[PRODUCT ID]],Table1[[PRODUCT]:[SELLING PRICE]],3,FALSE)</f>
        <v>Lt</v>
      </c>
      <c r="J8372" s="16">
        <f ca="1">VLOOKUP(Table3[[#This Row],[PRODUCT ID]],Table1[[PRODUCT]:[SELLING PRICE]],4,FALSE)</f>
        <v>20</v>
      </c>
      <c r="K8372" s="16">
        <f ca="1">VLOOKUP(Table3[[#This Row],[PRODUCT ID]],Table1[[PRODUCT]:[SELLING PRICE]],5,FALSE)</f>
        <v>92.941222057542305</v>
      </c>
      <c r="L8372" s="16">
        <f ca="1">J8372*Table3[[#This Row],[QUANTITY]]</f>
        <v>60</v>
      </c>
      <c r="M8372" s="16">
        <f ca="1">K8372*Table3[[#This Row],[QUANTITY]]*(1-Table3[[#This Row],[DISCOUNT %]])</f>
        <v>253.42336845122199</v>
      </c>
      <c r="N8372" s="3">
        <f>DAY(Table3[[#This Row],[DATE]])</f>
        <v>2</v>
      </c>
      <c r="O8372" s="3" t="str">
        <f>TEXT(Table3[[#This Row],[DATE]],"mmm")</f>
        <v>Dec</v>
      </c>
      <c r="P8372" s="3">
        <f>YEAR(Table3[[#This Row],[DATE]])</f>
        <v>2043</v>
      </c>
    </row>
    <row r="8373" spans="1:16" x14ac:dyDescent="0.3">
      <c r="A8373" s="6">
        <v>52568</v>
      </c>
      <c r="B8373" s="7" t="s">
        <v>2081</v>
      </c>
      <c r="C8373" s="9">
        <f t="shared" ca="1" si="260"/>
        <v>8</v>
      </c>
      <c r="D8373" s="9" t="s">
        <v>2115</v>
      </c>
      <c r="E8373" s="9" t="s">
        <v>2116</v>
      </c>
      <c r="F8373" s="10">
        <f t="shared" ca="1" si="261"/>
        <v>9.4197708357907195E-2</v>
      </c>
      <c r="G8373" s="3" t="str">
        <f>VLOOKUP(Table3[[#This Row],[PRODUCT ID]],Table1[[PRODUCT]:[SELLING PRICE]],1,FALSE)</f>
        <v>Product1029</v>
      </c>
      <c r="H8373" s="3" t="str">
        <f>VLOOKUP(Table3[[#This Row],[PRODUCT ID]],Table1[[PRODUCT]:[SELLING PRICE]],2,FALSE)</f>
        <v>Category1</v>
      </c>
      <c r="I8373" s="3" t="str">
        <f>VLOOKUP(Table3[[#This Row],[PRODUCT ID]],Table1[[PRODUCT]:[SELLING PRICE]],3,FALSE)</f>
        <v>Ft</v>
      </c>
      <c r="J8373" s="16">
        <f ca="1">VLOOKUP(Table3[[#This Row],[PRODUCT ID]],Table1[[PRODUCT]:[SELLING PRICE]],4,FALSE)</f>
        <v>149</v>
      </c>
      <c r="K8373" s="16">
        <f ca="1">VLOOKUP(Table3[[#This Row],[PRODUCT ID]],Table1[[PRODUCT]:[SELLING PRICE]],5,FALSE)</f>
        <v>261.91681286593428</v>
      </c>
      <c r="L8373" s="16">
        <f ca="1">J8373*Table3[[#This Row],[QUANTITY]]</f>
        <v>1192</v>
      </c>
      <c r="M8373" s="16">
        <f ca="1">K8373*Table3[[#This Row],[QUANTITY]]*(1-Table3[[#This Row],[DISCOUNT %]])</f>
        <v>1897.9587945084515</v>
      </c>
      <c r="N8373" s="3">
        <f>DAY(Table3[[#This Row],[DATE]])</f>
        <v>3</v>
      </c>
      <c r="O8373" s="3" t="str">
        <f>TEXT(Table3[[#This Row],[DATE]],"mmm")</f>
        <v>Dec</v>
      </c>
      <c r="P8373" s="3">
        <f>YEAR(Table3[[#This Row],[DATE]])</f>
        <v>2043</v>
      </c>
    </row>
    <row r="8374" spans="1:16" x14ac:dyDescent="0.3">
      <c r="A8374" s="6">
        <v>52569</v>
      </c>
      <c r="B8374" s="7" t="s">
        <v>2082</v>
      </c>
      <c r="C8374" s="9">
        <f t="shared" ca="1" si="260"/>
        <v>13</v>
      </c>
      <c r="D8374" s="9" t="s">
        <v>2115</v>
      </c>
      <c r="E8374" s="9" t="s">
        <v>2118</v>
      </c>
      <c r="F8374" s="10">
        <f t="shared" ca="1" si="261"/>
        <v>1.5840037101185811E-2</v>
      </c>
      <c r="G8374" s="3" t="str">
        <f>VLOOKUP(Table3[[#This Row],[PRODUCT ID]],Table1[[PRODUCT]:[SELLING PRICE]],1,FALSE)</f>
        <v>Product1030</v>
      </c>
      <c r="H8374" s="3" t="str">
        <f>VLOOKUP(Table3[[#This Row],[PRODUCT ID]],Table1[[PRODUCT]:[SELLING PRICE]],2,FALSE)</f>
        <v>Category2</v>
      </c>
      <c r="I8374" s="3" t="str">
        <f>VLOOKUP(Table3[[#This Row],[PRODUCT ID]],Table1[[PRODUCT]:[SELLING PRICE]],3,FALSE)</f>
        <v>Kg</v>
      </c>
      <c r="J8374" s="16">
        <f ca="1">VLOOKUP(Table3[[#This Row],[PRODUCT ID]],Table1[[PRODUCT]:[SELLING PRICE]],4,FALSE)</f>
        <v>248</v>
      </c>
      <c r="K8374" s="16">
        <f ca="1">VLOOKUP(Table3[[#This Row],[PRODUCT ID]],Table1[[PRODUCT]:[SELLING PRICE]],5,FALSE)</f>
        <v>221.16587214857773</v>
      </c>
      <c r="L8374" s="16">
        <f ca="1">J8374*Table3[[#This Row],[QUANTITY]]</f>
        <v>3224</v>
      </c>
      <c r="M8374" s="16">
        <f ca="1">K8374*Table3[[#This Row],[QUANTITY]]*(1-Table3[[#This Row],[DISCOUNT %]])</f>
        <v>2829.6137548669662</v>
      </c>
      <c r="N8374" s="3">
        <f>DAY(Table3[[#This Row],[DATE]])</f>
        <v>4</v>
      </c>
      <c r="O8374" s="3" t="str">
        <f>TEXT(Table3[[#This Row],[DATE]],"mmm")</f>
        <v>Dec</v>
      </c>
      <c r="P8374" s="3">
        <f>YEAR(Table3[[#This Row],[DATE]])</f>
        <v>2043</v>
      </c>
    </row>
    <row r="8375" spans="1:16" x14ac:dyDescent="0.3">
      <c r="A8375" s="6">
        <v>52570</v>
      </c>
      <c r="B8375" s="7" t="s">
        <v>2083</v>
      </c>
      <c r="C8375" s="9">
        <f t="shared" ca="1" si="260"/>
        <v>14</v>
      </c>
      <c r="D8375" s="9" t="s">
        <v>2115</v>
      </c>
      <c r="E8375" s="9" t="s">
        <v>2116</v>
      </c>
      <c r="F8375" s="10">
        <f t="shared" ca="1" si="261"/>
        <v>7.3754657130393017E-2</v>
      </c>
      <c r="G8375" s="3" t="str">
        <f>VLOOKUP(Table3[[#This Row],[PRODUCT ID]],Table1[[PRODUCT]:[SELLING PRICE]],1,FALSE)</f>
        <v>Product1031</v>
      </c>
      <c r="H8375" s="3" t="str">
        <f>VLOOKUP(Table3[[#This Row],[PRODUCT ID]],Table1[[PRODUCT]:[SELLING PRICE]],2,FALSE)</f>
        <v>Category3</v>
      </c>
      <c r="I8375" s="3" t="str">
        <f>VLOOKUP(Table3[[#This Row],[PRODUCT ID]],Table1[[PRODUCT]:[SELLING PRICE]],3,FALSE)</f>
        <v>No</v>
      </c>
      <c r="J8375" s="16">
        <f ca="1">VLOOKUP(Table3[[#This Row],[PRODUCT ID]],Table1[[PRODUCT]:[SELLING PRICE]],4,FALSE)</f>
        <v>220</v>
      </c>
      <c r="K8375" s="16">
        <f ca="1">VLOOKUP(Table3[[#This Row],[PRODUCT ID]],Table1[[PRODUCT]:[SELLING PRICE]],5,FALSE)</f>
        <v>148.67460080064939</v>
      </c>
      <c r="L8375" s="16">
        <f ca="1">J8375*Table3[[#This Row],[QUANTITY]]</f>
        <v>3080</v>
      </c>
      <c r="M8375" s="16">
        <f ca="1">K8375*Table3[[#This Row],[QUANTITY]]*(1-Table3[[#This Row],[DISCOUNT %]])</f>
        <v>1927.9281923243923</v>
      </c>
      <c r="N8375" s="3">
        <f>DAY(Table3[[#This Row],[DATE]])</f>
        <v>5</v>
      </c>
      <c r="O8375" s="3" t="str">
        <f>TEXT(Table3[[#This Row],[DATE]],"mmm")</f>
        <v>Dec</v>
      </c>
      <c r="P8375" s="3">
        <f>YEAR(Table3[[#This Row],[DATE]])</f>
        <v>2043</v>
      </c>
    </row>
    <row r="8376" spans="1:16" x14ac:dyDescent="0.3">
      <c r="A8376" s="6">
        <v>52571</v>
      </c>
      <c r="B8376" s="7" t="s">
        <v>2084</v>
      </c>
      <c r="C8376" s="9">
        <f t="shared" ca="1" si="260"/>
        <v>8</v>
      </c>
      <c r="D8376" s="9" t="s">
        <v>2116</v>
      </c>
      <c r="E8376" s="9" t="s">
        <v>2116</v>
      </c>
      <c r="F8376" s="10">
        <f t="shared" ca="1" si="261"/>
        <v>7.9247370100421821E-2</v>
      </c>
      <c r="G8376" s="3" t="str">
        <f>VLOOKUP(Table3[[#This Row],[PRODUCT ID]],Table1[[PRODUCT]:[SELLING PRICE]],1,FALSE)</f>
        <v>Product1032</v>
      </c>
      <c r="H8376" s="3" t="str">
        <f>VLOOKUP(Table3[[#This Row],[PRODUCT ID]],Table1[[PRODUCT]:[SELLING PRICE]],2,FALSE)</f>
        <v>Category4</v>
      </c>
      <c r="I8376" s="3" t="str">
        <f>VLOOKUP(Table3[[#This Row],[PRODUCT ID]],Table1[[PRODUCT]:[SELLING PRICE]],3,FALSE)</f>
        <v>No</v>
      </c>
      <c r="J8376" s="16">
        <f ca="1">VLOOKUP(Table3[[#This Row],[PRODUCT ID]],Table1[[PRODUCT]:[SELLING PRICE]],4,FALSE)</f>
        <v>109</v>
      </c>
      <c r="K8376" s="16">
        <f ca="1">VLOOKUP(Table3[[#This Row],[PRODUCT ID]],Table1[[PRODUCT]:[SELLING PRICE]],5,FALSE)</f>
        <v>101.84715644123206</v>
      </c>
      <c r="L8376" s="16">
        <f ca="1">J8376*Table3[[#This Row],[QUANTITY]]</f>
        <v>872</v>
      </c>
      <c r="M8376" s="16">
        <f ca="1">K8376*Table3[[#This Row],[QUANTITY]]*(1-Table3[[#This Row],[DISCOUNT %]])</f>
        <v>750.20829712846546</v>
      </c>
      <c r="N8376" s="3">
        <f>DAY(Table3[[#This Row],[DATE]])</f>
        <v>6</v>
      </c>
      <c r="O8376" s="3" t="str">
        <f>TEXT(Table3[[#This Row],[DATE]],"mmm")</f>
        <v>Dec</v>
      </c>
      <c r="P8376" s="3">
        <f>YEAR(Table3[[#This Row],[DATE]])</f>
        <v>2043</v>
      </c>
    </row>
    <row r="8377" spans="1:16" x14ac:dyDescent="0.3">
      <c r="A8377" s="6">
        <v>52572</v>
      </c>
      <c r="B8377" s="7" t="s">
        <v>2085</v>
      </c>
      <c r="C8377" s="9">
        <f t="shared" ca="1" si="260"/>
        <v>2</v>
      </c>
      <c r="D8377" s="9" t="s">
        <v>2116</v>
      </c>
      <c r="E8377" s="9" t="s">
        <v>2116</v>
      </c>
      <c r="F8377" s="10">
        <f t="shared" ca="1" si="261"/>
        <v>4.8854441063633715E-2</v>
      </c>
      <c r="G8377" s="3" t="str">
        <f>VLOOKUP(Table3[[#This Row],[PRODUCT ID]],Table1[[PRODUCT]:[SELLING PRICE]],1,FALSE)</f>
        <v>Product1033</v>
      </c>
      <c r="H8377" s="3" t="str">
        <f>VLOOKUP(Table3[[#This Row],[PRODUCT ID]],Table1[[PRODUCT]:[SELLING PRICE]],2,FALSE)</f>
        <v>Category1</v>
      </c>
      <c r="I8377" s="3" t="str">
        <f>VLOOKUP(Table3[[#This Row],[PRODUCT ID]],Table1[[PRODUCT]:[SELLING PRICE]],3,FALSE)</f>
        <v>Ft</v>
      </c>
      <c r="J8377" s="16">
        <f ca="1">VLOOKUP(Table3[[#This Row],[PRODUCT ID]],Table1[[PRODUCT]:[SELLING PRICE]],4,FALSE)</f>
        <v>73</v>
      </c>
      <c r="K8377" s="16">
        <f ca="1">VLOOKUP(Table3[[#This Row],[PRODUCT ID]],Table1[[PRODUCT]:[SELLING PRICE]],5,FALSE)</f>
        <v>290.27804815391801</v>
      </c>
      <c r="L8377" s="16">
        <f ca="1">J8377*Table3[[#This Row],[QUANTITY]]</f>
        <v>146</v>
      </c>
      <c r="M8377" s="16">
        <f ca="1">K8377*Table3[[#This Row],[QUANTITY]]*(1-Table3[[#This Row],[DISCOUNT %]])</f>
        <v>552.19335271663158</v>
      </c>
      <c r="N8377" s="3">
        <f>DAY(Table3[[#This Row],[DATE]])</f>
        <v>7</v>
      </c>
      <c r="O8377" s="3" t="str">
        <f>TEXT(Table3[[#This Row],[DATE]],"mmm")</f>
        <v>Dec</v>
      </c>
      <c r="P8377" s="3">
        <f>YEAR(Table3[[#This Row],[DATE]])</f>
        <v>2043</v>
      </c>
    </row>
    <row r="8378" spans="1:16" x14ac:dyDescent="0.3">
      <c r="A8378" s="6">
        <v>52573</v>
      </c>
      <c r="B8378" s="7" t="s">
        <v>2086</v>
      </c>
      <c r="C8378" s="9">
        <f t="shared" ca="1" si="260"/>
        <v>6</v>
      </c>
      <c r="D8378" s="9" t="s">
        <v>2116</v>
      </c>
      <c r="E8378" s="9" t="s">
        <v>2116</v>
      </c>
      <c r="F8378" s="10">
        <f t="shared" ca="1" si="261"/>
        <v>1.7632007325879774E-3</v>
      </c>
      <c r="G8378" s="3" t="str">
        <f>VLOOKUP(Table3[[#This Row],[PRODUCT ID]],Table1[[PRODUCT]:[SELLING PRICE]],1,FALSE)</f>
        <v>Product1034</v>
      </c>
      <c r="H8378" s="3" t="str">
        <f>VLOOKUP(Table3[[#This Row],[PRODUCT ID]],Table1[[PRODUCT]:[SELLING PRICE]],2,FALSE)</f>
        <v>Category2</v>
      </c>
      <c r="I8378" s="3" t="str">
        <f>VLOOKUP(Table3[[#This Row],[PRODUCT ID]],Table1[[PRODUCT]:[SELLING PRICE]],3,FALSE)</f>
        <v>No</v>
      </c>
      <c r="J8378" s="16">
        <f ca="1">VLOOKUP(Table3[[#This Row],[PRODUCT ID]],Table1[[PRODUCT]:[SELLING PRICE]],4,FALSE)</f>
        <v>132</v>
      </c>
      <c r="K8378" s="16">
        <f ca="1">VLOOKUP(Table3[[#This Row],[PRODUCT ID]],Table1[[PRODUCT]:[SELLING PRICE]],5,FALSE)</f>
        <v>282.30551172861698</v>
      </c>
      <c r="L8378" s="16">
        <f ca="1">J8378*Table3[[#This Row],[QUANTITY]]</f>
        <v>792</v>
      </c>
      <c r="M8378" s="16">
        <f ca="1">K8378*Table3[[#This Row],[QUANTITY]]*(1-Table3[[#This Row],[DISCOUNT %]])</f>
        <v>1690.8465026611409</v>
      </c>
      <c r="N8378" s="3">
        <f>DAY(Table3[[#This Row],[DATE]])</f>
        <v>8</v>
      </c>
      <c r="O8378" s="3" t="str">
        <f>TEXT(Table3[[#This Row],[DATE]],"mmm")</f>
        <v>Dec</v>
      </c>
      <c r="P8378" s="3">
        <f>YEAR(Table3[[#This Row],[DATE]])</f>
        <v>2043</v>
      </c>
    </row>
    <row r="8379" spans="1:16" x14ac:dyDescent="0.3">
      <c r="A8379" s="6">
        <v>52574</v>
      </c>
      <c r="B8379" s="7" t="s">
        <v>2087</v>
      </c>
      <c r="C8379" s="9">
        <f t="shared" ca="1" si="260"/>
        <v>14</v>
      </c>
      <c r="D8379" s="9" t="s">
        <v>2115</v>
      </c>
      <c r="E8379" s="9" t="s">
        <v>2116</v>
      </c>
      <c r="F8379" s="10">
        <f t="shared" ca="1" si="261"/>
        <v>3.7409335516059741E-3</v>
      </c>
      <c r="G8379" s="3" t="str">
        <f>VLOOKUP(Table3[[#This Row],[PRODUCT ID]],Table1[[PRODUCT]:[SELLING PRICE]],1,FALSE)</f>
        <v>Product1035</v>
      </c>
      <c r="H8379" s="3" t="str">
        <f>VLOOKUP(Table3[[#This Row],[PRODUCT ID]],Table1[[PRODUCT]:[SELLING PRICE]],2,FALSE)</f>
        <v>Category3</v>
      </c>
      <c r="I8379" s="3" t="str">
        <f>VLOOKUP(Table3[[#This Row],[PRODUCT ID]],Table1[[PRODUCT]:[SELLING PRICE]],3,FALSE)</f>
        <v>Kg</v>
      </c>
      <c r="J8379" s="16">
        <f ca="1">VLOOKUP(Table3[[#This Row],[PRODUCT ID]],Table1[[PRODUCT]:[SELLING PRICE]],4,FALSE)</f>
        <v>103</v>
      </c>
      <c r="K8379" s="16">
        <f ca="1">VLOOKUP(Table3[[#This Row],[PRODUCT ID]],Table1[[PRODUCT]:[SELLING PRICE]],5,FALSE)</f>
        <v>102.30224416629972</v>
      </c>
      <c r="L8379" s="16">
        <f ca="1">J8379*Table3[[#This Row],[QUANTITY]]</f>
        <v>1442</v>
      </c>
      <c r="M8379" s="16">
        <f ca="1">K8379*Table3[[#This Row],[QUANTITY]]*(1-Table3[[#This Row],[DISCOUNT %]])</f>
        <v>1426.8735357617079</v>
      </c>
      <c r="N8379" s="3">
        <f>DAY(Table3[[#This Row],[DATE]])</f>
        <v>9</v>
      </c>
      <c r="O8379" s="3" t="str">
        <f>TEXT(Table3[[#This Row],[DATE]],"mmm")</f>
        <v>Dec</v>
      </c>
      <c r="P8379" s="3">
        <f>YEAR(Table3[[#This Row],[DATE]])</f>
        <v>2043</v>
      </c>
    </row>
    <row r="8380" spans="1:16" x14ac:dyDescent="0.3">
      <c r="A8380" s="6">
        <v>52575</v>
      </c>
      <c r="B8380" s="7" t="s">
        <v>2088</v>
      </c>
      <c r="C8380" s="9">
        <f t="shared" ca="1" si="260"/>
        <v>14</v>
      </c>
      <c r="D8380" s="9" t="s">
        <v>2117</v>
      </c>
      <c r="E8380" s="9" t="s">
        <v>2118</v>
      </c>
      <c r="F8380" s="10">
        <f t="shared" ca="1" si="261"/>
        <v>3.5607615456954976E-2</v>
      </c>
      <c r="G8380" s="3" t="str">
        <f>VLOOKUP(Table3[[#This Row],[PRODUCT ID]],Table1[[PRODUCT]:[SELLING PRICE]],1,FALSE)</f>
        <v>Product1036</v>
      </c>
      <c r="H8380" s="3" t="str">
        <f>VLOOKUP(Table3[[#This Row],[PRODUCT ID]],Table1[[PRODUCT]:[SELLING PRICE]],2,FALSE)</f>
        <v>Category4</v>
      </c>
      <c r="I8380" s="3" t="str">
        <f>VLOOKUP(Table3[[#This Row],[PRODUCT ID]],Table1[[PRODUCT]:[SELLING PRICE]],3,FALSE)</f>
        <v>Kg</v>
      </c>
      <c r="J8380" s="16">
        <f ca="1">VLOOKUP(Table3[[#This Row],[PRODUCT ID]],Table1[[PRODUCT]:[SELLING PRICE]],4,FALSE)</f>
        <v>40</v>
      </c>
      <c r="K8380" s="16">
        <f ca="1">VLOOKUP(Table3[[#This Row],[PRODUCT ID]],Table1[[PRODUCT]:[SELLING PRICE]],5,FALSE)</f>
        <v>169.62601216108337</v>
      </c>
      <c r="L8380" s="16">
        <f ca="1">J8380*Table3[[#This Row],[QUANTITY]]</f>
        <v>560</v>
      </c>
      <c r="M8380" s="16">
        <f ca="1">K8380*Table3[[#This Row],[QUANTITY]]*(1-Table3[[#This Row],[DISCOUNT %]])</f>
        <v>2290.2044808797664</v>
      </c>
      <c r="N8380" s="3">
        <f>DAY(Table3[[#This Row],[DATE]])</f>
        <v>10</v>
      </c>
      <c r="O8380" s="3" t="str">
        <f>TEXT(Table3[[#This Row],[DATE]],"mmm")</f>
        <v>Dec</v>
      </c>
      <c r="P8380" s="3">
        <f>YEAR(Table3[[#This Row],[DATE]])</f>
        <v>2043</v>
      </c>
    </row>
    <row r="8381" spans="1:16" x14ac:dyDescent="0.3">
      <c r="A8381" s="6">
        <v>52576</v>
      </c>
      <c r="B8381" s="7" t="s">
        <v>2089</v>
      </c>
      <c r="C8381" s="9">
        <f t="shared" ca="1" si="260"/>
        <v>15</v>
      </c>
      <c r="D8381" s="9" t="s">
        <v>2117</v>
      </c>
      <c r="E8381" s="9" t="s">
        <v>2118</v>
      </c>
      <c r="F8381" s="10">
        <f t="shared" ca="1" si="261"/>
        <v>6.4997143609095656E-2</v>
      </c>
      <c r="G8381" s="3" t="str">
        <f>VLOOKUP(Table3[[#This Row],[PRODUCT ID]],Table1[[PRODUCT]:[SELLING PRICE]],1,FALSE)</f>
        <v>Product1037</v>
      </c>
      <c r="H8381" s="3" t="str">
        <f>VLOOKUP(Table3[[#This Row],[PRODUCT ID]],Table1[[PRODUCT]:[SELLING PRICE]],2,FALSE)</f>
        <v>Category5</v>
      </c>
      <c r="I8381" s="3" t="str">
        <f>VLOOKUP(Table3[[#This Row],[PRODUCT ID]],Table1[[PRODUCT]:[SELLING PRICE]],3,FALSE)</f>
        <v>Lt</v>
      </c>
      <c r="J8381" s="16">
        <f ca="1">VLOOKUP(Table3[[#This Row],[PRODUCT ID]],Table1[[PRODUCT]:[SELLING PRICE]],4,FALSE)</f>
        <v>118</v>
      </c>
      <c r="K8381" s="16">
        <f ca="1">VLOOKUP(Table3[[#This Row],[PRODUCT ID]],Table1[[PRODUCT]:[SELLING PRICE]],5,FALSE)</f>
        <v>51.585956341429764</v>
      </c>
      <c r="L8381" s="16">
        <f ca="1">J8381*Table3[[#This Row],[QUANTITY]]</f>
        <v>1770</v>
      </c>
      <c r="M8381" s="16">
        <f ca="1">K8381*Table3[[#This Row],[QUANTITY]]*(1-Table3[[#This Row],[DISCOUNT %]])</f>
        <v>723.4952479333997</v>
      </c>
      <c r="N8381" s="3">
        <f>DAY(Table3[[#This Row],[DATE]])</f>
        <v>11</v>
      </c>
      <c r="O8381" s="3" t="str">
        <f>TEXT(Table3[[#This Row],[DATE]],"mmm")</f>
        <v>Dec</v>
      </c>
      <c r="P8381" s="3">
        <f>YEAR(Table3[[#This Row],[DATE]])</f>
        <v>2043</v>
      </c>
    </row>
    <row r="8382" spans="1:16" x14ac:dyDescent="0.3">
      <c r="A8382" s="6">
        <v>52577</v>
      </c>
      <c r="B8382" s="7" t="s">
        <v>2090</v>
      </c>
      <c r="C8382" s="9">
        <f t="shared" ca="1" si="260"/>
        <v>8</v>
      </c>
      <c r="D8382" s="9" t="s">
        <v>2116</v>
      </c>
      <c r="E8382" s="9" t="s">
        <v>2116</v>
      </c>
      <c r="F8382" s="10">
        <f t="shared" ca="1" si="261"/>
        <v>4.6852331257904958E-2</v>
      </c>
      <c r="G8382" s="3" t="str">
        <f>VLOOKUP(Table3[[#This Row],[PRODUCT ID]],Table1[[PRODUCT]:[SELLING PRICE]],1,FALSE)</f>
        <v>Product1038</v>
      </c>
      <c r="H8382" s="3" t="str">
        <f>VLOOKUP(Table3[[#This Row],[PRODUCT ID]],Table1[[PRODUCT]:[SELLING PRICE]],2,FALSE)</f>
        <v>Category1</v>
      </c>
      <c r="I8382" s="3" t="str">
        <f>VLOOKUP(Table3[[#This Row],[PRODUCT ID]],Table1[[PRODUCT]:[SELLING PRICE]],3,FALSE)</f>
        <v>Kg</v>
      </c>
      <c r="J8382" s="16">
        <f ca="1">VLOOKUP(Table3[[#This Row],[PRODUCT ID]],Table1[[PRODUCT]:[SELLING PRICE]],4,FALSE)</f>
        <v>207</v>
      </c>
      <c r="K8382" s="16">
        <f ca="1">VLOOKUP(Table3[[#This Row],[PRODUCT ID]],Table1[[PRODUCT]:[SELLING PRICE]],5,FALSE)</f>
        <v>137.42797099971241</v>
      </c>
      <c r="L8382" s="16">
        <f ca="1">J8382*Table3[[#This Row],[QUANTITY]]</f>
        <v>1656</v>
      </c>
      <c r="M8382" s="16">
        <f ca="1">K8382*Table3[[#This Row],[QUANTITY]]*(1-Table3[[#This Row],[DISCOUNT %]])</f>
        <v>1047.913201426657</v>
      </c>
      <c r="N8382" s="3">
        <f>DAY(Table3[[#This Row],[DATE]])</f>
        <v>12</v>
      </c>
      <c r="O8382" s="3" t="str">
        <f>TEXT(Table3[[#This Row],[DATE]],"mmm")</f>
        <v>Dec</v>
      </c>
      <c r="P8382" s="3">
        <f>YEAR(Table3[[#This Row],[DATE]])</f>
        <v>2043</v>
      </c>
    </row>
    <row r="8383" spans="1:16" x14ac:dyDescent="0.3">
      <c r="A8383" s="6">
        <v>52578</v>
      </c>
      <c r="B8383" s="7" t="s">
        <v>2091</v>
      </c>
      <c r="C8383" s="9">
        <f t="shared" ca="1" si="260"/>
        <v>4</v>
      </c>
      <c r="D8383" s="9" t="s">
        <v>2116</v>
      </c>
      <c r="E8383" s="9" t="s">
        <v>2116</v>
      </c>
      <c r="F8383" s="10">
        <f t="shared" ca="1" si="261"/>
        <v>5.2134221651630321E-2</v>
      </c>
      <c r="G8383" s="3" t="str">
        <f>VLOOKUP(Table3[[#This Row],[PRODUCT ID]],Table1[[PRODUCT]:[SELLING PRICE]],1,FALSE)</f>
        <v>Product1039</v>
      </c>
      <c r="H8383" s="3" t="str">
        <f>VLOOKUP(Table3[[#This Row],[PRODUCT ID]],Table1[[PRODUCT]:[SELLING PRICE]],2,FALSE)</f>
        <v>Category2</v>
      </c>
      <c r="I8383" s="3" t="str">
        <f>VLOOKUP(Table3[[#This Row],[PRODUCT ID]],Table1[[PRODUCT]:[SELLING PRICE]],3,FALSE)</f>
        <v>Lt</v>
      </c>
      <c r="J8383" s="16">
        <f ca="1">VLOOKUP(Table3[[#This Row],[PRODUCT ID]],Table1[[PRODUCT]:[SELLING PRICE]],4,FALSE)</f>
        <v>128</v>
      </c>
      <c r="K8383" s="16">
        <f ca="1">VLOOKUP(Table3[[#This Row],[PRODUCT ID]],Table1[[PRODUCT]:[SELLING PRICE]],5,FALSE)</f>
        <v>204.7348425566741</v>
      </c>
      <c r="L8383" s="16">
        <f ca="1">J8383*Table3[[#This Row],[QUANTITY]]</f>
        <v>512</v>
      </c>
      <c r="M8383" s="16">
        <f ca="1">K8383*Table3[[#This Row],[QUANTITY]]*(1-Table3[[#This Row],[DISCOUNT %]])</f>
        <v>776.24460358005126</v>
      </c>
      <c r="N8383" s="3">
        <f>DAY(Table3[[#This Row],[DATE]])</f>
        <v>13</v>
      </c>
      <c r="O8383" s="3" t="str">
        <f>TEXT(Table3[[#This Row],[DATE]],"mmm")</f>
        <v>Dec</v>
      </c>
      <c r="P8383" s="3">
        <f>YEAR(Table3[[#This Row],[DATE]])</f>
        <v>2043</v>
      </c>
    </row>
    <row r="8384" spans="1:16" x14ac:dyDescent="0.3">
      <c r="A8384" s="6">
        <v>52579</v>
      </c>
      <c r="B8384" s="7" t="s">
        <v>2092</v>
      </c>
      <c r="C8384" s="9">
        <f t="shared" ca="1" si="260"/>
        <v>5</v>
      </c>
      <c r="D8384" s="9" t="s">
        <v>2116</v>
      </c>
      <c r="E8384" s="9" t="s">
        <v>2116</v>
      </c>
      <c r="F8384" s="10">
        <f t="shared" ca="1" si="261"/>
        <v>3.6067493153840446E-2</v>
      </c>
      <c r="G8384" s="3" t="str">
        <f>VLOOKUP(Table3[[#This Row],[PRODUCT ID]],Table1[[PRODUCT]:[SELLING PRICE]],1,FALSE)</f>
        <v>Product1040</v>
      </c>
      <c r="H8384" s="3" t="str">
        <f>VLOOKUP(Table3[[#This Row],[PRODUCT ID]],Table1[[PRODUCT]:[SELLING PRICE]],2,FALSE)</f>
        <v>Category3</v>
      </c>
      <c r="I8384" s="3" t="str">
        <f>VLOOKUP(Table3[[#This Row],[PRODUCT ID]],Table1[[PRODUCT]:[SELLING PRICE]],3,FALSE)</f>
        <v>Ft</v>
      </c>
      <c r="J8384" s="16">
        <f ca="1">VLOOKUP(Table3[[#This Row],[PRODUCT ID]],Table1[[PRODUCT]:[SELLING PRICE]],4,FALSE)</f>
        <v>45</v>
      </c>
      <c r="K8384" s="16">
        <f ca="1">VLOOKUP(Table3[[#This Row],[PRODUCT ID]],Table1[[PRODUCT]:[SELLING PRICE]],5,FALSE)</f>
        <v>150.86594883122973</v>
      </c>
      <c r="L8384" s="16">
        <f ca="1">J8384*Table3[[#This Row],[QUANTITY]]</f>
        <v>225</v>
      </c>
      <c r="M8384" s="16">
        <f ca="1">K8384*Table3[[#This Row],[QUANTITY]]*(1-Table3[[#This Row],[DISCOUNT %]])</f>
        <v>727.12296127305854</v>
      </c>
      <c r="N8384" s="3">
        <f>DAY(Table3[[#This Row],[DATE]])</f>
        <v>14</v>
      </c>
      <c r="O8384" s="3" t="str">
        <f>TEXT(Table3[[#This Row],[DATE]],"mmm")</f>
        <v>Dec</v>
      </c>
      <c r="P8384" s="3">
        <f>YEAR(Table3[[#This Row],[DATE]])</f>
        <v>2043</v>
      </c>
    </row>
    <row r="8385" spans="1:16" x14ac:dyDescent="0.3">
      <c r="A8385" s="6">
        <v>52580</v>
      </c>
      <c r="B8385" s="7" t="s">
        <v>2093</v>
      </c>
      <c r="C8385" s="9">
        <f t="shared" ca="1" si="260"/>
        <v>12</v>
      </c>
      <c r="D8385" s="9" t="s">
        <v>2116</v>
      </c>
      <c r="E8385" s="9" t="s">
        <v>2116</v>
      </c>
      <c r="F8385" s="10">
        <f t="shared" ca="1" si="261"/>
        <v>9.7293410967355276E-2</v>
      </c>
      <c r="G8385" s="3" t="str">
        <f>VLOOKUP(Table3[[#This Row],[PRODUCT ID]],Table1[[PRODUCT]:[SELLING PRICE]],1,FALSE)</f>
        <v>Product1041</v>
      </c>
      <c r="H8385" s="3" t="str">
        <f>VLOOKUP(Table3[[#This Row],[PRODUCT ID]],Table1[[PRODUCT]:[SELLING PRICE]],2,FALSE)</f>
        <v>Category4</v>
      </c>
      <c r="I8385" s="3" t="str">
        <f>VLOOKUP(Table3[[#This Row],[PRODUCT ID]],Table1[[PRODUCT]:[SELLING PRICE]],3,FALSE)</f>
        <v>Kg</v>
      </c>
      <c r="J8385" s="16">
        <f ca="1">VLOOKUP(Table3[[#This Row],[PRODUCT ID]],Table1[[PRODUCT]:[SELLING PRICE]],4,FALSE)</f>
        <v>111</v>
      </c>
      <c r="K8385" s="16">
        <f ca="1">VLOOKUP(Table3[[#This Row],[PRODUCT ID]],Table1[[PRODUCT]:[SELLING PRICE]],5,FALSE)</f>
        <v>88.197700732707318</v>
      </c>
      <c r="L8385" s="16">
        <f ca="1">J8385*Table3[[#This Row],[QUANTITY]]</f>
        <v>1332</v>
      </c>
      <c r="M8385" s="16">
        <f ca="1">K8385*Table3[[#This Row],[QUANTITY]]*(1-Table3[[#This Row],[DISCOUNT %]])</f>
        <v>955.39974706733062</v>
      </c>
      <c r="N8385" s="3">
        <f>DAY(Table3[[#This Row],[DATE]])</f>
        <v>15</v>
      </c>
      <c r="O8385" s="3" t="str">
        <f>TEXT(Table3[[#This Row],[DATE]],"mmm")</f>
        <v>Dec</v>
      </c>
      <c r="P8385" s="3">
        <f>YEAR(Table3[[#This Row],[DATE]])</f>
        <v>2043</v>
      </c>
    </row>
    <row r="8386" spans="1:16" x14ac:dyDescent="0.3">
      <c r="A8386" s="6">
        <v>52581</v>
      </c>
      <c r="B8386" s="7" t="s">
        <v>2094</v>
      </c>
      <c r="C8386" s="9">
        <f t="shared" ca="1" si="260"/>
        <v>8</v>
      </c>
      <c r="D8386" s="9" t="s">
        <v>2115</v>
      </c>
      <c r="E8386" s="9" t="s">
        <v>2118</v>
      </c>
      <c r="F8386" s="10">
        <f t="shared" ca="1" si="261"/>
        <v>1.5829372555168288E-2</v>
      </c>
      <c r="G8386" s="3" t="str">
        <f>VLOOKUP(Table3[[#This Row],[PRODUCT ID]],Table1[[PRODUCT]:[SELLING PRICE]],1,FALSE)</f>
        <v>Product1042</v>
      </c>
      <c r="H8386" s="3" t="str">
        <f>VLOOKUP(Table3[[#This Row],[PRODUCT ID]],Table1[[PRODUCT]:[SELLING PRICE]],2,FALSE)</f>
        <v>Category5</v>
      </c>
      <c r="I8386" s="3" t="str">
        <f>VLOOKUP(Table3[[#This Row],[PRODUCT ID]],Table1[[PRODUCT]:[SELLING PRICE]],3,FALSE)</f>
        <v>No</v>
      </c>
      <c r="J8386" s="16">
        <f ca="1">VLOOKUP(Table3[[#This Row],[PRODUCT ID]],Table1[[PRODUCT]:[SELLING PRICE]],4,FALSE)</f>
        <v>45</v>
      </c>
      <c r="K8386" s="16">
        <f ca="1">VLOOKUP(Table3[[#This Row],[PRODUCT ID]],Table1[[PRODUCT]:[SELLING PRICE]],5,FALSE)</f>
        <v>102.06895322831582</v>
      </c>
      <c r="L8386" s="16">
        <f ca="1">J8386*Table3[[#This Row],[QUANTITY]]</f>
        <v>360</v>
      </c>
      <c r="M8386" s="16">
        <f ca="1">K8386*Table3[[#This Row],[QUANTITY]]*(1-Table3[[#This Row],[DISCOUNT %]])</f>
        <v>803.62612593079018</v>
      </c>
      <c r="N8386" s="3">
        <f>DAY(Table3[[#This Row],[DATE]])</f>
        <v>16</v>
      </c>
      <c r="O8386" s="3" t="str">
        <f>TEXT(Table3[[#This Row],[DATE]],"mmm")</f>
        <v>Dec</v>
      </c>
      <c r="P8386" s="3">
        <f>YEAR(Table3[[#This Row],[DATE]])</f>
        <v>2043</v>
      </c>
    </row>
    <row r="8387" spans="1:16" x14ac:dyDescent="0.3">
      <c r="A8387" s="6">
        <v>52582</v>
      </c>
      <c r="B8387" s="7" t="s">
        <v>2095</v>
      </c>
      <c r="C8387" s="9">
        <f t="shared" ref="C8387:C8450" ca="1" si="262">RANDBETWEEN(1,15)</f>
        <v>7</v>
      </c>
      <c r="D8387" s="9" t="s">
        <v>2116</v>
      </c>
      <c r="E8387" s="9" t="s">
        <v>2116</v>
      </c>
      <c r="F8387" s="10">
        <f t="shared" ref="F8387:F8450" ca="1" si="263">RAND()*(0.1)</f>
        <v>2.5093043311927368E-2</v>
      </c>
      <c r="G8387" s="3" t="str">
        <f>VLOOKUP(Table3[[#This Row],[PRODUCT ID]],Table1[[PRODUCT]:[SELLING PRICE]],1,FALSE)</f>
        <v>Product1043</v>
      </c>
      <c r="H8387" s="3" t="str">
        <f>VLOOKUP(Table3[[#This Row],[PRODUCT ID]],Table1[[PRODUCT]:[SELLING PRICE]],2,FALSE)</f>
        <v>Category1</v>
      </c>
      <c r="I8387" s="3" t="str">
        <f>VLOOKUP(Table3[[#This Row],[PRODUCT ID]],Table1[[PRODUCT]:[SELLING PRICE]],3,FALSE)</f>
        <v>No</v>
      </c>
      <c r="J8387" s="16">
        <f ca="1">VLOOKUP(Table3[[#This Row],[PRODUCT ID]],Table1[[PRODUCT]:[SELLING PRICE]],4,FALSE)</f>
        <v>121</v>
      </c>
      <c r="K8387" s="16">
        <f ca="1">VLOOKUP(Table3[[#This Row],[PRODUCT ID]],Table1[[PRODUCT]:[SELLING PRICE]],5,FALSE)</f>
        <v>290.97250702719094</v>
      </c>
      <c r="L8387" s="16">
        <f ca="1">J8387*Table3[[#This Row],[QUANTITY]]</f>
        <v>847</v>
      </c>
      <c r="M8387" s="16">
        <f ca="1">K8387*Table3[[#This Row],[QUANTITY]]*(1-Table3[[#This Row],[DISCOUNT %]])</f>
        <v>1985.6978491404427</v>
      </c>
      <c r="N8387" s="3">
        <f>DAY(Table3[[#This Row],[DATE]])</f>
        <v>17</v>
      </c>
      <c r="O8387" s="3" t="str">
        <f>TEXT(Table3[[#This Row],[DATE]],"mmm")</f>
        <v>Dec</v>
      </c>
      <c r="P8387" s="3">
        <f>YEAR(Table3[[#This Row],[DATE]])</f>
        <v>2043</v>
      </c>
    </row>
    <row r="8388" spans="1:16" x14ac:dyDescent="0.3">
      <c r="A8388" s="6">
        <v>52583</v>
      </c>
      <c r="B8388" s="7" t="s">
        <v>2096</v>
      </c>
      <c r="C8388" s="9">
        <f t="shared" ca="1" si="262"/>
        <v>12</v>
      </c>
      <c r="D8388" s="9" t="s">
        <v>2117</v>
      </c>
      <c r="E8388" s="9" t="s">
        <v>2116</v>
      </c>
      <c r="F8388" s="10">
        <f t="shared" ca="1" si="263"/>
        <v>5.9172888736489876E-2</v>
      </c>
      <c r="G8388" s="3" t="str">
        <f>VLOOKUP(Table3[[#This Row],[PRODUCT ID]],Table1[[PRODUCT]:[SELLING PRICE]],1,FALSE)</f>
        <v>Product1044</v>
      </c>
      <c r="H8388" s="3" t="str">
        <f>VLOOKUP(Table3[[#This Row],[PRODUCT ID]],Table1[[PRODUCT]:[SELLING PRICE]],2,FALSE)</f>
        <v>Category2</v>
      </c>
      <c r="I8388" s="3" t="str">
        <f>VLOOKUP(Table3[[#This Row],[PRODUCT ID]],Table1[[PRODUCT]:[SELLING PRICE]],3,FALSE)</f>
        <v>Ft</v>
      </c>
      <c r="J8388" s="16">
        <f ca="1">VLOOKUP(Table3[[#This Row],[PRODUCT ID]],Table1[[PRODUCT]:[SELLING PRICE]],4,FALSE)</f>
        <v>222</v>
      </c>
      <c r="K8388" s="16">
        <f ca="1">VLOOKUP(Table3[[#This Row],[PRODUCT ID]],Table1[[PRODUCT]:[SELLING PRICE]],5,FALSE)</f>
        <v>126.0021220673046</v>
      </c>
      <c r="L8388" s="16">
        <f ca="1">J8388*Table3[[#This Row],[QUANTITY]]</f>
        <v>2664</v>
      </c>
      <c r="M8388" s="16">
        <f ca="1">K8388*Table3[[#This Row],[QUANTITY]]*(1-Table3[[#This Row],[DISCOUNT %]])</f>
        <v>1422.5545502118525</v>
      </c>
      <c r="N8388" s="3">
        <f>DAY(Table3[[#This Row],[DATE]])</f>
        <v>18</v>
      </c>
      <c r="O8388" s="3" t="str">
        <f>TEXT(Table3[[#This Row],[DATE]],"mmm")</f>
        <v>Dec</v>
      </c>
      <c r="P8388" s="3">
        <f>YEAR(Table3[[#This Row],[DATE]])</f>
        <v>2043</v>
      </c>
    </row>
    <row r="8389" spans="1:16" x14ac:dyDescent="0.3">
      <c r="A8389" s="6">
        <v>52584</v>
      </c>
      <c r="B8389" s="7" t="s">
        <v>2097</v>
      </c>
      <c r="C8389" s="9">
        <f t="shared" ca="1" si="262"/>
        <v>15</v>
      </c>
      <c r="D8389" s="9" t="s">
        <v>2115</v>
      </c>
      <c r="E8389" s="9" t="s">
        <v>2116</v>
      </c>
      <c r="F8389" s="10">
        <f t="shared" ca="1" si="263"/>
        <v>2.4048177025051045E-2</v>
      </c>
      <c r="G8389" s="3" t="str">
        <f>VLOOKUP(Table3[[#This Row],[PRODUCT ID]],Table1[[PRODUCT]:[SELLING PRICE]],1,FALSE)</f>
        <v>Product1045</v>
      </c>
      <c r="H8389" s="3" t="str">
        <f>VLOOKUP(Table3[[#This Row],[PRODUCT ID]],Table1[[PRODUCT]:[SELLING PRICE]],2,FALSE)</f>
        <v>Category3</v>
      </c>
      <c r="I8389" s="3" t="str">
        <f>VLOOKUP(Table3[[#This Row],[PRODUCT ID]],Table1[[PRODUCT]:[SELLING PRICE]],3,FALSE)</f>
        <v>No</v>
      </c>
      <c r="J8389" s="16">
        <f ca="1">VLOOKUP(Table3[[#This Row],[PRODUCT ID]],Table1[[PRODUCT]:[SELLING PRICE]],4,FALSE)</f>
        <v>119</v>
      </c>
      <c r="K8389" s="16">
        <f ca="1">VLOOKUP(Table3[[#This Row],[PRODUCT ID]],Table1[[PRODUCT]:[SELLING PRICE]],5,FALSE)</f>
        <v>223.48781789655234</v>
      </c>
      <c r="L8389" s="16">
        <f ca="1">J8389*Table3[[#This Row],[QUANTITY]]</f>
        <v>1785</v>
      </c>
      <c r="M8389" s="16">
        <f ca="1">K8389*Table3[[#This Row],[QUANTITY]]*(1-Table3[[#This Row],[DISCOUNT %]])</f>
        <v>3271.7001493325051</v>
      </c>
      <c r="N8389" s="3">
        <f>DAY(Table3[[#This Row],[DATE]])</f>
        <v>19</v>
      </c>
      <c r="O8389" s="3" t="str">
        <f>TEXT(Table3[[#This Row],[DATE]],"mmm")</f>
        <v>Dec</v>
      </c>
      <c r="P8389" s="3">
        <f>YEAR(Table3[[#This Row],[DATE]])</f>
        <v>2043</v>
      </c>
    </row>
    <row r="8390" spans="1:16" x14ac:dyDescent="0.3">
      <c r="A8390" s="6">
        <v>52585</v>
      </c>
      <c r="B8390" s="7" t="s">
        <v>2098</v>
      </c>
      <c r="C8390" s="9">
        <f t="shared" ca="1" si="262"/>
        <v>12</v>
      </c>
      <c r="D8390" s="9" t="s">
        <v>2115</v>
      </c>
      <c r="E8390" s="9" t="s">
        <v>2116</v>
      </c>
      <c r="F8390" s="10">
        <f t="shared" ca="1" si="263"/>
        <v>6.3391487598712618E-2</v>
      </c>
      <c r="G8390" s="3" t="str">
        <f>VLOOKUP(Table3[[#This Row],[PRODUCT ID]],Table1[[PRODUCT]:[SELLING PRICE]],1,FALSE)</f>
        <v>Product1046</v>
      </c>
      <c r="H8390" s="3" t="str">
        <f>VLOOKUP(Table3[[#This Row],[PRODUCT ID]],Table1[[PRODUCT]:[SELLING PRICE]],2,FALSE)</f>
        <v>Category4</v>
      </c>
      <c r="I8390" s="3" t="str">
        <f>VLOOKUP(Table3[[#This Row],[PRODUCT ID]],Table1[[PRODUCT]:[SELLING PRICE]],3,FALSE)</f>
        <v>Kg</v>
      </c>
      <c r="J8390" s="16">
        <f ca="1">VLOOKUP(Table3[[#This Row],[PRODUCT ID]],Table1[[PRODUCT]:[SELLING PRICE]],4,FALSE)</f>
        <v>125</v>
      </c>
      <c r="K8390" s="16">
        <f ca="1">VLOOKUP(Table3[[#This Row],[PRODUCT ID]],Table1[[PRODUCT]:[SELLING PRICE]],5,FALSE)</f>
        <v>107.64950851312561</v>
      </c>
      <c r="L8390" s="16">
        <f ca="1">J8390*Table3[[#This Row],[QUANTITY]]</f>
        <v>1500</v>
      </c>
      <c r="M8390" s="16">
        <f ca="1">K8390*Table3[[#This Row],[QUANTITY]]*(1-Table3[[#This Row],[DISCOUNT %]])</f>
        <v>1209.9053523504995</v>
      </c>
      <c r="N8390" s="3">
        <f>DAY(Table3[[#This Row],[DATE]])</f>
        <v>20</v>
      </c>
      <c r="O8390" s="3" t="str">
        <f>TEXT(Table3[[#This Row],[DATE]],"mmm")</f>
        <v>Dec</v>
      </c>
      <c r="P8390" s="3">
        <f>YEAR(Table3[[#This Row],[DATE]])</f>
        <v>2043</v>
      </c>
    </row>
    <row r="8391" spans="1:16" x14ac:dyDescent="0.3">
      <c r="A8391" s="6">
        <v>52586</v>
      </c>
      <c r="B8391" s="7" t="s">
        <v>2099</v>
      </c>
      <c r="C8391" s="9">
        <f t="shared" ca="1" si="262"/>
        <v>3</v>
      </c>
      <c r="D8391" s="9" t="s">
        <v>2115</v>
      </c>
      <c r="E8391" s="9" t="s">
        <v>2116</v>
      </c>
      <c r="F8391" s="10">
        <f t="shared" ca="1" si="263"/>
        <v>6.315797076002834E-2</v>
      </c>
      <c r="G8391" s="3" t="str">
        <f>VLOOKUP(Table3[[#This Row],[PRODUCT ID]],Table1[[PRODUCT]:[SELLING PRICE]],1,FALSE)</f>
        <v>Product1047</v>
      </c>
      <c r="H8391" s="3" t="str">
        <f>VLOOKUP(Table3[[#This Row],[PRODUCT ID]],Table1[[PRODUCT]:[SELLING PRICE]],2,FALSE)</f>
        <v>Category5</v>
      </c>
      <c r="I8391" s="3" t="str">
        <f>VLOOKUP(Table3[[#This Row],[PRODUCT ID]],Table1[[PRODUCT]:[SELLING PRICE]],3,FALSE)</f>
        <v>Kg</v>
      </c>
      <c r="J8391" s="16">
        <f ca="1">VLOOKUP(Table3[[#This Row],[PRODUCT ID]],Table1[[PRODUCT]:[SELLING PRICE]],4,FALSE)</f>
        <v>235</v>
      </c>
      <c r="K8391" s="16">
        <f ca="1">VLOOKUP(Table3[[#This Row],[PRODUCT ID]],Table1[[PRODUCT]:[SELLING PRICE]],5,FALSE)</f>
        <v>60.504322319681627</v>
      </c>
      <c r="L8391" s="16">
        <f ca="1">J8391*Table3[[#This Row],[QUANTITY]]</f>
        <v>705</v>
      </c>
      <c r="M8391" s="16">
        <f ca="1">K8391*Table3[[#This Row],[QUANTITY]]*(1-Table3[[#This Row],[DISCOUNT %]])</f>
        <v>170.04897629927953</v>
      </c>
      <c r="N8391" s="3">
        <f>DAY(Table3[[#This Row],[DATE]])</f>
        <v>21</v>
      </c>
      <c r="O8391" s="3" t="str">
        <f>TEXT(Table3[[#This Row],[DATE]],"mmm")</f>
        <v>Dec</v>
      </c>
      <c r="P8391" s="3">
        <f>YEAR(Table3[[#This Row],[DATE]])</f>
        <v>2043</v>
      </c>
    </row>
    <row r="8392" spans="1:16" x14ac:dyDescent="0.3">
      <c r="A8392" s="6">
        <v>52587</v>
      </c>
      <c r="B8392" s="7" t="s">
        <v>2100</v>
      </c>
      <c r="C8392" s="9">
        <f t="shared" ca="1" si="262"/>
        <v>5</v>
      </c>
      <c r="D8392" s="9" t="s">
        <v>2116</v>
      </c>
      <c r="E8392" s="9" t="s">
        <v>2118</v>
      </c>
      <c r="F8392" s="10">
        <f t="shared" ca="1" si="263"/>
        <v>3.8960995752550992E-2</v>
      </c>
      <c r="G8392" s="3" t="str">
        <f>VLOOKUP(Table3[[#This Row],[PRODUCT ID]],Table1[[PRODUCT]:[SELLING PRICE]],1,FALSE)</f>
        <v>Product1048</v>
      </c>
      <c r="H8392" s="3" t="str">
        <f>VLOOKUP(Table3[[#This Row],[PRODUCT ID]],Table1[[PRODUCT]:[SELLING PRICE]],2,FALSE)</f>
        <v>Category1</v>
      </c>
      <c r="I8392" s="3" t="str">
        <f>VLOOKUP(Table3[[#This Row],[PRODUCT ID]],Table1[[PRODUCT]:[SELLING PRICE]],3,FALSE)</f>
        <v>Lt</v>
      </c>
      <c r="J8392" s="16">
        <f ca="1">VLOOKUP(Table3[[#This Row],[PRODUCT ID]],Table1[[PRODUCT]:[SELLING PRICE]],4,FALSE)</f>
        <v>187</v>
      </c>
      <c r="K8392" s="16">
        <f ca="1">VLOOKUP(Table3[[#This Row],[PRODUCT ID]],Table1[[PRODUCT]:[SELLING PRICE]],5,FALSE)</f>
        <v>217.45866328193193</v>
      </c>
      <c r="L8392" s="16">
        <f ca="1">J8392*Table3[[#This Row],[QUANTITY]]</f>
        <v>935</v>
      </c>
      <c r="M8392" s="16">
        <f ca="1">K8392*Table3[[#This Row],[QUANTITY]]*(1-Table3[[#This Row],[DISCOUNT %]])</f>
        <v>1044.9312861272458</v>
      </c>
      <c r="N8392" s="3">
        <f>DAY(Table3[[#This Row],[DATE]])</f>
        <v>22</v>
      </c>
      <c r="O8392" s="3" t="str">
        <f>TEXT(Table3[[#This Row],[DATE]],"mmm")</f>
        <v>Dec</v>
      </c>
      <c r="P8392" s="3">
        <f>YEAR(Table3[[#This Row],[DATE]])</f>
        <v>2043</v>
      </c>
    </row>
    <row r="8393" spans="1:16" x14ac:dyDescent="0.3">
      <c r="A8393" s="6">
        <v>52588</v>
      </c>
      <c r="B8393" s="8" t="s">
        <v>2101</v>
      </c>
      <c r="C8393" s="9">
        <f t="shared" ca="1" si="262"/>
        <v>8</v>
      </c>
      <c r="D8393" s="9" t="s">
        <v>2116</v>
      </c>
      <c r="E8393" s="9" t="s">
        <v>2118</v>
      </c>
      <c r="F8393" s="10">
        <f t="shared" ca="1" si="263"/>
        <v>1.4047247572092525E-3</v>
      </c>
      <c r="G8393" s="3" t="str">
        <f>VLOOKUP(Table3[[#This Row],[PRODUCT ID]],Table1[[PRODUCT]:[SELLING PRICE]],1,FALSE)</f>
        <v>Product1049</v>
      </c>
      <c r="H8393" s="3" t="str">
        <f>VLOOKUP(Table3[[#This Row],[PRODUCT ID]],Table1[[PRODUCT]:[SELLING PRICE]],2,FALSE)</f>
        <v>Category2</v>
      </c>
      <c r="I8393" s="3" t="str">
        <f>VLOOKUP(Table3[[#This Row],[PRODUCT ID]],Table1[[PRODUCT]:[SELLING PRICE]],3,FALSE)</f>
        <v>Kg</v>
      </c>
      <c r="J8393" s="16">
        <f ca="1">VLOOKUP(Table3[[#This Row],[PRODUCT ID]],Table1[[PRODUCT]:[SELLING PRICE]],4,FALSE)</f>
        <v>44</v>
      </c>
      <c r="K8393" s="16">
        <f ca="1">VLOOKUP(Table3[[#This Row],[PRODUCT ID]],Table1[[PRODUCT]:[SELLING PRICE]],5,FALSE)</f>
        <v>187.92492400038654</v>
      </c>
      <c r="L8393" s="16">
        <f ca="1">J8393*Table3[[#This Row],[QUANTITY]]</f>
        <v>352</v>
      </c>
      <c r="M8393" s="16">
        <f ca="1">K8393*Table3[[#This Row],[QUANTITY]]*(1-Table3[[#This Row],[DISCOUNT %]])</f>
        <v>1501.2875296571724</v>
      </c>
      <c r="N8393" s="3">
        <f>DAY(Table3[[#This Row],[DATE]])</f>
        <v>23</v>
      </c>
      <c r="O8393" s="3" t="str">
        <f>TEXT(Table3[[#This Row],[DATE]],"mmm")</f>
        <v>Dec</v>
      </c>
      <c r="P8393" s="3">
        <f>YEAR(Table3[[#This Row],[DATE]])</f>
        <v>2043</v>
      </c>
    </row>
    <row r="8394" spans="1:16" x14ac:dyDescent="0.3">
      <c r="A8394" s="6">
        <v>52589</v>
      </c>
      <c r="B8394" s="7" t="s">
        <v>1053</v>
      </c>
      <c r="C8394" s="9">
        <f t="shared" ca="1" si="262"/>
        <v>7</v>
      </c>
      <c r="D8394" s="9" t="s">
        <v>2116</v>
      </c>
      <c r="E8394" s="9" t="s">
        <v>2116</v>
      </c>
      <c r="F8394" s="10">
        <f t="shared" ca="1" si="263"/>
        <v>6.6530661951108142E-2</v>
      </c>
      <c r="G8394" s="3" t="str">
        <f>VLOOKUP(Table3[[#This Row],[PRODUCT ID]],Table1[[PRODUCT]:[SELLING PRICE]],1,FALSE)</f>
        <v>Product1</v>
      </c>
      <c r="H8394" s="3" t="str">
        <f>VLOOKUP(Table3[[#This Row],[PRODUCT ID]],Table1[[PRODUCT]:[SELLING PRICE]],2,FALSE)</f>
        <v>Category1</v>
      </c>
      <c r="I8394" s="3" t="str">
        <f>VLOOKUP(Table3[[#This Row],[PRODUCT ID]],Table1[[PRODUCT]:[SELLING PRICE]],3,FALSE)</f>
        <v>Kg</v>
      </c>
      <c r="J8394" s="16">
        <f ca="1">VLOOKUP(Table3[[#This Row],[PRODUCT ID]],Table1[[PRODUCT]:[SELLING PRICE]],4,FALSE)</f>
        <v>26</v>
      </c>
      <c r="K8394" s="16">
        <f ca="1">VLOOKUP(Table3[[#This Row],[PRODUCT ID]],Table1[[PRODUCT]:[SELLING PRICE]],5,FALSE)</f>
        <v>143.96069654888763</v>
      </c>
      <c r="L8394" s="16">
        <f ca="1">J8394*Table3[[#This Row],[QUANTITY]]</f>
        <v>182</v>
      </c>
      <c r="M8394" s="16">
        <f ca="1">K8394*Table3[[#This Row],[QUANTITY]]*(1-Table3[[#This Row],[DISCOUNT %]])</f>
        <v>940.68027278783268</v>
      </c>
      <c r="N8394" s="3">
        <f>DAY(Table3[[#This Row],[DATE]])</f>
        <v>24</v>
      </c>
      <c r="O8394" s="3" t="str">
        <f>TEXT(Table3[[#This Row],[DATE]],"mmm")</f>
        <v>Dec</v>
      </c>
      <c r="P8394" s="3">
        <f>YEAR(Table3[[#This Row],[DATE]])</f>
        <v>2043</v>
      </c>
    </row>
    <row r="8395" spans="1:16" x14ac:dyDescent="0.3">
      <c r="A8395" s="6">
        <v>52590</v>
      </c>
      <c r="B8395" s="7" t="s">
        <v>1054</v>
      </c>
      <c r="C8395" s="9">
        <f t="shared" ca="1" si="262"/>
        <v>10</v>
      </c>
      <c r="D8395" s="9" t="s">
        <v>2115</v>
      </c>
      <c r="E8395" s="9" t="s">
        <v>2116</v>
      </c>
      <c r="F8395" s="10">
        <f t="shared" ca="1" si="263"/>
        <v>8.0713945321570502E-2</v>
      </c>
      <c r="G8395" s="3" t="str">
        <f>VLOOKUP(Table3[[#This Row],[PRODUCT ID]],Table1[[PRODUCT]:[SELLING PRICE]],1,FALSE)</f>
        <v>Product2</v>
      </c>
      <c r="H8395" s="3" t="str">
        <f>VLOOKUP(Table3[[#This Row],[PRODUCT ID]],Table1[[PRODUCT]:[SELLING PRICE]],2,FALSE)</f>
        <v>Category2</v>
      </c>
      <c r="I8395" s="3" t="str">
        <f>VLOOKUP(Table3[[#This Row],[PRODUCT ID]],Table1[[PRODUCT]:[SELLING PRICE]],3,FALSE)</f>
        <v>Kg</v>
      </c>
      <c r="J8395" s="16">
        <f ca="1">VLOOKUP(Table3[[#This Row],[PRODUCT ID]],Table1[[PRODUCT]:[SELLING PRICE]],4,FALSE)</f>
        <v>88</v>
      </c>
      <c r="K8395" s="16">
        <f ca="1">VLOOKUP(Table3[[#This Row],[PRODUCT ID]],Table1[[PRODUCT]:[SELLING PRICE]],5,FALSE)</f>
        <v>231.44910332675929</v>
      </c>
      <c r="L8395" s="16">
        <f ca="1">J8395*Table3[[#This Row],[QUANTITY]]</f>
        <v>880</v>
      </c>
      <c r="M8395" s="16">
        <f ca="1">K8395*Table3[[#This Row],[QUANTITY]]*(1-Table3[[#This Row],[DISCOUNT %]])</f>
        <v>2127.6793305611668</v>
      </c>
      <c r="N8395" s="3">
        <f>DAY(Table3[[#This Row],[DATE]])</f>
        <v>25</v>
      </c>
      <c r="O8395" s="3" t="str">
        <f>TEXT(Table3[[#This Row],[DATE]],"mmm")</f>
        <v>Dec</v>
      </c>
      <c r="P8395" s="3">
        <f>YEAR(Table3[[#This Row],[DATE]])</f>
        <v>2043</v>
      </c>
    </row>
    <row r="8396" spans="1:16" x14ac:dyDescent="0.3">
      <c r="A8396" s="6">
        <v>52591</v>
      </c>
      <c r="B8396" s="7" t="s">
        <v>1055</v>
      </c>
      <c r="C8396" s="9">
        <f t="shared" ca="1" si="262"/>
        <v>10</v>
      </c>
      <c r="D8396" s="9" t="s">
        <v>2117</v>
      </c>
      <c r="E8396" s="9" t="s">
        <v>2116</v>
      </c>
      <c r="F8396" s="10">
        <f t="shared" ca="1" si="263"/>
        <v>5.8043034490387627E-2</v>
      </c>
      <c r="G8396" s="3" t="str">
        <f>VLOOKUP(Table3[[#This Row],[PRODUCT ID]],Table1[[PRODUCT]:[SELLING PRICE]],1,FALSE)</f>
        <v>Product3</v>
      </c>
      <c r="H8396" s="3" t="str">
        <f>VLOOKUP(Table3[[#This Row],[PRODUCT ID]],Table1[[PRODUCT]:[SELLING PRICE]],2,FALSE)</f>
        <v>Category3</v>
      </c>
      <c r="I8396" s="3" t="str">
        <f>VLOOKUP(Table3[[#This Row],[PRODUCT ID]],Table1[[PRODUCT]:[SELLING PRICE]],3,FALSE)</f>
        <v>Lt</v>
      </c>
      <c r="J8396" s="16">
        <f ca="1">VLOOKUP(Table3[[#This Row],[PRODUCT ID]],Table1[[PRODUCT]:[SELLING PRICE]],4,FALSE)</f>
        <v>150</v>
      </c>
      <c r="K8396" s="16">
        <f ca="1">VLOOKUP(Table3[[#This Row],[PRODUCT ID]],Table1[[PRODUCT]:[SELLING PRICE]],5,FALSE)</f>
        <v>23.853807427812875</v>
      </c>
      <c r="L8396" s="16">
        <f ca="1">J8396*Table3[[#This Row],[QUANTITY]]</f>
        <v>1500</v>
      </c>
      <c r="M8396" s="16">
        <f ca="1">K8396*Table3[[#This Row],[QUANTITY]]*(1-Table3[[#This Row],[DISCOUNT %]])</f>
        <v>224.6926006055327</v>
      </c>
      <c r="N8396" s="3">
        <f>DAY(Table3[[#This Row],[DATE]])</f>
        <v>26</v>
      </c>
      <c r="O8396" s="3" t="str">
        <f>TEXT(Table3[[#This Row],[DATE]],"mmm")</f>
        <v>Dec</v>
      </c>
      <c r="P8396" s="3">
        <f>YEAR(Table3[[#This Row],[DATE]])</f>
        <v>2043</v>
      </c>
    </row>
    <row r="8397" spans="1:16" x14ac:dyDescent="0.3">
      <c r="A8397" s="6">
        <v>52592</v>
      </c>
      <c r="B8397" s="7" t="s">
        <v>1056</v>
      </c>
      <c r="C8397" s="9">
        <f t="shared" ca="1" si="262"/>
        <v>13</v>
      </c>
      <c r="D8397" s="9" t="s">
        <v>2117</v>
      </c>
      <c r="E8397" s="9" t="s">
        <v>2116</v>
      </c>
      <c r="F8397" s="10">
        <f t="shared" ca="1" si="263"/>
        <v>5.1441475658420679E-2</v>
      </c>
      <c r="G8397" s="3" t="str">
        <f>VLOOKUP(Table3[[#This Row],[PRODUCT ID]],Table1[[PRODUCT]:[SELLING PRICE]],1,FALSE)</f>
        <v>Product4</v>
      </c>
      <c r="H8397" s="3" t="str">
        <f>VLOOKUP(Table3[[#This Row],[PRODUCT ID]],Table1[[PRODUCT]:[SELLING PRICE]],2,FALSE)</f>
        <v>Category4</v>
      </c>
      <c r="I8397" s="3" t="str">
        <f>VLOOKUP(Table3[[#This Row],[PRODUCT ID]],Table1[[PRODUCT]:[SELLING PRICE]],3,FALSE)</f>
        <v>Kg</v>
      </c>
      <c r="J8397" s="16">
        <f ca="1">VLOOKUP(Table3[[#This Row],[PRODUCT ID]],Table1[[PRODUCT]:[SELLING PRICE]],4,FALSE)</f>
        <v>108</v>
      </c>
      <c r="K8397" s="16">
        <f ca="1">VLOOKUP(Table3[[#This Row],[PRODUCT ID]],Table1[[PRODUCT]:[SELLING PRICE]],5,FALSE)</f>
        <v>262.91050886369794</v>
      </c>
      <c r="L8397" s="16">
        <f ca="1">J8397*Table3[[#This Row],[QUANTITY]]</f>
        <v>1404</v>
      </c>
      <c r="M8397" s="16">
        <f ca="1">K8397*Table3[[#This Row],[QUANTITY]]*(1-Table3[[#This Row],[DISCOUNT %]])</f>
        <v>3242.018056181359</v>
      </c>
      <c r="N8397" s="3">
        <f>DAY(Table3[[#This Row],[DATE]])</f>
        <v>27</v>
      </c>
      <c r="O8397" s="3" t="str">
        <f>TEXT(Table3[[#This Row],[DATE]],"mmm")</f>
        <v>Dec</v>
      </c>
      <c r="P8397" s="3">
        <f>YEAR(Table3[[#This Row],[DATE]])</f>
        <v>2043</v>
      </c>
    </row>
    <row r="8398" spans="1:16" x14ac:dyDescent="0.3">
      <c r="A8398" s="6">
        <v>52593</v>
      </c>
      <c r="B8398" s="7" t="s">
        <v>1057</v>
      </c>
      <c r="C8398" s="9">
        <f t="shared" ca="1" si="262"/>
        <v>1</v>
      </c>
      <c r="D8398" s="9" t="s">
        <v>2116</v>
      </c>
      <c r="E8398" s="9" t="s">
        <v>2118</v>
      </c>
      <c r="F8398" s="10">
        <f t="shared" ca="1" si="263"/>
        <v>3.8047492725948664E-2</v>
      </c>
      <c r="G8398" s="3" t="str">
        <f>VLOOKUP(Table3[[#This Row],[PRODUCT ID]],Table1[[PRODUCT]:[SELLING PRICE]],1,FALSE)</f>
        <v>Product5</v>
      </c>
      <c r="H8398" s="3" t="str">
        <f>VLOOKUP(Table3[[#This Row],[PRODUCT ID]],Table1[[PRODUCT]:[SELLING PRICE]],2,FALSE)</f>
        <v>Category5</v>
      </c>
      <c r="I8398" s="3" t="str">
        <f>VLOOKUP(Table3[[#This Row],[PRODUCT ID]],Table1[[PRODUCT]:[SELLING PRICE]],3,FALSE)</f>
        <v>Lt</v>
      </c>
      <c r="J8398" s="16">
        <f ca="1">VLOOKUP(Table3[[#This Row],[PRODUCT ID]],Table1[[PRODUCT]:[SELLING PRICE]],4,FALSE)</f>
        <v>135</v>
      </c>
      <c r="K8398" s="16">
        <f ca="1">VLOOKUP(Table3[[#This Row],[PRODUCT ID]],Table1[[PRODUCT]:[SELLING PRICE]],5,FALSE)</f>
        <v>178.61044405516915</v>
      </c>
      <c r="L8398" s="16">
        <f ca="1">J8398*Table3[[#This Row],[QUANTITY]]</f>
        <v>135</v>
      </c>
      <c r="M8398" s="16">
        <f ca="1">K8398*Table3[[#This Row],[QUANTITY]]*(1-Table3[[#This Row],[DISCOUNT %]])</f>
        <v>171.81476448420165</v>
      </c>
      <c r="N8398" s="3">
        <f>DAY(Table3[[#This Row],[DATE]])</f>
        <v>28</v>
      </c>
      <c r="O8398" s="3" t="str">
        <f>TEXT(Table3[[#This Row],[DATE]],"mmm")</f>
        <v>Dec</v>
      </c>
      <c r="P8398" s="3">
        <f>YEAR(Table3[[#This Row],[DATE]])</f>
        <v>2043</v>
      </c>
    </row>
    <row r="8399" spans="1:16" x14ac:dyDescent="0.3">
      <c r="A8399" s="6">
        <v>52594</v>
      </c>
      <c r="B8399" s="7" t="s">
        <v>1058</v>
      </c>
      <c r="C8399" s="9">
        <f t="shared" ca="1" si="262"/>
        <v>4</v>
      </c>
      <c r="D8399" s="9" t="s">
        <v>2116</v>
      </c>
      <c r="E8399" s="9" t="s">
        <v>2116</v>
      </c>
      <c r="F8399" s="10">
        <f t="shared" ca="1" si="263"/>
        <v>7.3878199120327961E-2</v>
      </c>
      <c r="G8399" s="3" t="str">
        <f>VLOOKUP(Table3[[#This Row],[PRODUCT ID]],Table1[[PRODUCT]:[SELLING PRICE]],1,FALSE)</f>
        <v>Product6</v>
      </c>
      <c r="H8399" s="3" t="str">
        <f>VLOOKUP(Table3[[#This Row],[PRODUCT ID]],Table1[[PRODUCT]:[SELLING PRICE]],2,FALSE)</f>
        <v>Category1</v>
      </c>
      <c r="I8399" s="3" t="str">
        <f>VLOOKUP(Table3[[#This Row],[PRODUCT ID]],Table1[[PRODUCT]:[SELLING PRICE]],3,FALSE)</f>
        <v>Ft</v>
      </c>
      <c r="J8399" s="16">
        <f ca="1">VLOOKUP(Table3[[#This Row],[PRODUCT ID]],Table1[[PRODUCT]:[SELLING PRICE]],4,FALSE)</f>
        <v>24</v>
      </c>
      <c r="K8399" s="16">
        <f ca="1">VLOOKUP(Table3[[#This Row],[PRODUCT ID]],Table1[[PRODUCT]:[SELLING PRICE]],5,FALSE)</f>
        <v>314.30065147914587</v>
      </c>
      <c r="L8399" s="16">
        <f ca="1">J8399*Table3[[#This Row],[QUANTITY]]</f>
        <v>96</v>
      </c>
      <c r="M8399" s="16">
        <f ca="1">K8399*Table3[[#This Row],[QUANTITY]]*(1-Table3[[#This Row],[DISCOUNT %]])</f>
        <v>1164.3227414620828</v>
      </c>
      <c r="N8399" s="3">
        <f>DAY(Table3[[#This Row],[DATE]])</f>
        <v>29</v>
      </c>
      <c r="O8399" s="3" t="str">
        <f>TEXT(Table3[[#This Row],[DATE]],"mmm")</f>
        <v>Dec</v>
      </c>
      <c r="P8399" s="3">
        <f>YEAR(Table3[[#This Row],[DATE]])</f>
        <v>2043</v>
      </c>
    </row>
    <row r="8400" spans="1:16" x14ac:dyDescent="0.3">
      <c r="A8400" s="6">
        <v>52595</v>
      </c>
      <c r="B8400" s="7" t="s">
        <v>1059</v>
      </c>
      <c r="C8400" s="9">
        <f t="shared" ca="1" si="262"/>
        <v>2</v>
      </c>
      <c r="D8400" s="9" t="s">
        <v>2116</v>
      </c>
      <c r="E8400" s="9" t="s">
        <v>2116</v>
      </c>
      <c r="F8400" s="10">
        <f t="shared" ca="1" si="263"/>
        <v>3.3079556946230285E-2</v>
      </c>
      <c r="G8400" s="3" t="str">
        <f>VLOOKUP(Table3[[#This Row],[PRODUCT ID]],Table1[[PRODUCT]:[SELLING PRICE]],1,FALSE)</f>
        <v>Product7</v>
      </c>
      <c r="H8400" s="3" t="str">
        <f>VLOOKUP(Table3[[#This Row],[PRODUCT ID]],Table1[[PRODUCT]:[SELLING PRICE]],2,FALSE)</f>
        <v>Category2</v>
      </c>
      <c r="I8400" s="3" t="str">
        <f>VLOOKUP(Table3[[#This Row],[PRODUCT ID]],Table1[[PRODUCT]:[SELLING PRICE]],3,FALSE)</f>
        <v>Kg</v>
      </c>
      <c r="J8400" s="16">
        <f ca="1">VLOOKUP(Table3[[#This Row],[PRODUCT ID]],Table1[[PRODUCT]:[SELLING PRICE]],4,FALSE)</f>
        <v>116</v>
      </c>
      <c r="K8400" s="16">
        <f ca="1">VLOOKUP(Table3[[#This Row],[PRODUCT ID]],Table1[[PRODUCT]:[SELLING PRICE]],5,FALSE)</f>
        <v>75.374365149541063</v>
      </c>
      <c r="L8400" s="16">
        <f ca="1">J8400*Table3[[#This Row],[QUANTITY]]</f>
        <v>232</v>
      </c>
      <c r="M8400" s="16">
        <f ca="1">K8400*Table3[[#This Row],[QUANTITY]]*(1-Table3[[#This Row],[DISCOUNT %]])</f>
        <v>145.76202909058173</v>
      </c>
      <c r="N8400" s="3">
        <f>DAY(Table3[[#This Row],[DATE]])</f>
        <v>30</v>
      </c>
      <c r="O8400" s="3" t="str">
        <f>TEXT(Table3[[#This Row],[DATE]],"mmm")</f>
        <v>Dec</v>
      </c>
      <c r="P8400" s="3">
        <f>YEAR(Table3[[#This Row],[DATE]])</f>
        <v>2043</v>
      </c>
    </row>
    <row r="8401" spans="1:16" x14ac:dyDescent="0.3">
      <c r="A8401" s="6">
        <v>52596</v>
      </c>
      <c r="B8401" s="7" t="s">
        <v>1060</v>
      </c>
      <c r="C8401" s="9">
        <f t="shared" ca="1" si="262"/>
        <v>13</v>
      </c>
      <c r="D8401" s="9" t="s">
        <v>2116</v>
      </c>
      <c r="E8401" s="9" t="s">
        <v>2116</v>
      </c>
      <c r="F8401" s="10">
        <f t="shared" ca="1" si="263"/>
        <v>9.3413266214075977E-3</v>
      </c>
      <c r="G8401" s="3" t="str">
        <f>VLOOKUP(Table3[[#This Row],[PRODUCT ID]],Table1[[PRODUCT]:[SELLING PRICE]],1,FALSE)</f>
        <v>Product8</v>
      </c>
      <c r="H8401" s="3" t="str">
        <f>VLOOKUP(Table3[[#This Row],[PRODUCT ID]],Table1[[PRODUCT]:[SELLING PRICE]],2,FALSE)</f>
        <v>Category3</v>
      </c>
      <c r="I8401" s="3" t="str">
        <f>VLOOKUP(Table3[[#This Row],[PRODUCT ID]],Table1[[PRODUCT]:[SELLING PRICE]],3,FALSE)</f>
        <v>No</v>
      </c>
      <c r="J8401" s="16">
        <f ca="1">VLOOKUP(Table3[[#This Row],[PRODUCT ID]],Table1[[PRODUCT]:[SELLING PRICE]],4,FALSE)</f>
        <v>240</v>
      </c>
      <c r="K8401" s="16">
        <f ca="1">VLOOKUP(Table3[[#This Row],[PRODUCT ID]],Table1[[PRODUCT]:[SELLING PRICE]],5,FALSE)</f>
        <v>129.77114950175388</v>
      </c>
      <c r="L8401" s="16">
        <f ca="1">J8401*Table3[[#This Row],[QUANTITY]]</f>
        <v>3120</v>
      </c>
      <c r="M8401" s="16">
        <f ca="1">K8401*Table3[[#This Row],[QUANTITY]]*(1-Table3[[#This Row],[DISCOUNT %]])</f>
        <v>1671.2658925068922</v>
      </c>
      <c r="N8401" s="3">
        <f>DAY(Table3[[#This Row],[DATE]])</f>
        <v>31</v>
      </c>
      <c r="O8401" s="3" t="str">
        <f>TEXT(Table3[[#This Row],[DATE]],"mmm")</f>
        <v>Dec</v>
      </c>
      <c r="P8401" s="3">
        <f>YEAR(Table3[[#This Row],[DATE]])</f>
        <v>2043</v>
      </c>
    </row>
    <row r="8402" spans="1:16" x14ac:dyDescent="0.3">
      <c r="A8402" s="6">
        <v>52597</v>
      </c>
      <c r="B8402" s="7" t="s">
        <v>1061</v>
      </c>
      <c r="C8402" s="9">
        <f t="shared" ca="1" si="262"/>
        <v>11</v>
      </c>
      <c r="D8402" s="9" t="s">
        <v>2115</v>
      </c>
      <c r="E8402" s="9" t="s">
        <v>2116</v>
      </c>
      <c r="F8402" s="10">
        <f t="shared" ca="1" si="263"/>
        <v>9.1339957938633323E-2</v>
      </c>
      <c r="G8402" s="3" t="str">
        <f>VLOOKUP(Table3[[#This Row],[PRODUCT ID]],Table1[[PRODUCT]:[SELLING PRICE]],1,FALSE)</f>
        <v>Product9</v>
      </c>
      <c r="H8402" s="3" t="str">
        <f>VLOOKUP(Table3[[#This Row],[PRODUCT ID]],Table1[[PRODUCT]:[SELLING PRICE]],2,FALSE)</f>
        <v>Category4</v>
      </c>
      <c r="I8402" s="3" t="str">
        <f>VLOOKUP(Table3[[#This Row],[PRODUCT ID]],Table1[[PRODUCT]:[SELLING PRICE]],3,FALSE)</f>
        <v>No</v>
      </c>
      <c r="J8402" s="16">
        <f ca="1">VLOOKUP(Table3[[#This Row],[PRODUCT ID]],Table1[[PRODUCT]:[SELLING PRICE]],4,FALSE)</f>
        <v>240</v>
      </c>
      <c r="K8402" s="16">
        <f ca="1">VLOOKUP(Table3[[#This Row],[PRODUCT ID]],Table1[[PRODUCT]:[SELLING PRICE]],5,FALSE)</f>
        <v>266.34513729896543</v>
      </c>
      <c r="L8402" s="16">
        <f ca="1">J8402*Table3[[#This Row],[QUANTITY]]</f>
        <v>2640</v>
      </c>
      <c r="M8402" s="16">
        <f ca="1">K8402*Table3[[#This Row],[QUANTITY]]*(1-Table3[[#This Row],[DISCOUNT %]])</f>
        <v>2662.1890202701024</v>
      </c>
      <c r="N8402" s="3">
        <f>DAY(Table3[[#This Row],[DATE]])</f>
        <v>1</v>
      </c>
      <c r="O8402" s="3" t="str">
        <f>TEXT(Table3[[#This Row],[DATE]],"mmm")</f>
        <v>Jan</v>
      </c>
      <c r="P8402" s="3">
        <f>YEAR(Table3[[#This Row],[DATE]])</f>
        <v>2044</v>
      </c>
    </row>
    <row r="8403" spans="1:16" x14ac:dyDescent="0.3">
      <c r="A8403" s="6">
        <v>52598</v>
      </c>
      <c r="B8403" s="7" t="s">
        <v>1062</v>
      </c>
      <c r="C8403" s="9">
        <f t="shared" ca="1" si="262"/>
        <v>15</v>
      </c>
      <c r="D8403" s="9" t="s">
        <v>2116</v>
      </c>
      <c r="E8403" s="9" t="s">
        <v>2116</v>
      </c>
      <c r="F8403" s="10">
        <f t="shared" ca="1" si="263"/>
        <v>8.923655699861999E-3</v>
      </c>
      <c r="G8403" s="3" t="str">
        <f>VLOOKUP(Table3[[#This Row],[PRODUCT ID]],Table1[[PRODUCT]:[SELLING PRICE]],1,FALSE)</f>
        <v>Product10</v>
      </c>
      <c r="H8403" s="3" t="str">
        <f>VLOOKUP(Table3[[#This Row],[PRODUCT ID]],Table1[[PRODUCT]:[SELLING PRICE]],2,FALSE)</f>
        <v>Category5</v>
      </c>
      <c r="I8403" s="3" t="str">
        <f>VLOOKUP(Table3[[#This Row],[PRODUCT ID]],Table1[[PRODUCT]:[SELLING PRICE]],3,FALSE)</f>
        <v>Ft</v>
      </c>
      <c r="J8403" s="16">
        <f ca="1">VLOOKUP(Table3[[#This Row],[PRODUCT ID]],Table1[[PRODUCT]:[SELLING PRICE]],4,FALSE)</f>
        <v>21</v>
      </c>
      <c r="K8403" s="16">
        <f ca="1">VLOOKUP(Table3[[#This Row],[PRODUCT ID]],Table1[[PRODUCT]:[SELLING PRICE]],5,FALSE)</f>
        <v>156.00056587947853</v>
      </c>
      <c r="L8403" s="16">
        <f ca="1">J8403*Table3[[#This Row],[QUANTITY]]</f>
        <v>315</v>
      </c>
      <c r="M8403" s="16">
        <f ca="1">K8403*Table3[[#This Row],[QUANTITY]]*(1-Table3[[#This Row],[DISCOUNT %]])</f>
        <v>2319.1270581087965</v>
      </c>
      <c r="N8403" s="3">
        <f>DAY(Table3[[#This Row],[DATE]])</f>
        <v>2</v>
      </c>
      <c r="O8403" s="3" t="str">
        <f>TEXT(Table3[[#This Row],[DATE]],"mmm")</f>
        <v>Jan</v>
      </c>
      <c r="P8403" s="3">
        <f>YEAR(Table3[[#This Row],[DATE]])</f>
        <v>2044</v>
      </c>
    </row>
    <row r="8404" spans="1:16" x14ac:dyDescent="0.3">
      <c r="A8404" s="6">
        <v>52599</v>
      </c>
      <c r="B8404" s="7" t="s">
        <v>1063</v>
      </c>
      <c r="C8404" s="9">
        <f t="shared" ca="1" si="262"/>
        <v>9</v>
      </c>
      <c r="D8404" s="9" t="s">
        <v>2117</v>
      </c>
      <c r="E8404" s="9" t="s">
        <v>2118</v>
      </c>
      <c r="F8404" s="10">
        <f t="shared" ca="1" si="263"/>
        <v>4.9897019715420356E-2</v>
      </c>
      <c r="G8404" s="3" t="str">
        <f>VLOOKUP(Table3[[#This Row],[PRODUCT ID]],Table1[[PRODUCT]:[SELLING PRICE]],1,FALSE)</f>
        <v>Product11</v>
      </c>
      <c r="H8404" s="3" t="str">
        <f>VLOOKUP(Table3[[#This Row],[PRODUCT ID]],Table1[[PRODUCT]:[SELLING PRICE]],2,FALSE)</f>
        <v>Category1</v>
      </c>
      <c r="I8404" s="3" t="str">
        <f>VLOOKUP(Table3[[#This Row],[PRODUCT ID]],Table1[[PRODUCT]:[SELLING PRICE]],3,FALSE)</f>
        <v>No</v>
      </c>
      <c r="J8404" s="16">
        <f ca="1">VLOOKUP(Table3[[#This Row],[PRODUCT ID]],Table1[[PRODUCT]:[SELLING PRICE]],4,FALSE)</f>
        <v>24</v>
      </c>
      <c r="K8404" s="16">
        <f ca="1">VLOOKUP(Table3[[#This Row],[PRODUCT ID]],Table1[[PRODUCT]:[SELLING PRICE]],5,FALSE)</f>
        <v>25.769088182129277</v>
      </c>
      <c r="L8404" s="16">
        <f ca="1">J8404*Table3[[#This Row],[QUANTITY]]</f>
        <v>216</v>
      </c>
      <c r="M8404" s="16">
        <f ca="1">K8404*Table3[[#This Row],[QUANTITY]]*(1-Table3[[#This Row],[DISCOUNT %]])</f>
        <v>220.34958732951449</v>
      </c>
      <c r="N8404" s="3">
        <f>DAY(Table3[[#This Row],[DATE]])</f>
        <v>3</v>
      </c>
      <c r="O8404" s="3" t="str">
        <f>TEXT(Table3[[#This Row],[DATE]],"mmm")</f>
        <v>Jan</v>
      </c>
      <c r="P8404" s="3">
        <f>YEAR(Table3[[#This Row],[DATE]])</f>
        <v>2044</v>
      </c>
    </row>
    <row r="8405" spans="1:16" x14ac:dyDescent="0.3">
      <c r="A8405" s="6">
        <v>52600</v>
      </c>
      <c r="B8405" s="7" t="s">
        <v>1064</v>
      </c>
      <c r="C8405" s="9">
        <f t="shared" ca="1" si="262"/>
        <v>15</v>
      </c>
      <c r="D8405" s="9" t="s">
        <v>2115</v>
      </c>
      <c r="E8405" s="9" t="s">
        <v>2118</v>
      </c>
      <c r="F8405" s="10">
        <f t="shared" ca="1" si="263"/>
        <v>1.3608979626602735E-2</v>
      </c>
      <c r="G8405" s="3" t="str">
        <f>VLOOKUP(Table3[[#This Row],[PRODUCT ID]],Table1[[PRODUCT]:[SELLING PRICE]],1,FALSE)</f>
        <v>Product12</v>
      </c>
      <c r="H8405" s="3" t="str">
        <f>VLOOKUP(Table3[[#This Row],[PRODUCT ID]],Table1[[PRODUCT]:[SELLING PRICE]],2,FALSE)</f>
        <v>Category2</v>
      </c>
      <c r="I8405" s="3" t="str">
        <f>VLOOKUP(Table3[[#This Row],[PRODUCT ID]],Table1[[PRODUCT]:[SELLING PRICE]],3,FALSE)</f>
        <v>Kg</v>
      </c>
      <c r="J8405" s="16">
        <f ca="1">VLOOKUP(Table3[[#This Row],[PRODUCT ID]],Table1[[PRODUCT]:[SELLING PRICE]],4,FALSE)</f>
        <v>66</v>
      </c>
      <c r="K8405" s="16">
        <f ca="1">VLOOKUP(Table3[[#This Row],[PRODUCT ID]],Table1[[PRODUCT]:[SELLING PRICE]],5,FALSE)</f>
        <v>222.07923466287838</v>
      </c>
      <c r="L8405" s="16">
        <f ca="1">J8405*Table3[[#This Row],[QUANTITY]]</f>
        <v>990</v>
      </c>
      <c r="M8405" s="16">
        <f ca="1">K8405*Table3[[#This Row],[QUANTITY]]*(1-Table3[[#This Row],[DISCOUNT %]])</f>
        <v>3285.8544432428962</v>
      </c>
      <c r="N8405" s="3">
        <f>DAY(Table3[[#This Row],[DATE]])</f>
        <v>4</v>
      </c>
      <c r="O8405" s="3" t="str">
        <f>TEXT(Table3[[#This Row],[DATE]],"mmm")</f>
        <v>Jan</v>
      </c>
      <c r="P8405" s="3">
        <f>YEAR(Table3[[#This Row],[DATE]])</f>
        <v>2044</v>
      </c>
    </row>
    <row r="8406" spans="1:16" x14ac:dyDescent="0.3">
      <c r="A8406" s="6">
        <v>52601</v>
      </c>
      <c r="B8406" s="7" t="s">
        <v>1065</v>
      </c>
      <c r="C8406" s="9">
        <f t="shared" ca="1" si="262"/>
        <v>2</v>
      </c>
      <c r="D8406" s="9" t="s">
        <v>2115</v>
      </c>
      <c r="E8406" s="9" t="s">
        <v>2116</v>
      </c>
      <c r="F8406" s="10">
        <f t="shared" ca="1" si="263"/>
        <v>6.5160162061571256E-2</v>
      </c>
      <c r="G8406" s="3" t="str">
        <f>VLOOKUP(Table3[[#This Row],[PRODUCT ID]],Table1[[PRODUCT]:[SELLING PRICE]],1,FALSE)</f>
        <v>Product13</v>
      </c>
      <c r="H8406" s="3" t="str">
        <f>VLOOKUP(Table3[[#This Row],[PRODUCT ID]],Table1[[PRODUCT]:[SELLING PRICE]],2,FALSE)</f>
        <v>Category3</v>
      </c>
      <c r="I8406" s="3" t="str">
        <f>VLOOKUP(Table3[[#This Row],[PRODUCT ID]],Table1[[PRODUCT]:[SELLING PRICE]],3,FALSE)</f>
        <v>Kg</v>
      </c>
      <c r="J8406" s="16">
        <f ca="1">VLOOKUP(Table3[[#This Row],[PRODUCT ID]],Table1[[PRODUCT]:[SELLING PRICE]],4,FALSE)</f>
        <v>158</v>
      </c>
      <c r="K8406" s="16">
        <f ca="1">VLOOKUP(Table3[[#This Row],[PRODUCT ID]],Table1[[PRODUCT]:[SELLING PRICE]],5,FALSE)</f>
        <v>200.4647852548045</v>
      </c>
      <c r="L8406" s="16">
        <f ca="1">J8406*Table3[[#This Row],[QUANTITY]]</f>
        <v>316</v>
      </c>
      <c r="M8406" s="16">
        <f ca="1">K8406*Table3[[#This Row],[QUANTITY]]*(1-Table3[[#This Row],[DISCOUNT %]])</f>
        <v>374.80493471992668</v>
      </c>
      <c r="N8406" s="3">
        <f>DAY(Table3[[#This Row],[DATE]])</f>
        <v>5</v>
      </c>
      <c r="O8406" s="3" t="str">
        <f>TEXT(Table3[[#This Row],[DATE]],"mmm")</f>
        <v>Jan</v>
      </c>
      <c r="P8406" s="3">
        <f>YEAR(Table3[[#This Row],[DATE]])</f>
        <v>2044</v>
      </c>
    </row>
    <row r="8407" spans="1:16" x14ac:dyDescent="0.3">
      <c r="A8407" s="6">
        <v>52602</v>
      </c>
      <c r="B8407" s="7" t="s">
        <v>1066</v>
      </c>
      <c r="C8407" s="9">
        <f t="shared" ca="1" si="262"/>
        <v>6</v>
      </c>
      <c r="D8407" s="9" t="s">
        <v>2115</v>
      </c>
      <c r="E8407" s="9" t="s">
        <v>2116</v>
      </c>
      <c r="F8407" s="10">
        <f t="shared" ca="1" si="263"/>
        <v>1.4742265218268958E-2</v>
      </c>
      <c r="G8407" s="3" t="str">
        <f>VLOOKUP(Table3[[#This Row],[PRODUCT ID]],Table1[[PRODUCT]:[SELLING PRICE]],1,FALSE)</f>
        <v>Product14</v>
      </c>
      <c r="H8407" s="3" t="str">
        <f>VLOOKUP(Table3[[#This Row],[PRODUCT ID]],Table1[[PRODUCT]:[SELLING PRICE]],2,FALSE)</f>
        <v>Category4</v>
      </c>
      <c r="I8407" s="3" t="str">
        <f>VLOOKUP(Table3[[#This Row],[PRODUCT ID]],Table1[[PRODUCT]:[SELLING PRICE]],3,FALSE)</f>
        <v>Lt</v>
      </c>
      <c r="J8407" s="16">
        <f ca="1">VLOOKUP(Table3[[#This Row],[PRODUCT ID]],Table1[[PRODUCT]:[SELLING PRICE]],4,FALSE)</f>
        <v>221</v>
      </c>
      <c r="K8407" s="16">
        <f ca="1">VLOOKUP(Table3[[#This Row],[PRODUCT ID]],Table1[[PRODUCT]:[SELLING PRICE]],5,FALSE)</f>
        <v>283.73476637718295</v>
      </c>
      <c r="L8407" s="16">
        <f ca="1">J8407*Table3[[#This Row],[QUANTITY]]</f>
        <v>1326</v>
      </c>
      <c r="M8407" s="16">
        <f ca="1">K8407*Table3[[#This Row],[QUANTITY]]*(1-Table3[[#This Row],[DISCOUNT %]])</f>
        <v>1677.3112391976417</v>
      </c>
      <c r="N8407" s="3">
        <f>DAY(Table3[[#This Row],[DATE]])</f>
        <v>6</v>
      </c>
      <c r="O8407" s="3" t="str">
        <f>TEXT(Table3[[#This Row],[DATE]],"mmm")</f>
        <v>Jan</v>
      </c>
      <c r="P8407" s="3">
        <f>YEAR(Table3[[#This Row],[DATE]])</f>
        <v>2044</v>
      </c>
    </row>
    <row r="8408" spans="1:16" x14ac:dyDescent="0.3">
      <c r="A8408" s="6">
        <v>52603</v>
      </c>
      <c r="B8408" s="7" t="s">
        <v>1067</v>
      </c>
      <c r="C8408" s="9">
        <f t="shared" ca="1" si="262"/>
        <v>3</v>
      </c>
      <c r="D8408" s="9" t="s">
        <v>2116</v>
      </c>
      <c r="E8408" s="9" t="s">
        <v>2116</v>
      </c>
      <c r="F8408" s="10">
        <f t="shared" ca="1" si="263"/>
        <v>1.9230778774726122E-3</v>
      </c>
      <c r="G8408" s="3" t="str">
        <f>VLOOKUP(Table3[[#This Row],[PRODUCT ID]],Table1[[PRODUCT]:[SELLING PRICE]],1,FALSE)</f>
        <v>Product15</v>
      </c>
      <c r="H8408" s="3" t="str">
        <f>VLOOKUP(Table3[[#This Row],[PRODUCT ID]],Table1[[PRODUCT]:[SELLING PRICE]],2,FALSE)</f>
        <v>Category5</v>
      </c>
      <c r="I8408" s="3" t="str">
        <f>VLOOKUP(Table3[[#This Row],[PRODUCT ID]],Table1[[PRODUCT]:[SELLING PRICE]],3,FALSE)</f>
        <v>Kg</v>
      </c>
      <c r="J8408" s="16">
        <f ca="1">VLOOKUP(Table3[[#This Row],[PRODUCT ID]],Table1[[PRODUCT]:[SELLING PRICE]],4,FALSE)</f>
        <v>104</v>
      </c>
      <c r="K8408" s="16">
        <f ca="1">VLOOKUP(Table3[[#This Row],[PRODUCT ID]],Table1[[PRODUCT]:[SELLING PRICE]],5,FALSE)</f>
        <v>58.980935548331935</v>
      </c>
      <c r="L8408" s="16">
        <f ca="1">J8408*Table3[[#This Row],[QUANTITY]]</f>
        <v>312</v>
      </c>
      <c r="M8408" s="16">
        <f ca="1">K8408*Table3[[#This Row],[QUANTITY]]*(1-Table3[[#This Row],[DISCOUNT %]])</f>
        <v>176.60253184795891</v>
      </c>
      <c r="N8408" s="3">
        <f>DAY(Table3[[#This Row],[DATE]])</f>
        <v>7</v>
      </c>
      <c r="O8408" s="3" t="str">
        <f>TEXT(Table3[[#This Row],[DATE]],"mmm")</f>
        <v>Jan</v>
      </c>
      <c r="P8408" s="3">
        <f>YEAR(Table3[[#This Row],[DATE]])</f>
        <v>2044</v>
      </c>
    </row>
    <row r="8409" spans="1:16" x14ac:dyDescent="0.3">
      <c r="A8409" s="6">
        <v>52604</v>
      </c>
      <c r="B8409" s="7" t="s">
        <v>1068</v>
      </c>
      <c r="C8409" s="9">
        <f t="shared" ca="1" si="262"/>
        <v>13</v>
      </c>
      <c r="D8409" s="9" t="s">
        <v>2116</v>
      </c>
      <c r="E8409" s="9" t="s">
        <v>2116</v>
      </c>
      <c r="F8409" s="10">
        <f t="shared" ca="1" si="263"/>
        <v>6.059702111002107E-2</v>
      </c>
      <c r="G8409" s="3" t="str">
        <f>VLOOKUP(Table3[[#This Row],[PRODUCT ID]],Table1[[PRODUCT]:[SELLING PRICE]],1,FALSE)</f>
        <v>Product16</v>
      </c>
      <c r="H8409" s="3" t="str">
        <f>VLOOKUP(Table3[[#This Row],[PRODUCT ID]],Table1[[PRODUCT]:[SELLING PRICE]],2,FALSE)</f>
        <v>Category1</v>
      </c>
      <c r="I8409" s="3" t="str">
        <f>VLOOKUP(Table3[[#This Row],[PRODUCT ID]],Table1[[PRODUCT]:[SELLING PRICE]],3,FALSE)</f>
        <v>Lt</v>
      </c>
      <c r="J8409" s="16">
        <f ca="1">VLOOKUP(Table3[[#This Row],[PRODUCT ID]],Table1[[PRODUCT]:[SELLING PRICE]],4,FALSE)</f>
        <v>32</v>
      </c>
      <c r="K8409" s="16">
        <f ca="1">VLOOKUP(Table3[[#This Row],[PRODUCT ID]],Table1[[PRODUCT]:[SELLING PRICE]],5,FALSE)</f>
        <v>303.95545437054182</v>
      </c>
      <c r="L8409" s="16">
        <f ca="1">J8409*Table3[[#This Row],[QUANTITY]]</f>
        <v>416</v>
      </c>
      <c r="M8409" s="16">
        <f ca="1">K8409*Table3[[#This Row],[QUANTITY]]*(1-Table3[[#This Row],[DISCOUNT %]])</f>
        <v>3711.9765707120723</v>
      </c>
      <c r="N8409" s="3">
        <f>DAY(Table3[[#This Row],[DATE]])</f>
        <v>8</v>
      </c>
      <c r="O8409" s="3" t="str">
        <f>TEXT(Table3[[#This Row],[DATE]],"mmm")</f>
        <v>Jan</v>
      </c>
      <c r="P8409" s="3">
        <f>YEAR(Table3[[#This Row],[DATE]])</f>
        <v>2044</v>
      </c>
    </row>
    <row r="8410" spans="1:16" x14ac:dyDescent="0.3">
      <c r="A8410" s="6">
        <v>52605</v>
      </c>
      <c r="B8410" s="7" t="s">
        <v>1069</v>
      </c>
      <c r="C8410" s="9">
        <f t="shared" ca="1" si="262"/>
        <v>6</v>
      </c>
      <c r="D8410" s="9" t="s">
        <v>2116</v>
      </c>
      <c r="E8410" s="9" t="s">
        <v>2118</v>
      </c>
      <c r="F8410" s="10">
        <f t="shared" ca="1" si="263"/>
        <v>4.4005194856429036E-2</v>
      </c>
      <c r="G8410" s="3" t="str">
        <f>VLOOKUP(Table3[[#This Row],[PRODUCT ID]],Table1[[PRODUCT]:[SELLING PRICE]],1,FALSE)</f>
        <v>Product17</v>
      </c>
      <c r="H8410" s="3" t="str">
        <f>VLOOKUP(Table3[[#This Row],[PRODUCT ID]],Table1[[PRODUCT]:[SELLING PRICE]],2,FALSE)</f>
        <v>Category2</v>
      </c>
      <c r="I8410" s="3" t="str">
        <f>VLOOKUP(Table3[[#This Row],[PRODUCT ID]],Table1[[PRODUCT]:[SELLING PRICE]],3,FALSE)</f>
        <v>Ft</v>
      </c>
      <c r="J8410" s="16">
        <f ca="1">VLOOKUP(Table3[[#This Row],[PRODUCT ID]],Table1[[PRODUCT]:[SELLING PRICE]],4,FALSE)</f>
        <v>157</v>
      </c>
      <c r="K8410" s="16">
        <f ca="1">VLOOKUP(Table3[[#This Row],[PRODUCT ID]],Table1[[PRODUCT]:[SELLING PRICE]],5,FALSE)</f>
        <v>125.37005631311519</v>
      </c>
      <c r="L8410" s="16">
        <f ca="1">J8410*Table3[[#This Row],[QUANTITY]]</f>
        <v>942</v>
      </c>
      <c r="M8410" s="16">
        <f ca="1">K8410*Table3[[#This Row],[QUANTITY]]*(1-Table3[[#This Row],[DISCOUNT %]])</f>
        <v>719.11873533537039</v>
      </c>
      <c r="N8410" s="3">
        <f>DAY(Table3[[#This Row],[DATE]])</f>
        <v>9</v>
      </c>
      <c r="O8410" s="3" t="str">
        <f>TEXT(Table3[[#This Row],[DATE]],"mmm")</f>
        <v>Jan</v>
      </c>
      <c r="P8410" s="3">
        <f>YEAR(Table3[[#This Row],[DATE]])</f>
        <v>2044</v>
      </c>
    </row>
    <row r="8411" spans="1:16" x14ac:dyDescent="0.3">
      <c r="A8411" s="6">
        <v>52606</v>
      </c>
      <c r="B8411" s="7" t="s">
        <v>1070</v>
      </c>
      <c r="C8411" s="9">
        <f t="shared" ca="1" si="262"/>
        <v>3</v>
      </c>
      <c r="D8411" s="9" t="s">
        <v>2115</v>
      </c>
      <c r="E8411" s="9" t="s">
        <v>2116</v>
      </c>
      <c r="F8411" s="10">
        <f t="shared" ca="1" si="263"/>
        <v>3.956895474923397E-2</v>
      </c>
      <c r="G8411" s="3" t="str">
        <f>VLOOKUP(Table3[[#This Row],[PRODUCT ID]],Table1[[PRODUCT]:[SELLING PRICE]],1,FALSE)</f>
        <v>Product18</v>
      </c>
      <c r="H8411" s="3" t="str">
        <f>VLOOKUP(Table3[[#This Row],[PRODUCT ID]],Table1[[PRODUCT]:[SELLING PRICE]],2,FALSE)</f>
        <v>Category3</v>
      </c>
      <c r="I8411" s="3" t="str">
        <f>VLOOKUP(Table3[[#This Row],[PRODUCT ID]],Table1[[PRODUCT]:[SELLING PRICE]],3,FALSE)</f>
        <v>Kg</v>
      </c>
      <c r="J8411" s="16">
        <f ca="1">VLOOKUP(Table3[[#This Row],[PRODUCT ID]],Table1[[PRODUCT]:[SELLING PRICE]],4,FALSE)</f>
        <v>196</v>
      </c>
      <c r="K8411" s="16">
        <f ca="1">VLOOKUP(Table3[[#This Row],[PRODUCT ID]],Table1[[PRODUCT]:[SELLING PRICE]],5,FALSE)</f>
        <v>299.94607549904163</v>
      </c>
      <c r="L8411" s="16">
        <f ca="1">J8411*Table3[[#This Row],[QUANTITY]]</f>
        <v>588</v>
      </c>
      <c r="M8411" s="16">
        <f ca="1">K8411*Table3[[#This Row],[QUANTITY]]*(1-Table3[[#This Row],[DISCOUNT %]])</f>
        <v>864.2325684312292</v>
      </c>
      <c r="N8411" s="3">
        <f>DAY(Table3[[#This Row],[DATE]])</f>
        <v>10</v>
      </c>
      <c r="O8411" s="3" t="str">
        <f>TEXT(Table3[[#This Row],[DATE]],"mmm")</f>
        <v>Jan</v>
      </c>
      <c r="P8411" s="3">
        <f>YEAR(Table3[[#This Row],[DATE]])</f>
        <v>2044</v>
      </c>
    </row>
    <row r="8412" spans="1:16" x14ac:dyDescent="0.3">
      <c r="A8412" s="6">
        <v>52607</v>
      </c>
      <c r="B8412" s="7" t="s">
        <v>1071</v>
      </c>
      <c r="C8412" s="9">
        <f t="shared" ca="1" si="262"/>
        <v>1</v>
      </c>
      <c r="D8412" s="9" t="s">
        <v>2117</v>
      </c>
      <c r="E8412" s="9" t="s">
        <v>2116</v>
      </c>
      <c r="F8412" s="10">
        <f t="shared" ca="1" si="263"/>
        <v>1.0387264211883419E-2</v>
      </c>
      <c r="G8412" s="3" t="str">
        <f>VLOOKUP(Table3[[#This Row],[PRODUCT ID]],Table1[[PRODUCT]:[SELLING PRICE]],1,FALSE)</f>
        <v>Product19</v>
      </c>
      <c r="H8412" s="3" t="str">
        <f>VLOOKUP(Table3[[#This Row],[PRODUCT ID]],Table1[[PRODUCT]:[SELLING PRICE]],2,FALSE)</f>
        <v>Category4</v>
      </c>
      <c r="I8412" s="3" t="str">
        <f>VLOOKUP(Table3[[#This Row],[PRODUCT ID]],Table1[[PRODUCT]:[SELLING PRICE]],3,FALSE)</f>
        <v>No</v>
      </c>
      <c r="J8412" s="16">
        <f ca="1">VLOOKUP(Table3[[#This Row],[PRODUCT ID]],Table1[[PRODUCT]:[SELLING PRICE]],4,FALSE)</f>
        <v>142</v>
      </c>
      <c r="K8412" s="16">
        <f ca="1">VLOOKUP(Table3[[#This Row],[PRODUCT ID]],Table1[[PRODUCT]:[SELLING PRICE]],5,FALSE)</f>
        <v>125.75196199545395</v>
      </c>
      <c r="L8412" s="16">
        <f ca="1">J8412*Table3[[#This Row],[QUANTITY]]</f>
        <v>142</v>
      </c>
      <c r="M8412" s="16">
        <f ca="1">K8412*Table3[[#This Row],[QUANTITY]]*(1-Table3[[#This Row],[DISCOUNT %]])</f>
        <v>124.44574314104445</v>
      </c>
      <c r="N8412" s="3">
        <f>DAY(Table3[[#This Row],[DATE]])</f>
        <v>11</v>
      </c>
      <c r="O8412" s="3" t="str">
        <f>TEXT(Table3[[#This Row],[DATE]],"mmm")</f>
        <v>Jan</v>
      </c>
      <c r="P8412" s="3">
        <f>YEAR(Table3[[#This Row],[DATE]])</f>
        <v>2044</v>
      </c>
    </row>
    <row r="8413" spans="1:16" x14ac:dyDescent="0.3">
      <c r="A8413" s="6">
        <v>52608</v>
      </c>
      <c r="B8413" s="7" t="s">
        <v>1072</v>
      </c>
      <c r="C8413" s="9">
        <f t="shared" ca="1" si="262"/>
        <v>6</v>
      </c>
      <c r="D8413" s="9" t="s">
        <v>2117</v>
      </c>
      <c r="E8413" s="9" t="s">
        <v>2116</v>
      </c>
      <c r="F8413" s="10">
        <f t="shared" ca="1" si="263"/>
        <v>1.9752319796187235E-2</v>
      </c>
      <c r="G8413" s="3" t="str">
        <f>VLOOKUP(Table3[[#This Row],[PRODUCT ID]],Table1[[PRODUCT]:[SELLING PRICE]],1,FALSE)</f>
        <v>Product20</v>
      </c>
      <c r="H8413" s="3" t="str">
        <f>VLOOKUP(Table3[[#This Row],[PRODUCT ID]],Table1[[PRODUCT]:[SELLING PRICE]],2,FALSE)</f>
        <v>Category5</v>
      </c>
      <c r="I8413" s="3" t="str">
        <f>VLOOKUP(Table3[[#This Row],[PRODUCT ID]],Table1[[PRODUCT]:[SELLING PRICE]],3,FALSE)</f>
        <v>No</v>
      </c>
      <c r="J8413" s="16">
        <f ca="1">VLOOKUP(Table3[[#This Row],[PRODUCT ID]],Table1[[PRODUCT]:[SELLING PRICE]],4,FALSE)</f>
        <v>102</v>
      </c>
      <c r="K8413" s="16">
        <f ca="1">VLOOKUP(Table3[[#This Row],[PRODUCT ID]],Table1[[PRODUCT]:[SELLING PRICE]],5,FALSE)</f>
        <v>147.68548043905469</v>
      </c>
      <c r="L8413" s="16">
        <f ca="1">J8413*Table3[[#This Row],[QUANTITY]]</f>
        <v>612</v>
      </c>
      <c r="M8413" s="16">
        <f ca="1">K8413*Table3[[#This Row],[QUANTITY]]*(1-Table3[[#This Row],[DISCOUNT %]])</f>
        <v>868.61009760101354</v>
      </c>
      <c r="N8413" s="3">
        <f>DAY(Table3[[#This Row],[DATE]])</f>
        <v>12</v>
      </c>
      <c r="O8413" s="3" t="str">
        <f>TEXT(Table3[[#This Row],[DATE]],"mmm")</f>
        <v>Jan</v>
      </c>
      <c r="P8413" s="3">
        <f>YEAR(Table3[[#This Row],[DATE]])</f>
        <v>2044</v>
      </c>
    </row>
    <row r="8414" spans="1:16" x14ac:dyDescent="0.3">
      <c r="A8414" s="6">
        <v>52609</v>
      </c>
      <c r="B8414" s="7" t="s">
        <v>1073</v>
      </c>
      <c r="C8414" s="9">
        <f t="shared" ca="1" si="262"/>
        <v>6</v>
      </c>
      <c r="D8414" s="9" t="s">
        <v>2116</v>
      </c>
      <c r="E8414" s="9" t="s">
        <v>2116</v>
      </c>
      <c r="F8414" s="10">
        <f t="shared" ca="1" si="263"/>
        <v>8.9354754892444155E-2</v>
      </c>
      <c r="G8414" s="3" t="str">
        <f>VLOOKUP(Table3[[#This Row],[PRODUCT ID]],Table1[[PRODUCT]:[SELLING PRICE]],1,FALSE)</f>
        <v>Product21</v>
      </c>
      <c r="H8414" s="3" t="str">
        <f>VLOOKUP(Table3[[#This Row],[PRODUCT ID]],Table1[[PRODUCT]:[SELLING PRICE]],2,FALSE)</f>
        <v>Category1</v>
      </c>
      <c r="I8414" s="3" t="str">
        <f>VLOOKUP(Table3[[#This Row],[PRODUCT ID]],Table1[[PRODUCT]:[SELLING PRICE]],3,FALSE)</f>
        <v>Ft</v>
      </c>
      <c r="J8414" s="16">
        <f ca="1">VLOOKUP(Table3[[#This Row],[PRODUCT ID]],Table1[[PRODUCT]:[SELLING PRICE]],4,FALSE)</f>
        <v>247</v>
      </c>
      <c r="K8414" s="16">
        <f ca="1">VLOOKUP(Table3[[#This Row],[PRODUCT ID]],Table1[[PRODUCT]:[SELLING PRICE]],5,FALSE)</f>
        <v>238.23776148463389</v>
      </c>
      <c r="L8414" s="16">
        <f ca="1">J8414*Table3[[#This Row],[QUANTITY]]</f>
        <v>1482</v>
      </c>
      <c r="M8414" s="16">
        <f ca="1">K8414*Table3[[#This Row],[QUANTITY]]*(1-Table3[[#This Row],[DISCOUNT %]])</f>
        <v>1301.7005082062992</v>
      </c>
      <c r="N8414" s="3">
        <f>DAY(Table3[[#This Row],[DATE]])</f>
        <v>13</v>
      </c>
      <c r="O8414" s="3" t="str">
        <f>TEXT(Table3[[#This Row],[DATE]],"mmm")</f>
        <v>Jan</v>
      </c>
      <c r="P8414" s="3">
        <f>YEAR(Table3[[#This Row],[DATE]])</f>
        <v>2044</v>
      </c>
    </row>
    <row r="8415" spans="1:16" x14ac:dyDescent="0.3">
      <c r="A8415" s="6">
        <v>52610</v>
      </c>
      <c r="B8415" s="7" t="s">
        <v>1074</v>
      </c>
      <c r="C8415" s="9">
        <f t="shared" ca="1" si="262"/>
        <v>4</v>
      </c>
      <c r="D8415" s="9" t="s">
        <v>2116</v>
      </c>
      <c r="E8415" s="9" t="s">
        <v>2116</v>
      </c>
      <c r="F8415" s="10">
        <f t="shared" ca="1" si="263"/>
        <v>3.050579837976697E-3</v>
      </c>
      <c r="G8415" s="3" t="str">
        <f>VLOOKUP(Table3[[#This Row],[PRODUCT ID]],Table1[[PRODUCT]:[SELLING PRICE]],1,FALSE)</f>
        <v>Product22</v>
      </c>
      <c r="H8415" s="3" t="str">
        <f>VLOOKUP(Table3[[#This Row],[PRODUCT ID]],Table1[[PRODUCT]:[SELLING PRICE]],2,FALSE)</f>
        <v>Category2</v>
      </c>
      <c r="I8415" s="3" t="str">
        <f>VLOOKUP(Table3[[#This Row],[PRODUCT ID]],Table1[[PRODUCT]:[SELLING PRICE]],3,FALSE)</f>
        <v>No</v>
      </c>
      <c r="J8415" s="16">
        <f ca="1">VLOOKUP(Table3[[#This Row],[PRODUCT ID]],Table1[[PRODUCT]:[SELLING PRICE]],4,FALSE)</f>
        <v>90</v>
      </c>
      <c r="K8415" s="16">
        <f ca="1">VLOOKUP(Table3[[#This Row],[PRODUCT ID]],Table1[[PRODUCT]:[SELLING PRICE]],5,FALSE)</f>
        <v>184.53523440042002</v>
      </c>
      <c r="L8415" s="16">
        <f ca="1">J8415*Table3[[#This Row],[QUANTITY]]</f>
        <v>360</v>
      </c>
      <c r="M8415" s="16">
        <f ca="1">K8415*Table3[[#This Row],[QUANTITY]]*(1-Table3[[#This Row],[DISCOUNT %]])</f>
        <v>735.88917973984712</v>
      </c>
      <c r="N8415" s="3">
        <f>DAY(Table3[[#This Row],[DATE]])</f>
        <v>14</v>
      </c>
      <c r="O8415" s="3" t="str">
        <f>TEXT(Table3[[#This Row],[DATE]],"mmm")</f>
        <v>Jan</v>
      </c>
      <c r="P8415" s="3">
        <f>YEAR(Table3[[#This Row],[DATE]])</f>
        <v>2044</v>
      </c>
    </row>
    <row r="8416" spans="1:16" x14ac:dyDescent="0.3">
      <c r="A8416" s="6">
        <v>52611</v>
      </c>
      <c r="B8416" s="7" t="s">
        <v>1075</v>
      </c>
      <c r="C8416" s="9">
        <f t="shared" ca="1" si="262"/>
        <v>2</v>
      </c>
      <c r="D8416" s="9" t="s">
        <v>2116</v>
      </c>
      <c r="E8416" s="9" t="s">
        <v>2118</v>
      </c>
      <c r="F8416" s="10">
        <f t="shared" ca="1" si="263"/>
        <v>3.5336104020118164E-2</v>
      </c>
      <c r="G8416" s="3" t="str">
        <f>VLOOKUP(Table3[[#This Row],[PRODUCT ID]],Table1[[PRODUCT]:[SELLING PRICE]],1,FALSE)</f>
        <v>Product23</v>
      </c>
      <c r="H8416" s="3" t="str">
        <f>VLOOKUP(Table3[[#This Row],[PRODUCT ID]],Table1[[PRODUCT]:[SELLING PRICE]],2,FALSE)</f>
        <v>Category3</v>
      </c>
      <c r="I8416" s="3" t="str">
        <f>VLOOKUP(Table3[[#This Row],[PRODUCT ID]],Table1[[PRODUCT]:[SELLING PRICE]],3,FALSE)</f>
        <v>Kg</v>
      </c>
      <c r="J8416" s="16">
        <f ca="1">VLOOKUP(Table3[[#This Row],[PRODUCT ID]],Table1[[PRODUCT]:[SELLING PRICE]],4,FALSE)</f>
        <v>143</v>
      </c>
      <c r="K8416" s="16">
        <f ca="1">VLOOKUP(Table3[[#This Row],[PRODUCT ID]],Table1[[PRODUCT]:[SELLING PRICE]],5,FALSE)</f>
        <v>150.54302276834994</v>
      </c>
      <c r="L8416" s="16">
        <f ca="1">J8416*Table3[[#This Row],[QUANTITY]]</f>
        <v>286</v>
      </c>
      <c r="M8416" s="16">
        <f ca="1">K8416*Table3[[#This Row],[QUANTITY]]*(1-Table3[[#This Row],[DISCOUNT %]])</f>
        <v>290.44683771260907</v>
      </c>
      <c r="N8416" s="3">
        <f>DAY(Table3[[#This Row],[DATE]])</f>
        <v>15</v>
      </c>
      <c r="O8416" s="3" t="str">
        <f>TEXT(Table3[[#This Row],[DATE]],"mmm")</f>
        <v>Jan</v>
      </c>
      <c r="P8416" s="3">
        <f>YEAR(Table3[[#This Row],[DATE]])</f>
        <v>2044</v>
      </c>
    </row>
    <row r="8417" spans="1:16" x14ac:dyDescent="0.3">
      <c r="A8417" s="6">
        <v>52612</v>
      </c>
      <c r="B8417" s="7" t="s">
        <v>1076</v>
      </c>
      <c r="C8417" s="9">
        <f t="shared" ca="1" si="262"/>
        <v>3</v>
      </c>
      <c r="D8417" s="9" t="s">
        <v>2116</v>
      </c>
      <c r="E8417" s="9" t="s">
        <v>2118</v>
      </c>
      <c r="F8417" s="10">
        <f t="shared" ca="1" si="263"/>
        <v>5.5276774065512561E-2</v>
      </c>
      <c r="G8417" s="3" t="str">
        <f>VLOOKUP(Table3[[#This Row],[PRODUCT ID]],Table1[[PRODUCT]:[SELLING PRICE]],1,FALSE)</f>
        <v>Product24</v>
      </c>
      <c r="H8417" s="3" t="str">
        <f>VLOOKUP(Table3[[#This Row],[PRODUCT ID]],Table1[[PRODUCT]:[SELLING PRICE]],2,FALSE)</f>
        <v>Category4</v>
      </c>
      <c r="I8417" s="3" t="str">
        <f>VLOOKUP(Table3[[#This Row],[PRODUCT ID]],Table1[[PRODUCT]:[SELLING PRICE]],3,FALSE)</f>
        <v>Kg</v>
      </c>
      <c r="J8417" s="16">
        <f ca="1">VLOOKUP(Table3[[#This Row],[PRODUCT ID]],Table1[[PRODUCT]:[SELLING PRICE]],4,FALSE)</f>
        <v>196</v>
      </c>
      <c r="K8417" s="16">
        <f ca="1">VLOOKUP(Table3[[#This Row],[PRODUCT ID]],Table1[[PRODUCT]:[SELLING PRICE]],5,FALSE)</f>
        <v>166.65959987121352</v>
      </c>
      <c r="L8417" s="16">
        <f ca="1">J8417*Table3[[#This Row],[QUANTITY]]</f>
        <v>588</v>
      </c>
      <c r="M8417" s="16">
        <f ca="1">K8417*Table3[[#This Row],[QUANTITY]]*(1-Table3[[#This Row],[DISCOUNT %]])</f>
        <v>472.34158446985117</v>
      </c>
      <c r="N8417" s="3">
        <f>DAY(Table3[[#This Row],[DATE]])</f>
        <v>16</v>
      </c>
      <c r="O8417" s="3" t="str">
        <f>TEXT(Table3[[#This Row],[DATE]],"mmm")</f>
        <v>Jan</v>
      </c>
      <c r="P8417" s="3">
        <f>YEAR(Table3[[#This Row],[DATE]])</f>
        <v>2044</v>
      </c>
    </row>
    <row r="8418" spans="1:16" x14ac:dyDescent="0.3">
      <c r="A8418" s="6">
        <v>52613</v>
      </c>
      <c r="B8418" s="7" t="s">
        <v>1077</v>
      </c>
      <c r="C8418" s="9">
        <f t="shared" ca="1" si="262"/>
        <v>9</v>
      </c>
      <c r="D8418" s="9" t="s">
        <v>2115</v>
      </c>
      <c r="E8418" s="9" t="s">
        <v>2116</v>
      </c>
      <c r="F8418" s="10">
        <f t="shared" ca="1" si="263"/>
        <v>1.9283836216691941E-3</v>
      </c>
      <c r="G8418" s="3" t="str">
        <f>VLOOKUP(Table3[[#This Row],[PRODUCT ID]],Table1[[PRODUCT]:[SELLING PRICE]],1,FALSE)</f>
        <v>Product25</v>
      </c>
      <c r="H8418" s="3" t="str">
        <f>VLOOKUP(Table3[[#This Row],[PRODUCT ID]],Table1[[PRODUCT]:[SELLING PRICE]],2,FALSE)</f>
        <v>Category1</v>
      </c>
      <c r="I8418" s="3" t="str">
        <f>VLOOKUP(Table3[[#This Row],[PRODUCT ID]],Table1[[PRODUCT]:[SELLING PRICE]],3,FALSE)</f>
        <v>Lt</v>
      </c>
      <c r="J8418" s="16">
        <f ca="1">VLOOKUP(Table3[[#This Row],[PRODUCT ID]],Table1[[PRODUCT]:[SELLING PRICE]],4,FALSE)</f>
        <v>149</v>
      </c>
      <c r="K8418" s="16">
        <f ca="1">VLOOKUP(Table3[[#This Row],[PRODUCT ID]],Table1[[PRODUCT]:[SELLING PRICE]],5,FALSE)</f>
        <v>26.697053128833058</v>
      </c>
      <c r="L8418" s="16">
        <f ca="1">J8418*Table3[[#This Row],[QUANTITY]]</f>
        <v>1341</v>
      </c>
      <c r="M8418" s="16">
        <f ca="1">K8418*Table3[[#This Row],[QUANTITY]]*(1-Table3[[#This Row],[DISCOUNT %]])</f>
        <v>239.81013871949324</v>
      </c>
      <c r="N8418" s="3">
        <f>DAY(Table3[[#This Row],[DATE]])</f>
        <v>17</v>
      </c>
      <c r="O8418" s="3" t="str">
        <f>TEXT(Table3[[#This Row],[DATE]],"mmm")</f>
        <v>Jan</v>
      </c>
      <c r="P8418" s="3">
        <f>YEAR(Table3[[#This Row],[DATE]])</f>
        <v>2044</v>
      </c>
    </row>
    <row r="8419" spans="1:16" x14ac:dyDescent="0.3">
      <c r="A8419" s="6">
        <v>52614</v>
      </c>
      <c r="B8419" s="7" t="s">
        <v>1078</v>
      </c>
      <c r="C8419" s="9">
        <f t="shared" ca="1" si="262"/>
        <v>15</v>
      </c>
      <c r="D8419" s="9" t="s">
        <v>2116</v>
      </c>
      <c r="E8419" s="9" t="s">
        <v>2116</v>
      </c>
      <c r="F8419" s="10">
        <f t="shared" ca="1" si="263"/>
        <v>7.1295139740556554E-2</v>
      </c>
      <c r="G8419" s="3" t="str">
        <f>VLOOKUP(Table3[[#This Row],[PRODUCT ID]],Table1[[PRODUCT]:[SELLING PRICE]],1,FALSE)</f>
        <v>Product26</v>
      </c>
      <c r="H8419" s="3" t="str">
        <f>VLOOKUP(Table3[[#This Row],[PRODUCT ID]],Table1[[PRODUCT]:[SELLING PRICE]],2,FALSE)</f>
        <v>Category2</v>
      </c>
      <c r="I8419" s="3" t="str">
        <f>VLOOKUP(Table3[[#This Row],[PRODUCT ID]],Table1[[PRODUCT]:[SELLING PRICE]],3,FALSE)</f>
        <v>Kg</v>
      </c>
      <c r="J8419" s="16">
        <f ca="1">VLOOKUP(Table3[[#This Row],[PRODUCT ID]],Table1[[PRODUCT]:[SELLING PRICE]],4,FALSE)</f>
        <v>95</v>
      </c>
      <c r="K8419" s="16">
        <f ca="1">VLOOKUP(Table3[[#This Row],[PRODUCT ID]],Table1[[PRODUCT]:[SELLING PRICE]],5,FALSE)</f>
        <v>109.75977780908619</v>
      </c>
      <c r="L8419" s="16">
        <f ca="1">J8419*Table3[[#This Row],[QUANTITY]]</f>
        <v>1425</v>
      </c>
      <c r="M8419" s="16">
        <f ca="1">K8419*Table3[[#This Row],[QUANTITY]]*(1-Table3[[#This Row],[DISCOUNT %]])</f>
        <v>1529.0165866844243</v>
      </c>
      <c r="N8419" s="3">
        <f>DAY(Table3[[#This Row],[DATE]])</f>
        <v>18</v>
      </c>
      <c r="O8419" s="3" t="str">
        <f>TEXT(Table3[[#This Row],[DATE]],"mmm")</f>
        <v>Jan</v>
      </c>
      <c r="P8419" s="3">
        <f>YEAR(Table3[[#This Row],[DATE]])</f>
        <v>2044</v>
      </c>
    </row>
    <row r="8420" spans="1:16" x14ac:dyDescent="0.3">
      <c r="A8420" s="6">
        <v>52615</v>
      </c>
      <c r="B8420" s="7" t="s">
        <v>1079</v>
      </c>
      <c r="C8420" s="9">
        <f t="shared" ca="1" si="262"/>
        <v>13</v>
      </c>
      <c r="D8420" s="9" t="s">
        <v>2117</v>
      </c>
      <c r="E8420" s="9" t="s">
        <v>2116</v>
      </c>
      <c r="F8420" s="10">
        <f t="shared" ca="1" si="263"/>
        <v>9.4157222647039407E-2</v>
      </c>
      <c r="G8420" s="3" t="str">
        <f>VLOOKUP(Table3[[#This Row],[PRODUCT ID]],Table1[[PRODUCT]:[SELLING PRICE]],1,FALSE)</f>
        <v>Product27</v>
      </c>
      <c r="H8420" s="3" t="str">
        <f>VLOOKUP(Table3[[#This Row],[PRODUCT ID]],Table1[[PRODUCT]:[SELLING PRICE]],2,FALSE)</f>
        <v>Category3</v>
      </c>
      <c r="I8420" s="3" t="str">
        <f>VLOOKUP(Table3[[#This Row],[PRODUCT ID]],Table1[[PRODUCT]:[SELLING PRICE]],3,FALSE)</f>
        <v>Lt</v>
      </c>
      <c r="J8420" s="16">
        <f ca="1">VLOOKUP(Table3[[#This Row],[PRODUCT ID]],Table1[[PRODUCT]:[SELLING PRICE]],4,FALSE)</f>
        <v>63</v>
      </c>
      <c r="K8420" s="16">
        <f ca="1">VLOOKUP(Table3[[#This Row],[PRODUCT ID]],Table1[[PRODUCT]:[SELLING PRICE]],5,FALSE)</f>
        <v>154.66982372674411</v>
      </c>
      <c r="L8420" s="16">
        <f ca="1">J8420*Table3[[#This Row],[QUANTITY]]</f>
        <v>819</v>
      </c>
      <c r="M8420" s="16">
        <f ca="1">K8420*Table3[[#This Row],[QUANTITY]]*(1-Table3[[#This Row],[DISCOUNT %]])</f>
        <v>1821.3850550652473</v>
      </c>
      <c r="N8420" s="3">
        <f>DAY(Table3[[#This Row],[DATE]])</f>
        <v>19</v>
      </c>
      <c r="O8420" s="3" t="str">
        <f>TEXT(Table3[[#This Row],[DATE]],"mmm")</f>
        <v>Jan</v>
      </c>
      <c r="P8420" s="3">
        <f>YEAR(Table3[[#This Row],[DATE]])</f>
        <v>2044</v>
      </c>
    </row>
    <row r="8421" spans="1:16" x14ac:dyDescent="0.3">
      <c r="A8421" s="6">
        <v>52616</v>
      </c>
      <c r="B8421" s="7" t="s">
        <v>1080</v>
      </c>
      <c r="C8421" s="9">
        <f t="shared" ca="1" si="262"/>
        <v>10</v>
      </c>
      <c r="D8421" s="9" t="s">
        <v>2115</v>
      </c>
      <c r="E8421" s="9" t="s">
        <v>2116</v>
      </c>
      <c r="F8421" s="10">
        <f t="shared" ca="1" si="263"/>
        <v>3.3313064876502152E-2</v>
      </c>
      <c r="G8421" s="3" t="str">
        <f>VLOOKUP(Table3[[#This Row],[PRODUCT ID]],Table1[[PRODUCT]:[SELLING PRICE]],1,FALSE)</f>
        <v>Product28</v>
      </c>
      <c r="H8421" s="3" t="str">
        <f>VLOOKUP(Table3[[#This Row],[PRODUCT ID]],Table1[[PRODUCT]:[SELLING PRICE]],2,FALSE)</f>
        <v>Category4</v>
      </c>
      <c r="I8421" s="3" t="str">
        <f>VLOOKUP(Table3[[#This Row],[PRODUCT ID]],Table1[[PRODUCT]:[SELLING PRICE]],3,FALSE)</f>
        <v>Ft</v>
      </c>
      <c r="J8421" s="16">
        <f ca="1">VLOOKUP(Table3[[#This Row],[PRODUCT ID]],Table1[[PRODUCT]:[SELLING PRICE]],4,FALSE)</f>
        <v>247</v>
      </c>
      <c r="K8421" s="16">
        <f ca="1">VLOOKUP(Table3[[#This Row],[PRODUCT ID]],Table1[[PRODUCT]:[SELLING PRICE]],5,FALSE)</f>
        <v>158.43892981970592</v>
      </c>
      <c r="L8421" s="16">
        <f ca="1">J8421*Table3[[#This Row],[QUANTITY]]</f>
        <v>2470</v>
      </c>
      <c r="M8421" s="16">
        <f ca="1">K8421*Table3[[#This Row],[QUANTITY]]*(1-Table3[[#This Row],[DISCOUNT %]])</f>
        <v>1531.608434716585</v>
      </c>
      <c r="N8421" s="3">
        <f>DAY(Table3[[#This Row],[DATE]])</f>
        <v>20</v>
      </c>
      <c r="O8421" s="3" t="str">
        <f>TEXT(Table3[[#This Row],[DATE]],"mmm")</f>
        <v>Jan</v>
      </c>
      <c r="P8421" s="3">
        <f>YEAR(Table3[[#This Row],[DATE]])</f>
        <v>2044</v>
      </c>
    </row>
    <row r="8422" spans="1:16" x14ac:dyDescent="0.3">
      <c r="A8422" s="6">
        <v>52617</v>
      </c>
      <c r="B8422" s="7" t="s">
        <v>1081</v>
      </c>
      <c r="C8422" s="9">
        <f t="shared" ca="1" si="262"/>
        <v>11</v>
      </c>
      <c r="D8422" s="9" t="s">
        <v>2115</v>
      </c>
      <c r="E8422" s="9" t="s">
        <v>2118</v>
      </c>
      <c r="F8422" s="10">
        <f t="shared" ca="1" si="263"/>
        <v>7.8148105863298303E-2</v>
      </c>
      <c r="G8422" s="3" t="str">
        <f>VLOOKUP(Table3[[#This Row],[PRODUCT ID]],Table1[[PRODUCT]:[SELLING PRICE]],1,FALSE)</f>
        <v>Product29</v>
      </c>
      <c r="H8422" s="3" t="str">
        <f>VLOOKUP(Table3[[#This Row],[PRODUCT ID]],Table1[[PRODUCT]:[SELLING PRICE]],2,FALSE)</f>
        <v>Category5</v>
      </c>
      <c r="I8422" s="3" t="str">
        <f>VLOOKUP(Table3[[#This Row],[PRODUCT ID]],Table1[[PRODUCT]:[SELLING PRICE]],3,FALSE)</f>
        <v>Kg</v>
      </c>
      <c r="J8422" s="16">
        <f ca="1">VLOOKUP(Table3[[#This Row],[PRODUCT ID]],Table1[[PRODUCT]:[SELLING PRICE]],4,FALSE)</f>
        <v>126</v>
      </c>
      <c r="K8422" s="16">
        <f ca="1">VLOOKUP(Table3[[#This Row],[PRODUCT ID]],Table1[[PRODUCT]:[SELLING PRICE]],5,FALSE)</f>
        <v>292.85180397155403</v>
      </c>
      <c r="L8422" s="16">
        <f ca="1">J8422*Table3[[#This Row],[QUANTITY]]</f>
        <v>1386</v>
      </c>
      <c r="M8422" s="16">
        <f ca="1">K8422*Table3[[#This Row],[QUANTITY]]*(1-Table3[[#This Row],[DISCOUNT %]])</f>
        <v>2969.6258921177987</v>
      </c>
      <c r="N8422" s="3">
        <f>DAY(Table3[[#This Row],[DATE]])</f>
        <v>21</v>
      </c>
      <c r="O8422" s="3" t="str">
        <f>TEXT(Table3[[#This Row],[DATE]],"mmm")</f>
        <v>Jan</v>
      </c>
      <c r="P8422" s="3">
        <f>YEAR(Table3[[#This Row],[DATE]])</f>
        <v>2044</v>
      </c>
    </row>
    <row r="8423" spans="1:16" x14ac:dyDescent="0.3">
      <c r="A8423" s="6">
        <v>52618</v>
      </c>
      <c r="B8423" s="7" t="s">
        <v>1082</v>
      </c>
      <c r="C8423" s="9">
        <f t="shared" ca="1" si="262"/>
        <v>9</v>
      </c>
      <c r="D8423" s="9" t="s">
        <v>2115</v>
      </c>
      <c r="E8423" s="9" t="s">
        <v>2116</v>
      </c>
      <c r="F8423" s="10">
        <f t="shared" ca="1" si="263"/>
        <v>7.1108202864052894E-2</v>
      </c>
      <c r="G8423" s="3" t="str">
        <f>VLOOKUP(Table3[[#This Row],[PRODUCT ID]],Table1[[PRODUCT]:[SELLING PRICE]],1,FALSE)</f>
        <v>Product30</v>
      </c>
      <c r="H8423" s="3" t="str">
        <f>VLOOKUP(Table3[[#This Row],[PRODUCT ID]],Table1[[PRODUCT]:[SELLING PRICE]],2,FALSE)</f>
        <v>Category1</v>
      </c>
      <c r="I8423" s="3" t="str">
        <f>VLOOKUP(Table3[[#This Row],[PRODUCT ID]],Table1[[PRODUCT]:[SELLING PRICE]],3,FALSE)</f>
        <v>No</v>
      </c>
      <c r="J8423" s="16">
        <f ca="1">VLOOKUP(Table3[[#This Row],[PRODUCT ID]],Table1[[PRODUCT]:[SELLING PRICE]],4,FALSE)</f>
        <v>116</v>
      </c>
      <c r="K8423" s="16">
        <f ca="1">VLOOKUP(Table3[[#This Row],[PRODUCT ID]],Table1[[PRODUCT]:[SELLING PRICE]],5,FALSE)</f>
        <v>201.78359742601424</v>
      </c>
      <c r="L8423" s="16">
        <f ca="1">J8423*Table3[[#This Row],[QUANTITY]]</f>
        <v>1044</v>
      </c>
      <c r="M8423" s="16">
        <f ca="1">K8423*Table3[[#This Row],[QUANTITY]]*(1-Table3[[#This Row],[DISCOUNT %]])</f>
        <v>1686.9161560104617</v>
      </c>
      <c r="N8423" s="3">
        <f>DAY(Table3[[#This Row],[DATE]])</f>
        <v>22</v>
      </c>
      <c r="O8423" s="3" t="str">
        <f>TEXT(Table3[[#This Row],[DATE]],"mmm")</f>
        <v>Jan</v>
      </c>
      <c r="P8423" s="3">
        <f>YEAR(Table3[[#This Row],[DATE]])</f>
        <v>2044</v>
      </c>
    </row>
    <row r="8424" spans="1:16" x14ac:dyDescent="0.3">
      <c r="A8424" s="6">
        <v>52619</v>
      </c>
      <c r="B8424" s="7" t="s">
        <v>1083</v>
      </c>
      <c r="C8424" s="9">
        <f t="shared" ca="1" si="262"/>
        <v>6</v>
      </c>
      <c r="D8424" s="9" t="s">
        <v>2116</v>
      </c>
      <c r="E8424" s="9" t="s">
        <v>2116</v>
      </c>
      <c r="F8424" s="10">
        <f t="shared" ca="1" si="263"/>
        <v>5.4249894606006712E-3</v>
      </c>
      <c r="G8424" s="3" t="str">
        <f>VLOOKUP(Table3[[#This Row],[PRODUCT ID]],Table1[[PRODUCT]:[SELLING PRICE]],1,FALSE)</f>
        <v>Product31</v>
      </c>
      <c r="H8424" s="3" t="str">
        <f>VLOOKUP(Table3[[#This Row],[PRODUCT ID]],Table1[[PRODUCT]:[SELLING PRICE]],2,FALSE)</f>
        <v>Category2</v>
      </c>
      <c r="I8424" s="3" t="str">
        <f>VLOOKUP(Table3[[#This Row],[PRODUCT ID]],Table1[[PRODUCT]:[SELLING PRICE]],3,FALSE)</f>
        <v>No</v>
      </c>
      <c r="J8424" s="16">
        <f ca="1">VLOOKUP(Table3[[#This Row],[PRODUCT ID]],Table1[[PRODUCT]:[SELLING PRICE]],4,FALSE)</f>
        <v>143</v>
      </c>
      <c r="K8424" s="16">
        <f ca="1">VLOOKUP(Table3[[#This Row],[PRODUCT ID]],Table1[[PRODUCT]:[SELLING PRICE]],5,FALSE)</f>
        <v>141.98327286229295</v>
      </c>
      <c r="L8424" s="16">
        <f ca="1">J8424*Table3[[#This Row],[QUANTITY]]</f>
        <v>858</v>
      </c>
      <c r="M8424" s="16">
        <f ca="1">K8424*Table3[[#This Row],[QUANTITY]]*(1-Table3[[#This Row],[DISCOUNT %]])</f>
        <v>847.27809062060055</v>
      </c>
      <c r="N8424" s="3">
        <f>DAY(Table3[[#This Row],[DATE]])</f>
        <v>23</v>
      </c>
      <c r="O8424" s="3" t="str">
        <f>TEXT(Table3[[#This Row],[DATE]],"mmm")</f>
        <v>Jan</v>
      </c>
      <c r="P8424" s="3">
        <f>YEAR(Table3[[#This Row],[DATE]])</f>
        <v>2044</v>
      </c>
    </row>
    <row r="8425" spans="1:16" x14ac:dyDescent="0.3">
      <c r="A8425" s="6">
        <v>52620</v>
      </c>
      <c r="B8425" s="7" t="s">
        <v>1084</v>
      </c>
      <c r="C8425" s="9">
        <f t="shared" ca="1" si="262"/>
        <v>1</v>
      </c>
      <c r="D8425" s="9" t="s">
        <v>2116</v>
      </c>
      <c r="E8425" s="9" t="s">
        <v>2116</v>
      </c>
      <c r="F8425" s="10">
        <f t="shared" ca="1" si="263"/>
        <v>2.5993236364441143E-2</v>
      </c>
      <c r="G8425" s="3" t="str">
        <f>VLOOKUP(Table3[[#This Row],[PRODUCT ID]],Table1[[PRODUCT]:[SELLING PRICE]],1,FALSE)</f>
        <v>Product32</v>
      </c>
      <c r="H8425" s="3" t="str">
        <f>VLOOKUP(Table3[[#This Row],[PRODUCT ID]],Table1[[PRODUCT]:[SELLING PRICE]],2,FALSE)</f>
        <v>Category3</v>
      </c>
      <c r="I8425" s="3" t="str">
        <f>VLOOKUP(Table3[[#This Row],[PRODUCT ID]],Table1[[PRODUCT]:[SELLING PRICE]],3,FALSE)</f>
        <v>Ft</v>
      </c>
      <c r="J8425" s="16">
        <f ca="1">VLOOKUP(Table3[[#This Row],[PRODUCT ID]],Table1[[PRODUCT]:[SELLING PRICE]],4,FALSE)</f>
        <v>151</v>
      </c>
      <c r="K8425" s="16">
        <f ca="1">VLOOKUP(Table3[[#This Row],[PRODUCT ID]],Table1[[PRODUCT]:[SELLING PRICE]],5,FALSE)</f>
        <v>316.336045134448</v>
      </c>
      <c r="L8425" s="16">
        <f ca="1">J8425*Table3[[#This Row],[QUANTITY]]</f>
        <v>151</v>
      </c>
      <c r="M8425" s="16">
        <f ca="1">K8425*Table3[[#This Row],[QUANTITY]]*(1-Table3[[#This Row],[DISCOUNT %]])</f>
        <v>308.11344754267577</v>
      </c>
      <c r="N8425" s="3">
        <f>DAY(Table3[[#This Row],[DATE]])</f>
        <v>24</v>
      </c>
      <c r="O8425" s="3" t="str">
        <f>TEXT(Table3[[#This Row],[DATE]],"mmm")</f>
        <v>Jan</v>
      </c>
      <c r="P8425" s="3">
        <f>YEAR(Table3[[#This Row],[DATE]])</f>
        <v>2044</v>
      </c>
    </row>
    <row r="8426" spans="1:16" x14ac:dyDescent="0.3">
      <c r="A8426" s="6">
        <v>52621</v>
      </c>
      <c r="B8426" s="7" t="s">
        <v>1085</v>
      </c>
      <c r="C8426" s="9">
        <f t="shared" ca="1" si="262"/>
        <v>2</v>
      </c>
      <c r="D8426" s="9" t="s">
        <v>2116</v>
      </c>
      <c r="E8426" s="9" t="s">
        <v>2116</v>
      </c>
      <c r="F8426" s="10">
        <f t="shared" ca="1" si="263"/>
        <v>2.1569282004432991E-2</v>
      </c>
      <c r="G8426" s="3" t="str">
        <f>VLOOKUP(Table3[[#This Row],[PRODUCT ID]],Table1[[PRODUCT]:[SELLING PRICE]],1,FALSE)</f>
        <v>Product33</v>
      </c>
      <c r="H8426" s="3" t="str">
        <f>VLOOKUP(Table3[[#This Row],[PRODUCT ID]],Table1[[PRODUCT]:[SELLING PRICE]],2,FALSE)</f>
        <v>Category4</v>
      </c>
      <c r="I8426" s="3" t="str">
        <f>VLOOKUP(Table3[[#This Row],[PRODUCT ID]],Table1[[PRODUCT]:[SELLING PRICE]],3,FALSE)</f>
        <v>No</v>
      </c>
      <c r="J8426" s="16">
        <f ca="1">VLOOKUP(Table3[[#This Row],[PRODUCT ID]],Table1[[PRODUCT]:[SELLING PRICE]],4,FALSE)</f>
        <v>138</v>
      </c>
      <c r="K8426" s="16">
        <f ca="1">VLOOKUP(Table3[[#This Row],[PRODUCT ID]],Table1[[PRODUCT]:[SELLING PRICE]],5,FALSE)</f>
        <v>31.378137421923505</v>
      </c>
      <c r="L8426" s="16">
        <f ca="1">J8426*Table3[[#This Row],[QUANTITY]]</f>
        <v>276</v>
      </c>
      <c r="M8426" s="16">
        <f ca="1">K8426*Table3[[#This Row],[QUANTITY]]*(1-Table3[[#This Row],[DISCOUNT %]])</f>
        <v>61.402667054192371</v>
      </c>
      <c r="N8426" s="3">
        <f>DAY(Table3[[#This Row],[DATE]])</f>
        <v>25</v>
      </c>
      <c r="O8426" s="3" t="str">
        <f>TEXT(Table3[[#This Row],[DATE]],"mmm")</f>
        <v>Jan</v>
      </c>
      <c r="P8426" s="3">
        <f>YEAR(Table3[[#This Row],[DATE]])</f>
        <v>2044</v>
      </c>
    </row>
    <row r="8427" spans="1:16" x14ac:dyDescent="0.3">
      <c r="A8427" s="6">
        <v>52622</v>
      </c>
      <c r="B8427" s="7" t="s">
        <v>1086</v>
      </c>
      <c r="C8427" s="9">
        <f t="shared" ca="1" si="262"/>
        <v>13</v>
      </c>
      <c r="D8427" s="9" t="s">
        <v>2115</v>
      </c>
      <c r="E8427" s="9" t="s">
        <v>2116</v>
      </c>
      <c r="F8427" s="10">
        <f t="shared" ca="1" si="263"/>
        <v>2.5907930254015624E-2</v>
      </c>
      <c r="G8427" s="3" t="str">
        <f>VLOOKUP(Table3[[#This Row],[PRODUCT ID]],Table1[[PRODUCT]:[SELLING PRICE]],1,FALSE)</f>
        <v>Product34</v>
      </c>
      <c r="H8427" s="3" t="str">
        <f>VLOOKUP(Table3[[#This Row],[PRODUCT ID]],Table1[[PRODUCT]:[SELLING PRICE]],2,FALSE)</f>
        <v>Category5</v>
      </c>
      <c r="I8427" s="3" t="str">
        <f>VLOOKUP(Table3[[#This Row],[PRODUCT ID]],Table1[[PRODUCT]:[SELLING PRICE]],3,FALSE)</f>
        <v>Kg</v>
      </c>
      <c r="J8427" s="16">
        <f ca="1">VLOOKUP(Table3[[#This Row],[PRODUCT ID]],Table1[[PRODUCT]:[SELLING PRICE]],4,FALSE)</f>
        <v>8</v>
      </c>
      <c r="K8427" s="16">
        <f ca="1">VLOOKUP(Table3[[#This Row],[PRODUCT ID]],Table1[[PRODUCT]:[SELLING PRICE]],5,FALSE)</f>
        <v>316.86033394238319</v>
      </c>
      <c r="L8427" s="16">
        <f ca="1">J8427*Table3[[#This Row],[QUANTITY]]</f>
        <v>104</v>
      </c>
      <c r="M8427" s="16">
        <f ca="1">K8427*Table3[[#This Row],[QUANTITY]]*(1-Table3[[#This Row],[DISCOUNT %]])</f>
        <v>4012.4648006344178</v>
      </c>
      <c r="N8427" s="3">
        <f>DAY(Table3[[#This Row],[DATE]])</f>
        <v>26</v>
      </c>
      <c r="O8427" s="3" t="str">
        <f>TEXT(Table3[[#This Row],[DATE]],"mmm")</f>
        <v>Jan</v>
      </c>
      <c r="P8427" s="3">
        <f>YEAR(Table3[[#This Row],[DATE]])</f>
        <v>2044</v>
      </c>
    </row>
    <row r="8428" spans="1:16" x14ac:dyDescent="0.3">
      <c r="A8428" s="6">
        <v>52623</v>
      </c>
      <c r="B8428" s="7" t="s">
        <v>1087</v>
      </c>
      <c r="C8428" s="9">
        <f t="shared" ca="1" si="262"/>
        <v>6</v>
      </c>
      <c r="D8428" s="9" t="s">
        <v>2117</v>
      </c>
      <c r="E8428" s="9" t="s">
        <v>2118</v>
      </c>
      <c r="F8428" s="10">
        <f t="shared" ca="1" si="263"/>
        <v>8.605311159426883E-2</v>
      </c>
      <c r="G8428" s="3" t="str">
        <f>VLOOKUP(Table3[[#This Row],[PRODUCT ID]],Table1[[PRODUCT]:[SELLING PRICE]],1,FALSE)</f>
        <v>Product35</v>
      </c>
      <c r="H8428" s="3" t="str">
        <f>VLOOKUP(Table3[[#This Row],[PRODUCT ID]],Table1[[PRODUCT]:[SELLING PRICE]],2,FALSE)</f>
        <v>Category1</v>
      </c>
      <c r="I8428" s="3" t="str">
        <f>VLOOKUP(Table3[[#This Row],[PRODUCT ID]],Table1[[PRODUCT]:[SELLING PRICE]],3,FALSE)</f>
        <v>Kg</v>
      </c>
      <c r="J8428" s="16">
        <f ca="1">VLOOKUP(Table3[[#This Row],[PRODUCT ID]],Table1[[PRODUCT]:[SELLING PRICE]],4,FALSE)</f>
        <v>18</v>
      </c>
      <c r="K8428" s="16">
        <f ca="1">VLOOKUP(Table3[[#This Row],[PRODUCT ID]],Table1[[PRODUCT]:[SELLING PRICE]],5,FALSE)</f>
        <v>67.952061415789714</v>
      </c>
      <c r="L8428" s="16">
        <f ca="1">J8428*Table3[[#This Row],[QUANTITY]]</f>
        <v>108</v>
      </c>
      <c r="M8428" s="16">
        <f ca="1">K8428*Table3[[#This Row],[QUANTITY]]*(1-Table3[[#This Row],[DISCOUNT %]])</f>
        <v>372.62745055029689</v>
      </c>
      <c r="N8428" s="3">
        <f>DAY(Table3[[#This Row],[DATE]])</f>
        <v>27</v>
      </c>
      <c r="O8428" s="3" t="str">
        <f>TEXT(Table3[[#This Row],[DATE]],"mmm")</f>
        <v>Jan</v>
      </c>
      <c r="P8428" s="3">
        <f>YEAR(Table3[[#This Row],[DATE]])</f>
        <v>2044</v>
      </c>
    </row>
    <row r="8429" spans="1:16" x14ac:dyDescent="0.3">
      <c r="A8429" s="6">
        <v>52624</v>
      </c>
      <c r="B8429" s="7" t="s">
        <v>1088</v>
      </c>
      <c r="C8429" s="9">
        <f t="shared" ca="1" si="262"/>
        <v>14</v>
      </c>
      <c r="D8429" s="9" t="s">
        <v>2117</v>
      </c>
      <c r="E8429" s="9" t="s">
        <v>2118</v>
      </c>
      <c r="F8429" s="10">
        <f t="shared" ca="1" si="263"/>
        <v>3.3907554066475623E-2</v>
      </c>
      <c r="G8429" s="3" t="str">
        <f>VLOOKUP(Table3[[#This Row],[PRODUCT ID]],Table1[[PRODUCT]:[SELLING PRICE]],1,FALSE)</f>
        <v>Product36</v>
      </c>
      <c r="H8429" s="3" t="str">
        <f>VLOOKUP(Table3[[#This Row],[PRODUCT ID]],Table1[[PRODUCT]:[SELLING PRICE]],2,FALSE)</f>
        <v>Category2</v>
      </c>
      <c r="I8429" s="3" t="str">
        <f>VLOOKUP(Table3[[#This Row],[PRODUCT ID]],Table1[[PRODUCT]:[SELLING PRICE]],3,FALSE)</f>
        <v>Lt</v>
      </c>
      <c r="J8429" s="16">
        <f ca="1">VLOOKUP(Table3[[#This Row],[PRODUCT ID]],Table1[[PRODUCT]:[SELLING PRICE]],4,FALSE)</f>
        <v>78</v>
      </c>
      <c r="K8429" s="16">
        <f ca="1">VLOOKUP(Table3[[#This Row],[PRODUCT ID]],Table1[[PRODUCT]:[SELLING PRICE]],5,FALSE)</f>
        <v>38.077511302286901</v>
      </c>
      <c r="L8429" s="16">
        <f ca="1">J8429*Table3[[#This Row],[QUANTITY]]</f>
        <v>1092</v>
      </c>
      <c r="M8429" s="16">
        <f ca="1">K8429*Table3[[#This Row],[QUANTITY]]*(1-Table3[[#This Row],[DISCOUNT %]])</f>
        <v>515.00954440722876</v>
      </c>
      <c r="N8429" s="3">
        <f>DAY(Table3[[#This Row],[DATE]])</f>
        <v>28</v>
      </c>
      <c r="O8429" s="3" t="str">
        <f>TEXT(Table3[[#This Row],[DATE]],"mmm")</f>
        <v>Jan</v>
      </c>
      <c r="P8429" s="3">
        <f>YEAR(Table3[[#This Row],[DATE]])</f>
        <v>2044</v>
      </c>
    </row>
    <row r="8430" spans="1:16" x14ac:dyDescent="0.3">
      <c r="A8430" s="6">
        <v>52625</v>
      </c>
      <c r="B8430" s="7" t="s">
        <v>1089</v>
      </c>
      <c r="C8430" s="9">
        <f t="shared" ca="1" si="262"/>
        <v>2</v>
      </c>
      <c r="D8430" s="9" t="s">
        <v>2116</v>
      </c>
      <c r="E8430" s="9" t="s">
        <v>2116</v>
      </c>
      <c r="F8430" s="10">
        <f t="shared" ca="1" si="263"/>
        <v>6.4127361791423533E-3</v>
      </c>
      <c r="G8430" s="3" t="str">
        <f>VLOOKUP(Table3[[#This Row],[PRODUCT ID]],Table1[[PRODUCT]:[SELLING PRICE]],1,FALSE)</f>
        <v>Product37</v>
      </c>
      <c r="H8430" s="3" t="str">
        <f>VLOOKUP(Table3[[#This Row],[PRODUCT ID]],Table1[[PRODUCT]:[SELLING PRICE]],2,FALSE)</f>
        <v>Category3</v>
      </c>
      <c r="I8430" s="3" t="str">
        <f>VLOOKUP(Table3[[#This Row],[PRODUCT ID]],Table1[[PRODUCT]:[SELLING PRICE]],3,FALSE)</f>
        <v>Kg</v>
      </c>
      <c r="J8430" s="16">
        <f ca="1">VLOOKUP(Table3[[#This Row],[PRODUCT ID]],Table1[[PRODUCT]:[SELLING PRICE]],4,FALSE)</f>
        <v>28</v>
      </c>
      <c r="K8430" s="16">
        <f ca="1">VLOOKUP(Table3[[#This Row],[PRODUCT ID]],Table1[[PRODUCT]:[SELLING PRICE]],5,FALSE)</f>
        <v>82.859415667732179</v>
      </c>
      <c r="L8430" s="16">
        <f ca="1">J8430*Table3[[#This Row],[QUANTITY]]</f>
        <v>56</v>
      </c>
      <c r="M8430" s="16">
        <f ca="1">K8430*Table3[[#This Row],[QUANTITY]]*(1-Table3[[#This Row],[DISCOUNT %]])</f>
        <v>164.65612019019423</v>
      </c>
      <c r="N8430" s="3">
        <f>DAY(Table3[[#This Row],[DATE]])</f>
        <v>29</v>
      </c>
      <c r="O8430" s="3" t="str">
        <f>TEXT(Table3[[#This Row],[DATE]],"mmm")</f>
        <v>Jan</v>
      </c>
      <c r="P8430" s="3">
        <f>YEAR(Table3[[#This Row],[DATE]])</f>
        <v>2044</v>
      </c>
    </row>
    <row r="8431" spans="1:16" x14ac:dyDescent="0.3">
      <c r="A8431" s="6">
        <v>52626</v>
      </c>
      <c r="B8431" s="7" t="s">
        <v>1090</v>
      </c>
      <c r="C8431" s="9">
        <f t="shared" ca="1" si="262"/>
        <v>7</v>
      </c>
      <c r="D8431" s="9" t="s">
        <v>2116</v>
      </c>
      <c r="E8431" s="9" t="s">
        <v>2116</v>
      </c>
      <c r="F8431" s="10">
        <f t="shared" ca="1" si="263"/>
        <v>6.4115536389974623E-2</v>
      </c>
      <c r="G8431" s="3" t="str">
        <f>VLOOKUP(Table3[[#This Row],[PRODUCT ID]],Table1[[PRODUCT]:[SELLING PRICE]],1,FALSE)</f>
        <v>Product38</v>
      </c>
      <c r="H8431" s="3" t="str">
        <f>VLOOKUP(Table3[[#This Row],[PRODUCT ID]],Table1[[PRODUCT]:[SELLING PRICE]],2,FALSE)</f>
        <v>Category4</v>
      </c>
      <c r="I8431" s="3" t="str">
        <f>VLOOKUP(Table3[[#This Row],[PRODUCT ID]],Table1[[PRODUCT]:[SELLING PRICE]],3,FALSE)</f>
        <v>Lt</v>
      </c>
      <c r="J8431" s="16">
        <f ca="1">VLOOKUP(Table3[[#This Row],[PRODUCT ID]],Table1[[PRODUCT]:[SELLING PRICE]],4,FALSE)</f>
        <v>69</v>
      </c>
      <c r="K8431" s="16">
        <f ca="1">VLOOKUP(Table3[[#This Row],[PRODUCT ID]],Table1[[PRODUCT]:[SELLING PRICE]],5,FALSE)</f>
        <v>122.90793740136128</v>
      </c>
      <c r="L8431" s="16">
        <f ca="1">J8431*Table3[[#This Row],[QUANTITY]]</f>
        <v>483</v>
      </c>
      <c r="M8431" s="16">
        <f ca="1">K8431*Table3[[#This Row],[QUANTITY]]*(1-Table3[[#This Row],[DISCOUNT %]])</f>
        <v>805.19340347801301</v>
      </c>
      <c r="N8431" s="3">
        <f>DAY(Table3[[#This Row],[DATE]])</f>
        <v>30</v>
      </c>
      <c r="O8431" s="3" t="str">
        <f>TEXT(Table3[[#This Row],[DATE]],"mmm")</f>
        <v>Jan</v>
      </c>
      <c r="P8431" s="3">
        <f>YEAR(Table3[[#This Row],[DATE]])</f>
        <v>2044</v>
      </c>
    </row>
    <row r="8432" spans="1:16" x14ac:dyDescent="0.3">
      <c r="A8432" s="6">
        <v>52627</v>
      </c>
      <c r="B8432" s="7" t="s">
        <v>1091</v>
      </c>
      <c r="C8432" s="9">
        <f t="shared" ca="1" si="262"/>
        <v>10</v>
      </c>
      <c r="D8432" s="9" t="s">
        <v>2116</v>
      </c>
      <c r="E8432" s="9" t="s">
        <v>2116</v>
      </c>
      <c r="F8432" s="10">
        <f t="shared" ca="1" si="263"/>
        <v>8.2706689901070887E-4</v>
      </c>
      <c r="G8432" s="3" t="str">
        <f>VLOOKUP(Table3[[#This Row],[PRODUCT ID]],Table1[[PRODUCT]:[SELLING PRICE]],1,FALSE)</f>
        <v>Product39</v>
      </c>
      <c r="H8432" s="3" t="str">
        <f>VLOOKUP(Table3[[#This Row],[PRODUCT ID]],Table1[[PRODUCT]:[SELLING PRICE]],2,FALSE)</f>
        <v>Category5</v>
      </c>
      <c r="I8432" s="3" t="str">
        <f>VLOOKUP(Table3[[#This Row],[PRODUCT ID]],Table1[[PRODUCT]:[SELLING PRICE]],3,FALSE)</f>
        <v>Ft</v>
      </c>
      <c r="J8432" s="16">
        <f ca="1">VLOOKUP(Table3[[#This Row],[PRODUCT ID]],Table1[[PRODUCT]:[SELLING PRICE]],4,FALSE)</f>
        <v>174</v>
      </c>
      <c r="K8432" s="16">
        <f ca="1">VLOOKUP(Table3[[#This Row],[PRODUCT ID]],Table1[[PRODUCT]:[SELLING PRICE]],5,FALSE)</f>
        <v>249.3767555462739</v>
      </c>
      <c r="L8432" s="16">
        <f ca="1">J8432*Table3[[#This Row],[QUANTITY]]</f>
        <v>1740</v>
      </c>
      <c r="M8432" s="16">
        <f ca="1">K8432*Table3[[#This Row],[QUANTITY]]*(1-Table3[[#This Row],[DISCOUNT %]])</f>
        <v>2491.705042863789</v>
      </c>
      <c r="N8432" s="3">
        <f>DAY(Table3[[#This Row],[DATE]])</f>
        <v>31</v>
      </c>
      <c r="O8432" s="3" t="str">
        <f>TEXT(Table3[[#This Row],[DATE]],"mmm")</f>
        <v>Jan</v>
      </c>
      <c r="P8432" s="3">
        <f>YEAR(Table3[[#This Row],[DATE]])</f>
        <v>2044</v>
      </c>
    </row>
    <row r="8433" spans="1:16" x14ac:dyDescent="0.3">
      <c r="A8433" s="6">
        <v>52628</v>
      </c>
      <c r="B8433" s="7" t="s">
        <v>1092</v>
      </c>
      <c r="C8433" s="9">
        <f t="shared" ca="1" si="262"/>
        <v>2</v>
      </c>
      <c r="D8433" s="9" t="s">
        <v>2116</v>
      </c>
      <c r="E8433" s="9" t="s">
        <v>2116</v>
      </c>
      <c r="F8433" s="10">
        <f t="shared" ca="1" si="263"/>
        <v>2.1042152773463177E-2</v>
      </c>
      <c r="G8433" s="3" t="str">
        <f>VLOOKUP(Table3[[#This Row],[PRODUCT ID]],Table1[[PRODUCT]:[SELLING PRICE]],1,FALSE)</f>
        <v>Product40</v>
      </c>
      <c r="H8433" s="3" t="str">
        <f>VLOOKUP(Table3[[#This Row],[PRODUCT ID]],Table1[[PRODUCT]:[SELLING PRICE]],2,FALSE)</f>
        <v>Category1</v>
      </c>
      <c r="I8433" s="3" t="str">
        <f>VLOOKUP(Table3[[#This Row],[PRODUCT ID]],Table1[[PRODUCT]:[SELLING PRICE]],3,FALSE)</f>
        <v>Kg</v>
      </c>
      <c r="J8433" s="16">
        <f ca="1">VLOOKUP(Table3[[#This Row],[PRODUCT ID]],Table1[[PRODUCT]:[SELLING PRICE]],4,FALSE)</f>
        <v>81</v>
      </c>
      <c r="K8433" s="16">
        <f ca="1">VLOOKUP(Table3[[#This Row],[PRODUCT ID]],Table1[[PRODUCT]:[SELLING PRICE]],5,FALSE)</f>
        <v>74.100005148027847</v>
      </c>
      <c r="L8433" s="16">
        <f ca="1">J8433*Table3[[#This Row],[QUANTITY]]</f>
        <v>162</v>
      </c>
      <c r="M8433" s="16">
        <f ca="1">K8433*Table3[[#This Row],[QUANTITY]]*(1-Table3[[#This Row],[DISCOUNT %]])</f>
        <v>145.08156303837728</v>
      </c>
      <c r="N8433" s="3">
        <f>DAY(Table3[[#This Row],[DATE]])</f>
        <v>1</v>
      </c>
      <c r="O8433" s="3" t="str">
        <f>TEXT(Table3[[#This Row],[DATE]],"mmm")</f>
        <v>Feb</v>
      </c>
      <c r="P8433" s="3">
        <f>YEAR(Table3[[#This Row],[DATE]])</f>
        <v>2044</v>
      </c>
    </row>
    <row r="8434" spans="1:16" x14ac:dyDescent="0.3">
      <c r="A8434" s="6">
        <v>52629</v>
      </c>
      <c r="B8434" s="7" t="s">
        <v>1093</v>
      </c>
      <c r="C8434" s="9">
        <f t="shared" ca="1" si="262"/>
        <v>12</v>
      </c>
      <c r="D8434" s="9" t="s">
        <v>2115</v>
      </c>
      <c r="E8434" s="9" t="s">
        <v>2118</v>
      </c>
      <c r="F8434" s="10">
        <f t="shared" ca="1" si="263"/>
        <v>4.5118408162456601E-3</v>
      </c>
      <c r="G8434" s="3" t="str">
        <f>VLOOKUP(Table3[[#This Row],[PRODUCT ID]],Table1[[PRODUCT]:[SELLING PRICE]],1,FALSE)</f>
        <v>Product41</v>
      </c>
      <c r="H8434" s="3" t="str">
        <f>VLOOKUP(Table3[[#This Row],[PRODUCT ID]],Table1[[PRODUCT]:[SELLING PRICE]],2,FALSE)</f>
        <v>Category2</v>
      </c>
      <c r="I8434" s="3" t="str">
        <f>VLOOKUP(Table3[[#This Row],[PRODUCT ID]],Table1[[PRODUCT]:[SELLING PRICE]],3,FALSE)</f>
        <v>No</v>
      </c>
      <c r="J8434" s="16">
        <f ca="1">VLOOKUP(Table3[[#This Row],[PRODUCT ID]],Table1[[PRODUCT]:[SELLING PRICE]],4,FALSE)</f>
        <v>100</v>
      </c>
      <c r="K8434" s="16">
        <f ca="1">VLOOKUP(Table3[[#This Row],[PRODUCT ID]],Table1[[PRODUCT]:[SELLING PRICE]],5,FALSE)</f>
        <v>280.00943860432801</v>
      </c>
      <c r="L8434" s="16">
        <f ca="1">J8434*Table3[[#This Row],[QUANTITY]]</f>
        <v>1200</v>
      </c>
      <c r="M8434" s="16">
        <f ca="1">K8434*Table3[[#This Row],[QUANTITY]]*(1-Table3[[#This Row],[DISCOUNT %]])</f>
        <v>3344.9529670835877</v>
      </c>
      <c r="N8434" s="3">
        <f>DAY(Table3[[#This Row],[DATE]])</f>
        <v>2</v>
      </c>
      <c r="O8434" s="3" t="str">
        <f>TEXT(Table3[[#This Row],[DATE]],"mmm")</f>
        <v>Feb</v>
      </c>
      <c r="P8434" s="3">
        <f>YEAR(Table3[[#This Row],[DATE]])</f>
        <v>2044</v>
      </c>
    </row>
    <row r="8435" spans="1:16" x14ac:dyDescent="0.3">
      <c r="A8435" s="6">
        <v>52630</v>
      </c>
      <c r="B8435" s="7" t="s">
        <v>1094</v>
      </c>
      <c r="C8435" s="9">
        <f t="shared" ca="1" si="262"/>
        <v>7</v>
      </c>
      <c r="D8435" s="9" t="s">
        <v>2116</v>
      </c>
      <c r="E8435" s="9" t="s">
        <v>2116</v>
      </c>
      <c r="F8435" s="10">
        <f t="shared" ca="1" si="263"/>
        <v>6.2099946992416367E-2</v>
      </c>
      <c r="G8435" s="3" t="str">
        <f>VLOOKUP(Table3[[#This Row],[PRODUCT ID]],Table1[[PRODUCT]:[SELLING PRICE]],1,FALSE)</f>
        <v>Product42</v>
      </c>
      <c r="H8435" s="3" t="str">
        <f>VLOOKUP(Table3[[#This Row],[PRODUCT ID]],Table1[[PRODUCT]:[SELLING PRICE]],2,FALSE)</f>
        <v>Category3</v>
      </c>
      <c r="I8435" s="3" t="str">
        <f>VLOOKUP(Table3[[#This Row],[PRODUCT ID]],Table1[[PRODUCT]:[SELLING PRICE]],3,FALSE)</f>
        <v>No</v>
      </c>
      <c r="J8435" s="16">
        <f ca="1">VLOOKUP(Table3[[#This Row],[PRODUCT ID]],Table1[[PRODUCT]:[SELLING PRICE]],4,FALSE)</f>
        <v>165</v>
      </c>
      <c r="K8435" s="16">
        <f ca="1">VLOOKUP(Table3[[#This Row],[PRODUCT ID]],Table1[[PRODUCT]:[SELLING PRICE]],5,FALSE)</f>
        <v>236.13195156418752</v>
      </c>
      <c r="L8435" s="16">
        <f ca="1">J8435*Table3[[#This Row],[QUANTITY]]</f>
        <v>1155</v>
      </c>
      <c r="M8435" s="16">
        <f ca="1">K8435*Table3[[#This Row],[QUANTITY]]*(1-Table3[[#This Row],[DISCOUNT %]])</f>
        <v>1550.2771892218493</v>
      </c>
      <c r="N8435" s="3">
        <f>DAY(Table3[[#This Row],[DATE]])</f>
        <v>3</v>
      </c>
      <c r="O8435" s="3" t="str">
        <f>TEXT(Table3[[#This Row],[DATE]],"mmm")</f>
        <v>Feb</v>
      </c>
      <c r="P8435" s="3">
        <f>YEAR(Table3[[#This Row],[DATE]])</f>
        <v>2044</v>
      </c>
    </row>
    <row r="8436" spans="1:16" x14ac:dyDescent="0.3">
      <c r="A8436" s="6">
        <v>52631</v>
      </c>
      <c r="B8436" s="7" t="s">
        <v>1095</v>
      </c>
      <c r="C8436" s="9">
        <f t="shared" ca="1" si="262"/>
        <v>15</v>
      </c>
      <c r="D8436" s="9" t="s">
        <v>2117</v>
      </c>
      <c r="E8436" s="9" t="s">
        <v>2116</v>
      </c>
      <c r="F8436" s="10">
        <f t="shared" ca="1" si="263"/>
        <v>5.6797177268184708E-2</v>
      </c>
      <c r="G8436" s="3" t="str">
        <f>VLOOKUP(Table3[[#This Row],[PRODUCT ID]],Table1[[PRODUCT]:[SELLING PRICE]],1,FALSE)</f>
        <v>Product43</v>
      </c>
      <c r="H8436" s="3" t="str">
        <f>VLOOKUP(Table3[[#This Row],[PRODUCT ID]],Table1[[PRODUCT]:[SELLING PRICE]],2,FALSE)</f>
        <v>Category4</v>
      </c>
      <c r="I8436" s="3" t="str">
        <f>VLOOKUP(Table3[[#This Row],[PRODUCT ID]],Table1[[PRODUCT]:[SELLING PRICE]],3,FALSE)</f>
        <v>Ft</v>
      </c>
      <c r="J8436" s="16">
        <f ca="1">VLOOKUP(Table3[[#This Row],[PRODUCT ID]],Table1[[PRODUCT]:[SELLING PRICE]],4,FALSE)</f>
        <v>235</v>
      </c>
      <c r="K8436" s="16">
        <f ca="1">VLOOKUP(Table3[[#This Row],[PRODUCT ID]],Table1[[PRODUCT]:[SELLING PRICE]],5,FALSE)</f>
        <v>54.405885280571169</v>
      </c>
      <c r="L8436" s="16">
        <f ca="1">J8436*Table3[[#This Row],[QUANTITY]]</f>
        <v>3525</v>
      </c>
      <c r="M8436" s="16">
        <f ca="1">K8436*Table3[[#This Row],[QUANTITY]]*(1-Table3[[#This Row],[DISCOUNT %]])</f>
        <v>769.73676854787072</v>
      </c>
      <c r="N8436" s="3">
        <f>DAY(Table3[[#This Row],[DATE]])</f>
        <v>4</v>
      </c>
      <c r="O8436" s="3" t="str">
        <f>TEXT(Table3[[#This Row],[DATE]],"mmm")</f>
        <v>Feb</v>
      </c>
      <c r="P8436" s="3">
        <f>YEAR(Table3[[#This Row],[DATE]])</f>
        <v>2044</v>
      </c>
    </row>
    <row r="8437" spans="1:16" x14ac:dyDescent="0.3">
      <c r="A8437" s="6">
        <v>52632</v>
      </c>
      <c r="B8437" s="7" t="s">
        <v>1096</v>
      </c>
      <c r="C8437" s="9">
        <f t="shared" ca="1" si="262"/>
        <v>12</v>
      </c>
      <c r="D8437" s="9" t="s">
        <v>2115</v>
      </c>
      <c r="E8437" s="9" t="s">
        <v>2116</v>
      </c>
      <c r="F8437" s="10">
        <f t="shared" ca="1" si="263"/>
        <v>8.2053754096640785E-2</v>
      </c>
      <c r="G8437" s="3" t="str">
        <f>VLOOKUP(Table3[[#This Row],[PRODUCT ID]],Table1[[PRODUCT]:[SELLING PRICE]],1,FALSE)</f>
        <v>Product44</v>
      </c>
      <c r="H8437" s="3" t="str">
        <f>VLOOKUP(Table3[[#This Row],[PRODUCT ID]],Table1[[PRODUCT]:[SELLING PRICE]],2,FALSE)</f>
        <v>Category5</v>
      </c>
      <c r="I8437" s="3" t="str">
        <f>VLOOKUP(Table3[[#This Row],[PRODUCT ID]],Table1[[PRODUCT]:[SELLING PRICE]],3,FALSE)</f>
        <v>No</v>
      </c>
      <c r="J8437" s="16">
        <f ca="1">VLOOKUP(Table3[[#This Row],[PRODUCT ID]],Table1[[PRODUCT]:[SELLING PRICE]],4,FALSE)</f>
        <v>65</v>
      </c>
      <c r="K8437" s="16">
        <f ca="1">VLOOKUP(Table3[[#This Row],[PRODUCT ID]],Table1[[PRODUCT]:[SELLING PRICE]],5,FALSE)</f>
        <v>237.67652147178299</v>
      </c>
      <c r="L8437" s="16">
        <f ca="1">J8437*Table3[[#This Row],[QUANTITY]]</f>
        <v>780</v>
      </c>
      <c r="M8437" s="16">
        <f ca="1">K8437*Table3[[#This Row],[QUANTITY]]*(1-Table3[[#This Row],[DISCOUNT %]])</f>
        <v>2618.0912474927081</v>
      </c>
      <c r="N8437" s="3">
        <f>DAY(Table3[[#This Row],[DATE]])</f>
        <v>5</v>
      </c>
      <c r="O8437" s="3" t="str">
        <f>TEXT(Table3[[#This Row],[DATE]],"mmm")</f>
        <v>Feb</v>
      </c>
      <c r="P8437" s="3">
        <f>YEAR(Table3[[#This Row],[DATE]])</f>
        <v>2044</v>
      </c>
    </row>
    <row r="8438" spans="1:16" x14ac:dyDescent="0.3">
      <c r="A8438" s="6">
        <v>52633</v>
      </c>
      <c r="B8438" s="7" t="s">
        <v>1097</v>
      </c>
      <c r="C8438" s="9">
        <f t="shared" ca="1" si="262"/>
        <v>11</v>
      </c>
      <c r="D8438" s="9" t="s">
        <v>2115</v>
      </c>
      <c r="E8438" s="9" t="s">
        <v>2116</v>
      </c>
      <c r="F8438" s="10">
        <f t="shared" ca="1" si="263"/>
        <v>9.8402532817739294E-2</v>
      </c>
      <c r="G8438" s="3" t="str">
        <f>VLOOKUP(Table3[[#This Row],[PRODUCT ID]],Table1[[PRODUCT]:[SELLING PRICE]],1,FALSE)</f>
        <v>Product45</v>
      </c>
      <c r="H8438" s="3" t="str">
        <f>VLOOKUP(Table3[[#This Row],[PRODUCT ID]],Table1[[PRODUCT]:[SELLING PRICE]],2,FALSE)</f>
        <v>Category1</v>
      </c>
      <c r="I8438" s="3" t="str">
        <f>VLOOKUP(Table3[[#This Row],[PRODUCT ID]],Table1[[PRODUCT]:[SELLING PRICE]],3,FALSE)</f>
        <v>Kg</v>
      </c>
      <c r="J8438" s="16">
        <f ca="1">VLOOKUP(Table3[[#This Row],[PRODUCT ID]],Table1[[PRODUCT]:[SELLING PRICE]],4,FALSE)</f>
        <v>28</v>
      </c>
      <c r="K8438" s="16">
        <f ca="1">VLOOKUP(Table3[[#This Row],[PRODUCT ID]],Table1[[PRODUCT]:[SELLING PRICE]],5,FALSE)</f>
        <v>202.85401285198745</v>
      </c>
      <c r="L8438" s="16">
        <f ca="1">J8438*Table3[[#This Row],[QUANTITY]]</f>
        <v>308</v>
      </c>
      <c r="M8438" s="16">
        <f ca="1">K8438*Table3[[#This Row],[QUANTITY]]*(1-Table3[[#This Row],[DISCOUNT %]])</f>
        <v>2011.8193061462064</v>
      </c>
      <c r="N8438" s="3">
        <f>DAY(Table3[[#This Row],[DATE]])</f>
        <v>6</v>
      </c>
      <c r="O8438" s="3" t="str">
        <f>TEXT(Table3[[#This Row],[DATE]],"mmm")</f>
        <v>Feb</v>
      </c>
      <c r="P8438" s="3">
        <f>YEAR(Table3[[#This Row],[DATE]])</f>
        <v>2044</v>
      </c>
    </row>
    <row r="8439" spans="1:16" x14ac:dyDescent="0.3">
      <c r="A8439" s="6">
        <v>52634</v>
      </c>
      <c r="B8439" s="7" t="s">
        <v>1098</v>
      </c>
      <c r="C8439" s="9">
        <f t="shared" ca="1" si="262"/>
        <v>11</v>
      </c>
      <c r="D8439" s="9" t="s">
        <v>2115</v>
      </c>
      <c r="E8439" s="9" t="s">
        <v>2116</v>
      </c>
      <c r="F8439" s="10">
        <f t="shared" ca="1" si="263"/>
        <v>3.0179338472831232E-2</v>
      </c>
      <c r="G8439" s="3" t="str">
        <f>VLOOKUP(Table3[[#This Row],[PRODUCT ID]],Table1[[PRODUCT]:[SELLING PRICE]],1,FALSE)</f>
        <v>Product46</v>
      </c>
      <c r="H8439" s="3" t="str">
        <f>VLOOKUP(Table3[[#This Row],[PRODUCT ID]],Table1[[PRODUCT]:[SELLING PRICE]],2,FALSE)</f>
        <v>Category2</v>
      </c>
      <c r="I8439" s="3" t="str">
        <f>VLOOKUP(Table3[[#This Row],[PRODUCT ID]],Table1[[PRODUCT]:[SELLING PRICE]],3,FALSE)</f>
        <v>Kg</v>
      </c>
      <c r="J8439" s="16">
        <f ca="1">VLOOKUP(Table3[[#This Row],[PRODUCT ID]],Table1[[PRODUCT]:[SELLING PRICE]],4,FALSE)</f>
        <v>95</v>
      </c>
      <c r="K8439" s="16">
        <f ca="1">VLOOKUP(Table3[[#This Row],[PRODUCT ID]],Table1[[PRODUCT]:[SELLING PRICE]],5,FALSE)</f>
        <v>80.749998389385993</v>
      </c>
      <c r="L8439" s="16">
        <f ca="1">J8439*Table3[[#This Row],[QUANTITY]]</f>
        <v>1045</v>
      </c>
      <c r="M8439" s="16">
        <f ca="1">K8439*Table3[[#This Row],[QUANTITY]]*(1-Table3[[#This Row],[DISCOUNT %]])</f>
        <v>861.44318541943346</v>
      </c>
      <c r="N8439" s="3">
        <f>DAY(Table3[[#This Row],[DATE]])</f>
        <v>7</v>
      </c>
      <c r="O8439" s="3" t="str">
        <f>TEXT(Table3[[#This Row],[DATE]],"mmm")</f>
        <v>Feb</v>
      </c>
      <c r="P8439" s="3">
        <f>YEAR(Table3[[#This Row],[DATE]])</f>
        <v>2044</v>
      </c>
    </row>
    <row r="8440" spans="1:16" x14ac:dyDescent="0.3">
      <c r="A8440" s="6">
        <v>52635</v>
      </c>
      <c r="B8440" s="7" t="s">
        <v>1099</v>
      </c>
      <c r="C8440" s="9">
        <f t="shared" ca="1" si="262"/>
        <v>10</v>
      </c>
      <c r="D8440" s="9" t="s">
        <v>2116</v>
      </c>
      <c r="E8440" s="9" t="s">
        <v>2118</v>
      </c>
      <c r="F8440" s="10">
        <f t="shared" ca="1" si="263"/>
        <v>6.2302816840600433E-2</v>
      </c>
      <c r="G8440" s="3" t="str">
        <f>VLOOKUP(Table3[[#This Row],[PRODUCT ID]],Table1[[PRODUCT]:[SELLING PRICE]],1,FALSE)</f>
        <v>Product47</v>
      </c>
      <c r="H8440" s="3" t="str">
        <f>VLOOKUP(Table3[[#This Row],[PRODUCT ID]],Table1[[PRODUCT]:[SELLING PRICE]],2,FALSE)</f>
        <v>Category3</v>
      </c>
      <c r="I8440" s="3" t="str">
        <f>VLOOKUP(Table3[[#This Row],[PRODUCT ID]],Table1[[PRODUCT]:[SELLING PRICE]],3,FALSE)</f>
        <v>Lt</v>
      </c>
      <c r="J8440" s="16">
        <f ca="1">VLOOKUP(Table3[[#This Row],[PRODUCT ID]],Table1[[PRODUCT]:[SELLING PRICE]],4,FALSE)</f>
        <v>193</v>
      </c>
      <c r="K8440" s="16">
        <f ca="1">VLOOKUP(Table3[[#This Row],[PRODUCT ID]],Table1[[PRODUCT]:[SELLING PRICE]],5,FALSE)</f>
        <v>229.10222400083353</v>
      </c>
      <c r="L8440" s="16">
        <f ca="1">J8440*Table3[[#This Row],[QUANTITY]]</f>
        <v>1930</v>
      </c>
      <c r="M8440" s="16">
        <f ca="1">K8440*Table3[[#This Row],[QUANTITY]]*(1-Table3[[#This Row],[DISCOUNT %]])</f>
        <v>2148.2851010113536</v>
      </c>
      <c r="N8440" s="3">
        <f>DAY(Table3[[#This Row],[DATE]])</f>
        <v>8</v>
      </c>
      <c r="O8440" s="3" t="str">
        <f>TEXT(Table3[[#This Row],[DATE]],"mmm")</f>
        <v>Feb</v>
      </c>
      <c r="P8440" s="3">
        <f>YEAR(Table3[[#This Row],[DATE]])</f>
        <v>2044</v>
      </c>
    </row>
    <row r="8441" spans="1:16" x14ac:dyDescent="0.3">
      <c r="A8441" s="6">
        <v>52636</v>
      </c>
      <c r="B8441" s="7" t="s">
        <v>1100</v>
      </c>
      <c r="C8441" s="9">
        <f t="shared" ca="1" si="262"/>
        <v>8</v>
      </c>
      <c r="D8441" s="9" t="s">
        <v>2116</v>
      </c>
      <c r="E8441" s="9" t="s">
        <v>2118</v>
      </c>
      <c r="F8441" s="10">
        <f t="shared" ca="1" si="263"/>
        <v>9.8068088943247811E-3</v>
      </c>
      <c r="G8441" s="3" t="str">
        <f>VLOOKUP(Table3[[#This Row],[PRODUCT ID]],Table1[[PRODUCT]:[SELLING PRICE]],1,FALSE)</f>
        <v>Product48</v>
      </c>
      <c r="H8441" s="3" t="str">
        <f>VLOOKUP(Table3[[#This Row],[PRODUCT ID]],Table1[[PRODUCT]:[SELLING PRICE]],2,FALSE)</f>
        <v>Category4</v>
      </c>
      <c r="I8441" s="3" t="str">
        <f>VLOOKUP(Table3[[#This Row],[PRODUCT ID]],Table1[[PRODUCT]:[SELLING PRICE]],3,FALSE)</f>
        <v>Kg</v>
      </c>
      <c r="J8441" s="16">
        <f ca="1">VLOOKUP(Table3[[#This Row],[PRODUCT ID]],Table1[[PRODUCT]:[SELLING PRICE]],4,FALSE)</f>
        <v>202</v>
      </c>
      <c r="K8441" s="16">
        <f ca="1">VLOOKUP(Table3[[#This Row],[PRODUCT ID]],Table1[[PRODUCT]:[SELLING PRICE]],5,FALSE)</f>
        <v>259.36061403077179</v>
      </c>
      <c r="L8441" s="16">
        <f ca="1">J8441*Table3[[#This Row],[QUANTITY]]</f>
        <v>1616</v>
      </c>
      <c r="M8441" s="16">
        <f ca="1">K8441*Table3[[#This Row],[QUANTITY]]*(1-Table3[[#This Row],[DISCOUNT %]])</f>
        <v>2054.5369124340582</v>
      </c>
      <c r="N8441" s="3">
        <f>DAY(Table3[[#This Row],[DATE]])</f>
        <v>9</v>
      </c>
      <c r="O8441" s="3" t="str">
        <f>TEXT(Table3[[#This Row],[DATE]],"mmm")</f>
        <v>Feb</v>
      </c>
      <c r="P8441" s="3">
        <f>YEAR(Table3[[#This Row],[DATE]])</f>
        <v>2044</v>
      </c>
    </row>
    <row r="8442" spans="1:16" x14ac:dyDescent="0.3">
      <c r="A8442" s="6">
        <v>52637</v>
      </c>
      <c r="B8442" s="7" t="s">
        <v>1101</v>
      </c>
      <c r="C8442" s="9">
        <f t="shared" ca="1" si="262"/>
        <v>6</v>
      </c>
      <c r="D8442" s="9" t="s">
        <v>2116</v>
      </c>
      <c r="E8442" s="9" t="s">
        <v>2116</v>
      </c>
      <c r="F8442" s="10">
        <f t="shared" ca="1" si="263"/>
        <v>5.2678229279087864E-2</v>
      </c>
      <c r="G8442" s="3" t="str">
        <f>VLOOKUP(Table3[[#This Row],[PRODUCT ID]],Table1[[PRODUCT]:[SELLING PRICE]],1,FALSE)</f>
        <v>Product49</v>
      </c>
      <c r="H8442" s="3" t="str">
        <f>VLOOKUP(Table3[[#This Row],[PRODUCT ID]],Table1[[PRODUCT]:[SELLING PRICE]],2,FALSE)</f>
        <v>Category1</v>
      </c>
      <c r="I8442" s="3" t="str">
        <f>VLOOKUP(Table3[[#This Row],[PRODUCT ID]],Table1[[PRODUCT]:[SELLING PRICE]],3,FALSE)</f>
        <v>Lt</v>
      </c>
      <c r="J8442" s="16">
        <f ca="1">VLOOKUP(Table3[[#This Row],[PRODUCT ID]],Table1[[PRODUCT]:[SELLING PRICE]],4,FALSE)</f>
        <v>181</v>
      </c>
      <c r="K8442" s="16">
        <f ca="1">VLOOKUP(Table3[[#This Row],[PRODUCT ID]],Table1[[PRODUCT]:[SELLING PRICE]],5,FALSE)</f>
        <v>247.82943673999284</v>
      </c>
      <c r="L8442" s="16">
        <f ca="1">J8442*Table3[[#This Row],[QUANTITY]]</f>
        <v>1086</v>
      </c>
      <c r="M8442" s="16">
        <f ca="1">K8442*Table3[[#This Row],[QUANTITY]]*(1-Table3[[#This Row],[DISCOUNT %]])</f>
        <v>1408.6453250957779</v>
      </c>
      <c r="N8442" s="3">
        <f>DAY(Table3[[#This Row],[DATE]])</f>
        <v>10</v>
      </c>
      <c r="O8442" s="3" t="str">
        <f>TEXT(Table3[[#This Row],[DATE]],"mmm")</f>
        <v>Feb</v>
      </c>
      <c r="P8442" s="3">
        <f>YEAR(Table3[[#This Row],[DATE]])</f>
        <v>2044</v>
      </c>
    </row>
    <row r="8443" spans="1:16" x14ac:dyDescent="0.3">
      <c r="A8443" s="6">
        <v>52638</v>
      </c>
      <c r="B8443" s="7" t="s">
        <v>1102</v>
      </c>
      <c r="C8443" s="9">
        <f t="shared" ca="1" si="262"/>
        <v>13</v>
      </c>
      <c r="D8443" s="9" t="s">
        <v>2115</v>
      </c>
      <c r="E8443" s="9" t="s">
        <v>2116</v>
      </c>
      <c r="F8443" s="10">
        <f t="shared" ca="1" si="263"/>
        <v>2.6394142240609365E-2</v>
      </c>
      <c r="G8443" s="3" t="str">
        <f>VLOOKUP(Table3[[#This Row],[PRODUCT ID]],Table1[[PRODUCT]:[SELLING PRICE]],1,FALSE)</f>
        <v>Product50</v>
      </c>
      <c r="H8443" s="3" t="str">
        <f>VLOOKUP(Table3[[#This Row],[PRODUCT ID]],Table1[[PRODUCT]:[SELLING PRICE]],2,FALSE)</f>
        <v>Category2</v>
      </c>
      <c r="I8443" s="3" t="str">
        <f>VLOOKUP(Table3[[#This Row],[PRODUCT ID]],Table1[[PRODUCT]:[SELLING PRICE]],3,FALSE)</f>
        <v>Ft</v>
      </c>
      <c r="J8443" s="16">
        <f ca="1">VLOOKUP(Table3[[#This Row],[PRODUCT ID]],Table1[[PRODUCT]:[SELLING PRICE]],4,FALSE)</f>
        <v>147</v>
      </c>
      <c r="K8443" s="16">
        <f ca="1">VLOOKUP(Table3[[#This Row],[PRODUCT ID]],Table1[[PRODUCT]:[SELLING PRICE]],5,FALSE)</f>
        <v>33.423461830483042</v>
      </c>
      <c r="L8443" s="16">
        <f ca="1">J8443*Table3[[#This Row],[QUANTITY]]</f>
        <v>1911</v>
      </c>
      <c r="M8443" s="16">
        <f ca="1">K8443*Table3[[#This Row],[QUANTITY]]*(1-Table3[[#This Row],[DISCOUNT %]])</f>
        <v>423.03661692182402</v>
      </c>
      <c r="N8443" s="3">
        <f>DAY(Table3[[#This Row],[DATE]])</f>
        <v>11</v>
      </c>
      <c r="O8443" s="3" t="str">
        <f>TEXT(Table3[[#This Row],[DATE]],"mmm")</f>
        <v>Feb</v>
      </c>
      <c r="P8443" s="3">
        <f>YEAR(Table3[[#This Row],[DATE]])</f>
        <v>2044</v>
      </c>
    </row>
    <row r="8444" spans="1:16" x14ac:dyDescent="0.3">
      <c r="A8444" s="6">
        <v>52639</v>
      </c>
      <c r="B8444" s="7" t="s">
        <v>1103</v>
      </c>
      <c r="C8444" s="9">
        <f t="shared" ca="1" si="262"/>
        <v>13</v>
      </c>
      <c r="D8444" s="9" t="s">
        <v>2117</v>
      </c>
      <c r="E8444" s="9" t="s">
        <v>2116</v>
      </c>
      <c r="F8444" s="10">
        <f t="shared" ca="1" si="263"/>
        <v>4.3710697440490281E-3</v>
      </c>
      <c r="G8444" s="3" t="str">
        <f>VLOOKUP(Table3[[#This Row],[PRODUCT ID]],Table1[[PRODUCT]:[SELLING PRICE]],1,FALSE)</f>
        <v>Product51</v>
      </c>
      <c r="H8444" s="3" t="str">
        <f>VLOOKUP(Table3[[#This Row],[PRODUCT ID]],Table1[[PRODUCT]:[SELLING PRICE]],2,FALSE)</f>
        <v>Category3</v>
      </c>
      <c r="I8444" s="3" t="str">
        <f>VLOOKUP(Table3[[#This Row],[PRODUCT ID]],Table1[[PRODUCT]:[SELLING PRICE]],3,FALSE)</f>
        <v>Kg</v>
      </c>
      <c r="J8444" s="16">
        <f ca="1">VLOOKUP(Table3[[#This Row],[PRODUCT ID]],Table1[[PRODUCT]:[SELLING PRICE]],4,FALSE)</f>
        <v>178</v>
      </c>
      <c r="K8444" s="16">
        <f ca="1">VLOOKUP(Table3[[#This Row],[PRODUCT ID]],Table1[[PRODUCT]:[SELLING PRICE]],5,FALSE)</f>
        <v>79.53213906016525</v>
      </c>
      <c r="L8444" s="16">
        <f ca="1">J8444*Table3[[#This Row],[QUANTITY]]</f>
        <v>2314</v>
      </c>
      <c r="M8444" s="16">
        <f ca="1">K8444*Table3[[#This Row],[QUANTITY]]*(1-Table3[[#This Row],[DISCOUNT %]])</f>
        <v>1029.3984809347182</v>
      </c>
      <c r="N8444" s="3">
        <f>DAY(Table3[[#This Row],[DATE]])</f>
        <v>12</v>
      </c>
      <c r="O8444" s="3" t="str">
        <f>TEXT(Table3[[#This Row],[DATE]],"mmm")</f>
        <v>Feb</v>
      </c>
      <c r="P8444" s="3">
        <f>YEAR(Table3[[#This Row],[DATE]])</f>
        <v>2044</v>
      </c>
    </row>
    <row r="8445" spans="1:16" x14ac:dyDescent="0.3">
      <c r="A8445" s="6">
        <v>52640</v>
      </c>
      <c r="B8445" s="7" t="s">
        <v>1104</v>
      </c>
      <c r="C8445" s="9">
        <f t="shared" ca="1" si="262"/>
        <v>4</v>
      </c>
      <c r="D8445" s="9" t="s">
        <v>2117</v>
      </c>
      <c r="E8445" s="9" t="s">
        <v>2116</v>
      </c>
      <c r="F8445" s="10">
        <f t="shared" ca="1" si="263"/>
        <v>6.4186370265207571E-2</v>
      </c>
      <c r="G8445" s="3" t="str">
        <f>VLOOKUP(Table3[[#This Row],[PRODUCT ID]],Table1[[PRODUCT]:[SELLING PRICE]],1,FALSE)</f>
        <v>Product52</v>
      </c>
      <c r="H8445" s="3" t="str">
        <f>VLOOKUP(Table3[[#This Row],[PRODUCT ID]],Table1[[PRODUCT]:[SELLING PRICE]],2,FALSE)</f>
        <v>Category4</v>
      </c>
      <c r="I8445" s="3" t="str">
        <f>VLOOKUP(Table3[[#This Row],[PRODUCT ID]],Table1[[PRODUCT]:[SELLING PRICE]],3,FALSE)</f>
        <v>No</v>
      </c>
      <c r="J8445" s="16">
        <f ca="1">VLOOKUP(Table3[[#This Row],[PRODUCT ID]],Table1[[PRODUCT]:[SELLING PRICE]],4,FALSE)</f>
        <v>225</v>
      </c>
      <c r="K8445" s="16">
        <f ca="1">VLOOKUP(Table3[[#This Row],[PRODUCT ID]],Table1[[PRODUCT]:[SELLING PRICE]],5,FALSE)</f>
        <v>24.177150010451665</v>
      </c>
      <c r="L8445" s="16">
        <f ca="1">J8445*Table3[[#This Row],[QUANTITY]]</f>
        <v>900</v>
      </c>
      <c r="M8445" s="16">
        <f ca="1">K8445*Table3[[#This Row],[QUANTITY]]*(1-Table3[[#This Row],[DISCOUNT %]])</f>
        <v>90.501226031693392</v>
      </c>
      <c r="N8445" s="3">
        <f>DAY(Table3[[#This Row],[DATE]])</f>
        <v>13</v>
      </c>
      <c r="O8445" s="3" t="str">
        <f>TEXT(Table3[[#This Row],[DATE]],"mmm")</f>
        <v>Feb</v>
      </c>
      <c r="P8445" s="3">
        <f>YEAR(Table3[[#This Row],[DATE]])</f>
        <v>2044</v>
      </c>
    </row>
    <row r="8446" spans="1:16" x14ac:dyDescent="0.3">
      <c r="A8446" s="6">
        <v>52641</v>
      </c>
      <c r="B8446" s="7" t="s">
        <v>1105</v>
      </c>
      <c r="C8446" s="9">
        <f t="shared" ca="1" si="262"/>
        <v>3</v>
      </c>
      <c r="D8446" s="9" t="s">
        <v>2116</v>
      </c>
      <c r="E8446" s="9" t="s">
        <v>2118</v>
      </c>
      <c r="F8446" s="10">
        <f t="shared" ca="1" si="263"/>
        <v>4.8445260631979264E-2</v>
      </c>
      <c r="G8446" s="3" t="str">
        <f>VLOOKUP(Table3[[#This Row],[PRODUCT ID]],Table1[[PRODUCT]:[SELLING PRICE]],1,FALSE)</f>
        <v>Product53</v>
      </c>
      <c r="H8446" s="3" t="str">
        <f>VLOOKUP(Table3[[#This Row],[PRODUCT ID]],Table1[[PRODUCT]:[SELLING PRICE]],2,FALSE)</f>
        <v>Category5</v>
      </c>
      <c r="I8446" s="3" t="str">
        <f>VLOOKUP(Table3[[#This Row],[PRODUCT ID]],Table1[[PRODUCT]:[SELLING PRICE]],3,FALSE)</f>
        <v>No</v>
      </c>
      <c r="J8446" s="16">
        <f ca="1">VLOOKUP(Table3[[#This Row],[PRODUCT ID]],Table1[[PRODUCT]:[SELLING PRICE]],4,FALSE)</f>
        <v>188</v>
      </c>
      <c r="K8446" s="16">
        <f ca="1">VLOOKUP(Table3[[#This Row],[PRODUCT ID]],Table1[[PRODUCT]:[SELLING PRICE]],5,FALSE)</f>
        <v>314.69234918383364</v>
      </c>
      <c r="L8446" s="16">
        <f ca="1">J8446*Table3[[#This Row],[QUANTITY]]</f>
        <v>564</v>
      </c>
      <c r="M8446" s="16">
        <f ca="1">K8446*Table3[[#This Row],[QUANTITY]]*(1-Table3[[#This Row],[DISCOUNT %]])</f>
        <v>898.34098892619897</v>
      </c>
      <c r="N8446" s="3">
        <f>DAY(Table3[[#This Row],[DATE]])</f>
        <v>14</v>
      </c>
      <c r="O8446" s="3" t="str">
        <f>TEXT(Table3[[#This Row],[DATE]],"mmm")</f>
        <v>Feb</v>
      </c>
      <c r="P8446" s="3">
        <f>YEAR(Table3[[#This Row],[DATE]])</f>
        <v>2044</v>
      </c>
    </row>
    <row r="8447" spans="1:16" x14ac:dyDescent="0.3">
      <c r="A8447" s="6">
        <v>52642</v>
      </c>
      <c r="B8447" s="7" t="s">
        <v>1106</v>
      </c>
      <c r="C8447" s="9">
        <f t="shared" ca="1" si="262"/>
        <v>15</v>
      </c>
      <c r="D8447" s="9" t="s">
        <v>2116</v>
      </c>
      <c r="E8447" s="9" t="s">
        <v>2116</v>
      </c>
      <c r="F8447" s="10">
        <f t="shared" ca="1" si="263"/>
        <v>1.2498871339333639E-2</v>
      </c>
      <c r="G8447" s="3" t="str">
        <f>VLOOKUP(Table3[[#This Row],[PRODUCT ID]],Table1[[PRODUCT]:[SELLING PRICE]],1,FALSE)</f>
        <v>Product54</v>
      </c>
      <c r="H8447" s="3" t="str">
        <f>VLOOKUP(Table3[[#This Row],[PRODUCT ID]],Table1[[PRODUCT]:[SELLING PRICE]],2,FALSE)</f>
        <v>Category1</v>
      </c>
      <c r="I8447" s="3" t="str">
        <f>VLOOKUP(Table3[[#This Row],[PRODUCT ID]],Table1[[PRODUCT]:[SELLING PRICE]],3,FALSE)</f>
        <v>Ft</v>
      </c>
      <c r="J8447" s="16">
        <f ca="1">VLOOKUP(Table3[[#This Row],[PRODUCT ID]],Table1[[PRODUCT]:[SELLING PRICE]],4,FALSE)</f>
        <v>127</v>
      </c>
      <c r="K8447" s="16">
        <f ca="1">VLOOKUP(Table3[[#This Row],[PRODUCT ID]],Table1[[PRODUCT]:[SELLING PRICE]],5,FALSE)</f>
        <v>126.96135693843038</v>
      </c>
      <c r="L8447" s="16">
        <f ca="1">J8447*Table3[[#This Row],[QUANTITY]]</f>
        <v>1905</v>
      </c>
      <c r="M8447" s="16">
        <f ca="1">K8447*Table3[[#This Row],[QUANTITY]]*(1-Table3[[#This Row],[DISCOUNT %]])</f>
        <v>1880.6172490948459</v>
      </c>
      <c r="N8447" s="3">
        <f>DAY(Table3[[#This Row],[DATE]])</f>
        <v>15</v>
      </c>
      <c r="O8447" s="3" t="str">
        <f>TEXT(Table3[[#This Row],[DATE]],"mmm")</f>
        <v>Feb</v>
      </c>
      <c r="P8447" s="3">
        <f>YEAR(Table3[[#This Row],[DATE]])</f>
        <v>2044</v>
      </c>
    </row>
    <row r="8448" spans="1:16" x14ac:dyDescent="0.3">
      <c r="A8448" s="6">
        <v>52643</v>
      </c>
      <c r="B8448" s="7" t="s">
        <v>1107</v>
      </c>
      <c r="C8448" s="9">
        <f t="shared" ca="1" si="262"/>
        <v>11</v>
      </c>
      <c r="D8448" s="9" t="s">
        <v>2116</v>
      </c>
      <c r="E8448" s="9" t="s">
        <v>2116</v>
      </c>
      <c r="F8448" s="10">
        <f t="shared" ca="1" si="263"/>
        <v>4.4015676940306663E-2</v>
      </c>
      <c r="G8448" s="3" t="str">
        <f>VLOOKUP(Table3[[#This Row],[PRODUCT ID]],Table1[[PRODUCT]:[SELLING PRICE]],1,FALSE)</f>
        <v>Product55</v>
      </c>
      <c r="H8448" s="3" t="str">
        <f>VLOOKUP(Table3[[#This Row],[PRODUCT ID]],Table1[[PRODUCT]:[SELLING PRICE]],2,FALSE)</f>
        <v>Category2</v>
      </c>
      <c r="I8448" s="3" t="str">
        <f>VLOOKUP(Table3[[#This Row],[PRODUCT ID]],Table1[[PRODUCT]:[SELLING PRICE]],3,FALSE)</f>
        <v>No</v>
      </c>
      <c r="J8448" s="16">
        <f ca="1">VLOOKUP(Table3[[#This Row],[PRODUCT ID]],Table1[[PRODUCT]:[SELLING PRICE]],4,FALSE)</f>
        <v>135</v>
      </c>
      <c r="K8448" s="16">
        <f ca="1">VLOOKUP(Table3[[#This Row],[PRODUCT ID]],Table1[[PRODUCT]:[SELLING PRICE]],5,FALSE)</f>
        <v>118.96395281134306</v>
      </c>
      <c r="L8448" s="16">
        <f ca="1">J8448*Table3[[#This Row],[QUANTITY]]</f>
        <v>1485</v>
      </c>
      <c r="M8448" s="16">
        <f ca="1">K8448*Table3[[#This Row],[QUANTITY]]*(1-Table3[[#This Row],[DISCOUNT %]])</f>
        <v>1251.0044128654283</v>
      </c>
      <c r="N8448" s="3">
        <f>DAY(Table3[[#This Row],[DATE]])</f>
        <v>16</v>
      </c>
      <c r="O8448" s="3" t="str">
        <f>TEXT(Table3[[#This Row],[DATE]],"mmm")</f>
        <v>Feb</v>
      </c>
      <c r="P8448" s="3">
        <f>YEAR(Table3[[#This Row],[DATE]])</f>
        <v>2044</v>
      </c>
    </row>
    <row r="8449" spans="1:16" x14ac:dyDescent="0.3">
      <c r="A8449" s="6">
        <v>52644</v>
      </c>
      <c r="B8449" s="7" t="s">
        <v>1108</v>
      </c>
      <c r="C8449" s="9">
        <f t="shared" ca="1" si="262"/>
        <v>6</v>
      </c>
      <c r="D8449" s="9" t="s">
        <v>2116</v>
      </c>
      <c r="E8449" s="9" t="s">
        <v>2116</v>
      </c>
      <c r="F8449" s="10">
        <f t="shared" ca="1" si="263"/>
        <v>7.2401259177021338E-2</v>
      </c>
      <c r="G8449" s="3" t="str">
        <f>VLOOKUP(Table3[[#This Row],[PRODUCT ID]],Table1[[PRODUCT]:[SELLING PRICE]],1,FALSE)</f>
        <v>Product56</v>
      </c>
      <c r="H8449" s="3" t="str">
        <f>VLOOKUP(Table3[[#This Row],[PRODUCT ID]],Table1[[PRODUCT]:[SELLING PRICE]],2,FALSE)</f>
        <v>Category3</v>
      </c>
      <c r="I8449" s="3" t="str">
        <f>VLOOKUP(Table3[[#This Row],[PRODUCT ID]],Table1[[PRODUCT]:[SELLING PRICE]],3,FALSE)</f>
        <v>Kg</v>
      </c>
      <c r="J8449" s="16">
        <f ca="1">VLOOKUP(Table3[[#This Row],[PRODUCT ID]],Table1[[PRODUCT]:[SELLING PRICE]],4,FALSE)</f>
        <v>66</v>
      </c>
      <c r="K8449" s="16">
        <f ca="1">VLOOKUP(Table3[[#This Row],[PRODUCT ID]],Table1[[PRODUCT]:[SELLING PRICE]],5,FALSE)</f>
        <v>234.79335540044229</v>
      </c>
      <c r="L8449" s="16">
        <f ca="1">J8449*Table3[[#This Row],[QUANTITY]]</f>
        <v>396</v>
      </c>
      <c r="M8449" s="16">
        <f ca="1">K8449*Table3[[#This Row],[QUANTITY]]*(1-Table3[[#This Row],[DISCOUNT %]])</f>
        <v>1306.7641249383141</v>
      </c>
      <c r="N8449" s="3">
        <f>DAY(Table3[[#This Row],[DATE]])</f>
        <v>17</v>
      </c>
      <c r="O8449" s="3" t="str">
        <f>TEXT(Table3[[#This Row],[DATE]],"mmm")</f>
        <v>Feb</v>
      </c>
      <c r="P8449" s="3">
        <f>YEAR(Table3[[#This Row],[DATE]])</f>
        <v>2044</v>
      </c>
    </row>
    <row r="8450" spans="1:16" x14ac:dyDescent="0.3">
      <c r="A8450" s="6">
        <v>52645</v>
      </c>
      <c r="B8450" s="7" t="s">
        <v>1109</v>
      </c>
      <c r="C8450" s="9">
        <f t="shared" ca="1" si="262"/>
        <v>13</v>
      </c>
      <c r="D8450" s="9" t="s">
        <v>2115</v>
      </c>
      <c r="E8450" s="9" t="s">
        <v>2116</v>
      </c>
      <c r="F8450" s="10">
        <f t="shared" ca="1" si="263"/>
        <v>2.8128124399305055E-2</v>
      </c>
      <c r="G8450" s="3" t="str">
        <f>VLOOKUP(Table3[[#This Row],[PRODUCT ID]],Table1[[PRODUCT]:[SELLING PRICE]],1,FALSE)</f>
        <v>Product57</v>
      </c>
      <c r="H8450" s="3" t="str">
        <f>VLOOKUP(Table3[[#This Row],[PRODUCT ID]],Table1[[PRODUCT]:[SELLING PRICE]],2,FALSE)</f>
        <v>Category4</v>
      </c>
      <c r="I8450" s="3" t="str">
        <f>VLOOKUP(Table3[[#This Row],[PRODUCT ID]],Table1[[PRODUCT]:[SELLING PRICE]],3,FALSE)</f>
        <v>Kg</v>
      </c>
      <c r="J8450" s="16">
        <f ca="1">VLOOKUP(Table3[[#This Row],[PRODUCT ID]],Table1[[PRODUCT]:[SELLING PRICE]],4,FALSE)</f>
        <v>53</v>
      </c>
      <c r="K8450" s="16">
        <f ca="1">VLOOKUP(Table3[[#This Row],[PRODUCT ID]],Table1[[PRODUCT]:[SELLING PRICE]],5,FALSE)</f>
        <v>162.83510802190668</v>
      </c>
      <c r="L8450" s="16">
        <f ca="1">J8450*Table3[[#This Row],[QUANTITY]]</f>
        <v>689</v>
      </c>
      <c r="M8450" s="16">
        <f ca="1">K8450*Table3[[#This Row],[QUANTITY]]*(1-Table3[[#This Row],[DISCOUNT %]])</f>
        <v>2057.3132040095988</v>
      </c>
      <c r="N8450" s="3">
        <f>DAY(Table3[[#This Row],[DATE]])</f>
        <v>18</v>
      </c>
      <c r="O8450" s="3" t="str">
        <f>TEXT(Table3[[#This Row],[DATE]],"mmm")</f>
        <v>Feb</v>
      </c>
      <c r="P8450" s="3">
        <f>YEAR(Table3[[#This Row],[DATE]])</f>
        <v>2044</v>
      </c>
    </row>
    <row r="8451" spans="1:16" x14ac:dyDescent="0.3">
      <c r="A8451" s="6">
        <v>52646</v>
      </c>
      <c r="B8451" s="7" t="s">
        <v>1110</v>
      </c>
      <c r="C8451" s="9">
        <f t="shared" ref="C8451:C8514" ca="1" si="264">RANDBETWEEN(1,15)</f>
        <v>2</v>
      </c>
      <c r="D8451" s="9" t="s">
        <v>2116</v>
      </c>
      <c r="E8451" s="9" t="s">
        <v>2116</v>
      </c>
      <c r="F8451" s="10">
        <f t="shared" ref="F8451:F8514" ca="1" si="265">RAND()*(0.1)</f>
        <v>6.6904577215701908E-2</v>
      </c>
      <c r="G8451" s="3" t="str">
        <f>VLOOKUP(Table3[[#This Row],[PRODUCT ID]],Table1[[PRODUCT]:[SELLING PRICE]],1,FALSE)</f>
        <v>Product58</v>
      </c>
      <c r="H8451" s="3" t="str">
        <f>VLOOKUP(Table3[[#This Row],[PRODUCT ID]],Table1[[PRODUCT]:[SELLING PRICE]],2,FALSE)</f>
        <v>Category5</v>
      </c>
      <c r="I8451" s="3" t="str">
        <f>VLOOKUP(Table3[[#This Row],[PRODUCT ID]],Table1[[PRODUCT]:[SELLING PRICE]],3,FALSE)</f>
        <v>Lt</v>
      </c>
      <c r="J8451" s="16">
        <f ca="1">VLOOKUP(Table3[[#This Row],[PRODUCT ID]],Table1[[PRODUCT]:[SELLING PRICE]],4,FALSE)</f>
        <v>22</v>
      </c>
      <c r="K8451" s="16">
        <f ca="1">VLOOKUP(Table3[[#This Row],[PRODUCT ID]],Table1[[PRODUCT]:[SELLING PRICE]],5,FALSE)</f>
        <v>120.56214127358976</v>
      </c>
      <c r="L8451" s="16">
        <f ca="1">J8451*Table3[[#This Row],[QUANTITY]]</f>
        <v>44</v>
      </c>
      <c r="M8451" s="16">
        <f ca="1">K8451*Table3[[#This Row],[QUANTITY]]*(1-Table3[[#This Row],[DISCOUNT %]])</f>
        <v>224.99196436692102</v>
      </c>
      <c r="N8451" s="3">
        <f>DAY(Table3[[#This Row],[DATE]])</f>
        <v>19</v>
      </c>
      <c r="O8451" s="3" t="str">
        <f>TEXT(Table3[[#This Row],[DATE]],"mmm")</f>
        <v>Feb</v>
      </c>
      <c r="P8451" s="3">
        <f>YEAR(Table3[[#This Row],[DATE]])</f>
        <v>2044</v>
      </c>
    </row>
    <row r="8452" spans="1:16" x14ac:dyDescent="0.3">
      <c r="A8452" s="6">
        <v>52647</v>
      </c>
      <c r="B8452" s="7" t="s">
        <v>1111</v>
      </c>
      <c r="C8452" s="9">
        <f t="shared" ca="1" si="264"/>
        <v>11</v>
      </c>
      <c r="D8452" s="9" t="s">
        <v>2117</v>
      </c>
      <c r="E8452" s="9" t="s">
        <v>2118</v>
      </c>
      <c r="F8452" s="10">
        <f t="shared" ca="1" si="265"/>
        <v>3.7146604638795565E-2</v>
      </c>
      <c r="G8452" s="3" t="str">
        <f>VLOOKUP(Table3[[#This Row],[PRODUCT ID]],Table1[[PRODUCT]:[SELLING PRICE]],1,FALSE)</f>
        <v>Product59</v>
      </c>
      <c r="H8452" s="3" t="str">
        <f>VLOOKUP(Table3[[#This Row],[PRODUCT ID]],Table1[[PRODUCT]:[SELLING PRICE]],2,FALSE)</f>
        <v>Category1</v>
      </c>
      <c r="I8452" s="3" t="str">
        <f>VLOOKUP(Table3[[#This Row],[PRODUCT ID]],Table1[[PRODUCT]:[SELLING PRICE]],3,FALSE)</f>
        <v>Kg</v>
      </c>
      <c r="J8452" s="16">
        <f ca="1">VLOOKUP(Table3[[#This Row],[PRODUCT ID]],Table1[[PRODUCT]:[SELLING PRICE]],4,FALSE)</f>
        <v>82</v>
      </c>
      <c r="K8452" s="16">
        <f ca="1">VLOOKUP(Table3[[#This Row],[PRODUCT ID]],Table1[[PRODUCT]:[SELLING PRICE]],5,FALSE)</f>
        <v>50.885841834603298</v>
      </c>
      <c r="L8452" s="16">
        <f ca="1">J8452*Table3[[#This Row],[QUANTITY]]</f>
        <v>902</v>
      </c>
      <c r="M8452" s="16">
        <f ca="1">K8452*Table3[[#This Row],[QUANTITY]]*(1-Table3[[#This Row],[DISCOUNT %]])</f>
        <v>538.95166144887105</v>
      </c>
      <c r="N8452" s="3">
        <f>DAY(Table3[[#This Row],[DATE]])</f>
        <v>20</v>
      </c>
      <c r="O8452" s="3" t="str">
        <f>TEXT(Table3[[#This Row],[DATE]],"mmm")</f>
        <v>Feb</v>
      </c>
      <c r="P8452" s="3">
        <f>YEAR(Table3[[#This Row],[DATE]])</f>
        <v>2044</v>
      </c>
    </row>
    <row r="8453" spans="1:16" x14ac:dyDescent="0.3">
      <c r="A8453" s="6">
        <v>52648</v>
      </c>
      <c r="B8453" s="7" t="s">
        <v>1112</v>
      </c>
      <c r="C8453" s="9">
        <f t="shared" ca="1" si="264"/>
        <v>8</v>
      </c>
      <c r="D8453" s="9" t="s">
        <v>2115</v>
      </c>
      <c r="E8453" s="9" t="s">
        <v>2118</v>
      </c>
      <c r="F8453" s="10">
        <f t="shared" ca="1" si="265"/>
        <v>6.0863185437795446E-2</v>
      </c>
      <c r="G8453" s="3" t="str">
        <f>VLOOKUP(Table3[[#This Row],[PRODUCT ID]],Table1[[PRODUCT]:[SELLING PRICE]],1,FALSE)</f>
        <v>Product60</v>
      </c>
      <c r="H8453" s="3" t="str">
        <f>VLOOKUP(Table3[[#This Row],[PRODUCT ID]],Table1[[PRODUCT]:[SELLING PRICE]],2,FALSE)</f>
        <v>Category2</v>
      </c>
      <c r="I8453" s="3" t="str">
        <f>VLOOKUP(Table3[[#This Row],[PRODUCT ID]],Table1[[PRODUCT]:[SELLING PRICE]],3,FALSE)</f>
        <v>Lt</v>
      </c>
      <c r="J8453" s="16">
        <f ca="1">VLOOKUP(Table3[[#This Row],[PRODUCT ID]],Table1[[PRODUCT]:[SELLING PRICE]],4,FALSE)</f>
        <v>166</v>
      </c>
      <c r="K8453" s="16">
        <f ca="1">VLOOKUP(Table3[[#This Row],[PRODUCT ID]],Table1[[PRODUCT]:[SELLING PRICE]],5,FALSE)</f>
        <v>140.20081416030109</v>
      </c>
      <c r="L8453" s="16">
        <f ca="1">J8453*Table3[[#This Row],[QUANTITY]]</f>
        <v>1328</v>
      </c>
      <c r="M8453" s="16">
        <f ca="1">K8453*Table3[[#This Row],[QUANTITY]]*(1-Table3[[#This Row],[DISCOUNT %]])</f>
        <v>1053.3419680762622</v>
      </c>
      <c r="N8453" s="3">
        <f>DAY(Table3[[#This Row],[DATE]])</f>
        <v>21</v>
      </c>
      <c r="O8453" s="3" t="str">
        <f>TEXT(Table3[[#This Row],[DATE]],"mmm")</f>
        <v>Feb</v>
      </c>
      <c r="P8453" s="3">
        <f>YEAR(Table3[[#This Row],[DATE]])</f>
        <v>2044</v>
      </c>
    </row>
    <row r="8454" spans="1:16" x14ac:dyDescent="0.3">
      <c r="A8454" s="6">
        <v>52649</v>
      </c>
      <c r="B8454" s="7" t="s">
        <v>1113</v>
      </c>
      <c r="C8454" s="9">
        <f t="shared" ca="1" si="264"/>
        <v>10</v>
      </c>
      <c r="D8454" s="9" t="s">
        <v>2115</v>
      </c>
      <c r="E8454" s="9" t="s">
        <v>2116</v>
      </c>
      <c r="F8454" s="10">
        <f t="shared" ca="1" si="265"/>
        <v>2.8571843591884263E-2</v>
      </c>
      <c r="G8454" s="3" t="str">
        <f>VLOOKUP(Table3[[#This Row],[PRODUCT ID]],Table1[[PRODUCT]:[SELLING PRICE]],1,FALSE)</f>
        <v>Product61</v>
      </c>
      <c r="H8454" s="3" t="str">
        <f>VLOOKUP(Table3[[#This Row],[PRODUCT ID]],Table1[[PRODUCT]:[SELLING PRICE]],2,FALSE)</f>
        <v>Category3</v>
      </c>
      <c r="I8454" s="3" t="str">
        <f>VLOOKUP(Table3[[#This Row],[PRODUCT ID]],Table1[[PRODUCT]:[SELLING PRICE]],3,FALSE)</f>
        <v>Ft</v>
      </c>
      <c r="J8454" s="16">
        <f ca="1">VLOOKUP(Table3[[#This Row],[PRODUCT ID]],Table1[[PRODUCT]:[SELLING PRICE]],4,FALSE)</f>
        <v>74</v>
      </c>
      <c r="K8454" s="16">
        <f ca="1">VLOOKUP(Table3[[#This Row],[PRODUCT ID]],Table1[[PRODUCT]:[SELLING PRICE]],5,FALSE)</f>
        <v>152.21381922155325</v>
      </c>
      <c r="L8454" s="16">
        <f ca="1">J8454*Table3[[#This Row],[QUANTITY]]</f>
        <v>740</v>
      </c>
      <c r="M8454" s="16">
        <f ca="1">K8454*Table3[[#This Row],[QUANTITY]]*(1-Table3[[#This Row],[DISCOUNT %]])</f>
        <v>1478.6478978623168</v>
      </c>
      <c r="N8454" s="3">
        <f>DAY(Table3[[#This Row],[DATE]])</f>
        <v>22</v>
      </c>
      <c r="O8454" s="3" t="str">
        <f>TEXT(Table3[[#This Row],[DATE]],"mmm")</f>
        <v>Feb</v>
      </c>
      <c r="P8454" s="3">
        <f>YEAR(Table3[[#This Row],[DATE]])</f>
        <v>2044</v>
      </c>
    </row>
    <row r="8455" spans="1:16" x14ac:dyDescent="0.3">
      <c r="A8455" s="6">
        <v>52650</v>
      </c>
      <c r="B8455" s="7" t="s">
        <v>1114</v>
      </c>
      <c r="C8455" s="9">
        <f t="shared" ca="1" si="264"/>
        <v>10</v>
      </c>
      <c r="D8455" s="9" t="s">
        <v>2115</v>
      </c>
      <c r="E8455" s="9" t="s">
        <v>2116</v>
      </c>
      <c r="F8455" s="10">
        <f t="shared" ca="1" si="265"/>
        <v>5.230590373919794E-2</v>
      </c>
      <c r="G8455" s="3" t="str">
        <f>VLOOKUP(Table3[[#This Row],[PRODUCT ID]],Table1[[PRODUCT]:[SELLING PRICE]],1,FALSE)</f>
        <v>Product62</v>
      </c>
      <c r="H8455" s="3" t="str">
        <f>VLOOKUP(Table3[[#This Row],[PRODUCT ID]],Table1[[PRODUCT]:[SELLING PRICE]],2,FALSE)</f>
        <v>Category4</v>
      </c>
      <c r="I8455" s="3" t="str">
        <f>VLOOKUP(Table3[[#This Row],[PRODUCT ID]],Table1[[PRODUCT]:[SELLING PRICE]],3,FALSE)</f>
        <v>Kg</v>
      </c>
      <c r="J8455" s="16">
        <f ca="1">VLOOKUP(Table3[[#This Row],[PRODUCT ID]],Table1[[PRODUCT]:[SELLING PRICE]],4,FALSE)</f>
        <v>192</v>
      </c>
      <c r="K8455" s="16">
        <f ca="1">VLOOKUP(Table3[[#This Row],[PRODUCT ID]],Table1[[PRODUCT]:[SELLING PRICE]],5,FALSE)</f>
        <v>206.45616725152516</v>
      </c>
      <c r="L8455" s="16">
        <f ca="1">J8455*Table3[[#This Row],[QUANTITY]]</f>
        <v>1920</v>
      </c>
      <c r="M8455" s="16">
        <f ca="1">K8455*Table3[[#This Row],[QUANTITY]]*(1-Table3[[#This Row],[DISCOUNT %]])</f>
        <v>1956.5729084090315</v>
      </c>
      <c r="N8455" s="3">
        <f>DAY(Table3[[#This Row],[DATE]])</f>
        <v>23</v>
      </c>
      <c r="O8455" s="3" t="str">
        <f>TEXT(Table3[[#This Row],[DATE]],"mmm")</f>
        <v>Feb</v>
      </c>
      <c r="P8455" s="3">
        <f>YEAR(Table3[[#This Row],[DATE]])</f>
        <v>2044</v>
      </c>
    </row>
    <row r="8456" spans="1:16" x14ac:dyDescent="0.3">
      <c r="A8456" s="6">
        <v>52651</v>
      </c>
      <c r="B8456" s="7" t="s">
        <v>1115</v>
      </c>
      <c r="C8456" s="9">
        <f t="shared" ca="1" si="264"/>
        <v>5</v>
      </c>
      <c r="D8456" s="9" t="s">
        <v>2116</v>
      </c>
      <c r="E8456" s="9" t="s">
        <v>2116</v>
      </c>
      <c r="F8456" s="10">
        <f t="shared" ca="1" si="265"/>
        <v>8.6061559840514834E-2</v>
      </c>
      <c r="G8456" s="3" t="str">
        <f>VLOOKUP(Table3[[#This Row],[PRODUCT ID]],Table1[[PRODUCT]:[SELLING PRICE]],1,FALSE)</f>
        <v>Product63</v>
      </c>
      <c r="H8456" s="3" t="str">
        <f>VLOOKUP(Table3[[#This Row],[PRODUCT ID]],Table1[[PRODUCT]:[SELLING PRICE]],2,FALSE)</f>
        <v>Category5</v>
      </c>
      <c r="I8456" s="3" t="str">
        <f>VLOOKUP(Table3[[#This Row],[PRODUCT ID]],Table1[[PRODUCT]:[SELLING PRICE]],3,FALSE)</f>
        <v>No</v>
      </c>
      <c r="J8456" s="16">
        <f ca="1">VLOOKUP(Table3[[#This Row],[PRODUCT ID]],Table1[[PRODUCT]:[SELLING PRICE]],4,FALSE)</f>
        <v>63</v>
      </c>
      <c r="K8456" s="16">
        <f ca="1">VLOOKUP(Table3[[#This Row],[PRODUCT ID]],Table1[[PRODUCT]:[SELLING PRICE]],5,FALSE)</f>
        <v>255.86606982296391</v>
      </c>
      <c r="L8456" s="16">
        <f ca="1">J8456*Table3[[#This Row],[QUANTITY]]</f>
        <v>315</v>
      </c>
      <c r="M8456" s="16">
        <f ca="1">K8456*Table3[[#This Row],[QUANTITY]]*(1-Table3[[#This Row],[DISCOUNT %]])</f>
        <v>1169.2291837186879</v>
      </c>
      <c r="N8456" s="3">
        <f>DAY(Table3[[#This Row],[DATE]])</f>
        <v>24</v>
      </c>
      <c r="O8456" s="3" t="str">
        <f>TEXT(Table3[[#This Row],[DATE]],"mmm")</f>
        <v>Feb</v>
      </c>
      <c r="P8456" s="3">
        <f>YEAR(Table3[[#This Row],[DATE]])</f>
        <v>2044</v>
      </c>
    </row>
    <row r="8457" spans="1:16" x14ac:dyDescent="0.3">
      <c r="A8457" s="6">
        <v>52652</v>
      </c>
      <c r="B8457" s="7" t="s">
        <v>1116</v>
      </c>
      <c r="C8457" s="9">
        <f t="shared" ca="1" si="264"/>
        <v>11</v>
      </c>
      <c r="D8457" s="9" t="s">
        <v>2116</v>
      </c>
      <c r="E8457" s="9" t="s">
        <v>2116</v>
      </c>
      <c r="F8457" s="10">
        <f t="shared" ca="1" si="265"/>
        <v>2.2301268660884489E-2</v>
      </c>
      <c r="G8457" s="3" t="str">
        <f>VLOOKUP(Table3[[#This Row],[PRODUCT ID]],Table1[[PRODUCT]:[SELLING PRICE]],1,FALSE)</f>
        <v>Product64</v>
      </c>
      <c r="H8457" s="3" t="str">
        <f>VLOOKUP(Table3[[#This Row],[PRODUCT ID]],Table1[[PRODUCT]:[SELLING PRICE]],2,FALSE)</f>
        <v>Category1</v>
      </c>
      <c r="I8457" s="3" t="str">
        <f>VLOOKUP(Table3[[#This Row],[PRODUCT ID]],Table1[[PRODUCT]:[SELLING PRICE]],3,FALSE)</f>
        <v>No</v>
      </c>
      <c r="J8457" s="16">
        <f ca="1">VLOOKUP(Table3[[#This Row],[PRODUCT ID]],Table1[[PRODUCT]:[SELLING PRICE]],4,FALSE)</f>
        <v>142</v>
      </c>
      <c r="K8457" s="16">
        <f ca="1">VLOOKUP(Table3[[#This Row],[PRODUCT ID]],Table1[[PRODUCT]:[SELLING PRICE]],5,FALSE)</f>
        <v>96.811327062984375</v>
      </c>
      <c r="L8457" s="16">
        <f ca="1">J8457*Table3[[#This Row],[QUANTITY]]</f>
        <v>1562</v>
      </c>
      <c r="M8457" s="16">
        <f ca="1">K8457*Table3[[#This Row],[QUANTITY]]*(1-Table3[[#This Row],[DISCOUNT %]])</f>
        <v>1041.1754281360961</v>
      </c>
      <c r="N8457" s="3">
        <f>DAY(Table3[[#This Row],[DATE]])</f>
        <v>25</v>
      </c>
      <c r="O8457" s="3" t="str">
        <f>TEXT(Table3[[#This Row],[DATE]],"mmm")</f>
        <v>Feb</v>
      </c>
      <c r="P8457" s="3">
        <f>YEAR(Table3[[#This Row],[DATE]])</f>
        <v>2044</v>
      </c>
    </row>
    <row r="8458" spans="1:16" x14ac:dyDescent="0.3">
      <c r="A8458" s="6">
        <v>52653</v>
      </c>
      <c r="B8458" s="7" t="s">
        <v>1117</v>
      </c>
      <c r="C8458" s="9">
        <f t="shared" ca="1" si="264"/>
        <v>14</v>
      </c>
      <c r="D8458" s="9" t="s">
        <v>2116</v>
      </c>
      <c r="E8458" s="9" t="s">
        <v>2118</v>
      </c>
      <c r="F8458" s="10">
        <f t="shared" ca="1" si="265"/>
        <v>2.6573920229549367E-2</v>
      </c>
      <c r="G8458" s="3" t="str">
        <f>VLOOKUP(Table3[[#This Row],[PRODUCT ID]],Table1[[PRODUCT]:[SELLING PRICE]],1,FALSE)</f>
        <v>Product65</v>
      </c>
      <c r="H8458" s="3" t="str">
        <f>VLOOKUP(Table3[[#This Row],[PRODUCT ID]],Table1[[PRODUCT]:[SELLING PRICE]],2,FALSE)</f>
        <v>Category2</v>
      </c>
      <c r="I8458" s="3" t="str">
        <f>VLOOKUP(Table3[[#This Row],[PRODUCT ID]],Table1[[PRODUCT]:[SELLING PRICE]],3,FALSE)</f>
        <v>Ft</v>
      </c>
      <c r="J8458" s="16">
        <f ca="1">VLOOKUP(Table3[[#This Row],[PRODUCT ID]],Table1[[PRODUCT]:[SELLING PRICE]],4,FALSE)</f>
        <v>171</v>
      </c>
      <c r="K8458" s="16">
        <f ca="1">VLOOKUP(Table3[[#This Row],[PRODUCT ID]],Table1[[PRODUCT]:[SELLING PRICE]],5,FALSE)</f>
        <v>260.26787491045974</v>
      </c>
      <c r="L8458" s="16">
        <f ca="1">J8458*Table3[[#This Row],[QUANTITY]]</f>
        <v>2394</v>
      </c>
      <c r="M8458" s="16">
        <f ca="1">K8458*Table3[[#This Row],[QUANTITY]]*(1-Table3[[#This Row],[DISCOUNT %]])</f>
        <v>3546.9215202998475</v>
      </c>
      <c r="N8458" s="3">
        <f>DAY(Table3[[#This Row],[DATE]])</f>
        <v>26</v>
      </c>
      <c r="O8458" s="3" t="str">
        <f>TEXT(Table3[[#This Row],[DATE]],"mmm")</f>
        <v>Feb</v>
      </c>
      <c r="P8458" s="3">
        <f>YEAR(Table3[[#This Row],[DATE]])</f>
        <v>2044</v>
      </c>
    </row>
    <row r="8459" spans="1:16" x14ac:dyDescent="0.3">
      <c r="A8459" s="6">
        <v>52654</v>
      </c>
      <c r="B8459" s="7" t="s">
        <v>1118</v>
      </c>
      <c r="C8459" s="9">
        <f t="shared" ca="1" si="264"/>
        <v>9</v>
      </c>
      <c r="D8459" s="9" t="s">
        <v>2115</v>
      </c>
      <c r="E8459" s="9" t="s">
        <v>2116</v>
      </c>
      <c r="F8459" s="10">
        <f t="shared" ca="1" si="265"/>
        <v>3.6177177263561358E-2</v>
      </c>
      <c r="G8459" s="3" t="str">
        <f>VLOOKUP(Table3[[#This Row],[PRODUCT ID]],Table1[[PRODUCT]:[SELLING PRICE]],1,FALSE)</f>
        <v>Product66</v>
      </c>
      <c r="H8459" s="3" t="str">
        <f>VLOOKUP(Table3[[#This Row],[PRODUCT ID]],Table1[[PRODUCT]:[SELLING PRICE]],2,FALSE)</f>
        <v>Category3</v>
      </c>
      <c r="I8459" s="3" t="str">
        <f>VLOOKUP(Table3[[#This Row],[PRODUCT ID]],Table1[[PRODUCT]:[SELLING PRICE]],3,FALSE)</f>
        <v>No</v>
      </c>
      <c r="J8459" s="16">
        <f ca="1">VLOOKUP(Table3[[#This Row],[PRODUCT ID]],Table1[[PRODUCT]:[SELLING PRICE]],4,FALSE)</f>
        <v>110</v>
      </c>
      <c r="K8459" s="16">
        <f ca="1">VLOOKUP(Table3[[#This Row],[PRODUCT ID]],Table1[[PRODUCT]:[SELLING PRICE]],5,FALSE)</f>
        <v>187.42703762411585</v>
      </c>
      <c r="L8459" s="16">
        <f ca="1">J8459*Table3[[#This Row],[QUANTITY]]</f>
        <v>990</v>
      </c>
      <c r="M8459" s="16">
        <f ca="1">K8459*Table3[[#This Row],[QUANTITY]]*(1-Table3[[#This Row],[DISCOUNT %]])</f>
        <v>1625.8181081400362</v>
      </c>
      <c r="N8459" s="3">
        <f>DAY(Table3[[#This Row],[DATE]])</f>
        <v>27</v>
      </c>
      <c r="O8459" s="3" t="str">
        <f>TEXT(Table3[[#This Row],[DATE]],"mmm")</f>
        <v>Feb</v>
      </c>
      <c r="P8459" s="3">
        <f>YEAR(Table3[[#This Row],[DATE]])</f>
        <v>2044</v>
      </c>
    </row>
    <row r="8460" spans="1:16" x14ac:dyDescent="0.3">
      <c r="A8460" s="6">
        <v>52655</v>
      </c>
      <c r="B8460" s="7" t="s">
        <v>1119</v>
      </c>
      <c r="C8460" s="9">
        <f t="shared" ca="1" si="264"/>
        <v>10</v>
      </c>
      <c r="D8460" s="9" t="s">
        <v>2117</v>
      </c>
      <c r="E8460" s="9" t="s">
        <v>2116</v>
      </c>
      <c r="F8460" s="10">
        <f t="shared" ca="1" si="265"/>
        <v>5.2345837459415907E-3</v>
      </c>
      <c r="G8460" s="3" t="str">
        <f>VLOOKUP(Table3[[#This Row],[PRODUCT ID]],Table1[[PRODUCT]:[SELLING PRICE]],1,FALSE)</f>
        <v>Product67</v>
      </c>
      <c r="H8460" s="3" t="str">
        <f>VLOOKUP(Table3[[#This Row],[PRODUCT ID]],Table1[[PRODUCT]:[SELLING PRICE]],2,FALSE)</f>
        <v>Category4</v>
      </c>
      <c r="I8460" s="3" t="str">
        <f>VLOOKUP(Table3[[#This Row],[PRODUCT ID]],Table1[[PRODUCT]:[SELLING PRICE]],3,FALSE)</f>
        <v>Kg</v>
      </c>
      <c r="J8460" s="16">
        <f ca="1">VLOOKUP(Table3[[#This Row],[PRODUCT ID]],Table1[[PRODUCT]:[SELLING PRICE]],4,FALSE)</f>
        <v>133</v>
      </c>
      <c r="K8460" s="16">
        <f ca="1">VLOOKUP(Table3[[#This Row],[PRODUCT ID]],Table1[[PRODUCT]:[SELLING PRICE]],5,FALSE)</f>
        <v>198.58991227940237</v>
      </c>
      <c r="L8460" s="16">
        <f ca="1">J8460*Table3[[#This Row],[QUANTITY]]</f>
        <v>1330</v>
      </c>
      <c r="M8460" s="16">
        <f ca="1">K8460*Table3[[#This Row],[QUANTITY]]*(1-Table3[[#This Row],[DISCOUNT %]])</f>
        <v>1975.5037675247665</v>
      </c>
      <c r="N8460" s="3">
        <f>DAY(Table3[[#This Row],[DATE]])</f>
        <v>28</v>
      </c>
      <c r="O8460" s="3" t="str">
        <f>TEXT(Table3[[#This Row],[DATE]],"mmm")</f>
        <v>Feb</v>
      </c>
      <c r="P8460" s="3">
        <f>YEAR(Table3[[#This Row],[DATE]])</f>
        <v>2044</v>
      </c>
    </row>
    <row r="8461" spans="1:16" x14ac:dyDescent="0.3">
      <c r="A8461" s="6">
        <v>52656</v>
      </c>
      <c r="B8461" s="7" t="s">
        <v>1120</v>
      </c>
      <c r="C8461" s="9">
        <f t="shared" ca="1" si="264"/>
        <v>6</v>
      </c>
      <c r="D8461" s="9" t="s">
        <v>2117</v>
      </c>
      <c r="E8461" s="9" t="s">
        <v>2116</v>
      </c>
      <c r="F8461" s="10">
        <f t="shared" ca="1" si="265"/>
        <v>7.2072140970813825E-2</v>
      </c>
      <c r="G8461" s="3" t="str">
        <f>VLOOKUP(Table3[[#This Row],[PRODUCT ID]],Table1[[PRODUCT]:[SELLING PRICE]],1,FALSE)</f>
        <v>Product68</v>
      </c>
      <c r="H8461" s="3" t="str">
        <f>VLOOKUP(Table3[[#This Row],[PRODUCT ID]],Table1[[PRODUCT]:[SELLING PRICE]],2,FALSE)</f>
        <v>Category5</v>
      </c>
      <c r="I8461" s="3" t="str">
        <f>VLOOKUP(Table3[[#This Row],[PRODUCT ID]],Table1[[PRODUCT]:[SELLING PRICE]],3,FALSE)</f>
        <v>Kg</v>
      </c>
      <c r="J8461" s="16">
        <f ca="1">VLOOKUP(Table3[[#This Row],[PRODUCT ID]],Table1[[PRODUCT]:[SELLING PRICE]],4,FALSE)</f>
        <v>77</v>
      </c>
      <c r="K8461" s="16">
        <f ca="1">VLOOKUP(Table3[[#This Row],[PRODUCT ID]],Table1[[PRODUCT]:[SELLING PRICE]],5,FALSE)</f>
        <v>238.61722274898486</v>
      </c>
      <c r="L8461" s="16">
        <f ca="1">J8461*Table3[[#This Row],[QUANTITY]]</f>
        <v>462</v>
      </c>
      <c r="M8461" s="16">
        <f ca="1">K8461*Table3[[#This Row],[QUANTITY]]*(1-Table3[[#This Row],[DISCOUNT %]])</f>
        <v>1328.5174117977356</v>
      </c>
      <c r="N8461" s="3">
        <f>DAY(Table3[[#This Row],[DATE]])</f>
        <v>29</v>
      </c>
      <c r="O8461" s="3" t="str">
        <f>TEXT(Table3[[#This Row],[DATE]],"mmm")</f>
        <v>Feb</v>
      </c>
      <c r="P8461" s="3">
        <f>YEAR(Table3[[#This Row],[DATE]])</f>
        <v>2044</v>
      </c>
    </row>
    <row r="8462" spans="1:16" x14ac:dyDescent="0.3">
      <c r="A8462" s="6">
        <v>52657</v>
      </c>
      <c r="B8462" s="7" t="s">
        <v>1121</v>
      </c>
      <c r="C8462" s="9">
        <f t="shared" ca="1" si="264"/>
        <v>15</v>
      </c>
      <c r="D8462" s="9" t="s">
        <v>2116</v>
      </c>
      <c r="E8462" s="9" t="s">
        <v>2116</v>
      </c>
      <c r="F8462" s="10">
        <f t="shared" ca="1" si="265"/>
        <v>7.6503599523886801E-2</v>
      </c>
      <c r="G8462" s="3" t="str">
        <f>VLOOKUP(Table3[[#This Row],[PRODUCT ID]],Table1[[PRODUCT]:[SELLING PRICE]],1,FALSE)</f>
        <v>Product69</v>
      </c>
      <c r="H8462" s="3" t="str">
        <f>VLOOKUP(Table3[[#This Row],[PRODUCT ID]],Table1[[PRODUCT]:[SELLING PRICE]],2,FALSE)</f>
        <v>Category1</v>
      </c>
      <c r="I8462" s="3" t="str">
        <f>VLOOKUP(Table3[[#This Row],[PRODUCT ID]],Table1[[PRODUCT]:[SELLING PRICE]],3,FALSE)</f>
        <v>Lt</v>
      </c>
      <c r="J8462" s="16">
        <f ca="1">VLOOKUP(Table3[[#This Row],[PRODUCT ID]],Table1[[PRODUCT]:[SELLING PRICE]],4,FALSE)</f>
        <v>186</v>
      </c>
      <c r="K8462" s="16">
        <f ca="1">VLOOKUP(Table3[[#This Row],[PRODUCT ID]],Table1[[PRODUCT]:[SELLING PRICE]],5,FALSE)</f>
        <v>268.25669805174437</v>
      </c>
      <c r="L8462" s="16">
        <f ca="1">J8462*Table3[[#This Row],[QUANTITY]]</f>
        <v>2790</v>
      </c>
      <c r="M8462" s="16">
        <f ca="1">K8462*Table3[[#This Row],[QUANTITY]]*(1-Table3[[#This Row],[DISCOUNT %]])</f>
        <v>3716.0114258159024</v>
      </c>
      <c r="N8462" s="3">
        <f>DAY(Table3[[#This Row],[DATE]])</f>
        <v>1</v>
      </c>
      <c r="O8462" s="3" t="str">
        <f>TEXT(Table3[[#This Row],[DATE]],"mmm")</f>
        <v>Mar</v>
      </c>
      <c r="P8462" s="3">
        <f>YEAR(Table3[[#This Row],[DATE]])</f>
        <v>2044</v>
      </c>
    </row>
    <row r="8463" spans="1:16" x14ac:dyDescent="0.3">
      <c r="A8463" s="6">
        <v>52658</v>
      </c>
      <c r="B8463" s="7" t="s">
        <v>1122</v>
      </c>
      <c r="C8463" s="9">
        <f t="shared" ca="1" si="264"/>
        <v>14</v>
      </c>
      <c r="D8463" s="9" t="s">
        <v>2116</v>
      </c>
      <c r="E8463" s="9" t="s">
        <v>2116</v>
      </c>
      <c r="F8463" s="10">
        <f t="shared" ca="1" si="265"/>
        <v>5.0986226270282381E-3</v>
      </c>
      <c r="G8463" s="3" t="str">
        <f>VLOOKUP(Table3[[#This Row],[PRODUCT ID]],Table1[[PRODUCT]:[SELLING PRICE]],1,FALSE)</f>
        <v>Product70</v>
      </c>
      <c r="H8463" s="3" t="str">
        <f>VLOOKUP(Table3[[#This Row],[PRODUCT ID]],Table1[[PRODUCT]:[SELLING PRICE]],2,FALSE)</f>
        <v>Category2</v>
      </c>
      <c r="I8463" s="3" t="str">
        <f>VLOOKUP(Table3[[#This Row],[PRODUCT ID]],Table1[[PRODUCT]:[SELLING PRICE]],3,FALSE)</f>
        <v>Kg</v>
      </c>
      <c r="J8463" s="16">
        <f ca="1">VLOOKUP(Table3[[#This Row],[PRODUCT ID]],Table1[[PRODUCT]:[SELLING PRICE]],4,FALSE)</f>
        <v>90</v>
      </c>
      <c r="K8463" s="16">
        <f ca="1">VLOOKUP(Table3[[#This Row],[PRODUCT ID]],Table1[[PRODUCT]:[SELLING PRICE]],5,FALSE)</f>
        <v>72.876573276256124</v>
      </c>
      <c r="L8463" s="16">
        <f ca="1">J8463*Table3[[#This Row],[QUANTITY]]</f>
        <v>1260</v>
      </c>
      <c r="M8463" s="16">
        <f ca="1">K8463*Table3[[#This Row],[QUANTITY]]*(1-Table3[[#This Row],[DISCOUNT %]])</f>
        <v>1015.0700438307733</v>
      </c>
      <c r="N8463" s="3">
        <f>DAY(Table3[[#This Row],[DATE]])</f>
        <v>2</v>
      </c>
      <c r="O8463" s="3" t="str">
        <f>TEXT(Table3[[#This Row],[DATE]],"mmm")</f>
        <v>Mar</v>
      </c>
      <c r="P8463" s="3">
        <f>YEAR(Table3[[#This Row],[DATE]])</f>
        <v>2044</v>
      </c>
    </row>
    <row r="8464" spans="1:16" x14ac:dyDescent="0.3">
      <c r="A8464" s="6">
        <v>52659</v>
      </c>
      <c r="B8464" s="7" t="s">
        <v>1123</v>
      </c>
      <c r="C8464" s="9">
        <f t="shared" ca="1" si="264"/>
        <v>1</v>
      </c>
      <c r="D8464" s="9" t="s">
        <v>2116</v>
      </c>
      <c r="E8464" s="9" t="s">
        <v>2118</v>
      </c>
      <c r="F8464" s="10">
        <f t="shared" ca="1" si="265"/>
        <v>2.2929567068978231E-2</v>
      </c>
      <c r="G8464" s="3" t="str">
        <f>VLOOKUP(Table3[[#This Row],[PRODUCT ID]],Table1[[PRODUCT]:[SELLING PRICE]],1,FALSE)</f>
        <v>Product71</v>
      </c>
      <c r="H8464" s="3" t="str">
        <f>VLOOKUP(Table3[[#This Row],[PRODUCT ID]],Table1[[PRODUCT]:[SELLING PRICE]],2,FALSE)</f>
        <v>Category3</v>
      </c>
      <c r="I8464" s="3" t="str">
        <f>VLOOKUP(Table3[[#This Row],[PRODUCT ID]],Table1[[PRODUCT]:[SELLING PRICE]],3,FALSE)</f>
        <v>Lt</v>
      </c>
      <c r="J8464" s="16">
        <f ca="1">VLOOKUP(Table3[[#This Row],[PRODUCT ID]],Table1[[PRODUCT]:[SELLING PRICE]],4,FALSE)</f>
        <v>24</v>
      </c>
      <c r="K8464" s="16">
        <f ca="1">VLOOKUP(Table3[[#This Row],[PRODUCT ID]],Table1[[PRODUCT]:[SELLING PRICE]],5,FALSE)</f>
        <v>42.205180471575424</v>
      </c>
      <c r="L8464" s="16">
        <f ca="1">J8464*Table3[[#This Row],[QUANTITY]]</f>
        <v>24</v>
      </c>
      <c r="M8464" s="16">
        <f ca="1">K8464*Table3[[#This Row],[QUANTITY]]*(1-Table3[[#This Row],[DISCOUNT %]])</f>
        <v>41.237433955294108</v>
      </c>
      <c r="N8464" s="3">
        <f>DAY(Table3[[#This Row],[DATE]])</f>
        <v>3</v>
      </c>
      <c r="O8464" s="3" t="str">
        <f>TEXT(Table3[[#This Row],[DATE]],"mmm")</f>
        <v>Mar</v>
      </c>
      <c r="P8464" s="3">
        <f>YEAR(Table3[[#This Row],[DATE]])</f>
        <v>2044</v>
      </c>
    </row>
    <row r="8465" spans="1:16" x14ac:dyDescent="0.3">
      <c r="A8465" s="6">
        <v>52660</v>
      </c>
      <c r="B8465" s="7" t="s">
        <v>1124</v>
      </c>
      <c r="C8465" s="9">
        <f t="shared" ca="1" si="264"/>
        <v>9</v>
      </c>
      <c r="D8465" s="9" t="s">
        <v>2116</v>
      </c>
      <c r="E8465" s="9" t="s">
        <v>2118</v>
      </c>
      <c r="F8465" s="10">
        <f t="shared" ca="1" si="265"/>
        <v>5.523765732709493E-2</v>
      </c>
      <c r="G8465" s="3" t="str">
        <f>VLOOKUP(Table3[[#This Row],[PRODUCT ID]],Table1[[PRODUCT]:[SELLING PRICE]],1,FALSE)</f>
        <v>Product72</v>
      </c>
      <c r="H8465" s="3" t="str">
        <f>VLOOKUP(Table3[[#This Row],[PRODUCT ID]],Table1[[PRODUCT]:[SELLING PRICE]],2,FALSE)</f>
        <v>Category4</v>
      </c>
      <c r="I8465" s="3" t="str">
        <f>VLOOKUP(Table3[[#This Row],[PRODUCT ID]],Table1[[PRODUCT]:[SELLING PRICE]],3,FALSE)</f>
        <v>Ft</v>
      </c>
      <c r="J8465" s="16">
        <f ca="1">VLOOKUP(Table3[[#This Row],[PRODUCT ID]],Table1[[PRODUCT]:[SELLING PRICE]],4,FALSE)</f>
        <v>94</v>
      </c>
      <c r="K8465" s="16">
        <f ca="1">VLOOKUP(Table3[[#This Row],[PRODUCT ID]],Table1[[PRODUCT]:[SELLING PRICE]],5,FALSE)</f>
        <v>182.24268637045375</v>
      </c>
      <c r="L8465" s="16">
        <f ca="1">J8465*Table3[[#This Row],[QUANTITY]]</f>
        <v>846</v>
      </c>
      <c r="M8465" s="16">
        <f ca="1">K8465*Table3[[#This Row],[QUANTITY]]*(1-Table3[[#This Row],[DISCOUNT %]])</f>
        <v>1549.5842457931806</v>
      </c>
      <c r="N8465" s="3">
        <f>DAY(Table3[[#This Row],[DATE]])</f>
        <v>4</v>
      </c>
      <c r="O8465" s="3" t="str">
        <f>TEXT(Table3[[#This Row],[DATE]],"mmm")</f>
        <v>Mar</v>
      </c>
      <c r="P8465" s="3">
        <f>YEAR(Table3[[#This Row],[DATE]])</f>
        <v>2044</v>
      </c>
    </row>
    <row r="8466" spans="1:16" x14ac:dyDescent="0.3">
      <c r="A8466" s="6">
        <v>52661</v>
      </c>
      <c r="B8466" s="7" t="s">
        <v>1125</v>
      </c>
      <c r="C8466" s="9">
        <f t="shared" ca="1" si="264"/>
        <v>1</v>
      </c>
      <c r="D8466" s="9" t="s">
        <v>2115</v>
      </c>
      <c r="E8466" s="9" t="s">
        <v>2116</v>
      </c>
      <c r="F8466" s="10">
        <f t="shared" ca="1" si="265"/>
        <v>5.9161877701590815E-2</v>
      </c>
      <c r="G8466" s="3" t="str">
        <f>VLOOKUP(Table3[[#This Row],[PRODUCT ID]],Table1[[PRODUCT]:[SELLING PRICE]],1,FALSE)</f>
        <v>Product73</v>
      </c>
      <c r="H8466" s="3" t="str">
        <f>VLOOKUP(Table3[[#This Row],[PRODUCT ID]],Table1[[PRODUCT]:[SELLING PRICE]],2,FALSE)</f>
        <v>Category1</v>
      </c>
      <c r="I8466" s="3" t="str">
        <f>VLOOKUP(Table3[[#This Row],[PRODUCT ID]],Table1[[PRODUCT]:[SELLING PRICE]],3,FALSE)</f>
        <v>Kg</v>
      </c>
      <c r="J8466" s="16">
        <f ca="1">VLOOKUP(Table3[[#This Row],[PRODUCT ID]],Table1[[PRODUCT]:[SELLING PRICE]],4,FALSE)</f>
        <v>30</v>
      </c>
      <c r="K8466" s="16">
        <f ca="1">VLOOKUP(Table3[[#This Row],[PRODUCT ID]],Table1[[PRODUCT]:[SELLING PRICE]],5,FALSE)</f>
        <v>246.76087166333031</v>
      </c>
      <c r="L8466" s="16">
        <f ca="1">J8466*Table3[[#This Row],[QUANTITY]]</f>
        <v>30</v>
      </c>
      <c r="M8466" s="16">
        <f ca="1">K8466*Table3[[#This Row],[QUANTITY]]*(1-Table3[[#This Row],[DISCOUNT %]])</f>
        <v>232.16203515244644</v>
      </c>
      <c r="N8466" s="3">
        <f>DAY(Table3[[#This Row],[DATE]])</f>
        <v>5</v>
      </c>
      <c r="O8466" s="3" t="str">
        <f>TEXT(Table3[[#This Row],[DATE]],"mmm")</f>
        <v>Mar</v>
      </c>
      <c r="P8466" s="3">
        <f>YEAR(Table3[[#This Row],[DATE]])</f>
        <v>2044</v>
      </c>
    </row>
    <row r="8467" spans="1:16" x14ac:dyDescent="0.3">
      <c r="A8467" s="6">
        <v>52662</v>
      </c>
      <c r="B8467" s="7" t="s">
        <v>1126</v>
      </c>
      <c r="C8467" s="9">
        <f t="shared" ca="1" si="264"/>
        <v>13</v>
      </c>
      <c r="D8467" s="9" t="s">
        <v>2116</v>
      </c>
      <c r="E8467" s="9" t="s">
        <v>2116</v>
      </c>
      <c r="F8467" s="10">
        <f t="shared" ca="1" si="265"/>
        <v>6.4009957364746392E-2</v>
      </c>
      <c r="G8467" s="3" t="str">
        <f>VLOOKUP(Table3[[#This Row],[PRODUCT ID]],Table1[[PRODUCT]:[SELLING PRICE]],1,FALSE)</f>
        <v>Product74</v>
      </c>
      <c r="H8467" s="3" t="str">
        <f>VLOOKUP(Table3[[#This Row],[PRODUCT ID]],Table1[[PRODUCT]:[SELLING PRICE]],2,FALSE)</f>
        <v>Category2</v>
      </c>
      <c r="I8467" s="3" t="str">
        <f>VLOOKUP(Table3[[#This Row],[PRODUCT ID]],Table1[[PRODUCT]:[SELLING PRICE]],3,FALSE)</f>
        <v>No</v>
      </c>
      <c r="J8467" s="16">
        <f ca="1">VLOOKUP(Table3[[#This Row],[PRODUCT ID]],Table1[[PRODUCT]:[SELLING PRICE]],4,FALSE)</f>
        <v>42</v>
      </c>
      <c r="K8467" s="16">
        <f ca="1">VLOOKUP(Table3[[#This Row],[PRODUCT ID]],Table1[[PRODUCT]:[SELLING PRICE]],5,FALSE)</f>
        <v>81.134336947537506</v>
      </c>
      <c r="L8467" s="16">
        <f ca="1">J8467*Table3[[#This Row],[QUANTITY]]</f>
        <v>546</v>
      </c>
      <c r="M8467" s="16">
        <f ca="1">K8467*Table3[[#This Row],[QUANTITY]]*(1-Table3[[#This Row],[DISCOUNT %]])</f>
        <v>987.23210948321264</v>
      </c>
      <c r="N8467" s="3">
        <f>DAY(Table3[[#This Row],[DATE]])</f>
        <v>6</v>
      </c>
      <c r="O8467" s="3" t="str">
        <f>TEXT(Table3[[#This Row],[DATE]],"mmm")</f>
        <v>Mar</v>
      </c>
      <c r="P8467" s="3">
        <f>YEAR(Table3[[#This Row],[DATE]])</f>
        <v>2044</v>
      </c>
    </row>
    <row r="8468" spans="1:16" x14ac:dyDescent="0.3">
      <c r="A8468" s="6">
        <v>52663</v>
      </c>
      <c r="B8468" s="7" t="s">
        <v>1127</v>
      </c>
      <c r="C8468" s="9">
        <f t="shared" ca="1" si="264"/>
        <v>6</v>
      </c>
      <c r="D8468" s="9" t="s">
        <v>2117</v>
      </c>
      <c r="E8468" s="9" t="s">
        <v>2116</v>
      </c>
      <c r="F8468" s="10">
        <f t="shared" ca="1" si="265"/>
        <v>8.9193137893562147E-2</v>
      </c>
      <c r="G8468" s="3" t="str">
        <f>VLOOKUP(Table3[[#This Row],[PRODUCT ID]],Table1[[PRODUCT]:[SELLING PRICE]],1,FALSE)</f>
        <v>Product75</v>
      </c>
      <c r="H8468" s="3" t="str">
        <f>VLOOKUP(Table3[[#This Row],[PRODUCT ID]],Table1[[PRODUCT]:[SELLING PRICE]],2,FALSE)</f>
        <v>Category3</v>
      </c>
      <c r="I8468" s="3" t="str">
        <f>VLOOKUP(Table3[[#This Row],[PRODUCT ID]],Table1[[PRODUCT]:[SELLING PRICE]],3,FALSE)</f>
        <v>No</v>
      </c>
      <c r="J8468" s="16">
        <f ca="1">VLOOKUP(Table3[[#This Row],[PRODUCT ID]],Table1[[PRODUCT]:[SELLING PRICE]],4,FALSE)</f>
        <v>150</v>
      </c>
      <c r="K8468" s="16">
        <f ca="1">VLOOKUP(Table3[[#This Row],[PRODUCT ID]],Table1[[PRODUCT]:[SELLING PRICE]],5,FALSE)</f>
        <v>243.06515696321995</v>
      </c>
      <c r="L8468" s="16">
        <f ca="1">J8468*Table3[[#This Row],[QUANTITY]]</f>
        <v>900</v>
      </c>
      <c r="M8468" s="16">
        <f ca="1">K8468*Table3[[#This Row],[QUANTITY]]*(1-Table3[[#This Row],[DISCOUNT %]])</f>
        <v>1328.3124774064747</v>
      </c>
      <c r="N8468" s="3">
        <f>DAY(Table3[[#This Row],[DATE]])</f>
        <v>7</v>
      </c>
      <c r="O8468" s="3" t="str">
        <f>TEXT(Table3[[#This Row],[DATE]],"mmm")</f>
        <v>Mar</v>
      </c>
      <c r="P8468" s="3">
        <f>YEAR(Table3[[#This Row],[DATE]])</f>
        <v>2044</v>
      </c>
    </row>
    <row r="8469" spans="1:16" x14ac:dyDescent="0.3">
      <c r="A8469" s="6">
        <v>52664</v>
      </c>
      <c r="B8469" s="7" t="s">
        <v>1128</v>
      </c>
      <c r="C8469" s="9">
        <f t="shared" ca="1" si="264"/>
        <v>9</v>
      </c>
      <c r="D8469" s="9" t="s">
        <v>2115</v>
      </c>
      <c r="E8469" s="9" t="s">
        <v>2116</v>
      </c>
      <c r="F8469" s="10">
        <f t="shared" ca="1" si="265"/>
        <v>7.8301545277770113E-2</v>
      </c>
      <c r="G8469" s="3" t="str">
        <f>VLOOKUP(Table3[[#This Row],[PRODUCT ID]],Table1[[PRODUCT]:[SELLING PRICE]],1,FALSE)</f>
        <v>Product76</v>
      </c>
      <c r="H8469" s="3" t="str">
        <f>VLOOKUP(Table3[[#This Row],[PRODUCT ID]],Table1[[PRODUCT]:[SELLING PRICE]],2,FALSE)</f>
        <v>Category4</v>
      </c>
      <c r="I8469" s="3" t="str">
        <f>VLOOKUP(Table3[[#This Row],[PRODUCT ID]],Table1[[PRODUCT]:[SELLING PRICE]],3,FALSE)</f>
        <v>Ft</v>
      </c>
      <c r="J8469" s="16">
        <f ca="1">VLOOKUP(Table3[[#This Row],[PRODUCT ID]],Table1[[PRODUCT]:[SELLING PRICE]],4,FALSE)</f>
        <v>73</v>
      </c>
      <c r="K8469" s="16">
        <f ca="1">VLOOKUP(Table3[[#This Row],[PRODUCT ID]],Table1[[PRODUCT]:[SELLING PRICE]],5,FALSE)</f>
        <v>271.65736482163516</v>
      </c>
      <c r="L8469" s="16">
        <f ca="1">J8469*Table3[[#This Row],[QUANTITY]]</f>
        <v>657</v>
      </c>
      <c r="M8469" s="16">
        <f ca="1">K8469*Table3[[#This Row],[QUANTITY]]*(1-Table3[[#This Row],[DISCOUNT %]])</f>
        <v>2253.4755603301278</v>
      </c>
      <c r="N8469" s="3">
        <f>DAY(Table3[[#This Row],[DATE]])</f>
        <v>8</v>
      </c>
      <c r="O8469" s="3" t="str">
        <f>TEXT(Table3[[#This Row],[DATE]],"mmm")</f>
        <v>Mar</v>
      </c>
      <c r="P8469" s="3">
        <f>YEAR(Table3[[#This Row],[DATE]])</f>
        <v>2044</v>
      </c>
    </row>
    <row r="8470" spans="1:16" x14ac:dyDescent="0.3">
      <c r="A8470" s="6">
        <v>52665</v>
      </c>
      <c r="B8470" s="7" t="s">
        <v>1129</v>
      </c>
      <c r="C8470" s="9">
        <f t="shared" ca="1" si="264"/>
        <v>5</v>
      </c>
      <c r="D8470" s="9" t="s">
        <v>2115</v>
      </c>
      <c r="E8470" s="9" t="s">
        <v>2118</v>
      </c>
      <c r="F8470" s="10">
        <f t="shared" ca="1" si="265"/>
        <v>1.9286120588554237E-2</v>
      </c>
      <c r="G8470" s="3" t="str">
        <f>VLOOKUP(Table3[[#This Row],[PRODUCT ID]],Table1[[PRODUCT]:[SELLING PRICE]],1,FALSE)</f>
        <v>Product77</v>
      </c>
      <c r="H8470" s="3" t="str">
        <f>VLOOKUP(Table3[[#This Row],[PRODUCT ID]],Table1[[PRODUCT]:[SELLING PRICE]],2,FALSE)</f>
        <v>Category5</v>
      </c>
      <c r="I8470" s="3" t="str">
        <f>VLOOKUP(Table3[[#This Row],[PRODUCT ID]],Table1[[PRODUCT]:[SELLING PRICE]],3,FALSE)</f>
        <v>No</v>
      </c>
      <c r="J8470" s="16">
        <f ca="1">VLOOKUP(Table3[[#This Row],[PRODUCT ID]],Table1[[PRODUCT]:[SELLING PRICE]],4,FALSE)</f>
        <v>180</v>
      </c>
      <c r="K8470" s="16">
        <f ca="1">VLOOKUP(Table3[[#This Row],[PRODUCT ID]],Table1[[PRODUCT]:[SELLING PRICE]],5,FALSE)</f>
        <v>242.17695418445851</v>
      </c>
      <c r="L8470" s="16">
        <f ca="1">J8470*Table3[[#This Row],[QUANTITY]]</f>
        <v>900</v>
      </c>
      <c r="M8470" s="16">
        <f ca="1">K8470*Table3[[#This Row],[QUANTITY]]*(1-Table3[[#This Row],[DISCOUNT %]])</f>
        <v>1187.5315012114413</v>
      </c>
      <c r="N8470" s="3">
        <f>DAY(Table3[[#This Row],[DATE]])</f>
        <v>9</v>
      </c>
      <c r="O8470" s="3" t="str">
        <f>TEXT(Table3[[#This Row],[DATE]],"mmm")</f>
        <v>Mar</v>
      </c>
      <c r="P8470" s="3">
        <f>YEAR(Table3[[#This Row],[DATE]])</f>
        <v>2044</v>
      </c>
    </row>
    <row r="8471" spans="1:16" x14ac:dyDescent="0.3">
      <c r="A8471" s="6">
        <v>52666</v>
      </c>
      <c r="B8471" s="7" t="s">
        <v>1130</v>
      </c>
      <c r="C8471" s="9">
        <f t="shared" ca="1" si="264"/>
        <v>13</v>
      </c>
      <c r="D8471" s="9" t="s">
        <v>2115</v>
      </c>
      <c r="E8471" s="9" t="s">
        <v>2116</v>
      </c>
      <c r="F8471" s="10">
        <f t="shared" ca="1" si="265"/>
        <v>9.3174451817695611E-2</v>
      </c>
      <c r="G8471" s="3" t="str">
        <f>VLOOKUP(Table3[[#This Row],[PRODUCT ID]],Table1[[PRODUCT]:[SELLING PRICE]],1,FALSE)</f>
        <v>Product78</v>
      </c>
      <c r="H8471" s="3" t="str">
        <f>VLOOKUP(Table3[[#This Row],[PRODUCT ID]],Table1[[PRODUCT]:[SELLING PRICE]],2,FALSE)</f>
        <v>Category1</v>
      </c>
      <c r="I8471" s="3" t="str">
        <f>VLOOKUP(Table3[[#This Row],[PRODUCT ID]],Table1[[PRODUCT]:[SELLING PRICE]],3,FALSE)</f>
        <v>Kg</v>
      </c>
      <c r="J8471" s="16">
        <f ca="1">VLOOKUP(Table3[[#This Row],[PRODUCT ID]],Table1[[PRODUCT]:[SELLING PRICE]],4,FALSE)</f>
        <v>112</v>
      </c>
      <c r="K8471" s="16">
        <f ca="1">VLOOKUP(Table3[[#This Row],[PRODUCT ID]],Table1[[PRODUCT]:[SELLING PRICE]],5,FALSE)</f>
        <v>100.73199746506216</v>
      </c>
      <c r="L8471" s="16">
        <f ca="1">J8471*Table3[[#This Row],[QUANTITY]]</f>
        <v>1456</v>
      </c>
      <c r="M8471" s="16">
        <f ca="1">K8471*Table3[[#This Row],[QUANTITY]]*(1-Table3[[#This Row],[DISCOUNT %]])</f>
        <v>1187.5025346697955</v>
      </c>
      <c r="N8471" s="3">
        <f>DAY(Table3[[#This Row],[DATE]])</f>
        <v>10</v>
      </c>
      <c r="O8471" s="3" t="str">
        <f>TEXT(Table3[[#This Row],[DATE]],"mmm")</f>
        <v>Mar</v>
      </c>
      <c r="P8471" s="3">
        <f>YEAR(Table3[[#This Row],[DATE]])</f>
        <v>2044</v>
      </c>
    </row>
    <row r="8472" spans="1:16" x14ac:dyDescent="0.3">
      <c r="A8472" s="6">
        <v>52667</v>
      </c>
      <c r="B8472" s="7" t="s">
        <v>1131</v>
      </c>
      <c r="C8472" s="9">
        <f t="shared" ca="1" si="264"/>
        <v>14</v>
      </c>
      <c r="D8472" s="9" t="s">
        <v>2116</v>
      </c>
      <c r="E8472" s="9" t="s">
        <v>2116</v>
      </c>
      <c r="F8472" s="10">
        <f t="shared" ca="1" si="265"/>
        <v>4.6013980733229043E-2</v>
      </c>
      <c r="G8472" s="3" t="str">
        <f>VLOOKUP(Table3[[#This Row],[PRODUCT ID]],Table1[[PRODUCT]:[SELLING PRICE]],1,FALSE)</f>
        <v>Product79</v>
      </c>
      <c r="H8472" s="3" t="str">
        <f>VLOOKUP(Table3[[#This Row],[PRODUCT ID]],Table1[[PRODUCT]:[SELLING PRICE]],2,FALSE)</f>
        <v>Category2</v>
      </c>
      <c r="I8472" s="3" t="str">
        <f>VLOOKUP(Table3[[#This Row],[PRODUCT ID]],Table1[[PRODUCT]:[SELLING PRICE]],3,FALSE)</f>
        <v>Kg</v>
      </c>
      <c r="J8472" s="16">
        <f ca="1">VLOOKUP(Table3[[#This Row],[PRODUCT ID]],Table1[[PRODUCT]:[SELLING PRICE]],4,FALSE)</f>
        <v>60</v>
      </c>
      <c r="K8472" s="16">
        <f ca="1">VLOOKUP(Table3[[#This Row],[PRODUCT ID]],Table1[[PRODUCT]:[SELLING PRICE]],5,FALSE)</f>
        <v>214.08333815971477</v>
      </c>
      <c r="L8472" s="16">
        <f ca="1">J8472*Table3[[#This Row],[QUANTITY]]</f>
        <v>840</v>
      </c>
      <c r="M8472" s="16">
        <f ca="1">K8472*Table3[[#This Row],[QUANTITY]]*(1-Table3[[#This Row],[DISCOUNT %]])</f>
        <v>2859.2551618725965</v>
      </c>
      <c r="N8472" s="3">
        <f>DAY(Table3[[#This Row],[DATE]])</f>
        <v>11</v>
      </c>
      <c r="O8472" s="3" t="str">
        <f>TEXT(Table3[[#This Row],[DATE]],"mmm")</f>
        <v>Mar</v>
      </c>
      <c r="P8472" s="3">
        <f>YEAR(Table3[[#This Row],[DATE]])</f>
        <v>2044</v>
      </c>
    </row>
    <row r="8473" spans="1:16" x14ac:dyDescent="0.3">
      <c r="A8473" s="6">
        <v>52668</v>
      </c>
      <c r="B8473" s="7" t="s">
        <v>1132</v>
      </c>
      <c r="C8473" s="9">
        <f t="shared" ca="1" si="264"/>
        <v>14</v>
      </c>
      <c r="D8473" s="9" t="s">
        <v>2116</v>
      </c>
      <c r="E8473" s="9" t="s">
        <v>2116</v>
      </c>
      <c r="F8473" s="10">
        <f t="shared" ca="1" si="265"/>
        <v>9.0167888731162424E-2</v>
      </c>
      <c r="G8473" s="3" t="str">
        <f>VLOOKUP(Table3[[#This Row],[PRODUCT ID]],Table1[[PRODUCT]:[SELLING PRICE]],1,FALSE)</f>
        <v>Product80</v>
      </c>
      <c r="H8473" s="3" t="str">
        <f>VLOOKUP(Table3[[#This Row],[PRODUCT ID]],Table1[[PRODUCT]:[SELLING PRICE]],2,FALSE)</f>
        <v>Category3</v>
      </c>
      <c r="I8473" s="3" t="str">
        <f>VLOOKUP(Table3[[#This Row],[PRODUCT ID]],Table1[[PRODUCT]:[SELLING PRICE]],3,FALSE)</f>
        <v>Lt</v>
      </c>
      <c r="J8473" s="16">
        <f ca="1">VLOOKUP(Table3[[#This Row],[PRODUCT ID]],Table1[[PRODUCT]:[SELLING PRICE]],4,FALSE)</f>
        <v>124</v>
      </c>
      <c r="K8473" s="16">
        <f ca="1">VLOOKUP(Table3[[#This Row],[PRODUCT ID]],Table1[[PRODUCT]:[SELLING PRICE]],5,FALSE)</f>
        <v>97.576887056122303</v>
      </c>
      <c r="L8473" s="16">
        <f ca="1">J8473*Table3[[#This Row],[QUANTITY]]</f>
        <v>1736</v>
      </c>
      <c r="M8473" s="16">
        <f ca="1">K8473*Table3[[#This Row],[QUANTITY]]*(1-Table3[[#This Row],[DISCOUNT %]])</f>
        <v>1242.9001922583773</v>
      </c>
      <c r="N8473" s="3">
        <f>DAY(Table3[[#This Row],[DATE]])</f>
        <v>12</v>
      </c>
      <c r="O8473" s="3" t="str">
        <f>TEXT(Table3[[#This Row],[DATE]],"mmm")</f>
        <v>Mar</v>
      </c>
      <c r="P8473" s="3">
        <f>YEAR(Table3[[#This Row],[DATE]])</f>
        <v>2044</v>
      </c>
    </row>
    <row r="8474" spans="1:16" x14ac:dyDescent="0.3">
      <c r="A8474" s="6">
        <v>52669</v>
      </c>
      <c r="B8474" s="7" t="s">
        <v>1133</v>
      </c>
      <c r="C8474" s="9">
        <f t="shared" ca="1" si="264"/>
        <v>15</v>
      </c>
      <c r="D8474" s="9" t="s">
        <v>2116</v>
      </c>
      <c r="E8474" s="9" t="s">
        <v>2116</v>
      </c>
      <c r="F8474" s="10">
        <f t="shared" ca="1" si="265"/>
        <v>2.5945359190299045E-2</v>
      </c>
      <c r="G8474" s="3" t="str">
        <f>VLOOKUP(Table3[[#This Row],[PRODUCT ID]],Table1[[PRODUCT]:[SELLING PRICE]],1,FALSE)</f>
        <v>Product81</v>
      </c>
      <c r="H8474" s="3" t="str">
        <f>VLOOKUP(Table3[[#This Row],[PRODUCT ID]],Table1[[PRODUCT]:[SELLING PRICE]],2,FALSE)</f>
        <v>Category4</v>
      </c>
      <c r="I8474" s="3" t="str">
        <f>VLOOKUP(Table3[[#This Row],[PRODUCT ID]],Table1[[PRODUCT]:[SELLING PRICE]],3,FALSE)</f>
        <v>Kg</v>
      </c>
      <c r="J8474" s="16">
        <f ca="1">VLOOKUP(Table3[[#This Row],[PRODUCT ID]],Table1[[PRODUCT]:[SELLING PRICE]],4,FALSE)</f>
        <v>221</v>
      </c>
      <c r="K8474" s="16">
        <f ca="1">VLOOKUP(Table3[[#This Row],[PRODUCT ID]],Table1[[PRODUCT]:[SELLING PRICE]],5,FALSE)</f>
        <v>104.44119135880096</v>
      </c>
      <c r="L8474" s="16">
        <f ca="1">J8474*Table3[[#This Row],[QUANTITY]]</f>
        <v>3315</v>
      </c>
      <c r="M8474" s="16">
        <f ca="1">K8474*Table3[[#This Row],[QUANTITY]]*(1-Table3[[#This Row],[DISCOUNT %]])</f>
        <v>1525.9714070210116</v>
      </c>
      <c r="N8474" s="3">
        <f>DAY(Table3[[#This Row],[DATE]])</f>
        <v>13</v>
      </c>
      <c r="O8474" s="3" t="str">
        <f>TEXT(Table3[[#This Row],[DATE]],"mmm")</f>
        <v>Mar</v>
      </c>
      <c r="P8474" s="3">
        <f>YEAR(Table3[[#This Row],[DATE]])</f>
        <v>2044</v>
      </c>
    </row>
    <row r="8475" spans="1:16" x14ac:dyDescent="0.3">
      <c r="A8475" s="6">
        <v>52670</v>
      </c>
      <c r="B8475" s="7" t="s">
        <v>1134</v>
      </c>
      <c r="C8475" s="9">
        <f t="shared" ca="1" si="264"/>
        <v>1</v>
      </c>
      <c r="D8475" s="9" t="s">
        <v>2115</v>
      </c>
      <c r="E8475" s="9" t="s">
        <v>2116</v>
      </c>
      <c r="F8475" s="10">
        <f t="shared" ca="1" si="265"/>
        <v>9.7945321686119698E-3</v>
      </c>
      <c r="G8475" s="3" t="str">
        <f>VLOOKUP(Table3[[#This Row],[PRODUCT ID]],Table1[[PRODUCT]:[SELLING PRICE]],1,FALSE)</f>
        <v>Product82</v>
      </c>
      <c r="H8475" s="3" t="str">
        <f>VLOOKUP(Table3[[#This Row],[PRODUCT ID]],Table1[[PRODUCT]:[SELLING PRICE]],2,FALSE)</f>
        <v>Category5</v>
      </c>
      <c r="I8475" s="3" t="str">
        <f>VLOOKUP(Table3[[#This Row],[PRODUCT ID]],Table1[[PRODUCT]:[SELLING PRICE]],3,FALSE)</f>
        <v>Lt</v>
      </c>
      <c r="J8475" s="16">
        <f ca="1">VLOOKUP(Table3[[#This Row],[PRODUCT ID]],Table1[[PRODUCT]:[SELLING PRICE]],4,FALSE)</f>
        <v>218</v>
      </c>
      <c r="K8475" s="16">
        <f ca="1">VLOOKUP(Table3[[#This Row],[PRODUCT ID]],Table1[[PRODUCT]:[SELLING PRICE]],5,FALSE)</f>
        <v>147.5972668918221</v>
      </c>
      <c r="L8475" s="16">
        <f ca="1">J8475*Table3[[#This Row],[QUANTITY]]</f>
        <v>218</v>
      </c>
      <c r="M8475" s="16">
        <f ca="1">K8475*Table3[[#This Row],[QUANTITY]]*(1-Table3[[#This Row],[DISCOUNT %]])</f>
        <v>146.15162071325096</v>
      </c>
      <c r="N8475" s="3">
        <f>DAY(Table3[[#This Row],[DATE]])</f>
        <v>14</v>
      </c>
      <c r="O8475" s="3" t="str">
        <f>TEXT(Table3[[#This Row],[DATE]],"mmm")</f>
        <v>Mar</v>
      </c>
      <c r="P8475" s="3">
        <f>YEAR(Table3[[#This Row],[DATE]])</f>
        <v>2044</v>
      </c>
    </row>
    <row r="8476" spans="1:16" x14ac:dyDescent="0.3">
      <c r="A8476" s="6">
        <v>52671</v>
      </c>
      <c r="B8476" s="7" t="s">
        <v>1135</v>
      </c>
      <c r="C8476" s="9">
        <f t="shared" ca="1" si="264"/>
        <v>12</v>
      </c>
      <c r="D8476" s="9" t="s">
        <v>2117</v>
      </c>
      <c r="E8476" s="9" t="s">
        <v>2118</v>
      </c>
      <c r="F8476" s="10">
        <f t="shared" ca="1" si="265"/>
        <v>6.01681537968628E-2</v>
      </c>
      <c r="G8476" s="3" t="str">
        <f>VLOOKUP(Table3[[#This Row],[PRODUCT ID]],Table1[[PRODUCT]:[SELLING PRICE]],1,FALSE)</f>
        <v>Product83</v>
      </c>
      <c r="H8476" s="3" t="str">
        <f>VLOOKUP(Table3[[#This Row],[PRODUCT ID]],Table1[[PRODUCT]:[SELLING PRICE]],2,FALSE)</f>
        <v>Category1</v>
      </c>
      <c r="I8476" s="3" t="str">
        <f>VLOOKUP(Table3[[#This Row],[PRODUCT ID]],Table1[[PRODUCT]:[SELLING PRICE]],3,FALSE)</f>
        <v>Ft</v>
      </c>
      <c r="J8476" s="16">
        <f ca="1">VLOOKUP(Table3[[#This Row],[PRODUCT ID]],Table1[[PRODUCT]:[SELLING PRICE]],4,FALSE)</f>
        <v>12</v>
      </c>
      <c r="K8476" s="16">
        <f ca="1">VLOOKUP(Table3[[#This Row],[PRODUCT ID]],Table1[[PRODUCT]:[SELLING PRICE]],5,FALSE)</f>
        <v>222.25555577402881</v>
      </c>
      <c r="L8476" s="16">
        <f ca="1">J8476*Table3[[#This Row],[QUANTITY]]</f>
        <v>144</v>
      </c>
      <c r="M8476" s="16">
        <f ca="1">K8476*Table3[[#This Row],[QUANTITY]]*(1-Table3[[#This Row],[DISCOUNT %]])</f>
        <v>2506.5941917441178</v>
      </c>
      <c r="N8476" s="3">
        <f>DAY(Table3[[#This Row],[DATE]])</f>
        <v>15</v>
      </c>
      <c r="O8476" s="3" t="str">
        <f>TEXT(Table3[[#This Row],[DATE]],"mmm")</f>
        <v>Mar</v>
      </c>
      <c r="P8476" s="3">
        <f>YEAR(Table3[[#This Row],[DATE]])</f>
        <v>2044</v>
      </c>
    </row>
    <row r="8477" spans="1:16" x14ac:dyDescent="0.3">
      <c r="A8477" s="6">
        <v>52672</v>
      </c>
      <c r="B8477" s="7" t="s">
        <v>1136</v>
      </c>
      <c r="C8477" s="9">
        <f t="shared" ca="1" si="264"/>
        <v>5</v>
      </c>
      <c r="D8477" s="9" t="s">
        <v>2117</v>
      </c>
      <c r="E8477" s="9" t="s">
        <v>2118</v>
      </c>
      <c r="F8477" s="10">
        <f t="shared" ca="1" si="265"/>
        <v>2.5654764469837943E-2</v>
      </c>
      <c r="G8477" s="3" t="str">
        <f>VLOOKUP(Table3[[#This Row],[PRODUCT ID]],Table1[[PRODUCT]:[SELLING PRICE]],1,FALSE)</f>
        <v>Product84</v>
      </c>
      <c r="H8477" s="3" t="str">
        <f>VLOOKUP(Table3[[#This Row],[PRODUCT ID]],Table1[[PRODUCT]:[SELLING PRICE]],2,FALSE)</f>
        <v>Category2</v>
      </c>
      <c r="I8477" s="3" t="str">
        <f>VLOOKUP(Table3[[#This Row],[PRODUCT ID]],Table1[[PRODUCT]:[SELLING PRICE]],3,FALSE)</f>
        <v>Kg</v>
      </c>
      <c r="J8477" s="16">
        <f ca="1">VLOOKUP(Table3[[#This Row],[PRODUCT ID]],Table1[[PRODUCT]:[SELLING PRICE]],4,FALSE)</f>
        <v>130</v>
      </c>
      <c r="K8477" s="16">
        <f ca="1">VLOOKUP(Table3[[#This Row],[PRODUCT ID]],Table1[[PRODUCT]:[SELLING PRICE]],5,FALSE)</f>
        <v>114.69796433270436</v>
      </c>
      <c r="L8477" s="16">
        <f ca="1">J8477*Table3[[#This Row],[QUANTITY]]</f>
        <v>650</v>
      </c>
      <c r="M8477" s="16">
        <f ca="1">K8477*Table3[[#This Row],[QUANTITY]]*(1-Table3[[#This Row],[DISCOUNT %]])</f>
        <v>558.77707536289472</v>
      </c>
      <c r="N8477" s="3">
        <f>DAY(Table3[[#This Row],[DATE]])</f>
        <v>16</v>
      </c>
      <c r="O8477" s="3" t="str">
        <f>TEXT(Table3[[#This Row],[DATE]],"mmm")</f>
        <v>Mar</v>
      </c>
      <c r="P8477" s="3">
        <f>YEAR(Table3[[#This Row],[DATE]])</f>
        <v>2044</v>
      </c>
    </row>
    <row r="8478" spans="1:16" x14ac:dyDescent="0.3">
      <c r="A8478" s="6">
        <v>52673</v>
      </c>
      <c r="B8478" s="7" t="s">
        <v>1137</v>
      </c>
      <c r="C8478" s="9">
        <f t="shared" ca="1" si="264"/>
        <v>1</v>
      </c>
      <c r="D8478" s="9" t="s">
        <v>2116</v>
      </c>
      <c r="E8478" s="9" t="s">
        <v>2116</v>
      </c>
      <c r="F8478" s="10">
        <f t="shared" ca="1" si="265"/>
        <v>9.4134834191389641E-2</v>
      </c>
      <c r="G8478" s="3" t="str">
        <f>VLOOKUP(Table3[[#This Row],[PRODUCT ID]],Table1[[PRODUCT]:[SELLING PRICE]],1,FALSE)</f>
        <v>Product85</v>
      </c>
      <c r="H8478" s="3" t="str">
        <f>VLOOKUP(Table3[[#This Row],[PRODUCT ID]],Table1[[PRODUCT]:[SELLING PRICE]],2,FALSE)</f>
        <v>Category3</v>
      </c>
      <c r="I8478" s="3" t="str">
        <f>VLOOKUP(Table3[[#This Row],[PRODUCT ID]],Table1[[PRODUCT]:[SELLING PRICE]],3,FALSE)</f>
        <v>No</v>
      </c>
      <c r="J8478" s="16">
        <f ca="1">VLOOKUP(Table3[[#This Row],[PRODUCT ID]],Table1[[PRODUCT]:[SELLING PRICE]],4,FALSE)</f>
        <v>127</v>
      </c>
      <c r="K8478" s="16">
        <f ca="1">VLOOKUP(Table3[[#This Row],[PRODUCT ID]],Table1[[PRODUCT]:[SELLING PRICE]],5,FALSE)</f>
        <v>165.69376786271391</v>
      </c>
      <c r="L8478" s="16">
        <f ca="1">J8478*Table3[[#This Row],[QUANTITY]]</f>
        <v>127</v>
      </c>
      <c r="M8478" s="16">
        <f ca="1">K8478*Table3[[#This Row],[QUANTITY]]*(1-Table3[[#This Row],[DISCOUNT %]])</f>
        <v>150.09621249841072</v>
      </c>
      <c r="N8478" s="3">
        <f>DAY(Table3[[#This Row],[DATE]])</f>
        <v>17</v>
      </c>
      <c r="O8478" s="3" t="str">
        <f>TEXT(Table3[[#This Row],[DATE]],"mmm")</f>
        <v>Mar</v>
      </c>
      <c r="P8478" s="3">
        <f>YEAR(Table3[[#This Row],[DATE]])</f>
        <v>2044</v>
      </c>
    </row>
    <row r="8479" spans="1:16" x14ac:dyDescent="0.3">
      <c r="A8479" s="6">
        <v>52674</v>
      </c>
      <c r="B8479" s="7" t="s">
        <v>1138</v>
      </c>
      <c r="C8479" s="9">
        <f t="shared" ca="1" si="264"/>
        <v>10</v>
      </c>
      <c r="D8479" s="9" t="s">
        <v>2116</v>
      </c>
      <c r="E8479" s="9" t="s">
        <v>2116</v>
      </c>
      <c r="F8479" s="10">
        <f t="shared" ca="1" si="265"/>
        <v>4.2816164763513145E-2</v>
      </c>
      <c r="G8479" s="3" t="str">
        <f>VLOOKUP(Table3[[#This Row],[PRODUCT ID]],Table1[[PRODUCT]:[SELLING PRICE]],1,FALSE)</f>
        <v>Product86</v>
      </c>
      <c r="H8479" s="3" t="str">
        <f>VLOOKUP(Table3[[#This Row],[PRODUCT ID]],Table1[[PRODUCT]:[SELLING PRICE]],2,FALSE)</f>
        <v>Category4</v>
      </c>
      <c r="I8479" s="3" t="str">
        <f>VLOOKUP(Table3[[#This Row],[PRODUCT ID]],Table1[[PRODUCT]:[SELLING PRICE]],3,FALSE)</f>
        <v>No</v>
      </c>
      <c r="J8479" s="16">
        <f ca="1">VLOOKUP(Table3[[#This Row],[PRODUCT ID]],Table1[[PRODUCT]:[SELLING PRICE]],4,FALSE)</f>
        <v>92</v>
      </c>
      <c r="K8479" s="16">
        <f ca="1">VLOOKUP(Table3[[#This Row],[PRODUCT ID]],Table1[[PRODUCT]:[SELLING PRICE]],5,FALSE)</f>
        <v>311.30017315763172</v>
      </c>
      <c r="L8479" s="16">
        <f ca="1">J8479*Table3[[#This Row],[QUANTITY]]</f>
        <v>920</v>
      </c>
      <c r="M8479" s="16">
        <f ca="1">K8479*Table3[[#This Row],[QUANTITY]]*(1-Table3[[#This Row],[DISCOUNT %]])</f>
        <v>2979.7149365280438</v>
      </c>
      <c r="N8479" s="3">
        <f>DAY(Table3[[#This Row],[DATE]])</f>
        <v>18</v>
      </c>
      <c r="O8479" s="3" t="str">
        <f>TEXT(Table3[[#This Row],[DATE]],"mmm")</f>
        <v>Mar</v>
      </c>
      <c r="P8479" s="3">
        <f>YEAR(Table3[[#This Row],[DATE]])</f>
        <v>2044</v>
      </c>
    </row>
    <row r="8480" spans="1:16" x14ac:dyDescent="0.3">
      <c r="A8480" s="6">
        <v>52675</v>
      </c>
      <c r="B8480" s="7" t="s">
        <v>1139</v>
      </c>
      <c r="C8480" s="9">
        <f t="shared" ca="1" si="264"/>
        <v>14</v>
      </c>
      <c r="D8480" s="9" t="s">
        <v>2116</v>
      </c>
      <c r="E8480" s="9" t="s">
        <v>2116</v>
      </c>
      <c r="F8480" s="10">
        <f t="shared" ca="1" si="265"/>
        <v>6.3184473747924519E-2</v>
      </c>
      <c r="G8480" s="3" t="str">
        <f>VLOOKUP(Table3[[#This Row],[PRODUCT ID]],Table1[[PRODUCT]:[SELLING PRICE]],1,FALSE)</f>
        <v>Product87</v>
      </c>
      <c r="H8480" s="3" t="str">
        <f>VLOOKUP(Table3[[#This Row],[PRODUCT ID]],Table1[[PRODUCT]:[SELLING PRICE]],2,FALSE)</f>
        <v>Category5</v>
      </c>
      <c r="I8480" s="3" t="str">
        <f>VLOOKUP(Table3[[#This Row],[PRODUCT ID]],Table1[[PRODUCT]:[SELLING PRICE]],3,FALSE)</f>
        <v>Ft</v>
      </c>
      <c r="J8480" s="16">
        <f ca="1">VLOOKUP(Table3[[#This Row],[PRODUCT ID]],Table1[[PRODUCT]:[SELLING PRICE]],4,FALSE)</f>
        <v>138</v>
      </c>
      <c r="K8480" s="16">
        <f ca="1">VLOOKUP(Table3[[#This Row],[PRODUCT ID]],Table1[[PRODUCT]:[SELLING PRICE]],5,FALSE)</f>
        <v>37.801449875201385</v>
      </c>
      <c r="L8480" s="16">
        <f ca="1">J8480*Table3[[#This Row],[QUANTITY]]</f>
        <v>1932</v>
      </c>
      <c r="M8480" s="16">
        <f ca="1">K8480*Table3[[#This Row],[QUANTITY]]*(1-Table3[[#This Row],[DISCOUNT %]])</f>
        <v>495.78179221099526</v>
      </c>
      <c r="N8480" s="3">
        <f>DAY(Table3[[#This Row],[DATE]])</f>
        <v>19</v>
      </c>
      <c r="O8480" s="3" t="str">
        <f>TEXT(Table3[[#This Row],[DATE]],"mmm")</f>
        <v>Mar</v>
      </c>
      <c r="P8480" s="3">
        <f>YEAR(Table3[[#This Row],[DATE]])</f>
        <v>2044</v>
      </c>
    </row>
    <row r="8481" spans="1:16" x14ac:dyDescent="0.3">
      <c r="A8481" s="6">
        <v>52676</v>
      </c>
      <c r="B8481" s="7" t="s">
        <v>1140</v>
      </c>
      <c r="C8481" s="9">
        <f t="shared" ca="1" si="264"/>
        <v>7</v>
      </c>
      <c r="D8481" s="9" t="s">
        <v>2116</v>
      </c>
      <c r="E8481" s="9" t="s">
        <v>2116</v>
      </c>
      <c r="F8481" s="10">
        <f t="shared" ca="1" si="265"/>
        <v>5.2299476974266901E-2</v>
      </c>
      <c r="G8481" s="3" t="str">
        <f>VLOOKUP(Table3[[#This Row],[PRODUCT ID]],Table1[[PRODUCT]:[SELLING PRICE]],1,FALSE)</f>
        <v>Product88</v>
      </c>
      <c r="H8481" s="3" t="str">
        <f>VLOOKUP(Table3[[#This Row],[PRODUCT ID]],Table1[[PRODUCT]:[SELLING PRICE]],2,FALSE)</f>
        <v>Category1</v>
      </c>
      <c r="I8481" s="3" t="str">
        <f>VLOOKUP(Table3[[#This Row],[PRODUCT ID]],Table1[[PRODUCT]:[SELLING PRICE]],3,FALSE)</f>
        <v>No</v>
      </c>
      <c r="J8481" s="16">
        <f ca="1">VLOOKUP(Table3[[#This Row],[PRODUCT ID]],Table1[[PRODUCT]:[SELLING PRICE]],4,FALSE)</f>
        <v>124</v>
      </c>
      <c r="K8481" s="16">
        <f ca="1">VLOOKUP(Table3[[#This Row],[PRODUCT ID]],Table1[[PRODUCT]:[SELLING PRICE]],5,FALSE)</f>
        <v>172.11629054996411</v>
      </c>
      <c r="L8481" s="16">
        <f ca="1">J8481*Table3[[#This Row],[QUANTITY]]</f>
        <v>868</v>
      </c>
      <c r="M8481" s="16">
        <f ca="1">K8481*Table3[[#This Row],[QUANTITY]]*(1-Table3[[#This Row],[DISCOUNT %]])</f>
        <v>1141.8028900281502</v>
      </c>
      <c r="N8481" s="3">
        <f>DAY(Table3[[#This Row],[DATE]])</f>
        <v>20</v>
      </c>
      <c r="O8481" s="3" t="str">
        <f>TEXT(Table3[[#This Row],[DATE]],"mmm")</f>
        <v>Mar</v>
      </c>
      <c r="P8481" s="3">
        <f>YEAR(Table3[[#This Row],[DATE]])</f>
        <v>2044</v>
      </c>
    </row>
    <row r="8482" spans="1:16" x14ac:dyDescent="0.3">
      <c r="A8482" s="6">
        <v>52677</v>
      </c>
      <c r="B8482" s="7" t="s">
        <v>1141</v>
      </c>
      <c r="C8482" s="9">
        <f t="shared" ca="1" si="264"/>
        <v>1</v>
      </c>
      <c r="D8482" s="9" t="s">
        <v>2115</v>
      </c>
      <c r="E8482" s="9" t="s">
        <v>2118</v>
      </c>
      <c r="F8482" s="10">
        <f t="shared" ca="1" si="265"/>
        <v>8.0295220183211655E-2</v>
      </c>
      <c r="G8482" s="3" t="str">
        <f>VLOOKUP(Table3[[#This Row],[PRODUCT ID]],Table1[[PRODUCT]:[SELLING PRICE]],1,FALSE)</f>
        <v>Product89</v>
      </c>
      <c r="H8482" s="3" t="str">
        <f>VLOOKUP(Table3[[#This Row],[PRODUCT ID]],Table1[[PRODUCT]:[SELLING PRICE]],2,FALSE)</f>
        <v>Category2</v>
      </c>
      <c r="I8482" s="3" t="str">
        <f>VLOOKUP(Table3[[#This Row],[PRODUCT ID]],Table1[[PRODUCT]:[SELLING PRICE]],3,FALSE)</f>
        <v>Kg</v>
      </c>
      <c r="J8482" s="16">
        <f ca="1">VLOOKUP(Table3[[#This Row],[PRODUCT ID]],Table1[[PRODUCT]:[SELLING PRICE]],4,FALSE)</f>
        <v>210</v>
      </c>
      <c r="K8482" s="16">
        <f ca="1">VLOOKUP(Table3[[#This Row],[PRODUCT ID]],Table1[[PRODUCT]:[SELLING PRICE]],5,FALSE)</f>
        <v>163.40617119395372</v>
      </c>
      <c r="L8482" s="16">
        <f ca="1">J8482*Table3[[#This Row],[QUANTITY]]</f>
        <v>210</v>
      </c>
      <c r="M8482" s="16">
        <f ca="1">K8482*Table3[[#This Row],[QUANTITY]]*(1-Table3[[#This Row],[DISCOUNT %]])</f>
        <v>150.28543669863964</v>
      </c>
      <c r="N8482" s="3">
        <f>DAY(Table3[[#This Row],[DATE]])</f>
        <v>21</v>
      </c>
      <c r="O8482" s="3" t="str">
        <f>TEXT(Table3[[#This Row],[DATE]],"mmm")</f>
        <v>Mar</v>
      </c>
      <c r="P8482" s="3">
        <f>YEAR(Table3[[#This Row],[DATE]])</f>
        <v>2044</v>
      </c>
    </row>
    <row r="8483" spans="1:16" x14ac:dyDescent="0.3">
      <c r="A8483" s="6">
        <v>52678</v>
      </c>
      <c r="B8483" s="7" t="s">
        <v>1142</v>
      </c>
      <c r="C8483" s="9">
        <f t="shared" ca="1" si="264"/>
        <v>8</v>
      </c>
      <c r="D8483" s="9" t="s">
        <v>2116</v>
      </c>
      <c r="E8483" s="9" t="s">
        <v>2116</v>
      </c>
      <c r="F8483" s="10">
        <f t="shared" ca="1" si="265"/>
        <v>2.6476010819347341E-2</v>
      </c>
      <c r="G8483" s="3" t="str">
        <f>VLOOKUP(Table3[[#This Row],[PRODUCT ID]],Table1[[PRODUCT]:[SELLING PRICE]],1,FALSE)</f>
        <v>Product90</v>
      </c>
      <c r="H8483" s="3" t="str">
        <f>VLOOKUP(Table3[[#This Row],[PRODUCT ID]],Table1[[PRODUCT]:[SELLING PRICE]],2,FALSE)</f>
        <v>Category3</v>
      </c>
      <c r="I8483" s="3" t="str">
        <f>VLOOKUP(Table3[[#This Row],[PRODUCT ID]],Table1[[PRODUCT]:[SELLING PRICE]],3,FALSE)</f>
        <v>Kg</v>
      </c>
      <c r="J8483" s="16">
        <f ca="1">VLOOKUP(Table3[[#This Row],[PRODUCT ID]],Table1[[PRODUCT]:[SELLING PRICE]],4,FALSE)</f>
        <v>239</v>
      </c>
      <c r="K8483" s="16">
        <f ca="1">VLOOKUP(Table3[[#This Row],[PRODUCT ID]],Table1[[PRODUCT]:[SELLING PRICE]],5,FALSE)</f>
        <v>172.86019765356158</v>
      </c>
      <c r="L8483" s="16">
        <f ca="1">J8483*Table3[[#This Row],[QUANTITY]]</f>
        <v>1912</v>
      </c>
      <c r="M8483" s="16">
        <f ca="1">K8483*Table3[[#This Row],[QUANTITY]]*(1-Table3[[#This Row],[DISCOUNT %]])</f>
        <v>1346.2683935220109</v>
      </c>
      <c r="N8483" s="3">
        <f>DAY(Table3[[#This Row],[DATE]])</f>
        <v>22</v>
      </c>
      <c r="O8483" s="3" t="str">
        <f>TEXT(Table3[[#This Row],[DATE]],"mmm")</f>
        <v>Mar</v>
      </c>
      <c r="P8483" s="3">
        <f>YEAR(Table3[[#This Row],[DATE]])</f>
        <v>2044</v>
      </c>
    </row>
    <row r="8484" spans="1:16" x14ac:dyDescent="0.3">
      <c r="A8484" s="6">
        <v>52679</v>
      </c>
      <c r="B8484" s="7" t="s">
        <v>1143</v>
      </c>
      <c r="C8484" s="9">
        <f t="shared" ca="1" si="264"/>
        <v>8</v>
      </c>
      <c r="D8484" s="9" t="s">
        <v>2117</v>
      </c>
      <c r="E8484" s="9" t="s">
        <v>2116</v>
      </c>
      <c r="F8484" s="10">
        <f t="shared" ca="1" si="265"/>
        <v>1.288567519979239E-2</v>
      </c>
      <c r="G8484" s="3" t="str">
        <f>VLOOKUP(Table3[[#This Row],[PRODUCT ID]],Table1[[PRODUCT]:[SELLING PRICE]],1,FALSE)</f>
        <v>Product91</v>
      </c>
      <c r="H8484" s="3" t="str">
        <f>VLOOKUP(Table3[[#This Row],[PRODUCT ID]],Table1[[PRODUCT]:[SELLING PRICE]],2,FALSE)</f>
        <v>Category4</v>
      </c>
      <c r="I8484" s="3" t="str">
        <f>VLOOKUP(Table3[[#This Row],[PRODUCT ID]],Table1[[PRODUCT]:[SELLING PRICE]],3,FALSE)</f>
        <v>Lt</v>
      </c>
      <c r="J8484" s="16">
        <f ca="1">VLOOKUP(Table3[[#This Row],[PRODUCT ID]],Table1[[PRODUCT]:[SELLING PRICE]],4,FALSE)</f>
        <v>18</v>
      </c>
      <c r="K8484" s="16">
        <f ca="1">VLOOKUP(Table3[[#This Row],[PRODUCT ID]],Table1[[PRODUCT]:[SELLING PRICE]],5,FALSE)</f>
        <v>203.72681014690039</v>
      </c>
      <c r="L8484" s="16">
        <f ca="1">J8484*Table3[[#This Row],[QUANTITY]]</f>
        <v>144</v>
      </c>
      <c r="M8484" s="16">
        <f ca="1">K8484*Table3[[#This Row],[QUANTITY]]*(1-Table3[[#This Row],[DISCOUNT %]])</f>
        <v>1608.8132211348614</v>
      </c>
      <c r="N8484" s="3">
        <f>DAY(Table3[[#This Row],[DATE]])</f>
        <v>23</v>
      </c>
      <c r="O8484" s="3" t="str">
        <f>TEXT(Table3[[#This Row],[DATE]],"mmm")</f>
        <v>Mar</v>
      </c>
      <c r="P8484" s="3">
        <f>YEAR(Table3[[#This Row],[DATE]])</f>
        <v>2044</v>
      </c>
    </row>
    <row r="8485" spans="1:16" x14ac:dyDescent="0.3">
      <c r="A8485" s="6">
        <v>52680</v>
      </c>
      <c r="B8485" s="7" t="s">
        <v>1144</v>
      </c>
      <c r="C8485" s="9">
        <f t="shared" ca="1" si="264"/>
        <v>12</v>
      </c>
      <c r="D8485" s="9" t="s">
        <v>2115</v>
      </c>
      <c r="E8485" s="9" t="s">
        <v>2116</v>
      </c>
      <c r="F8485" s="10">
        <f t="shared" ca="1" si="265"/>
        <v>7.8892499852114287E-2</v>
      </c>
      <c r="G8485" s="3" t="str">
        <f>VLOOKUP(Table3[[#This Row],[PRODUCT ID]],Table1[[PRODUCT]:[SELLING PRICE]],1,FALSE)</f>
        <v>Product92</v>
      </c>
      <c r="H8485" s="3" t="str">
        <f>VLOOKUP(Table3[[#This Row],[PRODUCT ID]],Table1[[PRODUCT]:[SELLING PRICE]],2,FALSE)</f>
        <v>Category5</v>
      </c>
      <c r="I8485" s="3" t="str">
        <f>VLOOKUP(Table3[[#This Row],[PRODUCT ID]],Table1[[PRODUCT]:[SELLING PRICE]],3,FALSE)</f>
        <v>Kg</v>
      </c>
      <c r="J8485" s="16">
        <f ca="1">VLOOKUP(Table3[[#This Row],[PRODUCT ID]],Table1[[PRODUCT]:[SELLING PRICE]],4,FALSE)</f>
        <v>177</v>
      </c>
      <c r="K8485" s="16">
        <f ca="1">VLOOKUP(Table3[[#This Row],[PRODUCT ID]],Table1[[PRODUCT]:[SELLING PRICE]],5,FALSE)</f>
        <v>196.42116323062825</v>
      </c>
      <c r="L8485" s="16">
        <f ca="1">J8485*Table3[[#This Row],[QUANTITY]]</f>
        <v>2124</v>
      </c>
      <c r="M8485" s="16">
        <f ca="1">K8485*Table3[[#This Row],[QUANTITY]]*(1-Table3[[#This Row],[DISCOUNT %]])</f>
        <v>2171.1000796740454</v>
      </c>
      <c r="N8485" s="3">
        <f>DAY(Table3[[#This Row],[DATE]])</f>
        <v>24</v>
      </c>
      <c r="O8485" s="3" t="str">
        <f>TEXT(Table3[[#This Row],[DATE]],"mmm")</f>
        <v>Mar</v>
      </c>
      <c r="P8485" s="3">
        <f>YEAR(Table3[[#This Row],[DATE]])</f>
        <v>2044</v>
      </c>
    </row>
    <row r="8486" spans="1:16" x14ac:dyDescent="0.3">
      <c r="A8486" s="6">
        <v>52681</v>
      </c>
      <c r="B8486" s="7" t="s">
        <v>1145</v>
      </c>
      <c r="C8486" s="9">
        <f t="shared" ca="1" si="264"/>
        <v>1</v>
      </c>
      <c r="D8486" s="9" t="s">
        <v>2115</v>
      </c>
      <c r="E8486" s="9" t="s">
        <v>2116</v>
      </c>
      <c r="F8486" s="10">
        <f t="shared" ca="1" si="265"/>
        <v>8.6007549957925936E-2</v>
      </c>
      <c r="G8486" s="3" t="str">
        <f>VLOOKUP(Table3[[#This Row],[PRODUCT ID]],Table1[[PRODUCT]:[SELLING PRICE]],1,FALSE)</f>
        <v>Product93</v>
      </c>
      <c r="H8486" s="3" t="str">
        <f>VLOOKUP(Table3[[#This Row],[PRODUCT ID]],Table1[[PRODUCT]:[SELLING PRICE]],2,FALSE)</f>
        <v>Category1</v>
      </c>
      <c r="I8486" s="3" t="str">
        <f>VLOOKUP(Table3[[#This Row],[PRODUCT ID]],Table1[[PRODUCT]:[SELLING PRICE]],3,FALSE)</f>
        <v>Lt</v>
      </c>
      <c r="J8486" s="16">
        <f ca="1">VLOOKUP(Table3[[#This Row],[PRODUCT ID]],Table1[[PRODUCT]:[SELLING PRICE]],4,FALSE)</f>
        <v>179</v>
      </c>
      <c r="K8486" s="16">
        <f ca="1">VLOOKUP(Table3[[#This Row],[PRODUCT ID]],Table1[[PRODUCT]:[SELLING PRICE]],5,FALSE)</f>
        <v>218.08970688576284</v>
      </c>
      <c r="L8486" s="16">
        <f ca="1">J8486*Table3[[#This Row],[QUANTITY]]</f>
        <v>179</v>
      </c>
      <c r="M8486" s="16">
        <f ca="1">K8486*Table3[[#This Row],[QUANTITY]]*(1-Table3[[#This Row],[DISCOUNT %]])</f>
        <v>199.33234552547617</v>
      </c>
      <c r="N8486" s="3">
        <f>DAY(Table3[[#This Row],[DATE]])</f>
        <v>25</v>
      </c>
      <c r="O8486" s="3" t="str">
        <f>TEXT(Table3[[#This Row],[DATE]],"mmm")</f>
        <v>Mar</v>
      </c>
      <c r="P8486" s="3">
        <f>YEAR(Table3[[#This Row],[DATE]])</f>
        <v>2044</v>
      </c>
    </row>
    <row r="8487" spans="1:16" x14ac:dyDescent="0.3">
      <c r="A8487" s="6">
        <v>52682</v>
      </c>
      <c r="B8487" s="7" t="s">
        <v>1146</v>
      </c>
      <c r="C8487" s="9">
        <f t="shared" ca="1" si="264"/>
        <v>6</v>
      </c>
      <c r="D8487" s="9" t="s">
        <v>2115</v>
      </c>
      <c r="E8487" s="9" t="s">
        <v>2116</v>
      </c>
      <c r="F8487" s="10">
        <f t="shared" ca="1" si="265"/>
        <v>7.6082104085334334E-3</v>
      </c>
      <c r="G8487" s="3" t="str">
        <f>VLOOKUP(Table3[[#This Row],[PRODUCT ID]],Table1[[PRODUCT]:[SELLING PRICE]],1,FALSE)</f>
        <v>Product94</v>
      </c>
      <c r="H8487" s="3" t="str">
        <f>VLOOKUP(Table3[[#This Row],[PRODUCT ID]],Table1[[PRODUCT]:[SELLING PRICE]],2,FALSE)</f>
        <v>Category2</v>
      </c>
      <c r="I8487" s="3" t="str">
        <f>VLOOKUP(Table3[[#This Row],[PRODUCT ID]],Table1[[PRODUCT]:[SELLING PRICE]],3,FALSE)</f>
        <v>Ft</v>
      </c>
      <c r="J8487" s="16">
        <f ca="1">VLOOKUP(Table3[[#This Row],[PRODUCT ID]],Table1[[PRODUCT]:[SELLING PRICE]],4,FALSE)</f>
        <v>216</v>
      </c>
      <c r="K8487" s="16">
        <f ca="1">VLOOKUP(Table3[[#This Row],[PRODUCT ID]],Table1[[PRODUCT]:[SELLING PRICE]],5,FALSE)</f>
        <v>255.46595337947855</v>
      </c>
      <c r="L8487" s="16">
        <f ca="1">J8487*Table3[[#This Row],[QUANTITY]]</f>
        <v>1296</v>
      </c>
      <c r="M8487" s="16">
        <f ca="1">K8487*Table3[[#This Row],[QUANTITY]]*(1-Table3[[#This Row],[DISCOUNT %]])</f>
        <v>1521.1338879237053</v>
      </c>
      <c r="N8487" s="3">
        <f>DAY(Table3[[#This Row],[DATE]])</f>
        <v>26</v>
      </c>
      <c r="O8487" s="3" t="str">
        <f>TEXT(Table3[[#This Row],[DATE]],"mmm")</f>
        <v>Mar</v>
      </c>
      <c r="P8487" s="3">
        <f>YEAR(Table3[[#This Row],[DATE]])</f>
        <v>2044</v>
      </c>
    </row>
    <row r="8488" spans="1:16" x14ac:dyDescent="0.3">
      <c r="A8488" s="6">
        <v>52683</v>
      </c>
      <c r="B8488" s="7" t="s">
        <v>1147</v>
      </c>
      <c r="C8488" s="9">
        <f t="shared" ca="1" si="264"/>
        <v>14</v>
      </c>
      <c r="D8488" s="9" t="s">
        <v>2116</v>
      </c>
      <c r="E8488" s="9" t="s">
        <v>2118</v>
      </c>
      <c r="F8488" s="10">
        <f t="shared" ca="1" si="265"/>
        <v>8.4394598890998332E-2</v>
      </c>
      <c r="G8488" s="3" t="str">
        <f>VLOOKUP(Table3[[#This Row],[PRODUCT ID]],Table1[[PRODUCT]:[SELLING PRICE]],1,FALSE)</f>
        <v>Product95</v>
      </c>
      <c r="H8488" s="3" t="str">
        <f>VLOOKUP(Table3[[#This Row],[PRODUCT ID]],Table1[[PRODUCT]:[SELLING PRICE]],2,FALSE)</f>
        <v>Category3</v>
      </c>
      <c r="I8488" s="3" t="str">
        <f>VLOOKUP(Table3[[#This Row],[PRODUCT ID]],Table1[[PRODUCT]:[SELLING PRICE]],3,FALSE)</f>
        <v>Kg</v>
      </c>
      <c r="J8488" s="16">
        <f ca="1">VLOOKUP(Table3[[#This Row],[PRODUCT ID]],Table1[[PRODUCT]:[SELLING PRICE]],4,FALSE)</f>
        <v>167</v>
      </c>
      <c r="K8488" s="16">
        <f ca="1">VLOOKUP(Table3[[#This Row],[PRODUCT ID]],Table1[[PRODUCT]:[SELLING PRICE]],5,FALSE)</f>
        <v>316.95318787757191</v>
      </c>
      <c r="L8488" s="16">
        <f ca="1">J8488*Table3[[#This Row],[QUANTITY]]</f>
        <v>2338</v>
      </c>
      <c r="M8488" s="16">
        <f ca="1">K8488*Table3[[#This Row],[QUANTITY]]*(1-Table3[[#This Row],[DISCOUNT %]])</f>
        <v>4062.8567100718938</v>
      </c>
      <c r="N8488" s="3">
        <f>DAY(Table3[[#This Row],[DATE]])</f>
        <v>27</v>
      </c>
      <c r="O8488" s="3" t="str">
        <f>TEXT(Table3[[#This Row],[DATE]],"mmm")</f>
        <v>Mar</v>
      </c>
      <c r="P8488" s="3">
        <f>YEAR(Table3[[#This Row],[DATE]])</f>
        <v>2044</v>
      </c>
    </row>
    <row r="8489" spans="1:16" x14ac:dyDescent="0.3">
      <c r="A8489" s="6">
        <v>52684</v>
      </c>
      <c r="B8489" s="7" t="s">
        <v>1148</v>
      </c>
      <c r="C8489" s="9">
        <f t="shared" ca="1" si="264"/>
        <v>2</v>
      </c>
      <c r="D8489" s="9" t="s">
        <v>2116</v>
      </c>
      <c r="E8489" s="9" t="s">
        <v>2118</v>
      </c>
      <c r="F8489" s="10">
        <f t="shared" ca="1" si="265"/>
        <v>9.4326741976729286E-2</v>
      </c>
      <c r="G8489" s="3" t="str">
        <f>VLOOKUP(Table3[[#This Row],[PRODUCT ID]],Table1[[PRODUCT]:[SELLING PRICE]],1,FALSE)</f>
        <v>Product96</v>
      </c>
      <c r="H8489" s="3" t="str">
        <f>VLOOKUP(Table3[[#This Row],[PRODUCT ID]],Table1[[PRODUCT]:[SELLING PRICE]],2,FALSE)</f>
        <v>Category4</v>
      </c>
      <c r="I8489" s="3" t="str">
        <f>VLOOKUP(Table3[[#This Row],[PRODUCT ID]],Table1[[PRODUCT]:[SELLING PRICE]],3,FALSE)</f>
        <v>No</v>
      </c>
      <c r="J8489" s="16">
        <f ca="1">VLOOKUP(Table3[[#This Row],[PRODUCT ID]],Table1[[PRODUCT]:[SELLING PRICE]],4,FALSE)</f>
        <v>137</v>
      </c>
      <c r="K8489" s="16">
        <f ca="1">VLOOKUP(Table3[[#This Row],[PRODUCT ID]],Table1[[PRODUCT]:[SELLING PRICE]],5,FALSE)</f>
        <v>89.849883032528624</v>
      </c>
      <c r="L8489" s="16">
        <f ca="1">J8489*Table3[[#This Row],[QUANTITY]]</f>
        <v>274</v>
      </c>
      <c r="M8489" s="16">
        <f ca="1">K8489*Table3[[#This Row],[QUANTITY]]*(1-Table3[[#This Row],[DISCOUNT %]])</f>
        <v>162.74927259815999</v>
      </c>
      <c r="N8489" s="3">
        <f>DAY(Table3[[#This Row],[DATE]])</f>
        <v>28</v>
      </c>
      <c r="O8489" s="3" t="str">
        <f>TEXT(Table3[[#This Row],[DATE]],"mmm")</f>
        <v>Mar</v>
      </c>
      <c r="P8489" s="3">
        <f>YEAR(Table3[[#This Row],[DATE]])</f>
        <v>2044</v>
      </c>
    </row>
    <row r="8490" spans="1:16" x14ac:dyDescent="0.3">
      <c r="A8490" s="6">
        <v>52685</v>
      </c>
      <c r="B8490" s="7" t="s">
        <v>1149</v>
      </c>
      <c r="C8490" s="9">
        <f t="shared" ca="1" si="264"/>
        <v>12</v>
      </c>
      <c r="D8490" s="9" t="s">
        <v>2116</v>
      </c>
      <c r="E8490" s="9" t="s">
        <v>2116</v>
      </c>
      <c r="F8490" s="10">
        <f t="shared" ca="1" si="265"/>
        <v>3.5707548170263247E-2</v>
      </c>
      <c r="G8490" s="3" t="str">
        <f>VLOOKUP(Table3[[#This Row],[PRODUCT ID]],Table1[[PRODUCT]:[SELLING PRICE]],1,FALSE)</f>
        <v>Product97</v>
      </c>
      <c r="H8490" s="3" t="str">
        <f>VLOOKUP(Table3[[#This Row],[PRODUCT ID]],Table1[[PRODUCT]:[SELLING PRICE]],2,FALSE)</f>
        <v>Category1</v>
      </c>
      <c r="I8490" s="3" t="str">
        <f>VLOOKUP(Table3[[#This Row],[PRODUCT ID]],Table1[[PRODUCT]:[SELLING PRICE]],3,FALSE)</f>
        <v>No</v>
      </c>
      <c r="J8490" s="16">
        <f ca="1">VLOOKUP(Table3[[#This Row],[PRODUCT ID]],Table1[[PRODUCT]:[SELLING PRICE]],4,FALSE)</f>
        <v>155</v>
      </c>
      <c r="K8490" s="16">
        <f ca="1">VLOOKUP(Table3[[#This Row],[PRODUCT ID]],Table1[[PRODUCT]:[SELLING PRICE]],5,FALSE)</f>
        <v>276.35965799698073</v>
      </c>
      <c r="L8490" s="16">
        <f ca="1">J8490*Table3[[#This Row],[QUANTITY]]</f>
        <v>1860</v>
      </c>
      <c r="M8490" s="16">
        <f ca="1">K8490*Table3[[#This Row],[QUANTITY]]*(1-Table3[[#This Row],[DISCOUNT %]])</f>
        <v>3197.8983863608328</v>
      </c>
      <c r="N8490" s="3">
        <f>DAY(Table3[[#This Row],[DATE]])</f>
        <v>29</v>
      </c>
      <c r="O8490" s="3" t="str">
        <f>TEXT(Table3[[#This Row],[DATE]],"mmm")</f>
        <v>Mar</v>
      </c>
      <c r="P8490" s="3">
        <f>YEAR(Table3[[#This Row],[DATE]])</f>
        <v>2044</v>
      </c>
    </row>
    <row r="8491" spans="1:16" x14ac:dyDescent="0.3">
      <c r="A8491" s="6">
        <v>52686</v>
      </c>
      <c r="B8491" s="7" t="s">
        <v>1150</v>
      </c>
      <c r="C8491" s="9">
        <f t="shared" ca="1" si="264"/>
        <v>1</v>
      </c>
      <c r="D8491" s="9" t="s">
        <v>2115</v>
      </c>
      <c r="E8491" s="9" t="s">
        <v>2116</v>
      </c>
      <c r="F8491" s="10">
        <f t="shared" ca="1" si="265"/>
        <v>4.3254606000237276E-2</v>
      </c>
      <c r="G8491" s="3" t="str">
        <f>VLOOKUP(Table3[[#This Row],[PRODUCT ID]],Table1[[PRODUCT]:[SELLING PRICE]],1,FALSE)</f>
        <v>Product98</v>
      </c>
      <c r="H8491" s="3" t="str">
        <f>VLOOKUP(Table3[[#This Row],[PRODUCT ID]],Table1[[PRODUCT]:[SELLING PRICE]],2,FALSE)</f>
        <v>Category2</v>
      </c>
      <c r="I8491" s="3" t="str">
        <f>VLOOKUP(Table3[[#This Row],[PRODUCT ID]],Table1[[PRODUCT]:[SELLING PRICE]],3,FALSE)</f>
        <v>Ft</v>
      </c>
      <c r="J8491" s="16">
        <f ca="1">VLOOKUP(Table3[[#This Row],[PRODUCT ID]],Table1[[PRODUCT]:[SELLING PRICE]],4,FALSE)</f>
        <v>75</v>
      </c>
      <c r="K8491" s="16">
        <f ca="1">VLOOKUP(Table3[[#This Row],[PRODUCT ID]],Table1[[PRODUCT]:[SELLING PRICE]],5,FALSE)</f>
        <v>272.096627827205</v>
      </c>
      <c r="L8491" s="16">
        <f ca="1">J8491*Table3[[#This Row],[QUANTITY]]</f>
        <v>75</v>
      </c>
      <c r="M8491" s="16">
        <f ca="1">K8491*Table3[[#This Row],[QUANTITY]]*(1-Table3[[#This Row],[DISCOUNT %]])</f>
        <v>260.32719539654607</v>
      </c>
      <c r="N8491" s="3">
        <f>DAY(Table3[[#This Row],[DATE]])</f>
        <v>30</v>
      </c>
      <c r="O8491" s="3" t="str">
        <f>TEXT(Table3[[#This Row],[DATE]],"mmm")</f>
        <v>Mar</v>
      </c>
      <c r="P8491" s="3">
        <f>YEAR(Table3[[#This Row],[DATE]])</f>
        <v>2044</v>
      </c>
    </row>
    <row r="8492" spans="1:16" x14ac:dyDescent="0.3">
      <c r="A8492" s="6">
        <v>52687</v>
      </c>
      <c r="B8492" s="7" t="s">
        <v>1151</v>
      </c>
      <c r="C8492" s="9">
        <f t="shared" ca="1" si="264"/>
        <v>9</v>
      </c>
      <c r="D8492" s="9" t="s">
        <v>2117</v>
      </c>
      <c r="E8492" s="9" t="s">
        <v>2116</v>
      </c>
      <c r="F8492" s="10">
        <f t="shared" ca="1" si="265"/>
        <v>2.1961636621196102E-4</v>
      </c>
      <c r="G8492" s="3" t="str">
        <f>VLOOKUP(Table3[[#This Row],[PRODUCT ID]],Table1[[PRODUCT]:[SELLING PRICE]],1,FALSE)</f>
        <v>Product99</v>
      </c>
      <c r="H8492" s="3" t="str">
        <f>VLOOKUP(Table3[[#This Row],[PRODUCT ID]],Table1[[PRODUCT]:[SELLING PRICE]],2,FALSE)</f>
        <v>Category3</v>
      </c>
      <c r="I8492" s="3" t="str">
        <f>VLOOKUP(Table3[[#This Row],[PRODUCT ID]],Table1[[PRODUCT]:[SELLING PRICE]],3,FALSE)</f>
        <v>No</v>
      </c>
      <c r="J8492" s="16">
        <f ca="1">VLOOKUP(Table3[[#This Row],[PRODUCT ID]],Table1[[PRODUCT]:[SELLING PRICE]],4,FALSE)</f>
        <v>37</v>
      </c>
      <c r="K8492" s="16">
        <f ca="1">VLOOKUP(Table3[[#This Row],[PRODUCT ID]],Table1[[PRODUCT]:[SELLING PRICE]],5,FALSE)</f>
        <v>283.98260274067536</v>
      </c>
      <c r="L8492" s="16">
        <f ca="1">J8492*Table3[[#This Row],[QUANTITY]]</f>
        <v>333</v>
      </c>
      <c r="M8492" s="16">
        <f ca="1">K8492*Table3[[#This Row],[QUANTITY]]*(1-Table3[[#This Row],[DISCOUNT %]])</f>
        <v>2555.2821196205464</v>
      </c>
      <c r="N8492" s="3">
        <f>DAY(Table3[[#This Row],[DATE]])</f>
        <v>31</v>
      </c>
      <c r="O8492" s="3" t="str">
        <f>TEXT(Table3[[#This Row],[DATE]],"mmm")</f>
        <v>Mar</v>
      </c>
      <c r="P8492" s="3">
        <f>YEAR(Table3[[#This Row],[DATE]])</f>
        <v>2044</v>
      </c>
    </row>
    <row r="8493" spans="1:16" x14ac:dyDescent="0.3">
      <c r="A8493" s="6">
        <v>52688</v>
      </c>
      <c r="B8493" s="7" t="s">
        <v>1152</v>
      </c>
      <c r="C8493" s="9">
        <f t="shared" ca="1" si="264"/>
        <v>7</v>
      </c>
      <c r="D8493" s="9" t="s">
        <v>2117</v>
      </c>
      <c r="E8493" s="9" t="s">
        <v>2116</v>
      </c>
      <c r="F8493" s="10">
        <f t="shared" ca="1" si="265"/>
        <v>5.9274261702799827E-2</v>
      </c>
      <c r="G8493" s="3" t="str">
        <f>VLOOKUP(Table3[[#This Row],[PRODUCT ID]],Table1[[PRODUCT]:[SELLING PRICE]],1,FALSE)</f>
        <v>Product100</v>
      </c>
      <c r="H8493" s="3" t="str">
        <f>VLOOKUP(Table3[[#This Row],[PRODUCT ID]],Table1[[PRODUCT]:[SELLING PRICE]],2,FALSE)</f>
        <v>Category4</v>
      </c>
      <c r="I8493" s="3" t="str">
        <f>VLOOKUP(Table3[[#This Row],[PRODUCT ID]],Table1[[PRODUCT]:[SELLING PRICE]],3,FALSE)</f>
        <v>Kg</v>
      </c>
      <c r="J8493" s="16">
        <f ca="1">VLOOKUP(Table3[[#This Row],[PRODUCT ID]],Table1[[PRODUCT]:[SELLING PRICE]],4,FALSE)</f>
        <v>15</v>
      </c>
      <c r="K8493" s="16">
        <f ca="1">VLOOKUP(Table3[[#This Row],[PRODUCT ID]],Table1[[PRODUCT]:[SELLING PRICE]],5,FALSE)</f>
        <v>243.17373557422837</v>
      </c>
      <c r="L8493" s="16">
        <f ca="1">J8493*Table3[[#This Row],[QUANTITY]]</f>
        <v>105</v>
      </c>
      <c r="M8493" s="16">
        <f ca="1">K8493*Table3[[#This Row],[QUANTITY]]*(1-Table3[[#This Row],[DISCOUNT %]])</f>
        <v>1601.3185435278788</v>
      </c>
      <c r="N8493" s="3">
        <f>DAY(Table3[[#This Row],[DATE]])</f>
        <v>1</v>
      </c>
      <c r="O8493" s="3" t="str">
        <f>TEXT(Table3[[#This Row],[DATE]],"mmm")</f>
        <v>Apr</v>
      </c>
      <c r="P8493" s="3">
        <f>YEAR(Table3[[#This Row],[DATE]])</f>
        <v>2044</v>
      </c>
    </row>
    <row r="8494" spans="1:16" x14ac:dyDescent="0.3">
      <c r="A8494" s="6">
        <v>52689</v>
      </c>
      <c r="B8494" s="7" t="s">
        <v>1153</v>
      </c>
      <c r="C8494" s="9">
        <f t="shared" ca="1" si="264"/>
        <v>9</v>
      </c>
      <c r="D8494" s="9" t="s">
        <v>2116</v>
      </c>
      <c r="E8494" s="9" t="s">
        <v>2118</v>
      </c>
      <c r="F8494" s="10">
        <f t="shared" ca="1" si="265"/>
        <v>4.687898369086424E-2</v>
      </c>
      <c r="G8494" s="3" t="str">
        <f>VLOOKUP(Table3[[#This Row],[PRODUCT ID]],Table1[[PRODUCT]:[SELLING PRICE]],1,FALSE)</f>
        <v>Product101</v>
      </c>
      <c r="H8494" s="3" t="str">
        <f>VLOOKUP(Table3[[#This Row],[PRODUCT ID]],Table1[[PRODUCT]:[SELLING PRICE]],2,FALSE)</f>
        <v>Category5</v>
      </c>
      <c r="I8494" s="3" t="str">
        <f>VLOOKUP(Table3[[#This Row],[PRODUCT ID]],Table1[[PRODUCT]:[SELLING PRICE]],3,FALSE)</f>
        <v>Kg</v>
      </c>
      <c r="J8494" s="16">
        <f ca="1">VLOOKUP(Table3[[#This Row],[PRODUCT ID]],Table1[[PRODUCT]:[SELLING PRICE]],4,FALSE)</f>
        <v>172</v>
      </c>
      <c r="K8494" s="16">
        <f ca="1">VLOOKUP(Table3[[#This Row],[PRODUCT ID]],Table1[[PRODUCT]:[SELLING PRICE]],5,FALSE)</f>
        <v>258.15144502873102</v>
      </c>
      <c r="L8494" s="16">
        <f ca="1">J8494*Table3[[#This Row],[QUANTITY]]</f>
        <v>1548</v>
      </c>
      <c r="M8494" s="16">
        <f ca="1">K8494*Table3[[#This Row],[QUANTITY]]*(1-Table3[[#This Row],[DISCOUNT %]])</f>
        <v>2214.4461088271046</v>
      </c>
      <c r="N8494" s="3">
        <f>DAY(Table3[[#This Row],[DATE]])</f>
        <v>2</v>
      </c>
      <c r="O8494" s="3" t="str">
        <f>TEXT(Table3[[#This Row],[DATE]],"mmm")</f>
        <v>Apr</v>
      </c>
      <c r="P8494" s="3">
        <f>YEAR(Table3[[#This Row],[DATE]])</f>
        <v>2044</v>
      </c>
    </row>
    <row r="8495" spans="1:16" x14ac:dyDescent="0.3">
      <c r="A8495" s="6">
        <v>52690</v>
      </c>
      <c r="B8495" s="7" t="s">
        <v>1154</v>
      </c>
      <c r="C8495" s="9">
        <f t="shared" ca="1" si="264"/>
        <v>10</v>
      </c>
      <c r="D8495" s="9" t="s">
        <v>2116</v>
      </c>
      <c r="E8495" s="9" t="s">
        <v>2116</v>
      </c>
      <c r="F8495" s="10">
        <f t="shared" ca="1" si="265"/>
        <v>6.9232662706753892E-2</v>
      </c>
      <c r="G8495" s="3" t="str">
        <f>VLOOKUP(Table3[[#This Row],[PRODUCT ID]],Table1[[PRODUCT]:[SELLING PRICE]],1,FALSE)</f>
        <v>Product102</v>
      </c>
      <c r="H8495" s="3" t="str">
        <f>VLOOKUP(Table3[[#This Row],[PRODUCT ID]],Table1[[PRODUCT]:[SELLING PRICE]],2,FALSE)</f>
        <v>Category1</v>
      </c>
      <c r="I8495" s="3" t="str">
        <f>VLOOKUP(Table3[[#This Row],[PRODUCT ID]],Table1[[PRODUCT]:[SELLING PRICE]],3,FALSE)</f>
        <v>Lt</v>
      </c>
      <c r="J8495" s="16">
        <f ca="1">VLOOKUP(Table3[[#This Row],[PRODUCT ID]],Table1[[PRODUCT]:[SELLING PRICE]],4,FALSE)</f>
        <v>243</v>
      </c>
      <c r="K8495" s="16">
        <f ca="1">VLOOKUP(Table3[[#This Row],[PRODUCT ID]],Table1[[PRODUCT]:[SELLING PRICE]],5,FALSE)</f>
        <v>235.81708264678304</v>
      </c>
      <c r="L8495" s="16">
        <f ca="1">J8495*Table3[[#This Row],[QUANTITY]]</f>
        <v>2430</v>
      </c>
      <c r="M8495" s="16">
        <f ca="1">K8495*Table3[[#This Row],[QUANTITY]]*(1-Table3[[#This Row],[DISCOUNT %]])</f>
        <v>2194.9083810340762</v>
      </c>
      <c r="N8495" s="3">
        <f>DAY(Table3[[#This Row],[DATE]])</f>
        <v>3</v>
      </c>
      <c r="O8495" s="3" t="str">
        <f>TEXT(Table3[[#This Row],[DATE]],"mmm")</f>
        <v>Apr</v>
      </c>
      <c r="P8495" s="3">
        <f>YEAR(Table3[[#This Row],[DATE]])</f>
        <v>2044</v>
      </c>
    </row>
    <row r="8496" spans="1:16" x14ac:dyDescent="0.3">
      <c r="A8496" s="6">
        <v>52691</v>
      </c>
      <c r="B8496" s="7" t="s">
        <v>1155</v>
      </c>
      <c r="C8496" s="9">
        <f t="shared" ca="1" si="264"/>
        <v>10</v>
      </c>
      <c r="D8496" s="9" t="s">
        <v>2116</v>
      </c>
      <c r="E8496" s="9" t="s">
        <v>2116</v>
      </c>
      <c r="F8496" s="10">
        <f t="shared" ca="1" si="265"/>
        <v>3.1137629739169906E-2</v>
      </c>
      <c r="G8496" s="3" t="str">
        <f>VLOOKUP(Table3[[#This Row],[PRODUCT ID]],Table1[[PRODUCT]:[SELLING PRICE]],1,FALSE)</f>
        <v>Product103</v>
      </c>
      <c r="H8496" s="3" t="str">
        <f>VLOOKUP(Table3[[#This Row],[PRODUCT ID]],Table1[[PRODUCT]:[SELLING PRICE]],2,FALSE)</f>
        <v>Category2</v>
      </c>
      <c r="I8496" s="3" t="str">
        <f>VLOOKUP(Table3[[#This Row],[PRODUCT ID]],Table1[[PRODUCT]:[SELLING PRICE]],3,FALSE)</f>
        <v>Kg</v>
      </c>
      <c r="J8496" s="16">
        <f ca="1">VLOOKUP(Table3[[#This Row],[PRODUCT ID]],Table1[[PRODUCT]:[SELLING PRICE]],4,FALSE)</f>
        <v>218</v>
      </c>
      <c r="K8496" s="16">
        <f ca="1">VLOOKUP(Table3[[#This Row],[PRODUCT ID]],Table1[[PRODUCT]:[SELLING PRICE]],5,FALSE)</f>
        <v>307.79652171837739</v>
      </c>
      <c r="L8496" s="16">
        <f ca="1">J8496*Table3[[#This Row],[QUANTITY]]</f>
        <v>2180</v>
      </c>
      <c r="M8496" s="16">
        <f ca="1">K8496*Table3[[#This Row],[QUANTITY]]*(1-Table3[[#This Row],[DISCOUNT %]])</f>
        <v>2982.1246759010619</v>
      </c>
      <c r="N8496" s="3">
        <f>DAY(Table3[[#This Row],[DATE]])</f>
        <v>4</v>
      </c>
      <c r="O8496" s="3" t="str">
        <f>TEXT(Table3[[#This Row],[DATE]],"mmm")</f>
        <v>Apr</v>
      </c>
      <c r="P8496" s="3">
        <f>YEAR(Table3[[#This Row],[DATE]])</f>
        <v>2044</v>
      </c>
    </row>
    <row r="8497" spans="1:16" x14ac:dyDescent="0.3">
      <c r="A8497" s="6">
        <v>52692</v>
      </c>
      <c r="B8497" s="7" t="s">
        <v>1156</v>
      </c>
      <c r="C8497" s="9">
        <f t="shared" ca="1" si="264"/>
        <v>11</v>
      </c>
      <c r="D8497" s="9" t="s">
        <v>2116</v>
      </c>
      <c r="E8497" s="9" t="s">
        <v>2116</v>
      </c>
      <c r="F8497" s="10">
        <f t="shared" ca="1" si="265"/>
        <v>6.2534857951018555E-2</v>
      </c>
      <c r="G8497" s="3" t="str">
        <f>VLOOKUP(Table3[[#This Row],[PRODUCT ID]],Table1[[PRODUCT]:[SELLING PRICE]],1,FALSE)</f>
        <v>Product104</v>
      </c>
      <c r="H8497" s="3" t="str">
        <f>VLOOKUP(Table3[[#This Row],[PRODUCT ID]],Table1[[PRODUCT]:[SELLING PRICE]],2,FALSE)</f>
        <v>Category3</v>
      </c>
      <c r="I8497" s="3" t="str">
        <f>VLOOKUP(Table3[[#This Row],[PRODUCT ID]],Table1[[PRODUCT]:[SELLING PRICE]],3,FALSE)</f>
        <v>Lt</v>
      </c>
      <c r="J8497" s="16">
        <f ca="1">VLOOKUP(Table3[[#This Row],[PRODUCT ID]],Table1[[PRODUCT]:[SELLING PRICE]],4,FALSE)</f>
        <v>146</v>
      </c>
      <c r="K8497" s="16">
        <f ca="1">VLOOKUP(Table3[[#This Row],[PRODUCT ID]],Table1[[PRODUCT]:[SELLING PRICE]],5,FALSE)</f>
        <v>223.63337418801876</v>
      </c>
      <c r="L8497" s="16">
        <f ca="1">J8497*Table3[[#This Row],[QUANTITY]]</f>
        <v>1606</v>
      </c>
      <c r="M8497" s="16">
        <f ca="1">K8497*Table3[[#This Row],[QUANTITY]]*(1-Table3[[#This Row],[DISCOUNT %]])</f>
        <v>2306.1334219007044</v>
      </c>
      <c r="N8497" s="3">
        <f>DAY(Table3[[#This Row],[DATE]])</f>
        <v>5</v>
      </c>
      <c r="O8497" s="3" t="str">
        <f>TEXT(Table3[[#This Row],[DATE]],"mmm")</f>
        <v>Apr</v>
      </c>
      <c r="P8497" s="3">
        <f>YEAR(Table3[[#This Row],[DATE]])</f>
        <v>2044</v>
      </c>
    </row>
    <row r="8498" spans="1:16" x14ac:dyDescent="0.3">
      <c r="A8498" s="6">
        <v>52693</v>
      </c>
      <c r="B8498" s="7" t="s">
        <v>1157</v>
      </c>
      <c r="C8498" s="9">
        <f t="shared" ca="1" si="264"/>
        <v>8</v>
      </c>
      <c r="D8498" s="9" t="s">
        <v>2115</v>
      </c>
      <c r="E8498" s="9" t="s">
        <v>2116</v>
      </c>
      <c r="F8498" s="10">
        <f t="shared" ca="1" si="265"/>
        <v>1.1620587953504581E-2</v>
      </c>
      <c r="G8498" s="3" t="str">
        <f>VLOOKUP(Table3[[#This Row],[PRODUCT ID]],Table1[[PRODUCT]:[SELLING PRICE]],1,FALSE)</f>
        <v>Product105</v>
      </c>
      <c r="H8498" s="3" t="str">
        <f>VLOOKUP(Table3[[#This Row],[PRODUCT ID]],Table1[[PRODUCT]:[SELLING PRICE]],2,FALSE)</f>
        <v>Category4</v>
      </c>
      <c r="I8498" s="3" t="str">
        <f>VLOOKUP(Table3[[#This Row],[PRODUCT ID]],Table1[[PRODUCT]:[SELLING PRICE]],3,FALSE)</f>
        <v>Ft</v>
      </c>
      <c r="J8498" s="16">
        <f ca="1">VLOOKUP(Table3[[#This Row],[PRODUCT ID]],Table1[[PRODUCT]:[SELLING PRICE]],4,FALSE)</f>
        <v>190</v>
      </c>
      <c r="K8498" s="16">
        <f ca="1">VLOOKUP(Table3[[#This Row],[PRODUCT ID]],Table1[[PRODUCT]:[SELLING PRICE]],5,FALSE)</f>
        <v>199.46724973635085</v>
      </c>
      <c r="L8498" s="16">
        <f ca="1">J8498*Table3[[#This Row],[QUANTITY]]</f>
        <v>1520</v>
      </c>
      <c r="M8498" s="16">
        <f ca="1">K8498*Table3[[#This Row],[QUANTITY]]*(1-Table3[[#This Row],[DISCOUNT %]])</f>
        <v>1577.1945841355673</v>
      </c>
      <c r="N8498" s="3">
        <f>DAY(Table3[[#This Row],[DATE]])</f>
        <v>6</v>
      </c>
      <c r="O8498" s="3" t="str">
        <f>TEXT(Table3[[#This Row],[DATE]],"mmm")</f>
        <v>Apr</v>
      </c>
      <c r="P8498" s="3">
        <f>YEAR(Table3[[#This Row],[DATE]])</f>
        <v>2044</v>
      </c>
    </row>
    <row r="8499" spans="1:16" x14ac:dyDescent="0.3">
      <c r="A8499" s="6">
        <v>52694</v>
      </c>
      <c r="B8499" s="7" t="s">
        <v>1158</v>
      </c>
      <c r="C8499" s="9">
        <f t="shared" ca="1" si="264"/>
        <v>15</v>
      </c>
      <c r="D8499" s="9" t="s">
        <v>2116</v>
      </c>
      <c r="E8499" s="9" t="s">
        <v>2116</v>
      </c>
      <c r="F8499" s="10">
        <f t="shared" ca="1" si="265"/>
        <v>5.7321368745670613E-2</v>
      </c>
      <c r="G8499" s="3" t="str">
        <f>VLOOKUP(Table3[[#This Row],[PRODUCT ID]],Table1[[PRODUCT]:[SELLING PRICE]],1,FALSE)</f>
        <v>Product106</v>
      </c>
      <c r="H8499" s="3" t="str">
        <f>VLOOKUP(Table3[[#This Row],[PRODUCT ID]],Table1[[PRODUCT]:[SELLING PRICE]],2,FALSE)</f>
        <v>Category5</v>
      </c>
      <c r="I8499" s="3" t="str">
        <f>VLOOKUP(Table3[[#This Row],[PRODUCT ID]],Table1[[PRODUCT]:[SELLING PRICE]],3,FALSE)</f>
        <v>Kg</v>
      </c>
      <c r="J8499" s="16">
        <f ca="1">VLOOKUP(Table3[[#This Row],[PRODUCT ID]],Table1[[PRODUCT]:[SELLING PRICE]],4,FALSE)</f>
        <v>164</v>
      </c>
      <c r="K8499" s="16">
        <f ca="1">VLOOKUP(Table3[[#This Row],[PRODUCT ID]],Table1[[PRODUCT]:[SELLING PRICE]],5,FALSE)</f>
        <v>229.21030765727068</v>
      </c>
      <c r="L8499" s="16">
        <f ca="1">J8499*Table3[[#This Row],[QUANTITY]]</f>
        <v>2460</v>
      </c>
      <c r="M8499" s="16">
        <f ca="1">K8499*Table3[[#This Row],[QUANTITY]]*(1-Table3[[#This Row],[DISCOUNT %]])</f>
        <v>3241.0748863760946</v>
      </c>
      <c r="N8499" s="3">
        <f>DAY(Table3[[#This Row],[DATE]])</f>
        <v>7</v>
      </c>
      <c r="O8499" s="3" t="str">
        <f>TEXT(Table3[[#This Row],[DATE]],"mmm")</f>
        <v>Apr</v>
      </c>
      <c r="P8499" s="3">
        <f>YEAR(Table3[[#This Row],[DATE]])</f>
        <v>2044</v>
      </c>
    </row>
    <row r="8500" spans="1:16" x14ac:dyDescent="0.3">
      <c r="A8500" s="6">
        <v>52695</v>
      </c>
      <c r="B8500" s="7" t="s">
        <v>1159</v>
      </c>
      <c r="C8500" s="9">
        <f t="shared" ca="1" si="264"/>
        <v>5</v>
      </c>
      <c r="D8500" s="9" t="s">
        <v>2117</v>
      </c>
      <c r="E8500" s="9" t="s">
        <v>2118</v>
      </c>
      <c r="F8500" s="10">
        <f t="shared" ca="1" si="265"/>
        <v>5.3184599631897027E-2</v>
      </c>
      <c r="G8500" s="3" t="str">
        <f>VLOOKUP(Table3[[#This Row],[PRODUCT ID]],Table1[[PRODUCT]:[SELLING PRICE]],1,FALSE)</f>
        <v>Product107</v>
      </c>
      <c r="H8500" s="3" t="str">
        <f>VLOOKUP(Table3[[#This Row],[PRODUCT ID]],Table1[[PRODUCT]:[SELLING PRICE]],2,FALSE)</f>
        <v>Category1</v>
      </c>
      <c r="I8500" s="3" t="str">
        <f>VLOOKUP(Table3[[#This Row],[PRODUCT ID]],Table1[[PRODUCT]:[SELLING PRICE]],3,FALSE)</f>
        <v>No</v>
      </c>
      <c r="J8500" s="16">
        <f ca="1">VLOOKUP(Table3[[#This Row],[PRODUCT ID]],Table1[[PRODUCT]:[SELLING PRICE]],4,FALSE)</f>
        <v>155</v>
      </c>
      <c r="K8500" s="16">
        <f ca="1">VLOOKUP(Table3[[#This Row],[PRODUCT ID]],Table1[[PRODUCT]:[SELLING PRICE]],5,FALSE)</f>
        <v>211.49039678624223</v>
      </c>
      <c r="L8500" s="16">
        <f ca="1">J8500*Table3[[#This Row],[QUANTITY]]</f>
        <v>775</v>
      </c>
      <c r="M8500" s="16">
        <f ca="1">K8500*Table3[[#This Row],[QUANTITY]]*(1-Table3[[#This Row],[DISCOUNT %]])</f>
        <v>1001.2118235358744</v>
      </c>
      <c r="N8500" s="3">
        <f>DAY(Table3[[#This Row],[DATE]])</f>
        <v>8</v>
      </c>
      <c r="O8500" s="3" t="str">
        <f>TEXT(Table3[[#This Row],[DATE]],"mmm")</f>
        <v>Apr</v>
      </c>
      <c r="P8500" s="3">
        <f>YEAR(Table3[[#This Row],[DATE]])</f>
        <v>2044</v>
      </c>
    </row>
    <row r="8501" spans="1:16" x14ac:dyDescent="0.3">
      <c r="A8501" s="6">
        <v>52696</v>
      </c>
      <c r="B8501" s="7" t="s">
        <v>1160</v>
      </c>
      <c r="C8501" s="9">
        <f t="shared" ca="1" si="264"/>
        <v>15</v>
      </c>
      <c r="D8501" s="9" t="s">
        <v>2115</v>
      </c>
      <c r="E8501" s="9" t="s">
        <v>2118</v>
      </c>
      <c r="F8501" s="10">
        <f t="shared" ca="1" si="265"/>
        <v>6.295157861549576E-2</v>
      </c>
      <c r="G8501" s="3" t="str">
        <f>VLOOKUP(Table3[[#This Row],[PRODUCT ID]],Table1[[PRODUCT]:[SELLING PRICE]],1,FALSE)</f>
        <v>Product108</v>
      </c>
      <c r="H8501" s="3" t="str">
        <f>VLOOKUP(Table3[[#This Row],[PRODUCT ID]],Table1[[PRODUCT]:[SELLING PRICE]],2,FALSE)</f>
        <v>Category2</v>
      </c>
      <c r="I8501" s="3" t="str">
        <f>VLOOKUP(Table3[[#This Row],[PRODUCT ID]],Table1[[PRODUCT]:[SELLING PRICE]],3,FALSE)</f>
        <v>No</v>
      </c>
      <c r="J8501" s="16">
        <f ca="1">VLOOKUP(Table3[[#This Row],[PRODUCT ID]],Table1[[PRODUCT]:[SELLING PRICE]],4,FALSE)</f>
        <v>87</v>
      </c>
      <c r="K8501" s="16">
        <f ca="1">VLOOKUP(Table3[[#This Row],[PRODUCT ID]],Table1[[PRODUCT]:[SELLING PRICE]],5,FALSE)</f>
        <v>236.4144456658027</v>
      </c>
      <c r="L8501" s="16">
        <f ca="1">J8501*Table3[[#This Row],[QUANTITY]]</f>
        <v>1305</v>
      </c>
      <c r="M8501" s="16">
        <f ca="1">K8501*Table3[[#This Row],[QUANTITY]]*(1-Table3[[#This Row],[DISCOUNT %]])</f>
        <v>3322.976746554496</v>
      </c>
      <c r="N8501" s="3">
        <f>DAY(Table3[[#This Row],[DATE]])</f>
        <v>9</v>
      </c>
      <c r="O8501" s="3" t="str">
        <f>TEXT(Table3[[#This Row],[DATE]],"mmm")</f>
        <v>Apr</v>
      </c>
      <c r="P8501" s="3">
        <f>YEAR(Table3[[#This Row],[DATE]])</f>
        <v>2044</v>
      </c>
    </row>
    <row r="8502" spans="1:16" x14ac:dyDescent="0.3">
      <c r="A8502" s="6">
        <v>52697</v>
      </c>
      <c r="B8502" s="7" t="s">
        <v>1161</v>
      </c>
      <c r="C8502" s="9">
        <f t="shared" ca="1" si="264"/>
        <v>9</v>
      </c>
      <c r="D8502" s="9" t="s">
        <v>2115</v>
      </c>
      <c r="E8502" s="9" t="s">
        <v>2116</v>
      </c>
      <c r="F8502" s="10">
        <f t="shared" ca="1" si="265"/>
        <v>1.3516611173509453E-2</v>
      </c>
      <c r="G8502" s="3" t="str">
        <f>VLOOKUP(Table3[[#This Row],[PRODUCT ID]],Table1[[PRODUCT]:[SELLING PRICE]],1,FALSE)</f>
        <v>Product109</v>
      </c>
      <c r="H8502" s="3" t="str">
        <f>VLOOKUP(Table3[[#This Row],[PRODUCT ID]],Table1[[PRODUCT]:[SELLING PRICE]],2,FALSE)</f>
        <v>Category3</v>
      </c>
      <c r="I8502" s="3" t="str">
        <f>VLOOKUP(Table3[[#This Row],[PRODUCT ID]],Table1[[PRODUCT]:[SELLING PRICE]],3,FALSE)</f>
        <v>Ft</v>
      </c>
      <c r="J8502" s="16">
        <f ca="1">VLOOKUP(Table3[[#This Row],[PRODUCT ID]],Table1[[PRODUCT]:[SELLING PRICE]],4,FALSE)</f>
        <v>129</v>
      </c>
      <c r="K8502" s="16">
        <f ca="1">VLOOKUP(Table3[[#This Row],[PRODUCT ID]],Table1[[PRODUCT]:[SELLING PRICE]],5,FALSE)</f>
        <v>246.32694639898656</v>
      </c>
      <c r="L8502" s="16">
        <f ca="1">J8502*Table3[[#This Row],[QUANTITY]]</f>
        <v>1161</v>
      </c>
      <c r="M8502" s="16">
        <f ca="1">K8502*Table3[[#This Row],[QUANTITY]]*(1-Table3[[#This Row],[DISCOUNT %]])</f>
        <v>2186.9769675865823</v>
      </c>
      <c r="N8502" s="3">
        <f>DAY(Table3[[#This Row],[DATE]])</f>
        <v>10</v>
      </c>
      <c r="O8502" s="3" t="str">
        <f>TEXT(Table3[[#This Row],[DATE]],"mmm")</f>
        <v>Apr</v>
      </c>
      <c r="P8502" s="3">
        <f>YEAR(Table3[[#This Row],[DATE]])</f>
        <v>2044</v>
      </c>
    </row>
    <row r="8503" spans="1:16" x14ac:dyDescent="0.3">
      <c r="A8503" s="6">
        <v>52698</v>
      </c>
      <c r="B8503" s="7" t="s">
        <v>1162</v>
      </c>
      <c r="C8503" s="9">
        <f t="shared" ca="1" si="264"/>
        <v>15</v>
      </c>
      <c r="D8503" s="9" t="s">
        <v>2115</v>
      </c>
      <c r="E8503" s="9" t="s">
        <v>2116</v>
      </c>
      <c r="F8503" s="10">
        <f t="shared" ca="1" si="265"/>
        <v>1.4932545678313803E-2</v>
      </c>
      <c r="G8503" s="3" t="str">
        <f>VLOOKUP(Table3[[#This Row],[PRODUCT ID]],Table1[[PRODUCT]:[SELLING PRICE]],1,FALSE)</f>
        <v>Product110</v>
      </c>
      <c r="H8503" s="3" t="str">
        <f>VLOOKUP(Table3[[#This Row],[PRODUCT ID]],Table1[[PRODUCT]:[SELLING PRICE]],2,FALSE)</f>
        <v>Category4</v>
      </c>
      <c r="I8503" s="3" t="str">
        <f>VLOOKUP(Table3[[#This Row],[PRODUCT ID]],Table1[[PRODUCT]:[SELLING PRICE]],3,FALSE)</f>
        <v>No</v>
      </c>
      <c r="J8503" s="16">
        <f ca="1">VLOOKUP(Table3[[#This Row],[PRODUCT ID]],Table1[[PRODUCT]:[SELLING PRICE]],4,FALSE)</f>
        <v>193</v>
      </c>
      <c r="K8503" s="16">
        <f ca="1">VLOOKUP(Table3[[#This Row],[PRODUCT ID]],Table1[[PRODUCT]:[SELLING PRICE]],5,FALSE)</f>
        <v>56.766759977687421</v>
      </c>
      <c r="L8503" s="16">
        <f ca="1">J8503*Table3[[#This Row],[QUANTITY]]</f>
        <v>2895</v>
      </c>
      <c r="M8503" s="16">
        <f ca="1">K8503*Table3[[#This Row],[QUANTITY]]*(1-Table3[[#This Row],[DISCOUNT %]])</f>
        <v>838.78631611966091</v>
      </c>
      <c r="N8503" s="3">
        <f>DAY(Table3[[#This Row],[DATE]])</f>
        <v>11</v>
      </c>
      <c r="O8503" s="3" t="str">
        <f>TEXT(Table3[[#This Row],[DATE]],"mmm")</f>
        <v>Apr</v>
      </c>
      <c r="P8503" s="3">
        <f>YEAR(Table3[[#This Row],[DATE]])</f>
        <v>2044</v>
      </c>
    </row>
    <row r="8504" spans="1:16" x14ac:dyDescent="0.3">
      <c r="A8504" s="6">
        <v>52699</v>
      </c>
      <c r="B8504" s="7" t="s">
        <v>1163</v>
      </c>
      <c r="C8504" s="9">
        <f t="shared" ca="1" si="264"/>
        <v>14</v>
      </c>
      <c r="D8504" s="9" t="s">
        <v>2116</v>
      </c>
      <c r="E8504" s="9" t="s">
        <v>2116</v>
      </c>
      <c r="F8504" s="10">
        <f t="shared" ca="1" si="265"/>
        <v>7.8595962689206947E-2</v>
      </c>
      <c r="G8504" s="3" t="str">
        <f>VLOOKUP(Table3[[#This Row],[PRODUCT ID]],Table1[[PRODUCT]:[SELLING PRICE]],1,FALSE)</f>
        <v>Product111</v>
      </c>
      <c r="H8504" s="3" t="str">
        <f>VLOOKUP(Table3[[#This Row],[PRODUCT ID]],Table1[[PRODUCT]:[SELLING PRICE]],2,FALSE)</f>
        <v>Category5</v>
      </c>
      <c r="I8504" s="3" t="str">
        <f>VLOOKUP(Table3[[#This Row],[PRODUCT ID]],Table1[[PRODUCT]:[SELLING PRICE]],3,FALSE)</f>
        <v>Kg</v>
      </c>
      <c r="J8504" s="16">
        <f ca="1">VLOOKUP(Table3[[#This Row],[PRODUCT ID]],Table1[[PRODUCT]:[SELLING PRICE]],4,FALSE)</f>
        <v>22</v>
      </c>
      <c r="K8504" s="16">
        <f ca="1">VLOOKUP(Table3[[#This Row],[PRODUCT ID]],Table1[[PRODUCT]:[SELLING PRICE]],5,FALSE)</f>
        <v>29.778998231436994</v>
      </c>
      <c r="L8504" s="16">
        <f ca="1">J8504*Table3[[#This Row],[QUANTITY]]</f>
        <v>308</v>
      </c>
      <c r="M8504" s="16">
        <f ca="1">K8504*Table3[[#This Row],[QUANTITY]]*(1-Table3[[#This Row],[DISCOUNT %]])</f>
        <v>384.13884876523815</v>
      </c>
      <c r="N8504" s="3">
        <f>DAY(Table3[[#This Row],[DATE]])</f>
        <v>12</v>
      </c>
      <c r="O8504" s="3" t="str">
        <f>TEXT(Table3[[#This Row],[DATE]],"mmm")</f>
        <v>Apr</v>
      </c>
      <c r="P8504" s="3">
        <f>YEAR(Table3[[#This Row],[DATE]])</f>
        <v>2044</v>
      </c>
    </row>
    <row r="8505" spans="1:16" x14ac:dyDescent="0.3">
      <c r="A8505" s="6">
        <v>52700</v>
      </c>
      <c r="B8505" s="7" t="s">
        <v>1164</v>
      </c>
      <c r="C8505" s="9">
        <f t="shared" ca="1" si="264"/>
        <v>12</v>
      </c>
      <c r="D8505" s="9" t="s">
        <v>2116</v>
      </c>
      <c r="E8505" s="9" t="s">
        <v>2116</v>
      </c>
      <c r="F8505" s="10">
        <f t="shared" ca="1" si="265"/>
        <v>1.0814159686756886E-2</v>
      </c>
      <c r="G8505" s="3" t="str">
        <f>VLOOKUP(Table3[[#This Row],[PRODUCT ID]],Table1[[PRODUCT]:[SELLING PRICE]],1,FALSE)</f>
        <v>Product112</v>
      </c>
      <c r="H8505" s="3" t="str">
        <f>VLOOKUP(Table3[[#This Row],[PRODUCT ID]],Table1[[PRODUCT]:[SELLING PRICE]],2,FALSE)</f>
        <v>Category1</v>
      </c>
      <c r="I8505" s="3" t="str">
        <f>VLOOKUP(Table3[[#This Row],[PRODUCT ID]],Table1[[PRODUCT]:[SELLING PRICE]],3,FALSE)</f>
        <v>Kg</v>
      </c>
      <c r="J8505" s="16">
        <f ca="1">VLOOKUP(Table3[[#This Row],[PRODUCT ID]],Table1[[PRODUCT]:[SELLING PRICE]],4,FALSE)</f>
        <v>154</v>
      </c>
      <c r="K8505" s="16">
        <f ca="1">VLOOKUP(Table3[[#This Row],[PRODUCT ID]],Table1[[PRODUCT]:[SELLING PRICE]],5,FALSE)</f>
        <v>156.69239636884029</v>
      </c>
      <c r="L8505" s="16">
        <f ca="1">J8505*Table3[[#This Row],[QUANTITY]]</f>
        <v>1848</v>
      </c>
      <c r="M8505" s="16">
        <f ca="1">K8505*Table3[[#This Row],[QUANTITY]]*(1-Table3[[#This Row],[DISCOUNT %]])</f>
        <v>1859.9747972736845</v>
      </c>
      <c r="N8505" s="3">
        <f>DAY(Table3[[#This Row],[DATE]])</f>
        <v>13</v>
      </c>
      <c r="O8505" s="3" t="str">
        <f>TEXT(Table3[[#This Row],[DATE]],"mmm")</f>
        <v>Apr</v>
      </c>
      <c r="P8505" s="3">
        <f>YEAR(Table3[[#This Row],[DATE]])</f>
        <v>2044</v>
      </c>
    </row>
    <row r="8506" spans="1:16" x14ac:dyDescent="0.3">
      <c r="A8506" s="6">
        <v>52701</v>
      </c>
      <c r="B8506" s="7" t="s">
        <v>1165</v>
      </c>
      <c r="C8506" s="9">
        <f t="shared" ca="1" si="264"/>
        <v>14</v>
      </c>
      <c r="D8506" s="9" t="s">
        <v>2116</v>
      </c>
      <c r="E8506" s="9" t="s">
        <v>2118</v>
      </c>
      <c r="F8506" s="10">
        <f t="shared" ca="1" si="265"/>
        <v>1.7584955602205975E-2</v>
      </c>
      <c r="G8506" s="3" t="str">
        <f>VLOOKUP(Table3[[#This Row],[PRODUCT ID]],Table1[[PRODUCT]:[SELLING PRICE]],1,FALSE)</f>
        <v>Product113</v>
      </c>
      <c r="H8506" s="3" t="str">
        <f>VLOOKUP(Table3[[#This Row],[PRODUCT ID]],Table1[[PRODUCT]:[SELLING PRICE]],2,FALSE)</f>
        <v>Category2</v>
      </c>
      <c r="I8506" s="3" t="str">
        <f>VLOOKUP(Table3[[#This Row],[PRODUCT ID]],Table1[[PRODUCT]:[SELLING PRICE]],3,FALSE)</f>
        <v>Lt</v>
      </c>
      <c r="J8506" s="16">
        <f ca="1">VLOOKUP(Table3[[#This Row],[PRODUCT ID]],Table1[[PRODUCT]:[SELLING PRICE]],4,FALSE)</f>
        <v>36</v>
      </c>
      <c r="K8506" s="16">
        <f ca="1">VLOOKUP(Table3[[#This Row],[PRODUCT ID]],Table1[[PRODUCT]:[SELLING PRICE]],5,FALSE)</f>
        <v>28.908862219054448</v>
      </c>
      <c r="L8506" s="16">
        <f ca="1">J8506*Table3[[#This Row],[QUANTITY]]</f>
        <v>504</v>
      </c>
      <c r="M8506" s="16">
        <f ca="1">K8506*Table3[[#This Row],[QUANTITY]]*(1-Table3[[#This Row],[DISCOUNT %]])</f>
        <v>397.60701624590922</v>
      </c>
      <c r="N8506" s="3">
        <f>DAY(Table3[[#This Row],[DATE]])</f>
        <v>14</v>
      </c>
      <c r="O8506" s="3" t="str">
        <f>TEXT(Table3[[#This Row],[DATE]],"mmm")</f>
        <v>Apr</v>
      </c>
      <c r="P8506" s="3">
        <f>YEAR(Table3[[#This Row],[DATE]])</f>
        <v>2044</v>
      </c>
    </row>
    <row r="8507" spans="1:16" x14ac:dyDescent="0.3">
      <c r="A8507" s="6">
        <v>52702</v>
      </c>
      <c r="B8507" s="7" t="s">
        <v>1166</v>
      </c>
      <c r="C8507" s="9">
        <f t="shared" ca="1" si="264"/>
        <v>1</v>
      </c>
      <c r="D8507" s="9" t="s">
        <v>2115</v>
      </c>
      <c r="E8507" s="9" t="s">
        <v>2116</v>
      </c>
      <c r="F8507" s="10">
        <f t="shared" ca="1" si="265"/>
        <v>8.4963499361962874E-2</v>
      </c>
      <c r="G8507" s="3" t="str">
        <f>VLOOKUP(Table3[[#This Row],[PRODUCT ID]],Table1[[PRODUCT]:[SELLING PRICE]],1,FALSE)</f>
        <v>Product114</v>
      </c>
      <c r="H8507" s="3" t="str">
        <f>VLOOKUP(Table3[[#This Row],[PRODUCT ID]],Table1[[PRODUCT]:[SELLING PRICE]],2,FALSE)</f>
        <v>Category3</v>
      </c>
      <c r="I8507" s="3" t="str">
        <f>VLOOKUP(Table3[[#This Row],[PRODUCT ID]],Table1[[PRODUCT]:[SELLING PRICE]],3,FALSE)</f>
        <v>Kg</v>
      </c>
      <c r="J8507" s="16">
        <f ca="1">VLOOKUP(Table3[[#This Row],[PRODUCT ID]],Table1[[PRODUCT]:[SELLING PRICE]],4,FALSE)</f>
        <v>23</v>
      </c>
      <c r="K8507" s="16">
        <f ca="1">VLOOKUP(Table3[[#This Row],[PRODUCT ID]],Table1[[PRODUCT]:[SELLING PRICE]],5,FALSE)</f>
        <v>143.47786067109089</v>
      </c>
      <c r="L8507" s="16">
        <f ca="1">J8507*Table3[[#This Row],[QUANTITY]]</f>
        <v>23</v>
      </c>
      <c r="M8507" s="16">
        <f ca="1">K8507*Table3[[#This Row],[QUANTITY]]*(1-Table3[[#This Row],[DISCOUNT %]])</f>
        <v>131.28747954750685</v>
      </c>
      <c r="N8507" s="3">
        <f>DAY(Table3[[#This Row],[DATE]])</f>
        <v>15</v>
      </c>
      <c r="O8507" s="3" t="str">
        <f>TEXT(Table3[[#This Row],[DATE]],"mmm")</f>
        <v>Apr</v>
      </c>
      <c r="P8507" s="3">
        <f>YEAR(Table3[[#This Row],[DATE]])</f>
        <v>2044</v>
      </c>
    </row>
    <row r="8508" spans="1:16" x14ac:dyDescent="0.3">
      <c r="A8508" s="6">
        <v>52703</v>
      </c>
      <c r="B8508" s="7" t="s">
        <v>1167</v>
      </c>
      <c r="C8508" s="9">
        <f t="shared" ca="1" si="264"/>
        <v>6</v>
      </c>
      <c r="D8508" s="9" t="s">
        <v>2117</v>
      </c>
      <c r="E8508" s="9" t="s">
        <v>2116</v>
      </c>
      <c r="F8508" s="10">
        <f t="shared" ca="1" si="265"/>
        <v>2.980243133823144E-2</v>
      </c>
      <c r="G8508" s="3" t="str">
        <f>VLOOKUP(Table3[[#This Row],[PRODUCT ID]],Table1[[PRODUCT]:[SELLING PRICE]],1,FALSE)</f>
        <v>Product115</v>
      </c>
      <c r="H8508" s="3" t="str">
        <f>VLOOKUP(Table3[[#This Row],[PRODUCT ID]],Table1[[PRODUCT]:[SELLING PRICE]],2,FALSE)</f>
        <v>Category4</v>
      </c>
      <c r="I8508" s="3" t="str">
        <f>VLOOKUP(Table3[[#This Row],[PRODUCT ID]],Table1[[PRODUCT]:[SELLING PRICE]],3,FALSE)</f>
        <v>Lt</v>
      </c>
      <c r="J8508" s="16">
        <f ca="1">VLOOKUP(Table3[[#This Row],[PRODUCT ID]],Table1[[PRODUCT]:[SELLING PRICE]],4,FALSE)</f>
        <v>92</v>
      </c>
      <c r="K8508" s="16">
        <f ca="1">VLOOKUP(Table3[[#This Row],[PRODUCT ID]],Table1[[PRODUCT]:[SELLING PRICE]],5,FALSE)</f>
        <v>137.43107158405039</v>
      </c>
      <c r="L8508" s="16">
        <f ca="1">J8508*Table3[[#This Row],[QUANTITY]]</f>
        <v>552</v>
      </c>
      <c r="M8508" s="16">
        <f ca="1">K8508*Table3[[#This Row],[QUANTITY]]*(1-Table3[[#This Row],[DISCOUNT %]])</f>
        <v>800.01174905656285</v>
      </c>
      <c r="N8508" s="3">
        <f>DAY(Table3[[#This Row],[DATE]])</f>
        <v>16</v>
      </c>
      <c r="O8508" s="3" t="str">
        <f>TEXT(Table3[[#This Row],[DATE]],"mmm")</f>
        <v>Apr</v>
      </c>
      <c r="P8508" s="3">
        <f>YEAR(Table3[[#This Row],[DATE]])</f>
        <v>2044</v>
      </c>
    </row>
    <row r="8509" spans="1:16" x14ac:dyDescent="0.3">
      <c r="A8509" s="6">
        <v>52704</v>
      </c>
      <c r="B8509" s="7" t="s">
        <v>1168</v>
      </c>
      <c r="C8509" s="9">
        <f t="shared" ca="1" si="264"/>
        <v>4</v>
      </c>
      <c r="D8509" s="9" t="s">
        <v>2117</v>
      </c>
      <c r="E8509" s="9" t="s">
        <v>2116</v>
      </c>
      <c r="F8509" s="10">
        <f t="shared" ca="1" si="265"/>
        <v>1.3754677489125879E-2</v>
      </c>
      <c r="G8509" s="3" t="str">
        <f>VLOOKUP(Table3[[#This Row],[PRODUCT ID]],Table1[[PRODUCT]:[SELLING PRICE]],1,FALSE)</f>
        <v>Product116</v>
      </c>
      <c r="H8509" s="3" t="str">
        <f>VLOOKUP(Table3[[#This Row],[PRODUCT ID]],Table1[[PRODUCT]:[SELLING PRICE]],2,FALSE)</f>
        <v>Category5</v>
      </c>
      <c r="I8509" s="3" t="str">
        <f>VLOOKUP(Table3[[#This Row],[PRODUCT ID]],Table1[[PRODUCT]:[SELLING PRICE]],3,FALSE)</f>
        <v>Ft</v>
      </c>
      <c r="J8509" s="16">
        <f ca="1">VLOOKUP(Table3[[#This Row],[PRODUCT ID]],Table1[[PRODUCT]:[SELLING PRICE]],4,FALSE)</f>
        <v>165</v>
      </c>
      <c r="K8509" s="16">
        <f ca="1">VLOOKUP(Table3[[#This Row],[PRODUCT ID]],Table1[[PRODUCT]:[SELLING PRICE]],5,FALSE)</f>
        <v>51.172587320268526</v>
      </c>
      <c r="L8509" s="16">
        <f ca="1">J8509*Table3[[#This Row],[QUANTITY]]</f>
        <v>660</v>
      </c>
      <c r="M8509" s="16">
        <f ca="1">K8509*Table3[[#This Row],[QUANTITY]]*(1-Table3[[#This Row],[DISCOUNT %]])</f>
        <v>201.87489954157641</v>
      </c>
      <c r="N8509" s="3">
        <f>DAY(Table3[[#This Row],[DATE]])</f>
        <v>17</v>
      </c>
      <c r="O8509" s="3" t="str">
        <f>TEXT(Table3[[#This Row],[DATE]],"mmm")</f>
        <v>Apr</v>
      </c>
      <c r="P8509" s="3">
        <f>YEAR(Table3[[#This Row],[DATE]])</f>
        <v>2044</v>
      </c>
    </row>
    <row r="8510" spans="1:16" x14ac:dyDescent="0.3">
      <c r="A8510" s="6">
        <v>52705</v>
      </c>
      <c r="B8510" s="7" t="s">
        <v>1169</v>
      </c>
      <c r="C8510" s="9">
        <f t="shared" ca="1" si="264"/>
        <v>8</v>
      </c>
      <c r="D8510" s="9" t="s">
        <v>2116</v>
      </c>
      <c r="E8510" s="9" t="s">
        <v>2116</v>
      </c>
      <c r="F8510" s="10">
        <f t="shared" ca="1" si="265"/>
        <v>6.5036919275962404E-2</v>
      </c>
      <c r="G8510" s="3" t="str">
        <f>VLOOKUP(Table3[[#This Row],[PRODUCT ID]],Table1[[PRODUCT]:[SELLING PRICE]],1,FALSE)</f>
        <v>Product117</v>
      </c>
      <c r="H8510" s="3" t="str">
        <f>VLOOKUP(Table3[[#This Row],[PRODUCT ID]],Table1[[PRODUCT]:[SELLING PRICE]],2,FALSE)</f>
        <v>Category1</v>
      </c>
      <c r="I8510" s="3" t="str">
        <f>VLOOKUP(Table3[[#This Row],[PRODUCT ID]],Table1[[PRODUCT]:[SELLING PRICE]],3,FALSE)</f>
        <v>Kg</v>
      </c>
      <c r="J8510" s="16">
        <f ca="1">VLOOKUP(Table3[[#This Row],[PRODUCT ID]],Table1[[PRODUCT]:[SELLING PRICE]],4,FALSE)</f>
        <v>40</v>
      </c>
      <c r="K8510" s="16">
        <f ca="1">VLOOKUP(Table3[[#This Row],[PRODUCT ID]],Table1[[PRODUCT]:[SELLING PRICE]],5,FALSE)</f>
        <v>232.72786030532117</v>
      </c>
      <c r="L8510" s="16">
        <f ca="1">J8510*Table3[[#This Row],[QUANTITY]]</f>
        <v>320</v>
      </c>
      <c r="M8510" s="16">
        <f ca="1">K8510*Table3[[#This Row],[QUANTITY]]*(1-Table3[[#This Row],[DISCOUNT %]])</f>
        <v>1740.7356579310124</v>
      </c>
      <c r="N8510" s="3">
        <f>DAY(Table3[[#This Row],[DATE]])</f>
        <v>18</v>
      </c>
      <c r="O8510" s="3" t="str">
        <f>TEXT(Table3[[#This Row],[DATE]],"mmm")</f>
        <v>Apr</v>
      </c>
      <c r="P8510" s="3">
        <f>YEAR(Table3[[#This Row],[DATE]])</f>
        <v>2044</v>
      </c>
    </row>
    <row r="8511" spans="1:16" x14ac:dyDescent="0.3">
      <c r="A8511" s="6">
        <v>52706</v>
      </c>
      <c r="B8511" s="7" t="s">
        <v>1170</v>
      </c>
      <c r="C8511" s="9">
        <f t="shared" ca="1" si="264"/>
        <v>12</v>
      </c>
      <c r="D8511" s="9" t="s">
        <v>2116</v>
      </c>
      <c r="E8511" s="9" t="s">
        <v>2116</v>
      </c>
      <c r="F8511" s="10">
        <f t="shared" ca="1" si="265"/>
        <v>8.4078114074735981E-4</v>
      </c>
      <c r="G8511" s="3" t="str">
        <f>VLOOKUP(Table3[[#This Row],[PRODUCT ID]],Table1[[PRODUCT]:[SELLING PRICE]],1,FALSE)</f>
        <v>Product118</v>
      </c>
      <c r="H8511" s="3" t="str">
        <f>VLOOKUP(Table3[[#This Row],[PRODUCT ID]],Table1[[PRODUCT]:[SELLING PRICE]],2,FALSE)</f>
        <v>Category2</v>
      </c>
      <c r="I8511" s="3" t="str">
        <f>VLOOKUP(Table3[[#This Row],[PRODUCT ID]],Table1[[PRODUCT]:[SELLING PRICE]],3,FALSE)</f>
        <v>No</v>
      </c>
      <c r="J8511" s="16">
        <f ca="1">VLOOKUP(Table3[[#This Row],[PRODUCT ID]],Table1[[PRODUCT]:[SELLING PRICE]],4,FALSE)</f>
        <v>207</v>
      </c>
      <c r="K8511" s="16">
        <f ca="1">VLOOKUP(Table3[[#This Row],[PRODUCT ID]],Table1[[PRODUCT]:[SELLING PRICE]],5,FALSE)</f>
        <v>250.84357627536087</v>
      </c>
      <c r="L8511" s="16">
        <f ca="1">J8511*Table3[[#This Row],[QUANTITY]]</f>
        <v>2484</v>
      </c>
      <c r="M8511" s="16">
        <f ca="1">K8511*Table3[[#This Row],[QUANTITY]]*(1-Table3[[#This Row],[DISCOUNT %]])</f>
        <v>3007.5920607258113</v>
      </c>
      <c r="N8511" s="3">
        <f>DAY(Table3[[#This Row],[DATE]])</f>
        <v>19</v>
      </c>
      <c r="O8511" s="3" t="str">
        <f>TEXT(Table3[[#This Row],[DATE]],"mmm")</f>
        <v>Apr</v>
      </c>
      <c r="P8511" s="3">
        <f>YEAR(Table3[[#This Row],[DATE]])</f>
        <v>2044</v>
      </c>
    </row>
    <row r="8512" spans="1:16" x14ac:dyDescent="0.3">
      <c r="A8512" s="6">
        <v>52707</v>
      </c>
      <c r="B8512" s="7" t="s">
        <v>1171</v>
      </c>
      <c r="C8512" s="9">
        <f t="shared" ca="1" si="264"/>
        <v>8</v>
      </c>
      <c r="D8512" s="9" t="s">
        <v>2116</v>
      </c>
      <c r="E8512" s="9" t="s">
        <v>2118</v>
      </c>
      <c r="F8512" s="10">
        <f t="shared" ca="1" si="265"/>
        <v>9.0988346860237199E-2</v>
      </c>
      <c r="G8512" s="3" t="str">
        <f>VLOOKUP(Table3[[#This Row],[PRODUCT ID]],Table1[[PRODUCT]:[SELLING PRICE]],1,FALSE)</f>
        <v>Product119</v>
      </c>
      <c r="H8512" s="3" t="str">
        <f>VLOOKUP(Table3[[#This Row],[PRODUCT ID]],Table1[[PRODUCT]:[SELLING PRICE]],2,FALSE)</f>
        <v>Category3</v>
      </c>
      <c r="I8512" s="3" t="str">
        <f>VLOOKUP(Table3[[#This Row],[PRODUCT ID]],Table1[[PRODUCT]:[SELLING PRICE]],3,FALSE)</f>
        <v>No</v>
      </c>
      <c r="J8512" s="16">
        <f ca="1">VLOOKUP(Table3[[#This Row],[PRODUCT ID]],Table1[[PRODUCT]:[SELLING PRICE]],4,FALSE)</f>
        <v>11</v>
      </c>
      <c r="K8512" s="16">
        <f ca="1">VLOOKUP(Table3[[#This Row],[PRODUCT ID]],Table1[[PRODUCT]:[SELLING PRICE]],5,FALSE)</f>
        <v>311.91415568965073</v>
      </c>
      <c r="L8512" s="16">
        <f ca="1">J8512*Table3[[#This Row],[QUANTITY]]</f>
        <v>88</v>
      </c>
      <c r="M8512" s="16">
        <f ca="1">K8512*Table3[[#This Row],[QUANTITY]]*(1-Table3[[#This Row],[DISCOUNT %]])</f>
        <v>2268.2688184091421</v>
      </c>
      <c r="N8512" s="3">
        <f>DAY(Table3[[#This Row],[DATE]])</f>
        <v>20</v>
      </c>
      <c r="O8512" s="3" t="str">
        <f>TEXT(Table3[[#This Row],[DATE]],"mmm")</f>
        <v>Apr</v>
      </c>
      <c r="P8512" s="3">
        <f>YEAR(Table3[[#This Row],[DATE]])</f>
        <v>2044</v>
      </c>
    </row>
    <row r="8513" spans="1:16" x14ac:dyDescent="0.3">
      <c r="A8513" s="6">
        <v>52708</v>
      </c>
      <c r="B8513" s="7" t="s">
        <v>1172</v>
      </c>
      <c r="C8513" s="9">
        <f t="shared" ca="1" si="264"/>
        <v>12</v>
      </c>
      <c r="D8513" s="9" t="s">
        <v>2116</v>
      </c>
      <c r="E8513" s="9" t="s">
        <v>2118</v>
      </c>
      <c r="F8513" s="10">
        <f t="shared" ca="1" si="265"/>
        <v>1.8909208957937653E-2</v>
      </c>
      <c r="G8513" s="3" t="str">
        <f>VLOOKUP(Table3[[#This Row],[PRODUCT ID]],Table1[[PRODUCT]:[SELLING PRICE]],1,FALSE)</f>
        <v>Product120</v>
      </c>
      <c r="H8513" s="3" t="str">
        <f>VLOOKUP(Table3[[#This Row],[PRODUCT ID]],Table1[[PRODUCT]:[SELLING PRICE]],2,FALSE)</f>
        <v>Category4</v>
      </c>
      <c r="I8513" s="3" t="str">
        <f>VLOOKUP(Table3[[#This Row],[PRODUCT ID]],Table1[[PRODUCT]:[SELLING PRICE]],3,FALSE)</f>
        <v>Ft</v>
      </c>
      <c r="J8513" s="16">
        <f ca="1">VLOOKUP(Table3[[#This Row],[PRODUCT ID]],Table1[[PRODUCT]:[SELLING PRICE]],4,FALSE)</f>
        <v>231</v>
      </c>
      <c r="K8513" s="16">
        <f ca="1">VLOOKUP(Table3[[#This Row],[PRODUCT ID]],Table1[[PRODUCT]:[SELLING PRICE]],5,FALSE)</f>
        <v>136.92635536249409</v>
      </c>
      <c r="L8513" s="16">
        <f ca="1">J8513*Table3[[#This Row],[QUANTITY]]</f>
        <v>2772</v>
      </c>
      <c r="M8513" s="16">
        <f ca="1">K8513*Table3[[#This Row],[QUANTITY]]*(1-Table3[[#This Row],[DISCOUNT %]])</f>
        <v>1612.0462355651505</v>
      </c>
      <c r="N8513" s="3">
        <f>DAY(Table3[[#This Row],[DATE]])</f>
        <v>21</v>
      </c>
      <c r="O8513" s="3" t="str">
        <f>TEXT(Table3[[#This Row],[DATE]],"mmm")</f>
        <v>Apr</v>
      </c>
      <c r="P8513" s="3">
        <f>YEAR(Table3[[#This Row],[DATE]])</f>
        <v>2044</v>
      </c>
    </row>
    <row r="8514" spans="1:16" x14ac:dyDescent="0.3">
      <c r="A8514" s="6">
        <v>52709</v>
      </c>
      <c r="B8514" s="7" t="s">
        <v>1173</v>
      </c>
      <c r="C8514" s="9">
        <f t="shared" ca="1" si="264"/>
        <v>8</v>
      </c>
      <c r="D8514" s="9" t="s">
        <v>2115</v>
      </c>
      <c r="E8514" s="9" t="s">
        <v>2116</v>
      </c>
      <c r="F8514" s="10">
        <f t="shared" ca="1" si="265"/>
        <v>2.3378329432766545E-2</v>
      </c>
      <c r="G8514" s="3" t="str">
        <f>VLOOKUP(Table3[[#This Row],[PRODUCT ID]],Table1[[PRODUCT]:[SELLING PRICE]],1,FALSE)</f>
        <v>Product121</v>
      </c>
      <c r="H8514" s="3" t="str">
        <f>VLOOKUP(Table3[[#This Row],[PRODUCT ID]],Table1[[PRODUCT]:[SELLING PRICE]],2,FALSE)</f>
        <v>Category1</v>
      </c>
      <c r="I8514" s="3" t="str">
        <f>VLOOKUP(Table3[[#This Row],[PRODUCT ID]],Table1[[PRODUCT]:[SELLING PRICE]],3,FALSE)</f>
        <v>No</v>
      </c>
      <c r="J8514" s="16">
        <f ca="1">VLOOKUP(Table3[[#This Row],[PRODUCT ID]],Table1[[PRODUCT]:[SELLING PRICE]],4,FALSE)</f>
        <v>179</v>
      </c>
      <c r="K8514" s="16">
        <f ca="1">VLOOKUP(Table3[[#This Row],[PRODUCT ID]],Table1[[PRODUCT]:[SELLING PRICE]],5,FALSE)</f>
        <v>50.278978874354678</v>
      </c>
      <c r="L8514" s="16">
        <f ca="1">J8514*Table3[[#This Row],[QUANTITY]]</f>
        <v>1432</v>
      </c>
      <c r="M8514" s="16">
        <f ca="1">K8514*Table3[[#This Row],[QUANTITY]]*(1-Table3[[#This Row],[DISCOUNT %]])</f>
        <v>392.82832274149524</v>
      </c>
      <c r="N8514" s="3">
        <f>DAY(Table3[[#This Row],[DATE]])</f>
        <v>22</v>
      </c>
      <c r="O8514" s="3" t="str">
        <f>TEXT(Table3[[#This Row],[DATE]],"mmm")</f>
        <v>Apr</v>
      </c>
      <c r="P8514" s="3">
        <f>YEAR(Table3[[#This Row],[DATE]])</f>
        <v>2044</v>
      </c>
    </row>
    <row r="8515" spans="1:16" x14ac:dyDescent="0.3">
      <c r="A8515" s="6">
        <v>52710</v>
      </c>
      <c r="B8515" s="7" t="s">
        <v>1174</v>
      </c>
      <c r="C8515" s="9">
        <f t="shared" ref="C8515:C8578" ca="1" si="266">RANDBETWEEN(1,15)</f>
        <v>4</v>
      </c>
      <c r="D8515" s="9" t="s">
        <v>2116</v>
      </c>
      <c r="E8515" s="9" t="s">
        <v>2116</v>
      </c>
      <c r="F8515" s="10">
        <f t="shared" ref="F8515:F8578" ca="1" si="267">RAND()*(0.1)</f>
        <v>8.1806123808361969E-2</v>
      </c>
      <c r="G8515" s="3" t="str">
        <f>VLOOKUP(Table3[[#This Row],[PRODUCT ID]],Table1[[PRODUCT]:[SELLING PRICE]],1,FALSE)</f>
        <v>Product122</v>
      </c>
      <c r="H8515" s="3" t="str">
        <f>VLOOKUP(Table3[[#This Row],[PRODUCT ID]],Table1[[PRODUCT]:[SELLING PRICE]],2,FALSE)</f>
        <v>Category2</v>
      </c>
      <c r="I8515" s="3" t="str">
        <f>VLOOKUP(Table3[[#This Row],[PRODUCT ID]],Table1[[PRODUCT]:[SELLING PRICE]],3,FALSE)</f>
        <v>Kg</v>
      </c>
      <c r="J8515" s="16">
        <f ca="1">VLOOKUP(Table3[[#This Row],[PRODUCT ID]],Table1[[PRODUCT]:[SELLING PRICE]],4,FALSE)</f>
        <v>87</v>
      </c>
      <c r="K8515" s="16">
        <f ca="1">VLOOKUP(Table3[[#This Row],[PRODUCT ID]],Table1[[PRODUCT]:[SELLING PRICE]],5,FALSE)</f>
        <v>245.09413887995944</v>
      </c>
      <c r="L8515" s="16">
        <f ca="1">J8515*Table3[[#This Row],[QUANTITY]]</f>
        <v>348</v>
      </c>
      <c r="M8515" s="16">
        <f ca="1">K8515*Table3[[#This Row],[QUANTITY]]*(1-Table3[[#This Row],[DISCOUNT %]])</f>
        <v>900.17574964016649</v>
      </c>
      <c r="N8515" s="3">
        <f>DAY(Table3[[#This Row],[DATE]])</f>
        <v>23</v>
      </c>
      <c r="O8515" s="3" t="str">
        <f>TEXT(Table3[[#This Row],[DATE]],"mmm")</f>
        <v>Apr</v>
      </c>
      <c r="P8515" s="3">
        <f>YEAR(Table3[[#This Row],[DATE]])</f>
        <v>2044</v>
      </c>
    </row>
    <row r="8516" spans="1:16" x14ac:dyDescent="0.3">
      <c r="A8516" s="6">
        <v>52711</v>
      </c>
      <c r="B8516" s="7" t="s">
        <v>1175</v>
      </c>
      <c r="C8516" s="9">
        <f t="shared" ca="1" si="266"/>
        <v>9</v>
      </c>
      <c r="D8516" s="9" t="s">
        <v>2117</v>
      </c>
      <c r="E8516" s="9" t="s">
        <v>2116</v>
      </c>
      <c r="F8516" s="10">
        <f t="shared" ca="1" si="267"/>
        <v>7.88973729899341E-2</v>
      </c>
      <c r="G8516" s="3" t="str">
        <f>VLOOKUP(Table3[[#This Row],[PRODUCT ID]],Table1[[PRODUCT]:[SELLING PRICE]],1,FALSE)</f>
        <v>Product123</v>
      </c>
      <c r="H8516" s="3" t="str">
        <f>VLOOKUP(Table3[[#This Row],[PRODUCT ID]],Table1[[PRODUCT]:[SELLING PRICE]],2,FALSE)</f>
        <v>Category3</v>
      </c>
      <c r="I8516" s="3" t="str">
        <f>VLOOKUP(Table3[[#This Row],[PRODUCT ID]],Table1[[PRODUCT]:[SELLING PRICE]],3,FALSE)</f>
        <v>Kg</v>
      </c>
      <c r="J8516" s="16">
        <f ca="1">VLOOKUP(Table3[[#This Row],[PRODUCT ID]],Table1[[PRODUCT]:[SELLING PRICE]],4,FALSE)</f>
        <v>37</v>
      </c>
      <c r="K8516" s="16">
        <f ca="1">VLOOKUP(Table3[[#This Row],[PRODUCT ID]],Table1[[PRODUCT]:[SELLING PRICE]],5,FALSE)</f>
        <v>59.497794840112057</v>
      </c>
      <c r="L8516" s="16">
        <f ca="1">J8516*Table3[[#This Row],[QUANTITY]]</f>
        <v>333</v>
      </c>
      <c r="M8516" s="16">
        <f ca="1">K8516*Table3[[#This Row],[QUANTITY]]*(1-Table3[[#This Row],[DISCOUNT %]])</f>
        <v>493.23217615679846</v>
      </c>
      <c r="N8516" s="3">
        <f>DAY(Table3[[#This Row],[DATE]])</f>
        <v>24</v>
      </c>
      <c r="O8516" s="3" t="str">
        <f>TEXT(Table3[[#This Row],[DATE]],"mmm")</f>
        <v>Apr</v>
      </c>
      <c r="P8516" s="3">
        <f>YEAR(Table3[[#This Row],[DATE]])</f>
        <v>2044</v>
      </c>
    </row>
    <row r="8517" spans="1:16" x14ac:dyDescent="0.3">
      <c r="A8517" s="6">
        <v>52712</v>
      </c>
      <c r="B8517" s="7" t="s">
        <v>1176</v>
      </c>
      <c r="C8517" s="9">
        <f t="shared" ca="1" si="266"/>
        <v>3</v>
      </c>
      <c r="D8517" s="9" t="s">
        <v>2115</v>
      </c>
      <c r="E8517" s="9" t="s">
        <v>2116</v>
      </c>
      <c r="F8517" s="10">
        <f t="shared" ca="1" si="267"/>
        <v>4.4667877983176833E-2</v>
      </c>
      <c r="G8517" s="3" t="str">
        <f>VLOOKUP(Table3[[#This Row],[PRODUCT ID]],Table1[[PRODUCT]:[SELLING PRICE]],1,FALSE)</f>
        <v>Product124</v>
      </c>
      <c r="H8517" s="3" t="str">
        <f>VLOOKUP(Table3[[#This Row],[PRODUCT ID]],Table1[[PRODUCT]:[SELLING PRICE]],2,FALSE)</f>
        <v>Category4</v>
      </c>
      <c r="I8517" s="3" t="str">
        <f>VLOOKUP(Table3[[#This Row],[PRODUCT ID]],Table1[[PRODUCT]:[SELLING PRICE]],3,FALSE)</f>
        <v>Lt</v>
      </c>
      <c r="J8517" s="16">
        <f ca="1">VLOOKUP(Table3[[#This Row],[PRODUCT ID]],Table1[[PRODUCT]:[SELLING PRICE]],4,FALSE)</f>
        <v>190</v>
      </c>
      <c r="K8517" s="16">
        <f ca="1">VLOOKUP(Table3[[#This Row],[PRODUCT ID]],Table1[[PRODUCT]:[SELLING PRICE]],5,FALSE)</f>
        <v>219.1449320029497</v>
      </c>
      <c r="L8517" s="16">
        <f ca="1">J8517*Table3[[#This Row],[QUANTITY]]</f>
        <v>570</v>
      </c>
      <c r="M8517" s="16">
        <f ca="1">K8517*Table3[[#This Row],[QUANTITY]]*(1-Table3[[#This Row],[DISCOUNT %]])</f>
        <v>628.06857875883111</v>
      </c>
      <c r="N8517" s="3">
        <f>DAY(Table3[[#This Row],[DATE]])</f>
        <v>25</v>
      </c>
      <c r="O8517" s="3" t="str">
        <f>TEXT(Table3[[#This Row],[DATE]],"mmm")</f>
        <v>Apr</v>
      </c>
      <c r="P8517" s="3">
        <f>YEAR(Table3[[#This Row],[DATE]])</f>
        <v>2044</v>
      </c>
    </row>
    <row r="8518" spans="1:16" x14ac:dyDescent="0.3">
      <c r="A8518" s="6">
        <v>52713</v>
      </c>
      <c r="B8518" s="7" t="s">
        <v>1177</v>
      </c>
      <c r="C8518" s="9">
        <f t="shared" ca="1" si="266"/>
        <v>4</v>
      </c>
      <c r="D8518" s="9" t="s">
        <v>2115</v>
      </c>
      <c r="E8518" s="9" t="s">
        <v>2118</v>
      </c>
      <c r="F8518" s="10">
        <f t="shared" ca="1" si="267"/>
        <v>5.0590327957856208E-2</v>
      </c>
      <c r="G8518" s="3" t="str">
        <f>VLOOKUP(Table3[[#This Row],[PRODUCT ID]],Table1[[PRODUCT]:[SELLING PRICE]],1,FALSE)</f>
        <v>Product125</v>
      </c>
      <c r="H8518" s="3" t="str">
        <f>VLOOKUP(Table3[[#This Row],[PRODUCT ID]],Table1[[PRODUCT]:[SELLING PRICE]],2,FALSE)</f>
        <v>Category5</v>
      </c>
      <c r="I8518" s="3" t="str">
        <f>VLOOKUP(Table3[[#This Row],[PRODUCT ID]],Table1[[PRODUCT]:[SELLING PRICE]],3,FALSE)</f>
        <v>Kg</v>
      </c>
      <c r="J8518" s="16">
        <f ca="1">VLOOKUP(Table3[[#This Row],[PRODUCT ID]],Table1[[PRODUCT]:[SELLING PRICE]],4,FALSE)</f>
        <v>119</v>
      </c>
      <c r="K8518" s="16">
        <f ca="1">VLOOKUP(Table3[[#This Row],[PRODUCT ID]],Table1[[PRODUCT]:[SELLING PRICE]],5,FALSE)</f>
        <v>265.79913890013245</v>
      </c>
      <c r="L8518" s="16">
        <f ca="1">J8518*Table3[[#This Row],[QUANTITY]]</f>
        <v>476</v>
      </c>
      <c r="M8518" s="16">
        <f ca="1">K8518*Table3[[#This Row],[QUANTITY]]*(1-Table3[[#This Row],[DISCOUNT %]])</f>
        <v>1009.4090931690358</v>
      </c>
      <c r="N8518" s="3">
        <f>DAY(Table3[[#This Row],[DATE]])</f>
        <v>26</v>
      </c>
      <c r="O8518" s="3" t="str">
        <f>TEXT(Table3[[#This Row],[DATE]],"mmm")</f>
        <v>Apr</v>
      </c>
      <c r="P8518" s="3">
        <f>YEAR(Table3[[#This Row],[DATE]])</f>
        <v>2044</v>
      </c>
    </row>
    <row r="8519" spans="1:16" x14ac:dyDescent="0.3">
      <c r="A8519" s="6">
        <v>52714</v>
      </c>
      <c r="B8519" s="7" t="s">
        <v>1178</v>
      </c>
      <c r="C8519" s="9">
        <f t="shared" ca="1" si="266"/>
        <v>12</v>
      </c>
      <c r="D8519" s="9" t="s">
        <v>2115</v>
      </c>
      <c r="E8519" s="9" t="s">
        <v>2116</v>
      </c>
      <c r="F8519" s="10">
        <f t="shared" ca="1" si="267"/>
        <v>7.4850731590605183E-3</v>
      </c>
      <c r="G8519" s="3" t="str">
        <f>VLOOKUP(Table3[[#This Row],[PRODUCT ID]],Table1[[PRODUCT]:[SELLING PRICE]],1,FALSE)</f>
        <v>Product126</v>
      </c>
      <c r="H8519" s="3" t="str">
        <f>VLOOKUP(Table3[[#This Row],[PRODUCT ID]],Table1[[PRODUCT]:[SELLING PRICE]],2,FALSE)</f>
        <v>Category1</v>
      </c>
      <c r="I8519" s="3" t="str">
        <f>VLOOKUP(Table3[[#This Row],[PRODUCT ID]],Table1[[PRODUCT]:[SELLING PRICE]],3,FALSE)</f>
        <v>Lt</v>
      </c>
      <c r="J8519" s="16">
        <f ca="1">VLOOKUP(Table3[[#This Row],[PRODUCT ID]],Table1[[PRODUCT]:[SELLING PRICE]],4,FALSE)</f>
        <v>219</v>
      </c>
      <c r="K8519" s="16">
        <f ca="1">VLOOKUP(Table3[[#This Row],[PRODUCT ID]],Table1[[PRODUCT]:[SELLING PRICE]],5,FALSE)</f>
        <v>220.79836682949241</v>
      </c>
      <c r="L8519" s="16">
        <f ca="1">J8519*Table3[[#This Row],[QUANTITY]]</f>
        <v>2628</v>
      </c>
      <c r="M8519" s="16">
        <f ca="1">K8519*Table3[[#This Row],[QUANTITY]]*(1-Table3[[#This Row],[DISCOUNT %]])</f>
        <v>2629.7480988044713</v>
      </c>
      <c r="N8519" s="3">
        <f>DAY(Table3[[#This Row],[DATE]])</f>
        <v>27</v>
      </c>
      <c r="O8519" s="3" t="str">
        <f>TEXT(Table3[[#This Row],[DATE]],"mmm")</f>
        <v>Apr</v>
      </c>
      <c r="P8519" s="3">
        <f>YEAR(Table3[[#This Row],[DATE]])</f>
        <v>2044</v>
      </c>
    </row>
    <row r="8520" spans="1:16" x14ac:dyDescent="0.3">
      <c r="A8520" s="6">
        <v>52715</v>
      </c>
      <c r="B8520" s="7" t="s">
        <v>1179</v>
      </c>
      <c r="C8520" s="9">
        <f t="shared" ca="1" si="266"/>
        <v>13</v>
      </c>
      <c r="D8520" s="9" t="s">
        <v>2116</v>
      </c>
      <c r="E8520" s="9" t="s">
        <v>2116</v>
      </c>
      <c r="F8520" s="10">
        <f t="shared" ca="1" si="267"/>
        <v>6.7773912219558391E-2</v>
      </c>
      <c r="G8520" s="3" t="str">
        <f>VLOOKUP(Table3[[#This Row],[PRODUCT ID]],Table1[[PRODUCT]:[SELLING PRICE]],1,FALSE)</f>
        <v>Product127</v>
      </c>
      <c r="H8520" s="3" t="str">
        <f>VLOOKUP(Table3[[#This Row],[PRODUCT ID]],Table1[[PRODUCT]:[SELLING PRICE]],2,FALSE)</f>
        <v>Category2</v>
      </c>
      <c r="I8520" s="3" t="str">
        <f>VLOOKUP(Table3[[#This Row],[PRODUCT ID]],Table1[[PRODUCT]:[SELLING PRICE]],3,FALSE)</f>
        <v>Ft</v>
      </c>
      <c r="J8520" s="16">
        <f ca="1">VLOOKUP(Table3[[#This Row],[PRODUCT ID]],Table1[[PRODUCT]:[SELLING PRICE]],4,FALSE)</f>
        <v>168</v>
      </c>
      <c r="K8520" s="16">
        <f ca="1">VLOOKUP(Table3[[#This Row],[PRODUCT ID]],Table1[[PRODUCT]:[SELLING PRICE]],5,FALSE)</f>
        <v>308.77805217920661</v>
      </c>
      <c r="L8520" s="16">
        <f ca="1">J8520*Table3[[#This Row],[QUANTITY]]</f>
        <v>2184</v>
      </c>
      <c r="M8520" s="16">
        <f ca="1">K8520*Table3[[#This Row],[QUANTITY]]*(1-Table3[[#This Row],[DISCOUNT %]])</f>
        <v>3742.0624224813287</v>
      </c>
      <c r="N8520" s="3">
        <f>DAY(Table3[[#This Row],[DATE]])</f>
        <v>28</v>
      </c>
      <c r="O8520" s="3" t="str">
        <f>TEXT(Table3[[#This Row],[DATE]],"mmm")</f>
        <v>Apr</v>
      </c>
      <c r="P8520" s="3">
        <f>YEAR(Table3[[#This Row],[DATE]])</f>
        <v>2044</v>
      </c>
    </row>
    <row r="8521" spans="1:16" x14ac:dyDescent="0.3">
      <c r="A8521" s="6">
        <v>52716</v>
      </c>
      <c r="B8521" s="7" t="s">
        <v>1180</v>
      </c>
      <c r="C8521" s="9">
        <f t="shared" ca="1" si="266"/>
        <v>14</v>
      </c>
      <c r="D8521" s="9" t="s">
        <v>2116</v>
      </c>
      <c r="E8521" s="9" t="s">
        <v>2116</v>
      </c>
      <c r="F8521" s="10">
        <f t="shared" ca="1" si="267"/>
        <v>9.4479063558337628E-2</v>
      </c>
      <c r="G8521" s="3" t="str">
        <f>VLOOKUP(Table3[[#This Row],[PRODUCT ID]],Table1[[PRODUCT]:[SELLING PRICE]],1,FALSE)</f>
        <v>Product128</v>
      </c>
      <c r="H8521" s="3" t="str">
        <f>VLOOKUP(Table3[[#This Row],[PRODUCT ID]],Table1[[PRODUCT]:[SELLING PRICE]],2,FALSE)</f>
        <v>Category3</v>
      </c>
      <c r="I8521" s="3" t="str">
        <f>VLOOKUP(Table3[[#This Row],[PRODUCT ID]],Table1[[PRODUCT]:[SELLING PRICE]],3,FALSE)</f>
        <v>Kg</v>
      </c>
      <c r="J8521" s="16">
        <f ca="1">VLOOKUP(Table3[[#This Row],[PRODUCT ID]],Table1[[PRODUCT]:[SELLING PRICE]],4,FALSE)</f>
        <v>23</v>
      </c>
      <c r="K8521" s="16">
        <f ca="1">VLOOKUP(Table3[[#This Row],[PRODUCT ID]],Table1[[PRODUCT]:[SELLING PRICE]],5,FALSE)</f>
        <v>131.07081205390443</v>
      </c>
      <c r="L8521" s="16">
        <f ca="1">J8521*Table3[[#This Row],[QUANTITY]]</f>
        <v>322</v>
      </c>
      <c r="M8521" s="16">
        <f ca="1">K8521*Table3[[#This Row],[QUANTITY]]*(1-Table3[[#This Row],[DISCOUNT %]])</f>
        <v>1661.6231025970892</v>
      </c>
      <c r="N8521" s="3">
        <f>DAY(Table3[[#This Row],[DATE]])</f>
        <v>29</v>
      </c>
      <c r="O8521" s="3" t="str">
        <f>TEXT(Table3[[#This Row],[DATE]],"mmm")</f>
        <v>Apr</v>
      </c>
      <c r="P8521" s="3">
        <f>YEAR(Table3[[#This Row],[DATE]])</f>
        <v>2044</v>
      </c>
    </row>
    <row r="8522" spans="1:16" x14ac:dyDescent="0.3">
      <c r="A8522" s="6">
        <v>52717</v>
      </c>
      <c r="B8522" s="7" t="s">
        <v>1181</v>
      </c>
      <c r="C8522" s="9">
        <f t="shared" ca="1" si="266"/>
        <v>12</v>
      </c>
      <c r="D8522" s="9" t="s">
        <v>2116</v>
      </c>
      <c r="E8522" s="9" t="s">
        <v>2116</v>
      </c>
      <c r="F8522" s="10">
        <f t="shared" ca="1" si="267"/>
        <v>2.0895614165409249E-2</v>
      </c>
      <c r="G8522" s="3" t="str">
        <f>VLOOKUP(Table3[[#This Row],[PRODUCT ID]],Table1[[PRODUCT]:[SELLING PRICE]],1,FALSE)</f>
        <v>Product129</v>
      </c>
      <c r="H8522" s="3" t="str">
        <f>VLOOKUP(Table3[[#This Row],[PRODUCT ID]],Table1[[PRODUCT]:[SELLING PRICE]],2,FALSE)</f>
        <v>Category4</v>
      </c>
      <c r="I8522" s="3" t="str">
        <f>VLOOKUP(Table3[[#This Row],[PRODUCT ID]],Table1[[PRODUCT]:[SELLING PRICE]],3,FALSE)</f>
        <v>No</v>
      </c>
      <c r="J8522" s="16">
        <f ca="1">VLOOKUP(Table3[[#This Row],[PRODUCT ID]],Table1[[PRODUCT]:[SELLING PRICE]],4,FALSE)</f>
        <v>160</v>
      </c>
      <c r="K8522" s="16">
        <f ca="1">VLOOKUP(Table3[[#This Row],[PRODUCT ID]],Table1[[PRODUCT]:[SELLING PRICE]],5,FALSE)</f>
        <v>93.540589626261919</v>
      </c>
      <c r="L8522" s="16">
        <f ca="1">J8522*Table3[[#This Row],[QUANTITY]]</f>
        <v>1920</v>
      </c>
      <c r="M8522" s="16">
        <f ca="1">K8522*Table3[[#This Row],[QUANTITY]]*(1-Table3[[#This Row],[DISCOUNT %]])</f>
        <v>1099.03201867952</v>
      </c>
      <c r="N8522" s="3">
        <f>DAY(Table3[[#This Row],[DATE]])</f>
        <v>30</v>
      </c>
      <c r="O8522" s="3" t="str">
        <f>TEXT(Table3[[#This Row],[DATE]],"mmm")</f>
        <v>Apr</v>
      </c>
      <c r="P8522" s="3">
        <f>YEAR(Table3[[#This Row],[DATE]])</f>
        <v>2044</v>
      </c>
    </row>
    <row r="8523" spans="1:16" x14ac:dyDescent="0.3">
      <c r="A8523" s="6">
        <v>52718</v>
      </c>
      <c r="B8523" s="7" t="s">
        <v>1182</v>
      </c>
      <c r="C8523" s="9">
        <f t="shared" ca="1" si="266"/>
        <v>4</v>
      </c>
      <c r="D8523" s="9" t="s">
        <v>2115</v>
      </c>
      <c r="E8523" s="9" t="s">
        <v>2116</v>
      </c>
      <c r="F8523" s="10">
        <f t="shared" ca="1" si="267"/>
        <v>3.8375415395604073E-2</v>
      </c>
      <c r="G8523" s="3" t="str">
        <f>VLOOKUP(Table3[[#This Row],[PRODUCT ID]],Table1[[PRODUCT]:[SELLING PRICE]],1,FALSE)</f>
        <v>Product130</v>
      </c>
      <c r="H8523" s="3" t="str">
        <f>VLOOKUP(Table3[[#This Row],[PRODUCT ID]],Table1[[PRODUCT]:[SELLING PRICE]],2,FALSE)</f>
        <v>Category5</v>
      </c>
      <c r="I8523" s="3" t="str">
        <f>VLOOKUP(Table3[[#This Row],[PRODUCT ID]],Table1[[PRODUCT]:[SELLING PRICE]],3,FALSE)</f>
        <v>No</v>
      </c>
      <c r="J8523" s="16">
        <f ca="1">VLOOKUP(Table3[[#This Row],[PRODUCT ID]],Table1[[PRODUCT]:[SELLING PRICE]],4,FALSE)</f>
        <v>28</v>
      </c>
      <c r="K8523" s="16">
        <f ca="1">VLOOKUP(Table3[[#This Row],[PRODUCT ID]],Table1[[PRODUCT]:[SELLING PRICE]],5,FALSE)</f>
        <v>176.08075841364374</v>
      </c>
      <c r="L8523" s="16">
        <f ca="1">J8523*Table3[[#This Row],[QUANTITY]]</f>
        <v>112</v>
      </c>
      <c r="M8523" s="16">
        <f ca="1">K8523*Table3[[#This Row],[QUANTITY]]*(1-Table3[[#This Row],[DISCOUNT %]])</f>
        <v>677.29434466538862</v>
      </c>
      <c r="N8523" s="3">
        <f>DAY(Table3[[#This Row],[DATE]])</f>
        <v>1</v>
      </c>
      <c r="O8523" s="3" t="str">
        <f>TEXT(Table3[[#This Row],[DATE]],"mmm")</f>
        <v>May</v>
      </c>
      <c r="P8523" s="3">
        <f>YEAR(Table3[[#This Row],[DATE]])</f>
        <v>2044</v>
      </c>
    </row>
    <row r="8524" spans="1:16" x14ac:dyDescent="0.3">
      <c r="A8524" s="6">
        <v>52719</v>
      </c>
      <c r="B8524" s="7" t="s">
        <v>1183</v>
      </c>
      <c r="C8524" s="9">
        <f t="shared" ca="1" si="266"/>
        <v>6</v>
      </c>
      <c r="D8524" s="9" t="s">
        <v>2117</v>
      </c>
      <c r="E8524" s="9" t="s">
        <v>2118</v>
      </c>
      <c r="F8524" s="10">
        <f t="shared" ca="1" si="267"/>
        <v>5.6225505771564294E-2</v>
      </c>
      <c r="G8524" s="3" t="str">
        <f>VLOOKUP(Table3[[#This Row],[PRODUCT ID]],Table1[[PRODUCT]:[SELLING PRICE]],1,FALSE)</f>
        <v>Product131</v>
      </c>
      <c r="H8524" s="3" t="str">
        <f>VLOOKUP(Table3[[#This Row],[PRODUCT ID]],Table1[[PRODUCT]:[SELLING PRICE]],2,FALSE)</f>
        <v>Category1</v>
      </c>
      <c r="I8524" s="3" t="str">
        <f>VLOOKUP(Table3[[#This Row],[PRODUCT ID]],Table1[[PRODUCT]:[SELLING PRICE]],3,FALSE)</f>
        <v>Ft</v>
      </c>
      <c r="J8524" s="16">
        <f ca="1">VLOOKUP(Table3[[#This Row],[PRODUCT ID]],Table1[[PRODUCT]:[SELLING PRICE]],4,FALSE)</f>
        <v>182</v>
      </c>
      <c r="K8524" s="16">
        <f ca="1">VLOOKUP(Table3[[#This Row],[PRODUCT ID]],Table1[[PRODUCT]:[SELLING PRICE]],5,FALSE)</f>
        <v>74.252124688824267</v>
      </c>
      <c r="L8524" s="16">
        <f ca="1">J8524*Table3[[#This Row],[QUANTITY]]</f>
        <v>1092</v>
      </c>
      <c r="M8524" s="16">
        <f ca="1">K8524*Table3[[#This Row],[QUANTITY]]*(1-Table3[[#This Row],[DISCOUNT %]])</f>
        <v>420.46356854149121</v>
      </c>
      <c r="N8524" s="3">
        <f>DAY(Table3[[#This Row],[DATE]])</f>
        <v>2</v>
      </c>
      <c r="O8524" s="3" t="str">
        <f>TEXT(Table3[[#This Row],[DATE]],"mmm")</f>
        <v>May</v>
      </c>
      <c r="P8524" s="3">
        <f>YEAR(Table3[[#This Row],[DATE]])</f>
        <v>2044</v>
      </c>
    </row>
    <row r="8525" spans="1:16" x14ac:dyDescent="0.3">
      <c r="A8525" s="6">
        <v>52720</v>
      </c>
      <c r="B8525" s="7" t="s">
        <v>1184</v>
      </c>
      <c r="C8525" s="9">
        <f t="shared" ca="1" si="266"/>
        <v>9</v>
      </c>
      <c r="D8525" s="9" t="s">
        <v>2117</v>
      </c>
      <c r="E8525" s="9" t="s">
        <v>2118</v>
      </c>
      <c r="F8525" s="10">
        <f t="shared" ca="1" si="267"/>
        <v>3.2667940370934255E-2</v>
      </c>
      <c r="G8525" s="3" t="str">
        <f>VLOOKUP(Table3[[#This Row],[PRODUCT ID]],Table1[[PRODUCT]:[SELLING PRICE]],1,FALSE)</f>
        <v>Product132</v>
      </c>
      <c r="H8525" s="3" t="str">
        <f>VLOOKUP(Table3[[#This Row],[PRODUCT ID]],Table1[[PRODUCT]:[SELLING PRICE]],2,FALSE)</f>
        <v>Category2</v>
      </c>
      <c r="I8525" s="3" t="str">
        <f>VLOOKUP(Table3[[#This Row],[PRODUCT ID]],Table1[[PRODUCT]:[SELLING PRICE]],3,FALSE)</f>
        <v>No</v>
      </c>
      <c r="J8525" s="16">
        <f ca="1">VLOOKUP(Table3[[#This Row],[PRODUCT ID]],Table1[[PRODUCT]:[SELLING PRICE]],4,FALSE)</f>
        <v>190</v>
      </c>
      <c r="K8525" s="16">
        <f ca="1">VLOOKUP(Table3[[#This Row],[PRODUCT ID]],Table1[[PRODUCT]:[SELLING PRICE]],5,FALSE)</f>
        <v>233.84629961139345</v>
      </c>
      <c r="L8525" s="16">
        <f ca="1">J8525*Table3[[#This Row],[QUANTITY]]</f>
        <v>1710</v>
      </c>
      <c r="M8525" s="16">
        <f ca="1">K8525*Table3[[#This Row],[QUANTITY]]*(1-Table3[[#This Row],[DISCOUNT %]])</f>
        <v>2035.8632037575233</v>
      </c>
      <c r="N8525" s="3">
        <f>DAY(Table3[[#This Row],[DATE]])</f>
        <v>3</v>
      </c>
      <c r="O8525" s="3" t="str">
        <f>TEXT(Table3[[#This Row],[DATE]],"mmm")</f>
        <v>May</v>
      </c>
      <c r="P8525" s="3">
        <f>YEAR(Table3[[#This Row],[DATE]])</f>
        <v>2044</v>
      </c>
    </row>
    <row r="8526" spans="1:16" x14ac:dyDescent="0.3">
      <c r="A8526" s="6">
        <v>52721</v>
      </c>
      <c r="B8526" s="7" t="s">
        <v>1185</v>
      </c>
      <c r="C8526" s="9">
        <f t="shared" ca="1" si="266"/>
        <v>3</v>
      </c>
      <c r="D8526" s="9" t="s">
        <v>2116</v>
      </c>
      <c r="E8526" s="9" t="s">
        <v>2116</v>
      </c>
      <c r="F8526" s="10">
        <f t="shared" ca="1" si="267"/>
        <v>7.9086464128458933E-2</v>
      </c>
      <c r="G8526" s="3" t="str">
        <f>VLOOKUP(Table3[[#This Row],[PRODUCT ID]],Table1[[PRODUCT]:[SELLING PRICE]],1,FALSE)</f>
        <v>Product133</v>
      </c>
      <c r="H8526" s="3" t="str">
        <f>VLOOKUP(Table3[[#This Row],[PRODUCT ID]],Table1[[PRODUCT]:[SELLING PRICE]],2,FALSE)</f>
        <v>Category3</v>
      </c>
      <c r="I8526" s="3" t="str">
        <f>VLOOKUP(Table3[[#This Row],[PRODUCT ID]],Table1[[PRODUCT]:[SELLING PRICE]],3,FALSE)</f>
        <v>Kg</v>
      </c>
      <c r="J8526" s="16">
        <f ca="1">VLOOKUP(Table3[[#This Row],[PRODUCT ID]],Table1[[PRODUCT]:[SELLING PRICE]],4,FALSE)</f>
        <v>152</v>
      </c>
      <c r="K8526" s="16">
        <f ca="1">VLOOKUP(Table3[[#This Row],[PRODUCT ID]],Table1[[PRODUCT]:[SELLING PRICE]],5,FALSE)</f>
        <v>279.61675222606192</v>
      </c>
      <c r="L8526" s="16">
        <f ca="1">J8526*Table3[[#This Row],[QUANTITY]]</f>
        <v>456</v>
      </c>
      <c r="M8526" s="16">
        <f ca="1">K8526*Table3[[#This Row],[QUANTITY]]*(1-Table3[[#This Row],[DISCOUNT %]])</f>
        <v>772.50855594425786</v>
      </c>
      <c r="N8526" s="3">
        <f>DAY(Table3[[#This Row],[DATE]])</f>
        <v>4</v>
      </c>
      <c r="O8526" s="3" t="str">
        <f>TEXT(Table3[[#This Row],[DATE]],"mmm")</f>
        <v>May</v>
      </c>
      <c r="P8526" s="3">
        <f>YEAR(Table3[[#This Row],[DATE]])</f>
        <v>2044</v>
      </c>
    </row>
    <row r="8527" spans="1:16" x14ac:dyDescent="0.3">
      <c r="A8527" s="6">
        <v>52722</v>
      </c>
      <c r="B8527" s="7" t="s">
        <v>1186</v>
      </c>
      <c r="C8527" s="9">
        <f t="shared" ca="1" si="266"/>
        <v>6</v>
      </c>
      <c r="D8527" s="9" t="s">
        <v>2116</v>
      </c>
      <c r="E8527" s="9" t="s">
        <v>2116</v>
      </c>
      <c r="F8527" s="10">
        <f t="shared" ca="1" si="267"/>
        <v>2.7035215718472162E-2</v>
      </c>
      <c r="G8527" s="3" t="str">
        <f>VLOOKUP(Table3[[#This Row],[PRODUCT ID]],Table1[[PRODUCT]:[SELLING PRICE]],1,FALSE)</f>
        <v>Product134</v>
      </c>
      <c r="H8527" s="3" t="str">
        <f>VLOOKUP(Table3[[#This Row],[PRODUCT ID]],Table1[[PRODUCT]:[SELLING PRICE]],2,FALSE)</f>
        <v>Category4</v>
      </c>
      <c r="I8527" s="3" t="str">
        <f>VLOOKUP(Table3[[#This Row],[PRODUCT ID]],Table1[[PRODUCT]:[SELLING PRICE]],3,FALSE)</f>
        <v>Kg</v>
      </c>
      <c r="J8527" s="16">
        <f ca="1">VLOOKUP(Table3[[#This Row],[PRODUCT ID]],Table1[[PRODUCT]:[SELLING PRICE]],4,FALSE)</f>
        <v>34</v>
      </c>
      <c r="K8527" s="16">
        <f ca="1">VLOOKUP(Table3[[#This Row],[PRODUCT ID]],Table1[[PRODUCT]:[SELLING PRICE]],5,FALSE)</f>
        <v>167.08002000215529</v>
      </c>
      <c r="L8527" s="16">
        <f ca="1">J8527*Table3[[#This Row],[QUANTITY]]</f>
        <v>204</v>
      </c>
      <c r="M8527" s="16">
        <f ca="1">K8527*Table3[[#This Row],[QUANTITY]]*(1-Table3[[#This Row],[DISCOUNT %]])</f>
        <v>975.37785371490236</v>
      </c>
      <c r="N8527" s="3">
        <f>DAY(Table3[[#This Row],[DATE]])</f>
        <v>5</v>
      </c>
      <c r="O8527" s="3" t="str">
        <f>TEXT(Table3[[#This Row],[DATE]],"mmm")</f>
        <v>May</v>
      </c>
      <c r="P8527" s="3">
        <f>YEAR(Table3[[#This Row],[DATE]])</f>
        <v>2044</v>
      </c>
    </row>
    <row r="8528" spans="1:16" x14ac:dyDescent="0.3">
      <c r="A8528" s="6">
        <v>52723</v>
      </c>
      <c r="B8528" s="7" t="s">
        <v>1187</v>
      </c>
      <c r="C8528" s="9">
        <f t="shared" ca="1" si="266"/>
        <v>2</v>
      </c>
      <c r="D8528" s="9" t="s">
        <v>2116</v>
      </c>
      <c r="E8528" s="9" t="s">
        <v>2116</v>
      </c>
      <c r="F8528" s="10">
        <f t="shared" ca="1" si="267"/>
        <v>2.7573638249814472E-2</v>
      </c>
      <c r="G8528" s="3" t="str">
        <f>VLOOKUP(Table3[[#This Row],[PRODUCT ID]],Table1[[PRODUCT]:[SELLING PRICE]],1,FALSE)</f>
        <v>Product135</v>
      </c>
      <c r="H8528" s="3" t="str">
        <f>VLOOKUP(Table3[[#This Row],[PRODUCT ID]],Table1[[PRODUCT]:[SELLING PRICE]],2,FALSE)</f>
        <v>Category5</v>
      </c>
      <c r="I8528" s="3" t="str">
        <f>VLOOKUP(Table3[[#This Row],[PRODUCT ID]],Table1[[PRODUCT]:[SELLING PRICE]],3,FALSE)</f>
        <v>Lt</v>
      </c>
      <c r="J8528" s="16">
        <f ca="1">VLOOKUP(Table3[[#This Row],[PRODUCT ID]],Table1[[PRODUCT]:[SELLING PRICE]],4,FALSE)</f>
        <v>81</v>
      </c>
      <c r="K8528" s="16">
        <f ca="1">VLOOKUP(Table3[[#This Row],[PRODUCT ID]],Table1[[PRODUCT]:[SELLING PRICE]],5,FALSE)</f>
        <v>82.298887539272499</v>
      </c>
      <c r="L8528" s="16">
        <f ca="1">J8528*Table3[[#This Row],[QUANTITY]]</f>
        <v>162</v>
      </c>
      <c r="M8528" s="16">
        <f ca="1">K8528*Table3[[#This Row],[QUANTITY]]*(1-Table3[[#This Row],[DISCOUNT %]])</f>
        <v>160.05921557180486</v>
      </c>
      <c r="N8528" s="3">
        <f>DAY(Table3[[#This Row],[DATE]])</f>
        <v>6</v>
      </c>
      <c r="O8528" s="3" t="str">
        <f>TEXT(Table3[[#This Row],[DATE]],"mmm")</f>
        <v>May</v>
      </c>
      <c r="P8528" s="3">
        <f>YEAR(Table3[[#This Row],[DATE]])</f>
        <v>2044</v>
      </c>
    </row>
    <row r="8529" spans="1:16" x14ac:dyDescent="0.3">
      <c r="A8529" s="6">
        <v>52724</v>
      </c>
      <c r="B8529" s="7" t="s">
        <v>1188</v>
      </c>
      <c r="C8529" s="9">
        <f t="shared" ca="1" si="266"/>
        <v>8</v>
      </c>
      <c r="D8529" s="9" t="s">
        <v>2116</v>
      </c>
      <c r="E8529" s="9" t="s">
        <v>2116</v>
      </c>
      <c r="F8529" s="10">
        <f t="shared" ca="1" si="267"/>
        <v>1.8977784381444731E-2</v>
      </c>
      <c r="G8529" s="3" t="str">
        <f>VLOOKUP(Table3[[#This Row],[PRODUCT ID]],Table1[[PRODUCT]:[SELLING PRICE]],1,FALSE)</f>
        <v>Product136</v>
      </c>
      <c r="H8529" s="3" t="str">
        <f>VLOOKUP(Table3[[#This Row],[PRODUCT ID]],Table1[[PRODUCT]:[SELLING PRICE]],2,FALSE)</f>
        <v>Category1</v>
      </c>
      <c r="I8529" s="3" t="str">
        <f>VLOOKUP(Table3[[#This Row],[PRODUCT ID]],Table1[[PRODUCT]:[SELLING PRICE]],3,FALSE)</f>
        <v>Kg</v>
      </c>
      <c r="J8529" s="16">
        <f ca="1">VLOOKUP(Table3[[#This Row],[PRODUCT ID]],Table1[[PRODUCT]:[SELLING PRICE]],4,FALSE)</f>
        <v>45</v>
      </c>
      <c r="K8529" s="16">
        <f ca="1">VLOOKUP(Table3[[#This Row],[PRODUCT ID]],Table1[[PRODUCT]:[SELLING PRICE]],5,FALSE)</f>
        <v>69.417313051563497</v>
      </c>
      <c r="L8529" s="16">
        <f ca="1">J8529*Table3[[#This Row],[QUANTITY]]</f>
        <v>360</v>
      </c>
      <c r="M8529" s="16">
        <f ca="1">K8529*Table3[[#This Row],[QUANTITY]]*(1-Table3[[#This Row],[DISCOUNT %]])</f>
        <v>544.79941001705345</v>
      </c>
      <c r="N8529" s="3">
        <f>DAY(Table3[[#This Row],[DATE]])</f>
        <v>7</v>
      </c>
      <c r="O8529" s="3" t="str">
        <f>TEXT(Table3[[#This Row],[DATE]],"mmm")</f>
        <v>May</v>
      </c>
      <c r="P8529" s="3">
        <f>YEAR(Table3[[#This Row],[DATE]])</f>
        <v>2044</v>
      </c>
    </row>
    <row r="8530" spans="1:16" x14ac:dyDescent="0.3">
      <c r="A8530" s="6">
        <v>52725</v>
      </c>
      <c r="B8530" s="7" t="s">
        <v>1189</v>
      </c>
      <c r="C8530" s="9">
        <f t="shared" ca="1" si="266"/>
        <v>3</v>
      </c>
      <c r="D8530" s="9" t="s">
        <v>2115</v>
      </c>
      <c r="E8530" s="9" t="s">
        <v>2118</v>
      </c>
      <c r="F8530" s="10">
        <f t="shared" ca="1" si="267"/>
        <v>2.1229099060287349E-2</v>
      </c>
      <c r="G8530" s="3" t="str">
        <f>VLOOKUP(Table3[[#This Row],[PRODUCT ID]],Table1[[PRODUCT]:[SELLING PRICE]],1,FALSE)</f>
        <v>Product137</v>
      </c>
      <c r="H8530" s="3" t="str">
        <f>VLOOKUP(Table3[[#This Row],[PRODUCT ID]],Table1[[PRODUCT]:[SELLING PRICE]],2,FALSE)</f>
        <v>Category2</v>
      </c>
      <c r="I8530" s="3" t="str">
        <f>VLOOKUP(Table3[[#This Row],[PRODUCT ID]],Table1[[PRODUCT]:[SELLING PRICE]],3,FALSE)</f>
        <v>Lt</v>
      </c>
      <c r="J8530" s="16">
        <f ca="1">VLOOKUP(Table3[[#This Row],[PRODUCT ID]],Table1[[PRODUCT]:[SELLING PRICE]],4,FALSE)</f>
        <v>194</v>
      </c>
      <c r="K8530" s="16">
        <f ca="1">VLOOKUP(Table3[[#This Row],[PRODUCT ID]],Table1[[PRODUCT]:[SELLING PRICE]],5,FALSE)</f>
        <v>65.463163133049676</v>
      </c>
      <c r="L8530" s="16">
        <f ca="1">J8530*Table3[[#This Row],[QUANTITY]]</f>
        <v>582</v>
      </c>
      <c r="M8530" s="16">
        <f ca="1">K8530*Table3[[#This Row],[QUANTITY]]*(1-Table3[[#This Row],[DISCOUNT %]])</f>
        <v>192.22031747429523</v>
      </c>
      <c r="N8530" s="3">
        <f>DAY(Table3[[#This Row],[DATE]])</f>
        <v>8</v>
      </c>
      <c r="O8530" s="3" t="str">
        <f>TEXT(Table3[[#This Row],[DATE]],"mmm")</f>
        <v>May</v>
      </c>
      <c r="P8530" s="3">
        <f>YEAR(Table3[[#This Row],[DATE]])</f>
        <v>2044</v>
      </c>
    </row>
    <row r="8531" spans="1:16" x14ac:dyDescent="0.3">
      <c r="A8531" s="6">
        <v>52726</v>
      </c>
      <c r="B8531" s="7" t="s">
        <v>1190</v>
      </c>
      <c r="C8531" s="9">
        <f t="shared" ca="1" si="266"/>
        <v>15</v>
      </c>
      <c r="D8531" s="9" t="s">
        <v>2116</v>
      </c>
      <c r="E8531" s="9" t="s">
        <v>2116</v>
      </c>
      <c r="F8531" s="10">
        <f t="shared" ca="1" si="267"/>
        <v>1.4602692747798752E-2</v>
      </c>
      <c r="G8531" s="3" t="str">
        <f>VLOOKUP(Table3[[#This Row],[PRODUCT ID]],Table1[[PRODUCT]:[SELLING PRICE]],1,FALSE)</f>
        <v>Product138</v>
      </c>
      <c r="H8531" s="3" t="str">
        <f>VLOOKUP(Table3[[#This Row],[PRODUCT ID]],Table1[[PRODUCT]:[SELLING PRICE]],2,FALSE)</f>
        <v>Category3</v>
      </c>
      <c r="I8531" s="3" t="str">
        <f>VLOOKUP(Table3[[#This Row],[PRODUCT ID]],Table1[[PRODUCT]:[SELLING PRICE]],3,FALSE)</f>
        <v>Ft</v>
      </c>
      <c r="J8531" s="16">
        <f ca="1">VLOOKUP(Table3[[#This Row],[PRODUCT ID]],Table1[[PRODUCT]:[SELLING PRICE]],4,FALSE)</f>
        <v>123</v>
      </c>
      <c r="K8531" s="16">
        <f ca="1">VLOOKUP(Table3[[#This Row],[PRODUCT ID]],Table1[[PRODUCT]:[SELLING PRICE]],5,FALSE)</f>
        <v>234.27560866009441</v>
      </c>
      <c r="L8531" s="16">
        <f ca="1">J8531*Table3[[#This Row],[QUANTITY]]</f>
        <v>1845</v>
      </c>
      <c r="M8531" s="16">
        <f ca="1">K8531*Table3[[#This Row],[QUANTITY]]*(1-Table3[[#This Row],[DISCOUNT %]])</f>
        <v>3462.8183089279123</v>
      </c>
      <c r="N8531" s="3">
        <f>DAY(Table3[[#This Row],[DATE]])</f>
        <v>9</v>
      </c>
      <c r="O8531" s="3" t="str">
        <f>TEXT(Table3[[#This Row],[DATE]],"mmm")</f>
        <v>May</v>
      </c>
      <c r="P8531" s="3">
        <f>YEAR(Table3[[#This Row],[DATE]])</f>
        <v>2044</v>
      </c>
    </row>
    <row r="8532" spans="1:16" x14ac:dyDescent="0.3">
      <c r="A8532" s="6">
        <v>52727</v>
      </c>
      <c r="B8532" s="7" t="s">
        <v>1191</v>
      </c>
      <c r="C8532" s="9">
        <f t="shared" ca="1" si="266"/>
        <v>1</v>
      </c>
      <c r="D8532" s="9" t="s">
        <v>2117</v>
      </c>
      <c r="E8532" s="9" t="s">
        <v>2116</v>
      </c>
      <c r="F8532" s="10">
        <f t="shared" ca="1" si="267"/>
        <v>1.4074760469312542E-2</v>
      </c>
      <c r="G8532" s="3" t="str">
        <f>VLOOKUP(Table3[[#This Row],[PRODUCT ID]],Table1[[PRODUCT]:[SELLING PRICE]],1,FALSE)</f>
        <v>Product139</v>
      </c>
      <c r="H8532" s="3" t="str">
        <f>VLOOKUP(Table3[[#This Row],[PRODUCT ID]],Table1[[PRODUCT]:[SELLING PRICE]],2,FALSE)</f>
        <v>Category4</v>
      </c>
      <c r="I8532" s="3" t="str">
        <f>VLOOKUP(Table3[[#This Row],[PRODUCT ID]],Table1[[PRODUCT]:[SELLING PRICE]],3,FALSE)</f>
        <v>Kg</v>
      </c>
      <c r="J8532" s="16">
        <f ca="1">VLOOKUP(Table3[[#This Row],[PRODUCT ID]],Table1[[PRODUCT]:[SELLING PRICE]],4,FALSE)</f>
        <v>38</v>
      </c>
      <c r="K8532" s="16">
        <f ca="1">VLOOKUP(Table3[[#This Row],[PRODUCT ID]],Table1[[PRODUCT]:[SELLING PRICE]],5,FALSE)</f>
        <v>68.602220747739821</v>
      </c>
      <c r="L8532" s="16">
        <f ca="1">J8532*Table3[[#This Row],[QUANTITY]]</f>
        <v>38</v>
      </c>
      <c r="M8532" s="16">
        <f ca="1">K8532*Table3[[#This Row],[QUANTITY]]*(1-Table3[[#This Row],[DISCOUNT %]])</f>
        <v>67.636660923052474</v>
      </c>
      <c r="N8532" s="3">
        <f>DAY(Table3[[#This Row],[DATE]])</f>
        <v>10</v>
      </c>
      <c r="O8532" s="3" t="str">
        <f>TEXT(Table3[[#This Row],[DATE]],"mmm")</f>
        <v>May</v>
      </c>
      <c r="P8532" s="3">
        <f>YEAR(Table3[[#This Row],[DATE]])</f>
        <v>2044</v>
      </c>
    </row>
    <row r="8533" spans="1:16" x14ac:dyDescent="0.3">
      <c r="A8533" s="6">
        <v>52728</v>
      </c>
      <c r="B8533" s="7" t="s">
        <v>1192</v>
      </c>
      <c r="C8533" s="9">
        <f t="shared" ca="1" si="266"/>
        <v>10</v>
      </c>
      <c r="D8533" s="9" t="s">
        <v>2115</v>
      </c>
      <c r="E8533" s="9" t="s">
        <v>2116</v>
      </c>
      <c r="F8533" s="10">
        <f t="shared" ca="1" si="267"/>
        <v>7.9758320769446597E-2</v>
      </c>
      <c r="G8533" s="3" t="str">
        <f>VLOOKUP(Table3[[#This Row],[PRODUCT ID]],Table1[[PRODUCT]:[SELLING PRICE]],1,FALSE)</f>
        <v>Product140</v>
      </c>
      <c r="H8533" s="3" t="str">
        <f>VLOOKUP(Table3[[#This Row],[PRODUCT ID]],Table1[[PRODUCT]:[SELLING PRICE]],2,FALSE)</f>
        <v>Category5</v>
      </c>
      <c r="I8533" s="3" t="str">
        <f>VLOOKUP(Table3[[#This Row],[PRODUCT ID]],Table1[[PRODUCT]:[SELLING PRICE]],3,FALSE)</f>
        <v>No</v>
      </c>
      <c r="J8533" s="16">
        <f ca="1">VLOOKUP(Table3[[#This Row],[PRODUCT ID]],Table1[[PRODUCT]:[SELLING PRICE]],4,FALSE)</f>
        <v>157</v>
      </c>
      <c r="K8533" s="16">
        <f ca="1">VLOOKUP(Table3[[#This Row],[PRODUCT ID]],Table1[[PRODUCT]:[SELLING PRICE]],5,FALSE)</f>
        <v>129.07993799781326</v>
      </c>
      <c r="L8533" s="16">
        <f ca="1">J8533*Table3[[#This Row],[QUANTITY]]</f>
        <v>1570</v>
      </c>
      <c r="M8533" s="16">
        <f ca="1">K8533*Table3[[#This Row],[QUANTITY]]*(1-Table3[[#This Row],[DISCOUNT %]])</f>
        <v>1187.8473889808338</v>
      </c>
      <c r="N8533" s="3">
        <f>DAY(Table3[[#This Row],[DATE]])</f>
        <v>11</v>
      </c>
      <c r="O8533" s="3" t="str">
        <f>TEXT(Table3[[#This Row],[DATE]],"mmm")</f>
        <v>May</v>
      </c>
      <c r="P8533" s="3">
        <f>YEAR(Table3[[#This Row],[DATE]])</f>
        <v>2044</v>
      </c>
    </row>
    <row r="8534" spans="1:16" x14ac:dyDescent="0.3">
      <c r="A8534" s="6">
        <v>52729</v>
      </c>
      <c r="B8534" s="7" t="s">
        <v>1193</v>
      </c>
      <c r="C8534" s="9">
        <f t="shared" ca="1" si="266"/>
        <v>11</v>
      </c>
      <c r="D8534" s="9" t="s">
        <v>2115</v>
      </c>
      <c r="E8534" s="9" t="s">
        <v>2116</v>
      </c>
      <c r="F8534" s="10">
        <f t="shared" ca="1" si="267"/>
        <v>9.2140937103127769E-3</v>
      </c>
      <c r="G8534" s="3" t="str">
        <f>VLOOKUP(Table3[[#This Row],[PRODUCT ID]],Table1[[PRODUCT]:[SELLING PRICE]],1,FALSE)</f>
        <v>Product141</v>
      </c>
      <c r="H8534" s="3" t="str">
        <f>VLOOKUP(Table3[[#This Row],[PRODUCT ID]],Table1[[PRODUCT]:[SELLING PRICE]],2,FALSE)</f>
        <v>Category1</v>
      </c>
      <c r="I8534" s="3" t="str">
        <f>VLOOKUP(Table3[[#This Row],[PRODUCT ID]],Table1[[PRODUCT]:[SELLING PRICE]],3,FALSE)</f>
        <v>No</v>
      </c>
      <c r="J8534" s="16">
        <f ca="1">VLOOKUP(Table3[[#This Row],[PRODUCT ID]],Table1[[PRODUCT]:[SELLING PRICE]],4,FALSE)</f>
        <v>190</v>
      </c>
      <c r="K8534" s="16">
        <f ca="1">VLOOKUP(Table3[[#This Row],[PRODUCT ID]],Table1[[PRODUCT]:[SELLING PRICE]],5,FALSE)</f>
        <v>110.43961054691424</v>
      </c>
      <c r="L8534" s="16">
        <f ca="1">J8534*Table3[[#This Row],[QUANTITY]]</f>
        <v>2090</v>
      </c>
      <c r="M8534" s="16">
        <f ca="1">K8534*Table3[[#This Row],[QUANTITY]]*(1-Table3[[#This Row],[DISCOUNT %]])</f>
        <v>1203.6421058860499</v>
      </c>
      <c r="N8534" s="3">
        <f>DAY(Table3[[#This Row],[DATE]])</f>
        <v>12</v>
      </c>
      <c r="O8534" s="3" t="str">
        <f>TEXT(Table3[[#This Row],[DATE]],"mmm")</f>
        <v>May</v>
      </c>
      <c r="P8534" s="3">
        <f>YEAR(Table3[[#This Row],[DATE]])</f>
        <v>2044</v>
      </c>
    </row>
    <row r="8535" spans="1:16" x14ac:dyDescent="0.3">
      <c r="A8535" s="6">
        <v>52730</v>
      </c>
      <c r="B8535" s="7" t="s">
        <v>1194</v>
      </c>
      <c r="C8535" s="9">
        <f t="shared" ca="1" si="266"/>
        <v>8</v>
      </c>
      <c r="D8535" s="9" t="s">
        <v>2115</v>
      </c>
      <c r="E8535" s="9" t="s">
        <v>2116</v>
      </c>
      <c r="F8535" s="10">
        <f t="shared" ca="1" si="267"/>
        <v>5.7476356553559343E-2</v>
      </c>
      <c r="G8535" s="3" t="str">
        <f>VLOOKUP(Table3[[#This Row],[PRODUCT ID]],Table1[[PRODUCT]:[SELLING PRICE]],1,FALSE)</f>
        <v>Product142</v>
      </c>
      <c r="H8535" s="3" t="str">
        <f>VLOOKUP(Table3[[#This Row],[PRODUCT ID]],Table1[[PRODUCT]:[SELLING PRICE]],2,FALSE)</f>
        <v>Category2</v>
      </c>
      <c r="I8535" s="3" t="str">
        <f>VLOOKUP(Table3[[#This Row],[PRODUCT ID]],Table1[[PRODUCT]:[SELLING PRICE]],3,FALSE)</f>
        <v>Ft</v>
      </c>
      <c r="J8535" s="16">
        <f ca="1">VLOOKUP(Table3[[#This Row],[PRODUCT ID]],Table1[[PRODUCT]:[SELLING PRICE]],4,FALSE)</f>
        <v>128</v>
      </c>
      <c r="K8535" s="16">
        <f ca="1">VLOOKUP(Table3[[#This Row],[PRODUCT ID]],Table1[[PRODUCT]:[SELLING PRICE]],5,FALSE)</f>
        <v>113.18603136474559</v>
      </c>
      <c r="L8535" s="16">
        <f ca="1">J8535*Table3[[#This Row],[QUANTITY]]</f>
        <v>1024</v>
      </c>
      <c r="M8535" s="16">
        <f ca="1">K8535*Table3[[#This Row],[QUANTITY]]*(1-Table3[[#This Row],[DISCOUNT %]])</f>
        <v>853.44408535314494</v>
      </c>
      <c r="N8535" s="3">
        <f>DAY(Table3[[#This Row],[DATE]])</f>
        <v>13</v>
      </c>
      <c r="O8535" s="3" t="str">
        <f>TEXT(Table3[[#This Row],[DATE]],"mmm")</f>
        <v>May</v>
      </c>
      <c r="P8535" s="3">
        <f>YEAR(Table3[[#This Row],[DATE]])</f>
        <v>2044</v>
      </c>
    </row>
    <row r="8536" spans="1:16" x14ac:dyDescent="0.3">
      <c r="A8536" s="6">
        <v>52731</v>
      </c>
      <c r="B8536" s="7" t="s">
        <v>1195</v>
      </c>
      <c r="C8536" s="9">
        <f t="shared" ca="1" si="266"/>
        <v>2</v>
      </c>
      <c r="D8536" s="9" t="s">
        <v>2116</v>
      </c>
      <c r="E8536" s="9" t="s">
        <v>2118</v>
      </c>
      <c r="F8536" s="10">
        <f t="shared" ca="1" si="267"/>
        <v>6.9079366507615245E-2</v>
      </c>
      <c r="G8536" s="3" t="str">
        <f>VLOOKUP(Table3[[#This Row],[PRODUCT ID]],Table1[[PRODUCT]:[SELLING PRICE]],1,FALSE)</f>
        <v>Product143</v>
      </c>
      <c r="H8536" s="3" t="str">
        <f>VLOOKUP(Table3[[#This Row],[PRODUCT ID]],Table1[[PRODUCT]:[SELLING PRICE]],2,FALSE)</f>
        <v>Category3</v>
      </c>
      <c r="I8536" s="3" t="str">
        <f>VLOOKUP(Table3[[#This Row],[PRODUCT ID]],Table1[[PRODUCT]:[SELLING PRICE]],3,FALSE)</f>
        <v>No</v>
      </c>
      <c r="J8536" s="16">
        <f ca="1">VLOOKUP(Table3[[#This Row],[PRODUCT ID]],Table1[[PRODUCT]:[SELLING PRICE]],4,FALSE)</f>
        <v>246</v>
      </c>
      <c r="K8536" s="16">
        <f ca="1">VLOOKUP(Table3[[#This Row],[PRODUCT ID]],Table1[[PRODUCT]:[SELLING PRICE]],5,FALSE)</f>
        <v>205.92883923101397</v>
      </c>
      <c r="L8536" s="16">
        <f ca="1">J8536*Table3[[#This Row],[QUANTITY]]</f>
        <v>492</v>
      </c>
      <c r="M8536" s="16">
        <f ca="1">K8536*Table3[[#This Row],[QUANTITY]]*(1-Table3[[#This Row],[DISCOUNT %]])</f>
        <v>383.40681094257394</v>
      </c>
      <c r="N8536" s="3">
        <f>DAY(Table3[[#This Row],[DATE]])</f>
        <v>14</v>
      </c>
      <c r="O8536" s="3" t="str">
        <f>TEXT(Table3[[#This Row],[DATE]],"mmm")</f>
        <v>May</v>
      </c>
      <c r="P8536" s="3">
        <f>YEAR(Table3[[#This Row],[DATE]])</f>
        <v>2044</v>
      </c>
    </row>
    <row r="8537" spans="1:16" x14ac:dyDescent="0.3">
      <c r="A8537" s="6">
        <v>52732</v>
      </c>
      <c r="B8537" s="7" t="s">
        <v>1196</v>
      </c>
      <c r="C8537" s="9">
        <f t="shared" ca="1" si="266"/>
        <v>5</v>
      </c>
      <c r="D8537" s="9" t="s">
        <v>2116</v>
      </c>
      <c r="E8537" s="9" t="s">
        <v>2118</v>
      </c>
      <c r="F8537" s="10">
        <f t="shared" ca="1" si="267"/>
        <v>7.5351998581435486E-3</v>
      </c>
      <c r="G8537" s="3" t="str">
        <f>VLOOKUP(Table3[[#This Row],[PRODUCT ID]],Table1[[PRODUCT]:[SELLING PRICE]],1,FALSE)</f>
        <v>Product144</v>
      </c>
      <c r="H8537" s="3" t="str">
        <f>VLOOKUP(Table3[[#This Row],[PRODUCT ID]],Table1[[PRODUCT]:[SELLING PRICE]],2,FALSE)</f>
        <v>Category4</v>
      </c>
      <c r="I8537" s="3" t="str">
        <f>VLOOKUP(Table3[[#This Row],[PRODUCT ID]],Table1[[PRODUCT]:[SELLING PRICE]],3,FALSE)</f>
        <v>Kg</v>
      </c>
      <c r="J8537" s="16">
        <f ca="1">VLOOKUP(Table3[[#This Row],[PRODUCT ID]],Table1[[PRODUCT]:[SELLING PRICE]],4,FALSE)</f>
        <v>76</v>
      </c>
      <c r="K8537" s="16">
        <f ca="1">VLOOKUP(Table3[[#This Row],[PRODUCT ID]],Table1[[PRODUCT]:[SELLING PRICE]],5,FALSE)</f>
        <v>127.34902887366559</v>
      </c>
      <c r="L8537" s="16">
        <f ca="1">J8537*Table3[[#This Row],[QUANTITY]]</f>
        <v>380</v>
      </c>
      <c r="M8537" s="16">
        <f ca="1">K8537*Table3[[#This Row],[QUANTITY]]*(1-Table3[[#This Row],[DISCOUNT %]])</f>
        <v>631.94714244681018</v>
      </c>
      <c r="N8537" s="3">
        <f>DAY(Table3[[#This Row],[DATE]])</f>
        <v>15</v>
      </c>
      <c r="O8537" s="3" t="str">
        <f>TEXT(Table3[[#This Row],[DATE]],"mmm")</f>
        <v>May</v>
      </c>
      <c r="P8537" s="3">
        <f>YEAR(Table3[[#This Row],[DATE]])</f>
        <v>2044</v>
      </c>
    </row>
    <row r="8538" spans="1:16" x14ac:dyDescent="0.3">
      <c r="A8538" s="6">
        <v>52733</v>
      </c>
      <c r="B8538" s="7" t="s">
        <v>1197</v>
      </c>
      <c r="C8538" s="9">
        <f t="shared" ca="1" si="266"/>
        <v>2</v>
      </c>
      <c r="D8538" s="9" t="s">
        <v>2116</v>
      </c>
      <c r="E8538" s="9" t="s">
        <v>2116</v>
      </c>
      <c r="F8538" s="10">
        <f t="shared" ca="1" si="267"/>
        <v>2.3581747781062826E-2</v>
      </c>
      <c r="G8538" s="3" t="str">
        <f>VLOOKUP(Table3[[#This Row],[PRODUCT ID]],Table1[[PRODUCT]:[SELLING PRICE]],1,FALSE)</f>
        <v>Product145</v>
      </c>
      <c r="H8538" s="3" t="str">
        <f>VLOOKUP(Table3[[#This Row],[PRODUCT ID]],Table1[[PRODUCT]:[SELLING PRICE]],2,FALSE)</f>
        <v>Category1</v>
      </c>
      <c r="I8538" s="3" t="str">
        <f>VLOOKUP(Table3[[#This Row],[PRODUCT ID]],Table1[[PRODUCT]:[SELLING PRICE]],3,FALSE)</f>
        <v>Kg</v>
      </c>
      <c r="J8538" s="16">
        <f ca="1">VLOOKUP(Table3[[#This Row],[PRODUCT ID]],Table1[[PRODUCT]:[SELLING PRICE]],4,FALSE)</f>
        <v>95</v>
      </c>
      <c r="K8538" s="16">
        <f ca="1">VLOOKUP(Table3[[#This Row],[PRODUCT ID]],Table1[[PRODUCT]:[SELLING PRICE]],5,FALSE)</f>
        <v>279.39583837237137</v>
      </c>
      <c r="L8538" s="16">
        <f ca="1">J8538*Table3[[#This Row],[QUANTITY]]</f>
        <v>190</v>
      </c>
      <c r="M8538" s="16">
        <f ca="1">K8538*Table3[[#This Row],[QUANTITY]]*(1-Table3[[#This Row],[DISCOUNT %]])</f>
        <v>545.61439236159106</v>
      </c>
      <c r="N8538" s="3">
        <f>DAY(Table3[[#This Row],[DATE]])</f>
        <v>16</v>
      </c>
      <c r="O8538" s="3" t="str">
        <f>TEXT(Table3[[#This Row],[DATE]],"mmm")</f>
        <v>May</v>
      </c>
      <c r="P8538" s="3">
        <f>YEAR(Table3[[#This Row],[DATE]])</f>
        <v>2044</v>
      </c>
    </row>
    <row r="8539" spans="1:16" x14ac:dyDescent="0.3">
      <c r="A8539" s="6">
        <v>52734</v>
      </c>
      <c r="B8539" s="7" t="s">
        <v>1198</v>
      </c>
      <c r="C8539" s="9">
        <f t="shared" ca="1" si="266"/>
        <v>14</v>
      </c>
      <c r="D8539" s="9" t="s">
        <v>2115</v>
      </c>
      <c r="E8539" s="9" t="s">
        <v>2116</v>
      </c>
      <c r="F8539" s="10">
        <f t="shared" ca="1" si="267"/>
        <v>3.0544797578079153E-2</v>
      </c>
      <c r="G8539" s="3" t="str">
        <f>VLOOKUP(Table3[[#This Row],[PRODUCT ID]],Table1[[PRODUCT]:[SELLING PRICE]],1,FALSE)</f>
        <v>Product146</v>
      </c>
      <c r="H8539" s="3" t="str">
        <f>VLOOKUP(Table3[[#This Row],[PRODUCT ID]],Table1[[PRODUCT]:[SELLING PRICE]],2,FALSE)</f>
        <v>Category2</v>
      </c>
      <c r="I8539" s="3" t="str">
        <f>VLOOKUP(Table3[[#This Row],[PRODUCT ID]],Table1[[PRODUCT]:[SELLING PRICE]],3,FALSE)</f>
        <v>Lt</v>
      </c>
      <c r="J8539" s="16">
        <f ca="1">VLOOKUP(Table3[[#This Row],[PRODUCT ID]],Table1[[PRODUCT]:[SELLING PRICE]],4,FALSE)</f>
        <v>229</v>
      </c>
      <c r="K8539" s="16">
        <f ca="1">VLOOKUP(Table3[[#This Row],[PRODUCT ID]],Table1[[PRODUCT]:[SELLING PRICE]],5,FALSE)</f>
        <v>182.10176848629297</v>
      </c>
      <c r="L8539" s="16">
        <f ca="1">J8539*Table3[[#This Row],[QUANTITY]]</f>
        <v>3206</v>
      </c>
      <c r="M8539" s="16">
        <f ca="1">K8539*Table3[[#This Row],[QUANTITY]]*(1-Table3[[#This Row],[DISCOUNT %]])</f>
        <v>2471.553095609765</v>
      </c>
      <c r="N8539" s="3">
        <f>DAY(Table3[[#This Row],[DATE]])</f>
        <v>17</v>
      </c>
      <c r="O8539" s="3" t="str">
        <f>TEXT(Table3[[#This Row],[DATE]],"mmm")</f>
        <v>May</v>
      </c>
      <c r="P8539" s="3">
        <f>YEAR(Table3[[#This Row],[DATE]])</f>
        <v>2044</v>
      </c>
    </row>
    <row r="8540" spans="1:16" x14ac:dyDescent="0.3">
      <c r="A8540" s="6">
        <v>52735</v>
      </c>
      <c r="B8540" s="7" t="s">
        <v>1199</v>
      </c>
      <c r="C8540" s="9">
        <f t="shared" ca="1" si="266"/>
        <v>9</v>
      </c>
      <c r="D8540" s="9" t="s">
        <v>2117</v>
      </c>
      <c r="E8540" s="9" t="s">
        <v>2116</v>
      </c>
      <c r="F8540" s="10">
        <f t="shared" ca="1" si="267"/>
        <v>1.5795811259440795E-2</v>
      </c>
      <c r="G8540" s="3" t="str">
        <f>VLOOKUP(Table3[[#This Row],[PRODUCT ID]],Table1[[PRODUCT]:[SELLING PRICE]],1,FALSE)</f>
        <v>Product147</v>
      </c>
      <c r="H8540" s="3" t="str">
        <f>VLOOKUP(Table3[[#This Row],[PRODUCT ID]],Table1[[PRODUCT]:[SELLING PRICE]],2,FALSE)</f>
        <v>Category3</v>
      </c>
      <c r="I8540" s="3" t="str">
        <f>VLOOKUP(Table3[[#This Row],[PRODUCT ID]],Table1[[PRODUCT]:[SELLING PRICE]],3,FALSE)</f>
        <v>Kg</v>
      </c>
      <c r="J8540" s="16">
        <f ca="1">VLOOKUP(Table3[[#This Row],[PRODUCT ID]],Table1[[PRODUCT]:[SELLING PRICE]],4,FALSE)</f>
        <v>137</v>
      </c>
      <c r="K8540" s="16">
        <f ca="1">VLOOKUP(Table3[[#This Row],[PRODUCT ID]],Table1[[PRODUCT]:[SELLING PRICE]],5,FALSE)</f>
        <v>251.90479071411522</v>
      </c>
      <c r="L8540" s="16">
        <f ca="1">J8540*Table3[[#This Row],[QUANTITY]]</f>
        <v>1233</v>
      </c>
      <c r="M8540" s="16">
        <f ca="1">K8540*Table3[[#This Row],[QUANTITY]]*(1-Table3[[#This Row],[DISCOUNT %]])</f>
        <v>2231.3317516618154</v>
      </c>
      <c r="N8540" s="3">
        <f>DAY(Table3[[#This Row],[DATE]])</f>
        <v>18</v>
      </c>
      <c r="O8540" s="3" t="str">
        <f>TEXT(Table3[[#This Row],[DATE]],"mmm")</f>
        <v>May</v>
      </c>
      <c r="P8540" s="3">
        <f>YEAR(Table3[[#This Row],[DATE]])</f>
        <v>2044</v>
      </c>
    </row>
    <row r="8541" spans="1:16" x14ac:dyDescent="0.3">
      <c r="A8541" s="6">
        <v>52736</v>
      </c>
      <c r="B8541" s="7" t="s">
        <v>1200</v>
      </c>
      <c r="C8541" s="9">
        <f t="shared" ca="1" si="266"/>
        <v>15</v>
      </c>
      <c r="D8541" s="9" t="s">
        <v>2117</v>
      </c>
      <c r="E8541" s="9" t="s">
        <v>2116</v>
      </c>
      <c r="F8541" s="10">
        <f t="shared" ca="1" si="267"/>
        <v>9.6533021159317181E-2</v>
      </c>
      <c r="G8541" s="3" t="str">
        <f>VLOOKUP(Table3[[#This Row],[PRODUCT ID]],Table1[[PRODUCT]:[SELLING PRICE]],1,FALSE)</f>
        <v>Product148</v>
      </c>
      <c r="H8541" s="3" t="str">
        <f>VLOOKUP(Table3[[#This Row],[PRODUCT ID]],Table1[[PRODUCT]:[SELLING PRICE]],2,FALSE)</f>
        <v>Category4</v>
      </c>
      <c r="I8541" s="3" t="str">
        <f>VLOOKUP(Table3[[#This Row],[PRODUCT ID]],Table1[[PRODUCT]:[SELLING PRICE]],3,FALSE)</f>
        <v>Lt</v>
      </c>
      <c r="J8541" s="16">
        <f ca="1">VLOOKUP(Table3[[#This Row],[PRODUCT ID]],Table1[[PRODUCT]:[SELLING PRICE]],4,FALSE)</f>
        <v>71</v>
      </c>
      <c r="K8541" s="16">
        <f ca="1">VLOOKUP(Table3[[#This Row],[PRODUCT ID]],Table1[[PRODUCT]:[SELLING PRICE]],5,FALSE)</f>
        <v>230.79212879190624</v>
      </c>
      <c r="L8541" s="16">
        <f ca="1">J8541*Table3[[#This Row],[QUANTITY]]</f>
        <v>1065</v>
      </c>
      <c r="M8541" s="16">
        <f ca="1">K8541*Table3[[#This Row],[QUANTITY]]*(1-Table3[[#This Row],[DISCOUNT %]])</f>
        <v>3127.6960100974993</v>
      </c>
      <c r="N8541" s="3">
        <f>DAY(Table3[[#This Row],[DATE]])</f>
        <v>19</v>
      </c>
      <c r="O8541" s="3" t="str">
        <f>TEXT(Table3[[#This Row],[DATE]],"mmm")</f>
        <v>May</v>
      </c>
      <c r="P8541" s="3">
        <f>YEAR(Table3[[#This Row],[DATE]])</f>
        <v>2044</v>
      </c>
    </row>
    <row r="8542" spans="1:16" x14ac:dyDescent="0.3">
      <c r="A8542" s="6">
        <v>52737</v>
      </c>
      <c r="B8542" s="7" t="s">
        <v>1201</v>
      </c>
      <c r="C8542" s="9">
        <f t="shared" ca="1" si="266"/>
        <v>2</v>
      </c>
      <c r="D8542" s="9" t="s">
        <v>2116</v>
      </c>
      <c r="E8542" s="9" t="s">
        <v>2118</v>
      </c>
      <c r="F8542" s="10">
        <f t="shared" ca="1" si="267"/>
        <v>8.313137038316451E-2</v>
      </c>
      <c r="G8542" s="3" t="str">
        <f>VLOOKUP(Table3[[#This Row],[PRODUCT ID]],Table1[[PRODUCT]:[SELLING PRICE]],1,FALSE)</f>
        <v>Product149</v>
      </c>
      <c r="H8542" s="3" t="str">
        <f>VLOOKUP(Table3[[#This Row],[PRODUCT ID]],Table1[[PRODUCT]:[SELLING PRICE]],2,FALSE)</f>
        <v>Category5</v>
      </c>
      <c r="I8542" s="3" t="str">
        <f>VLOOKUP(Table3[[#This Row],[PRODUCT ID]],Table1[[PRODUCT]:[SELLING PRICE]],3,FALSE)</f>
        <v>Ft</v>
      </c>
      <c r="J8542" s="16">
        <f ca="1">VLOOKUP(Table3[[#This Row],[PRODUCT ID]],Table1[[PRODUCT]:[SELLING PRICE]],4,FALSE)</f>
        <v>11</v>
      </c>
      <c r="K8542" s="16">
        <f ca="1">VLOOKUP(Table3[[#This Row],[PRODUCT ID]],Table1[[PRODUCT]:[SELLING PRICE]],5,FALSE)</f>
        <v>224.58559051606932</v>
      </c>
      <c r="L8542" s="16">
        <f ca="1">J8542*Table3[[#This Row],[QUANTITY]]</f>
        <v>22</v>
      </c>
      <c r="M8542" s="16">
        <f ca="1">K8542*Table3[[#This Row],[QUANTITY]]*(1-Table3[[#This Row],[DISCOUNT %]])</f>
        <v>411.83096521631245</v>
      </c>
      <c r="N8542" s="3">
        <f>DAY(Table3[[#This Row],[DATE]])</f>
        <v>20</v>
      </c>
      <c r="O8542" s="3" t="str">
        <f>TEXT(Table3[[#This Row],[DATE]],"mmm")</f>
        <v>May</v>
      </c>
      <c r="P8542" s="3">
        <f>YEAR(Table3[[#This Row],[DATE]])</f>
        <v>2044</v>
      </c>
    </row>
    <row r="8543" spans="1:16" x14ac:dyDescent="0.3">
      <c r="A8543" s="6">
        <v>52738</v>
      </c>
      <c r="B8543" s="7" t="s">
        <v>1202</v>
      </c>
      <c r="C8543" s="9">
        <f t="shared" ca="1" si="266"/>
        <v>2</v>
      </c>
      <c r="D8543" s="9" t="s">
        <v>2116</v>
      </c>
      <c r="E8543" s="9" t="s">
        <v>2116</v>
      </c>
      <c r="F8543" s="10">
        <f t="shared" ca="1" si="267"/>
        <v>6.1054603595354556E-2</v>
      </c>
      <c r="G8543" s="3" t="str">
        <f>VLOOKUP(Table3[[#This Row],[PRODUCT ID]],Table1[[PRODUCT]:[SELLING PRICE]],1,FALSE)</f>
        <v>Product150</v>
      </c>
      <c r="H8543" s="3" t="str">
        <f>VLOOKUP(Table3[[#This Row],[PRODUCT ID]],Table1[[PRODUCT]:[SELLING PRICE]],2,FALSE)</f>
        <v>Category1</v>
      </c>
      <c r="I8543" s="3" t="str">
        <f>VLOOKUP(Table3[[#This Row],[PRODUCT ID]],Table1[[PRODUCT]:[SELLING PRICE]],3,FALSE)</f>
        <v>Kg</v>
      </c>
      <c r="J8543" s="16">
        <f ca="1">VLOOKUP(Table3[[#This Row],[PRODUCT ID]],Table1[[PRODUCT]:[SELLING PRICE]],4,FALSE)</f>
        <v>166</v>
      </c>
      <c r="K8543" s="16">
        <f ca="1">VLOOKUP(Table3[[#This Row],[PRODUCT ID]],Table1[[PRODUCT]:[SELLING PRICE]],5,FALSE)</f>
        <v>118.13711122608287</v>
      </c>
      <c r="L8543" s="16">
        <f ca="1">J8543*Table3[[#This Row],[QUANTITY]]</f>
        <v>332</v>
      </c>
      <c r="M8543" s="16">
        <f ca="1">K8543*Table3[[#This Row],[QUANTITY]]*(1-Table3[[#This Row],[DISCOUNT %]])</f>
        <v>221.84859346054813</v>
      </c>
      <c r="N8543" s="3">
        <f>DAY(Table3[[#This Row],[DATE]])</f>
        <v>21</v>
      </c>
      <c r="O8543" s="3" t="str">
        <f>TEXT(Table3[[#This Row],[DATE]],"mmm")</f>
        <v>May</v>
      </c>
      <c r="P8543" s="3">
        <f>YEAR(Table3[[#This Row],[DATE]])</f>
        <v>2044</v>
      </c>
    </row>
    <row r="8544" spans="1:16" x14ac:dyDescent="0.3">
      <c r="A8544" s="6">
        <v>52739</v>
      </c>
      <c r="B8544" s="7" t="s">
        <v>1203</v>
      </c>
      <c r="C8544" s="9">
        <f t="shared" ca="1" si="266"/>
        <v>3</v>
      </c>
      <c r="D8544" s="9" t="s">
        <v>2116</v>
      </c>
      <c r="E8544" s="9" t="s">
        <v>2116</v>
      </c>
      <c r="F8544" s="10">
        <f t="shared" ca="1" si="267"/>
        <v>2.780975683125797E-2</v>
      </c>
      <c r="G8544" s="3" t="str">
        <f>VLOOKUP(Table3[[#This Row],[PRODUCT ID]],Table1[[PRODUCT]:[SELLING PRICE]],1,FALSE)</f>
        <v>Product151</v>
      </c>
      <c r="H8544" s="3" t="str">
        <f>VLOOKUP(Table3[[#This Row],[PRODUCT ID]],Table1[[PRODUCT]:[SELLING PRICE]],2,FALSE)</f>
        <v>Category2</v>
      </c>
      <c r="I8544" s="3" t="str">
        <f>VLOOKUP(Table3[[#This Row],[PRODUCT ID]],Table1[[PRODUCT]:[SELLING PRICE]],3,FALSE)</f>
        <v>No</v>
      </c>
      <c r="J8544" s="16">
        <f ca="1">VLOOKUP(Table3[[#This Row],[PRODUCT ID]],Table1[[PRODUCT]:[SELLING PRICE]],4,FALSE)</f>
        <v>223</v>
      </c>
      <c r="K8544" s="16">
        <f ca="1">VLOOKUP(Table3[[#This Row],[PRODUCT ID]],Table1[[PRODUCT]:[SELLING PRICE]],5,FALSE)</f>
        <v>119.89989618465519</v>
      </c>
      <c r="L8544" s="16">
        <f ca="1">J8544*Table3[[#This Row],[QUANTITY]]</f>
        <v>669</v>
      </c>
      <c r="M8544" s="16">
        <f ca="1">K8544*Table3[[#This Row],[QUANTITY]]*(1-Table3[[#This Row],[DISCOUNT %]])</f>
        <v>349.69652768300057</v>
      </c>
      <c r="N8544" s="3">
        <f>DAY(Table3[[#This Row],[DATE]])</f>
        <v>22</v>
      </c>
      <c r="O8544" s="3" t="str">
        <f>TEXT(Table3[[#This Row],[DATE]],"mmm")</f>
        <v>May</v>
      </c>
      <c r="P8544" s="3">
        <f>YEAR(Table3[[#This Row],[DATE]])</f>
        <v>2044</v>
      </c>
    </row>
    <row r="8545" spans="1:16" x14ac:dyDescent="0.3">
      <c r="A8545" s="6">
        <v>52740</v>
      </c>
      <c r="B8545" s="7" t="s">
        <v>1204</v>
      </c>
      <c r="C8545" s="9">
        <f t="shared" ca="1" si="266"/>
        <v>4</v>
      </c>
      <c r="D8545" s="9" t="s">
        <v>2116</v>
      </c>
      <c r="E8545" s="9" t="s">
        <v>2116</v>
      </c>
      <c r="F8545" s="10">
        <f t="shared" ca="1" si="267"/>
        <v>1.2616568849566434E-2</v>
      </c>
      <c r="G8545" s="3" t="str">
        <f>VLOOKUP(Table3[[#This Row],[PRODUCT ID]],Table1[[PRODUCT]:[SELLING PRICE]],1,FALSE)</f>
        <v>Product152</v>
      </c>
      <c r="H8545" s="3" t="str">
        <f>VLOOKUP(Table3[[#This Row],[PRODUCT ID]],Table1[[PRODUCT]:[SELLING PRICE]],2,FALSE)</f>
        <v>Category3</v>
      </c>
      <c r="I8545" s="3" t="str">
        <f>VLOOKUP(Table3[[#This Row],[PRODUCT ID]],Table1[[PRODUCT]:[SELLING PRICE]],3,FALSE)</f>
        <v>No</v>
      </c>
      <c r="J8545" s="16">
        <f ca="1">VLOOKUP(Table3[[#This Row],[PRODUCT ID]],Table1[[PRODUCT]:[SELLING PRICE]],4,FALSE)</f>
        <v>198</v>
      </c>
      <c r="K8545" s="16">
        <f ca="1">VLOOKUP(Table3[[#This Row],[PRODUCT ID]],Table1[[PRODUCT]:[SELLING PRICE]],5,FALSE)</f>
        <v>316.0691467716025</v>
      </c>
      <c r="L8545" s="16">
        <f ca="1">J8545*Table3[[#This Row],[QUANTITY]]</f>
        <v>792</v>
      </c>
      <c r="M8545" s="16">
        <f ca="1">K8545*Table3[[#This Row],[QUANTITY]]*(1-Table3[[#This Row],[DISCOUNT %]])</f>
        <v>1248.3257544805394</v>
      </c>
      <c r="N8545" s="3">
        <f>DAY(Table3[[#This Row],[DATE]])</f>
        <v>23</v>
      </c>
      <c r="O8545" s="3" t="str">
        <f>TEXT(Table3[[#This Row],[DATE]],"mmm")</f>
        <v>May</v>
      </c>
      <c r="P8545" s="3">
        <f>YEAR(Table3[[#This Row],[DATE]])</f>
        <v>2044</v>
      </c>
    </row>
    <row r="8546" spans="1:16" x14ac:dyDescent="0.3">
      <c r="A8546" s="6">
        <v>52741</v>
      </c>
      <c r="B8546" s="7" t="s">
        <v>1205</v>
      </c>
      <c r="C8546" s="9">
        <f t="shared" ca="1" si="266"/>
        <v>15</v>
      </c>
      <c r="D8546" s="9" t="s">
        <v>2115</v>
      </c>
      <c r="E8546" s="9" t="s">
        <v>2116</v>
      </c>
      <c r="F8546" s="10">
        <f t="shared" ca="1" si="267"/>
        <v>8.7146480573069132E-2</v>
      </c>
      <c r="G8546" s="3" t="str">
        <f>VLOOKUP(Table3[[#This Row],[PRODUCT ID]],Table1[[PRODUCT]:[SELLING PRICE]],1,FALSE)</f>
        <v>Product153</v>
      </c>
      <c r="H8546" s="3" t="str">
        <f>VLOOKUP(Table3[[#This Row],[PRODUCT ID]],Table1[[PRODUCT]:[SELLING PRICE]],2,FALSE)</f>
        <v>Category4</v>
      </c>
      <c r="I8546" s="3" t="str">
        <f>VLOOKUP(Table3[[#This Row],[PRODUCT ID]],Table1[[PRODUCT]:[SELLING PRICE]],3,FALSE)</f>
        <v>Ft</v>
      </c>
      <c r="J8546" s="16">
        <f ca="1">VLOOKUP(Table3[[#This Row],[PRODUCT ID]],Table1[[PRODUCT]:[SELLING PRICE]],4,FALSE)</f>
        <v>46</v>
      </c>
      <c r="K8546" s="16">
        <f ca="1">VLOOKUP(Table3[[#This Row],[PRODUCT ID]],Table1[[PRODUCT]:[SELLING PRICE]],5,FALSE)</f>
        <v>69.35037419325738</v>
      </c>
      <c r="L8546" s="16">
        <f ca="1">J8546*Table3[[#This Row],[QUANTITY]]</f>
        <v>690</v>
      </c>
      <c r="M8546" s="16">
        <f ca="1">K8546*Table3[[#This Row],[QUANTITY]]*(1-Table3[[#This Row],[DISCOUNT %]])</f>
        <v>949.60099733834409</v>
      </c>
      <c r="N8546" s="3">
        <f>DAY(Table3[[#This Row],[DATE]])</f>
        <v>24</v>
      </c>
      <c r="O8546" s="3" t="str">
        <f>TEXT(Table3[[#This Row],[DATE]],"mmm")</f>
        <v>May</v>
      </c>
      <c r="P8546" s="3">
        <f>YEAR(Table3[[#This Row],[DATE]])</f>
        <v>2044</v>
      </c>
    </row>
    <row r="8547" spans="1:16" x14ac:dyDescent="0.3">
      <c r="A8547" s="6">
        <v>52742</v>
      </c>
      <c r="B8547" s="7" t="s">
        <v>1206</v>
      </c>
      <c r="C8547" s="9">
        <f t="shared" ca="1" si="266"/>
        <v>12</v>
      </c>
      <c r="D8547" s="9" t="s">
        <v>2116</v>
      </c>
      <c r="E8547" s="9" t="s">
        <v>2116</v>
      </c>
      <c r="F8547" s="10">
        <f t="shared" ca="1" si="267"/>
        <v>9.5462447146734491E-2</v>
      </c>
      <c r="G8547" s="3" t="str">
        <f>VLOOKUP(Table3[[#This Row],[PRODUCT ID]],Table1[[PRODUCT]:[SELLING PRICE]],1,FALSE)</f>
        <v>Product154</v>
      </c>
      <c r="H8547" s="3" t="str">
        <f>VLOOKUP(Table3[[#This Row],[PRODUCT ID]],Table1[[PRODUCT]:[SELLING PRICE]],2,FALSE)</f>
        <v>Category5</v>
      </c>
      <c r="I8547" s="3" t="str">
        <f>VLOOKUP(Table3[[#This Row],[PRODUCT ID]],Table1[[PRODUCT]:[SELLING PRICE]],3,FALSE)</f>
        <v>No</v>
      </c>
      <c r="J8547" s="16">
        <f ca="1">VLOOKUP(Table3[[#This Row],[PRODUCT ID]],Table1[[PRODUCT]:[SELLING PRICE]],4,FALSE)</f>
        <v>243</v>
      </c>
      <c r="K8547" s="16">
        <f ca="1">VLOOKUP(Table3[[#This Row],[PRODUCT ID]],Table1[[PRODUCT]:[SELLING PRICE]],5,FALSE)</f>
        <v>111.4328336664578</v>
      </c>
      <c r="L8547" s="16">
        <f ca="1">J8547*Table3[[#This Row],[QUANTITY]]</f>
        <v>2916</v>
      </c>
      <c r="M8547" s="16">
        <f ca="1">K8547*Table3[[#This Row],[QUANTITY]]*(1-Table3[[#This Row],[DISCOUNT %]])</f>
        <v>1209.5421920659526</v>
      </c>
      <c r="N8547" s="3">
        <f>DAY(Table3[[#This Row],[DATE]])</f>
        <v>25</v>
      </c>
      <c r="O8547" s="3" t="str">
        <f>TEXT(Table3[[#This Row],[DATE]],"mmm")</f>
        <v>May</v>
      </c>
      <c r="P8547" s="3">
        <f>YEAR(Table3[[#This Row],[DATE]])</f>
        <v>2044</v>
      </c>
    </row>
    <row r="8548" spans="1:16" x14ac:dyDescent="0.3">
      <c r="A8548" s="6">
        <v>52743</v>
      </c>
      <c r="B8548" s="7" t="s">
        <v>1207</v>
      </c>
      <c r="C8548" s="9">
        <f t="shared" ca="1" si="266"/>
        <v>3</v>
      </c>
      <c r="D8548" s="9" t="s">
        <v>2117</v>
      </c>
      <c r="E8548" s="9" t="s">
        <v>2118</v>
      </c>
      <c r="F8548" s="10">
        <f t="shared" ca="1" si="267"/>
        <v>1.0748322471984451E-2</v>
      </c>
      <c r="G8548" s="3" t="str">
        <f>VLOOKUP(Table3[[#This Row],[PRODUCT ID]],Table1[[PRODUCT]:[SELLING PRICE]],1,FALSE)</f>
        <v>Product155</v>
      </c>
      <c r="H8548" s="3" t="str">
        <f>VLOOKUP(Table3[[#This Row],[PRODUCT ID]],Table1[[PRODUCT]:[SELLING PRICE]],2,FALSE)</f>
        <v>Category1</v>
      </c>
      <c r="I8548" s="3" t="str">
        <f>VLOOKUP(Table3[[#This Row],[PRODUCT ID]],Table1[[PRODUCT]:[SELLING PRICE]],3,FALSE)</f>
        <v>Kg</v>
      </c>
      <c r="J8548" s="16">
        <f ca="1">VLOOKUP(Table3[[#This Row],[PRODUCT ID]],Table1[[PRODUCT]:[SELLING PRICE]],4,FALSE)</f>
        <v>122</v>
      </c>
      <c r="K8548" s="16">
        <f ca="1">VLOOKUP(Table3[[#This Row],[PRODUCT ID]],Table1[[PRODUCT]:[SELLING PRICE]],5,FALSE)</f>
        <v>102.35599143253226</v>
      </c>
      <c r="L8548" s="16">
        <f ca="1">J8548*Table3[[#This Row],[QUANTITY]]</f>
        <v>366</v>
      </c>
      <c r="M8548" s="16">
        <f ca="1">K8548*Table3[[#This Row],[QUANTITY]]*(1-Table3[[#This Row],[DISCOUNT %]])</f>
        <v>303.76750868902718</v>
      </c>
      <c r="N8548" s="3">
        <f>DAY(Table3[[#This Row],[DATE]])</f>
        <v>26</v>
      </c>
      <c r="O8548" s="3" t="str">
        <f>TEXT(Table3[[#This Row],[DATE]],"mmm")</f>
        <v>May</v>
      </c>
      <c r="P8548" s="3">
        <f>YEAR(Table3[[#This Row],[DATE]])</f>
        <v>2044</v>
      </c>
    </row>
    <row r="8549" spans="1:16" x14ac:dyDescent="0.3">
      <c r="A8549" s="6">
        <v>52744</v>
      </c>
      <c r="B8549" s="7" t="s">
        <v>1208</v>
      </c>
      <c r="C8549" s="9">
        <f t="shared" ca="1" si="266"/>
        <v>15</v>
      </c>
      <c r="D8549" s="9" t="s">
        <v>2115</v>
      </c>
      <c r="E8549" s="9" t="s">
        <v>2118</v>
      </c>
      <c r="F8549" s="10">
        <f t="shared" ca="1" si="267"/>
        <v>9.3696300288850246E-2</v>
      </c>
      <c r="G8549" s="3" t="str">
        <f>VLOOKUP(Table3[[#This Row],[PRODUCT ID]],Table1[[PRODUCT]:[SELLING PRICE]],1,FALSE)</f>
        <v>Product156</v>
      </c>
      <c r="H8549" s="3" t="str">
        <f>VLOOKUP(Table3[[#This Row],[PRODUCT ID]],Table1[[PRODUCT]:[SELLING PRICE]],2,FALSE)</f>
        <v>Category2</v>
      </c>
      <c r="I8549" s="3" t="str">
        <f>VLOOKUP(Table3[[#This Row],[PRODUCT ID]],Table1[[PRODUCT]:[SELLING PRICE]],3,FALSE)</f>
        <v>Kg</v>
      </c>
      <c r="J8549" s="16">
        <f ca="1">VLOOKUP(Table3[[#This Row],[PRODUCT ID]],Table1[[PRODUCT]:[SELLING PRICE]],4,FALSE)</f>
        <v>172</v>
      </c>
      <c r="K8549" s="16">
        <f ca="1">VLOOKUP(Table3[[#This Row],[PRODUCT ID]],Table1[[PRODUCT]:[SELLING PRICE]],5,FALSE)</f>
        <v>181.18595923251249</v>
      </c>
      <c r="L8549" s="16">
        <f ca="1">J8549*Table3[[#This Row],[QUANTITY]]</f>
        <v>2580</v>
      </c>
      <c r="M8549" s="16">
        <f ca="1">K8549*Table3[[#This Row],[QUANTITY]]*(1-Table3[[#This Row],[DISCOUNT %]])</f>
        <v>2463.1425778220942</v>
      </c>
      <c r="N8549" s="3">
        <f>DAY(Table3[[#This Row],[DATE]])</f>
        <v>27</v>
      </c>
      <c r="O8549" s="3" t="str">
        <f>TEXT(Table3[[#This Row],[DATE]],"mmm")</f>
        <v>May</v>
      </c>
      <c r="P8549" s="3">
        <f>YEAR(Table3[[#This Row],[DATE]])</f>
        <v>2044</v>
      </c>
    </row>
    <row r="8550" spans="1:16" x14ac:dyDescent="0.3">
      <c r="A8550" s="6">
        <v>52745</v>
      </c>
      <c r="B8550" s="7" t="s">
        <v>1209</v>
      </c>
      <c r="C8550" s="9">
        <f t="shared" ca="1" si="266"/>
        <v>9</v>
      </c>
      <c r="D8550" s="9" t="s">
        <v>2115</v>
      </c>
      <c r="E8550" s="9" t="s">
        <v>2116</v>
      </c>
      <c r="F8550" s="10">
        <f t="shared" ca="1" si="267"/>
        <v>8.1092796438238482E-2</v>
      </c>
      <c r="G8550" s="3" t="str">
        <f>VLOOKUP(Table3[[#This Row],[PRODUCT ID]],Table1[[PRODUCT]:[SELLING PRICE]],1,FALSE)</f>
        <v>Product157</v>
      </c>
      <c r="H8550" s="3" t="str">
        <f>VLOOKUP(Table3[[#This Row],[PRODUCT ID]],Table1[[PRODUCT]:[SELLING PRICE]],2,FALSE)</f>
        <v>Category3</v>
      </c>
      <c r="I8550" s="3" t="str">
        <f>VLOOKUP(Table3[[#This Row],[PRODUCT ID]],Table1[[PRODUCT]:[SELLING PRICE]],3,FALSE)</f>
        <v>Lt</v>
      </c>
      <c r="J8550" s="16">
        <f ca="1">VLOOKUP(Table3[[#This Row],[PRODUCT ID]],Table1[[PRODUCT]:[SELLING PRICE]],4,FALSE)</f>
        <v>169</v>
      </c>
      <c r="K8550" s="16">
        <f ca="1">VLOOKUP(Table3[[#This Row],[PRODUCT ID]],Table1[[PRODUCT]:[SELLING PRICE]],5,FALSE)</f>
        <v>228.27838564983429</v>
      </c>
      <c r="L8550" s="16">
        <f ca="1">J8550*Table3[[#This Row],[QUANTITY]]</f>
        <v>1521</v>
      </c>
      <c r="M8550" s="16">
        <f ca="1">K8550*Table3[[#This Row],[QUANTITY]]*(1-Table3[[#This Row],[DISCOUNT %]])</f>
        <v>1887.8998769197431</v>
      </c>
      <c r="N8550" s="3">
        <f>DAY(Table3[[#This Row],[DATE]])</f>
        <v>28</v>
      </c>
      <c r="O8550" s="3" t="str">
        <f>TEXT(Table3[[#This Row],[DATE]],"mmm")</f>
        <v>May</v>
      </c>
      <c r="P8550" s="3">
        <f>YEAR(Table3[[#This Row],[DATE]])</f>
        <v>2044</v>
      </c>
    </row>
    <row r="8551" spans="1:16" x14ac:dyDescent="0.3">
      <c r="A8551" s="6">
        <v>52746</v>
      </c>
      <c r="B8551" s="7" t="s">
        <v>1210</v>
      </c>
      <c r="C8551" s="9">
        <f t="shared" ca="1" si="266"/>
        <v>7</v>
      </c>
      <c r="D8551" s="9" t="s">
        <v>2115</v>
      </c>
      <c r="E8551" s="9" t="s">
        <v>2116</v>
      </c>
      <c r="F8551" s="10">
        <f t="shared" ca="1" si="267"/>
        <v>1.1857034504907405E-2</v>
      </c>
      <c r="G8551" s="3" t="str">
        <f>VLOOKUP(Table3[[#This Row],[PRODUCT ID]],Table1[[PRODUCT]:[SELLING PRICE]],1,FALSE)</f>
        <v>Product158</v>
      </c>
      <c r="H8551" s="3" t="str">
        <f>VLOOKUP(Table3[[#This Row],[PRODUCT ID]],Table1[[PRODUCT]:[SELLING PRICE]],2,FALSE)</f>
        <v>Category4</v>
      </c>
      <c r="I8551" s="3" t="str">
        <f>VLOOKUP(Table3[[#This Row],[PRODUCT ID]],Table1[[PRODUCT]:[SELLING PRICE]],3,FALSE)</f>
        <v>Kg</v>
      </c>
      <c r="J8551" s="16">
        <f ca="1">VLOOKUP(Table3[[#This Row],[PRODUCT ID]],Table1[[PRODUCT]:[SELLING PRICE]],4,FALSE)</f>
        <v>122</v>
      </c>
      <c r="K8551" s="16">
        <f ca="1">VLOOKUP(Table3[[#This Row],[PRODUCT ID]],Table1[[PRODUCT]:[SELLING PRICE]],5,FALSE)</f>
        <v>120.63071173025752</v>
      </c>
      <c r="L8551" s="16">
        <f ca="1">J8551*Table3[[#This Row],[QUANTITY]]</f>
        <v>854</v>
      </c>
      <c r="M8551" s="16">
        <f ca="1">K8551*Table3[[#This Row],[QUANTITY]]*(1-Table3[[#This Row],[DISCOUNT %]])</f>
        <v>834.40272453244222</v>
      </c>
      <c r="N8551" s="3">
        <f>DAY(Table3[[#This Row],[DATE]])</f>
        <v>29</v>
      </c>
      <c r="O8551" s="3" t="str">
        <f>TEXT(Table3[[#This Row],[DATE]],"mmm")</f>
        <v>May</v>
      </c>
      <c r="P8551" s="3">
        <f>YEAR(Table3[[#This Row],[DATE]])</f>
        <v>2044</v>
      </c>
    </row>
    <row r="8552" spans="1:16" x14ac:dyDescent="0.3">
      <c r="A8552" s="6">
        <v>52747</v>
      </c>
      <c r="B8552" s="7" t="s">
        <v>1211</v>
      </c>
      <c r="C8552" s="9">
        <f t="shared" ca="1" si="266"/>
        <v>2</v>
      </c>
      <c r="D8552" s="9" t="s">
        <v>2116</v>
      </c>
      <c r="E8552" s="9" t="s">
        <v>2116</v>
      </c>
      <c r="F8552" s="10">
        <f t="shared" ca="1" si="267"/>
        <v>7.3561311421927761E-2</v>
      </c>
      <c r="G8552" s="3" t="str">
        <f>VLOOKUP(Table3[[#This Row],[PRODUCT ID]],Table1[[PRODUCT]:[SELLING PRICE]],1,FALSE)</f>
        <v>Product159</v>
      </c>
      <c r="H8552" s="3" t="str">
        <f>VLOOKUP(Table3[[#This Row],[PRODUCT ID]],Table1[[PRODUCT]:[SELLING PRICE]],2,FALSE)</f>
        <v>Category5</v>
      </c>
      <c r="I8552" s="3" t="str">
        <f>VLOOKUP(Table3[[#This Row],[PRODUCT ID]],Table1[[PRODUCT]:[SELLING PRICE]],3,FALSE)</f>
        <v>Lt</v>
      </c>
      <c r="J8552" s="16">
        <f ca="1">VLOOKUP(Table3[[#This Row],[PRODUCT ID]],Table1[[PRODUCT]:[SELLING PRICE]],4,FALSE)</f>
        <v>181</v>
      </c>
      <c r="K8552" s="16">
        <f ca="1">VLOOKUP(Table3[[#This Row],[PRODUCT ID]],Table1[[PRODUCT]:[SELLING PRICE]],5,FALSE)</f>
        <v>224.85202397913551</v>
      </c>
      <c r="L8552" s="16">
        <f ca="1">J8552*Table3[[#This Row],[QUANTITY]]</f>
        <v>362</v>
      </c>
      <c r="M8552" s="16">
        <f ca="1">K8552*Table3[[#This Row],[QUANTITY]]*(1-Table3[[#This Row],[DISCOUNT %]])</f>
        <v>416.62322843871107</v>
      </c>
      <c r="N8552" s="3">
        <f>DAY(Table3[[#This Row],[DATE]])</f>
        <v>30</v>
      </c>
      <c r="O8552" s="3" t="str">
        <f>TEXT(Table3[[#This Row],[DATE]],"mmm")</f>
        <v>May</v>
      </c>
      <c r="P8552" s="3">
        <f>YEAR(Table3[[#This Row],[DATE]])</f>
        <v>2044</v>
      </c>
    </row>
    <row r="8553" spans="1:16" x14ac:dyDescent="0.3">
      <c r="A8553" s="6">
        <v>52748</v>
      </c>
      <c r="B8553" s="7" t="s">
        <v>1212</v>
      </c>
      <c r="C8553" s="9">
        <f t="shared" ca="1" si="266"/>
        <v>5</v>
      </c>
      <c r="D8553" s="9" t="s">
        <v>2116</v>
      </c>
      <c r="E8553" s="9" t="s">
        <v>2116</v>
      </c>
      <c r="F8553" s="10">
        <f t="shared" ca="1" si="267"/>
        <v>3.7922764219541785E-2</v>
      </c>
      <c r="G8553" s="3" t="str">
        <f>VLOOKUP(Table3[[#This Row],[PRODUCT ID]],Table1[[PRODUCT]:[SELLING PRICE]],1,FALSE)</f>
        <v>Product160</v>
      </c>
      <c r="H8553" s="3" t="str">
        <f>VLOOKUP(Table3[[#This Row],[PRODUCT ID]],Table1[[PRODUCT]:[SELLING PRICE]],2,FALSE)</f>
        <v>Category1</v>
      </c>
      <c r="I8553" s="3" t="str">
        <f>VLOOKUP(Table3[[#This Row],[PRODUCT ID]],Table1[[PRODUCT]:[SELLING PRICE]],3,FALSE)</f>
        <v>Ft</v>
      </c>
      <c r="J8553" s="16">
        <f ca="1">VLOOKUP(Table3[[#This Row],[PRODUCT ID]],Table1[[PRODUCT]:[SELLING PRICE]],4,FALSE)</f>
        <v>46</v>
      </c>
      <c r="K8553" s="16">
        <f ca="1">VLOOKUP(Table3[[#This Row],[PRODUCT ID]],Table1[[PRODUCT]:[SELLING PRICE]],5,FALSE)</f>
        <v>305.96848936140185</v>
      </c>
      <c r="L8553" s="16">
        <f ca="1">J8553*Table3[[#This Row],[QUANTITY]]</f>
        <v>230</v>
      </c>
      <c r="M8553" s="16">
        <f ca="1">K8553*Table3[[#This Row],[QUANTITY]]*(1-Table3[[#This Row],[DISCOUNT %]])</f>
        <v>1471.8265924037003</v>
      </c>
      <c r="N8553" s="3">
        <f>DAY(Table3[[#This Row],[DATE]])</f>
        <v>31</v>
      </c>
      <c r="O8553" s="3" t="str">
        <f>TEXT(Table3[[#This Row],[DATE]],"mmm")</f>
        <v>May</v>
      </c>
      <c r="P8553" s="3">
        <f>YEAR(Table3[[#This Row],[DATE]])</f>
        <v>2044</v>
      </c>
    </row>
    <row r="8554" spans="1:16" x14ac:dyDescent="0.3">
      <c r="A8554" s="6">
        <v>52749</v>
      </c>
      <c r="B8554" s="7" t="s">
        <v>1213</v>
      </c>
      <c r="C8554" s="9">
        <f t="shared" ca="1" si="266"/>
        <v>15</v>
      </c>
      <c r="D8554" s="9" t="s">
        <v>2116</v>
      </c>
      <c r="E8554" s="9" t="s">
        <v>2118</v>
      </c>
      <c r="F8554" s="10">
        <f t="shared" ca="1" si="267"/>
        <v>3.2633932770069464E-2</v>
      </c>
      <c r="G8554" s="3" t="str">
        <f>VLOOKUP(Table3[[#This Row],[PRODUCT ID]],Table1[[PRODUCT]:[SELLING PRICE]],1,FALSE)</f>
        <v>Product161</v>
      </c>
      <c r="H8554" s="3" t="str">
        <f>VLOOKUP(Table3[[#This Row],[PRODUCT ID]],Table1[[PRODUCT]:[SELLING PRICE]],2,FALSE)</f>
        <v>Category2</v>
      </c>
      <c r="I8554" s="3" t="str">
        <f>VLOOKUP(Table3[[#This Row],[PRODUCT ID]],Table1[[PRODUCT]:[SELLING PRICE]],3,FALSE)</f>
        <v>Kg</v>
      </c>
      <c r="J8554" s="16">
        <f ca="1">VLOOKUP(Table3[[#This Row],[PRODUCT ID]],Table1[[PRODUCT]:[SELLING PRICE]],4,FALSE)</f>
        <v>14</v>
      </c>
      <c r="K8554" s="16">
        <f ca="1">VLOOKUP(Table3[[#This Row],[PRODUCT ID]],Table1[[PRODUCT]:[SELLING PRICE]],5,FALSE)</f>
        <v>23.372483923627669</v>
      </c>
      <c r="L8554" s="16">
        <f ca="1">J8554*Table3[[#This Row],[QUANTITY]]</f>
        <v>210</v>
      </c>
      <c r="M8554" s="16">
        <f ca="1">K8554*Table3[[#This Row],[QUANTITY]]*(1-Table3[[#This Row],[DISCOUNT %]])</f>
        <v>339.14621781891714</v>
      </c>
      <c r="N8554" s="3">
        <f>DAY(Table3[[#This Row],[DATE]])</f>
        <v>1</v>
      </c>
      <c r="O8554" s="3" t="str">
        <f>TEXT(Table3[[#This Row],[DATE]],"mmm")</f>
        <v>Jun</v>
      </c>
      <c r="P8554" s="3">
        <f>YEAR(Table3[[#This Row],[DATE]])</f>
        <v>2044</v>
      </c>
    </row>
    <row r="8555" spans="1:16" x14ac:dyDescent="0.3">
      <c r="A8555" s="6">
        <v>52750</v>
      </c>
      <c r="B8555" s="7" t="s">
        <v>1214</v>
      </c>
      <c r="C8555" s="9">
        <f t="shared" ca="1" si="266"/>
        <v>6</v>
      </c>
      <c r="D8555" s="9" t="s">
        <v>2115</v>
      </c>
      <c r="E8555" s="9" t="s">
        <v>2116</v>
      </c>
      <c r="F8555" s="10">
        <f t="shared" ca="1" si="267"/>
        <v>9.2968357806882881E-2</v>
      </c>
      <c r="G8555" s="3" t="str">
        <f>VLOOKUP(Table3[[#This Row],[PRODUCT ID]],Table1[[PRODUCT]:[SELLING PRICE]],1,FALSE)</f>
        <v>Product162</v>
      </c>
      <c r="H8555" s="3" t="str">
        <f>VLOOKUP(Table3[[#This Row],[PRODUCT ID]],Table1[[PRODUCT]:[SELLING PRICE]],2,FALSE)</f>
        <v>Category3</v>
      </c>
      <c r="I8555" s="3" t="str">
        <f>VLOOKUP(Table3[[#This Row],[PRODUCT ID]],Table1[[PRODUCT]:[SELLING PRICE]],3,FALSE)</f>
        <v>No</v>
      </c>
      <c r="J8555" s="16">
        <f ca="1">VLOOKUP(Table3[[#This Row],[PRODUCT ID]],Table1[[PRODUCT]:[SELLING PRICE]],4,FALSE)</f>
        <v>243</v>
      </c>
      <c r="K8555" s="16">
        <f ca="1">VLOOKUP(Table3[[#This Row],[PRODUCT ID]],Table1[[PRODUCT]:[SELLING PRICE]],5,FALSE)</f>
        <v>132.86963826107706</v>
      </c>
      <c r="L8555" s="16">
        <f ca="1">J8555*Table3[[#This Row],[QUANTITY]]</f>
        <v>1458</v>
      </c>
      <c r="M8555" s="16">
        <f ca="1">K8555*Table3[[#This Row],[QUANTITY]]*(1-Table3[[#This Row],[DISCOUNT %]])</f>
        <v>723.10179713730088</v>
      </c>
      <c r="N8555" s="3">
        <f>DAY(Table3[[#This Row],[DATE]])</f>
        <v>2</v>
      </c>
      <c r="O8555" s="3" t="str">
        <f>TEXT(Table3[[#This Row],[DATE]],"mmm")</f>
        <v>Jun</v>
      </c>
      <c r="P8555" s="3">
        <f>YEAR(Table3[[#This Row],[DATE]])</f>
        <v>2044</v>
      </c>
    </row>
    <row r="8556" spans="1:16" x14ac:dyDescent="0.3">
      <c r="A8556" s="6">
        <v>52751</v>
      </c>
      <c r="B8556" s="7" t="s">
        <v>1215</v>
      </c>
      <c r="C8556" s="9">
        <f t="shared" ca="1" si="266"/>
        <v>3</v>
      </c>
      <c r="D8556" s="9" t="s">
        <v>2117</v>
      </c>
      <c r="E8556" s="9" t="s">
        <v>2116</v>
      </c>
      <c r="F8556" s="10">
        <f t="shared" ca="1" si="267"/>
        <v>4.0605066072384045E-2</v>
      </c>
      <c r="G8556" s="3" t="str">
        <f>VLOOKUP(Table3[[#This Row],[PRODUCT ID]],Table1[[PRODUCT]:[SELLING PRICE]],1,FALSE)</f>
        <v>Product163</v>
      </c>
      <c r="H8556" s="3" t="str">
        <f>VLOOKUP(Table3[[#This Row],[PRODUCT ID]],Table1[[PRODUCT]:[SELLING PRICE]],2,FALSE)</f>
        <v>Category4</v>
      </c>
      <c r="I8556" s="3" t="str">
        <f>VLOOKUP(Table3[[#This Row],[PRODUCT ID]],Table1[[PRODUCT]:[SELLING PRICE]],3,FALSE)</f>
        <v>No</v>
      </c>
      <c r="J8556" s="16">
        <f ca="1">VLOOKUP(Table3[[#This Row],[PRODUCT ID]],Table1[[PRODUCT]:[SELLING PRICE]],4,FALSE)</f>
        <v>12</v>
      </c>
      <c r="K8556" s="16">
        <f ca="1">VLOOKUP(Table3[[#This Row],[PRODUCT ID]],Table1[[PRODUCT]:[SELLING PRICE]],5,FALSE)</f>
        <v>74.148384000621022</v>
      </c>
      <c r="L8556" s="16">
        <f ca="1">J8556*Table3[[#This Row],[QUANTITY]]</f>
        <v>36</v>
      </c>
      <c r="M8556" s="16">
        <f ca="1">K8556*Table3[[#This Row],[QUANTITY]]*(1-Table3[[#This Row],[DISCOUNT %]])</f>
        <v>213.41275190734589</v>
      </c>
      <c r="N8556" s="3">
        <f>DAY(Table3[[#This Row],[DATE]])</f>
        <v>3</v>
      </c>
      <c r="O8556" s="3" t="str">
        <f>TEXT(Table3[[#This Row],[DATE]],"mmm")</f>
        <v>Jun</v>
      </c>
      <c r="P8556" s="3">
        <f>YEAR(Table3[[#This Row],[DATE]])</f>
        <v>2044</v>
      </c>
    </row>
    <row r="8557" spans="1:16" x14ac:dyDescent="0.3">
      <c r="A8557" s="6">
        <v>52752</v>
      </c>
      <c r="B8557" s="7" t="s">
        <v>1216</v>
      </c>
      <c r="C8557" s="9">
        <f t="shared" ca="1" si="266"/>
        <v>4</v>
      </c>
      <c r="D8557" s="9" t="s">
        <v>2117</v>
      </c>
      <c r="E8557" s="9" t="s">
        <v>2116</v>
      </c>
      <c r="F8557" s="10">
        <f t="shared" ca="1" si="267"/>
        <v>4.6849367576898338E-2</v>
      </c>
      <c r="G8557" s="3" t="str">
        <f>VLOOKUP(Table3[[#This Row],[PRODUCT ID]],Table1[[PRODUCT]:[SELLING PRICE]],1,FALSE)</f>
        <v>Product164</v>
      </c>
      <c r="H8557" s="3" t="str">
        <f>VLOOKUP(Table3[[#This Row],[PRODUCT ID]],Table1[[PRODUCT]:[SELLING PRICE]],2,FALSE)</f>
        <v>Category5</v>
      </c>
      <c r="I8557" s="3" t="str">
        <f>VLOOKUP(Table3[[#This Row],[PRODUCT ID]],Table1[[PRODUCT]:[SELLING PRICE]],3,FALSE)</f>
        <v>Ft</v>
      </c>
      <c r="J8557" s="16">
        <f ca="1">VLOOKUP(Table3[[#This Row],[PRODUCT ID]],Table1[[PRODUCT]:[SELLING PRICE]],4,FALSE)</f>
        <v>184</v>
      </c>
      <c r="K8557" s="16">
        <f ca="1">VLOOKUP(Table3[[#This Row],[PRODUCT ID]],Table1[[PRODUCT]:[SELLING PRICE]],5,FALSE)</f>
        <v>37.965781444854478</v>
      </c>
      <c r="L8557" s="16">
        <f ca="1">J8557*Table3[[#This Row],[QUANTITY]]</f>
        <v>736</v>
      </c>
      <c r="M8557" s="16">
        <f ca="1">K8557*Table3[[#This Row],[QUANTITY]]*(1-Table3[[#This Row],[DISCOUNT %]])</f>
        <v>144.74843437840121</v>
      </c>
      <c r="N8557" s="3">
        <f>DAY(Table3[[#This Row],[DATE]])</f>
        <v>4</v>
      </c>
      <c r="O8557" s="3" t="str">
        <f>TEXT(Table3[[#This Row],[DATE]],"mmm")</f>
        <v>Jun</v>
      </c>
      <c r="P8557" s="3">
        <f>YEAR(Table3[[#This Row],[DATE]])</f>
        <v>2044</v>
      </c>
    </row>
    <row r="8558" spans="1:16" x14ac:dyDescent="0.3">
      <c r="A8558" s="6">
        <v>52753</v>
      </c>
      <c r="B8558" s="7" t="s">
        <v>1217</v>
      </c>
      <c r="C8558" s="9">
        <f t="shared" ca="1" si="266"/>
        <v>14</v>
      </c>
      <c r="D8558" s="9" t="s">
        <v>2116</v>
      </c>
      <c r="E8558" s="9" t="s">
        <v>2116</v>
      </c>
      <c r="F8558" s="10">
        <f t="shared" ca="1" si="267"/>
        <v>3.2724692859750458E-2</v>
      </c>
      <c r="G8558" s="3" t="str">
        <f>VLOOKUP(Table3[[#This Row],[PRODUCT ID]],Table1[[PRODUCT]:[SELLING PRICE]],1,FALSE)</f>
        <v>Product165</v>
      </c>
      <c r="H8558" s="3" t="str">
        <f>VLOOKUP(Table3[[#This Row],[PRODUCT ID]],Table1[[PRODUCT]:[SELLING PRICE]],2,FALSE)</f>
        <v>Category1</v>
      </c>
      <c r="I8558" s="3" t="str">
        <f>VLOOKUP(Table3[[#This Row],[PRODUCT ID]],Table1[[PRODUCT]:[SELLING PRICE]],3,FALSE)</f>
        <v>No</v>
      </c>
      <c r="J8558" s="16">
        <f ca="1">VLOOKUP(Table3[[#This Row],[PRODUCT ID]],Table1[[PRODUCT]:[SELLING PRICE]],4,FALSE)</f>
        <v>165</v>
      </c>
      <c r="K8558" s="16">
        <f ca="1">VLOOKUP(Table3[[#This Row],[PRODUCT ID]],Table1[[PRODUCT]:[SELLING PRICE]],5,FALSE)</f>
        <v>121.35542976752832</v>
      </c>
      <c r="L8558" s="16">
        <f ca="1">J8558*Table3[[#This Row],[QUANTITY]]</f>
        <v>2310</v>
      </c>
      <c r="M8558" s="16">
        <f ca="1">K8558*Table3[[#This Row],[QUANTITY]]*(1-Table3[[#This Row],[DISCOUNT %]])</f>
        <v>1643.3775484213211</v>
      </c>
      <c r="N8558" s="3">
        <f>DAY(Table3[[#This Row],[DATE]])</f>
        <v>5</v>
      </c>
      <c r="O8558" s="3" t="str">
        <f>TEXT(Table3[[#This Row],[DATE]],"mmm")</f>
        <v>Jun</v>
      </c>
      <c r="P8558" s="3">
        <f>YEAR(Table3[[#This Row],[DATE]])</f>
        <v>2044</v>
      </c>
    </row>
    <row r="8559" spans="1:16" x14ac:dyDescent="0.3">
      <c r="A8559" s="6">
        <v>52754</v>
      </c>
      <c r="B8559" s="7" t="s">
        <v>1218</v>
      </c>
      <c r="C8559" s="9">
        <f t="shared" ca="1" si="266"/>
        <v>15</v>
      </c>
      <c r="D8559" s="9" t="s">
        <v>2116</v>
      </c>
      <c r="E8559" s="9" t="s">
        <v>2116</v>
      </c>
      <c r="F8559" s="10">
        <f t="shared" ca="1" si="267"/>
        <v>2.8134417908526357E-2</v>
      </c>
      <c r="G8559" s="3" t="str">
        <f>VLOOKUP(Table3[[#This Row],[PRODUCT ID]],Table1[[PRODUCT]:[SELLING PRICE]],1,FALSE)</f>
        <v>Product166</v>
      </c>
      <c r="H8559" s="3" t="str">
        <f>VLOOKUP(Table3[[#This Row],[PRODUCT ID]],Table1[[PRODUCT]:[SELLING PRICE]],2,FALSE)</f>
        <v>Category2</v>
      </c>
      <c r="I8559" s="3" t="str">
        <f>VLOOKUP(Table3[[#This Row],[PRODUCT ID]],Table1[[PRODUCT]:[SELLING PRICE]],3,FALSE)</f>
        <v>Kg</v>
      </c>
      <c r="J8559" s="16">
        <f ca="1">VLOOKUP(Table3[[#This Row],[PRODUCT ID]],Table1[[PRODUCT]:[SELLING PRICE]],4,FALSE)</f>
        <v>37</v>
      </c>
      <c r="K8559" s="16">
        <f ca="1">VLOOKUP(Table3[[#This Row],[PRODUCT ID]],Table1[[PRODUCT]:[SELLING PRICE]],5,FALSE)</f>
        <v>136.08380075049763</v>
      </c>
      <c r="L8559" s="16">
        <f ca="1">J8559*Table3[[#This Row],[QUANTITY]]</f>
        <v>555</v>
      </c>
      <c r="M8559" s="16">
        <f ca="1">K8559*Table3[[#This Row],[QUANTITY]]*(1-Table3[[#This Row],[DISCOUNT %]])</f>
        <v>1983.8274334440375</v>
      </c>
      <c r="N8559" s="3">
        <f>DAY(Table3[[#This Row],[DATE]])</f>
        <v>6</v>
      </c>
      <c r="O8559" s="3" t="str">
        <f>TEXT(Table3[[#This Row],[DATE]],"mmm")</f>
        <v>Jun</v>
      </c>
      <c r="P8559" s="3">
        <f>YEAR(Table3[[#This Row],[DATE]])</f>
        <v>2044</v>
      </c>
    </row>
    <row r="8560" spans="1:16" x14ac:dyDescent="0.3">
      <c r="A8560" s="6">
        <v>52755</v>
      </c>
      <c r="B8560" s="7" t="s">
        <v>1219</v>
      </c>
      <c r="C8560" s="9">
        <f t="shared" ca="1" si="266"/>
        <v>15</v>
      </c>
      <c r="D8560" s="9" t="s">
        <v>2116</v>
      </c>
      <c r="E8560" s="9" t="s">
        <v>2118</v>
      </c>
      <c r="F8560" s="10">
        <f t="shared" ca="1" si="267"/>
        <v>7.8888103227442885E-2</v>
      </c>
      <c r="G8560" s="3" t="str">
        <f>VLOOKUP(Table3[[#This Row],[PRODUCT ID]],Table1[[PRODUCT]:[SELLING PRICE]],1,FALSE)</f>
        <v>Product167</v>
      </c>
      <c r="H8560" s="3" t="str">
        <f>VLOOKUP(Table3[[#This Row],[PRODUCT ID]],Table1[[PRODUCT]:[SELLING PRICE]],2,FALSE)</f>
        <v>Category3</v>
      </c>
      <c r="I8560" s="3" t="str">
        <f>VLOOKUP(Table3[[#This Row],[PRODUCT ID]],Table1[[PRODUCT]:[SELLING PRICE]],3,FALSE)</f>
        <v>Kg</v>
      </c>
      <c r="J8560" s="16">
        <f ca="1">VLOOKUP(Table3[[#This Row],[PRODUCT ID]],Table1[[PRODUCT]:[SELLING PRICE]],4,FALSE)</f>
        <v>88</v>
      </c>
      <c r="K8560" s="16">
        <f ca="1">VLOOKUP(Table3[[#This Row],[PRODUCT ID]],Table1[[PRODUCT]:[SELLING PRICE]],5,FALSE)</f>
        <v>136.35389357783384</v>
      </c>
      <c r="L8560" s="16">
        <f ca="1">J8560*Table3[[#This Row],[QUANTITY]]</f>
        <v>1320</v>
      </c>
      <c r="M8560" s="16">
        <f ca="1">K8560*Table3[[#This Row],[QUANTITY]]*(1-Table3[[#This Row],[DISCOUNT %]])</f>
        <v>1883.9579031870289</v>
      </c>
      <c r="N8560" s="3">
        <f>DAY(Table3[[#This Row],[DATE]])</f>
        <v>7</v>
      </c>
      <c r="O8560" s="3" t="str">
        <f>TEXT(Table3[[#This Row],[DATE]],"mmm")</f>
        <v>Jun</v>
      </c>
      <c r="P8560" s="3">
        <f>YEAR(Table3[[#This Row],[DATE]])</f>
        <v>2044</v>
      </c>
    </row>
    <row r="8561" spans="1:16" x14ac:dyDescent="0.3">
      <c r="A8561" s="6">
        <v>52756</v>
      </c>
      <c r="B8561" s="7" t="s">
        <v>1220</v>
      </c>
      <c r="C8561" s="9">
        <f t="shared" ca="1" si="266"/>
        <v>7</v>
      </c>
      <c r="D8561" s="9" t="s">
        <v>2116</v>
      </c>
      <c r="E8561" s="9" t="s">
        <v>2118</v>
      </c>
      <c r="F8561" s="10">
        <f t="shared" ca="1" si="267"/>
        <v>5.6036808053773562E-2</v>
      </c>
      <c r="G8561" s="3" t="str">
        <f>VLOOKUP(Table3[[#This Row],[PRODUCT ID]],Table1[[PRODUCT]:[SELLING PRICE]],1,FALSE)</f>
        <v>Product168</v>
      </c>
      <c r="H8561" s="3" t="str">
        <f>VLOOKUP(Table3[[#This Row],[PRODUCT ID]],Table1[[PRODUCT]:[SELLING PRICE]],2,FALSE)</f>
        <v>Category4</v>
      </c>
      <c r="I8561" s="3" t="str">
        <f>VLOOKUP(Table3[[#This Row],[PRODUCT ID]],Table1[[PRODUCT]:[SELLING PRICE]],3,FALSE)</f>
        <v>Lt</v>
      </c>
      <c r="J8561" s="16">
        <f ca="1">VLOOKUP(Table3[[#This Row],[PRODUCT ID]],Table1[[PRODUCT]:[SELLING PRICE]],4,FALSE)</f>
        <v>168</v>
      </c>
      <c r="K8561" s="16">
        <f ca="1">VLOOKUP(Table3[[#This Row],[PRODUCT ID]],Table1[[PRODUCT]:[SELLING PRICE]],5,FALSE)</f>
        <v>279.78716847020212</v>
      </c>
      <c r="L8561" s="16">
        <f ca="1">J8561*Table3[[#This Row],[QUANTITY]]</f>
        <v>1176</v>
      </c>
      <c r="M8561" s="16">
        <f ca="1">K8561*Table3[[#This Row],[QUANTITY]]*(1-Table3[[#This Row],[DISCOUNT %]])</f>
        <v>1848.7615203031</v>
      </c>
      <c r="N8561" s="3">
        <f>DAY(Table3[[#This Row],[DATE]])</f>
        <v>8</v>
      </c>
      <c r="O8561" s="3" t="str">
        <f>TEXT(Table3[[#This Row],[DATE]],"mmm")</f>
        <v>Jun</v>
      </c>
      <c r="P8561" s="3">
        <f>YEAR(Table3[[#This Row],[DATE]])</f>
        <v>2044</v>
      </c>
    </row>
    <row r="8562" spans="1:16" x14ac:dyDescent="0.3">
      <c r="A8562" s="6">
        <v>52757</v>
      </c>
      <c r="B8562" s="7" t="s">
        <v>1221</v>
      </c>
      <c r="C8562" s="9">
        <f t="shared" ca="1" si="266"/>
        <v>6</v>
      </c>
      <c r="D8562" s="9" t="s">
        <v>2115</v>
      </c>
      <c r="E8562" s="9" t="s">
        <v>2116</v>
      </c>
      <c r="F8562" s="10">
        <f t="shared" ca="1" si="267"/>
        <v>6.5267224976009328E-2</v>
      </c>
      <c r="G8562" s="3" t="str">
        <f>VLOOKUP(Table3[[#This Row],[PRODUCT ID]],Table1[[PRODUCT]:[SELLING PRICE]],1,FALSE)</f>
        <v>Product169</v>
      </c>
      <c r="H8562" s="3" t="str">
        <f>VLOOKUP(Table3[[#This Row],[PRODUCT ID]],Table1[[PRODUCT]:[SELLING PRICE]],2,FALSE)</f>
        <v>Category1</v>
      </c>
      <c r="I8562" s="3" t="str">
        <f>VLOOKUP(Table3[[#This Row],[PRODUCT ID]],Table1[[PRODUCT]:[SELLING PRICE]],3,FALSE)</f>
        <v>Kg</v>
      </c>
      <c r="J8562" s="16">
        <f ca="1">VLOOKUP(Table3[[#This Row],[PRODUCT ID]],Table1[[PRODUCT]:[SELLING PRICE]],4,FALSE)</f>
        <v>217</v>
      </c>
      <c r="K8562" s="16">
        <f ca="1">VLOOKUP(Table3[[#This Row],[PRODUCT ID]],Table1[[PRODUCT]:[SELLING PRICE]],5,FALSE)</f>
        <v>171.64934079951803</v>
      </c>
      <c r="L8562" s="16">
        <f ca="1">J8562*Table3[[#This Row],[QUANTITY]]</f>
        <v>1302</v>
      </c>
      <c r="M8562" s="16">
        <f ca="1">K8562*Table3[[#This Row],[QUANTITY]]*(1-Table3[[#This Row],[DISCOUNT %]])</f>
        <v>962.67758793943301</v>
      </c>
      <c r="N8562" s="3">
        <f>DAY(Table3[[#This Row],[DATE]])</f>
        <v>9</v>
      </c>
      <c r="O8562" s="3" t="str">
        <f>TEXT(Table3[[#This Row],[DATE]],"mmm")</f>
        <v>Jun</v>
      </c>
      <c r="P8562" s="3">
        <f>YEAR(Table3[[#This Row],[DATE]])</f>
        <v>2044</v>
      </c>
    </row>
    <row r="8563" spans="1:16" x14ac:dyDescent="0.3">
      <c r="A8563" s="6">
        <v>52758</v>
      </c>
      <c r="B8563" s="7" t="s">
        <v>1222</v>
      </c>
      <c r="C8563" s="9">
        <f t="shared" ca="1" si="266"/>
        <v>4</v>
      </c>
      <c r="D8563" s="9" t="s">
        <v>2116</v>
      </c>
      <c r="E8563" s="9" t="s">
        <v>2116</v>
      </c>
      <c r="F8563" s="10">
        <f t="shared" ca="1" si="267"/>
        <v>2.0897010817848408E-2</v>
      </c>
      <c r="G8563" s="3" t="str">
        <f>VLOOKUP(Table3[[#This Row],[PRODUCT ID]],Table1[[PRODUCT]:[SELLING PRICE]],1,FALSE)</f>
        <v>Product170</v>
      </c>
      <c r="H8563" s="3" t="str">
        <f>VLOOKUP(Table3[[#This Row],[PRODUCT ID]],Table1[[PRODUCT]:[SELLING PRICE]],2,FALSE)</f>
        <v>Category2</v>
      </c>
      <c r="I8563" s="3" t="str">
        <f>VLOOKUP(Table3[[#This Row],[PRODUCT ID]],Table1[[PRODUCT]:[SELLING PRICE]],3,FALSE)</f>
        <v>Lt</v>
      </c>
      <c r="J8563" s="16">
        <f ca="1">VLOOKUP(Table3[[#This Row],[PRODUCT ID]],Table1[[PRODUCT]:[SELLING PRICE]],4,FALSE)</f>
        <v>32</v>
      </c>
      <c r="K8563" s="16">
        <f ca="1">VLOOKUP(Table3[[#This Row],[PRODUCT ID]],Table1[[PRODUCT]:[SELLING PRICE]],5,FALSE)</f>
        <v>110.15620313510418</v>
      </c>
      <c r="L8563" s="16">
        <f ca="1">J8563*Table3[[#This Row],[QUANTITY]]</f>
        <v>128</v>
      </c>
      <c r="M8563" s="16">
        <f ca="1">K8563*Table3[[#This Row],[QUANTITY]]*(1-Table3[[#This Row],[DISCOUNT %]])</f>
        <v>431.41707106614717</v>
      </c>
      <c r="N8563" s="3">
        <f>DAY(Table3[[#This Row],[DATE]])</f>
        <v>10</v>
      </c>
      <c r="O8563" s="3" t="str">
        <f>TEXT(Table3[[#This Row],[DATE]],"mmm")</f>
        <v>Jun</v>
      </c>
      <c r="P8563" s="3">
        <f>YEAR(Table3[[#This Row],[DATE]])</f>
        <v>2044</v>
      </c>
    </row>
    <row r="8564" spans="1:16" x14ac:dyDescent="0.3">
      <c r="A8564" s="6">
        <v>52759</v>
      </c>
      <c r="B8564" s="7" t="s">
        <v>1223</v>
      </c>
      <c r="C8564" s="9">
        <f t="shared" ca="1" si="266"/>
        <v>11</v>
      </c>
      <c r="D8564" s="9" t="s">
        <v>2117</v>
      </c>
      <c r="E8564" s="9" t="s">
        <v>2116</v>
      </c>
      <c r="F8564" s="10">
        <f t="shared" ca="1" si="267"/>
        <v>3.6074973365812356E-2</v>
      </c>
      <c r="G8564" s="3" t="str">
        <f>VLOOKUP(Table3[[#This Row],[PRODUCT ID]],Table1[[PRODUCT]:[SELLING PRICE]],1,FALSE)</f>
        <v>Product171</v>
      </c>
      <c r="H8564" s="3" t="str">
        <f>VLOOKUP(Table3[[#This Row],[PRODUCT ID]],Table1[[PRODUCT]:[SELLING PRICE]],2,FALSE)</f>
        <v>Category3</v>
      </c>
      <c r="I8564" s="3" t="str">
        <f>VLOOKUP(Table3[[#This Row],[PRODUCT ID]],Table1[[PRODUCT]:[SELLING PRICE]],3,FALSE)</f>
        <v>Ft</v>
      </c>
      <c r="J8564" s="16">
        <f ca="1">VLOOKUP(Table3[[#This Row],[PRODUCT ID]],Table1[[PRODUCT]:[SELLING PRICE]],4,FALSE)</f>
        <v>118</v>
      </c>
      <c r="K8564" s="16">
        <f ca="1">VLOOKUP(Table3[[#This Row],[PRODUCT ID]],Table1[[PRODUCT]:[SELLING PRICE]],5,FALSE)</f>
        <v>73.097675210316552</v>
      </c>
      <c r="L8564" s="16">
        <f ca="1">J8564*Table3[[#This Row],[QUANTITY]]</f>
        <v>1298</v>
      </c>
      <c r="M8564" s="16">
        <f ca="1">K8564*Table3[[#This Row],[QUANTITY]]*(1-Table3[[#This Row],[DISCOUNT %]])</f>
        <v>775.06746376401736</v>
      </c>
      <c r="N8564" s="3">
        <f>DAY(Table3[[#This Row],[DATE]])</f>
        <v>11</v>
      </c>
      <c r="O8564" s="3" t="str">
        <f>TEXT(Table3[[#This Row],[DATE]],"mmm")</f>
        <v>Jun</v>
      </c>
      <c r="P8564" s="3">
        <f>YEAR(Table3[[#This Row],[DATE]])</f>
        <v>2044</v>
      </c>
    </row>
    <row r="8565" spans="1:16" x14ac:dyDescent="0.3">
      <c r="A8565" s="6">
        <v>52760</v>
      </c>
      <c r="B8565" s="7" t="s">
        <v>1224</v>
      </c>
      <c r="C8565" s="9">
        <f t="shared" ca="1" si="266"/>
        <v>14</v>
      </c>
      <c r="D8565" s="9" t="s">
        <v>2115</v>
      </c>
      <c r="E8565" s="9" t="s">
        <v>2116</v>
      </c>
      <c r="F8565" s="10">
        <f t="shared" ca="1" si="267"/>
        <v>6.4892427504102915E-2</v>
      </c>
      <c r="G8565" s="3" t="str">
        <f>VLOOKUP(Table3[[#This Row],[PRODUCT ID]],Table1[[PRODUCT]:[SELLING PRICE]],1,FALSE)</f>
        <v>Product172</v>
      </c>
      <c r="H8565" s="3" t="str">
        <f>VLOOKUP(Table3[[#This Row],[PRODUCT ID]],Table1[[PRODUCT]:[SELLING PRICE]],2,FALSE)</f>
        <v>Category4</v>
      </c>
      <c r="I8565" s="3" t="str">
        <f>VLOOKUP(Table3[[#This Row],[PRODUCT ID]],Table1[[PRODUCT]:[SELLING PRICE]],3,FALSE)</f>
        <v>Kg</v>
      </c>
      <c r="J8565" s="16">
        <f ca="1">VLOOKUP(Table3[[#This Row],[PRODUCT ID]],Table1[[PRODUCT]:[SELLING PRICE]],4,FALSE)</f>
        <v>82</v>
      </c>
      <c r="K8565" s="16">
        <f ca="1">VLOOKUP(Table3[[#This Row],[PRODUCT ID]],Table1[[PRODUCT]:[SELLING PRICE]],5,FALSE)</f>
        <v>221.2507186574982</v>
      </c>
      <c r="L8565" s="16">
        <f ca="1">J8565*Table3[[#This Row],[QUANTITY]]</f>
        <v>1148</v>
      </c>
      <c r="M8565" s="16">
        <f ca="1">K8565*Table3[[#This Row],[QUANTITY]]*(1-Table3[[#This Row],[DISCOUNT %]])</f>
        <v>2896.5051141150011</v>
      </c>
      <c r="N8565" s="3">
        <f>DAY(Table3[[#This Row],[DATE]])</f>
        <v>12</v>
      </c>
      <c r="O8565" s="3" t="str">
        <f>TEXT(Table3[[#This Row],[DATE]],"mmm")</f>
        <v>Jun</v>
      </c>
      <c r="P8565" s="3">
        <f>YEAR(Table3[[#This Row],[DATE]])</f>
        <v>2044</v>
      </c>
    </row>
    <row r="8566" spans="1:16" x14ac:dyDescent="0.3">
      <c r="A8566" s="6">
        <v>52761</v>
      </c>
      <c r="B8566" s="7" t="s">
        <v>1225</v>
      </c>
      <c r="C8566" s="9">
        <f t="shared" ca="1" si="266"/>
        <v>12</v>
      </c>
      <c r="D8566" s="9" t="s">
        <v>2115</v>
      </c>
      <c r="E8566" s="9" t="s">
        <v>2118</v>
      </c>
      <c r="F8566" s="10">
        <f t="shared" ca="1" si="267"/>
        <v>4.5781927958155756E-2</v>
      </c>
      <c r="G8566" s="3" t="str">
        <f>VLOOKUP(Table3[[#This Row],[PRODUCT ID]],Table1[[PRODUCT]:[SELLING PRICE]],1,FALSE)</f>
        <v>Product173</v>
      </c>
      <c r="H8566" s="3" t="str">
        <f>VLOOKUP(Table3[[#This Row],[PRODUCT ID]],Table1[[PRODUCT]:[SELLING PRICE]],2,FALSE)</f>
        <v>Category5</v>
      </c>
      <c r="I8566" s="3" t="str">
        <f>VLOOKUP(Table3[[#This Row],[PRODUCT ID]],Table1[[PRODUCT]:[SELLING PRICE]],3,FALSE)</f>
        <v>No</v>
      </c>
      <c r="J8566" s="16">
        <f ca="1">VLOOKUP(Table3[[#This Row],[PRODUCT ID]],Table1[[PRODUCT]:[SELLING PRICE]],4,FALSE)</f>
        <v>5</v>
      </c>
      <c r="K8566" s="16">
        <f ca="1">VLOOKUP(Table3[[#This Row],[PRODUCT ID]],Table1[[PRODUCT]:[SELLING PRICE]],5,FALSE)</f>
        <v>116.2095330301651</v>
      </c>
      <c r="L8566" s="16">
        <f ca="1">J8566*Table3[[#This Row],[QUANTITY]]</f>
        <v>60</v>
      </c>
      <c r="M8566" s="16">
        <f ca="1">K8566*Table3[[#This Row],[QUANTITY]]*(1-Table3[[#This Row],[DISCOUNT %]])</f>
        <v>1330.670838731126</v>
      </c>
      <c r="N8566" s="3">
        <f>DAY(Table3[[#This Row],[DATE]])</f>
        <v>13</v>
      </c>
      <c r="O8566" s="3" t="str">
        <f>TEXT(Table3[[#This Row],[DATE]],"mmm")</f>
        <v>Jun</v>
      </c>
      <c r="P8566" s="3">
        <f>YEAR(Table3[[#This Row],[DATE]])</f>
        <v>2044</v>
      </c>
    </row>
    <row r="8567" spans="1:16" x14ac:dyDescent="0.3">
      <c r="A8567" s="6">
        <v>52762</v>
      </c>
      <c r="B8567" s="7" t="s">
        <v>1226</v>
      </c>
      <c r="C8567" s="9">
        <f t="shared" ca="1" si="266"/>
        <v>10</v>
      </c>
      <c r="D8567" s="9" t="s">
        <v>2115</v>
      </c>
      <c r="E8567" s="9" t="s">
        <v>2116</v>
      </c>
      <c r="F8567" s="10">
        <f t="shared" ca="1" si="267"/>
        <v>1.1941524053524777E-3</v>
      </c>
      <c r="G8567" s="3" t="str">
        <f>VLOOKUP(Table3[[#This Row],[PRODUCT ID]],Table1[[PRODUCT]:[SELLING PRICE]],1,FALSE)</f>
        <v>Product174</v>
      </c>
      <c r="H8567" s="3" t="str">
        <f>VLOOKUP(Table3[[#This Row],[PRODUCT ID]],Table1[[PRODUCT]:[SELLING PRICE]],2,FALSE)</f>
        <v>Category1</v>
      </c>
      <c r="I8567" s="3" t="str">
        <f>VLOOKUP(Table3[[#This Row],[PRODUCT ID]],Table1[[PRODUCT]:[SELLING PRICE]],3,FALSE)</f>
        <v>No</v>
      </c>
      <c r="J8567" s="16">
        <f ca="1">VLOOKUP(Table3[[#This Row],[PRODUCT ID]],Table1[[PRODUCT]:[SELLING PRICE]],4,FALSE)</f>
        <v>97</v>
      </c>
      <c r="K8567" s="16">
        <f ca="1">VLOOKUP(Table3[[#This Row],[PRODUCT ID]],Table1[[PRODUCT]:[SELLING PRICE]],5,FALSE)</f>
        <v>245.48579335218037</v>
      </c>
      <c r="L8567" s="16">
        <f ca="1">J8567*Table3[[#This Row],[QUANTITY]]</f>
        <v>970</v>
      </c>
      <c r="M8567" s="16">
        <f ca="1">K8567*Table3[[#This Row],[QUANTITY]]*(1-Table3[[#This Row],[DISCOUNT %]])</f>
        <v>2451.9264590156899</v>
      </c>
      <c r="N8567" s="3">
        <f>DAY(Table3[[#This Row],[DATE]])</f>
        <v>14</v>
      </c>
      <c r="O8567" s="3" t="str">
        <f>TEXT(Table3[[#This Row],[DATE]],"mmm")</f>
        <v>Jun</v>
      </c>
      <c r="P8567" s="3">
        <f>YEAR(Table3[[#This Row],[DATE]])</f>
        <v>2044</v>
      </c>
    </row>
    <row r="8568" spans="1:16" x14ac:dyDescent="0.3">
      <c r="A8568" s="6">
        <v>52763</v>
      </c>
      <c r="B8568" s="7" t="s">
        <v>1227</v>
      </c>
      <c r="C8568" s="9">
        <f t="shared" ca="1" si="266"/>
        <v>2</v>
      </c>
      <c r="D8568" s="9" t="s">
        <v>2116</v>
      </c>
      <c r="E8568" s="9" t="s">
        <v>2116</v>
      </c>
      <c r="F8568" s="10">
        <f t="shared" ca="1" si="267"/>
        <v>2.9639952355198231E-5</v>
      </c>
      <c r="G8568" s="3" t="str">
        <f>VLOOKUP(Table3[[#This Row],[PRODUCT ID]],Table1[[PRODUCT]:[SELLING PRICE]],1,FALSE)</f>
        <v>Product175</v>
      </c>
      <c r="H8568" s="3" t="str">
        <f>VLOOKUP(Table3[[#This Row],[PRODUCT ID]],Table1[[PRODUCT]:[SELLING PRICE]],2,FALSE)</f>
        <v>Category2</v>
      </c>
      <c r="I8568" s="3" t="str">
        <f>VLOOKUP(Table3[[#This Row],[PRODUCT ID]],Table1[[PRODUCT]:[SELLING PRICE]],3,FALSE)</f>
        <v>Ft</v>
      </c>
      <c r="J8568" s="16">
        <f ca="1">VLOOKUP(Table3[[#This Row],[PRODUCT ID]],Table1[[PRODUCT]:[SELLING PRICE]],4,FALSE)</f>
        <v>17</v>
      </c>
      <c r="K8568" s="16">
        <f ca="1">VLOOKUP(Table3[[#This Row],[PRODUCT ID]],Table1[[PRODUCT]:[SELLING PRICE]],5,FALSE)</f>
        <v>89.891246705317059</v>
      </c>
      <c r="L8568" s="16">
        <f ca="1">J8568*Table3[[#This Row],[QUANTITY]]</f>
        <v>34</v>
      </c>
      <c r="M8568" s="16">
        <f ca="1">K8568*Table3[[#This Row],[QUANTITY]]*(1-Table3[[#This Row],[DISCOUNT %]])</f>
        <v>179.77716466609513</v>
      </c>
      <c r="N8568" s="3">
        <f>DAY(Table3[[#This Row],[DATE]])</f>
        <v>15</v>
      </c>
      <c r="O8568" s="3" t="str">
        <f>TEXT(Table3[[#This Row],[DATE]],"mmm")</f>
        <v>Jun</v>
      </c>
      <c r="P8568" s="3">
        <f>YEAR(Table3[[#This Row],[DATE]])</f>
        <v>2044</v>
      </c>
    </row>
    <row r="8569" spans="1:16" x14ac:dyDescent="0.3">
      <c r="A8569" s="6">
        <v>52764</v>
      </c>
      <c r="B8569" s="7" t="s">
        <v>1228</v>
      </c>
      <c r="C8569" s="9">
        <f t="shared" ca="1" si="266"/>
        <v>8</v>
      </c>
      <c r="D8569" s="9" t="s">
        <v>2116</v>
      </c>
      <c r="E8569" s="9" t="s">
        <v>2116</v>
      </c>
      <c r="F8569" s="10">
        <f t="shared" ca="1" si="267"/>
        <v>4.3223431222595581E-2</v>
      </c>
      <c r="G8569" s="3" t="str">
        <f>VLOOKUP(Table3[[#This Row],[PRODUCT ID]],Table1[[PRODUCT]:[SELLING PRICE]],1,FALSE)</f>
        <v>Product176</v>
      </c>
      <c r="H8569" s="3" t="str">
        <f>VLOOKUP(Table3[[#This Row],[PRODUCT ID]],Table1[[PRODUCT]:[SELLING PRICE]],2,FALSE)</f>
        <v>Category3</v>
      </c>
      <c r="I8569" s="3" t="str">
        <f>VLOOKUP(Table3[[#This Row],[PRODUCT ID]],Table1[[PRODUCT]:[SELLING PRICE]],3,FALSE)</f>
        <v>No</v>
      </c>
      <c r="J8569" s="16">
        <f ca="1">VLOOKUP(Table3[[#This Row],[PRODUCT ID]],Table1[[PRODUCT]:[SELLING PRICE]],4,FALSE)</f>
        <v>154</v>
      </c>
      <c r="K8569" s="16">
        <f ca="1">VLOOKUP(Table3[[#This Row],[PRODUCT ID]],Table1[[PRODUCT]:[SELLING PRICE]],5,FALSE)</f>
        <v>257.82819577091556</v>
      </c>
      <c r="L8569" s="16">
        <f ca="1">J8569*Table3[[#This Row],[QUANTITY]]</f>
        <v>1232</v>
      </c>
      <c r="M8569" s="16">
        <f ca="1">K8569*Table3[[#This Row],[QUANTITY]]*(1-Table3[[#This Row],[DISCOUNT %]])</f>
        <v>1973.4718118701239</v>
      </c>
      <c r="N8569" s="3">
        <f>DAY(Table3[[#This Row],[DATE]])</f>
        <v>16</v>
      </c>
      <c r="O8569" s="3" t="str">
        <f>TEXT(Table3[[#This Row],[DATE]],"mmm")</f>
        <v>Jun</v>
      </c>
      <c r="P8569" s="3">
        <f>YEAR(Table3[[#This Row],[DATE]])</f>
        <v>2044</v>
      </c>
    </row>
    <row r="8570" spans="1:16" x14ac:dyDescent="0.3">
      <c r="A8570" s="6">
        <v>52765</v>
      </c>
      <c r="B8570" s="7" t="s">
        <v>1229</v>
      </c>
      <c r="C8570" s="9">
        <f t="shared" ca="1" si="266"/>
        <v>9</v>
      </c>
      <c r="D8570" s="9" t="s">
        <v>2116</v>
      </c>
      <c r="E8570" s="9" t="s">
        <v>2116</v>
      </c>
      <c r="F8570" s="10">
        <f t="shared" ca="1" si="267"/>
        <v>7.7239159704265009E-2</v>
      </c>
      <c r="G8570" s="3" t="str">
        <f>VLOOKUP(Table3[[#This Row],[PRODUCT ID]],Table1[[PRODUCT]:[SELLING PRICE]],1,FALSE)</f>
        <v>Product177</v>
      </c>
      <c r="H8570" s="3" t="str">
        <f>VLOOKUP(Table3[[#This Row],[PRODUCT ID]],Table1[[PRODUCT]:[SELLING PRICE]],2,FALSE)</f>
        <v>Category4</v>
      </c>
      <c r="I8570" s="3" t="str">
        <f>VLOOKUP(Table3[[#This Row],[PRODUCT ID]],Table1[[PRODUCT]:[SELLING PRICE]],3,FALSE)</f>
        <v>Kg</v>
      </c>
      <c r="J8570" s="16">
        <f ca="1">VLOOKUP(Table3[[#This Row],[PRODUCT ID]],Table1[[PRODUCT]:[SELLING PRICE]],4,FALSE)</f>
        <v>176</v>
      </c>
      <c r="K8570" s="16">
        <f ca="1">VLOOKUP(Table3[[#This Row],[PRODUCT ID]],Table1[[PRODUCT]:[SELLING PRICE]],5,FALSE)</f>
        <v>256.88842729521195</v>
      </c>
      <c r="L8570" s="16">
        <f ca="1">J8570*Table3[[#This Row],[QUANTITY]]</f>
        <v>1584</v>
      </c>
      <c r="M8570" s="16">
        <f ca="1">K8570*Table3[[#This Row],[QUANTITY]]*(1-Table3[[#This Row],[DISCOUNT %]])</f>
        <v>2133.4192292986163</v>
      </c>
      <c r="N8570" s="3">
        <f>DAY(Table3[[#This Row],[DATE]])</f>
        <v>17</v>
      </c>
      <c r="O8570" s="3" t="str">
        <f>TEXT(Table3[[#This Row],[DATE]],"mmm")</f>
        <v>Jun</v>
      </c>
      <c r="P8570" s="3">
        <f>YEAR(Table3[[#This Row],[DATE]])</f>
        <v>2044</v>
      </c>
    </row>
    <row r="8571" spans="1:16" x14ac:dyDescent="0.3">
      <c r="A8571" s="6">
        <v>52766</v>
      </c>
      <c r="B8571" s="7" t="s">
        <v>1230</v>
      </c>
      <c r="C8571" s="9">
        <f t="shared" ca="1" si="266"/>
        <v>2</v>
      </c>
      <c r="D8571" s="9" t="s">
        <v>2115</v>
      </c>
      <c r="E8571" s="9" t="s">
        <v>2116</v>
      </c>
      <c r="F8571" s="10">
        <f t="shared" ca="1" si="267"/>
        <v>9.9535492316011304E-2</v>
      </c>
      <c r="G8571" s="3" t="str">
        <f>VLOOKUP(Table3[[#This Row],[PRODUCT ID]],Table1[[PRODUCT]:[SELLING PRICE]],1,FALSE)</f>
        <v>Product178</v>
      </c>
      <c r="H8571" s="3" t="str">
        <f>VLOOKUP(Table3[[#This Row],[PRODUCT ID]],Table1[[PRODUCT]:[SELLING PRICE]],2,FALSE)</f>
        <v>Category5</v>
      </c>
      <c r="I8571" s="3" t="str">
        <f>VLOOKUP(Table3[[#This Row],[PRODUCT ID]],Table1[[PRODUCT]:[SELLING PRICE]],3,FALSE)</f>
        <v>Kg</v>
      </c>
      <c r="J8571" s="16">
        <f ca="1">VLOOKUP(Table3[[#This Row],[PRODUCT ID]],Table1[[PRODUCT]:[SELLING PRICE]],4,FALSE)</f>
        <v>228</v>
      </c>
      <c r="K8571" s="16">
        <f ca="1">VLOOKUP(Table3[[#This Row],[PRODUCT ID]],Table1[[PRODUCT]:[SELLING PRICE]],5,FALSE)</f>
        <v>299.23177214207016</v>
      </c>
      <c r="L8571" s="16">
        <f ca="1">J8571*Table3[[#This Row],[QUANTITY]]</f>
        <v>456</v>
      </c>
      <c r="M8571" s="16">
        <f ca="1">K8571*Table3[[#This Row],[QUANTITY]]*(1-Table3[[#This Row],[DISCOUNT %]])</f>
        <v>538.89518077063337</v>
      </c>
      <c r="N8571" s="3">
        <f>DAY(Table3[[#This Row],[DATE]])</f>
        <v>18</v>
      </c>
      <c r="O8571" s="3" t="str">
        <f>TEXT(Table3[[#This Row],[DATE]],"mmm")</f>
        <v>Jun</v>
      </c>
      <c r="P8571" s="3">
        <f>YEAR(Table3[[#This Row],[DATE]])</f>
        <v>2044</v>
      </c>
    </row>
    <row r="8572" spans="1:16" x14ac:dyDescent="0.3">
      <c r="A8572" s="6">
        <v>52767</v>
      </c>
      <c r="B8572" s="7" t="s">
        <v>1231</v>
      </c>
      <c r="C8572" s="9">
        <f t="shared" ca="1" si="266"/>
        <v>11</v>
      </c>
      <c r="D8572" s="9" t="s">
        <v>2117</v>
      </c>
      <c r="E8572" s="9" t="s">
        <v>2118</v>
      </c>
      <c r="F8572" s="10">
        <f t="shared" ca="1" si="267"/>
        <v>3.6632002032324487E-2</v>
      </c>
      <c r="G8572" s="3" t="str">
        <f>VLOOKUP(Table3[[#This Row],[PRODUCT ID]],Table1[[PRODUCT]:[SELLING PRICE]],1,FALSE)</f>
        <v>Product179</v>
      </c>
      <c r="H8572" s="3" t="str">
        <f>VLOOKUP(Table3[[#This Row],[PRODUCT ID]],Table1[[PRODUCT]:[SELLING PRICE]],2,FALSE)</f>
        <v>Category1</v>
      </c>
      <c r="I8572" s="3" t="str">
        <f>VLOOKUP(Table3[[#This Row],[PRODUCT ID]],Table1[[PRODUCT]:[SELLING PRICE]],3,FALSE)</f>
        <v>Lt</v>
      </c>
      <c r="J8572" s="16">
        <f ca="1">VLOOKUP(Table3[[#This Row],[PRODUCT ID]],Table1[[PRODUCT]:[SELLING PRICE]],4,FALSE)</f>
        <v>71</v>
      </c>
      <c r="K8572" s="16">
        <f ca="1">VLOOKUP(Table3[[#This Row],[PRODUCT ID]],Table1[[PRODUCT]:[SELLING PRICE]],5,FALSE)</f>
        <v>35.145332515530171</v>
      </c>
      <c r="L8572" s="16">
        <f ca="1">J8572*Table3[[#This Row],[QUANTITY]]</f>
        <v>781</v>
      </c>
      <c r="M8572" s="16">
        <f ca="1">K8572*Table3[[#This Row],[QUANTITY]]*(1-Table3[[#This Row],[DISCOUNT %]])</f>
        <v>372.43677485734003</v>
      </c>
      <c r="N8572" s="3">
        <f>DAY(Table3[[#This Row],[DATE]])</f>
        <v>19</v>
      </c>
      <c r="O8572" s="3" t="str">
        <f>TEXT(Table3[[#This Row],[DATE]],"mmm")</f>
        <v>Jun</v>
      </c>
      <c r="P8572" s="3">
        <f>YEAR(Table3[[#This Row],[DATE]])</f>
        <v>2044</v>
      </c>
    </row>
    <row r="8573" spans="1:16" x14ac:dyDescent="0.3">
      <c r="A8573" s="6">
        <v>52768</v>
      </c>
      <c r="B8573" s="7" t="s">
        <v>1232</v>
      </c>
      <c r="C8573" s="9">
        <f t="shared" ca="1" si="266"/>
        <v>12</v>
      </c>
      <c r="D8573" s="9" t="s">
        <v>2117</v>
      </c>
      <c r="E8573" s="9" t="s">
        <v>2118</v>
      </c>
      <c r="F8573" s="10">
        <f t="shared" ca="1" si="267"/>
        <v>3.4063015965436226E-2</v>
      </c>
      <c r="G8573" s="3" t="str">
        <f>VLOOKUP(Table3[[#This Row],[PRODUCT ID]],Table1[[PRODUCT]:[SELLING PRICE]],1,FALSE)</f>
        <v>Product180</v>
      </c>
      <c r="H8573" s="3" t="str">
        <f>VLOOKUP(Table3[[#This Row],[PRODUCT ID]],Table1[[PRODUCT]:[SELLING PRICE]],2,FALSE)</f>
        <v>Category2</v>
      </c>
      <c r="I8573" s="3" t="str">
        <f>VLOOKUP(Table3[[#This Row],[PRODUCT ID]],Table1[[PRODUCT]:[SELLING PRICE]],3,FALSE)</f>
        <v>Kg</v>
      </c>
      <c r="J8573" s="16">
        <f ca="1">VLOOKUP(Table3[[#This Row],[PRODUCT ID]],Table1[[PRODUCT]:[SELLING PRICE]],4,FALSE)</f>
        <v>24</v>
      </c>
      <c r="K8573" s="16">
        <f ca="1">VLOOKUP(Table3[[#This Row],[PRODUCT ID]],Table1[[PRODUCT]:[SELLING PRICE]],5,FALSE)</f>
        <v>145.85833158876653</v>
      </c>
      <c r="L8573" s="16">
        <f ca="1">J8573*Table3[[#This Row],[QUANTITY]]</f>
        <v>288</v>
      </c>
      <c r="M8573" s="16">
        <f ca="1">K8573*Table3[[#This Row],[QUANTITY]]*(1-Table3[[#This Row],[DISCOUNT %]])</f>
        <v>1690.6794829339979</v>
      </c>
      <c r="N8573" s="3">
        <f>DAY(Table3[[#This Row],[DATE]])</f>
        <v>20</v>
      </c>
      <c r="O8573" s="3" t="str">
        <f>TEXT(Table3[[#This Row],[DATE]],"mmm")</f>
        <v>Jun</v>
      </c>
      <c r="P8573" s="3">
        <f>YEAR(Table3[[#This Row],[DATE]])</f>
        <v>2044</v>
      </c>
    </row>
    <row r="8574" spans="1:16" x14ac:dyDescent="0.3">
      <c r="A8574" s="6">
        <v>52769</v>
      </c>
      <c r="B8574" s="7" t="s">
        <v>1233</v>
      </c>
      <c r="C8574" s="9">
        <f t="shared" ca="1" si="266"/>
        <v>8</v>
      </c>
      <c r="D8574" s="9" t="s">
        <v>2116</v>
      </c>
      <c r="E8574" s="9" t="s">
        <v>2116</v>
      </c>
      <c r="F8574" s="10">
        <f t="shared" ca="1" si="267"/>
        <v>1.7770029344506524E-2</v>
      </c>
      <c r="G8574" s="3" t="str">
        <f>VLOOKUP(Table3[[#This Row],[PRODUCT ID]],Table1[[PRODUCT]:[SELLING PRICE]],1,FALSE)</f>
        <v>Product181</v>
      </c>
      <c r="H8574" s="3" t="str">
        <f>VLOOKUP(Table3[[#This Row],[PRODUCT ID]],Table1[[PRODUCT]:[SELLING PRICE]],2,FALSE)</f>
        <v>Category3</v>
      </c>
      <c r="I8574" s="3" t="str">
        <f>VLOOKUP(Table3[[#This Row],[PRODUCT ID]],Table1[[PRODUCT]:[SELLING PRICE]],3,FALSE)</f>
        <v>Lt</v>
      </c>
      <c r="J8574" s="16">
        <f ca="1">VLOOKUP(Table3[[#This Row],[PRODUCT ID]],Table1[[PRODUCT]:[SELLING PRICE]],4,FALSE)</f>
        <v>151</v>
      </c>
      <c r="K8574" s="16">
        <f ca="1">VLOOKUP(Table3[[#This Row],[PRODUCT ID]],Table1[[PRODUCT]:[SELLING PRICE]],5,FALSE)</f>
        <v>283.1047636192576</v>
      </c>
      <c r="L8574" s="16">
        <f ca="1">J8574*Table3[[#This Row],[QUANTITY]]</f>
        <v>1208</v>
      </c>
      <c r="M8574" s="16">
        <f ca="1">K8574*Table3[[#This Row],[QUANTITY]]*(1-Table3[[#This Row],[DISCOUNT %]])</f>
        <v>2224.5918692973905</v>
      </c>
      <c r="N8574" s="3">
        <f>DAY(Table3[[#This Row],[DATE]])</f>
        <v>21</v>
      </c>
      <c r="O8574" s="3" t="str">
        <f>TEXT(Table3[[#This Row],[DATE]],"mmm")</f>
        <v>Jun</v>
      </c>
      <c r="P8574" s="3">
        <f>YEAR(Table3[[#This Row],[DATE]])</f>
        <v>2044</v>
      </c>
    </row>
    <row r="8575" spans="1:16" x14ac:dyDescent="0.3">
      <c r="A8575" s="6">
        <v>52770</v>
      </c>
      <c r="B8575" s="7" t="s">
        <v>1234</v>
      </c>
      <c r="C8575" s="9">
        <f t="shared" ca="1" si="266"/>
        <v>2</v>
      </c>
      <c r="D8575" s="9" t="s">
        <v>2116</v>
      </c>
      <c r="E8575" s="9" t="s">
        <v>2116</v>
      </c>
      <c r="F8575" s="10">
        <f t="shared" ca="1" si="267"/>
        <v>5.6947059656469436E-2</v>
      </c>
      <c r="G8575" s="3" t="str">
        <f>VLOOKUP(Table3[[#This Row],[PRODUCT ID]],Table1[[PRODUCT]:[SELLING PRICE]],1,FALSE)</f>
        <v>Product182</v>
      </c>
      <c r="H8575" s="3" t="str">
        <f>VLOOKUP(Table3[[#This Row],[PRODUCT ID]],Table1[[PRODUCT]:[SELLING PRICE]],2,FALSE)</f>
        <v>Category4</v>
      </c>
      <c r="I8575" s="3" t="str">
        <f>VLOOKUP(Table3[[#This Row],[PRODUCT ID]],Table1[[PRODUCT]:[SELLING PRICE]],3,FALSE)</f>
        <v>Ft</v>
      </c>
      <c r="J8575" s="16">
        <f ca="1">VLOOKUP(Table3[[#This Row],[PRODUCT ID]],Table1[[PRODUCT]:[SELLING PRICE]],4,FALSE)</f>
        <v>177</v>
      </c>
      <c r="K8575" s="16">
        <f ca="1">VLOOKUP(Table3[[#This Row],[PRODUCT ID]],Table1[[PRODUCT]:[SELLING PRICE]],5,FALSE)</f>
        <v>43.403148475082766</v>
      </c>
      <c r="L8575" s="16">
        <f ca="1">J8575*Table3[[#This Row],[QUANTITY]]</f>
        <v>354</v>
      </c>
      <c r="M8575" s="16">
        <f ca="1">K8575*Table3[[#This Row],[QUANTITY]]*(1-Table3[[#This Row],[DISCOUNT %]])</f>
        <v>81.862933579187256</v>
      </c>
      <c r="N8575" s="3">
        <f>DAY(Table3[[#This Row],[DATE]])</f>
        <v>22</v>
      </c>
      <c r="O8575" s="3" t="str">
        <f>TEXT(Table3[[#This Row],[DATE]],"mmm")</f>
        <v>Jun</v>
      </c>
      <c r="P8575" s="3">
        <f>YEAR(Table3[[#This Row],[DATE]])</f>
        <v>2044</v>
      </c>
    </row>
    <row r="8576" spans="1:16" x14ac:dyDescent="0.3">
      <c r="A8576" s="6">
        <v>52771</v>
      </c>
      <c r="B8576" s="7" t="s">
        <v>1235</v>
      </c>
      <c r="C8576" s="9">
        <f t="shared" ca="1" si="266"/>
        <v>6</v>
      </c>
      <c r="D8576" s="9" t="s">
        <v>2116</v>
      </c>
      <c r="E8576" s="9" t="s">
        <v>2116</v>
      </c>
      <c r="F8576" s="10">
        <f t="shared" ca="1" si="267"/>
        <v>9.4269188674142026E-4</v>
      </c>
      <c r="G8576" s="3" t="str">
        <f>VLOOKUP(Table3[[#This Row],[PRODUCT ID]],Table1[[PRODUCT]:[SELLING PRICE]],1,FALSE)</f>
        <v>Product183</v>
      </c>
      <c r="H8576" s="3" t="str">
        <f>VLOOKUP(Table3[[#This Row],[PRODUCT ID]],Table1[[PRODUCT]:[SELLING PRICE]],2,FALSE)</f>
        <v>Category5</v>
      </c>
      <c r="I8576" s="3" t="str">
        <f>VLOOKUP(Table3[[#This Row],[PRODUCT ID]],Table1[[PRODUCT]:[SELLING PRICE]],3,FALSE)</f>
        <v>Kg</v>
      </c>
      <c r="J8576" s="16">
        <f ca="1">VLOOKUP(Table3[[#This Row],[PRODUCT ID]],Table1[[PRODUCT]:[SELLING PRICE]],4,FALSE)</f>
        <v>26</v>
      </c>
      <c r="K8576" s="16">
        <f ca="1">VLOOKUP(Table3[[#This Row],[PRODUCT ID]],Table1[[PRODUCT]:[SELLING PRICE]],5,FALSE)</f>
        <v>131.12692400111672</v>
      </c>
      <c r="L8576" s="16">
        <f ca="1">J8576*Table3[[#This Row],[QUANTITY]]</f>
        <v>156</v>
      </c>
      <c r="M8576" s="16">
        <f ca="1">K8576*Table3[[#This Row],[QUANTITY]]*(1-Table3[[#This Row],[DISCOUNT %]])</f>
        <v>786.01987028236499</v>
      </c>
      <c r="N8576" s="3">
        <f>DAY(Table3[[#This Row],[DATE]])</f>
        <v>23</v>
      </c>
      <c r="O8576" s="3" t="str">
        <f>TEXT(Table3[[#This Row],[DATE]],"mmm")</f>
        <v>Jun</v>
      </c>
      <c r="P8576" s="3">
        <f>YEAR(Table3[[#This Row],[DATE]])</f>
        <v>2044</v>
      </c>
    </row>
    <row r="8577" spans="1:16" x14ac:dyDescent="0.3">
      <c r="A8577" s="6">
        <v>52772</v>
      </c>
      <c r="B8577" s="7" t="s">
        <v>1236</v>
      </c>
      <c r="C8577" s="9">
        <f t="shared" ca="1" si="266"/>
        <v>1</v>
      </c>
      <c r="D8577" s="9" t="s">
        <v>2116</v>
      </c>
      <c r="E8577" s="9" t="s">
        <v>2116</v>
      </c>
      <c r="F8577" s="10">
        <f t="shared" ca="1" si="267"/>
        <v>8.4098174220953836E-2</v>
      </c>
      <c r="G8577" s="3" t="str">
        <f>VLOOKUP(Table3[[#This Row],[PRODUCT ID]],Table1[[PRODUCT]:[SELLING PRICE]],1,FALSE)</f>
        <v>Product184</v>
      </c>
      <c r="H8577" s="3" t="str">
        <f>VLOOKUP(Table3[[#This Row],[PRODUCT ID]],Table1[[PRODUCT]:[SELLING PRICE]],2,FALSE)</f>
        <v>Category1</v>
      </c>
      <c r="I8577" s="3" t="str">
        <f>VLOOKUP(Table3[[#This Row],[PRODUCT ID]],Table1[[PRODUCT]:[SELLING PRICE]],3,FALSE)</f>
        <v>No</v>
      </c>
      <c r="J8577" s="16">
        <f ca="1">VLOOKUP(Table3[[#This Row],[PRODUCT ID]],Table1[[PRODUCT]:[SELLING PRICE]],4,FALSE)</f>
        <v>113</v>
      </c>
      <c r="K8577" s="16">
        <f ca="1">VLOOKUP(Table3[[#This Row],[PRODUCT ID]],Table1[[PRODUCT]:[SELLING PRICE]],5,FALSE)</f>
        <v>77.10426035332361</v>
      </c>
      <c r="L8577" s="16">
        <f ca="1">J8577*Table3[[#This Row],[QUANTITY]]</f>
        <v>113</v>
      </c>
      <c r="M8577" s="16">
        <f ca="1">K8577*Table3[[#This Row],[QUANTITY]]*(1-Table3[[#This Row],[DISCOUNT %]])</f>
        <v>70.619932832952017</v>
      </c>
      <c r="N8577" s="3">
        <f>DAY(Table3[[#This Row],[DATE]])</f>
        <v>24</v>
      </c>
      <c r="O8577" s="3" t="str">
        <f>TEXT(Table3[[#This Row],[DATE]],"mmm")</f>
        <v>Jun</v>
      </c>
      <c r="P8577" s="3">
        <f>YEAR(Table3[[#This Row],[DATE]])</f>
        <v>2044</v>
      </c>
    </row>
    <row r="8578" spans="1:16" x14ac:dyDescent="0.3">
      <c r="A8578" s="6">
        <v>52773</v>
      </c>
      <c r="B8578" s="7" t="s">
        <v>1237</v>
      </c>
      <c r="C8578" s="9">
        <f t="shared" ca="1" si="266"/>
        <v>8</v>
      </c>
      <c r="D8578" s="9" t="s">
        <v>2115</v>
      </c>
      <c r="E8578" s="9" t="s">
        <v>2118</v>
      </c>
      <c r="F8578" s="10">
        <f t="shared" ca="1" si="267"/>
        <v>9.980386236766757E-2</v>
      </c>
      <c r="G8578" s="3" t="str">
        <f>VLOOKUP(Table3[[#This Row],[PRODUCT ID]],Table1[[PRODUCT]:[SELLING PRICE]],1,FALSE)</f>
        <v>Product185</v>
      </c>
      <c r="H8578" s="3" t="str">
        <f>VLOOKUP(Table3[[#This Row],[PRODUCT ID]],Table1[[PRODUCT]:[SELLING PRICE]],2,FALSE)</f>
        <v>Category2</v>
      </c>
      <c r="I8578" s="3" t="str">
        <f>VLOOKUP(Table3[[#This Row],[PRODUCT ID]],Table1[[PRODUCT]:[SELLING PRICE]],3,FALSE)</f>
        <v>No</v>
      </c>
      <c r="J8578" s="16">
        <f ca="1">VLOOKUP(Table3[[#This Row],[PRODUCT ID]],Table1[[PRODUCT]:[SELLING PRICE]],4,FALSE)</f>
        <v>21</v>
      </c>
      <c r="K8578" s="16">
        <f ca="1">VLOOKUP(Table3[[#This Row],[PRODUCT ID]],Table1[[PRODUCT]:[SELLING PRICE]],5,FALSE)</f>
        <v>36.91762214394776</v>
      </c>
      <c r="L8578" s="16">
        <f ca="1">J8578*Table3[[#This Row],[QUANTITY]]</f>
        <v>168</v>
      </c>
      <c r="M8578" s="16">
        <f ca="1">K8578*Table3[[#This Row],[QUANTITY]]*(1-Table3[[#This Row],[DISCOUNT %]])</f>
        <v>265.8648069164131</v>
      </c>
      <c r="N8578" s="3">
        <f>DAY(Table3[[#This Row],[DATE]])</f>
        <v>25</v>
      </c>
      <c r="O8578" s="3" t="str">
        <f>TEXT(Table3[[#This Row],[DATE]],"mmm")</f>
        <v>Jun</v>
      </c>
      <c r="P8578" s="3">
        <f>YEAR(Table3[[#This Row],[DATE]])</f>
        <v>2044</v>
      </c>
    </row>
    <row r="8579" spans="1:16" x14ac:dyDescent="0.3">
      <c r="A8579" s="6">
        <v>52774</v>
      </c>
      <c r="B8579" s="7" t="s">
        <v>1238</v>
      </c>
      <c r="C8579" s="9">
        <f t="shared" ref="C8579:C8642" ca="1" si="268">RANDBETWEEN(1,15)</f>
        <v>15</v>
      </c>
      <c r="D8579" s="9" t="s">
        <v>2116</v>
      </c>
      <c r="E8579" s="9" t="s">
        <v>2116</v>
      </c>
      <c r="F8579" s="10">
        <f t="shared" ref="F8579:F8642" ca="1" si="269">RAND()*(0.1)</f>
        <v>1.0453741759164303E-2</v>
      </c>
      <c r="G8579" s="3" t="str">
        <f>VLOOKUP(Table3[[#This Row],[PRODUCT ID]],Table1[[PRODUCT]:[SELLING PRICE]],1,FALSE)</f>
        <v>Product186</v>
      </c>
      <c r="H8579" s="3" t="str">
        <f>VLOOKUP(Table3[[#This Row],[PRODUCT ID]],Table1[[PRODUCT]:[SELLING PRICE]],2,FALSE)</f>
        <v>Category3</v>
      </c>
      <c r="I8579" s="3" t="str">
        <f>VLOOKUP(Table3[[#This Row],[PRODUCT ID]],Table1[[PRODUCT]:[SELLING PRICE]],3,FALSE)</f>
        <v>Ft</v>
      </c>
      <c r="J8579" s="16">
        <f ca="1">VLOOKUP(Table3[[#This Row],[PRODUCT ID]],Table1[[PRODUCT]:[SELLING PRICE]],4,FALSE)</f>
        <v>37</v>
      </c>
      <c r="K8579" s="16">
        <f ca="1">VLOOKUP(Table3[[#This Row],[PRODUCT ID]],Table1[[PRODUCT]:[SELLING PRICE]],5,FALSE)</f>
        <v>152.60567303298228</v>
      </c>
      <c r="L8579" s="16">
        <f ca="1">J8579*Table3[[#This Row],[QUANTITY]]</f>
        <v>555</v>
      </c>
      <c r="M8579" s="16">
        <f ca="1">K8579*Table3[[#This Row],[QUANTITY]]*(1-Table3[[#This Row],[DISCOUNT %]])</f>
        <v>2265.1555910416801</v>
      </c>
      <c r="N8579" s="3">
        <f>DAY(Table3[[#This Row],[DATE]])</f>
        <v>26</v>
      </c>
      <c r="O8579" s="3" t="str">
        <f>TEXT(Table3[[#This Row],[DATE]],"mmm")</f>
        <v>Jun</v>
      </c>
      <c r="P8579" s="3">
        <f>YEAR(Table3[[#This Row],[DATE]])</f>
        <v>2044</v>
      </c>
    </row>
    <row r="8580" spans="1:16" x14ac:dyDescent="0.3">
      <c r="A8580" s="6">
        <v>52775</v>
      </c>
      <c r="B8580" s="7" t="s">
        <v>1239</v>
      </c>
      <c r="C8580" s="9">
        <f t="shared" ca="1" si="268"/>
        <v>5</v>
      </c>
      <c r="D8580" s="9" t="s">
        <v>2117</v>
      </c>
      <c r="E8580" s="9" t="s">
        <v>2116</v>
      </c>
      <c r="F8580" s="10">
        <f t="shared" ca="1" si="269"/>
        <v>1.9510039010705884E-2</v>
      </c>
      <c r="G8580" s="3" t="str">
        <f>VLOOKUP(Table3[[#This Row],[PRODUCT ID]],Table1[[PRODUCT]:[SELLING PRICE]],1,FALSE)</f>
        <v>Product187</v>
      </c>
      <c r="H8580" s="3" t="str">
        <f>VLOOKUP(Table3[[#This Row],[PRODUCT ID]],Table1[[PRODUCT]:[SELLING PRICE]],2,FALSE)</f>
        <v>Category4</v>
      </c>
      <c r="I8580" s="3" t="str">
        <f>VLOOKUP(Table3[[#This Row],[PRODUCT ID]],Table1[[PRODUCT]:[SELLING PRICE]],3,FALSE)</f>
        <v>No</v>
      </c>
      <c r="J8580" s="16">
        <f ca="1">VLOOKUP(Table3[[#This Row],[PRODUCT ID]],Table1[[PRODUCT]:[SELLING PRICE]],4,FALSE)</f>
        <v>160</v>
      </c>
      <c r="K8580" s="16">
        <f ca="1">VLOOKUP(Table3[[#This Row],[PRODUCT ID]],Table1[[PRODUCT]:[SELLING PRICE]],5,FALSE)</f>
        <v>171.09036856490613</v>
      </c>
      <c r="L8580" s="16">
        <f ca="1">J8580*Table3[[#This Row],[QUANTITY]]</f>
        <v>800</v>
      </c>
      <c r="M8580" s="16">
        <f ca="1">K8580*Table3[[#This Row],[QUANTITY]]*(1-Table3[[#This Row],[DISCOUNT %]])</f>
        <v>838.76194399924384</v>
      </c>
      <c r="N8580" s="3">
        <f>DAY(Table3[[#This Row],[DATE]])</f>
        <v>27</v>
      </c>
      <c r="O8580" s="3" t="str">
        <f>TEXT(Table3[[#This Row],[DATE]],"mmm")</f>
        <v>Jun</v>
      </c>
      <c r="P8580" s="3">
        <f>YEAR(Table3[[#This Row],[DATE]])</f>
        <v>2044</v>
      </c>
    </row>
    <row r="8581" spans="1:16" x14ac:dyDescent="0.3">
      <c r="A8581" s="6">
        <v>52776</v>
      </c>
      <c r="B8581" s="7" t="s">
        <v>1240</v>
      </c>
      <c r="C8581" s="9">
        <f t="shared" ca="1" si="268"/>
        <v>14</v>
      </c>
      <c r="D8581" s="9" t="s">
        <v>2115</v>
      </c>
      <c r="E8581" s="9" t="s">
        <v>2116</v>
      </c>
      <c r="F8581" s="10">
        <f t="shared" ca="1" si="269"/>
        <v>7.4590958775420838E-2</v>
      </c>
      <c r="G8581" s="3" t="str">
        <f>VLOOKUP(Table3[[#This Row],[PRODUCT ID]],Table1[[PRODUCT]:[SELLING PRICE]],1,FALSE)</f>
        <v>Product188</v>
      </c>
      <c r="H8581" s="3" t="str">
        <f>VLOOKUP(Table3[[#This Row],[PRODUCT ID]],Table1[[PRODUCT]:[SELLING PRICE]],2,FALSE)</f>
        <v>Category5</v>
      </c>
      <c r="I8581" s="3" t="str">
        <f>VLOOKUP(Table3[[#This Row],[PRODUCT ID]],Table1[[PRODUCT]:[SELLING PRICE]],3,FALSE)</f>
        <v>Kg</v>
      </c>
      <c r="J8581" s="16">
        <f ca="1">VLOOKUP(Table3[[#This Row],[PRODUCT ID]],Table1[[PRODUCT]:[SELLING PRICE]],4,FALSE)</f>
        <v>141</v>
      </c>
      <c r="K8581" s="16">
        <f ca="1">VLOOKUP(Table3[[#This Row],[PRODUCT ID]],Table1[[PRODUCT]:[SELLING PRICE]],5,FALSE)</f>
        <v>136.36739549947771</v>
      </c>
      <c r="L8581" s="16">
        <f ca="1">J8581*Table3[[#This Row],[QUANTITY]]</f>
        <v>1974</v>
      </c>
      <c r="M8581" s="16">
        <f ca="1">K8581*Table3[[#This Row],[QUANTITY]]*(1-Table3[[#This Row],[DISCOUNT %]])</f>
        <v>1766.7386901285051</v>
      </c>
      <c r="N8581" s="3">
        <f>DAY(Table3[[#This Row],[DATE]])</f>
        <v>28</v>
      </c>
      <c r="O8581" s="3" t="str">
        <f>TEXT(Table3[[#This Row],[DATE]],"mmm")</f>
        <v>Jun</v>
      </c>
      <c r="P8581" s="3">
        <f>YEAR(Table3[[#This Row],[DATE]])</f>
        <v>2044</v>
      </c>
    </row>
    <row r="8582" spans="1:16" x14ac:dyDescent="0.3">
      <c r="A8582" s="6">
        <v>52777</v>
      </c>
      <c r="B8582" s="7" t="s">
        <v>1241</v>
      </c>
      <c r="C8582" s="9">
        <f t="shared" ca="1" si="268"/>
        <v>3</v>
      </c>
      <c r="D8582" s="9" t="s">
        <v>2115</v>
      </c>
      <c r="E8582" s="9" t="s">
        <v>2116</v>
      </c>
      <c r="F8582" s="10">
        <f t="shared" ca="1" si="269"/>
        <v>4.4248622033838142E-2</v>
      </c>
      <c r="G8582" s="3" t="str">
        <f>VLOOKUP(Table3[[#This Row],[PRODUCT ID]],Table1[[PRODUCT]:[SELLING PRICE]],1,FALSE)</f>
        <v>Product189</v>
      </c>
      <c r="H8582" s="3" t="str">
        <f>VLOOKUP(Table3[[#This Row],[PRODUCT ID]],Table1[[PRODUCT]:[SELLING PRICE]],2,FALSE)</f>
        <v>Category1</v>
      </c>
      <c r="I8582" s="3" t="str">
        <f>VLOOKUP(Table3[[#This Row],[PRODUCT ID]],Table1[[PRODUCT]:[SELLING PRICE]],3,FALSE)</f>
        <v>Kg</v>
      </c>
      <c r="J8582" s="16">
        <f ca="1">VLOOKUP(Table3[[#This Row],[PRODUCT ID]],Table1[[PRODUCT]:[SELLING PRICE]],4,FALSE)</f>
        <v>184</v>
      </c>
      <c r="K8582" s="16">
        <f ca="1">VLOOKUP(Table3[[#This Row],[PRODUCT ID]],Table1[[PRODUCT]:[SELLING PRICE]],5,FALSE)</f>
        <v>85.341458188415032</v>
      </c>
      <c r="L8582" s="16">
        <f ca="1">J8582*Table3[[#This Row],[QUANTITY]]</f>
        <v>552</v>
      </c>
      <c r="M8582" s="16">
        <f ca="1">K8582*Table3[[#This Row],[QUANTITY]]*(1-Table3[[#This Row],[DISCOUNT %]])</f>
        <v>244.69564878365779</v>
      </c>
      <c r="N8582" s="3">
        <f>DAY(Table3[[#This Row],[DATE]])</f>
        <v>29</v>
      </c>
      <c r="O8582" s="3" t="str">
        <f>TEXT(Table3[[#This Row],[DATE]],"mmm")</f>
        <v>Jun</v>
      </c>
      <c r="P8582" s="3">
        <f>YEAR(Table3[[#This Row],[DATE]])</f>
        <v>2044</v>
      </c>
    </row>
    <row r="8583" spans="1:16" x14ac:dyDescent="0.3">
      <c r="A8583" s="6">
        <v>52778</v>
      </c>
      <c r="B8583" s="7" t="s">
        <v>1242</v>
      </c>
      <c r="C8583" s="9">
        <f t="shared" ca="1" si="268"/>
        <v>14</v>
      </c>
      <c r="D8583" s="9" t="s">
        <v>2115</v>
      </c>
      <c r="E8583" s="9" t="s">
        <v>2116</v>
      </c>
      <c r="F8583" s="10">
        <f t="shared" ca="1" si="269"/>
        <v>8.4585094518225309E-2</v>
      </c>
      <c r="G8583" s="3" t="str">
        <f>VLOOKUP(Table3[[#This Row],[PRODUCT ID]],Table1[[PRODUCT]:[SELLING PRICE]],1,FALSE)</f>
        <v>Product190</v>
      </c>
      <c r="H8583" s="3" t="str">
        <f>VLOOKUP(Table3[[#This Row],[PRODUCT ID]],Table1[[PRODUCT]:[SELLING PRICE]],2,FALSE)</f>
        <v>Category2</v>
      </c>
      <c r="I8583" s="3" t="str">
        <f>VLOOKUP(Table3[[#This Row],[PRODUCT ID]],Table1[[PRODUCT]:[SELLING PRICE]],3,FALSE)</f>
        <v>Lt</v>
      </c>
      <c r="J8583" s="16">
        <f ca="1">VLOOKUP(Table3[[#This Row],[PRODUCT ID]],Table1[[PRODUCT]:[SELLING PRICE]],4,FALSE)</f>
        <v>131</v>
      </c>
      <c r="K8583" s="16">
        <f ca="1">VLOOKUP(Table3[[#This Row],[PRODUCT ID]],Table1[[PRODUCT]:[SELLING PRICE]],5,FALSE)</f>
        <v>149.10146421928755</v>
      </c>
      <c r="L8583" s="16">
        <f ca="1">J8583*Table3[[#This Row],[QUANTITY]]</f>
        <v>1834</v>
      </c>
      <c r="M8583" s="16">
        <f ca="1">K8583*Table3[[#This Row],[QUANTITY]]*(1-Table3[[#This Row],[DISCOUNT %]])</f>
        <v>1910.8558388569063</v>
      </c>
      <c r="N8583" s="3">
        <f>DAY(Table3[[#This Row],[DATE]])</f>
        <v>30</v>
      </c>
      <c r="O8583" s="3" t="str">
        <f>TEXT(Table3[[#This Row],[DATE]],"mmm")</f>
        <v>Jun</v>
      </c>
      <c r="P8583" s="3">
        <f>YEAR(Table3[[#This Row],[DATE]])</f>
        <v>2044</v>
      </c>
    </row>
    <row r="8584" spans="1:16" x14ac:dyDescent="0.3">
      <c r="A8584" s="6">
        <v>52779</v>
      </c>
      <c r="B8584" s="7" t="s">
        <v>1243</v>
      </c>
      <c r="C8584" s="9">
        <f t="shared" ca="1" si="268"/>
        <v>5</v>
      </c>
      <c r="D8584" s="9" t="s">
        <v>2116</v>
      </c>
      <c r="E8584" s="9" t="s">
        <v>2118</v>
      </c>
      <c r="F8584" s="10">
        <f t="shared" ca="1" si="269"/>
        <v>6.7213127608629006E-2</v>
      </c>
      <c r="G8584" s="3" t="str">
        <f>VLOOKUP(Table3[[#This Row],[PRODUCT ID]],Table1[[PRODUCT]:[SELLING PRICE]],1,FALSE)</f>
        <v>Product191</v>
      </c>
      <c r="H8584" s="3" t="str">
        <f>VLOOKUP(Table3[[#This Row],[PRODUCT ID]],Table1[[PRODUCT]:[SELLING PRICE]],2,FALSE)</f>
        <v>Category3</v>
      </c>
      <c r="I8584" s="3" t="str">
        <f>VLOOKUP(Table3[[#This Row],[PRODUCT ID]],Table1[[PRODUCT]:[SELLING PRICE]],3,FALSE)</f>
        <v>Kg</v>
      </c>
      <c r="J8584" s="16">
        <f ca="1">VLOOKUP(Table3[[#This Row],[PRODUCT ID]],Table1[[PRODUCT]:[SELLING PRICE]],4,FALSE)</f>
        <v>81</v>
      </c>
      <c r="K8584" s="16">
        <f ca="1">VLOOKUP(Table3[[#This Row],[PRODUCT ID]],Table1[[PRODUCT]:[SELLING PRICE]],5,FALSE)</f>
        <v>216.26111620860712</v>
      </c>
      <c r="L8584" s="16">
        <f ca="1">J8584*Table3[[#This Row],[QUANTITY]]</f>
        <v>405</v>
      </c>
      <c r="M8584" s="16">
        <f ca="1">K8584*Table3[[#This Row],[QUANTITY]]*(1-Table3[[#This Row],[DISCOUNT %]])</f>
        <v>1008.6276510404673</v>
      </c>
      <c r="N8584" s="3">
        <f>DAY(Table3[[#This Row],[DATE]])</f>
        <v>1</v>
      </c>
      <c r="O8584" s="3" t="str">
        <f>TEXT(Table3[[#This Row],[DATE]],"mmm")</f>
        <v>Jul</v>
      </c>
      <c r="P8584" s="3">
        <f>YEAR(Table3[[#This Row],[DATE]])</f>
        <v>2044</v>
      </c>
    </row>
    <row r="8585" spans="1:16" x14ac:dyDescent="0.3">
      <c r="A8585" s="6">
        <v>52780</v>
      </c>
      <c r="B8585" s="7" t="s">
        <v>1244</v>
      </c>
      <c r="C8585" s="9">
        <f t="shared" ca="1" si="268"/>
        <v>15</v>
      </c>
      <c r="D8585" s="9" t="s">
        <v>2116</v>
      </c>
      <c r="E8585" s="9" t="s">
        <v>2118</v>
      </c>
      <c r="F8585" s="10">
        <f t="shared" ca="1" si="269"/>
        <v>2.3167202389024956E-2</v>
      </c>
      <c r="G8585" s="3" t="str">
        <f>VLOOKUP(Table3[[#This Row],[PRODUCT ID]],Table1[[PRODUCT]:[SELLING PRICE]],1,FALSE)</f>
        <v>Product192</v>
      </c>
      <c r="H8585" s="3" t="str">
        <f>VLOOKUP(Table3[[#This Row],[PRODUCT ID]],Table1[[PRODUCT]:[SELLING PRICE]],2,FALSE)</f>
        <v>Category4</v>
      </c>
      <c r="I8585" s="3" t="str">
        <f>VLOOKUP(Table3[[#This Row],[PRODUCT ID]],Table1[[PRODUCT]:[SELLING PRICE]],3,FALSE)</f>
        <v>Lt</v>
      </c>
      <c r="J8585" s="16">
        <f ca="1">VLOOKUP(Table3[[#This Row],[PRODUCT ID]],Table1[[PRODUCT]:[SELLING PRICE]],4,FALSE)</f>
        <v>168</v>
      </c>
      <c r="K8585" s="16">
        <f ca="1">VLOOKUP(Table3[[#This Row],[PRODUCT ID]],Table1[[PRODUCT]:[SELLING PRICE]],5,FALSE)</f>
        <v>32.547785976926932</v>
      </c>
      <c r="L8585" s="16">
        <f ca="1">J8585*Table3[[#This Row],[QUANTITY]]</f>
        <v>2520</v>
      </c>
      <c r="M8585" s="16">
        <f ca="1">K8585*Table3[[#This Row],[QUANTITY]]*(1-Table3[[#This Row],[DISCOUNT %]])</f>
        <v>476.90617247827197</v>
      </c>
      <c r="N8585" s="3">
        <f>DAY(Table3[[#This Row],[DATE]])</f>
        <v>2</v>
      </c>
      <c r="O8585" s="3" t="str">
        <f>TEXT(Table3[[#This Row],[DATE]],"mmm")</f>
        <v>Jul</v>
      </c>
      <c r="P8585" s="3">
        <f>YEAR(Table3[[#This Row],[DATE]])</f>
        <v>2044</v>
      </c>
    </row>
    <row r="8586" spans="1:16" x14ac:dyDescent="0.3">
      <c r="A8586" s="6">
        <v>52781</v>
      </c>
      <c r="B8586" s="7" t="s">
        <v>1245</v>
      </c>
      <c r="C8586" s="9">
        <f t="shared" ca="1" si="268"/>
        <v>14</v>
      </c>
      <c r="D8586" s="9" t="s">
        <v>2116</v>
      </c>
      <c r="E8586" s="9" t="s">
        <v>2116</v>
      </c>
      <c r="F8586" s="10">
        <f t="shared" ca="1" si="269"/>
        <v>1.9175729501355734E-2</v>
      </c>
      <c r="G8586" s="3" t="str">
        <f>VLOOKUP(Table3[[#This Row],[PRODUCT ID]],Table1[[PRODUCT]:[SELLING PRICE]],1,FALSE)</f>
        <v>Product193</v>
      </c>
      <c r="H8586" s="3" t="str">
        <f>VLOOKUP(Table3[[#This Row],[PRODUCT ID]],Table1[[PRODUCT]:[SELLING PRICE]],2,FALSE)</f>
        <v>Category1</v>
      </c>
      <c r="I8586" s="3" t="str">
        <f>VLOOKUP(Table3[[#This Row],[PRODUCT ID]],Table1[[PRODUCT]:[SELLING PRICE]],3,FALSE)</f>
        <v>Ft</v>
      </c>
      <c r="J8586" s="16">
        <f ca="1">VLOOKUP(Table3[[#This Row],[PRODUCT ID]],Table1[[PRODUCT]:[SELLING PRICE]],4,FALSE)</f>
        <v>131</v>
      </c>
      <c r="K8586" s="16">
        <f ca="1">VLOOKUP(Table3[[#This Row],[PRODUCT ID]],Table1[[PRODUCT]:[SELLING PRICE]],5,FALSE)</f>
        <v>49.309113202394144</v>
      </c>
      <c r="L8586" s="16">
        <f ca="1">J8586*Table3[[#This Row],[QUANTITY]]</f>
        <v>1834</v>
      </c>
      <c r="M8586" s="16">
        <f ca="1">K8586*Table3[[#This Row],[QUANTITY]]*(1-Table3[[#This Row],[DISCOUNT %]])</f>
        <v>677.09004979942631</v>
      </c>
      <c r="N8586" s="3">
        <f>DAY(Table3[[#This Row],[DATE]])</f>
        <v>3</v>
      </c>
      <c r="O8586" s="3" t="str">
        <f>TEXT(Table3[[#This Row],[DATE]],"mmm")</f>
        <v>Jul</v>
      </c>
      <c r="P8586" s="3">
        <f>YEAR(Table3[[#This Row],[DATE]])</f>
        <v>2044</v>
      </c>
    </row>
    <row r="8587" spans="1:16" x14ac:dyDescent="0.3">
      <c r="A8587" s="6">
        <v>52782</v>
      </c>
      <c r="B8587" s="7" t="s">
        <v>1246</v>
      </c>
      <c r="C8587" s="9">
        <f t="shared" ca="1" si="268"/>
        <v>13</v>
      </c>
      <c r="D8587" s="9" t="s">
        <v>2115</v>
      </c>
      <c r="E8587" s="9" t="s">
        <v>2116</v>
      </c>
      <c r="F8587" s="10">
        <f t="shared" ca="1" si="269"/>
        <v>7.1069953317807744E-3</v>
      </c>
      <c r="G8587" s="3" t="str">
        <f>VLOOKUP(Table3[[#This Row],[PRODUCT ID]],Table1[[PRODUCT]:[SELLING PRICE]],1,FALSE)</f>
        <v>Product194</v>
      </c>
      <c r="H8587" s="3" t="str">
        <f>VLOOKUP(Table3[[#This Row],[PRODUCT ID]],Table1[[PRODUCT]:[SELLING PRICE]],2,FALSE)</f>
        <v>Category2</v>
      </c>
      <c r="I8587" s="3" t="str">
        <f>VLOOKUP(Table3[[#This Row],[PRODUCT ID]],Table1[[PRODUCT]:[SELLING PRICE]],3,FALSE)</f>
        <v>Kg</v>
      </c>
      <c r="J8587" s="16">
        <f ca="1">VLOOKUP(Table3[[#This Row],[PRODUCT ID]],Table1[[PRODUCT]:[SELLING PRICE]],4,FALSE)</f>
        <v>167</v>
      </c>
      <c r="K8587" s="16">
        <f ca="1">VLOOKUP(Table3[[#This Row],[PRODUCT ID]],Table1[[PRODUCT]:[SELLING PRICE]],5,FALSE)</f>
        <v>24.87110848704306</v>
      </c>
      <c r="L8587" s="16">
        <f ca="1">J8587*Table3[[#This Row],[QUANTITY]]</f>
        <v>2171</v>
      </c>
      <c r="M8587" s="16">
        <f ca="1">K8587*Table3[[#This Row],[QUANTITY]]*(1-Table3[[#This Row],[DISCOUNT %]])</f>
        <v>321.0265452566826</v>
      </c>
      <c r="N8587" s="3">
        <f>DAY(Table3[[#This Row],[DATE]])</f>
        <v>4</v>
      </c>
      <c r="O8587" s="3" t="str">
        <f>TEXT(Table3[[#This Row],[DATE]],"mmm")</f>
        <v>Jul</v>
      </c>
      <c r="P8587" s="3">
        <f>YEAR(Table3[[#This Row],[DATE]])</f>
        <v>2044</v>
      </c>
    </row>
    <row r="8588" spans="1:16" x14ac:dyDescent="0.3">
      <c r="A8588" s="6">
        <v>52783</v>
      </c>
      <c r="B8588" s="7" t="s">
        <v>1247</v>
      </c>
      <c r="C8588" s="9">
        <f t="shared" ca="1" si="268"/>
        <v>10</v>
      </c>
      <c r="D8588" s="9" t="s">
        <v>2117</v>
      </c>
      <c r="E8588" s="9" t="s">
        <v>2116</v>
      </c>
      <c r="F8588" s="10">
        <f t="shared" ca="1" si="269"/>
        <v>9.4913499875565036E-2</v>
      </c>
      <c r="G8588" s="3" t="str">
        <f>VLOOKUP(Table3[[#This Row],[PRODUCT ID]],Table1[[PRODUCT]:[SELLING PRICE]],1,FALSE)</f>
        <v>Product195</v>
      </c>
      <c r="H8588" s="3" t="str">
        <f>VLOOKUP(Table3[[#This Row],[PRODUCT ID]],Table1[[PRODUCT]:[SELLING PRICE]],2,FALSE)</f>
        <v>Category3</v>
      </c>
      <c r="I8588" s="3" t="str">
        <f>VLOOKUP(Table3[[#This Row],[PRODUCT ID]],Table1[[PRODUCT]:[SELLING PRICE]],3,FALSE)</f>
        <v>No</v>
      </c>
      <c r="J8588" s="16">
        <f ca="1">VLOOKUP(Table3[[#This Row],[PRODUCT ID]],Table1[[PRODUCT]:[SELLING PRICE]],4,FALSE)</f>
        <v>203</v>
      </c>
      <c r="K8588" s="16">
        <f ca="1">VLOOKUP(Table3[[#This Row],[PRODUCT ID]],Table1[[PRODUCT]:[SELLING PRICE]],5,FALSE)</f>
        <v>163.99260185830906</v>
      </c>
      <c r="L8588" s="16">
        <f ca="1">J8588*Table3[[#This Row],[QUANTITY]]</f>
        <v>2030</v>
      </c>
      <c r="M8588" s="16">
        <f ca="1">K8588*Table3[[#This Row],[QUANTITY]]*(1-Table3[[#This Row],[DISCOUNT %]])</f>
        <v>1484.2749006223685</v>
      </c>
      <c r="N8588" s="3">
        <f>DAY(Table3[[#This Row],[DATE]])</f>
        <v>5</v>
      </c>
      <c r="O8588" s="3" t="str">
        <f>TEXT(Table3[[#This Row],[DATE]],"mmm")</f>
        <v>Jul</v>
      </c>
      <c r="P8588" s="3">
        <f>YEAR(Table3[[#This Row],[DATE]])</f>
        <v>2044</v>
      </c>
    </row>
    <row r="8589" spans="1:16" x14ac:dyDescent="0.3">
      <c r="A8589" s="6">
        <v>52784</v>
      </c>
      <c r="B8589" s="7" t="s">
        <v>1248</v>
      </c>
      <c r="C8589" s="9">
        <f t="shared" ca="1" si="268"/>
        <v>9</v>
      </c>
      <c r="D8589" s="9" t="s">
        <v>2117</v>
      </c>
      <c r="E8589" s="9" t="s">
        <v>2116</v>
      </c>
      <c r="F8589" s="10">
        <f t="shared" ca="1" si="269"/>
        <v>9.4166140942114715E-2</v>
      </c>
      <c r="G8589" s="3" t="str">
        <f>VLOOKUP(Table3[[#This Row],[PRODUCT ID]],Table1[[PRODUCT]:[SELLING PRICE]],1,FALSE)</f>
        <v>Product196</v>
      </c>
      <c r="H8589" s="3" t="str">
        <f>VLOOKUP(Table3[[#This Row],[PRODUCT ID]],Table1[[PRODUCT]:[SELLING PRICE]],2,FALSE)</f>
        <v>Category4</v>
      </c>
      <c r="I8589" s="3" t="str">
        <f>VLOOKUP(Table3[[#This Row],[PRODUCT ID]],Table1[[PRODUCT]:[SELLING PRICE]],3,FALSE)</f>
        <v>No</v>
      </c>
      <c r="J8589" s="16">
        <f ca="1">VLOOKUP(Table3[[#This Row],[PRODUCT ID]],Table1[[PRODUCT]:[SELLING PRICE]],4,FALSE)</f>
        <v>239</v>
      </c>
      <c r="K8589" s="16">
        <f ca="1">VLOOKUP(Table3[[#This Row],[PRODUCT ID]],Table1[[PRODUCT]:[SELLING PRICE]],5,FALSE)</f>
        <v>255.52860265010798</v>
      </c>
      <c r="L8589" s="16">
        <f ca="1">J8589*Table3[[#This Row],[QUANTITY]]</f>
        <v>2151</v>
      </c>
      <c r="M8589" s="16">
        <f ca="1">K8589*Table3[[#This Row],[QUANTITY]]*(1-Table3[[#This Row],[DISCOUNT %]])</f>
        <v>2083.1981421439468</v>
      </c>
      <c r="N8589" s="3">
        <f>DAY(Table3[[#This Row],[DATE]])</f>
        <v>6</v>
      </c>
      <c r="O8589" s="3" t="str">
        <f>TEXT(Table3[[#This Row],[DATE]],"mmm")</f>
        <v>Jul</v>
      </c>
      <c r="P8589" s="3">
        <f>YEAR(Table3[[#This Row],[DATE]])</f>
        <v>2044</v>
      </c>
    </row>
    <row r="8590" spans="1:16" x14ac:dyDescent="0.3">
      <c r="A8590" s="6">
        <v>52785</v>
      </c>
      <c r="B8590" s="7" t="s">
        <v>1249</v>
      </c>
      <c r="C8590" s="9">
        <f t="shared" ca="1" si="268"/>
        <v>10</v>
      </c>
      <c r="D8590" s="9" t="s">
        <v>2116</v>
      </c>
      <c r="E8590" s="9" t="s">
        <v>2118</v>
      </c>
      <c r="F8590" s="10">
        <f t="shared" ca="1" si="269"/>
        <v>8.7848985520527448E-3</v>
      </c>
      <c r="G8590" s="3" t="str">
        <f>VLOOKUP(Table3[[#This Row],[PRODUCT ID]],Table1[[PRODUCT]:[SELLING PRICE]],1,FALSE)</f>
        <v>Product197</v>
      </c>
      <c r="H8590" s="3" t="str">
        <f>VLOOKUP(Table3[[#This Row],[PRODUCT ID]],Table1[[PRODUCT]:[SELLING PRICE]],2,FALSE)</f>
        <v>Category5</v>
      </c>
      <c r="I8590" s="3" t="str">
        <f>VLOOKUP(Table3[[#This Row],[PRODUCT ID]],Table1[[PRODUCT]:[SELLING PRICE]],3,FALSE)</f>
        <v>Ft</v>
      </c>
      <c r="J8590" s="16">
        <f ca="1">VLOOKUP(Table3[[#This Row],[PRODUCT ID]],Table1[[PRODUCT]:[SELLING PRICE]],4,FALSE)</f>
        <v>110</v>
      </c>
      <c r="K8590" s="16">
        <f ca="1">VLOOKUP(Table3[[#This Row],[PRODUCT ID]],Table1[[PRODUCT]:[SELLING PRICE]],5,FALSE)</f>
        <v>93.87199994577621</v>
      </c>
      <c r="L8590" s="16">
        <f ca="1">J8590*Table3[[#This Row],[QUANTITY]]</f>
        <v>1100</v>
      </c>
      <c r="M8590" s="16">
        <f ca="1">K8590*Table3[[#This Row],[QUANTITY]]*(1-Table3[[#This Row],[DISCOUNT %]])</f>
        <v>930.4734394937426</v>
      </c>
      <c r="N8590" s="3">
        <f>DAY(Table3[[#This Row],[DATE]])</f>
        <v>7</v>
      </c>
      <c r="O8590" s="3" t="str">
        <f>TEXT(Table3[[#This Row],[DATE]],"mmm")</f>
        <v>Jul</v>
      </c>
      <c r="P8590" s="3">
        <f>YEAR(Table3[[#This Row],[DATE]])</f>
        <v>2044</v>
      </c>
    </row>
    <row r="8591" spans="1:16" x14ac:dyDescent="0.3">
      <c r="A8591" s="6">
        <v>52786</v>
      </c>
      <c r="B8591" s="7" t="s">
        <v>1250</v>
      </c>
      <c r="C8591" s="9">
        <f t="shared" ca="1" si="268"/>
        <v>7</v>
      </c>
      <c r="D8591" s="9" t="s">
        <v>2116</v>
      </c>
      <c r="E8591" s="9" t="s">
        <v>2116</v>
      </c>
      <c r="F8591" s="10">
        <f t="shared" ca="1" si="269"/>
        <v>9.4718258052005899E-2</v>
      </c>
      <c r="G8591" s="3" t="str">
        <f>VLOOKUP(Table3[[#This Row],[PRODUCT ID]],Table1[[PRODUCT]:[SELLING PRICE]],1,FALSE)</f>
        <v>Product198</v>
      </c>
      <c r="H8591" s="3" t="str">
        <f>VLOOKUP(Table3[[#This Row],[PRODUCT ID]],Table1[[PRODUCT]:[SELLING PRICE]],2,FALSE)</f>
        <v>Category1</v>
      </c>
      <c r="I8591" s="3" t="str">
        <f>VLOOKUP(Table3[[#This Row],[PRODUCT ID]],Table1[[PRODUCT]:[SELLING PRICE]],3,FALSE)</f>
        <v>No</v>
      </c>
      <c r="J8591" s="16">
        <f ca="1">VLOOKUP(Table3[[#This Row],[PRODUCT ID]],Table1[[PRODUCT]:[SELLING PRICE]],4,FALSE)</f>
        <v>21</v>
      </c>
      <c r="K8591" s="16">
        <f ca="1">VLOOKUP(Table3[[#This Row],[PRODUCT ID]],Table1[[PRODUCT]:[SELLING PRICE]],5,FALSE)</f>
        <v>235.74852889326613</v>
      </c>
      <c r="L8591" s="16">
        <f ca="1">J8591*Table3[[#This Row],[QUANTITY]]</f>
        <v>147</v>
      </c>
      <c r="M8591" s="16">
        <f ca="1">K8591*Table3[[#This Row],[QUANTITY]]*(1-Table3[[#This Row],[DISCOUNT %]])</f>
        <v>1493.9318722872108</v>
      </c>
      <c r="N8591" s="3">
        <f>DAY(Table3[[#This Row],[DATE]])</f>
        <v>8</v>
      </c>
      <c r="O8591" s="3" t="str">
        <f>TEXT(Table3[[#This Row],[DATE]],"mmm")</f>
        <v>Jul</v>
      </c>
      <c r="P8591" s="3">
        <f>YEAR(Table3[[#This Row],[DATE]])</f>
        <v>2044</v>
      </c>
    </row>
    <row r="8592" spans="1:16" x14ac:dyDescent="0.3">
      <c r="A8592" s="6">
        <v>52787</v>
      </c>
      <c r="B8592" s="7" t="s">
        <v>1251</v>
      </c>
      <c r="C8592" s="9">
        <f t="shared" ca="1" si="268"/>
        <v>11</v>
      </c>
      <c r="D8592" s="9" t="s">
        <v>2116</v>
      </c>
      <c r="E8592" s="9" t="s">
        <v>2116</v>
      </c>
      <c r="F8592" s="10">
        <f t="shared" ca="1" si="269"/>
        <v>5.4377846190505987E-2</v>
      </c>
      <c r="G8592" s="3" t="str">
        <f>VLOOKUP(Table3[[#This Row],[PRODUCT ID]],Table1[[PRODUCT]:[SELLING PRICE]],1,FALSE)</f>
        <v>Product199</v>
      </c>
      <c r="H8592" s="3" t="str">
        <f>VLOOKUP(Table3[[#This Row],[PRODUCT ID]],Table1[[PRODUCT]:[SELLING PRICE]],2,FALSE)</f>
        <v>Category2</v>
      </c>
      <c r="I8592" s="3" t="str">
        <f>VLOOKUP(Table3[[#This Row],[PRODUCT ID]],Table1[[PRODUCT]:[SELLING PRICE]],3,FALSE)</f>
        <v>Kg</v>
      </c>
      <c r="J8592" s="16">
        <f ca="1">VLOOKUP(Table3[[#This Row],[PRODUCT ID]],Table1[[PRODUCT]:[SELLING PRICE]],4,FALSE)</f>
        <v>85</v>
      </c>
      <c r="K8592" s="16">
        <f ca="1">VLOOKUP(Table3[[#This Row],[PRODUCT ID]],Table1[[PRODUCT]:[SELLING PRICE]],5,FALSE)</f>
        <v>177.00495141637128</v>
      </c>
      <c r="L8592" s="16">
        <f ca="1">J8592*Table3[[#This Row],[QUANTITY]]</f>
        <v>935</v>
      </c>
      <c r="M8592" s="16">
        <f ca="1">K8592*Table3[[#This Row],[QUANTITY]]*(1-Table3[[#This Row],[DISCOUNT %]])</f>
        <v>1841.1778373262323</v>
      </c>
      <c r="N8592" s="3">
        <f>DAY(Table3[[#This Row],[DATE]])</f>
        <v>9</v>
      </c>
      <c r="O8592" s="3" t="str">
        <f>TEXT(Table3[[#This Row],[DATE]],"mmm")</f>
        <v>Jul</v>
      </c>
      <c r="P8592" s="3">
        <f>YEAR(Table3[[#This Row],[DATE]])</f>
        <v>2044</v>
      </c>
    </row>
    <row r="8593" spans="1:16" x14ac:dyDescent="0.3">
      <c r="A8593" s="6">
        <v>52788</v>
      </c>
      <c r="B8593" s="7" t="s">
        <v>1252</v>
      </c>
      <c r="C8593" s="9">
        <f t="shared" ca="1" si="268"/>
        <v>4</v>
      </c>
      <c r="D8593" s="9" t="s">
        <v>2116</v>
      </c>
      <c r="E8593" s="9" t="s">
        <v>2116</v>
      </c>
      <c r="F8593" s="10">
        <f t="shared" ca="1" si="269"/>
        <v>7.502711657031734E-2</v>
      </c>
      <c r="G8593" s="3" t="str">
        <f>VLOOKUP(Table3[[#This Row],[PRODUCT ID]],Table1[[PRODUCT]:[SELLING PRICE]],1,FALSE)</f>
        <v>Product200</v>
      </c>
      <c r="H8593" s="3" t="str">
        <f>VLOOKUP(Table3[[#This Row],[PRODUCT ID]],Table1[[PRODUCT]:[SELLING PRICE]],2,FALSE)</f>
        <v>Category3</v>
      </c>
      <c r="I8593" s="3" t="str">
        <f>VLOOKUP(Table3[[#This Row],[PRODUCT ID]],Table1[[PRODUCT]:[SELLING PRICE]],3,FALSE)</f>
        <v>Kg</v>
      </c>
      <c r="J8593" s="16">
        <f ca="1">VLOOKUP(Table3[[#This Row],[PRODUCT ID]],Table1[[PRODUCT]:[SELLING PRICE]],4,FALSE)</f>
        <v>163</v>
      </c>
      <c r="K8593" s="16">
        <f ca="1">VLOOKUP(Table3[[#This Row],[PRODUCT ID]],Table1[[PRODUCT]:[SELLING PRICE]],5,FALSE)</f>
        <v>123.85053853378588</v>
      </c>
      <c r="L8593" s="16">
        <f ca="1">J8593*Table3[[#This Row],[QUANTITY]]</f>
        <v>652</v>
      </c>
      <c r="M8593" s="16">
        <f ca="1">K8593*Table3[[#This Row],[QUANTITY]]*(1-Table3[[#This Row],[DISCOUNT %]])</f>
        <v>458.2335589676598</v>
      </c>
      <c r="N8593" s="3">
        <f>DAY(Table3[[#This Row],[DATE]])</f>
        <v>10</v>
      </c>
      <c r="O8593" s="3" t="str">
        <f>TEXT(Table3[[#This Row],[DATE]],"mmm")</f>
        <v>Jul</v>
      </c>
      <c r="P8593" s="3">
        <f>YEAR(Table3[[#This Row],[DATE]])</f>
        <v>2044</v>
      </c>
    </row>
    <row r="8594" spans="1:16" x14ac:dyDescent="0.3">
      <c r="A8594" s="6">
        <v>52789</v>
      </c>
      <c r="B8594" s="7" t="s">
        <v>1253</v>
      </c>
      <c r="C8594" s="9">
        <f t="shared" ca="1" si="268"/>
        <v>8</v>
      </c>
      <c r="D8594" s="9" t="s">
        <v>2115</v>
      </c>
      <c r="E8594" s="9" t="s">
        <v>2116</v>
      </c>
      <c r="F8594" s="10">
        <f t="shared" ca="1" si="269"/>
        <v>3.9682597452612871E-2</v>
      </c>
      <c r="G8594" s="3" t="str">
        <f>VLOOKUP(Table3[[#This Row],[PRODUCT ID]],Table1[[PRODUCT]:[SELLING PRICE]],1,FALSE)</f>
        <v>Product201</v>
      </c>
      <c r="H8594" s="3" t="str">
        <f>VLOOKUP(Table3[[#This Row],[PRODUCT ID]],Table1[[PRODUCT]:[SELLING PRICE]],2,FALSE)</f>
        <v>Category4</v>
      </c>
      <c r="I8594" s="3" t="str">
        <f>VLOOKUP(Table3[[#This Row],[PRODUCT ID]],Table1[[PRODUCT]:[SELLING PRICE]],3,FALSE)</f>
        <v>Lt</v>
      </c>
      <c r="J8594" s="16">
        <f ca="1">VLOOKUP(Table3[[#This Row],[PRODUCT ID]],Table1[[PRODUCT]:[SELLING PRICE]],4,FALSE)</f>
        <v>28</v>
      </c>
      <c r="K8594" s="16">
        <f ca="1">VLOOKUP(Table3[[#This Row],[PRODUCT ID]],Table1[[PRODUCT]:[SELLING PRICE]],5,FALSE)</f>
        <v>194.01785137300485</v>
      </c>
      <c r="L8594" s="16">
        <f ca="1">J8594*Table3[[#This Row],[QUANTITY]]</f>
        <v>224</v>
      </c>
      <c r="M8594" s="16">
        <f ca="1">K8594*Table3[[#This Row],[QUANTITY]]*(1-Table3[[#This Row],[DISCOUNT %]])</f>
        <v>1490.5497526267923</v>
      </c>
      <c r="N8594" s="3">
        <f>DAY(Table3[[#This Row],[DATE]])</f>
        <v>11</v>
      </c>
      <c r="O8594" s="3" t="str">
        <f>TEXT(Table3[[#This Row],[DATE]],"mmm")</f>
        <v>Jul</v>
      </c>
      <c r="P8594" s="3">
        <f>YEAR(Table3[[#This Row],[DATE]])</f>
        <v>2044</v>
      </c>
    </row>
    <row r="8595" spans="1:16" x14ac:dyDescent="0.3">
      <c r="A8595" s="6">
        <v>52790</v>
      </c>
      <c r="B8595" s="7" t="s">
        <v>1254</v>
      </c>
      <c r="C8595" s="9">
        <f t="shared" ca="1" si="268"/>
        <v>4</v>
      </c>
      <c r="D8595" s="9" t="s">
        <v>2116</v>
      </c>
      <c r="E8595" s="9" t="s">
        <v>2116</v>
      </c>
      <c r="F8595" s="10">
        <f t="shared" ca="1" si="269"/>
        <v>8.4275615568123741E-2</v>
      </c>
      <c r="G8595" s="3" t="str">
        <f>VLOOKUP(Table3[[#This Row],[PRODUCT ID]],Table1[[PRODUCT]:[SELLING PRICE]],1,FALSE)</f>
        <v>Product202</v>
      </c>
      <c r="H8595" s="3" t="str">
        <f>VLOOKUP(Table3[[#This Row],[PRODUCT ID]],Table1[[PRODUCT]:[SELLING PRICE]],2,FALSE)</f>
        <v>Category5</v>
      </c>
      <c r="I8595" s="3" t="str">
        <f>VLOOKUP(Table3[[#This Row],[PRODUCT ID]],Table1[[PRODUCT]:[SELLING PRICE]],3,FALSE)</f>
        <v>Kg</v>
      </c>
      <c r="J8595" s="16">
        <f ca="1">VLOOKUP(Table3[[#This Row],[PRODUCT ID]],Table1[[PRODUCT]:[SELLING PRICE]],4,FALSE)</f>
        <v>181</v>
      </c>
      <c r="K8595" s="16">
        <f ca="1">VLOOKUP(Table3[[#This Row],[PRODUCT ID]],Table1[[PRODUCT]:[SELLING PRICE]],5,FALSE)</f>
        <v>35.07945359813435</v>
      </c>
      <c r="L8595" s="16">
        <f ca="1">J8595*Table3[[#This Row],[QUANTITY]]</f>
        <v>724</v>
      </c>
      <c r="M8595" s="16">
        <f ca="1">K8595*Table3[[#This Row],[QUANTITY]]*(1-Table3[[#This Row],[DISCOUNT %]])</f>
        <v>128.49244420943259</v>
      </c>
      <c r="N8595" s="3">
        <f>DAY(Table3[[#This Row],[DATE]])</f>
        <v>12</v>
      </c>
      <c r="O8595" s="3" t="str">
        <f>TEXT(Table3[[#This Row],[DATE]],"mmm")</f>
        <v>Jul</v>
      </c>
      <c r="P8595" s="3">
        <f>YEAR(Table3[[#This Row],[DATE]])</f>
        <v>2044</v>
      </c>
    </row>
    <row r="8596" spans="1:16" x14ac:dyDescent="0.3">
      <c r="A8596" s="6">
        <v>52791</v>
      </c>
      <c r="B8596" s="7" t="s">
        <v>1255</v>
      </c>
      <c r="C8596" s="9">
        <f t="shared" ca="1" si="268"/>
        <v>9</v>
      </c>
      <c r="D8596" s="9" t="s">
        <v>2117</v>
      </c>
      <c r="E8596" s="9" t="s">
        <v>2118</v>
      </c>
      <c r="F8596" s="10">
        <f t="shared" ca="1" si="269"/>
        <v>3.9732522030937835E-2</v>
      </c>
      <c r="G8596" s="3" t="str">
        <f>VLOOKUP(Table3[[#This Row],[PRODUCT ID]],Table1[[PRODUCT]:[SELLING PRICE]],1,FALSE)</f>
        <v>Product203</v>
      </c>
      <c r="H8596" s="3" t="str">
        <f>VLOOKUP(Table3[[#This Row],[PRODUCT ID]],Table1[[PRODUCT]:[SELLING PRICE]],2,FALSE)</f>
        <v>Category1</v>
      </c>
      <c r="I8596" s="3" t="str">
        <f>VLOOKUP(Table3[[#This Row],[PRODUCT ID]],Table1[[PRODUCT]:[SELLING PRICE]],3,FALSE)</f>
        <v>Lt</v>
      </c>
      <c r="J8596" s="16">
        <f ca="1">VLOOKUP(Table3[[#This Row],[PRODUCT ID]],Table1[[PRODUCT]:[SELLING PRICE]],4,FALSE)</f>
        <v>150</v>
      </c>
      <c r="K8596" s="16">
        <f ca="1">VLOOKUP(Table3[[#This Row],[PRODUCT ID]],Table1[[PRODUCT]:[SELLING PRICE]],5,FALSE)</f>
        <v>301.86798463932945</v>
      </c>
      <c r="L8596" s="16">
        <f ca="1">J8596*Table3[[#This Row],[QUANTITY]]</f>
        <v>1350</v>
      </c>
      <c r="M8596" s="16">
        <f ca="1">K8596*Table3[[#This Row],[QUANTITY]]*(1-Table3[[#This Row],[DISCOUNT %]])</f>
        <v>2608.8660746029122</v>
      </c>
      <c r="N8596" s="3">
        <f>DAY(Table3[[#This Row],[DATE]])</f>
        <v>13</v>
      </c>
      <c r="O8596" s="3" t="str">
        <f>TEXT(Table3[[#This Row],[DATE]],"mmm")</f>
        <v>Jul</v>
      </c>
      <c r="P8596" s="3">
        <f>YEAR(Table3[[#This Row],[DATE]])</f>
        <v>2044</v>
      </c>
    </row>
    <row r="8597" spans="1:16" x14ac:dyDescent="0.3">
      <c r="A8597" s="6">
        <v>52792</v>
      </c>
      <c r="B8597" s="7" t="s">
        <v>1256</v>
      </c>
      <c r="C8597" s="9">
        <f t="shared" ca="1" si="268"/>
        <v>10</v>
      </c>
      <c r="D8597" s="9" t="s">
        <v>2115</v>
      </c>
      <c r="E8597" s="9" t="s">
        <v>2118</v>
      </c>
      <c r="F8597" s="10">
        <f t="shared" ca="1" si="269"/>
        <v>2.6273581852237826E-2</v>
      </c>
      <c r="G8597" s="3" t="str">
        <f>VLOOKUP(Table3[[#This Row],[PRODUCT ID]],Table1[[PRODUCT]:[SELLING PRICE]],1,FALSE)</f>
        <v>Product204</v>
      </c>
      <c r="H8597" s="3" t="str">
        <f>VLOOKUP(Table3[[#This Row],[PRODUCT ID]],Table1[[PRODUCT]:[SELLING PRICE]],2,FALSE)</f>
        <v>Category2</v>
      </c>
      <c r="I8597" s="3" t="str">
        <f>VLOOKUP(Table3[[#This Row],[PRODUCT ID]],Table1[[PRODUCT]:[SELLING PRICE]],3,FALSE)</f>
        <v>Ft</v>
      </c>
      <c r="J8597" s="16">
        <f ca="1">VLOOKUP(Table3[[#This Row],[PRODUCT ID]],Table1[[PRODUCT]:[SELLING PRICE]],4,FALSE)</f>
        <v>159</v>
      </c>
      <c r="K8597" s="16">
        <f ca="1">VLOOKUP(Table3[[#This Row],[PRODUCT ID]],Table1[[PRODUCT]:[SELLING PRICE]],5,FALSE)</f>
        <v>279.57975045874792</v>
      </c>
      <c r="L8597" s="16">
        <f ca="1">J8597*Table3[[#This Row],[QUANTITY]]</f>
        <v>1590</v>
      </c>
      <c r="M8597" s="16">
        <f ca="1">K8597*Table3[[#This Row],[QUANTITY]]*(1-Table3[[#This Row],[DISCOUNT %]])</f>
        <v>2722.3418900084175</v>
      </c>
      <c r="N8597" s="3">
        <f>DAY(Table3[[#This Row],[DATE]])</f>
        <v>14</v>
      </c>
      <c r="O8597" s="3" t="str">
        <f>TEXT(Table3[[#This Row],[DATE]],"mmm")</f>
        <v>Jul</v>
      </c>
      <c r="P8597" s="3">
        <f>YEAR(Table3[[#This Row],[DATE]])</f>
        <v>2044</v>
      </c>
    </row>
    <row r="8598" spans="1:16" x14ac:dyDescent="0.3">
      <c r="A8598" s="6">
        <v>52793</v>
      </c>
      <c r="B8598" s="7" t="s">
        <v>1257</v>
      </c>
      <c r="C8598" s="9">
        <f t="shared" ca="1" si="268"/>
        <v>8</v>
      </c>
      <c r="D8598" s="9" t="s">
        <v>2115</v>
      </c>
      <c r="E8598" s="9" t="s">
        <v>2116</v>
      </c>
      <c r="F8598" s="10">
        <f t="shared" ca="1" si="269"/>
        <v>5.9148711648093155E-2</v>
      </c>
      <c r="G8598" s="3" t="str">
        <f>VLOOKUP(Table3[[#This Row],[PRODUCT ID]],Table1[[PRODUCT]:[SELLING PRICE]],1,FALSE)</f>
        <v>Product205</v>
      </c>
      <c r="H8598" s="3" t="str">
        <f>VLOOKUP(Table3[[#This Row],[PRODUCT ID]],Table1[[PRODUCT]:[SELLING PRICE]],2,FALSE)</f>
        <v>Category3</v>
      </c>
      <c r="I8598" s="3" t="str">
        <f>VLOOKUP(Table3[[#This Row],[PRODUCT ID]],Table1[[PRODUCT]:[SELLING PRICE]],3,FALSE)</f>
        <v>Kg</v>
      </c>
      <c r="J8598" s="16">
        <f ca="1">VLOOKUP(Table3[[#This Row],[PRODUCT ID]],Table1[[PRODUCT]:[SELLING PRICE]],4,FALSE)</f>
        <v>117</v>
      </c>
      <c r="K8598" s="16">
        <f ca="1">VLOOKUP(Table3[[#This Row],[PRODUCT ID]],Table1[[PRODUCT]:[SELLING PRICE]],5,FALSE)</f>
        <v>195.98933418134115</v>
      </c>
      <c r="L8598" s="16">
        <f ca="1">J8598*Table3[[#This Row],[QUANTITY]]</f>
        <v>936</v>
      </c>
      <c r="M8598" s="16">
        <f ca="1">K8598*Table3[[#This Row],[QUANTITY]]*(1-Table3[[#This Row],[DISCOUNT %]])</f>
        <v>1475.1745405419779</v>
      </c>
      <c r="N8598" s="3">
        <f>DAY(Table3[[#This Row],[DATE]])</f>
        <v>15</v>
      </c>
      <c r="O8598" s="3" t="str">
        <f>TEXT(Table3[[#This Row],[DATE]],"mmm")</f>
        <v>Jul</v>
      </c>
      <c r="P8598" s="3">
        <f>YEAR(Table3[[#This Row],[DATE]])</f>
        <v>2044</v>
      </c>
    </row>
    <row r="8599" spans="1:16" x14ac:dyDescent="0.3">
      <c r="A8599" s="6">
        <v>52794</v>
      </c>
      <c r="B8599" s="7" t="s">
        <v>1258</v>
      </c>
      <c r="C8599" s="9">
        <f t="shared" ca="1" si="268"/>
        <v>1</v>
      </c>
      <c r="D8599" s="9" t="s">
        <v>2115</v>
      </c>
      <c r="E8599" s="9" t="s">
        <v>2116</v>
      </c>
      <c r="F8599" s="10">
        <f t="shared" ca="1" si="269"/>
        <v>1.0387455458371865E-2</v>
      </c>
      <c r="G8599" s="3" t="str">
        <f>VLOOKUP(Table3[[#This Row],[PRODUCT ID]],Table1[[PRODUCT]:[SELLING PRICE]],1,FALSE)</f>
        <v>Product206</v>
      </c>
      <c r="H8599" s="3" t="str">
        <f>VLOOKUP(Table3[[#This Row],[PRODUCT ID]],Table1[[PRODUCT]:[SELLING PRICE]],2,FALSE)</f>
        <v>Category4</v>
      </c>
      <c r="I8599" s="3" t="str">
        <f>VLOOKUP(Table3[[#This Row],[PRODUCT ID]],Table1[[PRODUCT]:[SELLING PRICE]],3,FALSE)</f>
        <v>No</v>
      </c>
      <c r="J8599" s="16">
        <f ca="1">VLOOKUP(Table3[[#This Row],[PRODUCT ID]],Table1[[PRODUCT]:[SELLING PRICE]],4,FALSE)</f>
        <v>172</v>
      </c>
      <c r="K8599" s="16">
        <f ca="1">VLOOKUP(Table3[[#This Row],[PRODUCT ID]],Table1[[PRODUCT]:[SELLING PRICE]],5,FALSE)</f>
        <v>68.039381915558792</v>
      </c>
      <c r="L8599" s="16">
        <f ca="1">J8599*Table3[[#This Row],[QUANTITY]]</f>
        <v>172</v>
      </c>
      <c r="M8599" s="16">
        <f ca="1">K8599*Table3[[#This Row],[QUANTITY]]*(1-Table3[[#This Row],[DISCOUNT %]])</f>
        <v>67.332625866495775</v>
      </c>
      <c r="N8599" s="3">
        <f>DAY(Table3[[#This Row],[DATE]])</f>
        <v>16</v>
      </c>
      <c r="O8599" s="3" t="str">
        <f>TEXT(Table3[[#This Row],[DATE]],"mmm")</f>
        <v>Jul</v>
      </c>
      <c r="P8599" s="3">
        <f>YEAR(Table3[[#This Row],[DATE]])</f>
        <v>2044</v>
      </c>
    </row>
    <row r="8600" spans="1:16" x14ac:dyDescent="0.3">
      <c r="A8600" s="6">
        <v>52795</v>
      </c>
      <c r="B8600" s="7" t="s">
        <v>1259</v>
      </c>
      <c r="C8600" s="9">
        <f t="shared" ca="1" si="268"/>
        <v>13</v>
      </c>
      <c r="D8600" s="9" t="s">
        <v>2116</v>
      </c>
      <c r="E8600" s="9" t="s">
        <v>2116</v>
      </c>
      <c r="F8600" s="10">
        <f t="shared" ca="1" si="269"/>
        <v>1.3154344027135334E-3</v>
      </c>
      <c r="G8600" s="3" t="str">
        <f>VLOOKUP(Table3[[#This Row],[PRODUCT ID]],Table1[[PRODUCT]:[SELLING PRICE]],1,FALSE)</f>
        <v>Product207</v>
      </c>
      <c r="H8600" s="3" t="str">
        <f>VLOOKUP(Table3[[#This Row],[PRODUCT ID]],Table1[[PRODUCT]:[SELLING PRICE]],2,FALSE)</f>
        <v>Category5</v>
      </c>
      <c r="I8600" s="3" t="str">
        <f>VLOOKUP(Table3[[#This Row],[PRODUCT ID]],Table1[[PRODUCT]:[SELLING PRICE]],3,FALSE)</f>
        <v>No</v>
      </c>
      <c r="J8600" s="16">
        <f ca="1">VLOOKUP(Table3[[#This Row],[PRODUCT ID]],Table1[[PRODUCT]:[SELLING PRICE]],4,FALSE)</f>
        <v>116</v>
      </c>
      <c r="K8600" s="16">
        <f ca="1">VLOOKUP(Table3[[#This Row],[PRODUCT ID]],Table1[[PRODUCT]:[SELLING PRICE]],5,FALSE)</f>
        <v>269.92092612231124</v>
      </c>
      <c r="L8600" s="16">
        <f ca="1">J8600*Table3[[#This Row],[QUANTITY]]</f>
        <v>1508</v>
      </c>
      <c r="M8600" s="16">
        <f ca="1">K8600*Table3[[#This Row],[QUANTITY]]*(1-Table3[[#This Row],[DISCOUNT %]])</f>
        <v>3504.3562170510095</v>
      </c>
      <c r="N8600" s="3">
        <f>DAY(Table3[[#This Row],[DATE]])</f>
        <v>17</v>
      </c>
      <c r="O8600" s="3" t="str">
        <f>TEXT(Table3[[#This Row],[DATE]],"mmm")</f>
        <v>Jul</v>
      </c>
      <c r="P8600" s="3">
        <f>YEAR(Table3[[#This Row],[DATE]])</f>
        <v>2044</v>
      </c>
    </row>
    <row r="8601" spans="1:16" x14ac:dyDescent="0.3">
      <c r="A8601" s="6">
        <v>52796</v>
      </c>
      <c r="B8601" s="7" t="s">
        <v>1260</v>
      </c>
      <c r="C8601" s="9">
        <f t="shared" ca="1" si="268"/>
        <v>7</v>
      </c>
      <c r="D8601" s="9" t="s">
        <v>2116</v>
      </c>
      <c r="E8601" s="9" t="s">
        <v>2116</v>
      </c>
      <c r="F8601" s="10">
        <f t="shared" ca="1" si="269"/>
        <v>7.9224233783854375E-2</v>
      </c>
      <c r="G8601" s="3" t="str">
        <f>VLOOKUP(Table3[[#This Row],[PRODUCT ID]],Table1[[PRODUCT]:[SELLING PRICE]],1,FALSE)</f>
        <v>Product208</v>
      </c>
      <c r="H8601" s="3" t="str">
        <f>VLOOKUP(Table3[[#This Row],[PRODUCT ID]],Table1[[PRODUCT]:[SELLING PRICE]],2,FALSE)</f>
        <v>Category1</v>
      </c>
      <c r="I8601" s="3" t="str">
        <f>VLOOKUP(Table3[[#This Row],[PRODUCT ID]],Table1[[PRODUCT]:[SELLING PRICE]],3,FALSE)</f>
        <v>Ft</v>
      </c>
      <c r="J8601" s="16">
        <f ca="1">VLOOKUP(Table3[[#This Row],[PRODUCT ID]],Table1[[PRODUCT]:[SELLING PRICE]],4,FALSE)</f>
        <v>90</v>
      </c>
      <c r="K8601" s="16">
        <f ca="1">VLOOKUP(Table3[[#This Row],[PRODUCT ID]],Table1[[PRODUCT]:[SELLING PRICE]],5,FALSE)</f>
        <v>135.67081675290174</v>
      </c>
      <c r="L8601" s="16">
        <f ca="1">J8601*Table3[[#This Row],[QUANTITY]]</f>
        <v>630</v>
      </c>
      <c r="M8601" s="16">
        <f ca="1">K8601*Table3[[#This Row],[QUANTITY]]*(1-Table3[[#This Row],[DISCOUNT %]])</f>
        <v>874.4568017417638</v>
      </c>
      <c r="N8601" s="3">
        <f>DAY(Table3[[#This Row],[DATE]])</f>
        <v>18</v>
      </c>
      <c r="O8601" s="3" t="str">
        <f>TEXT(Table3[[#This Row],[DATE]],"mmm")</f>
        <v>Jul</v>
      </c>
      <c r="P8601" s="3">
        <f>YEAR(Table3[[#This Row],[DATE]])</f>
        <v>2044</v>
      </c>
    </row>
    <row r="8602" spans="1:16" x14ac:dyDescent="0.3">
      <c r="A8602" s="6">
        <v>52797</v>
      </c>
      <c r="B8602" s="7" t="s">
        <v>1261</v>
      </c>
      <c r="C8602" s="9">
        <f t="shared" ca="1" si="268"/>
        <v>4</v>
      </c>
      <c r="D8602" s="9" t="s">
        <v>2116</v>
      </c>
      <c r="E8602" s="9" t="s">
        <v>2118</v>
      </c>
      <c r="F8602" s="10">
        <f t="shared" ca="1" si="269"/>
        <v>3.0447358974802653E-2</v>
      </c>
      <c r="G8602" s="3" t="str">
        <f>VLOOKUP(Table3[[#This Row],[PRODUCT ID]],Table1[[PRODUCT]:[SELLING PRICE]],1,FALSE)</f>
        <v>Product209</v>
      </c>
      <c r="H8602" s="3" t="str">
        <f>VLOOKUP(Table3[[#This Row],[PRODUCT ID]],Table1[[PRODUCT]:[SELLING PRICE]],2,FALSE)</f>
        <v>Category2</v>
      </c>
      <c r="I8602" s="3" t="str">
        <f>VLOOKUP(Table3[[#This Row],[PRODUCT ID]],Table1[[PRODUCT]:[SELLING PRICE]],3,FALSE)</f>
        <v>No</v>
      </c>
      <c r="J8602" s="16">
        <f ca="1">VLOOKUP(Table3[[#This Row],[PRODUCT ID]],Table1[[PRODUCT]:[SELLING PRICE]],4,FALSE)</f>
        <v>239</v>
      </c>
      <c r="K8602" s="16">
        <f ca="1">VLOOKUP(Table3[[#This Row],[PRODUCT ID]],Table1[[PRODUCT]:[SELLING PRICE]],5,FALSE)</f>
        <v>267.52871627874873</v>
      </c>
      <c r="L8602" s="16">
        <f ca="1">J8602*Table3[[#This Row],[QUANTITY]]</f>
        <v>956</v>
      </c>
      <c r="M8602" s="16">
        <f ca="1">K8602*Table3[[#This Row],[QUANTITY]]*(1-Table3[[#This Row],[DISCOUNT %]])</f>
        <v>1037.5326936725662</v>
      </c>
      <c r="N8602" s="3">
        <f>DAY(Table3[[#This Row],[DATE]])</f>
        <v>19</v>
      </c>
      <c r="O8602" s="3" t="str">
        <f>TEXT(Table3[[#This Row],[DATE]],"mmm")</f>
        <v>Jul</v>
      </c>
      <c r="P8602" s="3">
        <f>YEAR(Table3[[#This Row],[DATE]])</f>
        <v>2044</v>
      </c>
    </row>
    <row r="8603" spans="1:16" x14ac:dyDescent="0.3">
      <c r="A8603" s="6">
        <v>52798</v>
      </c>
      <c r="B8603" s="7" t="s">
        <v>1262</v>
      </c>
      <c r="C8603" s="9">
        <f t="shared" ca="1" si="268"/>
        <v>7</v>
      </c>
      <c r="D8603" s="9" t="s">
        <v>2115</v>
      </c>
      <c r="E8603" s="9" t="s">
        <v>2116</v>
      </c>
      <c r="F8603" s="10">
        <f t="shared" ca="1" si="269"/>
        <v>1.4328787259420196E-2</v>
      </c>
      <c r="G8603" s="3" t="str">
        <f>VLOOKUP(Table3[[#This Row],[PRODUCT ID]],Table1[[PRODUCT]:[SELLING PRICE]],1,FALSE)</f>
        <v>Product210</v>
      </c>
      <c r="H8603" s="3" t="str">
        <f>VLOOKUP(Table3[[#This Row],[PRODUCT ID]],Table1[[PRODUCT]:[SELLING PRICE]],2,FALSE)</f>
        <v>Category3</v>
      </c>
      <c r="I8603" s="3" t="str">
        <f>VLOOKUP(Table3[[#This Row],[PRODUCT ID]],Table1[[PRODUCT]:[SELLING PRICE]],3,FALSE)</f>
        <v>Kg</v>
      </c>
      <c r="J8603" s="16">
        <f ca="1">VLOOKUP(Table3[[#This Row],[PRODUCT ID]],Table1[[PRODUCT]:[SELLING PRICE]],4,FALSE)</f>
        <v>180</v>
      </c>
      <c r="K8603" s="16">
        <f ca="1">VLOOKUP(Table3[[#This Row],[PRODUCT ID]],Table1[[PRODUCT]:[SELLING PRICE]],5,FALSE)</f>
        <v>265.37581418255377</v>
      </c>
      <c r="L8603" s="16">
        <f ca="1">J8603*Table3[[#This Row],[QUANTITY]]</f>
        <v>1260</v>
      </c>
      <c r="M8603" s="16">
        <f ca="1">K8603*Table3[[#This Row],[QUANTITY]]*(1-Table3[[#This Row],[DISCOUNT %]])</f>
        <v>1831.0131041813556</v>
      </c>
      <c r="N8603" s="3">
        <f>DAY(Table3[[#This Row],[DATE]])</f>
        <v>20</v>
      </c>
      <c r="O8603" s="3" t="str">
        <f>TEXT(Table3[[#This Row],[DATE]],"mmm")</f>
        <v>Jul</v>
      </c>
      <c r="P8603" s="3">
        <f>YEAR(Table3[[#This Row],[DATE]])</f>
        <v>2044</v>
      </c>
    </row>
    <row r="8604" spans="1:16" x14ac:dyDescent="0.3">
      <c r="A8604" s="6">
        <v>52799</v>
      </c>
      <c r="B8604" s="7" t="s">
        <v>1263</v>
      </c>
      <c r="C8604" s="9">
        <f t="shared" ca="1" si="268"/>
        <v>7</v>
      </c>
      <c r="D8604" s="9" t="s">
        <v>2117</v>
      </c>
      <c r="E8604" s="9" t="s">
        <v>2116</v>
      </c>
      <c r="F8604" s="10">
        <f t="shared" ca="1" si="269"/>
        <v>9.1202648182864953E-3</v>
      </c>
      <c r="G8604" s="3" t="str">
        <f>VLOOKUP(Table3[[#This Row],[PRODUCT ID]],Table1[[PRODUCT]:[SELLING PRICE]],1,FALSE)</f>
        <v>Product211</v>
      </c>
      <c r="H8604" s="3" t="str">
        <f>VLOOKUP(Table3[[#This Row],[PRODUCT ID]],Table1[[PRODUCT]:[SELLING PRICE]],2,FALSE)</f>
        <v>Category4</v>
      </c>
      <c r="I8604" s="3" t="str">
        <f>VLOOKUP(Table3[[#This Row],[PRODUCT ID]],Table1[[PRODUCT]:[SELLING PRICE]],3,FALSE)</f>
        <v>Kg</v>
      </c>
      <c r="J8604" s="16">
        <f ca="1">VLOOKUP(Table3[[#This Row],[PRODUCT ID]],Table1[[PRODUCT]:[SELLING PRICE]],4,FALSE)</f>
        <v>157</v>
      </c>
      <c r="K8604" s="16">
        <f ca="1">VLOOKUP(Table3[[#This Row],[PRODUCT ID]],Table1[[PRODUCT]:[SELLING PRICE]],5,FALSE)</f>
        <v>143.98451442231595</v>
      </c>
      <c r="L8604" s="16">
        <f ca="1">J8604*Table3[[#This Row],[QUANTITY]]</f>
        <v>1099</v>
      </c>
      <c r="M8604" s="16">
        <f ca="1">K8604*Table3[[#This Row],[QUANTITY]]*(1-Table3[[#This Row],[DISCOUNT %]])</f>
        <v>998.6993626473643</v>
      </c>
      <c r="N8604" s="3">
        <f>DAY(Table3[[#This Row],[DATE]])</f>
        <v>21</v>
      </c>
      <c r="O8604" s="3" t="str">
        <f>TEXT(Table3[[#This Row],[DATE]],"mmm")</f>
        <v>Jul</v>
      </c>
      <c r="P8604" s="3">
        <f>YEAR(Table3[[#This Row],[DATE]])</f>
        <v>2044</v>
      </c>
    </row>
    <row r="8605" spans="1:16" x14ac:dyDescent="0.3">
      <c r="A8605" s="6">
        <v>52800</v>
      </c>
      <c r="B8605" s="7" t="s">
        <v>1264</v>
      </c>
      <c r="C8605" s="9">
        <f t="shared" ca="1" si="268"/>
        <v>10</v>
      </c>
      <c r="D8605" s="9" t="s">
        <v>2117</v>
      </c>
      <c r="E8605" s="9" t="s">
        <v>2116</v>
      </c>
      <c r="F8605" s="10">
        <f t="shared" ca="1" si="269"/>
        <v>3.9058995725081917E-2</v>
      </c>
      <c r="G8605" s="3" t="str">
        <f>VLOOKUP(Table3[[#This Row],[PRODUCT ID]],Table1[[PRODUCT]:[SELLING PRICE]],1,FALSE)</f>
        <v>Product212</v>
      </c>
      <c r="H8605" s="3" t="str">
        <f>VLOOKUP(Table3[[#This Row],[PRODUCT ID]],Table1[[PRODUCT]:[SELLING PRICE]],2,FALSE)</f>
        <v>Category5</v>
      </c>
      <c r="I8605" s="3" t="str">
        <f>VLOOKUP(Table3[[#This Row],[PRODUCT ID]],Table1[[PRODUCT]:[SELLING PRICE]],3,FALSE)</f>
        <v>Lt</v>
      </c>
      <c r="J8605" s="16">
        <f ca="1">VLOOKUP(Table3[[#This Row],[PRODUCT ID]],Table1[[PRODUCT]:[SELLING PRICE]],4,FALSE)</f>
        <v>198</v>
      </c>
      <c r="K8605" s="16">
        <f ca="1">VLOOKUP(Table3[[#This Row],[PRODUCT ID]],Table1[[PRODUCT]:[SELLING PRICE]],5,FALSE)</f>
        <v>210.91999536522889</v>
      </c>
      <c r="L8605" s="16">
        <f ca="1">J8605*Table3[[#This Row],[QUANTITY]]</f>
        <v>1980</v>
      </c>
      <c r="M8605" s="16">
        <f ca="1">K8605*Table3[[#This Row],[QUANTITY]]*(1-Table3[[#This Row],[DISCOUNT %]])</f>
        <v>2026.8167216792413</v>
      </c>
      <c r="N8605" s="3">
        <f>DAY(Table3[[#This Row],[DATE]])</f>
        <v>22</v>
      </c>
      <c r="O8605" s="3" t="str">
        <f>TEXT(Table3[[#This Row],[DATE]],"mmm")</f>
        <v>Jul</v>
      </c>
      <c r="P8605" s="3">
        <f>YEAR(Table3[[#This Row],[DATE]])</f>
        <v>2044</v>
      </c>
    </row>
    <row r="8606" spans="1:16" x14ac:dyDescent="0.3">
      <c r="A8606" s="6">
        <v>52801</v>
      </c>
      <c r="B8606" s="7" t="s">
        <v>1265</v>
      </c>
      <c r="C8606" s="9">
        <f t="shared" ca="1" si="268"/>
        <v>1</v>
      </c>
      <c r="D8606" s="9" t="s">
        <v>2116</v>
      </c>
      <c r="E8606" s="9" t="s">
        <v>2116</v>
      </c>
      <c r="F8606" s="10">
        <f t="shared" ca="1" si="269"/>
        <v>6.133369401807004E-2</v>
      </c>
      <c r="G8606" s="3" t="str">
        <f>VLOOKUP(Table3[[#This Row],[PRODUCT ID]],Table1[[PRODUCT]:[SELLING PRICE]],1,FALSE)</f>
        <v>Product213</v>
      </c>
      <c r="H8606" s="3" t="str">
        <f>VLOOKUP(Table3[[#This Row],[PRODUCT ID]],Table1[[PRODUCT]:[SELLING PRICE]],2,FALSE)</f>
        <v>Category1</v>
      </c>
      <c r="I8606" s="3" t="str">
        <f>VLOOKUP(Table3[[#This Row],[PRODUCT ID]],Table1[[PRODUCT]:[SELLING PRICE]],3,FALSE)</f>
        <v>Kg</v>
      </c>
      <c r="J8606" s="16">
        <f ca="1">VLOOKUP(Table3[[#This Row],[PRODUCT ID]],Table1[[PRODUCT]:[SELLING PRICE]],4,FALSE)</f>
        <v>12</v>
      </c>
      <c r="K8606" s="16">
        <f ca="1">VLOOKUP(Table3[[#This Row],[PRODUCT ID]],Table1[[PRODUCT]:[SELLING PRICE]],5,FALSE)</f>
        <v>186.11881122382229</v>
      </c>
      <c r="L8606" s="16">
        <f ca="1">J8606*Table3[[#This Row],[QUANTITY]]</f>
        <v>12</v>
      </c>
      <c r="M8606" s="16">
        <f ca="1">K8606*Table3[[#This Row],[QUANTITY]]*(1-Table3[[#This Row],[DISCOUNT %]])</f>
        <v>174.70345700521344</v>
      </c>
      <c r="N8606" s="3">
        <f>DAY(Table3[[#This Row],[DATE]])</f>
        <v>23</v>
      </c>
      <c r="O8606" s="3" t="str">
        <f>TEXT(Table3[[#This Row],[DATE]],"mmm")</f>
        <v>Jul</v>
      </c>
      <c r="P8606" s="3">
        <f>YEAR(Table3[[#This Row],[DATE]])</f>
        <v>2044</v>
      </c>
    </row>
    <row r="8607" spans="1:16" x14ac:dyDescent="0.3">
      <c r="A8607" s="6">
        <v>52802</v>
      </c>
      <c r="B8607" s="7" t="s">
        <v>1266</v>
      </c>
      <c r="C8607" s="9">
        <f t="shared" ca="1" si="268"/>
        <v>3</v>
      </c>
      <c r="D8607" s="9" t="s">
        <v>2116</v>
      </c>
      <c r="E8607" s="9" t="s">
        <v>2116</v>
      </c>
      <c r="F8607" s="10">
        <f t="shared" ca="1" si="269"/>
        <v>5.2416542912862886E-2</v>
      </c>
      <c r="G8607" s="3" t="str">
        <f>VLOOKUP(Table3[[#This Row],[PRODUCT ID]],Table1[[PRODUCT]:[SELLING PRICE]],1,FALSE)</f>
        <v>Product214</v>
      </c>
      <c r="H8607" s="3" t="str">
        <f>VLOOKUP(Table3[[#This Row],[PRODUCT ID]],Table1[[PRODUCT]:[SELLING PRICE]],2,FALSE)</f>
        <v>Category2</v>
      </c>
      <c r="I8607" s="3" t="str">
        <f>VLOOKUP(Table3[[#This Row],[PRODUCT ID]],Table1[[PRODUCT]:[SELLING PRICE]],3,FALSE)</f>
        <v>Lt</v>
      </c>
      <c r="J8607" s="16">
        <f ca="1">VLOOKUP(Table3[[#This Row],[PRODUCT ID]],Table1[[PRODUCT]:[SELLING PRICE]],4,FALSE)</f>
        <v>71</v>
      </c>
      <c r="K8607" s="16">
        <f ca="1">VLOOKUP(Table3[[#This Row],[PRODUCT ID]],Table1[[PRODUCT]:[SELLING PRICE]],5,FALSE)</f>
        <v>45.713468138494527</v>
      </c>
      <c r="L8607" s="16">
        <f ca="1">J8607*Table3[[#This Row],[QUANTITY]]</f>
        <v>213</v>
      </c>
      <c r="M8607" s="16">
        <f ca="1">K8607*Table3[[#This Row],[QUANTITY]]*(1-Table3[[#This Row],[DISCOUNT %]])</f>
        <v>129.95197852235199</v>
      </c>
      <c r="N8607" s="3">
        <f>DAY(Table3[[#This Row],[DATE]])</f>
        <v>24</v>
      </c>
      <c r="O8607" s="3" t="str">
        <f>TEXT(Table3[[#This Row],[DATE]],"mmm")</f>
        <v>Jul</v>
      </c>
      <c r="P8607" s="3">
        <f>YEAR(Table3[[#This Row],[DATE]])</f>
        <v>2044</v>
      </c>
    </row>
    <row r="8608" spans="1:16" x14ac:dyDescent="0.3">
      <c r="A8608" s="6">
        <v>52803</v>
      </c>
      <c r="B8608" s="7" t="s">
        <v>1267</v>
      </c>
      <c r="C8608" s="9">
        <f t="shared" ca="1" si="268"/>
        <v>12</v>
      </c>
      <c r="D8608" s="9" t="s">
        <v>2116</v>
      </c>
      <c r="E8608" s="9" t="s">
        <v>2118</v>
      </c>
      <c r="F8608" s="10">
        <f t="shared" ca="1" si="269"/>
        <v>1.7042900250136519E-2</v>
      </c>
      <c r="G8608" s="3" t="str">
        <f>VLOOKUP(Table3[[#This Row],[PRODUCT ID]],Table1[[PRODUCT]:[SELLING PRICE]],1,FALSE)</f>
        <v>Product215</v>
      </c>
      <c r="H8608" s="3" t="str">
        <f>VLOOKUP(Table3[[#This Row],[PRODUCT ID]],Table1[[PRODUCT]:[SELLING PRICE]],2,FALSE)</f>
        <v>Category3</v>
      </c>
      <c r="I8608" s="3" t="str">
        <f>VLOOKUP(Table3[[#This Row],[PRODUCT ID]],Table1[[PRODUCT]:[SELLING PRICE]],3,FALSE)</f>
        <v>Ft</v>
      </c>
      <c r="J8608" s="16">
        <f ca="1">VLOOKUP(Table3[[#This Row],[PRODUCT ID]],Table1[[PRODUCT]:[SELLING PRICE]],4,FALSE)</f>
        <v>54</v>
      </c>
      <c r="K8608" s="16">
        <f ca="1">VLOOKUP(Table3[[#This Row],[PRODUCT ID]],Table1[[PRODUCT]:[SELLING PRICE]],5,FALSE)</f>
        <v>95.158221575081654</v>
      </c>
      <c r="L8608" s="16">
        <f ca="1">J8608*Table3[[#This Row],[QUANTITY]]</f>
        <v>648</v>
      </c>
      <c r="M8608" s="16">
        <f ca="1">K8608*Table3[[#This Row],[QUANTITY]]*(1-Table3[[#This Row],[DISCOUNT %]])</f>
        <v>1122.4373939615657</v>
      </c>
      <c r="N8608" s="3">
        <f>DAY(Table3[[#This Row],[DATE]])</f>
        <v>25</v>
      </c>
      <c r="O8608" s="3" t="str">
        <f>TEXT(Table3[[#This Row],[DATE]],"mmm")</f>
        <v>Jul</v>
      </c>
      <c r="P8608" s="3">
        <f>YEAR(Table3[[#This Row],[DATE]])</f>
        <v>2044</v>
      </c>
    </row>
    <row r="8609" spans="1:16" x14ac:dyDescent="0.3">
      <c r="A8609" s="6">
        <v>52804</v>
      </c>
      <c r="B8609" s="7" t="s">
        <v>1268</v>
      </c>
      <c r="C8609" s="9">
        <f t="shared" ca="1" si="268"/>
        <v>3</v>
      </c>
      <c r="D8609" s="9" t="s">
        <v>2116</v>
      </c>
      <c r="E8609" s="9" t="s">
        <v>2118</v>
      </c>
      <c r="F8609" s="10">
        <f t="shared" ca="1" si="269"/>
        <v>5.1596007811636951E-2</v>
      </c>
      <c r="G8609" s="3" t="str">
        <f>VLOOKUP(Table3[[#This Row],[PRODUCT ID]],Table1[[PRODUCT]:[SELLING PRICE]],1,FALSE)</f>
        <v>Product216</v>
      </c>
      <c r="H8609" s="3" t="str">
        <f>VLOOKUP(Table3[[#This Row],[PRODUCT ID]],Table1[[PRODUCT]:[SELLING PRICE]],2,FALSE)</f>
        <v>Category4</v>
      </c>
      <c r="I8609" s="3" t="str">
        <f>VLOOKUP(Table3[[#This Row],[PRODUCT ID]],Table1[[PRODUCT]:[SELLING PRICE]],3,FALSE)</f>
        <v>Kg</v>
      </c>
      <c r="J8609" s="16">
        <f ca="1">VLOOKUP(Table3[[#This Row],[PRODUCT ID]],Table1[[PRODUCT]:[SELLING PRICE]],4,FALSE)</f>
        <v>141</v>
      </c>
      <c r="K8609" s="16">
        <f ca="1">VLOOKUP(Table3[[#This Row],[PRODUCT ID]],Table1[[PRODUCT]:[SELLING PRICE]],5,FALSE)</f>
        <v>174.56517360104871</v>
      </c>
      <c r="L8609" s="16">
        <f ca="1">J8609*Table3[[#This Row],[QUANTITY]]</f>
        <v>423</v>
      </c>
      <c r="M8609" s="16">
        <f ca="1">K8609*Table3[[#This Row],[QUANTITY]]*(1-Table3[[#This Row],[DISCOUNT %]])</f>
        <v>496.67492262086768</v>
      </c>
      <c r="N8609" s="3">
        <f>DAY(Table3[[#This Row],[DATE]])</f>
        <v>26</v>
      </c>
      <c r="O8609" s="3" t="str">
        <f>TEXT(Table3[[#This Row],[DATE]],"mmm")</f>
        <v>Jul</v>
      </c>
      <c r="P8609" s="3">
        <f>YEAR(Table3[[#This Row],[DATE]])</f>
        <v>2044</v>
      </c>
    </row>
    <row r="8610" spans="1:16" x14ac:dyDescent="0.3">
      <c r="A8610" s="6">
        <v>52805</v>
      </c>
      <c r="B8610" s="7" t="s">
        <v>1269</v>
      </c>
      <c r="C8610" s="9">
        <f t="shared" ca="1" si="268"/>
        <v>2</v>
      </c>
      <c r="D8610" s="9" t="s">
        <v>2115</v>
      </c>
      <c r="E8610" s="9" t="s">
        <v>2116</v>
      </c>
      <c r="F8610" s="10">
        <f t="shared" ca="1" si="269"/>
        <v>4.8003370549400841E-2</v>
      </c>
      <c r="G8610" s="3" t="str">
        <f>VLOOKUP(Table3[[#This Row],[PRODUCT ID]],Table1[[PRODUCT]:[SELLING PRICE]],1,FALSE)</f>
        <v>Product217</v>
      </c>
      <c r="H8610" s="3" t="str">
        <f>VLOOKUP(Table3[[#This Row],[PRODUCT ID]],Table1[[PRODUCT]:[SELLING PRICE]],2,FALSE)</f>
        <v>Category1</v>
      </c>
      <c r="I8610" s="3" t="str">
        <f>VLOOKUP(Table3[[#This Row],[PRODUCT ID]],Table1[[PRODUCT]:[SELLING PRICE]],3,FALSE)</f>
        <v>No</v>
      </c>
      <c r="J8610" s="16">
        <f ca="1">VLOOKUP(Table3[[#This Row],[PRODUCT ID]],Table1[[PRODUCT]:[SELLING PRICE]],4,FALSE)</f>
        <v>54</v>
      </c>
      <c r="K8610" s="16">
        <f ca="1">VLOOKUP(Table3[[#This Row],[PRODUCT ID]],Table1[[PRODUCT]:[SELLING PRICE]],5,FALSE)</f>
        <v>225.65495511867408</v>
      </c>
      <c r="L8610" s="16">
        <f ca="1">J8610*Table3[[#This Row],[QUANTITY]]</f>
        <v>108</v>
      </c>
      <c r="M8610" s="16">
        <f ca="1">K8610*Table3[[#This Row],[QUANTITY]]*(1-Table3[[#This Row],[DISCOUNT %]])</f>
        <v>429.64551338360792</v>
      </c>
      <c r="N8610" s="3">
        <f>DAY(Table3[[#This Row],[DATE]])</f>
        <v>27</v>
      </c>
      <c r="O8610" s="3" t="str">
        <f>TEXT(Table3[[#This Row],[DATE]],"mmm")</f>
        <v>Jul</v>
      </c>
      <c r="P8610" s="3">
        <f>YEAR(Table3[[#This Row],[DATE]])</f>
        <v>2044</v>
      </c>
    </row>
    <row r="8611" spans="1:16" x14ac:dyDescent="0.3">
      <c r="A8611" s="6">
        <v>52806</v>
      </c>
      <c r="B8611" s="7" t="s">
        <v>1270</v>
      </c>
      <c r="C8611" s="9">
        <f t="shared" ca="1" si="268"/>
        <v>9</v>
      </c>
      <c r="D8611" s="9" t="s">
        <v>2116</v>
      </c>
      <c r="E8611" s="9" t="s">
        <v>2116</v>
      </c>
      <c r="F8611" s="10">
        <f t="shared" ca="1" si="269"/>
        <v>7.6933159789415069E-3</v>
      </c>
      <c r="G8611" s="3" t="str">
        <f>VLOOKUP(Table3[[#This Row],[PRODUCT ID]],Table1[[PRODUCT]:[SELLING PRICE]],1,FALSE)</f>
        <v>Product218</v>
      </c>
      <c r="H8611" s="3" t="str">
        <f>VLOOKUP(Table3[[#This Row],[PRODUCT ID]],Table1[[PRODUCT]:[SELLING PRICE]],2,FALSE)</f>
        <v>Category2</v>
      </c>
      <c r="I8611" s="3" t="str">
        <f>VLOOKUP(Table3[[#This Row],[PRODUCT ID]],Table1[[PRODUCT]:[SELLING PRICE]],3,FALSE)</f>
        <v>No</v>
      </c>
      <c r="J8611" s="16">
        <f ca="1">VLOOKUP(Table3[[#This Row],[PRODUCT ID]],Table1[[PRODUCT]:[SELLING PRICE]],4,FALSE)</f>
        <v>83</v>
      </c>
      <c r="K8611" s="16">
        <f ca="1">VLOOKUP(Table3[[#This Row],[PRODUCT ID]],Table1[[PRODUCT]:[SELLING PRICE]],5,FALSE)</f>
        <v>43.32200154446754</v>
      </c>
      <c r="L8611" s="16">
        <f ca="1">J8611*Table3[[#This Row],[QUANTITY]]</f>
        <v>747</v>
      </c>
      <c r="M8611" s="16">
        <f ca="1">K8611*Table3[[#This Row],[QUANTITY]]*(1-Table3[[#This Row],[DISCOUNT %]])</f>
        <v>386.89840527971182</v>
      </c>
      <c r="N8611" s="3">
        <f>DAY(Table3[[#This Row],[DATE]])</f>
        <v>28</v>
      </c>
      <c r="O8611" s="3" t="str">
        <f>TEXT(Table3[[#This Row],[DATE]],"mmm")</f>
        <v>Jul</v>
      </c>
      <c r="P8611" s="3">
        <f>YEAR(Table3[[#This Row],[DATE]])</f>
        <v>2044</v>
      </c>
    </row>
    <row r="8612" spans="1:16" x14ac:dyDescent="0.3">
      <c r="A8612" s="6">
        <v>52807</v>
      </c>
      <c r="B8612" s="7" t="s">
        <v>1271</v>
      </c>
      <c r="C8612" s="9">
        <f t="shared" ca="1" si="268"/>
        <v>7</v>
      </c>
      <c r="D8612" s="9" t="s">
        <v>2117</v>
      </c>
      <c r="E8612" s="9" t="s">
        <v>2116</v>
      </c>
      <c r="F8612" s="10">
        <f t="shared" ca="1" si="269"/>
        <v>4.0167324855405841E-2</v>
      </c>
      <c r="G8612" s="3" t="str">
        <f>VLOOKUP(Table3[[#This Row],[PRODUCT ID]],Table1[[PRODUCT]:[SELLING PRICE]],1,FALSE)</f>
        <v>Product219</v>
      </c>
      <c r="H8612" s="3" t="str">
        <f>VLOOKUP(Table3[[#This Row],[PRODUCT ID]],Table1[[PRODUCT]:[SELLING PRICE]],2,FALSE)</f>
        <v>Category3</v>
      </c>
      <c r="I8612" s="3" t="str">
        <f>VLOOKUP(Table3[[#This Row],[PRODUCT ID]],Table1[[PRODUCT]:[SELLING PRICE]],3,FALSE)</f>
        <v>Ft</v>
      </c>
      <c r="J8612" s="16">
        <f ca="1">VLOOKUP(Table3[[#This Row],[PRODUCT ID]],Table1[[PRODUCT]:[SELLING PRICE]],4,FALSE)</f>
        <v>140</v>
      </c>
      <c r="K8612" s="16">
        <f ca="1">VLOOKUP(Table3[[#This Row],[PRODUCT ID]],Table1[[PRODUCT]:[SELLING PRICE]],5,FALSE)</f>
        <v>126.60363688810999</v>
      </c>
      <c r="L8612" s="16">
        <f ca="1">J8612*Table3[[#This Row],[QUANTITY]]</f>
        <v>980</v>
      </c>
      <c r="M8612" s="16">
        <f ca="1">K8612*Table3[[#This Row],[QUANTITY]]*(1-Table3[[#This Row],[DISCOUNT %]])</f>
        <v>850.62815234144603</v>
      </c>
      <c r="N8612" s="3">
        <f>DAY(Table3[[#This Row],[DATE]])</f>
        <v>29</v>
      </c>
      <c r="O8612" s="3" t="str">
        <f>TEXT(Table3[[#This Row],[DATE]],"mmm")</f>
        <v>Jul</v>
      </c>
      <c r="P8612" s="3">
        <f>YEAR(Table3[[#This Row],[DATE]])</f>
        <v>2044</v>
      </c>
    </row>
    <row r="8613" spans="1:16" x14ac:dyDescent="0.3">
      <c r="A8613" s="6">
        <v>52808</v>
      </c>
      <c r="B8613" s="7" t="s">
        <v>1272</v>
      </c>
      <c r="C8613" s="9">
        <f t="shared" ca="1" si="268"/>
        <v>15</v>
      </c>
      <c r="D8613" s="9" t="s">
        <v>2115</v>
      </c>
      <c r="E8613" s="9" t="s">
        <v>2116</v>
      </c>
      <c r="F8613" s="10">
        <f t="shared" ca="1" si="269"/>
        <v>9.8155089735956505E-2</v>
      </c>
      <c r="G8613" s="3" t="str">
        <f>VLOOKUP(Table3[[#This Row],[PRODUCT ID]],Table1[[PRODUCT]:[SELLING PRICE]],1,FALSE)</f>
        <v>Product220</v>
      </c>
      <c r="H8613" s="3" t="str">
        <f>VLOOKUP(Table3[[#This Row],[PRODUCT ID]],Table1[[PRODUCT]:[SELLING PRICE]],2,FALSE)</f>
        <v>Category4</v>
      </c>
      <c r="I8613" s="3" t="str">
        <f>VLOOKUP(Table3[[#This Row],[PRODUCT ID]],Table1[[PRODUCT]:[SELLING PRICE]],3,FALSE)</f>
        <v>No</v>
      </c>
      <c r="J8613" s="16">
        <f ca="1">VLOOKUP(Table3[[#This Row],[PRODUCT ID]],Table1[[PRODUCT]:[SELLING PRICE]],4,FALSE)</f>
        <v>11</v>
      </c>
      <c r="K8613" s="16">
        <f ca="1">VLOOKUP(Table3[[#This Row],[PRODUCT ID]],Table1[[PRODUCT]:[SELLING PRICE]],5,FALSE)</f>
        <v>309.47549168455731</v>
      </c>
      <c r="L8613" s="16">
        <f ca="1">J8613*Table3[[#This Row],[QUANTITY]]</f>
        <v>165</v>
      </c>
      <c r="M8613" s="16">
        <f ca="1">K8613*Table3[[#This Row],[QUANTITY]]*(1-Table3[[#This Row],[DISCOUNT %]])</f>
        <v>4186.4834554077042</v>
      </c>
      <c r="N8613" s="3">
        <f>DAY(Table3[[#This Row],[DATE]])</f>
        <v>30</v>
      </c>
      <c r="O8613" s="3" t="str">
        <f>TEXT(Table3[[#This Row],[DATE]],"mmm")</f>
        <v>Jul</v>
      </c>
      <c r="P8613" s="3">
        <f>YEAR(Table3[[#This Row],[DATE]])</f>
        <v>2044</v>
      </c>
    </row>
    <row r="8614" spans="1:16" x14ac:dyDescent="0.3">
      <c r="A8614" s="6">
        <v>52809</v>
      </c>
      <c r="B8614" s="7" t="s">
        <v>1273</v>
      </c>
      <c r="C8614" s="9">
        <f t="shared" ca="1" si="268"/>
        <v>10</v>
      </c>
      <c r="D8614" s="9" t="s">
        <v>2115</v>
      </c>
      <c r="E8614" s="9" t="s">
        <v>2118</v>
      </c>
      <c r="F8614" s="10">
        <f t="shared" ca="1" si="269"/>
        <v>4.2924652075471394E-2</v>
      </c>
      <c r="G8614" s="3" t="str">
        <f>VLOOKUP(Table3[[#This Row],[PRODUCT ID]],Table1[[PRODUCT]:[SELLING PRICE]],1,FALSE)</f>
        <v>Product221</v>
      </c>
      <c r="H8614" s="3" t="str">
        <f>VLOOKUP(Table3[[#This Row],[PRODUCT ID]],Table1[[PRODUCT]:[SELLING PRICE]],2,FALSE)</f>
        <v>Category5</v>
      </c>
      <c r="I8614" s="3" t="str">
        <f>VLOOKUP(Table3[[#This Row],[PRODUCT ID]],Table1[[PRODUCT]:[SELLING PRICE]],3,FALSE)</f>
        <v>Kg</v>
      </c>
      <c r="J8614" s="16">
        <f ca="1">VLOOKUP(Table3[[#This Row],[PRODUCT ID]],Table1[[PRODUCT]:[SELLING PRICE]],4,FALSE)</f>
        <v>141</v>
      </c>
      <c r="K8614" s="16">
        <f ca="1">VLOOKUP(Table3[[#This Row],[PRODUCT ID]],Table1[[PRODUCT]:[SELLING PRICE]],5,FALSE)</f>
        <v>266.87152023963733</v>
      </c>
      <c r="L8614" s="16">
        <f ca="1">J8614*Table3[[#This Row],[QUANTITY]]</f>
        <v>1410</v>
      </c>
      <c r="M8614" s="16">
        <f ca="1">K8614*Table3[[#This Row],[QUANTITY]]*(1-Table3[[#This Row],[DISCOUNT %]])</f>
        <v>2554.1615308449882</v>
      </c>
      <c r="N8614" s="3">
        <f>DAY(Table3[[#This Row],[DATE]])</f>
        <v>31</v>
      </c>
      <c r="O8614" s="3" t="str">
        <f>TEXT(Table3[[#This Row],[DATE]],"mmm")</f>
        <v>Jul</v>
      </c>
      <c r="P8614" s="3">
        <f>YEAR(Table3[[#This Row],[DATE]])</f>
        <v>2044</v>
      </c>
    </row>
    <row r="8615" spans="1:16" x14ac:dyDescent="0.3">
      <c r="A8615" s="6">
        <v>52810</v>
      </c>
      <c r="B8615" s="7" t="s">
        <v>1274</v>
      </c>
      <c r="C8615" s="9">
        <f t="shared" ca="1" si="268"/>
        <v>1</v>
      </c>
      <c r="D8615" s="9" t="s">
        <v>2115</v>
      </c>
      <c r="E8615" s="9" t="s">
        <v>2116</v>
      </c>
      <c r="F8615" s="10">
        <f t="shared" ca="1" si="269"/>
        <v>4.5191538219711419E-2</v>
      </c>
      <c r="G8615" s="3" t="str">
        <f>VLOOKUP(Table3[[#This Row],[PRODUCT ID]],Table1[[PRODUCT]:[SELLING PRICE]],1,FALSE)</f>
        <v>Product222</v>
      </c>
      <c r="H8615" s="3" t="str">
        <f>VLOOKUP(Table3[[#This Row],[PRODUCT ID]],Table1[[PRODUCT]:[SELLING PRICE]],2,FALSE)</f>
        <v>Category1</v>
      </c>
      <c r="I8615" s="3" t="str">
        <f>VLOOKUP(Table3[[#This Row],[PRODUCT ID]],Table1[[PRODUCT]:[SELLING PRICE]],3,FALSE)</f>
        <v>Kg</v>
      </c>
      <c r="J8615" s="16">
        <f ca="1">VLOOKUP(Table3[[#This Row],[PRODUCT ID]],Table1[[PRODUCT]:[SELLING PRICE]],4,FALSE)</f>
        <v>74</v>
      </c>
      <c r="K8615" s="16">
        <f ca="1">VLOOKUP(Table3[[#This Row],[PRODUCT ID]],Table1[[PRODUCT]:[SELLING PRICE]],5,FALSE)</f>
        <v>310.54109898355648</v>
      </c>
      <c r="L8615" s="16">
        <f ca="1">J8615*Table3[[#This Row],[QUANTITY]]</f>
        <v>74</v>
      </c>
      <c r="M8615" s="16">
        <f ca="1">K8615*Table3[[#This Row],[QUANTITY]]*(1-Table3[[#This Row],[DISCOUNT %]])</f>
        <v>296.50726904004989</v>
      </c>
      <c r="N8615" s="3">
        <f>DAY(Table3[[#This Row],[DATE]])</f>
        <v>1</v>
      </c>
      <c r="O8615" s="3" t="str">
        <f>TEXT(Table3[[#This Row],[DATE]],"mmm")</f>
        <v>Aug</v>
      </c>
      <c r="P8615" s="3">
        <f>YEAR(Table3[[#This Row],[DATE]])</f>
        <v>2044</v>
      </c>
    </row>
    <row r="8616" spans="1:16" x14ac:dyDescent="0.3">
      <c r="A8616" s="6">
        <v>52811</v>
      </c>
      <c r="B8616" s="7" t="s">
        <v>1275</v>
      </c>
      <c r="C8616" s="9">
        <f t="shared" ca="1" si="268"/>
        <v>3</v>
      </c>
      <c r="D8616" s="9" t="s">
        <v>2116</v>
      </c>
      <c r="E8616" s="9" t="s">
        <v>2116</v>
      </c>
      <c r="F8616" s="10">
        <f t="shared" ca="1" si="269"/>
        <v>5.3091897713914975E-2</v>
      </c>
      <c r="G8616" s="3" t="str">
        <f>VLOOKUP(Table3[[#This Row],[PRODUCT ID]],Table1[[PRODUCT]:[SELLING PRICE]],1,FALSE)</f>
        <v>Product223</v>
      </c>
      <c r="H8616" s="3" t="str">
        <f>VLOOKUP(Table3[[#This Row],[PRODUCT ID]],Table1[[PRODUCT]:[SELLING PRICE]],2,FALSE)</f>
        <v>Category2</v>
      </c>
      <c r="I8616" s="3" t="str">
        <f>VLOOKUP(Table3[[#This Row],[PRODUCT ID]],Table1[[PRODUCT]:[SELLING PRICE]],3,FALSE)</f>
        <v>Lt</v>
      </c>
      <c r="J8616" s="16">
        <f ca="1">VLOOKUP(Table3[[#This Row],[PRODUCT ID]],Table1[[PRODUCT]:[SELLING PRICE]],4,FALSE)</f>
        <v>30</v>
      </c>
      <c r="K8616" s="16">
        <f ca="1">VLOOKUP(Table3[[#This Row],[PRODUCT ID]],Table1[[PRODUCT]:[SELLING PRICE]],5,FALSE)</f>
        <v>291.1654338204296</v>
      </c>
      <c r="L8616" s="16">
        <f ca="1">J8616*Table3[[#This Row],[QUANTITY]]</f>
        <v>90</v>
      </c>
      <c r="M8616" s="16">
        <f ca="1">K8616*Table3[[#This Row],[QUANTITY]]*(1-Table3[[#This Row],[DISCOUNT %]])</f>
        <v>827.12072517062302</v>
      </c>
      <c r="N8616" s="3">
        <f>DAY(Table3[[#This Row],[DATE]])</f>
        <v>2</v>
      </c>
      <c r="O8616" s="3" t="str">
        <f>TEXT(Table3[[#This Row],[DATE]],"mmm")</f>
        <v>Aug</v>
      </c>
      <c r="P8616" s="3">
        <f>YEAR(Table3[[#This Row],[DATE]])</f>
        <v>2044</v>
      </c>
    </row>
    <row r="8617" spans="1:16" x14ac:dyDescent="0.3">
      <c r="A8617" s="6">
        <v>52812</v>
      </c>
      <c r="B8617" s="7" t="s">
        <v>1276</v>
      </c>
      <c r="C8617" s="9">
        <f t="shared" ca="1" si="268"/>
        <v>10</v>
      </c>
      <c r="D8617" s="9" t="s">
        <v>2116</v>
      </c>
      <c r="E8617" s="9" t="s">
        <v>2116</v>
      </c>
      <c r="F8617" s="10">
        <f t="shared" ca="1" si="269"/>
        <v>2.9923043507403914E-2</v>
      </c>
      <c r="G8617" s="3" t="str">
        <f>VLOOKUP(Table3[[#This Row],[PRODUCT ID]],Table1[[PRODUCT]:[SELLING PRICE]],1,FALSE)</f>
        <v>Product224</v>
      </c>
      <c r="H8617" s="3" t="str">
        <f>VLOOKUP(Table3[[#This Row],[PRODUCT ID]],Table1[[PRODUCT]:[SELLING PRICE]],2,FALSE)</f>
        <v>Category3</v>
      </c>
      <c r="I8617" s="3" t="str">
        <f>VLOOKUP(Table3[[#This Row],[PRODUCT ID]],Table1[[PRODUCT]:[SELLING PRICE]],3,FALSE)</f>
        <v>Kg</v>
      </c>
      <c r="J8617" s="16">
        <f ca="1">VLOOKUP(Table3[[#This Row],[PRODUCT ID]],Table1[[PRODUCT]:[SELLING PRICE]],4,FALSE)</f>
        <v>158</v>
      </c>
      <c r="K8617" s="16">
        <f ca="1">VLOOKUP(Table3[[#This Row],[PRODUCT ID]],Table1[[PRODUCT]:[SELLING PRICE]],5,FALSE)</f>
        <v>127.67410613315008</v>
      </c>
      <c r="L8617" s="16">
        <f ca="1">J8617*Table3[[#This Row],[QUANTITY]]</f>
        <v>1580</v>
      </c>
      <c r="M8617" s="16">
        <f ca="1">K8617*Table3[[#This Row],[QUANTITY]]*(1-Table3[[#This Row],[DISCOUNT %]])</f>
        <v>1238.5370830055892</v>
      </c>
      <c r="N8617" s="3">
        <f>DAY(Table3[[#This Row],[DATE]])</f>
        <v>3</v>
      </c>
      <c r="O8617" s="3" t="str">
        <f>TEXT(Table3[[#This Row],[DATE]],"mmm")</f>
        <v>Aug</v>
      </c>
      <c r="P8617" s="3">
        <f>YEAR(Table3[[#This Row],[DATE]])</f>
        <v>2044</v>
      </c>
    </row>
    <row r="8618" spans="1:16" x14ac:dyDescent="0.3">
      <c r="A8618" s="6">
        <v>52813</v>
      </c>
      <c r="B8618" s="7" t="s">
        <v>1277</v>
      </c>
      <c r="C8618" s="9">
        <f t="shared" ca="1" si="268"/>
        <v>12</v>
      </c>
      <c r="D8618" s="9" t="s">
        <v>2116</v>
      </c>
      <c r="E8618" s="9" t="s">
        <v>2116</v>
      </c>
      <c r="F8618" s="10">
        <f t="shared" ca="1" si="269"/>
        <v>4.0843409489499896E-2</v>
      </c>
      <c r="G8618" s="3" t="str">
        <f>VLOOKUP(Table3[[#This Row],[PRODUCT ID]],Table1[[PRODUCT]:[SELLING PRICE]],1,FALSE)</f>
        <v>Product225</v>
      </c>
      <c r="H8618" s="3" t="str">
        <f>VLOOKUP(Table3[[#This Row],[PRODUCT ID]],Table1[[PRODUCT]:[SELLING PRICE]],2,FALSE)</f>
        <v>Category4</v>
      </c>
      <c r="I8618" s="3" t="str">
        <f>VLOOKUP(Table3[[#This Row],[PRODUCT ID]],Table1[[PRODUCT]:[SELLING PRICE]],3,FALSE)</f>
        <v>Lt</v>
      </c>
      <c r="J8618" s="16">
        <f ca="1">VLOOKUP(Table3[[#This Row],[PRODUCT ID]],Table1[[PRODUCT]:[SELLING PRICE]],4,FALSE)</f>
        <v>129</v>
      </c>
      <c r="K8618" s="16">
        <f ca="1">VLOOKUP(Table3[[#This Row],[PRODUCT ID]],Table1[[PRODUCT]:[SELLING PRICE]],5,FALSE)</f>
        <v>151.88719477209793</v>
      </c>
      <c r="L8618" s="16">
        <f ca="1">J8618*Table3[[#This Row],[QUANTITY]]</f>
        <v>1548</v>
      </c>
      <c r="M8618" s="16">
        <f ca="1">K8618*Table3[[#This Row],[QUANTITY]]*(1-Table3[[#This Row],[DISCOUNT %]])</f>
        <v>1748.2032465577163</v>
      </c>
      <c r="N8618" s="3">
        <f>DAY(Table3[[#This Row],[DATE]])</f>
        <v>4</v>
      </c>
      <c r="O8618" s="3" t="str">
        <f>TEXT(Table3[[#This Row],[DATE]],"mmm")</f>
        <v>Aug</v>
      </c>
      <c r="P8618" s="3">
        <f>YEAR(Table3[[#This Row],[DATE]])</f>
        <v>2044</v>
      </c>
    </row>
    <row r="8619" spans="1:16" x14ac:dyDescent="0.3">
      <c r="A8619" s="6">
        <v>52814</v>
      </c>
      <c r="B8619" s="7" t="s">
        <v>1278</v>
      </c>
      <c r="C8619" s="9">
        <f t="shared" ca="1" si="268"/>
        <v>11</v>
      </c>
      <c r="D8619" s="9" t="s">
        <v>2115</v>
      </c>
      <c r="E8619" s="9" t="s">
        <v>2116</v>
      </c>
      <c r="F8619" s="10">
        <f t="shared" ca="1" si="269"/>
        <v>5.008253952022286E-2</v>
      </c>
      <c r="G8619" s="3" t="str">
        <f>VLOOKUP(Table3[[#This Row],[PRODUCT ID]],Table1[[PRODUCT]:[SELLING PRICE]],1,FALSE)</f>
        <v>Product226</v>
      </c>
      <c r="H8619" s="3" t="str">
        <f>VLOOKUP(Table3[[#This Row],[PRODUCT ID]],Table1[[PRODUCT]:[SELLING PRICE]],2,FALSE)</f>
        <v>Category5</v>
      </c>
      <c r="I8619" s="3" t="str">
        <f>VLOOKUP(Table3[[#This Row],[PRODUCT ID]],Table1[[PRODUCT]:[SELLING PRICE]],3,FALSE)</f>
        <v>Ft</v>
      </c>
      <c r="J8619" s="16">
        <f ca="1">VLOOKUP(Table3[[#This Row],[PRODUCT ID]],Table1[[PRODUCT]:[SELLING PRICE]],4,FALSE)</f>
        <v>105</v>
      </c>
      <c r="K8619" s="16">
        <f ca="1">VLOOKUP(Table3[[#This Row],[PRODUCT ID]],Table1[[PRODUCT]:[SELLING PRICE]],5,FALSE)</f>
        <v>82.598822938490301</v>
      </c>
      <c r="L8619" s="16">
        <f ca="1">J8619*Table3[[#This Row],[QUANTITY]]</f>
        <v>1155</v>
      </c>
      <c r="M8619" s="16">
        <f ca="1">K8619*Table3[[#This Row],[QUANTITY]]*(1-Table3[[#This Row],[DISCOUNT %]])</f>
        <v>863.08270536784414</v>
      </c>
      <c r="N8619" s="3">
        <f>DAY(Table3[[#This Row],[DATE]])</f>
        <v>5</v>
      </c>
      <c r="O8619" s="3" t="str">
        <f>TEXT(Table3[[#This Row],[DATE]],"mmm")</f>
        <v>Aug</v>
      </c>
      <c r="P8619" s="3">
        <f>YEAR(Table3[[#This Row],[DATE]])</f>
        <v>2044</v>
      </c>
    </row>
    <row r="8620" spans="1:16" x14ac:dyDescent="0.3">
      <c r="A8620" s="6">
        <v>52815</v>
      </c>
      <c r="B8620" s="7" t="s">
        <v>1279</v>
      </c>
      <c r="C8620" s="9">
        <f t="shared" ca="1" si="268"/>
        <v>14</v>
      </c>
      <c r="D8620" s="9" t="s">
        <v>2117</v>
      </c>
      <c r="E8620" s="9" t="s">
        <v>2118</v>
      </c>
      <c r="F8620" s="10">
        <f t="shared" ca="1" si="269"/>
        <v>3.0743735313786127E-2</v>
      </c>
      <c r="G8620" s="3" t="str">
        <f>VLOOKUP(Table3[[#This Row],[PRODUCT ID]],Table1[[PRODUCT]:[SELLING PRICE]],1,FALSE)</f>
        <v>Product227</v>
      </c>
      <c r="H8620" s="3" t="str">
        <f>VLOOKUP(Table3[[#This Row],[PRODUCT ID]],Table1[[PRODUCT]:[SELLING PRICE]],2,FALSE)</f>
        <v>Category1</v>
      </c>
      <c r="I8620" s="3" t="str">
        <f>VLOOKUP(Table3[[#This Row],[PRODUCT ID]],Table1[[PRODUCT]:[SELLING PRICE]],3,FALSE)</f>
        <v>Kg</v>
      </c>
      <c r="J8620" s="16">
        <f ca="1">VLOOKUP(Table3[[#This Row],[PRODUCT ID]],Table1[[PRODUCT]:[SELLING PRICE]],4,FALSE)</f>
        <v>54</v>
      </c>
      <c r="K8620" s="16">
        <f ca="1">VLOOKUP(Table3[[#This Row],[PRODUCT ID]],Table1[[PRODUCT]:[SELLING PRICE]],5,FALSE)</f>
        <v>286.33121352303129</v>
      </c>
      <c r="L8620" s="16">
        <f ca="1">J8620*Table3[[#This Row],[QUANTITY]]</f>
        <v>756</v>
      </c>
      <c r="M8620" s="16">
        <f ca="1">K8620*Table3[[#This Row],[QUANTITY]]*(1-Table3[[#This Row],[DISCOUNT %]])</f>
        <v>3885.3965147536564</v>
      </c>
      <c r="N8620" s="3">
        <f>DAY(Table3[[#This Row],[DATE]])</f>
        <v>6</v>
      </c>
      <c r="O8620" s="3" t="str">
        <f>TEXT(Table3[[#This Row],[DATE]],"mmm")</f>
        <v>Aug</v>
      </c>
      <c r="P8620" s="3">
        <f>YEAR(Table3[[#This Row],[DATE]])</f>
        <v>2044</v>
      </c>
    </row>
    <row r="8621" spans="1:16" x14ac:dyDescent="0.3">
      <c r="A8621" s="6">
        <v>52816</v>
      </c>
      <c r="B8621" s="7" t="s">
        <v>1280</v>
      </c>
      <c r="C8621" s="9">
        <f t="shared" ca="1" si="268"/>
        <v>4</v>
      </c>
      <c r="D8621" s="9" t="s">
        <v>2117</v>
      </c>
      <c r="E8621" s="9" t="s">
        <v>2118</v>
      </c>
      <c r="F8621" s="10">
        <f t="shared" ca="1" si="269"/>
        <v>5.0198374958312558E-2</v>
      </c>
      <c r="G8621" s="3" t="str">
        <f>VLOOKUP(Table3[[#This Row],[PRODUCT ID]],Table1[[PRODUCT]:[SELLING PRICE]],1,FALSE)</f>
        <v>Product228</v>
      </c>
      <c r="H8621" s="3" t="str">
        <f>VLOOKUP(Table3[[#This Row],[PRODUCT ID]],Table1[[PRODUCT]:[SELLING PRICE]],2,FALSE)</f>
        <v>Category2</v>
      </c>
      <c r="I8621" s="3" t="str">
        <f>VLOOKUP(Table3[[#This Row],[PRODUCT ID]],Table1[[PRODUCT]:[SELLING PRICE]],3,FALSE)</f>
        <v>No</v>
      </c>
      <c r="J8621" s="16">
        <f ca="1">VLOOKUP(Table3[[#This Row],[PRODUCT ID]],Table1[[PRODUCT]:[SELLING PRICE]],4,FALSE)</f>
        <v>15</v>
      </c>
      <c r="K8621" s="16">
        <f ca="1">VLOOKUP(Table3[[#This Row],[PRODUCT ID]],Table1[[PRODUCT]:[SELLING PRICE]],5,FALSE)</f>
        <v>216.62693820558718</v>
      </c>
      <c r="L8621" s="16">
        <f ca="1">J8621*Table3[[#This Row],[QUANTITY]]</f>
        <v>60</v>
      </c>
      <c r="M8621" s="16">
        <f ca="1">K8621*Table3[[#This Row],[QUANTITY]]*(1-Table3[[#This Row],[DISCOUNT %]])</f>
        <v>823.01047174188761</v>
      </c>
      <c r="N8621" s="3">
        <f>DAY(Table3[[#This Row],[DATE]])</f>
        <v>7</v>
      </c>
      <c r="O8621" s="3" t="str">
        <f>TEXT(Table3[[#This Row],[DATE]],"mmm")</f>
        <v>Aug</v>
      </c>
      <c r="P8621" s="3">
        <f>YEAR(Table3[[#This Row],[DATE]])</f>
        <v>2044</v>
      </c>
    </row>
    <row r="8622" spans="1:16" x14ac:dyDescent="0.3">
      <c r="A8622" s="6">
        <v>52817</v>
      </c>
      <c r="B8622" s="7" t="s">
        <v>1281</v>
      </c>
      <c r="C8622" s="9">
        <f t="shared" ca="1" si="268"/>
        <v>12</v>
      </c>
      <c r="D8622" s="9" t="s">
        <v>2116</v>
      </c>
      <c r="E8622" s="9" t="s">
        <v>2116</v>
      </c>
      <c r="F8622" s="10">
        <f t="shared" ca="1" si="269"/>
        <v>8.6773653427311415E-2</v>
      </c>
      <c r="G8622" s="3" t="str">
        <f>VLOOKUP(Table3[[#This Row],[PRODUCT ID]],Table1[[PRODUCT]:[SELLING PRICE]],1,FALSE)</f>
        <v>Product229</v>
      </c>
      <c r="H8622" s="3" t="str">
        <f>VLOOKUP(Table3[[#This Row],[PRODUCT ID]],Table1[[PRODUCT]:[SELLING PRICE]],2,FALSE)</f>
        <v>Category3</v>
      </c>
      <c r="I8622" s="3" t="str">
        <f>VLOOKUP(Table3[[#This Row],[PRODUCT ID]],Table1[[PRODUCT]:[SELLING PRICE]],3,FALSE)</f>
        <v>No</v>
      </c>
      <c r="J8622" s="16">
        <f ca="1">VLOOKUP(Table3[[#This Row],[PRODUCT ID]],Table1[[PRODUCT]:[SELLING PRICE]],4,FALSE)</f>
        <v>117</v>
      </c>
      <c r="K8622" s="16">
        <f ca="1">VLOOKUP(Table3[[#This Row],[PRODUCT ID]],Table1[[PRODUCT]:[SELLING PRICE]],5,FALSE)</f>
        <v>60.568201258610081</v>
      </c>
      <c r="L8622" s="16">
        <f ca="1">J8622*Table3[[#This Row],[QUANTITY]]</f>
        <v>1404</v>
      </c>
      <c r="M8622" s="16">
        <f ca="1">K8622*Table3[[#This Row],[QUANTITY]]*(1-Table3[[#This Row],[DISCOUNT %]])</f>
        <v>663.74972584655768</v>
      </c>
      <c r="N8622" s="3">
        <f>DAY(Table3[[#This Row],[DATE]])</f>
        <v>8</v>
      </c>
      <c r="O8622" s="3" t="str">
        <f>TEXT(Table3[[#This Row],[DATE]],"mmm")</f>
        <v>Aug</v>
      </c>
      <c r="P8622" s="3">
        <f>YEAR(Table3[[#This Row],[DATE]])</f>
        <v>2044</v>
      </c>
    </row>
    <row r="8623" spans="1:16" x14ac:dyDescent="0.3">
      <c r="A8623" s="6">
        <v>52818</v>
      </c>
      <c r="B8623" s="7" t="s">
        <v>1282</v>
      </c>
      <c r="C8623" s="9">
        <f t="shared" ca="1" si="268"/>
        <v>13</v>
      </c>
      <c r="D8623" s="9" t="s">
        <v>2116</v>
      </c>
      <c r="E8623" s="9" t="s">
        <v>2116</v>
      </c>
      <c r="F8623" s="10">
        <f t="shared" ca="1" si="269"/>
        <v>1.511198291990782E-2</v>
      </c>
      <c r="G8623" s="3" t="str">
        <f>VLOOKUP(Table3[[#This Row],[PRODUCT ID]],Table1[[PRODUCT]:[SELLING PRICE]],1,FALSE)</f>
        <v>Product230</v>
      </c>
      <c r="H8623" s="3" t="str">
        <f>VLOOKUP(Table3[[#This Row],[PRODUCT ID]],Table1[[PRODUCT]:[SELLING PRICE]],2,FALSE)</f>
        <v>Category4</v>
      </c>
      <c r="I8623" s="3" t="str">
        <f>VLOOKUP(Table3[[#This Row],[PRODUCT ID]],Table1[[PRODUCT]:[SELLING PRICE]],3,FALSE)</f>
        <v>Ft</v>
      </c>
      <c r="J8623" s="16">
        <f ca="1">VLOOKUP(Table3[[#This Row],[PRODUCT ID]],Table1[[PRODUCT]:[SELLING PRICE]],4,FALSE)</f>
        <v>250</v>
      </c>
      <c r="K8623" s="16">
        <f ca="1">VLOOKUP(Table3[[#This Row],[PRODUCT ID]],Table1[[PRODUCT]:[SELLING PRICE]],5,FALSE)</f>
        <v>157.80955020157347</v>
      </c>
      <c r="L8623" s="16">
        <f ca="1">J8623*Table3[[#This Row],[QUANTITY]]</f>
        <v>3250</v>
      </c>
      <c r="M8623" s="16">
        <f ca="1">K8623*Table3[[#This Row],[QUANTITY]]*(1-Table3[[#This Row],[DISCOUNT %]])</f>
        <v>2020.5215546662764</v>
      </c>
      <c r="N8623" s="3">
        <f>DAY(Table3[[#This Row],[DATE]])</f>
        <v>9</v>
      </c>
      <c r="O8623" s="3" t="str">
        <f>TEXT(Table3[[#This Row],[DATE]],"mmm")</f>
        <v>Aug</v>
      </c>
      <c r="P8623" s="3">
        <f>YEAR(Table3[[#This Row],[DATE]])</f>
        <v>2044</v>
      </c>
    </row>
    <row r="8624" spans="1:16" x14ac:dyDescent="0.3">
      <c r="A8624" s="6">
        <v>52819</v>
      </c>
      <c r="B8624" s="7" t="s">
        <v>1283</v>
      </c>
      <c r="C8624" s="9">
        <f t="shared" ca="1" si="268"/>
        <v>3</v>
      </c>
      <c r="D8624" s="9" t="s">
        <v>2116</v>
      </c>
      <c r="E8624" s="9" t="s">
        <v>2116</v>
      </c>
      <c r="F8624" s="10">
        <f t="shared" ca="1" si="269"/>
        <v>4.6957870717080186E-2</v>
      </c>
      <c r="G8624" s="3" t="str">
        <f>VLOOKUP(Table3[[#This Row],[PRODUCT ID]],Table1[[PRODUCT]:[SELLING PRICE]],1,FALSE)</f>
        <v>Product231</v>
      </c>
      <c r="H8624" s="3" t="str">
        <f>VLOOKUP(Table3[[#This Row],[PRODUCT ID]],Table1[[PRODUCT]:[SELLING PRICE]],2,FALSE)</f>
        <v>Category5</v>
      </c>
      <c r="I8624" s="3" t="str">
        <f>VLOOKUP(Table3[[#This Row],[PRODUCT ID]],Table1[[PRODUCT]:[SELLING PRICE]],3,FALSE)</f>
        <v>No</v>
      </c>
      <c r="J8624" s="16">
        <f ca="1">VLOOKUP(Table3[[#This Row],[PRODUCT ID]],Table1[[PRODUCT]:[SELLING PRICE]],4,FALSE)</f>
        <v>28</v>
      </c>
      <c r="K8624" s="16">
        <f ca="1">VLOOKUP(Table3[[#This Row],[PRODUCT ID]],Table1[[PRODUCT]:[SELLING PRICE]],5,FALSE)</f>
        <v>110.82988026222691</v>
      </c>
      <c r="L8624" s="16">
        <f ca="1">J8624*Table3[[#This Row],[QUANTITY]]</f>
        <v>84</v>
      </c>
      <c r="M8624" s="16">
        <f ca="1">K8624*Table3[[#This Row],[QUANTITY]]*(1-Table3[[#This Row],[DISCOUNT %]])</f>
        <v>316.87663521985138</v>
      </c>
      <c r="N8624" s="3">
        <f>DAY(Table3[[#This Row],[DATE]])</f>
        <v>10</v>
      </c>
      <c r="O8624" s="3" t="str">
        <f>TEXT(Table3[[#This Row],[DATE]],"mmm")</f>
        <v>Aug</v>
      </c>
      <c r="P8624" s="3">
        <f>YEAR(Table3[[#This Row],[DATE]])</f>
        <v>2044</v>
      </c>
    </row>
    <row r="8625" spans="1:16" x14ac:dyDescent="0.3">
      <c r="A8625" s="6">
        <v>52820</v>
      </c>
      <c r="B8625" s="7" t="s">
        <v>1284</v>
      </c>
      <c r="C8625" s="9">
        <f t="shared" ca="1" si="268"/>
        <v>3</v>
      </c>
      <c r="D8625" s="9" t="s">
        <v>2116</v>
      </c>
      <c r="E8625" s="9" t="s">
        <v>2116</v>
      </c>
      <c r="F8625" s="10">
        <f t="shared" ca="1" si="269"/>
        <v>8.4454397651853363E-2</v>
      </c>
      <c r="G8625" s="3" t="str">
        <f>VLOOKUP(Table3[[#This Row],[PRODUCT ID]],Table1[[PRODUCT]:[SELLING PRICE]],1,FALSE)</f>
        <v>Product232</v>
      </c>
      <c r="H8625" s="3" t="str">
        <f>VLOOKUP(Table3[[#This Row],[PRODUCT ID]],Table1[[PRODUCT]:[SELLING PRICE]],2,FALSE)</f>
        <v>Category1</v>
      </c>
      <c r="I8625" s="3" t="str">
        <f>VLOOKUP(Table3[[#This Row],[PRODUCT ID]],Table1[[PRODUCT]:[SELLING PRICE]],3,FALSE)</f>
        <v>Kg</v>
      </c>
      <c r="J8625" s="16">
        <f ca="1">VLOOKUP(Table3[[#This Row],[PRODUCT ID]],Table1[[PRODUCT]:[SELLING PRICE]],4,FALSE)</f>
        <v>96</v>
      </c>
      <c r="K8625" s="16">
        <f ca="1">VLOOKUP(Table3[[#This Row],[PRODUCT ID]],Table1[[PRODUCT]:[SELLING PRICE]],5,FALSE)</f>
        <v>115.18368446114872</v>
      </c>
      <c r="L8625" s="16">
        <f ca="1">J8625*Table3[[#This Row],[QUANTITY]]</f>
        <v>288</v>
      </c>
      <c r="M8625" s="16">
        <f ca="1">K8625*Table3[[#This Row],[QUANTITY]]*(1-Table3[[#This Row],[DISCOUNT %]])</f>
        <v>316.36774731198381</v>
      </c>
      <c r="N8625" s="3">
        <f>DAY(Table3[[#This Row],[DATE]])</f>
        <v>11</v>
      </c>
      <c r="O8625" s="3" t="str">
        <f>TEXT(Table3[[#This Row],[DATE]],"mmm")</f>
        <v>Aug</v>
      </c>
      <c r="P8625" s="3">
        <f>YEAR(Table3[[#This Row],[DATE]])</f>
        <v>2044</v>
      </c>
    </row>
    <row r="8626" spans="1:16" x14ac:dyDescent="0.3">
      <c r="A8626" s="6">
        <v>52821</v>
      </c>
      <c r="B8626" s="7" t="s">
        <v>1285</v>
      </c>
      <c r="C8626" s="9">
        <f t="shared" ca="1" si="268"/>
        <v>10</v>
      </c>
      <c r="D8626" s="9" t="s">
        <v>2115</v>
      </c>
      <c r="E8626" s="9" t="s">
        <v>2118</v>
      </c>
      <c r="F8626" s="10">
        <f t="shared" ca="1" si="269"/>
        <v>5.1429507499257234E-3</v>
      </c>
      <c r="G8626" s="3" t="str">
        <f>VLOOKUP(Table3[[#This Row],[PRODUCT ID]],Table1[[PRODUCT]:[SELLING PRICE]],1,FALSE)</f>
        <v>Product233</v>
      </c>
      <c r="H8626" s="3" t="str">
        <f>VLOOKUP(Table3[[#This Row],[PRODUCT ID]],Table1[[PRODUCT]:[SELLING PRICE]],2,FALSE)</f>
        <v>Category2</v>
      </c>
      <c r="I8626" s="3" t="str">
        <f>VLOOKUP(Table3[[#This Row],[PRODUCT ID]],Table1[[PRODUCT]:[SELLING PRICE]],3,FALSE)</f>
        <v>Kg</v>
      </c>
      <c r="J8626" s="16">
        <f ca="1">VLOOKUP(Table3[[#This Row],[PRODUCT ID]],Table1[[PRODUCT]:[SELLING PRICE]],4,FALSE)</f>
        <v>214</v>
      </c>
      <c r="K8626" s="16">
        <f ca="1">VLOOKUP(Table3[[#This Row],[PRODUCT ID]],Table1[[PRODUCT]:[SELLING PRICE]],5,FALSE)</f>
        <v>235.04004624603459</v>
      </c>
      <c r="L8626" s="16">
        <f ca="1">J8626*Table3[[#This Row],[QUANTITY]]</f>
        <v>2140</v>
      </c>
      <c r="M8626" s="16">
        <f ca="1">K8626*Table3[[#This Row],[QUANTITY]]*(1-Table3[[#This Row],[DISCOUNT %]])</f>
        <v>2338.3124686393094</v>
      </c>
      <c r="N8626" s="3">
        <f>DAY(Table3[[#This Row],[DATE]])</f>
        <v>12</v>
      </c>
      <c r="O8626" s="3" t="str">
        <f>TEXT(Table3[[#This Row],[DATE]],"mmm")</f>
        <v>Aug</v>
      </c>
      <c r="P8626" s="3">
        <f>YEAR(Table3[[#This Row],[DATE]])</f>
        <v>2044</v>
      </c>
    </row>
    <row r="8627" spans="1:16" x14ac:dyDescent="0.3">
      <c r="A8627" s="6">
        <v>52822</v>
      </c>
      <c r="B8627" s="7" t="s">
        <v>1286</v>
      </c>
      <c r="C8627" s="9">
        <f t="shared" ca="1" si="268"/>
        <v>5</v>
      </c>
      <c r="D8627" s="9" t="s">
        <v>2116</v>
      </c>
      <c r="E8627" s="9" t="s">
        <v>2116</v>
      </c>
      <c r="F8627" s="10">
        <f t="shared" ca="1" si="269"/>
        <v>7.3411842594287069E-2</v>
      </c>
      <c r="G8627" s="3" t="str">
        <f>VLOOKUP(Table3[[#This Row],[PRODUCT ID]],Table1[[PRODUCT]:[SELLING PRICE]],1,FALSE)</f>
        <v>Product234</v>
      </c>
      <c r="H8627" s="3" t="str">
        <f>VLOOKUP(Table3[[#This Row],[PRODUCT ID]],Table1[[PRODUCT]:[SELLING PRICE]],2,FALSE)</f>
        <v>Category3</v>
      </c>
      <c r="I8627" s="3" t="str">
        <f>VLOOKUP(Table3[[#This Row],[PRODUCT ID]],Table1[[PRODUCT]:[SELLING PRICE]],3,FALSE)</f>
        <v>Lt</v>
      </c>
      <c r="J8627" s="16">
        <f ca="1">VLOOKUP(Table3[[#This Row],[PRODUCT ID]],Table1[[PRODUCT]:[SELLING PRICE]],4,FALSE)</f>
        <v>89</v>
      </c>
      <c r="K8627" s="16">
        <f ca="1">VLOOKUP(Table3[[#This Row],[PRODUCT ID]],Table1[[PRODUCT]:[SELLING PRICE]],5,FALSE)</f>
        <v>73.985111590129861</v>
      </c>
      <c r="L8627" s="16">
        <f ca="1">J8627*Table3[[#This Row],[QUANTITY]]</f>
        <v>445</v>
      </c>
      <c r="M8627" s="16">
        <f ca="1">K8627*Table3[[#This Row],[QUANTITY]]*(1-Table3[[#This Row],[DISCOUNT %]])</f>
        <v>342.76864111877239</v>
      </c>
      <c r="N8627" s="3">
        <f>DAY(Table3[[#This Row],[DATE]])</f>
        <v>13</v>
      </c>
      <c r="O8627" s="3" t="str">
        <f>TEXT(Table3[[#This Row],[DATE]],"mmm")</f>
        <v>Aug</v>
      </c>
      <c r="P8627" s="3">
        <f>YEAR(Table3[[#This Row],[DATE]])</f>
        <v>2044</v>
      </c>
    </row>
    <row r="8628" spans="1:16" x14ac:dyDescent="0.3">
      <c r="A8628" s="6">
        <v>52823</v>
      </c>
      <c r="B8628" s="7" t="s">
        <v>1287</v>
      </c>
      <c r="C8628" s="9">
        <f t="shared" ca="1" si="268"/>
        <v>8</v>
      </c>
      <c r="D8628" s="9" t="s">
        <v>2117</v>
      </c>
      <c r="E8628" s="9" t="s">
        <v>2116</v>
      </c>
      <c r="F8628" s="10">
        <f t="shared" ca="1" si="269"/>
        <v>3.3414237531889893E-2</v>
      </c>
      <c r="G8628" s="3" t="str">
        <f>VLOOKUP(Table3[[#This Row],[PRODUCT ID]],Table1[[PRODUCT]:[SELLING PRICE]],1,FALSE)</f>
        <v>Product235</v>
      </c>
      <c r="H8628" s="3" t="str">
        <f>VLOOKUP(Table3[[#This Row],[PRODUCT ID]],Table1[[PRODUCT]:[SELLING PRICE]],2,FALSE)</f>
        <v>Category4</v>
      </c>
      <c r="I8628" s="3" t="str">
        <f>VLOOKUP(Table3[[#This Row],[PRODUCT ID]],Table1[[PRODUCT]:[SELLING PRICE]],3,FALSE)</f>
        <v>Kg</v>
      </c>
      <c r="J8628" s="16">
        <f ca="1">VLOOKUP(Table3[[#This Row],[PRODUCT ID]],Table1[[PRODUCT]:[SELLING PRICE]],4,FALSE)</f>
        <v>93</v>
      </c>
      <c r="K8628" s="16">
        <f ca="1">VLOOKUP(Table3[[#This Row],[PRODUCT ID]],Table1[[PRODUCT]:[SELLING PRICE]],5,FALSE)</f>
        <v>26.841050390844405</v>
      </c>
      <c r="L8628" s="16">
        <f ca="1">J8628*Table3[[#This Row],[QUANTITY]]</f>
        <v>744</v>
      </c>
      <c r="M8628" s="16">
        <f ca="1">K8628*Table3[[#This Row],[QUANTITY]]*(1-Table3[[#This Row],[DISCOUNT %]])</f>
        <v>207.55341725983445</v>
      </c>
      <c r="N8628" s="3">
        <f>DAY(Table3[[#This Row],[DATE]])</f>
        <v>14</v>
      </c>
      <c r="O8628" s="3" t="str">
        <f>TEXT(Table3[[#This Row],[DATE]],"mmm")</f>
        <v>Aug</v>
      </c>
      <c r="P8628" s="3">
        <f>YEAR(Table3[[#This Row],[DATE]])</f>
        <v>2044</v>
      </c>
    </row>
    <row r="8629" spans="1:16" x14ac:dyDescent="0.3">
      <c r="A8629" s="6">
        <v>52824</v>
      </c>
      <c r="B8629" s="7" t="s">
        <v>1288</v>
      </c>
      <c r="C8629" s="9">
        <f t="shared" ca="1" si="268"/>
        <v>3</v>
      </c>
      <c r="D8629" s="9" t="s">
        <v>2115</v>
      </c>
      <c r="E8629" s="9" t="s">
        <v>2116</v>
      </c>
      <c r="F8629" s="10">
        <f t="shared" ca="1" si="269"/>
        <v>9.5910739753083118E-2</v>
      </c>
      <c r="G8629" s="3" t="str">
        <f>VLOOKUP(Table3[[#This Row],[PRODUCT ID]],Table1[[PRODUCT]:[SELLING PRICE]],1,FALSE)</f>
        <v>Product236</v>
      </c>
      <c r="H8629" s="3" t="str">
        <f>VLOOKUP(Table3[[#This Row],[PRODUCT ID]],Table1[[PRODUCT]:[SELLING PRICE]],2,FALSE)</f>
        <v>Category5</v>
      </c>
      <c r="I8629" s="3" t="str">
        <f>VLOOKUP(Table3[[#This Row],[PRODUCT ID]],Table1[[PRODUCT]:[SELLING PRICE]],3,FALSE)</f>
        <v>Lt</v>
      </c>
      <c r="J8629" s="16">
        <f ca="1">VLOOKUP(Table3[[#This Row],[PRODUCT ID]],Table1[[PRODUCT]:[SELLING PRICE]],4,FALSE)</f>
        <v>224</v>
      </c>
      <c r="K8629" s="16">
        <f ca="1">VLOOKUP(Table3[[#This Row],[PRODUCT ID]],Table1[[PRODUCT]:[SELLING PRICE]],5,FALSE)</f>
        <v>48.967723016722942</v>
      </c>
      <c r="L8629" s="16">
        <f ca="1">J8629*Table3[[#This Row],[QUANTITY]]</f>
        <v>672</v>
      </c>
      <c r="M8629" s="16">
        <f ca="1">K8629*Table3[[#This Row],[QUANTITY]]*(1-Table3[[#This Row],[DISCOUNT %]])</f>
        <v>132.8135774344949</v>
      </c>
      <c r="N8629" s="3">
        <f>DAY(Table3[[#This Row],[DATE]])</f>
        <v>15</v>
      </c>
      <c r="O8629" s="3" t="str">
        <f>TEXT(Table3[[#This Row],[DATE]],"mmm")</f>
        <v>Aug</v>
      </c>
      <c r="P8629" s="3">
        <f>YEAR(Table3[[#This Row],[DATE]])</f>
        <v>2044</v>
      </c>
    </row>
    <row r="8630" spans="1:16" x14ac:dyDescent="0.3">
      <c r="A8630" s="6">
        <v>52825</v>
      </c>
      <c r="B8630" s="7" t="s">
        <v>1289</v>
      </c>
      <c r="C8630" s="9">
        <f t="shared" ca="1" si="268"/>
        <v>9</v>
      </c>
      <c r="D8630" s="9" t="s">
        <v>2115</v>
      </c>
      <c r="E8630" s="9" t="s">
        <v>2116</v>
      </c>
      <c r="F8630" s="10">
        <f t="shared" ca="1" si="269"/>
        <v>6.4171115090200723E-2</v>
      </c>
      <c r="G8630" s="3" t="str">
        <f>VLOOKUP(Table3[[#This Row],[PRODUCT ID]],Table1[[PRODUCT]:[SELLING PRICE]],1,FALSE)</f>
        <v>Product237</v>
      </c>
      <c r="H8630" s="3" t="str">
        <f>VLOOKUP(Table3[[#This Row],[PRODUCT ID]],Table1[[PRODUCT]:[SELLING PRICE]],2,FALSE)</f>
        <v>Category1</v>
      </c>
      <c r="I8630" s="3" t="str">
        <f>VLOOKUP(Table3[[#This Row],[PRODUCT ID]],Table1[[PRODUCT]:[SELLING PRICE]],3,FALSE)</f>
        <v>Ft</v>
      </c>
      <c r="J8630" s="16">
        <f ca="1">VLOOKUP(Table3[[#This Row],[PRODUCT ID]],Table1[[PRODUCT]:[SELLING PRICE]],4,FALSE)</f>
        <v>5</v>
      </c>
      <c r="K8630" s="16">
        <f ca="1">VLOOKUP(Table3[[#This Row],[PRODUCT ID]],Table1[[PRODUCT]:[SELLING PRICE]],5,FALSE)</f>
        <v>27.359819223576306</v>
      </c>
      <c r="L8630" s="16">
        <f ca="1">J8630*Table3[[#This Row],[QUANTITY]]</f>
        <v>45</v>
      </c>
      <c r="M8630" s="16">
        <f ca="1">K8630*Table3[[#This Row],[QUANTITY]]*(1-Table3[[#This Row],[DISCOUNT %]])</f>
        <v>230.43698203799795</v>
      </c>
      <c r="N8630" s="3">
        <f>DAY(Table3[[#This Row],[DATE]])</f>
        <v>16</v>
      </c>
      <c r="O8630" s="3" t="str">
        <f>TEXT(Table3[[#This Row],[DATE]],"mmm")</f>
        <v>Aug</v>
      </c>
      <c r="P8630" s="3">
        <f>YEAR(Table3[[#This Row],[DATE]])</f>
        <v>2044</v>
      </c>
    </row>
    <row r="8631" spans="1:16" x14ac:dyDescent="0.3">
      <c r="A8631" s="6">
        <v>52826</v>
      </c>
      <c r="B8631" s="7" t="s">
        <v>1290</v>
      </c>
      <c r="C8631" s="9">
        <f t="shared" ca="1" si="268"/>
        <v>8</v>
      </c>
      <c r="D8631" s="9" t="s">
        <v>2115</v>
      </c>
      <c r="E8631" s="9" t="s">
        <v>2116</v>
      </c>
      <c r="F8631" s="10">
        <f t="shared" ca="1" si="269"/>
        <v>7.3135809577227082E-2</v>
      </c>
      <c r="G8631" s="3" t="str">
        <f>VLOOKUP(Table3[[#This Row],[PRODUCT ID]],Table1[[PRODUCT]:[SELLING PRICE]],1,FALSE)</f>
        <v>Product238</v>
      </c>
      <c r="H8631" s="3" t="str">
        <f>VLOOKUP(Table3[[#This Row],[PRODUCT ID]],Table1[[PRODUCT]:[SELLING PRICE]],2,FALSE)</f>
        <v>Category2</v>
      </c>
      <c r="I8631" s="3" t="str">
        <f>VLOOKUP(Table3[[#This Row],[PRODUCT ID]],Table1[[PRODUCT]:[SELLING PRICE]],3,FALSE)</f>
        <v>Kg</v>
      </c>
      <c r="J8631" s="16">
        <f ca="1">VLOOKUP(Table3[[#This Row],[PRODUCT ID]],Table1[[PRODUCT]:[SELLING PRICE]],4,FALSE)</f>
        <v>49</v>
      </c>
      <c r="K8631" s="16">
        <f ca="1">VLOOKUP(Table3[[#This Row],[PRODUCT ID]],Table1[[PRODUCT]:[SELLING PRICE]],5,FALSE)</f>
        <v>90.007431994296837</v>
      </c>
      <c r="L8631" s="16">
        <f ca="1">J8631*Table3[[#This Row],[QUANTITY]]</f>
        <v>392</v>
      </c>
      <c r="M8631" s="16">
        <f ca="1">K8631*Table3[[#This Row],[QUANTITY]]*(1-Table3[[#This Row],[DISCOUNT %]])</f>
        <v>667.39732469941384</v>
      </c>
      <c r="N8631" s="3">
        <f>DAY(Table3[[#This Row],[DATE]])</f>
        <v>17</v>
      </c>
      <c r="O8631" s="3" t="str">
        <f>TEXT(Table3[[#This Row],[DATE]],"mmm")</f>
        <v>Aug</v>
      </c>
      <c r="P8631" s="3">
        <f>YEAR(Table3[[#This Row],[DATE]])</f>
        <v>2044</v>
      </c>
    </row>
    <row r="8632" spans="1:16" x14ac:dyDescent="0.3">
      <c r="A8632" s="6">
        <v>52827</v>
      </c>
      <c r="B8632" s="7" t="s">
        <v>1291</v>
      </c>
      <c r="C8632" s="9">
        <f t="shared" ca="1" si="268"/>
        <v>8</v>
      </c>
      <c r="D8632" s="9" t="s">
        <v>2116</v>
      </c>
      <c r="E8632" s="9" t="s">
        <v>2118</v>
      </c>
      <c r="F8632" s="10">
        <f t="shared" ca="1" si="269"/>
        <v>6.4541502522477298E-2</v>
      </c>
      <c r="G8632" s="3" t="str">
        <f>VLOOKUP(Table3[[#This Row],[PRODUCT ID]],Table1[[PRODUCT]:[SELLING PRICE]],1,FALSE)</f>
        <v>Product239</v>
      </c>
      <c r="H8632" s="3" t="str">
        <f>VLOOKUP(Table3[[#This Row],[PRODUCT ID]],Table1[[PRODUCT]:[SELLING PRICE]],2,FALSE)</f>
        <v>Category3</v>
      </c>
      <c r="I8632" s="3" t="str">
        <f>VLOOKUP(Table3[[#This Row],[PRODUCT ID]],Table1[[PRODUCT]:[SELLING PRICE]],3,FALSE)</f>
        <v>No</v>
      </c>
      <c r="J8632" s="16">
        <f ca="1">VLOOKUP(Table3[[#This Row],[PRODUCT ID]],Table1[[PRODUCT]:[SELLING PRICE]],4,FALSE)</f>
        <v>120</v>
      </c>
      <c r="K8632" s="16">
        <f ca="1">VLOOKUP(Table3[[#This Row],[PRODUCT ID]],Table1[[PRODUCT]:[SELLING PRICE]],5,FALSE)</f>
        <v>236.22128110743947</v>
      </c>
      <c r="L8632" s="16">
        <f ca="1">J8632*Table3[[#This Row],[QUANTITY]]</f>
        <v>960</v>
      </c>
      <c r="M8632" s="16">
        <f ca="1">K8632*Table3[[#This Row],[QUANTITY]]*(1-Table3[[#This Row],[DISCOUNT %]])</f>
        <v>1767.8016375758468</v>
      </c>
      <c r="N8632" s="3">
        <f>DAY(Table3[[#This Row],[DATE]])</f>
        <v>18</v>
      </c>
      <c r="O8632" s="3" t="str">
        <f>TEXT(Table3[[#This Row],[DATE]],"mmm")</f>
        <v>Aug</v>
      </c>
      <c r="P8632" s="3">
        <f>YEAR(Table3[[#This Row],[DATE]])</f>
        <v>2044</v>
      </c>
    </row>
    <row r="8633" spans="1:16" x14ac:dyDescent="0.3">
      <c r="A8633" s="6">
        <v>52828</v>
      </c>
      <c r="B8633" s="7" t="s">
        <v>1292</v>
      </c>
      <c r="C8633" s="9">
        <f t="shared" ca="1" si="268"/>
        <v>10</v>
      </c>
      <c r="D8633" s="9" t="s">
        <v>2116</v>
      </c>
      <c r="E8633" s="9" t="s">
        <v>2118</v>
      </c>
      <c r="F8633" s="10">
        <f t="shared" ca="1" si="269"/>
        <v>1.8930834206589586E-2</v>
      </c>
      <c r="G8633" s="3" t="str">
        <f>VLOOKUP(Table3[[#This Row],[PRODUCT ID]],Table1[[PRODUCT]:[SELLING PRICE]],1,FALSE)</f>
        <v>Product240</v>
      </c>
      <c r="H8633" s="3" t="str">
        <f>VLOOKUP(Table3[[#This Row],[PRODUCT ID]],Table1[[PRODUCT]:[SELLING PRICE]],2,FALSE)</f>
        <v>Category4</v>
      </c>
      <c r="I8633" s="3" t="str">
        <f>VLOOKUP(Table3[[#This Row],[PRODUCT ID]],Table1[[PRODUCT]:[SELLING PRICE]],3,FALSE)</f>
        <v>No</v>
      </c>
      <c r="J8633" s="16">
        <f ca="1">VLOOKUP(Table3[[#This Row],[PRODUCT ID]],Table1[[PRODUCT]:[SELLING PRICE]],4,FALSE)</f>
        <v>89</v>
      </c>
      <c r="K8633" s="16">
        <f ca="1">VLOOKUP(Table3[[#This Row],[PRODUCT ID]],Table1[[PRODUCT]:[SELLING PRICE]],5,FALSE)</f>
        <v>190.58845642520004</v>
      </c>
      <c r="L8633" s="16">
        <f ca="1">J8633*Table3[[#This Row],[QUANTITY]]</f>
        <v>890</v>
      </c>
      <c r="M8633" s="16">
        <f ca="1">K8633*Table3[[#This Row],[QUANTITY]]*(1-Table3[[#This Row],[DISCOUNT %]])</f>
        <v>1869.8045795492476</v>
      </c>
      <c r="N8633" s="3">
        <f>DAY(Table3[[#This Row],[DATE]])</f>
        <v>19</v>
      </c>
      <c r="O8633" s="3" t="str">
        <f>TEXT(Table3[[#This Row],[DATE]],"mmm")</f>
        <v>Aug</v>
      </c>
      <c r="P8633" s="3">
        <f>YEAR(Table3[[#This Row],[DATE]])</f>
        <v>2044</v>
      </c>
    </row>
    <row r="8634" spans="1:16" x14ac:dyDescent="0.3">
      <c r="A8634" s="6">
        <v>52829</v>
      </c>
      <c r="B8634" s="7" t="s">
        <v>1293</v>
      </c>
      <c r="C8634" s="9">
        <f t="shared" ca="1" si="268"/>
        <v>9</v>
      </c>
      <c r="D8634" s="9" t="s">
        <v>2116</v>
      </c>
      <c r="E8634" s="9" t="s">
        <v>2116</v>
      </c>
      <c r="F8634" s="10">
        <f t="shared" ca="1" si="269"/>
        <v>1.9037866227313505E-2</v>
      </c>
      <c r="G8634" s="3" t="str">
        <f>VLOOKUP(Table3[[#This Row],[PRODUCT ID]],Table1[[PRODUCT]:[SELLING PRICE]],1,FALSE)</f>
        <v>Product241</v>
      </c>
      <c r="H8634" s="3" t="str">
        <f>VLOOKUP(Table3[[#This Row],[PRODUCT ID]],Table1[[PRODUCT]:[SELLING PRICE]],2,FALSE)</f>
        <v>Category1</v>
      </c>
      <c r="I8634" s="3" t="str">
        <f>VLOOKUP(Table3[[#This Row],[PRODUCT ID]],Table1[[PRODUCT]:[SELLING PRICE]],3,FALSE)</f>
        <v>Ft</v>
      </c>
      <c r="J8634" s="16">
        <f ca="1">VLOOKUP(Table3[[#This Row],[PRODUCT ID]],Table1[[PRODUCT]:[SELLING PRICE]],4,FALSE)</f>
        <v>87</v>
      </c>
      <c r="K8634" s="16">
        <f ca="1">VLOOKUP(Table3[[#This Row],[PRODUCT ID]],Table1[[PRODUCT]:[SELLING PRICE]],5,FALSE)</f>
        <v>182.38837968738898</v>
      </c>
      <c r="L8634" s="16">
        <f ca="1">J8634*Table3[[#This Row],[QUANTITY]]</f>
        <v>783</v>
      </c>
      <c r="M8634" s="16">
        <f ca="1">K8634*Table3[[#This Row],[QUANTITY]]*(1-Table3[[#This Row],[DISCOUNT %]])</f>
        <v>1610.244847021356</v>
      </c>
      <c r="N8634" s="3">
        <f>DAY(Table3[[#This Row],[DATE]])</f>
        <v>20</v>
      </c>
      <c r="O8634" s="3" t="str">
        <f>TEXT(Table3[[#This Row],[DATE]],"mmm")</f>
        <v>Aug</v>
      </c>
      <c r="P8634" s="3">
        <f>YEAR(Table3[[#This Row],[DATE]])</f>
        <v>2044</v>
      </c>
    </row>
    <row r="8635" spans="1:16" x14ac:dyDescent="0.3">
      <c r="A8635" s="6">
        <v>52830</v>
      </c>
      <c r="B8635" s="7" t="s">
        <v>1294</v>
      </c>
      <c r="C8635" s="9">
        <f t="shared" ca="1" si="268"/>
        <v>6</v>
      </c>
      <c r="D8635" s="9" t="s">
        <v>2115</v>
      </c>
      <c r="E8635" s="9" t="s">
        <v>2116</v>
      </c>
      <c r="F8635" s="10">
        <f t="shared" ca="1" si="269"/>
        <v>3.1327392964983568E-2</v>
      </c>
      <c r="G8635" s="3" t="str">
        <f>VLOOKUP(Table3[[#This Row],[PRODUCT ID]],Table1[[PRODUCT]:[SELLING PRICE]],1,FALSE)</f>
        <v>Product242</v>
      </c>
      <c r="H8635" s="3" t="str">
        <f>VLOOKUP(Table3[[#This Row],[PRODUCT ID]],Table1[[PRODUCT]:[SELLING PRICE]],2,FALSE)</f>
        <v>Category2</v>
      </c>
      <c r="I8635" s="3" t="str">
        <f>VLOOKUP(Table3[[#This Row],[PRODUCT ID]],Table1[[PRODUCT]:[SELLING PRICE]],3,FALSE)</f>
        <v>No</v>
      </c>
      <c r="J8635" s="16">
        <f ca="1">VLOOKUP(Table3[[#This Row],[PRODUCT ID]],Table1[[PRODUCT]:[SELLING PRICE]],4,FALSE)</f>
        <v>149</v>
      </c>
      <c r="K8635" s="16">
        <f ca="1">VLOOKUP(Table3[[#This Row],[PRODUCT ID]],Table1[[PRODUCT]:[SELLING PRICE]],5,FALSE)</f>
        <v>154.86858462055704</v>
      </c>
      <c r="L8635" s="16">
        <f ca="1">J8635*Table3[[#This Row],[QUANTITY]]</f>
        <v>894</v>
      </c>
      <c r="M8635" s="16">
        <f ca="1">K8635*Table3[[#This Row],[QUANTITY]]*(1-Table3[[#This Row],[DISCOUNT %]])</f>
        <v>900.10173367330833</v>
      </c>
      <c r="N8635" s="3">
        <f>DAY(Table3[[#This Row],[DATE]])</f>
        <v>21</v>
      </c>
      <c r="O8635" s="3" t="str">
        <f>TEXT(Table3[[#This Row],[DATE]],"mmm")</f>
        <v>Aug</v>
      </c>
      <c r="P8635" s="3">
        <f>YEAR(Table3[[#This Row],[DATE]])</f>
        <v>2044</v>
      </c>
    </row>
    <row r="8636" spans="1:16" x14ac:dyDescent="0.3">
      <c r="A8636" s="6">
        <v>52831</v>
      </c>
      <c r="B8636" s="7" t="s">
        <v>1295</v>
      </c>
      <c r="C8636" s="9">
        <f t="shared" ca="1" si="268"/>
        <v>11</v>
      </c>
      <c r="D8636" s="9" t="s">
        <v>2117</v>
      </c>
      <c r="E8636" s="9" t="s">
        <v>2116</v>
      </c>
      <c r="F8636" s="10">
        <f t="shared" ca="1" si="269"/>
        <v>7.0291970621417829E-2</v>
      </c>
      <c r="G8636" s="3" t="str">
        <f>VLOOKUP(Table3[[#This Row],[PRODUCT ID]],Table1[[PRODUCT]:[SELLING PRICE]],1,FALSE)</f>
        <v>Product243</v>
      </c>
      <c r="H8636" s="3" t="str">
        <f>VLOOKUP(Table3[[#This Row],[PRODUCT ID]],Table1[[PRODUCT]:[SELLING PRICE]],2,FALSE)</f>
        <v>Category3</v>
      </c>
      <c r="I8636" s="3" t="str">
        <f>VLOOKUP(Table3[[#This Row],[PRODUCT ID]],Table1[[PRODUCT]:[SELLING PRICE]],3,FALSE)</f>
        <v>Kg</v>
      </c>
      <c r="J8636" s="16">
        <f ca="1">VLOOKUP(Table3[[#This Row],[PRODUCT ID]],Table1[[PRODUCT]:[SELLING PRICE]],4,FALSE)</f>
        <v>14</v>
      </c>
      <c r="K8636" s="16">
        <f ca="1">VLOOKUP(Table3[[#This Row],[PRODUCT ID]],Table1[[PRODUCT]:[SELLING PRICE]],5,FALSE)</f>
        <v>95.932662895707338</v>
      </c>
      <c r="L8636" s="16">
        <f ca="1">J8636*Table3[[#This Row],[QUANTITY]]</f>
        <v>154</v>
      </c>
      <c r="M8636" s="16">
        <f ca="1">K8636*Table3[[#This Row],[QUANTITY]]*(1-Table3[[#This Row],[DISCOUNT %]])</f>
        <v>981.08303671188696</v>
      </c>
      <c r="N8636" s="3">
        <f>DAY(Table3[[#This Row],[DATE]])</f>
        <v>22</v>
      </c>
      <c r="O8636" s="3" t="str">
        <f>TEXT(Table3[[#This Row],[DATE]],"mmm")</f>
        <v>Aug</v>
      </c>
      <c r="P8636" s="3">
        <f>YEAR(Table3[[#This Row],[DATE]])</f>
        <v>2044</v>
      </c>
    </row>
    <row r="8637" spans="1:16" x14ac:dyDescent="0.3">
      <c r="A8637" s="6">
        <v>52832</v>
      </c>
      <c r="B8637" s="7" t="s">
        <v>1296</v>
      </c>
      <c r="C8637" s="9">
        <f t="shared" ca="1" si="268"/>
        <v>1</v>
      </c>
      <c r="D8637" s="9" t="s">
        <v>2117</v>
      </c>
      <c r="E8637" s="9" t="s">
        <v>2116</v>
      </c>
      <c r="F8637" s="10">
        <f t="shared" ca="1" si="269"/>
        <v>7.5854590713588438E-2</v>
      </c>
      <c r="G8637" s="3" t="str">
        <f>VLOOKUP(Table3[[#This Row],[PRODUCT ID]],Table1[[PRODUCT]:[SELLING PRICE]],1,FALSE)</f>
        <v>Product244</v>
      </c>
      <c r="H8637" s="3" t="str">
        <f>VLOOKUP(Table3[[#This Row],[PRODUCT ID]],Table1[[PRODUCT]:[SELLING PRICE]],2,FALSE)</f>
        <v>Category4</v>
      </c>
      <c r="I8637" s="3" t="str">
        <f>VLOOKUP(Table3[[#This Row],[PRODUCT ID]],Table1[[PRODUCT]:[SELLING PRICE]],3,FALSE)</f>
        <v>Kg</v>
      </c>
      <c r="J8637" s="16">
        <f ca="1">VLOOKUP(Table3[[#This Row],[PRODUCT ID]],Table1[[PRODUCT]:[SELLING PRICE]],4,FALSE)</f>
        <v>133</v>
      </c>
      <c r="K8637" s="16">
        <f ca="1">VLOOKUP(Table3[[#This Row],[PRODUCT ID]],Table1[[PRODUCT]:[SELLING PRICE]],5,FALSE)</f>
        <v>69.135084027288542</v>
      </c>
      <c r="L8637" s="16">
        <f ca="1">J8637*Table3[[#This Row],[QUANTITY]]</f>
        <v>133</v>
      </c>
      <c r="M8637" s="16">
        <f ca="1">K8637*Table3[[#This Row],[QUANTITY]]*(1-Table3[[#This Row],[DISCOUNT %]])</f>
        <v>63.890870524449021</v>
      </c>
      <c r="N8637" s="3">
        <f>DAY(Table3[[#This Row],[DATE]])</f>
        <v>23</v>
      </c>
      <c r="O8637" s="3" t="str">
        <f>TEXT(Table3[[#This Row],[DATE]],"mmm")</f>
        <v>Aug</v>
      </c>
      <c r="P8637" s="3">
        <f>YEAR(Table3[[#This Row],[DATE]])</f>
        <v>2044</v>
      </c>
    </row>
    <row r="8638" spans="1:16" x14ac:dyDescent="0.3">
      <c r="A8638" s="6">
        <v>52833</v>
      </c>
      <c r="B8638" s="7" t="s">
        <v>1297</v>
      </c>
      <c r="C8638" s="9">
        <f t="shared" ca="1" si="268"/>
        <v>1</v>
      </c>
      <c r="D8638" s="9" t="s">
        <v>2116</v>
      </c>
      <c r="E8638" s="9" t="s">
        <v>2118</v>
      </c>
      <c r="F8638" s="10">
        <f t="shared" ca="1" si="269"/>
        <v>6.1522579672997457E-2</v>
      </c>
      <c r="G8638" s="3" t="str">
        <f>VLOOKUP(Table3[[#This Row],[PRODUCT ID]],Table1[[PRODUCT]:[SELLING PRICE]],1,FALSE)</f>
        <v>Product245</v>
      </c>
      <c r="H8638" s="3" t="str">
        <f>VLOOKUP(Table3[[#This Row],[PRODUCT ID]],Table1[[PRODUCT]:[SELLING PRICE]],2,FALSE)</f>
        <v>Category5</v>
      </c>
      <c r="I8638" s="3" t="str">
        <f>VLOOKUP(Table3[[#This Row],[PRODUCT ID]],Table1[[PRODUCT]:[SELLING PRICE]],3,FALSE)</f>
        <v>Lt</v>
      </c>
      <c r="J8638" s="16">
        <f ca="1">VLOOKUP(Table3[[#This Row],[PRODUCT ID]],Table1[[PRODUCT]:[SELLING PRICE]],4,FALSE)</f>
        <v>11</v>
      </c>
      <c r="K8638" s="16">
        <f ca="1">VLOOKUP(Table3[[#This Row],[PRODUCT ID]],Table1[[PRODUCT]:[SELLING PRICE]],5,FALSE)</f>
        <v>248.60363626688635</v>
      </c>
      <c r="L8638" s="16">
        <f ca="1">J8638*Table3[[#This Row],[QUANTITY]]</f>
        <v>11</v>
      </c>
      <c r="M8638" s="16">
        <f ca="1">K8638*Table3[[#This Row],[QUANTITY]]*(1-Table3[[#This Row],[DISCOUNT %]])</f>
        <v>233.30889924765995</v>
      </c>
      <c r="N8638" s="3">
        <f>DAY(Table3[[#This Row],[DATE]])</f>
        <v>24</v>
      </c>
      <c r="O8638" s="3" t="str">
        <f>TEXT(Table3[[#This Row],[DATE]],"mmm")</f>
        <v>Aug</v>
      </c>
      <c r="P8638" s="3">
        <f>YEAR(Table3[[#This Row],[DATE]])</f>
        <v>2044</v>
      </c>
    </row>
    <row r="8639" spans="1:16" x14ac:dyDescent="0.3">
      <c r="A8639" s="6">
        <v>52834</v>
      </c>
      <c r="B8639" s="7" t="s">
        <v>1298</v>
      </c>
      <c r="C8639" s="9">
        <f t="shared" ca="1" si="268"/>
        <v>11</v>
      </c>
      <c r="D8639" s="9" t="s">
        <v>2116</v>
      </c>
      <c r="E8639" s="9" t="s">
        <v>2116</v>
      </c>
      <c r="F8639" s="10">
        <f t="shared" ca="1" si="269"/>
        <v>6.1506203862740909E-2</v>
      </c>
      <c r="G8639" s="3" t="str">
        <f>VLOOKUP(Table3[[#This Row],[PRODUCT ID]],Table1[[PRODUCT]:[SELLING PRICE]],1,FALSE)</f>
        <v>Product246</v>
      </c>
      <c r="H8639" s="3" t="str">
        <f>VLOOKUP(Table3[[#This Row],[PRODUCT ID]],Table1[[PRODUCT]:[SELLING PRICE]],2,FALSE)</f>
        <v>Category1</v>
      </c>
      <c r="I8639" s="3" t="str">
        <f>VLOOKUP(Table3[[#This Row],[PRODUCT ID]],Table1[[PRODUCT]:[SELLING PRICE]],3,FALSE)</f>
        <v>Kg</v>
      </c>
      <c r="J8639" s="16">
        <f ca="1">VLOOKUP(Table3[[#This Row],[PRODUCT ID]],Table1[[PRODUCT]:[SELLING PRICE]],4,FALSE)</f>
        <v>235</v>
      </c>
      <c r="K8639" s="16">
        <f ca="1">VLOOKUP(Table3[[#This Row],[PRODUCT ID]],Table1[[PRODUCT]:[SELLING PRICE]],5,FALSE)</f>
        <v>222.40822942200907</v>
      </c>
      <c r="L8639" s="16">
        <f ca="1">J8639*Table3[[#This Row],[QUANTITY]]</f>
        <v>2585</v>
      </c>
      <c r="M8639" s="16">
        <f ca="1">K8639*Table3[[#This Row],[QUANTITY]]*(1-Table3[[#This Row],[DISCOUNT %]])</f>
        <v>2296.0161787467055</v>
      </c>
      <c r="N8639" s="3">
        <f>DAY(Table3[[#This Row],[DATE]])</f>
        <v>25</v>
      </c>
      <c r="O8639" s="3" t="str">
        <f>TEXT(Table3[[#This Row],[DATE]],"mmm")</f>
        <v>Aug</v>
      </c>
      <c r="P8639" s="3">
        <f>YEAR(Table3[[#This Row],[DATE]])</f>
        <v>2044</v>
      </c>
    </row>
    <row r="8640" spans="1:16" x14ac:dyDescent="0.3">
      <c r="A8640" s="6">
        <v>52835</v>
      </c>
      <c r="B8640" s="7" t="s">
        <v>1299</v>
      </c>
      <c r="C8640" s="9">
        <f t="shared" ca="1" si="268"/>
        <v>1</v>
      </c>
      <c r="D8640" s="9" t="s">
        <v>2116</v>
      </c>
      <c r="E8640" s="9" t="s">
        <v>2116</v>
      </c>
      <c r="F8640" s="10">
        <f t="shared" ca="1" si="269"/>
        <v>6.898018944902487E-2</v>
      </c>
      <c r="G8640" s="3" t="str">
        <f>VLOOKUP(Table3[[#This Row],[PRODUCT ID]],Table1[[PRODUCT]:[SELLING PRICE]],1,FALSE)</f>
        <v>Product247</v>
      </c>
      <c r="H8640" s="3" t="str">
        <f>VLOOKUP(Table3[[#This Row],[PRODUCT ID]],Table1[[PRODUCT]:[SELLING PRICE]],2,FALSE)</f>
        <v>Category2</v>
      </c>
      <c r="I8640" s="3" t="str">
        <f>VLOOKUP(Table3[[#This Row],[PRODUCT ID]],Table1[[PRODUCT]:[SELLING PRICE]],3,FALSE)</f>
        <v>Lt</v>
      </c>
      <c r="J8640" s="16">
        <f ca="1">VLOOKUP(Table3[[#This Row],[PRODUCT ID]],Table1[[PRODUCT]:[SELLING PRICE]],4,FALSE)</f>
        <v>114</v>
      </c>
      <c r="K8640" s="16">
        <f ca="1">VLOOKUP(Table3[[#This Row],[PRODUCT ID]],Table1[[PRODUCT]:[SELLING PRICE]],5,FALSE)</f>
        <v>175.72461935831001</v>
      </c>
      <c r="L8640" s="16">
        <f ca="1">J8640*Table3[[#This Row],[QUANTITY]]</f>
        <v>114</v>
      </c>
      <c r="M8640" s="16">
        <f ca="1">K8640*Table3[[#This Row],[QUANTITY]]*(1-Table3[[#This Row],[DISCOUNT %]])</f>
        <v>163.60310182411601</v>
      </c>
      <c r="N8640" s="3">
        <f>DAY(Table3[[#This Row],[DATE]])</f>
        <v>26</v>
      </c>
      <c r="O8640" s="3" t="str">
        <f>TEXT(Table3[[#This Row],[DATE]],"mmm")</f>
        <v>Aug</v>
      </c>
      <c r="P8640" s="3">
        <f>YEAR(Table3[[#This Row],[DATE]])</f>
        <v>2044</v>
      </c>
    </row>
    <row r="8641" spans="1:16" x14ac:dyDescent="0.3">
      <c r="A8641" s="6">
        <v>52836</v>
      </c>
      <c r="B8641" s="7" t="s">
        <v>1300</v>
      </c>
      <c r="C8641" s="9">
        <f t="shared" ca="1" si="268"/>
        <v>12</v>
      </c>
      <c r="D8641" s="9" t="s">
        <v>2116</v>
      </c>
      <c r="E8641" s="9" t="s">
        <v>2116</v>
      </c>
      <c r="F8641" s="10">
        <f t="shared" ca="1" si="269"/>
        <v>5.7390108509648985E-3</v>
      </c>
      <c r="G8641" s="3" t="str">
        <f>VLOOKUP(Table3[[#This Row],[PRODUCT ID]],Table1[[PRODUCT]:[SELLING PRICE]],1,FALSE)</f>
        <v>Product248</v>
      </c>
      <c r="H8641" s="3" t="str">
        <f>VLOOKUP(Table3[[#This Row],[PRODUCT ID]],Table1[[PRODUCT]:[SELLING PRICE]],2,FALSE)</f>
        <v>Category3</v>
      </c>
      <c r="I8641" s="3" t="str">
        <f>VLOOKUP(Table3[[#This Row],[PRODUCT ID]],Table1[[PRODUCT]:[SELLING PRICE]],3,FALSE)</f>
        <v>Ft</v>
      </c>
      <c r="J8641" s="16">
        <f ca="1">VLOOKUP(Table3[[#This Row],[PRODUCT ID]],Table1[[PRODUCT]:[SELLING PRICE]],4,FALSE)</f>
        <v>169</v>
      </c>
      <c r="K8641" s="16">
        <f ca="1">VLOOKUP(Table3[[#This Row],[PRODUCT ID]],Table1[[PRODUCT]:[SELLING PRICE]],5,FALSE)</f>
        <v>261.31957504359821</v>
      </c>
      <c r="L8641" s="16">
        <f ca="1">J8641*Table3[[#This Row],[QUANTITY]]</f>
        <v>2028</v>
      </c>
      <c r="M8641" s="16">
        <f ca="1">K8641*Table3[[#This Row],[QUANTITY]]*(1-Table3[[#This Row],[DISCOUNT %]])</f>
        <v>3117.8383100022415</v>
      </c>
      <c r="N8641" s="3">
        <f>DAY(Table3[[#This Row],[DATE]])</f>
        <v>27</v>
      </c>
      <c r="O8641" s="3" t="str">
        <f>TEXT(Table3[[#This Row],[DATE]],"mmm")</f>
        <v>Aug</v>
      </c>
      <c r="P8641" s="3">
        <f>YEAR(Table3[[#This Row],[DATE]])</f>
        <v>2044</v>
      </c>
    </row>
    <row r="8642" spans="1:16" x14ac:dyDescent="0.3">
      <c r="A8642" s="6">
        <v>52837</v>
      </c>
      <c r="B8642" s="7" t="s">
        <v>1301</v>
      </c>
      <c r="C8642" s="9">
        <f t="shared" ca="1" si="268"/>
        <v>5</v>
      </c>
      <c r="D8642" s="9" t="s">
        <v>2115</v>
      </c>
      <c r="E8642" s="9" t="s">
        <v>2116</v>
      </c>
      <c r="F8642" s="10">
        <f t="shared" ca="1" si="269"/>
        <v>3.6111604160694146E-3</v>
      </c>
      <c r="G8642" s="3" t="str">
        <f>VLOOKUP(Table3[[#This Row],[PRODUCT ID]],Table1[[PRODUCT]:[SELLING PRICE]],1,FALSE)</f>
        <v>Product249</v>
      </c>
      <c r="H8642" s="3" t="str">
        <f>VLOOKUP(Table3[[#This Row],[PRODUCT ID]],Table1[[PRODUCT]:[SELLING PRICE]],2,FALSE)</f>
        <v>Category4</v>
      </c>
      <c r="I8642" s="3" t="str">
        <f>VLOOKUP(Table3[[#This Row],[PRODUCT ID]],Table1[[PRODUCT]:[SELLING PRICE]],3,FALSE)</f>
        <v>Kg</v>
      </c>
      <c r="J8642" s="16">
        <f ca="1">VLOOKUP(Table3[[#This Row],[PRODUCT ID]],Table1[[PRODUCT]:[SELLING PRICE]],4,FALSE)</f>
        <v>37</v>
      </c>
      <c r="K8642" s="16">
        <f ca="1">VLOOKUP(Table3[[#This Row],[PRODUCT ID]],Table1[[PRODUCT]:[SELLING PRICE]],5,FALSE)</f>
        <v>161.61886757776756</v>
      </c>
      <c r="L8642" s="16">
        <f ca="1">J8642*Table3[[#This Row],[QUANTITY]]</f>
        <v>185</v>
      </c>
      <c r="M8642" s="16">
        <f ca="1">K8642*Table3[[#This Row],[QUANTITY]]*(1-Table3[[#This Row],[DISCOUNT %]])</f>
        <v>805.17617960340374</v>
      </c>
      <c r="N8642" s="3">
        <f>DAY(Table3[[#This Row],[DATE]])</f>
        <v>28</v>
      </c>
      <c r="O8642" s="3" t="str">
        <f>TEXT(Table3[[#This Row],[DATE]],"mmm")</f>
        <v>Aug</v>
      </c>
      <c r="P8642" s="3">
        <f>YEAR(Table3[[#This Row],[DATE]])</f>
        <v>2044</v>
      </c>
    </row>
    <row r="8643" spans="1:16" x14ac:dyDescent="0.3">
      <c r="A8643" s="6">
        <v>52838</v>
      </c>
      <c r="B8643" s="7" t="s">
        <v>1302</v>
      </c>
      <c r="C8643" s="9">
        <f t="shared" ref="C8643:C8706" ca="1" si="270">RANDBETWEEN(1,15)</f>
        <v>7</v>
      </c>
      <c r="D8643" s="9" t="s">
        <v>2116</v>
      </c>
      <c r="E8643" s="9" t="s">
        <v>2116</v>
      </c>
      <c r="F8643" s="10">
        <f t="shared" ref="F8643:F8706" ca="1" si="271">RAND()*(0.1)</f>
        <v>8.6935847600434379E-2</v>
      </c>
      <c r="G8643" s="3" t="str">
        <f>VLOOKUP(Table3[[#This Row],[PRODUCT ID]],Table1[[PRODUCT]:[SELLING PRICE]],1,FALSE)</f>
        <v>Product250</v>
      </c>
      <c r="H8643" s="3" t="str">
        <f>VLOOKUP(Table3[[#This Row],[PRODUCT ID]],Table1[[PRODUCT]:[SELLING PRICE]],2,FALSE)</f>
        <v>Category5</v>
      </c>
      <c r="I8643" s="3" t="str">
        <f>VLOOKUP(Table3[[#This Row],[PRODUCT ID]],Table1[[PRODUCT]:[SELLING PRICE]],3,FALSE)</f>
        <v>No</v>
      </c>
      <c r="J8643" s="16">
        <f ca="1">VLOOKUP(Table3[[#This Row],[PRODUCT ID]],Table1[[PRODUCT]:[SELLING PRICE]],4,FALSE)</f>
        <v>51</v>
      </c>
      <c r="K8643" s="16">
        <f ca="1">VLOOKUP(Table3[[#This Row],[PRODUCT ID]],Table1[[PRODUCT]:[SELLING PRICE]],5,FALSE)</f>
        <v>183.62971531865406</v>
      </c>
      <c r="L8643" s="16">
        <f ca="1">J8643*Table3[[#This Row],[QUANTITY]]</f>
        <v>357</v>
      </c>
      <c r="M8643" s="16">
        <f ca="1">K8643*Table3[[#This Row],[QUANTITY]]*(1-Table3[[#This Row],[DISCOUNT %]])</f>
        <v>1173.6599726096028</v>
      </c>
      <c r="N8643" s="3">
        <f>DAY(Table3[[#This Row],[DATE]])</f>
        <v>29</v>
      </c>
      <c r="O8643" s="3" t="str">
        <f>TEXT(Table3[[#This Row],[DATE]],"mmm")</f>
        <v>Aug</v>
      </c>
      <c r="P8643" s="3">
        <f>YEAR(Table3[[#This Row],[DATE]])</f>
        <v>2044</v>
      </c>
    </row>
    <row r="8644" spans="1:16" x14ac:dyDescent="0.3">
      <c r="A8644" s="6">
        <v>52839</v>
      </c>
      <c r="B8644" s="7" t="s">
        <v>1303</v>
      </c>
      <c r="C8644" s="9">
        <f t="shared" ca="1" si="270"/>
        <v>11</v>
      </c>
      <c r="D8644" s="9" t="s">
        <v>2117</v>
      </c>
      <c r="E8644" s="9" t="s">
        <v>2118</v>
      </c>
      <c r="F8644" s="10">
        <f t="shared" ca="1" si="271"/>
        <v>7.5225447634296047E-2</v>
      </c>
      <c r="G8644" s="3" t="str">
        <f>VLOOKUP(Table3[[#This Row],[PRODUCT ID]],Table1[[PRODUCT]:[SELLING PRICE]],1,FALSE)</f>
        <v>Product251</v>
      </c>
      <c r="H8644" s="3" t="str">
        <f>VLOOKUP(Table3[[#This Row],[PRODUCT ID]],Table1[[PRODUCT]:[SELLING PRICE]],2,FALSE)</f>
        <v>Category1</v>
      </c>
      <c r="I8644" s="3" t="str">
        <f>VLOOKUP(Table3[[#This Row],[PRODUCT ID]],Table1[[PRODUCT]:[SELLING PRICE]],3,FALSE)</f>
        <v>No</v>
      </c>
      <c r="J8644" s="16">
        <f ca="1">VLOOKUP(Table3[[#This Row],[PRODUCT ID]],Table1[[PRODUCT]:[SELLING PRICE]],4,FALSE)</f>
        <v>231</v>
      </c>
      <c r="K8644" s="16">
        <f ca="1">VLOOKUP(Table3[[#This Row],[PRODUCT ID]],Table1[[PRODUCT]:[SELLING PRICE]],5,FALSE)</f>
        <v>181.46019162089118</v>
      </c>
      <c r="L8644" s="16">
        <f ca="1">J8644*Table3[[#This Row],[QUANTITY]]</f>
        <v>2541</v>
      </c>
      <c r="M8644" s="16">
        <f ca="1">K8644*Table3[[#This Row],[QUANTITY]]*(1-Table3[[#This Row],[DISCOUNT %]])</f>
        <v>1845.9074422624494</v>
      </c>
      <c r="N8644" s="3">
        <f>DAY(Table3[[#This Row],[DATE]])</f>
        <v>30</v>
      </c>
      <c r="O8644" s="3" t="str">
        <f>TEXT(Table3[[#This Row],[DATE]],"mmm")</f>
        <v>Aug</v>
      </c>
      <c r="P8644" s="3">
        <f>YEAR(Table3[[#This Row],[DATE]])</f>
        <v>2044</v>
      </c>
    </row>
    <row r="8645" spans="1:16" x14ac:dyDescent="0.3">
      <c r="A8645" s="6">
        <v>52840</v>
      </c>
      <c r="B8645" s="7" t="s">
        <v>1304</v>
      </c>
      <c r="C8645" s="9">
        <f t="shared" ca="1" si="270"/>
        <v>12</v>
      </c>
      <c r="D8645" s="9" t="s">
        <v>2115</v>
      </c>
      <c r="E8645" s="9" t="s">
        <v>2118</v>
      </c>
      <c r="F8645" s="10">
        <f t="shared" ca="1" si="271"/>
        <v>2.5307423544200128E-3</v>
      </c>
      <c r="G8645" s="3" t="str">
        <f>VLOOKUP(Table3[[#This Row],[PRODUCT ID]],Table1[[PRODUCT]:[SELLING PRICE]],1,FALSE)</f>
        <v>Product252</v>
      </c>
      <c r="H8645" s="3" t="str">
        <f>VLOOKUP(Table3[[#This Row],[PRODUCT ID]],Table1[[PRODUCT]:[SELLING PRICE]],2,FALSE)</f>
        <v>Category2</v>
      </c>
      <c r="I8645" s="3" t="str">
        <f>VLOOKUP(Table3[[#This Row],[PRODUCT ID]],Table1[[PRODUCT]:[SELLING PRICE]],3,FALSE)</f>
        <v>Ft</v>
      </c>
      <c r="J8645" s="16">
        <f ca="1">VLOOKUP(Table3[[#This Row],[PRODUCT ID]],Table1[[PRODUCT]:[SELLING PRICE]],4,FALSE)</f>
        <v>197</v>
      </c>
      <c r="K8645" s="16">
        <f ca="1">VLOOKUP(Table3[[#This Row],[PRODUCT ID]],Table1[[PRODUCT]:[SELLING PRICE]],5,FALSE)</f>
        <v>171.56882582345526</v>
      </c>
      <c r="L8645" s="16">
        <f ca="1">J8645*Table3[[#This Row],[QUANTITY]]</f>
        <v>2364</v>
      </c>
      <c r="M8645" s="16">
        <f ca="1">K8645*Table3[[#This Row],[QUANTITY]]*(1-Table3[[#This Row],[DISCOUNT %]])</f>
        <v>2053.6155519509489</v>
      </c>
      <c r="N8645" s="3">
        <f>DAY(Table3[[#This Row],[DATE]])</f>
        <v>31</v>
      </c>
      <c r="O8645" s="3" t="str">
        <f>TEXT(Table3[[#This Row],[DATE]],"mmm")</f>
        <v>Aug</v>
      </c>
      <c r="P8645" s="3">
        <f>YEAR(Table3[[#This Row],[DATE]])</f>
        <v>2044</v>
      </c>
    </row>
    <row r="8646" spans="1:16" x14ac:dyDescent="0.3">
      <c r="A8646" s="6">
        <v>52841</v>
      </c>
      <c r="B8646" s="7" t="s">
        <v>1305</v>
      </c>
      <c r="C8646" s="9">
        <f t="shared" ca="1" si="270"/>
        <v>15</v>
      </c>
      <c r="D8646" s="9" t="s">
        <v>2115</v>
      </c>
      <c r="E8646" s="9" t="s">
        <v>2116</v>
      </c>
      <c r="F8646" s="10">
        <f t="shared" ca="1" si="271"/>
        <v>1.4285597119132399E-2</v>
      </c>
      <c r="G8646" s="3" t="str">
        <f>VLOOKUP(Table3[[#This Row],[PRODUCT ID]],Table1[[PRODUCT]:[SELLING PRICE]],1,FALSE)</f>
        <v>Product253</v>
      </c>
      <c r="H8646" s="3" t="str">
        <f>VLOOKUP(Table3[[#This Row],[PRODUCT ID]],Table1[[PRODUCT]:[SELLING PRICE]],2,FALSE)</f>
        <v>Category3</v>
      </c>
      <c r="I8646" s="3" t="str">
        <f>VLOOKUP(Table3[[#This Row],[PRODUCT ID]],Table1[[PRODUCT]:[SELLING PRICE]],3,FALSE)</f>
        <v>No</v>
      </c>
      <c r="J8646" s="16">
        <f ca="1">VLOOKUP(Table3[[#This Row],[PRODUCT ID]],Table1[[PRODUCT]:[SELLING PRICE]],4,FALSE)</f>
        <v>212</v>
      </c>
      <c r="K8646" s="16">
        <f ca="1">VLOOKUP(Table3[[#This Row],[PRODUCT ID]],Table1[[PRODUCT]:[SELLING PRICE]],5,FALSE)</f>
        <v>65.498976667965962</v>
      </c>
      <c r="L8646" s="16">
        <f ca="1">J8646*Table3[[#This Row],[QUANTITY]]</f>
        <v>3180</v>
      </c>
      <c r="M8646" s="16">
        <f ca="1">K8646*Table3[[#This Row],[QUANTITY]]*(1-Table3[[#This Row],[DISCOUNT %]])</f>
        <v>968.44927013357926</v>
      </c>
      <c r="N8646" s="3">
        <f>DAY(Table3[[#This Row],[DATE]])</f>
        <v>1</v>
      </c>
      <c r="O8646" s="3" t="str">
        <f>TEXT(Table3[[#This Row],[DATE]],"mmm")</f>
        <v>Sep</v>
      </c>
      <c r="P8646" s="3">
        <f>YEAR(Table3[[#This Row],[DATE]])</f>
        <v>2044</v>
      </c>
    </row>
    <row r="8647" spans="1:16" x14ac:dyDescent="0.3">
      <c r="A8647" s="6">
        <v>52842</v>
      </c>
      <c r="B8647" s="7" t="s">
        <v>1306</v>
      </c>
      <c r="C8647" s="9">
        <f t="shared" ca="1" si="270"/>
        <v>4</v>
      </c>
      <c r="D8647" s="9" t="s">
        <v>2115</v>
      </c>
      <c r="E8647" s="9" t="s">
        <v>2116</v>
      </c>
      <c r="F8647" s="10">
        <f t="shared" ca="1" si="271"/>
        <v>8.6284035752090121E-2</v>
      </c>
      <c r="G8647" s="3" t="str">
        <f>VLOOKUP(Table3[[#This Row],[PRODUCT ID]],Table1[[PRODUCT]:[SELLING PRICE]],1,FALSE)</f>
        <v>Product254</v>
      </c>
      <c r="H8647" s="3" t="str">
        <f>VLOOKUP(Table3[[#This Row],[PRODUCT ID]],Table1[[PRODUCT]:[SELLING PRICE]],2,FALSE)</f>
        <v>Category4</v>
      </c>
      <c r="I8647" s="3" t="str">
        <f>VLOOKUP(Table3[[#This Row],[PRODUCT ID]],Table1[[PRODUCT]:[SELLING PRICE]],3,FALSE)</f>
        <v>Kg</v>
      </c>
      <c r="J8647" s="16">
        <f ca="1">VLOOKUP(Table3[[#This Row],[PRODUCT ID]],Table1[[PRODUCT]:[SELLING PRICE]],4,FALSE)</f>
        <v>67</v>
      </c>
      <c r="K8647" s="16">
        <f ca="1">VLOOKUP(Table3[[#This Row],[PRODUCT ID]],Table1[[PRODUCT]:[SELLING PRICE]],5,FALSE)</f>
        <v>216.27230504332732</v>
      </c>
      <c r="L8647" s="16">
        <f ca="1">J8647*Table3[[#This Row],[QUANTITY]]</f>
        <v>268</v>
      </c>
      <c r="M8647" s="16">
        <f ca="1">K8647*Table3[[#This Row],[QUANTITY]]*(1-Table3[[#This Row],[DISCOUNT %]])</f>
        <v>790.44583097112775</v>
      </c>
      <c r="N8647" s="3">
        <f>DAY(Table3[[#This Row],[DATE]])</f>
        <v>2</v>
      </c>
      <c r="O8647" s="3" t="str">
        <f>TEXT(Table3[[#This Row],[DATE]],"mmm")</f>
        <v>Sep</v>
      </c>
      <c r="P8647" s="3">
        <f>YEAR(Table3[[#This Row],[DATE]])</f>
        <v>2044</v>
      </c>
    </row>
    <row r="8648" spans="1:16" x14ac:dyDescent="0.3">
      <c r="A8648" s="6">
        <v>52843</v>
      </c>
      <c r="B8648" s="7" t="s">
        <v>1307</v>
      </c>
      <c r="C8648" s="9">
        <f t="shared" ca="1" si="270"/>
        <v>6</v>
      </c>
      <c r="D8648" s="9" t="s">
        <v>2116</v>
      </c>
      <c r="E8648" s="9" t="s">
        <v>2116</v>
      </c>
      <c r="F8648" s="10">
        <f t="shared" ca="1" si="271"/>
        <v>3.9664433774189004E-2</v>
      </c>
      <c r="G8648" s="3" t="str">
        <f>VLOOKUP(Table3[[#This Row],[PRODUCT ID]],Table1[[PRODUCT]:[SELLING PRICE]],1,FALSE)</f>
        <v>Product255</v>
      </c>
      <c r="H8648" s="3" t="str">
        <f>VLOOKUP(Table3[[#This Row],[PRODUCT ID]],Table1[[PRODUCT]:[SELLING PRICE]],2,FALSE)</f>
        <v>Category5</v>
      </c>
      <c r="I8648" s="3" t="str">
        <f>VLOOKUP(Table3[[#This Row],[PRODUCT ID]],Table1[[PRODUCT]:[SELLING PRICE]],3,FALSE)</f>
        <v>Kg</v>
      </c>
      <c r="J8648" s="16">
        <f ca="1">VLOOKUP(Table3[[#This Row],[PRODUCT ID]],Table1[[PRODUCT]:[SELLING PRICE]],4,FALSE)</f>
        <v>156</v>
      </c>
      <c r="K8648" s="16">
        <f ca="1">VLOOKUP(Table3[[#This Row],[PRODUCT ID]],Table1[[PRODUCT]:[SELLING PRICE]],5,FALSE)</f>
        <v>212.93984405714289</v>
      </c>
      <c r="L8648" s="16">
        <f ca="1">J8648*Table3[[#This Row],[QUANTITY]]</f>
        <v>936</v>
      </c>
      <c r="M8648" s="16">
        <f ca="1">K8648*Table3[[#This Row],[QUANTITY]]*(1-Table3[[#This Row],[DISCOUNT %]])</f>
        <v>1226.9622342879134</v>
      </c>
      <c r="N8648" s="3">
        <f>DAY(Table3[[#This Row],[DATE]])</f>
        <v>3</v>
      </c>
      <c r="O8648" s="3" t="str">
        <f>TEXT(Table3[[#This Row],[DATE]],"mmm")</f>
        <v>Sep</v>
      </c>
      <c r="P8648" s="3">
        <f>YEAR(Table3[[#This Row],[DATE]])</f>
        <v>2044</v>
      </c>
    </row>
    <row r="8649" spans="1:16" x14ac:dyDescent="0.3">
      <c r="A8649" s="6">
        <v>52844</v>
      </c>
      <c r="B8649" s="7" t="s">
        <v>1308</v>
      </c>
      <c r="C8649" s="9">
        <f t="shared" ca="1" si="270"/>
        <v>3</v>
      </c>
      <c r="D8649" s="9" t="s">
        <v>2116</v>
      </c>
      <c r="E8649" s="9" t="s">
        <v>2116</v>
      </c>
      <c r="F8649" s="10">
        <f t="shared" ca="1" si="271"/>
        <v>8.9152845247129867E-2</v>
      </c>
      <c r="G8649" s="3" t="str">
        <f>VLOOKUP(Table3[[#This Row],[PRODUCT ID]],Table1[[PRODUCT]:[SELLING PRICE]],1,FALSE)</f>
        <v>Product256</v>
      </c>
      <c r="H8649" s="3" t="str">
        <f>VLOOKUP(Table3[[#This Row],[PRODUCT ID]],Table1[[PRODUCT]:[SELLING PRICE]],2,FALSE)</f>
        <v>Category1</v>
      </c>
      <c r="I8649" s="3" t="str">
        <f>VLOOKUP(Table3[[#This Row],[PRODUCT ID]],Table1[[PRODUCT]:[SELLING PRICE]],3,FALSE)</f>
        <v>Lt</v>
      </c>
      <c r="J8649" s="16">
        <f ca="1">VLOOKUP(Table3[[#This Row],[PRODUCT ID]],Table1[[PRODUCT]:[SELLING PRICE]],4,FALSE)</f>
        <v>128</v>
      </c>
      <c r="K8649" s="16">
        <f ca="1">VLOOKUP(Table3[[#This Row],[PRODUCT ID]],Table1[[PRODUCT]:[SELLING PRICE]],5,FALSE)</f>
        <v>238.97682899123933</v>
      </c>
      <c r="L8649" s="16">
        <f ca="1">J8649*Table3[[#This Row],[QUANTITY]]</f>
        <v>384</v>
      </c>
      <c r="M8649" s="16">
        <f ca="1">K8649*Table3[[#This Row],[QUANTITY]]*(1-Table3[[#This Row],[DISCOUNT %]])</f>
        <v>653.01409421560061</v>
      </c>
      <c r="N8649" s="3">
        <f>DAY(Table3[[#This Row],[DATE]])</f>
        <v>4</v>
      </c>
      <c r="O8649" s="3" t="str">
        <f>TEXT(Table3[[#This Row],[DATE]],"mmm")</f>
        <v>Sep</v>
      </c>
      <c r="P8649" s="3">
        <f>YEAR(Table3[[#This Row],[DATE]])</f>
        <v>2044</v>
      </c>
    </row>
    <row r="8650" spans="1:16" x14ac:dyDescent="0.3">
      <c r="A8650" s="6">
        <v>52845</v>
      </c>
      <c r="B8650" s="7" t="s">
        <v>1309</v>
      </c>
      <c r="C8650" s="9">
        <f t="shared" ca="1" si="270"/>
        <v>1</v>
      </c>
      <c r="D8650" s="9" t="s">
        <v>2116</v>
      </c>
      <c r="E8650" s="9" t="s">
        <v>2118</v>
      </c>
      <c r="F8650" s="10">
        <f t="shared" ca="1" si="271"/>
        <v>1.9232089272354026E-2</v>
      </c>
      <c r="G8650" s="3" t="str">
        <f>VLOOKUP(Table3[[#This Row],[PRODUCT ID]],Table1[[PRODUCT]:[SELLING PRICE]],1,FALSE)</f>
        <v>Product257</v>
      </c>
      <c r="H8650" s="3" t="str">
        <f>VLOOKUP(Table3[[#This Row],[PRODUCT ID]],Table1[[PRODUCT]:[SELLING PRICE]],2,FALSE)</f>
        <v>Category2</v>
      </c>
      <c r="I8650" s="3" t="str">
        <f>VLOOKUP(Table3[[#This Row],[PRODUCT ID]],Table1[[PRODUCT]:[SELLING PRICE]],3,FALSE)</f>
        <v>Kg</v>
      </c>
      <c r="J8650" s="16">
        <f ca="1">VLOOKUP(Table3[[#This Row],[PRODUCT ID]],Table1[[PRODUCT]:[SELLING PRICE]],4,FALSE)</f>
        <v>87</v>
      </c>
      <c r="K8650" s="16">
        <f ca="1">VLOOKUP(Table3[[#This Row],[PRODUCT ID]],Table1[[PRODUCT]:[SELLING PRICE]],5,FALSE)</f>
        <v>303.72301492407809</v>
      </c>
      <c r="L8650" s="16">
        <f ca="1">J8650*Table3[[#This Row],[QUANTITY]]</f>
        <v>87</v>
      </c>
      <c r="M8650" s="16">
        <f ca="1">K8650*Table3[[#This Row],[QUANTITY]]*(1-Table3[[#This Row],[DISCOUNT %]])</f>
        <v>297.88178678698972</v>
      </c>
      <c r="N8650" s="3">
        <f>DAY(Table3[[#This Row],[DATE]])</f>
        <v>5</v>
      </c>
      <c r="O8650" s="3" t="str">
        <f>TEXT(Table3[[#This Row],[DATE]],"mmm")</f>
        <v>Sep</v>
      </c>
      <c r="P8650" s="3">
        <f>YEAR(Table3[[#This Row],[DATE]])</f>
        <v>2044</v>
      </c>
    </row>
    <row r="8651" spans="1:16" x14ac:dyDescent="0.3">
      <c r="A8651" s="6">
        <v>52846</v>
      </c>
      <c r="B8651" s="7" t="s">
        <v>1310</v>
      </c>
      <c r="C8651" s="9">
        <f t="shared" ca="1" si="270"/>
        <v>6</v>
      </c>
      <c r="D8651" s="9" t="s">
        <v>2115</v>
      </c>
      <c r="E8651" s="9" t="s">
        <v>2116</v>
      </c>
      <c r="F8651" s="10">
        <f t="shared" ca="1" si="271"/>
        <v>8.1786928865179631E-2</v>
      </c>
      <c r="G8651" s="3" t="str">
        <f>VLOOKUP(Table3[[#This Row],[PRODUCT ID]],Table1[[PRODUCT]:[SELLING PRICE]],1,FALSE)</f>
        <v>Product258</v>
      </c>
      <c r="H8651" s="3" t="str">
        <f>VLOOKUP(Table3[[#This Row],[PRODUCT ID]],Table1[[PRODUCT]:[SELLING PRICE]],2,FALSE)</f>
        <v>Category3</v>
      </c>
      <c r="I8651" s="3" t="str">
        <f>VLOOKUP(Table3[[#This Row],[PRODUCT ID]],Table1[[PRODUCT]:[SELLING PRICE]],3,FALSE)</f>
        <v>Lt</v>
      </c>
      <c r="J8651" s="16">
        <f ca="1">VLOOKUP(Table3[[#This Row],[PRODUCT ID]],Table1[[PRODUCT]:[SELLING PRICE]],4,FALSE)</f>
        <v>10</v>
      </c>
      <c r="K8651" s="16">
        <f ca="1">VLOOKUP(Table3[[#This Row],[PRODUCT ID]],Table1[[PRODUCT]:[SELLING PRICE]],5,FALSE)</f>
        <v>309.43160131993926</v>
      </c>
      <c r="L8651" s="16">
        <f ca="1">J8651*Table3[[#This Row],[QUANTITY]]</f>
        <v>60</v>
      </c>
      <c r="M8651" s="16">
        <f ca="1">K8651*Table3[[#This Row],[QUANTITY]]*(1-Table3[[#This Row],[DISCOUNT %]])</f>
        <v>1704.7448457248806</v>
      </c>
      <c r="N8651" s="3">
        <f>DAY(Table3[[#This Row],[DATE]])</f>
        <v>6</v>
      </c>
      <c r="O8651" s="3" t="str">
        <f>TEXT(Table3[[#This Row],[DATE]],"mmm")</f>
        <v>Sep</v>
      </c>
      <c r="P8651" s="3">
        <f>YEAR(Table3[[#This Row],[DATE]])</f>
        <v>2044</v>
      </c>
    </row>
    <row r="8652" spans="1:16" x14ac:dyDescent="0.3">
      <c r="A8652" s="6">
        <v>52847</v>
      </c>
      <c r="B8652" s="7" t="s">
        <v>1311</v>
      </c>
      <c r="C8652" s="9">
        <f t="shared" ca="1" si="270"/>
        <v>2</v>
      </c>
      <c r="D8652" s="9" t="s">
        <v>2117</v>
      </c>
      <c r="E8652" s="9" t="s">
        <v>2116</v>
      </c>
      <c r="F8652" s="10">
        <f t="shared" ca="1" si="271"/>
        <v>3.5284698250365301E-2</v>
      </c>
      <c r="G8652" s="3" t="str">
        <f>VLOOKUP(Table3[[#This Row],[PRODUCT ID]],Table1[[PRODUCT]:[SELLING PRICE]],1,FALSE)</f>
        <v>Product259</v>
      </c>
      <c r="H8652" s="3" t="str">
        <f>VLOOKUP(Table3[[#This Row],[PRODUCT ID]],Table1[[PRODUCT]:[SELLING PRICE]],2,FALSE)</f>
        <v>Category4</v>
      </c>
      <c r="I8652" s="3" t="str">
        <f>VLOOKUP(Table3[[#This Row],[PRODUCT ID]],Table1[[PRODUCT]:[SELLING PRICE]],3,FALSE)</f>
        <v>Ft</v>
      </c>
      <c r="J8652" s="16">
        <f ca="1">VLOOKUP(Table3[[#This Row],[PRODUCT ID]],Table1[[PRODUCT]:[SELLING PRICE]],4,FALSE)</f>
        <v>72</v>
      </c>
      <c r="K8652" s="16">
        <f ca="1">VLOOKUP(Table3[[#This Row],[PRODUCT ID]],Table1[[PRODUCT]:[SELLING PRICE]],5,FALSE)</f>
        <v>218.05638082973894</v>
      </c>
      <c r="L8652" s="16">
        <f ca="1">J8652*Table3[[#This Row],[QUANTITY]]</f>
        <v>144</v>
      </c>
      <c r="M8652" s="16">
        <f ca="1">K8652*Table3[[#This Row],[QUANTITY]]*(1-Table3[[#This Row],[DISCOUNT %]])</f>
        <v>420.72465446118974</v>
      </c>
      <c r="N8652" s="3">
        <f>DAY(Table3[[#This Row],[DATE]])</f>
        <v>7</v>
      </c>
      <c r="O8652" s="3" t="str">
        <f>TEXT(Table3[[#This Row],[DATE]],"mmm")</f>
        <v>Sep</v>
      </c>
      <c r="P8652" s="3">
        <f>YEAR(Table3[[#This Row],[DATE]])</f>
        <v>2044</v>
      </c>
    </row>
    <row r="8653" spans="1:16" x14ac:dyDescent="0.3">
      <c r="A8653" s="6">
        <v>52848</v>
      </c>
      <c r="B8653" s="7" t="s">
        <v>1312</v>
      </c>
      <c r="C8653" s="9">
        <f t="shared" ca="1" si="270"/>
        <v>12</v>
      </c>
      <c r="D8653" s="9" t="s">
        <v>2117</v>
      </c>
      <c r="E8653" s="9" t="s">
        <v>2116</v>
      </c>
      <c r="F8653" s="10">
        <f t="shared" ca="1" si="271"/>
        <v>8.2330281161983834E-2</v>
      </c>
      <c r="G8653" s="3" t="str">
        <f>VLOOKUP(Table3[[#This Row],[PRODUCT ID]],Table1[[PRODUCT]:[SELLING PRICE]],1,FALSE)</f>
        <v>Product260</v>
      </c>
      <c r="H8653" s="3" t="str">
        <f>VLOOKUP(Table3[[#This Row],[PRODUCT ID]],Table1[[PRODUCT]:[SELLING PRICE]],2,FALSE)</f>
        <v>Category5</v>
      </c>
      <c r="I8653" s="3" t="str">
        <f>VLOOKUP(Table3[[#This Row],[PRODUCT ID]],Table1[[PRODUCT]:[SELLING PRICE]],3,FALSE)</f>
        <v>Kg</v>
      </c>
      <c r="J8653" s="16">
        <f ca="1">VLOOKUP(Table3[[#This Row],[PRODUCT ID]],Table1[[PRODUCT]:[SELLING PRICE]],4,FALSE)</f>
        <v>84</v>
      </c>
      <c r="K8653" s="16">
        <f ca="1">VLOOKUP(Table3[[#This Row],[PRODUCT ID]],Table1[[PRODUCT]:[SELLING PRICE]],5,FALSE)</f>
        <v>101.82164316327967</v>
      </c>
      <c r="L8653" s="16">
        <f ca="1">J8653*Table3[[#This Row],[QUANTITY]]</f>
        <v>1008</v>
      </c>
      <c r="M8653" s="16">
        <f ca="1">K8653*Table3[[#This Row],[QUANTITY]]*(1-Table3[[#This Row],[DISCOUNT %]])</f>
        <v>1121.2636638392601</v>
      </c>
      <c r="N8653" s="3">
        <f>DAY(Table3[[#This Row],[DATE]])</f>
        <v>8</v>
      </c>
      <c r="O8653" s="3" t="str">
        <f>TEXT(Table3[[#This Row],[DATE]],"mmm")</f>
        <v>Sep</v>
      </c>
      <c r="P8653" s="3">
        <f>YEAR(Table3[[#This Row],[DATE]])</f>
        <v>2044</v>
      </c>
    </row>
    <row r="8654" spans="1:16" x14ac:dyDescent="0.3">
      <c r="A8654" s="6">
        <v>52849</v>
      </c>
      <c r="B8654" s="7" t="s">
        <v>1313</v>
      </c>
      <c r="C8654" s="9">
        <f t="shared" ca="1" si="270"/>
        <v>9</v>
      </c>
      <c r="D8654" s="9" t="s">
        <v>2116</v>
      </c>
      <c r="E8654" s="9" t="s">
        <v>2116</v>
      </c>
      <c r="F8654" s="10">
        <f t="shared" ca="1" si="271"/>
        <v>4.9564784672417761E-2</v>
      </c>
      <c r="G8654" s="3" t="str">
        <f>VLOOKUP(Table3[[#This Row],[PRODUCT ID]],Table1[[PRODUCT]:[SELLING PRICE]],1,FALSE)</f>
        <v>Product261</v>
      </c>
      <c r="H8654" s="3" t="str">
        <f>VLOOKUP(Table3[[#This Row],[PRODUCT ID]],Table1[[PRODUCT]:[SELLING PRICE]],2,FALSE)</f>
        <v>Category1</v>
      </c>
      <c r="I8654" s="3" t="str">
        <f>VLOOKUP(Table3[[#This Row],[PRODUCT ID]],Table1[[PRODUCT]:[SELLING PRICE]],3,FALSE)</f>
        <v>No</v>
      </c>
      <c r="J8654" s="16">
        <f ca="1">VLOOKUP(Table3[[#This Row],[PRODUCT ID]],Table1[[PRODUCT]:[SELLING PRICE]],4,FALSE)</f>
        <v>223</v>
      </c>
      <c r="K8654" s="16">
        <f ca="1">VLOOKUP(Table3[[#This Row],[PRODUCT ID]],Table1[[PRODUCT]:[SELLING PRICE]],5,FALSE)</f>
        <v>238.33596615306959</v>
      </c>
      <c r="L8654" s="16">
        <f ca="1">J8654*Table3[[#This Row],[QUANTITY]]</f>
        <v>2007</v>
      </c>
      <c r="M8654" s="16">
        <f ca="1">K8654*Table3[[#This Row],[QUANTITY]]*(1-Table3[[#This Row],[DISCOUNT %]])</f>
        <v>2038.7060577990003</v>
      </c>
      <c r="N8654" s="3">
        <f>DAY(Table3[[#This Row],[DATE]])</f>
        <v>9</v>
      </c>
      <c r="O8654" s="3" t="str">
        <f>TEXT(Table3[[#This Row],[DATE]],"mmm")</f>
        <v>Sep</v>
      </c>
      <c r="P8654" s="3">
        <f>YEAR(Table3[[#This Row],[DATE]])</f>
        <v>2044</v>
      </c>
    </row>
    <row r="8655" spans="1:16" x14ac:dyDescent="0.3">
      <c r="A8655" s="6">
        <v>52850</v>
      </c>
      <c r="B8655" s="7" t="s">
        <v>1314</v>
      </c>
      <c r="C8655" s="9">
        <f t="shared" ca="1" si="270"/>
        <v>1</v>
      </c>
      <c r="D8655" s="9" t="s">
        <v>2116</v>
      </c>
      <c r="E8655" s="9" t="s">
        <v>2116</v>
      </c>
      <c r="F8655" s="10">
        <f t="shared" ca="1" si="271"/>
        <v>3.0663354061780581E-2</v>
      </c>
      <c r="G8655" s="3" t="str">
        <f>VLOOKUP(Table3[[#This Row],[PRODUCT ID]],Table1[[PRODUCT]:[SELLING PRICE]],1,FALSE)</f>
        <v>Product262</v>
      </c>
      <c r="H8655" s="3" t="str">
        <f>VLOOKUP(Table3[[#This Row],[PRODUCT ID]],Table1[[PRODUCT]:[SELLING PRICE]],2,FALSE)</f>
        <v>Category2</v>
      </c>
      <c r="I8655" s="3" t="str">
        <f>VLOOKUP(Table3[[#This Row],[PRODUCT ID]],Table1[[PRODUCT]:[SELLING PRICE]],3,FALSE)</f>
        <v>No</v>
      </c>
      <c r="J8655" s="16">
        <f ca="1">VLOOKUP(Table3[[#This Row],[PRODUCT ID]],Table1[[PRODUCT]:[SELLING PRICE]],4,FALSE)</f>
        <v>68</v>
      </c>
      <c r="K8655" s="16">
        <f ca="1">VLOOKUP(Table3[[#This Row],[PRODUCT ID]],Table1[[PRODUCT]:[SELLING PRICE]],5,FALSE)</f>
        <v>153.29643052105271</v>
      </c>
      <c r="L8655" s="16">
        <f ca="1">J8655*Table3[[#This Row],[QUANTITY]]</f>
        <v>68</v>
      </c>
      <c r="M8655" s="16">
        <f ca="1">K8655*Table3[[#This Row],[QUANTITY]]*(1-Table3[[#This Row],[DISCOUNT %]])</f>
        <v>148.59584779557852</v>
      </c>
      <c r="N8655" s="3">
        <f>DAY(Table3[[#This Row],[DATE]])</f>
        <v>10</v>
      </c>
      <c r="O8655" s="3" t="str">
        <f>TEXT(Table3[[#This Row],[DATE]],"mmm")</f>
        <v>Sep</v>
      </c>
      <c r="P8655" s="3">
        <f>YEAR(Table3[[#This Row],[DATE]])</f>
        <v>2044</v>
      </c>
    </row>
    <row r="8656" spans="1:16" x14ac:dyDescent="0.3">
      <c r="A8656" s="6">
        <v>52851</v>
      </c>
      <c r="B8656" s="7" t="s">
        <v>1315</v>
      </c>
      <c r="C8656" s="9">
        <f t="shared" ca="1" si="270"/>
        <v>11</v>
      </c>
      <c r="D8656" s="9" t="s">
        <v>2116</v>
      </c>
      <c r="E8656" s="9" t="s">
        <v>2118</v>
      </c>
      <c r="F8656" s="10">
        <f t="shared" ca="1" si="271"/>
        <v>5.9657130977589561E-2</v>
      </c>
      <c r="G8656" s="3" t="str">
        <f>VLOOKUP(Table3[[#This Row],[PRODUCT ID]],Table1[[PRODUCT]:[SELLING PRICE]],1,FALSE)</f>
        <v>Product263</v>
      </c>
      <c r="H8656" s="3" t="str">
        <f>VLOOKUP(Table3[[#This Row],[PRODUCT ID]],Table1[[PRODUCT]:[SELLING PRICE]],2,FALSE)</f>
        <v>Category3</v>
      </c>
      <c r="I8656" s="3" t="str">
        <f>VLOOKUP(Table3[[#This Row],[PRODUCT ID]],Table1[[PRODUCT]:[SELLING PRICE]],3,FALSE)</f>
        <v>Ft</v>
      </c>
      <c r="J8656" s="16">
        <f ca="1">VLOOKUP(Table3[[#This Row],[PRODUCT ID]],Table1[[PRODUCT]:[SELLING PRICE]],4,FALSE)</f>
        <v>15</v>
      </c>
      <c r="K8656" s="16">
        <f ca="1">VLOOKUP(Table3[[#This Row],[PRODUCT ID]],Table1[[PRODUCT]:[SELLING PRICE]],5,FALSE)</f>
        <v>298.15348656605079</v>
      </c>
      <c r="L8656" s="16">
        <f ca="1">J8656*Table3[[#This Row],[QUANTITY]]</f>
        <v>165</v>
      </c>
      <c r="M8656" s="16">
        <f ca="1">K8656*Table3[[#This Row],[QUANTITY]]*(1-Table3[[#This Row],[DISCOUNT %]])</f>
        <v>3084.0315546321044</v>
      </c>
      <c r="N8656" s="3">
        <f>DAY(Table3[[#This Row],[DATE]])</f>
        <v>11</v>
      </c>
      <c r="O8656" s="3" t="str">
        <f>TEXT(Table3[[#This Row],[DATE]],"mmm")</f>
        <v>Sep</v>
      </c>
      <c r="P8656" s="3">
        <f>YEAR(Table3[[#This Row],[DATE]])</f>
        <v>2044</v>
      </c>
    </row>
    <row r="8657" spans="1:16" x14ac:dyDescent="0.3">
      <c r="A8657" s="6">
        <v>52852</v>
      </c>
      <c r="B8657" s="7" t="s">
        <v>1316</v>
      </c>
      <c r="C8657" s="9">
        <f t="shared" ca="1" si="270"/>
        <v>5</v>
      </c>
      <c r="D8657" s="9" t="s">
        <v>2116</v>
      </c>
      <c r="E8657" s="9" t="s">
        <v>2118</v>
      </c>
      <c r="F8657" s="10">
        <f t="shared" ca="1" si="271"/>
        <v>2.356498273691925E-2</v>
      </c>
      <c r="G8657" s="3" t="str">
        <f>VLOOKUP(Table3[[#This Row],[PRODUCT ID]],Table1[[PRODUCT]:[SELLING PRICE]],1,FALSE)</f>
        <v>Product264</v>
      </c>
      <c r="H8657" s="3" t="str">
        <f>VLOOKUP(Table3[[#This Row],[PRODUCT ID]],Table1[[PRODUCT]:[SELLING PRICE]],2,FALSE)</f>
        <v>Category4</v>
      </c>
      <c r="I8657" s="3" t="str">
        <f>VLOOKUP(Table3[[#This Row],[PRODUCT ID]],Table1[[PRODUCT]:[SELLING PRICE]],3,FALSE)</f>
        <v>No</v>
      </c>
      <c r="J8657" s="16">
        <f ca="1">VLOOKUP(Table3[[#This Row],[PRODUCT ID]],Table1[[PRODUCT]:[SELLING PRICE]],4,FALSE)</f>
        <v>130</v>
      </c>
      <c r="K8657" s="16">
        <f ca="1">VLOOKUP(Table3[[#This Row],[PRODUCT ID]],Table1[[PRODUCT]:[SELLING PRICE]],5,FALSE)</f>
        <v>129.93608370510088</v>
      </c>
      <c r="L8657" s="16">
        <f ca="1">J8657*Table3[[#This Row],[QUANTITY]]</f>
        <v>650</v>
      </c>
      <c r="M8657" s="16">
        <f ca="1">K8657*Table3[[#This Row],[QUANTITY]]*(1-Table3[[#This Row],[DISCOUNT %]])</f>
        <v>634.37071067843647</v>
      </c>
      <c r="N8657" s="3">
        <f>DAY(Table3[[#This Row],[DATE]])</f>
        <v>12</v>
      </c>
      <c r="O8657" s="3" t="str">
        <f>TEXT(Table3[[#This Row],[DATE]],"mmm")</f>
        <v>Sep</v>
      </c>
      <c r="P8657" s="3">
        <f>YEAR(Table3[[#This Row],[DATE]])</f>
        <v>2044</v>
      </c>
    </row>
    <row r="8658" spans="1:16" x14ac:dyDescent="0.3">
      <c r="A8658" s="6">
        <v>52853</v>
      </c>
      <c r="B8658" s="7" t="s">
        <v>1317</v>
      </c>
      <c r="C8658" s="9">
        <f t="shared" ca="1" si="270"/>
        <v>8</v>
      </c>
      <c r="D8658" s="9" t="s">
        <v>2115</v>
      </c>
      <c r="E8658" s="9" t="s">
        <v>2116</v>
      </c>
      <c r="F8658" s="10">
        <f t="shared" ca="1" si="271"/>
        <v>6.2542774891455918E-2</v>
      </c>
      <c r="G8658" s="3" t="str">
        <f>VLOOKUP(Table3[[#This Row],[PRODUCT ID]],Table1[[PRODUCT]:[SELLING PRICE]],1,FALSE)</f>
        <v>Product265</v>
      </c>
      <c r="H8658" s="3" t="str">
        <f>VLOOKUP(Table3[[#This Row],[PRODUCT ID]],Table1[[PRODUCT]:[SELLING PRICE]],2,FALSE)</f>
        <v>Category1</v>
      </c>
      <c r="I8658" s="3" t="str">
        <f>VLOOKUP(Table3[[#This Row],[PRODUCT ID]],Table1[[PRODUCT]:[SELLING PRICE]],3,FALSE)</f>
        <v>Kg</v>
      </c>
      <c r="J8658" s="16">
        <f ca="1">VLOOKUP(Table3[[#This Row],[PRODUCT ID]],Table1[[PRODUCT]:[SELLING PRICE]],4,FALSE)</f>
        <v>172</v>
      </c>
      <c r="K8658" s="16">
        <f ca="1">VLOOKUP(Table3[[#This Row],[PRODUCT ID]],Table1[[PRODUCT]:[SELLING PRICE]],5,FALSE)</f>
        <v>103.72562912344593</v>
      </c>
      <c r="L8658" s="16">
        <f ca="1">J8658*Table3[[#This Row],[QUANTITY]]</f>
        <v>1376</v>
      </c>
      <c r="M8658" s="16">
        <f ca="1">K8658*Table3[[#This Row],[QUANTITY]]*(1-Table3[[#This Row],[DISCOUNT %]])</f>
        <v>777.90672360562883</v>
      </c>
      <c r="N8658" s="3">
        <f>DAY(Table3[[#This Row],[DATE]])</f>
        <v>13</v>
      </c>
      <c r="O8658" s="3" t="str">
        <f>TEXT(Table3[[#This Row],[DATE]],"mmm")</f>
        <v>Sep</v>
      </c>
      <c r="P8658" s="3">
        <f>YEAR(Table3[[#This Row],[DATE]])</f>
        <v>2044</v>
      </c>
    </row>
    <row r="8659" spans="1:16" x14ac:dyDescent="0.3">
      <c r="A8659" s="6">
        <v>52854</v>
      </c>
      <c r="B8659" s="7" t="s">
        <v>1318</v>
      </c>
      <c r="C8659" s="9">
        <f t="shared" ca="1" si="270"/>
        <v>5</v>
      </c>
      <c r="D8659" s="9" t="s">
        <v>2116</v>
      </c>
      <c r="E8659" s="9" t="s">
        <v>2116</v>
      </c>
      <c r="F8659" s="10">
        <f t="shared" ca="1" si="271"/>
        <v>2.1710091802000477E-2</v>
      </c>
      <c r="G8659" s="3" t="str">
        <f>VLOOKUP(Table3[[#This Row],[PRODUCT ID]],Table1[[PRODUCT]:[SELLING PRICE]],1,FALSE)</f>
        <v>Product266</v>
      </c>
      <c r="H8659" s="3" t="str">
        <f>VLOOKUP(Table3[[#This Row],[PRODUCT ID]],Table1[[PRODUCT]:[SELLING PRICE]],2,FALSE)</f>
        <v>Category2</v>
      </c>
      <c r="I8659" s="3" t="str">
        <f>VLOOKUP(Table3[[#This Row],[PRODUCT ID]],Table1[[PRODUCT]:[SELLING PRICE]],3,FALSE)</f>
        <v>Kg</v>
      </c>
      <c r="J8659" s="16">
        <f ca="1">VLOOKUP(Table3[[#This Row],[PRODUCT ID]],Table1[[PRODUCT]:[SELLING PRICE]],4,FALSE)</f>
        <v>79</v>
      </c>
      <c r="K8659" s="16">
        <f ca="1">VLOOKUP(Table3[[#This Row],[PRODUCT ID]],Table1[[PRODUCT]:[SELLING PRICE]],5,FALSE)</f>
        <v>313.10634072937842</v>
      </c>
      <c r="L8659" s="16">
        <f ca="1">J8659*Table3[[#This Row],[QUANTITY]]</f>
        <v>395</v>
      </c>
      <c r="M8659" s="16">
        <f ca="1">K8659*Table3[[#This Row],[QUANTITY]]*(1-Table3[[#This Row],[DISCOUNT %]])</f>
        <v>1531.5438666417758</v>
      </c>
      <c r="N8659" s="3">
        <f>DAY(Table3[[#This Row],[DATE]])</f>
        <v>14</v>
      </c>
      <c r="O8659" s="3" t="str">
        <f>TEXT(Table3[[#This Row],[DATE]],"mmm")</f>
        <v>Sep</v>
      </c>
      <c r="P8659" s="3">
        <f>YEAR(Table3[[#This Row],[DATE]])</f>
        <v>2044</v>
      </c>
    </row>
    <row r="8660" spans="1:16" x14ac:dyDescent="0.3">
      <c r="A8660" s="6">
        <v>52855</v>
      </c>
      <c r="B8660" s="7" t="s">
        <v>1319</v>
      </c>
      <c r="C8660" s="9">
        <f t="shared" ca="1" si="270"/>
        <v>6</v>
      </c>
      <c r="D8660" s="9" t="s">
        <v>2117</v>
      </c>
      <c r="E8660" s="9" t="s">
        <v>2116</v>
      </c>
      <c r="F8660" s="10">
        <f t="shared" ca="1" si="271"/>
        <v>1.2015460702682713E-2</v>
      </c>
      <c r="G8660" s="3" t="str">
        <f>VLOOKUP(Table3[[#This Row],[PRODUCT ID]],Table1[[PRODUCT]:[SELLING PRICE]],1,FALSE)</f>
        <v>Product267</v>
      </c>
      <c r="H8660" s="3" t="str">
        <f>VLOOKUP(Table3[[#This Row],[PRODUCT ID]],Table1[[PRODUCT]:[SELLING PRICE]],2,FALSE)</f>
        <v>Category3</v>
      </c>
      <c r="I8660" s="3" t="str">
        <f>VLOOKUP(Table3[[#This Row],[PRODUCT ID]],Table1[[PRODUCT]:[SELLING PRICE]],3,FALSE)</f>
        <v>Lt</v>
      </c>
      <c r="J8660" s="16">
        <f ca="1">VLOOKUP(Table3[[#This Row],[PRODUCT ID]],Table1[[PRODUCT]:[SELLING PRICE]],4,FALSE)</f>
        <v>184</v>
      </c>
      <c r="K8660" s="16">
        <f ca="1">VLOOKUP(Table3[[#This Row],[PRODUCT ID]],Table1[[PRODUCT]:[SELLING PRICE]],5,FALSE)</f>
        <v>283.69984120452182</v>
      </c>
      <c r="L8660" s="16">
        <f ca="1">J8660*Table3[[#This Row],[QUANTITY]]</f>
        <v>1104</v>
      </c>
      <c r="M8660" s="16">
        <f ca="1">K8660*Table3[[#This Row],[QUANTITY]]*(1-Table3[[#This Row],[DISCOUNT %]])</f>
        <v>1681.7463414670294</v>
      </c>
      <c r="N8660" s="3">
        <f>DAY(Table3[[#This Row],[DATE]])</f>
        <v>15</v>
      </c>
      <c r="O8660" s="3" t="str">
        <f>TEXT(Table3[[#This Row],[DATE]],"mmm")</f>
        <v>Sep</v>
      </c>
      <c r="P8660" s="3">
        <f>YEAR(Table3[[#This Row],[DATE]])</f>
        <v>2044</v>
      </c>
    </row>
    <row r="8661" spans="1:16" x14ac:dyDescent="0.3">
      <c r="A8661" s="6">
        <v>52856</v>
      </c>
      <c r="B8661" s="7" t="s">
        <v>1320</v>
      </c>
      <c r="C8661" s="9">
        <f t="shared" ca="1" si="270"/>
        <v>14</v>
      </c>
      <c r="D8661" s="9" t="s">
        <v>2115</v>
      </c>
      <c r="E8661" s="9" t="s">
        <v>2116</v>
      </c>
      <c r="F8661" s="10">
        <f t="shared" ca="1" si="271"/>
        <v>2.6293723574863728E-2</v>
      </c>
      <c r="G8661" s="3" t="str">
        <f>VLOOKUP(Table3[[#This Row],[PRODUCT ID]],Table1[[PRODUCT]:[SELLING PRICE]],1,FALSE)</f>
        <v>Product268</v>
      </c>
      <c r="H8661" s="3" t="str">
        <f>VLOOKUP(Table3[[#This Row],[PRODUCT ID]],Table1[[PRODUCT]:[SELLING PRICE]],2,FALSE)</f>
        <v>Category4</v>
      </c>
      <c r="I8661" s="3" t="str">
        <f>VLOOKUP(Table3[[#This Row],[PRODUCT ID]],Table1[[PRODUCT]:[SELLING PRICE]],3,FALSE)</f>
        <v>Kg</v>
      </c>
      <c r="J8661" s="16">
        <f ca="1">VLOOKUP(Table3[[#This Row],[PRODUCT ID]],Table1[[PRODUCT]:[SELLING PRICE]],4,FALSE)</f>
        <v>29</v>
      </c>
      <c r="K8661" s="16">
        <f ca="1">VLOOKUP(Table3[[#This Row],[PRODUCT ID]],Table1[[PRODUCT]:[SELLING PRICE]],5,FALSE)</f>
        <v>27.355739523665399</v>
      </c>
      <c r="L8661" s="16">
        <f ca="1">J8661*Table3[[#This Row],[QUANTITY]]</f>
        <v>406</v>
      </c>
      <c r="M8661" s="16">
        <f ca="1">K8661*Table3[[#This Row],[QUANTITY]]*(1-Table3[[#This Row],[DISCOUNT %]])</f>
        <v>372.91037378621837</v>
      </c>
      <c r="N8661" s="3">
        <f>DAY(Table3[[#This Row],[DATE]])</f>
        <v>16</v>
      </c>
      <c r="O8661" s="3" t="str">
        <f>TEXT(Table3[[#This Row],[DATE]],"mmm")</f>
        <v>Sep</v>
      </c>
      <c r="P8661" s="3">
        <f>YEAR(Table3[[#This Row],[DATE]])</f>
        <v>2044</v>
      </c>
    </row>
    <row r="8662" spans="1:16" x14ac:dyDescent="0.3">
      <c r="A8662" s="6">
        <v>52857</v>
      </c>
      <c r="B8662" s="7" t="s">
        <v>1321</v>
      </c>
      <c r="C8662" s="9">
        <f t="shared" ca="1" si="270"/>
        <v>12</v>
      </c>
      <c r="D8662" s="9" t="s">
        <v>2115</v>
      </c>
      <c r="E8662" s="9" t="s">
        <v>2118</v>
      </c>
      <c r="F8662" s="10">
        <f t="shared" ca="1" si="271"/>
        <v>6.2555770530310348E-2</v>
      </c>
      <c r="G8662" s="3" t="str">
        <f>VLOOKUP(Table3[[#This Row],[PRODUCT ID]],Table1[[PRODUCT]:[SELLING PRICE]],1,FALSE)</f>
        <v>Product269</v>
      </c>
      <c r="H8662" s="3" t="str">
        <f>VLOOKUP(Table3[[#This Row],[PRODUCT ID]],Table1[[PRODUCT]:[SELLING PRICE]],2,FALSE)</f>
        <v>Category5</v>
      </c>
      <c r="I8662" s="3" t="str">
        <f>VLOOKUP(Table3[[#This Row],[PRODUCT ID]],Table1[[PRODUCT]:[SELLING PRICE]],3,FALSE)</f>
        <v>Lt</v>
      </c>
      <c r="J8662" s="16">
        <f ca="1">VLOOKUP(Table3[[#This Row],[PRODUCT ID]],Table1[[PRODUCT]:[SELLING PRICE]],4,FALSE)</f>
        <v>92</v>
      </c>
      <c r="K8662" s="16">
        <f ca="1">VLOOKUP(Table3[[#This Row],[PRODUCT ID]],Table1[[PRODUCT]:[SELLING PRICE]],5,FALSE)</f>
        <v>143.59721461589697</v>
      </c>
      <c r="L8662" s="16">
        <f ca="1">J8662*Table3[[#This Row],[QUANTITY]]</f>
        <v>1104</v>
      </c>
      <c r="M8662" s="16">
        <f ca="1">K8662*Table3[[#This Row],[QUANTITY]]*(1-Table3[[#This Row],[DISCOUNT %]])</f>
        <v>1615.3725625151183</v>
      </c>
      <c r="N8662" s="3">
        <f>DAY(Table3[[#This Row],[DATE]])</f>
        <v>17</v>
      </c>
      <c r="O8662" s="3" t="str">
        <f>TEXT(Table3[[#This Row],[DATE]],"mmm")</f>
        <v>Sep</v>
      </c>
      <c r="P8662" s="3">
        <f>YEAR(Table3[[#This Row],[DATE]])</f>
        <v>2044</v>
      </c>
    </row>
    <row r="8663" spans="1:16" x14ac:dyDescent="0.3">
      <c r="A8663" s="6">
        <v>52858</v>
      </c>
      <c r="B8663" s="7" t="s">
        <v>1322</v>
      </c>
      <c r="C8663" s="9">
        <f t="shared" ca="1" si="270"/>
        <v>4</v>
      </c>
      <c r="D8663" s="9" t="s">
        <v>2115</v>
      </c>
      <c r="E8663" s="9" t="s">
        <v>2116</v>
      </c>
      <c r="F8663" s="10">
        <f t="shared" ca="1" si="271"/>
        <v>2.4734823168890474E-2</v>
      </c>
      <c r="G8663" s="3" t="str">
        <f>VLOOKUP(Table3[[#This Row],[PRODUCT ID]],Table1[[PRODUCT]:[SELLING PRICE]],1,FALSE)</f>
        <v>Product270</v>
      </c>
      <c r="H8663" s="3" t="str">
        <f>VLOOKUP(Table3[[#This Row],[PRODUCT ID]],Table1[[PRODUCT]:[SELLING PRICE]],2,FALSE)</f>
        <v>Category1</v>
      </c>
      <c r="I8663" s="3" t="str">
        <f>VLOOKUP(Table3[[#This Row],[PRODUCT ID]],Table1[[PRODUCT]:[SELLING PRICE]],3,FALSE)</f>
        <v>Ft</v>
      </c>
      <c r="J8663" s="16">
        <f ca="1">VLOOKUP(Table3[[#This Row],[PRODUCT ID]],Table1[[PRODUCT]:[SELLING PRICE]],4,FALSE)</f>
        <v>79</v>
      </c>
      <c r="K8663" s="16">
        <f ca="1">VLOOKUP(Table3[[#This Row],[PRODUCT ID]],Table1[[PRODUCT]:[SELLING PRICE]],5,FALSE)</f>
        <v>273.17968332421242</v>
      </c>
      <c r="L8663" s="16">
        <f ca="1">J8663*Table3[[#This Row],[QUANTITY]]</f>
        <v>316</v>
      </c>
      <c r="M8663" s="16">
        <f ca="1">K8663*Table3[[#This Row],[QUANTITY]]*(1-Table3[[#This Row],[DISCOUNT %]])</f>
        <v>1065.6905286554181</v>
      </c>
      <c r="N8663" s="3">
        <f>DAY(Table3[[#This Row],[DATE]])</f>
        <v>18</v>
      </c>
      <c r="O8663" s="3" t="str">
        <f>TEXT(Table3[[#This Row],[DATE]],"mmm")</f>
        <v>Sep</v>
      </c>
      <c r="P8663" s="3">
        <f>YEAR(Table3[[#This Row],[DATE]])</f>
        <v>2044</v>
      </c>
    </row>
    <row r="8664" spans="1:16" x14ac:dyDescent="0.3">
      <c r="A8664" s="6">
        <v>52859</v>
      </c>
      <c r="B8664" s="7" t="s">
        <v>1323</v>
      </c>
      <c r="C8664" s="9">
        <f t="shared" ca="1" si="270"/>
        <v>9</v>
      </c>
      <c r="D8664" s="9" t="s">
        <v>2116</v>
      </c>
      <c r="E8664" s="9" t="s">
        <v>2116</v>
      </c>
      <c r="F8664" s="10">
        <f t="shared" ca="1" si="271"/>
        <v>8.5078694207534902E-2</v>
      </c>
      <c r="G8664" s="3" t="str">
        <f>VLOOKUP(Table3[[#This Row],[PRODUCT ID]],Table1[[PRODUCT]:[SELLING PRICE]],1,FALSE)</f>
        <v>Product271</v>
      </c>
      <c r="H8664" s="3" t="str">
        <f>VLOOKUP(Table3[[#This Row],[PRODUCT ID]],Table1[[PRODUCT]:[SELLING PRICE]],2,FALSE)</f>
        <v>Category2</v>
      </c>
      <c r="I8664" s="3" t="str">
        <f>VLOOKUP(Table3[[#This Row],[PRODUCT ID]],Table1[[PRODUCT]:[SELLING PRICE]],3,FALSE)</f>
        <v>Kg</v>
      </c>
      <c r="J8664" s="16">
        <f ca="1">VLOOKUP(Table3[[#This Row],[PRODUCT ID]],Table1[[PRODUCT]:[SELLING PRICE]],4,FALSE)</f>
        <v>127</v>
      </c>
      <c r="K8664" s="16">
        <f ca="1">VLOOKUP(Table3[[#This Row],[PRODUCT ID]],Table1[[PRODUCT]:[SELLING PRICE]],5,FALSE)</f>
        <v>102.41317186341811</v>
      </c>
      <c r="L8664" s="16">
        <f ca="1">J8664*Table3[[#This Row],[QUANTITY]]</f>
        <v>1143</v>
      </c>
      <c r="M8664" s="16">
        <f ca="1">K8664*Table3[[#This Row],[QUANTITY]]*(1-Table3[[#This Row],[DISCOUNT %]])</f>
        <v>843.29993638463986</v>
      </c>
      <c r="N8664" s="3">
        <f>DAY(Table3[[#This Row],[DATE]])</f>
        <v>19</v>
      </c>
      <c r="O8664" s="3" t="str">
        <f>TEXT(Table3[[#This Row],[DATE]],"mmm")</f>
        <v>Sep</v>
      </c>
      <c r="P8664" s="3">
        <f>YEAR(Table3[[#This Row],[DATE]])</f>
        <v>2044</v>
      </c>
    </row>
    <row r="8665" spans="1:16" x14ac:dyDescent="0.3">
      <c r="A8665" s="6">
        <v>52860</v>
      </c>
      <c r="B8665" s="7" t="s">
        <v>1324</v>
      </c>
      <c r="C8665" s="9">
        <f t="shared" ca="1" si="270"/>
        <v>1</v>
      </c>
      <c r="D8665" s="9" t="s">
        <v>2116</v>
      </c>
      <c r="E8665" s="9" t="s">
        <v>2116</v>
      </c>
      <c r="F8665" s="10">
        <f t="shared" ca="1" si="271"/>
        <v>6.0982559934466635E-2</v>
      </c>
      <c r="G8665" s="3" t="str">
        <f>VLOOKUP(Table3[[#This Row],[PRODUCT ID]],Table1[[PRODUCT]:[SELLING PRICE]],1,FALSE)</f>
        <v>Product272</v>
      </c>
      <c r="H8665" s="3" t="str">
        <f>VLOOKUP(Table3[[#This Row],[PRODUCT ID]],Table1[[PRODUCT]:[SELLING PRICE]],2,FALSE)</f>
        <v>Category3</v>
      </c>
      <c r="I8665" s="3" t="str">
        <f>VLOOKUP(Table3[[#This Row],[PRODUCT ID]],Table1[[PRODUCT]:[SELLING PRICE]],3,FALSE)</f>
        <v>No</v>
      </c>
      <c r="J8665" s="16">
        <f ca="1">VLOOKUP(Table3[[#This Row],[PRODUCT ID]],Table1[[PRODUCT]:[SELLING PRICE]],4,FALSE)</f>
        <v>66</v>
      </c>
      <c r="K8665" s="16">
        <f ca="1">VLOOKUP(Table3[[#This Row],[PRODUCT ID]],Table1[[PRODUCT]:[SELLING PRICE]],5,FALSE)</f>
        <v>275.23095317484353</v>
      </c>
      <c r="L8665" s="16">
        <f ca="1">J8665*Table3[[#This Row],[QUANTITY]]</f>
        <v>66</v>
      </c>
      <c r="M8665" s="16">
        <f ca="1">K8665*Table3[[#This Row],[QUANTITY]]*(1-Table3[[#This Row],[DISCOUNT %]])</f>
        <v>258.44666507703823</v>
      </c>
      <c r="N8665" s="3">
        <f>DAY(Table3[[#This Row],[DATE]])</f>
        <v>20</v>
      </c>
      <c r="O8665" s="3" t="str">
        <f>TEXT(Table3[[#This Row],[DATE]],"mmm")</f>
        <v>Sep</v>
      </c>
      <c r="P8665" s="3">
        <f>YEAR(Table3[[#This Row],[DATE]])</f>
        <v>2044</v>
      </c>
    </row>
    <row r="8666" spans="1:16" x14ac:dyDescent="0.3">
      <c r="A8666" s="6">
        <v>52861</v>
      </c>
      <c r="B8666" s="7" t="s">
        <v>1325</v>
      </c>
      <c r="C8666" s="9">
        <f t="shared" ca="1" si="270"/>
        <v>2</v>
      </c>
      <c r="D8666" s="9" t="s">
        <v>2116</v>
      </c>
      <c r="E8666" s="9" t="s">
        <v>2116</v>
      </c>
      <c r="F8666" s="10">
        <f t="shared" ca="1" si="271"/>
        <v>2.4191268292158121E-3</v>
      </c>
      <c r="G8666" s="3" t="str">
        <f>VLOOKUP(Table3[[#This Row],[PRODUCT ID]],Table1[[PRODUCT]:[SELLING PRICE]],1,FALSE)</f>
        <v>Product273</v>
      </c>
      <c r="H8666" s="3" t="str">
        <f>VLOOKUP(Table3[[#This Row],[PRODUCT ID]],Table1[[PRODUCT]:[SELLING PRICE]],2,FALSE)</f>
        <v>Category4</v>
      </c>
      <c r="I8666" s="3" t="str">
        <f>VLOOKUP(Table3[[#This Row],[PRODUCT ID]],Table1[[PRODUCT]:[SELLING PRICE]],3,FALSE)</f>
        <v>No</v>
      </c>
      <c r="J8666" s="16">
        <f ca="1">VLOOKUP(Table3[[#This Row],[PRODUCT ID]],Table1[[PRODUCT]:[SELLING PRICE]],4,FALSE)</f>
        <v>234</v>
      </c>
      <c r="K8666" s="16">
        <f ca="1">VLOOKUP(Table3[[#This Row],[PRODUCT ID]],Table1[[PRODUCT]:[SELLING PRICE]],5,FALSE)</f>
        <v>166.4460760260076</v>
      </c>
      <c r="L8666" s="16">
        <f ca="1">J8666*Table3[[#This Row],[QUANTITY]]</f>
        <v>468</v>
      </c>
      <c r="M8666" s="16">
        <f ca="1">K8666*Table3[[#This Row],[QUANTITY]]*(1-Table3[[#This Row],[DISCOUNT %]])</f>
        <v>332.08684371575077</v>
      </c>
      <c r="N8666" s="3">
        <f>DAY(Table3[[#This Row],[DATE]])</f>
        <v>21</v>
      </c>
      <c r="O8666" s="3" t="str">
        <f>TEXT(Table3[[#This Row],[DATE]],"mmm")</f>
        <v>Sep</v>
      </c>
      <c r="P8666" s="3">
        <f>YEAR(Table3[[#This Row],[DATE]])</f>
        <v>2044</v>
      </c>
    </row>
    <row r="8667" spans="1:16" x14ac:dyDescent="0.3">
      <c r="A8667" s="6">
        <v>52862</v>
      </c>
      <c r="B8667" s="7" t="s">
        <v>1326</v>
      </c>
      <c r="C8667" s="9">
        <f t="shared" ca="1" si="270"/>
        <v>1</v>
      </c>
      <c r="D8667" s="9" t="s">
        <v>2115</v>
      </c>
      <c r="E8667" s="9" t="s">
        <v>2116</v>
      </c>
      <c r="F8667" s="10">
        <f t="shared" ca="1" si="271"/>
        <v>9.1311016398481701E-2</v>
      </c>
      <c r="G8667" s="3" t="str">
        <f>VLOOKUP(Table3[[#This Row],[PRODUCT ID]],Table1[[PRODUCT]:[SELLING PRICE]],1,FALSE)</f>
        <v>Product274</v>
      </c>
      <c r="H8667" s="3" t="str">
        <f>VLOOKUP(Table3[[#This Row],[PRODUCT ID]],Table1[[PRODUCT]:[SELLING PRICE]],2,FALSE)</f>
        <v>Category5</v>
      </c>
      <c r="I8667" s="3" t="str">
        <f>VLOOKUP(Table3[[#This Row],[PRODUCT ID]],Table1[[PRODUCT]:[SELLING PRICE]],3,FALSE)</f>
        <v>Ft</v>
      </c>
      <c r="J8667" s="16">
        <f ca="1">VLOOKUP(Table3[[#This Row],[PRODUCT ID]],Table1[[PRODUCT]:[SELLING PRICE]],4,FALSE)</f>
        <v>138</v>
      </c>
      <c r="K8667" s="16">
        <f ca="1">VLOOKUP(Table3[[#This Row],[PRODUCT ID]],Table1[[PRODUCT]:[SELLING PRICE]],5,FALSE)</f>
        <v>159.06424091502711</v>
      </c>
      <c r="L8667" s="16">
        <f ca="1">J8667*Table3[[#This Row],[QUANTITY]]</f>
        <v>138</v>
      </c>
      <c r="M8667" s="16">
        <f ca="1">K8667*Table3[[#This Row],[QUANTITY]]*(1-Table3[[#This Row],[DISCOUNT %]])</f>
        <v>144.53992340442304</v>
      </c>
      <c r="N8667" s="3">
        <f>DAY(Table3[[#This Row],[DATE]])</f>
        <v>22</v>
      </c>
      <c r="O8667" s="3" t="str">
        <f>TEXT(Table3[[#This Row],[DATE]],"mmm")</f>
        <v>Sep</v>
      </c>
      <c r="P8667" s="3">
        <f>YEAR(Table3[[#This Row],[DATE]])</f>
        <v>2044</v>
      </c>
    </row>
    <row r="8668" spans="1:16" x14ac:dyDescent="0.3">
      <c r="A8668" s="6">
        <v>52863</v>
      </c>
      <c r="B8668" s="7" t="s">
        <v>1327</v>
      </c>
      <c r="C8668" s="9">
        <f t="shared" ca="1" si="270"/>
        <v>15</v>
      </c>
      <c r="D8668" s="9" t="s">
        <v>2117</v>
      </c>
      <c r="E8668" s="9" t="s">
        <v>2118</v>
      </c>
      <c r="F8668" s="10">
        <f t="shared" ca="1" si="271"/>
        <v>3.7013474733596785E-2</v>
      </c>
      <c r="G8668" s="3" t="str">
        <f>VLOOKUP(Table3[[#This Row],[PRODUCT ID]],Table1[[PRODUCT]:[SELLING PRICE]],1,FALSE)</f>
        <v>Product275</v>
      </c>
      <c r="H8668" s="3" t="str">
        <f>VLOOKUP(Table3[[#This Row],[PRODUCT ID]],Table1[[PRODUCT]:[SELLING PRICE]],2,FALSE)</f>
        <v>Category1</v>
      </c>
      <c r="I8668" s="3" t="str">
        <f>VLOOKUP(Table3[[#This Row],[PRODUCT ID]],Table1[[PRODUCT]:[SELLING PRICE]],3,FALSE)</f>
        <v>No</v>
      </c>
      <c r="J8668" s="16">
        <f ca="1">VLOOKUP(Table3[[#This Row],[PRODUCT ID]],Table1[[PRODUCT]:[SELLING PRICE]],4,FALSE)</f>
        <v>31</v>
      </c>
      <c r="K8668" s="16">
        <f ca="1">VLOOKUP(Table3[[#This Row],[PRODUCT ID]],Table1[[PRODUCT]:[SELLING PRICE]],5,FALSE)</f>
        <v>106.91730123467748</v>
      </c>
      <c r="L8668" s="16">
        <f ca="1">J8668*Table3[[#This Row],[QUANTITY]]</f>
        <v>465</v>
      </c>
      <c r="M8668" s="16">
        <f ca="1">K8668*Table3[[#This Row],[QUANTITY]]*(1-Table3[[#This Row],[DISCOUNT %]])</f>
        <v>1544.3988061026507</v>
      </c>
      <c r="N8668" s="3">
        <f>DAY(Table3[[#This Row],[DATE]])</f>
        <v>23</v>
      </c>
      <c r="O8668" s="3" t="str">
        <f>TEXT(Table3[[#This Row],[DATE]],"mmm")</f>
        <v>Sep</v>
      </c>
      <c r="P8668" s="3">
        <f>YEAR(Table3[[#This Row],[DATE]])</f>
        <v>2044</v>
      </c>
    </row>
    <row r="8669" spans="1:16" x14ac:dyDescent="0.3">
      <c r="A8669" s="6">
        <v>52864</v>
      </c>
      <c r="B8669" s="7" t="s">
        <v>1328</v>
      </c>
      <c r="C8669" s="9">
        <f t="shared" ca="1" si="270"/>
        <v>1</v>
      </c>
      <c r="D8669" s="9" t="s">
        <v>2117</v>
      </c>
      <c r="E8669" s="9" t="s">
        <v>2118</v>
      </c>
      <c r="F8669" s="10">
        <f t="shared" ca="1" si="271"/>
        <v>9.5533837261334142E-3</v>
      </c>
      <c r="G8669" s="3" t="str">
        <f>VLOOKUP(Table3[[#This Row],[PRODUCT ID]],Table1[[PRODUCT]:[SELLING PRICE]],1,FALSE)</f>
        <v>Product276</v>
      </c>
      <c r="H8669" s="3" t="str">
        <f>VLOOKUP(Table3[[#This Row],[PRODUCT ID]],Table1[[PRODUCT]:[SELLING PRICE]],2,FALSE)</f>
        <v>Category2</v>
      </c>
      <c r="I8669" s="3" t="str">
        <f>VLOOKUP(Table3[[#This Row],[PRODUCT ID]],Table1[[PRODUCT]:[SELLING PRICE]],3,FALSE)</f>
        <v>Kg</v>
      </c>
      <c r="J8669" s="16">
        <f ca="1">VLOOKUP(Table3[[#This Row],[PRODUCT ID]],Table1[[PRODUCT]:[SELLING PRICE]],4,FALSE)</f>
        <v>131</v>
      </c>
      <c r="K8669" s="16">
        <f ca="1">VLOOKUP(Table3[[#This Row],[PRODUCT ID]],Table1[[PRODUCT]:[SELLING PRICE]],5,FALSE)</f>
        <v>131.56037752787248</v>
      </c>
      <c r="L8669" s="16">
        <f ca="1">J8669*Table3[[#This Row],[QUANTITY]]</f>
        <v>131</v>
      </c>
      <c r="M8669" s="16">
        <f ca="1">K8669*Table3[[#This Row],[QUANTITY]]*(1-Table3[[#This Row],[DISCOUNT %]])</f>
        <v>130.30353075819372</v>
      </c>
      <c r="N8669" s="3">
        <f>DAY(Table3[[#This Row],[DATE]])</f>
        <v>24</v>
      </c>
      <c r="O8669" s="3" t="str">
        <f>TEXT(Table3[[#This Row],[DATE]],"mmm")</f>
        <v>Sep</v>
      </c>
      <c r="P8669" s="3">
        <f>YEAR(Table3[[#This Row],[DATE]])</f>
        <v>2044</v>
      </c>
    </row>
    <row r="8670" spans="1:16" x14ac:dyDescent="0.3">
      <c r="A8670" s="6">
        <v>52865</v>
      </c>
      <c r="B8670" s="7" t="s">
        <v>1329</v>
      </c>
      <c r="C8670" s="9">
        <f t="shared" ca="1" si="270"/>
        <v>4</v>
      </c>
      <c r="D8670" s="9" t="s">
        <v>2116</v>
      </c>
      <c r="E8670" s="9" t="s">
        <v>2116</v>
      </c>
      <c r="F8670" s="10">
        <f t="shared" ca="1" si="271"/>
        <v>5.4034564598180727E-2</v>
      </c>
      <c r="G8670" s="3" t="str">
        <f>VLOOKUP(Table3[[#This Row],[PRODUCT ID]],Table1[[PRODUCT]:[SELLING PRICE]],1,FALSE)</f>
        <v>Product277</v>
      </c>
      <c r="H8670" s="3" t="str">
        <f>VLOOKUP(Table3[[#This Row],[PRODUCT ID]],Table1[[PRODUCT]:[SELLING PRICE]],2,FALSE)</f>
        <v>Category3</v>
      </c>
      <c r="I8670" s="3" t="str">
        <f>VLOOKUP(Table3[[#This Row],[PRODUCT ID]],Table1[[PRODUCT]:[SELLING PRICE]],3,FALSE)</f>
        <v>Kg</v>
      </c>
      <c r="J8670" s="16">
        <f ca="1">VLOOKUP(Table3[[#This Row],[PRODUCT ID]],Table1[[PRODUCT]:[SELLING PRICE]],4,FALSE)</f>
        <v>60</v>
      </c>
      <c r="K8670" s="16">
        <f ca="1">VLOOKUP(Table3[[#This Row],[PRODUCT ID]],Table1[[PRODUCT]:[SELLING PRICE]],5,FALSE)</f>
        <v>303.62390968866492</v>
      </c>
      <c r="L8670" s="16">
        <f ca="1">J8670*Table3[[#This Row],[QUANTITY]]</f>
        <v>240</v>
      </c>
      <c r="M8670" s="16">
        <f ca="1">K8670*Table3[[#This Row],[QUANTITY]]*(1-Table3[[#This Row],[DISCOUNT %]])</f>
        <v>1148.8708957081624</v>
      </c>
      <c r="N8670" s="3">
        <f>DAY(Table3[[#This Row],[DATE]])</f>
        <v>25</v>
      </c>
      <c r="O8670" s="3" t="str">
        <f>TEXT(Table3[[#This Row],[DATE]],"mmm")</f>
        <v>Sep</v>
      </c>
      <c r="P8670" s="3">
        <f>YEAR(Table3[[#This Row],[DATE]])</f>
        <v>2044</v>
      </c>
    </row>
    <row r="8671" spans="1:16" x14ac:dyDescent="0.3">
      <c r="A8671" s="6">
        <v>52866</v>
      </c>
      <c r="B8671" s="7" t="s">
        <v>1330</v>
      </c>
      <c r="C8671" s="9">
        <f t="shared" ca="1" si="270"/>
        <v>12</v>
      </c>
      <c r="D8671" s="9" t="s">
        <v>2116</v>
      </c>
      <c r="E8671" s="9" t="s">
        <v>2116</v>
      </c>
      <c r="F8671" s="10">
        <f t="shared" ca="1" si="271"/>
        <v>3.3802875692043176E-2</v>
      </c>
      <c r="G8671" s="3" t="str">
        <f>VLOOKUP(Table3[[#This Row],[PRODUCT ID]],Table1[[PRODUCT]:[SELLING PRICE]],1,FALSE)</f>
        <v>Product278</v>
      </c>
      <c r="H8671" s="3" t="str">
        <f>VLOOKUP(Table3[[#This Row],[PRODUCT ID]],Table1[[PRODUCT]:[SELLING PRICE]],2,FALSE)</f>
        <v>Category4</v>
      </c>
      <c r="I8671" s="3" t="str">
        <f>VLOOKUP(Table3[[#This Row],[PRODUCT ID]],Table1[[PRODUCT]:[SELLING PRICE]],3,FALSE)</f>
        <v>Lt</v>
      </c>
      <c r="J8671" s="16">
        <f ca="1">VLOOKUP(Table3[[#This Row],[PRODUCT ID]],Table1[[PRODUCT]:[SELLING PRICE]],4,FALSE)</f>
        <v>232</v>
      </c>
      <c r="K8671" s="16">
        <f ca="1">VLOOKUP(Table3[[#This Row],[PRODUCT ID]],Table1[[PRODUCT]:[SELLING PRICE]],5,FALSE)</f>
        <v>51.732092995137336</v>
      </c>
      <c r="L8671" s="16">
        <f ca="1">J8671*Table3[[#This Row],[QUANTITY]]</f>
        <v>2784</v>
      </c>
      <c r="M8671" s="16">
        <f ca="1">K8671*Table3[[#This Row],[QUANTITY]]*(1-Table3[[#This Row],[DISCOUNT %]])</f>
        <v>599.80079383600184</v>
      </c>
      <c r="N8671" s="3">
        <f>DAY(Table3[[#This Row],[DATE]])</f>
        <v>26</v>
      </c>
      <c r="O8671" s="3" t="str">
        <f>TEXT(Table3[[#This Row],[DATE]],"mmm")</f>
        <v>Sep</v>
      </c>
      <c r="P8671" s="3">
        <f>YEAR(Table3[[#This Row],[DATE]])</f>
        <v>2044</v>
      </c>
    </row>
    <row r="8672" spans="1:16" x14ac:dyDescent="0.3">
      <c r="A8672" s="6">
        <v>52867</v>
      </c>
      <c r="B8672" s="7" t="s">
        <v>1331</v>
      </c>
      <c r="C8672" s="9">
        <f t="shared" ca="1" si="270"/>
        <v>6</v>
      </c>
      <c r="D8672" s="9" t="s">
        <v>2116</v>
      </c>
      <c r="E8672" s="9" t="s">
        <v>2116</v>
      </c>
      <c r="F8672" s="10">
        <f t="shared" ca="1" si="271"/>
        <v>3.0039968688023555E-2</v>
      </c>
      <c r="G8672" s="3" t="str">
        <f>VLOOKUP(Table3[[#This Row],[PRODUCT ID]],Table1[[PRODUCT]:[SELLING PRICE]],1,FALSE)</f>
        <v>Product279</v>
      </c>
      <c r="H8672" s="3" t="str">
        <f>VLOOKUP(Table3[[#This Row],[PRODUCT ID]],Table1[[PRODUCT]:[SELLING PRICE]],2,FALSE)</f>
        <v>Category5</v>
      </c>
      <c r="I8672" s="3" t="str">
        <f>VLOOKUP(Table3[[#This Row],[PRODUCT ID]],Table1[[PRODUCT]:[SELLING PRICE]],3,FALSE)</f>
        <v>Kg</v>
      </c>
      <c r="J8672" s="16">
        <f ca="1">VLOOKUP(Table3[[#This Row],[PRODUCT ID]],Table1[[PRODUCT]:[SELLING PRICE]],4,FALSE)</f>
        <v>13</v>
      </c>
      <c r="K8672" s="16">
        <f ca="1">VLOOKUP(Table3[[#This Row],[PRODUCT ID]],Table1[[PRODUCT]:[SELLING PRICE]],5,FALSE)</f>
        <v>291.43325760468235</v>
      </c>
      <c r="L8672" s="16">
        <f ca="1">J8672*Table3[[#This Row],[QUANTITY]]</f>
        <v>78</v>
      </c>
      <c r="M8672" s="16">
        <f ca="1">K8672*Table3[[#This Row],[QUANTITY]]*(1-Table3[[#This Row],[DISCOUNT %]])</f>
        <v>1696.0716700295341</v>
      </c>
      <c r="N8672" s="3">
        <f>DAY(Table3[[#This Row],[DATE]])</f>
        <v>27</v>
      </c>
      <c r="O8672" s="3" t="str">
        <f>TEXT(Table3[[#This Row],[DATE]],"mmm")</f>
        <v>Sep</v>
      </c>
      <c r="P8672" s="3">
        <f>YEAR(Table3[[#This Row],[DATE]])</f>
        <v>2044</v>
      </c>
    </row>
    <row r="8673" spans="1:16" x14ac:dyDescent="0.3">
      <c r="A8673" s="6">
        <v>52868</v>
      </c>
      <c r="B8673" s="7" t="s">
        <v>1332</v>
      </c>
      <c r="C8673" s="9">
        <f t="shared" ca="1" si="270"/>
        <v>6</v>
      </c>
      <c r="D8673" s="9" t="s">
        <v>2116</v>
      </c>
      <c r="E8673" s="9" t="s">
        <v>2116</v>
      </c>
      <c r="F8673" s="10">
        <f t="shared" ca="1" si="271"/>
        <v>4.4192694471270347E-2</v>
      </c>
      <c r="G8673" s="3" t="str">
        <f>VLOOKUP(Table3[[#This Row],[PRODUCT ID]],Table1[[PRODUCT]:[SELLING PRICE]],1,FALSE)</f>
        <v>Product280</v>
      </c>
      <c r="H8673" s="3" t="str">
        <f>VLOOKUP(Table3[[#This Row],[PRODUCT ID]],Table1[[PRODUCT]:[SELLING PRICE]],2,FALSE)</f>
        <v>Category1</v>
      </c>
      <c r="I8673" s="3" t="str">
        <f>VLOOKUP(Table3[[#This Row],[PRODUCT ID]],Table1[[PRODUCT]:[SELLING PRICE]],3,FALSE)</f>
        <v>Lt</v>
      </c>
      <c r="J8673" s="16">
        <f ca="1">VLOOKUP(Table3[[#This Row],[PRODUCT ID]],Table1[[PRODUCT]:[SELLING PRICE]],4,FALSE)</f>
        <v>50</v>
      </c>
      <c r="K8673" s="16">
        <f ca="1">VLOOKUP(Table3[[#This Row],[PRODUCT ID]],Table1[[PRODUCT]:[SELLING PRICE]],5,FALSE)</f>
        <v>300.21350762598053</v>
      </c>
      <c r="L8673" s="16">
        <f ca="1">J8673*Table3[[#This Row],[QUANTITY]]</f>
        <v>300</v>
      </c>
      <c r="M8673" s="16">
        <f ca="1">K8673*Table3[[#This Row],[QUANTITY]]*(1-Table3[[#This Row],[DISCOUNT %]])</f>
        <v>1721.6775828439029</v>
      </c>
      <c r="N8673" s="3">
        <f>DAY(Table3[[#This Row],[DATE]])</f>
        <v>28</v>
      </c>
      <c r="O8673" s="3" t="str">
        <f>TEXT(Table3[[#This Row],[DATE]],"mmm")</f>
        <v>Sep</v>
      </c>
      <c r="P8673" s="3">
        <f>YEAR(Table3[[#This Row],[DATE]])</f>
        <v>2044</v>
      </c>
    </row>
    <row r="8674" spans="1:16" x14ac:dyDescent="0.3">
      <c r="A8674" s="6">
        <v>52869</v>
      </c>
      <c r="B8674" s="7" t="s">
        <v>1333</v>
      </c>
      <c r="C8674" s="9">
        <f t="shared" ca="1" si="270"/>
        <v>9</v>
      </c>
      <c r="D8674" s="9" t="s">
        <v>2115</v>
      </c>
      <c r="E8674" s="9" t="s">
        <v>2118</v>
      </c>
      <c r="F8674" s="10">
        <f t="shared" ca="1" si="271"/>
        <v>9.781819966167446E-2</v>
      </c>
      <c r="G8674" s="3" t="str">
        <f>VLOOKUP(Table3[[#This Row],[PRODUCT ID]],Table1[[PRODUCT]:[SELLING PRICE]],1,FALSE)</f>
        <v>Product281</v>
      </c>
      <c r="H8674" s="3" t="str">
        <f>VLOOKUP(Table3[[#This Row],[PRODUCT ID]],Table1[[PRODUCT]:[SELLING PRICE]],2,FALSE)</f>
        <v>Category2</v>
      </c>
      <c r="I8674" s="3" t="str">
        <f>VLOOKUP(Table3[[#This Row],[PRODUCT ID]],Table1[[PRODUCT]:[SELLING PRICE]],3,FALSE)</f>
        <v>Ft</v>
      </c>
      <c r="J8674" s="16">
        <f ca="1">VLOOKUP(Table3[[#This Row],[PRODUCT ID]],Table1[[PRODUCT]:[SELLING PRICE]],4,FALSE)</f>
        <v>98</v>
      </c>
      <c r="K8674" s="16">
        <f ca="1">VLOOKUP(Table3[[#This Row],[PRODUCT ID]],Table1[[PRODUCT]:[SELLING PRICE]],5,FALSE)</f>
        <v>192.31615779053274</v>
      </c>
      <c r="L8674" s="16">
        <f ca="1">J8674*Table3[[#This Row],[QUANTITY]]</f>
        <v>882</v>
      </c>
      <c r="M8674" s="16">
        <f ca="1">K8674*Table3[[#This Row],[QUANTITY]]*(1-Table3[[#This Row],[DISCOUNT %]])</f>
        <v>1561.5372372265108</v>
      </c>
      <c r="N8674" s="3">
        <f>DAY(Table3[[#This Row],[DATE]])</f>
        <v>29</v>
      </c>
      <c r="O8674" s="3" t="str">
        <f>TEXT(Table3[[#This Row],[DATE]],"mmm")</f>
        <v>Sep</v>
      </c>
      <c r="P8674" s="3">
        <f>YEAR(Table3[[#This Row],[DATE]])</f>
        <v>2044</v>
      </c>
    </row>
    <row r="8675" spans="1:16" x14ac:dyDescent="0.3">
      <c r="A8675" s="6">
        <v>52870</v>
      </c>
      <c r="B8675" s="7" t="s">
        <v>1334</v>
      </c>
      <c r="C8675" s="9">
        <f t="shared" ca="1" si="270"/>
        <v>7</v>
      </c>
      <c r="D8675" s="9" t="s">
        <v>2116</v>
      </c>
      <c r="E8675" s="9" t="s">
        <v>2116</v>
      </c>
      <c r="F8675" s="10">
        <f t="shared" ca="1" si="271"/>
        <v>9.9888615882799639E-2</v>
      </c>
      <c r="G8675" s="3" t="str">
        <f>VLOOKUP(Table3[[#This Row],[PRODUCT ID]],Table1[[PRODUCT]:[SELLING PRICE]],1,FALSE)</f>
        <v>Product282</v>
      </c>
      <c r="H8675" s="3" t="str">
        <f>VLOOKUP(Table3[[#This Row],[PRODUCT ID]],Table1[[PRODUCT]:[SELLING PRICE]],2,FALSE)</f>
        <v>Category3</v>
      </c>
      <c r="I8675" s="3" t="str">
        <f>VLOOKUP(Table3[[#This Row],[PRODUCT ID]],Table1[[PRODUCT]:[SELLING PRICE]],3,FALSE)</f>
        <v>Kg</v>
      </c>
      <c r="J8675" s="16">
        <f ca="1">VLOOKUP(Table3[[#This Row],[PRODUCT ID]],Table1[[PRODUCT]:[SELLING PRICE]],4,FALSE)</f>
        <v>58</v>
      </c>
      <c r="K8675" s="16">
        <f ca="1">VLOOKUP(Table3[[#This Row],[PRODUCT ID]],Table1[[PRODUCT]:[SELLING PRICE]],5,FALSE)</f>
        <v>144.84846710084543</v>
      </c>
      <c r="L8675" s="16">
        <f ca="1">J8675*Table3[[#This Row],[QUANTITY]]</f>
        <v>406</v>
      </c>
      <c r="M8675" s="16">
        <f ca="1">K8675*Table3[[#This Row],[QUANTITY]]*(1-Table3[[#This Row],[DISCOUNT %]])</f>
        <v>912.65827946577713</v>
      </c>
      <c r="N8675" s="3">
        <f>DAY(Table3[[#This Row],[DATE]])</f>
        <v>30</v>
      </c>
      <c r="O8675" s="3" t="str">
        <f>TEXT(Table3[[#This Row],[DATE]],"mmm")</f>
        <v>Sep</v>
      </c>
      <c r="P8675" s="3">
        <f>YEAR(Table3[[#This Row],[DATE]])</f>
        <v>2044</v>
      </c>
    </row>
    <row r="8676" spans="1:16" x14ac:dyDescent="0.3">
      <c r="A8676" s="6">
        <v>52871</v>
      </c>
      <c r="B8676" s="7" t="s">
        <v>1335</v>
      </c>
      <c r="C8676" s="9">
        <f t="shared" ca="1" si="270"/>
        <v>7</v>
      </c>
      <c r="D8676" s="9" t="s">
        <v>2117</v>
      </c>
      <c r="E8676" s="9" t="s">
        <v>2116</v>
      </c>
      <c r="F8676" s="10">
        <f t="shared" ca="1" si="271"/>
        <v>4.3430513787788894E-2</v>
      </c>
      <c r="G8676" s="3" t="str">
        <f>VLOOKUP(Table3[[#This Row],[PRODUCT ID]],Table1[[PRODUCT]:[SELLING PRICE]],1,FALSE)</f>
        <v>Product283</v>
      </c>
      <c r="H8676" s="3" t="str">
        <f>VLOOKUP(Table3[[#This Row],[PRODUCT ID]],Table1[[PRODUCT]:[SELLING PRICE]],2,FALSE)</f>
        <v>Category4</v>
      </c>
      <c r="I8676" s="3" t="str">
        <f>VLOOKUP(Table3[[#This Row],[PRODUCT ID]],Table1[[PRODUCT]:[SELLING PRICE]],3,FALSE)</f>
        <v>No</v>
      </c>
      <c r="J8676" s="16">
        <f ca="1">VLOOKUP(Table3[[#This Row],[PRODUCT ID]],Table1[[PRODUCT]:[SELLING PRICE]],4,FALSE)</f>
        <v>207</v>
      </c>
      <c r="K8676" s="16">
        <f ca="1">VLOOKUP(Table3[[#This Row],[PRODUCT ID]],Table1[[PRODUCT]:[SELLING PRICE]],5,FALSE)</f>
        <v>49.486091139580964</v>
      </c>
      <c r="L8676" s="16">
        <f ca="1">J8676*Table3[[#This Row],[QUANTITY]]</f>
        <v>1449</v>
      </c>
      <c r="M8676" s="16">
        <f ca="1">K8676*Table3[[#This Row],[QUANTITY]]*(1-Table3[[#This Row],[DISCOUNT %]])</f>
        <v>331.35819343227735</v>
      </c>
      <c r="N8676" s="3">
        <f>DAY(Table3[[#This Row],[DATE]])</f>
        <v>1</v>
      </c>
      <c r="O8676" s="3" t="str">
        <f>TEXT(Table3[[#This Row],[DATE]],"mmm")</f>
        <v>Oct</v>
      </c>
      <c r="P8676" s="3">
        <f>YEAR(Table3[[#This Row],[DATE]])</f>
        <v>2044</v>
      </c>
    </row>
    <row r="8677" spans="1:16" x14ac:dyDescent="0.3">
      <c r="A8677" s="6">
        <v>52872</v>
      </c>
      <c r="B8677" s="7" t="s">
        <v>1336</v>
      </c>
      <c r="C8677" s="9">
        <f t="shared" ca="1" si="270"/>
        <v>13</v>
      </c>
      <c r="D8677" s="9" t="s">
        <v>2115</v>
      </c>
      <c r="E8677" s="9" t="s">
        <v>2116</v>
      </c>
      <c r="F8677" s="10">
        <f t="shared" ca="1" si="271"/>
        <v>2.2637649002966611E-3</v>
      </c>
      <c r="G8677" s="3" t="str">
        <f>VLOOKUP(Table3[[#This Row],[PRODUCT ID]],Table1[[PRODUCT]:[SELLING PRICE]],1,FALSE)</f>
        <v>Product284</v>
      </c>
      <c r="H8677" s="3" t="str">
        <f>VLOOKUP(Table3[[#This Row],[PRODUCT ID]],Table1[[PRODUCT]:[SELLING PRICE]],2,FALSE)</f>
        <v>Category5</v>
      </c>
      <c r="I8677" s="3" t="str">
        <f>VLOOKUP(Table3[[#This Row],[PRODUCT ID]],Table1[[PRODUCT]:[SELLING PRICE]],3,FALSE)</f>
        <v>No</v>
      </c>
      <c r="J8677" s="16">
        <f ca="1">VLOOKUP(Table3[[#This Row],[PRODUCT ID]],Table1[[PRODUCT]:[SELLING PRICE]],4,FALSE)</f>
        <v>247</v>
      </c>
      <c r="K8677" s="16">
        <f ca="1">VLOOKUP(Table3[[#This Row],[PRODUCT ID]],Table1[[PRODUCT]:[SELLING PRICE]],5,FALSE)</f>
        <v>200.30433779433952</v>
      </c>
      <c r="L8677" s="16">
        <f ca="1">J8677*Table3[[#This Row],[QUANTITY]]</f>
        <v>3211</v>
      </c>
      <c r="M8677" s="16">
        <f ca="1">K8677*Table3[[#This Row],[QUANTITY]]*(1-Table3[[#This Row],[DISCOUNT %]])</f>
        <v>2598.0616462458256</v>
      </c>
      <c r="N8677" s="3">
        <f>DAY(Table3[[#This Row],[DATE]])</f>
        <v>2</v>
      </c>
      <c r="O8677" s="3" t="str">
        <f>TEXT(Table3[[#This Row],[DATE]],"mmm")</f>
        <v>Oct</v>
      </c>
      <c r="P8677" s="3">
        <f>YEAR(Table3[[#This Row],[DATE]])</f>
        <v>2044</v>
      </c>
    </row>
    <row r="8678" spans="1:16" x14ac:dyDescent="0.3">
      <c r="A8678" s="6">
        <v>52873</v>
      </c>
      <c r="B8678" s="7" t="s">
        <v>1337</v>
      </c>
      <c r="C8678" s="9">
        <f t="shared" ca="1" si="270"/>
        <v>10</v>
      </c>
      <c r="D8678" s="9" t="s">
        <v>2115</v>
      </c>
      <c r="E8678" s="9" t="s">
        <v>2116</v>
      </c>
      <c r="F8678" s="10">
        <f t="shared" ca="1" si="271"/>
        <v>5.8117888977144455E-2</v>
      </c>
      <c r="G8678" s="3" t="str">
        <f>VLOOKUP(Table3[[#This Row],[PRODUCT ID]],Table1[[PRODUCT]:[SELLING PRICE]],1,FALSE)</f>
        <v>Product285</v>
      </c>
      <c r="H8678" s="3" t="str">
        <f>VLOOKUP(Table3[[#This Row],[PRODUCT ID]],Table1[[PRODUCT]:[SELLING PRICE]],2,FALSE)</f>
        <v>Category1</v>
      </c>
      <c r="I8678" s="3" t="str">
        <f>VLOOKUP(Table3[[#This Row],[PRODUCT ID]],Table1[[PRODUCT]:[SELLING PRICE]],3,FALSE)</f>
        <v>Ft</v>
      </c>
      <c r="J8678" s="16">
        <f ca="1">VLOOKUP(Table3[[#This Row],[PRODUCT ID]],Table1[[PRODUCT]:[SELLING PRICE]],4,FALSE)</f>
        <v>23</v>
      </c>
      <c r="K8678" s="16">
        <f ca="1">VLOOKUP(Table3[[#This Row],[PRODUCT ID]],Table1[[PRODUCT]:[SELLING PRICE]],5,FALSE)</f>
        <v>89.731043222429165</v>
      </c>
      <c r="L8678" s="16">
        <f ca="1">J8678*Table3[[#This Row],[QUANTITY]]</f>
        <v>230</v>
      </c>
      <c r="M8678" s="16">
        <f ca="1">K8678*Table3[[#This Row],[QUANTITY]]*(1-Table3[[#This Row],[DISCOUNT %]])</f>
        <v>845.1606441462468</v>
      </c>
      <c r="N8678" s="3">
        <f>DAY(Table3[[#This Row],[DATE]])</f>
        <v>3</v>
      </c>
      <c r="O8678" s="3" t="str">
        <f>TEXT(Table3[[#This Row],[DATE]],"mmm")</f>
        <v>Oct</v>
      </c>
      <c r="P8678" s="3">
        <f>YEAR(Table3[[#This Row],[DATE]])</f>
        <v>2044</v>
      </c>
    </row>
    <row r="8679" spans="1:16" x14ac:dyDescent="0.3">
      <c r="A8679" s="6">
        <v>52874</v>
      </c>
      <c r="B8679" s="7" t="s">
        <v>1338</v>
      </c>
      <c r="C8679" s="9">
        <f t="shared" ca="1" si="270"/>
        <v>9</v>
      </c>
      <c r="D8679" s="9" t="s">
        <v>2115</v>
      </c>
      <c r="E8679" s="9" t="s">
        <v>2116</v>
      </c>
      <c r="F8679" s="10">
        <f t="shared" ca="1" si="271"/>
        <v>8.948780487684109E-2</v>
      </c>
      <c r="G8679" s="3" t="str">
        <f>VLOOKUP(Table3[[#This Row],[PRODUCT ID]],Table1[[PRODUCT]:[SELLING PRICE]],1,FALSE)</f>
        <v>Product286</v>
      </c>
      <c r="H8679" s="3" t="str">
        <f>VLOOKUP(Table3[[#This Row],[PRODUCT ID]],Table1[[PRODUCT]:[SELLING PRICE]],2,FALSE)</f>
        <v>Category2</v>
      </c>
      <c r="I8679" s="3" t="str">
        <f>VLOOKUP(Table3[[#This Row],[PRODUCT ID]],Table1[[PRODUCT]:[SELLING PRICE]],3,FALSE)</f>
        <v>No</v>
      </c>
      <c r="J8679" s="16">
        <f ca="1">VLOOKUP(Table3[[#This Row],[PRODUCT ID]],Table1[[PRODUCT]:[SELLING PRICE]],4,FALSE)</f>
        <v>212</v>
      </c>
      <c r="K8679" s="16">
        <f ca="1">VLOOKUP(Table3[[#This Row],[PRODUCT ID]],Table1[[PRODUCT]:[SELLING PRICE]],5,FALSE)</f>
        <v>122.43738959458243</v>
      </c>
      <c r="L8679" s="16">
        <f ca="1">J8679*Table3[[#This Row],[QUANTITY]]</f>
        <v>1908</v>
      </c>
      <c r="M8679" s="16">
        <f ca="1">K8679*Table3[[#This Row],[QUANTITY]]*(1-Table3[[#This Row],[DISCOUNT %]])</f>
        <v>1003.3266272842141</v>
      </c>
      <c r="N8679" s="3">
        <f>DAY(Table3[[#This Row],[DATE]])</f>
        <v>4</v>
      </c>
      <c r="O8679" s="3" t="str">
        <f>TEXT(Table3[[#This Row],[DATE]],"mmm")</f>
        <v>Oct</v>
      </c>
      <c r="P8679" s="3">
        <f>YEAR(Table3[[#This Row],[DATE]])</f>
        <v>2044</v>
      </c>
    </row>
    <row r="8680" spans="1:16" x14ac:dyDescent="0.3">
      <c r="A8680" s="6">
        <v>52875</v>
      </c>
      <c r="B8680" s="7" t="s">
        <v>1339</v>
      </c>
      <c r="C8680" s="9">
        <f t="shared" ca="1" si="270"/>
        <v>8</v>
      </c>
      <c r="D8680" s="9" t="s">
        <v>2116</v>
      </c>
      <c r="E8680" s="9" t="s">
        <v>2118</v>
      </c>
      <c r="F8680" s="10">
        <f t="shared" ca="1" si="271"/>
        <v>1.0336356465432029E-2</v>
      </c>
      <c r="G8680" s="3" t="str">
        <f>VLOOKUP(Table3[[#This Row],[PRODUCT ID]],Table1[[PRODUCT]:[SELLING PRICE]],1,FALSE)</f>
        <v>Product287</v>
      </c>
      <c r="H8680" s="3" t="str">
        <f>VLOOKUP(Table3[[#This Row],[PRODUCT ID]],Table1[[PRODUCT]:[SELLING PRICE]],2,FALSE)</f>
        <v>Category3</v>
      </c>
      <c r="I8680" s="3" t="str">
        <f>VLOOKUP(Table3[[#This Row],[PRODUCT ID]],Table1[[PRODUCT]:[SELLING PRICE]],3,FALSE)</f>
        <v>Kg</v>
      </c>
      <c r="J8680" s="16">
        <f ca="1">VLOOKUP(Table3[[#This Row],[PRODUCT ID]],Table1[[PRODUCT]:[SELLING PRICE]],4,FALSE)</f>
        <v>141</v>
      </c>
      <c r="K8680" s="16">
        <f ca="1">VLOOKUP(Table3[[#This Row],[PRODUCT ID]],Table1[[PRODUCT]:[SELLING PRICE]],5,FALSE)</f>
        <v>195.90889886958979</v>
      </c>
      <c r="L8680" s="16">
        <f ca="1">J8680*Table3[[#This Row],[QUANTITY]]</f>
        <v>1128</v>
      </c>
      <c r="M8680" s="16">
        <f ca="1">K8680*Table3[[#This Row],[QUANTITY]]*(1-Table3[[#This Row],[DISCOUNT %]])</f>
        <v>1551.0713172489875</v>
      </c>
      <c r="N8680" s="3">
        <f>DAY(Table3[[#This Row],[DATE]])</f>
        <v>5</v>
      </c>
      <c r="O8680" s="3" t="str">
        <f>TEXT(Table3[[#This Row],[DATE]],"mmm")</f>
        <v>Oct</v>
      </c>
      <c r="P8680" s="3">
        <f>YEAR(Table3[[#This Row],[DATE]])</f>
        <v>2044</v>
      </c>
    </row>
    <row r="8681" spans="1:16" x14ac:dyDescent="0.3">
      <c r="A8681" s="6">
        <v>52876</v>
      </c>
      <c r="B8681" s="7" t="s">
        <v>1340</v>
      </c>
      <c r="C8681" s="9">
        <f t="shared" ca="1" si="270"/>
        <v>6</v>
      </c>
      <c r="D8681" s="9" t="s">
        <v>2116</v>
      </c>
      <c r="E8681" s="9" t="s">
        <v>2118</v>
      </c>
      <c r="F8681" s="10">
        <f t="shared" ca="1" si="271"/>
        <v>3.7045396614757031E-2</v>
      </c>
      <c r="G8681" s="3" t="str">
        <f>VLOOKUP(Table3[[#This Row],[PRODUCT ID]],Table1[[PRODUCT]:[SELLING PRICE]],1,FALSE)</f>
        <v>Product288</v>
      </c>
      <c r="H8681" s="3" t="str">
        <f>VLOOKUP(Table3[[#This Row],[PRODUCT ID]],Table1[[PRODUCT]:[SELLING PRICE]],2,FALSE)</f>
        <v>Category4</v>
      </c>
      <c r="I8681" s="3" t="str">
        <f>VLOOKUP(Table3[[#This Row],[PRODUCT ID]],Table1[[PRODUCT]:[SELLING PRICE]],3,FALSE)</f>
        <v>Kg</v>
      </c>
      <c r="J8681" s="16">
        <f ca="1">VLOOKUP(Table3[[#This Row],[PRODUCT ID]],Table1[[PRODUCT]:[SELLING PRICE]],4,FALSE)</f>
        <v>102</v>
      </c>
      <c r="K8681" s="16">
        <f ca="1">VLOOKUP(Table3[[#This Row],[PRODUCT ID]],Table1[[PRODUCT]:[SELLING PRICE]],5,FALSE)</f>
        <v>214.63476113733665</v>
      </c>
      <c r="L8681" s="16">
        <f ca="1">J8681*Table3[[#This Row],[QUANTITY]]</f>
        <v>612</v>
      </c>
      <c r="M8681" s="16">
        <f ca="1">K8681*Table3[[#This Row],[QUANTITY]]*(1-Table3[[#This Row],[DISCOUNT %]])</f>
        <v>1240.1011877021422</v>
      </c>
      <c r="N8681" s="3">
        <f>DAY(Table3[[#This Row],[DATE]])</f>
        <v>6</v>
      </c>
      <c r="O8681" s="3" t="str">
        <f>TEXT(Table3[[#This Row],[DATE]],"mmm")</f>
        <v>Oct</v>
      </c>
      <c r="P8681" s="3">
        <f>YEAR(Table3[[#This Row],[DATE]])</f>
        <v>2044</v>
      </c>
    </row>
    <row r="8682" spans="1:16" x14ac:dyDescent="0.3">
      <c r="A8682" s="6">
        <v>52877</v>
      </c>
      <c r="B8682" s="7" t="s">
        <v>1341</v>
      </c>
      <c r="C8682" s="9">
        <f t="shared" ca="1" si="270"/>
        <v>15</v>
      </c>
      <c r="D8682" s="9" t="s">
        <v>2116</v>
      </c>
      <c r="E8682" s="9" t="s">
        <v>2116</v>
      </c>
      <c r="F8682" s="10">
        <f t="shared" ca="1" si="271"/>
        <v>7.9489364519905858E-3</v>
      </c>
      <c r="G8682" s="3" t="str">
        <f>VLOOKUP(Table3[[#This Row],[PRODUCT ID]],Table1[[PRODUCT]:[SELLING PRICE]],1,FALSE)</f>
        <v>Product289</v>
      </c>
      <c r="H8682" s="3" t="str">
        <f>VLOOKUP(Table3[[#This Row],[PRODUCT ID]],Table1[[PRODUCT]:[SELLING PRICE]],2,FALSE)</f>
        <v>Category1</v>
      </c>
      <c r="I8682" s="3" t="str">
        <f>VLOOKUP(Table3[[#This Row],[PRODUCT ID]],Table1[[PRODUCT]:[SELLING PRICE]],3,FALSE)</f>
        <v>Lt</v>
      </c>
      <c r="J8682" s="16">
        <f ca="1">VLOOKUP(Table3[[#This Row],[PRODUCT ID]],Table1[[PRODUCT]:[SELLING PRICE]],4,FALSE)</f>
        <v>163</v>
      </c>
      <c r="K8682" s="16">
        <f ca="1">VLOOKUP(Table3[[#This Row],[PRODUCT ID]],Table1[[PRODUCT]:[SELLING PRICE]],5,FALSE)</f>
        <v>267.9867701017472</v>
      </c>
      <c r="L8682" s="16">
        <f ca="1">J8682*Table3[[#This Row],[QUANTITY]]</f>
        <v>2445</v>
      </c>
      <c r="M8682" s="16">
        <f ca="1">K8682*Table3[[#This Row],[QUANTITY]]*(1-Table3[[#This Row],[DISCOUNT %]])</f>
        <v>3987.8484044435127</v>
      </c>
      <c r="N8682" s="3">
        <f>DAY(Table3[[#This Row],[DATE]])</f>
        <v>7</v>
      </c>
      <c r="O8682" s="3" t="str">
        <f>TEXT(Table3[[#This Row],[DATE]],"mmm")</f>
        <v>Oct</v>
      </c>
      <c r="P8682" s="3">
        <f>YEAR(Table3[[#This Row],[DATE]])</f>
        <v>2044</v>
      </c>
    </row>
    <row r="8683" spans="1:16" x14ac:dyDescent="0.3">
      <c r="A8683" s="6">
        <v>52878</v>
      </c>
      <c r="B8683" s="7" t="s">
        <v>1342</v>
      </c>
      <c r="C8683" s="9">
        <f t="shared" ca="1" si="270"/>
        <v>12</v>
      </c>
      <c r="D8683" s="9" t="s">
        <v>2115</v>
      </c>
      <c r="E8683" s="9" t="s">
        <v>2116</v>
      </c>
      <c r="F8683" s="10">
        <f t="shared" ca="1" si="271"/>
        <v>9.7499703740018262E-2</v>
      </c>
      <c r="G8683" s="3" t="str">
        <f>VLOOKUP(Table3[[#This Row],[PRODUCT ID]],Table1[[PRODUCT]:[SELLING PRICE]],1,FALSE)</f>
        <v>Product290</v>
      </c>
      <c r="H8683" s="3" t="str">
        <f>VLOOKUP(Table3[[#This Row],[PRODUCT ID]],Table1[[PRODUCT]:[SELLING PRICE]],2,FALSE)</f>
        <v>Category2</v>
      </c>
      <c r="I8683" s="3" t="str">
        <f>VLOOKUP(Table3[[#This Row],[PRODUCT ID]],Table1[[PRODUCT]:[SELLING PRICE]],3,FALSE)</f>
        <v>Kg</v>
      </c>
      <c r="J8683" s="16">
        <f ca="1">VLOOKUP(Table3[[#This Row],[PRODUCT ID]],Table1[[PRODUCT]:[SELLING PRICE]],4,FALSE)</f>
        <v>55</v>
      </c>
      <c r="K8683" s="16">
        <f ca="1">VLOOKUP(Table3[[#This Row],[PRODUCT ID]],Table1[[PRODUCT]:[SELLING PRICE]],5,FALSE)</f>
        <v>308.01553049553809</v>
      </c>
      <c r="L8683" s="16">
        <f ca="1">J8683*Table3[[#This Row],[QUANTITY]]</f>
        <v>660</v>
      </c>
      <c r="M8683" s="16">
        <f ca="1">K8683*Table3[[#This Row],[QUANTITY]]*(1-Table3[[#This Row],[DISCOUNT %]])</f>
        <v>3335.8092902987828</v>
      </c>
      <c r="N8683" s="3">
        <f>DAY(Table3[[#This Row],[DATE]])</f>
        <v>8</v>
      </c>
      <c r="O8683" s="3" t="str">
        <f>TEXT(Table3[[#This Row],[DATE]],"mmm")</f>
        <v>Oct</v>
      </c>
      <c r="P8683" s="3">
        <f>YEAR(Table3[[#This Row],[DATE]])</f>
        <v>2044</v>
      </c>
    </row>
    <row r="8684" spans="1:16" x14ac:dyDescent="0.3">
      <c r="A8684" s="6">
        <v>52879</v>
      </c>
      <c r="B8684" s="7" t="s">
        <v>1343</v>
      </c>
      <c r="C8684" s="9">
        <f t="shared" ca="1" si="270"/>
        <v>9</v>
      </c>
      <c r="D8684" s="9" t="s">
        <v>2117</v>
      </c>
      <c r="E8684" s="9" t="s">
        <v>2116</v>
      </c>
      <c r="F8684" s="10">
        <f t="shared" ca="1" si="271"/>
        <v>9.6330710768032721E-2</v>
      </c>
      <c r="G8684" s="3" t="str">
        <f>VLOOKUP(Table3[[#This Row],[PRODUCT ID]],Table1[[PRODUCT]:[SELLING PRICE]],1,FALSE)</f>
        <v>Product291</v>
      </c>
      <c r="H8684" s="3" t="str">
        <f>VLOOKUP(Table3[[#This Row],[PRODUCT ID]],Table1[[PRODUCT]:[SELLING PRICE]],2,FALSE)</f>
        <v>Category3</v>
      </c>
      <c r="I8684" s="3" t="str">
        <f>VLOOKUP(Table3[[#This Row],[PRODUCT ID]],Table1[[PRODUCT]:[SELLING PRICE]],3,FALSE)</f>
        <v>Lt</v>
      </c>
      <c r="J8684" s="16">
        <f ca="1">VLOOKUP(Table3[[#This Row],[PRODUCT ID]],Table1[[PRODUCT]:[SELLING PRICE]],4,FALSE)</f>
        <v>57</v>
      </c>
      <c r="K8684" s="16">
        <f ca="1">VLOOKUP(Table3[[#This Row],[PRODUCT ID]],Table1[[PRODUCT]:[SELLING PRICE]],5,FALSE)</f>
        <v>160.76107279266179</v>
      </c>
      <c r="L8684" s="16">
        <f ca="1">J8684*Table3[[#This Row],[QUANTITY]]</f>
        <v>513</v>
      </c>
      <c r="M8684" s="16">
        <f ca="1">K8684*Table3[[#This Row],[QUANTITY]]*(1-Table3[[#This Row],[DISCOUNT %]])</f>
        <v>1307.4735994804191</v>
      </c>
      <c r="N8684" s="3">
        <f>DAY(Table3[[#This Row],[DATE]])</f>
        <v>9</v>
      </c>
      <c r="O8684" s="3" t="str">
        <f>TEXT(Table3[[#This Row],[DATE]],"mmm")</f>
        <v>Oct</v>
      </c>
      <c r="P8684" s="3">
        <f>YEAR(Table3[[#This Row],[DATE]])</f>
        <v>2044</v>
      </c>
    </row>
    <row r="8685" spans="1:16" x14ac:dyDescent="0.3">
      <c r="A8685" s="6">
        <v>52880</v>
      </c>
      <c r="B8685" s="7" t="s">
        <v>1344</v>
      </c>
      <c r="C8685" s="9">
        <f t="shared" ca="1" si="270"/>
        <v>11</v>
      </c>
      <c r="D8685" s="9" t="s">
        <v>2117</v>
      </c>
      <c r="E8685" s="9" t="s">
        <v>2116</v>
      </c>
      <c r="F8685" s="10">
        <f t="shared" ca="1" si="271"/>
        <v>4.9257459273154114E-2</v>
      </c>
      <c r="G8685" s="3" t="str">
        <f>VLOOKUP(Table3[[#This Row],[PRODUCT ID]],Table1[[PRODUCT]:[SELLING PRICE]],1,FALSE)</f>
        <v>Product292</v>
      </c>
      <c r="H8685" s="3" t="str">
        <f>VLOOKUP(Table3[[#This Row],[PRODUCT ID]],Table1[[PRODUCT]:[SELLING PRICE]],2,FALSE)</f>
        <v>Category4</v>
      </c>
      <c r="I8685" s="3" t="str">
        <f>VLOOKUP(Table3[[#This Row],[PRODUCT ID]],Table1[[PRODUCT]:[SELLING PRICE]],3,FALSE)</f>
        <v>Ft</v>
      </c>
      <c r="J8685" s="16">
        <f ca="1">VLOOKUP(Table3[[#This Row],[PRODUCT ID]],Table1[[PRODUCT]:[SELLING PRICE]],4,FALSE)</f>
        <v>157</v>
      </c>
      <c r="K8685" s="16">
        <f ca="1">VLOOKUP(Table3[[#This Row],[PRODUCT ID]],Table1[[PRODUCT]:[SELLING PRICE]],5,FALSE)</f>
        <v>69.169995893164739</v>
      </c>
      <c r="L8685" s="16">
        <f ca="1">J8685*Table3[[#This Row],[QUANTITY]]</f>
        <v>1727</v>
      </c>
      <c r="M8685" s="16">
        <f ca="1">K8685*Table3[[#This Row],[QUANTITY]]*(1-Table3[[#This Row],[DISCOUNT %]])</f>
        <v>723.39143401286231</v>
      </c>
      <c r="N8685" s="3">
        <f>DAY(Table3[[#This Row],[DATE]])</f>
        <v>10</v>
      </c>
      <c r="O8685" s="3" t="str">
        <f>TEXT(Table3[[#This Row],[DATE]],"mmm")</f>
        <v>Oct</v>
      </c>
      <c r="P8685" s="3">
        <f>YEAR(Table3[[#This Row],[DATE]])</f>
        <v>2044</v>
      </c>
    </row>
    <row r="8686" spans="1:16" x14ac:dyDescent="0.3">
      <c r="A8686" s="6">
        <v>52881</v>
      </c>
      <c r="B8686" s="7" t="s">
        <v>1345</v>
      </c>
      <c r="C8686" s="9">
        <f t="shared" ca="1" si="270"/>
        <v>6</v>
      </c>
      <c r="D8686" s="9" t="s">
        <v>2116</v>
      </c>
      <c r="E8686" s="9" t="s">
        <v>2118</v>
      </c>
      <c r="F8686" s="10">
        <f t="shared" ca="1" si="271"/>
        <v>2.9704824725574942E-2</v>
      </c>
      <c r="G8686" s="3" t="str">
        <f>VLOOKUP(Table3[[#This Row],[PRODUCT ID]],Table1[[PRODUCT]:[SELLING PRICE]],1,FALSE)</f>
        <v>Product293</v>
      </c>
      <c r="H8686" s="3" t="str">
        <f>VLOOKUP(Table3[[#This Row],[PRODUCT ID]],Table1[[PRODUCT]:[SELLING PRICE]],2,FALSE)</f>
        <v>Category5</v>
      </c>
      <c r="I8686" s="3" t="str">
        <f>VLOOKUP(Table3[[#This Row],[PRODUCT ID]],Table1[[PRODUCT]:[SELLING PRICE]],3,FALSE)</f>
        <v>Kg</v>
      </c>
      <c r="J8686" s="16">
        <f ca="1">VLOOKUP(Table3[[#This Row],[PRODUCT ID]],Table1[[PRODUCT]:[SELLING PRICE]],4,FALSE)</f>
        <v>154</v>
      </c>
      <c r="K8686" s="16">
        <f ca="1">VLOOKUP(Table3[[#This Row],[PRODUCT ID]],Table1[[PRODUCT]:[SELLING PRICE]],5,FALSE)</f>
        <v>254.70296095990525</v>
      </c>
      <c r="L8686" s="16">
        <f ca="1">J8686*Table3[[#This Row],[QUANTITY]]</f>
        <v>924</v>
      </c>
      <c r="M8686" s="16">
        <f ca="1">K8686*Table3[[#This Row],[QUANTITY]]*(1-Table3[[#This Row],[DISCOUNT %]])</f>
        <v>1482.8223248850379</v>
      </c>
      <c r="N8686" s="3">
        <f>DAY(Table3[[#This Row],[DATE]])</f>
        <v>11</v>
      </c>
      <c r="O8686" s="3" t="str">
        <f>TEXT(Table3[[#This Row],[DATE]],"mmm")</f>
        <v>Oct</v>
      </c>
      <c r="P8686" s="3">
        <f>YEAR(Table3[[#This Row],[DATE]])</f>
        <v>2044</v>
      </c>
    </row>
    <row r="8687" spans="1:16" x14ac:dyDescent="0.3">
      <c r="A8687" s="6">
        <v>52882</v>
      </c>
      <c r="B8687" s="7" t="s">
        <v>1346</v>
      </c>
      <c r="C8687" s="9">
        <f t="shared" ca="1" si="270"/>
        <v>11</v>
      </c>
      <c r="D8687" s="9" t="s">
        <v>2116</v>
      </c>
      <c r="E8687" s="9" t="s">
        <v>2116</v>
      </c>
      <c r="F8687" s="10">
        <f t="shared" ca="1" si="271"/>
        <v>2.9867285403407332E-3</v>
      </c>
      <c r="G8687" s="3" t="str">
        <f>VLOOKUP(Table3[[#This Row],[PRODUCT ID]],Table1[[PRODUCT]:[SELLING PRICE]],1,FALSE)</f>
        <v>Product294</v>
      </c>
      <c r="H8687" s="3" t="str">
        <f>VLOOKUP(Table3[[#This Row],[PRODUCT ID]],Table1[[PRODUCT]:[SELLING PRICE]],2,FALSE)</f>
        <v>Category1</v>
      </c>
      <c r="I8687" s="3" t="str">
        <f>VLOOKUP(Table3[[#This Row],[PRODUCT ID]],Table1[[PRODUCT]:[SELLING PRICE]],3,FALSE)</f>
        <v>No</v>
      </c>
      <c r="J8687" s="16">
        <f ca="1">VLOOKUP(Table3[[#This Row],[PRODUCT ID]],Table1[[PRODUCT]:[SELLING PRICE]],4,FALSE)</f>
        <v>242</v>
      </c>
      <c r="K8687" s="16">
        <f ca="1">VLOOKUP(Table3[[#This Row],[PRODUCT ID]],Table1[[PRODUCT]:[SELLING PRICE]],5,FALSE)</f>
        <v>68.235740328435014</v>
      </c>
      <c r="L8687" s="16">
        <f ca="1">J8687*Table3[[#This Row],[QUANTITY]]</f>
        <v>2662</v>
      </c>
      <c r="M8687" s="16">
        <f ca="1">K8687*Table3[[#This Row],[QUANTITY]]*(1-Table3[[#This Row],[DISCOUNT %]])</f>
        <v>748.35132564857281</v>
      </c>
      <c r="N8687" s="3">
        <f>DAY(Table3[[#This Row],[DATE]])</f>
        <v>12</v>
      </c>
      <c r="O8687" s="3" t="str">
        <f>TEXT(Table3[[#This Row],[DATE]],"mmm")</f>
        <v>Oct</v>
      </c>
      <c r="P8687" s="3">
        <f>YEAR(Table3[[#This Row],[DATE]])</f>
        <v>2044</v>
      </c>
    </row>
    <row r="8688" spans="1:16" x14ac:dyDescent="0.3">
      <c r="A8688" s="6">
        <v>52883</v>
      </c>
      <c r="B8688" s="7" t="s">
        <v>1347</v>
      </c>
      <c r="C8688" s="9">
        <f t="shared" ca="1" si="270"/>
        <v>3</v>
      </c>
      <c r="D8688" s="9" t="s">
        <v>2116</v>
      </c>
      <c r="E8688" s="9" t="s">
        <v>2116</v>
      </c>
      <c r="F8688" s="10">
        <f t="shared" ca="1" si="271"/>
        <v>9.7804209891088484E-2</v>
      </c>
      <c r="G8688" s="3" t="str">
        <f>VLOOKUP(Table3[[#This Row],[PRODUCT ID]],Table1[[PRODUCT]:[SELLING PRICE]],1,FALSE)</f>
        <v>Product295</v>
      </c>
      <c r="H8688" s="3" t="str">
        <f>VLOOKUP(Table3[[#This Row],[PRODUCT ID]],Table1[[PRODUCT]:[SELLING PRICE]],2,FALSE)</f>
        <v>Category2</v>
      </c>
      <c r="I8688" s="3" t="str">
        <f>VLOOKUP(Table3[[#This Row],[PRODUCT ID]],Table1[[PRODUCT]:[SELLING PRICE]],3,FALSE)</f>
        <v>No</v>
      </c>
      <c r="J8688" s="16">
        <f ca="1">VLOOKUP(Table3[[#This Row],[PRODUCT ID]],Table1[[PRODUCT]:[SELLING PRICE]],4,FALSE)</f>
        <v>36</v>
      </c>
      <c r="K8688" s="16">
        <f ca="1">VLOOKUP(Table3[[#This Row],[PRODUCT ID]],Table1[[PRODUCT]:[SELLING PRICE]],5,FALSE)</f>
        <v>125.64644108565078</v>
      </c>
      <c r="L8688" s="16">
        <f ca="1">J8688*Table3[[#This Row],[QUANTITY]]</f>
        <v>108</v>
      </c>
      <c r="M8688" s="16">
        <f ca="1">K8688*Table3[[#This Row],[QUANTITY]]*(1-Table3[[#This Row],[DISCOUNT %]])</f>
        <v>340.07307056892449</v>
      </c>
      <c r="N8688" s="3">
        <f>DAY(Table3[[#This Row],[DATE]])</f>
        <v>13</v>
      </c>
      <c r="O8688" s="3" t="str">
        <f>TEXT(Table3[[#This Row],[DATE]],"mmm")</f>
        <v>Oct</v>
      </c>
      <c r="P8688" s="3">
        <f>YEAR(Table3[[#This Row],[DATE]])</f>
        <v>2044</v>
      </c>
    </row>
    <row r="8689" spans="1:16" x14ac:dyDescent="0.3">
      <c r="A8689" s="6">
        <v>52884</v>
      </c>
      <c r="B8689" s="7" t="s">
        <v>1348</v>
      </c>
      <c r="C8689" s="9">
        <f t="shared" ca="1" si="270"/>
        <v>8</v>
      </c>
      <c r="D8689" s="9" t="s">
        <v>2116</v>
      </c>
      <c r="E8689" s="9" t="s">
        <v>2116</v>
      </c>
      <c r="F8689" s="10">
        <f t="shared" ca="1" si="271"/>
        <v>3.9085217682220591E-2</v>
      </c>
      <c r="G8689" s="3" t="str">
        <f>VLOOKUP(Table3[[#This Row],[PRODUCT ID]],Table1[[PRODUCT]:[SELLING PRICE]],1,FALSE)</f>
        <v>Product296</v>
      </c>
      <c r="H8689" s="3" t="str">
        <f>VLOOKUP(Table3[[#This Row],[PRODUCT ID]],Table1[[PRODUCT]:[SELLING PRICE]],2,FALSE)</f>
        <v>Category3</v>
      </c>
      <c r="I8689" s="3" t="str">
        <f>VLOOKUP(Table3[[#This Row],[PRODUCT ID]],Table1[[PRODUCT]:[SELLING PRICE]],3,FALSE)</f>
        <v>Ft</v>
      </c>
      <c r="J8689" s="16">
        <f ca="1">VLOOKUP(Table3[[#This Row],[PRODUCT ID]],Table1[[PRODUCT]:[SELLING PRICE]],4,FALSE)</f>
        <v>29</v>
      </c>
      <c r="K8689" s="16">
        <f ca="1">VLOOKUP(Table3[[#This Row],[PRODUCT ID]],Table1[[PRODUCT]:[SELLING PRICE]],5,FALSE)</f>
        <v>307.08370406391714</v>
      </c>
      <c r="L8689" s="16">
        <f ca="1">J8689*Table3[[#This Row],[QUANTITY]]</f>
        <v>232</v>
      </c>
      <c r="M8689" s="16">
        <f ca="1">K8689*Table3[[#This Row],[QUANTITY]]*(1-Table3[[#This Row],[DISCOUNT %]])</f>
        <v>2360.6501651513304</v>
      </c>
      <c r="N8689" s="3">
        <f>DAY(Table3[[#This Row],[DATE]])</f>
        <v>14</v>
      </c>
      <c r="O8689" s="3" t="str">
        <f>TEXT(Table3[[#This Row],[DATE]],"mmm")</f>
        <v>Oct</v>
      </c>
      <c r="P8689" s="3">
        <f>YEAR(Table3[[#This Row],[DATE]])</f>
        <v>2044</v>
      </c>
    </row>
    <row r="8690" spans="1:16" x14ac:dyDescent="0.3">
      <c r="A8690" s="6">
        <v>52885</v>
      </c>
      <c r="B8690" s="7" t="s">
        <v>1349</v>
      </c>
      <c r="C8690" s="9">
        <f t="shared" ca="1" si="270"/>
        <v>2</v>
      </c>
      <c r="D8690" s="9" t="s">
        <v>2115</v>
      </c>
      <c r="E8690" s="9" t="s">
        <v>2116</v>
      </c>
      <c r="F8690" s="10">
        <f t="shared" ca="1" si="271"/>
        <v>4.7565345297541098E-2</v>
      </c>
      <c r="G8690" s="3" t="str">
        <f>VLOOKUP(Table3[[#This Row],[PRODUCT ID]],Table1[[PRODUCT]:[SELLING PRICE]],1,FALSE)</f>
        <v>Product297</v>
      </c>
      <c r="H8690" s="3" t="str">
        <f>VLOOKUP(Table3[[#This Row],[PRODUCT ID]],Table1[[PRODUCT]:[SELLING PRICE]],2,FALSE)</f>
        <v>Category4</v>
      </c>
      <c r="I8690" s="3" t="str">
        <f>VLOOKUP(Table3[[#This Row],[PRODUCT ID]],Table1[[PRODUCT]:[SELLING PRICE]],3,FALSE)</f>
        <v>No</v>
      </c>
      <c r="J8690" s="16">
        <f ca="1">VLOOKUP(Table3[[#This Row],[PRODUCT ID]],Table1[[PRODUCT]:[SELLING PRICE]],4,FALSE)</f>
        <v>77</v>
      </c>
      <c r="K8690" s="16">
        <f ca="1">VLOOKUP(Table3[[#This Row],[PRODUCT ID]],Table1[[PRODUCT]:[SELLING PRICE]],5,FALSE)</f>
        <v>74.673762245883864</v>
      </c>
      <c r="L8690" s="16">
        <f ca="1">J8690*Table3[[#This Row],[QUANTITY]]</f>
        <v>154</v>
      </c>
      <c r="M8690" s="16">
        <f ca="1">K8690*Table3[[#This Row],[QUANTITY]]*(1-Table3[[#This Row],[DISCOUNT %]])</f>
        <v>142.24375791998384</v>
      </c>
      <c r="N8690" s="3">
        <f>DAY(Table3[[#This Row],[DATE]])</f>
        <v>15</v>
      </c>
      <c r="O8690" s="3" t="str">
        <f>TEXT(Table3[[#This Row],[DATE]],"mmm")</f>
        <v>Oct</v>
      </c>
      <c r="P8690" s="3">
        <f>YEAR(Table3[[#This Row],[DATE]])</f>
        <v>2044</v>
      </c>
    </row>
    <row r="8691" spans="1:16" x14ac:dyDescent="0.3">
      <c r="A8691" s="6">
        <v>52886</v>
      </c>
      <c r="B8691" s="7" t="s">
        <v>1350</v>
      </c>
      <c r="C8691" s="9">
        <f t="shared" ca="1" si="270"/>
        <v>6</v>
      </c>
      <c r="D8691" s="9" t="s">
        <v>2116</v>
      </c>
      <c r="E8691" s="9" t="s">
        <v>2116</v>
      </c>
      <c r="F8691" s="10">
        <f t="shared" ca="1" si="271"/>
        <v>8.3303290133899435E-2</v>
      </c>
      <c r="G8691" s="3" t="str">
        <f>VLOOKUP(Table3[[#This Row],[PRODUCT ID]],Table1[[PRODUCT]:[SELLING PRICE]],1,FALSE)</f>
        <v>Product298</v>
      </c>
      <c r="H8691" s="3" t="str">
        <f>VLOOKUP(Table3[[#This Row],[PRODUCT ID]],Table1[[PRODUCT]:[SELLING PRICE]],2,FALSE)</f>
        <v>Category5</v>
      </c>
      <c r="I8691" s="3" t="str">
        <f>VLOOKUP(Table3[[#This Row],[PRODUCT ID]],Table1[[PRODUCT]:[SELLING PRICE]],3,FALSE)</f>
        <v>Kg</v>
      </c>
      <c r="J8691" s="16">
        <f ca="1">VLOOKUP(Table3[[#This Row],[PRODUCT ID]],Table1[[PRODUCT]:[SELLING PRICE]],4,FALSE)</f>
        <v>198</v>
      </c>
      <c r="K8691" s="16">
        <f ca="1">VLOOKUP(Table3[[#This Row],[PRODUCT ID]],Table1[[PRODUCT]:[SELLING PRICE]],5,FALSE)</f>
        <v>67.879310668282471</v>
      </c>
      <c r="L8691" s="16">
        <f ca="1">J8691*Table3[[#This Row],[QUANTITY]]</f>
        <v>1188</v>
      </c>
      <c r="M8691" s="16">
        <f ca="1">K8691*Table3[[#This Row],[QUANTITY]]*(1-Table3[[#This Row],[DISCOUNT %]])</f>
        <v>373.34844454556065</v>
      </c>
      <c r="N8691" s="3">
        <f>DAY(Table3[[#This Row],[DATE]])</f>
        <v>16</v>
      </c>
      <c r="O8691" s="3" t="str">
        <f>TEXT(Table3[[#This Row],[DATE]],"mmm")</f>
        <v>Oct</v>
      </c>
      <c r="P8691" s="3">
        <f>YEAR(Table3[[#This Row],[DATE]])</f>
        <v>2044</v>
      </c>
    </row>
    <row r="8692" spans="1:16" x14ac:dyDescent="0.3">
      <c r="A8692" s="6">
        <v>52887</v>
      </c>
      <c r="B8692" s="7" t="s">
        <v>1351</v>
      </c>
      <c r="C8692" s="9">
        <f t="shared" ca="1" si="270"/>
        <v>7</v>
      </c>
      <c r="D8692" s="9" t="s">
        <v>2117</v>
      </c>
      <c r="E8692" s="9" t="s">
        <v>2118</v>
      </c>
      <c r="F8692" s="10">
        <f t="shared" ca="1" si="271"/>
        <v>9.683783465467527E-2</v>
      </c>
      <c r="G8692" s="3" t="str">
        <f>VLOOKUP(Table3[[#This Row],[PRODUCT ID]],Table1[[PRODUCT]:[SELLING PRICE]],1,FALSE)</f>
        <v>Product299</v>
      </c>
      <c r="H8692" s="3" t="str">
        <f>VLOOKUP(Table3[[#This Row],[PRODUCT ID]],Table1[[PRODUCT]:[SELLING PRICE]],2,FALSE)</f>
        <v>Category1</v>
      </c>
      <c r="I8692" s="3" t="str">
        <f>VLOOKUP(Table3[[#This Row],[PRODUCT ID]],Table1[[PRODUCT]:[SELLING PRICE]],3,FALSE)</f>
        <v>Kg</v>
      </c>
      <c r="J8692" s="16">
        <f ca="1">VLOOKUP(Table3[[#This Row],[PRODUCT ID]],Table1[[PRODUCT]:[SELLING PRICE]],4,FALSE)</f>
        <v>15</v>
      </c>
      <c r="K8692" s="16">
        <f ca="1">VLOOKUP(Table3[[#This Row],[PRODUCT ID]],Table1[[PRODUCT]:[SELLING PRICE]],5,FALSE)</f>
        <v>43.335675005788879</v>
      </c>
      <c r="L8692" s="16">
        <f ca="1">J8692*Table3[[#This Row],[QUANTITY]]</f>
        <v>105</v>
      </c>
      <c r="M8692" s="16">
        <f ca="1">K8692*Table3[[#This Row],[QUANTITY]]*(1-Table3[[#This Row],[DISCOUNT %]])</f>
        <v>273.97399452450691</v>
      </c>
      <c r="N8692" s="3">
        <f>DAY(Table3[[#This Row],[DATE]])</f>
        <v>17</v>
      </c>
      <c r="O8692" s="3" t="str">
        <f>TEXT(Table3[[#This Row],[DATE]],"mmm")</f>
        <v>Oct</v>
      </c>
      <c r="P8692" s="3">
        <f>YEAR(Table3[[#This Row],[DATE]])</f>
        <v>2044</v>
      </c>
    </row>
    <row r="8693" spans="1:16" x14ac:dyDescent="0.3">
      <c r="A8693" s="6">
        <v>52888</v>
      </c>
      <c r="B8693" s="7" t="s">
        <v>1352</v>
      </c>
      <c r="C8693" s="9">
        <f t="shared" ca="1" si="270"/>
        <v>6</v>
      </c>
      <c r="D8693" s="9" t="s">
        <v>2115</v>
      </c>
      <c r="E8693" s="9" t="s">
        <v>2118</v>
      </c>
      <c r="F8693" s="10">
        <f t="shared" ca="1" si="271"/>
        <v>7.874803046811164E-3</v>
      </c>
      <c r="G8693" s="3" t="str">
        <f>VLOOKUP(Table3[[#This Row],[PRODUCT ID]],Table1[[PRODUCT]:[SELLING PRICE]],1,FALSE)</f>
        <v>Product300</v>
      </c>
      <c r="H8693" s="3" t="str">
        <f>VLOOKUP(Table3[[#This Row],[PRODUCT ID]],Table1[[PRODUCT]:[SELLING PRICE]],2,FALSE)</f>
        <v>Category2</v>
      </c>
      <c r="I8693" s="3" t="str">
        <f>VLOOKUP(Table3[[#This Row],[PRODUCT ID]],Table1[[PRODUCT]:[SELLING PRICE]],3,FALSE)</f>
        <v>Lt</v>
      </c>
      <c r="J8693" s="16">
        <f ca="1">VLOOKUP(Table3[[#This Row],[PRODUCT ID]],Table1[[PRODUCT]:[SELLING PRICE]],4,FALSE)</f>
        <v>28</v>
      </c>
      <c r="K8693" s="16">
        <f ca="1">VLOOKUP(Table3[[#This Row],[PRODUCT ID]],Table1[[PRODUCT]:[SELLING PRICE]],5,FALSE)</f>
        <v>106.79262470069787</v>
      </c>
      <c r="L8693" s="16">
        <f ca="1">J8693*Table3[[#This Row],[QUANTITY]]</f>
        <v>168</v>
      </c>
      <c r="M8693" s="16">
        <f ca="1">K8693*Table3[[#This Row],[QUANTITY]]*(1-Table3[[#This Row],[DISCOUNT %]])</f>
        <v>635.7099228859671</v>
      </c>
      <c r="N8693" s="3">
        <f>DAY(Table3[[#This Row],[DATE]])</f>
        <v>18</v>
      </c>
      <c r="O8693" s="3" t="str">
        <f>TEXT(Table3[[#This Row],[DATE]],"mmm")</f>
        <v>Oct</v>
      </c>
      <c r="P8693" s="3">
        <f>YEAR(Table3[[#This Row],[DATE]])</f>
        <v>2044</v>
      </c>
    </row>
    <row r="8694" spans="1:16" x14ac:dyDescent="0.3">
      <c r="A8694" s="6">
        <v>52889</v>
      </c>
      <c r="B8694" s="7" t="s">
        <v>1353</v>
      </c>
      <c r="C8694" s="9">
        <f t="shared" ca="1" si="270"/>
        <v>3</v>
      </c>
      <c r="D8694" s="9" t="s">
        <v>2115</v>
      </c>
      <c r="E8694" s="9" t="s">
        <v>2116</v>
      </c>
      <c r="F8694" s="10">
        <f t="shared" ca="1" si="271"/>
        <v>3.4027236938093633E-2</v>
      </c>
      <c r="G8694" s="3" t="str">
        <f>VLOOKUP(Table3[[#This Row],[PRODUCT ID]],Table1[[PRODUCT]:[SELLING PRICE]],1,FALSE)</f>
        <v>Product301</v>
      </c>
      <c r="H8694" s="3" t="str">
        <f>VLOOKUP(Table3[[#This Row],[PRODUCT ID]],Table1[[PRODUCT]:[SELLING PRICE]],2,FALSE)</f>
        <v>Category3</v>
      </c>
      <c r="I8694" s="3" t="str">
        <f>VLOOKUP(Table3[[#This Row],[PRODUCT ID]],Table1[[PRODUCT]:[SELLING PRICE]],3,FALSE)</f>
        <v>Kg</v>
      </c>
      <c r="J8694" s="16">
        <f ca="1">VLOOKUP(Table3[[#This Row],[PRODUCT ID]],Table1[[PRODUCT]:[SELLING PRICE]],4,FALSE)</f>
        <v>247</v>
      </c>
      <c r="K8694" s="16">
        <f ca="1">VLOOKUP(Table3[[#This Row],[PRODUCT ID]],Table1[[PRODUCT]:[SELLING PRICE]],5,FALSE)</f>
        <v>87.750979976690644</v>
      </c>
      <c r="L8694" s="16">
        <f ca="1">J8694*Table3[[#This Row],[QUANTITY]]</f>
        <v>741</v>
      </c>
      <c r="M8694" s="16">
        <f ca="1">K8694*Table3[[#This Row],[QUANTITY]]*(1-Table3[[#This Row],[DISCOUNT %]])</f>
        <v>254.29516976842166</v>
      </c>
      <c r="N8694" s="3">
        <f>DAY(Table3[[#This Row],[DATE]])</f>
        <v>19</v>
      </c>
      <c r="O8694" s="3" t="str">
        <f>TEXT(Table3[[#This Row],[DATE]],"mmm")</f>
        <v>Oct</v>
      </c>
      <c r="P8694" s="3">
        <f>YEAR(Table3[[#This Row],[DATE]])</f>
        <v>2044</v>
      </c>
    </row>
    <row r="8695" spans="1:16" x14ac:dyDescent="0.3">
      <c r="A8695" s="6">
        <v>52890</v>
      </c>
      <c r="B8695" s="7" t="s">
        <v>1354</v>
      </c>
      <c r="C8695" s="9">
        <f t="shared" ca="1" si="270"/>
        <v>10</v>
      </c>
      <c r="D8695" s="9" t="s">
        <v>2115</v>
      </c>
      <c r="E8695" s="9" t="s">
        <v>2116</v>
      </c>
      <c r="F8695" s="10">
        <f t="shared" ca="1" si="271"/>
        <v>9.9812969515152006E-2</v>
      </c>
      <c r="G8695" s="3" t="str">
        <f>VLOOKUP(Table3[[#This Row],[PRODUCT ID]],Table1[[PRODUCT]:[SELLING PRICE]],1,FALSE)</f>
        <v>Product302</v>
      </c>
      <c r="H8695" s="3" t="str">
        <f>VLOOKUP(Table3[[#This Row],[PRODUCT ID]],Table1[[PRODUCT]:[SELLING PRICE]],2,FALSE)</f>
        <v>Category4</v>
      </c>
      <c r="I8695" s="3" t="str">
        <f>VLOOKUP(Table3[[#This Row],[PRODUCT ID]],Table1[[PRODUCT]:[SELLING PRICE]],3,FALSE)</f>
        <v>Lt</v>
      </c>
      <c r="J8695" s="16">
        <f ca="1">VLOOKUP(Table3[[#This Row],[PRODUCT ID]],Table1[[PRODUCT]:[SELLING PRICE]],4,FALSE)</f>
        <v>24</v>
      </c>
      <c r="K8695" s="16">
        <f ca="1">VLOOKUP(Table3[[#This Row],[PRODUCT ID]],Table1[[PRODUCT]:[SELLING PRICE]],5,FALSE)</f>
        <v>49.389533626981333</v>
      </c>
      <c r="L8695" s="16">
        <f ca="1">J8695*Table3[[#This Row],[QUANTITY]]</f>
        <v>240</v>
      </c>
      <c r="M8695" s="16">
        <f ca="1">K8695*Table3[[#This Row],[QUANTITY]]*(1-Table3[[#This Row],[DISCOUNT %]])</f>
        <v>444.59817612703876</v>
      </c>
      <c r="N8695" s="3">
        <f>DAY(Table3[[#This Row],[DATE]])</f>
        <v>20</v>
      </c>
      <c r="O8695" s="3" t="str">
        <f>TEXT(Table3[[#This Row],[DATE]],"mmm")</f>
        <v>Oct</v>
      </c>
      <c r="P8695" s="3">
        <f>YEAR(Table3[[#This Row],[DATE]])</f>
        <v>2044</v>
      </c>
    </row>
    <row r="8696" spans="1:16" x14ac:dyDescent="0.3">
      <c r="A8696" s="6">
        <v>52891</v>
      </c>
      <c r="B8696" s="7" t="s">
        <v>1355</v>
      </c>
      <c r="C8696" s="9">
        <f t="shared" ca="1" si="270"/>
        <v>4</v>
      </c>
      <c r="D8696" s="9" t="s">
        <v>2116</v>
      </c>
      <c r="E8696" s="9" t="s">
        <v>2116</v>
      </c>
      <c r="F8696" s="10">
        <f t="shared" ca="1" si="271"/>
        <v>3.0196608656999847E-2</v>
      </c>
      <c r="G8696" s="3" t="str">
        <f>VLOOKUP(Table3[[#This Row],[PRODUCT ID]],Table1[[PRODUCT]:[SELLING PRICE]],1,FALSE)</f>
        <v>Product303</v>
      </c>
      <c r="H8696" s="3" t="str">
        <f>VLOOKUP(Table3[[#This Row],[PRODUCT ID]],Table1[[PRODUCT]:[SELLING PRICE]],2,FALSE)</f>
        <v>Category5</v>
      </c>
      <c r="I8696" s="3" t="str">
        <f>VLOOKUP(Table3[[#This Row],[PRODUCT ID]],Table1[[PRODUCT]:[SELLING PRICE]],3,FALSE)</f>
        <v>Ft</v>
      </c>
      <c r="J8696" s="16">
        <f ca="1">VLOOKUP(Table3[[#This Row],[PRODUCT ID]],Table1[[PRODUCT]:[SELLING PRICE]],4,FALSE)</f>
        <v>15</v>
      </c>
      <c r="K8696" s="16">
        <f ca="1">VLOOKUP(Table3[[#This Row],[PRODUCT ID]],Table1[[PRODUCT]:[SELLING PRICE]],5,FALSE)</f>
        <v>248.86566443478185</v>
      </c>
      <c r="L8696" s="16">
        <f ca="1">J8696*Table3[[#This Row],[QUANTITY]]</f>
        <v>60</v>
      </c>
      <c r="M8696" s="16">
        <f ca="1">K8696*Table3[[#This Row],[QUANTITY]]*(1-Table3[[#This Row],[DISCOUNT %]])</f>
        <v>965.403061430722</v>
      </c>
      <c r="N8696" s="3">
        <f>DAY(Table3[[#This Row],[DATE]])</f>
        <v>21</v>
      </c>
      <c r="O8696" s="3" t="str">
        <f>TEXT(Table3[[#This Row],[DATE]],"mmm")</f>
        <v>Oct</v>
      </c>
      <c r="P8696" s="3">
        <f>YEAR(Table3[[#This Row],[DATE]])</f>
        <v>2044</v>
      </c>
    </row>
    <row r="8697" spans="1:16" x14ac:dyDescent="0.3">
      <c r="A8697" s="6">
        <v>52892</v>
      </c>
      <c r="B8697" s="7" t="s">
        <v>1356</v>
      </c>
      <c r="C8697" s="9">
        <f t="shared" ca="1" si="270"/>
        <v>11</v>
      </c>
      <c r="D8697" s="9" t="s">
        <v>2116</v>
      </c>
      <c r="E8697" s="9" t="s">
        <v>2116</v>
      </c>
      <c r="F8697" s="10">
        <f t="shared" ca="1" si="271"/>
        <v>8.2957632621418254E-2</v>
      </c>
      <c r="G8697" s="3" t="str">
        <f>VLOOKUP(Table3[[#This Row],[PRODUCT ID]],Table1[[PRODUCT]:[SELLING PRICE]],1,FALSE)</f>
        <v>Product304</v>
      </c>
      <c r="H8697" s="3" t="str">
        <f>VLOOKUP(Table3[[#This Row],[PRODUCT ID]],Table1[[PRODUCT]:[SELLING PRICE]],2,FALSE)</f>
        <v>Category1</v>
      </c>
      <c r="I8697" s="3" t="str">
        <f>VLOOKUP(Table3[[#This Row],[PRODUCT ID]],Table1[[PRODUCT]:[SELLING PRICE]],3,FALSE)</f>
        <v>Kg</v>
      </c>
      <c r="J8697" s="16">
        <f ca="1">VLOOKUP(Table3[[#This Row],[PRODUCT ID]],Table1[[PRODUCT]:[SELLING PRICE]],4,FALSE)</f>
        <v>240</v>
      </c>
      <c r="K8697" s="16">
        <f ca="1">VLOOKUP(Table3[[#This Row],[PRODUCT ID]],Table1[[PRODUCT]:[SELLING PRICE]],5,FALSE)</f>
        <v>58.432663802580812</v>
      </c>
      <c r="L8697" s="16">
        <f ca="1">J8697*Table3[[#This Row],[QUANTITY]]</f>
        <v>2640</v>
      </c>
      <c r="M8697" s="16">
        <f ca="1">K8697*Table3[[#This Row],[QUANTITY]]*(1-Table3[[#This Row],[DISCOUNT %]])</f>
        <v>589.43751180331014</v>
      </c>
      <c r="N8697" s="3">
        <f>DAY(Table3[[#This Row],[DATE]])</f>
        <v>22</v>
      </c>
      <c r="O8697" s="3" t="str">
        <f>TEXT(Table3[[#This Row],[DATE]],"mmm")</f>
        <v>Oct</v>
      </c>
      <c r="P8697" s="3">
        <f>YEAR(Table3[[#This Row],[DATE]])</f>
        <v>2044</v>
      </c>
    </row>
    <row r="8698" spans="1:16" x14ac:dyDescent="0.3">
      <c r="A8698" s="6">
        <v>52893</v>
      </c>
      <c r="B8698" s="7" t="s">
        <v>1357</v>
      </c>
      <c r="C8698" s="9">
        <f t="shared" ca="1" si="270"/>
        <v>9</v>
      </c>
      <c r="D8698" s="9" t="s">
        <v>2116</v>
      </c>
      <c r="E8698" s="9" t="s">
        <v>2118</v>
      </c>
      <c r="F8698" s="10">
        <f t="shared" ca="1" si="271"/>
        <v>9.2097982845951942E-2</v>
      </c>
      <c r="G8698" s="3" t="str">
        <f>VLOOKUP(Table3[[#This Row],[PRODUCT ID]],Table1[[PRODUCT]:[SELLING PRICE]],1,FALSE)</f>
        <v>Product305</v>
      </c>
      <c r="H8698" s="3" t="str">
        <f>VLOOKUP(Table3[[#This Row],[PRODUCT ID]],Table1[[PRODUCT]:[SELLING PRICE]],2,FALSE)</f>
        <v>Category2</v>
      </c>
      <c r="I8698" s="3" t="str">
        <f>VLOOKUP(Table3[[#This Row],[PRODUCT ID]],Table1[[PRODUCT]:[SELLING PRICE]],3,FALSE)</f>
        <v>No</v>
      </c>
      <c r="J8698" s="16">
        <f ca="1">VLOOKUP(Table3[[#This Row],[PRODUCT ID]],Table1[[PRODUCT]:[SELLING PRICE]],4,FALSE)</f>
        <v>162</v>
      </c>
      <c r="K8698" s="16">
        <f ca="1">VLOOKUP(Table3[[#This Row],[PRODUCT ID]],Table1[[PRODUCT]:[SELLING PRICE]],5,FALSE)</f>
        <v>50.299507482008949</v>
      </c>
      <c r="L8698" s="16">
        <f ca="1">J8698*Table3[[#This Row],[QUANTITY]]</f>
        <v>1458</v>
      </c>
      <c r="M8698" s="16">
        <f ca="1">K8698*Table3[[#This Row],[QUANTITY]]*(1-Table3[[#This Row],[DISCOUNT %]])</f>
        <v>411.00321874293951</v>
      </c>
      <c r="N8698" s="3">
        <f>DAY(Table3[[#This Row],[DATE]])</f>
        <v>23</v>
      </c>
      <c r="O8698" s="3" t="str">
        <f>TEXT(Table3[[#This Row],[DATE]],"mmm")</f>
        <v>Oct</v>
      </c>
      <c r="P8698" s="3">
        <f>YEAR(Table3[[#This Row],[DATE]])</f>
        <v>2044</v>
      </c>
    </row>
    <row r="8699" spans="1:16" x14ac:dyDescent="0.3">
      <c r="A8699" s="6">
        <v>52894</v>
      </c>
      <c r="B8699" s="7" t="s">
        <v>1358</v>
      </c>
      <c r="C8699" s="9">
        <f t="shared" ca="1" si="270"/>
        <v>5</v>
      </c>
      <c r="D8699" s="9" t="s">
        <v>2115</v>
      </c>
      <c r="E8699" s="9" t="s">
        <v>2116</v>
      </c>
      <c r="F8699" s="10">
        <f t="shared" ca="1" si="271"/>
        <v>5.8319518070321187E-2</v>
      </c>
      <c r="G8699" s="3" t="str">
        <f>VLOOKUP(Table3[[#This Row],[PRODUCT ID]],Table1[[PRODUCT]:[SELLING PRICE]],1,FALSE)</f>
        <v>Product306</v>
      </c>
      <c r="H8699" s="3" t="str">
        <f>VLOOKUP(Table3[[#This Row],[PRODUCT ID]],Table1[[PRODUCT]:[SELLING PRICE]],2,FALSE)</f>
        <v>Category3</v>
      </c>
      <c r="I8699" s="3" t="str">
        <f>VLOOKUP(Table3[[#This Row],[PRODUCT ID]],Table1[[PRODUCT]:[SELLING PRICE]],3,FALSE)</f>
        <v>No</v>
      </c>
      <c r="J8699" s="16">
        <f ca="1">VLOOKUP(Table3[[#This Row],[PRODUCT ID]],Table1[[PRODUCT]:[SELLING PRICE]],4,FALSE)</f>
        <v>206</v>
      </c>
      <c r="K8699" s="16">
        <f ca="1">VLOOKUP(Table3[[#This Row],[PRODUCT ID]],Table1[[PRODUCT]:[SELLING PRICE]],5,FALSE)</f>
        <v>199.02314319636599</v>
      </c>
      <c r="L8699" s="16">
        <f ca="1">J8699*Table3[[#This Row],[QUANTITY]]</f>
        <v>1030</v>
      </c>
      <c r="M8699" s="16">
        <f ca="1">K8699*Table3[[#This Row],[QUANTITY]]*(1-Table3[[#This Row],[DISCOUNT %]])</f>
        <v>937.08104700156696</v>
      </c>
      <c r="N8699" s="3">
        <f>DAY(Table3[[#This Row],[DATE]])</f>
        <v>24</v>
      </c>
      <c r="O8699" s="3" t="str">
        <f>TEXT(Table3[[#This Row],[DATE]],"mmm")</f>
        <v>Oct</v>
      </c>
      <c r="P8699" s="3">
        <f>YEAR(Table3[[#This Row],[DATE]])</f>
        <v>2044</v>
      </c>
    </row>
    <row r="8700" spans="1:16" x14ac:dyDescent="0.3">
      <c r="A8700" s="6">
        <v>52895</v>
      </c>
      <c r="B8700" s="7" t="s">
        <v>1359</v>
      </c>
      <c r="C8700" s="9">
        <f t="shared" ca="1" si="270"/>
        <v>3</v>
      </c>
      <c r="D8700" s="9" t="s">
        <v>2117</v>
      </c>
      <c r="E8700" s="9" t="s">
        <v>2116</v>
      </c>
      <c r="F8700" s="10">
        <f t="shared" ca="1" si="271"/>
        <v>3.6627105466414754E-2</v>
      </c>
      <c r="G8700" s="3" t="str">
        <f>VLOOKUP(Table3[[#This Row],[PRODUCT ID]],Table1[[PRODUCT]:[SELLING PRICE]],1,FALSE)</f>
        <v>Product307</v>
      </c>
      <c r="H8700" s="3" t="str">
        <f>VLOOKUP(Table3[[#This Row],[PRODUCT ID]],Table1[[PRODUCT]:[SELLING PRICE]],2,FALSE)</f>
        <v>Category4</v>
      </c>
      <c r="I8700" s="3" t="str">
        <f>VLOOKUP(Table3[[#This Row],[PRODUCT ID]],Table1[[PRODUCT]:[SELLING PRICE]],3,FALSE)</f>
        <v>Ft</v>
      </c>
      <c r="J8700" s="16">
        <f ca="1">VLOOKUP(Table3[[#This Row],[PRODUCT ID]],Table1[[PRODUCT]:[SELLING PRICE]],4,FALSE)</f>
        <v>29</v>
      </c>
      <c r="K8700" s="16">
        <f ca="1">VLOOKUP(Table3[[#This Row],[PRODUCT ID]],Table1[[PRODUCT]:[SELLING PRICE]],5,FALSE)</f>
        <v>185.71672229854039</v>
      </c>
      <c r="L8700" s="16">
        <f ca="1">J8700*Table3[[#This Row],[QUANTITY]]</f>
        <v>87</v>
      </c>
      <c r="M8700" s="16">
        <f ca="1">K8700*Table3[[#This Row],[QUANTITY]]*(1-Table3[[#This Row],[DISCOUNT %]])</f>
        <v>536.74336897210469</v>
      </c>
      <c r="N8700" s="3">
        <f>DAY(Table3[[#This Row],[DATE]])</f>
        <v>25</v>
      </c>
      <c r="O8700" s="3" t="str">
        <f>TEXT(Table3[[#This Row],[DATE]],"mmm")</f>
        <v>Oct</v>
      </c>
      <c r="P8700" s="3">
        <f>YEAR(Table3[[#This Row],[DATE]])</f>
        <v>2044</v>
      </c>
    </row>
    <row r="8701" spans="1:16" x14ac:dyDescent="0.3">
      <c r="A8701" s="6">
        <v>52896</v>
      </c>
      <c r="B8701" s="7" t="s">
        <v>1360</v>
      </c>
      <c r="C8701" s="9">
        <f t="shared" ca="1" si="270"/>
        <v>6</v>
      </c>
      <c r="D8701" s="9" t="s">
        <v>2117</v>
      </c>
      <c r="E8701" s="9" t="s">
        <v>2116</v>
      </c>
      <c r="F8701" s="10">
        <f t="shared" ca="1" si="271"/>
        <v>6.0191548094977045E-2</v>
      </c>
      <c r="G8701" s="3" t="str">
        <f>VLOOKUP(Table3[[#This Row],[PRODUCT ID]],Table1[[PRODUCT]:[SELLING PRICE]],1,FALSE)</f>
        <v>Product308</v>
      </c>
      <c r="H8701" s="3" t="str">
        <f>VLOOKUP(Table3[[#This Row],[PRODUCT ID]],Table1[[PRODUCT]:[SELLING PRICE]],2,FALSE)</f>
        <v>Category5</v>
      </c>
      <c r="I8701" s="3" t="str">
        <f>VLOOKUP(Table3[[#This Row],[PRODUCT ID]],Table1[[PRODUCT]:[SELLING PRICE]],3,FALSE)</f>
        <v>No</v>
      </c>
      <c r="J8701" s="16">
        <f ca="1">VLOOKUP(Table3[[#This Row],[PRODUCT ID]],Table1[[PRODUCT]:[SELLING PRICE]],4,FALSE)</f>
        <v>15</v>
      </c>
      <c r="K8701" s="16">
        <f ca="1">VLOOKUP(Table3[[#This Row],[PRODUCT ID]],Table1[[PRODUCT]:[SELLING PRICE]],5,FALSE)</f>
        <v>96.872214221055856</v>
      </c>
      <c r="L8701" s="16">
        <f ca="1">J8701*Table3[[#This Row],[QUANTITY]]</f>
        <v>90</v>
      </c>
      <c r="M8701" s="16">
        <f ca="1">K8701*Table3[[#This Row],[QUANTITY]]*(1-Table3[[#This Row],[DISCOUNT %]])</f>
        <v>546.24795407821352</v>
      </c>
      <c r="N8701" s="3">
        <f>DAY(Table3[[#This Row],[DATE]])</f>
        <v>26</v>
      </c>
      <c r="O8701" s="3" t="str">
        <f>TEXT(Table3[[#This Row],[DATE]],"mmm")</f>
        <v>Oct</v>
      </c>
      <c r="P8701" s="3">
        <f>YEAR(Table3[[#This Row],[DATE]])</f>
        <v>2044</v>
      </c>
    </row>
    <row r="8702" spans="1:16" x14ac:dyDescent="0.3">
      <c r="A8702" s="6">
        <v>52897</v>
      </c>
      <c r="B8702" s="7" t="s">
        <v>1361</v>
      </c>
      <c r="C8702" s="9">
        <f t="shared" ca="1" si="270"/>
        <v>11</v>
      </c>
      <c r="D8702" s="9" t="s">
        <v>2116</v>
      </c>
      <c r="E8702" s="9" t="s">
        <v>2116</v>
      </c>
      <c r="F8702" s="10">
        <f t="shared" ca="1" si="271"/>
        <v>6.4925645565774265E-2</v>
      </c>
      <c r="G8702" s="3" t="str">
        <f>VLOOKUP(Table3[[#This Row],[PRODUCT ID]],Table1[[PRODUCT]:[SELLING PRICE]],1,FALSE)</f>
        <v>Product309</v>
      </c>
      <c r="H8702" s="3" t="str">
        <f>VLOOKUP(Table3[[#This Row],[PRODUCT ID]],Table1[[PRODUCT]:[SELLING PRICE]],2,FALSE)</f>
        <v>Category1</v>
      </c>
      <c r="I8702" s="3" t="str">
        <f>VLOOKUP(Table3[[#This Row],[PRODUCT ID]],Table1[[PRODUCT]:[SELLING PRICE]],3,FALSE)</f>
        <v>Kg</v>
      </c>
      <c r="J8702" s="16">
        <f ca="1">VLOOKUP(Table3[[#This Row],[PRODUCT ID]],Table1[[PRODUCT]:[SELLING PRICE]],4,FALSE)</f>
        <v>199</v>
      </c>
      <c r="K8702" s="16">
        <f ca="1">VLOOKUP(Table3[[#This Row],[PRODUCT ID]],Table1[[PRODUCT]:[SELLING PRICE]],5,FALSE)</f>
        <v>235.71906334814992</v>
      </c>
      <c r="L8702" s="16">
        <f ca="1">J8702*Table3[[#This Row],[QUANTITY]]</f>
        <v>2189</v>
      </c>
      <c r="M8702" s="16">
        <f ca="1">K8702*Table3[[#This Row],[QUANTITY]]*(1-Table3[[#This Row],[DISCOUNT %]])</f>
        <v>2424.5633608692278</v>
      </c>
      <c r="N8702" s="3">
        <f>DAY(Table3[[#This Row],[DATE]])</f>
        <v>27</v>
      </c>
      <c r="O8702" s="3" t="str">
        <f>TEXT(Table3[[#This Row],[DATE]],"mmm")</f>
        <v>Oct</v>
      </c>
      <c r="P8702" s="3">
        <f>YEAR(Table3[[#This Row],[DATE]])</f>
        <v>2044</v>
      </c>
    </row>
    <row r="8703" spans="1:16" x14ac:dyDescent="0.3">
      <c r="A8703" s="6">
        <v>52898</v>
      </c>
      <c r="B8703" s="7" t="s">
        <v>1362</v>
      </c>
      <c r="C8703" s="9">
        <f t="shared" ca="1" si="270"/>
        <v>10</v>
      </c>
      <c r="D8703" s="9" t="s">
        <v>2116</v>
      </c>
      <c r="E8703" s="9" t="s">
        <v>2116</v>
      </c>
      <c r="F8703" s="10">
        <f t="shared" ca="1" si="271"/>
        <v>7.8382864591083797E-3</v>
      </c>
      <c r="G8703" s="3" t="str">
        <f>VLOOKUP(Table3[[#This Row],[PRODUCT ID]],Table1[[PRODUCT]:[SELLING PRICE]],1,FALSE)</f>
        <v>Product310</v>
      </c>
      <c r="H8703" s="3" t="str">
        <f>VLOOKUP(Table3[[#This Row],[PRODUCT ID]],Table1[[PRODUCT]:[SELLING PRICE]],2,FALSE)</f>
        <v>Category2</v>
      </c>
      <c r="I8703" s="3" t="str">
        <f>VLOOKUP(Table3[[#This Row],[PRODUCT ID]],Table1[[PRODUCT]:[SELLING PRICE]],3,FALSE)</f>
        <v>Kg</v>
      </c>
      <c r="J8703" s="16">
        <f ca="1">VLOOKUP(Table3[[#This Row],[PRODUCT ID]],Table1[[PRODUCT]:[SELLING PRICE]],4,FALSE)</f>
        <v>73</v>
      </c>
      <c r="K8703" s="16">
        <f ca="1">VLOOKUP(Table3[[#This Row],[PRODUCT ID]],Table1[[PRODUCT]:[SELLING PRICE]],5,FALSE)</f>
        <v>137.38378005784344</v>
      </c>
      <c r="L8703" s="16">
        <f ca="1">J8703*Table3[[#This Row],[QUANTITY]]</f>
        <v>730</v>
      </c>
      <c r="M8703" s="16">
        <f ca="1">K8703*Table3[[#This Row],[QUANTITY]]*(1-Table3[[#This Row],[DISCOUNT %]])</f>
        <v>1363.0692663491493</v>
      </c>
      <c r="N8703" s="3">
        <f>DAY(Table3[[#This Row],[DATE]])</f>
        <v>28</v>
      </c>
      <c r="O8703" s="3" t="str">
        <f>TEXT(Table3[[#This Row],[DATE]],"mmm")</f>
        <v>Oct</v>
      </c>
      <c r="P8703" s="3">
        <f>YEAR(Table3[[#This Row],[DATE]])</f>
        <v>2044</v>
      </c>
    </row>
    <row r="8704" spans="1:16" x14ac:dyDescent="0.3">
      <c r="A8704" s="6">
        <v>52899</v>
      </c>
      <c r="B8704" s="7" t="s">
        <v>1363</v>
      </c>
      <c r="C8704" s="9">
        <f t="shared" ca="1" si="270"/>
        <v>12</v>
      </c>
      <c r="D8704" s="9" t="s">
        <v>2116</v>
      </c>
      <c r="E8704" s="9" t="s">
        <v>2118</v>
      </c>
      <c r="F8704" s="10">
        <f t="shared" ca="1" si="271"/>
        <v>6.8526154335217318E-2</v>
      </c>
      <c r="G8704" s="3" t="str">
        <f>VLOOKUP(Table3[[#This Row],[PRODUCT ID]],Table1[[PRODUCT]:[SELLING PRICE]],1,FALSE)</f>
        <v>Product311</v>
      </c>
      <c r="H8704" s="3" t="str">
        <f>VLOOKUP(Table3[[#This Row],[PRODUCT ID]],Table1[[PRODUCT]:[SELLING PRICE]],2,FALSE)</f>
        <v>Category3</v>
      </c>
      <c r="I8704" s="3" t="str">
        <f>VLOOKUP(Table3[[#This Row],[PRODUCT ID]],Table1[[PRODUCT]:[SELLING PRICE]],3,FALSE)</f>
        <v>Lt</v>
      </c>
      <c r="J8704" s="16">
        <f ca="1">VLOOKUP(Table3[[#This Row],[PRODUCT ID]],Table1[[PRODUCT]:[SELLING PRICE]],4,FALSE)</f>
        <v>21</v>
      </c>
      <c r="K8704" s="16">
        <f ca="1">VLOOKUP(Table3[[#This Row],[PRODUCT ID]],Table1[[PRODUCT]:[SELLING PRICE]],5,FALSE)</f>
        <v>52.675250259203565</v>
      </c>
      <c r="L8704" s="16">
        <f ca="1">J8704*Table3[[#This Row],[QUANTITY]]</f>
        <v>252</v>
      </c>
      <c r="M8704" s="16">
        <f ca="1">K8704*Table3[[#This Row],[QUANTITY]]*(1-Table3[[#This Row],[DISCOUNT %]])</f>
        <v>588.78741516354228</v>
      </c>
      <c r="N8704" s="3">
        <f>DAY(Table3[[#This Row],[DATE]])</f>
        <v>29</v>
      </c>
      <c r="O8704" s="3" t="str">
        <f>TEXT(Table3[[#This Row],[DATE]],"mmm")</f>
        <v>Oct</v>
      </c>
      <c r="P8704" s="3">
        <f>YEAR(Table3[[#This Row],[DATE]])</f>
        <v>2044</v>
      </c>
    </row>
    <row r="8705" spans="1:16" x14ac:dyDescent="0.3">
      <c r="A8705" s="6">
        <v>52900</v>
      </c>
      <c r="B8705" s="7" t="s">
        <v>1364</v>
      </c>
      <c r="C8705" s="9">
        <f t="shared" ca="1" si="270"/>
        <v>9</v>
      </c>
      <c r="D8705" s="9" t="s">
        <v>2116</v>
      </c>
      <c r="E8705" s="9" t="s">
        <v>2118</v>
      </c>
      <c r="F8705" s="10">
        <f t="shared" ca="1" si="271"/>
        <v>3.5375019428930586E-2</v>
      </c>
      <c r="G8705" s="3" t="str">
        <f>VLOOKUP(Table3[[#This Row],[PRODUCT ID]],Table1[[PRODUCT]:[SELLING PRICE]],1,FALSE)</f>
        <v>Product312</v>
      </c>
      <c r="H8705" s="3" t="str">
        <f>VLOOKUP(Table3[[#This Row],[PRODUCT ID]],Table1[[PRODUCT]:[SELLING PRICE]],2,FALSE)</f>
        <v>Category4</v>
      </c>
      <c r="I8705" s="3" t="str">
        <f>VLOOKUP(Table3[[#This Row],[PRODUCT ID]],Table1[[PRODUCT]:[SELLING PRICE]],3,FALSE)</f>
        <v>Kg</v>
      </c>
      <c r="J8705" s="16">
        <f ca="1">VLOOKUP(Table3[[#This Row],[PRODUCT ID]],Table1[[PRODUCT]:[SELLING PRICE]],4,FALSE)</f>
        <v>114</v>
      </c>
      <c r="K8705" s="16">
        <f ca="1">VLOOKUP(Table3[[#This Row],[PRODUCT ID]],Table1[[PRODUCT]:[SELLING PRICE]],5,FALSE)</f>
        <v>67.957248157769186</v>
      </c>
      <c r="L8705" s="16">
        <f ca="1">J8705*Table3[[#This Row],[QUANTITY]]</f>
        <v>1026</v>
      </c>
      <c r="M8705" s="16">
        <f ca="1">K8705*Table3[[#This Row],[QUANTITY]]*(1-Table3[[#This Row],[DISCOUNT %]])</f>
        <v>589.97933265466293</v>
      </c>
      <c r="N8705" s="3">
        <f>DAY(Table3[[#This Row],[DATE]])</f>
        <v>30</v>
      </c>
      <c r="O8705" s="3" t="str">
        <f>TEXT(Table3[[#This Row],[DATE]],"mmm")</f>
        <v>Oct</v>
      </c>
      <c r="P8705" s="3">
        <f>YEAR(Table3[[#This Row],[DATE]])</f>
        <v>2044</v>
      </c>
    </row>
    <row r="8706" spans="1:16" x14ac:dyDescent="0.3">
      <c r="A8706" s="6">
        <v>52901</v>
      </c>
      <c r="B8706" s="7" t="s">
        <v>1365</v>
      </c>
      <c r="C8706" s="9">
        <f t="shared" ca="1" si="270"/>
        <v>5</v>
      </c>
      <c r="D8706" s="9" t="s">
        <v>2115</v>
      </c>
      <c r="E8706" s="9" t="s">
        <v>2116</v>
      </c>
      <c r="F8706" s="10">
        <f t="shared" ca="1" si="271"/>
        <v>5.6482001306335496E-2</v>
      </c>
      <c r="G8706" s="3" t="str">
        <f>VLOOKUP(Table3[[#This Row],[PRODUCT ID]],Table1[[PRODUCT]:[SELLING PRICE]],1,FALSE)</f>
        <v>Product313</v>
      </c>
      <c r="H8706" s="3" t="str">
        <f>VLOOKUP(Table3[[#This Row],[PRODUCT ID]],Table1[[PRODUCT]:[SELLING PRICE]],2,FALSE)</f>
        <v>Category1</v>
      </c>
      <c r="I8706" s="3" t="str">
        <f>VLOOKUP(Table3[[#This Row],[PRODUCT ID]],Table1[[PRODUCT]:[SELLING PRICE]],3,FALSE)</f>
        <v>Lt</v>
      </c>
      <c r="J8706" s="16">
        <f ca="1">VLOOKUP(Table3[[#This Row],[PRODUCT ID]],Table1[[PRODUCT]:[SELLING PRICE]],4,FALSE)</f>
        <v>110</v>
      </c>
      <c r="K8706" s="16">
        <f ca="1">VLOOKUP(Table3[[#This Row],[PRODUCT ID]],Table1[[PRODUCT]:[SELLING PRICE]],5,FALSE)</f>
        <v>282.07144948750198</v>
      </c>
      <c r="L8706" s="16">
        <f ca="1">J8706*Table3[[#This Row],[QUANTITY]]</f>
        <v>550</v>
      </c>
      <c r="M8706" s="16">
        <f ca="1">K8706*Table3[[#This Row],[QUANTITY]]*(1-Table3[[#This Row],[DISCOUNT %]])</f>
        <v>1330.6974475453446</v>
      </c>
      <c r="N8706" s="3">
        <f>DAY(Table3[[#This Row],[DATE]])</f>
        <v>31</v>
      </c>
      <c r="O8706" s="3" t="str">
        <f>TEXT(Table3[[#This Row],[DATE]],"mmm")</f>
        <v>Oct</v>
      </c>
      <c r="P8706" s="3">
        <f>YEAR(Table3[[#This Row],[DATE]])</f>
        <v>2044</v>
      </c>
    </row>
    <row r="8707" spans="1:16" x14ac:dyDescent="0.3">
      <c r="A8707" s="6">
        <v>52902</v>
      </c>
      <c r="B8707" s="7" t="s">
        <v>1366</v>
      </c>
      <c r="C8707" s="9">
        <f t="shared" ref="C8707:C8770" ca="1" si="272">RANDBETWEEN(1,15)</f>
        <v>7</v>
      </c>
      <c r="D8707" s="9" t="s">
        <v>2116</v>
      </c>
      <c r="E8707" s="9" t="s">
        <v>2116</v>
      </c>
      <c r="F8707" s="10">
        <f t="shared" ref="F8707:F8770" ca="1" si="273">RAND()*(0.1)</f>
        <v>6.8136880733735139E-3</v>
      </c>
      <c r="G8707" s="3" t="str">
        <f>VLOOKUP(Table3[[#This Row],[PRODUCT ID]],Table1[[PRODUCT]:[SELLING PRICE]],1,FALSE)</f>
        <v>Product314</v>
      </c>
      <c r="H8707" s="3" t="str">
        <f>VLOOKUP(Table3[[#This Row],[PRODUCT ID]],Table1[[PRODUCT]:[SELLING PRICE]],2,FALSE)</f>
        <v>Category2</v>
      </c>
      <c r="I8707" s="3" t="str">
        <f>VLOOKUP(Table3[[#This Row],[PRODUCT ID]],Table1[[PRODUCT]:[SELLING PRICE]],3,FALSE)</f>
        <v>Ft</v>
      </c>
      <c r="J8707" s="16">
        <f ca="1">VLOOKUP(Table3[[#This Row],[PRODUCT ID]],Table1[[PRODUCT]:[SELLING PRICE]],4,FALSE)</f>
        <v>203</v>
      </c>
      <c r="K8707" s="16">
        <f ca="1">VLOOKUP(Table3[[#This Row],[PRODUCT ID]],Table1[[PRODUCT]:[SELLING PRICE]],5,FALSE)</f>
        <v>41.070827392629212</v>
      </c>
      <c r="L8707" s="16">
        <f ca="1">J8707*Table3[[#This Row],[QUANTITY]]</f>
        <v>1421</v>
      </c>
      <c r="M8707" s="16">
        <f ca="1">K8707*Table3[[#This Row],[QUANTITY]]*(1-Table3[[#This Row],[DISCOUNT %]])</f>
        <v>285.5368851010233</v>
      </c>
      <c r="N8707" s="3">
        <f>DAY(Table3[[#This Row],[DATE]])</f>
        <v>1</v>
      </c>
      <c r="O8707" s="3" t="str">
        <f>TEXT(Table3[[#This Row],[DATE]],"mmm")</f>
        <v>Nov</v>
      </c>
      <c r="P8707" s="3">
        <f>YEAR(Table3[[#This Row],[DATE]])</f>
        <v>2044</v>
      </c>
    </row>
    <row r="8708" spans="1:16" x14ac:dyDescent="0.3">
      <c r="A8708" s="6">
        <v>52903</v>
      </c>
      <c r="B8708" s="7" t="s">
        <v>1367</v>
      </c>
      <c r="C8708" s="9">
        <f t="shared" ca="1" si="272"/>
        <v>4</v>
      </c>
      <c r="D8708" s="9" t="s">
        <v>2117</v>
      </c>
      <c r="E8708" s="9" t="s">
        <v>2116</v>
      </c>
      <c r="F8708" s="10">
        <f t="shared" ca="1" si="273"/>
        <v>9.2052841115705289E-2</v>
      </c>
      <c r="G8708" s="3" t="str">
        <f>VLOOKUP(Table3[[#This Row],[PRODUCT ID]],Table1[[PRODUCT]:[SELLING PRICE]],1,FALSE)</f>
        <v>Product315</v>
      </c>
      <c r="H8708" s="3" t="str">
        <f>VLOOKUP(Table3[[#This Row],[PRODUCT ID]],Table1[[PRODUCT]:[SELLING PRICE]],2,FALSE)</f>
        <v>Category3</v>
      </c>
      <c r="I8708" s="3" t="str">
        <f>VLOOKUP(Table3[[#This Row],[PRODUCT ID]],Table1[[PRODUCT]:[SELLING PRICE]],3,FALSE)</f>
        <v>Kg</v>
      </c>
      <c r="J8708" s="16">
        <f ca="1">VLOOKUP(Table3[[#This Row],[PRODUCT ID]],Table1[[PRODUCT]:[SELLING PRICE]],4,FALSE)</f>
        <v>22</v>
      </c>
      <c r="K8708" s="16">
        <f ca="1">VLOOKUP(Table3[[#This Row],[PRODUCT ID]],Table1[[PRODUCT]:[SELLING PRICE]],5,FALSE)</f>
        <v>188.43548183236697</v>
      </c>
      <c r="L8708" s="16">
        <f ca="1">J8708*Table3[[#This Row],[QUANTITY]]</f>
        <v>88</v>
      </c>
      <c r="M8708" s="16">
        <f ca="1">K8708*Table3[[#This Row],[QUANTITY]]*(1-Table3[[#This Row],[DISCOUNT %]])</f>
        <v>684.35784145076286</v>
      </c>
      <c r="N8708" s="3">
        <f>DAY(Table3[[#This Row],[DATE]])</f>
        <v>2</v>
      </c>
      <c r="O8708" s="3" t="str">
        <f>TEXT(Table3[[#This Row],[DATE]],"mmm")</f>
        <v>Nov</v>
      </c>
      <c r="P8708" s="3">
        <f>YEAR(Table3[[#This Row],[DATE]])</f>
        <v>2044</v>
      </c>
    </row>
    <row r="8709" spans="1:16" x14ac:dyDescent="0.3">
      <c r="A8709" s="6">
        <v>52904</v>
      </c>
      <c r="B8709" s="7" t="s">
        <v>1368</v>
      </c>
      <c r="C8709" s="9">
        <f t="shared" ca="1" si="272"/>
        <v>3</v>
      </c>
      <c r="D8709" s="9" t="s">
        <v>2115</v>
      </c>
      <c r="E8709" s="9" t="s">
        <v>2116</v>
      </c>
      <c r="F8709" s="10">
        <f t="shared" ca="1" si="273"/>
        <v>7.0497849138513841E-2</v>
      </c>
      <c r="G8709" s="3" t="str">
        <f>VLOOKUP(Table3[[#This Row],[PRODUCT ID]],Table1[[PRODUCT]:[SELLING PRICE]],1,FALSE)</f>
        <v>Product316</v>
      </c>
      <c r="H8709" s="3" t="str">
        <f>VLOOKUP(Table3[[#This Row],[PRODUCT ID]],Table1[[PRODUCT]:[SELLING PRICE]],2,FALSE)</f>
        <v>Category4</v>
      </c>
      <c r="I8709" s="3" t="str">
        <f>VLOOKUP(Table3[[#This Row],[PRODUCT ID]],Table1[[PRODUCT]:[SELLING PRICE]],3,FALSE)</f>
        <v>No</v>
      </c>
      <c r="J8709" s="16">
        <f ca="1">VLOOKUP(Table3[[#This Row],[PRODUCT ID]],Table1[[PRODUCT]:[SELLING PRICE]],4,FALSE)</f>
        <v>172</v>
      </c>
      <c r="K8709" s="16">
        <f ca="1">VLOOKUP(Table3[[#This Row],[PRODUCT ID]],Table1[[PRODUCT]:[SELLING PRICE]],5,FALSE)</f>
        <v>27.123133495871624</v>
      </c>
      <c r="L8709" s="16">
        <f ca="1">J8709*Table3[[#This Row],[QUANTITY]]</f>
        <v>516</v>
      </c>
      <c r="M8709" s="16">
        <f ca="1">K8709*Table3[[#This Row],[QUANTITY]]*(1-Table3[[#This Row],[DISCOUNT %]])</f>
        <v>75.633032767547675</v>
      </c>
      <c r="N8709" s="3">
        <f>DAY(Table3[[#This Row],[DATE]])</f>
        <v>3</v>
      </c>
      <c r="O8709" s="3" t="str">
        <f>TEXT(Table3[[#This Row],[DATE]],"mmm")</f>
        <v>Nov</v>
      </c>
      <c r="P8709" s="3">
        <f>YEAR(Table3[[#This Row],[DATE]])</f>
        <v>2044</v>
      </c>
    </row>
    <row r="8710" spans="1:16" x14ac:dyDescent="0.3">
      <c r="A8710" s="6">
        <v>52905</v>
      </c>
      <c r="B8710" s="7" t="s">
        <v>1369</v>
      </c>
      <c r="C8710" s="9">
        <f t="shared" ca="1" si="272"/>
        <v>9</v>
      </c>
      <c r="D8710" s="9" t="s">
        <v>2115</v>
      </c>
      <c r="E8710" s="9" t="s">
        <v>2118</v>
      </c>
      <c r="F8710" s="10">
        <f t="shared" ca="1" si="273"/>
        <v>3.1861417393343097E-2</v>
      </c>
      <c r="G8710" s="3" t="str">
        <f>VLOOKUP(Table3[[#This Row],[PRODUCT ID]],Table1[[PRODUCT]:[SELLING PRICE]],1,FALSE)</f>
        <v>Product317</v>
      </c>
      <c r="H8710" s="3" t="str">
        <f>VLOOKUP(Table3[[#This Row],[PRODUCT ID]],Table1[[PRODUCT]:[SELLING PRICE]],2,FALSE)</f>
        <v>Category5</v>
      </c>
      <c r="I8710" s="3" t="str">
        <f>VLOOKUP(Table3[[#This Row],[PRODUCT ID]],Table1[[PRODUCT]:[SELLING PRICE]],3,FALSE)</f>
        <v>No</v>
      </c>
      <c r="J8710" s="16">
        <f ca="1">VLOOKUP(Table3[[#This Row],[PRODUCT ID]],Table1[[PRODUCT]:[SELLING PRICE]],4,FALSE)</f>
        <v>151</v>
      </c>
      <c r="K8710" s="16">
        <f ca="1">VLOOKUP(Table3[[#This Row],[PRODUCT ID]],Table1[[PRODUCT]:[SELLING PRICE]],5,FALSE)</f>
        <v>35.301883465414221</v>
      </c>
      <c r="L8710" s="16">
        <f ca="1">J8710*Table3[[#This Row],[QUANTITY]]</f>
        <v>1359</v>
      </c>
      <c r="M8710" s="16">
        <f ca="1">K8710*Table3[[#This Row],[QUANTITY]]*(1-Table3[[#This Row],[DISCOUNT %]])</f>
        <v>307.59403879396348</v>
      </c>
      <c r="N8710" s="3">
        <f>DAY(Table3[[#This Row],[DATE]])</f>
        <v>4</v>
      </c>
      <c r="O8710" s="3" t="str">
        <f>TEXT(Table3[[#This Row],[DATE]],"mmm")</f>
        <v>Nov</v>
      </c>
      <c r="P8710" s="3">
        <f>YEAR(Table3[[#This Row],[DATE]])</f>
        <v>2044</v>
      </c>
    </row>
    <row r="8711" spans="1:16" x14ac:dyDescent="0.3">
      <c r="A8711" s="6">
        <v>52906</v>
      </c>
      <c r="B8711" s="7" t="s">
        <v>1370</v>
      </c>
      <c r="C8711" s="9">
        <f t="shared" ca="1" si="272"/>
        <v>13</v>
      </c>
      <c r="D8711" s="9" t="s">
        <v>2115</v>
      </c>
      <c r="E8711" s="9" t="s">
        <v>2116</v>
      </c>
      <c r="F8711" s="10">
        <f t="shared" ca="1" si="273"/>
        <v>2.285613671464222E-2</v>
      </c>
      <c r="G8711" s="3" t="str">
        <f>VLOOKUP(Table3[[#This Row],[PRODUCT ID]],Table1[[PRODUCT]:[SELLING PRICE]],1,FALSE)</f>
        <v>Product318</v>
      </c>
      <c r="H8711" s="3" t="str">
        <f>VLOOKUP(Table3[[#This Row],[PRODUCT ID]],Table1[[PRODUCT]:[SELLING PRICE]],2,FALSE)</f>
        <v>Category1</v>
      </c>
      <c r="I8711" s="3" t="str">
        <f>VLOOKUP(Table3[[#This Row],[PRODUCT ID]],Table1[[PRODUCT]:[SELLING PRICE]],3,FALSE)</f>
        <v>Ft</v>
      </c>
      <c r="J8711" s="16">
        <f ca="1">VLOOKUP(Table3[[#This Row],[PRODUCT ID]],Table1[[PRODUCT]:[SELLING PRICE]],4,FALSE)</f>
        <v>89</v>
      </c>
      <c r="K8711" s="16">
        <f ca="1">VLOOKUP(Table3[[#This Row],[PRODUCT ID]],Table1[[PRODUCT]:[SELLING PRICE]],5,FALSE)</f>
        <v>216.65822686185911</v>
      </c>
      <c r="L8711" s="16">
        <f ca="1">J8711*Table3[[#This Row],[QUANTITY]]</f>
        <v>1157</v>
      </c>
      <c r="M8711" s="16">
        <f ca="1">K8711*Table3[[#This Row],[QUANTITY]]*(1-Table3[[#This Row],[DISCOUNT %]])</f>
        <v>2752.181338508582</v>
      </c>
      <c r="N8711" s="3">
        <f>DAY(Table3[[#This Row],[DATE]])</f>
        <v>5</v>
      </c>
      <c r="O8711" s="3" t="str">
        <f>TEXT(Table3[[#This Row],[DATE]],"mmm")</f>
        <v>Nov</v>
      </c>
      <c r="P8711" s="3">
        <f>YEAR(Table3[[#This Row],[DATE]])</f>
        <v>2044</v>
      </c>
    </row>
    <row r="8712" spans="1:16" x14ac:dyDescent="0.3">
      <c r="A8712" s="6">
        <v>52907</v>
      </c>
      <c r="B8712" s="7" t="s">
        <v>1371</v>
      </c>
      <c r="C8712" s="9">
        <f t="shared" ca="1" si="272"/>
        <v>1</v>
      </c>
      <c r="D8712" s="9" t="s">
        <v>2116</v>
      </c>
      <c r="E8712" s="9" t="s">
        <v>2116</v>
      </c>
      <c r="F8712" s="10">
        <f t="shared" ca="1" si="273"/>
        <v>8.9984086824317026E-3</v>
      </c>
      <c r="G8712" s="3" t="str">
        <f>VLOOKUP(Table3[[#This Row],[PRODUCT ID]],Table1[[PRODUCT]:[SELLING PRICE]],1,FALSE)</f>
        <v>Product319</v>
      </c>
      <c r="H8712" s="3" t="str">
        <f>VLOOKUP(Table3[[#This Row],[PRODUCT ID]],Table1[[PRODUCT]:[SELLING PRICE]],2,FALSE)</f>
        <v>Category2</v>
      </c>
      <c r="I8712" s="3" t="str">
        <f>VLOOKUP(Table3[[#This Row],[PRODUCT ID]],Table1[[PRODUCT]:[SELLING PRICE]],3,FALSE)</f>
        <v>No</v>
      </c>
      <c r="J8712" s="16">
        <f ca="1">VLOOKUP(Table3[[#This Row],[PRODUCT ID]],Table1[[PRODUCT]:[SELLING PRICE]],4,FALSE)</f>
        <v>20</v>
      </c>
      <c r="K8712" s="16">
        <f ca="1">VLOOKUP(Table3[[#This Row],[PRODUCT ID]],Table1[[PRODUCT]:[SELLING PRICE]],5,FALSE)</f>
        <v>232.52506986307321</v>
      </c>
      <c r="L8712" s="16">
        <f ca="1">J8712*Table3[[#This Row],[QUANTITY]]</f>
        <v>20</v>
      </c>
      <c r="M8712" s="16">
        <f ca="1">K8712*Table3[[#This Row],[QUANTITY]]*(1-Table3[[#This Row],[DISCOUNT %]])</f>
        <v>230.43271425553428</v>
      </c>
      <c r="N8712" s="3">
        <f>DAY(Table3[[#This Row],[DATE]])</f>
        <v>6</v>
      </c>
      <c r="O8712" s="3" t="str">
        <f>TEXT(Table3[[#This Row],[DATE]],"mmm")</f>
        <v>Nov</v>
      </c>
      <c r="P8712" s="3">
        <f>YEAR(Table3[[#This Row],[DATE]])</f>
        <v>2044</v>
      </c>
    </row>
    <row r="8713" spans="1:16" x14ac:dyDescent="0.3">
      <c r="A8713" s="6">
        <v>52908</v>
      </c>
      <c r="B8713" s="7" t="s">
        <v>1372</v>
      </c>
      <c r="C8713" s="9">
        <f t="shared" ca="1" si="272"/>
        <v>6</v>
      </c>
      <c r="D8713" s="9" t="s">
        <v>2116</v>
      </c>
      <c r="E8713" s="9" t="s">
        <v>2116</v>
      </c>
      <c r="F8713" s="10">
        <f t="shared" ca="1" si="273"/>
        <v>1.4673456429257993E-3</v>
      </c>
      <c r="G8713" s="3" t="str">
        <f>VLOOKUP(Table3[[#This Row],[PRODUCT ID]],Table1[[PRODUCT]:[SELLING PRICE]],1,FALSE)</f>
        <v>Product320</v>
      </c>
      <c r="H8713" s="3" t="str">
        <f>VLOOKUP(Table3[[#This Row],[PRODUCT ID]],Table1[[PRODUCT]:[SELLING PRICE]],2,FALSE)</f>
        <v>Category3</v>
      </c>
      <c r="I8713" s="3" t="str">
        <f>VLOOKUP(Table3[[#This Row],[PRODUCT ID]],Table1[[PRODUCT]:[SELLING PRICE]],3,FALSE)</f>
        <v>Kg</v>
      </c>
      <c r="J8713" s="16">
        <f ca="1">VLOOKUP(Table3[[#This Row],[PRODUCT ID]],Table1[[PRODUCT]:[SELLING PRICE]],4,FALSE)</f>
        <v>71</v>
      </c>
      <c r="K8713" s="16">
        <f ca="1">VLOOKUP(Table3[[#This Row],[PRODUCT ID]],Table1[[PRODUCT]:[SELLING PRICE]],5,FALSE)</f>
        <v>128.16568360148443</v>
      </c>
      <c r="L8713" s="16">
        <f ca="1">J8713*Table3[[#This Row],[QUANTITY]]</f>
        <v>426</v>
      </c>
      <c r="M8713" s="16">
        <f ca="1">K8713*Table3[[#This Row],[QUANTITY]]*(1-Table3[[#This Row],[DISCOUNT %]])</f>
        <v>767.86572146447509</v>
      </c>
      <c r="N8713" s="3">
        <f>DAY(Table3[[#This Row],[DATE]])</f>
        <v>7</v>
      </c>
      <c r="O8713" s="3" t="str">
        <f>TEXT(Table3[[#This Row],[DATE]],"mmm")</f>
        <v>Nov</v>
      </c>
      <c r="P8713" s="3">
        <f>YEAR(Table3[[#This Row],[DATE]])</f>
        <v>2044</v>
      </c>
    </row>
    <row r="8714" spans="1:16" x14ac:dyDescent="0.3">
      <c r="A8714" s="6">
        <v>52909</v>
      </c>
      <c r="B8714" s="7" t="s">
        <v>1373</v>
      </c>
      <c r="C8714" s="9">
        <f t="shared" ca="1" si="272"/>
        <v>6</v>
      </c>
      <c r="D8714" s="9" t="s">
        <v>2116</v>
      </c>
      <c r="E8714" s="9" t="s">
        <v>2116</v>
      </c>
      <c r="F8714" s="10">
        <f t="shared" ca="1" si="273"/>
        <v>5.1113341087275471E-2</v>
      </c>
      <c r="G8714" s="3" t="str">
        <f>VLOOKUP(Table3[[#This Row],[PRODUCT ID]],Table1[[PRODUCT]:[SELLING PRICE]],1,FALSE)</f>
        <v>Product321</v>
      </c>
      <c r="H8714" s="3" t="str">
        <f>VLOOKUP(Table3[[#This Row],[PRODUCT ID]],Table1[[PRODUCT]:[SELLING PRICE]],2,FALSE)</f>
        <v>Category4</v>
      </c>
      <c r="I8714" s="3" t="str">
        <f>VLOOKUP(Table3[[#This Row],[PRODUCT ID]],Table1[[PRODUCT]:[SELLING PRICE]],3,FALSE)</f>
        <v>Kg</v>
      </c>
      <c r="J8714" s="16">
        <f ca="1">VLOOKUP(Table3[[#This Row],[PRODUCT ID]],Table1[[PRODUCT]:[SELLING PRICE]],4,FALSE)</f>
        <v>138</v>
      </c>
      <c r="K8714" s="16">
        <f ca="1">VLOOKUP(Table3[[#This Row],[PRODUCT ID]],Table1[[PRODUCT]:[SELLING PRICE]],5,FALSE)</f>
        <v>288.72254229764252</v>
      </c>
      <c r="L8714" s="16">
        <f ca="1">J8714*Table3[[#This Row],[QUANTITY]]</f>
        <v>828</v>
      </c>
      <c r="M8714" s="16">
        <f ca="1">K8714*Table3[[#This Row],[QUANTITY]]*(1-Table3[[#This Row],[DISCOUNT %]])</f>
        <v>1643.7898110815865</v>
      </c>
      <c r="N8714" s="3">
        <f>DAY(Table3[[#This Row],[DATE]])</f>
        <v>8</v>
      </c>
      <c r="O8714" s="3" t="str">
        <f>TEXT(Table3[[#This Row],[DATE]],"mmm")</f>
        <v>Nov</v>
      </c>
      <c r="P8714" s="3">
        <f>YEAR(Table3[[#This Row],[DATE]])</f>
        <v>2044</v>
      </c>
    </row>
    <row r="8715" spans="1:16" x14ac:dyDescent="0.3">
      <c r="A8715" s="6">
        <v>52910</v>
      </c>
      <c r="B8715" s="7" t="s">
        <v>1374</v>
      </c>
      <c r="C8715" s="9">
        <f t="shared" ca="1" si="272"/>
        <v>7</v>
      </c>
      <c r="D8715" s="9" t="s">
        <v>2115</v>
      </c>
      <c r="E8715" s="9" t="s">
        <v>2116</v>
      </c>
      <c r="F8715" s="10">
        <f t="shared" ca="1" si="273"/>
        <v>5.4903737725945201E-2</v>
      </c>
      <c r="G8715" s="3" t="str">
        <f>VLOOKUP(Table3[[#This Row],[PRODUCT ID]],Table1[[PRODUCT]:[SELLING PRICE]],1,FALSE)</f>
        <v>Product322</v>
      </c>
      <c r="H8715" s="3" t="str">
        <f>VLOOKUP(Table3[[#This Row],[PRODUCT ID]],Table1[[PRODUCT]:[SELLING PRICE]],2,FALSE)</f>
        <v>Category5</v>
      </c>
      <c r="I8715" s="3" t="str">
        <f>VLOOKUP(Table3[[#This Row],[PRODUCT ID]],Table1[[PRODUCT]:[SELLING PRICE]],3,FALSE)</f>
        <v>Lt</v>
      </c>
      <c r="J8715" s="16">
        <f ca="1">VLOOKUP(Table3[[#This Row],[PRODUCT ID]],Table1[[PRODUCT]:[SELLING PRICE]],4,FALSE)</f>
        <v>162</v>
      </c>
      <c r="K8715" s="16">
        <f ca="1">VLOOKUP(Table3[[#This Row],[PRODUCT ID]],Table1[[PRODUCT]:[SELLING PRICE]],5,FALSE)</f>
        <v>283.01514631136138</v>
      </c>
      <c r="L8715" s="16">
        <f ca="1">J8715*Table3[[#This Row],[QUANTITY]]</f>
        <v>1134</v>
      </c>
      <c r="M8715" s="16">
        <f ca="1">K8715*Table3[[#This Row],[QUANTITY]]*(1-Table3[[#This Row],[DISCOUNT %]])</f>
        <v>1872.3358986206867</v>
      </c>
      <c r="N8715" s="3">
        <f>DAY(Table3[[#This Row],[DATE]])</f>
        <v>9</v>
      </c>
      <c r="O8715" s="3" t="str">
        <f>TEXT(Table3[[#This Row],[DATE]],"mmm")</f>
        <v>Nov</v>
      </c>
      <c r="P8715" s="3">
        <f>YEAR(Table3[[#This Row],[DATE]])</f>
        <v>2044</v>
      </c>
    </row>
    <row r="8716" spans="1:16" x14ac:dyDescent="0.3">
      <c r="A8716" s="6">
        <v>52911</v>
      </c>
      <c r="B8716" s="7" t="s">
        <v>1375</v>
      </c>
      <c r="C8716" s="9">
        <f t="shared" ca="1" si="272"/>
        <v>14</v>
      </c>
      <c r="D8716" s="9" t="s">
        <v>2117</v>
      </c>
      <c r="E8716" s="9" t="s">
        <v>2118</v>
      </c>
      <c r="F8716" s="10">
        <f t="shared" ca="1" si="273"/>
        <v>5.674704388621974E-2</v>
      </c>
      <c r="G8716" s="3" t="str">
        <f>VLOOKUP(Table3[[#This Row],[PRODUCT ID]],Table1[[PRODUCT]:[SELLING PRICE]],1,FALSE)</f>
        <v>Product323</v>
      </c>
      <c r="H8716" s="3" t="str">
        <f>VLOOKUP(Table3[[#This Row],[PRODUCT ID]],Table1[[PRODUCT]:[SELLING PRICE]],2,FALSE)</f>
        <v>Category1</v>
      </c>
      <c r="I8716" s="3" t="str">
        <f>VLOOKUP(Table3[[#This Row],[PRODUCT ID]],Table1[[PRODUCT]:[SELLING PRICE]],3,FALSE)</f>
        <v>Kg</v>
      </c>
      <c r="J8716" s="16">
        <f ca="1">VLOOKUP(Table3[[#This Row],[PRODUCT ID]],Table1[[PRODUCT]:[SELLING PRICE]],4,FALSE)</f>
        <v>150</v>
      </c>
      <c r="K8716" s="16">
        <f ca="1">VLOOKUP(Table3[[#This Row],[PRODUCT ID]],Table1[[PRODUCT]:[SELLING PRICE]],5,FALSE)</f>
        <v>83.93411188831513</v>
      </c>
      <c r="L8716" s="16">
        <f ca="1">J8716*Table3[[#This Row],[QUANTITY]]</f>
        <v>2100</v>
      </c>
      <c r="M8716" s="16">
        <f ca="1">K8716*Table3[[#This Row],[QUANTITY]]*(1-Table3[[#This Row],[DISCOUNT %]])</f>
        <v>1108.3953882041326</v>
      </c>
      <c r="N8716" s="3">
        <f>DAY(Table3[[#This Row],[DATE]])</f>
        <v>10</v>
      </c>
      <c r="O8716" s="3" t="str">
        <f>TEXT(Table3[[#This Row],[DATE]],"mmm")</f>
        <v>Nov</v>
      </c>
      <c r="P8716" s="3">
        <f>YEAR(Table3[[#This Row],[DATE]])</f>
        <v>2044</v>
      </c>
    </row>
    <row r="8717" spans="1:16" x14ac:dyDescent="0.3">
      <c r="A8717" s="6">
        <v>52912</v>
      </c>
      <c r="B8717" s="7" t="s">
        <v>1376</v>
      </c>
      <c r="C8717" s="9">
        <f t="shared" ca="1" si="272"/>
        <v>7</v>
      </c>
      <c r="D8717" s="9" t="s">
        <v>2117</v>
      </c>
      <c r="E8717" s="9" t="s">
        <v>2118</v>
      </c>
      <c r="F8717" s="10">
        <f t="shared" ca="1" si="273"/>
        <v>6.5854253615047015E-2</v>
      </c>
      <c r="G8717" s="3" t="str">
        <f>VLOOKUP(Table3[[#This Row],[PRODUCT ID]],Table1[[PRODUCT]:[SELLING PRICE]],1,FALSE)</f>
        <v>Product324</v>
      </c>
      <c r="H8717" s="3" t="str">
        <f>VLOOKUP(Table3[[#This Row],[PRODUCT ID]],Table1[[PRODUCT]:[SELLING PRICE]],2,FALSE)</f>
        <v>Category2</v>
      </c>
      <c r="I8717" s="3" t="str">
        <f>VLOOKUP(Table3[[#This Row],[PRODUCT ID]],Table1[[PRODUCT]:[SELLING PRICE]],3,FALSE)</f>
        <v>Lt</v>
      </c>
      <c r="J8717" s="16">
        <f ca="1">VLOOKUP(Table3[[#This Row],[PRODUCT ID]],Table1[[PRODUCT]:[SELLING PRICE]],4,FALSE)</f>
        <v>217</v>
      </c>
      <c r="K8717" s="16">
        <f ca="1">VLOOKUP(Table3[[#This Row],[PRODUCT ID]],Table1[[PRODUCT]:[SELLING PRICE]],5,FALSE)</f>
        <v>95.249144683585357</v>
      </c>
      <c r="L8717" s="16">
        <f ca="1">J8717*Table3[[#This Row],[QUANTITY]]</f>
        <v>1519</v>
      </c>
      <c r="M8717" s="16">
        <f ca="1">K8717*Table3[[#This Row],[QUANTITY]]*(1-Table3[[#This Row],[DISCOUNT %]])</f>
        <v>622.83608347083361</v>
      </c>
      <c r="N8717" s="3">
        <f>DAY(Table3[[#This Row],[DATE]])</f>
        <v>11</v>
      </c>
      <c r="O8717" s="3" t="str">
        <f>TEXT(Table3[[#This Row],[DATE]],"mmm")</f>
        <v>Nov</v>
      </c>
      <c r="P8717" s="3">
        <f>YEAR(Table3[[#This Row],[DATE]])</f>
        <v>2044</v>
      </c>
    </row>
    <row r="8718" spans="1:16" x14ac:dyDescent="0.3">
      <c r="A8718" s="6">
        <v>52913</v>
      </c>
      <c r="B8718" s="7" t="s">
        <v>1377</v>
      </c>
      <c r="C8718" s="9">
        <f t="shared" ca="1" si="272"/>
        <v>7</v>
      </c>
      <c r="D8718" s="9" t="s">
        <v>2116</v>
      </c>
      <c r="E8718" s="9" t="s">
        <v>2116</v>
      </c>
      <c r="F8718" s="10">
        <f t="shared" ca="1" si="273"/>
        <v>8.8734206954666633E-2</v>
      </c>
      <c r="G8718" s="3" t="str">
        <f>VLOOKUP(Table3[[#This Row],[PRODUCT ID]],Table1[[PRODUCT]:[SELLING PRICE]],1,FALSE)</f>
        <v>Product325</v>
      </c>
      <c r="H8718" s="3" t="str">
        <f>VLOOKUP(Table3[[#This Row],[PRODUCT ID]],Table1[[PRODUCT]:[SELLING PRICE]],2,FALSE)</f>
        <v>Category3</v>
      </c>
      <c r="I8718" s="3" t="str">
        <f>VLOOKUP(Table3[[#This Row],[PRODUCT ID]],Table1[[PRODUCT]:[SELLING PRICE]],3,FALSE)</f>
        <v>Ft</v>
      </c>
      <c r="J8718" s="16">
        <f ca="1">VLOOKUP(Table3[[#This Row],[PRODUCT ID]],Table1[[PRODUCT]:[SELLING PRICE]],4,FALSE)</f>
        <v>160</v>
      </c>
      <c r="K8718" s="16">
        <f ca="1">VLOOKUP(Table3[[#This Row],[PRODUCT ID]],Table1[[PRODUCT]:[SELLING PRICE]],5,FALSE)</f>
        <v>264.36610118895965</v>
      </c>
      <c r="L8718" s="16">
        <f ca="1">J8718*Table3[[#This Row],[QUANTITY]]</f>
        <v>1120</v>
      </c>
      <c r="M8718" s="16">
        <f ca="1">K8718*Table3[[#This Row],[QUANTITY]]*(1-Table3[[#This Row],[DISCOUNT %]])</f>
        <v>1686.3544939798212</v>
      </c>
      <c r="N8718" s="3">
        <f>DAY(Table3[[#This Row],[DATE]])</f>
        <v>12</v>
      </c>
      <c r="O8718" s="3" t="str">
        <f>TEXT(Table3[[#This Row],[DATE]],"mmm")</f>
        <v>Nov</v>
      </c>
      <c r="P8718" s="3">
        <f>YEAR(Table3[[#This Row],[DATE]])</f>
        <v>2044</v>
      </c>
    </row>
    <row r="8719" spans="1:16" x14ac:dyDescent="0.3">
      <c r="A8719" s="6">
        <v>52914</v>
      </c>
      <c r="B8719" s="7" t="s">
        <v>1378</v>
      </c>
      <c r="C8719" s="9">
        <f t="shared" ca="1" si="272"/>
        <v>6</v>
      </c>
      <c r="D8719" s="9" t="s">
        <v>2116</v>
      </c>
      <c r="E8719" s="9" t="s">
        <v>2116</v>
      </c>
      <c r="F8719" s="10">
        <f t="shared" ca="1" si="273"/>
        <v>4.8605592600829119E-2</v>
      </c>
      <c r="G8719" s="3" t="str">
        <f>VLOOKUP(Table3[[#This Row],[PRODUCT ID]],Table1[[PRODUCT]:[SELLING PRICE]],1,FALSE)</f>
        <v>Product326</v>
      </c>
      <c r="H8719" s="3" t="str">
        <f>VLOOKUP(Table3[[#This Row],[PRODUCT ID]],Table1[[PRODUCT]:[SELLING PRICE]],2,FALSE)</f>
        <v>Category4</v>
      </c>
      <c r="I8719" s="3" t="str">
        <f>VLOOKUP(Table3[[#This Row],[PRODUCT ID]],Table1[[PRODUCT]:[SELLING PRICE]],3,FALSE)</f>
        <v>Kg</v>
      </c>
      <c r="J8719" s="16">
        <f ca="1">VLOOKUP(Table3[[#This Row],[PRODUCT ID]],Table1[[PRODUCT]:[SELLING PRICE]],4,FALSE)</f>
        <v>117</v>
      </c>
      <c r="K8719" s="16">
        <f ca="1">VLOOKUP(Table3[[#This Row],[PRODUCT ID]],Table1[[PRODUCT]:[SELLING PRICE]],5,FALSE)</f>
        <v>86.912407924758327</v>
      </c>
      <c r="L8719" s="16">
        <f ca="1">J8719*Table3[[#This Row],[QUANTITY]]</f>
        <v>702</v>
      </c>
      <c r="M8719" s="16">
        <f ca="1">K8719*Table3[[#This Row],[QUANTITY]]*(1-Table3[[#This Row],[DISCOUNT %]])</f>
        <v>496.12787299926271</v>
      </c>
      <c r="N8719" s="3">
        <f>DAY(Table3[[#This Row],[DATE]])</f>
        <v>13</v>
      </c>
      <c r="O8719" s="3" t="str">
        <f>TEXT(Table3[[#This Row],[DATE]],"mmm")</f>
        <v>Nov</v>
      </c>
      <c r="P8719" s="3">
        <f>YEAR(Table3[[#This Row],[DATE]])</f>
        <v>2044</v>
      </c>
    </row>
    <row r="8720" spans="1:16" x14ac:dyDescent="0.3">
      <c r="A8720" s="6">
        <v>52915</v>
      </c>
      <c r="B8720" s="7" t="s">
        <v>1379</v>
      </c>
      <c r="C8720" s="9">
        <f t="shared" ca="1" si="272"/>
        <v>7</v>
      </c>
      <c r="D8720" s="9" t="s">
        <v>2116</v>
      </c>
      <c r="E8720" s="9" t="s">
        <v>2116</v>
      </c>
      <c r="F8720" s="10">
        <f t="shared" ca="1" si="273"/>
        <v>7.6569642995640022E-2</v>
      </c>
      <c r="G8720" s="3" t="str">
        <f>VLOOKUP(Table3[[#This Row],[PRODUCT ID]],Table1[[PRODUCT]:[SELLING PRICE]],1,FALSE)</f>
        <v>Product327</v>
      </c>
      <c r="H8720" s="3" t="str">
        <f>VLOOKUP(Table3[[#This Row],[PRODUCT ID]],Table1[[PRODUCT]:[SELLING PRICE]],2,FALSE)</f>
        <v>Category5</v>
      </c>
      <c r="I8720" s="3" t="str">
        <f>VLOOKUP(Table3[[#This Row],[PRODUCT ID]],Table1[[PRODUCT]:[SELLING PRICE]],3,FALSE)</f>
        <v>No</v>
      </c>
      <c r="J8720" s="16">
        <f ca="1">VLOOKUP(Table3[[#This Row],[PRODUCT ID]],Table1[[PRODUCT]:[SELLING PRICE]],4,FALSE)</f>
        <v>10</v>
      </c>
      <c r="K8720" s="16">
        <f ca="1">VLOOKUP(Table3[[#This Row],[PRODUCT ID]],Table1[[PRODUCT]:[SELLING PRICE]],5,FALSE)</f>
        <v>124.15467144180025</v>
      </c>
      <c r="L8720" s="16">
        <f ca="1">J8720*Table3[[#This Row],[QUANTITY]]</f>
        <v>70</v>
      </c>
      <c r="M8720" s="16">
        <f ca="1">K8720*Table3[[#This Row],[QUANTITY]]*(1-Table3[[#This Row],[DISCOUNT %]])</f>
        <v>802.53734801282428</v>
      </c>
      <c r="N8720" s="3">
        <f>DAY(Table3[[#This Row],[DATE]])</f>
        <v>14</v>
      </c>
      <c r="O8720" s="3" t="str">
        <f>TEXT(Table3[[#This Row],[DATE]],"mmm")</f>
        <v>Nov</v>
      </c>
      <c r="P8720" s="3">
        <f>YEAR(Table3[[#This Row],[DATE]])</f>
        <v>2044</v>
      </c>
    </row>
    <row r="8721" spans="1:16" x14ac:dyDescent="0.3">
      <c r="A8721" s="6">
        <v>52916</v>
      </c>
      <c r="B8721" s="7" t="s">
        <v>1380</v>
      </c>
      <c r="C8721" s="9">
        <f t="shared" ca="1" si="272"/>
        <v>4</v>
      </c>
      <c r="D8721" s="9" t="s">
        <v>2116</v>
      </c>
      <c r="E8721" s="9" t="s">
        <v>2116</v>
      </c>
      <c r="F8721" s="10">
        <f t="shared" ca="1" si="273"/>
        <v>4.884832839671005E-2</v>
      </c>
      <c r="G8721" s="3" t="str">
        <f>VLOOKUP(Table3[[#This Row],[PRODUCT ID]],Table1[[PRODUCT]:[SELLING PRICE]],1,FALSE)</f>
        <v>Product328</v>
      </c>
      <c r="H8721" s="3" t="str">
        <f>VLOOKUP(Table3[[#This Row],[PRODUCT ID]],Table1[[PRODUCT]:[SELLING PRICE]],2,FALSE)</f>
        <v>Category1</v>
      </c>
      <c r="I8721" s="3" t="str">
        <f>VLOOKUP(Table3[[#This Row],[PRODUCT ID]],Table1[[PRODUCT]:[SELLING PRICE]],3,FALSE)</f>
        <v>No</v>
      </c>
      <c r="J8721" s="16">
        <f ca="1">VLOOKUP(Table3[[#This Row],[PRODUCT ID]],Table1[[PRODUCT]:[SELLING PRICE]],4,FALSE)</f>
        <v>190</v>
      </c>
      <c r="K8721" s="16">
        <f ca="1">VLOOKUP(Table3[[#This Row],[PRODUCT ID]],Table1[[PRODUCT]:[SELLING PRICE]],5,FALSE)</f>
        <v>50.111219784723396</v>
      </c>
      <c r="L8721" s="16">
        <f ca="1">J8721*Table3[[#This Row],[QUANTITY]]</f>
        <v>760</v>
      </c>
      <c r="M8721" s="16">
        <f ca="1">K8721*Table3[[#This Row],[QUANTITY]]*(1-Table3[[#This Row],[DISCOUNT %]])</f>
        <v>190.65348185727805</v>
      </c>
      <c r="N8721" s="3">
        <f>DAY(Table3[[#This Row],[DATE]])</f>
        <v>15</v>
      </c>
      <c r="O8721" s="3" t="str">
        <f>TEXT(Table3[[#This Row],[DATE]],"mmm")</f>
        <v>Nov</v>
      </c>
      <c r="P8721" s="3">
        <f>YEAR(Table3[[#This Row],[DATE]])</f>
        <v>2044</v>
      </c>
    </row>
    <row r="8722" spans="1:16" x14ac:dyDescent="0.3">
      <c r="A8722" s="6">
        <v>52917</v>
      </c>
      <c r="B8722" s="7" t="s">
        <v>1381</v>
      </c>
      <c r="C8722" s="9">
        <f t="shared" ca="1" si="272"/>
        <v>4</v>
      </c>
      <c r="D8722" s="9" t="s">
        <v>2115</v>
      </c>
      <c r="E8722" s="9" t="s">
        <v>2118</v>
      </c>
      <c r="F8722" s="10">
        <f t="shared" ca="1" si="273"/>
        <v>1.0154042212163206E-2</v>
      </c>
      <c r="G8722" s="3" t="str">
        <f>VLOOKUP(Table3[[#This Row],[PRODUCT ID]],Table1[[PRODUCT]:[SELLING PRICE]],1,FALSE)</f>
        <v>Product329</v>
      </c>
      <c r="H8722" s="3" t="str">
        <f>VLOOKUP(Table3[[#This Row],[PRODUCT ID]],Table1[[PRODUCT]:[SELLING PRICE]],2,FALSE)</f>
        <v>Category2</v>
      </c>
      <c r="I8722" s="3" t="str">
        <f>VLOOKUP(Table3[[#This Row],[PRODUCT ID]],Table1[[PRODUCT]:[SELLING PRICE]],3,FALSE)</f>
        <v>Ft</v>
      </c>
      <c r="J8722" s="16">
        <f ca="1">VLOOKUP(Table3[[#This Row],[PRODUCT ID]],Table1[[PRODUCT]:[SELLING PRICE]],4,FALSE)</f>
        <v>41</v>
      </c>
      <c r="K8722" s="16">
        <f ca="1">VLOOKUP(Table3[[#This Row],[PRODUCT ID]],Table1[[PRODUCT]:[SELLING PRICE]],5,FALSE)</f>
        <v>171.82088432822343</v>
      </c>
      <c r="L8722" s="16">
        <f ca="1">J8722*Table3[[#This Row],[QUANTITY]]</f>
        <v>164</v>
      </c>
      <c r="M8722" s="16">
        <f ca="1">K8722*Table3[[#This Row],[QUANTITY]]*(1-Table3[[#This Row],[DISCOUNT %]])</f>
        <v>680.30483126329375</v>
      </c>
      <c r="N8722" s="3">
        <f>DAY(Table3[[#This Row],[DATE]])</f>
        <v>16</v>
      </c>
      <c r="O8722" s="3" t="str">
        <f>TEXT(Table3[[#This Row],[DATE]],"mmm")</f>
        <v>Nov</v>
      </c>
      <c r="P8722" s="3">
        <f>YEAR(Table3[[#This Row],[DATE]])</f>
        <v>2044</v>
      </c>
    </row>
    <row r="8723" spans="1:16" x14ac:dyDescent="0.3">
      <c r="A8723" s="6">
        <v>52918</v>
      </c>
      <c r="B8723" s="7" t="s">
        <v>1382</v>
      </c>
      <c r="C8723" s="9">
        <f t="shared" ca="1" si="272"/>
        <v>10</v>
      </c>
      <c r="D8723" s="9" t="s">
        <v>2116</v>
      </c>
      <c r="E8723" s="9" t="s">
        <v>2116</v>
      </c>
      <c r="F8723" s="10">
        <f t="shared" ca="1" si="273"/>
        <v>3.6561520638423384E-2</v>
      </c>
      <c r="G8723" s="3" t="str">
        <f>VLOOKUP(Table3[[#This Row],[PRODUCT ID]],Table1[[PRODUCT]:[SELLING PRICE]],1,FALSE)</f>
        <v>Product330</v>
      </c>
      <c r="H8723" s="3" t="str">
        <f>VLOOKUP(Table3[[#This Row],[PRODUCT ID]],Table1[[PRODUCT]:[SELLING PRICE]],2,FALSE)</f>
        <v>Category3</v>
      </c>
      <c r="I8723" s="3" t="str">
        <f>VLOOKUP(Table3[[#This Row],[PRODUCT ID]],Table1[[PRODUCT]:[SELLING PRICE]],3,FALSE)</f>
        <v>No</v>
      </c>
      <c r="J8723" s="16">
        <f ca="1">VLOOKUP(Table3[[#This Row],[PRODUCT ID]],Table1[[PRODUCT]:[SELLING PRICE]],4,FALSE)</f>
        <v>61</v>
      </c>
      <c r="K8723" s="16">
        <f ca="1">VLOOKUP(Table3[[#This Row],[PRODUCT ID]],Table1[[PRODUCT]:[SELLING PRICE]],5,FALSE)</f>
        <v>102.09929914283522</v>
      </c>
      <c r="L8723" s="16">
        <f ca="1">J8723*Table3[[#This Row],[QUANTITY]]</f>
        <v>610</v>
      </c>
      <c r="M8723" s="16">
        <f ca="1">K8723*Table3[[#This Row],[QUANTITY]]*(1-Table3[[#This Row],[DISCOUNT %]])</f>
        <v>983.66393510055889</v>
      </c>
      <c r="N8723" s="3">
        <f>DAY(Table3[[#This Row],[DATE]])</f>
        <v>17</v>
      </c>
      <c r="O8723" s="3" t="str">
        <f>TEXT(Table3[[#This Row],[DATE]],"mmm")</f>
        <v>Nov</v>
      </c>
      <c r="P8723" s="3">
        <f>YEAR(Table3[[#This Row],[DATE]])</f>
        <v>2044</v>
      </c>
    </row>
    <row r="8724" spans="1:16" x14ac:dyDescent="0.3">
      <c r="A8724" s="6">
        <v>52919</v>
      </c>
      <c r="B8724" s="7" t="s">
        <v>1383</v>
      </c>
      <c r="C8724" s="9">
        <f t="shared" ca="1" si="272"/>
        <v>3</v>
      </c>
      <c r="D8724" s="9" t="s">
        <v>2117</v>
      </c>
      <c r="E8724" s="9" t="s">
        <v>2116</v>
      </c>
      <c r="F8724" s="10">
        <f t="shared" ca="1" si="273"/>
        <v>5.2329185202207376E-2</v>
      </c>
      <c r="G8724" s="3" t="str">
        <f>VLOOKUP(Table3[[#This Row],[PRODUCT ID]],Table1[[PRODUCT]:[SELLING PRICE]],1,FALSE)</f>
        <v>Product331</v>
      </c>
      <c r="H8724" s="3" t="str">
        <f>VLOOKUP(Table3[[#This Row],[PRODUCT ID]],Table1[[PRODUCT]:[SELLING PRICE]],2,FALSE)</f>
        <v>Category4</v>
      </c>
      <c r="I8724" s="3" t="str">
        <f>VLOOKUP(Table3[[#This Row],[PRODUCT ID]],Table1[[PRODUCT]:[SELLING PRICE]],3,FALSE)</f>
        <v>Kg</v>
      </c>
      <c r="J8724" s="16">
        <f ca="1">VLOOKUP(Table3[[#This Row],[PRODUCT ID]],Table1[[PRODUCT]:[SELLING PRICE]],4,FALSE)</f>
        <v>22</v>
      </c>
      <c r="K8724" s="16">
        <f ca="1">VLOOKUP(Table3[[#This Row],[PRODUCT ID]],Table1[[PRODUCT]:[SELLING PRICE]],5,FALSE)</f>
        <v>82.007522453895561</v>
      </c>
      <c r="L8724" s="16">
        <f ca="1">J8724*Table3[[#This Row],[QUANTITY]]</f>
        <v>66</v>
      </c>
      <c r="M8724" s="16">
        <f ca="1">K8724*Table3[[#This Row],[QUANTITY]]*(1-Table3[[#This Row],[DISCOUNT %]])</f>
        <v>233.14840687029445</v>
      </c>
      <c r="N8724" s="3">
        <f>DAY(Table3[[#This Row],[DATE]])</f>
        <v>18</v>
      </c>
      <c r="O8724" s="3" t="str">
        <f>TEXT(Table3[[#This Row],[DATE]],"mmm")</f>
        <v>Nov</v>
      </c>
      <c r="P8724" s="3">
        <f>YEAR(Table3[[#This Row],[DATE]])</f>
        <v>2044</v>
      </c>
    </row>
    <row r="8725" spans="1:16" x14ac:dyDescent="0.3">
      <c r="A8725" s="6">
        <v>52920</v>
      </c>
      <c r="B8725" s="7" t="s">
        <v>1384</v>
      </c>
      <c r="C8725" s="9">
        <f t="shared" ca="1" si="272"/>
        <v>12</v>
      </c>
      <c r="D8725" s="9" t="s">
        <v>2115</v>
      </c>
      <c r="E8725" s="9" t="s">
        <v>2116</v>
      </c>
      <c r="F8725" s="10">
        <f t="shared" ca="1" si="273"/>
        <v>5.0769274484184015E-2</v>
      </c>
      <c r="G8725" s="3" t="str">
        <f>VLOOKUP(Table3[[#This Row],[PRODUCT ID]],Table1[[PRODUCT]:[SELLING PRICE]],1,FALSE)</f>
        <v>Product332</v>
      </c>
      <c r="H8725" s="3" t="str">
        <f>VLOOKUP(Table3[[#This Row],[PRODUCT ID]],Table1[[PRODUCT]:[SELLING PRICE]],2,FALSE)</f>
        <v>Category5</v>
      </c>
      <c r="I8725" s="3" t="str">
        <f>VLOOKUP(Table3[[#This Row],[PRODUCT ID]],Table1[[PRODUCT]:[SELLING PRICE]],3,FALSE)</f>
        <v>Kg</v>
      </c>
      <c r="J8725" s="16">
        <f ca="1">VLOOKUP(Table3[[#This Row],[PRODUCT ID]],Table1[[PRODUCT]:[SELLING PRICE]],4,FALSE)</f>
        <v>68</v>
      </c>
      <c r="K8725" s="16">
        <f ca="1">VLOOKUP(Table3[[#This Row],[PRODUCT ID]],Table1[[PRODUCT]:[SELLING PRICE]],5,FALSE)</f>
        <v>292.77443059016099</v>
      </c>
      <c r="L8725" s="16">
        <f ca="1">J8725*Table3[[#This Row],[QUANTITY]]</f>
        <v>816</v>
      </c>
      <c r="M8725" s="16">
        <f ca="1">K8725*Table3[[#This Row],[QUANTITY]]*(1-Table3[[#This Row],[DISCOUNT %]])</f>
        <v>3334.9258219389408</v>
      </c>
      <c r="N8725" s="3">
        <f>DAY(Table3[[#This Row],[DATE]])</f>
        <v>19</v>
      </c>
      <c r="O8725" s="3" t="str">
        <f>TEXT(Table3[[#This Row],[DATE]],"mmm")</f>
        <v>Nov</v>
      </c>
      <c r="P8725" s="3">
        <f>YEAR(Table3[[#This Row],[DATE]])</f>
        <v>2044</v>
      </c>
    </row>
    <row r="8726" spans="1:16" x14ac:dyDescent="0.3">
      <c r="A8726" s="6">
        <v>52921</v>
      </c>
      <c r="B8726" s="7" t="s">
        <v>1385</v>
      </c>
      <c r="C8726" s="9">
        <f t="shared" ca="1" si="272"/>
        <v>2</v>
      </c>
      <c r="D8726" s="9" t="s">
        <v>2115</v>
      </c>
      <c r="E8726" s="9" t="s">
        <v>2116</v>
      </c>
      <c r="F8726" s="10">
        <f t="shared" ca="1" si="273"/>
        <v>1.8649963100798694E-2</v>
      </c>
      <c r="G8726" s="3" t="str">
        <f>VLOOKUP(Table3[[#This Row],[PRODUCT ID]],Table1[[PRODUCT]:[SELLING PRICE]],1,FALSE)</f>
        <v>Product333</v>
      </c>
      <c r="H8726" s="3" t="str">
        <f>VLOOKUP(Table3[[#This Row],[PRODUCT ID]],Table1[[PRODUCT]:[SELLING PRICE]],2,FALSE)</f>
        <v>Category1</v>
      </c>
      <c r="I8726" s="3" t="str">
        <f>VLOOKUP(Table3[[#This Row],[PRODUCT ID]],Table1[[PRODUCT]:[SELLING PRICE]],3,FALSE)</f>
        <v>Lt</v>
      </c>
      <c r="J8726" s="16">
        <f ca="1">VLOOKUP(Table3[[#This Row],[PRODUCT ID]],Table1[[PRODUCT]:[SELLING PRICE]],4,FALSE)</f>
        <v>186</v>
      </c>
      <c r="K8726" s="16">
        <f ca="1">VLOOKUP(Table3[[#This Row],[PRODUCT ID]],Table1[[PRODUCT]:[SELLING PRICE]],5,FALSE)</f>
        <v>192.69073421074293</v>
      </c>
      <c r="L8726" s="16">
        <f ca="1">J8726*Table3[[#This Row],[QUANTITY]]</f>
        <v>372</v>
      </c>
      <c r="M8726" s="16">
        <f ca="1">K8726*Table3[[#This Row],[QUANTITY]]*(1-Table3[[#This Row],[DISCOUNT %]])</f>
        <v>378.19411825569352</v>
      </c>
      <c r="N8726" s="3">
        <f>DAY(Table3[[#This Row],[DATE]])</f>
        <v>20</v>
      </c>
      <c r="O8726" s="3" t="str">
        <f>TEXT(Table3[[#This Row],[DATE]],"mmm")</f>
        <v>Nov</v>
      </c>
      <c r="P8726" s="3">
        <f>YEAR(Table3[[#This Row],[DATE]])</f>
        <v>2044</v>
      </c>
    </row>
    <row r="8727" spans="1:16" x14ac:dyDescent="0.3">
      <c r="A8727" s="6">
        <v>52922</v>
      </c>
      <c r="B8727" s="7" t="s">
        <v>1386</v>
      </c>
      <c r="C8727" s="9">
        <f t="shared" ca="1" si="272"/>
        <v>11</v>
      </c>
      <c r="D8727" s="9" t="s">
        <v>2115</v>
      </c>
      <c r="E8727" s="9" t="s">
        <v>2116</v>
      </c>
      <c r="F8727" s="10">
        <f t="shared" ca="1" si="273"/>
        <v>4.8778126301213476E-2</v>
      </c>
      <c r="G8727" s="3" t="str">
        <f>VLOOKUP(Table3[[#This Row],[PRODUCT ID]],Table1[[PRODUCT]:[SELLING PRICE]],1,FALSE)</f>
        <v>Product334</v>
      </c>
      <c r="H8727" s="3" t="str">
        <f>VLOOKUP(Table3[[#This Row],[PRODUCT ID]],Table1[[PRODUCT]:[SELLING PRICE]],2,FALSE)</f>
        <v>Category2</v>
      </c>
      <c r="I8727" s="3" t="str">
        <f>VLOOKUP(Table3[[#This Row],[PRODUCT ID]],Table1[[PRODUCT]:[SELLING PRICE]],3,FALSE)</f>
        <v>Kg</v>
      </c>
      <c r="J8727" s="16">
        <f ca="1">VLOOKUP(Table3[[#This Row],[PRODUCT ID]],Table1[[PRODUCT]:[SELLING PRICE]],4,FALSE)</f>
        <v>122</v>
      </c>
      <c r="K8727" s="16">
        <f ca="1">VLOOKUP(Table3[[#This Row],[PRODUCT ID]],Table1[[PRODUCT]:[SELLING PRICE]],5,FALSE)</f>
        <v>63.890084282683333</v>
      </c>
      <c r="L8727" s="16">
        <f ca="1">J8727*Table3[[#This Row],[QUANTITY]]</f>
        <v>1342</v>
      </c>
      <c r="M8727" s="16">
        <f ca="1">K8727*Table3[[#This Row],[QUANTITY]]*(1-Table3[[#This Row],[DISCOUNT %]])</f>
        <v>668.51010250362174</v>
      </c>
      <c r="N8727" s="3">
        <f>DAY(Table3[[#This Row],[DATE]])</f>
        <v>21</v>
      </c>
      <c r="O8727" s="3" t="str">
        <f>TEXT(Table3[[#This Row],[DATE]],"mmm")</f>
        <v>Nov</v>
      </c>
      <c r="P8727" s="3">
        <f>YEAR(Table3[[#This Row],[DATE]])</f>
        <v>2044</v>
      </c>
    </row>
    <row r="8728" spans="1:16" x14ac:dyDescent="0.3">
      <c r="A8728" s="6">
        <v>52923</v>
      </c>
      <c r="B8728" s="7" t="s">
        <v>1387</v>
      </c>
      <c r="C8728" s="9">
        <f t="shared" ca="1" si="272"/>
        <v>5</v>
      </c>
      <c r="D8728" s="9" t="s">
        <v>2116</v>
      </c>
      <c r="E8728" s="9" t="s">
        <v>2118</v>
      </c>
      <c r="F8728" s="10">
        <f t="shared" ca="1" si="273"/>
        <v>6.8827953615214099E-2</v>
      </c>
      <c r="G8728" s="3" t="str">
        <f>VLOOKUP(Table3[[#This Row],[PRODUCT ID]],Table1[[PRODUCT]:[SELLING PRICE]],1,FALSE)</f>
        <v>Product335</v>
      </c>
      <c r="H8728" s="3" t="str">
        <f>VLOOKUP(Table3[[#This Row],[PRODUCT ID]],Table1[[PRODUCT]:[SELLING PRICE]],2,FALSE)</f>
        <v>Category3</v>
      </c>
      <c r="I8728" s="3" t="str">
        <f>VLOOKUP(Table3[[#This Row],[PRODUCT ID]],Table1[[PRODUCT]:[SELLING PRICE]],3,FALSE)</f>
        <v>Lt</v>
      </c>
      <c r="J8728" s="16">
        <f ca="1">VLOOKUP(Table3[[#This Row],[PRODUCT ID]],Table1[[PRODUCT]:[SELLING PRICE]],4,FALSE)</f>
        <v>173</v>
      </c>
      <c r="K8728" s="16">
        <f ca="1">VLOOKUP(Table3[[#This Row],[PRODUCT ID]],Table1[[PRODUCT]:[SELLING PRICE]],5,FALSE)</f>
        <v>89.209014179134854</v>
      </c>
      <c r="L8728" s="16">
        <f ca="1">J8728*Table3[[#This Row],[QUANTITY]]</f>
        <v>865</v>
      </c>
      <c r="M8728" s="16">
        <f ca="1">K8728*Table3[[#This Row],[QUANTITY]]*(1-Table3[[#This Row],[DISCOUNT %]])</f>
        <v>415.34470144577193</v>
      </c>
      <c r="N8728" s="3">
        <f>DAY(Table3[[#This Row],[DATE]])</f>
        <v>22</v>
      </c>
      <c r="O8728" s="3" t="str">
        <f>TEXT(Table3[[#This Row],[DATE]],"mmm")</f>
        <v>Nov</v>
      </c>
      <c r="P8728" s="3">
        <f>YEAR(Table3[[#This Row],[DATE]])</f>
        <v>2044</v>
      </c>
    </row>
    <row r="8729" spans="1:16" x14ac:dyDescent="0.3">
      <c r="A8729" s="6">
        <v>52924</v>
      </c>
      <c r="B8729" s="7" t="s">
        <v>1388</v>
      </c>
      <c r="C8729" s="9">
        <f t="shared" ca="1" si="272"/>
        <v>5</v>
      </c>
      <c r="D8729" s="9" t="s">
        <v>2116</v>
      </c>
      <c r="E8729" s="9" t="s">
        <v>2118</v>
      </c>
      <c r="F8729" s="10">
        <f t="shared" ca="1" si="273"/>
        <v>1.6293267311405679E-2</v>
      </c>
      <c r="G8729" s="3" t="str">
        <f>VLOOKUP(Table3[[#This Row],[PRODUCT ID]],Table1[[PRODUCT]:[SELLING PRICE]],1,FALSE)</f>
        <v>Product336</v>
      </c>
      <c r="H8729" s="3" t="str">
        <f>VLOOKUP(Table3[[#This Row],[PRODUCT ID]],Table1[[PRODUCT]:[SELLING PRICE]],2,FALSE)</f>
        <v>Category4</v>
      </c>
      <c r="I8729" s="3" t="str">
        <f>VLOOKUP(Table3[[#This Row],[PRODUCT ID]],Table1[[PRODUCT]:[SELLING PRICE]],3,FALSE)</f>
        <v>Ft</v>
      </c>
      <c r="J8729" s="16">
        <f ca="1">VLOOKUP(Table3[[#This Row],[PRODUCT ID]],Table1[[PRODUCT]:[SELLING PRICE]],4,FALSE)</f>
        <v>108</v>
      </c>
      <c r="K8729" s="16">
        <f ca="1">VLOOKUP(Table3[[#This Row],[PRODUCT ID]],Table1[[PRODUCT]:[SELLING PRICE]],5,FALSE)</f>
        <v>256.0019018789198</v>
      </c>
      <c r="L8729" s="16">
        <f ca="1">J8729*Table3[[#This Row],[QUANTITY]]</f>
        <v>540</v>
      </c>
      <c r="M8729" s="16">
        <f ca="1">K8729*Table3[[#This Row],[QUANTITY]]*(1-Table3[[#This Row],[DISCOUNT %]])</f>
        <v>1259.1539722968917</v>
      </c>
      <c r="N8729" s="3">
        <f>DAY(Table3[[#This Row],[DATE]])</f>
        <v>23</v>
      </c>
      <c r="O8729" s="3" t="str">
        <f>TEXT(Table3[[#This Row],[DATE]],"mmm")</f>
        <v>Nov</v>
      </c>
      <c r="P8729" s="3">
        <f>YEAR(Table3[[#This Row],[DATE]])</f>
        <v>2044</v>
      </c>
    </row>
    <row r="8730" spans="1:16" x14ac:dyDescent="0.3">
      <c r="A8730" s="6">
        <v>52925</v>
      </c>
      <c r="B8730" s="7" t="s">
        <v>1389</v>
      </c>
      <c r="C8730" s="9">
        <f t="shared" ca="1" si="272"/>
        <v>4</v>
      </c>
      <c r="D8730" s="9" t="s">
        <v>2116</v>
      </c>
      <c r="E8730" s="9" t="s">
        <v>2116</v>
      </c>
      <c r="F8730" s="10">
        <f t="shared" ca="1" si="273"/>
        <v>3.9288983409169979E-3</v>
      </c>
      <c r="G8730" s="3" t="str">
        <f>VLOOKUP(Table3[[#This Row],[PRODUCT ID]],Table1[[PRODUCT]:[SELLING PRICE]],1,FALSE)</f>
        <v>Product337</v>
      </c>
      <c r="H8730" s="3" t="str">
        <f>VLOOKUP(Table3[[#This Row],[PRODUCT ID]],Table1[[PRODUCT]:[SELLING PRICE]],2,FALSE)</f>
        <v>Category1</v>
      </c>
      <c r="I8730" s="3" t="str">
        <f>VLOOKUP(Table3[[#This Row],[PRODUCT ID]],Table1[[PRODUCT]:[SELLING PRICE]],3,FALSE)</f>
        <v>Kg</v>
      </c>
      <c r="J8730" s="16">
        <f ca="1">VLOOKUP(Table3[[#This Row],[PRODUCT ID]],Table1[[PRODUCT]:[SELLING PRICE]],4,FALSE)</f>
        <v>247</v>
      </c>
      <c r="K8730" s="16">
        <f ca="1">VLOOKUP(Table3[[#This Row],[PRODUCT ID]],Table1[[PRODUCT]:[SELLING PRICE]],5,FALSE)</f>
        <v>213.71033526426584</v>
      </c>
      <c r="L8730" s="16">
        <f ca="1">J8730*Table3[[#This Row],[QUANTITY]]</f>
        <v>988</v>
      </c>
      <c r="M8730" s="16">
        <f ca="1">K8730*Table3[[#This Row],[QUANTITY]]*(1-Table3[[#This Row],[DISCOUNT %]])</f>
        <v>851.48275633043693</v>
      </c>
      <c r="N8730" s="3">
        <f>DAY(Table3[[#This Row],[DATE]])</f>
        <v>24</v>
      </c>
      <c r="O8730" s="3" t="str">
        <f>TEXT(Table3[[#This Row],[DATE]],"mmm")</f>
        <v>Nov</v>
      </c>
      <c r="P8730" s="3">
        <f>YEAR(Table3[[#This Row],[DATE]])</f>
        <v>2044</v>
      </c>
    </row>
    <row r="8731" spans="1:16" x14ac:dyDescent="0.3">
      <c r="A8731" s="6">
        <v>52926</v>
      </c>
      <c r="B8731" s="7" t="s">
        <v>1390</v>
      </c>
      <c r="C8731" s="9">
        <f t="shared" ca="1" si="272"/>
        <v>1</v>
      </c>
      <c r="D8731" s="9" t="s">
        <v>2115</v>
      </c>
      <c r="E8731" s="9" t="s">
        <v>2116</v>
      </c>
      <c r="F8731" s="10">
        <f t="shared" ca="1" si="273"/>
        <v>9.4081773817242698E-2</v>
      </c>
      <c r="G8731" s="3" t="str">
        <f>VLOOKUP(Table3[[#This Row],[PRODUCT ID]],Table1[[PRODUCT]:[SELLING PRICE]],1,FALSE)</f>
        <v>Product338</v>
      </c>
      <c r="H8731" s="3" t="str">
        <f>VLOOKUP(Table3[[#This Row],[PRODUCT ID]],Table1[[PRODUCT]:[SELLING PRICE]],2,FALSE)</f>
        <v>Category2</v>
      </c>
      <c r="I8731" s="3" t="str">
        <f>VLOOKUP(Table3[[#This Row],[PRODUCT ID]],Table1[[PRODUCT]:[SELLING PRICE]],3,FALSE)</f>
        <v>No</v>
      </c>
      <c r="J8731" s="16">
        <f ca="1">VLOOKUP(Table3[[#This Row],[PRODUCT ID]],Table1[[PRODUCT]:[SELLING PRICE]],4,FALSE)</f>
        <v>77</v>
      </c>
      <c r="K8731" s="16">
        <f ca="1">VLOOKUP(Table3[[#This Row],[PRODUCT ID]],Table1[[PRODUCT]:[SELLING PRICE]],5,FALSE)</f>
        <v>237.3384238010517</v>
      </c>
      <c r="L8731" s="16">
        <f ca="1">J8731*Table3[[#This Row],[QUANTITY]]</f>
        <v>77</v>
      </c>
      <c r="M8731" s="16">
        <f ca="1">K8731*Table3[[#This Row],[QUANTITY]]*(1-Table3[[#This Row],[DISCOUNT %]])</f>
        <v>215.00920389486026</v>
      </c>
      <c r="N8731" s="3">
        <f>DAY(Table3[[#This Row],[DATE]])</f>
        <v>25</v>
      </c>
      <c r="O8731" s="3" t="str">
        <f>TEXT(Table3[[#This Row],[DATE]],"mmm")</f>
        <v>Nov</v>
      </c>
      <c r="P8731" s="3">
        <f>YEAR(Table3[[#This Row],[DATE]])</f>
        <v>2044</v>
      </c>
    </row>
    <row r="8732" spans="1:16" x14ac:dyDescent="0.3">
      <c r="A8732" s="6">
        <v>52927</v>
      </c>
      <c r="B8732" s="7" t="s">
        <v>1391</v>
      </c>
      <c r="C8732" s="9">
        <f t="shared" ca="1" si="272"/>
        <v>1</v>
      </c>
      <c r="D8732" s="9" t="s">
        <v>2117</v>
      </c>
      <c r="E8732" s="9" t="s">
        <v>2116</v>
      </c>
      <c r="F8732" s="10">
        <f t="shared" ca="1" si="273"/>
        <v>4.0655061105785983E-2</v>
      </c>
      <c r="G8732" s="3" t="str">
        <f>VLOOKUP(Table3[[#This Row],[PRODUCT ID]],Table1[[PRODUCT]:[SELLING PRICE]],1,FALSE)</f>
        <v>Product339</v>
      </c>
      <c r="H8732" s="3" t="str">
        <f>VLOOKUP(Table3[[#This Row],[PRODUCT ID]],Table1[[PRODUCT]:[SELLING PRICE]],2,FALSE)</f>
        <v>Category3</v>
      </c>
      <c r="I8732" s="3" t="str">
        <f>VLOOKUP(Table3[[#This Row],[PRODUCT ID]],Table1[[PRODUCT]:[SELLING PRICE]],3,FALSE)</f>
        <v>No</v>
      </c>
      <c r="J8732" s="16">
        <f ca="1">VLOOKUP(Table3[[#This Row],[PRODUCT ID]],Table1[[PRODUCT]:[SELLING PRICE]],4,FALSE)</f>
        <v>92</v>
      </c>
      <c r="K8732" s="16">
        <f ca="1">VLOOKUP(Table3[[#This Row],[PRODUCT ID]],Table1[[PRODUCT]:[SELLING PRICE]],5,FALSE)</f>
        <v>83.034094001668521</v>
      </c>
      <c r="L8732" s="16">
        <f ca="1">J8732*Table3[[#This Row],[QUANTITY]]</f>
        <v>92</v>
      </c>
      <c r="M8732" s="16">
        <f ca="1">K8732*Table3[[#This Row],[QUANTITY]]*(1-Table3[[#This Row],[DISCOUNT %]])</f>
        <v>79.658337836167107</v>
      </c>
      <c r="N8732" s="3">
        <f>DAY(Table3[[#This Row],[DATE]])</f>
        <v>26</v>
      </c>
      <c r="O8732" s="3" t="str">
        <f>TEXT(Table3[[#This Row],[DATE]],"mmm")</f>
        <v>Nov</v>
      </c>
      <c r="P8732" s="3">
        <f>YEAR(Table3[[#This Row],[DATE]])</f>
        <v>2044</v>
      </c>
    </row>
    <row r="8733" spans="1:16" x14ac:dyDescent="0.3">
      <c r="A8733" s="6">
        <v>52928</v>
      </c>
      <c r="B8733" s="7" t="s">
        <v>1392</v>
      </c>
      <c r="C8733" s="9">
        <f t="shared" ca="1" si="272"/>
        <v>8</v>
      </c>
      <c r="D8733" s="9" t="s">
        <v>2117</v>
      </c>
      <c r="E8733" s="9" t="s">
        <v>2116</v>
      </c>
      <c r="F8733" s="10">
        <f t="shared" ca="1" si="273"/>
        <v>1.0273299266228442E-3</v>
      </c>
      <c r="G8733" s="3" t="str">
        <f>VLOOKUP(Table3[[#This Row],[PRODUCT ID]],Table1[[PRODUCT]:[SELLING PRICE]],1,FALSE)</f>
        <v>Product340</v>
      </c>
      <c r="H8733" s="3" t="str">
        <f>VLOOKUP(Table3[[#This Row],[PRODUCT ID]],Table1[[PRODUCT]:[SELLING PRICE]],2,FALSE)</f>
        <v>Category4</v>
      </c>
      <c r="I8733" s="3" t="str">
        <f>VLOOKUP(Table3[[#This Row],[PRODUCT ID]],Table1[[PRODUCT]:[SELLING PRICE]],3,FALSE)</f>
        <v>Ft</v>
      </c>
      <c r="J8733" s="16">
        <f ca="1">VLOOKUP(Table3[[#This Row],[PRODUCT ID]],Table1[[PRODUCT]:[SELLING PRICE]],4,FALSE)</f>
        <v>11</v>
      </c>
      <c r="K8733" s="16">
        <f ca="1">VLOOKUP(Table3[[#This Row],[PRODUCT ID]],Table1[[PRODUCT]:[SELLING PRICE]],5,FALSE)</f>
        <v>232.73824399928162</v>
      </c>
      <c r="L8733" s="16">
        <f ca="1">J8733*Table3[[#This Row],[QUANTITY]]</f>
        <v>88</v>
      </c>
      <c r="M8733" s="16">
        <f ca="1">K8733*Table3[[#This Row],[QUANTITY]]*(1-Table3[[#This Row],[DISCOUNT %]])</f>
        <v>1859.9931602892123</v>
      </c>
      <c r="N8733" s="3">
        <f>DAY(Table3[[#This Row],[DATE]])</f>
        <v>27</v>
      </c>
      <c r="O8733" s="3" t="str">
        <f>TEXT(Table3[[#This Row],[DATE]],"mmm")</f>
        <v>Nov</v>
      </c>
      <c r="P8733" s="3">
        <f>YEAR(Table3[[#This Row],[DATE]])</f>
        <v>2044</v>
      </c>
    </row>
    <row r="8734" spans="1:16" x14ac:dyDescent="0.3">
      <c r="A8734" s="6">
        <v>52929</v>
      </c>
      <c r="B8734" s="7" t="s">
        <v>1393</v>
      </c>
      <c r="C8734" s="9">
        <f t="shared" ca="1" si="272"/>
        <v>12</v>
      </c>
      <c r="D8734" s="9" t="s">
        <v>2116</v>
      </c>
      <c r="E8734" s="9" t="s">
        <v>2118</v>
      </c>
      <c r="F8734" s="10">
        <f t="shared" ca="1" si="273"/>
        <v>1.5401717509888335E-2</v>
      </c>
      <c r="G8734" s="3" t="str">
        <f>VLOOKUP(Table3[[#This Row],[PRODUCT ID]],Table1[[PRODUCT]:[SELLING PRICE]],1,FALSE)</f>
        <v>Product341</v>
      </c>
      <c r="H8734" s="3" t="str">
        <f>VLOOKUP(Table3[[#This Row],[PRODUCT ID]],Table1[[PRODUCT]:[SELLING PRICE]],2,FALSE)</f>
        <v>Category5</v>
      </c>
      <c r="I8734" s="3" t="str">
        <f>VLOOKUP(Table3[[#This Row],[PRODUCT ID]],Table1[[PRODUCT]:[SELLING PRICE]],3,FALSE)</f>
        <v>No</v>
      </c>
      <c r="J8734" s="16">
        <f ca="1">VLOOKUP(Table3[[#This Row],[PRODUCT ID]],Table1[[PRODUCT]:[SELLING PRICE]],4,FALSE)</f>
        <v>22</v>
      </c>
      <c r="K8734" s="16">
        <f ca="1">VLOOKUP(Table3[[#This Row],[PRODUCT ID]],Table1[[PRODUCT]:[SELLING PRICE]],5,FALSE)</f>
        <v>51.009656057150352</v>
      </c>
      <c r="L8734" s="16">
        <f ca="1">J8734*Table3[[#This Row],[QUANTITY]]</f>
        <v>264</v>
      </c>
      <c r="M8734" s="16">
        <f ca="1">K8734*Table3[[#This Row],[QUANTITY]]*(1-Table3[[#This Row],[DISCOUNT %]])</f>
        <v>602.6882369313787</v>
      </c>
      <c r="N8734" s="3">
        <f>DAY(Table3[[#This Row],[DATE]])</f>
        <v>28</v>
      </c>
      <c r="O8734" s="3" t="str">
        <f>TEXT(Table3[[#This Row],[DATE]],"mmm")</f>
        <v>Nov</v>
      </c>
      <c r="P8734" s="3">
        <f>YEAR(Table3[[#This Row],[DATE]])</f>
        <v>2044</v>
      </c>
    </row>
    <row r="8735" spans="1:16" x14ac:dyDescent="0.3">
      <c r="A8735" s="6">
        <v>52930</v>
      </c>
      <c r="B8735" s="7" t="s">
        <v>1394</v>
      </c>
      <c r="C8735" s="9">
        <f t="shared" ca="1" si="272"/>
        <v>14</v>
      </c>
      <c r="D8735" s="9" t="s">
        <v>2116</v>
      </c>
      <c r="E8735" s="9" t="s">
        <v>2116</v>
      </c>
      <c r="F8735" s="10">
        <f t="shared" ca="1" si="273"/>
        <v>9.1758628853234991E-2</v>
      </c>
      <c r="G8735" s="3" t="str">
        <f>VLOOKUP(Table3[[#This Row],[PRODUCT ID]],Table1[[PRODUCT]:[SELLING PRICE]],1,FALSE)</f>
        <v>Product342</v>
      </c>
      <c r="H8735" s="3" t="str">
        <f>VLOOKUP(Table3[[#This Row],[PRODUCT ID]],Table1[[PRODUCT]:[SELLING PRICE]],2,FALSE)</f>
        <v>Category1</v>
      </c>
      <c r="I8735" s="3" t="str">
        <f>VLOOKUP(Table3[[#This Row],[PRODUCT ID]],Table1[[PRODUCT]:[SELLING PRICE]],3,FALSE)</f>
        <v>Kg</v>
      </c>
      <c r="J8735" s="16">
        <f ca="1">VLOOKUP(Table3[[#This Row],[PRODUCT ID]],Table1[[PRODUCT]:[SELLING PRICE]],4,FALSE)</f>
        <v>187</v>
      </c>
      <c r="K8735" s="16">
        <f ca="1">VLOOKUP(Table3[[#This Row],[PRODUCT ID]],Table1[[PRODUCT]:[SELLING PRICE]],5,FALSE)</f>
        <v>269.4081142143034</v>
      </c>
      <c r="L8735" s="16">
        <f ca="1">J8735*Table3[[#This Row],[QUANTITY]]</f>
        <v>2618</v>
      </c>
      <c r="M8735" s="16">
        <f ca="1">K8735*Table3[[#This Row],[QUANTITY]]*(1-Table3[[#This Row],[DISCOUNT %]])</f>
        <v>3425.6263307288846</v>
      </c>
      <c r="N8735" s="3">
        <f>DAY(Table3[[#This Row],[DATE]])</f>
        <v>29</v>
      </c>
      <c r="O8735" s="3" t="str">
        <f>TEXT(Table3[[#This Row],[DATE]],"mmm")</f>
        <v>Nov</v>
      </c>
      <c r="P8735" s="3">
        <f>YEAR(Table3[[#This Row],[DATE]])</f>
        <v>2044</v>
      </c>
    </row>
    <row r="8736" spans="1:16" x14ac:dyDescent="0.3">
      <c r="A8736" s="6">
        <v>52931</v>
      </c>
      <c r="B8736" s="7" t="s">
        <v>1395</v>
      </c>
      <c r="C8736" s="9">
        <f t="shared" ca="1" si="272"/>
        <v>9</v>
      </c>
      <c r="D8736" s="9" t="s">
        <v>2116</v>
      </c>
      <c r="E8736" s="9" t="s">
        <v>2116</v>
      </c>
      <c r="F8736" s="10">
        <f t="shared" ca="1" si="273"/>
        <v>7.7228688138726742E-2</v>
      </c>
      <c r="G8736" s="3" t="str">
        <f>VLOOKUP(Table3[[#This Row],[PRODUCT ID]],Table1[[PRODUCT]:[SELLING PRICE]],1,FALSE)</f>
        <v>Product343</v>
      </c>
      <c r="H8736" s="3" t="str">
        <f>VLOOKUP(Table3[[#This Row],[PRODUCT ID]],Table1[[PRODUCT]:[SELLING PRICE]],2,FALSE)</f>
        <v>Category2</v>
      </c>
      <c r="I8736" s="3" t="str">
        <f>VLOOKUP(Table3[[#This Row],[PRODUCT ID]],Table1[[PRODUCT]:[SELLING PRICE]],3,FALSE)</f>
        <v>Kg</v>
      </c>
      <c r="J8736" s="16">
        <f ca="1">VLOOKUP(Table3[[#This Row],[PRODUCT ID]],Table1[[PRODUCT]:[SELLING PRICE]],4,FALSE)</f>
        <v>111</v>
      </c>
      <c r="K8736" s="16">
        <f ca="1">VLOOKUP(Table3[[#This Row],[PRODUCT ID]],Table1[[PRODUCT]:[SELLING PRICE]],5,FALSE)</f>
        <v>279.07130300656956</v>
      </c>
      <c r="L8736" s="16">
        <f ca="1">J8736*Table3[[#This Row],[QUANTITY]]</f>
        <v>999</v>
      </c>
      <c r="M8736" s="16">
        <f ca="1">K8736*Table3[[#This Row],[QUANTITY]]*(1-Table3[[#This Row],[DISCOUNT %]])</f>
        <v>2317.6709314038635</v>
      </c>
      <c r="N8736" s="3">
        <f>DAY(Table3[[#This Row],[DATE]])</f>
        <v>30</v>
      </c>
      <c r="O8736" s="3" t="str">
        <f>TEXT(Table3[[#This Row],[DATE]],"mmm")</f>
        <v>Nov</v>
      </c>
      <c r="P8736" s="3">
        <f>YEAR(Table3[[#This Row],[DATE]])</f>
        <v>2044</v>
      </c>
    </row>
    <row r="8737" spans="1:16" x14ac:dyDescent="0.3">
      <c r="A8737" s="6">
        <v>52932</v>
      </c>
      <c r="B8737" s="7" t="s">
        <v>1396</v>
      </c>
      <c r="C8737" s="9">
        <f t="shared" ca="1" si="272"/>
        <v>5</v>
      </c>
      <c r="D8737" s="9" t="s">
        <v>2116</v>
      </c>
      <c r="E8737" s="9" t="s">
        <v>2116</v>
      </c>
      <c r="F8737" s="10">
        <f t="shared" ca="1" si="273"/>
        <v>7.9278157515687037E-2</v>
      </c>
      <c r="G8737" s="3" t="str">
        <f>VLOOKUP(Table3[[#This Row],[PRODUCT ID]],Table1[[PRODUCT]:[SELLING PRICE]],1,FALSE)</f>
        <v>Product344</v>
      </c>
      <c r="H8737" s="3" t="str">
        <f>VLOOKUP(Table3[[#This Row],[PRODUCT ID]],Table1[[PRODUCT]:[SELLING PRICE]],2,FALSE)</f>
        <v>Category3</v>
      </c>
      <c r="I8737" s="3" t="str">
        <f>VLOOKUP(Table3[[#This Row],[PRODUCT ID]],Table1[[PRODUCT]:[SELLING PRICE]],3,FALSE)</f>
        <v>Lt</v>
      </c>
      <c r="J8737" s="16">
        <f ca="1">VLOOKUP(Table3[[#This Row],[PRODUCT ID]],Table1[[PRODUCT]:[SELLING PRICE]],4,FALSE)</f>
        <v>62</v>
      </c>
      <c r="K8737" s="16">
        <f ca="1">VLOOKUP(Table3[[#This Row],[PRODUCT ID]],Table1[[PRODUCT]:[SELLING PRICE]],5,FALSE)</f>
        <v>303.34321782687795</v>
      </c>
      <c r="L8737" s="16">
        <f ca="1">J8737*Table3[[#This Row],[QUANTITY]]</f>
        <v>310</v>
      </c>
      <c r="M8737" s="16">
        <f ca="1">K8737*Table3[[#This Row],[QUANTITY]]*(1-Table3[[#This Row],[DISCOUNT %]])</f>
        <v>1396.4736321134167</v>
      </c>
      <c r="N8737" s="3">
        <f>DAY(Table3[[#This Row],[DATE]])</f>
        <v>1</v>
      </c>
      <c r="O8737" s="3" t="str">
        <f>TEXT(Table3[[#This Row],[DATE]],"mmm")</f>
        <v>Dec</v>
      </c>
      <c r="P8737" s="3">
        <f>YEAR(Table3[[#This Row],[DATE]])</f>
        <v>2044</v>
      </c>
    </row>
    <row r="8738" spans="1:16" x14ac:dyDescent="0.3">
      <c r="A8738" s="6">
        <v>52933</v>
      </c>
      <c r="B8738" s="7" t="s">
        <v>1397</v>
      </c>
      <c r="C8738" s="9">
        <f t="shared" ca="1" si="272"/>
        <v>7</v>
      </c>
      <c r="D8738" s="9" t="s">
        <v>2115</v>
      </c>
      <c r="E8738" s="9" t="s">
        <v>2116</v>
      </c>
      <c r="F8738" s="10">
        <f t="shared" ca="1" si="273"/>
        <v>5.9533730542802324E-2</v>
      </c>
      <c r="G8738" s="3" t="str">
        <f>VLOOKUP(Table3[[#This Row],[PRODUCT ID]],Table1[[PRODUCT]:[SELLING PRICE]],1,FALSE)</f>
        <v>Product345</v>
      </c>
      <c r="H8738" s="3" t="str">
        <f>VLOOKUP(Table3[[#This Row],[PRODUCT ID]],Table1[[PRODUCT]:[SELLING PRICE]],2,FALSE)</f>
        <v>Category4</v>
      </c>
      <c r="I8738" s="3" t="str">
        <f>VLOOKUP(Table3[[#This Row],[PRODUCT ID]],Table1[[PRODUCT]:[SELLING PRICE]],3,FALSE)</f>
        <v>Kg</v>
      </c>
      <c r="J8738" s="16">
        <f ca="1">VLOOKUP(Table3[[#This Row],[PRODUCT ID]],Table1[[PRODUCT]:[SELLING PRICE]],4,FALSE)</f>
        <v>41</v>
      </c>
      <c r="K8738" s="16">
        <f ca="1">VLOOKUP(Table3[[#This Row],[PRODUCT ID]],Table1[[PRODUCT]:[SELLING PRICE]],5,FALSE)</f>
        <v>228.93999531555747</v>
      </c>
      <c r="L8738" s="16">
        <f ca="1">J8738*Table3[[#This Row],[QUANTITY]]</f>
        <v>287</v>
      </c>
      <c r="M8738" s="16">
        <f ca="1">K8738*Table3[[#This Row],[QUANTITY]]*(1-Table3[[#This Row],[DISCOUNT %]])</f>
        <v>1507.1724032677944</v>
      </c>
      <c r="N8738" s="3">
        <f>DAY(Table3[[#This Row],[DATE]])</f>
        <v>2</v>
      </c>
      <c r="O8738" s="3" t="str">
        <f>TEXT(Table3[[#This Row],[DATE]],"mmm")</f>
        <v>Dec</v>
      </c>
      <c r="P8738" s="3">
        <f>YEAR(Table3[[#This Row],[DATE]])</f>
        <v>2044</v>
      </c>
    </row>
    <row r="8739" spans="1:16" x14ac:dyDescent="0.3">
      <c r="A8739" s="6">
        <v>52934</v>
      </c>
      <c r="B8739" s="7" t="s">
        <v>1398</v>
      </c>
      <c r="C8739" s="9">
        <f t="shared" ca="1" si="272"/>
        <v>7</v>
      </c>
      <c r="D8739" s="9" t="s">
        <v>2116</v>
      </c>
      <c r="E8739" s="9" t="s">
        <v>2116</v>
      </c>
      <c r="F8739" s="10">
        <f t="shared" ca="1" si="273"/>
        <v>2.216265506963655E-2</v>
      </c>
      <c r="G8739" s="3" t="str">
        <f>VLOOKUP(Table3[[#This Row],[PRODUCT ID]],Table1[[PRODUCT]:[SELLING PRICE]],1,FALSE)</f>
        <v>Product346</v>
      </c>
      <c r="H8739" s="3" t="str">
        <f>VLOOKUP(Table3[[#This Row],[PRODUCT ID]],Table1[[PRODUCT]:[SELLING PRICE]],2,FALSE)</f>
        <v>Category5</v>
      </c>
      <c r="I8739" s="3" t="str">
        <f>VLOOKUP(Table3[[#This Row],[PRODUCT ID]],Table1[[PRODUCT]:[SELLING PRICE]],3,FALSE)</f>
        <v>Lt</v>
      </c>
      <c r="J8739" s="16">
        <f ca="1">VLOOKUP(Table3[[#This Row],[PRODUCT ID]],Table1[[PRODUCT]:[SELLING PRICE]],4,FALSE)</f>
        <v>232</v>
      </c>
      <c r="K8739" s="16">
        <f ca="1">VLOOKUP(Table3[[#This Row],[PRODUCT ID]],Table1[[PRODUCT]:[SELLING PRICE]],5,FALSE)</f>
        <v>259.27214073843959</v>
      </c>
      <c r="L8739" s="16">
        <f ca="1">J8739*Table3[[#This Row],[QUANTITY]]</f>
        <v>1624</v>
      </c>
      <c r="M8739" s="16">
        <f ca="1">K8739*Table3[[#This Row],[QUANTITY]]*(1-Table3[[#This Row],[DISCOUNT %]])</f>
        <v>1774.6818719986109</v>
      </c>
      <c r="N8739" s="3">
        <f>DAY(Table3[[#This Row],[DATE]])</f>
        <v>3</v>
      </c>
      <c r="O8739" s="3" t="str">
        <f>TEXT(Table3[[#This Row],[DATE]],"mmm")</f>
        <v>Dec</v>
      </c>
      <c r="P8739" s="3">
        <f>YEAR(Table3[[#This Row],[DATE]])</f>
        <v>2044</v>
      </c>
    </row>
    <row r="8740" spans="1:16" x14ac:dyDescent="0.3">
      <c r="A8740" s="6">
        <v>52935</v>
      </c>
      <c r="B8740" s="7" t="s">
        <v>1399</v>
      </c>
      <c r="C8740" s="9">
        <f t="shared" ca="1" si="272"/>
        <v>6</v>
      </c>
      <c r="D8740" s="9" t="s">
        <v>2117</v>
      </c>
      <c r="E8740" s="9" t="s">
        <v>2118</v>
      </c>
      <c r="F8740" s="10">
        <f t="shared" ca="1" si="273"/>
        <v>6.582353751045987E-2</v>
      </c>
      <c r="G8740" s="3" t="str">
        <f>VLOOKUP(Table3[[#This Row],[PRODUCT ID]],Table1[[PRODUCT]:[SELLING PRICE]],1,FALSE)</f>
        <v>Product347</v>
      </c>
      <c r="H8740" s="3" t="str">
        <f>VLOOKUP(Table3[[#This Row],[PRODUCT ID]],Table1[[PRODUCT]:[SELLING PRICE]],2,FALSE)</f>
        <v>Category1</v>
      </c>
      <c r="I8740" s="3" t="str">
        <f>VLOOKUP(Table3[[#This Row],[PRODUCT ID]],Table1[[PRODUCT]:[SELLING PRICE]],3,FALSE)</f>
        <v>Ft</v>
      </c>
      <c r="J8740" s="16">
        <f ca="1">VLOOKUP(Table3[[#This Row],[PRODUCT ID]],Table1[[PRODUCT]:[SELLING PRICE]],4,FALSE)</f>
        <v>134</v>
      </c>
      <c r="K8740" s="16">
        <f ca="1">VLOOKUP(Table3[[#This Row],[PRODUCT ID]],Table1[[PRODUCT]:[SELLING PRICE]],5,FALSE)</f>
        <v>58.870477881988172</v>
      </c>
      <c r="L8740" s="16">
        <f ca="1">J8740*Table3[[#This Row],[QUANTITY]]</f>
        <v>804</v>
      </c>
      <c r="M8740" s="16">
        <f ca="1">K8740*Table3[[#This Row],[QUANTITY]]*(1-Table3[[#This Row],[DISCOUNT %]])</f>
        <v>329.97248863718659</v>
      </c>
      <c r="N8740" s="3">
        <f>DAY(Table3[[#This Row],[DATE]])</f>
        <v>4</v>
      </c>
      <c r="O8740" s="3" t="str">
        <f>TEXT(Table3[[#This Row],[DATE]],"mmm")</f>
        <v>Dec</v>
      </c>
      <c r="P8740" s="3">
        <f>YEAR(Table3[[#This Row],[DATE]])</f>
        <v>2044</v>
      </c>
    </row>
    <row r="8741" spans="1:16" x14ac:dyDescent="0.3">
      <c r="A8741" s="6">
        <v>52936</v>
      </c>
      <c r="B8741" s="7" t="s">
        <v>1400</v>
      </c>
      <c r="C8741" s="9">
        <f t="shared" ca="1" si="272"/>
        <v>8</v>
      </c>
      <c r="D8741" s="9" t="s">
        <v>2115</v>
      </c>
      <c r="E8741" s="9" t="s">
        <v>2118</v>
      </c>
      <c r="F8741" s="10">
        <f t="shared" ca="1" si="273"/>
        <v>8.3188392067957209E-2</v>
      </c>
      <c r="G8741" s="3" t="str">
        <f>VLOOKUP(Table3[[#This Row],[PRODUCT ID]],Table1[[PRODUCT]:[SELLING PRICE]],1,FALSE)</f>
        <v>Product348</v>
      </c>
      <c r="H8741" s="3" t="str">
        <f>VLOOKUP(Table3[[#This Row],[PRODUCT ID]],Table1[[PRODUCT]:[SELLING PRICE]],2,FALSE)</f>
        <v>Category2</v>
      </c>
      <c r="I8741" s="3" t="str">
        <f>VLOOKUP(Table3[[#This Row],[PRODUCT ID]],Table1[[PRODUCT]:[SELLING PRICE]],3,FALSE)</f>
        <v>Kg</v>
      </c>
      <c r="J8741" s="16">
        <f ca="1">VLOOKUP(Table3[[#This Row],[PRODUCT ID]],Table1[[PRODUCT]:[SELLING PRICE]],4,FALSE)</f>
        <v>122</v>
      </c>
      <c r="K8741" s="16">
        <f ca="1">VLOOKUP(Table3[[#This Row],[PRODUCT ID]],Table1[[PRODUCT]:[SELLING PRICE]],5,FALSE)</f>
        <v>311.60168144437705</v>
      </c>
      <c r="L8741" s="16">
        <f ca="1">J8741*Table3[[#This Row],[QUANTITY]]</f>
        <v>976</v>
      </c>
      <c r="M8741" s="16">
        <f ca="1">K8741*Table3[[#This Row],[QUANTITY]]*(1-Table3[[#This Row],[DISCOUNT %]])</f>
        <v>2285.4403087947799</v>
      </c>
      <c r="N8741" s="3">
        <f>DAY(Table3[[#This Row],[DATE]])</f>
        <v>5</v>
      </c>
      <c r="O8741" s="3" t="str">
        <f>TEXT(Table3[[#This Row],[DATE]],"mmm")</f>
        <v>Dec</v>
      </c>
      <c r="P8741" s="3">
        <f>YEAR(Table3[[#This Row],[DATE]])</f>
        <v>2044</v>
      </c>
    </row>
    <row r="8742" spans="1:16" x14ac:dyDescent="0.3">
      <c r="A8742" s="6">
        <v>52937</v>
      </c>
      <c r="B8742" s="7" t="s">
        <v>1401</v>
      </c>
      <c r="C8742" s="9">
        <f t="shared" ca="1" si="272"/>
        <v>5</v>
      </c>
      <c r="D8742" s="9" t="s">
        <v>2115</v>
      </c>
      <c r="E8742" s="9" t="s">
        <v>2116</v>
      </c>
      <c r="F8742" s="10">
        <f t="shared" ca="1" si="273"/>
        <v>8.4340552004367589E-2</v>
      </c>
      <c r="G8742" s="3" t="str">
        <f>VLOOKUP(Table3[[#This Row],[PRODUCT ID]],Table1[[PRODUCT]:[SELLING PRICE]],1,FALSE)</f>
        <v>Product349</v>
      </c>
      <c r="H8742" s="3" t="str">
        <f>VLOOKUP(Table3[[#This Row],[PRODUCT ID]],Table1[[PRODUCT]:[SELLING PRICE]],2,FALSE)</f>
        <v>Category3</v>
      </c>
      <c r="I8742" s="3" t="str">
        <f>VLOOKUP(Table3[[#This Row],[PRODUCT ID]],Table1[[PRODUCT]:[SELLING PRICE]],3,FALSE)</f>
        <v>No</v>
      </c>
      <c r="J8742" s="16">
        <f ca="1">VLOOKUP(Table3[[#This Row],[PRODUCT ID]],Table1[[PRODUCT]:[SELLING PRICE]],4,FALSE)</f>
        <v>65</v>
      </c>
      <c r="K8742" s="16">
        <f ca="1">VLOOKUP(Table3[[#This Row],[PRODUCT ID]],Table1[[PRODUCT]:[SELLING PRICE]],5,FALSE)</f>
        <v>208.13674045214336</v>
      </c>
      <c r="L8742" s="16">
        <f ca="1">J8742*Table3[[#This Row],[QUANTITY]]</f>
        <v>325</v>
      </c>
      <c r="M8742" s="16">
        <f ca="1">K8742*Table3[[#This Row],[QUANTITY]]*(1-Table3[[#This Row],[DISCOUNT %]])</f>
        <v>952.91186435009888</v>
      </c>
      <c r="N8742" s="3">
        <f>DAY(Table3[[#This Row],[DATE]])</f>
        <v>6</v>
      </c>
      <c r="O8742" s="3" t="str">
        <f>TEXT(Table3[[#This Row],[DATE]],"mmm")</f>
        <v>Dec</v>
      </c>
      <c r="P8742" s="3">
        <f>YEAR(Table3[[#This Row],[DATE]])</f>
        <v>2044</v>
      </c>
    </row>
    <row r="8743" spans="1:16" x14ac:dyDescent="0.3">
      <c r="A8743" s="6">
        <v>52938</v>
      </c>
      <c r="B8743" s="7" t="s">
        <v>1402</v>
      </c>
      <c r="C8743" s="9">
        <f t="shared" ca="1" si="272"/>
        <v>4</v>
      </c>
      <c r="D8743" s="9" t="s">
        <v>2115</v>
      </c>
      <c r="E8743" s="9" t="s">
        <v>2116</v>
      </c>
      <c r="F8743" s="10">
        <f t="shared" ca="1" si="273"/>
        <v>4.9840611114612993E-2</v>
      </c>
      <c r="G8743" s="3" t="str">
        <f>VLOOKUP(Table3[[#This Row],[PRODUCT ID]],Table1[[PRODUCT]:[SELLING PRICE]],1,FALSE)</f>
        <v>Product350</v>
      </c>
      <c r="H8743" s="3" t="str">
        <f>VLOOKUP(Table3[[#This Row],[PRODUCT ID]],Table1[[PRODUCT]:[SELLING PRICE]],2,FALSE)</f>
        <v>Category4</v>
      </c>
      <c r="I8743" s="3" t="str">
        <f>VLOOKUP(Table3[[#This Row],[PRODUCT ID]],Table1[[PRODUCT]:[SELLING PRICE]],3,FALSE)</f>
        <v>No</v>
      </c>
      <c r="J8743" s="16">
        <f ca="1">VLOOKUP(Table3[[#This Row],[PRODUCT ID]],Table1[[PRODUCT]:[SELLING PRICE]],4,FALSE)</f>
        <v>181</v>
      </c>
      <c r="K8743" s="16">
        <f ca="1">VLOOKUP(Table3[[#This Row],[PRODUCT ID]],Table1[[PRODUCT]:[SELLING PRICE]],5,FALSE)</f>
        <v>140.8047599719655</v>
      </c>
      <c r="L8743" s="16">
        <f ca="1">J8743*Table3[[#This Row],[QUANTITY]]</f>
        <v>724</v>
      </c>
      <c r="M8743" s="16">
        <f ca="1">K8743*Table3[[#This Row],[QUANTITY]]*(1-Table3[[#This Row],[DISCOUNT %]])</f>
        <v>535.1478587484653</v>
      </c>
      <c r="N8743" s="3">
        <f>DAY(Table3[[#This Row],[DATE]])</f>
        <v>7</v>
      </c>
      <c r="O8743" s="3" t="str">
        <f>TEXT(Table3[[#This Row],[DATE]],"mmm")</f>
        <v>Dec</v>
      </c>
      <c r="P8743" s="3">
        <f>YEAR(Table3[[#This Row],[DATE]])</f>
        <v>2044</v>
      </c>
    </row>
    <row r="8744" spans="1:16" x14ac:dyDescent="0.3">
      <c r="A8744" s="6">
        <v>52939</v>
      </c>
      <c r="B8744" s="7" t="s">
        <v>1403</v>
      </c>
      <c r="C8744" s="9">
        <f t="shared" ca="1" si="272"/>
        <v>1</v>
      </c>
      <c r="D8744" s="9" t="s">
        <v>2116</v>
      </c>
      <c r="E8744" s="9" t="s">
        <v>2116</v>
      </c>
      <c r="F8744" s="10">
        <f t="shared" ca="1" si="273"/>
        <v>3.5283615299782259E-2</v>
      </c>
      <c r="G8744" s="3" t="str">
        <f>VLOOKUP(Table3[[#This Row],[PRODUCT ID]],Table1[[PRODUCT]:[SELLING PRICE]],1,FALSE)</f>
        <v>Product351</v>
      </c>
      <c r="H8744" s="3" t="str">
        <f>VLOOKUP(Table3[[#This Row],[PRODUCT ID]],Table1[[PRODUCT]:[SELLING PRICE]],2,FALSE)</f>
        <v>Category5</v>
      </c>
      <c r="I8744" s="3" t="str">
        <f>VLOOKUP(Table3[[#This Row],[PRODUCT ID]],Table1[[PRODUCT]:[SELLING PRICE]],3,FALSE)</f>
        <v>Ft</v>
      </c>
      <c r="J8744" s="16">
        <f ca="1">VLOOKUP(Table3[[#This Row],[PRODUCT ID]],Table1[[PRODUCT]:[SELLING PRICE]],4,FALSE)</f>
        <v>140</v>
      </c>
      <c r="K8744" s="16">
        <f ca="1">VLOOKUP(Table3[[#This Row],[PRODUCT ID]],Table1[[PRODUCT]:[SELLING PRICE]],5,FALSE)</f>
        <v>272.12961936045332</v>
      </c>
      <c r="L8744" s="16">
        <f ca="1">J8744*Table3[[#This Row],[QUANTITY]]</f>
        <v>140</v>
      </c>
      <c r="M8744" s="16">
        <f ca="1">K8744*Table3[[#This Row],[QUANTITY]]*(1-Table3[[#This Row],[DISCOUNT %]])</f>
        <v>262.52790255926288</v>
      </c>
      <c r="N8744" s="3">
        <f>DAY(Table3[[#This Row],[DATE]])</f>
        <v>8</v>
      </c>
      <c r="O8744" s="3" t="str">
        <f>TEXT(Table3[[#This Row],[DATE]],"mmm")</f>
        <v>Dec</v>
      </c>
      <c r="P8744" s="3">
        <f>YEAR(Table3[[#This Row],[DATE]])</f>
        <v>2044</v>
      </c>
    </row>
    <row r="8745" spans="1:16" x14ac:dyDescent="0.3">
      <c r="A8745" s="6">
        <v>52940</v>
      </c>
      <c r="B8745" s="7" t="s">
        <v>1404</v>
      </c>
      <c r="C8745" s="9">
        <f t="shared" ca="1" si="272"/>
        <v>13</v>
      </c>
      <c r="D8745" s="9" t="s">
        <v>2116</v>
      </c>
      <c r="E8745" s="9" t="s">
        <v>2116</v>
      </c>
      <c r="F8745" s="10">
        <f t="shared" ca="1" si="273"/>
        <v>2.7682908627136072E-3</v>
      </c>
      <c r="G8745" s="3" t="str">
        <f>VLOOKUP(Table3[[#This Row],[PRODUCT ID]],Table1[[PRODUCT]:[SELLING PRICE]],1,FALSE)</f>
        <v>Product352</v>
      </c>
      <c r="H8745" s="3" t="str">
        <f>VLOOKUP(Table3[[#This Row],[PRODUCT ID]],Table1[[PRODUCT]:[SELLING PRICE]],2,FALSE)</f>
        <v>Category1</v>
      </c>
      <c r="I8745" s="3" t="str">
        <f>VLOOKUP(Table3[[#This Row],[PRODUCT ID]],Table1[[PRODUCT]:[SELLING PRICE]],3,FALSE)</f>
        <v>No</v>
      </c>
      <c r="J8745" s="16">
        <f ca="1">VLOOKUP(Table3[[#This Row],[PRODUCT ID]],Table1[[PRODUCT]:[SELLING PRICE]],4,FALSE)</f>
        <v>157</v>
      </c>
      <c r="K8745" s="16">
        <f ca="1">VLOOKUP(Table3[[#This Row],[PRODUCT ID]],Table1[[PRODUCT]:[SELLING PRICE]],5,FALSE)</f>
        <v>101.76162913027966</v>
      </c>
      <c r="L8745" s="16">
        <f ca="1">J8745*Table3[[#This Row],[QUANTITY]]</f>
        <v>2041</v>
      </c>
      <c r="M8745" s="16">
        <f ca="1">K8745*Table3[[#This Row],[QUANTITY]]*(1-Table3[[#This Row],[DISCOUNT %]])</f>
        <v>1319.2390034483849</v>
      </c>
      <c r="N8745" s="3">
        <f>DAY(Table3[[#This Row],[DATE]])</f>
        <v>9</v>
      </c>
      <c r="O8745" s="3" t="str">
        <f>TEXT(Table3[[#This Row],[DATE]],"mmm")</f>
        <v>Dec</v>
      </c>
      <c r="P8745" s="3">
        <f>YEAR(Table3[[#This Row],[DATE]])</f>
        <v>2044</v>
      </c>
    </row>
    <row r="8746" spans="1:16" x14ac:dyDescent="0.3">
      <c r="A8746" s="6">
        <v>52941</v>
      </c>
      <c r="B8746" s="7" t="s">
        <v>1405</v>
      </c>
      <c r="C8746" s="9">
        <f t="shared" ca="1" si="272"/>
        <v>15</v>
      </c>
      <c r="D8746" s="9" t="s">
        <v>2116</v>
      </c>
      <c r="E8746" s="9" t="s">
        <v>2118</v>
      </c>
      <c r="F8746" s="10">
        <f t="shared" ca="1" si="273"/>
        <v>2.653224259143715E-2</v>
      </c>
      <c r="G8746" s="3" t="str">
        <f>VLOOKUP(Table3[[#This Row],[PRODUCT ID]],Table1[[PRODUCT]:[SELLING PRICE]],1,FALSE)</f>
        <v>Product353</v>
      </c>
      <c r="H8746" s="3" t="str">
        <f>VLOOKUP(Table3[[#This Row],[PRODUCT ID]],Table1[[PRODUCT]:[SELLING PRICE]],2,FALSE)</f>
        <v>Category2</v>
      </c>
      <c r="I8746" s="3" t="str">
        <f>VLOOKUP(Table3[[#This Row],[PRODUCT ID]],Table1[[PRODUCT]:[SELLING PRICE]],3,FALSE)</f>
        <v>Kg</v>
      </c>
      <c r="J8746" s="16">
        <f ca="1">VLOOKUP(Table3[[#This Row],[PRODUCT ID]],Table1[[PRODUCT]:[SELLING PRICE]],4,FALSE)</f>
        <v>97</v>
      </c>
      <c r="K8746" s="16">
        <f ca="1">VLOOKUP(Table3[[#This Row],[PRODUCT ID]],Table1[[PRODUCT]:[SELLING PRICE]],5,FALSE)</f>
        <v>122.76172633824724</v>
      </c>
      <c r="L8746" s="16">
        <f ca="1">J8746*Table3[[#This Row],[QUANTITY]]</f>
        <v>1455</v>
      </c>
      <c r="M8746" s="16">
        <f ca="1">K8746*Table3[[#This Row],[QUANTITY]]*(1-Table3[[#This Row],[DISCOUNT %]])</f>
        <v>1792.5687365114588</v>
      </c>
      <c r="N8746" s="3">
        <f>DAY(Table3[[#This Row],[DATE]])</f>
        <v>10</v>
      </c>
      <c r="O8746" s="3" t="str">
        <f>TEXT(Table3[[#This Row],[DATE]],"mmm")</f>
        <v>Dec</v>
      </c>
      <c r="P8746" s="3">
        <f>YEAR(Table3[[#This Row],[DATE]])</f>
        <v>2044</v>
      </c>
    </row>
    <row r="8747" spans="1:16" x14ac:dyDescent="0.3">
      <c r="A8747" s="6">
        <v>52942</v>
      </c>
      <c r="B8747" s="7" t="s">
        <v>1406</v>
      </c>
      <c r="C8747" s="9">
        <f t="shared" ca="1" si="272"/>
        <v>14</v>
      </c>
      <c r="D8747" s="9" t="s">
        <v>2115</v>
      </c>
      <c r="E8747" s="9" t="s">
        <v>2116</v>
      </c>
      <c r="F8747" s="10">
        <f t="shared" ca="1" si="273"/>
        <v>8.6173518303284208E-2</v>
      </c>
      <c r="G8747" s="3" t="str">
        <f>VLOOKUP(Table3[[#This Row],[PRODUCT ID]],Table1[[PRODUCT]:[SELLING PRICE]],1,FALSE)</f>
        <v>Product354</v>
      </c>
      <c r="H8747" s="3" t="str">
        <f>VLOOKUP(Table3[[#This Row],[PRODUCT ID]],Table1[[PRODUCT]:[SELLING PRICE]],2,FALSE)</f>
        <v>Category3</v>
      </c>
      <c r="I8747" s="3" t="str">
        <f>VLOOKUP(Table3[[#This Row],[PRODUCT ID]],Table1[[PRODUCT]:[SELLING PRICE]],3,FALSE)</f>
        <v>Kg</v>
      </c>
      <c r="J8747" s="16">
        <f ca="1">VLOOKUP(Table3[[#This Row],[PRODUCT ID]],Table1[[PRODUCT]:[SELLING PRICE]],4,FALSE)</f>
        <v>245</v>
      </c>
      <c r="K8747" s="16">
        <f ca="1">VLOOKUP(Table3[[#This Row],[PRODUCT ID]],Table1[[PRODUCT]:[SELLING PRICE]],5,FALSE)</f>
        <v>291.66051374340799</v>
      </c>
      <c r="L8747" s="16">
        <f ca="1">J8747*Table3[[#This Row],[QUANTITY]]</f>
        <v>3430</v>
      </c>
      <c r="M8747" s="16">
        <f ca="1">K8747*Table3[[#This Row],[QUANTITY]]*(1-Table3[[#This Row],[DISCOUNT %]])</f>
        <v>3731.3794157359316</v>
      </c>
      <c r="N8747" s="3">
        <f>DAY(Table3[[#This Row],[DATE]])</f>
        <v>11</v>
      </c>
      <c r="O8747" s="3" t="str">
        <f>TEXT(Table3[[#This Row],[DATE]],"mmm")</f>
        <v>Dec</v>
      </c>
      <c r="P8747" s="3">
        <f>YEAR(Table3[[#This Row],[DATE]])</f>
        <v>2044</v>
      </c>
    </row>
    <row r="8748" spans="1:16" x14ac:dyDescent="0.3">
      <c r="A8748" s="6">
        <v>52943</v>
      </c>
      <c r="B8748" s="7" t="s">
        <v>1407</v>
      </c>
      <c r="C8748" s="9">
        <f t="shared" ca="1" si="272"/>
        <v>7</v>
      </c>
      <c r="D8748" s="9" t="s">
        <v>2117</v>
      </c>
      <c r="E8748" s="9" t="s">
        <v>2116</v>
      </c>
      <c r="F8748" s="10">
        <f t="shared" ca="1" si="273"/>
        <v>5.4693341598642191E-2</v>
      </c>
      <c r="G8748" s="3" t="str">
        <f>VLOOKUP(Table3[[#This Row],[PRODUCT ID]],Table1[[PRODUCT]:[SELLING PRICE]],1,FALSE)</f>
        <v>Product355</v>
      </c>
      <c r="H8748" s="3" t="str">
        <f>VLOOKUP(Table3[[#This Row],[PRODUCT ID]],Table1[[PRODUCT]:[SELLING PRICE]],2,FALSE)</f>
        <v>Category4</v>
      </c>
      <c r="I8748" s="3" t="str">
        <f>VLOOKUP(Table3[[#This Row],[PRODUCT ID]],Table1[[PRODUCT]:[SELLING PRICE]],3,FALSE)</f>
        <v>Lt</v>
      </c>
      <c r="J8748" s="16">
        <f ca="1">VLOOKUP(Table3[[#This Row],[PRODUCT ID]],Table1[[PRODUCT]:[SELLING PRICE]],4,FALSE)</f>
        <v>160</v>
      </c>
      <c r="K8748" s="16">
        <f ca="1">VLOOKUP(Table3[[#This Row],[PRODUCT ID]],Table1[[PRODUCT]:[SELLING PRICE]],5,FALSE)</f>
        <v>228.58423347966439</v>
      </c>
      <c r="L8748" s="16">
        <f ca="1">J8748*Table3[[#This Row],[QUANTITY]]</f>
        <v>1120</v>
      </c>
      <c r="M8748" s="16">
        <f ca="1">K8748*Table3[[#This Row],[QUANTITY]]*(1-Table3[[#This Row],[DISCOUNT %]])</f>
        <v>1512.5753853972815</v>
      </c>
      <c r="N8748" s="3">
        <f>DAY(Table3[[#This Row],[DATE]])</f>
        <v>12</v>
      </c>
      <c r="O8748" s="3" t="str">
        <f>TEXT(Table3[[#This Row],[DATE]],"mmm")</f>
        <v>Dec</v>
      </c>
      <c r="P8748" s="3">
        <f>YEAR(Table3[[#This Row],[DATE]])</f>
        <v>2044</v>
      </c>
    </row>
    <row r="8749" spans="1:16" x14ac:dyDescent="0.3">
      <c r="A8749" s="6">
        <v>52944</v>
      </c>
      <c r="B8749" s="7" t="s">
        <v>1408</v>
      </c>
      <c r="C8749" s="9">
        <f t="shared" ca="1" si="272"/>
        <v>3</v>
      </c>
      <c r="D8749" s="9" t="s">
        <v>2117</v>
      </c>
      <c r="E8749" s="9" t="s">
        <v>2116</v>
      </c>
      <c r="F8749" s="10">
        <f t="shared" ca="1" si="273"/>
        <v>7.6375392030115646E-2</v>
      </c>
      <c r="G8749" s="3" t="str">
        <f>VLOOKUP(Table3[[#This Row],[PRODUCT ID]],Table1[[PRODUCT]:[SELLING PRICE]],1,FALSE)</f>
        <v>Product356</v>
      </c>
      <c r="H8749" s="3" t="str">
        <f>VLOOKUP(Table3[[#This Row],[PRODUCT ID]],Table1[[PRODUCT]:[SELLING PRICE]],2,FALSE)</f>
        <v>Category5</v>
      </c>
      <c r="I8749" s="3" t="str">
        <f>VLOOKUP(Table3[[#This Row],[PRODUCT ID]],Table1[[PRODUCT]:[SELLING PRICE]],3,FALSE)</f>
        <v>Kg</v>
      </c>
      <c r="J8749" s="16">
        <f ca="1">VLOOKUP(Table3[[#This Row],[PRODUCT ID]],Table1[[PRODUCT]:[SELLING PRICE]],4,FALSE)</f>
        <v>10</v>
      </c>
      <c r="K8749" s="16">
        <f ca="1">VLOOKUP(Table3[[#This Row],[PRODUCT ID]],Table1[[PRODUCT]:[SELLING PRICE]],5,FALSE)</f>
        <v>40.260288131442273</v>
      </c>
      <c r="L8749" s="16">
        <f ca="1">J8749*Table3[[#This Row],[QUANTITY]]</f>
        <v>30</v>
      </c>
      <c r="M8749" s="16">
        <f ca="1">K8749*Table3[[#This Row],[QUANTITY]]*(1-Table3[[#This Row],[DISCOUNT %]])</f>
        <v>111.55617852647386</v>
      </c>
      <c r="N8749" s="3">
        <f>DAY(Table3[[#This Row],[DATE]])</f>
        <v>13</v>
      </c>
      <c r="O8749" s="3" t="str">
        <f>TEXT(Table3[[#This Row],[DATE]],"mmm")</f>
        <v>Dec</v>
      </c>
      <c r="P8749" s="3">
        <f>YEAR(Table3[[#This Row],[DATE]])</f>
        <v>2044</v>
      </c>
    </row>
    <row r="8750" spans="1:16" x14ac:dyDescent="0.3">
      <c r="A8750" s="6">
        <v>52945</v>
      </c>
      <c r="B8750" s="7" t="s">
        <v>1409</v>
      </c>
      <c r="C8750" s="9">
        <f t="shared" ca="1" si="272"/>
        <v>15</v>
      </c>
      <c r="D8750" s="9" t="s">
        <v>2116</v>
      </c>
      <c r="E8750" s="9" t="s">
        <v>2116</v>
      </c>
      <c r="F8750" s="10">
        <f t="shared" ca="1" si="273"/>
        <v>2.8765630111649478E-2</v>
      </c>
      <c r="G8750" s="3" t="str">
        <f>VLOOKUP(Table3[[#This Row],[PRODUCT ID]],Table1[[PRODUCT]:[SELLING PRICE]],1,FALSE)</f>
        <v>Product357</v>
      </c>
      <c r="H8750" s="3" t="str">
        <f>VLOOKUP(Table3[[#This Row],[PRODUCT ID]],Table1[[PRODUCT]:[SELLING PRICE]],2,FALSE)</f>
        <v>Category1</v>
      </c>
      <c r="I8750" s="3" t="str">
        <f>VLOOKUP(Table3[[#This Row],[PRODUCT ID]],Table1[[PRODUCT]:[SELLING PRICE]],3,FALSE)</f>
        <v>Lt</v>
      </c>
      <c r="J8750" s="16">
        <f ca="1">VLOOKUP(Table3[[#This Row],[PRODUCT ID]],Table1[[PRODUCT]:[SELLING PRICE]],4,FALSE)</f>
        <v>215</v>
      </c>
      <c r="K8750" s="16">
        <f ca="1">VLOOKUP(Table3[[#This Row],[PRODUCT ID]],Table1[[PRODUCT]:[SELLING PRICE]],5,FALSE)</f>
        <v>139.2303778858213</v>
      </c>
      <c r="L8750" s="16">
        <f ca="1">J8750*Table3[[#This Row],[QUANTITY]]</f>
        <v>3225</v>
      </c>
      <c r="M8750" s="16">
        <f ca="1">K8750*Table3[[#This Row],[QUANTITY]]*(1-Table3[[#This Row],[DISCOUNT %]])</f>
        <v>2028.3799250287886</v>
      </c>
      <c r="N8750" s="3">
        <f>DAY(Table3[[#This Row],[DATE]])</f>
        <v>14</v>
      </c>
      <c r="O8750" s="3" t="str">
        <f>TEXT(Table3[[#This Row],[DATE]],"mmm")</f>
        <v>Dec</v>
      </c>
      <c r="P8750" s="3">
        <f>YEAR(Table3[[#This Row],[DATE]])</f>
        <v>2044</v>
      </c>
    </row>
    <row r="8751" spans="1:16" x14ac:dyDescent="0.3">
      <c r="A8751" s="6">
        <v>52946</v>
      </c>
      <c r="B8751" s="7" t="s">
        <v>1410</v>
      </c>
      <c r="C8751" s="9">
        <f t="shared" ca="1" si="272"/>
        <v>4</v>
      </c>
      <c r="D8751" s="9" t="s">
        <v>2116</v>
      </c>
      <c r="E8751" s="9" t="s">
        <v>2116</v>
      </c>
      <c r="F8751" s="10">
        <f t="shared" ca="1" si="273"/>
        <v>1.8799874329759894E-2</v>
      </c>
      <c r="G8751" s="3" t="str">
        <f>VLOOKUP(Table3[[#This Row],[PRODUCT ID]],Table1[[PRODUCT]:[SELLING PRICE]],1,FALSE)</f>
        <v>Product358</v>
      </c>
      <c r="H8751" s="3" t="str">
        <f>VLOOKUP(Table3[[#This Row],[PRODUCT ID]],Table1[[PRODUCT]:[SELLING PRICE]],2,FALSE)</f>
        <v>Category2</v>
      </c>
      <c r="I8751" s="3" t="str">
        <f>VLOOKUP(Table3[[#This Row],[PRODUCT ID]],Table1[[PRODUCT]:[SELLING PRICE]],3,FALSE)</f>
        <v>Ft</v>
      </c>
      <c r="J8751" s="16">
        <f ca="1">VLOOKUP(Table3[[#This Row],[PRODUCT ID]],Table1[[PRODUCT]:[SELLING PRICE]],4,FALSE)</f>
        <v>177</v>
      </c>
      <c r="K8751" s="16">
        <f ca="1">VLOOKUP(Table3[[#This Row],[PRODUCT ID]],Table1[[PRODUCT]:[SELLING PRICE]],5,FALSE)</f>
        <v>104.0308706259853</v>
      </c>
      <c r="L8751" s="16">
        <f ca="1">J8751*Table3[[#This Row],[QUANTITY]]</f>
        <v>708</v>
      </c>
      <c r="M8751" s="16">
        <f ca="1">K8751*Table3[[#This Row],[QUANTITY]]*(1-Table3[[#This Row],[DISCOUNT %]])</f>
        <v>408.30041332720504</v>
      </c>
      <c r="N8751" s="3">
        <f>DAY(Table3[[#This Row],[DATE]])</f>
        <v>15</v>
      </c>
      <c r="O8751" s="3" t="str">
        <f>TEXT(Table3[[#This Row],[DATE]],"mmm")</f>
        <v>Dec</v>
      </c>
      <c r="P8751" s="3">
        <f>YEAR(Table3[[#This Row],[DATE]])</f>
        <v>2044</v>
      </c>
    </row>
    <row r="8752" spans="1:16" x14ac:dyDescent="0.3">
      <c r="A8752" s="6">
        <v>52947</v>
      </c>
      <c r="B8752" s="7" t="s">
        <v>1411</v>
      </c>
      <c r="C8752" s="9">
        <f t="shared" ca="1" si="272"/>
        <v>14</v>
      </c>
      <c r="D8752" s="9" t="s">
        <v>2116</v>
      </c>
      <c r="E8752" s="9" t="s">
        <v>2118</v>
      </c>
      <c r="F8752" s="10">
        <f t="shared" ca="1" si="273"/>
        <v>3.1609109396652957E-2</v>
      </c>
      <c r="G8752" s="3" t="str">
        <f>VLOOKUP(Table3[[#This Row],[PRODUCT ID]],Table1[[PRODUCT]:[SELLING PRICE]],1,FALSE)</f>
        <v>Product359</v>
      </c>
      <c r="H8752" s="3" t="str">
        <f>VLOOKUP(Table3[[#This Row],[PRODUCT ID]],Table1[[PRODUCT]:[SELLING PRICE]],2,FALSE)</f>
        <v>Category3</v>
      </c>
      <c r="I8752" s="3" t="str">
        <f>VLOOKUP(Table3[[#This Row],[PRODUCT ID]],Table1[[PRODUCT]:[SELLING PRICE]],3,FALSE)</f>
        <v>Kg</v>
      </c>
      <c r="J8752" s="16">
        <f ca="1">VLOOKUP(Table3[[#This Row],[PRODUCT ID]],Table1[[PRODUCT]:[SELLING PRICE]],4,FALSE)</f>
        <v>22</v>
      </c>
      <c r="K8752" s="16">
        <f ca="1">VLOOKUP(Table3[[#This Row],[PRODUCT ID]],Table1[[PRODUCT]:[SELLING PRICE]],5,FALSE)</f>
        <v>182.07241916443829</v>
      </c>
      <c r="L8752" s="16">
        <f ca="1">J8752*Table3[[#This Row],[QUANTITY]]</f>
        <v>308</v>
      </c>
      <c r="M8752" s="16">
        <f ca="1">K8752*Table3[[#This Row],[QUANTITY]]*(1-Table3[[#This Row],[DISCOUNT %]])</f>
        <v>2468.4418100853882</v>
      </c>
      <c r="N8752" s="3">
        <f>DAY(Table3[[#This Row],[DATE]])</f>
        <v>16</v>
      </c>
      <c r="O8752" s="3" t="str">
        <f>TEXT(Table3[[#This Row],[DATE]],"mmm")</f>
        <v>Dec</v>
      </c>
      <c r="P8752" s="3">
        <f>YEAR(Table3[[#This Row],[DATE]])</f>
        <v>2044</v>
      </c>
    </row>
    <row r="8753" spans="1:16" x14ac:dyDescent="0.3">
      <c r="A8753" s="6">
        <v>52948</v>
      </c>
      <c r="B8753" s="7" t="s">
        <v>1412</v>
      </c>
      <c r="C8753" s="9">
        <f t="shared" ca="1" si="272"/>
        <v>13</v>
      </c>
      <c r="D8753" s="9" t="s">
        <v>2116</v>
      </c>
      <c r="E8753" s="9" t="s">
        <v>2118</v>
      </c>
      <c r="F8753" s="10">
        <f t="shared" ca="1" si="273"/>
        <v>3.4572464453797074E-2</v>
      </c>
      <c r="G8753" s="3" t="str">
        <f>VLOOKUP(Table3[[#This Row],[PRODUCT ID]],Table1[[PRODUCT]:[SELLING PRICE]],1,FALSE)</f>
        <v>Product360</v>
      </c>
      <c r="H8753" s="3" t="str">
        <f>VLOOKUP(Table3[[#This Row],[PRODUCT ID]],Table1[[PRODUCT]:[SELLING PRICE]],2,FALSE)</f>
        <v>Category4</v>
      </c>
      <c r="I8753" s="3" t="str">
        <f>VLOOKUP(Table3[[#This Row],[PRODUCT ID]],Table1[[PRODUCT]:[SELLING PRICE]],3,FALSE)</f>
        <v>No</v>
      </c>
      <c r="J8753" s="16">
        <f ca="1">VLOOKUP(Table3[[#This Row],[PRODUCT ID]],Table1[[PRODUCT]:[SELLING PRICE]],4,FALSE)</f>
        <v>21</v>
      </c>
      <c r="K8753" s="16">
        <f ca="1">VLOOKUP(Table3[[#This Row],[PRODUCT ID]],Table1[[PRODUCT]:[SELLING PRICE]],5,FALSE)</f>
        <v>81.635498225282873</v>
      </c>
      <c r="L8753" s="16">
        <f ca="1">J8753*Table3[[#This Row],[QUANTITY]]</f>
        <v>273</v>
      </c>
      <c r="M8753" s="16">
        <f ca="1">K8753*Table3[[#This Row],[QUANTITY]]*(1-Table3[[#This Row],[DISCOUNT %]])</f>
        <v>1024.5710522413767</v>
      </c>
      <c r="N8753" s="3">
        <f>DAY(Table3[[#This Row],[DATE]])</f>
        <v>17</v>
      </c>
      <c r="O8753" s="3" t="str">
        <f>TEXT(Table3[[#This Row],[DATE]],"mmm")</f>
        <v>Dec</v>
      </c>
      <c r="P8753" s="3">
        <f>YEAR(Table3[[#This Row],[DATE]])</f>
        <v>2044</v>
      </c>
    </row>
    <row r="8754" spans="1:16" x14ac:dyDescent="0.3">
      <c r="A8754" s="6">
        <v>52949</v>
      </c>
      <c r="B8754" s="7" t="s">
        <v>1413</v>
      </c>
      <c r="C8754" s="9">
        <f t="shared" ca="1" si="272"/>
        <v>3</v>
      </c>
      <c r="D8754" s="9" t="s">
        <v>2115</v>
      </c>
      <c r="E8754" s="9" t="s">
        <v>2116</v>
      </c>
      <c r="F8754" s="10">
        <f t="shared" ca="1" si="273"/>
        <v>6.1074429814779167E-2</v>
      </c>
      <c r="G8754" s="3" t="str">
        <f>VLOOKUP(Table3[[#This Row],[PRODUCT ID]],Table1[[PRODUCT]:[SELLING PRICE]],1,FALSE)</f>
        <v>Product361</v>
      </c>
      <c r="H8754" s="3" t="str">
        <f>VLOOKUP(Table3[[#This Row],[PRODUCT ID]],Table1[[PRODUCT]:[SELLING PRICE]],2,FALSE)</f>
        <v>Category1</v>
      </c>
      <c r="I8754" s="3" t="str">
        <f>VLOOKUP(Table3[[#This Row],[PRODUCT ID]],Table1[[PRODUCT]:[SELLING PRICE]],3,FALSE)</f>
        <v>No</v>
      </c>
      <c r="J8754" s="16">
        <f ca="1">VLOOKUP(Table3[[#This Row],[PRODUCT ID]],Table1[[PRODUCT]:[SELLING PRICE]],4,FALSE)</f>
        <v>51</v>
      </c>
      <c r="K8754" s="16">
        <f ca="1">VLOOKUP(Table3[[#This Row],[PRODUCT ID]],Table1[[PRODUCT]:[SELLING PRICE]],5,FALSE)</f>
        <v>168.89083757646108</v>
      </c>
      <c r="L8754" s="16">
        <f ca="1">J8754*Table3[[#This Row],[QUANTITY]]</f>
        <v>153</v>
      </c>
      <c r="M8754" s="16">
        <f ca="1">K8754*Table3[[#This Row],[QUANTITY]]*(1-Table3[[#This Row],[DISCOUNT %]])</f>
        <v>475.72777791161474</v>
      </c>
      <c r="N8754" s="3">
        <f>DAY(Table3[[#This Row],[DATE]])</f>
        <v>18</v>
      </c>
      <c r="O8754" s="3" t="str">
        <f>TEXT(Table3[[#This Row],[DATE]],"mmm")</f>
        <v>Dec</v>
      </c>
      <c r="P8754" s="3">
        <f>YEAR(Table3[[#This Row],[DATE]])</f>
        <v>2044</v>
      </c>
    </row>
    <row r="8755" spans="1:16" x14ac:dyDescent="0.3">
      <c r="A8755" s="6">
        <v>52950</v>
      </c>
      <c r="B8755" s="7" t="s">
        <v>1414</v>
      </c>
      <c r="C8755" s="9">
        <f t="shared" ca="1" si="272"/>
        <v>2</v>
      </c>
      <c r="D8755" s="9" t="s">
        <v>2116</v>
      </c>
      <c r="E8755" s="9" t="s">
        <v>2116</v>
      </c>
      <c r="F8755" s="10">
        <f t="shared" ca="1" si="273"/>
        <v>6.8612025670022003E-2</v>
      </c>
      <c r="G8755" s="3" t="str">
        <f>VLOOKUP(Table3[[#This Row],[PRODUCT ID]],Table1[[PRODUCT]:[SELLING PRICE]],1,FALSE)</f>
        <v>Product362</v>
      </c>
      <c r="H8755" s="3" t="str">
        <f>VLOOKUP(Table3[[#This Row],[PRODUCT ID]],Table1[[PRODUCT]:[SELLING PRICE]],2,FALSE)</f>
        <v>Category2</v>
      </c>
      <c r="I8755" s="3" t="str">
        <f>VLOOKUP(Table3[[#This Row],[PRODUCT ID]],Table1[[PRODUCT]:[SELLING PRICE]],3,FALSE)</f>
        <v>Ft</v>
      </c>
      <c r="J8755" s="16">
        <f ca="1">VLOOKUP(Table3[[#This Row],[PRODUCT ID]],Table1[[PRODUCT]:[SELLING PRICE]],4,FALSE)</f>
        <v>149</v>
      </c>
      <c r="K8755" s="16">
        <f ca="1">VLOOKUP(Table3[[#This Row],[PRODUCT ID]],Table1[[PRODUCT]:[SELLING PRICE]],5,FALSE)</f>
        <v>210.07826427228366</v>
      </c>
      <c r="L8755" s="16">
        <f ca="1">J8755*Table3[[#This Row],[QUANTITY]]</f>
        <v>298</v>
      </c>
      <c r="M8755" s="16">
        <f ca="1">K8755*Table3[[#This Row],[QUANTITY]]*(1-Table3[[#This Row],[DISCOUNT %]])</f>
        <v>391.32873802264015</v>
      </c>
      <c r="N8755" s="3">
        <f>DAY(Table3[[#This Row],[DATE]])</f>
        <v>19</v>
      </c>
      <c r="O8755" s="3" t="str">
        <f>TEXT(Table3[[#This Row],[DATE]],"mmm")</f>
        <v>Dec</v>
      </c>
      <c r="P8755" s="3">
        <f>YEAR(Table3[[#This Row],[DATE]])</f>
        <v>2044</v>
      </c>
    </row>
    <row r="8756" spans="1:16" x14ac:dyDescent="0.3">
      <c r="A8756" s="6">
        <v>52951</v>
      </c>
      <c r="B8756" s="7" t="s">
        <v>1415</v>
      </c>
      <c r="C8756" s="9">
        <f t="shared" ca="1" si="272"/>
        <v>8</v>
      </c>
      <c r="D8756" s="9" t="s">
        <v>2117</v>
      </c>
      <c r="E8756" s="9" t="s">
        <v>2116</v>
      </c>
      <c r="F8756" s="10">
        <f t="shared" ca="1" si="273"/>
        <v>8.177532290393337E-2</v>
      </c>
      <c r="G8756" s="3" t="str">
        <f>VLOOKUP(Table3[[#This Row],[PRODUCT ID]],Table1[[PRODUCT]:[SELLING PRICE]],1,FALSE)</f>
        <v>Product363</v>
      </c>
      <c r="H8756" s="3" t="str">
        <f>VLOOKUP(Table3[[#This Row],[PRODUCT ID]],Table1[[PRODUCT]:[SELLING PRICE]],2,FALSE)</f>
        <v>Category3</v>
      </c>
      <c r="I8756" s="3" t="str">
        <f>VLOOKUP(Table3[[#This Row],[PRODUCT ID]],Table1[[PRODUCT]:[SELLING PRICE]],3,FALSE)</f>
        <v>No</v>
      </c>
      <c r="J8756" s="16">
        <f ca="1">VLOOKUP(Table3[[#This Row],[PRODUCT ID]],Table1[[PRODUCT]:[SELLING PRICE]],4,FALSE)</f>
        <v>245</v>
      </c>
      <c r="K8756" s="16">
        <f ca="1">VLOOKUP(Table3[[#This Row],[PRODUCT ID]],Table1[[PRODUCT]:[SELLING PRICE]],5,FALSE)</f>
        <v>195.96859892077697</v>
      </c>
      <c r="L8756" s="16">
        <f ca="1">J8756*Table3[[#This Row],[QUANTITY]]</f>
        <v>1960</v>
      </c>
      <c r="M8756" s="16">
        <f ca="1">K8756*Table3[[#This Row],[QUANTITY]]*(1-Table3[[#This Row],[DISCOUNT %]])</f>
        <v>1439.5456277199921</v>
      </c>
      <c r="N8756" s="3">
        <f>DAY(Table3[[#This Row],[DATE]])</f>
        <v>20</v>
      </c>
      <c r="O8756" s="3" t="str">
        <f>TEXT(Table3[[#This Row],[DATE]],"mmm")</f>
        <v>Dec</v>
      </c>
      <c r="P8756" s="3">
        <f>YEAR(Table3[[#This Row],[DATE]])</f>
        <v>2044</v>
      </c>
    </row>
    <row r="8757" spans="1:16" x14ac:dyDescent="0.3">
      <c r="A8757" s="6">
        <v>52952</v>
      </c>
      <c r="B8757" s="7" t="s">
        <v>1416</v>
      </c>
      <c r="C8757" s="9">
        <f t="shared" ca="1" si="272"/>
        <v>7</v>
      </c>
      <c r="D8757" s="9" t="s">
        <v>2115</v>
      </c>
      <c r="E8757" s="9" t="s">
        <v>2116</v>
      </c>
      <c r="F8757" s="10">
        <f t="shared" ca="1" si="273"/>
        <v>3.0063156800855008E-2</v>
      </c>
      <c r="G8757" s="3" t="str">
        <f>VLOOKUP(Table3[[#This Row],[PRODUCT ID]],Table1[[PRODUCT]:[SELLING PRICE]],1,FALSE)</f>
        <v>Product364</v>
      </c>
      <c r="H8757" s="3" t="str">
        <f>VLOOKUP(Table3[[#This Row],[PRODUCT ID]],Table1[[PRODUCT]:[SELLING PRICE]],2,FALSE)</f>
        <v>Category4</v>
      </c>
      <c r="I8757" s="3" t="str">
        <f>VLOOKUP(Table3[[#This Row],[PRODUCT ID]],Table1[[PRODUCT]:[SELLING PRICE]],3,FALSE)</f>
        <v>Kg</v>
      </c>
      <c r="J8757" s="16">
        <f ca="1">VLOOKUP(Table3[[#This Row],[PRODUCT ID]],Table1[[PRODUCT]:[SELLING PRICE]],4,FALSE)</f>
        <v>55</v>
      </c>
      <c r="K8757" s="16">
        <f ca="1">VLOOKUP(Table3[[#This Row],[PRODUCT ID]],Table1[[PRODUCT]:[SELLING PRICE]],5,FALSE)</f>
        <v>179.57529151684469</v>
      </c>
      <c r="L8757" s="16">
        <f ca="1">J8757*Table3[[#This Row],[QUANTITY]]</f>
        <v>385</v>
      </c>
      <c r="M8757" s="16">
        <f ca="1">K8757*Table3[[#This Row],[QUANTITY]]*(1-Table3[[#This Row],[DISCOUNT %]])</f>
        <v>1219.2368395929018</v>
      </c>
      <c r="N8757" s="3">
        <f>DAY(Table3[[#This Row],[DATE]])</f>
        <v>21</v>
      </c>
      <c r="O8757" s="3" t="str">
        <f>TEXT(Table3[[#This Row],[DATE]],"mmm")</f>
        <v>Dec</v>
      </c>
      <c r="P8757" s="3">
        <f>YEAR(Table3[[#This Row],[DATE]])</f>
        <v>2044</v>
      </c>
    </row>
    <row r="8758" spans="1:16" x14ac:dyDescent="0.3">
      <c r="A8758" s="6">
        <v>52953</v>
      </c>
      <c r="B8758" s="7" t="s">
        <v>1417</v>
      </c>
      <c r="C8758" s="9">
        <f t="shared" ca="1" si="272"/>
        <v>8</v>
      </c>
      <c r="D8758" s="9" t="s">
        <v>2115</v>
      </c>
      <c r="E8758" s="9" t="s">
        <v>2118</v>
      </c>
      <c r="F8758" s="10">
        <f t="shared" ca="1" si="273"/>
        <v>8.5072054916442541E-2</v>
      </c>
      <c r="G8758" s="3" t="str">
        <f>VLOOKUP(Table3[[#This Row],[PRODUCT ID]],Table1[[PRODUCT]:[SELLING PRICE]],1,FALSE)</f>
        <v>Product365</v>
      </c>
      <c r="H8758" s="3" t="str">
        <f>VLOOKUP(Table3[[#This Row],[PRODUCT ID]],Table1[[PRODUCT]:[SELLING PRICE]],2,FALSE)</f>
        <v>Category5</v>
      </c>
      <c r="I8758" s="3" t="str">
        <f>VLOOKUP(Table3[[#This Row],[PRODUCT ID]],Table1[[PRODUCT]:[SELLING PRICE]],3,FALSE)</f>
        <v>Kg</v>
      </c>
      <c r="J8758" s="16">
        <f ca="1">VLOOKUP(Table3[[#This Row],[PRODUCT ID]],Table1[[PRODUCT]:[SELLING PRICE]],4,FALSE)</f>
        <v>153</v>
      </c>
      <c r="K8758" s="16">
        <f ca="1">VLOOKUP(Table3[[#This Row],[PRODUCT ID]],Table1[[PRODUCT]:[SELLING PRICE]],5,FALSE)</f>
        <v>217.13015617034475</v>
      </c>
      <c r="L8758" s="16">
        <f ca="1">J8758*Table3[[#This Row],[QUANTITY]]</f>
        <v>1224</v>
      </c>
      <c r="M8758" s="16">
        <f ca="1">K8758*Table3[[#This Row],[QUANTITY]]*(1-Table3[[#This Row],[DISCOUNT %]])</f>
        <v>1589.2675808048434</v>
      </c>
      <c r="N8758" s="3">
        <f>DAY(Table3[[#This Row],[DATE]])</f>
        <v>22</v>
      </c>
      <c r="O8758" s="3" t="str">
        <f>TEXT(Table3[[#This Row],[DATE]],"mmm")</f>
        <v>Dec</v>
      </c>
      <c r="P8758" s="3">
        <f>YEAR(Table3[[#This Row],[DATE]])</f>
        <v>2044</v>
      </c>
    </row>
    <row r="8759" spans="1:16" x14ac:dyDescent="0.3">
      <c r="A8759" s="6">
        <v>52954</v>
      </c>
      <c r="B8759" s="7" t="s">
        <v>1418</v>
      </c>
      <c r="C8759" s="9">
        <f t="shared" ca="1" si="272"/>
        <v>1</v>
      </c>
      <c r="D8759" s="9" t="s">
        <v>2115</v>
      </c>
      <c r="E8759" s="9" t="s">
        <v>2116</v>
      </c>
      <c r="F8759" s="10">
        <f t="shared" ca="1" si="273"/>
        <v>6.7533124915714324E-2</v>
      </c>
      <c r="G8759" s="3" t="str">
        <f>VLOOKUP(Table3[[#This Row],[PRODUCT ID]],Table1[[PRODUCT]:[SELLING PRICE]],1,FALSE)</f>
        <v>Product366</v>
      </c>
      <c r="H8759" s="3" t="str">
        <f>VLOOKUP(Table3[[#This Row],[PRODUCT ID]],Table1[[PRODUCT]:[SELLING PRICE]],2,FALSE)</f>
        <v>Category1</v>
      </c>
      <c r="I8759" s="3" t="str">
        <f>VLOOKUP(Table3[[#This Row],[PRODUCT ID]],Table1[[PRODUCT]:[SELLING PRICE]],3,FALSE)</f>
        <v>Lt</v>
      </c>
      <c r="J8759" s="16">
        <f ca="1">VLOOKUP(Table3[[#This Row],[PRODUCT ID]],Table1[[PRODUCT]:[SELLING PRICE]],4,FALSE)</f>
        <v>32</v>
      </c>
      <c r="K8759" s="16">
        <f ca="1">VLOOKUP(Table3[[#This Row],[PRODUCT ID]],Table1[[PRODUCT]:[SELLING PRICE]],5,FALSE)</f>
        <v>228.17067359153131</v>
      </c>
      <c r="L8759" s="16">
        <f ca="1">J8759*Table3[[#This Row],[QUANTITY]]</f>
        <v>32</v>
      </c>
      <c r="M8759" s="16">
        <f ca="1">K8759*Table3[[#This Row],[QUANTITY]]*(1-Table3[[#This Row],[DISCOUNT %]])</f>
        <v>212.76159498977177</v>
      </c>
      <c r="N8759" s="3">
        <f>DAY(Table3[[#This Row],[DATE]])</f>
        <v>23</v>
      </c>
      <c r="O8759" s="3" t="str">
        <f>TEXT(Table3[[#This Row],[DATE]],"mmm")</f>
        <v>Dec</v>
      </c>
      <c r="P8759" s="3">
        <f>YEAR(Table3[[#This Row],[DATE]])</f>
        <v>2044</v>
      </c>
    </row>
    <row r="8760" spans="1:16" x14ac:dyDescent="0.3">
      <c r="A8760" s="6">
        <v>52955</v>
      </c>
      <c r="B8760" s="7" t="s">
        <v>1419</v>
      </c>
      <c r="C8760" s="9">
        <f t="shared" ca="1" si="272"/>
        <v>9</v>
      </c>
      <c r="D8760" s="9" t="s">
        <v>2116</v>
      </c>
      <c r="E8760" s="9" t="s">
        <v>2116</v>
      </c>
      <c r="F8760" s="10">
        <f t="shared" ca="1" si="273"/>
        <v>6.451761186445909E-2</v>
      </c>
      <c r="G8760" s="3" t="str">
        <f>VLOOKUP(Table3[[#This Row],[PRODUCT ID]],Table1[[PRODUCT]:[SELLING PRICE]],1,FALSE)</f>
        <v>Product367</v>
      </c>
      <c r="H8760" s="3" t="str">
        <f>VLOOKUP(Table3[[#This Row],[PRODUCT ID]],Table1[[PRODUCT]:[SELLING PRICE]],2,FALSE)</f>
        <v>Category2</v>
      </c>
      <c r="I8760" s="3" t="str">
        <f>VLOOKUP(Table3[[#This Row],[PRODUCT ID]],Table1[[PRODUCT]:[SELLING PRICE]],3,FALSE)</f>
        <v>Kg</v>
      </c>
      <c r="J8760" s="16">
        <f ca="1">VLOOKUP(Table3[[#This Row],[PRODUCT ID]],Table1[[PRODUCT]:[SELLING PRICE]],4,FALSE)</f>
        <v>88</v>
      </c>
      <c r="K8760" s="16">
        <f ca="1">VLOOKUP(Table3[[#This Row],[PRODUCT ID]],Table1[[PRODUCT]:[SELLING PRICE]],5,FALSE)</f>
        <v>293.21698658891228</v>
      </c>
      <c r="L8760" s="16">
        <f ca="1">J8760*Table3[[#This Row],[QUANTITY]]</f>
        <v>792</v>
      </c>
      <c r="M8760" s="16">
        <f ca="1">K8760*Table3[[#This Row],[QUANTITY]]*(1-Table3[[#This Row],[DISCOUNT %]])</f>
        <v>2468.693941704923</v>
      </c>
      <c r="N8760" s="3">
        <f>DAY(Table3[[#This Row],[DATE]])</f>
        <v>24</v>
      </c>
      <c r="O8760" s="3" t="str">
        <f>TEXT(Table3[[#This Row],[DATE]],"mmm")</f>
        <v>Dec</v>
      </c>
      <c r="P8760" s="3">
        <f>YEAR(Table3[[#This Row],[DATE]])</f>
        <v>2044</v>
      </c>
    </row>
    <row r="8761" spans="1:16" x14ac:dyDescent="0.3">
      <c r="A8761" s="6">
        <v>52956</v>
      </c>
      <c r="B8761" s="7" t="s">
        <v>1420</v>
      </c>
      <c r="C8761" s="9">
        <f t="shared" ca="1" si="272"/>
        <v>11</v>
      </c>
      <c r="D8761" s="9" t="s">
        <v>2116</v>
      </c>
      <c r="E8761" s="9" t="s">
        <v>2116</v>
      </c>
      <c r="F8761" s="10">
        <f t="shared" ca="1" si="273"/>
        <v>8.5500240176023742E-2</v>
      </c>
      <c r="G8761" s="3" t="str">
        <f>VLOOKUP(Table3[[#This Row],[PRODUCT ID]],Table1[[PRODUCT]:[SELLING PRICE]],1,FALSE)</f>
        <v>Product368</v>
      </c>
      <c r="H8761" s="3" t="str">
        <f>VLOOKUP(Table3[[#This Row],[PRODUCT ID]],Table1[[PRODUCT]:[SELLING PRICE]],2,FALSE)</f>
        <v>Category3</v>
      </c>
      <c r="I8761" s="3" t="str">
        <f>VLOOKUP(Table3[[#This Row],[PRODUCT ID]],Table1[[PRODUCT]:[SELLING PRICE]],3,FALSE)</f>
        <v>Lt</v>
      </c>
      <c r="J8761" s="16">
        <f ca="1">VLOOKUP(Table3[[#This Row],[PRODUCT ID]],Table1[[PRODUCT]:[SELLING PRICE]],4,FALSE)</f>
        <v>166</v>
      </c>
      <c r="K8761" s="16">
        <f ca="1">VLOOKUP(Table3[[#This Row],[PRODUCT ID]],Table1[[PRODUCT]:[SELLING PRICE]],5,FALSE)</f>
        <v>287.7395159425289</v>
      </c>
      <c r="L8761" s="16">
        <f ca="1">J8761*Table3[[#This Row],[QUANTITY]]</f>
        <v>1826</v>
      </c>
      <c r="M8761" s="16">
        <f ca="1">K8761*Table3[[#This Row],[QUANTITY]]*(1-Table3[[#This Row],[DISCOUNT %]])</f>
        <v>2894.5149004344084</v>
      </c>
      <c r="N8761" s="3">
        <f>DAY(Table3[[#This Row],[DATE]])</f>
        <v>25</v>
      </c>
      <c r="O8761" s="3" t="str">
        <f>TEXT(Table3[[#This Row],[DATE]],"mmm")</f>
        <v>Dec</v>
      </c>
      <c r="P8761" s="3">
        <f>YEAR(Table3[[#This Row],[DATE]])</f>
        <v>2044</v>
      </c>
    </row>
    <row r="8762" spans="1:16" x14ac:dyDescent="0.3">
      <c r="A8762" s="6">
        <v>52957</v>
      </c>
      <c r="B8762" s="7" t="s">
        <v>1421</v>
      </c>
      <c r="C8762" s="9">
        <f t="shared" ca="1" si="272"/>
        <v>8</v>
      </c>
      <c r="D8762" s="9" t="s">
        <v>2116</v>
      </c>
      <c r="E8762" s="9" t="s">
        <v>2116</v>
      </c>
      <c r="F8762" s="10">
        <f t="shared" ca="1" si="273"/>
        <v>8.9567296136396808E-3</v>
      </c>
      <c r="G8762" s="3" t="str">
        <f>VLOOKUP(Table3[[#This Row],[PRODUCT ID]],Table1[[PRODUCT]:[SELLING PRICE]],1,FALSE)</f>
        <v>Product369</v>
      </c>
      <c r="H8762" s="3" t="str">
        <f>VLOOKUP(Table3[[#This Row],[PRODUCT ID]],Table1[[PRODUCT]:[SELLING PRICE]],2,FALSE)</f>
        <v>Category4</v>
      </c>
      <c r="I8762" s="3" t="str">
        <f>VLOOKUP(Table3[[#This Row],[PRODUCT ID]],Table1[[PRODUCT]:[SELLING PRICE]],3,FALSE)</f>
        <v>Ft</v>
      </c>
      <c r="J8762" s="16">
        <f ca="1">VLOOKUP(Table3[[#This Row],[PRODUCT ID]],Table1[[PRODUCT]:[SELLING PRICE]],4,FALSE)</f>
        <v>113</v>
      </c>
      <c r="K8762" s="16">
        <f ca="1">VLOOKUP(Table3[[#This Row],[PRODUCT ID]],Table1[[PRODUCT]:[SELLING PRICE]],5,FALSE)</f>
        <v>260.57972801892981</v>
      </c>
      <c r="L8762" s="16">
        <f ca="1">J8762*Table3[[#This Row],[QUANTITY]]</f>
        <v>904</v>
      </c>
      <c r="M8762" s="16">
        <f ca="1">K8762*Table3[[#This Row],[QUANTITY]]*(1-Table3[[#This Row],[DISCOUNT %]])</f>
        <v>2065.9662868181481</v>
      </c>
      <c r="N8762" s="3">
        <f>DAY(Table3[[#This Row],[DATE]])</f>
        <v>26</v>
      </c>
      <c r="O8762" s="3" t="str">
        <f>TEXT(Table3[[#This Row],[DATE]],"mmm")</f>
        <v>Dec</v>
      </c>
      <c r="P8762" s="3">
        <f>YEAR(Table3[[#This Row],[DATE]])</f>
        <v>2044</v>
      </c>
    </row>
    <row r="8763" spans="1:16" x14ac:dyDescent="0.3">
      <c r="A8763" s="6">
        <v>52958</v>
      </c>
      <c r="B8763" s="7" t="s">
        <v>1422</v>
      </c>
      <c r="C8763" s="9">
        <f t="shared" ca="1" si="272"/>
        <v>11</v>
      </c>
      <c r="D8763" s="9" t="s">
        <v>2115</v>
      </c>
      <c r="E8763" s="9" t="s">
        <v>2116</v>
      </c>
      <c r="F8763" s="10">
        <f t="shared" ca="1" si="273"/>
        <v>6.6437694122286547E-2</v>
      </c>
      <c r="G8763" s="3" t="str">
        <f>VLOOKUP(Table3[[#This Row],[PRODUCT ID]],Table1[[PRODUCT]:[SELLING PRICE]],1,FALSE)</f>
        <v>Product370</v>
      </c>
      <c r="H8763" s="3" t="str">
        <f>VLOOKUP(Table3[[#This Row],[PRODUCT ID]],Table1[[PRODUCT]:[SELLING PRICE]],2,FALSE)</f>
        <v>Category5</v>
      </c>
      <c r="I8763" s="3" t="str">
        <f>VLOOKUP(Table3[[#This Row],[PRODUCT ID]],Table1[[PRODUCT]:[SELLING PRICE]],3,FALSE)</f>
        <v>Kg</v>
      </c>
      <c r="J8763" s="16">
        <f ca="1">VLOOKUP(Table3[[#This Row],[PRODUCT ID]],Table1[[PRODUCT]:[SELLING PRICE]],4,FALSE)</f>
        <v>158</v>
      </c>
      <c r="K8763" s="16">
        <f ca="1">VLOOKUP(Table3[[#This Row],[PRODUCT ID]],Table1[[PRODUCT]:[SELLING PRICE]],5,FALSE)</f>
        <v>309.34075910013809</v>
      </c>
      <c r="L8763" s="16">
        <f ca="1">J8763*Table3[[#This Row],[QUANTITY]]</f>
        <v>1738</v>
      </c>
      <c r="M8763" s="16">
        <f ca="1">K8763*Table3[[#This Row],[QUANTITY]]*(1-Table3[[#This Row],[DISCOUNT %]])</f>
        <v>3176.6775960423593</v>
      </c>
      <c r="N8763" s="3">
        <f>DAY(Table3[[#This Row],[DATE]])</f>
        <v>27</v>
      </c>
      <c r="O8763" s="3" t="str">
        <f>TEXT(Table3[[#This Row],[DATE]],"mmm")</f>
        <v>Dec</v>
      </c>
      <c r="P8763" s="3">
        <f>YEAR(Table3[[#This Row],[DATE]])</f>
        <v>2044</v>
      </c>
    </row>
    <row r="8764" spans="1:16" x14ac:dyDescent="0.3">
      <c r="A8764" s="6">
        <v>52959</v>
      </c>
      <c r="B8764" s="7" t="s">
        <v>1423</v>
      </c>
      <c r="C8764" s="9">
        <f t="shared" ca="1" si="272"/>
        <v>6</v>
      </c>
      <c r="D8764" s="9" t="s">
        <v>2117</v>
      </c>
      <c r="E8764" s="9" t="s">
        <v>2118</v>
      </c>
      <c r="F8764" s="10">
        <f t="shared" ca="1" si="273"/>
        <v>3.4804198380150177E-2</v>
      </c>
      <c r="G8764" s="3" t="str">
        <f>VLOOKUP(Table3[[#This Row],[PRODUCT ID]],Table1[[PRODUCT]:[SELLING PRICE]],1,FALSE)</f>
        <v>Product371</v>
      </c>
      <c r="H8764" s="3" t="str">
        <f>VLOOKUP(Table3[[#This Row],[PRODUCT ID]],Table1[[PRODUCT]:[SELLING PRICE]],2,FALSE)</f>
        <v>Category1</v>
      </c>
      <c r="I8764" s="3" t="str">
        <f>VLOOKUP(Table3[[#This Row],[PRODUCT ID]],Table1[[PRODUCT]:[SELLING PRICE]],3,FALSE)</f>
        <v>No</v>
      </c>
      <c r="J8764" s="16">
        <f ca="1">VLOOKUP(Table3[[#This Row],[PRODUCT ID]],Table1[[PRODUCT]:[SELLING PRICE]],4,FALSE)</f>
        <v>211</v>
      </c>
      <c r="K8764" s="16">
        <f ca="1">VLOOKUP(Table3[[#This Row],[PRODUCT ID]],Table1[[PRODUCT]:[SELLING PRICE]],5,FALSE)</f>
        <v>238.96012638265668</v>
      </c>
      <c r="L8764" s="16">
        <f ca="1">J8764*Table3[[#This Row],[QUANTITY]]</f>
        <v>1266</v>
      </c>
      <c r="M8764" s="16">
        <f ca="1">K8764*Table3[[#This Row],[QUANTITY]]*(1-Table3[[#This Row],[DISCOUNT %]])</f>
        <v>1383.8598644345338</v>
      </c>
      <c r="N8764" s="3">
        <f>DAY(Table3[[#This Row],[DATE]])</f>
        <v>28</v>
      </c>
      <c r="O8764" s="3" t="str">
        <f>TEXT(Table3[[#This Row],[DATE]],"mmm")</f>
        <v>Dec</v>
      </c>
      <c r="P8764" s="3">
        <f>YEAR(Table3[[#This Row],[DATE]])</f>
        <v>2044</v>
      </c>
    </row>
    <row r="8765" spans="1:16" x14ac:dyDescent="0.3">
      <c r="A8765" s="6">
        <v>52960</v>
      </c>
      <c r="B8765" s="7" t="s">
        <v>1424</v>
      </c>
      <c r="C8765" s="9">
        <f t="shared" ca="1" si="272"/>
        <v>9</v>
      </c>
      <c r="D8765" s="9" t="s">
        <v>2117</v>
      </c>
      <c r="E8765" s="9" t="s">
        <v>2118</v>
      </c>
      <c r="F8765" s="10">
        <f t="shared" ca="1" si="273"/>
        <v>5.5073116575525299E-2</v>
      </c>
      <c r="G8765" s="3" t="str">
        <f>VLOOKUP(Table3[[#This Row],[PRODUCT ID]],Table1[[PRODUCT]:[SELLING PRICE]],1,FALSE)</f>
        <v>Product372</v>
      </c>
      <c r="H8765" s="3" t="str">
        <f>VLOOKUP(Table3[[#This Row],[PRODUCT ID]],Table1[[PRODUCT]:[SELLING PRICE]],2,FALSE)</f>
        <v>Category2</v>
      </c>
      <c r="I8765" s="3" t="str">
        <f>VLOOKUP(Table3[[#This Row],[PRODUCT ID]],Table1[[PRODUCT]:[SELLING PRICE]],3,FALSE)</f>
        <v>No</v>
      </c>
      <c r="J8765" s="16">
        <f ca="1">VLOOKUP(Table3[[#This Row],[PRODUCT ID]],Table1[[PRODUCT]:[SELLING PRICE]],4,FALSE)</f>
        <v>9</v>
      </c>
      <c r="K8765" s="16">
        <f ca="1">VLOOKUP(Table3[[#This Row],[PRODUCT ID]],Table1[[PRODUCT]:[SELLING PRICE]],5,FALSE)</f>
        <v>90.99672477881785</v>
      </c>
      <c r="L8765" s="16">
        <f ca="1">J8765*Table3[[#This Row],[QUANTITY]]</f>
        <v>81</v>
      </c>
      <c r="M8765" s="16">
        <f ca="1">K8765*Table3[[#This Row],[QUANTITY]]*(1-Table3[[#This Row],[DISCOUNT %]])</f>
        <v>773.86726392374726</v>
      </c>
      <c r="N8765" s="3">
        <f>DAY(Table3[[#This Row],[DATE]])</f>
        <v>29</v>
      </c>
      <c r="O8765" s="3" t="str">
        <f>TEXT(Table3[[#This Row],[DATE]],"mmm")</f>
        <v>Dec</v>
      </c>
      <c r="P8765" s="3">
        <f>YEAR(Table3[[#This Row],[DATE]])</f>
        <v>2044</v>
      </c>
    </row>
    <row r="8766" spans="1:16" x14ac:dyDescent="0.3">
      <c r="A8766" s="6">
        <v>52961</v>
      </c>
      <c r="B8766" s="7" t="s">
        <v>1425</v>
      </c>
      <c r="C8766" s="9">
        <f t="shared" ca="1" si="272"/>
        <v>12</v>
      </c>
      <c r="D8766" s="9" t="s">
        <v>2116</v>
      </c>
      <c r="E8766" s="9" t="s">
        <v>2116</v>
      </c>
      <c r="F8766" s="10">
        <f t="shared" ca="1" si="273"/>
        <v>6.2887989342400127E-2</v>
      </c>
      <c r="G8766" s="3" t="str">
        <f>VLOOKUP(Table3[[#This Row],[PRODUCT ID]],Table1[[PRODUCT]:[SELLING PRICE]],1,FALSE)</f>
        <v>Product373</v>
      </c>
      <c r="H8766" s="3" t="str">
        <f>VLOOKUP(Table3[[#This Row],[PRODUCT ID]],Table1[[PRODUCT]:[SELLING PRICE]],2,FALSE)</f>
        <v>Category3</v>
      </c>
      <c r="I8766" s="3" t="str">
        <f>VLOOKUP(Table3[[#This Row],[PRODUCT ID]],Table1[[PRODUCT]:[SELLING PRICE]],3,FALSE)</f>
        <v>Ft</v>
      </c>
      <c r="J8766" s="16">
        <f ca="1">VLOOKUP(Table3[[#This Row],[PRODUCT ID]],Table1[[PRODUCT]:[SELLING PRICE]],4,FALSE)</f>
        <v>154</v>
      </c>
      <c r="K8766" s="16">
        <f ca="1">VLOOKUP(Table3[[#This Row],[PRODUCT ID]],Table1[[PRODUCT]:[SELLING PRICE]],5,FALSE)</f>
        <v>80.287343515319776</v>
      </c>
      <c r="L8766" s="16">
        <f ca="1">J8766*Table3[[#This Row],[QUANTITY]]</f>
        <v>1848</v>
      </c>
      <c r="M8766" s="16">
        <f ca="1">K8766*Table3[[#This Row],[QUANTITY]]*(1-Table3[[#This Row],[DISCOUNT %]])</f>
        <v>902.85880694398475</v>
      </c>
      <c r="N8766" s="3">
        <f>DAY(Table3[[#This Row],[DATE]])</f>
        <v>30</v>
      </c>
      <c r="O8766" s="3" t="str">
        <f>TEXT(Table3[[#This Row],[DATE]],"mmm")</f>
        <v>Dec</v>
      </c>
      <c r="P8766" s="3">
        <f>YEAR(Table3[[#This Row],[DATE]])</f>
        <v>2044</v>
      </c>
    </row>
    <row r="8767" spans="1:16" x14ac:dyDescent="0.3">
      <c r="A8767" s="6">
        <v>52962</v>
      </c>
      <c r="B8767" s="7" t="s">
        <v>1426</v>
      </c>
      <c r="C8767" s="9">
        <f t="shared" ca="1" si="272"/>
        <v>5</v>
      </c>
      <c r="D8767" s="9" t="s">
        <v>2116</v>
      </c>
      <c r="E8767" s="9" t="s">
        <v>2116</v>
      </c>
      <c r="F8767" s="10">
        <f t="shared" ca="1" si="273"/>
        <v>5.5179695111662208E-2</v>
      </c>
      <c r="G8767" s="3" t="str">
        <f>VLOOKUP(Table3[[#This Row],[PRODUCT ID]],Table1[[PRODUCT]:[SELLING PRICE]],1,FALSE)</f>
        <v>Product374</v>
      </c>
      <c r="H8767" s="3" t="str">
        <f>VLOOKUP(Table3[[#This Row],[PRODUCT ID]],Table1[[PRODUCT]:[SELLING PRICE]],2,FALSE)</f>
        <v>Category4</v>
      </c>
      <c r="I8767" s="3" t="str">
        <f>VLOOKUP(Table3[[#This Row],[PRODUCT ID]],Table1[[PRODUCT]:[SELLING PRICE]],3,FALSE)</f>
        <v>No</v>
      </c>
      <c r="J8767" s="16">
        <f ca="1">VLOOKUP(Table3[[#This Row],[PRODUCT ID]],Table1[[PRODUCT]:[SELLING PRICE]],4,FALSE)</f>
        <v>138</v>
      </c>
      <c r="K8767" s="16">
        <f ca="1">VLOOKUP(Table3[[#This Row],[PRODUCT ID]],Table1[[PRODUCT]:[SELLING PRICE]],5,FALSE)</f>
        <v>75.490487759887799</v>
      </c>
      <c r="L8767" s="16">
        <f ca="1">J8767*Table3[[#This Row],[QUANTITY]]</f>
        <v>690</v>
      </c>
      <c r="M8767" s="16">
        <f ca="1">K8767*Table3[[#This Row],[QUANTITY]]*(1-Table3[[#This Row],[DISCOUNT %]])</f>
        <v>356.62472830733259</v>
      </c>
      <c r="N8767" s="3">
        <f>DAY(Table3[[#This Row],[DATE]])</f>
        <v>31</v>
      </c>
      <c r="O8767" s="3" t="str">
        <f>TEXT(Table3[[#This Row],[DATE]],"mmm")</f>
        <v>Dec</v>
      </c>
      <c r="P8767" s="3">
        <f>YEAR(Table3[[#This Row],[DATE]])</f>
        <v>2044</v>
      </c>
    </row>
    <row r="8768" spans="1:16" x14ac:dyDescent="0.3">
      <c r="A8768" s="6">
        <v>52963</v>
      </c>
      <c r="B8768" s="7" t="s">
        <v>1427</v>
      </c>
      <c r="C8768" s="9">
        <f t="shared" ca="1" si="272"/>
        <v>14</v>
      </c>
      <c r="D8768" s="9" t="s">
        <v>2116</v>
      </c>
      <c r="E8768" s="9" t="s">
        <v>2116</v>
      </c>
      <c r="F8768" s="10">
        <f t="shared" ca="1" si="273"/>
        <v>7.6658263788529253E-3</v>
      </c>
      <c r="G8768" s="3" t="str">
        <f>VLOOKUP(Table3[[#This Row],[PRODUCT ID]],Table1[[PRODUCT]:[SELLING PRICE]],1,FALSE)</f>
        <v>Product375</v>
      </c>
      <c r="H8768" s="3" t="str">
        <f>VLOOKUP(Table3[[#This Row],[PRODUCT ID]],Table1[[PRODUCT]:[SELLING PRICE]],2,FALSE)</f>
        <v>Category5</v>
      </c>
      <c r="I8768" s="3" t="str">
        <f>VLOOKUP(Table3[[#This Row],[PRODUCT ID]],Table1[[PRODUCT]:[SELLING PRICE]],3,FALSE)</f>
        <v>Kg</v>
      </c>
      <c r="J8768" s="16">
        <f ca="1">VLOOKUP(Table3[[#This Row],[PRODUCT ID]],Table1[[PRODUCT]:[SELLING PRICE]],4,FALSE)</f>
        <v>56</v>
      </c>
      <c r="K8768" s="16">
        <f ca="1">VLOOKUP(Table3[[#This Row],[PRODUCT ID]],Table1[[PRODUCT]:[SELLING PRICE]],5,FALSE)</f>
        <v>160.04357336956451</v>
      </c>
      <c r="L8768" s="16">
        <f ca="1">J8768*Table3[[#This Row],[QUANTITY]]</f>
        <v>784</v>
      </c>
      <c r="M8768" s="16">
        <f ca="1">K8768*Table3[[#This Row],[QUANTITY]]*(1-Table3[[#This Row],[DISCOUNT %]])</f>
        <v>2223.433899722871</v>
      </c>
      <c r="N8768" s="3">
        <f>DAY(Table3[[#This Row],[DATE]])</f>
        <v>1</v>
      </c>
      <c r="O8768" s="3" t="str">
        <f>TEXT(Table3[[#This Row],[DATE]],"mmm")</f>
        <v>Jan</v>
      </c>
      <c r="P8768" s="3">
        <f>YEAR(Table3[[#This Row],[DATE]])</f>
        <v>2045</v>
      </c>
    </row>
    <row r="8769" spans="1:16" x14ac:dyDescent="0.3">
      <c r="A8769" s="6">
        <v>52964</v>
      </c>
      <c r="B8769" s="7" t="s">
        <v>1428</v>
      </c>
      <c r="C8769" s="9">
        <f t="shared" ca="1" si="272"/>
        <v>7</v>
      </c>
      <c r="D8769" s="9" t="s">
        <v>2116</v>
      </c>
      <c r="E8769" s="9" t="s">
        <v>2116</v>
      </c>
      <c r="F8769" s="10">
        <f t="shared" ca="1" si="273"/>
        <v>2.9352012678131368E-3</v>
      </c>
      <c r="G8769" s="3" t="str">
        <f>VLOOKUP(Table3[[#This Row],[PRODUCT ID]],Table1[[PRODUCT]:[SELLING PRICE]],1,FALSE)</f>
        <v>Product376</v>
      </c>
      <c r="H8769" s="3" t="str">
        <f>VLOOKUP(Table3[[#This Row],[PRODUCT ID]],Table1[[PRODUCT]:[SELLING PRICE]],2,FALSE)</f>
        <v>Category1</v>
      </c>
      <c r="I8769" s="3" t="str">
        <f>VLOOKUP(Table3[[#This Row],[PRODUCT ID]],Table1[[PRODUCT]:[SELLING PRICE]],3,FALSE)</f>
        <v>Kg</v>
      </c>
      <c r="J8769" s="16">
        <f ca="1">VLOOKUP(Table3[[#This Row],[PRODUCT ID]],Table1[[PRODUCT]:[SELLING PRICE]],4,FALSE)</f>
        <v>151</v>
      </c>
      <c r="K8769" s="16">
        <f ca="1">VLOOKUP(Table3[[#This Row],[PRODUCT ID]],Table1[[PRODUCT]:[SELLING PRICE]],5,FALSE)</f>
        <v>270.69505002386325</v>
      </c>
      <c r="L8769" s="16">
        <f ca="1">J8769*Table3[[#This Row],[QUANTITY]]</f>
        <v>1057</v>
      </c>
      <c r="M8769" s="16">
        <f ca="1">K8769*Table3[[#This Row],[QUANTITY]]*(1-Table3[[#This Row],[DISCOUNT %]])</f>
        <v>1889.3035389888973</v>
      </c>
      <c r="N8769" s="3">
        <f>DAY(Table3[[#This Row],[DATE]])</f>
        <v>2</v>
      </c>
      <c r="O8769" s="3" t="str">
        <f>TEXT(Table3[[#This Row],[DATE]],"mmm")</f>
        <v>Jan</v>
      </c>
      <c r="P8769" s="3">
        <f>YEAR(Table3[[#This Row],[DATE]])</f>
        <v>2045</v>
      </c>
    </row>
    <row r="8770" spans="1:16" x14ac:dyDescent="0.3">
      <c r="A8770" s="6">
        <v>52965</v>
      </c>
      <c r="B8770" s="7" t="s">
        <v>1429</v>
      </c>
      <c r="C8770" s="9">
        <f t="shared" ca="1" si="272"/>
        <v>6</v>
      </c>
      <c r="D8770" s="9" t="s">
        <v>2115</v>
      </c>
      <c r="E8770" s="9" t="s">
        <v>2118</v>
      </c>
      <c r="F8770" s="10">
        <f t="shared" ca="1" si="273"/>
        <v>4.2492003398764189E-2</v>
      </c>
      <c r="G8770" s="3" t="str">
        <f>VLOOKUP(Table3[[#This Row],[PRODUCT ID]],Table1[[PRODUCT]:[SELLING PRICE]],1,FALSE)</f>
        <v>Product377</v>
      </c>
      <c r="H8770" s="3" t="str">
        <f>VLOOKUP(Table3[[#This Row],[PRODUCT ID]],Table1[[PRODUCT]:[SELLING PRICE]],2,FALSE)</f>
        <v>Category2</v>
      </c>
      <c r="I8770" s="3" t="str">
        <f>VLOOKUP(Table3[[#This Row],[PRODUCT ID]],Table1[[PRODUCT]:[SELLING PRICE]],3,FALSE)</f>
        <v>Lt</v>
      </c>
      <c r="J8770" s="16">
        <f ca="1">VLOOKUP(Table3[[#This Row],[PRODUCT ID]],Table1[[PRODUCT]:[SELLING PRICE]],4,FALSE)</f>
        <v>73</v>
      </c>
      <c r="K8770" s="16">
        <f ca="1">VLOOKUP(Table3[[#This Row],[PRODUCT ID]],Table1[[PRODUCT]:[SELLING PRICE]],5,FALSE)</f>
        <v>196.1478967776134</v>
      </c>
      <c r="L8770" s="16">
        <f ca="1">J8770*Table3[[#This Row],[QUANTITY]]</f>
        <v>438</v>
      </c>
      <c r="M8770" s="16">
        <f ca="1">K8770*Table3[[#This Row],[QUANTITY]]*(1-Table3[[#This Row],[DISCOUNT %]])</f>
        <v>1126.8790780864717</v>
      </c>
      <c r="N8770" s="3">
        <f>DAY(Table3[[#This Row],[DATE]])</f>
        <v>3</v>
      </c>
      <c r="O8770" s="3" t="str">
        <f>TEXT(Table3[[#This Row],[DATE]],"mmm")</f>
        <v>Jan</v>
      </c>
      <c r="P8770" s="3">
        <f>YEAR(Table3[[#This Row],[DATE]])</f>
        <v>2045</v>
      </c>
    </row>
    <row r="8771" spans="1:16" x14ac:dyDescent="0.3">
      <c r="A8771" s="6">
        <v>52966</v>
      </c>
      <c r="B8771" s="7" t="s">
        <v>1430</v>
      </c>
      <c r="C8771" s="9">
        <f t="shared" ref="C8771:C8834" ca="1" si="274">RANDBETWEEN(1,15)</f>
        <v>14</v>
      </c>
      <c r="D8771" s="9" t="s">
        <v>2116</v>
      </c>
      <c r="E8771" s="9" t="s">
        <v>2116</v>
      </c>
      <c r="F8771" s="10">
        <f t="shared" ref="F8771:F8834" ca="1" si="275">RAND()*(0.1)</f>
        <v>6.3746926430259795E-2</v>
      </c>
      <c r="G8771" s="3" t="str">
        <f>VLOOKUP(Table3[[#This Row],[PRODUCT ID]],Table1[[PRODUCT]:[SELLING PRICE]],1,FALSE)</f>
        <v>Product378</v>
      </c>
      <c r="H8771" s="3" t="str">
        <f>VLOOKUP(Table3[[#This Row],[PRODUCT ID]],Table1[[PRODUCT]:[SELLING PRICE]],2,FALSE)</f>
        <v>Category3</v>
      </c>
      <c r="I8771" s="3" t="str">
        <f>VLOOKUP(Table3[[#This Row],[PRODUCT ID]],Table1[[PRODUCT]:[SELLING PRICE]],3,FALSE)</f>
        <v>Kg</v>
      </c>
      <c r="J8771" s="16">
        <f ca="1">VLOOKUP(Table3[[#This Row],[PRODUCT ID]],Table1[[PRODUCT]:[SELLING PRICE]],4,FALSE)</f>
        <v>112</v>
      </c>
      <c r="K8771" s="16">
        <f ca="1">VLOOKUP(Table3[[#This Row],[PRODUCT ID]],Table1[[PRODUCT]:[SELLING PRICE]],5,FALSE)</f>
        <v>131.60696707548445</v>
      </c>
      <c r="L8771" s="16">
        <f ca="1">J8771*Table3[[#This Row],[QUANTITY]]</f>
        <v>1568</v>
      </c>
      <c r="M8771" s="16">
        <f ca="1">K8771*Table3[[#This Row],[QUANTITY]]*(1-Table3[[#This Row],[DISCOUNT %]])</f>
        <v>1725.0439839865949</v>
      </c>
      <c r="N8771" s="3">
        <f>DAY(Table3[[#This Row],[DATE]])</f>
        <v>4</v>
      </c>
      <c r="O8771" s="3" t="str">
        <f>TEXT(Table3[[#This Row],[DATE]],"mmm")</f>
        <v>Jan</v>
      </c>
      <c r="P8771" s="3">
        <f>YEAR(Table3[[#This Row],[DATE]])</f>
        <v>2045</v>
      </c>
    </row>
    <row r="8772" spans="1:16" x14ac:dyDescent="0.3">
      <c r="A8772" s="6">
        <v>52967</v>
      </c>
      <c r="B8772" s="7" t="s">
        <v>1431</v>
      </c>
      <c r="C8772" s="9">
        <f t="shared" ca="1" si="274"/>
        <v>4</v>
      </c>
      <c r="D8772" s="9" t="s">
        <v>2117</v>
      </c>
      <c r="E8772" s="9" t="s">
        <v>2116</v>
      </c>
      <c r="F8772" s="10">
        <f t="shared" ca="1" si="275"/>
        <v>6.3459317975636156E-2</v>
      </c>
      <c r="G8772" s="3" t="str">
        <f>VLOOKUP(Table3[[#This Row],[PRODUCT ID]],Table1[[PRODUCT]:[SELLING PRICE]],1,FALSE)</f>
        <v>Product379</v>
      </c>
      <c r="H8772" s="3" t="str">
        <f>VLOOKUP(Table3[[#This Row],[PRODUCT ID]],Table1[[PRODUCT]:[SELLING PRICE]],2,FALSE)</f>
        <v>Category4</v>
      </c>
      <c r="I8772" s="3" t="str">
        <f>VLOOKUP(Table3[[#This Row],[PRODUCT ID]],Table1[[PRODUCT]:[SELLING PRICE]],3,FALSE)</f>
        <v>Lt</v>
      </c>
      <c r="J8772" s="16">
        <f ca="1">VLOOKUP(Table3[[#This Row],[PRODUCT ID]],Table1[[PRODUCT]:[SELLING PRICE]],4,FALSE)</f>
        <v>165</v>
      </c>
      <c r="K8772" s="16">
        <f ca="1">VLOOKUP(Table3[[#This Row],[PRODUCT ID]],Table1[[PRODUCT]:[SELLING PRICE]],5,FALSE)</f>
        <v>101.82473464309901</v>
      </c>
      <c r="L8772" s="16">
        <f ca="1">J8772*Table3[[#This Row],[QUANTITY]]</f>
        <v>660</v>
      </c>
      <c r="M8772" s="16">
        <f ca="1">K8772*Table3[[#This Row],[QUANTITY]]*(1-Table3[[#This Row],[DISCOUNT %]])</f>
        <v>381.45202571839121</v>
      </c>
      <c r="N8772" s="3">
        <f>DAY(Table3[[#This Row],[DATE]])</f>
        <v>5</v>
      </c>
      <c r="O8772" s="3" t="str">
        <f>TEXT(Table3[[#This Row],[DATE]],"mmm")</f>
        <v>Jan</v>
      </c>
      <c r="P8772" s="3">
        <f>YEAR(Table3[[#This Row],[DATE]])</f>
        <v>2045</v>
      </c>
    </row>
    <row r="8773" spans="1:16" x14ac:dyDescent="0.3">
      <c r="A8773" s="6">
        <v>52968</v>
      </c>
      <c r="B8773" s="7" t="s">
        <v>1432</v>
      </c>
      <c r="C8773" s="9">
        <f t="shared" ca="1" si="274"/>
        <v>5</v>
      </c>
      <c r="D8773" s="9" t="s">
        <v>2115</v>
      </c>
      <c r="E8773" s="9" t="s">
        <v>2116</v>
      </c>
      <c r="F8773" s="10">
        <f t="shared" ca="1" si="275"/>
        <v>8.4877949042167611E-2</v>
      </c>
      <c r="G8773" s="3" t="str">
        <f>VLOOKUP(Table3[[#This Row],[PRODUCT ID]],Table1[[PRODUCT]:[SELLING PRICE]],1,FALSE)</f>
        <v>Product380</v>
      </c>
      <c r="H8773" s="3" t="str">
        <f>VLOOKUP(Table3[[#This Row],[PRODUCT ID]],Table1[[PRODUCT]:[SELLING PRICE]],2,FALSE)</f>
        <v>Category5</v>
      </c>
      <c r="I8773" s="3" t="str">
        <f>VLOOKUP(Table3[[#This Row],[PRODUCT ID]],Table1[[PRODUCT]:[SELLING PRICE]],3,FALSE)</f>
        <v>Ft</v>
      </c>
      <c r="J8773" s="16">
        <f ca="1">VLOOKUP(Table3[[#This Row],[PRODUCT ID]],Table1[[PRODUCT]:[SELLING PRICE]],4,FALSE)</f>
        <v>212</v>
      </c>
      <c r="K8773" s="16">
        <f ca="1">VLOOKUP(Table3[[#This Row],[PRODUCT ID]],Table1[[PRODUCT]:[SELLING PRICE]],5,FALSE)</f>
        <v>46.496313398190999</v>
      </c>
      <c r="L8773" s="16">
        <f ca="1">J8773*Table3[[#This Row],[QUANTITY]]</f>
        <v>1060</v>
      </c>
      <c r="M8773" s="16">
        <f ca="1">K8773*Table3[[#This Row],[QUANTITY]]*(1-Table3[[#This Row],[DISCOUNT %]])</f>
        <v>212.74900839465346</v>
      </c>
      <c r="N8773" s="3">
        <f>DAY(Table3[[#This Row],[DATE]])</f>
        <v>6</v>
      </c>
      <c r="O8773" s="3" t="str">
        <f>TEXT(Table3[[#This Row],[DATE]],"mmm")</f>
        <v>Jan</v>
      </c>
      <c r="P8773" s="3">
        <f>YEAR(Table3[[#This Row],[DATE]])</f>
        <v>2045</v>
      </c>
    </row>
    <row r="8774" spans="1:16" x14ac:dyDescent="0.3">
      <c r="A8774" s="6">
        <v>52969</v>
      </c>
      <c r="B8774" s="7" t="s">
        <v>1433</v>
      </c>
      <c r="C8774" s="9">
        <f t="shared" ca="1" si="274"/>
        <v>3</v>
      </c>
      <c r="D8774" s="9" t="s">
        <v>2115</v>
      </c>
      <c r="E8774" s="9" t="s">
        <v>2116</v>
      </c>
      <c r="F8774" s="10">
        <f t="shared" ca="1" si="275"/>
        <v>5.909450495132456E-2</v>
      </c>
      <c r="G8774" s="3" t="str">
        <f>VLOOKUP(Table3[[#This Row],[PRODUCT ID]],Table1[[PRODUCT]:[SELLING PRICE]],1,FALSE)</f>
        <v>Product381</v>
      </c>
      <c r="H8774" s="3" t="str">
        <f>VLOOKUP(Table3[[#This Row],[PRODUCT ID]],Table1[[PRODUCT]:[SELLING PRICE]],2,FALSE)</f>
        <v>Category1</v>
      </c>
      <c r="I8774" s="3" t="str">
        <f>VLOOKUP(Table3[[#This Row],[PRODUCT ID]],Table1[[PRODUCT]:[SELLING PRICE]],3,FALSE)</f>
        <v>Kg</v>
      </c>
      <c r="J8774" s="16">
        <f ca="1">VLOOKUP(Table3[[#This Row],[PRODUCT ID]],Table1[[PRODUCT]:[SELLING PRICE]],4,FALSE)</f>
        <v>48</v>
      </c>
      <c r="K8774" s="16">
        <f ca="1">VLOOKUP(Table3[[#This Row],[PRODUCT ID]],Table1[[PRODUCT]:[SELLING PRICE]],5,FALSE)</f>
        <v>115.29242619560492</v>
      </c>
      <c r="L8774" s="16">
        <f ca="1">J8774*Table3[[#This Row],[QUANTITY]]</f>
        <v>144</v>
      </c>
      <c r="M8774" s="16">
        <f ca="1">K8774*Table3[[#This Row],[QUANTITY]]*(1-Table3[[#This Row],[DISCOUNT %]])</f>
        <v>325.43783203481559</v>
      </c>
      <c r="N8774" s="3">
        <f>DAY(Table3[[#This Row],[DATE]])</f>
        <v>7</v>
      </c>
      <c r="O8774" s="3" t="str">
        <f>TEXT(Table3[[#This Row],[DATE]],"mmm")</f>
        <v>Jan</v>
      </c>
      <c r="P8774" s="3">
        <f>YEAR(Table3[[#This Row],[DATE]])</f>
        <v>2045</v>
      </c>
    </row>
    <row r="8775" spans="1:16" x14ac:dyDescent="0.3">
      <c r="A8775" s="6">
        <v>52970</v>
      </c>
      <c r="B8775" s="7" t="s">
        <v>1434</v>
      </c>
      <c r="C8775" s="9">
        <f t="shared" ca="1" si="274"/>
        <v>13</v>
      </c>
      <c r="D8775" s="9" t="s">
        <v>2115</v>
      </c>
      <c r="E8775" s="9" t="s">
        <v>2116</v>
      </c>
      <c r="F8775" s="10">
        <f t="shared" ca="1" si="275"/>
        <v>1.7611417833207198E-2</v>
      </c>
      <c r="G8775" s="3" t="str">
        <f>VLOOKUP(Table3[[#This Row],[PRODUCT ID]],Table1[[PRODUCT]:[SELLING PRICE]],1,FALSE)</f>
        <v>Product382</v>
      </c>
      <c r="H8775" s="3" t="str">
        <f>VLOOKUP(Table3[[#This Row],[PRODUCT ID]],Table1[[PRODUCT]:[SELLING PRICE]],2,FALSE)</f>
        <v>Category2</v>
      </c>
      <c r="I8775" s="3" t="str">
        <f>VLOOKUP(Table3[[#This Row],[PRODUCT ID]],Table1[[PRODUCT]:[SELLING PRICE]],3,FALSE)</f>
        <v>No</v>
      </c>
      <c r="J8775" s="16">
        <f ca="1">VLOOKUP(Table3[[#This Row],[PRODUCT ID]],Table1[[PRODUCT]:[SELLING PRICE]],4,FALSE)</f>
        <v>170</v>
      </c>
      <c r="K8775" s="16">
        <f ca="1">VLOOKUP(Table3[[#This Row],[PRODUCT ID]],Table1[[PRODUCT]:[SELLING PRICE]],5,FALSE)</f>
        <v>31.3020783019542</v>
      </c>
      <c r="L8775" s="16">
        <f ca="1">J8775*Table3[[#This Row],[QUANTITY]]</f>
        <v>2210</v>
      </c>
      <c r="M8775" s="16">
        <f ca="1">K8775*Table3[[#This Row],[QUANTITY]]*(1-Table3[[#This Row],[DISCOUNT %]])</f>
        <v>399.76045618509932</v>
      </c>
      <c r="N8775" s="3">
        <f>DAY(Table3[[#This Row],[DATE]])</f>
        <v>8</v>
      </c>
      <c r="O8775" s="3" t="str">
        <f>TEXT(Table3[[#This Row],[DATE]],"mmm")</f>
        <v>Jan</v>
      </c>
      <c r="P8775" s="3">
        <f>YEAR(Table3[[#This Row],[DATE]])</f>
        <v>2045</v>
      </c>
    </row>
    <row r="8776" spans="1:16" x14ac:dyDescent="0.3">
      <c r="A8776" s="6">
        <v>52971</v>
      </c>
      <c r="B8776" s="7" t="s">
        <v>1435</v>
      </c>
      <c r="C8776" s="9">
        <f t="shared" ca="1" si="274"/>
        <v>3</v>
      </c>
      <c r="D8776" s="9" t="s">
        <v>2116</v>
      </c>
      <c r="E8776" s="9" t="s">
        <v>2118</v>
      </c>
      <c r="F8776" s="10">
        <f t="shared" ca="1" si="275"/>
        <v>3.2524125899329515E-3</v>
      </c>
      <c r="G8776" s="3" t="str">
        <f>VLOOKUP(Table3[[#This Row],[PRODUCT ID]],Table1[[PRODUCT]:[SELLING PRICE]],1,FALSE)</f>
        <v>Product383</v>
      </c>
      <c r="H8776" s="3" t="str">
        <f>VLOOKUP(Table3[[#This Row],[PRODUCT ID]],Table1[[PRODUCT]:[SELLING PRICE]],2,FALSE)</f>
        <v>Category3</v>
      </c>
      <c r="I8776" s="3" t="str">
        <f>VLOOKUP(Table3[[#This Row],[PRODUCT ID]],Table1[[PRODUCT]:[SELLING PRICE]],3,FALSE)</f>
        <v>No</v>
      </c>
      <c r="J8776" s="16">
        <f ca="1">VLOOKUP(Table3[[#This Row],[PRODUCT ID]],Table1[[PRODUCT]:[SELLING PRICE]],4,FALSE)</f>
        <v>75</v>
      </c>
      <c r="K8776" s="16">
        <f ca="1">VLOOKUP(Table3[[#This Row],[PRODUCT ID]],Table1[[PRODUCT]:[SELLING PRICE]],5,FALSE)</f>
        <v>174.59407693155313</v>
      </c>
      <c r="L8776" s="16">
        <f ca="1">J8776*Table3[[#This Row],[QUANTITY]]</f>
        <v>225</v>
      </c>
      <c r="M8776" s="16">
        <f ca="1">K8776*Table3[[#This Row],[QUANTITY]]*(1-Table3[[#This Row],[DISCOUNT %]])</f>
        <v>522.07867487283977</v>
      </c>
      <c r="N8776" s="3">
        <f>DAY(Table3[[#This Row],[DATE]])</f>
        <v>9</v>
      </c>
      <c r="O8776" s="3" t="str">
        <f>TEXT(Table3[[#This Row],[DATE]],"mmm")</f>
        <v>Jan</v>
      </c>
      <c r="P8776" s="3">
        <f>YEAR(Table3[[#This Row],[DATE]])</f>
        <v>2045</v>
      </c>
    </row>
    <row r="8777" spans="1:16" x14ac:dyDescent="0.3">
      <c r="A8777" s="6">
        <v>52972</v>
      </c>
      <c r="B8777" s="7" t="s">
        <v>1436</v>
      </c>
      <c r="C8777" s="9">
        <f t="shared" ca="1" si="274"/>
        <v>2</v>
      </c>
      <c r="D8777" s="9" t="s">
        <v>2116</v>
      </c>
      <c r="E8777" s="9" t="s">
        <v>2118</v>
      </c>
      <c r="F8777" s="10">
        <f t="shared" ca="1" si="275"/>
        <v>3.0305801049771322E-3</v>
      </c>
      <c r="G8777" s="3" t="str">
        <f>VLOOKUP(Table3[[#This Row],[PRODUCT ID]],Table1[[PRODUCT]:[SELLING PRICE]],1,FALSE)</f>
        <v>Product384</v>
      </c>
      <c r="H8777" s="3" t="str">
        <f>VLOOKUP(Table3[[#This Row],[PRODUCT ID]],Table1[[PRODUCT]:[SELLING PRICE]],2,FALSE)</f>
        <v>Category4</v>
      </c>
      <c r="I8777" s="3" t="str">
        <f>VLOOKUP(Table3[[#This Row],[PRODUCT ID]],Table1[[PRODUCT]:[SELLING PRICE]],3,FALSE)</f>
        <v>Ft</v>
      </c>
      <c r="J8777" s="16">
        <f ca="1">VLOOKUP(Table3[[#This Row],[PRODUCT ID]],Table1[[PRODUCT]:[SELLING PRICE]],4,FALSE)</f>
        <v>181</v>
      </c>
      <c r="K8777" s="16">
        <f ca="1">VLOOKUP(Table3[[#This Row],[PRODUCT ID]],Table1[[PRODUCT]:[SELLING PRICE]],5,FALSE)</f>
        <v>174.90628282158787</v>
      </c>
      <c r="L8777" s="16">
        <f ca="1">J8777*Table3[[#This Row],[QUANTITY]]</f>
        <v>362</v>
      </c>
      <c r="M8777" s="16">
        <f ca="1">K8777*Table3[[#This Row],[QUANTITY]]*(1-Table3[[#This Row],[DISCOUNT %]])</f>
        <v>348.75243064126653</v>
      </c>
      <c r="N8777" s="3">
        <f>DAY(Table3[[#This Row],[DATE]])</f>
        <v>10</v>
      </c>
      <c r="O8777" s="3" t="str">
        <f>TEXT(Table3[[#This Row],[DATE]],"mmm")</f>
        <v>Jan</v>
      </c>
      <c r="P8777" s="3">
        <f>YEAR(Table3[[#This Row],[DATE]])</f>
        <v>2045</v>
      </c>
    </row>
    <row r="8778" spans="1:16" x14ac:dyDescent="0.3">
      <c r="A8778" s="6">
        <v>52973</v>
      </c>
      <c r="B8778" s="7" t="s">
        <v>1437</v>
      </c>
      <c r="C8778" s="9">
        <f t="shared" ca="1" si="274"/>
        <v>12</v>
      </c>
      <c r="D8778" s="9" t="s">
        <v>2116</v>
      </c>
      <c r="E8778" s="9" t="s">
        <v>2116</v>
      </c>
      <c r="F8778" s="10">
        <f t="shared" ca="1" si="275"/>
        <v>9.30473359610475E-2</v>
      </c>
      <c r="G8778" s="3" t="str">
        <f>VLOOKUP(Table3[[#This Row],[PRODUCT ID]],Table1[[PRODUCT]:[SELLING PRICE]],1,FALSE)</f>
        <v>Product385</v>
      </c>
      <c r="H8778" s="3" t="str">
        <f>VLOOKUP(Table3[[#This Row],[PRODUCT ID]],Table1[[PRODUCT]:[SELLING PRICE]],2,FALSE)</f>
        <v>Category1</v>
      </c>
      <c r="I8778" s="3" t="str">
        <f>VLOOKUP(Table3[[#This Row],[PRODUCT ID]],Table1[[PRODUCT]:[SELLING PRICE]],3,FALSE)</f>
        <v>No</v>
      </c>
      <c r="J8778" s="16">
        <f ca="1">VLOOKUP(Table3[[#This Row],[PRODUCT ID]],Table1[[PRODUCT]:[SELLING PRICE]],4,FALSE)</f>
        <v>23</v>
      </c>
      <c r="K8778" s="16">
        <f ca="1">VLOOKUP(Table3[[#This Row],[PRODUCT ID]],Table1[[PRODUCT]:[SELLING PRICE]],5,FALSE)</f>
        <v>25.869024158053268</v>
      </c>
      <c r="L8778" s="16">
        <f ca="1">J8778*Table3[[#This Row],[QUANTITY]]</f>
        <v>276</v>
      </c>
      <c r="M8778" s="16">
        <f ca="1">K8778*Table3[[#This Row],[QUANTITY]]*(1-Table3[[#This Row],[DISCOUNT %]])</f>
        <v>281.54376451481318</v>
      </c>
      <c r="N8778" s="3">
        <f>DAY(Table3[[#This Row],[DATE]])</f>
        <v>11</v>
      </c>
      <c r="O8778" s="3" t="str">
        <f>TEXT(Table3[[#This Row],[DATE]],"mmm")</f>
        <v>Jan</v>
      </c>
      <c r="P8778" s="3">
        <f>YEAR(Table3[[#This Row],[DATE]])</f>
        <v>2045</v>
      </c>
    </row>
    <row r="8779" spans="1:16" x14ac:dyDescent="0.3">
      <c r="A8779" s="6">
        <v>52974</v>
      </c>
      <c r="B8779" s="7" t="s">
        <v>1438</v>
      </c>
      <c r="C8779" s="9">
        <f t="shared" ca="1" si="274"/>
        <v>15</v>
      </c>
      <c r="D8779" s="9" t="s">
        <v>2115</v>
      </c>
      <c r="E8779" s="9" t="s">
        <v>2116</v>
      </c>
      <c r="F8779" s="10">
        <f t="shared" ca="1" si="275"/>
        <v>8.4711939163064465E-2</v>
      </c>
      <c r="G8779" s="3" t="str">
        <f>VLOOKUP(Table3[[#This Row],[PRODUCT ID]],Table1[[PRODUCT]:[SELLING PRICE]],1,FALSE)</f>
        <v>Product386</v>
      </c>
      <c r="H8779" s="3" t="str">
        <f>VLOOKUP(Table3[[#This Row],[PRODUCT ID]],Table1[[PRODUCT]:[SELLING PRICE]],2,FALSE)</f>
        <v>Category2</v>
      </c>
      <c r="I8779" s="3" t="str">
        <f>VLOOKUP(Table3[[#This Row],[PRODUCT ID]],Table1[[PRODUCT]:[SELLING PRICE]],3,FALSE)</f>
        <v>Kg</v>
      </c>
      <c r="J8779" s="16">
        <f ca="1">VLOOKUP(Table3[[#This Row],[PRODUCT ID]],Table1[[PRODUCT]:[SELLING PRICE]],4,FALSE)</f>
        <v>168</v>
      </c>
      <c r="K8779" s="16">
        <f ca="1">VLOOKUP(Table3[[#This Row],[PRODUCT ID]],Table1[[PRODUCT]:[SELLING PRICE]],5,FALSE)</f>
        <v>291.5047900394145</v>
      </c>
      <c r="L8779" s="16">
        <f ca="1">J8779*Table3[[#This Row],[QUANTITY]]</f>
        <v>2520</v>
      </c>
      <c r="M8779" s="16">
        <f ca="1">K8779*Table3[[#This Row],[QUANTITY]]*(1-Table3[[#This Row],[DISCOUNT %]])</f>
        <v>4002.1628099978061</v>
      </c>
      <c r="N8779" s="3">
        <f>DAY(Table3[[#This Row],[DATE]])</f>
        <v>12</v>
      </c>
      <c r="O8779" s="3" t="str">
        <f>TEXT(Table3[[#This Row],[DATE]],"mmm")</f>
        <v>Jan</v>
      </c>
      <c r="P8779" s="3">
        <f>YEAR(Table3[[#This Row],[DATE]])</f>
        <v>2045</v>
      </c>
    </row>
    <row r="8780" spans="1:16" x14ac:dyDescent="0.3">
      <c r="A8780" s="6">
        <v>52975</v>
      </c>
      <c r="B8780" s="7" t="s">
        <v>1439</v>
      </c>
      <c r="C8780" s="9">
        <f t="shared" ca="1" si="274"/>
        <v>14</v>
      </c>
      <c r="D8780" s="9" t="s">
        <v>2117</v>
      </c>
      <c r="E8780" s="9" t="s">
        <v>2116</v>
      </c>
      <c r="F8780" s="10">
        <f t="shared" ca="1" si="275"/>
        <v>3.4769975057245106E-2</v>
      </c>
      <c r="G8780" s="3" t="str">
        <f>VLOOKUP(Table3[[#This Row],[PRODUCT ID]],Table1[[PRODUCT]:[SELLING PRICE]],1,FALSE)</f>
        <v>Product387</v>
      </c>
      <c r="H8780" s="3" t="str">
        <f>VLOOKUP(Table3[[#This Row],[PRODUCT ID]],Table1[[PRODUCT]:[SELLING PRICE]],2,FALSE)</f>
        <v>Category3</v>
      </c>
      <c r="I8780" s="3" t="str">
        <f>VLOOKUP(Table3[[#This Row],[PRODUCT ID]],Table1[[PRODUCT]:[SELLING PRICE]],3,FALSE)</f>
        <v>Kg</v>
      </c>
      <c r="J8780" s="16">
        <f ca="1">VLOOKUP(Table3[[#This Row],[PRODUCT ID]],Table1[[PRODUCT]:[SELLING PRICE]],4,FALSE)</f>
        <v>193</v>
      </c>
      <c r="K8780" s="16">
        <f ca="1">VLOOKUP(Table3[[#This Row],[PRODUCT ID]],Table1[[PRODUCT]:[SELLING PRICE]],5,FALSE)</f>
        <v>153.69998447440614</v>
      </c>
      <c r="L8780" s="16">
        <f ca="1">J8780*Table3[[#This Row],[QUANTITY]]</f>
        <v>2702</v>
      </c>
      <c r="M8780" s="16">
        <f ca="1">K8780*Table3[[#This Row],[QUANTITY]]*(1-Table3[[#This Row],[DISCOUNT %]])</f>
        <v>2076.981757871049</v>
      </c>
      <c r="N8780" s="3">
        <f>DAY(Table3[[#This Row],[DATE]])</f>
        <v>13</v>
      </c>
      <c r="O8780" s="3" t="str">
        <f>TEXT(Table3[[#This Row],[DATE]],"mmm")</f>
        <v>Jan</v>
      </c>
      <c r="P8780" s="3">
        <f>YEAR(Table3[[#This Row],[DATE]])</f>
        <v>2045</v>
      </c>
    </row>
    <row r="8781" spans="1:16" x14ac:dyDescent="0.3">
      <c r="A8781" s="6">
        <v>52976</v>
      </c>
      <c r="B8781" s="7" t="s">
        <v>1440</v>
      </c>
      <c r="C8781" s="9">
        <f t="shared" ca="1" si="274"/>
        <v>2</v>
      </c>
      <c r="D8781" s="9" t="s">
        <v>2117</v>
      </c>
      <c r="E8781" s="9" t="s">
        <v>2116</v>
      </c>
      <c r="F8781" s="10">
        <f t="shared" ca="1" si="275"/>
        <v>6.2659261346888026E-2</v>
      </c>
      <c r="G8781" s="3" t="str">
        <f>VLOOKUP(Table3[[#This Row],[PRODUCT ID]],Table1[[PRODUCT]:[SELLING PRICE]],1,FALSE)</f>
        <v>Product388</v>
      </c>
      <c r="H8781" s="3" t="str">
        <f>VLOOKUP(Table3[[#This Row],[PRODUCT ID]],Table1[[PRODUCT]:[SELLING PRICE]],2,FALSE)</f>
        <v>Category4</v>
      </c>
      <c r="I8781" s="3" t="str">
        <f>VLOOKUP(Table3[[#This Row],[PRODUCT ID]],Table1[[PRODUCT]:[SELLING PRICE]],3,FALSE)</f>
        <v>Lt</v>
      </c>
      <c r="J8781" s="16">
        <f ca="1">VLOOKUP(Table3[[#This Row],[PRODUCT ID]],Table1[[PRODUCT]:[SELLING PRICE]],4,FALSE)</f>
        <v>66</v>
      </c>
      <c r="K8781" s="16">
        <f ca="1">VLOOKUP(Table3[[#This Row],[PRODUCT ID]],Table1[[PRODUCT]:[SELLING PRICE]],5,FALSE)</f>
        <v>231.21041456293227</v>
      </c>
      <c r="L8781" s="16">
        <f ca="1">J8781*Table3[[#This Row],[QUANTITY]]</f>
        <v>132</v>
      </c>
      <c r="M8781" s="16">
        <f ca="1">K8781*Table3[[#This Row],[QUANTITY]]*(1-Table3[[#This Row],[DISCOUNT %]])</f>
        <v>433.44588154142235</v>
      </c>
      <c r="N8781" s="3">
        <f>DAY(Table3[[#This Row],[DATE]])</f>
        <v>14</v>
      </c>
      <c r="O8781" s="3" t="str">
        <f>TEXT(Table3[[#This Row],[DATE]],"mmm")</f>
        <v>Jan</v>
      </c>
      <c r="P8781" s="3">
        <f>YEAR(Table3[[#This Row],[DATE]])</f>
        <v>2045</v>
      </c>
    </row>
    <row r="8782" spans="1:16" x14ac:dyDescent="0.3">
      <c r="A8782" s="6">
        <v>52977</v>
      </c>
      <c r="B8782" s="7" t="s">
        <v>1441</v>
      </c>
      <c r="C8782" s="9">
        <f t="shared" ca="1" si="274"/>
        <v>10</v>
      </c>
      <c r="D8782" s="9" t="s">
        <v>2116</v>
      </c>
      <c r="E8782" s="9" t="s">
        <v>2118</v>
      </c>
      <c r="F8782" s="10">
        <f t="shared" ca="1" si="275"/>
        <v>1.4894534185164399E-2</v>
      </c>
      <c r="G8782" s="3" t="str">
        <f>VLOOKUP(Table3[[#This Row],[PRODUCT ID]],Table1[[PRODUCT]:[SELLING PRICE]],1,FALSE)</f>
        <v>Product389</v>
      </c>
      <c r="H8782" s="3" t="str">
        <f>VLOOKUP(Table3[[#This Row],[PRODUCT ID]],Table1[[PRODUCT]:[SELLING PRICE]],2,FALSE)</f>
        <v>Category5</v>
      </c>
      <c r="I8782" s="3" t="str">
        <f>VLOOKUP(Table3[[#This Row],[PRODUCT ID]],Table1[[PRODUCT]:[SELLING PRICE]],3,FALSE)</f>
        <v>Kg</v>
      </c>
      <c r="J8782" s="16">
        <f ca="1">VLOOKUP(Table3[[#This Row],[PRODUCT ID]],Table1[[PRODUCT]:[SELLING PRICE]],4,FALSE)</f>
        <v>164</v>
      </c>
      <c r="K8782" s="16">
        <f ca="1">VLOOKUP(Table3[[#This Row],[PRODUCT ID]],Table1[[PRODUCT]:[SELLING PRICE]],5,FALSE)</f>
        <v>222.73662394275712</v>
      </c>
      <c r="L8782" s="16">
        <f ca="1">J8782*Table3[[#This Row],[QUANTITY]]</f>
        <v>1640</v>
      </c>
      <c r="M8782" s="16">
        <f ca="1">K8782*Table3[[#This Row],[QUANTITY]]*(1-Table3[[#This Row],[DISCOUNT %]])</f>
        <v>2194.1906568315362</v>
      </c>
      <c r="N8782" s="3">
        <f>DAY(Table3[[#This Row],[DATE]])</f>
        <v>15</v>
      </c>
      <c r="O8782" s="3" t="str">
        <f>TEXT(Table3[[#This Row],[DATE]],"mmm")</f>
        <v>Jan</v>
      </c>
      <c r="P8782" s="3">
        <f>YEAR(Table3[[#This Row],[DATE]])</f>
        <v>2045</v>
      </c>
    </row>
    <row r="8783" spans="1:16" x14ac:dyDescent="0.3">
      <c r="A8783" s="6">
        <v>52978</v>
      </c>
      <c r="B8783" s="7" t="s">
        <v>1442</v>
      </c>
      <c r="C8783" s="9">
        <f t="shared" ca="1" si="274"/>
        <v>2</v>
      </c>
      <c r="D8783" s="9" t="s">
        <v>2116</v>
      </c>
      <c r="E8783" s="9" t="s">
        <v>2116</v>
      </c>
      <c r="F8783" s="10">
        <f t="shared" ca="1" si="275"/>
        <v>6.1401717270817238E-2</v>
      </c>
      <c r="G8783" s="3" t="str">
        <f>VLOOKUP(Table3[[#This Row],[PRODUCT ID]],Table1[[PRODUCT]:[SELLING PRICE]],1,FALSE)</f>
        <v>Product390</v>
      </c>
      <c r="H8783" s="3" t="str">
        <f>VLOOKUP(Table3[[#This Row],[PRODUCT ID]],Table1[[PRODUCT]:[SELLING PRICE]],2,FALSE)</f>
        <v>Category1</v>
      </c>
      <c r="I8783" s="3" t="str">
        <f>VLOOKUP(Table3[[#This Row],[PRODUCT ID]],Table1[[PRODUCT]:[SELLING PRICE]],3,FALSE)</f>
        <v>Lt</v>
      </c>
      <c r="J8783" s="16">
        <f ca="1">VLOOKUP(Table3[[#This Row],[PRODUCT ID]],Table1[[PRODUCT]:[SELLING PRICE]],4,FALSE)</f>
        <v>173</v>
      </c>
      <c r="K8783" s="16">
        <f ca="1">VLOOKUP(Table3[[#This Row],[PRODUCT ID]],Table1[[PRODUCT]:[SELLING PRICE]],5,FALSE)</f>
        <v>187.37686155611459</v>
      </c>
      <c r="L8783" s="16">
        <f ca="1">J8783*Table3[[#This Row],[QUANTITY]]</f>
        <v>346</v>
      </c>
      <c r="M8783" s="16">
        <f ca="1">K8783*Table3[[#This Row],[QUANTITY]]*(1-Table3[[#This Row],[DISCOUNT %]])</f>
        <v>351.74320095950594</v>
      </c>
      <c r="N8783" s="3">
        <f>DAY(Table3[[#This Row],[DATE]])</f>
        <v>16</v>
      </c>
      <c r="O8783" s="3" t="str">
        <f>TEXT(Table3[[#This Row],[DATE]],"mmm")</f>
        <v>Jan</v>
      </c>
      <c r="P8783" s="3">
        <f>YEAR(Table3[[#This Row],[DATE]])</f>
        <v>2045</v>
      </c>
    </row>
    <row r="8784" spans="1:16" x14ac:dyDescent="0.3">
      <c r="A8784" s="6">
        <v>52979</v>
      </c>
      <c r="B8784" s="7" t="s">
        <v>1443</v>
      </c>
      <c r="C8784" s="9">
        <f t="shared" ca="1" si="274"/>
        <v>9</v>
      </c>
      <c r="D8784" s="9" t="s">
        <v>2116</v>
      </c>
      <c r="E8784" s="9" t="s">
        <v>2116</v>
      </c>
      <c r="F8784" s="10">
        <f t="shared" ca="1" si="275"/>
        <v>3.2175297755540087E-2</v>
      </c>
      <c r="G8784" s="3" t="str">
        <f>VLOOKUP(Table3[[#This Row],[PRODUCT ID]],Table1[[PRODUCT]:[SELLING PRICE]],1,FALSE)</f>
        <v>Product391</v>
      </c>
      <c r="H8784" s="3" t="str">
        <f>VLOOKUP(Table3[[#This Row],[PRODUCT ID]],Table1[[PRODUCT]:[SELLING PRICE]],2,FALSE)</f>
        <v>Category2</v>
      </c>
      <c r="I8784" s="3" t="str">
        <f>VLOOKUP(Table3[[#This Row],[PRODUCT ID]],Table1[[PRODUCT]:[SELLING PRICE]],3,FALSE)</f>
        <v>Ft</v>
      </c>
      <c r="J8784" s="16">
        <f ca="1">VLOOKUP(Table3[[#This Row],[PRODUCT ID]],Table1[[PRODUCT]:[SELLING PRICE]],4,FALSE)</f>
        <v>101</v>
      </c>
      <c r="K8784" s="16">
        <f ca="1">VLOOKUP(Table3[[#This Row],[PRODUCT ID]],Table1[[PRODUCT]:[SELLING PRICE]],5,FALSE)</f>
        <v>253.22940549251558</v>
      </c>
      <c r="L8784" s="16">
        <f ca="1">J8784*Table3[[#This Row],[QUANTITY]]</f>
        <v>909</v>
      </c>
      <c r="M8784" s="16">
        <f ca="1">K8784*Table3[[#This Row],[QUANTITY]]*(1-Table3[[#This Row],[DISCOUNT %]])</f>
        <v>2205.7350657330194</v>
      </c>
      <c r="N8784" s="3">
        <f>DAY(Table3[[#This Row],[DATE]])</f>
        <v>17</v>
      </c>
      <c r="O8784" s="3" t="str">
        <f>TEXT(Table3[[#This Row],[DATE]],"mmm")</f>
        <v>Jan</v>
      </c>
      <c r="P8784" s="3">
        <f>YEAR(Table3[[#This Row],[DATE]])</f>
        <v>2045</v>
      </c>
    </row>
    <row r="8785" spans="1:16" x14ac:dyDescent="0.3">
      <c r="A8785" s="6">
        <v>52980</v>
      </c>
      <c r="B8785" s="7" t="s">
        <v>1444</v>
      </c>
      <c r="C8785" s="9">
        <f t="shared" ca="1" si="274"/>
        <v>2</v>
      </c>
      <c r="D8785" s="9" t="s">
        <v>2116</v>
      </c>
      <c r="E8785" s="9" t="s">
        <v>2116</v>
      </c>
      <c r="F8785" s="10">
        <f t="shared" ca="1" si="275"/>
        <v>1.3913892034533516E-2</v>
      </c>
      <c r="G8785" s="3" t="str">
        <f>VLOOKUP(Table3[[#This Row],[PRODUCT ID]],Table1[[PRODUCT]:[SELLING PRICE]],1,FALSE)</f>
        <v>Product392</v>
      </c>
      <c r="H8785" s="3" t="str">
        <f>VLOOKUP(Table3[[#This Row],[PRODUCT ID]],Table1[[PRODUCT]:[SELLING PRICE]],2,FALSE)</f>
        <v>Category3</v>
      </c>
      <c r="I8785" s="3" t="str">
        <f>VLOOKUP(Table3[[#This Row],[PRODUCT ID]],Table1[[PRODUCT]:[SELLING PRICE]],3,FALSE)</f>
        <v>Kg</v>
      </c>
      <c r="J8785" s="16">
        <f ca="1">VLOOKUP(Table3[[#This Row],[PRODUCT ID]],Table1[[PRODUCT]:[SELLING PRICE]],4,FALSE)</f>
        <v>120</v>
      </c>
      <c r="K8785" s="16">
        <f ca="1">VLOOKUP(Table3[[#This Row],[PRODUCT ID]],Table1[[PRODUCT]:[SELLING PRICE]],5,FALSE)</f>
        <v>248.74058356987129</v>
      </c>
      <c r="L8785" s="16">
        <f ca="1">J8785*Table3[[#This Row],[QUANTITY]]</f>
        <v>240</v>
      </c>
      <c r="M8785" s="16">
        <f ca="1">K8785*Table3[[#This Row],[QUANTITY]]*(1-Table3[[#This Row],[DISCOUNT %]])</f>
        <v>490.5592678909465</v>
      </c>
      <c r="N8785" s="3">
        <f>DAY(Table3[[#This Row],[DATE]])</f>
        <v>18</v>
      </c>
      <c r="O8785" s="3" t="str">
        <f>TEXT(Table3[[#This Row],[DATE]],"mmm")</f>
        <v>Jan</v>
      </c>
      <c r="P8785" s="3">
        <f>YEAR(Table3[[#This Row],[DATE]])</f>
        <v>2045</v>
      </c>
    </row>
    <row r="8786" spans="1:16" x14ac:dyDescent="0.3">
      <c r="A8786" s="6">
        <v>52981</v>
      </c>
      <c r="B8786" s="7" t="s">
        <v>1445</v>
      </c>
      <c r="C8786" s="9">
        <f t="shared" ca="1" si="274"/>
        <v>8</v>
      </c>
      <c r="D8786" s="9" t="s">
        <v>2115</v>
      </c>
      <c r="E8786" s="9" t="s">
        <v>2116</v>
      </c>
      <c r="F8786" s="10">
        <f t="shared" ca="1" si="275"/>
        <v>7.6247185339025803E-2</v>
      </c>
      <c r="G8786" s="3" t="str">
        <f>VLOOKUP(Table3[[#This Row],[PRODUCT ID]],Table1[[PRODUCT]:[SELLING PRICE]],1,FALSE)</f>
        <v>Product393</v>
      </c>
      <c r="H8786" s="3" t="str">
        <f>VLOOKUP(Table3[[#This Row],[PRODUCT ID]],Table1[[PRODUCT]:[SELLING PRICE]],2,FALSE)</f>
        <v>Category4</v>
      </c>
      <c r="I8786" s="3" t="str">
        <f>VLOOKUP(Table3[[#This Row],[PRODUCT ID]],Table1[[PRODUCT]:[SELLING PRICE]],3,FALSE)</f>
        <v>No</v>
      </c>
      <c r="J8786" s="16">
        <f ca="1">VLOOKUP(Table3[[#This Row],[PRODUCT ID]],Table1[[PRODUCT]:[SELLING PRICE]],4,FALSE)</f>
        <v>236</v>
      </c>
      <c r="K8786" s="16">
        <f ca="1">VLOOKUP(Table3[[#This Row],[PRODUCT ID]],Table1[[PRODUCT]:[SELLING PRICE]],5,FALSE)</f>
        <v>33.246795604837054</v>
      </c>
      <c r="L8786" s="16">
        <f ca="1">J8786*Table3[[#This Row],[QUANTITY]]</f>
        <v>1888</v>
      </c>
      <c r="M8786" s="16">
        <f ca="1">K8786*Table3[[#This Row],[QUANTITY]]*(1-Table3[[#This Row],[DISCOUNT %]])</f>
        <v>245.69456814741065</v>
      </c>
      <c r="N8786" s="3">
        <f>DAY(Table3[[#This Row],[DATE]])</f>
        <v>19</v>
      </c>
      <c r="O8786" s="3" t="str">
        <f>TEXT(Table3[[#This Row],[DATE]],"mmm")</f>
        <v>Jan</v>
      </c>
      <c r="P8786" s="3">
        <f>YEAR(Table3[[#This Row],[DATE]])</f>
        <v>2045</v>
      </c>
    </row>
    <row r="8787" spans="1:16" x14ac:dyDescent="0.3">
      <c r="A8787" s="6">
        <v>52982</v>
      </c>
      <c r="B8787" s="7" t="s">
        <v>1446</v>
      </c>
      <c r="C8787" s="9">
        <f t="shared" ca="1" si="274"/>
        <v>8</v>
      </c>
      <c r="D8787" s="9" t="s">
        <v>2116</v>
      </c>
      <c r="E8787" s="9" t="s">
        <v>2116</v>
      </c>
      <c r="F8787" s="10">
        <f t="shared" ca="1" si="275"/>
        <v>9.4317607644626031E-2</v>
      </c>
      <c r="G8787" s="3" t="str">
        <f>VLOOKUP(Table3[[#This Row],[PRODUCT ID]],Table1[[PRODUCT]:[SELLING PRICE]],1,FALSE)</f>
        <v>Product394</v>
      </c>
      <c r="H8787" s="3" t="str">
        <f>VLOOKUP(Table3[[#This Row],[PRODUCT ID]],Table1[[PRODUCT]:[SELLING PRICE]],2,FALSE)</f>
        <v>Category5</v>
      </c>
      <c r="I8787" s="3" t="str">
        <f>VLOOKUP(Table3[[#This Row],[PRODUCT ID]],Table1[[PRODUCT]:[SELLING PRICE]],3,FALSE)</f>
        <v>No</v>
      </c>
      <c r="J8787" s="16">
        <f ca="1">VLOOKUP(Table3[[#This Row],[PRODUCT ID]],Table1[[PRODUCT]:[SELLING PRICE]],4,FALSE)</f>
        <v>120</v>
      </c>
      <c r="K8787" s="16">
        <f ca="1">VLOOKUP(Table3[[#This Row],[PRODUCT ID]],Table1[[PRODUCT]:[SELLING PRICE]],5,FALSE)</f>
        <v>280.29881725112119</v>
      </c>
      <c r="L8787" s="16">
        <f ca="1">J8787*Table3[[#This Row],[QUANTITY]]</f>
        <v>960</v>
      </c>
      <c r="M8787" s="16">
        <f ca="1">K8787*Table3[[#This Row],[QUANTITY]]*(1-Table3[[#This Row],[DISCOUNT %]])</f>
        <v>2030.8936270590177</v>
      </c>
      <c r="N8787" s="3">
        <f>DAY(Table3[[#This Row],[DATE]])</f>
        <v>20</v>
      </c>
      <c r="O8787" s="3" t="str">
        <f>TEXT(Table3[[#This Row],[DATE]],"mmm")</f>
        <v>Jan</v>
      </c>
      <c r="P8787" s="3">
        <f>YEAR(Table3[[#This Row],[DATE]])</f>
        <v>2045</v>
      </c>
    </row>
    <row r="8788" spans="1:16" x14ac:dyDescent="0.3">
      <c r="A8788" s="6">
        <v>52983</v>
      </c>
      <c r="B8788" s="7" t="s">
        <v>1447</v>
      </c>
      <c r="C8788" s="9">
        <f t="shared" ca="1" si="274"/>
        <v>4</v>
      </c>
      <c r="D8788" s="9" t="s">
        <v>2117</v>
      </c>
      <c r="E8788" s="9" t="s">
        <v>2118</v>
      </c>
      <c r="F8788" s="10">
        <f t="shared" ca="1" si="275"/>
        <v>2.2777545394059708E-2</v>
      </c>
      <c r="G8788" s="3" t="str">
        <f>VLOOKUP(Table3[[#This Row],[PRODUCT ID]],Table1[[PRODUCT]:[SELLING PRICE]],1,FALSE)</f>
        <v>Product395</v>
      </c>
      <c r="H8788" s="3" t="str">
        <f>VLOOKUP(Table3[[#This Row],[PRODUCT ID]],Table1[[PRODUCT]:[SELLING PRICE]],2,FALSE)</f>
        <v>Category1</v>
      </c>
      <c r="I8788" s="3" t="str">
        <f>VLOOKUP(Table3[[#This Row],[PRODUCT ID]],Table1[[PRODUCT]:[SELLING PRICE]],3,FALSE)</f>
        <v>Ft</v>
      </c>
      <c r="J8788" s="16">
        <f ca="1">VLOOKUP(Table3[[#This Row],[PRODUCT ID]],Table1[[PRODUCT]:[SELLING PRICE]],4,FALSE)</f>
        <v>212</v>
      </c>
      <c r="K8788" s="16">
        <f ca="1">VLOOKUP(Table3[[#This Row],[PRODUCT ID]],Table1[[PRODUCT]:[SELLING PRICE]],5,FALSE)</f>
        <v>29.639205383870031</v>
      </c>
      <c r="L8788" s="16">
        <f ca="1">J8788*Table3[[#This Row],[QUANTITY]]</f>
        <v>848</v>
      </c>
      <c r="M8788" s="16">
        <f ca="1">K8788*Table3[[#This Row],[QUANTITY]]*(1-Table3[[#This Row],[DISCOUNT %]])</f>
        <v>115.85638815118028</v>
      </c>
      <c r="N8788" s="3">
        <f>DAY(Table3[[#This Row],[DATE]])</f>
        <v>21</v>
      </c>
      <c r="O8788" s="3" t="str">
        <f>TEXT(Table3[[#This Row],[DATE]],"mmm")</f>
        <v>Jan</v>
      </c>
      <c r="P8788" s="3">
        <f>YEAR(Table3[[#This Row],[DATE]])</f>
        <v>2045</v>
      </c>
    </row>
    <row r="8789" spans="1:16" x14ac:dyDescent="0.3">
      <c r="A8789" s="6">
        <v>52984</v>
      </c>
      <c r="B8789" s="7" t="s">
        <v>1448</v>
      </c>
      <c r="C8789" s="9">
        <f t="shared" ca="1" si="274"/>
        <v>6</v>
      </c>
      <c r="D8789" s="9" t="s">
        <v>2115</v>
      </c>
      <c r="E8789" s="9" t="s">
        <v>2118</v>
      </c>
      <c r="F8789" s="10">
        <f t="shared" ca="1" si="275"/>
        <v>6.1333442661370231E-2</v>
      </c>
      <c r="G8789" s="3" t="str">
        <f>VLOOKUP(Table3[[#This Row],[PRODUCT ID]],Table1[[PRODUCT]:[SELLING PRICE]],1,FALSE)</f>
        <v>Product396</v>
      </c>
      <c r="H8789" s="3" t="str">
        <f>VLOOKUP(Table3[[#This Row],[PRODUCT ID]],Table1[[PRODUCT]:[SELLING PRICE]],2,FALSE)</f>
        <v>Category2</v>
      </c>
      <c r="I8789" s="3" t="str">
        <f>VLOOKUP(Table3[[#This Row],[PRODUCT ID]],Table1[[PRODUCT]:[SELLING PRICE]],3,FALSE)</f>
        <v>No</v>
      </c>
      <c r="J8789" s="16">
        <f ca="1">VLOOKUP(Table3[[#This Row],[PRODUCT ID]],Table1[[PRODUCT]:[SELLING PRICE]],4,FALSE)</f>
        <v>234</v>
      </c>
      <c r="K8789" s="16">
        <f ca="1">VLOOKUP(Table3[[#This Row],[PRODUCT ID]],Table1[[PRODUCT]:[SELLING PRICE]],5,FALSE)</f>
        <v>57.352160412337994</v>
      </c>
      <c r="L8789" s="16">
        <f ca="1">J8789*Table3[[#This Row],[QUANTITY]]</f>
        <v>1404</v>
      </c>
      <c r="M8789" s="16">
        <f ca="1">K8789*Table3[[#This Row],[QUANTITY]]*(1-Table3[[#This Row],[DISCOUNT %]])</f>
        <v>323.00732982109298</v>
      </c>
      <c r="N8789" s="3">
        <f>DAY(Table3[[#This Row],[DATE]])</f>
        <v>22</v>
      </c>
      <c r="O8789" s="3" t="str">
        <f>TEXT(Table3[[#This Row],[DATE]],"mmm")</f>
        <v>Jan</v>
      </c>
      <c r="P8789" s="3">
        <f>YEAR(Table3[[#This Row],[DATE]])</f>
        <v>2045</v>
      </c>
    </row>
    <row r="8790" spans="1:16" x14ac:dyDescent="0.3">
      <c r="A8790" s="6">
        <v>52985</v>
      </c>
      <c r="B8790" s="7" t="s">
        <v>1449</v>
      </c>
      <c r="C8790" s="9">
        <f t="shared" ca="1" si="274"/>
        <v>12</v>
      </c>
      <c r="D8790" s="9" t="s">
        <v>2115</v>
      </c>
      <c r="E8790" s="9" t="s">
        <v>2116</v>
      </c>
      <c r="F8790" s="10">
        <f t="shared" ca="1" si="275"/>
        <v>9.6262054335236713E-2</v>
      </c>
      <c r="G8790" s="3" t="str">
        <f>VLOOKUP(Table3[[#This Row],[PRODUCT ID]],Table1[[PRODUCT]:[SELLING PRICE]],1,FALSE)</f>
        <v>Product397</v>
      </c>
      <c r="H8790" s="3" t="str">
        <f>VLOOKUP(Table3[[#This Row],[PRODUCT ID]],Table1[[PRODUCT]:[SELLING PRICE]],2,FALSE)</f>
        <v>Category3</v>
      </c>
      <c r="I8790" s="3" t="str">
        <f>VLOOKUP(Table3[[#This Row],[PRODUCT ID]],Table1[[PRODUCT]:[SELLING PRICE]],3,FALSE)</f>
        <v>Kg</v>
      </c>
      <c r="J8790" s="16">
        <f ca="1">VLOOKUP(Table3[[#This Row],[PRODUCT ID]],Table1[[PRODUCT]:[SELLING PRICE]],4,FALSE)</f>
        <v>207</v>
      </c>
      <c r="K8790" s="16">
        <f ca="1">VLOOKUP(Table3[[#This Row],[PRODUCT ID]],Table1[[PRODUCT]:[SELLING PRICE]],5,FALSE)</f>
        <v>87.703851652325781</v>
      </c>
      <c r="L8790" s="16">
        <f ca="1">J8790*Table3[[#This Row],[QUANTITY]]</f>
        <v>2484</v>
      </c>
      <c r="M8790" s="16">
        <f ca="1">K8790*Table3[[#This Row],[QUANTITY]]*(1-Table3[[#This Row],[DISCOUNT %]])</f>
        <v>951.13558462992057</v>
      </c>
      <c r="N8790" s="3">
        <f>DAY(Table3[[#This Row],[DATE]])</f>
        <v>23</v>
      </c>
      <c r="O8790" s="3" t="str">
        <f>TEXT(Table3[[#This Row],[DATE]],"mmm")</f>
        <v>Jan</v>
      </c>
      <c r="P8790" s="3">
        <f>YEAR(Table3[[#This Row],[DATE]])</f>
        <v>2045</v>
      </c>
    </row>
    <row r="8791" spans="1:16" x14ac:dyDescent="0.3">
      <c r="A8791" s="6">
        <v>52986</v>
      </c>
      <c r="B8791" s="7" t="s">
        <v>1450</v>
      </c>
      <c r="C8791" s="9">
        <f t="shared" ca="1" si="274"/>
        <v>4</v>
      </c>
      <c r="D8791" s="9" t="s">
        <v>2115</v>
      </c>
      <c r="E8791" s="9" t="s">
        <v>2116</v>
      </c>
      <c r="F8791" s="10">
        <f t="shared" ca="1" si="275"/>
        <v>3.0570830595267596E-2</v>
      </c>
      <c r="G8791" s="3" t="str">
        <f>VLOOKUP(Table3[[#This Row],[PRODUCT ID]],Table1[[PRODUCT]:[SELLING PRICE]],1,FALSE)</f>
        <v>Product398</v>
      </c>
      <c r="H8791" s="3" t="str">
        <f>VLOOKUP(Table3[[#This Row],[PRODUCT ID]],Table1[[PRODUCT]:[SELLING PRICE]],2,FALSE)</f>
        <v>Category4</v>
      </c>
      <c r="I8791" s="3" t="str">
        <f>VLOOKUP(Table3[[#This Row],[PRODUCT ID]],Table1[[PRODUCT]:[SELLING PRICE]],3,FALSE)</f>
        <v>Kg</v>
      </c>
      <c r="J8791" s="16">
        <f ca="1">VLOOKUP(Table3[[#This Row],[PRODUCT ID]],Table1[[PRODUCT]:[SELLING PRICE]],4,FALSE)</f>
        <v>243</v>
      </c>
      <c r="K8791" s="16">
        <f ca="1">VLOOKUP(Table3[[#This Row],[PRODUCT ID]],Table1[[PRODUCT]:[SELLING PRICE]],5,FALSE)</f>
        <v>246.38442339224085</v>
      </c>
      <c r="L8791" s="16">
        <f ca="1">J8791*Table3[[#This Row],[QUANTITY]]</f>
        <v>972</v>
      </c>
      <c r="M8791" s="16">
        <f ca="1">K8791*Table3[[#This Row],[QUANTITY]]*(1-Table3[[#This Row],[DISCOUNT %]])</f>
        <v>955.40898769361593</v>
      </c>
      <c r="N8791" s="3">
        <f>DAY(Table3[[#This Row],[DATE]])</f>
        <v>24</v>
      </c>
      <c r="O8791" s="3" t="str">
        <f>TEXT(Table3[[#This Row],[DATE]],"mmm")</f>
        <v>Jan</v>
      </c>
      <c r="P8791" s="3">
        <f>YEAR(Table3[[#This Row],[DATE]])</f>
        <v>2045</v>
      </c>
    </row>
    <row r="8792" spans="1:16" x14ac:dyDescent="0.3">
      <c r="A8792" s="6">
        <v>52987</v>
      </c>
      <c r="B8792" s="7" t="s">
        <v>1451</v>
      </c>
      <c r="C8792" s="9">
        <f t="shared" ca="1" si="274"/>
        <v>4</v>
      </c>
      <c r="D8792" s="9" t="s">
        <v>2116</v>
      </c>
      <c r="E8792" s="9" t="s">
        <v>2116</v>
      </c>
      <c r="F8792" s="10">
        <f t="shared" ca="1" si="275"/>
        <v>8.0908985803317693E-2</v>
      </c>
      <c r="G8792" s="3" t="str">
        <f>VLOOKUP(Table3[[#This Row],[PRODUCT ID]],Table1[[PRODUCT]:[SELLING PRICE]],1,FALSE)</f>
        <v>Product399</v>
      </c>
      <c r="H8792" s="3" t="str">
        <f>VLOOKUP(Table3[[#This Row],[PRODUCT ID]],Table1[[PRODUCT]:[SELLING PRICE]],2,FALSE)</f>
        <v>Category5</v>
      </c>
      <c r="I8792" s="3" t="str">
        <f>VLOOKUP(Table3[[#This Row],[PRODUCT ID]],Table1[[PRODUCT]:[SELLING PRICE]],3,FALSE)</f>
        <v>Lt</v>
      </c>
      <c r="J8792" s="16">
        <f ca="1">VLOOKUP(Table3[[#This Row],[PRODUCT ID]],Table1[[PRODUCT]:[SELLING PRICE]],4,FALSE)</f>
        <v>230</v>
      </c>
      <c r="K8792" s="16">
        <f ca="1">VLOOKUP(Table3[[#This Row],[PRODUCT ID]],Table1[[PRODUCT]:[SELLING PRICE]],5,FALSE)</f>
        <v>122.8619044834503</v>
      </c>
      <c r="L8792" s="16">
        <f ca="1">J8792*Table3[[#This Row],[QUANTITY]]</f>
        <v>920</v>
      </c>
      <c r="M8792" s="16">
        <f ca="1">K8792*Table3[[#This Row],[QUANTITY]]*(1-Table3[[#This Row],[DISCOUNT %]])</f>
        <v>451.68508959132095</v>
      </c>
      <c r="N8792" s="3">
        <f>DAY(Table3[[#This Row],[DATE]])</f>
        <v>25</v>
      </c>
      <c r="O8792" s="3" t="str">
        <f>TEXT(Table3[[#This Row],[DATE]],"mmm")</f>
        <v>Jan</v>
      </c>
      <c r="P8792" s="3">
        <f>YEAR(Table3[[#This Row],[DATE]])</f>
        <v>2045</v>
      </c>
    </row>
    <row r="8793" spans="1:16" x14ac:dyDescent="0.3">
      <c r="A8793" s="6">
        <v>52988</v>
      </c>
      <c r="B8793" s="7" t="s">
        <v>1452</v>
      </c>
      <c r="C8793" s="9">
        <f t="shared" ca="1" si="274"/>
        <v>14</v>
      </c>
      <c r="D8793" s="9" t="s">
        <v>2116</v>
      </c>
      <c r="E8793" s="9" t="s">
        <v>2116</v>
      </c>
      <c r="F8793" s="10">
        <f t="shared" ca="1" si="275"/>
        <v>1.6399049710497871E-2</v>
      </c>
      <c r="G8793" s="3" t="str">
        <f>VLOOKUP(Table3[[#This Row],[PRODUCT ID]],Table1[[PRODUCT]:[SELLING PRICE]],1,FALSE)</f>
        <v>Product400</v>
      </c>
      <c r="H8793" s="3" t="str">
        <f>VLOOKUP(Table3[[#This Row],[PRODUCT ID]],Table1[[PRODUCT]:[SELLING PRICE]],2,FALSE)</f>
        <v>Category1</v>
      </c>
      <c r="I8793" s="3" t="str">
        <f>VLOOKUP(Table3[[#This Row],[PRODUCT ID]],Table1[[PRODUCT]:[SELLING PRICE]],3,FALSE)</f>
        <v>Kg</v>
      </c>
      <c r="J8793" s="16">
        <f ca="1">VLOOKUP(Table3[[#This Row],[PRODUCT ID]],Table1[[PRODUCT]:[SELLING PRICE]],4,FALSE)</f>
        <v>95</v>
      </c>
      <c r="K8793" s="16">
        <f ca="1">VLOOKUP(Table3[[#This Row],[PRODUCT ID]],Table1[[PRODUCT]:[SELLING PRICE]],5,FALSE)</f>
        <v>141.82301606675313</v>
      </c>
      <c r="L8793" s="16">
        <f ca="1">J8793*Table3[[#This Row],[QUANTITY]]</f>
        <v>1330</v>
      </c>
      <c r="M8793" s="16">
        <f ca="1">K8793*Table3[[#This Row],[QUANTITY]]*(1-Table3[[#This Row],[DISCOUNT %]])</f>
        <v>1952.9615472665439</v>
      </c>
      <c r="N8793" s="3">
        <f>DAY(Table3[[#This Row],[DATE]])</f>
        <v>26</v>
      </c>
      <c r="O8793" s="3" t="str">
        <f>TEXT(Table3[[#This Row],[DATE]],"mmm")</f>
        <v>Jan</v>
      </c>
      <c r="P8793" s="3">
        <f>YEAR(Table3[[#This Row],[DATE]])</f>
        <v>2045</v>
      </c>
    </row>
    <row r="8794" spans="1:16" x14ac:dyDescent="0.3">
      <c r="A8794" s="6">
        <v>52989</v>
      </c>
      <c r="B8794" s="7" t="s">
        <v>1453</v>
      </c>
      <c r="C8794" s="9">
        <f t="shared" ca="1" si="274"/>
        <v>5</v>
      </c>
      <c r="D8794" s="9" t="s">
        <v>2116</v>
      </c>
      <c r="E8794" s="9" t="s">
        <v>2118</v>
      </c>
      <c r="F8794" s="10">
        <f t="shared" ca="1" si="275"/>
        <v>5.8812198095851712E-2</v>
      </c>
      <c r="G8794" s="3" t="str">
        <f>VLOOKUP(Table3[[#This Row],[PRODUCT ID]],Table1[[PRODUCT]:[SELLING PRICE]],1,FALSE)</f>
        <v>Product401</v>
      </c>
      <c r="H8794" s="3" t="str">
        <f>VLOOKUP(Table3[[#This Row],[PRODUCT ID]],Table1[[PRODUCT]:[SELLING PRICE]],2,FALSE)</f>
        <v>Category2</v>
      </c>
      <c r="I8794" s="3" t="str">
        <f>VLOOKUP(Table3[[#This Row],[PRODUCT ID]],Table1[[PRODUCT]:[SELLING PRICE]],3,FALSE)</f>
        <v>Lt</v>
      </c>
      <c r="J8794" s="16">
        <f ca="1">VLOOKUP(Table3[[#This Row],[PRODUCT ID]],Table1[[PRODUCT]:[SELLING PRICE]],4,FALSE)</f>
        <v>106</v>
      </c>
      <c r="K8794" s="16">
        <f ca="1">VLOOKUP(Table3[[#This Row],[PRODUCT ID]],Table1[[PRODUCT]:[SELLING PRICE]],5,FALSE)</f>
        <v>191.1159397953993</v>
      </c>
      <c r="L8794" s="16">
        <f ca="1">J8794*Table3[[#This Row],[QUANTITY]]</f>
        <v>530</v>
      </c>
      <c r="M8794" s="16">
        <f ca="1">K8794*Table3[[#This Row],[QUANTITY]]*(1-Table3[[#This Row],[DISCOUNT %]])</f>
        <v>899.37995642438705</v>
      </c>
      <c r="N8794" s="3">
        <f>DAY(Table3[[#This Row],[DATE]])</f>
        <v>27</v>
      </c>
      <c r="O8794" s="3" t="str">
        <f>TEXT(Table3[[#This Row],[DATE]],"mmm")</f>
        <v>Jan</v>
      </c>
      <c r="P8794" s="3">
        <f>YEAR(Table3[[#This Row],[DATE]])</f>
        <v>2045</v>
      </c>
    </row>
    <row r="8795" spans="1:16" x14ac:dyDescent="0.3">
      <c r="A8795" s="6">
        <v>52990</v>
      </c>
      <c r="B8795" s="7" t="s">
        <v>1454</v>
      </c>
      <c r="C8795" s="9">
        <f t="shared" ca="1" si="274"/>
        <v>6</v>
      </c>
      <c r="D8795" s="9" t="s">
        <v>2115</v>
      </c>
      <c r="E8795" s="9" t="s">
        <v>2116</v>
      </c>
      <c r="F8795" s="10">
        <f t="shared" ca="1" si="275"/>
        <v>3.384568494410365E-2</v>
      </c>
      <c r="G8795" s="3" t="str">
        <f>VLOOKUP(Table3[[#This Row],[PRODUCT ID]],Table1[[PRODUCT]:[SELLING PRICE]],1,FALSE)</f>
        <v>Product402</v>
      </c>
      <c r="H8795" s="3" t="str">
        <f>VLOOKUP(Table3[[#This Row],[PRODUCT ID]],Table1[[PRODUCT]:[SELLING PRICE]],2,FALSE)</f>
        <v>Category3</v>
      </c>
      <c r="I8795" s="3" t="str">
        <f>VLOOKUP(Table3[[#This Row],[PRODUCT ID]],Table1[[PRODUCT]:[SELLING PRICE]],3,FALSE)</f>
        <v>Ft</v>
      </c>
      <c r="J8795" s="16">
        <f ca="1">VLOOKUP(Table3[[#This Row],[PRODUCT ID]],Table1[[PRODUCT]:[SELLING PRICE]],4,FALSE)</f>
        <v>240</v>
      </c>
      <c r="K8795" s="16">
        <f ca="1">VLOOKUP(Table3[[#This Row],[PRODUCT ID]],Table1[[PRODUCT]:[SELLING PRICE]],5,FALSE)</f>
        <v>140.44296692122089</v>
      </c>
      <c r="L8795" s="16">
        <f ca="1">J8795*Table3[[#This Row],[QUANTITY]]</f>
        <v>1440</v>
      </c>
      <c r="M8795" s="16">
        <f ca="1">K8795*Table3[[#This Row],[QUANTITY]]*(1-Table3[[#This Row],[DISCOUNT %]])</f>
        <v>814.13747106114045</v>
      </c>
      <c r="N8795" s="3">
        <f>DAY(Table3[[#This Row],[DATE]])</f>
        <v>28</v>
      </c>
      <c r="O8795" s="3" t="str">
        <f>TEXT(Table3[[#This Row],[DATE]],"mmm")</f>
        <v>Jan</v>
      </c>
      <c r="P8795" s="3">
        <f>YEAR(Table3[[#This Row],[DATE]])</f>
        <v>2045</v>
      </c>
    </row>
    <row r="8796" spans="1:16" x14ac:dyDescent="0.3">
      <c r="A8796" s="6">
        <v>52991</v>
      </c>
      <c r="B8796" s="7" t="s">
        <v>1455</v>
      </c>
      <c r="C8796" s="9">
        <f t="shared" ca="1" si="274"/>
        <v>10</v>
      </c>
      <c r="D8796" s="9" t="s">
        <v>2117</v>
      </c>
      <c r="E8796" s="9" t="s">
        <v>2116</v>
      </c>
      <c r="F8796" s="10">
        <f t="shared" ca="1" si="275"/>
        <v>2.2864233360372101E-2</v>
      </c>
      <c r="G8796" s="3" t="str">
        <f>VLOOKUP(Table3[[#This Row],[PRODUCT ID]],Table1[[PRODUCT]:[SELLING PRICE]],1,FALSE)</f>
        <v>Product403</v>
      </c>
      <c r="H8796" s="3" t="str">
        <f>VLOOKUP(Table3[[#This Row],[PRODUCT ID]],Table1[[PRODUCT]:[SELLING PRICE]],2,FALSE)</f>
        <v>Category4</v>
      </c>
      <c r="I8796" s="3" t="str">
        <f>VLOOKUP(Table3[[#This Row],[PRODUCT ID]],Table1[[PRODUCT]:[SELLING PRICE]],3,FALSE)</f>
        <v>Kg</v>
      </c>
      <c r="J8796" s="16">
        <f ca="1">VLOOKUP(Table3[[#This Row],[PRODUCT ID]],Table1[[PRODUCT]:[SELLING PRICE]],4,FALSE)</f>
        <v>157</v>
      </c>
      <c r="K8796" s="16">
        <f ca="1">VLOOKUP(Table3[[#This Row],[PRODUCT ID]],Table1[[PRODUCT]:[SELLING PRICE]],5,FALSE)</f>
        <v>200.10057420479058</v>
      </c>
      <c r="L8796" s="16">
        <f ca="1">J8796*Table3[[#This Row],[QUANTITY]]</f>
        <v>1570</v>
      </c>
      <c r="M8796" s="16">
        <f ca="1">K8796*Table3[[#This Row],[QUANTITY]]*(1-Table3[[#This Row],[DISCOUNT %]])</f>
        <v>1955.2542798062777</v>
      </c>
      <c r="N8796" s="3">
        <f>DAY(Table3[[#This Row],[DATE]])</f>
        <v>29</v>
      </c>
      <c r="O8796" s="3" t="str">
        <f>TEXT(Table3[[#This Row],[DATE]],"mmm")</f>
        <v>Jan</v>
      </c>
      <c r="P8796" s="3">
        <f>YEAR(Table3[[#This Row],[DATE]])</f>
        <v>2045</v>
      </c>
    </row>
    <row r="8797" spans="1:16" x14ac:dyDescent="0.3">
      <c r="A8797" s="6">
        <v>52992</v>
      </c>
      <c r="B8797" s="7" t="s">
        <v>1456</v>
      </c>
      <c r="C8797" s="9">
        <f t="shared" ca="1" si="274"/>
        <v>14</v>
      </c>
      <c r="D8797" s="9" t="s">
        <v>2117</v>
      </c>
      <c r="E8797" s="9" t="s">
        <v>2116</v>
      </c>
      <c r="F8797" s="10">
        <f t="shared" ca="1" si="275"/>
        <v>3.1205116641164113E-2</v>
      </c>
      <c r="G8797" s="3" t="str">
        <f>VLOOKUP(Table3[[#This Row],[PRODUCT ID]],Table1[[PRODUCT]:[SELLING PRICE]],1,FALSE)</f>
        <v>Product404</v>
      </c>
      <c r="H8797" s="3" t="str">
        <f>VLOOKUP(Table3[[#This Row],[PRODUCT ID]],Table1[[PRODUCT]:[SELLING PRICE]],2,FALSE)</f>
        <v>Category5</v>
      </c>
      <c r="I8797" s="3" t="str">
        <f>VLOOKUP(Table3[[#This Row],[PRODUCT ID]],Table1[[PRODUCT]:[SELLING PRICE]],3,FALSE)</f>
        <v>No</v>
      </c>
      <c r="J8797" s="16">
        <f ca="1">VLOOKUP(Table3[[#This Row],[PRODUCT ID]],Table1[[PRODUCT]:[SELLING PRICE]],4,FALSE)</f>
        <v>246</v>
      </c>
      <c r="K8797" s="16">
        <f ca="1">VLOOKUP(Table3[[#This Row],[PRODUCT ID]],Table1[[PRODUCT]:[SELLING PRICE]],5,FALSE)</f>
        <v>217.47417836473446</v>
      </c>
      <c r="L8797" s="16">
        <f ca="1">J8797*Table3[[#This Row],[QUANTITY]]</f>
        <v>3444</v>
      </c>
      <c r="M8797" s="16">
        <f ca="1">K8797*Table3[[#This Row],[QUANTITY]]*(1-Table3[[#This Row],[DISCOUNT %]])</f>
        <v>2949.6301976739023</v>
      </c>
      <c r="N8797" s="3">
        <f>DAY(Table3[[#This Row],[DATE]])</f>
        <v>30</v>
      </c>
      <c r="O8797" s="3" t="str">
        <f>TEXT(Table3[[#This Row],[DATE]],"mmm")</f>
        <v>Jan</v>
      </c>
      <c r="P8797" s="3">
        <f>YEAR(Table3[[#This Row],[DATE]])</f>
        <v>2045</v>
      </c>
    </row>
    <row r="8798" spans="1:16" x14ac:dyDescent="0.3">
      <c r="A8798" s="6">
        <v>52993</v>
      </c>
      <c r="B8798" s="7" t="s">
        <v>1457</v>
      </c>
      <c r="C8798" s="9">
        <f t="shared" ca="1" si="274"/>
        <v>3</v>
      </c>
      <c r="D8798" s="9" t="s">
        <v>2116</v>
      </c>
      <c r="E8798" s="9" t="s">
        <v>2116</v>
      </c>
      <c r="F8798" s="10">
        <f t="shared" ca="1" si="275"/>
        <v>7.0720753915791454E-2</v>
      </c>
      <c r="G8798" s="3" t="str">
        <f>VLOOKUP(Table3[[#This Row],[PRODUCT ID]],Table1[[PRODUCT]:[SELLING PRICE]],1,FALSE)</f>
        <v>Product405</v>
      </c>
      <c r="H8798" s="3" t="str">
        <f>VLOOKUP(Table3[[#This Row],[PRODUCT ID]],Table1[[PRODUCT]:[SELLING PRICE]],2,FALSE)</f>
        <v>Category1</v>
      </c>
      <c r="I8798" s="3" t="str">
        <f>VLOOKUP(Table3[[#This Row],[PRODUCT ID]],Table1[[PRODUCT]:[SELLING PRICE]],3,FALSE)</f>
        <v>No</v>
      </c>
      <c r="J8798" s="16">
        <f ca="1">VLOOKUP(Table3[[#This Row],[PRODUCT ID]],Table1[[PRODUCT]:[SELLING PRICE]],4,FALSE)</f>
        <v>228</v>
      </c>
      <c r="K8798" s="16">
        <f ca="1">VLOOKUP(Table3[[#This Row],[PRODUCT ID]],Table1[[PRODUCT]:[SELLING PRICE]],5,FALSE)</f>
        <v>250.83106950049475</v>
      </c>
      <c r="L8798" s="16">
        <f ca="1">J8798*Table3[[#This Row],[QUANTITY]]</f>
        <v>684</v>
      </c>
      <c r="M8798" s="16">
        <f ca="1">K8798*Table3[[#This Row],[QUANTITY]]*(1-Table3[[#This Row],[DISCOUNT %]])</f>
        <v>699.27632147974634</v>
      </c>
      <c r="N8798" s="3">
        <f>DAY(Table3[[#This Row],[DATE]])</f>
        <v>31</v>
      </c>
      <c r="O8798" s="3" t="str">
        <f>TEXT(Table3[[#This Row],[DATE]],"mmm")</f>
        <v>Jan</v>
      </c>
      <c r="P8798" s="3">
        <f>YEAR(Table3[[#This Row],[DATE]])</f>
        <v>2045</v>
      </c>
    </row>
    <row r="8799" spans="1:16" x14ac:dyDescent="0.3">
      <c r="A8799" s="6">
        <v>52994</v>
      </c>
      <c r="B8799" s="7" t="s">
        <v>1458</v>
      </c>
      <c r="C8799" s="9">
        <f t="shared" ca="1" si="274"/>
        <v>10</v>
      </c>
      <c r="D8799" s="9" t="s">
        <v>2116</v>
      </c>
      <c r="E8799" s="9" t="s">
        <v>2116</v>
      </c>
      <c r="F8799" s="10">
        <f t="shared" ca="1" si="275"/>
        <v>8.4171688083604729E-2</v>
      </c>
      <c r="G8799" s="3" t="str">
        <f>VLOOKUP(Table3[[#This Row],[PRODUCT ID]],Table1[[PRODUCT]:[SELLING PRICE]],1,FALSE)</f>
        <v>Product406</v>
      </c>
      <c r="H8799" s="3" t="str">
        <f>VLOOKUP(Table3[[#This Row],[PRODUCT ID]],Table1[[PRODUCT]:[SELLING PRICE]],2,FALSE)</f>
        <v>Category2</v>
      </c>
      <c r="I8799" s="3" t="str">
        <f>VLOOKUP(Table3[[#This Row],[PRODUCT ID]],Table1[[PRODUCT]:[SELLING PRICE]],3,FALSE)</f>
        <v>Ft</v>
      </c>
      <c r="J8799" s="16">
        <f ca="1">VLOOKUP(Table3[[#This Row],[PRODUCT ID]],Table1[[PRODUCT]:[SELLING PRICE]],4,FALSE)</f>
        <v>170</v>
      </c>
      <c r="K8799" s="16">
        <f ca="1">VLOOKUP(Table3[[#This Row],[PRODUCT ID]],Table1[[PRODUCT]:[SELLING PRICE]],5,FALSE)</f>
        <v>122.79892894430616</v>
      </c>
      <c r="L8799" s="16">
        <f ca="1">J8799*Table3[[#This Row],[QUANTITY]]</f>
        <v>1700</v>
      </c>
      <c r="M8799" s="16">
        <f ca="1">K8799*Table3[[#This Row],[QUANTITY]]*(1-Table3[[#This Row],[DISCOUNT %]])</f>
        <v>1124.6273580020527</v>
      </c>
      <c r="N8799" s="3">
        <f>DAY(Table3[[#This Row],[DATE]])</f>
        <v>1</v>
      </c>
      <c r="O8799" s="3" t="str">
        <f>TEXT(Table3[[#This Row],[DATE]],"mmm")</f>
        <v>Feb</v>
      </c>
      <c r="P8799" s="3">
        <f>YEAR(Table3[[#This Row],[DATE]])</f>
        <v>2045</v>
      </c>
    </row>
    <row r="8800" spans="1:16" x14ac:dyDescent="0.3">
      <c r="A8800" s="6">
        <v>52995</v>
      </c>
      <c r="B8800" s="7" t="s">
        <v>1459</v>
      </c>
      <c r="C8800" s="9">
        <f t="shared" ca="1" si="274"/>
        <v>5</v>
      </c>
      <c r="D8800" s="9" t="s">
        <v>2116</v>
      </c>
      <c r="E8800" s="9" t="s">
        <v>2118</v>
      </c>
      <c r="F8800" s="10">
        <f t="shared" ca="1" si="275"/>
        <v>5.1901632291217192E-2</v>
      </c>
      <c r="G8800" s="3" t="str">
        <f>VLOOKUP(Table3[[#This Row],[PRODUCT ID]],Table1[[PRODUCT]:[SELLING PRICE]],1,FALSE)</f>
        <v>Product407</v>
      </c>
      <c r="H8800" s="3" t="str">
        <f>VLOOKUP(Table3[[#This Row],[PRODUCT ID]],Table1[[PRODUCT]:[SELLING PRICE]],2,FALSE)</f>
        <v>Category3</v>
      </c>
      <c r="I8800" s="3" t="str">
        <f>VLOOKUP(Table3[[#This Row],[PRODUCT ID]],Table1[[PRODUCT]:[SELLING PRICE]],3,FALSE)</f>
        <v>No</v>
      </c>
      <c r="J8800" s="16">
        <f ca="1">VLOOKUP(Table3[[#This Row],[PRODUCT ID]],Table1[[PRODUCT]:[SELLING PRICE]],4,FALSE)</f>
        <v>83</v>
      </c>
      <c r="K8800" s="16">
        <f ca="1">VLOOKUP(Table3[[#This Row],[PRODUCT ID]],Table1[[PRODUCT]:[SELLING PRICE]],5,FALSE)</f>
        <v>169.67231541152734</v>
      </c>
      <c r="L8800" s="16">
        <f ca="1">J8800*Table3[[#This Row],[QUANTITY]]</f>
        <v>415</v>
      </c>
      <c r="M8800" s="16">
        <f ca="1">K8800*Table3[[#This Row],[QUANTITY]]*(1-Table3[[#This Row],[DISCOUNT %]])</f>
        <v>804.33022643519405</v>
      </c>
      <c r="N8800" s="3">
        <f>DAY(Table3[[#This Row],[DATE]])</f>
        <v>2</v>
      </c>
      <c r="O8800" s="3" t="str">
        <f>TEXT(Table3[[#This Row],[DATE]],"mmm")</f>
        <v>Feb</v>
      </c>
      <c r="P8800" s="3">
        <f>YEAR(Table3[[#This Row],[DATE]])</f>
        <v>2045</v>
      </c>
    </row>
    <row r="8801" spans="1:16" x14ac:dyDescent="0.3">
      <c r="A8801" s="6">
        <v>52996</v>
      </c>
      <c r="B8801" s="7" t="s">
        <v>1460</v>
      </c>
      <c r="C8801" s="9">
        <f t="shared" ca="1" si="274"/>
        <v>10</v>
      </c>
      <c r="D8801" s="9" t="s">
        <v>2116</v>
      </c>
      <c r="E8801" s="9" t="s">
        <v>2118</v>
      </c>
      <c r="F8801" s="10">
        <f t="shared" ca="1" si="275"/>
        <v>9.8643601364147696E-2</v>
      </c>
      <c r="G8801" s="3" t="str">
        <f>VLOOKUP(Table3[[#This Row],[PRODUCT ID]],Table1[[PRODUCT]:[SELLING PRICE]],1,FALSE)</f>
        <v>Product408</v>
      </c>
      <c r="H8801" s="3" t="str">
        <f>VLOOKUP(Table3[[#This Row],[PRODUCT ID]],Table1[[PRODUCT]:[SELLING PRICE]],2,FALSE)</f>
        <v>Category4</v>
      </c>
      <c r="I8801" s="3" t="str">
        <f>VLOOKUP(Table3[[#This Row],[PRODUCT ID]],Table1[[PRODUCT]:[SELLING PRICE]],3,FALSE)</f>
        <v>Kg</v>
      </c>
      <c r="J8801" s="16">
        <f ca="1">VLOOKUP(Table3[[#This Row],[PRODUCT ID]],Table1[[PRODUCT]:[SELLING PRICE]],4,FALSE)</f>
        <v>200</v>
      </c>
      <c r="K8801" s="16">
        <f ca="1">VLOOKUP(Table3[[#This Row],[PRODUCT ID]],Table1[[PRODUCT]:[SELLING PRICE]],5,FALSE)</f>
        <v>173.41066308413312</v>
      </c>
      <c r="L8801" s="16">
        <f ca="1">J8801*Table3[[#This Row],[QUANTITY]]</f>
        <v>2000</v>
      </c>
      <c r="M8801" s="16">
        <f ca="1">K8801*Table3[[#This Row],[QUANTITY]]*(1-Table3[[#This Row],[DISCOUNT %]])</f>
        <v>1563.0481076256938</v>
      </c>
      <c r="N8801" s="3">
        <f>DAY(Table3[[#This Row],[DATE]])</f>
        <v>3</v>
      </c>
      <c r="O8801" s="3" t="str">
        <f>TEXT(Table3[[#This Row],[DATE]],"mmm")</f>
        <v>Feb</v>
      </c>
      <c r="P8801" s="3">
        <f>YEAR(Table3[[#This Row],[DATE]])</f>
        <v>2045</v>
      </c>
    </row>
    <row r="8802" spans="1:16" x14ac:dyDescent="0.3">
      <c r="A8802" s="6">
        <v>52997</v>
      </c>
      <c r="B8802" s="7" t="s">
        <v>1461</v>
      </c>
      <c r="C8802" s="9">
        <f t="shared" ca="1" si="274"/>
        <v>7</v>
      </c>
      <c r="D8802" s="9" t="s">
        <v>2115</v>
      </c>
      <c r="E8802" s="9" t="s">
        <v>2116</v>
      </c>
      <c r="F8802" s="10">
        <f t="shared" ca="1" si="275"/>
        <v>9.8323255972060639E-2</v>
      </c>
      <c r="G8802" s="3" t="str">
        <f>VLOOKUP(Table3[[#This Row],[PRODUCT ID]],Table1[[PRODUCT]:[SELLING PRICE]],1,FALSE)</f>
        <v>Product409</v>
      </c>
      <c r="H8802" s="3" t="str">
        <f>VLOOKUP(Table3[[#This Row],[PRODUCT ID]],Table1[[PRODUCT]:[SELLING PRICE]],2,FALSE)</f>
        <v>Category1</v>
      </c>
      <c r="I8802" s="3" t="str">
        <f>VLOOKUP(Table3[[#This Row],[PRODUCT ID]],Table1[[PRODUCT]:[SELLING PRICE]],3,FALSE)</f>
        <v>Kg</v>
      </c>
      <c r="J8802" s="16">
        <f ca="1">VLOOKUP(Table3[[#This Row],[PRODUCT ID]],Table1[[PRODUCT]:[SELLING PRICE]],4,FALSE)</f>
        <v>154</v>
      </c>
      <c r="K8802" s="16">
        <f ca="1">VLOOKUP(Table3[[#This Row],[PRODUCT ID]],Table1[[PRODUCT]:[SELLING PRICE]],5,FALSE)</f>
        <v>29.890297111103628</v>
      </c>
      <c r="L8802" s="16">
        <f ca="1">J8802*Table3[[#This Row],[QUANTITY]]</f>
        <v>1078</v>
      </c>
      <c r="M8802" s="16">
        <f ca="1">K8802*Table3[[#This Row],[QUANTITY]]*(1-Table3[[#This Row],[DISCOUNT %]])</f>
        <v>188.65970044017351</v>
      </c>
      <c r="N8802" s="3">
        <f>DAY(Table3[[#This Row],[DATE]])</f>
        <v>4</v>
      </c>
      <c r="O8802" s="3" t="str">
        <f>TEXT(Table3[[#This Row],[DATE]],"mmm")</f>
        <v>Feb</v>
      </c>
      <c r="P8802" s="3">
        <f>YEAR(Table3[[#This Row],[DATE]])</f>
        <v>2045</v>
      </c>
    </row>
    <row r="8803" spans="1:16" x14ac:dyDescent="0.3">
      <c r="A8803" s="6">
        <v>52998</v>
      </c>
      <c r="B8803" s="7" t="s">
        <v>1462</v>
      </c>
      <c r="C8803" s="9">
        <f t="shared" ca="1" si="274"/>
        <v>15</v>
      </c>
      <c r="D8803" s="9" t="s">
        <v>2116</v>
      </c>
      <c r="E8803" s="9" t="s">
        <v>2116</v>
      </c>
      <c r="F8803" s="10">
        <f t="shared" ca="1" si="275"/>
        <v>7.161378908774009E-2</v>
      </c>
      <c r="G8803" s="3" t="str">
        <f>VLOOKUP(Table3[[#This Row],[PRODUCT ID]],Table1[[PRODUCT]:[SELLING PRICE]],1,FALSE)</f>
        <v>Product410</v>
      </c>
      <c r="H8803" s="3" t="str">
        <f>VLOOKUP(Table3[[#This Row],[PRODUCT ID]],Table1[[PRODUCT]:[SELLING PRICE]],2,FALSE)</f>
        <v>Category2</v>
      </c>
      <c r="I8803" s="3" t="str">
        <f>VLOOKUP(Table3[[#This Row],[PRODUCT ID]],Table1[[PRODUCT]:[SELLING PRICE]],3,FALSE)</f>
        <v>Lt</v>
      </c>
      <c r="J8803" s="16">
        <f ca="1">VLOOKUP(Table3[[#This Row],[PRODUCT ID]],Table1[[PRODUCT]:[SELLING PRICE]],4,FALSE)</f>
        <v>216</v>
      </c>
      <c r="K8803" s="16">
        <f ca="1">VLOOKUP(Table3[[#This Row],[PRODUCT ID]],Table1[[PRODUCT]:[SELLING PRICE]],5,FALSE)</f>
        <v>196.10322018984581</v>
      </c>
      <c r="L8803" s="16">
        <f ca="1">J8803*Table3[[#This Row],[QUANTITY]]</f>
        <v>3240</v>
      </c>
      <c r="M8803" s="16">
        <f ca="1">K8803*Table3[[#This Row],[QUANTITY]]*(1-Table3[[#This Row],[DISCOUNT %]])</f>
        <v>2730.8928830961531</v>
      </c>
      <c r="N8803" s="3">
        <f>DAY(Table3[[#This Row],[DATE]])</f>
        <v>5</v>
      </c>
      <c r="O8803" s="3" t="str">
        <f>TEXT(Table3[[#This Row],[DATE]],"mmm")</f>
        <v>Feb</v>
      </c>
      <c r="P8803" s="3">
        <f>YEAR(Table3[[#This Row],[DATE]])</f>
        <v>2045</v>
      </c>
    </row>
    <row r="8804" spans="1:16" x14ac:dyDescent="0.3">
      <c r="A8804" s="6">
        <v>52999</v>
      </c>
      <c r="B8804" s="7" t="s">
        <v>1463</v>
      </c>
      <c r="C8804" s="9">
        <f t="shared" ca="1" si="274"/>
        <v>13</v>
      </c>
      <c r="D8804" s="9" t="s">
        <v>2117</v>
      </c>
      <c r="E8804" s="9" t="s">
        <v>2116</v>
      </c>
      <c r="F8804" s="10">
        <f t="shared" ca="1" si="275"/>
        <v>2.0196216580797312E-2</v>
      </c>
      <c r="G8804" s="3" t="str">
        <f>VLOOKUP(Table3[[#This Row],[PRODUCT ID]],Table1[[PRODUCT]:[SELLING PRICE]],1,FALSE)</f>
        <v>Product411</v>
      </c>
      <c r="H8804" s="3" t="str">
        <f>VLOOKUP(Table3[[#This Row],[PRODUCT ID]],Table1[[PRODUCT]:[SELLING PRICE]],2,FALSE)</f>
        <v>Category3</v>
      </c>
      <c r="I8804" s="3" t="str">
        <f>VLOOKUP(Table3[[#This Row],[PRODUCT ID]],Table1[[PRODUCT]:[SELLING PRICE]],3,FALSE)</f>
        <v>Kg</v>
      </c>
      <c r="J8804" s="16">
        <f ca="1">VLOOKUP(Table3[[#This Row],[PRODUCT ID]],Table1[[PRODUCT]:[SELLING PRICE]],4,FALSE)</f>
        <v>138</v>
      </c>
      <c r="K8804" s="16">
        <f ca="1">VLOOKUP(Table3[[#This Row],[PRODUCT ID]],Table1[[PRODUCT]:[SELLING PRICE]],5,FALSE)</f>
        <v>104.44248645054674</v>
      </c>
      <c r="L8804" s="16">
        <f ca="1">J8804*Table3[[#This Row],[QUANTITY]]</f>
        <v>1794</v>
      </c>
      <c r="M8804" s="16">
        <f ca="1">K8804*Table3[[#This Row],[QUANTITY]]*(1-Table3[[#This Row],[DISCOUNT %]])</f>
        <v>1330.3308638614085</v>
      </c>
      <c r="N8804" s="3">
        <f>DAY(Table3[[#This Row],[DATE]])</f>
        <v>6</v>
      </c>
      <c r="O8804" s="3" t="str">
        <f>TEXT(Table3[[#This Row],[DATE]],"mmm")</f>
        <v>Feb</v>
      </c>
      <c r="P8804" s="3">
        <f>YEAR(Table3[[#This Row],[DATE]])</f>
        <v>2045</v>
      </c>
    </row>
    <row r="8805" spans="1:16" x14ac:dyDescent="0.3">
      <c r="A8805" s="6">
        <v>53000</v>
      </c>
      <c r="B8805" s="7" t="s">
        <v>1464</v>
      </c>
      <c r="C8805" s="9">
        <f t="shared" ca="1" si="274"/>
        <v>7</v>
      </c>
      <c r="D8805" s="9" t="s">
        <v>2115</v>
      </c>
      <c r="E8805" s="9" t="s">
        <v>2116</v>
      </c>
      <c r="F8805" s="10">
        <f t="shared" ca="1" si="275"/>
        <v>2.221666286502466E-3</v>
      </c>
      <c r="G8805" s="3" t="str">
        <f>VLOOKUP(Table3[[#This Row],[PRODUCT ID]],Table1[[PRODUCT]:[SELLING PRICE]],1,FALSE)</f>
        <v>Product412</v>
      </c>
      <c r="H8805" s="3" t="str">
        <f>VLOOKUP(Table3[[#This Row],[PRODUCT ID]],Table1[[PRODUCT]:[SELLING PRICE]],2,FALSE)</f>
        <v>Category4</v>
      </c>
      <c r="I8805" s="3" t="str">
        <f>VLOOKUP(Table3[[#This Row],[PRODUCT ID]],Table1[[PRODUCT]:[SELLING PRICE]],3,FALSE)</f>
        <v>Lt</v>
      </c>
      <c r="J8805" s="16">
        <f ca="1">VLOOKUP(Table3[[#This Row],[PRODUCT ID]],Table1[[PRODUCT]:[SELLING PRICE]],4,FALSE)</f>
        <v>166</v>
      </c>
      <c r="K8805" s="16">
        <f ca="1">VLOOKUP(Table3[[#This Row],[PRODUCT ID]],Table1[[PRODUCT]:[SELLING PRICE]],5,FALSE)</f>
        <v>205.254123840451</v>
      </c>
      <c r="L8805" s="16">
        <f ca="1">J8805*Table3[[#This Row],[QUANTITY]]</f>
        <v>1162</v>
      </c>
      <c r="M8805" s="16">
        <f ca="1">K8805*Table3[[#This Row],[QUANTITY]]*(1-Table3[[#This Row],[DISCOUNT %]])</f>
        <v>1433.5868237134434</v>
      </c>
      <c r="N8805" s="3">
        <f>DAY(Table3[[#This Row],[DATE]])</f>
        <v>7</v>
      </c>
      <c r="O8805" s="3" t="str">
        <f>TEXT(Table3[[#This Row],[DATE]],"mmm")</f>
        <v>Feb</v>
      </c>
      <c r="P8805" s="3">
        <f>YEAR(Table3[[#This Row],[DATE]])</f>
        <v>2045</v>
      </c>
    </row>
    <row r="8806" spans="1:16" x14ac:dyDescent="0.3">
      <c r="A8806" s="6">
        <v>53001</v>
      </c>
      <c r="B8806" s="7" t="s">
        <v>1465</v>
      </c>
      <c r="C8806" s="9">
        <f t="shared" ca="1" si="274"/>
        <v>7</v>
      </c>
      <c r="D8806" s="9" t="s">
        <v>2115</v>
      </c>
      <c r="E8806" s="9" t="s">
        <v>2118</v>
      </c>
      <c r="F8806" s="10">
        <f t="shared" ca="1" si="275"/>
        <v>6.4033268826149722E-2</v>
      </c>
      <c r="G8806" s="3" t="str">
        <f>VLOOKUP(Table3[[#This Row],[PRODUCT ID]],Table1[[PRODUCT]:[SELLING PRICE]],1,FALSE)</f>
        <v>Product413</v>
      </c>
      <c r="H8806" s="3" t="str">
        <f>VLOOKUP(Table3[[#This Row],[PRODUCT ID]],Table1[[PRODUCT]:[SELLING PRICE]],2,FALSE)</f>
        <v>Category5</v>
      </c>
      <c r="I8806" s="3" t="str">
        <f>VLOOKUP(Table3[[#This Row],[PRODUCT ID]],Table1[[PRODUCT]:[SELLING PRICE]],3,FALSE)</f>
        <v>Ft</v>
      </c>
      <c r="J8806" s="16">
        <f ca="1">VLOOKUP(Table3[[#This Row],[PRODUCT ID]],Table1[[PRODUCT]:[SELLING PRICE]],4,FALSE)</f>
        <v>229</v>
      </c>
      <c r="K8806" s="16">
        <f ca="1">VLOOKUP(Table3[[#This Row],[PRODUCT ID]],Table1[[PRODUCT]:[SELLING PRICE]],5,FALSE)</f>
        <v>138.90123542340532</v>
      </c>
      <c r="L8806" s="16">
        <f ca="1">J8806*Table3[[#This Row],[QUANTITY]]</f>
        <v>1603</v>
      </c>
      <c r="M8806" s="16">
        <f ca="1">K8806*Table3[[#This Row],[QUANTITY]]*(1-Table3[[#This Row],[DISCOUNT %]])</f>
        <v>910.04854692677873</v>
      </c>
      <c r="N8806" s="3">
        <f>DAY(Table3[[#This Row],[DATE]])</f>
        <v>8</v>
      </c>
      <c r="O8806" s="3" t="str">
        <f>TEXT(Table3[[#This Row],[DATE]],"mmm")</f>
        <v>Feb</v>
      </c>
      <c r="P8806" s="3">
        <f>YEAR(Table3[[#This Row],[DATE]])</f>
        <v>2045</v>
      </c>
    </row>
    <row r="8807" spans="1:16" x14ac:dyDescent="0.3">
      <c r="A8807" s="6">
        <v>53002</v>
      </c>
      <c r="B8807" s="7" t="s">
        <v>1466</v>
      </c>
      <c r="C8807" s="9">
        <f t="shared" ca="1" si="274"/>
        <v>6</v>
      </c>
      <c r="D8807" s="9" t="s">
        <v>2115</v>
      </c>
      <c r="E8807" s="9" t="s">
        <v>2116</v>
      </c>
      <c r="F8807" s="10">
        <f t="shared" ca="1" si="275"/>
        <v>7.3796379157807804E-2</v>
      </c>
      <c r="G8807" s="3" t="str">
        <f>VLOOKUP(Table3[[#This Row],[PRODUCT ID]],Table1[[PRODUCT]:[SELLING PRICE]],1,FALSE)</f>
        <v>Product414</v>
      </c>
      <c r="H8807" s="3" t="str">
        <f>VLOOKUP(Table3[[#This Row],[PRODUCT ID]],Table1[[PRODUCT]:[SELLING PRICE]],2,FALSE)</f>
        <v>Category1</v>
      </c>
      <c r="I8807" s="3" t="str">
        <f>VLOOKUP(Table3[[#This Row],[PRODUCT ID]],Table1[[PRODUCT]:[SELLING PRICE]],3,FALSE)</f>
        <v>Kg</v>
      </c>
      <c r="J8807" s="16">
        <f ca="1">VLOOKUP(Table3[[#This Row],[PRODUCT ID]],Table1[[PRODUCT]:[SELLING PRICE]],4,FALSE)</f>
        <v>144</v>
      </c>
      <c r="K8807" s="16">
        <f ca="1">VLOOKUP(Table3[[#This Row],[PRODUCT ID]],Table1[[PRODUCT]:[SELLING PRICE]],5,FALSE)</f>
        <v>29.695441773124283</v>
      </c>
      <c r="L8807" s="16">
        <f ca="1">J8807*Table3[[#This Row],[QUANTITY]]</f>
        <v>864</v>
      </c>
      <c r="M8807" s="16">
        <f ca="1">K8807*Table3[[#This Row],[QUANTITY]]*(1-Table3[[#This Row],[DISCOUNT %]])</f>
        <v>165.0241541566572</v>
      </c>
      <c r="N8807" s="3">
        <f>DAY(Table3[[#This Row],[DATE]])</f>
        <v>9</v>
      </c>
      <c r="O8807" s="3" t="str">
        <f>TEXT(Table3[[#This Row],[DATE]],"mmm")</f>
        <v>Feb</v>
      </c>
      <c r="P8807" s="3">
        <f>YEAR(Table3[[#This Row],[DATE]])</f>
        <v>2045</v>
      </c>
    </row>
    <row r="8808" spans="1:16" x14ac:dyDescent="0.3">
      <c r="A8808" s="6">
        <v>53003</v>
      </c>
      <c r="B8808" s="7" t="s">
        <v>1467</v>
      </c>
      <c r="C8808" s="9">
        <f t="shared" ca="1" si="274"/>
        <v>13</v>
      </c>
      <c r="D8808" s="9" t="s">
        <v>2116</v>
      </c>
      <c r="E8808" s="9" t="s">
        <v>2116</v>
      </c>
      <c r="F8808" s="10">
        <f t="shared" ca="1" si="275"/>
        <v>8.1743747324714122E-2</v>
      </c>
      <c r="G8808" s="3" t="str">
        <f>VLOOKUP(Table3[[#This Row],[PRODUCT ID]],Table1[[PRODUCT]:[SELLING PRICE]],1,FALSE)</f>
        <v>Product415</v>
      </c>
      <c r="H8808" s="3" t="str">
        <f>VLOOKUP(Table3[[#This Row],[PRODUCT ID]],Table1[[PRODUCT]:[SELLING PRICE]],2,FALSE)</f>
        <v>Category2</v>
      </c>
      <c r="I8808" s="3" t="str">
        <f>VLOOKUP(Table3[[#This Row],[PRODUCT ID]],Table1[[PRODUCT]:[SELLING PRICE]],3,FALSE)</f>
        <v>No</v>
      </c>
      <c r="J8808" s="16">
        <f ca="1">VLOOKUP(Table3[[#This Row],[PRODUCT ID]],Table1[[PRODUCT]:[SELLING PRICE]],4,FALSE)</f>
        <v>147</v>
      </c>
      <c r="K8808" s="16">
        <f ca="1">VLOOKUP(Table3[[#This Row],[PRODUCT ID]],Table1[[PRODUCT]:[SELLING PRICE]],5,FALSE)</f>
        <v>107.4666107565656</v>
      </c>
      <c r="L8808" s="16">
        <f ca="1">J8808*Table3[[#This Row],[QUANTITY]]</f>
        <v>1911</v>
      </c>
      <c r="M8808" s="16">
        <f ca="1">K8808*Table3[[#This Row],[QUANTITY]]*(1-Table3[[#This Row],[DISCOUNT %]])</f>
        <v>1282.8645346534875</v>
      </c>
      <c r="N8808" s="3">
        <f>DAY(Table3[[#This Row],[DATE]])</f>
        <v>10</v>
      </c>
      <c r="O8808" s="3" t="str">
        <f>TEXT(Table3[[#This Row],[DATE]],"mmm")</f>
        <v>Feb</v>
      </c>
      <c r="P8808" s="3">
        <f>YEAR(Table3[[#This Row],[DATE]])</f>
        <v>2045</v>
      </c>
    </row>
    <row r="8809" spans="1:16" x14ac:dyDescent="0.3">
      <c r="A8809" s="6">
        <v>53004</v>
      </c>
      <c r="B8809" s="7" t="s">
        <v>1468</v>
      </c>
      <c r="C8809" s="9">
        <f t="shared" ca="1" si="274"/>
        <v>15</v>
      </c>
      <c r="D8809" s="9" t="s">
        <v>2116</v>
      </c>
      <c r="E8809" s="9" t="s">
        <v>2116</v>
      </c>
      <c r="F8809" s="10">
        <f t="shared" ca="1" si="275"/>
        <v>1.5473078613394732E-2</v>
      </c>
      <c r="G8809" s="3" t="str">
        <f>VLOOKUP(Table3[[#This Row],[PRODUCT ID]],Table1[[PRODUCT]:[SELLING PRICE]],1,FALSE)</f>
        <v>Product416</v>
      </c>
      <c r="H8809" s="3" t="str">
        <f>VLOOKUP(Table3[[#This Row],[PRODUCT ID]],Table1[[PRODUCT]:[SELLING PRICE]],2,FALSE)</f>
        <v>Category3</v>
      </c>
      <c r="I8809" s="3" t="str">
        <f>VLOOKUP(Table3[[#This Row],[PRODUCT ID]],Table1[[PRODUCT]:[SELLING PRICE]],3,FALSE)</f>
        <v>No</v>
      </c>
      <c r="J8809" s="16">
        <f ca="1">VLOOKUP(Table3[[#This Row],[PRODUCT ID]],Table1[[PRODUCT]:[SELLING PRICE]],4,FALSE)</f>
        <v>67</v>
      </c>
      <c r="K8809" s="16">
        <f ca="1">VLOOKUP(Table3[[#This Row],[PRODUCT ID]],Table1[[PRODUCT]:[SELLING PRICE]],5,FALSE)</f>
        <v>25.886327328948482</v>
      </c>
      <c r="L8809" s="16">
        <f ca="1">J8809*Table3[[#This Row],[QUANTITY]]</f>
        <v>1005</v>
      </c>
      <c r="M8809" s="16">
        <f ca="1">K8809*Table3[[#This Row],[QUANTITY]]*(1-Table3[[#This Row],[DISCOUNT %]])</f>
        <v>382.28679226763393</v>
      </c>
      <c r="N8809" s="3">
        <f>DAY(Table3[[#This Row],[DATE]])</f>
        <v>11</v>
      </c>
      <c r="O8809" s="3" t="str">
        <f>TEXT(Table3[[#This Row],[DATE]],"mmm")</f>
        <v>Feb</v>
      </c>
      <c r="P8809" s="3">
        <f>YEAR(Table3[[#This Row],[DATE]])</f>
        <v>2045</v>
      </c>
    </row>
    <row r="8810" spans="1:16" x14ac:dyDescent="0.3">
      <c r="A8810" s="6">
        <v>53005</v>
      </c>
      <c r="B8810" s="7" t="s">
        <v>1469</v>
      </c>
      <c r="C8810" s="9">
        <f t="shared" ca="1" si="274"/>
        <v>3</v>
      </c>
      <c r="D8810" s="9" t="s">
        <v>2116</v>
      </c>
      <c r="E8810" s="9" t="s">
        <v>2116</v>
      </c>
      <c r="F8810" s="10">
        <f t="shared" ca="1" si="275"/>
        <v>3.8707677975793831E-2</v>
      </c>
      <c r="G8810" s="3" t="str">
        <f>VLOOKUP(Table3[[#This Row],[PRODUCT ID]],Table1[[PRODUCT]:[SELLING PRICE]],1,FALSE)</f>
        <v>Product417</v>
      </c>
      <c r="H8810" s="3" t="str">
        <f>VLOOKUP(Table3[[#This Row],[PRODUCT ID]],Table1[[PRODUCT]:[SELLING PRICE]],2,FALSE)</f>
        <v>Category4</v>
      </c>
      <c r="I8810" s="3" t="str">
        <f>VLOOKUP(Table3[[#This Row],[PRODUCT ID]],Table1[[PRODUCT]:[SELLING PRICE]],3,FALSE)</f>
        <v>Ft</v>
      </c>
      <c r="J8810" s="16">
        <f ca="1">VLOOKUP(Table3[[#This Row],[PRODUCT ID]],Table1[[PRODUCT]:[SELLING PRICE]],4,FALSE)</f>
        <v>180</v>
      </c>
      <c r="K8810" s="16">
        <f ca="1">VLOOKUP(Table3[[#This Row],[PRODUCT ID]],Table1[[PRODUCT]:[SELLING PRICE]],5,FALSE)</f>
        <v>254.13758469906648</v>
      </c>
      <c r="L8810" s="16">
        <f ca="1">J8810*Table3[[#This Row],[QUANTITY]]</f>
        <v>540</v>
      </c>
      <c r="M8810" s="16">
        <f ca="1">K8810*Table3[[#This Row],[QUANTITY]]*(1-Table3[[#This Row],[DISCOUNT %]])</f>
        <v>732.90152672696706</v>
      </c>
      <c r="N8810" s="3">
        <f>DAY(Table3[[#This Row],[DATE]])</f>
        <v>12</v>
      </c>
      <c r="O8810" s="3" t="str">
        <f>TEXT(Table3[[#This Row],[DATE]],"mmm")</f>
        <v>Feb</v>
      </c>
      <c r="P8810" s="3">
        <f>YEAR(Table3[[#This Row],[DATE]])</f>
        <v>2045</v>
      </c>
    </row>
    <row r="8811" spans="1:16" x14ac:dyDescent="0.3">
      <c r="A8811" s="6">
        <v>53006</v>
      </c>
      <c r="B8811" s="7" t="s">
        <v>1470</v>
      </c>
      <c r="C8811" s="9">
        <f t="shared" ca="1" si="274"/>
        <v>13</v>
      </c>
      <c r="D8811" s="9" t="s">
        <v>2115</v>
      </c>
      <c r="E8811" s="9" t="s">
        <v>2116</v>
      </c>
      <c r="F8811" s="10">
        <f t="shared" ca="1" si="275"/>
        <v>8.8084264721519007E-2</v>
      </c>
      <c r="G8811" s="3" t="str">
        <f>VLOOKUP(Table3[[#This Row],[PRODUCT ID]],Table1[[PRODUCT]:[SELLING PRICE]],1,FALSE)</f>
        <v>Product418</v>
      </c>
      <c r="H8811" s="3" t="str">
        <f>VLOOKUP(Table3[[#This Row],[PRODUCT ID]],Table1[[PRODUCT]:[SELLING PRICE]],2,FALSE)</f>
        <v>Category5</v>
      </c>
      <c r="I8811" s="3" t="str">
        <f>VLOOKUP(Table3[[#This Row],[PRODUCT ID]],Table1[[PRODUCT]:[SELLING PRICE]],3,FALSE)</f>
        <v>No</v>
      </c>
      <c r="J8811" s="16">
        <f ca="1">VLOOKUP(Table3[[#This Row],[PRODUCT ID]],Table1[[PRODUCT]:[SELLING PRICE]],4,FALSE)</f>
        <v>193</v>
      </c>
      <c r="K8811" s="16">
        <f ca="1">VLOOKUP(Table3[[#This Row],[PRODUCT ID]],Table1[[PRODUCT]:[SELLING PRICE]],5,FALSE)</f>
        <v>191.71325804676093</v>
      </c>
      <c r="L8811" s="16">
        <f ca="1">J8811*Table3[[#This Row],[QUANTITY]]</f>
        <v>2509</v>
      </c>
      <c r="M8811" s="16">
        <f ca="1">K8811*Table3[[#This Row],[QUANTITY]]*(1-Table3[[#This Row],[DISCOUNT %]])</f>
        <v>2272.7423767664868</v>
      </c>
      <c r="N8811" s="3">
        <f>DAY(Table3[[#This Row],[DATE]])</f>
        <v>13</v>
      </c>
      <c r="O8811" s="3" t="str">
        <f>TEXT(Table3[[#This Row],[DATE]],"mmm")</f>
        <v>Feb</v>
      </c>
      <c r="P8811" s="3">
        <f>YEAR(Table3[[#This Row],[DATE]])</f>
        <v>2045</v>
      </c>
    </row>
    <row r="8812" spans="1:16" x14ac:dyDescent="0.3">
      <c r="A8812" s="6">
        <v>53007</v>
      </c>
      <c r="B8812" s="7" t="s">
        <v>1471</v>
      </c>
      <c r="C8812" s="9">
        <f t="shared" ca="1" si="274"/>
        <v>2</v>
      </c>
      <c r="D8812" s="9" t="s">
        <v>2117</v>
      </c>
      <c r="E8812" s="9" t="s">
        <v>2118</v>
      </c>
      <c r="F8812" s="10">
        <f t="shared" ca="1" si="275"/>
        <v>4.8054105702714393E-2</v>
      </c>
      <c r="G8812" s="3" t="str">
        <f>VLOOKUP(Table3[[#This Row],[PRODUCT ID]],Table1[[PRODUCT]:[SELLING PRICE]],1,FALSE)</f>
        <v>Product419</v>
      </c>
      <c r="H8812" s="3" t="str">
        <f>VLOOKUP(Table3[[#This Row],[PRODUCT ID]],Table1[[PRODUCT]:[SELLING PRICE]],2,FALSE)</f>
        <v>Category1</v>
      </c>
      <c r="I8812" s="3" t="str">
        <f>VLOOKUP(Table3[[#This Row],[PRODUCT ID]],Table1[[PRODUCT]:[SELLING PRICE]],3,FALSE)</f>
        <v>Kg</v>
      </c>
      <c r="J8812" s="16">
        <f ca="1">VLOOKUP(Table3[[#This Row],[PRODUCT ID]],Table1[[PRODUCT]:[SELLING PRICE]],4,FALSE)</f>
        <v>184</v>
      </c>
      <c r="K8812" s="16">
        <f ca="1">VLOOKUP(Table3[[#This Row],[PRODUCT ID]],Table1[[PRODUCT]:[SELLING PRICE]],5,FALSE)</f>
        <v>160.37553701985917</v>
      </c>
      <c r="L8812" s="16">
        <f ca="1">J8812*Table3[[#This Row],[QUANTITY]]</f>
        <v>368</v>
      </c>
      <c r="M8812" s="16">
        <f ca="1">K8812*Table3[[#This Row],[QUANTITY]]*(1-Table3[[#This Row],[DISCOUNT %]])</f>
        <v>305.33766802355456</v>
      </c>
      <c r="N8812" s="3">
        <f>DAY(Table3[[#This Row],[DATE]])</f>
        <v>14</v>
      </c>
      <c r="O8812" s="3" t="str">
        <f>TEXT(Table3[[#This Row],[DATE]],"mmm")</f>
        <v>Feb</v>
      </c>
      <c r="P8812" s="3">
        <f>YEAR(Table3[[#This Row],[DATE]])</f>
        <v>2045</v>
      </c>
    </row>
    <row r="8813" spans="1:16" x14ac:dyDescent="0.3">
      <c r="A8813" s="6">
        <v>53008</v>
      </c>
      <c r="B8813" s="7" t="s">
        <v>1472</v>
      </c>
      <c r="C8813" s="9">
        <f t="shared" ca="1" si="274"/>
        <v>14</v>
      </c>
      <c r="D8813" s="9" t="s">
        <v>2117</v>
      </c>
      <c r="E8813" s="9" t="s">
        <v>2118</v>
      </c>
      <c r="F8813" s="10">
        <f t="shared" ca="1" si="275"/>
        <v>3.3283896428714502E-2</v>
      </c>
      <c r="G8813" s="3" t="str">
        <f>VLOOKUP(Table3[[#This Row],[PRODUCT ID]],Table1[[PRODUCT]:[SELLING PRICE]],1,FALSE)</f>
        <v>Product420</v>
      </c>
      <c r="H8813" s="3" t="str">
        <f>VLOOKUP(Table3[[#This Row],[PRODUCT ID]],Table1[[PRODUCT]:[SELLING PRICE]],2,FALSE)</f>
        <v>Category2</v>
      </c>
      <c r="I8813" s="3" t="str">
        <f>VLOOKUP(Table3[[#This Row],[PRODUCT ID]],Table1[[PRODUCT]:[SELLING PRICE]],3,FALSE)</f>
        <v>Kg</v>
      </c>
      <c r="J8813" s="16">
        <f ca="1">VLOOKUP(Table3[[#This Row],[PRODUCT ID]],Table1[[PRODUCT]:[SELLING PRICE]],4,FALSE)</f>
        <v>113</v>
      </c>
      <c r="K8813" s="16">
        <f ca="1">VLOOKUP(Table3[[#This Row],[PRODUCT ID]],Table1[[PRODUCT]:[SELLING PRICE]],5,FALSE)</f>
        <v>270.20693885758214</v>
      </c>
      <c r="L8813" s="16">
        <f ca="1">J8813*Table3[[#This Row],[QUANTITY]]</f>
        <v>1582</v>
      </c>
      <c r="M8813" s="16">
        <f ca="1">K8813*Table3[[#This Row],[QUANTITY]]*(1-Table3[[#This Row],[DISCOUNT %]])</f>
        <v>3656.9875872645694</v>
      </c>
      <c r="N8813" s="3">
        <f>DAY(Table3[[#This Row],[DATE]])</f>
        <v>15</v>
      </c>
      <c r="O8813" s="3" t="str">
        <f>TEXT(Table3[[#This Row],[DATE]],"mmm")</f>
        <v>Feb</v>
      </c>
      <c r="P8813" s="3">
        <f>YEAR(Table3[[#This Row],[DATE]])</f>
        <v>2045</v>
      </c>
    </row>
    <row r="8814" spans="1:16" x14ac:dyDescent="0.3">
      <c r="A8814" s="6">
        <v>53009</v>
      </c>
      <c r="B8814" s="7" t="s">
        <v>1473</v>
      </c>
      <c r="C8814" s="9">
        <f t="shared" ca="1" si="274"/>
        <v>7</v>
      </c>
      <c r="D8814" s="9" t="s">
        <v>2116</v>
      </c>
      <c r="E8814" s="9" t="s">
        <v>2116</v>
      </c>
      <c r="F8814" s="10">
        <f t="shared" ca="1" si="275"/>
        <v>8.5834432893156051E-2</v>
      </c>
      <c r="G8814" s="3" t="str">
        <f>VLOOKUP(Table3[[#This Row],[PRODUCT ID]],Table1[[PRODUCT]:[SELLING PRICE]],1,FALSE)</f>
        <v>Product421</v>
      </c>
      <c r="H8814" s="3" t="str">
        <f>VLOOKUP(Table3[[#This Row],[PRODUCT ID]],Table1[[PRODUCT]:[SELLING PRICE]],2,FALSE)</f>
        <v>Category3</v>
      </c>
      <c r="I8814" s="3" t="str">
        <f>VLOOKUP(Table3[[#This Row],[PRODUCT ID]],Table1[[PRODUCT]:[SELLING PRICE]],3,FALSE)</f>
        <v>Lt</v>
      </c>
      <c r="J8814" s="16">
        <f ca="1">VLOOKUP(Table3[[#This Row],[PRODUCT ID]],Table1[[PRODUCT]:[SELLING PRICE]],4,FALSE)</f>
        <v>241</v>
      </c>
      <c r="K8814" s="16">
        <f ca="1">VLOOKUP(Table3[[#This Row],[PRODUCT ID]],Table1[[PRODUCT]:[SELLING PRICE]],5,FALSE)</f>
        <v>103.62222509175936</v>
      </c>
      <c r="L8814" s="16">
        <f ca="1">J8814*Table3[[#This Row],[QUANTITY]]</f>
        <v>1687</v>
      </c>
      <c r="M8814" s="16">
        <f ca="1">K8814*Table3[[#This Row],[QUANTITY]]*(1-Table3[[#This Row],[DISCOUNT %]])</f>
        <v>663.09509116116863</v>
      </c>
      <c r="N8814" s="3">
        <f>DAY(Table3[[#This Row],[DATE]])</f>
        <v>16</v>
      </c>
      <c r="O8814" s="3" t="str">
        <f>TEXT(Table3[[#This Row],[DATE]],"mmm")</f>
        <v>Feb</v>
      </c>
      <c r="P8814" s="3">
        <f>YEAR(Table3[[#This Row],[DATE]])</f>
        <v>2045</v>
      </c>
    </row>
    <row r="8815" spans="1:16" x14ac:dyDescent="0.3">
      <c r="A8815" s="6">
        <v>53010</v>
      </c>
      <c r="B8815" s="7" t="s">
        <v>1474</v>
      </c>
      <c r="C8815" s="9">
        <f t="shared" ca="1" si="274"/>
        <v>11</v>
      </c>
      <c r="D8815" s="9" t="s">
        <v>2116</v>
      </c>
      <c r="E8815" s="9" t="s">
        <v>2116</v>
      </c>
      <c r="F8815" s="10">
        <f t="shared" ca="1" si="275"/>
        <v>6.7387987054194923E-2</v>
      </c>
      <c r="G8815" s="3" t="str">
        <f>VLOOKUP(Table3[[#This Row],[PRODUCT ID]],Table1[[PRODUCT]:[SELLING PRICE]],1,FALSE)</f>
        <v>Product422</v>
      </c>
      <c r="H8815" s="3" t="str">
        <f>VLOOKUP(Table3[[#This Row],[PRODUCT ID]],Table1[[PRODUCT]:[SELLING PRICE]],2,FALSE)</f>
        <v>Category4</v>
      </c>
      <c r="I8815" s="3" t="str">
        <f>VLOOKUP(Table3[[#This Row],[PRODUCT ID]],Table1[[PRODUCT]:[SELLING PRICE]],3,FALSE)</f>
        <v>Kg</v>
      </c>
      <c r="J8815" s="16">
        <f ca="1">VLOOKUP(Table3[[#This Row],[PRODUCT ID]],Table1[[PRODUCT]:[SELLING PRICE]],4,FALSE)</f>
        <v>36</v>
      </c>
      <c r="K8815" s="16">
        <f ca="1">VLOOKUP(Table3[[#This Row],[PRODUCT ID]],Table1[[PRODUCT]:[SELLING PRICE]],5,FALSE)</f>
        <v>258.33116613589868</v>
      </c>
      <c r="L8815" s="16">
        <f ca="1">J8815*Table3[[#This Row],[QUANTITY]]</f>
        <v>396</v>
      </c>
      <c r="M8815" s="16">
        <f ca="1">K8815*Table3[[#This Row],[QUANTITY]]*(1-Table3[[#This Row],[DISCOUNT %]])</f>
        <v>2650.1502374230145</v>
      </c>
      <c r="N8815" s="3">
        <f>DAY(Table3[[#This Row],[DATE]])</f>
        <v>17</v>
      </c>
      <c r="O8815" s="3" t="str">
        <f>TEXT(Table3[[#This Row],[DATE]],"mmm")</f>
        <v>Feb</v>
      </c>
      <c r="P8815" s="3">
        <f>YEAR(Table3[[#This Row],[DATE]])</f>
        <v>2045</v>
      </c>
    </row>
    <row r="8816" spans="1:16" x14ac:dyDescent="0.3">
      <c r="A8816" s="6">
        <v>53011</v>
      </c>
      <c r="B8816" s="7" t="s">
        <v>1475</v>
      </c>
      <c r="C8816" s="9">
        <f t="shared" ca="1" si="274"/>
        <v>6</v>
      </c>
      <c r="D8816" s="9" t="s">
        <v>2116</v>
      </c>
      <c r="E8816" s="9" t="s">
        <v>2116</v>
      </c>
      <c r="F8816" s="10">
        <f t="shared" ca="1" si="275"/>
        <v>4.6592079355586104E-2</v>
      </c>
      <c r="G8816" s="3" t="str">
        <f>VLOOKUP(Table3[[#This Row],[PRODUCT ID]],Table1[[PRODUCT]:[SELLING PRICE]],1,FALSE)</f>
        <v>Product423</v>
      </c>
      <c r="H8816" s="3" t="str">
        <f>VLOOKUP(Table3[[#This Row],[PRODUCT ID]],Table1[[PRODUCT]:[SELLING PRICE]],2,FALSE)</f>
        <v>Category5</v>
      </c>
      <c r="I8816" s="3" t="str">
        <f>VLOOKUP(Table3[[#This Row],[PRODUCT ID]],Table1[[PRODUCT]:[SELLING PRICE]],3,FALSE)</f>
        <v>Lt</v>
      </c>
      <c r="J8816" s="16">
        <f ca="1">VLOOKUP(Table3[[#This Row],[PRODUCT ID]],Table1[[PRODUCT]:[SELLING PRICE]],4,FALSE)</f>
        <v>121</v>
      </c>
      <c r="K8816" s="16">
        <f ca="1">VLOOKUP(Table3[[#This Row],[PRODUCT ID]],Table1[[PRODUCT]:[SELLING PRICE]],5,FALSE)</f>
        <v>225.16180170341892</v>
      </c>
      <c r="L8816" s="16">
        <f ca="1">J8816*Table3[[#This Row],[QUANTITY]]</f>
        <v>726</v>
      </c>
      <c r="M8816" s="16">
        <f ca="1">K8816*Table3[[#This Row],[QUANTITY]]*(1-Table3[[#This Row],[DISCOUNT %]])</f>
        <v>1288.0262710236391</v>
      </c>
      <c r="N8816" s="3">
        <f>DAY(Table3[[#This Row],[DATE]])</f>
        <v>18</v>
      </c>
      <c r="O8816" s="3" t="str">
        <f>TEXT(Table3[[#This Row],[DATE]],"mmm")</f>
        <v>Feb</v>
      </c>
      <c r="P8816" s="3">
        <f>YEAR(Table3[[#This Row],[DATE]])</f>
        <v>2045</v>
      </c>
    </row>
    <row r="8817" spans="1:16" x14ac:dyDescent="0.3">
      <c r="A8817" s="6">
        <v>53012</v>
      </c>
      <c r="B8817" s="7" t="s">
        <v>1476</v>
      </c>
      <c r="C8817" s="9">
        <f t="shared" ca="1" si="274"/>
        <v>3</v>
      </c>
      <c r="D8817" s="9" t="s">
        <v>2116</v>
      </c>
      <c r="E8817" s="9" t="s">
        <v>2116</v>
      </c>
      <c r="F8817" s="10">
        <f t="shared" ca="1" si="275"/>
        <v>9.7911437137872495E-2</v>
      </c>
      <c r="G8817" s="3" t="str">
        <f>VLOOKUP(Table3[[#This Row],[PRODUCT ID]],Table1[[PRODUCT]:[SELLING PRICE]],1,FALSE)</f>
        <v>Product424</v>
      </c>
      <c r="H8817" s="3" t="str">
        <f>VLOOKUP(Table3[[#This Row],[PRODUCT ID]],Table1[[PRODUCT]:[SELLING PRICE]],2,FALSE)</f>
        <v>Category1</v>
      </c>
      <c r="I8817" s="3" t="str">
        <f>VLOOKUP(Table3[[#This Row],[PRODUCT ID]],Table1[[PRODUCT]:[SELLING PRICE]],3,FALSE)</f>
        <v>Ft</v>
      </c>
      <c r="J8817" s="16">
        <f ca="1">VLOOKUP(Table3[[#This Row],[PRODUCT ID]],Table1[[PRODUCT]:[SELLING PRICE]],4,FALSE)</f>
        <v>195</v>
      </c>
      <c r="K8817" s="16">
        <f ca="1">VLOOKUP(Table3[[#This Row],[PRODUCT ID]],Table1[[PRODUCT]:[SELLING PRICE]],5,FALSE)</f>
        <v>37.85977085598217</v>
      </c>
      <c r="L8817" s="16">
        <f ca="1">J8817*Table3[[#This Row],[QUANTITY]]</f>
        <v>585</v>
      </c>
      <c r="M8817" s="16">
        <f ca="1">K8817*Table3[[#This Row],[QUANTITY]]*(1-Table3[[#This Row],[DISCOUNT %]])</f>
        <v>102.45859884528724</v>
      </c>
      <c r="N8817" s="3">
        <f>DAY(Table3[[#This Row],[DATE]])</f>
        <v>19</v>
      </c>
      <c r="O8817" s="3" t="str">
        <f>TEXT(Table3[[#This Row],[DATE]],"mmm")</f>
        <v>Feb</v>
      </c>
      <c r="P8817" s="3">
        <f>YEAR(Table3[[#This Row],[DATE]])</f>
        <v>2045</v>
      </c>
    </row>
    <row r="8818" spans="1:16" x14ac:dyDescent="0.3">
      <c r="A8818" s="6">
        <v>53013</v>
      </c>
      <c r="B8818" s="7" t="s">
        <v>1477</v>
      </c>
      <c r="C8818" s="9">
        <f t="shared" ca="1" si="274"/>
        <v>8</v>
      </c>
      <c r="D8818" s="9" t="s">
        <v>2115</v>
      </c>
      <c r="E8818" s="9" t="s">
        <v>2118</v>
      </c>
      <c r="F8818" s="10">
        <f t="shared" ca="1" si="275"/>
        <v>9.7218834681506883E-2</v>
      </c>
      <c r="G8818" s="3" t="str">
        <f>VLOOKUP(Table3[[#This Row],[PRODUCT ID]],Table1[[PRODUCT]:[SELLING PRICE]],1,FALSE)</f>
        <v>Product425</v>
      </c>
      <c r="H8818" s="3" t="str">
        <f>VLOOKUP(Table3[[#This Row],[PRODUCT ID]],Table1[[PRODUCT]:[SELLING PRICE]],2,FALSE)</f>
        <v>Category2</v>
      </c>
      <c r="I8818" s="3" t="str">
        <f>VLOOKUP(Table3[[#This Row],[PRODUCT ID]],Table1[[PRODUCT]:[SELLING PRICE]],3,FALSE)</f>
        <v>Kg</v>
      </c>
      <c r="J8818" s="16">
        <f ca="1">VLOOKUP(Table3[[#This Row],[PRODUCT ID]],Table1[[PRODUCT]:[SELLING PRICE]],4,FALSE)</f>
        <v>6</v>
      </c>
      <c r="K8818" s="16">
        <f ca="1">VLOOKUP(Table3[[#This Row],[PRODUCT ID]],Table1[[PRODUCT]:[SELLING PRICE]],5,FALSE)</f>
        <v>169.92729909656524</v>
      </c>
      <c r="L8818" s="16">
        <f ca="1">J8818*Table3[[#This Row],[QUANTITY]]</f>
        <v>48</v>
      </c>
      <c r="M8818" s="16">
        <f ca="1">K8818*Table3[[#This Row],[QUANTITY]]*(1-Table3[[#This Row],[DISCOUNT %]])</f>
        <v>1227.2573207825703</v>
      </c>
      <c r="N8818" s="3">
        <f>DAY(Table3[[#This Row],[DATE]])</f>
        <v>20</v>
      </c>
      <c r="O8818" s="3" t="str">
        <f>TEXT(Table3[[#This Row],[DATE]],"mmm")</f>
        <v>Feb</v>
      </c>
      <c r="P8818" s="3">
        <f>YEAR(Table3[[#This Row],[DATE]])</f>
        <v>2045</v>
      </c>
    </row>
    <row r="8819" spans="1:16" x14ac:dyDescent="0.3">
      <c r="A8819" s="6">
        <v>53014</v>
      </c>
      <c r="B8819" s="7" t="s">
        <v>1478</v>
      </c>
      <c r="C8819" s="9">
        <f t="shared" ca="1" si="274"/>
        <v>3</v>
      </c>
      <c r="D8819" s="9" t="s">
        <v>2116</v>
      </c>
      <c r="E8819" s="9" t="s">
        <v>2116</v>
      </c>
      <c r="F8819" s="10">
        <f t="shared" ca="1" si="275"/>
        <v>2.7320691258374354E-2</v>
      </c>
      <c r="G8819" s="3" t="str">
        <f>VLOOKUP(Table3[[#This Row],[PRODUCT ID]],Table1[[PRODUCT]:[SELLING PRICE]],1,FALSE)</f>
        <v>Product426</v>
      </c>
      <c r="H8819" s="3" t="str">
        <f>VLOOKUP(Table3[[#This Row],[PRODUCT ID]],Table1[[PRODUCT]:[SELLING PRICE]],2,FALSE)</f>
        <v>Category3</v>
      </c>
      <c r="I8819" s="3" t="str">
        <f>VLOOKUP(Table3[[#This Row],[PRODUCT ID]],Table1[[PRODUCT]:[SELLING PRICE]],3,FALSE)</f>
        <v>No</v>
      </c>
      <c r="J8819" s="16">
        <f ca="1">VLOOKUP(Table3[[#This Row],[PRODUCT ID]],Table1[[PRODUCT]:[SELLING PRICE]],4,FALSE)</f>
        <v>105</v>
      </c>
      <c r="K8819" s="16">
        <f ca="1">VLOOKUP(Table3[[#This Row],[PRODUCT ID]],Table1[[PRODUCT]:[SELLING PRICE]],5,FALSE)</f>
        <v>231.94798934194344</v>
      </c>
      <c r="L8819" s="16">
        <f ca="1">J8819*Table3[[#This Row],[QUANTITY]]</f>
        <v>315</v>
      </c>
      <c r="M8819" s="16">
        <f ca="1">K8819*Table3[[#This Row],[QUANTITY]]*(1-Table3[[#This Row],[DISCOUNT %]])</f>
        <v>676.83302981139457</v>
      </c>
      <c r="N8819" s="3">
        <f>DAY(Table3[[#This Row],[DATE]])</f>
        <v>21</v>
      </c>
      <c r="O8819" s="3" t="str">
        <f>TEXT(Table3[[#This Row],[DATE]],"mmm")</f>
        <v>Feb</v>
      </c>
      <c r="P8819" s="3">
        <f>YEAR(Table3[[#This Row],[DATE]])</f>
        <v>2045</v>
      </c>
    </row>
    <row r="8820" spans="1:16" x14ac:dyDescent="0.3">
      <c r="A8820" s="6">
        <v>53015</v>
      </c>
      <c r="B8820" s="7" t="s">
        <v>1479</v>
      </c>
      <c r="C8820" s="9">
        <f t="shared" ca="1" si="274"/>
        <v>5</v>
      </c>
      <c r="D8820" s="9" t="s">
        <v>2117</v>
      </c>
      <c r="E8820" s="9" t="s">
        <v>2116</v>
      </c>
      <c r="F8820" s="10">
        <f t="shared" ca="1" si="275"/>
        <v>7.3023150198268466E-2</v>
      </c>
      <c r="G8820" s="3" t="str">
        <f>VLOOKUP(Table3[[#This Row],[PRODUCT ID]],Table1[[PRODUCT]:[SELLING PRICE]],1,FALSE)</f>
        <v>Product427</v>
      </c>
      <c r="H8820" s="3" t="str">
        <f>VLOOKUP(Table3[[#This Row],[PRODUCT ID]],Table1[[PRODUCT]:[SELLING PRICE]],2,FALSE)</f>
        <v>Category4</v>
      </c>
      <c r="I8820" s="3" t="str">
        <f>VLOOKUP(Table3[[#This Row],[PRODUCT ID]],Table1[[PRODUCT]:[SELLING PRICE]],3,FALSE)</f>
        <v>No</v>
      </c>
      <c r="J8820" s="16">
        <f ca="1">VLOOKUP(Table3[[#This Row],[PRODUCT ID]],Table1[[PRODUCT]:[SELLING PRICE]],4,FALSE)</f>
        <v>220</v>
      </c>
      <c r="K8820" s="16">
        <f ca="1">VLOOKUP(Table3[[#This Row],[PRODUCT ID]],Table1[[PRODUCT]:[SELLING PRICE]],5,FALSE)</f>
        <v>136.35128589200588</v>
      </c>
      <c r="L8820" s="16">
        <f ca="1">J8820*Table3[[#This Row],[QUANTITY]]</f>
        <v>1100</v>
      </c>
      <c r="M8820" s="16">
        <f ca="1">K8820*Table3[[#This Row],[QUANTITY]]*(1-Table3[[#This Row],[DISCOUNT %]])</f>
        <v>631.97242731293443</v>
      </c>
      <c r="N8820" s="3">
        <f>DAY(Table3[[#This Row],[DATE]])</f>
        <v>22</v>
      </c>
      <c r="O8820" s="3" t="str">
        <f>TEXT(Table3[[#This Row],[DATE]],"mmm")</f>
        <v>Feb</v>
      </c>
      <c r="P8820" s="3">
        <f>YEAR(Table3[[#This Row],[DATE]])</f>
        <v>2045</v>
      </c>
    </row>
    <row r="8821" spans="1:16" x14ac:dyDescent="0.3">
      <c r="A8821" s="6">
        <v>53016</v>
      </c>
      <c r="B8821" s="7" t="s">
        <v>1480</v>
      </c>
      <c r="C8821" s="9">
        <f t="shared" ca="1" si="274"/>
        <v>14</v>
      </c>
      <c r="D8821" s="9" t="s">
        <v>2115</v>
      </c>
      <c r="E8821" s="9" t="s">
        <v>2116</v>
      </c>
      <c r="F8821" s="10">
        <f t="shared" ca="1" si="275"/>
        <v>3.063238459477913E-3</v>
      </c>
      <c r="G8821" s="3" t="str">
        <f>VLOOKUP(Table3[[#This Row],[PRODUCT ID]],Table1[[PRODUCT]:[SELLING PRICE]],1,FALSE)</f>
        <v>Product428</v>
      </c>
      <c r="H8821" s="3" t="str">
        <f>VLOOKUP(Table3[[#This Row],[PRODUCT ID]],Table1[[PRODUCT]:[SELLING PRICE]],2,FALSE)</f>
        <v>Category5</v>
      </c>
      <c r="I8821" s="3" t="str">
        <f>VLOOKUP(Table3[[#This Row],[PRODUCT ID]],Table1[[PRODUCT]:[SELLING PRICE]],3,FALSE)</f>
        <v>Ft</v>
      </c>
      <c r="J8821" s="16">
        <f ca="1">VLOOKUP(Table3[[#This Row],[PRODUCT ID]],Table1[[PRODUCT]:[SELLING PRICE]],4,FALSE)</f>
        <v>170</v>
      </c>
      <c r="K8821" s="16">
        <f ca="1">VLOOKUP(Table3[[#This Row],[PRODUCT ID]],Table1[[PRODUCT]:[SELLING PRICE]],5,FALSE)</f>
        <v>172.35266570686969</v>
      </c>
      <c r="L8821" s="16">
        <f ca="1">J8821*Table3[[#This Row],[QUANTITY]]</f>
        <v>2380</v>
      </c>
      <c r="M8821" s="16">
        <f ca="1">K8821*Table3[[#This Row],[QUANTITY]]*(1-Table3[[#This Row],[DISCOUNT %]])</f>
        <v>2405.5459174975604</v>
      </c>
      <c r="N8821" s="3">
        <f>DAY(Table3[[#This Row],[DATE]])</f>
        <v>23</v>
      </c>
      <c r="O8821" s="3" t="str">
        <f>TEXT(Table3[[#This Row],[DATE]],"mmm")</f>
        <v>Feb</v>
      </c>
      <c r="P8821" s="3">
        <f>YEAR(Table3[[#This Row],[DATE]])</f>
        <v>2045</v>
      </c>
    </row>
    <row r="8822" spans="1:16" x14ac:dyDescent="0.3">
      <c r="A8822" s="6">
        <v>53017</v>
      </c>
      <c r="B8822" s="7" t="s">
        <v>1481</v>
      </c>
      <c r="C8822" s="9">
        <f t="shared" ca="1" si="274"/>
        <v>3</v>
      </c>
      <c r="D8822" s="9" t="s">
        <v>2115</v>
      </c>
      <c r="E8822" s="9" t="s">
        <v>2116</v>
      </c>
      <c r="F8822" s="10">
        <f t="shared" ca="1" si="275"/>
        <v>8.6446747851199782E-2</v>
      </c>
      <c r="G8822" s="3" t="str">
        <f>VLOOKUP(Table3[[#This Row],[PRODUCT ID]],Table1[[PRODUCT]:[SELLING PRICE]],1,FALSE)</f>
        <v>Product429</v>
      </c>
      <c r="H8822" s="3" t="str">
        <f>VLOOKUP(Table3[[#This Row],[PRODUCT ID]],Table1[[PRODUCT]:[SELLING PRICE]],2,FALSE)</f>
        <v>Category1</v>
      </c>
      <c r="I8822" s="3" t="str">
        <f>VLOOKUP(Table3[[#This Row],[PRODUCT ID]],Table1[[PRODUCT]:[SELLING PRICE]],3,FALSE)</f>
        <v>No</v>
      </c>
      <c r="J8822" s="16">
        <f ca="1">VLOOKUP(Table3[[#This Row],[PRODUCT ID]],Table1[[PRODUCT]:[SELLING PRICE]],4,FALSE)</f>
        <v>132</v>
      </c>
      <c r="K8822" s="16">
        <f ca="1">VLOOKUP(Table3[[#This Row],[PRODUCT ID]],Table1[[PRODUCT]:[SELLING PRICE]],5,FALSE)</f>
        <v>161.90115933403715</v>
      </c>
      <c r="L8822" s="16">
        <f ca="1">J8822*Table3[[#This Row],[QUANTITY]]</f>
        <v>396</v>
      </c>
      <c r="M8822" s="16">
        <f ca="1">K8822*Table3[[#This Row],[QUANTITY]]*(1-Table3[[#This Row],[DISCOUNT %]])</f>
        <v>443.71599190881216</v>
      </c>
      <c r="N8822" s="3">
        <f>DAY(Table3[[#This Row],[DATE]])</f>
        <v>24</v>
      </c>
      <c r="O8822" s="3" t="str">
        <f>TEXT(Table3[[#This Row],[DATE]],"mmm")</f>
        <v>Feb</v>
      </c>
      <c r="P8822" s="3">
        <f>YEAR(Table3[[#This Row],[DATE]])</f>
        <v>2045</v>
      </c>
    </row>
    <row r="8823" spans="1:16" x14ac:dyDescent="0.3">
      <c r="A8823" s="6">
        <v>53018</v>
      </c>
      <c r="B8823" s="7" t="s">
        <v>1482</v>
      </c>
      <c r="C8823" s="9">
        <f t="shared" ca="1" si="274"/>
        <v>8</v>
      </c>
      <c r="D8823" s="9" t="s">
        <v>2115</v>
      </c>
      <c r="E8823" s="9" t="s">
        <v>2116</v>
      </c>
      <c r="F8823" s="10">
        <f t="shared" ca="1" si="275"/>
        <v>4.1000973881074647E-2</v>
      </c>
      <c r="G8823" s="3" t="str">
        <f>VLOOKUP(Table3[[#This Row],[PRODUCT ID]],Table1[[PRODUCT]:[SELLING PRICE]],1,FALSE)</f>
        <v>Product430</v>
      </c>
      <c r="H8823" s="3" t="str">
        <f>VLOOKUP(Table3[[#This Row],[PRODUCT ID]],Table1[[PRODUCT]:[SELLING PRICE]],2,FALSE)</f>
        <v>Category2</v>
      </c>
      <c r="I8823" s="3" t="str">
        <f>VLOOKUP(Table3[[#This Row],[PRODUCT ID]],Table1[[PRODUCT]:[SELLING PRICE]],3,FALSE)</f>
        <v>Kg</v>
      </c>
      <c r="J8823" s="16">
        <f ca="1">VLOOKUP(Table3[[#This Row],[PRODUCT ID]],Table1[[PRODUCT]:[SELLING PRICE]],4,FALSE)</f>
        <v>132</v>
      </c>
      <c r="K8823" s="16">
        <f ca="1">VLOOKUP(Table3[[#This Row],[PRODUCT ID]],Table1[[PRODUCT]:[SELLING PRICE]],5,FALSE)</f>
        <v>289.07355089381008</v>
      </c>
      <c r="L8823" s="16">
        <f ca="1">J8823*Table3[[#This Row],[QUANTITY]]</f>
        <v>1056</v>
      </c>
      <c r="M8823" s="16">
        <f ca="1">K8823*Table3[[#This Row],[QUANTITY]]*(1-Table3[[#This Row],[DISCOUNT %]])</f>
        <v>2217.7700302712278</v>
      </c>
      <c r="N8823" s="3">
        <f>DAY(Table3[[#This Row],[DATE]])</f>
        <v>25</v>
      </c>
      <c r="O8823" s="3" t="str">
        <f>TEXT(Table3[[#This Row],[DATE]],"mmm")</f>
        <v>Feb</v>
      </c>
      <c r="P8823" s="3">
        <f>YEAR(Table3[[#This Row],[DATE]])</f>
        <v>2045</v>
      </c>
    </row>
    <row r="8824" spans="1:16" x14ac:dyDescent="0.3">
      <c r="A8824" s="6">
        <v>53019</v>
      </c>
      <c r="B8824" s="7" t="s">
        <v>1483</v>
      </c>
      <c r="C8824" s="9">
        <f t="shared" ca="1" si="274"/>
        <v>3</v>
      </c>
      <c r="D8824" s="9" t="s">
        <v>2116</v>
      </c>
      <c r="E8824" s="9" t="s">
        <v>2118</v>
      </c>
      <c r="F8824" s="10">
        <f t="shared" ca="1" si="275"/>
        <v>8.1858246443780258E-2</v>
      </c>
      <c r="G8824" s="3" t="str">
        <f>VLOOKUP(Table3[[#This Row],[PRODUCT ID]],Table1[[PRODUCT]:[SELLING PRICE]],1,FALSE)</f>
        <v>Product431</v>
      </c>
      <c r="H8824" s="3" t="str">
        <f>VLOOKUP(Table3[[#This Row],[PRODUCT ID]],Table1[[PRODUCT]:[SELLING PRICE]],2,FALSE)</f>
        <v>Category3</v>
      </c>
      <c r="I8824" s="3" t="str">
        <f>VLOOKUP(Table3[[#This Row],[PRODUCT ID]],Table1[[PRODUCT]:[SELLING PRICE]],3,FALSE)</f>
        <v>Kg</v>
      </c>
      <c r="J8824" s="16">
        <f ca="1">VLOOKUP(Table3[[#This Row],[PRODUCT ID]],Table1[[PRODUCT]:[SELLING PRICE]],4,FALSE)</f>
        <v>150</v>
      </c>
      <c r="K8824" s="16">
        <f ca="1">VLOOKUP(Table3[[#This Row],[PRODUCT ID]],Table1[[PRODUCT]:[SELLING PRICE]],5,FALSE)</f>
        <v>56.438333150069951</v>
      </c>
      <c r="L8824" s="16">
        <f ca="1">J8824*Table3[[#This Row],[QUANTITY]]</f>
        <v>450</v>
      </c>
      <c r="M8824" s="16">
        <f ca="1">K8824*Table3[[#This Row],[QUANTITY]]*(1-Table3[[#This Row],[DISCOUNT %]])</f>
        <v>155.45517049858606</v>
      </c>
      <c r="N8824" s="3">
        <f>DAY(Table3[[#This Row],[DATE]])</f>
        <v>26</v>
      </c>
      <c r="O8824" s="3" t="str">
        <f>TEXT(Table3[[#This Row],[DATE]],"mmm")</f>
        <v>Feb</v>
      </c>
      <c r="P8824" s="3">
        <f>YEAR(Table3[[#This Row],[DATE]])</f>
        <v>2045</v>
      </c>
    </row>
    <row r="8825" spans="1:16" x14ac:dyDescent="0.3">
      <c r="A8825" s="6">
        <v>53020</v>
      </c>
      <c r="B8825" s="7" t="s">
        <v>1484</v>
      </c>
      <c r="C8825" s="9">
        <f t="shared" ca="1" si="274"/>
        <v>1</v>
      </c>
      <c r="D8825" s="9" t="s">
        <v>2116</v>
      </c>
      <c r="E8825" s="9" t="s">
        <v>2118</v>
      </c>
      <c r="F8825" s="10">
        <f t="shared" ca="1" si="275"/>
        <v>4.673977020001794E-2</v>
      </c>
      <c r="G8825" s="3" t="str">
        <f>VLOOKUP(Table3[[#This Row],[PRODUCT ID]],Table1[[PRODUCT]:[SELLING PRICE]],1,FALSE)</f>
        <v>Product432</v>
      </c>
      <c r="H8825" s="3" t="str">
        <f>VLOOKUP(Table3[[#This Row],[PRODUCT ID]],Table1[[PRODUCT]:[SELLING PRICE]],2,FALSE)</f>
        <v>Category4</v>
      </c>
      <c r="I8825" s="3" t="str">
        <f>VLOOKUP(Table3[[#This Row],[PRODUCT ID]],Table1[[PRODUCT]:[SELLING PRICE]],3,FALSE)</f>
        <v>Lt</v>
      </c>
      <c r="J8825" s="16">
        <f ca="1">VLOOKUP(Table3[[#This Row],[PRODUCT ID]],Table1[[PRODUCT]:[SELLING PRICE]],4,FALSE)</f>
        <v>208</v>
      </c>
      <c r="K8825" s="16">
        <f ca="1">VLOOKUP(Table3[[#This Row],[PRODUCT ID]],Table1[[PRODUCT]:[SELLING PRICE]],5,FALSE)</f>
        <v>42.284359649244081</v>
      </c>
      <c r="L8825" s="16">
        <f ca="1">J8825*Table3[[#This Row],[QUANTITY]]</f>
        <v>208</v>
      </c>
      <c r="M8825" s="16">
        <f ca="1">K8825*Table3[[#This Row],[QUANTITY]]*(1-Table3[[#This Row],[DISCOUNT %]])</f>
        <v>40.3079983961835</v>
      </c>
      <c r="N8825" s="3">
        <f>DAY(Table3[[#This Row],[DATE]])</f>
        <v>27</v>
      </c>
      <c r="O8825" s="3" t="str">
        <f>TEXT(Table3[[#This Row],[DATE]],"mmm")</f>
        <v>Feb</v>
      </c>
      <c r="P8825" s="3">
        <f>YEAR(Table3[[#This Row],[DATE]])</f>
        <v>2045</v>
      </c>
    </row>
    <row r="8826" spans="1:16" x14ac:dyDescent="0.3">
      <c r="A8826" s="6">
        <v>53021</v>
      </c>
      <c r="B8826" s="7" t="s">
        <v>1485</v>
      </c>
      <c r="C8826" s="9">
        <f t="shared" ca="1" si="274"/>
        <v>5</v>
      </c>
      <c r="D8826" s="9" t="s">
        <v>2116</v>
      </c>
      <c r="E8826" s="9" t="s">
        <v>2116</v>
      </c>
      <c r="F8826" s="10">
        <f t="shared" ca="1" si="275"/>
        <v>8.9076051208579837E-2</v>
      </c>
      <c r="G8826" s="3" t="str">
        <f>VLOOKUP(Table3[[#This Row],[PRODUCT ID]],Table1[[PRODUCT]:[SELLING PRICE]],1,FALSE)</f>
        <v>Product433</v>
      </c>
      <c r="H8826" s="3" t="str">
        <f>VLOOKUP(Table3[[#This Row],[PRODUCT ID]],Table1[[PRODUCT]:[SELLING PRICE]],2,FALSE)</f>
        <v>Category1</v>
      </c>
      <c r="I8826" s="3" t="str">
        <f>VLOOKUP(Table3[[#This Row],[PRODUCT ID]],Table1[[PRODUCT]:[SELLING PRICE]],3,FALSE)</f>
        <v>Kg</v>
      </c>
      <c r="J8826" s="16">
        <f ca="1">VLOOKUP(Table3[[#This Row],[PRODUCT ID]],Table1[[PRODUCT]:[SELLING PRICE]],4,FALSE)</f>
        <v>70</v>
      </c>
      <c r="K8826" s="16">
        <f ca="1">VLOOKUP(Table3[[#This Row],[PRODUCT ID]],Table1[[PRODUCT]:[SELLING PRICE]],5,FALSE)</f>
        <v>106.72694694146617</v>
      </c>
      <c r="L8826" s="16">
        <f ca="1">J8826*Table3[[#This Row],[QUANTITY]]</f>
        <v>350</v>
      </c>
      <c r="M8826" s="16">
        <f ca="1">K8826*Table3[[#This Row],[QUANTITY]]*(1-Table3[[#This Row],[DISCOUNT %]])</f>
        <v>486.1006597518637</v>
      </c>
      <c r="N8826" s="3">
        <f>DAY(Table3[[#This Row],[DATE]])</f>
        <v>28</v>
      </c>
      <c r="O8826" s="3" t="str">
        <f>TEXT(Table3[[#This Row],[DATE]],"mmm")</f>
        <v>Feb</v>
      </c>
      <c r="P8826" s="3">
        <f>YEAR(Table3[[#This Row],[DATE]])</f>
        <v>2045</v>
      </c>
    </row>
    <row r="8827" spans="1:16" x14ac:dyDescent="0.3">
      <c r="A8827" s="6">
        <v>53022</v>
      </c>
      <c r="B8827" s="7" t="s">
        <v>1486</v>
      </c>
      <c r="C8827" s="9">
        <f t="shared" ca="1" si="274"/>
        <v>6</v>
      </c>
      <c r="D8827" s="9" t="s">
        <v>2115</v>
      </c>
      <c r="E8827" s="9" t="s">
        <v>2116</v>
      </c>
      <c r="F8827" s="10">
        <f t="shared" ca="1" si="275"/>
        <v>2.9522003359639726E-2</v>
      </c>
      <c r="G8827" s="3" t="str">
        <f>VLOOKUP(Table3[[#This Row],[PRODUCT ID]],Table1[[PRODUCT]:[SELLING PRICE]],1,FALSE)</f>
        <v>Product434</v>
      </c>
      <c r="H8827" s="3" t="str">
        <f>VLOOKUP(Table3[[#This Row],[PRODUCT ID]],Table1[[PRODUCT]:[SELLING PRICE]],2,FALSE)</f>
        <v>Category2</v>
      </c>
      <c r="I8827" s="3" t="str">
        <f>VLOOKUP(Table3[[#This Row],[PRODUCT ID]],Table1[[PRODUCT]:[SELLING PRICE]],3,FALSE)</f>
        <v>Lt</v>
      </c>
      <c r="J8827" s="16">
        <f ca="1">VLOOKUP(Table3[[#This Row],[PRODUCT ID]],Table1[[PRODUCT]:[SELLING PRICE]],4,FALSE)</f>
        <v>9</v>
      </c>
      <c r="K8827" s="16">
        <f ca="1">VLOOKUP(Table3[[#This Row],[PRODUCT ID]],Table1[[PRODUCT]:[SELLING PRICE]],5,FALSE)</f>
        <v>107.45065848780625</v>
      </c>
      <c r="L8827" s="16">
        <f ca="1">J8827*Table3[[#This Row],[QUANTITY]]</f>
        <v>54</v>
      </c>
      <c r="M8827" s="16">
        <f ca="1">K8827*Table3[[#This Row],[QUANTITY]]*(1-Table3[[#This Row],[DISCOUNT %]])</f>
        <v>625.67099872160236</v>
      </c>
      <c r="N8827" s="3">
        <f>DAY(Table3[[#This Row],[DATE]])</f>
        <v>1</v>
      </c>
      <c r="O8827" s="3" t="str">
        <f>TEXT(Table3[[#This Row],[DATE]],"mmm")</f>
        <v>Mar</v>
      </c>
      <c r="P8827" s="3">
        <f>YEAR(Table3[[#This Row],[DATE]])</f>
        <v>2045</v>
      </c>
    </row>
    <row r="8828" spans="1:16" x14ac:dyDescent="0.3">
      <c r="A8828" s="6">
        <v>53023</v>
      </c>
      <c r="B8828" s="7" t="s">
        <v>1487</v>
      </c>
      <c r="C8828" s="9">
        <f t="shared" ca="1" si="274"/>
        <v>1</v>
      </c>
      <c r="D8828" s="9" t="s">
        <v>2117</v>
      </c>
      <c r="E8828" s="9" t="s">
        <v>2116</v>
      </c>
      <c r="F8828" s="10">
        <f t="shared" ca="1" si="275"/>
        <v>6.6463765162820307E-2</v>
      </c>
      <c r="G8828" s="3" t="str">
        <f>VLOOKUP(Table3[[#This Row],[PRODUCT ID]],Table1[[PRODUCT]:[SELLING PRICE]],1,FALSE)</f>
        <v>Product435</v>
      </c>
      <c r="H8828" s="3" t="str">
        <f>VLOOKUP(Table3[[#This Row],[PRODUCT ID]],Table1[[PRODUCT]:[SELLING PRICE]],2,FALSE)</f>
        <v>Category3</v>
      </c>
      <c r="I8828" s="3" t="str">
        <f>VLOOKUP(Table3[[#This Row],[PRODUCT ID]],Table1[[PRODUCT]:[SELLING PRICE]],3,FALSE)</f>
        <v>Ft</v>
      </c>
      <c r="J8828" s="16">
        <f ca="1">VLOOKUP(Table3[[#This Row],[PRODUCT ID]],Table1[[PRODUCT]:[SELLING PRICE]],4,FALSE)</f>
        <v>156</v>
      </c>
      <c r="K8828" s="16">
        <f ca="1">VLOOKUP(Table3[[#This Row],[PRODUCT ID]],Table1[[PRODUCT]:[SELLING PRICE]],5,FALSE)</f>
        <v>213.84245326456008</v>
      </c>
      <c r="L8828" s="16">
        <f ca="1">J8828*Table3[[#This Row],[QUANTITY]]</f>
        <v>156</v>
      </c>
      <c r="M8828" s="16">
        <f ca="1">K8828*Table3[[#This Row],[QUANTITY]]*(1-Table3[[#This Row],[DISCOUNT %]])</f>
        <v>199.629678668943</v>
      </c>
      <c r="N8828" s="3">
        <f>DAY(Table3[[#This Row],[DATE]])</f>
        <v>2</v>
      </c>
      <c r="O8828" s="3" t="str">
        <f>TEXT(Table3[[#This Row],[DATE]],"mmm")</f>
        <v>Mar</v>
      </c>
      <c r="P8828" s="3">
        <f>YEAR(Table3[[#This Row],[DATE]])</f>
        <v>2045</v>
      </c>
    </row>
    <row r="8829" spans="1:16" x14ac:dyDescent="0.3">
      <c r="A8829" s="6">
        <v>53024</v>
      </c>
      <c r="B8829" s="7" t="s">
        <v>1488</v>
      </c>
      <c r="C8829" s="9">
        <f t="shared" ca="1" si="274"/>
        <v>2</v>
      </c>
      <c r="D8829" s="9" t="s">
        <v>2117</v>
      </c>
      <c r="E8829" s="9" t="s">
        <v>2116</v>
      </c>
      <c r="F8829" s="10">
        <f t="shared" ca="1" si="275"/>
        <v>1.892605621178033E-2</v>
      </c>
      <c r="G8829" s="3" t="str">
        <f>VLOOKUP(Table3[[#This Row],[PRODUCT ID]],Table1[[PRODUCT]:[SELLING PRICE]],1,FALSE)</f>
        <v>Product436</v>
      </c>
      <c r="H8829" s="3" t="str">
        <f>VLOOKUP(Table3[[#This Row],[PRODUCT ID]],Table1[[PRODUCT]:[SELLING PRICE]],2,FALSE)</f>
        <v>Category4</v>
      </c>
      <c r="I8829" s="3" t="str">
        <f>VLOOKUP(Table3[[#This Row],[PRODUCT ID]],Table1[[PRODUCT]:[SELLING PRICE]],3,FALSE)</f>
        <v>Kg</v>
      </c>
      <c r="J8829" s="16">
        <f ca="1">VLOOKUP(Table3[[#This Row],[PRODUCT ID]],Table1[[PRODUCT]:[SELLING PRICE]],4,FALSE)</f>
        <v>156</v>
      </c>
      <c r="K8829" s="16">
        <f ca="1">VLOOKUP(Table3[[#This Row],[PRODUCT ID]],Table1[[PRODUCT]:[SELLING PRICE]],5,FALSE)</f>
        <v>180.10860632407378</v>
      </c>
      <c r="L8829" s="16">
        <f ca="1">J8829*Table3[[#This Row],[QUANTITY]]</f>
        <v>312</v>
      </c>
      <c r="M8829" s="16">
        <f ca="1">K8829*Table3[[#This Row],[QUANTITY]]*(1-Table3[[#This Row],[DISCOUNT %]])</f>
        <v>353.39972143311786</v>
      </c>
      <c r="N8829" s="3">
        <f>DAY(Table3[[#This Row],[DATE]])</f>
        <v>3</v>
      </c>
      <c r="O8829" s="3" t="str">
        <f>TEXT(Table3[[#This Row],[DATE]],"mmm")</f>
        <v>Mar</v>
      </c>
      <c r="P8829" s="3">
        <f>YEAR(Table3[[#This Row],[DATE]])</f>
        <v>2045</v>
      </c>
    </row>
    <row r="8830" spans="1:16" x14ac:dyDescent="0.3">
      <c r="A8830" s="6">
        <v>53025</v>
      </c>
      <c r="B8830" s="7" t="s">
        <v>1489</v>
      </c>
      <c r="C8830" s="9">
        <f t="shared" ca="1" si="274"/>
        <v>15</v>
      </c>
      <c r="D8830" s="9" t="s">
        <v>2116</v>
      </c>
      <c r="E8830" s="9" t="s">
        <v>2118</v>
      </c>
      <c r="F8830" s="10">
        <f t="shared" ca="1" si="275"/>
        <v>8.8132648429368451E-2</v>
      </c>
      <c r="G8830" s="3" t="str">
        <f>VLOOKUP(Table3[[#This Row],[PRODUCT ID]],Table1[[PRODUCT]:[SELLING PRICE]],1,FALSE)</f>
        <v>Product437</v>
      </c>
      <c r="H8830" s="3" t="str">
        <f>VLOOKUP(Table3[[#This Row],[PRODUCT ID]],Table1[[PRODUCT]:[SELLING PRICE]],2,FALSE)</f>
        <v>Category5</v>
      </c>
      <c r="I8830" s="3" t="str">
        <f>VLOOKUP(Table3[[#This Row],[PRODUCT ID]],Table1[[PRODUCT]:[SELLING PRICE]],3,FALSE)</f>
        <v>No</v>
      </c>
      <c r="J8830" s="16">
        <f ca="1">VLOOKUP(Table3[[#This Row],[PRODUCT ID]],Table1[[PRODUCT]:[SELLING PRICE]],4,FALSE)</f>
        <v>170</v>
      </c>
      <c r="K8830" s="16">
        <f ca="1">VLOOKUP(Table3[[#This Row],[PRODUCT ID]],Table1[[PRODUCT]:[SELLING PRICE]],5,FALSE)</f>
        <v>121.64896455283406</v>
      </c>
      <c r="L8830" s="16">
        <f ca="1">J8830*Table3[[#This Row],[QUANTITY]]</f>
        <v>2550</v>
      </c>
      <c r="M8830" s="16">
        <f ca="1">K8830*Table3[[#This Row],[QUANTITY]]*(1-Table3[[#This Row],[DISCOUNT %]])</f>
        <v>1663.9157869215364</v>
      </c>
      <c r="N8830" s="3">
        <f>DAY(Table3[[#This Row],[DATE]])</f>
        <v>4</v>
      </c>
      <c r="O8830" s="3" t="str">
        <f>TEXT(Table3[[#This Row],[DATE]],"mmm")</f>
        <v>Mar</v>
      </c>
      <c r="P8830" s="3">
        <f>YEAR(Table3[[#This Row],[DATE]])</f>
        <v>2045</v>
      </c>
    </row>
    <row r="8831" spans="1:16" x14ac:dyDescent="0.3">
      <c r="A8831" s="6">
        <v>53026</v>
      </c>
      <c r="B8831" s="7" t="s">
        <v>1490</v>
      </c>
      <c r="C8831" s="9">
        <f t="shared" ca="1" si="274"/>
        <v>3</v>
      </c>
      <c r="D8831" s="9" t="s">
        <v>2116</v>
      </c>
      <c r="E8831" s="9" t="s">
        <v>2116</v>
      </c>
      <c r="F8831" s="10">
        <f t="shared" ca="1" si="275"/>
        <v>5.1934106707609597E-2</v>
      </c>
      <c r="G8831" s="3" t="str">
        <f>VLOOKUP(Table3[[#This Row],[PRODUCT ID]],Table1[[PRODUCT]:[SELLING PRICE]],1,FALSE)</f>
        <v>Product438</v>
      </c>
      <c r="H8831" s="3" t="str">
        <f>VLOOKUP(Table3[[#This Row],[PRODUCT ID]],Table1[[PRODUCT]:[SELLING PRICE]],2,FALSE)</f>
        <v>Category1</v>
      </c>
      <c r="I8831" s="3" t="str">
        <f>VLOOKUP(Table3[[#This Row],[PRODUCT ID]],Table1[[PRODUCT]:[SELLING PRICE]],3,FALSE)</f>
        <v>No</v>
      </c>
      <c r="J8831" s="16">
        <f ca="1">VLOOKUP(Table3[[#This Row],[PRODUCT ID]],Table1[[PRODUCT]:[SELLING PRICE]],4,FALSE)</f>
        <v>163</v>
      </c>
      <c r="K8831" s="16">
        <f ca="1">VLOOKUP(Table3[[#This Row],[PRODUCT ID]],Table1[[PRODUCT]:[SELLING PRICE]],5,FALSE)</f>
        <v>77.966140648564618</v>
      </c>
      <c r="L8831" s="16">
        <f ca="1">J8831*Table3[[#This Row],[QUANTITY]]</f>
        <v>489</v>
      </c>
      <c r="M8831" s="16">
        <f ca="1">K8831*Table3[[#This Row],[QUANTITY]]*(1-Table3[[#This Row],[DISCOUNT %]])</f>
        <v>221.75111634162471</v>
      </c>
      <c r="N8831" s="3">
        <f>DAY(Table3[[#This Row],[DATE]])</f>
        <v>5</v>
      </c>
      <c r="O8831" s="3" t="str">
        <f>TEXT(Table3[[#This Row],[DATE]],"mmm")</f>
        <v>Mar</v>
      </c>
      <c r="P8831" s="3">
        <f>YEAR(Table3[[#This Row],[DATE]])</f>
        <v>2045</v>
      </c>
    </row>
    <row r="8832" spans="1:16" x14ac:dyDescent="0.3">
      <c r="A8832" s="6">
        <v>53027</v>
      </c>
      <c r="B8832" s="7" t="s">
        <v>1491</v>
      </c>
      <c r="C8832" s="9">
        <f t="shared" ca="1" si="274"/>
        <v>15</v>
      </c>
      <c r="D8832" s="9" t="s">
        <v>2116</v>
      </c>
      <c r="E8832" s="9" t="s">
        <v>2116</v>
      </c>
      <c r="F8832" s="10">
        <f t="shared" ca="1" si="275"/>
        <v>4.0932515504981504E-2</v>
      </c>
      <c r="G8832" s="3" t="str">
        <f>VLOOKUP(Table3[[#This Row],[PRODUCT ID]],Table1[[PRODUCT]:[SELLING PRICE]],1,FALSE)</f>
        <v>Product439</v>
      </c>
      <c r="H8832" s="3" t="str">
        <f>VLOOKUP(Table3[[#This Row],[PRODUCT ID]],Table1[[PRODUCT]:[SELLING PRICE]],2,FALSE)</f>
        <v>Category2</v>
      </c>
      <c r="I8832" s="3" t="str">
        <f>VLOOKUP(Table3[[#This Row],[PRODUCT ID]],Table1[[PRODUCT]:[SELLING PRICE]],3,FALSE)</f>
        <v>Ft</v>
      </c>
      <c r="J8832" s="16">
        <f ca="1">VLOOKUP(Table3[[#This Row],[PRODUCT ID]],Table1[[PRODUCT]:[SELLING PRICE]],4,FALSE)</f>
        <v>209</v>
      </c>
      <c r="K8832" s="16">
        <f ca="1">VLOOKUP(Table3[[#This Row],[PRODUCT ID]],Table1[[PRODUCT]:[SELLING PRICE]],5,FALSE)</f>
        <v>272.91481032132322</v>
      </c>
      <c r="L8832" s="16">
        <f ca="1">J8832*Table3[[#This Row],[QUANTITY]]</f>
        <v>3135</v>
      </c>
      <c r="M8832" s="16">
        <f ca="1">K8832*Table3[[#This Row],[QUANTITY]]*(1-Table3[[#This Row],[DISCOUNT %]])</f>
        <v>3926.155809244598</v>
      </c>
      <c r="N8832" s="3">
        <f>DAY(Table3[[#This Row],[DATE]])</f>
        <v>6</v>
      </c>
      <c r="O8832" s="3" t="str">
        <f>TEXT(Table3[[#This Row],[DATE]],"mmm")</f>
        <v>Mar</v>
      </c>
      <c r="P8832" s="3">
        <f>YEAR(Table3[[#This Row],[DATE]])</f>
        <v>2045</v>
      </c>
    </row>
    <row r="8833" spans="1:16" x14ac:dyDescent="0.3">
      <c r="A8833" s="6">
        <v>53028</v>
      </c>
      <c r="B8833" s="7" t="s">
        <v>1492</v>
      </c>
      <c r="C8833" s="9">
        <f t="shared" ca="1" si="274"/>
        <v>3</v>
      </c>
      <c r="D8833" s="9" t="s">
        <v>2116</v>
      </c>
      <c r="E8833" s="9" t="s">
        <v>2116</v>
      </c>
      <c r="F8833" s="10">
        <f t="shared" ca="1" si="275"/>
        <v>8.5173717063863078E-2</v>
      </c>
      <c r="G8833" s="3" t="str">
        <f>VLOOKUP(Table3[[#This Row],[PRODUCT ID]],Table1[[PRODUCT]:[SELLING PRICE]],1,FALSE)</f>
        <v>Product440</v>
      </c>
      <c r="H8833" s="3" t="str">
        <f>VLOOKUP(Table3[[#This Row],[PRODUCT ID]],Table1[[PRODUCT]:[SELLING PRICE]],2,FALSE)</f>
        <v>Category3</v>
      </c>
      <c r="I8833" s="3" t="str">
        <f>VLOOKUP(Table3[[#This Row],[PRODUCT ID]],Table1[[PRODUCT]:[SELLING PRICE]],3,FALSE)</f>
        <v>No</v>
      </c>
      <c r="J8833" s="16">
        <f ca="1">VLOOKUP(Table3[[#This Row],[PRODUCT ID]],Table1[[PRODUCT]:[SELLING PRICE]],4,FALSE)</f>
        <v>240</v>
      </c>
      <c r="K8833" s="16">
        <f ca="1">VLOOKUP(Table3[[#This Row],[PRODUCT ID]],Table1[[PRODUCT]:[SELLING PRICE]],5,FALSE)</f>
        <v>198.23147124085287</v>
      </c>
      <c r="L8833" s="16">
        <f ca="1">J8833*Table3[[#This Row],[QUANTITY]]</f>
        <v>720</v>
      </c>
      <c r="M8833" s="16">
        <f ca="1">K8833*Table3[[#This Row],[QUANTITY]]*(1-Table3[[#This Row],[DISCOUNT %]])</f>
        <v>544.04207998869344</v>
      </c>
      <c r="N8833" s="3">
        <f>DAY(Table3[[#This Row],[DATE]])</f>
        <v>7</v>
      </c>
      <c r="O8833" s="3" t="str">
        <f>TEXT(Table3[[#This Row],[DATE]],"mmm")</f>
        <v>Mar</v>
      </c>
      <c r="P8833" s="3">
        <f>YEAR(Table3[[#This Row],[DATE]])</f>
        <v>2045</v>
      </c>
    </row>
    <row r="8834" spans="1:16" x14ac:dyDescent="0.3">
      <c r="A8834" s="6">
        <v>53029</v>
      </c>
      <c r="B8834" s="7" t="s">
        <v>1493</v>
      </c>
      <c r="C8834" s="9">
        <f t="shared" ca="1" si="274"/>
        <v>7</v>
      </c>
      <c r="D8834" s="9" t="s">
        <v>2115</v>
      </c>
      <c r="E8834" s="9" t="s">
        <v>2116</v>
      </c>
      <c r="F8834" s="10">
        <f t="shared" ca="1" si="275"/>
        <v>3.6903901749340266E-2</v>
      </c>
      <c r="G8834" s="3" t="str">
        <f>VLOOKUP(Table3[[#This Row],[PRODUCT ID]],Table1[[PRODUCT]:[SELLING PRICE]],1,FALSE)</f>
        <v>Product441</v>
      </c>
      <c r="H8834" s="3" t="str">
        <f>VLOOKUP(Table3[[#This Row],[PRODUCT ID]],Table1[[PRODUCT]:[SELLING PRICE]],2,FALSE)</f>
        <v>Category4</v>
      </c>
      <c r="I8834" s="3" t="str">
        <f>VLOOKUP(Table3[[#This Row],[PRODUCT ID]],Table1[[PRODUCT]:[SELLING PRICE]],3,FALSE)</f>
        <v>Kg</v>
      </c>
      <c r="J8834" s="16">
        <f ca="1">VLOOKUP(Table3[[#This Row],[PRODUCT ID]],Table1[[PRODUCT]:[SELLING PRICE]],4,FALSE)</f>
        <v>171</v>
      </c>
      <c r="K8834" s="16">
        <f ca="1">VLOOKUP(Table3[[#This Row],[PRODUCT ID]],Table1[[PRODUCT]:[SELLING PRICE]],5,FALSE)</f>
        <v>76.100348028000241</v>
      </c>
      <c r="L8834" s="16">
        <f ca="1">J8834*Table3[[#This Row],[QUANTITY]]</f>
        <v>1197</v>
      </c>
      <c r="M8834" s="16">
        <f ca="1">K8834*Table3[[#This Row],[QUANTITY]]*(1-Table3[[#This Row],[DISCOUNT %]])</f>
        <v>513.04363782899031</v>
      </c>
      <c r="N8834" s="3">
        <f>DAY(Table3[[#This Row],[DATE]])</f>
        <v>8</v>
      </c>
      <c r="O8834" s="3" t="str">
        <f>TEXT(Table3[[#This Row],[DATE]],"mmm")</f>
        <v>Mar</v>
      </c>
      <c r="P8834" s="3">
        <f>YEAR(Table3[[#This Row],[DATE]])</f>
        <v>2045</v>
      </c>
    </row>
    <row r="8835" spans="1:16" x14ac:dyDescent="0.3">
      <c r="A8835" s="6">
        <v>53030</v>
      </c>
      <c r="B8835" s="7" t="s">
        <v>1494</v>
      </c>
      <c r="C8835" s="9">
        <f t="shared" ref="C8835:C8898" ca="1" si="276">RANDBETWEEN(1,15)</f>
        <v>11</v>
      </c>
      <c r="D8835" s="9" t="s">
        <v>2116</v>
      </c>
      <c r="E8835" s="9" t="s">
        <v>2116</v>
      </c>
      <c r="F8835" s="10">
        <f t="shared" ref="F8835:F8898" ca="1" si="277">RAND()*(0.1)</f>
        <v>9.1983407226894683E-3</v>
      </c>
      <c r="G8835" s="3" t="str">
        <f>VLOOKUP(Table3[[#This Row],[PRODUCT ID]],Table1[[PRODUCT]:[SELLING PRICE]],1,FALSE)</f>
        <v>Product442</v>
      </c>
      <c r="H8835" s="3" t="str">
        <f>VLOOKUP(Table3[[#This Row],[PRODUCT ID]],Table1[[PRODUCT]:[SELLING PRICE]],2,FALSE)</f>
        <v>Category5</v>
      </c>
      <c r="I8835" s="3" t="str">
        <f>VLOOKUP(Table3[[#This Row],[PRODUCT ID]],Table1[[PRODUCT]:[SELLING PRICE]],3,FALSE)</f>
        <v>Kg</v>
      </c>
      <c r="J8835" s="16">
        <f ca="1">VLOOKUP(Table3[[#This Row],[PRODUCT ID]],Table1[[PRODUCT]:[SELLING PRICE]],4,FALSE)</f>
        <v>145</v>
      </c>
      <c r="K8835" s="16">
        <f ca="1">VLOOKUP(Table3[[#This Row],[PRODUCT ID]],Table1[[PRODUCT]:[SELLING PRICE]],5,FALSE)</f>
        <v>105.35353296133017</v>
      </c>
      <c r="L8835" s="16">
        <f ca="1">J8835*Table3[[#This Row],[QUANTITY]]</f>
        <v>1595</v>
      </c>
      <c r="M8835" s="16">
        <f ca="1">K8835*Table3[[#This Row],[QUANTITY]]*(1-Table3[[#This Row],[DISCOUNT %]])</f>
        <v>1148.2290079569404</v>
      </c>
      <c r="N8835" s="3">
        <f>DAY(Table3[[#This Row],[DATE]])</f>
        <v>9</v>
      </c>
      <c r="O8835" s="3" t="str">
        <f>TEXT(Table3[[#This Row],[DATE]],"mmm")</f>
        <v>Mar</v>
      </c>
      <c r="P8835" s="3">
        <f>YEAR(Table3[[#This Row],[DATE]])</f>
        <v>2045</v>
      </c>
    </row>
    <row r="8836" spans="1:16" x14ac:dyDescent="0.3">
      <c r="A8836" s="6">
        <v>53031</v>
      </c>
      <c r="B8836" s="7" t="s">
        <v>1495</v>
      </c>
      <c r="C8836" s="9">
        <f t="shared" ca="1" si="276"/>
        <v>4</v>
      </c>
      <c r="D8836" s="9" t="s">
        <v>2117</v>
      </c>
      <c r="E8836" s="9" t="s">
        <v>2118</v>
      </c>
      <c r="F8836" s="10">
        <f t="shared" ca="1" si="277"/>
        <v>8.671757750745851E-2</v>
      </c>
      <c r="G8836" s="3" t="str">
        <f>VLOOKUP(Table3[[#This Row],[PRODUCT ID]],Table1[[PRODUCT]:[SELLING PRICE]],1,FALSE)</f>
        <v>Product443</v>
      </c>
      <c r="H8836" s="3" t="str">
        <f>VLOOKUP(Table3[[#This Row],[PRODUCT ID]],Table1[[PRODUCT]:[SELLING PRICE]],2,FALSE)</f>
        <v>Category1</v>
      </c>
      <c r="I8836" s="3" t="str">
        <f>VLOOKUP(Table3[[#This Row],[PRODUCT ID]],Table1[[PRODUCT]:[SELLING PRICE]],3,FALSE)</f>
        <v>Lt</v>
      </c>
      <c r="J8836" s="16">
        <f ca="1">VLOOKUP(Table3[[#This Row],[PRODUCT ID]],Table1[[PRODUCT]:[SELLING PRICE]],4,FALSE)</f>
        <v>62</v>
      </c>
      <c r="K8836" s="16">
        <f ca="1">VLOOKUP(Table3[[#This Row],[PRODUCT ID]],Table1[[PRODUCT]:[SELLING PRICE]],5,FALSE)</f>
        <v>204.11764890709975</v>
      </c>
      <c r="L8836" s="16">
        <f ca="1">J8836*Table3[[#This Row],[QUANTITY]]</f>
        <v>248</v>
      </c>
      <c r="M8836" s="16">
        <f ca="1">K8836*Table3[[#This Row],[QUANTITY]]*(1-Table3[[#This Row],[DISCOUNT %]])</f>
        <v>745.66824346943258</v>
      </c>
      <c r="N8836" s="3">
        <f>DAY(Table3[[#This Row],[DATE]])</f>
        <v>10</v>
      </c>
      <c r="O8836" s="3" t="str">
        <f>TEXT(Table3[[#This Row],[DATE]],"mmm")</f>
        <v>Mar</v>
      </c>
      <c r="P8836" s="3">
        <f>YEAR(Table3[[#This Row],[DATE]])</f>
        <v>2045</v>
      </c>
    </row>
    <row r="8837" spans="1:16" x14ac:dyDescent="0.3">
      <c r="A8837" s="6">
        <v>53032</v>
      </c>
      <c r="B8837" s="7" t="s">
        <v>1496</v>
      </c>
      <c r="C8837" s="9">
        <f t="shared" ca="1" si="276"/>
        <v>14</v>
      </c>
      <c r="D8837" s="9" t="s">
        <v>2115</v>
      </c>
      <c r="E8837" s="9" t="s">
        <v>2118</v>
      </c>
      <c r="F8837" s="10">
        <f t="shared" ca="1" si="277"/>
        <v>8.9132324622748629E-2</v>
      </c>
      <c r="G8837" s="3" t="str">
        <f>VLOOKUP(Table3[[#This Row],[PRODUCT ID]],Table1[[PRODUCT]:[SELLING PRICE]],1,FALSE)</f>
        <v>Product444</v>
      </c>
      <c r="H8837" s="3" t="str">
        <f>VLOOKUP(Table3[[#This Row],[PRODUCT ID]],Table1[[PRODUCT]:[SELLING PRICE]],2,FALSE)</f>
        <v>Category2</v>
      </c>
      <c r="I8837" s="3" t="str">
        <f>VLOOKUP(Table3[[#This Row],[PRODUCT ID]],Table1[[PRODUCT]:[SELLING PRICE]],3,FALSE)</f>
        <v>Kg</v>
      </c>
      <c r="J8837" s="16">
        <f ca="1">VLOOKUP(Table3[[#This Row],[PRODUCT ID]],Table1[[PRODUCT]:[SELLING PRICE]],4,FALSE)</f>
        <v>194</v>
      </c>
      <c r="K8837" s="16">
        <f ca="1">VLOOKUP(Table3[[#This Row],[PRODUCT ID]],Table1[[PRODUCT]:[SELLING PRICE]],5,FALSE)</f>
        <v>252.92871309265112</v>
      </c>
      <c r="L8837" s="16">
        <f ca="1">J8837*Table3[[#This Row],[QUANTITY]]</f>
        <v>2716</v>
      </c>
      <c r="M8837" s="16">
        <f ca="1">K8837*Table3[[#This Row],[QUANTITY]]*(1-Table3[[#This Row],[DISCOUNT %]])</f>
        <v>3225.3842450320803</v>
      </c>
      <c r="N8837" s="3">
        <f>DAY(Table3[[#This Row],[DATE]])</f>
        <v>11</v>
      </c>
      <c r="O8837" s="3" t="str">
        <f>TEXT(Table3[[#This Row],[DATE]],"mmm")</f>
        <v>Mar</v>
      </c>
      <c r="P8837" s="3">
        <f>YEAR(Table3[[#This Row],[DATE]])</f>
        <v>2045</v>
      </c>
    </row>
    <row r="8838" spans="1:16" x14ac:dyDescent="0.3">
      <c r="A8838" s="6">
        <v>53033</v>
      </c>
      <c r="B8838" s="7" t="s">
        <v>1497</v>
      </c>
      <c r="C8838" s="9">
        <f t="shared" ca="1" si="276"/>
        <v>2</v>
      </c>
      <c r="D8838" s="9" t="s">
        <v>2115</v>
      </c>
      <c r="E8838" s="9" t="s">
        <v>2116</v>
      </c>
      <c r="F8838" s="10">
        <f t="shared" ca="1" si="277"/>
        <v>3.9045001688979557E-2</v>
      </c>
      <c r="G8838" s="3" t="str">
        <f>VLOOKUP(Table3[[#This Row],[PRODUCT ID]],Table1[[PRODUCT]:[SELLING PRICE]],1,FALSE)</f>
        <v>Product445</v>
      </c>
      <c r="H8838" s="3" t="str">
        <f>VLOOKUP(Table3[[#This Row],[PRODUCT ID]],Table1[[PRODUCT]:[SELLING PRICE]],2,FALSE)</f>
        <v>Category3</v>
      </c>
      <c r="I8838" s="3" t="str">
        <f>VLOOKUP(Table3[[#This Row],[PRODUCT ID]],Table1[[PRODUCT]:[SELLING PRICE]],3,FALSE)</f>
        <v>Lt</v>
      </c>
      <c r="J8838" s="16">
        <f ca="1">VLOOKUP(Table3[[#This Row],[PRODUCT ID]],Table1[[PRODUCT]:[SELLING PRICE]],4,FALSE)</f>
        <v>148</v>
      </c>
      <c r="K8838" s="16">
        <f ca="1">VLOOKUP(Table3[[#This Row],[PRODUCT ID]],Table1[[PRODUCT]:[SELLING PRICE]],5,FALSE)</f>
        <v>171.1943694920765</v>
      </c>
      <c r="L8838" s="16">
        <f ca="1">J8838*Table3[[#This Row],[QUANTITY]]</f>
        <v>296</v>
      </c>
      <c r="M8838" s="16">
        <f ca="1">K8838*Table3[[#This Row],[QUANTITY]]*(1-Table3[[#This Row],[DISCOUNT %]])</f>
        <v>329.02017009222919</v>
      </c>
      <c r="N8838" s="3">
        <f>DAY(Table3[[#This Row],[DATE]])</f>
        <v>12</v>
      </c>
      <c r="O8838" s="3" t="str">
        <f>TEXT(Table3[[#This Row],[DATE]],"mmm")</f>
        <v>Mar</v>
      </c>
      <c r="P8838" s="3">
        <f>YEAR(Table3[[#This Row],[DATE]])</f>
        <v>2045</v>
      </c>
    </row>
    <row r="8839" spans="1:16" x14ac:dyDescent="0.3">
      <c r="A8839" s="6">
        <v>53034</v>
      </c>
      <c r="B8839" s="7" t="s">
        <v>1498</v>
      </c>
      <c r="C8839" s="9">
        <f t="shared" ca="1" si="276"/>
        <v>6</v>
      </c>
      <c r="D8839" s="9" t="s">
        <v>2115</v>
      </c>
      <c r="E8839" s="9" t="s">
        <v>2116</v>
      </c>
      <c r="F8839" s="10">
        <f t="shared" ca="1" si="277"/>
        <v>1.2859770914492297E-2</v>
      </c>
      <c r="G8839" s="3" t="str">
        <f>VLOOKUP(Table3[[#This Row],[PRODUCT ID]],Table1[[PRODUCT]:[SELLING PRICE]],1,FALSE)</f>
        <v>Product446</v>
      </c>
      <c r="H8839" s="3" t="str">
        <f>VLOOKUP(Table3[[#This Row],[PRODUCT ID]],Table1[[PRODUCT]:[SELLING PRICE]],2,FALSE)</f>
        <v>Category4</v>
      </c>
      <c r="I8839" s="3" t="str">
        <f>VLOOKUP(Table3[[#This Row],[PRODUCT ID]],Table1[[PRODUCT]:[SELLING PRICE]],3,FALSE)</f>
        <v>Ft</v>
      </c>
      <c r="J8839" s="16">
        <f ca="1">VLOOKUP(Table3[[#This Row],[PRODUCT ID]],Table1[[PRODUCT]:[SELLING PRICE]],4,FALSE)</f>
        <v>66</v>
      </c>
      <c r="K8839" s="16">
        <f ca="1">VLOOKUP(Table3[[#This Row],[PRODUCT ID]],Table1[[PRODUCT]:[SELLING PRICE]],5,FALSE)</f>
        <v>73.495873724864708</v>
      </c>
      <c r="L8839" s="16">
        <f ca="1">J8839*Table3[[#This Row],[QUANTITY]]</f>
        <v>396</v>
      </c>
      <c r="M8839" s="16">
        <f ca="1">K8839*Table3[[#This Row],[QUANTITY]]*(1-Table3[[#This Row],[DISCOUNT %]])</f>
        <v>435.30440175361497</v>
      </c>
      <c r="N8839" s="3">
        <f>DAY(Table3[[#This Row],[DATE]])</f>
        <v>13</v>
      </c>
      <c r="O8839" s="3" t="str">
        <f>TEXT(Table3[[#This Row],[DATE]],"mmm")</f>
        <v>Mar</v>
      </c>
      <c r="P8839" s="3">
        <f>YEAR(Table3[[#This Row],[DATE]])</f>
        <v>2045</v>
      </c>
    </row>
    <row r="8840" spans="1:16" x14ac:dyDescent="0.3">
      <c r="A8840" s="6">
        <v>53035</v>
      </c>
      <c r="B8840" s="7" t="s">
        <v>1499</v>
      </c>
      <c r="C8840" s="9">
        <f t="shared" ca="1" si="276"/>
        <v>3</v>
      </c>
      <c r="D8840" s="9" t="s">
        <v>2116</v>
      </c>
      <c r="E8840" s="9" t="s">
        <v>2116</v>
      </c>
      <c r="F8840" s="10">
        <f t="shared" ca="1" si="277"/>
        <v>8.274036147645554E-2</v>
      </c>
      <c r="G8840" s="3" t="str">
        <f>VLOOKUP(Table3[[#This Row],[PRODUCT ID]],Table1[[PRODUCT]:[SELLING PRICE]],1,FALSE)</f>
        <v>Product447</v>
      </c>
      <c r="H8840" s="3" t="str">
        <f>VLOOKUP(Table3[[#This Row],[PRODUCT ID]],Table1[[PRODUCT]:[SELLING PRICE]],2,FALSE)</f>
        <v>Category5</v>
      </c>
      <c r="I8840" s="3" t="str">
        <f>VLOOKUP(Table3[[#This Row],[PRODUCT ID]],Table1[[PRODUCT]:[SELLING PRICE]],3,FALSE)</f>
        <v>Kg</v>
      </c>
      <c r="J8840" s="16">
        <f ca="1">VLOOKUP(Table3[[#This Row],[PRODUCT ID]],Table1[[PRODUCT]:[SELLING PRICE]],4,FALSE)</f>
        <v>217</v>
      </c>
      <c r="K8840" s="16">
        <f ca="1">VLOOKUP(Table3[[#This Row],[PRODUCT ID]],Table1[[PRODUCT]:[SELLING PRICE]],5,FALSE)</f>
        <v>271.24480292043745</v>
      </c>
      <c r="L8840" s="16">
        <f ca="1">J8840*Table3[[#This Row],[QUANTITY]]</f>
        <v>651</v>
      </c>
      <c r="M8840" s="16">
        <f ca="1">K8840*Table3[[#This Row],[QUANTITY]]*(1-Table3[[#This Row],[DISCOUNT %]])</f>
        <v>746.40572963457146</v>
      </c>
      <c r="N8840" s="3">
        <f>DAY(Table3[[#This Row],[DATE]])</f>
        <v>14</v>
      </c>
      <c r="O8840" s="3" t="str">
        <f>TEXT(Table3[[#This Row],[DATE]],"mmm")</f>
        <v>Mar</v>
      </c>
      <c r="P8840" s="3">
        <f>YEAR(Table3[[#This Row],[DATE]])</f>
        <v>2045</v>
      </c>
    </row>
    <row r="8841" spans="1:16" x14ac:dyDescent="0.3">
      <c r="A8841" s="6">
        <v>53036</v>
      </c>
      <c r="B8841" s="7" t="s">
        <v>1500</v>
      </c>
      <c r="C8841" s="9">
        <f t="shared" ca="1" si="276"/>
        <v>6</v>
      </c>
      <c r="D8841" s="9" t="s">
        <v>2116</v>
      </c>
      <c r="E8841" s="9" t="s">
        <v>2116</v>
      </c>
      <c r="F8841" s="10">
        <f t="shared" ca="1" si="277"/>
        <v>9.9434321689307964E-2</v>
      </c>
      <c r="G8841" s="3" t="str">
        <f>VLOOKUP(Table3[[#This Row],[PRODUCT ID]],Table1[[PRODUCT]:[SELLING PRICE]],1,FALSE)</f>
        <v>Product448</v>
      </c>
      <c r="H8841" s="3" t="str">
        <f>VLOOKUP(Table3[[#This Row],[PRODUCT ID]],Table1[[PRODUCT]:[SELLING PRICE]],2,FALSE)</f>
        <v>Category1</v>
      </c>
      <c r="I8841" s="3" t="str">
        <f>VLOOKUP(Table3[[#This Row],[PRODUCT ID]],Table1[[PRODUCT]:[SELLING PRICE]],3,FALSE)</f>
        <v>No</v>
      </c>
      <c r="J8841" s="16">
        <f ca="1">VLOOKUP(Table3[[#This Row],[PRODUCT ID]],Table1[[PRODUCT]:[SELLING PRICE]],4,FALSE)</f>
        <v>37</v>
      </c>
      <c r="K8841" s="16">
        <f ca="1">VLOOKUP(Table3[[#This Row],[PRODUCT ID]],Table1[[PRODUCT]:[SELLING PRICE]],5,FALSE)</f>
        <v>161.07993720505132</v>
      </c>
      <c r="L8841" s="16">
        <f ca="1">J8841*Table3[[#This Row],[QUANTITY]]</f>
        <v>222</v>
      </c>
      <c r="M8841" s="16">
        <f ca="1">K8841*Table3[[#This Row],[QUANTITY]]*(1-Table3[[#This Row],[DISCOUNT %]])</f>
        <v>870.37837746786431</v>
      </c>
      <c r="N8841" s="3">
        <f>DAY(Table3[[#This Row],[DATE]])</f>
        <v>15</v>
      </c>
      <c r="O8841" s="3" t="str">
        <f>TEXT(Table3[[#This Row],[DATE]],"mmm")</f>
        <v>Mar</v>
      </c>
      <c r="P8841" s="3">
        <f>YEAR(Table3[[#This Row],[DATE]])</f>
        <v>2045</v>
      </c>
    </row>
    <row r="8842" spans="1:16" x14ac:dyDescent="0.3">
      <c r="A8842" s="6">
        <v>53037</v>
      </c>
      <c r="B8842" s="7" t="s">
        <v>1501</v>
      </c>
      <c r="C8842" s="9">
        <f t="shared" ca="1" si="276"/>
        <v>9</v>
      </c>
      <c r="D8842" s="9" t="s">
        <v>2116</v>
      </c>
      <c r="E8842" s="9" t="s">
        <v>2118</v>
      </c>
      <c r="F8842" s="10">
        <f t="shared" ca="1" si="277"/>
        <v>6.8357074140115714E-3</v>
      </c>
      <c r="G8842" s="3" t="str">
        <f>VLOOKUP(Table3[[#This Row],[PRODUCT ID]],Table1[[PRODUCT]:[SELLING PRICE]],1,FALSE)</f>
        <v>Product449</v>
      </c>
      <c r="H8842" s="3" t="str">
        <f>VLOOKUP(Table3[[#This Row],[PRODUCT ID]],Table1[[PRODUCT]:[SELLING PRICE]],2,FALSE)</f>
        <v>Category2</v>
      </c>
      <c r="I8842" s="3" t="str">
        <f>VLOOKUP(Table3[[#This Row],[PRODUCT ID]],Table1[[PRODUCT]:[SELLING PRICE]],3,FALSE)</f>
        <v>No</v>
      </c>
      <c r="J8842" s="16">
        <f ca="1">VLOOKUP(Table3[[#This Row],[PRODUCT ID]],Table1[[PRODUCT]:[SELLING PRICE]],4,FALSE)</f>
        <v>54</v>
      </c>
      <c r="K8842" s="16">
        <f ca="1">VLOOKUP(Table3[[#This Row],[PRODUCT ID]],Table1[[PRODUCT]:[SELLING PRICE]],5,FALSE)</f>
        <v>207.74626387774205</v>
      </c>
      <c r="L8842" s="16">
        <f ca="1">J8842*Table3[[#This Row],[QUANTITY]]</f>
        <v>486</v>
      </c>
      <c r="M8842" s="16">
        <f ca="1">K8842*Table3[[#This Row],[QUANTITY]]*(1-Table3[[#This Row],[DISCOUNT %]])</f>
        <v>1856.935540813678</v>
      </c>
      <c r="N8842" s="3">
        <f>DAY(Table3[[#This Row],[DATE]])</f>
        <v>16</v>
      </c>
      <c r="O8842" s="3" t="str">
        <f>TEXT(Table3[[#This Row],[DATE]],"mmm")</f>
        <v>Mar</v>
      </c>
      <c r="P8842" s="3">
        <f>YEAR(Table3[[#This Row],[DATE]])</f>
        <v>2045</v>
      </c>
    </row>
    <row r="8843" spans="1:16" x14ac:dyDescent="0.3">
      <c r="A8843" s="6">
        <v>53038</v>
      </c>
      <c r="B8843" s="7" t="s">
        <v>1502</v>
      </c>
      <c r="C8843" s="9">
        <f t="shared" ca="1" si="276"/>
        <v>1</v>
      </c>
      <c r="D8843" s="9" t="s">
        <v>2115</v>
      </c>
      <c r="E8843" s="9" t="s">
        <v>2116</v>
      </c>
      <c r="F8843" s="10">
        <f t="shared" ca="1" si="277"/>
        <v>5.3730322995336546E-2</v>
      </c>
      <c r="G8843" s="3" t="str">
        <f>VLOOKUP(Table3[[#This Row],[PRODUCT ID]],Table1[[PRODUCT]:[SELLING PRICE]],1,FALSE)</f>
        <v>Product450</v>
      </c>
      <c r="H8843" s="3" t="str">
        <f>VLOOKUP(Table3[[#This Row],[PRODUCT ID]],Table1[[PRODUCT]:[SELLING PRICE]],2,FALSE)</f>
        <v>Category3</v>
      </c>
      <c r="I8843" s="3" t="str">
        <f>VLOOKUP(Table3[[#This Row],[PRODUCT ID]],Table1[[PRODUCT]:[SELLING PRICE]],3,FALSE)</f>
        <v>Ft</v>
      </c>
      <c r="J8843" s="16">
        <f ca="1">VLOOKUP(Table3[[#This Row],[PRODUCT ID]],Table1[[PRODUCT]:[SELLING PRICE]],4,FALSE)</f>
        <v>153</v>
      </c>
      <c r="K8843" s="16">
        <f ca="1">VLOOKUP(Table3[[#This Row],[PRODUCT ID]],Table1[[PRODUCT]:[SELLING PRICE]],5,FALSE)</f>
        <v>172.86633488663912</v>
      </c>
      <c r="L8843" s="16">
        <f ca="1">J8843*Table3[[#This Row],[QUANTITY]]</f>
        <v>153</v>
      </c>
      <c r="M8843" s="16">
        <f ca="1">K8843*Table3[[#This Row],[QUANTITY]]*(1-Table3[[#This Row],[DISCOUNT %]])</f>
        <v>163.57817087815999</v>
      </c>
      <c r="N8843" s="3">
        <f>DAY(Table3[[#This Row],[DATE]])</f>
        <v>17</v>
      </c>
      <c r="O8843" s="3" t="str">
        <f>TEXT(Table3[[#This Row],[DATE]],"mmm")</f>
        <v>Mar</v>
      </c>
      <c r="P8843" s="3">
        <f>YEAR(Table3[[#This Row],[DATE]])</f>
        <v>2045</v>
      </c>
    </row>
    <row r="8844" spans="1:16" x14ac:dyDescent="0.3">
      <c r="A8844" s="6">
        <v>53039</v>
      </c>
      <c r="B8844" s="7" t="s">
        <v>1503</v>
      </c>
      <c r="C8844" s="9">
        <f t="shared" ca="1" si="276"/>
        <v>15</v>
      </c>
      <c r="D8844" s="9" t="s">
        <v>2117</v>
      </c>
      <c r="E8844" s="9" t="s">
        <v>2116</v>
      </c>
      <c r="F8844" s="10">
        <f t="shared" ca="1" si="277"/>
        <v>4.9246353117847835E-2</v>
      </c>
      <c r="G8844" s="3" t="str">
        <f>VLOOKUP(Table3[[#This Row],[PRODUCT ID]],Table1[[PRODUCT]:[SELLING PRICE]],1,FALSE)</f>
        <v>Product451</v>
      </c>
      <c r="H8844" s="3" t="str">
        <f>VLOOKUP(Table3[[#This Row],[PRODUCT ID]],Table1[[PRODUCT]:[SELLING PRICE]],2,FALSE)</f>
        <v>Category4</v>
      </c>
      <c r="I8844" s="3" t="str">
        <f>VLOOKUP(Table3[[#This Row],[PRODUCT ID]],Table1[[PRODUCT]:[SELLING PRICE]],3,FALSE)</f>
        <v>No</v>
      </c>
      <c r="J8844" s="16">
        <f ca="1">VLOOKUP(Table3[[#This Row],[PRODUCT ID]],Table1[[PRODUCT]:[SELLING PRICE]],4,FALSE)</f>
        <v>183</v>
      </c>
      <c r="K8844" s="16">
        <f ca="1">VLOOKUP(Table3[[#This Row],[PRODUCT ID]],Table1[[PRODUCT]:[SELLING PRICE]],5,FALSE)</f>
        <v>243.08713282427101</v>
      </c>
      <c r="L8844" s="16">
        <f ca="1">J8844*Table3[[#This Row],[QUANTITY]]</f>
        <v>2745</v>
      </c>
      <c r="M8844" s="16">
        <f ca="1">K8844*Table3[[#This Row],[QUANTITY]]*(1-Table3[[#This Row],[DISCOUNT %]])</f>
        <v>3466.7396706420263</v>
      </c>
      <c r="N8844" s="3">
        <f>DAY(Table3[[#This Row],[DATE]])</f>
        <v>18</v>
      </c>
      <c r="O8844" s="3" t="str">
        <f>TEXT(Table3[[#This Row],[DATE]],"mmm")</f>
        <v>Mar</v>
      </c>
      <c r="P8844" s="3">
        <f>YEAR(Table3[[#This Row],[DATE]])</f>
        <v>2045</v>
      </c>
    </row>
    <row r="8845" spans="1:16" x14ac:dyDescent="0.3">
      <c r="A8845" s="6">
        <v>53040</v>
      </c>
      <c r="B8845" s="7" t="s">
        <v>1504</v>
      </c>
      <c r="C8845" s="9">
        <f t="shared" ca="1" si="276"/>
        <v>15</v>
      </c>
      <c r="D8845" s="9" t="s">
        <v>2117</v>
      </c>
      <c r="E8845" s="9" t="s">
        <v>2116</v>
      </c>
      <c r="F8845" s="10">
        <f t="shared" ca="1" si="277"/>
        <v>3.6749623981460436E-2</v>
      </c>
      <c r="G8845" s="3" t="str">
        <f>VLOOKUP(Table3[[#This Row],[PRODUCT ID]],Table1[[PRODUCT]:[SELLING PRICE]],1,FALSE)</f>
        <v>Product452</v>
      </c>
      <c r="H8845" s="3" t="str">
        <f>VLOOKUP(Table3[[#This Row],[PRODUCT ID]],Table1[[PRODUCT]:[SELLING PRICE]],2,FALSE)</f>
        <v>Category5</v>
      </c>
      <c r="I8845" s="3" t="str">
        <f>VLOOKUP(Table3[[#This Row],[PRODUCT ID]],Table1[[PRODUCT]:[SELLING PRICE]],3,FALSE)</f>
        <v>Kg</v>
      </c>
      <c r="J8845" s="16">
        <f ca="1">VLOOKUP(Table3[[#This Row],[PRODUCT ID]],Table1[[PRODUCT]:[SELLING PRICE]],4,FALSE)</f>
        <v>50</v>
      </c>
      <c r="K8845" s="16">
        <f ca="1">VLOOKUP(Table3[[#This Row],[PRODUCT ID]],Table1[[PRODUCT]:[SELLING PRICE]],5,FALSE)</f>
        <v>268.33137701532064</v>
      </c>
      <c r="L8845" s="16">
        <f ca="1">J8845*Table3[[#This Row],[QUANTITY]]</f>
        <v>750</v>
      </c>
      <c r="M8845" s="16">
        <f ca="1">K8845*Table3[[#This Row],[QUANTITY]]*(1-Table3[[#This Row],[DISCOUNT %]])</f>
        <v>3877.0544971137015</v>
      </c>
      <c r="N8845" s="3">
        <f>DAY(Table3[[#This Row],[DATE]])</f>
        <v>19</v>
      </c>
      <c r="O8845" s="3" t="str">
        <f>TEXT(Table3[[#This Row],[DATE]],"mmm")</f>
        <v>Mar</v>
      </c>
      <c r="P8845" s="3">
        <f>YEAR(Table3[[#This Row],[DATE]])</f>
        <v>2045</v>
      </c>
    </row>
    <row r="8846" spans="1:16" x14ac:dyDescent="0.3">
      <c r="A8846" s="6">
        <v>53041</v>
      </c>
      <c r="B8846" s="7" t="s">
        <v>1505</v>
      </c>
      <c r="C8846" s="9">
        <f t="shared" ca="1" si="276"/>
        <v>2</v>
      </c>
      <c r="D8846" s="9" t="s">
        <v>2116</v>
      </c>
      <c r="E8846" s="9" t="s">
        <v>2116</v>
      </c>
      <c r="F8846" s="10">
        <f t="shared" ca="1" si="277"/>
        <v>9.6645936945438077E-2</v>
      </c>
      <c r="G8846" s="3" t="str">
        <f>VLOOKUP(Table3[[#This Row],[PRODUCT ID]],Table1[[PRODUCT]:[SELLING PRICE]],1,FALSE)</f>
        <v>Product453</v>
      </c>
      <c r="H8846" s="3" t="str">
        <f>VLOOKUP(Table3[[#This Row],[PRODUCT ID]],Table1[[PRODUCT]:[SELLING PRICE]],2,FALSE)</f>
        <v>Category1</v>
      </c>
      <c r="I8846" s="3" t="str">
        <f>VLOOKUP(Table3[[#This Row],[PRODUCT ID]],Table1[[PRODUCT]:[SELLING PRICE]],3,FALSE)</f>
        <v>Kg</v>
      </c>
      <c r="J8846" s="16">
        <f ca="1">VLOOKUP(Table3[[#This Row],[PRODUCT ID]],Table1[[PRODUCT]:[SELLING PRICE]],4,FALSE)</f>
        <v>183</v>
      </c>
      <c r="K8846" s="16">
        <f ca="1">VLOOKUP(Table3[[#This Row],[PRODUCT ID]],Table1[[PRODUCT]:[SELLING PRICE]],5,FALSE)</f>
        <v>196.04404463784016</v>
      </c>
      <c r="L8846" s="16">
        <f ca="1">J8846*Table3[[#This Row],[QUANTITY]]</f>
        <v>366</v>
      </c>
      <c r="M8846" s="16">
        <f ca="1">K8846*Table3[[#This Row],[QUANTITY]]*(1-Table3[[#This Row],[DISCOUNT %]])</f>
        <v>354.1943685224856</v>
      </c>
      <c r="N8846" s="3">
        <f>DAY(Table3[[#This Row],[DATE]])</f>
        <v>20</v>
      </c>
      <c r="O8846" s="3" t="str">
        <f>TEXT(Table3[[#This Row],[DATE]],"mmm")</f>
        <v>Mar</v>
      </c>
      <c r="P8846" s="3">
        <f>YEAR(Table3[[#This Row],[DATE]])</f>
        <v>2045</v>
      </c>
    </row>
    <row r="8847" spans="1:16" x14ac:dyDescent="0.3">
      <c r="A8847" s="6">
        <v>53042</v>
      </c>
      <c r="B8847" s="7" t="s">
        <v>1506</v>
      </c>
      <c r="C8847" s="9">
        <f t="shared" ca="1" si="276"/>
        <v>11</v>
      </c>
      <c r="D8847" s="9" t="s">
        <v>2116</v>
      </c>
      <c r="E8847" s="9" t="s">
        <v>2116</v>
      </c>
      <c r="F8847" s="10">
        <f t="shared" ca="1" si="277"/>
        <v>2.8331171078190165E-2</v>
      </c>
      <c r="G8847" s="3" t="str">
        <f>VLOOKUP(Table3[[#This Row],[PRODUCT ID]],Table1[[PRODUCT]:[SELLING PRICE]],1,FALSE)</f>
        <v>Product454</v>
      </c>
      <c r="H8847" s="3" t="str">
        <f>VLOOKUP(Table3[[#This Row],[PRODUCT ID]],Table1[[PRODUCT]:[SELLING PRICE]],2,FALSE)</f>
        <v>Category2</v>
      </c>
      <c r="I8847" s="3" t="str">
        <f>VLOOKUP(Table3[[#This Row],[PRODUCT ID]],Table1[[PRODUCT]:[SELLING PRICE]],3,FALSE)</f>
        <v>Lt</v>
      </c>
      <c r="J8847" s="16">
        <f ca="1">VLOOKUP(Table3[[#This Row],[PRODUCT ID]],Table1[[PRODUCT]:[SELLING PRICE]],4,FALSE)</f>
        <v>65</v>
      </c>
      <c r="K8847" s="16">
        <f ca="1">VLOOKUP(Table3[[#This Row],[PRODUCT ID]],Table1[[PRODUCT]:[SELLING PRICE]],5,FALSE)</f>
        <v>130.24392975321103</v>
      </c>
      <c r="L8847" s="16">
        <f ca="1">J8847*Table3[[#This Row],[QUANTITY]]</f>
        <v>715</v>
      </c>
      <c r="M8847" s="16">
        <f ca="1">K8847*Table3[[#This Row],[QUANTITY]]*(1-Table3[[#This Row],[DISCOUNT %]])</f>
        <v>1392.0936336722473</v>
      </c>
      <c r="N8847" s="3">
        <f>DAY(Table3[[#This Row],[DATE]])</f>
        <v>21</v>
      </c>
      <c r="O8847" s="3" t="str">
        <f>TEXT(Table3[[#This Row],[DATE]],"mmm")</f>
        <v>Mar</v>
      </c>
      <c r="P8847" s="3">
        <f>YEAR(Table3[[#This Row],[DATE]])</f>
        <v>2045</v>
      </c>
    </row>
    <row r="8848" spans="1:16" x14ac:dyDescent="0.3">
      <c r="A8848" s="6">
        <v>53043</v>
      </c>
      <c r="B8848" s="7" t="s">
        <v>1507</v>
      </c>
      <c r="C8848" s="9">
        <f t="shared" ca="1" si="276"/>
        <v>15</v>
      </c>
      <c r="D8848" s="9" t="s">
        <v>2116</v>
      </c>
      <c r="E8848" s="9" t="s">
        <v>2118</v>
      </c>
      <c r="F8848" s="10">
        <f t="shared" ca="1" si="277"/>
        <v>4.8771968631750311E-2</v>
      </c>
      <c r="G8848" s="3" t="str">
        <f>VLOOKUP(Table3[[#This Row],[PRODUCT ID]],Table1[[PRODUCT]:[SELLING PRICE]],1,FALSE)</f>
        <v>Product455</v>
      </c>
      <c r="H8848" s="3" t="str">
        <f>VLOOKUP(Table3[[#This Row],[PRODUCT ID]],Table1[[PRODUCT]:[SELLING PRICE]],2,FALSE)</f>
        <v>Category3</v>
      </c>
      <c r="I8848" s="3" t="str">
        <f>VLOOKUP(Table3[[#This Row],[PRODUCT ID]],Table1[[PRODUCT]:[SELLING PRICE]],3,FALSE)</f>
        <v>Kg</v>
      </c>
      <c r="J8848" s="16">
        <f ca="1">VLOOKUP(Table3[[#This Row],[PRODUCT ID]],Table1[[PRODUCT]:[SELLING PRICE]],4,FALSE)</f>
        <v>138</v>
      </c>
      <c r="K8848" s="16">
        <f ca="1">VLOOKUP(Table3[[#This Row],[PRODUCT ID]],Table1[[PRODUCT]:[SELLING PRICE]],5,FALSE)</f>
        <v>168.4508448610674</v>
      </c>
      <c r="L8848" s="16">
        <f ca="1">J8848*Table3[[#This Row],[QUANTITY]]</f>
        <v>2070</v>
      </c>
      <c r="M8848" s="16">
        <f ca="1">K8848*Table3[[#This Row],[QUANTITY]]*(1-Table3[[#This Row],[DISCOUNT %]])</f>
        <v>2403.5274830926737</v>
      </c>
      <c r="N8848" s="3">
        <f>DAY(Table3[[#This Row],[DATE]])</f>
        <v>22</v>
      </c>
      <c r="O8848" s="3" t="str">
        <f>TEXT(Table3[[#This Row],[DATE]],"mmm")</f>
        <v>Mar</v>
      </c>
      <c r="P8848" s="3">
        <f>YEAR(Table3[[#This Row],[DATE]])</f>
        <v>2045</v>
      </c>
    </row>
    <row r="8849" spans="1:16" x14ac:dyDescent="0.3">
      <c r="A8849" s="6">
        <v>53044</v>
      </c>
      <c r="B8849" s="7" t="s">
        <v>1508</v>
      </c>
      <c r="C8849" s="9">
        <f t="shared" ca="1" si="276"/>
        <v>15</v>
      </c>
      <c r="D8849" s="9" t="s">
        <v>2116</v>
      </c>
      <c r="E8849" s="9" t="s">
        <v>2118</v>
      </c>
      <c r="F8849" s="10">
        <f t="shared" ca="1" si="277"/>
        <v>9.5221842745659424E-2</v>
      </c>
      <c r="G8849" s="3" t="str">
        <f>VLOOKUP(Table3[[#This Row],[PRODUCT ID]],Table1[[PRODUCT]:[SELLING PRICE]],1,FALSE)</f>
        <v>Product456</v>
      </c>
      <c r="H8849" s="3" t="str">
        <f>VLOOKUP(Table3[[#This Row],[PRODUCT ID]],Table1[[PRODUCT]:[SELLING PRICE]],2,FALSE)</f>
        <v>Category4</v>
      </c>
      <c r="I8849" s="3" t="str">
        <f>VLOOKUP(Table3[[#This Row],[PRODUCT ID]],Table1[[PRODUCT]:[SELLING PRICE]],3,FALSE)</f>
        <v>Lt</v>
      </c>
      <c r="J8849" s="16">
        <f ca="1">VLOOKUP(Table3[[#This Row],[PRODUCT ID]],Table1[[PRODUCT]:[SELLING PRICE]],4,FALSE)</f>
        <v>40</v>
      </c>
      <c r="K8849" s="16">
        <f ca="1">VLOOKUP(Table3[[#This Row],[PRODUCT ID]],Table1[[PRODUCT]:[SELLING PRICE]],5,FALSE)</f>
        <v>70.338499598051584</v>
      </c>
      <c r="L8849" s="16">
        <f ca="1">J8849*Table3[[#This Row],[QUANTITY]]</f>
        <v>600</v>
      </c>
      <c r="M8849" s="16">
        <f ca="1">K8849*Table3[[#This Row],[QUANTITY]]*(1-Table3[[#This Row],[DISCOUNT %]])</f>
        <v>954.61107075540417</v>
      </c>
      <c r="N8849" s="3">
        <f>DAY(Table3[[#This Row],[DATE]])</f>
        <v>23</v>
      </c>
      <c r="O8849" s="3" t="str">
        <f>TEXT(Table3[[#This Row],[DATE]],"mmm")</f>
        <v>Mar</v>
      </c>
      <c r="P8849" s="3">
        <f>YEAR(Table3[[#This Row],[DATE]])</f>
        <v>2045</v>
      </c>
    </row>
    <row r="8850" spans="1:16" x14ac:dyDescent="0.3">
      <c r="A8850" s="6">
        <v>53045</v>
      </c>
      <c r="B8850" s="7" t="s">
        <v>1509</v>
      </c>
      <c r="C8850" s="9">
        <f t="shared" ca="1" si="276"/>
        <v>9</v>
      </c>
      <c r="D8850" s="9" t="s">
        <v>2115</v>
      </c>
      <c r="E8850" s="9" t="s">
        <v>2116</v>
      </c>
      <c r="F8850" s="10">
        <f t="shared" ca="1" si="277"/>
        <v>4.4347540756775598E-2</v>
      </c>
      <c r="G8850" s="3" t="str">
        <f>VLOOKUP(Table3[[#This Row],[PRODUCT ID]],Table1[[PRODUCT]:[SELLING PRICE]],1,FALSE)</f>
        <v>Product457</v>
      </c>
      <c r="H8850" s="3" t="str">
        <f>VLOOKUP(Table3[[#This Row],[PRODUCT ID]],Table1[[PRODUCT]:[SELLING PRICE]],2,FALSE)</f>
        <v>Category1</v>
      </c>
      <c r="I8850" s="3" t="str">
        <f>VLOOKUP(Table3[[#This Row],[PRODUCT ID]],Table1[[PRODUCT]:[SELLING PRICE]],3,FALSE)</f>
        <v>Ft</v>
      </c>
      <c r="J8850" s="16">
        <f ca="1">VLOOKUP(Table3[[#This Row],[PRODUCT ID]],Table1[[PRODUCT]:[SELLING PRICE]],4,FALSE)</f>
        <v>92</v>
      </c>
      <c r="K8850" s="16">
        <f ca="1">VLOOKUP(Table3[[#This Row],[PRODUCT ID]],Table1[[PRODUCT]:[SELLING PRICE]],5,FALSE)</f>
        <v>244.46122587165627</v>
      </c>
      <c r="L8850" s="16">
        <f ca="1">J8850*Table3[[#This Row],[QUANTITY]]</f>
        <v>828</v>
      </c>
      <c r="M8850" s="16">
        <f ca="1">K8850*Table3[[#This Row],[QUANTITY]]*(1-Table3[[#This Row],[DISCOUNT %]])</f>
        <v>2102.579745244755</v>
      </c>
      <c r="N8850" s="3">
        <f>DAY(Table3[[#This Row],[DATE]])</f>
        <v>24</v>
      </c>
      <c r="O8850" s="3" t="str">
        <f>TEXT(Table3[[#This Row],[DATE]],"mmm")</f>
        <v>Mar</v>
      </c>
      <c r="P8850" s="3">
        <f>YEAR(Table3[[#This Row],[DATE]])</f>
        <v>2045</v>
      </c>
    </row>
    <row r="8851" spans="1:16" x14ac:dyDescent="0.3">
      <c r="A8851" s="6">
        <v>53046</v>
      </c>
      <c r="B8851" s="7" t="s">
        <v>1510</v>
      </c>
      <c r="C8851" s="9">
        <f t="shared" ca="1" si="276"/>
        <v>3</v>
      </c>
      <c r="D8851" s="9" t="s">
        <v>2116</v>
      </c>
      <c r="E8851" s="9" t="s">
        <v>2116</v>
      </c>
      <c r="F8851" s="10">
        <f t="shared" ca="1" si="277"/>
        <v>4.5810253512500454E-3</v>
      </c>
      <c r="G8851" s="3" t="str">
        <f>VLOOKUP(Table3[[#This Row],[PRODUCT ID]],Table1[[PRODUCT]:[SELLING PRICE]],1,FALSE)</f>
        <v>Product458</v>
      </c>
      <c r="H8851" s="3" t="str">
        <f>VLOOKUP(Table3[[#This Row],[PRODUCT ID]],Table1[[PRODUCT]:[SELLING PRICE]],2,FALSE)</f>
        <v>Category2</v>
      </c>
      <c r="I8851" s="3" t="str">
        <f>VLOOKUP(Table3[[#This Row],[PRODUCT ID]],Table1[[PRODUCT]:[SELLING PRICE]],3,FALSE)</f>
        <v>Kg</v>
      </c>
      <c r="J8851" s="16">
        <f ca="1">VLOOKUP(Table3[[#This Row],[PRODUCT ID]],Table1[[PRODUCT]:[SELLING PRICE]],4,FALSE)</f>
        <v>88</v>
      </c>
      <c r="K8851" s="16">
        <f ca="1">VLOOKUP(Table3[[#This Row],[PRODUCT ID]],Table1[[PRODUCT]:[SELLING PRICE]],5,FALSE)</f>
        <v>113.28445781165411</v>
      </c>
      <c r="L8851" s="16">
        <f ca="1">J8851*Table3[[#This Row],[QUANTITY]]</f>
        <v>264</v>
      </c>
      <c r="M8851" s="16">
        <f ca="1">K8851*Table3[[#This Row],[QUANTITY]]*(1-Table3[[#This Row],[DISCOUNT %]])</f>
        <v>338.29649651554894</v>
      </c>
      <c r="N8851" s="3">
        <f>DAY(Table3[[#This Row],[DATE]])</f>
        <v>25</v>
      </c>
      <c r="O8851" s="3" t="str">
        <f>TEXT(Table3[[#This Row],[DATE]],"mmm")</f>
        <v>Mar</v>
      </c>
      <c r="P8851" s="3">
        <f>YEAR(Table3[[#This Row],[DATE]])</f>
        <v>2045</v>
      </c>
    </row>
    <row r="8852" spans="1:16" x14ac:dyDescent="0.3">
      <c r="A8852" s="6">
        <v>53047</v>
      </c>
      <c r="B8852" s="7" t="s">
        <v>1511</v>
      </c>
      <c r="C8852" s="9">
        <f t="shared" ca="1" si="276"/>
        <v>13</v>
      </c>
      <c r="D8852" s="9" t="s">
        <v>2117</v>
      </c>
      <c r="E8852" s="9" t="s">
        <v>2116</v>
      </c>
      <c r="F8852" s="10">
        <f t="shared" ca="1" si="277"/>
        <v>1.2341534039682923E-2</v>
      </c>
      <c r="G8852" s="3" t="str">
        <f>VLOOKUP(Table3[[#This Row],[PRODUCT ID]],Table1[[PRODUCT]:[SELLING PRICE]],1,FALSE)</f>
        <v>Product459</v>
      </c>
      <c r="H8852" s="3" t="str">
        <f>VLOOKUP(Table3[[#This Row],[PRODUCT ID]],Table1[[PRODUCT]:[SELLING PRICE]],2,FALSE)</f>
        <v>Category3</v>
      </c>
      <c r="I8852" s="3" t="str">
        <f>VLOOKUP(Table3[[#This Row],[PRODUCT ID]],Table1[[PRODUCT]:[SELLING PRICE]],3,FALSE)</f>
        <v>No</v>
      </c>
      <c r="J8852" s="16">
        <f ca="1">VLOOKUP(Table3[[#This Row],[PRODUCT ID]],Table1[[PRODUCT]:[SELLING PRICE]],4,FALSE)</f>
        <v>7</v>
      </c>
      <c r="K8852" s="16">
        <f ca="1">VLOOKUP(Table3[[#This Row],[PRODUCT ID]],Table1[[PRODUCT]:[SELLING PRICE]],5,FALSE)</f>
        <v>74.245262660578376</v>
      </c>
      <c r="L8852" s="16">
        <f ca="1">J8852*Table3[[#This Row],[QUANTITY]]</f>
        <v>91</v>
      </c>
      <c r="M8852" s="16">
        <f ca="1">K8852*Table3[[#This Row],[QUANTITY]]*(1-Table3[[#This Row],[DISCOUNT %]])</f>
        <v>953.27650891417943</v>
      </c>
      <c r="N8852" s="3">
        <f>DAY(Table3[[#This Row],[DATE]])</f>
        <v>26</v>
      </c>
      <c r="O8852" s="3" t="str">
        <f>TEXT(Table3[[#This Row],[DATE]],"mmm")</f>
        <v>Mar</v>
      </c>
      <c r="P8852" s="3">
        <f>YEAR(Table3[[#This Row],[DATE]])</f>
        <v>2045</v>
      </c>
    </row>
    <row r="8853" spans="1:16" x14ac:dyDescent="0.3">
      <c r="A8853" s="6">
        <v>53048</v>
      </c>
      <c r="B8853" s="7" t="s">
        <v>1512</v>
      </c>
      <c r="C8853" s="9">
        <f t="shared" ca="1" si="276"/>
        <v>7</v>
      </c>
      <c r="D8853" s="9" t="s">
        <v>2115</v>
      </c>
      <c r="E8853" s="9" t="s">
        <v>2116</v>
      </c>
      <c r="F8853" s="10">
        <f t="shared" ca="1" si="277"/>
        <v>9.8386348348018862E-2</v>
      </c>
      <c r="G8853" s="3" t="str">
        <f>VLOOKUP(Table3[[#This Row],[PRODUCT ID]],Table1[[PRODUCT]:[SELLING PRICE]],1,FALSE)</f>
        <v>Product460</v>
      </c>
      <c r="H8853" s="3" t="str">
        <f>VLOOKUP(Table3[[#This Row],[PRODUCT ID]],Table1[[PRODUCT]:[SELLING PRICE]],2,FALSE)</f>
        <v>Category4</v>
      </c>
      <c r="I8853" s="3" t="str">
        <f>VLOOKUP(Table3[[#This Row],[PRODUCT ID]],Table1[[PRODUCT]:[SELLING PRICE]],3,FALSE)</f>
        <v>No</v>
      </c>
      <c r="J8853" s="16">
        <f ca="1">VLOOKUP(Table3[[#This Row],[PRODUCT ID]],Table1[[PRODUCT]:[SELLING PRICE]],4,FALSE)</f>
        <v>22</v>
      </c>
      <c r="K8853" s="16">
        <f ca="1">VLOOKUP(Table3[[#This Row],[PRODUCT ID]],Table1[[PRODUCT]:[SELLING PRICE]],5,FALSE)</f>
        <v>250.47667049876645</v>
      </c>
      <c r="L8853" s="16">
        <f ca="1">J8853*Table3[[#This Row],[QUANTITY]]</f>
        <v>154</v>
      </c>
      <c r="M8853" s="16">
        <f ca="1">K8853*Table3[[#This Row],[QUANTITY]]*(1-Table3[[#This Row],[DISCOUNT %]])</f>
        <v>1580.8322987941601</v>
      </c>
      <c r="N8853" s="3">
        <f>DAY(Table3[[#This Row],[DATE]])</f>
        <v>27</v>
      </c>
      <c r="O8853" s="3" t="str">
        <f>TEXT(Table3[[#This Row],[DATE]],"mmm")</f>
        <v>Mar</v>
      </c>
      <c r="P8853" s="3">
        <f>YEAR(Table3[[#This Row],[DATE]])</f>
        <v>2045</v>
      </c>
    </row>
    <row r="8854" spans="1:16" x14ac:dyDescent="0.3">
      <c r="A8854" s="6">
        <v>53049</v>
      </c>
      <c r="B8854" s="7" t="s">
        <v>1513</v>
      </c>
      <c r="C8854" s="9">
        <f t="shared" ca="1" si="276"/>
        <v>7</v>
      </c>
      <c r="D8854" s="9" t="s">
        <v>2115</v>
      </c>
      <c r="E8854" s="9" t="s">
        <v>2118</v>
      </c>
      <c r="F8854" s="10">
        <f t="shared" ca="1" si="277"/>
        <v>7.9161421841591195E-2</v>
      </c>
      <c r="G8854" s="3" t="str">
        <f>VLOOKUP(Table3[[#This Row],[PRODUCT ID]],Table1[[PRODUCT]:[SELLING PRICE]],1,FALSE)</f>
        <v>Product461</v>
      </c>
      <c r="H8854" s="3" t="str">
        <f>VLOOKUP(Table3[[#This Row],[PRODUCT ID]],Table1[[PRODUCT]:[SELLING PRICE]],2,FALSE)</f>
        <v>Category5</v>
      </c>
      <c r="I8854" s="3" t="str">
        <f>VLOOKUP(Table3[[#This Row],[PRODUCT ID]],Table1[[PRODUCT]:[SELLING PRICE]],3,FALSE)</f>
        <v>Ft</v>
      </c>
      <c r="J8854" s="16">
        <f ca="1">VLOOKUP(Table3[[#This Row],[PRODUCT ID]],Table1[[PRODUCT]:[SELLING PRICE]],4,FALSE)</f>
        <v>196</v>
      </c>
      <c r="K8854" s="16">
        <f ca="1">VLOOKUP(Table3[[#This Row],[PRODUCT ID]],Table1[[PRODUCT]:[SELLING PRICE]],5,FALSE)</f>
        <v>79.966211757325595</v>
      </c>
      <c r="L8854" s="16">
        <f ca="1">J8854*Table3[[#This Row],[QUANTITY]]</f>
        <v>1372</v>
      </c>
      <c r="M8854" s="16">
        <f ca="1">K8854*Table3[[#This Row],[QUANTITY]]*(1-Table3[[#This Row],[DISCOUNT %]])</f>
        <v>515.45180914730952</v>
      </c>
      <c r="N8854" s="3">
        <f>DAY(Table3[[#This Row],[DATE]])</f>
        <v>28</v>
      </c>
      <c r="O8854" s="3" t="str">
        <f>TEXT(Table3[[#This Row],[DATE]],"mmm")</f>
        <v>Mar</v>
      </c>
      <c r="P8854" s="3">
        <f>YEAR(Table3[[#This Row],[DATE]])</f>
        <v>2045</v>
      </c>
    </row>
    <row r="8855" spans="1:16" x14ac:dyDescent="0.3">
      <c r="A8855" s="6">
        <v>53050</v>
      </c>
      <c r="B8855" s="7" t="s">
        <v>1514</v>
      </c>
      <c r="C8855" s="9">
        <f t="shared" ca="1" si="276"/>
        <v>4</v>
      </c>
      <c r="D8855" s="9" t="s">
        <v>2115</v>
      </c>
      <c r="E8855" s="9" t="s">
        <v>2116</v>
      </c>
      <c r="F8855" s="10">
        <f t="shared" ca="1" si="277"/>
        <v>1.5746200276287592E-4</v>
      </c>
      <c r="G8855" s="3" t="str">
        <f>VLOOKUP(Table3[[#This Row],[PRODUCT ID]],Table1[[PRODUCT]:[SELLING PRICE]],1,FALSE)</f>
        <v>Product462</v>
      </c>
      <c r="H8855" s="3" t="str">
        <f>VLOOKUP(Table3[[#This Row],[PRODUCT ID]],Table1[[PRODUCT]:[SELLING PRICE]],2,FALSE)</f>
        <v>Category1</v>
      </c>
      <c r="I8855" s="3" t="str">
        <f>VLOOKUP(Table3[[#This Row],[PRODUCT ID]],Table1[[PRODUCT]:[SELLING PRICE]],3,FALSE)</f>
        <v>No</v>
      </c>
      <c r="J8855" s="16">
        <f ca="1">VLOOKUP(Table3[[#This Row],[PRODUCT ID]],Table1[[PRODUCT]:[SELLING PRICE]],4,FALSE)</f>
        <v>150</v>
      </c>
      <c r="K8855" s="16">
        <f ca="1">VLOOKUP(Table3[[#This Row],[PRODUCT ID]],Table1[[PRODUCT]:[SELLING PRICE]],5,FALSE)</f>
        <v>173.75563879222207</v>
      </c>
      <c r="L8855" s="16">
        <f ca="1">J8855*Table3[[#This Row],[QUANTITY]]</f>
        <v>600</v>
      </c>
      <c r="M8855" s="16">
        <f ca="1">K8855*Table3[[#This Row],[QUANTITY]]*(1-Table3[[#This Row],[DISCOUNT %]])</f>
        <v>694.91311552538605</v>
      </c>
      <c r="N8855" s="3">
        <f>DAY(Table3[[#This Row],[DATE]])</f>
        <v>29</v>
      </c>
      <c r="O8855" s="3" t="str">
        <f>TEXT(Table3[[#This Row],[DATE]],"mmm")</f>
        <v>Mar</v>
      </c>
      <c r="P8855" s="3">
        <f>YEAR(Table3[[#This Row],[DATE]])</f>
        <v>2045</v>
      </c>
    </row>
    <row r="8856" spans="1:16" x14ac:dyDescent="0.3">
      <c r="A8856" s="6">
        <v>53051</v>
      </c>
      <c r="B8856" s="7" t="s">
        <v>1515</v>
      </c>
      <c r="C8856" s="9">
        <f t="shared" ca="1" si="276"/>
        <v>10</v>
      </c>
      <c r="D8856" s="9" t="s">
        <v>2116</v>
      </c>
      <c r="E8856" s="9" t="s">
        <v>2116</v>
      </c>
      <c r="F8856" s="10">
        <f t="shared" ca="1" si="277"/>
        <v>9.1825902355260919E-2</v>
      </c>
      <c r="G8856" s="3" t="str">
        <f>VLOOKUP(Table3[[#This Row],[PRODUCT ID]],Table1[[PRODUCT]:[SELLING PRICE]],1,FALSE)</f>
        <v>Product463</v>
      </c>
      <c r="H8856" s="3" t="str">
        <f>VLOOKUP(Table3[[#This Row],[PRODUCT ID]],Table1[[PRODUCT]:[SELLING PRICE]],2,FALSE)</f>
        <v>Category2</v>
      </c>
      <c r="I8856" s="3" t="str">
        <f>VLOOKUP(Table3[[#This Row],[PRODUCT ID]],Table1[[PRODUCT]:[SELLING PRICE]],3,FALSE)</f>
        <v>Kg</v>
      </c>
      <c r="J8856" s="16">
        <f ca="1">VLOOKUP(Table3[[#This Row],[PRODUCT ID]],Table1[[PRODUCT]:[SELLING PRICE]],4,FALSE)</f>
        <v>237</v>
      </c>
      <c r="K8856" s="16">
        <f ca="1">VLOOKUP(Table3[[#This Row],[PRODUCT ID]],Table1[[PRODUCT]:[SELLING PRICE]],5,FALSE)</f>
        <v>215.85510983838273</v>
      </c>
      <c r="L8856" s="16">
        <f ca="1">J8856*Table3[[#This Row],[QUANTITY]]</f>
        <v>2370</v>
      </c>
      <c r="M8856" s="16">
        <f ca="1">K8856*Table3[[#This Row],[QUANTITY]]*(1-Table3[[#This Row],[DISCOUNT %]])</f>
        <v>1960.3401959947928</v>
      </c>
      <c r="N8856" s="3">
        <f>DAY(Table3[[#This Row],[DATE]])</f>
        <v>30</v>
      </c>
      <c r="O8856" s="3" t="str">
        <f>TEXT(Table3[[#This Row],[DATE]],"mmm")</f>
        <v>Mar</v>
      </c>
      <c r="P8856" s="3">
        <f>YEAR(Table3[[#This Row],[DATE]])</f>
        <v>2045</v>
      </c>
    </row>
    <row r="8857" spans="1:16" x14ac:dyDescent="0.3">
      <c r="A8857" s="6">
        <v>53052</v>
      </c>
      <c r="B8857" s="7" t="s">
        <v>1516</v>
      </c>
      <c r="C8857" s="9">
        <f t="shared" ca="1" si="276"/>
        <v>8</v>
      </c>
      <c r="D8857" s="9" t="s">
        <v>2116</v>
      </c>
      <c r="E8857" s="9" t="s">
        <v>2116</v>
      </c>
      <c r="F8857" s="10">
        <f t="shared" ca="1" si="277"/>
        <v>4.3726135942795244E-2</v>
      </c>
      <c r="G8857" s="3" t="str">
        <f>VLOOKUP(Table3[[#This Row],[PRODUCT ID]],Table1[[PRODUCT]:[SELLING PRICE]],1,FALSE)</f>
        <v>Product464</v>
      </c>
      <c r="H8857" s="3" t="str">
        <f>VLOOKUP(Table3[[#This Row],[PRODUCT ID]],Table1[[PRODUCT]:[SELLING PRICE]],2,FALSE)</f>
        <v>Category3</v>
      </c>
      <c r="I8857" s="3" t="str">
        <f>VLOOKUP(Table3[[#This Row],[PRODUCT ID]],Table1[[PRODUCT]:[SELLING PRICE]],3,FALSE)</f>
        <v>Kg</v>
      </c>
      <c r="J8857" s="16">
        <f ca="1">VLOOKUP(Table3[[#This Row],[PRODUCT ID]],Table1[[PRODUCT]:[SELLING PRICE]],4,FALSE)</f>
        <v>175</v>
      </c>
      <c r="K8857" s="16">
        <f ca="1">VLOOKUP(Table3[[#This Row],[PRODUCT ID]],Table1[[PRODUCT]:[SELLING PRICE]],5,FALSE)</f>
        <v>90.576989330217828</v>
      </c>
      <c r="L8857" s="16">
        <f ca="1">J8857*Table3[[#This Row],[QUANTITY]]</f>
        <v>1400</v>
      </c>
      <c r="M8857" s="16">
        <f ca="1">K8857*Table3[[#This Row],[QUANTITY]]*(1-Table3[[#This Row],[DISCOUNT %]])</f>
        <v>692.93126065180479</v>
      </c>
      <c r="N8857" s="3">
        <f>DAY(Table3[[#This Row],[DATE]])</f>
        <v>31</v>
      </c>
      <c r="O8857" s="3" t="str">
        <f>TEXT(Table3[[#This Row],[DATE]],"mmm")</f>
        <v>Mar</v>
      </c>
      <c r="P8857" s="3">
        <f>YEAR(Table3[[#This Row],[DATE]])</f>
        <v>2045</v>
      </c>
    </row>
    <row r="8858" spans="1:16" x14ac:dyDescent="0.3">
      <c r="A8858" s="6">
        <v>53053</v>
      </c>
      <c r="B8858" s="7" t="s">
        <v>1517</v>
      </c>
      <c r="C8858" s="9">
        <f t="shared" ca="1" si="276"/>
        <v>15</v>
      </c>
      <c r="D8858" s="9" t="s">
        <v>2116</v>
      </c>
      <c r="E8858" s="9" t="s">
        <v>2116</v>
      </c>
      <c r="F8858" s="10">
        <f t="shared" ca="1" si="277"/>
        <v>7.3374735007475491E-3</v>
      </c>
      <c r="G8858" s="3" t="str">
        <f>VLOOKUP(Table3[[#This Row],[PRODUCT ID]],Table1[[PRODUCT]:[SELLING PRICE]],1,FALSE)</f>
        <v>Product465</v>
      </c>
      <c r="H8858" s="3" t="str">
        <f>VLOOKUP(Table3[[#This Row],[PRODUCT ID]],Table1[[PRODUCT]:[SELLING PRICE]],2,FALSE)</f>
        <v>Category4</v>
      </c>
      <c r="I8858" s="3" t="str">
        <f>VLOOKUP(Table3[[#This Row],[PRODUCT ID]],Table1[[PRODUCT]:[SELLING PRICE]],3,FALSE)</f>
        <v>Lt</v>
      </c>
      <c r="J8858" s="16">
        <f ca="1">VLOOKUP(Table3[[#This Row],[PRODUCT ID]],Table1[[PRODUCT]:[SELLING PRICE]],4,FALSE)</f>
        <v>125</v>
      </c>
      <c r="K8858" s="16">
        <f ca="1">VLOOKUP(Table3[[#This Row],[PRODUCT ID]],Table1[[PRODUCT]:[SELLING PRICE]],5,FALSE)</f>
        <v>34.337524518324379</v>
      </c>
      <c r="L8858" s="16">
        <f ca="1">J8858*Table3[[#This Row],[QUANTITY]]</f>
        <v>1875</v>
      </c>
      <c r="M8858" s="16">
        <f ca="1">K8858*Table3[[#This Row],[QUANTITY]]*(1-Table3[[#This Row],[DISCOUNT %]])</f>
        <v>511.28360763134862</v>
      </c>
      <c r="N8858" s="3">
        <f>DAY(Table3[[#This Row],[DATE]])</f>
        <v>1</v>
      </c>
      <c r="O8858" s="3" t="str">
        <f>TEXT(Table3[[#This Row],[DATE]],"mmm")</f>
        <v>Apr</v>
      </c>
      <c r="P8858" s="3">
        <f>YEAR(Table3[[#This Row],[DATE]])</f>
        <v>2045</v>
      </c>
    </row>
    <row r="8859" spans="1:16" x14ac:dyDescent="0.3">
      <c r="A8859" s="6">
        <v>53054</v>
      </c>
      <c r="B8859" s="7" t="s">
        <v>1518</v>
      </c>
      <c r="C8859" s="9">
        <f t="shared" ca="1" si="276"/>
        <v>7</v>
      </c>
      <c r="D8859" s="9" t="s">
        <v>2115</v>
      </c>
      <c r="E8859" s="9" t="s">
        <v>2116</v>
      </c>
      <c r="F8859" s="10">
        <f t="shared" ca="1" si="277"/>
        <v>8.6867664427445604E-2</v>
      </c>
      <c r="G8859" s="3" t="str">
        <f>VLOOKUP(Table3[[#This Row],[PRODUCT ID]],Table1[[PRODUCT]:[SELLING PRICE]],1,FALSE)</f>
        <v>Product466</v>
      </c>
      <c r="H8859" s="3" t="str">
        <f>VLOOKUP(Table3[[#This Row],[PRODUCT ID]],Table1[[PRODUCT]:[SELLING PRICE]],2,FALSE)</f>
        <v>Category5</v>
      </c>
      <c r="I8859" s="3" t="str">
        <f>VLOOKUP(Table3[[#This Row],[PRODUCT ID]],Table1[[PRODUCT]:[SELLING PRICE]],3,FALSE)</f>
        <v>Kg</v>
      </c>
      <c r="J8859" s="16">
        <f ca="1">VLOOKUP(Table3[[#This Row],[PRODUCT ID]],Table1[[PRODUCT]:[SELLING PRICE]],4,FALSE)</f>
        <v>65</v>
      </c>
      <c r="K8859" s="16">
        <f ca="1">VLOOKUP(Table3[[#This Row],[PRODUCT ID]],Table1[[PRODUCT]:[SELLING PRICE]],5,FALSE)</f>
        <v>239.95607945757928</v>
      </c>
      <c r="L8859" s="16">
        <f ca="1">J8859*Table3[[#This Row],[QUANTITY]]</f>
        <v>455</v>
      </c>
      <c r="M8859" s="16">
        <f ca="1">K8859*Table3[[#This Row],[QUANTITY]]*(1-Table3[[#This Row],[DISCOUNT %]])</f>
        <v>1533.7815868895295</v>
      </c>
      <c r="N8859" s="3">
        <f>DAY(Table3[[#This Row],[DATE]])</f>
        <v>2</v>
      </c>
      <c r="O8859" s="3" t="str">
        <f>TEXT(Table3[[#This Row],[DATE]],"mmm")</f>
        <v>Apr</v>
      </c>
      <c r="P8859" s="3">
        <f>YEAR(Table3[[#This Row],[DATE]])</f>
        <v>2045</v>
      </c>
    </row>
    <row r="8860" spans="1:16" x14ac:dyDescent="0.3">
      <c r="A8860" s="6">
        <v>53055</v>
      </c>
      <c r="B8860" s="7" t="s">
        <v>1519</v>
      </c>
      <c r="C8860" s="9">
        <f t="shared" ca="1" si="276"/>
        <v>15</v>
      </c>
      <c r="D8860" s="9" t="s">
        <v>2117</v>
      </c>
      <c r="E8860" s="9" t="s">
        <v>2118</v>
      </c>
      <c r="F8860" s="10">
        <f t="shared" ca="1" si="277"/>
        <v>8.1125273371840875E-2</v>
      </c>
      <c r="G8860" s="3" t="str">
        <f>VLOOKUP(Table3[[#This Row],[PRODUCT ID]],Table1[[PRODUCT]:[SELLING PRICE]],1,FALSE)</f>
        <v>Product467</v>
      </c>
      <c r="H8860" s="3" t="str">
        <f>VLOOKUP(Table3[[#This Row],[PRODUCT ID]],Table1[[PRODUCT]:[SELLING PRICE]],2,FALSE)</f>
        <v>Category1</v>
      </c>
      <c r="I8860" s="3" t="str">
        <f>VLOOKUP(Table3[[#This Row],[PRODUCT ID]],Table1[[PRODUCT]:[SELLING PRICE]],3,FALSE)</f>
        <v>Lt</v>
      </c>
      <c r="J8860" s="16">
        <f ca="1">VLOOKUP(Table3[[#This Row],[PRODUCT ID]],Table1[[PRODUCT]:[SELLING PRICE]],4,FALSE)</f>
        <v>29</v>
      </c>
      <c r="K8860" s="16">
        <f ca="1">VLOOKUP(Table3[[#This Row],[PRODUCT ID]],Table1[[PRODUCT]:[SELLING PRICE]],5,FALSE)</f>
        <v>313.00300966895855</v>
      </c>
      <c r="L8860" s="16">
        <f ca="1">J8860*Table3[[#This Row],[QUANTITY]]</f>
        <v>435</v>
      </c>
      <c r="M8860" s="16">
        <f ca="1">K8860*Table3[[#This Row],[QUANTITY]]*(1-Table3[[#This Row],[DISCOUNT %]])</f>
        <v>4314.1583241503304</v>
      </c>
      <c r="N8860" s="3">
        <f>DAY(Table3[[#This Row],[DATE]])</f>
        <v>3</v>
      </c>
      <c r="O8860" s="3" t="str">
        <f>TEXT(Table3[[#This Row],[DATE]],"mmm")</f>
        <v>Apr</v>
      </c>
      <c r="P8860" s="3">
        <f>YEAR(Table3[[#This Row],[DATE]])</f>
        <v>2045</v>
      </c>
    </row>
    <row r="8861" spans="1:16" x14ac:dyDescent="0.3">
      <c r="A8861" s="6">
        <v>53056</v>
      </c>
      <c r="B8861" s="7" t="s">
        <v>1520</v>
      </c>
      <c r="C8861" s="9">
        <f t="shared" ca="1" si="276"/>
        <v>2</v>
      </c>
      <c r="D8861" s="9" t="s">
        <v>2117</v>
      </c>
      <c r="E8861" s="9" t="s">
        <v>2118</v>
      </c>
      <c r="F8861" s="10">
        <f t="shared" ca="1" si="277"/>
        <v>6.305318148488924E-2</v>
      </c>
      <c r="G8861" s="3" t="str">
        <f>VLOOKUP(Table3[[#This Row],[PRODUCT ID]],Table1[[PRODUCT]:[SELLING PRICE]],1,FALSE)</f>
        <v>Product468</v>
      </c>
      <c r="H8861" s="3" t="str">
        <f>VLOOKUP(Table3[[#This Row],[PRODUCT ID]],Table1[[PRODUCT]:[SELLING PRICE]],2,FALSE)</f>
        <v>Category2</v>
      </c>
      <c r="I8861" s="3" t="str">
        <f>VLOOKUP(Table3[[#This Row],[PRODUCT ID]],Table1[[PRODUCT]:[SELLING PRICE]],3,FALSE)</f>
        <v>Ft</v>
      </c>
      <c r="J8861" s="16">
        <f ca="1">VLOOKUP(Table3[[#This Row],[PRODUCT ID]],Table1[[PRODUCT]:[SELLING PRICE]],4,FALSE)</f>
        <v>240</v>
      </c>
      <c r="K8861" s="16">
        <f ca="1">VLOOKUP(Table3[[#This Row],[PRODUCT ID]],Table1[[PRODUCT]:[SELLING PRICE]],5,FALSE)</f>
        <v>27.457828291553902</v>
      </c>
      <c r="L8861" s="16">
        <f ca="1">J8861*Table3[[#This Row],[QUANTITY]]</f>
        <v>480</v>
      </c>
      <c r="M8861" s="16">
        <f ca="1">K8861*Table3[[#This Row],[QUANTITY]]*(1-Table3[[#This Row],[DISCOUNT %]])</f>
        <v>51.453049722211254</v>
      </c>
      <c r="N8861" s="3">
        <f>DAY(Table3[[#This Row],[DATE]])</f>
        <v>4</v>
      </c>
      <c r="O8861" s="3" t="str">
        <f>TEXT(Table3[[#This Row],[DATE]],"mmm")</f>
        <v>Apr</v>
      </c>
      <c r="P8861" s="3">
        <f>YEAR(Table3[[#This Row],[DATE]])</f>
        <v>2045</v>
      </c>
    </row>
    <row r="8862" spans="1:16" x14ac:dyDescent="0.3">
      <c r="A8862" s="6">
        <v>53057</v>
      </c>
      <c r="B8862" s="7" t="s">
        <v>1521</v>
      </c>
      <c r="C8862" s="9">
        <f t="shared" ca="1" si="276"/>
        <v>11</v>
      </c>
      <c r="D8862" s="9" t="s">
        <v>2116</v>
      </c>
      <c r="E8862" s="9" t="s">
        <v>2116</v>
      </c>
      <c r="F8862" s="10">
        <f t="shared" ca="1" si="277"/>
        <v>4.1348344202318976E-2</v>
      </c>
      <c r="G8862" s="3" t="str">
        <f>VLOOKUP(Table3[[#This Row],[PRODUCT ID]],Table1[[PRODUCT]:[SELLING PRICE]],1,FALSE)</f>
        <v>Product469</v>
      </c>
      <c r="H8862" s="3" t="str">
        <f>VLOOKUP(Table3[[#This Row],[PRODUCT ID]],Table1[[PRODUCT]:[SELLING PRICE]],2,FALSE)</f>
        <v>Category3</v>
      </c>
      <c r="I8862" s="3" t="str">
        <f>VLOOKUP(Table3[[#This Row],[PRODUCT ID]],Table1[[PRODUCT]:[SELLING PRICE]],3,FALSE)</f>
        <v>Kg</v>
      </c>
      <c r="J8862" s="16">
        <f ca="1">VLOOKUP(Table3[[#This Row],[PRODUCT ID]],Table1[[PRODUCT]:[SELLING PRICE]],4,FALSE)</f>
        <v>41</v>
      </c>
      <c r="K8862" s="16">
        <f ca="1">VLOOKUP(Table3[[#This Row],[PRODUCT ID]],Table1[[PRODUCT]:[SELLING PRICE]],5,FALSE)</f>
        <v>289.53204788439183</v>
      </c>
      <c r="L8862" s="16">
        <f ca="1">J8862*Table3[[#This Row],[QUANTITY]]</f>
        <v>451</v>
      </c>
      <c r="M8862" s="16">
        <f ca="1">K8862*Table3[[#This Row],[QUANTITY]]*(1-Table3[[#This Row],[DISCOUNT %]])</f>
        <v>3053.1641482195228</v>
      </c>
      <c r="N8862" s="3">
        <f>DAY(Table3[[#This Row],[DATE]])</f>
        <v>5</v>
      </c>
      <c r="O8862" s="3" t="str">
        <f>TEXT(Table3[[#This Row],[DATE]],"mmm")</f>
        <v>Apr</v>
      </c>
      <c r="P8862" s="3">
        <f>YEAR(Table3[[#This Row],[DATE]])</f>
        <v>2045</v>
      </c>
    </row>
    <row r="8863" spans="1:16" x14ac:dyDescent="0.3">
      <c r="A8863" s="6">
        <v>53058</v>
      </c>
      <c r="B8863" s="7" t="s">
        <v>1522</v>
      </c>
      <c r="C8863" s="9">
        <f t="shared" ca="1" si="276"/>
        <v>5</v>
      </c>
      <c r="D8863" s="9" t="s">
        <v>2116</v>
      </c>
      <c r="E8863" s="9" t="s">
        <v>2116</v>
      </c>
      <c r="F8863" s="10">
        <f t="shared" ca="1" si="277"/>
        <v>6.9880082065814683E-2</v>
      </c>
      <c r="G8863" s="3" t="str">
        <f>VLOOKUP(Table3[[#This Row],[PRODUCT ID]],Table1[[PRODUCT]:[SELLING PRICE]],1,FALSE)</f>
        <v>Product470</v>
      </c>
      <c r="H8863" s="3" t="str">
        <f>VLOOKUP(Table3[[#This Row],[PRODUCT ID]],Table1[[PRODUCT]:[SELLING PRICE]],2,FALSE)</f>
        <v>Category4</v>
      </c>
      <c r="I8863" s="3" t="str">
        <f>VLOOKUP(Table3[[#This Row],[PRODUCT ID]],Table1[[PRODUCT]:[SELLING PRICE]],3,FALSE)</f>
        <v>No</v>
      </c>
      <c r="J8863" s="16">
        <f ca="1">VLOOKUP(Table3[[#This Row],[PRODUCT ID]],Table1[[PRODUCT]:[SELLING PRICE]],4,FALSE)</f>
        <v>85</v>
      </c>
      <c r="K8863" s="16">
        <f ca="1">VLOOKUP(Table3[[#This Row],[PRODUCT ID]],Table1[[PRODUCT]:[SELLING PRICE]],5,FALSE)</f>
        <v>310.21596314357777</v>
      </c>
      <c r="L8863" s="16">
        <f ca="1">J8863*Table3[[#This Row],[QUANTITY]]</f>
        <v>425</v>
      </c>
      <c r="M8863" s="16">
        <f ca="1">K8863*Table3[[#This Row],[QUANTITY]]*(1-Table3[[#This Row],[DISCOUNT %]])</f>
        <v>1442.690230904894</v>
      </c>
      <c r="N8863" s="3">
        <f>DAY(Table3[[#This Row],[DATE]])</f>
        <v>6</v>
      </c>
      <c r="O8863" s="3" t="str">
        <f>TEXT(Table3[[#This Row],[DATE]],"mmm")</f>
        <v>Apr</v>
      </c>
      <c r="P8863" s="3">
        <f>YEAR(Table3[[#This Row],[DATE]])</f>
        <v>2045</v>
      </c>
    </row>
    <row r="8864" spans="1:16" x14ac:dyDescent="0.3">
      <c r="A8864" s="6">
        <v>53059</v>
      </c>
      <c r="B8864" s="7" t="s">
        <v>1523</v>
      </c>
      <c r="C8864" s="9">
        <f t="shared" ca="1" si="276"/>
        <v>9</v>
      </c>
      <c r="D8864" s="9" t="s">
        <v>2116</v>
      </c>
      <c r="E8864" s="9" t="s">
        <v>2116</v>
      </c>
      <c r="F8864" s="10">
        <f t="shared" ca="1" si="277"/>
        <v>5.5346948070216576E-2</v>
      </c>
      <c r="G8864" s="3" t="str">
        <f>VLOOKUP(Table3[[#This Row],[PRODUCT ID]],Table1[[PRODUCT]:[SELLING PRICE]],1,FALSE)</f>
        <v>Product471</v>
      </c>
      <c r="H8864" s="3" t="str">
        <f>VLOOKUP(Table3[[#This Row],[PRODUCT ID]],Table1[[PRODUCT]:[SELLING PRICE]],2,FALSE)</f>
        <v>Category5</v>
      </c>
      <c r="I8864" s="3" t="str">
        <f>VLOOKUP(Table3[[#This Row],[PRODUCT ID]],Table1[[PRODUCT]:[SELLING PRICE]],3,FALSE)</f>
        <v>No</v>
      </c>
      <c r="J8864" s="16">
        <f ca="1">VLOOKUP(Table3[[#This Row],[PRODUCT ID]],Table1[[PRODUCT]:[SELLING PRICE]],4,FALSE)</f>
        <v>31</v>
      </c>
      <c r="K8864" s="16">
        <f ca="1">VLOOKUP(Table3[[#This Row],[PRODUCT ID]],Table1[[PRODUCT]:[SELLING PRICE]],5,FALSE)</f>
        <v>202.17480476603251</v>
      </c>
      <c r="L8864" s="16">
        <f ca="1">J8864*Table3[[#This Row],[QUANTITY]]</f>
        <v>279</v>
      </c>
      <c r="M8864" s="16">
        <f ca="1">K8864*Table3[[#This Row],[QUANTITY]]*(1-Table3[[#This Row],[DISCOUNT %]])</f>
        <v>1718.8654171098667</v>
      </c>
      <c r="N8864" s="3">
        <f>DAY(Table3[[#This Row],[DATE]])</f>
        <v>7</v>
      </c>
      <c r="O8864" s="3" t="str">
        <f>TEXT(Table3[[#This Row],[DATE]],"mmm")</f>
        <v>Apr</v>
      </c>
      <c r="P8864" s="3">
        <f>YEAR(Table3[[#This Row],[DATE]])</f>
        <v>2045</v>
      </c>
    </row>
    <row r="8865" spans="1:16" x14ac:dyDescent="0.3">
      <c r="A8865" s="6">
        <v>53060</v>
      </c>
      <c r="B8865" s="7" t="s">
        <v>1524</v>
      </c>
      <c r="C8865" s="9">
        <f t="shared" ca="1" si="276"/>
        <v>2</v>
      </c>
      <c r="D8865" s="9" t="s">
        <v>2116</v>
      </c>
      <c r="E8865" s="9" t="s">
        <v>2116</v>
      </c>
      <c r="F8865" s="10">
        <f t="shared" ca="1" si="277"/>
        <v>1.5150931085934627E-2</v>
      </c>
      <c r="G8865" s="3" t="str">
        <f>VLOOKUP(Table3[[#This Row],[PRODUCT ID]],Table1[[PRODUCT]:[SELLING PRICE]],1,FALSE)</f>
        <v>Product472</v>
      </c>
      <c r="H8865" s="3" t="str">
        <f>VLOOKUP(Table3[[#This Row],[PRODUCT ID]],Table1[[PRODUCT]:[SELLING PRICE]],2,FALSE)</f>
        <v>Category1</v>
      </c>
      <c r="I8865" s="3" t="str">
        <f>VLOOKUP(Table3[[#This Row],[PRODUCT ID]],Table1[[PRODUCT]:[SELLING PRICE]],3,FALSE)</f>
        <v>Ft</v>
      </c>
      <c r="J8865" s="16">
        <f ca="1">VLOOKUP(Table3[[#This Row],[PRODUCT ID]],Table1[[PRODUCT]:[SELLING PRICE]],4,FALSE)</f>
        <v>26</v>
      </c>
      <c r="K8865" s="16">
        <f ca="1">VLOOKUP(Table3[[#This Row],[PRODUCT ID]],Table1[[PRODUCT]:[SELLING PRICE]],5,FALSE)</f>
        <v>93.517461013329338</v>
      </c>
      <c r="L8865" s="16">
        <f ca="1">J8865*Table3[[#This Row],[QUANTITY]]</f>
        <v>52</v>
      </c>
      <c r="M8865" s="16">
        <f ca="1">K8865*Table3[[#This Row],[QUANTITY]]*(1-Table3[[#This Row],[DISCOUNT %]])</f>
        <v>184.20116881236962</v>
      </c>
      <c r="N8865" s="3">
        <f>DAY(Table3[[#This Row],[DATE]])</f>
        <v>8</v>
      </c>
      <c r="O8865" s="3" t="str">
        <f>TEXT(Table3[[#This Row],[DATE]],"mmm")</f>
        <v>Apr</v>
      </c>
      <c r="P8865" s="3">
        <f>YEAR(Table3[[#This Row],[DATE]])</f>
        <v>2045</v>
      </c>
    </row>
    <row r="8866" spans="1:16" x14ac:dyDescent="0.3">
      <c r="A8866" s="6">
        <v>53061</v>
      </c>
      <c r="B8866" s="7" t="s">
        <v>1525</v>
      </c>
      <c r="C8866" s="9">
        <f t="shared" ca="1" si="276"/>
        <v>11</v>
      </c>
      <c r="D8866" s="9" t="s">
        <v>2115</v>
      </c>
      <c r="E8866" s="9" t="s">
        <v>2118</v>
      </c>
      <c r="F8866" s="10">
        <f t="shared" ca="1" si="277"/>
        <v>8.6996872979022265E-3</v>
      </c>
      <c r="G8866" s="3" t="str">
        <f>VLOOKUP(Table3[[#This Row],[PRODUCT ID]],Table1[[PRODUCT]:[SELLING PRICE]],1,FALSE)</f>
        <v>Product473</v>
      </c>
      <c r="H8866" s="3" t="str">
        <f>VLOOKUP(Table3[[#This Row],[PRODUCT ID]],Table1[[PRODUCT]:[SELLING PRICE]],2,FALSE)</f>
        <v>Category2</v>
      </c>
      <c r="I8866" s="3" t="str">
        <f>VLOOKUP(Table3[[#This Row],[PRODUCT ID]],Table1[[PRODUCT]:[SELLING PRICE]],3,FALSE)</f>
        <v>No</v>
      </c>
      <c r="J8866" s="16">
        <f ca="1">VLOOKUP(Table3[[#This Row],[PRODUCT ID]],Table1[[PRODUCT]:[SELLING PRICE]],4,FALSE)</f>
        <v>147</v>
      </c>
      <c r="K8866" s="16">
        <f ca="1">VLOOKUP(Table3[[#This Row],[PRODUCT ID]],Table1[[PRODUCT]:[SELLING PRICE]],5,FALSE)</f>
        <v>257.25377688515306</v>
      </c>
      <c r="L8866" s="16">
        <f ca="1">J8866*Table3[[#This Row],[QUANTITY]]</f>
        <v>1617</v>
      </c>
      <c r="M8866" s="16">
        <f ca="1">K8866*Table3[[#This Row],[QUANTITY]]*(1-Table3[[#This Row],[DISCOUNT %]])</f>
        <v>2805.1732441705267</v>
      </c>
      <c r="N8866" s="3">
        <f>DAY(Table3[[#This Row],[DATE]])</f>
        <v>9</v>
      </c>
      <c r="O8866" s="3" t="str">
        <f>TEXT(Table3[[#This Row],[DATE]],"mmm")</f>
        <v>Apr</v>
      </c>
      <c r="P8866" s="3">
        <f>YEAR(Table3[[#This Row],[DATE]])</f>
        <v>2045</v>
      </c>
    </row>
    <row r="8867" spans="1:16" x14ac:dyDescent="0.3">
      <c r="A8867" s="6">
        <v>53062</v>
      </c>
      <c r="B8867" s="7" t="s">
        <v>1526</v>
      </c>
      <c r="C8867" s="9">
        <f t="shared" ca="1" si="276"/>
        <v>13</v>
      </c>
      <c r="D8867" s="9" t="s">
        <v>2116</v>
      </c>
      <c r="E8867" s="9" t="s">
        <v>2116</v>
      </c>
      <c r="F8867" s="10">
        <f t="shared" ca="1" si="277"/>
        <v>6.70784443990292E-2</v>
      </c>
      <c r="G8867" s="3" t="str">
        <f>VLOOKUP(Table3[[#This Row],[PRODUCT ID]],Table1[[PRODUCT]:[SELLING PRICE]],1,FALSE)</f>
        <v>Product474</v>
      </c>
      <c r="H8867" s="3" t="str">
        <f>VLOOKUP(Table3[[#This Row],[PRODUCT ID]],Table1[[PRODUCT]:[SELLING PRICE]],2,FALSE)</f>
        <v>Category3</v>
      </c>
      <c r="I8867" s="3" t="str">
        <f>VLOOKUP(Table3[[#This Row],[PRODUCT ID]],Table1[[PRODUCT]:[SELLING PRICE]],3,FALSE)</f>
        <v>Kg</v>
      </c>
      <c r="J8867" s="16">
        <f ca="1">VLOOKUP(Table3[[#This Row],[PRODUCT ID]],Table1[[PRODUCT]:[SELLING PRICE]],4,FALSE)</f>
        <v>42</v>
      </c>
      <c r="K8867" s="16">
        <f ca="1">VLOOKUP(Table3[[#This Row],[PRODUCT ID]],Table1[[PRODUCT]:[SELLING PRICE]],5,FALSE)</f>
        <v>110.0318501466551</v>
      </c>
      <c r="L8867" s="16">
        <f ca="1">J8867*Table3[[#This Row],[QUANTITY]]</f>
        <v>546</v>
      </c>
      <c r="M8867" s="16">
        <f ca="1">K8867*Table3[[#This Row],[QUANTITY]]*(1-Table3[[#This Row],[DISCOUNT %]])</f>
        <v>1334.4641024581149</v>
      </c>
      <c r="N8867" s="3">
        <f>DAY(Table3[[#This Row],[DATE]])</f>
        <v>10</v>
      </c>
      <c r="O8867" s="3" t="str">
        <f>TEXT(Table3[[#This Row],[DATE]],"mmm")</f>
        <v>Apr</v>
      </c>
      <c r="P8867" s="3">
        <f>YEAR(Table3[[#This Row],[DATE]])</f>
        <v>2045</v>
      </c>
    </row>
    <row r="8868" spans="1:16" x14ac:dyDescent="0.3">
      <c r="A8868" s="6">
        <v>53063</v>
      </c>
      <c r="B8868" s="7" t="s">
        <v>1527</v>
      </c>
      <c r="C8868" s="9">
        <f t="shared" ca="1" si="276"/>
        <v>12</v>
      </c>
      <c r="D8868" s="9" t="s">
        <v>2117</v>
      </c>
      <c r="E8868" s="9" t="s">
        <v>2116</v>
      </c>
      <c r="F8868" s="10">
        <f t="shared" ca="1" si="277"/>
        <v>6.8061417401444786E-3</v>
      </c>
      <c r="G8868" s="3" t="str">
        <f>VLOOKUP(Table3[[#This Row],[PRODUCT ID]],Table1[[PRODUCT]:[SELLING PRICE]],1,FALSE)</f>
        <v>Product475</v>
      </c>
      <c r="H8868" s="3" t="str">
        <f>VLOOKUP(Table3[[#This Row],[PRODUCT ID]],Table1[[PRODUCT]:[SELLING PRICE]],2,FALSE)</f>
        <v>Category4</v>
      </c>
      <c r="I8868" s="3" t="str">
        <f>VLOOKUP(Table3[[#This Row],[PRODUCT ID]],Table1[[PRODUCT]:[SELLING PRICE]],3,FALSE)</f>
        <v>Kg</v>
      </c>
      <c r="J8868" s="16">
        <f ca="1">VLOOKUP(Table3[[#This Row],[PRODUCT ID]],Table1[[PRODUCT]:[SELLING PRICE]],4,FALSE)</f>
        <v>163</v>
      </c>
      <c r="K8868" s="16">
        <f ca="1">VLOOKUP(Table3[[#This Row],[PRODUCT ID]],Table1[[PRODUCT]:[SELLING PRICE]],5,FALSE)</f>
        <v>42.945534936466267</v>
      </c>
      <c r="L8868" s="16">
        <f ca="1">J8868*Table3[[#This Row],[QUANTITY]]</f>
        <v>1956</v>
      </c>
      <c r="M8868" s="16">
        <f ca="1">K8868*Table3[[#This Row],[QUANTITY]]*(1-Table3[[#This Row],[DISCOUNT %]])</f>
        <v>511.83889846298825</v>
      </c>
      <c r="N8868" s="3">
        <f>DAY(Table3[[#This Row],[DATE]])</f>
        <v>11</v>
      </c>
      <c r="O8868" s="3" t="str">
        <f>TEXT(Table3[[#This Row],[DATE]],"mmm")</f>
        <v>Apr</v>
      </c>
      <c r="P8868" s="3">
        <f>YEAR(Table3[[#This Row],[DATE]])</f>
        <v>2045</v>
      </c>
    </row>
    <row r="8869" spans="1:16" x14ac:dyDescent="0.3">
      <c r="A8869" s="6">
        <v>53064</v>
      </c>
      <c r="B8869" s="7" t="s">
        <v>1528</v>
      </c>
      <c r="C8869" s="9">
        <f t="shared" ca="1" si="276"/>
        <v>9</v>
      </c>
      <c r="D8869" s="9" t="s">
        <v>2115</v>
      </c>
      <c r="E8869" s="9" t="s">
        <v>2116</v>
      </c>
      <c r="F8869" s="10">
        <f t="shared" ca="1" si="277"/>
        <v>6.6329747256970578E-2</v>
      </c>
      <c r="G8869" s="3" t="str">
        <f>VLOOKUP(Table3[[#This Row],[PRODUCT ID]],Table1[[PRODUCT]:[SELLING PRICE]],1,FALSE)</f>
        <v>Product476</v>
      </c>
      <c r="H8869" s="3" t="str">
        <f>VLOOKUP(Table3[[#This Row],[PRODUCT ID]],Table1[[PRODUCT]:[SELLING PRICE]],2,FALSE)</f>
        <v>Category5</v>
      </c>
      <c r="I8869" s="3" t="str">
        <f>VLOOKUP(Table3[[#This Row],[PRODUCT ID]],Table1[[PRODUCT]:[SELLING PRICE]],3,FALSE)</f>
        <v>Lt</v>
      </c>
      <c r="J8869" s="16">
        <f ca="1">VLOOKUP(Table3[[#This Row],[PRODUCT ID]],Table1[[PRODUCT]:[SELLING PRICE]],4,FALSE)</f>
        <v>123</v>
      </c>
      <c r="K8869" s="16">
        <f ca="1">VLOOKUP(Table3[[#This Row],[PRODUCT ID]],Table1[[PRODUCT]:[SELLING PRICE]],5,FALSE)</f>
        <v>200.6319080938685</v>
      </c>
      <c r="L8869" s="16">
        <f ca="1">J8869*Table3[[#This Row],[QUANTITY]]</f>
        <v>1107</v>
      </c>
      <c r="M8869" s="16">
        <f ca="1">K8869*Table3[[#This Row],[QUANTITY]]*(1-Table3[[#This Row],[DISCOUNT %]])</f>
        <v>1685.916399044866</v>
      </c>
      <c r="N8869" s="3">
        <f>DAY(Table3[[#This Row],[DATE]])</f>
        <v>12</v>
      </c>
      <c r="O8869" s="3" t="str">
        <f>TEXT(Table3[[#This Row],[DATE]],"mmm")</f>
        <v>Apr</v>
      </c>
      <c r="P8869" s="3">
        <f>YEAR(Table3[[#This Row],[DATE]])</f>
        <v>2045</v>
      </c>
    </row>
    <row r="8870" spans="1:16" x14ac:dyDescent="0.3">
      <c r="A8870" s="6">
        <v>53065</v>
      </c>
      <c r="B8870" s="7" t="s">
        <v>1529</v>
      </c>
      <c r="C8870" s="9">
        <f t="shared" ca="1" si="276"/>
        <v>4</v>
      </c>
      <c r="D8870" s="9" t="s">
        <v>2115</v>
      </c>
      <c r="E8870" s="9" t="s">
        <v>2116</v>
      </c>
      <c r="F8870" s="10">
        <f t="shared" ca="1" si="277"/>
        <v>8.4053238413073314E-2</v>
      </c>
      <c r="G8870" s="3" t="str">
        <f>VLOOKUP(Table3[[#This Row],[PRODUCT ID]],Table1[[PRODUCT]:[SELLING PRICE]],1,FALSE)</f>
        <v>Product477</v>
      </c>
      <c r="H8870" s="3" t="str">
        <f>VLOOKUP(Table3[[#This Row],[PRODUCT ID]],Table1[[PRODUCT]:[SELLING PRICE]],2,FALSE)</f>
        <v>Category1</v>
      </c>
      <c r="I8870" s="3" t="str">
        <f>VLOOKUP(Table3[[#This Row],[PRODUCT ID]],Table1[[PRODUCT]:[SELLING PRICE]],3,FALSE)</f>
        <v>Kg</v>
      </c>
      <c r="J8870" s="16">
        <f ca="1">VLOOKUP(Table3[[#This Row],[PRODUCT ID]],Table1[[PRODUCT]:[SELLING PRICE]],4,FALSE)</f>
        <v>150</v>
      </c>
      <c r="K8870" s="16">
        <f ca="1">VLOOKUP(Table3[[#This Row],[PRODUCT ID]],Table1[[PRODUCT]:[SELLING PRICE]],5,FALSE)</f>
        <v>80.453442371860859</v>
      </c>
      <c r="L8870" s="16">
        <f ca="1">J8870*Table3[[#This Row],[QUANTITY]]</f>
        <v>600</v>
      </c>
      <c r="M8870" s="16">
        <f ca="1">K8870*Table3[[#This Row],[QUANTITY]]*(1-Table3[[#This Row],[DISCOUNT %]])</f>
        <v>294.76427999610553</v>
      </c>
      <c r="N8870" s="3">
        <f>DAY(Table3[[#This Row],[DATE]])</f>
        <v>13</v>
      </c>
      <c r="O8870" s="3" t="str">
        <f>TEXT(Table3[[#This Row],[DATE]],"mmm")</f>
        <v>Apr</v>
      </c>
      <c r="P8870" s="3">
        <f>YEAR(Table3[[#This Row],[DATE]])</f>
        <v>2045</v>
      </c>
    </row>
    <row r="8871" spans="1:16" x14ac:dyDescent="0.3">
      <c r="A8871" s="6">
        <v>53066</v>
      </c>
      <c r="B8871" s="7" t="s">
        <v>1530</v>
      </c>
      <c r="C8871" s="9">
        <f t="shared" ca="1" si="276"/>
        <v>4</v>
      </c>
      <c r="D8871" s="9" t="s">
        <v>2115</v>
      </c>
      <c r="E8871" s="9" t="s">
        <v>2116</v>
      </c>
      <c r="F8871" s="10">
        <f t="shared" ca="1" si="277"/>
        <v>9.9298805878413193E-2</v>
      </c>
      <c r="G8871" s="3" t="str">
        <f>VLOOKUP(Table3[[#This Row],[PRODUCT ID]],Table1[[PRODUCT]:[SELLING PRICE]],1,FALSE)</f>
        <v>Product478</v>
      </c>
      <c r="H8871" s="3" t="str">
        <f>VLOOKUP(Table3[[#This Row],[PRODUCT ID]],Table1[[PRODUCT]:[SELLING PRICE]],2,FALSE)</f>
        <v>Category2</v>
      </c>
      <c r="I8871" s="3" t="str">
        <f>VLOOKUP(Table3[[#This Row],[PRODUCT ID]],Table1[[PRODUCT]:[SELLING PRICE]],3,FALSE)</f>
        <v>Lt</v>
      </c>
      <c r="J8871" s="16">
        <f ca="1">VLOOKUP(Table3[[#This Row],[PRODUCT ID]],Table1[[PRODUCT]:[SELLING PRICE]],4,FALSE)</f>
        <v>121</v>
      </c>
      <c r="K8871" s="16">
        <f ca="1">VLOOKUP(Table3[[#This Row],[PRODUCT ID]],Table1[[PRODUCT]:[SELLING PRICE]],5,FALSE)</f>
        <v>127.37404760966747</v>
      </c>
      <c r="L8871" s="16">
        <f ca="1">J8871*Table3[[#This Row],[QUANTITY]]</f>
        <v>484</v>
      </c>
      <c r="M8871" s="16">
        <f ca="1">K8871*Table3[[#This Row],[QUANTITY]]*(1-Table3[[#This Row],[DISCOUNT %]])</f>
        <v>458.90382712850936</v>
      </c>
      <c r="N8871" s="3">
        <f>DAY(Table3[[#This Row],[DATE]])</f>
        <v>14</v>
      </c>
      <c r="O8871" s="3" t="str">
        <f>TEXT(Table3[[#This Row],[DATE]],"mmm")</f>
        <v>Apr</v>
      </c>
      <c r="P8871" s="3">
        <f>YEAR(Table3[[#This Row],[DATE]])</f>
        <v>2045</v>
      </c>
    </row>
    <row r="8872" spans="1:16" x14ac:dyDescent="0.3">
      <c r="A8872" s="6">
        <v>53067</v>
      </c>
      <c r="B8872" s="7" t="s">
        <v>1531</v>
      </c>
      <c r="C8872" s="9">
        <f t="shared" ca="1" si="276"/>
        <v>4</v>
      </c>
      <c r="D8872" s="9" t="s">
        <v>2116</v>
      </c>
      <c r="E8872" s="9" t="s">
        <v>2118</v>
      </c>
      <c r="F8872" s="10">
        <f t="shared" ca="1" si="277"/>
        <v>1.4184856440919935E-2</v>
      </c>
      <c r="G8872" s="3" t="str">
        <f>VLOOKUP(Table3[[#This Row],[PRODUCT ID]],Table1[[PRODUCT]:[SELLING PRICE]],1,FALSE)</f>
        <v>Product479</v>
      </c>
      <c r="H8872" s="3" t="str">
        <f>VLOOKUP(Table3[[#This Row],[PRODUCT ID]],Table1[[PRODUCT]:[SELLING PRICE]],2,FALSE)</f>
        <v>Category3</v>
      </c>
      <c r="I8872" s="3" t="str">
        <f>VLOOKUP(Table3[[#This Row],[PRODUCT ID]],Table1[[PRODUCT]:[SELLING PRICE]],3,FALSE)</f>
        <v>Ft</v>
      </c>
      <c r="J8872" s="16">
        <f ca="1">VLOOKUP(Table3[[#This Row],[PRODUCT ID]],Table1[[PRODUCT]:[SELLING PRICE]],4,FALSE)</f>
        <v>63</v>
      </c>
      <c r="K8872" s="16">
        <f ca="1">VLOOKUP(Table3[[#This Row],[PRODUCT ID]],Table1[[PRODUCT]:[SELLING PRICE]],5,FALSE)</f>
        <v>286.54195862717557</v>
      </c>
      <c r="L8872" s="16">
        <f ca="1">J8872*Table3[[#This Row],[QUANTITY]]</f>
        <v>252</v>
      </c>
      <c r="M8872" s="16">
        <f ca="1">K8872*Table3[[#This Row],[QUANTITY]]*(1-Table3[[#This Row],[DISCOUNT %]])</f>
        <v>1129.9096083189963</v>
      </c>
      <c r="N8872" s="3">
        <f>DAY(Table3[[#This Row],[DATE]])</f>
        <v>15</v>
      </c>
      <c r="O8872" s="3" t="str">
        <f>TEXT(Table3[[#This Row],[DATE]],"mmm")</f>
        <v>Apr</v>
      </c>
      <c r="P8872" s="3">
        <f>YEAR(Table3[[#This Row],[DATE]])</f>
        <v>2045</v>
      </c>
    </row>
    <row r="8873" spans="1:16" x14ac:dyDescent="0.3">
      <c r="A8873" s="6">
        <v>53068</v>
      </c>
      <c r="B8873" s="7" t="s">
        <v>1532</v>
      </c>
      <c r="C8873" s="9">
        <f t="shared" ca="1" si="276"/>
        <v>5</v>
      </c>
      <c r="D8873" s="9" t="s">
        <v>2116</v>
      </c>
      <c r="E8873" s="9" t="s">
        <v>2118</v>
      </c>
      <c r="F8873" s="10">
        <f t="shared" ca="1" si="277"/>
        <v>1.2052478393197641E-2</v>
      </c>
      <c r="G8873" s="3" t="str">
        <f>VLOOKUP(Table3[[#This Row],[PRODUCT ID]],Table1[[PRODUCT]:[SELLING PRICE]],1,FALSE)</f>
        <v>Product480</v>
      </c>
      <c r="H8873" s="3" t="str">
        <f>VLOOKUP(Table3[[#This Row],[PRODUCT ID]],Table1[[PRODUCT]:[SELLING PRICE]],2,FALSE)</f>
        <v>Category4</v>
      </c>
      <c r="I8873" s="3" t="str">
        <f>VLOOKUP(Table3[[#This Row],[PRODUCT ID]],Table1[[PRODUCT]:[SELLING PRICE]],3,FALSE)</f>
        <v>Kg</v>
      </c>
      <c r="J8873" s="16">
        <f ca="1">VLOOKUP(Table3[[#This Row],[PRODUCT ID]],Table1[[PRODUCT]:[SELLING PRICE]],4,FALSE)</f>
        <v>172</v>
      </c>
      <c r="K8873" s="16">
        <f ca="1">VLOOKUP(Table3[[#This Row],[PRODUCT ID]],Table1[[PRODUCT]:[SELLING PRICE]],5,FALSE)</f>
        <v>35.037470573572449</v>
      </c>
      <c r="L8873" s="16">
        <f ca="1">J8873*Table3[[#This Row],[QUANTITY]]</f>
        <v>860</v>
      </c>
      <c r="M8873" s="16">
        <f ca="1">K8873*Table3[[#This Row],[QUANTITY]]*(1-Table3[[#This Row],[DISCOUNT %]])</f>
        <v>173.07591108266084</v>
      </c>
      <c r="N8873" s="3">
        <f>DAY(Table3[[#This Row],[DATE]])</f>
        <v>16</v>
      </c>
      <c r="O8873" s="3" t="str">
        <f>TEXT(Table3[[#This Row],[DATE]],"mmm")</f>
        <v>Apr</v>
      </c>
      <c r="P8873" s="3">
        <f>YEAR(Table3[[#This Row],[DATE]])</f>
        <v>2045</v>
      </c>
    </row>
    <row r="8874" spans="1:16" x14ac:dyDescent="0.3">
      <c r="A8874" s="6">
        <v>53069</v>
      </c>
      <c r="B8874" s="7" t="s">
        <v>1533</v>
      </c>
      <c r="C8874" s="9">
        <f t="shared" ca="1" si="276"/>
        <v>10</v>
      </c>
      <c r="D8874" s="9" t="s">
        <v>2116</v>
      </c>
      <c r="E8874" s="9" t="s">
        <v>2116</v>
      </c>
      <c r="F8874" s="10">
        <f t="shared" ca="1" si="277"/>
        <v>9.6607206284130415E-2</v>
      </c>
      <c r="G8874" s="3" t="str">
        <f>VLOOKUP(Table3[[#This Row],[PRODUCT ID]],Table1[[PRODUCT]:[SELLING PRICE]],1,FALSE)</f>
        <v>Product481</v>
      </c>
      <c r="H8874" s="3" t="str">
        <f>VLOOKUP(Table3[[#This Row],[PRODUCT ID]],Table1[[PRODUCT]:[SELLING PRICE]],2,FALSE)</f>
        <v>Category1</v>
      </c>
      <c r="I8874" s="3" t="str">
        <f>VLOOKUP(Table3[[#This Row],[PRODUCT ID]],Table1[[PRODUCT]:[SELLING PRICE]],3,FALSE)</f>
        <v>No</v>
      </c>
      <c r="J8874" s="16">
        <f ca="1">VLOOKUP(Table3[[#This Row],[PRODUCT ID]],Table1[[PRODUCT]:[SELLING PRICE]],4,FALSE)</f>
        <v>245</v>
      </c>
      <c r="K8874" s="16">
        <f ca="1">VLOOKUP(Table3[[#This Row],[PRODUCT ID]],Table1[[PRODUCT]:[SELLING PRICE]],5,FALSE)</f>
        <v>241.35877362998423</v>
      </c>
      <c r="L8874" s="16">
        <f ca="1">J8874*Table3[[#This Row],[QUANTITY]]</f>
        <v>2450</v>
      </c>
      <c r="M8874" s="16">
        <f ca="1">K8874*Table3[[#This Row],[QUANTITY]]*(1-Table3[[#This Row],[DISCOUNT %]])</f>
        <v>2180.4177679742761</v>
      </c>
      <c r="N8874" s="3">
        <f>DAY(Table3[[#This Row],[DATE]])</f>
        <v>17</v>
      </c>
      <c r="O8874" s="3" t="str">
        <f>TEXT(Table3[[#This Row],[DATE]],"mmm")</f>
        <v>Apr</v>
      </c>
      <c r="P8874" s="3">
        <f>YEAR(Table3[[#This Row],[DATE]])</f>
        <v>2045</v>
      </c>
    </row>
    <row r="8875" spans="1:16" x14ac:dyDescent="0.3">
      <c r="A8875" s="6">
        <v>53070</v>
      </c>
      <c r="B8875" s="7" t="s">
        <v>1534</v>
      </c>
      <c r="C8875" s="9">
        <f t="shared" ca="1" si="276"/>
        <v>9</v>
      </c>
      <c r="D8875" s="9" t="s">
        <v>2115</v>
      </c>
      <c r="E8875" s="9" t="s">
        <v>2116</v>
      </c>
      <c r="F8875" s="10">
        <f t="shared" ca="1" si="277"/>
        <v>4.2535070095911703E-2</v>
      </c>
      <c r="G8875" s="3" t="str">
        <f>VLOOKUP(Table3[[#This Row],[PRODUCT ID]],Table1[[PRODUCT]:[SELLING PRICE]],1,FALSE)</f>
        <v>Product482</v>
      </c>
      <c r="H8875" s="3" t="str">
        <f>VLOOKUP(Table3[[#This Row],[PRODUCT ID]],Table1[[PRODUCT]:[SELLING PRICE]],2,FALSE)</f>
        <v>Category2</v>
      </c>
      <c r="I8875" s="3" t="str">
        <f>VLOOKUP(Table3[[#This Row],[PRODUCT ID]],Table1[[PRODUCT]:[SELLING PRICE]],3,FALSE)</f>
        <v>No</v>
      </c>
      <c r="J8875" s="16">
        <f ca="1">VLOOKUP(Table3[[#This Row],[PRODUCT ID]],Table1[[PRODUCT]:[SELLING PRICE]],4,FALSE)</f>
        <v>21</v>
      </c>
      <c r="K8875" s="16">
        <f ca="1">VLOOKUP(Table3[[#This Row],[PRODUCT ID]],Table1[[PRODUCT]:[SELLING PRICE]],5,FALSE)</f>
        <v>289.74564546103386</v>
      </c>
      <c r="L8875" s="16">
        <f ca="1">J8875*Table3[[#This Row],[QUANTITY]]</f>
        <v>189</v>
      </c>
      <c r="M8875" s="16">
        <f ca="1">K8875*Table3[[#This Row],[QUANTITY]]*(1-Table3[[#This Row],[DISCOUNT %]])</f>
        <v>2496.7916470922723</v>
      </c>
      <c r="N8875" s="3">
        <f>DAY(Table3[[#This Row],[DATE]])</f>
        <v>18</v>
      </c>
      <c r="O8875" s="3" t="str">
        <f>TEXT(Table3[[#This Row],[DATE]],"mmm")</f>
        <v>Apr</v>
      </c>
      <c r="P8875" s="3">
        <f>YEAR(Table3[[#This Row],[DATE]])</f>
        <v>2045</v>
      </c>
    </row>
    <row r="8876" spans="1:16" x14ac:dyDescent="0.3">
      <c r="A8876" s="6">
        <v>53071</v>
      </c>
      <c r="B8876" s="7" t="s">
        <v>1535</v>
      </c>
      <c r="C8876" s="9">
        <f t="shared" ca="1" si="276"/>
        <v>9</v>
      </c>
      <c r="D8876" s="9" t="s">
        <v>2117</v>
      </c>
      <c r="E8876" s="9" t="s">
        <v>2116</v>
      </c>
      <c r="F8876" s="10">
        <f t="shared" ca="1" si="277"/>
        <v>5.7737106703232427E-2</v>
      </c>
      <c r="G8876" s="3" t="str">
        <f>VLOOKUP(Table3[[#This Row],[PRODUCT ID]],Table1[[PRODUCT]:[SELLING PRICE]],1,FALSE)</f>
        <v>Product483</v>
      </c>
      <c r="H8876" s="3" t="str">
        <f>VLOOKUP(Table3[[#This Row],[PRODUCT ID]],Table1[[PRODUCT]:[SELLING PRICE]],2,FALSE)</f>
        <v>Category3</v>
      </c>
      <c r="I8876" s="3" t="str">
        <f>VLOOKUP(Table3[[#This Row],[PRODUCT ID]],Table1[[PRODUCT]:[SELLING PRICE]],3,FALSE)</f>
        <v>Ft</v>
      </c>
      <c r="J8876" s="16">
        <f ca="1">VLOOKUP(Table3[[#This Row],[PRODUCT ID]],Table1[[PRODUCT]:[SELLING PRICE]],4,FALSE)</f>
        <v>27</v>
      </c>
      <c r="K8876" s="16">
        <f ca="1">VLOOKUP(Table3[[#This Row],[PRODUCT ID]],Table1[[PRODUCT]:[SELLING PRICE]],5,FALSE)</f>
        <v>42.179208549408443</v>
      </c>
      <c r="L8876" s="16">
        <f ca="1">J8876*Table3[[#This Row],[QUANTITY]]</f>
        <v>243</v>
      </c>
      <c r="M8876" s="16">
        <f ca="1">K8876*Table3[[#This Row],[QUANTITY]]*(1-Table3[[#This Row],[DISCOUNT %]])</f>
        <v>357.69512776260018</v>
      </c>
      <c r="N8876" s="3">
        <f>DAY(Table3[[#This Row],[DATE]])</f>
        <v>19</v>
      </c>
      <c r="O8876" s="3" t="str">
        <f>TEXT(Table3[[#This Row],[DATE]],"mmm")</f>
        <v>Apr</v>
      </c>
      <c r="P8876" s="3">
        <f>YEAR(Table3[[#This Row],[DATE]])</f>
        <v>2045</v>
      </c>
    </row>
    <row r="8877" spans="1:16" x14ac:dyDescent="0.3">
      <c r="A8877" s="6">
        <v>53072</v>
      </c>
      <c r="B8877" s="7" t="s">
        <v>1536</v>
      </c>
      <c r="C8877" s="9">
        <f t="shared" ca="1" si="276"/>
        <v>15</v>
      </c>
      <c r="D8877" s="9" t="s">
        <v>2117</v>
      </c>
      <c r="E8877" s="9" t="s">
        <v>2116</v>
      </c>
      <c r="F8877" s="10">
        <f t="shared" ca="1" si="277"/>
        <v>3.4445813835820065E-2</v>
      </c>
      <c r="G8877" s="3" t="str">
        <f>VLOOKUP(Table3[[#This Row],[PRODUCT ID]],Table1[[PRODUCT]:[SELLING PRICE]],1,FALSE)</f>
        <v>Product484</v>
      </c>
      <c r="H8877" s="3" t="str">
        <f>VLOOKUP(Table3[[#This Row],[PRODUCT ID]],Table1[[PRODUCT]:[SELLING PRICE]],2,FALSE)</f>
        <v>Category4</v>
      </c>
      <c r="I8877" s="3" t="str">
        <f>VLOOKUP(Table3[[#This Row],[PRODUCT ID]],Table1[[PRODUCT]:[SELLING PRICE]],3,FALSE)</f>
        <v>No</v>
      </c>
      <c r="J8877" s="16">
        <f ca="1">VLOOKUP(Table3[[#This Row],[PRODUCT ID]],Table1[[PRODUCT]:[SELLING PRICE]],4,FALSE)</f>
        <v>216</v>
      </c>
      <c r="K8877" s="16">
        <f ca="1">VLOOKUP(Table3[[#This Row],[PRODUCT ID]],Table1[[PRODUCT]:[SELLING PRICE]],5,FALSE)</f>
        <v>105.8454641288906</v>
      </c>
      <c r="L8877" s="16">
        <f ca="1">J8877*Table3[[#This Row],[QUANTITY]]</f>
        <v>3240</v>
      </c>
      <c r="M8877" s="16">
        <f ca="1">K8877*Table3[[#This Row],[QUANTITY]]*(1-Table3[[#This Row],[DISCOUNT %]])</f>
        <v>1532.9929646421131</v>
      </c>
      <c r="N8877" s="3">
        <f>DAY(Table3[[#This Row],[DATE]])</f>
        <v>20</v>
      </c>
      <c r="O8877" s="3" t="str">
        <f>TEXT(Table3[[#This Row],[DATE]],"mmm")</f>
        <v>Apr</v>
      </c>
      <c r="P8877" s="3">
        <f>YEAR(Table3[[#This Row],[DATE]])</f>
        <v>2045</v>
      </c>
    </row>
    <row r="8878" spans="1:16" x14ac:dyDescent="0.3">
      <c r="A8878" s="6">
        <v>53073</v>
      </c>
      <c r="B8878" s="7" t="s">
        <v>1537</v>
      </c>
      <c r="C8878" s="9">
        <f t="shared" ca="1" si="276"/>
        <v>3</v>
      </c>
      <c r="D8878" s="9" t="s">
        <v>2116</v>
      </c>
      <c r="E8878" s="9" t="s">
        <v>2118</v>
      </c>
      <c r="F8878" s="10">
        <f t="shared" ca="1" si="277"/>
        <v>1.0343221218171295E-2</v>
      </c>
      <c r="G8878" s="3" t="str">
        <f>VLOOKUP(Table3[[#This Row],[PRODUCT ID]],Table1[[PRODUCT]:[SELLING PRICE]],1,FALSE)</f>
        <v>Product485</v>
      </c>
      <c r="H8878" s="3" t="str">
        <f>VLOOKUP(Table3[[#This Row],[PRODUCT ID]],Table1[[PRODUCT]:[SELLING PRICE]],2,FALSE)</f>
        <v>Category5</v>
      </c>
      <c r="I8878" s="3" t="str">
        <f>VLOOKUP(Table3[[#This Row],[PRODUCT ID]],Table1[[PRODUCT]:[SELLING PRICE]],3,FALSE)</f>
        <v>Kg</v>
      </c>
      <c r="J8878" s="16">
        <f ca="1">VLOOKUP(Table3[[#This Row],[PRODUCT ID]],Table1[[PRODUCT]:[SELLING PRICE]],4,FALSE)</f>
        <v>215</v>
      </c>
      <c r="K8878" s="16">
        <f ca="1">VLOOKUP(Table3[[#This Row],[PRODUCT ID]],Table1[[PRODUCT]:[SELLING PRICE]],5,FALSE)</f>
        <v>130.50927080863721</v>
      </c>
      <c r="L8878" s="16">
        <f ca="1">J8878*Table3[[#This Row],[QUANTITY]]</f>
        <v>645</v>
      </c>
      <c r="M8878" s="16">
        <f ca="1">K8878*Table3[[#This Row],[QUANTITY]]*(1-Table3[[#This Row],[DISCOUNT %]])</f>
        <v>387.47815364892375</v>
      </c>
      <c r="N8878" s="3">
        <f>DAY(Table3[[#This Row],[DATE]])</f>
        <v>21</v>
      </c>
      <c r="O8878" s="3" t="str">
        <f>TEXT(Table3[[#This Row],[DATE]],"mmm")</f>
        <v>Apr</v>
      </c>
      <c r="P8878" s="3">
        <f>YEAR(Table3[[#This Row],[DATE]])</f>
        <v>2045</v>
      </c>
    </row>
    <row r="8879" spans="1:16" x14ac:dyDescent="0.3">
      <c r="A8879" s="6">
        <v>53074</v>
      </c>
      <c r="B8879" s="7" t="s">
        <v>1538</v>
      </c>
      <c r="C8879" s="9">
        <f t="shared" ca="1" si="276"/>
        <v>14</v>
      </c>
      <c r="D8879" s="9" t="s">
        <v>2116</v>
      </c>
      <c r="E8879" s="9" t="s">
        <v>2116</v>
      </c>
      <c r="F8879" s="10">
        <f t="shared" ca="1" si="277"/>
        <v>6.5531833131192166E-2</v>
      </c>
      <c r="G8879" s="3" t="str">
        <f>VLOOKUP(Table3[[#This Row],[PRODUCT ID]],Table1[[PRODUCT]:[SELLING PRICE]],1,FALSE)</f>
        <v>Product486</v>
      </c>
      <c r="H8879" s="3" t="str">
        <f>VLOOKUP(Table3[[#This Row],[PRODUCT ID]],Table1[[PRODUCT]:[SELLING PRICE]],2,FALSE)</f>
        <v>Category1</v>
      </c>
      <c r="I8879" s="3" t="str">
        <f>VLOOKUP(Table3[[#This Row],[PRODUCT ID]],Table1[[PRODUCT]:[SELLING PRICE]],3,FALSE)</f>
        <v>Kg</v>
      </c>
      <c r="J8879" s="16">
        <f ca="1">VLOOKUP(Table3[[#This Row],[PRODUCT ID]],Table1[[PRODUCT]:[SELLING PRICE]],4,FALSE)</f>
        <v>75</v>
      </c>
      <c r="K8879" s="16">
        <f ca="1">VLOOKUP(Table3[[#This Row],[PRODUCT ID]],Table1[[PRODUCT]:[SELLING PRICE]],5,FALSE)</f>
        <v>243.91540218941432</v>
      </c>
      <c r="L8879" s="16">
        <f ca="1">J8879*Table3[[#This Row],[QUANTITY]]</f>
        <v>1050</v>
      </c>
      <c r="M8879" s="16">
        <f ca="1">K8879*Table3[[#This Row],[QUANTITY]]*(1-Table3[[#This Row],[DISCOUNT %]])</f>
        <v>3191.0365025701399</v>
      </c>
      <c r="N8879" s="3">
        <f>DAY(Table3[[#This Row],[DATE]])</f>
        <v>22</v>
      </c>
      <c r="O8879" s="3" t="str">
        <f>TEXT(Table3[[#This Row],[DATE]],"mmm")</f>
        <v>Apr</v>
      </c>
      <c r="P8879" s="3">
        <f>YEAR(Table3[[#This Row],[DATE]])</f>
        <v>2045</v>
      </c>
    </row>
    <row r="8880" spans="1:16" x14ac:dyDescent="0.3">
      <c r="A8880" s="6">
        <v>53075</v>
      </c>
      <c r="B8880" s="7" t="s">
        <v>1539</v>
      </c>
      <c r="C8880" s="9">
        <f t="shared" ca="1" si="276"/>
        <v>7</v>
      </c>
      <c r="D8880" s="9" t="s">
        <v>2116</v>
      </c>
      <c r="E8880" s="9" t="s">
        <v>2116</v>
      </c>
      <c r="F8880" s="10">
        <f t="shared" ca="1" si="277"/>
        <v>6.9400475624809208E-2</v>
      </c>
      <c r="G8880" s="3" t="str">
        <f>VLOOKUP(Table3[[#This Row],[PRODUCT ID]],Table1[[PRODUCT]:[SELLING PRICE]],1,FALSE)</f>
        <v>Product487</v>
      </c>
      <c r="H8880" s="3" t="str">
        <f>VLOOKUP(Table3[[#This Row],[PRODUCT ID]],Table1[[PRODUCT]:[SELLING PRICE]],2,FALSE)</f>
        <v>Category2</v>
      </c>
      <c r="I8880" s="3" t="str">
        <f>VLOOKUP(Table3[[#This Row],[PRODUCT ID]],Table1[[PRODUCT]:[SELLING PRICE]],3,FALSE)</f>
        <v>Lt</v>
      </c>
      <c r="J8880" s="16">
        <f ca="1">VLOOKUP(Table3[[#This Row],[PRODUCT ID]],Table1[[PRODUCT]:[SELLING PRICE]],4,FALSE)</f>
        <v>10</v>
      </c>
      <c r="K8880" s="16">
        <f ca="1">VLOOKUP(Table3[[#This Row],[PRODUCT ID]],Table1[[PRODUCT]:[SELLING PRICE]],5,FALSE)</f>
        <v>64.154200667355752</v>
      </c>
      <c r="L8880" s="16">
        <f ca="1">J8880*Table3[[#This Row],[QUANTITY]]</f>
        <v>70</v>
      </c>
      <c r="M8880" s="16">
        <f ca="1">K8880*Table3[[#This Row],[QUANTITY]]*(1-Table3[[#This Row],[DISCOUNT %]])</f>
        <v>417.91308039398263</v>
      </c>
      <c r="N8880" s="3">
        <f>DAY(Table3[[#This Row],[DATE]])</f>
        <v>23</v>
      </c>
      <c r="O8880" s="3" t="str">
        <f>TEXT(Table3[[#This Row],[DATE]],"mmm")</f>
        <v>Apr</v>
      </c>
      <c r="P8880" s="3">
        <f>YEAR(Table3[[#This Row],[DATE]])</f>
        <v>2045</v>
      </c>
    </row>
    <row r="8881" spans="1:16" x14ac:dyDescent="0.3">
      <c r="A8881" s="6">
        <v>53076</v>
      </c>
      <c r="B8881" s="7" t="s">
        <v>1540</v>
      </c>
      <c r="C8881" s="9">
        <f t="shared" ca="1" si="276"/>
        <v>6</v>
      </c>
      <c r="D8881" s="9" t="s">
        <v>2116</v>
      </c>
      <c r="E8881" s="9" t="s">
        <v>2116</v>
      </c>
      <c r="F8881" s="10">
        <f t="shared" ca="1" si="277"/>
        <v>6.6481319596567126E-2</v>
      </c>
      <c r="G8881" s="3" t="str">
        <f>VLOOKUP(Table3[[#This Row],[PRODUCT ID]],Table1[[PRODUCT]:[SELLING PRICE]],1,FALSE)</f>
        <v>Product488</v>
      </c>
      <c r="H8881" s="3" t="str">
        <f>VLOOKUP(Table3[[#This Row],[PRODUCT ID]],Table1[[PRODUCT]:[SELLING PRICE]],2,FALSE)</f>
        <v>Category3</v>
      </c>
      <c r="I8881" s="3" t="str">
        <f>VLOOKUP(Table3[[#This Row],[PRODUCT ID]],Table1[[PRODUCT]:[SELLING PRICE]],3,FALSE)</f>
        <v>Kg</v>
      </c>
      <c r="J8881" s="16">
        <f ca="1">VLOOKUP(Table3[[#This Row],[PRODUCT ID]],Table1[[PRODUCT]:[SELLING PRICE]],4,FALSE)</f>
        <v>172</v>
      </c>
      <c r="K8881" s="16">
        <f ca="1">VLOOKUP(Table3[[#This Row],[PRODUCT ID]],Table1[[PRODUCT]:[SELLING PRICE]],5,FALSE)</f>
        <v>59.178953361383144</v>
      </c>
      <c r="L8881" s="16">
        <f ca="1">J8881*Table3[[#This Row],[QUANTITY]]</f>
        <v>1032</v>
      </c>
      <c r="M8881" s="16">
        <f ca="1">K8881*Table3[[#This Row],[QUANTITY]]*(1-Table3[[#This Row],[DISCOUNT %]])</f>
        <v>331.46795069744815</v>
      </c>
      <c r="N8881" s="3">
        <f>DAY(Table3[[#This Row],[DATE]])</f>
        <v>24</v>
      </c>
      <c r="O8881" s="3" t="str">
        <f>TEXT(Table3[[#This Row],[DATE]],"mmm")</f>
        <v>Apr</v>
      </c>
      <c r="P8881" s="3">
        <f>YEAR(Table3[[#This Row],[DATE]])</f>
        <v>2045</v>
      </c>
    </row>
    <row r="8882" spans="1:16" x14ac:dyDescent="0.3">
      <c r="A8882" s="6">
        <v>53077</v>
      </c>
      <c r="B8882" s="7" t="s">
        <v>1541</v>
      </c>
      <c r="C8882" s="9">
        <f t="shared" ca="1" si="276"/>
        <v>5</v>
      </c>
      <c r="D8882" s="9" t="s">
        <v>2115</v>
      </c>
      <c r="E8882" s="9" t="s">
        <v>2116</v>
      </c>
      <c r="F8882" s="10">
        <f t="shared" ca="1" si="277"/>
        <v>6.8613559389376619E-2</v>
      </c>
      <c r="G8882" s="3" t="str">
        <f>VLOOKUP(Table3[[#This Row],[PRODUCT ID]],Table1[[PRODUCT]:[SELLING PRICE]],1,FALSE)</f>
        <v>Product489</v>
      </c>
      <c r="H8882" s="3" t="str">
        <f>VLOOKUP(Table3[[#This Row],[PRODUCT ID]],Table1[[PRODUCT]:[SELLING PRICE]],2,FALSE)</f>
        <v>Category4</v>
      </c>
      <c r="I8882" s="3" t="str">
        <f>VLOOKUP(Table3[[#This Row],[PRODUCT ID]],Table1[[PRODUCT]:[SELLING PRICE]],3,FALSE)</f>
        <v>Lt</v>
      </c>
      <c r="J8882" s="16">
        <f ca="1">VLOOKUP(Table3[[#This Row],[PRODUCT ID]],Table1[[PRODUCT]:[SELLING PRICE]],4,FALSE)</f>
        <v>129</v>
      </c>
      <c r="K8882" s="16">
        <f ca="1">VLOOKUP(Table3[[#This Row],[PRODUCT ID]],Table1[[PRODUCT]:[SELLING PRICE]],5,FALSE)</f>
        <v>148.14331354266437</v>
      </c>
      <c r="L8882" s="16">
        <f ca="1">J8882*Table3[[#This Row],[QUANTITY]]</f>
        <v>645</v>
      </c>
      <c r="M8882" s="16">
        <f ca="1">K8882*Table3[[#This Row],[QUANTITY]]*(1-Table3[[#This Row],[DISCOUNT %]])</f>
        <v>689.89336750382859</v>
      </c>
      <c r="N8882" s="3">
        <f>DAY(Table3[[#This Row],[DATE]])</f>
        <v>25</v>
      </c>
      <c r="O8882" s="3" t="str">
        <f>TEXT(Table3[[#This Row],[DATE]],"mmm")</f>
        <v>Apr</v>
      </c>
      <c r="P8882" s="3">
        <f>YEAR(Table3[[#This Row],[DATE]])</f>
        <v>2045</v>
      </c>
    </row>
    <row r="8883" spans="1:16" x14ac:dyDescent="0.3">
      <c r="A8883" s="6">
        <v>53078</v>
      </c>
      <c r="B8883" s="7" t="s">
        <v>1542</v>
      </c>
      <c r="C8883" s="9">
        <f t="shared" ca="1" si="276"/>
        <v>8</v>
      </c>
      <c r="D8883" s="9" t="s">
        <v>2116</v>
      </c>
      <c r="E8883" s="9" t="s">
        <v>2116</v>
      </c>
      <c r="F8883" s="10">
        <f t="shared" ca="1" si="277"/>
        <v>5.3506748343132744E-3</v>
      </c>
      <c r="G8883" s="3" t="str">
        <f>VLOOKUP(Table3[[#This Row],[PRODUCT ID]],Table1[[PRODUCT]:[SELLING PRICE]],1,FALSE)</f>
        <v>Product490</v>
      </c>
      <c r="H8883" s="3" t="str">
        <f>VLOOKUP(Table3[[#This Row],[PRODUCT ID]],Table1[[PRODUCT]:[SELLING PRICE]],2,FALSE)</f>
        <v>Category5</v>
      </c>
      <c r="I8883" s="3" t="str">
        <f>VLOOKUP(Table3[[#This Row],[PRODUCT ID]],Table1[[PRODUCT]:[SELLING PRICE]],3,FALSE)</f>
        <v>Ft</v>
      </c>
      <c r="J8883" s="16">
        <f ca="1">VLOOKUP(Table3[[#This Row],[PRODUCT ID]],Table1[[PRODUCT]:[SELLING PRICE]],4,FALSE)</f>
        <v>170</v>
      </c>
      <c r="K8883" s="16">
        <f ca="1">VLOOKUP(Table3[[#This Row],[PRODUCT ID]],Table1[[PRODUCT]:[SELLING PRICE]],5,FALSE)</f>
        <v>274.38465430154093</v>
      </c>
      <c r="L8883" s="16">
        <f ca="1">J8883*Table3[[#This Row],[QUANTITY]]</f>
        <v>1360</v>
      </c>
      <c r="M8883" s="16">
        <f ca="1">K8883*Table3[[#This Row],[QUANTITY]]*(1-Table3[[#This Row],[DISCOUNT %]])</f>
        <v>2183.3320898947836</v>
      </c>
      <c r="N8883" s="3">
        <f>DAY(Table3[[#This Row],[DATE]])</f>
        <v>26</v>
      </c>
      <c r="O8883" s="3" t="str">
        <f>TEXT(Table3[[#This Row],[DATE]],"mmm")</f>
        <v>Apr</v>
      </c>
      <c r="P8883" s="3">
        <f>YEAR(Table3[[#This Row],[DATE]])</f>
        <v>2045</v>
      </c>
    </row>
    <row r="8884" spans="1:16" x14ac:dyDescent="0.3">
      <c r="A8884" s="6">
        <v>53079</v>
      </c>
      <c r="B8884" s="7" t="s">
        <v>1543</v>
      </c>
      <c r="C8884" s="9">
        <f t="shared" ca="1" si="276"/>
        <v>15</v>
      </c>
      <c r="D8884" s="9" t="s">
        <v>2117</v>
      </c>
      <c r="E8884" s="9" t="s">
        <v>2118</v>
      </c>
      <c r="F8884" s="10">
        <f t="shared" ca="1" si="277"/>
        <v>1.8434272458502755E-2</v>
      </c>
      <c r="G8884" s="3" t="str">
        <f>VLOOKUP(Table3[[#This Row],[PRODUCT ID]],Table1[[PRODUCT]:[SELLING PRICE]],1,FALSE)</f>
        <v>Product491</v>
      </c>
      <c r="H8884" s="3" t="str">
        <f>VLOOKUP(Table3[[#This Row],[PRODUCT ID]],Table1[[PRODUCT]:[SELLING PRICE]],2,FALSE)</f>
        <v>Category1</v>
      </c>
      <c r="I8884" s="3" t="str">
        <f>VLOOKUP(Table3[[#This Row],[PRODUCT ID]],Table1[[PRODUCT]:[SELLING PRICE]],3,FALSE)</f>
        <v>Kg</v>
      </c>
      <c r="J8884" s="16">
        <f ca="1">VLOOKUP(Table3[[#This Row],[PRODUCT ID]],Table1[[PRODUCT]:[SELLING PRICE]],4,FALSE)</f>
        <v>57</v>
      </c>
      <c r="K8884" s="16">
        <f ca="1">VLOOKUP(Table3[[#This Row],[PRODUCT ID]],Table1[[PRODUCT]:[SELLING PRICE]],5,FALSE)</f>
        <v>69.099374991289011</v>
      </c>
      <c r="L8884" s="16">
        <f ca="1">J8884*Table3[[#This Row],[QUANTITY]]</f>
        <v>855</v>
      </c>
      <c r="M8884" s="16">
        <f ca="1">K8884*Table3[[#This Row],[QUANTITY]]*(1-Table3[[#This Row],[DISCOUNT %]])</f>
        <v>1017.3836742898101</v>
      </c>
      <c r="N8884" s="3">
        <f>DAY(Table3[[#This Row],[DATE]])</f>
        <v>27</v>
      </c>
      <c r="O8884" s="3" t="str">
        <f>TEXT(Table3[[#This Row],[DATE]],"mmm")</f>
        <v>Apr</v>
      </c>
      <c r="P8884" s="3">
        <f>YEAR(Table3[[#This Row],[DATE]])</f>
        <v>2045</v>
      </c>
    </row>
    <row r="8885" spans="1:16" x14ac:dyDescent="0.3">
      <c r="A8885" s="6">
        <v>53080</v>
      </c>
      <c r="B8885" s="7" t="s">
        <v>1544</v>
      </c>
      <c r="C8885" s="9">
        <f t="shared" ca="1" si="276"/>
        <v>6</v>
      </c>
      <c r="D8885" s="9" t="s">
        <v>2115</v>
      </c>
      <c r="E8885" s="9" t="s">
        <v>2118</v>
      </c>
      <c r="F8885" s="10">
        <f t="shared" ca="1" si="277"/>
        <v>9.0638635630672315E-2</v>
      </c>
      <c r="G8885" s="3" t="str">
        <f>VLOOKUP(Table3[[#This Row],[PRODUCT ID]],Table1[[PRODUCT]:[SELLING PRICE]],1,FALSE)</f>
        <v>Product492</v>
      </c>
      <c r="H8885" s="3" t="str">
        <f>VLOOKUP(Table3[[#This Row],[PRODUCT ID]],Table1[[PRODUCT]:[SELLING PRICE]],2,FALSE)</f>
        <v>Category2</v>
      </c>
      <c r="I8885" s="3" t="str">
        <f>VLOOKUP(Table3[[#This Row],[PRODUCT ID]],Table1[[PRODUCT]:[SELLING PRICE]],3,FALSE)</f>
        <v>No</v>
      </c>
      <c r="J8885" s="16">
        <f ca="1">VLOOKUP(Table3[[#This Row],[PRODUCT ID]],Table1[[PRODUCT]:[SELLING PRICE]],4,FALSE)</f>
        <v>195</v>
      </c>
      <c r="K8885" s="16">
        <f ca="1">VLOOKUP(Table3[[#This Row],[PRODUCT ID]],Table1[[PRODUCT]:[SELLING PRICE]],5,FALSE)</f>
        <v>216.16884209097634</v>
      </c>
      <c r="L8885" s="16">
        <f ca="1">J8885*Table3[[#This Row],[QUANTITY]]</f>
        <v>1170</v>
      </c>
      <c r="M8885" s="16">
        <f ca="1">K8885*Table3[[#This Row],[QUANTITY]]*(1-Table3[[#This Row],[DISCOUNT %]])</f>
        <v>1179.4535590679279</v>
      </c>
      <c r="N8885" s="3">
        <f>DAY(Table3[[#This Row],[DATE]])</f>
        <v>28</v>
      </c>
      <c r="O8885" s="3" t="str">
        <f>TEXT(Table3[[#This Row],[DATE]],"mmm")</f>
        <v>Apr</v>
      </c>
      <c r="P8885" s="3">
        <f>YEAR(Table3[[#This Row],[DATE]])</f>
        <v>2045</v>
      </c>
    </row>
    <row r="8886" spans="1:16" x14ac:dyDescent="0.3">
      <c r="A8886" s="6">
        <v>53081</v>
      </c>
      <c r="B8886" s="7" t="s">
        <v>1545</v>
      </c>
      <c r="C8886" s="9">
        <f t="shared" ca="1" si="276"/>
        <v>12</v>
      </c>
      <c r="D8886" s="9" t="s">
        <v>2115</v>
      </c>
      <c r="E8886" s="9" t="s">
        <v>2116</v>
      </c>
      <c r="F8886" s="10">
        <f t="shared" ca="1" si="277"/>
        <v>6.6963914709621715E-3</v>
      </c>
      <c r="G8886" s="3" t="str">
        <f>VLOOKUP(Table3[[#This Row],[PRODUCT ID]],Table1[[PRODUCT]:[SELLING PRICE]],1,FALSE)</f>
        <v>Product493</v>
      </c>
      <c r="H8886" s="3" t="str">
        <f>VLOOKUP(Table3[[#This Row],[PRODUCT ID]],Table1[[PRODUCT]:[SELLING PRICE]],2,FALSE)</f>
        <v>Category3</v>
      </c>
      <c r="I8886" s="3" t="str">
        <f>VLOOKUP(Table3[[#This Row],[PRODUCT ID]],Table1[[PRODUCT]:[SELLING PRICE]],3,FALSE)</f>
        <v>No</v>
      </c>
      <c r="J8886" s="16">
        <f ca="1">VLOOKUP(Table3[[#This Row],[PRODUCT ID]],Table1[[PRODUCT]:[SELLING PRICE]],4,FALSE)</f>
        <v>200</v>
      </c>
      <c r="K8886" s="16">
        <f ca="1">VLOOKUP(Table3[[#This Row],[PRODUCT ID]],Table1[[PRODUCT]:[SELLING PRICE]],5,FALSE)</f>
        <v>135.24342369464767</v>
      </c>
      <c r="L8886" s="16">
        <f ca="1">J8886*Table3[[#This Row],[QUANTITY]]</f>
        <v>2400</v>
      </c>
      <c r="M8886" s="16">
        <f ca="1">K8886*Table3[[#This Row],[QUANTITY]]*(1-Table3[[#This Row],[DISCOUNT %]])</f>
        <v>1612.0533694285814</v>
      </c>
      <c r="N8886" s="3">
        <f>DAY(Table3[[#This Row],[DATE]])</f>
        <v>29</v>
      </c>
      <c r="O8886" s="3" t="str">
        <f>TEXT(Table3[[#This Row],[DATE]],"mmm")</f>
        <v>Apr</v>
      </c>
      <c r="P8886" s="3">
        <f>YEAR(Table3[[#This Row],[DATE]])</f>
        <v>2045</v>
      </c>
    </row>
    <row r="8887" spans="1:16" x14ac:dyDescent="0.3">
      <c r="A8887" s="6">
        <v>53082</v>
      </c>
      <c r="B8887" s="7" t="s">
        <v>1546</v>
      </c>
      <c r="C8887" s="9">
        <f t="shared" ca="1" si="276"/>
        <v>7</v>
      </c>
      <c r="D8887" s="9" t="s">
        <v>2115</v>
      </c>
      <c r="E8887" s="9" t="s">
        <v>2116</v>
      </c>
      <c r="F8887" s="10">
        <f t="shared" ca="1" si="277"/>
        <v>4.6692241779254517E-2</v>
      </c>
      <c r="G8887" s="3" t="str">
        <f>VLOOKUP(Table3[[#This Row],[PRODUCT ID]],Table1[[PRODUCT]:[SELLING PRICE]],1,FALSE)</f>
        <v>Product494</v>
      </c>
      <c r="H8887" s="3" t="str">
        <f>VLOOKUP(Table3[[#This Row],[PRODUCT ID]],Table1[[PRODUCT]:[SELLING PRICE]],2,FALSE)</f>
        <v>Category4</v>
      </c>
      <c r="I8887" s="3" t="str">
        <f>VLOOKUP(Table3[[#This Row],[PRODUCT ID]],Table1[[PRODUCT]:[SELLING PRICE]],3,FALSE)</f>
        <v>Ft</v>
      </c>
      <c r="J8887" s="16">
        <f ca="1">VLOOKUP(Table3[[#This Row],[PRODUCT ID]],Table1[[PRODUCT]:[SELLING PRICE]],4,FALSE)</f>
        <v>93</v>
      </c>
      <c r="K8887" s="16">
        <f ca="1">VLOOKUP(Table3[[#This Row],[PRODUCT ID]],Table1[[PRODUCT]:[SELLING PRICE]],5,FALSE)</f>
        <v>167.17713954826928</v>
      </c>
      <c r="L8887" s="16">
        <f ca="1">J8887*Table3[[#This Row],[QUANTITY]]</f>
        <v>651</v>
      </c>
      <c r="M8887" s="16">
        <f ca="1">K8887*Table3[[#This Row],[QUANTITY]]*(1-Table3[[#This Row],[DISCOUNT %]])</f>
        <v>1115.5988488996213</v>
      </c>
      <c r="N8887" s="3">
        <f>DAY(Table3[[#This Row],[DATE]])</f>
        <v>30</v>
      </c>
      <c r="O8887" s="3" t="str">
        <f>TEXT(Table3[[#This Row],[DATE]],"mmm")</f>
        <v>Apr</v>
      </c>
      <c r="P8887" s="3">
        <f>YEAR(Table3[[#This Row],[DATE]])</f>
        <v>2045</v>
      </c>
    </row>
    <row r="8888" spans="1:16" x14ac:dyDescent="0.3">
      <c r="A8888" s="6">
        <v>53083</v>
      </c>
      <c r="B8888" s="7" t="s">
        <v>1547</v>
      </c>
      <c r="C8888" s="9">
        <f t="shared" ca="1" si="276"/>
        <v>12</v>
      </c>
      <c r="D8888" s="9" t="s">
        <v>2116</v>
      </c>
      <c r="E8888" s="9" t="s">
        <v>2116</v>
      </c>
      <c r="F8888" s="10">
        <f t="shared" ca="1" si="277"/>
        <v>7.8786623074067225E-2</v>
      </c>
      <c r="G8888" s="3" t="str">
        <f>VLOOKUP(Table3[[#This Row],[PRODUCT ID]],Table1[[PRODUCT]:[SELLING PRICE]],1,FALSE)</f>
        <v>Product495</v>
      </c>
      <c r="H8888" s="3" t="str">
        <f>VLOOKUP(Table3[[#This Row],[PRODUCT ID]],Table1[[PRODUCT]:[SELLING PRICE]],2,FALSE)</f>
        <v>Category5</v>
      </c>
      <c r="I8888" s="3" t="str">
        <f>VLOOKUP(Table3[[#This Row],[PRODUCT ID]],Table1[[PRODUCT]:[SELLING PRICE]],3,FALSE)</f>
        <v>No</v>
      </c>
      <c r="J8888" s="16">
        <f ca="1">VLOOKUP(Table3[[#This Row],[PRODUCT ID]],Table1[[PRODUCT]:[SELLING PRICE]],4,FALSE)</f>
        <v>121</v>
      </c>
      <c r="K8888" s="16">
        <f ca="1">VLOOKUP(Table3[[#This Row],[PRODUCT ID]],Table1[[PRODUCT]:[SELLING PRICE]],5,FALSE)</f>
        <v>195.01320535027594</v>
      </c>
      <c r="L8888" s="16">
        <f ca="1">J8888*Table3[[#This Row],[QUANTITY]]</f>
        <v>1452</v>
      </c>
      <c r="M8888" s="16">
        <f ca="1">K8888*Table3[[#This Row],[QUANTITY]]*(1-Table3[[#This Row],[DISCOUNT %]])</f>
        <v>2155.7852813505369</v>
      </c>
      <c r="N8888" s="3">
        <f>DAY(Table3[[#This Row],[DATE]])</f>
        <v>1</v>
      </c>
      <c r="O8888" s="3" t="str">
        <f>TEXT(Table3[[#This Row],[DATE]],"mmm")</f>
        <v>May</v>
      </c>
      <c r="P8888" s="3">
        <f>YEAR(Table3[[#This Row],[DATE]])</f>
        <v>2045</v>
      </c>
    </row>
    <row r="8889" spans="1:16" x14ac:dyDescent="0.3">
      <c r="A8889" s="6">
        <v>53084</v>
      </c>
      <c r="B8889" s="7" t="s">
        <v>1548</v>
      </c>
      <c r="C8889" s="9">
        <f t="shared" ca="1" si="276"/>
        <v>12</v>
      </c>
      <c r="D8889" s="9" t="s">
        <v>2116</v>
      </c>
      <c r="E8889" s="9" t="s">
        <v>2116</v>
      </c>
      <c r="F8889" s="10">
        <f t="shared" ca="1" si="277"/>
        <v>5.200261183101175E-2</v>
      </c>
      <c r="G8889" s="3" t="str">
        <f>VLOOKUP(Table3[[#This Row],[PRODUCT ID]],Table1[[PRODUCT]:[SELLING PRICE]],1,FALSE)</f>
        <v>Product496</v>
      </c>
      <c r="H8889" s="3" t="str">
        <f>VLOOKUP(Table3[[#This Row],[PRODUCT ID]],Table1[[PRODUCT]:[SELLING PRICE]],2,FALSE)</f>
        <v>Category1</v>
      </c>
      <c r="I8889" s="3" t="str">
        <f>VLOOKUP(Table3[[#This Row],[PRODUCT ID]],Table1[[PRODUCT]:[SELLING PRICE]],3,FALSE)</f>
        <v>Kg</v>
      </c>
      <c r="J8889" s="16">
        <f ca="1">VLOOKUP(Table3[[#This Row],[PRODUCT ID]],Table1[[PRODUCT]:[SELLING PRICE]],4,FALSE)</f>
        <v>32</v>
      </c>
      <c r="K8889" s="16">
        <f ca="1">VLOOKUP(Table3[[#This Row],[PRODUCT ID]],Table1[[PRODUCT]:[SELLING PRICE]],5,FALSE)</f>
        <v>244.65239899033378</v>
      </c>
      <c r="L8889" s="16">
        <f ca="1">J8889*Table3[[#This Row],[QUANTITY]]</f>
        <v>384</v>
      </c>
      <c r="M8889" s="16">
        <f ca="1">K8889*Table3[[#This Row],[QUANTITY]]*(1-Table3[[#This Row],[DISCOUNT %]])</f>
        <v>2783.1580230253639</v>
      </c>
      <c r="N8889" s="3">
        <f>DAY(Table3[[#This Row],[DATE]])</f>
        <v>2</v>
      </c>
      <c r="O8889" s="3" t="str">
        <f>TEXT(Table3[[#This Row],[DATE]],"mmm")</f>
        <v>May</v>
      </c>
      <c r="P8889" s="3">
        <f>YEAR(Table3[[#This Row],[DATE]])</f>
        <v>2045</v>
      </c>
    </row>
    <row r="8890" spans="1:16" x14ac:dyDescent="0.3">
      <c r="A8890" s="6">
        <v>53085</v>
      </c>
      <c r="B8890" s="7" t="s">
        <v>1549</v>
      </c>
      <c r="C8890" s="9">
        <f t="shared" ca="1" si="276"/>
        <v>7</v>
      </c>
      <c r="D8890" s="9" t="s">
        <v>2116</v>
      </c>
      <c r="E8890" s="9" t="s">
        <v>2118</v>
      </c>
      <c r="F8890" s="10">
        <f t="shared" ca="1" si="277"/>
        <v>6.1396908075929471E-2</v>
      </c>
      <c r="G8890" s="3" t="str">
        <f>VLOOKUP(Table3[[#This Row],[PRODUCT ID]],Table1[[PRODUCT]:[SELLING PRICE]],1,FALSE)</f>
        <v>Product497</v>
      </c>
      <c r="H8890" s="3" t="str">
        <f>VLOOKUP(Table3[[#This Row],[PRODUCT ID]],Table1[[PRODUCT]:[SELLING PRICE]],2,FALSE)</f>
        <v>Category2</v>
      </c>
      <c r="I8890" s="3" t="str">
        <f>VLOOKUP(Table3[[#This Row],[PRODUCT ID]],Table1[[PRODUCT]:[SELLING PRICE]],3,FALSE)</f>
        <v>Kg</v>
      </c>
      <c r="J8890" s="16">
        <f ca="1">VLOOKUP(Table3[[#This Row],[PRODUCT ID]],Table1[[PRODUCT]:[SELLING PRICE]],4,FALSE)</f>
        <v>182</v>
      </c>
      <c r="K8890" s="16">
        <f ca="1">VLOOKUP(Table3[[#This Row],[PRODUCT ID]],Table1[[PRODUCT]:[SELLING PRICE]],5,FALSE)</f>
        <v>29.482745532353082</v>
      </c>
      <c r="L8890" s="16">
        <f ca="1">J8890*Table3[[#This Row],[QUANTITY]]</f>
        <v>1274</v>
      </c>
      <c r="M8890" s="16">
        <f ca="1">K8890*Table3[[#This Row],[QUANTITY]]*(1-Table3[[#This Row],[DISCOUNT %]])</f>
        <v>193.70817280554027</v>
      </c>
      <c r="N8890" s="3">
        <f>DAY(Table3[[#This Row],[DATE]])</f>
        <v>3</v>
      </c>
      <c r="O8890" s="3" t="str">
        <f>TEXT(Table3[[#This Row],[DATE]],"mmm")</f>
        <v>May</v>
      </c>
      <c r="P8890" s="3">
        <f>YEAR(Table3[[#This Row],[DATE]])</f>
        <v>2045</v>
      </c>
    </row>
    <row r="8891" spans="1:16" x14ac:dyDescent="0.3">
      <c r="A8891" s="6">
        <v>53086</v>
      </c>
      <c r="B8891" s="7" t="s">
        <v>1550</v>
      </c>
      <c r="C8891" s="9">
        <f t="shared" ca="1" si="276"/>
        <v>13</v>
      </c>
      <c r="D8891" s="9" t="s">
        <v>2115</v>
      </c>
      <c r="E8891" s="9" t="s">
        <v>2116</v>
      </c>
      <c r="F8891" s="10">
        <f t="shared" ca="1" si="277"/>
        <v>4.625418623530967E-2</v>
      </c>
      <c r="G8891" s="3" t="str">
        <f>VLOOKUP(Table3[[#This Row],[PRODUCT ID]],Table1[[PRODUCT]:[SELLING PRICE]],1,FALSE)</f>
        <v>Product498</v>
      </c>
      <c r="H8891" s="3" t="str">
        <f>VLOOKUP(Table3[[#This Row],[PRODUCT ID]],Table1[[PRODUCT]:[SELLING PRICE]],2,FALSE)</f>
        <v>Category3</v>
      </c>
      <c r="I8891" s="3" t="str">
        <f>VLOOKUP(Table3[[#This Row],[PRODUCT ID]],Table1[[PRODUCT]:[SELLING PRICE]],3,FALSE)</f>
        <v>Lt</v>
      </c>
      <c r="J8891" s="16">
        <f ca="1">VLOOKUP(Table3[[#This Row],[PRODUCT ID]],Table1[[PRODUCT]:[SELLING PRICE]],4,FALSE)</f>
        <v>122</v>
      </c>
      <c r="K8891" s="16">
        <f ca="1">VLOOKUP(Table3[[#This Row],[PRODUCT ID]],Table1[[PRODUCT]:[SELLING PRICE]],5,FALSE)</f>
        <v>191.99532177686919</v>
      </c>
      <c r="L8891" s="16">
        <f ca="1">J8891*Table3[[#This Row],[QUANTITY]]</f>
        <v>1586</v>
      </c>
      <c r="M8891" s="16">
        <f ca="1">K8891*Table3[[#This Row],[QUANTITY]]*(1-Table3[[#This Row],[DISCOUNT %]])</f>
        <v>2380.491547292218</v>
      </c>
      <c r="N8891" s="3">
        <f>DAY(Table3[[#This Row],[DATE]])</f>
        <v>4</v>
      </c>
      <c r="O8891" s="3" t="str">
        <f>TEXT(Table3[[#This Row],[DATE]],"mmm")</f>
        <v>May</v>
      </c>
      <c r="P8891" s="3">
        <f>YEAR(Table3[[#This Row],[DATE]])</f>
        <v>2045</v>
      </c>
    </row>
    <row r="8892" spans="1:16" x14ac:dyDescent="0.3">
      <c r="A8892" s="6">
        <v>53087</v>
      </c>
      <c r="B8892" s="7" t="s">
        <v>1551</v>
      </c>
      <c r="C8892" s="9">
        <f t="shared" ca="1" si="276"/>
        <v>11</v>
      </c>
      <c r="D8892" s="9" t="s">
        <v>2117</v>
      </c>
      <c r="E8892" s="9" t="s">
        <v>2116</v>
      </c>
      <c r="F8892" s="10">
        <f t="shared" ca="1" si="277"/>
        <v>5.0809980681647285E-2</v>
      </c>
      <c r="G8892" s="3" t="str">
        <f>VLOOKUP(Table3[[#This Row],[PRODUCT ID]],Table1[[PRODUCT]:[SELLING PRICE]],1,FALSE)</f>
        <v>Product499</v>
      </c>
      <c r="H8892" s="3" t="str">
        <f>VLOOKUP(Table3[[#This Row],[PRODUCT ID]],Table1[[PRODUCT]:[SELLING PRICE]],2,FALSE)</f>
        <v>Category4</v>
      </c>
      <c r="I8892" s="3" t="str">
        <f>VLOOKUP(Table3[[#This Row],[PRODUCT ID]],Table1[[PRODUCT]:[SELLING PRICE]],3,FALSE)</f>
        <v>Kg</v>
      </c>
      <c r="J8892" s="16">
        <f ca="1">VLOOKUP(Table3[[#This Row],[PRODUCT ID]],Table1[[PRODUCT]:[SELLING PRICE]],4,FALSE)</f>
        <v>154</v>
      </c>
      <c r="K8892" s="16">
        <f ca="1">VLOOKUP(Table3[[#This Row],[PRODUCT ID]],Table1[[PRODUCT]:[SELLING PRICE]],5,FALSE)</f>
        <v>44.880895901864605</v>
      </c>
      <c r="L8892" s="16">
        <f ca="1">J8892*Table3[[#This Row],[QUANTITY]]</f>
        <v>1694</v>
      </c>
      <c r="M8892" s="16">
        <f ca="1">K8892*Table3[[#This Row],[QUANTITY]]*(1-Table3[[#This Row],[DISCOUNT %]])</f>
        <v>468.60548292927422</v>
      </c>
      <c r="N8892" s="3">
        <f>DAY(Table3[[#This Row],[DATE]])</f>
        <v>5</v>
      </c>
      <c r="O8892" s="3" t="str">
        <f>TEXT(Table3[[#This Row],[DATE]],"mmm")</f>
        <v>May</v>
      </c>
      <c r="P8892" s="3">
        <f>YEAR(Table3[[#This Row],[DATE]])</f>
        <v>2045</v>
      </c>
    </row>
    <row r="8893" spans="1:16" x14ac:dyDescent="0.3">
      <c r="A8893" s="6">
        <v>53088</v>
      </c>
      <c r="B8893" s="7" t="s">
        <v>1552</v>
      </c>
      <c r="C8893" s="9">
        <f t="shared" ca="1" si="276"/>
        <v>12</v>
      </c>
      <c r="D8893" s="9" t="s">
        <v>2117</v>
      </c>
      <c r="E8893" s="9" t="s">
        <v>2116</v>
      </c>
      <c r="F8893" s="10">
        <f t="shared" ca="1" si="277"/>
        <v>7.6262563669804884E-2</v>
      </c>
      <c r="G8893" s="3" t="str">
        <f>VLOOKUP(Table3[[#This Row],[PRODUCT ID]],Table1[[PRODUCT]:[SELLING PRICE]],1,FALSE)</f>
        <v>Product500</v>
      </c>
      <c r="H8893" s="3" t="str">
        <f>VLOOKUP(Table3[[#This Row],[PRODUCT ID]],Table1[[PRODUCT]:[SELLING PRICE]],2,FALSE)</f>
        <v>Category5</v>
      </c>
      <c r="I8893" s="3" t="str">
        <f>VLOOKUP(Table3[[#This Row],[PRODUCT ID]],Table1[[PRODUCT]:[SELLING PRICE]],3,FALSE)</f>
        <v>Lt</v>
      </c>
      <c r="J8893" s="16">
        <f ca="1">VLOOKUP(Table3[[#This Row],[PRODUCT ID]],Table1[[PRODUCT]:[SELLING PRICE]],4,FALSE)</f>
        <v>185</v>
      </c>
      <c r="K8893" s="16">
        <f ca="1">VLOOKUP(Table3[[#This Row],[PRODUCT ID]],Table1[[PRODUCT]:[SELLING PRICE]],5,FALSE)</f>
        <v>180.93395937236107</v>
      </c>
      <c r="L8893" s="16">
        <f ca="1">J8893*Table3[[#This Row],[QUANTITY]]</f>
        <v>2220</v>
      </c>
      <c r="M8893" s="16">
        <f ca="1">K8893*Table3[[#This Row],[QUANTITY]]*(1-Table3[[#This Row],[DISCOUNT %]])</f>
        <v>2005.6256613083581</v>
      </c>
      <c r="N8893" s="3">
        <f>DAY(Table3[[#This Row],[DATE]])</f>
        <v>6</v>
      </c>
      <c r="O8893" s="3" t="str">
        <f>TEXT(Table3[[#This Row],[DATE]],"mmm")</f>
        <v>May</v>
      </c>
      <c r="P8893" s="3">
        <f>YEAR(Table3[[#This Row],[DATE]])</f>
        <v>2045</v>
      </c>
    </row>
    <row r="8894" spans="1:16" x14ac:dyDescent="0.3">
      <c r="A8894" s="6">
        <v>53089</v>
      </c>
      <c r="B8894" s="7" t="s">
        <v>1553</v>
      </c>
      <c r="C8894" s="9">
        <f t="shared" ca="1" si="276"/>
        <v>10</v>
      </c>
      <c r="D8894" s="9" t="s">
        <v>2116</v>
      </c>
      <c r="E8894" s="9" t="s">
        <v>2116</v>
      </c>
      <c r="F8894" s="10">
        <f t="shared" ca="1" si="277"/>
        <v>9.7882912993041055E-2</v>
      </c>
      <c r="G8894" s="3" t="str">
        <f>VLOOKUP(Table3[[#This Row],[PRODUCT ID]],Table1[[PRODUCT]:[SELLING PRICE]],1,FALSE)</f>
        <v>Product501</v>
      </c>
      <c r="H8894" s="3" t="str">
        <f>VLOOKUP(Table3[[#This Row],[PRODUCT ID]],Table1[[PRODUCT]:[SELLING PRICE]],2,FALSE)</f>
        <v>Category1</v>
      </c>
      <c r="I8894" s="3" t="str">
        <f>VLOOKUP(Table3[[#This Row],[PRODUCT ID]],Table1[[PRODUCT]:[SELLING PRICE]],3,FALSE)</f>
        <v>Ft</v>
      </c>
      <c r="J8894" s="16">
        <f ca="1">VLOOKUP(Table3[[#This Row],[PRODUCT ID]],Table1[[PRODUCT]:[SELLING PRICE]],4,FALSE)</f>
        <v>90</v>
      </c>
      <c r="K8894" s="16">
        <f ca="1">VLOOKUP(Table3[[#This Row],[PRODUCT ID]],Table1[[PRODUCT]:[SELLING PRICE]],5,FALSE)</f>
        <v>163.79236706566442</v>
      </c>
      <c r="L8894" s="16">
        <f ca="1">J8894*Table3[[#This Row],[QUANTITY]]</f>
        <v>900</v>
      </c>
      <c r="M8894" s="16">
        <f ca="1">K8894*Table3[[#This Row],[QUANTITY]]*(1-Table3[[#This Row],[DISCOUNT %]])</f>
        <v>1477.5989305125174</v>
      </c>
      <c r="N8894" s="3">
        <f>DAY(Table3[[#This Row],[DATE]])</f>
        <v>7</v>
      </c>
      <c r="O8894" s="3" t="str">
        <f>TEXT(Table3[[#This Row],[DATE]],"mmm")</f>
        <v>May</v>
      </c>
      <c r="P8894" s="3">
        <f>YEAR(Table3[[#This Row],[DATE]])</f>
        <v>2045</v>
      </c>
    </row>
    <row r="8895" spans="1:16" x14ac:dyDescent="0.3">
      <c r="A8895" s="6">
        <v>53090</v>
      </c>
      <c r="B8895" s="7" t="s">
        <v>1554</v>
      </c>
      <c r="C8895" s="9">
        <f t="shared" ca="1" si="276"/>
        <v>6</v>
      </c>
      <c r="D8895" s="9" t="s">
        <v>2116</v>
      </c>
      <c r="E8895" s="9" t="s">
        <v>2116</v>
      </c>
      <c r="F8895" s="10">
        <f t="shared" ca="1" si="277"/>
        <v>4.5931274490319779E-2</v>
      </c>
      <c r="G8895" s="3" t="str">
        <f>VLOOKUP(Table3[[#This Row],[PRODUCT ID]],Table1[[PRODUCT]:[SELLING PRICE]],1,FALSE)</f>
        <v>Product502</v>
      </c>
      <c r="H8895" s="3" t="str">
        <f>VLOOKUP(Table3[[#This Row],[PRODUCT ID]],Table1[[PRODUCT]:[SELLING PRICE]],2,FALSE)</f>
        <v>Category2</v>
      </c>
      <c r="I8895" s="3" t="str">
        <f>VLOOKUP(Table3[[#This Row],[PRODUCT ID]],Table1[[PRODUCT]:[SELLING PRICE]],3,FALSE)</f>
        <v>Kg</v>
      </c>
      <c r="J8895" s="16">
        <f ca="1">VLOOKUP(Table3[[#This Row],[PRODUCT ID]],Table1[[PRODUCT]:[SELLING PRICE]],4,FALSE)</f>
        <v>237</v>
      </c>
      <c r="K8895" s="16">
        <f ca="1">VLOOKUP(Table3[[#This Row],[PRODUCT ID]],Table1[[PRODUCT]:[SELLING PRICE]],5,FALSE)</f>
        <v>210.47652371229077</v>
      </c>
      <c r="L8895" s="16">
        <f ca="1">J8895*Table3[[#This Row],[QUANTITY]]</f>
        <v>1422</v>
      </c>
      <c r="M8895" s="16">
        <f ca="1">K8895*Table3[[#This Row],[QUANTITY]]*(1-Table3[[#This Row],[DISCOUNT %]])</f>
        <v>1204.8544123673594</v>
      </c>
      <c r="N8895" s="3">
        <f>DAY(Table3[[#This Row],[DATE]])</f>
        <v>8</v>
      </c>
      <c r="O8895" s="3" t="str">
        <f>TEXT(Table3[[#This Row],[DATE]],"mmm")</f>
        <v>May</v>
      </c>
      <c r="P8895" s="3">
        <f>YEAR(Table3[[#This Row],[DATE]])</f>
        <v>2045</v>
      </c>
    </row>
    <row r="8896" spans="1:16" x14ac:dyDescent="0.3">
      <c r="A8896" s="6">
        <v>53091</v>
      </c>
      <c r="B8896" s="7" t="s">
        <v>1555</v>
      </c>
      <c r="C8896" s="9">
        <f t="shared" ca="1" si="276"/>
        <v>1</v>
      </c>
      <c r="D8896" s="9" t="s">
        <v>2116</v>
      </c>
      <c r="E8896" s="9" t="s">
        <v>2118</v>
      </c>
      <c r="F8896" s="10">
        <f t="shared" ca="1" si="277"/>
        <v>2.3371666916164435E-2</v>
      </c>
      <c r="G8896" s="3" t="str">
        <f>VLOOKUP(Table3[[#This Row],[PRODUCT ID]],Table1[[PRODUCT]:[SELLING PRICE]],1,FALSE)</f>
        <v>Product503</v>
      </c>
      <c r="H8896" s="3" t="str">
        <f>VLOOKUP(Table3[[#This Row],[PRODUCT ID]],Table1[[PRODUCT]:[SELLING PRICE]],2,FALSE)</f>
        <v>Category3</v>
      </c>
      <c r="I8896" s="3" t="str">
        <f>VLOOKUP(Table3[[#This Row],[PRODUCT ID]],Table1[[PRODUCT]:[SELLING PRICE]],3,FALSE)</f>
        <v>No</v>
      </c>
      <c r="J8896" s="16">
        <f ca="1">VLOOKUP(Table3[[#This Row],[PRODUCT ID]],Table1[[PRODUCT]:[SELLING PRICE]],4,FALSE)</f>
        <v>166</v>
      </c>
      <c r="K8896" s="16">
        <f ca="1">VLOOKUP(Table3[[#This Row],[PRODUCT ID]],Table1[[PRODUCT]:[SELLING PRICE]],5,FALSE)</f>
        <v>288.53567315693891</v>
      </c>
      <c r="L8896" s="16">
        <f ca="1">J8896*Table3[[#This Row],[QUANTITY]]</f>
        <v>166</v>
      </c>
      <c r="M8896" s="16">
        <f ca="1">K8896*Table3[[#This Row],[QUANTITY]]*(1-Table3[[#This Row],[DISCOUNT %]])</f>
        <v>281.79211351048366</v>
      </c>
      <c r="N8896" s="3">
        <f>DAY(Table3[[#This Row],[DATE]])</f>
        <v>9</v>
      </c>
      <c r="O8896" s="3" t="str">
        <f>TEXT(Table3[[#This Row],[DATE]],"mmm")</f>
        <v>May</v>
      </c>
      <c r="P8896" s="3">
        <f>YEAR(Table3[[#This Row],[DATE]])</f>
        <v>2045</v>
      </c>
    </row>
    <row r="8897" spans="1:16" x14ac:dyDescent="0.3">
      <c r="A8897" s="6">
        <v>53092</v>
      </c>
      <c r="B8897" s="7" t="s">
        <v>1556</v>
      </c>
      <c r="C8897" s="9">
        <f t="shared" ca="1" si="276"/>
        <v>8</v>
      </c>
      <c r="D8897" s="9" t="s">
        <v>2116</v>
      </c>
      <c r="E8897" s="9" t="s">
        <v>2118</v>
      </c>
      <c r="F8897" s="10">
        <f t="shared" ca="1" si="277"/>
        <v>8.1247209512341392E-2</v>
      </c>
      <c r="G8897" s="3" t="str">
        <f>VLOOKUP(Table3[[#This Row],[PRODUCT ID]],Table1[[PRODUCT]:[SELLING PRICE]],1,FALSE)</f>
        <v>Product504</v>
      </c>
      <c r="H8897" s="3" t="str">
        <f>VLOOKUP(Table3[[#This Row],[PRODUCT ID]],Table1[[PRODUCT]:[SELLING PRICE]],2,FALSE)</f>
        <v>Category4</v>
      </c>
      <c r="I8897" s="3" t="str">
        <f>VLOOKUP(Table3[[#This Row],[PRODUCT ID]],Table1[[PRODUCT]:[SELLING PRICE]],3,FALSE)</f>
        <v>No</v>
      </c>
      <c r="J8897" s="16">
        <f ca="1">VLOOKUP(Table3[[#This Row],[PRODUCT ID]],Table1[[PRODUCT]:[SELLING PRICE]],4,FALSE)</f>
        <v>167</v>
      </c>
      <c r="K8897" s="16">
        <f ca="1">VLOOKUP(Table3[[#This Row],[PRODUCT ID]],Table1[[PRODUCT]:[SELLING PRICE]],5,FALSE)</f>
        <v>276.5207936794535</v>
      </c>
      <c r="L8897" s="16">
        <f ca="1">J8897*Table3[[#This Row],[QUANTITY]]</f>
        <v>1336</v>
      </c>
      <c r="M8897" s="16">
        <f ca="1">K8897*Table3[[#This Row],[QUANTITY]]*(1-Table3[[#This Row],[DISCOUNT %]])</f>
        <v>2032.43400656688</v>
      </c>
      <c r="N8897" s="3">
        <f>DAY(Table3[[#This Row],[DATE]])</f>
        <v>10</v>
      </c>
      <c r="O8897" s="3" t="str">
        <f>TEXT(Table3[[#This Row],[DATE]],"mmm")</f>
        <v>May</v>
      </c>
      <c r="P8897" s="3">
        <f>YEAR(Table3[[#This Row],[DATE]])</f>
        <v>2045</v>
      </c>
    </row>
    <row r="8898" spans="1:16" x14ac:dyDescent="0.3">
      <c r="A8898" s="6">
        <v>53093</v>
      </c>
      <c r="B8898" s="7" t="s">
        <v>1557</v>
      </c>
      <c r="C8898" s="9">
        <f t="shared" ca="1" si="276"/>
        <v>11</v>
      </c>
      <c r="D8898" s="9" t="s">
        <v>2115</v>
      </c>
      <c r="E8898" s="9" t="s">
        <v>2116</v>
      </c>
      <c r="F8898" s="10">
        <f t="shared" ca="1" si="277"/>
        <v>6.2656868655809758E-2</v>
      </c>
      <c r="G8898" s="3" t="str">
        <f>VLOOKUP(Table3[[#This Row],[PRODUCT ID]],Table1[[PRODUCT]:[SELLING PRICE]],1,FALSE)</f>
        <v>Product505</v>
      </c>
      <c r="H8898" s="3" t="str">
        <f>VLOOKUP(Table3[[#This Row],[PRODUCT ID]],Table1[[PRODUCT]:[SELLING PRICE]],2,FALSE)</f>
        <v>Category1</v>
      </c>
      <c r="I8898" s="3" t="str">
        <f>VLOOKUP(Table3[[#This Row],[PRODUCT ID]],Table1[[PRODUCT]:[SELLING PRICE]],3,FALSE)</f>
        <v>Ft</v>
      </c>
      <c r="J8898" s="16">
        <f ca="1">VLOOKUP(Table3[[#This Row],[PRODUCT ID]],Table1[[PRODUCT]:[SELLING PRICE]],4,FALSE)</f>
        <v>135</v>
      </c>
      <c r="K8898" s="16">
        <f ca="1">VLOOKUP(Table3[[#This Row],[PRODUCT ID]],Table1[[PRODUCT]:[SELLING PRICE]],5,FALSE)</f>
        <v>61.360755273581155</v>
      </c>
      <c r="L8898" s="16">
        <f ca="1">J8898*Table3[[#This Row],[QUANTITY]]</f>
        <v>1485</v>
      </c>
      <c r="M8898" s="16">
        <f ca="1">K8898*Table3[[#This Row],[QUANTITY]]*(1-Table3[[#This Row],[DISCOUNT %]])</f>
        <v>632.67690738761405</v>
      </c>
      <c r="N8898" s="3">
        <f>DAY(Table3[[#This Row],[DATE]])</f>
        <v>11</v>
      </c>
      <c r="O8898" s="3" t="str">
        <f>TEXT(Table3[[#This Row],[DATE]],"mmm")</f>
        <v>May</v>
      </c>
      <c r="P8898" s="3">
        <f>YEAR(Table3[[#This Row],[DATE]])</f>
        <v>2045</v>
      </c>
    </row>
    <row r="8899" spans="1:16" x14ac:dyDescent="0.3">
      <c r="A8899" s="6">
        <v>53094</v>
      </c>
      <c r="B8899" s="7" t="s">
        <v>1558</v>
      </c>
      <c r="C8899" s="9">
        <f t="shared" ref="C8899:C8962" ca="1" si="278">RANDBETWEEN(1,15)</f>
        <v>3</v>
      </c>
      <c r="D8899" s="9" t="s">
        <v>2116</v>
      </c>
      <c r="E8899" s="9" t="s">
        <v>2116</v>
      </c>
      <c r="F8899" s="10">
        <f t="shared" ref="F8899:F8962" ca="1" si="279">RAND()*(0.1)</f>
        <v>3.408286824155228E-2</v>
      </c>
      <c r="G8899" s="3" t="str">
        <f>VLOOKUP(Table3[[#This Row],[PRODUCT ID]],Table1[[PRODUCT]:[SELLING PRICE]],1,FALSE)</f>
        <v>Product506</v>
      </c>
      <c r="H8899" s="3" t="str">
        <f>VLOOKUP(Table3[[#This Row],[PRODUCT ID]],Table1[[PRODUCT]:[SELLING PRICE]],2,FALSE)</f>
        <v>Category2</v>
      </c>
      <c r="I8899" s="3" t="str">
        <f>VLOOKUP(Table3[[#This Row],[PRODUCT ID]],Table1[[PRODUCT]:[SELLING PRICE]],3,FALSE)</f>
        <v>No</v>
      </c>
      <c r="J8899" s="16">
        <f ca="1">VLOOKUP(Table3[[#This Row],[PRODUCT ID]],Table1[[PRODUCT]:[SELLING PRICE]],4,FALSE)</f>
        <v>52</v>
      </c>
      <c r="K8899" s="16">
        <f ca="1">VLOOKUP(Table3[[#This Row],[PRODUCT ID]],Table1[[PRODUCT]:[SELLING PRICE]],5,FALSE)</f>
        <v>202.57298261883747</v>
      </c>
      <c r="L8899" s="16">
        <f ca="1">J8899*Table3[[#This Row],[QUANTITY]]</f>
        <v>156</v>
      </c>
      <c r="M8899" s="16">
        <f ca="1">K8899*Table3[[#This Row],[QUANTITY]]*(1-Table3[[#This Row],[DISCOUNT %]])</f>
        <v>587.00614302882411</v>
      </c>
      <c r="N8899" s="3">
        <f>DAY(Table3[[#This Row],[DATE]])</f>
        <v>12</v>
      </c>
      <c r="O8899" s="3" t="str">
        <f>TEXT(Table3[[#This Row],[DATE]],"mmm")</f>
        <v>May</v>
      </c>
      <c r="P8899" s="3">
        <f>YEAR(Table3[[#This Row],[DATE]])</f>
        <v>2045</v>
      </c>
    </row>
    <row r="8900" spans="1:16" x14ac:dyDescent="0.3">
      <c r="A8900" s="6">
        <v>53095</v>
      </c>
      <c r="B8900" s="7" t="s">
        <v>1559</v>
      </c>
      <c r="C8900" s="9">
        <f t="shared" ca="1" si="278"/>
        <v>10</v>
      </c>
      <c r="D8900" s="9" t="s">
        <v>2117</v>
      </c>
      <c r="E8900" s="9" t="s">
        <v>2116</v>
      </c>
      <c r="F8900" s="10">
        <f t="shared" ca="1" si="279"/>
        <v>6.2195636787073419E-2</v>
      </c>
      <c r="G8900" s="3" t="str">
        <f>VLOOKUP(Table3[[#This Row],[PRODUCT ID]],Table1[[PRODUCT]:[SELLING PRICE]],1,FALSE)</f>
        <v>Product507</v>
      </c>
      <c r="H8900" s="3" t="str">
        <f>VLOOKUP(Table3[[#This Row],[PRODUCT ID]],Table1[[PRODUCT]:[SELLING PRICE]],2,FALSE)</f>
        <v>Category3</v>
      </c>
      <c r="I8900" s="3" t="str">
        <f>VLOOKUP(Table3[[#This Row],[PRODUCT ID]],Table1[[PRODUCT]:[SELLING PRICE]],3,FALSE)</f>
        <v>Kg</v>
      </c>
      <c r="J8900" s="16">
        <f ca="1">VLOOKUP(Table3[[#This Row],[PRODUCT ID]],Table1[[PRODUCT]:[SELLING PRICE]],4,FALSE)</f>
        <v>87</v>
      </c>
      <c r="K8900" s="16">
        <f ca="1">VLOOKUP(Table3[[#This Row],[PRODUCT ID]],Table1[[PRODUCT]:[SELLING PRICE]],5,FALSE)</f>
        <v>256.76864835075924</v>
      </c>
      <c r="L8900" s="16">
        <f ca="1">J8900*Table3[[#This Row],[QUANTITY]]</f>
        <v>870</v>
      </c>
      <c r="M8900" s="16">
        <f ca="1">K8900*Table3[[#This Row],[QUANTITY]]*(1-Table3[[#This Row],[DISCOUNT %]])</f>
        <v>2407.9875875962762</v>
      </c>
      <c r="N8900" s="3">
        <f>DAY(Table3[[#This Row],[DATE]])</f>
        <v>13</v>
      </c>
      <c r="O8900" s="3" t="str">
        <f>TEXT(Table3[[#This Row],[DATE]],"mmm")</f>
        <v>May</v>
      </c>
      <c r="P8900" s="3">
        <f>YEAR(Table3[[#This Row],[DATE]])</f>
        <v>2045</v>
      </c>
    </row>
    <row r="8901" spans="1:16" x14ac:dyDescent="0.3">
      <c r="A8901" s="6">
        <v>53096</v>
      </c>
      <c r="B8901" s="7" t="s">
        <v>1560</v>
      </c>
      <c r="C8901" s="9">
        <f t="shared" ca="1" si="278"/>
        <v>2</v>
      </c>
      <c r="D8901" s="9" t="s">
        <v>2115</v>
      </c>
      <c r="E8901" s="9" t="s">
        <v>2116</v>
      </c>
      <c r="F8901" s="10">
        <f t="shared" ca="1" si="279"/>
        <v>4.9643961855615454E-2</v>
      </c>
      <c r="G8901" s="3" t="str">
        <f>VLOOKUP(Table3[[#This Row],[PRODUCT ID]],Table1[[PRODUCT]:[SELLING PRICE]],1,FALSE)</f>
        <v>Product508</v>
      </c>
      <c r="H8901" s="3" t="str">
        <f>VLOOKUP(Table3[[#This Row],[PRODUCT ID]],Table1[[PRODUCT]:[SELLING PRICE]],2,FALSE)</f>
        <v>Category4</v>
      </c>
      <c r="I8901" s="3" t="str">
        <f>VLOOKUP(Table3[[#This Row],[PRODUCT ID]],Table1[[PRODUCT]:[SELLING PRICE]],3,FALSE)</f>
        <v>Kg</v>
      </c>
      <c r="J8901" s="16">
        <f ca="1">VLOOKUP(Table3[[#This Row],[PRODUCT ID]],Table1[[PRODUCT]:[SELLING PRICE]],4,FALSE)</f>
        <v>138</v>
      </c>
      <c r="K8901" s="16">
        <f ca="1">VLOOKUP(Table3[[#This Row],[PRODUCT ID]],Table1[[PRODUCT]:[SELLING PRICE]],5,FALSE)</f>
        <v>238.80369743545202</v>
      </c>
      <c r="L8901" s="16">
        <f ca="1">J8901*Table3[[#This Row],[QUANTITY]]</f>
        <v>276</v>
      </c>
      <c r="M8901" s="16">
        <f ca="1">K8901*Table3[[#This Row],[QUANTITY]]*(1-Table3[[#This Row],[DISCOUNT %]])</f>
        <v>453.89707157797301</v>
      </c>
      <c r="N8901" s="3">
        <f>DAY(Table3[[#This Row],[DATE]])</f>
        <v>14</v>
      </c>
      <c r="O8901" s="3" t="str">
        <f>TEXT(Table3[[#This Row],[DATE]],"mmm")</f>
        <v>May</v>
      </c>
      <c r="P8901" s="3">
        <f>YEAR(Table3[[#This Row],[DATE]])</f>
        <v>2045</v>
      </c>
    </row>
    <row r="8902" spans="1:16" x14ac:dyDescent="0.3">
      <c r="A8902" s="6">
        <v>53097</v>
      </c>
      <c r="B8902" s="7" t="s">
        <v>1561</v>
      </c>
      <c r="C8902" s="9">
        <f t="shared" ca="1" si="278"/>
        <v>10</v>
      </c>
      <c r="D8902" s="9" t="s">
        <v>2115</v>
      </c>
      <c r="E8902" s="9" t="s">
        <v>2118</v>
      </c>
      <c r="F8902" s="10">
        <f t="shared" ca="1" si="279"/>
        <v>8.3434138997337759E-2</v>
      </c>
      <c r="G8902" s="3" t="str">
        <f>VLOOKUP(Table3[[#This Row],[PRODUCT ID]],Table1[[PRODUCT]:[SELLING PRICE]],1,FALSE)</f>
        <v>Product509</v>
      </c>
      <c r="H8902" s="3" t="str">
        <f>VLOOKUP(Table3[[#This Row],[PRODUCT ID]],Table1[[PRODUCT]:[SELLING PRICE]],2,FALSE)</f>
        <v>Category5</v>
      </c>
      <c r="I8902" s="3" t="str">
        <f>VLOOKUP(Table3[[#This Row],[PRODUCT ID]],Table1[[PRODUCT]:[SELLING PRICE]],3,FALSE)</f>
        <v>Lt</v>
      </c>
      <c r="J8902" s="16">
        <f ca="1">VLOOKUP(Table3[[#This Row],[PRODUCT ID]],Table1[[PRODUCT]:[SELLING PRICE]],4,FALSE)</f>
        <v>249</v>
      </c>
      <c r="K8902" s="16">
        <f ca="1">VLOOKUP(Table3[[#This Row],[PRODUCT ID]],Table1[[PRODUCT]:[SELLING PRICE]],5,FALSE)</f>
        <v>264.80667294539796</v>
      </c>
      <c r="L8902" s="16">
        <f ca="1">J8902*Table3[[#This Row],[QUANTITY]]</f>
        <v>2490</v>
      </c>
      <c r="M8902" s="16">
        <f ca="1">K8902*Table3[[#This Row],[QUANTITY]]*(1-Table3[[#This Row],[DISCOUNT %]])</f>
        <v>2427.1275618744908</v>
      </c>
      <c r="N8902" s="3">
        <f>DAY(Table3[[#This Row],[DATE]])</f>
        <v>15</v>
      </c>
      <c r="O8902" s="3" t="str">
        <f>TEXT(Table3[[#This Row],[DATE]],"mmm")</f>
        <v>May</v>
      </c>
      <c r="P8902" s="3">
        <f>YEAR(Table3[[#This Row],[DATE]])</f>
        <v>2045</v>
      </c>
    </row>
    <row r="8903" spans="1:16" x14ac:dyDescent="0.3">
      <c r="A8903" s="6">
        <v>53098</v>
      </c>
      <c r="B8903" s="7" t="s">
        <v>1562</v>
      </c>
      <c r="C8903" s="9">
        <f t="shared" ca="1" si="278"/>
        <v>4</v>
      </c>
      <c r="D8903" s="9" t="s">
        <v>2115</v>
      </c>
      <c r="E8903" s="9" t="s">
        <v>2116</v>
      </c>
      <c r="F8903" s="10">
        <f t="shared" ca="1" si="279"/>
        <v>6.9969237747597127E-2</v>
      </c>
      <c r="G8903" s="3" t="str">
        <f>VLOOKUP(Table3[[#This Row],[PRODUCT ID]],Table1[[PRODUCT]:[SELLING PRICE]],1,FALSE)</f>
        <v>Product510</v>
      </c>
      <c r="H8903" s="3" t="str">
        <f>VLOOKUP(Table3[[#This Row],[PRODUCT ID]],Table1[[PRODUCT]:[SELLING PRICE]],2,FALSE)</f>
        <v>Category1</v>
      </c>
      <c r="I8903" s="3" t="str">
        <f>VLOOKUP(Table3[[#This Row],[PRODUCT ID]],Table1[[PRODUCT]:[SELLING PRICE]],3,FALSE)</f>
        <v>Kg</v>
      </c>
      <c r="J8903" s="16">
        <f ca="1">VLOOKUP(Table3[[#This Row],[PRODUCT ID]],Table1[[PRODUCT]:[SELLING PRICE]],4,FALSE)</f>
        <v>228</v>
      </c>
      <c r="K8903" s="16">
        <f ca="1">VLOOKUP(Table3[[#This Row],[PRODUCT ID]],Table1[[PRODUCT]:[SELLING PRICE]],5,FALSE)</f>
        <v>189.61595061534365</v>
      </c>
      <c r="L8903" s="16">
        <f ca="1">J8903*Table3[[#This Row],[QUANTITY]]</f>
        <v>912</v>
      </c>
      <c r="M8903" s="16">
        <f ca="1">K8903*Table3[[#This Row],[QUANTITY]]*(1-Table3[[#This Row],[DISCOUNT %]])</f>
        <v>705.3946683440081</v>
      </c>
      <c r="N8903" s="3">
        <f>DAY(Table3[[#This Row],[DATE]])</f>
        <v>16</v>
      </c>
      <c r="O8903" s="3" t="str">
        <f>TEXT(Table3[[#This Row],[DATE]],"mmm")</f>
        <v>May</v>
      </c>
      <c r="P8903" s="3">
        <f>YEAR(Table3[[#This Row],[DATE]])</f>
        <v>2045</v>
      </c>
    </row>
    <row r="8904" spans="1:16" x14ac:dyDescent="0.3">
      <c r="A8904" s="6">
        <v>53099</v>
      </c>
      <c r="B8904" s="7" t="s">
        <v>1563</v>
      </c>
      <c r="C8904" s="9">
        <f t="shared" ca="1" si="278"/>
        <v>12</v>
      </c>
      <c r="D8904" s="9" t="s">
        <v>2116</v>
      </c>
      <c r="E8904" s="9" t="s">
        <v>2116</v>
      </c>
      <c r="F8904" s="10">
        <f t="shared" ca="1" si="279"/>
        <v>5.347543861569435E-2</v>
      </c>
      <c r="G8904" s="3" t="str">
        <f>VLOOKUP(Table3[[#This Row],[PRODUCT ID]],Table1[[PRODUCT]:[SELLING PRICE]],1,FALSE)</f>
        <v>Product511</v>
      </c>
      <c r="H8904" s="3" t="str">
        <f>VLOOKUP(Table3[[#This Row],[PRODUCT ID]],Table1[[PRODUCT]:[SELLING PRICE]],2,FALSE)</f>
        <v>Category2</v>
      </c>
      <c r="I8904" s="3" t="str">
        <f>VLOOKUP(Table3[[#This Row],[PRODUCT ID]],Table1[[PRODUCT]:[SELLING PRICE]],3,FALSE)</f>
        <v>Lt</v>
      </c>
      <c r="J8904" s="16">
        <f ca="1">VLOOKUP(Table3[[#This Row],[PRODUCT ID]],Table1[[PRODUCT]:[SELLING PRICE]],4,FALSE)</f>
        <v>174</v>
      </c>
      <c r="K8904" s="16">
        <f ca="1">VLOOKUP(Table3[[#This Row],[PRODUCT ID]],Table1[[PRODUCT]:[SELLING PRICE]],5,FALSE)</f>
        <v>290.88934994911898</v>
      </c>
      <c r="L8904" s="16">
        <f ca="1">J8904*Table3[[#This Row],[QUANTITY]]</f>
        <v>2088</v>
      </c>
      <c r="M8904" s="16">
        <f ca="1">K8904*Table3[[#This Row],[QUANTITY]]*(1-Table3[[#This Row],[DISCOUNT %]])</f>
        <v>3304.0069724634677</v>
      </c>
      <c r="N8904" s="3">
        <f>DAY(Table3[[#This Row],[DATE]])</f>
        <v>17</v>
      </c>
      <c r="O8904" s="3" t="str">
        <f>TEXT(Table3[[#This Row],[DATE]],"mmm")</f>
        <v>May</v>
      </c>
      <c r="P8904" s="3">
        <f>YEAR(Table3[[#This Row],[DATE]])</f>
        <v>2045</v>
      </c>
    </row>
    <row r="8905" spans="1:16" x14ac:dyDescent="0.3">
      <c r="A8905" s="6">
        <v>53100</v>
      </c>
      <c r="B8905" s="7" t="s">
        <v>1564</v>
      </c>
      <c r="C8905" s="9">
        <f t="shared" ca="1" si="278"/>
        <v>11</v>
      </c>
      <c r="D8905" s="9" t="s">
        <v>2116</v>
      </c>
      <c r="E8905" s="9" t="s">
        <v>2116</v>
      </c>
      <c r="F8905" s="10">
        <f t="shared" ca="1" si="279"/>
        <v>3.0416055153842859E-2</v>
      </c>
      <c r="G8905" s="3" t="str">
        <f>VLOOKUP(Table3[[#This Row],[PRODUCT ID]],Table1[[PRODUCT]:[SELLING PRICE]],1,FALSE)</f>
        <v>Product512</v>
      </c>
      <c r="H8905" s="3" t="str">
        <f>VLOOKUP(Table3[[#This Row],[PRODUCT ID]],Table1[[PRODUCT]:[SELLING PRICE]],2,FALSE)</f>
        <v>Category3</v>
      </c>
      <c r="I8905" s="3" t="str">
        <f>VLOOKUP(Table3[[#This Row],[PRODUCT ID]],Table1[[PRODUCT]:[SELLING PRICE]],3,FALSE)</f>
        <v>Ft</v>
      </c>
      <c r="J8905" s="16">
        <f ca="1">VLOOKUP(Table3[[#This Row],[PRODUCT ID]],Table1[[PRODUCT]:[SELLING PRICE]],4,FALSE)</f>
        <v>48</v>
      </c>
      <c r="K8905" s="16">
        <f ca="1">VLOOKUP(Table3[[#This Row],[PRODUCT ID]],Table1[[PRODUCT]:[SELLING PRICE]],5,FALSE)</f>
        <v>238.10357956005112</v>
      </c>
      <c r="L8905" s="16">
        <f ca="1">J8905*Table3[[#This Row],[QUANTITY]]</f>
        <v>528</v>
      </c>
      <c r="M8905" s="16">
        <f ca="1">K8905*Table3[[#This Row],[QUANTITY]]*(1-Table3[[#This Row],[DISCOUNT %]])</f>
        <v>2539.4754874700775</v>
      </c>
      <c r="N8905" s="3">
        <f>DAY(Table3[[#This Row],[DATE]])</f>
        <v>18</v>
      </c>
      <c r="O8905" s="3" t="str">
        <f>TEXT(Table3[[#This Row],[DATE]],"mmm")</f>
        <v>May</v>
      </c>
      <c r="P8905" s="3">
        <f>YEAR(Table3[[#This Row],[DATE]])</f>
        <v>2045</v>
      </c>
    </row>
    <row r="8906" spans="1:16" x14ac:dyDescent="0.3">
      <c r="A8906" s="6">
        <v>53101</v>
      </c>
      <c r="B8906" s="7" t="s">
        <v>1565</v>
      </c>
      <c r="C8906" s="9">
        <f t="shared" ca="1" si="278"/>
        <v>3</v>
      </c>
      <c r="D8906" s="9" t="s">
        <v>2116</v>
      </c>
      <c r="E8906" s="9" t="s">
        <v>2116</v>
      </c>
      <c r="F8906" s="10">
        <f t="shared" ca="1" si="279"/>
        <v>6.4819439322729655E-2</v>
      </c>
      <c r="G8906" s="3" t="str">
        <f>VLOOKUP(Table3[[#This Row],[PRODUCT ID]],Table1[[PRODUCT]:[SELLING PRICE]],1,FALSE)</f>
        <v>Product513</v>
      </c>
      <c r="H8906" s="3" t="str">
        <f>VLOOKUP(Table3[[#This Row],[PRODUCT ID]],Table1[[PRODUCT]:[SELLING PRICE]],2,FALSE)</f>
        <v>Category4</v>
      </c>
      <c r="I8906" s="3" t="str">
        <f>VLOOKUP(Table3[[#This Row],[PRODUCT ID]],Table1[[PRODUCT]:[SELLING PRICE]],3,FALSE)</f>
        <v>Kg</v>
      </c>
      <c r="J8906" s="16">
        <f ca="1">VLOOKUP(Table3[[#This Row],[PRODUCT ID]],Table1[[PRODUCT]:[SELLING PRICE]],4,FALSE)</f>
        <v>130</v>
      </c>
      <c r="K8906" s="16">
        <f ca="1">VLOOKUP(Table3[[#This Row],[PRODUCT ID]],Table1[[PRODUCT]:[SELLING PRICE]],5,FALSE)</f>
        <v>129.12109370792137</v>
      </c>
      <c r="L8906" s="16">
        <f ca="1">J8906*Table3[[#This Row],[QUANTITY]]</f>
        <v>390</v>
      </c>
      <c r="M8906" s="16">
        <f ca="1">K8906*Table3[[#This Row],[QUANTITY]]*(1-Table3[[#This Row],[DISCOUNT %]])</f>
        <v>362.25461042710879</v>
      </c>
      <c r="N8906" s="3">
        <f>DAY(Table3[[#This Row],[DATE]])</f>
        <v>19</v>
      </c>
      <c r="O8906" s="3" t="str">
        <f>TEXT(Table3[[#This Row],[DATE]],"mmm")</f>
        <v>May</v>
      </c>
      <c r="P8906" s="3">
        <f>YEAR(Table3[[#This Row],[DATE]])</f>
        <v>2045</v>
      </c>
    </row>
    <row r="8907" spans="1:16" x14ac:dyDescent="0.3">
      <c r="A8907" s="6">
        <v>53102</v>
      </c>
      <c r="B8907" s="7" t="s">
        <v>1566</v>
      </c>
      <c r="C8907" s="9">
        <f t="shared" ca="1" si="278"/>
        <v>7</v>
      </c>
      <c r="D8907" s="9" t="s">
        <v>2115</v>
      </c>
      <c r="E8907" s="9" t="s">
        <v>2116</v>
      </c>
      <c r="F8907" s="10">
        <f t="shared" ca="1" si="279"/>
        <v>1.9635775550713385E-3</v>
      </c>
      <c r="G8907" s="3" t="str">
        <f>VLOOKUP(Table3[[#This Row],[PRODUCT ID]],Table1[[PRODUCT]:[SELLING PRICE]],1,FALSE)</f>
        <v>Product514</v>
      </c>
      <c r="H8907" s="3" t="str">
        <f>VLOOKUP(Table3[[#This Row],[PRODUCT ID]],Table1[[PRODUCT]:[SELLING PRICE]],2,FALSE)</f>
        <v>Category5</v>
      </c>
      <c r="I8907" s="3" t="str">
        <f>VLOOKUP(Table3[[#This Row],[PRODUCT ID]],Table1[[PRODUCT]:[SELLING PRICE]],3,FALSE)</f>
        <v>No</v>
      </c>
      <c r="J8907" s="16">
        <f ca="1">VLOOKUP(Table3[[#This Row],[PRODUCT ID]],Table1[[PRODUCT]:[SELLING PRICE]],4,FALSE)</f>
        <v>44</v>
      </c>
      <c r="K8907" s="16">
        <f ca="1">VLOOKUP(Table3[[#This Row],[PRODUCT ID]],Table1[[PRODUCT]:[SELLING PRICE]],5,FALSE)</f>
        <v>283.68033324478637</v>
      </c>
      <c r="L8907" s="16">
        <f ca="1">J8907*Table3[[#This Row],[QUANTITY]]</f>
        <v>308</v>
      </c>
      <c r="M8907" s="16">
        <f ca="1">K8907*Table3[[#This Row],[QUANTITY]]*(1-Table3[[#This Row],[DISCOUNT %]])</f>
        <v>1981.8631343672821</v>
      </c>
      <c r="N8907" s="3">
        <f>DAY(Table3[[#This Row],[DATE]])</f>
        <v>20</v>
      </c>
      <c r="O8907" s="3" t="str">
        <f>TEXT(Table3[[#This Row],[DATE]],"mmm")</f>
        <v>May</v>
      </c>
      <c r="P8907" s="3">
        <f>YEAR(Table3[[#This Row],[DATE]])</f>
        <v>2045</v>
      </c>
    </row>
    <row r="8908" spans="1:16" x14ac:dyDescent="0.3">
      <c r="A8908" s="6">
        <v>53103</v>
      </c>
      <c r="B8908" s="7" t="s">
        <v>1567</v>
      </c>
      <c r="C8908" s="9">
        <f t="shared" ca="1" si="278"/>
        <v>3</v>
      </c>
      <c r="D8908" s="9" t="s">
        <v>2117</v>
      </c>
      <c r="E8908" s="9" t="s">
        <v>2118</v>
      </c>
      <c r="F8908" s="10">
        <f t="shared" ca="1" si="279"/>
        <v>6.787394169537371E-2</v>
      </c>
      <c r="G8908" s="3" t="str">
        <f>VLOOKUP(Table3[[#This Row],[PRODUCT ID]],Table1[[PRODUCT]:[SELLING PRICE]],1,FALSE)</f>
        <v>Product515</v>
      </c>
      <c r="H8908" s="3" t="str">
        <f>VLOOKUP(Table3[[#This Row],[PRODUCT ID]],Table1[[PRODUCT]:[SELLING PRICE]],2,FALSE)</f>
        <v>Category1</v>
      </c>
      <c r="I8908" s="3" t="str">
        <f>VLOOKUP(Table3[[#This Row],[PRODUCT ID]],Table1[[PRODUCT]:[SELLING PRICE]],3,FALSE)</f>
        <v>No</v>
      </c>
      <c r="J8908" s="16">
        <f ca="1">VLOOKUP(Table3[[#This Row],[PRODUCT ID]],Table1[[PRODUCT]:[SELLING PRICE]],4,FALSE)</f>
        <v>111</v>
      </c>
      <c r="K8908" s="16">
        <f ca="1">VLOOKUP(Table3[[#This Row],[PRODUCT ID]],Table1[[PRODUCT]:[SELLING PRICE]],5,FALSE)</f>
        <v>305.24438335503652</v>
      </c>
      <c r="L8908" s="16">
        <f ca="1">J8908*Table3[[#This Row],[QUANTITY]]</f>
        <v>333</v>
      </c>
      <c r="M8908" s="16">
        <f ca="1">K8908*Table3[[#This Row],[QUANTITY]]*(1-Table3[[#This Row],[DISCOUNT %]])</f>
        <v>853.57873162906947</v>
      </c>
      <c r="N8908" s="3">
        <f>DAY(Table3[[#This Row],[DATE]])</f>
        <v>21</v>
      </c>
      <c r="O8908" s="3" t="str">
        <f>TEXT(Table3[[#This Row],[DATE]],"mmm")</f>
        <v>May</v>
      </c>
      <c r="P8908" s="3">
        <f>YEAR(Table3[[#This Row],[DATE]])</f>
        <v>2045</v>
      </c>
    </row>
    <row r="8909" spans="1:16" x14ac:dyDescent="0.3">
      <c r="A8909" s="6">
        <v>53104</v>
      </c>
      <c r="B8909" s="7" t="s">
        <v>1568</v>
      </c>
      <c r="C8909" s="9">
        <f t="shared" ca="1" si="278"/>
        <v>8</v>
      </c>
      <c r="D8909" s="9" t="s">
        <v>2117</v>
      </c>
      <c r="E8909" s="9" t="s">
        <v>2118</v>
      </c>
      <c r="F8909" s="10">
        <f t="shared" ca="1" si="279"/>
        <v>1.8102081683549654E-3</v>
      </c>
      <c r="G8909" s="3" t="str">
        <f>VLOOKUP(Table3[[#This Row],[PRODUCT ID]],Table1[[PRODUCT]:[SELLING PRICE]],1,FALSE)</f>
        <v>Product516</v>
      </c>
      <c r="H8909" s="3" t="str">
        <f>VLOOKUP(Table3[[#This Row],[PRODUCT ID]],Table1[[PRODUCT]:[SELLING PRICE]],2,FALSE)</f>
        <v>Category2</v>
      </c>
      <c r="I8909" s="3" t="str">
        <f>VLOOKUP(Table3[[#This Row],[PRODUCT ID]],Table1[[PRODUCT]:[SELLING PRICE]],3,FALSE)</f>
        <v>Ft</v>
      </c>
      <c r="J8909" s="16">
        <f ca="1">VLOOKUP(Table3[[#This Row],[PRODUCT ID]],Table1[[PRODUCT]:[SELLING PRICE]],4,FALSE)</f>
        <v>137</v>
      </c>
      <c r="K8909" s="16">
        <f ca="1">VLOOKUP(Table3[[#This Row],[PRODUCT ID]],Table1[[PRODUCT]:[SELLING PRICE]],5,FALSE)</f>
        <v>250.98949183669777</v>
      </c>
      <c r="L8909" s="16">
        <f ca="1">J8909*Table3[[#This Row],[QUANTITY]]</f>
        <v>1096</v>
      </c>
      <c r="M8909" s="16">
        <f ca="1">K8909*Table3[[#This Row],[QUANTITY]]*(1-Table3[[#This Row],[DISCOUNT %]])</f>
        <v>2004.2811888672297</v>
      </c>
      <c r="N8909" s="3">
        <f>DAY(Table3[[#This Row],[DATE]])</f>
        <v>22</v>
      </c>
      <c r="O8909" s="3" t="str">
        <f>TEXT(Table3[[#This Row],[DATE]],"mmm")</f>
        <v>May</v>
      </c>
      <c r="P8909" s="3">
        <f>YEAR(Table3[[#This Row],[DATE]])</f>
        <v>2045</v>
      </c>
    </row>
    <row r="8910" spans="1:16" x14ac:dyDescent="0.3">
      <c r="A8910" s="6">
        <v>53105</v>
      </c>
      <c r="B8910" s="7" t="s">
        <v>1569</v>
      </c>
      <c r="C8910" s="9">
        <f t="shared" ca="1" si="278"/>
        <v>14</v>
      </c>
      <c r="D8910" s="9" t="s">
        <v>2116</v>
      </c>
      <c r="E8910" s="9" t="s">
        <v>2116</v>
      </c>
      <c r="F8910" s="10">
        <f t="shared" ca="1" si="279"/>
        <v>1.059943187272866E-2</v>
      </c>
      <c r="G8910" s="3" t="str">
        <f>VLOOKUP(Table3[[#This Row],[PRODUCT ID]],Table1[[PRODUCT]:[SELLING PRICE]],1,FALSE)</f>
        <v>Product517</v>
      </c>
      <c r="H8910" s="3" t="str">
        <f>VLOOKUP(Table3[[#This Row],[PRODUCT ID]],Table1[[PRODUCT]:[SELLING PRICE]],2,FALSE)</f>
        <v>Category3</v>
      </c>
      <c r="I8910" s="3" t="str">
        <f>VLOOKUP(Table3[[#This Row],[PRODUCT ID]],Table1[[PRODUCT]:[SELLING PRICE]],3,FALSE)</f>
        <v>No</v>
      </c>
      <c r="J8910" s="16">
        <f ca="1">VLOOKUP(Table3[[#This Row],[PRODUCT ID]],Table1[[PRODUCT]:[SELLING PRICE]],4,FALSE)</f>
        <v>111</v>
      </c>
      <c r="K8910" s="16">
        <f ca="1">VLOOKUP(Table3[[#This Row],[PRODUCT ID]],Table1[[PRODUCT]:[SELLING PRICE]],5,FALSE)</f>
        <v>297.62887083203651</v>
      </c>
      <c r="L8910" s="16">
        <f ca="1">J8910*Table3[[#This Row],[QUANTITY]]</f>
        <v>1554</v>
      </c>
      <c r="M8910" s="16">
        <f ca="1">K8910*Table3[[#This Row],[QUANTITY]]*(1-Table3[[#This Row],[DISCOUNT %]])</f>
        <v>4122.6384344921316</v>
      </c>
      <c r="N8910" s="3">
        <f>DAY(Table3[[#This Row],[DATE]])</f>
        <v>23</v>
      </c>
      <c r="O8910" s="3" t="str">
        <f>TEXT(Table3[[#This Row],[DATE]],"mmm")</f>
        <v>May</v>
      </c>
      <c r="P8910" s="3">
        <f>YEAR(Table3[[#This Row],[DATE]])</f>
        <v>2045</v>
      </c>
    </row>
    <row r="8911" spans="1:16" x14ac:dyDescent="0.3">
      <c r="A8911" s="6">
        <v>53106</v>
      </c>
      <c r="B8911" s="7" t="s">
        <v>1570</v>
      </c>
      <c r="C8911" s="9">
        <f t="shared" ca="1" si="278"/>
        <v>14</v>
      </c>
      <c r="D8911" s="9" t="s">
        <v>2116</v>
      </c>
      <c r="E8911" s="9" t="s">
        <v>2116</v>
      </c>
      <c r="F8911" s="10">
        <f t="shared" ca="1" si="279"/>
        <v>1.082971132215218E-2</v>
      </c>
      <c r="G8911" s="3" t="str">
        <f>VLOOKUP(Table3[[#This Row],[PRODUCT ID]],Table1[[PRODUCT]:[SELLING PRICE]],1,FALSE)</f>
        <v>Product518</v>
      </c>
      <c r="H8911" s="3" t="str">
        <f>VLOOKUP(Table3[[#This Row],[PRODUCT ID]],Table1[[PRODUCT]:[SELLING PRICE]],2,FALSE)</f>
        <v>Category4</v>
      </c>
      <c r="I8911" s="3" t="str">
        <f>VLOOKUP(Table3[[#This Row],[PRODUCT ID]],Table1[[PRODUCT]:[SELLING PRICE]],3,FALSE)</f>
        <v>Kg</v>
      </c>
      <c r="J8911" s="16">
        <f ca="1">VLOOKUP(Table3[[#This Row],[PRODUCT ID]],Table1[[PRODUCT]:[SELLING PRICE]],4,FALSE)</f>
        <v>72</v>
      </c>
      <c r="K8911" s="16">
        <f ca="1">VLOOKUP(Table3[[#This Row],[PRODUCT ID]],Table1[[PRODUCT]:[SELLING PRICE]],5,FALSE)</f>
        <v>28.582019469781443</v>
      </c>
      <c r="L8911" s="16">
        <f ca="1">J8911*Table3[[#This Row],[QUANTITY]]</f>
        <v>1008</v>
      </c>
      <c r="M8911" s="16">
        <f ca="1">K8911*Table3[[#This Row],[QUANTITY]]*(1-Table3[[#This Row],[DISCOUNT %]])</f>
        <v>395.81478229887409</v>
      </c>
      <c r="N8911" s="3">
        <f>DAY(Table3[[#This Row],[DATE]])</f>
        <v>24</v>
      </c>
      <c r="O8911" s="3" t="str">
        <f>TEXT(Table3[[#This Row],[DATE]],"mmm")</f>
        <v>May</v>
      </c>
      <c r="P8911" s="3">
        <f>YEAR(Table3[[#This Row],[DATE]])</f>
        <v>2045</v>
      </c>
    </row>
    <row r="8912" spans="1:16" x14ac:dyDescent="0.3">
      <c r="A8912" s="6">
        <v>53107</v>
      </c>
      <c r="B8912" s="7" t="s">
        <v>1571</v>
      </c>
      <c r="C8912" s="9">
        <f t="shared" ca="1" si="278"/>
        <v>5</v>
      </c>
      <c r="D8912" s="9" t="s">
        <v>2116</v>
      </c>
      <c r="E8912" s="9" t="s">
        <v>2116</v>
      </c>
      <c r="F8912" s="10">
        <f t="shared" ca="1" si="279"/>
        <v>4.9767755513500213E-3</v>
      </c>
      <c r="G8912" s="3" t="str">
        <f>VLOOKUP(Table3[[#This Row],[PRODUCT ID]],Table1[[PRODUCT]:[SELLING PRICE]],1,FALSE)</f>
        <v>Product519</v>
      </c>
      <c r="H8912" s="3" t="str">
        <f>VLOOKUP(Table3[[#This Row],[PRODUCT ID]],Table1[[PRODUCT]:[SELLING PRICE]],2,FALSE)</f>
        <v>Category5</v>
      </c>
      <c r="I8912" s="3" t="str">
        <f>VLOOKUP(Table3[[#This Row],[PRODUCT ID]],Table1[[PRODUCT]:[SELLING PRICE]],3,FALSE)</f>
        <v>Kg</v>
      </c>
      <c r="J8912" s="16">
        <f ca="1">VLOOKUP(Table3[[#This Row],[PRODUCT ID]],Table1[[PRODUCT]:[SELLING PRICE]],4,FALSE)</f>
        <v>231</v>
      </c>
      <c r="K8912" s="16">
        <f ca="1">VLOOKUP(Table3[[#This Row],[PRODUCT ID]],Table1[[PRODUCT]:[SELLING PRICE]],5,FALSE)</f>
        <v>299.68225068929024</v>
      </c>
      <c r="L8912" s="16">
        <f ca="1">J8912*Table3[[#This Row],[QUANTITY]]</f>
        <v>1155</v>
      </c>
      <c r="M8912" s="16">
        <f ca="1">K8912*Table3[[#This Row],[QUANTITY]]*(1-Table3[[#This Row],[DISCOUNT %]])</f>
        <v>1490.9539969544312</v>
      </c>
      <c r="N8912" s="3">
        <f>DAY(Table3[[#This Row],[DATE]])</f>
        <v>25</v>
      </c>
      <c r="O8912" s="3" t="str">
        <f>TEXT(Table3[[#This Row],[DATE]],"mmm")</f>
        <v>May</v>
      </c>
      <c r="P8912" s="3">
        <f>YEAR(Table3[[#This Row],[DATE]])</f>
        <v>2045</v>
      </c>
    </row>
    <row r="8913" spans="1:16" x14ac:dyDescent="0.3">
      <c r="A8913" s="6">
        <v>53108</v>
      </c>
      <c r="B8913" s="7" t="s">
        <v>1572</v>
      </c>
      <c r="C8913" s="9">
        <f t="shared" ca="1" si="278"/>
        <v>5</v>
      </c>
      <c r="D8913" s="9" t="s">
        <v>2116</v>
      </c>
      <c r="E8913" s="9" t="s">
        <v>2116</v>
      </c>
      <c r="F8913" s="10">
        <f t="shared" ca="1" si="279"/>
        <v>1.7021104561801836E-2</v>
      </c>
      <c r="G8913" s="3" t="str">
        <f>VLOOKUP(Table3[[#This Row],[PRODUCT ID]],Table1[[PRODUCT]:[SELLING PRICE]],1,FALSE)</f>
        <v>Product520</v>
      </c>
      <c r="H8913" s="3" t="str">
        <f>VLOOKUP(Table3[[#This Row],[PRODUCT ID]],Table1[[PRODUCT]:[SELLING PRICE]],2,FALSE)</f>
        <v>Category1</v>
      </c>
      <c r="I8913" s="3" t="str">
        <f>VLOOKUP(Table3[[#This Row],[PRODUCT ID]],Table1[[PRODUCT]:[SELLING PRICE]],3,FALSE)</f>
        <v>Lt</v>
      </c>
      <c r="J8913" s="16">
        <f ca="1">VLOOKUP(Table3[[#This Row],[PRODUCT ID]],Table1[[PRODUCT]:[SELLING PRICE]],4,FALSE)</f>
        <v>116</v>
      </c>
      <c r="K8913" s="16">
        <f ca="1">VLOOKUP(Table3[[#This Row],[PRODUCT ID]],Table1[[PRODUCT]:[SELLING PRICE]],5,FALSE)</f>
        <v>192.63722244860242</v>
      </c>
      <c r="L8913" s="16">
        <f ca="1">J8913*Table3[[#This Row],[QUANTITY]]</f>
        <v>580</v>
      </c>
      <c r="M8913" s="16">
        <f ca="1">K8913*Table3[[#This Row],[QUANTITY]]*(1-Table3[[#This Row],[DISCOUNT %]])</f>
        <v>946.79162071404835</v>
      </c>
      <c r="N8913" s="3">
        <f>DAY(Table3[[#This Row],[DATE]])</f>
        <v>26</v>
      </c>
      <c r="O8913" s="3" t="str">
        <f>TEXT(Table3[[#This Row],[DATE]],"mmm")</f>
        <v>May</v>
      </c>
      <c r="P8913" s="3">
        <f>YEAR(Table3[[#This Row],[DATE]])</f>
        <v>2045</v>
      </c>
    </row>
    <row r="8914" spans="1:16" x14ac:dyDescent="0.3">
      <c r="A8914" s="6">
        <v>53109</v>
      </c>
      <c r="B8914" s="7" t="s">
        <v>1573</v>
      </c>
      <c r="C8914" s="9">
        <f t="shared" ca="1" si="278"/>
        <v>6</v>
      </c>
      <c r="D8914" s="9" t="s">
        <v>2115</v>
      </c>
      <c r="E8914" s="9" t="s">
        <v>2118</v>
      </c>
      <c r="F8914" s="10">
        <f t="shared" ca="1" si="279"/>
        <v>8.8932779086704966E-2</v>
      </c>
      <c r="G8914" s="3" t="str">
        <f>VLOOKUP(Table3[[#This Row],[PRODUCT ID]],Table1[[PRODUCT]:[SELLING PRICE]],1,FALSE)</f>
        <v>Product521</v>
      </c>
      <c r="H8914" s="3" t="str">
        <f>VLOOKUP(Table3[[#This Row],[PRODUCT ID]],Table1[[PRODUCT]:[SELLING PRICE]],2,FALSE)</f>
        <v>Category2</v>
      </c>
      <c r="I8914" s="3" t="str">
        <f>VLOOKUP(Table3[[#This Row],[PRODUCT ID]],Table1[[PRODUCT]:[SELLING PRICE]],3,FALSE)</f>
        <v>Kg</v>
      </c>
      <c r="J8914" s="16">
        <f ca="1">VLOOKUP(Table3[[#This Row],[PRODUCT ID]],Table1[[PRODUCT]:[SELLING PRICE]],4,FALSE)</f>
        <v>157</v>
      </c>
      <c r="K8914" s="16">
        <f ca="1">VLOOKUP(Table3[[#This Row],[PRODUCT ID]],Table1[[PRODUCT]:[SELLING PRICE]],5,FALSE)</f>
        <v>271.4050876631643</v>
      </c>
      <c r="L8914" s="16">
        <f ca="1">J8914*Table3[[#This Row],[QUANTITY]]</f>
        <v>942</v>
      </c>
      <c r="M8914" s="16">
        <f ca="1">K8914*Table3[[#This Row],[QUANTITY]]*(1-Table3[[#This Row],[DISCOUNT %]])</f>
        <v>1483.6096737540499</v>
      </c>
      <c r="N8914" s="3">
        <f>DAY(Table3[[#This Row],[DATE]])</f>
        <v>27</v>
      </c>
      <c r="O8914" s="3" t="str">
        <f>TEXT(Table3[[#This Row],[DATE]],"mmm")</f>
        <v>May</v>
      </c>
      <c r="P8914" s="3">
        <f>YEAR(Table3[[#This Row],[DATE]])</f>
        <v>2045</v>
      </c>
    </row>
    <row r="8915" spans="1:16" x14ac:dyDescent="0.3">
      <c r="A8915" s="6">
        <v>53110</v>
      </c>
      <c r="B8915" s="7" t="s">
        <v>1574</v>
      </c>
      <c r="C8915" s="9">
        <f t="shared" ca="1" si="278"/>
        <v>3</v>
      </c>
      <c r="D8915" s="9" t="s">
        <v>2116</v>
      </c>
      <c r="E8915" s="9" t="s">
        <v>2116</v>
      </c>
      <c r="F8915" s="10">
        <f t="shared" ca="1" si="279"/>
        <v>8.7013277980775211E-2</v>
      </c>
      <c r="G8915" s="3" t="str">
        <f>VLOOKUP(Table3[[#This Row],[PRODUCT ID]],Table1[[PRODUCT]:[SELLING PRICE]],1,FALSE)</f>
        <v>Product522</v>
      </c>
      <c r="H8915" s="3" t="str">
        <f>VLOOKUP(Table3[[#This Row],[PRODUCT ID]],Table1[[PRODUCT]:[SELLING PRICE]],2,FALSE)</f>
        <v>Category3</v>
      </c>
      <c r="I8915" s="3" t="str">
        <f>VLOOKUP(Table3[[#This Row],[PRODUCT ID]],Table1[[PRODUCT]:[SELLING PRICE]],3,FALSE)</f>
        <v>Lt</v>
      </c>
      <c r="J8915" s="16">
        <f ca="1">VLOOKUP(Table3[[#This Row],[PRODUCT ID]],Table1[[PRODUCT]:[SELLING PRICE]],4,FALSE)</f>
        <v>76</v>
      </c>
      <c r="K8915" s="16">
        <f ca="1">VLOOKUP(Table3[[#This Row],[PRODUCT ID]],Table1[[PRODUCT]:[SELLING PRICE]],5,FALSE)</f>
        <v>167.00843005256041</v>
      </c>
      <c r="L8915" s="16">
        <f ca="1">J8915*Table3[[#This Row],[QUANTITY]]</f>
        <v>228</v>
      </c>
      <c r="M8915" s="16">
        <f ca="1">K8915*Table3[[#This Row],[QUANTITY]]*(1-Table3[[#This Row],[DISCOUNT %]])</f>
        <v>457.42943730979238</v>
      </c>
      <c r="N8915" s="3">
        <f>DAY(Table3[[#This Row],[DATE]])</f>
        <v>28</v>
      </c>
      <c r="O8915" s="3" t="str">
        <f>TEXT(Table3[[#This Row],[DATE]],"mmm")</f>
        <v>May</v>
      </c>
      <c r="P8915" s="3">
        <f>YEAR(Table3[[#This Row],[DATE]])</f>
        <v>2045</v>
      </c>
    </row>
    <row r="8916" spans="1:16" x14ac:dyDescent="0.3">
      <c r="A8916" s="6">
        <v>53111</v>
      </c>
      <c r="B8916" s="7" t="s">
        <v>1575</v>
      </c>
      <c r="C8916" s="9">
        <f t="shared" ca="1" si="278"/>
        <v>11</v>
      </c>
      <c r="D8916" s="9" t="s">
        <v>2117</v>
      </c>
      <c r="E8916" s="9" t="s">
        <v>2116</v>
      </c>
      <c r="F8916" s="10">
        <f t="shared" ca="1" si="279"/>
        <v>5.2925234307671522E-2</v>
      </c>
      <c r="G8916" s="3" t="str">
        <f>VLOOKUP(Table3[[#This Row],[PRODUCT ID]],Table1[[PRODUCT]:[SELLING PRICE]],1,FALSE)</f>
        <v>Product523</v>
      </c>
      <c r="H8916" s="3" t="str">
        <f>VLOOKUP(Table3[[#This Row],[PRODUCT ID]],Table1[[PRODUCT]:[SELLING PRICE]],2,FALSE)</f>
        <v>Category4</v>
      </c>
      <c r="I8916" s="3" t="str">
        <f>VLOOKUP(Table3[[#This Row],[PRODUCT ID]],Table1[[PRODUCT]:[SELLING PRICE]],3,FALSE)</f>
        <v>Ft</v>
      </c>
      <c r="J8916" s="16">
        <f ca="1">VLOOKUP(Table3[[#This Row],[PRODUCT ID]],Table1[[PRODUCT]:[SELLING PRICE]],4,FALSE)</f>
        <v>77</v>
      </c>
      <c r="K8916" s="16">
        <f ca="1">VLOOKUP(Table3[[#This Row],[PRODUCT ID]],Table1[[PRODUCT]:[SELLING PRICE]],5,FALSE)</f>
        <v>142.11155433063271</v>
      </c>
      <c r="L8916" s="16">
        <f ca="1">J8916*Table3[[#This Row],[QUANTITY]]</f>
        <v>847</v>
      </c>
      <c r="M8916" s="16">
        <f ca="1">K8916*Table3[[#This Row],[QUANTITY]]*(1-Table3[[#This Row],[DISCOUNT %]])</f>
        <v>1480.4929372184224</v>
      </c>
      <c r="N8916" s="3">
        <f>DAY(Table3[[#This Row],[DATE]])</f>
        <v>29</v>
      </c>
      <c r="O8916" s="3" t="str">
        <f>TEXT(Table3[[#This Row],[DATE]],"mmm")</f>
        <v>May</v>
      </c>
      <c r="P8916" s="3">
        <f>YEAR(Table3[[#This Row],[DATE]])</f>
        <v>2045</v>
      </c>
    </row>
    <row r="8917" spans="1:16" x14ac:dyDescent="0.3">
      <c r="A8917" s="6">
        <v>53112</v>
      </c>
      <c r="B8917" s="7" t="s">
        <v>1576</v>
      </c>
      <c r="C8917" s="9">
        <f t="shared" ca="1" si="278"/>
        <v>13</v>
      </c>
      <c r="D8917" s="9" t="s">
        <v>2115</v>
      </c>
      <c r="E8917" s="9" t="s">
        <v>2116</v>
      </c>
      <c r="F8917" s="10">
        <f t="shared" ca="1" si="279"/>
        <v>8.4581484072395283E-2</v>
      </c>
      <c r="G8917" s="3" t="str">
        <f>VLOOKUP(Table3[[#This Row],[PRODUCT ID]],Table1[[PRODUCT]:[SELLING PRICE]],1,FALSE)</f>
        <v>Product524</v>
      </c>
      <c r="H8917" s="3" t="str">
        <f>VLOOKUP(Table3[[#This Row],[PRODUCT ID]],Table1[[PRODUCT]:[SELLING PRICE]],2,FALSE)</f>
        <v>Category5</v>
      </c>
      <c r="I8917" s="3" t="str">
        <f>VLOOKUP(Table3[[#This Row],[PRODUCT ID]],Table1[[PRODUCT]:[SELLING PRICE]],3,FALSE)</f>
        <v>Kg</v>
      </c>
      <c r="J8917" s="16">
        <f ca="1">VLOOKUP(Table3[[#This Row],[PRODUCT ID]],Table1[[PRODUCT]:[SELLING PRICE]],4,FALSE)</f>
        <v>30</v>
      </c>
      <c r="K8917" s="16">
        <f ca="1">VLOOKUP(Table3[[#This Row],[PRODUCT ID]],Table1[[PRODUCT]:[SELLING PRICE]],5,FALSE)</f>
        <v>121.62004101598362</v>
      </c>
      <c r="L8917" s="16">
        <f ca="1">J8917*Table3[[#This Row],[QUANTITY]]</f>
        <v>390</v>
      </c>
      <c r="M8917" s="16">
        <f ca="1">K8917*Table3[[#This Row],[QUANTITY]]*(1-Table3[[#This Row],[DISCOUNT %]])</f>
        <v>1447.3320869007798</v>
      </c>
      <c r="N8917" s="3">
        <f>DAY(Table3[[#This Row],[DATE]])</f>
        <v>30</v>
      </c>
      <c r="O8917" s="3" t="str">
        <f>TEXT(Table3[[#This Row],[DATE]],"mmm")</f>
        <v>May</v>
      </c>
      <c r="P8917" s="3">
        <f>YEAR(Table3[[#This Row],[DATE]])</f>
        <v>2045</v>
      </c>
    </row>
    <row r="8918" spans="1:16" x14ac:dyDescent="0.3">
      <c r="A8918" s="6">
        <v>53113</v>
      </c>
      <c r="B8918" s="7" t="s">
        <v>1577</v>
      </c>
      <c r="C8918" s="9">
        <f t="shared" ca="1" si="278"/>
        <v>15</v>
      </c>
      <c r="D8918" s="9" t="s">
        <v>2115</v>
      </c>
      <c r="E8918" s="9" t="s">
        <v>2116</v>
      </c>
      <c r="F8918" s="10">
        <f t="shared" ca="1" si="279"/>
        <v>8.673817628404723E-2</v>
      </c>
      <c r="G8918" s="3" t="str">
        <f>VLOOKUP(Table3[[#This Row],[PRODUCT ID]],Table1[[PRODUCT]:[SELLING PRICE]],1,FALSE)</f>
        <v>Product525</v>
      </c>
      <c r="H8918" s="3" t="str">
        <f>VLOOKUP(Table3[[#This Row],[PRODUCT ID]],Table1[[PRODUCT]:[SELLING PRICE]],2,FALSE)</f>
        <v>Category1</v>
      </c>
      <c r="I8918" s="3" t="str">
        <f>VLOOKUP(Table3[[#This Row],[PRODUCT ID]],Table1[[PRODUCT]:[SELLING PRICE]],3,FALSE)</f>
        <v>No</v>
      </c>
      <c r="J8918" s="16">
        <f ca="1">VLOOKUP(Table3[[#This Row],[PRODUCT ID]],Table1[[PRODUCT]:[SELLING PRICE]],4,FALSE)</f>
        <v>142</v>
      </c>
      <c r="K8918" s="16">
        <f ca="1">VLOOKUP(Table3[[#This Row],[PRODUCT ID]],Table1[[PRODUCT]:[SELLING PRICE]],5,FALSE)</f>
        <v>82.753587535134926</v>
      </c>
      <c r="L8918" s="16">
        <f ca="1">J8918*Table3[[#This Row],[QUANTITY]]</f>
        <v>2130</v>
      </c>
      <c r="M8918" s="16">
        <f ca="1">K8918*Table3[[#This Row],[QUANTITY]]*(1-Table3[[#This Row],[DISCOUNT %]])</f>
        <v>1133.6353840706258</v>
      </c>
      <c r="N8918" s="3">
        <f>DAY(Table3[[#This Row],[DATE]])</f>
        <v>31</v>
      </c>
      <c r="O8918" s="3" t="str">
        <f>TEXT(Table3[[#This Row],[DATE]],"mmm")</f>
        <v>May</v>
      </c>
      <c r="P8918" s="3">
        <f>YEAR(Table3[[#This Row],[DATE]])</f>
        <v>2045</v>
      </c>
    </row>
    <row r="8919" spans="1:16" x14ac:dyDescent="0.3">
      <c r="A8919" s="6">
        <v>53114</v>
      </c>
      <c r="B8919" s="7" t="s">
        <v>1578</v>
      </c>
      <c r="C8919" s="9">
        <f t="shared" ca="1" si="278"/>
        <v>8</v>
      </c>
      <c r="D8919" s="9" t="s">
        <v>2115</v>
      </c>
      <c r="E8919" s="9" t="s">
        <v>2116</v>
      </c>
      <c r="F8919" s="10">
        <f t="shared" ca="1" si="279"/>
        <v>7.7110864340075622E-2</v>
      </c>
      <c r="G8919" s="3" t="str">
        <f>VLOOKUP(Table3[[#This Row],[PRODUCT ID]],Table1[[PRODUCT]:[SELLING PRICE]],1,FALSE)</f>
        <v>Product526</v>
      </c>
      <c r="H8919" s="3" t="str">
        <f>VLOOKUP(Table3[[#This Row],[PRODUCT ID]],Table1[[PRODUCT]:[SELLING PRICE]],2,FALSE)</f>
        <v>Category2</v>
      </c>
      <c r="I8919" s="3" t="str">
        <f>VLOOKUP(Table3[[#This Row],[PRODUCT ID]],Table1[[PRODUCT]:[SELLING PRICE]],3,FALSE)</f>
        <v>No</v>
      </c>
      <c r="J8919" s="16">
        <f ca="1">VLOOKUP(Table3[[#This Row],[PRODUCT ID]],Table1[[PRODUCT]:[SELLING PRICE]],4,FALSE)</f>
        <v>51</v>
      </c>
      <c r="K8919" s="16">
        <f ca="1">VLOOKUP(Table3[[#This Row],[PRODUCT ID]],Table1[[PRODUCT]:[SELLING PRICE]],5,FALSE)</f>
        <v>265.90427019651742</v>
      </c>
      <c r="L8919" s="16">
        <f ca="1">J8919*Table3[[#This Row],[QUANTITY]]</f>
        <v>408</v>
      </c>
      <c r="M8919" s="16">
        <f ca="1">K8919*Table3[[#This Row],[QUANTITY]]*(1-Table3[[#This Row],[DISCOUNT %]])</f>
        <v>1963.2012967195756</v>
      </c>
      <c r="N8919" s="3">
        <f>DAY(Table3[[#This Row],[DATE]])</f>
        <v>1</v>
      </c>
      <c r="O8919" s="3" t="str">
        <f>TEXT(Table3[[#This Row],[DATE]],"mmm")</f>
        <v>Jun</v>
      </c>
      <c r="P8919" s="3">
        <f>YEAR(Table3[[#This Row],[DATE]])</f>
        <v>2045</v>
      </c>
    </row>
    <row r="8920" spans="1:16" x14ac:dyDescent="0.3">
      <c r="A8920" s="6">
        <v>53115</v>
      </c>
      <c r="B8920" s="7" t="s">
        <v>1579</v>
      </c>
      <c r="C8920" s="9">
        <f t="shared" ca="1" si="278"/>
        <v>4</v>
      </c>
      <c r="D8920" s="9" t="s">
        <v>2116</v>
      </c>
      <c r="E8920" s="9" t="s">
        <v>2118</v>
      </c>
      <c r="F8920" s="10">
        <f t="shared" ca="1" si="279"/>
        <v>1.2398308594915919E-2</v>
      </c>
      <c r="G8920" s="3" t="str">
        <f>VLOOKUP(Table3[[#This Row],[PRODUCT ID]],Table1[[PRODUCT]:[SELLING PRICE]],1,FALSE)</f>
        <v>Product527</v>
      </c>
      <c r="H8920" s="3" t="str">
        <f>VLOOKUP(Table3[[#This Row],[PRODUCT ID]],Table1[[PRODUCT]:[SELLING PRICE]],2,FALSE)</f>
        <v>Category3</v>
      </c>
      <c r="I8920" s="3" t="str">
        <f>VLOOKUP(Table3[[#This Row],[PRODUCT ID]],Table1[[PRODUCT]:[SELLING PRICE]],3,FALSE)</f>
        <v>Ft</v>
      </c>
      <c r="J8920" s="16">
        <f ca="1">VLOOKUP(Table3[[#This Row],[PRODUCT ID]],Table1[[PRODUCT]:[SELLING PRICE]],4,FALSE)</f>
        <v>48</v>
      </c>
      <c r="K8920" s="16">
        <f ca="1">VLOOKUP(Table3[[#This Row],[PRODUCT ID]],Table1[[PRODUCT]:[SELLING PRICE]],5,FALSE)</f>
        <v>135.53168472549788</v>
      </c>
      <c r="L8920" s="16">
        <f ca="1">J8920*Table3[[#This Row],[QUANTITY]]</f>
        <v>192</v>
      </c>
      <c r="M8920" s="16">
        <f ca="1">K8920*Table3[[#This Row],[QUANTITY]]*(1-Table3[[#This Row],[DISCOUNT %]])</f>
        <v>535.40528429552921</v>
      </c>
      <c r="N8920" s="3">
        <f>DAY(Table3[[#This Row],[DATE]])</f>
        <v>2</v>
      </c>
      <c r="O8920" s="3" t="str">
        <f>TEXT(Table3[[#This Row],[DATE]],"mmm")</f>
        <v>Jun</v>
      </c>
      <c r="P8920" s="3">
        <f>YEAR(Table3[[#This Row],[DATE]])</f>
        <v>2045</v>
      </c>
    </row>
    <row r="8921" spans="1:16" x14ac:dyDescent="0.3">
      <c r="A8921" s="6">
        <v>53116</v>
      </c>
      <c r="B8921" s="7" t="s">
        <v>1580</v>
      </c>
      <c r="C8921" s="9">
        <f t="shared" ca="1" si="278"/>
        <v>4</v>
      </c>
      <c r="D8921" s="9" t="s">
        <v>2116</v>
      </c>
      <c r="E8921" s="9" t="s">
        <v>2118</v>
      </c>
      <c r="F8921" s="10">
        <f t="shared" ca="1" si="279"/>
        <v>9.6261422831749113E-2</v>
      </c>
      <c r="G8921" s="3" t="str">
        <f>VLOOKUP(Table3[[#This Row],[PRODUCT ID]],Table1[[PRODUCT]:[SELLING PRICE]],1,FALSE)</f>
        <v>Product528</v>
      </c>
      <c r="H8921" s="3" t="str">
        <f>VLOOKUP(Table3[[#This Row],[PRODUCT ID]],Table1[[PRODUCT]:[SELLING PRICE]],2,FALSE)</f>
        <v>Category4</v>
      </c>
      <c r="I8921" s="3" t="str">
        <f>VLOOKUP(Table3[[#This Row],[PRODUCT ID]],Table1[[PRODUCT]:[SELLING PRICE]],3,FALSE)</f>
        <v>No</v>
      </c>
      <c r="J8921" s="16">
        <f ca="1">VLOOKUP(Table3[[#This Row],[PRODUCT ID]],Table1[[PRODUCT]:[SELLING PRICE]],4,FALSE)</f>
        <v>54</v>
      </c>
      <c r="K8921" s="16">
        <f ca="1">VLOOKUP(Table3[[#This Row],[PRODUCT ID]],Table1[[PRODUCT]:[SELLING PRICE]],5,FALSE)</f>
        <v>110.51148920540966</v>
      </c>
      <c r="L8921" s="16">
        <f ca="1">J8921*Table3[[#This Row],[QUANTITY]]</f>
        <v>216</v>
      </c>
      <c r="M8921" s="16">
        <f ca="1">K8921*Table3[[#This Row],[QUANTITY]]*(1-Table3[[#This Row],[DISCOUNT %]])</f>
        <v>399.49398406096577</v>
      </c>
      <c r="N8921" s="3">
        <f>DAY(Table3[[#This Row],[DATE]])</f>
        <v>3</v>
      </c>
      <c r="O8921" s="3" t="str">
        <f>TEXT(Table3[[#This Row],[DATE]],"mmm")</f>
        <v>Jun</v>
      </c>
      <c r="P8921" s="3">
        <f>YEAR(Table3[[#This Row],[DATE]])</f>
        <v>2045</v>
      </c>
    </row>
    <row r="8922" spans="1:16" x14ac:dyDescent="0.3">
      <c r="A8922" s="6">
        <v>53117</v>
      </c>
      <c r="B8922" s="7" t="s">
        <v>1581</v>
      </c>
      <c r="C8922" s="9">
        <f t="shared" ca="1" si="278"/>
        <v>14</v>
      </c>
      <c r="D8922" s="9" t="s">
        <v>2116</v>
      </c>
      <c r="E8922" s="9" t="s">
        <v>2116</v>
      </c>
      <c r="F8922" s="10">
        <f t="shared" ca="1" si="279"/>
        <v>6.8176528577781642E-2</v>
      </c>
      <c r="G8922" s="3" t="str">
        <f>VLOOKUP(Table3[[#This Row],[PRODUCT ID]],Table1[[PRODUCT]:[SELLING PRICE]],1,FALSE)</f>
        <v>Product529</v>
      </c>
      <c r="H8922" s="3" t="str">
        <f>VLOOKUP(Table3[[#This Row],[PRODUCT ID]],Table1[[PRODUCT]:[SELLING PRICE]],2,FALSE)</f>
        <v>Category1</v>
      </c>
      <c r="I8922" s="3" t="str">
        <f>VLOOKUP(Table3[[#This Row],[PRODUCT ID]],Table1[[PRODUCT]:[SELLING PRICE]],3,FALSE)</f>
        <v>Kg</v>
      </c>
      <c r="J8922" s="16">
        <f ca="1">VLOOKUP(Table3[[#This Row],[PRODUCT ID]],Table1[[PRODUCT]:[SELLING PRICE]],4,FALSE)</f>
        <v>229</v>
      </c>
      <c r="K8922" s="16">
        <f ca="1">VLOOKUP(Table3[[#This Row],[PRODUCT ID]],Table1[[PRODUCT]:[SELLING PRICE]],5,FALSE)</f>
        <v>197.90483582549146</v>
      </c>
      <c r="L8922" s="16">
        <f ca="1">J8922*Table3[[#This Row],[QUANTITY]]</f>
        <v>3206</v>
      </c>
      <c r="M8922" s="16">
        <f ca="1">K8922*Table3[[#This Row],[QUANTITY]]*(1-Table3[[#This Row],[DISCOUNT %]])</f>
        <v>2581.7731958221511</v>
      </c>
      <c r="N8922" s="3">
        <f>DAY(Table3[[#This Row],[DATE]])</f>
        <v>4</v>
      </c>
      <c r="O8922" s="3" t="str">
        <f>TEXT(Table3[[#This Row],[DATE]],"mmm")</f>
        <v>Jun</v>
      </c>
      <c r="P8922" s="3">
        <f>YEAR(Table3[[#This Row],[DATE]])</f>
        <v>2045</v>
      </c>
    </row>
    <row r="8923" spans="1:16" x14ac:dyDescent="0.3">
      <c r="A8923" s="6">
        <v>53118</v>
      </c>
      <c r="B8923" s="7" t="s">
        <v>1582</v>
      </c>
      <c r="C8923" s="9">
        <f t="shared" ca="1" si="278"/>
        <v>10</v>
      </c>
      <c r="D8923" s="9" t="s">
        <v>2115</v>
      </c>
      <c r="E8923" s="9" t="s">
        <v>2116</v>
      </c>
      <c r="F8923" s="10">
        <f t="shared" ca="1" si="279"/>
        <v>1.6723709271222111E-2</v>
      </c>
      <c r="G8923" s="3" t="str">
        <f>VLOOKUP(Table3[[#This Row],[PRODUCT ID]],Table1[[PRODUCT]:[SELLING PRICE]],1,FALSE)</f>
        <v>Product530</v>
      </c>
      <c r="H8923" s="3" t="str">
        <f>VLOOKUP(Table3[[#This Row],[PRODUCT ID]],Table1[[PRODUCT]:[SELLING PRICE]],2,FALSE)</f>
        <v>Category2</v>
      </c>
      <c r="I8923" s="3" t="str">
        <f>VLOOKUP(Table3[[#This Row],[PRODUCT ID]],Table1[[PRODUCT]:[SELLING PRICE]],3,FALSE)</f>
        <v>Kg</v>
      </c>
      <c r="J8923" s="16">
        <f ca="1">VLOOKUP(Table3[[#This Row],[PRODUCT ID]],Table1[[PRODUCT]:[SELLING PRICE]],4,FALSE)</f>
        <v>125</v>
      </c>
      <c r="K8923" s="16">
        <f ca="1">VLOOKUP(Table3[[#This Row],[PRODUCT ID]],Table1[[PRODUCT]:[SELLING PRICE]],5,FALSE)</f>
        <v>307.87034591743276</v>
      </c>
      <c r="L8923" s="16">
        <f ca="1">J8923*Table3[[#This Row],[QUANTITY]]</f>
        <v>1250</v>
      </c>
      <c r="M8923" s="16">
        <f ca="1">K8923*Table3[[#This Row],[QUANTITY]]*(1-Table3[[#This Row],[DISCOUNT %]])</f>
        <v>3027.2161175907904</v>
      </c>
      <c r="N8923" s="3">
        <f>DAY(Table3[[#This Row],[DATE]])</f>
        <v>5</v>
      </c>
      <c r="O8923" s="3" t="str">
        <f>TEXT(Table3[[#This Row],[DATE]],"mmm")</f>
        <v>Jun</v>
      </c>
      <c r="P8923" s="3">
        <f>YEAR(Table3[[#This Row],[DATE]])</f>
        <v>2045</v>
      </c>
    </row>
    <row r="8924" spans="1:16" x14ac:dyDescent="0.3">
      <c r="A8924" s="6">
        <v>53119</v>
      </c>
      <c r="B8924" s="7" t="s">
        <v>1583</v>
      </c>
      <c r="C8924" s="9">
        <f t="shared" ca="1" si="278"/>
        <v>15</v>
      </c>
      <c r="D8924" s="9" t="s">
        <v>2117</v>
      </c>
      <c r="E8924" s="9" t="s">
        <v>2116</v>
      </c>
      <c r="F8924" s="10">
        <f t="shared" ca="1" si="279"/>
        <v>7.3525497630595668E-2</v>
      </c>
      <c r="G8924" s="3" t="str">
        <f>VLOOKUP(Table3[[#This Row],[PRODUCT ID]],Table1[[PRODUCT]:[SELLING PRICE]],1,FALSE)</f>
        <v>Product531</v>
      </c>
      <c r="H8924" s="3" t="str">
        <f>VLOOKUP(Table3[[#This Row],[PRODUCT ID]],Table1[[PRODUCT]:[SELLING PRICE]],2,FALSE)</f>
        <v>Category3</v>
      </c>
      <c r="I8924" s="3" t="str">
        <f>VLOOKUP(Table3[[#This Row],[PRODUCT ID]],Table1[[PRODUCT]:[SELLING PRICE]],3,FALSE)</f>
        <v>Lt</v>
      </c>
      <c r="J8924" s="16">
        <f ca="1">VLOOKUP(Table3[[#This Row],[PRODUCT ID]],Table1[[PRODUCT]:[SELLING PRICE]],4,FALSE)</f>
        <v>106</v>
      </c>
      <c r="K8924" s="16">
        <f ca="1">VLOOKUP(Table3[[#This Row],[PRODUCT ID]],Table1[[PRODUCT]:[SELLING PRICE]],5,FALSE)</f>
        <v>189.00551752472248</v>
      </c>
      <c r="L8924" s="16">
        <f ca="1">J8924*Table3[[#This Row],[QUANTITY]]</f>
        <v>1590</v>
      </c>
      <c r="M8924" s="16">
        <f ca="1">K8924*Table3[[#This Row],[QUANTITY]]*(1-Table3[[#This Row],[DISCOUNT %]])</f>
        <v>2626.6318919068349</v>
      </c>
      <c r="N8924" s="3">
        <f>DAY(Table3[[#This Row],[DATE]])</f>
        <v>6</v>
      </c>
      <c r="O8924" s="3" t="str">
        <f>TEXT(Table3[[#This Row],[DATE]],"mmm")</f>
        <v>Jun</v>
      </c>
      <c r="P8924" s="3">
        <f>YEAR(Table3[[#This Row],[DATE]])</f>
        <v>2045</v>
      </c>
    </row>
    <row r="8925" spans="1:16" x14ac:dyDescent="0.3">
      <c r="A8925" s="6">
        <v>53120</v>
      </c>
      <c r="B8925" s="7" t="s">
        <v>1584</v>
      </c>
      <c r="C8925" s="9">
        <f t="shared" ca="1" si="278"/>
        <v>6</v>
      </c>
      <c r="D8925" s="9" t="s">
        <v>2117</v>
      </c>
      <c r="E8925" s="9" t="s">
        <v>2116</v>
      </c>
      <c r="F8925" s="10">
        <f t="shared" ca="1" si="279"/>
        <v>2.8505942490847702E-2</v>
      </c>
      <c r="G8925" s="3" t="str">
        <f>VLOOKUP(Table3[[#This Row],[PRODUCT ID]],Table1[[PRODUCT]:[SELLING PRICE]],1,FALSE)</f>
        <v>Product532</v>
      </c>
      <c r="H8925" s="3" t="str">
        <f>VLOOKUP(Table3[[#This Row],[PRODUCT ID]],Table1[[PRODUCT]:[SELLING PRICE]],2,FALSE)</f>
        <v>Category4</v>
      </c>
      <c r="I8925" s="3" t="str">
        <f>VLOOKUP(Table3[[#This Row],[PRODUCT ID]],Table1[[PRODUCT]:[SELLING PRICE]],3,FALSE)</f>
        <v>Kg</v>
      </c>
      <c r="J8925" s="16">
        <f ca="1">VLOOKUP(Table3[[#This Row],[PRODUCT ID]],Table1[[PRODUCT]:[SELLING PRICE]],4,FALSE)</f>
        <v>61</v>
      </c>
      <c r="K8925" s="16">
        <f ca="1">VLOOKUP(Table3[[#This Row],[PRODUCT ID]],Table1[[PRODUCT]:[SELLING PRICE]],5,FALSE)</f>
        <v>312.32326713393212</v>
      </c>
      <c r="L8925" s="16">
        <f ca="1">J8925*Table3[[#This Row],[QUANTITY]]</f>
        <v>366</v>
      </c>
      <c r="M8925" s="16">
        <f ca="1">K8925*Table3[[#This Row],[QUANTITY]]*(1-Table3[[#This Row],[DISCOUNT %]])</f>
        <v>1820.5211882547515</v>
      </c>
      <c r="N8925" s="3">
        <f>DAY(Table3[[#This Row],[DATE]])</f>
        <v>7</v>
      </c>
      <c r="O8925" s="3" t="str">
        <f>TEXT(Table3[[#This Row],[DATE]],"mmm")</f>
        <v>Jun</v>
      </c>
      <c r="P8925" s="3">
        <f>YEAR(Table3[[#This Row],[DATE]])</f>
        <v>2045</v>
      </c>
    </row>
    <row r="8926" spans="1:16" x14ac:dyDescent="0.3">
      <c r="A8926" s="6">
        <v>53121</v>
      </c>
      <c r="B8926" s="7" t="s">
        <v>1585</v>
      </c>
      <c r="C8926" s="9">
        <f t="shared" ca="1" si="278"/>
        <v>6</v>
      </c>
      <c r="D8926" s="9" t="s">
        <v>2116</v>
      </c>
      <c r="E8926" s="9" t="s">
        <v>2118</v>
      </c>
      <c r="F8926" s="10">
        <f t="shared" ca="1" si="279"/>
        <v>5.9546093303543025E-2</v>
      </c>
      <c r="G8926" s="3" t="str">
        <f>VLOOKUP(Table3[[#This Row],[PRODUCT ID]],Table1[[PRODUCT]:[SELLING PRICE]],1,FALSE)</f>
        <v>Product533</v>
      </c>
      <c r="H8926" s="3" t="str">
        <f>VLOOKUP(Table3[[#This Row],[PRODUCT ID]],Table1[[PRODUCT]:[SELLING PRICE]],2,FALSE)</f>
        <v>Category5</v>
      </c>
      <c r="I8926" s="3" t="str">
        <f>VLOOKUP(Table3[[#This Row],[PRODUCT ID]],Table1[[PRODUCT]:[SELLING PRICE]],3,FALSE)</f>
        <v>Lt</v>
      </c>
      <c r="J8926" s="16">
        <f ca="1">VLOOKUP(Table3[[#This Row],[PRODUCT ID]],Table1[[PRODUCT]:[SELLING PRICE]],4,FALSE)</f>
        <v>39</v>
      </c>
      <c r="K8926" s="16">
        <f ca="1">VLOOKUP(Table3[[#This Row],[PRODUCT ID]],Table1[[PRODUCT]:[SELLING PRICE]],5,FALSE)</f>
        <v>227.17991491095728</v>
      </c>
      <c r="L8926" s="16">
        <f ca="1">J8926*Table3[[#This Row],[QUANTITY]]</f>
        <v>234</v>
      </c>
      <c r="M8926" s="16">
        <f ca="1">K8926*Table3[[#This Row],[QUANTITY]]*(1-Table3[[#This Row],[DISCOUNT %]])</f>
        <v>1281.913431005871</v>
      </c>
      <c r="N8926" s="3">
        <f>DAY(Table3[[#This Row],[DATE]])</f>
        <v>8</v>
      </c>
      <c r="O8926" s="3" t="str">
        <f>TEXT(Table3[[#This Row],[DATE]],"mmm")</f>
        <v>Jun</v>
      </c>
      <c r="P8926" s="3">
        <f>YEAR(Table3[[#This Row],[DATE]])</f>
        <v>2045</v>
      </c>
    </row>
    <row r="8927" spans="1:16" x14ac:dyDescent="0.3">
      <c r="A8927" s="6">
        <v>53122</v>
      </c>
      <c r="B8927" s="7" t="s">
        <v>1586</v>
      </c>
      <c r="C8927" s="9">
        <f t="shared" ca="1" si="278"/>
        <v>2</v>
      </c>
      <c r="D8927" s="9" t="s">
        <v>2116</v>
      </c>
      <c r="E8927" s="9" t="s">
        <v>2116</v>
      </c>
      <c r="F8927" s="10">
        <f t="shared" ca="1" si="279"/>
        <v>3.427124332977096E-2</v>
      </c>
      <c r="G8927" s="3" t="str">
        <f>VLOOKUP(Table3[[#This Row],[PRODUCT ID]],Table1[[PRODUCT]:[SELLING PRICE]],1,FALSE)</f>
        <v>Product534</v>
      </c>
      <c r="H8927" s="3" t="str">
        <f>VLOOKUP(Table3[[#This Row],[PRODUCT ID]],Table1[[PRODUCT]:[SELLING PRICE]],2,FALSE)</f>
        <v>Category1</v>
      </c>
      <c r="I8927" s="3" t="str">
        <f>VLOOKUP(Table3[[#This Row],[PRODUCT ID]],Table1[[PRODUCT]:[SELLING PRICE]],3,FALSE)</f>
        <v>Ft</v>
      </c>
      <c r="J8927" s="16">
        <f ca="1">VLOOKUP(Table3[[#This Row],[PRODUCT ID]],Table1[[PRODUCT]:[SELLING PRICE]],4,FALSE)</f>
        <v>58</v>
      </c>
      <c r="K8927" s="16">
        <f ca="1">VLOOKUP(Table3[[#This Row],[PRODUCT ID]],Table1[[PRODUCT]:[SELLING PRICE]],5,FALSE)</f>
        <v>24.978580159953921</v>
      </c>
      <c r="L8927" s="16">
        <f ca="1">J8927*Table3[[#This Row],[QUANTITY]]</f>
        <v>116</v>
      </c>
      <c r="M8927" s="16">
        <f ca="1">K8927*Table3[[#This Row],[QUANTITY]]*(1-Table3[[#This Row],[DISCOUNT %]])</f>
        <v>48.245066322519904</v>
      </c>
      <c r="N8927" s="3">
        <f>DAY(Table3[[#This Row],[DATE]])</f>
        <v>9</v>
      </c>
      <c r="O8927" s="3" t="str">
        <f>TEXT(Table3[[#This Row],[DATE]],"mmm")</f>
        <v>Jun</v>
      </c>
      <c r="P8927" s="3">
        <f>YEAR(Table3[[#This Row],[DATE]])</f>
        <v>2045</v>
      </c>
    </row>
    <row r="8928" spans="1:16" x14ac:dyDescent="0.3">
      <c r="A8928" s="6">
        <v>53123</v>
      </c>
      <c r="B8928" s="7" t="s">
        <v>1587</v>
      </c>
      <c r="C8928" s="9">
        <f t="shared" ca="1" si="278"/>
        <v>13</v>
      </c>
      <c r="D8928" s="9" t="s">
        <v>2116</v>
      </c>
      <c r="E8928" s="9" t="s">
        <v>2116</v>
      </c>
      <c r="F8928" s="10">
        <f t="shared" ca="1" si="279"/>
        <v>7.7771145101280664E-2</v>
      </c>
      <c r="G8928" s="3" t="str">
        <f>VLOOKUP(Table3[[#This Row],[PRODUCT ID]],Table1[[PRODUCT]:[SELLING PRICE]],1,FALSE)</f>
        <v>Product535</v>
      </c>
      <c r="H8928" s="3" t="str">
        <f>VLOOKUP(Table3[[#This Row],[PRODUCT ID]],Table1[[PRODUCT]:[SELLING PRICE]],2,FALSE)</f>
        <v>Category2</v>
      </c>
      <c r="I8928" s="3" t="str">
        <f>VLOOKUP(Table3[[#This Row],[PRODUCT ID]],Table1[[PRODUCT]:[SELLING PRICE]],3,FALSE)</f>
        <v>Kg</v>
      </c>
      <c r="J8928" s="16">
        <f ca="1">VLOOKUP(Table3[[#This Row],[PRODUCT ID]],Table1[[PRODUCT]:[SELLING PRICE]],4,FALSE)</f>
        <v>49</v>
      </c>
      <c r="K8928" s="16">
        <f ca="1">VLOOKUP(Table3[[#This Row],[PRODUCT ID]],Table1[[PRODUCT]:[SELLING PRICE]],5,FALSE)</f>
        <v>29.453573056436444</v>
      </c>
      <c r="L8928" s="16">
        <f ca="1">J8928*Table3[[#This Row],[QUANTITY]]</f>
        <v>637</v>
      </c>
      <c r="M8928" s="16">
        <f ca="1">K8928*Table3[[#This Row],[QUANTITY]]*(1-Table3[[#This Row],[DISCOUNT %]])</f>
        <v>353.11815438267098</v>
      </c>
      <c r="N8928" s="3">
        <f>DAY(Table3[[#This Row],[DATE]])</f>
        <v>10</v>
      </c>
      <c r="O8928" s="3" t="str">
        <f>TEXT(Table3[[#This Row],[DATE]],"mmm")</f>
        <v>Jun</v>
      </c>
      <c r="P8928" s="3">
        <f>YEAR(Table3[[#This Row],[DATE]])</f>
        <v>2045</v>
      </c>
    </row>
    <row r="8929" spans="1:16" x14ac:dyDescent="0.3">
      <c r="A8929" s="6">
        <v>53124</v>
      </c>
      <c r="B8929" s="7" t="s">
        <v>1588</v>
      </c>
      <c r="C8929" s="9">
        <f t="shared" ca="1" si="278"/>
        <v>10</v>
      </c>
      <c r="D8929" s="9" t="s">
        <v>2116</v>
      </c>
      <c r="E8929" s="9" t="s">
        <v>2116</v>
      </c>
      <c r="F8929" s="10">
        <f t="shared" ca="1" si="279"/>
        <v>6.8393254087313234E-3</v>
      </c>
      <c r="G8929" s="3" t="str">
        <f>VLOOKUP(Table3[[#This Row],[PRODUCT ID]],Table1[[PRODUCT]:[SELLING PRICE]],1,FALSE)</f>
        <v>Product536</v>
      </c>
      <c r="H8929" s="3" t="str">
        <f>VLOOKUP(Table3[[#This Row],[PRODUCT ID]],Table1[[PRODUCT]:[SELLING PRICE]],2,FALSE)</f>
        <v>Category3</v>
      </c>
      <c r="I8929" s="3" t="str">
        <f>VLOOKUP(Table3[[#This Row],[PRODUCT ID]],Table1[[PRODUCT]:[SELLING PRICE]],3,FALSE)</f>
        <v>No</v>
      </c>
      <c r="J8929" s="16">
        <f ca="1">VLOOKUP(Table3[[#This Row],[PRODUCT ID]],Table1[[PRODUCT]:[SELLING PRICE]],4,FALSE)</f>
        <v>125</v>
      </c>
      <c r="K8929" s="16">
        <f ca="1">VLOOKUP(Table3[[#This Row],[PRODUCT ID]],Table1[[PRODUCT]:[SELLING PRICE]],5,FALSE)</f>
        <v>239.61406290653863</v>
      </c>
      <c r="L8929" s="16">
        <f ca="1">J8929*Table3[[#This Row],[QUANTITY]]</f>
        <v>1250</v>
      </c>
      <c r="M8929" s="16">
        <f ca="1">K8929*Table3[[#This Row],[QUANTITY]]*(1-Table3[[#This Row],[DISCOUNT %]])</f>
        <v>2379.752643578126</v>
      </c>
      <c r="N8929" s="3">
        <f>DAY(Table3[[#This Row],[DATE]])</f>
        <v>11</v>
      </c>
      <c r="O8929" s="3" t="str">
        <f>TEXT(Table3[[#This Row],[DATE]],"mmm")</f>
        <v>Jun</v>
      </c>
      <c r="P8929" s="3">
        <f>YEAR(Table3[[#This Row],[DATE]])</f>
        <v>2045</v>
      </c>
    </row>
    <row r="8930" spans="1:16" x14ac:dyDescent="0.3">
      <c r="A8930" s="6">
        <v>53125</v>
      </c>
      <c r="B8930" s="7" t="s">
        <v>1589</v>
      </c>
      <c r="C8930" s="9">
        <f t="shared" ca="1" si="278"/>
        <v>6</v>
      </c>
      <c r="D8930" s="9" t="s">
        <v>2115</v>
      </c>
      <c r="E8930" s="9" t="s">
        <v>2116</v>
      </c>
      <c r="F8930" s="10">
        <f t="shared" ca="1" si="279"/>
        <v>4.4237633890936802E-2</v>
      </c>
      <c r="G8930" s="3" t="str">
        <f>VLOOKUP(Table3[[#This Row],[PRODUCT ID]],Table1[[PRODUCT]:[SELLING PRICE]],1,FALSE)</f>
        <v>Product537</v>
      </c>
      <c r="H8930" s="3" t="str">
        <f>VLOOKUP(Table3[[#This Row],[PRODUCT ID]],Table1[[PRODUCT]:[SELLING PRICE]],2,FALSE)</f>
        <v>Category4</v>
      </c>
      <c r="I8930" s="3" t="str">
        <f>VLOOKUP(Table3[[#This Row],[PRODUCT ID]],Table1[[PRODUCT]:[SELLING PRICE]],3,FALSE)</f>
        <v>No</v>
      </c>
      <c r="J8930" s="16">
        <f ca="1">VLOOKUP(Table3[[#This Row],[PRODUCT ID]],Table1[[PRODUCT]:[SELLING PRICE]],4,FALSE)</f>
        <v>92</v>
      </c>
      <c r="K8930" s="16">
        <f ca="1">VLOOKUP(Table3[[#This Row],[PRODUCT ID]],Table1[[PRODUCT]:[SELLING PRICE]],5,FALSE)</f>
        <v>182.07958934181903</v>
      </c>
      <c r="L8930" s="16">
        <f ca="1">J8930*Table3[[#This Row],[QUANTITY]]</f>
        <v>552</v>
      </c>
      <c r="M8930" s="16">
        <f ca="1">K8930*Table3[[#This Row],[QUANTITY]]*(1-Table3[[#This Row],[DISCOUNT %]])</f>
        <v>1044.1489147770212</v>
      </c>
      <c r="N8930" s="3">
        <f>DAY(Table3[[#This Row],[DATE]])</f>
        <v>12</v>
      </c>
      <c r="O8930" s="3" t="str">
        <f>TEXT(Table3[[#This Row],[DATE]],"mmm")</f>
        <v>Jun</v>
      </c>
      <c r="P8930" s="3">
        <f>YEAR(Table3[[#This Row],[DATE]])</f>
        <v>2045</v>
      </c>
    </row>
    <row r="8931" spans="1:16" x14ac:dyDescent="0.3">
      <c r="A8931" s="6">
        <v>53126</v>
      </c>
      <c r="B8931" s="7" t="s">
        <v>1590</v>
      </c>
      <c r="C8931" s="9">
        <f t="shared" ca="1" si="278"/>
        <v>6</v>
      </c>
      <c r="D8931" s="9" t="s">
        <v>2116</v>
      </c>
      <c r="E8931" s="9" t="s">
        <v>2116</v>
      </c>
      <c r="F8931" s="10">
        <f t="shared" ca="1" si="279"/>
        <v>8.1217284783617713E-2</v>
      </c>
      <c r="G8931" s="3" t="str">
        <f>VLOOKUP(Table3[[#This Row],[PRODUCT ID]],Table1[[PRODUCT]:[SELLING PRICE]],1,FALSE)</f>
        <v>Product538</v>
      </c>
      <c r="H8931" s="3" t="str">
        <f>VLOOKUP(Table3[[#This Row],[PRODUCT ID]],Table1[[PRODUCT]:[SELLING PRICE]],2,FALSE)</f>
        <v>Category5</v>
      </c>
      <c r="I8931" s="3" t="str">
        <f>VLOOKUP(Table3[[#This Row],[PRODUCT ID]],Table1[[PRODUCT]:[SELLING PRICE]],3,FALSE)</f>
        <v>Ft</v>
      </c>
      <c r="J8931" s="16">
        <f ca="1">VLOOKUP(Table3[[#This Row],[PRODUCT ID]],Table1[[PRODUCT]:[SELLING PRICE]],4,FALSE)</f>
        <v>187</v>
      </c>
      <c r="K8931" s="16">
        <f ca="1">VLOOKUP(Table3[[#This Row],[PRODUCT ID]],Table1[[PRODUCT]:[SELLING PRICE]],5,FALSE)</f>
        <v>286.60544780833396</v>
      </c>
      <c r="L8931" s="16">
        <f ca="1">J8931*Table3[[#This Row],[QUANTITY]]</f>
        <v>1122</v>
      </c>
      <c r="M8931" s="16">
        <f ca="1">K8931*Table3[[#This Row],[QUANTITY]]*(1-Table3[[#This Row],[DISCOUNT %]])</f>
        <v>1579.9687891988892</v>
      </c>
      <c r="N8931" s="3">
        <f>DAY(Table3[[#This Row],[DATE]])</f>
        <v>13</v>
      </c>
      <c r="O8931" s="3" t="str">
        <f>TEXT(Table3[[#This Row],[DATE]],"mmm")</f>
        <v>Jun</v>
      </c>
      <c r="P8931" s="3">
        <f>YEAR(Table3[[#This Row],[DATE]])</f>
        <v>2045</v>
      </c>
    </row>
    <row r="8932" spans="1:16" x14ac:dyDescent="0.3">
      <c r="A8932" s="6">
        <v>53127</v>
      </c>
      <c r="B8932" s="7" t="s">
        <v>1591</v>
      </c>
      <c r="C8932" s="9">
        <f t="shared" ca="1" si="278"/>
        <v>4</v>
      </c>
      <c r="D8932" s="9" t="s">
        <v>2117</v>
      </c>
      <c r="E8932" s="9" t="s">
        <v>2118</v>
      </c>
      <c r="F8932" s="10">
        <f t="shared" ca="1" si="279"/>
        <v>9.9214497144863301E-2</v>
      </c>
      <c r="G8932" s="3" t="str">
        <f>VLOOKUP(Table3[[#This Row],[PRODUCT ID]],Table1[[PRODUCT]:[SELLING PRICE]],1,FALSE)</f>
        <v>Product539</v>
      </c>
      <c r="H8932" s="3" t="str">
        <f>VLOOKUP(Table3[[#This Row],[PRODUCT ID]],Table1[[PRODUCT]:[SELLING PRICE]],2,FALSE)</f>
        <v>Category1</v>
      </c>
      <c r="I8932" s="3" t="str">
        <f>VLOOKUP(Table3[[#This Row],[PRODUCT ID]],Table1[[PRODUCT]:[SELLING PRICE]],3,FALSE)</f>
        <v>No</v>
      </c>
      <c r="J8932" s="16">
        <f ca="1">VLOOKUP(Table3[[#This Row],[PRODUCT ID]],Table1[[PRODUCT]:[SELLING PRICE]],4,FALSE)</f>
        <v>38</v>
      </c>
      <c r="K8932" s="16">
        <f ca="1">VLOOKUP(Table3[[#This Row],[PRODUCT ID]],Table1[[PRODUCT]:[SELLING PRICE]],5,FALSE)</f>
        <v>256.66006624356902</v>
      </c>
      <c r="L8932" s="16">
        <f ca="1">J8932*Table3[[#This Row],[QUANTITY]]</f>
        <v>152</v>
      </c>
      <c r="M8932" s="16">
        <f ca="1">K8932*Table3[[#This Row],[QUANTITY]]*(1-Table3[[#This Row],[DISCOUNT %]])</f>
        <v>924.78266733618409</v>
      </c>
      <c r="N8932" s="3">
        <f>DAY(Table3[[#This Row],[DATE]])</f>
        <v>14</v>
      </c>
      <c r="O8932" s="3" t="str">
        <f>TEXT(Table3[[#This Row],[DATE]],"mmm")</f>
        <v>Jun</v>
      </c>
      <c r="P8932" s="3">
        <f>YEAR(Table3[[#This Row],[DATE]])</f>
        <v>2045</v>
      </c>
    </row>
    <row r="8933" spans="1:16" x14ac:dyDescent="0.3">
      <c r="A8933" s="6">
        <v>53128</v>
      </c>
      <c r="B8933" s="7" t="s">
        <v>1592</v>
      </c>
      <c r="C8933" s="9">
        <f t="shared" ca="1" si="278"/>
        <v>6</v>
      </c>
      <c r="D8933" s="9" t="s">
        <v>2115</v>
      </c>
      <c r="E8933" s="9" t="s">
        <v>2118</v>
      </c>
      <c r="F8933" s="10">
        <f t="shared" ca="1" si="279"/>
        <v>5.3133059541007116E-3</v>
      </c>
      <c r="G8933" s="3" t="str">
        <f>VLOOKUP(Table3[[#This Row],[PRODUCT ID]],Table1[[PRODUCT]:[SELLING PRICE]],1,FALSE)</f>
        <v>Product540</v>
      </c>
      <c r="H8933" s="3" t="str">
        <f>VLOOKUP(Table3[[#This Row],[PRODUCT ID]],Table1[[PRODUCT]:[SELLING PRICE]],2,FALSE)</f>
        <v>Category2</v>
      </c>
      <c r="I8933" s="3" t="str">
        <f>VLOOKUP(Table3[[#This Row],[PRODUCT ID]],Table1[[PRODUCT]:[SELLING PRICE]],3,FALSE)</f>
        <v>Kg</v>
      </c>
      <c r="J8933" s="16">
        <f ca="1">VLOOKUP(Table3[[#This Row],[PRODUCT ID]],Table1[[PRODUCT]:[SELLING PRICE]],4,FALSE)</f>
        <v>35</v>
      </c>
      <c r="K8933" s="16">
        <f ca="1">VLOOKUP(Table3[[#This Row],[PRODUCT ID]],Table1[[PRODUCT]:[SELLING PRICE]],5,FALSE)</f>
        <v>122.31402862448959</v>
      </c>
      <c r="L8933" s="16">
        <f ca="1">J8933*Table3[[#This Row],[QUANTITY]]</f>
        <v>210</v>
      </c>
      <c r="M8933" s="16">
        <f ca="1">K8933*Table3[[#This Row],[QUANTITY]]*(1-Table3[[#This Row],[DISCOUNT %]])</f>
        <v>729.98482060757431</v>
      </c>
      <c r="N8933" s="3">
        <f>DAY(Table3[[#This Row],[DATE]])</f>
        <v>15</v>
      </c>
      <c r="O8933" s="3" t="str">
        <f>TEXT(Table3[[#This Row],[DATE]],"mmm")</f>
        <v>Jun</v>
      </c>
      <c r="P8933" s="3">
        <f>YEAR(Table3[[#This Row],[DATE]])</f>
        <v>2045</v>
      </c>
    </row>
    <row r="8934" spans="1:16" x14ac:dyDescent="0.3">
      <c r="A8934" s="6">
        <v>53129</v>
      </c>
      <c r="B8934" s="7" t="s">
        <v>1593</v>
      </c>
      <c r="C8934" s="9">
        <f t="shared" ca="1" si="278"/>
        <v>3</v>
      </c>
      <c r="D8934" s="9" t="s">
        <v>2115</v>
      </c>
      <c r="E8934" s="9" t="s">
        <v>2116</v>
      </c>
      <c r="F8934" s="10">
        <f t="shared" ca="1" si="279"/>
        <v>6.4423118773798235E-2</v>
      </c>
      <c r="G8934" s="3" t="str">
        <f>VLOOKUP(Table3[[#This Row],[PRODUCT ID]],Table1[[PRODUCT]:[SELLING PRICE]],1,FALSE)</f>
        <v>Product541</v>
      </c>
      <c r="H8934" s="3" t="str">
        <f>VLOOKUP(Table3[[#This Row],[PRODUCT ID]],Table1[[PRODUCT]:[SELLING PRICE]],2,FALSE)</f>
        <v>Category3</v>
      </c>
      <c r="I8934" s="3" t="str">
        <f>VLOOKUP(Table3[[#This Row],[PRODUCT ID]],Table1[[PRODUCT]:[SELLING PRICE]],3,FALSE)</f>
        <v>Kg</v>
      </c>
      <c r="J8934" s="16">
        <f ca="1">VLOOKUP(Table3[[#This Row],[PRODUCT ID]],Table1[[PRODUCT]:[SELLING PRICE]],4,FALSE)</f>
        <v>184</v>
      </c>
      <c r="K8934" s="16">
        <f ca="1">VLOOKUP(Table3[[#This Row],[PRODUCT ID]],Table1[[PRODUCT]:[SELLING PRICE]],5,FALSE)</f>
        <v>187.5954611966099</v>
      </c>
      <c r="L8934" s="16">
        <f ca="1">J8934*Table3[[#This Row],[QUANTITY]]</f>
        <v>552</v>
      </c>
      <c r="M8934" s="16">
        <f ca="1">K8934*Table3[[#This Row],[QUANTITY]]*(1-Table3[[#This Row],[DISCOUNT %]])</f>
        <v>526.52992955554578</v>
      </c>
      <c r="N8934" s="3">
        <f>DAY(Table3[[#This Row],[DATE]])</f>
        <v>16</v>
      </c>
      <c r="O8934" s="3" t="str">
        <f>TEXT(Table3[[#This Row],[DATE]],"mmm")</f>
        <v>Jun</v>
      </c>
      <c r="P8934" s="3">
        <f>YEAR(Table3[[#This Row],[DATE]])</f>
        <v>2045</v>
      </c>
    </row>
    <row r="8935" spans="1:16" x14ac:dyDescent="0.3">
      <c r="A8935" s="6">
        <v>53130</v>
      </c>
      <c r="B8935" s="7" t="s">
        <v>1594</v>
      </c>
      <c r="C8935" s="9">
        <f t="shared" ca="1" si="278"/>
        <v>5</v>
      </c>
      <c r="D8935" s="9" t="s">
        <v>2115</v>
      </c>
      <c r="E8935" s="9" t="s">
        <v>2116</v>
      </c>
      <c r="F8935" s="10">
        <f t="shared" ca="1" si="279"/>
        <v>2.2750685294787632E-3</v>
      </c>
      <c r="G8935" s="3" t="str">
        <f>VLOOKUP(Table3[[#This Row],[PRODUCT ID]],Table1[[PRODUCT]:[SELLING PRICE]],1,FALSE)</f>
        <v>Product542</v>
      </c>
      <c r="H8935" s="3" t="str">
        <f>VLOOKUP(Table3[[#This Row],[PRODUCT ID]],Table1[[PRODUCT]:[SELLING PRICE]],2,FALSE)</f>
        <v>Category4</v>
      </c>
      <c r="I8935" s="3" t="str">
        <f>VLOOKUP(Table3[[#This Row],[PRODUCT ID]],Table1[[PRODUCT]:[SELLING PRICE]],3,FALSE)</f>
        <v>Lt</v>
      </c>
      <c r="J8935" s="16">
        <f ca="1">VLOOKUP(Table3[[#This Row],[PRODUCT ID]],Table1[[PRODUCT]:[SELLING PRICE]],4,FALSE)</f>
        <v>205</v>
      </c>
      <c r="K8935" s="16">
        <f ca="1">VLOOKUP(Table3[[#This Row],[PRODUCT ID]],Table1[[PRODUCT]:[SELLING PRICE]],5,FALSE)</f>
        <v>111.39532022807037</v>
      </c>
      <c r="L8935" s="16">
        <f ca="1">J8935*Table3[[#This Row],[QUANTITY]]</f>
        <v>1025</v>
      </c>
      <c r="M8935" s="16">
        <f ca="1">K8935*Table3[[#This Row],[QUANTITY]]*(1-Table3[[#This Row],[DISCOUNT %]])</f>
        <v>555.70944120344143</v>
      </c>
      <c r="N8935" s="3">
        <f>DAY(Table3[[#This Row],[DATE]])</f>
        <v>17</v>
      </c>
      <c r="O8935" s="3" t="str">
        <f>TEXT(Table3[[#This Row],[DATE]],"mmm")</f>
        <v>Jun</v>
      </c>
      <c r="P8935" s="3">
        <f>YEAR(Table3[[#This Row],[DATE]])</f>
        <v>2045</v>
      </c>
    </row>
    <row r="8936" spans="1:16" x14ac:dyDescent="0.3">
      <c r="A8936" s="6">
        <v>53131</v>
      </c>
      <c r="B8936" s="7" t="s">
        <v>1595</v>
      </c>
      <c r="C8936" s="9">
        <f t="shared" ca="1" si="278"/>
        <v>5</v>
      </c>
      <c r="D8936" s="9" t="s">
        <v>2116</v>
      </c>
      <c r="E8936" s="9" t="s">
        <v>2116</v>
      </c>
      <c r="F8936" s="10">
        <f t="shared" ca="1" si="279"/>
        <v>8.1599306381018866E-3</v>
      </c>
      <c r="G8936" s="3" t="str">
        <f>VLOOKUP(Table3[[#This Row],[PRODUCT ID]],Table1[[PRODUCT]:[SELLING PRICE]],1,FALSE)</f>
        <v>Product543</v>
      </c>
      <c r="H8936" s="3" t="str">
        <f>VLOOKUP(Table3[[#This Row],[PRODUCT ID]],Table1[[PRODUCT]:[SELLING PRICE]],2,FALSE)</f>
        <v>Category5</v>
      </c>
      <c r="I8936" s="3" t="str">
        <f>VLOOKUP(Table3[[#This Row],[PRODUCT ID]],Table1[[PRODUCT]:[SELLING PRICE]],3,FALSE)</f>
        <v>Kg</v>
      </c>
      <c r="J8936" s="16">
        <f ca="1">VLOOKUP(Table3[[#This Row],[PRODUCT ID]],Table1[[PRODUCT]:[SELLING PRICE]],4,FALSE)</f>
        <v>92</v>
      </c>
      <c r="K8936" s="16">
        <f ca="1">VLOOKUP(Table3[[#This Row],[PRODUCT ID]],Table1[[PRODUCT]:[SELLING PRICE]],5,FALSE)</f>
        <v>164.17795719988192</v>
      </c>
      <c r="L8936" s="16">
        <f ca="1">J8936*Table3[[#This Row],[QUANTITY]]</f>
        <v>460</v>
      </c>
      <c r="M8936" s="16">
        <f ca="1">K8936*Table3[[#This Row],[QUANTITY]]*(1-Table3[[#This Row],[DISCOUNT %]])</f>
        <v>814.19138228412805</v>
      </c>
      <c r="N8936" s="3">
        <f>DAY(Table3[[#This Row],[DATE]])</f>
        <v>18</v>
      </c>
      <c r="O8936" s="3" t="str">
        <f>TEXT(Table3[[#This Row],[DATE]],"mmm")</f>
        <v>Jun</v>
      </c>
      <c r="P8936" s="3">
        <f>YEAR(Table3[[#This Row],[DATE]])</f>
        <v>2045</v>
      </c>
    </row>
    <row r="8937" spans="1:16" x14ac:dyDescent="0.3">
      <c r="A8937" s="6">
        <v>53132</v>
      </c>
      <c r="B8937" s="7" t="s">
        <v>1596</v>
      </c>
      <c r="C8937" s="9">
        <f t="shared" ca="1" si="278"/>
        <v>8</v>
      </c>
      <c r="D8937" s="9" t="s">
        <v>2116</v>
      </c>
      <c r="E8937" s="9" t="s">
        <v>2116</v>
      </c>
      <c r="F8937" s="10">
        <f t="shared" ca="1" si="279"/>
        <v>1.0604387165875773E-2</v>
      </c>
      <c r="G8937" s="3" t="str">
        <f>VLOOKUP(Table3[[#This Row],[PRODUCT ID]],Table1[[PRODUCT]:[SELLING PRICE]],1,FALSE)</f>
        <v>Product544</v>
      </c>
      <c r="H8937" s="3" t="str">
        <f>VLOOKUP(Table3[[#This Row],[PRODUCT ID]],Table1[[PRODUCT]:[SELLING PRICE]],2,FALSE)</f>
        <v>Category1</v>
      </c>
      <c r="I8937" s="3" t="str">
        <f>VLOOKUP(Table3[[#This Row],[PRODUCT ID]],Table1[[PRODUCT]:[SELLING PRICE]],3,FALSE)</f>
        <v>Lt</v>
      </c>
      <c r="J8937" s="16">
        <f ca="1">VLOOKUP(Table3[[#This Row],[PRODUCT ID]],Table1[[PRODUCT]:[SELLING PRICE]],4,FALSE)</f>
        <v>159</v>
      </c>
      <c r="K8937" s="16">
        <f ca="1">VLOOKUP(Table3[[#This Row],[PRODUCT ID]],Table1[[PRODUCT]:[SELLING PRICE]],5,FALSE)</f>
        <v>116.95168070770521</v>
      </c>
      <c r="L8937" s="16">
        <f ca="1">J8937*Table3[[#This Row],[QUANTITY]]</f>
        <v>1272</v>
      </c>
      <c r="M8937" s="16">
        <f ca="1">K8937*Table3[[#This Row],[QUANTITY]]*(1-Table3[[#This Row],[DISCOUNT %]])</f>
        <v>925.69183844624661</v>
      </c>
      <c r="N8937" s="3">
        <f>DAY(Table3[[#This Row],[DATE]])</f>
        <v>19</v>
      </c>
      <c r="O8937" s="3" t="str">
        <f>TEXT(Table3[[#This Row],[DATE]],"mmm")</f>
        <v>Jun</v>
      </c>
      <c r="P8937" s="3">
        <f>YEAR(Table3[[#This Row],[DATE]])</f>
        <v>2045</v>
      </c>
    </row>
    <row r="8938" spans="1:16" x14ac:dyDescent="0.3">
      <c r="A8938" s="6">
        <v>53133</v>
      </c>
      <c r="B8938" s="7" t="s">
        <v>1597</v>
      </c>
      <c r="C8938" s="9">
        <f t="shared" ca="1" si="278"/>
        <v>1</v>
      </c>
      <c r="D8938" s="9" t="s">
        <v>2116</v>
      </c>
      <c r="E8938" s="9" t="s">
        <v>2118</v>
      </c>
      <c r="F8938" s="10">
        <f t="shared" ca="1" si="279"/>
        <v>5.7509864102215702E-2</v>
      </c>
      <c r="G8938" s="3" t="str">
        <f>VLOOKUP(Table3[[#This Row],[PRODUCT ID]],Table1[[PRODUCT]:[SELLING PRICE]],1,FALSE)</f>
        <v>Product545</v>
      </c>
      <c r="H8938" s="3" t="str">
        <f>VLOOKUP(Table3[[#This Row],[PRODUCT ID]],Table1[[PRODUCT]:[SELLING PRICE]],2,FALSE)</f>
        <v>Category2</v>
      </c>
      <c r="I8938" s="3" t="str">
        <f>VLOOKUP(Table3[[#This Row],[PRODUCT ID]],Table1[[PRODUCT]:[SELLING PRICE]],3,FALSE)</f>
        <v>Ft</v>
      </c>
      <c r="J8938" s="16">
        <f ca="1">VLOOKUP(Table3[[#This Row],[PRODUCT ID]],Table1[[PRODUCT]:[SELLING PRICE]],4,FALSE)</f>
        <v>92</v>
      </c>
      <c r="K8938" s="16">
        <f ca="1">VLOOKUP(Table3[[#This Row],[PRODUCT ID]],Table1[[PRODUCT]:[SELLING PRICE]],5,FALSE)</f>
        <v>124.63873349821395</v>
      </c>
      <c r="L8938" s="16">
        <f ca="1">J8938*Table3[[#This Row],[QUANTITY]]</f>
        <v>92</v>
      </c>
      <c r="M8938" s="16">
        <f ca="1">K8938*Table3[[#This Row],[QUANTITY]]*(1-Table3[[#This Row],[DISCOUNT %]])</f>
        <v>117.47077687285939</v>
      </c>
      <c r="N8938" s="3">
        <f>DAY(Table3[[#This Row],[DATE]])</f>
        <v>20</v>
      </c>
      <c r="O8938" s="3" t="str">
        <f>TEXT(Table3[[#This Row],[DATE]],"mmm")</f>
        <v>Jun</v>
      </c>
      <c r="P8938" s="3">
        <f>YEAR(Table3[[#This Row],[DATE]])</f>
        <v>2045</v>
      </c>
    </row>
    <row r="8939" spans="1:16" x14ac:dyDescent="0.3">
      <c r="A8939" s="6">
        <v>53134</v>
      </c>
      <c r="B8939" s="7" t="s">
        <v>1598</v>
      </c>
      <c r="C8939" s="9">
        <f t="shared" ca="1" si="278"/>
        <v>3</v>
      </c>
      <c r="D8939" s="9" t="s">
        <v>2115</v>
      </c>
      <c r="E8939" s="9" t="s">
        <v>2116</v>
      </c>
      <c r="F8939" s="10">
        <f t="shared" ca="1" si="279"/>
        <v>3.5941314468779455E-2</v>
      </c>
      <c r="G8939" s="3" t="str">
        <f>VLOOKUP(Table3[[#This Row],[PRODUCT ID]],Table1[[PRODUCT]:[SELLING PRICE]],1,FALSE)</f>
        <v>Product546</v>
      </c>
      <c r="H8939" s="3" t="str">
        <f>VLOOKUP(Table3[[#This Row],[PRODUCT ID]],Table1[[PRODUCT]:[SELLING PRICE]],2,FALSE)</f>
        <v>Category3</v>
      </c>
      <c r="I8939" s="3" t="str">
        <f>VLOOKUP(Table3[[#This Row],[PRODUCT ID]],Table1[[PRODUCT]:[SELLING PRICE]],3,FALSE)</f>
        <v>Kg</v>
      </c>
      <c r="J8939" s="16">
        <f ca="1">VLOOKUP(Table3[[#This Row],[PRODUCT ID]],Table1[[PRODUCT]:[SELLING PRICE]],4,FALSE)</f>
        <v>178</v>
      </c>
      <c r="K8939" s="16">
        <f ca="1">VLOOKUP(Table3[[#This Row],[PRODUCT ID]],Table1[[PRODUCT]:[SELLING PRICE]],5,FALSE)</f>
        <v>284.35186459057371</v>
      </c>
      <c r="L8939" s="16">
        <f ca="1">J8939*Table3[[#This Row],[QUANTITY]]</f>
        <v>534</v>
      </c>
      <c r="M8939" s="16">
        <f ca="1">K8939*Table3[[#This Row],[QUANTITY]]*(1-Table3[[#This Row],[DISCOUNT %]])</f>
        <v>822.39565441662023</v>
      </c>
      <c r="N8939" s="3">
        <f>DAY(Table3[[#This Row],[DATE]])</f>
        <v>21</v>
      </c>
      <c r="O8939" s="3" t="str">
        <f>TEXT(Table3[[#This Row],[DATE]],"mmm")</f>
        <v>Jun</v>
      </c>
      <c r="P8939" s="3">
        <f>YEAR(Table3[[#This Row],[DATE]])</f>
        <v>2045</v>
      </c>
    </row>
    <row r="8940" spans="1:16" x14ac:dyDescent="0.3">
      <c r="A8940" s="6">
        <v>53135</v>
      </c>
      <c r="B8940" s="7" t="s">
        <v>1599</v>
      </c>
      <c r="C8940" s="9">
        <f t="shared" ca="1" si="278"/>
        <v>4</v>
      </c>
      <c r="D8940" s="9" t="s">
        <v>2117</v>
      </c>
      <c r="E8940" s="9" t="s">
        <v>2116</v>
      </c>
      <c r="F8940" s="10">
        <f t="shared" ca="1" si="279"/>
        <v>2.4661342928929977E-2</v>
      </c>
      <c r="G8940" s="3" t="str">
        <f>VLOOKUP(Table3[[#This Row],[PRODUCT ID]],Table1[[PRODUCT]:[SELLING PRICE]],1,FALSE)</f>
        <v>Product547</v>
      </c>
      <c r="H8940" s="3" t="str">
        <f>VLOOKUP(Table3[[#This Row],[PRODUCT ID]],Table1[[PRODUCT]:[SELLING PRICE]],2,FALSE)</f>
        <v>Category4</v>
      </c>
      <c r="I8940" s="3" t="str">
        <f>VLOOKUP(Table3[[#This Row],[PRODUCT ID]],Table1[[PRODUCT]:[SELLING PRICE]],3,FALSE)</f>
        <v>No</v>
      </c>
      <c r="J8940" s="16">
        <f ca="1">VLOOKUP(Table3[[#This Row],[PRODUCT ID]],Table1[[PRODUCT]:[SELLING PRICE]],4,FALSE)</f>
        <v>234</v>
      </c>
      <c r="K8940" s="16">
        <f ca="1">VLOOKUP(Table3[[#This Row],[PRODUCT ID]],Table1[[PRODUCT]:[SELLING PRICE]],5,FALSE)</f>
        <v>113.77779857598524</v>
      </c>
      <c r="L8940" s="16">
        <f ca="1">J8940*Table3[[#This Row],[QUANTITY]]</f>
        <v>936</v>
      </c>
      <c r="M8940" s="16">
        <f ca="1">K8940*Table3[[#This Row],[QUANTITY]]*(1-Table3[[#This Row],[DISCOUNT %]])</f>
        <v>443.8875410704166</v>
      </c>
      <c r="N8940" s="3">
        <f>DAY(Table3[[#This Row],[DATE]])</f>
        <v>22</v>
      </c>
      <c r="O8940" s="3" t="str">
        <f>TEXT(Table3[[#This Row],[DATE]],"mmm")</f>
        <v>Jun</v>
      </c>
      <c r="P8940" s="3">
        <f>YEAR(Table3[[#This Row],[DATE]])</f>
        <v>2045</v>
      </c>
    </row>
    <row r="8941" spans="1:16" x14ac:dyDescent="0.3">
      <c r="A8941" s="6">
        <v>53136</v>
      </c>
      <c r="B8941" s="7" t="s">
        <v>1600</v>
      </c>
      <c r="C8941" s="9">
        <f t="shared" ca="1" si="278"/>
        <v>3</v>
      </c>
      <c r="D8941" s="9" t="s">
        <v>2117</v>
      </c>
      <c r="E8941" s="9" t="s">
        <v>2116</v>
      </c>
      <c r="F8941" s="10">
        <f t="shared" ca="1" si="279"/>
        <v>6.7044540909867417E-2</v>
      </c>
      <c r="G8941" s="3" t="str">
        <f>VLOOKUP(Table3[[#This Row],[PRODUCT ID]],Table1[[PRODUCT]:[SELLING PRICE]],1,FALSE)</f>
        <v>Product548</v>
      </c>
      <c r="H8941" s="3" t="str">
        <f>VLOOKUP(Table3[[#This Row],[PRODUCT ID]],Table1[[PRODUCT]:[SELLING PRICE]],2,FALSE)</f>
        <v>Category5</v>
      </c>
      <c r="I8941" s="3" t="str">
        <f>VLOOKUP(Table3[[#This Row],[PRODUCT ID]],Table1[[PRODUCT]:[SELLING PRICE]],3,FALSE)</f>
        <v>No</v>
      </c>
      <c r="J8941" s="16">
        <f ca="1">VLOOKUP(Table3[[#This Row],[PRODUCT ID]],Table1[[PRODUCT]:[SELLING PRICE]],4,FALSE)</f>
        <v>223</v>
      </c>
      <c r="K8941" s="16">
        <f ca="1">VLOOKUP(Table3[[#This Row],[PRODUCT ID]],Table1[[PRODUCT]:[SELLING PRICE]],5,FALSE)</f>
        <v>281.88325471456432</v>
      </c>
      <c r="L8941" s="16">
        <f ca="1">J8941*Table3[[#This Row],[QUANTITY]]</f>
        <v>669</v>
      </c>
      <c r="M8941" s="16">
        <f ca="1">K8941*Table3[[#This Row],[QUANTITY]]*(1-Table3[[#This Row],[DISCOUNT %]])</f>
        <v>788.95356393614134</v>
      </c>
      <c r="N8941" s="3">
        <f>DAY(Table3[[#This Row],[DATE]])</f>
        <v>23</v>
      </c>
      <c r="O8941" s="3" t="str">
        <f>TEXT(Table3[[#This Row],[DATE]],"mmm")</f>
        <v>Jun</v>
      </c>
      <c r="P8941" s="3">
        <f>YEAR(Table3[[#This Row],[DATE]])</f>
        <v>2045</v>
      </c>
    </row>
    <row r="8942" spans="1:16" x14ac:dyDescent="0.3">
      <c r="A8942" s="6">
        <v>53137</v>
      </c>
      <c r="B8942" s="7" t="s">
        <v>1601</v>
      </c>
      <c r="C8942" s="9">
        <f t="shared" ca="1" si="278"/>
        <v>12</v>
      </c>
      <c r="D8942" s="9" t="s">
        <v>2116</v>
      </c>
      <c r="E8942" s="9" t="s">
        <v>2116</v>
      </c>
      <c r="F8942" s="10">
        <f t="shared" ca="1" si="279"/>
        <v>8.3409695812996815E-2</v>
      </c>
      <c r="G8942" s="3" t="str">
        <f>VLOOKUP(Table3[[#This Row],[PRODUCT ID]],Table1[[PRODUCT]:[SELLING PRICE]],1,FALSE)</f>
        <v>Product549</v>
      </c>
      <c r="H8942" s="3" t="str">
        <f>VLOOKUP(Table3[[#This Row],[PRODUCT ID]],Table1[[PRODUCT]:[SELLING PRICE]],2,FALSE)</f>
        <v>Category1</v>
      </c>
      <c r="I8942" s="3" t="str">
        <f>VLOOKUP(Table3[[#This Row],[PRODUCT ID]],Table1[[PRODUCT]:[SELLING PRICE]],3,FALSE)</f>
        <v>Ft</v>
      </c>
      <c r="J8942" s="16">
        <f ca="1">VLOOKUP(Table3[[#This Row],[PRODUCT ID]],Table1[[PRODUCT]:[SELLING PRICE]],4,FALSE)</f>
        <v>243</v>
      </c>
      <c r="K8942" s="16">
        <f ca="1">VLOOKUP(Table3[[#This Row],[PRODUCT ID]],Table1[[PRODUCT]:[SELLING PRICE]],5,FALSE)</f>
        <v>40.090277637183362</v>
      </c>
      <c r="L8942" s="16">
        <f ca="1">J8942*Table3[[#This Row],[QUANTITY]]</f>
        <v>2916</v>
      </c>
      <c r="M8942" s="16">
        <f ca="1">K8942*Table3[[#This Row],[QUANTITY]]*(1-Table3[[#This Row],[DISCOUNT %]])</f>
        <v>440.95631729288772</v>
      </c>
      <c r="N8942" s="3">
        <f>DAY(Table3[[#This Row],[DATE]])</f>
        <v>24</v>
      </c>
      <c r="O8942" s="3" t="str">
        <f>TEXT(Table3[[#This Row],[DATE]],"mmm")</f>
        <v>Jun</v>
      </c>
      <c r="P8942" s="3">
        <f>YEAR(Table3[[#This Row],[DATE]])</f>
        <v>2045</v>
      </c>
    </row>
    <row r="8943" spans="1:16" x14ac:dyDescent="0.3">
      <c r="A8943" s="6">
        <v>53138</v>
      </c>
      <c r="B8943" s="7" t="s">
        <v>1602</v>
      </c>
      <c r="C8943" s="9">
        <f t="shared" ca="1" si="278"/>
        <v>2</v>
      </c>
      <c r="D8943" s="9" t="s">
        <v>2116</v>
      </c>
      <c r="E8943" s="9" t="s">
        <v>2116</v>
      </c>
      <c r="F8943" s="10">
        <f t="shared" ca="1" si="279"/>
        <v>5.4063453681775203E-2</v>
      </c>
      <c r="G8943" s="3" t="str">
        <f>VLOOKUP(Table3[[#This Row],[PRODUCT ID]],Table1[[PRODUCT]:[SELLING PRICE]],1,FALSE)</f>
        <v>Product550</v>
      </c>
      <c r="H8943" s="3" t="str">
        <f>VLOOKUP(Table3[[#This Row],[PRODUCT ID]],Table1[[PRODUCT]:[SELLING PRICE]],2,FALSE)</f>
        <v>Category2</v>
      </c>
      <c r="I8943" s="3" t="str">
        <f>VLOOKUP(Table3[[#This Row],[PRODUCT ID]],Table1[[PRODUCT]:[SELLING PRICE]],3,FALSE)</f>
        <v>No</v>
      </c>
      <c r="J8943" s="16">
        <f ca="1">VLOOKUP(Table3[[#This Row],[PRODUCT ID]],Table1[[PRODUCT]:[SELLING PRICE]],4,FALSE)</f>
        <v>106</v>
      </c>
      <c r="K8943" s="16">
        <f ca="1">VLOOKUP(Table3[[#This Row],[PRODUCT ID]],Table1[[PRODUCT]:[SELLING PRICE]],5,FALSE)</f>
        <v>230.25819273893191</v>
      </c>
      <c r="L8943" s="16">
        <f ca="1">J8943*Table3[[#This Row],[QUANTITY]]</f>
        <v>212</v>
      </c>
      <c r="M8943" s="16">
        <f ca="1">K8943*Table3[[#This Row],[QUANTITY]]*(1-Table3[[#This Row],[DISCOUNT %]])</f>
        <v>435.61927920188276</v>
      </c>
      <c r="N8943" s="3">
        <f>DAY(Table3[[#This Row],[DATE]])</f>
        <v>25</v>
      </c>
      <c r="O8943" s="3" t="str">
        <f>TEXT(Table3[[#This Row],[DATE]],"mmm")</f>
        <v>Jun</v>
      </c>
      <c r="P8943" s="3">
        <f>YEAR(Table3[[#This Row],[DATE]])</f>
        <v>2045</v>
      </c>
    </row>
    <row r="8944" spans="1:16" x14ac:dyDescent="0.3">
      <c r="A8944" s="6">
        <v>53139</v>
      </c>
      <c r="B8944" s="7" t="s">
        <v>1603</v>
      </c>
      <c r="C8944" s="9">
        <f t="shared" ca="1" si="278"/>
        <v>11</v>
      </c>
      <c r="D8944" s="9" t="s">
        <v>2116</v>
      </c>
      <c r="E8944" s="9" t="s">
        <v>2118</v>
      </c>
      <c r="F8944" s="10">
        <f t="shared" ca="1" si="279"/>
        <v>2.8403758814323544E-2</v>
      </c>
      <c r="G8944" s="3" t="str">
        <f>VLOOKUP(Table3[[#This Row],[PRODUCT ID]],Table1[[PRODUCT]:[SELLING PRICE]],1,FALSE)</f>
        <v>Product551</v>
      </c>
      <c r="H8944" s="3" t="str">
        <f>VLOOKUP(Table3[[#This Row],[PRODUCT ID]],Table1[[PRODUCT]:[SELLING PRICE]],2,FALSE)</f>
        <v>Category3</v>
      </c>
      <c r="I8944" s="3" t="str">
        <f>VLOOKUP(Table3[[#This Row],[PRODUCT ID]],Table1[[PRODUCT]:[SELLING PRICE]],3,FALSE)</f>
        <v>Kg</v>
      </c>
      <c r="J8944" s="16">
        <f ca="1">VLOOKUP(Table3[[#This Row],[PRODUCT ID]],Table1[[PRODUCT]:[SELLING PRICE]],4,FALSE)</f>
        <v>151</v>
      </c>
      <c r="K8944" s="16">
        <f ca="1">VLOOKUP(Table3[[#This Row],[PRODUCT ID]],Table1[[PRODUCT]:[SELLING PRICE]],5,FALSE)</f>
        <v>66.479727061662842</v>
      </c>
      <c r="L8944" s="16">
        <f ca="1">J8944*Table3[[#This Row],[QUANTITY]]</f>
        <v>1661</v>
      </c>
      <c r="M8944" s="16">
        <f ca="1">K8944*Table3[[#This Row],[QUANTITY]]*(1-Table3[[#This Row],[DISCOUNT %]])</f>
        <v>710.50598220977452</v>
      </c>
      <c r="N8944" s="3">
        <f>DAY(Table3[[#This Row],[DATE]])</f>
        <v>26</v>
      </c>
      <c r="O8944" s="3" t="str">
        <f>TEXT(Table3[[#This Row],[DATE]],"mmm")</f>
        <v>Jun</v>
      </c>
      <c r="P8944" s="3">
        <f>YEAR(Table3[[#This Row],[DATE]])</f>
        <v>2045</v>
      </c>
    </row>
    <row r="8945" spans="1:16" x14ac:dyDescent="0.3">
      <c r="A8945" s="6">
        <v>53140</v>
      </c>
      <c r="B8945" s="7" t="s">
        <v>1604</v>
      </c>
      <c r="C8945" s="9">
        <f t="shared" ca="1" si="278"/>
        <v>2</v>
      </c>
      <c r="D8945" s="9" t="s">
        <v>2116</v>
      </c>
      <c r="E8945" s="9" t="s">
        <v>2118</v>
      </c>
      <c r="F8945" s="10">
        <f t="shared" ca="1" si="279"/>
        <v>1.627626836345334E-2</v>
      </c>
      <c r="G8945" s="3" t="str">
        <f>VLOOKUP(Table3[[#This Row],[PRODUCT ID]],Table1[[PRODUCT]:[SELLING PRICE]],1,FALSE)</f>
        <v>Product552</v>
      </c>
      <c r="H8945" s="3" t="str">
        <f>VLOOKUP(Table3[[#This Row],[PRODUCT ID]],Table1[[PRODUCT]:[SELLING PRICE]],2,FALSE)</f>
        <v>Category4</v>
      </c>
      <c r="I8945" s="3" t="str">
        <f>VLOOKUP(Table3[[#This Row],[PRODUCT ID]],Table1[[PRODUCT]:[SELLING PRICE]],3,FALSE)</f>
        <v>Kg</v>
      </c>
      <c r="J8945" s="16">
        <f ca="1">VLOOKUP(Table3[[#This Row],[PRODUCT ID]],Table1[[PRODUCT]:[SELLING PRICE]],4,FALSE)</f>
        <v>55</v>
      </c>
      <c r="K8945" s="16">
        <f ca="1">VLOOKUP(Table3[[#This Row],[PRODUCT ID]],Table1[[PRODUCT]:[SELLING PRICE]],5,FALSE)</f>
        <v>57.317983668080608</v>
      </c>
      <c r="L8945" s="16">
        <f ca="1">J8945*Table3[[#This Row],[QUANTITY]]</f>
        <v>110</v>
      </c>
      <c r="M8945" s="16">
        <f ca="1">K8945*Table3[[#This Row],[QUANTITY]]*(1-Table3[[#This Row],[DISCOUNT %]])</f>
        <v>112.77012156769379</v>
      </c>
      <c r="N8945" s="3">
        <f>DAY(Table3[[#This Row],[DATE]])</f>
        <v>27</v>
      </c>
      <c r="O8945" s="3" t="str">
        <f>TEXT(Table3[[#This Row],[DATE]],"mmm")</f>
        <v>Jun</v>
      </c>
      <c r="P8945" s="3">
        <f>YEAR(Table3[[#This Row],[DATE]])</f>
        <v>2045</v>
      </c>
    </row>
    <row r="8946" spans="1:16" x14ac:dyDescent="0.3">
      <c r="A8946" s="6">
        <v>53141</v>
      </c>
      <c r="B8946" s="7" t="s">
        <v>1605</v>
      </c>
      <c r="C8946" s="9">
        <f t="shared" ca="1" si="278"/>
        <v>15</v>
      </c>
      <c r="D8946" s="9" t="s">
        <v>2115</v>
      </c>
      <c r="E8946" s="9" t="s">
        <v>2116</v>
      </c>
      <c r="F8946" s="10">
        <f t="shared" ca="1" si="279"/>
        <v>5.8978906926717395E-2</v>
      </c>
      <c r="G8946" s="3" t="str">
        <f>VLOOKUP(Table3[[#This Row],[PRODUCT ID]],Table1[[PRODUCT]:[SELLING PRICE]],1,FALSE)</f>
        <v>Product553</v>
      </c>
      <c r="H8946" s="3" t="str">
        <f>VLOOKUP(Table3[[#This Row],[PRODUCT ID]],Table1[[PRODUCT]:[SELLING PRICE]],2,FALSE)</f>
        <v>Category1</v>
      </c>
      <c r="I8946" s="3" t="str">
        <f>VLOOKUP(Table3[[#This Row],[PRODUCT ID]],Table1[[PRODUCT]:[SELLING PRICE]],3,FALSE)</f>
        <v>Lt</v>
      </c>
      <c r="J8946" s="16">
        <f ca="1">VLOOKUP(Table3[[#This Row],[PRODUCT ID]],Table1[[PRODUCT]:[SELLING PRICE]],4,FALSE)</f>
        <v>250</v>
      </c>
      <c r="K8946" s="16">
        <f ca="1">VLOOKUP(Table3[[#This Row],[PRODUCT ID]],Table1[[PRODUCT]:[SELLING PRICE]],5,FALSE)</f>
        <v>153.39361694805748</v>
      </c>
      <c r="L8946" s="16">
        <f ca="1">J8946*Table3[[#This Row],[QUANTITY]]</f>
        <v>3750</v>
      </c>
      <c r="M8946" s="16">
        <f ca="1">K8946*Table3[[#This Row],[QUANTITY]]*(1-Table3[[#This Row],[DISCOUNT %]])</f>
        <v>2165.1994363638819</v>
      </c>
      <c r="N8946" s="3">
        <f>DAY(Table3[[#This Row],[DATE]])</f>
        <v>28</v>
      </c>
      <c r="O8946" s="3" t="str">
        <f>TEXT(Table3[[#This Row],[DATE]],"mmm")</f>
        <v>Jun</v>
      </c>
      <c r="P8946" s="3">
        <f>YEAR(Table3[[#This Row],[DATE]])</f>
        <v>2045</v>
      </c>
    </row>
    <row r="8947" spans="1:16" x14ac:dyDescent="0.3">
      <c r="A8947" s="6">
        <v>53142</v>
      </c>
      <c r="B8947" s="7" t="s">
        <v>1606</v>
      </c>
      <c r="C8947" s="9">
        <f t="shared" ca="1" si="278"/>
        <v>13</v>
      </c>
      <c r="D8947" s="9" t="s">
        <v>2116</v>
      </c>
      <c r="E8947" s="9" t="s">
        <v>2116</v>
      </c>
      <c r="F8947" s="10">
        <f t="shared" ca="1" si="279"/>
        <v>9.270413710701092E-2</v>
      </c>
      <c r="G8947" s="3" t="str">
        <f>VLOOKUP(Table3[[#This Row],[PRODUCT ID]],Table1[[PRODUCT]:[SELLING PRICE]],1,FALSE)</f>
        <v>Product554</v>
      </c>
      <c r="H8947" s="3" t="str">
        <f>VLOOKUP(Table3[[#This Row],[PRODUCT ID]],Table1[[PRODUCT]:[SELLING PRICE]],2,FALSE)</f>
        <v>Category2</v>
      </c>
      <c r="I8947" s="3" t="str">
        <f>VLOOKUP(Table3[[#This Row],[PRODUCT ID]],Table1[[PRODUCT]:[SELLING PRICE]],3,FALSE)</f>
        <v>Kg</v>
      </c>
      <c r="J8947" s="16">
        <f ca="1">VLOOKUP(Table3[[#This Row],[PRODUCT ID]],Table1[[PRODUCT]:[SELLING PRICE]],4,FALSE)</f>
        <v>248</v>
      </c>
      <c r="K8947" s="16">
        <f ca="1">VLOOKUP(Table3[[#This Row],[PRODUCT ID]],Table1[[PRODUCT]:[SELLING PRICE]],5,FALSE)</f>
        <v>101.62232760983736</v>
      </c>
      <c r="L8947" s="16">
        <f ca="1">J8947*Table3[[#This Row],[QUANTITY]]</f>
        <v>3224</v>
      </c>
      <c r="M8947" s="16">
        <f ca="1">K8947*Table3[[#This Row],[QUANTITY]]*(1-Table3[[#This Row],[DISCOUNT %]])</f>
        <v>1198.6197264334983</v>
      </c>
      <c r="N8947" s="3">
        <f>DAY(Table3[[#This Row],[DATE]])</f>
        <v>29</v>
      </c>
      <c r="O8947" s="3" t="str">
        <f>TEXT(Table3[[#This Row],[DATE]],"mmm")</f>
        <v>Jun</v>
      </c>
      <c r="P8947" s="3">
        <f>YEAR(Table3[[#This Row],[DATE]])</f>
        <v>2045</v>
      </c>
    </row>
    <row r="8948" spans="1:16" x14ac:dyDescent="0.3">
      <c r="A8948" s="6">
        <v>53143</v>
      </c>
      <c r="B8948" s="7" t="s">
        <v>1607</v>
      </c>
      <c r="C8948" s="9">
        <f t="shared" ca="1" si="278"/>
        <v>13</v>
      </c>
      <c r="D8948" s="9" t="s">
        <v>2117</v>
      </c>
      <c r="E8948" s="9" t="s">
        <v>2116</v>
      </c>
      <c r="F8948" s="10">
        <f t="shared" ca="1" si="279"/>
        <v>7.1592318980689545E-2</v>
      </c>
      <c r="G8948" s="3" t="str">
        <f>VLOOKUP(Table3[[#This Row],[PRODUCT ID]],Table1[[PRODUCT]:[SELLING PRICE]],1,FALSE)</f>
        <v>Product555</v>
      </c>
      <c r="H8948" s="3" t="str">
        <f>VLOOKUP(Table3[[#This Row],[PRODUCT ID]],Table1[[PRODUCT]:[SELLING PRICE]],2,FALSE)</f>
        <v>Category3</v>
      </c>
      <c r="I8948" s="3" t="str">
        <f>VLOOKUP(Table3[[#This Row],[PRODUCT ID]],Table1[[PRODUCT]:[SELLING PRICE]],3,FALSE)</f>
        <v>Lt</v>
      </c>
      <c r="J8948" s="16">
        <f ca="1">VLOOKUP(Table3[[#This Row],[PRODUCT ID]],Table1[[PRODUCT]:[SELLING PRICE]],4,FALSE)</f>
        <v>125</v>
      </c>
      <c r="K8948" s="16">
        <f ca="1">VLOOKUP(Table3[[#This Row],[PRODUCT ID]],Table1[[PRODUCT]:[SELLING PRICE]],5,FALSE)</f>
        <v>239.86721806225134</v>
      </c>
      <c r="L8948" s="16">
        <f ca="1">J8948*Table3[[#This Row],[QUANTITY]]</f>
        <v>1625</v>
      </c>
      <c r="M8948" s="16">
        <f ca="1">K8948*Table3[[#This Row],[QUANTITY]]*(1-Table3[[#This Row],[DISCOUNT %]])</f>
        <v>2895.0293797584645</v>
      </c>
      <c r="N8948" s="3">
        <f>DAY(Table3[[#This Row],[DATE]])</f>
        <v>30</v>
      </c>
      <c r="O8948" s="3" t="str">
        <f>TEXT(Table3[[#This Row],[DATE]],"mmm")</f>
        <v>Jun</v>
      </c>
      <c r="P8948" s="3">
        <f>YEAR(Table3[[#This Row],[DATE]])</f>
        <v>2045</v>
      </c>
    </row>
    <row r="8949" spans="1:16" x14ac:dyDescent="0.3">
      <c r="A8949" s="6">
        <v>53144</v>
      </c>
      <c r="B8949" s="7" t="s">
        <v>1608</v>
      </c>
      <c r="C8949" s="9">
        <f t="shared" ca="1" si="278"/>
        <v>4</v>
      </c>
      <c r="D8949" s="9" t="s">
        <v>2115</v>
      </c>
      <c r="E8949" s="9" t="s">
        <v>2116</v>
      </c>
      <c r="F8949" s="10">
        <f t="shared" ca="1" si="279"/>
        <v>2.562236464135861E-2</v>
      </c>
      <c r="G8949" s="3" t="str">
        <f>VLOOKUP(Table3[[#This Row],[PRODUCT ID]],Table1[[PRODUCT]:[SELLING PRICE]],1,FALSE)</f>
        <v>Product556</v>
      </c>
      <c r="H8949" s="3" t="str">
        <f>VLOOKUP(Table3[[#This Row],[PRODUCT ID]],Table1[[PRODUCT]:[SELLING PRICE]],2,FALSE)</f>
        <v>Category4</v>
      </c>
      <c r="I8949" s="3" t="str">
        <f>VLOOKUP(Table3[[#This Row],[PRODUCT ID]],Table1[[PRODUCT]:[SELLING PRICE]],3,FALSE)</f>
        <v>Ft</v>
      </c>
      <c r="J8949" s="16">
        <f ca="1">VLOOKUP(Table3[[#This Row],[PRODUCT ID]],Table1[[PRODUCT]:[SELLING PRICE]],4,FALSE)</f>
        <v>197</v>
      </c>
      <c r="K8949" s="16">
        <f ca="1">VLOOKUP(Table3[[#This Row],[PRODUCT ID]],Table1[[PRODUCT]:[SELLING PRICE]],5,FALSE)</f>
        <v>109.06509102348842</v>
      </c>
      <c r="L8949" s="16">
        <f ca="1">J8949*Table3[[#This Row],[QUANTITY]]</f>
        <v>788</v>
      </c>
      <c r="M8949" s="16">
        <f ca="1">K8949*Table3[[#This Row],[QUANTITY]]*(1-Table3[[#This Row],[DISCOUNT %]])</f>
        <v>425.08234196656656</v>
      </c>
      <c r="N8949" s="3">
        <f>DAY(Table3[[#This Row],[DATE]])</f>
        <v>1</v>
      </c>
      <c r="O8949" s="3" t="str">
        <f>TEXT(Table3[[#This Row],[DATE]],"mmm")</f>
        <v>Jul</v>
      </c>
      <c r="P8949" s="3">
        <f>YEAR(Table3[[#This Row],[DATE]])</f>
        <v>2045</v>
      </c>
    </row>
    <row r="8950" spans="1:16" x14ac:dyDescent="0.3">
      <c r="A8950" s="6">
        <v>53145</v>
      </c>
      <c r="B8950" s="7" t="s">
        <v>1609</v>
      </c>
      <c r="C8950" s="9">
        <f t="shared" ca="1" si="278"/>
        <v>13</v>
      </c>
      <c r="D8950" s="9" t="s">
        <v>2115</v>
      </c>
      <c r="E8950" s="9" t="s">
        <v>2118</v>
      </c>
      <c r="F8950" s="10">
        <f t="shared" ca="1" si="279"/>
        <v>5.8091851139621876E-2</v>
      </c>
      <c r="G8950" s="3" t="str">
        <f>VLOOKUP(Table3[[#This Row],[PRODUCT ID]],Table1[[PRODUCT]:[SELLING PRICE]],1,FALSE)</f>
        <v>Product557</v>
      </c>
      <c r="H8950" s="3" t="str">
        <f>VLOOKUP(Table3[[#This Row],[PRODUCT ID]],Table1[[PRODUCT]:[SELLING PRICE]],2,FALSE)</f>
        <v>Category5</v>
      </c>
      <c r="I8950" s="3" t="str">
        <f>VLOOKUP(Table3[[#This Row],[PRODUCT ID]],Table1[[PRODUCT]:[SELLING PRICE]],3,FALSE)</f>
        <v>Kg</v>
      </c>
      <c r="J8950" s="16">
        <f ca="1">VLOOKUP(Table3[[#This Row],[PRODUCT ID]],Table1[[PRODUCT]:[SELLING PRICE]],4,FALSE)</f>
        <v>81</v>
      </c>
      <c r="K8950" s="16">
        <f ca="1">VLOOKUP(Table3[[#This Row],[PRODUCT ID]],Table1[[PRODUCT]:[SELLING PRICE]],5,FALSE)</f>
        <v>185.05755968526179</v>
      </c>
      <c r="L8950" s="16">
        <f ca="1">J8950*Table3[[#This Row],[QUANTITY]]</f>
        <v>1053</v>
      </c>
      <c r="M8950" s="16">
        <f ca="1">K8950*Table3[[#This Row],[QUANTITY]]*(1-Table3[[#This Row],[DISCOUNT %]])</f>
        <v>2265.9939051849301</v>
      </c>
      <c r="N8950" s="3">
        <f>DAY(Table3[[#This Row],[DATE]])</f>
        <v>2</v>
      </c>
      <c r="O8950" s="3" t="str">
        <f>TEXT(Table3[[#This Row],[DATE]],"mmm")</f>
        <v>Jul</v>
      </c>
      <c r="P8950" s="3">
        <f>YEAR(Table3[[#This Row],[DATE]])</f>
        <v>2045</v>
      </c>
    </row>
    <row r="8951" spans="1:16" x14ac:dyDescent="0.3">
      <c r="A8951" s="6">
        <v>53146</v>
      </c>
      <c r="B8951" s="7" t="s">
        <v>1610</v>
      </c>
      <c r="C8951" s="9">
        <f t="shared" ca="1" si="278"/>
        <v>11</v>
      </c>
      <c r="D8951" s="9" t="s">
        <v>2115</v>
      </c>
      <c r="E8951" s="9" t="s">
        <v>2116</v>
      </c>
      <c r="F8951" s="10">
        <f t="shared" ca="1" si="279"/>
        <v>5.3484264602542908E-2</v>
      </c>
      <c r="G8951" s="3" t="str">
        <f>VLOOKUP(Table3[[#This Row],[PRODUCT ID]],Table1[[PRODUCT]:[SELLING PRICE]],1,FALSE)</f>
        <v>Product558</v>
      </c>
      <c r="H8951" s="3" t="str">
        <f>VLOOKUP(Table3[[#This Row],[PRODUCT ID]],Table1[[PRODUCT]:[SELLING PRICE]],2,FALSE)</f>
        <v>Category1</v>
      </c>
      <c r="I8951" s="3" t="str">
        <f>VLOOKUP(Table3[[#This Row],[PRODUCT ID]],Table1[[PRODUCT]:[SELLING PRICE]],3,FALSE)</f>
        <v>No</v>
      </c>
      <c r="J8951" s="16">
        <f ca="1">VLOOKUP(Table3[[#This Row],[PRODUCT ID]],Table1[[PRODUCT]:[SELLING PRICE]],4,FALSE)</f>
        <v>51</v>
      </c>
      <c r="K8951" s="16">
        <f ca="1">VLOOKUP(Table3[[#This Row],[PRODUCT ID]],Table1[[PRODUCT]:[SELLING PRICE]],5,FALSE)</f>
        <v>39.884388317212739</v>
      </c>
      <c r="L8951" s="16">
        <f ca="1">J8951*Table3[[#This Row],[QUANTITY]]</f>
        <v>561</v>
      </c>
      <c r="M8951" s="16">
        <f ca="1">K8951*Table3[[#This Row],[QUANTITY]]*(1-Table3[[#This Row],[DISCOUNT %]])</f>
        <v>415.26321252838801</v>
      </c>
      <c r="N8951" s="3">
        <f>DAY(Table3[[#This Row],[DATE]])</f>
        <v>3</v>
      </c>
      <c r="O8951" s="3" t="str">
        <f>TEXT(Table3[[#This Row],[DATE]],"mmm")</f>
        <v>Jul</v>
      </c>
      <c r="P8951" s="3">
        <f>YEAR(Table3[[#This Row],[DATE]])</f>
        <v>2045</v>
      </c>
    </row>
    <row r="8952" spans="1:16" x14ac:dyDescent="0.3">
      <c r="A8952" s="6">
        <v>53147</v>
      </c>
      <c r="B8952" s="7" t="s">
        <v>1611</v>
      </c>
      <c r="C8952" s="9">
        <f t="shared" ca="1" si="278"/>
        <v>6</v>
      </c>
      <c r="D8952" s="9" t="s">
        <v>2116</v>
      </c>
      <c r="E8952" s="9" t="s">
        <v>2116</v>
      </c>
      <c r="F8952" s="10">
        <f t="shared" ca="1" si="279"/>
        <v>4.5242287061108881E-2</v>
      </c>
      <c r="G8952" s="3" t="str">
        <f>VLOOKUP(Table3[[#This Row],[PRODUCT ID]],Table1[[PRODUCT]:[SELLING PRICE]],1,FALSE)</f>
        <v>Product559</v>
      </c>
      <c r="H8952" s="3" t="str">
        <f>VLOOKUP(Table3[[#This Row],[PRODUCT ID]],Table1[[PRODUCT]:[SELLING PRICE]],2,FALSE)</f>
        <v>Category2</v>
      </c>
      <c r="I8952" s="3" t="str">
        <f>VLOOKUP(Table3[[#This Row],[PRODUCT ID]],Table1[[PRODUCT]:[SELLING PRICE]],3,FALSE)</f>
        <v>No</v>
      </c>
      <c r="J8952" s="16">
        <f ca="1">VLOOKUP(Table3[[#This Row],[PRODUCT ID]],Table1[[PRODUCT]:[SELLING PRICE]],4,FALSE)</f>
        <v>16</v>
      </c>
      <c r="K8952" s="16">
        <f ca="1">VLOOKUP(Table3[[#This Row],[PRODUCT ID]],Table1[[PRODUCT]:[SELLING PRICE]],5,FALSE)</f>
        <v>127.541430288657</v>
      </c>
      <c r="L8952" s="16">
        <f ca="1">J8952*Table3[[#This Row],[QUANTITY]]</f>
        <v>96</v>
      </c>
      <c r="M8952" s="16">
        <f ca="1">K8952*Table3[[#This Row],[QUANTITY]]*(1-Table3[[#This Row],[DISCOUNT %]])</f>
        <v>730.62698572411898</v>
      </c>
      <c r="N8952" s="3">
        <f>DAY(Table3[[#This Row],[DATE]])</f>
        <v>4</v>
      </c>
      <c r="O8952" s="3" t="str">
        <f>TEXT(Table3[[#This Row],[DATE]],"mmm")</f>
        <v>Jul</v>
      </c>
      <c r="P8952" s="3">
        <f>YEAR(Table3[[#This Row],[DATE]])</f>
        <v>2045</v>
      </c>
    </row>
    <row r="8953" spans="1:16" x14ac:dyDescent="0.3">
      <c r="A8953" s="6">
        <v>53148</v>
      </c>
      <c r="B8953" s="7" t="s">
        <v>1612</v>
      </c>
      <c r="C8953" s="9">
        <f t="shared" ca="1" si="278"/>
        <v>15</v>
      </c>
      <c r="D8953" s="9" t="s">
        <v>2116</v>
      </c>
      <c r="E8953" s="9" t="s">
        <v>2116</v>
      </c>
      <c r="F8953" s="10">
        <f t="shared" ca="1" si="279"/>
        <v>3.524269759090435E-2</v>
      </c>
      <c r="G8953" s="3" t="str">
        <f>VLOOKUP(Table3[[#This Row],[PRODUCT ID]],Table1[[PRODUCT]:[SELLING PRICE]],1,FALSE)</f>
        <v>Product560</v>
      </c>
      <c r="H8953" s="3" t="str">
        <f>VLOOKUP(Table3[[#This Row],[PRODUCT ID]],Table1[[PRODUCT]:[SELLING PRICE]],2,FALSE)</f>
        <v>Category3</v>
      </c>
      <c r="I8953" s="3" t="str">
        <f>VLOOKUP(Table3[[#This Row],[PRODUCT ID]],Table1[[PRODUCT]:[SELLING PRICE]],3,FALSE)</f>
        <v>Ft</v>
      </c>
      <c r="J8953" s="16">
        <f ca="1">VLOOKUP(Table3[[#This Row],[PRODUCT ID]],Table1[[PRODUCT]:[SELLING PRICE]],4,FALSE)</f>
        <v>117</v>
      </c>
      <c r="K8953" s="16">
        <f ca="1">VLOOKUP(Table3[[#This Row],[PRODUCT ID]],Table1[[PRODUCT]:[SELLING PRICE]],5,FALSE)</f>
        <v>139.49332758643612</v>
      </c>
      <c r="L8953" s="16">
        <f ca="1">J8953*Table3[[#This Row],[QUANTITY]]</f>
        <v>1755</v>
      </c>
      <c r="M8953" s="16">
        <f ca="1">K8953*Table3[[#This Row],[QUANTITY]]*(1-Table3[[#This Row],[DISCOUNT %]])</f>
        <v>2018.6580963953761</v>
      </c>
      <c r="N8953" s="3">
        <f>DAY(Table3[[#This Row],[DATE]])</f>
        <v>5</v>
      </c>
      <c r="O8953" s="3" t="str">
        <f>TEXT(Table3[[#This Row],[DATE]],"mmm")</f>
        <v>Jul</v>
      </c>
      <c r="P8953" s="3">
        <f>YEAR(Table3[[#This Row],[DATE]])</f>
        <v>2045</v>
      </c>
    </row>
    <row r="8954" spans="1:16" x14ac:dyDescent="0.3">
      <c r="A8954" s="6">
        <v>53149</v>
      </c>
      <c r="B8954" s="7" t="s">
        <v>1613</v>
      </c>
      <c r="C8954" s="9">
        <f t="shared" ca="1" si="278"/>
        <v>6</v>
      </c>
      <c r="D8954" s="9" t="s">
        <v>2116</v>
      </c>
      <c r="E8954" s="9" t="s">
        <v>2116</v>
      </c>
      <c r="F8954" s="10">
        <f t="shared" ca="1" si="279"/>
        <v>2.1663377624910232E-2</v>
      </c>
      <c r="G8954" s="3" t="str">
        <f>VLOOKUP(Table3[[#This Row],[PRODUCT ID]],Table1[[PRODUCT]:[SELLING PRICE]],1,FALSE)</f>
        <v>Product561</v>
      </c>
      <c r="H8954" s="3" t="str">
        <f>VLOOKUP(Table3[[#This Row],[PRODUCT ID]],Table1[[PRODUCT]:[SELLING PRICE]],2,FALSE)</f>
        <v>Category4</v>
      </c>
      <c r="I8954" s="3" t="str">
        <f>VLOOKUP(Table3[[#This Row],[PRODUCT ID]],Table1[[PRODUCT]:[SELLING PRICE]],3,FALSE)</f>
        <v>No</v>
      </c>
      <c r="J8954" s="16">
        <f ca="1">VLOOKUP(Table3[[#This Row],[PRODUCT ID]],Table1[[PRODUCT]:[SELLING PRICE]],4,FALSE)</f>
        <v>135</v>
      </c>
      <c r="K8954" s="16">
        <f ca="1">VLOOKUP(Table3[[#This Row],[PRODUCT ID]],Table1[[PRODUCT]:[SELLING PRICE]],5,FALSE)</f>
        <v>297.82454485848604</v>
      </c>
      <c r="L8954" s="16">
        <f ca="1">J8954*Table3[[#This Row],[QUANTITY]]</f>
        <v>810</v>
      </c>
      <c r="M8954" s="16">
        <f ca="1">K8954*Table3[[#This Row],[QUANTITY]]*(1-Table3[[#This Row],[DISCOUNT %]])</f>
        <v>1748.2359556634979</v>
      </c>
      <c r="N8954" s="3">
        <f>DAY(Table3[[#This Row],[DATE]])</f>
        <v>6</v>
      </c>
      <c r="O8954" s="3" t="str">
        <f>TEXT(Table3[[#This Row],[DATE]],"mmm")</f>
        <v>Jul</v>
      </c>
      <c r="P8954" s="3">
        <f>YEAR(Table3[[#This Row],[DATE]])</f>
        <v>2045</v>
      </c>
    </row>
    <row r="8955" spans="1:16" x14ac:dyDescent="0.3">
      <c r="A8955" s="6">
        <v>53150</v>
      </c>
      <c r="B8955" s="7" t="s">
        <v>1614</v>
      </c>
      <c r="C8955" s="9">
        <f t="shared" ca="1" si="278"/>
        <v>5</v>
      </c>
      <c r="D8955" s="9" t="s">
        <v>2115</v>
      </c>
      <c r="E8955" s="9" t="s">
        <v>2116</v>
      </c>
      <c r="F8955" s="10">
        <f t="shared" ca="1" si="279"/>
        <v>2.8229498922297081E-2</v>
      </c>
      <c r="G8955" s="3" t="str">
        <f>VLOOKUP(Table3[[#This Row],[PRODUCT ID]],Table1[[PRODUCT]:[SELLING PRICE]],1,FALSE)</f>
        <v>Product562</v>
      </c>
      <c r="H8955" s="3" t="str">
        <f>VLOOKUP(Table3[[#This Row],[PRODUCT ID]],Table1[[PRODUCT]:[SELLING PRICE]],2,FALSE)</f>
        <v>Category5</v>
      </c>
      <c r="I8955" s="3" t="str">
        <f>VLOOKUP(Table3[[#This Row],[PRODUCT ID]],Table1[[PRODUCT]:[SELLING PRICE]],3,FALSE)</f>
        <v>Kg</v>
      </c>
      <c r="J8955" s="16">
        <f ca="1">VLOOKUP(Table3[[#This Row],[PRODUCT ID]],Table1[[PRODUCT]:[SELLING PRICE]],4,FALSE)</f>
        <v>82</v>
      </c>
      <c r="K8955" s="16">
        <f ca="1">VLOOKUP(Table3[[#This Row],[PRODUCT ID]],Table1[[PRODUCT]:[SELLING PRICE]],5,FALSE)</f>
        <v>144.32354891023192</v>
      </c>
      <c r="L8955" s="16">
        <f ca="1">J8955*Table3[[#This Row],[QUANTITY]]</f>
        <v>410</v>
      </c>
      <c r="M8955" s="16">
        <f ca="1">K8955*Table3[[#This Row],[QUANTITY]]*(1-Table3[[#This Row],[DISCOUNT %]])</f>
        <v>701.24683720904216</v>
      </c>
      <c r="N8955" s="3">
        <f>DAY(Table3[[#This Row],[DATE]])</f>
        <v>7</v>
      </c>
      <c r="O8955" s="3" t="str">
        <f>TEXT(Table3[[#This Row],[DATE]],"mmm")</f>
        <v>Jul</v>
      </c>
      <c r="P8955" s="3">
        <f>YEAR(Table3[[#This Row],[DATE]])</f>
        <v>2045</v>
      </c>
    </row>
    <row r="8956" spans="1:16" x14ac:dyDescent="0.3">
      <c r="A8956" s="6">
        <v>53151</v>
      </c>
      <c r="B8956" s="7" t="s">
        <v>1615</v>
      </c>
      <c r="C8956" s="9">
        <f t="shared" ca="1" si="278"/>
        <v>1</v>
      </c>
      <c r="D8956" s="9" t="s">
        <v>2117</v>
      </c>
      <c r="E8956" s="9" t="s">
        <v>2118</v>
      </c>
      <c r="F8956" s="10">
        <f t="shared" ca="1" si="279"/>
        <v>5.9997892955274135E-2</v>
      </c>
      <c r="G8956" s="3" t="str">
        <f>VLOOKUP(Table3[[#This Row],[PRODUCT ID]],Table1[[PRODUCT]:[SELLING PRICE]],1,FALSE)</f>
        <v>Product563</v>
      </c>
      <c r="H8956" s="3" t="str">
        <f>VLOOKUP(Table3[[#This Row],[PRODUCT ID]],Table1[[PRODUCT]:[SELLING PRICE]],2,FALSE)</f>
        <v>Category1</v>
      </c>
      <c r="I8956" s="3" t="str">
        <f>VLOOKUP(Table3[[#This Row],[PRODUCT ID]],Table1[[PRODUCT]:[SELLING PRICE]],3,FALSE)</f>
        <v>Kg</v>
      </c>
      <c r="J8956" s="16">
        <f ca="1">VLOOKUP(Table3[[#This Row],[PRODUCT ID]],Table1[[PRODUCT]:[SELLING PRICE]],4,FALSE)</f>
        <v>229</v>
      </c>
      <c r="K8956" s="16">
        <f ca="1">VLOOKUP(Table3[[#This Row],[PRODUCT ID]],Table1[[PRODUCT]:[SELLING PRICE]],5,FALSE)</f>
        <v>57.054695548244538</v>
      </c>
      <c r="L8956" s="16">
        <f ca="1">J8956*Table3[[#This Row],[QUANTITY]]</f>
        <v>229</v>
      </c>
      <c r="M8956" s="16">
        <f ca="1">K8956*Table3[[#This Row],[QUANTITY]]*(1-Table3[[#This Row],[DISCOUNT %]])</f>
        <v>53.631534032145204</v>
      </c>
      <c r="N8956" s="3">
        <f>DAY(Table3[[#This Row],[DATE]])</f>
        <v>8</v>
      </c>
      <c r="O8956" s="3" t="str">
        <f>TEXT(Table3[[#This Row],[DATE]],"mmm")</f>
        <v>Jul</v>
      </c>
      <c r="P8956" s="3">
        <f>YEAR(Table3[[#This Row],[DATE]])</f>
        <v>2045</v>
      </c>
    </row>
    <row r="8957" spans="1:16" x14ac:dyDescent="0.3">
      <c r="A8957" s="6">
        <v>53152</v>
      </c>
      <c r="B8957" s="7" t="s">
        <v>1616</v>
      </c>
      <c r="C8957" s="9">
        <f t="shared" ca="1" si="278"/>
        <v>15</v>
      </c>
      <c r="D8957" s="9" t="s">
        <v>2117</v>
      </c>
      <c r="E8957" s="9" t="s">
        <v>2118</v>
      </c>
      <c r="F8957" s="10">
        <f t="shared" ca="1" si="279"/>
        <v>3.4850130159637359E-2</v>
      </c>
      <c r="G8957" s="3" t="str">
        <f>VLOOKUP(Table3[[#This Row],[PRODUCT ID]],Table1[[PRODUCT]:[SELLING PRICE]],1,FALSE)</f>
        <v>Product564</v>
      </c>
      <c r="H8957" s="3" t="str">
        <f>VLOOKUP(Table3[[#This Row],[PRODUCT ID]],Table1[[PRODUCT]:[SELLING PRICE]],2,FALSE)</f>
        <v>Category2</v>
      </c>
      <c r="I8957" s="3" t="str">
        <f>VLOOKUP(Table3[[#This Row],[PRODUCT ID]],Table1[[PRODUCT]:[SELLING PRICE]],3,FALSE)</f>
        <v>Lt</v>
      </c>
      <c r="J8957" s="16">
        <f ca="1">VLOOKUP(Table3[[#This Row],[PRODUCT ID]],Table1[[PRODUCT]:[SELLING PRICE]],4,FALSE)</f>
        <v>208</v>
      </c>
      <c r="K8957" s="16">
        <f ca="1">VLOOKUP(Table3[[#This Row],[PRODUCT ID]],Table1[[PRODUCT]:[SELLING PRICE]],5,FALSE)</f>
        <v>279.58765779931457</v>
      </c>
      <c r="L8957" s="16">
        <f ca="1">J8957*Table3[[#This Row],[QUANTITY]]</f>
        <v>3120</v>
      </c>
      <c r="M8957" s="16">
        <f ca="1">K8957*Table3[[#This Row],[QUANTITY]]*(1-Table3[[#This Row],[DISCOUNT %]])</f>
        <v>4047.6598730097044</v>
      </c>
      <c r="N8957" s="3">
        <f>DAY(Table3[[#This Row],[DATE]])</f>
        <v>9</v>
      </c>
      <c r="O8957" s="3" t="str">
        <f>TEXT(Table3[[#This Row],[DATE]],"mmm")</f>
        <v>Jul</v>
      </c>
      <c r="P8957" s="3">
        <f>YEAR(Table3[[#This Row],[DATE]])</f>
        <v>2045</v>
      </c>
    </row>
    <row r="8958" spans="1:16" x14ac:dyDescent="0.3">
      <c r="A8958" s="6">
        <v>53153</v>
      </c>
      <c r="B8958" s="7" t="s">
        <v>1617</v>
      </c>
      <c r="C8958" s="9">
        <f t="shared" ca="1" si="278"/>
        <v>7</v>
      </c>
      <c r="D8958" s="9" t="s">
        <v>2116</v>
      </c>
      <c r="E8958" s="9" t="s">
        <v>2116</v>
      </c>
      <c r="F8958" s="10">
        <f t="shared" ca="1" si="279"/>
        <v>1.5230317043174225E-2</v>
      </c>
      <c r="G8958" s="3" t="str">
        <f>VLOOKUP(Table3[[#This Row],[PRODUCT ID]],Table1[[PRODUCT]:[SELLING PRICE]],1,FALSE)</f>
        <v>Product565</v>
      </c>
      <c r="H8958" s="3" t="str">
        <f>VLOOKUP(Table3[[#This Row],[PRODUCT ID]],Table1[[PRODUCT]:[SELLING PRICE]],2,FALSE)</f>
        <v>Category3</v>
      </c>
      <c r="I8958" s="3" t="str">
        <f>VLOOKUP(Table3[[#This Row],[PRODUCT ID]],Table1[[PRODUCT]:[SELLING PRICE]],3,FALSE)</f>
        <v>Kg</v>
      </c>
      <c r="J8958" s="16">
        <f ca="1">VLOOKUP(Table3[[#This Row],[PRODUCT ID]],Table1[[PRODUCT]:[SELLING PRICE]],4,FALSE)</f>
        <v>240</v>
      </c>
      <c r="K8958" s="16">
        <f ca="1">VLOOKUP(Table3[[#This Row],[PRODUCT ID]],Table1[[PRODUCT]:[SELLING PRICE]],5,FALSE)</f>
        <v>77.91960841802296</v>
      </c>
      <c r="L8958" s="16">
        <f ca="1">J8958*Table3[[#This Row],[QUANTITY]]</f>
        <v>1680</v>
      </c>
      <c r="M8958" s="16">
        <f ca="1">K8958*Table3[[#This Row],[QUANTITY]]*(1-Table3[[#This Row],[DISCOUNT %]])</f>
        <v>537.13007654555531</v>
      </c>
      <c r="N8958" s="3">
        <f>DAY(Table3[[#This Row],[DATE]])</f>
        <v>10</v>
      </c>
      <c r="O8958" s="3" t="str">
        <f>TEXT(Table3[[#This Row],[DATE]],"mmm")</f>
        <v>Jul</v>
      </c>
      <c r="P8958" s="3">
        <f>YEAR(Table3[[#This Row],[DATE]])</f>
        <v>2045</v>
      </c>
    </row>
    <row r="8959" spans="1:16" x14ac:dyDescent="0.3">
      <c r="A8959" s="6">
        <v>53154</v>
      </c>
      <c r="B8959" s="7" t="s">
        <v>1618</v>
      </c>
      <c r="C8959" s="9">
        <f t="shared" ca="1" si="278"/>
        <v>11</v>
      </c>
      <c r="D8959" s="9" t="s">
        <v>2116</v>
      </c>
      <c r="E8959" s="9" t="s">
        <v>2116</v>
      </c>
      <c r="F8959" s="10">
        <f t="shared" ca="1" si="279"/>
        <v>8.9053791538849347E-2</v>
      </c>
      <c r="G8959" s="3" t="str">
        <f>VLOOKUP(Table3[[#This Row],[PRODUCT ID]],Table1[[PRODUCT]:[SELLING PRICE]],1,FALSE)</f>
        <v>Product566</v>
      </c>
      <c r="H8959" s="3" t="str">
        <f>VLOOKUP(Table3[[#This Row],[PRODUCT ID]],Table1[[PRODUCT]:[SELLING PRICE]],2,FALSE)</f>
        <v>Category4</v>
      </c>
      <c r="I8959" s="3" t="str">
        <f>VLOOKUP(Table3[[#This Row],[PRODUCT ID]],Table1[[PRODUCT]:[SELLING PRICE]],3,FALSE)</f>
        <v>Lt</v>
      </c>
      <c r="J8959" s="16">
        <f ca="1">VLOOKUP(Table3[[#This Row],[PRODUCT ID]],Table1[[PRODUCT]:[SELLING PRICE]],4,FALSE)</f>
        <v>186</v>
      </c>
      <c r="K8959" s="16">
        <f ca="1">VLOOKUP(Table3[[#This Row],[PRODUCT ID]],Table1[[PRODUCT]:[SELLING PRICE]],5,FALSE)</f>
        <v>41.4569338529571</v>
      </c>
      <c r="L8959" s="16">
        <f ca="1">J8959*Table3[[#This Row],[QUANTITY]]</f>
        <v>2046</v>
      </c>
      <c r="M8959" s="16">
        <f ca="1">K8959*Table3[[#This Row],[QUANTITY]]*(1-Table3[[#This Row],[DISCOUNT %]])</f>
        <v>415.41540378553589</v>
      </c>
      <c r="N8959" s="3">
        <f>DAY(Table3[[#This Row],[DATE]])</f>
        <v>11</v>
      </c>
      <c r="O8959" s="3" t="str">
        <f>TEXT(Table3[[#This Row],[DATE]],"mmm")</f>
        <v>Jul</v>
      </c>
      <c r="P8959" s="3">
        <f>YEAR(Table3[[#This Row],[DATE]])</f>
        <v>2045</v>
      </c>
    </row>
    <row r="8960" spans="1:16" x14ac:dyDescent="0.3">
      <c r="A8960" s="6">
        <v>53155</v>
      </c>
      <c r="B8960" s="7" t="s">
        <v>1619</v>
      </c>
      <c r="C8960" s="9">
        <f t="shared" ca="1" si="278"/>
        <v>4</v>
      </c>
      <c r="D8960" s="9" t="s">
        <v>2116</v>
      </c>
      <c r="E8960" s="9" t="s">
        <v>2116</v>
      </c>
      <c r="F8960" s="10">
        <f t="shared" ca="1" si="279"/>
        <v>5.9481914353523194E-2</v>
      </c>
      <c r="G8960" s="3" t="str">
        <f>VLOOKUP(Table3[[#This Row],[PRODUCT ID]],Table1[[PRODUCT]:[SELLING PRICE]],1,FALSE)</f>
        <v>Product567</v>
      </c>
      <c r="H8960" s="3" t="str">
        <f>VLOOKUP(Table3[[#This Row],[PRODUCT ID]],Table1[[PRODUCT]:[SELLING PRICE]],2,FALSE)</f>
        <v>Category5</v>
      </c>
      <c r="I8960" s="3" t="str">
        <f>VLOOKUP(Table3[[#This Row],[PRODUCT ID]],Table1[[PRODUCT]:[SELLING PRICE]],3,FALSE)</f>
        <v>Ft</v>
      </c>
      <c r="J8960" s="16">
        <f ca="1">VLOOKUP(Table3[[#This Row],[PRODUCT ID]],Table1[[PRODUCT]:[SELLING PRICE]],4,FALSE)</f>
        <v>236</v>
      </c>
      <c r="K8960" s="16">
        <f ca="1">VLOOKUP(Table3[[#This Row],[PRODUCT ID]],Table1[[PRODUCT]:[SELLING PRICE]],5,FALSE)</f>
        <v>74.343859377619594</v>
      </c>
      <c r="L8960" s="16">
        <f ca="1">J8960*Table3[[#This Row],[QUANTITY]]</f>
        <v>944</v>
      </c>
      <c r="M8960" s="16">
        <f ca="1">K8960*Table3[[#This Row],[QUANTITY]]*(1-Table3[[#This Row],[DISCOUNT %]])</f>
        <v>279.68697720563858</v>
      </c>
      <c r="N8960" s="3">
        <f>DAY(Table3[[#This Row],[DATE]])</f>
        <v>12</v>
      </c>
      <c r="O8960" s="3" t="str">
        <f>TEXT(Table3[[#This Row],[DATE]],"mmm")</f>
        <v>Jul</v>
      </c>
      <c r="P8960" s="3">
        <f>YEAR(Table3[[#This Row],[DATE]])</f>
        <v>2045</v>
      </c>
    </row>
    <row r="8961" spans="1:16" x14ac:dyDescent="0.3">
      <c r="A8961" s="6">
        <v>53156</v>
      </c>
      <c r="B8961" s="7" t="s">
        <v>1620</v>
      </c>
      <c r="C8961" s="9">
        <f t="shared" ca="1" si="278"/>
        <v>10</v>
      </c>
      <c r="D8961" s="9" t="s">
        <v>2116</v>
      </c>
      <c r="E8961" s="9" t="s">
        <v>2116</v>
      </c>
      <c r="F8961" s="10">
        <f t="shared" ca="1" si="279"/>
        <v>3.1527966552990408E-2</v>
      </c>
      <c r="G8961" s="3" t="str">
        <f>VLOOKUP(Table3[[#This Row],[PRODUCT ID]],Table1[[PRODUCT]:[SELLING PRICE]],1,FALSE)</f>
        <v>Product568</v>
      </c>
      <c r="H8961" s="3" t="str">
        <f>VLOOKUP(Table3[[#This Row],[PRODUCT ID]],Table1[[PRODUCT]:[SELLING PRICE]],2,FALSE)</f>
        <v>Category1</v>
      </c>
      <c r="I8961" s="3" t="str">
        <f>VLOOKUP(Table3[[#This Row],[PRODUCT ID]],Table1[[PRODUCT]:[SELLING PRICE]],3,FALSE)</f>
        <v>Kg</v>
      </c>
      <c r="J8961" s="16">
        <f ca="1">VLOOKUP(Table3[[#This Row],[PRODUCT ID]],Table1[[PRODUCT]:[SELLING PRICE]],4,FALSE)</f>
        <v>245</v>
      </c>
      <c r="K8961" s="16">
        <f ca="1">VLOOKUP(Table3[[#This Row],[PRODUCT ID]],Table1[[PRODUCT]:[SELLING PRICE]],5,FALSE)</f>
        <v>253.69412271952058</v>
      </c>
      <c r="L8961" s="16">
        <f ca="1">J8961*Table3[[#This Row],[QUANTITY]]</f>
        <v>2450</v>
      </c>
      <c r="M8961" s="16">
        <f ca="1">K8961*Table3[[#This Row],[QUANTITY]]*(1-Table3[[#This Row],[DISCOUNT %]])</f>
        <v>2456.9566290372932</v>
      </c>
      <c r="N8961" s="3">
        <f>DAY(Table3[[#This Row],[DATE]])</f>
        <v>13</v>
      </c>
      <c r="O8961" s="3" t="str">
        <f>TEXT(Table3[[#This Row],[DATE]],"mmm")</f>
        <v>Jul</v>
      </c>
      <c r="P8961" s="3">
        <f>YEAR(Table3[[#This Row],[DATE]])</f>
        <v>2045</v>
      </c>
    </row>
    <row r="8962" spans="1:16" x14ac:dyDescent="0.3">
      <c r="A8962" s="6">
        <v>53157</v>
      </c>
      <c r="B8962" s="7" t="s">
        <v>1621</v>
      </c>
      <c r="C8962" s="9">
        <f t="shared" ca="1" si="278"/>
        <v>1</v>
      </c>
      <c r="D8962" s="9" t="s">
        <v>2115</v>
      </c>
      <c r="E8962" s="9" t="s">
        <v>2118</v>
      </c>
      <c r="F8962" s="10">
        <f t="shared" ca="1" si="279"/>
        <v>1.0522830092337721E-2</v>
      </c>
      <c r="G8962" s="3" t="str">
        <f>VLOOKUP(Table3[[#This Row],[PRODUCT ID]],Table1[[PRODUCT]:[SELLING PRICE]],1,FALSE)</f>
        <v>Product569</v>
      </c>
      <c r="H8962" s="3" t="str">
        <f>VLOOKUP(Table3[[#This Row],[PRODUCT ID]],Table1[[PRODUCT]:[SELLING PRICE]],2,FALSE)</f>
        <v>Category2</v>
      </c>
      <c r="I8962" s="3" t="str">
        <f>VLOOKUP(Table3[[#This Row],[PRODUCT ID]],Table1[[PRODUCT]:[SELLING PRICE]],3,FALSE)</f>
        <v>No</v>
      </c>
      <c r="J8962" s="16">
        <f ca="1">VLOOKUP(Table3[[#This Row],[PRODUCT ID]],Table1[[PRODUCT]:[SELLING PRICE]],4,FALSE)</f>
        <v>72</v>
      </c>
      <c r="K8962" s="16">
        <f ca="1">VLOOKUP(Table3[[#This Row],[PRODUCT ID]],Table1[[PRODUCT]:[SELLING PRICE]],5,FALSE)</f>
        <v>248.26452841236798</v>
      </c>
      <c r="L8962" s="16">
        <f ca="1">J8962*Table3[[#This Row],[QUANTITY]]</f>
        <v>72</v>
      </c>
      <c r="M8962" s="16">
        <f ca="1">K8962*Table3[[#This Row],[QUANTITY]]*(1-Table3[[#This Row],[DISCOUNT %]])</f>
        <v>245.65208296193029</v>
      </c>
      <c r="N8962" s="3">
        <f>DAY(Table3[[#This Row],[DATE]])</f>
        <v>14</v>
      </c>
      <c r="O8962" s="3" t="str">
        <f>TEXT(Table3[[#This Row],[DATE]],"mmm")</f>
        <v>Jul</v>
      </c>
      <c r="P8962" s="3">
        <f>YEAR(Table3[[#This Row],[DATE]])</f>
        <v>2045</v>
      </c>
    </row>
    <row r="8963" spans="1:16" x14ac:dyDescent="0.3">
      <c r="A8963" s="6">
        <v>53158</v>
      </c>
      <c r="B8963" s="7" t="s">
        <v>1622</v>
      </c>
      <c r="C8963" s="9">
        <f t="shared" ref="C8963:C9026" ca="1" si="280">RANDBETWEEN(1,15)</f>
        <v>6</v>
      </c>
      <c r="D8963" s="9" t="s">
        <v>2116</v>
      </c>
      <c r="E8963" s="9" t="s">
        <v>2116</v>
      </c>
      <c r="F8963" s="10">
        <f t="shared" ref="F8963:F9026" ca="1" si="281">RAND()*(0.1)</f>
        <v>3.5317872803555771E-2</v>
      </c>
      <c r="G8963" s="3" t="str">
        <f>VLOOKUP(Table3[[#This Row],[PRODUCT ID]],Table1[[PRODUCT]:[SELLING PRICE]],1,FALSE)</f>
        <v>Product570</v>
      </c>
      <c r="H8963" s="3" t="str">
        <f>VLOOKUP(Table3[[#This Row],[PRODUCT ID]],Table1[[PRODUCT]:[SELLING PRICE]],2,FALSE)</f>
        <v>Category3</v>
      </c>
      <c r="I8963" s="3" t="str">
        <f>VLOOKUP(Table3[[#This Row],[PRODUCT ID]],Table1[[PRODUCT]:[SELLING PRICE]],3,FALSE)</f>
        <v>No</v>
      </c>
      <c r="J8963" s="16">
        <f ca="1">VLOOKUP(Table3[[#This Row],[PRODUCT ID]],Table1[[PRODUCT]:[SELLING PRICE]],4,FALSE)</f>
        <v>154</v>
      </c>
      <c r="K8963" s="16">
        <f ca="1">VLOOKUP(Table3[[#This Row],[PRODUCT ID]],Table1[[PRODUCT]:[SELLING PRICE]],5,FALSE)</f>
        <v>48.015107823249188</v>
      </c>
      <c r="L8963" s="16">
        <f ca="1">J8963*Table3[[#This Row],[QUANTITY]]</f>
        <v>924</v>
      </c>
      <c r="M8963" s="16">
        <f ca="1">K8963*Table3[[#This Row],[QUANTITY]]*(1-Table3[[#This Row],[DISCOUNT %]])</f>
        <v>277.91589811499193</v>
      </c>
      <c r="N8963" s="3">
        <f>DAY(Table3[[#This Row],[DATE]])</f>
        <v>15</v>
      </c>
      <c r="O8963" s="3" t="str">
        <f>TEXT(Table3[[#This Row],[DATE]],"mmm")</f>
        <v>Jul</v>
      </c>
      <c r="P8963" s="3">
        <f>YEAR(Table3[[#This Row],[DATE]])</f>
        <v>2045</v>
      </c>
    </row>
    <row r="8964" spans="1:16" x14ac:dyDescent="0.3">
      <c r="A8964" s="6">
        <v>53159</v>
      </c>
      <c r="B8964" s="7" t="s">
        <v>1623</v>
      </c>
      <c r="C8964" s="9">
        <f t="shared" ca="1" si="280"/>
        <v>11</v>
      </c>
      <c r="D8964" s="9" t="s">
        <v>2117</v>
      </c>
      <c r="E8964" s="9" t="s">
        <v>2116</v>
      </c>
      <c r="F8964" s="10">
        <f t="shared" ca="1" si="281"/>
        <v>8.5558300094463441E-2</v>
      </c>
      <c r="G8964" s="3" t="str">
        <f>VLOOKUP(Table3[[#This Row],[PRODUCT ID]],Table1[[PRODUCT]:[SELLING PRICE]],1,FALSE)</f>
        <v>Product571</v>
      </c>
      <c r="H8964" s="3" t="str">
        <f>VLOOKUP(Table3[[#This Row],[PRODUCT ID]],Table1[[PRODUCT]:[SELLING PRICE]],2,FALSE)</f>
        <v>Category4</v>
      </c>
      <c r="I8964" s="3" t="str">
        <f>VLOOKUP(Table3[[#This Row],[PRODUCT ID]],Table1[[PRODUCT]:[SELLING PRICE]],3,FALSE)</f>
        <v>Ft</v>
      </c>
      <c r="J8964" s="16">
        <f ca="1">VLOOKUP(Table3[[#This Row],[PRODUCT ID]],Table1[[PRODUCT]:[SELLING PRICE]],4,FALSE)</f>
        <v>57</v>
      </c>
      <c r="K8964" s="16">
        <f ca="1">VLOOKUP(Table3[[#This Row],[PRODUCT ID]],Table1[[PRODUCT]:[SELLING PRICE]],5,FALSE)</f>
        <v>86.264239625151305</v>
      </c>
      <c r="L8964" s="16">
        <f ca="1">J8964*Table3[[#This Row],[QUANTITY]]</f>
        <v>627</v>
      </c>
      <c r="M8964" s="16">
        <f ca="1">K8964*Table3[[#This Row],[QUANTITY]]*(1-Table3[[#This Row],[DISCOUNT %]])</f>
        <v>867.71979716270096</v>
      </c>
      <c r="N8964" s="3">
        <f>DAY(Table3[[#This Row],[DATE]])</f>
        <v>16</v>
      </c>
      <c r="O8964" s="3" t="str">
        <f>TEXT(Table3[[#This Row],[DATE]],"mmm")</f>
        <v>Jul</v>
      </c>
      <c r="P8964" s="3">
        <f>YEAR(Table3[[#This Row],[DATE]])</f>
        <v>2045</v>
      </c>
    </row>
    <row r="8965" spans="1:16" x14ac:dyDescent="0.3">
      <c r="A8965" s="6">
        <v>53160</v>
      </c>
      <c r="B8965" s="7" t="s">
        <v>1624</v>
      </c>
      <c r="C8965" s="9">
        <f t="shared" ca="1" si="280"/>
        <v>3</v>
      </c>
      <c r="D8965" s="9" t="s">
        <v>2115</v>
      </c>
      <c r="E8965" s="9" t="s">
        <v>2116</v>
      </c>
      <c r="F8965" s="10">
        <f t="shared" ca="1" si="281"/>
        <v>3.4411702144719562E-3</v>
      </c>
      <c r="G8965" s="3" t="str">
        <f>VLOOKUP(Table3[[#This Row],[PRODUCT ID]],Table1[[PRODUCT]:[SELLING PRICE]],1,FALSE)</f>
        <v>Product572</v>
      </c>
      <c r="H8965" s="3" t="str">
        <f>VLOOKUP(Table3[[#This Row],[PRODUCT ID]],Table1[[PRODUCT]:[SELLING PRICE]],2,FALSE)</f>
        <v>Category5</v>
      </c>
      <c r="I8965" s="3" t="str">
        <f>VLOOKUP(Table3[[#This Row],[PRODUCT ID]],Table1[[PRODUCT]:[SELLING PRICE]],3,FALSE)</f>
        <v>No</v>
      </c>
      <c r="J8965" s="16">
        <f ca="1">VLOOKUP(Table3[[#This Row],[PRODUCT ID]],Table1[[PRODUCT]:[SELLING PRICE]],4,FALSE)</f>
        <v>133</v>
      </c>
      <c r="K8965" s="16">
        <f ca="1">VLOOKUP(Table3[[#This Row],[PRODUCT ID]],Table1[[PRODUCT]:[SELLING PRICE]],5,FALSE)</f>
        <v>31.463418303085749</v>
      </c>
      <c r="L8965" s="16">
        <f ca="1">J8965*Table3[[#This Row],[QUANTITY]]</f>
        <v>399</v>
      </c>
      <c r="M8965" s="16">
        <f ca="1">K8965*Table3[[#This Row],[QUANTITY]]*(1-Table3[[#This Row],[DISCOUNT %]])</f>
        <v>94.065441975527094</v>
      </c>
      <c r="N8965" s="3">
        <f>DAY(Table3[[#This Row],[DATE]])</f>
        <v>17</v>
      </c>
      <c r="O8965" s="3" t="str">
        <f>TEXT(Table3[[#This Row],[DATE]],"mmm")</f>
        <v>Jul</v>
      </c>
      <c r="P8965" s="3">
        <f>YEAR(Table3[[#This Row],[DATE]])</f>
        <v>2045</v>
      </c>
    </row>
    <row r="8966" spans="1:16" x14ac:dyDescent="0.3">
      <c r="A8966" s="6">
        <v>53161</v>
      </c>
      <c r="B8966" s="7" t="s">
        <v>1625</v>
      </c>
      <c r="C8966" s="9">
        <f t="shared" ca="1" si="280"/>
        <v>7</v>
      </c>
      <c r="D8966" s="9" t="s">
        <v>2115</v>
      </c>
      <c r="E8966" s="9" t="s">
        <v>2116</v>
      </c>
      <c r="F8966" s="10">
        <f t="shared" ca="1" si="281"/>
        <v>8.0561279227194416E-2</v>
      </c>
      <c r="G8966" s="3" t="str">
        <f>VLOOKUP(Table3[[#This Row],[PRODUCT ID]],Table1[[PRODUCT]:[SELLING PRICE]],1,FALSE)</f>
        <v>Product573</v>
      </c>
      <c r="H8966" s="3" t="str">
        <f>VLOOKUP(Table3[[#This Row],[PRODUCT ID]],Table1[[PRODUCT]:[SELLING PRICE]],2,FALSE)</f>
        <v>Category1</v>
      </c>
      <c r="I8966" s="3" t="str">
        <f>VLOOKUP(Table3[[#This Row],[PRODUCT ID]],Table1[[PRODUCT]:[SELLING PRICE]],3,FALSE)</f>
        <v>Kg</v>
      </c>
      <c r="J8966" s="16">
        <f ca="1">VLOOKUP(Table3[[#This Row],[PRODUCT ID]],Table1[[PRODUCT]:[SELLING PRICE]],4,FALSE)</f>
        <v>12</v>
      </c>
      <c r="K8966" s="16">
        <f ca="1">VLOOKUP(Table3[[#This Row],[PRODUCT ID]],Table1[[PRODUCT]:[SELLING PRICE]],5,FALSE)</f>
        <v>300.03332508934074</v>
      </c>
      <c r="L8966" s="16">
        <f ca="1">J8966*Table3[[#This Row],[QUANTITY]]</f>
        <v>84</v>
      </c>
      <c r="M8966" s="16">
        <f ca="1">K8966*Table3[[#This Row],[QUANTITY]]*(1-Table3[[#This Row],[DISCOUNT %]])</f>
        <v>1931.0357962654832</v>
      </c>
      <c r="N8966" s="3">
        <f>DAY(Table3[[#This Row],[DATE]])</f>
        <v>18</v>
      </c>
      <c r="O8966" s="3" t="str">
        <f>TEXT(Table3[[#This Row],[DATE]],"mmm")</f>
        <v>Jul</v>
      </c>
      <c r="P8966" s="3">
        <f>YEAR(Table3[[#This Row],[DATE]])</f>
        <v>2045</v>
      </c>
    </row>
    <row r="8967" spans="1:16" x14ac:dyDescent="0.3">
      <c r="A8967" s="6">
        <v>53162</v>
      </c>
      <c r="B8967" s="7" t="s">
        <v>1626</v>
      </c>
      <c r="C8967" s="9">
        <f t="shared" ca="1" si="280"/>
        <v>11</v>
      </c>
      <c r="D8967" s="9" t="s">
        <v>2115</v>
      </c>
      <c r="E8967" s="9" t="s">
        <v>2116</v>
      </c>
      <c r="F8967" s="10">
        <f t="shared" ca="1" si="281"/>
        <v>8.7395349330341932E-2</v>
      </c>
      <c r="G8967" s="3" t="str">
        <f>VLOOKUP(Table3[[#This Row],[PRODUCT ID]],Table1[[PRODUCT]:[SELLING PRICE]],1,FALSE)</f>
        <v>Product574</v>
      </c>
      <c r="H8967" s="3" t="str">
        <f>VLOOKUP(Table3[[#This Row],[PRODUCT ID]],Table1[[PRODUCT]:[SELLING PRICE]],2,FALSE)</f>
        <v>Category2</v>
      </c>
      <c r="I8967" s="3" t="str">
        <f>VLOOKUP(Table3[[#This Row],[PRODUCT ID]],Table1[[PRODUCT]:[SELLING PRICE]],3,FALSE)</f>
        <v>Kg</v>
      </c>
      <c r="J8967" s="16">
        <f ca="1">VLOOKUP(Table3[[#This Row],[PRODUCT ID]],Table1[[PRODUCT]:[SELLING PRICE]],4,FALSE)</f>
        <v>94</v>
      </c>
      <c r="K8967" s="16">
        <f ca="1">VLOOKUP(Table3[[#This Row],[PRODUCT ID]],Table1[[PRODUCT]:[SELLING PRICE]],5,FALSE)</f>
        <v>91.566820877897115</v>
      </c>
      <c r="L8967" s="16">
        <f ca="1">J8967*Table3[[#This Row],[QUANTITY]]</f>
        <v>1034</v>
      </c>
      <c r="M8967" s="16">
        <f ca="1">K8967*Table3[[#This Row],[QUANTITY]]*(1-Table3[[#This Row],[DISCOUNT %]])</f>
        <v>919.20737238224899</v>
      </c>
      <c r="N8967" s="3">
        <f>DAY(Table3[[#This Row],[DATE]])</f>
        <v>19</v>
      </c>
      <c r="O8967" s="3" t="str">
        <f>TEXT(Table3[[#This Row],[DATE]],"mmm")</f>
        <v>Jul</v>
      </c>
      <c r="P8967" s="3">
        <f>YEAR(Table3[[#This Row],[DATE]])</f>
        <v>2045</v>
      </c>
    </row>
    <row r="8968" spans="1:16" x14ac:dyDescent="0.3">
      <c r="A8968" s="6">
        <v>53163</v>
      </c>
      <c r="B8968" s="7" t="s">
        <v>1627</v>
      </c>
      <c r="C8968" s="9">
        <f t="shared" ca="1" si="280"/>
        <v>13</v>
      </c>
      <c r="D8968" s="9" t="s">
        <v>2116</v>
      </c>
      <c r="E8968" s="9" t="s">
        <v>2118</v>
      </c>
      <c r="F8968" s="10">
        <f t="shared" ca="1" si="281"/>
        <v>9.1818519006840113E-2</v>
      </c>
      <c r="G8968" s="3" t="str">
        <f>VLOOKUP(Table3[[#This Row],[PRODUCT ID]],Table1[[PRODUCT]:[SELLING PRICE]],1,FALSE)</f>
        <v>Product575</v>
      </c>
      <c r="H8968" s="3" t="str">
        <f>VLOOKUP(Table3[[#This Row],[PRODUCT ID]],Table1[[PRODUCT]:[SELLING PRICE]],2,FALSE)</f>
        <v>Category3</v>
      </c>
      <c r="I8968" s="3" t="str">
        <f>VLOOKUP(Table3[[#This Row],[PRODUCT ID]],Table1[[PRODUCT]:[SELLING PRICE]],3,FALSE)</f>
        <v>Lt</v>
      </c>
      <c r="J8968" s="16">
        <f ca="1">VLOOKUP(Table3[[#This Row],[PRODUCT ID]],Table1[[PRODUCT]:[SELLING PRICE]],4,FALSE)</f>
        <v>189</v>
      </c>
      <c r="K8968" s="16">
        <f ca="1">VLOOKUP(Table3[[#This Row],[PRODUCT ID]],Table1[[PRODUCT]:[SELLING PRICE]],5,FALSE)</f>
        <v>299.26030535422581</v>
      </c>
      <c r="L8968" s="16">
        <f ca="1">J8968*Table3[[#This Row],[QUANTITY]]</f>
        <v>2457</v>
      </c>
      <c r="M8968" s="16">
        <f ca="1">K8968*Table3[[#This Row],[QUANTITY]]*(1-Table3[[#This Row],[DISCOUNT %]])</f>
        <v>3533.1746751478586</v>
      </c>
      <c r="N8968" s="3">
        <f>DAY(Table3[[#This Row],[DATE]])</f>
        <v>20</v>
      </c>
      <c r="O8968" s="3" t="str">
        <f>TEXT(Table3[[#This Row],[DATE]],"mmm")</f>
        <v>Jul</v>
      </c>
      <c r="P8968" s="3">
        <f>YEAR(Table3[[#This Row],[DATE]])</f>
        <v>2045</v>
      </c>
    </row>
    <row r="8969" spans="1:16" x14ac:dyDescent="0.3">
      <c r="A8969" s="6">
        <v>53164</v>
      </c>
      <c r="B8969" s="7" t="s">
        <v>1628</v>
      </c>
      <c r="C8969" s="9">
        <f t="shared" ca="1" si="280"/>
        <v>6</v>
      </c>
      <c r="D8969" s="9" t="s">
        <v>2116</v>
      </c>
      <c r="E8969" s="9" t="s">
        <v>2118</v>
      </c>
      <c r="F8969" s="10">
        <f t="shared" ca="1" si="281"/>
        <v>7.5848874674106434E-2</v>
      </c>
      <c r="G8969" s="3" t="str">
        <f>VLOOKUP(Table3[[#This Row],[PRODUCT ID]],Table1[[PRODUCT]:[SELLING PRICE]],1,FALSE)</f>
        <v>Product576</v>
      </c>
      <c r="H8969" s="3" t="str">
        <f>VLOOKUP(Table3[[#This Row],[PRODUCT ID]],Table1[[PRODUCT]:[SELLING PRICE]],2,FALSE)</f>
        <v>Category4</v>
      </c>
      <c r="I8969" s="3" t="str">
        <f>VLOOKUP(Table3[[#This Row],[PRODUCT ID]],Table1[[PRODUCT]:[SELLING PRICE]],3,FALSE)</f>
        <v>Kg</v>
      </c>
      <c r="J8969" s="16">
        <f ca="1">VLOOKUP(Table3[[#This Row],[PRODUCT ID]],Table1[[PRODUCT]:[SELLING PRICE]],4,FALSE)</f>
        <v>19</v>
      </c>
      <c r="K8969" s="16">
        <f ca="1">VLOOKUP(Table3[[#This Row],[PRODUCT ID]],Table1[[PRODUCT]:[SELLING PRICE]],5,FALSE)</f>
        <v>50.911387860606553</v>
      </c>
      <c r="L8969" s="16">
        <f ca="1">J8969*Table3[[#This Row],[QUANTITY]]</f>
        <v>114</v>
      </c>
      <c r="M8969" s="16">
        <f ca="1">K8969*Table3[[#This Row],[QUANTITY]]*(1-Table3[[#This Row],[DISCOUNT %]])</f>
        <v>282.29889829969551</v>
      </c>
      <c r="N8969" s="3">
        <f>DAY(Table3[[#This Row],[DATE]])</f>
        <v>21</v>
      </c>
      <c r="O8969" s="3" t="str">
        <f>TEXT(Table3[[#This Row],[DATE]],"mmm")</f>
        <v>Jul</v>
      </c>
      <c r="P8969" s="3">
        <f>YEAR(Table3[[#This Row],[DATE]])</f>
        <v>2045</v>
      </c>
    </row>
    <row r="8970" spans="1:16" x14ac:dyDescent="0.3">
      <c r="A8970" s="6">
        <v>53165</v>
      </c>
      <c r="B8970" s="7" t="s">
        <v>1629</v>
      </c>
      <c r="C8970" s="9">
        <f t="shared" ca="1" si="280"/>
        <v>12</v>
      </c>
      <c r="D8970" s="9" t="s">
        <v>2116</v>
      </c>
      <c r="E8970" s="9" t="s">
        <v>2116</v>
      </c>
      <c r="F8970" s="10">
        <f t="shared" ca="1" si="281"/>
        <v>2.6438402818029151E-2</v>
      </c>
      <c r="G8970" s="3" t="str">
        <f>VLOOKUP(Table3[[#This Row],[PRODUCT ID]],Table1[[PRODUCT]:[SELLING PRICE]],1,FALSE)</f>
        <v>Product577</v>
      </c>
      <c r="H8970" s="3" t="str">
        <f>VLOOKUP(Table3[[#This Row],[PRODUCT ID]],Table1[[PRODUCT]:[SELLING PRICE]],2,FALSE)</f>
        <v>Category1</v>
      </c>
      <c r="I8970" s="3" t="str">
        <f>VLOOKUP(Table3[[#This Row],[PRODUCT ID]],Table1[[PRODUCT]:[SELLING PRICE]],3,FALSE)</f>
        <v>Lt</v>
      </c>
      <c r="J8970" s="16">
        <f ca="1">VLOOKUP(Table3[[#This Row],[PRODUCT ID]],Table1[[PRODUCT]:[SELLING PRICE]],4,FALSE)</f>
        <v>246</v>
      </c>
      <c r="K8970" s="16">
        <f ca="1">VLOOKUP(Table3[[#This Row],[PRODUCT ID]],Table1[[PRODUCT]:[SELLING PRICE]],5,FALSE)</f>
        <v>306.72622775120527</v>
      </c>
      <c r="L8970" s="16">
        <f ca="1">J8970*Table3[[#This Row],[QUANTITY]]</f>
        <v>2952</v>
      </c>
      <c r="M8970" s="16">
        <f ca="1">K8970*Table3[[#This Row],[QUANTITY]]*(1-Table3[[#This Row],[DISCOUNT %]])</f>
        <v>3583.4025142447726</v>
      </c>
      <c r="N8970" s="3">
        <f>DAY(Table3[[#This Row],[DATE]])</f>
        <v>22</v>
      </c>
      <c r="O8970" s="3" t="str">
        <f>TEXT(Table3[[#This Row],[DATE]],"mmm")</f>
        <v>Jul</v>
      </c>
      <c r="P8970" s="3">
        <f>YEAR(Table3[[#This Row],[DATE]])</f>
        <v>2045</v>
      </c>
    </row>
    <row r="8971" spans="1:16" x14ac:dyDescent="0.3">
      <c r="A8971" s="6">
        <v>53166</v>
      </c>
      <c r="B8971" s="7" t="s">
        <v>1630</v>
      </c>
      <c r="C8971" s="9">
        <f t="shared" ca="1" si="280"/>
        <v>10</v>
      </c>
      <c r="D8971" s="9" t="s">
        <v>2115</v>
      </c>
      <c r="E8971" s="9" t="s">
        <v>2116</v>
      </c>
      <c r="F8971" s="10">
        <f t="shared" ca="1" si="281"/>
        <v>7.1198952578409552E-2</v>
      </c>
      <c r="G8971" s="3" t="str">
        <f>VLOOKUP(Table3[[#This Row],[PRODUCT ID]],Table1[[PRODUCT]:[SELLING PRICE]],1,FALSE)</f>
        <v>Product578</v>
      </c>
      <c r="H8971" s="3" t="str">
        <f>VLOOKUP(Table3[[#This Row],[PRODUCT ID]],Table1[[PRODUCT]:[SELLING PRICE]],2,FALSE)</f>
        <v>Category2</v>
      </c>
      <c r="I8971" s="3" t="str">
        <f>VLOOKUP(Table3[[#This Row],[PRODUCT ID]],Table1[[PRODUCT]:[SELLING PRICE]],3,FALSE)</f>
        <v>Ft</v>
      </c>
      <c r="J8971" s="16">
        <f ca="1">VLOOKUP(Table3[[#This Row],[PRODUCT ID]],Table1[[PRODUCT]:[SELLING PRICE]],4,FALSE)</f>
        <v>129</v>
      </c>
      <c r="K8971" s="16">
        <f ca="1">VLOOKUP(Table3[[#This Row],[PRODUCT ID]],Table1[[PRODUCT]:[SELLING PRICE]],5,FALSE)</f>
        <v>80.324767546205578</v>
      </c>
      <c r="L8971" s="16">
        <f ca="1">J8971*Table3[[#This Row],[QUANTITY]]</f>
        <v>1290</v>
      </c>
      <c r="M8971" s="16">
        <f ca="1">K8971*Table3[[#This Row],[QUANTITY]]*(1-Table3[[#This Row],[DISCOUNT %]])</f>
        <v>746.05728230811519</v>
      </c>
      <c r="N8971" s="3">
        <f>DAY(Table3[[#This Row],[DATE]])</f>
        <v>23</v>
      </c>
      <c r="O8971" s="3" t="str">
        <f>TEXT(Table3[[#This Row],[DATE]],"mmm")</f>
        <v>Jul</v>
      </c>
      <c r="P8971" s="3">
        <f>YEAR(Table3[[#This Row],[DATE]])</f>
        <v>2045</v>
      </c>
    </row>
    <row r="8972" spans="1:16" x14ac:dyDescent="0.3">
      <c r="A8972" s="6">
        <v>53167</v>
      </c>
      <c r="B8972" s="7" t="s">
        <v>1631</v>
      </c>
      <c r="C8972" s="9">
        <f t="shared" ca="1" si="280"/>
        <v>3</v>
      </c>
      <c r="D8972" s="9" t="s">
        <v>2117</v>
      </c>
      <c r="E8972" s="9" t="s">
        <v>2116</v>
      </c>
      <c r="F8972" s="10">
        <f t="shared" ca="1" si="281"/>
        <v>6.6376286177006194E-3</v>
      </c>
      <c r="G8972" s="3" t="str">
        <f>VLOOKUP(Table3[[#This Row],[PRODUCT ID]],Table1[[PRODUCT]:[SELLING PRICE]],1,FALSE)</f>
        <v>Product579</v>
      </c>
      <c r="H8972" s="3" t="str">
        <f>VLOOKUP(Table3[[#This Row],[PRODUCT ID]],Table1[[PRODUCT]:[SELLING PRICE]],2,FALSE)</f>
        <v>Category3</v>
      </c>
      <c r="I8972" s="3" t="str">
        <f>VLOOKUP(Table3[[#This Row],[PRODUCT ID]],Table1[[PRODUCT]:[SELLING PRICE]],3,FALSE)</f>
        <v>Kg</v>
      </c>
      <c r="J8972" s="16">
        <f ca="1">VLOOKUP(Table3[[#This Row],[PRODUCT ID]],Table1[[PRODUCT]:[SELLING PRICE]],4,FALSE)</f>
        <v>154</v>
      </c>
      <c r="K8972" s="16">
        <f ca="1">VLOOKUP(Table3[[#This Row],[PRODUCT ID]],Table1[[PRODUCT]:[SELLING PRICE]],5,FALSE)</f>
        <v>274.00469095798485</v>
      </c>
      <c r="L8972" s="16">
        <f ca="1">J8972*Table3[[#This Row],[QUANTITY]]</f>
        <v>462</v>
      </c>
      <c r="M8972" s="16">
        <f ca="1">K8972*Table3[[#This Row],[QUANTITY]]*(1-Table3[[#This Row],[DISCOUNT %]])</f>
        <v>816.55784873969378</v>
      </c>
      <c r="N8972" s="3">
        <f>DAY(Table3[[#This Row],[DATE]])</f>
        <v>24</v>
      </c>
      <c r="O8972" s="3" t="str">
        <f>TEXT(Table3[[#This Row],[DATE]],"mmm")</f>
        <v>Jul</v>
      </c>
      <c r="P8972" s="3">
        <f>YEAR(Table3[[#This Row],[DATE]])</f>
        <v>2045</v>
      </c>
    </row>
    <row r="8973" spans="1:16" x14ac:dyDescent="0.3">
      <c r="A8973" s="6">
        <v>53168</v>
      </c>
      <c r="B8973" s="7" t="s">
        <v>1632</v>
      </c>
      <c r="C8973" s="9">
        <f t="shared" ca="1" si="280"/>
        <v>3</v>
      </c>
      <c r="D8973" s="9" t="s">
        <v>2117</v>
      </c>
      <c r="E8973" s="9" t="s">
        <v>2116</v>
      </c>
      <c r="F8973" s="10">
        <f t="shared" ca="1" si="281"/>
        <v>3.6786259218337782E-3</v>
      </c>
      <c r="G8973" s="3" t="str">
        <f>VLOOKUP(Table3[[#This Row],[PRODUCT ID]],Table1[[PRODUCT]:[SELLING PRICE]],1,FALSE)</f>
        <v>Product580</v>
      </c>
      <c r="H8973" s="3" t="str">
        <f>VLOOKUP(Table3[[#This Row],[PRODUCT ID]],Table1[[PRODUCT]:[SELLING PRICE]],2,FALSE)</f>
        <v>Category4</v>
      </c>
      <c r="I8973" s="3" t="str">
        <f>VLOOKUP(Table3[[#This Row],[PRODUCT ID]],Table1[[PRODUCT]:[SELLING PRICE]],3,FALSE)</f>
        <v>No</v>
      </c>
      <c r="J8973" s="16">
        <f ca="1">VLOOKUP(Table3[[#This Row],[PRODUCT ID]],Table1[[PRODUCT]:[SELLING PRICE]],4,FALSE)</f>
        <v>192</v>
      </c>
      <c r="K8973" s="16">
        <f ca="1">VLOOKUP(Table3[[#This Row],[PRODUCT ID]],Table1[[PRODUCT]:[SELLING PRICE]],5,FALSE)</f>
        <v>284.11956467362364</v>
      </c>
      <c r="L8973" s="16">
        <f ca="1">J8973*Table3[[#This Row],[QUANTITY]]</f>
        <v>576</v>
      </c>
      <c r="M8973" s="16">
        <f ca="1">K8973*Table3[[#This Row],[QUANTITY]]*(1-Table3[[#This Row],[DISCOUNT %]])</f>
        <v>849.22318523434535</v>
      </c>
      <c r="N8973" s="3">
        <f>DAY(Table3[[#This Row],[DATE]])</f>
        <v>25</v>
      </c>
      <c r="O8973" s="3" t="str">
        <f>TEXT(Table3[[#This Row],[DATE]],"mmm")</f>
        <v>Jul</v>
      </c>
      <c r="P8973" s="3">
        <f>YEAR(Table3[[#This Row],[DATE]])</f>
        <v>2045</v>
      </c>
    </row>
    <row r="8974" spans="1:16" x14ac:dyDescent="0.3">
      <c r="A8974" s="6">
        <v>53169</v>
      </c>
      <c r="B8974" s="7" t="s">
        <v>1633</v>
      </c>
      <c r="C8974" s="9">
        <f t="shared" ca="1" si="280"/>
        <v>8</v>
      </c>
      <c r="D8974" s="9" t="s">
        <v>2116</v>
      </c>
      <c r="E8974" s="9" t="s">
        <v>2118</v>
      </c>
      <c r="F8974" s="10">
        <f t="shared" ca="1" si="281"/>
        <v>4.0559931640431493E-2</v>
      </c>
      <c r="G8974" s="3" t="str">
        <f>VLOOKUP(Table3[[#This Row],[PRODUCT ID]],Table1[[PRODUCT]:[SELLING PRICE]],1,FALSE)</f>
        <v>Product581</v>
      </c>
      <c r="H8974" s="3" t="str">
        <f>VLOOKUP(Table3[[#This Row],[PRODUCT ID]],Table1[[PRODUCT]:[SELLING PRICE]],2,FALSE)</f>
        <v>Category5</v>
      </c>
      <c r="I8974" s="3" t="str">
        <f>VLOOKUP(Table3[[#This Row],[PRODUCT ID]],Table1[[PRODUCT]:[SELLING PRICE]],3,FALSE)</f>
        <v>No</v>
      </c>
      <c r="J8974" s="16">
        <f ca="1">VLOOKUP(Table3[[#This Row],[PRODUCT ID]],Table1[[PRODUCT]:[SELLING PRICE]],4,FALSE)</f>
        <v>65</v>
      </c>
      <c r="K8974" s="16">
        <f ca="1">VLOOKUP(Table3[[#This Row],[PRODUCT ID]],Table1[[PRODUCT]:[SELLING PRICE]],5,FALSE)</f>
        <v>176.02540400916061</v>
      </c>
      <c r="L8974" s="16">
        <f ca="1">J8974*Table3[[#This Row],[QUANTITY]]</f>
        <v>520</v>
      </c>
      <c r="M8974" s="16">
        <f ca="1">K8974*Table3[[#This Row],[QUANTITY]]*(1-Table3[[#This Row],[DISCOUNT %]])</f>
        <v>1351.0866052445579</v>
      </c>
      <c r="N8974" s="3">
        <f>DAY(Table3[[#This Row],[DATE]])</f>
        <v>26</v>
      </c>
      <c r="O8974" s="3" t="str">
        <f>TEXT(Table3[[#This Row],[DATE]],"mmm")</f>
        <v>Jul</v>
      </c>
      <c r="P8974" s="3">
        <f>YEAR(Table3[[#This Row],[DATE]])</f>
        <v>2045</v>
      </c>
    </row>
    <row r="8975" spans="1:16" x14ac:dyDescent="0.3">
      <c r="A8975" s="6">
        <v>53170</v>
      </c>
      <c r="B8975" s="7" t="s">
        <v>1634</v>
      </c>
      <c r="C8975" s="9">
        <f t="shared" ca="1" si="280"/>
        <v>12</v>
      </c>
      <c r="D8975" s="9" t="s">
        <v>2116</v>
      </c>
      <c r="E8975" s="9" t="s">
        <v>2116</v>
      </c>
      <c r="F8975" s="10">
        <f t="shared" ca="1" si="281"/>
        <v>5.01049844125167E-2</v>
      </c>
      <c r="G8975" s="3" t="str">
        <f>VLOOKUP(Table3[[#This Row],[PRODUCT ID]],Table1[[PRODUCT]:[SELLING PRICE]],1,FALSE)</f>
        <v>Product582</v>
      </c>
      <c r="H8975" s="3" t="str">
        <f>VLOOKUP(Table3[[#This Row],[PRODUCT ID]],Table1[[PRODUCT]:[SELLING PRICE]],2,FALSE)</f>
        <v>Category1</v>
      </c>
      <c r="I8975" s="3" t="str">
        <f>VLOOKUP(Table3[[#This Row],[PRODUCT ID]],Table1[[PRODUCT]:[SELLING PRICE]],3,FALSE)</f>
        <v>Ft</v>
      </c>
      <c r="J8975" s="16">
        <f ca="1">VLOOKUP(Table3[[#This Row],[PRODUCT ID]],Table1[[PRODUCT]:[SELLING PRICE]],4,FALSE)</f>
        <v>85</v>
      </c>
      <c r="K8975" s="16">
        <f ca="1">VLOOKUP(Table3[[#This Row],[PRODUCT ID]],Table1[[PRODUCT]:[SELLING PRICE]],5,FALSE)</f>
        <v>263.55893004690915</v>
      </c>
      <c r="L8975" s="16">
        <f ca="1">J8975*Table3[[#This Row],[QUANTITY]]</f>
        <v>1020</v>
      </c>
      <c r="M8975" s="16">
        <f ca="1">K8975*Table3[[#This Row],[QUANTITY]]*(1-Table3[[#This Row],[DISCOUNT %]])</f>
        <v>3004.2397675815505</v>
      </c>
      <c r="N8975" s="3">
        <f>DAY(Table3[[#This Row],[DATE]])</f>
        <v>27</v>
      </c>
      <c r="O8975" s="3" t="str">
        <f>TEXT(Table3[[#This Row],[DATE]],"mmm")</f>
        <v>Jul</v>
      </c>
      <c r="P8975" s="3">
        <f>YEAR(Table3[[#This Row],[DATE]])</f>
        <v>2045</v>
      </c>
    </row>
    <row r="8976" spans="1:16" x14ac:dyDescent="0.3">
      <c r="A8976" s="6">
        <v>53171</v>
      </c>
      <c r="B8976" s="7" t="s">
        <v>1635</v>
      </c>
      <c r="C8976" s="9">
        <f t="shared" ca="1" si="280"/>
        <v>13</v>
      </c>
      <c r="D8976" s="9" t="s">
        <v>2116</v>
      </c>
      <c r="E8976" s="9" t="s">
        <v>2116</v>
      </c>
      <c r="F8976" s="10">
        <f t="shared" ca="1" si="281"/>
        <v>2.5543989716170102E-2</v>
      </c>
      <c r="G8976" s="3" t="str">
        <f>VLOOKUP(Table3[[#This Row],[PRODUCT ID]],Table1[[PRODUCT]:[SELLING PRICE]],1,FALSE)</f>
        <v>Product583</v>
      </c>
      <c r="H8976" s="3" t="str">
        <f>VLOOKUP(Table3[[#This Row],[PRODUCT ID]],Table1[[PRODUCT]:[SELLING PRICE]],2,FALSE)</f>
        <v>Category2</v>
      </c>
      <c r="I8976" s="3" t="str">
        <f>VLOOKUP(Table3[[#This Row],[PRODUCT ID]],Table1[[PRODUCT]:[SELLING PRICE]],3,FALSE)</f>
        <v>No</v>
      </c>
      <c r="J8976" s="16">
        <f ca="1">VLOOKUP(Table3[[#This Row],[PRODUCT ID]],Table1[[PRODUCT]:[SELLING PRICE]],4,FALSE)</f>
        <v>145</v>
      </c>
      <c r="K8976" s="16">
        <f ca="1">VLOOKUP(Table3[[#This Row],[PRODUCT ID]],Table1[[PRODUCT]:[SELLING PRICE]],5,FALSE)</f>
        <v>140.78883203689716</v>
      </c>
      <c r="L8976" s="16">
        <f ca="1">J8976*Table3[[#This Row],[QUANTITY]]</f>
        <v>1885</v>
      </c>
      <c r="M8976" s="16">
        <f ca="1">K8976*Table3[[#This Row],[QUANTITY]]*(1-Table3[[#This Row],[DISCOUNT %]])</f>
        <v>1783.5028062695358</v>
      </c>
      <c r="N8976" s="3">
        <f>DAY(Table3[[#This Row],[DATE]])</f>
        <v>28</v>
      </c>
      <c r="O8976" s="3" t="str">
        <f>TEXT(Table3[[#This Row],[DATE]],"mmm")</f>
        <v>Jul</v>
      </c>
      <c r="P8976" s="3">
        <f>YEAR(Table3[[#This Row],[DATE]])</f>
        <v>2045</v>
      </c>
    </row>
    <row r="8977" spans="1:16" x14ac:dyDescent="0.3">
      <c r="A8977" s="6">
        <v>53172</v>
      </c>
      <c r="B8977" s="7" t="s">
        <v>1636</v>
      </c>
      <c r="C8977" s="9">
        <f t="shared" ca="1" si="280"/>
        <v>15</v>
      </c>
      <c r="D8977" s="9" t="s">
        <v>2116</v>
      </c>
      <c r="E8977" s="9" t="s">
        <v>2116</v>
      </c>
      <c r="F8977" s="10">
        <f t="shared" ca="1" si="281"/>
        <v>2.6431340072129397E-2</v>
      </c>
      <c r="G8977" s="3" t="str">
        <f>VLOOKUP(Table3[[#This Row],[PRODUCT ID]],Table1[[PRODUCT]:[SELLING PRICE]],1,FALSE)</f>
        <v>Product584</v>
      </c>
      <c r="H8977" s="3" t="str">
        <f>VLOOKUP(Table3[[#This Row],[PRODUCT ID]],Table1[[PRODUCT]:[SELLING PRICE]],2,FALSE)</f>
        <v>Category3</v>
      </c>
      <c r="I8977" s="3" t="str">
        <f>VLOOKUP(Table3[[#This Row],[PRODUCT ID]],Table1[[PRODUCT]:[SELLING PRICE]],3,FALSE)</f>
        <v>Kg</v>
      </c>
      <c r="J8977" s="16">
        <f ca="1">VLOOKUP(Table3[[#This Row],[PRODUCT ID]],Table1[[PRODUCT]:[SELLING PRICE]],4,FALSE)</f>
        <v>169</v>
      </c>
      <c r="K8977" s="16">
        <f ca="1">VLOOKUP(Table3[[#This Row],[PRODUCT ID]],Table1[[PRODUCT]:[SELLING PRICE]],5,FALSE)</f>
        <v>231.06349783304682</v>
      </c>
      <c r="L8977" s="16">
        <f ca="1">J8977*Table3[[#This Row],[QUANTITY]]</f>
        <v>2535</v>
      </c>
      <c r="M8977" s="16">
        <f ca="1">K8977*Table3[[#This Row],[QUANTITY]]*(1-Table3[[#This Row],[DISCOUNT %]])</f>
        <v>3374.3426991534875</v>
      </c>
      <c r="N8977" s="3">
        <f>DAY(Table3[[#This Row],[DATE]])</f>
        <v>29</v>
      </c>
      <c r="O8977" s="3" t="str">
        <f>TEXT(Table3[[#This Row],[DATE]],"mmm")</f>
        <v>Jul</v>
      </c>
      <c r="P8977" s="3">
        <f>YEAR(Table3[[#This Row],[DATE]])</f>
        <v>2045</v>
      </c>
    </row>
    <row r="8978" spans="1:16" x14ac:dyDescent="0.3">
      <c r="A8978" s="6">
        <v>53173</v>
      </c>
      <c r="B8978" s="7" t="s">
        <v>1637</v>
      </c>
      <c r="C8978" s="9">
        <f t="shared" ca="1" si="280"/>
        <v>6</v>
      </c>
      <c r="D8978" s="9" t="s">
        <v>2115</v>
      </c>
      <c r="E8978" s="9" t="s">
        <v>2116</v>
      </c>
      <c r="F8978" s="10">
        <f t="shared" ca="1" si="281"/>
        <v>7.68070515865414E-2</v>
      </c>
      <c r="G8978" s="3" t="str">
        <f>VLOOKUP(Table3[[#This Row],[PRODUCT ID]],Table1[[PRODUCT]:[SELLING PRICE]],1,FALSE)</f>
        <v>Product585</v>
      </c>
      <c r="H8978" s="3" t="str">
        <f>VLOOKUP(Table3[[#This Row],[PRODUCT ID]],Table1[[PRODUCT]:[SELLING PRICE]],2,FALSE)</f>
        <v>Category4</v>
      </c>
      <c r="I8978" s="3" t="str">
        <f>VLOOKUP(Table3[[#This Row],[PRODUCT ID]],Table1[[PRODUCT]:[SELLING PRICE]],3,FALSE)</f>
        <v>Kg</v>
      </c>
      <c r="J8978" s="16">
        <f ca="1">VLOOKUP(Table3[[#This Row],[PRODUCT ID]],Table1[[PRODUCT]:[SELLING PRICE]],4,FALSE)</f>
        <v>97</v>
      </c>
      <c r="K8978" s="16">
        <f ca="1">VLOOKUP(Table3[[#This Row],[PRODUCT ID]],Table1[[PRODUCT]:[SELLING PRICE]],5,FALSE)</f>
        <v>221.66062208834313</v>
      </c>
      <c r="L8978" s="16">
        <f ca="1">J8978*Table3[[#This Row],[QUANTITY]]</f>
        <v>582</v>
      </c>
      <c r="M8978" s="16">
        <f ca="1">K8978*Table3[[#This Row],[QUANTITY]]*(1-Table3[[#This Row],[DISCOUNT %]])</f>
        <v>1227.8131395173932</v>
      </c>
      <c r="N8978" s="3">
        <f>DAY(Table3[[#This Row],[DATE]])</f>
        <v>30</v>
      </c>
      <c r="O8978" s="3" t="str">
        <f>TEXT(Table3[[#This Row],[DATE]],"mmm")</f>
        <v>Jul</v>
      </c>
      <c r="P8978" s="3">
        <f>YEAR(Table3[[#This Row],[DATE]])</f>
        <v>2045</v>
      </c>
    </row>
    <row r="8979" spans="1:16" x14ac:dyDescent="0.3">
      <c r="A8979" s="6">
        <v>53174</v>
      </c>
      <c r="B8979" s="7" t="s">
        <v>1638</v>
      </c>
      <c r="C8979" s="9">
        <f t="shared" ca="1" si="280"/>
        <v>12</v>
      </c>
      <c r="D8979" s="9" t="s">
        <v>2116</v>
      </c>
      <c r="E8979" s="9" t="s">
        <v>2116</v>
      </c>
      <c r="F8979" s="10">
        <f t="shared" ca="1" si="281"/>
        <v>1.9113875401831626E-2</v>
      </c>
      <c r="G8979" s="3" t="str">
        <f>VLOOKUP(Table3[[#This Row],[PRODUCT ID]],Table1[[PRODUCT]:[SELLING PRICE]],1,FALSE)</f>
        <v>Product586</v>
      </c>
      <c r="H8979" s="3" t="str">
        <f>VLOOKUP(Table3[[#This Row],[PRODUCT ID]],Table1[[PRODUCT]:[SELLING PRICE]],2,FALSE)</f>
        <v>Category5</v>
      </c>
      <c r="I8979" s="3" t="str">
        <f>VLOOKUP(Table3[[#This Row],[PRODUCT ID]],Table1[[PRODUCT]:[SELLING PRICE]],3,FALSE)</f>
        <v>Lt</v>
      </c>
      <c r="J8979" s="16">
        <f ca="1">VLOOKUP(Table3[[#This Row],[PRODUCT ID]],Table1[[PRODUCT]:[SELLING PRICE]],4,FALSE)</f>
        <v>61</v>
      </c>
      <c r="K8979" s="16">
        <f ca="1">VLOOKUP(Table3[[#This Row],[PRODUCT ID]],Table1[[PRODUCT]:[SELLING PRICE]],5,FALSE)</f>
        <v>157.91661498301946</v>
      </c>
      <c r="L8979" s="16">
        <f ca="1">J8979*Table3[[#This Row],[QUANTITY]]</f>
        <v>732</v>
      </c>
      <c r="M8979" s="16">
        <f ca="1">K8979*Table3[[#This Row],[QUANTITY]]*(1-Table3[[#This Row],[DISCOUNT %]])</f>
        <v>1858.77859776426</v>
      </c>
      <c r="N8979" s="3">
        <f>DAY(Table3[[#This Row],[DATE]])</f>
        <v>31</v>
      </c>
      <c r="O8979" s="3" t="str">
        <f>TEXT(Table3[[#This Row],[DATE]],"mmm")</f>
        <v>Jul</v>
      </c>
      <c r="P8979" s="3">
        <f>YEAR(Table3[[#This Row],[DATE]])</f>
        <v>2045</v>
      </c>
    </row>
    <row r="8980" spans="1:16" x14ac:dyDescent="0.3">
      <c r="A8980" s="6">
        <v>53175</v>
      </c>
      <c r="B8980" s="7" t="s">
        <v>1639</v>
      </c>
      <c r="C8980" s="9">
        <f t="shared" ca="1" si="280"/>
        <v>4</v>
      </c>
      <c r="D8980" s="9" t="s">
        <v>2117</v>
      </c>
      <c r="E8980" s="9" t="s">
        <v>2118</v>
      </c>
      <c r="F8980" s="10">
        <f t="shared" ca="1" si="281"/>
        <v>6.0387361466853445E-2</v>
      </c>
      <c r="G8980" s="3" t="str">
        <f>VLOOKUP(Table3[[#This Row],[PRODUCT ID]],Table1[[PRODUCT]:[SELLING PRICE]],1,FALSE)</f>
        <v>Product587</v>
      </c>
      <c r="H8980" s="3" t="str">
        <f>VLOOKUP(Table3[[#This Row],[PRODUCT ID]],Table1[[PRODUCT]:[SELLING PRICE]],2,FALSE)</f>
        <v>Category1</v>
      </c>
      <c r="I8980" s="3" t="str">
        <f>VLOOKUP(Table3[[#This Row],[PRODUCT ID]],Table1[[PRODUCT]:[SELLING PRICE]],3,FALSE)</f>
        <v>Kg</v>
      </c>
      <c r="J8980" s="16">
        <f ca="1">VLOOKUP(Table3[[#This Row],[PRODUCT ID]],Table1[[PRODUCT]:[SELLING PRICE]],4,FALSE)</f>
        <v>68</v>
      </c>
      <c r="K8980" s="16">
        <f ca="1">VLOOKUP(Table3[[#This Row],[PRODUCT ID]],Table1[[PRODUCT]:[SELLING PRICE]],5,FALSE)</f>
        <v>255.56851788882915</v>
      </c>
      <c r="L8980" s="16">
        <f ca="1">J8980*Table3[[#This Row],[QUANTITY]]</f>
        <v>272</v>
      </c>
      <c r="M8980" s="16">
        <f ca="1">K8980*Table3[[#This Row],[QUANTITY]]*(1-Table3[[#This Row],[DISCOUNT %]])</f>
        <v>960.54163767811372</v>
      </c>
      <c r="N8980" s="3">
        <f>DAY(Table3[[#This Row],[DATE]])</f>
        <v>1</v>
      </c>
      <c r="O8980" s="3" t="str">
        <f>TEXT(Table3[[#This Row],[DATE]],"mmm")</f>
        <v>Aug</v>
      </c>
      <c r="P8980" s="3">
        <f>YEAR(Table3[[#This Row],[DATE]])</f>
        <v>2045</v>
      </c>
    </row>
    <row r="8981" spans="1:16" x14ac:dyDescent="0.3">
      <c r="A8981" s="6">
        <v>53176</v>
      </c>
      <c r="B8981" s="7" t="s">
        <v>1640</v>
      </c>
      <c r="C8981" s="9">
        <f t="shared" ca="1" si="280"/>
        <v>12</v>
      </c>
      <c r="D8981" s="9" t="s">
        <v>2115</v>
      </c>
      <c r="E8981" s="9" t="s">
        <v>2118</v>
      </c>
      <c r="F8981" s="10">
        <f t="shared" ca="1" si="281"/>
        <v>1.9625786686088789E-2</v>
      </c>
      <c r="G8981" s="3" t="str">
        <f>VLOOKUP(Table3[[#This Row],[PRODUCT ID]],Table1[[PRODUCT]:[SELLING PRICE]],1,FALSE)</f>
        <v>Product588</v>
      </c>
      <c r="H8981" s="3" t="str">
        <f>VLOOKUP(Table3[[#This Row],[PRODUCT ID]],Table1[[PRODUCT]:[SELLING PRICE]],2,FALSE)</f>
        <v>Category2</v>
      </c>
      <c r="I8981" s="3" t="str">
        <f>VLOOKUP(Table3[[#This Row],[PRODUCT ID]],Table1[[PRODUCT]:[SELLING PRICE]],3,FALSE)</f>
        <v>Lt</v>
      </c>
      <c r="J8981" s="16">
        <f ca="1">VLOOKUP(Table3[[#This Row],[PRODUCT ID]],Table1[[PRODUCT]:[SELLING PRICE]],4,FALSE)</f>
        <v>196</v>
      </c>
      <c r="K8981" s="16">
        <f ca="1">VLOOKUP(Table3[[#This Row],[PRODUCT ID]],Table1[[PRODUCT]:[SELLING PRICE]],5,FALSE)</f>
        <v>260.89821908990632</v>
      </c>
      <c r="L8981" s="16">
        <f ca="1">J8981*Table3[[#This Row],[QUANTITY]]</f>
        <v>2352</v>
      </c>
      <c r="M8981" s="16">
        <f ca="1">K8981*Table3[[#This Row],[QUANTITY]]*(1-Table3[[#This Row],[DISCOUNT %]])</f>
        <v>3069.3346355432082</v>
      </c>
      <c r="N8981" s="3">
        <f>DAY(Table3[[#This Row],[DATE]])</f>
        <v>2</v>
      </c>
      <c r="O8981" s="3" t="str">
        <f>TEXT(Table3[[#This Row],[DATE]],"mmm")</f>
        <v>Aug</v>
      </c>
      <c r="P8981" s="3">
        <f>YEAR(Table3[[#This Row],[DATE]])</f>
        <v>2045</v>
      </c>
    </row>
    <row r="8982" spans="1:16" x14ac:dyDescent="0.3">
      <c r="A8982" s="6">
        <v>53177</v>
      </c>
      <c r="B8982" s="7" t="s">
        <v>1641</v>
      </c>
      <c r="C8982" s="9">
        <f t="shared" ca="1" si="280"/>
        <v>12</v>
      </c>
      <c r="D8982" s="9" t="s">
        <v>2115</v>
      </c>
      <c r="E8982" s="9" t="s">
        <v>2116</v>
      </c>
      <c r="F8982" s="10">
        <f t="shared" ca="1" si="281"/>
        <v>6.313153649731619E-2</v>
      </c>
      <c r="G8982" s="3" t="str">
        <f>VLOOKUP(Table3[[#This Row],[PRODUCT ID]],Table1[[PRODUCT]:[SELLING PRICE]],1,FALSE)</f>
        <v>Product589</v>
      </c>
      <c r="H8982" s="3" t="str">
        <f>VLOOKUP(Table3[[#This Row],[PRODUCT ID]],Table1[[PRODUCT]:[SELLING PRICE]],2,FALSE)</f>
        <v>Category3</v>
      </c>
      <c r="I8982" s="3" t="str">
        <f>VLOOKUP(Table3[[#This Row],[PRODUCT ID]],Table1[[PRODUCT]:[SELLING PRICE]],3,FALSE)</f>
        <v>Ft</v>
      </c>
      <c r="J8982" s="16">
        <f ca="1">VLOOKUP(Table3[[#This Row],[PRODUCT ID]],Table1[[PRODUCT]:[SELLING PRICE]],4,FALSE)</f>
        <v>114</v>
      </c>
      <c r="K8982" s="16">
        <f ca="1">VLOOKUP(Table3[[#This Row],[PRODUCT ID]],Table1[[PRODUCT]:[SELLING PRICE]],5,FALSE)</f>
        <v>308.24021749096835</v>
      </c>
      <c r="L8982" s="16">
        <f ca="1">J8982*Table3[[#This Row],[QUANTITY]]</f>
        <v>1368</v>
      </c>
      <c r="M8982" s="16">
        <f ca="1">K8982*Table3[[#This Row],[QUANTITY]]*(1-Table3[[#This Row],[DISCOUNT %]])</f>
        <v>3465.3664674059592</v>
      </c>
      <c r="N8982" s="3">
        <f>DAY(Table3[[#This Row],[DATE]])</f>
        <v>3</v>
      </c>
      <c r="O8982" s="3" t="str">
        <f>TEXT(Table3[[#This Row],[DATE]],"mmm")</f>
        <v>Aug</v>
      </c>
      <c r="P8982" s="3">
        <f>YEAR(Table3[[#This Row],[DATE]])</f>
        <v>2045</v>
      </c>
    </row>
    <row r="8983" spans="1:16" x14ac:dyDescent="0.3">
      <c r="A8983" s="6">
        <v>53178</v>
      </c>
      <c r="B8983" s="7" t="s">
        <v>1642</v>
      </c>
      <c r="C8983" s="9">
        <f t="shared" ca="1" si="280"/>
        <v>10</v>
      </c>
      <c r="D8983" s="9" t="s">
        <v>2115</v>
      </c>
      <c r="E8983" s="9" t="s">
        <v>2116</v>
      </c>
      <c r="F8983" s="10">
        <f t="shared" ca="1" si="281"/>
        <v>3.5961293501960548E-2</v>
      </c>
      <c r="G8983" s="3" t="str">
        <f>VLOOKUP(Table3[[#This Row],[PRODUCT ID]],Table1[[PRODUCT]:[SELLING PRICE]],1,FALSE)</f>
        <v>Product590</v>
      </c>
      <c r="H8983" s="3" t="str">
        <f>VLOOKUP(Table3[[#This Row],[PRODUCT ID]],Table1[[PRODUCT]:[SELLING PRICE]],2,FALSE)</f>
        <v>Category4</v>
      </c>
      <c r="I8983" s="3" t="str">
        <f>VLOOKUP(Table3[[#This Row],[PRODUCT ID]],Table1[[PRODUCT]:[SELLING PRICE]],3,FALSE)</f>
        <v>Kg</v>
      </c>
      <c r="J8983" s="16">
        <f ca="1">VLOOKUP(Table3[[#This Row],[PRODUCT ID]],Table1[[PRODUCT]:[SELLING PRICE]],4,FALSE)</f>
        <v>33</v>
      </c>
      <c r="K8983" s="16">
        <f ca="1">VLOOKUP(Table3[[#This Row],[PRODUCT ID]],Table1[[PRODUCT]:[SELLING PRICE]],5,FALSE)</f>
        <v>247.19198828534576</v>
      </c>
      <c r="L8983" s="16">
        <f ca="1">J8983*Table3[[#This Row],[QUANTITY]]</f>
        <v>330</v>
      </c>
      <c r="M8983" s="16">
        <f ca="1">K8983*Table3[[#This Row],[QUANTITY]]*(1-Table3[[#This Row],[DISCOUNT %]])</f>
        <v>2383.0264464328325</v>
      </c>
      <c r="N8983" s="3">
        <f>DAY(Table3[[#This Row],[DATE]])</f>
        <v>4</v>
      </c>
      <c r="O8983" s="3" t="str">
        <f>TEXT(Table3[[#This Row],[DATE]],"mmm")</f>
        <v>Aug</v>
      </c>
      <c r="P8983" s="3">
        <f>YEAR(Table3[[#This Row],[DATE]])</f>
        <v>2045</v>
      </c>
    </row>
    <row r="8984" spans="1:16" x14ac:dyDescent="0.3">
      <c r="A8984" s="6">
        <v>53179</v>
      </c>
      <c r="B8984" s="7" t="s">
        <v>1643</v>
      </c>
      <c r="C8984" s="9">
        <f t="shared" ca="1" si="280"/>
        <v>8</v>
      </c>
      <c r="D8984" s="9" t="s">
        <v>2116</v>
      </c>
      <c r="E8984" s="9" t="s">
        <v>2116</v>
      </c>
      <c r="F8984" s="10">
        <f t="shared" ca="1" si="281"/>
        <v>3.5718235343108522E-2</v>
      </c>
      <c r="G8984" s="3" t="str">
        <f>VLOOKUP(Table3[[#This Row],[PRODUCT ID]],Table1[[PRODUCT]:[SELLING PRICE]],1,FALSE)</f>
        <v>Product591</v>
      </c>
      <c r="H8984" s="3" t="str">
        <f>VLOOKUP(Table3[[#This Row],[PRODUCT ID]],Table1[[PRODUCT]:[SELLING PRICE]],2,FALSE)</f>
        <v>Category5</v>
      </c>
      <c r="I8984" s="3" t="str">
        <f>VLOOKUP(Table3[[#This Row],[PRODUCT ID]],Table1[[PRODUCT]:[SELLING PRICE]],3,FALSE)</f>
        <v>No</v>
      </c>
      <c r="J8984" s="16">
        <f ca="1">VLOOKUP(Table3[[#This Row],[PRODUCT ID]],Table1[[PRODUCT]:[SELLING PRICE]],4,FALSE)</f>
        <v>46</v>
      </c>
      <c r="K8984" s="16">
        <f ca="1">VLOOKUP(Table3[[#This Row],[PRODUCT ID]],Table1[[PRODUCT]:[SELLING PRICE]],5,FALSE)</f>
        <v>316.1134611109714</v>
      </c>
      <c r="L8984" s="16">
        <f ca="1">J8984*Table3[[#This Row],[QUANTITY]]</f>
        <v>368</v>
      </c>
      <c r="M8984" s="16">
        <f ca="1">K8984*Table3[[#This Row],[QUANTITY]]*(1-Table3[[#This Row],[DISCOUNT %]])</f>
        <v>2438.5795688950811</v>
      </c>
      <c r="N8984" s="3">
        <f>DAY(Table3[[#This Row],[DATE]])</f>
        <v>5</v>
      </c>
      <c r="O8984" s="3" t="str">
        <f>TEXT(Table3[[#This Row],[DATE]],"mmm")</f>
        <v>Aug</v>
      </c>
      <c r="P8984" s="3">
        <f>YEAR(Table3[[#This Row],[DATE]])</f>
        <v>2045</v>
      </c>
    </row>
    <row r="8985" spans="1:16" x14ac:dyDescent="0.3">
      <c r="A8985" s="6">
        <v>53180</v>
      </c>
      <c r="B8985" s="7" t="s">
        <v>1644</v>
      </c>
      <c r="C8985" s="9">
        <f t="shared" ca="1" si="280"/>
        <v>3</v>
      </c>
      <c r="D8985" s="9" t="s">
        <v>2116</v>
      </c>
      <c r="E8985" s="9" t="s">
        <v>2116</v>
      </c>
      <c r="F8985" s="10">
        <f t="shared" ca="1" si="281"/>
        <v>5.3955096116427848E-2</v>
      </c>
      <c r="G8985" s="3" t="str">
        <f>VLOOKUP(Table3[[#This Row],[PRODUCT ID]],Table1[[PRODUCT]:[SELLING PRICE]],1,FALSE)</f>
        <v>Product592</v>
      </c>
      <c r="H8985" s="3" t="str">
        <f>VLOOKUP(Table3[[#This Row],[PRODUCT ID]],Table1[[PRODUCT]:[SELLING PRICE]],2,FALSE)</f>
        <v>Category1</v>
      </c>
      <c r="I8985" s="3" t="str">
        <f>VLOOKUP(Table3[[#This Row],[PRODUCT ID]],Table1[[PRODUCT]:[SELLING PRICE]],3,FALSE)</f>
        <v>No</v>
      </c>
      <c r="J8985" s="16">
        <f ca="1">VLOOKUP(Table3[[#This Row],[PRODUCT ID]],Table1[[PRODUCT]:[SELLING PRICE]],4,FALSE)</f>
        <v>170</v>
      </c>
      <c r="K8985" s="16">
        <f ca="1">VLOOKUP(Table3[[#This Row],[PRODUCT ID]],Table1[[PRODUCT]:[SELLING PRICE]],5,FALSE)</f>
        <v>313.51053148459403</v>
      </c>
      <c r="L8985" s="16">
        <f ca="1">J8985*Table3[[#This Row],[QUANTITY]]</f>
        <v>510</v>
      </c>
      <c r="M8985" s="16">
        <f ca="1">K8985*Table3[[#This Row],[QUANTITY]]*(1-Table3[[#This Row],[DISCOUNT %]])</f>
        <v>889.7851218744911</v>
      </c>
      <c r="N8985" s="3">
        <f>DAY(Table3[[#This Row],[DATE]])</f>
        <v>6</v>
      </c>
      <c r="O8985" s="3" t="str">
        <f>TEXT(Table3[[#This Row],[DATE]],"mmm")</f>
        <v>Aug</v>
      </c>
      <c r="P8985" s="3">
        <f>YEAR(Table3[[#This Row],[DATE]])</f>
        <v>2045</v>
      </c>
    </row>
    <row r="8986" spans="1:16" x14ac:dyDescent="0.3">
      <c r="A8986" s="6">
        <v>53181</v>
      </c>
      <c r="B8986" s="7" t="s">
        <v>1645</v>
      </c>
      <c r="C8986" s="9">
        <f t="shared" ca="1" si="280"/>
        <v>11</v>
      </c>
      <c r="D8986" s="9" t="s">
        <v>2116</v>
      </c>
      <c r="E8986" s="9" t="s">
        <v>2118</v>
      </c>
      <c r="F8986" s="10">
        <f t="shared" ca="1" si="281"/>
        <v>2.1796654233572479E-2</v>
      </c>
      <c r="G8986" s="3" t="str">
        <f>VLOOKUP(Table3[[#This Row],[PRODUCT ID]],Table1[[PRODUCT]:[SELLING PRICE]],1,FALSE)</f>
        <v>Product593</v>
      </c>
      <c r="H8986" s="3" t="str">
        <f>VLOOKUP(Table3[[#This Row],[PRODUCT ID]],Table1[[PRODUCT]:[SELLING PRICE]],2,FALSE)</f>
        <v>Category2</v>
      </c>
      <c r="I8986" s="3" t="str">
        <f>VLOOKUP(Table3[[#This Row],[PRODUCT ID]],Table1[[PRODUCT]:[SELLING PRICE]],3,FALSE)</f>
        <v>Ft</v>
      </c>
      <c r="J8986" s="16">
        <f ca="1">VLOOKUP(Table3[[#This Row],[PRODUCT ID]],Table1[[PRODUCT]:[SELLING PRICE]],4,FALSE)</f>
        <v>152</v>
      </c>
      <c r="K8986" s="16">
        <f ca="1">VLOOKUP(Table3[[#This Row],[PRODUCT ID]],Table1[[PRODUCT]:[SELLING PRICE]],5,FALSE)</f>
        <v>270.63325012124164</v>
      </c>
      <c r="L8986" s="16">
        <f ca="1">J8986*Table3[[#This Row],[QUANTITY]]</f>
        <v>1672</v>
      </c>
      <c r="M8986" s="16">
        <f ca="1">K8986*Table3[[#This Row],[QUANTITY]]*(1-Table3[[#This Row],[DISCOUNT %]])</f>
        <v>2912.0778581866507</v>
      </c>
      <c r="N8986" s="3">
        <f>DAY(Table3[[#This Row],[DATE]])</f>
        <v>7</v>
      </c>
      <c r="O8986" s="3" t="str">
        <f>TEXT(Table3[[#This Row],[DATE]],"mmm")</f>
        <v>Aug</v>
      </c>
      <c r="P8986" s="3">
        <f>YEAR(Table3[[#This Row],[DATE]])</f>
        <v>2045</v>
      </c>
    </row>
    <row r="8987" spans="1:16" x14ac:dyDescent="0.3">
      <c r="A8987" s="6">
        <v>53182</v>
      </c>
      <c r="B8987" s="7" t="s">
        <v>1646</v>
      </c>
      <c r="C8987" s="9">
        <f t="shared" ca="1" si="280"/>
        <v>6</v>
      </c>
      <c r="D8987" s="9" t="s">
        <v>2115</v>
      </c>
      <c r="E8987" s="9" t="s">
        <v>2116</v>
      </c>
      <c r="F8987" s="10">
        <f t="shared" ca="1" si="281"/>
        <v>8.0033724477519538E-2</v>
      </c>
      <c r="G8987" s="3" t="str">
        <f>VLOOKUP(Table3[[#This Row],[PRODUCT ID]],Table1[[PRODUCT]:[SELLING PRICE]],1,FALSE)</f>
        <v>Product594</v>
      </c>
      <c r="H8987" s="3" t="str">
        <f>VLOOKUP(Table3[[#This Row],[PRODUCT ID]],Table1[[PRODUCT]:[SELLING PRICE]],2,FALSE)</f>
        <v>Category3</v>
      </c>
      <c r="I8987" s="3" t="str">
        <f>VLOOKUP(Table3[[#This Row],[PRODUCT ID]],Table1[[PRODUCT]:[SELLING PRICE]],3,FALSE)</f>
        <v>No</v>
      </c>
      <c r="J8987" s="16">
        <f ca="1">VLOOKUP(Table3[[#This Row],[PRODUCT ID]],Table1[[PRODUCT]:[SELLING PRICE]],4,FALSE)</f>
        <v>103</v>
      </c>
      <c r="K8987" s="16">
        <f ca="1">VLOOKUP(Table3[[#This Row],[PRODUCT ID]],Table1[[PRODUCT]:[SELLING PRICE]],5,FALSE)</f>
        <v>194.26523221621534</v>
      </c>
      <c r="L8987" s="16">
        <f ca="1">J8987*Table3[[#This Row],[QUANTITY]]</f>
        <v>618</v>
      </c>
      <c r="M8987" s="16">
        <f ca="1">K8987*Table3[[#This Row],[QUANTITY]]*(1-Table3[[#This Row],[DISCOUNT %]])</f>
        <v>1072.3047728727686</v>
      </c>
      <c r="N8987" s="3">
        <f>DAY(Table3[[#This Row],[DATE]])</f>
        <v>8</v>
      </c>
      <c r="O8987" s="3" t="str">
        <f>TEXT(Table3[[#This Row],[DATE]],"mmm")</f>
        <v>Aug</v>
      </c>
      <c r="P8987" s="3">
        <f>YEAR(Table3[[#This Row],[DATE]])</f>
        <v>2045</v>
      </c>
    </row>
    <row r="8988" spans="1:16" x14ac:dyDescent="0.3">
      <c r="A8988" s="6">
        <v>53183</v>
      </c>
      <c r="B8988" s="7" t="s">
        <v>1647</v>
      </c>
      <c r="C8988" s="9">
        <f t="shared" ca="1" si="280"/>
        <v>8</v>
      </c>
      <c r="D8988" s="9" t="s">
        <v>2117</v>
      </c>
      <c r="E8988" s="9" t="s">
        <v>2116</v>
      </c>
      <c r="F8988" s="10">
        <f t="shared" ca="1" si="281"/>
        <v>4.2359782891285648E-2</v>
      </c>
      <c r="G8988" s="3" t="str">
        <f>VLOOKUP(Table3[[#This Row],[PRODUCT ID]],Table1[[PRODUCT]:[SELLING PRICE]],1,FALSE)</f>
        <v>Product595</v>
      </c>
      <c r="H8988" s="3" t="str">
        <f>VLOOKUP(Table3[[#This Row],[PRODUCT ID]],Table1[[PRODUCT]:[SELLING PRICE]],2,FALSE)</f>
        <v>Category4</v>
      </c>
      <c r="I8988" s="3" t="str">
        <f>VLOOKUP(Table3[[#This Row],[PRODUCT ID]],Table1[[PRODUCT]:[SELLING PRICE]],3,FALSE)</f>
        <v>Kg</v>
      </c>
      <c r="J8988" s="16">
        <f ca="1">VLOOKUP(Table3[[#This Row],[PRODUCT ID]],Table1[[PRODUCT]:[SELLING PRICE]],4,FALSE)</f>
        <v>199</v>
      </c>
      <c r="K8988" s="16">
        <f ca="1">VLOOKUP(Table3[[#This Row],[PRODUCT ID]],Table1[[PRODUCT]:[SELLING PRICE]],5,FALSE)</f>
        <v>83.244844460719904</v>
      </c>
      <c r="L8988" s="16">
        <f ca="1">J8988*Table3[[#This Row],[QUANTITY]]</f>
        <v>1592</v>
      </c>
      <c r="M8988" s="16">
        <f ca="1">K8988*Table3[[#This Row],[QUANTITY]]*(1-Table3[[#This Row],[DISCOUNT %]])</f>
        <v>637.74888738035975</v>
      </c>
      <c r="N8988" s="3">
        <f>DAY(Table3[[#This Row],[DATE]])</f>
        <v>9</v>
      </c>
      <c r="O8988" s="3" t="str">
        <f>TEXT(Table3[[#This Row],[DATE]],"mmm")</f>
        <v>Aug</v>
      </c>
      <c r="P8988" s="3">
        <f>YEAR(Table3[[#This Row],[DATE]])</f>
        <v>2045</v>
      </c>
    </row>
    <row r="8989" spans="1:16" x14ac:dyDescent="0.3">
      <c r="A8989" s="6">
        <v>53184</v>
      </c>
      <c r="B8989" s="7" t="s">
        <v>1648</v>
      </c>
      <c r="C8989" s="9">
        <f t="shared" ca="1" si="280"/>
        <v>14</v>
      </c>
      <c r="D8989" s="9" t="s">
        <v>2117</v>
      </c>
      <c r="E8989" s="9" t="s">
        <v>2116</v>
      </c>
      <c r="F8989" s="10">
        <f t="shared" ca="1" si="281"/>
        <v>3.5341920274460724E-2</v>
      </c>
      <c r="G8989" s="3" t="str">
        <f>VLOOKUP(Table3[[#This Row],[PRODUCT ID]],Table1[[PRODUCT]:[SELLING PRICE]],1,FALSE)</f>
        <v>Product596</v>
      </c>
      <c r="H8989" s="3" t="str">
        <f>VLOOKUP(Table3[[#This Row],[PRODUCT ID]],Table1[[PRODUCT]:[SELLING PRICE]],2,FALSE)</f>
        <v>Category5</v>
      </c>
      <c r="I8989" s="3" t="str">
        <f>VLOOKUP(Table3[[#This Row],[PRODUCT ID]],Table1[[PRODUCT]:[SELLING PRICE]],3,FALSE)</f>
        <v>Kg</v>
      </c>
      <c r="J8989" s="16">
        <f ca="1">VLOOKUP(Table3[[#This Row],[PRODUCT ID]],Table1[[PRODUCT]:[SELLING PRICE]],4,FALSE)</f>
        <v>212</v>
      </c>
      <c r="K8989" s="16">
        <f ca="1">VLOOKUP(Table3[[#This Row],[PRODUCT ID]],Table1[[PRODUCT]:[SELLING PRICE]],5,FALSE)</f>
        <v>107.30438217171675</v>
      </c>
      <c r="L8989" s="16">
        <f ca="1">J8989*Table3[[#This Row],[QUANTITY]]</f>
        <v>2968</v>
      </c>
      <c r="M8989" s="16">
        <f ca="1">K8989*Table3[[#This Row],[QUANTITY]]*(1-Table3[[#This Row],[DISCOUNT %]])</f>
        <v>1449.1685495266515</v>
      </c>
      <c r="N8989" s="3">
        <f>DAY(Table3[[#This Row],[DATE]])</f>
        <v>10</v>
      </c>
      <c r="O8989" s="3" t="str">
        <f>TEXT(Table3[[#This Row],[DATE]],"mmm")</f>
        <v>Aug</v>
      </c>
      <c r="P8989" s="3">
        <f>YEAR(Table3[[#This Row],[DATE]])</f>
        <v>2045</v>
      </c>
    </row>
    <row r="8990" spans="1:16" x14ac:dyDescent="0.3">
      <c r="A8990" s="6">
        <v>53185</v>
      </c>
      <c r="B8990" s="7" t="s">
        <v>1649</v>
      </c>
      <c r="C8990" s="9">
        <f t="shared" ca="1" si="280"/>
        <v>2</v>
      </c>
      <c r="D8990" s="9" t="s">
        <v>2116</v>
      </c>
      <c r="E8990" s="9" t="s">
        <v>2116</v>
      </c>
      <c r="F8990" s="10">
        <f t="shared" ca="1" si="281"/>
        <v>5.3807144909050968E-2</v>
      </c>
      <c r="G8990" s="3" t="str">
        <f>VLOOKUP(Table3[[#This Row],[PRODUCT ID]],Table1[[PRODUCT]:[SELLING PRICE]],1,FALSE)</f>
        <v>Product597</v>
      </c>
      <c r="H8990" s="3" t="str">
        <f>VLOOKUP(Table3[[#This Row],[PRODUCT ID]],Table1[[PRODUCT]:[SELLING PRICE]],2,FALSE)</f>
        <v>Category1</v>
      </c>
      <c r="I8990" s="3" t="str">
        <f>VLOOKUP(Table3[[#This Row],[PRODUCT ID]],Table1[[PRODUCT]:[SELLING PRICE]],3,FALSE)</f>
        <v>Lt</v>
      </c>
      <c r="J8990" s="16">
        <f ca="1">VLOOKUP(Table3[[#This Row],[PRODUCT ID]],Table1[[PRODUCT]:[SELLING PRICE]],4,FALSE)</f>
        <v>55</v>
      </c>
      <c r="K8990" s="16">
        <f ca="1">VLOOKUP(Table3[[#This Row],[PRODUCT ID]],Table1[[PRODUCT]:[SELLING PRICE]],5,FALSE)</f>
        <v>294.90228470703693</v>
      </c>
      <c r="L8990" s="16">
        <f ca="1">J8990*Table3[[#This Row],[QUANTITY]]</f>
        <v>110</v>
      </c>
      <c r="M8990" s="16">
        <f ca="1">K8990*Table3[[#This Row],[QUANTITY]]*(1-Table3[[#This Row],[DISCOUNT %]])</f>
        <v>558.06886947959038</v>
      </c>
      <c r="N8990" s="3">
        <f>DAY(Table3[[#This Row],[DATE]])</f>
        <v>11</v>
      </c>
      <c r="O8990" s="3" t="str">
        <f>TEXT(Table3[[#This Row],[DATE]],"mmm")</f>
        <v>Aug</v>
      </c>
      <c r="P8990" s="3">
        <f>YEAR(Table3[[#This Row],[DATE]])</f>
        <v>2045</v>
      </c>
    </row>
    <row r="8991" spans="1:16" x14ac:dyDescent="0.3">
      <c r="A8991" s="6">
        <v>53186</v>
      </c>
      <c r="B8991" s="7" t="s">
        <v>1650</v>
      </c>
      <c r="C8991" s="9">
        <f t="shared" ca="1" si="280"/>
        <v>14</v>
      </c>
      <c r="D8991" s="9" t="s">
        <v>2116</v>
      </c>
      <c r="E8991" s="9" t="s">
        <v>2116</v>
      </c>
      <c r="F8991" s="10">
        <f t="shared" ca="1" si="281"/>
        <v>6.3687606684307854E-2</v>
      </c>
      <c r="G8991" s="3" t="str">
        <f>VLOOKUP(Table3[[#This Row],[PRODUCT ID]],Table1[[PRODUCT]:[SELLING PRICE]],1,FALSE)</f>
        <v>Product598</v>
      </c>
      <c r="H8991" s="3" t="str">
        <f>VLOOKUP(Table3[[#This Row],[PRODUCT ID]],Table1[[PRODUCT]:[SELLING PRICE]],2,FALSE)</f>
        <v>Category2</v>
      </c>
      <c r="I8991" s="3" t="str">
        <f>VLOOKUP(Table3[[#This Row],[PRODUCT ID]],Table1[[PRODUCT]:[SELLING PRICE]],3,FALSE)</f>
        <v>Kg</v>
      </c>
      <c r="J8991" s="16">
        <f ca="1">VLOOKUP(Table3[[#This Row],[PRODUCT ID]],Table1[[PRODUCT]:[SELLING PRICE]],4,FALSE)</f>
        <v>202</v>
      </c>
      <c r="K8991" s="16">
        <f ca="1">VLOOKUP(Table3[[#This Row],[PRODUCT ID]],Table1[[PRODUCT]:[SELLING PRICE]],5,FALSE)</f>
        <v>128.35824658120035</v>
      </c>
      <c r="L8991" s="16">
        <f ca="1">J8991*Table3[[#This Row],[QUANTITY]]</f>
        <v>2828</v>
      </c>
      <c r="M8991" s="16">
        <f ca="1">K8991*Table3[[#This Row],[QUANTITY]]*(1-Table3[[#This Row],[DISCOUNT %]])</f>
        <v>1682.5678388154925</v>
      </c>
      <c r="N8991" s="3">
        <f>DAY(Table3[[#This Row],[DATE]])</f>
        <v>12</v>
      </c>
      <c r="O8991" s="3" t="str">
        <f>TEXT(Table3[[#This Row],[DATE]],"mmm")</f>
        <v>Aug</v>
      </c>
      <c r="P8991" s="3">
        <f>YEAR(Table3[[#This Row],[DATE]])</f>
        <v>2045</v>
      </c>
    </row>
    <row r="8992" spans="1:16" x14ac:dyDescent="0.3">
      <c r="A8992" s="6">
        <v>53187</v>
      </c>
      <c r="B8992" s="7" t="s">
        <v>1651</v>
      </c>
      <c r="C8992" s="9">
        <f t="shared" ca="1" si="280"/>
        <v>12</v>
      </c>
      <c r="D8992" s="9" t="s">
        <v>2116</v>
      </c>
      <c r="E8992" s="9" t="s">
        <v>2118</v>
      </c>
      <c r="F8992" s="10">
        <f t="shared" ca="1" si="281"/>
        <v>2.1531680306273629E-2</v>
      </c>
      <c r="G8992" s="3" t="str">
        <f>VLOOKUP(Table3[[#This Row],[PRODUCT ID]],Table1[[PRODUCT]:[SELLING PRICE]],1,FALSE)</f>
        <v>Product599</v>
      </c>
      <c r="H8992" s="3" t="str">
        <f>VLOOKUP(Table3[[#This Row],[PRODUCT ID]],Table1[[PRODUCT]:[SELLING PRICE]],2,FALSE)</f>
        <v>Category3</v>
      </c>
      <c r="I8992" s="3" t="str">
        <f>VLOOKUP(Table3[[#This Row],[PRODUCT ID]],Table1[[PRODUCT]:[SELLING PRICE]],3,FALSE)</f>
        <v>Lt</v>
      </c>
      <c r="J8992" s="16">
        <f ca="1">VLOOKUP(Table3[[#This Row],[PRODUCT ID]],Table1[[PRODUCT]:[SELLING PRICE]],4,FALSE)</f>
        <v>64</v>
      </c>
      <c r="K8992" s="16">
        <f ca="1">VLOOKUP(Table3[[#This Row],[PRODUCT ID]],Table1[[PRODUCT]:[SELLING PRICE]],5,FALSE)</f>
        <v>267.25797660513751</v>
      </c>
      <c r="L8992" s="16">
        <f ca="1">J8992*Table3[[#This Row],[QUANTITY]]</f>
        <v>768</v>
      </c>
      <c r="M8992" s="16">
        <f ca="1">K8992*Table3[[#This Row],[QUANTITY]]*(1-Table3[[#This Row],[DISCOUNT %]])</f>
        <v>3138.0415595228897</v>
      </c>
      <c r="N8992" s="3">
        <f>DAY(Table3[[#This Row],[DATE]])</f>
        <v>13</v>
      </c>
      <c r="O8992" s="3" t="str">
        <f>TEXT(Table3[[#This Row],[DATE]],"mmm")</f>
        <v>Aug</v>
      </c>
      <c r="P8992" s="3">
        <f>YEAR(Table3[[#This Row],[DATE]])</f>
        <v>2045</v>
      </c>
    </row>
    <row r="8993" spans="1:16" x14ac:dyDescent="0.3">
      <c r="A8993" s="6">
        <v>53188</v>
      </c>
      <c r="B8993" s="7" t="s">
        <v>1652</v>
      </c>
      <c r="C8993" s="9">
        <f t="shared" ca="1" si="280"/>
        <v>1</v>
      </c>
      <c r="D8993" s="9" t="s">
        <v>2116</v>
      </c>
      <c r="E8993" s="9" t="s">
        <v>2118</v>
      </c>
      <c r="F8993" s="10">
        <f t="shared" ca="1" si="281"/>
        <v>3.9920261015211657E-2</v>
      </c>
      <c r="G8993" s="3" t="str">
        <f>VLOOKUP(Table3[[#This Row],[PRODUCT ID]],Table1[[PRODUCT]:[SELLING PRICE]],1,FALSE)</f>
        <v>Product600</v>
      </c>
      <c r="H8993" s="3" t="str">
        <f>VLOOKUP(Table3[[#This Row],[PRODUCT ID]],Table1[[PRODUCT]:[SELLING PRICE]],2,FALSE)</f>
        <v>Category4</v>
      </c>
      <c r="I8993" s="3" t="str">
        <f>VLOOKUP(Table3[[#This Row],[PRODUCT ID]],Table1[[PRODUCT]:[SELLING PRICE]],3,FALSE)</f>
        <v>Ft</v>
      </c>
      <c r="J8993" s="16">
        <f ca="1">VLOOKUP(Table3[[#This Row],[PRODUCT ID]],Table1[[PRODUCT]:[SELLING PRICE]],4,FALSE)</f>
        <v>28</v>
      </c>
      <c r="K8993" s="16">
        <f ca="1">VLOOKUP(Table3[[#This Row],[PRODUCT ID]],Table1[[PRODUCT]:[SELLING PRICE]],5,FALSE)</f>
        <v>195.71290833249435</v>
      </c>
      <c r="L8993" s="16">
        <f ca="1">J8993*Table3[[#This Row],[QUANTITY]]</f>
        <v>28</v>
      </c>
      <c r="M8993" s="16">
        <f ca="1">K8993*Table3[[#This Row],[QUANTITY]]*(1-Table3[[#This Row],[DISCOUNT %]])</f>
        <v>187.899997947815</v>
      </c>
      <c r="N8993" s="3">
        <f>DAY(Table3[[#This Row],[DATE]])</f>
        <v>14</v>
      </c>
      <c r="O8993" s="3" t="str">
        <f>TEXT(Table3[[#This Row],[DATE]],"mmm")</f>
        <v>Aug</v>
      </c>
      <c r="P8993" s="3">
        <f>YEAR(Table3[[#This Row],[DATE]])</f>
        <v>2045</v>
      </c>
    </row>
    <row r="8994" spans="1:16" x14ac:dyDescent="0.3">
      <c r="A8994" s="6">
        <v>53189</v>
      </c>
      <c r="B8994" s="7" t="s">
        <v>1653</v>
      </c>
      <c r="C8994" s="9">
        <f t="shared" ca="1" si="280"/>
        <v>12</v>
      </c>
      <c r="D8994" s="9" t="s">
        <v>2115</v>
      </c>
      <c r="E8994" s="9" t="s">
        <v>2116</v>
      </c>
      <c r="F8994" s="10">
        <f t="shared" ca="1" si="281"/>
        <v>6.0641873345662622E-3</v>
      </c>
      <c r="G8994" s="3" t="str">
        <f>VLOOKUP(Table3[[#This Row],[PRODUCT ID]],Table1[[PRODUCT]:[SELLING PRICE]],1,FALSE)</f>
        <v>Product601</v>
      </c>
      <c r="H8994" s="3" t="str">
        <f>VLOOKUP(Table3[[#This Row],[PRODUCT ID]],Table1[[PRODUCT]:[SELLING PRICE]],2,FALSE)</f>
        <v>Category1</v>
      </c>
      <c r="I8994" s="3" t="str">
        <f>VLOOKUP(Table3[[#This Row],[PRODUCT ID]],Table1[[PRODUCT]:[SELLING PRICE]],3,FALSE)</f>
        <v>Kg</v>
      </c>
      <c r="J8994" s="16">
        <f ca="1">VLOOKUP(Table3[[#This Row],[PRODUCT ID]],Table1[[PRODUCT]:[SELLING PRICE]],4,FALSE)</f>
        <v>43</v>
      </c>
      <c r="K8994" s="16">
        <f ca="1">VLOOKUP(Table3[[#This Row],[PRODUCT ID]],Table1[[PRODUCT]:[SELLING PRICE]],5,FALSE)</f>
        <v>188.55413070750183</v>
      </c>
      <c r="L8994" s="16">
        <f ca="1">J8994*Table3[[#This Row],[QUANTITY]]</f>
        <v>516</v>
      </c>
      <c r="M8994" s="16">
        <f ca="1">K8994*Table3[[#This Row],[QUANTITY]]*(1-Table3[[#This Row],[DISCOUNT %]])</f>
        <v>2248.928437634223</v>
      </c>
      <c r="N8994" s="3">
        <f>DAY(Table3[[#This Row],[DATE]])</f>
        <v>15</v>
      </c>
      <c r="O8994" s="3" t="str">
        <f>TEXT(Table3[[#This Row],[DATE]],"mmm")</f>
        <v>Aug</v>
      </c>
      <c r="P8994" s="3">
        <f>YEAR(Table3[[#This Row],[DATE]])</f>
        <v>2045</v>
      </c>
    </row>
    <row r="8995" spans="1:16" x14ac:dyDescent="0.3">
      <c r="A8995" s="6">
        <v>53190</v>
      </c>
      <c r="B8995" s="7" t="s">
        <v>1654</v>
      </c>
      <c r="C8995" s="9">
        <f t="shared" ca="1" si="280"/>
        <v>2</v>
      </c>
      <c r="D8995" s="9" t="s">
        <v>2116</v>
      </c>
      <c r="E8995" s="9" t="s">
        <v>2116</v>
      </c>
      <c r="F8995" s="10">
        <f t="shared" ca="1" si="281"/>
        <v>3.5758744419022374E-2</v>
      </c>
      <c r="G8995" s="3" t="str">
        <f>VLOOKUP(Table3[[#This Row],[PRODUCT ID]],Table1[[PRODUCT]:[SELLING PRICE]],1,FALSE)</f>
        <v>Product602</v>
      </c>
      <c r="H8995" s="3" t="str">
        <f>VLOOKUP(Table3[[#This Row],[PRODUCT ID]],Table1[[PRODUCT]:[SELLING PRICE]],2,FALSE)</f>
        <v>Category2</v>
      </c>
      <c r="I8995" s="3" t="str">
        <f>VLOOKUP(Table3[[#This Row],[PRODUCT ID]],Table1[[PRODUCT]:[SELLING PRICE]],3,FALSE)</f>
        <v>No</v>
      </c>
      <c r="J8995" s="16">
        <f ca="1">VLOOKUP(Table3[[#This Row],[PRODUCT ID]],Table1[[PRODUCT]:[SELLING PRICE]],4,FALSE)</f>
        <v>46</v>
      </c>
      <c r="K8995" s="16">
        <f ca="1">VLOOKUP(Table3[[#This Row],[PRODUCT ID]],Table1[[PRODUCT]:[SELLING PRICE]],5,FALSE)</f>
        <v>144.77288285733954</v>
      </c>
      <c r="L8995" s="16">
        <f ca="1">J8995*Table3[[#This Row],[QUANTITY]]</f>
        <v>92</v>
      </c>
      <c r="M8995" s="16">
        <f ca="1">K8995*Table3[[#This Row],[QUANTITY]]*(1-Table3[[#This Row],[DISCOUNT %]])</f>
        <v>279.19197268087771</v>
      </c>
      <c r="N8995" s="3">
        <f>DAY(Table3[[#This Row],[DATE]])</f>
        <v>16</v>
      </c>
      <c r="O8995" s="3" t="str">
        <f>TEXT(Table3[[#This Row],[DATE]],"mmm")</f>
        <v>Aug</v>
      </c>
      <c r="P8995" s="3">
        <f>YEAR(Table3[[#This Row],[DATE]])</f>
        <v>2045</v>
      </c>
    </row>
    <row r="8996" spans="1:16" x14ac:dyDescent="0.3">
      <c r="A8996" s="6">
        <v>53191</v>
      </c>
      <c r="B8996" s="7" t="s">
        <v>1655</v>
      </c>
      <c r="C8996" s="9">
        <f t="shared" ca="1" si="280"/>
        <v>3</v>
      </c>
      <c r="D8996" s="9" t="s">
        <v>2117</v>
      </c>
      <c r="E8996" s="9" t="s">
        <v>2116</v>
      </c>
      <c r="F8996" s="10">
        <f t="shared" ca="1" si="281"/>
        <v>7.5941966453334897E-2</v>
      </c>
      <c r="G8996" s="3" t="str">
        <f>VLOOKUP(Table3[[#This Row],[PRODUCT ID]],Table1[[PRODUCT]:[SELLING PRICE]],1,FALSE)</f>
        <v>Product603</v>
      </c>
      <c r="H8996" s="3" t="str">
        <f>VLOOKUP(Table3[[#This Row],[PRODUCT ID]],Table1[[PRODUCT]:[SELLING PRICE]],2,FALSE)</f>
        <v>Category3</v>
      </c>
      <c r="I8996" s="3" t="str">
        <f>VLOOKUP(Table3[[#This Row],[PRODUCT ID]],Table1[[PRODUCT]:[SELLING PRICE]],3,FALSE)</f>
        <v>No</v>
      </c>
      <c r="J8996" s="16">
        <f ca="1">VLOOKUP(Table3[[#This Row],[PRODUCT ID]],Table1[[PRODUCT]:[SELLING PRICE]],4,FALSE)</f>
        <v>229</v>
      </c>
      <c r="K8996" s="16">
        <f ca="1">VLOOKUP(Table3[[#This Row],[PRODUCT ID]],Table1[[PRODUCT]:[SELLING PRICE]],5,FALSE)</f>
        <v>293.91099332879907</v>
      </c>
      <c r="L8996" s="16">
        <f ca="1">J8996*Table3[[#This Row],[QUANTITY]]</f>
        <v>687</v>
      </c>
      <c r="M8996" s="16">
        <f ca="1">K8996*Table3[[#This Row],[QUANTITY]]*(1-Table3[[#This Row],[DISCOUNT %]])</f>
        <v>814.7724435994711</v>
      </c>
      <c r="N8996" s="3">
        <f>DAY(Table3[[#This Row],[DATE]])</f>
        <v>17</v>
      </c>
      <c r="O8996" s="3" t="str">
        <f>TEXT(Table3[[#This Row],[DATE]],"mmm")</f>
        <v>Aug</v>
      </c>
      <c r="P8996" s="3">
        <f>YEAR(Table3[[#This Row],[DATE]])</f>
        <v>2045</v>
      </c>
    </row>
    <row r="8997" spans="1:16" x14ac:dyDescent="0.3">
      <c r="A8997" s="6">
        <v>53192</v>
      </c>
      <c r="B8997" s="7" t="s">
        <v>1656</v>
      </c>
      <c r="C8997" s="9">
        <f t="shared" ca="1" si="280"/>
        <v>3</v>
      </c>
      <c r="D8997" s="9" t="s">
        <v>2115</v>
      </c>
      <c r="E8997" s="9" t="s">
        <v>2116</v>
      </c>
      <c r="F8997" s="10">
        <f t="shared" ca="1" si="281"/>
        <v>9.9175483375095838E-2</v>
      </c>
      <c r="G8997" s="3" t="str">
        <f>VLOOKUP(Table3[[#This Row],[PRODUCT ID]],Table1[[PRODUCT]:[SELLING PRICE]],1,FALSE)</f>
        <v>Product604</v>
      </c>
      <c r="H8997" s="3" t="str">
        <f>VLOOKUP(Table3[[#This Row],[PRODUCT ID]],Table1[[PRODUCT]:[SELLING PRICE]],2,FALSE)</f>
        <v>Category4</v>
      </c>
      <c r="I8997" s="3" t="str">
        <f>VLOOKUP(Table3[[#This Row],[PRODUCT ID]],Table1[[PRODUCT]:[SELLING PRICE]],3,FALSE)</f>
        <v>Ft</v>
      </c>
      <c r="J8997" s="16">
        <f ca="1">VLOOKUP(Table3[[#This Row],[PRODUCT ID]],Table1[[PRODUCT]:[SELLING PRICE]],4,FALSE)</f>
        <v>135</v>
      </c>
      <c r="K8997" s="16">
        <f ca="1">VLOOKUP(Table3[[#This Row],[PRODUCT ID]],Table1[[PRODUCT]:[SELLING PRICE]],5,FALSE)</f>
        <v>299.45069375343712</v>
      </c>
      <c r="L8997" s="16">
        <f ca="1">J8997*Table3[[#This Row],[QUANTITY]]</f>
        <v>405</v>
      </c>
      <c r="M8997" s="16">
        <f ca="1">K8997*Table3[[#This Row],[QUANTITY]]*(1-Table3[[#This Row],[DISCOUNT %]])</f>
        <v>809.25757936029663</v>
      </c>
      <c r="N8997" s="3">
        <f>DAY(Table3[[#This Row],[DATE]])</f>
        <v>18</v>
      </c>
      <c r="O8997" s="3" t="str">
        <f>TEXT(Table3[[#This Row],[DATE]],"mmm")</f>
        <v>Aug</v>
      </c>
      <c r="P8997" s="3">
        <f>YEAR(Table3[[#This Row],[DATE]])</f>
        <v>2045</v>
      </c>
    </row>
    <row r="8998" spans="1:16" x14ac:dyDescent="0.3">
      <c r="A8998" s="6">
        <v>53193</v>
      </c>
      <c r="B8998" s="7" t="s">
        <v>1657</v>
      </c>
      <c r="C8998" s="9">
        <f t="shared" ca="1" si="280"/>
        <v>8</v>
      </c>
      <c r="D8998" s="9" t="s">
        <v>2115</v>
      </c>
      <c r="E8998" s="9" t="s">
        <v>2118</v>
      </c>
      <c r="F8998" s="10">
        <f t="shared" ca="1" si="281"/>
        <v>4.7412910199431092E-2</v>
      </c>
      <c r="G8998" s="3" t="str">
        <f>VLOOKUP(Table3[[#This Row],[PRODUCT ID]],Table1[[PRODUCT]:[SELLING PRICE]],1,FALSE)</f>
        <v>Product605</v>
      </c>
      <c r="H8998" s="3" t="str">
        <f>VLOOKUP(Table3[[#This Row],[PRODUCT ID]],Table1[[PRODUCT]:[SELLING PRICE]],2,FALSE)</f>
        <v>Category5</v>
      </c>
      <c r="I8998" s="3" t="str">
        <f>VLOOKUP(Table3[[#This Row],[PRODUCT ID]],Table1[[PRODUCT]:[SELLING PRICE]],3,FALSE)</f>
        <v>No</v>
      </c>
      <c r="J8998" s="16">
        <f ca="1">VLOOKUP(Table3[[#This Row],[PRODUCT ID]],Table1[[PRODUCT]:[SELLING PRICE]],4,FALSE)</f>
        <v>30</v>
      </c>
      <c r="K8998" s="16">
        <f ca="1">VLOOKUP(Table3[[#This Row],[PRODUCT ID]],Table1[[PRODUCT]:[SELLING PRICE]],5,FALSE)</f>
        <v>43.393673046861885</v>
      </c>
      <c r="L8998" s="16">
        <f ca="1">J8998*Table3[[#This Row],[QUANTITY]]</f>
        <v>240</v>
      </c>
      <c r="M8998" s="16">
        <f ca="1">K8998*Table3[[#This Row],[QUANTITY]]*(1-Table3[[#This Row],[DISCOUNT %]])</f>
        <v>330.69002178774042</v>
      </c>
      <c r="N8998" s="3">
        <f>DAY(Table3[[#This Row],[DATE]])</f>
        <v>19</v>
      </c>
      <c r="O8998" s="3" t="str">
        <f>TEXT(Table3[[#This Row],[DATE]],"mmm")</f>
        <v>Aug</v>
      </c>
      <c r="P8998" s="3">
        <f>YEAR(Table3[[#This Row],[DATE]])</f>
        <v>2045</v>
      </c>
    </row>
    <row r="8999" spans="1:16" x14ac:dyDescent="0.3">
      <c r="A8999" s="6">
        <v>53194</v>
      </c>
      <c r="B8999" s="7" t="s">
        <v>1658</v>
      </c>
      <c r="C8999" s="9">
        <f t="shared" ca="1" si="280"/>
        <v>12</v>
      </c>
      <c r="D8999" s="9" t="s">
        <v>2115</v>
      </c>
      <c r="E8999" s="9" t="s">
        <v>2116</v>
      </c>
      <c r="F8999" s="10">
        <f t="shared" ca="1" si="281"/>
        <v>3.6326456668440678E-2</v>
      </c>
      <c r="G8999" s="3" t="str">
        <f>VLOOKUP(Table3[[#This Row],[PRODUCT ID]],Table1[[PRODUCT]:[SELLING PRICE]],1,FALSE)</f>
        <v>Product606</v>
      </c>
      <c r="H8999" s="3" t="str">
        <f>VLOOKUP(Table3[[#This Row],[PRODUCT ID]],Table1[[PRODUCT]:[SELLING PRICE]],2,FALSE)</f>
        <v>Category1</v>
      </c>
      <c r="I8999" s="3" t="str">
        <f>VLOOKUP(Table3[[#This Row],[PRODUCT ID]],Table1[[PRODUCT]:[SELLING PRICE]],3,FALSE)</f>
        <v>Kg</v>
      </c>
      <c r="J8999" s="16">
        <f ca="1">VLOOKUP(Table3[[#This Row],[PRODUCT ID]],Table1[[PRODUCT]:[SELLING PRICE]],4,FALSE)</f>
        <v>231</v>
      </c>
      <c r="K8999" s="16">
        <f ca="1">VLOOKUP(Table3[[#This Row],[PRODUCT ID]],Table1[[PRODUCT]:[SELLING PRICE]],5,FALSE)</f>
        <v>33.75919223521494</v>
      </c>
      <c r="L8999" s="16">
        <f ca="1">J8999*Table3[[#This Row],[QUANTITY]]</f>
        <v>2772</v>
      </c>
      <c r="M8999" s="16">
        <f ca="1">K8999*Table3[[#This Row],[QUANTITY]]*(1-Table3[[#This Row],[DISCOUNT %]])</f>
        <v>390.39408481585014</v>
      </c>
      <c r="N8999" s="3">
        <f>DAY(Table3[[#This Row],[DATE]])</f>
        <v>20</v>
      </c>
      <c r="O8999" s="3" t="str">
        <f>TEXT(Table3[[#This Row],[DATE]],"mmm")</f>
        <v>Aug</v>
      </c>
      <c r="P8999" s="3">
        <f>YEAR(Table3[[#This Row],[DATE]])</f>
        <v>2045</v>
      </c>
    </row>
    <row r="9000" spans="1:16" x14ac:dyDescent="0.3">
      <c r="A9000" s="6">
        <v>53195</v>
      </c>
      <c r="B9000" s="7" t="s">
        <v>1659</v>
      </c>
      <c r="C9000" s="9">
        <f t="shared" ca="1" si="280"/>
        <v>7</v>
      </c>
      <c r="D9000" s="9" t="s">
        <v>2116</v>
      </c>
      <c r="E9000" s="9" t="s">
        <v>2116</v>
      </c>
      <c r="F9000" s="10">
        <f t="shared" ca="1" si="281"/>
        <v>6.5444852969185327E-2</v>
      </c>
      <c r="G9000" s="3" t="str">
        <f>VLOOKUP(Table3[[#This Row],[PRODUCT ID]],Table1[[PRODUCT]:[SELLING PRICE]],1,FALSE)</f>
        <v>Product607</v>
      </c>
      <c r="H9000" s="3" t="str">
        <f>VLOOKUP(Table3[[#This Row],[PRODUCT ID]],Table1[[PRODUCT]:[SELLING PRICE]],2,FALSE)</f>
        <v>Category2</v>
      </c>
      <c r="I9000" s="3" t="str">
        <f>VLOOKUP(Table3[[#This Row],[PRODUCT ID]],Table1[[PRODUCT]:[SELLING PRICE]],3,FALSE)</f>
        <v>Kg</v>
      </c>
      <c r="J9000" s="16">
        <f ca="1">VLOOKUP(Table3[[#This Row],[PRODUCT ID]],Table1[[PRODUCT]:[SELLING PRICE]],4,FALSE)</f>
        <v>213</v>
      </c>
      <c r="K9000" s="16">
        <f ca="1">VLOOKUP(Table3[[#This Row],[PRODUCT ID]],Table1[[PRODUCT]:[SELLING PRICE]],5,FALSE)</f>
        <v>174.85588895436882</v>
      </c>
      <c r="L9000" s="16">
        <f ca="1">J9000*Table3[[#This Row],[QUANTITY]]</f>
        <v>1491</v>
      </c>
      <c r="M9000" s="16">
        <f ca="1">K9000*Table3[[#This Row],[QUANTITY]]*(1-Table3[[#This Row],[DISCOUNT %]])</f>
        <v>1143.8872970766777</v>
      </c>
      <c r="N9000" s="3">
        <f>DAY(Table3[[#This Row],[DATE]])</f>
        <v>21</v>
      </c>
      <c r="O9000" s="3" t="str">
        <f>TEXT(Table3[[#This Row],[DATE]],"mmm")</f>
        <v>Aug</v>
      </c>
      <c r="P9000" s="3">
        <f>YEAR(Table3[[#This Row],[DATE]])</f>
        <v>2045</v>
      </c>
    </row>
    <row r="9001" spans="1:16" x14ac:dyDescent="0.3">
      <c r="A9001" s="6">
        <v>53196</v>
      </c>
      <c r="B9001" s="7" t="s">
        <v>1660</v>
      </c>
      <c r="C9001" s="9">
        <f t="shared" ca="1" si="280"/>
        <v>4</v>
      </c>
      <c r="D9001" s="9" t="s">
        <v>2116</v>
      </c>
      <c r="E9001" s="9" t="s">
        <v>2116</v>
      </c>
      <c r="F9001" s="10">
        <f t="shared" ca="1" si="281"/>
        <v>6.6508208385425691E-2</v>
      </c>
      <c r="G9001" s="3" t="str">
        <f>VLOOKUP(Table3[[#This Row],[PRODUCT ID]],Table1[[PRODUCT]:[SELLING PRICE]],1,FALSE)</f>
        <v>Product608</v>
      </c>
      <c r="H9001" s="3" t="str">
        <f>VLOOKUP(Table3[[#This Row],[PRODUCT ID]],Table1[[PRODUCT]:[SELLING PRICE]],2,FALSE)</f>
        <v>Category3</v>
      </c>
      <c r="I9001" s="3" t="str">
        <f>VLOOKUP(Table3[[#This Row],[PRODUCT ID]],Table1[[PRODUCT]:[SELLING PRICE]],3,FALSE)</f>
        <v>Lt</v>
      </c>
      <c r="J9001" s="16">
        <f ca="1">VLOOKUP(Table3[[#This Row],[PRODUCT ID]],Table1[[PRODUCT]:[SELLING PRICE]],4,FALSE)</f>
        <v>12</v>
      </c>
      <c r="K9001" s="16">
        <f ca="1">VLOOKUP(Table3[[#This Row],[PRODUCT ID]],Table1[[PRODUCT]:[SELLING PRICE]],5,FALSE)</f>
        <v>58.795872948983309</v>
      </c>
      <c r="L9001" s="16">
        <f ca="1">J9001*Table3[[#This Row],[QUANTITY]]</f>
        <v>48</v>
      </c>
      <c r="M9001" s="16">
        <f ca="1">K9001*Table3[[#This Row],[QUANTITY]]*(1-Table3[[#This Row],[DISCOUNT %]])</f>
        <v>219.54185911475724</v>
      </c>
      <c r="N9001" s="3">
        <f>DAY(Table3[[#This Row],[DATE]])</f>
        <v>22</v>
      </c>
      <c r="O9001" s="3" t="str">
        <f>TEXT(Table3[[#This Row],[DATE]],"mmm")</f>
        <v>Aug</v>
      </c>
      <c r="P9001" s="3">
        <f>YEAR(Table3[[#This Row],[DATE]])</f>
        <v>2045</v>
      </c>
    </row>
    <row r="9002" spans="1:16" x14ac:dyDescent="0.3">
      <c r="A9002" s="6">
        <v>53197</v>
      </c>
      <c r="B9002" s="7" t="s">
        <v>1661</v>
      </c>
      <c r="C9002" s="9">
        <f t="shared" ca="1" si="280"/>
        <v>9</v>
      </c>
      <c r="D9002" s="9" t="s">
        <v>2116</v>
      </c>
      <c r="E9002" s="9" t="s">
        <v>2116</v>
      </c>
      <c r="F9002" s="10">
        <f t="shared" ca="1" si="281"/>
        <v>2.4595236857401639E-2</v>
      </c>
      <c r="G9002" s="3" t="str">
        <f>VLOOKUP(Table3[[#This Row],[PRODUCT ID]],Table1[[PRODUCT]:[SELLING PRICE]],1,FALSE)</f>
        <v>Product609</v>
      </c>
      <c r="H9002" s="3" t="str">
        <f>VLOOKUP(Table3[[#This Row],[PRODUCT ID]],Table1[[PRODUCT]:[SELLING PRICE]],2,FALSE)</f>
        <v>Category4</v>
      </c>
      <c r="I9002" s="3" t="str">
        <f>VLOOKUP(Table3[[#This Row],[PRODUCT ID]],Table1[[PRODUCT]:[SELLING PRICE]],3,FALSE)</f>
        <v>Kg</v>
      </c>
      <c r="J9002" s="16">
        <f ca="1">VLOOKUP(Table3[[#This Row],[PRODUCT ID]],Table1[[PRODUCT]:[SELLING PRICE]],4,FALSE)</f>
        <v>38</v>
      </c>
      <c r="K9002" s="16">
        <f ca="1">VLOOKUP(Table3[[#This Row],[PRODUCT ID]],Table1[[PRODUCT]:[SELLING PRICE]],5,FALSE)</f>
        <v>186.42962799042508</v>
      </c>
      <c r="L9002" s="16">
        <f ca="1">J9002*Table3[[#This Row],[QUANTITY]]</f>
        <v>342</v>
      </c>
      <c r="M9002" s="16">
        <f ca="1">K9002*Table3[[#This Row],[QUANTITY]]*(1-Table3[[#This Row],[DISCOUNT %]])</f>
        <v>1636.5991241948698</v>
      </c>
      <c r="N9002" s="3">
        <f>DAY(Table3[[#This Row],[DATE]])</f>
        <v>23</v>
      </c>
      <c r="O9002" s="3" t="str">
        <f>TEXT(Table3[[#This Row],[DATE]],"mmm")</f>
        <v>Aug</v>
      </c>
      <c r="P9002" s="3">
        <f>YEAR(Table3[[#This Row],[DATE]])</f>
        <v>2045</v>
      </c>
    </row>
    <row r="9003" spans="1:16" x14ac:dyDescent="0.3">
      <c r="A9003" s="6">
        <v>53198</v>
      </c>
      <c r="B9003" s="7" t="s">
        <v>1662</v>
      </c>
      <c r="C9003" s="9">
        <f t="shared" ca="1" si="280"/>
        <v>7</v>
      </c>
      <c r="D9003" s="9" t="s">
        <v>2115</v>
      </c>
      <c r="E9003" s="9" t="s">
        <v>2116</v>
      </c>
      <c r="F9003" s="10">
        <f t="shared" ca="1" si="281"/>
        <v>1.2537365859385807E-2</v>
      </c>
      <c r="G9003" s="3" t="str">
        <f>VLOOKUP(Table3[[#This Row],[PRODUCT ID]],Table1[[PRODUCT]:[SELLING PRICE]],1,FALSE)</f>
        <v>Product610</v>
      </c>
      <c r="H9003" s="3" t="str">
        <f>VLOOKUP(Table3[[#This Row],[PRODUCT ID]],Table1[[PRODUCT]:[SELLING PRICE]],2,FALSE)</f>
        <v>Category5</v>
      </c>
      <c r="I9003" s="3" t="str">
        <f>VLOOKUP(Table3[[#This Row],[PRODUCT ID]],Table1[[PRODUCT]:[SELLING PRICE]],3,FALSE)</f>
        <v>Lt</v>
      </c>
      <c r="J9003" s="16">
        <f ca="1">VLOOKUP(Table3[[#This Row],[PRODUCT ID]],Table1[[PRODUCT]:[SELLING PRICE]],4,FALSE)</f>
        <v>55</v>
      </c>
      <c r="K9003" s="16">
        <f ca="1">VLOOKUP(Table3[[#This Row],[PRODUCT ID]],Table1[[PRODUCT]:[SELLING PRICE]],5,FALSE)</f>
        <v>187.23099747686294</v>
      </c>
      <c r="L9003" s="16">
        <f ca="1">J9003*Table3[[#This Row],[QUANTITY]]</f>
        <v>385</v>
      </c>
      <c r="M9003" s="16">
        <f ca="1">K9003*Table3[[#This Row],[QUANTITY]]*(1-Table3[[#This Row],[DISCOUNT %]])</f>
        <v>1294.1852977289443</v>
      </c>
      <c r="N9003" s="3">
        <f>DAY(Table3[[#This Row],[DATE]])</f>
        <v>24</v>
      </c>
      <c r="O9003" s="3" t="str">
        <f>TEXT(Table3[[#This Row],[DATE]],"mmm")</f>
        <v>Aug</v>
      </c>
      <c r="P9003" s="3">
        <f>YEAR(Table3[[#This Row],[DATE]])</f>
        <v>2045</v>
      </c>
    </row>
    <row r="9004" spans="1:16" x14ac:dyDescent="0.3">
      <c r="A9004" s="6">
        <v>53199</v>
      </c>
      <c r="B9004" s="7" t="s">
        <v>1663</v>
      </c>
      <c r="C9004" s="9">
        <f t="shared" ca="1" si="280"/>
        <v>12</v>
      </c>
      <c r="D9004" s="9" t="s">
        <v>2117</v>
      </c>
      <c r="E9004" s="9" t="s">
        <v>2118</v>
      </c>
      <c r="F9004" s="10">
        <f t="shared" ca="1" si="281"/>
        <v>9.3854633419882608E-2</v>
      </c>
      <c r="G9004" s="3" t="str">
        <f>VLOOKUP(Table3[[#This Row],[PRODUCT ID]],Table1[[PRODUCT]:[SELLING PRICE]],1,FALSE)</f>
        <v>Product611</v>
      </c>
      <c r="H9004" s="3" t="str">
        <f>VLOOKUP(Table3[[#This Row],[PRODUCT ID]],Table1[[PRODUCT]:[SELLING PRICE]],2,FALSE)</f>
        <v>Category1</v>
      </c>
      <c r="I9004" s="3" t="str">
        <f>VLOOKUP(Table3[[#This Row],[PRODUCT ID]],Table1[[PRODUCT]:[SELLING PRICE]],3,FALSE)</f>
        <v>Ft</v>
      </c>
      <c r="J9004" s="16">
        <f ca="1">VLOOKUP(Table3[[#This Row],[PRODUCT ID]],Table1[[PRODUCT]:[SELLING PRICE]],4,FALSE)</f>
        <v>131</v>
      </c>
      <c r="K9004" s="16">
        <f ca="1">VLOOKUP(Table3[[#This Row],[PRODUCT ID]],Table1[[PRODUCT]:[SELLING PRICE]],5,FALSE)</f>
        <v>187.22192705909015</v>
      </c>
      <c r="L9004" s="16">
        <f ca="1">J9004*Table3[[#This Row],[QUANTITY]]</f>
        <v>1572</v>
      </c>
      <c r="M9004" s="16">
        <f ca="1">K9004*Table3[[#This Row],[QUANTITY]]*(1-Table3[[#This Row],[DISCOUNT %]])</f>
        <v>2035.8033807215429</v>
      </c>
      <c r="N9004" s="3">
        <f>DAY(Table3[[#This Row],[DATE]])</f>
        <v>25</v>
      </c>
      <c r="O9004" s="3" t="str">
        <f>TEXT(Table3[[#This Row],[DATE]],"mmm")</f>
        <v>Aug</v>
      </c>
      <c r="P9004" s="3">
        <f>YEAR(Table3[[#This Row],[DATE]])</f>
        <v>2045</v>
      </c>
    </row>
    <row r="9005" spans="1:16" x14ac:dyDescent="0.3">
      <c r="A9005" s="6">
        <v>53200</v>
      </c>
      <c r="B9005" s="7" t="s">
        <v>1664</v>
      </c>
      <c r="C9005" s="9">
        <f t="shared" ca="1" si="280"/>
        <v>7</v>
      </c>
      <c r="D9005" s="9" t="s">
        <v>2117</v>
      </c>
      <c r="E9005" s="9" t="s">
        <v>2118</v>
      </c>
      <c r="F9005" s="10">
        <f t="shared" ca="1" si="281"/>
        <v>3.14836364539689E-2</v>
      </c>
      <c r="G9005" s="3" t="str">
        <f>VLOOKUP(Table3[[#This Row],[PRODUCT ID]],Table1[[PRODUCT]:[SELLING PRICE]],1,FALSE)</f>
        <v>Product612</v>
      </c>
      <c r="H9005" s="3" t="str">
        <f>VLOOKUP(Table3[[#This Row],[PRODUCT ID]],Table1[[PRODUCT]:[SELLING PRICE]],2,FALSE)</f>
        <v>Category2</v>
      </c>
      <c r="I9005" s="3" t="str">
        <f>VLOOKUP(Table3[[#This Row],[PRODUCT ID]],Table1[[PRODUCT]:[SELLING PRICE]],3,FALSE)</f>
        <v>Kg</v>
      </c>
      <c r="J9005" s="16">
        <f ca="1">VLOOKUP(Table3[[#This Row],[PRODUCT ID]],Table1[[PRODUCT]:[SELLING PRICE]],4,FALSE)</f>
        <v>223</v>
      </c>
      <c r="K9005" s="16">
        <f ca="1">VLOOKUP(Table3[[#This Row],[PRODUCT ID]],Table1[[PRODUCT]:[SELLING PRICE]],5,FALSE)</f>
        <v>95.877778206996197</v>
      </c>
      <c r="L9005" s="16">
        <f ca="1">J9005*Table3[[#This Row],[QUANTITY]]</f>
        <v>1561</v>
      </c>
      <c r="M9005" s="16">
        <f ca="1">K9005*Table3[[#This Row],[QUANTITY]]*(1-Table3[[#This Row],[DISCOUNT %]])</f>
        <v>650.01437965739001</v>
      </c>
      <c r="N9005" s="3">
        <f>DAY(Table3[[#This Row],[DATE]])</f>
        <v>26</v>
      </c>
      <c r="O9005" s="3" t="str">
        <f>TEXT(Table3[[#This Row],[DATE]],"mmm")</f>
        <v>Aug</v>
      </c>
      <c r="P9005" s="3">
        <f>YEAR(Table3[[#This Row],[DATE]])</f>
        <v>2045</v>
      </c>
    </row>
    <row r="9006" spans="1:16" x14ac:dyDescent="0.3">
      <c r="A9006" s="6">
        <v>53201</v>
      </c>
      <c r="B9006" s="7" t="s">
        <v>1665</v>
      </c>
      <c r="C9006" s="9">
        <f t="shared" ca="1" si="280"/>
        <v>14</v>
      </c>
      <c r="D9006" s="9" t="s">
        <v>2116</v>
      </c>
      <c r="E9006" s="9" t="s">
        <v>2116</v>
      </c>
      <c r="F9006" s="10">
        <f t="shared" ca="1" si="281"/>
        <v>8.5698120770955566E-2</v>
      </c>
      <c r="G9006" s="3" t="str">
        <f>VLOOKUP(Table3[[#This Row],[PRODUCT ID]],Table1[[PRODUCT]:[SELLING PRICE]],1,FALSE)</f>
        <v>Product613</v>
      </c>
      <c r="H9006" s="3" t="str">
        <f>VLOOKUP(Table3[[#This Row],[PRODUCT ID]],Table1[[PRODUCT]:[SELLING PRICE]],2,FALSE)</f>
        <v>Category3</v>
      </c>
      <c r="I9006" s="3" t="str">
        <f>VLOOKUP(Table3[[#This Row],[PRODUCT ID]],Table1[[PRODUCT]:[SELLING PRICE]],3,FALSE)</f>
        <v>No</v>
      </c>
      <c r="J9006" s="16">
        <f ca="1">VLOOKUP(Table3[[#This Row],[PRODUCT ID]],Table1[[PRODUCT]:[SELLING PRICE]],4,FALSE)</f>
        <v>17</v>
      </c>
      <c r="K9006" s="16">
        <f ca="1">VLOOKUP(Table3[[#This Row],[PRODUCT ID]],Table1[[PRODUCT]:[SELLING PRICE]],5,FALSE)</f>
        <v>82.507905205798181</v>
      </c>
      <c r="L9006" s="16">
        <f ca="1">J9006*Table3[[#This Row],[QUANTITY]]</f>
        <v>238</v>
      </c>
      <c r="M9006" s="16">
        <f ca="1">K9006*Table3[[#This Row],[QUANTITY]]*(1-Table3[[#This Row],[DISCOUNT %]])</f>
        <v>1056.1198589327842</v>
      </c>
      <c r="N9006" s="3">
        <f>DAY(Table3[[#This Row],[DATE]])</f>
        <v>27</v>
      </c>
      <c r="O9006" s="3" t="str">
        <f>TEXT(Table3[[#This Row],[DATE]],"mmm")</f>
        <v>Aug</v>
      </c>
      <c r="P9006" s="3">
        <f>YEAR(Table3[[#This Row],[DATE]])</f>
        <v>2045</v>
      </c>
    </row>
    <row r="9007" spans="1:16" x14ac:dyDescent="0.3">
      <c r="A9007" s="6">
        <v>53202</v>
      </c>
      <c r="B9007" s="7" t="s">
        <v>1666</v>
      </c>
      <c r="C9007" s="9">
        <f t="shared" ca="1" si="280"/>
        <v>4</v>
      </c>
      <c r="D9007" s="9" t="s">
        <v>2116</v>
      </c>
      <c r="E9007" s="9" t="s">
        <v>2116</v>
      </c>
      <c r="F9007" s="10">
        <f t="shared" ca="1" si="281"/>
        <v>2.1964172179355004E-2</v>
      </c>
      <c r="G9007" s="3" t="str">
        <f>VLOOKUP(Table3[[#This Row],[PRODUCT ID]],Table1[[PRODUCT]:[SELLING PRICE]],1,FALSE)</f>
        <v>Product614</v>
      </c>
      <c r="H9007" s="3" t="str">
        <f>VLOOKUP(Table3[[#This Row],[PRODUCT ID]],Table1[[PRODUCT]:[SELLING PRICE]],2,FALSE)</f>
        <v>Category4</v>
      </c>
      <c r="I9007" s="3" t="str">
        <f>VLOOKUP(Table3[[#This Row],[PRODUCT ID]],Table1[[PRODUCT]:[SELLING PRICE]],3,FALSE)</f>
        <v>No</v>
      </c>
      <c r="J9007" s="16">
        <f ca="1">VLOOKUP(Table3[[#This Row],[PRODUCT ID]],Table1[[PRODUCT]:[SELLING PRICE]],4,FALSE)</f>
        <v>153</v>
      </c>
      <c r="K9007" s="16">
        <f ca="1">VLOOKUP(Table3[[#This Row],[PRODUCT ID]],Table1[[PRODUCT]:[SELLING PRICE]],5,FALSE)</f>
        <v>169.92565302164709</v>
      </c>
      <c r="L9007" s="16">
        <f ca="1">J9007*Table3[[#This Row],[QUANTITY]]</f>
        <v>612</v>
      </c>
      <c r="M9007" s="16">
        <f ca="1">K9007*Table3[[#This Row],[QUANTITY]]*(1-Table3[[#This Row],[DISCOUNT %]])</f>
        <v>664.7735068839612</v>
      </c>
      <c r="N9007" s="3">
        <f>DAY(Table3[[#This Row],[DATE]])</f>
        <v>28</v>
      </c>
      <c r="O9007" s="3" t="str">
        <f>TEXT(Table3[[#This Row],[DATE]],"mmm")</f>
        <v>Aug</v>
      </c>
      <c r="P9007" s="3">
        <f>YEAR(Table3[[#This Row],[DATE]])</f>
        <v>2045</v>
      </c>
    </row>
    <row r="9008" spans="1:16" x14ac:dyDescent="0.3">
      <c r="A9008" s="6">
        <v>53203</v>
      </c>
      <c r="B9008" s="7" t="s">
        <v>1667</v>
      </c>
      <c r="C9008" s="9">
        <f t="shared" ca="1" si="280"/>
        <v>6</v>
      </c>
      <c r="D9008" s="9" t="s">
        <v>2116</v>
      </c>
      <c r="E9008" s="9" t="s">
        <v>2116</v>
      </c>
      <c r="F9008" s="10">
        <f t="shared" ca="1" si="281"/>
        <v>4.0839755470089424E-2</v>
      </c>
      <c r="G9008" s="3" t="str">
        <f>VLOOKUP(Table3[[#This Row],[PRODUCT ID]],Table1[[PRODUCT]:[SELLING PRICE]],1,FALSE)</f>
        <v>Product615</v>
      </c>
      <c r="H9008" s="3" t="str">
        <f>VLOOKUP(Table3[[#This Row],[PRODUCT ID]],Table1[[PRODUCT]:[SELLING PRICE]],2,FALSE)</f>
        <v>Category5</v>
      </c>
      <c r="I9008" s="3" t="str">
        <f>VLOOKUP(Table3[[#This Row],[PRODUCT ID]],Table1[[PRODUCT]:[SELLING PRICE]],3,FALSE)</f>
        <v>Ft</v>
      </c>
      <c r="J9008" s="16">
        <f ca="1">VLOOKUP(Table3[[#This Row],[PRODUCT ID]],Table1[[PRODUCT]:[SELLING PRICE]],4,FALSE)</f>
        <v>124</v>
      </c>
      <c r="K9008" s="16">
        <f ca="1">VLOOKUP(Table3[[#This Row],[PRODUCT ID]],Table1[[PRODUCT]:[SELLING PRICE]],5,FALSE)</f>
        <v>146.14377256362681</v>
      </c>
      <c r="L9008" s="16">
        <f ca="1">J9008*Table3[[#This Row],[QUANTITY]]</f>
        <v>744</v>
      </c>
      <c r="M9008" s="16">
        <f ca="1">K9008*Table3[[#This Row],[QUANTITY]]*(1-Table3[[#This Row],[DISCOUNT %]])</f>
        <v>841.05177977191147</v>
      </c>
      <c r="N9008" s="3">
        <f>DAY(Table3[[#This Row],[DATE]])</f>
        <v>29</v>
      </c>
      <c r="O9008" s="3" t="str">
        <f>TEXT(Table3[[#This Row],[DATE]],"mmm")</f>
        <v>Aug</v>
      </c>
      <c r="P9008" s="3">
        <f>YEAR(Table3[[#This Row],[DATE]])</f>
        <v>2045</v>
      </c>
    </row>
    <row r="9009" spans="1:16" x14ac:dyDescent="0.3">
      <c r="A9009" s="6">
        <v>53204</v>
      </c>
      <c r="B9009" s="7" t="s">
        <v>1668</v>
      </c>
      <c r="C9009" s="9">
        <f t="shared" ca="1" si="280"/>
        <v>15</v>
      </c>
      <c r="D9009" s="9" t="s">
        <v>2116</v>
      </c>
      <c r="E9009" s="9" t="s">
        <v>2116</v>
      </c>
      <c r="F9009" s="10">
        <f t="shared" ca="1" si="281"/>
        <v>9.1648798787148392E-2</v>
      </c>
      <c r="G9009" s="3" t="str">
        <f>VLOOKUP(Table3[[#This Row],[PRODUCT ID]],Table1[[PRODUCT]:[SELLING PRICE]],1,FALSE)</f>
        <v>Product616</v>
      </c>
      <c r="H9009" s="3" t="str">
        <f>VLOOKUP(Table3[[#This Row],[PRODUCT ID]],Table1[[PRODUCT]:[SELLING PRICE]],2,FALSE)</f>
        <v>Category1</v>
      </c>
      <c r="I9009" s="3" t="str">
        <f>VLOOKUP(Table3[[#This Row],[PRODUCT ID]],Table1[[PRODUCT]:[SELLING PRICE]],3,FALSE)</f>
        <v>No</v>
      </c>
      <c r="J9009" s="16">
        <f ca="1">VLOOKUP(Table3[[#This Row],[PRODUCT ID]],Table1[[PRODUCT]:[SELLING PRICE]],4,FALSE)</f>
        <v>100</v>
      </c>
      <c r="K9009" s="16">
        <f ca="1">VLOOKUP(Table3[[#This Row],[PRODUCT ID]],Table1[[PRODUCT]:[SELLING PRICE]],5,FALSE)</f>
        <v>117.45221366907111</v>
      </c>
      <c r="L9009" s="16">
        <f ca="1">J9009*Table3[[#This Row],[QUANTITY]]</f>
        <v>1500</v>
      </c>
      <c r="M9009" s="16">
        <f ca="1">K9009*Table3[[#This Row],[QUANTITY]]*(1-Table3[[#This Row],[DISCOUNT %]])</f>
        <v>1600.3178905711388</v>
      </c>
      <c r="N9009" s="3">
        <f>DAY(Table3[[#This Row],[DATE]])</f>
        <v>30</v>
      </c>
      <c r="O9009" s="3" t="str">
        <f>TEXT(Table3[[#This Row],[DATE]],"mmm")</f>
        <v>Aug</v>
      </c>
      <c r="P9009" s="3">
        <f>YEAR(Table3[[#This Row],[DATE]])</f>
        <v>2045</v>
      </c>
    </row>
    <row r="9010" spans="1:16" x14ac:dyDescent="0.3">
      <c r="A9010" s="6">
        <v>53205</v>
      </c>
      <c r="B9010" s="7" t="s">
        <v>1669</v>
      </c>
      <c r="C9010" s="9">
        <f t="shared" ca="1" si="280"/>
        <v>5</v>
      </c>
      <c r="D9010" s="9" t="s">
        <v>2115</v>
      </c>
      <c r="E9010" s="9" t="s">
        <v>2118</v>
      </c>
      <c r="F9010" s="10">
        <f t="shared" ca="1" si="281"/>
        <v>9.5781535967870132E-2</v>
      </c>
      <c r="G9010" s="3" t="str">
        <f>VLOOKUP(Table3[[#This Row],[PRODUCT ID]],Table1[[PRODUCT]:[SELLING PRICE]],1,FALSE)</f>
        <v>Product617</v>
      </c>
      <c r="H9010" s="3" t="str">
        <f>VLOOKUP(Table3[[#This Row],[PRODUCT ID]],Table1[[PRODUCT]:[SELLING PRICE]],2,FALSE)</f>
        <v>Category2</v>
      </c>
      <c r="I9010" s="3" t="str">
        <f>VLOOKUP(Table3[[#This Row],[PRODUCT ID]],Table1[[PRODUCT]:[SELLING PRICE]],3,FALSE)</f>
        <v>Kg</v>
      </c>
      <c r="J9010" s="16">
        <f ca="1">VLOOKUP(Table3[[#This Row],[PRODUCT ID]],Table1[[PRODUCT]:[SELLING PRICE]],4,FALSE)</f>
        <v>82</v>
      </c>
      <c r="K9010" s="16">
        <f ca="1">VLOOKUP(Table3[[#This Row],[PRODUCT ID]],Table1[[PRODUCT]:[SELLING PRICE]],5,FALSE)</f>
        <v>156.56601318887695</v>
      </c>
      <c r="L9010" s="16">
        <f ca="1">J9010*Table3[[#This Row],[QUANTITY]]</f>
        <v>410</v>
      </c>
      <c r="M9010" s="16">
        <f ca="1">K9010*Table3[[#This Row],[QUANTITY]]*(1-Table3[[#This Row],[DISCOUNT %]])</f>
        <v>707.84939982640253</v>
      </c>
      <c r="N9010" s="3">
        <f>DAY(Table3[[#This Row],[DATE]])</f>
        <v>31</v>
      </c>
      <c r="O9010" s="3" t="str">
        <f>TEXT(Table3[[#This Row],[DATE]],"mmm")</f>
        <v>Aug</v>
      </c>
      <c r="P9010" s="3">
        <f>YEAR(Table3[[#This Row],[DATE]])</f>
        <v>2045</v>
      </c>
    </row>
    <row r="9011" spans="1:16" x14ac:dyDescent="0.3">
      <c r="A9011" s="6">
        <v>53206</v>
      </c>
      <c r="B9011" s="7" t="s">
        <v>1670</v>
      </c>
      <c r="C9011" s="9">
        <f t="shared" ca="1" si="280"/>
        <v>7</v>
      </c>
      <c r="D9011" s="9" t="s">
        <v>2116</v>
      </c>
      <c r="E9011" s="9" t="s">
        <v>2116</v>
      </c>
      <c r="F9011" s="10">
        <f t="shared" ca="1" si="281"/>
        <v>1.682556876842901E-2</v>
      </c>
      <c r="G9011" s="3" t="str">
        <f>VLOOKUP(Table3[[#This Row],[PRODUCT ID]],Table1[[PRODUCT]:[SELLING PRICE]],1,FALSE)</f>
        <v>Product618</v>
      </c>
      <c r="H9011" s="3" t="str">
        <f>VLOOKUP(Table3[[#This Row],[PRODUCT ID]],Table1[[PRODUCT]:[SELLING PRICE]],2,FALSE)</f>
        <v>Category3</v>
      </c>
      <c r="I9011" s="3" t="str">
        <f>VLOOKUP(Table3[[#This Row],[PRODUCT ID]],Table1[[PRODUCT]:[SELLING PRICE]],3,FALSE)</f>
        <v>Kg</v>
      </c>
      <c r="J9011" s="16">
        <f ca="1">VLOOKUP(Table3[[#This Row],[PRODUCT ID]],Table1[[PRODUCT]:[SELLING PRICE]],4,FALSE)</f>
        <v>155</v>
      </c>
      <c r="K9011" s="16">
        <f ca="1">VLOOKUP(Table3[[#This Row],[PRODUCT ID]],Table1[[PRODUCT]:[SELLING PRICE]],5,FALSE)</f>
        <v>228.00615206617681</v>
      </c>
      <c r="L9011" s="16">
        <f ca="1">J9011*Table3[[#This Row],[QUANTITY]]</f>
        <v>1085</v>
      </c>
      <c r="M9011" s="16">
        <f ca="1">K9011*Table3[[#This Row],[QUANTITY]]*(1-Table3[[#This Row],[DISCOUNT %]])</f>
        <v>1569.1887321247373</v>
      </c>
      <c r="N9011" s="3">
        <f>DAY(Table3[[#This Row],[DATE]])</f>
        <v>1</v>
      </c>
      <c r="O9011" s="3" t="str">
        <f>TEXT(Table3[[#This Row],[DATE]],"mmm")</f>
        <v>Sep</v>
      </c>
      <c r="P9011" s="3">
        <f>YEAR(Table3[[#This Row],[DATE]])</f>
        <v>2045</v>
      </c>
    </row>
    <row r="9012" spans="1:16" x14ac:dyDescent="0.3">
      <c r="A9012" s="6">
        <v>53207</v>
      </c>
      <c r="B9012" s="7" t="s">
        <v>1671</v>
      </c>
      <c r="C9012" s="9">
        <f t="shared" ca="1" si="280"/>
        <v>15</v>
      </c>
      <c r="D9012" s="9" t="s">
        <v>2117</v>
      </c>
      <c r="E9012" s="9" t="s">
        <v>2116</v>
      </c>
      <c r="F9012" s="10">
        <f t="shared" ca="1" si="281"/>
        <v>4.8871007379627018E-2</v>
      </c>
      <c r="G9012" s="3" t="str">
        <f>VLOOKUP(Table3[[#This Row],[PRODUCT ID]],Table1[[PRODUCT]:[SELLING PRICE]],1,FALSE)</f>
        <v>Product619</v>
      </c>
      <c r="H9012" s="3" t="str">
        <f>VLOOKUP(Table3[[#This Row],[PRODUCT ID]],Table1[[PRODUCT]:[SELLING PRICE]],2,FALSE)</f>
        <v>Category4</v>
      </c>
      <c r="I9012" s="3" t="str">
        <f>VLOOKUP(Table3[[#This Row],[PRODUCT ID]],Table1[[PRODUCT]:[SELLING PRICE]],3,FALSE)</f>
        <v>Lt</v>
      </c>
      <c r="J9012" s="16">
        <f ca="1">VLOOKUP(Table3[[#This Row],[PRODUCT ID]],Table1[[PRODUCT]:[SELLING PRICE]],4,FALSE)</f>
        <v>229</v>
      </c>
      <c r="K9012" s="16">
        <f ca="1">VLOOKUP(Table3[[#This Row],[PRODUCT ID]],Table1[[PRODUCT]:[SELLING PRICE]],5,FALSE)</f>
        <v>189.95528921588345</v>
      </c>
      <c r="L9012" s="16">
        <f ca="1">J9012*Table3[[#This Row],[QUANTITY]]</f>
        <v>3435</v>
      </c>
      <c r="M9012" s="16">
        <f ca="1">K9012*Table3[[#This Row],[QUANTITY]]*(1-Table3[[#This Row],[DISCOUNT %]])</f>
        <v>2710.0797431222222</v>
      </c>
      <c r="N9012" s="3">
        <f>DAY(Table3[[#This Row],[DATE]])</f>
        <v>2</v>
      </c>
      <c r="O9012" s="3" t="str">
        <f>TEXT(Table3[[#This Row],[DATE]],"mmm")</f>
        <v>Sep</v>
      </c>
      <c r="P9012" s="3">
        <f>YEAR(Table3[[#This Row],[DATE]])</f>
        <v>2045</v>
      </c>
    </row>
    <row r="9013" spans="1:16" x14ac:dyDescent="0.3">
      <c r="A9013" s="6">
        <v>53208</v>
      </c>
      <c r="B9013" s="7" t="s">
        <v>1672</v>
      </c>
      <c r="C9013" s="9">
        <f t="shared" ca="1" si="280"/>
        <v>12</v>
      </c>
      <c r="D9013" s="9" t="s">
        <v>2115</v>
      </c>
      <c r="E9013" s="9" t="s">
        <v>2116</v>
      </c>
      <c r="F9013" s="10">
        <f t="shared" ca="1" si="281"/>
        <v>1.5763757212233144E-2</v>
      </c>
      <c r="G9013" s="3" t="str">
        <f>VLOOKUP(Table3[[#This Row],[PRODUCT ID]],Table1[[PRODUCT]:[SELLING PRICE]],1,FALSE)</f>
        <v>Product620</v>
      </c>
      <c r="H9013" s="3" t="str">
        <f>VLOOKUP(Table3[[#This Row],[PRODUCT ID]],Table1[[PRODUCT]:[SELLING PRICE]],2,FALSE)</f>
        <v>Category5</v>
      </c>
      <c r="I9013" s="3" t="str">
        <f>VLOOKUP(Table3[[#This Row],[PRODUCT ID]],Table1[[PRODUCT]:[SELLING PRICE]],3,FALSE)</f>
        <v>Kg</v>
      </c>
      <c r="J9013" s="16">
        <f ca="1">VLOOKUP(Table3[[#This Row],[PRODUCT ID]],Table1[[PRODUCT]:[SELLING PRICE]],4,FALSE)</f>
        <v>214</v>
      </c>
      <c r="K9013" s="16">
        <f ca="1">VLOOKUP(Table3[[#This Row],[PRODUCT ID]],Table1[[PRODUCT]:[SELLING PRICE]],5,FALSE)</f>
        <v>133.5742621043685</v>
      </c>
      <c r="L9013" s="16">
        <f ca="1">J9013*Table3[[#This Row],[QUANTITY]]</f>
        <v>2568</v>
      </c>
      <c r="M9013" s="16">
        <f ca="1">K9013*Table3[[#This Row],[QUANTITY]]*(1-Table3[[#This Row],[DISCOUNT %]])</f>
        <v>1577.6235584010246</v>
      </c>
      <c r="N9013" s="3">
        <f>DAY(Table3[[#This Row],[DATE]])</f>
        <v>3</v>
      </c>
      <c r="O9013" s="3" t="str">
        <f>TEXT(Table3[[#This Row],[DATE]],"mmm")</f>
        <v>Sep</v>
      </c>
      <c r="P9013" s="3">
        <f>YEAR(Table3[[#This Row],[DATE]])</f>
        <v>2045</v>
      </c>
    </row>
    <row r="9014" spans="1:16" x14ac:dyDescent="0.3">
      <c r="A9014" s="6">
        <v>53209</v>
      </c>
      <c r="B9014" s="7" t="s">
        <v>1673</v>
      </c>
      <c r="C9014" s="9">
        <f t="shared" ca="1" si="280"/>
        <v>12</v>
      </c>
      <c r="D9014" s="9" t="s">
        <v>2115</v>
      </c>
      <c r="E9014" s="9" t="s">
        <v>2116</v>
      </c>
      <c r="F9014" s="10">
        <f t="shared" ca="1" si="281"/>
        <v>6.1578156084598282E-2</v>
      </c>
      <c r="G9014" s="3" t="str">
        <f>VLOOKUP(Table3[[#This Row],[PRODUCT ID]],Table1[[PRODUCT]:[SELLING PRICE]],1,FALSE)</f>
        <v>Product621</v>
      </c>
      <c r="H9014" s="3" t="str">
        <f>VLOOKUP(Table3[[#This Row],[PRODUCT ID]],Table1[[PRODUCT]:[SELLING PRICE]],2,FALSE)</f>
        <v>Category1</v>
      </c>
      <c r="I9014" s="3" t="str">
        <f>VLOOKUP(Table3[[#This Row],[PRODUCT ID]],Table1[[PRODUCT]:[SELLING PRICE]],3,FALSE)</f>
        <v>Lt</v>
      </c>
      <c r="J9014" s="16">
        <f ca="1">VLOOKUP(Table3[[#This Row],[PRODUCT ID]],Table1[[PRODUCT]:[SELLING PRICE]],4,FALSE)</f>
        <v>26</v>
      </c>
      <c r="K9014" s="16">
        <f ca="1">VLOOKUP(Table3[[#This Row],[PRODUCT ID]],Table1[[PRODUCT]:[SELLING PRICE]],5,FALSE)</f>
        <v>223.40291552703781</v>
      </c>
      <c r="L9014" s="16">
        <f ca="1">J9014*Table3[[#This Row],[QUANTITY]]</f>
        <v>312</v>
      </c>
      <c r="M9014" s="16">
        <f ca="1">K9014*Table3[[#This Row],[QUANTITY]]*(1-Table3[[#This Row],[DISCOUNT %]])</f>
        <v>2515.7541110995148</v>
      </c>
      <c r="N9014" s="3">
        <f>DAY(Table3[[#This Row],[DATE]])</f>
        <v>4</v>
      </c>
      <c r="O9014" s="3" t="str">
        <f>TEXT(Table3[[#This Row],[DATE]],"mmm")</f>
        <v>Sep</v>
      </c>
      <c r="P9014" s="3">
        <f>YEAR(Table3[[#This Row],[DATE]])</f>
        <v>2045</v>
      </c>
    </row>
    <row r="9015" spans="1:16" x14ac:dyDescent="0.3">
      <c r="A9015" s="6">
        <v>53210</v>
      </c>
      <c r="B9015" s="7" t="s">
        <v>1674</v>
      </c>
      <c r="C9015" s="9">
        <f t="shared" ca="1" si="280"/>
        <v>4</v>
      </c>
      <c r="D9015" s="9" t="s">
        <v>2115</v>
      </c>
      <c r="E9015" s="9" t="s">
        <v>2116</v>
      </c>
      <c r="F9015" s="10">
        <f t="shared" ca="1" si="281"/>
        <v>4.5325881938351534E-2</v>
      </c>
      <c r="G9015" s="3" t="str">
        <f>VLOOKUP(Table3[[#This Row],[PRODUCT ID]],Table1[[PRODUCT]:[SELLING PRICE]],1,FALSE)</f>
        <v>Product622</v>
      </c>
      <c r="H9015" s="3" t="str">
        <f>VLOOKUP(Table3[[#This Row],[PRODUCT ID]],Table1[[PRODUCT]:[SELLING PRICE]],2,FALSE)</f>
        <v>Category2</v>
      </c>
      <c r="I9015" s="3" t="str">
        <f>VLOOKUP(Table3[[#This Row],[PRODUCT ID]],Table1[[PRODUCT]:[SELLING PRICE]],3,FALSE)</f>
        <v>Ft</v>
      </c>
      <c r="J9015" s="16">
        <f ca="1">VLOOKUP(Table3[[#This Row],[PRODUCT ID]],Table1[[PRODUCT]:[SELLING PRICE]],4,FALSE)</f>
        <v>21</v>
      </c>
      <c r="K9015" s="16">
        <f ca="1">VLOOKUP(Table3[[#This Row],[PRODUCT ID]],Table1[[PRODUCT]:[SELLING PRICE]],5,FALSE)</f>
        <v>87.9738081105004</v>
      </c>
      <c r="L9015" s="16">
        <f ca="1">J9015*Table3[[#This Row],[QUANTITY]]</f>
        <v>84</v>
      </c>
      <c r="M9015" s="16">
        <f ca="1">K9015*Table3[[#This Row],[QUANTITY]]*(1-Table3[[#This Row],[DISCOUNT %]])</f>
        <v>335.94527068166667</v>
      </c>
      <c r="N9015" s="3">
        <f>DAY(Table3[[#This Row],[DATE]])</f>
        <v>5</v>
      </c>
      <c r="O9015" s="3" t="str">
        <f>TEXT(Table3[[#This Row],[DATE]],"mmm")</f>
        <v>Sep</v>
      </c>
      <c r="P9015" s="3">
        <f>YEAR(Table3[[#This Row],[DATE]])</f>
        <v>2045</v>
      </c>
    </row>
    <row r="9016" spans="1:16" x14ac:dyDescent="0.3">
      <c r="A9016" s="6">
        <v>53211</v>
      </c>
      <c r="B9016" s="7" t="s">
        <v>1675</v>
      </c>
      <c r="C9016" s="9">
        <f t="shared" ca="1" si="280"/>
        <v>4</v>
      </c>
      <c r="D9016" s="9" t="s">
        <v>2116</v>
      </c>
      <c r="E9016" s="9" t="s">
        <v>2118</v>
      </c>
      <c r="F9016" s="10">
        <f t="shared" ca="1" si="281"/>
        <v>4.7931876078481539E-2</v>
      </c>
      <c r="G9016" s="3" t="str">
        <f>VLOOKUP(Table3[[#This Row],[PRODUCT ID]],Table1[[PRODUCT]:[SELLING PRICE]],1,FALSE)</f>
        <v>Product623</v>
      </c>
      <c r="H9016" s="3" t="str">
        <f>VLOOKUP(Table3[[#This Row],[PRODUCT ID]],Table1[[PRODUCT]:[SELLING PRICE]],2,FALSE)</f>
        <v>Category3</v>
      </c>
      <c r="I9016" s="3" t="str">
        <f>VLOOKUP(Table3[[#This Row],[PRODUCT ID]],Table1[[PRODUCT]:[SELLING PRICE]],3,FALSE)</f>
        <v>Kg</v>
      </c>
      <c r="J9016" s="16">
        <f ca="1">VLOOKUP(Table3[[#This Row],[PRODUCT ID]],Table1[[PRODUCT]:[SELLING PRICE]],4,FALSE)</f>
        <v>73</v>
      </c>
      <c r="K9016" s="16">
        <f ca="1">VLOOKUP(Table3[[#This Row],[PRODUCT ID]],Table1[[PRODUCT]:[SELLING PRICE]],5,FALSE)</f>
        <v>189.75035478466353</v>
      </c>
      <c r="L9016" s="16">
        <f ca="1">J9016*Table3[[#This Row],[QUANTITY]]</f>
        <v>292</v>
      </c>
      <c r="M9016" s="16">
        <f ca="1">K9016*Table3[[#This Row],[QUANTITY]]*(1-Table3[[#This Row],[DISCOUNT %]])</f>
        <v>722.62105717310851</v>
      </c>
      <c r="N9016" s="3">
        <f>DAY(Table3[[#This Row],[DATE]])</f>
        <v>6</v>
      </c>
      <c r="O9016" s="3" t="str">
        <f>TEXT(Table3[[#This Row],[DATE]],"mmm")</f>
        <v>Sep</v>
      </c>
      <c r="P9016" s="3">
        <f>YEAR(Table3[[#This Row],[DATE]])</f>
        <v>2045</v>
      </c>
    </row>
    <row r="9017" spans="1:16" x14ac:dyDescent="0.3">
      <c r="A9017" s="6">
        <v>53212</v>
      </c>
      <c r="B9017" s="7" t="s">
        <v>1676</v>
      </c>
      <c r="C9017" s="9">
        <f t="shared" ca="1" si="280"/>
        <v>5</v>
      </c>
      <c r="D9017" s="9" t="s">
        <v>2116</v>
      </c>
      <c r="E9017" s="9" t="s">
        <v>2118</v>
      </c>
      <c r="F9017" s="10">
        <f t="shared" ca="1" si="281"/>
        <v>5.9725389997889802E-2</v>
      </c>
      <c r="G9017" s="3" t="str">
        <f>VLOOKUP(Table3[[#This Row],[PRODUCT ID]],Table1[[PRODUCT]:[SELLING PRICE]],1,FALSE)</f>
        <v>Product624</v>
      </c>
      <c r="H9017" s="3" t="str">
        <f>VLOOKUP(Table3[[#This Row],[PRODUCT ID]],Table1[[PRODUCT]:[SELLING PRICE]],2,FALSE)</f>
        <v>Category4</v>
      </c>
      <c r="I9017" s="3" t="str">
        <f>VLOOKUP(Table3[[#This Row],[PRODUCT ID]],Table1[[PRODUCT]:[SELLING PRICE]],3,FALSE)</f>
        <v>No</v>
      </c>
      <c r="J9017" s="16">
        <f ca="1">VLOOKUP(Table3[[#This Row],[PRODUCT ID]],Table1[[PRODUCT]:[SELLING PRICE]],4,FALSE)</f>
        <v>46</v>
      </c>
      <c r="K9017" s="16">
        <f ca="1">VLOOKUP(Table3[[#This Row],[PRODUCT ID]],Table1[[PRODUCT]:[SELLING PRICE]],5,FALSE)</f>
        <v>187.342929626276</v>
      </c>
      <c r="L9017" s="16">
        <f ca="1">J9017*Table3[[#This Row],[QUANTITY]]</f>
        <v>230</v>
      </c>
      <c r="M9017" s="16">
        <f ca="1">K9017*Table3[[#This Row],[QUANTITY]]*(1-Table3[[#This Row],[DISCOUNT %]])</f>
        <v>880.76900045499724</v>
      </c>
      <c r="N9017" s="3">
        <f>DAY(Table3[[#This Row],[DATE]])</f>
        <v>7</v>
      </c>
      <c r="O9017" s="3" t="str">
        <f>TEXT(Table3[[#This Row],[DATE]],"mmm")</f>
        <v>Sep</v>
      </c>
      <c r="P9017" s="3">
        <f>YEAR(Table3[[#This Row],[DATE]])</f>
        <v>2045</v>
      </c>
    </row>
    <row r="9018" spans="1:16" x14ac:dyDescent="0.3">
      <c r="A9018" s="6">
        <v>53213</v>
      </c>
      <c r="B9018" s="7" t="s">
        <v>1677</v>
      </c>
      <c r="C9018" s="9">
        <f t="shared" ca="1" si="280"/>
        <v>3</v>
      </c>
      <c r="D9018" s="9" t="s">
        <v>2116</v>
      </c>
      <c r="E9018" s="9" t="s">
        <v>2116</v>
      </c>
      <c r="F9018" s="10">
        <f t="shared" ca="1" si="281"/>
        <v>5.1122326144238076E-2</v>
      </c>
      <c r="G9018" s="3" t="str">
        <f>VLOOKUP(Table3[[#This Row],[PRODUCT ID]],Table1[[PRODUCT]:[SELLING PRICE]],1,FALSE)</f>
        <v>Product625</v>
      </c>
      <c r="H9018" s="3" t="str">
        <f>VLOOKUP(Table3[[#This Row],[PRODUCT ID]],Table1[[PRODUCT]:[SELLING PRICE]],2,FALSE)</f>
        <v>Category1</v>
      </c>
      <c r="I9018" s="3" t="str">
        <f>VLOOKUP(Table3[[#This Row],[PRODUCT ID]],Table1[[PRODUCT]:[SELLING PRICE]],3,FALSE)</f>
        <v>No</v>
      </c>
      <c r="J9018" s="16">
        <f ca="1">VLOOKUP(Table3[[#This Row],[PRODUCT ID]],Table1[[PRODUCT]:[SELLING PRICE]],4,FALSE)</f>
        <v>160</v>
      </c>
      <c r="K9018" s="16">
        <f ca="1">VLOOKUP(Table3[[#This Row],[PRODUCT ID]],Table1[[PRODUCT]:[SELLING PRICE]],5,FALSE)</f>
        <v>31.282424929913837</v>
      </c>
      <c r="L9018" s="16">
        <f ca="1">J9018*Table3[[#This Row],[QUANTITY]]</f>
        <v>480</v>
      </c>
      <c r="M9018" s="16">
        <f ca="1">K9018*Table3[[#This Row],[QUANTITY]]*(1-Table3[[#This Row],[DISCOUNT %]])</f>
        <v>89.049583800192408</v>
      </c>
      <c r="N9018" s="3">
        <f>DAY(Table3[[#This Row],[DATE]])</f>
        <v>8</v>
      </c>
      <c r="O9018" s="3" t="str">
        <f>TEXT(Table3[[#This Row],[DATE]],"mmm")</f>
        <v>Sep</v>
      </c>
      <c r="P9018" s="3">
        <f>YEAR(Table3[[#This Row],[DATE]])</f>
        <v>2045</v>
      </c>
    </row>
    <row r="9019" spans="1:16" x14ac:dyDescent="0.3">
      <c r="A9019" s="6">
        <v>53214</v>
      </c>
      <c r="B9019" s="7" t="s">
        <v>1678</v>
      </c>
      <c r="C9019" s="9">
        <f t="shared" ca="1" si="280"/>
        <v>13</v>
      </c>
      <c r="D9019" s="9" t="s">
        <v>2115</v>
      </c>
      <c r="E9019" s="9" t="s">
        <v>2116</v>
      </c>
      <c r="F9019" s="10">
        <f t="shared" ca="1" si="281"/>
        <v>6.9318827897786844E-2</v>
      </c>
      <c r="G9019" s="3" t="str">
        <f>VLOOKUP(Table3[[#This Row],[PRODUCT ID]],Table1[[PRODUCT]:[SELLING PRICE]],1,FALSE)</f>
        <v>Product626</v>
      </c>
      <c r="H9019" s="3" t="str">
        <f>VLOOKUP(Table3[[#This Row],[PRODUCT ID]],Table1[[PRODUCT]:[SELLING PRICE]],2,FALSE)</f>
        <v>Category2</v>
      </c>
      <c r="I9019" s="3" t="str">
        <f>VLOOKUP(Table3[[#This Row],[PRODUCT ID]],Table1[[PRODUCT]:[SELLING PRICE]],3,FALSE)</f>
        <v>Ft</v>
      </c>
      <c r="J9019" s="16">
        <f ca="1">VLOOKUP(Table3[[#This Row],[PRODUCT ID]],Table1[[PRODUCT]:[SELLING PRICE]],4,FALSE)</f>
        <v>235</v>
      </c>
      <c r="K9019" s="16">
        <f ca="1">VLOOKUP(Table3[[#This Row],[PRODUCT ID]],Table1[[PRODUCT]:[SELLING PRICE]],5,FALSE)</f>
        <v>292.14332189685257</v>
      </c>
      <c r="L9019" s="16">
        <f ca="1">J9019*Table3[[#This Row],[QUANTITY]]</f>
        <v>3055</v>
      </c>
      <c r="M9019" s="16">
        <f ca="1">K9019*Table3[[#This Row],[QUANTITY]]*(1-Table3[[#This Row],[DISCOUNT %]])</f>
        <v>3534.5997601823597</v>
      </c>
      <c r="N9019" s="3">
        <f>DAY(Table3[[#This Row],[DATE]])</f>
        <v>9</v>
      </c>
      <c r="O9019" s="3" t="str">
        <f>TEXT(Table3[[#This Row],[DATE]],"mmm")</f>
        <v>Sep</v>
      </c>
      <c r="P9019" s="3">
        <f>YEAR(Table3[[#This Row],[DATE]])</f>
        <v>2045</v>
      </c>
    </row>
    <row r="9020" spans="1:16" x14ac:dyDescent="0.3">
      <c r="A9020" s="6">
        <v>53215</v>
      </c>
      <c r="B9020" s="7" t="s">
        <v>1679</v>
      </c>
      <c r="C9020" s="9">
        <f t="shared" ca="1" si="280"/>
        <v>9</v>
      </c>
      <c r="D9020" s="9" t="s">
        <v>2117</v>
      </c>
      <c r="E9020" s="9" t="s">
        <v>2116</v>
      </c>
      <c r="F9020" s="10">
        <f t="shared" ca="1" si="281"/>
        <v>4.1715865172362532E-2</v>
      </c>
      <c r="G9020" s="3" t="str">
        <f>VLOOKUP(Table3[[#This Row],[PRODUCT ID]],Table1[[PRODUCT]:[SELLING PRICE]],1,FALSE)</f>
        <v>Product627</v>
      </c>
      <c r="H9020" s="3" t="str">
        <f>VLOOKUP(Table3[[#This Row],[PRODUCT ID]],Table1[[PRODUCT]:[SELLING PRICE]],2,FALSE)</f>
        <v>Category3</v>
      </c>
      <c r="I9020" s="3" t="str">
        <f>VLOOKUP(Table3[[#This Row],[PRODUCT ID]],Table1[[PRODUCT]:[SELLING PRICE]],3,FALSE)</f>
        <v>No</v>
      </c>
      <c r="J9020" s="16">
        <f ca="1">VLOOKUP(Table3[[#This Row],[PRODUCT ID]],Table1[[PRODUCT]:[SELLING PRICE]],4,FALSE)</f>
        <v>91</v>
      </c>
      <c r="K9020" s="16">
        <f ca="1">VLOOKUP(Table3[[#This Row],[PRODUCT ID]],Table1[[PRODUCT]:[SELLING PRICE]],5,FALSE)</f>
        <v>71.649142414734001</v>
      </c>
      <c r="L9020" s="16">
        <f ca="1">J9020*Table3[[#This Row],[QUANTITY]]</f>
        <v>819</v>
      </c>
      <c r="M9020" s="16">
        <f ca="1">K9020*Table3[[#This Row],[QUANTITY]]*(1-Table3[[#This Row],[DISCOUNT %]])</f>
        <v>617.94212805041002</v>
      </c>
      <c r="N9020" s="3">
        <f>DAY(Table3[[#This Row],[DATE]])</f>
        <v>10</v>
      </c>
      <c r="O9020" s="3" t="str">
        <f>TEXT(Table3[[#This Row],[DATE]],"mmm")</f>
        <v>Sep</v>
      </c>
      <c r="P9020" s="3">
        <f>YEAR(Table3[[#This Row],[DATE]])</f>
        <v>2045</v>
      </c>
    </row>
    <row r="9021" spans="1:16" x14ac:dyDescent="0.3">
      <c r="A9021" s="6">
        <v>53216</v>
      </c>
      <c r="B9021" s="7" t="s">
        <v>1680</v>
      </c>
      <c r="C9021" s="9">
        <f t="shared" ca="1" si="280"/>
        <v>9</v>
      </c>
      <c r="D9021" s="9" t="s">
        <v>2117</v>
      </c>
      <c r="E9021" s="9" t="s">
        <v>2116</v>
      </c>
      <c r="F9021" s="10">
        <f t="shared" ca="1" si="281"/>
        <v>2.88272228387077E-2</v>
      </c>
      <c r="G9021" s="3" t="str">
        <f>VLOOKUP(Table3[[#This Row],[PRODUCT ID]],Table1[[PRODUCT]:[SELLING PRICE]],1,FALSE)</f>
        <v>Product628</v>
      </c>
      <c r="H9021" s="3" t="str">
        <f>VLOOKUP(Table3[[#This Row],[PRODUCT ID]],Table1[[PRODUCT]:[SELLING PRICE]],2,FALSE)</f>
        <v>Category4</v>
      </c>
      <c r="I9021" s="3" t="str">
        <f>VLOOKUP(Table3[[#This Row],[PRODUCT ID]],Table1[[PRODUCT]:[SELLING PRICE]],3,FALSE)</f>
        <v>Kg</v>
      </c>
      <c r="J9021" s="16">
        <f ca="1">VLOOKUP(Table3[[#This Row],[PRODUCT ID]],Table1[[PRODUCT]:[SELLING PRICE]],4,FALSE)</f>
        <v>236</v>
      </c>
      <c r="K9021" s="16">
        <f ca="1">VLOOKUP(Table3[[#This Row],[PRODUCT ID]],Table1[[PRODUCT]:[SELLING PRICE]],5,FALSE)</f>
        <v>105.78399584171953</v>
      </c>
      <c r="L9021" s="16">
        <f ca="1">J9021*Table3[[#This Row],[QUANTITY]]</f>
        <v>2124</v>
      </c>
      <c r="M9021" s="16">
        <f ca="1">K9021*Table3[[#This Row],[QUANTITY]]*(1-Table3[[#This Row],[DISCOUNT %]])</f>
        <v>924.61083318739225</v>
      </c>
      <c r="N9021" s="3">
        <f>DAY(Table3[[#This Row],[DATE]])</f>
        <v>11</v>
      </c>
      <c r="O9021" s="3" t="str">
        <f>TEXT(Table3[[#This Row],[DATE]],"mmm")</f>
        <v>Sep</v>
      </c>
      <c r="P9021" s="3">
        <f>YEAR(Table3[[#This Row],[DATE]])</f>
        <v>2045</v>
      </c>
    </row>
    <row r="9022" spans="1:16" x14ac:dyDescent="0.3">
      <c r="A9022" s="6">
        <v>53217</v>
      </c>
      <c r="B9022" s="7" t="s">
        <v>1681</v>
      </c>
      <c r="C9022" s="9">
        <f t="shared" ca="1" si="280"/>
        <v>14</v>
      </c>
      <c r="D9022" s="9" t="s">
        <v>2116</v>
      </c>
      <c r="E9022" s="9" t="s">
        <v>2118</v>
      </c>
      <c r="F9022" s="10">
        <f t="shared" ca="1" si="281"/>
        <v>5.2953291165759725E-2</v>
      </c>
      <c r="G9022" s="3" t="str">
        <f>VLOOKUP(Table3[[#This Row],[PRODUCT ID]],Table1[[PRODUCT]:[SELLING PRICE]],1,FALSE)</f>
        <v>Product629</v>
      </c>
      <c r="H9022" s="3" t="str">
        <f>VLOOKUP(Table3[[#This Row],[PRODUCT ID]],Table1[[PRODUCT]:[SELLING PRICE]],2,FALSE)</f>
        <v>Category5</v>
      </c>
      <c r="I9022" s="3" t="str">
        <f>VLOOKUP(Table3[[#This Row],[PRODUCT ID]],Table1[[PRODUCT]:[SELLING PRICE]],3,FALSE)</f>
        <v>Kg</v>
      </c>
      <c r="J9022" s="16">
        <f ca="1">VLOOKUP(Table3[[#This Row],[PRODUCT ID]],Table1[[PRODUCT]:[SELLING PRICE]],4,FALSE)</f>
        <v>178</v>
      </c>
      <c r="K9022" s="16">
        <f ca="1">VLOOKUP(Table3[[#This Row],[PRODUCT ID]],Table1[[PRODUCT]:[SELLING PRICE]],5,FALSE)</f>
        <v>168.45244781921608</v>
      </c>
      <c r="L9022" s="16">
        <f ca="1">J9022*Table3[[#This Row],[QUANTITY]]</f>
        <v>2492</v>
      </c>
      <c r="M9022" s="16">
        <f ca="1">K9022*Table3[[#This Row],[QUANTITY]]*(1-Table3[[#This Row],[DISCOUNT %]])</f>
        <v>2233.4527082316422</v>
      </c>
      <c r="N9022" s="3">
        <f>DAY(Table3[[#This Row],[DATE]])</f>
        <v>12</v>
      </c>
      <c r="O9022" s="3" t="str">
        <f>TEXT(Table3[[#This Row],[DATE]],"mmm")</f>
        <v>Sep</v>
      </c>
      <c r="P9022" s="3">
        <f>YEAR(Table3[[#This Row],[DATE]])</f>
        <v>2045</v>
      </c>
    </row>
    <row r="9023" spans="1:16" x14ac:dyDescent="0.3">
      <c r="A9023" s="6">
        <v>53218</v>
      </c>
      <c r="B9023" s="7" t="s">
        <v>1682</v>
      </c>
      <c r="C9023" s="9">
        <f t="shared" ca="1" si="280"/>
        <v>9</v>
      </c>
      <c r="D9023" s="9" t="s">
        <v>2116</v>
      </c>
      <c r="E9023" s="9" t="s">
        <v>2116</v>
      </c>
      <c r="F9023" s="10">
        <f t="shared" ca="1" si="281"/>
        <v>1.0130383892388529E-2</v>
      </c>
      <c r="G9023" s="3" t="str">
        <f>VLOOKUP(Table3[[#This Row],[PRODUCT ID]],Table1[[PRODUCT]:[SELLING PRICE]],1,FALSE)</f>
        <v>Product630</v>
      </c>
      <c r="H9023" s="3" t="str">
        <f>VLOOKUP(Table3[[#This Row],[PRODUCT ID]],Table1[[PRODUCT]:[SELLING PRICE]],2,FALSE)</f>
        <v>Category1</v>
      </c>
      <c r="I9023" s="3" t="str">
        <f>VLOOKUP(Table3[[#This Row],[PRODUCT ID]],Table1[[PRODUCT]:[SELLING PRICE]],3,FALSE)</f>
        <v>Lt</v>
      </c>
      <c r="J9023" s="16">
        <f ca="1">VLOOKUP(Table3[[#This Row],[PRODUCT ID]],Table1[[PRODUCT]:[SELLING PRICE]],4,FALSE)</f>
        <v>191</v>
      </c>
      <c r="K9023" s="16">
        <f ca="1">VLOOKUP(Table3[[#This Row],[PRODUCT ID]],Table1[[PRODUCT]:[SELLING PRICE]],5,FALSE)</f>
        <v>225.46902280867408</v>
      </c>
      <c r="L9023" s="16">
        <f ca="1">J9023*Table3[[#This Row],[QUANTITY]]</f>
        <v>1719</v>
      </c>
      <c r="M9023" s="16">
        <f ca="1">K9023*Table3[[#This Row],[QUANTITY]]*(1-Table3[[#This Row],[DISCOUNT %]])</f>
        <v>2008.6644154660246</v>
      </c>
      <c r="N9023" s="3">
        <f>DAY(Table3[[#This Row],[DATE]])</f>
        <v>13</v>
      </c>
      <c r="O9023" s="3" t="str">
        <f>TEXT(Table3[[#This Row],[DATE]],"mmm")</f>
        <v>Sep</v>
      </c>
      <c r="P9023" s="3">
        <f>YEAR(Table3[[#This Row],[DATE]])</f>
        <v>2045</v>
      </c>
    </row>
    <row r="9024" spans="1:16" x14ac:dyDescent="0.3">
      <c r="A9024" s="6">
        <v>53219</v>
      </c>
      <c r="B9024" s="7" t="s">
        <v>1683</v>
      </c>
      <c r="C9024" s="9">
        <f t="shared" ca="1" si="280"/>
        <v>15</v>
      </c>
      <c r="D9024" s="9" t="s">
        <v>2116</v>
      </c>
      <c r="E9024" s="9" t="s">
        <v>2116</v>
      </c>
      <c r="F9024" s="10">
        <f t="shared" ca="1" si="281"/>
        <v>5.1275552693446858E-2</v>
      </c>
      <c r="G9024" s="3" t="str">
        <f>VLOOKUP(Table3[[#This Row],[PRODUCT ID]],Table1[[PRODUCT]:[SELLING PRICE]],1,FALSE)</f>
        <v>Product631</v>
      </c>
      <c r="H9024" s="3" t="str">
        <f>VLOOKUP(Table3[[#This Row],[PRODUCT ID]],Table1[[PRODUCT]:[SELLING PRICE]],2,FALSE)</f>
        <v>Category2</v>
      </c>
      <c r="I9024" s="3" t="str">
        <f>VLOOKUP(Table3[[#This Row],[PRODUCT ID]],Table1[[PRODUCT]:[SELLING PRICE]],3,FALSE)</f>
        <v>Kg</v>
      </c>
      <c r="J9024" s="16">
        <f ca="1">VLOOKUP(Table3[[#This Row],[PRODUCT ID]],Table1[[PRODUCT]:[SELLING PRICE]],4,FALSE)</f>
        <v>66</v>
      </c>
      <c r="K9024" s="16">
        <f ca="1">VLOOKUP(Table3[[#This Row],[PRODUCT ID]],Table1[[PRODUCT]:[SELLING PRICE]],5,FALSE)</f>
        <v>56.119769865695446</v>
      </c>
      <c r="L9024" s="16">
        <f ca="1">J9024*Table3[[#This Row],[QUANTITY]]</f>
        <v>990</v>
      </c>
      <c r="M9024" s="16">
        <f ca="1">K9024*Table3[[#This Row],[QUANTITY]]*(1-Table3[[#This Row],[DISCOUNT %]])</f>
        <v>798.63296473204309</v>
      </c>
      <c r="N9024" s="3">
        <f>DAY(Table3[[#This Row],[DATE]])</f>
        <v>14</v>
      </c>
      <c r="O9024" s="3" t="str">
        <f>TEXT(Table3[[#This Row],[DATE]],"mmm")</f>
        <v>Sep</v>
      </c>
      <c r="P9024" s="3">
        <f>YEAR(Table3[[#This Row],[DATE]])</f>
        <v>2045</v>
      </c>
    </row>
    <row r="9025" spans="1:16" x14ac:dyDescent="0.3">
      <c r="A9025" s="6">
        <v>53220</v>
      </c>
      <c r="B9025" s="7" t="s">
        <v>1684</v>
      </c>
      <c r="C9025" s="9">
        <f t="shared" ca="1" si="280"/>
        <v>5</v>
      </c>
      <c r="D9025" s="9" t="s">
        <v>2116</v>
      </c>
      <c r="E9025" s="9" t="s">
        <v>2116</v>
      </c>
      <c r="F9025" s="10">
        <f t="shared" ca="1" si="281"/>
        <v>3.7601871230683263E-3</v>
      </c>
      <c r="G9025" s="3" t="str">
        <f>VLOOKUP(Table3[[#This Row],[PRODUCT ID]],Table1[[PRODUCT]:[SELLING PRICE]],1,FALSE)</f>
        <v>Product632</v>
      </c>
      <c r="H9025" s="3" t="str">
        <f>VLOOKUP(Table3[[#This Row],[PRODUCT ID]],Table1[[PRODUCT]:[SELLING PRICE]],2,FALSE)</f>
        <v>Category3</v>
      </c>
      <c r="I9025" s="3" t="str">
        <f>VLOOKUP(Table3[[#This Row],[PRODUCT ID]],Table1[[PRODUCT]:[SELLING PRICE]],3,FALSE)</f>
        <v>Lt</v>
      </c>
      <c r="J9025" s="16">
        <f ca="1">VLOOKUP(Table3[[#This Row],[PRODUCT ID]],Table1[[PRODUCT]:[SELLING PRICE]],4,FALSE)</f>
        <v>246</v>
      </c>
      <c r="K9025" s="16">
        <f ca="1">VLOOKUP(Table3[[#This Row],[PRODUCT ID]],Table1[[PRODUCT]:[SELLING PRICE]],5,FALSE)</f>
        <v>111.98218250108195</v>
      </c>
      <c r="L9025" s="16">
        <f ca="1">J9025*Table3[[#This Row],[QUANTITY]]</f>
        <v>1230</v>
      </c>
      <c r="M9025" s="16">
        <f ca="1">K9025*Table3[[#This Row],[QUANTITY]]*(1-Table3[[#This Row],[DISCOUNT %]])</f>
        <v>557.80554270214145</v>
      </c>
      <c r="N9025" s="3">
        <f>DAY(Table3[[#This Row],[DATE]])</f>
        <v>15</v>
      </c>
      <c r="O9025" s="3" t="str">
        <f>TEXT(Table3[[#This Row],[DATE]],"mmm")</f>
        <v>Sep</v>
      </c>
      <c r="P9025" s="3">
        <f>YEAR(Table3[[#This Row],[DATE]])</f>
        <v>2045</v>
      </c>
    </row>
    <row r="9026" spans="1:16" x14ac:dyDescent="0.3">
      <c r="A9026" s="6">
        <v>53221</v>
      </c>
      <c r="B9026" s="7" t="s">
        <v>1685</v>
      </c>
      <c r="C9026" s="9">
        <f t="shared" ca="1" si="280"/>
        <v>5</v>
      </c>
      <c r="D9026" s="9" t="s">
        <v>2115</v>
      </c>
      <c r="E9026" s="9" t="s">
        <v>2116</v>
      </c>
      <c r="F9026" s="10">
        <f t="shared" ca="1" si="281"/>
        <v>6.764702227475998E-2</v>
      </c>
      <c r="G9026" s="3" t="str">
        <f>VLOOKUP(Table3[[#This Row],[PRODUCT ID]],Table1[[PRODUCT]:[SELLING PRICE]],1,FALSE)</f>
        <v>Product633</v>
      </c>
      <c r="H9026" s="3" t="str">
        <f>VLOOKUP(Table3[[#This Row],[PRODUCT ID]],Table1[[PRODUCT]:[SELLING PRICE]],2,FALSE)</f>
        <v>Category4</v>
      </c>
      <c r="I9026" s="3" t="str">
        <f>VLOOKUP(Table3[[#This Row],[PRODUCT ID]],Table1[[PRODUCT]:[SELLING PRICE]],3,FALSE)</f>
        <v>Ft</v>
      </c>
      <c r="J9026" s="16">
        <f ca="1">VLOOKUP(Table3[[#This Row],[PRODUCT ID]],Table1[[PRODUCT]:[SELLING PRICE]],4,FALSE)</f>
        <v>138</v>
      </c>
      <c r="K9026" s="16">
        <f ca="1">VLOOKUP(Table3[[#This Row],[PRODUCT ID]],Table1[[PRODUCT]:[SELLING PRICE]],5,FALSE)</f>
        <v>70.497406036931935</v>
      </c>
      <c r="L9026" s="16">
        <f ca="1">J9026*Table3[[#This Row],[QUANTITY]]</f>
        <v>690</v>
      </c>
      <c r="M9026" s="16">
        <f ca="1">K9026*Table3[[#This Row],[QUANTITY]]*(1-Table3[[#This Row],[DISCOUNT %]])</f>
        <v>328.64233220219398</v>
      </c>
      <c r="N9026" s="3">
        <f>DAY(Table3[[#This Row],[DATE]])</f>
        <v>16</v>
      </c>
      <c r="O9026" s="3" t="str">
        <f>TEXT(Table3[[#This Row],[DATE]],"mmm")</f>
        <v>Sep</v>
      </c>
      <c r="P9026" s="3">
        <f>YEAR(Table3[[#This Row],[DATE]])</f>
        <v>2045</v>
      </c>
    </row>
    <row r="9027" spans="1:16" x14ac:dyDescent="0.3">
      <c r="A9027" s="6">
        <v>53222</v>
      </c>
      <c r="B9027" s="7" t="s">
        <v>1686</v>
      </c>
      <c r="C9027" s="9">
        <f t="shared" ref="C9027:C9090" ca="1" si="282">RANDBETWEEN(1,15)</f>
        <v>14</v>
      </c>
      <c r="D9027" s="9" t="s">
        <v>2116</v>
      </c>
      <c r="E9027" s="9" t="s">
        <v>2116</v>
      </c>
      <c r="F9027" s="10">
        <f t="shared" ref="F9027:F9090" ca="1" si="283">RAND()*(0.1)</f>
        <v>1.0473296481499384E-2</v>
      </c>
      <c r="G9027" s="3" t="str">
        <f>VLOOKUP(Table3[[#This Row],[PRODUCT ID]],Table1[[PRODUCT]:[SELLING PRICE]],1,FALSE)</f>
        <v>Product634</v>
      </c>
      <c r="H9027" s="3" t="str">
        <f>VLOOKUP(Table3[[#This Row],[PRODUCT ID]],Table1[[PRODUCT]:[SELLING PRICE]],2,FALSE)</f>
        <v>Category5</v>
      </c>
      <c r="I9027" s="3" t="str">
        <f>VLOOKUP(Table3[[#This Row],[PRODUCT ID]],Table1[[PRODUCT]:[SELLING PRICE]],3,FALSE)</f>
        <v>Kg</v>
      </c>
      <c r="J9027" s="16">
        <f ca="1">VLOOKUP(Table3[[#This Row],[PRODUCT ID]],Table1[[PRODUCT]:[SELLING PRICE]],4,FALSE)</f>
        <v>40</v>
      </c>
      <c r="K9027" s="16">
        <f ca="1">VLOOKUP(Table3[[#This Row],[PRODUCT ID]],Table1[[PRODUCT]:[SELLING PRICE]],5,FALSE)</f>
        <v>245.17418857635263</v>
      </c>
      <c r="L9027" s="16">
        <f ca="1">J9027*Table3[[#This Row],[QUANTITY]]</f>
        <v>560</v>
      </c>
      <c r="M9027" s="16">
        <f ca="1">K9027*Table3[[#This Row],[QUANTITY]]*(1-Table3[[#This Row],[DISCOUNT %]])</f>
        <v>3396.4896925369403</v>
      </c>
      <c r="N9027" s="3">
        <f>DAY(Table3[[#This Row],[DATE]])</f>
        <v>17</v>
      </c>
      <c r="O9027" s="3" t="str">
        <f>TEXT(Table3[[#This Row],[DATE]],"mmm")</f>
        <v>Sep</v>
      </c>
      <c r="P9027" s="3">
        <f>YEAR(Table3[[#This Row],[DATE]])</f>
        <v>2045</v>
      </c>
    </row>
    <row r="9028" spans="1:16" x14ac:dyDescent="0.3">
      <c r="A9028" s="6">
        <v>53223</v>
      </c>
      <c r="B9028" s="7" t="s">
        <v>1687</v>
      </c>
      <c r="C9028" s="9">
        <f t="shared" ca="1" si="282"/>
        <v>10</v>
      </c>
      <c r="D9028" s="9" t="s">
        <v>2117</v>
      </c>
      <c r="E9028" s="9" t="s">
        <v>2118</v>
      </c>
      <c r="F9028" s="10">
        <f t="shared" ca="1" si="283"/>
        <v>3.5203839318409314E-3</v>
      </c>
      <c r="G9028" s="3" t="str">
        <f>VLOOKUP(Table3[[#This Row],[PRODUCT ID]],Table1[[PRODUCT]:[SELLING PRICE]],1,FALSE)</f>
        <v>Product635</v>
      </c>
      <c r="H9028" s="3" t="str">
        <f>VLOOKUP(Table3[[#This Row],[PRODUCT ID]],Table1[[PRODUCT]:[SELLING PRICE]],2,FALSE)</f>
        <v>Category1</v>
      </c>
      <c r="I9028" s="3" t="str">
        <f>VLOOKUP(Table3[[#This Row],[PRODUCT ID]],Table1[[PRODUCT]:[SELLING PRICE]],3,FALSE)</f>
        <v>No</v>
      </c>
      <c r="J9028" s="16">
        <f ca="1">VLOOKUP(Table3[[#This Row],[PRODUCT ID]],Table1[[PRODUCT]:[SELLING PRICE]],4,FALSE)</f>
        <v>15</v>
      </c>
      <c r="K9028" s="16">
        <f ca="1">VLOOKUP(Table3[[#This Row],[PRODUCT ID]],Table1[[PRODUCT]:[SELLING PRICE]],5,FALSE)</f>
        <v>71.977733081778297</v>
      </c>
      <c r="L9028" s="16">
        <f ca="1">J9028*Table3[[#This Row],[QUANTITY]]</f>
        <v>150</v>
      </c>
      <c r="M9028" s="16">
        <f ca="1">K9028*Table3[[#This Row],[QUANTITY]]*(1-Table3[[#This Row],[DISCOUNT %]])</f>
        <v>717.24343826786867</v>
      </c>
      <c r="N9028" s="3">
        <f>DAY(Table3[[#This Row],[DATE]])</f>
        <v>18</v>
      </c>
      <c r="O9028" s="3" t="str">
        <f>TEXT(Table3[[#This Row],[DATE]],"mmm")</f>
        <v>Sep</v>
      </c>
      <c r="P9028" s="3">
        <f>YEAR(Table3[[#This Row],[DATE]])</f>
        <v>2045</v>
      </c>
    </row>
    <row r="9029" spans="1:16" x14ac:dyDescent="0.3">
      <c r="A9029" s="6">
        <v>53224</v>
      </c>
      <c r="B9029" s="7" t="s">
        <v>1688</v>
      </c>
      <c r="C9029" s="9">
        <f t="shared" ca="1" si="282"/>
        <v>13</v>
      </c>
      <c r="D9029" s="9" t="s">
        <v>2115</v>
      </c>
      <c r="E9029" s="9" t="s">
        <v>2118</v>
      </c>
      <c r="F9029" s="10">
        <f t="shared" ca="1" si="283"/>
        <v>8.348084782078647E-3</v>
      </c>
      <c r="G9029" s="3" t="str">
        <f>VLOOKUP(Table3[[#This Row],[PRODUCT ID]],Table1[[PRODUCT]:[SELLING PRICE]],1,FALSE)</f>
        <v>Product636</v>
      </c>
      <c r="H9029" s="3" t="str">
        <f>VLOOKUP(Table3[[#This Row],[PRODUCT ID]],Table1[[PRODUCT]:[SELLING PRICE]],2,FALSE)</f>
        <v>Category2</v>
      </c>
      <c r="I9029" s="3" t="str">
        <f>VLOOKUP(Table3[[#This Row],[PRODUCT ID]],Table1[[PRODUCT]:[SELLING PRICE]],3,FALSE)</f>
        <v>No</v>
      </c>
      <c r="J9029" s="16">
        <f ca="1">VLOOKUP(Table3[[#This Row],[PRODUCT ID]],Table1[[PRODUCT]:[SELLING PRICE]],4,FALSE)</f>
        <v>25</v>
      </c>
      <c r="K9029" s="16">
        <f ca="1">VLOOKUP(Table3[[#This Row],[PRODUCT ID]],Table1[[PRODUCT]:[SELLING PRICE]],5,FALSE)</f>
        <v>99.229407325666386</v>
      </c>
      <c r="L9029" s="16">
        <f ca="1">J9029*Table3[[#This Row],[QUANTITY]]</f>
        <v>325</v>
      </c>
      <c r="M9029" s="16">
        <f ca="1">K9029*Table3[[#This Row],[QUANTITY]]*(1-Table3[[#This Row],[DISCOUNT %]])</f>
        <v>1279.2134136656721</v>
      </c>
      <c r="N9029" s="3">
        <f>DAY(Table3[[#This Row],[DATE]])</f>
        <v>19</v>
      </c>
      <c r="O9029" s="3" t="str">
        <f>TEXT(Table3[[#This Row],[DATE]],"mmm")</f>
        <v>Sep</v>
      </c>
      <c r="P9029" s="3">
        <f>YEAR(Table3[[#This Row],[DATE]])</f>
        <v>2045</v>
      </c>
    </row>
    <row r="9030" spans="1:16" x14ac:dyDescent="0.3">
      <c r="A9030" s="6">
        <v>53225</v>
      </c>
      <c r="B9030" s="7" t="s">
        <v>1689</v>
      </c>
      <c r="C9030" s="9">
        <f t="shared" ca="1" si="282"/>
        <v>13</v>
      </c>
      <c r="D9030" s="9" t="s">
        <v>2115</v>
      </c>
      <c r="E9030" s="9" t="s">
        <v>2116</v>
      </c>
      <c r="F9030" s="10">
        <f t="shared" ca="1" si="283"/>
        <v>8.5733442691268258E-2</v>
      </c>
      <c r="G9030" s="3" t="str">
        <f>VLOOKUP(Table3[[#This Row],[PRODUCT ID]],Table1[[PRODUCT]:[SELLING PRICE]],1,FALSE)</f>
        <v>Product637</v>
      </c>
      <c r="H9030" s="3" t="str">
        <f>VLOOKUP(Table3[[#This Row],[PRODUCT ID]],Table1[[PRODUCT]:[SELLING PRICE]],2,FALSE)</f>
        <v>Category3</v>
      </c>
      <c r="I9030" s="3" t="str">
        <f>VLOOKUP(Table3[[#This Row],[PRODUCT ID]],Table1[[PRODUCT]:[SELLING PRICE]],3,FALSE)</f>
        <v>Ft</v>
      </c>
      <c r="J9030" s="16">
        <f ca="1">VLOOKUP(Table3[[#This Row],[PRODUCT ID]],Table1[[PRODUCT]:[SELLING PRICE]],4,FALSE)</f>
        <v>151</v>
      </c>
      <c r="K9030" s="16">
        <f ca="1">VLOOKUP(Table3[[#This Row],[PRODUCT ID]],Table1[[PRODUCT]:[SELLING PRICE]],5,FALSE)</f>
        <v>313.00968919290392</v>
      </c>
      <c r="L9030" s="16">
        <f ca="1">J9030*Table3[[#This Row],[QUANTITY]]</f>
        <v>1963</v>
      </c>
      <c r="M9030" s="16">
        <f ca="1">K9030*Table3[[#This Row],[QUANTITY]]*(1-Table3[[#This Row],[DISCOUNT %]])</f>
        <v>3720.2657822547412</v>
      </c>
      <c r="N9030" s="3">
        <f>DAY(Table3[[#This Row],[DATE]])</f>
        <v>20</v>
      </c>
      <c r="O9030" s="3" t="str">
        <f>TEXT(Table3[[#This Row],[DATE]],"mmm")</f>
        <v>Sep</v>
      </c>
      <c r="P9030" s="3">
        <f>YEAR(Table3[[#This Row],[DATE]])</f>
        <v>2045</v>
      </c>
    </row>
    <row r="9031" spans="1:16" x14ac:dyDescent="0.3">
      <c r="A9031" s="6">
        <v>53226</v>
      </c>
      <c r="B9031" s="7" t="s">
        <v>1690</v>
      </c>
      <c r="C9031" s="9">
        <f t="shared" ca="1" si="282"/>
        <v>14</v>
      </c>
      <c r="D9031" s="9" t="s">
        <v>2115</v>
      </c>
      <c r="E9031" s="9" t="s">
        <v>2116</v>
      </c>
      <c r="F9031" s="10">
        <f t="shared" ca="1" si="283"/>
        <v>1.8627226336764393E-3</v>
      </c>
      <c r="G9031" s="3" t="str">
        <f>VLOOKUP(Table3[[#This Row],[PRODUCT ID]],Table1[[PRODUCT]:[SELLING PRICE]],1,FALSE)</f>
        <v>Product638</v>
      </c>
      <c r="H9031" s="3" t="str">
        <f>VLOOKUP(Table3[[#This Row],[PRODUCT ID]],Table1[[PRODUCT]:[SELLING PRICE]],2,FALSE)</f>
        <v>Category4</v>
      </c>
      <c r="I9031" s="3" t="str">
        <f>VLOOKUP(Table3[[#This Row],[PRODUCT ID]],Table1[[PRODUCT]:[SELLING PRICE]],3,FALSE)</f>
        <v>No</v>
      </c>
      <c r="J9031" s="16">
        <f ca="1">VLOOKUP(Table3[[#This Row],[PRODUCT ID]],Table1[[PRODUCT]:[SELLING PRICE]],4,FALSE)</f>
        <v>234</v>
      </c>
      <c r="K9031" s="16">
        <f ca="1">VLOOKUP(Table3[[#This Row],[PRODUCT ID]],Table1[[PRODUCT]:[SELLING PRICE]],5,FALSE)</f>
        <v>103.85307802610563</v>
      </c>
      <c r="L9031" s="16">
        <f ca="1">J9031*Table3[[#This Row],[QUANTITY]]</f>
        <v>3276</v>
      </c>
      <c r="M9031" s="16">
        <f ca="1">K9031*Table3[[#This Row],[QUANTITY]]*(1-Table3[[#This Row],[DISCOUNT %]])</f>
        <v>1451.2347996592521</v>
      </c>
      <c r="N9031" s="3">
        <f>DAY(Table3[[#This Row],[DATE]])</f>
        <v>21</v>
      </c>
      <c r="O9031" s="3" t="str">
        <f>TEXT(Table3[[#This Row],[DATE]],"mmm")</f>
        <v>Sep</v>
      </c>
      <c r="P9031" s="3">
        <f>YEAR(Table3[[#This Row],[DATE]])</f>
        <v>2045</v>
      </c>
    </row>
    <row r="9032" spans="1:16" x14ac:dyDescent="0.3">
      <c r="A9032" s="6">
        <v>53227</v>
      </c>
      <c r="B9032" s="7" t="s">
        <v>1691</v>
      </c>
      <c r="C9032" s="9">
        <f t="shared" ca="1" si="282"/>
        <v>9</v>
      </c>
      <c r="D9032" s="9" t="s">
        <v>2116</v>
      </c>
      <c r="E9032" s="9" t="s">
        <v>2116</v>
      </c>
      <c r="F9032" s="10">
        <f t="shared" ca="1" si="283"/>
        <v>8.7679519694227104E-2</v>
      </c>
      <c r="G9032" s="3" t="str">
        <f>VLOOKUP(Table3[[#This Row],[PRODUCT ID]],Table1[[PRODUCT]:[SELLING PRICE]],1,FALSE)</f>
        <v>Product639</v>
      </c>
      <c r="H9032" s="3" t="str">
        <f>VLOOKUP(Table3[[#This Row],[PRODUCT ID]],Table1[[PRODUCT]:[SELLING PRICE]],2,FALSE)</f>
        <v>Category5</v>
      </c>
      <c r="I9032" s="3" t="str">
        <f>VLOOKUP(Table3[[#This Row],[PRODUCT ID]],Table1[[PRODUCT]:[SELLING PRICE]],3,FALSE)</f>
        <v>Kg</v>
      </c>
      <c r="J9032" s="16">
        <f ca="1">VLOOKUP(Table3[[#This Row],[PRODUCT ID]],Table1[[PRODUCT]:[SELLING PRICE]],4,FALSE)</f>
        <v>47</v>
      </c>
      <c r="K9032" s="16">
        <f ca="1">VLOOKUP(Table3[[#This Row],[PRODUCT ID]],Table1[[PRODUCT]:[SELLING PRICE]],5,FALSE)</f>
        <v>82.456366853797135</v>
      </c>
      <c r="L9032" s="16">
        <f ca="1">J9032*Table3[[#This Row],[QUANTITY]]</f>
        <v>423</v>
      </c>
      <c r="M9032" s="16">
        <f ca="1">K9032*Table3[[#This Row],[QUANTITY]]*(1-Table3[[#This Row],[DISCOUNT %]])</f>
        <v>677.039689910927</v>
      </c>
      <c r="N9032" s="3">
        <f>DAY(Table3[[#This Row],[DATE]])</f>
        <v>22</v>
      </c>
      <c r="O9032" s="3" t="str">
        <f>TEXT(Table3[[#This Row],[DATE]],"mmm")</f>
        <v>Sep</v>
      </c>
      <c r="P9032" s="3">
        <f>YEAR(Table3[[#This Row],[DATE]])</f>
        <v>2045</v>
      </c>
    </row>
    <row r="9033" spans="1:16" x14ac:dyDescent="0.3">
      <c r="A9033" s="6">
        <v>53228</v>
      </c>
      <c r="B9033" s="7" t="s">
        <v>1692</v>
      </c>
      <c r="C9033" s="9">
        <f t="shared" ca="1" si="282"/>
        <v>2</v>
      </c>
      <c r="D9033" s="9" t="s">
        <v>2116</v>
      </c>
      <c r="E9033" s="9" t="s">
        <v>2116</v>
      </c>
      <c r="F9033" s="10">
        <f t="shared" ca="1" si="283"/>
        <v>2.3984090209752652E-2</v>
      </c>
      <c r="G9033" s="3" t="str">
        <f>VLOOKUP(Table3[[#This Row],[PRODUCT ID]],Table1[[PRODUCT]:[SELLING PRICE]],1,FALSE)</f>
        <v>Product640</v>
      </c>
      <c r="H9033" s="3" t="str">
        <f>VLOOKUP(Table3[[#This Row],[PRODUCT ID]],Table1[[PRODUCT]:[SELLING PRICE]],2,FALSE)</f>
        <v>Category1</v>
      </c>
      <c r="I9033" s="3" t="str">
        <f>VLOOKUP(Table3[[#This Row],[PRODUCT ID]],Table1[[PRODUCT]:[SELLING PRICE]],3,FALSE)</f>
        <v>Kg</v>
      </c>
      <c r="J9033" s="16">
        <f ca="1">VLOOKUP(Table3[[#This Row],[PRODUCT ID]],Table1[[PRODUCT]:[SELLING PRICE]],4,FALSE)</f>
        <v>19</v>
      </c>
      <c r="K9033" s="16">
        <f ca="1">VLOOKUP(Table3[[#This Row],[PRODUCT ID]],Table1[[PRODUCT]:[SELLING PRICE]],5,FALSE)</f>
        <v>316.13919013694408</v>
      </c>
      <c r="L9033" s="16">
        <f ca="1">J9033*Table3[[#This Row],[QUANTITY]]</f>
        <v>38</v>
      </c>
      <c r="M9033" s="16">
        <f ca="1">K9033*Table3[[#This Row],[QUANTITY]]*(1-Table3[[#This Row],[DISCOUNT %]])</f>
        <v>617.11375856372297</v>
      </c>
      <c r="N9033" s="3">
        <f>DAY(Table3[[#This Row],[DATE]])</f>
        <v>23</v>
      </c>
      <c r="O9033" s="3" t="str">
        <f>TEXT(Table3[[#This Row],[DATE]],"mmm")</f>
        <v>Sep</v>
      </c>
      <c r="P9033" s="3">
        <f>YEAR(Table3[[#This Row],[DATE]])</f>
        <v>2045</v>
      </c>
    </row>
    <row r="9034" spans="1:16" x14ac:dyDescent="0.3">
      <c r="A9034" s="6">
        <v>53229</v>
      </c>
      <c r="B9034" s="7" t="s">
        <v>1693</v>
      </c>
      <c r="C9034" s="9">
        <f t="shared" ca="1" si="282"/>
        <v>3</v>
      </c>
      <c r="D9034" s="9" t="s">
        <v>2116</v>
      </c>
      <c r="E9034" s="9" t="s">
        <v>2118</v>
      </c>
      <c r="F9034" s="10">
        <f t="shared" ca="1" si="283"/>
        <v>6.9609550599130654E-3</v>
      </c>
      <c r="G9034" s="3" t="str">
        <f>VLOOKUP(Table3[[#This Row],[PRODUCT ID]],Table1[[PRODUCT]:[SELLING PRICE]],1,FALSE)</f>
        <v>Product641</v>
      </c>
      <c r="H9034" s="3" t="str">
        <f>VLOOKUP(Table3[[#This Row],[PRODUCT ID]],Table1[[PRODUCT]:[SELLING PRICE]],2,FALSE)</f>
        <v>Category2</v>
      </c>
      <c r="I9034" s="3" t="str">
        <f>VLOOKUP(Table3[[#This Row],[PRODUCT ID]],Table1[[PRODUCT]:[SELLING PRICE]],3,FALSE)</f>
        <v>Lt</v>
      </c>
      <c r="J9034" s="16">
        <f ca="1">VLOOKUP(Table3[[#This Row],[PRODUCT ID]],Table1[[PRODUCT]:[SELLING PRICE]],4,FALSE)</f>
        <v>120</v>
      </c>
      <c r="K9034" s="16">
        <f ca="1">VLOOKUP(Table3[[#This Row],[PRODUCT ID]],Table1[[PRODUCT]:[SELLING PRICE]],5,FALSE)</f>
        <v>234.59544660425729</v>
      </c>
      <c r="L9034" s="16">
        <f ca="1">J9034*Table3[[#This Row],[QUANTITY]]</f>
        <v>360</v>
      </c>
      <c r="M9034" s="16">
        <f ca="1">K9034*Table3[[#This Row],[QUANTITY]]*(1-Table3[[#This Row],[DISCOUNT %]])</f>
        <v>698.88731472955453</v>
      </c>
      <c r="N9034" s="3">
        <f>DAY(Table3[[#This Row],[DATE]])</f>
        <v>24</v>
      </c>
      <c r="O9034" s="3" t="str">
        <f>TEXT(Table3[[#This Row],[DATE]],"mmm")</f>
        <v>Sep</v>
      </c>
      <c r="P9034" s="3">
        <f>YEAR(Table3[[#This Row],[DATE]])</f>
        <v>2045</v>
      </c>
    </row>
    <row r="9035" spans="1:16" x14ac:dyDescent="0.3">
      <c r="A9035" s="6">
        <v>53230</v>
      </c>
      <c r="B9035" s="7" t="s">
        <v>1694</v>
      </c>
      <c r="C9035" s="9">
        <f t="shared" ca="1" si="282"/>
        <v>1</v>
      </c>
      <c r="D9035" s="9" t="s">
        <v>2115</v>
      </c>
      <c r="E9035" s="9" t="s">
        <v>2116</v>
      </c>
      <c r="F9035" s="10">
        <f t="shared" ca="1" si="283"/>
        <v>5.6895970208003736E-2</v>
      </c>
      <c r="G9035" s="3" t="str">
        <f>VLOOKUP(Table3[[#This Row],[PRODUCT ID]],Table1[[PRODUCT]:[SELLING PRICE]],1,FALSE)</f>
        <v>Product642</v>
      </c>
      <c r="H9035" s="3" t="str">
        <f>VLOOKUP(Table3[[#This Row],[PRODUCT ID]],Table1[[PRODUCT]:[SELLING PRICE]],2,FALSE)</f>
        <v>Category3</v>
      </c>
      <c r="I9035" s="3" t="str">
        <f>VLOOKUP(Table3[[#This Row],[PRODUCT ID]],Table1[[PRODUCT]:[SELLING PRICE]],3,FALSE)</f>
        <v>Kg</v>
      </c>
      <c r="J9035" s="16">
        <f ca="1">VLOOKUP(Table3[[#This Row],[PRODUCT ID]],Table1[[PRODUCT]:[SELLING PRICE]],4,FALSE)</f>
        <v>194</v>
      </c>
      <c r="K9035" s="16">
        <f ca="1">VLOOKUP(Table3[[#This Row],[PRODUCT ID]],Table1[[PRODUCT]:[SELLING PRICE]],5,FALSE)</f>
        <v>311.41611476257157</v>
      </c>
      <c r="L9035" s="16">
        <f ca="1">J9035*Table3[[#This Row],[QUANTITY]]</f>
        <v>194</v>
      </c>
      <c r="M9035" s="16">
        <f ca="1">K9035*Table3[[#This Row],[QUANTITY]]*(1-Table3[[#This Row],[DISCOUNT %]])</f>
        <v>293.697792774748</v>
      </c>
      <c r="N9035" s="3">
        <f>DAY(Table3[[#This Row],[DATE]])</f>
        <v>25</v>
      </c>
      <c r="O9035" s="3" t="str">
        <f>TEXT(Table3[[#This Row],[DATE]],"mmm")</f>
        <v>Sep</v>
      </c>
      <c r="P9035" s="3">
        <f>YEAR(Table3[[#This Row],[DATE]])</f>
        <v>2045</v>
      </c>
    </row>
    <row r="9036" spans="1:16" x14ac:dyDescent="0.3">
      <c r="A9036" s="6">
        <v>53231</v>
      </c>
      <c r="B9036" s="7" t="s">
        <v>1695</v>
      </c>
      <c r="C9036" s="9">
        <f t="shared" ca="1" si="282"/>
        <v>13</v>
      </c>
      <c r="D9036" s="9" t="s">
        <v>2117</v>
      </c>
      <c r="E9036" s="9" t="s">
        <v>2116</v>
      </c>
      <c r="F9036" s="10">
        <f t="shared" ca="1" si="283"/>
        <v>6.4747356152508262E-2</v>
      </c>
      <c r="G9036" s="3" t="str">
        <f>VLOOKUP(Table3[[#This Row],[PRODUCT ID]],Table1[[PRODUCT]:[SELLING PRICE]],1,FALSE)</f>
        <v>Product643</v>
      </c>
      <c r="H9036" s="3" t="str">
        <f>VLOOKUP(Table3[[#This Row],[PRODUCT ID]],Table1[[PRODUCT]:[SELLING PRICE]],2,FALSE)</f>
        <v>Category4</v>
      </c>
      <c r="I9036" s="3" t="str">
        <f>VLOOKUP(Table3[[#This Row],[PRODUCT ID]],Table1[[PRODUCT]:[SELLING PRICE]],3,FALSE)</f>
        <v>Lt</v>
      </c>
      <c r="J9036" s="16">
        <f ca="1">VLOOKUP(Table3[[#This Row],[PRODUCT ID]],Table1[[PRODUCT]:[SELLING PRICE]],4,FALSE)</f>
        <v>221</v>
      </c>
      <c r="K9036" s="16">
        <f ca="1">VLOOKUP(Table3[[#This Row],[PRODUCT ID]],Table1[[PRODUCT]:[SELLING PRICE]],5,FALSE)</f>
        <v>234.28209649375125</v>
      </c>
      <c r="L9036" s="16">
        <f ca="1">J9036*Table3[[#This Row],[QUANTITY]]</f>
        <v>2873</v>
      </c>
      <c r="M9036" s="16">
        <f ca="1">K9036*Table3[[#This Row],[QUANTITY]]*(1-Table3[[#This Row],[DISCOUNT %]])</f>
        <v>2848.4683519748824</v>
      </c>
      <c r="N9036" s="3">
        <f>DAY(Table3[[#This Row],[DATE]])</f>
        <v>26</v>
      </c>
      <c r="O9036" s="3" t="str">
        <f>TEXT(Table3[[#This Row],[DATE]],"mmm")</f>
        <v>Sep</v>
      </c>
      <c r="P9036" s="3">
        <f>YEAR(Table3[[#This Row],[DATE]])</f>
        <v>2045</v>
      </c>
    </row>
    <row r="9037" spans="1:16" x14ac:dyDescent="0.3">
      <c r="A9037" s="6">
        <v>53232</v>
      </c>
      <c r="B9037" s="7" t="s">
        <v>1696</v>
      </c>
      <c r="C9037" s="9">
        <f t="shared" ca="1" si="282"/>
        <v>2</v>
      </c>
      <c r="D9037" s="9" t="s">
        <v>2117</v>
      </c>
      <c r="E9037" s="9" t="s">
        <v>2116</v>
      </c>
      <c r="F9037" s="10">
        <f t="shared" ca="1" si="283"/>
        <v>5.5057200109494213E-2</v>
      </c>
      <c r="G9037" s="3" t="str">
        <f>VLOOKUP(Table3[[#This Row],[PRODUCT ID]],Table1[[PRODUCT]:[SELLING PRICE]],1,FALSE)</f>
        <v>Product644</v>
      </c>
      <c r="H9037" s="3" t="str">
        <f>VLOOKUP(Table3[[#This Row],[PRODUCT ID]],Table1[[PRODUCT]:[SELLING PRICE]],2,FALSE)</f>
        <v>Category5</v>
      </c>
      <c r="I9037" s="3" t="str">
        <f>VLOOKUP(Table3[[#This Row],[PRODUCT ID]],Table1[[PRODUCT]:[SELLING PRICE]],3,FALSE)</f>
        <v>Ft</v>
      </c>
      <c r="J9037" s="16">
        <f ca="1">VLOOKUP(Table3[[#This Row],[PRODUCT ID]],Table1[[PRODUCT]:[SELLING PRICE]],4,FALSE)</f>
        <v>169</v>
      </c>
      <c r="K9037" s="16">
        <f ca="1">VLOOKUP(Table3[[#This Row],[PRODUCT ID]],Table1[[PRODUCT]:[SELLING PRICE]],5,FALSE)</f>
        <v>57.760172835006024</v>
      </c>
      <c r="L9037" s="16">
        <f ca="1">J9037*Table3[[#This Row],[QUANTITY]]</f>
        <v>338</v>
      </c>
      <c r="M9037" s="16">
        <f ca="1">K9037*Table3[[#This Row],[QUANTITY]]*(1-Table3[[#This Row],[DISCOUNT %]])</f>
        <v>109.16011888174025</v>
      </c>
      <c r="N9037" s="3">
        <f>DAY(Table3[[#This Row],[DATE]])</f>
        <v>27</v>
      </c>
      <c r="O9037" s="3" t="str">
        <f>TEXT(Table3[[#This Row],[DATE]],"mmm")</f>
        <v>Sep</v>
      </c>
      <c r="P9037" s="3">
        <f>YEAR(Table3[[#This Row],[DATE]])</f>
        <v>2045</v>
      </c>
    </row>
    <row r="9038" spans="1:16" x14ac:dyDescent="0.3">
      <c r="A9038" s="6">
        <v>53233</v>
      </c>
      <c r="B9038" s="7" t="s">
        <v>1697</v>
      </c>
      <c r="C9038" s="9">
        <f t="shared" ca="1" si="282"/>
        <v>4</v>
      </c>
      <c r="D9038" s="9" t="s">
        <v>2116</v>
      </c>
      <c r="E9038" s="9" t="s">
        <v>2116</v>
      </c>
      <c r="F9038" s="10">
        <f t="shared" ca="1" si="283"/>
        <v>9.7239671624578014E-2</v>
      </c>
      <c r="G9038" s="3" t="str">
        <f>VLOOKUP(Table3[[#This Row],[PRODUCT ID]],Table1[[PRODUCT]:[SELLING PRICE]],1,FALSE)</f>
        <v>Product645</v>
      </c>
      <c r="H9038" s="3" t="str">
        <f>VLOOKUP(Table3[[#This Row],[PRODUCT ID]],Table1[[PRODUCT]:[SELLING PRICE]],2,FALSE)</f>
        <v>Category1</v>
      </c>
      <c r="I9038" s="3" t="str">
        <f>VLOOKUP(Table3[[#This Row],[PRODUCT ID]],Table1[[PRODUCT]:[SELLING PRICE]],3,FALSE)</f>
        <v>Kg</v>
      </c>
      <c r="J9038" s="16">
        <f ca="1">VLOOKUP(Table3[[#This Row],[PRODUCT ID]],Table1[[PRODUCT]:[SELLING PRICE]],4,FALSE)</f>
        <v>241</v>
      </c>
      <c r="K9038" s="16">
        <f ca="1">VLOOKUP(Table3[[#This Row],[PRODUCT ID]],Table1[[PRODUCT]:[SELLING PRICE]],5,FALSE)</f>
        <v>247.82399729787528</v>
      </c>
      <c r="L9038" s="16">
        <f ca="1">J9038*Table3[[#This Row],[QUANTITY]]</f>
        <v>964</v>
      </c>
      <c r="M9038" s="16">
        <f ca="1">K9038*Table3[[#This Row],[QUANTITY]]*(1-Table3[[#This Row],[DISCOUNT %]])</f>
        <v>894.90269271975831</v>
      </c>
      <c r="N9038" s="3">
        <f>DAY(Table3[[#This Row],[DATE]])</f>
        <v>28</v>
      </c>
      <c r="O9038" s="3" t="str">
        <f>TEXT(Table3[[#This Row],[DATE]],"mmm")</f>
        <v>Sep</v>
      </c>
      <c r="P9038" s="3">
        <f>YEAR(Table3[[#This Row],[DATE]])</f>
        <v>2045</v>
      </c>
    </row>
    <row r="9039" spans="1:16" x14ac:dyDescent="0.3">
      <c r="A9039" s="6">
        <v>53234</v>
      </c>
      <c r="B9039" s="7" t="s">
        <v>1698</v>
      </c>
      <c r="C9039" s="9">
        <f t="shared" ca="1" si="282"/>
        <v>14</v>
      </c>
      <c r="D9039" s="9" t="s">
        <v>2116</v>
      </c>
      <c r="E9039" s="9" t="s">
        <v>2116</v>
      </c>
      <c r="F9039" s="10">
        <f t="shared" ca="1" si="283"/>
        <v>9.608504060020906E-2</v>
      </c>
      <c r="G9039" s="3" t="str">
        <f>VLOOKUP(Table3[[#This Row],[PRODUCT ID]],Table1[[PRODUCT]:[SELLING PRICE]],1,FALSE)</f>
        <v>Product646</v>
      </c>
      <c r="H9039" s="3" t="str">
        <f>VLOOKUP(Table3[[#This Row],[PRODUCT ID]],Table1[[PRODUCT]:[SELLING PRICE]],2,FALSE)</f>
        <v>Category2</v>
      </c>
      <c r="I9039" s="3" t="str">
        <f>VLOOKUP(Table3[[#This Row],[PRODUCT ID]],Table1[[PRODUCT]:[SELLING PRICE]],3,FALSE)</f>
        <v>No</v>
      </c>
      <c r="J9039" s="16">
        <f ca="1">VLOOKUP(Table3[[#This Row],[PRODUCT ID]],Table1[[PRODUCT]:[SELLING PRICE]],4,FALSE)</f>
        <v>25</v>
      </c>
      <c r="K9039" s="16">
        <f ca="1">VLOOKUP(Table3[[#This Row],[PRODUCT ID]],Table1[[PRODUCT]:[SELLING PRICE]],5,FALSE)</f>
        <v>216.94738844075454</v>
      </c>
      <c r="L9039" s="16">
        <f ca="1">J9039*Table3[[#This Row],[QUANTITY]]</f>
        <v>350</v>
      </c>
      <c r="M9039" s="16">
        <f ca="1">K9039*Table3[[#This Row],[QUANTITY]]*(1-Table3[[#This Row],[DISCOUNT %]])</f>
        <v>2745.4278574004143</v>
      </c>
      <c r="N9039" s="3">
        <f>DAY(Table3[[#This Row],[DATE]])</f>
        <v>29</v>
      </c>
      <c r="O9039" s="3" t="str">
        <f>TEXT(Table3[[#This Row],[DATE]],"mmm")</f>
        <v>Sep</v>
      </c>
      <c r="P9039" s="3">
        <f>YEAR(Table3[[#This Row],[DATE]])</f>
        <v>2045</v>
      </c>
    </row>
    <row r="9040" spans="1:16" x14ac:dyDescent="0.3">
      <c r="A9040" s="6">
        <v>53235</v>
      </c>
      <c r="B9040" s="7" t="s">
        <v>1699</v>
      </c>
      <c r="C9040" s="9">
        <f t="shared" ca="1" si="282"/>
        <v>3</v>
      </c>
      <c r="D9040" s="9" t="s">
        <v>2116</v>
      </c>
      <c r="E9040" s="9" t="s">
        <v>2118</v>
      </c>
      <c r="F9040" s="10">
        <f t="shared" ca="1" si="283"/>
        <v>3.8107091624402206E-2</v>
      </c>
      <c r="G9040" s="3" t="str">
        <f>VLOOKUP(Table3[[#This Row],[PRODUCT ID]],Table1[[PRODUCT]:[SELLING PRICE]],1,FALSE)</f>
        <v>Product647</v>
      </c>
      <c r="H9040" s="3" t="str">
        <f>VLOOKUP(Table3[[#This Row],[PRODUCT ID]],Table1[[PRODUCT]:[SELLING PRICE]],2,FALSE)</f>
        <v>Category3</v>
      </c>
      <c r="I9040" s="3" t="str">
        <f>VLOOKUP(Table3[[#This Row],[PRODUCT ID]],Table1[[PRODUCT]:[SELLING PRICE]],3,FALSE)</f>
        <v>No</v>
      </c>
      <c r="J9040" s="16">
        <f ca="1">VLOOKUP(Table3[[#This Row],[PRODUCT ID]],Table1[[PRODUCT]:[SELLING PRICE]],4,FALSE)</f>
        <v>69</v>
      </c>
      <c r="K9040" s="16">
        <f ca="1">VLOOKUP(Table3[[#This Row],[PRODUCT ID]],Table1[[PRODUCT]:[SELLING PRICE]],5,FALSE)</f>
        <v>230.79288726494124</v>
      </c>
      <c r="L9040" s="16">
        <f ca="1">J9040*Table3[[#This Row],[QUANTITY]]</f>
        <v>207</v>
      </c>
      <c r="M9040" s="16">
        <f ca="1">K9040*Table3[[#This Row],[QUANTITY]]*(1-Table3[[#This Row],[DISCOUNT %]])</f>
        <v>665.99412469102742</v>
      </c>
      <c r="N9040" s="3">
        <f>DAY(Table3[[#This Row],[DATE]])</f>
        <v>30</v>
      </c>
      <c r="O9040" s="3" t="str">
        <f>TEXT(Table3[[#This Row],[DATE]],"mmm")</f>
        <v>Sep</v>
      </c>
      <c r="P9040" s="3">
        <f>YEAR(Table3[[#This Row],[DATE]])</f>
        <v>2045</v>
      </c>
    </row>
    <row r="9041" spans="1:16" x14ac:dyDescent="0.3">
      <c r="A9041" s="6">
        <v>53236</v>
      </c>
      <c r="B9041" s="7" t="s">
        <v>1700</v>
      </c>
      <c r="C9041" s="9">
        <f t="shared" ca="1" si="282"/>
        <v>2</v>
      </c>
      <c r="D9041" s="9" t="s">
        <v>2116</v>
      </c>
      <c r="E9041" s="9" t="s">
        <v>2118</v>
      </c>
      <c r="F9041" s="10">
        <f t="shared" ca="1" si="283"/>
        <v>5.5216108501340691E-2</v>
      </c>
      <c r="G9041" s="3" t="str">
        <f>VLOOKUP(Table3[[#This Row],[PRODUCT ID]],Table1[[PRODUCT]:[SELLING PRICE]],1,FALSE)</f>
        <v>Product648</v>
      </c>
      <c r="H9041" s="3" t="str">
        <f>VLOOKUP(Table3[[#This Row],[PRODUCT ID]],Table1[[PRODUCT]:[SELLING PRICE]],2,FALSE)</f>
        <v>Category4</v>
      </c>
      <c r="I9041" s="3" t="str">
        <f>VLOOKUP(Table3[[#This Row],[PRODUCT ID]],Table1[[PRODUCT]:[SELLING PRICE]],3,FALSE)</f>
        <v>Ft</v>
      </c>
      <c r="J9041" s="16">
        <f ca="1">VLOOKUP(Table3[[#This Row],[PRODUCT ID]],Table1[[PRODUCT]:[SELLING PRICE]],4,FALSE)</f>
        <v>46</v>
      </c>
      <c r="K9041" s="16">
        <f ca="1">VLOOKUP(Table3[[#This Row],[PRODUCT ID]],Table1[[PRODUCT]:[SELLING PRICE]],5,FALSE)</f>
        <v>43.709967313333578</v>
      </c>
      <c r="L9041" s="16">
        <f ca="1">J9041*Table3[[#This Row],[QUANTITY]]</f>
        <v>92</v>
      </c>
      <c r="M9041" s="16">
        <f ca="1">K9041*Table3[[#This Row],[QUANTITY]]*(1-Table3[[#This Row],[DISCOUNT %]])</f>
        <v>82.592946031140983</v>
      </c>
      <c r="N9041" s="3">
        <f>DAY(Table3[[#This Row],[DATE]])</f>
        <v>1</v>
      </c>
      <c r="O9041" s="3" t="str">
        <f>TEXT(Table3[[#This Row],[DATE]],"mmm")</f>
        <v>Oct</v>
      </c>
      <c r="P9041" s="3">
        <f>YEAR(Table3[[#This Row],[DATE]])</f>
        <v>2045</v>
      </c>
    </row>
    <row r="9042" spans="1:16" x14ac:dyDescent="0.3">
      <c r="A9042" s="6">
        <v>53237</v>
      </c>
      <c r="B9042" s="7" t="s">
        <v>1701</v>
      </c>
      <c r="C9042" s="9">
        <f t="shared" ca="1" si="282"/>
        <v>8</v>
      </c>
      <c r="D9042" s="9" t="s">
        <v>2115</v>
      </c>
      <c r="E9042" s="9" t="s">
        <v>2116</v>
      </c>
      <c r="F9042" s="10">
        <f t="shared" ca="1" si="283"/>
        <v>7.0878238795902035E-2</v>
      </c>
      <c r="G9042" s="3" t="str">
        <f>VLOOKUP(Table3[[#This Row],[PRODUCT ID]],Table1[[PRODUCT]:[SELLING PRICE]],1,FALSE)</f>
        <v>Product649</v>
      </c>
      <c r="H9042" s="3" t="str">
        <f>VLOOKUP(Table3[[#This Row],[PRODUCT ID]],Table1[[PRODUCT]:[SELLING PRICE]],2,FALSE)</f>
        <v>Category1</v>
      </c>
      <c r="I9042" s="3" t="str">
        <f>VLOOKUP(Table3[[#This Row],[PRODUCT ID]],Table1[[PRODUCT]:[SELLING PRICE]],3,FALSE)</f>
        <v>No</v>
      </c>
      <c r="J9042" s="16">
        <f ca="1">VLOOKUP(Table3[[#This Row],[PRODUCT ID]],Table1[[PRODUCT]:[SELLING PRICE]],4,FALSE)</f>
        <v>200</v>
      </c>
      <c r="K9042" s="16">
        <f ca="1">VLOOKUP(Table3[[#This Row],[PRODUCT ID]],Table1[[PRODUCT]:[SELLING PRICE]],5,FALSE)</f>
        <v>220.70133765440596</v>
      </c>
      <c r="L9042" s="16">
        <f ca="1">J9042*Table3[[#This Row],[QUANTITY]]</f>
        <v>1600</v>
      </c>
      <c r="M9042" s="16">
        <f ca="1">K9042*Table3[[#This Row],[QUANTITY]]*(1-Table3[[#This Row],[DISCOUNT %]])</f>
        <v>1640.4673243324958</v>
      </c>
      <c r="N9042" s="3">
        <f>DAY(Table3[[#This Row],[DATE]])</f>
        <v>2</v>
      </c>
      <c r="O9042" s="3" t="str">
        <f>TEXT(Table3[[#This Row],[DATE]],"mmm")</f>
        <v>Oct</v>
      </c>
      <c r="P9042" s="3">
        <f>YEAR(Table3[[#This Row],[DATE]])</f>
        <v>2045</v>
      </c>
    </row>
    <row r="9043" spans="1:16" x14ac:dyDescent="0.3">
      <c r="A9043" s="6">
        <v>53238</v>
      </c>
      <c r="B9043" s="7" t="s">
        <v>1702</v>
      </c>
      <c r="C9043" s="9">
        <f t="shared" ca="1" si="282"/>
        <v>1</v>
      </c>
      <c r="D9043" s="9" t="s">
        <v>2116</v>
      </c>
      <c r="E9043" s="9" t="s">
        <v>2116</v>
      </c>
      <c r="F9043" s="10">
        <f t="shared" ca="1" si="283"/>
        <v>4.1100156449480132E-2</v>
      </c>
      <c r="G9043" s="3" t="str">
        <f>VLOOKUP(Table3[[#This Row],[PRODUCT ID]],Table1[[PRODUCT]:[SELLING PRICE]],1,FALSE)</f>
        <v>Product650</v>
      </c>
      <c r="H9043" s="3" t="str">
        <f>VLOOKUP(Table3[[#This Row],[PRODUCT ID]],Table1[[PRODUCT]:[SELLING PRICE]],2,FALSE)</f>
        <v>Category2</v>
      </c>
      <c r="I9043" s="3" t="str">
        <f>VLOOKUP(Table3[[#This Row],[PRODUCT ID]],Table1[[PRODUCT]:[SELLING PRICE]],3,FALSE)</f>
        <v>Kg</v>
      </c>
      <c r="J9043" s="16">
        <f ca="1">VLOOKUP(Table3[[#This Row],[PRODUCT ID]],Table1[[PRODUCT]:[SELLING PRICE]],4,FALSE)</f>
        <v>32</v>
      </c>
      <c r="K9043" s="16">
        <f ca="1">VLOOKUP(Table3[[#This Row],[PRODUCT ID]],Table1[[PRODUCT]:[SELLING PRICE]],5,FALSE)</f>
        <v>226.87538032493828</v>
      </c>
      <c r="L9043" s="16">
        <f ca="1">J9043*Table3[[#This Row],[QUANTITY]]</f>
        <v>32</v>
      </c>
      <c r="M9043" s="16">
        <f ca="1">K9043*Table3[[#This Row],[QUANTITY]]*(1-Table3[[#This Row],[DISCOUNT %]])</f>
        <v>217.55076669904801</v>
      </c>
      <c r="N9043" s="3">
        <f>DAY(Table3[[#This Row],[DATE]])</f>
        <v>3</v>
      </c>
      <c r="O9043" s="3" t="str">
        <f>TEXT(Table3[[#This Row],[DATE]],"mmm")</f>
        <v>Oct</v>
      </c>
      <c r="P9043" s="3">
        <f>YEAR(Table3[[#This Row],[DATE]])</f>
        <v>2045</v>
      </c>
    </row>
    <row r="9044" spans="1:16" x14ac:dyDescent="0.3">
      <c r="A9044" s="6">
        <v>53239</v>
      </c>
      <c r="B9044" s="7" t="s">
        <v>1703</v>
      </c>
      <c r="C9044" s="9">
        <f t="shared" ca="1" si="282"/>
        <v>6</v>
      </c>
      <c r="D9044" s="9" t="s">
        <v>2117</v>
      </c>
      <c r="E9044" s="9" t="s">
        <v>2116</v>
      </c>
      <c r="F9044" s="10">
        <f t="shared" ca="1" si="283"/>
        <v>2.2770494499467511E-2</v>
      </c>
      <c r="G9044" s="3" t="str">
        <f>VLOOKUP(Table3[[#This Row],[PRODUCT ID]],Table1[[PRODUCT]:[SELLING PRICE]],1,FALSE)</f>
        <v>Product651</v>
      </c>
      <c r="H9044" s="3" t="str">
        <f>VLOOKUP(Table3[[#This Row],[PRODUCT ID]],Table1[[PRODUCT]:[SELLING PRICE]],2,FALSE)</f>
        <v>Category3</v>
      </c>
      <c r="I9044" s="3" t="str">
        <f>VLOOKUP(Table3[[#This Row],[PRODUCT ID]],Table1[[PRODUCT]:[SELLING PRICE]],3,FALSE)</f>
        <v>Kg</v>
      </c>
      <c r="J9044" s="16">
        <f ca="1">VLOOKUP(Table3[[#This Row],[PRODUCT ID]],Table1[[PRODUCT]:[SELLING PRICE]],4,FALSE)</f>
        <v>214</v>
      </c>
      <c r="K9044" s="16">
        <f ca="1">VLOOKUP(Table3[[#This Row],[PRODUCT ID]],Table1[[PRODUCT]:[SELLING PRICE]],5,FALSE)</f>
        <v>300.2540496125402</v>
      </c>
      <c r="L9044" s="16">
        <f ca="1">J9044*Table3[[#This Row],[QUANTITY]]</f>
        <v>1284</v>
      </c>
      <c r="M9044" s="16">
        <f ca="1">K9044*Table3[[#This Row],[QUANTITY]]*(1-Table3[[#This Row],[DISCOUNT %]])</f>
        <v>1760.5026985643699</v>
      </c>
      <c r="N9044" s="3">
        <f>DAY(Table3[[#This Row],[DATE]])</f>
        <v>4</v>
      </c>
      <c r="O9044" s="3" t="str">
        <f>TEXT(Table3[[#This Row],[DATE]],"mmm")</f>
        <v>Oct</v>
      </c>
      <c r="P9044" s="3">
        <f>YEAR(Table3[[#This Row],[DATE]])</f>
        <v>2045</v>
      </c>
    </row>
    <row r="9045" spans="1:16" x14ac:dyDescent="0.3">
      <c r="A9045" s="6">
        <v>53240</v>
      </c>
      <c r="B9045" s="7" t="s">
        <v>1704</v>
      </c>
      <c r="C9045" s="9">
        <f t="shared" ca="1" si="282"/>
        <v>9</v>
      </c>
      <c r="D9045" s="9" t="s">
        <v>2115</v>
      </c>
      <c r="E9045" s="9" t="s">
        <v>2116</v>
      </c>
      <c r="F9045" s="10">
        <f t="shared" ca="1" si="283"/>
        <v>3.3623034569405331E-2</v>
      </c>
      <c r="G9045" s="3" t="str">
        <f>VLOOKUP(Table3[[#This Row],[PRODUCT ID]],Table1[[PRODUCT]:[SELLING PRICE]],1,FALSE)</f>
        <v>Product652</v>
      </c>
      <c r="H9045" s="3" t="str">
        <f>VLOOKUP(Table3[[#This Row],[PRODUCT ID]],Table1[[PRODUCT]:[SELLING PRICE]],2,FALSE)</f>
        <v>Category4</v>
      </c>
      <c r="I9045" s="3" t="str">
        <f>VLOOKUP(Table3[[#This Row],[PRODUCT ID]],Table1[[PRODUCT]:[SELLING PRICE]],3,FALSE)</f>
        <v>Lt</v>
      </c>
      <c r="J9045" s="16">
        <f ca="1">VLOOKUP(Table3[[#This Row],[PRODUCT ID]],Table1[[PRODUCT]:[SELLING PRICE]],4,FALSE)</f>
        <v>103</v>
      </c>
      <c r="K9045" s="16">
        <f ca="1">VLOOKUP(Table3[[#This Row],[PRODUCT ID]],Table1[[PRODUCT]:[SELLING PRICE]],5,FALSE)</f>
        <v>117.1411806056699</v>
      </c>
      <c r="L9045" s="16">
        <f ca="1">J9045*Table3[[#This Row],[QUANTITY]]</f>
        <v>927</v>
      </c>
      <c r="M9045" s="16">
        <f ca="1">K9045*Table3[[#This Row],[QUANTITY]]*(1-Table3[[#This Row],[DISCOUNT %]])</f>
        <v>1018.8228477659807</v>
      </c>
      <c r="N9045" s="3">
        <f>DAY(Table3[[#This Row],[DATE]])</f>
        <v>5</v>
      </c>
      <c r="O9045" s="3" t="str">
        <f>TEXT(Table3[[#This Row],[DATE]],"mmm")</f>
        <v>Oct</v>
      </c>
      <c r="P9045" s="3">
        <f>YEAR(Table3[[#This Row],[DATE]])</f>
        <v>2045</v>
      </c>
    </row>
    <row r="9046" spans="1:16" x14ac:dyDescent="0.3">
      <c r="A9046" s="6">
        <v>53241</v>
      </c>
      <c r="B9046" s="7" t="s">
        <v>1705</v>
      </c>
      <c r="C9046" s="9">
        <f t="shared" ca="1" si="282"/>
        <v>7</v>
      </c>
      <c r="D9046" s="9" t="s">
        <v>2115</v>
      </c>
      <c r="E9046" s="9" t="s">
        <v>2118</v>
      </c>
      <c r="F9046" s="10">
        <f t="shared" ca="1" si="283"/>
        <v>4.5779143598812091E-2</v>
      </c>
      <c r="G9046" s="3" t="str">
        <f>VLOOKUP(Table3[[#This Row],[PRODUCT ID]],Table1[[PRODUCT]:[SELLING PRICE]],1,FALSE)</f>
        <v>Product653</v>
      </c>
      <c r="H9046" s="3" t="str">
        <f>VLOOKUP(Table3[[#This Row],[PRODUCT ID]],Table1[[PRODUCT]:[SELLING PRICE]],2,FALSE)</f>
        <v>Category5</v>
      </c>
      <c r="I9046" s="3" t="str">
        <f>VLOOKUP(Table3[[#This Row],[PRODUCT ID]],Table1[[PRODUCT]:[SELLING PRICE]],3,FALSE)</f>
        <v>Kg</v>
      </c>
      <c r="J9046" s="16">
        <f ca="1">VLOOKUP(Table3[[#This Row],[PRODUCT ID]],Table1[[PRODUCT]:[SELLING PRICE]],4,FALSE)</f>
        <v>146</v>
      </c>
      <c r="K9046" s="16">
        <f ca="1">VLOOKUP(Table3[[#This Row],[PRODUCT ID]],Table1[[PRODUCT]:[SELLING PRICE]],5,FALSE)</f>
        <v>48.777524352360103</v>
      </c>
      <c r="L9046" s="16">
        <f ca="1">J9046*Table3[[#This Row],[QUANTITY]]</f>
        <v>1022</v>
      </c>
      <c r="M9046" s="16">
        <f ca="1">K9046*Table3[[#This Row],[QUANTITY]]*(1-Table3[[#This Row],[DISCOUNT %]])</f>
        <v>325.81171742447202</v>
      </c>
      <c r="N9046" s="3">
        <f>DAY(Table3[[#This Row],[DATE]])</f>
        <v>6</v>
      </c>
      <c r="O9046" s="3" t="str">
        <f>TEXT(Table3[[#This Row],[DATE]],"mmm")</f>
        <v>Oct</v>
      </c>
      <c r="P9046" s="3">
        <f>YEAR(Table3[[#This Row],[DATE]])</f>
        <v>2045</v>
      </c>
    </row>
    <row r="9047" spans="1:16" x14ac:dyDescent="0.3">
      <c r="A9047" s="6">
        <v>53242</v>
      </c>
      <c r="B9047" s="7" t="s">
        <v>1706</v>
      </c>
      <c r="C9047" s="9">
        <f t="shared" ca="1" si="282"/>
        <v>9</v>
      </c>
      <c r="D9047" s="9" t="s">
        <v>2115</v>
      </c>
      <c r="E9047" s="9" t="s">
        <v>2116</v>
      </c>
      <c r="F9047" s="10">
        <f t="shared" ca="1" si="283"/>
        <v>7.546150482470243E-2</v>
      </c>
      <c r="G9047" s="3" t="str">
        <f>VLOOKUP(Table3[[#This Row],[PRODUCT ID]],Table1[[PRODUCT]:[SELLING PRICE]],1,FALSE)</f>
        <v>Product654</v>
      </c>
      <c r="H9047" s="3" t="str">
        <f>VLOOKUP(Table3[[#This Row],[PRODUCT ID]],Table1[[PRODUCT]:[SELLING PRICE]],2,FALSE)</f>
        <v>Category1</v>
      </c>
      <c r="I9047" s="3" t="str">
        <f>VLOOKUP(Table3[[#This Row],[PRODUCT ID]],Table1[[PRODUCT]:[SELLING PRICE]],3,FALSE)</f>
        <v>Lt</v>
      </c>
      <c r="J9047" s="16">
        <f ca="1">VLOOKUP(Table3[[#This Row],[PRODUCT ID]],Table1[[PRODUCT]:[SELLING PRICE]],4,FALSE)</f>
        <v>18</v>
      </c>
      <c r="K9047" s="16">
        <f ca="1">VLOOKUP(Table3[[#This Row],[PRODUCT ID]],Table1[[PRODUCT]:[SELLING PRICE]],5,FALSE)</f>
        <v>111.12457902082349</v>
      </c>
      <c r="L9047" s="16">
        <f ca="1">J9047*Table3[[#This Row],[QUANTITY]]</f>
        <v>162</v>
      </c>
      <c r="M9047" s="16">
        <f ca="1">K9047*Table3[[#This Row],[QUANTITY]]*(1-Table3[[#This Row],[DISCOUNT %]])</f>
        <v>924.65055958410528</v>
      </c>
      <c r="N9047" s="3">
        <f>DAY(Table3[[#This Row],[DATE]])</f>
        <v>7</v>
      </c>
      <c r="O9047" s="3" t="str">
        <f>TEXT(Table3[[#This Row],[DATE]],"mmm")</f>
        <v>Oct</v>
      </c>
      <c r="P9047" s="3">
        <f>YEAR(Table3[[#This Row],[DATE]])</f>
        <v>2045</v>
      </c>
    </row>
    <row r="9048" spans="1:16" x14ac:dyDescent="0.3">
      <c r="A9048" s="6">
        <v>53243</v>
      </c>
      <c r="B9048" s="7" t="s">
        <v>1707</v>
      </c>
      <c r="C9048" s="9">
        <f t="shared" ca="1" si="282"/>
        <v>5</v>
      </c>
      <c r="D9048" s="9" t="s">
        <v>2116</v>
      </c>
      <c r="E9048" s="9" t="s">
        <v>2116</v>
      </c>
      <c r="F9048" s="10">
        <f t="shared" ca="1" si="283"/>
        <v>7.9570637425769766E-2</v>
      </c>
      <c r="G9048" s="3" t="str">
        <f>VLOOKUP(Table3[[#This Row],[PRODUCT ID]],Table1[[PRODUCT]:[SELLING PRICE]],1,FALSE)</f>
        <v>Product655</v>
      </c>
      <c r="H9048" s="3" t="str">
        <f>VLOOKUP(Table3[[#This Row],[PRODUCT ID]],Table1[[PRODUCT]:[SELLING PRICE]],2,FALSE)</f>
        <v>Category2</v>
      </c>
      <c r="I9048" s="3" t="str">
        <f>VLOOKUP(Table3[[#This Row],[PRODUCT ID]],Table1[[PRODUCT]:[SELLING PRICE]],3,FALSE)</f>
        <v>Ft</v>
      </c>
      <c r="J9048" s="16">
        <f ca="1">VLOOKUP(Table3[[#This Row],[PRODUCT ID]],Table1[[PRODUCT]:[SELLING PRICE]],4,FALSE)</f>
        <v>95</v>
      </c>
      <c r="K9048" s="16">
        <f ca="1">VLOOKUP(Table3[[#This Row],[PRODUCT ID]],Table1[[PRODUCT]:[SELLING PRICE]],5,FALSE)</f>
        <v>65.441803234396289</v>
      </c>
      <c r="L9048" s="16">
        <f ca="1">J9048*Table3[[#This Row],[QUANTITY]]</f>
        <v>475</v>
      </c>
      <c r="M9048" s="16">
        <f ca="1">K9048*Table3[[#This Row],[QUANTITY]]*(1-Table3[[#This Row],[DISCOUNT %]])</f>
        <v>301.17278618371785</v>
      </c>
      <c r="N9048" s="3">
        <f>DAY(Table3[[#This Row],[DATE]])</f>
        <v>8</v>
      </c>
      <c r="O9048" s="3" t="str">
        <f>TEXT(Table3[[#This Row],[DATE]],"mmm")</f>
        <v>Oct</v>
      </c>
      <c r="P9048" s="3">
        <f>YEAR(Table3[[#This Row],[DATE]])</f>
        <v>2045</v>
      </c>
    </row>
    <row r="9049" spans="1:16" x14ac:dyDescent="0.3">
      <c r="A9049" s="6">
        <v>53244</v>
      </c>
      <c r="B9049" s="7" t="s">
        <v>1708</v>
      </c>
      <c r="C9049" s="9">
        <f t="shared" ca="1" si="282"/>
        <v>10</v>
      </c>
      <c r="D9049" s="9" t="s">
        <v>2116</v>
      </c>
      <c r="E9049" s="9" t="s">
        <v>2116</v>
      </c>
      <c r="F9049" s="10">
        <f t="shared" ca="1" si="283"/>
        <v>5.3162424196530368E-2</v>
      </c>
      <c r="G9049" s="3" t="str">
        <f>VLOOKUP(Table3[[#This Row],[PRODUCT ID]],Table1[[PRODUCT]:[SELLING PRICE]],1,FALSE)</f>
        <v>Product656</v>
      </c>
      <c r="H9049" s="3" t="str">
        <f>VLOOKUP(Table3[[#This Row],[PRODUCT ID]],Table1[[PRODUCT]:[SELLING PRICE]],2,FALSE)</f>
        <v>Category3</v>
      </c>
      <c r="I9049" s="3" t="str">
        <f>VLOOKUP(Table3[[#This Row],[PRODUCT ID]],Table1[[PRODUCT]:[SELLING PRICE]],3,FALSE)</f>
        <v>Kg</v>
      </c>
      <c r="J9049" s="16">
        <f ca="1">VLOOKUP(Table3[[#This Row],[PRODUCT ID]],Table1[[PRODUCT]:[SELLING PRICE]],4,FALSE)</f>
        <v>183</v>
      </c>
      <c r="K9049" s="16">
        <f ca="1">VLOOKUP(Table3[[#This Row],[PRODUCT ID]],Table1[[PRODUCT]:[SELLING PRICE]],5,FALSE)</f>
        <v>145.22573395111144</v>
      </c>
      <c r="L9049" s="16">
        <f ca="1">J9049*Table3[[#This Row],[QUANTITY]]</f>
        <v>1830</v>
      </c>
      <c r="M9049" s="16">
        <f ca="1">K9049*Table3[[#This Row],[QUANTITY]]*(1-Table3[[#This Row],[DISCOUNT %]])</f>
        <v>1375.0518187855</v>
      </c>
      <c r="N9049" s="3">
        <f>DAY(Table3[[#This Row],[DATE]])</f>
        <v>9</v>
      </c>
      <c r="O9049" s="3" t="str">
        <f>TEXT(Table3[[#This Row],[DATE]],"mmm")</f>
        <v>Oct</v>
      </c>
      <c r="P9049" s="3">
        <f>YEAR(Table3[[#This Row],[DATE]])</f>
        <v>2045</v>
      </c>
    </row>
    <row r="9050" spans="1:16" x14ac:dyDescent="0.3">
      <c r="A9050" s="6">
        <v>53245</v>
      </c>
      <c r="B9050" s="7" t="s">
        <v>1709</v>
      </c>
      <c r="C9050" s="9">
        <f t="shared" ca="1" si="282"/>
        <v>2</v>
      </c>
      <c r="D9050" s="9" t="s">
        <v>2116</v>
      </c>
      <c r="E9050" s="9" t="s">
        <v>2116</v>
      </c>
      <c r="F9050" s="10">
        <f t="shared" ca="1" si="283"/>
        <v>1.9916542160672381E-2</v>
      </c>
      <c r="G9050" s="3" t="str">
        <f>VLOOKUP(Table3[[#This Row],[PRODUCT ID]],Table1[[PRODUCT]:[SELLING PRICE]],1,FALSE)</f>
        <v>Product657</v>
      </c>
      <c r="H9050" s="3" t="str">
        <f>VLOOKUP(Table3[[#This Row],[PRODUCT ID]],Table1[[PRODUCT]:[SELLING PRICE]],2,FALSE)</f>
        <v>Category4</v>
      </c>
      <c r="I9050" s="3" t="str">
        <f>VLOOKUP(Table3[[#This Row],[PRODUCT ID]],Table1[[PRODUCT]:[SELLING PRICE]],3,FALSE)</f>
        <v>No</v>
      </c>
      <c r="J9050" s="16">
        <f ca="1">VLOOKUP(Table3[[#This Row],[PRODUCT ID]],Table1[[PRODUCT]:[SELLING PRICE]],4,FALSE)</f>
        <v>108</v>
      </c>
      <c r="K9050" s="16">
        <f ca="1">VLOOKUP(Table3[[#This Row],[PRODUCT ID]],Table1[[PRODUCT]:[SELLING PRICE]],5,FALSE)</f>
        <v>262.07241558142709</v>
      </c>
      <c r="L9050" s="16">
        <f ca="1">J9050*Table3[[#This Row],[QUANTITY]]</f>
        <v>216</v>
      </c>
      <c r="M9050" s="16">
        <f ca="1">K9050*Table3[[#This Row],[QUANTITY]]*(1-Table3[[#This Row],[DISCOUNT %]])</f>
        <v>513.70567853470072</v>
      </c>
      <c r="N9050" s="3">
        <f>DAY(Table3[[#This Row],[DATE]])</f>
        <v>10</v>
      </c>
      <c r="O9050" s="3" t="str">
        <f>TEXT(Table3[[#This Row],[DATE]],"mmm")</f>
        <v>Oct</v>
      </c>
      <c r="P9050" s="3">
        <f>YEAR(Table3[[#This Row],[DATE]])</f>
        <v>2045</v>
      </c>
    </row>
    <row r="9051" spans="1:16" x14ac:dyDescent="0.3">
      <c r="A9051" s="6">
        <v>53246</v>
      </c>
      <c r="B9051" s="7" t="s">
        <v>1710</v>
      </c>
      <c r="C9051" s="9">
        <f t="shared" ca="1" si="282"/>
        <v>12</v>
      </c>
      <c r="D9051" s="9" t="s">
        <v>2115</v>
      </c>
      <c r="E9051" s="9" t="s">
        <v>2116</v>
      </c>
      <c r="F9051" s="10">
        <f t="shared" ca="1" si="283"/>
        <v>3.635174067031046E-2</v>
      </c>
      <c r="G9051" s="3" t="str">
        <f>VLOOKUP(Table3[[#This Row],[PRODUCT ID]],Table1[[PRODUCT]:[SELLING PRICE]],1,FALSE)</f>
        <v>Product658</v>
      </c>
      <c r="H9051" s="3" t="str">
        <f>VLOOKUP(Table3[[#This Row],[PRODUCT ID]],Table1[[PRODUCT]:[SELLING PRICE]],2,FALSE)</f>
        <v>Category5</v>
      </c>
      <c r="I9051" s="3" t="str">
        <f>VLOOKUP(Table3[[#This Row],[PRODUCT ID]],Table1[[PRODUCT]:[SELLING PRICE]],3,FALSE)</f>
        <v>No</v>
      </c>
      <c r="J9051" s="16">
        <f ca="1">VLOOKUP(Table3[[#This Row],[PRODUCT ID]],Table1[[PRODUCT]:[SELLING PRICE]],4,FALSE)</f>
        <v>24</v>
      </c>
      <c r="K9051" s="16">
        <f ca="1">VLOOKUP(Table3[[#This Row],[PRODUCT ID]],Table1[[PRODUCT]:[SELLING PRICE]],5,FALSE)</f>
        <v>203.42968704937832</v>
      </c>
      <c r="L9051" s="16">
        <f ca="1">J9051*Table3[[#This Row],[QUANTITY]]</f>
        <v>288</v>
      </c>
      <c r="M9051" s="16">
        <f ca="1">K9051*Table3[[#This Row],[QUANTITY]]*(1-Table3[[#This Row],[DISCOUNT %]])</f>
        <v>2352.4159658534027</v>
      </c>
      <c r="N9051" s="3">
        <f>DAY(Table3[[#This Row],[DATE]])</f>
        <v>11</v>
      </c>
      <c r="O9051" s="3" t="str">
        <f>TEXT(Table3[[#This Row],[DATE]],"mmm")</f>
        <v>Oct</v>
      </c>
      <c r="P9051" s="3">
        <f>YEAR(Table3[[#This Row],[DATE]])</f>
        <v>2045</v>
      </c>
    </row>
    <row r="9052" spans="1:16" x14ac:dyDescent="0.3">
      <c r="A9052" s="6">
        <v>53247</v>
      </c>
      <c r="B9052" s="7" t="s">
        <v>1711</v>
      </c>
      <c r="C9052" s="9">
        <f t="shared" ca="1" si="282"/>
        <v>14</v>
      </c>
      <c r="D9052" s="9" t="s">
        <v>2117</v>
      </c>
      <c r="E9052" s="9" t="s">
        <v>2118</v>
      </c>
      <c r="F9052" s="10">
        <f t="shared" ca="1" si="283"/>
        <v>9.9616477337823472E-2</v>
      </c>
      <c r="G9052" s="3" t="str">
        <f>VLOOKUP(Table3[[#This Row],[PRODUCT ID]],Table1[[PRODUCT]:[SELLING PRICE]],1,FALSE)</f>
        <v>Product659</v>
      </c>
      <c r="H9052" s="3" t="str">
        <f>VLOOKUP(Table3[[#This Row],[PRODUCT ID]],Table1[[PRODUCT]:[SELLING PRICE]],2,FALSE)</f>
        <v>Category1</v>
      </c>
      <c r="I9052" s="3" t="str">
        <f>VLOOKUP(Table3[[#This Row],[PRODUCT ID]],Table1[[PRODUCT]:[SELLING PRICE]],3,FALSE)</f>
        <v>Ft</v>
      </c>
      <c r="J9052" s="16">
        <f ca="1">VLOOKUP(Table3[[#This Row],[PRODUCT ID]],Table1[[PRODUCT]:[SELLING PRICE]],4,FALSE)</f>
        <v>92</v>
      </c>
      <c r="K9052" s="16">
        <f ca="1">VLOOKUP(Table3[[#This Row],[PRODUCT ID]],Table1[[PRODUCT]:[SELLING PRICE]],5,FALSE)</f>
        <v>193.8941458912727</v>
      </c>
      <c r="L9052" s="16">
        <f ca="1">J9052*Table3[[#This Row],[QUANTITY]]</f>
        <v>1288</v>
      </c>
      <c r="M9052" s="16">
        <f ca="1">K9052*Table3[[#This Row],[QUANTITY]]*(1-Table3[[#This Row],[DISCOUNT %]])</f>
        <v>2444.1073174162134</v>
      </c>
      <c r="N9052" s="3">
        <f>DAY(Table3[[#This Row],[DATE]])</f>
        <v>12</v>
      </c>
      <c r="O9052" s="3" t="str">
        <f>TEXT(Table3[[#This Row],[DATE]],"mmm")</f>
        <v>Oct</v>
      </c>
      <c r="P9052" s="3">
        <f>YEAR(Table3[[#This Row],[DATE]])</f>
        <v>2045</v>
      </c>
    </row>
    <row r="9053" spans="1:16" x14ac:dyDescent="0.3">
      <c r="A9053" s="6">
        <v>53248</v>
      </c>
      <c r="B9053" s="7" t="s">
        <v>1712</v>
      </c>
      <c r="C9053" s="9">
        <f t="shared" ca="1" si="282"/>
        <v>1</v>
      </c>
      <c r="D9053" s="9" t="s">
        <v>2117</v>
      </c>
      <c r="E9053" s="9" t="s">
        <v>2118</v>
      </c>
      <c r="F9053" s="10">
        <f t="shared" ca="1" si="283"/>
        <v>3.3294350092402662E-2</v>
      </c>
      <c r="G9053" s="3" t="str">
        <f>VLOOKUP(Table3[[#This Row],[PRODUCT ID]],Table1[[PRODUCT]:[SELLING PRICE]],1,FALSE)</f>
        <v>Product660</v>
      </c>
      <c r="H9053" s="3" t="str">
        <f>VLOOKUP(Table3[[#This Row],[PRODUCT ID]],Table1[[PRODUCT]:[SELLING PRICE]],2,FALSE)</f>
        <v>Category2</v>
      </c>
      <c r="I9053" s="3" t="str">
        <f>VLOOKUP(Table3[[#This Row],[PRODUCT ID]],Table1[[PRODUCT]:[SELLING PRICE]],3,FALSE)</f>
        <v>No</v>
      </c>
      <c r="J9053" s="16">
        <f ca="1">VLOOKUP(Table3[[#This Row],[PRODUCT ID]],Table1[[PRODUCT]:[SELLING PRICE]],4,FALSE)</f>
        <v>213</v>
      </c>
      <c r="K9053" s="16">
        <f ca="1">VLOOKUP(Table3[[#This Row],[PRODUCT ID]],Table1[[PRODUCT]:[SELLING PRICE]],5,FALSE)</f>
        <v>182.46036713322928</v>
      </c>
      <c r="L9053" s="16">
        <f ca="1">J9053*Table3[[#This Row],[QUANTITY]]</f>
        <v>213</v>
      </c>
      <c r="M9053" s="16">
        <f ca="1">K9053*Table3[[#This Row],[QUANTITY]]*(1-Table3[[#This Row],[DISCOUNT %]])</f>
        <v>176.38546779190722</v>
      </c>
      <c r="N9053" s="3">
        <f>DAY(Table3[[#This Row],[DATE]])</f>
        <v>13</v>
      </c>
      <c r="O9053" s="3" t="str">
        <f>TEXT(Table3[[#This Row],[DATE]],"mmm")</f>
        <v>Oct</v>
      </c>
      <c r="P9053" s="3">
        <f>YEAR(Table3[[#This Row],[DATE]])</f>
        <v>2045</v>
      </c>
    </row>
    <row r="9054" spans="1:16" x14ac:dyDescent="0.3">
      <c r="A9054" s="6">
        <v>53249</v>
      </c>
      <c r="B9054" s="7" t="s">
        <v>1713</v>
      </c>
      <c r="C9054" s="9">
        <f t="shared" ca="1" si="282"/>
        <v>13</v>
      </c>
      <c r="D9054" s="9" t="s">
        <v>2116</v>
      </c>
      <c r="E9054" s="9" t="s">
        <v>2116</v>
      </c>
      <c r="F9054" s="10">
        <f t="shared" ca="1" si="283"/>
        <v>9.9318912083455918E-2</v>
      </c>
      <c r="G9054" s="3" t="str">
        <f>VLOOKUP(Table3[[#This Row],[PRODUCT ID]],Table1[[PRODUCT]:[SELLING PRICE]],1,FALSE)</f>
        <v>Product661</v>
      </c>
      <c r="H9054" s="3" t="str">
        <f>VLOOKUP(Table3[[#This Row],[PRODUCT ID]],Table1[[PRODUCT]:[SELLING PRICE]],2,FALSE)</f>
        <v>Category3</v>
      </c>
      <c r="I9054" s="3" t="str">
        <f>VLOOKUP(Table3[[#This Row],[PRODUCT ID]],Table1[[PRODUCT]:[SELLING PRICE]],3,FALSE)</f>
        <v>Kg</v>
      </c>
      <c r="J9054" s="16">
        <f ca="1">VLOOKUP(Table3[[#This Row],[PRODUCT ID]],Table1[[PRODUCT]:[SELLING PRICE]],4,FALSE)</f>
        <v>157</v>
      </c>
      <c r="K9054" s="16">
        <f ca="1">VLOOKUP(Table3[[#This Row],[PRODUCT ID]],Table1[[PRODUCT]:[SELLING PRICE]],5,FALSE)</f>
        <v>27.492579642136519</v>
      </c>
      <c r="L9054" s="16">
        <f ca="1">J9054*Table3[[#This Row],[QUANTITY]]</f>
        <v>2041</v>
      </c>
      <c r="M9054" s="16">
        <f ca="1">K9054*Table3[[#This Row],[QUANTITY]]*(1-Table3[[#This Row],[DISCOUNT %]])</f>
        <v>321.90660504225281</v>
      </c>
      <c r="N9054" s="3">
        <f>DAY(Table3[[#This Row],[DATE]])</f>
        <v>14</v>
      </c>
      <c r="O9054" s="3" t="str">
        <f>TEXT(Table3[[#This Row],[DATE]],"mmm")</f>
        <v>Oct</v>
      </c>
      <c r="P9054" s="3">
        <f>YEAR(Table3[[#This Row],[DATE]])</f>
        <v>2045</v>
      </c>
    </row>
    <row r="9055" spans="1:16" x14ac:dyDescent="0.3">
      <c r="A9055" s="6">
        <v>53250</v>
      </c>
      <c r="B9055" s="7" t="s">
        <v>1714</v>
      </c>
      <c r="C9055" s="9">
        <f t="shared" ca="1" si="282"/>
        <v>13</v>
      </c>
      <c r="D9055" s="9" t="s">
        <v>2116</v>
      </c>
      <c r="E9055" s="9" t="s">
        <v>2116</v>
      </c>
      <c r="F9055" s="10">
        <f t="shared" ca="1" si="283"/>
        <v>2.7134486375599412E-2</v>
      </c>
      <c r="G9055" s="3" t="str">
        <f>VLOOKUP(Table3[[#This Row],[PRODUCT ID]],Table1[[PRODUCT]:[SELLING PRICE]],1,FALSE)</f>
        <v>Product662</v>
      </c>
      <c r="H9055" s="3" t="str">
        <f>VLOOKUP(Table3[[#This Row],[PRODUCT ID]],Table1[[PRODUCT]:[SELLING PRICE]],2,FALSE)</f>
        <v>Category4</v>
      </c>
      <c r="I9055" s="3" t="str">
        <f>VLOOKUP(Table3[[#This Row],[PRODUCT ID]],Table1[[PRODUCT]:[SELLING PRICE]],3,FALSE)</f>
        <v>Kg</v>
      </c>
      <c r="J9055" s="16">
        <f ca="1">VLOOKUP(Table3[[#This Row],[PRODUCT ID]],Table1[[PRODUCT]:[SELLING PRICE]],4,FALSE)</f>
        <v>229</v>
      </c>
      <c r="K9055" s="16">
        <f ca="1">VLOOKUP(Table3[[#This Row],[PRODUCT ID]],Table1[[PRODUCT]:[SELLING PRICE]],5,FALSE)</f>
        <v>43.564189610241279</v>
      </c>
      <c r="L9055" s="16">
        <f ca="1">J9055*Table3[[#This Row],[QUANTITY]]</f>
        <v>2977</v>
      </c>
      <c r="M9055" s="16">
        <f ca="1">K9055*Table3[[#This Row],[QUANTITY]]*(1-Table3[[#This Row],[DISCOUNT %]])</f>
        <v>550.96727011037603</v>
      </c>
      <c r="N9055" s="3">
        <f>DAY(Table3[[#This Row],[DATE]])</f>
        <v>15</v>
      </c>
      <c r="O9055" s="3" t="str">
        <f>TEXT(Table3[[#This Row],[DATE]],"mmm")</f>
        <v>Oct</v>
      </c>
      <c r="P9055" s="3">
        <f>YEAR(Table3[[#This Row],[DATE]])</f>
        <v>2045</v>
      </c>
    </row>
    <row r="9056" spans="1:16" x14ac:dyDescent="0.3">
      <c r="A9056" s="6">
        <v>53251</v>
      </c>
      <c r="B9056" s="7" t="s">
        <v>1715</v>
      </c>
      <c r="C9056" s="9">
        <f t="shared" ca="1" si="282"/>
        <v>3</v>
      </c>
      <c r="D9056" s="9" t="s">
        <v>2116</v>
      </c>
      <c r="E9056" s="9" t="s">
        <v>2116</v>
      </c>
      <c r="F9056" s="10">
        <f t="shared" ca="1" si="283"/>
        <v>7.9495258954626752E-2</v>
      </c>
      <c r="G9056" s="3" t="str">
        <f>VLOOKUP(Table3[[#This Row],[PRODUCT ID]],Table1[[PRODUCT]:[SELLING PRICE]],1,FALSE)</f>
        <v>Product663</v>
      </c>
      <c r="H9056" s="3" t="str">
        <f>VLOOKUP(Table3[[#This Row],[PRODUCT ID]],Table1[[PRODUCT]:[SELLING PRICE]],2,FALSE)</f>
        <v>Category5</v>
      </c>
      <c r="I9056" s="3" t="str">
        <f>VLOOKUP(Table3[[#This Row],[PRODUCT ID]],Table1[[PRODUCT]:[SELLING PRICE]],3,FALSE)</f>
        <v>Lt</v>
      </c>
      <c r="J9056" s="16">
        <f ca="1">VLOOKUP(Table3[[#This Row],[PRODUCT ID]],Table1[[PRODUCT]:[SELLING PRICE]],4,FALSE)</f>
        <v>84</v>
      </c>
      <c r="K9056" s="16">
        <f ca="1">VLOOKUP(Table3[[#This Row],[PRODUCT ID]],Table1[[PRODUCT]:[SELLING PRICE]],5,FALSE)</f>
        <v>145.92174776684115</v>
      </c>
      <c r="L9056" s="16">
        <f ca="1">J9056*Table3[[#This Row],[QUANTITY]]</f>
        <v>252</v>
      </c>
      <c r="M9056" s="16">
        <f ca="1">K9056*Table3[[#This Row],[QUANTITY]]*(1-Table3[[#This Row],[DISCOUNT %]])</f>
        <v>402.96498192301317</v>
      </c>
      <c r="N9056" s="3">
        <f>DAY(Table3[[#This Row],[DATE]])</f>
        <v>16</v>
      </c>
      <c r="O9056" s="3" t="str">
        <f>TEXT(Table3[[#This Row],[DATE]],"mmm")</f>
        <v>Oct</v>
      </c>
      <c r="P9056" s="3">
        <f>YEAR(Table3[[#This Row],[DATE]])</f>
        <v>2045</v>
      </c>
    </row>
    <row r="9057" spans="1:16" x14ac:dyDescent="0.3">
      <c r="A9057" s="6">
        <v>53252</v>
      </c>
      <c r="B9057" s="7" t="s">
        <v>1716</v>
      </c>
      <c r="C9057" s="9">
        <f t="shared" ca="1" si="282"/>
        <v>14</v>
      </c>
      <c r="D9057" s="9" t="s">
        <v>2116</v>
      </c>
      <c r="E9057" s="9" t="s">
        <v>2116</v>
      </c>
      <c r="F9057" s="10">
        <f t="shared" ca="1" si="283"/>
        <v>4.4015773864276943E-2</v>
      </c>
      <c r="G9057" s="3" t="str">
        <f>VLOOKUP(Table3[[#This Row],[PRODUCT ID]],Table1[[PRODUCT]:[SELLING PRICE]],1,FALSE)</f>
        <v>Product664</v>
      </c>
      <c r="H9057" s="3" t="str">
        <f>VLOOKUP(Table3[[#This Row],[PRODUCT ID]],Table1[[PRODUCT]:[SELLING PRICE]],2,FALSE)</f>
        <v>Category1</v>
      </c>
      <c r="I9057" s="3" t="str">
        <f>VLOOKUP(Table3[[#This Row],[PRODUCT ID]],Table1[[PRODUCT]:[SELLING PRICE]],3,FALSE)</f>
        <v>Kg</v>
      </c>
      <c r="J9057" s="16">
        <f ca="1">VLOOKUP(Table3[[#This Row],[PRODUCT ID]],Table1[[PRODUCT]:[SELLING PRICE]],4,FALSE)</f>
        <v>192</v>
      </c>
      <c r="K9057" s="16">
        <f ca="1">VLOOKUP(Table3[[#This Row],[PRODUCT ID]],Table1[[PRODUCT]:[SELLING PRICE]],5,FALSE)</f>
        <v>271.03130597854903</v>
      </c>
      <c r="L9057" s="16">
        <f ca="1">J9057*Table3[[#This Row],[QUANTITY]]</f>
        <v>2688</v>
      </c>
      <c r="M9057" s="16">
        <f ca="1">K9057*Table3[[#This Row],[QUANTITY]]*(1-Table3[[#This Row],[DISCOUNT %]])</f>
        <v>3627.4231462624061</v>
      </c>
      <c r="N9057" s="3">
        <f>DAY(Table3[[#This Row],[DATE]])</f>
        <v>17</v>
      </c>
      <c r="O9057" s="3" t="str">
        <f>TEXT(Table3[[#This Row],[DATE]],"mmm")</f>
        <v>Oct</v>
      </c>
      <c r="P9057" s="3">
        <f>YEAR(Table3[[#This Row],[DATE]])</f>
        <v>2045</v>
      </c>
    </row>
    <row r="9058" spans="1:16" x14ac:dyDescent="0.3">
      <c r="A9058" s="6">
        <v>53253</v>
      </c>
      <c r="B9058" s="7" t="s">
        <v>1717</v>
      </c>
      <c r="C9058" s="9">
        <f t="shared" ca="1" si="282"/>
        <v>2</v>
      </c>
      <c r="D9058" s="9" t="s">
        <v>2115</v>
      </c>
      <c r="E9058" s="9" t="s">
        <v>2118</v>
      </c>
      <c r="F9058" s="10">
        <f t="shared" ca="1" si="283"/>
        <v>9.2314193831609867E-2</v>
      </c>
      <c r="G9058" s="3" t="str">
        <f>VLOOKUP(Table3[[#This Row],[PRODUCT ID]],Table1[[PRODUCT]:[SELLING PRICE]],1,FALSE)</f>
        <v>Product665</v>
      </c>
      <c r="H9058" s="3" t="str">
        <f>VLOOKUP(Table3[[#This Row],[PRODUCT ID]],Table1[[PRODUCT]:[SELLING PRICE]],2,FALSE)</f>
        <v>Category2</v>
      </c>
      <c r="I9058" s="3" t="str">
        <f>VLOOKUP(Table3[[#This Row],[PRODUCT ID]],Table1[[PRODUCT]:[SELLING PRICE]],3,FALSE)</f>
        <v>Lt</v>
      </c>
      <c r="J9058" s="16">
        <f ca="1">VLOOKUP(Table3[[#This Row],[PRODUCT ID]],Table1[[PRODUCT]:[SELLING PRICE]],4,FALSE)</f>
        <v>96</v>
      </c>
      <c r="K9058" s="16">
        <f ca="1">VLOOKUP(Table3[[#This Row],[PRODUCT ID]],Table1[[PRODUCT]:[SELLING PRICE]],5,FALSE)</f>
        <v>232.08029198288054</v>
      </c>
      <c r="L9058" s="16">
        <f ca="1">J9058*Table3[[#This Row],[QUANTITY]]</f>
        <v>192</v>
      </c>
      <c r="M9058" s="16">
        <f ca="1">K9058*Table3[[#This Row],[QUANTITY]]*(1-Table3[[#This Row],[DISCOUNT %]])</f>
        <v>421.31197384855255</v>
      </c>
      <c r="N9058" s="3">
        <f>DAY(Table3[[#This Row],[DATE]])</f>
        <v>18</v>
      </c>
      <c r="O9058" s="3" t="str">
        <f>TEXT(Table3[[#This Row],[DATE]],"mmm")</f>
        <v>Oct</v>
      </c>
      <c r="P9058" s="3">
        <f>YEAR(Table3[[#This Row],[DATE]])</f>
        <v>2045</v>
      </c>
    </row>
    <row r="9059" spans="1:16" x14ac:dyDescent="0.3">
      <c r="A9059" s="6">
        <v>53254</v>
      </c>
      <c r="B9059" s="7" t="s">
        <v>1718</v>
      </c>
      <c r="C9059" s="9">
        <f t="shared" ca="1" si="282"/>
        <v>12</v>
      </c>
      <c r="D9059" s="9" t="s">
        <v>2116</v>
      </c>
      <c r="E9059" s="9" t="s">
        <v>2116</v>
      </c>
      <c r="F9059" s="10">
        <f t="shared" ca="1" si="283"/>
        <v>5.8190238918767317E-2</v>
      </c>
      <c r="G9059" s="3" t="str">
        <f>VLOOKUP(Table3[[#This Row],[PRODUCT ID]],Table1[[PRODUCT]:[SELLING PRICE]],1,FALSE)</f>
        <v>Product666</v>
      </c>
      <c r="H9059" s="3" t="str">
        <f>VLOOKUP(Table3[[#This Row],[PRODUCT ID]],Table1[[PRODUCT]:[SELLING PRICE]],2,FALSE)</f>
        <v>Category3</v>
      </c>
      <c r="I9059" s="3" t="str">
        <f>VLOOKUP(Table3[[#This Row],[PRODUCT ID]],Table1[[PRODUCT]:[SELLING PRICE]],3,FALSE)</f>
        <v>Ft</v>
      </c>
      <c r="J9059" s="16">
        <f ca="1">VLOOKUP(Table3[[#This Row],[PRODUCT ID]],Table1[[PRODUCT]:[SELLING PRICE]],4,FALSE)</f>
        <v>192</v>
      </c>
      <c r="K9059" s="16">
        <f ca="1">VLOOKUP(Table3[[#This Row],[PRODUCT ID]],Table1[[PRODUCT]:[SELLING PRICE]],5,FALSE)</f>
        <v>130.41703190200008</v>
      </c>
      <c r="L9059" s="16">
        <f ca="1">J9059*Table3[[#This Row],[QUANTITY]]</f>
        <v>2304</v>
      </c>
      <c r="M9059" s="16">
        <f ca="1">K9059*Table3[[#This Row],[QUANTITY]]*(1-Table3[[#This Row],[DISCOUNT %]])</f>
        <v>1473.9364038785543</v>
      </c>
      <c r="N9059" s="3">
        <f>DAY(Table3[[#This Row],[DATE]])</f>
        <v>19</v>
      </c>
      <c r="O9059" s="3" t="str">
        <f>TEXT(Table3[[#This Row],[DATE]],"mmm")</f>
        <v>Oct</v>
      </c>
      <c r="P9059" s="3">
        <f>YEAR(Table3[[#This Row],[DATE]])</f>
        <v>2045</v>
      </c>
    </row>
    <row r="9060" spans="1:16" x14ac:dyDescent="0.3">
      <c r="A9060" s="6">
        <v>53255</v>
      </c>
      <c r="B9060" s="7" t="s">
        <v>1719</v>
      </c>
      <c r="C9060" s="9">
        <f t="shared" ca="1" si="282"/>
        <v>8</v>
      </c>
      <c r="D9060" s="9" t="s">
        <v>2117</v>
      </c>
      <c r="E9060" s="9" t="s">
        <v>2116</v>
      </c>
      <c r="F9060" s="10">
        <f t="shared" ca="1" si="283"/>
        <v>6.4701427855551538E-2</v>
      </c>
      <c r="G9060" s="3" t="str">
        <f>VLOOKUP(Table3[[#This Row],[PRODUCT ID]],Table1[[PRODUCT]:[SELLING PRICE]],1,FALSE)</f>
        <v>Product667</v>
      </c>
      <c r="H9060" s="3" t="str">
        <f>VLOOKUP(Table3[[#This Row],[PRODUCT ID]],Table1[[PRODUCT]:[SELLING PRICE]],2,FALSE)</f>
        <v>Category4</v>
      </c>
      <c r="I9060" s="3" t="str">
        <f>VLOOKUP(Table3[[#This Row],[PRODUCT ID]],Table1[[PRODUCT]:[SELLING PRICE]],3,FALSE)</f>
        <v>Kg</v>
      </c>
      <c r="J9060" s="16">
        <f ca="1">VLOOKUP(Table3[[#This Row],[PRODUCT ID]],Table1[[PRODUCT]:[SELLING PRICE]],4,FALSE)</f>
        <v>56</v>
      </c>
      <c r="K9060" s="16">
        <f ca="1">VLOOKUP(Table3[[#This Row],[PRODUCT ID]],Table1[[PRODUCT]:[SELLING PRICE]],5,FALSE)</f>
        <v>195.54746774092459</v>
      </c>
      <c r="L9060" s="16">
        <f ca="1">J9060*Table3[[#This Row],[QUANTITY]]</f>
        <v>448</v>
      </c>
      <c r="M9060" s="16">
        <f ca="1">K9060*Table3[[#This Row],[QUANTITY]]*(1-Table3[[#This Row],[DISCOUNT %]])</f>
        <v>1463.162138916395</v>
      </c>
      <c r="N9060" s="3">
        <f>DAY(Table3[[#This Row],[DATE]])</f>
        <v>20</v>
      </c>
      <c r="O9060" s="3" t="str">
        <f>TEXT(Table3[[#This Row],[DATE]],"mmm")</f>
        <v>Oct</v>
      </c>
      <c r="P9060" s="3">
        <f>YEAR(Table3[[#This Row],[DATE]])</f>
        <v>2045</v>
      </c>
    </row>
    <row r="9061" spans="1:16" x14ac:dyDescent="0.3">
      <c r="A9061" s="6">
        <v>53256</v>
      </c>
      <c r="B9061" s="7" t="s">
        <v>1720</v>
      </c>
      <c r="C9061" s="9">
        <f t="shared" ca="1" si="282"/>
        <v>7</v>
      </c>
      <c r="D9061" s="9" t="s">
        <v>2115</v>
      </c>
      <c r="E9061" s="9" t="s">
        <v>2116</v>
      </c>
      <c r="F9061" s="10">
        <f t="shared" ca="1" si="283"/>
        <v>3.4151267172519616E-2</v>
      </c>
      <c r="G9061" s="3" t="str">
        <f>VLOOKUP(Table3[[#This Row],[PRODUCT ID]],Table1[[PRODUCT]:[SELLING PRICE]],1,FALSE)</f>
        <v>Product668</v>
      </c>
      <c r="H9061" s="3" t="str">
        <f>VLOOKUP(Table3[[#This Row],[PRODUCT ID]],Table1[[PRODUCT]:[SELLING PRICE]],2,FALSE)</f>
        <v>Category5</v>
      </c>
      <c r="I9061" s="3" t="str">
        <f>VLOOKUP(Table3[[#This Row],[PRODUCT ID]],Table1[[PRODUCT]:[SELLING PRICE]],3,FALSE)</f>
        <v>No</v>
      </c>
      <c r="J9061" s="16">
        <f ca="1">VLOOKUP(Table3[[#This Row],[PRODUCT ID]],Table1[[PRODUCT]:[SELLING PRICE]],4,FALSE)</f>
        <v>161</v>
      </c>
      <c r="K9061" s="16">
        <f ca="1">VLOOKUP(Table3[[#This Row],[PRODUCT ID]],Table1[[PRODUCT]:[SELLING PRICE]],5,FALSE)</f>
        <v>126.42655540951547</v>
      </c>
      <c r="L9061" s="16">
        <f ca="1">J9061*Table3[[#This Row],[QUANTITY]]</f>
        <v>1127</v>
      </c>
      <c r="M9061" s="16">
        <f ca="1">K9061*Table3[[#This Row],[QUANTITY]]*(1-Table3[[#This Row],[DISCOUNT %]])</f>
        <v>854.76249836616637</v>
      </c>
      <c r="N9061" s="3">
        <f>DAY(Table3[[#This Row],[DATE]])</f>
        <v>21</v>
      </c>
      <c r="O9061" s="3" t="str">
        <f>TEXT(Table3[[#This Row],[DATE]],"mmm")</f>
        <v>Oct</v>
      </c>
      <c r="P9061" s="3">
        <f>YEAR(Table3[[#This Row],[DATE]])</f>
        <v>2045</v>
      </c>
    </row>
    <row r="9062" spans="1:16" x14ac:dyDescent="0.3">
      <c r="A9062" s="6">
        <v>53257</v>
      </c>
      <c r="B9062" s="7" t="s">
        <v>1721</v>
      </c>
      <c r="C9062" s="9">
        <f t="shared" ca="1" si="282"/>
        <v>6</v>
      </c>
      <c r="D9062" s="9" t="s">
        <v>2115</v>
      </c>
      <c r="E9062" s="9" t="s">
        <v>2116</v>
      </c>
      <c r="F9062" s="10">
        <f t="shared" ca="1" si="283"/>
        <v>7.4765542270891133E-2</v>
      </c>
      <c r="G9062" s="3" t="str">
        <f>VLOOKUP(Table3[[#This Row],[PRODUCT ID]],Table1[[PRODUCT]:[SELLING PRICE]],1,FALSE)</f>
        <v>Product669</v>
      </c>
      <c r="H9062" s="3" t="str">
        <f>VLOOKUP(Table3[[#This Row],[PRODUCT ID]],Table1[[PRODUCT]:[SELLING PRICE]],2,FALSE)</f>
        <v>Category1</v>
      </c>
      <c r="I9062" s="3" t="str">
        <f>VLOOKUP(Table3[[#This Row],[PRODUCT ID]],Table1[[PRODUCT]:[SELLING PRICE]],3,FALSE)</f>
        <v>No</v>
      </c>
      <c r="J9062" s="16">
        <f ca="1">VLOOKUP(Table3[[#This Row],[PRODUCT ID]],Table1[[PRODUCT]:[SELLING PRICE]],4,FALSE)</f>
        <v>222</v>
      </c>
      <c r="K9062" s="16">
        <f ca="1">VLOOKUP(Table3[[#This Row],[PRODUCT ID]],Table1[[PRODUCT]:[SELLING PRICE]],5,FALSE)</f>
        <v>259.81276891717835</v>
      </c>
      <c r="L9062" s="16">
        <f ca="1">J9062*Table3[[#This Row],[QUANTITY]]</f>
        <v>1332</v>
      </c>
      <c r="M9062" s="16">
        <f ca="1">K9062*Table3[[#This Row],[QUANTITY]]*(1-Table3[[#This Row],[DISCOUNT %]])</f>
        <v>1442.3263581611027</v>
      </c>
      <c r="N9062" s="3">
        <f>DAY(Table3[[#This Row],[DATE]])</f>
        <v>22</v>
      </c>
      <c r="O9062" s="3" t="str">
        <f>TEXT(Table3[[#This Row],[DATE]],"mmm")</f>
        <v>Oct</v>
      </c>
      <c r="P9062" s="3">
        <f>YEAR(Table3[[#This Row],[DATE]])</f>
        <v>2045</v>
      </c>
    </row>
    <row r="9063" spans="1:16" x14ac:dyDescent="0.3">
      <c r="A9063" s="6">
        <v>53258</v>
      </c>
      <c r="B9063" s="7" t="s">
        <v>1722</v>
      </c>
      <c r="C9063" s="9">
        <f t="shared" ca="1" si="282"/>
        <v>3</v>
      </c>
      <c r="D9063" s="9" t="s">
        <v>2115</v>
      </c>
      <c r="E9063" s="9" t="s">
        <v>2116</v>
      </c>
      <c r="F9063" s="10">
        <f t="shared" ca="1" si="283"/>
        <v>9.160224240535076E-3</v>
      </c>
      <c r="G9063" s="3" t="str">
        <f>VLOOKUP(Table3[[#This Row],[PRODUCT ID]],Table1[[PRODUCT]:[SELLING PRICE]],1,FALSE)</f>
        <v>Product670</v>
      </c>
      <c r="H9063" s="3" t="str">
        <f>VLOOKUP(Table3[[#This Row],[PRODUCT ID]],Table1[[PRODUCT]:[SELLING PRICE]],2,FALSE)</f>
        <v>Category2</v>
      </c>
      <c r="I9063" s="3" t="str">
        <f>VLOOKUP(Table3[[#This Row],[PRODUCT ID]],Table1[[PRODUCT]:[SELLING PRICE]],3,FALSE)</f>
        <v>Ft</v>
      </c>
      <c r="J9063" s="16">
        <f ca="1">VLOOKUP(Table3[[#This Row],[PRODUCT ID]],Table1[[PRODUCT]:[SELLING PRICE]],4,FALSE)</f>
        <v>233</v>
      </c>
      <c r="K9063" s="16">
        <f ca="1">VLOOKUP(Table3[[#This Row],[PRODUCT ID]],Table1[[PRODUCT]:[SELLING PRICE]],5,FALSE)</f>
        <v>196.05893209697206</v>
      </c>
      <c r="L9063" s="16">
        <f ca="1">J9063*Table3[[#This Row],[QUANTITY]]</f>
        <v>699</v>
      </c>
      <c r="M9063" s="16">
        <f ca="1">K9063*Table3[[#This Row],[QUANTITY]]*(1-Table3[[#This Row],[DISCOUNT %]])</f>
        <v>582.78896494381183</v>
      </c>
      <c r="N9063" s="3">
        <f>DAY(Table3[[#This Row],[DATE]])</f>
        <v>23</v>
      </c>
      <c r="O9063" s="3" t="str">
        <f>TEXT(Table3[[#This Row],[DATE]],"mmm")</f>
        <v>Oct</v>
      </c>
      <c r="P9063" s="3">
        <f>YEAR(Table3[[#This Row],[DATE]])</f>
        <v>2045</v>
      </c>
    </row>
    <row r="9064" spans="1:16" x14ac:dyDescent="0.3">
      <c r="A9064" s="6">
        <v>53259</v>
      </c>
      <c r="B9064" s="7" t="s">
        <v>1723</v>
      </c>
      <c r="C9064" s="9">
        <f t="shared" ca="1" si="282"/>
        <v>8</v>
      </c>
      <c r="D9064" s="9" t="s">
        <v>2116</v>
      </c>
      <c r="E9064" s="9" t="s">
        <v>2118</v>
      </c>
      <c r="F9064" s="10">
        <f t="shared" ca="1" si="283"/>
        <v>9.0798889845907962E-2</v>
      </c>
      <c r="G9064" s="3" t="str">
        <f>VLOOKUP(Table3[[#This Row],[PRODUCT ID]],Table1[[PRODUCT]:[SELLING PRICE]],1,FALSE)</f>
        <v>Product671</v>
      </c>
      <c r="H9064" s="3" t="str">
        <f>VLOOKUP(Table3[[#This Row],[PRODUCT ID]],Table1[[PRODUCT]:[SELLING PRICE]],2,FALSE)</f>
        <v>Category3</v>
      </c>
      <c r="I9064" s="3" t="str">
        <f>VLOOKUP(Table3[[#This Row],[PRODUCT ID]],Table1[[PRODUCT]:[SELLING PRICE]],3,FALSE)</f>
        <v>No</v>
      </c>
      <c r="J9064" s="16">
        <f ca="1">VLOOKUP(Table3[[#This Row],[PRODUCT ID]],Table1[[PRODUCT]:[SELLING PRICE]],4,FALSE)</f>
        <v>50</v>
      </c>
      <c r="K9064" s="16">
        <f ca="1">VLOOKUP(Table3[[#This Row],[PRODUCT ID]],Table1[[PRODUCT]:[SELLING PRICE]],5,FALSE)</f>
        <v>148.81270594633216</v>
      </c>
      <c r="L9064" s="16">
        <f ca="1">J9064*Table3[[#This Row],[QUANTITY]]</f>
        <v>400</v>
      </c>
      <c r="M9064" s="16">
        <f ca="1">K9064*Table3[[#This Row],[QUANTITY]]*(1-Table3[[#This Row],[DISCOUNT %]])</f>
        <v>1082.4054196115171</v>
      </c>
      <c r="N9064" s="3">
        <f>DAY(Table3[[#This Row],[DATE]])</f>
        <v>24</v>
      </c>
      <c r="O9064" s="3" t="str">
        <f>TEXT(Table3[[#This Row],[DATE]],"mmm")</f>
        <v>Oct</v>
      </c>
      <c r="P9064" s="3">
        <f>YEAR(Table3[[#This Row],[DATE]])</f>
        <v>2045</v>
      </c>
    </row>
    <row r="9065" spans="1:16" x14ac:dyDescent="0.3">
      <c r="A9065" s="6">
        <v>53260</v>
      </c>
      <c r="B9065" s="7" t="s">
        <v>1724</v>
      </c>
      <c r="C9065" s="9">
        <f t="shared" ca="1" si="282"/>
        <v>13</v>
      </c>
      <c r="D9065" s="9" t="s">
        <v>2116</v>
      </c>
      <c r="E9065" s="9" t="s">
        <v>2118</v>
      </c>
      <c r="F9065" s="10">
        <f t="shared" ca="1" si="283"/>
        <v>4.2940967591490034E-2</v>
      </c>
      <c r="G9065" s="3" t="str">
        <f>VLOOKUP(Table3[[#This Row],[PRODUCT ID]],Table1[[PRODUCT]:[SELLING PRICE]],1,FALSE)</f>
        <v>Product672</v>
      </c>
      <c r="H9065" s="3" t="str">
        <f>VLOOKUP(Table3[[#This Row],[PRODUCT ID]],Table1[[PRODUCT]:[SELLING PRICE]],2,FALSE)</f>
        <v>Category4</v>
      </c>
      <c r="I9065" s="3" t="str">
        <f>VLOOKUP(Table3[[#This Row],[PRODUCT ID]],Table1[[PRODUCT]:[SELLING PRICE]],3,FALSE)</f>
        <v>Kg</v>
      </c>
      <c r="J9065" s="16">
        <f ca="1">VLOOKUP(Table3[[#This Row],[PRODUCT ID]],Table1[[PRODUCT]:[SELLING PRICE]],4,FALSE)</f>
        <v>195</v>
      </c>
      <c r="K9065" s="16">
        <f ca="1">VLOOKUP(Table3[[#This Row],[PRODUCT ID]],Table1[[PRODUCT]:[SELLING PRICE]],5,FALSE)</f>
        <v>96.882555852240216</v>
      </c>
      <c r="L9065" s="16">
        <f ca="1">J9065*Table3[[#This Row],[QUANTITY]]</f>
        <v>2535</v>
      </c>
      <c r="M9065" s="16">
        <f ca="1">K9065*Table3[[#This Row],[QUANTITY]]*(1-Table3[[#This Row],[DISCOUNT %]])</f>
        <v>1205.3902270957099</v>
      </c>
      <c r="N9065" s="3">
        <f>DAY(Table3[[#This Row],[DATE]])</f>
        <v>25</v>
      </c>
      <c r="O9065" s="3" t="str">
        <f>TEXT(Table3[[#This Row],[DATE]],"mmm")</f>
        <v>Oct</v>
      </c>
      <c r="P9065" s="3">
        <f>YEAR(Table3[[#This Row],[DATE]])</f>
        <v>2045</v>
      </c>
    </row>
    <row r="9066" spans="1:16" x14ac:dyDescent="0.3">
      <c r="A9066" s="6">
        <v>53261</v>
      </c>
      <c r="B9066" s="7" t="s">
        <v>1725</v>
      </c>
      <c r="C9066" s="9">
        <f t="shared" ca="1" si="282"/>
        <v>6</v>
      </c>
      <c r="D9066" s="9" t="s">
        <v>2116</v>
      </c>
      <c r="E9066" s="9" t="s">
        <v>2116</v>
      </c>
      <c r="F9066" s="10">
        <f t="shared" ca="1" si="283"/>
        <v>5.4795610574150749E-2</v>
      </c>
      <c r="G9066" s="3" t="str">
        <f>VLOOKUP(Table3[[#This Row],[PRODUCT ID]],Table1[[PRODUCT]:[SELLING PRICE]],1,FALSE)</f>
        <v>Product673</v>
      </c>
      <c r="H9066" s="3" t="str">
        <f>VLOOKUP(Table3[[#This Row],[PRODUCT ID]],Table1[[PRODUCT]:[SELLING PRICE]],2,FALSE)</f>
        <v>Category1</v>
      </c>
      <c r="I9066" s="3" t="str">
        <f>VLOOKUP(Table3[[#This Row],[PRODUCT ID]],Table1[[PRODUCT]:[SELLING PRICE]],3,FALSE)</f>
        <v>Kg</v>
      </c>
      <c r="J9066" s="16">
        <f ca="1">VLOOKUP(Table3[[#This Row],[PRODUCT ID]],Table1[[PRODUCT]:[SELLING PRICE]],4,FALSE)</f>
        <v>209</v>
      </c>
      <c r="K9066" s="16">
        <f ca="1">VLOOKUP(Table3[[#This Row],[PRODUCT ID]],Table1[[PRODUCT]:[SELLING PRICE]],5,FALSE)</f>
        <v>250.92860097881939</v>
      </c>
      <c r="L9066" s="16">
        <f ca="1">J9066*Table3[[#This Row],[QUANTITY]]</f>
        <v>1254</v>
      </c>
      <c r="M9066" s="16">
        <f ca="1">K9066*Table3[[#This Row],[QUANTITY]]*(1-Table3[[#This Row],[DISCOUNT %]])</f>
        <v>1423.0728904660052</v>
      </c>
      <c r="N9066" s="3">
        <f>DAY(Table3[[#This Row],[DATE]])</f>
        <v>26</v>
      </c>
      <c r="O9066" s="3" t="str">
        <f>TEXT(Table3[[#This Row],[DATE]],"mmm")</f>
        <v>Oct</v>
      </c>
      <c r="P9066" s="3">
        <f>YEAR(Table3[[#This Row],[DATE]])</f>
        <v>2045</v>
      </c>
    </row>
    <row r="9067" spans="1:16" x14ac:dyDescent="0.3">
      <c r="A9067" s="6">
        <v>53262</v>
      </c>
      <c r="B9067" s="7" t="s">
        <v>1726</v>
      </c>
      <c r="C9067" s="9">
        <f t="shared" ca="1" si="282"/>
        <v>3</v>
      </c>
      <c r="D9067" s="9" t="s">
        <v>2115</v>
      </c>
      <c r="E9067" s="9" t="s">
        <v>2116</v>
      </c>
      <c r="F9067" s="10">
        <f t="shared" ca="1" si="283"/>
        <v>9.3972232550588175E-2</v>
      </c>
      <c r="G9067" s="3" t="str">
        <f>VLOOKUP(Table3[[#This Row],[PRODUCT ID]],Table1[[PRODUCT]:[SELLING PRICE]],1,FALSE)</f>
        <v>Product674</v>
      </c>
      <c r="H9067" s="3" t="str">
        <f>VLOOKUP(Table3[[#This Row],[PRODUCT ID]],Table1[[PRODUCT]:[SELLING PRICE]],2,FALSE)</f>
        <v>Category2</v>
      </c>
      <c r="I9067" s="3" t="str">
        <f>VLOOKUP(Table3[[#This Row],[PRODUCT ID]],Table1[[PRODUCT]:[SELLING PRICE]],3,FALSE)</f>
        <v>Lt</v>
      </c>
      <c r="J9067" s="16">
        <f ca="1">VLOOKUP(Table3[[#This Row],[PRODUCT ID]],Table1[[PRODUCT]:[SELLING PRICE]],4,FALSE)</f>
        <v>164</v>
      </c>
      <c r="K9067" s="16">
        <f ca="1">VLOOKUP(Table3[[#This Row],[PRODUCT ID]],Table1[[PRODUCT]:[SELLING PRICE]],5,FALSE)</f>
        <v>233.33843904736571</v>
      </c>
      <c r="L9067" s="16">
        <f ca="1">J9067*Table3[[#This Row],[QUANTITY]]</f>
        <v>492</v>
      </c>
      <c r="M9067" s="16">
        <f ca="1">K9067*Table3[[#This Row],[QUANTITY]]*(1-Table3[[#This Row],[DISCOUNT %]])</f>
        <v>634.23331497064623</v>
      </c>
      <c r="N9067" s="3">
        <f>DAY(Table3[[#This Row],[DATE]])</f>
        <v>27</v>
      </c>
      <c r="O9067" s="3" t="str">
        <f>TEXT(Table3[[#This Row],[DATE]],"mmm")</f>
        <v>Oct</v>
      </c>
      <c r="P9067" s="3">
        <f>YEAR(Table3[[#This Row],[DATE]])</f>
        <v>2045</v>
      </c>
    </row>
    <row r="9068" spans="1:16" x14ac:dyDescent="0.3">
      <c r="A9068" s="6">
        <v>53263</v>
      </c>
      <c r="B9068" s="7" t="s">
        <v>1727</v>
      </c>
      <c r="C9068" s="9">
        <f t="shared" ca="1" si="282"/>
        <v>2</v>
      </c>
      <c r="D9068" s="9" t="s">
        <v>2117</v>
      </c>
      <c r="E9068" s="9" t="s">
        <v>2116</v>
      </c>
      <c r="F9068" s="10">
        <f t="shared" ca="1" si="283"/>
        <v>9.5904606624515498E-2</v>
      </c>
      <c r="G9068" s="3" t="str">
        <f>VLOOKUP(Table3[[#This Row],[PRODUCT ID]],Table1[[PRODUCT]:[SELLING PRICE]],1,FALSE)</f>
        <v>Product675</v>
      </c>
      <c r="H9068" s="3" t="str">
        <f>VLOOKUP(Table3[[#This Row],[PRODUCT ID]],Table1[[PRODUCT]:[SELLING PRICE]],2,FALSE)</f>
        <v>Category3</v>
      </c>
      <c r="I9068" s="3" t="str">
        <f>VLOOKUP(Table3[[#This Row],[PRODUCT ID]],Table1[[PRODUCT]:[SELLING PRICE]],3,FALSE)</f>
        <v>Kg</v>
      </c>
      <c r="J9068" s="16">
        <f ca="1">VLOOKUP(Table3[[#This Row],[PRODUCT ID]],Table1[[PRODUCT]:[SELLING PRICE]],4,FALSE)</f>
        <v>104</v>
      </c>
      <c r="K9068" s="16">
        <f ca="1">VLOOKUP(Table3[[#This Row],[PRODUCT ID]],Table1[[PRODUCT]:[SELLING PRICE]],5,FALSE)</f>
        <v>174.8076145395317</v>
      </c>
      <c r="L9068" s="16">
        <f ca="1">J9068*Table3[[#This Row],[QUANTITY]]</f>
        <v>208</v>
      </c>
      <c r="M9068" s="16">
        <f ca="1">K9068*Table3[[#This Row],[QUANTITY]]*(1-Table3[[#This Row],[DISCOUNT %]])</f>
        <v>316.08551806429597</v>
      </c>
      <c r="N9068" s="3">
        <f>DAY(Table3[[#This Row],[DATE]])</f>
        <v>28</v>
      </c>
      <c r="O9068" s="3" t="str">
        <f>TEXT(Table3[[#This Row],[DATE]],"mmm")</f>
        <v>Oct</v>
      </c>
      <c r="P9068" s="3">
        <f>YEAR(Table3[[#This Row],[DATE]])</f>
        <v>2045</v>
      </c>
    </row>
    <row r="9069" spans="1:16" x14ac:dyDescent="0.3">
      <c r="A9069" s="6">
        <v>53264</v>
      </c>
      <c r="B9069" s="7" t="s">
        <v>1728</v>
      </c>
      <c r="C9069" s="9">
        <f t="shared" ca="1" si="282"/>
        <v>2</v>
      </c>
      <c r="D9069" s="9" t="s">
        <v>2117</v>
      </c>
      <c r="E9069" s="9" t="s">
        <v>2116</v>
      </c>
      <c r="F9069" s="10">
        <f t="shared" ca="1" si="283"/>
        <v>4.613238634290218E-3</v>
      </c>
      <c r="G9069" s="3" t="str">
        <f>VLOOKUP(Table3[[#This Row],[PRODUCT ID]],Table1[[PRODUCT]:[SELLING PRICE]],1,FALSE)</f>
        <v>Product676</v>
      </c>
      <c r="H9069" s="3" t="str">
        <f>VLOOKUP(Table3[[#This Row],[PRODUCT ID]],Table1[[PRODUCT]:[SELLING PRICE]],2,FALSE)</f>
        <v>Category4</v>
      </c>
      <c r="I9069" s="3" t="str">
        <f>VLOOKUP(Table3[[#This Row],[PRODUCT ID]],Table1[[PRODUCT]:[SELLING PRICE]],3,FALSE)</f>
        <v>Lt</v>
      </c>
      <c r="J9069" s="16">
        <f ca="1">VLOOKUP(Table3[[#This Row],[PRODUCT ID]],Table1[[PRODUCT]:[SELLING PRICE]],4,FALSE)</f>
        <v>232</v>
      </c>
      <c r="K9069" s="16">
        <f ca="1">VLOOKUP(Table3[[#This Row],[PRODUCT ID]],Table1[[PRODUCT]:[SELLING PRICE]],5,FALSE)</f>
        <v>270.54913643683983</v>
      </c>
      <c r="L9069" s="16">
        <f ca="1">J9069*Table3[[#This Row],[QUANTITY]]</f>
        <v>464</v>
      </c>
      <c r="M9069" s="16">
        <f ca="1">K9069*Table3[[#This Row],[QUANTITY]]*(1-Table3[[#This Row],[DISCOUNT %]])</f>
        <v>538.60205741631114</v>
      </c>
      <c r="N9069" s="3">
        <f>DAY(Table3[[#This Row],[DATE]])</f>
        <v>29</v>
      </c>
      <c r="O9069" s="3" t="str">
        <f>TEXT(Table3[[#This Row],[DATE]],"mmm")</f>
        <v>Oct</v>
      </c>
      <c r="P9069" s="3">
        <f>YEAR(Table3[[#This Row],[DATE]])</f>
        <v>2045</v>
      </c>
    </row>
    <row r="9070" spans="1:16" x14ac:dyDescent="0.3">
      <c r="A9070" s="6">
        <v>53265</v>
      </c>
      <c r="B9070" s="7" t="s">
        <v>1729</v>
      </c>
      <c r="C9070" s="9">
        <f t="shared" ca="1" si="282"/>
        <v>14</v>
      </c>
      <c r="D9070" s="9" t="s">
        <v>2116</v>
      </c>
      <c r="E9070" s="9" t="s">
        <v>2118</v>
      </c>
      <c r="F9070" s="10">
        <f t="shared" ca="1" si="283"/>
        <v>1.7927218848377068E-2</v>
      </c>
      <c r="G9070" s="3" t="str">
        <f>VLOOKUP(Table3[[#This Row],[PRODUCT ID]],Table1[[PRODUCT]:[SELLING PRICE]],1,FALSE)</f>
        <v>Product677</v>
      </c>
      <c r="H9070" s="3" t="str">
        <f>VLOOKUP(Table3[[#This Row],[PRODUCT ID]],Table1[[PRODUCT]:[SELLING PRICE]],2,FALSE)</f>
        <v>Category5</v>
      </c>
      <c r="I9070" s="3" t="str">
        <f>VLOOKUP(Table3[[#This Row],[PRODUCT ID]],Table1[[PRODUCT]:[SELLING PRICE]],3,FALSE)</f>
        <v>Ft</v>
      </c>
      <c r="J9070" s="16">
        <f ca="1">VLOOKUP(Table3[[#This Row],[PRODUCT ID]],Table1[[PRODUCT]:[SELLING PRICE]],4,FALSE)</f>
        <v>227</v>
      </c>
      <c r="K9070" s="16">
        <f ca="1">VLOOKUP(Table3[[#This Row],[PRODUCT ID]],Table1[[PRODUCT]:[SELLING PRICE]],5,FALSE)</f>
        <v>198.05196468001611</v>
      </c>
      <c r="L9070" s="16">
        <f ca="1">J9070*Table3[[#This Row],[QUANTITY]]</f>
        <v>3178</v>
      </c>
      <c r="M9070" s="16">
        <f ca="1">K9070*Table3[[#This Row],[QUANTITY]]*(1-Table3[[#This Row],[DISCOUNT %]])</f>
        <v>2723.0202127218495</v>
      </c>
      <c r="N9070" s="3">
        <f>DAY(Table3[[#This Row],[DATE]])</f>
        <v>30</v>
      </c>
      <c r="O9070" s="3" t="str">
        <f>TEXT(Table3[[#This Row],[DATE]],"mmm")</f>
        <v>Oct</v>
      </c>
      <c r="P9070" s="3">
        <f>YEAR(Table3[[#This Row],[DATE]])</f>
        <v>2045</v>
      </c>
    </row>
    <row r="9071" spans="1:16" x14ac:dyDescent="0.3">
      <c r="A9071" s="6">
        <v>53266</v>
      </c>
      <c r="B9071" s="7" t="s">
        <v>1730</v>
      </c>
      <c r="C9071" s="9">
        <f t="shared" ca="1" si="282"/>
        <v>10</v>
      </c>
      <c r="D9071" s="9" t="s">
        <v>2116</v>
      </c>
      <c r="E9071" s="9" t="s">
        <v>2116</v>
      </c>
      <c r="F9071" s="10">
        <f t="shared" ca="1" si="283"/>
        <v>2.2851907395235252E-2</v>
      </c>
      <c r="G9071" s="3" t="str">
        <f>VLOOKUP(Table3[[#This Row],[PRODUCT ID]],Table1[[PRODUCT]:[SELLING PRICE]],1,FALSE)</f>
        <v>Product678</v>
      </c>
      <c r="H9071" s="3" t="str">
        <f>VLOOKUP(Table3[[#This Row],[PRODUCT ID]],Table1[[PRODUCT]:[SELLING PRICE]],2,FALSE)</f>
        <v>Category1</v>
      </c>
      <c r="I9071" s="3" t="str">
        <f>VLOOKUP(Table3[[#This Row],[PRODUCT ID]],Table1[[PRODUCT]:[SELLING PRICE]],3,FALSE)</f>
        <v>Kg</v>
      </c>
      <c r="J9071" s="16">
        <f ca="1">VLOOKUP(Table3[[#This Row],[PRODUCT ID]],Table1[[PRODUCT]:[SELLING PRICE]],4,FALSE)</f>
        <v>35</v>
      </c>
      <c r="K9071" s="16">
        <f ca="1">VLOOKUP(Table3[[#This Row],[PRODUCT ID]],Table1[[PRODUCT]:[SELLING PRICE]],5,FALSE)</f>
        <v>181.77228531029502</v>
      </c>
      <c r="L9071" s="16">
        <f ca="1">J9071*Table3[[#This Row],[QUANTITY]]</f>
        <v>350</v>
      </c>
      <c r="M9071" s="16">
        <f ca="1">K9071*Table3[[#This Row],[QUANTITY]]*(1-Table3[[#This Row],[DISCOUNT %]])</f>
        <v>1776.1844187936388</v>
      </c>
      <c r="N9071" s="3">
        <f>DAY(Table3[[#This Row],[DATE]])</f>
        <v>31</v>
      </c>
      <c r="O9071" s="3" t="str">
        <f>TEXT(Table3[[#This Row],[DATE]],"mmm")</f>
        <v>Oct</v>
      </c>
      <c r="P9071" s="3">
        <f>YEAR(Table3[[#This Row],[DATE]])</f>
        <v>2045</v>
      </c>
    </row>
    <row r="9072" spans="1:16" x14ac:dyDescent="0.3">
      <c r="A9072" s="6">
        <v>53267</v>
      </c>
      <c r="B9072" s="7" t="s">
        <v>1731</v>
      </c>
      <c r="C9072" s="9">
        <f t="shared" ca="1" si="282"/>
        <v>4</v>
      </c>
      <c r="D9072" s="9" t="s">
        <v>2116</v>
      </c>
      <c r="E9072" s="9" t="s">
        <v>2116</v>
      </c>
      <c r="F9072" s="10">
        <f t="shared" ca="1" si="283"/>
        <v>1.4710386606703697E-2</v>
      </c>
      <c r="G9072" s="3" t="str">
        <f>VLOOKUP(Table3[[#This Row],[PRODUCT ID]],Table1[[PRODUCT]:[SELLING PRICE]],1,FALSE)</f>
        <v>Product679</v>
      </c>
      <c r="H9072" s="3" t="str">
        <f>VLOOKUP(Table3[[#This Row],[PRODUCT ID]],Table1[[PRODUCT]:[SELLING PRICE]],2,FALSE)</f>
        <v>Category2</v>
      </c>
      <c r="I9072" s="3" t="str">
        <f>VLOOKUP(Table3[[#This Row],[PRODUCT ID]],Table1[[PRODUCT]:[SELLING PRICE]],3,FALSE)</f>
        <v>No</v>
      </c>
      <c r="J9072" s="16">
        <f ca="1">VLOOKUP(Table3[[#This Row],[PRODUCT ID]],Table1[[PRODUCT]:[SELLING PRICE]],4,FALSE)</f>
        <v>208</v>
      </c>
      <c r="K9072" s="16">
        <f ca="1">VLOOKUP(Table3[[#This Row],[PRODUCT ID]],Table1[[PRODUCT]:[SELLING PRICE]],5,FALSE)</f>
        <v>267.48485050339553</v>
      </c>
      <c r="L9072" s="16">
        <f ca="1">J9072*Table3[[#This Row],[QUANTITY]]</f>
        <v>832</v>
      </c>
      <c r="M9072" s="16">
        <f ca="1">K9072*Table3[[#This Row],[QUANTITY]]*(1-Table3[[#This Row],[DISCOUNT %]])</f>
        <v>1054.200179764217</v>
      </c>
      <c r="N9072" s="3">
        <f>DAY(Table3[[#This Row],[DATE]])</f>
        <v>1</v>
      </c>
      <c r="O9072" s="3" t="str">
        <f>TEXT(Table3[[#This Row],[DATE]],"mmm")</f>
        <v>Nov</v>
      </c>
      <c r="P9072" s="3">
        <f>YEAR(Table3[[#This Row],[DATE]])</f>
        <v>2045</v>
      </c>
    </row>
    <row r="9073" spans="1:16" x14ac:dyDescent="0.3">
      <c r="A9073" s="6">
        <v>53268</v>
      </c>
      <c r="B9073" s="7" t="s">
        <v>1732</v>
      </c>
      <c r="C9073" s="9">
        <f t="shared" ca="1" si="282"/>
        <v>1</v>
      </c>
      <c r="D9073" s="9" t="s">
        <v>2116</v>
      </c>
      <c r="E9073" s="9" t="s">
        <v>2116</v>
      </c>
      <c r="F9073" s="10">
        <f t="shared" ca="1" si="283"/>
        <v>4.1774244680255139E-2</v>
      </c>
      <c r="G9073" s="3" t="str">
        <f>VLOOKUP(Table3[[#This Row],[PRODUCT ID]],Table1[[PRODUCT]:[SELLING PRICE]],1,FALSE)</f>
        <v>Product680</v>
      </c>
      <c r="H9073" s="3" t="str">
        <f>VLOOKUP(Table3[[#This Row],[PRODUCT ID]],Table1[[PRODUCT]:[SELLING PRICE]],2,FALSE)</f>
        <v>Category3</v>
      </c>
      <c r="I9073" s="3" t="str">
        <f>VLOOKUP(Table3[[#This Row],[PRODUCT ID]],Table1[[PRODUCT]:[SELLING PRICE]],3,FALSE)</f>
        <v>No</v>
      </c>
      <c r="J9073" s="16">
        <f ca="1">VLOOKUP(Table3[[#This Row],[PRODUCT ID]],Table1[[PRODUCT]:[SELLING PRICE]],4,FALSE)</f>
        <v>120</v>
      </c>
      <c r="K9073" s="16">
        <f ca="1">VLOOKUP(Table3[[#This Row],[PRODUCT ID]],Table1[[PRODUCT]:[SELLING PRICE]],5,FALSE)</f>
        <v>295.5177719871387</v>
      </c>
      <c r="L9073" s="16">
        <f ca="1">J9073*Table3[[#This Row],[QUANTITY]]</f>
        <v>120</v>
      </c>
      <c r="M9073" s="16">
        <f ca="1">K9073*Table3[[#This Row],[QUANTITY]]*(1-Table3[[#This Row],[DISCOUNT %]])</f>
        <v>283.1727402727841</v>
      </c>
      <c r="N9073" s="3">
        <f>DAY(Table3[[#This Row],[DATE]])</f>
        <v>2</v>
      </c>
      <c r="O9073" s="3" t="str">
        <f>TEXT(Table3[[#This Row],[DATE]],"mmm")</f>
        <v>Nov</v>
      </c>
      <c r="P9073" s="3">
        <f>YEAR(Table3[[#This Row],[DATE]])</f>
        <v>2045</v>
      </c>
    </row>
    <row r="9074" spans="1:16" x14ac:dyDescent="0.3">
      <c r="A9074" s="6">
        <v>53269</v>
      </c>
      <c r="B9074" s="7" t="s">
        <v>1733</v>
      </c>
      <c r="C9074" s="9">
        <f t="shared" ca="1" si="282"/>
        <v>13</v>
      </c>
      <c r="D9074" s="9" t="s">
        <v>2115</v>
      </c>
      <c r="E9074" s="9" t="s">
        <v>2116</v>
      </c>
      <c r="F9074" s="10">
        <f t="shared" ca="1" si="283"/>
        <v>8.7010662510208919E-2</v>
      </c>
      <c r="G9074" s="3" t="str">
        <f>VLOOKUP(Table3[[#This Row],[PRODUCT ID]],Table1[[PRODUCT]:[SELLING PRICE]],1,FALSE)</f>
        <v>Product681</v>
      </c>
      <c r="H9074" s="3" t="str">
        <f>VLOOKUP(Table3[[#This Row],[PRODUCT ID]],Table1[[PRODUCT]:[SELLING PRICE]],2,FALSE)</f>
        <v>Category4</v>
      </c>
      <c r="I9074" s="3" t="str">
        <f>VLOOKUP(Table3[[#This Row],[PRODUCT ID]],Table1[[PRODUCT]:[SELLING PRICE]],3,FALSE)</f>
        <v>Ft</v>
      </c>
      <c r="J9074" s="16">
        <f ca="1">VLOOKUP(Table3[[#This Row],[PRODUCT ID]],Table1[[PRODUCT]:[SELLING PRICE]],4,FALSE)</f>
        <v>228</v>
      </c>
      <c r="K9074" s="16">
        <f ca="1">VLOOKUP(Table3[[#This Row],[PRODUCT ID]],Table1[[PRODUCT]:[SELLING PRICE]],5,FALSE)</f>
        <v>309.80696118576145</v>
      </c>
      <c r="L9074" s="16">
        <f ca="1">J9074*Table3[[#This Row],[QUANTITY]]</f>
        <v>2964</v>
      </c>
      <c r="M9074" s="16">
        <f ca="1">K9074*Table3[[#This Row],[QUANTITY]]*(1-Table3[[#This Row],[DISCOUNT %]])</f>
        <v>3677.0558791552789</v>
      </c>
      <c r="N9074" s="3">
        <f>DAY(Table3[[#This Row],[DATE]])</f>
        <v>3</v>
      </c>
      <c r="O9074" s="3" t="str">
        <f>TEXT(Table3[[#This Row],[DATE]],"mmm")</f>
        <v>Nov</v>
      </c>
      <c r="P9074" s="3">
        <f>YEAR(Table3[[#This Row],[DATE]])</f>
        <v>2045</v>
      </c>
    </row>
    <row r="9075" spans="1:16" x14ac:dyDescent="0.3">
      <c r="A9075" s="6">
        <v>53270</v>
      </c>
      <c r="B9075" s="7" t="s">
        <v>1734</v>
      </c>
      <c r="C9075" s="9">
        <f t="shared" ca="1" si="282"/>
        <v>9</v>
      </c>
      <c r="D9075" s="9" t="s">
        <v>2116</v>
      </c>
      <c r="E9075" s="9" t="s">
        <v>2116</v>
      </c>
      <c r="F9075" s="10">
        <f t="shared" ca="1" si="283"/>
        <v>7.2857259709743563E-2</v>
      </c>
      <c r="G9075" s="3" t="str">
        <f>VLOOKUP(Table3[[#This Row],[PRODUCT ID]],Table1[[PRODUCT]:[SELLING PRICE]],1,FALSE)</f>
        <v>Product682</v>
      </c>
      <c r="H9075" s="3" t="str">
        <f>VLOOKUP(Table3[[#This Row],[PRODUCT ID]],Table1[[PRODUCT]:[SELLING PRICE]],2,FALSE)</f>
        <v>Category5</v>
      </c>
      <c r="I9075" s="3" t="str">
        <f>VLOOKUP(Table3[[#This Row],[PRODUCT ID]],Table1[[PRODUCT]:[SELLING PRICE]],3,FALSE)</f>
        <v>No</v>
      </c>
      <c r="J9075" s="16">
        <f ca="1">VLOOKUP(Table3[[#This Row],[PRODUCT ID]],Table1[[PRODUCT]:[SELLING PRICE]],4,FALSE)</f>
        <v>136</v>
      </c>
      <c r="K9075" s="16">
        <f ca="1">VLOOKUP(Table3[[#This Row],[PRODUCT ID]],Table1[[PRODUCT]:[SELLING PRICE]],5,FALSE)</f>
        <v>42.441817846367101</v>
      </c>
      <c r="L9075" s="16">
        <f ca="1">J9075*Table3[[#This Row],[QUANTITY]]</f>
        <v>1224</v>
      </c>
      <c r="M9075" s="16">
        <f ca="1">K9075*Table3[[#This Row],[QUANTITY]]*(1-Table3[[#This Row],[DISCOUNT %]])</f>
        <v>354.1466097088263</v>
      </c>
      <c r="N9075" s="3">
        <f>DAY(Table3[[#This Row],[DATE]])</f>
        <v>4</v>
      </c>
      <c r="O9075" s="3" t="str">
        <f>TEXT(Table3[[#This Row],[DATE]],"mmm")</f>
        <v>Nov</v>
      </c>
      <c r="P9075" s="3">
        <f>YEAR(Table3[[#This Row],[DATE]])</f>
        <v>2045</v>
      </c>
    </row>
    <row r="9076" spans="1:16" x14ac:dyDescent="0.3">
      <c r="A9076" s="6">
        <v>53271</v>
      </c>
      <c r="B9076" s="7" t="s">
        <v>1735</v>
      </c>
      <c r="C9076" s="9">
        <f t="shared" ca="1" si="282"/>
        <v>1</v>
      </c>
      <c r="D9076" s="9" t="s">
        <v>2117</v>
      </c>
      <c r="E9076" s="9" t="s">
        <v>2118</v>
      </c>
      <c r="F9076" s="10">
        <f t="shared" ca="1" si="283"/>
        <v>7.3653682737283011E-2</v>
      </c>
      <c r="G9076" s="3" t="str">
        <f>VLOOKUP(Table3[[#This Row],[PRODUCT ID]],Table1[[PRODUCT]:[SELLING PRICE]],1,FALSE)</f>
        <v>Product683</v>
      </c>
      <c r="H9076" s="3" t="str">
        <f>VLOOKUP(Table3[[#This Row],[PRODUCT ID]],Table1[[PRODUCT]:[SELLING PRICE]],2,FALSE)</f>
        <v>Category1</v>
      </c>
      <c r="I9076" s="3" t="str">
        <f>VLOOKUP(Table3[[#This Row],[PRODUCT ID]],Table1[[PRODUCT]:[SELLING PRICE]],3,FALSE)</f>
        <v>Kg</v>
      </c>
      <c r="J9076" s="16">
        <f ca="1">VLOOKUP(Table3[[#This Row],[PRODUCT ID]],Table1[[PRODUCT]:[SELLING PRICE]],4,FALSE)</f>
        <v>158</v>
      </c>
      <c r="K9076" s="16">
        <f ca="1">VLOOKUP(Table3[[#This Row],[PRODUCT ID]],Table1[[PRODUCT]:[SELLING PRICE]],5,FALSE)</f>
        <v>126.53590362735801</v>
      </c>
      <c r="L9076" s="16">
        <f ca="1">J9076*Table3[[#This Row],[QUANTITY]]</f>
        <v>158</v>
      </c>
      <c r="M9076" s="16">
        <f ca="1">K9076*Table3[[#This Row],[QUANTITY]]*(1-Table3[[#This Row],[DISCOUNT %]])</f>
        <v>117.21606832671317</v>
      </c>
      <c r="N9076" s="3">
        <f>DAY(Table3[[#This Row],[DATE]])</f>
        <v>5</v>
      </c>
      <c r="O9076" s="3" t="str">
        <f>TEXT(Table3[[#This Row],[DATE]],"mmm")</f>
        <v>Nov</v>
      </c>
      <c r="P9076" s="3">
        <f>YEAR(Table3[[#This Row],[DATE]])</f>
        <v>2045</v>
      </c>
    </row>
    <row r="9077" spans="1:16" x14ac:dyDescent="0.3">
      <c r="A9077" s="6">
        <v>53272</v>
      </c>
      <c r="B9077" s="7" t="s">
        <v>1736</v>
      </c>
      <c r="C9077" s="9">
        <f t="shared" ca="1" si="282"/>
        <v>15</v>
      </c>
      <c r="D9077" s="9" t="s">
        <v>2115</v>
      </c>
      <c r="E9077" s="9" t="s">
        <v>2118</v>
      </c>
      <c r="F9077" s="10">
        <f t="shared" ca="1" si="283"/>
        <v>3.6505946588205433E-2</v>
      </c>
      <c r="G9077" s="3" t="str">
        <f>VLOOKUP(Table3[[#This Row],[PRODUCT ID]],Table1[[PRODUCT]:[SELLING PRICE]],1,FALSE)</f>
        <v>Product684</v>
      </c>
      <c r="H9077" s="3" t="str">
        <f>VLOOKUP(Table3[[#This Row],[PRODUCT ID]],Table1[[PRODUCT]:[SELLING PRICE]],2,FALSE)</f>
        <v>Category2</v>
      </c>
      <c r="I9077" s="3" t="str">
        <f>VLOOKUP(Table3[[#This Row],[PRODUCT ID]],Table1[[PRODUCT]:[SELLING PRICE]],3,FALSE)</f>
        <v>Kg</v>
      </c>
      <c r="J9077" s="16">
        <f ca="1">VLOOKUP(Table3[[#This Row],[PRODUCT ID]],Table1[[PRODUCT]:[SELLING PRICE]],4,FALSE)</f>
        <v>173</v>
      </c>
      <c r="K9077" s="16">
        <f ca="1">VLOOKUP(Table3[[#This Row],[PRODUCT ID]],Table1[[PRODUCT]:[SELLING PRICE]],5,FALSE)</f>
        <v>209.26139417040511</v>
      </c>
      <c r="L9077" s="16">
        <f ca="1">J9077*Table3[[#This Row],[QUANTITY]]</f>
        <v>2595</v>
      </c>
      <c r="M9077" s="16">
        <f ca="1">K9077*Table3[[#This Row],[QUANTITY]]*(1-Table3[[#This Row],[DISCOUNT %]])</f>
        <v>3024.3316333777034</v>
      </c>
      <c r="N9077" s="3">
        <f>DAY(Table3[[#This Row],[DATE]])</f>
        <v>6</v>
      </c>
      <c r="O9077" s="3" t="str">
        <f>TEXT(Table3[[#This Row],[DATE]],"mmm")</f>
        <v>Nov</v>
      </c>
      <c r="P9077" s="3">
        <f>YEAR(Table3[[#This Row],[DATE]])</f>
        <v>2045</v>
      </c>
    </row>
    <row r="9078" spans="1:16" x14ac:dyDescent="0.3">
      <c r="A9078" s="6">
        <v>53273</v>
      </c>
      <c r="B9078" s="7" t="s">
        <v>1737</v>
      </c>
      <c r="C9078" s="9">
        <f t="shared" ca="1" si="282"/>
        <v>14</v>
      </c>
      <c r="D9078" s="9" t="s">
        <v>2115</v>
      </c>
      <c r="E9078" s="9" t="s">
        <v>2116</v>
      </c>
      <c r="F9078" s="10">
        <f t="shared" ca="1" si="283"/>
        <v>7.6898156786450719E-2</v>
      </c>
      <c r="G9078" s="3" t="str">
        <f>VLOOKUP(Table3[[#This Row],[PRODUCT ID]],Table1[[PRODUCT]:[SELLING PRICE]],1,FALSE)</f>
        <v>Product685</v>
      </c>
      <c r="H9078" s="3" t="str">
        <f>VLOOKUP(Table3[[#This Row],[PRODUCT ID]],Table1[[PRODUCT]:[SELLING PRICE]],2,FALSE)</f>
        <v>Category3</v>
      </c>
      <c r="I9078" s="3" t="str">
        <f>VLOOKUP(Table3[[#This Row],[PRODUCT ID]],Table1[[PRODUCT]:[SELLING PRICE]],3,FALSE)</f>
        <v>Lt</v>
      </c>
      <c r="J9078" s="16">
        <f ca="1">VLOOKUP(Table3[[#This Row],[PRODUCT ID]],Table1[[PRODUCT]:[SELLING PRICE]],4,FALSE)</f>
        <v>79</v>
      </c>
      <c r="K9078" s="16">
        <f ca="1">VLOOKUP(Table3[[#This Row],[PRODUCT ID]],Table1[[PRODUCT]:[SELLING PRICE]],5,FALSE)</f>
        <v>229.43881179534776</v>
      </c>
      <c r="L9078" s="16">
        <f ca="1">J9078*Table3[[#This Row],[QUANTITY]]</f>
        <v>1106</v>
      </c>
      <c r="M9078" s="16">
        <f ca="1">K9078*Table3[[#This Row],[QUANTITY]]*(1-Table3[[#This Row],[DISCOUNT %]])</f>
        <v>2965.1354610221701</v>
      </c>
      <c r="N9078" s="3">
        <f>DAY(Table3[[#This Row],[DATE]])</f>
        <v>7</v>
      </c>
      <c r="O9078" s="3" t="str">
        <f>TEXT(Table3[[#This Row],[DATE]],"mmm")</f>
        <v>Nov</v>
      </c>
      <c r="P9078" s="3">
        <f>YEAR(Table3[[#This Row],[DATE]])</f>
        <v>2045</v>
      </c>
    </row>
    <row r="9079" spans="1:16" x14ac:dyDescent="0.3">
      <c r="A9079" s="6">
        <v>53274</v>
      </c>
      <c r="B9079" s="7" t="s">
        <v>1738</v>
      </c>
      <c r="C9079" s="9">
        <f t="shared" ca="1" si="282"/>
        <v>10</v>
      </c>
      <c r="D9079" s="9" t="s">
        <v>2115</v>
      </c>
      <c r="E9079" s="9" t="s">
        <v>2116</v>
      </c>
      <c r="F9079" s="10">
        <f t="shared" ca="1" si="283"/>
        <v>9.0777101954283942E-2</v>
      </c>
      <c r="G9079" s="3" t="str">
        <f>VLOOKUP(Table3[[#This Row],[PRODUCT ID]],Table1[[PRODUCT]:[SELLING PRICE]],1,FALSE)</f>
        <v>Product686</v>
      </c>
      <c r="H9079" s="3" t="str">
        <f>VLOOKUP(Table3[[#This Row],[PRODUCT ID]],Table1[[PRODUCT]:[SELLING PRICE]],2,FALSE)</f>
        <v>Category4</v>
      </c>
      <c r="I9079" s="3" t="str">
        <f>VLOOKUP(Table3[[#This Row],[PRODUCT ID]],Table1[[PRODUCT]:[SELLING PRICE]],3,FALSE)</f>
        <v>Kg</v>
      </c>
      <c r="J9079" s="16">
        <f ca="1">VLOOKUP(Table3[[#This Row],[PRODUCT ID]],Table1[[PRODUCT]:[SELLING PRICE]],4,FALSE)</f>
        <v>150</v>
      </c>
      <c r="K9079" s="16">
        <f ca="1">VLOOKUP(Table3[[#This Row],[PRODUCT ID]],Table1[[PRODUCT]:[SELLING PRICE]],5,FALSE)</f>
        <v>78.083532463758729</v>
      </c>
      <c r="L9079" s="16">
        <f ca="1">J9079*Table3[[#This Row],[QUANTITY]]</f>
        <v>1500</v>
      </c>
      <c r="M9079" s="16">
        <f ca="1">K9079*Table3[[#This Row],[QUANTITY]]*(1-Table3[[#This Row],[DISCOUNT %]])</f>
        <v>709.95335676345462</v>
      </c>
      <c r="N9079" s="3">
        <f>DAY(Table3[[#This Row],[DATE]])</f>
        <v>8</v>
      </c>
      <c r="O9079" s="3" t="str">
        <f>TEXT(Table3[[#This Row],[DATE]],"mmm")</f>
        <v>Nov</v>
      </c>
      <c r="P9079" s="3">
        <f>YEAR(Table3[[#This Row],[DATE]])</f>
        <v>2045</v>
      </c>
    </row>
    <row r="9080" spans="1:16" x14ac:dyDescent="0.3">
      <c r="A9080" s="6">
        <v>53275</v>
      </c>
      <c r="B9080" s="7" t="s">
        <v>1739</v>
      </c>
      <c r="C9080" s="9">
        <f t="shared" ca="1" si="282"/>
        <v>6</v>
      </c>
      <c r="D9080" s="9" t="s">
        <v>2116</v>
      </c>
      <c r="E9080" s="9" t="s">
        <v>2116</v>
      </c>
      <c r="F9080" s="10">
        <f t="shared" ca="1" si="283"/>
        <v>4.0432041102074059E-2</v>
      </c>
      <c r="G9080" s="3" t="str">
        <f>VLOOKUP(Table3[[#This Row],[PRODUCT ID]],Table1[[PRODUCT]:[SELLING PRICE]],1,FALSE)</f>
        <v>Product687</v>
      </c>
      <c r="H9080" s="3" t="str">
        <f>VLOOKUP(Table3[[#This Row],[PRODUCT ID]],Table1[[PRODUCT]:[SELLING PRICE]],2,FALSE)</f>
        <v>Category5</v>
      </c>
      <c r="I9080" s="3" t="str">
        <f>VLOOKUP(Table3[[#This Row],[PRODUCT ID]],Table1[[PRODUCT]:[SELLING PRICE]],3,FALSE)</f>
        <v>Lt</v>
      </c>
      <c r="J9080" s="16">
        <f ca="1">VLOOKUP(Table3[[#This Row],[PRODUCT ID]],Table1[[PRODUCT]:[SELLING PRICE]],4,FALSE)</f>
        <v>239</v>
      </c>
      <c r="K9080" s="16">
        <f ca="1">VLOOKUP(Table3[[#This Row],[PRODUCT ID]],Table1[[PRODUCT]:[SELLING PRICE]],5,FALSE)</f>
        <v>232.13415925654888</v>
      </c>
      <c r="L9080" s="16">
        <f ca="1">J9080*Table3[[#This Row],[QUANTITY]]</f>
        <v>1434</v>
      </c>
      <c r="M9080" s="16">
        <f ca="1">K9080*Table3[[#This Row],[QUANTITY]]*(1-Table3[[#This Row],[DISCOUNT %]])</f>
        <v>1336.4910083297561</v>
      </c>
      <c r="N9080" s="3">
        <f>DAY(Table3[[#This Row],[DATE]])</f>
        <v>9</v>
      </c>
      <c r="O9080" s="3" t="str">
        <f>TEXT(Table3[[#This Row],[DATE]],"mmm")</f>
        <v>Nov</v>
      </c>
      <c r="P9080" s="3">
        <f>YEAR(Table3[[#This Row],[DATE]])</f>
        <v>2045</v>
      </c>
    </row>
    <row r="9081" spans="1:16" x14ac:dyDescent="0.3">
      <c r="A9081" s="6">
        <v>53276</v>
      </c>
      <c r="B9081" s="7" t="s">
        <v>1740</v>
      </c>
      <c r="C9081" s="9">
        <f t="shared" ca="1" si="282"/>
        <v>11</v>
      </c>
      <c r="D9081" s="9" t="s">
        <v>2116</v>
      </c>
      <c r="E9081" s="9" t="s">
        <v>2116</v>
      </c>
      <c r="F9081" s="10">
        <f t="shared" ca="1" si="283"/>
        <v>2.2001540366901939E-2</v>
      </c>
      <c r="G9081" s="3" t="str">
        <f>VLOOKUP(Table3[[#This Row],[PRODUCT ID]],Table1[[PRODUCT]:[SELLING PRICE]],1,FALSE)</f>
        <v>Product688</v>
      </c>
      <c r="H9081" s="3" t="str">
        <f>VLOOKUP(Table3[[#This Row],[PRODUCT ID]],Table1[[PRODUCT]:[SELLING PRICE]],2,FALSE)</f>
        <v>Category1</v>
      </c>
      <c r="I9081" s="3" t="str">
        <f>VLOOKUP(Table3[[#This Row],[PRODUCT ID]],Table1[[PRODUCT]:[SELLING PRICE]],3,FALSE)</f>
        <v>Ft</v>
      </c>
      <c r="J9081" s="16">
        <f ca="1">VLOOKUP(Table3[[#This Row],[PRODUCT ID]],Table1[[PRODUCT]:[SELLING PRICE]],4,FALSE)</f>
        <v>151</v>
      </c>
      <c r="K9081" s="16">
        <f ca="1">VLOOKUP(Table3[[#This Row],[PRODUCT ID]],Table1[[PRODUCT]:[SELLING PRICE]],5,FALSE)</f>
        <v>273.31554097390836</v>
      </c>
      <c r="L9081" s="16">
        <f ca="1">J9081*Table3[[#This Row],[QUANTITY]]</f>
        <v>1661</v>
      </c>
      <c r="M9081" s="16">
        <f ca="1">K9081*Table3[[#This Row],[QUANTITY]]*(1-Table3[[#This Row],[DISCOUNT %]])</f>
        <v>2940.3239587289618</v>
      </c>
      <c r="N9081" s="3">
        <f>DAY(Table3[[#This Row],[DATE]])</f>
        <v>10</v>
      </c>
      <c r="O9081" s="3" t="str">
        <f>TEXT(Table3[[#This Row],[DATE]],"mmm")</f>
        <v>Nov</v>
      </c>
      <c r="P9081" s="3">
        <f>YEAR(Table3[[#This Row],[DATE]])</f>
        <v>2045</v>
      </c>
    </row>
    <row r="9082" spans="1:16" x14ac:dyDescent="0.3">
      <c r="A9082" s="6">
        <v>53277</v>
      </c>
      <c r="B9082" s="7" t="s">
        <v>1741</v>
      </c>
      <c r="C9082" s="9">
        <f t="shared" ca="1" si="282"/>
        <v>5</v>
      </c>
      <c r="D9082" s="9" t="s">
        <v>2116</v>
      </c>
      <c r="E9082" s="9" t="s">
        <v>2118</v>
      </c>
      <c r="F9082" s="10">
        <f t="shared" ca="1" si="283"/>
        <v>6.7937893915070106E-3</v>
      </c>
      <c r="G9082" s="3" t="str">
        <f>VLOOKUP(Table3[[#This Row],[PRODUCT ID]],Table1[[PRODUCT]:[SELLING PRICE]],1,FALSE)</f>
        <v>Product689</v>
      </c>
      <c r="H9082" s="3" t="str">
        <f>VLOOKUP(Table3[[#This Row],[PRODUCT ID]],Table1[[PRODUCT]:[SELLING PRICE]],2,FALSE)</f>
        <v>Category2</v>
      </c>
      <c r="I9082" s="3" t="str">
        <f>VLOOKUP(Table3[[#This Row],[PRODUCT ID]],Table1[[PRODUCT]:[SELLING PRICE]],3,FALSE)</f>
        <v>Kg</v>
      </c>
      <c r="J9082" s="16">
        <f ca="1">VLOOKUP(Table3[[#This Row],[PRODUCT ID]],Table1[[PRODUCT]:[SELLING PRICE]],4,FALSE)</f>
        <v>226</v>
      </c>
      <c r="K9082" s="16">
        <f ca="1">VLOOKUP(Table3[[#This Row],[PRODUCT ID]],Table1[[PRODUCT]:[SELLING PRICE]],5,FALSE)</f>
        <v>73.671177953034203</v>
      </c>
      <c r="L9082" s="16">
        <f ca="1">J9082*Table3[[#This Row],[QUANTITY]]</f>
        <v>1130</v>
      </c>
      <c r="M9082" s="16">
        <f ca="1">K9082*Table3[[#This Row],[QUANTITY]]*(1-Table3[[#This Row],[DISCOUNT %]])</f>
        <v>365.8533574289853</v>
      </c>
      <c r="N9082" s="3">
        <f>DAY(Table3[[#This Row],[DATE]])</f>
        <v>11</v>
      </c>
      <c r="O9082" s="3" t="str">
        <f>TEXT(Table3[[#This Row],[DATE]],"mmm")</f>
        <v>Nov</v>
      </c>
      <c r="P9082" s="3">
        <f>YEAR(Table3[[#This Row],[DATE]])</f>
        <v>2045</v>
      </c>
    </row>
    <row r="9083" spans="1:16" x14ac:dyDescent="0.3">
      <c r="A9083" s="6">
        <v>53278</v>
      </c>
      <c r="B9083" s="7" t="s">
        <v>1742</v>
      </c>
      <c r="C9083" s="9">
        <f t="shared" ca="1" si="282"/>
        <v>8</v>
      </c>
      <c r="D9083" s="9" t="s">
        <v>2115</v>
      </c>
      <c r="E9083" s="9" t="s">
        <v>2116</v>
      </c>
      <c r="F9083" s="10">
        <f t="shared" ca="1" si="283"/>
        <v>4.3984028649463464E-2</v>
      </c>
      <c r="G9083" s="3" t="str">
        <f>VLOOKUP(Table3[[#This Row],[PRODUCT ID]],Table1[[PRODUCT]:[SELLING PRICE]],1,FALSE)</f>
        <v>Product690</v>
      </c>
      <c r="H9083" s="3" t="str">
        <f>VLOOKUP(Table3[[#This Row],[PRODUCT ID]],Table1[[PRODUCT]:[SELLING PRICE]],2,FALSE)</f>
        <v>Category3</v>
      </c>
      <c r="I9083" s="3" t="str">
        <f>VLOOKUP(Table3[[#This Row],[PRODUCT ID]],Table1[[PRODUCT]:[SELLING PRICE]],3,FALSE)</f>
        <v>No</v>
      </c>
      <c r="J9083" s="16">
        <f ca="1">VLOOKUP(Table3[[#This Row],[PRODUCT ID]],Table1[[PRODUCT]:[SELLING PRICE]],4,FALSE)</f>
        <v>113</v>
      </c>
      <c r="K9083" s="16">
        <f ca="1">VLOOKUP(Table3[[#This Row],[PRODUCT ID]],Table1[[PRODUCT]:[SELLING PRICE]],5,FALSE)</f>
        <v>33.209458002311784</v>
      </c>
      <c r="L9083" s="16">
        <f ca="1">J9083*Table3[[#This Row],[QUANTITY]]</f>
        <v>904</v>
      </c>
      <c r="M9083" s="16">
        <f ca="1">K9083*Table3[[#This Row],[QUANTITY]]*(1-Table3[[#This Row],[DISCOUNT %]])</f>
        <v>253.99017800083959</v>
      </c>
      <c r="N9083" s="3">
        <f>DAY(Table3[[#This Row],[DATE]])</f>
        <v>12</v>
      </c>
      <c r="O9083" s="3" t="str">
        <f>TEXT(Table3[[#This Row],[DATE]],"mmm")</f>
        <v>Nov</v>
      </c>
      <c r="P9083" s="3">
        <f>YEAR(Table3[[#This Row],[DATE]])</f>
        <v>2045</v>
      </c>
    </row>
    <row r="9084" spans="1:16" x14ac:dyDescent="0.3">
      <c r="A9084" s="6">
        <v>53279</v>
      </c>
      <c r="B9084" s="7" t="s">
        <v>1743</v>
      </c>
      <c r="C9084" s="9">
        <f t="shared" ca="1" si="282"/>
        <v>9</v>
      </c>
      <c r="D9084" s="9" t="s">
        <v>2117</v>
      </c>
      <c r="E9084" s="9" t="s">
        <v>2116</v>
      </c>
      <c r="F9084" s="10">
        <f t="shared" ca="1" si="283"/>
        <v>6.9398464012902644E-2</v>
      </c>
      <c r="G9084" s="3" t="str">
        <f>VLOOKUP(Table3[[#This Row],[PRODUCT ID]],Table1[[PRODUCT]:[SELLING PRICE]],1,FALSE)</f>
        <v>Product691</v>
      </c>
      <c r="H9084" s="3" t="str">
        <f>VLOOKUP(Table3[[#This Row],[PRODUCT ID]],Table1[[PRODUCT]:[SELLING PRICE]],2,FALSE)</f>
        <v>Category4</v>
      </c>
      <c r="I9084" s="3" t="str">
        <f>VLOOKUP(Table3[[#This Row],[PRODUCT ID]],Table1[[PRODUCT]:[SELLING PRICE]],3,FALSE)</f>
        <v>No</v>
      </c>
      <c r="J9084" s="16">
        <f ca="1">VLOOKUP(Table3[[#This Row],[PRODUCT ID]],Table1[[PRODUCT]:[SELLING PRICE]],4,FALSE)</f>
        <v>74</v>
      </c>
      <c r="K9084" s="16">
        <f ca="1">VLOOKUP(Table3[[#This Row],[PRODUCT ID]],Table1[[PRODUCT]:[SELLING PRICE]],5,FALSE)</f>
        <v>154.58359620526358</v>
      </c>
      <c r="L9084" s="16">
        <f ca="1">J9084*Table3[[#This Row],[QUANTITY]]</f>
        <v>666</v>
      </c>
      <c r="M9084" s="16">
        <f ca="1">K9084*Table3[[#This Row],[QUANTITY]]*(1-Table3[[#This Row],[DISCOUNT %]])</f>
        <v>1294.7015886032477</v>
      </c>
      <c r="N9084" s="3">
        <f>DAY(Table3[[#This Row],[DATE]])</f>
        <v>13</v>
      </c>
      <c r="O9084" s="3" t="str">
        <f>TEXT(Table3[[#This Row],[DATE]],"mmm")</f>
        <v>Nov</v>
      </c>
      <c r="P9084" s="3">
        <f>YEAR(Table3[[#This Row],[DATE]])</f>
        <v>2045</v>
      </c>
    </row>
    <row r="9085" spans="1:16" x14ac:dyDescent="0.3">
      <c r="A9085" s="6">
        <v>53280</v>
      </c>
      <c r="B9085" s="7" t="s">
        <v>1744</v>
      </c>
      <c r="C9085" s="9">
        <f t="shared" ca="1" si="282"/>
        <v>4</v>
      </c>
      <c r="D9085" s="9" t="s">
        <v>2117</v>
      </c>
      <c r="E9085" s="9" t="s">
        <v>2116</v>
      </c>
      <c r="F9085" s="10">
        <f t="shared" ca="1" si="283"/>
        <v>1.8462662073713033E-2</v>
      </c>
      <c r="G9085" s="3" t="str">
        <f>VLOOKUP(Table3[[#This Row],[PRODUCT ID]],Table1[[PRODUCT]:[SELLING PRICE]],1,FALSE)</f>
        <v>Product692</v>
      </c>
      <c r="H9085" s="3" t="str">
        <f>VLOOKUP(Table3[[#This Row],[PRODUCT ID]],Table1[[PRODUCT]:[SELLING PRICE]],2,FALSE)</f>
        <v>Category5</v>
      </c>
      <c r="I9085" s="3" t="str">
        <f>VLOOKUP(Table3[[#This Row],[PRODUCT ID]],Table1[[PRODUCT]:[SELLING PRICE]],3,FALSE)</f>
        <v>Ft</v>
      </c>
      <c r="J9085" s="16">
        <f ca="1">VLOOKUP(Table3[[#This Row],[PRODUCT ID]],Table1[[PRODUCT]:[SELLING PRICE]],4,FALSE)</f>
        <v>22</v>
      </c>
      <c r="K9085" s="16">
        <f ca="1">VLOOKUP(Table3[[#This Row],[PRODUCT ID]],Table1[[PRODUCT]:[SELLING PRICE]],5,FALSE)</f>
        <v>96.769685619268586</v>
      </c>
      <c r="L9085" s="16">
        <f ca="1">J9085*Table3[[#This Row],[QUANTITY]]</f>
        <v>88</v>
      </c>
      <c r="M9085" s="16">
        <f ca="1">K9085*Table3[[#This Row],[QUANTITY]]*(1-Table3[[#This Row],[DISCOUNT %]])</f>
        <v>379.93223845880232</v>
      </c>
      <c r="N9085" s="3">
        <f>DAY(Table3[[#This Row],[DATE]])</f>
        <v>14</v>
      </c>
      <c r="O9085" s="3" t="str">
        <f>TEXT(Table3[[#This Row],[DATE]],"mmm")</f>
        <v>Nov</v>
      </c>
      <c r="P9085" s="3">
        <f>YEAR(Table3[[#This Row],[DATE]])</f>
        <v>2045</v>
      </c>
    </row>
    <row r="9086" spans="1:16" x14ac:dyDescent="0.3">
      <c r="A9086" s="6">
        <v>53281</v>
      </c>
      <c r="B9086" s="7" t="s">
        <v>1745</v>
      </c>
      <c r="C9086" s="9">
        <f t="shared" ca="1" si="282"/>
        <v>14</v>
      </c>
      <c r="D9086" s="9" t="s">
        <v>2116</v>
      </c>
      <c r="E9086" s="9" t="s">
        <v>2116</v>
      </c>
      <c r="F9086" s="10">
        <f t="shared" ca="1" si="283"/>
        <v>7.246170398531749E-3</v>
      </c>
      <c r="G9086" s="3" t="str">
        <f>VLOOKUP(Table3[[#This Row],[PRODUCT ID]],Table1[[PRODUCT]:[SELLING PRICE]],1,FALSE)</f>
        <v>Product693</v>
      </c>
      <c r="H9086" s="3" t="str">
        <f>VLOOKUP(Table3[[#This Row],[PRODUCT ID]],Table1[[PRODUCT]:[SELLING PRICE]],2,FALSE)</f>
        <v>Category1</v>
      </c>
      <c r="I9086" s="3" t="str">
        <f>VLOOKUP(Table3[[#This Row],[PRODUCT ID]],Table1[[PRODUCT]:[SELLING PRICE]],3,FALSE)</f>
        <v>No</v>
      </c>
      <c r="J9086" s="16">
        <f ca="1">VLOOKUP(Table3[[#This Row],[PRODUCT ID]],Table1[[PRODUCT]:[SELLING PRICE]],4,FALSE)</f>
        <v>19</v>
      </c>
      <c r="K9086" s="16">
        <f ca="1">VLOOKUP(Table3[[#This Row],[PRODUCT ID]],Table1[[PRODUCT]:[SELLING PRICE]],5,FALSE)</f>
        <v>296.85146870496203</v>
      </c>
      <c r="L9086" s="16">
        <f ca="1">J9086*Table3[[#This Row],[QUANTITY]]</f>
        <v>266</v>
      </c>
      <c r="M9086" s="16">
        <f ca="1">K9086*Table3[[#This Row],[QUANTITY]]*(1-Table3[[#This Row],[DISCOUNT %]])</f>
        <v>4125.8060533154012</v>
      </c>
      <c r="N9086" s="3">
        <f>DAY(Table3[[#This Row],[DATE]])</f>
        <v>15</v>
      </c>
      <c r="O9086" s="3" t="str">
        <f>TEXT(Table3[[#This Row],[DATE]],"mmm")</f>
        <v>Nov</v>
      </c>
      <c r="P9086" s="3">
        <f>YEAR(Table3[[#This Row],[DATE]])</f>
        <v>2045</v>
      </c>
    </row>
    <row r="9087" spans="1:16" x14ac:dyDescent="0.3">
      <c r="A9087" s="6">
        <v>53282</v>
      </c>
      <c r="B9087" s="7" t="s">
        <v>1746</v>
      </c>
      <c r="C9087" s="9">
        <f t="shared" ca="1" si="282"/>
        <v>11</v>
      </c>
      <c r="D9087" s="9" t="s">
        <v>2116</v>
      </c>
      <c r="E9087" s="9" t="s">
        <v>2116</v>
      </c>
      <c r="F9087" s="10">
        <f t="shared" ca="1" si="283"/>
        <v>6.3106655405250164E-2</v>
      </c>
      <c r="G9087" s="3" t="str">
        <f>VLOOKUP(Table3[[#This Row],[PRODUCT ID]],Table1[[PRODUCT]:[SELLING PRICE]],1,FALSE)</f>
        <v>Product694</v>
      </c>
      <c r="H9087" s="3" t="str">
        <f>VLOOKUP(Table3[[#This Row],[PRODUCT ID]],Table1[[PRODUCT]:[SELLING PRICE]],2,FALSE)</f>
        <v>Category2</v>
      </c>
      <c r="I9087" s="3" t="str">
        <f>VLOOKUP(Table3[[#This Row],[PRODUCT ID]],Table1[[PRODUCT]:[SELLING PRICE]],3,FALSE)</f>
        <v>Kg</v>
      </c>
      <c r="J9087" s="16">
        <f ca="1">VLOOKUP(Table3[[#This Row],[PRODUCT ID]],Table1[[PRODUCT]:[SELLING PRICE]],4,FALSE)</f>
        <v>243</v>
      </c>
      <c r="K9087" s="16">
        <f ca="1">VLOOKUP(Table3[[#This Row],[PRODUCT ID]],Table1[[PRODUCT]:[SELLING PRICE]],5,FALSE)</f>
        <v>144.55141273692669</v>
      </c>
      <c r="L9087" s="16">
        <f ca="1">J9087*Table3[[#This Row],[QUANTITY]]</f>
        <v>2673</v>
      </c>
      <c r="M9087" s="16">
        <f ca="1">K9087*Table3[[#This Row],[QUANTITY]]*(1-Table3[[#This Row],[DISCOUNT %]])</f>
        <v>1489.7218219949491</v>
      </c>
      <c r="N9087" s="3">
        <f>DAY(Table3[[#This Row],[DATE]])</f>
        <v>16</v>
      </c>
      <c r="O9087" s="3" t="str">
        <f>TEXT(Table3[[#This Row],[DATE]],"mmm")</f>
        <v>Nov</v>
      </c>
      <c r="P9087" s="3">
        <f>YEAR(Table3[[#This Row],[DATE]])</f>
        <v>2045</v>
      </c>
    </row>
    <row r="9088" spans="1:16" x14ac:dyDescent="0.3">
      <c r="A9088" s="6">
        <v>53283</v>
      </c>
      <c r="B9088" s="7" t="s">
        <v>1747</v>
      </c>
      <c r="C9088" s="9">
        <f t="shared" ca="1" si="282"/>
        <v>3</v>
      </c>
      <c r="D9088" s="9" t="s">
        <v>2116</v>
      </c>
      <c r="E9088" s="9" t="s">
        <v>2118</v>
      </c>
      <c r="F9088" s="10">
        <f t="shared" ca="1" si="283"/>
        <v>5.9240762670733971E-2</v>
      </c>
      <c r="G9088" s="3" t="str">
        <f>VLOOKUP(Table3[[#This Row],[PRODUCT ID]],Table1[[PRODUCT]:[SELLING PRICE]],1,FALSE)</f>
        <v>Product695</v>
      </c>
      <c r="H9088" s="3" t="str">
        <f>VLOOKUP(Table3[[#This Row],[PRODUCT ID]],Table1[[PRODUCT]:[SELLING PRICE]],2,FALSE)</f>
        <v>Category3</v>
      </c>
      <c r="I9088" s="3" t="str">
        <f>VLOOKUP(Table3[[#This Row],[PRODUCT ID]],Table1[[PRODUCT]:[SELLING PRICE]],3,FALSE)</f>
        <v>Kg</v>
      </c>
      <c r="J9088" s="16">
        <f ca="1">VLOOKUP(Table3[[#This Row],[PRODUCT ID]],Table1[[PRODUCT]:[SELLING PRICE]],4,FALSE)</f>
        <v>127</v>
      </c>
      <c r="K9088" s="16">
        <f ca="1">VLOOKUP(Table3[[#This Row],[PRODUCT ID]],Table1[[PRODUCT]:[SELLING PRICE]],5,FALSE)</f>
        <v>24.43678346778059</v>
      </c>
      <c r="L9088" s="16">
        <f ca="1">J9088*Table3[[#This Row],[QUANTITY]]</f>
        <v>381</v>
      </c>
      <c r="M9088" s="16">
        <f ca="1">K9088*Table3[[#This Row],[QUANTITY]]*(1-Table3[[#This Row],[DISCOUNT %]])</f>
        <v>68.967389333789058</v>
      </c>
      <c r="N9088" s="3">
        <f>DAY(Table3[[#This Row],[DATE]])</f>
        <v>17</v>
      </c>
      <c r="O9088" s="3" t="str">
        <f>TEXT(Table3[[#This Row],[DATE]],"mmm")</f>
        <v>Nov</v>
      </c>
      <c r="P9088" s="3">
        <f>YEAR(Table3[[#This Row],[DATE]])</f>
        <v>2045</v>
      </c>
    </row>
    <row r="9089" spans="1:16" x14ac:dyDescent="0.3">
      <c r="A9089" s="6">
        <v>53284</v>
      </c>
      <c r="B9089" s="7" t="s">
        <v>1748</v>
      </c>
      <c r="C9089" s="9">
        <f t="shared" ca="1" si="282"/>
        <v>8</v>
      </c>
      <c r="D9089" s="9" t="s">
        <v>2116</v>
      </c>
      <c r="E9089" s="9" t="s">
        <v>2118</v>
      </c>
      <c r="F9089" s="10">
        <f t="shared" ca="1" si="283"/>
        <v>4.9293175936395699E-2</v>
      </c>
      <c r="G9089" s="3" t="str">
        <f>VLOOKUP(Table3[[#This Row],[PRODUCT ID]],Table1[[PRODUCT]:[SELLING PRICE]],1,FALSE)</f>
        <v>Product696</v>
      </c>
      <c r="H9089" s="3" t="str">
        <f>VLOOKUP(Table3[[#This Row],[PRODUCT ID]],Table1[[PRODUCT]:[SELLING PRICE]],2,FALSE)</f>
        <v>Category4</v>
      </c>
      <c r="I9089" s="3" t="str">
        <f>VLOOKUP(Table3[[#This Row],[PRODUCT ID]],Table1[[PRODUCT]:[SELLING PRICE]],3,FALSE)</f>
        <v>Lt</v>
      </c>
      <c r="J9089" s="16">
        <f ca="1">VLOOKUP(Table3[[#This Row],[PRODUCT ID]],Table1[[PRODUCT]:[SELLING PRICE]],4,FALSE)</f>
        <v>217</v>
      </c>
      <c r="K9089" s="16">
        <f ca="1">VLOOKUP(Table3[[#This Row],[PRODUCT ID]],Table1[[PRODUCT]:[SELLING PRICE]],5,FALSE)</f>
        <v>234.09160127255751</v>
      </c>
      <c r="L9089" s="16">
        <f ca="1">J9089*Table3[[#This Row],[QUANTITY]]</f>
        <v>1736</v>
      </c>
      <c r="M9089" s="16">
        <f ca="1">K9089*Table3[[#This Row],[QUANTITY]]*(1-Table3[[#This Row],[DISCOUNT %]])</f>
        <v>1780.4198622863739</v>
      </c>
      <c r="N9089" s="3">
        <f>DAY(Table3[[#This Row],[DATE]])</f>
        <v>18</v>
      </c>
      <c r="O9089" s="3" t="str">
        <f>TEXT(Table3[[#This Row],[DATE]],"mmm")</f>
        <v>Nov</v>
      </c>
      <c r="P9089" s="3">
        <f>YEAR(Table3[[#This Row],[DATE]])</f>
        <v>2045</v>
      </c>
    </row>
    <row r="9090" spans="1:16" x14ac:dyDescent="0.3">
      <c r="A9090" s="6">
        <v>53285</v>
      </c>
      <c r="B9090" s="7" t="s">
        <v>1749</v>
      </c>
      <c r="C9090" s="9">
        <f t="shared" ca="1" si="282"/>
        <v>12</v>
      </c>
      <c r="D9090" s="9" t="s">
        <v>2115</v>
      </c>
      <c r="E9090" s="9" t="s">
        <v>2116</v>
      </c>
      <c r="F9090" s="10">
        <f t="shared" ca="1" si="283"/>
        <v>8.6482991902996117E-2</v>
      </c>
      <c r="G9090" s="3" t="str">
        <f>VLOOKUP(Table3[[#This Row],[PRODUCT ID]],Table1[[PRODUCT]:[SELLING PRICE]],1,FALSE)</f>
        <v>Product697</v>
      </c>
      <c r="H9090" s="3" t="str">
        <f>VLOOKUP(Table3[[#This Row],[PRODUCT ID]],Table1[[PRODUCT]:[SELLING PRICE]],2,FALSE)</f>
        <v>Category1</v>
      </c>
      <c r="I9090" s="3" t="str">
        <f>VLOOKUP(Table3[[#This Row],[PRODUCT ID]],Table1[[PRODUCT]:[SELLING PRICE]],3,FALSE)</f>
        <v>Kg</v>
      </c>
      <c r="J9090" s="16">
        <f ca="1">VLOOKUP(Table3[[#This Row],[PRODUCT ID]],Table1[[PRODUCT]:[SELLING PRICE]],4,FALSE)</f>
        <v>152</v>
      </c>
      <c r="K9090" s="16">
        <f ca="1">VLOOKUP(Table3[[#This Row],[PRODUCT ID]],Table1[[PRODUCT]:[SELLING PRICE]],5,FALSE)</f>
        <v>172.62835048899461</v>
      </c>
      <c r="L9090" s="16">
        <f ca="1">J9090*Table3[[#This Row],[QUANTITY]]</f>
        <v>1824</v>
      </c>
      <c r="M9090" s="16">
        <f ca="1">K9090*Table3[[#This Row],[QUANTITY]]*(1-Table3[[#This Row],[DISCOUNT %]])</f>
        <v>1892.387211017128</v>
      </c>
      <c r="N9090" s="3">
        <f>DAY(Table3[[#This Row],[DATE]])</f>
        <v>19</v>
      </c>
      <c r="O9090" s="3" t="str">
        <f>TEXT(Table3[[#This Row],[DATE]],"mmm")</f>
        <v>Nov</v>
      </c>
      <c r="P9090" s="3">
        <f>YEAR(Table3[[#This Row],[DATE]])</f>
        <v>2045</v>
      </c>
    </row>
    <row r="9091" spans="1:16" x14ac:dyDescent="0.3">
      <c r="A9091" s="6">
        <v>53286</v>
      </c>
      <c r="B9091" s="7" t="s">
        <v>1750</v>
      </c>
      <c r="C9091" s="9">
        <f t="shared" ref="C9091:C9154" ca="1" si="284">RANDBETWEEN(1,15)</f>
        <v>13</v>
      </c>
      <c r="D9091" s="9" t="s">
        <v>2116</v>
      </c>
      <c r="E9091" s="9" t="s">
        <v>2116</v>
      </c>
      <c r="F9091" s="10">
        <f t="shared" ref="F9091:F9154" ca="1" si="285">RAND()*(0.1)</f>
        <v>6.1732407526256694E-2</v>
      </c>
      <c r="G9091" s="3" t="str">
        <f>VLOOKUP(Table3[[#This Row],[PRODUCT ID]],Table1[[PRODUCT]:[SELLING PRICE]],1,FALSE)</f>
        <v>Product698</v>
      </c>
      <c r="H9091" s="3" t="str">
        <f>VLOOKUP(Table3[[#This Row],[PRODUCT ID]],Table1[[PRODUCT]:[SELLING PRICE]],2,FALSE)</f>
        <v>Category2</v>
      </c>
      <c r="I9091" s="3" t="str">
        <f>VLOOKUP(Table3[[#This Row],[PRODUCT ID]],Table1[[PRODUCT]:[SELLING PRICE]],3,FALSE)</f>
        <v>Lt</v>
      </c>
      <c r="J9091" s="16">
        <f ca="1">VLOOKUP(Table3[[#This Row],[PRODUCT ID]],Table1[[PRODUCT]:[SELLING PRICE]],4,FALSE)</f>
        <v>241</v>
      </c>
      <c r="K9091" s="16">
        <f ca="1">VLOOKUP(Table3[[#This Row],[PRODUCT ID]],Table1[[PRODUCT]:[SELLING PRICE]],5,FALSE)</f>
        <v>270.57215741198377</v>
      </c>
      <c r="L9091" s="16">
        <f ca="1">J9091*Table3[[#This Row],[QUANTITY]]</f>
        <v>3133</v>
      </c>
      <c r="M9091" s="16">
        <f ca="1">K9091*Table3[[#This Row],[QUANTITY]]*(1-Table3[[#This Row],[DISCOUNT %]])</f>
        <v>3300.2981274297936</v>
      </c>
      <c r="N9091" s="3">
        <f>DAY(Table3[[#This Row],[DATE]])</f>
        <v>20</v>
      </c>
      <c r="O9091" s="3" t="str">
        <f>TEXT(Table3[[#This Row],[DATE]],"mmm")</f>
        <v>Nov</v>
      </c>
      <c r="P9091" s="3">
        <f>YEAR(Table3[[#This Row],[DATE]])</f>
        <v>2045</v>
      </c>
    </row>
    <row r="9092" spans="1:16" x14ac:dyDescent="0.3">
      <c r="A9092" s="6">
        <v>53287</v>
      </c>
      <c r="B9092" s="7" t="s">
        <v>1751</v>
      </c>
      <c r="C9092" s="9">
        <f t="shared" ca="1" si="284"/>
        <v>14</v>
      </c>
      <c r="D9092" s="9" t="s">
        <v>2117</v>
      </c>
      <c r="E9092" s="9" t="s">
        <v>2116</v>
      </c>
      <c r="F9092" s="10">
        <f t="shared" ca="1" si="285"/>
        <v>1.1213479006736094E-2</v>
      </c>
      <c r="G9092" s="3" t="str">
        <f>VLOOKUP(Table3[[#This Row],[PRODUCT ID]],Table1[[PRODUCT]:[SELLING PRICE]],1,FALSE)</f>
        <v>Product699</v>
      </c>
      <c r="H9092" s="3" t="str">
        <f>VLOOKUP(Table3[[#This Row],[PRODUCT ID]],Table1[[PRODUCT]:[SELLING PRICE]],2,FALSE)</f>
        <v>Category3</v>
      </c>
      <c r="I9092" s="3" t="str">
        <f>VLOOKUP(Table3[[#This Row],[PRODUCT ID]],Table1[[PRODUCT]:[SELLING PRICE]],3,FALSE)</f>
        <v>Ft</v>
      </c>
      <c r="J9092" s="16">
        <f ca="1">VLOOKUP(Table3[[#This Row],[PRODUCT ID]],Table1[[PRODUCT]:[SELLING PRICE]],4,FALSE)</f>
        <v>229</v>
      </c>
      <c r="K9092" s="16">
        <f ca="1">VLOOKUP(Table3[[#This Row],[PRODUCT ID]],Table1[[PRODUCT]:[SELLING PRICE]],5,FALSE)</f>
        <v>88.252004504637497</v>
      </c>
      <c r="L9092" s="16">
        <f ca="1">J9092*Table3[[#This Row],[QUANTITY]]</f>
        <v>3206</v>
      </c>
      <c r="M9092" s="16">
        <f ca="1">K9092*Table3[[#This Row],[QUANTITY]]*(1-Table3[[#This Row],[DISCOUNT %]])</f>
        <v>1221.6734950675132</v>
      </c>
      <c r="N9092" s="3">
        <f>DAY(Table3[[#This Row],[DATE]])</f>
        <v>21</v>
      </c>
      <c r="O9092" s="3" t="str">
        <f>TEXT(Table3[[#This Row],[DATE]],"mmm")</f>
        <v>Nov</v>
      </c>
      <c r="P9092" s="3">
        <f>YEAR(Table3[[#This Row],[DATE]])</f>
        <v>2045</v>
      </c>
    </row>
    <row r="9093" spans="1:16" x14ac:dyDescent="0.3">
      <c r="A9093" s="6">
        <v>53288</v>
      </c>
      <c r="B9093" s="7" t="s">
        <v>1752</v>
      </c>
      <c r="C9093" s="9">
        <f t="shared" ca="1" si="284"/>
        <v>6</v>
      </c>
      <c r="D9093" s="9" t="s">
        <v>2115</v>
      </c>
      <c r="E9093" s="9" t="s">
        <v>2116</v>
      </c>
      <c r="F9093" s="10">
        <f t="shared" ca="1" si="285"/>
        <v>8.3925085181275182E-3</v>
      </c>
      <c r="G9093" s="3" t="str">
        <f>VLOOKUP(Table3[[#This Row],[PRODUCT ID]],Table1[[PRODUCT]:[SELLING PRICE]],1,FALSE)</f>
        <v>Product700</v>
      </c>
      <c r="H9093" s="3" t="str">
        <f>VLOOKUP(Table3[[#This Row],[PRODUCT ID]],Table1[[PRODUCT]:[SELLING PRICE]],2,FALSE)</f>
        <v>Category4</v>
      </c>
      <c r="I9093" s="3" t="str">
        <f>VLOOKUP(Table3[[#This Row],[PRODUCT ID]],Table1[[PRODUCT]:[SELLING PRICE]],3,FALSE)</f>
        <v>Kg</v>
      </c>
      <c r="J9093" s="16">
        <f ca="1">VLOOKUP(Table3[[#This Row],[PRODUCT ID]],Table1[[PRODUCT]:[SELLING PRICE]],4,FALSE)</f>
        <v>163</v>
      </c>
      <c r="K9093" s="16">
        <f ca="1">VLOOKUP(Table3[[#This Row],[PRODUCT ID]],Table1[[PRODUCT]:[SELLING PRICE]],5,FALSE)</f>
        <v>241.77557574353969</v>
      </c>
      <c r="L9093" s="16">
        <f ca="1">J9093*Table3[[#This Row],[QUANTITY]]</f>
        <v>978</v>
      </c>
      <c r="M9093" s="16">
        <f ca="1">K9093*Table3[[#This Row],[QUANTITY]]*(1-Table3[[#This Row],[DISCOUNT %]])</f>
        <v>1438.4788329878211</v>
      </c>
      <c r="N9093" s="3">
        <f>DAY(Table3[[#This Row],[DATE]])</f>
        <v>22</v>
      </c>
      <c r="O9093" s="3" t="str">
        <f>TEXT(Table3[[#This Row],[DATE]],"mmm")</f>
        <v>Nov</v>
      </c>
      <c r="P9093" s="3">
        <f>YEAR(Table3[[#This Row],[DATE]])</f>
        <v>2045</v>
      </c>
    </row>
    <row r="9094" spans="1:16" x14ac:dyDescent="0.3">
      <c r="A9094" s="6">
        <v>53289</v>
      </c>
      <c r="B9094" s="7" t="s">
        <v>1753</v>
      </c>
      <c r="C9094" s="9">
        <f t="shared" ca="1" si="284"/>
        <v>12</v>
      </c>
      <c r="D9094" s="9" t="s">
        <v>2115</v>
      </c>
      <c r="E9094" s="9" t="s">
        <v>2118</v>
      </c>
      <c r="F9094" s="10">
        <f t="shared" ca="1" si="285"/>
        <v>9.1863555552227097E-2</v>
      </c>
      <c r="G9094" s="3" t="str">
        <f>VLOOKUP(Table3[[#This Row],[PRODUCT ID]],Table1[[PRODUCT]:[SELLING PRICE]],1,FALSE)</f>
        <v>Product701</v>
      </c>
      <c r="H9094" s="3" t="str">
        <f>VLOOKUP(Table3[[#This Row],[PRODUCT ID]],Table1[[PRODUCT]:[SELLING PRICE]],2,FALSE)</f>
        <v>Category5</v>
      </c>
      <c r="I9094" s="3" t="str">
        <f>VLOOKUP(Table3[[#This Row],[PRODUCT ID]],Table1[[PRODUCT]:[SELLING PRICE]],3,FALSE)</f>
        <v>No</v>
      </c>
      <c r="J9094" s="16">
        <f ca="1">VLOOKUP(Table3[[#This Row],[PRODUCT ID]],Table1[[PRODUCT]:[SELLING PRICE]],4,FALSE)</f>
        <v>106</v>
      </c>
      <c r="K9094" s="16">
        <f ca="1">VLOOKUP(Table3[[#This Row],[PRODUCT ID]],Table1[[PRODUCT]:[SELLING PRICE]],5,FALSE)</f>
        <v>295.56872667353639</v>
      </c>
      <c r="L9094" s="16">
        <f ca="1">J9094*Table3[[#This Row],[QUANTITY]]</f>
        <v>1272</v>
      </c>
      <c r="M9094" s="16">
        <f ca="1">K9094*Table3[[#This Row],[QUANTITY]]*(1-Table3[[#This Row],[DISCOUNT %]])</f>
        <v>3221.0007903751311</v>
      </c>
      <c r="N9094" s="3">
        <f>DAY(Table3[[#This Row],[DATE]])</f>
        <v>23</v>
      </c>
      <c r="O9094" s="3" t="str">
        <f>TEXT(Table3[[#This Row],[DATE]],"mmm")</f>
        <v>Nov</v>
      </c>
      <c r="P9094" s="3">
        <f>YEAR(Table3[[#This Row],[DATE]])</f>
        <v>2045</v>
      </c>
    </row>
    <row r="9095" spans="1:16" x14ac:dyDescent="0.3">
      <c r="A9095" s="6">
        <v>53290</v>
      </c>
      <c r="B9095" s="7" t="s">
        <v>1754</v>
      </c>
      <c r="C9095" s="9">
        <f t="shared" ca="1" si="284"/>
        <v>7</v>
      </c>
      <c r="D9095" s="9" t="s">
        <v>2115</v>
      </c>
      <c r="E9095" s="9" t="s">
        <v>2116</v>
      </c>
      <c r="F9095" s="10">
        <f t="shared" ca="1" si="285"/>
        <v>4.5532428201172641E-2</v>
      </c>
      <c r="G9095" s="3" t="str">
        <f>VLOOKUP(Table3[[#This Row],[PRODUCT ID]],Table1[[PRODUCT]:[SELLING PRICE]],1,FALSE)</f>
        <v>Product702</v>
      </c>
      <c r="H9095" s="3" t="str">
        <f>VLOOKUP(Table3[[#This Row],[PRODUCT ID]],Table1[[PRODUCT]:[SELLING PRICE]],2,FALSE)</f>
        <v>Category1</v>
      </c>
      <c r="I9095" s="3" t="str">
        <f>VLOOKUP(Table3[[#This Row],[PRODUCT ID]],Table1[[PRODUCT]:[SELLING PRICE]],3,FALSE)</f>
        <v>No</v>
      </c>
      <c r="J9095" s="16">
        <f ca="1">VLOOKUP(Table3[[#This Row],[PRODUCT ID]],Table1[[PRODUCT]:[SELLING PRICE]],4,FALSE)</f>
        <v>19</v>
      </c>
      <c r="K9095" s="16">
        <f ca="1">VLOOKUP(Table3[[#This Row],[PRODUCT ID]],Table1[[PRODUCT]:[SELLING PRICE]],5,FALSE)</f>
        <v>164.34769497707549</v>
      </c>
      <c r="L9095" s="16">
        <f ca="1">J9095*Table3[[#This Row],[QUANTITY]]</f>
        <v>133</v>
      </c>
      <c r="M9095" s="16">
        <f ca="1">K9095*Table3[[#This Row],[QUANTITY]]*(1-Table3[[#This Row],[DISCOUNT %]])</f>
        <v>1098.0518174885251</v>
      </c>
      <c r="N9095" s="3">
        <f>DAY(Table3[[#This Row],[DATE]])</f>
        <v>24</v>
      </c>
      <c r="O9095" s="3" t="str">
        <f>TEXT(Table3[[#This Row],[DATE]],"mmm")</f>
        <v>Nov</v>
      </c>
      <c r="P9095" s="3">
        <f>YEAR(Table3[[#This Row],[DATE]])</f>
        <v>2045</v>
      </c>
    </row>
    <row r="9096" spans="1:16" x14ac:dyDescent="0.3">
      <c r="A9096" s="6">
        <v>53291</v>
      </c>
      <c r="B9096" s="7" t="s">
        <v>1755</v>
      </c>
      <c r="C9096" s="9">
        <f t="shared" ca="1" si="284"/>
        <v>13</v>
      </c>
      <c r="D9096" s="9" t="s">
        <v>2116</v>
      </c>
      <c r="E9096" s="9" t="s">
        <v>2116</v>
      </c>
      <c r="F9096" s="10">
        <f t="shared" ca="1" si="285"/>
        <v>3.7740324784923555E-2</v>
      </c>
      <c r="G9096" s="3" t="str">
        <f>VLOOKUP(Table3[[#This Row],[PRODUCT ID]],Table1[[PRODUCT]:[SELLING PRICE]],1,FALSE)</f>
        <v>Product703</v>
      </c>
      <c r="H9096" s="3" t="str">
        <f>VLOOKUP(Table3[[#This Row],[PRODUCT ID]],Table1[[PRODUCT]:[SELLING PRICE]],2,FALSE)</f>
        <v>Category2</v>
      </c>
      <c r="I9096" s="3" t="str">
        <f>VLOOKUP(Table3[[#This Row],[PRODUCT ID]],Table1[[PRODUCT]:[SELLING PRICE]],3,FALSE)</f>
        <v>Ft</v>
      </c>
      <c r="J9096" s="16">
        <f ca="1">VLOOKUP(Table3[[#This Row],[PRODUCT ID]],Table1[[PRODUCT]:[SELLING PRICE]],4,FALSE)</f>
        <v>115</v>
      </c>
      <c r="K9096" s="16">
        <f ca="1">VLOOKUP(Table3[[#This Row],[PRODUCT ID]],Table1[[PRODUCT]:[SELLING PRICE]],5,FALSE)</f>
        <v>86.556525681560743</v>
      </c>
      <c r="L9096" s="16">
        <f ca="1">J9096*Table3[[#This Row],[QUANTITY]]</f>
        <v>1495</v>
      </c>
      <c r="M9096" s="16">
        <f ca="1">K9096*Table3[[#This Row],[QUANTITY]]*(1-Table3[[#This Row],[DISCOUNT %]])</f>
        <v>1082.7681057710929</v>
      </c>
      <c r="N9096" s="3">
        <f>DAY(Table3[[#This Row],[DATE]])</f>
        <v>25</v>
      </c>
      <c r="O9096" s="3" t="str">
        <f>TEXT(Table3[[#This Row],[DATE]],"mmm")</f>
        <v>Nov</v>
      </c>
      <c r="P9096" s="3">
        <f>YEAR(Table3[[#This Row],[DATE]])</f>
        <v>2045</v>
      </c>
    </row>
    <row r="9097" spans="1:16" x14ac:dyDescent="0.3">
      <c r="A9097" s="6">
        <v>53292</v>
      </c>
      <c r="B9097" s="7" t="s">
        <v>1756</v>
      </c>
      <c r="C9097" s="9">
        <f t="shared" ca="1" si="284"/>
        <v>11</v>
      </c>
      <c r="D9097" s="9" t="s">
        <v>2116</v>
      </c>
      <c r="E9097" s="9" t="s">
        <v>2116</v>
      </c>
      <c r="F9097" s="10">
        <f t="shared" ca="1" si="285"/>
        <v>3.2330611127450396E-3</v>
      </c>
      <c r="G9097" s="3" t="str">
        <f>VLOOKUP(Table3[[#This Row],[PRODUCT ID]],Table1[[PRODUCT]:[SELLING PRICE]],1,FALSE)</f>
        <v>Product704</v>
      </c>
      <c r="H9097" s="3" t="str">
        <f>VLOOKUP(Table3[[#This Row],[PRODUCT ID]],Table1[[PRODUCT]:[SELLING PRICE]],2,FALSE)</f>
        <v>Category3</v>
      </c>
      <c r="I9097" s="3" t="str">
        <f>VLOOKUP(Table3[[#This Row],[PRODUCT ID]],Table1[[PRODUCT]:[SELLING PRICE]],3,FALSE)</f>
        <v>No</v>
      </c>
      <c r="J9097" s="16">
        <f ca="1">VLOOKUP(Table3[[#This Row],[PRODUCT ID]],Table1[[PRODUCT]:[SELLING PRICE]],4,FALSE)</f>
        <v>144</v>
      </c>
      <c r="K9097" s="16">
        <f ca="1">VLOOKUP(Table3[[#This Row],[PRODUCT ID]],Table1[[PRODUCT]:[SELLING PRICE]],5,FALSE)</f>
        <v>185.91039832751025</v>
      </c>
      <c r="L9097" s="16">
        <f ca="1">J9097*Table3[[#This Row],[QUANTITY]]</f>
        <v>1584</v>
      </c>
      <c r="M9097" s="16">
        <f ca="1">K9097*Table3[[#This Row],[QUANTITY]]*(1-Table3[[#This Row],[DISCOUNT %]])</f>
        <v>2038.402725130449</v>
      </c>
      <c r="N9097" s="3">
        <f>DAY(Table3[[#This Row],[DATE]])</f>
        <v>26</v>
      </c>
      <c r="O9097" s="3" t="str">
        <f>TEXT(Table3[[#This Row],[DATE]],"mmm")</f>
        <v>Nov</v>
      </c>
      <c r="P9097" s="3">
        <f>YEAR(Table3[[#This Row],[DATE]])</f>
        <v>2045</v>
      </c>
    </row>
    <row r="9098" spans="1:16" x14ac:dyDescent="0.3">
      <c r="A9098" s="6">
        <v>53293</v>
      </c>
      <c r="B9098" s="7" t="s">
        <v>1757</v>
      </c>
      <c r="C9098" s="9">
        <f t="shared" ca="1" si="284"/>
        <v>7</v>
      </c>
      <c r="D9098" s="9" t="s">
        <v>2116</v>
      </c>
      <c r="E9098" s="9" t="s">
        <v>2116</v>
      </c>
      <c r="F9098" s="10">
        <f t="shared" ca="1" si="285"/>
        <v>6.2890638181557754E-2</v>
      </c>
      <c r="G9098" s="3" t="str">
        <f>VLOOKUP(Table3[[#This Row],[PRODUCT ID]],Table1[[PRODUCT]:[SELLING PRICE]],1,FALSE)</f>
        <v>Product705</v>
      </c>
      <c r="H9098" s="3" t="str">
        <f>VLOOKUP(Table3[[#This Row],[PRODUCT ID]],Table1[[PRODUCT]:[SELLING PRICE]],2,FALSE)</f>
        <v>Category4</v>
      </c>
      <c r="I9098" s="3" t="str">
        <f>VLOOKUP(Table3[[#This Row],[PRODUCT ID]],Table1[[PRODUCT]:[SELLING PRICE]],3,FALSE)</f>
        <v>Kg</v>
      </c>
      <c r="J9098" s="16">
        <f ca="1">VLOOKUP(Table3[[#This Row],[PRODUCT ID]],Table1[[PRODUCT]:[SELLING PRICE]],4,FALSE)</f>
        <v>82</v>
      </c>
      <c r="K9098" s="16">
        <f ca="1">VLOOKUP(Table3[[#This Row],[PRODUCT ID]],Table1[[PRODUCT]:[SELLING PRICE]],5,FALSE)</f>
        <v>205.44336595555919</v>
      </c>
      <c r="L9098" s="16">
        <f ca="1">J9098*Table3[[#This Row],[QUANTITY]]</f>
        <v>574</v>
      </c>
      <c r="M9098" s="16">
        <f ca="1">K9098*Table3[[#This Row],[QUANTITY]]*(1-Table3[[#This Row],[DISCOUNT %]])</f>
        <v>1347.6603109231273</v>
      </c>
      <c r="N9098" s="3">
        <f>DAY(Table3[[#This Row],[DATE]])</f>
        <v>27</v>
      </c>
      <c r="O9098" s="3" t="str">
        <f>TEXT(Table3[[#This Row],[DATE]],"mmm")</f>
        <v>Nov</v>
      </c>
      <c r="P9098" s="3">
        <f>YEAR(Table3[[#This Row],[DATE]])</f>
        <v>2045</v>
      </c>
    </row>
    <row r="9099" spans="1:16" x14ac:dyDescent="0.3">
      <c r="A9099" s="6">
        <v>53294</v>
      </c>
      <c r="B9099" s="7" t="s">
        <v>1758</v>
      </c>
      <c r="C9099" s="9">
        <f t="shared" ca="1" si="284"/>
        <v>8</v>
      </c>
      <c r="D9099" s="9" t="s">
        <v>2115</v>
      </c>
      <c r="E9099" s="9" t="s">
        <v>2116</v>
      </c>
      <c r="F9099" s="10">
        <f t="shared" ca="1" si="285"/>
        <v>1.8361750762600094E-2</v>
      </c>
      <c r="G9099" s="3" t="str">
        <f>VLOOKUP(Table3[[#This Row],[PRODUCT ID]],Table1[[PRODUCT]:[SELLING PRICE]],1,FALSE)</f>
        <v>Product706</v>
      </c>
      <c r="H9099" s="3" t="str">
        <f>VLOOKUP(Table3[[#This Row],[PRODUCT ID]],Table1[[PRODUCT]:[SELLING PRICE]],2,FALSE)</f>
        <v>Category5</v>
      </c>
      <c r="I9099" s="3" t="str">
        <f>VLOOKUP(Table3[[#This Row],[PRODUCT ID]],Table1[[PRODUCT]:[SELLING PRICE]],3,FALSE)</f>
        <v>Kg</v>
      </c>
      <c r="J9099" s="16">
        <f ca="1">VLOOKUP(Table3[[#This Row],[PRODUCT ID]],Table1[[PRODUCT]:[SELLING PRICE]],4,FALSE)</f>
        <v>142</v>
      </c>
      <c r="K9099" s="16">
        <f ca="1">VLOOKUP(Table3[[#This Row],[PRODUCT ID]],Table1[[PRODUCT]:[SELLING PRICE]],5,FALSE)</f>
        <v>165.78700336103822</v>
      </c>
      <c r="L9099" s="16">
        <f ca="1">J9099*Table3[[#This Row],[QUANTITY]]</f>
        <v>1136</v>
      </c>
      <c r="M9099" s="16">
        <f ca="1">K9099*Table3[[#This Row],[QUANTITY]]*(1-Table3[[#This Row],[DISCOUNT %]])</f>
        <v>1301.942909805156</v>
      </c>
      <c r="N9099" s="3">
        <f>DAY(Table3[[#This Row],[DATE]])</f>
        <v>28</v>
      </c>
      <c r="O9099" s="3" t="str">
        <f>TEXT(Table3[[#This Row],[DATE]],"mmm")</f>
        <v>Nov</v>
      </c>
      <c r="P9099" s="3">
        <f>YEAR(Table3[[#This Row],[DATE]])</f>
        <v>2045</v>
      </c>
    </row>
    <row r="9100" spans="1:16" x14ac:dyDescent="0.3">
      <c r="A9100" s="6">
        <v>53295</v>
      </c>
      <c r="B9100" s="7" t="s">
        <v>1759</v>
      </c>
      <c r="C9100" s="9">
        <f t="shared" ca="1" si="284"/>
        <v>7</v>
      </c>
      <c r="D9100" s="9" t="s">
        <v>2117</v>
      </c>
      <c r="E9100" s="9" t="s">
        <v>2118</v>
      </c>
      <c r="F9100" s="10">
        <f t="shared" ca="1" si="285"/>
        <v>8.6960156194528723E-2</v>
      </c>
      <c r="G9100" s="3" t="str">
        <f>VLOOKUP(Table3[[#This Row],[PRODUCT ID]],Table1[[PRODUCT]:[SELLING PRICE]],1,FALSE)</f>
        <v>Product707</v>
      </c>
      <c r="H9100" s="3" t="str">
        <f>VLOOKUP(Table3[[#This Row],[PRODUCT ID]],Table1[[PRODUCT]:[SELLING PRICE]],2,FALSE)</f>
        <v>Category1</v>
      </c>
      <c r="I9100" s="3" t="str">
        <f>VLOOKUP(Table3[[#This Row],[PRODUCT ID]],Table1[[PRODUCT]:[SELLING PRICE]],3,FALSE)</f>
        <v>Lt</v>
      </c>
      <c r="J9100" s="16">
        <f ca="1">VLOOKUP(Table3[[#This Row],[PRODUCT ID]],Table1[[PRODUCT]:[SELLING PRICE]],4,FALSE)</f>
        <v>148</v>
      </c>
      <c r="K9100" s="16">
        <f ca="1">VLOOKUP(Table3[[#This Row],[PRODUCT ID]],Table1[[PRODUCT]:[SELLING PRICE]],5,FALSE)</f>
        <v>97.984217050433529</v>
      </c>
      <c r="L9100" s="16">
        <f ca="1">J9100*Table3[[#This Row],[QUANTITY]]</f>
        <v>1036</v>
      </c>
      <c r="M9100" s="16">
        <f ca="1">K9100*Table3[[#This Row],[QUANTITY]]*(1-Table3[[#This Row],[DISCOUNT %]])</f>
        <v>626.24445961790468</v>
      </c>
      <c r="N9100" s="3">
        <f>DAY(Table3[[#This Row],[DATE]])</f>
        <v>29</v>
      </c>
      <c r="O9100" s="3" t="str">
        <f>TEXT(Table3[[#This Row],[DATE]],"mmm")</f>
        <v>Nov</v>
      </c>
      <c r="P9100" s="3">
        <f>YEAR(Table3[[#This Row],[DATE]])</f>
        <v>2045</v>
      </c>
    </row>
    <row r="9101" spans="1:16" x14ac:dyDescent="0.3">
      <c r="A9101" s="6">
        <v>53296</v>
      </c>
      <c r="B9101" s="7" t="s">
        <v>1760</v>
      </c>
      <c r="C9101" s="9">
        <f t="shared" ca="1" si="284"/>
        <v>2</v>
      </c>
      <c r="D9101" s="9" t="s">
        <v>2117</v>
      </c>
      <c r="E9101" s="9" t="s">
        <v>2118</v>
      </c>
      <c r="F9101" s="10">
        <f t="shared" ca="1" si="285"/>
        <v>2.0597426499183304E-2</v>
      </c>
      <c r="G9101" s="3" t="str">
        <f>VLOOKUP(Table3[[#This Row],[PRODUCT ID]],Table1[[PRODUCT]:[SELLING PRICE]],1,FALSE)</f>
        <v>Product708</v>
      </c>
      <c r="H9101" s="3" t="str">
        <f>VLOOKUP(Table3[[#This Row],[PRODUCT ID]],Table1[[PRODUCT]:[SELLING PRICE]],2,FALSE)</f>
        <v>Category2</v>
      </c>
      <c r="I9101" s="3" t="str">
        <f>VLOOKUP(Table3[[#This Row],[PRODUCT ID]],Table1[[PRODUCT]:[SELLING PRICE]],3,FALSE)</f>
        <v>Kg</v>
      </c>
      <c r="J9101" s="16">
        <f ca="1">VLOOKUP(Table3[[#This Row],[PRODUCT ID]],Table1[[PRODUCT]:[SELLING PRICE]],4,FALSE)</f>
        <v>42</v>
      </c>
      <c r="K9101" s="16">
        <f ca="1">VLOOKUP(Table3[[#This Row],[PRODUCT ID]],Table1[[PRODUCT]:[SELLING PRICE]],5,FALSE)</f>
        <v>294.57371480769541</v>
      </c>
      <c r="L9101" s="16">
        <f ca="1">J9101*Table3[[#This Row],[QUANTITY]]</f>
        <v>84</v>
      </c>
      <c r="M9101" s="16">
        <f ca="1">K9101*Table3[[#This Row],[QUANTITY]]*(1-Table3[[#This Row],[DISCOUNT %]])</f>
        <v>577.01250873670506</v>
      </c>
      <c r="N9101" s="3">
        <f>DAY(Table3[[#This Row],[DATE]])</f>
        <v>30</v>
      </c>
      <c r="O9101" s="3" t="str">
        <f>TEXT(Table3[[#This Row],[DATE]],"mmm")</f>
        <v>Nov</v>
      </c>
      <c r="P9101" s="3">
        <f>YEAR(Table3[[#This Row],[DATE]])</f>
        <v>2045</v>
      </c>
    </row>
    <row r="9102" spans="1:16" x14ac:dyDescent="0.3">
      <c r="A9102" s="6">
        <v>53297</v>
      </c>
      <c r="B9102" s="7" t="s">
        <v>1761</v>
      </c>
      <c r="C9102" s="9">
        <f t="shared" ca="1" si="284"/>
        <v>7</v>
      </c>
      <c r="D9102" s="9" t="s">
        <v>2116</v>
      </c>
      <c r="E9102" s="9" t="s">
        <v>2116</v>
      </c>
      <c r="F9102" s="10">
        <f t="shared" ca="1" si="285"/>
        <v>3.0555347873936324E-3</v>
      </c>
      <c r="G9102" s="3" t="str">
        <f>VLOOKUP(Table3[[#This Row],[PRODUCT ID]],Table1[[PRODUCT]:[SELLING PRICE]],1,FALSE)</f>
        <v>Product709</v>
      </c>
      <c r="H9102" s="3" t="str">
        <f>VLOOKUP(Table3[[#This Row],[PRODUCT ID]],Table1[[PRODUCT]:[SELLING PRICE]],2,FALSE)</f>
        <v>Category3</v>
      </c>
      <c r="I9102" s="3" t="str">
        <f>VLOOKUP(Table3[[#This Row],[PRODUCT ID]],Table1[[PRODUCT]:[SELLING PRICE]],3,FALSE)</f>
        <v>Lt</v>
      </c>
      <c r="J9102" s="16">
        <f ca="1">VLOOKUP(Table3[[#This Row],[PRODUCT ID]],Table1[[PRODUCT]:[SELLING PRICE]],4,FALSE)</f>
        <v>172</v>
      </c>
      <c r="K9102" s="16">
        <f ca="1">VLOOKUP(Table3[[#This Row],[PRODUCT ID]],Table1[[PRODUCT]:[SELLING PRICE]],5,FALSE)</f>
        <v>57.557560196430508</v>
      </c>
      <c r="L9102" s="16">
        <f ca="1">J9102*Table3[[#This Row],[QUANTITY]]</f>
        <v>1204</v>
      </c>
      <c r="M9102" s="16">
        <f ca="1">K9102*Table3[[#This Row],[QUANTITY]]*(1-Table3[[#This Row],[DISCOUNT %]])</f>
        <v>401.67183748280968</v>
      </c>
      <c r="N9102" s="3">
        <f>DAY(Table3[[#This Row],[DATE]])</f>
        <v>1</v>
      </c>
      <c r="O9102" s="3" t="str">
        <f>TEXT(Table3[[#This Row],[DATE]],"mmm")</f>
        <v>Dec</v>
      </c>
      <c r="P9102" s="3">
        <f>YEAR(Table3[[#This Row],[DATE]])</f>
        <v>2045</v>
      </c>
    </row>
    <row r="9103" spans="1:16" x14ac:dyDescent="0.3">
      <c r="A9103" s="6">
        <v>53298</v>
      </c>
      <c r="B9103" s="7" t="s">
        <v>1762</v>
      </c>
      <c r="C9103" s="9">
        <f t="shared" ca="1" si="284"/>
        <v>5</v>
      </c>
      <c r="D9103" s="9" t="s">
        <v>2116</v>
      </c>
      <c r="E9103" s="9" t="s">
        <v>2116</v>
      </c>
      <c r="F9103" s="10">
        <f t="shared" ca="1" si="285"/>
        <v>4.814477119847399E-2</v>
      </c>
      <c r="G9103" s="3" t="str">
        <f>VLOOKUP(Table3[[#This Row],[PRODUCT ID]],Table1[[PRODUCT]:[SELLING PRICE]],1,FALSE)</f>
        <v>Product710</v>
      </c>
      <c r="H9103" s="3" t="str">
        <f>VLOOKUP(Table3[[#This Row],[PRODUCT ID]],Table1[[PRODUCT]:[SELLING PRICE]],2,FALSE)</f>
        <v>Category4</v>
      </c>
      <c r="I9103" s="3" t="str">
        <f>VLOOKUP(Table3[[#This Row],[PRODUCT ID]],Table1[[PRODUCT]:[SELLING PRICE]],3,FALSE)</f>
        <v>Ft</v>
      </c>
      <c r="J9103" s="16">
        <f ca="1">VLOOKUP(Table3[[#This Row],[PRODUCT ID]],Table1[[PRODUCT]:[SELLING PRICE]],4,FALSE)</f>
        <v>94</v>
      </c>
      <c r="K9103" s="16">
        <f ca="1">VLOOKUP(Table3[[#This Row],[PRODUCT ID]],Table1[[PRODUCT]:[SELLING PRICE]],5,FALSE)</f>
        <v>296.10526506122932</v>
      </c>
      <c r="L9103" s="16">
        <f ca="1">J9103*Table3[[#This Row],[QUANTITY]]</f>
        <v>470</v>
      </c>
      <c r="M9103" s="16">
        <f ca="1">K9103*Table3[[#This Row],[QUANTITY]]*(1-Table3[[#This Row],[DISCOUNT %]])</f>
        <v>1409.2467241209649</v>
      </c>
      <c r="N9103" s="3">
        <f>DAY(Table3[[#This Row],[DATE]])</f>
        <v>2</v>
      </c>
      <c r="O9103" s="3" t="str">
        <f>TEXT(Table3[[#This Row],[DATE]],"mmm")</f>
        <v>Dec</v>
      </c>
      <c r="P9103" s="3">
        <f>YEAR(Table3[[#This Row],[DATE]])</f>
        <v>2045</v>
      </c>
    </row>
    <row r="9104" spans="1:16" x14ac:dyDescent="0.3">
      <c r="A9104" s="6">
        <v>53299</v>
      </c>
      <c r="B9104" s="7" t="s">
        <v>1763</v>
      </c>
      <c r="C9104" s="9">
        <f t="shared" ca="1" si="284"/>
        <v>3</v>
      </c>
      <c r="D9104" s="9" t="s">
        <v>2116</v>
      </c>
      <c r="E9104" s="9" t="s">
        <v>2116</v>
      </c>
      <c r="F9104" s="10">
        <f t="shared" ca="1" si="285"/>
        <v>4.6978785341969136E-2</v>
      </c>
      <c r="G9104" s="3" t="str">
        <f>VLOOKUP(Table3[[#This Row],[PRODUCT ID]],Table1[[PRODUCT]:[SELLING PRICE]],1,FALSE)</f>
        <v>Product711</v>
      </c>
      <c r="H9104" s="3" t="str">
        <f>VLOOKUP(Table3[[#This Row],[PRODUCT ID]],Table1[[PRODUCT]:[SELLING PRICE]],2,FALSE)</f>
        <v>Category5</v>
      </c>
      <c r="I9104" s="3" t="str">
        <f>VLOOKUP(Table3[[#This Row],[PRODUCT ID]],Table1[[PRODUCT]:[SELLING PRICE]],3,FALSE)</f>
        <v>Kg</v>
      </c>
      <c r="J9104" s="16">
        <f ca="1">VLOOKUP(Table3[[#This Row],[PRODUCT ID]],Table1[[PRODUCT]:[SELLING PRICE]],4,FALSE)</f>
        <v>96</v>
      </c>
      <c r="K9104" s="16">
        <f ca="1">VLOOKUP(Table3[[#This Row],[PRODUCT ID]],Table1[[PRODUCT]:[SELLING PRICE]],5,FALSE)</f>
        <v>194.03854732905509</v>
      </c>
      <c r="L9104" s="16">
        <f ca="1">J9104*Table3[[#This Row],[QUANTITY]]</f>
        <v>288</v>
      </c>
      <c r="M9104" s="16">
        <f ca="1">K9104*Table3[[#This Row],[QUANTITY]]*(1-Table3[[#This Row],[DISCOUNT %]])</f>
        <v>554.76855619804769</v>
      </c>
      <c r="N9104" s="3">
        <f>DAY(Table3[[#This Row],[DATE]])</f>
        <v>3</v>
      </c>
      <c r="O9104" s="3" t="str">
        <f>TEXT(Table3[[#This Row],[DATE]],"mmm")</f>
        <v>Dec</v>
      </c>
      <c r="P9104" s="3">
        <f>YEAR(Table3[[#This Row],[DATE]])</f>
        <v>2045</v>
      </c>
    </row>
    <row r="9105" spans="1:16" x14ac:dyDescent="0.3">
      <c r="A9105" s="6">
        <v>53300</v>
      </c>
      <c r="B9105" s="7" t="s">
        <v>1764</v>
      </c>
      <c r="C9105" s="9">
        <f t="shared" ca="1" si="284"/>
        <v>5</v>
      </c>
      <c r="D9105" s="9" t="s">
        <v>2116</v>
      </c>
      <c r="E9105" s="9" t="s">
        <v>2116</v>
      </c>
      <c r="F9105" s="10">
        <f t="shared" ca="1" si="285"/>
        <v>2.1523291361386122E-2</v>
      </c>
      <c r="G9105" s="3" t="str">
        <f>VLOOKUP(Table3[[#This Row],[PRODUCT ID]],Table1[[PRODUCT]:[SELLING PRICE]],1,FALSE)</f>
        <v>Product712</v>
      </c>
      <c r="H9105" s="3" t="str">
        <f>VLOOKUP(Table3[[#This Row],[PRODUCT ID]],Table1[[PRODUCT]:[SELLING PRICE]],2,FALSE)</f>
        <v>Category1</v>
      </c>
      <c r="I9105" s="3" t="str">
        <f>VLOOKUP(Table3[[#This Row],[PRODUCT ID]],Table1[[PRODUCT]:[SELLING PRICE]],3,FALSE)</f>
        <v>No</v>
      </c>
      <c r="J9105" s="16">
        <f ca="1">VLOOKUP(Table3[[#This Row],[PRODUCT ID]],Table1[[PRODUCT]:[SELLING PRICE]],4,FALSE)</f>
        <v>233</v>
      </c>
      <c r="K9105" s="16">
        <f ca="1">VLOOKUP(Table3[[#This Row],[PRODUCT ID]],Table1[[PRODUCT]:[SELLING PRICE]],5,FALSE)</f>
        <v>73.285636260582493</v>
      </c>
      <c r="L9105" s="16">
        <f ca="1">J9105*Table3[[#This Row],[QUANTITY]]</f>
        <v>1165</v>
      </c>
      <c r="M9105" s="16">
        <f ca="1">K9105*Table3[[#This Row],[QUANTITY]]*(1-Table3[[#This Row],[DISCOUNT %]])</f>
        <v>358.54144079370707</v>
      </c>
      <c r="N9105" s="3">
        <f>DAY(Table3[[#This Row],[DATE]])</f>
        <v>4</v>
      </c>
      <c r="O9105" s="3" t="str">
        <f>TEXT(Table3[[#This Row],[DATE]],"mmm")</f>
        <v>Dec</v>
      </c>
      <c r="P9105" s="3">
        <f>YEAR(Table3[[#This Row],[DATE]])</f>
        <v>2045</v>
      </c>
    </row>
    <row r="9106" spans="1:16" x14ac:dyDescent="0.3">
      <c r="A9106" s="6">
        <v>53301</v>
      </c>
      <c r="B9106" s="7" t="s">
        <v>1765</v>
      </c>
      <c r="C9106" s="9">
        <f t="shared" ca="1" si="284"/>
        <v>3</v>
      </c>
      <c r="D9106" s="9" t="s">
        <v>2115</v>
      </c>
      <c r="E9106" s="9" t="s">
        <v>2118</v>
      </c>
      <c r="F9106" s="10">
        <f t="shared" ca="1" si="285"/>
        <v>9.1855447486058922E-2</v>
      </c>
      <c r="G9106" s="3" t="str">
        <f>VLOOKUP(Table3[[#This Row],[PRODUCT ID]],Table1[[PRODUCT]:[SELLING PRICE]],1,FALSE)</f>
        <v>Product713</v>
      </c>
      <c r="H9106" s="3" t="str">
        <f>VLOOKUP(Table3[[#This Row],[PRODUCT ID]],Table1[[PRODUCT]:[SELLING PRICE]],2,FALSE)</f>
        <v>Category2</v>
      </c>
      <c r="I9106" s="3" t="str">
        <f>VLOOKUP(Table3[[#This Row],[PRODUCT ID]],Table1[[PRODUCT]:[SELLING PRICE]],3,FALSE)</f>
        <v>No</v>
      </c>
      <c r="J9106" s="16">
        <f ca="1">VLOOKUP(Table3[[#This Row],[PRODUCT ID]],Table1[[PRODUCT]:[SELLING PRICE]],4,FALSE)</f>
        <v>104</v>
      </c>
      <c r="K9106" s="16">
        <f ca="1">VLOOKUP(Table3[[#This Row],[PRODUCT ID]],Table1[[PRODUCT]:[SELLING PRICE]],5,FALSE)</f>
        <v>213.40761313164433</v>
      </c>
      <c r="L9106" s="16">
        <f ca="1">J9106*Table3[[#This Row],[QUANTITY]]</f>
        <v>312</v>
      </c>
      <c r="M9106" s="16">
        <f ca="1">K9106*Table3[[#This Row],[QUANTITY]]*(1-Table3[[#This Row],[DISCOUNT %]])</f>
        <v>581.41488399151615</v>
      </c>
      <c r="N9106" s="3">
        <f>DAY(Table3[[#This Row],[DATE]])</f>
        <v>5</v>
      </c>
      <c r="O9106" s="3" t="str">
        <f>TEXT(Table3[[#This Row],[DATE]],"mmm")</f>
        <v>Dec</v>
      </c>
      <c r="P9106" s="3">
        <f>YEAR(Table3[[#This Row],[DATE]])</f>
        <v>2045</v>
      </c>
    </row>
    <row r="9107" spans="1:16" x14ac:dyDescent="0.3">
      <c r="A9107" s="6">
        <v>53302</v>
      </c>
      <c r="B9107" s="7" t="s">
        <v>1766</v>
      </c>
      <c r="C9107" s="9">
        <f t="shared" ca="1" si="284"/>
        <v>13</v>
      </c>
      <c r="D9107" s="9" t="s">
        <v>2116</v>
      </c>
      <c r="E9107" s="9" t="s">
        <v>2116</v>
      </c>
      <c r="F9107" s="10">
        <f t="shared" ca="1" si="285"/>
        <v>9.6452480588402778E-2</v>
      </c>
      <c r="G9107" s="3" t="str">
        <f>VLOOKUP(Table3[[#This Row],[PRODUCT ID]],Table1[[PRODUCT]:[SELLING PRICE]],1,FALSE)</f>
        <v>Product714</v>
      </c>
      <c r="H9107" s="3" t="str">
        <f>VLOOKUP(Table3[[#This Row],[PRODUCT ID]],Table1[[PRODUCT]:[SELLING PRICE]],2,FALSE)</f>
        <v>Category3</v>
      </c>
      <c r="I9107" s="3" t="str">
        <f>VLOOKUP(Table3[[#This Row],[PRODUCT ID]],Table1[[PRODUCT]:[SELLING PRICE]],3,FALSE)</f>
        <v>Ft</v>
      </c>
      <c r="J9107" s="16">
        <f ca="1">VLOOKUP(Table3[[#This Row],[PRODUCT ID]],Table1[[PRODUCT]:[SELLING PRICE]],4,FALSE)</f>
        <v>176</v>
      </c>
      <c r="K9107" s="16">
        <f ca="1">VLOOKUP(Table3[[#This Row],[PRODUCT ID]],Table1[[PRODUCT]:[SELLING PRICE]],5,FALSE)</f>
        <v>171.31429924995061</v>
      </c>
      <c r="L9107" s="16">
        <f ca="1">J9107*Table3[[#This Row],[QUANTITY]]</f>
        <v>2288</v>
      </c>
      <c r="M9107" s="16">
        <f ca="1">K9107*Table3[[#This Row],[QUANTITY]]*(1-Table3[[#This Row],[DISCOUNT %]])</f>
        <v>2012.2779316513759</v>
      </c>
      <c r="N9107" s="3">
        <f>DAY(Table3[[#This Row],[DATE]])</f>
        <v>6</v>
      </c>
      <c r="O9107" s="3" t="str">
        <f>TEXT(Table3[[#This Row],[DATE]],"mmm")</f>
        <v>Dec</v>
      </c>
      <c r="P9107" s="3">
        <f>YEAR(Table3[[#This Row],[DATE]])</f>
        <v>2045</v>
      </c>
    </row>
    <row r="9108" spans="1:16" x14ac:dyDescent="0.3">
      <c r="A9108" s="6">
        <v>53303</v>
      </c>
      <c r="B9108" s="7" t="s">
        <v>1767</v>
      </c>
      <c r="C9108" s="9">
        <f t="shared" ca="1" si="284"/>
        <v>6</v>
      </c>
      <c r="D9108" s="9" t="s">
        <v>2117</v>
      </c>
      <c r="E9108" s="9" t="s">
        <v>2116</v>
      </c>
      <c r="F9108" s="10">
        <f t="shared" ca="1" si="285"/>
        <v>3.0123633884409751E-2</v>
      </c>
      <c r="G9108" s="3" t="str">
        <f>VLOOKUP(Table3[[#This Row],[PRODUCT ID]],Table1[[PRODUCT]:[SELLING PRICE]],1,FALSE)</f>
        <v>Product715</v>
      </c>
      <c r="H9108" s="3" t="str">
        <f>VLOOKUP(Table3[[#This Row],[PRODUCT ID]],Table1[[PRODUCT]:[SELLING PRICE]],2,FALSE)</f>
        <v>Category4</v>
      </c>
      <c r="I9108" s="3" t="str">
        <f>VLOOKUP(Table3[[#This Row],[PRODUCT ID]],Table1[[PRODUCT]:[SELLING PRICE]],3,FALSE)</f>
        <v>No</v>
      </c>
      <c r="J9108" s="16">
        <f ca="1">VLOOKUP(Table3[[#This Row],[PRODUCT ID]],Table1[[PRODUCT]:[SELLING PRICE]],4,FALSE)</f>
        <v>159</v>
      </c>
      <c r="K9108" s="16">
        <f ca="1">VLOOKUP(Table3[[#This Row],[PRODUCT ID]],Table1[[PRODUCT]:[SELLING PRICE]],5,FALSE)</f>
        <v>187.18273790257862</v>
      </c>
      <c r="L9108" s="16">
        <f ca="1">J9108*Table3[[#This Row],[QUANTITY]]</f>
        <v>954</v>
      </c>
      <c r="M9108" s="16">
        <f ca="1">K9108*Table3[[#This Row],[QUANTITY]]*(1-Table3[[#This Row],[DISCOUNT %]])</f>
        <v>1089.2646818191195</v>
      </c>
      <c r="N9108" s="3">
        <f>DAY(Table3[[#This Row],[DATE]])</f>
        <v>7</v>
      </c>
      <c r="O9108" s="3" t="str">
        <f>TEXT(Table3[[#This Row],[DATE]],"mmm")</f>
        <v>Dec</v>
      </c>
      <c r="P9108" s="3">
        <f>YEAR(Table3[[#This Row],[DATE]])</f>
        <v>2045</v>
      </c>
    </row>
    <row r="9109" spans="1:16" x14ac:dyDescent="0.3">
      <c r="A9109" s="6">
        <v>53304</v>
      </c>
      <c r="B9109" s="7" t="s">
        <v>1768</v>
      </c>
      <c r="C9109" s="9">
        <f t="shared" ca="1" si="284"/>
        <v>1</v>
      </c>
      <c r="D9109" s="9" t="s">
        <v>2115</v>
      </c>
      <c r="E9109" s="9" t="s">
        <v>2116</v>
      </c>
      <c r="F9109" s="10">
        <f t="shared" ca="1" si="285"/>
        <v>9.8571806675035706E-2</v>
      </c>
      <c r="G9109" s="3" t="str">
        <f>VLOOKUP(Table3[[#This Row],[PRODUCT ID]],Table1[[PRODUCT]:[SELLING PRICE]],1,FALSE)</f>
        <v>Product716</v>
      </c>
      <c r="H9109" s="3" t="str">
        <f>VLOOKUP(Table3[[#This Row],[PRODUCT ID]],Table1[[PRODUCT]:[SELLING PRICE]],2,FALSE)</f>
        <v>Category5</v>
      </c>
      <c r="I9109" s="3" t="str">
        <f>VLOOKUP(Table3[[#This Row],[PRODUCT ID]],Table1[[PRODUCT]:[SELLING PRICE]],3,FALSE)</f>
        <v>Kg</v>
      </c>
      <c r="J9109" s="16">
        <f ca="1">VLOOKUP(Table3[[#This Row],[PRODUCT ID]],Table1[[PRODUCT]:[SELLING PRICE]],4,FALSE)</f>
        <v>124</v>
      </c>
      <c r="K9109" s="16">
        <f ca="1">VLOOKUP(Table3[[#This Row],[PRODUCT ID]],Table1[[PRODUCT]:[SELLING PRICE]],5,FALSE)</f>
        <v>295.82198082970342</v>
      </c>
      <c r="L9109" s="16">
        <f ca="1">J9109*Table3[[#This Row],[QUANTITY]]</f>
        <v>124</v>
      </c>
      <c r="M9109" s="16">
        <f ca="1">K9109*Table3[[#This Row],[QUANTITY]]*(1-Table3[[#This Row],[DISCOUNT %]])</f>
        <v>266.66227372513174</v>
      </c>
      <c r="N9109" s="3">
        <f>DAY(Table3[[#This Row],[DATE]])</f>
        <v>8</v>
      </c>
      <c r="O9109" s="3" t="str">
        <f>TEXT(Table3[[#This Row],[DATE]],"mmm")</f>
        <v>Dec</v>
      </c>
      <c r="P9109" s="3">
        <f>YEAR(Table3[[#This Row],[DATE]])</f>
        <v>2045</v>
      </c>
    </row>
    <row r="9110" spans="1:16" x14ac:dyDescent="0.3">
      <c r="A9110" s="6">
        <v>53305</v>
      </c>
      <c r="B9110" s="7" t="s">
        <v>1769</v>
      </c>
      <c r="C9110" s="9">
        <f t="shared" ca="1" si="284"/>
        <v>9</v>
      </c>
      <c r="D9110" s="9" t="s">
        <v>2115</v>
      </c>
      <c r="E9110" s="9" t="s">
        <v>2116</v>
      </c>
      <c r="F9110" s="10">
        <f t="shared" ca="1" si="285"/>
        <v>1.6804166070439174E-2</v>
      </c>
      <c r="G9110" s="3" t="str">
        <f>VLOOKUP(Table3[[#This Row],[PRODUCT ID]],Table1[[PRODUCT]:[SELLING PRICE]],1,FALSE)</f>
        <v>Product717</v>
      </c>
      <c r="H9110" s="3" t="str">
        <f>VLOOKUP(Table3[[#This Row],[PRODUCT ID]],Table1[[PRODUCT]:[SELLING PRICE]],2,FALSE)</f>
        <v>Category1</v>
      </c>
      <c r="I9110" s="3" t="str">
        <f>VLOOKUP(Table3[[#This Row],[PRODUCT ID]],Table1[[PRODUCT]:[SELLING PRICE]],3,FALSE)</f>
        <v>Kg</v>
      </c>
      <c r="J9110" s="16">
        <f ca="1">VLOOKUP(Table3[[#This Row],[PRODUCT ID]],Table1[[PRODUCT]:[SELLING PRICE]],4,FALSE)</f>
        <v>166</v>
      </c>
      <c r="K9110" s="16">
        <f ca="1">VLOOKUP(Table3[[#This Row],[PRODUCT ID]],Table1[[PRODUCT]:[SELLING PRICE]],5,FALSE)</f>
        <v>266.9135434964582</v>
      </c>
      <c r="L9110" s="16">
        <f ca="1">J9110*Table3[[#This Row],[QUANTITY]]</f>
        <v>1494</v>
      </c>
      <c r="M9110" s="16">
        <f ca="1">K9110*Table3[[#This Row],[QUANTITY]]*(1-Table3[[#This Row],[DISCOUNT %]])</f>
        <v>2361.8545558658489</v>
      </c>
      <c r="N9110" s="3">
        <f>DAY(Table3[[#This Row],[DATE]])</f>
        <v>9</v>
      </c>
      <c r="O9110" s="3" t="str">
        <f>TEXT(Table3[[#This Row],[DATE]],"mmm")</f>
        <v>Dec</v>
      </c>
      <c r="P9110" s="3">
        <f>YEAR(Table3[[#This Row],[DATE]])</f>
        <v>2045</v>
      </c>
    </row>
    <row r="9111" spans="1:16" x14ac:dyDescent="0.3">
      <c r="A9111" s="6">
        <v>53306</v>
      </c>
      <c r="B9111" s="7" t="s">
        <v>1770</v>
      </c>
      <c r="C9111" s="9">
        <f t="shared" ca="1" si="284"/>
        <v>3</v>
      </c>
      <c r="D9111" s="9" t="s">
        <v>2115</v>
      </c>
      <c r="E9111" s="9" t="s">
        <v>2116</v>
      </c>
      <c r="F9111" s="10">
        <f t="shared" ca="1" si="285"/>
        <v>9.6815921215572948E-2</v>
      </c>
      <c r="G9111" s="3" t="str">
        <f>VLOOKUP(Table3[[#This Row],[PRODUCT ID]],Table1[[PRODUCT]:[SELLING PRICE]],1,FALSE)</f>
        <v>Product718</v>
      </c>
      <c r="H9111" s="3" t="str">
        <f>VLOOKUP(Table3[[#This Row],[PRODUCT ID]],Table1[[PRODUCT]:[SELLING PRICE]],2,FALSE)</f>
        <v>Category2</v>
      </c>
      <c r="I9111" s="3" t="str">
        <f>VLOOKUP(Table3[[#This Row],[PRODUCT ID]],Table1[[PRODUCT]:[SELLING PRICE]],3,FALSE)</f>
        <v>Lt</v>
      </c>
      <c r="J9111" s="16">
        <f ca="1">VLOOKUP(Table3[[#This Row],[PRODUCT ID]],Table1[[PRODUCT]:[SELLING PRICE]],4,FALSE)</f>
        <v>27</v>
      </c>
      <c r="K9111" s="16">
        <f ca="1">VLOOKUP(Table3[[#This Row],[PRODUCT ID]],Table1[[PRODUCT]:[SELLING PRICE]],5,FALSE)</f>
        <v>88.724677326105393</v>
      </c>
      <c r="L9111" s="16">
        <f ca="1">J9111*Table3[[#This Row],[QUANTITY]]</f>
        <v>81</v>
      </c>
      <c r="M9111" s="16">
        <f ca="1">K9111*Table3[[#This Row],[QUANTITY]]*(1-Table3[[#This Row],[DISCOUNT %]])</f>
        <v>240.40414786867214</v>
      </c>
      <c r="N9111" s="3">
        <f>DAY(Table3[[#This Row],[DATE]])</f>
        <v>10</v>
      </c>
      <c r="O9111" s="3" t="str">
        <f>TEXT(Table3[[#This Row],[DATE]],"mmm")</f>
        <v>Dec</v>
      </c>
      <c r="P9111" s="3">
        <f>YEAR(Table3[[#This Row],[DATE]])</f>
        <v>2045</v>
      </c>
    </row>
    <row r="9112" spans="1:16" x14ac:dyDescent="0.3">
      <c r="A9112" s="6">
        <v>53307</v>
      </c>
      <c r="B9112" s="7" t="s">
        <v>1771</v>
      </c>
      <c r="C9112" s="9">
        <f t="shared" ca="1" si="284"/>
        <v>10</v>
      </c>
      <c r="D9112" s="9" t="s">
        <v>2116</v>
      </c>
      <c r="E9112" s="9" t="s">
        <v>2118</v>
      </c>
      <c r="F9112" s="10">
        <f t="shared" ca="1" si="285"/>
        <v>9.9467364230145724E-2</v>
      </c>
      <c r="G9112" s="3" t="str">
        <f>VLOOKUP(Table3[[#This Row],[PRODUCT ID]],Table1[[PRODUCT]:[SELLING PRICE]],1,FALSE)</f>
        <v>Product719</v>
      </c>
      <c r="H9112" s="3" t="str">
        <f>VLOOKUP(Table3[[#This Row],[PRODUCT ID]],Table1[[PRODUCT]:[SELLING PRICE]],2,FALSE)</f>
        <v>Category3</v>
      </c>
      <c r="I9112" s="3" t="str">
        <f>VLOOKUP(Table3[[#This Row],[PRODUCT ID]],Table1[[PRODUCT]:[SELLING PRICE]],3,FALSE)</f>
        <v>Kg</v>
      </c>
      <c r="J9112" s="16">
        <f ca="1">VLOOKUP(Table3[[#This Row],[PRODUCT ID]],Table1[[PRODUCT]:[SELLING PRICE]],4,FALSE)</f>
        <v>138</v>
      </c>
      <c r="K9112" s="16">
        <f ca="1">VLOOKUP(Table3[[#This Row],[PRODUCT ID]],Table1[[PRODUCT]:[SELLING PRICE]],5,FALSE)</f>
        <v>259.32162322068609</v>
      </c>
      <c r="L9112" s="16">
        <f ca="1">J9112*Table3[[#This Row],[QUANTITY]]</f>
        <v>1380</v>
      </c>
      <c r="M9112" s="16">
        <f ca="1">K9112*Table3[[#This Row],[QUANTITY]]*(1-Table3[[#This Row],[DISCOUNT %]])</f>
        <v>2335.2758487104147</v>
      </c>
      <c r="N9112" s="3">
        <f>DAY(Table3[[#This Row],[DATE]])</f>
        <v>11</v>
      </c>
      <c r="O9112" s="3" t="str">
        <f>TEXT(Table3[[#This Row],[DATE]],"mmm")</f>
        <v>Dec</v>
      </c>
      <c r="P9112" s="3">
        <f>YEAR(Table3[[#This Row],[DATE]])</f>
        <v>2045</v>
      </c>
    </row>
    <row r="9113" spans="1:16" x14ac:dyDescent="0.3">
      <c r="A9113" s="6">
        <v>53308</v>
      </c>
      <c r="B9113" s="7" t="s">
        <v>1772</v>
      </c>
      <c r="C9113" s="9">
        <f t="shared" ca="1" si="284"/>
        <v>12</v>
      </c>
      <c r="D9113" s="9" t="s">
        <v>2116</v>
      </c>
      <c r="E9113" s="9" t="s">
        <v>2118</v>
      </c>
      <c r="F9113" s="10">
        <f t="shared" ca="1" si="285"/>
        <v>8.7790120943950001E-2</v>
      </c>
      <c r="G9113" s="3" t="str">
        <f>VLOOKUP(Table3[[#This Row],[PRODUCT ID]],Table1[[PRODUCT]:[SELLING PRICE]],1,FALSE)</f>
        <v>Product720</v>
      </c>
      <c r="H9113" s="3" t="str">
        <f>VLOOKUP(Table3[[#This Row],[PRODUCT ID]],Table1[[PRODUCT]:[SELLING PRICE]],2,FALSE)</f>
        <v>Category4</v>
      </c>
      <c r="I9113" s="3" t="str">
        <f>VLOOKUP(Table3[[#This Row],[PRODUCT ID]],Table1[[PRODUCT]:[SELLING PRICE]],3,FALSE)</f>
        <v>Lt</v>
      </c>
      <c r="J9113" s="16">
        <f ca="1">VLOOKUP(Table3[[#This Row],[PRODUCT ID]],Table1[[PRODUCT]:[SELLING PRICE]],4,FALSE)</f>
        <v>230</v>
      </c>
      <c r="K9113" s="16">
        <f ca="1">VLOOKUP(Table3[[#This Row],[PRODUCT ID]],Table1[[PRODUCT]:[SELLING PRICE]],5,FALSE)</f>
        <v>26.877835030387043</v>
      </c>
      <c r="L9113" s="16">
        <f ca="1">J9113*Table3[[#This Row],[QUANTITY]]</f>
        <v>2760</v>
      </c>
      <c r="M9113" s="16">
        <f ca="1">K9113*Table3[[#This Row],[QUANTITY]]*(1-Table3[[#This Row],[DISCOUNT %]])</f>
        <v>294.21871970829392</v>
      </c>
      <c r="N9113" s="3">
        <f>DAY(Table3[[#This Row],[DATE]])</f>
        <v>12</v>
      </c>
      <c r="O9113" s="3" t="str">
        <f>TEXT(Table3[[#This Row],[DATE]],"mmm")</f>
        <v>Dec</v>
      </c>
      <c r="P9113" s="3">
        <f>YEAR(Table3[[#This Row],[DATE]])</f>
        <v>2045</v>
      </c>
    </row>
    <row r="9114" spans="1:16" x14ac:dyDescent="0.3">
      <c r="A9114" s="6">
        <v>53309</v>
      </c>
      <c r="B9114" s="7" t="s">
        <v>1773</v>
      </c>
      <c r="C9114" s="9">
        <f t="shared" ca="1" si="284"/>
        <v>7</v>
      </c>
      <c r="D9114" s="9" t="s">
        <v>2116</v>
      </c>
      <c r="E9114" s="9" t="s">
        <v>2116</v>
      </c>
      <c r="F9114" s="10">
        <f t="shared" ca="1" si="285"/>
        <v>3.7677286698655846E-2</v>
      </c>
      <c r="G9114" s="3" t="str">
        <f>VLOOKUP(Table3[[#This Row],[PRODUCT ID]],Table1[[PRODUCT]:[SELLING PRICE]],1,FALSE)</f>
        <v>Product721</v>
      </c>
      <c r="H9114" s="3" t="str">
        <f>VLOOKUP(Table3[[#This Row],[PRODUCT ID]],Table1[[PRODUCT]:[SELLING PRICE]],2,FALSE)</f>
        <v>Category1</v>
      </c>
      <c r="I9114" s="3" t="str">
        <f>VLOOKUP(Table3[[#This Row],[PRODUCT ID]],Table1[[PRODUCT]:[SELLING PRICE]],3,FALSE)</f>
        <v>Ft</v>
      </c>
      <c r="J9114" s="16">
        <f ca="1">VLOOKUP(Table3[[#This Row],[PRODUCT ID]],Table1[[PRODUCT]:[SELLING PRICE]],4,FALSE)</f>
        <v>190</v>
      </c>
      <c r="K9114" s="16">
        <f ca="1">VLOOKUP(Table3[[#This Row],[PRODUCT ID]],Table1[[PRODUCT]:[SELLING PRICE]],5,FALSE)</f>
        <v>185.73545245836215</v>
      </c>
      <c r="L9114" s="16">
        <f ca="1">J9114*Table3[[#This Row],[QUANTITY]]</f>
        <v>1330</v>
      </c>
      <c r="M9114" s="16">
        <f ca="1">K9114*Table3[[#This Row],[QUANTITY]]*(1-Table3[[#This Row],[DISCOUNT %]])</f>
        <v>1251.1621119618871</v>
      </c>
      <c r="N9114" s="3">
        <f>DAY(Table3[[#This Row],[DATE]])</f>
        <v>13</v>
      </c>
      <c r="O9114" s="3" t="str">
        <f>TEXT(Table3[[#This Row],[DATE]],"mmm")</f>
        <v>Dec</v>
      </c>
      <c r="P9114" s="3">
        <f>YEAR(Table3[[#This Row],[DATE]])</f>
        <v>2045</v>
      </c>
    </row>
    <row r="9115" spans="1:16" x14ac:dyDescent="0.3">
      <c r="A9115" s="6">
        <v>53310</v>
      </c>
      <c r="B9115" s="7" t="s">
        <v>1774</v>
      </c>
      <c r="C9115" s="9">
        <f t="shared" ca="1" si="284"/>
        <v>14</v>
      </c>
      <c r="D9115" s="9" t="s">
        <v>2115</v>
      </c>
      <c r="E9115" s="9" t="s">
        <v>2116</v>
      </c>
      <c r="F9115" s="10">
        <f t="shared" ca="1" si="285"/>
        <v>3.9108628423111184E-2</v>
      </c>
      <c r="G9115" s="3" t="str">
        <f>VLOOKUP(Table3[[#This Row],[PRODUCT ID]],Table1[[PRODUCT]:[SELLING PRICE]],1,FALSE)</f>
        <v>Product722</v>
      </c>
      <c r="H9115" s="3" t="str">
        <f>VLOOKUP(Table3[[#This Row],[PRODUCT ID]],Table1[[PRODUCT]:[SELLING PRICE]],2,FALSE)</f>
        <v>Category2</v>
      </c>
      <c r="I9115" s="3" t="str">
        <f>VLOOKUP(Table3[[#This Row],[PRODUCT ID]],Table1[[PRODUCT]:[SELLING PRICE]],3,FALSE)</f>
        <v>Kg</v>
      </c>
      <c r="J9115" s="16">
        <f ca="1">VLOOKUP(Table3[[#This Row],[PRODUCT ID]],Table1[[PRODUCT]:[SELLING PRICE]],4,FALSE)</f>
        <v>68</v>
      </c>
      <c r="K9115" s="16">
        <f ca="1">VLOOKUP(Table3[[#This Row],[PRODUCT ID]],Table1[[PRODUCT]:[SELLING PRICE]],5,FALSE)</f>
        <v>53.711634953907932</v>
      </c>
      <c r="L9115" s="16">
        <f ca="1">J9115*Table3[[#This Row],[QUANTITY]]</f>
        <v>952</v>
      </c>
      <c r="M9115" s="16">
        <f ca="1">K9115*Table3[[#This Row],[QUANTITY]]*(1-Table3[[#This Row],[DISCOUNT %]])</f>
        <v>722.55465212696856</v>
      </c>
      <c r="N9115" s="3">
        <f>DAY(Table3[[#This Row],[DATE]])</f>
        <v>14</v>
      </c>
      <c r="O9115" s="3" t="str">
        <f>TEXT(Table3[[#This Row],[DATE]],"mmm")</f>
        <v>Dec</v>
      </c>
      <c r="P9115" s="3">
        <f>YEAR(Table3[[#This Row],[DATE]])</f>
        <v>2045</v>
      </c>
    </row>
    <row r="9116" spans="1:16" x14ac:dyDescent="0.3">
      <c r="A9116" s="6">
        <v>53311</v>
      </c>
      <c r="B9116" s="7" t="s">
        <v>1775</v>
      </c>
      <c r="C9116" s="9">
        <f t="shared" ca="1" si="284"/>
        <v>13</v>
      </c>
      <c r="D9116" s="9" t="s">
        <v>2117</v>
      </c>
      <c r="E9116" s="9" t="s">
        <v>2116</v>
      </c>
      <c r="F9116" s="10">
        <f t="shared" ca="1" si="285"/>
        <v>7.8479349203527282E-2</v>
      </c>
      <c r="G9116" s="3" t="str">
        <f>VLOOKUP(Table3[[#This Row],[PRODUCT ID]],Table1[[PRODUCT]:[SELLING PRICE]],1,FALSE)</f>
        <v>Product723</v>
      </c>
      <c r="H9116" s="3" t="str">
        <f>VLOOKUP(Table3[[#This Row],[PRODUCT ID]],Table1[[PRODUCT]:[SELLING PRICE]],2,FALSE)</f>
        <v>Category3</v>
      </c>
      <c r="I9116" s="3" t="str">
        <f>VLOOKUP(Table3[[#This Row],[PRODUCT ID]],Table1[[PRODUCT]:[SELLING PRICE]],3,FALSE)</f>
        <v>No</v>
      </c>
      <c r="J9116" s="16">
        <f ca="1">VLOOKUP(Table3[[#This Row],[PRODUCT ID]],Table1[[PRODUCT]:[SELLING PRICE]],4,FALSE)</f>
        <v>81</v>
      </c>
      <c r="K9116" s="16">
        <f ca="1">VLOOKUP(Table3[[#This Row],[PRODUCT ID]],Table1[[PRODUCT]:[SELLING PRICE]],5,FALSE)</f>
        <v>198.47219125776294</v>
      </c>
      <c r="L9116" s="16">
        <f ca="1">J9116*Table3[[#This Row],[QUANTITY]]</f>
        <v>1053</v>
      </c>
      <c r="M9116" s="16">
        <f ca="1">K9116*Table3[[#This Row],[QUANTITY]]*(1-Table3[[#This Row],[DISCOUNT %]])</f>
        <v>2377.6508970871241</v>
      </c>
      <c r="N9116" s="3">
        <f>DAY(Table3[[#This Row],[DATE]])</f>
        <v>15</v>
      </c>
      <c r="O9116" s="3" t="str">
        <f>TEXT(Table3[[#This Row],[DATE]],"mmm")</f>
        <v>Dec</v>
      </c>
      <c r="P9116" s="3">
        <f>YEAR(Table3[[#This Row],[DATE]])</f>
        <v>2045</v>
      </c>
    </row>
    <row r="9117" spans="1:16" x14ac:dyDescent="0.3">
      <c r="A9117" s="6">
        <v>53312</v>
      </c>
      <c r="B9117" s="7" t="s">
        <v>1776</v>
      </c>
      <c r="C9117" s="9">
        <f t="shared" ca="1" si="284"/>
        <v>4</v>
      </c>
      <c r="D9117" s="9" t="s">
        <v>2117</v>
      </c>
      <c r="E9117" s="9" t="s">
        <v>2116</v>
      </c>
      <c r="F9117" s="10">
        <f t="shared" ca="1" si="285"/>
        <v>2.8556961483033251E-2</v>
      </c>
      <c r="G9117" s="3" t="str">
        <f>VLOOKUP(Table3[[#This Row],[PRODUCT ID]],Table1[[PRODUCT]:[SELLING PRICE]],1,FALSE)</f>
        <v>Product724</v>
      </c>
      <c r="H9117" s="3" t="str">
        <f>VLOOKUP(Table3[[#This Row],[PRODUCT ID]],Table1[[PRODUCT]:[SELLING PRICE]],2,FALSE)</f>
        <v>Category4</v>
      </c>
      <c r="I9117" s="3" t="str">
        <f>VLOOKUP(Table3[[#This Row],[PRODUCT ID]],Table1[[PRODUCT]:[SELLING PRICE]],3,FALSE)</f>
        <v>No</v>
      </c>
      <c r="J9117" s="16">
        <f ca="1">VLOOKUP(Table3[[#This Row],[PRODUCT ID]],Table1[[PRODUCT]:[SELLING PRICE]],4,FALSE)</f>
        <v>157</v>
      </c>
      <c r="K9117" s="16">
        <f ca="1">VLOOKUP(Table3[[#This Row],[PRODUCT ID]],Table1[[PRODUCT]:[SELLING PRICE]],5,FALSE)</f>
        <v>95.514346165573158</v>
      </c>
      <c r="L9117" s="16">
        <f ca="1">J9117*Table3[[#This Row],[QUANTITY]]</f>
        <v>628</v>
      </c>
      <c r="M9117" s="16">
        <f ca="1">K9117*Table3[[#This Row],[QUANTITY]]*(1-Table3[[#This Row],[DISCOUNT %]])</f>
        <v>371.14698664418313</v>
      </c>
      <c r="N9117" s="3">
        <f>DAY(Table3[[#This Row],[DATE]])</f>
        <v>16</v>
      </c>
      <c r="O9117" s="3" t="str">
        <f>TEXT(Table3[[#This Row],[DATE]],"mmm")</f>
        <v>Dec</v>
      </c>
      <c r="P9117" s="3">
        <f>YEAR(Table3[[#This Row],[DATE]])</f>
        <v>2045</v>
      </c>
    </row>
    <row r="9118" spans="1:16" x14ac:dyDescent="0.3">
      <c r="A9118" s="6">
        <v>53313</v>
      </c>
      <c r="B9118" s="7" t="s">
        <v>1777</v>
      </c>
      <c r="C9118" s="9">
        <f t="shared" ca="1" si="284"/>
        <v>11</v>
      </c>
      <c r="D9118" s="9" t="s">
        <v>2116</v>
      </c>
      <c r="E9118" s="9" t="s">
        <v>2118</v>
      </c>
      <c r="F9118" s="10">
        <f t="shared" ca="1" si="285"/>
        <v>7.8908864188027644E-2</v>
      </c>
      <c r="G9118" s="3" t="str">
        <f>VLOOKUP(Table3[[#This Row],[PRODUCT ID]],Table1[[PRODUCT]:[SELLING PRICE]],1,FALSE)</f>
        <v>Product725</v>
      </c>
      <c r="H9118" s="3" t="str">
        <f>VLOOKUP(Table3[[#This Row],[PRODUCT ID]],Table1[[PRODUCT]:[SELLING PRICE]],2,FALSE)</f>
        <v>Category5</v>
      </c>
      <c r="I9118" s="3" t="str">
        <f>VLOOKUP(Table3[[#This Row],[PRODUCT ID]],Table1[[PRODUCT]:[SELLING PRICE]],3,FALSE)</f>
        <v>Ft</v>
      </c>
      <c r="J9118" s="16">
        <f ca="1">VLOOKUP(Table3[[#This Row],[PRODUCT ID]],Table1[[PRODUCT]:[SELLING PRICE]],4,FALSE)</f>
        <v>157</v>
      </c>
      <c r="K9118" s="16">
        <f ca="1">VLOOKUP(Table3[[#This Row],[PRODUCT ID]],Table1[[PRODUCT]:[SELLING PRICE]],5,FALSE)</f>
        <v>286.81832291832291</v>
      </c>
      <c r="L9118" s="16">
        <f ca="1">J9118*Table3[[#This Row],[QUANTITY]]</f>
        <v>1727</v>
      </c>
      <c r="M9118" s="16">
        <f ca="1">K9118*Table3[[#This Row],[QUANTITY]]*(1-Table3[[#This Row],[DISCOUNT %]])</f>
        <v>2906.0439631137542</v>
      </c>
      <c r="N9118" s="3">
        <f>DAY(Table3[[#This Row],[DATE]])</f>
        <v>17</v>
      </c>
      <c r="O9118" s="3" t="str">
        <f>TEXT(Table3[[#This Row],[DATE]],"mmm")</f>
        <v>Dec</v>
      </c>
      <c r="P9118" s="3">
        <f>YEAR(Table3[[#This Row],[DATE]])</f>
        <v>2045</v>
      </c>
    </row>
    <row r="9119" spans="1:16" x14ac:dyDescent="0.3">
      <c r="A9119" s="6">
        <v>53314</v>
      </c>
      <c r="B9119" s="7" t="s">
        <v>1778</v>
      </c>
      <c r="C9119" s="9">
        <f t="shared" ca="1" si="284"/>
        <v>14</v>
      </c>
      <c r="D9119" s="9" t="s">
        <v>2116</v>
      </c>
      <c r="E9119" s="9" t="s">
        <v>2116</v>
      </c>
      <c r="F9119" s="10">
        <f t="shared" ca="1" si="285"/>
        <v>2.544115771764115E-2</v>
      </c>
      <c r="G9119" s="3" t="str">
        <f>VLOOKUP(Table3[[#This Row],[PRODUCT ID]],Table1[[PRODUCT]:[SELLING PRICE]],1,FALSE)</f>
        <v>Product726</v>
      </c>
      <c r="H9119" s="3" t="str">
        <f>VLOOKUP(Table3[[#This Row],[PRODUCT ID]],Table1[[PRODUCT]:[SELLING PRICE]],2,FALSE)</f>
        <v>Category1</v>
      </c>
      <c r="I9119" s="3" t="str">
        <f>VLOOKUP(Table3[[#This Row],[PRODUCT ID]],Table1[[PRODUCT]:[SELLING PRICE]],3,FALSE)</f>
        <v>No</v>
      </c>
      <c r="J9119" s="16">
        <f ca="1">VLOOKUP(Table3[[#This Row],[PRODUCT ID]],Table1[[PRODUCT]:[SELLING PRICE]],4,FALSE)</f>
        <v>73</v>
      </c>
      <c r="K9119" s="16">
        <f ca="1">VLOOKUP(Table3[[#This Row],[PRODUCT ID]],Table1[[PRODUCT]:[SELLING PRICE]],5,FALSE)</f>
        <v>100.29232704753052</v>
      </c>
      <c r="L9119" s="16">
        <f ca="1">J9119*Table3[[#This Row],[QUANTITY]]</f>
        <v>1022</v>
      </c>
      <c r="M9119" s="16">
        <f ca="1">K9119*Table3[[#This Row],[QUANTITY]]*(1-Table3[[#This Row],[DISCOUNT %]])</f>
        <v>1368.3708379214306</v>
      </c>
      <c r="N9119" s="3">
        <f>DAY(Table3[[#This Row],[DATE]])</f>
        <v>18</v>
      </c>
      <c r="O9119" s="3" t="str">
        <f>TEXT(Table3[[#This Row],[DATE]],"mmm")</f>
        <v>Dec</v>
      </c>
      <c r="P9119" s="3">
        <f>YEAR(Table3[[#This Row],[DATE]])</f>
        <v>2045</v>
      </c>
    </row>
    <row r="9120" spans="1:16" x14ac:dyDescent="0.3">
      <c r="A9120" s="6">
        <v>53315</v>
      </c>
      <c r="B9120" s="7" t="s">
        <v>1779</v>
      </c>
      <c r="C9120" s="9">
        <f t="shared" ca="1" si="284"/>
        <v>10</v>
      </c>
      <c r="D9120" s="9" t="s">
        <v>2116</v>
      </c>
      <c r="E9120" s="9" t="s">
        <v>2116</v>
      </c>
      <c r="F9120" s="10">
        <f t="shared" ca="1" si="285"/>
        <v>2.8524902908976302E-2</v>
      </c>
      <c r="G9120" s="3" t="str">
        <f>VLOOKUP(Table3[[#This Row],[PRODUCT ID]],Table1[[PRODUCT]:[SELLING PRICE]],1,FALSE)</f>
        <v>Product727</v>
      </c>
      <c r="H9120" s="3" t="str">
        <f>VLOOKUP(Table3[[#This Row],[PRODUCT ID]],Table1[[PRODUCT]:[SELLING PRICE]],2,FALSE)</f>
        <v>Category2</v>
      </c>
      <c r="I9120" s="3" t="str">
        <f>VLOOKUP(Table3[[#This Row],[PRODUCT ID]],Table1[[PRODUCT]:[SELLING PRICE]],3,FALSE)</f>
        <v>Kg</v>
      </c>
      <c r="J9120" s="16">
        <f ca="1">VLOOKUP(Table3[[#This Row],[PRODUCT ID]],Table1[[PRODUCT]:[SELLING PRICE]],4,FALSE)</f>
        <v>231</v>
      </c>
      <c r="K9120" s="16">
        <f ca="1">VLOOKUP(Table3[[#This Row],[PRODUCT ID]],Table1[[PRODUCT]:[SELLING PRICE]],5,FALSE)</f>
        <v>264.03950063171976</v>
      </c>
      <c r="L9120" s="16">
        <f ca="1">J9120*Table3[[#This Row],[QUANTITY]]</f>
        <v>2310</v>
      </c>
      <c r="M9120" s="16">
        <f ca="1">K9120*Table3[[#This Row],[QUANTITY]]*(1-Table3[[#This Row],[DISCOUNT %]])</f>
        <v>2565.0779951206541</v>
      </c>
      <c r="N9120" s="3">
        <f>DAY(Table3[[#This Row],[DATE]])</f>
        <v>19</v>
      </c>
      <c r="O9120" s="3" t="str">
        <f>TEXT(Table3[[#This Row],[DATE]],"mmm")</f>
        <v>Dec</v>
      </c>
      <c r="P9120" s="3">
        <f>YEAR(Table3[[#This Row],[DATE]])</f>
        <v>2045</v>
      </c>
    </row>
    <row r="9121" spans="1:16" x14ac:dyDescent="0.3">
      <c r="A9121" s="6">
        <v>53316</v>
      </c>
      <c r="B9121" s="7" t="s">
        <v>1780</v>
      </c>
      <c r="C9121" s="9">
        <f t="shared" ca="1" si="284"/>
        <v>4</v>
      </c>
      <c r="D9121" s="9" t="s">
        <v>2116</v>
      </c>
      <c r="E9121" s="9" t="s">
        <v>2116</v>
      </c>
      <c r="F9121" s="10">
        <f t="shared" ca="1" si="285"/>
        <v>1.3434022605883889E-2</v>
      </c>
      <c r="G9121" s="3" t="str">
        <f>VLOOKUP(Table3[[#This Row],[PRODUCT ID]],Table1[[PRODUCT]:[SELLING PRICE]],1,FALSE)</f>
        <v>Product728</v>
      </c>
      <c r="H9121" s="3" t="str">
        <f>VLOOKUP(Table3[[#This Row],[PRODUCT ID]],Table1[[PRODUCT]:[SELLING PRICE]],2,FALSE)</f>
        <v>Category3</v>
      </c>
      <c r="I9121" s="3" t="str">
        <f>VLOOKUP(Table3[[#This Row],[PRODUCT ID]],Table1[[PRODUCT]:[SELLING PRICE]],3,FALSE)</f>
        <v>Kg</v>
      </c>
      <c r="J9121" s="16">
        <f ca="1">VLOOKUP(Table3[[#This Row],[PRODUCT ID]],Table1[[PRODUCT]:[SELLING PRICE]],4,FALSE)</f>
        <v>28</v>
      </c>
      <c r="K9121" s="16">
        <f ca="1">VLOOKUP(Table3[[#This Row],[PRODUCT ID]],Table1[[PRODUCT]:[SELLING PRICE]],5,FALSE)</f>
        <v>235.99795543332823</v>
      </c>
      <c r="L9121" s="16">
        <f ca="1">J9121*Table3[[#This Row],[QUANTITY]]</f>
        <v>112</v>
      </c>
      <c r="M9121" s="16">
        <f ca="1">K9121*Table3[[#This Row],[QUANTITY]]*(1-Table3[[#This Row],[DISCOUNT %]])</f>
        <v>931.31021426037807</v>
      </c>
      <c r="N9121" s="3">
        <f>DAY(Table3[[#This Row],[DATE]])</f>
        <v>20</v>
      </c>
      <c r="O9121" s="3" t="str">
        <f>TEXT(Table3[[#This Row],[DATE]],"mmm")</f>
        <v>Dec</v>
      </c>
      <c r="P9121" s="3">
        <f>YEAR(Table3[[#This Row],[DATE]])</f>
        <v>2045</v>
      </c>
    </row>
    <row r="9122" spans="1:16" x14ac:dyDescent="0.3">
      <c r="A9122" s="6">
        <v>53317</v>
      </c>
      <c r="B9122" s="7" t="s">
        <v>1781</v>
      </c>
      <c r="C9122" s="9">
        <f t="shared" ca="1" si="284"/>
        <v>2</v>
      </c>
      <c r="D9122" s="9" t="s">
        <v>2115</v>
      </c>
      <c r="E9122" s="9" t="s">
        <v>2116</v>
      </c>
      <c r="F9122" s="10">
        <f t="shared" ca="1" si="285"/>
        <v>5.6785761665855819E-2</v>
      </c>
      <c r="G9122" s="3" t="str">
        <f>VLOOKUP(Table3[[#This Row],[PRODUCT ID]],Table1[[PRODUCT]:[SELLING PRICE]],1,FALSE)</f>
        <v>Product729</v>
      </c>
      <c r="H9122" s="3" t="str">
        <f>VLOOKUP(Table3[[#This Row],[PRODUCT ID]],Table1[[PRODUCT]:[SELLING PRICE]],2,FALSE)</f>
        <v>Category4</v>
      </c>
      <c r="I9122" s="3" t="str">
        <f>VLOOKUP(Table3[[#This Row],[PRODUCT ID]],Table1[[PRODUCT]:[SELLING PRICE]],3,FALSE)</f>
        <v>Lt</v>
      </c>
      <c r="J9122" s="16">
        <f ca="1">VLOOKUP(Table3[[#This Row],[PRODUCT ID]],Table1[[PRODUCT]:[SELLING PRICE]],4,FALSE)</f>
        <v>26</v>
      </c>
      <c r="K9122" s="16">
        <f ca="1">VLOOKUP(Table3[[#This Row],[PRODUCT ID]],Table1[[PRODUCT]:[SELLING PRICE]],5,FALSE)</f>
        <v>243.60873401897607</v>
      </c>
      <c r="L9122" s="16">
        <f ca="1">J9122*Table3[[#This Row],[QUANTITY]]</f>
        <v>52</v>
      </c>
      <c r="M9122" s="16">
        <f ca="1">K9122*Table3[[#This Row],[QUANTITY]]*(1-Table3[[#This Row],[DISCOUNT %]])</f>
        <v>459.55045301850726</v>
      </c>
      <c r="N9122" s="3">
        <f>DAY(Table3[[#This Row],[DATE]])</f>
        <v>21</v>
      </c>
      <c r="O9122" s="3" t="str">
        <f>TEXT(Table3[[#This Row],[DATE]],"mmm")</f>
        <v>Dec</v>
      </c>
      <c r="P9122" s="3">
        <f>YEAR(Table3[[#This Row],[DATE]])</f>
        <v>2045</v>
      </c>
    </row>
    <row r="9123" spans="1:16" x14ac:dyDescent="0.3">
      <c r="A9123" s="6">
        <v>53318</v>
      </c>
      <c r="B9123" s="7" t="s">
        <v>1782</v>
      </c>
      <c r="C9123" s="9">
        <f t="shared" ca="1" si="284"/>
        <v>2</v>
      </c>
      <c r="D9123" s="9" t="s">
        <v>2116</v>
      </c>
      <c r="E9123" s="9" t="s">
        <v>2116</v>
      </c>
      <c r="F9123" s="10">
        <f t="shared" ca="1" si="285"/>
        <v>8.9230157465269629E-3</v>
      </c>
      <c r="G9123" s="3" t="str">
        <f>VLOOKUP(Table3[[#This Row],[PRODUCT ID]],Table1[[PRODUCT]:[SELLING PRICE]],1,FALSE)</f>
        <v>Product730</v>
      </c>
      <c r="H9123" s="3" t="str">
        <f>VLOOKUP(Table3[[#This Row],[PRODUCT ID]],Table1[[PRODUCT]:[SELLING PRICE]],2,FALSE)</f>
        <v>Category5</v>
      </c>
      <c r="I9123" s="3" t="str">
        <f>VLOOKUP(Table3[[#This Row],[PRODUCT ID]],Table1[[PRODUCT]:[SELLING PRICE]],3,FALSE)</f>
        <v>Kg</v>
      </c>
      <c r="J9123" s="16">
        <f ca="1">VLOOKUP(Table3[[#This Row],[PRODUCT ID]],Table1[[PRODUCT]:[SELLING PRICE]],4,FALSE)</f>
        <v>60</v>
      </c>
      <c r="K9123" s="16">
        <f ca="1">VLOOKUP(Table3[[#This Row],[PRODUCT ID]],Table1[[PRODUCT]:[SELLING PRICE]],5,FALSE)</f>
        <v>220.94841570064551</v>
      </c>
      <c r="L9123" s="16">
        <f ca="1">J9123*Table3[[#This Row],[QUANTITY]]</f>
        <v>120</v>
      </c>
      <c r="M9123" s="16">
        <f ca="1">K9123*Table3[[#This Row],[QUANTITY]]*(1-Table3[[#This Row],[DISCOUNT %]])</f>
        <v>437.95377901635692</v>
      </c>
      <c r="N9123" s="3">
        <f>DAY(Table3[[#This Row],[DATE]])</f>
        <v>22</v>
      </c>
      <c r="O9123" s="3" t="str">
        <f>TEXT(Table3[[#This Row],[DATE]],"mmm")</f>
        <v>Dec</v>
      </c>
      <c r="P9123" s="3">
        <f>YEAR(Table3[[#This Row],[DATE]])</f>
        <v>2045</v>
      </c>
    </row>
    <row r="9124" spans="1:16" x14ac:dyDescent="0.3">
      <c r="A9124" s="6">
        <v>53319</v>
      </c>
      <c r="B9124" s="7" t="s">
        <v>1783</v>
      </c>
      <c r="C9124" s="9">
        <f t="shared" ca="1" si="284"/>
        <v>12</v>
      </c>
      <c r="D9124" s="9" t="s">
        <v>2117</v>
      </c>
      <c r="E9124" s="9" t="s">
        <v>2118</v>
      </c>
      <c r="F9124" s="10">
        <f t="shared" ca="1" si="285"/>
        <v>3.6146774163063722E-2</v>
      </c>
      <c r="G9124" s="3" t="str">
        <f>VLOOKUP(Table3[[#This Row],[PRODUCT ID]],Table1[[PRODUCT]:[SELLING PRICE]],1,FALSE)</f>
        <v>Product731</v>
      </c>
      <c r="H9124" s="3" t="str">
        <f>VLOOKUP(Table3[[#This Row],[PRODUCT ID]],Table1[[PRODUCT]:[SELLING PRICE]],2,FALSE)</f>
        <v>Category1</v>
      </c>
      <c r="I9124" s="3" t="str">
        <f>VLOOKUP(Table3[[#This Row],[PRODUCT ID]],Table1[[PRODUCT]:[SELLING PRICE]],3,FALSE)</f>
        <v>Lt</v>
      </c>
      <c r="J9124" s="16">
        <f ca="1">VLOOKUP(Table3[[#This Row],[PRODUCT ID]],Table1[[PRODUCT]:[SELLING PRICE]],4,FALSE)</f>
        <v>144</v>
      </c>
      <c r="K9124" s="16">
        <f ca="1">VLOOKUP(Table3[[#This Row],[PRODUCT ID]],Table1[[PRODUCT]:[SELLING PRICE]],5,FALSE)</f>
        <v>49.535815251049996</v>
      </c>
      <c r="L9124" s="16">
        <f ca="1">J9124*Table3[[#This Row],[QUANTITY]]</f>
        <v>1728</v>
      </c>
      <c r="M9124" s="16">
        <f ca="1">K9124*Table3[[#This Row],[QUANTITY]]*(1-Table3[[#This Row],[DISCOUNT %]])</f>
        <v>572.94306389024462</v>
      </c>
      <c r="N9124" s="3">
        <f>DAY(Table3[[#This Row],[DATE]])</f>
        <v>23</v>
      </c>
      <c r="O9124" s="3" t="str">
        <f>TEXT(Table3[[#This Row],[DATE]],"mmm")</f>
        <v>Dec</v>
      </c>
      <c r="P9124" s="3">
        <f>YEAR(Table3[[#This Row],[DATE]])</f>
        <v>2045</v>
      </c>
    </row>
    <row r="9125" spans="1:16" x14ac:dyDescent="0.3">
      <c r="A9125" s="6">
        <v>53320</v>
      </c>
      <c r="B9125" s="7" t="s">
        <v>1784</v>
      </c>
      <c r="C9125" s="9">
        <f t="shared" ca="1" si="284"/>
        <v>2</v>
      </c>
      <c r="D9125" s="9" t="s">
        <v>2115</v>
      </c>
      <c r="E9125" s="9" t="s">
        <v>2118</v>
      </c>
      <c r="F9125" s="10">
        <f t="shared" ca="1" si="285"/>
        <v>3.2046537587578874E-2</v>
      </c>
      <c r="G9125" s="3" t="str">
        <f>VLOOKUP(Table3[[#This Row],[PRODUCT ID]],Table1[[PRODUCT]:[SELLING PRICE]],1,FALSE)</f>
        <v>Product732</v>
      </c>
      <c r="H9125" s="3" t="str">
        <f>VLOOKUP(Table3[[#This Row],[PRODUCT ID]],Table1[[PRODUCT]:[SELLING PRICE]],2,FALSE)</f>
        <v>Category2</v>
      </c>
      <c r="I9125" s="3" t="str">
        <f>VLOOKUP(Table3[[#This Row],[PRODUCT ID]],Table1[[PRODUCT]:[SELLING PRICE]],3,FALSE)</f>
        <v>Ft</v>
      </c>
      <c r="J9125" s="16">
        <f ca="1">VLOOKUP(Table3[[#This Row],[PRODUCT ID]],Table1[[PRODUCT]:[SELLING PRICE]],4,FALSE)</f>
        <v>130</v>
      </c>
      <c r="K9125" s="16">
        <f ca="1">VLOOKUP(Table3[[#This Row],[PRODUCT ID]],Table1[[PRODUCT]:[SELLING PRICE]],5,FALSE)</f>
        <v>233.43901586511393</v>
      </c>
      <c r="L9125" s="16">
        <f ca="1">J9125*Table3[[#This Row],[QUANTITY]]</f>
        <v>260</v>
      </c>
      <c r="M9125" s="16">
        <f ca="1">K9125*Table3[[#This Row],[QUANTITY]]*(1-Table3[[#This Row],[DISCOUNT %]])</f>
        <v>451.91620733757026</v>
      </c>
      <c r="N9125" s="3">
        <f>DAY(Table3[[#This Row],[DATE]])</f>
        <v>24</v>
      </c>
      <c r="O9125" s="3" t="str">
        <f>TEXT(Table3[[#This Row],[DATE]],"mmm")</f>
        <v>Dec</v>
      </c>
      <c r="P9125" s="3">
        <f>YEAR(Table3[[#This Row],[DATE]])</f>
        <v>2045</v>
      </c>
    </row>
    <row r="9126" spans="1:16" x14ac:dyDescent="0.3">
      <c r="A9126" s="6">
        <v>53321</v>
      </c>
      <c r="B9126" s="7" t="s">
        <v>1785</v>
      </c>
      <c r="C9126" s="9">
        <f t="shared" ca="1" si="284"/>
        <v>12</v>
      </c>
      <c r="D9126" s="9" t="s">
        <v>2115</v>
      </c>
      <c r="E9126" s="9" t="s">
        <v>2116</v>
      </c>
      <c r="F9126" s="10">
        <f t="shared" ca="1" si="285"/>
        <v>1.6599698633134773E-2</v>
      </c>
      <c r="G9126" s="3" t="str">
        <f>VLOOKUP(Table3[[#This Row],[PRODUCT ID]],Table1[[PRODUCT]:[SELLING PRICE]],1,FALSE)</f>
        <v>Product733</v>
      </c>
      <c r="H9126" s="3" t="str">
        <f>VLOOKUP(Table3[[#This Row],[PRODUCT ID]],Table1[[PRODUCT]:[SELLING PRICE]],2,FALSE)</f>
        <v>Category3</v>
      </c>
      <c r="I9126" s="3" t="str">
        <f>VLOOKUP(Table3[[#This Row],[PRODUCT ID]],Table1[[PRODUCT]:[SELLING PRICE]],3,FALSE)</f>
        <v>Kg</v>
      </c>
      <c r="J9126" s="16">
        <f ca="1">VLOOKUP(Table3[[#This Row],[PRODUCT ID]],Table1[[PRODUCT]:[SELLING PRICE]],4,FALSE)</f>
        <v>154</v>
      </c>
      <c r="K9126" s="16">
        <f ca="1">VLOOKUP(Table3[[#This Row],[PRODUCT ID]],Table1[[PRODUCT]:[SELLING PRICE]],5,FALSE)</f>
        <v>117.20226459063348</v>
      </c>
      <c r="L9126" s="16">
        <f ca="1">J9126*Table3[[#This Row],[QUANTITY]]</f>
        <v>1848</v>
      </c>
      <c r="M9126" s="16">
        <f ca="1">K9126*Table3[[#This Row],[QUANTITY]]*(1-Table3[[#This Row],[DISCOUNT %]])</f>
        <v>1383.0809078316963</v>
      </c>
      <c r="N9126" s="3">
        <f>DAY(Table3[[#This Row],[DATE]])</f>
        <v>25</v>
      </c>
      <c r="O9126" s="3" t="str">
        <f>TEXT(Table3[[#This Row],[DATE]],"mmm")</f>
        <v>Dec</v>
      </c>
      <c r="P9126" s="3">
        <f>YEAR(Table3[[#This Row],[DATE]])</f>
        <v>2045</v>
      </c>
    </row>
    <row r="9127" spans="1:16" x14ac:dyDescent="0.3">
      <c r="A9127" s="6">
        <v>53322</v>
      </c>
      <c r="B9127" s="7" t="s">
        <v>1786</v>
      </c>
      <c r="C9127" s="9">
        <f t="shared" ca="1" si="284"/>
        <v>13</v>
      </c>
      <c r="D9127" s="9" t="s">
        <v>2115</v>
      </c>
      <c r="E9127" s="9" t="s">
        <v>2116</v>
      </c>
      <c r="F9127" s="10">
        <f t="shared" ca="1" si="285"/>
        <v>1.192062926261387E-2</v>
      </c>
      <c r="G9127" s="3" t="str">
        <f>VLOOKUP(Table3[[#This Row],[PRODUCT ID]],Table1[[PRODUCT]:[SELLING PRICE]],1,FALSE)</f>
        <v>Product734</v>
      </c>
      <c r="H9127" s="3" t="str">
        <f>VLOOKUP(Table3[[#This Row],[PRODUCT ID]],Table1[[PRODUCT]:[SELLING PRICE]],2,FALSE)</f>
        <v>Category4</v>
      </c>
      <c r="I9127" s="3" t="str">
        <f>VLOOKUP(Table3[[#This Row],[PRODUCT ID]],Table1[[PRODUCT]:[SELLING PRICE]],3,FALSE)</f>
        <v>No</v>
      </c>
      <c r="J9127" s="16">
        <f ca="1">VLOOKUP(Table3[[#This Row],[PRODUCT ID]],Table1[[PRODUCT]:[SELLING PRICE]],4,FALSE)</f>
        <v>180</v>
      </c>
      <c r="K9127" s="16">
        <f ca="1">VLOOKUP(Table3[[#This Row],[PRODUCT ID]],Table1[[PRODUCT]:[SELLING PRICE]],5,FALSE)</f>
        <v>305.29138548332213</v>
      </c>
      <c r="L9127" s="16">
        <f ca="1">J9127*Table3[[#This Row],[QUANTITY]]</f>
        <v>2340</v>
      </c>
      <c r="M9127" s="16">
        <f ca="1">K9127*Table3[[#This Row],[QUANTITY]]*(1-Table3[[#This Row],[DISCOUNT %]])</f>
        <v>3921.4775607787742</v>
      </c>
      <c r="N9127" s="3">
        <f>DAY(Table3[[#This Row],[DATE]])</f>
        <v>26</v>
      </c>
      <c r="O9127" s="3" t="str">
        <f>TEXT(Table3[[#This Row],[DATE]],"mmm")</f>
        <v>Dec</v>
      </c>
      <c r="P9127" s="3">
        <f>YEAR(Table3[[#This Row],[DATE]])</f>
        <v>2045</v>
      </c>
    </row>
    <row r="9128" spans="1:16" x14ac:dyDescent="0.3">
      <c r="A9128" s="6">
        <v>53323</v>
      </c>
      <c r="B9128" s="7" t="s">
        <v>1787</v>
      </c>
      <c r="C9128" s="9">
        <f t="shared" ca="1" si="284"/>
        <v>11</v>
      </c>
      <c r="D9128" s="9" t="s">
        <v>2116</v>
      </c>
      <c r="E9128" s="9" t="s">
        <v>2116</v>
      </c>
      <c r="F9128" s="10">
        <f t="shared" ca="1" si="285"/>
        <v>1.541018549379225E-2</v>
      </c>
      <c r="G9128" s="3" t="str">
        <f>VLOOKUP(Table3[[#This Row],[PRODUCT ID]],Table1[[PRODUCT]:[SELLING PRICE]],1,FALSE)</f>
        <v>Product735</v>
      </c>
      <c r="H9128" s="3" t="str">
        <f>VLOOKUP(Table3[[#This Row],[PRODUCT ID]],Table1[[PRODUCT]:[SELLING PRICE]],2,FALSE)</f>
        <v>Category5</v>
      </c>
      <c r="I9128" s="3" t="str">
        <f>VLOOKUP(Table3[[#This Row],[PRODUCT ID]],Table1[[PRODUCT]:[SELLING PRICE]],3,FALSE)</f>
        <v>No</v>
      </c>
      <c r="J9128" s="16">
        <f ca="1">VLOOKUP(Table3[[#This Row],[PRODUCT ID]],Table1[[PRODUCT]:[SELLING PRICE]],4,FALSE)</f>
        <v>186</v>
      </c>
      <c r="K9128" s="16">
        <f ca="1">VLOOKUP(Table3[[#This Row],[PRODUCT ID]],Table1[[PRODUCT]:[SELLING PRICE]],5,FALSE)</f>
        <v>305.95102303561646</v>
      </c>
      <c r="L9128" s="16">
        <f ca="1">J9128*Table3[[#This Row],[QUANTITY]]</f>
        <v>2046</v>
      </c>
      <c r="M9128" s="16">
        <f ca="1">K9128*Table3[[#This Row],[QUANTITY]]*(1-Table3[[#This Row],[DISCOUNT %]])</f>
        <v>3313.5988712048434</v>
      </c>
      <c r="N9128" s="3">
        <f>DAY(Table3[[#This Row],[DATE]])</f>
        <v>27</v>
      </c>
      <c r="O9128" s="3" t="str">
        <f>TEXT(Table3[[#This Row],[DATE]],"mmm")</f>
        <v>Dec</v>
      </c>
      <c r="P9128" s="3">
        <f>YEAR(Table3[[#This Row],[DATE]])</f>
        <v>2045</v>
      </c>
    </row>
    <row r="9129" spans="1:16" x14ac:dyDescent="0.3">
      <c r="A9129" s="6">
        <v>53324</v>
      </c>
      <c r="B9129" s="7" t="s">
        <v>1788</v>
      </c>
      <c r="C9129" s="9">
        <f t="shared" ca="1" si="284"/>
        <v>3</v>
      </c>
      <c r="D9129" s="9" t="s">
        <v>2116</v>
      </c>
      <c r="E9129" s="9" t="s">
        <v>2116</v>
      </c>
      <c r="F9129" s="10">
        <f t="shared" ca="1" si="285"/>
        <v>1.7028304567641716E-2</v>
      </c>
      <c r="G9129" s="3" t="str">
        <f>VLOOKUP(Table3[[#This Row],[PRODUCT ID]],Table1[[PRODUCT]:[SELLING PRICE]],1,FALSE)</f>
        <v>Product736</v>
      </c>
      <c r="H9129" s="3" t="str">
        <f>VLOOKUP(Table3[[#This Row],[PRODUCT ID]],Table1[[PRODUCT]:[SELLING PRICE]],2,FALSE)</f>
        <v>Category1</v>
      </c>
      <c r="I9129" s="3" t="str">
        <f>VLOOKUP(Table3[[#This Row],[PRODUCT ID]],Table1[[PRODUCT]:[SELLING PRICE]],3,FALSE)</f>
        <v>Ft</v>
      </c>
      <c r="J9129" s="16">
        <f ca="1">VLOOKUP(Table3[[#This Row],[PRODUCT ID]],Table1[[PRODUCT]:[SELLING PRICE]],4,FALSE)</f>
        <v>9</v>
      </c>
      <c r="K9129" s="16">
        <f ca="1">VLOOKUP(Table3[[#This Row],[PRODUCT ID]],Table1[[PRODUCT]:[SELLING PRICE]],5,FALSE)</f>
        <v>195.73054965622023</v>
      </c>
      <c r="L9129" s="16">
        <f ca="1">J9129*Table3[[#This Row],[QUANTITY]]</f>
        <v>27</v>
      </c>
      <c r="M9129" s="16">
        <f ca="1">K9129*Table3[[#This Row],[QUANTITY]]*(1-Table3[[#This Row],[DISCOUNT %]])</f>
        <v>577.19277073044657</v>
      </c>
      <c r="N9129" s="3">
        <f>DAY(Table3[[#This Row],[DATE]])</f>
        <v>28</v>
      </c>
      <c r="O9129" s="3" t="str">
        <f>TEXT(Table3[[#This Row],[DATE]],"mmm")</f>
        <v>Dec</v>
      </c>
      <c r="P9129" s="3">
        <f>YEAR(Table3[[#This Row],[DATE]])</f>
        <v>2045</v>
      </c>
    </row>
    <row r="9130" spans="1:16" x14ac:dyDescent="0.3">
      <c r="A9130" s="6">
        <v>53325</v>
      </c>
      <c r="B9130" s="7" t="s">
        <v>1789</v>
      </c>
      <c r="C9130" s="9">
        <f t="shared" ca="1" si="284"/>
        <v>9</v>
      </c>
      <c r="D9130" s="9" t="s">
        <v>2116</v>
      </c>
      <c r="E9130" s="9" t="s">
        <v>2118</v>
      </c>
      <c r="F9130" s="10">
        <f t="shared" ca="1" si="285"/>
        <v>4.6905643823504643E-2</v>
      </c>
      <c r="G9130" s="3" t="str">
        <f>VLOOKUP(Table3[[#This Row],[PRODUCT ID]],Table1[[PRODUCT]:[SELLING PRICE]],1,FALSE)</f>
        <v>Product737</v>
      </c>
      <c r="H9130" s="3" t="str">
        <f>VLOOKUP(Table3[[#This Row],[PRODUCT ID]],Table1[[PRODUCT]:[SELLING PRICE]],2,FALSE)</f>
        <v>Category2</v>
      </c>
      <c r="I9130" s="3" t="str">
        <f>VLOOKUP(Table3[[#This Row],[PRODUCT ID]],Table1[[PRODUCT]:[SELLING PRICE]],3,FALSE)</f>
        <v>No</v>
      </c>
      <c r="J9130" s="16">
        <f ca="1">VLOOKUP(Table3[[#This Row],[PRODUCT ID]],Table1[[PRODUCT]:[SELLING PRICE]],4,FALSE)</f>
        <v>76</v>
      </c>
      <c r="K9130" s="16">
        <f ca="1">VLOOKUP(Table3[[#This Row],[PRODUCT ID]],Table1[[PRODUCT]:[SELLING PRICE]],5,FALSE)</f>
        <v>230.46902977406558</v>
      </c>
      <c r="L9130" s="16">
        <f ca="1">J9130*Table3[[#This Row],[QUANTITY]]</f>
        <v>684</v>
      </c>
      <c r="M9130" s="16">
        <f ca="1">K9130*Table3[[#This Row],[QUANTITY]]*(1-Table3[[#This Row],[DISCOUNT %]])</f>
        <v>1976.928583960211</v>
      </c>
      <c r="N9130" s="3">
        <f>DAY(Table3[[#This Row],[DATE]])</f>
        <v>29</v>
      </c>
      <c r="O9130" s="3" t="str">
        <f>TEXT(Table3[[#This Row],[DATE]],"mmm")</f>
        <v>Dec</v>
      </c>
      <c r="P9130" s="3">
        <f>YEAR(Table3[[#This Row],[DATE]])</f>
        <v>2045</v>
      </c>
    </row>
    <row r="9131" spans="1:16" x14ac:dyDescent="0.3">
      <c r="A9131" s="6">
        <v>53326</v>
      </c>
      <c r="B9131" s="7" t="s">
        <v>1790</v>
      </c>
      <c r="C9131" s="9">
        <f t="shared" ca="1" si="284"/>
        <v>2</v>
      </c>
      <c r="D9131" s="9" t="s">
        <v>2115</v>
      </c>
      <c r="E9131" s="9" t="s">
        <v>2116</v>
      </c>
      <c r="F9131" s="10">
        <f t="shared" ca="1" si="285"/>
        <v>4.6878398247792802E-2</v>
      </c>
      <c r="G9131" s="3" t="str">
        <f>VLOOKUP(Table3[[#This Row],[PRODUCT ID]],Table1[[PRODUCT]:[SELLING PRICE]],1,FALSE)</f>
        <v>Product738</v>
      </c>
      <c r="H9131" s="3" t="str">
        <f>VLOOKUP(Table3[[#This Row],[PRODUCT ID]],Table1[[PRODUCT]:[SELLING PRICE]],2,FALSE)</f>
        <v>Category3</v>
      </c>
      <c r="I9131" s="3" t="str">
        <f>VLOOKUP(Table3[[#This Row],[PRODUCT ID]],Table1[[PRODUCT]:[SELLING PRICE]],3,FALSE)</f>
        <v>Kg</v>
      </c>
      <c r="J9131" s="16">
        <f ca="1">VLOOKUP(Table3[[#This Row],[PRODUCT ID]],Table1[[PRODUCT]:[SELLING PRICE]],4,FALSE)</f>
        <v>224</v>
      </c>
      <c r="K9131" s="16">
        <f ca="1">VLOOKUP(Table3[[#This Row],[PRODUCT ID]],Table1[[PRODUCT]:[SELLING PRICE]],5,FALSE)</f>
        <v>90.052283864590478</v>
      </c>
      <c r="L9131" s="16">
        <f ca="1">J9131*Table3[[#This Row],[QUANTITY]]</f>
        <v>448</v>
      </c>
      <c r="M9131" s="16">
        <f ca="1">K9131*Table3[[#This Row],[QUANTITY]]*(1-Table3[[#This Row],[DISCOUNT %]])</f>
        <v>171.66155407692582</v>
      </c>
      <c r="N9131" s="3">
        <f>DAY(Table3[[#This Row],[DATE]])</f>
        <v>30</v>
      </c>
      <c r="O9131" s="3" t="str">
        <f>TEXT(Table3[[#This Row],[DATE]],"mmm")</f>
        <v>Dec</v>
      </c>
      <c r="P9131" s="3">
        <f>YEAR(Table3[[#This Row],[DATE]])</f>
        <v>2045</v>
      </c>
    </row>
    <row r="9132" spans="1:16" x14ac:dyDescent="0.3">
      <c r="A9132" s="6">
        <v>53327</v>
      </c>
      <c r="B9132" s="7" t="s">
        <v>1791</v>
      </c>
      <c r="C9132" s="9">
        <f t="shared" ca="1" si="284"/>
        <v>2</v>
      </c>
      <c r="D9132" s="9" t="s">
        <v>2117</v>
      </c>
      <c r="E9132" s="9" t="s">
        <v>2116</v>
      </c>
      <c r="F9132" s="10">
        <f t="shared" ca="1" si="285"/>
        <v>7.8553756430205346E-2</v>
      </c>
      <c r="G9132" s="3" t="str">
        <f>VLOOKUP(Table3[[#This Row],[PRODUCT ID]],Table1[[PRODUCT]:[SELLING PRICE]],1,FALSE)</f>
        <v>Product739</v>
      </c>
      <c r="H9132" s="3" t="str">
        <f>VLOOKUP(Table3[[#This Row],[PRODUCT ID]],Table1[[PRODUCT]:[SELLING PRICE]],2,FALSE)</f>
        <v>Category4</v>
      </c>
      <c r="I9132" s="3" t="str">
        <f>VLOOKUP(Table3[[#This Row],[PRODUCT ID]],Table1[[PRODUCT]:[SELLING PRICE]],3,FALSE)</f>
        <v>Kg</v>
      </c>
      <c r="J9132" s="16">
        <f ca="1">VLOOKUP(Table3[[#This Row],[PRODUCT ID]],Table1[[PRODUCT]:[SELLING PRICE]],4,FALSE)</f>
        <v>29</v>
      </c>
      <c r="K9132" s="16">
        <f ca="1">VLOOKUP(Table3[[#This Row],[PRODUCT ID]],Table1[[PRODUCT]:[SELLING PRICE]],5,FALSE)</f>
        <v>23.557381187137537</v>
      </c>
      <c r="L9132" s="16">
        <f ca="1">J9132*Table3[[#This Row],[QUANTITY]]</f>
        <v>58</v>
      </c>
      <c r="M9132" s="16">
        <f ca="1">K9132*Table3[[#This Row],[QUANTITY]]*(1-Table3[[#This Row],[DISCOUNT %]])</f>
        <v>43.413720806459267</v>
      </c>
      <c r="N9132" s="3">
        <f>DAY(Table3[[#This Row],[DATE]])</f>
        <v>31</v>
      </c>
      <c r="O9132" s="3" t="str">
        <f>TEXT(Table3[[#This Row],[DATE]],"mmm")</f>
        <v>Dec</v>
      </c>
      <c r="P9132" s="3">
        <f>YEAR(Table3[[#This Row],[DATE]])</f>
        <v>2045</v>
      </c>
    </row>
    <row r="9133" spans="1:16" x14ac:dyDescent="0.3">
      <c r="A9133" s="6">
        <v>53328</v>
      </c>
      <c r="B9133" s="7" t="s">
        <v>1792</v>
      </c>
      <c r="C9133" s="9">
        <f t="shared" ca="1" si="284"/>
        <v>9</v>
      </c>
      <c r="D9133" s="9" t="s">
        <v>2117</v>
      </c>
      <c r="E9133" s="9" t="s">
        <v>2116</v>
      </c>
      <c r="F9133" s="10">
        <f t="shared" ca="1" si="285"/>
        <v>3.5713347288116669E-2</v>
      </c>
      <c r="G9133" s="3" t="str">
        <f>VLOOKUP(Table3[[#This Row],[PRODUCT ID]],Table1[[PRODUCT]:[SELLING PRICE]],1,FALSE)</f>
        <v>Product740</v>
      </c>
      <c r="H9133" s="3" t="str">
        <f>VLOOKUP(Table3[[#This Row],[PRODUCT ID]],Table1[[PRODUCT]:[SELLING PRICE]],2,FALSE)</f>
        <v>Category5</v>
      </c>
      <c r="I9133" s="3" t="str">
        <f>VLOOKUP(Table3[[#This Row],[PRODUCT ID]],Table1[[PRODUCT]:[SELLING PRICE]],3,FALSE)</f>
        <v>Lt</v>
      </c>
      <c r="J9133" s="16">
        <f ca="1">VLOOKUP(Table3[[#This Row],[PRODUCT ID]],Table1[[PRODUCT]:[SELLING PRICE]],4,FALSE)</f>
        <v>33</v>
      </c>
      <c r="K9133" s="16">
        <f ca="1">VLOOKUP(Table3[[#This Row],[PRODUCT ID]],Table1[[PRODUCT]:[SELLING PRICE]],5,FALSE)</f>
        <v>120.36446564565458</v>
      </c>
      <c r="L9133" s="16">
        <f ca="1">J9133*Table3[[#This Row],[QUANTITY]]</f>
        <v>297</v>
      </c>
      <c r="M9133" s="16">
        <f ca="1">K9133*Table3[[#This Row],[QUANTITY]]*(1-Table3[[#This Row],[DISCOUNT %]])</f>
        <v>1044.5926291461244</v>
      </c>
      <c r="N9133" s="3">
        <f>DAY(Table3[[#This Row],[DATE]])</f>
        <v>1</v>
      </c>
      <c r="O9133" s="3" t="str">
        <f>TEXT(Table3[[#This Row],[DATE]],"mmm")</f>
        <v>Jan</v>
      </c>
      <c r="P9133" s="3">
        <f>YEAR(Table3[[#This Row],[DATE]])</f>
        <v>2046</v>
      </c>
    </row>
    <row r="9134" spans="1:16" x14ac:dyDescent="0.3">
      <c r="A9134" s="6">
        <v>53329</v>
      </c>
      <c r="B9134" s="7" t="s">
        <v>1793</v>
      </c>
      <c r="C9134" s="9">
        <f t="shared" ca="1" si="284"/>
        <v>11</v>
      </c>
      <c r="D9134" s="9" t="s">
        <v>2116</v>
      </c>
      <c r="E9134" s="9" t="s">
        <v>2116</v>
      </c>
      <c r="F9134" s="10">
        <f t="shared" ca="1" si="285"/>
        <v>4.6335588469705096E-3</v>
      </c>
      <c r="G9134" s="3" t="str">
        <f>VLOOKUP(Table3[[#This Row],[PRODUCT ID]],Table1[[PRODUCT]:[SELLING PRICE]],1,FALSE)</f>
        <v>Product741</v>
      </c>
      <c r="H9134" s="3" t="str">
        <f>VLOOKUP(Table3[[#This Row],[PRODUCT ID]],Table1[[PRODUCT]:[SELLING PRICE]],2,FALSE)</f>
        <v>Category1</v>
      </c>
      <c r="I9134" s="3" t="str">
        <f>VLOOKUP(Table3[[#This Row],[PRODUCT ID]],Table1[[PRODUCT]:[SELLING PRICE]],3,FALSE)</f>
        <v>Kg</v>
      </c>
      <c r="J9134" s="16">
        <f ca="1">VLOOKUP(Table3[[#This Row],[PRODUCT ID]],Table1[[PRODUCT]:[SELLING PRICE]],4,FALSE)</f>
        <v>201</v>
      </c>
      <c r="K9134" s="16">
        <f ca="1">VLOOKUP(Table3[[#This Row],[PRODUCT ID]],Table1[[PRODUCT]:[SELLING PRICE]],5,FALSE)</f>
        <v>250.06310638402093</v>
      </c>
      <c r="L9134" s="16">
        <f ca="1">J9134*Table3[[#This Row],[QUANTITY]]</f>
        <v>2211</v>
      </c>
      <c r="M9134" s="16">
        <f ca="1">K9134*Table3[[#This Row],[QUANTITY]]*(1-Table3[[#This Row],[DISCOUNT %]])</f>
        <v>2737.9486669164776</v>
      </c>
      <c r="N9134" s="3">
        <f>DAY(Table3[[#This Row],[DATE]])</f>
        <v>2</v>
      </c>
      <c r="O9134" s="3" t="str">
        <f>TEXT(Table3[[#This Row],[DATE]],"mmm")</f>
        <v>Jan</v>
      </c>
      <c r="P9134" s="3">
        <f>YEAR(Table3[[#This Row],[DATE]])</f>
        <v>2046</v>
      </c>
    </row>
    <row r="9135" spans="1:16" x14ac:dyDescent="0.3">
      <c r="A9135" s="6">
        <v>53330</v>
      </c>
      <c r="B9135" s="7" t="s">
        <v>1794</v>
      </c>
      <c r="C9135" s="9">
        <f t="shared" ca="1" si="284"/>
        <v>3</v>
      </c>
      <c r="D9135" s="9" t="s">
        <v>2116</v>
      </c>
      <c r="E9135" s="9" t="s">
        <v>2116</v>
      </c>
      <c r="F9135" s="10">
        <f t="shared" ca="1" si="285"/>
        <v>9.8265591139881873E-3</v>
      </c>
      <c r="G9135" s="3" t="str">
        <f>VLOOKUP(Table3[[#This Row],[PRODUCT ID]],Table1[[PRODUCT]:[SELLING PRICE]],1,FALSE)</f>
        <v>Product742</v>
      </c>
      <c r="H9135" s="3" t="str">
        <f>VLOOKUP(Table3[[#This Row],[PRODUCT ID]],Table1[[PRODUCT]:[SELLING PRICE]],2,FALSE)</f>
        <v>Category2</v>
      </c>
      <c r="I9135" s="3" t="str">
        <f>VLOOKUP(Table3[[#This Row],[PRODUCT ID]],Table1[[PRODUCT]:[SELLING PRICE]],3,FALSE)</f>
        <v>Lt</v>
      </c>
      <c r="J9135" s="16">
        <f ca="1">VLOOKUP(Table3[[#This Row],[PRODUCT ID]],Table1[[PRODUCT]:[SELLING PRICE]],4,FALSE)</f>
        <v>136</v>
      </c>
      <c r="K9135" s="16">
        <f ca="1">VLOOKUP(Table3[[#This Row],[PRODUCT ID]],Table1[[PRODUCT]:[SELLING PRICE]],5,FALSE)</f>
        <v>90.26523679784006</v>
      </c>
      <c r="L9135" s="16">
        <f ca="1">J9135*Table3[[#This Row],[QUANTITY]]</f>
        <v>408</v>
      </c>
      <c r="M9135" s="16">
        <f ca="1">K9135*Table3[[#This Row],[QUANTITY]]*(1-Table3[[#This Row],[DISCOUNT %]])</f>
        <v>268.13472033752379</v>
      </c>
      <c r="N9135" s="3">
        <f>DAY(Table3[[#This Row],[DATE]])</f>
        <v>3</v>
      </c>
      <c r="O9135" s="3" t="str">
        <f>TEXT(Table3[[#This Row],[DATE]],"mmm")</f>
        <v>Jan</v>
      </c>
      <c r="P9135" s="3">
        <f>YEAR(Table3[[#This Row],[DATE]])</f>
        <v>2046</v>
      </c>
    </row>
    <row r="9136" spans="1:16" x14ac:dyDescent="0.3">
      <c r="A9136" s="6">
        <v>53331</v>
      </c>
      <c r="B9136" s="7" t="s">
        <v>1795</v>
      </c>
      <c r="C9136" s="9">
        <f t="shared" ca="1" si="284"/>
        <v>5</v>
      </c>
      <c r="D9136" s="9" t="s">
        <v>2116</v>
      </c>
      <c r="E9136" s="9" t="s">
        <v>2118</v>
      </c>
      <c r="F9136" s="10">
        <f t="shared" ca="1" si="285"/>
        <v>8.1291647336649842E-2</v>
      </c>
      <c r="G9136" s="3" t="str">
        <f>VLOOKUP(Table3[[#This Row],[PRODUCT ID]],Table1[[PRODUCT]:[SELLING PRICE]],1,FALSE)</f>
        <v>Product743</v>
      </c>
      <c r="H9136" s="3" t="str">
        <f>VLOOKUP(Table3[[#This Row],[PRODUCT ID]],Table1[[PRODUCT]:[SELLING PRICE]],2,FALSE)</f>
        <v>Category3</v>
      </c>
      <c r="I9136" s="3" t="str">
        <f>VLOOKUP(Table3[[#This Row],[PRODUCT ID]],Table1[[PRODUCT]:[SELLING PRICE]],3,FALSE)</f>
        <v>Ft</v>
      </c>
      <c r="J9136" s="16">
        <f ca="1">VLOOKUP(Table3[[#This Row],[PRODUCT ID]],Table1[[PRODUCT]:[SELLING PRICE]],4,FALSE)</f>
        <v>138</v>
      </c>
      <c r="K9136" s="16">
        <f ca="1">VLOOKUP(Table3[[#This Row],[PRODUCT ID]],Table1[[PRODUCT]:[SELLING PRICE]],5,FALSE)</f>
        <v>219.22269995743451</v>
      </c>
      <c r="L9136" s="16">
        <f ca="1">J9136*Table3[[#This Row],[QUANTITY]]</f>
        <v>690</v>
      </c>
      <c r="M9136" s="16">
        <f ca="1">K9136*Table3[[#This Row],[QUANTITY]]*(1-Table3[[#This Row],[DISCOUNT %]])</f>
        <v>1007.0086277215327</v>
      </c>
      <c r="N9136" s="3">
        <f>DAY(Table3[[#This Row],[DATE]])</f>
        <v>4</v>
      </c>
      <c r="O9136" s="3" t="str">
        <f>TEXT(Table3[[#This Row],[DATE]],"mmm")</f>
        <v>Jan</v>
      </c>
      <c r="P9136" s="3">
        <f>YEAR(Table3[[#This Row],[DATE]])</f>
        <v>2046</v>
      </c>
    </row>
    <row r="9137" spans="1:16" x14ac:dyDescent="0.3">
      <c r="A9137" s="6">
        <v>53332</v>
      </c>
      <c r="B9137" s="7" t="s">
        <v>1796</v>
      </c>
      <c r="C9137" s="9">
        <f t="shared" ca="1" si="284"/>
        <v>3</v>
      </c>
      <c r="D9137" s="9" t="s">
        <v>2116</v>
      </c>
      <c r="E9137" s="9" t="s">
        <v>2118</v>
      </c>
      <c r="F9137" s="10">
        <f t="shared" ca="1" si="285"/>
        <v>5.2106315289271024E-2</v>
      </c>
      <c r="G9137" s="3" t="str">
        <f>VLOOKUP(Table3[[#This Row],[PRODUCT ID]],Table1[[PRODUCT]:[SELLING PRICE]],1,FALSE)</f>
        <v>Product744</v>
      </c>
      <c r="H9137" s="3" t="str">
        <f>VLOOKUP(Table3[[#This Row],[PRODUCT ID]],Table1[[PRODUCT]:[SELLING PRICE]],2,FALSE)</f>
        <v>Category4</v>
      </c>
      <c r="I9137" s="3" t="str">
        <f>VLOOKUP(Table3[[#This Row],[PRODUCT ID]],Table1[[PRODUCT]:[SELLING PRICE]],3,FALSE)</f>
        <v>Kg</v>
      </c>
      <c r="J9137" s="16">
        <f ca="1">VLOOKUP(Table3[[#This Row],[PRODUCT ID]],Table1[[PRODUCT]:[SELLING PRICE]],4,FALSE)</f>
        <v>176</v>
      </c>
      <c r="K9137" s="16">
        <f ca="1">VLOOKUP(Table3[[#This Row],[PRODUCT ID]],Table1[[PRODUCT]:[SELLING PRICE]],5,FALSE)</f>
        <v>233.69969889724786</v>
      </c>
      <c r="L9137" s="16">
        <f ca="1">J9137*Table3[[#This Row],[QUANTITY]]</f>
        <v>528</v>
      </c>
      <c r="M9137" s="16">
        <f ca="1">K9137*Table3[[#This Row],[QUANTITY]]*(1-Table3[[#This Row],[DISCOUNT %]])</f>
        <v>664.56740611050054</v>
      </c>
      <c r="N9137" s="3">
        <f>DAY(Table3[[#This Row],[DATE]])</f>
        <v>5</v>
      </c>
      <c r="O9137" s="3" t="str">
        <f>TEXT(Table3[[#This Row],[DATE]],"mmm")</f>
        <v>Jan</v>
      </c>
      <c r="P9137" s="3">
        <f>YEAR(Table3[[#This Row],[DATE]])</f>
        <v>2046</v>
      </c>
    </row>
    <row r="9138" spans="1:16" x14ac:dyDescent="0.3">
      <c r="A9138" s="6">
        <v>53333</v>
      </c>
      <c r="B9138" s="7" t="s">
        <v>1797</v>
      </c>
      <c r="C9138" s="9">
        <f t="shared" ca="1" si="284"/>
        <v>12</v>
      </c>
      <c r="D9138" s="9" t="s">
        <v>2115</v>
      </c>
      <c r="E9138" s="9" t="s">
        <v>2116</v>
      </c>
      <c r="F9138" s="10">
        <f t="shared" ca="1" si="285"/>
        <v>7.7169639992450231E-2</v>
      </c>
      <c r="G9138" s="3" t="str">
        <f>VLOOKUP(Table3[[#This Row],[PRODUCT ID]],Table1[[PRODUCT]:[SELLING PRICE]],1,FALSE)</f>
        <v>Product745</v>
      </c>
      <c r="H9138" s="3" t="str">
        <f>VLOOKUP(Table3[[#This Row],[PRODUCT ID]],Table1[[PRODUCT]:[SELLING PRICE]],2,FALSE)</f>
        <v>Category1</v>
      </c>
      <c r="I9138" s="3" t="str">
        <f>VLOOKUP(Table3[[#This Row],[PRODUCT ID]],Table1[[PRODUCT]:[SELLING PRICE]],3,FALSE)</f>
        <v>No</v>
      </c>
      <c r="J9138" s="16">
        <f ca="1">VLOOKUP(Table3[[#This Row],[PRODUCT ID]],Table1[[PRODUCT]:[SELLING PRICE]],4,FALSE)</f>
        <v>34</v>
      </c>
      <c r="K9138" s="16">
        <f ca="1">VLOOKUP(Table3[[#This Row],[PRODUCT ID]],Table1[[PRODUCT]:[SELLING PRICE]],5,FALSE)</f>
        <v>202.13408761073663</v>
      </c>
      <c r="L9138" s="16">
        <f ca="1">J9138*Table3[[#This Row],[QUANTITY]]</f>
        <v>408</v>
      </c>
      <c r="M9138" s="16">
        <f ca="1">K9138*Table3[[#This Row],[QUANTITY]]*(1-Table3[[#This Row],[DISCOUNT %]])</f>
        <v>2238.4256740753644</v>
      </c>
      <c r="N9138" s="3">
        <f>DAY(Table3[[#This Row],[DATE]])</f>
        <v>6</v>
      </c>
      <c r="O9138" s="3" t="str">
        <f>TEXT(Table3[[#This Row],[DATE]],"mmm")</f>
        <v>Jan</v>
      </c>
      <c r="P9138" s="3">
        <f>YEAR(Table3[[#This Row],[DATE]])</f>
        <v>2046</v>
      </c>
    </row>
    <row r="9139" spans="1:16" x14ac:dyDescent="0.3">
      <c r="A9139" s="6">
        <v>53334</v>
      </c>
      <c r="B9139" s="7" t="s">
        <v>1798</v>
      </c>
      <c r="C9139" s="9">
        <f t="shared" ca="1" si="284"/>
        <v>7</v>
      </c>
      <c r="D9139" s="9" t="s">
        <v>2116</v>
      </c>
      <c r="E9139" s="9" t="s">
        <v>2116</v>
      </c>
      <c r="F9139" s="10">
        <f t="shared" ca="1" si="285"/>
        <v>8.0398720975427884E-2</v>
      </c>
      <c r="G9139" s="3" t="str">
        <f>VLOOKUP(Table3[[#This Row],[PRODUCT ID]],Table1[[PRODUCT]:[SELLING PRICE]],1,FALSE)</f>
        <v>Product746</v>
      </c>
      <c r="H9139" s="3" t="str">
        <f>VLOOKUP(Table3[[#This Row],[PRODUCT ID]],Table1[[PRODUCT]:[SELLING PRICE]],2,FALSE)</f>
        <v>Category2</v>
      </c>
      <c r="I9139" s="3" t="str">
        <f>VLOOKUP(Table3[[#This Row],[PRODUCT ID]],Table1[[PRODUCT]:[SELLING PRICE]],3,FALSE)</f>
        <v>No</v>
      </c>
      <c r="J9139" s="16">
        <f ca="1">VLOOKUP(Table3[[#This Row],[PRODUCT ID]],Table1[[PRODUCT]:[SELLING PRICE]],4,FALSE)</f>
        <v>88</v>
      </c>
      <c r="K9139" s="16">
        <f ca="1">VLOOKUP(Table3[[#This Row],[PRODUCT ID]],Table1[[PRODUCT]:[SELLING PRICE]],5,FALSE)</f>
        <v>65.901611227179131</v>
      </c>
      <c r="L9139" s="16">
        <f ca="1">J9139*Table3[[#This Row],[QUANTITY]]</f>
        <v>616</v>
      </c>
      <c r="M9139" s="16">
        <f ca="1">K9139*Table3[[#This Row],[QUANTITY]]*(1-Table3[[#This Row],[DISCOUNT %]])</f>
        <v>424.22244182005818</v>
      </c>
      <c r="N9139" s="3">
        <f>DAY(Table3[[#This Row],[DATE]])</f>
        <v>7</v>
      </c>
      <c r="O9139" s="3" t="str">
        <f>TEXT(Table3[[#This Row],[DATE]],"mmm")</f>
        <v>Jan</v>
      </c>
      <c r="P9139" s="3">
        <f>YEAR(Table3[[#This Row],[DATE]])</f>
        <v>2046</v>
      </c>
    </row>
    <row r="9140" spans="1:16" x14ac:dyDescent="0.3">
      <c r="A9140" s="6">
        <v>53335</v>
      </c>
      <c r="B9140" s="7" t="s">
        <v>1799</v>
      </c>
      <c r="C9140" s="9">
        <f t="shared" ca="1" si="284"/>
        <v>4</v>
      </c>
      <c r="D9140" s="9" t="s">
        <v>2117</v>
      </c>
      <c r="E9140" s="9" t="s">
        <v>2116</v>
      </c>
      <c r="F9140" s="10">
        <f t="shared" ca="1" si="285"/>
        <v>4.1893938377976607E-2</v>
      </c>
      <c r="G9140" s="3" t="str">
        <f>VLOOKUP(Table3[[#This Row],[PRODUCT ID]],Table1[[PRODUCT]:[SELLING PRICE]],1,FALSE)</f>
        <v>Product747</v>
      </c>
      <c r="H9140" s="3" t="str">
        <f>VLOOKUP(Table3[[#This Row],[PRODUCT ID]],Table1[[PRODUCT]:[SELLING PRICE]],2,FALSE)</f>
        <v>Category3</v>
      </c>
      <c r="I9140" s="3" t="str">
        <f>VLOOKUP(Table3[[#This Row],[PRODUCT ID]],Table1[[PRODUCT]:[SELLING PRICE]],3,FALSE)</f>
        <v>Ft</v>
      </c>
      <c r="J9140" s="16">
        <f ca="1">VLOOKUP(Table3[[#This Row],[PRODUCT ID]],Table1[[PRODUCT]:[SELLING PRICE]],4,FALSE)</f>
        <v>205</v>
      </c>
      <c r="K9140" s="16">
        <f ca="1">VLOOKUP(Table3[[#This Row],[PRODUCT ID]],Table1[[PRODUCT]:[SELLING PRICE]],5,FALSE)</f>
        <v>71.124651817024642</v>
      </c>
      <c r="L9140" s="16">
        <f ca="1">J9140*Table3[[#This Row],[QUANTITY]]</f>
        <v>820</v>
      </c>
      <c r="M9140" s="16">
        <f ca="1">K9140*Table3[[#This Row],[QUANTITY]]*(1-Table3[[#This Row],[DISCOUNT %]])</f>
        <v>272.57984014658865</v>
      </c>
      <c r="N9140" s="3">
        <f>DAY(Table3[[#This Row],[DATE]])</f>
        <v>8</v>
      </c>
      <c r="O9140" s="3" t="str">
        <f>TEXT(Table3[[#This Row],[DATE]],"mmm")</f>
        <v>Jan</v>
      </c>
      <c r="P9140" s="3">
        <f>YEAR(Table3[[#This Row],[DATE]])</f>
        <v>2046</v>
      </c>
    </row>
    <row r="9141" spans="1:16" x14ac:dyDescent="0.3">
      <c r="A9141" s="6">
        <v>53336</v>
      </c>
      <c r="B9141" s="7" t="s">
        <v>1800</v>
      </c>
      <c r="C9141" s="9">
        <f t="shared" ca="1" si="284"/>
        <v>2</v>
      </c>
      <c r="D9141" s="9" t="s">
        <v>2115</v>
      </c>
      <c r="E9141" s="9" t="s">
        <v>2116</v>
      </c>
      <c r="F9141" s="10">
        <f t="shared" ca="1" si="285"/>
        <v>8.6864185015012543E-2</v>
      </c>
      <c r="G9141" s="3" t="str">
        <f>VLOOKUP(Table3[[#This Row],[PRODUCT ID]],Table1[[PRODUCT]:[SELLING PRICE]],1,FALSE)</f>
        <v>Product748</v>
      </c>
      <c r="H9141" s="3" t="str">
        <f>VLOOKUP(Table3[[#This Row],[PRODUCT ID]],Table1[[PRODUCT]:[SELLING PRICE]],2,FALSE)</f>
        <v>Category4</v>
      </c>
      <c r="I9141" s="3" t="str">
        <f>VLOOKUP(Table3[[#This Row],[PRODUCT ID]],Table1[[PRODUCT]:[SELLING PRICE]],3,FALSE)</f>
        <v>No</v>
      </c>
      <c r="J9141" s="16">
        <f ca="1">VLOOKUP(Table3[[#This Row],[PRODUCT ID]],Table1[[PRODUCT]:[SELLING PRICE]],4,FALSE)</f>
        <v>107</v>
      </c>
      <c r="K9141" s="16">
        <f ca="1">VLOOKUP(Table3[[#This Row],[PRODUCT ID]],Table1[[PRODUCT]:[SELLING PRICE]],5,FALSE)</f>
        <v>92.280624021302657</v>
      </c>
      <c r="L9141" s="16">
        <f ca="1">J9141*Table3[[#This Row],[QUANTITY]]</f>
        <v>214</v>
      </c>
      <c r="M9141" s="16">
        <f ca="1">K9141*Table3[[#This Row],[QUANTITY]]*(1-Table3[[#This Row],[DISCOUNT %]])</f>
        <v>168.52948564603082</v>
      </c>
      <c r="N9141" s="3">
        <f>DAY(Table3[[#This Row],[DATE]])</f>
        <v>9</v>
      </c>
      <c r="O9141" s="3" t="str">
        <f>TEXT(Table3[[#This Row],[DATE]],"mmm")</f>
        <v>Jan</v>
      </c>
      <c r="P9141" s="3">
        <f>YEAR(Table3[[#This Row],[DATE]])</f>
        <v>2046</v>
      </c>
    </row>
    <row r="9142" spans="1:16" x14ac:dyDescent="0.3">
      <c r="A9142" s="6">
        <v>53337</v>
      </c>
      <c r="B9142" s="7" t="s">
        <v>1801</v>
      </c>
      <c r="C9142" s="9">
        <f t="shared" ca="1" si="284"/>
        <v>11</v>
      </c>
      <c r="D9142" s="9" t="s">
        <v>2115</v>
      </c>
      <c r="E9142" s="9" t="s">
        <v>2118</v>
      </c>
      <c r="F9142" s="10">
        <f t="shared" ca="1" si="285"/>
        <v>2.5887994392016247E-2</v>
      </c>
      <c r="G9142" s="3" t="str">
        <f>VLOOKUP(Table3[[#This Row],[PRODUCT ID]],Table1[[PRODUCT]:[SELLING PRICE]],1,FALSE)</f>
        <v>Product749</v>
      </c>
      <c r="H9142" s="3" t="str">
        <f>VLOOKUP(Table3[[#This Row],[PRODUCT ID]],Table1[[PRODUCT]:[SELLING PRICE]],2,FALSE)</f>
        <v>Category5</v>
      </c>
      <c r="I9142" s="3" t="str">
        <f>VLOOKUP(Table3[[#This Row],[PRODUCT ID]],Table1[[PRODUCT]:[SELLING PRICE]],3,FALSE)</f>
        <v>Kg</v>
      </c>
      <c r="J9142" s="16">
        <f ca="1">VLOOKUP(Table3[[#This Row],[PRODUCT ID]],Table1[[PRODUCT]:[SELLING PRICE]],4,FALSE)</f>
        <v>210</v>
      </c>
      <c r="K9142" s="16">
        <f ca="1">VLOOKUP(Table3[[#This Row],[PRODUCT ID]],Table1[[PRODUCT]:[SELLING PRICE]],5,FALSE)</f>
        <v>169.65382586918275</v>
      </c>
      <c r="L9142" s="16">
        <f ca="1">J9142*Table3[[#This Row],[QUANTITY]]</f>
        <v>2310</v>
      </c>
      <c r="M9142" s="16">
        <f ca="1">K9142*Table3[[#This Row],[QUANTITY]]*(1-Table3[[#This Row],[DISCOUNT %]])</f>
        <v>1817.8801143414696</v>
      </c>
      <c r="N9142" s="3">
        <f>DAY(Table3[[#This Row],[DATE]])</f>
        <v>10</v>
      </c>
      <c r="O9142" s="3" t="str">
        <f>TEXT(Table3[[#This Row],[DATE]],"mmm")</f>
        <v>Jan</v>
      </c>
      <c r="P9142" s="3">
        <f>YEAR(Table3[[#This Row],[DATE]])</f>
        <v>2046</v>
      </c>
    </row>
    <row r="9143" spans="1:16" x14ac:dyDescent="0.3">
      <c r="A9143" s="6">
        <v>53338</v>
      </c>
      <c r="B9143" s="7" t="s">
        <v>1802</v>
      </c>
      <c r="C9143" s="9">
        <f t="shared" ca="1" si="284"/>
        <v>12</v>
      </c>
      <c r="D9143" s="9" t="s">
        <v>2115</v>
      </c>
      <c r="E9143" s="9" t="s">
        <v>2116</v>
      </c>
      <c r="F9143" s="10">
        <f t="shared" ca="1" si="285"/>
        <v>4.2614040328531638E-2</v>
      </c>
      <c r="G9143" s="3" t="str">
        <f>VLOOKUP(Table3[[#This Row],[PRODUCT ID]],Table1[[PRODUCT]:[SELLING PRICE]],1,FALSE)</f>
        <v>Product750</v>
      </c>
      <c r="H9143" s="3" t="str">
        <f>VLOOKUP(Table3[[#This Row],[PRODUCT ID]],Table1[[PRODUCT]:[SELLING PRICE]],2,FALSE)</f>
        <v>Category1</v>
      </c>
      <c r="I9143" s="3" t="str">
        <f>VLOOKUP(Table3[[#This Row],[PRODUCT ID]],Table1[[PRODUCT]:[SELLING PRICE]],3,FALSE)</f>
        <v>Kg</v>
      </c>
      <c r="J9143" s="16">
        <f ca="1">VLOOKUP(Table3[[#This Row],[PRODUCT ID]],Table1[[PRODUCT]:[SELLING PRICE]],4,FALSE)</f>
        <v>68</v>
      </c>
      <c r="K9143" s="16">
        <f ca="1">VLOOKUP(Table3[[#This Row],[PRODUCT ID]],Table1[[PRODUCT]:[SELLING PRICE]],5,FALSE)</f>
        <v>302.77170675213745</v>
      </c>
      <c r="L9143" s="16">
        <f ca="1">J9143*Table3[[#This Row],[QUANTITY]]</f>
        <v>816</v>
      </c>
      <c r="M9143" s="16">
        <f ca="1">K9143*Table3[[#This Row],[QUANTITY]]*(1-Table3[[#This Row],[DISCOUNT %]])</f>
        <v>3478.4325723631619</v>
      </c>
      <c r="N9143" s="3">
        <f>DAY(Table3[[#This Row],[DATE]])</f>
        <v>11</v>
      </c>
      <c r="O9143" s="3" t="str">
        <f>TEXT(Table3[[#This Row],[DATE]],"mmm")</f>
        <v>Jan</v>
      </c>
      <c r="P9143" s="3">
        <f>YEAR(Table3[[#This Row],[DATE]])</f>
        <v>2046</v>
      </c>
    </row>
    <row r="9144" spans="1:16" x14ac:dyDescent="0.3">
      <c r="A9144" s="6">
        <v>53339</v>
      </c>
      <c r="B9144" s="7" t="s">
        <v>1803</v>
      </c>
      <c r="C9144" s="9">
        <f t="shared" ca="1" si="284"/>
        <v>1</v>
      </c>
      <c r="D9144" s="9" t="s">
        <v>2116</v>
      </c>
      <c r="E9144" s="9" t="s">
        <v>2116</v>
      </c>
      <c r="F9144" s="10">
        <f t="shared" ca="1" si="285"/>
        <v>1.1606075383443904E-2</v>
      </c>
      <c r="G9144" s="3" t="str">
        <f>VLOOKUP(Table3[[#This Row],[PRODUCT ID]],Table1[[PRODUCT]:[SELLING PRICE]],1,FALSE)</f>
        <v>Product751</v>
      </c>
      <c r="H9144" s="3" t="str">
        <f>VLOOKUP(Table3[[#This Row],[PRODUCT ID]],Table1[[PRODUCT]:[SELLING PRICE]],2,FALSE)</f>
        <v>Category2</v>
      </c>
      <c r="I9144" s="3" t="str">
        <f>VLOOKUP(Table3[[#This Row],[PRODUCT ID]],Table1[[PRODUCT]:[SELLING PRICE]],3,FALSE)</f>
        <v>Lt</v>
      </c>
      <c r="J9144" s="16">
        <f ca="1">VLOOKUP(Table3[[#This Row],[PRODUCT ID]],Table1[[PRODUCT]:[SELLING PRICE]],4,FALSE)</f>
        <v>32</v>
      </c>
      <c r="K9144" s="16">
        <f ca="1">VLOOKUP(Table3[[#This Row],[PRODUCT ID]],Table1[[PRODUCT]:[SELLING PRICE]],5,FALSE)</f>
        <v>161.47287608030433</v>
      </c>
      <c r="L9144" s="16">
        <f ca="1">J9144*Table3[[#This Row],[QUANTITY]]</f>
        <v>32</v>
      </c>
      <c r="M9144" s="16">
        <f ca="1">K9144*Table3[[#This Row],[QUANTITY]]*(1-Table3[[#This Row],[DISCOUNT %]])</f>
        <v>159.59880970813481</v>
      </c>
      <c r="N9144" s="3">
        <f>DAY(Table3[[#This Row],[DATE]])</f>
        <v>12</v>
      </c>
      <c r="O9144" s="3" t="str">
        <f>TEXT(Table3[[#This Row],[DATE]],"mmm")</f>
        <v>Jan</v>
      </c>
      <c r="P9144" s="3">
        <f>YEAR(Table3[[#This Row],[DATE]])</f>
        <v>2046</v>
      </c>
    </row>
    <row r="9145" spans="1:16" x14ac:dyDescent="0.3">
      <c r="A9145" s="6">
        <v>53340</v>
      </c>
      <c r="B9145" s="7" t="s">
        <v>1804</v>
      </c>
      <c r="C9145" s="9">
        <f t="shared" ca="1" si="284"/>
        <v>10</v>
      </c>
      <c r="D9145" s="9" t="s">
        <v>2116</v>
      </c>
      <c r="E9145" s="9" t="s">
        <v>2116</v>
      </c>
      <c r="F9145" s="10">
        <f t="shared" ca="1" si="285"/>
        <v>2.9151407562461708E-3</v>
      </c>
      <c r="G9145" s="3" t="str">
        <f>VLOOKUP(Table3[[#This Row],[PRODUCT ID]],Table1[[PRODUCT]:[SELLING PRICE]],1,FALSE)</f>
        <v>Product752</v>
      </c>
      <c r="H9145" s="3" t="str">
        <f>VLOOKUP(Table3[[#This Row],[PRODUCT ID]],Table1[[PRODUCT]:[SELLING PRICE]],2,FALSE)</f>
        <v>Category3</v>
      </c>
      <c r="I9145" s="3" t="str">
        <f>VLOOKUP(Table3[[#This Row],[PRODUCT ID]],Table1[[PRODUCT]:[SELLING PRICE]],3,FALSE)</f>
        <v>Kg</v>
      </c>
      <c r="J9145" s="16">
        <f ca="1">VLOOKUP(Table3[[#This Row],[PRODUCT ID]],Table1[[PRODUCT]:[SELLING PRICE]],4,FALSE)</f>
        <v>30</v>
      </c>
      <c r="K9145" s="16">
        <f ca="1">VLOOKUP(Table3[[#This Row],[PRODUCT ID]],Table1[[PRODUCT]:[SELLING PRICE]],5,FALSE)</f>
        <v>41.000287275889683</v>
      </c>
      <c r="L9145" s="16">
        <f ca="1">J9145*Table3[[#This Row],[QUANTITY]]</f>
        <v>300</v>
      </c>
      <c r="M9145" s="16">
        <f ca="1">K9145*Table3[[#This Row],[QUANTITY]]*(1-Table3[[#This Row],[DISCOUNT %]])</f>
        <v>408.80765667433934</v>
      </c>
      <c r="N9145" s="3">
        <f>DAY(Table3[[#This Row],[DATE]])</f>
        <v>13</v>
      </c>
      <c r="O9145" s="3" t="str">
        <f>TEXT(Table3[[#This Row],[DATE]],"mmm")</f>
        <v>Jan</v>
      </c>
      <c r="P9145" s="3">
        <f>YEAR(Table3[[#This Row],[DATE]])</f>
        <v>2046</v>
      </c>
    </row>
    <row r="9146" spans="1:16" x14ac:dyDescent="0.3">
      <c r="A9146" s="6">
        <v>53341</v>
      </c>
      <c r="B9146" s="7" t="s">
        <v>1805</v>
      </c>
      <c r="C9146" s="9">
        <f t="shared" ca="1" si="284"/>
        <v>3</v>
      </c>
      <c r="D9146" s="9" t="s">
        <v>2116</v>
      </c>
      <c r="E9146" s="9" t="s">
        <v>2116</v>
      </c>
      <c r="F9146" s="10">
        <f t="shared" ca="1" si="285"/>
        <v>5.5088569190931462E-2</v>
      </c>
      <c r="G9146" s="3" t="str">
        <f>VLOOKUP(Table3[[#This Row],[PRODUCT ID]],Table1[[PRODUCT]:[SELLING PRICE]],1,FALSE)</f>
        <v>Product753</v>
      </c>
      <c r="H9146" s="3" t="str">
        <f>VLOOKUP(Table3[[#This Row],[PRODUCT ID]],Table1[[PRODUCT]:[SELLING PRICE]],2,FALSE)</f>
        <v>Category4</v>
      </c>
      <c r="I9146" s="3" t="str">
        <f>VLOOKUP(Table3[[#This Row],[PRODUCT ID]],Table1[[PRODUCT]:[SELLING PRICE]],3,FALSE)</f>
        <v>Lt</v>
      </c>
      <c r="J9146" s="16">
        <f ca="1">VLOOKUP(Table3[[#This Row],[PRODUCT ID]],Table1[[PRODUCT]:[SELLING PRICE]],4,FALSE)</f>
        <v>123</v>
      </c>
      <c r="K9146" s="16">
        <f ca="1">VLOOKUP(Table3[[#This Row],[PRODUCT ID]],Table1[[PRODUCT]:[SELLING PRICE]],5,FALSE)</f>
        <v>262.34332343602239</v>
      </c>
      <c r="L9146" s="16">
        <f ca="1">J9146*Table3[[#This Row],[QUANTITY]]</f>
        <v>369</v>
      </c>
      <c r="M9146" s="16">
        <f ca="1">K9146*Table3[[#This Row],[QUANTITY]]*(1-Table3[[#This Row],[DISCOUNT %]])</f>
        <v>743.67361533341455</v>
      </c>
      <c r="N9146" s="3">
        <f>DAY(Table3[[#This Row],[DATE]])</f>
        <v>14</v>
      </c>
      <c r="O9146" s="3" t="str">
        <f>TEXT(Table3[[#This Row],[DATE]],"mmm")</f>
        <v>Jan</v>
      </c>
      <c r="P9146" s="3">
        <f>YEAR(Table3[[#This Row],[DATE]])</f>
        <v>2046</v>
      </c>
    </row>
    <row r="9147" spans="1:16" x14ac:dyDescent="0.3">
      <c r="A9147" s="6">
        <v>53342</v>
      </c>
      <c r="B9147" s="7" t="s">
        <v>1806</v>
      </c>
      <c r="C9147" s="9">
        <f t="shared" ca="1" si="284"/>
        <v>1</v>
      </c>
      <c r="D9147" s="9" t="s">
        <v>2115</v>
      </c>
      <c r="E9147" s="9" t="s">
        <v>2116</v>
      </c>
      <c r="F9147" s="10">
        <f t="shared" ca="1" si="285"/>
        <v>6.6811347737814372E-2</v>
      </c>
      <c r="G9147" s="3" t="str">
        <f>VLOOKUP(Table3[[#This Row],[PRODUCT ID]],Table1[[PRODUCT]:[SELLING PRICE]],1,FALSE)</f>
        <v>Product754</v>
      </c>
      <c r="H9147" s="3" t="str">
        <f>VLOOKUP(Table3[[#This Row],[PRODUCT ID]],Table1[[PRODUCT]:[SELLING PRICE]],2,FALSE)</f>
        <v>Category5</v>
      </c>
      <c r="I9147" s="3" t="str">
        <f>VLOOKUP(Table3[[#This Row],[PRODUCT ID]],Table1[[PRODUCT]:[SELLING PRICE]],3,FALSE)</f>
        <v>Ft</v>
      </c>
      <c r="J9147" s="16">
        <f ca="1">VLOOKUP(Table3[[#This Row],[PRODUCT ID]],Table1[[PRODUCT]:[SELLING PRICE]],4,FALSE)</f>
        <v>52</v>
      </c>
      <c r="K9147" s="16">
        <f ca="1">VLOOKUP(Table3[[#This Row],[PRODUCT ID]],Table1[[PRODUCT]:[SELLING PRICE]],5,FALSE)</f>
        <v>190.97236790073669</v>
      </c>
      <c r="L9147" s="16">
        <f ca="1">J9147*Table3[[#This Row],[QUANTITY]]</f>
        <v>52</v>
      </c>
      <c r="M9147" s="16">
        <f ca="1">K9147*Table3[[#This Row],[QUANTITY]]*(1-Table3[[#This Row],[DISCOUNT %]])</f>
        <v>178.21324662060675</v>
      </c>
      <c r="N9147" s="3">
        <f>DAY(Table3[[#This Row],[DATE]])</f>
        <v>15</v>
      </c>
      <c r="O9147" s="3" t="str">
        <f>TEXT(Table3[[#This Row],[DATE]],"mmm")</f>
        <v>Jan</v>
      </c>
      <c r="P9147" s="3">
        <f>YEAR(Table3[[#This Row],[DATE]])</f>
        <v>2046</v>
      </c>
    </row>
    <row r="9148" spans="1:16" x14ac:dyDescent="0.3">
      <c r="A9148" s="6">
        <v>53343</v>
      </c>
      <c r="B9148" s="7" t="s">
        <v>1807</v>
      </c>
      <c r="C9148" s="9">
        <f t="shared" ca="1" si="284"/>
        <v>5</v>
      </c>
      <c r="D9148" s="9" t="s">
        <v>2117</v>
      </c>
      <c r="E9148" s="9" t="s">
        <v>2118</v>
      </c>
      <c r="F9148" s="10">
        <f t="shared" ca="1" si="285"/>
        <v>1.1986608485840556E-2</v>
      </c>
      <c r="G9148" s="3" t="str">
        <f>VLOOKUP(Table3[[#This Row],[PRODUCT ID]],Table1[[PRODUCT]:[SELLING PRICE]],1,FALSE)</f>
        <v>Product755</v>
      </c>
      <c r="H9148" s="3" t="str">
        <f>VLOOKUP(Table3[[#This Row],[PRODUCT ID]],Table1[[PRODUCT]:[SELLING PRICE]],2,FALSE)</f>
        <v>Category1</v>
      </c>
      <c r="I9148" s="3" t="str">
        <f>VLOOKUP(Table3[[#This Row],[PRODUCT ID]],Table1[[PRODUCT]:[SELLING PRICE]],3,FALSE)</f>
        <v>Kg</v>
      </c>
      <c r="J9148" s="16">
        <f ca="1">VLOOKUP(Table3[[#This Row],[PRODUCT ID]],Table1[[PRODUCT]:[SELLING PRICE]],4,FALSE)</f>
        <v>189</v>
      </c>
      <c r="K9148" s="16">
        <f ca="1">VLOOKUP(Table3[[#This Row],[PRODUCT ID]],Table1[[PRODUCT]:[SELLING PRICE]],5,FALSE)</f>
        <v>146.1998228048906</v>
      </c>
      <c r="L9148" s="16">
        <f ca="1">J9148*Table3[[#This Row],[QUANTITY]]</f>
        <v>945</v>
      </c>
      <c r="M9148" s="16">
        <f ca="1">K9148*Table3[[#This Row],[QUANTITY]]*(1-Table3[[#This Row],[DISCOUNT %]])</f>
        <v>722.23691384114557</v>
      </c>
      <c r="N9148" s="3">
        <f>DAY(Table3[[#This Row],[DATE]])</f>
        <v>16</v>
      </c>
      <c r="O9148" s="3" t="str">
        <f>TEXT(Table3[[#This Row],[DATE]],"mmm")</f>
        <v>Jan</v>
      </c>
      <c r="P9148" s="3">
        <f>YEAR(Table3[[#This Row],[DATE]])</f>
        <v>2046</v>
      </c>
    </row>
    <row r="9149" spans="1:16" x14ac:dyDescent="0.3">
      <c r="A9149" s="6">
        <v>53344</v>
      </c>
      <c r="B9149" s="7" t="s">
        <v>1808</v>
      </c>
      <c r="C9149" s="9">
        <f t="shared" ca="1" si="284"/>
        <v>9</v>
      </c>
      <c r="D9149" s="9" t="s">
        <v>2117</v>
      </c>
      <c r="E9149" s="9" t="s">
        <v>2118</v>
      </c>
      <c r="F9149" s="10">
        <f t="shared" ca="1" si="285"/>
        <v>2.781163967301974E-2</v>
      </c>
      <c r="G9149" s="3" t="str">
        <f>VLOOKUP(Table3[[#This Row],[PRODUCT ID]],Table1[[PRODUCT]:[SELLING PRICE]],1,FALSE)</f>
        <v>Product756</v>
      </c>
      <c r="H9149" s="3" t="str">
        <f>VLOOKUP(Table3[[#This Row],[PRODUCT ID]],Table1[[PRODUCT]:[SELLING PRICE]],2,FALSE)</f>
        <v>Category2</v>
      </c>
      <c r="I9149" s="3" t="str">
        <f>VLOOKUP(Table3[[#This Row],[PRODUCT ID]],Table1[[PRODUCT]:[SELLING PRICE]],3,FALSE)</f>
        <v>No</v>
      </c>
      <c r="J9149" s="16">
        <f ca="1">VLOOKUP(Table3[[#This Row],[PRODUCT ID]],Table1[[PRODUCT]:[SELLING PRICE]],4,FALSE)</f>
        <v>147</v>
      </c>
      <c r="K9149" s="16">
        <f ca="1">VLOOKUP(Table3[[#This Row],[PRODUCT ID]],Table1[[PRODUCT]:[SELLING PRICE]],5,FALSE)</f>
        <v>239.00582580744091</v>
      </c>
      <c r="L9149" s="16">
        <f ca="1">J9149*Table3[[#This Row],[QUANTITY]]</f>
        <v>1323</v>
      </c>
      <c r="M9149" s="16">
        <f ca="1">K9149*Table3[[#This Row],[QUANTITY]]*(1-Table3[[#This Row],[DISCOUNT %]])</f>
        <v>2091.2281371029867</v>
      </c>
      <c r="N9149" s="3">
        <f>DAY(Table3[[#This Row],[DATE]])</f>
        <v>17</v>
      </c>
      <c r="O9149" s="3" t="str">
        <f>TEXT(Table3[[#This Row],[DATE]],"mmm")</f>
        <v>Jan</v>
      </c>
      <c r="P9149" s="3">
        <f>YEAR(Table3[[#This Row],[DATE]])</f>
        <v>2046</v>
      </c>
    </row>
    <row r="9150" spans="1:16" x14ac:dyDescent="0.3">
      <c r="A9150" s="6">
        <v>53345</v>
      </c>
      <c r="B9150" s="7" t="s">
        <v>1809</v>
      </c>
      <c r="C9150" s="9">
        <f t="shared" ca="1" si="284"/>
        <v>2</v>
      </c>
      <c r="D9150" s="9" t="s">
        <v>2116</v>
      </c>
      <c r="E9150" s="9" t="s">
        <v>2116</v>
      </c>
      <c r="F9150" s="10">
        <f t="shared" ca="1" si="285"/>
        <v>1.5081797439465406E-2</v>
      </c>
      <c r="G9150" s="3" t="str">
        <f>VLOOKUP(Table3[[#This Row],[PRODUCT ID]],Table1[[PRODUCT]:[SELLING PRICE]],1,FALSE)</f>
        <v>Product757</v>
      </c>
      <c r="H9150" s="3" t="str">
        <f>VLOOKUP(Table3[[#This Row],[PRODUCT ID]],Table1[[PRODUCT]:[SELLING PRICE]],2,FALSE)</f>
        <v>Category3</v>
      </c>
      <c r="I9150" s="3" t="str">
        <f>VLOOKUP(Table3[[#This Row],[PRODUCT ID]],Table1[[PRODUCT]:[SELLING PRICE]],3,FALSE)</f>
        <v>No</v>
      </c>
      <c r="J9150" s="16">
        <f ca="1">VLOOKUP(Table3[[#This Row],[PRODUCT ID]],Table1[[PRODUCT]:[SELLING PRICE]],4,FALSE)</f>
        <v>118</v>
      </c>
      <c r="K9150" s="16">
        <f ca="1">VLOOKUP(Table3[[#This Row],[PRODUCT ID]],Table1[[PRODUCT]:[SELLING PRICE]],5,FALSE)</f>
        <v>136.86883360983109</v>
      </c>
      <c r="L9150" s="16">
        <f ca="1">J9150*Table3[[#This Row],[QUANTITY]]</f>
        <v>236</v>
      </c>
      <c r="M9150" s="16">
        <f ca="1">K9150*Table3[[#This Row],[QUANTITY]]*(1-Table3[[#This Row],[DISCOUNT %]])</f>
        <v>269.60921117110342</v>
      </c>
      <c r="N9150" s="3">
        <f>DAY(Table3[[#This Row],[DATE]])</f>
        <v>18</v>
      </c>
      <c r="O9150" s="3" t="str">
        <f>TEXT(Table3[[#This Row],[DATE]],"mmm")</f>
        <v>Jan</v>
      </c>
      <c r="P9150" s="3">
        <f>YEAR(Table3[[#This Row],[DATE]])</f>
        <v>2046</v>
      </c>
    </row>
    <row r="9151" spans="1:16" x14ac:dyDescent="0.3">
      <c r="A9151" s="6">
        <v>53346</v>
      </c>
      <c r="B9151" s="7" t="s">
        <v>1810</v>
      </c>
      <c r="C9151" s="9">
        <f t="shared" ca="1" si="284"/>
        <v>1</v>
      </c>
      <c r="D9151" s="9" t="s">
        <v>2116</v>
      </c>
      <c r="E9151" s="9" t="s">
        <v>2116</v>
      </c>
      <c r="F9151" s="10">
        <f t="shared" ca="1" si="285"/>
        <v>2.0741953025706018E-2</v>
      </c>
      <c r="G9151" s="3" t="str">
        <f>VLOOKUP(Table3[[#This Row],[PRODUCT ID]],Table1[[PRODUCT]:[SELLING PRICE]],1,FALSE)</f>
        <v>Product758</v>
      </c>
      <c r="H9151" s="3" t="str">
        <f>VLOOKUP(Table3[[#This Row],[PRODUCT ID]],Table1[[PRODUCT]:[SELLING PRICE]],2,FALSE)</f>
        <v>Category4</v>
      </c>
      <c r="I9151" s="3" t="str">
        <f>VLOOKUP(Table3[[#This Row],[PRODUCT ID]],Table1[[PRODUCT]:[SELLING PRICE]],3,FALSE)</f>
        <v>Ft</v>
      </c>
      <c r="J9151" s="16">
        <f ca="1">VLOOKUP(Table3[[#This Row],[PRODUCT ID]],Table1[[PRODUCT]:[SELLING PRICE]],4,FALSE)</f>
        <v>151</v>
      </c>
      <c r="K9151" s="16">
        <f ca="1">VLOOKUP(Table3[[#This Row],[PRODUCT ID]],Table1[[PRODUCT]:[SELLING PRICE]],5,FALSE)</f>
        <v>220.5801606451343</v>
      </c>
      <c r="L9151" s="16">
        <f ca="1">J9151*Table3[[#This Row],[QUANTITY]]</f>
        <v>151</v>
      </c>
      <c r="M9151" s="16">
        <f ca="1">K9151*Table3[[#This Row],[QUANTITY]]*(1-Table3[[#This Row],[DISCOUNT %]])</f>
        <v>216.00489731463023</v>
      </c>
      <c r="N9151" s="3">
        <f>DAY(Table3[[#This Row],[DATE]])</f>
        <v>19</v>
      </c>
      <c r="O9151" s="3" t="str">
        <f>TEXT(Table3[[#This Row],[DATE]],"mmm")</f>
        <v>Jan</v>
      </c>
      <c r="P9151" s="3">
        <f>YEAR(Table3[[#This Row],[DATE]])</f>
        <v>2046</v>
      </c>
    </row>
    <row r="9152" spans="1:16" x14ac:dyDescent="0.3">
      <c r="A9152" s="6">
        <v>53347</v>
      </c>
      <c r="B9152" s="7" t="s">
        <v>1811</v>
      </c>
      <c r="C9152" s="9">
        <f t="shared" ca="1" si="284"/>
        <v>3</v>
      </c>
      <c r="D9152" s="9" t="s">
        <v>2116</v>
      </c>
      <c r="E9152" s="9" t="s">
        <v>2116</v>
      </c>
      <c r="F9152" s="10">
        <f t="shared" ca="1" si="285"/>
        <v>3.1567626575642882E-2</v>
      </c>
      <c r="G9152" s="3" t="str">
        <f>VLOOKUP(Table3[[#This Row],[PRODUCT ID]],Table1[[PRODUCT]:[SELLING PRICE]],1,FALSE)</f>
        <v>Product759</v>
      </c>
      <c r="H9152" s="3" t="str">
        <f>VLOOKUP(Table3[[#This Row],[PRODUCT ID]],Table1[[PRODUCT]:[SELLING PRICE]],2,FALSE)</f>
        <v>Category5</v>
      </c>
      <c r="I9152" s="3" t="str">
        <f>VLOOKUP(Table3[[#This Row],[PRODUCT ID]],Table1[[PRODUCT]:[SELLING PRICE]],3,FALSE)</f>
        <v>No</v>
      </c>
      <c r="J9152" s="16">
        <f ca="1">VLOOKUP(Table3[[#This Row],[PRODUCT ID]],Table1[[PRODUCT]:[SELLING PRICE]],4,FALSE)</f>
        <v>78</v>
      </c>
      <c r="K9152" s="16">
        <f ca="1">VLOOKUP(Table3[[#This Row],[PRODUCT ID]],Table1[[PRODUCT]:[SELLING PRICE]],5,FALSE)</f>
        <v>91.040539731556066</v>
      </c>
      <c r="L9152" s="16">
        <f ca="1">J9152*Table3[[#This Row],[QUANTITY]]</f>
        <v>234</v>
      </c>
      <c r="M9152" s="16">
        <f ca="1">K9152*Table3[[#This Row],[QUANTITY]]*(1-Table3[[#This Row],[DISCOUNT %]])</f>
        <v>264.49981791019599</v>
      </c>
      <c r="N9152" s="3">
        <f>DAY(Table3[[#This Row],[DATE]])</f>
        <v>20</v>
      </c>
      <c r="O9152" s="3" t="str">
        <f>TEXT(Table3[[#This Row],[DATE]],"mmm")</f>
        <v>Jan</v>
      </c>
      <c r="P9152" s="3">
        <f>YEAR(Table3[[#This Row],[DATE]])</f>
        <v>2046</v>
      </c>
    </row>
    <row r="9153" spans="1:16" x14ac:dyDescent="0.3">
      <c r="A9153" s="6">
        <v>53348</v>
      </c>
      <c r="B9153" s="7" t="s">
        <v>1812</v>
      </c>
      <c r="C9153" s="9">
        <f t="shared" ca="1" si="284"/>
        <v>8</v>
      </c>
      <c r="D9153" s="9" t="s">
        <v>2116</v>
      </c>
      <c r="E9153" s="9" t="s">
        <v>2116</v>
      </c>
      <c r="F9153" s="10">
        <f t="shared" ca="1" si="285"/>
        <v>4.7245039015335548E-2</v>
      </c>
      <c r="G9153" s="3" t="str">
        <f>VLOOKUP(Table3[[#This Row],[PRODUCT ID]],Table1[[PRODUCT]:[SELLING PRICE]],1,FALSE)</f>
        <v>Product760</v>
      </c>
      <c r="H9153" s="3" t="str">
        <f>VLOOKUP(Table3[[#This Row],[PRODUCT ID]],Table1[[PRODUCT]:[SELLING PRICE]],2,FALSE)</f>
        <v>Category1</v>
      </c>
      <c r="I9153" s="3" t="str">
        <f>VLOOKUP(Table3[[#This Row],[PRODUCT ID]],Table1[[PRODUCT]:[SELLING PRICE]],3,FALSE)</f>
        <v>Kg</v>
      </c>
      <c r="J9153" s="16">
        <f ca="1">VLOOKUP(Table3[[#This Row],[PRODUCT ID]],Table1[[PRODUCT]:[SELLING PRICE]],4,FALSE)</f>
        <v>165</v>
      </c>
      <c r="K9153" s="16">
        <f ca="1">VLOOKUP(Table3[[#This Row],[PRODUCT ID]],Table1[[PRODUCT]:[SELLING PRICE]],5,FALSE)</f>
        <v>208.70073483425983</v>
      </c>
      <c r="L9153" s="16">
        <f ca="1">J9153*Table3[[#This Row],[QUANTITY]]</f>
        <v>1320</v>
      </c>
      <c r="M9153" s="16">
        <f ca="1">K9153*Table3[[#This Row],[QUANTITY]]*(1-Table3[[#This Row],[DISCOUNT %]])</f>
        <v>1590.7252837958883</v>
      </c>
      <c r="N9153" s="3">
        <f>DAY(Table3[[#This Row],[DATE]])</f>
        <v>21</v>
      </c>
      <c r="O9153" s="3" t="str">
        <f>TEXT(Table3[[#This Row],[DATE]],"mmm")</f>
        <v>Jan</v>
      </c>
      <c r="P9153" s="3">
        <f>YEAR(Table3[[#This Row],[DATE]])</f>
        <v>2046</v>
      </c>
    </row>
    <row r="9154" spans="1:16" x14ac:dyDescent="0.3">
      <c r="A9154" s="6">
        <v>53349</v>
      </c>
      <c r="B9154" s="7" t="s">
        <v>1813</v>
      </c>
      <c r="C9154" s="9">
        <f t="shared" ca="1" si="284"/>
        <v>9</v>
      </c>
      <c r="D9154" s="9" t="s">
        <v>2115</v>
      </c>
      <c r="E9154" s="9" t="s">
        <v>2118</v>
      </c>
      <c r="F9154" s="10">
        <f t="shared" ca="1" si="285"/>
        <v>3.8105300533055532E-2</v>
      </c>
      <c r="G9154" s="3" t="str">
        <f>VLOOKUP(Table3[[#This Row],[PRODUCT ID]],Table1[[PRODUCT]:[SELLING PRICE]],1,FALSE)</f>
        <v>Product761</v>
      </c>
      <c r="H9154" s="3" t="str">
        <f>VLOOKUP(Table3[[#This Row],[PRODUCT ID]],Table1[[PRODUCT]:[SELLING PRICE]],2,FALSE)</f>
        <v>Category2</v>
      </c>
      <c r="I9154" s="3" t="str">
        <f>VLOOKUP(Table3[[#This Row],[PRODUCT ID]],Table1[[PRODUCT]:[SELLING PRICE]],3,FALSE)</f>
        <v>Kg</v>
      </c>
      <c r="J9154" s="16">
        <f ca="1">VLOOKUP(Table3[[#This Row],[PRODUCT ID]],Table1[[PRODUCT]:[SELLING PRICE]],4,FALSE)</f>
        <v>244</v>
      </c>
      <c r="K9154" s="16">
        <f ca="1">VLOOKUP(Table3[[#This Row],[PRODUCT ID]],Table1[[PRODUCT]:[SELLING PRICE]],5,FALSE)</f>
        <v>257.93396309033</v>
      </c>
      <c r="L9154" s="16">
        <f ca="1">J9154*Table3[[#This Row],[QUANTITY]]</f>
        <v>2196</v>
      </c>
      <c r="M9154" s="16">
        <f ca="1">K9154*Table3[[#This Row],[QUANTITY]]*(1-Table3[[#This Row],[DISCOUNT %]])</f>
        <v>2232.9478071818185</v>
      </c>
      <c r="N9154" s="3">
        <f>DAY(Table3[[#This Row],[DATE]])</f>
        <v>22</v>
      </c>
      <c r="O9154" s="3" t="str">
        <f>TEXT(Table3[[#This Row],[DATE]],"mmm")</f>
        <v>Jan</v>
      </c>
      <c r="P9154" s="3">
        <f>YEAR(Table3[[#This Row],[DATE]])</f>
        <v>2046</v>
      </c>
    </row>
    <row r="9155" spans="1:16" x14ac:dyDescent="0.3">
      <c r="A9155" s="6">
        <v>53350</v>
      </c>
      <c r="B9155" s="7" t="s">
        <v>1814</v>
      </c>
      <c r="C9155" s="9">
        <f t="shared" ref="C9155:C9218" ca="1" si="286">RANDBETWEEN(1,15)</f>
        <v>4</v>
      </c>
      <c r="D9155" s="9" t="s">
        <v>2116</v>
      </c>
      <c r="E9155" s="9" t="s">
        <v>2116</v>
      </c>
      <c r="F9155" s="10">
        <f t="shared" ref="F9155:F9218" ca="1" si="287">RAND()*(0.1)</f>
        <v>4.013619484951747E-2</v>
      </c>
      <c r="G9155" s="3" t="str">
        <f>VLOOKUP(Table3[[#This Row],[PRODUCT ID]],Table1[[PRODUCT]:[SELLING PRICE]],1,FALSE)</f>
        <v>Product762</v>
      </c>
      <c r="H9155" s="3" t="str">
        <f>VLOOKUP(Table3[[#This Row],[PRODUCT ID]],Table1[[PRODUCT]:[SELLING PRICE]],2,FALSE)</f>
        <v>Category3</v>
      </c>
      <c r="I9155" s="3" t="str">
        <f>VLOOKUP(Table3[[#This Row],[PRODUCT ID]],Table1[[PRODUCT]:[SELLING PRICE]],3,FALSE)</f>
        <v>Lt</v>
      </c>
      <c r="J9155" s="16">
        <f ca="1">VLOOKUP(Table3[[#This Row],[PRODUCT ID]],Table1[[PRODUCT]:[SELLING PRICE]],4,FALSE)</f>
        <v>145</v>
      </c>
      <c r="K9155" s="16">
        <f ca="1">VLOOKUP(Table3[[#This Row],[PRODUCT ID]],Table1[[PRODUCT]:[SELLING PRICE]],5,FALSE)</f>
        <v>222.61661439991499</v>
      </c>
      <c r="L9155" s="16">
        <f ca="1">J9155*Table3[[#This Row],[QUANTITY]]</f>
        <v>580</v>
      </c>
      <c r="M9155" s="16">
        <f ca="1">K9155*Table3[[#This Row],[QUANTITY]]*(1-Table3[[#This Row],[DISCOUNT %]])</f>
        <v>854.72652235048042</v>
      </c>
      <c r="N9155" s="3">
        <f>DAY(Table3[[#This Row],[DATE]])</f>
        <v>23</v>
      </c>
      <c r="O9155" s="3" t="str">
        <f>TEXT(Table3[[#This Row],[DATE]],"mmm")</f>
        <v>Jan</v>
      </c>
      <c r="P9155" s="3">
        <f>YEAR(Table3[[#This Row],[DATE]])</f>
        <v>2046</v>
      </c>
    </row>
    <row r="9156" spans="1:16" x14ac:dyDescent="0.3">
      <c r="A9156" s="6">
        <v>53351</v>
      </c>
      <c r="B9156" s="7" t="s">
        <v>1815</v>
      </c>
      <c r="C9156" s="9">
        <f t="shared" ca="1" si="286"/>
        <v>11</v>
      </c>
      <c r="D9156" s="9" t="s">
        <v>2117</v>
      </c>
      <c r="E9156" s="9" t="s">
        <v>2116</v>
      </c>
      <c r="F9156" s="10">
        <f t="shared" ca="1" si="287"/>
        <v>3.7356629092988501E-2</v>
      </c>
      <c r="G9156" s="3" t="str">
        <f>VLOOKUP(Table3[[#This Row],[PRODUCT ID]],Table1[[PRODUCT]:[SELLING PRICE]],1,FALSE)</f>
        <v>Product763</v>
      </c>
      <c r="H9156" s="3" t="str">
        <f>VLOOKUP(Table3[[#This Row],[PRODUCT ID]],Table1[[PRODUCT]:[SELLING PRICE]],2,FALSE)</f>
        <v>Category4</v>
      </c>
      <c r="I9156" s="3" t="str">
        <f>VLOOKUP(Table3[[#This Row],[PRODUCT ID]],Table1[[PRODUCT]:[SELLING PRICE]],3,FALSE)</f>
        <v>Kg</v>
      </c>
      <c r="J9156" s="16">
        <f ca="1">VLOOKUP(Table3[[#This Row],[PRODUCT ID]],Table1[[PRODUCT]:[SELLING PRICE]],4,FALSE)</f>
        <v>23</v>
      </c>
      <c r="K9156" s="16">
        <f ca="1">VLOOKUP(Table3[[#This Row],[PRODUCT ID]],Table1[[PRODUCT]:[SELLING PRICE]],5,FALSE)</f>
        <v>276.18781846878926</v>
      </c>
      <c r="L9156" s="16">
        <f ca="1">J9156*Table3[[#This Row],[QUANTITY]]</f>
        <v>253</v>
      </c>
      <c r="M9156" s="16">
        <f ca="1">K9156*Table3[[#This Row],[QUANTITY]]*(1-Table3[[#This Row],[DISCOUNT %]])</f>
        <v>2924.5740983167393</v>
      </c>
      <c r="N9156" s="3">
        <f>DAY(Table3[[#This Row],[DATE]])</f>
        <v>24</v>
      </c>
      <c r="O9156" s="3" t="str">
        <f>TEXT(Table3[[#This Row],[DATE]],"mmm")</f>
        <v>Jan</v>
      </c>
      <c r="P9156" s="3">
        <f>YEAR(Table3[[#This Row],[DATE]])</f>
        <v>2046</v>
      </c>
    </row>
    <row r="9157" spans="1:16" x14ac:dyDescent="0.3">
      <c r="A9157" s="6">
        <v>53352</v>
      </c>
      <c r="B9157" s="7" t="s">
        <v>1816</v>
      </c>
      <c r="C9157" s="9">
        <f t="shared" ca="1" si="286"/>
        <v>4</v>
      </c>
      <c r="D9157" s="9" t="s">
        <v>2115</v>
      </c>
      <c r="E9157" s="9" t="s">
        <v>2116</v>
      </c>
      <c r="F9157" s="10">
        <f t="shared" ca="1" si="287"/>
        <v>2.3162274661292327E-2</v>
      </c>
      <c r="G9157" s="3" t="str">
        <f>VLOOKUP(Table3[[#This Row],[PRODUCT ID]],Table1[[PRODUCT]:[SELLING PRICE]],1,FALSE)</f>
        <v>Product764</v>
      </c>
      <c r="H9157" s="3" t="str">
        <f>VLOOKUP(Table3[[#This Row],[PRODUCT ID]],Table1[[PRODUCT]:[SELLING PRICE]],2,FALSE)</f>
        <v>Category5</v>
      </c>
      <c r="I9157" s="3" t="str">
        <f>VLOOKUP(Table3[[#This Row],[PRODUCT ID]],Table1[[PRODUCT]:[SELLING PRICE]],3,FALSE)</f>
        <v>Lt</v>
      </c>
      <c r="J9157" s="16">
        <f ca="1">VLOOKUP(Table3[[#This Row],[PRODUCT ID]],Table1[[PRODUCT]:[SELLING PRICE]],4,FALSE)</f>
        <v>17</v>
      </c>
      <c r="K9157" s="16">
        <f ca="1">VLOOKUP(Table3[[#This Row],[PRODUCT ID]],Table1[[PRODUCT]:[SELLING PRICE]],5,FALSE)</f>
        <v>306.7576246089302</v>
      </c>
      <c r="L9157" s="16">
        <f ca="1">J9157*Table3[[#This Row],[QUANTITY]]</f>
        <v>68</v>
      </c>
      <c r="M9157" s="16">
        <f ca="1">K9157*Table3[[#This Row],[QUANTITY]]*(1-Table3[[#This Row],[DISCOUNT %]])</f>
        <v>1198.6096810131703</v>
      </c>
      <c r="N9157" s="3">
        <f>DAY(Table3[[#This Row],[DATE]])</f>
        <v>25</v>
      </c>
      <c r="O9157" s="3" t="str">
        <f>TEXT(Table3[[#This Row],[DATE]],"mmm")</f>
        <v>Jan</v>
      </c>
      <c r="P9157" s="3">
        <f>YEAR(Table3[[#This Row],[DATE]])</f>
        <v>2046</v>
      </c>
    </row>
    <row r="9158" spans="1:16" x14ac:dyDescent="0.3">
      <c r="A9158" s="6">
        <v>53353</v>
      </c>
      <c r="B9158" s="7" t="s">
        <v>1817</v>
      </c>
      <c r="C9158" s="9">
        <f t="shared" ca="1" si="286"/>
        <v>5</v>
      </c>
      <c r="D9158" s="9" t="s">
        <v>2115</v>
      </c>
      <c r="E9158" s="9" t="s">
        <v>2116</v>
      </c>
      <c r="F9158" s="10">
        <f t="shared" ca="1" si="287"/>
        <v>4.4198990309814473E-2</v>
      </c>
      <c r="G9158" s="3" t="str">
        <f>VLOOKUP(Table3[[#This Row],[PRODUCT ID]],Table1[[PRODUCT]:[SELLING PRICE]],1,FALSE)</f>
        <v>Product765</v>
      </c>
      <c r="H9158" s="3" t="str">
        <f>VLOOKUP(Table3[[#This Row],[PRODUCT ID]],Table1[[PRODUCT]:[SELLING PRICE]],2,FALSE)</f>
        <v>Category1</v>
      </c>
      <c r="I9158" s="3" t="str">
        <f>VLOOKUP(Table3[[#This Row],[PRODUCT ID]],Table1[[PRODUCT]:[SELLING PRICE]],3,FALSE)</f>
        <v>Ft</v>
      </c>
      <c r="J9158" s="16">
        <f ca="1">VLOOKUP(Table3[[#This Row],[PRODUCT ID]],Table1[[PRODUCT]:[SELLING PRICE]],4,FALSE)</f>
        <v>28</v>
      </c>
      <c r="K9158" s="16">
        <f ca="1">VLOOKUP(Table3[[#This Row],[PRODUCT ID]],Table1[[PRODUCT]:[SELLING PRICE]],5,FALSE)</f>
        <v>62.76588107094706</v>
      </c>
      <c r="L9158" s="16">
        <f ca="1">J9158*Table3[[#This Row],[QUANTITY]]</f>
        <v>140</v>
      </c>
      <c r="M9158" s="16">
        <f ca="1">K9158*Table3[[#This Row],[QUANTITY]]*(1-Table3[[#This Row],[DISCOUNT %]])</f>
        <v>299.95846250852651</v>
      </c>
      <c r="N9158" s="3">
        <f>DAY(Table3[[#This Row],[DATE]])</f>
        <v>26</v>
      </c>
      <c r="O9158" s="3" t="str">
        <f>TEXT(Table3[[#This Row],[DATE]],"mmm")</f>
        <v>Jan</v>
      </c>
      <c r="P9158" s="3">
        <f>YEAR(Table3[[#This Row],[DATE]])</f>
        <v>2046</v>
      </c>
    </row>
    <row r="9159" spans="1:16" x14ac:dyDescent="0.3">
      <c r="A9159" s="6">
        <v>53354</v>
      </c>
      <c r="B9159" s="7" t="s">
        <v>1818</v>
      </c>
      <c r="C9159" s="9">
        <f t="shared" ca="1" si="286"/>
        <v>9</v>
      </c>
      <c r="D9159" s="9" t="s">
        <v>2115</v>
      </c>
      <c r="E9159" s="9" t="s">
        <v>2116</v>
      </c>
      <c r="F9159" s="10">
        <f t="shared" ca="1" si="287"/>
        <v>3.4221463263667429E-2</v>
      </c>
      <c r="G9159" s="3" t="str">
        <f>VLOOKUP(Table3[[#This Row],[PRODUCT ID]],Table1[[PRODUCT]:[SELLING PRICE]],1,FALSE)</f>
        <v>Product766</v>
      </c>
      <c r="H9159" s="3" t="str">
        <f>VLOOKUP(Table3[[#This Row],[PRODUCT ID]],Table1[[PRODUCT]:[SELLING PRICE]],2,FALSE)</f>
        <v>Category2</v>
      </c>
      <c r="I9159" s="3" t="str">
        <f>VLOOKUP(Table3[[#This Row],[PRODUCT ID]],Table1[[PRODUCT]:[SELLING PRICE]],3,FALSE)</f>
        <v>Kg</v>
      </c>
      <c r="J9159" s="16">
        <f ca="1">VLOOKUP(Table3[[#This Row],[PRODUCT ID]],Table1[[PRODUCT]:[SELLING PRICE]],4,FALSE)</f>
        <v>25</v>
      </c>
      <c r="K9159" s="16">
        <f ca="1">VLOOKUP(Table3[[#This Row],[PRODUCT ID]],Table1[[PRODUCT]:[SELLING PRICE]],5,FALSE)</f>
        <v>111.56759516807857</v>
      </c>
      <c r="L9159" s="16">
        <f ca="1">J9159*Table3[[#This Row],[QUANTITY]]</f>
        <v>225</v>
      </c>
      <c r="M9159" s="16">
        <f ca="1">K9159*Table3[[#This Row],[QUANTITY]]*(1-Table3[[#This Row],[DISCOUNT %]])</f>
        <v>969.74629927756598</v>
      </c>
      <c r="N9159" s="3">
        <f>DAY(Table3[[#This Row],[DATE]])</f>
        <v>27</v>
      </c>
      <c r="O9159" s="3" t="str">
        <f>TEXT(Table3[[#This Row],[DATE]],"mmm")</f>
        <v>Jan</v>
      </c>
      <c r="P9159" s="3">
        <f>YEAR(Table3[[#This Row],[DATE]])</f>
        <v>2046</v>
      </c>
    </row>
    <row r="9160" spans="1:16" x14ac:dyDescent="0.3">
      <c r="A9160" s="6">
        <v>53355</v>
      </c>
      <c r="B9160" s="7" t="s">
        <v>1819</v>
      </c>
      <c r="C9160" s="9">
        <f t="shared" ca="1" si="286"/>
        <v>7</v>
      </c>
      <c r="D9160" s="9" t="s">
        <v>2116</v>
      </c>
      <c r="E9160" s="9" t="s">
        <v>2118</v>
      </c>
      <c r="F9160" s="10">
        <f t="shared" ca="1" si="287"/>
        <v>6.5009292289175583E-2</v>
      </c>
      <c r="G9160" s="3" t="str">
        <f>VLOOKUP(Table3[[#This Row],[PRODUCT ID]],Table1[[PRODUCT]:[SELLING PRICE]],1,FALSE)</f>
        <v>Product767</v>
      </c>
      <c r="H9160" s="3" t="str">
        <f>VLOOKUP(Table3[[#This Row],[PRODUCT ID]],Table1[[PRODUCT]:[SELLING PRICE]],2,FALSE)</f>
        <v>Category3</v>
      </c>
      <c r="I9160" s="3" t="str">
        <f>VLOOKUP(Table3[[#This Row],[PRODUCT ID]],Table1[[PRODUCT]:[SELLING PRICE]],3,FALSE)</f>
        <v>No</v>
      </c>
      <c r="J9160" s="16">
        <f ca="1">VLOOKUP(Table3[[#This Row],[PRODUCT ID]],Table1[[PRODUCT]:[SELLING PRICE]],4,FALSE)</f>
        <v>221</v>
      </c>
      <c r="K9160" s="16">
        <f ca="1">VLOOKUP(Table3[[#This Row],[PRODUCT ID]],Table1[[PRODUCT]:[SELLING PRICE]],5,FALSE)</f>
        <v>126.68339656331017</v>
      </c>
      <c r="L9160" s="16">
        <f ca="1">J9160*Table3[[#This Row],[QUANTITY]]</f>
        <v>1547</v>
      </c>
      <c r="M9160" s="16">
        <f ca="1">K9160*Table3[[#This Row],[QUANTITY]]*(1-Table3[[#This Row],[DISCOUNT %]])</f>
        <v>829.13459025558268</v>
      </c>
      <c r="N9160" s="3">
        <f>DAY(Table3[[#This Row],[DATE]])</f>
        <v>28</v>
      </c>
      <c r="O9160" s="3" t="str">
        <f>TEXT(Table3[[#This Row],[DATE]],"mmm")</f>
        <v>Jan</v>
      </c>
      <c r="P9160" s="3">
        <f>YEAR(Table3[[#This Row],[DATE]])</f>
        <v>2046</v>
      </c>
    </row>
    <row r="9161" spans="1:16" x14ac:dyDescent="0.3">
      <c r="A9161" s="6">
        <v>53356</v>
      </c>
      <c r="B9161" s="7" t="s">
        <v>1820</v>
      </c>
      <c r="C9161" s="9">
        <f t="shared" ca="1" si="286"/>
        <v>4</v>
      </c>
      <c r="D9161" s="9" t="s">
        <v>2116</v>
      </c>
      <c r="E9161" s="9" t="s">
        <v>2118</v>
      </c>
      <c r="F9161" s="10">
        <f t="shared" ca="1" si="287"/>
        <v>8.0018488340971639E-2</v>
      </c>
      <c r="G9161" s="3" t="str">
        <f>VLOOKUP(Table3[[#This Row],[PRODUCT ID]],Table1[[PRODUCT]:[SELLING PRICE]],1,FALSE)</f>
        <v>Product768</v>
      </c>
      <c r="H9161" s="3" t="str">
        <f>VLOOKUP(Table3[[#This Row],[PRODUCT ID]],Table1[[PRODUCT]:[SELLING PRICE]],2,FALSE)</f>
        <v>Category4</v>
      </c>
      <c r="I9161" s="3" t="str">
        <f>VLOOKUP(Table3[[#This Row],[PRODUCT ID]],Table1[[PRODUCT]:[SELLING PRICE]],3,FALSE)</f>
        <v>No</v>
      </c>
      <c r="J9161" s="16">
        <f ca="1">VLOOKUP(Table3[[#This Row],[PRODUCT ID]],Table1[[PRODUCT]:[SELLING PRICE]],4,FALSE)</f>
        <v>194</v>
      </c>
      <c r="K9161" s="16">
        <f ca="1">VLOOKUP(Table3[[#This Row],[PRODUCT ID]],Table1[[PRODUCT]:[SELLING PRICE]],5,FALSE)</f>
        <v>91.682979381595558</v>
      </c>
      <c r="L9161" s="16">
        <f ca="1">J9161*Table3[[#This Row],[QUANTITY]]</f>
        <v>776</v>
      </c>
      <c r="M9161" s="16">
        <f ca="1">K9161*Table3[[#This Row],[QUANTITY]]*(1-Table3[[#This Row],[DISCOUNT %]])</f>
        <v>337.38658385953528</v>
      </c>
      <c r="N9161" s="3">
        <f>DAY(Table3[[#This Row],[DATE]])</f>
        <v>29</v>
      </c>
      <c r="O9161" s="3" t="str">
        <f>TEXT(Table3[[#This Row],[DATE]],"mmm")</f>
        <v>Jan</v>
      </c>
      <c r="P9161" s="3">
        <f>YEAR(Table3[[#This Row],[DATE]])</f>
        <v>2046</v>
      </c>
    </row>
    <row r="9162" spans="1:16" x14ac:dyDescent="0.3">
      <c r="A9162" s="6">
        <v>53357</v>
      </c>
      <c r="B9162" s="7" t="s">
        <v>1821</v>
      </c>
      <c r="C9162" s="9">
        <f t="shared" ca="1" si="286"/>
        <v>10</v>
      </c>
      <c r="D9162" s="9" t="s">
        <v>2116</v>
      </c>
      <c r="E9162" s="9" t="s">
        <v>2116</v>
      </c>
      <c r="F9162" s="10">
        <f t="shared" ca="1" si="287"/>
        <v>6.021111714043504E-3</v>
      </c>
      <c r="G9162" s="3" t="str">
        <f>VLOOKUP(Table3[[#This Row],[PRODUCT ID]],Table1[[PRODUCT]:[SELLING PRICE]],1,FALSE)</f>
        <v>Product769</v>
      </c>
      <c r="H9162" s="3" t="str">
        <f>VLOOKUP(Table3[[#This Row],[PRODUCT ID]],Table1[[PRODUCT]:[SELLING PRICE]],2,FALSE)</f>
        <v>Category1</v>
      </c>
      <c r="I9162" s="3" t="str">
        <f>VLOOKUP(Table3[[#This Row],[PRODUCT ID]],Table1[[PRODUCT]:[SELLING PRICE]],3,FALSE)</f>
        <v>Ft</v>
      </c>
      <c r="J9162" s="16">
        <f ca="1">VLOOKUP(Table3[[#This Row],[PRODUCT ID]],Table1[[PRODUCT]:[SELLING PRICE]],4,FALSE)</f>
        <v>165</v>
      </c>
      <c r="K9162" s="16">
        <f ca="1">VLOOKUP(Table3[[#This Row],[PRODUCT ID]],Table1[[PRODUCT]:[SELLING PRICE]],5,FALSE)</f>
        <v>281.08111779280364</v>
      </c>
      <c r="L9162" s="16">
        <f ca="1">J9162*Table3[[#This Row],[QUANTITY]]</f>
        <v>1650</v>
      </c>
      <c r="M9162" s="16">
        <f ca="1">K9162*Table3[[#This Row],[QUANTITY]]*(1-Table3[[#This Row],[DISCOUNT %]])</f>
        <v>2793.886969818649</v>
      </c>
      <c r="N9162" s="3">
        <f>DAY(Table3[[#This Row],[DATE]])</f>
        <v>30</v>
      </c>
      <c r="O9162" s="3" t="str">
        <f>TEXT(Table3[[#This Row],[DATE]],"mmm")</f>
        <v>Jan</v>
      </c>
      <c r="P9162" s="3">
        <f>YEAR(Table3[[#This Row],[DATE]])</f>
        <v>2046</v>
      </c>
    </row>
    <row r="9163" spans="1:16" x14ac:dyDescent="0.3">
      <c r="A9163" s="6">
        <v>53358</v>
      </c>
      <c r="B9163" s="7" t="s">
        <v>1822</v>
      </c>
      <c r="C9163" s="9">
        <f t="shared" ca="1" si="286"/>
        <v>9</v>
      </c>
      <c r="D9163" s="9" t="s">
        <v>2115</v>
      </c>
      <c r="E9163" s="9" t="s">
        <v>2116</v>
      </c>
      <c r="F9163" s="10">
        <f t="shared" ca="1" si="287"/>
        <v>1.4339619272470761E-2</v>
      </c>
      <c r="G9163" s="3" t="str">
        <f>VLOOKUP(Table3[[#This Row],[PRODUCT ID]],Table1[[PRODUCT]:[SELLING PRICE]],1,FALSE)</f>
        <v>Product770</v>
      </c>
      <c r="H9163" s="3" t="str">
        <f>VLOOKUP(Table3[[#This Row],[PRODUCT ID]],Table1[[PRODUCT]:[SELLING PRICE]],2,FALSE)</f>
        <v>Category2</v>
      </c>
      <c r="I9163" s="3" t="str">
        <f>VLOOKUP(Table3[[#This Row],[PRODUCT ID]],Table1[[PRODUCT]:[SELLING PRICE]],3,FALSE)</f>
        <v>No</v>
      </c>
      <c r="J9163" s="16">
        <f ca="1">VLOOKUP(Table3[[#This Row],[PRODUCT ID]],Table1[[PRODUCT]:[SELLING PRICE]],4,FALSE)</f>
        <v>26</v>
      </c>
      <c r="K9163" s="16">
        <f ca="1">VLOOKUP(Table3[[#This Row],[PRODUCT ID]],Table1[[PRODUCT]:[SELLING PRICE]],5,FALSE)</f>
        <v>307.74405203070279</v>
      </c>
      <c r="L9163" s="16">
        <f ca="1">J9163*Table3[[#This Row],[QUANTITY]]</f>
        <v>234</v>
      </c>
      <c r="M9163" s="16">
        <f ca="1">K9163*Table3[[#This Row],[QUANTITY]]*(1-Table3[[#This Row],[DISCOUNT %]])</f>
        <v>2729.9800754209359</v>
      </c>
      <c r="N9163" s="3">
        <f>DAY(Table3[[#This Row],[DATE]])</f>
        <v>31</v>
      </c>
      <c r="O9163" s="3" t="str">
        <f>TEXT(Table3[[#This Row],[DATE]],"mmm")</f>
        <v>Jan</v>
      </c>
      <c r="P9163" s="3">
        <f>YEAR(Table3[[#This Row],[DATE]])</f>
        <v>2046</v>
      </c>
    </row>
    <row r="9164" spans="1:16" x14ac:dyDescent="0.3">
      <c r="A9164" s="6">
        <v>53359</v>
      </c>
      <c r="B9164" s="7" t="s">
        <v>1823</v>
      </c>
      <c r="C9164" s="9">
        <f t="shared" ca="1" si="286"/>
        <v>8</v>
      </c>
      <c r="D9164" s="9" t="s">
        <v>2117</v>
      </c>
      <c r="E9164" s="9" t="s">
        <v>2116</v>
      </c>
      <c r="F9164" s="10">
        <f t="shared" ca="1" si="287"/>
        <v>4.3205045120501433E-2</v>
      </c>
      <c r="G9164" s="3" t="str">
        <f>VLOOKUP(Table3[[#This Row],[PRODUCT ID]],Table1[[PRODUCT]:[SELLING PRICE]],1,FALSE)</f>
        <v>Product771</v>
      </c>
      <c r="H9164" s="3" t="str">
        <f>VLOOKUP(Table3[[#This Row],[PRODUCT ID]],Table1[[PRODUCT]:[SELLING PRICE]],2,FALSE)</f>
        <v>Category3</v>
      </c>
      <c r="I9164" s="3" t="str">
        <f>VLOOKUP(Table3[[#This Row],[PRODUCT ID]],Table1[[PRODUCT]:[SELLING PRICE]],3,FALSE)</f>
        <v>Kg</v>
      </c>
      <c r="J9164" s="16">
        <f ca="1">VLOOKUP(Table3[[#This Row],[PRODUCT ID]],Table1[[PRODUCT]:[SELLING PRICE]],4,FALSE)</f>
        <v>102</v>
      </c>
      <c r="K9164" s="16">
        <f ca="1">VLOOKUP(Table3[[#This Row],[PRODUCT ID]],Table1[[PRODUCT]:[SELLING PRICE]],5,FALSE)</f>
        <v>119.48414506172951</v>
      </c>
      <c r="L9164" s="16">
        <f ca="1">J9164*Table3[[#This Row],[QUANTITY]]</f>
        <v>816</v>
      </c>
      <c r="M9164" s="16">
        <f ca="1">K9164*Table3[[#This Row],[QUANTITY]]*(1-Table3[[#This Row],[DISCOUNT %]])</f>
        <v>914.57461746522358</v>
      </c>
      <c r="N9164" s="3">
        <f>DAY(Table3[[#This Row],[DATE]])</f>
        <v>1</v>
      </c>
      <c r="O9164" s="3" t="str">
        <f>TEXT(Table3[[#This Row],[DATE]],"mmm")</f>
        <v>Feb</v>
      </c>
      <c r="P9164" s="3">
        <f>YEAR(Table3[[#This Row],[DATE]])</f>
        <v>2046</v>
      </c>
    </row>
    <row r="9165" spans="1:16" x14ac:dyDescent="0.3">
      <c r="A9165" s="6">
        <v>53360</v>
      </c>
      <c r="B9165" s="7" t="s">
        <v>1824</v>
      </c>
      <c r="C9165" s="9">
        <f t="shared" ca="1" si="286"/>
        <v>6</v>
      </c>
      <c r="D9165" s="9" t="s">
        <v>2117</v>
      </c>
      <c r="E9165" s="9" t="s">
        <v>2116</v>
      </c>
      <c r="F9165" s="10">
        <f t="shared" ca="1" si="287"/>
        <v>7.0758379891568385E-2</v>
      </c>
      <c r="G9165" s="3" t="str">
        <f>VLOOKUP(Table3[[#This Row],[PRODUCT ID]],Table1[[PRODUCT]:[SELLING PRICE]],1,FALSE)</f>
        <v>Product772</v>
      </c>
      <c r="H9165" s="3" t="str">
        <f>VLOOKUP(Table3[[#This Row],[PRODUCT ID]],Table1[[PRODUCT]:[SELLING PRICE]],2,FALSE)</f>
        <v>Category4</v>
      </c>
      <c r="I9165" s="3" t="str">
        <f>VLOOKUP(Table3[[#This Row],[PRODUCT ID]],Table1[[PRODUCT]:[SELLING PRICE]],3,FALSE)</f>
        <v>Kg</v>
      </c>
      <c r="J9165" s="16">
        <f ca="1">VLOOKUP(Table3[[#This Row],[PRODUCT ID]],Table1[[PRODUCT]:[SELLING PRICE]],4,FALSE)</f>
        <v>20</v>
      </c>
      <c r="K9165" s="16">
        <f ca="1">VLOOKUP(Table3[[#This Row],[PRODUCT ID]],Table1[[PRODUCT]:[SELLING PRICE]],5,FALSE)</f>
        <v>284.49051781950675</v>
      </c>
      <c r="L9165" s="16">
        <f ca="1">J9165*Table3[[#This Row],[QUANTITY]]</f>
        <v>120</v>
      </c>
      <c r="M9165" s="16">
        <f ca="1">K9165*Table3[[#This Row],[QUANTITY]]*(1-Table3[[#This Row],[DISCOUNT %]])</f>
        <v>1586.1625781045104</v>
      </c>
      <c r="N9165" s="3">
        <f>DAY(Table3[[#This Row],[DATE]])</f>
        <v>2</v>
      </c>
      <c r="O9165" s="3" t="str">
        <f>TEXT(Table3[[#This Row],[DATE]],"mmm")</f>
        <v>Feb</v>
      </c>
      <c r="P9165" s="3">
        <f>YEAR(Table3[[#This Row],[DATE]])</f>
        <v>2046</v>
      </c>
    </row>
    <row r="9166" spans="1:16" x14ac:dyDescent="0.3">
      <c r="A9166" s="6">
        <v>53361</v>
      </c>
      <c r="B9166" s="7" t="s">
        <v>1825</v>
      </c>
      <c r="C9166" s="9">
        <f t="shared" ca="1" si="286"/>
        <v>13</v>
      </c>
      <c r="D9166" s="9" t="s">
        <v>2116</v>
      </c>
      <c r="E9166" s="9" t="s">
        <v>2118</v>
      </c>
      <c r="F9166" s="10">
        <f t="shared" ca="1" si="287"/>
        <v>9.0719648256997354E-2</v>
      </c>
      <c r="G9166" s="3" t="str">
        <f>VLOOKUP(Table3[[#This Row],[PRODUCT ID]],Table1[[PRODUCT]:[SELLING PRICE]],1,FALSE)</f>
        <v>Product773</v>
      </c>
      <c r="H9166" s="3" t="str">
        <f>VLOOKUP(Table3[[#This Row],[PRODUCT ID]],Table1[[PRODUCT]:[SELLING PRICE]],2,FALSE)</f>
        <v>Category5</v>
      </c>
      <c r="I9166" s="3" t="str">
        <f>VLOOKUP(Table3[[#This Row],[PRODUCT ID]],Table1[[PRODUCT]:[SELLING PRICE]],3,FALSE)</f>
        <v>Lt</v>
      </c>
      <c r="J9166" s="16">
        <f ca="1">VLOOKUP(Table3[[#This Row],[PRODUCT ID]],Table1[[PRODUCT]:[SELLING PRICE]],4,FALSE)</f>
        <v>140</v>
      </c>
      <c r="K9166" s="16">
        <f ca="1">VLOOKUP(Table3[[#This Row],[PRODUCT ID]],Table1[[PRODUCT]:[SELLING PRICE]],5,FALSE)</f>
        <v>188.72077643132155</v>
      </c>
      <c r="L9166" s="16">
        <f ca="1">J9166*Table3[[#This Row],[QUANTITY]]</f>
        <v>1820</v>
      </c>
      <c r="M9166" s="16">
        <f ca="1">K9166*Table3[[#This Row],[QUANTITY]]*(1-Table3[[#This Row],[DISCOUNT %]])</f>
        <v>2230.8012216708998</v>
      </c>
      <c r="N9166" s="3">
        <f>DAY(Table3[[#This Row],[DATE]])</f>
        <v>3</v>
      </c>
      <c r="O9166" s="3" t="str">
        <f>TEXT(Table3[[#This Row],[DATE]],"mmm")</f>
        <v>Feb</v>
      </c>
      <c r="P9166" s="3">
        <f>YEAR(Table3[[#This Row],[DATE]])</f>
        <v>2046</v>
      </c>
    </row>
    <row r="9167" spans="1:16" x14ac:dyDescent="0.3">
      <c r="A9167" s="6">
        <v>53362</v>
      </c>
      <c r="B9167" s="7" t="s">
        <v>1826</v>
      </c>
      <c r="C9167" s="9">
        <f t="shared" ca="1" si="286"/>
        <v>5</v>
      </c>
      <c r="D9167" s="9" t="s">
        <v>2116</v>
      </c>
      <c r="E9167" s="9" t="s">
        <v>2116</v>
      </c>
      <c r="F9167" s="10">
        <f t="shared" ca="1" si="287"/>
        <v>1.6085127132873699E-2</v>
      </c>
      <c r="G9167" s="3" t="str">
        <f>VLOOKUP(Table3[[#This Row],[PRODUCT ID]],Table1[[PRODUCT]:[SELLING PRICE]],1,FALSE)</f>
        <v>Product774</v>
      </c>
      <c r="H9167" s="3" t="str">
        <f>VLOOKUP(Table3[[#This Row],[PRODUCT ID]],Table1[[PRODUCT]:[SELLING PRICE]],2,FALSE)</f>
        <v>Category1</v>
      </c>
      <c r="I9167" s="3" t="str">
        <f>VLOOKUP(Table3[[#This Row],[PRODUCT ID]],Table1[[PRODUCT]:[SELLING PRICE]],3,FALSE)</f>
        <v>Kg</v>
      </c>
      <c r="J9167" s="16">
        <f ca="1">VLOOKUP(Table3[[#This Row],[PRODUCT ID]],Table1[[PRODUCT]:[SELLING PRICE]],4,FALSE)</f>
        <v>186</v>
      </c>
      <c r="K9167" s="16">
        <f ca="1">VLOOKUP(Table3[[#This Row],[PRODUCT ID]],Table1[[PRODUCT]:[SELLING PRICE]],5,FALSE)</f>
        <v>40.141217423641905</v>
      </c>
      <c r="L9167" s="16">
        <f ca="1">J9167*Table3[[#This Row],[QUANTITY]]</f>
        <v>930</v>
      </c>
      <c r="M9167" s="16">
        <f ca="1">K9167*Table3[[#This Row],[QUANTITY]]*(1-Table3[[#This Row],[DISCOUNT %]])</f>
        <v>197.4777041905715</v>
      </c>
      <c r="N9167" s="3">
        <f>DAY(Table3[[#This Row],[DATE]])</f>
        <v>4</v>
      </c>
      <c r="O9167" s="3" t="str">
        <f>TEXT(Table3[[#This Row],[DATE]],"mmm")</f>
        <v>Feb</v>
      </c>
      <c r="P9167" s="3">
        <f>YEAR(Table3[[#This Row],[DATE]])</f>
        <v>2046</v>
      </c>
    </row>
    <row r="9168" spans="1:16" x14ac:dyDescent="0.3">
      <c r="A9168" s="6">
        <v>53363</v>
      </c>
      <c r="B9168" s="7" t="s">
        <v>1827</v>
      </c>
      <c r="C9168" s="9">
        <f t="shared" ca="1" si="286"/>
        <v>2</v>
      </c>
      <c r="D9168" s="9" t="s">
        <v>2116</v>
      </c>
      <c r="E9168" s="9" t="s">
        <v>2116</v>
      </c>
      <c r="F9168" s="10">
        <f t="shared" ca="1" si="287"/>
        <v>9.5313099561168749E-3</v>
      </c>
      <c r="G9168" s="3" t="str">
        <f>VLOOKUP(Table3[[#This Row],[PRODUCT ID]],Table1[[PRODUCT]:[SELLING PRICE]],1,FALSE)</f>
        <v>Product775</v>
      </c>
      <c r="H9168" s="3" t="str">
        <f>VLOOKUP(Table3[[#This Row],[PRODUCT ID]],Table1[[PRODUCT]:[SELLING PRICE]],2,FALSE)</f>
        <v>Category2</v>
      </c>
      <c r="I9168" s="3" t="str">
        <f>VLOOKUP(Table3[[#This Row],[PRODUCT ID]],Table1[[PRODUCT]:[SELLING PRICE]],3,FALSE)</f>
        <v>Lt</v>
      </c>
      <c r="J9168" s="16">
        <f ca="1">VLOOKUP(Table3[[#This Row],[PRODUCT ID]],Table1[[PRODUCT]:[SELLING PRICE]],4,FALSE)</f>
        <v>130</v>
      </c>
      <c r="K9168" s="16">
        <f ca="1">VLOOKUP(Table3[[#This Row],[PRODUCT ID]],Table1[[PRODUCT]:[SELLING PRICE]],5,FALSE)</f>
        <v>144.35704405300436</v>
      </c>
      <c r="L9168" s="16">
        <f ca="1">J9168*Table3[[#This Row],[QUANTITY]]</f>
        <v>260</v>
      </c>
      <c r="M9168" s="16">
        <f ca="1">K9168*Table3[[#This Row],[QUANTITY]]*(1-Table3[[#This Row],[DISCOUNT %]])</f>
        <v>285.96226464357272</v>
      </c>
      <c r="N9168" s="3">
        <f>DAY(Table3[[#This Row],[DATE]])</f>
        <v>5</v>
      </c>
      <c r="O9168" s="3" t="str">
        <f>TEXT(Table3[[#This Row],[DATE]],"mmm")</f>
        <v>Feb</v>
      </c>
      <c r="P9168" s="3">
        <f>YEAR(Table3[[#This Row],[DATE]])</f>
        <v>2046</v>
      </c>
    </row>
    <row r="9169" spans="1:16" x14ac:dyDescent="0.3">
      <c r="A9169" s="6">
        <v>53364</v>
      </c>
      <c r="B9169" s="7" t="s">
        <v>1828</v>
      </c>
      <c r="C9169" s="9">
        <f t="shared" ca="1" si="286"/>
        <v>11</v>
      </c>
      <c r="D9169" s="9" t="s">
        <v>2116</v>
      </c>
      <c r="E9169" s="9" t="s">
        <v>2116</v>
      </c>
      <c r="F9169" s="10">
        <f t="shared" ca="1" si="287"/>
        <v>4.6162725168250221E-2</v>
      </c>
      <c r="G9169" s="3" t="str">
        <f>VLOOKUP(Table3[[#This Row],[PRODUCT ID]],Table1[[PRODUCT]:[SELLING PRICE]],1,FALSE)</f>
        <v>Product776</v>
      </c>
      <c r="H9169" s="3" t="str">
        <f>VLOOKUP(Table3[[#This Row],[PRODUCT ID]],Table1[[PRODUCT]:[SELLING PRICE]],2,FALSE)</f>
        <v>Category3</v>
      </c>
      <c r="I9169" s="3" t="str">
        <f>VLOOKUP(Table3[[#This Row],[PRODUCT ID]],Table1[[PRODUCT]:[SELLING PRICE]],3,FALSE)</f>
        <v>Ft</v>
      </c>
      <c r="J9169" s="16">
        <f ca="1">VLOOKUP(Table3[[#This Row],[PRODUCT ID]],Table1[[PRODUCT]:[SELLING PRICE]],4,FALSE)</f>
        <v>135</v>
      </c>
      <c r="K9169" s="16">
        <f ca="1">VLOOKUP(Table3[[#This Row],[PRODUCT ID]],Table1[[PRODUCT]:[SELLING PRICE]],5,FALSE)</f>
        <v>262.15347862789372</v>
      </c>
      <c r="L9169" s="16">
        <f ca="1">J9169*Table3[[#This Row],[QUANTITY]]</f>
        <v>1485</v>
      </c>
      <c r="M9169" s="16">
        <f ca="1">K9169*Table3[[#This Row],[QUANTITY]]*(1-Table3[[#This Row],[DISCOUNT %]])</f>
        <v>2750.5693560630284</v>
      </c>
      <c r="N9169" s="3">
        <f>DAY(Table3[[#This Row],[DATE]])</f>
        <v>6</v>
      </c>
      <c r="O9169" s="3" t="str">
        <f>TEXT(Table3[[#This Row],[DATE]],"mmm")</f>
        <v>Feb</v>
      </c>
      <c r="P9169" s="3">
        <f>YEAR(Table3[[#This Row],[DATE]])</f>
        <v>2046</v>
      </c>
    </row>
    <row r="9170" spans="1:16" x14ac:dyDescent="0.3">
      <c r="A9170" s="6">
        <v>53365</v>
      </c>
      <c r="B9170" s="7" t="s">
        <v>1829</v>
      </c>
      <c r="C9170" s="9">
        <f t="shared" ca="1" si="286"/>
        <v>12</v>
      </c>
      <c r="D9170" s="9" t="s">
        <v>2115</v>
      </c>
      <c r="E9170" s="9" t="s">
        <v>2116</v>
      </c>
      <c r="F9170" s="10">
        <f t="shared" ca="1" si="287"/>
        <v>8.6962130056685932E-2</v>
      </c>
      <c r="G9170" s="3" t="str">
        <f>VLOOKUP(Table3[[#This Row],[PRODUCT ID]],Table1[[PRODUCT]:[SELLING PRICE]],1,FALSE)</f>
        <v>Product777</v>
      </c>
      <c r="H9170" s="3" t="str">
        <f>VLOOKUP(Table3[[#This Row],[PRODUCT ID]],Table1[[PRODUCT]:[SELLING PRICE]],2,FALSE)</f>
        <v>Category4</v>
      </c>
      <c r="I9170" s="3" t="str">
        <f>VLOOKUP(Table3[[#This Row],[PRODUCT ID]],Table1[[PRODUCT]:[SELLING PRICE]],3,FALSE)</f>
        <v>Kg</v>
      </c>
      <c r="J9170" s="16">
        <f ca="1">VLOOKUP(Table3[[#This Row],[PRODUCT ID]],Table1[[PRODUCT]:[SELLING PRICE]],4,FALSE)</f>
        <v>165</v>
      </c>
      <c r="K9170" s="16">
        <f ca="1">VLOOKUP(Table3[[#This Row],[PRODUCT ID]],Table1[[PRODUCT]:[SELLING PRICE]],5,FALSE)</f>
        <v>81.268341091433086</v>
      </c>
      <c r="L9170" s="16">
        <f ca="1">J9170*Table3[[#This Row],[QUANTITY]]</f>
        <v>1980</v>
      </c>
      <c r="M9170" s="16">
        <f ca="1">K9170*Table3[[#This Row],[QUANTITY]]*(1-Table3[[#This Row],[DISCOUNT %]])</f>
        <v>890.41287652738515</v>
      </c>
      <c r="N9170" s="3">
        <f>DAY(Table3[[#This Row],[DATE]])</f>
        <v>7</v>
      </c>
      <c r="O9170" s="3" t="str">
        <f>TEXT(Table3[[#This Row],[DATE]],"mmm")</f>
        <v>Feb</v>
      </c>
      <c r="P9170" s="3">
        <f>YEAR(Table3[[#This Row],[DATE]])</f>
        <v>2046</v>
      </c>
    </row>
    <row r="9171" spans="1:16" x14ac:dyDescent="0.3">
      <c r="A9171" s="6">
        <v>53366</v>
      </c>
      <c r="B9171" s="7" t="s">
        <v>1830</v>
      </c>
      <c r="C9171" s="9">
        <f t="shared" ca="1" si="286"/>
        <v>3</v>
      </c>
      <c r="D9171" s="9" t="s">
        <v>2116</v>
      </c>
      <c r="E9171" s="9" t="s">
        <v>2116</v>
      </c>
      <c r="F9171" s="10">
        <f t="shared" ca="1" si="287"/>
        <v>1.6574322397906804E-2</v>
      </c>
      <c r="G9171" s="3" t="str">
        <f>VLOOKUP(Table3[[#This Row],[PRODUCT ID]],Table1[[PRODUCT]:[SELLING PRICE]],1,FALSE)</f>
        <v>Product778</v>
      </c>
      <c r="H9171" s="3" t="str">
        <f>VLOOKUP(Table3[[#This Row],[PRODUCT ID]],Table1[[PRODUCT]:[SELLING PRICE]],2,FALSE)</f>
        <v>Category5</v>
      </c>
      <c r="I9171" s="3" t="str">
        <f>VLOOKUP(Table3[[#This Row],[PRODUCT ID]],Table1[[PRODUCT]:[SELLING PRICE]],3,FALSE)</f>
        <v>No</v>
      </c>
      <c r="J9171" s="16">
        <f ca="1">VLOOKUP(Table3[[#This Row],[PRODUCT ID]],Table1[[PRODUCT]:[SELLING PRICE]],4,FALSE)</f>
        <v>147</v>
      </c>
      <c r="K9171" s="16">
        <f ca="1">VLOOKUP(Table3[[#This Row],[PRODUCT ID]],Table1[[PRODUCT]:[SELLING PRICE]],5,FALSE)</f>
        <v>227.18560104882957</v>
      </c>
      <c r="L9171" s="16">
        <f ca="1">J9171*Table3[[#This Row],[QUANTITY]]</f>
        <v>441</v>
      </c>
      <c r="M9171" s="16">
        <f ca="1">K9171*Table3[[#This Row],[QUANTITY]]*(1-Table3[[#This Row],[DISCOUNT %]])</f>
        <v>670.26046095865217</v>
      </c>
      <c r="N9171" s="3">
        <f>DAY(Table3[[#This Row],[DATE]])</f>
        <v>8</v>
      </c>
      <c r="O9171" s="3" t="str">
        <f>TEXT(Table3[[#This Row],[DATE]],"mmm")</f>
        <v>Feb</v>
      </c>
      <c r="P9171" s="3">
        <f>YEAR(Table3[[#This Row],[DATE]])</f>
        <v>2046</v>
      </c>
    </row>
    <row r="9172" spans="1:16" x14ac:dyDescent="0.3">
      <c r="A9172" s="6">
        <v>53367</v>
      </c>
      <c r="B9172" s="7" t="s">
        <v>1831</v>
      </c>
      <c r="C9172" s="9">
        <f t="shared" ca="1" si="286"/>
        <v>11</v>
      </c>
      <c r="D9172" s="9" t="s">
        <v>2117</v>
      </c>
      <c r="E9172" s="9" t="s">
        <v>2118</v>
      </c>
      <c r="F9172" s="10">
        <f t="shared" ca="1" si="287"/>
        <v>5.2196956008857709E-2</v>
      </c>
      <c r="G9172" s="3" t="str">
        <f>VLOOKUP(Table3[[#This Row],[PRODUCT ID]],Table1[[PRODUCT]:[SELLING PRICE]],1,FALSE)</f>
        <v>Product779</v>
      </c>
      <c r="H9172" s="3" t="str">
        <f>VLOOKUP(Table3[[#This Row],[PRODUCT ID]],Table1[[PRODUCT]:[SELLING PRICE]],2,FALSE)</f>
        <v>Category1</v>
      </c>
      <c r="I9172" s="3" t="str">
        <f>VLOOKUP(Table3[[#This Row],[PRODUCT ID]],Table1[[PRODUCT]:[SELLING PRICE]],3,FALSE)</f>
        <v>No</v>
      </c>
      <c r="J9172" s="16">
        <f ca="1">VLOOKUP(Table3[[#This Row],[PRODUCT ID]],Table1[[PRODUCT]:[SELLING PRICE]],4,FALSE)</f>
        <v>84</v>
      </c>
      <c r="K9172" s="16">
        <f ca="1">VLOOKUP(Table3[[#This Row],[PRODUCT ID]],Table1[[PRODUCT]:[SELLING PRICE]],5,FALSE)</f>
        <v>69.72226463586928</v>
      </c>
      <c r="L9172" s="16">
        <f ca="1">J9172*Table3[[#This Row],[QUANTITY]]</f>
        <v>924</v>
      </c>
      <c r="M9172" s="16">
        <f ca="1">K9172*Table3[[#This Row],[QUANTITY]]*(1-Table3[[#This Row],[DISCOUNT %]])</f>
        <v>726.91272121416159</v>
      </c>
      <c r="N9172" s="3">
        <f>DAY(Table3[[#This Row],[DATE]])</f>
        <v>9</v>
      </c>
      <c r="O9172" s="3" t="str">
        <f>TEXT(Table3[[#This Row],[DATE]],"mmm")</f>
        <v>Feb</v>
      </c>
      <c r="P9172" s="3">
        <f>YEAR(Table3[[#This Row],[DATE]])</f>
        <v>2046</v>
      </c>
    </row>
    <row r="9173" spans="1:16" x14ac:dyDescent="0.3">
      <c r="A9173" s="6">
        <v>53368</v>
      </c>
      <c r="B9173" s="7" t="s">
        <v>1832</v>
      </c>
      <c r="C9173" s="9">
        <f t="shared" ca="1" si="286"/>
        <v>11</v>
      </c>
      <c r="D9173" s="9" t="s">
        <v>2115</v>
      </c>
      <c r="E9173" s="9" t="s">
        <v>2118</v>
      </c>
      <c r="F9173" s="10">
        <f t="shared" ca="1" si="287"/>
        <v>5.4290850613383903E-3</v>
      </c>
      <c r="G9173" s="3" t="str">
        <f>VLOOKUP(Table3[[#This Row],[PRODUCT ID]],Table1[[PRODUCT]:[SELLING PRICE]],1,FALSE)</f>
        <v>Product780</v>
      </c>
      <c r="H9173" s="3" t="str">
        <f>VLOOKUP(Table3[[#This Row],[PRODUCT ID]],Table1[[PRODUCT]:[SELLING PRICE]],2,FALSE)</f>
        <v>Category2</v>
      </c>
      <c r="I9173" s="3" t="str">
        <f>VLOOKUP(Table3[[#This Row],[PRODUCT ID]],Table1[[PRODUCT]:[SELLING PRICE]],3,FALSE)</f>
        <v>Ft</v>
      </c>
      <c r="J9173" s="16">
        <f ca="1">VLOOKUP(Table3[[#This Row],[PRODUCT ID]],Table1[[PRODUCT]:[SELLING PRICE]],4,FALSE)</f>
        <v>221</v>
      </c>
      <c r="K9173" s="16">
        <f ca="1">VLOOKUP(Table3[[#This Row],[PRODUCT ID]],Table1[[PRODUCT]:[SELLING PRICE]],5,FALSE)</f>
        <v>262.75487247541389</v>
      </c>
      <c r="L9173" s="16">
        <f ca="1">J9173*Table3[[#This Row],[QUANTITY]]</f>
        <v>2431</v>
      </c>
      <c r="M9173" s="16">
        <f ca="1">K9173*Table3[[#This Row],[QUANTITY]]*(1-Table3[[#This Row],[DISCOUNT %]])</f>
        <v>2874.611893147101</v>
      </c>
      <c r="N9173" s="3">
        <f>DAY(Table3[[#This Row],[DATE]])</f>
        <v>10</v>
      </c>
      <c r="O9173" s="3" t="str">
        <f>TEXT(Table3[[#This Row],[DATE]],"mmm")</f>
        <v>Feb</v>
      </c>
      <c r="P9173" s="3">
        <f>YEAR(Table3[[#This Row],[DATE]])</f>
        <v>2046</v>
      </c>
    </row>
    <row r="9174" spans="1:16" x14ac:dyDescent="0.3">
      <c r="A9174" s="6">
        <v>53369</v>
      </c>
      <c r="B9174" s="7" t="s">
        <v>1833</v>
      </c>
      <c r="C9174" s="9">
        <f t="shared" ca="1" si="286"/>
        <v>3</v>
      </c>
      <c r="D9174" s="9" t="s">
        <v>2115</v>
      </c>
      <c r="E9174" s="9" t="s">
        <v>2116</v>
      </c>
      <c r="F9174" s="10">
        <f t="shared" ca="1" si="287"/>
        <v>7.564510777894734E-2</v>
      </c>
      <c r="G9174" s="3" t="str">
        <f>VLOOKUP(Table3[[#This Row],[PRODUCT ID]],Table1[[PRODUCT]:[SELLING PRICE]],1,FALSE)</f>
        <v>Product781</v>
      </c>
      <c r="H9174" s="3" t="str">
        <f>VLOOKUP(Table3[[#This Row],[PRODUCT ID]],Table1[[PRODUCT]:[SELLING PRICE]],2,FALSE)</f>
        <v>Category3</v>
      </c>
      <c r="I9174" s="3" t="str">
        <f>VLOOKUP(Table3[[#This Row],[PRODUCT ID]],Table1[[PRODUCT]:[SELLING PRICE]],3,FALSE)</f>
        <v>No</v>
      </c>
      <c r="J9174" s="16">
        <f ca="1">VLOOKUP(Table3[[#This Row],[PRODUCT ID]],Table1[[PRODUCT]:[SELLING PRICE]],4,FALSE)</f>
        <v>173</v>
      </c>
      <c r="K9174" s="16">
        <f ca="1">VLOOKUP(Table3[[#This Row],[PRODUCT ID]],Table1[[PRODUCT]:[SELLING PRICE]],5,FALSE)</f>
        <v>53.994644994293523</v>
      </c>
      <c r="L9174" s="16">
        <f ca="1">J9174*Table3[[#This Row],[QUANTITY]]</f>
        <v>519</v>
      </c>
      <c r="M9174" s="16">
        <f ca="1">K9174*Table3[[#This Row],[QUANTITY]]*(1-Table3[[#This Row],[DISCOUNT %]])</f>
        <v>149.73064276264256</v>
      </c>
      <c r="N9174" s="3">
        <f>DAY(Table3[[#This Row],[DATE]])</f>
        <v>11</v>
      </c>
      <c r="O9174" s="3" t="str">
        <f>TEXT(Table3[[#This Row],[DATE]],"mmm")</f>
        <v>Feb</v>
      </c>
      <c r="P9174" s="3">
        <f>YEAR(Table3[[#This Row],[DATE]])</f>
        <v>2046</v>
      </c>
    </row>
    <row r="9175" spans="1:16" x14ac:dyDescent="0.3">
      <c r="A9175" s="6">
        <v>53370</v>
      </c>
      <c r="B9175" s="7" t="s">
        <v>1834</v>
      </c>
      <c r="C9175" s="9">
        <f t="shared" ca="1" si="286"/>
        <v>11</v>
      </c>
      <c r="D9175" s="9" t="s">
        <v>2115</v>
      </c>
      <c r="E9175" s="9" t="s">
        <v>2116</v>
      </c>
      <c r="F9175" s="10">
        <f t="shared" ca="1" si="287"/>
        <v>2.6412266629770021E-2</v>
      </c>
      <c r="G9175" s="3" t="str">
        <f>VLOOKUP(Table3[[#This Row],[PRODUCT ID]],Table1[[PRODUCT]:[SELLING PRICE]],1,FALSE)</f>
        <v>Product782</v>
      </c>
      <c r="H9175" s="3" t="str">
        <f>VLOOKUP(Table3[[#This Row],[PRODUCT ID]],Table1[[PRODUCT]:[SELLING PRICE]],2,FALSE)</f>
        <v>Category4</v>
      </c>
      <c r="I9175" s="3" t="str">
        <f>VLOOKUP(Table3[[#This Row],[PRODUCT ID]],Table1[[PRODUCT]:[SELLING PRICE]],3,FALSE)</f>
        <v>Kg</v>
      </c>
      <c r="J9175" s="16">
        <f ca="1">VLOOKUP(Table3[[#This Row],[PRODUCT ID]],Table1[[PRODUCT]:[SELLING PRICE]],4,FALSE)</f>
        <v>229</v>
      </c>
      <c r="K9175" s="16">
        <f ca="1">VLOOKUP(Table3[[#This Row],[PRODUCT ID]],Table1[[PRODUCT]:[SELLING PRICE]],5,FALSE)</f>
        <v>97.479026665198788</v>
      </c>
      <c r="L9175" s="16">
        <f ca="1">J9175*Table3[[#This Row],[QUANTITY]]</f>
        <v>2519</v>
      </c>
      <c r="M9175" s="16">
        <f ca="1">K9175*Table3[[#This Row],[QUANTITY]]*(1-Table3[[#This Row],[DISCOUNT %]])</f>
        <v>1043.948230843178</v>
      </c>
      <c r="N9175" s="3">
        <f>DAY(Table3[[#This Row],[DATE]])</f>
        <v>12</v>
      </c>
      <c r="O9175" s="3" t="str">
        <f>TEXT(Table3[[#This Row],[DATE]],"mmm")</f>
        <v>Feb</v>
      </c>
      <c r="P9175" s="3">
        <f>YEAR(Table3[[#This Row],[DATE]])</f>
        <v>2046</v>
      </c>
    </row>
    <row r="9176" spans="1:16" x14ac:dyDescent="0.3">
      <c r="A9176" s="6">
        <v>53371</v>
      </c>
      <c r="B9176" s="7" t="s">
        <v>1835</v>
      </c>
      <c r="C9176" s="9">
        <f t="shared" ca="1" si="286"/>
        <v>6</v>
      </c>
      <c r="D9176" s="9" t="s">
        <v>2116</v>
      </c>
      <c r="E9176" s="9" t="s">
        <v>2116</v>
      </c>
      <c r="F9176" s="10">
        <f t="shared" ca="1" si="287"/>
        <v>3.4986632384432469E-2</v>
      </c>
      <c r="G9176" s="3" t="str">
        <f>VLOOKUP(Table3[[#This Row],[PRODUCT ID]],Table1[[PRODUCT]:[SELLING PRICE]],1,FALSE)</f>
        <v>Product783</v>
      </c>
      <c r="H9176" s="3" t="str">
        <f>VLOOKUP(Table3[[#This Row],[PRODUCT ID]],Table1[[PRODUCT]:[SELLING PRICE]],2,FALSE)</f>
        <v>Category5</v>
      </c>
      <c r="I9176" s="3" t="str">
        <f>VLOOKUP(Table3[[#This Row],[PRODUCT ID]],Table1[[PRODUCT]:[SELLING PRICE]],3,FALSE)</f>
        <v>Kg</v>
      </c>
      <c r="J9176" s="16">
        <f ca="1">VLOOKUP(Table3[[#This Row],[PRODUCT ID]],Table1[[PRODUCT]:[SELLING PRICE]],4,FALSE)</f>
        <v>141</v>
      </c>
      <c r="K9176" s="16">
        <f ca="1">VLOOKUP(Table3[[#This Row],[PRODUCT ID]],Table1[[PRODUCT]:[SELLING PRICE]],5,FALSE)</f>
        <v>234.90257326311573</v>
      </c>
      <c r="L9176" s="16">
        <f ca="1">J9176*Table3[[#This Row],[QUANTITY]]</f>
        <v>846</v>
      </c>
      <c r="M9176" s="16">
        <f ca="1">K9176*Table3[[#This Row],[QUANTITY]]*(1-Table3[[#This Row],[DISCOUNT %]])</f>
        <v>1360.1047397172113</v>
      </c>
      <c r="N9176" s="3">
        <f>DAY(Table3[[#This Row],[DATE]])</f>
        <v>13</v>
      </c>
      <c r="O9176" s="3" t="str">
        <f>TEXT(Table3[[#This Row],[DATE]],"mmm")</f>
        <v>Feb</v>
      </c>
      <c r="P9176" s="3">
        <f>YEAR(Table3[[#This Row],[DATE]])</f>
        <v>2046</v>
      </c>
    </row>
    <row r="9177" spans="1:16" x14ac:dyDescent="0.3">
      <c r="A9177" s="6">
        <v>53372</v>
      </c>
      <c r="B9177" s="7" t="s">
        <v>1836</v>
      </c>
      <c r="C9177" s="9">
        <f t="shared" ca="1" si="286"/>
        <v>13</v>
      </c>
      <c r="D9177" s="9" t="s">
        <v>2116</v>
      </c>
      <c r="E9177" s="9" t="s">
        <v>2116</v>
      </c>
      <c r="F9177" s="10">
        <f t="shared" ca="1" si="287"/>
        <v>4.6854868947333378E-3</v>
      </c>
      <c r="G9177" s="3" t="str">
        <f>VLOOKUP(Table3[[#This Row],[PRODUCT ID]],Table1[[PRODUCT]:[SELLING PRICE]],1,FALSE)</f>
        <v>Product784</v>
      </c>
      <c r="H9177" s="3" t="str">
        <f>VLOOKUP(Table3[[#This Row],[PRODUCT ID]],Table1[[PRODUCT]:[SELLING PRICE]],2,FALSE)</f>
        <v>Category1</v>
      </c>
      <c r="I9177" s="3" t="str">
        <f>VLOOKUP(Table3[[#This Row],[PRODUCT ID]],Table1[[PRODUCT]:[SELLING PRICE]],3,FALSE)</f>
        <v>Lt</v>
      </c>
      <c r="J9177" s="16">
        <f ca="1">VLOOKUP(Table3[[#This Row],[PRODUCT ID]],Table1[[PRODUCT]:[SELLING PRICE]],4,FALSE)</f>
        <v>248</v>
      </c>
      <c r="K9177" s="16">
        <f ca="1">VLOOKUP(Table3[[#This Row],[PRODUCT ID]],Table1[[PRODUCT]:[SELLING PRICE]],5,FALSE)</f>
        <v>40.790338047785028</v>
      </c>
      <c r="L9177" s="16">
        <f ca="1">J9177*Table3[[#This Row],[QUANTITY]]</f>
        <v>3224</v>
      </c>
      <c r="M9177" s="16">
        <f ca="1">K9177*Table3[[#This Row],[QUANTITY]]*(1-Table3[[#This Row],[DISCOUNT %]])</f>
        <v>527.78980089459503</v>
      </c>
      <c r="N9177" s="3">
        <f>DAY(Table3[[#This Row],[DATE]])</f>
        <v>14</v>
      </c>
      <c r="O9177" s="3" t="str">
        <f>TEXT(Table3[[#This Row],[DATE]],"mmm")</f>
        <v>Feb</v>
      </c>
      <c r="P9177" s="3">
        <f>YEAR(Table3[[#This Row],[DATE]])</f>
        <v>2046</v>
      </c>
    </row>
    <row r="9178" spans="1:16" x14ac:dyDescent="0.3">
      <c r="A9178" s="6">
        <v>53373</v>
      </c>
      <c r="B9178" s="7" t="s">
        <v>1837</v>
      </c>
      <c r="C9178" s="9">
        <f t="shared" ca="1" si="286"/>
        <v>11</v>
      </c>
      <c r="D9178" s="9" t="s">
        <v>2116</v>
      </c>
      <c r="E9178" s="9" t="s">
        <v>2118</v>
      </c>
      <c r="F9178" s="10">
        <f t="shared" ca="1" si="287"/>
        <v>9.0514094907790582E-2</v>
      </c>
      <c r="G9178" s="3" t="str">
        <f>VLOOKUP(Table3[[#This Row],[PRODUCT ID]],Table1[[PRODUCT]:[SELLING PRICE]],1,FALSE)</f>
        <v>Product785</v>
      </c>
      <c r="H9178" s="3" t="str">
        <f>VLOOKUP(Table3[[#This Row],[PRODUCT ID]],Table1[[PRODUCT]:[SELLING PRICE]],2,FALSE)</f>
        <v>Category2</v>
      </c>
      <c r="I9178" s="3" t="str">
        <f>VLOOKUP(Table3[[#This Row],[PRODUCT ID]],Table1[[PRODUCT]:[SELLING PRICE]],3,FALSE)</f>
        <v>Kg</v>
      </c>
      <c r="J9178" s="16">
        <f ca="1">VLOOKUP(Table3[[#This Row],[PRODUCT ID]],Table1[[PRODUCT]:[SELLING PRICE]],4,FALSE)</f>
        <v>161</v>
      </c>
      <c r="K9178" s="16">
        <f ca="1">VLOOKUP(Table3[[#This Row],[PRODUCT ID]],Table1[[PRODUCT]:[SELLING PRICE]],5,FALSE)</f>
        <v>84.222594384039013</v>
      </c>
      <c r="L9178" s="16">
        <f ca="1">J9178*Table3[[#This Row],[QUANTITY]]</f>
        <v>1771</v>
      </c>
      <c r="M9178" s="16">
        <f ca="1">K9178*Table3[[#This Row],[QUANTITY]]*(1-Table3[[#This Row],[DISCOUNT %]])</f>
        <v>842.59188730839935</v>
      </c>
      <c r="N9178" s="3">
        <f>DAY(Table3[[#This Row],[DATE]])</f>
        <v>15</v>
      </c>
      <c r="O9178" s="3" t="str">
        <f>TEXT(Table3[[#This Row],[DATE]],"mmm")</f>
        <v>Feb</v>
      </c>
      <c r="P9178" s="3">
        <f>YEAR(Table3[[#This Row],[DATE]])</f>
        <v>2046</v>
      </c>
    </row>
    <row r="9179" spans="1:16" x14ac:dyDescent="0.3">
      <c r="A9179" s="6">
        <v>53374</v>
      </c>
      <c r="B9179" s="7" t="s">
        <v>1838</v>
      </c>
      <c r="C9179" s="9">
        <f t="shared" ca="1" si="286"/>
        <v>15</v>
      </c>
      <c r="D9179" s="9" t="s">
        <v>2115</v>
      </c>
      <c r="E9179" s="9" t="s">
        <v>2116</v>
      </c>
      <c r="F9179" s="10">
        <f t="shared" ca="1" si="287"/>
        <v>3.8826501773304468E-2</v>
      </c>
      <c r="G9179" s="3" t="str">
        <f>VLOOKUP(Table3[[#This Row],[PRODUCT ID]],Table1[[PRODUCT]:[SELLING PRICE]],1,FALSE)</f>
        <v>Product786</v>
      </c>
      <c r="H9179" s="3" t="str">
        <f>VLOOKUP(Table3[[#This Row],[PRODUCT ID]],Table1[[PRODUCT]:[SELLING PRICE]],2,FALSE)</f>
        <v>Category3</v>
      </c>
      <c r="I9179" s="3" t="str">
        <f>VLOOKUP(Table3[[#This Row],[PRODUCT ID]],Table1[[PRODUCT]:[SELLING PRICE]],3,FALSE)</f>
        <v>Lt</v>
      </c>
      <c r="J9179" s="16">
        <f ca="1">VLOOKUP(Table3[[#This Row],[PRODUCT ID]],Table1[[PRODUCT]:[SELLING PRICE]],4,FALSE)</f>
        <v>69</v>
      </c>
      <c r="K9179" s="16">
        <f ca="1">VLOOKUP(Table3[[#This Row],[PRODUCT ID]],Table1[[PRODUCT]:[SELLING PRICE]],5,FALSE)</f>
        <v>266.15699557290611</v>
      </c>
      <c r="L9179" s="16">
        <f ca="1">J9179*Table3[[#This Row],[QUANTITY]]</f>
        <v>1035</v>
      </c>
      <c r="M9179" s="16">
        <f ca="1">K9179*Table3[[#This Row],[QUANTITY]]*(1-Table3[[#This Row],[DISCOUNT %]])</f>
        <v>3837.3457576847591</v>
      </c>
      <c r="N9179" s="3">
        <f>DAY(Table3[[#This Row],[DATE]])</f>
        <v>16</v>
      </c>
      <c r="O9179" s="3" t="str">
        <f>TEXT(Table3[[#This Row],[DATE]],"mmm")</f>
        <v>Feb</v>
      </c>
      <c r="P9179" s="3">
        <f>YEAR(Table3[[#This Row],[DATE]])</f>
        <v>2046</v>
      </c>
    </row>
    <row r="9180" spans="1:16" x14ac:dyDescent="0.3">
      <c r="A9180" s="6">
        <v>53375</v>
      </c>
      <c r="B9180" s="7" t="s">
        <v>1839</v>
      </c>
      <c r="C9180" s="9">
        <f t="shared" ca="1" si="286"/>
        <v>14</v>
      </c>
      <c r="D9180" s="9" t="s">
        <v>2117</v>
      </c>
      <c r="E9180" s="9" t="s">
        <v>2116</v>
      </c>
      <c r="F9180" s="10">
        <f t="shared" ca="1" si="287"/>
        <v>3.3912226485156242E-3</v>
      </c>
      <c r="G9180" s="3" t="str">
        <f>VLOOKUP(Table3[[#This Row],[PRODUCT ID]],Table1[[PRODUCT]:[SELLING PRICE]],1,FALSE)</f>
        <v>Product787</v>
      </c>
      <c r="H9180" s="3" t="str">
        <f>VLOOKUP(Table3[[#This Row],[PRODUCT ID]],Table1[[PRODUCT]:[SELLING PRICE]],2,FALSE)</f>
        <v>Category4</v>
      </c>
      <c r="I9180" s="3" t="str">
        <f>VLOOKUP(Table3[[#This Row],[PRODUCT ID]],Table1[[PRODUCT]:[SELLING PRICE]],3,FALSE)</f>
        <v>Ft</v>
      </c>
      <c r="J9180" s="16">
        <f ca="1">VLOOKUP(Table3[[#This Row],[PRODUCT ID]],Table1[[PRODUCT]:[SELLING PRICE]],4,FALSE)</f>
        <v>7</v>
      </c>
      <c r="K9180" s="16">
        <f ca="1">VLOOKUP(Table3[[#This Row],[PRODUCT ID]],Table1[[PRODUCT]:[SELLING PRICE]],5,FALSE)</f>
        <v>182.68316812436925</v>
      </c>
      <c r="L9180" s="16">
        <f ca="1">J9180*Table3[[#This Row],[QUANTITY]]</f>
        <v>98</v>
      </c>
      <c r="M9180" s="16">
        <f ca="1">K9180*Table3[[#This Row],[QUANTITY]]*(1-Table3[[#This Row],[DISCOUNT %]])</f>
        <v>2548.891083579726</v>
      </c>
      <c r="N9180" s="3">
        <f>DAY(Table3[[#This Row],[DATE]])</f>
        <v>17</v>
      </c>
      <c r="O9180" s="3" t="str">
        <f>TEXT(Table3[[#This Row],[DATE]],"mmm")</f>
        <v>Feb</v>
      </c>
      <c r="P9180" s="3">
        <f>YEAR(Table3[[#This Row],[DATE]])</f>
        <v>2046</v>
      </c>
    </row>
    <row r="9181" spans="1:16" x14ac:dyDescent="0.3">
      <c r="A9181" s="6">
        <v>53376</v>
      </c>
      <c r="B9181" s="7" t="s">
        <v>1840</v>
      </c>
      <c r="C9181" s="9">
        <f t="shared" ca="1" si="286"/>
        <v>15</v>
      </c>
      <c r="D9181" s="9" t="s">
        <v>2117</v>
      </c>
      <c r="E9181" s="9" t="s">
        <v>2116</v>
      </c>
      <c r="F9181" s="10">
        <f t="shared" ca="1" si="287"/>
        <v>8.5656333511835811E-2</v>
      </c>
      <c r="G9181" s="3" t="str">
        <f>VLOOKUP(Table3[[#This Row],[PRODUCT ID]],Table1[[PRODUCT]:[SELLING PRICE]],1,FALSE)</f>
        <v>Product788</v>
      </c>
      <c r="H9181" s="3" t="str">
        <f>VLOOKUP(Table3[[#This Row],[PRODUCT ID]],Table1[[PRODUCT]:[SELLING PRICE]],2,FALSE)</f>
        <v>Category5</v>
      </c>
      <c r="I9181" s="3" t="str">
        <f>VLOOKUP(Table3[[#This Row],[PRODUCT ID]],Table1[[PRODUCT]:[SELLING PRICE]],3,FALSE)</f>
        <v>Kg</v>
      </c>
      <c r="J9181" s="16">
        <f ca="1">VLOOKUP(Table3[[#This Row],[PRODUCT ID]],Table1[[PRODUCT]:[SELLING PRICE]],4,FALSE)</f>
        <v>80</v>
      </c>
      <c r="K9181" s="16">
        <f ca="1">VLOOKUP(Table3[[#This Row],[PRODUCT ID]],Table1[[PRODUCT]:[SELLING PRICE]],5,FALSE)</f>
        <v>310.04391283369631</v>
      </c>
      <c r="L9181" s="16">
        <f ca="1">J9181*Table3[[#This Row],[QUANTITY]]</f>
        <v>1200</v>
      </c>
      <c r="M9181" s="16">
        <f ca="1">K9181*Table3[[#This Row],[QUANTITY]]*(1-Table3[[#This Row],[DISCOUNT %]])</f>
        <v>4252.3003204904799</v>
      </c>
      <c r="N9181" s="3">
        <f>DAY(Table3[[#This Row],[DATE]])</f>
        <v>18</v>
      </c>
      <c r="O9181" s="3" t="str">
        <f>TEXT(Table3[[#This Row],[DATE]],"mmm")</f>
        <v>Feb</v>
      </c>
      <c r="P9181" s="3">
        <f>YEAR(Table3[[#This Row],[DATE]])</f>
        <v>2046</v>
      </c>
    </row>
    <row r="9182" spans="1:16" x14ac:dyDescent="0.3">
      <c r="A9182" s="6">
        <v>53377</v>
      </c>
      <c r="B9182" s="7" t="s">
        <v>1841</v>
      </c>
      <c r="C9182" s="9">
        <f t="shared" ca="1" si="286"/>
        <v>7</v>
      </c>
      <c r="D9182" s="9" t="s">
        <v>2116</v>
      </c>
      <c r="E9182" s="9" t="s">
        <v>2116</v>
      </c>
      <c r="F9182" s="10">
        <f t="shared" ca="1" si="287"/>
        <v>6.7451933214279808E-2</v>
      </c>
      <c r="G9182" s="3" t="str">
        <f>VLOOKUP(Table3[[#This Row],[PRODUCT ID]],Table1[[PRODUCT]:[SELLING PRICE]],1,FALSE)</f>
        <v>Product789</v>
      </c>
      <c r="H9182" s="3" t="str">
        <f>VLOOKUP(Table3[[#This Row],[PRODUCT ID]],Table1[[PRODUCT]:[SELLING PRICE]],2,FALSE)</f>
        <v>Category1</v>
      </c>
      <c r="I9182" s="3" t="str">
        <f>VLOOKUP(Table3[[#This Row],[PRODUCT ID]],Table1[[PRODUCT]:[SELLING PRICE]],3,FALSE)</f>
        <v>No</v>
      </c>
      <c r="J9182" s="16">
        <f ca="1">VLOOKUP(Table3[[#This Row],[PRODUCT ID]],Table1[[PRODUCT]:[SELLING PRICE]],4,FALSE)</f>
        <v>223</v>
      </c>
      <c r="K9182" s="16">
        <f ca="1">VLOOKUP(Table3[[#This Row],[PRODUCT ID]],Table1[[PRODUCT]:[SELLING PRICE]],5,FALSE)</f>
        <v>25.31682701837261</v>
      </c>
      <c r="L9182" s="16">
        <f ca="1">J9182*Table3[[#This Row],[QUANTITY]]</f>
        <v>1561</v>
      </c>
      <c r="M9182" s="16">
        <f ca="1">K9182*Table3[[#This Row],[QUANTITY]]*(1-Table3[[#This Row],[DISCOUNT %]])</f>
        <v>165.26410665192307</v>
      </c>
      <c r="N9182" s="3">
        <f>DAY(Table3[[#This Row],[DATE]])</f>
        <v>19</v>
      </c>
      <c r="O9182" s="3" t="str">
        <f>TEXT(Table3[[#This Row],[DATE]],"mmm")</f>
        <v>Feb</v>
      </c>
      <c r="P9182" s="3">
        <f>YEAR(Table3[[#This Row],[DATE]])</f>
        <v>2046</v>
      </c>
    </row>
    <row r="9183" spans="1:16" x14ac:dyDescent="0.3">
      <c r="A9183" s="6">
        <v>53378</v>
      </c>
      <c r="B9183" s="7" t="s">
        <v>1842</v>
      </c>
      <c r="C9183" s="9">
        <f t="shared" ca="1" si="286"/>
        <v>2</v>
      </c>
      <c r="D9183" s="9" t="s">
        <v>2116</v>
      </c>
      <c r="E9183" s="9" t="s">
        <v>2116</v>
      </c>
      <c r="F9183" s="10">
        <f t="shared" ca="1" si="287"/>
        <v>7.5329465391925088E-3</v>
      </c>
      <c r="G9183" s="3" t="str">
        <f>VLOOKUP(Table3[[#This Row],[PRODUCT ID]],Table1[[PRODUCT]:[SELLING PRICE]],1,FALSE)</f>
        <v>Product790</v>
      </c>
      <c r="H9183" s="3" t="str">
        <f>VLOOKUP(Table3[[#This Row],[PRODUCT ID]],Table1[[PRODUCT]:[SELLING PRICE]],2,FALSE)</f>
        <v>Category2</v>
      </c>
      <c r="I9183" s="3" t="str">
        <f>VLOOKUP(Table3[[#This Row],[PRODUCT ID]],Table1[[PRODUCT]:[SELLING PRICE]],3,FALSE)</f>
        <v>No</v>
      </c>
      <c r="J9183" s="16">
        <f ca="1">VLOOKUP(Table3[[#This Row],[PRODUCT ID]],Table1[[PRODUCT]:[SELLING PRICE]],4,FALSE)</f>
        <v>29</v>
      </c>
      <c r="K9183" s="16">
        <f ca="1">VLOOKUP(Table3[[#This Row],[PRODUCT ID]],Table1[[PRODUCT]:[SELLING PRICE]],5,FALSE)</f>
        <v>65.314952055012924</v>
      </c>
      <c r="L9183" s="16">
        <f ca="1">J9183*Table3[[#This Row],[QUANTITY]]</f>
        <v>58</v>
      </c>
      <c r="M9183" s="16">
        <f ca="1">K9183*Table3[[#This Row],[QUANTITY]]*(1-Table3[[#This Row],[DISCOUNT %]])</f>
        <v>129.6458760259452</v>
      </c>
      <c r="N9183" s="3">
        <f>DAY(Table3[[#This Row],[DATE]])</f>
        <v>20</v>
      </c>
      <c r="O9183" s="3" t="str">
        <f>TEXT(Table3[[#This Row],[DATE]],"mmm")</f>
        <v>Feb</v>
      </c>
      <c r="P9183" s="3">
        <f>YEAR(Table3[[#This Row],[DATE]])</f>
        <v>2046</v>
      </c>
    </row>
    <row r="9184" spans="1:16" x14ac:dyDescent="0.3">
      <c r="A9184" s="6">
        <v>53379</v>
      </c>
      <c r="B9184" s="7" t="s">
        <v>1843</v>
      </c>
      <c r="C9184" s="9">
        <f t="shared" ca="1" si="286"/>
        <v>6</v>
      </c>
      <c r="D9184" s="9" t="s">
        <v>2116</v>
      </c>
      <c r="E9184" s="9" t="s">
        <v>2118</v>
      </c>
      <c r="F9184" s="10">
        <f t="shared" ca="1" si="287"/>
        <v>6.1283943974841215E-2</v>
      </c>
      <c r="G9184" s="3" t="str">
        <f>VLOOKUP(Table3[[#This Row],[PRODUCT ID]],Table1[[PRODUCT]:[SELLING PRICE]],1,FALSE)</f>
        <v>Product791</v>
      </c>
      <c r="H9184" s="3" t="str">
        <f>VLOOKUP(Table3[[#This Row],[PRODUCT ID]],Table1[[PRODUCT]:[SELLING PRICE]],2,FALSE)</f>
        <v>Category3</v>
      </c>
      <c r="I9184" s="3" t="str">
        <f>VLOOKUP(Table3[[#This Row],[PRODUCT ID]],Table1[[PRODUCT]:[SELLING PRICE]],3,FALSE)</f>
        <v>Ft</v>
      </c>
      <c r="J9184" s="16">
        <f ca="1">VLOOKUP(Table3[[#This Row],[PRODUCT ID]],Table1[[PRODUCT]:[SELLING PRICE]],4,FALSE)</f>
        <v>34</v>
      </c>
      <c r="K9184" s="16">
        <f ca="1">VLOOKUP(Table3[[#This Row],[PRODUCT ID]],Table1[[PRODUCT]:[SELLING PRICE]],5,FALSE)</f>
        <v>273.34164892288879</v>
      </c>
      <c r="L9184" s="16">
        <f ca="1">J9184*Table3[[#This Row],[QUANTITY]]</f>
        <v>204</v>
      </c>
      <c r="M9184" s="16">
        <f ca="1">K9184*Table3[[#This Row],[QUANTITY]]*(1-Table3[[#This Row],[DISCOUNT %]])</f>
        <v>1539.5411677458467</v>
      </c>
      <c r="N9184" s="3">
        <f>DAY(Table3[[#This Row],[DATE]])</f>
        <v>21</v>
      </c>
      <c r="O9184" s="3" t="str">
        <f>TEXT(Table3[[#This Row],[DATE]],"mmm")</f>
        <v>Feb</v>
      </c>
      <c r="P9184" s="3">
        <f>YEAR(Table3[[#This Row],[DATE]])</f>
        <v>2046</v>
      </c>
    </row>
    <row r="9185" spans="1:16" x14ac:dyDescent="0.3">
      <c r="A9185" s="6">
        <v>53380</v>
      </c>
      <c r="B9185" s="7" t="s">
        <v>1844</v>
      </c>
      <c r="C9185" s="9">
        <f t="shared" ca="1" si="286"/>
        <v>4</v>
      </c>
      <c r="D9185" s="9" t="s">
        <v>2116</v>
      </c>
      <c r="E9185" s="9" t="s">
        <v>2118</v>
      </c>
      <c r="F9185" s="10">
        <f t="shared" ca="1" si="287"/>
        <v>6.4776019369112023E-2</v>
      </c>
      <c r="G9185" s="3" t="str">
        <f>VLOOKUP(Table3[[#This Row],[PRODUCT ID]],Table1[[PRODUCT]:[SELLING PRICE]],1,FALSE)</f>
        <v>Product792</v>
      </c>
      <c r="H9185" s="3" t="str">
        <f>VLOOKUP(Table3[[#This Row],[PRODUCT ID]],Table1[[PRODUCT]:[SELLING PRICE]],2,FALSE)</f>
        <v>Category4</v>
      </c>
      <c r="I9185" s="3" t="str">
        <f>VLOOKUP(Table3[[#This Row],[PRODUCT ID]],Table1[[PRODUCT]:[SELLING PRICE]],3,FALSE)</f>
        <v>No</v>
      </c>
      <c r="J9185" s="16">
        <f ca="1">VLOOKUP(Table3[[#This Row],[PRODUCT ID]],Table1[[PRODUCT]:[SELLING PRICE]],4,FALSE)</f>
        <v>127</v>
      </c>
      <c r="K9185" s="16">
        <f ca="1">VLOOKUP(Table3[[#This Row],[PRODUCT ID]],Table1[[PRODUCT]:[SELLING PRICE]],5,FALSE)</f>
        <v>316.60594913780449</v>
      </c>
      <c r="L9185" s="16">
        <f ca="1">J9185*Table3[[#This Row],[QUANTITY]]</f>
        <v>508</v>
      </c>
      <c r="M9185" s="16">
        <f ca="1">K9185*Table3[[#This Row],[QUANTITY]]*(1-Table3[[#This Row],[DISCOUNT %]])</f>
        <v>1184.3899041763118</v>
      </c>
      <c r="N9185" s="3">
        <f>DAY(Table3[[#This Row],[DATE]])</f>
        <v>22</v>
      </c>
      <c r="O9185" s="3" t="str">
        <f>TEXT(Table3[[#This Row],[DATE]],"mmm")</f>
        <v>Feb</v>
      </c>
      <c r="P9185" s="3">
        <f>YEAR(Table3[[#This Row],[DATE]])</f>
        <v>2046</v>
      </c>
    </row>
    <row r="9186" spans="1:16" x14ac:dyDescent="0.3">
      <c r="A9186" s="6">
        <v>53381</v>
      </c>
      <c r="B9186" s="7" t="s">
        <v>1845</v>
      </c>
      <c r="C9186" s="9">
        <f t="shared" ca="1" si="286"/>
        <v>8</v>
      </c>
      <c r="D9186" s="9" t="s">
        <v>2115</v>
      </c>
      <c r="E9186" s="9" t="s">
        <v>2116</v>
      </c>
      <c r="F9186" s="10">
        <f t="shared" ca="1" si="287"/>
        <v>6.422026290785128E-2</v>
      </c>
      <c r="G9186" s="3" t="str">
        <f>VLOOKUP(Table3[[#This Row],[PRODUCT ID]],Table1[[PRODUCT]:[SELLING PRICE]],1,FALSE)</f>
        <v>Product793</v>
      </c>
      <c r="H9186" s="3" t="str">
        <f>VLOOKUP(Table3[[#This Row],[PRODUCT ID]],Table1[[PRODUCT]:[SELLING PRICE]],2,FALSE)</f>
        <v>Category1</v>
      </c>
      <c r="I9186" s="3" t="str">
        <f>VLOOKUP(Table3[[#This Row],[PRODUCT ID]],Table1[[PRODUCT]:[SELLING PRICE]],3,FALSE)</f>
        <v>Kg</v>
      </c>
      <c r="J9186" s="16">
        <f ca="1">VLOOKUP(Table3[[#This Row],[PRODUCT ID]],Table1[[PRODUCT]:[SELLING PRICE]],4,FALSE)</f>
        <v>165</v>
      </c>
      <c r="K9186" s="16">
        <f ca="1">VLOOKUP(Table3[[#This Row],[PRODUCT ID]],Table1[[PRODUCT]:[SELLING PRICE]],5,FALSE)</f>
        <v>264.80533608960945</v>
      </c>
      <c r="L9186" s="16">
        <f ca="1">J9186*Table3[[#This Row],[QUANTITY]]</f>
        <v>1320</v>
      </c>
      <c r="M9186" s="16">
        <f ca="1">K9186*Table3[[#This Row],[QUANTITY]]*(1-Table3[[#This Row],[DISCOUNT %]])</f>
        <v>1982.3957422922624</v>
      </c>
      <c r="N9186" s="3">
        <f>DAY(Table3[[#This Row],[DATE]])</f>
        <v>23</v>
      </c>
      <c r="O9186" s="3" t="str">
        <f>TEXT(Table3[[#This Row],[DATE]],"mmm")</f>
        <v>Feb</v>
      </c>
      <c r="P9186" s="3">
        <f>YEAR(Table3[[#This Row],[DATE]])</f>
        <v>2046</v>
      </c>
    </row>
    <row r="9187" spans="1:16" x14ac:dyDescent="0.3">
      <c r="A9187" s="6">
        <v>53382</v>
      </c>
      <c r="B9187" s="7" t="s">
        <v>1846</v>
      </c>
      <c r="C9187" s="9">
        <f t="shared" ca="1" si="286"/>
        <v>11</v>
      </c>
      <c r="D9187" s="9" t="s">
        <v>2116</v>
      </c>
      <c r="E9187" s="9" t="s">
        <v>2116</v>
      </c>
      <c r="F9187" s="10">
        <f t="shared" ca="1" si="287"/>
        <v>7.5742265681760443E-2</v>
      </c>
      <c r="G9187" s="3" t="str">
        <f>VLOOKUP(Table3[[#This Row],[PRODUCT ID]],Table1[[PRODUCT]:[SELLING PRICE]],1,FALSE)</f>
        <v>Product794</v>
      </c>
      <c r="H9187" s="3" t="str">
        <f>VLOOKUP(Table3[[#This Row],[PRODUCT ID]],Table1[[PRODUCT]:[SELLING PRICE]],2,FALSE)</f>
        <v>Category2</v>
      </c>
      <c r="I9187" s="3" t="str">
        <f>VLOOKUP(Table3[[#This Row],[PRODUCT ID]],Table1[[PRODUCT]:[SELLING PRICE]],3,FALSE)</f>
        <v>Kg</v>
      </c>
      <c r="J9187" s="16">
        <f ca="1">VLOOKUP(Table3[[#This Row],[PRODUCT ID]],Table1[[PRODUCT]:[SELLING PRICE]],4,FALSE)</f>
        <v>147</v>
      </c>
      <c r="K9187" s="16">
        <f ca="1">VLOOKUP(Table3[[#This Row],[PRODUCT ID]],Table1[[PRODUCT]:[SELLING PRICE]],5,FALSE)</f>
        <v>112.81149726064248</v>
      </c>
      <c r="L9187" s="16">
        <f ca="1">J9187*Table3[[#This Row],[QUANTITY]]</f>
        <v>1617</v>
      </c>
      <c r="M9187" s="16">
        <f ca="1">K9187*Table3[[#This Row],[QUANTITY]]*(1-Table3[[#This Row],[DISCOUNT %]])</f>
        <v>1146.9358874948666</v>
      </c>
      <c r="N9187" s="3">
        <f>DAY(Table3[[#This Row],[DATE]])</f>
        <v>24</v>
      </c>
      <c r="O9187" s="3" t="str">
        <f>TEXT(Table3[[#This Row],[DATE]],"mmm")</f>
        <v>Feb</v>
      </c>
      <c r="P9187" s="3">
        <f>YEAR(Table3[[#This Row],[DATE]])</f>
        <v>2046</v>
      </c>
    </row>
    <row r="9188" spans="1:16" x14ac:dyDescent="0.3">
      <c r="A9188" s="6">
        <v>53383</v>
      </c>
      <c r="B9188" s="7" t="s">
        <v>1847</v>
      </c>
      <c r="C9188" s="9">
        <f t="shared" ca="1" si="286"/>
        <v>15</v>
      </c>
      <c r="D9188" s="9" t="s">
        <v>2117</v>
      </c>
      <c r="E9188" s="9" t="s">
        <v>2116</v>
      </c>
      <c r="F9188" s="10">
        <f t="shared" ca="1" si="287"/>
        <v>5.2627335619622496E-2</v>
      </c>
      <c r="G9188" s="3" t="str">
        <f>VLOOKUP(Table3[[#This Row],[PRODUCT ID]],Table1[[PRODUCT]:[SELLING PRICE]],1,FALSE)</f>
        <v>Product795</v>
      </c>
      <c r="H9188" s="3" t="str">
        <f>VLOOKUP(Table3[[#This Row],[PRODUCT ID]],Table1[[PRODUCT]:[SELLING PRICE]],2,FALSE)</f>
        <v>Category3</v>
      </c>
      <c r="I9188" s="3" t="str">
        <f>VLOOKUP(Table3[[#This Row],[PRODUCT ID]],Table1[[PRODUCT]:[SELLING PRICE]],3,FALSE)</f>
        <v>Lt</v>
      </c>
      <c r="J9188" s="16">
        <f ca="1">VLOOKUP(Table3[[#This Row],[PRODUCT ID]],Table1[[PRODUCT]:[SELLING PRICE]],4,FALSE)</f>
        <v>213</v>
      </c>
      <c r="K9188" s="16">
        <f ca="1">VLOOKUP(Table3[[#This Row],[PRODUCT ID]],Table1[[PRODUCT]:[SELLING PRICE]],5,FALSE)</f>
        <v>284.10623503644314</v>
      </c>
      <c r="L9188" s="16">
        <f ca="1">J9188*Table3[[#This Row],[QUANTITY]]</f>
        <v>3195</v>
      </c>
      <c r="M9188" s="16">
        <f ca="1">K9188*Table3[[#This Row],[QUANTITY]]*(1-Table3[[#This Row],[DISCOUNT %]])</f>
        <v>4037.3172128032938</v>
      </c>
      <c r="N9188" s="3">
        <f>DAY(Table3[[#This Row],[DATE]])</f>
        <v>25</v>
      </c>
      <c r="O9188" s="3" t="str">
        <f>TEXT(Table3[[#This Row],[DATE]],"mmm")</f>
        <v>Feb</v>
      </c>
      <c r="P9188" s="3">
        <f>YEAR(Table3[[#This Row],[DATE]])</f>
        <v>2046</v>
      </c>
    </row>
    <row r="9189" spans="1:16" x14ac:dyDescent="0.3">
      <c r="A9189" s="6">
        <v>53384</v>
      </c>
      <c r="B9189" s="7" t="s">
        <v>1848</v>
      </c>
      <c r="C9189" s="9">
        <f t="shared" ca="1" si="286"/>
        <v>2</v>
      </c>
      <c r="D9189" s="9" t="s">
        <v>2115</v>
      </c>
      <c r="E9189" s="9" t="s">
        <v>2116</v>
      </c>
      <c r="F9189" s="10">
        <f t="shared" ca="1" si="287"/>
        <v>8.4755536488221039E-2</v>
      </c>
      <c r="G9189" s="3" t="str">
        <f>VLOOKUP(Table3[[#This Row],[PRODUCT ID]],Table1[[PRODUCT]:[SELLING PRICE]],1,FALSE)</f>
        <v>Product796</v>
      </c>
      <c r="H9189" s="3" t="str">
        <f>VLOOKUP(Table3[[#This Row],[PRODUCT ID]],Table1[[PRODUCT]:[SELLING PRICE]],2,FALSE)</f>
        <v>Category4</v>
      </c>
      <c r="I9189" s="3" t="str">
        <f>VLOOKUP(Table3[[#This Row],[PRODUCT ID]],Table1[[PRODUCT]:[SELLING PRICE]],3,FALSE)</f>
        <v>Kg</v>
      </c>
      <c r="J9189" s="16">
        <f ca="1">VLOOKUP(Table3[[#This Row],[PRODUCT ID]],Table1[[PRODUCT]:[SELLING PRICE]],4,FALSE)</f>
        <v>246</v>
      </c>
      <c r="K9189" s="16">
        <f ca="1">VLOOKUP(Table3[[#This Row],[PRODUCT ID]],Table1[[PRODUCT]:[SELLING PRICE]],5,FALSE)</f>
        <v>294.3831983594082</v>
      </c>
      <c r="L9189" s="16">
        <f ca="1">J9189*Table3[[#This Row],[QUANTITY]]</f>
        <v>492</v>
      </c>
      <c r="M9189" s="16">
        <f ca="1">K9189*Table3[[#This Row],[QUANTITY]]*(1-Table3[[#This Row],[DISCOUNT %]])</f>
        <v>538.86518489867626</v>
      </c>
      <c r="N9189" s="3">
        <f>DAY(Table3[[#This Row],[DATE]])</f>
        <v>26</v>
      </c>
      <c r="O9189" s="3" t="str">
        <f>TEXT(Table3[[#This Row],[DATE]],"mmm")</f>
        <v>Feb</v>
      </c>
      <c r="P9189" s="3">
        <f>YEAR(Table3[[#This Row],[DATE]])</f>
        <v>2046</v>
      </c>
    </row>
    <row r="9190" spans="1:16" x14ac:dyDescent="0.3">
      <c r="A9190" s="6">
        <v>53385</v>
      </c>
      <c r="B9190" s="7" t="s">
        <v>1849</v>
      </c>
      <c r="C9190" s="9">
        <f t="shared" ca="1" si="286"/>
        <v>12</v>
      </c>
      <c r="D9190" s="9" t="s">
        <v>2115</v>
      </c>
      <c r="E9190" s="9" t="s">
        <v>2118</v>
      </c>
      <c r="F9190" s="10">
        <f t="shared" ca="1" si="287"/>
        <v>6.2725078211077132E-2</v>
      </c>
      <c r="G9190" s="3" t="str">
        <f>VLOOKUP(Table3[[#This Row],[PRODUCT ID]],Table1[[PRODUCT]:[SELLING PRICE]],1,FALSE)</f>
        <v>Product797</v>
      </c>
      <c r="H9190" s="3" t="str">
        <f>VLOOKUP(Table3[[#This Row],[PRODUCT ID]],Table1[[PRODUCT]:[SELLING PRICE]],2,FALSE)</f>
        <v>Category5</v>
      </c>
      <c r="I9190" s="3" t="str">
        <f>VLOOKUP(Table3[[#This Row],[PRODUCT ID]],Table1[[PRODUCT]:[SELLING PRICE]],3,FALSE)</f>
        <v>Lt</v>
      </c>
      <c r="J9190" s="16">
        <f ca="1">VLOOKUP(Table3[[#This Row],[PRODUCT ID]],Table1[[PRODUCT]:[SELLING PRICE]],4,FALSE)</f>
        <v>11</v>
      </c>
      <c r="K9190" s="16">
        <f ca="1">VLOOKUP(Table3[[#This Row],[PRODUCT ID]],Table1[[PRODUCT]:[SELLING PRICE]],5,FALSE)</f>
        <v>73.748763609531721</v>
      </c>
      <c r="L9190" s="16">
        <f ca="1">J9190*Table3[[#This Row],[QUANTITY]]</f>
        <v>132</v>
      </c>
      <c r="M9190" s="16">
        <f ca="1">K9190*Table3[[#This Row],[QUANTITY]]*(1-Table3[[#This Row],[DISCOUNT %]])</f>
        <v>829.4743997298433</v>
      </c>
      <c r="N9190" s="3">
        <f>DAY(Table3[[#This Row],[DATE]])</f>
        <v>27</v>
      </c>
      <c r="O9190" s="3" t="str">
        <f>TEXT(Table3[[#This Row],[DATE]],"mmm")</f>
        <v>Feb</v>
      </c>
      <c r="P9190" s="3">
        <f>YEAR(Table3[[#This Row],[DATE]])</f>
        <v>2046</v>
      </c>
    </row>
    <row r="9191" spans="1:16" x14ac:dyDescent="0.3">
      <c r="A9191" s="6">
        <v>53386</v>
      </c>
      <c r="B9191" s="7" t="s">
        <v>1850</v>
      </c>
      <c r="C9191" s="9">
        <f t="shared" ca="1" si="286"/>
        <v>3</v>
      </c>
      <c r="D9191" s="9" t="s">
        <v>2115</v>
      </c>
      <c r="E9191" s="9" t="s">
        <v>2116</v>
      </c>
      <c r="F9191" s="10">
        <f t="shared" ca="1" si="287"/>
        <v>9.6845300999817599E-2</v>
      </c>
      <c r="G9191" s="3" t="str">
        <f>VLOOKUP(Table3[[#This Row],[PRODUCT ID]],Table1[[PRODUCT]:[SELLING PRICE]],1,FALSE)</f>
        <v>Product798</v>
      </c>
      <c r="H9191" s="3" t="str">
        <f>VLOOKUP(Table3[[#This Row],[PRODUCT ID]],Table1[[PRODUCT]:[SELLING PRICE]],2,FALSE)</f>
        <v>Category1</v>
      </c>
      <c r="I9191" s="3" t="str">
        <f>VLOOKUP(Table3[[#This Row],[PRODUCT ID]],Table1[[PRODUCT]:[SELLING PRICE]],3,FALSE)</f>
        <v>Ft</v>
      </c>
      <c r="J9191" s="16">
        <f ca="1">VLOOKUP(Table3[[#This Row],[PRODUCT ID]],Table1[[PRODUCT]:[SELLING PRICE]],4,FALSE)</f>
        <v>82</v>
      </c>
      <c r="K9191" s="16">
        <f ca="1">VLOOKUP(Table3[[#This Row],[PRODUCT ID]],Table1[[PRODUCT]:[SELLING PRICE]],5,FALSE)</f>
        <v>140.5114351328794</v>
      </c>
      <c r="L9191" s="16">
        <f ca="1">J9191*Table3[[#This Row],[QUANTITY]]</f>
        <v>246</v>
      </c>
      <c r="M9191" s="16">
        <f ca="1">K9191*Table3[[#This Row],[QUANTITY]]*(1-Table3[[#This Row],[DISCOUNT %]])</f>
        <v>380.71068871055803</v>
      </c>
      <c r="N9191" s="3">
        <f>DAY(Table3[[#This Row],[DATE]])</f>
        <v>28</v>
      </c>
      <c r="O9191" s="3" t="str">
        <f>TEXT(Table3[[#This Row],[DATE]],"mmm")</f>
        <v>Feb</v>
      </c>
      <c r="P9191" s="3">
        <f>YEAR(Table3[[#This Row],[DATE]])</f>
        <v>2046</v>
      </c>
    </row>
    <row r="9192" spans="1:16" x14ac:dyDescent="0.3">
      <c r="A9192" s="6">
        <v>53387</v>
      </c>
      <c r="B9192" s="7" t="s">
        <v>1851</v>
      </c>
      <c r="C9192" s="9">
        <f t="shared" ca="1" si="286"/>
        <v>2</v>
      </c>
      <c r="D9192" s="9" t="s">
        <v>2116</v>
      </c>
      <c r="E9192" s="9" t="s">
        <v>2116</v>
      </c>
      <c r="F9192" s="10">
        <f t="shared" ca="1" si="287"/>
        <v>9.7175157814891416E-2</v>
      </c>
      <c r="G9192" s="3" t="str">
        <f>VLOOKUP(Table3[[#This Row],[PRODUCT ID]],Table1[[PRODUCT]:[SELLING PRICE]],1,FALSE)</f>
        <v>Product799</v>
      </c>
      <c r="H9192" s="3" t="str">
        <f>VLOOKUP(Table3[[#This Row],[PRODUCT ID]],Table1[[PRODUCT]:[SELLING PRICE]],2,FALSE)</f>
        <v>Category2</v>
      </c>
      <c r="I9192" s="3" t="str">
        <f>VLOOKUP(Table3[[#This Row],[PRODUCT ID]],Table1[[PRODUCT]:[SELLING PRICE]],3,FALSE)</f>
        <v>Kg</v>
      </c>
      <c r="J9192" s="16">
        <f ca="1">VLOOKUP(Table3[[#This Row],[PRODUCT ID]],Table1[[PRODUCT]:[SELLING PRICE]],4,FALSE)</f>
        <v>200</v>
      </c>
      <c r="K9192" s="16">
        <f ca="1">VLOOKUP(Table3[[#This Row],[PRODUCT ID]],Table1[[PRODUCT]:[SELLING PRICE]],5,FALSE)</f>
        <v>312.82134606979497</v>
      </c>
      <c r="L9192" s="16">
        <f ca="1">J9192*Table3[[#This Row],[QUANTITY]]</f>
        <v>400</v>
      </c>
      <c r="M9192" s="16">
        <f ca="1">K9192*Table3[[#This Row],[QUANTITY]]*(1-Table3[[#This Row],[DISCOUNT %]])</f>
        <v>564.84576479519183</v>
      </c>
      <c r="N9192" s="3">
        <f>DAY(Table3[[#This Row],[DATE]])</f>
        <v>1</v>
      </c>
      <c r="O9192" s="3" t="str">
        <f>TEXT(Table3[[#This Row],[DATE]],"mmm")</f>
        <v>Mar</v>
      </c>
      <c r="P9192" s="3">
        <f>YEAR(Table3[[#This Row],[DATE]])</f>
        <v>2046</v>
      </c>
    </row>
    <row r="9193" spans="1:16" x14ac:dyDescent="0.3">
      <c r="A9193" s="6">
        <v>53388</v>
      </c>
      <c r="B9193" s="7" t="s">
        <v>1852</v>
      </c>
      <c r="C9193" s="9">
        <f t="shared" ca="1" si="286"/>
        <v>11</v>
      </c>
      <c r="D9193" s="9" t="s">
        <v>2116</v>
      </c>
      <c r="E9193" s="9" t="s">
        <v>2116</v>
      </c>
      <c r="F9193" s="10">
        <f t="shared" ca="1" si="287"/>
        <v>1.5488753504807606E-2</v>
      </c>
      <c r="G9193" s="3" t="str">
        <f>VLOOKUP(Table3[[#This Row],[PRODUCT ID]],Table1[[PRODUCT]:[SELLING PRICE]],1,FALSE)</f>
        <v>Product800</v>
      </c>
      <c r="H9193" s="3" t="str">
        <f>VLOOKUP(Table3[[#This Row],[PRODUCT ID]],Table1[[PRODUCT]:[SELLING PRICE]],2,FALSE)</f>
        <v>Category3</v>
      </c>
      <c r="I9193" s="3" t="str">
        <f>VLOOKUP(Table3[[#This Row],[PRODUCT ID]],Table1[[PRODUCT]:[SELLING PRICE]],3,FALSE)</f>
        <v>No</v>
      </c>
      <c r="J9193" s="16">
        <f ca="1">VLOOKUP(Table3[[#This Row],[PRODUCT ID]],Table1[[PRODUCT]:[SELLING PRICE]],4,FALSE)</f>
        <v>59</v>
      </c>
      <c r="K9193" s="16">
        <f ca="1">VLOOKUP(Table3[[#This Row],[PRODUCT ID]],Table1[[PRODUCT]:[SELLING PRICE]],5,FALSE)</f>
        <v>153.17677726971439</v>
      </c>
      <c r="L9193" s="16">
        <f ca="1">J9193*Table3[[#This Row],[QUANTITY]]</f>
        <v>649</v>
      </c>
      <c r="M9193" s="16">
        <f ca="1">K9193*Table3[[#This Row],[QUANTITY]]*(1-Table3[[#This Row],[DISCOUNT %]])</f>
        <v>1658.8468591631527</v>
      </c>
      <c r="N9193" s="3">
        <f>DAY(Table3[[#This Row],[DATE]])</f>
        <v>2</v>
      </c>
      <c r="O9193" s="3" t="str">
        <f>TEXT(Table3[[#This Row],[DATE]],"mmm")</f>
        <v>Mar</v>
      </c>
      <c r="P9193" s="3">
        <f>YEAR(Table3[[#This Row],[DATE]])</f>
        <v>2046</v>
      </c>
    </row>
    <row r="9194" spans="1:16" x14ac:dyDescent="0.3">
      <c r="A9194" s="6">
        <v>53389</v>
      </c>
      <c r="B9194" s="7" t="s">
        <v>1853</v>
      </c>
      <c r="C9194" s="9">
        <f t="shared" ca="1" si="286"/>
        <v>13</v>
      </c>
      <c r="D9194" s="9" t="s">
        <v>2116</v>
      </c>
      <c r="E9194" s="9" t="s">
        <v>2116</v>
      </c>
      <c r="F9194" s="10">
        <f t="shared" ca="1" si="287"/>
        <v>9.1507228388649872E-2</v>
      </c>
      <c r="G9194" s="3" t="str">
        <f>VLOOKUP(Table3[[#This Row],[PRODUCT ID]],Table1[[PRODUCT]:[SELLING PRICE]],1,FALSE)</f>
        <v>Product801</v>
      </c>
      <c r="H9194" s="3" t="str">
        <f>VLOOKUP(Table3[[#This Row],[PRODUCT ID]],Table1[[PRODUCT]:[SELLING PRICE]],2,FALSE)</f>
        <v>Category4</v>
      </c>
      <c r="I9194" s="3" t="str">
        <f>VLOOKUP(Table3[[#This Row],[PRODUCT ID]],Table1[[PRODUCT]:[SELLING PRICE]],3,FALSE)</f>
        <v>No</v>
      </c>
      <c r="J9194" s="16">
        <f ca="1">VLOOKUP(Table3[[#This Row],[PRODUCT ID]],Table1[[PRODUCT]:[SELLING PRICE]],4,FALSE)</f>
        <v>159</v>
      </c>
      <c r="K9194" s="16">
        <f ca="1">VLOOKUP(Table3[[#This Row],[PRODUCT ID]],Table1[[PRODUCT]:[SELLING PRICE]],5,FALSE)</f>
        <v>206.29095579819722</v>
      </c>
      <c r="L9194" s="16">
        <f ca="1">J9194*Table3[[#This Row],[QUANTITY]]</f>
        <v>2067</v>
      </c>
      <c r="M9194" s="16">
        <f ca="1">K9194*Table3[[#This Row],[QUANTITY]]*(1-Table3[[#This Row],[DISCOUNT %]])</f>
        <v>2436.3799484889632</v>
      </c>
      <c r="N9194" s="3">
        <f>DAY(Table3[[#This Row],[DATE]])</f>
        <v>3</v>
      </c>
      <c r="O9194" s="3" t="str">
        <f>TEXT(Table3[[#This Row],[DATE]],"mmm")</f>
        <v>Mar</v>
      </c>
      <c r="P9194" s="3">
        <f>YEAR(Table3[[#This Row],[DATE]])</f>
        <v>2046</v>
      </c>
    </row>
    <row r="9195" spans="1:16" x14ac:dyDescent="0.3">
      <c r="A9195" s="6">
        <v>53390</v>
      </c>
      <c r="B9195" s="7" t="s">
        <v>1854</v>
      </c>
      <c r="C9195" s="9">
        <f t="shared" ca="1" si="286"/>
        <v>2</v>
      </c>
      <c r="D9195" s="9" t="s">
        <v>2115</v>
      </c>
      <c r="E9195" s="9" t="s">
        <v>2116</v>
      </c>
      <c r="F9195" s="10">
        <f t="shared" ca="1" si="287"/>
        <v>3.3423558489567441E-2</v>
      </c>
      <c r="G9195" s="3" t="str">
        <f>VLOOKUP(Table3[[#This Row],[PRODUCT ID]],Table1[[PRODUCT]:[SELLING PRICE]],1,FALSE)</f>
        <v>Product802</v>
      </c>
      <c r="H9195" s="3" t="str">
        <f>VLOOKUP(Table3[[#This Row],[PRODUCT ID]],Table1[[PRODUCT]:[SELLING PRICE]],2,FALSE)</f>
        <v>Category5</v>
      </c>
      <c r="I9195" s="3" t="str">
        <f>VLOOKUP(Table3[[#This Row],[PRODUCT ID]],Table1[[PRODUCT]:[SELLING PRICE]],3,FALSE)</f>
        <v>Ft</v>
      </c>
      <c r="J9195" s="16">
        <f ca="1">VLOOKUP(Table3[[#This Row],[PRODUCT ID]],Table1[[PRODUCT]:[SELLING PRICE]],4,FALSE)</f>
        <v>139</v>
      </c>
      <c r="K9195" s="16">
        <f ca="1">VLOOKUP(Table3[[#This Row],[PRODUCT ID]],Table1[[PRODUCT]:[SELLING PRICE]],5,FALSE)</f>
        <v>315.62548435604242</v>
      </c>
      <c r="L9195" s="16">
        <f ca="1">J9195*Table3[[#This Row],[QUANTITY]]</f>
        <v>278</v>
      </c>
      <c r="M9195" s="16">
        <f ca="1">K9195*Table3[[#This Row],[QUANTITY]]*(1-Table3[[#This Row],[DISCOUNT %]])</f>
        <v>610.15231503774032</v>
      </c>
      <c r="N9195" s="3">
        <f>DAY(Table3[[#This Row],[DATE]])</f>
        <v>4</v>
      </c>
      <c r="O9195" s="3" t="str">
        <f>TEXT(Table3[[#This Row],[DATE]],"mmm")</f>
        <v>Mar</v>
      </c>
      <c r="P9195" s="3">
        <f>YEAR(Table3[[#This Row],[DATE]])</f>
        <v>2046</v>
      </c>
    </row>
    <row r="9196" spans="1:16" x14ac:dyDescent="0.3">
      <c r="A9196" s="6">
        <v>53391</v>
      </c>
      <c r="B9196" s="7" t="s">
        <v>1855</v>
      </c>
      <c r="C9196" s="9">
        <f t="shared" ca="1" si="286"/>
        <v>8</v>
      </c>
      <c r="D9196" s="9" t="s">
        <v>2117</v>
      </c>
      <c r="E9196" s="9" t="s">
        <v>2118</v>
      </c>
      <c r="F9196" s="10">
        <f t="shared" ca="1" si="287"/>
        <v>5.0731613409491644E-2</v>
      </c>
      <c r="G9196" s="3" t="str">
        <f>VLOOKUP(Table3[[#This Row],[PRODUCT ID]],Table1[[PRODUCT]:[SELLING PRICE]],1,FALSE)</f>
        <v>Product803</v>
      </c>
      <c r="H9196" s="3" t="str">
        <f>VLOOKUP(Table3[[#This Row],[PRODUCT ID]],Table1[[PRODUCT]:[SELLING PRICE]],2,FALSE)</f>
        <v>Category1</v>
      </c>
      <c r="I9196" s="3" t="str">
        <f>VLOOKUP(Table3[[#This Row],[PRODUCT ID]],Table1[[PRODUCT]:[SELLING PRICE]],3,FALSE)</f>
        <v>No</v>
      </c>
      <c r="J9196" s="16">
        <f ca="1">VLOOKUP(Table3[[#This Row],[PRODUCT ID]],Table1[[PRODUCT]:[SELLING PRICE]],4,FALSE)</f>
        <v>57</v>
      </c>
      <c r="K9196" s="16">
        <f ca="1">VLOOKUP(Table3[[#This Row],[PRODUCT ID]],Table1[[PRODUCT]:[SELLING PRICE]],5,FALSE)</f>
        <v>41.24882026497373</v>
      </c>
      <c r="L9196" s="16">
        <f ca="1">J9196*Table3[[#This Row],[QUANTITY]]</f>
        <v>456</v>
      </c>
      <c r="M9196" s="16">
        <f ca="1">K9196*Table3[[#This Row],[QUANTITY]]*(1-Table3[[#This Row],[DISCOUNT %]])</f>
        <v>313.24960849354784</v>
      </c>
      <c r="N9196" s="3">
        <f>DAY(Table3[[#This Row],[DATE]])</f>
        <v>5</v>
      </c>
      <c r="O9196" s="3" t="str">
        <f>TEXT(Table3[[#This Row],[DATE]],"mmm")</f>
        <v>Mar</v>
      </c>
      <c r="P9196" s="3">
        <f>YEAR(Table3[[#This Row],[DATE]])</f>
        <v>2046</v>
      </c>
    </row>
    <row r="9197" spans="1:16" x14ac:dyDescent="0.3">
      <c r="A9197" s="6">
        <v>53392</v>
      </c>
      <c r="B9197" s="7" t="s">
        <v>1856</v>
      </c>
      <c r="C9197" s="9">
        <f t="shared" ca="1" si="286"/>
        <v>14</v>
      </c>
      <c r="D9197" s="9" t="s">
        <v>2117</v>
      </c>
      <c r="E9197" s="9" t="s">
        <v>2118</v>
      </c>
      <c r="F9197" s="10">
        <f t="shared" ca="1" si="287"/>
        <v>1.7028854482616453E-2</v>
      </c>
      <c r="G9197" s="3" t="str">
        <f>VLOOKUP(Table3[[#This Row],[PRODUCT ID]],Table1[[PRODUCT]:[SELLING PRICE]],1,FALSE)</f>
        <v>Product804</v>
      </c>
      <c r="H9197" s="3" t="str">
        <f>VLOOKUP(Table3[[#This Row],[PRODUCT ID]],Table1[[PRODUCT]:[SELLING PRICE]],2,FALSE)</f>
        <v>Category2</v>
      </c>
      <c r="I9197" s="3" t="str">
        <f>VLOOKUP(Table3[[#This Row],[PRODUCT ID]],Table1[[PRODUCT]:[SELLING PRICE]],3,FALSE)</f>
        <v>Kg</v>
      </c>
      <c r="J9197" s="16">
        <f ca="1">VLOOKUP(Table3[[#This Row],[PRODUCT ID]],Table1[[PRODUCT]:[SELLING PRICE]],4,FALSE)</f>
        <v>155</v>
      </c>
      <c r="K9197" s="16">
        <f ca="1">VLOOKUP(Table3[[#This Row],[PRODUCT ID]],Table1[[PRODUCT]:[SELLING PRICE]],5,FALSE)</f>
        <v>127.84220608473535</v>
      </c>
      <c r="L9197" s="16">
        <f ca="1">J9197*Table3[[#This Row],[QUANTITY]]</f>
        <v>2170</v>
      </c>
      <c r="M9197" s="16">
        <f ca="1">K9197*Table3[[#This Row],[QUANTITY]]*(1-Table3[[#This Row],[DISCOUNT %]])</f>
        <v>1759.3127966481441</v>
      </c>
      <c r="N9197" s="3">
        <f>DAY(Table3[[#This Row],[DATE]])</f>
        <v>6</v>
      </c>
      <c r="O9197" s="3" t="str">
        <f>TEXT(Table3[[#This Row],[DATE]],"mmm")</f>
        <v>Mar</v>
      </c>
      <c r="P9197" s="3">
        <f>YEAR(Table3[[#This Row],[DATE]])</f>
        <v>2046</v>
      </c>
    </row>
    <row r="9198" spans="1:16" x14ac:dyDescent="0.3">
      <c r="A9198" s="6">
        <v>53393</v>
      </c>
      <c r="B9198" s="7" t="s">
        <v>1857</v>
      </c>
      <c r="C9198" s="9">
        <f t="shared" ca="1" si="286"/>
        <v>11</v>
      </c>
      <c r="D9198" s="9" t="s">
        <v>2116</v>
      </c>
      <c r="E9198" s="9" t="s">
        <v>2116</v>
      </c>
      <c r="F9198" s="10">
        <f t="shared" ca="1" si="287"/>
        <v>7.3708577399597131E-2</v>
      </c>
      <c r="G9198" s="3" t="str">
        <f>VLOOKUP(Table3[[#This Row],[PRODUCT ID]],Table1[[PRODUCT]:[SELLING PRICE]],1,FALSE)</f>
        <v>Product805</v>
      </c>
      <c r="H9198" s="3" t="str">
        <f>VLOOKUP(Table3[[#This Row],[PRODUCT ID]],Table1[[PRODUCT]:[SELLING PRICE]],2,FALSE)</f>
        <v>Category3</v>
      </c>
      <c r="I9198" s="3" t="str">
        <f>VLOOKUP(Table3[[#This Row],[PRODUCT ID]],Table1[[PRODUCT]:[SELLING PRICE]],3,FALSE)</f>
        <v>Kg</v>
      </c>
      <c r="J9198" s="16">
        <f ca="1">VLOOKUP(Table3[[#This Row],[PRODUCT ID]],Table1[[PRODUCT]:[SELLING PRICE]],4,FALSE)</f>
        <v>28</v>
      </c>
      <c r="K9198" s="16">
        <f ca="1">VLOOKUP(Table3[[#This Row],[PRODUCT ID]],Table1[[PRODUCT]:[SELLING PRICE]],5,FALSE)</f>
        <v>224.04155743236953</v>
      </c>
      <c r="L9198" s="16">
        <f ca="1">J9198*Table3[[#This Row],[QUANTITY]]</f>
        <v>308</v>
      </c>
      <c r="M9198" s="16">
        <f ca="1">K9198*Table3[[#This Row],[QUANTITY]]*(1-Table3[[#This Row],[DISCOUNT %]])</f>
        <v>2282.8055025120339</v>
      </c>
      <c r="N9198" s="3">
        <f>DAY(Table3[[#This Row],[DATE]])</f>
        <v>7</v>
      </c>
      <c r="O9198" s="3" t="str">
        <f>TEXT(Table3[[#This Row],[DATE]],"mmm")</f>
        <v>Mar</v>
      </c>
      <c r="P9198" s="3">
        <f>YEAR(Table3[[#This Row],[DATE]])</f>
        <v>2046</v>
      </c>
    </row>
    <row r="9199" spans="1:16" x14ac:dyDescent="0.3">
      <c r="A9199" s="6">
        <v>53394</v>
      </c>
      <c r="B9199" s="7" t="s">
        <v>1858</v>
      </c>
      <c r="C9199" s="9">
        <f t="shared" ca="1" si="286"/>
        <v>9</v>
      </c>
      <c r="D9199" s="9" t="s">
        <v>2116</v>
      </c>
      <c r="E9199" s="9" t="s">
        <v>2116</v>
      </c>
      <c r="F9199" s="10">
        <f t="shared" ca="1" si="287"/>
        <v>5.5269258160732131E-2</v>
      </c>
      <c r="G9199" s="3" t="str">
        <f>VLOOKUP(Table3[[#This Row],[PRODUCT ID]],Table1[[PRODUCT]:[SELLING PRICE]],1,FALSE)</f>
        <v>Product806</v>
      </c>
      <c r="H9199" s="3" t="str">
        <f>VLOOKUP(Table3[[#This Row],[PRODUCT ID]],Table1[[PRODUCT]:[SELLING PRICE]],2,FALSE)</f>
        <v>Category4</v>
      </c>
      <c r="I9199" s="3" t="str">
        <f>VLOOKUP(Table3[[#This Row],[PRODUCT ID]],Table1[[PRODUCT]:[SELLING PRICE]],3,FALSE)</f>
        <v>Lt</v>
      </c>
      <c r="J9199" s="16">
        <f ca="1">VLOOKUP(Table3[[#This Row],[PRODUCT ID]],Table1[[PRODUCT]:[SELLING PRICE]],4,FALSE)</f>
        <v>135</v>
      </c>
      <c r="K9199" s="16">
        <f ca="1">VLOOKUP(Table3[[#This Row],[PRODUCT ID]],Table1[[PRODUCT]:[SELLING PRICE]],5,FALSE)</f>
        <v>275.91164288743664</v>
      </c>
      <c r="L9199" s="16">
        <f ca="1">J9199*Table3[[#This Row],[QUANTITY]]</f>
        <v>1215</v>
      </c>
      <c r="M9199" s="16">
        <f ca="1">K9199*Table3[[#This Row],[QUANTITY]]*(1-Table3[[#This Row],[DISCOUNT %]])</f>
        <v>2345.9598996042528</v>
      </c>
      <c r="N9199" s="3">
        <f>DAY(Table3[[#This Row],[DATE]])</f>
        <v>8</v>
      </c>
      <c r="O9199" s="3" t="str">
        <f>TEXT(Table3[[#This Row],[DATE]],"mmm")</f>
        <v>Mar</v>
      </c>
      <c r="P9199" s="3">
        <f>YEAR(Table3[[#This Row],[DATE]])</f>
        <v>2046</v>
      </c>
    </row>
    <row r="9200" spans="1:16" x14ac:dyDescent="0.3">
      <c r="A9200" s="6">
        <v>53395</v>
      </c>
      <c r="B9200" s="7" t="s">
        <v>1859</v>
      </c>
      <c r="C9200" s="9">
        <f t="shared" ca="1" si="286"/>
        <v>15</v>
      </c>
      <c r="D9200" s="9" t="s">
        <v>2116</v>
      </c>
      <c r="E9200" s="9" t="s">
        <v>2116</v>
      </c>
      <c r="F9200" s="10">
        <f t="shared" ca="1" si="287"/>
        <v>7.189366753555082E-3</v>
      </c>
      <c r="G9200" s="3" t="str">
        <f>VLOOKUP(Table3[[#This Row],[PRODUCT ID]],Table1[[PRODUCT]:[SELLING PRICE]],1,FALSE)</f>
        <v>Product807</v>
      </c>
      <c r="H9200" s="3" t="str">
        <f>VLOOKUP(Table3[[#This Row],[PRODUCT ID]],Table1[[PRODUCT]:[SELLING PRICE]],2,FALSE)</f>
        <v>Category5</v>
      </c>
      <c r="I9200" s="3" t="str">
        <f>VLOOKUP(Table3[[#This Row],[PRODUCT ID]],Table1[[PRODUCT]:[SELLING PRICE]],3,FALSE)</f>
        <v>Kg</v>
      </c>
      <c r="J9200" s="16">
        <f ca="1">VLOOKUP(Table3[[#This Row],[PRODUCT ID]],Table1[[PRODUCT]:[SELLING PRICE]],4,FALSE)</f>
        <v>139</v>
      </c>
      <c r="K9200" s="16">
        <f ca="1">VLOOKUP(Table3[[#This Row],[PRODUCT ID]],Table1[[PRODUCT]:[SELLING PRICE]],5,FALSE)</f>
        <v>173.01197671022726</v>
      </c>
      <c r="L9200" s="16">
        <f ca="1">J9200*Table3[[#This Row],[QUANTITY]]</f>
        <v>2085</v>
      </c>
      <c r="M9200" s="16">
        <f ca="1">K9200*Table3[[#This Row],[QUANTITY]]*(1-Table3[[#This Row],[DISCOUNT %]])</f>
        <v>2576.5219523534984</v>
      </c>
      <c r="N9200" s="3">
        <f>DAY(Table3[[#This Row],[DATE]])</f>
        <v>9</v>
      </c>
      <c r="O9200" s="3" t="str">
        <f>TEXT(Table3[[#This Row],[DATE]],"mmm")</f>
        <v>Mar</v>
      </c>
      <c r="P9200" s="3">
        <f>YEAR(Table3[[#This Row],[DATE]])</f>
        <v>2046</v>
      </c>
    </row>
    <row r="9201" spans="1:16" x14ac:dyDescent="0.3">
      <c r="A9201" s="6">
        <v>53396</v>
      </c>
      <c r="B9201" s="7" t="s">
        <v>1860</v>
      </c>
      <c r="C9201" s="9">
        <f t="shared" ca="1" si="286"/>
        <v>10</v>
      </c>
      <c r="D9201" s="9" t="s">
        <v>2116</v>
      </c>
      <c r="E9201" s="9" t="s">
        <v>2116</v>
      </c>
      <c r="F9201" s="10">
        <f t="shared" ca="1" si="287"/>
        <v>6.5487384338096921E-2</v>
      </c>
      <c r="G9201" s="3" t="str">
        <f>VLOOKUP(Table3[[#This Row],[PRODUCT ID]],Table1[[PRODUCT]:[SELLING PRICE]],1,FALSE)</f>
        <v>Product808</v>
      </c>
      <c r="H9201" s="3" t="str">
        <f>VLOOKUP(Table3[[#This Row],[PRODUCT ID]],Table1[[PRODUCT]:[SELLING PRICE]],2,FALSE)</f>
        <v>Category1</v>
      </c>
      <c r="I9201" s="3" t="str">
        <f>VLOOKUP(Table3[[#This Row],[PRODUCT ID]],Table1[[PRODUCT]:[SELLING PRICE]],3,FALSE)</f>
        <v>Lt</v>
      </c>
      <c r="J9201" s="16">
        <f ca="1">VLOOKUP(Table3[[#This Row],[PRODUCT ID]],Table1[[PRODUCT]:[SELLING PRICE]],4,FALSE)</f>
        <v>40</v>
      </c>
      <c r="K9201" s="16">
        <f ca="1">VLOOKUP(Table3[[#This Row],[PRODUCT ID]],Table1[[PRODUCT]:[SELLING PRICE]],5,FALSE)</f>
        <v>33.538184390885817</v>
      </c>
      <c r="L9201" s="16">
        <f ca="1">J9201*Table3[[#This Row],[QUANTITY]]</f>
        <v>400</v>
      </c>
      <c r="M9201" s="16">
        <f ca="1">K9201*Table3[[#This Row],[QUANTITY]]*(1-Table3[[#This Row],[DISCOUNT %]])</f>
        <v>313.41856419677913</v>
      </c>
      <c r="N9201" s="3">
        <f>DAY(Table3[[#This Row],[DATE]])</f>
        <v>10</v>
      </c>
      <c r="O9201" s="3" t="str">
        <f>TEXT(Table3[[#This Row],[DATE]],"mmm")</f>
        <v>Mar</v>
      </c>
      <c r="P9201" s="3">
        <f>YEAR(Table3[[#This Row],[DATE]])</f>
        <v>2046</v>
      </c>
    </row>
    <row r="9202" spans="1:16" x14ac:dyDescent="0.3">
      <c r="A9202" s="6">
        <v>53397</v>
      </c>
      <c r="B9202" s="7" t="s">
        <v>1861</v>
      </c>
      <c r="C9202" s="9">
        <f t="shared" ca="1" si="286"/>
        <v>1</v>
      </c>
      <c r="D9202" s="9" t="s">
        <v>2115</v>
      </c>
      <c r="E9202" s="9" t="s">
        <v>2118</v>
      </c>
      <c r="F9202" s="10">
        <f t="shared" ca="1" si="287"/>
        <v>1.5370589392595247E-2</v>
      </c>
      <c r="G9202" s="3" t="str">
        <f>VLOOKUP(Table3[[#This Row],[PRODUCT ID]],Table1[[PRODUCT]:[SELLING PRICE]],1,FALSE)</f>
        <v>Product809</v>
      </c>
      <c r="H9202" s="3" t="str">
        <f>VLOOKUP(Table3[[#This Row],[PRODUCT ID]],Table1[[PRODUCT]:[SELLING PRICE]],2,FALSE)</f>
        <v>Category2</v>
      </c>
      <c r="I9202" s="3" t="str">
        <f>VLOOKUP(Table3[[#This Row],[PRODUCT ID]],Table1[[PRODUCT]:[SELLING PRICE]],3,FALSE)</f>
        <v>Ft</v>
      </c>
      <c r="J9202" s="16">
        <f ca="1">VLOOKUP(Table3[[#This Row],[PRODUCT ID]],Table1[[PRODUCT]:[SELLING PRICE]],4,FALSE)</f>
        <v>74</v>
      </c>
      <c r="K9202" s="16">
        <f ca="1">VLOOKUP(Table3[[#This Row],[PRODUCT ID]],Table1[[PRODUCT]:[SELLING PRICE]],5,FALSE)</f>
        <v>125.2352175256481</v>
      </c>
      <c r="L9202" s="16">
        <f ca="1">J9202*Table3[[#This Row],[QUANTITY]]</f>
        <v>74</v>
      </c>
      <c r="M9202" s="16">
        <f ca="1">K9202*Table3[[#This Row],[QUANTITY]]*(1-Table3[[#This Row],[DISCOUNT %]])</f>
        <v>123.310278419569</v>
      </c>
      <c r="N9202" s="3">
        <f>DAY(Table3[[#This Row],[DATE]])</f>
        <v>11</v>
      </c>
      <c r="O9202" s="3" t="str">
        <f>TEXT(Table3[[#This Row],[DATE]],"mmm")</f>
        <v>Mar</v>
      </c>
      <c r="P9202" s="3">
        <f>YEAR(Table3[[#This Row],[DATE]])</f>
        <v>2046</v>
      </c>
    </row>
    <row r="9203" spans="1:16" x14ac:dyDescent="0.3">
      <c r="A9203" s="6">
        <v>53398</v>
      </c>
      <c r="B9203" s="7" t="s">
        <v>1862</v>
      </c>
      <c r="C9203" s="9">
        <f t="shared" ca="1" si="286"/>
        <v>13</v>
      </c>
      <c r="D9203" s="9" t="s">
        <v>2116</v>
      </c>
      <c r="E9203" s="9" t="s">
        <v>2116</v>
      </c>
      <c r="F9203" s="10">
        <f t="shared" ca="1" si="287"/>
        <v>5.8759459609373045E-2</v>
      </c>
      <c r="G9203" s="3" t="str">
        <f>VLOOKUP(Table3[[#This Row],[PRODUCT ID]],Table1[[PRODUCT]:[SELLING PRICE]],1,FALSE)</f>
        <v>Product810</v>
      </c>
      <c r="H9203" s="3" t="str">
        <f>VLOOKUP(Table3[[#This Row],[PRODUCT ID]],Table1[[PRODUCT]:[SELLING PRICE]],2,FALSE)</f>
        <v>Category3</v>
      </c>
      <c r="I9203" s="3" t="str">
        <f>VLOOKUP(Table3[[#This Row],[PRODUCT ID]],Table1[[PRODUCT]:[SELLING PRICE]],3,FALSE)</f>
        <v>Kg</v>
      </c>
      <c r="J9203" s="16">
        <f ca="1">VLOOKUP(Table3[[#This Row],[PRODUCT ID]],Table1[[PRODUCT]:[SELLING PRICE]],4,FALSE)</f>
        <v>42</v>
      </c>
      <c r="K9203" s="16">
        <f ca="1">VLOOKUP(Table3[[#This Row],[PRODUCT ID]],Table1[[PRODUCT]:[SELLING PRICE]],5,FALSE)</f>
        <v>280.94809473023059</v>
      </c>
      <c r="L9203" s="16">
        <f ca="1">J9203*Table3[[#This Row],[QUANTITY]]</f>
        <v>546</v>
      </c>
      <c r="M9203" s="16">
        <f ca="1">K9203*Table3[[#This Row],[QUANTITY]]*(1-Table3[[#This Row],[DISCOUNT %]])</f>
        <v>3437.7165745727912</v>
      </c>
      <c r="N9203" s="3">
        <f>DAY(Table3[[#This Row],[DATE]])</f>
        <v>12</v>
      </c>
      <c r="O9203" s="3" t="str">
        <f>TEXT(Table3[[#This Row],[DATE]],"mmm")</f>
        <v>Mar</v>
      </c>
      <c r="P9203" s="3">
        <f>YEAR(Table3[[#This Row],[DATE]])</f>
        <v>2046</v>
      </c>
    </row>
    <row r="9204" spans="1:16" x14ac:dyDescent="0.3">
      <c r="A9204" s="6">
        <v>53399</v>
      </c>
      <c r="B9204" s="7" t="s">
        <v>1863</v>
      </c>
      <c r="C9204" s="9">
        <f t="shared" ca="1" si="286"/>
        <v>6</v>
      </c>
      <c r="D9204" s="9" t="s">
        <v>2117</v>
      </c>
      <c r="E9204" s="9" t="s">
        <v>2116</v>
      </c>
      <c r="F9204" s="10">
        <f t="shared" ca="1" si="287"/>
        <v>9.003394585319513E-3</v>
      </c>
      <c r="G9204" s="3" t="str">
        <f>VLOOKUP(Table3[[#This Row],[PRODUCT ID]],Table1[[PRODUCT]:[SELLING PRICE]],1,FALSE)</f>
        <v>Product811</v>
      </c>
      <c r="H9204" s="3" t="str">
        <f>VLOOKUP(Table3[[#This Row],[PRODUCT ID]],Table1[[PRODUCT]:[SELLING PRICE]],2,FALSE)</f>
        <v>Category4</v>
      </c>
      <c r="I9204" s="3" t="str">
        <f>VLOOKUP(Table3[[#This Row],[PRODUCT ID]],Table1[[PRODUCT]:[SELLING PRICE]],3,FALSE)</f>
        <v>No</v>
      </c>
      <c r="J9204" s="16">
        <f ca="1">VLOOKUP(Table3[[#This Row],[PRODUCT ID]],Table1[[PRODUCT]:[SELLING PRICE]],4,FALSE)</f>
        <v>113</v>
      </c>
      <c r="K9204" s="16">
        <f ca="1">VLOOKUP(Table3[[#This Row],[PRODUCT ID]],Table1[[PRODUCT]:[SELLING PRICE]],5,FALSE)</f>
        <v>75.254920797721383</v>
      </c>
      <c r="L9204" s="16">
        <f ca="1">J9204*Table3[[#This Row],[QUANTITY]]</f>
        <v>678</v>
      </c>
      <c r="M9204" s="16">
        <f ca="1">K9204*Table3[[#This Row],[QUANTITY]]*(1-Table3[[#This Row],[DISCOUNT %]])</f>
        <v>447.46422630775515</v>
      </c>
      <c r="N9204" s="3">
        <f>DAY(Table3[[#This Row],[DATE]])</f>
        <v>13</v>
      </c>
      <c r="O9204" s="3" t="str">
        <f>TEXT(Table3[[#This Row],[DATE]],"mmm")</f>
        <v>Mar</v>
      </c>
      <c r="P9204" s="3">
        <f>YEAR(Table3[[#This Row],[DATE]])</f>
        <v>2046</v>
      </c>
    </row>
    <row r="9205" spans="1:16" x14ac:dyDescent="0.3">
      <c r="A9205" s="6">
        <v>53400</v>
      </c>
      <c r="B9205" s="7" t="s">
        <v>1864</v>
      </c>
      <c r="C9205" s="9">
        <f t="shared" ca="1" si="286"/>
        <v>8</v>
      </c>
      <c r="D9205" s="9" t="s">
        <v>2115</v>
      </c>
      <c r="E9205" s="9" t="s">
        <v>2116</v>
      </c>
      <c r="F9205" s="10">
        <f t="shared" ca="1" si="287"/>
        <v>1.0791892840013508E-2</v>
      </c>
      <c r="G9205" s="3" t="str">
        <f>VLOOKUP(Table3[[#This Row],[PRODUCT ID]],Table1[[PRODUCT]:[SELLING PRICE]],1,FALSE)</f>
        <v>Product812</v>
      </c>
      <c r="H9205" s="3" t="str">
        <f>VLOOKUP(Table3[[#This Row],[PRODUCT ID]],Table1[[PRODUCT]:[SELLING PRICE]],2,FALSE)</f>
        <v>Category5</v>
      </c>
      <c r="I9205" s="3" t="str">
        <f>VLOOKUP(Table3[[#This Row],[PRODUCT ID]],Table1[[PRODUCT]:[SELLING PRICE]],3,FALSE)</f>
        <v>No</v>
      </c>
      <c r="J9205" s="16">
        <f ca="1">VLOOKUP(Table3[[#This Row],[PRODUCT ID]],Table1[[PRODUCT]:[SELLING PRICE]],4,FALSE)</f>
        <v>19</v>
      </c>
      <c r="K9205" s="16">
        <f ca="1">VLOOKUP(Table3[[#This Row],[PRODUCT ID]],Table1[[PRODUCT]:[SELLING PRICE]],5,FALSE)</f>
        <v>53.099605005967312</v>
      </c>
      <c r="L9205" s="16">
        <f ca="1">J9205*Table3[[#This Row],[QUANTITY]]</f>
        <v>152</v>
      </c>
      <c r="M9205" s="16">
        <f ca="1">K9205*Table3[[#This Row],[QUANTITY]]*(1-Table3[[#This Row],[DISCOUNT %]])</f>
        <v>420.21247807116697</v>
      </c>
      <c r="N9205" s="3">
        <f>DAY(Table3[[#This Row],[DATE]])</f>
        <v>14</v>
      </c>
      <c r="O9205" s="3" t="str">
        <f>TEXT(Table3[[#This Row],[DATE]],"mmm")</f>
        <v>Mar</v>
      </c>
      <c r="P9205" s="3">
        <f>YEAR(Table3[[#This Row],[DATE]])</f>
        <v>2046</v>
      </c>
    </row>
    <row r="9206" spans="1:16" x14ac:dyDescent="0.3">
      <c r="A9206" s="6">
        <v>53401</v>
      </c>
      <c r="B9206" s="7" t="s">
        <v>1865</v>
      </c>
      <c r="C9206" s="9">
        <f t="shared" ca="1" si="286"/>
        <v>6</v>
      </c>
      <c r="D9206" s="9" t="s">
        <v>2115</v>
      </c>
      <c r="E9206" s="9" t="s">
        <v>2116</v>
      </c>
      <c r="F9206" s="10">
        <f t="shared" ca="1" si="287"/>
        <v>9.7884727975044911E-2</v>
      </c>
      <c r="G9206" s="3" t="str">
        <f>VLOOKUP(Table3[[#This Row],[PRODUCT ID]],Table1[[PRODUCT]:[SELLING PRICE]],1,FALSE)</f>
        <v>Product813</v>
      </c>
      <c r="H9206" s="3" t="str">
        <f>VLOOKUP(Table3[[#This Row],[PRODUCT ID]],Table1[[PRODUCT]:[SELLING PRICE]],2,FALSE)</f>
        <v>Category1</v>
      </c>
      <c r="I9206" s="3" t="str">
        <f>VLOOKUP(Table3[[#This Row],[PRODUCT ID]],Table1[[PRODUCT]:[SELLING PRICE]],3,FALSE)</f>
        <v>Ft</v>
      </c>
      <c r="J9206" s="16">
        <f ca="1">VLOOKUP(Table3[[#This Row],[PRODUCT ID]],Table1[[PRODUCT]:[SELLING PRICE]],4,FALSE)</f>
        <v>221</v>
      </c>
      <c r="K9206" s="16">
        <f ca="1">VLOOKUP(Table3[[#This Row],[PRODUCT ID]],Table1[[PRODUCT]:[SELLING PRICE]],5,FALSE)</f>
        <v>131.2268121894742</v>
      </c>
      <c r="L9206" s="16">
        <f ca="1">J9206*Table3[[#This Row],[QUANTITY]]</f>
        <v>1326</v>
      </c>
      <c r="M9206" s="16">
        <f ca="1">K9206*Table3[[#This Row],[QUANTITY]]*(1-Table3[[#This Row],[DISCOUNT %]])</f>
        <v>710.29026825165124</v>
      </c>
      <c r="N9206" s="3">
        <f>DAY(Table3[[#This Row],[DATE]])</f>
        <v>15</v>
      </c>
      <c r="O9206" s="3" t="str">
        <f>TEXT(Table3[[#This Row],[DATE]],"mmm")</f>
        <v>Mar</v>
      </c>
      <c r="P9206" s="3">
        <f>YEAR(Table3[[#This Row],[DATE]])</f>
        <v>2046</v>
      </c>
    </row>
    <row r="9207" spans="1:16" x14ac:dyDescent="0.3">
      <c r="A9207" s="6">
        <v>53402</v>
      </c>
      <c r="B9207" s="7" t="s">
        <v>1866</v>
      </c>
      <c r="C9207" s="9">
        <f t="shared" ca="1" si="286"/>
        <v>11</v>
      </c>
      <c r="D9207" s="9" t="s">
        <v>2115</v>
      </c>
      <c r="E9207" s="9" t="s">
        <v>2116</v>
      </c>
      <c r="F9207" s="10">
        <f t="shared" ca="1" si="287"/>
        <v>3.5007836116040317E-2</v>
      </c>
      <c r="G9207" s="3" t="str">
        <f>VLOOKUP(Table3[[#This Row],[PRODUCT ID]],Table1[[PRODUCT]:[SELLING PRICE]],1,FALSE)</f>
        <v>Product814</v>
      </c>
      <c r="H9207" s="3" t="str">
        <f>VLOOKUP(Table3[[#This Row],[PRODUCT ID]],Table1[[PRODUCT]:[SELLING PRICE]],2,FALSE)</f>
        <v>Category2</v>
      </c>
      <c r="I9207" s="3" t="str">
        <f>VLOOKUP(Table3[[#This Row],[PRODUCT ID]],Table1[[PRODUCT]:[SELLING PRICE]],3,FALSE)</f>
        <v>No</v>
      </c>
      <c r="J9207" s="16">
        <f ca="1">VLOOKUP(Table3[[#This Row],[PRODUCT ID]],Table1[[PRODUCT]:[SELLING PRICE]],4,FALSE)</f>
        <v>157</v>
      </c>
      <c r="K9207" s="16">
        <f ca="1">VLOOKUP(Table3[[#This Row],[PRODUCT ID]],Table1[[PRODUCT]:[SELLING PRICE]],5,FALSE)</f>
        <v>37.048519681318865</v>
      </c>
      <c r="L9207" s="16">
        <f ca="1">J9207*Table3[[#This Row],[QUANTITY]]</f>
        <v>1727</v>
      </c>
      <c r="M9207" s="16">
        <f ca="1">K9207*Table3[[#This Row],[QUANTITY]]*(1-Table3[[#This Row],[DISCOUNT %]])</f>
        <v>393.26684293570696</v>
      </c>
      <c r="N9207" s="3">
        <f>DAY(Table3[[#This Row],[DATE]])</f>
        <v>16</v>
      </c>
      <c r="O9207" s="3" t="str">
        <f>TEXT(Table3[[#This Row],[DATE]],"mmm")</f>
        <v>Mar</v>
      </c>
      <c r="P9207" s="3">
        <f>YEAR(Table3[[#This Row],[DATE]])</f>
        <v>2046</v>
      </c>
    </row>
    <row r="9208" spans="1:16" x14ac:dyDescent="0.3">
      <c r="A9208" s="6">
        <v>53403</v>
      </c>
      <c r="B9208" s="7" t="s">
        <v>1867</v>
      </c>
      <c r="C9208" s="9">
        <f t="shared" ca="1" si="286"/>
        <v>6</v>
      </c>
      <c r="D9208" s="9" t="s">
        <v>2116</v>
      </c>
      <c r="E9208" s="9" t="s">
        <v>2118</v>
      </c>
      <c r="F9208" s="10">
        <f t="shared" ca="1" si="287"/>
        <v>8.2221573238985962E-2</v>
      </c>
      <c r="G9208" s="3" t="str">
        <f>VLOOKUP(Table3[[#This Row],[PRODUCT ID]],Table1[[PRODUCT]:[SELLING PRICE]],1,FALSE)</f>
        <v>Product815</v>
      </c>
      <c r="H9208" s="3" t="str">
        <f>VLOOKUP(Table3[[#This Row],[PRODUCT ID]],Table1[[PRODUCT]:[SELLING PRICE]],2,FALSE)</f>
        <v>Category3</v>
      </c>
      <c r="I9208" s="3" t="str">
        <f>VLOOKUP(Table3[[#This Row],[PRODUCT ID]],Table1[[PRODUCT]:[SELLING PRICE]],3,FALSE)</f>
        <v>Kg</v>
      </c>
      <c r="J9208" s="16">
        <f ca="1">VLOOKUP(Table3[[#This Row],[PRODUCT ID]],Table1[[PRODUCT]:[SELLING PRICE]],4,FALSE)</f>
        <v>235</v>
      </c>
      <c r="K9208" s="16">
        <f ca="1">VLOOKUP(Table3[[#This Row],[PRODUCT ID]],Table1[[PRODUCT]:[SELLING PRICE]],5,FALSE)</f>
        <v>194.60933486908351</v>
      </c>
      <c r="L9208" s="16">
        <f ca="1">J9208*Table3[[#This Row],[QUANTITY]]</f>
        <v>1410</v>
      </c>
      <c r="M9208" s="16">
        <f ca="1">K9208*Table3[[#This Row],[QUANTITY]]*(1-Table3[[#This Row],[DISCOUNT %]])</f>
        <v>1071.6494951349289</v>
      </c>
      <c r="N9208" s="3">
        <f>DAY(Table3[[#This Row],[DATE]])</f>
        <v>17</v>
      </c>
      <c r="O9208" s="3" t="str">
        <f>TEXT(Table3[[#This Row],[DATE]],"mmm")</f>
        <v>Mar</v>
      </c>
      <c r="P9208" s="3">
        <f>YEAR(Table3[[#This Row],[DATE]])</f>
        <v>2046</v>
      </c>
    </row>
    <row r="9209" spans="1:16" x14ac:dyDescent="0.3">
      <c r="A9209" s="6">
        <v>53404</v>
      </c>
      <c r="B9209" s="7" t="s">
        <v>1868</v>
      </c>
      <c r="C9209" s="9">
        <f t="shared" ca="1" si="286"/>
        <v>8</v>
      </c>
      <c r="D9209" s="9" t="s">
        <v>2116</v>
      </c>
      <c r="E9209" s="9" t="s">
        <v>2118</v>
      </c>
      <c r="F9209" s="10">
        <f t="shared" ca="1" si="287"/>
        <v>6.9494631398101497E-2</v>
      </c>
      <c r="G9209" s="3" t="str">
        <f>VLOOKUP(Table3[[#This Row],[PRODUCT ID]],Table1[[PRODUCT]:[SELLING PRICE]],1,FALSE)</f>
        <v>Product816</v>
      </c>
      <c r="H9209" s="3" t="str">
        <f>VLOOKUP(Table3[[#This Row],[PRODUCT ID]],Table1[[PRODUCT]:[SELLING PRICE]],2,FALSE)</f>
        <v>Category4</v>
      </c>
      <c r="I9209" s="3" t="str">
        <f>VLOOKUP(Table3[[#This Row],[PRODUCT ID]],Table1[[PRODUCT]:[SELLING PRICE]],3,FALSE)</f>
        <v>Kg</v>
      </c>
      <c r="J9209" s="16">
        <f ca="1">VLOOKUP(Table3[[#This Row],[PRODUCT ID]],Table1[[PRODUCT]:[SELLING PRICE]],4,FALSE)</f>
        <v>67</v>
      </c>
      <c r="K9209" s="16">
        <f ca="1">VLOOKUP(Table3[[#This Row],[PRODUCT ID]],Table1[[PRODUCT]:[SELLING PRICE]],5,FALSE)</f>
        <v>97.045524331944137</v>
      </c>
      <c r="L9209" s="16">
        <f ca="1">J9209*Table3[[#This Row],[QUANTITY]]</f>
        <v>536</v>
      </c>
      <c r="M9209" s="16">
        <f ca="1">K9209*Table3[[#This Row],[QUANTITY]]*(1-Table3[[#This Row],[DISCOUNT %]])</f>
        <v>722.41105111728143</v>
      </c>
      <c r="N9209" s="3">
        <f>DAY(Table3[[#This Row],[DATE]])</f>
        <v>18</v>
      </c>
      <c r="O9209" s="3" t="str">
        <f>TEXT(Table3[[#This Row],[DATE]],"mmm")</f>
        <v>Mar</v>
      </c>
      <c r="P9209" s="3">
        <f>YEAR(Table3[[#This Row],[DATE]])</f>
        <v>2046</v>
      </c>
    </row>
    <row r="9210" spans="1:16" x14ac:dyDescent="0.3">
      <c r="A9210" s="6">
        <v>53405</v>
      </c>
      <c r="B9210" s="7" t="s">
        <v>1869</v>
      </c>
      <c r="C9210" s="9">
        <f t="shared" ca="1" si="286"/>
        <v>7</v>
      </c>
      <c r="D9210" s="9" t="s">
        <v>2116</v>
      </c>
      <c r="E9210" s="9" t="s">
        <v>2116</v>
      </c>
      <c r="F9210" s="10">
        <f t="shared" ca="1" si="287"/>
        <v>8.1880866923718487E-2</v>
      </c>
      <c r="G9210" s="3" t="str">
        <f>VLOOKUP(Table3[[#This Row],[PRODUCT ID]],Table1[[PRODUCT]:[SELLING PRICE]],1,FALSE)</f>
        <v>Product817</v>
      </c>
      <c r="H9210" s="3" t="str">
        <f>VLOOKUP(Table3[[#This Row],[PRODUCT ID]],Table1[[PRODUCT]:[SELLING PRICE]],2,FALSE)</f>
        <v>Category1</v>
      </c>
      <c r="I9210" s="3" t="str">
        <f>VLOOKUP(Table3[[#This Row],[PRODUCT ID]],Table1[[PRODUCT]:[SELLING PRICE]],3,FALSE)</f>
        <v>Lt</v>
      </c>
      <c r="J9210" s="16">
        <f ca="1">VLOOKUP(Table3[[#This Row],[PRODUCT ID]],Table1[[PRODUCT]:[SELLING PRICE]],4,FALSE)</f>
        <v>206</v>
      </c>
      <c r="K9210" s="16">
        <f ca="1">VLOOKUP(Table3[[#This Row],[PRODUCT ID]],Table1[[PRODUCT]:[SELLING PRICE]],5,FALSE)</f>
        <v>254.0792348726313</v>
      </c>
      <c r="L9210" s="16">
        <f ca="1">J9210*Table3[[#This Row],[QUANTITY]]</f>
        <v>1442</v>
      </c>
      <c r="M9210" s="16">
        <f ca="1">K9210*Table3[[#This Row],[QUANTITY]]*(1-Table3[[#This Row],[DISCOUNT %]])</f>
        <v>1632.925047977616</v>
      </c>
      <c r="N9210" s="3">
        <f>DAY(Table3[[#This Row],[DATE]])</f>
        <v>19</v>
      </c>
      <c r="O9210" s="3" t="str">
        <f>TEXT(Table3[[#This Row],[DATE]],"mmm")</f>
        <v>Mar</v>
      </c>
      <c r="P9210" s="3">
        <f>YEAR(Table3[[#This Row],[DATE]])</f>
        <v>2046</v>
      </c>
    </row>
    <row r="9211" spans="1:16" x14ac:dyDescent="0.3">
      <c r="A9211" s="6">
        <v>53406</v>
      </c>
      <c r="B9211" s="7" t="s">
        <v>1870</v>
      </c>
      <c r="C9211" s="9">
        <f t="shared" ca="1" si="286"/>
        <v>4</v>
      </c>
      <c r="D9211" s="9" t="s">
        <v>2115</v>
      </c>
      <c r="E9211" s="9" t="s">
        <v>2116</v>
      </c>
      <c r="F9211" s="10">
        <f t="shared" ca="1" si="287"/>
        <v>7.8020012793242235E-2</v>
      </c>
      <c r="G9211" s="3" t="str">
        <f>VLOOKUP(Table3[[#This Row],[PRODUCT ID]],Table1[[PRODUCT]:[SELLING PRICE]],1,FALSE)</f>
        <v>Product818</v>
      </c>
      <c r="H9211" s="3" t="str">
        <f>VLOOKUP(Table3[[#This Row],[PRODUCT ID]],Table1[[PRODUCT]:[SELLING PRICE]],2,FALSE)</f>
        <v>Category2</v>
      </c>
      <c r="I9211" s="3" t="str">
        <f>VLOOKUP(Table3[[#This Row],[PRODUCT ID]],Table1[[PRODUCT]:[SELLING PRICE]],3,FALSE)</f>
        <v>Kg</v>
      </c>
      <c r="J9211" s="16">
        <f ca="1">VLOOKUP(Table3[[#This Row],[PRODUCT ID]],Table1[[PRODUCT]:[SELLING PRICE]],4,FALSE)</f>
        <v>159</v>
      </c>
      <c r="K9211" s="16">
        <f ca="1">VLOOKUP(Table3[[#This Row],[PRODUCT ID]],Table1[[PRODUCT]:[SELLING PRICE]],5,FALSE)</f>
        <v>28.303475223515985</v>
      </c>
      <c r="L9211" s="16">
        <f ca="1">J9211*Table3[[#This Row],[QUANTITY]]</f>
        <v>636</v>
      </c>
      <c r="M9211" s="16">
        <f ca="1">K9211*Table3[[#This Row],[QUANTITY]]*(1-Table3[[#This Row],[DISCOUNT %]])</f>
        <v>104.38095089793622</v>
      </c>
      <c r="N9211" s="3">
        <f>DAY(Table3[[#This Row],[DATE]])</f>
        <v>20</v>
      </c>
      <c r="O9211" s="3" t="str">
        <f>TEXT(Table3[[#This Row],[DATE]],"mmm")</f>
        <v>Mar</v>
      </c>
      <c r="P9211" s="3">
        <f>YEAR(Table3[[#This Row],[DATE]])</f>
        <v>2046</v>
      </c>
    </row>
    <row r="9212" spans="1:16" x14ac:dyDescent="0.3">
      <c r="A9212" s="6">
        <v>53407</v>
      </c>
      <c r="B9212" s="7" t="s">
        <v>1871</v>
      </c>
      <c r="C9212" s="9">
        <f t="shared" ca="1" si="286"/>
        <v>7</v>
      </c>
      <c r="D9212" s="9" t="s">
        <v>2117</v>
      </c>
      <c r="E9212" s="9" t="s">
        <v>2116</v>
      </c>
      <c r="F9212" s="10">
        <f t="shared" ca="1" si="287"/>
        <v>5.8588165278035953E-2</v>
      </c>
      <c r="G9212" s="3" t="str">
        <f>VLOOKUP(Table3[[#This Row],[PRODUCT ID]],Table1[[PRODUCT]:[SELLING PRICE]],1,FALSE)</f>
        <v>Product819</v>
      </c>
      <c r="H9212" s="3" t="str">
        <f>VLOOKUP(Table3[[#This Row],[PRODUCT ID]],Table1[[PRODUCT]:[SELLING PRICE]],2,FALSE)</f>
        <v>Category3</v>
      </c>
      <c r="I9212" s="3" t="str">
        <f>VLOOKUP(Table3[[#This Row],[PRODUCT ID]],Table1[[PRODUCT]:[SELLING PRICE]],3,FALSE)</f>
        <v>Lt</v>
      </c>
      <c r="J9212" s="16">
        <f ca="1">VLOOKUP(Table3[[#This Row],[PRODUCT ID]],Table1[[PRODUCT]:[SELLING PRICE]],4,FALSE)</f>
        <v>27</v>
      </c>
      <c r="K9212" s="16">
        <f ca="1">VLOOKUP(Table3[[#This Row],[PRODUCT ID]],Table1[[PRODUCT]:[SELLING PRICE]],5,FALSE)</f>
        <v>162.94320500092644</v>
      </c>
      <c r="L9212" s="16">
        <f ca="1">J9212*Table3[[#This Row],[QUANTITY]]</f>
        <v>189</v>
      </c>
      <c r="M9212" s="16">
        <f ca="1">K9212*Table3[[#This Row],[QUANTITY]]*(1-Table3[[#This Row],[DISCOUNT %]])</f>
        <v>1073.7766310277948</v>
      </c>
      <c r="N9212" s="3">
        <f>DAY(Table3[[#This Row],[DATE]])</f>
        <v>21</v>
      </c>
      <c r="O9212" s="3" t="str">
        <f>TEXT(Table3[[#This Row],[DATE]],"mmm")</f>
        <v>Mar</v>
      </c>
      <c r="P9212" s="3">
        <f>YEAR(Table3[[#This Row],[DATE]])</f>
        <v>2046</v>
      </c>
    </row>
    <row r="9213" spans="1:16" x14ac:dyDescent="0.3">
      <c r="A9213" s="6">
        <v>53408</v>
      </c>
      <c r="B9213" s="7" t="s">
        <v>1872</v>
      </c>
      <c r="C9213" s="9">
        <f t="shared" ca="1" si="286"/>
        <v>8</v>
      </c>
      <c r="D9213" s="9" t="s">
        <v>2117</v>
      </c>
      <c r="E9213" s="9" t="s">
        <v>2116</v>
      </c>
      <c r="F9213" s="10">
        <f t="shared" ca="1" si="287"/>
        <v>3.6356462596607131E-2</v>
      </c>
      <c r="G9213" s="3" t="str">
        <f>VLOOKUP(Table3[[#This Row],[PRODUCT ID]],Table1[[PRODUCT]:[SELLING PRICE]],1,FALSE)</f>
        <v>Product820</v>
      </c>
      <c r="H9213" s="3" t="str">
        <f>VLOOKUP(Table3[[#This Row],[PRODUCT ID]],Table1[[PRODUCT]:[SELLING PRICE]],2,FALSE)</f>
        <v>Category4</v>
      </c>
      <c r="I9213" s="3" t="str">
        <f>VLOOKUP(Table3[[#This Row],[PRODUCT ID]],Table1[[PRODUCT]:[SELLING PRICE]],3,FALSE)</f>
        <v>Ft</v>
      </c>
      <c r="J9213" s="16">
        <f ca="1">VLOOKUP(Table3[[#This Row],[PRODUCT ID]],Table1[[PRODUCT]:[SELLING PRICE]],4,FALSE)</f>
        <v>32</v>
      </c>
      <c r="K9213" s="16">
        <f ca="1">VLOOKUP(Table3[[#This Row],[PRODUCT ID]],Table1[[PRODUCT]:[SELLING PRICE]],5,FALSE)</f>
        <v>287.69084038864253</v>
      </c>
      <c r="L9213" s="16">
        <f ca="1">J9213*Table3[[#This Row],[QUANTITY]]</f>
        <v>256</v>
      </c>
      <c r="M9213" s="16">
        <f ca="1">K9213*Table3[[#This Row],[QUANTITY]]*(1-Table3[[#This Row],[DISCOUNT %]])</f>
        <v>2217.8513528853309</v>
      </c>
      <c r="N9213" s="3">
        <f>DAY(Table3[[#This Row],[DATE]])</f>
        <v>22</v>
      </c>
      <c r="O9213" s="3" t="str">
        <f>TEXT(Table3[[#This Row],[DATE]],"mmm")</f>
        <v>Mar</v>
      </c>
      <c r="P9213" s="3">
        <f>YEAR(Table3[[#This Row],[DATE]])</f>
        <v>2046</v>
      </c>
    </row>
    <row r="9214" spans="1:16" x14ac:dyDescent="0.3">
      <c r="A9214" s="6">
        <v>53409</v>
      </c>
      <c r="B9214" s="7" t="s">
        <v>1873</v>
      </c>
      <c r="C9214" s="9">
        <f t="shared" ca="1" si="286"/>
        <v>2</v>
      </c>
      <c r="D9214" s="9" t="s">
        <v>2116</v>
      </c>
      <c r="E9214" s="9" t="s">
        <v>2118</v>
      </c>
      <c r="F9214" s="10">
        <f t="shared" ca="1" si="287"/>
        <v>6.1235322720146028E-2</v>
      </c>
      <c r="G9214" s="3" t="str">
        <f>VLOOKUP(Table3[[#This Row],[PRODUCT ID]],Table1[[PRODUCT]:[SELLING PRICE]],1,FALSE)</f>
        <v>Product821</v>
      </c>
      <c r="H9214" s="3" t="str">
        <f>VLOOKUP(Table3[[#This Row],[PRODUCT ID]],Table1[[PRODUCT]:[SELLING PRICE]],2,FALSE)</f>
        <v>Category5</v>
      </c>
      <c r="I9214" s="3" t="str">
        <f>VLOOKUP(Table3[[#This Row],[PRODUCT ID]],Table1[[PRODUCT]:[SELLING PRICE]],3,FALSE)</f>
        <v>Kg</v>
      </c>
      <c r="J9214" s="16">
        <f ca="1">VLOOKUP(Table3[[#This Row],[PRODUCT ID]],Table1[[PRODUCT]:[SELLING PRICE]],4,FALSE)</f>
        <v>58</v>
      </c>
      <c r="K9214" s="16">
        <f ca="1">VLOOKUP(Table3[[#This Row],[PRODUCT ID]],Table1[[PRODUCT]:[SELLING PRICE]],5,FALSE)</f>
        <v>234.63969726254209</v>
      </c>
      <c r="L9214" s="16">
        <f ca="1">J9214*Table3[[#This Row],[QUANTITY]]</f>
        <v>116</v>
      </c>
      <c r="M9214" s="16">
        <f ca="1">K9214*Table3[[#This Row],[QUANTITY]]*(1-Table3[[#This Row],[DISCOUNT %]])</f>
        <v>440.54291935542591</v>
      </c>
      <c r="N9214" s="3">
        <f>DAY(Table3[[#This Row],[DATE]])</f>
        <v>23</v>
      </c>
      <c r="O9214" s="3" t="str">
        <f>TEXT(Table3[[#This Row],[DATE]],"mmm")</f>
        <v>Mar</v>
      </c>
      <c r="P9214" s="3">
        <f>YEAR(Table3[[#This Row],[DATE]])</f>
        <v>2046</v>
      </c>
    </row>
    <row r="9215" spans="1:16" x14ac:dyDescent="0.3">
      <c r="A9215" s="6">
        <v>53410</v>
      </c>
      <c r="B9215" s="7" t="s">
        <v>1874</v>
      </c>
      <c r="C9215" s="9">
        <f t="shared" ca="1" si="286"/>
        <v>2</v>
      </c>
      <c r="D9215" s="9" t="s">
        <v>2116</v>
      </c>
      <c r="E9215" s="9" t="s">
        <v>2116</v>
      </c>
      <c r="F9215" s="10">
        <f t="shared" ca="1" si="287"/>
        <v>9.7282112704754634E-2</v>
      </c>
      <c r="G9215" s="3" t="str">
        <f>VLOOKUP(Table3[[#This Row],[PRODUCT ID]],Table1[[PRODUCT]:[SELLING PRICE]],1,FALSE)</f>
        <v>Product822</v>
      </c>
      <c r="H9215" s="3" t="str">
        <f>VLOOKUP(Table3[[#This Row],[PRODUCT ID]],Table1[[PRODUCT]:[SELLING PRICE]],2,FALSE)</f>
        <v>Category1</v>
      </c>
      <c r="I9215" s="3" t="str">
        <f>VLOOKUP(Table3[[#This Row],[PRODUCT ID]],Table1[[PRODUCT]:[SELLING PRICE]],3,FALSE)</f>
        <v>No</v>
      </c>
      <c r="J9215" s="16">
        <f ca="1">VLOOKUP(Table3[[#This Row],[PRODUCT ID]],Table1[[PRODUCT]:[SELLING PRICE]],4,FALSE)</f>
        <v>10</v>
      </c>
      <c r="K9215" s="16">
        <f ca="1">VLOOKUP(Table3[[#This Row],[PRODUCT ID]],Table1[[PRODUCT]:[SELLING PRICE]],5,FALSE)</f>
        <v>218.70141092493981</v>
      </c>
      <c r="L9215" s="16">
        <f ca="1">J9215*Table3[[#This Row],[QUANTITY]]</f>
        <v>20</v>
      </c>
      <c r="M9215" s="16">
        <f ca="1">K9215*Table3[[#This Row],[QUANTITY]]*(1-Table3[[#This Row],[DISCOUNT %]])</f>
        <v>394.85135123730191</v>
      </c>
      <c r="N9215" s="3">
        <f>DAY(Table3[[#This Row],[DATE]])</f>
        <v>24</v>
      </c>
      <c r="O9215" s="3" t="str">
        <f>TEXT(Table3[[#This Row],[DATE]],"mmm")</f>
        <v>Mar</v>
      </c>
      <c r="P9215" s="3">
        <f>YEAR(Table3[[#This Row],[DATE]])</f>
        <v>2046</v>
      </c>
    </row>
    <row r="9216" spans="1:16" x14ac:dyDescent="0.3">
      <c r="A9216" s="6">
        <v>53411</v>
      </c>
      <c r="B9216" s="7" t="s">
        <v>1875</v>
      </c>
      <c r="C9216" s="9">
        <f t="shared" ca="1" si="286"/>
        <v>7</v>
      </c>
      <c r="D9216" s="9" t="s">
        <v>2116</v>
      </c>
      <c r="E9216" s="9" t="s">
        <v>2116</v>
      </c>
      <c r="F9216" s="10">
        <f t="shared" ca="1" si="287"/>
        <v>5.0090209527643453E-2</v>
      </c>
      <c r="G9216" s="3" t="str">
        <f>VLOOKUP(Table3[[#This Row],[PRODUCT ID]],Table1[[PRODUCT]:[SELLING PRICE]],1,FALSE)</f>
        <v>Product823</v>
      </c>
      <c r="H9216" s="3" t="str">
        <f>VLOOKUP(Table3[[#This Row],[PRODUCT ID]],Table1[[PRODUCT]:[SELLING PRICE]],2,FALSE)</f>
        <v>Category2</v>
      </c>
      <c r="I9216" s="3" t="str">
        <f>VLOOKUP(Table3[[#This Row],[PRODUCT ID]],Table1[[PRODUCT]:[SELLING PRICE]],3,FALSE)</f>
        <v>No</v>
      </c>
      <c r="J9216" s="16">
        <f ca="1">VLOOKUP(Table3[[#This Row],[PRODUCT ID]],Table1[[PRODUCT]:[SELLING PRICE]],4,FALSE)</f>
        <v>244</v>
      </c>
      <c r="K9216" s="16">
        <f ca="1">VLOOKUP(Table3[[#This Row],[PRODUCT ID]],Table1[[PRODUCT]:[SELLING PRICE]],5,FALSE)</f>
        <v>115.18187349631161</v>
      </c>
      <c r="L9216" s="16">
        <f ca="1">J9216*Table3[[#This Row],[QUANTITY]]</f>
        <v>1708</v>
      </c>
      <c r="M9216" s="16">
        <f ca="1">K9216*Table3[[#This Row],[QUANTITY]]*(1-Table3[[#This Row],[DISCOUNT %]])</f>
        <v>765.88672523366392</v>
      </c>
      <c r="N9216" s="3">
        <f>DAY(Table3[[#This Row],[DATE]])</f>
        <v>25</v>
      </c>
      <c r="O9216" s="3" t="str">
        <f>TEXT(Table3[[#This Row],[DATE]],"mmm")</f>
        <v>Mar</v>
      </c>
      <c r="P9216" s="3">
        <f>YEAR(Table3[[#This Row],[DATE]])</f>
        <v>2046</v>
      </c>
    </row>
    <row r="9217" spans="1:16" x14ac:dyDescent="0.3">
      <c r="A9217" s="6">
        <v>53412</v>
      </c>
      <c r="B9217" s="7" t="s">
        <v>1876</v>
      </c>
      <c r="C9217" s="9">
        <f t="shared" ca="1" si="286"/>
        <v>7</v>
      </c>
      <c r="D9217" s="9" t="s">
        <v>2116</v>
      </c>
      <c r="E9217" s="9" t="s">
        <v>2116</v>
      </c>
      <c r="F9217" s="10">
        <f t="shared" ca="1" si="287"/>
        <v>7.90560479871667E-2</v>
      </c>
      <c r="G9217" s="3" t="str">
        <f>VLOOKUP(Table3[[#This Row],[PRODUCT ID]],Table1[[PRODUCT]:[SELLING PRICE]],1,FALSE)</f>
        <v>Product824</v>
      </c>
      <c r="H9217" s="3" t="str">
        <f>VLOOKUP(Table3[[#This Row],[PRODUCT ID]],Table1[[PRODUCT]:[SELLING PRICE]],2,FALSE)</f>
        <v>Category3</v>
      </c>
      <c r="I9217" s="3" t="str">
        <f>VLOOKUP(Table3[[#This Row],[PRODUCT ID]],Table1[[PRODUCT]:[SELLING PRICE]],3,FALSE)</f>
        <v>Ft</v>
      </c>
      <c r="J9217" s="16">
        <f ca="1">VLOOKUP(Table3[[#This Row],[PRODUCT ID]],Table1[[PRODUCT]:[SELLING PRICE]],4,FALSE)</f>
        <v>113</v>
      </c>
      <c r="K9217" s="16">
        <f ca="1">VLOOKUP(Table3[[#This Row],[PRODUCT ID]],Table1[[PRODUCT]:[SELLING PRICE]],5,FALSE)</f>
        <v>231.11089799977114</v>
      </c>
      <c r="L9217" s="16">
        <f ca="1">J9217*Table3[[#This Row],[QUANTITY]]</f>
        <v>791</v>
      </c>
      <c r="M9217" s="16">
        <f ca="1">K9217*Table3[[#This Row],[QUANTITY]]*(1-Table3[[#This Row],[DISCOUNT %]])</f>
        <v>1489.8812863000082</v>
      </c>
      <c r="N9217" s="3">
        <f>DAY(Table3[[#This Row],[DATE]])</f>
        <v>26</v>
      </c>
      <c r="O9217" s="3" t="str">
        <f>TEXT(Table3[[#This Row],[DATE]],"mmm")</f>
        <v>Mar</v>
      </c>
      <c r="P9217" s="3">
        <f>YEAR(Table3[[#This Row],[DATE]])</f>
        <v>2046</v>
      </c>
    </row>
    <row r="9218" spans="1:16" x14ac:dyDescent="0.3">
      <c r="A9218" s="6">
        <v>53413</v>
      </c>
      <c r="B9218" s="7" t="s">
        <v>1877</v>
      </c>
      <c r="C9218" s="9">
        <f t="shared" ca="1" si="286"/>
        <v>13</v>
      </c>
      <c r="D9218" s="9" t="s">
        <v>2115</v>
      </c>
      <c r="E9218" s="9" t="s">
        <v>2116</v>
      </c>
      <c r="F9218" s="10">
        <f t="shared" ca="1" si="287"/>
        <v>4.1657254953466928E-2</v>
      </c>
      <c r="G9218" s="3" t="str">
        <f>VLOOKUP(Table3[[#This Row],[PRODUCT ID]],Table1[[PRODUCT]:[SELLING PRICE]],1,FALSE)</f>
        <v>Product825</v>
      </c>
      <c r="H9218" s="3" t="str">
        <f>VLOOKUP(Table3[[#This Row],[PRODUCT ID]],Table1[[PRODUCT]:[SELLING PRICE]],2,FALSE)</f>
        <v>Category4</v>
      </c>
      <c r="I9218" s="3" t="str">
        <f>VLOOKUP(Table3[[#This Row],[PRODUCT ID]],Table1[[PRODUCT]:[SELLING PRICE]],3,FALSE)</f>
        <v>No</v>
      </c>
      <c r="J9218" s="16">
        <f ca="1">VLOOKUP(Table3[[#This Row],[PRODUCT ID]],Table1[[PRODUCT]:[SELLING PRICE]],4,FALSE)</f>
        <v>235</v>
      </c>
      <c r="K9218" s="16">
        <f ca="1">VLOOKUP(Table3[[#This Row],[PRODUCT ID]],Table1[[PRODUCT]:[SELLING PRICE]],5,FALSE)</f>
        <v>257.00817743186963</v>
      </c>
      <c r="L9218" s="16">
        <f ca="1">J9218*Table3[[#This Row],[QUANTITY]]</f>
        <v>3055</v>
      </c>
      <c r="M9218" s="16">
        <f ca="1">K9218*Table3[[#This Row],[QUANTITY]]*(1-Table3[[#This Row],[DISCOUNT %]])</f>
        <v>3201.9249893730366</v>
      </c>
      <c r="N9218" s="3">
        <f>DAY(Table3[[#This Row],[DATE]])</f>
        <v>27</v>
      </c>
      <c r="O9218" s="3" t="str">
        <f>TEXT(Table3[[#This Row],[DATE]],"mmm")</f>
        <v>Mar</v>
      </c>
      <c r="P9218" s="3">
        <f>YEAR(Table3[[#This Row],[DATE]])</f>
        <v>2046</v>
      </c>
    </row>
    <row r="9219" spans="1:16" x14ac:dyDescent="0.3">
      <c r="A9219" s="6">
        <v>53414</v>
      </c>
      <c r="B9219" s="7" t="s">
        <v>1878</v>
      </c>
      <c r="C9219" s="9">
        <f t="shared" ref="C9219:C9282" ca="1" si="288">RANDBETWEEN(1,15)</f>
        <v>9</v>
      </c>
      <c r="D9219" s="9" t="s">
        <v>2116</v>
      </c>
      <c r="E9219" s="9" t="s">
        <v>2116</v>
      </c>
      <c r="F9219" s="10">
        <f t="shared" ref="F9219:F9282" ca="1" si="289">RAND()*(0.1)</f>
        <v>7.9929094727698685E-2</v>
      </c>
      <c r="G9219" s="3" t="str">
        <f>VLOOKUP(Table3[[#This Row],[PRODUCT ID]],Table1[[PRODUCT]:[SELLING PRICE]],1,FALSE)</f>
        <v>Product826</v>
      </c>
      <c r="H9219" s="3" t="str">
        <f>VLOOKUP(Table3[[#This Row],[PRODUCT ID]],Table1[[PRODUCT]:[SELLING PRICE]],2,FALSE)</f>
        <v>Category5</v>
      </c>
      <c r="I9219" s="3" t="str">
        <f>VLOOKUP(Table3[[#This Row],[PRODUCT ID]],Table1[[PRODUCT]:[SELLING PRICE]],3,FALSE)</f>
        <v>Kg</v>
      </c>
      <c r="J9219" s="16">
        <f ca="1">VLOOKUP(Table3[[#This Row],[PRODUCT ID]],Table1[[PRODUCT]:[SELLING PRICE]],4,FALSE)</f>
        <v>240</v>
      </c>
      <c r="K9219" s="16">
        <f ca="1">VLOOKUP(Table3[[#This Row],[PRODUCT ID]],Table1[[PRODUCT]:[SELLING PRICE]],5,FALSE)</f>
        <v>98.188449781964053</v>
      </c>
      <c r="L9219" s="16">
        <f ca="1">J9219*Table3[[#This Row],[QUANTITY]]</f>
        <v>2160</v>
      </c>
      <c r="M9219" s="16">
        <f ca="1">K9219*Table3[[#This Row],[QUANTITY]]*(1-Table3[[#This Row],[DISCOUNT %]])</f>
        <v>813.06302290358008</v>
      </c>
      <c r="N9219" s="3">
        <f>DAY(Table3[[#This Row],[DATE]])</f>
        <v>28</v>
      </c>
      <c r="O9219" s="3" t="str">
        <f>TEXT(Table3[[#This Row],[DATE]],"mmm")</f>
        <v>Mar</v>
      </c>
      <c r="P9219" s="3">
        <f>YEAR(Table3[[#This Row],[DATE]])</f>
        <v>2046</v>
      </c>
    </row>
    <row r="9220" spans="1:16" x14ac:dyDescent="0.3">
      <c r="A9220" s="6">
        <v>53415</v>
      </c>
      <c r="B9220" s="7" t="s">
        <v>1879</v>
      </c>
      <c r="C9220" s="9">
        <f t="shared" ca="1" si="288"/>
        <v>8</v>
      </c>
      <c r="D9220" s="9" t="s">
        <v>2117</v>
      </c>
      <c r="E9220" s="9" t="s">
        <v>2118</v>
      </c>
      <c r="F9220" s="10">
        <f t="shared" ca="1" si="289"/>
        <v>1.7779997836994466E-2</v>
      </c>
      <c r="G9220" s="3" t="str">
        <f>VLOOKUP(Table3[[#This Row],[PRODUCT ID]],Table1[[PRODUCT]:[SELLING PRICE]],1,FALSE)</f>
        <v>Product827</v>
      </c>
      <c r="H9220" s="3" t="str">
        <f>VLOOKUP(Table3[[#This Row],[PRODUCT ID]],Table1[[PRODUCT]:[SELLING PRICE]],2,FALSE)</f>
        <v>Category1</v>
      </c>
      <c r="I9220" s="3" t="str">
        <f>VLOOKUP(Table3[[#This Row],[PRODUCT ID]],Table1[[PRODUCT]:[SELLING PRICE]],3,FALSE)</f>
        <v>Kg</v>
      </c>
      <c r="J9220" s="16">
        <f ca="1">VLOOKUP(Table3[[#This Row],[PRODUCT ID]],Table1[[PRODUCT]:[SELLING PRICE]],4,FALSE)</f>
        <v>219</v>
      </c>
      <c r="K9220" s="16">
        <f ca="1">VLOOKUP(Table3[[#This Row],[PRODUCT ID]],Table1[[PRODUCT]:[SELLING PRICE]],5,FALSE)</f>
        <v>299.65107294498569</v>
      </c>
      <c r="L9220" s="16">
        <f ca="1">J9220*Table3[[#This Row],[QUANTITY]]</f>
        <v>1752</v>
      </c>
      <c r="M9220" s="16">
        <f ca="1">K9220*Table3[[#This Row],[QUANTITY]]*(1-Table3[[#This Row],[DISCOUNT %]])</f>
        <v>2354.5862201293662</v>
      </c>
      <c r="N9220" s="3">
        <f>DAY(Table3[[#This Row],[DATE]])</f>
        <v>29</v>
      </c>
      <c r="O9220" s="3" t="str">
        <f>TEXT(Table3[[#This Row],[DATE]],"mmm")</f>
        <v>Mar</v>
      </c>
      <c r="P9220" s="3">
        <f>YEAR(Table3[[#This Row],[DATE]])</f>
        <v>2046</v>
      </c>
    </row>
    <row r="9221" spans="1:16" x14ac:dyDescent="0.3">
      <c r="A9221" s="6">
        <v>53416</v>
      </c>
      <c r="B9221" s="7" t="s">
        <v>1880</v>
      </c>
      <c r="C9221" s="9">
        <f t="shared" ca="1" si="288"/>
        <v>13</v>
      </c>
      <c r="D9221" s="9" t="s">
        <v>2115</v>
      </c>
      <c r="E9221" s="9" t="s">
        <v>2118</v>
      </c>
      <c r="F9221" s="10">
        <f t="shared" ca="1" si="289"/>
        <v>5.502280156150962E-2</v>
      </c>
      <c r="G9221" s="3" t="str">
        <f>VLOOKUP(Table3[[#This Row],[PRODUCT ID]],Table1[[PRODUCT]:[SELLING PRICE]],1,FALSE)</f>
        <v>Product828</v>
      </c>
      <c r="H9221" s="3" t="str">
        <f>VLOOKUP(Table3[[#This Row],[PRODUCT ID]],Table1[[PRODUCT]:[SELLING PRICE]],2,FALSE)</f>
        <v>Category2</v>
      </c>
      <c r="I9221" s="3" t="str">
        <f>VLOOKUP(Table3[[#This Row],[PRODUCT ID]],Table1[[PRODUCT]:[SELLING PRICE]],3,FALSE)</f>
        <v>Lt</v>
      </c>
      <c r="J9221" s="16">
        <f ca="1">VLOOKUP(Table3[[#This Row],[PRODUCT ID]],Table1[[PRODUCT]:[SELLING PRICE]],4,FALSE)</f>
        <v>43</v>
      </c>
      <c r="K9221" s="16">
        <f ca="1">VLOOKUP(Table3[[#This Row],[PRODUCT ID]],Table1[[PRODUCT]:[SELLING PRICE]],5,FALSE)</f>
        <v>149.83866231598631</v>
      </c>
      <c r="L9221" s="16">
        <f ca="1">J9221*Table3[[#This Row],[QUANTITY]]</f>
        <v>559</v>
      </c>
      <c r="M9221" s="16">
        <f ca="1">K9221*Table3[[#This Row],[QUANTITY]]*(1-Table3[[#This Row],[DISCOUNT %]])</f>
        <v>1840.7235513307128</v>
      </c>
      <c r="N9221" s="3">
        <f>DAY(Table3[[#This Row],[DATE]])</f>
        <v>30</v>
      </c>
      <c r="O9221" s="3" t="str">
        <f>TEXT(Table3[[#This Row],[DATE]],"mmm")</f>
        <v>Mar</v>
      </c>
      <c r="P9221" s="3">
        <f>YEAR(Table3[[#This Row],[DATE]])</f>
        <v>2046</v>
      </c>
    </row>
    <row r="9222" spans="1:16" x14ac:dyDescent="0.3">
      <c r="A9222" s="6">
        <v>53417</v>
      </c>
      <c r="B9222" s="7" t="s">
        <v>1881</v>
      </c>
      <c r="C9222" s="9">
        <f t="shared" ca="1" si="288"/>
        <v>13</v>
      </c>
      <c r="D9222" s="9" t="s">
        <v>2115</v>
      </c>
      <c r="E9222" s="9" t="s">
        <v>2116</v>
      </c>
      <c r="F9222" s="10">
        <f t="shared" ca="1" si="289"/>
        <v>1.1394560824800871E-2</v>
      </c>
      <c r="G9222" s="3" t="str">
        <f>VLOOKUP(Table3[[#This Row],[PRODUCT ID]],Table1[[PRODUCT]:[SELLING PRICE]],1,FALSE)</f>
        <v>Product829</v>
      </c>
      <c r="H9222" s="3" t="str">
        <f>VLOOKUP(Table3[[#This Row],[PRODUCT ID]],Table1[[PRODUCT]:[SELLING PRICE]],2,FALSE)</f>
        <v>Category3</v>
      </c>
      <c r="I9222" s="3" t="str">
        <f>VLOOKUP(Table3[[#This Row],[PRODUCT ID]],Table1[[PRODUCT]:[SELLING PRICE]],3,FALSE)</f>
        <v>Kg</v>
      </c>
      <c r="J9222" s="16">
        <f ca="1">VLOOKUP(Table3[[#This Row],[PRODUCT ID]],Table1[[PRODUCT]:[SELLING PRICE]],4,FALSE)</f>
        <v>159</v>
      </c>
      <c r="K9222" s="16">
        <f ca="1">VLOOKUP(Table3[[#This Row],[PRODUCT ID]],Table1[[PRODUCT]:[SELLING PRICE]],5,FALSE)</f>
        <v>93.300647054459176</v>
      </c>
      <c r="L9222" s="16">
        <f ca="1">J9222*Table3[[#This Row],[QUANTITY]]</f>
        <v>2067</v>
      </c>
      <c r="M9222" s="16">
        <f ca="1">K9222*Table3[[#This Row],[QUANTITY]]*(1-Table3[[#This Row],[DISCOUNT %]])</f>
        <v>1199.0878530358502</v>
      </c>
      <c r="N9222" s="3">
        <f>DAY(Table3[[#This Row],[DATE]])</f>
        <v>31</v>
      </c>
      <c r="O9222" s="3" t="str">
        <f>TEXT(Table3[[#This Row],[DATE]],"mmm")</f>
        <v>Mar</v>
      </c>
      <c r="P9222" s="3">
        <f>YEAR(Table3[[#This Row],[DATE]])</f>
        <v>2046</v>
      </c>
    </row>
    <row r="9223" spans="1:16" x14ac:dyDescent="0.3">
      <c r="A9223" s="6">
        <v>53418</v>
      </c>
      <c r="B9223" s="7" t="s">
        <v>1882</v>
      </c>
      <c r="C9223" s="9">
        <f t="shared" ca="1" si="288"/>
        <v>1</v>
      </c>
      <c r="D9223" s="9" t="s">
        <v>2115</v>
      </c>
      <c r="E9223" s="9" t="s">
        <v>2116</v>
      </c>
      <c r="F9223" s="10">
        <f t="shared" ca="1" si="289"/>
        <v>7.5093055636569969E-2</v>
      </c>
      <c r="G9223" s="3" t="str">
        <f>VLOOKUP(Table3[[#This Row],[PRODUCT ID]],Table1[[PRODUCT]:[SELLING PRICE]],1,FALSE)</f>
        <v>Product830</v>
      </c>
      <c r="H9223" s="3" t="str">
        <f>VLOOKUP(Table3[[#This Row],[PRODUCT ID]],Table1[[PRODUCT]:[SELLING PRICE]],2,FALSE)</f>
        <v>Category4</v>
      </c>
      <c r="I9223" s="3" t="str">
        <f>VLOOKUP(Table3[[#This Row],[PRODUCT ID]],Table1[[PRODUCT]:[SELLING PRICE]],3,FALSE)</f>
        <v>Lt</v>
      </c>
      <c r="J9223" s="16">
        <f ca="1">VLOOKUP(Table3[[#This Row],[PRODUCT ID]],Table1[[PRODUCT]:[SELLING PRICE]],4,FALSE)</f>
        <v>140</v>
      </c>
      <c r="K9223" s="16">
        <f ca="1">VLOOKUP(Table3[[#This Row],[PRODUCT ID]],Table1[[PRODUCT]:[SELLING PRICE]],5,FALSE)</f>
        <v>188.95670408577519</v>
      </c>
      <c r="L9223" s="16">
        <f ca="1">J9223*Table3[[#This Row],[QUANTITY]]</f>
        <v>140</v>
      </c>
      <c r="M9223" s="16">
        <f ca="1">K9223*Table3[[#This Row],[QUANTITY]]*(1-Table3[[#This Row],[DISCOUNT %]])</f>
        <v>174.76736779295919</v>
      </c>
      <c r="N9223" s="3">
        <f>DAY(Table3[[#This Row],[DATE]])</f>
        <v>1</v>
      </c>
      <c r="O9223" s="3" t="str">
        <f>TEXT(Table3[[#This Row],[DATE]],"mmm")</f>
        <v>Apr</v>
      </c>
      <c r="P9223" s="3">
        <f>YEAR(Table3[[#This Row],[DATE]])</f>
        <v>2046</v>
      </c>
    </row>
    <row r="9224" spans="1:16" x14ac:dyDescent="0.3">
      <c r="A9224" s="6">
        <v>53419</v>
      </c>
      <c r="B9224" s="7" t="s">
        <v>1883</v>
      </c>
      <c r="C9224" s="9">
        <f t="shared" ca="1" si="288"/>
        <v>4</v>
      </c>
      <c r="D9224" s="9" t="s">
        <v>2116</v>
      </c>
      <c r="E9224" s="9" t="s">
        <v>2116</v>
      </c>
      <c r="F9224" s="10">
        <f t="shared" ca="1" si="289"/>
        <v>6.2033821634822607E-2</v>
      </c>
      <c r="G9224" s="3" t="str">
        <f>VLOOKUP(Table3[[#This Row],[PRODUCT ID]],Table1[[PRODUCT]:[SELLING PRICE]],1,FALSE)</f>
        <v>Product831</v>
      </c>
      <c r="H9224" s="3" t="str">
        <f>VLOOKUP(Table3[[#This Row],[PRODUCT ID]],Table1[[PRODUCT]:[SELLING PRICE]],2,FALSE)</f>
        <v>Category5</v>
      </c>
      <c r="I9224" s="3" t="str">
        <f>VLOOKUP(Table3[[#This Row],[PRODUCT ID]],Table1[[PRODUCT]:[SELLING PRICE]],3,FALSE)</f>
        <v>Ft</v>
      </c>
      <c r="J9224" s="16">
        <f ca="1">VLOOKUP(Table3[[#This Row],[PRODUCT ID]],Table1[[PRODUCT]:[SELLING PRICE]],4,FALSE)</f>
        <v>239</v>
      </c>
      <c r="K9224" s="16">
        <f ca="1">VLOOKUP(Table3[[#This Row],[PRODUCT ID]],Table1[[PRODUCT]:[SELLING PRICE]],5,FALSE)</f>
        <v>125.53034220859932</v>
      </c>
      <c r="L9224" s="16">
        <f ca="1">J9224*Table3[[#This Row],[QUANTITY]]</f>
        <v>956</v>
      </c>
      <c r="M9224" s="16">
        <f ca="1">K9224*Table3[[#This Row],[QUANTITY]]*(1-Table3[[#This Row],[DISCOUNT %]])</f>
        <v>470.97286140109128</v>
      </c>
      <c r="N9224" s="3">
        <f>DAY(Table3[[#This Row],[DATE]])</f>
        <v>2</v>
      </c>
      <c r="O9224" s="3" t="str">
        <f>TEXT(Table3[[#This Row],[DATE]],"mmm")</f>
        <v>Apr</v>
      </c>
      <c r="P9224" s="3">
        <f>YEAR(Table3[[#This Row],[DATE]])</f>
        <v>2046</v>
      </c>
    </row>
    <row r="9225" spans="1:16" x14ac:dyDescent="0.3">
      <c r="A9225" s="6">
        <v>53420</v>
      </c>
      <c r="B9225" s="7" t="s">
        <v>1884</v>
      </c>
      <c r="C9225" s="9">
        <f t="shared" ca="1" si="288"/>
        <v>10</v>
      </c>
      <c r="D9225" s="9" t="s">
        <v>2116</v>
      </c>
      <c r="E9225" s="9" t="s">
        <v>2116</v>
      </c>
      <c r="F9225" s="10">
        <f t="shared" ca="1" si="289"/>
        <v>1.0892427252890269E-2</v>
      </c>
      <c r="G9225" s="3" t="str">
        <f>VLOOKUP(Table3[[#This Row],[PRODUCT ID]],Table1[[PRODUCT]:[SELLING PRICE]],1,FALSE)</f>
        <v>Product832</v>
      </c>
      <c r="H9225" s="3" t="str">
        <f>VLOOKUP(Table3[[#This Row],[PRODUCT ID]],Table1[[PRODUCT]:[SELLING PRICE]],2,FALSE)</f>
        <v>Category1</v>
      </c>
      <c r="I9225" s="3" t="str">
        <f>VLOOKUP(Table3[[#This Row],[PRODUCT ID]],Table1[[PRODUCT]:[SELLING PRICE]],3,FALSE)</f>
        <v>Kg</v>
      </c>
      <c r="J9225" s="16">
        <f ca="1">VLOOKUP(Table3[[#This Row],[PRODUCT ID]],Table1[[PRODUCT]:[SELLING PRICE]],4,FALSE)</f>
        <v>70</v>
      </c>
      <c r="K9225" s="16">
        <f ca="1">VLOOKUP(Table3[[#This Row],[PRODUCT ID]],Table1[[PRODUCT]:[SELLING PRICE]],5,FALSE)</f>
        <v>59.330366252861943</v>
      </c>
      <c r="L9225" s="16">
        <f ca="1">J9225*Table3[[#This Row],[QUANTITY]]</f>
        <v>700</v>
      </c>
      <c r="M9225" s="16">
        <f ca="1">K9225*Table3[[#This Row],[QUANTITY]]*(1-Table3[[#This Row],[DISCOUNT %]])</f>
        <v>586.84114554565303</v>
      </c>
      <c r="N9225" s="3">
        <f>DAY(Table3[[#This Row],[DATE]])</f>
        <v>3</v>
      </c>
      <c r="O9225" s="3" t="str">
        <f>TEXT(Table3[[#This Row],[DATE]],"mmm")</f>
        <v>Apr</v>
      </c>
      <c r="P9225" s="3">
        <f>YEAR(Table3[[#This Row],[DATE]])</f>
        <v>2046</v>
      </c>
    </row>
    <row r="9226" spans="1:16" x14ac:dyDescent="0.3">
      <c r="A9226" s="6">
        <v>53421</v>
      </c>
      <c r="B9226" s="7" t="s">
        <v>1885</v>
      </c>
      <c r="C9226" s="9">
        <f t="shared" ca="1" si="288"/>
        <v>2</v>
      </c>
      <c r="D9226" s="9" t="s">
        <v>2116</v>
      </c>
      <c r="E9226" s="9" t="s">
        <v>2118</v>
      </c>
      <c r="F9226" s="10">
        <f t="shared" ca="1" si="289"/>
        <v>6.3436115315579342E-2</v>
      </c>
      <c r="G9226" s="3" t="str">
        <f>VLOOKUP(Table3[[#This Row],[PRODUCT ID]],Table1[[PRODUCT]:[SELLING PRICE]],1,FALSE)</f>
        <v>Product833</v>
      </c>
      <c r="H9226" s="3" t="str">
        <f>VLOOKUP(Table3[[#This Row],[PRODUCT ID]],Table1[[PRODUCT]:[SELLING PRICE]],2,FALSE)</f>
        <v>Category2</v>
      </c>
      <c r="I9226" s="3" t="str">
        <f>VLOOKUP(Table3[[#This Row],[PRODUCT ID]],Table1[[PRODUCT]:[SELLING PRICE]],3,FALSE)</f>
        <v>No</v>
      </c>
      <c r="J9226" s="16">
        <f ca="1">VLOOKUP(Table3[[#This Row],[PRODUCT ID]],Table1[[PRODUCT]:[SELLING PRICE]],4,FALSE)</f>
        <v>29</v>
      </c>
      <c r="K9226" s="16">
        <f ca="1">VLOOKUP(Table3[[#This Row],[PRODUCT ID]],Table1[[PRODUCT]:[SELLING PRICE]],5,FALSE)</f>
        <v>208.4977155913169</v>
      </c>
      <c r="L9226" s="16">
        <f ca="1">J9226*Table3[[#This Row],[QUANTITY]]</f>
        <v>58</v>
      </c>
      <c r="M9226" s="16">
        <f ca="1">K9226*Table3[[#This Row],[QUANTITY]]*(1-Table3[[#This Row],[DISCOUNT %]])</f>
        <v>390.5428609240625</v>
      </c>
      <c r="N9226" s="3">
        <f>DAY(Table3[[#This Row],[DATE]])</f>
        <v>4</v>
      </c>
      <c r="O9226" s="3" t="str">
        <f>TEXT(Table3[[#This Row],[DATE]],"mmm")</f>
        <v>Apr</v>
      </c>
      <c r="P9226" s="3">
        <f>YEAR(Table3[[#This Row],[DATE]])</f>
        <v>2046</v>
      </c>
    </row>
    <row r="9227" spans="1:16" x14ac:dyDescent="0.3">
      <c r="A9227" s="6">
        <v>53422</v>
      </c>
      <c r="B9227" s="7" t="s">
        <v>1886</v>
      </c>
      <c r="C9227" s="9">
        <f t="shared" ca="1" si="288"/>
        <v>3</v>
      </c>
      <c r="D9227" s="9" t="s">
        <v>2115</v>
      </c>
      <c r="E9227" s="9" t="s">
        <v>2116</v>
      </c>
      <c r="F9227" s="10">
        <f t="shared" ca="1" si="289"/>
        <v>6.3303009182298836E-2</v>
      </c>
      <c r="G9227" s="3" t="str">
        <f>VLOOKUP(Table3[[#This Row],[PRODUCT ID]],Table1[[PRODUCT]:[SELLING PRICE]],1,FALSE)</f>
        <v>Product834</v>
      </c>
      <c r="H9227" s="3" t="str">
        <f>VLOOKUP(Table3[[#This Row],[PRODUCT ID]],Table1[[PRODUCT]:[SELLING PRICE]],2,FALSE)</f>
        <v>Category3</v>
      </c>
      <c r="I9227" s="3" t="str">
        <f>VLOOKUP(Table3[[#This Row],[PRODUCT ID]],Table1[[PRODUCT]:[SELLING PRICE]],3,FALSE)</f>
        <v>No</v>
      </c>
      <c r="J9227" s="16">
        <f ca="1">VLOOKUP(Table3[[#This Row],[PRODUCT ID]],Table1[[PRODUCT]:[SELLING PRICE]],4,FALSE)</f>
        <v>234</v>
      </c>
      <c r="K9227" s="16">
        <f ca="1">VLOOKUP(Table3[[#This Row],[PRODUCT ID]],Table1[[PRODUCT]:[SELLING PRICE]],5,FALSE)</f>
        <v>255.66469641867428</v>
      </c>
      <c r="L9227" s="16">
        <f ca="1">J9227*Table3[[#This Row],[QUANTITY]]</f>
        <v>702</v>
      </c>
      <c r="M9227" s="16">
        <f ca="1">K9227*Table3[[#This Row],[QUANTITY]]*(1-Table3[[#This Row],[DISCOUNT %]])</f>
        <v>718.44105538107988</v>
      </c>
      <c r="N9227" s="3">
        <f>DAY(Table3[[#This Row],[DATE]])</f>
        <v>5</v>
      </c>
      <c r="O9227" s="3" t="str">
        <f>TEXT(Table3[[#This Row],[DATE]],"mmm")</f>
        <v>Apr</v>
      </c>
      <c r="P9227" s="3">
        <f>YEAR(Table3[[#This Row],[DATE]])</f>
        <v>2046</v>
      </c>
    </row>
    <row r="9228" spans="1:16" x14ac:dyDescent="0.3">
      <c r="A9228" s="6">
        <v>53423</v>
      </c>
      <c r="B9228" s="7" t="s">
        <v>1887</v>
      </c>
      <c r="C9228" s="9">
        <f t="shared" ca="1" si="288"/>
        <v>7</v>
      </c>
      <c r="D9228" s="9" t="s">
        <v>2117</v>
      </c>
      <c r="E9228" s="9" t="s">
        <v>2116</v>
      </c>
      <c r="F9228" s="10">
        <f t="shared" ca="1" si="289"/>
        <v>5.8473334644855671E-2</v>
      </c>
      <c r="G9228" s="3" t="str">
        <f>VLOOKUP(Table3[[#This Row],[PRODUCT ID]],Table1[[PRODUCT]:[SELLING PRICE]],1,FALSE)</f>
        <v>Product835</v>
      </c>
      <c r="H9228" s="3" t="str">
        <f>VLOOKUP(Table3[[#This Row],[PRODUCT ID]],Table1[[PRODUCT]:[SELLING PRICE]],2,FALSE)</f>
        <v>Category4</v>
      </c>
      <c r="I9228" s="3" t="str">
        <f>VLOOKUP(Table3[[#This Row],[PRODUCT ID]],Table1[[PRODUCT]:[SELLING PRICE]],3,FALSE)</f>
        <v>Ft</v>
      </c>
      <c r="J9228" s="16">
        <f ca="1">VLOOKUP(Table3[[#This Row],[PRODUCT ID]],Table1[[PRODUCT]:[SELLING PRICE]],4,FALSE)</f>
        <v>44</v>
      </c>
      <c r="K9228" s="16">
        <f ca="1">VLOOKUP(Table3[[#This Row],[PRODUCT ID]],Table1[[PRODUCT]:[SELLING PRICE]],5,FALSE)</f>
        <v>92.520851566630029</v>
      </c>
      <c r="L9228" s="16">
        <f ca="1">J9228*Table3[[#This Row],[QUANTITY]]</f>
        <v>308</v>
      </c>
      <c r="M9228" s="16">
        <f ca="1">K9228*Table3[[#This Row],[QUANTITY]]*(1-Table3[[#This Row],[DISCOUNT %]])</f>
        <v>609.7759419594322</v>
      </c>
      <c r="N9228" s="3">
        <f>DAY(Table3[[#This Row],[DATE]])</f>
        <v>6</v>
      </c>
      <c r="O9228" s="3" t="str">
        <f>TEXT(Table3[[#This Row],[DATE]],"mmm")</f>
        <v>Apr</v>
      </c>
      <c r="P9228" s="3">
        <f>YEAR(Table3[[#This Row],[DATE]])</f>
        <v>2046</v>
      </c>
    </row>
    <row r="9229" spans="1:16" x14ac:dyDescent="0.3">
      <c r="A9229" s="6">
        <v>53424</v>
      </c>
      <c r="B9229" s="7" t="s">
        <v>1888</v>
      </c>
      <c r="C9229" s="9">
        <f t="shared" ca="1" si="288"/>
        <v>9</v>
      </c>
      <c r="D9229" s="9" t="s">
        <v>2117</v>
      </c>
      <c r="E9229" s="9" t="s">
        <v>2116</v>
      </c>
      <c r="F9229" s="10">
        <f t="shared" ca="1" si="289"/>
        <v>5.508076739971602E-3</v>
      </c>
      <c r="G9229" s="3" t="str">
        <f>VLOOKUP(Table3[[#This Row],[PRODUCT ID]],Table1[[PRODUCT]:[SELLING PRICE]],1,FALSE)</f>
        <v>Product836</v>
      </c>
      <c r="H9229" s="3" t="str">
        <f>VLOOKUP(Table3[[#This Row],[PRODUCT ID]],Table1[[PRODUCT]:[SELLING PRICE]],2,FALSE)</f>
        <v>Category5</v>
      </c>
      <c r="I9229" s="3" t="str">
        <f>VLOOKUP(Table3[[#This Row],[PRODUCT ID]],Table1[[PRODUCT]:[SELLING PRICE]],3,FALSE)</f>
        <v>No</v>
      </c>
      <c r="J9229" s="16">
        <f ca="1">VLOOKUP(Table3[[#This Row],[PRODUCT ID]],Table1[[PRODUCT]:[SELLING PRICE]],4,FALSE)</f>
        <v>33</v>
      </c>
      <c r="K9229" s="16">
        <f ca="1">VLOOKUP(Table3[[#This Row],[PRODUCT ID]],Table1[[PRODUCT]:[SELLING PRICE]],5,FALSE)</f>
        <v>63.204550134276261</v>
      </c>
      <c r="L9229" s="16">
        <f ca="1">J9229*Table3[[#This Row],[QUANTITY]]</f>
        <v>297</v>
      </c>
      <c r="M9229" s="16">
        <f ca="1">K9229*Table3[[#This Row],[QUANTITY]]*(1-Table3[[#This Row],[DISCOUNT %]])</f>
        <v>565.70773159639157</v>
      </c>
      <c r="N9229" s="3">
        <f>DAY(Table3[[#This Row],[DATE]])</f>
        <v>7</v>
      </c>
      <c r="O9229" s="3" t="str">
        <f>TEXT(Table3[[#This Row],[DATE]],"mmm")</f>
        <v>Apr</v>
      </c>
      <c r="P9229" s="3">
        <f>YEAR(Table3[[#This Row],[DATE]])</f>
        <v>2046</v>
      </c>
    </row>
    <row r="9230" spans="1:16" x14ac:dyDescent="0.3">
      <c r="A9230" s="6">
        <v>53425</v>
      </c>
      <c r="B9230" s="7" t="s">
        <v>1889</v>
      </c>
      <c r="C9230" s="9">
        <f t="shared" ca="1" si="288"/>
        <v>8</v>
      </c>
      <c r="D9230" s="9" t="s">
        <v>2116</v>
      </c>
      <c r="E9230" s="9" t="s">
        <v>2116</v>
      </c>
      <c r="F9230" s="10">
        <f t="shared" ca="1" si="289"/>
        <v>8.1918459526284293E-2</v>
      </c>
      <c r="G9230" s="3" t="str">
        <f>VLOOKUP(Table3[[#This Row],[PRODUCT ID]],Table1[[PRODUCT]:[SELLING PRICE]],1,FALSE)</f>
        <v>Product837</v>
      </c>
      <c r="H9230" s="3" t="str">
        <f>VLOOKUP(Table3[[#This Row],[PRODUCT ID]],Table1[[PRODUCT]:[SELLING PRICE]],2,FALSE)</f>
        <v>Category1</v>
      </c>
      <c r="I9230" s="3" t="str">
        <f>VLOOKUP(Table3[[#This Row],[PRODUCT ID]],Table1[[PRODUCT]:[SELLING PRICE]],3,FALSE)</f>
        <v>Kg</v>
      </c>
      <c r="J9230" s="16">
        <f ca="1">VLOOKUP(Table3[[#This Row],[PRODUCT ID]],Table1[[PRODUCT]:[SELLING PRICE]],4,FALSE)</f>
        <v>175</v>
      </c>
      <c r="K9230" s="16">
        <f ca="1">VLOOKUP(Table3[[#This Row],[PRODUCT ID]],Table1[[PRODUCT]:[SELLING PRICE]],5,FALSE)</f>
        <v>36.258523856717517</v>
      </c>
      <c r="L9230" s="16">
        <f ca="1">J9230*Table3[[#This Row],[QUANTITY]]</f>
        <v>1400</v>
      </c>
      <c r="M9230" s="16">
        <f ca="1">K9230*Table3[[#This Row],[QUANTITY]]*(1-Table3[[#This Row],[DISCOUNT %]])</f>
        <v>266.30625150142549</v>
      </c>
      <c r="N9230" s="3">
        <f>DAY(Table3[[#This Row],[DATE]])</f>
        <v>8</v>
      </c>
      <c r="O9230" s="3" t="str">
        <f>TEXT(Table3[[#This Row],[DATE]],"mmm")</f>
        <v>Apr</v>
      </c>
      <c r="P9230" s="3">
        <f>YEAR(Table3[[#This Row],[DATE]])</f>
        <v>2046</v>
      </c>
    </row>
    <row r="9231" spans="1:16" x14ac:dyDescent="0.3">
      <c r="A9231" s="6">
        <v>53426</v>
      </c>
      <c r="B9231" s="7" t="s">
        <v>1890</v>
      </c>
      <c r="C9231" s="9">
        <f t="shared" ca="1" si="288"/>
        <v>7</v>
      </c>
      <c r="D9231" s="9" t="s">
        <v>2116</v>
      </c>
      <c r="E9231" s="9" t="s">
        <v>2116</v>
      </c>
      <c r="F9231" s="10">
        <f t="shared" ca="1" si="289"/>
        <v>8.984869631935942E-2</v>
      </c>
      <c r="G9231" s="3" t="str">
        <f>VLOOKUP(Table3[[#This Row],[PRODUCT ID]],Table1[[PRODUCT]:[SELLING PRICE]],1,FALSE)</f>
        <v>Product838</v>
      </c>
      <c r="H9231" s="3" t="str">
        <f>VLOOKUP(Table3[[#This Row],[PRODUCT ID]],Table1[[PRODUCT]:[SELLING PRICE]],2,FALSE)</f>
        <v>Category2</v>
      </c>
      <c r="I9231" s="3" t="str">
        <f>VLOOKUP(Table3[[#This Row],[PRODUCT ID]],Table1[[PRODUCT]:[SELLING PRICE]],3,FALSE)</f>
        <v>Kg</v>
      </c>
      <c r="J9231" s="16">
        <f ca="1">VLOOKUP(Table3[[#This Row],[PRODUCT ID]],Table1[[PRODUCT]:[SELLING PRICE]],4,FALSE)</f>
        <v>219</v>
      </c>
      <c r="K9231" s="16">
        <f ca="1">VLOOKUP(Table3[[#This Row],[PRODUCT ID]],Table1[[PRODUCT]:[SELLING PRICE]],5,FALSE)</f>
        <v>242.34981982574902</v>
      </c>
      <c r="L9231" s="16">
        <f ca="1">J9231*Table3[[#This Row],[QUANTITY]]</f>
        <v>1533</v>
      </c>
      <c r="M9231" s="16">
        <f ca="1">K9231*Table3[[#This Row],[QUANTITY]]*(1-Table3[[#This Row],[DISCOUNT %]])</f>
        <v>1544.0250312282169</v>
      </c>
      <c r="N9231" s="3">
        <f>DAY(Table3[[#This Row],[DATE]])</f>
        <v>9</v>
      </c>
      <c r="O9231" s="3" t="str">
        <f>TEXT(Table3[[#This Row],[DATE]],"mmm")</f>
        <v>Apr</v>
      </c>
      <c r="P9231" s="3">
        <f>YEAR(Table3[[#This Row],[DATE]])</f>
        <v>2046</v>
      </c>
    </row>
    <row r="9232" spans="1:16" x14ac:dyDescent="0.3">
      <c r="A9232" s="6">
        <v>53427</v>
      </c>
      <c r="B9232" s="7" t="s">
        <v>1891</v>
      </c>
      <c r="C9232" s="9">
        <f t="shared" ca="1" si="288"/>
        <v>11</v>
      </c>
      <c r="D9232" s="9" t="s">
        <v>2116</v>
      </c>
      <c r="E9232" s="9" t="s">
        <v>2118</v>
      </c>
      <c r="F9232" s="10">
        <f t="shared" ca="1" si="289"/>
        <v>2.2959019638196278E-2</v>
      </c>
      <c r="G9232" s="3" t="str">
        <f>VLOOKUP(Table3[[#This Row],[PRODUCT ID]],Table1[[PRODUCT]:[SELLING PRICE]],1,FALSE)</f>
        <v>Product839</v>
      </c>
      <c r="H9232" s="3" t="str">
        <f>VLOOKUP(Table3[[#This Row],[PRODUCT ID]],Table1[[PRODUCT]:[SELLING PRICE]],2,FALSE)</f>
        <v>Category3</v>
      </c>
      <c r="I9232" s="3" t="str">
        <f>VLOOKUP(Table3[[#This Row],[PRODUCT ID]],Table1[[PRODUCT]:[SELLING PRICE]],3,FALSE)</f>
        <v>Lt</v>
      </c>
      <c r="J9232" s="16">
        <f ca="1">VLOOKUP(Table3[[#This Row],[PRODUCT ID]],Table1[[PRODUCT]:[SELLING PRICE]],4,FALSE)</f>
        <v>206</v>
      </c>
      <c r="K9232" s="16">
        <f ca="1">VLOOKUP(Table3[[#This Row],[PRODUCT ID]],Table1[[PRODUCT]:[SELLING PRICE]],5,FALSE)</f>
        <v>58.26115280216581</v>
      </c>
      <c r="L9232" s="16">
        <f ca="1">J9232*Table3[[#This Row],[QUANTITY]]</f>
        <v>2266</v>
      </c>
      <c r="M9232" s="16">
        <f ca="1">K9232*Table3[[#This Row],[QUANTITY]]*(1-Table3[[#This Row],[DISCOUNT %]])</f>
        <v>626.15887235920627</v>
      </c>
      <c r="N9232" s="3">
        <f>DAY(Table3[[#This Row],[DATE]])</f>
        <v>10</v>
      </c>
      <c r="O9232" s="3" t="str">
        <f>TEXT(Table3[[#This Row],[DATE]],"mmm")</f>
        <v>Apr</v>
      </c>
      <c r="P9232" s="3">
        <f>YEAR(Table3[[#This Row],[DATE]])</f>
        <v>2046</v>
      </c>
    </row>
    <row r="9233" spans="1:16" x14ac:dyDescent="0.3">
      <c r="A9233" s="6">
        <v>53428</v>
      </c>
      <c r="B9233" s="7" t="s">
        <v>1892</v>
      </c>
      <c r="C9233" s="9">
        <f t="shared" ca="1" si="288"/>
        <v>2</v>
      </c>
      <c r="D9233" s="9" t="s">
        <v>2116</v>
      </c>
      <c r="E9233" s="9" t="s">
        <v>2118</v>
      </c>
      <c r="F9233" s="10">
        <f t="shared" ca="1" si="289"/>
        <v>5.0881530830415994E-2</v>
      </c>
      <c r="G9233" s="3" t="str">
        <f>VLOOKUP(Table3[[#This Row],[PRODUCT ID]],Table1[[PRODUCT]:[SELLING PRICE]],1,FALSE)</f>
        <v>Product840</v>
      </c>
      <c r="H9233" s="3" t="str">
        <f>VLOOKUP(Table3[[#This Row],[PRODUCT ID]],Table1[[PRODUCT]:[SELLING PRICE]],2,FALSE)</f>
        <v>Category4</v>
      </c>
      <c r="I9233" s="3" t="str">
        <f>VLOOKUP(Table3[[#This Row],[PRODUCT ID]],Table1[[PRODUCT]:[SELLING PRICE]],3,FALSE)</f>
        <v>Kg</v>
      </c>
      <c r="J9233" s="16">
        <f ca="1">VLOOKUP(Table3[[#This Row],[PRODUCT ID]],Table1[[PRODUCT]:[SELLING PRICE]],4,FALSE)</f>
        <v>39</v>
      </c>
      <c r="K9233" s="16">
        <f ca="1">VLOOKUP(Table3[[#This Row],[PRODUCT ID]],Table1[[PRODUCT]:[SELLING PRICE]],5,FALSE)</f>
        <v>159.28569141317783</v>
      </c>
      <c r="L9233" s="16">
        <f ca="1">J9233*Table3[[#This Row],[QUANTITY]]</f>
        <v>78</v>
      </c>
      <c r="M9233" s="16">
        <f ca="1">K9233*Table3[[#This Row],[QUANTITY]]*(1-Table3[[#This Row],[DISCOUNT %]])</f>
        <v>302.36198318938818</v>
      </c>
      <c r="N9233" s="3">
        <f>DAY(Table3[[#This Row],[DATE]])</f>
        <v>11</v>
      </c>
      <c r="O9233" s="3" t="str">
        <f>TEXT(Table3[[#This Row],[DATE]],"mmm")</f>
        <v>Apr</v>
      </c>
      <c r="P9233" s="3">
        <f>YEAR(Table3[[#This Row],[DATE]])</f>
        <v>2046</v>
      </c>
    </row>
    <row r="9234" spans="1:16" x14ac:dyDescent="0.3">
      <c r="A9234" s="6">
        <v>53429</v>
      </c>
      <c r="B9234" s="7" t="s">
        <v>1893</v>
      </c>
      <c r="C9234" s="9">
        <f t="shared" ca="1" si="288"/>
        <v>13</v>
      </c>
      <c r="D9234" s="9" t="s">
        <v>2115</v>
      </c>
      <c r="E9234" s="9" t="s">
        <v>2116</v>
      </c>
      <c r="F9234" s="10">
        <f t="shared" ca="1" si="289"/>
        <v>2.5795739097455785E-2</v>
      </c>
      <c r="G9234" s="3" t="str">
        <f>VLOOKUP(Table3[[#This Row],[PRODUCT ID]],Table1[[PRODUCT]:[SELLING PRICE]],1,FALSE)</f>
        <v>Product841</v>
      </c>
      <c r="H9234" s="3" t="str">
        <f>VLOOKUP(Table3[[#This Row],[PRODUCT ID]],Table1[[PRODUCT]:[SELLING PRICE]],2,FALSE)</f>
        <v>Category1</v>
      </c>
      <c r="I9234" s="3" t="str">
        <f>VLOOKUP(Table3[[#This Row],[PRODUCT ID]],Table1[[PRODUCT]:[SELLING PRICE]],3,FALSE)</f>
        <v>Lt</v>
      </c>
      <c r="J9234" s="16">
        <f ca="1">VLOOKUP(Table3[[#This Row],[PRODUCT ID]],Table1[[PRODUCT]:[SELLING PRICE]],4,FALSE)</f>
        <v>130</v>
      </c>
      <c r="K9234" s="16">
        <f ca="1">VLOOKUP(Table3[[#This Row],[PRODUCT ID]],Table1[[PRODUCT]:[SELLING PRICE]],5,FALSE)</f>
        <v>263.94236912025298</v>
      </c>
      <c r="L9234" s="16">
        <f ca="1">J9234*Table3[[#This Row],[QUANTITY]]</f>
        <v>1690</v>
      </c>
      <c r="M9234" s="16">
        <f ca="1">K9234*Table3[[#This Row],[QUANTITY]]*(1-Table3[[#This Row],[DISCOUNT %]])</f>
        <v>3342.7391481856134</v>
      </c>
      <c r="N9234" s="3">
        <f>DAY(Table3[[#This Row],[DATE]])</f>
        <v>12</v>
      </c>
      <c r="O9234" s="3" t="str">
        <f>TEXT(Table3[[#This Row],[DATE]],"mmm")</f>
        <v>Apr</v>
      </c>
      <c r="P9234" s="3">
        <f>YEAR(Table3[[#This Row],[DATE]])</f>
        <v>2046</v>
      </c>
    </row>
    <row r="9235" spans="1:16" x14ac:dyDescent="0.3">
      <c r="A9235" s="6">
        <v>53430</v>
      </c>
      <c r="B9235" s="7" t="s">
        <v>1894</v>
      </c>
      <c r="C9235" s="9">
        <f t="shared" ca="1" si="288"/>
        <v>2</v>
      </c>
      <c r="D9235" s="9" t="s">
        <v>2116</v>
      </c>
      <c r="E9235" s="9" t="s">
        <v>2116</v>
      </c>
      <c r="F9235" s="10">
        <f t="shared" ca="1" si="289"/>
        <v>7.3783804758452518E-2</v>
      </c>
      <c r="G9235" s="3" t="str">
        <f>VLOOKUP(Table3[[#This Row],[PRODUCT ID]],Table1[[PRODUCT]:[SELLING PRICE]],1,FALSE)</f>
        <v>Product842</v>
      </c>
      <c r="H9235" s="3" t="str">
        <f>VLOOKUP(Table3[[#This Row],[PRODUCT ID]],Table1[[PRODUCT]:[SELLING PRICE]],2,FALSE)</f>
        <v>Category2</v>
      </c>
      <c r="I9235" s="3" t="str">
        <f>VLOOKUP(Table3[[#This Row],[PRODUCT ID]],Table1[[PRODUCT]:[SELLING PRICE]],3,FALSE)</f>
        <v>Ft</v>
      </c>
      <c r="J9235" s="16">
        <f ca="1">VLOOKUP(Table3[[#This Row],[PRODUCT ID]],Table1[[PRODUCT]:[SELLING PRICE]],4,FALSE)</f>
        <v>217</v>
      </c>
      <c r="K9235" s="16">
        <f ca="1">VLOOKUP(Table3[[#This Row],[PRODUCT ID]],Table1[[PRODUCT]:[SELLING PRICE]],5,FALSE)</f>
        <v>78.592589744256344</v>
      </c>
      <c r="L9235" s="16">
        <f ca="1">J9235*Table3[[#This Row],[QUANTITY]]</f>
        <v>434</v>
      </c>
      <c r="M9235" s="16">
        <f ca="1">K9235*Table3[[#This Row],[QUANTITY]]*(1-Table3[[#This Row],[DISCOUNT %]])</f>
        <v>145.58745889420996</v>
      </c>
      <c r="N9235" s="3">
        <f>DAY(Table3[[#This Row],[DATE]])</f>
        <v>13</v>
      </c>
      <c r="O9235" s="3" t="str">
        <f>TEXT(Table3[[#This Row],[DATE]],"mmm")</f>
        <v>Apr</v>
      </c>
      <c r="P9235" s="3">
        <f>YEAR(Table3[[#This Row],[DATE]])</f>
        <v>2046</v>
      </c>
    </row>
    <row r="9236" spans="1:16" x14ac:dyDescent="0.3">
      <c r="A9236" s="6">
        <v>53431</v>
      </c>
      <c r="B9236" s="7" t="s">
        <v>1895</v>
      </c>
      <c r="C9236" s="9">
        <f t="shared" ca="1" si="288"/>
        <v>14</v>
      </c>
      <c r="D9236" s="9" t="s">
        <v>2117</v>
      </c>
      <c r="E9236" s="9" t="s">
        <v>2116</v>
      </c>
      <c r="F9236" s="10">
        <f t="shared" ca="1" si="289"/>
        <v>2.0274056646766014E-2</v>
      </c>
      <c r="G9236" s="3" t="str">
        <f>VLOOKUP(Table3[[#This Row],[PRODUCT ID]],Table1[[PRODUCT]:[SELLING PRICE]],1,FALSE)</f>
        <v>Product843</v>
      </c>
      <c r="H9236" s="3" t="str">
        <f>VLOOKUP(Table3[[#This Row],[PRODUCT ID]],Table1[[PRODUCT]:[SELLING PRICE]],2,FALSE)</f>
        <v>Category3</v>
      </c>
      <c r="I9236" s="3" t="str">
        <f>VLOOKUP(Table3[[#This Row],[PRODUCT ID]],Table1[[PRODUCT]:[SELLING PRICE]],3,FALSE)</f>
        <v>Kg</v>
      </c>
      <c r="J9236" s="16">
        <f ca="1">VLOOKUP(Table3[[#This Row],[PRODUCT ID]],Table1[[PRODUCT]:[SELLING PRICE]],4,FALSE)</f>
        <v>199</v>
      </c>
      <c r="K9236" s="16">
        <f ca="1">VLOOKUP(Table3[[#This Row],[PRODUCT ID]],Table1[[PRODUCT]:[SELLING PRICE]],5,FALSE)</f>
        <v>225.57384390072815</v>
      </c>
      <c r="L9236" s="16">
        <f ca="1">J9236*Table3[[#This Row],[QUANTITY]]</f>
        <v>2786</v>
      </c>
      <c r="M9236" s="16">
        <f ca="1">K9236*Table3[[#This Row],[QUANTITY]]*(1-Table3[[#This Row],[DISCOUNT %]])</f>
        <v>3094.0076581603844</v>
      </c>
      <c r="N9236" s="3">
        <f>DAY(Table3[[#This Row],[DATE]])</f>
        <v>14</v>
      </c>
      <c r="O9236" s="3" t="str">
        <f>TEXT(Table3[[#This Row],[DATE]],"mmm")</f>
        <v>Apr</v>
      </c>
      <c r="P9236" s="3">
        <f>YEAR(Table3[[#This Row],[DATE]])</f>
        <v>2046</v>
      </c>
    </row>
    <row r="9237" spans="1:16" x14ac:dyDescent="0.3">
      <c r="A9237" s="6">
        <v>53432</v>
      </c>
      <c r="B9237" s="7" t="s">
        <v>1896</v>
      </c>
      <c r="C9237" s="9">
        <f t="shared" ca="1" si="288"/>
        <v>5</v>
      </c>
      <c r="D9237" s="9" t="s">
        <v>2115</v>
      </c>
      <c r="E9237" s="9" t="s">
        <v>2116</v>
      </c>
      <c r="F9237" s="10">
        <f t="shared" ca="1" si="289"/>
        <v>3.6839464339052087E-2</v>
      </c>
      <c r="G9237" s="3" t="str">
        <f>VLOOKUP(Table3[[#This Row],[PRODUCT ID]],Table1[[PRODUCT]:[SELLING PRICE]],1,FALSE)</f>
        <v>Product844</v>
      </c>
      <c r="H9237" s="3" t="str">
        <f>VLOOKUP(Table3[[#This Row],[PRODUCT ID]],Table1[[PRODUCT]:[SELLING PRICE]],2,FALSE)</f>
        <v>Category4</v>
      </c>
      <c r="I9237" s="3" t="str">
        <f>VLOOKUP(Table3[[#This Row],[PRODUCT ID]],Table1[[PRODUCT]:[SELLING PRICE]],3,FALSE)</f>
        <v>No</v>
      </c>
      <c r="J9237" s="16">
        <f ca="1">VLOOKUP(Table3[[#This Row],[PRODUCT ID]],Table1[[PRODUCT]:[SELLING PRICE]],4,FALSE)</f>
        <v>143</v>
      </c>
      <c r="K9237" s="16">
        <f ca="1">VLOOKUP(Table3[[#This Row],[PRODUCT ID]],Table1[[PRODUCT]:[SELLING PRICE]],5,FALSE)</f>
        <v>226.95970847285241</v>
      </c>
      <c r="L9237" s="16">
        <f ca="1">J9237*Table3[[#This Row],[QUANTITY]]</f>
        <v>715</v>
      </c>
      <c r="M9237" s="16">
        <f ca="1">K9237*Table3[[#This Row],[QUANTITY]]*(1-Table3[[#This Row],[DISCOUNT %]])</f>
        <v>1092.9931719308256</v>
      </c>
      <c r="N9237" s="3">
        <f>DAY(Table3[[#This Row],[DATE]])</f>
        <v>15</v>
      </c>
      <c r="O9237" s="3" t="str">
        <f>TEXT(Table3[[#This Row],[DATE]],"mmm")</f>
        <v>Apr</v>
      </c>
      <c r="P9237" s="3">
        <f>YEAR(Table3[[#This Row],[DATE]])</f>
        <v>2046</v>
      </c>
    </row>
    <row r="9238" spans="1:16" x14ac:dyDescent="0.3">
      <c r="A9238" s="6">
        <v>53433</v>
      </c>
      <c r="B9238" s="7" t="s">
        <v>1897</v>
      </c>
      <c r="C9238" s="9">
        <f t="shared" ca="1" si="288"/>
        <v>11</v>
      </c>
      <c r="D9238" s="9" t="s">
        <v>2115</v>
      </c>
      <c r="E9238" s="9" t="s">
        <v>2118</v>
      </c>
      <c r="F9238" s="10">
        <f t="shared" ca="1" si="289"/>
        <v>2.8157953946608628E-2</v>
      </c>
      <c r="G9238" s="3" t="str">
        <f>VLOOKUP(Table3[[#This Row],[PRODUCT ID]],Table1[[PRODUCT]:[SELLING PRICE]],1,FALSE)</f>
        <v>Product845</v>
      </c>
      <c r="H9238" s="3" t="str">
        <f>VLOOKUP(Table3[[#This Row],[PRODUCT ID]],Table1[[PRODUCT]:[SELLING PRICE]],2,FALSE)</f>
        <v>Category5</v>
      </c>
      <c r="I9238" s="3" t="str">
        <f>VLOOKUP(Table3[[#This Row],[PRODUCT ID]],Table1[[PRODUCT]:[SELLING PRICE]],3,FALSE)</f>
        <v>No</v>
      </c>
      <c r="J9238" s="16">
        <f ca="1">VLOOKUP(Table3[[#This Row],[PRODUCT ID]],Table1[[PRODUCT]:[SELLING PRICE]],4,FALSE)</f>
        <v>69</v>
      </c>
      <c r="K9238" s="16">
        <f ca="1">VLOOKUP(Table3[[#This Row],[PRODUCT ID]],Table1[[PRODUCT]:[SELLING PRICE]],5,FALSE)</f>
        <v>222.15752519119732</v>
      </c>
      <c r="L9238" s="16">
        <f ca="1">J9238*Table3[[#This Row],[QUANTITY]]</f>
        <v>759</v>
      </c>
      <c r="M9238" s="16">
        <f ca="1">K9238*Table3[[#This Row],[QUANTITY]]*(1-Table3[[#This Row],[DISCOUNT %]])</f>
        <v>2374.9222621076815</v>
      </c>
      <c r="N9238" s="3">
        <f>DAY(Table3[[#This Row],[DATE]])</f>
        <v>16</v>
      </c>
      <c r="O9238" s="3" t="str">
        <f>TEXT(Table3[[#This Row],[DATE]],"mmm")</f>
        <v>Apr</v>
      </c>
      <c r="P9238" s="3">
        <f>YEAR(Table3[[#This Row],[DATE]])</f>
        <v>2046</v>
      </c>
    </row>
    <row r="9239" spans="1:16" x14ac:dyDescent="0.3">
      <c r="A9239" s="6">
        <v>53434</v>
      </c>
      <c r="B9239" s="7" t="s">
        <v>1898</v>
      </c>
      <c r="C9239" s="9">
        <f t="shared" ca="1" si="288"/>
        <v>1</v>
      </c>
      <c r="D9239" s="9" t="s">
        <v>2115</v>
      </c>
      <c r="E9239" s="9" t="s">
        <v>2116</v>
      </c>
      <c r="F9239" s="10">
        <f t="shared" ca="1" si="289"/>
        <v>9.1595696158714105E-3</v>
      </c>
      <c r="G9239" s="3" t="str">
        <f>VLOOKUP(Table3[[#This Row],[PRODUCT ID]],Table1[[PRODUCT]:[SELLING PRICE]],1,FALSE)</f>
        <v>Product846</v>
      </c>
      <c r="H9239" s="3" t="str">
        <f>VLOOKUP(Table3[[#This Row],[PRODUCT ID]],Table1[[PRODUCT]:[SELLING PRICE]],2,FALSE)</f>
        <v>Category1</v>
      </c>
      <c r="I9239" s="3" t="str">
        <f>VLOOKUP(Table3[[#This Row],[PRODUCT ID]],Table1[[PRODUCT]:[SELLING PRICE]],3,FALSE)</f>
        <v>Ft</v>
      </c>
      <c r="J9239" s="16">
        <f ca="1">VLOOKUP(Table3[[#This Row],[PRODUCT ID]],Table1[[PRODUCT]:[SELLING PRICE]],4,FALSE)</f>
        <v>247</v>
      </c>
      <c r="K9239" s="16">
        <f ca="1">VLOOKUP(Table3[[#This Row],[PRODUCT ID]],Table1[[PRODUCT]:[SELLING PRICE]],5,FALSE)</f>
        <v>76.654757247562344</v>
      </c>
      <c r="L9239" s="16">
        <f ca="1">J9239*Table3[[#This Row],[QUANTITY]]</f>
        <v>247</v>
      </c>
      <c r="M9239" s="16">
        <f ca="1">K9239*Table3[[#This Row],[QUANTITY]]*(1-Table3[[#This Row],[DISCOUNT %]])</f>
        <v>75.95263266216557</v>
      </c>
      <c r="N9239" s="3">
        <f>DAY(Table3[[#This Row],[DATE]])</f>
        <v>17</v>
      </c>
      <c r="O9239" s="3" t="str">
        <f>TEXT(Table3[[#This Row],[DATE]],"mmm")</f>
        <v>Apr</v>
      </c>
      <c r="P9239" s="3">
        <f>YEAR(Table3[[#This Row],[DATE]])</f>
        <v>2046</v>
      </c>
    </row>
    <row r="9240" spans="1:16" x14ac:dyDescent="0.3">
      <c r="A9240" s="6">
        <v>53435</v>
      </c>
      <c r="B9240" s="7" t="s">
        <v>1899</v>
      </c>
      <c r="C9240" s="9">
        <f t="shared" ca="1" si="288"/>
        <v>6</v>
      </c>
      <c r="D9240" s="9" t="s">
        <v>2116</v>
      </c>
      <c r="E9240" s="9" t="s">
        <v>2116</v>
      </c>
      <c r="F9240" s="10">
        <f t="shared" ca="1" si="289"/>
        <v>8.424275378570184E-2</v>
      </c>
      <c r="G9240" s="3" t="str">
        <f>VLOOKUP(Table3[[#This Row],[PRODUCT ID]],Table1[[PRODUCT]:[SELLING PRICE]],1,FALSE)</f>
        <v>Product847</v>
      </c>
      <c r="H9240" s="3" t="str">
        <f>VLOOKUP(Table3[[#This Row],[PRODUCT ID]],Table1[[PRODUCT]:[SELLING PRICE]],2,FALSE)</f>
        <v>Category2</v>
      </c>
      <c r="I9240" s="3" t="str">
        <f>VLOOKUP(Table3[[#This Row],[PRODUCT ID]],Table1[[PRODUCT]:[SELLING PRICE]],3,FALSE)</f>
        <v>No</v>
      </c>
      <c r="J9240" s="16">
        <f ca="1">VLOOKUP(Table3[[#This Row],[PRODUCT ID]],Table1[[PRODUCT]:[SELLING PRICE]],4,FALSE)</f>
        <v>90</v>
      </c>
      <c r="K9240" s="16">
        <f ca="1">VLOOKUP(Table3[[#This Row],[PRODUCT ID]],Table1[[PRODUCT]:[SELLING PRICE]],5,FALSE)</f>
        <v>83.273841336209514</v>
      </c>
      <c r="L9240" s="16">
        <f ca="1">J9240*Table3[[#This Row],[QUANTITY]]</f>
        <v>540</v>
      </c>
      <c r="M9240" s="16">
        <f ca="1">K9240*Table3[[#This Row],[QUANTITY]]*(1-Table3[[#This Row],[DISCOUNT %]])</f>
        <v>457.55174174240176</v>
      </c>
      <c r="N9240" s="3">
        <f>DAY(Table3[[#This Row],[DATE]])</f>
        <v>18</v>
      </c>
      <c r="O9240" s="3" t="str">
        <f>TEXT(Table3[[#This Row],[DATE]],"mmm")</f>
        <v>Apr</v>
      </c>
      <c r="P9240" s="3">
        <f>YEAR(Table3[[#This Row],[DATE]])</f>
        <v>2046</v>
      </c>
    </row>
    <row r="9241" spans="1:16" x14ac:dyDescent="0.3">
      <c r="A9241" s="6">
        <v>53436</v>
      </c>
      <c r="B9241" s="7" t="s">
        <v>1900</v>
      </c>
      <c r="C9241" s="9">
        <f t="shared" ca="1" si="288"/>
        <v>6</v>
      </c>
      <c r="D9241" s="9" t="s">
        <v>2116</v>
      </c>
      <c r="E9241" s="9" t="s">
        <v>2116</v>
      </c>
      <c r="F9241" s="10">
        <f t="shared" ca="1" si="289"/>
        <v>5.1964237329824262E-2</v>
      </c>
      <c r="G9241" s="3" t="str">
        <f>VLOOKUP(Table3[[#This Row],[PRODUCT ID]],Table1[[PRODUCT]:[SELLING PRICE]],1,FALSE)</f>
        <v>Product848</v>
      </c>
      <c r="H9241" s="3" t="str">
        <f>VLOOKUP(Table3[[#This Row],[PRODUCT ID]],Table1[[PRODUCT]:[SELLING PRICE]],2,FALSE)</f>
        <v>Category3</v>
      </c>
      <c r="I9241" s="3" t="str">
        <f>VLOOKUP(Table3[[#This Row],[PRODUCT ID]],Table1[[PRODUCT]:[SELLING PRICE]],3,FALSE)</f>
        <v>Kg</v>
      </c>
      <c r="J9241" s="16">
        <f ca="1">VLOOKUP(Table3[[#This Row],[PRODUCT ID]],Table1[[PRODUCT]:[SELLING PRICE]],4,FALSE)</f>
        <v>72</v>
      </c>
      <c r="K9241" s="16">
        <f ca="1">VLOOKUP(Table3[[#This Row],[PRODUCT ID]],Table1[[PRODUCT]:[SELLING PRICE]],5,FALSE)</f>
        <v>87.206143861273318</v>
      </c>
      <c r="L9241" s="16">
        <f ca="1">J9241*Table3[[#This Row],[QUANTITY]]</f>
        <v>432</v>
      </c>
      <c r="M9241" s="16">
        <f ca="1">K9241*Table3[[#This Row],[QUANTITY]]*(1-Table3[[#This Row],[DISCOUNT %]])</f>
        <v>496.04725863028392</v>
      </c>
      <c r="N9241" s="3">
        <f>DAY(Table3[[#This Row],[DATE]])</f>
        <v>19</v>
      </c>
      <c r="O9241" s="3" t="str">
        <f>TEXT(Table3[[#This Row],[DATE]],"mmm")</f>
        <v>Apr</v>
      </c>
      <c r="P9241" s="3">
        <f>YEAR(Table3[[#This Row],[DATE]])</f>
        <v>2046</v>
      </c>
    </row>
    <row r="9242" spans="1:16" x14ac:dyDescent="0.3">
      <c r="A9242" s="6">
        <v>53437</v>
      </c>
      <c r="B9242" s="7" t="s">
        <v>1901</v>
      </c>
      <c r="C9242" s="9">
        <f t="shared" ca="1" si="288"/>
        <v>1</v>
      </c>
      <c r="D9242" s="9" t="s">
        <v>2116</v>
      </c>
      <c r="E9242" s="9" t="s">
        <v>2116</v>
      </c>
      <c r="F9242" s="10">
        <f t="shared" ca="1" si="289"/>
        <v>8.7506266028042859E-2</v>
      </c>
      <c r="G9242" s="3" t="str">
        <f>VLOOKUP(Table3[[#This Row],[PRODUCT ID]],Table1[[PRODUCT]:[SELLING PRICE]],1,FALSE)</f>
        <v>Product849</v>
      </c>
      <c r="H9242" s="3" t="str">
        <f>VLOOKUP(Table3[[#This Row],[PRODUCT ID]],Table1[[PRODUCT]:[SELLING PRICE]],2,FALSE)</f>
        <v>Category4</v>
      </c>
      <c r="I9242" s="3" t="str">
        <f>VLOOKUP(Table3[[#This Row],[PRODUCT ID]],Table1[[PRODUCT]:[SELLING PRICE]],3,FALSE)</f>
        <v>Kg</v>
      </c>
      <c r="J9242" s="16">
        <f ca="1">VLOOKUP(Table3[[#This Row],[PRODUCT ID]],Table1[[PRODUCT]:[SELLING PRICE]],4,FALSE)</f>
        <v>229</v>
      </c>
      <c r="K9242" s="16">
        <f ca="1">VLOOKUP(Table3[[#This Row],[PRODUCT ID]],Table1[[PRODUCT]:[SELLING PRICE]],5,FALSE)</f>
        <v>209.33617635807627</v>
      </c>
      <c r="L9242" s="16">
        <f ca="1">J9242*Table3[[#This Row],[QUANTITY]]</f>
        <v>229</v>
      </c>
      <c r="M9242" s="16">
        <f ca="1">K9242*Table3[[#This Row],[QUANTITY]]*(1-Table3[[#This Row],[DISCOUNT %]])</f>
        <v>191.01794922039315</v>
      </c>
      <c r="N9242" s="3">
        <f>DAY(Table3[[#This Row],[DATE]])</f>
        <v>20</v>
      </c>
      <c r="O9242" s="3" t="str">
        <f>TEXT(Table3[[#This Row],[DATE]],"mmm")</f>
        <v>Apr</v>
      </c>
      <c r="P9242" s="3">
        <f>YEAR(Table3[[#This Row],[DATE]])</f>
        <v>2046</v>
      </c>
    </row>
    <row r="9243" spans="1:16" x14ac:dyDescent="0.3">
      <c r="A9243" s="6">
        <v>53438</v>
      </c>
      <c r="B9243" s="7" t="s">
        <v>1902</v>
      </c>
      <c r="C9243" s="9">
        <f t="shared" ca="1" si="288"/>
        <v>2</v>
      </c>
      <c r="D9243" s="9" t="s">
        <v>2115</v>
      </c>
      <c r="E9243" s="9" t="s">
        <v>2116</v>
      </c>
      <c r="F9243" s="10">
        <f t="shared" ca="1" si="289"/>
        <v>9.7177161839845164E-3</v>
      </c>
      <c r="G9243" s="3" t="str">
        <f>VLOOKUP(Table3[[#This Row],[PRODUCT ID]],Table1[[PRODUCT]:[SELLING PRICE]],1,FALSE)</f>
        <v>Product850</v>
      </c>
      <c r="H9243" s="3" t="str">
        <f>VLOOKUP(Table3[[#This Row],[PRODUCT ID]],Table1[[PRODUCT]:[SELLING PRICE]],2,FALSE)</f>
        <v>Category5</v>
      </c>
      <c r="I9243" s="3" t="str">
        <f>VLOOKUP(Table3[[#This Row],[PRODUCT ID]],Table1[[PRODUCT]:[SELLING PRICE]],3,FALSE)</f>
        <v>Lt</v>
      </c>
      <c r="J9243" s="16">
        <f ca="1">VLOOKUP(Table3[[#This Row],[PRODUCT ID]],Table1[[PRODUCT]:[SELLING PRICE]],4,FALSE)</f>
        <v>86</v>
      </c>
      <c r="K9243" s="16">
        <f ca="1">VLOOKUP(Table3[[#This Row],[PRODUCT ID]],Table1[[PRODUCT]:[SELLING PRICE]],5,FALSE)</f>
        <v>164.70448060862248</v>
      </c>
      <c r="L9243" s="16">
        <f ca="1">J9243*Table3[[#This Row],[QUANTITY]]</f>
        <v>172</v>
      </c>
      <c r="M9243" s="16">
        <f ca="1">K9243*Table3[[#This Row],[QUANTITY]]*(1-Table3[[#This Row],[DISCOUNT %]])</f>
        <v>326.20785842367462</v>
      </c>
      <c r="N9243" s="3">
        <f>DAY(Table3[[#This Row],[DATE]])</f>
        <v>21</v>
      </c>
      <c r="O9243" s="3" t="str">
        <f>TEXT(Table3[[#This Row],[DATE]],"mmm")</f>
        <v>Apr</v>
      </c>
      <c r="P9243" s="3">
        <f>YEAR(Table3[[#This Row],[DATE]])</f>
        <v>2046</v>
      </c>
    </row>
    <row r="9244" spans="1:16" x14ac:dyDescent="0.3">
      <c r="A9244" s="6">
        <v>53439</v>
      </c>
      <c r="B9244" s="7" t="s">
        <v>1903</v>
      </c>
      <c r="C9244" s="9">
        <f t="shared" ca="1" si="288"/>
        <v>15</v>
      </c>
      <c r="D9244" s="9" t="s">
        <v>2117</v>
      </c>
      <c r="E9244" s="9" t="s">
        <v>2118</v>
      </c>
      <c r="F9244" s="10">
        <f t="shared" ca="1" si="289"/>
        <v>5.2510270121679692E-2</v>
      </c>
      <c r="G9244" s="3" t="str">
        <f>VLOOKUP(Table3[[#This Row],[PRODUCT ID]],Table1[[PRODUCT]:[SELLING PRICE]],1,FALSE)</f>
        <v>Product851</v>
      </c>
      <c r="H9244" s="3" t="str">
        <f>VLOOKUP(Table3[[#This Row],[PRODUCT ID]],Table1[[PRODUCT]:[SELLING PRICE]],2,FALSE)</f>
        <v>Category1</v>
      </c>
      <c r="I9244" s="3" t="str">
        <f>VLOOKUP(Table3[[#This Row],[PRODUCT ID]],Table1[[PRODUCT]:[SELLING PRICE]],3,FALSE)</f>
        <v>Kg</v>
      </c>
      <c r="J9244" s="16">
        <f ca="1">VLOOKUP(Table3[[#This Row],[PRODUCT ID]],Table1[[PRODUCT]:[SELLING PRICE]],4,FALSE)</f>
        <v>213</v>
      </c>
      <c r="K9244" s="16">
        <f ca="1">VLOOKUP(Table3[[#This Row],[PRODUCT ID]],Table1[[PRODUCT]:[SELLING PRICE]],5,FALSE)</f>
        <v>214.30962525704993</v>
      </c>
      <c r="L9244" s="16">
        <f ca="1">J9244*Table3[[#This Row],[QUANTITY]]</f>
        <v>3195</v>
      </c>
      <c r="M9244" s="16">
        <f ca="1">K9244*Table3[[#This Row],[QUANTITY]]*(1-Table3[[#This Row],[DISCOUNT %]])</f>
        <v>3045.8425341768943</v>
      </c>
      <c r="N9244" s="3">
        <f>DAY(Table3[[#This Row],[DATE]])</f>
        <v>22</v>
      </c>
      <c r="O9244" s="3" t="str">
        <f>TEXT(Table3[[#This Row],[DATE]],"mmm")</f>
        <v>Apr</v>
      </c>
      <c r="P9244" s="3">
        <f>YEAR(Table3[[#This Row],[DATE]])</f>
        <v>2046</v>
      </c>
    </row>
    <row r="9245" spans="1:16" x14ac:dyDescent="0.3">
      <c r="A9245" s="6">
        <v>53440</v>
      </c>
      <c r="B9245" s="7" t="s">
        <v>1904</v>
      </c>
      <c r="C9245" s="9">
        <f t="shared" ca="1" si="288"/>
        <v>3</v>
      </c>
      <c r="D9245" s="9" t="s">
        <v>2117</v>
      </c>
      <c r="E9245" s="9" t="s">
        <v>2118</v>
      </c>
      <c r="F9245" s="10">
        <f t="shared" ca="1" si="289"/>
        <v>7.475748048617821E-2</v>
      </c>
      <c r="G9245" s="3" t="str">
        <f>VLOOKUP(Table3[[#This Row],[PRODUCT ID]],Table1[[PRODUCT]:[SELLING PRICE]],1,FALSE)</f>
        <v>Product852</v>
      </c>
      <c r="H9245" s="3" t="str">
        <f>VLOOKUP(Table3[[#This Row],[PRODUCT ID]],Table1[[PRODUCT]:[SELLING PRICE]],2,FALSE)</f>
        <v>Category2</v>
      </c>
      <c r="I9245" s="3" t="str">
        <f>VLOOKUP(Table3[[#This Row],[PRODUCT ID]],Table1[[PRODUCT]:[SELLING PRICE]],3,FALSE)</f>
        <v>Lt</v>
      </c>
      <c r="J9245" s="16">
        <f ca="1">VLOOKUP(Table3[[#This Row],[PRODUCT ID]],Table1[[PRODUCT]:[SELLING PRICE]],4,FALSE)</f>
        <v>74</v>
      </c>
      <c r="K9245" s="16">
        <f ca="1">VLOOKUP(Table3[[#This Row],[PRODUCT ID]],Table1[[PRODUCT]:[SELLING PRICE]],5,FALSE)</f>
        <v>317.94938978215117</v>
      </c>
      <c r="L9245" s="16">
        <f ca="1">J9245*Table3[[#This Row],[QUANTITY]]</f>
        <v>222</v>
      </c>
      <c r="M9245" s="16">
        <f ca="1">K9245*Table3[[#This Row],[QUANTITY]]*(1-Table3[[#This Row],[DISCOUNT %]])</f>
        <v>882.54088343975911</v>
      </c>
      <c r="N9245" s="3">
        <f>DAY(Table3[[#This Row],[DATE]])</f>
        <v>23</v>
      </c>
      <c r="O9245" s="3" t="str">
        <f>TEXT(Table3[[#This Row],[DATE]],"mmm")</f>
        <v>Apr</v>
      </c>
      <c r="P9245" s="3">
        <f>YEAR(Table3[[#This Row],[DATE]])</f>
        <v>2046</v>
      </c>
    </row>
    <row r="9246" spans="1:16" x14ac:dyDescent="0.3">
      <c r="A9246" s="6">
        <v>53441</v>
      </c>
      <c r="B9246" s="7" t="s">
        <v>1905</v>
      </c>
      <c r="C9246" s="9">
        <f t="shared" ca="1" si="288"/>
        <v>5</v>
      </c>
      <c r="D9246" s="9" t="s">
        <v>2116</v>
      </c>
      <c r="E9246" s="9" t="s">
        <v>2116</v>
      </c>
      <c r="F9246" s="10">
        <f t="shared" ca="1" si="289"/>
        <v>9.982467930297953E-2</v>
      </c>
      <c r="G9246" s="3" t="str">
        <f>VLOOKUP(Table3[[#This Row],[PRODUCT ID]],Table1[[PRODUCT]:[SELLING PRICE]],1,FALSE)</f>
        <v>Product853</v>
      </c>
      <c r="H9246" s="3" t="str">
        <f>VLOOKUP(Table3[[#This Row],[PRODUCT ID]],Table1[[PRODUCT]:[SELLING PRICE]],2,FALSE)</f>
        <v>Category3</v>
      </c>
      <c r="I9246" s="3" t="str">
        <f>VLOOKUP(Table3[[#This Row],[PRODUCT ID]],Table1[[PRODUCT]:[SELLING PRICE]],3,FALSE)</f>
        <v>Ft</v>
      </c>
      <c r="J9246" s="16">
        <f ca="1">VLOOKUP(Table3[[#This Row],[PRODUCT ID]],Table1[[PRODUCT]:[SELLING PRICE]],4,FALSE)</f>
        <v>84</v>
      </c>
      <c r="K9246" s="16">
        <f ca="1">VLOOKUP(Table3[[#This Row],[PRODUCT ID]],Table1[[PRODUCT]:[SELLING PRICE]],5,FALSE)</f>
        <v>300.90120528659963</v>
      </c>
      <c r="L9246" s="16">
        <f ca="1">J9246*Table3[[#This Row],[QUANTITY]]</f>
        <v>420</v>
      </c>
      <c r="M9246" s="16">
        <f ca="1">K9246*Table3[[#This Row],[QUANTITY]]*(1-Table3[[#This Row],[DISCOUNT %]])</f>
        <v>1354.319194834924</v>
      </c>
      <c r="N9246" s="3">
        <f>DAY(Table3[[#This Row],[DATE]])</f>
        <v>24</v>
      </c>
      <c r="O9246" s="3" t="str">
        <f>TEXT(Table3[[#This Row],[DATE]],"mmm")</f>
        <v>Apr</v>
      </c>
      <c r="P9246" s="3">
        <f>YEAR(Table3[[#This Row],[DATE]])</f>
        <v>2046</v>
      </c>
    </row>
    <row r="9247" spans="1:16" x14ac:dyDescent="0.3">
      <c r="A9247" s="6">
        <v>53442</v>
      </c>
      <c r="B9247" s="7" t="s">
        <v>1906</v>
      </c>
      <c r="C9247" s="9">
        <f t="shared" ca="1" si="288"/>
        <v>1</v>
      </c>
      <c r="D9247" s="9" t="s">
        <v>2116</v>
      </c>
      <c r="E9247" s="9" t="s">
        <v>2116</v>
      </c>
      <c r="F9247" s="10">
        <f t="shared" ca="1" si="289"/>
        <v>4.4214798968703922E-2</v>
      </c>
      <c r="G9247" s="3" t="str">
        <f>VLOOKUP(Table3[[#This Row],[PRODUCT ID]],Table1[[PRODUCT]:[SELLING PRICE]],1,FALSE)</f>
        <v>Product854</v>
      </c>
      <c r="H9247" s="3" t="str">
        <f>VLOOKUP(Table3[[#This Row],[PRODUCT ID]],Table1[[PRODUCT]:[SELLING PRICE]],2,FALSE)</f>
        <v>Category4</v>
      </c>
      <c r="I9247" s="3" t="str">
        <f>VLOOKUP(Table3[[#This Row],[PRODUCT ID]],Table1[[PRODUCT]:[SELLING PRICE]],3,FALSE)</f>
        <v>Kg</v>
      </c>
      <c r="J9247" s="16">
        <f ca="1">VLOOKUP(Table3[[#This Row],[PRODUCT ID]],Table1[[PRODUCT]:[SELLING PRICE]],4,FALSE)</f>
        <v>132</v>
      </c>
      <c r="K9247" s="16">
        <f ca="1">VLOOKUP(Table3[[#This Row],[PRODUCT ID]],Table1[[PRODUCT]:[SELLING PRICE]],5,FALSE)</f>
        <v>191.58457702694196</v>
      </c>
      <c r="L9247" s="16">
        <f ca="1">J9247*Table3[[#This Row],[QUANTITY]]</f>
        <v>132</v>
      </c>
      <c r="M9247" s="16">
        <f ca="1">K9247*Table3[[#This Row],[QUANTITY]]*(1-Table3[[#This Row],[DISCOUNT %]])</f>
        <v>183.11370346819155</v>
      </c>
      <c r="N9247" s="3">
        <f>DAY(Table3[[#This Row],[DATE]])</f>
        <v>25</v>
      </c>
      <c r="O9247" s="3" t="str">
        <f>TEXT(Table3[[#This Row],[DATE]],"mmm")</f>
        <v>Apr</v>
      </c>
      <c r="P9247" s="3">
        <f>YEAR(Table3[[#This Row],[DATE]])</f>
        <v>2046</v>
      </c>
    </row>
    <row r="9248" spans="1:16" x14ac:dyDescent="0.3">
      <c r="A9248" s="6">
        <v>53443</v>
      </c>
      <c r="B9248" s="7" t="s">
        <v>1907</v>
      </c>
      <c r="C9248" s="9">
        <f t="shared" ca="1" si="288"/>
        <v>2</v>
      </c>
      <c r="D9248" s="9" t="s">
        <v>2116</v>
      </c>
      <c r="E9248" s="9" t="s">
        <v>2116</v>
      </c>
      <c r="F9248" s="10">
        <f t="shared" ca="1" si="289"/>
        <v>7.660217691413708E-2</v>
      </c>
      <c r="G9248" s="3" t="str">
        <f>VLOOKUP(Table3[[#This Row],[PRODUCT ID]],Table1[[PRODUCT]:[SELLING PRICE]],1,FALSE)</f>
        <v>Product855</v>
      </c>
      <c r="H9248" s="3" t="str">
        <f>VLOOKUP(Table3[[#This Row],[PRODUCT ID]],Table1[[PRODUCT]:[SELLING PRICE]],2,FALSE)</f>
        <v>Category5</v>
      </c>
      <c r="I9248" s="3" t="str">
        <f>VLOOKUP(Table3[[#This Row],[PRODUCT ID]],Table1[[PRODUCT]:[SELLING PRICE]],3,FALSE)</f>
        <v>No</v>
      </c>
      <c r="J9248" s="16">
        <f ca="1">VLOOKUP(Table3[[#This Row],[PRODUCT ID]],Table1[[PRODUCT]:[SELLING PRICE]],4,FALSE)</f>
        <v>102</v>
      </c>
      <c r="K9248" s="16">
        <f ca="1">VLOOKUP(Table3[[#This Row],[PRODUCT ID]],Table1[[PRODUCT]:[SELLING PRICE]],5,FALSE)</f>
        <v>46.60788471052409</v>
      </c>
      <c r="L9248" s="16">
        <f ca="1">J9248*Table3[[#This Row],[QUANTITY]]</f>
        <v>204</v>
      </c>
      <c r="M9248" s="16">
        <f ca="1">K9248*Table3[[#This Row],[QUANTITY]]*(1-Table3[[#This Row],[DISCOUNT %]])</f>
        <v>86.075238560669632</v>
      </c>
      <c r="N9248" s="3">
        <f>DAY(Table3[[#This Row],[DATE]])</f>
        <v>26</v>
      </c>
      <c r="O9248" s="3" t="str">
        <f>TEXT(Table3[[#This Row],[DATE]],"mmm")</f>
        <v>Apr</v>
      </c>
      <c r="P9248" s="3">
        <f>YEAR(Table3[[#This Row],[DATE]])</f>
        <v>2046</v>
      </c>
    </row>
    <row r="9249" spans="1:16" x14ac:dyDescent="0.3">
      <c r="A9249" s="6">
        <v>53444</v>
      </c>
      <c r="B9249" s="7" t="s">
        <v>1908</v>
      </c>
      <c r="C9249" s="9">
        <f t="shared" ca="1" si="288"/>
        <v>4</v>
      </c>
      <c r="D9249" s="9" t="s">
        <v>2116</v>
      </c>
      <c r="E9249" s="9" t="s">
        <v>2116</v>
      </c>
      <c r="F9249" s="10">
        <f t="shared" ca="1" si="289"/>
        <v>2.8699833206321079E-2</v>
      </c>
      <c r="G9249" s="3" t="str">
        <f>VLOOKUP(Table3[[#This Row],[PRODUCT ID]],Table1[[PRODUCT]:[SELLING PRICE]],1,FALSE)</f>
        <v>Product856</v>
      </c>
      <c r="H9249" s="3" t="str">
        <f>VLOOKUP(Table3[[#This Row],[PRODUCT ID]],Table1[[PRODUCT]:[SELLING PRICE]],2,FALSE)</f>
        <v>Category1</v>
      </c>
      <c r="I9249" s="3" t="str">
        <f>VLOOKUP(Table3[[#This Row],[PRODUCT ID]],Table1[[PRODUCT]:[SELLING PRICE]],3,FALSE)</f>
        <v>No</v>
      </c>
      <c r="J9249" s="16">
        <f ca="1">VLOOKUP(Table3[[#This Row],[PRODUCT ID]],Table1[[PRODUCT]:[SELLING PRICE]],4,FALSE)</f>
        <v>89</v>
      </c>
      <c r="K9249" s="16">
        <f ca="1">VLOOKUP(Table3[[#This Row],[PRODUCT ID]],Table1[[PRODUCT]:[SELLING PRICE]],5,FALSE)</f>
        <v>104.68251315773742</v>
      </c>
      <c r="L9249" s="16">
        <f ca="1">J9249*Table3[[#This Row],[QUANTITY]]</f>
        <v>356</v>
      </c>
      <c r="M9249" s="16">
        <f ca="1">K9249*Table3[[#This Row],[QUANTITY]]*(1-Table3[[#This Row],[DISCOUNT %]])</f>
        <v>406.71256996196735</v>
      </c>
      <c r="N9249" s="3">
        <f>DAY(Table3[[#This Row],[DATE]])</f>
        <v>27</v>
      </c>
      <c r="O9249" s="3" t="str">
        <f>TEXT(Table3[[#This Row],[DATE]],"mmm")</f>
        <v>Apr</v>
      </c>
      <c r="P9249" s="3">
        <f>YEAR(Table3[[#This Row],[DATE]])</f>
        <v>2046</v>
      </c>
    </row>
    <row r="9250" spans="1:16" x14ac:dyDescent="0.3">
      <c r="A9250" s="6">
        <v>53445</v>
      </c>
      <c r="B9250" s="7" t="s">
        <v>1909</v>
      </c>
      <c r="C9250" s="9">
        <f t="shared" ca="1" si="288"/>
        <v>10</v>
      </c>
      <c r="D9250" s="9" t="s">
        <v>2115</v>
      </c>
      <c r="E9250" s="9" t="s">
        <v>2118</v>
      </c>
      <c r="F9250" s="10">
        <f t="shared" ca="1" si="289"/>
        <v>4.9250516862698615E-2</v>
      </c>
      <c r="G9250" s="3" t="str">
        <f>VLOOKUP(Table3[[#This Row],[PRODUCT ID]],Table1[[PRODUCT]:[SELLING PRICE]],1,FALSE)</f>
        <v>Product857</v>
      </c>
      <c r="H9250" s="3" t="str">
        <f>VLOOKUP(Table3[[#This Row],[PRODUCT ID]],Table1[[PRODUCT]:[SELLING PRICE]],2,FALSE)</f>
        <v>Category2</v>
      </c>
      <c r="I9250" s="3" t="str">
        <f>VLOOKUP(Table3[[#This Row],[PRODUCT ID]],Table1[[PRODUCT]:[SELLING PRICE]],3,FALSE)</f>
        <v>Ft</v>
      </c>
      <c r="J9250" s="16">
        <f ca="1">VLOOKUP(Table3[[#This Row],[PRODUCT ID]],Table1[[PRODUCT]:[SELLING PRICE]],4,FALSE)</f>
        <v>221</v>
      </c>
      <c r="K9250" s="16">
        <f ca="1">VLOOKUP(Table3[[#This Row],[PRODUCT ID]],Table1[[PRODUCT]:[SELLING PRICE]],5,FALSE)</f>
        <v>173.71542958273844</v>
      </c>
      <c r="L9250" s="16">
        <f ca="1">J9250*Table3[[#This Row],[QUANTITY]]</f>
        <v>2210</v>
      </c>
      <c r="M9250" s="16">
        <f ca="1">K9250*Table3[[#This Row],[QUANTITY]]*(1-Table3[[#This Row],[DISCOUNT %]])</f>
        <v>1651.5985488876283</v>
      </c>
      <c r="N9250" s="3">
        <f>DAY(Table3[[#This Row],[DATE]])</f>
        <v>28</v>
      </c>
      <c r="O9250" s="3" t="str">
        <f>TEXT(Table3[[#This Row],[DATE]],"mmm")</f>
        <v>Apr</v>
      </c>
      <c r="P9250" s="3">
        <f>YEAR(Table3[[#This Row],[DATE]])</f>
        <v>2046</v>
      </c>
    </row>
    <row r="9251" spans="1:16" x14ac:dyDescent="0.3">
      <c r="A9251" s="6">
        <v>53446</v>
      </c>
      <c r="B9251" s="7" t="s">
        <v>1910</v>
      </c>
      <c r="C9251" s="9">
        <f t="shared" ca="1" si="288"/>
        <v>1</v>
      </c>
      <c r="D9251" s="9" t="s">
        <v>2116</v>
      </c>
      <c r="E9251" s="9" t="s">
        <v>2116</v>
      </c>
      <c r="F9251" s="10">
        <f t="shared" ca="1" si="289"/>
        <v>6.8375896399161334E-2</v>
      </c>
      <c r="G9251" s="3" t="str">
        <f>VLOOKUP(Table3[[#This Row],[PRODUCT ID]],Table1[[PRODUCT]:[SELLING PRICE]],1,FALSE)</f>
        <v>Product858</v>
      </c>
      <c r="H9251" s="3" t="str">
        <f>VLOOKUP(Table3[[#This Row],[PRODUCT ID]],Table1[[PRODUCT]:[SELLING PRICE]],2,FALSE)</f>
        <v>Category3</v>
      </c>
      <c r="I9251" s="3" t="str">
        <f>VLOOKUP(Table3[[#This Row],[PRODUCT ID]],Table1[[PRODUCT]:[SELLING PRICE]],3,FALSE)</f>
        <v>No</v>
      </c>
      <c r="J9251" s="16">
        <f ca="1">VLOOKUP(Table3[[#This Row],[PRODUCT ID]],Table1[[PRODUCT]:[SELLING PRICE]],4,FALSE)</f>
        <v>166</v>
      </c>
      <c r="K9251" s="16">
        <f ca="1">VLOOKUP(Table3[[#This Row],[PRODUCT ID]],Table1[[PRODUCT]:[SELLING PRICE]],5,FALSE)</f>
        <v>261.85588044272311</v>
      </c>
      <c r="L9251" s="16">
        <f ca="1">J9251*Table3[[#This Row],[QUANTITY]]</f>
        <v>166</v>
      </c>
      <c r="M9251" s="16">
        <f ca="1">K9251*Table3[[#This Row],[QUANTITY]]*(1-Table3[[#This Row],[DISCOUNT %]])</f>
        <v>243.9512498900603</v>
      </c>
      <c r="N9251" s="3">
        <f>DAY(Table3[[#This Row],[DATE]])</f>
        <v>29</v>
      </c>
      <c r="O9251" s="3" t="str">
        <f>TEXT(Table3[[#This Row],[DATE]],"mmm")</f>
        <v>Apr</v>
      </c>
      <c r="P9251" s="3">
        <f>YEAR(Table3[[#This Row],[DATE]])</f>
        <v>2046</v>
      </c>
    </row>
    <row r="9252" spans="1:16" x14ac:dyDescent="0.3">
      <c r="A9252" s="6">
        <v>53447</v>
      </c>
      <c r="B9252" s="7" t="s">
        <v>1911</v>
      </c>
      <c r="C9252" s="9">
        <f t="shared" ca="1" si="288"/>
        <v>14</v>
      </c>
      <c r="D9252" s="9" t="s">
        <v>2117</v>
      </c>
      <c r="E9252" s="9" t="s">
        <v>2116</v>
      </c>
      <c r="F9252" s="10">
        <f t="shared" ca="1" si="289"/>
        <v>7.4687717684094775E-3</v>
      </c>
      <c r="G9252" s="3" t="str">
        <f>VLOOKUP(Table3[[#This Row],[PRODUCT ID]],Table1[[PRODUCT]:[SELLING PRICE]],1,FALSE)</f>
        <v>Product859</v>
      </c>
      <c r="H9252" s="3" t="str">
        <f>VLOOKUP(Table3[[#This Row],[PRODUCT ID]],Table1[[PRODUCT]:[SELLING PRICE]],2,FALSE)</f>
        <v>Category4</v>
      </c>
      <c r="I9252" s="3" t="str">
        <f>VLOOKUP(Table3[[#This Row],[PRODUCT ID]],Table1[[PRODUCT]:[SELLING PRICE]],3,FALSE)</f>
        <v>Kg</v>
      </c>
      <c r="J9252" s="16">
        <f ca="1">VLOOKUP(Table3[[#This Row],[PRODUCT ID]],Table1[[PRODUCT]:[SELLING PRICE]],4,FALSE)</f>
        <v>237</v>
      </c>
      <c r="K9252" s="16">
        <f ca="1">VLOOKUP(Table3[[#This Row],[PRODUCT ID]],Table1[[PRODUCT]:[SELLING PRICE]],5,FALSE)</f>
        <v>252.44562399662345</v>
      </c>
      <c r="L9252" s="16">
        <f ca="1">J9252*Table3[[#This Row],[QUANTITY]]</f>
        <v>3318</v>
      </c>
      <c r="M9252" s="16">
        <f ca="1">K9252*Table3[[#This Row],[QUANTITY]]*(1-Table3[[#This Row],[DISCOUNT %]])</f>
        <v>3507.8423134588256</v>
      </c>
      <c r="N9252" s="3">
        <f>DAY(Table3[[#This Row],[DATE]])</f>
        <v>30</v>
      </c>
      <c r="O9252" s="3" t="str">
        <f>TEXT(Table3[[#This Row],[DATE]],"mmm")</f>
        <v>Apr</v>
      </c>
      <c r="P9252" s="3">
        <f>YEAR(Table3[[#This Row],[DATE]])</f>
        <v>2046</v>
      </c>
    </row>
    <row r="9253" spans="1:16" x14ac:dyDescent="0.3">
      <c r="A9253" s="6">
        <v>53448</v>
      </c>
      <c r="B9253" s="7" t="s">
        <v>1912</v>
      </c>
      <c r="C9253" s="9">
        <f t="shared" ca="1" si="288"/>
        <v>4</v>
      </c>
      <c r="D9253" s="9" t="s">
        <v>2115</v>
      </c>
      <c r="E9253" s="9" t="s">
        <v>2116</v>
      </c>
      <c r="F9253" s="10">
        <f t="shared" ca="1" si="289"/>
        <v>3.8803936659992003E-2</v>
      </c>
      <c r="G9253" s="3" t="str">
        <f>VLOOKUP(Table3[[#This Row],[PRODUCT ID]],Table1[[PRODUCT]:[SELLING PRICE]],1,FALSE)</f>
        <v>Product860</v>
      </c>
      <c r="H9253" s="3" t="str">
        <f>VLOOKUP(Table3[[#This Row],[PRODUCT ID]],Table1[[PRODUCT]:[SELLING PRICE]],2,FALSE)</f>
        <v>Category5</v>
      </c>
      <c r="I9253" s="3" t="str">
        <f>VLOOKUP(Table3[[#This Row],[PRODUCT ID]],Table1[[PRODUCT]:[SELLING PRICE]],3,FALSE)</f>
        <v>Kg</v>
      </c>
      <c r="J9253" s="16">
        <f ca="1">VLOOKUP(Table3[[#This Row],[PRODUCT ID]],Table1[[PRODUCT]:[SELLING PRICE]],4,FALSE)</f>
        <v>234</v>
      </c>
      <c r="K9253" s="16">
        <f ca="1">VLOOKUP(Table3[[#This Row],[PRODUCT ID]],Table1[[PRODUCT]:[SELLING PRICE]],5,FALSE)</f>
        <v>200.66916695882284</v>
      </c>
      <c r="L9253" s="16">
        <f ca="1">J9253*Table3[[#This Row],[QUANTITY]]</f>
        <v>936</v>
      </c>
      <c r="M9253" s="16">
        <f ca="1">K9253*Table3[[#This Row],[QUANTITY]]*(1-Table3[[#This Row],[DISCOUNT %]])</f>
        <v>771.52965325815728</v>
      </c>
      <c r="N9253" s="3">
        <f>DAY(Table3[[#This Row],[DATE]])</f>
        <v>1</v>
      </c>
      <c r="O9253" s="3" t="str">
        <f>TEXT(Table3[[#This Row],[DATE]],"mmm")</f>
        <v>May</v>
      </c>
      <c r="P9253" s="3">
        <f>YEAR(Table3[[#This Row],[DATE]])</f>
        <v>2046</v>
      </c>
    </row>
    <row r="9254" spans="1:16" x14ac:dyDescent="0.3">
      <c r="A9254" s="6">
        <v>53449</v>
      </c>
      <c r="B9254" s="7" t="s">
        <v>1913</v>
      </c>
      <c r="C9254" s="9">
        <f t="shared" ca="1" si="288"/>
        <v>10</v>
      </c>
      <c r="D9254" s="9" t="s">
        <v>2115</v>
      </c>
      <c r="E9254" s="9" t="s">
        <v>2116</v>
      </c>
      <c r="F9254" s="10">
        <f t="shared" ca="1" si="289"/>
        <v>3.6168766222618221E-3</v>
      </c>
      <c r="G9254" s="3" t="str">
        <f>VLOOKUP(Table3[[#This Row],[PRODUCT ID]],Table1[[PRODUCT]:[SELLING PRICE]],1,FALSE)</f>
        <v>Product861</v>
      </c>
      <c r="H9254" s="3" t="str">
        <f>VLOOKUP(Table3[[#This Row],[PRODUCT ID]],Table1[[PRODUCT]:[SELLING PRICE]],2,FALSE)</f>
        <v>Category1</v>
      </c>
      <c r="I9254" s="3" t="str">
        <f>VLOOKUP(Table3[[#This Row],[PRODUCT ID]],Table1[[PRODUCT]:[SELLING PRICE]],3,FALSE)</f>
        <v>Lt</v>
      </c>
      <c r="J9254" s="16">
        <f ca="1">VLOOKUP(Table3[[#This Row],[PRODUCT ID]],Table1[[PRODUCT]:[SELLING PRICE]],4,FALSE)</f>
        <v>42</v>
      </c>
      <c r="K9254" s="16">
        <f ca="1">VLOOKUP(Table3[[#This Row],[PRODUCT ID]],Table1[[PRODUCT]:[SELLING PRICE]],5,FALSE)</f>
        <v>60.78808479305269</v>
      </c>
      <c r="L9254" s="16">
        <f ca="1">J9254*Table3[[#This Row],[QUANTITY]]</f>
        <v>420</v>
      </c>
      <c r="M9254" s="16">
        <f ca="1">K9254*Table3[[#This Row],[QUANTITY]]*(1-Table3[[#This Row],[DISCOUNT %]])</f>
        <v>605.6822179025263</v>
      </c>
      <c r="N9254" s="3">
        <f>DAY(Table3[[#This Row],[DATE]])</f>
        <v>2</v>
      </c>
      <c r="O9254" s="3" t="str">
        <f>TEXT(Table3[[#This Row],[DATE]],"mmm")</f>
        <v>May</v>
      </c>
      <c r="P9254" s="3">
        <f>YEAR(Table3[[#This Row],[DATE]])</f>
        <v>2046</v>
      </c>
    </row>
    <row r="9255" spans="1:16" x14ac:dyDescent="0.3">
      <c r="A9255" s="6">
        <v>53450</v>
      </c>
      <c r="B9255" s="7" t="s">
        <v>1914</v>
      </c>
      <c r="C9255" s="9">
        <f t="shared" ca="1" si="288"/>
        <v>11</v>
      </c>
      <c r="D9255" s="9" t="s">
        <v>2115</v>
      </c>
      <c r="E9255" s="9" t="s">
        <v>2116</v>
      </c>
      <c r="F9255" s="10">
        <f t="shared" ca="1" si="289"/>
        <v>2.2342494314255858E-2</v>
      </c>
      <c r="G9255" s="3" t="str">
        <f>VLOOKUP(Table3[[#This Row],[PRODUCT ID]],Table1[[PRODUCT]:[SELLING PRICE]],1,FALSE)</f>
        <v>Product862</v>
      </c>
      <c r="H9255" s="3" t="str">
        <f>VLOOKUP(Table3[[#This Row],[PRODUCT ID]],Table1[[PRODUCT]:[SELLING PRICE]],2,FALSE)</f>
        <v>Category2</v>
      </c>
      <c r="I9255" s="3" t="str">
        <f>VLOOKUP(Table3[[#This Row],[PRODUCT ID]],Table1[[PRODUCT]:[SELLING PRICE]],3,FALSE)</f>
        <v>Kg</v>
      </c>
      <c r="J9255" s="16">
        <f ca="1">VLOOKUP(Table3[[#This Row],[PRODUCT ID]],Table1[[PRODUCT]:[SELLING PRICE]],4,FALSE)</f>
        <v>199</v>
      </c>
      <c r="K9255" s="16">
        <f ca="1">VLOOKUP(Table3[[#This Row],[PRODUCT ID]],Table1[[PRODUCT]:[SELLING PRICE]],5,FALSE)</f>
        <v>167.65979628813102</v>
      </c>
      <c r="L9255" s="16">
        <f ca="1">J9255*Table3[[#This Row],[QUANTITY]]</f>
        <v>2189</v>
      </c>
      <c r="M9255" s="16">
        <f ca="1">K9255*Table3[[#This Row],[QUANTITY]]*(1-Table3[[#This Row],[DISCOUNT %]])</f>
        <v>1803.0524406711759</v>
      </c>
      <c r="N9255" s="3">
        <f>DAY(Table3[[#This Row],[DATE]])</f>
        <v>3</v>
      </c>
      <c r="O9255" s="3" t="str">
        <f>TEXT(Table3[[#This Row],[DATE]],"mmm")</f>
        <v>May</v>
      </c>
      <c r="P9255" s="3">
        <f>YEAR(Table3[[#This Row],[DATE]])</f>
        <v>2046</v>
      </c>
    </row>
    <row r="9256" spans="1:16" x14ac:dyDescent="0.3">
      <c r="A9256" s="6">
        <v>53451</v>
      </c>
      <c r="B9256" s="7" t="s">
        <v>1915</v>
      </c>
      <c r="C9256" s="9">
        <f t="shared" ca="1" si="288"/>
        <v>2</v>
      </c>
      <c r="D9256" s="9" t="s">
        <v>2116</v>
      </c>
      <c r="E9256" s="9" t="s">
        <v>2118</v>
      </c>
      <c r="F9256" s="10">
        <f t="shared" ca="1" si="289"/>
        <v>7.4653085621264922E-2</v>
      </c>
      <c r="G9256" s="3" t="str">
        <f>VLOOKUP(Table3[[#This Row],[PRODUCT ID]],Table1[[PRODUCT]:[SELLING PRICE]],1,FALSE)</f>
        <v>Product863</v>
      </c>
      <c r="H9256" s="3" t="str">
        <f>VLOOKUP(Table3[[#This Row],[PRODUCT ID]],Table1[[PRODUCT]:[SELLING PRICE]],2,FALSE)</f>
        <v>Category3</v>
      </c>
      <c r="I9256" s="3" t="str">
        <f>VLOOKUP(Table3[[#This Row],[PRODUCT ID]],Table1[[PRODUCT]:[SELLING PRICE]],3,FALSE)</f>
        <v>Lt</v>
      </c>
      <c r="J9256" s="16">
        <f ca="1">VLOOKUP(Table3[[#This Row],[PRODUCT ID]],Table1[[PRODUCT]:[SELLING PRICE]],4,FALSE)</f>
        <v>138</v>
      </c>
      <c r="K9256" s="16">
        <f ca="1">VLOOKUP(Table3[[#This Row],[PRODUCT ID]],Table1[[PRODUCT]:[SELLING PRICE]],5,FALSE)</f>
        <v>296.54172087405726</v>
      </c>
      <c r="L9256" s="16">
        <f ca="1">J9256*Table3[[#This Row],[QUANTITY]]</f>
        <v>276</v>
      </c>
      <c r="M9256" s="16">
        <f ca="1">K9256*Table3[[#This Row],[QUANTITY]]*(1-Table3[[#This Row],[DISCOUNT %]])</f>
        <v>548.80793279073805</v>
      </c>
      <c r="N9256" s="3">
        <f>DAY(Table3[[#This Row],[DATE]])</f>
        <v>4</v>
      </c>
      <c r="O9256" s="3" t="str">
        <f>TEXT(Table3[[#This Row],[DATE]],"mmm")</f>
        <v>May</v>
      </c>
      <c r="P9256" s="3">
        <f>YEAR(Table3[[#This Row],[DATE]])</f>
        <v>2046</v>
      </c>
    </row>
    <row r="9257" spans="1:16" x14ac:dyDescent="0.3">
      <c r="A9257" s="6">
        <v>53452</v>
      </c>
      <c r="B9257" s="7" t="s">
        <v>1916</v>
      </c>
      <c r="C9257" s="9">
        <f t="shared" ca="1" si="288"/>
        <v>8</v>
      </c>
      <c r="D9257" s="9" t="s">
        <v>2116</v>
      </c>
      <c r="E9257" s="9" t="s">
        <v>2118</v>
      </c>
      <c r="F9257" s="10">
        <f t="shared" ca="1" si="289"/>
        <v>4.5450386931605469E-2</v>
      </c>
      <c r="G9257" s="3" t="str">
        <f>VLOOKUP(Table3[[#This Row],[PRODUCT ID]],Table1[[PRODUCT]:[SELLING PRICE]],1,FALSE)</f>
        <v>Product864</v>
      </c>
      <c r="H9257" s="3" t="str">
        <f>VLOOKUP(Table3[[#This Row],[PRODUCT ID]],Table1[[PRODUCT]:[SELLING PRICE]],2,FALSE)</f>
        <v>Category4</v>
      </c>
      <c r="I9257" s="3" t="str">
        <f>VLOOKUP(Table3[[#This Row],[PRODUCT ID]],Table1[[PRODUCT]:[SELLING PRICE]],3,FALSE)</f>
        <v>Ft</v>
      </c>
      <c r="J9257" s="16">
        <f ca="1">VLOOKUP(Table3[[#This Row],[PRODUCT ID]],Table1[[PRODUCT]:[SELLING PRICE]],4,FALSE)</f>
        <v>106</v>
      </c>
      <c r="K9257" s="16">
        <f ca="1">VLOOKUP(Table3[[#This Row],[PRODUCT ID]],Table1[[PRODUCT]:[SELLING PRICE]],5,FALSE)</f>
        <v>254.68830093315484</v>
      </c>
      <c r="L9257" s="16">
        <f ca="1">J9257*Table3[[#This Row],[QUANTITY]]</f>
        <v>848</v>
      </c>
      <c r="M9257" s="16">
        <f ca="1">K9257*Table3[[#This Row],[QUANTITY]]*(1-Table3[[#This Row],[DISCOUNT %]])</f>
        <v>1944.9009528703184</v>
      </c>
      <c r="N9257" s="3">
        <f>DAY(Table3[[#This Row],[DATE]])</f>
        <v>5</v>
      </c>
      <c r="O9257" s="3" t="str">
        <f>TEXT(Table3[[#This Row],[DATE]],"mmm")</f>
        <v>May</v>
      </c>
      <c r="P9257" s="3">
        <f>YEAR(Table3[[#This Row],[DATE]])</f>
        <v>2046</v>
      </c>
    </row>
    <row r="9258" spans="1:16" x14ac:dyDescent="0.3">
      <c r="A9258" s="6">
        <v>53453</v>
      </c>
      <c r="B9258" s="7" t="s">
        <v>1917</v>
      </c>
      <c r="C9258" s="9">
        <f t="shared" ca="1" si="288"/>
        <v>8</v>
      </c>
      <c r="D9258" s="9" t="s">
        <v>2116</v>
      </c>
      <c r="E9258" s="9" t="s">
        <v>2116</v>
      </c>
      <c r="F9258" s="10">
        <f t="shared" ca="1" si="289"/>
        <v>3.0905414871325379E-2</v>
      </c>
      <c r="G9258" s="3" t="str">
        <f>VLOOKUP(Table3[[#This Row],[PRODUCT ID]],Table1[[PRODUCT]:[SELLING PRICE]],1,FALSE)</f>
        <v>Product865</v>
      </c>
      <c r="H9258" s="3" t="str">
        <f>VLOOKUP(Table3[[#This Row],[PRODUCT ID]],Table1[[PRODUCT]:[SELLING PRICE]],2,FALSE)</f>
        <v>Category1</v>
      </c>
      <c r="I9258" s="3" t="str">
        <f>VLOOKUP(Table3[[#This Row],[PRODUCT ID]],Table1[[PRODUCT]:[SELLING PRICE]],3,FALSE)</f>
        <v>Kg</v>
      </c>
      <c r="J9258" s="16">
        <f ca="1">VLOOKUP(Table3[[#This Row],[PRODUCT ID]],Table1[[PRODUCT]:[SELLING PRICE]],4,FALSE)</f>
        <v>123</v>
      </c>
      <c r="K9258" s="16">
        <f ca="1">VLOOKUP(Table3[[#This Row],[PRODUCT ID]],Table1[[PRODUCT]:[SELLING PRICE]],5,FALSE)</f>
        <v>52.10431410590239</v>
      </c>
      <c r="L9258" s="16">
        <f ca="1">J9258*Table3[[#This Row],[QUANTITY]]</f>
        <v>984</v>
      </c>
      <c r="M9258" s="16">
        <f ca="1">K9258*Table3[[#This Row],[QUANTITY]]*(1-Table3[[#This Row],[DISCOUNT %]])</f>
        <v>403.95206929498903</v>
      </c>
      <c r="N9258" s="3">
        <f>DAY(Table3[[#This Row],[DATE]])</f>
        <v>6</v>
      </c>
      <c r="O9258" s="3" t="str">
        <f>TEXT(Table3[[#This Row],[DATE]],"mmm")</f>
        <v>May</v>
      </c>
      <c r="P9258" s="3">
        <f>YEAR(Table3[[#This Row],[DATE]])</f>
        <v>2046</v>
      </c>
    </row>
    <row r="9259" spans="1:16" x14ac:dyDescent="0.3">
      <c r="A9259" s="6">
        <v>53454</v>
      </c>
      <c r="B9259" s="7" t="s">
        <v>1918</v>
      </c>
      <c r="C9259" s="9">
        <f t="shared" ca="1" si="288"/>
        <v>5</v>
      </c>
      <c r="D9259" s="9" t="s">
        <v>2115</v>
      </c>
      <c r="E9259" s="9" t="s">
        <v>2116</v>
      </c>
      <c r="F9259" s="10">
        <f t="shared" ca="1" si="289"/>
        <v>9.5695582744107402E-2</v>
      </c>
      <c r="G9259" s="3" t="str">
        <f>VLOOKUP(Table3[[#This Row],[PRODUCT ID]],Table1[[PRODUCT]:[SELLING PRICE]],1,FALSE)</f>
        <v>Product866</v>
      </c>
      <c r="H9259" s="3" t="str">
        <f>VLOOKUP(Table3[[#This Row],[PRODUCT ID]],Table1[[PRODUCT]:[SELLING PRICE]],2,FALSE)</f>
        <v>Category2</v>
      </c>
      <c r="I9259" s="3" t="str">
        <f>VLOOKUP(Table3[[#This Row],[PRODUCT ID]],Table1[[PRODUCT]:[SELLING PRICE]],3,FALSE)</f>
        <v>No</v>
      </c>
      <c r="J9259" s="16">
        <f ca="1">VLOOKUP(Table3[[#This Row],[PRODUCT ID]],Table1[[PRODUCT]:[SELLING PRICE]],4,FALSE)</f>
        <v>184</v>
      </c>
      <c r="K9259" s="16">
        <f ca="1">VLOOKUP(Table3[[#This Row],[PRODUCT ID]],Table1[[PRODUCT]:[SELLING PRICE]],5,FALSE)</f>
        <v>187.02078775035812</v>
      </c>
      <c r="L9259" s="16">
        <f ca="1">J9259*Table3[[#This Row],[QUANTITY]]</f>
        <v>920</v>
      </c>
      <c r="M9259" s="16">
        <f ca="1">K9259*Table3[[#This Row],[QUANTITY]]*(1-Table3[[#This Row],[DISCOUNT %]])</f>
        <v>845.61862240662788</v>
      </c>
      <c r="N9259" s="3">
        <f>DAY(Table3[[#This Row],[DATE]])</f>
        <v>7</v>
      </c>
      <c r="O9259" s="3" t="str">
        <f>TEXT(Table3[[#This Row],[DATE]],"mmm")</f>
        <v>May</v>
      </c>
      <c r="P9259" s="3">
        <f>YEAR(Table3[[#This Row],[DATE]])</f>
        <v>2046</v>
      </c>
    </row>
    <row r="9260" spans="1:16" x14ac:dyDescent="0.3">
      <c r="A9260" s="6">
        <v>53455</v>
      </c>
      <c r="B9260" s="7" t="s">
        <v>1919</v>
      </c>
      <c r="C9260" s="9">
        <f t="shared" ca="1" si="288"/>
        <v>8</v>
      </c>
      <c r="D9260" s="9" t="s">
        <v>2117</v>
      </c>
      <c r="E9260" s="9" t="s">
        <v>2116</v>
      </c>
      <c r="F9260" s="10">
        <f t="shared" ca="1" si="289"/>
        <v>9.5958729192362646E-2</v>
      </c>
      <c r="G9260" s="3" t="str">
        <f>VLOOKUP(Table3[[#This Row],[PRODUCT ID]],Table1[[PRODUCT]:[SELLING PRICE]],1,FALSE)</f>
        <v>Product867</v>
      </c>
      <c r="H9260" s="3" t="str">
        <f>VLOOKUP(Table3[[#This Row],[PRODUCT ID]],Table1[[PRODUCT]:[SELLING PRICE]],2,FALSE)</f>
        <v>Category3</v>
      </c>
      <c r="I9260" s="3" t="str">
        <f>VLOOKUP(Table3[[#This Row],[PRODUCT ID]],Table1[[PRODUCT]:[SELLING PRICE]],3,FALSE)</f>
        <v>No</v>
      </c>
      <c r="J9260" s="16">
        <f ca="1">VLOOKUP(Table3[[#This Row],[PRODUCT ID]],Table1[[PRODUCT]:[SELLING PRICE]],4,FALSE)</f>
        <v>133</v>
      </c>
      <c r="K9260" s="16">
        <f ca="1">VLOOKUP(Table3[[#This Row],[PRODUCT ID]],Table1[[PRODUCT]:[SELLING PRICE]],5,FALSE)</f>
        <v>49.202977262150078</v>
      </c>
      <c r="L9260" s="16">
        <f ca="1">J9260*Table3[[#This Row],[QUANTITY]]</f>
        <v>1064</v>
      </c>
      <c r="M9260" s="16">
        <f ca="1">K9260*Table3[[#This Row],[QUANTITY]]*(1-Table3[[#This Row],[DISCOUNT %]])</f>
        <v>355.85217673274752</v>
      </c>
      <c r="N9260" s="3">
        <f>DAY(Table3[[#This Row],[DATE]])</f>
        <v>8</v>
      </c>
      <c r="O9260" s="3" t="str">
        <f>TEXT(Table3[[#This Row],[DATE]],"mmm")</f>
        <v>May</v>
      </c>
      <c r="P9260" s="3">
        <f>YEAR(Table3[[#This Row],[DATE]])</f>
        <v>2046</v>
      </c>
    </row>
    <row r="9261" spans="1:16" x14ac:dyDescent="0.3">
      <c r="A9261" s="6">
        <v>53456</v>
      </c>
      <c r="B9261" s="7" t="s">
        <v>1920</v>
      </c>
      <c r="C9261" s="9">
        <f t="shared" ca="1" si="288"/>
        <v>15</v>
      </c>
      <c r="D9261" s="9" t="s">
        <v>2117</v>
      </c>
      <c r="E9261" s="9" t="s">
        <v>2116</v>
      </c>
      <c r="F9261" s="10">
        <f t="shared" ca="1" si="289"/>
        <v>5.4896044557496415E-2</v>
      </c>
      <c r="G9261" s="3" t="str">
        <f>VLOOKUP(Table3[[#This Row],[PRODUCT ID]],Table1[[PRODUCT]:[SELLING PRICE]],1,FALSE)</f>
        <v>Product868</v>
      </c>
      <c r="H9261" s="3" t="str">
        <f>VLOOKUP(Table3[[#This Row],[PRODUCT ID]],Table1[[PRODUCT]:[SELLING PRICE]],2,FALSE)</f>
        <v>Category4</v>
      </c>
      <c r="I9261" s="3" t="str">
        <f>VLOOKUP(Table3[[#This Row],[PRODUCT ID]],Table1[[PRODUCT]:[SELLING PRICE]],3,FALSE)</f>
        <v>Ft</v>
      </c>
      <c r="J9261" s="16">
        <f ca="1">VLOOKUP(Table3[[#This Row],[PRODUCT ID]],Table1[[PRODUCT]:[SELLING PRICE]],4,FALSE)</f>
        <v>78</v>
      </c>
      <c r="K9261" s="16">
        <f ca="1">VLOOKUP(Table3[[#This Row],[PRODUCT ID]],Table1[[PRODUCT]:[SELLING PRICE]],5,FALSE)</f>
        <v>178.34971239348999</v>
      </c>
      <c r="L9261" s="16">
        <f ca="1">J9261*Table3[[#This Row],[QUANTITY]]</f>
        <v>1170</v>
      </c>
      <c r="M9261" s="16">
        <f ca="1">K9261*Table3[[#This Row],[QUANTITY]]*(1-Table3[[#This Row],[DISCOUNT %]])</f>
        <v>2528.3852795268044</v>
      </c>
      <c r="N9261" s="3">
        <f>DAY(Table3[[#This Row],[DATE]])</f>
        <v>9</v>
      </c>
      <c r="O9261" s="3" t="str">
        <f>TEXT(Table3[[#This Row],[DATE]],"mmm")</f>
        <v>May</v>
      </c>
      <c r="P9261" s="3">
        <f>YEAR(Table3[[#This Row],[DATE]])</f>
        <v>2046</v>
      </c>
    </row>
    <row r="9262" spans="1:16" x14ac:dyDescent="0.3">
      <c r="A9262" s="6">
        <v>53457</v>
      </c>
      <c r="B9262" s="7" t="s">
        <v>1921</v>
      </c>
      <c r="C9262" s="9">
        <f t="shared" ca="1" si="288"/>
        <v>10</v>
      </c>
      <c r="D9262" s="9" t="s">
        <v>2116</v>
      </c>
      <c r="E9262" s="9" t="s">
        <v>2118</v>
      </c>
      <c r="F9262" s="10">
        <f t="shared" ca="1" si="289"/>
        <v>2.3863767702362983E-3</v>
      </c>
      <c r="G9262" s="3" t="str">
        <f>VLOOKUP(Table3[[#This Row],[PRODUCT ID]],Table1[[PRODUCT]:[SELLING PRICE]],1,FALSE)</f>
        <v>Product869</v>
      </c>
      <c r="H9262" s="3" t="str">
        <f>VLOOKUP(Table3[[#This Row],[PRODUCT ID]],Table1[[PRODUCT]:[SELLING PRICE]],2,FALSE)</f>
        <v>Category5</v>
      </c>
      <c r="I9262" s="3" t="str">
        <f>VLOOKUP(Table3[[#This Row],[PRODUCT ID]],Table1[[PRODUCT]:[SELLING PRICE]],3,FALSE)</f>
        <v>No</v>
      </c>
      <c r="J9262" s="16">
        <f ca="1">VLOOKUP(Table3[[#This Row],[PRODUCT ID]],Table1[[PRODUCT]:[SELLING PRICE]],4,FALSE)</f>
        <v>199</v>
      </c>
      <c r="K9262" s="16">
        <f ca="1">VLOOKUP(Table3[[#This Row],[PRODUCT ID]],Table1[[PRODUCT]:[SELLING PRICE]],5,FALSE)</f>
        <v>65.475893454545954</v>
      </c>
      <c r="L9262" s="16">
        <f ca="1">J9262*Table3[[#This Row],[QUANTITY]]</f>
        <v>1990</v>
      </c>
      <c r="M9262" s="16">
        <f ca="1">K9262*Table3[[#This Row],[QUANTITY]]*(1-Table3[[#This Row],[DISCOUNT %]])</f>
        <v>653.19643303395549</v>
      </c>
      <c r="N9262" s="3">
        <f>DAY(Table3[[#This Row],[DATE]])</f>
        <v>10</v>
      </c>
      <c r="O9262" s="3" t="str">
        <f>TEXT(Table3[[#This Row],[DATE]],"mmm")</f>
        <v>May</v>
      </c>
      <c r="P9262" s="3">
        <f>YEAR(Table3[[#This Row],[DATE]])</f>
        <v>2046</v>
      </c>
    </row>
    <row r="9263" spans="1:16" x14ac:dyDescent="0.3">
      <c r="A9263" s="6">
        <v>53458</v>
      </c>
      <c r="B9263" s="7" t="s">
        <v>1922</v>
      </c>
      <c r="C9263" s="9">
        <f t="shared" ca="1" si="288"/>
        <v>2</v>
      </c>
      <c r="D9263" s="9" t="s">
        <v>2116</v>
      </c>
      <c r="E9263" s="9" t="s">
        <v>2116</v>
      </c>
      <c r="F9263" s="10">
        <f t="shared" ca="1" si="289"/>
        <v>1.2627531120163316E-2</v>
      </c>
      <c r="G9263" s="3" t="str">
        <f>VLOOKUP(Table3[[#This Row],[PRODUCT ID]],Table1[[PRODUCT]:[SELLING PRICE]],1,FALSE)</f>
        <v>Product870</v>
      </c>
      <c r="H9263" s="3" t="str">
        <f>VLOOKUP(Table3[[#This Row],[PRODUCT ID]],Table1[[PRODUCT]:[SELLING PRICE]],2,FALSE)</f>
        <v>Category1</v>
      </c>
      <c r="I9263" s="3" t="str">
        <f>VLOOKUP(Table3[[#This Row],[PRODUCT ID]],Table1[[PRODUCT]:[SELLING PRICE]],3,FALSE)</f>
        <v>Kg</v>
      </c>
      <c r="J9263" s="16">
        <f ca="1">VLOOKUP(Table3[[#This Row],[PRODUCT ID]],Table1[[PRODUCT]:[SELLING PRICE]],4,FALSE)</f>
        <v>241</v>
      </c>
      <c r="K9263" s="16">
        <f ca="1">VLOOKUP(Table3[[#This Row],[PRODUCT ID]],Table1[[PRODUCT]:[SELLING PRICE]],5,FALSE)</f>
        <v>302.51583421211802</v>
      </c>
      <c r="L9263" s="16">
        <f ca="1">J9263*Table3[[#This Row],[QUANTITY]]</f>
        <v>482</v>
      </c>
      <c r="M9263" s="16">
        <f ca="1">K9263*Table3[[#This Row],[QUANTITY]]*(1-Table3[[#This Row],[DISCOUNT %]])</f>
        <v>597.3916122025247</v>
      </c>
      <c r="N9263" s="3">
        <f>DAY(Table3[[#This Row],[DATE]])</f>
        <v>11</v>
      </c>
      <c r="O9263" s="3" t="str">
        <f>TEXT(Table3[[#This Row],[DATE]],"mmm")</f>
        <v>May</v>
      </c>
      <c r="P9263" s="3">
        <f>YEAR(Table3[[#This Row],[DATE]])</f>
        <v>2046</v>
      </c>
    </row>
    <row r="9264" spans="1:16" x14ac:dyDescent="0.3">
      <c r="A9264" s="6">
        <v>53459</v>
      </c>
      <c r="B9264" s="7" t="s">
        <v>1923</v>
      </c>
      <c r="C9264" s="9">
        <f t="shared" ca="1" si="288"/>
        <v>2</v>
      </c>
      <c r="D9264" s="9" t="s">
        <v>2116</v>
      </c>
      <c r="E9264" s="9" t="s">
        <v>2116</v>
      </c>
      <c r="F9264" s="10">
        <f t="shared" ca="1" si="289"/>
        <v>2.2095058723188734E-3</v>
      </c>
      <c r="G9264" s="3" t="str">
        <f>VLOOKUP(Table3[[#This Row],[PRODUCT ID]],Table1[[PRODUCT]:[SELLING PRICE]],1,FALSE)</f>
        <v>Product871</v>
      </c>
      <c r="H9264" s="3" t="str">
        <f>VLOOKUP(Table3[[#This Row],[PRODUCT ID]],Table1[[PRODUCT]:[SELLING PRICE]],2,FALSE)</f>
        <v>Category2</v>
      </c>
      <c r="I9264" s="3" t="str">
        <f>VLOOKUP(Table3[[#This Row],[PRODUCT ID]],Table1[[PRODUCT]:[SELLING PRICE]],3,FALSE)</f>
        <v>Kg</v>
      </c>
      <c r="J9264" s="16">
        <f ca="1">VLOOKUP(Table3[[#This Row],[PRODUCT ID]],Table1[[PRODUCT]:[SELLING PRICE]],4,FALSE)</f>
        <v>95</v>
      </c>
      <c r="K9264" s="16">
        <f ca="1">VLOOKUP(Table3[[#This Row],[PRODUCT ID]],Table1[[PRODUCT]:[SELLING PRICE]],5,FALSE)</f>
        <v>184.85925069258258</v>
      </c>
      <c r="L9264" s="16">
        <f ca="1">J9264*Table3[[#This Row],[QUANTITY]]</f>
        <v>190</v>
      </c>
      <c r="M9264" s="16">
        <f ca="1">K9264*Table3[[#This Row],[QUANTITY]]*(1-Table3[[#This Row],[DISCOUNT %]])</f>
        <v>368.9016061852497</v>
      </c>
      <c r="N9264" s="3">
        <f>DAY(Table3[[#This Row],[DATE]])</f>
        <v>12</v>
      </c>
      <c r="O9264" s="3" t="str">
        <f>TEXT(Table3[[#This Row],[DATE]],"mmm")</f>
        <v>May</v>
      </c>
      <c r="P9264" s="3">
        <f>YEAR(Table3[[#This Row],[DATE]])</f>
        <v>2046</v>
      </c>
    </row>
    <row r="9265" spans="1:16" x14ac:dyDescent="0.3">
      <c r="A9265" s="6">
        <v>53460</v>
      </c>
      <c r="B9265" s="7" t="s">
        <v>1924</v>
      </c>
      <c r="C9265" s="9">
        <f t="shared" ca="1" si="288"/>
        <v>15</v>
      </c>
      <c r="D9265" s="9" t="s">
        <v>2116</v>
      </c>
      <c r="E9265" s="9" t="s">
        <v>2116</v>
      </c>
      <c r="F9265" s="10">
        <f t="shared" ca="1" si="289"/>
        <v>6.2428117837569602E-2</v>
      </c>
      <c r="G9265" s="3" t="str">
        <f>VLOOKUP(Table3[[#This Row],[PRODUCT ID]],Table1[[PRODUCT]:[SELLING PRICE]],1,FALSE)</f>
        <v>Product872</v>
      </c>
      <c r="H9265" s="3" t="str">
        <f>VLOOKUP(Table3[[#This Row],[PRODUCT ID]],Table1[[PRODUCT]:[SELLING PRICE]],2,FALSE)</f>
        <v>Category3</v>
      </c>
      <c r="I9265" s="3" t="str">
        <f>VLOOKUP(Table3[[#This Row],[PRODUCT ID]],Table1[[PRODUCT]:[SELLING PRICE]],3,FALSE)</f>
        <v>Lt</v>
      </c>
      <c r="J9265" s="16">
        <f ca="1">VLOOKUP(Table3[[#This Row],[PRODUCT ID]],Table1[[PRODUCT]:[SELLING PRICE]],4,FALSE)</f>
        <v>117</v>
      </c>
      <c r="K9265" s="16">
        <f ca="1">VLOOKUP(Table3[[#This Row],[PRODUCT ID]],Table1[[PRODUCT]:[SELLING PRICE]],5,FALSE)</f>
        <v>50.651315447785137</v>
      </c>
      <c r="L9265" s="16">
        <f ca="1">J9265*Table3[[#This Row],[QUANTITY]]</f>
        <v>1755</v>
      </c>
      <c r="M9265" s="16">
        <f ca="1">K9265*Table3[[#This Row],[QUANTITY]]*(1-Table3[[#This Row],[DISCOUNT %]])</f>
        <v>712.33873737574345</v>
      </c>
      <c r="N9265" s="3">
        <f>DAY(Table3[[#This Row],[DATE]])</f>
        <v>13</v>
      </c>
      <c r="O9265" s="3" t="str">
        <f>TEXT(Table3[[#This Row],[DATE]],"mmm")</f>
        <v>May</v>
      </c>
      <c r="P9265" s="3">
        <f>YEAR(Table3[[#This Row],[DATE]])</f>
        <v>2046</v>
      </c>
    </row>
    <row r="9266" spans="1:16" x14ac:dyDescent="0.3">
      <c r="A9266" s="6">
        <v>53461</v>
      </c>
      <c r="B9266" s="7" t="s">
        <v>1925</v>
      </c>
      <c r="C9266" s="9">
        <f t="shared" ca="1" si="288"/>
        <v>6</v>
      </c>
      <c r="D9266" s="9" t="s">
        <v>2115</v>
      </c>
      <c r="E9266" s="9" t="s">
        <v>2116</v>
      </c>
      <c r="F9266" s="10">
        <f t="shared" ca="1" si="289"/>
        <v>2.7107187147315262E-2</v>
      </c>
      <c r="G9266" s="3" t="str">
        <f>VLOOKUP(Table3[[#This Row],[PRODUCT ID]],Table1[[PRODUCT]:[SELLING PRICE]],1,FALSE)</f>
        <v>Product873</v>
      </c>
      <c r="H9266" s="3" t="str">
        <f>VLOOKUP(Table3[[#This Row],[PRODUCT ID]],Table1[[PRODUCT]:[SELLING PRICE]],2,FALSE)</f>
        <v>Category4</v>
      </c>
      <c r="I9266" s="3" t="str">
        <f>VLOOKUP(Table3[[#This Row],[PRODUCT ID]],Table1[[PRODUCT]:[SELLING PRICE]],3,FALSE)</f>
        <v>Kg</v>
      </c>
      <c r="J9266" s="16">
        <f ca="1">VLOOKUP(Table3[[#This Row],[PRODUCT ID]],Table1[[PRODUCT]:[SELLING PRICE]],4,FALSE)</f>
        <v>212</v>
      </c>
      <c r="K9266" s="16">
        <f ca="1">VLOOKUP(Table3[[#This Row],[PRODUCT ID]],Table1[[PRODUCT]:[SELLING PRICE]],5,FALSE)</f>
        <v>102.26199695811971</v>
      </c>
      <c r="L9266" s="16">
        <f ca="1">J9266*Table3[[#This Row],[QUANTITY]]</f>
        <v>1272</v>
      </c>
      <c r="M9266" s="16">
        <f ca="1">K9266*Table3[[#This Row],[QUANTITY]]*(1-Table3[[#This Row],[DISCOUNT %]])</f>
        <v>596.93977121110663</v>
      </c>
      <c r="N9266" s="3">
        <f>DAY(Table3[[#This Row],[DATE]])</f>
        <v>14</v>
      </c>
      <c r="O9266" s="3" t="str">
        <f>TEXT(Table3[[#This Row],[DATE]],"mmm")</f>
        <v>May</v>
      </c>
      <c r="P9266" s="3">
        <f>YEAR(Table3[[#This Row],[DATE]])</f>
        <v>2046</v>
      </c>
    </row>
    <row r="9267" spans="1:16" x14ac:dyDescent="0.3">
      <c r="A9267" s="6">
        <v>53462</v>
      </c>
      <c r="B9267" s="7" t="s">
        <v>1926</v>
      </c>
      <c r="C9267" s="9">
        <f t="shared" ca="1" si="288"/>
        <v>9</v>
      </c>
      <c r="D9267" s="9" t="s">
        <v>2116</v>
      </c>
      <c r="E9267" s="9" t="s">
        <v>2116</v>
      </c>
      <c r="F9267" s="10">
        <f t="shared" ca="1" si="289"/>
        <v>7.9971687668729724E-2</v>
      </c>
      <c r="G9267" s="3" t="str">
        <f>VLOOKUP(Table3[[#This Row],[PRODUCT ID]],Table1[[PRODUCT]:[SELLING PRICE]],1,FALSE)</f>
        <v>Product874</v>
      </c>
      <c r="H9267" s="3" t="str">
        <f>VLOOKUP(Table3[[#This Row],[PRODUCT ID]],Table1[[PRODUCT]:[SELLING PRICE]],2,FALSE)</f>
        <v>Category5</v>
      </c>
      <c r="I9267" s="3" t="str">
        <f>VLOOKUP(Table3[[#This Row],[PRODUCT ID]],Table1[[PRODUCT]:[SELLING PRICE]],3,FALSE)</f>
        <v>Lt</v>
      </c>
      <c r="J9267" s="16">
        <f ca="1">VLOOKUP(Table3[[#This Row],[PRODUCT ID]],Table1[[PRODUCT]:[SELLING PRICE]],4,FALSE)</f>
        <v>117</v>
      </c>
      <c r="K9267" s="16">
        <f ca="1">VLOOKUP(Table3[[#This Row],[PRODUCT ID]],Table1[[PRODUCT]:[SELLING PRICE]],5,FALSE)</f>
        <v>50.469158853092118</v>
      </c>
      <c r="L9267" s="16">
        <f ca="1">J9267*Table3[[#This Row],[QUANTITY]]</f>
        <v>1053</v>
      </c>
      <c r="M9267" s="16">
        <f ca="1">K9267*Table3[[#This Row],[QUANTITY]]*(1-Table3[[#This Row],[DISCOUNT %]])</f>
        <v>417.89749539950213</v>
      </c>
      <c r="N9267" s="3">
        <f>DAY(Table3[[#This Row],[DATE]])</f>
        <v>15</v>
      </c>
      <c r="O9267" s="3" t="str">
        <f>TEXT(Table3[[#This Row],[DATE]],"mmm")</f>
        <v>May</v>
      </c>
      <c r="P9267" s="3">
        <f>YEAR(Table3[[#This Row],[DATE]])</f>
        <v>2046</v>
      </c>
    </row>
    <row r="9268" spans="1:16" x14ac:dyDescent="0.3">
      <c r="A9268" s="6">
        <v>53463</v>
      </c>
      <c r="B9268" s="7" t="s">
        <v>1927</v>
      </c>
      <c r="C9268" s="9">
        <f t="shared" ca="1" si="288"/>
        <v>12</v>
      </c>
      <c r="D9268" s="9" t="s">
        <v>2117</v>
      </c>
      <c r="E9268" s="9" t="s">
        <v>2118</v>
      </c>
      <c r="F9268" s="10">
        <f t="shared" ca="1" si="289"/>
        <v>2.2761792340943755E-2</v>
      </c>
      <c r="G9268" s="3" t="str">
        <f>VLOOKUP(Table3[[#This Row],[PRODUCT ID]],Table1[[PRODUCT]:[SELLING PRICE]],1,FALSE)</f>
        <v>Product875</v>
      </c>
      <c r="H9268" s="3" t="str">
        <f>VLOOKUP(Table3[[#This Row],[PRODUCT ID]],Table1[[PRODUCT]:[SELLING PRICE]],2,FALSE)</f>
        <v>Category1</v>
      </c>
      <c r="I9268" s="3" t="str">
        <f>VLOOKUP(Table3[[#This Row],[PRODUCT ID]],Table1[[PRODUCT]:[SELLING PRICE]],3,FALSE)</f>
        <v>Ft</v>
      </c>
      <c r="J9268" s="16">
        <f ca="1">VLOOKUP(Table3[[#This Row],[PRODUCT ID]],Table1[[PRODUCT]:[SELLING PRICE]],4,FALSE)</f>
        <v>101</v>
      </c>
      <c r="K9268" s="16">
        <f ca="1">VLOOKUP(Table3[[#This Row],[PRODUCT ID]],Table1[[PRODUCT]:[SELLING PRICE]],5,FALSE)</f>
        <v>266.33049205434145</v>
      </c>
      <c r="L9268" s="16">
        <f ca="1">J9268*Table3[[#This Row],[QUANTITY]]</f>
        <v>1212</v>
      </c>
      <c r="M9268" s="16">
        <f ca="1">K9268*Table3[[#This Row],[QUANTITY]]*(1-Table3[[#This Row],[DISCOUNT %]])</f>
        <v>3123.21999240167</v>
      </c>
      <c r="N9268" s="3">
        <f>DAY(Table3[[#This Row],[DATE]])</f>
        <v>16</v>
      </c>
      <c r="O9268" s="3" t="str">
        <f>TEXT(Table3[[#This Row],[DATE]],"mmm")</f>
        <v>May</v>
      </c>
      <c r="P9268" s="3">
        <f>YEAR(Table3[[#This Row],[DATE]])</f>
        <v>2046</v>
      </c>
    </row>
    <row r="9269" spans="1:16" x14ac:dyDescent="0.3">
      <c r="A9269" s="6">
        <v>53464</v>
      </c>
      <c r="B9269" s="7" t="s">
        <v>1928</v>
      </c>
      <c r="C9269" s="9">
        <f t="shared" ca="1" si="288"/>
        <v>11</v>
      </c>
      <c r="D9269" s="9" t="s">
        <v>2115</v>
      </c>
      <c r="E9269" s="9" t="s">
        <v>2118</v>
      </c>
      <c r="F9269" s="10">
        <f t="shared" ca="1" si="289"/>
        <v>4.8249192203164641E-2</v>
      </c>
      <c r="G9269" s="3" t="str">
        <f>VLOOKUP(Table3[[#This Row],[PRODUCT ID]],Table1[[PRODUCT]:[SELLING PRICE]],1,FALSE)</f>
        <v>Product876</v>
      </c>
      <c r="H9269" s="3" t="str">
        <f>VLOOKUP(Table3[[#This Row],[PRODUCT ID]],Table1[[PRODUCT]:[SELLING PRICE]],2,FALSE)</f>
        <v>Category2</v>
      </c>
      <c r="I9269" s="3" t="str">
        <f>VLOOKUP(Table3[[#This Row],[PRODUCT ID]],Table1[[PRODUCT]:[SELLING PRICE]],3,FALSE)</f>
        <v>Kg</v>
      </c>
      <c r="J9269" s="16">
        <f ca="1">VLOOKUP(Table3[[#This Row],[PRODUCT ID]],Table1[[PRODUCT]:[SELLING PRICE]],4,FALSE)</f>
        <v>196</v>
      </c>
      <c r="K9269" s="16">
        <f ca="1">VLOOKUP(Table3[[#This Row],[PRODUCT ID]],Table1[[PRODUCT]:[SELLING PRICE]],5,FALSE)</f>
        <v>219.29436891399769</v>
      </c>
      <c r="L9269" s="16">
        <f ca="1">J9269*Table3[[#This Row],[QUANTITY]]</f>
        <v>2156</v>
      </c>
      <c r="M9269" s="16">
        <f ca="1">K9269*Table3[[#This Row],[QUANTITY]]*(1-Table3[[#This Row],[DISCOUNT %]])</f>
        <v>2295.8495203511402</v>
      </c>
      <c r="N9269" s="3">
        <f>DAY(Table3[[#This Row],[DATE]])</f>
        <v>17</v>
      </c>
      <c r="O9269" s="3" t="str">
        <f>TEXT(Table3[[#This Row],[DATE]],"mmm")</f>
        <v>May</v>
      </c>
      <c r="P9269" s="3">
        <f>YEAR(Table3[[#This Row],[DATE]])</f>
        <v>2046</v>
      </c>
    </row>
    <row r="9270" spans="1:16" x14ac:dyDescent="0.3">
      <c r="A9270" s="6">
        <v>53465</v>
      </c>
      <c r="B9270" s="7" t="s">
        <v>1929</v>
      </c>
      <c r="C9270" s="9">
        <f t="shared" ca="1" si="288"/>
        <v>7</v>
      </c>
      <c r="D9270" s="9" t="s">
        <v>2115</v>
      </c>
      <c r="E9270" s="9" t="s">
        <v>2116</v>
      </c>
      <c r="F9270" s="10">
        <f t="shared" ca="1" si="289"/>
        <v>2.2394352071788526E-2</v>
      </c>
      <c r="G9270" s="3" t="str">
        <f>VLOOKUP(Table3[[#This Row],[PRODUCT ID]],Table1[[PRODUCT]:[SELLING PRICE]],1,FALSE)</f>
        <v>Product877</v>
      </c>
      <c r="H9270" s="3" t="str">
        <f>VLOOKUP(Table3[[#This Row],[PRODUCT ID]],Table1[[PRODUCT]:[SELLING PRICE]],2,FALSE)</f>
        <v>Category3</v>
      </c>
      <c r="I9270" s="3" t="str">
        <f>VLOOKUP(Table3[[#This Row],[PRODUCT ID]],Table1[[PRODUCT]:[SELLING PRICE]],3,FALSE)</f>
        <v>No</v>
      </c>
      <c r="J9270" s="16">
        <f ca="1">VLOOKUP(Table3[[#This Row],[PRODUCT ID]],Table1[[PRODUCT]:[SELLING PRICE]],4,FALSE)</f>
        <v>8</v>
      </c>
      <c r="K9270" s="16">
        <f ca="1">VLOOKUP(Table3[[#This Row],[PRODUCT ID]],Table1[[PRODUCT]:[SELLING PRICE]],5,FALSE)</f>
        <v>61.086242948810394</v>
      </c>
      <c r="L9270" s="16">
        <f ca="1">J9270*Table3[[#This Row],[QUANTITY]]</f>
        <v>56</v>
      </c>
      <c r="M9270" s="16">
        <f ca="1">K9270*Table3[[#This Row],[QUANTITY]]*(1-Table3[[#This Row],[DISCOUNT %]])</f>
        <v>418.02779282230347</v>
      </c>
      <c r="N9270" s="3">
        <f>DAY(Table3[[#This Row],[DATE]])</f>
        <v>18</v>
      </c>
      <c r="O9270" s="3" t="str">
        <f>TEXT(Table3[[#This Row],[DATE]],"mmm")</f>
        <v>May</v>
      </c>
      <c r="P9270" s="3">
        <f>YEAR(Table3[[#This Row],[DATE]])</f>
        <v>2046</v>
      </c>
    </row>
    <row r="9271" spans="1:16" x14ac:dyDescent="0.3">
      <c r="A9271" s="6">
        <v>53466</v>
      </c>
      <c r="B9271" s="7" t="s">
        <v>1930</v>
      </c>
      <c r="C9271" s="9">
        <f t="shared" ca="1" si="288"/>
        <v>5</v>
      </c>
      <c r="D9271" s="9" t="s">
        <v>2115</v>
      </c>
      <c r="E9271" s="9" t="s">
        <v>2116</v>
      </c>
      <c r="F9271" s="10">
        <f t="shared" ca="1" si="289"/>
        <v>2.6908885040639242E-2</v>
      </c>
      <c r="G9271" s="3" t="str">
        <f>VLOOKUP(Table3[[#This Row],[PRODUCT ID]],Table1[[PRODUCT]:[SELLING PRICE]],1,FALSE)</f>
        <v>Product878</v>
      </c>
      <c r="H9271" s="3" t="str">
        <f>VLOOKUP(Table3[[#This Row],[PRODUCT ID]],Table1[[PRODUCT]:[SELLING PRICE]],2,FALSE)</f>
        <v>Category4</v>
      </c>
      <c r="I9271" s="3" t="str">
        <f>VLOOKUP(Table3[[#This Row],[PRODUCT ID]],Table1[[PRODUCT]:[SELLING PRICE]],3,FALSE)</f>
        <v>No</v>
      </c>
      <c r="J9271" s="16">
        <f ca="1">VLOOKUP(Table3[[#This Row],[PRODUCT ID]],Table1[[PRODUCT]:[SELLING PRICE]],4,FALSE)</f>
        <v>130</v>
      </c>
      <c r="K9271" s="16">
        <f ca="1">VLOOKUP(Table3[[#This Row],[PRODUCT ID]],Table1[[PRODUCT]:[SELLING PRICE]],5,FALSE)</f>
        <v>209.68644674488712</v>
      </c>
      <c r="L9271" s="16">
        <f ca="1">J9271*Table3[[#This Row],[QUANTITY]]</f>
        <v>650</v>
      </c>
      <c r="M9271" s="16">
        <f ca="1">K9271*Table3[[#This Row],[QUANTITY]]*(1-Table3[[#This Row],[DISCOUNT %]])</f>
        <v>1020.2200912742443</v>
      </c>
      <c r="N9271" s="3">
        <f>DAY(Table3[[#This Row],[DATE]])</f>
        <v>19</v>
      </c>
      <c r="O9271" s="3" t="str">
        <f>TEXT(Table3[[#This Row],[DATE]],"mmm")</f>
        <v>May</v>
      </c>
      <c r="P9271" s="3">
        <f>YEAR(Table3[[#This Row],[DATE]])</f>
        <v>2046</v>
      </c>
    </row>
    <row r="9272" spans="1:16" x14ac:dyDescent="0.3">
      <c r="A9272" s="6">
        <v>53467</v>
      </c>
      <c r="B9272" s="7" t="s">
        <v>1931</v>
      </c>
      <c r="C9272" s="9">
        <f t="shared" ca="1" si="288"/>
        <v>5</v>
      </c>
      <c r="D9272" s="9" t="s">
        <v>2116</v>
      </c>
      <c r="E9272" s="9" t="s">
        <v>2116</v>
      </c>
      <c r="F9272" s="10">
        <f t="shared" ca="1" si="289"/>
        <v>3.0891548460424269E-2</v>
      </c>
      <c r="G9272" s="3" t="str">
        <f>VLOOKUP(Table3[[#This Row],[PRODUCT ID]],Table1[[PRODUCT]:[SELLING PRICE]],1,FALSE)</f>
        <v>Product879</v>
      </c>
      <c r="H9272" s="3" t="str">
        <f>VLOOKUP(Table3[[#This Row],[PRODUCT ID]],Table1[[PRODUCT]:[SELLING PRICE]],2,FALSE)</f>
        <v>Category5</v>
      </c>
      <c r="I9272" s="3" t="str">
        <f>VLOOKUP(Table3[[#This Row],[PRODUCT ID]],Table1[[PRODUCT]:[SELLING PRICE]],3,FALSE)</f>
        <v>Ft</v>
      </c>
      <c r="J9272" s="16">
        <f ca="1">VLOOKUP(Table3[[#This Row],[PRODUCT ID]],Table1[[PRODUCT]:[SELLING PRICE]],4,FALSE)</f>
        <v>125</v>
      </c>
      <c r="K9272" s="16">
        <f ca="1">VLOOKUP(Table3[[#This Row],[PRODUCT ID]],Table1[[PRODUCT]:[SELLING PRICE]],5,FALSE)</f>
        <v>181.84199923379626</v>
      </c>
      <c r="L9272" s="16">
        <f ca="1">J9272*Table3[[#This Row],[QUANTITY]]</f>
        <v>625</v>
      </c>
      <c r="M9272" s="16">
        <f ca="1">K9272*Table3[[#This Row],[QUANTITY]]*(1-Table3[[#This Row],[DISCOUNT %]])</f>
        <v>881.12309151162503</v>
      </c>
      <c r="N9272" s="3">
        <f>DAY(Table3[[#This Row],[DATE]])</f>
        <v>20</v>
      </c>
      <c r="O9272" s="3" t="str">
        <f>TEXT(Table3[[#This Row],[DATE]],"mmm")</f>
        <v>May</v>
      </c>
      <c r="P9272" s="3">
        <f>YEAR(Table3[[#This Row],[DATE]])</f>
        <v>2046</v>
      </c>
    </row>
    <row r="9273" spans="1:16" x14ac:dyDescent="0.3">
      <c r="A9273" s="6">
        <v>53468</v>
      </c>
      <c r="B9273" s="7" t="s">
        <v>1932</v>
      </c>
      <c r="C9273" s="9">
        <f t="shared" ca="1" si="288"/>
        <v>6</v>
      </c>
      <c r="D9273" s="9" t="s">
        <v>2116</v>
      </c>
      <c r="E9273" s="9" t="s">
        <v>2116</v>
      </c>
      <c r="F9273" s="10">
        <f t="shared" ca="1" si="289"/>
        <v>5.6375554273433173E-2</v>
      </c>
      <c r="G9273" s="3" t="str">
        <f>VLOOKUP(Table3[[#This Row],[PRODUCT ID]],Table1[[PRODUCT]:[SELLING PRICE]],1,FALSE)</f>
        <v>Product880</v>
      </c>
      <c r="H9273" s="3" t="str">
        <f>VLOOKUP(Table3[[#This Row],[PRODUCT ID]],Table1[[PRODUCT]:[SELLING PRICE]],2,FALSE)</f>
        <v>Category1</v>
      </c>
      <c r="I9273" s="3" t="str">
        <f>VLOOKUP(Table3[[#This Row],[PRODUCT ID]],Table1[[PRODUCT]:[SELLING PRICE]],3,FALSE)</f>
        <v>No</v>
      </c>
      <c r="J9273" s="16">
        <f ca="1">VLOOKUP(Table3[[#This Row],[PRODUCT ID]],Table1[[PRODUCT]:[SELLING PRICE]],4,FALSE)</f>
        <v>156</v>
      </c>
      <c r="K9273" s="16">
        <f ca="1">VLOOKUP(Table3[[#This Row],[PRODUCT ID]],Table1[[PRODUCT]:[SELLING PRICE]],5,FALSE)</f>
        <v>314.07229917301839</v>
      </c>
      <c r="L9273" s="16">
        <f ca="1">J9273*Table3[[#This Row],[QUANTITY]]</f>
        <v>936</v>
      </c>
      <c r="M9273" s="16">
        <f ca="1">K9273*Table3[[#This Row],[QUANTITY]]*(1-Table3[[#This Row],[DISCOUNT %]])</f>
        <v>1778.1977953512478</v>
      </c>
      <c r="N9273" s="3">
        <f>DAY(Table3[[#This Row],[DATE]])</f>
        <v>21</v>
      </c>
      <c r="O9273" s="3" t="str">
        <f>TEXT(Table3[[#This Row],[DATE]],"mmm")</f>
        <v>May</v>
      </c>
      <c r="P9273" s="3">
        <f>YEAR(Table3[[#This Row],[DATE]])</f>
        <v>2046</v>
      </c>
    </row>
    <row r="9274" spans="1:16" x14ac:dyDescent="0.3">
      <c r="A9274" s="6">
        <v>53469</v>
      </c>
      <c r="B9274" s="7" t="s">
        <v>1933</v>
      </c>
      <c r="C9274" s="9">
        <f t="shared" ca="1" si="288"/>
        <v>5</v>
      </c>
      <c r="D9274" s="9" t="s">
        <v>2116</v>
      </c>
      <c r="E9274" s="9" t="s">
        <v>2118</v>
      </c>
      <c r="F9274" s="10">
        <f t="shared" ca="1" si="289"/>
        <v>1.7264485644515881E-2</v>
      </c>
      <c r="G9274" s="3" t="str">
        <f>VLOOKUP(Table3[[#This Row],[PRODUCT ID]],Table1[[PRODUCT]:[SELLING PRICE]],1,FALSE)</f>
        <v>Product881</v>
      </c>
      <c r="H9274" s="3" t="str">
        <f>VLOOKUP(Table3[[#This Row],[PRODUCT ID]],Table1[[PRODUCT]:[SELLING PRICE]],2,FALSE)</f>
        <v>Category2</v>
      </c>
      <c r="I9274" s="3" t="str">
        <f>VLOOKUP(Table3[[#This Row],[PRODUCT ID]],Table1[[PRODUCT]:[SELLING PRICE]],3,FALSE)</f>
        <v>Kg</v>
      </c>
      <c r="J9274" s="16">
        <f ca="1">VLOOKUP(Table3[[#This Row],[PRODUCT ID]],Table1[[PRODUCT]:[SELLING PRICE]],4,FALSE)</f>
        <v>125</v>
      </c>
      <c r="K9274" s="16">
        <f ca="1">VLOOKUP(Table3[[#This Row],[PRODUCT ID]],Table1[[PRODUCT]:[SELLING PRICE]],5,FALSE)</f>
        <v>307.82263163719716</v>
      </c>
      <c r="L9274" s="16">
        <f ca="1">J9274*Table3[[#This Row],[QUANTITY]]</f>
        <v>625</v>
      </c>
      <c r="M9274" s="16">
        <f ca="1">K9274*Table3[[#This Row],[QUANTITY]]*(1-Table3[[#This Row],[DISCOUNT %]])</f>
        <v>1512.5411611611985</v>
      </c>
      <c r="N9274" s="3">
        <f>DAY(Table3[[#This Row],[DATE]])</f>
        <v>22</v>
      </c>
      <c r="O9274" s="3" t="str">
        <f>TEXT(Table3[[#This Row],[DATE]],"mmm")</f>
        <v>May</v>
      </c>
      <c r="P9274" s="3">
        <f>YEAR(Table3[[#This Row],[DATE]])</f>
        <v>2046</v>
      </c>
    </row>
    <row r="9275" spans="1:16" x14ac:dyDescent="0.3">
      <c r="A9275" s="6">
        <v>53470</v>
      </c>
      <c r="B9275" s="7" t="s">
        <v>1934</v>
      </c>
      <c r="C9275" s="9">
        <f t="shared" ca="1" si="288"/>
        <v>3</v>
      </c>
      <c r="D9275" s="9" t="s">
        <v>2115</v>
      </c>
      <c r="E9275" s="9" t="s">
        <v>2116</v>
      </c>
      <c r="F9275" s="10">
        <f t="shared" ca="1" si="289"/>
        <v>8.9629865993821334E-2</v>
      </c>
      <c r="G9275" s="3" t="str">
        <f>VLOOKUP(Table3[[#This Row],[PRODUCT ID]],Table1[[PRODUCT]:[SELLING PRICE]],1,FALSE)</f>
        <v>Product882</v>
      </c>
      <c r="H9275" s="3" t="str">
        <f>VLOOKUP(Table3[[#This Row],[PRODUCT ID]],Table1[[PRODUCT]:[SELLING PRICE]],2,FALSE)</f>
        <v>Category3</v>
      </c>
      <c r="I9275" s="3" t="str">
        <f>VLOOKUP(Table3[[#This Row],[PRODUCT ID]],Table1[[PRODUCT]:[SELLING PRICE]],3,FALSE)</f>
        <v>Kg</v>
      </c>
      <c r="J9275" s="16">
        <f ca="1">VLOOKUP(Table3[[#This Row],[PRODUCT ID]],Table1[[PRODUCT]:[SELLING PRICE]],4,FALSE)</f>
        <v>200</v>
      </c>
      <c r="K9275" s="16">
        <f ca="1">VLOOKUP(Table3[[#This Row],[PRODUCT ID]],Table1[[PRODUCT]:[SELLING PRICE]],5,FALSE)</f>
        <v>211.97866553443012</v>
      </c>
      <c r="L9275" s="16">
        <f ca="1">J9275*Table3[[#This Row],[QUANTITY]]</f>
        <v>600</v>
      </c>
      <c r="M9275" s="16">
        <f ca="1">K9275*Table3[[#This Row],[QUANTITY]]*(1-Table3[[#This Row],[DISCOUNT %]])</f>
        <v>578.93713844709032</v>
      </c>
      <c r="N9275" s="3">
        <f>DAY(Table3[[#This Row],[DATE]])</f>
        <v>23</v>
      </c>
      <c r="O9275" s="3" t="str">
        <f>TEXT(Table3[[#This Row],[DATE]],"mmm")</f>
        <v>May</v>
      </c>
      <c r="P9275" s="3">
        <f>YEAR(Table3[[#This Row],[DATE]])</f>
        <v>2046</v>
      </c>
    </row>
    <row r="9276" spans="1:16" x14ac:dyDescent="0.3">
      <c r="A9276" s="6">
        <v>53471</v>
      </c>
      <c r="B9276" s="7" t="s">
        <v>1935</v>
      </c>
      <c r="C9276" s="9">
        <f t="shared" ca="1" si="288"/>
        <v>9</v>
      </c>
      <c r="D9276" s="9" t="s">
        <v>2117</v>
      </c>
      <c r="E9276" s="9" t="s">
        <v>2116</v>
      </c>
      <c r="F9276" s="10">
        <f t="shared" ca="1" si="289"/>
        <v>9.2981288986819458E-3</v>
      </c>
      <c r="G9276" s="3" t="str">
        <f>VLOOKUP(Table3[[#This Row],[PRODUCT ID]],Table1[[PRODUCT]:[SELLING PRICE]],1,FALSE)</f>
        <v>Product883</v>
      </c>
      <c r="H9276" s="3" t="str">
        <f>VLOOKUP(Table3[[#This Row],[PRODUCT ID]],Table1[[PRODUCT]:[SELLING PRICE]],2,FALSE)</f>
        <v>Category4</v>
      </c>
      <c r="I9276" s="3" t="str">
        <f>VLOOKUP(Table3[[#This Row],[PRODUCT ID]],Table1[[PRODUCT]:[SELLING PRICE]],3,FALSE)</f>
        <v>Lt</v>
      </c>
      <c r="J9276" s="16">
        <f ca="1">VLOOKUP(Table3[[#This Row],[PRODUCT ID]],Table1[[PRODUCT]:[SELLING PRICE]],4,FALSE)</f>
        <v>119</v>
      </c>
      <c r="K9276" s="16">
        <f ca="1">VLOOKUP(Table3[[#This Row],[PRODUCT ID]],Table1[[PRODUCT]:[SELLING PRICE]],5,FALSE)</f>
        <v>142.87453832101667</v>
      </c>
      <c r="L9276" s="16">
        <f ca="1">J9276*Table3[[#This Row],[QUANTITY]]</f>
        <v>1071</v>
      </c>
      <c r="M9276" s="16">
        <f ca="1">K9276*Table3[[#This Row],[QUANTITY]]*(1-Table3[[#This Row],[DISCOUNT %]])</f>
        <v>1273.9146520263137</v>
      </c>
      <c r="N9276" s="3">
        <f>DAY(Table3[[#This Row],[DATE]])</f>
        <v>24</v>
      </c>
      <c r="O9276" s="3" t="str">
        <f>TEXT(Table3[[#This Row],[DATE]],"mmm")</f>
        <v>May</v>
      </c>
      <c r="P9276" s="3">
        <f>YEAR(Table3[[#This Row],[DATE]])</f>
        <v>2046</v>
      </c>
    </row>
    <row r="9277" spans="1:16" x14ac:dyDescent="0.3">
      <c r="A9277" s="6">
        <v>53472</v>
      </c>
      <c r="B9277" s="7" t="s">
        <v>1936</v>
      </c>
      <c r="C9277" s="9">
        <f t="shared" ca="1" si="288"/>
        <v>1</v>
      </c>
      <c r="D9277" s="9" t="s">
        <v>2117</v>
      </c>
      <c r="E9277" s="9" t="s">
        <v>2116</v>
      </c>
      <c r="F9277" s="10">
        <f t="shared" ca="1" si="289"/>
        <v>6.6741071974304497E-2</v>
      </c>
      <c r="G9277" s="3" t="str">
        <f>VLOOKUP(Table3[[#This Row],[PRODUCT ID]],Table1[[PRODUCT]:[SELLING PRICE]],1,FALSE)</f>
        <v>Product884</v>
      </c>
      <c r="H9277" s="3" t="str">
        <f>VLOOKUP(Table3[[#This Row],[PRODUCT ID]],Table1[[PRODUCT]:[SELLING PRICE]],2,FALSE)</f>
        <v>Category5</v>
      </c>
      <c r="I9277" s="3" t="str">
        <f>VLOOKUP(Table3[[#This Row],[PRODUCT ID]],Table1[[PRODUCT]:[SELLING PRICE]],3,FALSE)</f>
        <v>Kg</v>
      </c>
      <c r="J9277" s="16">
        <f ca="1">VLOOKUP(Table3[[#This Row],[PRODUCT ID]],Table1[[PRODUCT]:[SELLING PRICE]],4,FALSE)</f>
        <v>27</v>
      </c>
      <c r="K9277" s="16">
        <f ca="1">VLOOKUP(Table3[[#This Row],[PRODUCT ID]],Table1[[PRODUCT]:[SELLING PRICE]],5,FALSE)</f>
        <v>68.290262017695355</v>
      </c>
      <c r="L9277" s="16">
        <f ca="1">J9277*Table3[[#This Row],[QUANTITY]]</f>
        <v>27</v>
      </c>
      <c r="M9277" s="16">
        <f ca="1">K9277*Table3[[#This Row],[QUANTITY]]*(1-Table3[[#This Row],[DISCOUNT %]])</f>
        <v>63.732496725228238</v>
      </c>
      <c r="N9277" s="3">
        <f>DAY(Table3[[#This Row],[DATE]])</f>
        <v>25</v>
      </c>
      <c r="O9277" s="3" t="str">
        <f>TEXT(Table3[[#This Row],[DATE]],"mmm")</f>
        <v>May</v>
      </c>
      <c r="P9277" s="3">
        <f>YEAR(Table3[[#This Row],[DATE]])</f>
        <v>2046</v>
      </c>
    </row>
    <row r="9278" spans="1:16" x14ac:dyDescent="0.3">
      <c r="A9278" s="6">
        <v>53473</v>
      </c>
      <c r="B9278" s="7" t="s">
        <v>1937</v>
      </c>
      <c r="C9278" s="9">
        <f t="shared" ca="1" si="288"/>
        <v>15</v>
      </c>
      <c r="D9278" s="9" t="s">
        <v>2116</v>
      </c>
      <c r="E9278" s="9" t="s">
        <v>2116</v>
      </c>
      <c r="F9278" s="10">
        <f t="shared" ca="1" si="289"/>
        <v>7.0593752537864068E-2</v>
      </c>
      <c r="G9278" s="3" t="str">
        <f>VLOOKUP(Table3[[#This Row],[PRODUCT ID]],Table1[[PRODUCT]:[SELLING PRICE]],1,FALSE)</f>
        <v>Product885</v>
      </c>
      <c r="H9278" s="3" t="str">
        <f>VLOOKUP(Table3[[#This Row],[PRODUCT ID]],Table1[[PRODUCT]:[SELLING PRICE]],2,FALSE)</f>
        <v>Category1</v>
      </c>
      <c r="I9278" s="3" t="str">
        <f>VLOOKUP(Table3[[#This Row],[PRODUCT ID]],Table1[[PRODUCT]:[SELLING PRICE]],3,FALSE)</f>
        <v>Lt</v>
      </c>
      <c r="J9278" s="16">
        <f ca="1">VLOOKUP(Table3[[#This Row],[PRODUCT ID]],Table1[[PRODUCT]:[SELLING PRICE]],4,FALSE)</f>
        <v>110</v>
      </c>
      <c r="K9278" s="16">
        <f ca="1">VLOOKUP(Table3[[#This Row],[PRODUCT ID]],Table1[[PRODUCT]:[SELLING PRICE]],5,FALSE)</f>
        <v>50.036074379718045</v>
      </c>
      <c r="L9278" s="16">
        <f ca="1">J9278*Table3[[#This Row],[QUANTITY]]</f>
        <v>1650</v>
      </c>
      <c r="M9278" s="16">
        <f ca="1">K9278*Table3[[#This Row],[QUANTITY]]*(1-Table3[[#This Row],[DISCOUNT %]])</f>
        <v>697.55760190485114</v>
      </c>
      <c r="N9278" s="3">
        <f>DAY(Table3[[#This Row],[DATE]])</f>
        <v>26</v>
      </c>
      <c r="O9278" s="3" t="str">
        <f>TEXT(Table3[[#This Row],[DATE]],"mmm")</f>
        <v>May</v>
      </c>
      <c r="P9278" s="3">
        <f>YEAR(Table3[[#This Row],[DATE]])</f>
        <v>2046</v>
      </c>
    </row>
    <row r="9279" spans="1:16" x14ac:dyDescent="0.3">
      <c r="A9279" s="6">
        <v>53474</v>
      </c>
      <c r="B9279" s="7" t="s">
        <v>1938</v>
      </c>
      <c r="C9279" s="9">
        <f t="shared" ca="1" si="288"/>
        <v>13</v>
      </c>
      <c r="D9279" s="9" t="s">
        <v>2116</v>
      </c>
      <c r="E9279" s="9" t="s">
        <v>2116</v>
      </c>
      <c r="F9279" s="10">
        <f t="shared" ca="1" si="289"/>
        <v>9.209226709803342E-3</v>
      </c>
      <c r="G9279" s="3" t="str">
        <f>VLOOKUP(Table3[[#This Row],[PRODUCT ID]],Table1[[PRODUCT]:[SELLING PRICE]],1,FALSE)</f>
        <v>Product886</v>
      </c>
      <c r="H9279" s="3" t="str">
        <f>VLOOKUP(Table3[[#This Row],[PRODUCT ID]],Table1[[PRODUCT]:[SELLING PRICE]],2,FALSE)</f>
        <v>Category2</v>
      </c>
      <c r="I9279" s="3" t="str">
        <f>VLOOKUP(Table3[[#This Row],[PRODUCT ID]],Table1[[PRODUCT]:[SELLING PRICE]],3,FALSE)</f>
        <v>Ft</v>
      </c>
      <c r="J9279" s="16">
        <f ca="1">VLOOKUP(Table3[[#This Row],[PRODUCT ID]],Table1[[PRODUCT]:[SELLING PRICE]],4,FALSE)</f>
        <v>81</v>
      </c>
      <c r="K9279" s="16">
        <f ca="1">VLOOKUP(Table3[[#This Row],[PRODUCT ID]],Table1[[PRODUCT]:[SELLING PRICE]],5,FALSE)</f>
        <v>260.12171460678269</v>
      </c>
      <c r="L9279" s="16">
        <f ca="1">J9279*Table3[[#This Row],[QUANTITY]]</f>
        <v>1053</v>
      </c>
      <c r="M9279" s="16">
        <f ca="1">K9279*Table3[[#This Row],[QUANTITY]]*(1-Table3[[#This Row],[DISCOUNT %]])</f>
        <v>3350.4405319427387</v>
      </c>
      <c r="N9279" s="3">
        <f>DAY(Table3[[#This Row],[DATE]])</f>
        <v>27</v>
      </c>
      <c r="O9279" s="3" t="str">
        <f>TEXT(Table3[[#This Row],[DATE]],"mmm")</f>
        <v>May</v>
      </c>
      <c r="P9279" s="3">
        <f>YEAR(Table3[[#This Row],[DATE]])</f>
        <v>2046</v>
      </c>
    </row>
    <row r="9280" spans="1:16" x14ac:dyDescent="0.3">
      <c r="A9280" s="6">
        <v>53475</v>
      </c>
      <c r="B9280" s="7" t="s">
        <v>1939</v>
      </c>
      <c r="C9280" s="9">
        <f t="shared" ca="1" si="288"/>
        <v>6</v>
      </c>
      <c r="D9280" s="9" t="s">
        <v>2116</v>
      </c>
      <c r="E9280" s="9" t="s">
        <v>2118</v>
      </c>
      <c r="F9280" s="10">
        <f t="shared" ca="1" si="289"/>
        <v>4.472593789266721E-3</v>
      </c>
      <c r="G9280" s="3" t="str">
        <f>VLOOKUP(Table3[[#This Row],[PRODUCT ID]],Table1[[PRODUCT]:[SELLING PRICE]],1,FALSE)</f>
        <v>Product887</v>
      </c>
      <c r="H9280" s="3" t="str">
        <f>VLOOKUP(Table3[[#This Row],[PRODUCT ID]],Table1[[PRODUCT]:[SELLING PRICE]],2,FALSE)</f>
        <v>Category3</v>
      </c>
      <c r="I9280" s="3" t="str">
        <f>VLOOKUP(Table3[[#This Row],[PRODUCT ID]],Table1[[PRODUCT]:[SELLING PRICE]],3,FALSE)</f>
        <v>Kg</v>
      </c>
      <c r="J9280" s="16">
        <f ca="1">VLOOKUP(Table3[[#This Row],[PRODUCT ID]],Table1[[PRODUCT]:[SELLING PRICE]],4,FALSE)</f>
        <v>85</v>
      </c>
      <c r="K9280" s="16">
        <f ca="1">VLOOKUP(Table3[[#This Row],[PRODUCT ID]],Table1[[PRODUCT]:[SELLING PRICE]],5,FALSE)</f>
        <v>248.22979551092621</v>
      </c>
      <c r="L9280" s="16">
        <f ca="1">J9280*Table3[[#This Row],[QUANTITY]]</f>
        <v>510</v>
      </c>
      <c r="M9280" s="16">
        <f ca="1">K9280*Table3[[#This Row],[QUANTITY]]*(1-Table3[[#This Row],[DISCOUNT %]])</f>
        <v>1482.7173868152786</v>
      </c>
      <c r="N9280" s="3">
        <f>DAY(Table3[[#This Row],[DATE]])</f>
        <v>28</v>
      </c>
      <c r="O9280" s="3" t="str">
        <f>TEXT(Table3[[#This Row],[DATE]],"mmm")</f>
        <v>May</v>
      </c>
      <c r="P9280" s="3">
        <f>YEAR(Table3[[#This Row],[DATE]])</f>
        <v>2046</v>
      </c>
    </row>
    <row r="9281" spans="1:16" x14ac:dyDescent="0.3">
      <c r="A9281" s="6">
        <v>53476</v>
      </c>
      <c r="B9281" s="7" t="s">
        <v>1940</v>
      </c>
      <c r="C9281" s="9">
        <f t="shared" ca="1" si="288"/>
        <v>10</v>
      </c>
      <c r="D9281" s="9" t="s">
        <v>2116</v>
      </c>
      <c r="E9281" s="9" t="s">
        <v>2118</v>
      </c>
      <c r="F9281" s="10">
        <f t="shared" ca="1" si="289"/>
        <v>8.870832666419505E-2</v>
      </c>
      <c r="G9281" s="3" t="str">
        <f>VLOOKUP(Table3[[#This Row],[PRODUCT ID]],Table1[[PRODUCT]:[SELLING PRICE]],1,FALSE)</f>
        <v>Product888</v>
      </c>
      <c r="H9281" s="3" t="str">
        <f>VLOOKUP(Table3[[#This Row],[PRODUCT ID]],Table1[[PRODUCT]:[SELLING PRICE]],2,FALSE)</f>
        <v>Category4</v>
      </c>
      <c r="I9281" s="3" t="str">
        <f>VLOOKUP(Table3[[#This Row],[PRODUCT ID]],Table1[[PRODUCT]:[SELLING PRICE]],3,FALSE)</f>
        <v>No</v>
      </c>
      <c r="J9281" s="16">
        <f ca="1">VLOOKUP(Table3[[#This Row],[PRODUCT ID]],Table1[[PRODUCT]:[SELLING PRICE]],4,FALSE)</f>
        <v>95</v>
      </c>
      <c r="K9281" s="16">
        <f ca="1">VLOOKUP(Table3[[#This Row],[PRODUCT ID]],Table1[[PRODUCT]:[SELLING PRICE]],5,FALSE)</f>
        <v>151.69018828782922</v>
      </c>
      <c r="L9281" s="16">
        <f ca="1">J9281*Table3[[#This Row],[QUANTITY]]</f>
        <v>950</v>
      </c>
      <c r="M9281" s="16">
        <f ca="1">K9281*Table3[[#This Row],[QUANTITY]]*(1-Table3[[#This Row],[DISCOUNT %]])</f>
        <v>1382.3400551343921</v>
      </c>
      <c r="N9281" s="3">
        <f>DAY(Table3[[#This Row],[DATE]])</f>
        <v>29</v>
      </c>
      <c r="O9281" s="3" t="str">
        <f>TEXT(Table3[[#This Row],[DATE]],"mmm")</f>
        <v>May</v>
      </c>
      <c r="P9281" s="3">
        <f>YEAR(Table3[[#This Row],[DATE]])</f>
        <v>2046</v>
      </c>
    </row>
    <row r="9282" spans="1:16" x14ac:dyDescent="0.3">
      <c r="A9282" s="6">
        <v>53477</v>
      </c>
      <c r="B9282" s="7" t="s">
        <v>1941</v>
      </c>
      <c r="C9282" s="9">
        <f t="shared" ca="1" si="288"/>
        <v>10</v>
      </c>
      <c r="D9282" s="9" t="s">
        <v>2115</v>
      </c>
      <c r="E9282" s="9" t="s">
        <v>2116</v>
      </c>
      <c r="F9282" s="10">
        <f t="shared" ca="1" si="289"/>
        <v>1.5628602358443967E-2</v>
      </c>
      <c r="G9282" s="3" t="str">
        <f>VLOOKUP(Table3[[#This Row],[PRODUCT ID]],Table1[[PRODUCT]:[SELLING PRICE]],1,FALSE)</f>
        <v>Product889</v>
      </c>
      <c r="H9282" s="3" t="str">
        <f>VLOOKUP(Table3[[#This Row],[PRODUCT ID]],Table1[[PRODUCT]:[SELLING PRICE]],2,FALSE)</f>
        <v>Category1</v>
      </c>
      <c r="I9282" s="3" t="str">
        <f>VLOOKUP(Table3[[#This Row],[PRODUCT ID]],Table1[[PRODUCT]:[SELLING PRICE]],3,FALSE)</f>
        <v>No</v>
      </c>
      <c r="J9282" s="16">
        <f ca="1">VLOOKUP(Table3[[#This Row],[PRODUCT ID]],Table1[[PRODUCT]:[SELLING PRICE]],4,FALSE)</f>
        <v>141</v>
      </c>
      <c r="K9282" s="16">
        <f ca="1">VLOOKUP(Table3[[#This Row],[PRODUCT ID]],Table1[[PRODUCT]:[SELLING PRICE]],5,FALSE)</f>
        <v>267.86564440687141</v>
      </c>
      <c r="L9282" s="16">
        <f ca="1">J9282*Table3[[#This Row],[QUANTITY]]</f>
        <v>1410</v>
      </c>
      <c r="M9282" s="16">
        <f ca="1">K9282*Table3[[#This Row],[QUANTITY]]*(1-Table3[[#This Row],[DISCOUNT %]])</f>
        <v>2636.7927876494809</v>
      </c>
      <c r="N9282" s="3">
        <f>DAY(Table3[[#This Row],[DATE]])</f>
        <v>30</v>
      </c>
      <c r="O9282" s="3" t="str">
        <f>TEXT(Table3[[#This Row],[DATE]],"mmm")</f>
        <v>May</v>
      </c>
      <c r="P9282" s="3">
        <f>YEAR(Table3[[#This Row],[DATE]])</f>
        <v>2046</v>
      </c>
    </row>
    <row r="9283" spans="1:16" x14ac:dyDescent="0.3">
      <c r="A9283" s="6">
        <v>53478</v>
      </c>
      <c r="B9283" s="7" t="s">
        <v>1942</v>
      </c>
      <c r="C9283" s="9">
        <f t="shared" ref="C9283:C9346" ca="1" si="290">RANDBETWEEN(1,15)</f>
        <v>12</v>
      </c>
      <c r="D9283" s="9" t="s">
        <v>2116</v>
      </c>
      <c r="E9283" s="9" t="s">
        <v>2116</v>
      </c>
      <c r="F9283" s="10">
        <f t="shared" ref="F9283:F9346" ca="1" si="291">RAND()*(0.1)</f>
        <v>9.155269959512119E-2</v>
      </c>
      <c r="G9283" s="3" t="str">
        <f>VLOOKUP(Table3[[#This Row],[PRODUCT ID]],Table1[[PRODUCT]:[SELLING PRICE]],1,FALSE)</f>
        <v>Product890</v>
      </c>
      <c r="H9283" s="3" t="str">
        <f>VLOOKUP(Table3[[#This Row],[PRODUCT ID]],Table1[[PRODUCT]:[SELLING PRICE]],2,FALSE)</f>
        <v>Category2</v>
      </c>
      <c r="I9283" s="3" t="str">
        <f>VLOOKUP(Table3[[#This Row],[PRODUCT ID]],Table1[[PRODUCT]:[SELLING PRICE]],3,FALSE)</f>
        <v>Ft</v>
      </c>
      <c r="J9283" s="16">
        <f ca="1">VLOOKUP(Table3[[#This Row],[PRODUCT ID]],Table1[[PRODUCT]:[SELLING PRICE]],4,FALSE)</f>
        <v>59</v>
      </c>
      <c r="K9283" s="16">
        <f ca="1">VLOOKUP(Table3[[#This Row],[PRODUCT ID]],Table1[[PRODUCT]:[SELLING PRICE]],5,FALSE)</f>
        <v>147.38540631633612</v>
      </c>
      <c r="L9283" s="16">
        <f ca="1">J9283*Table3[[#This Row],[QUANTITY]]</f>
        <v>708</v>
      </c>
      <c r="M9283" s="16">
        <f ca="1">K9283*Table3[[#This Row],[QUANTITY]]*(1-Table3[[#This Row],[DISCOUNT %]])</f>
        <v>1606.7024938458205</v>
      </c>
      <c r="N9283" s="3">
        <f>DAY(Table3[[#This Row],[DATE]])</f>
        <v>31</v>
      </c>
      <c r="O9283" s="3" t="str">
        <f>TEXT(Table3[[#This Row],[DATE]],"mmm")</f>
        <v>May</v>
      </c>
      <c r="P9283" s="3">
        <f>YEAR(Table3[[#This Row],[DATE]])</f>
        <v>2046</v>
      </c>
    </row>
    <row r="9284" spans="1:16" x14ac:dyDescent="0.3">
      <c r="A9284" s="6">
        <v>53479</v>
      </c>
      <c r="B9284" s="7" t="s">
        <v>1943</v>
      </c>
      <c r="C9284" s="9">
        <f t="shared" ca="1" si="290"/>
        <v>9</v>
      </c>
      <c r="D9284" s="9" t="s">
        <v>2117</v>
      </c>
      <c r="E9284" s="9" t="s">
        <v>2116</v>
      </c>
      <c r="F9284" s="10">
        <f t="shared" ca="1" si="291"/>
        <v>1.1831134378727216E-2</v>
      </c>
      <c r="G9284" s="3" t="str">
        <f>VLOOKUP(Table3[[#This Row],[PRODUCT ID]],Table1[[PRODUCT]:[SELLING PRICE]],1,FALSE)</f>
        <v>Product891</v>
      </c>
      <c r="H9284" s="3" t="str">
        <f>VLOOKUP(Table3[[#This Row],[PRODUCT ID]],Table1[[PRODUCT]:[SELLING PRICE]],2,FALSE)</f>
        <v>Category3</v>
      </c>
      <c r="I9284" s="3" t="str">
        <f>VLOOKUP(Table3[[#This Row],[PRODUCT ID]],Table1[[PRODUCT]:[SELLING PRICE]],3,FALSE)</f>
        <v>No</v>
      </c>
      <c r="J9284" s="16">
        <f ca="1">VLOOKUP(Table3[[#This Row],[PRODUCT ID]],Table1[[PRODUCT]:[SELLING PRICE]],4,FALSE)</f>
        <v>82</v>
      </c>
      <c r="K9284" s="16">
        <f ca="1">VLOOKUP(Table3[[#This Row],[PRODUCT ID]],Table1[[PRODUCT]:[SELLING PRICE]],5,FALSE)</f>
        <v>54.971409143375361</v>
      </c>
      <c r="L9284" s="16">
        <f ca="1">J9284*Table3[[#This Row],[QUANTITY]]</f>
        <v>738</v>
      </c>
      <c r="M9284" s="16">
        <f ca="1">K9284*Table3[[#This Row],[QUANTITY]]*(1-Table3[[#This Row],[DISCOUNT %]])</f>
        <v>488.88931513330886</v>
      </c>
      <c r="N9284" s="3">
        <f>DAY(Table3[[#This Row],[DATE]])</f>
        <v>1</v>
      </c>
      <c r="O9284" s="3" t="str">
        <f>TEXT(Table3[[#This Row],[DATE]],"mmm")</f>
        <v>Jun</v>
      </c>
      <c r="P9284" s="3">
        <f>YEAR(Table3[[#This Row],[DATE]])</f>
        <v>2046</v>
      </c>
    </row>
    <row r="9285" spans="1:16" x14ac:dyDescent="0.3">
      <c r="A9285" s="6">
        <v>53480</v>
      </c>
      <c r="B9285" s="7" t="s">
        <v>1944</v>
      </c>
      <c r="C9285" s="9">
        <f t="shared" ca="1" si="290"/>
        <v>4</v>
      </c>
      <c r="D9285" s="9" t="s">
        <v>2115</v>
      </c>
      <c r="E9285" s="9" t="s">
        <v>2116</v>
      </c>
      <c r="F9285" s="10">
        <f t="shared" ca="1" si="291"/>
        <v>8.5633472557048285E-2</v>
      </c>
      <c r="G9285" s="3" t="str">
        <f>VLOOKUP(Table3[[#This Row],[PRODUCT ID]],Table1[[PRODUCT]:[SELLING PRICE]],1,FALSE)</f>
        <v>Product892</v>
      </c>
      <c r="H9285" s="3" t="str">
        <f>VLOOKUP(Table3[[#This Row],[PRODUCT ID]],Table1[[PRODUCT]:[SELLING PRICE]],2,FALSE)</f>
        <v>Category4</v>
      </c>
      <c r="I9285" s="3" t="str">
        <f>VLOOKUP(Table3[[#This Row],[PRODUCT ID]],Table1[[PRODUCT]:[SELLING PRICE]],3,FALSE)</f>
        <v>Kg</v>
      </c>
      <c r="J9285" s="16">
        <f ca="1">VLOOKUP(Table3[[#This Row],[PRODUCT ID]],Table1[[PRODUCT]:[SELLING PRICE]],4,FALSE)</f>
        <v>84</v>
      </c>
      <c r="K9285" s="16">
        <f ca="1">VLOOKUP(Table3[[#This Row],[PRODUCT ID]],Table1[[PRODUCT]:[SELLING PRICE]],5,FALSE)</f>
        <v>316.19850162344153</v>
      </c>
      <c r="L9285" s="16">
        <f ca="1">J9285*Table3[[#This Row],[QUANTITY]]</f>
        <v>336</v>
      </c>
      <c r="M9285" s="16">
        <f ca="1">K9285*Table3[[#This Row],[QUANTITY]]*(1-Table3[[#This Row],[DISCOUNT %]])</f>
        <v>1156.485303648363</v>
      </c>
      <c r="N9285" s="3">
        <f>DAY(Table3[[#This Row],[DATE]])</f>
        <v>2</v>
      </c>
      <c r="O9285" s="3" t="str">
        <f>TEXT(Table3[[#This Row],[DATE]],"mmm")</f>
        <v>Jun</v>
      </c>
      <c r="P9285" s="3">
        <f>YEAR(Table3[[#This Row],[DATE]])</f>
        <v>2046</v>
      </c>
    </row>
    <row r="9286" spans="1:16" x14ac:dyDescent="0.3">
      <c r="A9286" s="6">
        <v>53481</v>
      </c>
      <c r="B9286" s="7" t="s">
        <v>1945</v>
      </c>
      <c r="C9286" s="9">
        <f t="shared" ca="1" si="290"/>
        <v>3</v>
      </c>
      <c r="D9286" s="9" t="s">
        <v>2115</v>
      </c>
      <c r="E9286" s="9" t="s">
        <v>2118</v>
      </c>
      <c r="F9286" s="10">
        <f t="shared" ca="1" si="291"/>
        <v>4.2232658139243422E-2</v>
      </c>
      <c r="G9286" s="3" t="str">
        <f>VLOOKUP(Table3[[#This Row],[PRODUCT ID]],Table1[[PRODUCT]:[SELLING PRICE]],1,FALSE)</f>
        <v>Product893</v>
      </c>
      <c r="H9286" s="3" t="str">
        <f>VLOOKUP(Table3[[#This Row],[PRODUCT ID]],Table1[[PRODUCT]:[SELLING PRICE]],2,FALSE)</f>
        <v>Category5</v>
      </c>
      <c r="I9286" s="3" t="str">
        <f>VLOOKUP(Table3[[#This Row],[PRODUCT ID]],Table1[[PRODUCT]:[SELLING PRICE]],3,FALSE)</f>
        <v>Kg</v>
      </c>
      <c r="J9286" s="16">
        <f ca="1">VLOOKUP(Table3[[#This Row],[PRODUCT ID]],Table1[[PRODUCT]:[SELLING PRICE]],4,FALSE)</f>
        <v>136</v>
      </c>
      <c r="K9286" s="16">
        <f ca="1">VLOOKUP(Table3[[#This Row],[PRODUCT ID]],Table1[[PRODUCT]:[SELLING PRICE]],5,FALSE)</f>
        <v>140.87151806039725</v>
      </c>
      <c r="L9286" s="16">
        <f ca="1">J9286*Table3[[#This Row],[QUANTITY]]</f>
        <v>408</v>
      </c>
      <c r="M9286" s="16">
        <f ca="1">K9286*Table3[[#This Row],[QUANTITY]]*(1-Table3[[#This Row],[DISCOUNT %]])</f>
        <v>404.76641818978874</v>
      </c>
      <c r="N9286" s="3">
        <f>DAY(Table3[[#This Row],[DATE]])</f>
        <v>3</v>
      </c>
      <c r="O9286" s="3" t="str">
        <f>TEXT(Table3[[#This Row],[DATE]],"mmm")</f>
        <v>Jun</v>
      </c>
      <c r="P9286" s="3">
        <f>YEAR(Table3[[#This Row],[DATE]])</f>
        <v>2046</v>
      </c>
    </row>
    <row r="9287" spans="1:16" x14ac:dyDescent="0.3">
      <c r="A9287" s="6">
        <v>53482</v>
      </c>
      <c r="B9287" s="7" t="s">
        <v>1946</v>
      </c>
      <c r="C9287" s="9">
        <f t="shared" ca="1" si="290"/>
        <v>1</v>
      </c>
      <c r="D9287" s="9" t="s">
        <v>2115</v>
      </c>
      <c r="E9287" s="9" t="s">
        <v>2116</v>
      </c>
      <c r="F9287" s="10">
        <f t="shared" ca="1" si="291"/>
        <v>7.2453704863068277E-2</v>
      </c>
      <c r="G9287" s="3" t="str">
        <f>VLOOKUP(Table3[[#This Row],[PRODUCT ID]],Table1[[PRODUCT]:[SELLING PRICE]],1,FALSE)</f>
        <v>Product894</v>
      </c>
      <c r="H9287" s="3" t="str">
        <f>VLOOKUP(Table3[[#This Row],[PRODUCT ID]],Table1[[PRODUCT]:[SELLING PRICE]],2,FALSE)</f>
        <v>Category1</v>
      </c>
      <c r="I9287" s="3" t="str">
        <f>VLOOKUP(Table3[[#This Row],[PRODUCT ID]],Table1[[PRODUCT]:[SELLING PRICE]],3,FALSE)</f>
        <v>Lt</v>
      </c>
      <c r="J9287" s="16">
        <f ca="1">VLOOKUP(Table3[[#This Row],[PRODUCT ID]],Table1[[PRODUCT]:[SELLING PRICE]],4,FALSE)</f>
        <v>15</v>
      </c>
      <c r="K9287" s="16">
        <f ca="1">VLOOKUP(Table3[[#This Row],[PRODUCT ID]],Table1[[PRODUCT]:[SELLING PRICE]],5,FALSE)</f>
        <v>174.98799096865579</v>
      </c>
      <c r="L9287" s="16">
        <f ca="1">J9287*Table3[[#This Row],[QUANTITY]]</f>
        <v>15</v>
      </c>
      <c r="M9287" s="16">
        <f ca="1">K9287*Table3[[#This Row],[QUANTITY]]*(1-Table3[[#This Row],[DISCOUNT %]])</f>
        <v>162.30946271643157</v>
      </c>
      <c r="N9287" s="3">
        <f>DAY(Table3[[#This Row],[DATE]])</f>
        <v>4</v>
      </c>
      <c r="O9287" s="3" t="str">
        <f>TEXT(Table3[[#This Row],[DATE]],"mmm")</f>
        <v>Jun</v>
      </c>
      <c r="P9287" s="3">
        <f>YEAR(Table3[[#This Row],[DATE]])</f>
        <v>2046</v>
      </c>
    </row>
    <row r="9288" spans="1:16" x14ac:dyDescent="0.3">
      <c r="A9288" s="6">
        <v>53483</v>
      </c>
      <c r="B9288" s="7" t="s">
        <v>1947</v>
      </c>
      <c r="C9288" s="9">
        <f t="shared" ca="1" si="290"/>
        <v>4</v>
      </c>
      <c r="D9288" s="9" t="s">
        <v>2116</v>
      </c>
      <c r="E9288" s="9" t="s">
        <v>2116</v>
      </c>
      <c r="F9288" s="10">
        <f t="shared" ca="1" si="291"/>
        <v>9.1077251189637165E-2</v>
      </c>
      <c r="G9288" s="3" t="str">
        <f>VLOOKUP(Table3[[#This Row],[PRODUCT ID]],Table1[[PRODUCT]:[SELLING PRICE]],1,FALSE)</f>
        <v>Product895</v>
      </c>
      <c r="H9288" s="3" t="str">
        <f>VLOOKUP(Table3[[#This Row],[PRODUCT ID]],Table1[[PRODUCT]:[SELLING PRICE]],2,FALSE)</f>
        <v>Category2</v>
      </c>
      <c r="I9288" s="3" t="str">
        <f>VLOOKUP(Table3[[#This Row],[PRODUCT ID]],Table1[[PRODUCT]:[SELLING PRICE]],3,FALSE)</f>
        <v>Kg</v>
      </c>
      <c r="J9288" s="16">
        <f ca="1">VLOOKUP(Table3[[#This Row],[PRODUCT ID]],Table1[[PRODUCT]:[SELLING PRICE]],4,FALSE)</f>
        <v>184</v>
      </c>
      <c r="K9288" s="16">
        <f ca="1">VLOOKUP(Table3[[#This Row],[PRODUCT ID]],Table1[[PRODUCT]:[SELLING PRICE]],5,FALSE)</f>
        <v>48.011919559748151</v>
      </c>
      <c r="L9288" s="16">
        <f ca="1">J9288*Table3[[#This Row],[QUANTITY]]</f>
        <v>736</v>
      </c>
      <c r="M9288" s="16">
        <f ca="1">K9288*Table3[[#This Row],[QUANTITY]]*(1-Table3[[#This Row],[DISCOUNT %]])</f>
        <v>174.55650360763326</v>
      </c>
      <c r="N9288" s="3">
        <f>DAY(Table3[[#This Row],[DATE]])</f>
        <v>5</v>
      </c>
      <c r="O9288" s="3" t="str">
        <f>TEXT(Table3[[#This Row],[DATE]],"mmm")</f>
        <v>Jun</v>
      </c>
      <c r="P9288" s="3">
        <f>YEAR(Table3[[#This Row],[DATE]])</f>
        <v>2046</v>
      </c>
    </row>
    <row r="9289" spans="1:16" x14ac:dyDescent="0.3">
      <c r="A9289" s="6">
        <v>53484</v>
      </c>
      <c r="B9289" s="7" t="s">
        <v>1948</v>
      </c>
      <c r="C9289" s="9">
        <f t="shared" ca="1" si="290"/>
        <v>5</v>
      </c>
      <c r="D9289" s="9" t="s">
        <v>2116</v>
      </c>
      <c r="E9289" s="9" t="s">
        <v>2116</v>
      </c>
      <c r="F9289" s="10">
        <f t="shared" ca="1" si="291"/>
        <v>2.0539935114898713E-3</v>
      </c>
      <c r="G9289" s="3" t="str">
        <f>VLOOKUP(Table3[[#This Row],[PRODUCT ID]],Table1[[PRODUCT]:[SELLING PRICE]],1,FALSE)</f>
        <v>Product896</v>
      </c>
      <c r="H9289" s="3" t="str">
        <f>VLOOKUP(Table3[[#This Row],[PRODUCT ID]],Table1[[PRODUCT]:[SELLING PRICE]],2,FALSE)</f>
        <v>Category3</v>
      </c>
      <c r="I9289" s="3" t="str">
        <f>VLOOKUP(Table3[[#This Row],[PRODUCT ID]],Table1[[PRODUCT]:[SELLING PRICE]],3,FALSE)</f>
        <v>Lt</v>
      </c>
      <c r="J9289" s="16">
        <f ca="1">VLOOKUP(Table3[[#This Row],[PRODUCT ID]],Table1[[PRODUCT]:[SELLING PRICE]],4,FALSE)</f>
        <v>135</v>
      </c>
      <c r="K9289" s="16">
        <f ca="1">VLOOKUP(Table3[[#This Row],[PRODUCT ID]],Table1[[PRODUCT]:[SELLING PRICE]],5,FALSE)</f>
        <v>220.35334839836878</v>
      </c>
      <c r="L9289" s="16">
        <f ca="1">J9289*Table3[[#This Row],[QUANTITY]]</f>
        <v>675</v>
      </c>
      <c r="M9289" s="16">
        <f ca="1">K9289*Table3[[#This Row],[QUANTITY]]*(1-Table3[[#This Row],[DISCOUNT %]])</f>
        <v>1099.5037202526173</v>
      </c>
      <c r="N9289" s="3">
        <f>DAY(Table3[[#This Row],[DATE]])</f>
        <v>6</v>
      </c>
      <c r="O9289" s="3" t="str">
        <f>TEXT(Table3[[#This Row],[DATE]],"mmm")</f>
        <v>Jun</v>
      </c>
      <c r="P9289" s="3">
        <f>YEAR(Table3[[#This Row],[DATE]])</f>
        <v>2046</v>
      </c>
    </row>
    <row r="9290" spans="1:16" x14ac:dyDescent="0.3">
      <c r="A9290" s="6">
        <v>53485</v>
      </c>
      <c r="B9290" s="7" t="s">
        <v>1949</v>
      </c>
      <c r="C9290" s="9">
        <f t="shared" ca="1" si="290"/>
        <v>7</v>
      </c>
      <c r="D9290" s="9" t="s">
        <v>2116</v>
      </c>
      <c r="E9290" s="9" t="s">
        <v>2116</v>
      </c>
      <c r="F9290" s="10">
        <f t="shared" ca="1" si="291"/>
        <v>2.7171392100104209E-2</v>
      </c>
      <c r="G9290" s="3" t="str">
        <f>VLOOKUP(Table3[[#This Row],[PRODUCT ID]],Table1[[PRODUCT]:[SELLING PRICE]],1,FALSE)</f>
        <v>Product897</v>
      </c>
      <c r="H9290" s="3" t="str">
        <f>VLOOKUP(Table3[[#This Row],[PRODUCT ID]],Table1[[PRODUCT]:[SELLING PRICE]],2,FALSE)</f>
        <v>Category4</v>
      </c>
      <c r="I9290" s="3" t="str">
        <f>VLOOKUP(Table3[[#This Row],[PRODUCT ID]],Table1[[PRODUCT]:[SELLING PRICE]],3,FALSE)</f>
        <v>Ft</v>
      </c>
      <c r="J9290" s="16">
        <f ca="1">VLOOKUP(Table3[[#This Row],[PRODUCT ID]],Table1[[PRODUCT]:[SELLING PRICE]],4,FALSE)</f>
        <v>250</v>
      </c>
      <c r="K9290" s="16">
        <f ca="1">VLOOKUP(Table3[[#This Row],[PRODUCT ID]],Table1[[PRODUCT]:[SELLING PRICE]],5,FALSE)</f>
        <v>134.98359528040481</v>
      </c>
      <c r="L9290" s="16">
        <f ca="1">J9290*Table3[[#This Row],[QUANTITY]]</f>
        <v>1750</v>
      </c>
      <c r="M9290" s="16">
        <f ca="1">K9290*Table3[[#This Row],[QUANTITY]]*(1-Table3[[#This Row],[DISCOUNT %]])</f>
        <v>919.21132160171408</v>
      </c>
      <c r="N9290" s="3">
        <f>DAY(Table3[[#This Row],[DATE]])</f>
        <v>7</v>
      </c>
      <c r="O9290" s="3" t="str">
        <f>TEXT(Table3[[#This Row],[DATE]],"mmm")</f>
        <v>Jun</v>
      </c>
      <c r="P9290" s="3">
        <f>YEAR(Table3[[#This Row],[DATE]])</f>
        <v>2046</v>
      </c>
    </row>
    <row r="9291" spans="1:16" x14ac:dyDescent="0.3">
      <c r="A9291" s="6">
        <v>53486</v>
      </c>
      <c r="B9291" s="7" t="s">
        <v>1950</v>
      </c>
      <c r="C9291" s="9">
        <f t="shared" ca="1" si="290"/>
        <v>3</v>
      </c>
      <c r="D9291" s="9" t="s">
        <v>2115</v>
      </c>
      <c r="E9291" s="9" t="s">
        <v>2116</v>
      </c>
      <c r="F9291" s="10">
        <f t="shared" ca="1" si="291"/>
        <v>1.4940805447196072E-2</v>
      </c>
      <c r="G9291" s="3" t="str">
        <f>VLOOKUP(Table3[[#This Row],[PRODUCT ID]],Table1[[PRODUCT]:[SELLING PRICE]],1,FALSE)</f>
        <v>Product898</v>
      </c>
      <c r="H9291" s="3" t="str">
        <f>VLOOKUP(Table3[[#This Row],[PRODUCT ID]],Table1[[PRODUCT]:[SELLING PRICE]],2,FALSE)</f>
        <v>Category5</v>
      </c>
      <c r="I9291" s="3" t="str">
        <f>VLOOKUP(Table3[[#This Row],[PRODUCT ID]],Table1[[PRODUCT]:[SELLING PRICE]],3,FALSE)</f>
        <v>Kg</v>
      </c>
      <c r="J9291" s="16">
        <f ca="1">VLOOKUP(Table3[[#This Row],[PRODUCT ID]],Table1[[PRODUCT]:[SELLING PRICE]],4,FALSE)</f>
        <v>218</v>
      </c>
      <c r="K9291" s="16">
        <f ca="1">VLOOKUP(Table3[[#This Row],[PRODUCT ID]],Table1[[PRODUCT]:[SELLING PRICE]],5,FALSE)</f>
        <v>137.72656835229111</v>
      </c>
      <c r="L9291" s="16">
        <f ca="1">J9291*Table3[[#This Row],[QUANTITY]]</f>
        <v>654</v>
      </c>
      <c r="M9291" s="16">
        <f ca="1">K9291*Table3[[#This Row],[QUANTITY]]*(1-Table3[[#This Row],[DISCOUNT %]])</f>
        <v>407.00646746888873</v>
      </c>
      <c r="N9291" s="3">
        <f>DAY(Table3[[#This Row],[DATE]])</f>
        <v>8</v>
      </c>
      <c r="O9291" s="3" t="str">
        <f>TEXT(Table3[[#This Row],[DATE]],"mmm")</f>
        <v>Jun</v>
      </c>
      <c r="P9291" s="3">
        <f>YEAR(Table3[[#This Row],[DATE]])</f>
        <v>2046</v>
      </c>
    </row>
    <row r="9292" spans="1:16" x14ac:dyDescent="0.3">
      <c r="A9292" s="6">
        <v>53487</v>
      </c>
      <c r="B9292" s="7" t="s">
        <v>1951</v>
      </c>
      <c r="C9292" s="9">
        <f t="shared" ca="1" si="290"/>
        <v>7</v>
      </c>
      <c r="D9292" s="9" t="s">
        <v>2117</v>
      </c>
      <c r="E9292" s="9" t="s">
        <v>2118</v>
      </c>
      <c r="F9292" s="10">
        <f t="shared" ca="1" si="291"/>
        <v>7.5725721296916293E-2</v>
      </c>
      <c r="G9292" s="3" t="str">
        <f>VLOOKUP(Table3[[#This Row],[PRODUCT ID]],Table1[[PRODUCT]:[SELLING PRICE]],1,FALSE)</f>
        <v>Product899</v>
      </c>
      <c r="H9292" s="3" t="str">
        <f>VLOOKUP(Table3[[#This Row],[PRODUCT ID]],Table1[[PRODUCT]:[SELLING PRICE]],2,FALSE)</f>
        <v>Category1</v>
      </c>
      <c r="I9292" s="3" t="str">
        <f>VLOOKUP(Table3[[#This Row],[PRODUCT ID]],Table1[[PRODUCT]:[SELLING PRICE]],3,FALSE)</f>
        <v>No</v>
      </c>
      <c r="J9292" s="16">
        <f ca="1">VLOOKUP(Table3[[#This Row],[PRODUCT ID]],Table1[[PRODUCT]:[SELLING PRICE]],4,FALSE)</f>
        <v>33</v>
      </c>
      <c r="K9292" s="16">
        <f ca="1">VLOOKUP(Table3[[#This Row],[PRODUCT ID]],Table1[[PRODUCT]:[SELLING PRICE]],5,FALSE)</f>
        <v>142.34245249272487</v>
      </c>
      <c r="L9292" s="16">
        <f ca="1">J9292*Table3[[#This Row],[QUANTITY]]</f>
        <v>231</v>
      </c>
      <c r="M9292" s="16">
        <f ca="1">K9292*Table3[[#This Row],[QUANTITY]]*(1-Table3[[#This Row],[DISCOUNT %]])</f>
        <v>920.94427324578874</v>
      </c>
      <c r="N9292" s="3">
        <f>DAY(Table3[[#This Row],[DATE]])</f>
        <v>9</v>
      </c>
      <c r="O9292" s="3" t="str">
        <f>TEXT(Table3[[#This Row],[DATE]],"mmm")</f>
        <v>Jun</v>
      </c>
      <c r="P9292" s="3">
        <f>YEAR(Table3[[#This Row],[DATE]])</f>
        <v>2046</v>
      </c>
    </row>
    <row r="9293" spans="1:16" x14ac:dyDescent="0.3">
      <c r="A9293" s="6">
        <v>53488</v>
      </c>
      <c r="B9293" s="7" t="s">
        <v>1952</v>
      </c>
      <c r="C9293" s="9">
        <f t="shared" ca="1" si="290"/>
        <v>6</v>
      </c>
      <c r="D9293" s="9" t="s">
        <v>2117</v>
      </c>
      <c r="E9293" s="9" t="s">
        <v>2118</v>
      </c>
      <c r="F9293" s="10">
        <f t="shared" ca="1" si="291"/>
        <v>7.3989696761352128E-2</v>
      </c>
      <c r="G9293" s="3" t="str">
        <f>VLOOKUP(Table3[[#This Row],[PRODUCT ID]],Table1[[PRODUCT]:[SELLING PRICE]],1,FALSE)</f>
        <v>Product900</v>
      </c>
      <c r="H9293" s="3" t="str">
        <f>VLOOKUP(Table3[[#This Row],[PRODUCT ID]],Table1[[PRODUCT]:[SELLING PRICE]],2,FALSE)</f>
        <v>Category2</v>
      </c>
      <c r="I9293" s="3" t="str">
        <f>VLOOKUP(Table3[[#This Row],[PRODUCT ID]],Table1[[PRODUCT]:[SELLING PRICE]],3,FALSE)</f>
        <v>No</v>
      </c>
      <c r="J9293" s="16">
        <f ca="1">VLOOKUP(Table3[[#This Row],[PRODUCT ID]],Table1[[PRODUCT]:[SELLING PRICE]],4,FALSE)</f>
        <v>116</v>
      </c>
      <c r="K9293" s="16">
        <f ca="1">VLOOKUP(Table3[[#This Row],[PRODUCT ID]],Table1[[PRODUCT]:[SELLING PRICE]],5,FALSE)</f>
        <v>230.52423346640063</v>
      </c>
      <c r="L9293" s="16">
        <f ca="1">J9293*Table3[[#This Row],[QUANTITY]]</f>
        <v>696</v>
      </c>
      <c r="M9293" s="16">
        <f ca="1">K9293*Table3[[#This Row],[QUANTITY]]*(1-Table3[[#This Row],[DISCOUNT %]])</f>
        <v>1280.806892016471</v>
      </c>
      <c r="N9293" s="3">
        <f>DAY(Table3[[#This Row],[DATE]])</f>
        <v>10</v>
      </c>
      <c r="O9293" s="3" t="str">
        <f>TEXT(Table3[[#This Row],[DATE]],"mmm")</f>
        <v>Jun</v>
      </c>
      <c r="P9293" s="3">
        <f>YEAR(Table3[[#This Row],[DATE]])</f>
        <v>2046</v>
      </c>
    </row>
    <row r="9294" spans="1:16" x14ac:dyDescent="0.3">
      <c r="A9294" s="6">
        <v>53489</v>
      </c>
      <c r="B9294" s="7" t="s">
        <v>1953</v>
      </c>
      <c r="C9294" s="9">
        <f t="shared" ca="1" si="290"/>
        <v>12</v>
      </c>
      <c r="D9294" s="9" t="s">
        <v>2116</v>
      </c>
      <c r="E9294" s="9" t="s">
        <v>2116</v>
      </c>
      <c r="F9294" s="10">
        <f t="shared" ca="1" si="291"/>
        <v>5.3913493308021324E-2</v>
      </c>
      <c r="G9294" s="3" t="str">
        <f>VLOOKUP(Table3[[#This Row],[PRODUCT ID]],Table1[[PRODUCT]:[SELLING PRICE]],1,FALSE)</f>
        <v>Product901</v>
      </c>
      <c r="H9294" s="3" t="str">
        <f>VLOOKUP(Table3[[#This Row],[PRODUCT ID]],Table1[[PRODUCT]:[SELLING PRICE]],2,FALSE)</f>
        <v>Category3</v>
      </c>
      <c r="I9294" s="3" t="str">
        <f>VLOOKUP(Table3[[#This Row],[PRODUCT ID]],Table1[[PRODUCT]:[SELLING PRICE]],3,FALSE)</f>
        <v>Ft</v>
      </c>
      <c r="J9294" s="16">
        <f ca="1">VLOOKUP(Table3[[#This Row],[PRODUCT ID]],Table1[[PRODUCT]:[SELLING PRICE]],4,FALSE)</f>
        <v>153</v>
      </c>
      <c r="K9294" s="16">
        <f ca="1">VLOOKUP(Table3[[#This Row],[PRODUCT ID]],Table1[[PRODUCT]:[SELLING PRICE]],5,FALSE)</f>
        <v>127.29230868687671</v>
      </c>
      <c r="L9294" s="16">
        <f ca="1">J9294*Table3[[#This Row],[QUANTITY]]</f>
        <v>1836</v>
      </c>
      <c r="M9294" s="16">
        <f ca="1">K9294*Table3[[#This Row],[QUANTITY]]*(1-Table3[[#This Row],[DISCOUNT %]])</f>
        <v>1445.1544278518904</v>
      </c>
      <c r="N9294" s="3">
        <f>DAY(Table3[[#This Row],[DATE]])</f>
        <v>11</v>
      </c>
      <c r="O9294" s="3" t="str">
        <f>TEXT(Table3[[#This Row],[DATE]],"mmm")</f>
        <v>Jun</v>
      </c>
      <c r="P9294" s="3">
        <f>YEAR(Table3[[#This Row],[DATE]])</f>
        <v>2046</v>
      </c>
    </row>
    <row r="9295" spans="1:16" x14ac:dyDescent="0.3">
      <c r="A9295" s="6">
        <v>53490</v>
      </c>
      <c r="B9295" s="7" t="s">
        <v>1954</v>
      </c>
      <c r="C9295" s="9">
        <f t="shared" ca="1" si="290"/>
        <v>14</v>
      </c>
      <c r="D9295" s="9" t="s">
        <v>2116</v>
      </c>
      <c r="E9295" s="9" t="s">
        <v>2116</v>
      </c>
      <c r="F9295" s="10">
        <f t="shared" ca="1" si="291"/>
        <v>6.0384795025364563E-2</v>
      </c>
      <c r="G9295" s="3" t="str">
        <f>VLOOKUP(Table3[[#This Row],[PRODUCT ID]],Table1[[PRODUCT]:[SELLING PRICE]],1,FALSE)</f>
        <v>Product902</v>
      </c>
      <c r="H9295" s="3" t="str">
        <f>VLOOKUP(Table3[[#This Row],[PRODUCT ID]],Table1[[PRODUCT]:[SELLING PRICE]],2,FALSE)</f>
        <v>Category4</v>
      </c>
      <c r="I9295" s="3" t="str">
        <f>VLOOKUP(Table3[[#This Row],[PRODUCT ID]],Table1[[PRODUCT]:[SELLING PRICE]],3,FALSE)</f>
        <v>No</v>
      </c>
      <c r="J9295" s="16">
        <f ca="1">VLOOKUP(Table3[[#This Row],[PRODUCT ID]],Table1[[PRODUCT]:[SELLING PRICE]],4,FALSE)</f>
        <v>184</v>
      </c>
      <c r="K9295" s="16">
        <f ca="1">VLOOKUP(Table3[[#This Row],[PRODUCT ID]],Table1[[PRODUCT]:[SELLING PRICE]],5,FALSE)</f>
        <v>263.28930443426066</v>
      </c>
      <c r="L9295" s="16">
        <f ca="1">J9295*Table3[[#This Row],[QUANTITY]]</f>
        <v>2576</v>
      </c>
      <c r="M9295" s="16">
        <f ca="1">K9295*Table3[[#This Row],[QUANTITY]]*(1-Table3[[#This Row],[DISCOUNT %]])</f>
        <v>3463.4688725507785</v>
      </c>
      <c r="N9295" s="3">
        <f>DAY(Table3[[#This Row],[DATE]])</f>
        <v>12</v>
      </c>
      <c r="O9295" s="3" t="str">
        <f>TEXT(Table3[[#This Row],[DATE]],"mmm")</f>
        <v>Jun</v>
      </c>
      <c r="P9295" s="3">
        <f>YEAR(Table3[[#This Row],[DATE]])</f>
        <v>2046</v>
      </c>
    </row>
    <row r="9296" spans="1:16" x14ac:dyDescent="0.3">
      <c r="A9296" s="6">
        <v>53491</v>
      </c>
      <c r="B9296" s="7" t="s">
        <v>1955</v>
      </c>
      <c r="C9296" s="9">
        <f t="shared" ca="1" si="290"/>
        <v>9</v>
      </c>
      <c r="D9296" s="9" t="s">
        <v>2116</v>
      </c>
      <c r="E9296" s="9" t="s">
        <v>2116</v>
      </c>
      <c r="F9296" s="10">
        <f t="shared" ca="1" si="291"/>
        <v>8.9511051011960774E-2</v>
      </c>
      <c r="G9296" s="3" t="str">
        <f>VLOOKUP(Table3[[#This Row],[PRODUCT ID]],Table1[[PRODUCT]:[SELLING PRICE]],1,FALSE)</f>
        <v>Product903</v>
      </c>
      <c r="H9296" s="3" t="str">
        <f>VLOOKUP(Table3[[#This Row],[PRODUCT ID]],Table1[[PRODUCT]:[SELLING PRICE]],2,FALSE)</f>
        <v>Category5</v>
      </c>
      <c r="I9296" s="3" t="str">
        <f>VLOOKUP(Table3[[#This Row],[PRODUCT ID]],Table1[[PRODUCT]:[SELLING PRICE]],3,FALSE)</f>
        <v>Kg</v>
      </c>
      <c r="J9296" s="16">
        <f ca="1">VLOOKUP(Table3[[#This Row],[PRODUCT ID]],Table1[[PRODUCT]:[SELLING PRICE]],4,FALSE)</f>
        <v>29</v>
      </c>
      <c r="K9296" s="16">
        <f ca="1">VLOOKUP(Table3[[#This Row],[PRODUCT ID]],Table1[[PRODUCT]:[SELLING PRICE]],5,FALSE)</f>
        <v>100.68140775743967</v>
      </c>
      <c r="L9296" s="16">
        <f ca="1">J9296*Table3[[#This Row],[QUANTITY]]</f>
        <v>261</v>
      </c>
      <c r="M9296" s="16">
        <f ca="1">K9296*Table3[[#This Row],[QUANTITY]]*(1-Table3[[#This Row],[DISCOUNT %]])</f>
        <v>825.02378218536728</v>
      </c>
      <c r="N9296" s="3">
        <f>DAY(Table3[[#This Row],[DATE]])</f>
        <v>13</v>
      </c>
      <c r="O9296" s="3" t="str">
        <f>TEXT(Table3[[#This Row],[DATE]],"mmm")</f>
        <v>Jun</v>
      </c>
      <c r="P9296" s="3">
        <f>YEAR(Table3[[#This Row],[DATE]])</f>
        <v>2046</v>
      </c>
    </row>
    <row r="9297" spans="1:16" x14ac:dyDescent="0.3">
      <c r="A9297" s="6">
        <v>53492</v>
      </c>
      <c r="B9297" s="7" t="s">
        <v>1956</v>
      </c>
      <c r="C9297" s="9">
        <f t="shared" ca="1" si="290"/>
        <v>3</v>
      </c>
      <c r="D9297" s="9" t="s">
        <v>2116</v>
      </c>
      <c r="E9297" s="9" t="s">
        <v>2116</v>
      </c>
      <c r="F9297" s="10">
        <f t="shared" ca="1" si="291"/>
        <v>4.6132453167120703E-2</v>
      </c>
      <c r="G9297" s="3" t="str">
        <f>VLOOKUP(Table3[[#This Row],[PRODUCT ID]],Table1[[PRODUCT]:[SELLING PRICE]],1,FALSE)</f>
        <v>Product904</v>
      </c>
      <c r="H9297" s="3" t="str">
        <f>VLOOKUP(Table3[[#This Row],[PRODUCT ID]],Table1[[PRODUCT]:[SELLING PRICE]],2,FALSE)</f>
        <v>Category1</v>
      </c>
      <c r="I9297" s="3" t="str">
        <f>VLOOKUP(Table3[[#This Row],[PRODUCT ID]],Table1[[PRODUCT]:[SELLING PRICE]],3,FALSE)</f>
        <v>Kg</v>
      </c>
      <c r="J9297" s="16">
        <f ca="1">VLOOKUP(Table3[[#This Row],[PRODUCT ID]],Table1[[PRODUCT]:[SELLING PRICE]],4,FALSE)</f>
        <v>93</v>
      </c>
      <c r="K9297" s="16">
        <f ca="1">VLOOKUP(Table3[[#This Row],[PRODUCT ID]],Table1[[PRODUCT]:[SELLING PRICE]],5,FALSE)</f>
        <v>131.78312377771204</v>
      </c>
      <c r="L9297" s="16">
        <f ca="1">J9297*Table3[[#This Row],[QUANTITY]]</f>
        <v>279</v>
      </c>
      <c r="M9297" s="16">
        <f ca="1">K9297*Table3[[#This Row],[QUANTITY]]*(1-Table3[[#This Row],[DISCOUNT %]])</f>
        <v>377.1109349754596</v>
      </c>
      <c r="N9297" s="3">
        <f>DAY(Table3[[#This Row],[DATE]])</f>
        <v>14</v>
      </c>
      <c r="O9297" s="3" t="str">
        <f>TEXT(Table3[[#This Row],[DATE]],"mmm")</f>
        <v>Jun</v>
      </c>
      <c r="P9297" s="3">
        <f>YEAR(Table3[[#This Row],[DATE]])</f>
        <v>2046</v>
      </c>
    </row>
    <row r="9298" spans="1:16" x14ac:dyDescent="0.3">
      <c r="A9298" s="6">
        <v>53493</v>
      </c>
      <c r="B9298" s="7" t="s">
        <v>1957</v>
      </c>
      <c r="C9298" s="9">
        <f t="shared" ca="1" si="290"/>
        <v>14</v>
      </c>
      <c r="D9298" s="9" t="s">
        <v>2115</v>
      </c>
      <c r="E9298" s="9" t="s">
        <v>2118</v>
      </c>
      <c r="F9298" s="10">
        <f t="shared" ca="1" si="291"/>
        <v>4.216481346479533E-2</v>
      </c>
      <c r="G9298" s="3" t="str">
        <f>VLOOKUP(Table3[[#This Row],[PRODUCT ID]],Table1[[PRODUCT]:[SELLING PRICE]],1,FALSE)</f>
        <v>Product905</v>
      </c>
      <c r="H9298" s="3" t="str">
        <f>VLOOKUP(Table3[[#This Row],[PRODUCT ID]],Table1[[PRODUCT]:[SELLING PRICE]],2,FALSE)</f>
        <v>Category2</v>
      </c>
      <c r="I9298" s="3" t="str">
        <f>VLOOKUP(Table3[[#This Row],[PRODUCT ID]],Table1[[PRODUCT]:[SELLING PRICE]],3,FALSE)</f>
        <v>Lt</v>
      </c>
      <c r="J9298" s="16">
        <f ca="1">VLOOKUP(Table3[[#This Row],[PRODUCT ID]],Table1[[PRODUCT]:[SELLING PRICE]],4,FALSE)</f>
        <v>182</v>
      </c>
      <c r="K9298" s="16">
        <f ca="1">VLOOKUP(Table3[[#This Row],[PRODUCT ID]],Table1[[PRODUCT]:[SELLING PRICE]],5,FALSE)</f>
        <v>312.82742216548286</v>
      </c>
      <c r="L9298" s="16">
        <f ca="1">J9298*Table3[[#This Row],[QUANTITY]]</f>
        <v>2548</v>
      </c>
      <c r="M9298" s="16">
        <f ca="1">K9298*Table3[[#This Row],[QUANTITY]]*(1-Table3[[#This Row],[DISCOUNT %]])</f>
        <v>4194.9195716848353</v>
      </c>
      <c r="N9298" s="3">
        <f>DAY(Table3[[#This Row],[DATE]])</f>
        <v>15</v>
      </c>
      <c r="O9298" s="3" t="str">
        <f>TEXT(Table3[[#This Row],[DATE]],"mmm")</f>
        <v>Jun</v>
      </c>
      <c r="P9298" s="3">
        <f>YEAR(Table3[[#This Row],[DATE]])</f>
        <v>2046</v>
      </c>
    </row>
    <row r="9299" spans="1:16" x14ac:dyDescent="0.3">
      <c r="A9299" s="6">
        <v>53494</v>
      </c>
      <c r="B9299" s="7" t="s">
        <v>1958</v>
      </c>
      <c r="C9299" s="9">
        <f t="shared" ca="1" si="290"/>
        <v>4</v>
      </c>
      <c r="D9299" s="9" t="s">
        <v>2116</v>
      </c>
      <c r="E9299" s="9" t="s">
        <v>2116</v>
      </c>
      <c r="F9299" s="10">
        <f t="shared" ca="1" si="291"/>
        <v>2.1971546614903737E-2</v>
      </c>
      <c r="G9299" s="3" t="str">
        <f>VLOOKUP(Table3[[#This Row],[PRODUCT ID]],Table1[[PRODUCT]:[SELLING PRICE]],1,FALSE)</f>
        <v>Product906</v>
      </c>
      <c r="H9299" s="3" t="str">
        <f>VLOOKUP(Table3[[#This Row],[PRODUCT ID]],Table1[[PRODUCT]:[SELLING PRICE]],2,FALSE)</f>
        <v>Category3</v>
      </c>
      <c r="I9299" s="3" t="str">
        <f>VLOOKUP(Table3[[#This Row],[PRODUCT ID]],Table1[[PRODUCT]:[SELLING PRICE]],3,FALSE)</f>
        <v>Kg</v>
      </c>
      <c r="J9299" s="16">
        <f ca="1">VLOOKUP(Table3[[#This Row],[PRODUCT ID]],Table1[[PRODUCT]:[SELLING PRICE]],4,FALSE)</f>
        <v>116</v>
      </c>
      <c r="K9299" s="16">
        <f ca="1">VLOOKUP(Table3[[#This Row],[PRODUCT ID]],Table1[[PRODUCT]:[SELLING PRICE]],5,FALSE)</f>
        <v>246.975541550944</v>
      </c>
      <c r="L9299" s="16">
        <f ca="1">J9299*Table3[[#This Row],[QUANTITY]]</f>
        <v>464</v>
      </c>
      <c r="M9299" s="16">
        <f ca="1">K9299*Table3[[#This Row],[QUANTITY]]*(1-Table3[[#This Row],[DISCOUNT %]])</f>
        <v>966.19642770806536</v>
      </c>
      <c r="N9299" s="3">
        <f>DAY(Table3[[#This Row],[DATE]])</f>
        <v>16</v>
      </c>
      <c r="O9299" s="3" t="str">
        <f>TEXT(Table3[[#This Row],[DATE]],"mmm")</f>
        <v>Jun</v>
      </c>
      <c r="P9299" s="3">
        <f>YEAR(Table3[[#This Row],[DATE]])</f>
        <v>2046</v>
      </c>
    </row>
    <row r="9300" spans="1:16" x14ac:dyDescent="0.3">
      <c r="A9300" s="6">
        <v>53495</v>
      </c>
      <c r="B9300" s="7" t="s">
        <v>1959</v>
      </c>
      <c r="C9300" s="9">
        <f t="shared" ca="1" si="290"/>
        <v>12</v>
      </c>
      <c r="D9300" s="9" t="s">
        <v>2117</v>
      </c>
      <c r="E9300" s="9" t="s">
        <v>2116</v>
      </c>
      <c r="F9300" s="10">
        <f t="shared" ca="1" si="291"/>
        <v>7.1477574909356911E-2</v>
      </c>
      <c r="G9300" s="3" t="str">
        <f>VLOOKUP(Table3[[#This Row],[PRODUCT ID]],Table1[[PRODUCT]:[SELLING PRICE]],1,FALSE)</f>
        <v>Product907</v>
      </c>
      <c r="H9300" s="3" t="str">
        <f>VLOOKUP(Table3[[#This Row],[PRODUCT ID]],Table1[[PRODUCT]:[SELLING PRICE]],2,FALSE)</f>
        <v>Category4</v>
      </c>
      <c r="I9300" s="3" t="str">
        <f>VLOOKUP(Table3[[#This Row],[PRODUCT ID]],Table1[[PRODUCT]:[SELLING PRICE]],3,FALSE)</f>
        <v>Lt</v>
      </c>
      <c r="J9300" s="16">
        <f ca="1">VLOOKUP(Table3[[#This Row],[PRODUCT ID]],Table1[[PRODUCT]:[SELLING PRICE]],4,FALSE)</f>
        <v>203</v>
      </c>
      <c r="K9300" s="16">
        <f ca="1">VLOOKUP(Table3[[#This Row],[PRODUCT ID]],Table1[[PRODUCT]:[SELLING PRICE]],5,FALSE)</f>
        <v>69.744783606334906</v>
      </c>
      <c r="L9300" s="16">
        <f ca="1">J9300*Table3[[#This Row],[QUANTITY]]</f>
        <v>2436</v>
      </c>
      <c r="M9300" s="16">
        <f ca="1">K9300*Table3[[#This Row],[QUANTITY]]*(1-Table3[[#This Row],[DISCOUNT %]])</f>
        <v>777.11514733891454</v>
      </c>
      <c r="N9300" s="3">
        <f>DAY(Table3[[#This Row],[DATE]])</f>
        <v>17</v>
      </c>
      <c r="O9300" s="3" t="str">
        <f>TEXT(Table3[[#This Row],[DATE]],"mmm")</f>
        <v>Jun</v>
      </c>
      <c r="P9300" s="3">
        <f>YEAR(Table3[[#This Row],[DATE]])</f>
        <v>2046</v>
      </c>
    </row>
    <row r="9301" spans="1:16" x14ac:dyDescent="0.3">
      <c r="A9301" s="6">
        <v>53496</v>
      </c>
      <c r="B9301" s="7" t="s">
        <v>1960</v>
      </c>
      <c r="C9301" s="9">
        <f t="shared" ca="1" si="290"/>
        <v>5</v>
      </c>
      <c r="D9301" s="9" t="s">
        <v>2115</v>
      </c>
      <c r="E9301" s="9" t="s">
        <v>2116</v>
      </c>
      <c r="F9301" s="10">
        <f t="shared" ca="1" si="291"/>
        <v>7.8863204198218392E-2</v>
      </c>
      <c r="G9301" s="3" t="str">
        <f>VLOOKUP(Table3[[#This Row],[PRODUCT ID]],Table1[[PRODUCT]:[SELLING PRICE]],1,FALSE)</f>
        <v>Product908</v>
      </c>
      <c r="H9301" s="3" t="str">
        <f>VLOOKUP(Table3[[#This Row],[PRODUCT ID]],Table1[[PRODUCT]:[SELLING PRICE]],2,FALSE)</f>
        <v>Category5</v>
      </c>
      <c r="I9301" s="3" t="str">
        <f>VLOOKUP(Table3[[#This Row],[PRODUCT ID]],Table1[[PRODUCT]:[SELLING PRICE]],3,FALSE)</f>
        <v>Ft</v>
      </c>
      <c r="J9301" s="16">
        <f ca="1">VLOOKUP(Table3[[#This Row],[PRODUCT ID]],Table1[[PRODUCT]:[SELLING PRICE]],4,FALSE)</f>
        <v>128</v>
      </c>
      <c r="K9301" s="16">
        <f ca="1">VLOOKUP(Table3[[#This Row],[PRODUCT ID]],Table1[[PRODUCT]:[SELLING PRICE]],5,FALSE)</f>
        <v>284.99769670136567</v>
      </c>
      <c r="L9301" s="16">
        <f ca="1">J9301*Table3[[#This Row],[QUANTITY]]</f>
        <v>640</v>
      </c>
      <c r="M9301" s="16">
        <f ca="1">K9301*Table3[[#This Row],[QUANTITY]]*(1-Table3[[#This Row],[DISCOUNT %]])</f>
        <v>1312.6093257519199</v>
      </c>
      <c r="N9301" s="3">
        <f>DAY(Table3[[#This Row],[DATE]])</f>
        <v>18</v>
      </c>
      <c r="O9301" s="3" t="str">
        <f>TEXT(Table3[[#This Row],[DATE]],"mmm")</f>
        <v>Jun</v>
      </c>
      <c r="P9301" s="3">
        <f>YEAR(Table3[[#This Row],[DATE]])</f>
        <v>2046</v>
      </c>
    </row>
    <row r="9302" spans="1:16" x14ac:dyDescent="0.3">
      <c r="A9302" s="6">
        <v>53497</v>
      </c>
      <c r="B9302" s="7" t="s">
        <v>1961</v>
      </c>
      <c r="C9302" s="9">
        <f t="shared" ca="1" si="290"/>
        <v>14</v>
      </c>
      <c r="D9302" s="9" t="s">
        <v>2115</v>
      </c>
      <c r="E9302" s="9" t="s">
        <v>2116</v>
      </c>
      <c r="F9302" s="10">
        <f t="shared" ca="1" si="291"/>
        <v>7.1673935938398187E-2</v>
      </c>
      <c r="G9302" s="3" t="str">
        <f>VLOOKUP(Table3[[#This Row],[PRODUCT ID]],Table1[[PRODUCT]:[SELLING PRICE]],1,FALSE)</f>
        <v>Product909</v>
      </c>
      <c r="H9302" s="3" t="str">
        <f>VLOOKUP(Table3[[#This Row],[PRODUCT ID]],Table1[[PRODUCT]:[SELLING PRICE]],2,FALSE)</f>
        <v>Category1</v>
      </c>
      <c r="I9302" s="3" t="str">
        <f>VLOOKUP(Table3[[#This Row],[PRODUCT ID]],Table1[[PRODUCT]:[SELLING PRICE]],3,FALSE)</f>
        <v>Kg</v>
      </c>
      <c r="J9302" s="16">
        <f ca="1">VLOOKUP(Table3[[#This Row],[PRODUCT ID]],Table1[[PRODUCT]:[SELLING PRICE]],4,FALSE)</f>
        <v>138</v>
      </c>
      <c r="K9302" s="16">
        <f ca="1">VLOOKUP(Table3[[#This Row],[PRODUCT ID]],Table1[[PRODUCT]:[SELLING PRICE]],5,FALSE)</f>
        <v>42.881177761106628</v>
      </c>
      <c r="L9302" s="16">
        <f ca="1">J9302*Table3[[#This Row],[QUANTITY]]</f>
        <v>1932</v>
      </c>
      <c r="M9302" s="16">
        <f ca="1">K9302*Table3[[#This Row],[QUANTITY]]*(1-Table3[[#This Row],[DISCOUNT %]])</f>
        <v>557.30800962611602</v>
      </c>
      <c r="N9302" s="3">
        <f>DAY(Table3[[#This Row],[DATE]])</f>
        <v>19</v>
      </c>
      <c r="O9302" s="3" t="str">
        <f>TEXT(Table3[[#This Row],[DATE]],"mmm")</f>
        <v>Jun</v>
      </c>
      <c r="P9302" s="3">
        <f>YEAR(Table3[[#This Row],[DATE]])</f>
        <v>2046</v>
      </c>
    </row>
    <row r="9303" spans="1:16" x14ac:dyDescent="0.3">
      <c r="A9303" s="6">
        <v>53498</v>
      </c>
      <c r="B9303" s="7" t="s">
        <v>1962</v>
      </c>
      <c r="C9303" s="9">
        <f t="shared" ca="1" si="290"/>
        <v>15</v>
      </c>
      <c r="D9303" s="9" t="s">
        <v>2115</v>
      </c>
      <c r="E9303" s="9" t="s">
        <v>2116</v>
      </c>
      <c r="F9303" s="10">
        <f t="shared" ca="1" si="291"/>
        <v>1.6906198668786454E-2</v>
      </c>
      <c r="G9303" s="3" t="str">
        <f>VLOOKUP(Table3[[#This Row],[PRODUCT ID]],Table1[[PRODUCT]:[SELLING PRICE]],1,FALSE)</f>
        <v>Product910</v>
      </c>
      <c r="H9303" s="3" t="str">
        <f>VLOOKUP(Table3[[#This Row],[PRODUCT ID]],Table1[[PRODUCT]:[SELLING PRICE]],2,FALSE)</f>
        <v>Category2</v>
      </c>
      <c r="I9303" s="3" t="str">
        <f>VLOOKUP(Table3[[#This Row],[PRODUCT ID]],Table1[[PRODUCT]:[SELLING PRICE]],3,FALSE)</f>
        <v>No</v>
      </c>
      <c r="J9303" s="16">
        <f ca="1">VLOOKUP(Table3[[#This Row],[PRODUCT ID]],Table1[[PRODUCT]:[SELLING PRICE]],4,FALSE)</f>
        <v>99</v>
      </c>
      <c r="K9303" s="16">
        <f ca="1">VLOOKUP(Table3[[#This Row],[PRODUCT ID]],Table1[[PRODUCT]:[SELLING PRICE]],5,FALSE)</f>
        <v>208.15967475571708</v>
      </c>
      <c r="L9303" s="16">
        <f ca="1">J9303*Table3[[#This Row],[QUANTITY]]</f>
        <v>1485</v>
      </c>
      <c r="M9303" s="16">
        <f ca="1">K9303*Table3[[#This Row],[QUANTITY]]*(1-Table3[[#This Row],[DISCOUNT %]])</f>
        <v>3069.6072890920045</v>
      </c>
      <c r="N9303" s="3">
        <f>DAY(Table3[[#This Row],[DATE]])</f>
        <v>20</v>
      </c>
      <c r="O9303" s="3" t="str">
        <f>TEXT(Table3[[#This Row],[DATE]],"mmm")</f>
        <v>Jun</v>
      </c>
      <c r="P9303" s="3">
        <f>YEAR(Table3[[#This Row],[DATE]])</f>
        <v>2046</v>
      </c>
    </row>
    <row r="9304" spans="1:16" x14ac:dyDescent="0.3">
      <c r="A9304" s="6">
        <v>53499</v>
      </c>
      <c r="B9304" s="7" t="s">
        <v>1963</v>
      </c>
      <c r="C9304" s="9">
        <f t="shared" ca="1" si="290"/>
        <v>11</v>
      </c>
      <c r="D9304" s="9" t="s">
        <v>2116</v>
      </c>
      <c r="E9304" s="9" t="s">
        <v>2118</v>
      </c>
      <c r="F9304" s="10">
        <f t="shared" ca="1" si="291"/>
        <v>5.7324552036115584E-2</v>
      </c>
      <c r="G9304" s="3" t="str">
        <f>VLOOKUP(Table3[[#This Row],[PRODUCT ID]],Table1[[PRODUCT]:[SELLING PRICE]],1,FALSE)</f>
        <v>Product911</v>
      </c>
      <c r="H9304" s="3" t="str">
        <f>VLOOKUP(Table3[[#This Row],[PRODUCT ID]],Table1[[PRODUCT]:[SELLING PRICE]],2,FALSE)</f>
        <v>Category3</v>
      </c>
      <c r="I9304" s="3" t="str">
        <f>VLOOKUP(Table3[[#This Row],[PRODUCT ID]],Table1[[PRODUCT]:[SELLING PRICE]],3,FALSE)</f>
        <v>No</v>
      </c>
      <c r="J9304" s="16">
        <f ca="1">VLOOKUP(Table3[[#This Row],[PRODUCT ID]],Table1[[PRODUCT]:[SELLING PRICE]],4,FALSE)</f>
        <v>137</v>
      </c>
      <c r="K9304" s="16">
        <f ca="1">VLOOKUP(Table3[[#This Row],[PRODUCT ID]],Table1[[PRODUCT]:[SELLING PRICE]],5,FALSE)</f>
        <v>255.38320954191337</v>
      </c>
      <c r="L9304" s="16">
        <f ca="1">J9304*Table3[[#This Row],[QUANTITY]]</f>
        <v>1507</v>
      </c>
      <c r="M9304" s="16">
        <f ca="1">K9304*Table3[[#This Row],[QUANTITY]]*(1-Table3[[#This Row],[DISCOUNT %]])</f>
        <v>2648.1782960311548</v>
      </c>
      <c r="N9304" s="3">
        <f>DAY(Table3[[#This Row],[DATE]])</f>
        <v>21</v>
      </c>
      <c r="O9304" s="3" t="str">
        <f>TEXT(Table3[[#This Row],[DATE]],"mmm")</f>
        <v>Jun</v>
      </c>
      <c r="P9304" s="3">
        <f>YEAR(Table3[[#This Row],[DATE]])</f>
        <v>2046</v>
      </c>
    </row>
    <row r="9305" spans="1:16" x14ac:dyDescent="0.3">
      <c r="A9305" s="6">
        <v>53500</v>
      </c>
      <c r="B9305" s="7" t="s">
        <v>1964</v>
      </c>
      <c r="C9305" s="9">
        <f t="shared" ca="1" si="290"/>
        <v>8</v>
      </c>
      <c r="D9305" s="9" t="s">
        <v>2116</v>
      </c>
      <c r="E9305" s="9" t="s">
        <v>2118</v>
      </c>
      <c r="F9305" s="10">
        <f t="shared" ca="1" si="291"/>
        <v>2.1152462490639269E-2</v>
      </c>
      <c r="G9305" s="3" t="str">
        <f>VLOOKUP(Table3[[#This Row],[PRODUCT ID]],Table1[[PRODUCT]:[SELLING PRICE]],1,FALSE)</f>
        <v>Product912</v>
      </c>
      <c r="H9305" s="3" t="str">
        <f>VLOOKUP(Table3[[#This Row],[PRODUCT ID]],Table1[[PRODUCT]:[SELLING PRICE]],2,FALSE)</f>
        <v>Category4</v>
      </c>
      <c r="I9305" s="3" t="str">
        <f>VLOOKUP(Table3[[#This Row],[PRODUCT ID]],Table1[[PRODUCT]:[SELLING PRICE]],3,FALSE)</f>
        <v>Ft</v>
      </c>
      <c r="J9305" s="16">
        <f ca="1">VLOOKUP(Table3[[#This Row],[PRODUCT ID]],Table1[[PRODUCT]:[SELLING PRICE]],4,FALSE)</f>
        <v>26</v>
      </c>
      <c r="K9305" s="16">
        <f ca="1">VLOOKUP(Table3[[#This Row],[PRODUCT ID]],Table1[[PRODUCT]:[SELLING PRICE]],5,FALSE)</f>
        <v>285.45690606964723</v>
      </c>
      <c r="L9305" s="16">
        <f ca="1">J9305*Table3[[#This Row],[QUANTITY]]</f>
        <v>208</v>
      </c>
      <c r="M9305" s="16">
        <f ca="1">K9305*Table3[[#This Row],[QUANTITY]]*(1-Table3[[#This Row],[DISCOUNT %]])</f>
        <v>2235.3503165705206</v>
      </c>
      <c r="N9305" s="3">
        <f>DAY(Table3[[#This Row],[DATE]])</f>
        <v>22</v>
      </c>
      <c r="O9305" s="3" t="str">
        <f>TEXT(Table3[[#This Row],[DATE]],"mmm")</f>
        <v>Jun</v>
      </c>
      <c r="P9305" s="3">
        <f>YEAR(Table3[[#This Row],[DATE]])</f>
        <v>2046</v>
      </c>
    </row>
    <row r="9306" spans="1:16" x14ac:dyDescent="0.3">
      <c r="A9306" s="6">
        <v>53501</v>
      </c>
      <c r="B9306" s="7" t="s">
        <v>1965</v>
      </c>
      <c r="C9306" s="9">
        <f t="shared" ca="1" si="290"/>
        <v>15</v>
      </c>
      <c r="D9306" s="9" t="s">
        <v>2116</v>
      </c>
      <c r="E9306" s="9" t="s">
        <v>2116</v>
      </c>
      <c r="F9306" s="10">
        <f t="shared" ca="1" si="291"/>
        <v>5.0659565392470275E-2</v>
      </c>
      <c r="G9306" s="3" t="str">
        <f>VLOOKUP(Table3[[#This Row],[PRODUCT ID]],Table1[[PRODUCT]:[SELLING PRICE]],1,FALSE)</f>
        <v>Product913</v>
      </c>
      <c r="H9306" s="3" t="str">
        <f>VLOOKUP(Table3[[#This Row],[PRODUCT ID]],Table1[[PRODUCT]:[SELLING PRICE]],2,FALSE)</f>
        <v>Category1</v>
      </c>
      <c r="I9306" s="3" t="str">
        <f>VLOOKUP(Table3[[#This Row],[PRODUCT ID]],Table1[[PRODUCT]:[SELLING PRICE]],3,FALSE)</f>
        <v>No</v>
      </c>
      <c r="J9306" s="16">
        <f ca="1">VLOOKUP(Table3[[#This Row],[PRODUCT ID]],Table1[[PRODUCT]:[SELLING PRICE]],4,FALSE)</f>
        <v>19</v>
      </c>
      <c r="K9306" s="16">
        <f ca="1">VLOOKUP(Table3[[#This Row],[PRODUCT ID]],Table1[[PRODUCT]:[SELLING PRICE]],5,FALSE)</f>
        <v>282.53623524463438</v>
      </c>
      <c r="L9306" s="16">
        <f ca="1">J9306*Table3[[#This Row],[QUANTITY]]</f>
        <v>285</v>
      </c>
      <c r="M9306" s="16">
        <f ca="1">K9306*Table3[[#This Row],[QUANTITY]]*(1-Table3[[#This Row],[DISCOUNT %]])</f>
        <v>4023.3460853927468</v>
      </c>
      <c r="N9306" s="3">
        <f>DAY(Table3[[#This Row],[DATE]])</f>
        <v>23</v>
      </c>
      <c r="O9306" s="3" t="str">
        <f>TEXT(Table3[[#This Row],[DATE]],"mmm")</f>
        <v>Jun</v>
      </c>
      <c r="P9306" s="3">
        <f>YEAR(Table3[[#This Row],[DATE]])</f>
        <v>2046</v>
      </c>
    </row>
    <row r="9307" spans="1:16" x14ac:dyDescent="0.3">
      <c r="A9307" s="6">
        <v>53502</v>
      </c>
      <c r="B9307" s="7" t="s">
        <v>1966</v>
      </c>
      <c r="C9307" s="9">
        <f t="shared" ca="1" si="290"/>
        <v>8</v>
      </c>
      <c r="D9307" s="9" t="s">
        <v>2115</v>
      </c>
      <c r="E9307" s="9" t="s">
        <v>2116</v>
      </c>
      <c r="F9307" s="10">
        <f t="shared" ca="1" si="291"/>
        <v>5.7267362445359397E-2</v>
      </c>
      <c r="G9307" s="3" t="str">
        <f>VLOOKUP(Table3[[#This Row],[PRODUCT ID]],Table1[[PRODUCT]:[SELLING PRICE]],1,FALSE)</f>
        <v>Product914</v>
      </c>
      <c r="H9307" s="3" t="str">
        <f>VLOOKUP(Table3[[#This Row],[PRODUCT ID]],Table1[[PRODUCT]:[SELLING PRICE]],2,FALSE)</f>
        <v>Category2</v>
      </c>
      <c r="I9307" s="3" t="str">
        <f>VLOOKUP(Table3[[#This Row],[PRODUCT ID]],Table1[[PRODUCT]:[SELLING PRICE]],3,FALSE)</f>
        <v>Kg</v>
      </c>
      <c r="J9307" s="16">
        <f ca="1">VLOOKUP(Table3[[#This Row],[PRODUCT ID]],Table1[[PRODUCT]:[SELLING PRICE]],4,FALSE)</f>
        <v>136</v>
      </c>
      <c r="K9307" s="16">
        <f ca="1">VLOOKUP(Table3[[#This Row],[PRODUCT ID]],Table1[[PRODUCT]:[SELLING PRICE]],5,FALSE)</f>
        <v>199.9648708155386</v>
      </c>
      <c r="L9307" s="16">
        <f ca="1">J9307*Table3[[#This Row],[QUANTITY]]</f>
        <v>1088</v>
      </c>
      <c r="M9307" s="16">
        <f ca="1">K9307*Table3[[#This Row],[QUANTITY]]*(1-Table3[[#This Row],[DISCOUNT %]])</f>
        <v>1508.1072806576456</v>
      </c>
      <c r="N9307" s="3">
        <f>DAY(Table3[[#This Row],[DATE]])</f>
        <v>24</v>
      </c>
      <c r="O9307" s="3" t="str">
        <f>TEXT(Table3[[#This Row],[DATE]],"mmm")</f>
        <v>Jun</v>
      </c>
      <c r="P9307" s="3">
        <f>YEAR(Table3[[#This Row],[DATE]])</f>
        <v>2046</v>
      </c>
    </row>
    <row r="9308" spans="1:16" x14ac:dyDescent="0.3">
      <c r="A9308" s="6">
        <v>53503</v>
      </c>
      <c r="B9308" s="7" t="s">
        <v>1967</v>
      </c>
      <c r="C9308" s="9">
        <f t="shared" ca="1" si="290"/>
        <v>13</v>
      </c>
      <c r="D9308" s="9" t="s">
        <v>2117</v>
      </c>
      <c r="E9308" s="9" t="s">
        <v>2116</v>
      </c>
      <c r="F9308" s="10">
        <f t="shared" ca="1" si="291"/>
        <v>7.8956338239317234E-2</v>
      </c>
      <c r="G9308" s="3" t="str">
        <f>VLOOKUP(Table3[[#This Row],[PRODUCT ID]],Table1[[PRODUCT]:[SELLING PRICE]],1,FALSE)</f>
        <v>Product915</v>
      </c>
      <c r="H9308" s="3" t="str">
        <f>VLOOKUP(Table3[[#This Row],[PRODUCT ID]],Table1[[PRODUCT]:[SELLING PRICE]],2,FALSE)</f>
        <v>Category3</v>
      </c>
      <c r="I9308" s="3" t="str">
        <f>VLOOKUP(Table3[[#This Row],[PRODUCT ID]],Table1[[PRODUCT]:[SELLING PRICE]],3,FALSE)</f>
        <v>Kg</v>
      </c>
      <c r="J9308" s="16">
        <f ca="1">VLOOKUP(Table3[[#This Row],[PRODUCT ID]],Table1[[PRODUCT]:[SELLING PRICE]],4,FALSE)</f>
        <v>13</v>
      </c>
      <c r="K9308" s="16">
        <f ca="1">VLOOKUP(Table3[[#This Row],[PRODUCT ID]],Table1[[PRODUCT]:[SELLING PRICE]],5,FALSE)</f>
        <v>228.27124719640116</v>
      </c>
      <c r="L9308" s="16">
        <f ca="1">J9308*Table3[[#This Row],[QUANTITY]]</f>
        <v>169</v>
      </c>
      <c r="M9308" s="16">
        <f ca="1">K9308*Table3[[#This Row],[QUANTITY]]*(1-Table3[[#This Row],[DISCOUNT %]])</f>
        <v>2733.2212101018672</v>
      </c>
      <c r="N9308" s="3">
        <f>DAY(Table3[[#This Row],[DATE]])</f>
        <v>25</v>
      </c>
      <c r="O9308" s="3" t="str">
        <f>TEXT(Table3[[#This Row],[DATE]],"mmm")</f>
        <v>Jun</v>
      </c>
      <c r="P9308" s="3">
        <f>YEAR(Table3[[#This Row],[DATE]])</f>
        <v>2046</v>
      </c>
    </row>
    <row r="9309" spans="1:16" x14ac:dyDescent="0.3">
      <c r="A9309" s="6">
        <v>53504</v>
      </c>
      <c r="B9309" s="7" t="s">
        <v>1968</v>
      </c>
      <c r="C9309" s="9">
        <f t="shared" ca="1" si="290"/>
        <v>12</v>
      </c>
      <c r="D9309" s="9" t="s">
        <v>2117</v>
      </c>
      <c r="E9309" s="9" t="s">
        <v>2116</v>
      </c>
      <c r="F9309" s="10">
        <f t="shared" ca="1" si="291"/>
        <v>4.0838163005529296E-2</v>
      </c>
      <c r="G9309" s="3" t="str">
        <f>VLOOKUP(Table3[[#This Row],[PRODUCT ID]],Table1[[PRODUCT]:[SELLING PRICE]],1,FALSE)</f>
        <v>Product916</v>
      </c>
      <c r="H9309" s="3" t="str">
        <f>VLOOKUP(Table3[[#This Row],[PRODUCT ID]],Table1[[PRODUCT]:[SELLING PRICE]],2,FALSE)</f>
        <v>Category4</v>
      </c>
      <c r="I9309" s="3" t="str">
        <f>VLOOKUP(Table3[[#This Row],[PRODUCT ID]],Table1[[PRODUCT]:[SELLING PRICE]],3,FALSE)</f>
        <v>Lt</v>
      </c>
      <c r="J9309" s="16">
        <f ca="1">VLOOKUP(Table3[[#This Row],[PRODUCT ID]],Table1[[PRODUCT]:[SELLING PRICE]],4,FALSE)</f>
        <v>126</v>
      </c>
      <c r="K9309" s="16">
        <f ca="1">VLOOKUP(Table3[[#This Row],[PRODUCT ID]],Table1[[PRODUCT]:[SELLING PRICE]],5,FALSE)</f>
        <v>89.197050579596436</v>
      </c>
      <c r="L9309" s="16">
        <f ca="1">J9309*Table3[[#This Row],[QUANTITY]]</f>
        <v>1512</v>
      </c>
      <c r="M9309" s="16">
        <f ca="1">K9309*Table3[[#This Row],[QUANTITY]]*(1-Table3[[#This Row],[DISCOUNT %]])</f>
        <v>1026.6528826609733</v>
      </c>
      <c r="N9309" s="3">
        <f>DAY(Table3[[#This Row],[DATE]])</f>
        <v>26</v>
      </c>
      <c r="O9309" s="3" t="str">
        <f>TEXT(Table3[[#This Row],[DATE]],"mmm")</f>
        <v>Jun</v>
      </c>
      <c r="P9309" s="3">
        <f>YEAR(Table3[[#This Row],[DATE]])</f>
        <v>2046</v>
      </c>
    </row>
    <row r="9310" spans="1:16" x14ac:dyDescent="0.3">
      <c r="A9310" s="6">
        <v>53505</v>
      </c>
      <c r="B9310" s="7" t="s">
        <v>1969</v>
      </c>
      <c r="C9310" s="9">
        <f t="shared" ca="1" si="290"/>
        <v>7</v>
      </c>
      <c r="D9310" s="9" t="s">
        <v>2116</v>
      </c>
      <c r="E9310" s="9" t="s">
        <v>2118</v>
      </c>
      <c r="F9310" s="10">
        <f t="shared" ca="1" si="291"/>
        <v>1.925768175090449E-2</v>
      </c>
      <c r="G9310" s="3" t="str">
        <f>VLOOKUP(Table3[[#This Row],[PRODUCT ID]],Table1[[PRODUCT]:[SELLING PRICE]],1,FALSE)</f>
        <v>Product917</v>
      </c>
      <c r="H9310" s="3" t="str">
        <f>VLOOKUP(Table3[[#This Row],[PRODUCT ID]],Table1[[PRODUCT]:[SELLING PRICE]],2,FALSE)</f>
        <v>Category5</v>
      </c>
      <c r="I9310" s="3" t="str">
        <f>VLOOKUP(Table3[[#This Row],[PRODUCT ID]],Table1[[PRODUCT]:[SELLING PRICE]],3,FALSE)</f>
        <v>Kg</v>
      </c>
      <c r="J9310" s="16">
        <f ca="1">VLOOKUP(Table3[[#This Row],[PRODUCT ID]],Table1[[PRODUCT]:[SELLING PRICE]],4,FALSE)</f>
        <v>168</v>
      </c>
      <c r="K9310" s="16">
        <f ca="1">VLOOKUP(Table3[[#This Row],[PRODUCT ID]],Table1[[PRODUCT]:[SELLING PRICE]],5,FALSE)</f>
        <v>299.24150837548223</v>
      </c>
      <c r="L9310" s="16">
        <f ca="1">J9310*Table3[[#This Row],[QUANTITY]]</f>
        <v>1176</v>
      </c>
      <c r="M9310" s="16">
        <f ca="1">K9310*Table3[[#This Row],[QUANTITY]]*(1-Table3[[#This Row],[DISCOUNT %]])</f>
        <v>2054.3516744836861</v>
      </c>
      <c r="N9310" s="3">
        <f>DAY(Table3[[#This Row],[DATE]])</f>
        <v>27</v>
      </c>
      <c r="O9310" s="3" t="str">
        <f>TEXT(Table3[[#This Row],[DATE]],"mmm")</f>
        <v>Jun</v>
      </c>
      <c r="P9310" s="3">
        <f>YEAR(Table3[[#This Row],[DATE]])</f>
        <v>2046</v>
      </c>
    </row>
    <row r="9311" spans="1:16" x14ac:dyDescent="0.3">
      <c r="A9311" s="6">
        <v>53506</v>
      </c>
      <c r="B9311" s="7" t="s">
        <v>1970</v>
      </c>
      <c r="C9311" s="9">
        <f t="shared" ca="1" si="290"/>
        <v>4</v>
      </c>
      <c r="D9311" s="9" t="s">
        <v>2116</v>
      </c>
      <c r="E9311" s="9" t="s">
        <v>2116</v>
      </c>
      <c r="F9311" s="10">
        <f t="shared" ca="1" si="291"/>
        <v>5.3228029122517423E-2</v>
      </c>
      <c r="G9311" s="3" t="str">
        <f>VLOOKUP(Table3[[#This Row],[PRODUCT ID]],Table1[[PRODUCT]:[SELLING PRICE]],1,FALSE)</f>
        <v>Product918</v>
      </c>
      <c r="H9311" s="3" t="str">
        <f>VLOOKUP(Table3[[#This Row],[PRODUCT ID]],Table1[[PRODUCT]:[SELLING PRICE]],2,FALSE)</f>
        <v>Category1</v>
      </c>
      <c r="I9311" s="3" t="str">
        <f>VLOOKUP(Table3[[#This Row],[PRODUCT ID]],Table1[[PRODUCT]:[SELLING PRICE]],3,FALSE)</f>
        <v>Lt</v>
      </c>
      <c r="J9311" s="16">
        <f ca="1">VLOOKUP(Table3[[#This Row],[PRODUCT ID]],Table1[[PRODUCT]:[SELLING PRICE]],4,FALSE)</f>
        <v>248</v>
      </c>
      <c r="K9311" s="16">
        <f ca="1">VLOOKUP(Table3[[#This Row],[PRODUCT ID]],Table1[[PRODUCT]:[SELLING PRICE]],5,FALSE)</f>
        <v>184.07392476325782</v>
      </c>
      <c r="L9311" s="16">
        <f ca="1">J9311*Table3[[#This Row],[QUANTITY]]</f>
        <v>992</v>
      </c>
      <c r="M9311" s="16">
        <f ca="1">K9311*Table3[[#This Row],[QUANTITY]]*(1-Table3[[#This Row],[DISCOUNT %]])</f>
        <v>697.10413014105222</v>
      </c>
      <c r="N9311" s="3">
        <f>DAY(Table3[[#This Row],[DATE]])</f>
        <v>28</v>
      </c>
      <c r="O9311" s="3" t="str">
        <f>TEXT(Table3[[#This Row],[DATE]],"mmm")</f>
        <v>Jun</v>
      </c>
      <c r="P9311" s="3">
        <f>YEAR(Table3[[#This Row],[DATE]])</f>
        <v>2046</v>
      </c>
    </row>
    <row r="9312" spans="1:16" x14ac:dyDescent="0.3">
      <c r="A9312" s="6">
        <v>53507</v>
      </c>
      <c r="B9312" s="7" t="s">
        <v>1971</v>
      </c>
      <c r="C9312" s="9">
        <f t="shared" ca="1" si="290"/>
        <v>6</v>
      </c>
      <c r="D9312" s="9" t="s">
        <v>2116</v>
      </c>
      <c r="E9312" s="9" t="s">
        <v>2116</v>
      </c>
      <c r="F9312" s="10">
        <f t="shared" ca="1" si="291"/>
        <v>9.70856645753011E-2</v>
      </c>
      <c r="G9312" s="3" t="str">
        <f>VLOOKUP(Table3[[#This Row],[PRODUCT ID]],Table1[[PRODUCT]:[SELLING PRICE]],1,FALSE)</f>
        <v>Product919</v>
      </c>
      <c r="H9312" s="3" t="str">
        <f>VLOOKUP(Table3[[#This Row],[PRODUCT ID]],Table1[[PRODUCT]:[SELLING PRICE]],2,FALSE)</f>
        <v>Category2</v>
      </c>
      <c r="I9312" s="3" t="str">
        <f>VLOOKUP(Table3[[#This Row],[PRODUCT ID]],Table1[[PRODUCT]:[SELLING PRICE]],3,FALSE)</f>
        <v>Ft</v>
      </c>
      <c r="J9312" s="16">
        <f ca="1">VLOOKUP(Table3[[#This Row],[PRODUCT ID]],Table1[[PRODUCT]:[SELLING PRICE]],4,FALSE)</f>
        <v>128</v>
      </c>
      <c r="K9312" s="16">
        <f ca="1">VLOOKUP(Table3[[#This Row],[PRODUCT ID]],Table1[[PRODUCT]:[SELLING PRICE]],5,FALSE)</f>
        <v>80.016640633855189</v>
      </c>
      <c r="L9312" s="16">
        <f ca="1">J9312*Table3[[#This Row],[QUANTITY]]</f>
        <v>768</v>
      </c>
      <c r="M9312" s="16">
        <f ca="1">K9312*Table3[[#This Row],[QUANTITY]]*(1-Table3[[#This Row],[DISCOUNT %]])</f>
        <v>433.4890314050059</v>
      </c>
      <c r="N9312" s="3">
        <f>DAY(Table3[[#This Row],[DATE]])</f>
        <v>29</v>
      </c>
      <c r="O9312" s="3" t="str">
        <f>TEXT(Table3[[#This Row],[DATE]],"mmm")</f>
        <v>Jun</v>
      </c>
      <c r="P9312" s="3">
        <f>YEAR(Table3[[#This Row],[DATE]])</f>
        <v>2046</v>
      </c>
    </row>
    <row r="9313" spans="1:16" x14ac:dyDescent="0.3">
      <c r="A9313" s="6">
        <v>53508</v>
      </c>
      <c r="B9313" s="7" t="s">
        <v>1972</v>
      </c>
      <c r="C9313" s="9">
        <f t="shared" ca="1" si="290"/>
        <v>3</v>
      </c>
      <c r="D9313" s="9" t="s">
        <v>2116</v>
      </c>
      <c r="E9313" s="9" t="s">
        <v>2116</v>
      </c>
      <c r="F9313" s="10">
        <f t="shared" ca="1" si="291"/>
        <v>6.805978139847435E-2</v>
      </c>
      <c r="G9313" s="3" t="str">
        <f>VLOOKUP(Table3[[#This Row],[PRODUCT ID]],Table1[[PRODUCT]:[SELLING PRICE]],1,FALSE)</f>
        <v>Product920</v>
      </c>
      <c r="H9313" s="3" t="str">
        <f>VLOOKUP(Table3[[#This Row],[PRODUCT ID]],Table1[[PRODUCT]:[SELLING PRICE]],2,FALSE)</f>
        <v>Category3</v>
      </c>
      <c r="I9313" s="3" t="str">
        <f>VLOOKUP(Table3[[#This Row],[PRODUCT ID]],Table1[[PRODUCT]:[SELLING PRICE]],3,FALSE)</f>
        <v>Kg</v>
      </c>
      <c r="J9313" s="16">
        <f ca="1">VLOOKUP(Table3[[#This Row],[PRODUCT ID]],Table1[[PRODUCT]:[SELLING PRICE]],4,FALSE)</f>
        <v>191</v>
      </c>
      <c r="K9313" s="16">
        <f ca="1">VLOOKUP(Table3[[#This Row],[PRODUCT ID]],Table1[[PRODUCT]:[SELLING PRICE]],5,FALSE)</f>
        <v>122.94912497008576</v>
      </c>
      <c r="L9313" s="16">
        <f ca="1">J9313*Table3[[#This Row],[QUANTITY]]</f>
        <v>573</v>
      </c>
      <c r="M9313" s="16">
        <f ca="1">K9313*Table3[[#This Row],[QUANTITY]]*(1-Table3[[#This Row],[DISCOUNT %]])</f>
        <v>343.74370320446405</v>
      </c>
      <c r="N9313" s="3">
        <f>DAY(Table3[[#This Row],[DATE]])</f>
        <v>30</v>
      </c>
      <c r="O9313" s="3" t="str">
        <f>TEXT(Table3[[#This Row],[DATE]],"mmm")</f>
        <v>Jun</v>
      </c>
      <c r="P9313" s="3">
        <f>YEAR(Table3[[#This Row],[DATE]])</f>
        <v>2046</v>
      </c>
    </row>
    <row r="9314" spans="1:16" x14ac:dyDescent="0.3">
      <c r="A9314" s="6">
        <v>53509</v>
      </c>
      <c r="B9314" s="7" t="s">
        <v>1973</v>
      </c>
      <c r="C9314" s="9">
        <f t="shared" ca="1" si="290"/>
        <v>15</v>
      </c>
      <c r="D9314" s="9" t="s">
        <v>2115</v>
      </c>
      <c r="E9314" s="9" t="s">
        <v>2116</v>
      </c>
      <c r="F9314" s="10">
        <f t="shared" ca="1" si="291"/>
        <v>5.3528301798305061E-2</v>
      </c>
      <c r="G9314" s="3" t="str">
        <f>VLOOKUP(Table3[[#This Row],[PRODUCT ID]],Table1[[PRODUCT]:[SELLING PRICE]],1,FALSE)</f>
        <v>Product921</v>
      </c>
      <c r="H9314" s="3" t="str">
        <f>VLOOKUP(Table3[[#This Row],[PRODUCT ID]],Table1[[PRODUCT]:[SELLING PRICE]],2,FALSE)</f>
        <v>Category4</v>
      </c>
      <c r="I9314" s="3" t="str">
        <f>VLOOKUP(Table3[[#This Row],[PRODUCT ID]],Table1[[PRODUCT]:[SELLING PRICE]],3,FALSE)</f>
        <v>No</v>
      </c>
      <c r="J9314" s="16">
        <f ca="1">VLOOKUP(Table3[[#This Row],[PRODUCT ID]],Table1[[PRODUCT]:[SELLING PRICE]],4,FALSE)</f>
        <v>57</v>
      </c>
      <c r="K9314" s="16">
        <f ca="1">VLOOKUP(Table3[[#This Row],[PRODUCT ID]],Table1[[PRODUCT]:[SELLING PRICE]],5,FALSE)</f>
        <v>230.41738090018362</v>
      </c>
      <c r="L9314" s="16">
        <f ca="1">J9314*Table3[[#This Row],[QUANTITY]]</f>
        <v>855</v>
      </c>
      <c r="M9314" s="16">
        <f ca="1">K9314*Table3[[#This Row],[QUANTITY]]*(1-Table3[[#This Row],[DISCOUNT %]])</f>
        <v>3271.2529469367537</v>
      </c>
      <c r="N9314" s="3">
        <f>DAY(Table3[[#This Row],[DATE]])</f>
        <v>1</v>
      </c>
      <c r="O9314" s="3" t="str">
        <f>TEXT(Table3[[#This Row],[DATE]],"mmm")</f>
        <v>Jul</v>
      </c>
      <c r="P9314" s="3">
        <f>YEAR(Table3[[#This Row],[DATE]])</f>
        <v>2046</v>
      </c>
    </row>
    <row r="9315" spans="1:16" x14ac:dyDescent="0.3">
      <c r="A9315" s="6">
        <v>53510</v>
      </c>
      <c r="B9315" s="7" t="s">
        <v>1974</v>
      </c>
      <c r="C9315" s="9">
        <f t="shared" ca="1" si="290"/>
        <v>2</v>
      </c>
      <c r="D9315" s="9" t="s">
        <v>2116</v>
      </c>
      <c r="E9315" s="9" t="s">
        <v>2116</v>
      </c>
      <c r="F9315" s="10">
        <f t="shared" ca="1" si="291"/>
        <v>7.7022155208718343E-2</v>
      </c>
      <c r="G9315" s="3" t="str">
        <f>VLOOKUP(Table3[[#This Row],[PRODUCT ID]],Table1[[PRODUCT]:[SELLING PRICE]],1,FALSE)</f>
        <v>Product922</v>
      </c>
      <c r="H9315" s="3" t="str">
        <f>VLOOKUP(Table3[[#This Row],[PRODUCT ID]],Table1[[PRODUCT]:[SELLING PRICE]],2,FALSE)</f>
        <v>Category5</v>
      </c>
      <c r="I9315" s="3" t="str">
        <f>VLOOKUP(Table3[[#This Row],[PRODUCT ID]],Table1[[PRODUCT]:[SELLING PRICE]],3,FALSE)</f>
        <v>No</v>
      </c>
      <c r="J9315" s="16">
        <f ca="1">VLOOKUP(Table3[[#This Row],[PRODUCT ID]],Table1[[PRODUCT]:[SELLING PRICE]],4,FALSE)</f>
        <v>247</v>
      </c>
      <c r="K9315" s="16">
        <f ca="1">VLOOKUP(Table3[[#This Row],[PRODUCT ID]],Table1[[PRODUCT]:[SELLING PRICE]],5,FALSE)</f>
        <v>148.0840884049434</v>
      </c>
      <c r="L9315" s="16">
        <f ca="1">J9315*Table3[[#This Row],[QUANTITY]]</f>
        <v>494</v>
      </c>
      <c r="M9315" s="16">
        <f ca="1">K9315*Table3[[#This Row],[QUANTITY]]*(1-Table3[[#This Row],[DISCOUNT %]])</f>
        <v>273.35666552775257</v>
      </c>
      <c r="N9315" s="3">
        <f>DAY(Table3[[#This Row],[DATE]])</f>
        <v>2</v>
      </c>
      <c r="O9315" s="3" t="str">
        <f>TEXT(Table3[[#This Row],[DATE]],"mmm")</f>
        <v>Jul</v>
      </c>
      <c r="P9315" s="3">
        <f>YEAR(Table3[[#This Row],[DATE]])</f>
        <v>2046</v>
      </c>
    </row>
    <row r="9316" spans="1:16" x14ac:dyDescent="0.3">
      <c r="A9316" s="6">
        <v>53511</v>
      </c>
      <c r="B9316" s="7" t="s">
        <v>1975</v>
      </c>
      <c r="C9316" s="9">
        <f t="shared" ca="1" si="290"/>
        <v>5</v>
      </c>
      <c r="D9316" s="9" t="s">
        <v>2117</v>
      </c>
      <c r="E9316" s="9" t="s">
        <v>2118</v>
      </c>
      <c r="F9316" s="10">
        <f t="shared" ca="1" si="291"/>
        <v>7.7196778434966834E-2</v>
      </c>
      <c r="G9316" s="3" t="str">
        <f>VLOOKUP(Table3[[#This Row],[PRODUCT ID]],Table1[[PRODUCT]:[SELLING PRICE]],1,FALSE)</f>
        <v>Product923</v>
      </c>
      <c r="H9316" s="3" t="str">
        <f>VLOOKUP(Table3[[#This Row],[PRODUCT ID]],Table1[[PRODUCT]:[SELLING PRICE]],2,FALSE)</f>
        <v>Category1</v>
      </c>
      <c r="I9316" s="3" t="str">
        <f>VLOOKUP(Table3[[#This Row],[PRODUCT ID]],Table1[[PRODUCT]:[SELLING PRICE]],3,FALSE)</f>
        <v>Ft</v>
      </c>
      <c r="J9316" s="16">
        <f ca="1">VLOOKUP(Table3[[#This Row],[PRODUCT ID]],Table1[[PRODUCT]:[SELLING PRICE]],4,FALSE)</f>
        <v>126</v>
      </c>
      <c r="K9316" s="16">
        <f ca="1">VLOOKUP(Table3[[#This Row],[PRODUCT ID]],Table1[[PRODUCT]:[SELLING PRICE]],5,FALSE)</f>
        <v>132.3613868898843</v>
      </c>
      <c r="L9316" s="16">
        <f ca="1">J9316*Table3[[#This Row],[QUANTITY]]</f>
        <v>630</v>
      </c>
      <c r="M9316" s="16">
        <f ca="1">K9316*Table3[[#This Row],[QUANTITY]]*(1-Table3[[#This Row],[DISCOUNT %]])</f>
        <v>610.71757116400488</v>
      </c>
      <c r="N9316" s="3">
        <f>DAY(Table3[[#This Row],[DATE]])</f>
        <v>3</v>
      </c>
      <c r="O9316" s="3" t="str">
        <f>TEXT(Table3[[#This Row],[DATE]],"mmm")</f>
        <v>Jul</v>
      </c>
      <c r="P9316" s="3">
        <f>YEAR(Table3[[#This Row],[DATE]])</f>
        <v>2046</v>
      </c>
    </row>
    <row r="9317" spans="1:16" x14ac:dyDescent="0.3">
      <c r="A9317" s="6">
        <v>53512</v>
      </c>
      <c r="B9317" s="7" t="s">
        <v>1976</v>
      </c>
      <c r="C9317" s="9">
        <f t="shared" ca="1" si="290"/>
        <v>4</v>
      </c>
      <c r="D9317" s="9" t="s">
        <v>2115</v>
      </c>
      <c r="E9317" s="9" t="s">
        <v>2118</v>
      </c>
      <c r="F9317" s="10">
        <f t="shared" ca="1" si="291"/>
        <v>9.0641024229688005E-2</v>
      </c>
      <c r="G9317" s="3" t="str">
        <f>VLOOKUP(Table3[[#This Row],[PRODUCT ID]],Table1[[PRODUCT]:[SELLING PRICE]],1,FALSE)</f>
        <v>Product924</v>
      </c>
      <c r="H9317" s="3" t="str">
        <f>VLOOKUP(Table3[[#This Row],[PRODUCT ID]],Table1[[PRODUCT]:[SELLING PRICE]],2,FALSE)</f>
        <v>Category2</v>
      </c>
      <c r="I9317" s="3" t="str">
        <f>VLOOKUP(Table3[[#This Row],[PRODUCT ID]],Table1[[PRODUCT]:[SELLING PRICE]],3,FALSE)</f>
        <v>No</v>
      </c>
      <c r="J9317" s="16">
        <f ca="1">VLOOKUP(Table3[[#This Row],[PRODUCT ID]],Table1[[PRODUCT]:[SELLING PRICE]],4,FALSE)</f>
        <v>246</v>
      </c>
      <c r="K9317" s="16">
        <f ca="1">VLOOKUP(Table3[[#This Row],[PRODUCT ID]],Table1[[PRODUCT]:[SELLING PRICE]],5,FALSE)</f>
        <v>310.32879560916336</v>
      </c>
      <c r="L9317" s="16">
        <f ca="1">J9317*Table3[[#This Row],[QUANTITY]]</f>
        <v>984</v>
      </c>
      <c r="M9317" s="16">
        <f ca="1">K9317*Table3[[#This Row],[QUANTITY]]*(1-Table3[[#This Row],[DISCOUNT %]])</f>
        <v>1128.8011029087331</v>
      </c>
      <c r="N9317" s="3">
        <f>DAY(Table3[[#This Row],[DATE]])</f>
        <v>4</v>
      </c>
      <c r="O9317" s="3" t="str">
        <f>TEXT(Table3[[#This Row],[DATE]],"mmm")</f>
        <v>Jul</v>
      </c>
      <c r="P9317" s="3">
        <f>YEAR(Table3[[#This Row],[DATE]])</f>
        <v>2046</v>
      </c>
    </row>
    <row r="9318" spans="1:16" x14ac:dyDescent="0.3">
      <c r="A9318" s="6">
        <v>53513</v>
      </c>
      <c r="B9318" s="7" t="s">
        <v>1977</v>
      </c>
      <c r="C9318" s="9">
        <f t="shared" ca="1" si="290"/>
        <v>5</v>
      </c>
      <c r="D9318" s="9" t="s">
        <v>2115</v>
      </c>
      <c r="E9318" s="9" t="s">
        <v>2116</v>
      </c>
      <c r="F9318" s="10">
        <f t="shared" ca="1" si="291"/>
        <v>2.934865691869383E-2</v>
      </c>
      <c r="G9318" s="3" t="str">
        <f>VLOOKUP(Table3[[#This Row],[PRODUCT ID]],Table1[[PRODUCT]:[SELLING PRICE]],1,FALSE)</f>
        <v>Product925</v>
      </c>
      <c r="H9318" s="3" t="str">
        <f>VLOOKUP(Table3[[#This Row],[PRODUCT ID]],Table1[[PRODUCT]:[SELLING PRICE]],2,FALSE)</f>
        <v>Category3</v>
      </c>
      <c r="I9318" s="3" t="str">
        <f>VLOOKUP(Table3[[#This Row],[PRODUCT ID]],Table1[[PRODUCT]:[SELLING PRICE]],3,FALSE)</f>
        <v>Kg</v>
      </c>
      <c r="J9318" s="16">
        <f ca="1">VLOOKUP(Table3[[#This Row],[PRODUCT ID]],Table1[[PRODUCT]:[SELLING PRICE]],4,FALSE)</f>
        <v>167</v>
      </c>
      <c r="K9318" s="16">
        <f ca="1">VLOOKUP(Table3[[#This Row],[PRODUCT ID]],Table1[[PRODUCT]:[SELLING PRICE]],5,FALSE)</f>
        <v>117.33465402881974</v>
      </c>
      <c r="L9318" s="16">
        <f ca="1">J9318*Table3[[#This Row],[QUANTITY]]</f>
        <v>835</v>
      </c>
      <c r="M9318" s="16">
        <f ca="1">K9318*Table3[[#This Row],[QUANTITY]]*(1-Table3[[#This Row],[DISCOUNT %]])</f>
        <v>569.45519761527146</v>
      </c>
      <c r="N9318" s="3">
        <f>DAY(Table3[[#This Row],[DATE]])</f>
        <v>5</v>
      </c>
      <c r="O9318" s="3" t="str">
        <f>TEXT(Table3[[#This Row],[DATE]],"mmm")</f>
        <v>Jul</v>
      </c>
      <c r="P9318" s="3">
        <f>YEAR(Table3[[#This Row],[DATE]])</f>
        <v>2046</v>
      </c>
    </row>
    <row r="9319" spans="1:16" x14ac:dyDescent="0.3">
      <c r="A9319" s="6">
        <v>53514</v>
      </c>
      <c r="B9319" s="7" t="s">
        <v>1978</v>
      </c>
      <c r="C9319" s="9">
        <f t="shared" ca="1" si="290"/>
        <v>4</v>
      </c>
      <c r="D9319" s="9" t="s">
        <v>2115</v>
      </c>
      <c r="E9319" s="9" t="s">
        <v>2116</v>
      </c>
      <c r="F9319" s="10">
        <f t="shared" ca="1" si="291"/>
        <v>7.8286786579270795E-2</v>
      </c>
      <c r="G9319" s="3" t="str">
        <f>VLOOKUP(Table3[[#This Row],[PRODUCT ID]],Table1[[PRODUCT]:[SELLING PRICE]],1,FALSE)</f>
        <v>Product926</v>
      </c>
      <c r="H9319" s="3" t="str">
        <f>VLOOKUP(Table3[[#This Row],[PRODUCT ID]],Table1[[PRODUCT]:[SELLING PRICE]],2,FALSE)</f>
        <v>Category4</v>
      </c>
      <c r="I9319" s="3" t="str">
        <f>VLOOKUP(Table3[[#This Row],[PRODUCT ID]],Table1[[PRODUCT]:[SELLING PRICE]],3,FALSE)</f>
        <v>Kg</v>
      </c>
      <c r="J9319" s="16">
        <f ca="1">VLOOKUP(Table3[[#This Row],[PRODUCT ID]],Table1[[PRODUCT]:[SELLING PRICE]],4,FALSE)</f>
        <v>166</v>
      </c>
      <c r="K9319" s="16">
        <f ca="1">VLOOKUP(Table3[[#This Row],[PRODUCT ID]],Table1[[PRODUCT]:[SELLING PRICE]],5,FALSE)</f>
        <v>288.86477126112965</v>
      </c>
      <c r="L9319" s="16">
        <f ca="1">J9319*Table3[[#This Row],[QUANTITY]]</f>
        <v>664</v>
      </c>
      <c r="M9319" s="16">
        <f ca="1">K9319*Table3[[#This Row],[QUANTITY]]*(1-Table3[[#This Row],[DISCOUNT %]])</f>
        <v>1065.0019062525589</v>
      </c>
      <c r="N9319" s="3">
        <f>DAY(Table3[[#This Row],[DATE]])</f>
        <v>6</v>
      </c>
      <c r="O9319" s="3" t="str">
        <f>TEXT(Table3[[#This Row],[DATE]],"mmm")</f>
        <v>Jul</v>
      </c>
      <c r="P9319" s="3">
        <f>YEAR(Table3[[#This Row],[DATE]])</f>
        <v>2046</v>
      </c>
    </row>
    <row r="9320" spans="1:16" x14ac:dyDescent="0.3">
      <c r="A9320" s="6">
        <v>53515</v>
      </c>
      <c r="B9320" s="7" t="s">
        <v>1979</v>
      </c>
      <c r="C9320" s="9">
        <f t="shared" ca="1" si="290"/>
        <v>2</v>
      </c>
      <c r="D9320" s="9" t="s">
        <v>2116</v>
      </c>
      <c r="E9320" s="9" t="s">
        <v>2116</v>
      </c>
      <c r="F9320" s="10">
        <f t="shared" ca="1" si="291"/>
        <v>7.6594213294933558E-2</v>
      </c>
      <c r="G9320" s="3" t="str">
        <f>VLOOKUP(Table3[[#This Row],[PRODUCT ID]],Table1[[PRODUCT]:[SELLING PRICE]],1,FALSE)</f>
        <v>Product927</v>
      </c>
      <c r="H9320" s="3" t="str">
        <f>VLOOKUP(Table3[[#This Row],[PRODUCT ID]],Table1[[PRODUCT]:[SELLING PRICE]],2,FALSE)</f>
        <v>Category5</v>
      </c>
      <c r="I9320" s="3" t="str">
        <f>VLOOKUP(Table3[[#This Row],[PRODUCT ID]],Table1[[PRODUCT]:[SELLING PRICE]],3,FALSE)</f>
        <v>Lt</v>
      </c>
      <c r="J9320" s="16">
        <f ca="1">VLOOKUP(Table3[[#This Row],[PRODUCT ID]],Table1[[PRODUCT]:[SELLING PRICE]],4,FALSE)</f>
        <v>69</v>
      </c>
      <c r="K9320" s="16">
        <f ca="1">VLOOKUP(Table3[[#This Row],[PRODUCT ID]],Table1[[PRODUCT]:[SELLING PRICE]],5,FALSE)</f>
        <v>25.525463429233547</v>
      </c>
      <c r="L9320" s="16">
        <f ca="1">J9320*Table3[[#This Row],[QUANTITY]]</f>
        <v>138</v>
      </c>
      <c r="M9320" s="16">
        <f ca="1">K9320*Table3[[#This Row],[QUANTITY]]*(1-Table3[[#This Row],[DISCOUNT %]])</f>
        <v>47.140721277765614</v>
      </c>
      <c r="N9320" s="3">
        <f>DAY(Table3[[#This Row],[DATE]])</f>
        <v>7</v>
      </c>
      <c r="O9320" s="3" t="str">
        <f>TEXT(Table3[[#This Row],[DATE]],"mmm")</f>
        <v>Jul</v>
      </c>
      <c r="P9320" s="3">
        <f>YEAR(Table3[[#This Row],[DATE]])</f>
        <v>2046</v>
      </c>
    </row>
    <row r="9321" spans="1:16" x14ac:dyDescent="0.3">
      <c r="A9321" s="6">
        <v>53516</v>
      </c>
      <c r="B9321" s="7" t="s">
        <v>1980</v>
      </c>
      <c r="C9321" s="9">
        <f t="shared" ca="1" si="290"/>
        <v>3</v>
      </c>
      <c r="D9321" s="9" t="s">
        <v>2116</v>
      </c>
      <c r="E9321" s="9" t="s">
        <v>2116</v>
      </c>
      <c r="F9321" s="10">
        <f t="shared" ca="1" si="291"/>
        <v>1.4222341779181103E-2</v>
      </c>
      <c r="G9321" s="3" t="str">
        <f>VLOOKUP(Table3[[#This Row],[PRODUCT ID]],Table1[[PRODUCT]:[SELLING PRICE]],1,FALSE)</f>
        <v>Product928</v>
      </c>
      <c r="H9321" s="3" t="str">
        <f>VLOOKUP(Table3[[#This Row],[PRODUCT ID]],Table1[[PRODUCT]:[SELLING PRICE]],2,FALSE)</f>
        <v>Category1</v>
      </c>
      <c r="I9321" s="3" t="str">
        <f>VLOOKUP(Table3[[#This Row],[PRODUCT ID]],Table1[[PRODUCT]:[SELLING PRICE]],3,FALSE)</f>
        <v>Kg</v>
      </c>
      <c r="J9321" s="16">
        <f ca="1">VLOOKUP(Table3[[#This Row],[PRODUCT ID]],Table1[[PRODUCT]:[SELLING PRICE]],4,FALSE)</f>
        <v>88</v>
      </c>
      <c r="K9321" s="16">
        <f ca="1">VLOOKUP(Table3[[#This Row],[PRODUCT ID]],Table1[[PRODUCT]:[SELLING PRICE]],5,FALSE)</f>
        <v>297.28190961314436</v>
      </c>
      <c r="L9321" s="16">
        <f ca="1">J9321*Table3[[#This Row],[QUANTITY]]</f>
        <v>264</v>
      </c>
      <c r="M9321" s="16">
        <f ca="1">K9321*Table3[[#This Row],[QUANTITY]]*(1-Table3[[#This Row],[DISCOUNT %]])</f>
        <v>879.16159406957581</v>
      </c>
      <c r="N9321" s="3">
        <f>DAY(Table3[[#This Row],[DATE]])</f>
        <v>8</v>
      </c>
      <c r="O9321" s="3" t="str">
        <f>TEXT(Table3[[#This Row],[DATE]],"mmm")</f>
        <v>Jul</v>
      </c>
      <c r="P9321" s="3">
        <f>YEAR(Table3[[#This Row],[DATE]])</f>
        <v>2046</v>
      </c>
    </row>
    <row r="9322" spans="1:16" x14ac:dyDescent="0.3">
      <c r="A9322" s="6">
        <v>53517</v>
      </c>
      <c r="B9322" s="7" t="s">
        <v>1981</v>
      </c>
      <c r="C9322" s="9">
        <f t="shared" ca="1" si="290"/>
        <v>13</v>
      </c>
      <c r="D9322" s="9" t="s">
        <v>2116</v>
      </c>
      <c r="E9322" s="9" t="s">
        <v>2118</v>
      </c>
      <c r="F9322" s="10">
        <f t="shared" ca="1" si="291"/>
        <v>5.0618727931623621E-2</v>
      </c>
      <c r="G9322" s="3" t="str">
        <f>VLOOKUP(Table3[[#This Row],[PRODUCT ID]],Table1[[PRODUCT]:[SELLING PRICE]],1,FALSE)</f>
        <v>Product929</v>
      </c>
      <c r="H9322" s="3" t="str">
        <f>VLOOKUP(Table3[[#This Row],[PRODUCT ID]],Table1[[PRODUCT]:[SELLING PRICE]],2,FALSE)</f>
        <v>Category2</v>
      </c>
      <c r="I9322" s="3" t="str">
        <f>VLOOKUP(Table3[[#This Row],[PRODUCT ID]],Table1[[PRODUCT]:[SELLING PRICE]],3,FALSE)</f>
        <v>Lt</v>
      </c>
      <c r="J9322" s="16">
        <f ca="1">VLOOKUP(Table3[[#This Row],[PRODUCT ID]],Table1[[PRODUCT]:[SELLING PRICE]],4,FALSE)</f>
        <v>30</v>
      </c>
      <c r="K9322" s="16">
        <f ca="1">VLOOKUP(Table3[[#This Row],[PRODUCT ID]],Table1[[PRODUCT]:[SELLING PRICE]],5,FALSE)</f>
        <v>215.68678765543297</v>
      </c>
      <c r="L9322" s="16">
        <f ca="1">J9322*Table3[[#This Row],[QUANTITY]]</f>
        <v>390</v>
      </c>
      <c r="M9322" s="16">
        <f ca="1">K9322*Table3[[#This Row],[QUANTITY]]*(1-Table3[[#This Row],[DISCOUNT %]])</f>
        <v>2661.9969588245376</v>
      </c>
      <c r="N9322" s="3">
        <f>DAY(Table3[[#This Row],[DATE]])</f>
        <v>9</v>
      </c>
      <c r="O9322" s="3" t="str">
        <f>TEXT(Table3[[#This Row],[DATE]],"mmm")</f>
        <v>Jul</v>
      </c>
      <c r="P9322" s="3">
        <f>YEAR(Table3[[#This Row],[DATE]])</f>
        <v>2046</v>
      </c>
    </row>
    <row r="9323" spans="1:16" x14ac:dyDescent="0.3">
      <c r="A9323" s="6">
        <v>53518</v>
      </c>
      <c r="B9323" s="7" t="s">
        <v>1982</v>
      </c>
      <c r="C9323" s="9">
        <f t="shared" ca="1" si="290"/>
        <v>9</v>
      </c>
      <c r="D9323" s="9" t="s">
        <v>2115</v>
      </c>
      <c r="E9323" s="9" t="s">
        <v>2116</v>
      </c>
      <c r="F9323" s="10">
        <f t="shared" ca="1" si="291"/>
        <v>7.3564030876566308E-2</v>
      </c>
      <c r="G9323" s="3" t="str">
        <f>VLOOKUP(Table3[[#This Row],[PRODUCT ID]],Table1[[PRODUCT]:[SELLING PRICE]],1,FALSE)</f>
        <v>Product930</v>
      </c>
      <c r="H9323" s="3" t="str">
        <f>VLOOKUP(Table3[[#This Row],[PRODUCT ID]],Table1[[PRODUCT]:[SELLING PRICE]],2,FALSE)</f>
        <v>Category3</v>
      </c>
      <c r="I9323" s="3" t="str">
        <f>VLOOKUP(Table3[[#This Row],[PRODUCT ID]],Table1[[PRODUCT]:[SELLING PRICE]],3,FALSE)</f>
        <v>Ft</v>
      </c>
      <c r="J9323" s="16">
        <f ca="1">VLOOKUP(Table3[[#This Row],[PRODUCT ID]],Table1[[PRODUCT]:[SELLING PRICE]],4,FALSE)</f>
        <v>73</v>
      </c>
      <c r="K9323" s="16">
        <f ca="1">VLOOKUP(Table3[[#This Row],[PRODUCT ID]],Table1[[PRODUCT]:[SELLING PRICE]],5,FALSE)</f>
        <v>100.15779757836013</v>
      </c>
      <c r="L9323" s="16">
        <f ca="1">J9323*Table3[[#This Row],[QUANTITY]]</f>
        <v>657</v>
      </c>
      <c r="M9323" s="16">
        <f ca="1">K9323*Table3[[#This Row],[QUANTITY]]*(1-Table3[[#This Row],[DISCOUNT %]])</f>
        <v>835.10807638299093</v>
      </c>
      <c r="N9323" s="3">
        <f>DAY(Table3[[#This Row],[DATE]])</f>
        <v>10</v>
      </c>
      <c r="O9323" s="3" t="str">
        <f>TEXT(Table3[[#This Row],[DATE]],"mmm")</f>
        <v>Jul</v>
      </c>
      <c r="P9323" s="3">
        <f>YEAR(Table3[[#This Row],[DATE]])</f>
        <v>2046</v>
      </c>
    </row>
    <row r="9324" spans="1:16" x14ac:dyDescent="0.3">
      <c r="A9324" s="6">
        <v>53519</v>
      </c>
      <c r="B9324" s="7" t="s">
        <v>1983</v>
      </c>
      <c r="C9324" s="9">
        <f t="shared" ca="1" si="290"/>
        <v>3</v>
      </c>
      <c r="D9324" s="9" t="s">
        <v>2117</v>
      </c>
      <c r="E9324" s="9" t="s">
        <v>2116</v>
      </c>
      <c r="F9324" s="10">
        <f t="shared" ca="1" si="291"/>
        <v>7.6852847580997488E-2</v>
      </c>
      <c r="G9324" s="3" t="str">
        <f>VLOOKUP(Table3[[#This Row],[PRODUCT ID]],Table1[[PRODUCT]:[SELLING PRICE]],1,FALSE)</f>
        <v>Product931</v>
      </c>
      <c r="H9324" s="3" t="str">
        <f>VLOOKUP(Table3[[#This Row],[PRODUCT ID]],Table1[[PRODUCT]:[SELLING PRICE]],2,FALSE)</f>
        <v>Category4</v>
      </c>
      <c r="I9324" s="3" t="str">
        <f>VLOOKUP(Table3[[#This Row],[PRODUCT ID]],Table1[[PRODUCT]:[SELLING PRICE]],3,FALSE)</f>
        <v>Kg</v>
      </c>
      <c r="J9324" s="16">
        <f ca="1">VLOOKUP(Table3[[#This Row],[PRODUCT ID]],Table1[[PRODUCT]:[SELLING PRICE]],4,FALSE)</f>
        <v>55</v>
      </c>
      <c r="K9324" s="16">
        <f ca="1">VLOOKUP(Table3[[#This Row],[PRODUCT ID]],Table1[[PRODUCT]:[SELLING PRICE]],5,FALSE)</f>
        <v>310.88934867740011</v>
      </c>
      <c r="L9324" s="16">
        <f ca="1">J9324*Table3[[#This Row],[QUANTITY]]</f>
        <v>165</v>
      </c>
      <c r="M9324" s="16">
        <f ca="1">K9324*Table3[[#This Row],[QUANTITY]]*(1-Table3[[#This Row],[DISCOUNT %]])</f>
        <v>860.9898508468209</v>
      </c>
      <c r="N9324" s="3">
        <f>DAY(Table3[[#This Row],[DATE]])</f>
        <v>11</v>
      </c>
      <c r="O9324" s="3" t="str">
        <f>TEXT(Table3[[#This Row],[DATE]],"mmm")</f>
        <v>Jul</v>
      </c>
      <c r="P9324" s="3">
        <f>YEAR(Table3[[#This Row],[DATE]])</f>
        <v>2046</v>
      </c>
    </row>
    <row r="9325" spans="1:16" x14ac:dyDescent="0.3">
      <c r="A9325" s="6">
        <v>53520</v>
      </c>
      <c r="B9325" s="7" t="s">
        <v>1984</v>
      </c>
      <c r="C9325" s="9">
        <f t="shared" ca="1" si="290"/>
        <v>10</v>
      </c>
      <c r="D9325" s="9" t="s">
        <v>2117</v>
      </c>
      <c r="E9325" s="9" t="s">
        <v>2116</v>
      </c>
      <c r="F9325" s="10">
        <f t="shared" ca="1" si="291"/>
        <v>2.5580338988969234E-2</v>
      </c>
      <c r="G9325" s="3" t="str">
        <f>VLOOKUP(Table3[[#This Row],[PRODUCT ID]],Table1[[PRODUCT]:[SELLING PRICE]],1,FALSE)</f>
        <v>Product932</v>
      </c>
      <c r="H9325" s="3" t="str">
        <f>VLOOKUP(Table3[[#This Row],[PRODUCT ID]],Table1[[PRODUCT]:[SELLING PRICE]],2,FALSE)</f>
        <v>Category5</v>
      </c>
      <c r="I9325" s="3" t="str">
        <f>VLOOKUP(Table3[[#This Row],[PRODUCT ID]],Table1[[PRODUCT]:[SELLING PRICE]],3,FALSE)</f>
        <v>No</v>
      </c>
      <c r="J9325" s="16">
        <f ca="1">VLOOKUP(Table3[[#This Row],[PRODUCT ID]],Table1[[PRODUCT]:[SELLING PRICE]],4,FALSE)</f>
        <v>226</v>
      </c>
      <c r="K9325" s="16">
        <f ca="1">VLOOKUP(Table3[[#This Row],[PRODUCT ID]],Table1[[PRODUCT]:[SELLING PRICE]],5,FALSE)</f>
        <v>160.33812271328756</v>
      </c>
      <c r="L9325" s="16">
        <f ca="1">J9325*Table3[[#This Row],[QUANTITY]]</f>
        <v>2260</v>
      </c>
      <c r="M9325" s="16">
        <f ca="1">K9325*Table3[[#This Row],[QUANTITY]]*(1-Table3[[#This Row],[DISCOUNT %]])</f>
        <v>1562.3661918142673</v>
      </c>
      <c r="N9325" s="3">
        <f>DAY(Table3[[#This Row],[DATE]])</f>
        <v>12</v>
      </c>
      <c r="O9325" s="3" t="str">
        <f>TEXT(Table3[[#This Row],[DATE]],"mmm")</f>
        <v>Jul</v>
      </c>
      <c r="P9325" s="3">
        <f>YEAR(Table3[[#This Row],[DATE]])</f>
        <v>2046</v>
      </c>
    </row>
    <row r="9326" spans="1:16" x14ac:dyDescent="0.3">
      <c r="A9326" s="6">
        <v>53521</v>
      </c>
      <c r="B9326" s="7" t="s">
        <v>1985</v>
      </c>
      <c r="C9326" s="9">
        <f t="shared" ca="1" si="290"/>
        <v>11</v>
      </c>
      <c r="D9326" s="9" t="s">
        <v>2116</v>
      </c>
      <c r="E9326" s="9" t="s">
        <v>2116</v>
      </c>
      <c r="F9326" s="10">
        <f t="shared" ca="1" si="291"/>
        <v>3.339289599573491E-2</v>
      </c>
      <c r="G9326" s="3" t="str">
        <f>VLOOKUP(Table3[[#This Row],[PRODUCT ID]],Table1[[PRODUCT]:[SELLING PRICE]],1,FALSE)</f>
        <v>Product933</v>
      </c>
      <c r="H9326" s="3" t="str">
        <f>VLOOKUP(Table3[[#This Row],[PRODUCT ID]],Table1[[PRODUCT]:[SELLING PRICE]],2,FALSE)</f>
        <v>Category1</v>
      </c>
      <c r="I9326" s="3" t="str">
        <f>VLOOKUP(Table3[[#This Row],[PRODUCT ID]],Table1[[PRODUCT]:[SELLING PRICE]],3,FALSE)</f>
        <v>No</v>
      </c>
      <c r="J9326" s="16">
        <f ca="1">VLOOKUP(Table3[[#This Row],[PRODUCT ID]],Table1[[PRODUCT]:[SELLING PRICE]],4,FALSE)</f>
        <v>177</v>
      </c>
      <c r="K9326" s="16">
        <f ca="1">VLOOKUP(Table3[[#This Row],[PRODUCT ID]],Table1[[PRODUCT]:[SELLING PRICE]],5,FALSE)</f>
        <v>37.462767588058753</v>
      </c>
      <c r="L9326" s="16">
        <f ca="1">J9326*Table3[[#This Row],[QUANTITY]]</f>
        <v>1947</v>
      </c>
      <c r="M9326" s="16">
        <f ca="1">K9326*Table3[[#This Row],[QUANTITY]]*(1-Table3[[#This Row],[DISCOUNT %]])</f>
        <v>398.3295501490615</v>
      </c>
      <c r="N9326" s="3">
        <f>DAY(Table3[[#This Row],[DATE]])</f>
        <v>13</v>
      </c>
      <c r="O9326" s="3" t="str">
        <f>TEXT(Table3[[#This Row],[DATE]],"mmm")</f>
        <v>Jul</v>
      </c>
      <c r="P9326" s="3">
        <f>YEAR(Table3[[#This Row],[DATE]])</f>
        <v>2046</v>
      </c>
    </row>
    <row r="9327" spans="1:16" x14ac:dyDescent="0.3">
      <c r="A9327" s="6">
        <v>53522</v>
      </c>
      <c r="B9327" s="7" t="s">
        <v>1986</v>
      </c>
      <c r="C9327" s="9">
        <f t="shared" ca="1" si="290"/>
        <v>11</v>
      </c>
      <c r="D9327" s="9" t="s">
        <v>2116</v>
      </c>
      <c r="E9327" s="9" t="s">
        <v>2116</v>
      </c>
      <c r="F9327" s="10">
        <f t="shared" ca="1" si="291"/>
        <v>6.9321277196653271E-3</v>
      </c>
      <c r="G9327" s="3" t="str">
        <f>VLOOKUP(Table3[[#This Row],[PRODUCT ID]],Table1[[PRODUCT]:[SELLING PRICE]],1,FALSE)</f>
        <v>Product934</v>
      </c>
      <c r="H9327" s="3" t="str">
        <f>VLOOKUP(Table3[[#This Row],[PRODUCT ID]],Table1[[PRODUCT]:[SELLING PRICE]],2,FALSE)</f>
        <v>Category2</v>
      </c>
      <c r="I9327" s="3" t="str">
        <f>VLOOKUP(Table3[[#This Row],[PRODUCT ID]],Table1[[PRODUCT]:[SELLING PRICE]],3,FALSE)</f>
        <v>Ft</v>
      </c>
      <c r="J9327" s="16">
        <f ca="1">VLOOKUP(Table3[[#This Row],[PRODUCT ID]],Table1[[PRODUCT]:[SELLING PRICE]],4,FALSE)</f>
        <v>210</v>
      </c>
      <c r="K9327" s="16">
        <f ca="1">VLOOKUP(Table3[[#This Row],[PRODUCT ID]],Table1[[PRODUCT]:[SELLING PRICE]],5,FALSE)</f>
        <v>297.03327107441368</v>
      </c>
      <c r="L9327" s="16">
        <f ca="1">J9327*Table3[[#This Row],[QUANTITY]]</f>
        <v>2310</v>
      </c>
      <c r="M9327" s="16">
        <f ca="1">K9327*Table3[[#This Row],[QUANTITY]]*(1-Table3[[#This Row],[DISCOUNT %]])</f>
        <v>3244.7161835256948</v>
      </c>
      <c r="N9327" s="3">
        <f>DAY(Table3[[#This Row],[DATE]])</f>
        <v>14</v>
      </c>
      <c r="O9327" s="3" t="str">
        <f>TEXT(Table3[[#This Row],[DATE]],"mmm")</f>
        <v>Jul</v>
      </c>
      <c r="P9327" s="3">
        <f>YEAR(Table3[[#This Row],[DATE]])</f>
        <v>2046</v>
      </c>
    </row>
    <row r="9328" spans="1:16" x14ac:dyDescent="0.3">
      <c r="A9328" s="6">
        <v>53523</v>
      </c>
      <c r="B9328" s="7" t="s">
        <v>1987</v>
      </c>
      <c r="C9328" s="9">
        <f t="shared" ca="1" si="290"/>
        <v>5</v>
      </c>
      <c r="D9328" s="9" t="s">
        <v>2116</v>
      </c>
      <c r="E9328" s="9" t="s">
        <v>2118</v>
      </c>
      <c r="F9328" s="10">
        <f t="shared" ca="1" si="291"/>
        <v>9.7451620087475987E-2</v>
      </c>
      <c r="G9328" s="3" t="str">
        <f>VLOOKUP(Table3[[#This Row],[PRODUCT ID]],Table1[[PRODUCT]:[SELLING PRICE]],1,FALSE)</f>
        <v>Product935</v>
      </c>
      <c r="H9328" s="3" t="str">
        <f>VLOOKUP(Table3[[#This Row],[PRODUCT ID]],Table1[[PRODUCT]:[SELLING PRICE]],2,FALSE)</f>
        <v>Category3</v>
      </c>
      <c r="I9328" s="3" t="str">
        <f>VLOOKUP(Table3[[#This Row],[PRODUCT ID]],Table1[[PRODUCT]:[SELLING PRICE]],3,FALSE)</f>
        <v>No</v>
      </c>
      <c r="J9328" s="16">
        <f ca="1">VLOOKUP(Table3[[#This Row],[PRODUCT ID]],Table1[[PRODUCT]:[SELLING PRICE]],4,FALSE)</f>
        <v>38</v>
      </c>
      <c r="K9328" s="16">
        <f ca="1">VLOOKUP(Table3[[#This Row],[PRODUCT ID]],Table1[[PRODUCT]:[SELLING PRICE]],5,FALSE)</f>
        <v>187.14284666681942</v>
      </c>
      <c r="L9328" s="16">
        <f ca="1">J9328*Table3[[#This Row],[QUANTITY]]</f>
        <v>190</v>
      </c>
      <c r="M9328" s="16">
        <f ca="1">K9328*Table3[[#This Row],[QUANTITY]]*(1-Table3[[#This Row],[DISCOUNT %]])</f>
        <v>844.52736535677877</v>
      </c>
      <c r="N9328" s="3">
        <f>DAY(Table3[[#This Row],[DATE]])</f>
        <v>15</v>
      </c>
      <c r="O9328" s="3" t="str">
        <f>TEXT(Table3[[#This Row],[DATE]],"mmm")</f>
        <v>Jul</v>
      </c>
      <c r="P9328" s="3">
        <f>YEAR(Table3[[#This Row],[DATE]])</f>
        <v>2046</v>
      </c>
    </row>
    <row r="9329" spans="1:16" x14ac:dyDescent="0.3">
      <c r="A9329" s="6">
        <v>53524</v>
      </c>
      <c r="B9329" s="7" t="s">
        <v>1988</v>
      </c>
      <c r="C9329" s="9">
        <f t="shared" ca="1" si="290"/>
        <v>14</v>
      </c>
      <c r="D9329" s="9" t="s">
        <v>2116</v>
      </c>
      <c r="E9329" s="9" t="s">
        <v>2118</v>
      </c>
      <c r="F9329" s="10">
        <f t="shared" ca="1" si="291"/>
        <v>8.3925050142815802E-2</v>
      </c>
      <c r="G9329" s="3" t="str">
        <f>VLOOKUP(Table3[[#This Row],[PRODUCT ID]],Table1[[PRODUCT]:[SELLING PRICE]],1,FALSE)</f>
        <v>Product936</v>
      </c>
      <c r="H9329" s="3" t="str">
        <f>VLOOKUP(Table3[[#This Row],[PRODUCT ID]],Table1[[PRODUCT]:[SELLING PRICE]],2,FALSE)</f>
        <v>Category4</v>
      </c>
      <c r="I9329" s="3" t="str">
        <f>VLOOKUP(Table3[[#This Row],[PRODUCT ID]],Table1[[PRODUCT]:[SELLING PRICE]],3,FALSE)</f>
        <v>Kg</v>
      </c>
      <c r="J9329" s="16">
        <f ca="1">VLOOKUP(Table3[[#This Row],[PRODUCT ID]],Table1[[PRODUCT]:[SELLING PRICE]],4,FALSE)</f>
        <v>161</v>
      </c>
      <c r="K9329" s="16">
        <f ca="1">VLOOKUP(Table3[[#This Row],[PRODUCT ID]],Table1[[PRODUCT]:[SELLING PRICE]],5,FALSE)</f>
        <v>245.7305315170866</v>
      </c>
      <c r="L9329" s="16">
        <f ca="1">J9329*Table3[[#This Row],[QUANTITY]]</f>
        <v>2254</v>
      </c>
      <c r="M9329" s="16">
        <f ca="1">K9329*Table3[[#This Row],[QUANTITY]]*(1-Table3[[#This Row],[DISCOUNT %]])</f>
        <v>3151.5061807305206</v>
      </c>
      <c r="N9329" s="3">
        <f>DAY(Table3[[#This Row],[DATE]])</f>
        <v>16</v>
      </c>
      <c r="O9329" s="3" t="str">
        <f>TEXT(Table3[[#This Row],[DATE]],"mmm")</f>
        <v>Jul</v>
      </c>
      <c r="P9329" s="3">
        <f>YEAR(Table3[[#This Row],[DATE]])</f>
        <v>2046</v>
      </c>
    </row>
    <row r="9330" spans="1:16" x14ac:dyDescent="0.3">
      <c r="A9330" s="6">
        <v>53525</v>
      </c>
      <c r="B9330" s="7" t="s">
        <v>1989</v>
      </c>
      <c r="C9330" s="9">
        <f t="shared" ca="1" si="290"/>
        <v>3</v>
      </c>
      <c r="D9330" s="9" t="s">
        <v>2115</v>
      </c>
      <c r="E9330" s="9" t="s">
        <v>2116</v>
      </c>
      <c r="F9330" s="10">
        <f t="shared" ca="1" si="291"/>
        <v>9.9761439451773459E-2</v>
      </c>
      <c r="G9330" s="3" t="str">
        <f>VLOOKUP(Table3[[#This Row],[PRODUCT ID]],Table1[[PRODUCT]:[SELLING PRICE]],1,FALSE)</f>
        <v>Product937</v>
      </c>
      <c r="H9330" s="3" t="str">
        <f>VLOOKUP(Table3[[#This Row],[PRODUCT ID]],Table1[[PRODUCT]:[SELLING PRICE]],2,FALSE)</f>
        <v>Category1</v>
      </c>
      <c r="I9330" s="3" t="str">
        <f>VLOOKUP(Table3[[#This Row],[PRODUCT ID]],Table1[[PRODUCT]:[SELLING PRICE]],3,FALSE)</f>
        <v>Kg</v>
      </c>
      <c r="J9330" s="16">
        <f ca="1">VLOOKUP(Table3[[#This Row],[PRODUCT ID]],Table1[[PRODUCT]:[SELLING PRICE]],4,FALSE)</f>
        <v>141</v>
      </c>
      <c r="K9330" s="16">
        <f ca="1">VLOOKUP(Table3[[#This Row],[PRODUCT ID]],Table1[[PRODUCT]:[SELLING PRICE]],5,FALSE)</f>
        <v>236.04131230802238</v>
      </c>
      <c r="L9330" s="16">
        <f ca="1">J9330*Table3[[#This Row],[QUANTITY]]</f>
        <v>423</v>
      </c>
      <c r="M9330" s="16">
        <f ca="1">K9330*Table3[[#This Row],[QUANTITY]]*(1-Table3[[#This Row],[DISCOUNT %]])</f>
        <v>637.48047366626542</v>
      </c>
      <c r="N9330" s="3">
        <f>DAY(Table3[[#This Row],[DATE]])</f>
        <v>17</v>
      </c>
      <c r="O9330" s="3" t="str">
        <f>TEXT(Table3[[#This Row],[DATE]],"mmm")</f>
        <v>Jul</v>
      </c>
      <c r="P9330" s="3">
        <f>YEAR(Table3[[#This Row],[DATE]])</f>
        <v>2046</v>
      </c>
    </row>
    <row r="9331" spans="1:16" x14ac:dyDescent="0.3">
      <c r="A9331" s="6">
        <v>53526</v>
      </c>
      <c r="B9331" s="7" t="s">
        <v>1990</v>
      </c>
      <c r="C9331" s="9">
        <f t="shared" ca="1" si="290"/>
        <v>6</v>
      </c>
      <c r="D9331" s="9" t="s">
        <v>2116</v>
      </c>
      <c r="E9331" s="9" t="s">
        <v>2116</v>
      </c>
      <c r="F9331" s="10">
        <f t="shared" ca="1" si="291"/>
        <v>4.4126892321526029E-2</v>
      </c>
      <c r="G9331" s="3" t="str">
        <f>VLOOKUP(Table3[[#This Row],[PRODUCT ID]],Table1[[PRODUCT]:[SELLING PRICE]],1,FALSE)</f>
        <v>Product938</v>
      </c>
      <c r="H9331" s="3" t="str">
        <f>VLOOKUP(Table3[[#This Row],[PRODUCT ID]],Table1[[PRODUCT]:[SELLING PRICE]],2,FALSE)</f>
        <v>Category2</v>
      </c>
      <c r="I9331" s="3" t="str">
        <f>VLOOKUP(Table3[[#This Row],[PRODUCT ID]],Table1[[PRODUCT]:[SELLING PRICE]],3,FALSE)</f>
        <v>Lt</v>
      </c>
      <c r="J9331" s="16">
        <f ca="1">VLOOKUP(Table3[[#This Row],[PRODUCT ID]],Table1[[PRODUCT]:[SELLING PRICE]],4,FALSE)</f>
        <v>162</v>
      </c>
      <c r="K9331" s="16">
        <f ca="1">VLOOKUP(Table3[[#This Row],[PRODUCT ID]],Table1[[PRODUCT]:[SELLING PRICE]],5,FALSE)</f>
        <v>200.8294577389635</v>
      </c>
      <c r="L9331" s="16">
        <f ca="1">J9331*Table3[[#This Row],[QUANTITY]]</f>
        <v>972</v>
      </c>
      <c r="M9331" s="16">
        <f ca="1">K9331*Table3[[#This Row],[QUANTITY]]*(1-Table3[[#This Row],[DISCOUNT %]])</f>
        <v>1151.8048672939549</v>
      </c>
      <c r="N9331" s="3">
        <f>DAY(Table3[[#This Row],[DATE]])</f>
        <v>18</v>
      </c>
      <c r="O9331" s="3" t="str">
        <f>TEXT(Table3[[#This Row],[DATE]],"mmm")</f>
        <v>Jul</v>
      </c>
      <c r="P9331" s="3">
        <f>YEAR(Table3[[#This Row],[DATE]])</f>
        <v>2046</v>
      </c>
    </row>
    <row r="9332" spans="1:16" x14ac:dyDescent="0.3">
      <c r="A9332" s="6">
        <v>53527</v>
      </c>
      <c r="B9332" s="7" t="s">
        <v>1991</v>
      </c>
      <c r="C9332" s="9">
        <f t="shared" ca="1" si="290"/>
        <v>10</v>
      </c>
      <c r="D9332" s="9" t="s">
        <v>2117</v>
      </c>
      <c r="E9332" s="9" t="s">
        <v>2116</v>
      </c>
      <c r="F9332" s="10">
        <f t="shared" ca="1" si="291"/>
        <v>5.4344083791072119E-2</v>
      </c>
      <c r="G9332" s="3" t="str">
        <f>VLOOKUP(Table3[[#This Row],[PRODUCT ID]],Table1[[PRODUCT]:[SELLING PRICE]],1,FALSE)</f>
        <v>Product939</v>
      </c>
      <c r="H9332" s="3" t="str">
        <f>VLOOKUP(Table3[[#This Row],[PRODUCT ID]],Table1[[PRODUCT]:[SELLING PRICE]],2,FALSE)</f>
        <v>Category3</v>
      </c>
      <c r="I9332" s="3" t="str">
        <f>VLOOKUP(Table3[[#This Row],[PRODUCT ID]],Table1[[PRODUCT]:[SELLING PRICE]],3,FALSE)</f>
        <v>Kg</v>
      </c>
      <c r="J9332" s="16">
        <f ca="1">VLOOKUP(Table3[[#This Row],[PRODUCT ID]],Table1[[PRODUCT]:[SELLING PRICE]],4,FALSE)</f>
        <v>231</v>
      </c>
      <c r="K9332" s="16">
        <f ca="1">VLOOKUP(Table3[[#This Row],[PRODUCT ID]],Table1[[PRODUCT]:[SELLING PRICE]],5,FALSE)</f>
        <v>81.045074896194933</v>
      </c>
      <c r="L9332" s="16">
        <f ca="1">J9332*Table3[[#This Row],[QUANTITY]]</f>
        <v>2310</v>
      </c>
      <c r="M9332" s="16">
        <f ca="1">K9332*Table3[[#This Row],[QUANTITY]]*(1-Table3[[#This Row],[DISCOUNT %]])</f>
        <v>766.407545551824</v>
      </c>
      <c r="N9332" s="3">
        <f>DAY(Table3[[#This Row],[DATE]])</f>
        <v>19</v>
      </c>
      <c r="O9332" s="3" t="str">
        <f>TEXT(Table3[[#This Row],[DATE]],"mmm")</f>
        <v>Jul</v>
      </c>
      <c r="P9332" s="3">
        <f>YEAR(Table3[[#This Row],[DATE]])</f>
        <v>2046</v>
      </c>
    </row>
    <row r="9333" spans="1:16" x14ac:dyDescent="0.3">
      <c r="A9333" s="6">
        <v>53528</v>
      </c>
      <c r="B9333" s="7" t="s">
        <v>1992</v>
      </c>
      <c r="C9333" s="9">
        <f t="shared" ca="1" si="290"/>
        <v>9</v>
      </c>
      <c r="D9333" s="9" t="s">
        <v>2115</v>
      </c>
      <c r="E9333" s="9" t="s">
        <v>2116</v>
      </c>
      <c r="F9333" s="10">
        <f t="shared" ca="1" si="291"/>
        <v>8.9702115833344656E-2</v>
      </c>
      <c r="G9333" s="3" t="str">
        <f>VLOOKUP(Table3[[#This Row],[PRODUCT ID]],Table1[[PRODUCT]:[SELLING PRICE]],1,FALSE)</f>
        <v>Product940</v>
      </c>
      <c r="H9333" s="3" t="str">
        <f>VLOOKUP(Table3[[#This Row],[PRODUCT ID]],Table1[[PRODUCT]:[SELLING PRICE]],2,FALSE)</f>
        <v>Category4</v>
      </c>
      <c r="I9333" s="3" t="str">
        <f>VLOOKUP(Table3[[#This Row],[PRODUCT ID]],Table1[[PRODUCT]:[SELLING PRICE]],3,FALSE)</f>
        <v>Lt</v>
      </c>
      <c r="J9333" s="16">
        <f ca="1">VLOOKUP(Table3[[#This Row],[PRODUCT ID]],Table1[[PRODUCT]:[SELLING PRICE]],4,FALSE)</f>
        <v>21</v>
      </c>
      <c r="K9333" s="16">
        <f ca="1">VLOOKUP(Table3[[#This Row],[PRODUCT ID]],Table1[[PRODUCT]:[SELLING PRICE]],5,FALSE)</f>
        <v>240.22104260457979</v>
      </c>
      <c r="L9333" s="16">
        <f ca="1">J9333*Table3[[#This Row],[QUANTITY]]</f>
        <v>189</v>
      </c>
      <c r="M9333" s="16">
        <f ca="1">K9333*Table3[[#This Row],[QUANTITY]]*(1-Table3[[#This Row],[DISCOUNT %]])</f>
        <v>1968.0543613373127</v>
      </c>
      <c r="N9333" s="3">
        <f>DAY(Table3[[#This Row],[DATE]])</f>
        <v>20</v>
      </c>
      <c r="O9333" s="3" t="str">
        <f>TEXT(Table3[[#This Row],[DATE]],"mmm")</f>
        <v>Jul</v>
      </c>
      <c r="P9333" s="3">
        <f>YEAR(Table3[[#This Row],[DATE]])</f>
        <v>2046</v>
      </c>
    </row>
    <row r="9334" spans="1:16" x14ac:dyDescent="0.3">
      <c r="A9334" s="6">
        <v>53529</v>
      </c>
      <c r="B9334" s="7" t="s">
        <v>1993</v>
      </c>
      <c r="C9334" s="9">
        <f t="shared" ca="1" si="290"/>
        <v>5</v>
      </c>
      <c r="D9334" s="9" t="s">
        <v>2115</v>
      </c>
      <c r="E9334" s="9" t="s">
        <v>2118</v>
      </c>
      <c r="F9334" s="10">
        <f t="shared" ca="1" si="291"/>
        <v>4.8747889229594193E-2</v>
      </c>
      <c r="G9334" s="3" t="str">
        <f>VLOOKUP(Table3[[#This Row],[PRODUCT ID]],Table1[[PRODUCT]:[SELLING PRICE]],1,FALSE)</f>
        <v>Product941</v>
      </c>
      <c r="H9334" s="3" t="str">
        <f>VLOOKUP(Table3[[#This Row],[PRODUCT ID]],Table1[[PRODUCT]:[SELLING PRICE]],2,FALSE)</f>
        <v>Category5</v>
      </c>
      <c r="I9334" s="3" t="str">
        <f>VLOOKUP(Table3[[#This Row],[PRODUCT ID]],Table1[[PRODUCT]:[SELLING PRICE]],3,FALSE)</f>
        <v>Ft</v>
      </c>
      <c r="J9334" s="16">
        <f ca="1">VLOOKUP(Table3[[#This Row],[PRODUCT ID]],Table1[[PRODUCT]:[SELLING PRICE]],4,FALSE)</f>
        <v>149</v>
      </c>
      <c r="K9334" s="16">
        <f ca="1">VLOOKUP(Table3[[#This Row],[PRODUCT ID]],Table1[[PRODUCT]:[SELLING PRICE]],5,FALSE)</f>
        <v>240.9283684158691</v>
      </c>
      <c r="L9334" s="16">
        <f ca="1">J9334*Table3[[#This Row],[QUANTITY]]</f>
        <v>745</v>
      </c>
      <c r="M9334" s="16">
        <f ca="1">K9334*Table3[[#This Row],[QUANTITY]]*(1-Table3[[#This Row],[DISCOUNT %]])</f>
        <v>1145.9180950003272</v>
      </c>
      <c r="N9334" s="3">
        <f>DAY(Table3[[#This Row],[DATE]])</f>
        <v>21</v>
      </c>
      <c r="O9334" s="3" t="str">
        <f>TEXT(Table3[[#This Row],[DATE]],"mmm")</f>
        <v>Jul</v>
      </c>
      <c r="P9334" s="3">
        <f>YEAR(Table3[[#This Row],[DATE]])</f>
        <v>2046</v>
      </c>
    </row>
    <row r="9335" spans="1:16" x14ac:dyDescent="0.3">
      <c r="A9335" s="6">
        <v>53530</v>
      </c>
      <c r="B9335" s="7" t="s">
        <v>1994</v>
      </c>
      <c r="C9335" s="9">
        <f t="shared" ca="1" si="290"/>
        <v>1</v>
      </c>
      <c r="D9335" s="9" t="s">
        <v>2115</v>
      </c>
      <c r="E9335" s="9" t="s">
        <v>2116</v>
      </c>
      <c r="F9335" s="10">
        <f t="shared" ca="1" si="291"/>
        <v>6.7337248076852957E-2</v>
      </c>
      <c r="G9335" s="3" t="str">
        <f>VLOOKUP(Table3[[#This Row],[PRODUCT ID]],Table1[[PRODUCT]:[SELLING PRICE]],1,FALSE)</f>
        <v>Product942</v>
      </c>
      <c r="H9335" s="3" t="str">
        <f>VLOOKUP(Table3[[#This Row],[PRODUCT ID]],Table1[[PRODUCT]:[SELLING PRICE]],2,FALSE)</f>
        <v>Category1</v>
      </c>
      <c r="I9335" s="3" t="str">
        <f>VLOOKUP(Table3[[#This Row],[PRODUCT ID]],Table1[[PRODUCT]:[SELLING PRICE]],3,FALSE)</f>
        <v>Kg</v>
      </c>
      <c r="J9335" s="16">
        <f ca="1">VLOOKUP(Table3[[#This Row],[PRODUCT ID]],Table1[[PRODUCT]:[SELLING PRICE]],4,FALSE)</f>
        <v>227</v>
      </c>
      <c r="K9335" s="16">
        <f ca="1">VLOOKUP(Table3[[#This Row],[PRODUCT ID]],Table1[[PRODUCT]:[SELLING PRICE]],5,FALSE)</f>
        <v>291.91006552119393</v>
      </c>
      <c r="L9335" s="16">
        <f ca="1">J9335*Table3[[#This Row],[QUANTITY]]</f>
        <v>227</v>
      </c>
      <c r="M9335" s="16">
        <f ca="1">K9335*Table3[[#This Row],[QUANTITY]]*(1-Table3[[#This Row],[DISCOUNT %]])</f>
        <v>272.25364502306292</v>
      </c>
      <c r="N9335" s="3">
        <f>DAY(Table3[[#This Row],[DATE]])</f>
        <v>22</v>
      </c>
      <c r="O9335" s="3" t="str">
        <f>TEXT(Table3[[#This Row],[DATE]],"mmm")</f>
        <v>Jul</v>
      </c>
      <c r="P9335" s="3">
        <f>YEAR(Table3[[#This Row],[DATE]])</f>
        <v>2046</v>
      </c>
    </row>
    <row r="9336" spans="1:16" x14ac:dyDescent="0.3">
      <c r="A9336" s="6">
        <v>53531</v>
      </c>
      <c r="B9336" s="7" t="s">
        <v>1995</v>
      </c>
      <c r="C9336" s="9">
        <f t="shared" ca="1" si="290"/>
        <v>5</v>
      </c>
      <c r="D9336" s="9" t="s">
        <v>2116</v>
      </c>
      <c r="E9336" s="9" t="s">
        <v>2116</v>
      </c>
      <c r="F9336" s="10">
        <f t="shared" ca="1" si="291"/>
        <v>8.7286588541532154E-3</v>
      </c>
      <c r="G9336" s="3" t="str">
        <f>VLOOKUP(Table3[[#This Row],[PRODUCT ID]],Table1[[PRODUCT]:[SELLING PRICE]],1,FALSE)</f>
        <v>Product943</v>
      </c>
      <c r="H9336" s="3" t="str">
        <f>VLOOKUP(Table3[[#This Row],[PRODUCT ID]],Table1[[PRODUCT]:[SELLING PRICE]],2,FALSE)</f>
        <v>Category2</v>
      </c>
      <c r="I9336" s="3" t="str">
        <f>VLOOKUP(Table3[[#This Row],[PRODUCT ID]],Table1[[PRODUCT]:[SELLING PRICE]],3,FALSE)</f>
        <v>No</v>
      </c>
      <c r="J9336" s="16">
        <f ca="1">VLOOKUP(Table3[[#This Row],[PRODUCT ID]],Table1[[PRODUCT]:[SELLING PRICE]],4,FALSE)</f>
        <v>105</v>
      </c>
      <c r="K9336" s="16">
        <f ca="1">VLOOKUP(Table3[[#This Row],[PRODUCT ID]],Table1[[PRODUCT]:[SELLING PRICE]],5,FALSE)</f>
        <v>220.12176748206468</v>
      </c>
      <c r="L9336" s="16">
        <f ca="1">J9336*Table3[[#This Row],[QUANTITY]]</f>
        <v>525</v>
      </c>
      <c r="M9336" s="16">
        <f ca="1">K9336*Table3[[#This Row],[QUANTITY]]*(1-Table3[[#This Row],[DISCOUNT %]])</f>
        <v>1091.0019983367024</v>
      </c>
      <c r="N9336" s="3">
        <f>DAY(Table3[[#This Row],[DATE]])</f>
        <v>23</v>
      </c>
      <c r="O9336" s="3" t="str">
        <f>TEXT(Table3[[#This Row],[DATE]],"mmm")</f>
        <v>Jul</v>
      </c>
      <c r="P9336" s="3">
        <f>YEAR(Table3[[#This Row],[DATE]])</f>
        <v>2046</v>
      </c>
    </row>
    <row r="9337" spans="1:16" x14ac:dyDescent="0.3">
      <c r="A9337" s="6">
        <v>53532</v>
      </c>
      <c r="B9337" s="7" t="s">
        <v>1996</v>
      </c>
      <c r="C9337" s="9">
        <f t="shared" ca="1" si="290"/>
        <v>12</v>
      </c>
      <c r="D9337" s="9" t="s">
        <v>2116</v>
      </c>
      <c r="E9337" s="9" t="s">
        <v>2116</v>
      </c>
      <c r="F9337" s="10">
        <f t="shared" ca="1" si="291"/>
        <v>6.9292597773237832E-2</v>
      </c>
      <c r="G9337" s="3" t="str">
        <f>VLOOKUP(Table3[[#This Row],[PRODUCT ID]],Table1[[PRODUCT]:[SELLING PRICE]],1,FALSE)</f>
        <v>Product944</v>
      </c>
      <c r="H9337" s="3" t="str">
        <f>VLOOKUP(Table3[[#This Row],[PRODUCT ID]],Table1[[PRODUCT]:[SELLING PRICE]],2,FALSE)</f>
        <v>Category3</v>
      </c>
      <c r="I9337" s="3" t="str">
        <f>VLOOKUP(Table3[[#This Row],[PRODUCT ID]],Table1[[PRODUCT]:[SELLING PRICE]],3,FALSE)</f>
        <v>No</v>
      </c>
      <c r="J9337" s="16">
        <f ca="1">VLOOKUP(Table3[[#This Row],[PRODUCT ID]],Table1[[PRODUCT]:[SELLING PRICE]],4,FALSE)</f>
        <v>83</v>
      </c>
      <c r="K9337" s="16">
        <f ca="1">VLOOKUP(Table3[[#This Row],[PRODUCT ID]],Table1[[PRODUCT]:[SELLING PRICE]],5,FALSE)</f>
        <v>123.23919104398621</v>
      </c>
      <c r="L9337" s="16">
        <f ca="1">J9337*Table3[[#This Row],[QUANTITY]]</f>
        <v>996</v>
      </c>
      <c r="M9337" s="16">
        <f ca="1">K9337*Table3[[#This Row],[QUANTITY]]*(1-Table3[[#This Row],[DISCOUNT %]])</f>
        <v>1376.3955281889125</v>
      </c>
      <c r="N9337" s="3">
        <f>DAY(Table3[[#This Row],[DATE]])</f>
        <v>24</v>
      </c>
      <c r="O9337" s="3" t="str">
        <f>TEXT(Table3[[#This Row],[DATE]],"mmm")</f>
        <v>Jul</v>
      </c>
      <c r="P9337" s="3">
        <f>YEAR(Table3[[#This Row],[DATE]])</f>
        <v>2046</v>
      </c>
    </row>
    <row r="9338" spans="1:16" x14ac:dyDescent="0.3">
      <c r="A9338" s="6">
        <v>53533</v>
      </c>
      <c r="B9338" s="7" t="s">
        <v>1997</v>
      </c>
      <c r="C9338" s="9">
        <f t="shared" ca="1" si="290"/>
        <v>9</v>
      </c>
      <c r="D9338" s="9" t="s">
        <v>2116</v>
      </c>
      <c r="E9338" s="9" t="s">
        <v>2116</v>
      </c>
      <c r="F9338" s="10">
        <f t="shared" ca="1" si="291"/>
        <v>5.2378602506926067E-2</v>
      </c>
      <c r="G9338" s="3" t="str">
        <f>VLOOKUP(Table3[[#This Row],[PRODUCT ID]],Table1[[PRODUCT]:[SELLING PRICE]],1,FALSE)</f>
        <v>Product945</v>
      </c>
      <c r="H9338" s="3" t="str">
        <f>VLOOKUP(Table3[[#This Row],[PRODUCT ID]],Table1[[PRODUCT]:[SELLING PRICE]],2,FALSE)</f>
        <v>Category4</v>
      </c>
      <c r="I9338" s="3" t="str">
        <f>VLOOKUP(Table3[[#This Row],[PRODUCT ID]],Table1[[PRODUCT]:[SELLING PRICE]],3,FALSE)</f>
        <v>Ft</v>
      </c>
      <c r="J9338" s="16">
        <f ca="1">VLOOKUP(Table3[[#This Row],[PRODUCT ID]],Table1[[PRODUCT]:[SELLING PRICE]],4,FALSE)</f>
        <v>246</v>
      </c>
      <c r="K9338" s="16">
        <f ca="1">VLOOKUP(Table3[[#This Row],[PRODUCT ID]],Table1[[PRODUCT]:[SELLING PRICE]],5,FALSE)</f>
        <v>211.99966069382114</v>
      </c>
      <c r="L9338" s="16">
        <f ca="1">J9338*Table3[[#This Row],[QUANTITY]]</f>
        <v>2214</v>
      </c>
      <c r="M9338" s="16">
        <f ca="1">K9338*Table3[[#This Row],[QUANTITY]]*(1-Table3[[#This Row],[DISCOUNT %]])</f>
        <v>1808.0587326126267</v>
      </c>
      <c r="N9338" s="3">
        <f>DAY(Table3[[#This Row],[DATE]])</f>
        <v>25</v>
      </c>
      <c r="O9338" s="3" t="str">
        <f>TEXT(Table3[[#This Row],[DATE]],"mmm")</f>
        <v>Jul</v>
      </c>
      <c r="P9338" s="3">
        <f>YEAR(Table3[[#This Row],[DATE]])</f>
        <v>2046</v>
      </c>
    </row>
    <row r="9339" spans="1:16" x14ac:dyDescent="0.3">
      <c r="A9339" s="6">
        <v>53534</v>
      </c>
      <c r="B9339" s="7" t="s">
        <v>1998</v>
      </c>
      <c r="C9339" s="9">
        <f t="shared" ca="1" si="290"/>
        <v>4</v>
      </c>
      <c r="D9339" s="9" t="s">
        <v>2115</v>
      </c>
      <c r="E9339" s="9" t="s">
        <v>2116</v>
      </c>
      <c r="F9339" s="10">
        <f t="shared" ca="1" si="291"/>
        <v>2.3134726509560211E-2</v>
      </c>
      <c r="G9339" s="3" t="str">
        <f>VLOOKUP(Table3[[#This Row],[PRODUCT ID]],Table1[[PRODUCT]:[SELLING PRICE]],1,FALSE)</f>
        <v>Product946</v>
      </c>
      <c r="H9339" s="3" t="str">
        <f>VLOOKUP(Table3[[#This Row],[PRODUCT ID]],Table1[[PRODUCT]:[SELLING PRICE]],2,FALSE)</f>
        <v>Category5</v>
      </c>
      <c r="I9339" s="3" t="str">
        <f>VLOOKUP(Table3[[#This Row],[PRODUCT ID]],Table1[[PRODUCT]:[SELLING PRICE]],3,FALSE)</f>
        <v>No</v>
      </c>
      <c r="J9339" s="16">
        <f ca="1">VLOOKUP(Table3[[#This Row],[PRODUCT ID]],Table1[[PRODUCT]:[SELLING PRICE]],4,FALSE)</f>
        <v>6</v>
      </c>
      <c r="K9339" s="16">
        <f ca="1">VLOOKUP(Table3[[#This Row],[PRODUCT ID]],Table1[[PRODUCT]:[SELLING PRICE]],5,FALSE)</f>
        <v>267.99674202505224</v>
      </c>
      <c r="L9339" s="16">
        <f ca="1">J9339*Table3[[#This Row],[QUANTITY]]</f>
        <v>24</v>
      </c>
      <c r="M9339" s="16">
        <f ca="1">K9339*Table3[[#This Row],[QUANTITY]]*(1-Table3[[#This Row],[DISCOUNT %]])</f>
        <v>1047.186842771398</v>
      </c>
      <c r="N9339" s="3">
        <f>DAY(Table3[[#This Row],[DATE]])</f>
        <v>26</v>
      </c>
      <c r="O9339" s="3" t="str">
        <f>TEXT(Table3[[#This Row],[DATE]],"mmm")</f>
        <v>Jul</v>
      </c>
      <c r="P9339" s="3">
        <f>YEAR(Table3[[#This Row],[DATE]])</f>
        <v>2046</v>
      </c>
    </row>
    <row r="9340" spans="1:16" x14ac:dyDescent="0.3">
      <c r="A9340" s="6">
        <v>53535</v>
      </c>
      <c r="B9340" s="7" t="s">
        <v>1999</v>
      </c>
      <c r="C9340" s="9">
        <f t="shared" ca="1" si="290"/>
        <v>1</v>
      </c>
      <c r="D9340" s="9" t="s">
        <v>2117</v>
      </c>
      <c r="E9340" s="9" t="s">
        <v>2118</v>
      </c>
      <c r="F9340" s="10">
        <f t="shared" ca="1" si="291"/>
        <v>6.3683025846792182E-2</v>
      </c>
      <c r="G9340" s="3" t="str">
        <f>VLOOKUP(Table3[[#This Row],[PRODUCT ID]],Table1[[PRODUCT]:[SELLING PRICE]],1,FALSE)</f>
        <v>Product947</v>
      </c>
      <c r="H9340" s="3" t="str">
        <f>VLOOKUP(Table3[[#This Row],[PRODUCT ID]],Table1[[PRODUCT]:[SELLING PRICE]],2,FALSE)</f>
        <v>Category1</v>
      </c>
      <c r="I9340" s="3" t="str">
        <f>VLOOKUP(Table3[[#This Row],[PRODUCT ID]],Table1[[PRODUCT]:[SELLING PRICE]],3,FALSE)</f>
        <v>Kg</v>
      </c>
      <c r="J9340" s="16">
        <f ca="1">VLOOKUP(Table3[[#This Row],[PRODUCT ID]],Table1[[PRODUCT]:[SELLING PRICE]],4,FALSE)</f>
        <v>20</v>
      </c>
      <c r="K9340" s="16">
        <f ca="1">VLOOKUP(Table3[[#This Row],[PRODUCT ID]],Table1[[PRODUCT]:[SELLING PRICE]],5,FALSE)</f>
        <v>121.01931846084695</v>
      </c>
      <c r="L9340" s="16">
        <f ca="1">J9340*Table3[[#This Row],[QUANTITY]]</f>
        <v>20</v>
      </c>
      <c r="M9340" s="16">
        <f ca="1">K9340*Table3[[#This Row],[QUANTITY]]*(1-Table3[[#This Row],[DISCOUNT %]])</f>
        <v>113.31244207534365</v>
      </c>
      <c r="N9340" s="3">
        <f>DAY(Table3[[#This Row],[DATE]])</f>
        <v>27</v>
      </c>
      <c r="O9340" s="3" t="str">
        <f>TEXT(Table3[[#This Row],[DATE]],"mmm")</f>
        <v>Jul</v>
      </c>
      <c r="P9340" s="3">
        <f>YEAR(Table3[[#This Row],[DATE]])</f>
        <v>2046</v>
      </c>
    </row>
    <row r="9341" spans="1:16" x14ac:dyDescent="0.3">
      <c r="A9341" s="6">
        <v>53536</v>
      </c>
      <c r="B9341" s="7" t="s">
        <v>2000</v>
      </c>
      <c r="C9341" s="9">
        <f t="shared" ca="1" si="290"/>
        <v>6</v>
      </c>
      <c r="D9341" s="9" t="s">
        <v>2117</v>
      </c>
      <c r="E9341" s="9" t="s">
        <v>2118</v>
      </c>
      <c r="F9341" s="10">
        <f t="shared" ca="1" si="291"/>
        <v>3.5597034140990906E-2</v>
      </c>
      <c r="G9341" s="3" t="str">
        <f>VLOOKUP(Table3[[#This Row],[PRODUCT ID]],Table1[[PRODUCT]:[SELLING PRICE]],1,FALSE)</f>
        <v>Product948</v>
      </c>
      <c r="H9341" s="3" t="str">
        <f>VLOOKUP(Table3[[#This Row],[PRODUCT ID]],Table1[[PRODUCT]:[SELLING PRICE]],2,FALSE)</f>
        <v>Category2</v>
      </c>
      <c r="I9341" s="3" t="str">
        <f>VLOOKUP(Table3[[#This Row],[PRODUCT ID]],Table1[[PRODUCT]:[SELLING PRICE]],3,FALSE)</f>
        <v>Kg</v>
      </c>
      <c r="J9341" s="16">
        <f ca="1">VLOOKUP(Table3[[#This Row],[PRODUCT ID]],Table1[[PRODUCT]:[SELLING PRICE]],4,FALSE)</f>
        <v>207</v>
      </c>
      <c r="K9341" s="16">
        <f ca="1">VLOOKUP(Table3[[#This Row],[PRODUCT ID]],Table1[[PRODUCT]:[SELLING PRICE]],5,FALSE)</f>
        <v>159.89931022729982</v>
      </c>
      <c r="L9341" s="16">
        <f ca="1">J9341*Table3[[#This Row],[QUANTITY]]</f>
        <v>1242</v>
      </c>
      <c r="M9341" s="16">
        <f ca="1">K9341*Table3[[#This Row],[QUANTITY]]*(1-Table3[[#This Row],[DISCOUNT %]])</f>
        <v>925.24421413210644</v>
      </c>
      <c r="N9341" s="3">
        <f>DAY(Table3[[#This Row],[DATE]])</f>
        <v>28</v>
      </c>
      <c r="O9341" s="3" t="str">
        <f>TEXT(Table3[[#This Row],[DATE]],"mmm")</f>
        <v>Jul</v>
      </c>
      <c r="P9341" s="3">
        <f>YEAR(Table3[[#This Row],[DATE]])</f>
        <v>2046</v>
      </c>
    </row>
    <row r="9342" spans="1:16" x14ac:dyDescent="0.3">
      <c r="A9342" s="6">
        <v>53537</v>
      </c>
      <c r="B9342" s="7" t="s">
        <v>2001</v>
      </c>
      <c r="C9342" s="9">
        <f t="shared" ca="1" si="290"/>
        <v>10</v>
      </c>
      <c r="D9342" s="9" t="s">
        <v>2116</v>
      </c>
      <c r="E9342" s="9" t="s">
        <v>2116</v>
      </c>
      <c r="F9342" s="10">
        <f t="shared" ca="1" si="291"/>
        <v>2.7860530014181539E-2</v>
      </c>
      <c r="G9342" s="3" t="str">
        <f>VLOOKUP(Table3[[#This Row],[PRODUCT ID]],Table1[[PRODUCT]:[SELLING PRICE]],1,FALSE)</f>
        <v>Product949</v>
      </c>
      <c r="H9342" s="3" t="str">
        <f>VLOOKUP(Table3[[#This Row],[PRODUCT ID]],Table1[[PRODUCT]:[SELLING PRICE]],2,FALSE)</f>
        <v>Category3</v>
      </c>
      <c r="I9342" s="3" t="str">
        <f>VLOOKUP(Table3[[#This Row],[PRODUCT ID]],Table1[[PRODUCT]:[SELLING PRICE]],3,FALSE)</f>
        <v>Lt</v>
      </c>
      <c r="J9342" s="16">
        <f ca="1">VLOOKUP(Table3[[#This Row],[PRODUCT ID]],Table1[[PRODUCT]:[SELLING PRICE]],4,FALSE)</f>
        <v>130</v>
      </c>
      <c r="K9342" s="16">
        <f ca="1">VLOOKUP(Table3[[#This Row],[PRODUCT ID]],Table1[[PRODUCT]:[SELLING PRICE]],5,FALSE)</f>
        <v>30.370460841169738</v>
      </c>
      <c r="L9342" s="16">
        <f ca="1">J9342*Table3[[#This Row],[QUANTITY]]</f>
        <v>1300</v>
      </c>
      <c r="M9342" s="16">
        <f ca="1">K9342*Table3[[#This Row],[QUANTITY]]*(1-Table3[[#This Row],[DISCOUNT %]])</f>
        <v>295.24323705359802</v>
      </c>
      <c r="N9342" s="3">
        <f>DAY(Table3[[#This Row],[DATE]])</f>
        <v>29</v>
      </c>
      <c r="O9342" s="3" t="str">
        <f>TEXT(Table3[[#This Row],[DATE]],"mmm")</f>
        <v>Jul</v>
      </c>
      <c r="P9342" s="3">
        <f>YEAR(Table3[[#This Row],[DATE]])</f>
        <v>2046</v>
      </c>
    </row>
    <row r="9343" spans="1:16" x14ac:dyDescent="0.3">
      <c r="A9343" s="6">
        <v>53538</v>
      </c>
      <c r="B9343" s="7" t="s">
        <v>2002</v>
      </c>
      <c r="C9343" s="9">
        <f t="shared" ca="1" si="290"/>
        <v>8</v>
      </c>
      <c r="D9343" s="9" t="s">
        <v>2116</v>
      </c>
      <c r="E9343" s="9" t="s">
        <v>2116</v>
      </c>
      <c r="F9343" s="10">
        <f t="shared" ca="1" si="291"/>
        <v>8.2474805284784458E-2</v>
      </c>
      <c r="G9343" s="3" t="str">
        <f>VLOOKUP(Table3[[#This Row],[PRODUCT ID]],Table1[[PRODUCT]:[SELLING PRICE]],1,FALSE)</f>
        <v>Product950</v>
      </c>
      <c r="H9343" s="3" t="str">
        <f>VLOOKUP(Table3[[#This Row],[PRODUCT ID]],Table1[[PRODUCT]:[SELLING PRICE]],2,FALSE)</f>
        <v>Category4</v>
      </c>
      <c r="I9343" s="3" t="str">
        <f>VLOOKUP(Table3[[#This Row],[PRODUCT ID]],Table1[[PRODUCT]:[SELLING PRICE]],3,FALSE)</f>
        <v>Kg</v>
      </c>
      <c r="J9343" s="16">
        <f ca="1">VLOOKUP(Table3[[#This Row],[PRODUCT ID]],Table1[[PRODUCT]:[SELLING PRICE]],4,FALSE)</f>
        <v>242</v>
      </c>
      <c r="K9343" s="16">
        <f ca="1">VLOOKUP(Table3[[#This Row],[PRODUCT ID]],Table1[[PRODUCT]:[SELLING PRICE]],5,FALSE)</f>
        <v>177.04764255722975</v>
      </c>
      <c r="L9343" s="16">
        <f ca="1">J9343*Table3[[#This Row],[QUANTITY]]</f>
        <v>1936</v>
      </c>
      <c r="M9343" s="16">
        <f ca="1">K9343*Table3[[#This Row],[QUANTITY]]*(1-Table3[[#This Row],[DISCOUNT %]])</f>
        <v>1299.5653816895369</v>
      </c>
      <c r="N9343" s="3">
        <f>DAY(Table3[[#This Row],[DATE]])</f>
        <v>30</v>
      </c>
      <c r="O9343" s="3" t="str">
        <f>TEXT(Table3[[#This Row],[DATE]],"mmm")</f>
        <v>Jul</v>
      </c>
      <c r="P9343" s="3">
        <f>YEAR(Table3[[#This Row],[DATE]])</f>
        <v>2046</v>
      </c>
    </row>
    <row r="9344" spans="1:16" x14ac:dyDescent="0.3">
      <c r="A9344" s="6">
        <v>53539</v>
      </c>
      <c r="B9344" s="7" t="s">
        <v>2003</v>
      </c>
      <c r="C9344" s="9">
        <f t="shared" ca="1" si="290"/>
        <v>13</v>
      </c>
      <c r="D9344" s="9" t="s">
        <v>2116</v>
      </c>
      <c r="E9344" s="9" t="s">
        <v>2116</v>
      </c>
      <c r="F9344" s="10">
        <f t="shared" ca="1" si="291"/>
        <v>7.7574108907903741E-2</v>
      </c>
      <c r="G9344" s="3" t="str">
        <f>VLOOKUP(Table3[[#This Row],[PRODUCT ID]],Table1[[PRODUCT]:[SELLING PRICE]],1,FALSE)</f>
        <v>Product951</v>
      </c>
      <c r="H9344" s="3" t="str">
        <f>VLOOKUP(Table3[[#This Row],[PRODUCT ID]],Table1[[PRODUCT]:[SELLING PRICE]],2,FALSE)</f>
        <v>Category5</v>
      </c>
      <c r="I9344" s="3" t="str">
        <f>VLOOKUP(Table3[[#This Row],[PRODUCT ID]],Table1[[PRODUCT]:[SELLING PRICE]],3,FALSE)</f>
        <v>Lt</v>
      </c>
      <c r="J9344" s="16">
        <f ca="1">VLOOKUP(Table3[[#This Row],[PRODUCT ID]],Table1[[PRODUCT]:[SELLING PRICE]],4,FALSE)</f>
        <v>164</v>
      </c>
      <c r="K9344" s="16">
        <f ca="1">VLOOKUP(Table3[[#This Row],[PRODUCT ID]],Table1[[PRODUCT]:[SELLING PRICE]],5,FALSE)</f>
        <v>28.063061352423674</v>
      </c>
      <c r="L9344" s="16">
        <f ca="1">J9344*Table3[[#This Row],[QUANTITY]]</f>
        <v>2132</v>
      </c>
      <c r="M9344" s="16">
        <f ca="1">K9344*Table3[[#This Row],[QUANTITY]]*(1-Table3[[#This Row],[DISCOUNT %]])</f>
        <v>336.51922687216052</v>
      </c>
      <c r="N9344" s="3">
        <f>DAY(Table3[[#This Row],[DATE]])</f>
        <v>31</v>
      </c>
      <c r="O9344" s="3" t="str">
        <f>TEXT(Table3[[#This Row],[DATE]],"mmm")</f>
        <v>Jul</v>
      </c>
      <c r="P9344" s="3">
        <f>YEAR(Table3[[#This Row],[DATE]])</f>
        <v>2046</v>
      </c>
    </row>
    <row r="9345" spans="1:16" x14ac:dyDescent="0.3">
      <c r="A9345" s="6">
        <v>53540</v>
      </c>
      <c r="B9345" s="7" t="s">
        <v>2004</v>
      </c>
      <c r="C9345" s="9">
        <f t="shared" ca="1" si="290"/>
        <v>14</v>
      </c>
      <c r="D9345" s="9" t="s">
        <v>2116</v>
      </c>
      <c r="E9345" s="9" t="s">
        <v>2116</v>
      </c>
      <c r="F9345" s="10">
        <f t="shared" ca="1" si="291"/>
        <v>5.8138102950507808E-2</v>
      </c>
      <c r="G9345" s="3" t="str">
        <f>VLOOKUP(Table3[[#This Row],[PRODUCT ID]],Table1[[PRODUCT]:[SELLING PRICE]],1,FALSE)</f>
        <v>Product952</v>
      </c>
      <c r="H9345" s="3" t="str">
        <f>VLOOKUP(Table3[[#This Row],[PRODUCT ID]],Table1[[PRODUCT]:[SELLING PRICE]],2,FALSE)</f>
        <v>Category1</v>
      </c>
      <c r="I9345" s="3" t="str">
        <f>VLOOKUP(Table3[[#This Row],[PRODUCT ID]],Table1[[PRODUCT]:[SELLING PRICE]],3,FALSE)</f>
        <v>Ft</v>
      </c>
      <c r="J9345" s="16">
        <f ca="1">VLOOKUP(Table3[[#This Row],[PRODUCT ID]],Table1[[PRODUCT]:[SELLING PRICE]],4,FALSE)</f>
        <v>110</v>
      </c>
      <c r="K9345" s="16">
        <f ca="1">VLOOKUP(Table3[[#This Row],[PRODUCT ID]],Table1[[PRODUCT]:[SELLING PRICE]],5,FALSE)</f>
        <v>198.08233490698532</v>
      </c>
      <c r="L9345" s="16">
        <f ca="1">J9345*Table3[[#This Row],[QUANTITY]]</f>
        <v>1540</v>
      </c>
      <c r="M9345" s="16">
        <f ca="1">K9345*Table3[[#This Row],[QUANTITY]]*(1-Table3[[#This Row],[DISCOUNT %]])</f>
        <v>2611.9268521848044</v>
      </c>
      <c r="N9345" s="3">
        <f>DAY(Table3[[#This Row],[DATE]])</f>
        <v>1</v>
      </c>
      <c r="O9345" s="3" t="str">
        <f>TEXT(Table3[[#This Row],[DATE]],"mmm")</f>
        <v>Aug</v>
      </c>
      <c r="P9345" s="3">
        <f>YEAR(Table3[[#This Row],[DATE]])</f>
        <v>2046</v>
      </c>
    </row>
    <row r="9346" spans="1:16" x14ac:dyDescent="0.3">
      <c r="A9346" s="6">
        <v>53541</v>
      </c>
      <c r="B9346" s="7" t="s">
        <v>2005</v>
      </c>
      <c r="C9346" s="9">
        <f t="shared" ca="1" si="290"/>
        <v>11</v>
      </c>
      <c r="D9346" s="9" t="s">
        <v>2115</v>
      </c>
      <c r="E9346" s="9" t="s">
        <v>2118</v>
      </c>
      <c r="F9346" s="10">
        <f t="shared" ca="1" si="291"/>
        <v>9.8948252895900271E-2</v>
      </c>
      <c r="G9346" s="3" t="str">
        <f>VLOOKUP(Table3[[#This Row],[PRODUCT ID]],Table1[[PRODUCT]:[SELLING PRICE]],1,FALSE)</f>
        <v>Product953</v>
      </c>
      <c r="H9346" s="3" t="str">
        <f>VLOOKUP(Table3[[#This Row],[PRODUCT ID]],Table1[[PRODUCT]:[SELLING PRICE]],2,FALSE)</f>
        <v>Category2</v>
      </c>
      <c r="I9346" s="3" t="str">
        <f>VLOOKUP(Table3[[#This Row],[PRODUCT ID]],Table1[[PRODUCT]:[SELLING PRICE]],3,FALSE)</f>
        <v>Kg</v>
      </c>
      <c r="J9346" s="16">
        <f ca="1">VLOOKUP(Table3[[#This Row],[PRODUCT ID]],Table1[[PRODUCT]:[SELLING PRICE]],4,FALSE)</f>
        <v>173</v>
      </c>
      <c r="K9346" s="16">
        <f ca="1">VLOOKUP(Table3[[#This Row],[PRODUCT ID]],Table1[[PRODUCT]:[SELLING PRICE]],5,FALSE)</f>
        <v>124.68329584089643</v>
      </c>
      <c r="L9346" s="16">
        <f ca="1">J9346*Table3[[#This Row],[QUANTITY]]</f>
        <v>1903</v>
      </c>
      <c r="M9346" s="16">
        <f ca="1">K9346*Table3[[#This Row],[QUANTITY]]*(1-Table3[[#This Row],[DISCOUNT %]])</f>
        <v>1235.8071170735077</v>
      </c>
      <c r="N9346" s="3">
        <f>DAY(Table3[[#This Row],[DATE]])</f>
        <v>2</v>
      </c>
      <c r="O9346" s="3" t="str">
        <f>TEXT(Table3[[#This Row],[DATE]],"mmm")</f>
        <v>Aug</v>
      </c>
      <c r="P9346" s="3">
        <f>YEAR(Table3[[#This Row],[DATE]])</f>
        <v>2046</v>
      </c>
    </row>
    <row r="9347" spans="1:16" x14ac:dyDescent="0.3">
      <c r="A9347" s="6">
        <v>53542</v>
      </c>
      <c r="B9347" s="7" t="s">
        <v>2006</v>
      </c>
      <c r="C9347" s="9">
        <f t="shared" ref="C9347:C9410" ca="1" si="292">RANDBETWEEN(1,15)</f>
        <v>6</v>
      </c>
      <c r="D9347" s="9" t="s">
        <v>2116</v>
      </c>
      <c r="E9347" s="9" t="s">
        <v>2116</v>
      </c>
      <c r="F9347" s="10">
        <f t="shared" ref="F9347:F9410" ca="1" si="293">RAND()*(0.1)</f>
        <v>3.5063384872562456E-2</v>
      </c>
      <c r="G9347" s="3" t="str">
        <f>VLOOKUP(Table3[[#This Row],[PRODUCT ID]],Table1[[PRODUCT]:[SELLING PRICE]],1,FALSE)</f>
        <v>Product954</v>
      </c>
      <c r="H9347" s="3" t="str">
        <f>VLOOKUP(Table3[[#This Row],[PRODUCT ID]],Table1[[PRODUCT]:[SELLING PRICE]],2,FALSE)</f>
        <v>Category3</v>
      </c>
      <c r="I9347" s="3" t="str">
        <f>VLOOKUP(Table3[[#This Row],[PRODUCT ID]],Table1[[PRODUCT]:[SELLING PRICE]],3,FALSE)</f>
        <v>No</v>
      </c>
      <c r="J9347" s="16">
        <f ca="1">VLOOKUP(Table3[[#This Row],[PRODUCT ID]],Table1[[PRODUCT]:[SELLING PRICE]],4,FALSE)</f>
        <v>102</v>
      </c>
      <c r="K9347" s="16">
        <f ca="1">VLOOKUP(Table3[[#This Row],[PRODUCT ID]],Table1[[PRODUCT]:[SELLING PRICE]],5,FALSE)</f>
        <v>40.360043918388811</v>
      </c>
      <c r="L9347" s="16">
        <f ca="1">J9347*Table3[[#This Row],[QUANTITY]]</f>
        <v>612</v>
      </c>
      <c r="M9347" s="16">
        <f ca="1">K9347*Table3[[#This Row],[QUANTITY]]*(1-Table3[[#This Row],[DISCOUNT %]])</f>
        <v>233.66930499002893</v>
      </c>
      <c r="N9347" s="3">
        <f>DAY(Table3[[#This Row],[DATE]])</f>
        <v>3</v>
      </c>
      <c r="O9347" s="3" t="str">
        <f>TEXT(Table3[[#This Row],[DATE]],"mmm")</f>
        <v>Aug</v>
      </c>
      <c r="P9347" s="3">
        <f>YEAR(Table3[[#This Row],[DATE]])</f>
        <v>2046</v>
      </c>
    </row>
    <row r="9348" spans="1:16" x14ac:dyDescent="0.3">
      <c r="A9348" s="6">
        <v>53543</v>
      </c>
      <c r="B9348" s="7" t="s">
        <v>2007</v>
      </c>
      <c r="C9348" s="9">
        <f t="shared" ca="1" si="292"/>
        <v>8</v>
      </c>
      <c r="D9348" s="9" t="s">
        <v>2117</v>
      </c>
      <c r="E9348" s="9" t="s">
        <v>2116</v>
      </c>
      <c r="F9348" s="10">
        <f t="shared" ca="1" si="293"/>
        <v>3.5830121565336874E-2</v>
      </c>
      <c r="G9348" s="3" t="str">
        <f>VLOOKUP(Table3[[#This Row],[PRODUCT ID]],Table1[[PRODUCT]:[SELLING PRICE]],1,FALSE)</f>
        <v>Product955</v>
      </c>
      <c r="H9348" s="3" t="str">
        <f>VLOOKUP(Table3[[#This Row],[PRODUCT ID]],Table1[[PRODUCT]:[SELLING PRICE]],2,FALSE)</f>
        <v>Category4</v>
      </c>
      <c r="I9348" s="3" t="str">
        <f>VLOOKUP(Table3[[#This Row],[PRODUCT ID]],Table1[[PRODUCT]:[SELLING PRICE]],3,FALSE)</f>
        <v>No</v>
      </c>
      <c r="J9348" s="16">
        <f ca="1">VLOOKUP(Table3[[#This Row],[PRODUCT ID]],Table1[[PRODUCT]:[SELLING PRICE]],4,FALSE)</f>
        <v>123</v>
      </c>
      <c r="K9348" s="16">
        <f ca="1">VLOOKUP(Table3[[#This Row],[PRODUCT ID]],Table1[[PRODUCT]:[SELLING PRICE]],5,FALSE)</f>
        <v>178.95928241010262</v>
      </c>
      <c r="L9348" s="16">
        <f ca="1">J9348*Table3[[#This Row],[QUANTITY]]</f>
        <v>984</v>
      </c>
      <c r="M9348" s="16">
        <f ca="1">K9348*Table3[[#This Row],[QUANTITY]]*(1-Table3[[#This Row],[DISCOUNT %]])</f>
        <v>1380.3771965288256</v>
      </c>
      <c r="N9348" s="3">
        <f>DAY(Table3[[#This Row],[DATE]])</f>
        <v>4</v>
      </c>
      <c r="O9348" s="3" t="str">
        <f>TEXT(Table3[[#This Row],[DATE]],"mmm")</f>
        <v>Aug</v>
      </c>
      <c r="P9348" s="3">
        <f>YEAR(Table3[[#This Row],[DATE]])</f>
        <v>2046</v>
      </c>
    </row>
    <row r="9349" spans="1:16" x14ac:dyDescent="0.3">
      <c r="A9349" s="6">
        <v>53544</v>
      </c>
      <c r="B9349" s="7" t="s">
        <v>2008</v>
      </c>
      <c r="C9349" s="9">
        <f t="shared" ca="1" si="292"/>
        <v>6</v>
      </c>
      <c r="D9349" s="9" t="s">
        <v>2115</v>
      </c>
      <c r="E9349" s="9" t="s">
        <v>2116</v>
      </c>
      <c r="F9349" s="10">
        <f t="shared" ca="1" si="293"/>
        <v>2.7159867420319596E-2</v>
      </c>
      <c r="G9349" s="3" t="str">
        <f>VLOOKUP(Table3[[#This Row],[PRODUCT ID]],Table1[[PRODUCT]:[SELLING PRICE]],1,FALSE)</f>
        <v>Product956</v>
      </c>
      <c r="H9349" s="3" t="str">
        <f>VLOOKUP(Table3[[#This Row],[PRODUCT ID]],Table1[[PRODUCT]:[SELLING PRICE]],2,FALSE)</f>
        <v>Category5</v>
      </c>
      <c r="I9349" s="3" t="str">
        <f>VLOOKUP(Table3[[#This Row],[PRODUCT ID]],Table1[[PRODUCT]:[SELLING PRICE]],3,FALSE)</f>
        <v>Ft</v>
      </c>
      <c r="J9349" s="16">
        <f ca="1">VLOOKUP(Table3[[#This Row],[PRODUCT ID]],Table1[[PRODUCT]:[SELLING PRICE]],4,FALSE)</f>
        <v>126</v>
      </c>
      <c r="K9349" s="16">
        <f ca="1">VLOOKUP(Table3[[#This Row],[PRODUCT ID]],Table1[[PRODUCT]:[SELLING PRICE]],5,FALSE)</f>
        <v>77.950696691693068</v>
      </c>
      <c r="L9349" s="16">
        <f ca="1">J9349*Table3[[#This Row],[QUANTITY]]</f>
        <v>756</v>
      </c>
      <c r="M9349" s="16">
        <f ca="1">K9349*Table3[[#This Row],[QUANTITY]]*(1-Table3[[#This Row],[DISCOUNT %]])</f>
        <v>455.00139662535088</v>
      </c>
      <c r="N9349" s="3">
        <f>DAY(Table3[[#This Row],[DATE]])</f>
        <v>5</v>
      </c>
      <c r="O9349" s="3" t="str">
        <f>TEXT(Table3[[#This Row],[DATE]],"mmm")</f>
        <v>Aug</v>
      </c>
      <c r="P9349" s="3">
        <f>YEAR(Table3[[#This Row],[DATE]])</f>
        <v>2046</v>
      </c>
    </row>
    <row r="9350" spans="1:16" x14ac:dyDescent="0.3">
      <c r="A9350" s="6">
        <v>53545</v>
      </c>
      <c r="B9350" s="7" t="s">
        <v>2009</v>
      </c>
      <c r="C9350" s="9">
        <f t="shared" ca="1" si="292"/>
        <v>6</v>
      </c>
      <c r="D9350" s="9" t="s">
        <v>2115</v>
      </c>
      <c r="E9350" s="9" t="s">
        <v>2116</v>
      </c>
      <c r="F9350" s="10">
        <f t="shared" ca="1" si="293"/>
        <v>4.6189177689565875E-2</v>
      </c>
      <c r="G9350" s="3" t="str">
        <f>VLOOKUP(Table3[[#This Row],[PRODUCT ID]],Table1[[PRODUCT]:[SELLING PRICE]],1,FALSE)</f>
        <v>Product957</v>
      </c>
      <c r="H9350" s="3" t="str">
        <f>VLOOKUP(Table3[[#This Row],[PRODUCT ID]],Table1[[PRODUCT]:[SELLING PRICE]],2,FALSE)</f>
        <v>Category1</v>
      </c>
      <c r="I9350" s="3" t="str">
        <f>VLOOKUP(Table3[[#This Row],[PRODUCT ID]],Table1[[PRODUCT]:[SELLING PRICE]],3,FALSE)</f>
        <v>No</v>
      </c>
      <c r="J9350" s="16">
        <f ca="1">VLOOKUP(Table3[[#This Row],[PRODUCT ID]],Table1[[PRODUCT]:[SELLING PRICE]],4,FALSE)</f>
        <v>16</v>
      </c>
      <c r="K9350" s="16">
        <f ca="1">VLOOKUP(Table3[[#This Row],[PRODUCT ID]],Table1[[PRODUCT]:[SELLING PRICE]],5,FALSE)</f>
        <v>283.0279274912038</v>
      </c>
      <c r="L9350" s="16">
        <f ca="1">J9350*Table3[[#This Row],[QUANTITY]]</f>
        <v>96</v>
      </c>
      <c r="M9350" s="16">
        <f ca="1">K9350*Table3[[#This Row],[QUANTITY]]*(1-Table3[[#This Row],[DISCOUNT %]])</f>
        <v>1619.730601543218</v>
      </c>
      <c r="N9350" s="3">
        <f>DAY(Table3[[#This Row],[DATE]])</f>
        <v>6</v>
      </c>
      <c r="O9350" s="3" t="str">
        <f>TEXT(Table3[[#This Row],[DATE]],"mmm")</f>
        <v>Aug</v>
      </c>
      <c r="P9350" s="3">
        <f>YEAR(Table3[[#This Row],[DATE]])</f>
        <v>2046</v>
      </c>
    </row>
    <row r="9351" spans="1:16" x14ac:dyDescent="0.3">
      <c r="A9351" s="6">
        <v>53546</v>
      </c>
      <c r="B9351" s="7" t="s">
        <v>2010</v>
      </c>
      <c r="C9351" s="9">
        <f t="shared" ca="1" si="292"/>
        <v>3</v>
      </c>
      <c r="D9351" s="9" t="s">
        <v>2115</v>
      </c>
      <c r="E9351" s="9" t="s">
        <v>2116</v>
      </c>
      <c r="F9351" s="10">
        <f t="shared" ca="1" si="293"/>
        <v>5.1666396351868718E-2</v>
      </c>
      <c r="G9351" s="3" t="str">
        <f>VLOOKUP(Table3[[#This Row],[PRODUCT ID]],Table1[[PRODUCT]:[SELLING PRICE]],1,FALSE)</f>
        <v>Product958</v>
      </c>
      <c r="H9351" s="3" t="str">
        <f>VLOOKUP(Table3[[#This Row],[PRODUCT ID]],Table1[[PRODUCT]:[SELLING PRICE]],2,FALSE)</f>
        <v>Category2</v>
      </c>
      <c r="I9351" s="3" t="str">
        <f>VLOOKUP(Table3[[#This Row],[PRODUCT ID]],Table1[[PRODUCT]:[SELLING PRICE]],3,FALSE)</f>
        <v>Kg</v>
      </c>
      <c r="J9351" s="16">
        <f ca="1">VLOOKUP(Table3[[#This Row],[PRODUCT ID]],Table1[[PRODUCT]:[SELLING PRICE]],4,FALSE)</f>
        <v>143</v>
      </c>
      <c r="K9351" s="16">
        <f ca="1">VLOOKUP(Table3[[#This Row],[PRODUCT ID]],Table1[[PRODUCT]:[SELLING PRICE]],5,FALSE)</f>
        <v>186.80103075759834</v>
      </c>
      <c r="L9351" s="16">
        <f ca="1">J9351*Table3[[#This Row],[QUANTITY]]</f>
        <v>429</v>
      </c>
      <c r="M9351" s="16">
        <f ca="1">K9351*Table3[[#This Row],[QUANTITY]]*(1-Table3[[#This Row],[DISCOUNT %]])</f>
        <v>531.44908399061592</v>
      </c>
      <c r="N9351" s="3">
        <f>DAY(Table3[[#This Row],[DATE]])</f>
        <v>7</v>
      </c>
      <c r="O9351" s="3" t="str">
        <f>TEXT(Table3[[#This Row],[DATE]],"mmm")</f>
        <v>Aug</v>
      </c>
      <c r="P9351" s="3">
        <f>YEAR(Table3[[#This Row],[DATE]])</f>
        <v>2046</v>
      </c>
    </row>
    <row r="9352" spans="1:16" x14ac:dyDescent="0.3">
      <c r="A9352" s="6">
        <v>53547</v>
      </c>
      <c r="B9352" s="7" t="s">
        <v>2011</v>
      </c>
      <c r="C9352" s="9">
        <f t="shared" ca="1" si="292"/>
        <v>5</v>
      </c>
      <c r="D9352" s="9" t="s">
        <v>2116</v>
      </c>
      <c r="E9352" s="9" t="s">
        <v>2118</v>
      </c>
      <c r="F9352" s="10">
        <f t="shared" ca="1" si="293"/>
        <v>3.7183631070403088E-2</v>
      </c>
      <c r="G9352" s="3" t="str">
        <f>VLOOKUP(Table3[[#This Row],[PRODUCT ID]],Table1[[PRODUCT]:[SELLING PRICE]],1,FALSE)</f>
        <v>Product959</v>
      </c>
      <c r="H9352" s="3" t="str">
        <f>VLOOKUP(Table3[[#This Row],[PRODUCT ID]],Table1[[PRODUCT]:[SELLING PRICE]],2,FALSE)</f>
        <v>Category3</v>
      </c>
      <c r="I9352" s="3" t="str">
        <f>VLOOKUP(Table3[[#This Row],[PRODUCT ID]],Table1[[PRODUCT]:[SELLING PRICE]],3,FALSE)</f>
        <v>Kg</v>
      </c>
      <c r="J9352" s="16">
        <f ca="1">VLOOKUP(Table3[[#This Row],[PRODUCT ID]],Table1[[PRODUCT]:[SELLING PRICE]],4,FALSE)</f>
        <v>41</v>
      </c>
      <c r="K9352" s="16">
        <f ca="1">VLOOKUP(Table3[[#This Row],[PRODUCT ID]],Table1[[PRODUCT]:[SELLING PRICE]],5,FALSE)</f>
        <v>228.98362314960153</v>
      </c>
      <c r="L9352" s="16">
        <f ca="1">J9352*Table3[[#This Row],[QUANTITY]]</f>
        <v>205</v>
      </c>
      <c r="M9352" s="16">
        <f ca="1">K9352*Table3[[#This Row],[QUANTITY]]*(1-Table3[[#This Row],[DISCOUNT %]])</f>
        <v>1102.3459029262126</v>
      </c>
      <c r="N9352" s="3">
        <f>DAY(Table3[[#This Row],[DATE]])</f>
        <v>8</v>
      </c>
      <c r="O9352" s="3" t="str">
        <f>TEXT(Table3[[#This Row],[DATE]],"mmm")</f>
        <v>Aug</v>
      </c>
      <c r="P9352" s="3">
        <f>YEAR(Table3[[#This Row],[DATE]])</f>
        <v>2046</v>
      </c>
    </row>
    <row r="9353" spans="1:16" x14ac:dyDescent="0.3">
      <c r="A9353" s="6">
        <v>53548</v>
      </c>
      <c r="B9353" s="7" t="s">
        <v>2012</v>
      </c>
      <c r="C9353" s="9">
        <f t="shared" ca="1" si="292"/>
        <v>8</v>
      </c>
      <c r="D9353" s="9" t="s">
        <v>2116</v>
      </c>
      <c r="E9353" s="9" t="s">
        <v>2118</v>
      </c>
      <c r="F9353" s="10">
        <f t="shared" ca="1" si="293"/>
        <v>7.5189540732576013E-2</v>
      </c>
      <c r="G9353" s="3" t="str">
        <f>VLOOKUP(Table3[[#This Row],[PRODUCT ID]],Table1[[PRODUCT]:[SELLING PRICE]],1,FALSE)</f>
        <v>Product960</v>
      </c>
      <c r="H9353" s="3" t="str">
        <f>VLOOKUP(Table3[[#This Row],[PRODUCT ID]],Table1[[PRODUCT]:[SELLING PRICE]],2,FALSE)</f>
        <v>Category4</v>
      </c>
      <c r="I9353" s="3" t="str">
        <f>VLOOKUP(Table3[[#This Row],[PRODUCT ID]],Table1[[PRODUCT]:[SELLING PRICE]],3,FALSE)</f>
        <v>Lt</v>
      </c>
      <c r="J9353" s="16">
        <f ca="1">VLOOKUP(Table3[[#This Row],[PRODUCT ID]],Table1[[PRODUCT]:[SELLING PRICE]],4,FALSE)</f>
        <v>198</v>
      </c>
      <c r="K9353" s="16">
        <f ca="1">VLOOKUP(Table3[[#This Row],[PRODUCT ID]],Table1[[PRODUCT]:[SELLING PRICE]],5,FALSE)</f>
        <v>125.79543113578576</v>
      </c>
      <c r="L9353" s="16">
        <f ca="1">J9353*Table3[[#This Row],[QUANTITY]]</f>
        <v>1584</v>
      </c>
      <c r="M9353" s="16">
        <f ca="1">K9353*Table3[[#This Row],[QUANTITY]]*(1-Table3[[#This Row],[DISCOUNT %]])</f>
        <v>930.69544353943706</v>
      </c>
      <c r="N9353" s="3">
        <f>DAY(Table3[[#This Row],[DATE]])</f>
        <v>9</v>
      </c>
      <c r="O9353" s="3" t="str">
        <f>TEXT(Table3[[#This Row],[DATE]],"mmm")</f>
        <v>Aug</v>
      </c>
      <c r="P9353" s="3">
        <f>YEAR(Table3[[#This Row],[DATE]])</f>
        <v>2046</v>
      </c>
    </row>
    <row r="9354" spans="1:16" x14ac:dyDescent="0.3">
      <c r="A9354" s="6">
        <v>53549</v>
      </c>
      <c r="B9354" s="7" t="s">
        <v>2013</v>
      </c>
      <c r="C9354" s="9">
        <f t="shared" ca="1" si="292"/>
        <v>5</v>
      </c>
      <c r="D9354" s="9" t="s">
        <v>2116</v>
      </c>
      <c r="E9354" s="9" t="s">
        <v>2116</v>
      </c>
      <c r="F9354" s="10">
        <f t="shared" ca="1" si="293"/>
        <v>2.002066669451874E-3</v>
      </c>
      <c r="G9354" s="3" t="str">
        <f>VLOOKUP(Table3[[#This Row],[PRODUCT ID]],Table1[[PRODUCT]:[SELLING PRICE]],1,FALSE)</f>
        <v>Product961</v>
      </c>
      <c r="H9354" s="3" t="str">
        <f>VLOOKUP(Table3[[#This Row],[PRODUCT ID]],Table1[[PRODUCT]:[SELLING PRICE]],2,FALSE)</f>
        <v>Category1</v>
      </c>
      <c r="I9354" s="3" t="str">
        <f>VLOOKUP(Table3[[#This Row],[PRODUCT ID]],Table1[[PRODUCT]:[SELLING PRICE]],3,FALSE)</f>
        <v>Kg</v>
      </c>
      <c r="J9354" s="16">
        <f ca="1">VLOOKUP(Table3[[#This Row],[PRODUCT ID]],Table1[[PRODUCT]:[SELLING PRICE]],4,FALSE)</f>
        <v>189</v>
      </c>
      <c r="K9354" s="16">
        <f ca="1">VLOOKUP(Table3[[#This Row],[PRODUCT ID]],Table1[[PRODUCT]:[SELLING PRICE]],5,FALSE)</f>
        <v>215.2281525142613</v>
      </c>
      <c r="L9354" s="16">
        <f ca="1">J9354*Table3[[#This Row],[QUANTITY]]</f>
        <v>945</v>
      </c>
      <c r="M9354" s="16">
        <f ca="1">K9354*Table3[[#This Row],[QUANTITY]]*(1-Table3[[#This Row],[DISCOUNT %]])</f>
        <v>1073.9862570189239</v>
      </c>
      <c r="N9354" s="3">
        <f>DAY(Table3[[#This Row],[DATE]])</f>
        <v>10</v>
      </c>
      <c r="O9354" s="3" t="str">
        <f>TEXT(Table3[[#This Row],[DATE]],"mmm")</f>
        <v>Aug</v>
      </c>
      <c r="P9354" s="3">
        <f>YEAR(Table3[[#This Row],[DATE]])</f>
        <v>2046</v>
      </c>
    </row>
    <row r="9355" spans="1:16" x14ac:dyDescent="0.3">
      <c r="A9355" s="6">
        <v>53550</v>
      </c>
      <c r="B9355" s="7" t="s">
        <v>2014</v>
      </c>
      <c r="C9355" s="9">
        <f t="shared" ca="1" si="292"/>
        <v>3</v>
      </c>
      <c r="D9355" s="9" t="s">
        <v>2115</v>
      </c>
      <c r="E9355" s="9" t="s">
        <v>2116</v>
      </c>
      <c r="F9355" s="10">
        <f t="shared" ca="1" si="293"/>
        <v>7.5778037551471833E-2</v>
      </c>
      <c r="G9355" s="3" t="str">
        <f>VLOOKUP(Table3[[#This Row],[PRODUCT ID]],Table1[[PRODUCT]:[SELLING PRICE]],1,FALSE)</f>
        <v>Product962</v>
      </c>
      <c r="H9355" s="3" t="str">
        <f>VLOOKUP(Table3[[#This Row],[PRODUCT ID]],Table1[[PRODUCT]:[SELLING PRICE]],2,FALSE)</f>
        <v>Category2</v>
      </c>
      <c r="I9355" s="3" t="str">
        <f>VLOOKUP(Table3[[#This Row],[PRODUCT ID]],Table1[[PRODUCT]:[SELLING PRICE]],3,FALSE)</f>
        <v>Lt</v>
      </c>
      <c r="J9355" s="16">
        <f ca="1">VLOOKUP(Table3[[#This Row],[PRODUCT ID]],Table1[[PRODUCT]:[SELLING PRICE]],4,FALSE)</f>
        <v>211</v>
      </c>
      <c r="K9355" s="16">
        <f ca="1">VLOOKUP(Table3[[#This Row],[PRODUCT ID]],Table1[[PRODUCT]:[SELLING PRICE]],5,FALSE)</f>
        <v>32.957390134173814</v>
      </c>
      <c r="L9355" s="16">
        <f ca="1">J9355*Table3[[#This Row],[QUANTITY]]</f>
        <v>633</v>
      </c>
      <c r="M9355" s="16">
        <f ca="1">K9355*Table3[[#This Row],[QUANTITY]]*(1-Table3[[#This Row],[DISCOUNT %]])</f>
        <v>91.379831360963649</v>
      </c>
      <c r="N9355" s="3">
        <f>DAY(Table3[[#This Row],[DATE]])</f>
        <v>11</v>
      </c>
      <c r="O9355" s="3" t="str">
        <f>TEXT(Table3[[#This Row],[DATE]],"mmm")</f>
        <v>Aug</v>
      </c>
      <c r="P9355" s="3">
        <f>YEAR(Table3[[#This Row],[DATE]])</f>
        <v>2046</v>
      </c>
    </row>
    <row r="9356" spans="1:16" x14ac:dyDescent="0.3">
      <c r="A9356" s="6">
        <v>53551</v>
      </c>
      <c r="B9356" s="7" t="s">
        <v>2015</v>
      </c>
      <c r="C9356" s="9">
        <f t="shared" ca="1" si="292"/>
        <v>9</v>
      </c>
      <c r="D9356" s="9" t="s">
        <v>2117</v>
      </c>
      <c r="E9356" s="9" t="s">
        <v>2116</v>
      </c>
      <c r="F9356" s="10">
        <f t="shared" ca="1" si="293"/>
        <v>8.6889638541769228E-3</v>
      </c>
      <c r="G9356" s="3" t="str">
        <f>VLOOKUP(Table3[[#This Row],[PRODUCT ID]],Table1[[PRODUCT]:[SELLING PRICE]],1,FALSE)</f>
        <v>Product963</v>
      </c>
      <c r="H9356" s="3" t="str">
        <f>VLOOKUP(Table3[[#This Row],[PRODUCT ID]],Table1[[PRODUCT]:[SELLING PRICE]],2,FALSE)</f>
        <v>Category3</v>
      </c>
      <c r="I9356" s="3" t="str">
        <f>VLOOKUP(Table3[[#This Row],[PRODUCT ID]],Table1[[PRODUCT]:[SELLING PRICE]],3,FALSE)</f>
        <v>Ft</v>
      </c>
      <c r="J9356" s="16">
        <f ca="1">VLOOKUP(Table3[[#This Row],[PRODUCT ID]],Table1[[PRODUCT]:[SELLING PRICE]],4,FALSE)</f>
        <v>205</v>
      </c>
      <c r="K9356" s="16">
        <f ca="1">VLOOKUP(Table3[[#This Row],[PRODUCT ID]],Table1[[PRODUCT]:[SELLING PRICE]],5,FALSE)</f>
        <v>270.04096059493247</v>
      </c>
      <c r="L9356" s="16">
        <f ca="1">J9356*Table3[[#This Row],[QUANTITY]]</f>
        <v>1845</v>
      </c>
      <c r="M9356" s="16">
        <f ca="1">K9356*Table3[[#This Row],[QUANTITY]]*(1-Table3[[#This Row],[DISCOUNT %]])</f>
        <v>2409.251260042583</v>
      </c>
      <c r="N9356" s="3">
        <f>DAY(Table3[[#This Row],[DATE]])</f>
        <v>12</v>
      </c>
      <c r="O9356" s="3" t="str">
        <f>TEXT(Table3[[#This Row],[DATE]],"mmm")</f>
        <v>Aug</v>
      </c>
      <c r="P9356" s="3">
        <f>YEAR(Table3[[#This Row],[DATE]])</f>
        <v>2046</v>
      </c>
    </row>
    <row r="9357" spans="1:16" x14ac:dyDescent="0.3">
      <c r="A9357" s="6">
        <v>53552</v>
      </c>
      <c r="B9357" s="7" t="s">
        <v>2016</v>
      </c>
      <c r="C9357" s="9">
        <f t="shared" ca="1" si="292"/>
        <v>8</v>
      </c>
      <c r="D9357" s="9" t="s">
        <v>2117</v>
      </c>
      <c r="E9357" s="9" t="s">
        <v>2116</v>
      </c>
      <c r="F9357" s="10">
        <f t="shared" ca="1" si="293"/>
        <v>9.5596326180953359E-2</v>
      </c>
      <c r="G9357" s="3" t="str">
        <f>VLOOKUP(Table3[[#This Row],[PRODUCT ID]],Table1[[PRODUCT]:[SELLING PRICE]],1,FALSE)</f>
        <v>Product964</v>
      </c>
      <c r="H9357" s="3" t="str">
        <f>VLOOKUP(Table3[[#This Row],[PRODUCT ID]],Table1[[PRODUCT]:[SELLING PRICE]],2,FALSE)</f>
        <v>Category4</v>
      </c>
      <c r="I9357" s="3" t="str">
        <f>VLOOKUP(Table3[[#This Row],[PRODUCT ID]],Table1[[PRODUCT]:[SELLING PRICE]],3,FALSE)</f>
        <v>Kg</v>
      </c>
      <c r="J9357" s="16">
        <f ca="1">VLOOKUP(Table3[[#This Row],[PRODUCT ID]],Table1[[PRODUCT]:[SELLING PRICE]],4,FALSE)</f>
        <v>118</v>
      </c>
      <c r="K9357" s="16">
        <f ca="1">VLOOKUP(Table3[[#This Row],[PRODUCT ID]],Table1[[PRODUCT]:[SELLING PRICE]],5,FALSE)</f>
        <v>299.40529721557357</v>
      </c>
      <c r="L9357" s="16">
        <f ca="1">J9357*Table3[[#This Row],[QUANTITY]]</f>
        <v>944</v>
      </c>
      <c r="M9357" s="16">
        <f ca="1">K9357*Table3[[#This Row],[QUANTITY]]*(1-Table3[[#This Row],[DISCOUNT %]])</f>
        <v>2166.2660061011866</v>
      </c>
      <c r="N9357" s="3">
        <f>DAY(Table3[[#This Row],[DATE]])</f>
        <v>13</v>
      </c>
      <c r="O9357" s="3" t="str">
        <f>TEXT(Table3[[#This Row],[DATE]],"mmm")</f>
        <v>Aug</v>
      </c>
      <c r="P9357" s="3">
        <f>YEAR(Table3[[#This Row],[DATE]])</f>
        <v>2046</v>
      </c>
    </row>
    <row r="9358" spans="1:16" x14ac:dyDescent="0.3">
      <c r="A9358" s="6">
        <v>53553</v>
      </c>
      <c r="B9358" s="7" t="s">
        <v>2017</v>
      </c>
      <c r="C9358" s="9">
        <f t="shared" ca="1" si="292"/>
        <v>7</v>
      </c>
      <c r="D9358" s="9" t="s">
        <v>2116</v>
      </c>
      <c r="E9358" s="9" t="s">
        <v>2118</v>
      </c>
      <c r="F9358" s="10">
        <f t="shared" ca="1" si="293"/>
        <v>3.1060879277073263E-2</v>
      </c>
      <c r="G9358" s="3" t="str">
        <f>VLOOKUP(Table3[[#This Row],[PRODUCT ID]],Table1[[PRODUCT]:[SELLING PRICE]],1,FALSE)</f>
        <v>Product965</v>
      </c>
      <c r="H9358" s="3" t="str">
        <f>VLOOKUP(Table3[[#This Row],[PRODUCT ID]],Table1[[PRODUCT]:[SELLING PRICE]],2,FALSE)</f>
        <v>Category5</v>
      </c>
      <c r="I9358" s="3" t="str">
        <f>VLOOKUP(Table3[[#This Row],[PRODUCT ID]],Table1[[PRODUCT]:[SELLING PRICE]],3,FALSE)</f>
        <v>No</v>
      </c>
      <c r="J9358" s="16">
        <f ca="1">VLOOKUP(Table3[[#This Row],[PRODUCT ID]],Table1[[PRODUCT]:[SELLING PRICE]],4,FALSE)</f>
        <v>168</v>
      </c>
      <c r="K9358" s="16">
        <f ca="1">VLOOKUP(Table3[[#This Row],[PRODUCT ID]],Table1[[PRODUCT]:[SELLING PRICE]],5,FALSE)</f>
        <v>211.54682747939432</v>
      </c>
      <c r="L9358" s="16">
        <f ca="1">J9358*Table3[[#This Row],[QUANTITY]]</f>
        <v>1176</v>
      </c>
      <c r="M9358" s="16">
        <f ca="1">K9358*Table3[[#This Row],[QUANTITY]]*(1-Table3[[#This Row],[DISCOUNT %]])</f>
        <v>1434.8319790672631</v>
      </c>
      <c r="N9358" s="3">
        <f>DAY(Table3[[#This Row],[DATE]])</f>
        <v>14</v>
      </c>
      <c r="O9358" s="3" t="str">
        <f>TEXT(Table3[[#This Row],[DATE]],"mmm")</f>
        <v>Aug</v>
      </c>
      <c r="P9358" s="3">
        <f>YEAR(Table3[[#This Row],[DATE]])</f>
        <v>2046</v>
      </c>
    </row>
    <row r="9359" spans="1:16" x14ac:dyDescent="0.3">
      <c r="A9359" s="6">
        <v>53554</v>
      </c>
      <c r="B9359" s="7" t="s">
        <v>2018</v>
      </c>
      <c r="C9359" s="9">
        <f t="shared" ca="1" si="292"/>
        <v>7</v>
      </c>
      <c r="D9359" s="9" t="s">
        <v>2116</v>
      </c>
      <c r="E9359" s="9" t="s">
        <v>2116</v>
      </c>
      <c r="F9359" s="10">
        <f t="shared" ca="1" si="293"/>
        <v>1.1935924550911083E-3</v>
      </c>
      <c r="G9359" s="3" t="str">
        <f>VLOOKUP(Table3[[#This Row],[PRODUCT ID]],Table1[[PRODUCT]:[SELLING PRICE]],1,FALSE)</f>
        <v>Product966</v>
      </c>
      <c r="H9359" s="3" t="str">
        <f>VLOOKUP(Table3[[#This Row],[PRODUCT ID]],Table1[[PRODUCT]:[SELLING PRICE]],2,FALSE)</f>
        <v>Category1</v>
      </c>
      <c r="I9359" s="3" t="str">
        <f>VLOOKUP(Table3[[#This Row],[PRODUCT ID]],Table1[[PRODUCT]:[SELLING PRICE]],3,FALSE)</f>
        <v>No</v>
      </c>
      <c r="J9359" s="16">
        <f ca="1">VLOOKUP(Table3[[#This Row],[PRODUCT ID]],Table1[[PRODUCT]:[SELLING PRICE]],4,FALSE)</f>
        <v>191</v>
      </c>
      <c r="K9359" s="16">
        <f ca="1">VLOOKUP(Table3[[#This Row],[PRODUCT ID]],Table1[[PRODUCT]:[SELLING PRICE]],5,FALSE)</f>
        <v>313.48251704716955</v>
      </c>
      <c r="L9359" s="16">
        <f ca="1">J9359*Table3[[#This Row],[QUANTITY]]</f>
        <v>1337</v>
      </c>
      <c r="M9359" s="16">
        <f ca="1">K9359*Table3[[#This Row],[QUANTITY]]*(1-Table3[[#This Row],[DISCOUNT %]])</f>
        <v>2191.7584267601337</v>
      </c>
      <c r="N9359" s="3">
        <f>DAY(Table3[[#This Row],[DATE]])</f>
        <v>15</v>
      </c>
      <c r="O9359" s="3" t="str">
        <f>TEXT(Table3[[#This Row],[DATE]],"mmm")</f>
        <v>Aug</v>
      </c>
      <c r="P9359" s="3">
        <f>YEAR(Table3[[#This Row],[DATE]])</f>
        <v>2046</v>
      </c>
    </row>
    <row r="9360" spans="1:16" x14ac:dyDescent="0.3">
      <c r="A9360" s="6">
        <v>53555</v>
      </c>
      <c r="B9360" s="7" t="s">
        <v>2019</v>
      </c>
      <c r="C9360" s="9">
        <f t="shared" ca="1" si="292"/>
        <v>9</v>
      </c>
      <c r="D9360" s="9" t="s">
        <v>2116</v>
      </c>
      <c r="E9360" s="9" t="s">
        <v>2116</v>
      </c>
      <c r="F9360" s="10">
        <f t="shared" ca="1" si="293"/>
        <v>8.0315759241187293E-2</v>
      </c>
      <c r="G9360" s="3" t="str">
        <f>VLOOKUP(Table3[[#This Row],[PRODUCT ID]],Table1[[PRODUCT]:[SELLING PRICE]],1,FALSE)</f>
        <v>Product967</v>
      </c>
      <c r="H9360" s="3" t="str">
        <f>VLOOKUP(Table3[[#This Row],[PRODUCT ID]],Table1[[PRODUCT]:[SELLING PRICE]],2,FALSE)</f>
        <v>Category2</v>
      </c>
      <c r="I9360" s="3" t="str">
        <f>VLOOKUP(Table3[[#This Row],[PRODUCT ID]],Table1[[PRODUCT]:[SELLING PRICE]],3,FALSE)</f>
        <v>Ft</v>
      </c>
      <c r="J9360" s="16">
        <f ca="1">VLOOKUP(Table3[[#This Row],[PRODUCT ID]],Table1[[PRODUCT]:[SELLING PRICE]],4,FALSE)</f>
        <v>56</v>
      </c>
      <c r="K9360" s="16">
        <f ca="1">VLOOKUP(Table3[[#This Row],[PRODUCT ID]],Table1[[PRODUCT]:[SELLING PRICE]],5,FALSE)</f>
        <v>216.41254502695841</v>
      </c>
      <c r="L9360" s="16">
        <f ca="1">J9360*Table3[[#This Row],[QUANTITY]]</f>
        <v>504</v>
      </c>
      <c r="M9360" s="16">
        <f ca="1">K9360*Table3[[#This Row],[QUANTITY]]*(1-Table3[[#This Row],[DISCOUNT %]])</f>
        <v>1791.2808644742056</v>
      </c>
      <c r="N9360" s="3">
        <f>DAY(Table3[[#This Row],[DATE]])</f>
        <v>16</v>
      </c>
      <c r="O9360" s="3" t="str">
        <f>TEXT(Table3[[#This Row],[DATE]],"mmm")</f>
        <v>Aug</v>
      </c>
      <c r="P9360" s="3">
        <f>YEAR(Table3[[#This Row],[DATE]])</f>
        <v>2046</v>
      </c>
    </row>
    <row r="9361" spans="1:16" x14ac:dyDescent="0.3">
      <c r="A9361" s="6">
        <v>53556</v>
      </c>
      <c r="B9361" s="7" t="s">
        <v>2020</v>
      </c>
      <c r="C9361" s="9">
        <f t="shared" ca="1" si="292"/>
        <v>14</v>
      </c>
      <c r="D9361" s="9" t="s">
        <v>2116</v>
      </c>
      <c r="E9361" s="9" t="s">
        <v>2116</v>
      </c>
      <c r="F9361" s="10">
        <f t="shared" ca="1" si="293"/>
        <v>4.3441522363377953E-3</v>
      </c>
      <c r="G9361" s="3" t="str">
        <f>VLOOKUP(Table3[[#This Row],[PRODUCT ID]],Table1[[PRODUCT]:[SELLING PRICE]],1,FALSE)</f>
        <v>Product968</v>
      </c>
      <c r="H9361" s="3" t="str">
        <f>VLOOKUP(Table3[[#This Row],[PRODUCT ID]],Table1[[PRODUCT]:[SELLING PRICE]],2,FALSE)</f>
        <v>Category3</v>
      </c>
      <c r="I9361" s="3" t="str">
        <f>VLOOKUP(Table3[[#This Row],[PRODUCT ID]],Table1[[PRODUCT]:[SELLING PRICE]],3,FALSE)</f>
        <v>No</v>
      </c>
      <c r="J9361" s="16">
        <f ca="1">VLOOKUP(Table3[[#This Row],[PRODUCT ID]],Table1[[PRODUCT]:[SELLING PRICE]],4,FALSE)</f>
        <v>161</v>
      </c>
      <c r="K9361" s="16">
        <f ca="1">VLOOKUP(Table3[[#This Row],[PRODUCT ID]],Table1[[PRODUCT]:[SELLING PRICE]],5,FALSE)</f>
        <v>264.80655390210205</v>
      </c>
      <c r="L9361" s="16">
        <f ca="1">J9361*Table3[[#This Row],[QUANTITY]]</f>
        <v>2254</v>
      </c>
      <c r="M9361" s="16">
        <f ca="1">K9361*Table3[[#This Row],[QUANTITY]]*(1-Table3[[#This Row],[DISCOUNT %]])</f>
        <v>3691.1867148627989</v>
      </c>
      <c r="N9361" s="3">
        <f>DAY(Table3[[#This Row],[DATE]])</f>
        <v>17</v>
      </c>
      <c r="O9361" s="3" t="str">
        <f>TEXT(Table3[[#This Row],[DATE]],"mmm")</f>
        <v>Aug</v>
      </c>
      <c r="P9361" s="3">
        <f>YEAR(Table3[[#This Row],[DATE]])</f>
        <v>2046</v>
      </c>
    </row>
    <row r="9362" spans="1:16" x14ac:dyDescent="0.3">
      <c r="A9362" s="6">
        <v>53557</v>
      </c>
      <c r="B9362" s="7" t="s">
        <v>2021</v>
      </c>
      <c r="C9362" s="9">
        <f t="shared" ca="1" si="292"/>
        <v>8</v>
      </c>
      <c r="D9362" s="9" t="s">
        <v>2115</v>
      </c>
      <c r="E9362" s="9" t="s">
        <v>2116</v>
      </c>
      <c r="F9362" s="10">
        <f t="shared" ca="1" si="293"/>
        <v>5.6952476298255283E-2</v>
      </c>
      <c r="G9362" s="3" t="str">
        <f>VLOOKUP(Table3[[#This Row],[PRODUCT ID]],Table1[[PRODUCT]:[SELLING PRICE]],1,FALSE)</f>
        <v>Product969</v>
      </c>
      <c r="H9362" s="3" t="str">
        <f>VLOOKUP(Table3[[#This Row],[PRODUCT ID]],Table1[[PRODUCT]:[SELLING PRICE]],2,FALSE)</f>
        <v>Category4</v>
      </c>
      <c r="I9362" s="3" t="str">
        <f>VLOOKUP(Table3[[#This Row],[PRODUCT ID]],Table1[[PRODUCT]:[SELLING PRICE]],3,FALSE)</f>
        <v>Kg</v>
      </c>
      <c r="J9362" s="16">
        <f ca="1">VLOOKUP(Table3[[#This Row],[PRODUCT ID]],Table1[[PRODUCT]:[SELLING PRICE]],4,FALSE)</f>
        <v>247</v>
      </c>
      <c r="K9362" s="16">
        <f ca="1">VLOOKUP(Table3[[#This Row],[PRODUCT ID]],Table1[[PRODUCT]:[SELLING PRICE]],5,FALSE)</f>
        <v>187.725454658583</v>
      </c>
      <c r="L9362" s="16">
        <f ca="1">J9362*Table3[[#This Row],[QUANTITY]]</f>
        <v>1976</v>
      </c>
      <c r="M9362" s="16">
        <f ca="1">K9362*Table3[[#This Row],[QUANTITY]]*(1-Table3[[#This Row],[DISCOUNT %]])</f>
        <v>1416.2722012124868</v>
      </c>
      <c r="N9362" s="3">
        <f>DAY(Table3[[#This Row],[DATE]])</f>
        <v>18</v>
      </c>
      <c r="O9362" s="3" t="str">
        <f>TEXT(Table3[[#This Row],[DATE]],"mmm")</f>
        <v>Aug</v>
      </c>
      <c r="P9362" s="3">
        <f>YEAR(Table3[[#This Row],[DATE]])</f>
        <v>2046</v>
      </c>
    </row>
    <row r="9363" spans="1:16" x14ac:dyDescent="0.3">
      <c r="A9363" s="6">
        <v>53558</v>
      </c>
      <c r="B9363" s="7" t="s">
        <v>2022</v>
      </c>
      <c r="C9363" s="9">
        <f t="shared" ca="1" si="292"/>
        <v>6</v>
      </c>
      <c r="D9363" s="9" t="s">
        <v>2116</v>
      </c>
      <c r="E9363" s="9" t="s">
        <v>2116</v>
      </c>
      <c r="F9363" s="10">
        <f t="shared" ca="1" si="293"/>
        <v>3.6691855578393287E-2</v>
      </c>
      <c r="G9363" s="3" t="str">
        <f>VLOOKUP(Table3[[#This Row],[PRODUCT ID]],Table1[[PRODUCT]:[SELLING PRICE]],1,FALSE)</f>
        <v>Product970</v>
      </c>
      <c r="H9363" s="3" t="str">
        <f>VLOOKUP(Table3[[#This Row],[PRODUCT ID]],Table1[[PRODUCT]:[SELLING PRICE]],2,FALSE)</f>
        <v>Category5</v>
      </c>
      <c r="I9363" s="3" t="str">
        <f>VLOOKUP(Table3[[#This Row],[PRODUCT ID]],Table1[[PRODUCT]:[SELLING PRICE]],3,FALSE)</f>
        <v>Kg</v>
      </c>
      <c r="J9363" s="16">
        <f ca="1">VLOOKUP(Table3[[#This Row],[PRODUCT ID]],Table1[[PRODUCT]:[SELLING PRICE]],4,FALSE)</f>
        <v>214</v>
      </c>
      <c r="K9363" s="16">
        <f ca="1">VLOOKUP(Table3[[#This Row],[PRODUCT ID]],Table1[[PRODUCT]:[SELLING PRICE]],5,FALSE)</f>
        <v>261.11380098204319</v>
      </c>
      <c r="L9363" s="16">
        <f ca="1">J9363*Table3[[#This Row],[QUANTITY]]</f>
        <v>1284</v>
      </c>
      <c r="M9363" s="16">
        <f ca="1">K9363*Table3[[#This Row],[QUANTITY]]*(1-Table3[[#This Row],[DISCOUNT %]])</f>
        <v>1509.1983066413086</v>
      </c>
      <c r="N9363" s="3">
        <f>DAY(Table3[[#This Row],[DATE]])</f>
        <v>19</v>
      </c>
      <c r="O9363" s="3" t="str">
        <f>TEXT(Table3[[#This Row],[DATE]],"mmm")</f>
        <v>Aug</v>
      </c>
      <c r="P9363" s="3">
        <f>YEAR(Table3[[#This Row],[DATE]])</f>
        <v>2046</v>
      </c>
    </row>
    <row r="9364" spans="1:16" x14ac:dyDescent="0.3">
      <c r="A9364" s="6">
        <v>53559</v>
      </c>
      <c r="B9364" s="7" t="s">
        <v>2023</v>
      </c>
      <c r="C9364" s="9">
        <f t="shared" ca="1" si="292"/>
        <v>3</v>
      </c>
      <c r="D9364" s="9" t="s">
        <v>2117</v>
      </c>
      <c r="E9364" s="9" t="s">
        <v>2118</v>
      </c>
      <c r="F9364" s="10">
        <f t="shared" ca="1" si="293"/>
        <v>8.2381306225327799E-2</v>
      </c>
      <c r="G9364" s="3" t="str">
        <f>VLOOKUP(Table3[[#This Row],[PRODUCT ID]],Table1[[PRODUCT]:[SELLING PRICE]],1,FALSE)</f>
        <v>Product971</v>
      </c>
      <c r="H9364" s="3" t="str">
        <f>VLOOKUP(Table3[[#This Row],[PRODUCT ID]],Table1[[PRODUCT]:[SELLING PRICE]],2,FALSE)</f>
        <v>Category1</v>
      </c>
      <c r="I9364" s="3" t="str">
        <f>VLOOKUP(Table3[[#This Row],[PRODUCT ID]],Table1[[PRODUCT]:[SELLING PRICE]],3,FALSE)</f>
        <v>Lt</v>
      </c>
      <c r="J9364" s="16">
        <f ca="1">VLOOKUP(Table3[[#This Row],[PRODUCT ID]],Table1[[PRODUCT]:[SELLING PRICE]],4,FALSE)</f>
        <v>141</v>
      </c>
      <c r="K9364" s="16">
        <f ca="1">VLOOKUP(Table3[[#This Row],[PRODUCT ID]],Table1[[PRODUCT]:[SELLING PRICE]],5,FALSE)</f>
        <v>77.477024235740245</v>
      </c>
      <c r="L9364" s="16">
        <f ca="1">J9364*Table3[[#This Row],[QUANTITY]]</f>
        <v>423</v>
      </c>
      <c r="M9364" s="16">
        <f ca="1">K9364*Table3[[#This Row],[QUANTITY]]*(1-Table3[[#This Row],[DISCOUNT %]])</f>
        <v>213.28309733024574</v>
      </c>
      <c r="N9364" s="3">
        <f>DAY(Table3[[#This Row],[DATE]])</f>
        <v>20</v>
      </c>
      <c r="O9364" s="3" t="str">
        <f>TEXT(Table3[[#This Row],[DATE]],"mmm")</f>
        <v>Aug</v>
      </c>
      <c r="P9364" s="3">
        <f>YEAR(Table3[[#This Row],[DATE]])</f>
        <v>2046</v>
      </c>
    </row>
    <row r="9365" spans="1:16" x14ac:dyDescent="0.3">
      <c r="A9365" s="6">
        <v>53560</v>
      </c>
      <c r="B9365" s="7" t="s">
        <v>2024</v>
      </c>
      <c r="C9365" s="9">
        <f t="shared" ca="1" si="292"/>
        <v>14</v>
      </c>
      <c r="D9365" s="9" t="s">
        <v>2115</v>
      </c>
      <c r="E9365" s="9" t="s">
        <v>2118</v>
      </c>
      <c r="F9365" s="10">
        <f t="shared" ca="1" si="293"/>
        <v>6.6307694534168168E-2</v>
      </c>
      <c r="G9365" s="3" t="str">
        <f>VLOOKUP(Table3[[#This Row],[PRODUCT ID]],Table1[[PRODUCT]:[SELLING PRICE]],1,FALSE)</f>
        <v>Product972</v>
      </c>
      <c r="H9365" s="3" t="str">
        <f>VLOOKUP(Table3[[#This Row],[PRODUCT ID]],Table1[[PRODUCT]:[SELLING PRICE]],2,FALSE)</f>
        <v>Category2</v>
      </c>
      <c r="I9365" s="3" t="str">
        <f>VLOOKUP(Table3[[#This Row],[PRODUCT ID]],Table1[[PRODUCT]:[SELLING PRICE]],3,FALSE)</f>
        <v>Kg</v>
      </c>
      <c r="J9365" s="16">
        <f ca="1">VLOOKUP(Table3[[#This Row],[PRODUCT ID]],Table1[[PRODUCT]:[SELLING PRICE]],4,FALSE)</f>
        <v>70</v>
      </c>
      <c r="K9365" s="16">
        <f ca="1">VLOOKUP(Table3[[#This Row],[PRODUCT ID]],Table1[[PRODUCT]:[SELLING PRICE]],5,FALSE)</f>
        <v>233.64503392752269</v>
      </c>
      <c r="L9365" s="16">
        <f ca="1">J9365*Table3[[#This Row],[QUANTITY]]</f>
        <v>980</v>
      </c>
      <c r="M9365" s="16">
        <f ca="1">K9365*Table3[[#This Row],[QUANTITY]]*(1-Table3[[#This Row],[DISCOUNT %]])</f>
        <v>3054.1359854380362</v>
      </c>
      <c r="N9365" s="3">
        <f>DAY(Table3[[#This Row],[DATE]])</f>
        <v>21</v>
      </c>
      <c r="O9365" s="3" t="str">
        <f>TEXT(Table3[[#This Row],[DATE]],"mmm")</f>
        <v>Aug</v>
      </c>
      <c r="P9365" s="3">
        <f>YEAR(Table3[[#This Row],[DATE]])</f>
        <v>2046</v>
      </c>
    </row>
    <row r="9366" spans="1:16" x14ac:dyDescent="0.3">
      <c r="A9366" s="6">
        <v>53561</v>
      </c>
      <c r="B9366" s="7" t="s">
        <v>2025</v>
      </c>
      <c r="C9366" s="9">
        <f t="shared" ca="1" si="292"/>
        <v>13</v>
      </c>
      <c r="D9366" s="9" t="s">
        <v>2115</v>
      </c>
      <c r="E9366" s="9" t="s">
        <v>2116</v>
      </c>
      <c r="F9366" s="10">
        <f t="shared" ca="1" si="293"/>
        <v>6.5203513993775719E-2</v>
      </c>
      <c r="G9366" s="3" t="str">
        <f>VLOOKUP(Table3[[#This Row],[PRODUCT ID]],Table1[[PRODUCT]:[SELLING PRICE]],1,FALSE)</f>
        <v>Product973</v>
      </c>
      <c r="H9366" s="3" t="str">
        <f>VLOOKUP(Table3[[#This Row],[PRODUCT ID]],Table1[[PRODUCT]:[SELLING PRICE]],2,FALSE)</f>
        <v>Category3</v>
      </c>
      <c r="I9366" s="3" t="str">
        <f>VLOOKUP(Table3[[#This Row],[PRODUCT ID]],Table1[[PRODUCT]:[SELLING PRICE]],3,FALSE)</f>
        <v>Lt</v>
      </c>
      <c r="J9366" s="16">
        <f ca="1">VLOOKUP(Table3[[#This Row],[PRODUCT ID]],Table1[[PRODUCT]:[SELLING PRICE]],4,FALSE)</f>
        <v>93</v>
      </c>
      <c r="K9366" s="16">
        <f ca="1">VLOOKUP(Table3[[#This Row],[PRODUCT ID]],Table1[[PRODUCT]:[SELLING PRICE]],5,FALSE)</f>
        <v>153.64931978999539</v>
      </c>
      <c r="L9366" s="16">
        <f ca="1">J9366*Table3[[#This Row],[QUANTITY]]</f>
        <v>1209</v>
      </c>
      <c r="M9366" s="16">
        <f ca="1">K9366*Table3[[#This Row],[QUANTITY]]*(1-Table3[[#This Row],[DISCOUNT %]])</f>
        <v>1867.200974820146</v>
      </c>
      <c r="N9366" s="3">
        <f>DAY(Table3[[#This Row],[DATE]])</f>
        <v>22</v>
      </c>
      <c r="O9366" s="3" t="str">
        <f>TEXT(Table3[[#This Row],[DATE]],"mmm")</f>
        <v>Aug</v>
      </c>
      <c r="P9366" s="3">
        <f>YEAR(Table3[[#This Row],[DATE]])</f>
        <v>2046</v>
      </c>
    </row>
    <row r="9367" spans="1:16" x14ac:dyDescent="0.3">
      <c r="A9367" s="6">
        <v>53562</v>
      </c>
      <c r="B9367" s="7" t="s">
        <v>2026</v>
      </c>
      <c r="C9367" s="9">
        <f t="shared" ca="1" si="292"/>
        <v>6</v>
      </c>
      <c r="D9367" s="9" t="s">
        <v>2115</v>
      </c>
      <c r="E9367" s="9" t="s">
        <v>2116</v>
      </c>
      <c r="F9367" s="10">
        <f t="shared" ca="1" si="293"/>
        <v>9.9490609855191356E-2</v>
      </c>
      <c r="G9367" s="3" t="str">
        <f>VLOOKUP(Table3[[#This Row],[PRODUCT ID]],Table1[[PRODUCT]:[SELLING PRICE]],1,FALSE)</f>
        <v>Product974</v>
      </c>
      <c r="H9367" s="3" t="str">
        <f>VLOOKUP(Table3[[#This Row],[PRODUCT ID]],Table1[[PRODUCT]:[SELLING PRICE]],2,FALSE)</f>
        <v>Category4</v>
      </c>
      <c r="I9367" s="3" t="str">
        <f>VLOOKUP(Table3[[#This Row],[PRODUCT ID]],Table1[[PRODUCT]:[SELLING PRICE]],3,FALSE)</f>
        <v>Ft</v>
      </c>
      <c r="J9367" s="16">
        <f ca="1">VLOOKUP(Table3[[#This Row],[PRODUCT ID]],Table1[[PRODUCT]:[SELLING PRICE]],4,FALSE)</f>
        <v>133</v>
      </c>
      <c r="K9367" s="16">
        <f ca="1">VLOOKUP(Table3[[#This Row],[PRODUCT ID]],Table1[[PRODUCT]:[SELLING PRICE]],5,FALSE)</f>
        <v>176.23249842237516</v>
      </c>
      <c r="L9367" s="16">
        <f ca="1">J9367*Table3[[#This Row],[QUANTITY]]</f>
        <v>798</v>
      </c>
      <c r="M9367" s="16">
        <f ca="1">K9367*Table3[[#This Row],[QUANTITY]]*(1-Table3[[#This Row],[DISCOUNT %]])</f>
        <v>952.19411806817413</v>
      </c>
      <c r="N9367" s="3">
        <f>DAY(Table3[[#This Row],[DATE]])</f>
        <v>23</v>
      </c>
      <c r="O9367" s="3" t="str">
        <f>TEXT(Table3[[#This Row],[DATE]],"mmm")</f>
        <v>Aug</v>
      </c>
      <c r="P9367" s="3">
        <f>YEAR(Table3[[#This Row],[DATE]])</f>
        <v>2046</v>
      </c>
    </row>
    <row r="9368" spans="1:16" x14ac:dyDescent="0.3">
      <c r="A9368" s="6">
        <v>53563</v>
      </c>
      <c r="B9368" s="7" t="s">
        <v>2027</v>
      </c>
      <c r="C9368" s="9">
        <f t="shared" ca="1" si="292"/>
        <v>3</v>
      </c>
      <c r="D9368" s="9" t="s">
        <v>2116</v>
      </c>
      <c r="E9368" s="9" t="s">
        <v>2116</v>
      </c>
      <c r="F9368" s="10">
        <f t="shared" ca="1" si="293"/>
        <v>4.4451389937122436E-2</v>
      </c>
      <c r="G9368" s="3" t="str">
        <f>VLOOKUP(Table3[[#This Row],[PRODUCT ID]],Table1[[PRODUCT]:[SELLING PRICE]],1,FALSE)</f>
        <v>Product975</v>
      </c>
      <c r="H9368" s="3" t="str">
        <f>VLOOKUP(Table3[[#This Row],[PRODUCT ID]],Table1[[PRODUCT]:[SELLING PRICE]],2,FALSE)</f>
        <v>Category5</v>
      </c>
      <c r="I9368" s="3" t="str">
        <f>VLOOKUP(Table3[[#This Row],[PRODUCT ID]],Table1[[PRODUCT]:[SELLING PRICE]],3,FALSE)</f>
        <v>Kg</v>
      </c>
      <c r="J9368" s="16">
        <f ca="1">VLOOKUP(Table3[[#This Row],[PRODUCT ID]],Table1[[PRODUCT]:[SELLING PRICE]],4,FALSE)</f>
        <v>158</v>
      </c>
      <c r="K9368" s="16">
        <f ca="1">VLOOKUP(Table3[[#This Row],[PRODUCT ID]],Table1[[PRODUCT]:[SELLING PRICE]],5,FALSE)</f>
        <v>293.12434081934754</v>
      </c>
      <c r="L9368" s="16">
        <f ca="1">J9368*Table3[[#This Row],[QUANTITY]]</f>
        <v>474</v>
      </c>
      <c r="M9368" s="16">
        <f ca="1">K9368*Table3[[#This Row],[QUANTITY]]*(1-Table3[[#This Row],[DISCOUNT %]])</f>
        <v>840.28366933657435</v>
      </c>
      <c r="N9368" s="3">
        <f>DAY(Table3[[#This Row],[DATE]])</f>
        <v>24</v>
      </c>
      <c r="O9368" s="3" t="str">
        <f>TEXT(Table3[[#This Row],[DATE]],"mmm")</f>
        <v>Aug</v>
      </c>
      <c r="P9368" s="3">
        <f>YEAR(Table3[[#This Row],[DATE]])</f>
        <v>2046</v>
      </c>
    </row>
    <row r="9369" spans="1:16" x14ac:dyDescent="0.3">
      <c r="A9369" s="6">
        <v>53564</v>
      </c>
      <c r="B9369" s="7" t="s">
        <v>2028</v>
      </c>
      <c r="C9369" s="9">
        <f t="shared" ca="1" si="292"/>
        <v>15</v>
      </c>
      <c r="D9369" s="9" t="s">
        <v>2116</v>
      </c>
      <c r="E9369" s="9" t="s">
        <v>2116</v>
      </c>
      <c r="F9369" s="10">
        <f t="shared" ca="1" si="293"/>
        <v>5.9934922510517921E-2</v>
      </c>
      <c r="G9369" s="3" t="str">
        <f>VLOOKUP(Table3[[#This Row],[PRODUCT ID]],Table1[[PRODUCT]:[SELLING PRICE]],1,FALSE)</f>
        <v>Product976</v>
      </c>
      <c r="H9369" s="3" t="str">
        <f>VLOOKUP(Table3[[#This Row],[PRODUCT ID]],Table1[[PRODUCT]:[SELLING PRICE]],2,FALSE)</f>
        <v>Category1</v>
      </c>
      <c r="I9369" s="3" t="str">
        <f>VLOOKUP(Table3[[#This Row],[PRODUCT ID]],Table1[[PRODUCT]:[SELLING PRICE]],3,FALSE)</f>
        <v>No</v>
      </c>
      <c r="J9369" s="16">
        <f ca="1">VLOOKUP(Table3[[#This Row],[PRODUCT ID]],Table1[[PRODUCT]:[SELLING PRICE]],4,FALSE)</f>
        <v>62</v>
      </c>
      <c r="K9369" s="16">
        <f ca="1">VLOOKUP(Table3[[#This Row],[PRODUCT ID]],Table1[[PRODUCT]:[SELLING PRICE]],5,FALSE)</f>
        <v>303.50415718132683</v>
      </c>
      <c r="L9369" s="16">
        <f ca="1">J9369*Table3[[#This Row],[QUANTITY]]</f>
        <v>930</v>
      </c>
      <c r="M9369" s="16">
        <f ca="1">K9369*Table3[[#This Row],[QUANTITY]]*(1-Table3[[#This Row],[DISCOUNT %]])</f>
        <v>4279.7048855856592</v>
      </c>
      <c r="N9369" s="3">
        <f>DAY(Table3[[#This Row],[DATE]])</f>
        <v>25</v>
      </c>
      <c r="O9369" s="3" t="str">
        <f>TEXT(Table3[[#This Row],[DATE]],"mmm")</f>
        <v>Aug</v>
      </c>
      <c r="P9369" s="3">
        <f>YEAR(Table3[[#This Row],[DATE]])</f>
        <v>2046</v>
      </c>
    </row>
    <row r="9370" spans="1:16" x14ac:dyDescent="0.3">
      <c r="A9370" s="6">
        <v>53565</v>
      </c>
      <c r="B9370" s="7" t="s">
        <v>2029</v>
      </c>
      <c r="C9370" s="9">
        <f t="shared" ca="1" si="292"/>
        <v>13</v>
      </c>
      <c r="D9370" s="9" t="s">
        <v>2116</v>
      </c>
      <c r="E9370" s="9" t="s">
        <v>2118</v>
      </c>
      <c r="F9370" s="10">
        <f t="shared" ca="1" si="293"/>
        <v>8.2070013097876413E-2</v>
      </c>
      <c r="G9370" s="3" t="str">
        <f>VLOOKUP(Table3[[#This Row],[PRODUCT ID]],Table1[[PRODUCT]:[SELLING PRICE]],1,FALSE)</f>
        <v>Product977</v>
      </c>
      <c r="H9370" s="3" t="str">
        <f>VLOOKUP(Table3[[#This Row],[PRODUCT ID]],Table1[[PRODUCT]:[SELLING PRICE]],2,FALSE)</f>
        <v>Category2</v>
      </c>
      <c r="I9370" s="3" t="str">
        <f>VLOOKUP(Table3[[#This Row],[PRODUCT ID]],Table1[[PRODUCT]:[SELLING PRICE]],3,FALSE)</f>
        <v>No</v>
      </c>
      <c r="J9370" s="16">
        <f ca="1">VLOOKUP(Table3[[#This Row],[PRODUCT ID]],Table1[[PRODUCT]:[SELLING PRICE]],4,FALSE)</f>
        <v>146</v>
      </c>
      <c r="K9370" s="16">
        <f ca="1">VLOOKUP(Table3[[#This Row],[PRODUCT ID]],Table1[[PRODUCT]:[SELLING PRICE]],5,FALSE)</f>
        <v>66.452082704942995</v>
      </c>
      <c r="L9370" s="16">
        <f ca="1">J9370*Table3[[#This Row],[QUANTITY]]</f>
        <v>1898</v>
      </c>
      <c r="M9370" s="16">
        <f ca="1">K9370*Table3[[#This Row],[QUANTITY]]*(1-Table3[[#This Row],[DISCOUNT %]])</f>
        <v>792.97867229057306</v>
      </c>
      <c r="N9370" s="3">
        <f>DAY(Table3[[#This Row],[DATE]])</f>
        <v>26</v>
      </c>
      <c r="O9370" s="3" t="str">
        <f>TEXT(Table3[[#This Row],[DATE]],"mmm")</f>
        <v>Aug</v>
      </c>
      <c r="P9370" s="3">
        <f>YEAR(Table3[[#This Row],[DATE]])</f>
        <v>2046</v>
      </c>
    </row>
    <row r="9371" spans="1:16" x14ac:dyDescent="0.3">
      <c r="A9371" s="6">
        <v>53566</v>
      </c>
      <c r="B9371" s="7" t="s">
        <v>2030</v>
      </c>
      <c r="C9371" s="9">
        <f t="shared" ca="1" si="292"/>
        <v>8</v>
      </c>
      <c r="D9371" s="9" t="s">
        <v>2115</v>
      </c>
      <c r="E9371" s="9" t="s">
        <v>2116</v>
      </c>
      <c r="F9371" s="10">
        <f t="shared" ca="1" si="293"/>
        <v>3.2849025978858519E-2</v>
      </c>
      <c r="G9371" s="3" t="str">
        <f>VLOOKUP(Table3[[#This Row],[PRODUCT ID]],Table1[[PRODUCT]:[SELLING PRICE]],1,FALSE)</f>
        <v>Product978</v>
      </c>
      <c r="H9371" s="3" t="str">
        <f>VLOOKUP(Table3[[#This Row],[PRODUCT ID]],Table1[[PRODUCT]:[SELLING PRICE]],2,FALSE)</f>
        <v>Category3</v>
      </c>
      <c r="I9371" s="3" t="str">
        <f>VLOOKUP(Table3[[#This Row],[PRODUCT ID]],Table1[[PRODUCT]:[SELLING PRICE]],3,FALSE)</f>
        <v>Ft</v>
      </c>
      <c r="J9371" s="16">
        <f ca="1">VLOOKUP(Table3[[#This Row],[PRODUCT ID]],Table1[[PRODUCT]:[SELLING PRICE]],4,FALSE)</f>
        <v>111</v>
      </c>
      <c r="K9371" s="16">
        <f ca="1">VLOOKUP(Table3[[#This Row],[PRODUCT ID]],Table1[[PRODUCT]:[SELLING PRICE]],5,FALSE)</f>
        <v>260.62657011358061</v>
      </c>
      <c r="L9371" s="16">
        <f ca="1">J9371*Table3[[#This Row],[QUANTITY]]</f>
        <v>888</v>
      </c>
      <c r="M9371" s="16">
        <f ca="1">K9371*Table3[[#This Row],[QUANTITY]]*(1-Table3[[#This Row],[DISCOUNT %]])</f>
        <v>2016.5219291291105</v>
      </c>
      <c r="N9371" s="3">
        <f>DAY(Table3[[#This Row],[DATE]])</f>
        <v>27</v>
      </c>
      <c r="O9371" s="3" t="str">
        <f>TEXT(Table3[[#This Row],[DATE]],"mmm")</f>
        <v>Aug</v>
      </c>
      <c r="P9371" s="3">
        <f>YEAR(Table3[[#This Row],[DATE]])</f>
        <v>2046</v>
      </c>
    </row>
    <row r="9372" spans="1:16" x14ac:dyDescent="0.3">
      <c r="A9372" s="6">
        <v>53567</v>
      </c>
      <c r="B9372" s="7" t="s">
        <v>2031</v>
      </c>
      <c r="C9372" s="9">
        <f t="shared" ca="1" si="292"/>
        <v>9</v>
      </c>
      <c r="D9372" s="9" t="s">
        <v>2117</v>
      </c>
      <c r="E9372" s="9" t="s">
        <v>2116</v>
      </c>
      <c r="F9372" s="10">
        <f t="shared" ca="1" si="293"/>
        <v>7.2042561221989404E-2</v>
      </c>
      <c r="G9372" s="3" t="str">
        <f>VLOOKUP(Table3[[#This Row],[PRODUCT ID]],Table1[[PRODUCT]:[SELLING PRICE]],1,FALSE)</f>
        <v>Product979</v>
      </c>
      <c r="H9372" s="3" t="str">
        <f>VLOOKUP(Table3[[#This Row],[PRODUCT ID]],Table1[[PRODUCT]:[SELLING PRICE]],2,FALSE)</f>
        <v>Category4</v>
      </c>
      <c r="I9372" s="3" t="str">
        <f>VLOOKUP(Table3[[#This Row],[PRODUCT ID]],Table1[[PRODUCT]:[SELLING PRICE]],3,FALSE)</f>
        <v>No</v>
      </c>
      <c r="J9372" s="16">
        <f ca="1">VLOOKUP(Table3[[#This Row],[PRODUCT ID]],Table1[[PRODUCT]:[SELLING PRICE]],4,FALSE)</f>
        <v>89</v>
      </c>
      <c r="K9372" s="16">
        <f ca="1">VLOOKUP(Table3[[#This Row],[PRODUCT ID]],Table1[[PRODUCT]:[SELLING PRICE]],5,FALSE)</f>
        <v>54.604199474244247</v>
      </c>
      <c r="L9372" s="16">
        <f ca="1">J9372*Table3[[#This Row],[QUANTITY]]</f>
        <v>801</v>
      </c>
      <c r="M9372" s="16">
        <f ca="1">K9372*Table3[[#This Row],[QUANTITY]]*(1-Table3[[#This Row],[DISCOUNT %]])</f>
        <v>456.03335781578954</v>
      </c>
      <c r="N9372" s="3">
        <f>DAY(Table3[[#This Row],[DATE]])</f>
        <v>28</v>
      </c>
      <c r="O9372" s="3" t="str">
        <f>TEXT(Table3[[#This Row],[DATE]],"mmm")</f>
        <v>Aug</v>
      </c>
      <c r="P9372" s="3">
        <f>YEAR(Table3[[#This Row],[DATE]])</f>
        <v>2046</v>
      </c>
    </row>
    <row r="9373" spans="1:16" x14ac:dyDescent="0.3">
      <c r="A9373" s="6">
        <v>53568</v>
      </c>
      <c r="B9373" s="7" t="s">
        <v>2032</v>
      </c>
      <c r="C9373" s="9">
        <f t="shared" ca="1" si="292"/>
        <v>12</v>
      </c>
      <c r="D9373" s="9" t="s">
        <v>2117</v>
      </c>
      <c r="E9373" s="9" t="s">
        <v>2116</v>
      </c>
      <c r="F9373" s="10">
        <f t="shared" ca="1" si="293"/>
        <v>9.3993341360066374E-2</v>
      </c>
      <c r="G9373" s="3" t="str">
        <f>VLOOKUP(Table3[[#This Row],[PRODUCT ID]],Table1[[PRODUCT]:[SELLING PRICE]],1,FALSE)</f>
        <v>Product980</v>
      </c>
      <c r="H9373" s="3" t="str">
        <f>VLOOKUP(Table3[[#This Row],[PRODUCT ID]],Table1[[PRODUCT]:[SELLING PRICE]],2,FALSE)</f>
        <v>Category5</v>
      </c>
      <c r="I9373" s="3" t="str">
        <f>VLOOKUP(Table3[[#This Row],[PRODUCT ID]],Table1[[PRODUCT]:[SELLING PRICE]],3,FALSE)</f>
        <v>Kg</v>
      </c>
      <c r="J9373" s="16">
        <f ca="1">VLOOKUP(Table3[[#This Row],[PRODUCT ID]],Table1[[PRODUCT]:[SELLING PRICE]],4,FALSE)</f>
        <v>240</v>
      </c>
      <c r="K9373" s="16">
        <f ca="1">VLOOKUP(Table3[[#This Row],[PRODUCT ID]],Table1[[PRODUCT]:[SELLING PRICE]],5,FALSE)</f>
        <v>275.83347724875819</v>
      </c>
      <c r="L9373" s="16">
        <f ca="1">J9373*Table3[[#This Row],[QUANTITY]]</f>
        <v>2880</v>
      </c>
      <c r="M9373" s="16">
        <f ca="1">K9373*Table3[[#This Row],[QUANTITY]]*(1-Table3[[#This Row],[DISCOUNT %]])</f>
        <v>2998.8836047581785</v>
      </c>
      <c r="N9373" s="3">
        <f>DAY(Table3[[#This Row],[DATE]])</f>
        <v>29</v>
      </c>
      <c r="O9373" s="3" t="str">
        <f>TEXT(Table3[[#This Row],[DATE]],"mmm")</f>
        <v>Aug</v>
      </c>
      <c r="P9373" s="3">
        <f>YEAR(Table3[[#This Row],[DATE]])</f>
        <v>2046</v>
      </c>
    </row>
    <row r="9374" spans="1:16" x14ac:dyDescent="0.3">
      <c r="A9374" s="6">
        <v>53569</v>
      </c>
      <c r="B9374" s="7" t="s">
        <v>2033</v>
      </c>
      <c r="C9374" s="9">
        <f t="shared" ca="1" si="292"/>
        <v>1</v>
      </c>
      <c r="D9374" s="9" t="s">
        <v>2116</v>
      </c>
      <c r="E9374" s="9" t="s">
        <v>2116</v>
      </c>
      <c r="F9374" s="10">
        <f t="shared" ca="1" si="293"/>
        <v>5.558992128235371E-2</v>
      </c>
      <c r="G9374" s="3" t="str">
        <f>VLOOKUP(Table3[[#This Row],[PRODUCT ID]],Table1[[PRODUCT]:[SELLING PRICE]],1,FALSE)</f>
        <v>Product981</v>
      </c>
      <c r="H9374" s="3" t="str">
        <f>VLOOKUP(Table3[[#This Row],[PRODUCT ID]],Table1[[PRODUCT]:[SELLING PRICE]],2,FALSE)</f>
        <v>Category1</v>
      </c>
      <c r="I9374" s="3" t="str">
        <f>VLOOKUP(Table3[[#This Row],[PRODUCT ID]],Table1[[PRODUCT]:[SELLING PRICE]],3,FALSE)</f>
        <v>Kg</v>
      </c>
      <c r="J9374" s="16">
        <f ca="1">VLOOKUP(Table3[[#This Row],[PRODUCT ID]],Table1[[PRODUCT]:[SELLING PRICE]],4,FALSE)</f>
        <v>158</v>
      </c>
      <c r="K9374" s="16">
        <f ca="1">VLOOKUP(Table3[[#This Row],[PRODUCT ID]],Table1[[PRODUCT]:[SELLING PRICE]],5,FALSE)</f>
        <v>113.20766691588598</v>
      </c>
      <c r="L9374" s="16">
        <f ca="1">J9374*Table3[[#This Row],[QUANTITY]]</f>
        <v>158</v>
      </c>
      <c r="M9374" s="16">
        <f ca="1">K9374*Table3[[#This Row],[QUANTITY]]*(1-Table3[[#This Row],[DISCOUNT %]])</f>
        <v>106.91446162347296</v>
      </c>
      <c r="N9374" s="3">
        <f>DAY(Table3[[#This Row],[DATE]])</f>
        <v>30</v>
      </c>
      <c r="O9374" s="3" t="str">
        <f>TEXT(Table3[[#This Row],[DATE]],"mmm")</f>
        <v>Aug</v>
      </c>
      <c r="P9374" s="3">
        <f>YEAR(Table3[[#This Row],[DATE]])</f>
        <v>2046</v>
      </c>
    </row>
    <row r="9375" spans="1:16" x14ac:dyDescent="0.3">
      <c r="A9375" s="6">
        <v>53570</v>
      </c>
      <c r="B9375" s="7" t="s">
        <v>2034</v>
      </c>
      <c r="C9375" s="9">
        <f t="shared" ca="1" si="292"/>
        <v>11</v>
      </c>
      <c r="D9375" s="9" t="s">
        <v>2116</v>
      </c>
      <c r="E9375" s="9" t="s">
        <v>2116</v>
      </c>
      <c r="F9375" s="10">
        <f t="shared" ca="1" si="293"/>
        <v>7.1589721386401406E-2</v>
      </c>
      <c r="G9375" s="3" t="str">
        <f>VLOOKUP(Table3[[#This Row],[PRODUCT ID]],Table1[[PRODUCT]:[SELLING PRICE]],1,FALSE)</f>
        <v>Product982</v>
      </c>
      <c r="H9375" s="3" t="str">
        <f>VLOOKUP(Table3[[#This Row],[PRODUCT ID]],Table1[[PRODUCT]:[SELLING PRICE]],2,FALSE)</f>
        <v>Category2</v>
      </c>
      <c r="I9375" s="3" t="str">
        <f>VLOOKUP(Table3[[#This Row],[PRODUCT ID]],Table1[[PRODUCT]:[SELLING PRICE]],3,FALSE)</f>
        <v>Lt</v>
      </c>
      <c r="J9375" s="16">
        <f ca="1">VLOOKUP(Table3[[#This Row],[PRODUCT ID]],Table1[[PRODUCT]:[SELLING PRICE]],4,FALSE)</f>
        <v>22</v>
      </c>
      <c r="K9375" s="16">
        <f ca="1">VLOOKUP(Table3[[#This Row],[PRODUCT ID]],Table1[[PRODUCT]:[SELLING PRICE]],5,FALSE)</f>
        <v>168.78344322595376</v>
      </c>
      <c r="L9375" s="16">
        <f ca="1">J9375*Table3[[#This Row],[QUANTITY]]</f>
        <v>242</v>
      </c>
      <c r="M9375" s="16">
        <f ca="1">K9375*Table3[[#This Row],[QUANTITY]]*(1-Table3[[#This Row],[DISCOUNT %]])</f>
        <v>1723.7031190584726</v>
      </c>
      <c r="N9375" s="3">
        <f>DAY(Table3[[#This Row],[DATE]])</f>
        <v>31</v>
      </c>
      <c r="O9375" s="3" t="str">
        <f>TEXT(Table3[[#This Row],[DATE]],"mmm")</f>
        <v>Aug</v>
      </c>
      <c r="P9375" s="3">
        <f>YEAR(Table3[[#This Row],[DATE]])</f>
        <v>2046</v>
      </c>
    </row>
    <row r="9376" spans="1:16" x14ac:dyDescent="0.3">
      <c r="A9376" s="6">
        <v>53571</v>
      </c>
      <c r="B9376" s="7" t="s">
        <v>2035</v>
      </c>
      <c r="C9376" s="9">
        <f t="shared" ca="1" si="292"/>
        <v>7</v>
      </c>
      <c r="D9376" s="9" t="s">
        <v>2116</v>
      </c>
      <c r="E9376" s="9" t="s">
        <v>2118</v>
      </c>
      <c r="F9376" s="10">
        <f t="shared" ca="1" si="293"/>
        <v>7.7214176966796449E-3</v>
      </c>
      <c r="G9376" s="3" t="str">
        <f>VLOOKUP(Table3[[#This Row],[PRODUCT ID]],Table1[[PRODUCT]:[SELLING PRICE]],1,FALSE)</f>
        <v>Product983</v>
      </c>
      <c r="H9376" s="3" t="str">
        <f>VLOOKUP(Table3[[#This Row],[PRODUCT ID]],Table1[[PRODUCT]:[SELLING PRICE]],2,FALSE)</f>
        <v>Category3</v>
      </c>
      <c r="I9376" s="3" t="str">
        <f>VLOOKUP(Table3[[#This Row],[PRODUCT ID]],Table1[[PRODUCT]:[SELLING PRICE]],3,FALSE)</f>
        <v>Kg</v>
      </c>
      <c r="J9376" s="16">
        <f ca="1">VLOOKUP(Table3[[#This Row],[PRODUCT ID]],Table1[[PRODUCT]:[SELLING PRICE]],4,FALSE)</f>
        <v>178</v>
      </c>
      <c r="K9376" s="16">
        <f ca="1">VLOOKUP(Table3[[#This Row],[PRODUCT ID]],Table1[[PRODUCT]:[SELLING PRICE]],5,FALSE)</f>
        <v>299.91857062901818</v>
      </c>
      <c r="L9376" s="16">
        <f ca="1">J9376*Table3[[#This Row],[QUANTITY]]</f>
        <v>1246</v>
      </c>
      <c r="M9376" s="16">
        <f ca="1">K9376*Table3[[#This Row],[QUANTITY]]*(1-Table3[[#This Row],[DISCOUNT %]])</f>
        <v>2083.2194184914028</v>
      </c>
      <c r="N9376" s="3">
        <f>DAY(Table3[[#This Row],[DATE]])</f>
        <v>1</v>
      </c>
      <c r="O9376" s="3" t="str">
        <f>TEXT(Table3[[#This Row],[DATE]],"mmm")</f>
        <v>Sep</v>
      </c>
      <c r="P9376" s="3">
        <f>YEAR(Table3[[#This Row],[DATE]])</f>
        <v>2046</v>
      </c>
    </row>
    <row r="9377" spans="1:16" x14ac:dyDescent="0.3">
      <c r="A9377" s="6">
        <v>53572</v>
      </c>
      <c r="B9377" s="7" t="s">
        <v>2036</v>
      </c>
      <c r="C9377" s="9">
        <f t="shared" ca="1" si="292"/>
        <v>10</v>
      </c>
      <c r="D9377" s="9" t="s">
        <v>2116</v>
      </c>
      <c r="E9377" s="9" t="s">
        <v>2118</v>
      </c>
      <c r="F9377" s="10">
        <f t="shared" ca="1" si="293"/>
        <v>2.5902342036845785E-2</v>
      </c>
      <c r="G9377" s="3" t="str">
        <f>VLOOKUP(Table3[[#This Row],[PRODUCT ID]],Table1[[PRODUCT]:[SELLING PRICE]],1,FALSE)</f>
        <v>Product984</v>
      </c>
      <c r="H9377" s="3" t="str">
        <f>VLOOKUP(Table3[[#This Row],[PRODUCT ID]],Table1[[PRODUCT]:[SELLING PRICE]],2,FALSE)</f>
        <v>Category4</v>
      </c>
      <c r="I9377" s="3" t="str">
        <f>VLOOKUP(Table3[[#This Row],[PRODUCT ID]],Table1[[PRODUCT]:[SELLING PRICE]],3,FALSE)</f>
        <v>Lt</v>
      </c>
      <c r="J9377" s="16">
        <f ca="1">VLOOKUP(Table3[[#This Row],[PRODUCT ID]],Table1[[PRODUCT]:[SELLING PRICE]],4,FALSE)</f>
        <v>141</v>
      </c>
      <c r="K9377" s="16">
        <f ca="1">VLOOKUP(Table3[[#This Row],[PRODUCT ID]],Table1[[PRODUCT]:[SELLING PRICE]],5,FALSE)</f>
        <v>95.977958789638308</v>
      </c>
      <c r="L9377" s="16">
        <f ca="1">J9377*Table3[[#This Row],[QUANTITY]]</f>
        <v>1410</v>
      </c>
      <c r="M9377" s="16">
        <f ca="1">K9377*Table3[[#This Row],[QUANTITY]]*(1-Table3[[#This Row],[DISCOUNT %]])</f>
        <v>934.91904873070803</v>
      </c>
      <c r="N9377" s="3">
        <f>DAY(Table3[[#This Row],[DATE]])</f>
        <v>2</v>
      </c>
      <c r="O9377" s="3" t="str">
        <f>TEXT(Table3[[#This Row],[DATE]],"mmm")</f>
        <v>Sep</v>
      </c>
      <c r="P9377" s="3">
        <f>YEAR(Table3[[#This Row],[DATE]])</f>
        <v>2046</v>
      </c>
    </row>
    <row r="9378" spans="1:16" x14ac:dyDescent="0.3">
      <c r="A9378" s="6">
        <v>53573</v>
      </c>
      <c r="B9378" s="7" t="s">
        <v>2037</v>
      </c>
      <c r="C9378" s="9">
        <f t="shared" ca="1" si="292"/>
        <v>2</v>
      </c>
      <c r="D9378" s="9" t="s">
        <v>2115</v>
      </c>
      <c r="E9378" s="9" t="s">
        <v>2116</v>
      </c>
      <c r="F9378" s="10">
        <f t="shared" ca="1" si="293"/>
        <v>9.7404843174244374E-2</v>
      </c>
      <c r="G9378" s="3" t="str">
        <f>VLOOKUP(Table3[[#This Row],[PRODUCT ID]],Table1[[PRODUCT]:[SELLING PRICE]],1,FALSE)</f>
        <v>Product985</v>
      </c>
      <c r="H9378" s="3" t="str">
        <f>VLOOKUP(Table3[[#This Row],[PRODUCT ID]],Table1[[PRODUCT]:[SELLING PRICE]],2,FALSE)</f>
        <v>Category1</v>
      </c>
      <c r="I9378" s="3" t="str">
        <f>VLOOKUP(Table3[[#This Row],[PRODUCT ID]],Table1[[PRODUCT]:[SELLING PRICE]],3,FALSE)</f>
        <v>Ft</v>
      </c>
      <c r="J9378" s="16">
        <f ca="1">VLOOKUP(Table3[[#This Row],[PRODUCT ID]],Table1[[PRODUCT]:[SELLING PRICE]],4,FALSE)</f>
        <v>189</v>
      </c>
      <c r="K9378" s="16">
        <f ca="1">VLOOKUP(Table3[[#This Row],[PRODUCT ID]],Table1[[PRODUCT]:[SELLING PRICE]],5,FALSE)</f>
        <v>110.81349266801979</v>
      </c>
      <c r="L9378" s="16">
        <f ca="1">J9378*Table3[[#This Row],[QUANTITY]]</f>
        <v>378</v>
      </c>
      <c r="M9378" s="16">
        <f ca="1">K9378*Table3[[#This Row],[QUANTITY]]*(1-Table3[[#This Row],[DISCOUNT %]])</f>
        <v>200.03944358620208</v>
      </c>
      <c r="N9378" s="3">
        <f>DAY(Table3[[#This Row],[DATE]])</f>
        <v>3</v>
      </c>
      <c r="O9378" s="3" t="str">
        <f>TEXT(Table3[[#This Row],[DATE]],"mmm")</f>
        <v>Sep</v>
      </c>
      <c r="P9378" s="3">
        <f>YEAR(Table3[[#This Row],[DATE]])</f>
        <v>2046</v>
      </c>
    </row>
    <row r="9379" spans="1:16" x14ac:dyDescent="0.3">
      <c r="A9379" s="6">
        <v>53574</v>
      </c>
      <c r="B9379" s="7" t="s">
        <v>2038</v>
      </c>
      <c r="C9379" s="9">
        <f t="shared" ca="1" si="292"/>
        <v>12</v>
      </c>
      <c r="D9379" s="9" t="s">
        <v>2116</v>
      </c>
      <c r="E9379" s="9" t="s">
        <v>2116</v>
      </c>
      <c r="F9379" s="10">
        <f t="shared" ca="1" si="293"/>
        <v>9.3147389912478951E-2</v>
      </c>
      <c r="G9379" s="3" t="str">
        <f>VLOOKUP(Table3[[#This Row],[PRODUCT ID]],Table1[[PRODUCT]:[SELLING PRICE]],1,FALSE)</f>
        <v>Product986</v>
      </c>
      <c r="H9379" s="3" t="str">
        <f>VLOOKUP(Table3[[#This Row],[PRODUCT ID]],Table1[[PRODUCT]:[SELLING PRICE]],2,FALSE)</f>
        <v>Category2</v>
      </c>
      <c r="I9379" s="3" t="str">
        <f>VLOOKUP(Table3[[#This Row],[PRODUCT ID]],Table1[[PRODUCT]:[SELLING PRICE]],3,FALSE)</f>
        <v>Kg</v>
      </c>
      <c r="J9379" s="16">
        <f ca="1">VLOOKUP(Table3[[#This Row],[PRODUCT ID]],Table1[[PRODUCT]:[SELLING PRICE]],4,FALSE)</f>
        <v>14</v>
      </c>
      <c r="K9379" s="16">
        <f ca="1">VLOOKUP(Table3[[#This Row],[PRODUCT ID]],Table1[[PRODUCT]:[SELLING PRICE]],5,FALSE)</f>
        <v>243.41828696953752</v>
      </c>
      <c r="L9379" s="16">
        <f ca="1">J9379*Table3[[#This Row],[QUANTITY]]</f>
        <v>168</v>
      </c>
      <c r="M9379" s="16">
        <f ca="1">K9379*Table3[[#This Row],[QUANTITY]]*(1-Table3[[#This Row],[DISCOUNT %]])</f>
        <v>2648.9341065762997</v>
      </c>
      <c r="N9379" s="3">
        <f>DAY(Table3[[#This Row],[DATE]])</f>
        <v>4</v>
      </c>
      <c r="O9379" s="3" t="str">
        <f>TEXT(Table3[[#This Row],[DATE]],"mmm")</f>
        <v>Sep</v>
      </c>
      <c r="P9379" s="3">
        <f>YEAR(Table3[[#This Row],[DATE]])</f>
        <v>2046</v>
      </c>
    </row>
    <row r="9380" spans="1:16" x14ac:dyDescent="0.3">
      <c r="A9380" s="6">
        <v>53575</v>
      </c>
      <c r="B9380" s="7" t="s">
        <v>2039</v>
      </c>
      <c r="C9380" s="9">
        <f t="shared" ca="1" si="292"/>
        <v>8</v>
      </c>
      <c r="D9380" s="9" t="s">
        <v>2117</v>
      </c>
      <c r="E9380" s="9" t="s">
        <v>2116</v>
      </c>
      <c r="F9380" s="10">
        <f t="shared" ca="1" si="293"/>
        <v>9.530554873991838E-2</v>
      </c>
      <c r="G9380" s="3" t="str">
        <f>VLOOKUP(Table3[[#This Row],[PRODUCT ID]],Table1[[PRODUCT]:[SELLING PRICE]],1,FALSE)</f>
        <v>Product987</v>
      </c>
      <c r="H9380" s="3" t="str">
        <f>VLOOKUP(Table3[[#This Row],[PRODUCT ID]],Table1[[PRODUCT]:[SELLING PRICE]],2,FALSE)</f>
        <v>Category3</v>
      </c>
      <c r="I9380" s="3" t="str">
        <f>VLOOKUP(Table3[[#This Row],[PRODUCT ID]],Table1[[PRODUCT]:[SELLING PRICE]],3,FALSE)</f>
        <v>No</v>
      </c>
      <c r="J9380" s="16">
        <f ca="1">VLOOKUP(Table3[[#This Row],[PRODUCT ID]],Table1[[PRODUCT]:[SELLING PRICE]],4,FALSE)</f>
        <v>248</v>
      </c>
      <c r="K9380" s="16">
        <f ca="1">VLOOKUP(Table3[[#This Row],[PRODUCT ID]],Table1[[PRODUCT]:[SELLING PRICE]],5,FALSE)</f>
        <v>215.89995491508893</v>
      </c>
      <c r="L9380" s="16">
        <f ca="1">J9380*Table3[[#This Row],[QUANTITY]]</f>
        <v>1984</v>
      </c>
      <c r="M9380" s="16">
        <f ca="1">K9380*Table3[[#This Row],[QUANTITY]]*(1-Table3[[#This Row],[DISCOUNT %]])</f>
        <v>1562.5879299118619</v>
      </c>
      <c r="N9380" s="3">
        <f>DAY(Table3[[#This Row],[DATE]])</f>
        <v>5</v>
      </c>
      <c r="O9380" s="3" t="str">
        <f>TEXT(Table3[[#This Row],[DATE]],"mmm")</f>
        <v>Sep</v>
      </c>
      <c r="P9380" s="3">
        <f>YEAR(Table3[[#This Row],[DATE]])</f>
        <v>2046</v>
      </c>
    </row>
    <row r="9381" spans="1:16" x14ac:dyDescent="0.3">
      <c r="A9381" s="6">
        <v>53576</v>
      </c>
      <c r="B9381" s="7" t="s">
        <v>2040</v>
      </c>
      <c r="C9381" s="9">
        <f t="shared" ca="1" si="292"/>
        <v>7</v>
      </c>
      <c r="D9381" s="9" t="s">
        <v>2115</v>
      </c>
      <c r="E9381" s="9" t="s">
        <v>2116</v>
      </c>
      <c r="F9381" s="10">
        <f t="shared" ca="1" si="293"/>
        <v>2.3574487463654925E-2</v>
      </c>
      <c r="G9381" s="3" t="str">
        <f>VLOOKUP(Table3[[#This Row],[PRODUCT ID]],Table1[[PRODUCT]:[SELLING PRICE]],1,FALSE)</f>
        <v>Product988</v>
      </c>
      <c r="H9381" s="3" t="str">
        <f>VLOOKUP(Table3[[#This Row],[PRODUCT ID]],Table1[[PRODUCT]:[SELLING PRICE]],2,FALSE)</f>
        <v>Category4</v>
      </c>
      <c r="I9381" s="3" t="str">
        <f>VLOOKUP(Table3[[#This Row],[PRODUCT ID]],Table1[[PRODUCT]:[SELLING PRICE]],3,FALSE)</f>
        <v>No</v>
      </c>
      <c r="J9381" s="16">
        <f ca="1">VLOOKUP(Table3[[#This Row],[PRODUCT ID]],Table1[[PRODUCT]:[SELLING PRICE]],4,FALSE)</f>
        <v>55</v>
      </c>
      <c r="K9381" s="16">
        <f ca="1">VLOOKUP(Table3[[#This Row],[PRODUCT ID]],Table1[[PRODUCT]:[SELLING PRICE]],5,FALSE)</f>
        <v>230.98405999760533</v>
      </c>
      <c r="L9381" s="16">
        <f ca="1">J9381*Table3[[#This Row],[QUANTITY]]</f>
        <v>385</v>
      </c>
      <c r="M9381" s="16">
        <f ca="1">K9381*Table3[[#This Row],[QUANTITY]]*(1-Table3[[#This Row],[DISCOUNT %]])</f>
        <v>1578.7711041962136</v>
      </c>
      <c r="N9381" s="3">
        <f>DAY(Table3[[#This Row],[DATE]])</f>
        <v>6</v>
      </c>
      <c r="O9381" s="3" t="str">
        <f>TEXT(Table3[[#This Row],[DATE]],"mmm")</f>
        <v>Sep</v>
      </c>
      <c r="P9381" s="3">
        <f>YEAR(Table3[[#This Row],[DATE]])</f>
        <v>2046</v>
      </c>
    </row>
    <row r="9382" spans="1:16" x14ac:dyDescent="0.3">
      <c r="A9382" s="6">
        <v>53577</v>
      </c>
      <c r="B9382" s="7" t="s">
        <v>2041</v>
      </c>
      <c r="C9382" s="9">
        <f t="shared" ca="1" si="292"/>
        <v>10</v>
      </c>
      <c r="D9382" s="9" t="s">
        <v>2115</v>
      </c>
      <c r="E9382" s="9" t="s">
        <v>2118</v>
      </c>
      <c r="F9382" s="10">
        <f t="shared" ca="1" si="293"/>
        <v>2.8287474122036874E-2</v>
      </c>
      <c r="G9382" s="3" t="str">
        <f>VLOOKUP(Table3[[#This Row],[PRODUCT ID]],Table1[[PRODUCT]:[SELLING PRICE]],1,FALSE)</f>
        <v>Product989</v>
      </c>
      <c r="H9382" s="3" t="str">
        <f>VLOOKUP(Table3[[#This Row],[PRODUCT ID]],Table1[[PRODUCT]:[SELLING PRICE]],2,FALSE)</f>
        <v>Category5</v>
      </c>
      <c r="I9382" s="3" t="str">
        <f>VLOOKUP(Table3[[#This Row],[PRODUCT ID]],Table1[[PRODUCT]:[SELLING PRICE]],3,FALSE)</f>
        <v>Ft</v>
      </c>
      <c r="J9382" s="16">
        <f ca="1">VLOOKUP(Table3[[#This Row],[PRODUCT ID]],Table1[[PRODUCT]:[SELLING PRICE]],4,FALSE)</f>
        <v>236</v>
      </c>
      <c r="K9382" s="16">
        <f ca="1">VLOOKUP(Table3[[#This Row],[PRODUCT ID]],Table1[[PRODUCT]:[SELLING PRICE]],5,FALSE)</f>
        <v>148.08904589294815</v>
      </c>
      <c r="L9382" s="16">
        <f ca="1">J9382*Table3[[#This Row],[QUANTITY]]</f>
        <v>2360</v>
      </c>
      <c r="M9382" s="16">
        <f ca="1">K9382*Table3[[#This Row],[QUANTITY]]*(1-Table3[[#This Row],[DISCOUNT %]])</f>
        <v>1438.9998083949424</v>
      </c>
      <c r="N9382" s="3">
        <f>DAY(Table3[[#This Row],[DATE]])</f>
        <v>7</v>
      </c>
      <c r="O9382" s="3" t="str">
        <f>TEXT(Table3[[#This Row],[DATE]],"mmm")</f>
        <v>Sep</v>
      </c>
      <c r="P9382" s="3">
        <f>YEAR(Table3[[#This Row],[DATE]])</f>
        <v>2046</v>
      </c>
    </row>
    <row r="9383" spans="1:16" x14ac:dyDescent="0.3">
      <c r="A9383" s="6">
        <v>53578</v>
      </c>
      <c r="B9383" s="7" t="s">
        <v>2042</v>
      </c>
      <c r="C9383" s="9">
        <f t="shared" ca="1" si="292"/>
        <v>11</v>
      </c>
      <c r="D9383" s="9" t="s">
        <v>2115</v>
      </c>
      <c r="E9383" s="9" t="s">
        <v>2116</v>
      </c>
      <c r="F9383" s="10">
        <f t="shared" ca="1" si="293"/>
        <v>3.8390343917994563E-2</v>
      </c>
      <c r="G9383" s="3" t="str">
        <f>VLOOKUP(Table3[[#This Row],[PRODUCT ID]],Table1[[PRODUCT]:[SELLING PRICE]],1,FALSE)</f>
        <v>Product990</v>
      </c>
      <c r="H9383" s="3" t="str">
        <f>VLOOKUP(Table3[[#This Row],[PRODUCT ID]],Table1[[PRODUCT]:[SELLING PRICE]],2,FALSE)</f>
        <v>Category1</v>
      </c>
      <c r="I9383" s="3" t="str">
        <f>VLOOKUP(Table3[[#This Row],[PRODUCT ID]],Table1[[PRODUCT]:[SELLING PRICE]],3,FALSE)</f>
        <v>No</v>
      </c>
      <c r="J9383" s="16">
        <f ca="1">VLOOKUP(Table3[[#This Row],[PRODUCT ID]],Table1[[PRODUCT]:[SELLING PRICE]],4,FALSE)</f>
        <v>9</v>
      </c>
      <c r="K9383" s="16">
        <f ca="1">VLOOKUP(Table3[[#This Row],[PRODUCT ID]],Table1[[PRODUCT]:[SELLING PRICE]],5,FALSE)</f>
        <v>124.91376449834836</v>
      </c>
      <c r="L9383" s="16">
        <f ca="1">J9383*Table3[[#This Row],[QUANTITY]]</f>
        <v>99</v>
      </c>
      <c r="M9383" s="16">
        <f ca="1">K9383*Table3[[#This Row],[QUANTITY]]*(1-Table3[[#This Row],[DISCOUNT %]])</f>
        <v>1321.3011033108194</v>
      </c>
      <c r="N9383" s="3">
        <f>DAY(Table3[[#This Row],[DATE]])</f>
        <v>8</v>
      </c>
      <c r="O9383" s="3" t="str">
        <f>TEXT(Table3[[#This Row],[DATE]],"mmm")</f>
        <v>Sep</v>
      </c>
      <c r="P9383" s="3">
        <f>YEAR(Table3[[#This Row],[DATE]])</f>
        <v>2046</v>
      </c>
    </row>
    <row r="9384" spans="1:16" x14ac:dyDescent="0.3">
      <c r="A9384" s="6">
        <v>53579</v>
      </c>
      <c r="B9384" s="7" t="s">
        <v>2043</v>
      </c>
      <c r="C9384" s="9">
        <f t="shared" ca="1" si="292"/>
        <v>13</v>
      </c>
      <c r="D9384" s="9" t="s">
        <v>2116</v>
      </c>
      <c r="E9384" s="9" t="s">
        <v>2116</v>
      </c>
      <c r="F9384" s="10">
        <f t="shared" ca="1" si="293"/>
        <v>6.2896022350184572E-2</v>
      </c>
      <c r="G9384" s="3" t="str">
        <f>VLOOKUP(Table3[[#This Row],[PRODUCT ID]],Table1[[PRODUCT]:[SELLING PRICE]],1,FALSE)</f>
        <v>Product991</v>
      </c>
      <c r="H9384" s="3" t="str">
        <f>VLOOKUP(Table3[[#This Row],[PRODUCT ID]],Table1[[PRODUCT]:[SELLING PRICE]],2,FALSE)</f>
        <v>Category2</v>
      </c>
      <c r="I9384" s="3" t="str">
        <f>VLOOKUP(Table3[[#This Row],[PRODUCT ID]],Table1[[PRODUCT]:[SELLING PRICE]],3,FALSE)</f>
        <v>Kg</v>
      </c>
      <c r="J9384" s="16">
        <f ca="1">VLOOKUP(Table3[[#This Row],[PRODUCT ID]],Table1[[PRODUCT]:[SELLING PRICE]],4,FALSE)</f>
        <v>105</v>
      </c>
      <c r="K9384" s="16">
        <f ca="1">VLOOKUP(Table3[[#This Row],[PRODUCT ID]],Table1[[PRODUCT]:[SELLING PRICE]],5,FALSE)</f>
        <v>275.61372776760021</v>
      </c>
      <c r="L9384" s="16">
        <f ca="1">J9384*Table3[[#This Row],[QUANTITY]]</f>
        <v>1365</v>
      </c>
      <c r="M9384" s="16">
        <f ca="1">K9384*Table3[[#This Row],[QUANTITY]]*(1-Table3[[#This Row],[DISCOUNT %]])</f>
        <v>3357.6233676168499</v>
      </c>
      <c r="N9384" s="3">
        <f>DAY(Table3[[#This Row],[DATE]])</f>
        <v>9</v>
      </c>
      <c r="O9384" s="3" t="str">
        <f>TEXT(Table3[[#This Row],[DATE]],"mmm")</f>
        <v>Sep</v>
      </c>
      <c r="P9384" s="3">
        <f>YEAR(Table3[[#This Row],[DATE]])</f>
        <v>2046</v>
      </c>
    </row>
    <row r="9385" spans="1:16" x14ac:dyDescent="0.3">
      <c r="A9385" s="6">
        <v>53580</v>
      </c>
      <c r="B9385" s="7" t="s">
        <v>2044</v>
      </c>
      <c r="C9385" s="9">
        <f t="shared" ca="1" si="292"/>
        <v>6</v>
      </c>
      <c r="D9385" s="9" t="s">
        <v>2116</v>
      </c>
      <c r="E9385" s="9" t="s">
        <v>2116</v>
      </c>
      <c r="F9385" s="10">
        <f t="shared" ca="1" si="293"/>
        <v>9.3877469462674445E-2</v>
      </c>
      <c r="G9385" s="3" t="str">
        <f>VLOOKUP(Table3[[#This Row],[PRODUCT ID]],Table1[[PRODUCT]:[SELLING PRICE]],1,FALSE)</f>
        <v>Product992</v>
      </c>
      <c r="H9385" s="3" t="str">
        <f>VLOOKUP(Table3[[#This Row],[PRODUCT ID]],Table1[[PRODUCT]:[SELLING PRICE]],2,FALSE)</f>
        <v>Category3</v>
      </c>
      <c r="I9385" s="3" t="str">
        <f>VLOOKUP(Table3[[#This Row],[PRODUCT ID]],Table1[[PRODUCT]:[SELLING PRICE]],3,FALSE)</f>
        <v>Kg</v>
      </c>
      <c r="J9385" s="16">
        <f ca="1">VLOOKUP(Table3[[#This Row],[PRODUCT ID]],Table1[[PRODUCT]:[SELLING PRICE]],4,FALSE)</f>
        <v>204</v>
      </c>
      <c r="K9385" s="16">
        <f ca="1">VLOOKUP(Table3[[#This Row],[PRODUCT ID]],Table1[[PRODUCT]:[SELLING PRICE]],5,FALSE)</f>
        <v>245.36023893416669</v>
      </c>
      <c r="L9385" s="16">
        <f ca="1">J9385*Table3[[#This Row],[QUANTITY]]</f>
        <v>1224</v>
      </c>
      <c r="M9385" s="16">
        <f ca="1">K9385*Table3[[#This Row],[QUANTITY]]*(1-Table3[[#This Row],[DISCOUNT %]])</f>
        <v>1333.9586435776196</v>
      </c>
      <c r="N9385" s="3">
        <f>DAY(Table3[[#This Row],[DATE]])</f>
        <v>10</v>
      </c>
      <c r="O9385" s="3" t="str">
        <f>TEXT(Table3[[#This Row],[DATE]],"mmm")</f>
        <v>Sep</v>
      </c>
      <c r="P9385" s="3">
        <f>YEAR(Table3[[#This Row],[DATE]])</f>
        <v>2046</v>
      </c>
    </row>
    <row r="9386" spans="1:16" x14ac:dyDescent="0.3">
      <c r="A9386" s="6">
        <v>53581</v>
      </c>
      <c r="B9386" s="7" t="s">
        <v>2045</v>
      </c>
      <c r="C9386" s="9">
        <f t="shared" ca="1" si="292"/>
        <v>1</v>
      </c>
      <c r="D9386" s="9" t="s">
        <v>2116</v>
      </c>
      <c r="E9386" s="9" t="s">
        <v>2116</v>
      </c>
      <c r="F9386" s="10">
        <f t="shared" ca="1" si="293"/>
        <v>1.7243926572952584E-2</v>
      </c>
      <c r="G9386" s="3" t="str">
        <f>VLOOKUP(Table3[[#This Row],[PRODUCT ID]],Table1[[PRODUCT]:[SELLING PRICE]],1,FALSE)</f>
        <v>Product993</v>
      </c>
      <c r="H9386" s="3" t="str">
        <f>VLOOKUP(Table3[[#This Row],[PRODUCT ID]],Table1[[PRODUCT]:[SELLING PRICE]],2,FALSE)</f>
        <v>Category4</v>
      </c>
      <c r="I9386" s="3" t="str">
        <f>VLOOKUP(Table3[[#This Row],[PRODUCT ID]],Table1[[PRODUCT]:[SELLING PRICE]],3,FALSE)</f>
        <v>Lt</v>
      </c>
      <c r="J9386" s="16">
        <f ca="1">VLOOKUP(Table3[[#This Row],[PRODUCT ID]],Table1[[PRODUCT]:[SELLING PRICE]],4,FALSE)</f>
        <v>22</v>
      </c>
      <c r="K9386" s="16">
        <f ca="1">VLOOKUP(Table3[[#This Row],[PRODUCT ID]],Table1[[PRODUCT]:[SELLING PRICE]],5,FALSE)</f>
        <v>233.97923514112097</v>
      </c>
      <c r="L9386" s="16">
        <f ca="1">J9386*Table3[[#This Row],[QUANTITY]]</f>
        <v>22</v>
      </c>
      <c r="M9386" s="16">
        <f ca="1">K9386*Table3[[#This Row],[QUANTITY]]*(1-Table3[[#This Row],[DISCOUNT %]])</f>
        <v>229.94451439075186</v>
      </c>
      <c r="N9386" s="3">
        <f>DAY(Table3[[#This Row],[DATE]])</f>
        <v>11</v>
      </c>
      <c r="O9386" s="3" t="str">
        <f>TEXT(Table3[[#This Row],[DATE]],"mmm")</f>
        <v>Sep</v>
      </c>
      <c r="P9386" s="3">
        <f>YEAR(Table3[[#This Row],[DATE]])</f>
        <v>2046</v>
      </c>
    </row>
    <row r="9387" spans="1:16" x14ac:dyDescent="0.3">
      <c r="A9387" s="6">
        <v>53582</v>
      </c>
      <c r="B9387" s="7" t="s">
        <v>2046</v>
      </c>
      <c r="C9387" s="9">
        <f t="shared" ca="1" si="292"/>
        <v>3</v>
      </c>
      <c r="D9387" s="9" t="s">
        <v>2115</v>
      </c>
      <c r="E9387" s="9" t="s">
        <v>2116</v>
      </c>
      <c r="F9387" s="10">
        <f t="shared" ca="1" si="293"/>
        <v>2.0821592163375126E-2</v>
      </c>
      <c r="G9387" s="3" t="str">
        <f>VLOOKUP(Table3[[#This Row],[PRODUCT ID]],Table1[[PRODUCT]:[SELLING PRICE]],1,FALSE)</f>
        <v>Product994</v>
      </c>
      <c r="H9387" s="3" t="str">
        <f>VLOOKUP(Table3[[#This Row],[PRODUCT ID]],Table1[[PRODUCT]:[SELLING PRICE]],2,FALSE)</f>
        <v>Category5</v>
      </c>
      <c r="I9387" s="3" t="str">
        <f>VLOOKUP(Table3[[#This Row],[PRODUCT ID]],Table1[[PRODUCT]:[SELLING PRICE]],3,FALSE)</f>
        <v>Kg</v>
      </c>
      <c r="J9387" s="16">
        <f ca="1">VLOOKUP(Table3[[#This Row],[PRODUCT ID]],Table1[[PRODUCT]:[SELLING PRICE]],4,FALSE)</f>
        <v>166</v>
      </c>
      <c r="K9387" s="16">
        <f ca="1">VLOOKUP(Table3[[#This Row],[PRODUCT ID]],Table1[[PRODUCT]:[SELLING PRICE]],5,FALSE)</f>
        <v>150.01339808342732</v>
      </c>
      <c r="L9387" s="16">
        <f ca="1">J9387*Table3[[#This Row],[QUANTITY]]</f>
        <v>498</v>
      </c>
      <c r="M9387" s="16">
        <f ca="1">K9387*Table3[[#This Row],[QUANTITY]]*(1-Table3[[#This Row],[DISCOUNT %]])</f>
        <v>440.66964086847651</v>
      </c>
      <c r="N9387" s="3">
        <f>DAY(Table3[[#This Row],[DATE]])</f>
        <v>12</v>
      </c>
      <c r="O9387" s="3" t="str">
        <f>TEXT(Table3[[#This Row],[DATE]],"mmm")</f>
        <v>Sep</v>
      </c>
      <c r="P9387" s="3">
        <f>YEAR(Table3[[#This Row],[DATE]])</f>
        <v>2046</v>
      </c>
    </row>
    <row r="9388" spans="1:16" x14ac:dyDescent="0.3">
      <c r="A9388" s="6">
        <v>53583</v>
      </c>
      <c r="B9388" s="7" t="s">
        <v>2047</v>
      </c>
      <c r="C9388" s="9">
        <f t="shared" ca="1" si="292"/>
        <v>14</v>
      </c>
      <c r="D9388" s="9" t="s">
        <v>2117</v>
      </c>
      <c r="E9388" s="9" t="s">
        <v>2118</v>
      </c>
      <c r="F9388" s="10">
        <f t="shared" ca="1" si="293"/>
        <v>7.6975640596889258E-2</v>
      </c>
      <c r="G9388" s="3" t="str">
        <f>VLOOKUP(Table3[[#This Row],[PRODUCT ID]],Table1[[PRODUCT]:[SELLING PRICE]],1,FALSE)</f>
        <v>Product995</v>
      </c>
      <c r="H9388" s="3" t="str">
        <f>VLOOKUP(Table3[[#This Row],[PRODUCT ID]],Table1[[PRODUCT]:[SELLING PRICE]],2,FALSE)</f>
        <v>Category1</v>
      </c>
      <c r="I9388" s="3" t="str">
        <f>VLOOKUP(Table3[[#This Row],[PRODUCT ID]],Table1[[PRODUCT]:[SELLING PRICE]],3,FALSE)</f>
        <v>Lt</v>
      </c>
      <c r="J9388" s="16">
        <f ca="1">VLOOKUP(Table3[[#This Row],[PRODUCT ID]],Table1[[PRODUCT]:[SELLING PRICE]],4,FALSE)</f>
        <v>240</v>
      </c>
      <c r="K9388" s="16">
        <f ca="1">VLOOKUP(Table3[[#This Row],[PRODUCT ID]],Table1[[PRODUCT]:[SELLING PRICE]],5,FALSE)</f>
        <v>131.67497851856552</v>
      </c>
      <c r="L9388" s="16">
        <f ca="1">J9388*Table3[[#This Row],[QUANTITY]]</f>
        <v>3360</v>
      </c>
      <c r="M9388" s="16">
        <f ca="1">K9388*Table3[[#This Row],[QUANTITY]]*(1-Table3[[#This Row],[DISCOUNT %]])</f>
        <v>1701.5489777512425</v>
      </c>
      <c r="N9388" s="3">
        <f>DAY(Table3[[#This Row],[DATE]])</f>
        <v>13</v>
      </c>
      <c r="O9388" s="3" t="str">
        <f>TEXT(Table3[[#This Row],[DATE]],"mmm")</f>
        <v>Sep</v>
      </c>
      <c r="P9388" s="3">
        <f>YEAR(Table3[[#This Row],[DATE]])</f>
        <v>2046</v>
      </c>
    </row>
    <row r="9389" spans="1:16" x14ac:dyDescent="0.3">
      <c r="A9389" s="6">
        <v>53584</v>
      </c>
      <c r="B9389" s="7" t="s">
        <v>2048</v>
      </c>
      <c r="C9389" s="9">
        <f t="shared" ca="1" si="292"/>
        <v>5</v>
      </c>
      <c r="D9389" s="9" t="s">
        <v>2117</v>
      </c>
      <c r="E9389" s="9" t="s">
        <v>2118</v>
      </c>
      <c r="F9389" s="10">
        <f t="shared" ca="1" si="293"/>
        <v>8.3167476788981842E-2</v>
      </c>
      <c r="G9389" s="3" t="str">
        <f>VLOOKUP(Table3[[#This Row],[PRODUCT ID]],Table1[[PRODUCT]:[SELLING PRICE]],1,FALSE)</f>
        <v>Product996</v>
      </c>
      <c r="H9389" s="3" t="str">
        <f>VLOOKUP(Table3[[#This Row],[PRODUCT ID]],Table1[[PRODUCT]:[SELLING PRICE]],2,FALSE)</f>
        <v>Category2</v>
      </c>
      <c r="I9389" s="3" t="str">
        <f>VLOOKUP(Table3[[#This Row],[PRODUCT ID]],Table1[[PRODUCT]:[SELLING PRICE]],3,FALSE)</f>
        <v>Ft</v>
      </c>
      <c r="J9389" s="16">
        <f ca="1">VLOOKUP(Table3[[#This Row],[PRODUCT ID]],Table1[[PRODUCT]:[SELLING PRICE]],4,FALSE)</f>
        <v>242</v>
      </c>
      <c r="K9389" s="16">
        <f ca="1">VLOOKUP(Table3[[#This Row],[PRODUCT ID]],Table1[[PRODUCT]:[SELLING PRICE]],5,FALSE)</f>
        <v>144.56300177401218</v>
      </c>
      <c r="L9389" s="16">
        <f ca="1">J9389*Table3[[#This Row],[QUANTITY]]</f>
        <v>1210</v>
      </c>
      <c r="M9389" s="16">
        <f ca="1">K9389*Table3[[#This Row],[QUANTITY]]*(1-Table3[[#This Row],[DISCOUNT %]])</f>
        <v>662.7003083971324</v>
      </c>
      <c r="N9389" s="3">
        <f>DAY(Table3[[#This Row],[DATE]])</f>
        <v>14</v>
      </c>
      <c r="O9389" s="3" t="str">
        <f>TEXT(Table3[[#This Row],[DATE]],"mmm")</f>
        <v>Sep</v>
      </c>
      <c r="P9389" s="3">
        <f>YEAR(Table3[[#This Row],[DATE]])</f>
        <v>2046</v>
      </c>
    </row>
    <row r="9390" spans="1:16" x14ac:dyDescent="0.3">
      <c r="A9390" s="6">
        <v>53585</v>
      </c>
      <c r="B9390" s="7" t="s">
        <v>2049</v>
      </c>
      <c r="C9390" s="9">
        <f t="shared" ca="1" si="292"/>
        <v>10</v>
      </c>
      <c r="D9390" s="9" t="s">
        <v>2116</v>
      </c>
      <c r="E9390" s="9" t="s">
        <v>2116</v>
      </c>
      <c r="F9390" s="10">
        <f t="shared" ca="1" si="293"/>
        <v>5.7497411705354655E-2</v>
      </c>
      <c r="G9390" s="3" t="str">
        <f>VLOOKUP(Table3[[#This Row],[PRODUCT ID]],Table1[[PRODUCT]:[SELLING PRICE]],1,FALSE)</f>
        <v>Product997</v>
      </c>
      <c r="H9390" s="3" t="str">
        <f>VLOOKUP(Table3[[#This Row],[PRODUCT ID]],Table1[[PRODUCT]:[SELLING PRICE]],2,FALSE)</f>
        <v>Category3</v>
      </c>
      <c r="I9390" s="3" t="str">
        <f>VLOOKUP(Table3[[#This Row],[PRODUCT ID]],Table1[[PRODUCT]:[SELLING PRICE]],3,FALSE)</f>
        <v>Kg</v>
      </c>
      <c r="J9390" s="16">
        <f ca="1">VLOOKUP(Table3[[#This Row],[PRODUCT ID]],Table1[[PRODUCT]:[SELLING PRICE]],4,FALSE)</f>
        <v>49</v>
      </c>
      <c r="K9390" s="16">
        <f ca="1">VLOOKUP(Table3[[#This Row],[PRODUCT ID]],Table1[[PRODUCT]:[SELLING PRICE]],5,FALSE)</f>
        <v>235.43899053959058</v>
      </c>
      <c r="L9390" s="16">
        <f ca="1">J9390*Table3[[#This Row],[QUANTITY]]</f>
        <v>490</v>
      </c>
      <c r="M9390" s="16">
        <f ca="1">K9390*Table3[[#This Row],[QUANTITY]]*(1-Table3[[#This Row],[DISCOUNT %]])</f>
        <v>2219.0185796904266</v>
      </c>
      <c r="N9390" s="3">
        <f>DAY(Table3[[#This Row],[DATE]])</f>
        <v>15</v>
      </c>
      <c r="O9390" s="3" t="str">
        <f>TEXT(Table3[[#This Row],[DATE]],"mmm")</f>
        <v>Sep</v>
      </c>
      <c r="P9390" s="3">
        <f>YEAR(Table3[[#This Row],[DATE]])</f>
        <v>2046</v>
      </c>
    </row>
    <row r="9391" spans="1:16" x14ac:dyDescent="0.3">
      <c r="A9391" s="6">
        <v>53586</v>
      </c>
      <c r="B9391" s="7" t="s">
        <v>2050</v>
      </c>
      <c r="C9391" s="9">
        <f t="shared" ca="1" si="292"/>
        <v>11</v>
      </c>
      <c r="D9391" s="9" t="s">
        <v>2116</v>
      </c>
      <c r="E9391" s="9" t="s">
        <v>2116</v>
      </c>
      <c r="F9391" s="10">
        <f t="shared" ca="1" si="293"/>
        <v>4.2993810272863121E-2</v>
      </c>
      <c r="G9391" s="3" t="str">
        <f>VLOOKUP(Table3[[#This Row],[PRODUCT ID]],Table1[[PRODUCT]:[SELLING PRICE]],1,FALSE)</f>
        <v>Product998</v>
      </c>
      <c r="H9391" s="3" t="str">
        <f>VLOOKUP(Table3[[#This Row],[PRODUCT ID]],Table1[[PRODUCT]:[SELLING PRICE]],2,FALSE)</f>
        <v>Category4</v>
      </c>
      <c r="I9391" s="3" t="str">
        <f>VLOOKUP(Table3[[#This Row],[PRODUCT ID]],Table1[[PRODUCT]:[SELLING PRICE]],3,FALSE)</f>
        <v>No</v>
      </c>
      <c r="J9391" s="16">
        <f ca="1">VLOOKUP(Table3[[#This Row],[PRODUCT ID]],Table1[[PRODUCT]:[SELLING PRICE]],4,FALSE)</f>
        <v>240</v>
      </c>
      <c r="K9391" s="16">
        <f ca="1">VLOOKUP(Table3[[#This Row],[PRODUCT ID]],Table1[[PRODUCT]:[SELLING PRICE]],5,FALSE)</f>
        <v>142.11979104408664</v>
      </c>
      <c r="L9391" s="16">
        <f ca="1">J9391*Table3[[#This Row],[QUANTITY]]</f>
        <v>2640</v>
      </c>
      <c r="M9391" s="16">
        <f ca="1">K9391*Table3[[#This Row],[QUANTITY]]*(1-Table3[[#This Row],[DISCOUNT %]])</f>
        <v>1496.1047168311004</v>
      </c>
      <c r="N9391" s="3">
        <f>DAY(Table3[[#This Row],[DATE]])</f>
        <v>16</v>
      </c>
      <c r="O9391" s="3" t="str">
        <f>TEXT(Table3[[#This Row],[DATE]],"mmm")</f>
        <v>Sep</v>
      </c>
      <c r="P9391" s="3">
        <f>YEAR(Table3[[#This Row],[DATE]])</f>
        <v>2046</v>
      </c>
    </row>
    <row r="9392" spans="1:16" x14ac:dyDescent="0.3">
      <c r="A9392" s="6">
        <v>53587</v>
      </c>
      <c r="B9392" s="7" t="s">
        <v>2051</v>
      </c>
      <c r="C9392" s="9">
        <f t="shared" ca="1" si="292"/>
        <v>7</v>
      </c>
      <c r="D9392" s="9" t="s">
        <v>2116</v>
      </c>
      <c r="E9392" s="9" t="s">
        <v>2116</v>
      </c>
      <c r="F9392" s="10">
        <f t="shared" ca="1" si="293"/>
        <v>7.7029824202681785E-3</v>
      </c>
      <c r="G9392" s="3" t="str">
        <f>VLOOKUP(Table3[[#This Row],[PRODUCT ID]],Table1[[PRODUCT]:[SELLING PRICE]],1,FALSE)</f>
        <v>Product999</v>
      </c>
      <c r="H9392" s="3" t="str">
        <f>VLOOKUP(Table3[[#This Row],[PRODUCT ID]],Table1[[PRODUCT]:[SELLING PRICE]],2,FALSE)</f>
        <v>Category5</v>
      </c>
      <c r="I9392" s="3" t="str">
        <f>VLOOKUP(Table3[[#This Row],[PRODUCT ID]],Table1[[PRODUCT]:[SELLING PRICE]],3,FALSE)</f>
        <v>No</v>
      </c>
      <c r="J9392" s="16">
        <f ca="1">VLOOKUP(Table3[[#This Row],[PRODUCT ID]],Table1[[PRODUCT]:[SELLING PRICE]],4,FALSE)</f>
        <v>14</v>
      </c>
      <c r="K9392" s="16">
        <f ca="1">VLOOKUP(Table3[[#This Row],[PRODUCT ID]],Table1[[PRODUCT]:[SELLING PRICE]],5,FALSE)</f>
        <v>112.79936426501622</v>
      </c>
      <c r="L9392" s="16">
        <f ca="1">J9392*Table3[[#This Row],[QUANTITY]]</f>
        <v>98</v>
      </c>
      <c r="M9392" s="16">
        <f ca="1">K9392*Table3[[#This Row],[QUANTITY]]*(1-Table3[[#This Row],[DISCOUNT %]])</f>
        <v>783.51330921545764</v>
      </c>
      <c r="N9392" s="3">
        <f>DAY(Table3[[#This Row],[DATE]])</f>
        <v>17</v>
      </c>
      <c r="O9392" s="3" t="str">
        <f>TEXT(Table3[[#This Row],[DATE]],"mmm")</f>
        <v>Sep</v>
      </c>
      <c r="P9392" s="3">
        <f>YEAR(Table3[[#This Row],[DATE]])</f>
        <v>2046</v>
      </c>
    </row>
    <row r="9393" spans="1:16" x14ac:dyDescent="0.3">
      <c r="A9393" s="6">
        <v>53588</v>
      </c>
      <c r="B9393" s="7" t="s">
        <v>2052</v>
      </c>
      <c r="C9393" s="9">
        <f t="shared" ca="1" si="292"/>
        <v>7</v>
      </c>
      <c r="D9393" s="9" t="s">
        <v>2116</v>
      </c>
      <c r="E9393" s="9" t="s">
        <v>2116</v>
      </c>
      <c r="F9393" s="10">
        <f t="shared" ca="1" si="293"/>
        <v>7.5909189569462882E-2</v>
      </c>
      <c r="G9393" s="3" t="str">
        <f>VLOOKUP(Table3[[#This Row],[PRODUCT ID]],Table1[[PRODUCT]:[SELLING PRICE]],1,FALSE)</f>
        <v>Product1000</v>
      </c>
      <c r="H9393" s="3" t="str">
        <f>VLOOKUP(Table3[[#This Row],[PRODUCT ID]],Table1[[PRODUCT]:[SELLING PRICE]],2,FALSE)</f>
        <v>Category1</v>
      </c>
      <c r="I9393" s="3" t="str">
        <f>VLOOKUP(Table3[[#This Row],[PRODUCT ID]],Table1[[PRODUCT]:[SELLING PRICE]],3,FALSE)</f>
        <v>Ft</v>
      </c>
      <c r="J9393" s="16">
        <f ca="1">VLOOKUP(Table3[[#This Row],[PRODUCT ID]],Table1[[PRODUCT]:[SELLING PRICE]],4,FALSE)</f>
        <v>74</v>
      </c>
      <c r="K9393" s="16">
        <f ca="1">VLOOKUP(Table3[[#This Row],[PRODUCT ID]],Table1[[PRODUCT]:[SELLING PRICE]],5,FALSE)</f>
        <v>302.21076406855661</v>
      </c>
      <c r="L9393" s="16">
        <f ca="1">J9393*Table3[[#This Row],[QUANTITY]]</f>
        <v>518</v>
      </c>
      <c r="M9393" s="16">
        <f ca="1">K9393*Table3[[#This Row],[QUANTITY]]*(1-Table3[[#This Row],[DISCOUNT %]])</f>
        <v>1954.8913292226102</v>
      </c>
      <c r="N9393" s="3">
        <f>DAY(Table3[[#This Row],[DATE]])</f>
        <v>18</v>
      </c>
      <c r="O9393" s="3" t="str">
        <f>TEXT(Table3[[#This Row],[DATE]],"mmm")</f>
        <v>Sep</v>
      </c>
      <c r="P9393" s="3">
        <f>YEAR(Table3[[#This Row],[DATE]])</f>
        <v>2046</v>
      </c>
    </row>
    <row r="9394" spans="1:16" x14ac:dyDescent="0.3">
      <c r="A9394" s="6">
        <v>53589</v>
      </c>
      <c r="B9394" s="7" t="s">
        <v>2053</v>
      </c>
      <c r="C9394" s="9">
        <f t="shared" ca="1" si="292"/>
        <v>15</v>
      </c>
      <c r="D9394" s="9" t="s">
        <v>2115</v>
      </c>
      <c r="E9394" s="9" t="s">
        <v>2118</v>
      </c>
      <c r="F9394" s="10">
        <f t="shared" ca="1" si="293"/>
        <v>1.1428379034039527E-2</v>
      </c>
      <c r="G9394" s="3" t="str">
        <f>VLOOKUP(Table3[[#This Row],[PRODUCT ID]],Table1[[PRODUCT]:[SELLING PRICE]],1,FALSE)</f>
        <v>Product1001</v>
      </c>
      <c r="H9394" s="3" t="str">
        <f>VLOOKUP(Table3[[#This Row],[PRODUCT ID]],Table1[[PRODUCT]:[SELLING PRICE]],2,FALSE)</f>
        <v>Category2</v>
      </c>
      <c r="I9394" s="3" t="str">
        <f>VLOOKUP(Table3[[#This Row],[PRODUCT ID]],Table1[[PRODUCT]:[SELLING PRICE]],3,FALSE)</f>
        <v>No</v>
      </c>
      <c r="J9394" s="16">
        <f ca="1">VLOOKUP(Table3[[#This Row],[PRODUCT ID]],Table1[[PRODUCT]:[SELLING PRICE]],4,FALSE)</f>
        <v>27</v>
      </c>
      <c r="K9394" s="16">
        <f ca="1">VLOOKUP(Table3[[#This Row],[PRODUCT ID]],Table1[[PRODUCT]:[SELLING PRICE]],5,FALSE)</f>
        <v>217.26907705336407</v>
      </c>
      <c r="L9394" s="16">
        <f ca="1">J9394*Table3[[#This Row],[QUANTITY]]</f>
        <v>405</v>
      </c>
      <c r="M9394" s="16">
        <f ca="1">K9394*Table3[[#This Row],[QUANTITY]]*(1-Table3[[#This Row],[DISCOUNT %]])</f>
        <v>3221.7906553263347</v>
      </c>
      <c r="N9394" s="3">
        <f>DAY(Table3[[#This Row],[DATE]])</f>
        <v>19</v>
      </c>
      <c r="O9394" s="3" t="str">
        <f>TEXT(Table3[[#This Row],[DATE]],"mmm")</f>
        <v>Sep</v>
      </c>
      <c r="P9394" s="3">
        <f>YEAR(Table3[[#This Row],[DATE]])</f>
        <v>2046</v>
      </c>
    </row>
    <row r="9395" spans="1:16" x14ac:dyDescent="0.3">
      <c r="A9395" s="6">
        <v>53590</v>
      </c>
      <c r="B9395" s="7" t="s">
        <v>2054</v>
      </c>
      <c r="C9395" s="9">
        <f t="shared" ca="1" si="292"/>
        <v>14</v>
      </c>
      <c r="D9395" s="9" t="s">
        <v>2116</v>
      </c>
      <c r="E9395" s="9" t="s">
        <v>2116</v>
      </c>
      <c r="F9395" s="10">
        <f t="shared" ca="1" si="293"/>
        <v>7.2141662269855647E-2</v>
      </c>
      <c r="G9395" s="3" t="str">
        <f>VLOOKUP(Table3[[#This Row],[PRODUCT ID]],Table1[[PRODUCT]:[SELLING PRICE]],1,FALSE)</f>
        <v>Product1002</v>
      </c>
      <c r="H9395" s="3" t="str">
        <f>VLOOKUP(Table3[[#This Row],[PRODUCT ID]],Table1[[PRODUCT]:[SELLING PRICE]],2,FALSE)</f>
        <v>Category3</v>
      </c>
      <c r="I9395" s="3" t="str">
        <f>VLOOKUP(Table3[[#This Row],[PRODUCT ID]],Table1[[PRODUCT]:[SELLING PRICE]],3,FALSE)</f>
        <v>Kg</v>
      </c>
      <c r="J9395" s="16">
        <f ca="1">VLOOKUP(Table3[[#This Row],[PRODUCT ID]],Table1[[PRODUCT]:[SELLING PRICE]],4,FALSE)</f>
        <v>147</v>
      </c>
      <c r="K9395" s="16">
        <f ca="1">VLOOKUP(Table3[[#This Row],[PRODUCT ID]],Table1[[PRODUCT]:[SELLING PRICE]],5,FALSE)</f>
        <v>144.96804369296592</v>
      </c>
      <c r="L9395" s="16">
        <f ca="1">J9395*Table3[[#This Row],[QUANTITY]]</f>
        <v>2058</v>
      </c>
      <c r="M9395" s="16">
        <f ca="1">K9395*Table3[[#This Row],[QUANTITY]]*(1-Table3[[#This Row],[DISCOUNT %]])</f>
        <v>1883.1373126292481</v>
      </c>
      <c r="N9395" s="3">
        <f>DAY(Table3[[#This Row],[DATE]])</f>
        <v>20</v>
      </c>
      <c r="O9395" s="3" t="str">
        <f>TEXT(Table3[[#This Row],[DATE]],"mmm")</f>
        <v>Sep</v>
      </c>
      <c r="P9395" s="3">
        <f>YEAR(Table3[[#This Row],[DATE]])</f>
        <v>2046</v>
      </c>
    </row>
    <row r="9396" spans="1:16" x14ac:dyDescent="0.3">
      <c r="A9396" s="6">
        <v>53591</v>
      </c>
      <c r="B9396" s="7" t="s">
        <v>2055</v>
      </c>
      <c r="C9396" s="9">
        <f t="shared" ca="1" si="292"/>
        <v>10</v>
      </c>
      <c r="D9396" s="9" t="s">
        <v>2117</v>
      </c>
      <c r="E9396" s="9" t="s">
        <v>2116</v>
      </c>
      <c r="F9396" s="10">
        <f t="shared" ca="1" si="293"/>
        <v>7.584915199100814E-2</v>
      </c>
      <c r="G9396" s="3" t="str">
        <f>VLOOKUP(Table3[[#This Row],[PRODUCT ID]],Table1[[PRODUCT]:[SELLING PRICE]],1,FALSE)</f>
        <v>Product1003</v>
      </c>
      <c r="H9396" s="3" t="str">
        <f>VLOOKUP(Table3[[#This Row],[PRODUCT ID]],Table1[[PRODUCT]:[SELLING PRICE]],2,FALSE)</f>
        <v>Category4</v>
      </c>
      <c r="I9396" s="3" t="str">
        <f>VLOOKUP(Table3[[#This Row],[PRODUCT ID]],Table1[[PRODUCT]:[SELLING PRICE]],3,FALSE)</f>
        <v>Kg</v>
      </c>
      <c r="J9396" s="16">
        <f ca="1">VLOOKUP(Table3[[#This Row],[PRODUCT ID]],Table1[[PRODUCT]:[SELLING PRICE]],4,FALSE)</f>
        <v>192</v>
      </c>
      <c r="K9396" s="16">
        <f ca="1">VLOOKUP(Table3[[#This Row],[PRODUCT ID]],Table1[[PRODUCT]:[SELLING PRICE]],5,FALSE)</f>
        <v>180.19957907473369</v>
      </c>
      <c r="L9396" s="16">
        <f ca="1">J9396*Table3[[#This Row],[QUANTITY]]</f>
        <v>1920</v>
      </c>
      <c r="M9396" s="16">
        <f ca="1">K9396*Table3[[#This Row],[QUANTITY]]*(1-Table3[[#This Row],[DISCOUNT %]])</f>
        <v>1665.3159381277853</v>
      </c>
      <c r="N9396" s="3">
        <f>DAY(Table3[[#This Row],[DATE]])</f>
        <v>21</v>
      </c>
      <c r="O9396" s="3" t="str">
        <f>TEXT(Table3[[#This Row],[DATE]],"mmm")</f>
        <v>Sep</v>
      </c>
      <c r="P9396" s="3">
        <f>YEAR(Table3[[#This Row],[DATE]])</f>
        <v>2046</v>
      </c>
    </row>
    <row r="9397" spans="1:16" x14ac:dyDescent="0.3">
      <c r="A9397" s="6">
        <v>53592</v>
      </c>
      <c r="B9397" s="7" t="s">
        <v>2056</v>
      </c>
      <c r="C9397" s="9">
        <f t="shared" ca="1" si="292"/>
        <v>12</v>
      </c>
      <c r="D9397" s="9" t="s">
        <v>2115</v>
      </c>
      <c r="E9397" s="9" t="s">
        <v>2116</v>
      </c>
      <c r="F9397" s="10">
        <f t="shared" ca="1" si="293"/>
        <v>5.305454334591693E-2</v>
      </c>
      <c r="G9397" s="3" t="str">
        <f>VLOOKUP(Table3[[#This Row],[PRODUCT ID]],Table1[[PRODUCT]:[SELLING PRICE]],1,FALSE)</f>
        <v>Product1004</v>
      </c>
      <c r="H9397" s="3" t="str">
        <f>VLOOKUP(Table3[[#This Row],[PRODUCT ID]],Table1[[PRODUCT]:[SELLING PRICE]],2,FALSE)</f>
        <v>Category5</v>
      </c>
      <c r="I9397" s="3" t="str">
        <f>VLOOKUP(Table3[[#This Row],[PRODUCT ID]],Table1[[PRODUCT]:[SELLING PRICE]],3,FALSE)</f>
        <v>Lt</v>
      </c>
      <c r="J9397" s="16">
        <f ca="1">VLOOKUP(Table3[[#This Row],[PRODUCT ID]],Table1[[PRODUCT]:[SELLING PRICE]],4,FALSE)</f>
        <v>86</v>
      </c>
      <c r="K9397" s="16">
        <f ca="1">VLOOKUP(Table3[[#This Row],[PRODUCT ID]],Table1[[PRODUCT]:[SELLING PRICE]],5,FALSE)</f>
        <v>165.8753281236674</v>
      </c>
      <c r="L9397" s="16">
        <f ca="1">J9397*Table3[[#This Row],[QUANTITY]]</f>
        <v>1032</v>
      </c>
      <c r="M9397" s="16">
        <f ca="1">K9397*Table3[[#This Row],[QUANTITY]]*(1-Table3[[#This Row],[DISCOUNT %]])</f>
        <v>1884.8986600525452</v>
      </c>
      <c r="N9397" s="3">
        <f>DAY(Table3[[#This Row],[DATE]])</f>
        <v>22</v>
      </c>
      <c r="O9397" s="3" t="str">
        <f>TEXT(Table3[[#This Row],[DATE]],"mmm")</f>
        <v>Sep</v>
      </c>
      <c r="P9397" s="3">
        <f>YEAR(Table3[[#This Row],[DATE]])</f>
        <v>2046</v>
      </c>
    </row>
    <row r="9398" spans="1:16" x14ac:dyDescent="0.3">
      <c r="A9398" s="6">
        <v>53593</v>
      </c>
      <c r="B9398" s="7" t="s">
        <v>2057</v>
      </c>
      <c r="C9398" s="9">
        <f t="shared" ca="1" si="292"/>
        <v>11</v>
      </c>
      <c r="D9398" s="9" t="s">
        <v>2115</v>
      </c>
      <c r="E9398" s="9" t="s">
        <v>2116</v>
      </c>
      <c r="F9398" s="10">
        <f t="shared" ca="1" si="293"/>
        <v>8.5350404999405577E-2</v>
      </c>
      <c r="G9398" s="3" t="str">
        <f>VLOOKUP(Table3[[#This Row],[PRODUCT ID]],Table1[[PRODUCT]:[SELLING PRICE]],1,FALSE)</f>
        <v>Product1005</v>
      </c>
      <c r="H9398" s="3" t="str">
        <f>VLOOKUP(Table3[[#This Row],[PRODUCT ID]],Table1[[PRODUCT]:[SELLING PRICE]],2,FALSE)</f>
        <v>Category1</v>
      </c>
      <c r="I9398" s="3" t="str">
        <f>VLOOKUP(Table3[[#This Row],[PRODUCT ID]],Table1[[PRODUCT]:[SELLING PRICE]],3,FALSE)</f>
        <v>Kg</v>
      </c>
      <c r="J9398" s="16">
        <f ca="1">VLOOKUP(Table3[[#This Row],[PRODUCT ID]],Table1[[PRODUCT]:[SELLING PRICE]],4,FALSE)</f>
        <v>96</v>
      </c>
      <c r="K9398" s="16">
        <f ca="1">VLOOKUP(Table3[[#This Row],[PRODUCT ID]],Table1[[PRODUCT]:[SELLING PRICE]],5,FALSE)</f>
        <v>290.57923442660802</v>
      </c>
      <c r="L9398" s="16">
        <f ca="1">J9398*Table3[[#This Row],[QUANTITY]]</f>
        <v>1056</v>
      </c>
      <c r="M9398" s="16">
        <f ca="1">K9398*Table3[[#This Row],[QUANTITY]]*(1-Table3[[#This Row],[DISCOUNT %]])</f>
        <v>2923.5599699226777</v>
      </c>
      <c r="N9398" s="3">
        <f>DAY(Table3[[#This Row],[DATE]])</f>
        <v>23</v>
      </c>
      <c r="O9398" s="3" t="str">
        <f>TEXT(Table3[[#This Row],[DATE]],"mmm")</f>
        <v>Sep</v>
      </c>
      <c r="P9398" s="3">
        <f>YEAR(Table3[[#This Row],[DATE]])</f>
        <v>2046</v>
      </c>
    </row>
    <row r="9399" spans="1:16" x14ac:dyDescent="0.3">
      <c r="A9399" s="6">
        <v>53594</v>
      </c>
      <c r="B9399" s="7" t="s">
        <v>2058</v>
      </c>
      <c r="C9399" s="9">
        <f t="shared" ca="1" si="292"/>
        <v>5</v>
      </c>
      <c r="D9399" s="9" t="s">
        <v>2115</v>
      </c>
      <c r="E9399" s="9" t="s">
        <v>2116</v>
      </c>
      <c r="F9399" s="10">
        <f t="shared" ca="1" si="293"/>
        <v>1.7223831553820967E-2</v>
      </c>
      <c r="G9399" s="3" t="str">
        <f>VLOOKUP(Table3[[#This Row],[PRODUCT ID]],Table1[[PRODUCT]:[SELLING PRICE]],1,FALSE)</f>
        <v>Product1006</v>
      </c>
      <c r="H9399" s="3" t="str">
        <f>VLOOKUP(Table3[[#This Row],[PRODUCT ID]],Table1[[PRODUCT]:[SELLING PRICE]],2,FALSE)</f>
        <v>Category2</v>
      </c>
      <c r="I9399" s="3" t="str">
        <f>VLOOKUP(Table3[[#This Row],[PRODUCT ID]],Table1[[PRODUCT]:[SELLING PRICE]],3,FALSE)</f>
        <v>Lt</v>
      </c>
      <c r="J9399" s="16">
        <f ca="1">VLOOKUP(Table3[[#This Row],[PRODUCT ID]],Table1[[PRODUCT]:[SELLING PRICE]],4,FALSE)</f>
        <v>57</v>
      </c>
      <c r="K9399" s="16">
        <f ca="1">VLOOKUP(Table3[[#This Row],[PRODUCT ID]],Table1[[PRODUCT]:[SELLING PRICE]],5,FALSE)</f>
        <v>284.31452924893523</v>
      </c>
      <c r="L9399" s="16">
        <f ca="1">J9399*Table3[[#This Row],[QUANTITY]]</f>
        <v>285</v>
      </c>
      <c r="M9399" s="16">
        <f ca="1">K9399*Table3[[#This Row],[QUANTITY]]*(1-Table3[[#This Row],[DISCOUNT %]])</f>
        <v>1397.0877184442384</v>
      </c>
      <c r="N9399" s="3">
        <f>DAY(Table3[[#This Row],[DATE]])</f>
        <v>24</v>
      </c>
      <c r="O9399" s="3" t="str">
        <f>TEXT(Table3[[#This Row],[DATE]],"mmm")</f>
        <v>Sep</v>
      </c>
      <c r="P9399" s="3">
        <f>YEAR(Table3[[#This Row],[DATE]])</f>
        <v>2046</v>
      </c>
    </row>
    <row r="9400" spans="1:16" x14ac:dyDescent="0.3">
      <c r="A9400" s="6">
        <v>53595</v>
      </c>
      <c r="B9400" s="7" t="s">
        <v>2059</v>
      </c>
      <c r="C9400" s="9">
        <f t="shared" ca="1" si="292"/>
        <v>13</v>
      </c>
      <c r="D9400" s="9" t="s">
        <v>2116</v>
      </c>
      <c r="E9400" s="9" t="s">
        <v>2118</v>
      </c>
      <c r="F9400" s="10">
        <f t="shared" ca="1" si="293"/>
        <v>2.8382027616678265E-2</v>
      </c>
      <c r="G9400" s="3" t="str">
        <f>VLOOKUP(Table3[[#This Row],[PRODUCT ID]],Table1[[PRODUCT]:[SELLING PRICE]],1,FALSE)</f>
        <v>Product1007</v>
      </c>
      <c r="H9400" s="3" t="str">
        <f>VLOOKUP(Table3[[#This Row],[PRODUCT ID]],Table1[[PRODUCT]:[SELLING PRICE]],2,FALSE)</f>
        <v>Category3</v>
      </c>
      <c r="I9400" s="3" t="str">
        <f>VLOOKUP(Table3[[#This Row],[PRODUCT ID]],Table1[[PRODUCT]:[SELLING PRICE]],3,FALSE)</f>
        <v>Ft</v>
      </c>
      <c r="J9400" s="16">
        <f ca="1">VLOOKUP(Table3[[#This Row],[PRODUCT ID]],Table1[[PRODUCT]:[SELLING PRICE]],4,FALSE)</f>
        <v>238</v>
      </c>
      <c r="K9400" s="16">
        <f ca="1">VLOOKUP(Table3[[#This Row],[PRODUCT ID]],Table1[[PRODUCT]:[SELLING PRICE]],5,FALSE)</f>
        <v>58.558699966141866</v>
      </c>
      <c r="L9400" s="16">
        <f ca="1">J9400*Table3[[#This Row],[QUANTITY]]</f>
        <v>3094</v>
      </c>
      <c r="M9400" s="16">
        <f ca="1">K9400*Table3[[#This Row],[QUANTITY]]*(1-Table3[[#This Row],[DISCOUNT %]])</f>
        <v>739.65690924457863</v>
      </c>
      <c r="N9400" s="3">
        <f>DAY(Table3[[#This Row],[DATE]])</f>
        <v>25</v>
      </c>
      <c r="O9400" s="3" t="str">
        <f>TEXT(Table3[[#This Row],[DATE]],"mmm")</f>
        <v>Sep</v>
      </c>
      <c r="P9400" s="3">
        <f>YEAR(Table3[[#This Row],[DATE]])</f>
        <v>2046</v>
      </c>
    </row>
    <row r="9401" spans="1:16" x14ac:dyDescent="0.3">
      <c r="A9401" s="6">
        <v>53596</v>
      </c>
      <c r="B9401" s="7" t="s">
        <v>2060</v>
      </c>
      <c r="C9401" s="9">
        <f t="shared" ca="1" si="292"/>
        <v>10</v>
      </c>
      <c r="D9401" s="9" t="s">
        <v>2116</v>
      </c>
      <c r="E9401" s="9" t="s">
        <v>2118</v>
      </c>
      <c r="F9401" s="10">
        <f t="shared" ca="1" si="293"/>
        <v>8.9649010593388923E-3</v>
      </c>
      <c r="G9401" s="3" t="str">
        <f>VLOOKUP(Table3[[#This Row],[PRODUCT ID]],Table1[[PRODUCT]:[SELLING PRICE]],1,FALSE)</f>
        <v>Product1008</v>
      </c>
      <c r="H9401" s="3" t="str">
        <f>VLOOKUP(Table3[[#This Row],[PRODUCT ID]],Table1[[PRODUCT]:[SELLING PRICE]],2,FALSE)</f>
        <v>Category4</v>
      </c>
      <c r="I9401" s="3" t="str">
        <f>VLOOKUP(Table3[[#This Row],[PRODUCT ID]],Table1[[PRODUCT]:[SELLING PRICE]],3,FALSE)</f>
        <v>Kg</v>
      </c>
      <c r="J9401" s="16">
        <f ca="1">VLOOKUP(Table3[[#This Row],[PRODUCT ID]],Table1[[PRODUCT]:[SELLING PRICE]],4,FALSE)</f>
        <v>123</v>
      </c>
      <c r="K9401" s="16">
        <f ca="1">VLOOKUP(Table3[[#This Row],[PRODUCT ID]],Table1[[PRODUCT]:[SELLING PRICE]],5,FALSE)</f>
        <v>161.0088804608672</v>
      </c>
      <c r="L9401" s="16">
        <f ca="1">J9401*Table3[[#This Row],[QUANTITY]]</f>
        <v>1230</v>
      </c>
      <c r="M9401" s="16">
        <f ca="1">K9401*Table3[[#This Row],[QUANTITY]]*(1-Table3[[#This Row],[DISCOUNT %]])</f>
        <v>1595.6545177786061</v>
      </c>
      <c r="N9401" s="3">
        <f>DAY(Table3[[#This Row],[DATE]])</f>
        <v>26</v>
      </c>
      <c r="O9401" s="3" t="str">
        <f>TEXT(Table3[[#This Row],[DATE]],"mmm")</f>
        <v>Sep</v>
      </c>
      <c r="P9401" s="3">
        <f>YEAR(Table3[[#This Row],[DATE]])</f>
        <v>2046</v>
      </c>
    </row>
    <row r="9402" spans="1:16" x14ac:dyDescent="0.3">
      <c r="A9402" s="6">
        <v>53597</v>
      </c>
      <c r="B9402" s="7" t="s">
        <v>2061</v>
      </c>
      <c r="C9402" s="9">
        <f t="shared" ca="1" si="292"/>
        <v>2</v>
      </c>
      <c r="D9402" s="9" t="s">
        <v>2116</v>
      </c>
      <c r="E9402" s="9" t="s">
        <v>2116</v>
      </c>
      <c r="F9402" s="10">
        <f t="shared" ca="1" si="293"/>
        <v>5.3857233133326E-2</v>
      </c>
      <c r="G9402" s="3" t="str">
        <f>VLOOKUP(Table3[[#This Row],[PRODUCT ID]],Table1[[PRODUCT]:[SELLING PRICE]],1,FALSE)</f>
        <v>Product1009</v>
      </c>
      <c r="H9402" s="3" t="str">
        <f>VLOOKUP(Table3[[#This Row],[PRODUCT ID]],Table1[[PRODUCT]:[SELLING PRICE]],2,FALSE)</f>
        <v>Category1</v>
      </c>
      <c r="I9402" s="3" t="str">
        <f>VLOOKUP(Table3[[#This Row],[PRODUCT ID]],Table1[[PRODUCT]:[SELLING PRICE]],3,FALSE)</f>
        <v>No</v>
      </c>
      <c r="J9402" s="16">
        <f ca="1">VLOOKUP(Table3[[#This Row],[PRODUCT ID]],Table1[[PRODUCT]:[SELLING PRICE]],4,FALSE)</f>
        <v>246</v>
      </c>
      <c r="K9402" s="16">
        <f ca="1">VLOOKUP(Table3[[#This Row],[PRODUCT ID]],Table1[[PRODUCT]:[SELLING PRICE]],5,FALSE)</f>
        <v>133.15892526853565</v>
      </c>
      <c r="L9402" s="16">
        <f ca="1">J9402*Table3[[#This Row],[QUANTITY]]</f>
        <v>492</v>
      </c>
      <c r="M9402" s="16">
        <f ca="1">K9402*Table3[[#This Row],[QUANTITY]]*(1-Table3[[#This Row],[DISCOUNT %]])</f>
        <v>251.97470797312999</v>
      </c>
      <c r="N9402" s="3">
        <f>DAY(Table3[[#This Row],[DATE]])</f>
        <v>27</v>
      </c>
      <c r="O9402" s="3" t="str">
        <f>TEXT(Table3[[#This Row],[DATE]],"mmm")</f>
        <v>Sep</v>
      </c>
      <c r="P9402" s="3">
        <f>YEAR(Table3[[#This Row],[DATE]])</f>
        <v>2046</v>
      </c>
    </row>
    <row r="9403" spans="1:16" x14ac:dyDescent="0.3">
      <c r="A9403" s="6">
        <v>53598</v>
      </c>
      <c r="B9403" s="7" t="s">
        <v>2062</v>
      </c>
      <c r="C9403" s="9">
        <f t="shared" ca="1" si="292"/>
        <v>7</v>
      </c>
      <c r="D9403" s="9" t="s">
        <v>2115</v>
      </c>
      <c r="E9403" s="9" t="s">
        <v>2116</v>
      </c>
      <c r="F9403" s="10">
        <f t="shared" ca="1" si="293"/>
        <v>4.8347192680773809E-3</v>
      </c>
      <c r="G9403" s="3" t="str">
        <f>VLOOKUP(Table3[[#This Row],[PRODUCT ID]],Table1[[PRODUCT]:[SELLING PRICE]],1,FALSE)</f>
        <v>Product1010</v>
      </c>
      <c r="H9403" s="3" t="str">
        <f>VLOOKUP(Table3[[#This Row],[PRODUCT ID]],Table1[[PRODUCT]:[SELLING PRICE]],2,FALSE)</f>
        <v>Category2</v>
      </c>
      <c r="I9403" s="3" t="str">
        <f>VLOOKUP(Table3[[#This Row],[PRODUCT ID]],Table1[[PRODUCT]:[SELLING PRICE]],3,FALSE)</f>
        <v>No</v>
      </c>
      <c r="J9403" s="16">
        <f ca="1">VLOOKUP(Table3[[#This Row],[PRODUCT ID]],Table1[[PRODUCT]:[SELLING PRICE]],4,FALSE)</f>
        <v>234</v>
      </c>
      <c r="K9403" s="16">
        <f ca="1">VLOOKUP(Table3[[#This Row],[PRODUCT ID]],Table1[[PRODUCT]:[SELLING PRICE]],5,FALSE)</f>
        <v>186.31224333974507</v>
      </c>
      <c r="L9403" s="16">
        <f ca="1">J9403*Table3[[#This Row],[QUANTITY]]</f>
        <v>1638</v>
      </c>
      <c r="M9403" s="16">
        <f ca="1">K9403*Table3[[#This Row],[QUANTITY]]*(1-Table3[[#This Row],[DISCOUNT %]])</f>
        <v>1297.8803316289418</v>
      </c>
      <c r="N9403" s="3">
        <f>DAY(Table3[[#This Row],[DATE]])</f>
        <v>28</v>
      </c>
      <c r="O9403" s="3" t="str">
        <f>TEXT(Table3[[#This Row],[DATE]],"mmm")</f>
        <v>Sep</v>
      </c>
      <c r="P9403" s="3">
        <f>YEAR(Table3[[#This Row],[DATE]])</f>
        <v>2046</v>
      </c>
    </row>
    <row r="9404" spans="1:16" x14ac:dyDescent="0.3">
      <c r="A9404" s="6">
        <v>53599</v>
      </c>
      <c r="B9404" s="7" t="s">
        <v>2063</v>
      </c>
      <c r="C9404" s="9">
        <f t="shared" ca="1" si="292"/>
        <v>15</v>
      </c>
      <c r="D9404" s="9" t="s">
        <v>2117</v>
      </c>
      <c r="E9404" s="9" t="s">
        <v>2116</v>
      </c>
      <c r="F9404" s="10">
        <f t="shared" ca="1" si="293"/>
        <v>8.9855298358608962E-2</v>
      </c>
      <c r="G9404" s="3" t="str">
        <f>VLOOKUP(Table3[[#This Row],[PRODUCT ID]],Table1[[PRODUCT]:[SELLING PRICE]],1,FALSE)</f>
        <v>Product1011</v>
      </c>
      <c r="H9404" s="3" t="str">
        <f>VLOOKUP(Table3[[#This Row],[PRODUCT ID]],Table1[[PRODUCT]:[SELLING PRICE]],2,FALSE)</f>
        <v>Category3</v>
      </c>
      <c r="I9404" s="3" t="str">
        <f>VLOOKUP(Table3[[#This Row],[PRODUCT ID]],Table1[[PRODUCT]:[SELLING PRICE]],3,FALSE)</f>
        <v>Ft</v>
      </c>
      <c r="J9404" s="16">
        <f ca="1">VLOOKUP(Table3[[#This Row],[PRODUCT ID]],Table1[[PRODUCT]:[SELLING PRICE]],4,FALSE)</f>
        <v>158</v>
      </c>
      <c r="K9404" s="16">
        <f ca="1">VLOOKUP(Table3[[#This Row],[PRODUCT ID]],Table1[[PRODUCT]:[SELLING PRICE]],5,FALSE)</f>
        <v>220.97045794220091</v>
      </c>
      <c r="L9404" s="16">
        <f ca="1">J9404*Table3[[#This Row],[QUANTITY]]</f>
        <v>2370</v>
      </c>
      <c r="M9404" s="16">
        <f ca="1">K9404*Table3[[#This Row],[QUANTITY]]*(1-Table3[[#This Row],[DISCOUNT %]])</f>
        <v>3016.7263727304899</v>
      </c>
      <c r="N9404" s="3">
        <f>DAY(Table3[[#This Row],[DATE]])</f>
        <v>29</v>
      </c>
      <c r="O9404" s="3" t="str">
        <f>TEXT(Table3[[#This Row],[DATE]],"mmm")</f>
        <v>Sep</v>
      </c>
      <c r="P9404" s="3">
        <f>YEAR(Table3[[#This Row],[DATE]])</f>
        <v>2046</v>
      </c>
    </row>
    <row r="9405" spans="1:16" x14ac:dyDescent="0.3">
      <c r="A9405" s="6">
        <v>53600</v>
      </c>
      <c r="B9405" s="7" t="s">
        <v>2064</v>
      </c>
      <c r="C9405" s="9">
        <f t="shared" ca="1" si="292"/>
        <v>15</v>
      </c>
      <c r="D9405" s="9" t="s">
        <v>2117</v>
      </c>
      <c r="E9405" s="9" t="s">
        <v>2116</v>
      </c>
      <c r="F9405" s="10">
        <f t="shared" ca="1" si="293"/>
        <v>6.0980854523442554E-2</v>
      </c>
      <c r="G9405" s="3" t="str">
        <f>VLOOKUP(Table3[[#This Row],[PRODUCT ID]],Table1[[PRODUCT]:[SELLING PRICE]],1,FALSE)</f>
        <v>Product1012</v>
      </c>
      <c r="H9405" s="3" t="str">
        <f>VLOOKUP(Table3[[#This Row],[PRODUCT ID]],Table1[[PRODUCT]:[SELLING PRICE]],2,FALSE)</f>
        <v>Category4</v>
      </c>
      <c r="I9405" s="3" t="str">
        <f>VLOOKUP(Table3[[#This Row],[PRODUCT ID]],Table1[[PRODUCT]:[SELLING PRICE]],3,FALSE)</f>
        <v>No</v>
      </c>
      <c r="J9405" s="16">
        <f ca="1">VLOOKUP(Table3[[#This Row],[PRODUCT ID]],Table1[[PRODUCT]:[SELLING PRICE]],4,FALSE)</f>
        <v>238</v>
      </c>
      <c r="K9405" s="16">
        <f ca="1">VLOOKUP(Table3[[#This Row],[PRODUCT ID]],Table1[[PRODUCT]:[SELLING PRICE]],5,FALSE)</f>
        <v>174.87808726295859</v>
      </c>
      <c r="L9405" s="16">
        <f ca="1">J9405*Table3[[#This Row],[QUANTITY]]</f>
        <v>3570</v>
      </c>
      <c r="M9405" s="16">
        <f ca="1">K9405*Table3[[#This Row],[QUANTITY]]*(1-Table3[[#This Row],[DISCOUNT %]])</f>
        <v>2463.2080809635731</v>
      </c>
      <c r="N9405" s="3">
        <f>DAY(Table3[[#This Row],[DATE]])</f>
        <v>30</v>
      </c>
      <c r="O9405" s="3" t="str">
        <f>TEXT(Table3[[#This Row],[DATE]],"mmm")</f>
        <v>Sep</v>
      </c>
      <c r="P9405" s="3">
        <f>YEAR(Table3[[#This Row],[DATE]])</f>
        <v>2046</v>
      </c>
    </row>
    <row r="9406" spans="1:16" x14ac:dyDescent="0.3">
      <c r="A9406" s="6">
        <v>53601</v>
      </c>
      <c r="B9406" s="7" t="s">
        <v>2065</v>
      </c>
      <c r="C9406" s="9">
        <f t="shared" ca="1" si="292"/>
        <v>1</v>
      </c>
      <c r="D9406" s="9" t="s">
        <v>2116</v>
      </c>
      <c r="E9406" s="9" t="s">
        <v>2118</v>
      </c>
      <c r="F9406" s="10">
        <f t="shared" ca="1" si="293"/>
        <v>1.6768087543834475E-2</v>
      </c>
      <c r="G9406" s="3" t="str">
        <f>VLOOKUP(Table3[[#This Row],[PRODUCT ID]],Table1[[PRODUCT]:[SELLING PRICE]],1,FALSE)</f>
        <v>Product1013</v>
      </c>
      <c r="H9406" s="3" t="str">
        <f>VLOOKUP(Table3[[#This Row],[PRODUCT ID]],Table1[[PRODUCT]:[SELLING PRICE]],2,FALSE)</f>
        <v>Category5</v>
      </c>
      <c r="I9406" s="3" t="str">
        <f>VLOOKUP(Table3[[#This Row],[PRODUCT ID]],Table1[[PRODUCT]:[SELLING PRICE]],3,FALSE)</f>
        <v>Kg</v>
      </c>
      <c r="J9406" s="16">
        <f ca="1">VLOOKUP(Table3[[#This Row],[PRODUCT ID]],Table1[[PRODUCT]:[SELLING PRICE]],4,FALSE)</f>
        <v>222</v>
      </c>
      <c r="K9406" s="16">
        <f ca="1">VLOOKUP(Table3[[#This Row],[PRODUCT ID]],Table1[[PRODUCT]:[SELLING PRICE]],5,FALSE)</f>
        <v>100.48980751224767</v>
      </c>
      <c r="L9406" s="16">
        <f ca="1">J9406*Table3[[#This Row],[QUANTITY]]</f>
        <v>222</v>
      </c>
      <c r="M9406" s="16">
        <f ca="1">K9406*Table3[[#This Row],[QUANTITY]]*(1-Table3[[#This Row],[DISCOUNT %]])</f>
        <v>98.804785622619221</v>
      </c>
      <c r="N9406" s="3">
        <f>DAY(Table3[[#This Row],[DATE]])</f>
        <v>1</v>
      </c>
      <c r="O9406" s="3" t="str">
        <f>TEXT(Table3[[#This Row],[DATE]],"mmm")</f>
        <v>Oct</v>
      </c>
      <c r="P9406" s="3">
        <f>YEAR(Table3[[#This Row],[DATE]])</f>
        <v>2046</v>
      </c>
    </row>
    <row r="9407" spans="1:16" x14ac:dyDescent="0.3">
      <c r="A9407" s="6">
        <v>53602</v>
      </c>
      <c r="B9407" s="7" t="s">
        <v>2066</v>
      </c>
      <c r="C9407" s="9">
        <f t="shared" ca="1" si="292"/>
        <v>2</v>
      </c>
      <c r="D9407" s="9" t="s">
        <v>2116</v>
      </c>
      <c r="E9407" s="9" t="s">
        <v>2116</v>
      </c>
      <c r="F9407" s="10">
        <f t="shared" ca="1" si="293"/>
        <v>5.7634429315585579E-2</v>
      </c>
      <c r="G9407" s="3" t="str">
        <f>VLOOKUP(Table3[[#This Row],[PRODUCT ID]],Table1[[PRODUCT]:[SELLING PRICE]],1,FALSE)</f>
        <v>Product1014</v>
      </c>
      <c r="H9407" s="3" t="str">
        <f>VLOOKUP(Table3[[#This Row],[PRODUCT ID]],Table1[[PRODUCT]:[SELLING PRICE]],2,FALSE)</f>
        <v>Category1</v>
      </c>
      <c r="I9407" s="3" t="str">
        <f>VLOOKUP(Table3[[#This Row],[PRODUCT ID]],Table1[[PRODUCT]:[SELLING PRICE]],3,FALSE)</f>
        <v>Kg</v>
      </c>
      <c r="J9407" s="16">
        <f ca="1">VLOOKUP(Table3[[#This Row],[PRODUCT ID]],Table1[[PRODUCT]:[SELLING PRICE]],4,FALSE)</f>
        <v>17</v>
      </c>
      <c r="K9407" s="16">
        <f ca="1">VLOOKUP(Table3[[#This Row],[PRODUCT ID]],Table1[[PRODUCT]:[SELLING PRICE]],5,FALSE)</f>
        <v>247.66475539529958</v>
      </c>
      <c r="L9407" s="16">
        <f ca="1">J9407*Table3[[#This Row],[QUANTITY]]</f>
        <v>34</v>
      </c>
      <c r="M9407" s="16">
        <f ca="1">K9407*Table3[[#This Row],[QUANTITY]]*(1-Table3[[#This Row],[DISCOUNT %]])</f>
        <v>466.78147711301477</v>
      </c>
      <c r="N9407" s="3">
        <f>DAY(Table3[[#This Row],[DATE]])</f>
        <v>2</v>
      </c>
      <c r="O9407" s="3" t="str">
        <f>TEXT(Table3[[#This Row],[DATE]],"mmm")</f>
        <v>Oct</v>
      </c>
      <c r="P9407" s="3">
        <f>YEAR(Table3[[#This Row],[DATE]])</f>
        <v>2046</v>
      </c>
    </row>
    <row r="9408" spans="1:16" x14ac:dyDescent="0.3">
      <c r="A9408" s="6">
        <v>53603</v>
      </c>
      <c r="B9408" s="7" t="s">
        <v>2067</v>
      </c>
      <c r="C9408" s="9">
        <f t="shared" ca="1" si="292"/>
        <v>12</v>
      </c>
      <c r="D9408" s="9" t="s">
        <v>2116</v>
      </c>
      <c r="E9408" s="9" t="s">
        <v>2116</v>
      </c>
      <c r="F9408" s="10">
        <f t="shared" ca="1" si="293"/>
        <v>7.2963981620267654E-2</v>
      </c>
      <c r="G9408" s="3" t="str">
        <f>VLOOKUP(Table3[[#This Row],[PRODUCT ID]],Table1[[PRODUCT]:[SELLING PRICE]],1,FALSE)</f>
        <v>Product1015</v>
      </c>
      <c r="H9408" s="3" t="str">
        <f>VLOOKUP(Table3[[#This Row],[PRODUCT ID]],Table1[[PRODUCT]:[SELLING PRICE]],2,FALSE)</f>
        <v>Category2</v>
      </c>
      <c r="I9408" s="3" t="str">
        <f>VLOOKUP(Table3[[#This Row],[PRODUCT ID]],Table1[[PRODUCT]:[SELLING PRICE]],3,FALSE)</f>
        <v>Lt</v>
      </c>
      <c r="J9408" s="16">
        <f ca="1">VLOOKUP(Table3[[#This Row],[PRODUCT ID]],Table1[[PRODUCT]:[SELLING PRICE]],4,FALSE)</f>
        <v>115</v>
      </c>
      <c r="K9408" s="16">
        <f ca="1">VLOOKUP(Table3[[#This Row],[PRODUCT ID]],Table1[[PRODUCT]:[SELLING PRICE]],5,FALSE)</f>
        <v>242.18181595845778</v>
      </c>
      <c r="L9408" s="16">
        <f ca="1">J9408*Table3[[#This Row],[QUANTITY]]</f>
        <v>1380</v>
      </c>
      <c r="M9408" s="16">
        <f ca="1">K9408*Table3[[#This Row],[QUANTITY]]*(1-Table3[[#This Row],[DISCOUNT %]])</f>
        <v>2694.1351966812222</v>
      </c>
      <c r="N9408" s="3">
        <f>DAY(Table3[[#This Row],[DATE]])</f>
        <v>3</v>
      </c>
      <c r="O9408" s="3" t="str">
        <f>TEXT(Table3[[#This Row],[DATE]],"mmm")</f>
        <v>Oct</v>
      </c>
      <c r="P9408" s="3">
        <f>YEAR(Table3[[#This Row],[DATE]])</f>
        <v>2046</v>
      </c>
    </row>
    <row r="9409" spans="1:16" x14ac:dyDescent="0.3">
      <c r="A9409" s="6">
        <v>53604</v>
      </c>
      <c r="B9409" s="7" t="s">
        <v>2068</v>
      </c>
      <c r="C9409" s="9">
        <f t="shared" ca="1" si="292"/>
        <v>10</v>
      </c>
      <c r="D9409" s="9" t="s">
        <v>2116</v>
      </c>
      <c r="E9409" s="9" t="s">
        <v>2116</v>
      </c>
      <c r="F9409" s="10">
        <f t="shared" ca="1" si="293"/>
        <v>5.5240572741869935E-2</v>
      </c>
      <c r="G9409" s="3" t="str">
        <f>VLOOKUP(Table3[[#This Row],[PRODUCT ID]],Table1[[PRODUCT]:[SELLING PRICE]],1,FALSE)</f>
        <v>Product1016</v>
      </c>
      <c r="H9409" s="3" t="str">
        <f>VLOOKUP(Table3[[#This Row],[PRODUCT ID]],Table1[[PRODUCT]:[SELLING PRICE]],2,FALSE)</f>
        <v>Category3</v>
      </c>
      <c r="I9409" s="3" t="str">
        <f>VLOOKUP(Table3[[#This Row],[PRODUCT ID]],Table1[[PRODUCT]:[SELLING PRICE]],3,FALSE)</f>
        <v>Kg</v>
      </c>
      <c r="J9409" s="16">
        <f ca="1">VLOOKUP(Table3[[#This Row],[PRODUCT ID]],Table1[[PRODUCT]:[SELLING PRICE]],4,FALSE)</f>
        <v>242</v>
      </c>
      <c r="K9409" s="16">
        <f ca="1">VLOOKUP(Table3[[#This Row],[PRODUCT ID]],Table1[[PRODUCT]:[SELLING PRICE]],5,FALSE)</f>
        <v>177.33628202396218</v>
      </c>
      <c r="L9409" s="16">
        <f ca="1">J9409*Table3[[#This Row],[QUANTITY]]</f>
        <v>2420</v>
      </c>
      <c r="M9409" s="16">
        <f ca="1">K9409*Table3[[#This Row],[QUANTITY]]*(1-Table3[[#This Row],[DISCOUNT %]])</f>
        <v>1675.4012423704476</v>
      </c>
      <c r="N9409" s="3">
        <f>DAY(Table3[[#This Row],[DATE]])</f>
        <v>4</v>
      </c>
      <c r="O9409" s="3" t="str">
        <f>TEXT(Table3[[#This Row],[DATE]],"mmm")</f>
        <v>Oct</v>
      </c>
      <c r="P9409" s="3">
        <f>YEAR(Table3[[#This Row],[DATE]])</f>
        <v>2046</v>
      </c>
    </row>
    <row r="9410" spans="1:16" x14ac:dyDescent="0.3">
      <c r="A9410" s="6">
        <v>53605</v>
      </c>
      <c r="B9410" s="7" t="s">
        <v>2069</v>
      </c>
      <c r="C9410" s="9">
        <f t="shared" ca="1" si="292"/>
        <v>10</v>
      </c>
      <c r="D9410" s="9" t="s">
        <v>2115</v>
      </c>
      <c r="E9410" s="9" t="s">
        <v>2116</v>
      </c>
      <c r="F9410" s="10">
        <f t="shared" ca="1" si="293"/>
        <v>5.9856033078249165E-3</v>
      </c>
      <c r="G9410" s="3" t="str">
        <f>VLOOKUP(Table3[[#This Row],[PRODUCT ID]],Table1[[PRODUCT]:[SELLING PRICE]],1,FALSE)</f>
        <v>Product1017</v>
      </c>
      <c r="H9410" s="3" t="str">
        <f>VLOOKUP(Table3[[#This Row],[PRODUCT ID]],Table1[[PRODUCT]:[SELLING PRICE]],2,FALSE)</f>
        <v>Category4</v>
      </c>
      <c r="I9410" s="3" t="str">
        <f>VLOOKUP(Table3[[#This Row],[PRODUCT ID]],Table1[[PRODUCT]:[SELLING PRICE]],3,FALSE)</f>
        <v>Lt</v>
      </c>
      <c r="J9410" s="16">
        <f ca="1">VLOOKUP(Table3[[#This Row],[PRODUCT ID]],Table1[[PRODUCT]:[SELLING PRICE]],4,FALSE)</f>
        <v>187</v>
      </c>
      <c r="K9410" s="16">
        <f ca="1">VLOOKUP(Table3[[#This Row],[PRODUCT ID]],Table1[[PRODUCT]:[SELLING PRICE]],5,FALSE)</f>
        <v>28.785323622482103</v>
      </c>
      <c r="L9410" s="16">
        <f ca="1">J9410*Table3[[#This Row],[QUANTITY]]</f>
        <v>1870</v>
      </c>
      <c r="M9410" s="16">
        <f ca="1">K9410*Table3[[#This Row],[QUANTITY]]*(1-Table3[[#This Row],[DISCOUNT %]])</f>
        <v>286.13026094190565</v>
      </c>
      <c r="N9410" s="3">
        <f>DAY(Table3[[#This Row],[DATE]])</f>
        <v>5</v>
      </c>
      <c r="O9410" s="3" t="str">
        <f>TEXT(Table3[[#This Row],[DATE]],"mmm")</f>
        <v>Oct</v>
      </c>
      <c r="P9410" s="3">
        <f>YEAR(Table3[[#This Row],[DATE]])</f>
        <v>2046</v>
      </c>
    </row>
    <row r="9411" spans="1:16" x14ac:dyDescent="0.3">
      <c r="A9411" s="6">
        <v>53606</v>
      </c>
      <c r="B9411" s="7" t="s">
        <v>2070</v>
      </c>
      <c r="C9411" s="9">
        <f t="shared" ref="C9411:C9474" ca="1" si="294">RANDBETWEEN(1,15)</f>
        <v>14</v>
      </c>
      <c r="D9411" s="9" t="s">
        <v>2116</v>
      </c>
      <c r="E9411" s="9" t="s">
        <v>2116</v>
      </c>
      <c r="F9411" s="10">
        <f t="shared" ref="F9411:F9474" ca="1" si="295">RAND()*(0.1)</f>
        <v>4.915662484955069E-2</v>
      </c>
      <c r="G9411" s="3" t="str">
        <f>VLOOKUP(Table3[[#This Row],[PRODUCT ID]],Table1[[PRODUCT]:[SELLING PRICE]],1,FALSE)</f>
        <v>Product1018</v>
      </c>
      <c r="H9411" s="3" t="str">
        <f>VLOOKUP(Table3[[#This Row],[PRODUCT ID]],Table1[[PRODUCT]:[SELLING PRICE]],2,FALSE)</f>
        <v>Category5</v>
      </c>
      <c r="I9411" s="3" t="str">
        <f>VLOOKUP(Table3[[#This Row],[PRODUCT ID]],Table1[[PRODUCT]:[SELLING PRICE]],3,FALSE)</f>
        <v>Ft</v>
      </c>
      <c r="J9411" s="16">
        <f ca="1">VLOOKUP(Table3[[#This Row],[PRODUCT ID]],Table1[[PRODUCT]:[SELLING PRICE]],4,FALSE)</f>
        <v>14</v>
      </c>
      <c r="K9411" s="16">
        <f ca="1">VLOOKUP(Table3[[#This Row],[PRODUCT ID]],Table1[[PRODUCT]:[SELLING PRICE]],5,FALSE)</f>
        <v>84.532771979590706</v>
      </c>
      <c r="L9411" s="16">
        <f ca="1">J9411*Table3[[#This Row],[QUANTITY]]</f>
        <v>196</v>
      </c>
      <c r="M9411" s="16">
        <f ca="1">K9411*Table3[[#This Row],[QUANTITY]]*(1-Table3[[#This Row],[DISCOUNT %]])</f>
        <v>1125.2839670785629</v>
      </c>
      <c r="N9411" s="3">
        <f>DAY(Table3[[#This Row],[DATE]])</f>
        <v>6</v>
      </c>
      <c r="O9411" s="3" t="str">
        <f>TEXT(Table3[[#This Row],[DATE]],"mmm")</f>
        <v>Oct</v>
      </c>
      <c r="P9411" s="3">
        <f>YEAR(Table3[[#This Row],[DATE]])</f>
        <v>2046</v>
      </c>
    </row>
    <row r="9412" spans="1:16" x14ac:dyDescent="0.3">
      <c r="A9412" s="6">
        <v>53607</v>
      </c>
      <c r="B9412" s="7" t="s">
        <v>2071</v>
      </c>
      <c r="C9412" s="9">
        <f t="shared" ca="1" si="294"/>
        <v>15</v>
      </c>
      <c r="D9412" s="9" t="s">
        <v>2117</v>
      </c>
      <c r="E9412" s="9" t="s">
        <v>2118</v>
      </c>
      <c r="F9412" s="10">
        <f t="shared" ca="1" si="295"/>
        <v>7.6862229946184399E-2</v>
      </c>
      <c r="G9412" s="3" t="str">
        <f>VLOOKUP(Table3[[#This Row],[PRODUCT ID]],Table1[[PRODUCT]:[SELLING PRICE]],1,FALSE)</f>
        <v>Product1019</v>
      </c>
      <c r="H9412" s="3" t="str">
        <f>VLOOKUP(Table3[[#This Row],[PRODUCT ID]],Table1[[PRODUCT]:[SELLING PRICE]],2,FALSE)</f>
        <v>Category1</v>
      </c>
      <c r="I9412" s="3" t="str">
        <f>VLOOKUP(Table3[[#This Row],[PRODUCT ID]],Table1[[PRODUCT]:[SELLING PRICE]],3,FALSE)</f>
        <v>Kg</v>
      </c>
      <c r="J9412" s="16">
        <f ca="1">VLOOKUP(Table3[[#This Row],[PRODUCT ID]],Table1[[PRODUCT]:[SELLING PRICE]],4,FALSE)</f>
        <v>100</v>
      </c>
      <c r="K9412" s="16">
        <f ca="1">VLOOKUP(Table3[[#This Row],[PRODUCT ID]],Table1[[PRODUCT]:[SELLING PRICE]],5,FALSE)</f>
        <v>84.275324612486799</v>
      </c>
      <c r="L9412" s="16">
        <f ca="1">J9412*Table3[[#This Row],[QUANTITY]]</f>
        <v>1500</v>
      </c>
      <c r="M9412" s="16">
        <f ca="1">K9412*Table3[[#This Row],[QUANTITY]]*(1-Table3[[#This Row],[DISCOUNT %]])</f>
        <v>1166.9660284999875</v>
      </c>
      <c r="N9412" s="3">
        <f>DAY(Table3[[#This Row],[DATE]])</f>
        <v>7</v>
      </c>
      <c r="O9412" s="3" t="str">
        <f>TEXT(Table3[[#This Row],[DATE]],"mmm")</f>
        <v>Oct</v>
      </c>
      <c r="P9412" s="3">
        <f>YEAR(Table3[[#This Row],[DATE]])</f>
        <v>2046</v>
      </c>
    </row>
    <row r="9413" spans="1:16" x14ac:dyDescent="0.3">
      <c r="A9413" s="6">
        <v>53608</v>
      </c>
      <c r="B9413" s="7" t="s">
        <v>2072</v>
      </c>
      <c r="C9413" s="9">
        <f t="shared" ca="1" si="294"/>
        <v>15</v>
      </c>
      <c r="D9413" s="9" t="s">
        <v>2115</v>
      </c>
      <c r="E9413" s="9" t="s">
        <v>2118</v>
      </c>
      <c r="F9413" s="10">
        <f t="shared" ca="1" si="295"/>
        <v>1.3909887941312916E-2</v>
      </c>
      <c r="G9413" s="3" t="str">
        <f>VLOOKUP(Table3[[#This Row],[PRODUCT ID]],Table1[[PRODUCT]:[SELLING PRICE]],1,FALSE)</f>
        <v>Product1020</v>
      </c>
      <c r="H9413" s="3" t="str">
        <f>VLOOKUP(Table3[[#This Row],[PRODUCT ID]],Table1[[PRODUCT]:[SELLING PRICE]],2,FALSE)</f>
        <v>Category2</v>
      </c>
      <c r="I9413" s="3" t="str">
        <f>VLOOKUP(Table3[[#This Row],[PRODUCT ID]],Table1[[PRODUCT]:[SELLING PRICE]],3,FALSE)</f>
        <v>No</v>
      </c>
      <c r="J9413" s="16">
        <f ca="1">VLOOKUP(Table3[[#This Row],[PRODUCT ID]],Table1[[PRODUCT]:[SELLING PRICE]],4,FALSE)</f>
        <v>204</v>
      </c>
      <c r="K9413" s="16">
        <f ca="1">VLOOKUP(Table3[[#This Row],[PRODUCT ID]],Table1[[PRODUCT]:[SELLING PRICE]],5,FALSE)</f>
        <v>173.30374923449389</v>
      </c>
      <c r="L9413" s="16">
        <f ca="1">J9413*Table3[[#This Row],[QUANTITY]]</f>
        <v>3060</v>
      </c>
      <c r="M9413" s="16">
        <f ca="1">K9413*Table3[[#This Row],[QUANTITY]]*(1-Table3[[#This Row],[DISCOUNT %]])</f>
        <v>2563.3967025424904</v>
      </c>
      <c r="N9413" s="3">
        <f>DAY(Table3[[#This Row],[DATE]])</f>
        <v>8</v>
      </c>
      <c r="O9413" s="3" t="str">
        <f>TEXT(Table3[[#This Row],[DATE]],"mmm")</f>
        <v>Oct</v>
      </c>
      <c r="P9413" s="3">
        <f>YEAR(Table3[[#This Row],[DATE]])</f>
        <v>2046</v>
      </c>
    </row>
    <row r="9414" spans="1:16" x14ac:dyDescent="0.3">
      <c r="A9414" s="6">
        <v>53609</v>
      </c>
      <c r="B9414" s="7" t="s">
        <v>2073</v>
      </c>
      <c r="C9414" s="9">
        <f t="shared" ca="1" si="294"/>
        <v>4</v>
      </c>
      <c r="D9414" s="9" t="s">
        <v>2115</v>
      </c>
      <c r="E9414" s="9" t="s">
        <v>2116</v>
      </c>
      <c r="F9414" s="10">
        <f t="shared" ca="1" si="295"/>
        <v>2.0718676025731686E-2</v>
      </c>
      <c r="G9414" s="3" t="str">
        <f>VLOOKUP(Table3[[#This Row],[PRODUCT ID]],Table1[[PRODUCT]:[SELLING PRICE]],1,FALSE)</f>
        <v>Product1021</v>
      </c>
      <c r="H9414" s="3" t="str">
        <f>VLOOKUP(Table3[[#This Row],[PRODUCT ID]],Table1[[PRODUCT]:[SELLING PRICE]],2,FALSE)</f>
        <v>Category3</v>
      </c>
      <c r="I9414" s="3" t="str">
        <f>VLOOKUP(Table3[[#This Row],[PRODUCT ID]],Table1[[PRODUCT]:[SELLING PRICE]],3,FALSE)</f>
        <v>No</v>
      </c>
      <c r="J9414" s="16">
        <f ca="1">VLOOKUP(Table3[[#This Row],[PRODUCT ID]],Table1[[PRODUCT]:[SELLING PRICE]],4,FALSE)</f>
        <v>216</v>
      </c>
      <c r="K9414" s="16">
        <f ca="1">VLOOKUP(Table3[[#This Row],[PRODUCT ID]],Table1[[PRODUCT]:[SELLING PRICE]],5,FALSE)</f>
        <v>306.2134606461259</v>
      </c>
      <c r="L9414" s="16">
        <f ca="1">J9414*Table3[[#This Row],[QUANTITY]]</f>
        <v>864</v>
      </c>
      <c r="M9414" s="16">
        <f ca="1">K9414*Table3[[#This Row],[QUANTITY]]*(1-Table3[[#This Row],[DISCOUNT %]])</f>
        <v>1199.4764926411228</v>
      </c>
      <c r="N9414" s="3">
        <f>DAY(Table3[[#This Row],[DATE]])</f>
        <v>9</v>
      </c>
      <c r="O9414" s="3" t="str">
        <f>TEXT(Table3[[#This Row],[DATE]],"mmm")</f>
        <v>Oct</v>
      </c>
      <c r="P9414" s="3">
        <f>YEAR(Table3[[#This Row],[DATE]])</f>
        <v>2046</v>
      </c>
    </row>
    <row r="9415" spans="1:16" x14ac:dyDescent="0.3">
      <c r="A9415" s="6">
        <v>53610</v>
      </c>
      <c r="B9415" s="7" t="s">
        <v>2074</v>
      </c>
      <c r="C9415" s="9">
        <f t="shared" ca="1" si="294"/>
        <v>8</v>
      </c>
      <c r="D9415" s="9" t="s">
        <v>2115</v>
      </c>
      <c r="E9415" s="9" t="s">
        <v>2116</v>
      </c>
      <c r="F9415" s="10">
        <f t="shared" ca="1" si="295"/>
        <v>6.1532849702250897E-2</v>
      </c>
      <c r="G9415" s="3" t="str">
        <f>VLOOKUP(Table3[[#This Row],[PRODUCT ID]],Table1[[PRODUCT]:[SELLING PRICE]],1,FALSE)</f>
        <v>Product1022</v>
      </c>
      <c r="H9415" s="3" t="str">
        <f>VLOOKUP(Table3[[#This Row],[PRODUCT ID]],Table1[[PRODUCT]:[SELLING PRICE]],2,FALSE)</f>
        <v>Category4</v>
      </c>
      <c r="I9415" s="3" t="str">
        <f>VLOOKUP(Table3[[#This Row],[PRODUCT ID]],Table1[[PRODUCT]:[SELLING PRICE]],3,FALSE)</f>
        <v>Ft</v>
      </c>
      <c r="J9415" s="16">
        <f ca="1">VLOOKUP(Table3[[#This Row],[PRODUCT ID]],Table1[[PRODUCT]:[SELLING PRICE]],4,FALSE)</f>
        <v>106</v>
      </c>
      <c r="K9415" s="16">
        <f ca="1">VLOOKUP(Table3[[#This Row],[PRODUCT ID]],Table1[[PRODUCT]:[SELLING PRICE]],5,FALSE)</f>
        <v>127.90883881860336</v>
      </c>
      <c r="L9415" s="16">
        <f ca="1">J9415*Table3[[#This Row],[QUANTITY]]</f>
        <v>848</v>
      </c>
      <c r="M9415" s="16">
        <f ca="1">K9415*Table3[[#This Row],[QUANTITY]]*(1-Table3[[#This Row],[DISCOUNT %]])</f>
        <v>960.30594771191033</v>
      </c>
      <c r="N9415" s="3">
        <f>DAY(Table3[[#This Row],[DATE]])</f>
        <v>10</v>
      </c>
      <c r="O9415" s="3" t="str">
        <f>TEXT(Table3[[#This Row],[DATE]],"mmm")</f>
        <v>Oct</v>
      </c>
      <c r="P9415" s="3">
        <f>YEAR(Table3[[#This Row],[DATE]])</f>
        <v>2046</v>
      </c>
    </row>
    <row r="9416" spans="1:16" x14ac:dyDescent="0.3">
      <c r="A9416" s="6">
        <v>53611</v>
      </c>
      <c r="B9416" s="7" t="s">
        <v>2075</v>
      </c>
      <c r="C9416" s="9">
        <f t="shared" ca="1" si="294"/>
        <v>3</v>
      </c>
      <c r="D9416" s="9" t="s">
        <v>2116</v>
      </c>
      <c r="E9416" s="9" t="s">
        <v>2116</v>
      </c>
      <c r="F9416" s="10">
        <f t="shared" ca="1" si="295"/>
        <v>7.421455972940269E-2</v>
      </c>
      <c r="G9416" s="3" t="str">
        <f>VLOOKUP(Table3[[#This Row],[PRODUCT ID]],Table1[[PRODUCT]:[SELLING PRICE]],1,FALSE)</f>
        <v>Product1023</v>
      </c>
      <c r="H9416" s="3" t="str">
        <f>VLOOKUP(Table3[[#This Row],[PRODUCT ID]],Table1[[PRODUCT]:[SELLING PRICE]],2,FALSE)</f>
        <v>Category5</v>
      </c>
      <c r="I9416" s="3" t="str">
        <f>VLOOKUP(Table3[[#This Row],[PRODUCT ID]],Table1[[PRODUCT]:[SELLING PRICE]],3,FALSE)</f>
        <v>No</v>
      </c>
      <c r="J9416" s="16">
        <f ca="1">VLOOKUP(Table3[[#This Row],[PRODUCT ID]],Table1[[PRODUCT]:[SELLING PRICE]],4,FALSE)</f>
        <v>54</v>
      </c>
      <c r="K9416" s="16">
        <f ca="1">VLOOKUP(Table3[[#This Row],[PRODUCT ID]],Table1[[PRODUCT]:[SELLING PRICE]],5,FALSE)</f>
        <v>192.39842367779775</v>
      </c>
      <c r="L9416" s="16">
        <f ca="1">J9416*Table3[[#This Row],[QUANTITY]]</f>
        <v>162</v>
      </c>
      <c r="M9416" s="16">
        <f ca="1">K9416*Table3[[#This Row],[QUANTITY]]*(1-Table3[[#This Row],[DISCOUNT %]])</f>
        <v>534.35897811575671</v>
      </c>
      <c r="N9416" s="3">
        <f>DAY(Table3[[#This Row],[DATE]])</f>
        <v>11</v>
      </c>
      <c r="O9416" s="3" t="str">
        <f>TEXT(Table3[[#This Row],[DATE]],"mmm")</f>
        <v>Oct</v>
      </c>
      <c r="P9416" s="3">
        <f>YEAR(Table3[[#This Row],[DATE]])</f>
        <v>2046</v>
      </c>
    </row>
    <row r="9417" spans="1:16" x14ac:dyDescent="0.3">
      <c r="A9417" s="6">
        <v>53612</v>
      </c>
      <c r="B9417" s="7" t="s">
        <v>2076</v>
      </c>
      <c r="C9417" s="9">
        <f t="shared" ca="1" si="294"/>
        <v>4</v>
      </c>
      <c r="D9417" s="9" t="s">
        <v>2116</v>
      </c>
      <c r="E9417" s="9" t="s">
        <v>2116</v>
      </c>
      <c r="F9417" s="10">
        <f t="shared" ca="1" si="295"/>
        <v>4.8234824871622041E-2</v>
      </c>
      <c r="G9417" s="3" t="str">
        <f>VLOOKUP(Table3[[#This Row],[PRODUCT ID]],Table1[[PRODUCT]:[SELLING PRICE]],1,FALSE)</f>
        <v>Product1024</v>
      </c>
      <c r="H9417" s="3" t="str">
        <f>VLOOKUP(Table3[[#This Row],[PRODUCT ID]],Table1[[PRODUCT]:[SELLING PRICE]],2,FALSE)</f>
        <v>Category1</v>
      </c>
      <c r="I9417" s="3" t="str">
        <f>VLOOKUP(Table3[[#This Row],[PRODUCT ID]],Table1[[PRODUCT]:[SELLING PRICE]],3,FALSE)</f>
        <v>Kg</v>
      </c>
      <c r="J9417" s="16">
        <f ca="1">VLOOKUP(Table3[[#This Row],[PRODUCT ID]],Table1[[PRODUCT]:[SELLING PRICE]],4,FALSE)</f>
        <v>204</v>
      </c>
      <c r="K9417" s="16">
        <f ca="1">VLOOKUP(Table3[[#This Row],[PRODUCT ID]],Table1[[PRODUCT]:[SELLING PRICE]],5,FALSE)</f>
        <v>119.29821392491924</v>
      </c>
      <c r="L9417" s="16">
        <f ca="1">J9417*Table3[[#This Row],[QUANTITY]]</f>
        <v>816</v>
      </c>
      <c r="M9417" s="16">
        <f ca="1">K9417*Table3[[#This Row],[QUANTITY]]*(1-Table3[[#This Row],[DISCOUNT %]])</f>
        <v>454.17554187501383</v>
      </c>
      <c r="N9417" s="3">
        <f>DAY(Table3[[#This Row],[DATE]])</f>
        <v>12</v>
      </c>
      <c r="O9417" s="3" t="str">
        <f>TEXT(Table3[[#This Row],[DATE]],"mmm")</f>
        <v>Oct</v>
      </c>
      <c r="P9417" s="3">
        <f>YEAR(Table3[[#This Row],[DATE]])</f>
        <v>2046</v>
      </c>
    </row>
    <row r="9418" spans="1:16" x14ac:dyDescent="0.3">
      <c r="A9418" s="6">
        <v>53613</v>
      </c>
      <c r="B9418" s="7" t="s">
        <v>2077</v>
      </c>
      <c r="C9418" s="9">
        <f t="shared" ca="1" si="294"/>
        <v>7</v>
      </c>
      <c r="D9418" s="9" t="s">
        <v>2116</v>
      </c>
      <c r="E9418" s="9" t="s">
        <v>2118</v>
      </c>
      <c r="F9418" s="10">
        <f t="shared" ca="1" si="295"/>
        <v>6.5621040419630142E-2</v>
      </c>
      <c r="G9418" s="3" t="str">
        <f>VLOOKUP(Table3[[#This Row],[PRODUCT ID]],Table1[[PRODUCT]:[SELLING PRICE]],1,FALSE)</f>
        <v>Product1025</v>
      </c>
      <c r="H9418" s="3" t="str">
        <f>VLOOKUP(Table3[[#This Row],[PRODUCT ID]],Table1[[PRODUCT]:[SELLING PRICE]],2,FALSE)</f>
        <v>Category2</v>
      </c>
      <c r="I9418" s="3" t="str">
        <f>VLOOKUP(Table3[[#This Row],[PRODUCT ID]],Table1[[PRODUCT]:[SELLING PRICE]],3,FALSE)</f>
        <v>Kg</v>
      </c>
      <c r="J9418" s="16">
        <f ca="1">VLOOKUP(Table3[[#This Row],[PRODUCT ID]],Table1[[PRODUCT]:[SELLING PRICE]],4,FALSE)</f>
        <v>9</v>
      </c>
      <c r="K9418" s="16">
        <f ca="1">VLOOKUP(Table3[[#This Row],[PRODUCT ID]],Table1[[PRODUCT]:[SELLING PRICE]],5,FALSE)</f>
        <v>42.145150888060769</v>
      </c>
      <c r="L9418" s="16">
        <f ca="1">J9418*Table3[[#This Row],[QUANTITY]]</f>
        <v>63</v>
      </c>
      <c r="M9418" s="16">
        <f ca="1">K9418*Table3[[#This Row],[QUANTITY]]*(1-Table3[[#This Row],[DISCOUNT %]])</f>
        <v>275.65679566700749</v>
      </c>
      <c r="N9418" s="3">
        <f>DAY(Table3[[#This Row],[DATE]])</f>
        <v>13</v>
      </c>
      <c r="O9418" s="3" t="str">
        <f>TEXT(Table3[[#This Row],[DATE]],"mmm")</f>
        <v>Oct</v>
      </c>
      <c r="P9418" s="3">
        <f>YEAR(Table3[[#This Row],[DATE]])</f>
        <v>2046</v>
      </c>
    </row>
    <row r="9419" spans="1:16" x14ac:dyDescent="0.3">
      <c r="A9419" s="6">
        <v>53614</v>
      </c>
      <c r="B9419" s="7" t="s">
        <v>2078</v>
      </c>
      <c r="C9419" s="9">
        <f t="shared" ca="1" si="294"/>
        <v>5</v>
      </c>
      <c r="D9419" s="9" t="s">
        <v>2115</v>
      </c>
      <c r="E9419" s="9" t="s">
        <v>2116</v>
      </c>
      <c r="F9419" s="10">
        <f t="shared" ca="1" si="295"/>
        <v>1.4746525951581236E-2</v>
      </c>
      <c r="G9419" s="3" t="str">
        <f>VLOOKUP(Table3[[#This Row],[PRODUCT ID]],Table1[[PRODUCT]:[SELLING PRICE]],1,FALSE)</f>
        <v>Product1026</v>
      </c>
      <c r="H9419" s="3" t="str">
        <f>VLOOKUP(Table3[[#This Row],[PRODUCT ID]],Table1[[PRODUCT]:[SELLING PRICE]],2,FALSE)</f>
        <v>Category3</v>
      </c>
      <c r="I9419" s="3" t="str">
        <f>VLOOKUP(Table3[[#This Row],[PRODUCT ID]],Table1[[PRODUCT]:[SELLING PRICE]],3,FALSE)</f>
        <v>Lt</v>
      </c>
      <c r="J9419" s="16">
        <f ca="1">VLOOKUP(Table3[[#This Row],[PRODUCT ID]],Table1[[PRODUCT]:[SELLING PRICE]],4,FALSE)</f>
        <v>246</v>
      </c>
      <c r="K9419" s="16">
        <f ca="1">VLOOKUP(Table3[[#This Row],[PRODUCT ID]],Table1[[PRODUCT]:[SELLING PRICE]],5,FALSE)</f>
        <v>176.51426837121275</v>
      </c>
      <c r="L9419" s="16">
        <f ca="1">J9419*Table3[[#This Row],[QUANTITY]]</f>
        <v>1230</v>
      </c>
      <c r="M9419" s="16">
        <f ca="1">K9419*Table3[[#This Row],[QUANTITY]]*(1-Table3[[#This Row],[DISCOUNT %]])</f>
        <v>869.55648065926152</v>
      </c>
      <c r="N9419" s="3">
        <f>DAY(Table3[[#This Row],[DATE]])</f>
        <v>14</v>
      </c>
      <c r="O9419" s="3" t="str">
        <f>TEXT(Table3[[#This Row],[DATE]],"mmm")</f>
        <v>Oct</v>
      </c>
      <c r="P9419" s="3">
        <f>YEAR(Table3[[#This Row],[DATE]])</f>
        <v>2046</v>
      </c>
    </row>
    <row r="9420" spans="1:16" x14ac:dyDescent="0.3">
      <c r="A9420" s="6">
        <v>53615</v>
      </c>
      <c r="B9420" s="7" t="s">
        <v>2079</v>
      </c>
      <c r="C9420" s="9">
        <f t="shared" ca="1" si="294"/>
        <v>3</v>
      </c>
      <c r="D9420" s="9" t="s">
        <v>2117</v>
      </c>
      <c r="E9420" s="9" t="s">
        <v>2116</v>
      </c>
      <c r="F9420" s="10">
        <f t="shared" ca="1" si="295"/>
        <v>8.8466570942088901E-2</v>
      </c>
      <c r="G9420" s="3" t="str">
        <f>VLOOKUP(Table3[[#This Row],[PRODUCT ID]],Table1[[PRODUCT]:[SELLING PRICE]],1,FALSE)</f>
        <v>Product1027</v>
      </c>
      <c r="H9420" s="3" t="str">
        <f>VLOOKUP(Table3[[#This Row],[PRODUCT ID]],Table1[[PRODUCT]:[SELLING PRICE]],2,FALSE)</f>
        <v>Category4</v>
      </c>
      <c r="I9420" s="3" t="str">
        <f>VLOOKUP(Table3[[#This Row],[PRODUCT ID]],Table1[[PRODUCT]:[SELLING PRICE]],3,FALSE)</f>
        <v>Kg</v>
      </c>
      <c r="J9420" s="16">
        <f ca="1">VLOOKUP(Table3[[#This Row],[PRODUCT ID]],Table1[[PRODUCT]:[SELLING PRICE]],4,FALSE)</f>
        <v>102</v>
      </c>
      <c r="K9420" s="16">
        <f ca="1">VLOOKUP(Table3[[#This Row],[PRODUCT ID]],Table1[[PRODUCT]:[SELLING PRICE]],5,FALSE)</f>
        <v>250.09498013559585</v>
      </c>
      <c r="L9420" s="16">
        <f ca="1">J9420*Table3[[#This Row],[QUANTITY]]</f>
        <v>306</v>
      </c>
      <c r="M9420" s="16">
        <f ca="1">K9420*Table3[[#This Row],[QUANTITY]]*(1-Table3[[#This Row],[DISCOUNT %]])</f>
        <v>683.90980449950951</v>
      </c>
      <c r="N9420" s="3">
        <f>DAY(Table3[[#This Row],[DATE]])</f>
        <v>15</v>
      </c>
      <c r="O9420" s="3" t="str">
        <f>TEXT(Table3[[#This Row],[DATE]],"mmm")</f>
        <v>Oct</v>
      </c>
      <c r="P9420" s="3">
        <f>YEAR(Table3[[#This Row],[DATE]])</f>
        <v>2046</v>
      </c>
    </row>
    <row r="9421" spans="1:16" x14ac:dyDescent="0.3">
      <c r="A9421" s="6">
        <v>53616</v>
      </c>
      <c r="B9421" s="7" t="s">
        <v>2080</v>
      </c>
      <c r="C9421" s="9">
        <f t="shared" ca="1" si="294"/>
        <v>9</v>
      </c>
      <c r="D9421" s="9" t="s">
        <v>2117</v>
      </c>
      <c r="E9421" s="9" t="s">
        <v>2116</v>
      </c>
      <c r="F9421" s="10">
        <f t="shared" ca="1" si="295"/>
        <v>1.3138595565399536E-2</v>
      </c>
      <c r="G9421" s="3" t="str">
        <f>VLOOKUP(Table3[[#This Row],[PRODUCT ID]],Table1[[PRODUCT]:[SELLING PRICE]],1,FALSE)</f>
        <v>Product1028</v>
      </c>
      <c r="H9421" s="3" t="str">
        <f>VLOOKUP(Table3[[#This Row],[PRODUCT ID]],Table1[[PRODUCT]:[SELLING PRICE]],2,FALSE)</f>
        <v>Category5</v>
      </c>
      <c r="I9421" s="3" t="str">
        <f>VLOOKUP(Table3[[#This Row],[PRODUCT ID]],Table1[[PRODUCT]:[SELLING PRICE]],3,FALSE)</f>
        <v>Lt</v>
      </c>
      <c r="J9421" s="16">
        <f ca="1">VLOOKUP(Table3[[#This Row],[PRODUCT ID]],Table1[[PRODUCT]:[SELLING PRICE]],4,FALSE)</f>
        <v>20</v>
      </c>
      <c r="K9421" s="16">
        <f ca="1">VLOOKUP(Table3[[#This Row],[PRODUCT ID]],Table1[[PRODUCT]:[SELLING PRICE]],5,FALSE)</f>
        <v>92.941222057542305</v>
      </c>
      <c r="L9421" s="16">
        <f ca="1">J9421*Table3[[#This Row],[QUANTITY]]</f>
        <v>180</v>
      </c>
      <c r="M9421" s="16">
        <f ca="1">K9421*Table3[[#This Row],[QUANTITY]]*(1-Table3[[#This Row],[DISCOUNT %]])</f>
        <v>825.48094436616839</v>
      </c>
      <c r="N9421" s="3">
        <f>DAY(Table3[[#This Row],[DATE]])</f>
        <v>16</v>
      </c>
      <c r="O9421" s="3" t="str">
        <f>TEXT(Table3[[#This Row],[DATE]],"mmm")</f>
        <v>Oct</v>
      </c>
      <c r="P9421" s="3">
        <f>YEAR(Table3[[#This Row],[DATE]])</f>
        <v>2046</v>
      </c>
    </row>
    <row r="9422" spans="1:16" x14ac:dyDescent="0.3">
      <c r="A9422" s="6">
        <v>53617</v>
      </c>
      <c r="B9422" s="7" t="s">
        <v>2081</v>
      </c>
      <c r="C9422" s="9">
        <f t="shared" ca="1" si="294"/>
        <v>2</v>
      </c>
      <c r="D9422" s="9" t="s">
        <v>2116</v>
      </c>
      <c r="E9422" s="9" t="s">
        <v>2116</v>
      </c>
      <c r="F9422" s="10">
        <f t="shared" ca="1" si="295"/>
        <v>3.3752927978630345E-2</v>
      </c>
      <c r="G9422" s="3" t="str">
        <f>VLOOKUP(Table3[[#This Row],[PRODUCT ID]],Table1[[PRODUCT]:[SELLING PRICE]],1,FALSE)</f>
        <v>Product1029</v>
      </c>
      <c r="H9422" s="3" t="str">
        <f>VLOOKUP(Table3[[#This Row],[PRODUCT ID]],Table1[[PRODUCT]:[SELLING PRICE]],2,FALSE)</f>
        <v>Category1</v>
      </c>
      <c r="I9422" s="3" t="str">
        <f>VLOOKUP(Table3[[#This Row],[PRODUCT ID]],Table1[[PRODUCT]:[SELLING PRICE]],3,FALSE)</f>
        <v>Ft</v>
      </c>
      <c r="J9422" s="16">
        <f ca="1">VLOOKUP(Table3[[#This Row],[PRODUCT ID]],Table1[[PRODUCT]:[SELLING PRICE]],4,FALSE)</f>
        <v>149</v>
      </c>
      <c r="K9422" s="16">
        <f ca="1">VLOOKUP(Table3[[#This Row],[PRODUCT ID]],Table1[[PRODUCT]:[SELLING PRICE]],5,FALSE)</f>
        <v>261.91681286593428</v>
      </c>
      <c r="L9422" s="16">
        <f ca="1">J9422*Table3[[#This Row],[QUANTITY]]</f>
        <v>298</v>
      </c>
      <c r="M9422" s="16">
        <f ca="1">K9422*Table3[[#This Row],[QUANTITY]]*(1-Table3[[#This Row],[DISCOUNT %]])</f>
        <v>506.15270708975595</v>
      </c>
      <c r="N9422" s="3">
        <f>DAY(Table3[[#This Row],[DATE]])</f>
        <v>17</v>
      </c>
      <c r="O9422" s="3" t="str">
        <f>TEXT(Table3[[#This Row],[DATE]],"mmm")</f>
        <v>Oct</v>
      </c>
      <c r="P9422" s="3">
        <f>YEAR(Table3[[#This Row],[DATE]])</f>
        <v>2046</v>
      </c>
    </row>
    <row r="9423" spans="1:16" x14ac:dyDescent="0.3">
      <c r="A9423" s="6">
        <v>53618</v>
      </c>
      <c r="B9423" s="7" t="s">
        <v>2082</v>
      </c>
      <c r="C9423" s="9">
        <f t="shared" ca="1" si="294"/>
        <v>7</v>
      </c>
      <c r="D9423" s="9" t="s">
        <v>2116</v>
      </c>
      <c r="E9423" s="9" t="s">
        <v>2116</v>
      </c>
      <c r="F9423" s="10">
        <f t="shared" ca="1" si="295"/>
        <v>9.1522506880783797E-2</v>
      </c>
      <c r="G9423" s="3" t="str">
        <f>VLOOKUP(Table3[[#This Row],[PRODUCT ID]],Table1[[PRODUCT]:[SELLING PRICE]],1,FALSE)</f>
        <v>Product1030</v>
      </c>
      <c r="H9423" s="3" t="str">
        <f>VLOOKUP(Table3[[#This Row],[PRODUCT ID]],Table1[[PRODUCT]:[SELLING PRICE]],2,FALSE)</f>
        <v>Category2</v>
      </c>
      <c r="I9423" s="3" t="str">
        <f>VLOOKUP(Table3[[#This Row],[PRODUCT ID]],Table1[[PRODUCT]:[SELLING PRICE]],3,FALSE)</f>
        <v>Kg</v>
      </c>
      <c r="J9423" s="16">
        <f ca="1">VLOOKUP(Table3[[#This Row],[PRODUCT ID]],Table1[[PRODUCT]:[SELLING PRICE]],4,FALSE)</f>
        <v>248</v>
      </c>
      <c r="K9423" s="16">
        <f ca="1">VLOOKUP(Table3[[#This Row],[PRODUCT ID]],Table1[[PRODUCT]:[SELLING PRICE]],5,FALSE)</f>
        <v>221.16587214857773</v>
      </c>
      <c r="L9423" s="16">
        <f ca="1">J9423*Table3[[#This Row],[QUANTITY]]</f>
        <v>1736</v>
      </c>
      <c r="M9423" s="16">
        <f ca="1">K9423*Table3[[#This Row],[QUANTITY]]*(1-Table3[[#This Row],[DISCOUNT %]])</f>
        <v>1406.4695196514549</v>
      </c>
      <c r="N9423" s="3">
        <f>DAY(Table3[[#This Row],[DATE]])</f>
        <v>18</v>
      </c>
      <c r="O9423" s="3" t="str">
        <f>TEXT(Table3[[#This Row],[DATE]],"mmm")</f>
        <v>Oct</v>
      </c>
      <c r="P9423" s="3">
        <f>YEAR(Table3[[#This Row],[DATE]])</f>
        <v>2046</v>
      </c>
    </row>
    <row r="9424" spans="1:16" x14ac:dyDescent="0.3">
      <c r="A9424" s="6">
        <v>53619</v>
      </c>
      <c r="B9424" s="7" t="s">
        <v>2083</v>
      </c>
      <c r="C9424" s="9">
        <f t="shared" ca="1" si="294"/>
        <v>4</v>
      </c>
      <c r="D9424" s="9" t="s">
        <v>2116</v>
      </c>
      <c r="E9424" s="9" t="s">
        <v>2118</v>
      </c>
      <c r="F9424" s="10">
        <f t="shared" ca="1" si="295"/>
        <v>4.1786341050475843E-2</v>
      </c>
      <c r="G9424" s="3" t="str">
        <f>VLOOKUP(Table3[[#This Row],[PRODUCT ID]],Table1[[PRODUCT]:[SELLING PRICE]],1,FALSE)</f>
        <v>Product1031</v>
      </c>
      <c r="H9424" s="3" t="str">
        <f>VLOOKUP(Table3[[#This Row],[PRODUCT ID]],Table1[[PRODUCT]:[SELLING PRICE]],2,FALSE)</f>
        <v>Category3</v>
      </c>
      <c r="I9424" s="3" t="str">
        <f>VLOOKUP(Table3[[#This Row],[PRODUCT ID]],Table1[[PRODUCT]:[SELLING PRICE]],3,FALSE)</f>
        <v>No</v>
      </c>
      <c r="J9424" s="16">
        <f ca="1">VLOOKUP(Table3[[#This Row],[PRODUCT ID]],Table1[[PRODUCT]:[SELLING PRICE]],4,FALSE)</f>
        <v>220</v>
      </c>
      <c r="K9424" s="16">
        <f ca="1">VLOOKUP(Table3[[#This Row],[PRODUCT ID]],Table1[[PRODUCT]:[SELLING PRICE]],5,FALSE)</f>
        <v>148.67460080064939</v>
      </c>
      <c r="L9424" s="16">
        <f ca="1">J9424*Table3[[#This Row],[QUANTITY]]</f>
        <v>880</v>
      </c>
      <c r="M9424" s="16">
        <f ca="1">K9424*Table3[[#This Row],[QUANTITY]]*(1-Table3[[#This Row],[DISCOUNT %]])</f>
        <v>569.84813290420038</v>
      </c>
      <c r="N9424" s="3">
        <f>DAY(Table3[[#This Row],[DATE]])</f>
        <v>19</v>
      </c>
      <c r="O9424" s="3" t="str">
        <f>TEXT(Table3[[#This Row],[DATE]],"mmm")</f>
        <v>Oct</v>
      </c>
      <c r="P9424" s="3">
        <f>YEAR(Table3[[#This Row],[DATE]])</f>
        <v>2046</v>
      </c>
    </row>
    <row r="9425" spans="1:16" x14ac:dyDescent="0.3">
      <c r="A9425" s="6">
        <v>53620</v>
      </c>
      <c r="B9425" s="7" t="s">
        <v>2084</v>
      </c>
      <c r="C9425" s="9">
        <f t="shared" ca="1" si="294"/>
        <v>2</v>
      </c>
      <c r="D9425" s="9" t="s">
        <v>2116</v>
      </c>
      <c r="E9425" s="9" t="s">
        <v>2118</v>
      </c>
      <c r="F9425" s="10">
        <f t="shared" ca="1" si="295"/>
        <v>3.3238410831726732E-2</v>
      </c>
      <c r="G9425" s="3" t="str">
        <f>VLOOKUP(Table3[[#This Row],[PRODUCT ID]],Table1[[PRODUCT]:[SELLING PRICE]],1,FALSE)</f>
        <v>Product1032</v>
      </c>
      <c r="H9425" s="3" t="str">
        <f>VLOOKUP(Table3[[#This Row],[PRODUCT ID]],Table1[[PRODUCT]:[SELLING PRICE]],2,FALSE)</f>
        <v>Category4</v>
      </c>
      <c r="I9425" s="3" t="str">
        <f>VLOOKUP(Table3[[#This Row],[PRODUCT ID]],Table1[[PRODUCT]:[SELLING PRICE]],3,FALSE)</f>
        <v>No</v>
      </c>
      <c r="J9425" s="16">
        <f ca="1">VLOOKUP(Table3[[#This Row],[PRODUCT ID]],Table1[[PRODUCT]:[SELLING PRICE]],4,FALSE)</f>
        <v>109</v>
      </c>
      <c r="K9425" s="16">
        <f ca="1">VLOOKUP(Table3[[#This Row],[PRODUCT ID]],Table1[[PRODUCT]:[SELLING PRICE]],5,FALSE)</f>
        <v>101.84715644123206</v>
      </c>
      <c r="L9425" s="16">
        <f ca="1">J9425*Table3[[#This Row],[QUANTITY]]</f>
        <v>218</v>
      </c>
      <c r="M9425" s="16">
        <f ca="1">K9425*Table3[[#This Row],[QUANTITY]]*(1-Table3[[#This Row],[DISCOUNT %]])</f>
        <v>196.92383762679049</v>
      </c>
      <c r="N9425" s="3">
        <f>DAY(Table3[[#This Row],[DATE]])</f>
        <v>20</v>
      </c>
      <c r="O9425" s="3" t="str">
        <f>TEXT(Table3[[#This Row],[DATE]],"mmm")</f>
        <v>Oct</v>
      </c>
      <c r="P9425" s="3">
        <f>YEAR(Table3[[#This Row],[DATE]])</f>
        <v>2046</v>
      </c>
    </row>
    <row r="9426" spans="1:16" x14ac:dyDescent="0.3">
      <c r="A9426" s="6">
        <v>53621</v>
      </c>
      <c r="B9426" s="7" t="s">
        <v>2085</v>
      </c>
      <c r="C9426" s="9">
        <f t="shared" ca="1" si="294"/>
        <v>10</v>
      </c>
      <c r="D9426" s="9" t="s">
        <v>2115</v>
      </c>
      <c r="E9426" s="9" t="s">
        <v>2116</v>
      </c>
      <c r="F9426" s="10">
        <f t="shared" ca="1" si="295"/>
        <v>5.0676842022702277E-2</v>
      </c>
      <c r="G9426" s="3" t="str">
        <f>VLOOKUP(Table3[[#This Row],[PRODUCT ID]],Table1[[PRODUCT]:[SELLING PRICE]],1,FALSE)</f>
        <v>Product1033</v>
      </c>
      <c r="H9426" s="3" t="str">
        <f>VLOOKUP(Table3[[#This Row],[PRODUCT ID]],Table1[[PRODUCT]:[SELLING PRICE]],2,FALSE)</f>
        <v>Category1</v>
      </c>
      <c r="I9426" s="3" t="str">
        <f>VLOOKUP(Table3[[#This Row],[PRODUCT ID]],Table1[[PRODUCT]:[SELLING PRICE]],3,FALSE)</f>
        <v>Ft</v>
      </c>
      <c r="J9426" s="16">
        <f ca="1">VLOOKUP(Table3[[#This Row],[PRODUCT ID]],Table1[[PRODUCT]:[SELLING PRICE]],4,FALSE)</f>
        <v>73</v>
      </c>
      <c r="K9426" s="16">
        <f ca="1">VLOOKUP(Table3[[#This Row],[PRODUCT ID]],Table1[[PRODUCT]:[SELLING PRICE]],5,FALSE)</f>
        <v>290.27804815391801</v>
      </c>
      <c r="L9426" s="16">
        <f ca="1">J9426*Table3[[#This Row],[QUANTITY]]</f>
        <v>730</v>
      </c>
      <c r="M9426" s="16">
        <f ca="1">K9426*Table3[[#This Row],[QUANTITY]]*(1-Table3[[#This Row],[DISCOUNT %]])</f>
        <v>2755.6767336496355</v>
      </c>
      <c r="N9426" s="3">
        <f>DAY(Table3[[#This Row],[DATE]])</f>
        <v>21</v>
      </c>
      <c r="O9426" s="3" t="str">
        <f>TEXT(Table3[[#This Row],[DATE]],"mmm")</f>
        <v>Oct</v>
      </c>
      <c r="P9426" s="3">
        <f>YEAR(Table3[[#This Row],[DATE]])</f>
        <v>2046</v>
      </c>
    </row>
    <row r="9427" spans="1:16" x14ac:dyDescent="0.3">
      <c r="A9427" s="6">
        <v>53622</v>
      </c>
      <c r="B9427" s="7" t="s">
        <v>2086</v>
      </c>
      <c r="C9427" s="9">
        <f t="shared" ca="1" si="294"/>
        <v>4</v>
      </c>
      <c r="D9427" s="9" t="s">
        <v>2116</v>
      </c>
      <c r="E9427" s="9" t="s">
        <v>2116</v>
      </c>
      <c r="F9427" s="10">
        <f t="shared" ca="1" si="295"/>
        <v>5.8419921043545979E-2</v>
      </c>
      <c r="G9427" s="3" t="str">
        <f>VLOOKUP(Table3[[#This Row],[PRODUCT ID]],Table1[[PRODUCT]:[SELLING PRICE]],1,FALSE)</f>
        <v>Product1034</v>
      </c>
      <c r="H9427" s="3" t="str">
        <f>VLOOKUP(Table3[[#This Row],[PRODUCT ID]],Table1[[PRODUCT]:[SELLING PRICE]],2,FALSE)</f>
        <v>Category2</v>
      </c>
      <c r="I9427" s="3" t="str">
        <f>VLOOKUP(Table3[[#This Row],[PRODUCT ID]],Table1[[PRODUCT]:[SELLING PRICE]],3,FALSE)</f>
        <v>No</v>
      </c>
      <c r="J9427" s="16">
        <f ca="1">VLOOKUP(Table3[[#This Row],[PRODUCT ID]],Table1[[PRODUCT]:[SELLING PRICE]],4,FALSE)</f>
        <v>132</v>
      </c>
      <c r="K9427" s="16">
        <f ca="1">VLOOKUP(Table3[[#This Row],[PRODUCT ID]],Table1[[PRODUCT]:[SELLING PRICE]],5,FALSE)</f>
        <v>282.30551172861698</v>
      </c>
      <c r="L9427" s="16">
        <f ca="1">J9427*Table3[[#This Row],[QUANTITY]]</f>
        <v>528</v>
      </c>
      <c r="M9427" s="16">
        <f ca="1">K9427*Table3[[#This Row],[QUANTITY]]*(1-Table3[[#This Row],[DISCOUNT %]])</f>
        <v>1063.2529840930933</v>
      </c>
      <c r="N9427" s="3">
        <f>DAY(Table3[[#This Row],[DATE]])</f>
        <v>22</v>
      </c>
      <c r="O9427" s="3" t="str">
        <f>TEXT(Table3[[#This Row],[DATE]],"mmm")</f>
        <v>Oct</v>
      </c>
      <c r="P9427" s="3">
        <f>YEAR(Table3[[#This Row],[DATE]])</f>
        <v>2046</v>
      </c>
    </row>
    <row r="9428" spans="1:16" x14ac:dyDescent="0.3">
      <c r="A9428" s="6">
        <v>53623</v>
      </c>
      <c r="B9428" s="7" t="s">
        <v>2087</v>
      </c>
      <c r="C9428" s="9">
        <f t="shared" ca="1" si="294"/>
        <v>6</v>
      </c>
      <c r="D9428" s="9" t="s">
        <v>2117</v>
      </c>
      <c r="E9428" s="9" t="s">
        <v>2116</v>
      </c>
      <c r="F9428" s="10">
        <f t="shared" ca="1" si="295"/>
        <v>3.8028322243878754E-3</v>
      </c>
      <c r="G9428" s="3" t="str">
        <f>VLOOKUP(Table3[[#This Row],[PRODUCT ID]],Table1[[PRODUCT]:[SELLING PRICE]],1,FALSE)</f>
        <v>Product1035</v>
      </c>
      <c r="H9428" s="3" t="str">
        <f>VLOOKUP(Table3[[#This Row],[PRODUCT ID]],Table1[[PRODUCT]:[SELLING PRICE]],2,FALSE)</f>
        <v>Category3</v>
      </c>
      <c r="I9428" s="3" t="str">
        <f>VLOOKUP(Table3[[#This Row],[PRODUCT ID]],Table1[[PRODUCT]:[SELLING PRICE]],3,FALSE)</f>
        <v>Kg</v>
      </c>
      <c r="J9428" s="16">
        <f ca="1">VLOOKUP(Table3[[#This Row],[PRODUCT ID]],Table1[[PRODUCT]:[SELLING PRICE]],4,FALSE)</f>
        <v>103</v>
      </c>
      <c r="K9428" s="16">
        <f ca="1">VLOOKUP(Table3[[#This Row],[PRODUCT ID]],Table1[[PRODUCT]:[SELLING PRICE]],5,FALSE)</f>
        <v>102.30224416629972</v>
      </c>
      <c r="L9428" s="16">
        <f ca="1">J9428*Table3[[#This Row],[QUANTITY]]</f>
        <v>618</v>
      </c>
      <c r="M9428" s="16">
        <f ca="1">K9428*Table3[[#This Row],[QUANTITY]]*(1-Table3[[#This Row],[DISCOUNT %]])</f>
        <v>611.47923537334145</v>
      </c>
      <c r="N9428" s="3">
        <f>DAY(Table3[[#This Row],[DATE]])</f>
        <v>23</v>
      </c>
      <c r="O9428" s="3" t="str">
        <f>TEXT(Table3[[#This Row],[DATE]],"mmm")</f>
        <v>Oct</v>
      </c>
      <c r="P9428" s="3">
        <f>YEAR(Table3[[#This Row],[DATE]])</f>
        <v>2046</v>
      </c>
    </row>
    <row r="9429" spans="1:16" x14ac:dyDescent="0.3">
      <c r="A9429" s="6">
        <v>53624</v>
      </c>
      <c r="B9429" s="7" t="s">
        <v>2088</v>
      </c>
      <c r="C9429" s="9">
        <f t="shared" ca="1" si="294"/>
        <v>3</v>
      </c>
      <c r="D9429" s="9" t="s">
        <v>2115</v>
      </c>
      <c r="E9429" s="9" t="s">
        <v>2116</v>
      </c>
      <c r="F9429" s="10">
        <f t="shared" ca="1" si="295"/>
        <v>7.6889282466068978E-2</v>
      </c>
      <c r="G9429" s="3" t="str">
        <f>VLOOKUP(Table3[[#This Row],[PRODUCT ID]],Table1[[PRODUCT]:[SELLING PRICE]],1,FALSE)</f>
        <v>Product1036</v>
      </c>
      <c r="H9429" s="3" t="str">
        <f>VLOOKUP(Table3[[#This Row],[PRODUCT ID]],Table1[[PRODUCT]:[SELLING PRICE]],2,FALSE)</f>
        <v>Category4</v>
      </c>
      <c r="I9429" s="3" t="str">
        <f>VLOOKUP(Table3[[#This Row],[PRODUCT ID]],Table1[[PRODUCT]:[SELLING PRICE]],3,FALSE)</f>
        <v>Kg</v>
      </c>
      <c r="J9429" s="16">
        <f ca="1">VLOOKUP(Table3[[#This Row],[PRODUCT ID]],Table1[[PRODUCT]:[SELLING PRICE]],4,FALSE)</f>
        <v>40</v>
      </c>
      <c r="K9429" s="16">
        <f ca="1">VLOOKUP(Table3[[#This Row],[PRODUCT ID]],Table1[[PRODUCT]:[SELLING PRICE]],5,FALSE)</f>
        <v>169.62601216108337</v>
      </c>
      <c r="L9429" s="16">
        <f ca="1">J9429*Table3[[#This Row],[QUANTITY]]</f>
        <v>120</v>
      </c>
      <c r="M9429" s="16">
        <f ca="1">K9429*Table3[[#This Row],[QUANTITY]]*(1-Table3[[#This Row],[DISCOUNT %]])</f>
        <v>469.7507693953109</v>
      </c>
      <c r="N9429" s="3">
        <f>DAY(Table3[[#This Row],[DATE]])</f>
        <v>24</v>
      </c>
      <c r="O9429" s="3" t="str">
        <f>TEXT(Table3[[#This Row],[DATE]],"mmm")</f>
        <v>Oct</v>
      </c>
      <c r="P9429" s="3">
        <f>YEAR(Table3[[#This Row],[DATE]])</f>
        <v>2046</v>
      </c>
    </row>
    <row r="9430" spans="1:16" x14ac:dyDescent="0.3">
      <c r="A9430" s="6">
        <v>53625</v>
      </c>
      <c r="B9430" s="7" t="s">
        <v>2089</v>
      </c>
      <c r="C9430" s="9">
        <f t="shared" ca="1" si="294"/>
        <v>3</v>
      </c>
      <c r="D9430" s="9" t="s">
        <v>2115</v>
      </c>
      <c r="E9430" s="9" t="s">
        <v>2118</v>
      </c>
      <c r="F9430" s="10">
        <f t="shared" ca="1" si="295"/>
        <v>2.6649129474474134E-2</v>
      </c>
      <c r="G9430" s="3" t="str">
        <f>VLOOKUP(Table3[[#This Row],[PRODUCT ID]],Table1[[PRODUCT]:[SELLING PRICE]],1,FALSE)</f>
        <v>Product1037</v>
      </c>
      <c r="H9430" s="3" t="str">
        <f>VLOOKUP(Table3[[#This Row],[PRODUCT ID]],Table1[[PRODUCT]:[SELLING PRICE]],2,FALSE)</f>
        <v>Category5</v>
      </c>
      <c r="I9430" s="3" t="str">
        <f>VLOOKUP(Table3[[#This Row],[PRODUCT ID]],Table1[[PRODUCT]:[SELLING PRICE]],3,FALSE)</f>
        <v>Lt</v>
      </c>
      <c r="J9430" s="16">
        <f ca="1">VLOOKUP(Table3[[#This Row],[PRODUCT ID]],Table1[[PRODUCT]:[SELLING PRICE]],4,FALSE)</f>
        <v>118</v>
      </c>
      <c r="K9430" s="16">
        <f ca="1">VLOOKUP(Table3[[#This Row],[PRODUCT ID]],Table1[[PRODUCT]:[SELLING PRICE]],5,FALSE)</f>
        <v>51.585956341429764</v>
      </c>
      <c r="L9430" s="16">
        <f ca="1">J9430*Table3[[#This Row],[QUANTITY]]</f>
        <v>354</v>
      </c>
      <c r="M9430" s="16">
        <f ca="1">K9430*Table3[[#This Row],[QUANTITY]]*(1-Table3[[#This Row],[DISCOUNT %]])</f>
        <v>150.63370653546727</v>
      </c>
      <c r="N9430" s="3">
        <f>DAY(Table3[[#This Row],[DATE]])</f>
        <v>25</v>
      </c>
      <c r="O9430" s="3" t="str">
        <f>TEXT(Table3[[#This Row],[DATE]],"mmm")</f>
        <v>Oct</v>
      </c>
      <c r="P9430" s="3">
        <f>YEAR(Table3[[#This Row],[DATE]])</f>
        <v>2046</v>
      </c>
    </row>
    <row r="9431" spans="1:16" x14ac:dyDescent="0.3">
      <c r="A9431" s="6">
        <v>53626</v>
      </c>
      <c r="B9431" s="7" t="s">
        <v>2090</v>
      </c>
      <c r="C9431" s="9">
        <f t="shared" ca="1" si="294"/>
        <v>14</v>
      </c>
      <c r="D9431" s="9" t="s">
        <v>2115</v>
      </c>
      <c r="E9431" s="9" t="s">
        <v>2116</v>
      </c>
      <c r="F9431" s="10">
        <f t="shared" ca="1" si="295"/>
        <v>3.2112178972334426E-2</v>
      </c>
      <c r="G9431" s="3" t="str">
        <f>VLOOKUP(Table3[[#This Row],[PRODUCT ID]],Table1[[PRODUCT]:[SELLING PRICE]],1,FALSE)</f>
        <v>Product1038</v>
      </c>
      <c r="H9431" s="3" t="str">
        <f>VLOOKUP(Table3[[#This Row],[PRODUCT ID]],Table1[[PRODUCT]:[SELLING PRICE]],2,FALSE)</f>
        <v>Category1</v>
      </c>
      <c r="I9431" s="3" t="str">
        <f>VLOOKUP(Table3[[#This Row],[PRODUCT ID]],Table1[[PRODUCT]:[SELLING PRICE]],3,FALSE)</f>
        <v>Kg</v>
      </c>
      <c r="J9431" s="16">
        <f ca="1">VLOOKUP(Table3[[#This Row],[PRODUCT ID]],Table1[[PRODUCT]:[SELLING PRICE]],4,FALSE)</f>
        <v>207</v>
      </c>
      <c r="K9431" s="16">
        <f ca="1">VLOOKUP(Table3[[#This Row],[PRODUCT ID]],Table1[[PRODUCT]:[SELLING PRICE]],5,FALSE)</f>
        <v>137.42797099971241</v>
      </c>
      <c r="L9431" s="16">
        <f ca="1">J9431*Table3[[#This Row],[QUANTITY]]</f>
        <v>2898</v>
      </c>
      <c r="M9431" s="16">
        <f ca="1">K9431*Table3[[#This Row],[QUANTITY]]*(1-Table3[[#This Row],[DISCOUNT %]])</f>
        <v>1862.2080315883081</v>
      </c>
      <c r="N9431" s="3">
        <f>DAY(Table3[[#This Row],[DATE]])</f>
        <v>26</v>
      </c>
      <c r="O9431" s="3" t="str">
        <f>TEXT(Table3[[#This Row],[DATE]],"mmm")</f>
        <v>Oct</v>
      </c>
      <c r="P9431" s="3">
        <f>YEAR(Table3[[#This Row],[DATE]])</f>
        <v>2046</v>
      </c>
    </row>
    <row r="9432" spans="1:16" x14ac:dyDescent="0.3">
      <c r="A9432" s="6">
        <v>53627</v>
      </c>
      <c r="B9432" s="7" t="s">
        <v>2091</v>
      </c>
      <c r="C9432" s="9">
        <f t="shared" ca="1" si="294"/>
        <v>4</v>
      </c>
      <c r="D9432" s="9" t="s">
        <v>2116</v>
      </c>
      <c r="E9432" s="9" t="s">
        <v>2116</v>
      </c>
      <c r="F9432" s="10">
        <f t="shared" ca="1" si="295"/>
        <v>8.176635101821994E-2</v>
      </c>
      <c r="G9432" s="3" t="str">
        <f>VLOOKUP(Table3[[#This Row],[PRODUCT ID]],Table1[[PRODUCT]:[SELLING PRICE]],1,FALSE)</f>
        <v>Product1039</v>
      </c>
      <c r="H9432" s="3" t="str">
        <f>VLOOKUP(Table3[[#This Row],[PRODUCT ID]],Table1[[PRODUCT]:[SELLING PRICE]],2,FALSE)</f>
        <v>Category2</v>
      </c>
      <c r="I9432" s="3" t="str">
        <f>VLOOKUP(Table3[[#This Row],[PRODUCT ID]],Table1[[PRODUCT]:[SELLING PRICE]],3,FALSE)</f>
        <v>Lt</v>
      </c>
      <c r="J9432" s="16">
        <f ca="1">VLOOKUP(Table3[[#This Row],[PRODUCT ID]],Table1[[PRODUCT]:[SELLING PRICE]],4,FALSE)</f>
        <v>128</v>
      </c>
      <c r="K9432" s="16">
        <f ca="1">VLOOKUP(Table3[[#This Row],[PRODUCT ID]],Table1[[PRODUCT]:[SELLING PRICE]],5,FALSE)</f>
        <v>204.7348425566741</v>
      </c>
      <c r="L9432" s="16">
        <f ca="1">J9432*Table3[[#This Row],[QUANTITY]]</f>
        <v>512</v>
      </c>
      <c r="M9432" s="16">
        <f ca="1">K9432*Table3[[#This Row],[QUANTITY]]*(1-Table3[[#This Row],[DISCOUNT %]])</f>
        <v>751.9776862181003</v>
      </c>
      <c r="N9432" s="3">
        <f>DAY(Table3[[#This Row],[DATE]])</f>
        <v>27</v>
      </c>
      <c r="O9432" s="3" t="str">
        <f>TEXT(Table3[[#This Row],[DATE]],"mmm")</f>
        <v>Oct</v>
      </c>
      <c r="P9432" s="3">
        <f>YEAR(Table3[[#This Row],[DATE]])</f>
        <v>2046</v>
      </c>
    </row>
    <row r="9433" spans="1:16" x14ac:dyDescent="0.3">
      <c r="A9433" s="6">
        <v>53628</v>
      </c>
      <c r="B9433" s="7" t="s">
        <v>2092</v>
      </c>
      <c r="C9433" s="9">
        <f t="shared" ca="1" si="294"/>
        <v>7</v>
      </c>
      <c r="D9433" s="9" t="s">
        <v>2116</v>
      </c>
      <c r="E9433" s="9" t="s">
        <v>2116</v>
      </c>
      <c r="F9433" s="10">
        <f t="shared" ca="1" si="295"/>
        <v>6.211316070684561E-2</v>
      </c>
      <c r="G9433" s="3" t="str">
        <f>VLOOKUP(Table3[[#This Row],[PRODUCT ID]],Table1[[PRODUCT]:[SELLING PRICE]],1,FALSE)</f>
        <v>Product1040</v>
      </c>
      <c r="H9433" s="3" t="str">
        <f>VLOOKUP(Table3[[#This Row],[PRODUCT ID]],Table1[[PRODUCT]:[SELLING PRICE]],2,FALSE)</f>
        <v>Category3</v>
      </c>
      <c r="I9433" s="3" t="str">
        <f>VLOOKUP(Table3[[#This Row],[PRODUCT ID]],Table1[[PRODUCT]:[SELLING PRICE]],3,FALSE)</f>
        <v>Ft</v>
      </c>
      <c r="J9433" s="16">
        <f ca="1">VLOOKUP(Table3[[#This Row],[PRODUCT ID]],Table1[[PRODUCT]:[SELLING PRICE]],4,FALSE)</f>
        <v>45</v>
      </c>
      <c r="K9433" s="16">
        <f ca="1">VLOOKUP(Table3[[#This Row],[PRODUCT ID]],Table1[[PRODUCT]:[SELLING PRICE]],5,FALSE)</f>
        <v>150.86594883122973</v>
      </c>
      <c r="L9433" s="16">
        <f ca="1">J9433*Table3[[#This Row],[QUANTITY]]</f>
        <v>315</v>
      </c>
      <c r="M9433" s="16">
        <f ca="1">K9433*Table3[[#This Row],[QUANTITY]]*(1-Table3[[#This Row],[DISCOUNT %]])</f>
        <v>990.46631534399376</v>
      </c>
      <c r="N9433" s="3">
        <f>DAY(Table3[[#This Row],[DATE]])</f>
        <v>28</v>
      </c>
      <c r="O9433" s="3" t="str">
        <f>TEXT(Table3[[#This Row],[DATE]],"mmm")</f>
        <v>Oct</v>
      </c>
      <c r="P9433" s="3">
        <f>YEAR(Table3[[#This Row],[DATE]])</f>
        <v>2046</v>
      </c>
    </row>
    <row r="9434" spans="1:16" x14ac:dyDescent="0.3">
      <c r="A9434" s="6">
        <v>53629</v>
      </c>
      <c r="B9434" s="7" t="s">
        <v>2093</v>
      </c>
      <c r="C9434" s="9">
        <f t="shared" ca="1" si="294"/>
        <v>3</v>
      </c>
      <c r="D9434" s="9" t="s">
        <v>2116</v>
      </c>
      <c r="E9434" s="9" t="s">
        <v>2116</v>
      </c>
      <c r="F9434" s="10">
        <f t="shared" ca="1" si="295"/>
        <v>8.6439073413340714E-2</v>
      </c>
      <c r="G9434" s="3" t="str">
        <f>VLOOKUP(Table3[[#This Row],[PRODUCT ID]],Table1[[PRODUCT]:[SELLING PRICE]],1,FALSE)</f>
        <v>Product1041</v>
      </c>
      <c r="H9434" s="3" t="str">
        <f>VLOOKUP(Table3[[#This Row],[PRODUCT ID]],Table1[[PRODUCT]:[SELLING PRICE]],2,FALSE)</f>
        <v>Category4</v>
      </c>
      <c r="I9434" s="3" t="str">
        <f>VLOOKUP(Table3[[#This Row],[PRODUCT ID]],Table1[[PRODUCT]:[SELLING PRICE]],3,FALSE)</f>
        <v>Kg</v>
      </c>
      <c r="J9434" s="16">
        <f ca="1">VLOOKUP(Table3[[#This Row],[PRODUCT ID]],Table1[[PRODUCT]:[SELLING PRICE]],4,FALSE)</f>
        <v>111</v>
      </c>
      <c r="K9434" s="16">
        <f ca="1">VLOOKUP(Table3[[#This Row],[PRODUCT ID]],Table1[[PRODUCT]:[SELLING PRICE]],5,FALSE)</f>
        <v>88.197700732707318</v>
      </c>
      <c r="L9434" s="16">
        <f ca="1">J9434*Table3[[#This Row],[QUANTITY]]</f>
        <v>333</v>
      </c>
      <c r="M9434" s="16">
        <f ca="1">K9434*Table3[[#This Row],[QUANTITY]]*(1-Table3[[#This Row],[DISCOUNT %]])</f>
        <v>241.72191961255496</v>
      </c>
      <c r="N9434" s="3">
        <f>DAY(Table3[[#This Row],[DATE]])</f>
        <v>29</v>
      </c>
      <c r="O9434" s="3" t="str">
        <f>TEXT(Table3[[#This Row],[DATE]],"mmm")</f>
        <v>Oct</v>
      </c>
      <c r="P9434" s="3">
        <f>YEAR(Table3[[#This Row],[DATE]])</f>
        <v>2046</v>
      </c>
    </row>
    <row r="9435" spans="1:16" x14ac:dyDescent="0.3">
      <c r="A9435" s="6">
        <v>53630</v>
      </c>
      <c r="B9435" s="7" t="s">
        <v>2094</v>
      </c>
      <c r="C9435" s="9">
        <f t="shared" ca="1" si="294"/>
        <v>13</v>
      </c>
      <c r="D9435" s="9" t="s">
        <v>2115</v>
      </c>
      <c r="E9435" s="9" t="s">
        <v>2116</v>
      </c>
      <c r="F9435" s="10">
        <f t="shared" ca="1" si="295"/>
        <v>8.0200387082215441E-3</v>
      </c>
      <c r="G9435" s="3" t="str">
        <f>VLOOKUP(Table3[[#This Row],[PRODUCT ID]],Table1[[PRODUCT]:[SELLING PRICE]],1,FALSE)</f>
        <v>Product1042</v>
      </c>
      <c r="H9435" s="3" t="str">
        <f>VLOOKUP(Table3[[#This Row],[PRODUCT ID]],Table1[[PRODUCT]:[SELLING PRICE]],2,FALSE)</f>
        <v>Category5</v>
      </c>
      <c r="I9435" s="3" t="str">
        <f>VLOOKUP(Table3[[#This Row],[PRODUCT ID]],Table1[[PRODUCT]:[SELLING PRICE]],3,FALSE)</f>
        <v>No</v>
      </c>
      <c r="J9435" s="16">
        <f ca="1">VLOOKUP(Table3[[#This Row],[PRODUCT ID]],Table1[[PRODUCT]:[SELLING PRICE]],4,FALSE)</f>
        <v>45</v>
      </c>
      <c r="K9435" s="16">
        <f ca="1">VLOOKUP(Table3[[#This Row],[PRODUCT ID]],Table1[[PRODUCT]:[SELLING PRICE]],5,FALSE)</f>
        <v>102.06895322831582</v>
      </c>
      <c r="L9435" s="16">
        <f ca="1">J9435*Table3[[#This Row],[QUANTITY]]</f>
        <v>585</v>
      </c>
      <c r="M9435" s="16">
        <f ca="1">K9435*Table3[[#This Row],[QUANTITY]]*(1-Table3[[#This Row],[DISCOUNT %]])</f>
        <v>1316.2546315427221</v>
      </c>
      <c r="N9435" s="3">
        <f>DAY(Table3[[#This Row],[DATE]])</f>
        <v>30</v>
      </c>
      <c r="O9435" s="3" t="str">
        <f>TEXT(Table3[[#This Row],[DATE]],"mmm")</f>
        <v>Oct</v>
      </c>
      <c r="P9435" s="3">
        <f>YEAR(Table3[[#This Row],[DATE]])</f>
        <v>2046</v>
      </c>
    </row>
    <row r="9436" spans="1:16" x14ac:dyDescent="0.3">
      <c r="A9436" s="6">
        <v>53631</v>
      </c>
      <c r="B9436" s="7" t="s">
        <v>2095</v>
      </c>
      <c r="C9436" s="9">
        <f t="shared" ca="1" si="294"/>
        <v>14</v>
      </c>
      <c r="D9436" s="9" t="s">
        <v>2117</v>
      </c>
      <c r="E9436" s="9" t="s">
        <v>2118</v>
      </c>
      <c r="F9436" s="10">
        <f t="shared" ca="1" si="295"/>
        <v>6.8257049557749958E-2</v>
      </c>
      <c r="G9436" s="3" t="str">
        <f>VLOOKUP(Table3[[#This Row],[PRODUCT ID]],Table1[[PRODUCT]:[SELLING PRICE]],1,FALSE)</f>
        <v>Product1043</v>
      </c>
      <c r="H9436" s="3" t="str">
        <f>VLOOKUP(Table3[[#This Row],[PRODUCT ID]],Table1[[PRODUCT]:[SELLING PRICE]],2,FALSE)</f>
        <v>Category1</v>
      </c>
      <c r="I9436" s="3" t="str">
        <f>VLOOKUP(Table3[[#This Row],[PRODUCT ID]],Table1[[PRODUCT]:[SELLING PRICE]],3,FALSE)</f>
        <v>No</v>
      </c>
      <c r="J9436" s="16">
        <f ca="1">VLOOKUP(Table3[[#This Row],[PRODUCT ID]],Table1[[PRODUCT]:[SELLING PRICE]],4,FALSE)</f>
        <v>121</v>
      </c>
      <c r="K9436" s="16">
        <f ca="1">VLOOKUP(Table3[[#This Row],[PRODUCT ID]],Table1[[PRODUCT]:[SELLING PRICE]],5,FALSE)</f>
        <v>290.97250702719094</v>
      </c>
      <c r="L9436" s="16">
        <f ca="1">J9436*Table3[[#This Row],[QUANTITY]]</f>
        <v>1694</v>
      </c>
      <c r="M9436" s="16">
        <f ca="1">K9436*Table3[[#This Row],[QUANTITY]]*(1-Table3[[#This Row],[DISCOUNT %]])</f>
        <v>3795.5621507313053</v>
      </c>
      <c r="N9436" s="3">
        <f>DAY(Table3[[#This Row],[DATE]])</f>
        <v>31</v>
      </c>
      <c r="O9436" s="3" t="str">
        <f>TEXT(Table3[[#This Row],[DATE]],"mmm")</f>
        <v>Oct</v>
      </c>
      <c r="P9436" s="3">
        <f>YEAR(Table3[[#This Row],[DATE]])</f>
        <v>2046</v>
      </c>
    </row>
    <row r="9437" spans="1:16" x14ac:dyDescent="0.3">
      <c r="A9437" s="6">
        <v>53632</v>
      </c>
      <c r="B9437" s="7" t="s">
        <v>2096</v>
      </c>
      <c r="C9437" s="9">
        <f t="shared" ca="1" si="294"/>
        <v>1</v>
      </c>
      <c r="D9437" s="9" t="s">
        <v>2117</v>
      </c>
      <c r="E9437" s="9" t="s">
        <v>2118</v>
      </c>
      <c r="F9437" s="10">
        <f t="shared" ca="1" si="295"/>
        <v>5.7438715963565035E-2</v>
      </c>
      <c r="G9437" s="3" t="str">
        <f>VLOOKUP(Table3[[#This Row],[PRODUCT ID]],Table1[[PRODUCT]:[SELLING PRICE]],1,FALSE)</f>
        <v>Product1044</v>
      </c>
      <c r="H9437" s="3" t="str">
        <f>VLOOKUP(Table3[[#This Row],[PRODUCT ID]],Table1[[PRODUCT]:[SELLING PRICE]],2,FALSE)</f>
        <v>Category2</v>
      </c>
      <c r="I9437" s="3" t="str">
        <f>VLOOKUP(Table3[[#This Row],[PRODUCT ID]],Table1[[PRODUCT]:[SELLING PRICE]],3,FALSE)</f>
        <v>Ft</v>
      </c>
      <c r="J9437" s="16">
        <f ca="1">VLOOKUP(Table3[[#This Row],[PRODUCT ID]],Table1[[PRODUCT]:[SELLING PRICE]],4,FALSE)</f>
        <v>222</v>
      </c>
      <c r="K9437" s="16">
        <f ca="1">VLOOKUP(Table3[[#This Row],[PRODUCT ID]],Table1[[PRODUCT]:[SELLING PRICE]],5,FALSE)</f>
        <v>126.0021220673046</v>
      </c>
      <c r="L9437" s="16">
        <f ca="1">J9437*Table3[[#This Row],[QUANTITY]]</f>
        <v>222</v>
      </c>
      <c r="M9437" s="16">
        <f ca="1">K9437*Table3[[#This Row],[QUANTITY]]*(1-Table3[[#This Row],[DISCOUNT %]])</f>
        <v>118.76472196707425</v>
      </c>
      <c r="N9437" s="3">
        <f>DAY(Table3[[#This Row],[DATE]])</f>
        <v>1</v>
      </c>
      <c r="O9437" s="3" t="str">
        <f>TEXT(Table3[[#This Row],[DATE]],"mmm")</f>
        <v>Nov</v>
      </c>
      <c r="P9437" s="3">
        <f>YEAR(Table3[[#This Row],[DATE]])</f>
        <v>2046</v>
      </c>
    </row>
    <row r="9438" spans="1:16" x14ac:dyDescent="0.3">
      <c r="A9438" s="6">
        <v>53633</v>
      </c>
      <c r="B9438" s="7" t="s">
        <v>2097</v>
      </c>
      <c r="C9438" s="9">
        <f t="shared" ca="1" si="294"/>
        <v>7</v>
      </c>
      <c r="D9438" s="9" t="s">
        <v>2116</v>
      </c>
      <c r="E9438" s="9" t="s">
        <v>2116</v>
      </c>
      <c r="F9438" s="10">
        <f t="shared" ca="1" si="295"/>
        <v>8.4166968129343545E-2</v>
      </c>
      <c r="G9438" s="3" t="str">
        <f>VLOOKUP(Table3[[#This Row],[PRODUCT ID]],Table1[[PRODUCT]:[SELLING PRICE]],1,FALSE)</f>
        <v>Product1045</v>
      </c>
      <c r="H9438" s="3" t="str">
        <f>VLOOKUP(Table3[[#This Row],[PRODUCT ID]],Table1[[PRODUCT]:[SELLING PRICE]],2,FALSE)</f>
        <v>Category3</v>
      </c>
      <c r="I9438" s="3" t="str">
        <f>VLOOKUP(Table3[[#This Row],[PRODUCT ID]],Table1[[PRODUCT]:[SELLING PRICE]],3,FALSE)</f>
        <v>No</v>
      </c>
      <c r="J9438" s="16">
        <f ca="1">VLOOKUP(Table3[[#This Row],[PRODUCT ID]],Table1[[PRODUCT]:[SELLING PRICE]],4,FALSE)</f>
        <v>119</v>
      </c>
      <c r="K9438" s="16">
        <f ca="1">VLOOKUP(Table3[[#This Row],[PRODUCT ID]],Table1[[PRODUCT]:[SELLING PRICE]],5,FALSE)</f>
        <v>223.48781789655234</v>
      </c>
      <c r="L9438" s="16">
        <f ca="1">J9438*Table3[[#This Row],[QUANTITY]]</f>
        <v>833</v>
      </c>
      <c r="M9438" s="16">
        <f ca="1">K9438*Table3[[#This Row],[QUANTITY]]*(1-Table3[[#This Row],[DISCOUNT %]])</f>
        <v>1432.7426809524968</v>
      </c>
      <c r="N9438" s="3">
        <f>DAY(Table3[[#This Row],[DATE]])</f>
        <v>2</v>
      </c>
      <c r="O9438" s="3" t="str">
        <f>TEXT(Table3[[#This Row],[DATE]],"mmm")</f>
        <v>Nov</v>
      </c>
      <c r="P9438" s="3">
        <f>YEAR(Table3[[#This Row],[DATE]])</f>
        <v>2046</v>
      </c>
    </row>
    <row r="9439" spans="1:16" x14ac:dyDescent="0.3">
      <c r="A9439" s="6">
        <v>53634</v>
      </c>
      <c r="B9439" s="7" t="s">
        <v>2098</v>
      </c>
      <c r="C9439" s="9">
        <f t="shared" ca="1" si="294"/>
        <v>3</v>
      </c>
      <c r="D9439" s="9" t="s">
        <v>2116</v>
      </c>
      <c r="E9439" s="9" t="s">
        <v>2116</v>
      </c>
      <c r="F9439" s="10">
        <f t="shared" ca="1" si="295"/>
        <v>1.2326455342611387E-2</v>
      </c>
      <c r="G9439" s="3" t="str">
        <f>VLOOKUP(Table3[[#This Row],[PRODUCT ID]],Table1[[PRODUCT]:[SELLING PRICE]],1,FALSE)</f>
        <v>Product1046</v>
      </c>
      <c r="H9439" s="3" t="str">
        <f>VLOOKUP(Table3[[#This Row],[PRODUCT ID]],Table1[[PRODUCT]:[SELLING PRICE]],2,FALSE)</f>
        <v>Category4</v>
      </c>
      <c r="I9439" s="3" t="str">
        <f>VLOOKUP(Table3[[#This Row],[PRODUCT ID]],Table1[[PRODUCT]:[SELLING PRICE]],3,FALSE)</f>
        <v>Kg</v>
      </c>
      <c r="J9439" s="16">
        <f ca="1">VLOOKUP(Table3[[#This Row],[PRODUCT ID]],Table1[[PRODUCT]:[SELLING PRICE]],4,FALSE)</f>
        <v>125</v>
      </c>
      <c r="K9439" s="16">
        <f ca="1">VLOOKUP(Table3[[#This Row],[PRODUCT ID]],Table1[[PRODUCT]:[SELLING PRICE]],5,FALSE)</f>
        <v>107.64950851312561</v>
      </c>
      <c r="L9439" s="16">
        <f ca="1">J9439*Table3[[#This Row],[QUANTITY]]</f>
        <v>375</v>
      </c>
      <c r="M9439" s="16">
        <f ca="1">K9439*Table3[[#This Row],[QUANTITY]]*(1-Table3[[#This Row],[DISCOUNT %]])</f>
        <v>318.96771496135352</v>
      </c>
      <c r="N9439" s="3">
        <f>DAY(Table3[[#This Row],[DATE]])</f>
        <v>3</v>
      </c>
      <c r="O9439" s="3" t="str">
        <f>TEXT(Table3[[#This Row],[DATE]],"mmm")</f>
        <v>Nov</v>
      </c>
      <c r="P9439" s="3">
        <f>YEAR(Table3[[#This Row],[DATE]])</f>
        <v>2046</v>
      </c>
    </row>
    <row r="9440" spans="1:16" x14ac:dyDescent="0.3">
      <c r="A9440" s="6">
        <v>53635</v>
      </c>
      <c r="B9440" s="7" t="s">
        <v>2099</v>
      </c>
      <c r="C9440" s="9">
        <f t="shared" ca="1" si="294"/>
        <v>4</v>
      </c>
      <c r="D9440" s="9" t="s">
        <v>2116</v>
      </c>
      <c r="E9440" s="9" t="s">
        <v>2116</v>
      </c>
      <c r="F9440" s="10">
        <f t="shared" ca="1" si="295"/>
        <v>4.3569520548402546E-2</v>
      </c>
      <c r="G9440" s="3" t="str">
        <f>VLOOKUP(Table3[[#This Row],[PRODUCT ID]],Table1[[PRODUCT]:[SELLING PRICE]],1,FALSE)</f>
        <v>Product1047</v>
      </c>
      <c r="H9440" s="3" t="str">
        <f>VLOOKUP(Table3[[#This Row],[PRODUCT ID]],Table1[[PRODUCT]:[SELLING PRICE]],2,FALSE)</f>
        <v>Category5</v>
      </c>
      <c r="I9440" s="3" t="str">
        <f>VLOOKUP(Table3[[#This Row],[PRODUCT ID]],Table1[[PRODUCT]:[SELLING PRICE]],3,FALSE)</f>
        <v>Kg</v>
      </c>
      <c r="J9440" s="16">
        <f ca="1">VLOOKUP(Table3[[#This Row],[PRODUCT ID]],Table1[[PRODUCT]:[SELLING PRICE]],4,FALSE)</f>
        <v>235</v>
      </c>
      <c r="K9440" s="16">
        <f ca="1">VLOOKUP(Table3[[#This Row],[PRODUCT ID]],Table1[[PRODUCT]:[SELLING PRICE]],5,FALSE)</f>
        <v>60.504322319681627</v>
      </c>
      <c r="L9440" s="16">
        <f ca="1">J9440*Table3[[#This Row],[QUANTITY]]</f>
        <v>940</v>
      </c>
      <c r="M9440" s="16">
        <f ca="1">K9440*Table3[[#This Row],[QUANTITY]]*(1-Table3[[#This Row],[DISCOUNT %]])</f>
        <v>231.47271202042833</v>
      </c>
      <c r="N9440" s="3">
        <f>DAY(Table3[[#This Row],[DATE]])</f>
        <v>4</v>
      </c>
      <c r="O9440" s="3" t="str">
        <f>TEXT(Table3[[#This Row],[DATE]],"mmm")</f>
        <v>Nov</v>
      </c>
      <c r="P9440" s="3">
        <f>YEAR(Table3[[#This Row],[DATE]])</f>
        <v>2046</v>
      </c>
    </row>
    <row r="9441" spans="1:16" x14ac:dyDescent="0.3">
      <c r="A9441" s="6">
        <v>53636</v>
      </c>
      <c r="B9441" s="7" t="s">
        <v>2100</v>
      </c>
      <c r="C9441" s="9">
        <f t="shared" ca="1" si="294"/>
        <v>1</v>
      </c>
      <c r="D9441" s="9" t="s">
        <v>2116</v>
      </c>
      <c r="E9441" s="9" t="s">
        <v>2116</v>
      </c>
      <c r="F9441" s="10">
        <f t="shared" ca="1" si="295"/>
        <v>2.2795522170432847E-2</v>
      </c>
      <c r="G9441" s="3" t="str">
        <f>VLOOKUP(Table3[[#This Row],[PRODUCT ID]],Table1[[PRODUCT]:[SELLING PRICE]],1,FALSE)</f>
        <v>Product1048</v>
      </c>
      <c r="H9441" s="3" t="str">
        <f>VLOOKUP(Table3[[#This Row],[PRODUCT ID]],Table1[[PRODUCT]:[SELLING PRICE]],2,FALSE)</f>
        <v>Category1</v>
      </c>
      <c r="I9441" s="3" t="str">
        <f>VLOOKUP(Table3[[#This Row],[PRODUCT ID]],Table1[[PRODUCT]:[SELLING PRICE]],3,FALSE)</f>
        <v>Lt</v>
      </c>
      <c r="J9441" s="16">
        <f ca="1">VLOOKUP(Table3[[#This Row],[PRODUCT ID]],Table1[[PRODUCT]:[SELLING PRICE]],4,FALSE)</f>
        <v>187</v>
      </c>
      <c r="K9441" s="16">
        <f ca="1">VLOOKUP(Table3[[#This Row],[PRODUCT ID]],Table1[[PRODUCT]:[SELLING PRICE]],5,FALSE)</f>
        <v>217.45866328193193</v>
      </c>
      <c r="L9441" s="16">
        <f ca="1">J9441*Table3[[#This Row],[QUANTITY]]</f>
        <v>187</v>
      </c>
      <c r="M9441" s="16">
        <f ca="1">K9441*Table3[[#This Row],[QUANTITY]]*(1-Table3[[#This Row],[DISCOUNT %]])</f>
        <v>212.50157950193596</v>
      </c>
      <c r="N9441" s="3">
        <f>DAY(Table3[[#This Row],[DATE]])</f>
        <v>5</v>
      </c>
      <c r="O9441" s="3" t="str">
        <f>TEXT(Table3[[#This Row],[DATE]],"mmm")</f>
        <v>Nov</v>
      </c>
      <c r="P9441" s="3">
        <f>YEAR(Table3[[#This Row],[DATE]])</f>
        <v>2046</v>
      </c>
    </row>
    <row r="9442" spans="1:16" x14ac:dyDescent="0.3">
      <c r="A9442" s="6">
        <v>53637</v>
      </c>
      <c r="B9442" s="8" t="s">
        <v>2101</v>
      </c>
      <c r="C9442" s="9">
        <f t="shared" ca="1" si="294"/>
        <v>10</v>
      </c>
      <c r="D9442" s="9" t="s">
        <v>2115</v>
      </c>
      <c r="E9442" s="9" t="s">
        <v>2118</v>
      </c>
      <c r="F9442" s="10">
        <f t="shared" ca="1" si="295"/>
        <v>7.3290610684119406E-2</v>
      </c>
      <c r="G9442" s="3" t="str">
        <f>VLOOKUP(Table3[[#This Row],[PRODUCT ID]],Table1[[PRODUCT]:[SELLING PRICE]],1,FALSE)</f>
        <v>Product1049</v>
      </c>
      <c r="H9442" s="3" t="str">
        <f>VLOOKUP(Table3[[#This Row],[PRODUCT ID]],Table1[[PRODUCT]:[SELLING PRICE]],2,FALSE)</f>
        <v>Category2</v>
      </c>
      <c r="I9442" s="3" t="str">
        <f>VLOOKUP(Table3[[#This Row],[PRODUCT ID]],Table1[[PRODUCT]:[SELLING PRICE]],3,FALSE)</f>
        <v>Kg</v>
      </c>
      <c r="J9442" s="16">
        <f ca="1">VLOOKUP(Table3[[#This Row],[PRODUCT ID]],Table1[[PRODUCT]:[SELLING PRICE]],4,FALSE)</f>
        <v>44</v>
      </c>
      <c r="K9442" s="16">
        <f ca="1">VLOOKUP(Table3[[#This Row],[PRODUCT ID]],Table1[[PRODUCT]:[SELLING PRICE]],5,FALSE)</f>
        <v>187.92492400038654</v>
      </c>
      <c r="L9442" s="16">
        <f ca="1">J9442*Table3[[#This Row],[QUANTITY]]</f>
        <v>440</v>
      </c>
      <c r="M9442" s="16">
        <f ca="1">K9442*Table3[[#This Row],[QUANTITY]]*(1-Table3[[#This Row],[DISCOUNT %]])</f>
        <v>1741.5179155763151</v>
      </c>
      <c r="N9442" s="3">
        <f>DAY(Table3[[#This Row],[DATE]])</f>
        <v>6</v>
      </c>
      <c r="O9442" s="3" t="str">
        <f>TEXT(Table3[[#This Row],[DATE]],"mmm")</f>
        <v>Nov</v>
      </c>
      <c r="P9442" s="3">
        <f>YEAR(Table3[[#This Row],[DATE]])</f>
        <v>2046</v>
      </c>
    </row>
    <row r="9443" spans="1:16" x14ac:dyDescent="0.3">
      <c r="A9443" s="6">
        <v>53638</v>
      </c>
      <c r="B9443" s="7" t="s">
        <v>1053</v>
      </c>
      <c r="C9443" s="9">
        <f t="shared" ca="1" si="294"/>
        <v>8</v>
      </c>
      <c r="D9443" s="9" t="s">
        <v>2116</v>
      </c>
      <c r="E9443" s="9" t="s">
        <v>2116</v>
      </c>
      <c r="F9443" s="10">
        <f t="shared" ca="1" si="295"/>
        <v>5.2439561791292159E-2</v>
      </c>
      <c r="G9443" s="3" t="str">
        <f>VLOOKUP(Table3[[#This Row],[PRODUCT ID]],Table1[[PRODUCT]:[SELLING PRICE]],1,FALSE)</f>
        <v>Product1</v>
      </c>
      <c r="H9443" s="3" t="str">
        <f>VLOOKUP(Table3[[#This Row],[PRODUCT ID]],Table1[[PRODUCT]:[SELLING PRICE]],2,FALSE)</f>
        <v>Category1</v>
      </c>
      <c r="I9443" s="3" t="str">
        <f>VLOOKUP(Table3[[#This Row],[PRODUCT ID]],Table1[[PRODUCT]:[SELLING PRICE]],3,FALSE)</f>
        <v>Kg</v>
      </c>
      <c r="J9443" s="16">
        <f ca="1">VLOOKUP(Table3[[#This Row],[PRODUCT ID]],Table1[[PRODUCT]:[SELLING PRICE]],4,FALSE)</f>
        <v>26</v>
      </c>
      <c r="K9443" s="16">
        <f ca="1">VLOOKUP(Table3[[#This Row],[PRODUCT ID]],Table1[[PRODUCT]:[SELLING PRICE]],5,FALSE)</f>
        <v>143.96069654888763</v>
      </c>
      <c r="L9443" s="16">
        <f ca="1">J9443*Table3[[#This Row],[QUANTITY]]</f>
        <v>208</v>
      </c>
      <c r="M9443" s="16">
        <f ca="1">K9443*Table3[[#This Row],[QUANTITY]]*(1-Table3[[#This Row],[DISCOUNT %]])</f>
        <v>1091.2916856535583</v>
      </c>
      <c r="N9443" s="3">
        <f>DAY(Table3[[#This Row],[DATE]])</f>
        <v>7</v>
      </c>
      <c r="O9443" s="3" t="str">
        <f>TEXT(Table3[[#This Row],[DATE]],"mmm")</f>
        <v>Nov</v>
      </c>
      <c r="P9443" s="3">
        <f>YEAR(Table3[[#This Row],[DATE]])</f>
        <v>2046</v>
      </c>
    </row>
    <row r="9444" spans="1:16" x14ac:dyDescent="0.3">
      <c r="A9444" s="6">
        <v>53639</v>
      </c>
      <c r="B9444" s="7" t="s">
        <v>1054</v>
      </c>
      <c r="C9444" s="9">
        <f t="shared" ca="1" si="294"/>
        <v>7</v>
      </c>
      <c r="D9444" s="9" t="s">
        <v>2117</v>
      </c>
      <c r="E9444" s="9" t="s">
        <v>2116</v>
      </c>
      <c r="F9444" s="10">
        <f t="shared" ca="1" si="295"/>
        <v>5.4530175766593428E-2</v>
      </c>
      <c r="G9444" s="3" t="str">
        <f>VLOOKUP(Table3[[#This Row],[PRODUCT ID]],Table1[[PRODUCT]:[SELLING PRICE]],1,FALSE)</f>
        <v>Product2</v>
      </c>
      <c r="H9444" s="3" t="str">
        <f>VLOOKUP(Table3[[#This Row],[PRODUCT ID]],Table1[[PRODUCT]:[SELLING PRICE]],2,FALSE)</f>
        <v>Category2</v>
      </c>
      <c r="I9444" s="3" t="str">
        <f>VLOOKUP(Table3[[#This Row],[PRODUCT ID]],Table1[[PRODUCT]:[SELLING PRICE]],3,FALSE)</f>
        <v>Kg</v>
      </c>
      <c r="J9444" s="16">
        <f ca="1">VLOOKUP(Table3[[#This Row],[PRODUCT ID]],Table1[[PRODUCT]:[SELLING PRICE]],4,FALSE)</f>
        <v>88</v>
      </c>
      <c r="K9444" s="16">
        <f ca="1">VLOOKUP(Table3[[#This Row],[PRODUCT ID]],Table1[[PRODUCT]:[SELLING PRICE]],5,FALSE)</f>
        <v>231.44910332675929</v>
      </c>
      <c r="L9444" s="16">
        <f ca="1">J9444*Table3[[#This Row],[QUANTITY]]</f>
        <v>616</v>
      </c>
      <c r="M9444" s="16">
        <f ca="1">K9444*Table3[[#This Row],[QUANTITY]]*(1-Table3[[#This Row],[DISCOUNT %]])</f>
        <v>1531.7970012893145</v>
      </c>
      <c r="N9444" s="3">
        <f>DAY(Table3[[#This Row],[DATE]])</f>
        <v>8</v>
      </c>
      <c r="O9444" s="3" t="str">
        <f>TEXT(Table3[[#This Row],[DATE]],"mmm")</f>
        <v>Nov</v>
      </c>
      <c r="P9444" s="3">
        <f>YEAR(Table3[[#This Row],[DATE]])</f>
        <v>2046</v>
      </c>
    </row>
    <row r="9445" spans="1:16" x14ac:dyDescent="0.3">
      <c r="A9445" s="6">
        <v>53640</v>
      </c>
      <c r="B9445" s="7" t="s">
        <v>1055</v>
      </c>
      <c r="C9445" s="9">
        <f t="shared" ca="1" si="294"/>
        <v>11</v>
      </c>
      <c r="D9445" s="9" t="s">
        <v>2115</v>
      </c>
      <c r="E9445" s="9" t="s">
        <v>2116</v>
      </c>
      <c r="F9445" s="10">
        <f t="shared" ca="1" si="295"/>
        <v>1.2369558256017932E-2</v>
      </c>
      <c r="G9445" s="3" t="str">
        <f>VLOOKUP(Table3[[#This Row],[PRODUCT ID]],Table1[[PRODUCT]:[SELLING PRICE]],1,FALSE)</f>
        <v>Product3</v>
      </c>
      <c r="H9445" s="3" t="str">
        <f>VLOOKUP(Table3[[#This Row],[PRODUCT ID]],Table1[[PRODUCT]:[SELLING PRICE]],2,FALSE)</f>
        <v>Category3</v>
      </c>
      <c r="I9445" s="3" t="str">
        <f>VLOOKUP(Table3[[#This Row],[PRODUCT ID]],Table1[[PRODUCT]:[SELLING PRICE]],3,FALSE)</f>
        <v>Lt</v>
      </c>
      <c r="J9445" s="16">
        <f ca="1">VLOOKUP(Table3[[#This Row],[PRODUCT ID]],Table1[[PRODUCT]:[SELLING PRICE]],4,FALSE)</f>
        <v>150</v>
      </c>
      <c r="K9445" s="16">
        <f ca="1">VLOOKUP(Table3[[#This Row],[PRODUCT ID]],Table1[[PRODUCT]:[SELLING PRICE]],5,FALSE)</f>
        <v>23.853807427812875</v>
      </c>
      <c r="L9445" s="16">
        <f ca="1">J9445*Table3[[#This Row],[QUANTITY]]</f>
        <v>1650</v>
      </c>
      <c r="M9445" s="16">
        <f ca="1">K9445*Table3[[#This Row],[QUANTITY]]*(1-Table3[[#This Row],[DISCOUNT %]])</f>
        <v>259.1462100392738</v>
      </c>
      <c r="N9445" s="3">
        <f>DAY(Table3[[#This Row],[DATE]])</f>
        <v>9</v>
      </c>
      <c r="O9445" s="3" t="str">
        <f>TEXT(Table3[[#This Row],[DATE]],"mmm")</f>
        <v>Nov</v>
      </c>
      <c r="P9445" s="3">
        <f>YEAR(Table3[[#This Row],[DATE]])</f>
        <v>2046</v>
      </c>
    </row>
    <row r="9446" spans="1:16" x14ac:dyDescent="0.3">
      <c r="A9446" s="6">
        <v>53641</v>
      </c>
      <c r="B9446" s="7" t="s">
        <v>1056</v>
      </c>
      <c r="C9446" s="9">
        <f t="shared" ca="1" si="294"/>
        <v>8</v>
      </c>
      <c r="D9446" s="9" t="s">
        <v>2115</v>
      </c>
      <c r="E9446" s="9" t="s">
        <v>2116</v>
      </c>
      <c r="F9446" s="10">
        <f t="shared" ca="1" si="295"/>
        <v>5.6626882394276268E-2</v>
      </c>
      <c r="G9446" s="3" t="str">
        <f>VLOOKUP(Table3[[#This Row],[PRODUCT ID]],Table1[[PRODUCT]:[SELLING PRICE]],1,FALSE)</f>
        <v>Product4</v>
      </c>
      <c r="H9446" s="3" t="str">
        <f>VLOOKUP(Table3[[#This Row],[PRODUCT ID]],Table1[[PRODUCT]:[SELLING PRICE]],2,FALSE)</f>
        <v>Category4</v>
      </c>
      <c r="I9446" s="3" t="str">
        <f>VLOOKUP(Table3[[#This Row],[PRODUCT ID]],Table1[[PRODUCT]:[SELLING PRICE]],3,FALSE)</f>
        <v>Kg</v>
      </c>
      <c r="J9446" s="16">
        <f ca="1">VLOOKUP(Table3[[#This Row],[PRODUCT ID]],Table1[[PRODUCT]:[SELLING PRICE]],4,FALSE)</f>
        <v>108</v>
      </c>
      <c r="K9446" s="16">
        <f ca="1">VLOOKUP(Table3[[#This Row],[PRODUCT ID]],Table1[[PRODUCT]:[SELLING PRICE]],5,FALSE)</f>
        <v>262.91050886369794</v>
      </c>
      <c r="L9446" s="16">
        <f ca="1">J9446*Table3[[#This Row],[QUANTITY]]</f>
        <v>864</v>
      </c>
      <c r="M9446" s="16">
        <f ca="1">K9446*Table3[[#This Row],[QUANTITY]]*(1-Table3[[#This Row],[DISCOUNT %]])</f>
        <v>1984.181651184432</v>
      </c>
      <c r="N9446" s="3">
        <f>DAY(Table3[[#This Row],[DATE]])</f>
        <v>10</v>
      </c>
      <c r="O9446" s="3" t="str">
        <f>TEXT(Table3[[#This Row],[DATE]],"mmm")</f>
        <v>Nov</v>
      </c>
      <c r="P9446" s="3">
        <f>YEAR(Table3[[#This Row],[DATE]])</f>
        <v>2046</v>
      </c>
    </row>
    <row r="9447" spans="1:16" x14ac:dyDescent="0.3">
      <c r="A9447" s="6">
        <v>53642</v>
      </c>
      <c r="B9447" s="7" t="s">
        <v>1057</v>
      </c>
      <c r="C9447" s="9">
        <f t="shared" ca="1" si="294"/>
        <v>15</v>
      </c>
      <c r="D9447" s="9" t="s">
        <v>2115</v>
      </c>
      <c r="E9447" s="9" t="s">
        <v>2116</v>
      </c>
      <c r="F9447" s="10">
        <f t="shared" ca="1" si="295"/>
        <v>9.6348061153718079E-2</v>
      </c>
      <c r="G9447" s="3" t="str">
        <f>VLOOKUP(Table3[[#This Row],[PRODUCT ID]],Table1[[PRODUCT]:[SELLING PRICE]],1,FALSE)</f>
        <v>Product5</v>
      </c>
      <c r="H9447" s="3" t="str">
        <f>VLOOKUP(Table3[[#This Row],[PRODUCT ID]],Table1[[PRODUCT]:[SELLING PRICE]],2,FALSE)</f>
        <v>Category5</v>
      </c>
      <c r="I9447" s="3" t="str">
        <f>VLOOKUP(Table3[[#This Row],[PRODUCT ID]],Table1[[PRODUCT]:[SELLING PRICE]],3,FALSE)</f>
        <v>Lt</v>
      </c>
      <c r="J9447" s="16">
        <f ca="1">VLOOKUP(Table3[[#This Row],[PRODUCT ID]],Table1[[PRODUCT]:[SELLING PRICE]],4,FALSE)</f>
        <v>135</v>
      </c>
      <c r="K9447" s="16">
        <f ca="1">VLOOKUP(Table3[[#This Row],[PRODUCT ID]],Table1[[PRODUCT]:[SELLING PRICE]],5,FALSE)</f>
        <v>178.61044405516915</v>
      </c>
      <c r="L9447" s="16">
        <f ca="1">J9447*Table3[[#This Row],[QUANTITY]]</f>
        <v>2025</v>
      </c>
      <c r="M9447" s="16">
        <f ca="1">K9447*Table3[[#This Row],[QUANTITY]]*(1-Table3[[#This Row],[DISCOUNT %]])</f>
        <v>2421.0251110297349</v>
      </c>
      <c r="N9447" s="3">
        <f>DAY(Table3[[#This Row],[DATE]])</f>
        <v>11</v>
      </c>
      <c r="O9447" s="3" t="str">
        <f>TEXT(Table3[[#This Row],[DATE]],"mmm")</f>
        <v>Nov</v>
      </c>
      <c r="P9447" s="3">
        <f>YEAR(Table3[[#This Row],[DATE]])</f>
        <v>2046</v>
      </c>
    </row>
    <row r="9448" spans="1:16" x14ac:dyDescent="0.3">
      <c r="A9448" s="6">
        <v>53643</v>
      </c>
      <c r="B9448" s="7" t="s">
        <v>1058</v>
      </c>
      <c r="C9448" s="9">
        <f t="shared" ca="1" si="294"/>
        <v>12</v>
      </c>
      <c r="D9448" s="9" t="s">
        <v>2116</v>
      </c>
      <c r="E9448" s="9" t="s">
        <v>2118</v>
      </c>
      <c r="F9448" s="10">
        <f t="shared" ca="1" si="295"/>
        <v>9.9603566388155207E-2</v>
      </c>
      <c r="G9448" s="3" t="str">
        <f>VLOOKUP(Table3[[#This Row],[PRODUCT ID]],Table1[[PRODUCT]:[SELLING PRICE]],1,FALSE)</f>
        <v>Product6</v>
      </c>
      <c r="H9448" s="3" t="str">
        <f>VLOOKUP(Table3[[#This Row],[PRODUCT ID]],Table1[[PRODUCT]:[SELLING PRICE]],2,FALSE)</f>
        <v>Category1</v>
      </c>
      <c r="I9448" s="3" t="str">
        <f>VLOOKUP(Table3[[#This Row],[PRODUCT ID]],Table1[[PRODUCT]:[SELLING PRICE]],3,FALSE)</f>
        <v>Ft</v>
      </c>
      <c r="J9448" s="16">
        <f ca="1">VLOOKUP(Table3[[#This Row],[PRODUCT ID]],Table1[[PRODUCT]:[SELLING PRICE]],4,FALSE)</f>
        <v>24</v>
      </c>
      <c r="K9448" s="16">
        <f ca="1">VLOOKUP(Table3[[#This Row],[PRODUCT ID]],Table1[[PRODUCT]:[SELLING PRICE]],5,FALSE)</f>
        <v>314.30065147914587</v>
      </c>
      <c r="L9448" s="16">
        <f ca="1">J9448*Table3[[#This Row],[QUANTITY]]</f>
        <v>288</v>
      </c>
      <c r="M9448" s="16">
        <f ca="1">K9448*Table3[[#This Row],[QUANTITY]]*(1-Table3[[#This Row],[DISCOUNT %]])</f>
        <v>3395.9422280844278</v>
      </c>
      <c r="N9448" s="3">
        <f>DAY(Table3[[#This Row],[DATE]])</f>
        <v>12</v>
      </c>
      <c r="O9448" s="3" t="str">
        <f>TEXT(Table3[[#This Row],[DATE]],"mmm")</f>
        <v>Nov</v>
      </c>
      <c r="P9448" s="3">
        <f>YEAR(Table3[[#This Row],[DATE]])</f>
        <v>2046</v>
      </c>
    </row>
    <row r="9449" spans="1:16" x14ac:dyDescent="0.3">
      <c r="A9449" s="6">
        <v>53644</v>
      </c>
      <c r="B9449" s="7" t="s">
        <v>1059</v>
      </c>
      <c r="C9449" s="9">
        <f t="shared" ca="1" si="294"/>
        <v>10</v>
      </c>
      <c r="D9449" s="9" t="s">
        <v>2116</v>
      </c>
      <c r="E9449" s="9" t="s">
        <v>2118</v>
      </c>
      <c r="F9449" s="10">
        <f t="shared" ca="1" si="295"/>
        <v>2.3586560353296218E-2</v>
      </c>
      <c r="G9449" s="3" t="str">
        <f>VLOOKUP(Table3[[#This Row],[PRODUCT ID]],Table1[[PRODUCT]:[SELLING PRICE]],1,FALSE)</f>
        <v>Product7</v>
      </c>
      <c r="H9449" s="3" t="str">
        <f>VLOOKUP(Table3[[#This Row],[PRODUCT ID]],Table1[[PRODUCT]:[SELLING PRICE]],2,FALSE)</f>
        <v>Category2</v>
      </c>
      <c r="I9449" s="3" t="str">
        <f>VLOOKUP(Table3[[#This Row],[PRODUCT ID]],Table1[[PRODUCT]:[SELLING PRICE]],3,FALSE)</f>
        <v>Kg</v>
      </c>
      <c r="J9449" s="16">
        <f ca="1">VLOOKUP(Table3[[#This Row],[PRODUCT ID]],Table1[[PRODUCT]:[SELLING PRICE]],4,FALSE)</f>
        <v>116</v>
      </c>
      <c r="K9449" s="16">
        <f ca="1">VLOOKUP(Table3[[#This Row],[PRODUCT ID]],Table1[[PRODUCT]:[SELLING PRICE]],5,FALSE)</f>
        <v>75.374365149541063</v>
      </c>
      <c r="L9449" s="16">
        <f ca="1">J9449*Table3[[#This Row],[QUANTITY]]</f>
        <v>1160</v>
      </c>
      <c r="M9449" s="16">
        <f ca="1">K9449*Table3[[#This Row],[QUANTITY]]*(1-Table3[[#This Row],[DISCOUNT %]])</f>
        <v>735.96543136850028</v>
      </c>
      <c r="N9449" s="3">
        <f>DAY(Table3[[#This Row],[DATE]])</f>
        <v>13</v>
      </c>
      <c r="O9449" s="3" t="str">
        <f>TEXT(Table3[[#This Row],[DATE]],"mmm")</f>
        <v>Nov</v>
      </c>
      <c r="P9449" s="3">
        <f>YEAR(Table3[[#This Row],[DATE]])</f>
        <v>2046</v>
      </c>
    </row>
    <row r="9450" spans="1:16" x14ac:dyDescent="0.3">
      <c r="A9450" s="6">
        <v>53645</v>
      </c>
      <c r="B9450" s="7" t="s">
        <v>1060</v>
      </c>
      <c r="C9450" s="9">
        <f t="shared" ca="1" si="294"/>
        <v>13</v>
      </c>
      <c r="D9450" s="9" t="s">
        <v>2116</v>
      </c>
      <c r="E9450" s="9" t="s">
        <v>2116</v>
      </c>
      <c r="F9450" s="10">
        <f t="shared" ca="1" si="295"/>
        <v>4.6756581142365699E-3</v>
      </c>
      <c r="G9450" s="3" t="str">
        <f>VLOOKUP(Table3[[#This Row],[PRODUCT ID]],Table1[[PRODUCT]:[SELLING PRICE]],1,FALSE)</f>
        <v>Product8</v>
      </c>
      <c r="H9450" s="3" t="str">
        <f>VLOOKUP(Table3[[#This Row],[PRODUCT ID]],Table1[[PRODUCT]:[SELLING PRICE]],2,FALSE)</f>
        <v>Category3</v>
      </c>
      <c r="I9450" s="3" t="str">
        <f>VLOOKUP(Table3[[#This Row],[PRODUCT ID]],Table1[[PRODUCT]:[SELLING PRICE]],3,FALSE)</f>
        <v>No</v>
      </c>
      <c r="J9450" s="16">
        <f ca="1">VLOOKUP(Table3[[#This Row],[PRODUCT ID]],Table1[[PRODUCT]:[SELLING PRICE]],4,FALSE)</f>
        <v>240</v>
      </c>
      <c r="K9450" s="16">
        <f ca="1">VLOOKUP(Table3[[#This Row],[PRODUCT ID]],Table1[[PRODUCT]:[SELLING PRICE]],5,FALSE)</f>
        <v>129.77114950175388</v>
      </c>
      <c r="L9450" s="16">
        <f ca="1">J9450*Table3[[#This Row],[QUANTITY]]</f>
        <v>3120</v>
      </c>
      <c r="M9450" s="16">
        <f ca="1">K9450*Table3[[#This Row],[QUANTITY]]*(1-Table3[[#This Row],[DISCOUNT %]])</f>
        <v>1679.1369916566987</v>
      </c>
      <c r="N9450" s="3">
        <f>DAY(Table3[[#This Row],[DATE]])</f>
        <v>14</v>
      </c>
      <c r="O9450" s="3" t="str">
        <f>TEXT(Table3[[#This Row],[DATE]],"mmm")</f>
        <v>Nov</v>
      </c>
      <c r="P9450" s="3">
        <f>YEAR(Table3[[#This Row],[DATE]])</f>
        <v>2046</v>
      </c>
    </row>
    <row r="9451" spans="1:16" x14ac:dyDescent="0.3">
      <c r="A9451" s="6">
        <v>53646</v>
      </c>
      <c r="B9451" s="7" t="s">
        <v>1061</v>
      </c>
      <c r="C9451" s="9">
        <f t="shared" ca="1" si="294"/>
        <v>14</v>
      </c>
      <c r="D9451" s="9" t="s">
        <v>2115</v>
      </c>
      <c r="E9451" s="9" t="s">
        <v>2116</v>
      </c>
      <c r="F9451" s="10">
        <f t="shared" ca="1" si="295"/>
        <v>8.9856574533086708E-2</v>
      </c>
      <c r="G9451" s="3" t="str">
        <f>VLOOKUP(Table3[[#This Row],[PRODUCT ID]],Table1[[PRODUCT]:[SELLING PRICE]],1,FALSE)</f>
        <v>Product9</v>
      </c>
      <c r="H9451" s="3" t="str">
        <f>VLOOKUP(Table3[[#This Row],[PRODUCT ID]],Table1[[PRODUCT]:[SELLING PRICE]],2,FALSE)</f>
        <v>Category4</v>
      </c>
      <c r="I9451" s="3" t="str">
        <f>VLOOKUP(Table3[[#This Row],[PRODUCT ID]],Table1[[PRODUCT]:[SELLING PRICE]],3,FALSE)</f>
        <v>No</v>
      </c>
      <c r="J9451" s="16">
        <f ca="1">VLOOKUP(Table3[[#This Row],[PRODUCT ID]],Table1[[PRODUCT]:[SELLING PRICE]],4,FALSE)</f>
        <v>240</v>
      </c>
      <c r="K9451" s="16">
        <f ca="1">VLOOKUP(Table3[[#This Row],[PRODUCT ID]],Table1[[PRODUCT]:[SELLING PRICE]],5,FALSE)</f>
        <v>266.34513729896543</v>
      </c>
      <c r="L9451" s="16">
        <f ca="1">J9451*Table3[[#This Row],[QUANTITY]]</f>
        <v>3360</v>
      </c>
      <c r="M9451" s="16">
        <f ca="1">K9451*Table3[[#This Row],[QUANTITY]]*(1-Table3[[#This Row],[DISCOUNT %]])</f>
        <v>3393.7718586483002</v>
      </c>
      <c r="N9451" s="3">
        <f>DAY(Table3[[#This Row],[DATE]])</f>
        <v>15</v>
      </c>
      <c r="O9451" s="3" t="str">
        <f>TEXT(Table3[[#This Row],[DATE]],"mmm")</f>
        <v>Nov</v>
      </c>
      <c r="P9451" s="3">
        <f>YEAR(Table3[[#This Row],[DATE]])</f>
        <v>2046</v>
      </c>
    </row>
    <row r="9452" spans="1:16" x14ac:dyDescent="0.3">
      <c r="A9452" s="6">
        <v>53647</v>
      </c>
      <c r="B9452" s="7" t="s">
        <v>1062</v>
      </c>
      <c r="C9452" s="9">
        <f t="shared" ca="1" si="294"/>
        <v>9</v>
      </c>
      <c r="D9452" s="9" t="s">
        <v>2117</v>
      </c>
      <c r="E9452" s="9" t="s">
        <v>2116</v>
      </c>
      <c r="F9452" s="10">
        <f t="shared" ca="1" si="295"/>
        <v>7.7692818517540896E-2</v>
      </c>
      <c r="G9452" s="3" t="str">
        <f>VLOOKUP(Table3[[#This Row],[PRODUCT ID]],Table1[[PRODUCT]:[SELLING PRICE]],1,FALSE)</f>
        <v>Product10</v>
      </c>
      <c r="H9452" s="3" t="str">
        <f>VLOOKUP(Table3[[#This Row],[PRODUCT ID]],Table1[[PRODUCT]:[SELLING PRICE]],2,FALSE)</f>
        <v>Category5</v>
      </c>
      <c r="I9452" s="3" t="str">
        <f>VLOOKUP(Table3[[#This Row],[PRODUCT ID]],Table1[[PRODUCT]:[SELLING PRICE]],3,FALSE)</f>
        <v>Ft</v>
      </c>
      <c r="J9452" s="16">
        <f ca="1">VLOOKUP(Table3[[#This Row],[PRODUCT ID]],Table1[[PRODUCT]:[SELLING PRICE]],4,FALSE)</f>
        <v>21</v>
      </c>
      <c r="K9452" s="16">
        <f ca="1">VLOOKUP(Table3[[#This Row],[PRODUCT ID]],Table1[[PRODUCT]:[SELLING PRICE]],5,FALSE)</f>
        <v>156.00056587947853</v>
      </c>
      <c r="L9452" s="16">
        <f ca="1">J9452*Table3[[#This Row],[QUANTITY]]</f>
        <v>189</v>
      </c>
      <c r="M9452" s="16">
        <f ca="1">K9452*Table3[[#This Row],[QUANTITY]]*(1-Table3[[#This Row],[DISCOUNT %]])</f>
        <v>1294.9239800337346</v>
      </c>
      <c r="N9452" s="3">
        <f>DAY(Table3[[#This Row],[DATE]])</f>
        <v>16</v>
      </c>
      <c r="O9452" s="3" t="str">
        <f>TEXT(Table3[[#This Row],[DATE]],"mmm")</f>
        <v>Nov</v>
      </c>
      <c r="P9452" s="3">
        <f>YEAR(Table3[[#This Row],[DATE]])</f>
        <v>2046</v>
      </c>
    </row>
    <row r="9453" spans="1:16" x14ac:dyDescent="0.3">
      <c r="A9453" s="6">
        <v>53648</v>
      </c>
      <c r="B9453" s="7" t="s">
        <v>1063</v>
      </c>
      <c r="C9453" s="9">
        <f t="shared" ca="1" si="294"/>
        <v>5</v>
      </c>
      <c r="D9453" s="9" t="s">
        <v>2117</v>
      </c>
      <c r="E9453" s="9" t="s">
        <v>2116</v>
      </c>
      <c r="F9453" s="10">
        <f t="shared" ca="1" si="295"/>
        <v>8.0731485154280136E-2</v>
      </c>
      <c r="G9453" s="3" t="str">
        <f>VLOOKUP(Table3[[#This Row],[PRODUCT ID]],Table1[[PRODUCT]:[SELLING PRICE]],1,FALSE)</f>
        <v>Product11</v>
      </c>
      <c r="H9453" s="3" t="str">
        <f>VLOOKUP(Table3[[#This Row],[PRODUCT ID]],Table1[[PRODUCT]:[SELLING PRICE]],2,FALSE)</f>
        <v>Category1</v>
      </c>
      <c r="I9453" s="3" t="str">
        <f>VLOOKUP(Table3[[#This Row],[PRODUCT ID]],Table1[[PRODUCT]:[SELLING PRICE]],3,FALSE)</f>
        <v>No</v>
      </c>
      <c r="J9453" s="16">
        <f ca="1">VLOOKUP(Table3[[#This Row],[PRODUCT ID]],Table1[[PRODUCT]:[SELLING PRICE]],4,FALSE)</f>
        <v>24</v>
      </c>
      <c r="K9453" s="16">
        <f ca="1">VLOOKUP(Table3[[#This Row],[PRODUCT ID]],Table1[[PRODUCT]:[SELLING PRICE]],5,FALSE)</f>
        <v>25.769088182129277</v>
      </c>
      <c r="L9453" s="16">
        <f ca="1">J9453*Table3[[#This Row],[QUANTITY]]</f>
        <v>120</v>
      </c>
      <c r="M9453" s="16">
        <f ca="1">K9453*Table3[[#This Row],[QUANTITY]]*(1-Table3[[#This Row],[DISCOUNT %]])</f>
        <v>118.44355711057185</v>
      </c>
      <c r="N9453" s="3">
        <f>DAY(Table3[[#This Row],[DATE]])</f>
        <v>17</v>
      </c>
      <c r="O9453" s="3" t="str">
        <f>TEXT(Table3[[#This Row],[DATE]],"mmm")</f>
        <v>Nov</v>
      </c>
      <c r="P9453" s="3">
        <f>YEAR(Table3[[#This Row],[DATE]])</f>
        <v>2046</v>
      </c>
    </row>
    <row r="9454" spans="1:16" x14ac:dyDescent="0.3">
      <c r="A9454" s="6">
        <v>53649</v>
      </c>
      <c r="B9454" s="7" t="s">
        <v>1064</v>
      </c>
      <c r="C9454" s="9">
        <f t="shared" ca="1" si="294"/>
        <v>12</v>
      </c>
      <c r="D9454" s="9" t="s">
        <v>2116</v>
      </c>
      <c r="E9454" s="9" t="s">
        <v>2118</v>
      </c>
      <c r="F9454" s="10">
        <f t="shared" ca="1" si="295"/>
        <v>1.8363424036203981E-2</v>
      </c>
      <c r="G9454" s="3" t="str">
        <f>VLOOKUP(Table3[[#This Row],[PRODUCT ID]],Table1[[PRODUCT]:[SELLING PRICE]],1,FALSE)</f>
        <v>Product12</v>
      </c>
      <c r="H9454" s="3" t="str">
        <f>VLOOKUP(Table3[[#This Row],[PRODUCT ID]],Table1[[PRODUCT]:[SELLING PRICE]],2,FALSE)</f>
        <v>Category2</v>
      </c>
      <c r="I9454" s="3" t="str">
        <f>VLOOKUP(Table3[[#This Row],[PRODUCT ID]],Table1[[PRODUCT]:[SELLING PRICE]],3,FALSE)</f>
        <v>Kg</v>
      </c>
      <c r="J9454" s="16">
        <f ca="1">VLOOKUP(Table3[[#This Row],[PRODUCT ID]],Table1[[PRODUCT]:[SELLING PRICE]],4,FALSE)</f>
        <v>66</v>
      </c>
      <c r="K9454" s="16">
        <f ca="1">VLOOKUP(Table3[[#This Row],[PRODUCT ID]],Table1[[PRODUCT]:[SELLING PRICE]],5,FALSE)</f>
        <v>222.07923466287838</v>
      </c>
      <c r="L9454" s="16">
        <f ca="1">J9454*Table3[[#This Row],[QUANTITY]]</f>
        <v>792</v>
      </c>
      <c r="M9454" s="16">
        <f ca="1">K9454*Table3[[#This Row],[QUANTITY]]*(1-Table3[[#This Row],[DISCOUNT %]])</f>
        <v>2616.0131940855395</v>
      </c>
      <c r="N9454" s="3">
        <f>DAY(Table3[[#This Row],[DATE]])</f>
        <v>18</v>
      </c>
      <c r="O9454" s="3" t="str">
        <f>TEXT(Table3[[#This Row],[DATE]],"mmm")</f>
        <v>Nov</v>
      </c>
      <c r="P9454" s="3">
        <f>YEAR(Table3[[#This Row],[DATE]])</f>
        <v>2046</v>
      </c>
    </row>
    <row r="9455" spans="1:16" x14ac:dyDescent="0.3">
      <c r="A9455" s="6">
        <v>53650</v>
      </c>
      <c r="B9455" s="7" t="s">
        <v>1065</v>
      </c>
      <c r="C9455" s="9">
        <f t="shared" ca="1" si="294"/>
        <v>2</v>
      </c>
      <c r="D9455" s="9" t="s">
        <v>2116</v>
      </c>
      <c r="E9455" s="9" t="s">
        <v>2116</v>
      </c>
      <c r="F9455" s="10">
        <f t="shared" ca="1" si="295"/>
        <v>6.0537913335837912E-2</v>
      </c>
      <c r="G9455" s="3" t="str">
        <f>VLOOKUP(Table3[[#This Row],[PRODUCT ID]],Table1[[PRODUCT]:[SELLING PRICE]],1,FALSE)</f>
        <v>Product13</v>
      </c>
      <c r="H9455" s="3" t="str">
        <f>VLOOKUP(Table3[[#This Row],[PRODUCT ID]],Table1[[PRODUCT]:[SELLING PRICE]],2,FALSE)</f>
        <v>Category3</v>
      </c>
      <c r="I9455" s="3" t="str">
        <f>VLOOKUP(Table3[[#This Row],[PRODUCT ID]],Table1[[PRODUCT]:[SELLING PRICE]],3,FALSE)</f>
        <v>Kg</v>
      </c>
      <c r="J9455" s="16">
        <f ca="1">VLOOKUP(Table3[[#This Row],[PRODUCT ID]],Table1[[PRODUCT]:[SELLING PRICE]],4,FALSE)</f>
        <v>158</v>
      </c>
      <c r="K9455" s="16">
        <f ca="1">VLOOKUP(Table3[[#This Row],[PRODUCT ID]],Table1[[PRODUCT]:[SELLING PRICE]],5,FALSE)</f>
        <v>200.4647852548045</v>
      </c>
      <c r="L9455" s="16">
        <f ca="1">J9455*Table3[[#This Row],[QUANTITY]]</f>
        <v>316</v>
      </c>
      <c r="M9455" s="16">
        <f ca="1">K9455*Table3[[#This Row],[QUANTITY]]*(1-Table3[[#This Row],[DISCOUNT %]])</f>
        <v>376.65813091632356</v>
      </c>
      <c r="N9455" s="3">
        <f>DAY(Table3[[#This Row],[DATE]])</f>
        <v>19</v>
      </c>
      <c r="O9455" s="3" t="str">
        <f>TEXT(Table3[[#This Row],[DATE]],"mmm")</f>
        <v>Nov</v>
      </c>
      <c r="P9455" s="3">
        <f>YEAR(Table3[[#This Row],[DATE]])</f>
        <v>2046</v>
      </c>
    </row>
    <row r="9456" spans="1:16" x14ac:dyDescent="0.3">
      <c r="A9456" s="6">
        <v>53651</v>
      </c>
      <c r="B9456" s="7" t="s">
        <v>1066</v>
      </c>
      <c r="C9456" s="9">
        <f t="shared" ca="1" si="294"/>
        <v>6</v>
      </c>
      <c r="D9456" s="9" t="s">
        <v>2116</v>
      </c>
      <c r="E9456" s="9" t="s">
        <v>2116</v>
      </c>
      <c r="F9456" s="10">
        <f t="shared" ca="1" si="295"/>
        <v>7.0752769140992849E-2</v>
      </c>
      <c r="G9456" s="3" t="str">
        <f>VLOOKUP(Table3[[#This Row],[PRODUCT ID]],Table1[[PRODUCT]:[SELLING PRICE]],1,FALSE)</f>
        <v>Product14</v>
      </c>
      <c r="H9456" s="3" t="str">
        <f>VLOOKUP(Table3[[#This Row],[PRODUCT ID]],Table1[[PRODUCT]:[SELLING PRICE]],2,FALSE)</f>
        <v>Category4</v>
      </c>
      <c r="I9456" s="3" t="str">
        <f>VLOOKUP(Table3[[#This Row],[PRODUCT ID]],Table1[[PRODUCT]:[SELLING PRICE]],3,FALSE)</f>
        <v>Lt</v>
      </c>
      <c r="J9456" s="16">
        <f ca="1">VLOOKUP(Table3[[#This Row],[PRODUCT ID]],Table1[[PRODUCT]:[SELLING PRICE]],4,FALSE)</f>
        <v>221</v>
      </c>
      <c r="K9456" s="16">
        <f ca="1">VLOOKUP(Table3[[#This Row],[PRODUCT ID]],Table1[[PRODUCT]:[SELLING PRICE]],5,FALSE)</f>
        <v>283.73476637718295</v>
      </c>
      <c r="L9456" s="16">
        <f ca="1">J9456*Table3[[#This Row],[QUANTITY]]</f>
        <v>1326</v>
      </c>
      <c r="M9456" s="16">
        <f ca="1">K9456*Table3[[#This Row],[QUANTITY]]*(1-Table3[[#This Row],[DISCOUNT %]])</f>
        <v>1581.9584757265475</v>
      </c>
      <c r="N9456" s="3">
        <f>DAY(Table3[[#This Row],[DATE]])</f>
        <v>20</v>
      </c>
      <c r="O9456" s="3" t="str">
        <f>TEXT(Table3[[#This Row],[DATE]],"mmm")</f>
        <v>Nov</v>
      </c>
      <c r="P9456" s="3">
        <f>YEAR(Table3[[#This Row],[DATE]])</f>
        <v>2046</v>
      </c>
    </row>
    <row r="9457" spans="1:16" x14ac:dyDescent="0.3">
      <c r="A9457" s="6">
        <v>53652</v>
      </c>
      <c r="B9457" s="7" t="s">
        <v>1067</v>
      </c>
      <c r="C9457" s="9">
        <f t="shared" ca="1" si="294"/>
        <v>11</v>
      </c>
      <c r="D9457" s="9" t="s">
        <v>2116</v>
      </c>
      <c r="E9457" s="9" t="s">
        <v>2116</v>
      </c>
      <c r="F9457" s="10">
        <f t="shared" ca="1" si="295"/>
        <v>5.6146757055959153E-2</v>
      </c>
      <c r="G9457" s="3" t="str">
        <f>VLOOKUP(Table3[[#This Row],[PRODUCT ID]],Table1[[PRODUCT]:[SELLING PRICE]],1,FALSE)</f>
        <v>Product15</v>
      </c>
      <c r="H9457" s="3" t="str">
        <f>VLOOKUP(Table3[[#This Row],[PRODUCT ID]],Table1[[PRODUCT]:[SELLING PRICE]],2,FALSE)</f>
        <v>Category5</v>
      </c>
      <c r="I9457" s="3" t="str">
        <f>VLOOKUP(Table3[[#This Row],[PRODUCT ID]],Table1[[PRODUCT]:[SELLING PRICE]],3,FALSE)</f>
        <v>Kg</v>
      </c>
      <c r="J9457" s="16">
        <f ca="1">VLOOKUP(Table3[[#This Row],[PRODUCT ID]],Table1[[PRODUCT]:[SELLING PRICE]],4,FALSE)</f>
        <v>104</v>
      </c>
      <c r="K9457" s="16">
        <f ca="1">VLOOKUP(Table3[[#This Row],[PRODUCT ID]],Table1[[PRODUCT]:[SELLING PRICE]],5,FALSE)</f>
        <v>58.980935548331935</v>
      </c>
      <c r="L9457" s="16">
        <f ca="1">J9457*Table3[[#This Row],[QUANTITY]]</f>
        <v>1144</v>
      </c>
      <c r="M9457" s="16">
        <f ca="1">K9457*Table3[[#This Row],[QUANTITY]]*(1-Table3[[#This Row],[DISCOUNT %]])</f>
        <v>612.36282018083205</v>
      </c>
      <c r="N9457" s="3">
        <f>DAY(Table3[[#This Row],[DATE]])</f>
        <v>21</v>
      </c>
      <c r="O9457" s="3" t="str">
        <f>TEXT(Table3[[#This Row],[DATE]],"mmm")</f>
        <v>Nov</v>
      </c>
      <c r="P9457" s="3">
        <f>YEAR(Table3[[#This Row],[DATE]])</f>
        <v>2046</v>
      </c>
    </row>
    <row r="9458" spans="1:16" x14ac:dyDescent="0.3">
      <c r="A9458" s="6">
        <v>53653</v>
      </c>
      <c r="B9458" s="7" t="s">
        <v>1068</v>
      </c>
      <c r="C9458" s="9">
        <f t="shared" ca="1" si="294"/>
        <v>15</v>
      </c>
      <c r="D9458" s="9" t="s">
        <v>2115</v>
      </c>
      <c r="E9458" s="9" t="s">
        <v>2116</v>
      </c>
      <c r="F9458" s="10">
        <f t="shared" ca="1" si="295"/>
        <v>3.8737968984484977E-2</v>
      </c>
      <c r="G9458" s="3" t="str">
        <f>VLOOKUP(Table3[[#This Row],[PRODUCT ID]],Table1[[PRODUCT]:[SELLING PRICE]],1,FALSE)</f>
        <v>Product16</v>
      </c>
      <c r="H9458" s="3" t="str">
        <f>VLOOKUP(Table3[[#This Row],[PRODUCT ID]],Table1[[PRODUCT]:[SELLING PRICE]],2,FALSE)</f>
        <v>Category1</v>
      </c>
      <c r="I9458" s="3" t="str">
        <f>VLOOKUP(Table3[[#This Row],[PRODUCT ID]],Table1[[PRODUCT]:[SELLING PRICE]],3,FALSE)</f>
        <v>Lt</v>
      </c>
      <c r="J9458" s="16">
        <f ca="1">VLOOKUP(Table3[[#This Row],[PRODUCT ID]],Table1[[PRODUCT]:[SELLING PRICE]],4,FALSE)</f>
        <v>32</v>
      </c>
      <c r="K9458" s="16">
        <f ca="1">VLOOKUP(Table3[[#This Row],[PRODUCT ID]],Table1[[PRODUCT]:[SELLING PRICE]],5,FALSE)</f>
        <v>303.95545437054182</v>
      </c>
      <c r="L9458" s="16">
        <f ca="1">J9458*Table3[[#This Row],[QUANTITY]]</f>
        <v>480</v>
      </c>
      <c r="M9458" s="16">
        <f ca="1">K9458*Table3[[#This Row],[QUANTITY]]*(1-Table3[[#This Row],[DISCOUNT %]])</f>
        <v>4382.7125610970606</v>
      </c>
      <c r="N9458" s="3">
        <f>DAY(Table3[[#This Row],[DATE]])</f>
        <v>22</v>
      </c>
      <c r="O9458" s="3" t="str">
        <f>TEXT(Table3[[#This Row],[DATE]],"mmm")</f>
        <v>Nov</v>
      </c>
      <c r="P9458" s="3">
        <f>YEAR(Table3[[#This Row],[DATE]])</f>
        <v>2046</v>
      </c>
    </row>
    <row r="9459" spans="1:16" x14ac:dyDescent="0.3">
      <c r="A9459" s="6">
        <v>53654</v>
      </c>
      <c r="B9459" s="7" t="s">
        <v>1069</v>
      </c>
      <c r="C9459" s="9">
        <f t="shared" ca="1" si="294"/>
        <v>11</v>
      </c>
      <c r="D9459" s="9" t="s">
        <v>2116</v>
      </c>
      <c r="E9459" s="9" t="s">
        <v>2116</v>
      </c>
      <c r="F9459" s="10">
        <f t="shared" ca="1" si="295"/>
        <v>5.5839094602497454E-2</v>
      </c>
      <c r="G9459" s="3" t="str">
        <f>VLOOKUP(Table3[[#This Row],[PRODUCT ID]],Table1[[PRODUCT]:[SELLING PRICE]],1,FALSE)</f>
        <v>Product17</v>
      </c>
      <c r="H9459" s="3" t="str">
        <f>VLOOKUP(Table3[[#This Row],[PRODUCT ID]],Table1[[PRODUCT]:[SELLING PRICE]],2,FALSE)</f>
        <v>Category2</v>
      </c>
      <c r="I9459" s="3" t="str">
        <f>VLOOKUP(Table3[[#This Row],[PRODUCT ID]],Table1[[PRODUCT]:[SELLING PRICE]],3,FALSE)</f>
        <v>Ft</v>
      </c>
      <c r="J9459" s="16">
        <f ca="1">VLOOKUP(Table3[[#This Row],[PRODUCT ID]],Table1[[PRODUCT]:[SELLING PRICE]],4,FALSE)</f>
        <v>157</v>
      </c>
      <c r="K9459" s="16">
        <f ca="1">VLOOKUP(Table3[[#This Row],[PRODUCT ID]],Table1[[PRODUCT]:[SELLING PRICE]],5,FALSE)</f>
        <v>125.37005631311519</v>
      </c>
      <c r="L9459" s="16">
        <f ca="1">J9459*Table3[[#This Row],[QUANTITY]]</f>
        <v>1727</v>
      </c>
      <c r="M9459" s="16">
        <f ca="1">K9459*Table3[[#This Row],[QUANTITY]]*(1-Table3[[#This Row],[DISCOUNT %]])</f>
        <v>1302.064564661594</v>
      </c>
      <c r="N9459" s="3">
        <f>DAY(Table3[[#This Row],[DATE]])</f>
        <v>23</v>
      </c>
      <c r="O9459" s="3" t="str">
        <f>TEXT(Table3[[#This Row],[DATE]],"mmm")</f>
        <v>Nov</v>
      </c>
      <c r="P9459" s="3">
        <f>YEAR(Table3[[#This Row],[DATE]])</f>
        <v>2046</v>
      </c>
    </row>
    <row r="9460" spans="1:16" x14ac:dyDescent="0.3">
      <c r="A9460" s="6">
        <v>53655</v>
      </c>
      <c r="B9460" s="7" t="s">
        <v>1070</v>
      </c>
      <c r="C9460" s="9">
        <f t="shared" ca="1" si="294"/>
        <v>9</v>
      </c>
      <c r="D9460" s="9" t="s">
        <v>2117</v>
      </c>
      <c r="E9460" s="9" t="s">
        <v>2118</v>
      </c>
      <c r="F9460" s="10">
        <f t="shared" ca="1" si="295"/>
        <v>9.0361827568604999E-3</v>
      </c>
      <c r="G9460" s="3" t="str">
        <f>VLOOKUP(Table3[[#This Row],[PRODUCT ID]],Table1[[PRODUCT]:[SELLING PRICE]],1,FALSE)</f>
        <v>Product18</v>
      </c>
      <c r="H9460" s="3" t="str">
        <f>VLOOKUP(Table3[[#This Row],[PRODUCT ID]],Table1[[PRODUCT]:[SELLING PRICE]],2,FALSE)</f>
        <v>Category3</v>
      </c>
      <c r="I9460" s="3" t="str">
        <f>VLOOKUP(Table3[[#This Row],[PRODUCT ID]],Table1[[PRODUCT]:[SELLING PRICE]],3,FALSE)</f>
        <v>Kg</v>
      </c>
      <c r="J9460" s="16">
        <f ca="1">VLOOKUP(Table3[[#This Row],[PRODUCT ID]],Table1[[PRODUCT]:[SELLING PRICE]],4,FALSE)</f>
        <v>196</v>
      </c>
      <c r="K9460" s="16">
        <f ca="1">VLOOKUP(Table3[[#This Row],[PRODUCT ID]],Table1[[PRODUCT]:[SELLING PRICE]],5,FALSE)</f>
        <v>299.94607549904163</v>
      </c>
      <c r="L9460" s="16">
        <f ca="1">J9460*Table3[[#This Row],[QUANTITY]]</f>
        <v>1764</v>
      </c>
      <c r="M9460" s="16">
        <f ca="1">K9460*Table3[[#This Row],[QUANTITY]]*(1-Table3[[#This Row],[DISCOUNT %]])</f>
        <v>2675.1213714926625</v>
      </c>
      <c r="N9460" s="3">
        <f>DAY(Table3[[#This Row],[DATE]])</f>
        <v>24</v>
      </c>
      <c r="O9460" s="3" t="str">
        <f>TEXT(Table3[[#This Row],[DATE]],"mmm")</f>
        <v>Nov</v>
      </c>
      <c r="P9460" s="3">
        <f>YEAR(Table3[[#This Row],[DATE]])</f>
        <v>2046</v>
      </c>
    </row>
    <row r="9461" spans="1:16" x14ac:dyDescent="0.3">
      <c r="A9461" s="6">
        <v>53656</v>
      </c>
      <c r="B9461" s="7" t="s">
        <v>1071</v>
      </c>
      <c r="C9461" s="9">
        <f t="shared" ca="1" si="294"/>
        <v>6</v>
      </c>
      <c r="D9461" s="9" t="s">
        <v>2115</v>
      </c>
      <c r="E9461" s="9" t="s">
        <v>2118</v>
      </c>
      <c r="F9461" s="10">
        <f t="shared" ca="1" si="295"/>
        <v>7.0823752233861489E-2</v>
      </c>
      <c r="G9461" s="3" t="str">
        <f>VLOOKUP(Table3[[#This Row],[PRODUCT ID]],Table1[[PRODUCT]:[SELLING PRICE]],1,FALSE)</f>
        <v>Product19</v>
      </c>
      <c r="H9461" s="3" t="str">
        <f>VLOOKUP(Table3[[#This Row],[PRODUCT ID]],Table1[[PRODUCT]:[SELLING PRICE]],2,FALSE)</f>
        <v>Category4</v>
      </c>
      <c r="I9461" s="3" t="str">
        <f>VLOOKUP(Table3[[#This Row],[PRODUCT ID]],Table1[[PRODUCT]:[SELLING PRICE]],3,FALSE)</f>
        <v>No</v>
      </c>
      <c r="J9461" s="16">
        <f ca="1">VLOOKUP(Table3[[#This Row],[PRODUCT ID]],Table1[[PRODUCT]:[SELLING PRICE]],4,FALSE)</f>
        <v>142</v>
      </c>
      <c r="K9461" s="16">
        <f ca="1">VLOOKUP(Table3[[#This Row],[PRODUCT ID]],Table1[[PRODUCT]:[SELLING PRICE]],5,FALSE)</f>
        <v>125.75196199545395</v>
      </c>
      <c r="L9461" s="16">
        <f ca="1">J9461*Table3[[#This Row],[QUANTITY]]</f>
        <v>852</v>
      </c>
      <c r="M9461" s="16">
        <f ca="1">K9461*Table3[[#This Row],[QUANTITY]]*(1-Table3[[#This Row],[DISCOUNT %]])</f>
        <v>701.07441717699578</v>
      </c>
      <c r="N9461" s="3">
        <f>DAY(Table3[[#This Row],[DATE]])</f>
        <v>25</v>
      </c>
      <c r="O9461" s="3" t="str">
        <f>TEXT(Table3[[#This Row],[DATE]],"mmm")</f>
        <v>Nov</v>
      </c>
      <c r="P9461" s="3">
        <f>YEAR(Table3[[#This Row],[DATE]])</f>
        <v>2046</v>
      </c>
    </row>
    <row r="9462" spans="1:16" x14ac:dyDescent="0.3">
      <c r="A9462" s="6">
        <v>53657</v>
      </c>
      <c r="B9462" s="7" t="s">
        <v>1072</v>
      </c>
      <c r="C9462" s="9">
        <f t="shared" ca="1" si="294"/>
        <v>6</v>
      </c>
      <c r="D9462" s="9" t="s">
        <v>2115</v>
      </c>
      <c r="E9462" s="9" t="s">
        <v>2116</v>
      </c>
      <c r="F9462" s="10">
        <f t="shared" ca="1" si="295"/>
        <v>3.9523721784543921E-2</v>
      </c>
      <c r="G9462" s="3" t="str">
        <f>VLOOKUP(Table3[[#This Row],[PRODUCT ID]],Table1[[PRODUCT]:[SELLING PRICE]],1,FALSE)</f>
        <v>Product20</v>
      </c>
      <c r="H9462" s="3" t="str">
        <f>VLOOKUP(Table3[[#This Row],[PRODUCT ID]],Table1[[PRODUCT]:[SELLING PRICE]],2,FALSE)</f>
        <v>Category5</v>
      </c>
      <c r="I9462" s="3" t="str">
        <f>VLOOKUP(Table3[[#This Row],[PRODUCT ID]],Table1[[PRODUCT]:[SELLING PRICE]],3,FALSE)</f>
        <v>No</v>
      </c>
      <c r="J9462" s="16">
        <f ca="1">VLOOKUP(Table3[[#This Row],[PRODUCT ID]],Table1[[PRODUCT]:[SELLING PRICE]],4,FALSE)</f>
        <v>102</v>
      </c>
      <c r="K9462" s="16">
        <f ca="1">VLOOKUP(Table3[[#This Row],[PRODUCT ID]],Table1[[PRODUCT]:[SELLING PRICE]],5,FALSE)</f>
        <v>147.68548043905469</v>
      </c>
      <c r="L9462" s="16">
        <f ca="1">J9462*Table3[[#This Row],[QUANTITY]]</f>
        <v>612</v>
      </c>
      <c r="M9462" s="16">
        <f ca="1">K9462*Table3[[#This Row],[QUANTITY]]*(1-Table3[[#This Row],[DISCOUNT %]])</f>
        <v>851.09040359138874</v>
      </c>
      <c r="N9462" s="3">
        <f>DAY(Table3[[#This Row],[DATE]])</f>
        <v>26</v>
      </c>
      <c r="O9462" s="3" t="str">
        <f>TEXT(Table3[[#This Row],[DATE]],"mmm")</f>
        <v>Nov</v>
      </c>
      <c r="P9462" s="3">
        <f>YEAR(Table3[[#This Row],[DATE]])</f>
        <v>2046</v>
      </c>
    </row>
    <row r="9463" spans="1:16" x14ac:dyDescent="0.3">
      <c r="A9463" s="6">
        <v>53658</v>
      </c>
      <c r="B9463" s="7" t="s">
        <v>1073</v>
      </c>
      <c r="C9463" s="9">
        <f t="shared" ca="1" si="294"/>
        <v>10</v>
      </c>
      <c r="D9463" s="9" t="s">
        <v>2115</v>
      </c>
      <c r="E9463" s="9" t="s">
        <v>2116</v>
      </c>
      <c r="F9463" s="10">
        <f t="shared" ca="1" si="295"/>
        <v>7.6413977384652318E-2</v>
      </c>
      <c r="G9463" s="3" t="str">
        <f>VLOOKUP(Table3[[#This Row],[PRODUCT ID]],Table1[[PRODUCT]:[SELLING PRICE]],1,FALSE)</f>
        <v>Product21</v>
      </c>
      <c r="H9463" s="3" t="str">
        <f>VLOOKUP(Table3[[#This Row],[PRODUCT ID]],Table1[[PRODUCT]:[SELLING PRICE]],2,FALSE)</f>
        <v>Category1</v>
      </c>
      <c r="I9463" s="3" t="str">
        <f>VLOOKUP(Table3[[#This Row],[PRODUCT ID]],Table1[[PRODUCT]:[SELLING PRICE]],3,FALSE)</f>
        <v>Ft</v>
      </c>
      <c r="J9463" s="16">
        <f ca="1">VLOOKUP(Table3[[#This Row],[PRODUCT ID]],Table1[[PRODUCT]:[SELLING PRICE]],4,FALSE)</f>
        <v>247</v>
      </c>
      <c r="K9463" s="16">
        <f ca="1">VLOOKUP(Table3[[#This Row],[PRODUCT ID]],Table1[[PRODUCT]:[SELLING PRICE]],5,FALSE)</f>
        <v>238.23776148463389</v>
      </c>
      <c r="L9463" s="16">
        <f ca="1">J9463*Table3[[#This Row],[QUANTITY]]</f>
        <v>2470</v>
      </c>
      <c r="M9463" s="16">
        <f ca="1">K9463*Table3[[#This Row],[QUANTITY]]*(1-Table3[[#This Row],[DISCOUNT %]])</f>
        <v>2200.3306656637687</v>
      </c>
      <c r="N9463" s="3">
        <f>DAY(Table3[[#This Row],[DATE]])</f>
        <v>27</v>
      </c>
      <c r="O9463" s="3" t="str">
        <f>TEXT(Table3[[#This Row],[DATE]],"mmm")</f>
        <v>Nov</v>
      </c>
      <c r="P9463" s="3">
        <f>YEAR(Table3[[#This Row],[DATE]])</f>
        <v>2046</v>
      </c>
    </row>
    <row r="9464" spans="1:16" x14ac:dyDescent="0.3">
      <c r="A9464" s="6">
        <v>53659</v>
      </c>
      <c r="B9464" s="7" t="s">
        <v>1074</v>
      </c>
      <c r="C9464" s="9">
        <f t="shared" ca="1" si="294"/>
        <v>5</v>
      </c>
      <c r="D9464" s="9" t="s">
        <v>2116</v>
      </c>
      <c r="E9464" s="9" t="s">
        <v>2116</v>
      </c>
      <c r="F9464" s="10">
        <f t="shared" ca="1" si="295"/>
        <v>4.1617722178470533E-2</v>
      </c>
      <c r="G9464" s="3" t="str">
        <f>VLOOKUP(Table3[[#This Row],[PRODUCT ID]],Table1[[PRODUCT]:[SELLING PRICE]],1,FALSE)</f>
        <v>Product22</v>
      </c>
      <c r="H9464" s="3" t="str">
        <f>VLOOKUP(Table3[[#This Row],[PRODUCT ID]],Table1[[PRODUCT]:[SELLING PRICE]],2,FALSE)</f>
        <v>Category2</v>
      </c>
      <c r="I9464" s="3" t="str">
        <f>VLOOKUP(Table3[[#This Row],[PRODUCT ID]],Table1[[PRODUCT]:[SELLING PRICE]],3,FALSE)</f>
        <v>No</v>
      </c>
      <c r="J9464" s="16">
        <f ca="1">VLOOKUP(Table3[[#This Row],[PRODUCT ID]],Table1[[PRODUCT]:[SELLING PRICE]],4,FALSE)</f>
        <v>90</v>
      </c>
      <c r="K9464" s="16">
        <f ca="1">VLOOKUP(Table3[[#This Row],[PRODUCT ID]],Table1[[PRODUCT]:[SELLING PRICE]],5,FALSE)</f>
        <v>184.53523440042002</v>
      </c>
      <c r="L9464" s="16">
        <f ca="1">J9464*Table3[[#This Row],[QUANTITY]]</f>
        <v>450</v>
      </c>
      <c r="M9464" s="16">
        <f ca="1">K9464*Table3[[#This Row],[QUANTITY]]*(1-Table3[[#This Row],[DISCOUNT %]])</f>
        <v>884.27649141502206</v>
      </c>
      <c r="N9464" s="3">
        <f>DAY(Table3[[#This Row],[DATE]])</f>
        <v>28</v>
      </c>
      <c r="O9464" s="3" t="str">
        <f>TEXT(Table3[[#This Row],[DATE]],"mmm")</f>
        <v>Nov</v>
      </c>
      <c r="P9464" s="3">
        <f>YEAR(Table3[[#This Row],[DATE]])</f>
        <v>2046</v>
      </c>
    </row>
    <row r="9465" spans="1:16" x14ac:dyDescent="0.3">
      <c r="A9465" s="6">
        <v>53660</v>
      </c>
      <c r="B9465" s="7" t="s">
        <v>1075</v>
      </c>
      <c r="C9465" s="9">
        <f t="shared" ca="1" si="294"/>
        <v>2</v>
      </c>
      <c r="D9465" s="9" t="s">
        <v>2116</v>
      </c>
      <c r="E9465" s="9" t="s">
        <v>2116</v>
      </c>
      <c r="F9465" s="10">
        <f t="shared" ca="1" si="295"/>
        <v>3.7061844930641318E-2</v>
      </c>
      <c r="G9465" s="3" t="str">
        <f>VLOOKUP(Table3[[#This Row],[PRODUCT ID]],Table1[[PRODUCT]:[SELLING PRICE]],1,FALSE)</f>
        <v>Product23</v>
      </c>
      <c r="H9465" s="3" t="str">
        <f>VLOOKUP(Table3[[#This Row],[PRODUCT ID]],Table1[[PRODUCT]:[SELLING PRICE]],2,FALSE)</f>
        <v>Category3</v>
      </c>
      <c r="I9465" s="3" t="str">
        <f>VLOOKUP(Table3[[#This Row],[PRODUCT ID]],Table1[[PRODUCT]:[SELLING PRICE]],3,FALSE)</f>
        <v>Kg</v>
      </c>
      <c r="J9465" s="16">
        <f ca="1">VLOOKUP(Table3[[#This Row],[PRODUCT ID]],Table1[[PRODUCT]:[SELLING PRICE]],4,FALSE)</f>
        <v>143</v>
      </c>
      <c r="K9465" s="16">
        <f ca="1">VLOOKUP(Table3[[#This Row],[PRODUCT ID]],Table1[[PRODUCT]:[SELLING PRICE]],5,FALSE)</f>
        <v>150.54302276834994</v>
      </c>
      <c r="L9465" s="16">
        <f ca="1">J9465*Table3[[#This Row],[QUANTITY]]</f>
        <v>286</v>
      </c>
      <c r="M9465" s="16">
        <f ca="1">K9465*Table3[[#This Row],[QUANTITY]]*(1-Table3[[#This Row],[DISCOUNT %]])</f>
        <v>289.9272412062387</v>
      </c>
      <c r="N9465" s="3">
        <f>DAY(Table3[[#This Row],[DATE]])</f>
        <v>29</v>
      </c>
      <c r="O9465" s="3" t="str">
        <f>TEXT(Table3[[#This Row],[DATE]],"mmm")</f>
        <v>Nov</v>
      </c>
      <c r="P9465" s="3">
        <f>YEAR(Table3[[#This Row],[DATE]])</f>
        <v>2046</v>
      </c>
    </row>
    <row r="9466" spans="1:16" x14ac:dyDescent="0.3">
      <c r="A9466" s="6">
        <v>53661</v>
      </c>
      <c r="B9466" s="7" t="s">
        <v>1076</v>
      </c>
      <c r="C9466" s="9">
        <f t="shared" ca="1" si="294"/>
        <v>2</v>
      </c>
      <c r="D9466" s="9" t="s">
        <v>2116</v>
      </c>
      <c r="E9466" s="9" t="s">
        <v>2118</v>
      </c>
      <c r="F9466" s="10">
        <f t="shared" ca="1" si="295"/>
        <v>5.441389047865082E-2</v>
      </c>
      <c r="G9466" s="3" t="str">
        <f>VLOOKUP(Table3[[#This Row],[PRODUCT ID]],Table1[[PRODUCT]:[SELLING PRICE]],1,FALSE)</f>
        <v>Product24</v>
      </c>
      <c r="H9466" s="3" t="str">
        <f>VLOOKUP(Table3[[#This Row],[PRODUCT ID]],Table1[[PRODUCT]:[SELLING PRICE]],2,FALSE)</f>
        <v>Category4</v>
      </c>
      <c r="I9466" s="3" t="str">
        <f>VLOOKUP(Table3[[#This Row],[PRODUCT ID]],Table1[[PRODUCT]:[SELLING PRICE]],3,FALSE)</f>
        <v>Kg</v>
      </c>
      <c r="J9466" s="16">
        <f ca="1">VLOOKUP(Table3[[#This Row],[PRODUCT ID]],Table1[[PRODUCT]:[SELLING PRICE]],4,FALSE)</f>
        <v>196</v>
      </c>
      <c r="K9466" s="16">
        <f ca="1">VLOOKUP(Table3[[#This Row],[PRODUCT ID]],Table1[[PRODUCT]:[SELLING PRICE]],5,FALSE)</f>
        <v>166.65959987121352</v>
      </c>
      <c r="L9466" s="16">
        <f ca="1">J9466*Table3[[#This Row],[QUANTITY]]</f>
        <v>392</v>
      </c>
      <c r="M9466" s="16">
        <f ca="1">K9466*Table3[[#This Row],[QUANTITY]]*(1-Table3[[#This Row],[DISCOUNT %]])</f>
        <v>315.18200531321105</v>
      </c>
      <c r="N9466" s="3">
        <f>DAY(Table3[[#This Row],[DATE]])</f>
        <v>30</v>
      </c>
      <c r="O9466" s="3" t="str">
        <f>TEXT(Table3[[#This Row],[DATE]],"mmm")</f>
        <v>Nov</v>
      </c>
      <c r="P9466" s="3">
        <f>YEAR(Table3[[#This Row],[DATE]])</f>
        <v>2046</v>
      </c>
    </row>
    <row r="9467" spans="1:16" x14ac:dyDescent="0.3">
      <c r="A9467" s="6">
        <v>53662</v>
      </c>
      <c r="B9467" s="7" t="s">
        <v>1077</v>
      </c>
      <c r="C9467" s="9">
        <f t="shared" ca="1" si="294"/>
        <v>3</v>
      </c>
      <c r="D9467" s="9" t="s">
        <v>2115</v>
      </c>
      <c r="E9467" s="9" t="s">
        <v>2116</v>
      </c>
      <c r="F9467" s="10">
        <f t="shared" ca="1" si="295"/>
        <v>9.9441075581827812E-2</v>
      </c>
      <c r="G9467" s="3" t="str">
        <f>VLOOKUP(Table3[[#This Row],[PRODUCT ID]],Table1[[PRODUCT]:[SELLING PRICE]],1,FALSE)</f>
        <v>Product25</v>
      </c>
      <c r="H9467" s="3" t="str">
        <f>VLOOKUP(Table3[[#This Row],[PRODUCT ID]],Table1[[PRODUCT]:[SELLING PRICE]],2,FALSE)</f>
        <v>Category1</v>
      </c>
      <c r="I9467" s="3" t="str">
        <f>VLOOKUP(Table3[[#This Row],[PRODUCT ID]],Table1[[PRODUCT]:[SELLING PRICE]],3,FALSE)</f>
        <v>Lt</v>
      </c>
      <c r="J9467" s="16">
        <f ca="1">VLOOKUP(Table3[[#This Row],[PRODUCT ID]],Table1[[PRODUCT]:[SELLING PRICE]],4,FALSE)</f>
        <v>149</v>
      </c>
      <c r="K9467" s="16">
        <f ca="1">VLOOKUP(Table3[[#This Row],[PRODUCT ID]],Table1[[PRODUCT]:[SELLING PRICE]],5,FALSE)</f>
        <v>26.697053128833058</v>
      </c>
      <c r="L9467" s="16">
        <f ca="1">J9467*Table3[[#This Row],[QUANTITY]]</f>
        <v>447</v>
      </c>
      <c r="M9467" s="16">
        <f ca="1">K9467*Table3[[#This Row],[QUANTITY]]*(1-Table3[[#This Row],[DISCOUNT %]])</f>
        <v>72.126808352510096</v>
      </c>
      <c r="N9467" s="3">
        <f>DAY(Table3[[#This Row],[DATE]])</f>
        <v>1</v>
      </c>
      <c r="O9467" s="3" t="str">
        <f>TEXT(Table3[[#This Row],[DATE]],"mmm")</f>
        <v>Dec</v>
      </c>
      <c r="P9467" s="3">
        <f>YEAR(Table3[[#This Row],[DATE]])</f>
        <v>2046</v>
      </c>
    </row>
    <row r="9468" spans="1:16" x14ac:dyDescent="0.3">
      <c r="A9468" s="6">
        <v>53663</v>
      </c>
      <c r="B9468" s="7" t="s">
        <v>1078</v>
      </c>
      <c r="C9468" s="9">
        <f t="shared" ca="1" si="294"/>
        <v>12</v>
      </c>
      <c r="D9468" s="9" t="s">
        <v>2117</v>
      </c>
      <c r="E9468" s="9" t="s">
        <v>2116</v>
      </c>
      <c r="F9468" s="10">
        <f t="shared" ca="1" si="295"/>
        <v>8.4831233381153587E-2</v>
      </c>
      <c r="G9468" s="3" t="str">
        <f>VLOOKUP(Table3[[#This Row],[PRODUCT ID]],Table1[[PRODUCT]:[SELLING PRICE]],1,FALSE)</f>
        <v>Product26</v>
      </c>
      <c r="H9468" s="3" t="str">
        <f>VLOOKUP(Table3[[#This Row],[PRODUCT ID]],Table1[[PRODUCT]:[SELLING PRICE]],2,FALSE)</f>
        <v>Category2</v>
      </c>
      <c r="I9468" s="3" t="str">
        <f>VLOOKUP(Table3[[#This Row],[PRODUCT ID]],Table1[[PRODUCT]:[SELLING PRICE]],3,FALSE)</f>
        <v>Kg</v>
      </c>
      <c r="J9468" s="16">
        <f ca="1">VLOOKUP(Table3[[#This Row],[PRODUCT ID]],Table1[[PRODUCT]:[SELLING PRICE]],4,FALSE)</f>
        <v>95</v>
      </c>
      <c r="K9468" s="16">
        <f ca="1">VLOOKUP(Table3[[#This Row],[PRODUCT ID]],Table1[[PRODUCT]:[SELLING PRICE]],5,FALSE)</f>
        <v>109.75977780908619</v>
      </c>
      <c r="L9468" s="16">
        <f ca="1">J9468*Table3[[#This Row],[QUANTITY]]</f>
        <v>1140</v>
      </c>
      <c r="M9468" s="16">
        <f ca="1">K9468*Table3[[#This Row],[QUANTITY]]*(1-Table3[[#This Row],[DISCOUNT %]])</f>
        <v>1205.3846457828004</v>
      </c>
      <c r="N9468" s="3">
        <f>DAY(Table3[[#This Row],[DATE]])</f>
        <v>2</v>
      </c>
      <c r="O9468" s="3" t="str">
        <f>TEXT(Table3[[#This Row],[DATE]],"mmm")</f>
        <v>Dec</v>
      </c>
      <c r="P9468" s="3">
        <f>YEAR(Table3[[#This Row],[DATE]])</f>
        <v>2046</v>
      </c>
    </row>
    <row r="9469" spans="1:16" x14ac:dyDescent="0.3">
      <c r="A9469" s="6">
        <v>53664</v>
      </c>
      <c r="B9469" s="7" t="s">
        <v>1079</v>
      </c>
      <c r="C9469" s="9">
        <f t="shared" ca="1" si="294"/>
        <v>1</v>
      </c>
      <c r="D9469" s="9" t="s">
        <v>2117</v>
      </c>
      <c r="E9469" s="9" t="s">
        <v>2116</v>
      </c>
      <c r="F9469" s="10">
        <f t="shared" ca="1" si="295"/>
        <v>7.0898579575258358E-2</v>
      </c>
      <c r="G9469" s="3" t="str">
        <f>VLOOKUP(Table3[[#This Row],[PRODUCT ID]],Table1[[PRODUCT]:[SELLING PRICE]],1,FALSE)</f>
        <v>Product27</v>
      </c>
      <c r="H9469" s="3" t="str">
        <f>VLOOKUP(Table3[[#This Row],[PRODUCT ID]],Table1[[PRODUCT]:[SELLING PRICE]],2,FALSE)</f>
        <v>Category3</v>
      </c>
      <c r="I9469" s="3" t="str">
        <f>VLOOKUP(Table3[[#This Row],[PRODUCT ID]],Table1[[PRODUCT]:[SELLING PRICE]],3,FALSE)</f>
        <v>Lt</v>
      </c>
      <c r="J9469" s="16">
        <f ca="1">VLOOKUP(Table3[[#This Row],[PRODUCT ID]],Table1[[PRODUCT]:[SELLING PRICE]],4,FALSE)</f>
        <v>63</v>
      </c>
      <c r="K9469" s="16">
        <f ca="1">VLOOKUP(Table3[[#This Row],[PRODUCT ID]],Table1[[PRODUCT]:[SELLING PRICE]],5,FALSE)</f>
        <v>154.66982372674411</v>
      </c>
      <c r="L9469" s="16">
        <f ca="1">J9469*Table3[[#This Row],[QUANTITY]]</f>
        <v>63</v>
      </c>
      <c r="M9469" s="16">
        <f ca="1">K9469*Table3[[#This Row],[QUANTITY]]*(1-Table3[[#This Row],[DISCOUNT %]])</f>
        <v>143.70395292136237</v>
      </c>
      <c r="N9469" s="3">
        <f>DAY(Table3[[#This Row],[DATE]])</f>
        <v>3</v>
      </c>
      <c r="O9469" s="3" t="str">
        <f>TEXT(Table3[[#This Row],[DATE]],"mmm")</f>
        <v>Dec</v>
      </c>
      <c r="P9469" s="3">
        <f>YEAR(Table3[[#This Row],[DATE]])</f>
        <v>2046</v>
      </c>
    </row>
    <row r="9470" spans="1:16" x14ac:dyDescent="0.3">
      <c r="A9470" s="6">
        <v>53665</v>
      </c>
      <c r="B9470" s="7" t="s">
        <v>1080</v>
      </c>
      <c r="C9470" s="9">
        <f t="shared" ca="1" si="294"/>
        <v>10</v>
      </c>
      <c r="D9470" s="9" t="s">
        <v>2116</v>
      </c>
      <c r="E9470" s="9" t="s">
        <v>2116</v>
      </c>
      <c r="F9470" s="10">
        <f t="shared" ca="1" si="295"/>
        <v>2.8725228023587825E-2</v>
      </c>
      <c r="G9470" s="3" t="str">
        <f>VLOOKUP(Table3[[#This Row],[PRODUCT ID]],Table1[[PRODUCT]:[SELLING PRICE]],1,FALSE)</f>
        <v>Product28</v>
      </c>
      <c r="H9470" s="3" t="str">
        <f>VLOOKUP(Table3[[#This Row],[PRODUCT ID]],Table1[[PRODUCT]:[SELLING PRICE]],2,FALSE)</f>
        <v>Category4</v>
      </c>
      <c r="I9470" s="3" t="str">
        <f>VLOOKUP(Table3[[#This Row],[PRODUCT ID]],Table1[[PRODUCT]:[SELLING PRICE]],3,FALSE)</f>
        <v>Ft</v>
      </c>
      <c r="J9470" s="16">
        <f ca="1">VLOOKUP(Table3[[#This Row],[PRODUCT ID]],Table1[[PRODUCT]:[SELLING PRICE]],4,FALSE)</f>
        <v>247</v>
      </c>
      <c r="K9470" s="16">
        <f ca="1">VLOOKUP(Table3[[#This Row],[PRODUCT ID]],Table1[[PRODUCT]:[SELLING PRICE]],5,FALSE)</f>
        <v>158.43892981970592</v>
      </c>
      <c r="L9470" s="16">
        <f ca="1">J9470*Table3[[#This Row],[QUANTITY]]</f>
        <v>2470</v>
      </c>
      <c r="M9470" s="16">
        <f ca="1">K9470*Table3[[#This Row],[QUANTITY]]*(1-Table3[[#This Row],[DISCOUNT %]])</f>
        <v>1538.8773543282164</v>
      </c>
      <c r="N9470" s="3">
        <f>DAY(Table3[[#This Row],[DATE]])</f>
        <v>4</v>
      </c>
      <c r="O9470" s="3" t="str">
        <f>TEXT(Table3[[#This Row],[DATE]],"mmm")</f>
        <v>Dec</v>
      </c>
      <c r="P9470" s="3">
        <f>YEAR(Table3[[#This Row],[DATE]])</f>
        <v>2046</v>
      </c>
    </row>
    <row r="9471" spans="1:16" x14ac:dyDescent="0.3">
      <c r="A9471" s="6">
        <v>53666</v>
      </c>
      <c r="B9471" s="7" t="s">
        <v>1081</v>
      </c>
      <c r="C9471" s="9">
        <f t="shared" ca="1" si="294"/>
        <v>8</v>
      </c>
      <c r="D9471" s="9" t="s">
        <v>2116</v>
      </c>
      <c r="E9471" s="9" t="s">
        <v>2116</v>
      </c>
      <c r="F9471" s="10">
        <f t="shared" ca="1" si="295"/>
        <v>8.4889692861666866E-2</v>
      </c>
      <c r="G9471" s="3" t="str">
        <f>VLOOKUP(Table3[[#This Row],[PRODUCT ID]],Table1[[PRODUCT]:[SELLING PRICE]],1,FALSE)</f>
        <v>Product29</v>
      </c>
      <c r="H9471" s="3" t="str">
        <f>VLOOKUP(Table3[[#This Row],[PRODUCT ID]],Table1[[PRODUCT]:[SELLING PRICE]],2,FALSE)</f>
        <v>Category5</v>
      </c>
      <c r="I9471" s="3" t="str">
        <f>VLOOKUP(Table3[[#This Row],[PRODUCT ID]],Table1[[PRODUCT]:[SELLING PRICE]],3,FALSE)</f>
        <v>Kg</v>
      </c>
      <c r="J9471" s="16">
        <f ca="1">VLOOKUP(Table3[[#This Row],[PRODUCT ID]],Table1[[PRODUCT]:[SELLING PRICE]],4,FALSE)</f>
        <v>126</v>
      </c>
      <c r="K9471" s="16">
        <f ca="1">VLOOKUP(Table3[[#This Row],[PRODUCT ID]],Table1[[PRODUCT]:[SELLING PRICE]],5,FALSE)</f>
        <v>292.85180397155403</v>
      </c>
      <c r="L9471" s="16">
        <f ca="1">J9471*Table3[[#This Row],[QUANTITY]]</f>
        <v>1008</v>
      </c>
      <c r="M9471" s="16">
        <f ca="1">K9471*Table3[[#This Row],[QUANTITY]]*(1-Table3[[#This Row],[DISCOUNT %]])</f>
        <v>2143.9336342273896</v>
      </c>
      <c r="N9471" s="3">
        <f>DAY(Table3[[#This Row],[DATE]])</f>
        <v>5</v>
      </c>
      <c r="O9471" s="3" t="str">
        <f>TEXT(Table3[[#This Row],[DATE]],"mmm")</f>
        <v>Dec</v>
      </c>
      <c r="P9471" s="3">
        <f>YEAR(Table3[[#This Row],[DATE]])</f>
        <v>2046</v>
      </c>
    </row>
    <row r="9472" spans="1:16" x14ac:dyDescent="0.3">
      <c r="A9472" s="6">
        <v>53667</v>
      </c>
      <c r="B9472" s="7" t="s">
        <v>1082</v>
      </c>
      <c r="C9472" s="9">
        <f t="shared" ca="1" si="294"/>
        <v>13</v>
      </c>
      <c r="D9472" s="9" t="s">
        <v>2116</v>
      </c>
      <c r="E9472" s="9" t="s">
        <v>2118</v>
      </c>
      <c r="F9472" s="10">
        <f t="shared" ca="1" si="295"/>
        <v>2.6040987279430418E-2</v>
      </c>
      <c r="G9472" s="3" t="str">
        <f>VLOOKUP(Table3[[#This Row],[PRODUCT ID]],Table1[[PRODUCT]:[SELLING PRICE]],1,FALSE)</f>
        <v>Product30</v>
      </c>
      <c r="H9472" s="3" t="str">
        <f>VLOOKUP(Table3[[#This Row],[PRODUCT ID]],Table1[[PRODUCT]:[SELLING PRICE]],2,FALSE)</f>
        <v>Category1</v>
      </c>
      <c r="I9472" s="3" t="str">
        <f>VLOOKUP(Table3[[#This Row],[PRODUCT ID]],Table1[[PRODUCT]:[SELLING PRICE]],3,FALSE)</f>
        <v>No</v>
      </c>
      <c r="J9472" s="16">
        <f ca="1">VLOOKUP(Table3[[#This Row],[PRODUCT ID]],Table1[[PRODUCT]:[SELLING PRICE]],4,FALSE)</f>
        <v>116</v>
      </c>
      <c r="K9472" s="16">
        <f ca="1">VLOOKUP(Table3[[#This Row],[PRODUCT ID]],Table1[[PRODUCT]:[SELLING PRICE]],5,FALSE)</f>
        <v>201.78359742601424</v>
      </c>
      <c r="L9472" s="16">
        <f ca="1">J9472*Table3[[#This Row],[QUANTITY]]</f>
        <v>1508</v>
      </c>
      <c r="M9472" s="16">
        <f ca="1">K9472*Table3[[#This Row],[QUANTITY]]*(1-Table3[[#This Row],[DISCOUNT %]])</f>
        <v>2554.876393319194</v>
      </c>
      <c r="N9472" s="3">
        <f>DAY(Table3[[#This Row],[DATE]])</f>
        <v>6</v>
      </c>
      <c r="O9472" s="3" t="str">
        <f>TEXT(Table3[[#This Row],[DATE]],"mmm")</f>
        <v>Dec</v>
      </c>
      <c r="P9472" s="3">
        <f>YEAR(Table3[[#This Row],[DATE]])</f>
        <v>2046</v>
      </c>
    </row>
    <row r="9473" spans="1:16" x14ac:dyDescent="0.3">
      <c r="A9473" s="6">
        <v>53668</v>
      </c>
      <c r="B9473" s="7" t="s">
        <v>1083</v>
      </c>
      <c r="C9473" s="9">
        <f t="shared" ca="1" si="294"/>
        <v>13</v>
      </c>
      <c r="D9473" s="9" t="s">
        <v>2116</v>
      </c>
      <c r="E9473" s="9" t="s">
        <v>2118</v>
      </c>
      <c r="F9473" s="10">
        <f t="shared" ca="1" si="295"/>
        <v>4.270834922198774E-2</v>
      </c>
      <c r="G9473" s="3" t="str">
        <f>VLOOKUP(Table3[[#This Row],[PRODUCT ID]],Table1[[PRODUCT]:[SELLING PRICE]],1,FALSE)</f>
        <v>Product31</v>
      </c>
      <c r="H9473" s="3" t="str">
        <f>VLOOKUP(Table3[[#This Row],[PRODUCT ID]],Table1[[PRODUCT]:[SELLING PRICE]],2,FALSE)</f>
        <v>Category2</v>
      </c>
      <c r="I9473" s="3" t="str">
        <f>VLOOKUP(Table3[[#This Row],[PRODUCT ID]],Table1[[PRODUCT]:[SELLING PRICE]],3,FALSE)</f>
        <v>No</v>
      </c>
      <c r="J9473" s="16">
        <f ca="1">VLOOKUP(Table3[[#This Row],[PRODUCT ID]],Table1[[PRODUCT]:[SELLING PRICE]],4,FALSE)</f>
        <v>143</v>
      </c>
      <c r="K9473" s="16">
        <f ca="1">VLOOKUP(Table3[[#This Row],[PRODUCT ID]],Table1[[PRODUCT]:[SELLING PRICE]],5,FALSE)</f>
        <v>141.98327286229295</v>
      </c>
      <c r="L9473" s="16">
        <f ca="1">J9473*Table3[[#This Row],[QUANTITY]]</f>
        <v>1859</v>
      </c>
      <c r="M9473" s="16">
        <f ca="1">K9473*Table3[[#This Row],[QUANTITY]]*(1-Table3[[#This Row],[DISCOUNT %]])</f>
        <v>1766.9522215957218</v>
      </c>
      <c r="N9473" s="3">
        <f>DAY(Table3[[#This Row],[DATE]])</f>
        <v>7</v>
      </c>
      <c r="O9473" s="3" t="str">
        <f>TEXT(Table3[[#This Row],[DATE]],"mmm")</f>
        <v>Dec</v>
      </c>
      <c r="P9473" s="3">
        <f>YEAR(Table3[[#This Row],[DATE]])</f>
        <v>2046</v>
      </c>
    </row>
    <row r="9474" spans="1:16" x14ac:dyDescent="0.3">
      <c r="A9474" s="6">
        <v>53669</v>
      </c>
      <c r="B9474" s="7" t="s">
        <v>1084</v>
      </c>
      <c r="C9474" s="9">
        <f t="shared" ca="1" si="294"/>
        <v>5</v>
      </c>
      <c r="D9474" s="9" t="s">
        <v>2115</v>
      </c>
      <c r="E9474" s="9" t="s">
        <v>2116</v>
      </c>
      <c r="F9474" s="10">
        <f t="shared" ca="1" si="295"/>
        <v>8.882219079402609E-2</v>
      </c>
      <c r="G9474" s="3" t="str">
        <f>VLOOKUP(Table3[[#This Row],[PRODUCT ID]],Table1[[PRODUCT]:[SELLING PRICE]],1,FALSE)</f>
        <v>Product32</v>
      </c>
      <c r="H9474" s="3" t="str">
        <f>VLOOKUP(Table3[[#This Row],[PRODUCT ID]],Table1[[PRODUCT]:[SELLING PRICE]],2,FALSE)</f>
        <v>Category3</v>
      </c>
      <c r="I9474" s="3" t="str">
        <f>VLOOKUP(Table3[[#This Row],[PRODUCT ID]],Table1[[PRODUCT]:[SELLING PRICE]],3,FALSE)</f>
        <v>Ft</v>
      </c>
      <c r="J9474" s="16">
        <f ca="1">VLOOKUP(Table3[[#This Row],[PRODUCT ID]],Table1[[PRODUCT]:[SELLING PRICE]],4,FALSE)</f>
        <v>151</v>
      </c>
      <c r="K9474" s="16">
        <f ca="1">VLOOKUP(Table3[[#This Row],[PRODUCT ID]],Table1[[PRODUCT]:[SELLING PRICE]],5,FALSE)</f>
        <v>316.336045134448</v>
      </c>
      <c r="L9474" s="16">
        <f ca="1">J9474*Table3[[#This Row],[QUANTITY]]</f>
        <v>755</v>
      </c>
      <c r="M9474" s="16">
        <f ca="1">K9474*Table3[[#This Row],[QUANTITY]]*(1-Table3[[#This Row],[DISCOUNT %]])</f>
        <v>1441.1919228924419</v>
      </c>
      <c r="N9474" s="3">
        <f>DAY(Table3[[#This Row],[DATE]])</f>
        <v>8</v>
      </c>
      <c r="O9474" s="3" t="str">
        <f>TEXT(Table3[[#This Row],[DATE]],"mmm")</f>
        <v>Dec</v>
      </c>
      <c r="P9474" s="3">
        <f>YEAR(Table3[[#This Row],[DATE]])</f>
        <v>2046</v>
      </c>
    </row>
    <row r="9475" spans="1:16" x14ac:dyDescent="0.3">
      <c r="A9475" s="6">
        <v>53670</v>
      </c>
      <c r="B9475" s="7" t="s">
        <v>1085</v>
      </c>
      <c r="C9475" s="9">
        <f t="shared" ref="C9475:C9538" ca="1" si="296">RANDBETWEEN(1,15)</f>
        <v>7</v>
      </c>
      <c r="D9475" s="9" t="s">
        <v>2116</v>
      </c>
      <c r="E9475" s="9" t="s">
        <v>2116</v>
      </c>
      <c r="F9475" s="10">
        <f t="shared" ref="F9475:F9538" ca="1" si="297">RAND()*(0.1)</f>
        <v>9.0702712607656721E-2</v>
      </c>
      <c r="G9475" s="3" t="str">
        <f>VLOOKUP(Table3[[#This Row],[PRODUCT ID]],Table1[[PRODUCT]:[SELLING PRICE]],1,FALSE)</f>
        <v>Product33</v>
      </c>
      <c r="H9475" s="3" t="str">
        <f>VLOOKUP(Table3[[#This Row],[PRODUCT ID]],Table1[[PRODUCT]:[SELLING PRICE]],2,FALSE)</f>
        <v>Category4</v>
      </c>
      <c r="I9475" s="3" t="str">
        <f>VLOOKUP(Table3[[#This Row],[PRODUCT ID]],Table1[[PRODUCT]:[SELLING PRICE]],3,FALSE)</f>
        <v>No</v>
      </c>
      <c r="J9475" s="16">
        <f ca="1">VLOOKUP(Table3[[#This Row],[PRODUCT ID]],Table1[[PRODUCT]:[SELLING PRICE]],4,FALSE)</f>
        <v>138</v>
      </c>
      <c r="K9475" s="16">
        <f ca="1">VLOOKUP(Table3[[#This Row],[PRODUCT ID]],Table1[[PRODUCT]:[SELLING PRICE]],5,FALSE)</f>
        <v>31.378137421923505</v>
      </c>
      <c r="L9475" s="16">
        <f ca="1">J9475*Table3[[#This Row],[QUANTITY]]</f>
        <v>966</v>
      </c>
      <c r="M9475" s="16">
        <f ca="1">K9475*Table3[[#This Row],[QUANTITY]]*(1-Table3[[#This Row],[DISCOUNT %]])</f>
        <v>199.72438668825453</v>
      </c>
      <c r="N9475" s="3">
        <f>DAY(Table3[[#This Row],[DATE]])</f>
        <v>9</v>
      </c>
      <c r="O9475" s="3" t="str">
        <f>TEXT(Table3[[#This Row],[DATE]],"mmm")</f>
        <v>Dec</v>
      </c>
      <c r="P9475" s="3">
        <f>YEAR(Table3[[#This Row],[DATE]])</f>
        <v>2046</v>
      </c>
    </row>
    <row r="9476" spans="1:16" x14ac:dyDescent="0.3">
      <c r="A9476" s="6">
        <v>53671</v>
      </c>
      <c r="B9476" s="7" t="s">
        <v>1086</v>
      </c>
      <c r="C9476" s="9">
        <f t="shared" ca="1" si="296"/>
        <v>2</v>
      </c>
      <c r="D9476" s="9" t="s">
        <v>2117</v>
      </c>
      <c r="E9476" s="9" t="s">
        <v>2116</v>
      </c>
      <c r="F9476" s="10">
        <f t="shared" ca="1" si="297"/>
        <v>6.4690516118610986E-2</v>
      </c>
      <c r="G9476" s="3" t="str">
        <f>VLOOKUP(Table3[[#This Row],[PRODUCT ID]],Table1[[PRODUCT]:[SELLING PRICE]],1,FALSE)</f>
        <v>Product34</v>
      </c>
      <c r="H9476" s="3" t="str">
        <f>VLOOKUP(Table3[[#This Row],[PRODUCT ID]],Table1[[PRODUCT]:[SELLING PRICE]],2,FALSE)</f>
        <v>Category5</v>
      </c>
      <c r="I9476" s="3" t="str">
        <f>VLOOKUP(Table3[[#This Row],[PRODUCT ID]],Table1[[PRODUCT]:[SELLING PRICE]],3,FALSE)</f>
        <v>Kg</v>
      </c>
      <c r="J9476" s="16">
        <f ca="1">VLOOKUP(Table3[[#This Row],[PRODUCT ID]],Table1[[PRODUCT]:[SELLING PRICE]],4,FALSE)</f>
        <v>8</v>
      </c>
      <c r="K9476" s="16">
        <f ca="1">VLOOKUP(Table3[[#This Row],[PRODUCT ID]],Table1[[PRODUCT]:[SELLING PRICE]],5,FALSE)</f>
        <v>316.86033394238319</v>
      </c>
      <c r="L9476" s="16">
        <f ca="1">J9476*Table3[[#This Row],[QUANTITY]]</f>
        <v>16</v>
      </c>
      <c r="M9476" s="16">
        <f ca="1">K9476*Table3[[#This Row],[QUANTITY]]*(1-Table3[[#This Row],[DISCOUNT %]])</f>
        <v>592.72495080426995</v>
      </c>
      <c r="N9476" s="3">
        <f>DAY(Table3[[#This Row],[DATE]])</f>
        <v>10</v>
      </c>
      <c r="O9476" s="3" t="str">
        <f>TEXT(Table3[[#This Row],[DATE]],"mmm")</f>
        <v>Dec</v>
      </c>
      <c r="P9476" s="3">
        <f>YEAR(Table3[[#This Row],[DATE]])</f>
        <v>2046</v>
      </c>
    </row>
    <row r="9477" spans="1:16" x14ac:dyDescent="0.3">
      <c r="A9477" s="6">
        <v>53672</v>
      </c>
      <c r="B9477" s="7" t="s">
        <v>1087</v>
      </c>
      <c r="C9477" s="9">
        <f t="shared" ca="1" si="296"/>
        <v>12</v>
      </c>
      <c r="D9477" s="9" t="s">
        <v>2115</v>
      </c>
      <c r="E9477" s="9" t="s">
        <v>2116</v>
      </c>
      <c r="F9477" s="10">
        <f t="shared" ca="1" si="297"/>
        <v>3.3033407941905346E-2</v>
      </c>
      <c r="G9477" s="3" t="str">
        <f>VLOOKUP(Table3[[#This Row],[PRODUCT ID]],Table1[[PRODUCT]:[SELLING PRICE]],1,FALSE)</f>
        <v>Product35</v>
      </c>
      <c r="H9477" s="3" t="str">
        <f>VLOOKUP(Table3[[#This Row],[PRODUCT ID]],Table1[[PRODUCT]:[SELLING PRICE]],2,FALSE)</f>
        <v>Category1</v>
      </c>
      <c r="I9477" s="3" t="str">
        <f>VLOOKUP(Table3[[#This Row],[PRODUCT ID]],Table1[[PRODUCT]:[SELLING PRICE]],3,FALSE)</f>
        <v>Kg</v>
      </c>
      <c r="J9477" s="16">
        <f ca="1">VLOOKUP(Table3[[#This Row],[PRODUCT ID]],Table1[[PRODUCT]:[SELLING PRICE]],4,FALSE)</f>
        <v>18</v>
      </c>
      <c r="K9477" s="16">
        <f ca="1">VLOOKUP(Table3[[#This Row],[PRODUCT ID]],Table1[[PRODUCT]:[SELLING PRICE]],5,FALSE)</f>
        <v>67.952061415789714</v>
      </c>
      <c r="L9477" s="16">
        <f ca="1">J9477*Table3[[#This Row],[QUANTITY]]</f>
        <v>216</v>
      </c>
      <c r="M9477" s="16">
        <f ca="1">K9477*Table3[[#This Row],[QUANTITY]]*(1-Table3[[#This Row],[DISCOUNT %]])</f>
        <v>788.48847900658222</v>
      </c>
      <c r="N9477" s="3">
        <f>DAY(Table3[[#This Row],[DATE]])</f>
        <v>11</v>
      </c>
      <c r="O9477" s="3" t="str">
        <f>TEXT(Table3[[#This Row],[DATE]],"mmm")</f>
        <v>Dec</v>
      </c>
      <c r="P9477" s="3">
        <f>YEAR(Table3[[#This Row],[DATE]])</f>
        <v>2046</v>
      </c>
    </row>
    <row r="9478" spans="1:16" x14ac:dyDescent="0.3">
      <c r="A9478" s="6">
        <v>53673</v>
      </c>
      <c r="B9478" s="7" t="s">
        <v>1088</v>
      </c>
      <c r="C9478" s="9">
        <f t="shared" ca="1" si="296"/>
        <v>12</v>
      </c>
      <c r="D9478" s="9" t="s">
        <v>2115</v>
      </c>
      <c r="E9478" s="9" t="s">
        <v>2118</v>
      </c>
      <c r="F9478" s="10">
        <f t="shared" ca="1" si="297"/>
        <v>7.6933378010368203E-2</v>
      </c>
      <c r="G9478" s="3" t="str">
        <f>VLOOKUP(Table3[[#This Row],[PRODUCT ID]],Table1[[PRODUCT]:[SELLING PRICE]],1,FALSE)</f>
        <v>Product36</v>
      </c>
      <c r="H9478" s="3" t="str">
        <f>VLOOKUP(Table3[[#This Row],[PRODUCT ID]],Table1[[PRODUCT]:[SELLING PRICE]],2,FALSE)</f>
        <v>Category2</v>
      </c>
      <c r="I9478" s="3" t="str">
        <f>VLOOKUP(Table3[[#This Row],[PRODUCT ID]],Table1[[PRODUCT]:[SELLING PRICE]],3,FALSE)</f>
        <v>Lt</v>
      </c>
      <c r="J9478" s="16">
        <f ca="1">VLOOKUP(Table3[[#This Row],[PRODUCT ID]],Table1[[PRODUCT]:[SELLING PRICE]],4,FALSE)</f>
        <v>78</v>
      </c>
      <c r="K9478" s="16">
        <f ca="1">VLOOKUP(Table3[[#This Row],[PRODUCT ID]],Table1[[PRODUCT]:[SELLING PRICE]],5,FALSE)</f>
        <v>38.077511302286901</v>
      </c>
      <c r="L9478" s="16">
        <f ca="1">J9478*Table3[[#This Row],[QUANTITY]]</f>
        <v>936</v>
      </c>
      <c r="M9478" s="16">
        <f ca="1">K9478*Table3[[#This Row],[QUANTITY]]*(1-Table3[[#This Row],[DISCOUNT %]])</f>
        <v>421.77695677888795</v>
      </c>
      <c r="N9478" s="3">
        <f>DAY(Table3[[#This Row],[DATE]])</f>
        <v>12</v>
      </c>
      <c r="O9478" s="3" t="str">
        <f>TEXT(Table3[[#This Row],[DATE]],"mmm")</f>
        <v>Dec</v>
      </c>
      <c r="P9478" s="3">
        <f>YEAR(Table3[[#This Row],[DATE]])</f>
        <v>2046</v>
      </c>
    </row>
    <row r="9479" spans="1:16" x14ac:dyDescent="0.3">
      <c r="A9479" s="6">
        <v>53674</v>
      </c>
      <c r="B9479" s="7" t="s">
        <v>1089</v>
      </c>
      <c r="C9479" s="9">
        <f t="shared" ca="1" si="296"/>
        <v>4</v>
      </c>
      <c r="D9479" s="9" t="s">
        <v>2115</v>
      </c>
      <c r="E9479" s="9" t="s">
        <v>2116</v>
      </c>
      <c r="F9479" s="10">
        <f t="shared" ca="1" si="297"/>
        <v>3.313100208620319E-2</v>
      </c>
      <c r="G9479" s="3" t="str">
        <f>VLOOKUP(Table3[[#This Row],[PRODUCT ID]],Table1[[PRODUCT]:[SELLING PRICE]],1,FALSE)</f>
        <v>Product37</v>
      </c>
      <c r="H9479" s="3" t="str">
        <f>VLOOKUP(Table3[[#This Row],[PRODUCT ID]],Table1[[PRODUCT]:[SELLING PRICE]],2,FALSE)</f>
        <v>Category3</v>
      </c>
      <c r="I9479" s="3" t="str">
        <f>VLOOKUP(Table3[[#This Row],[PRODUCT ID]],Table1[[PRODUCT]:[SELLING PRICE]],3,FALSE)</f>
        <v>Kg</v>
      </c>
      <c r="J9479" s="16">
        <f ca="1">VLOOKUP(Table3[[#This Row],[PRODUCT ID]],Table1[[PRODUCT]:[SELLING PRICE]],4,FALSE)</f>
        <v>28</v>
      </c>
      <c r="K9479" s="16">
        <f ca="1">VLOOKUP(Table3[[#This Row],[PRODUCT ID]],Table1[[PRODUCT]:[SELLING PRICE]],5,FALSE)</f>
        <v>82.859415667732179</v>
      </c>
      <c r="L9479" s="16">
        <f ca="1">J9479*Table3[[#This Row],[QUANTITY]]</f>
        <v>112</v>
      </c>
      <c r="M9479" s="16">
        <f ca="1">K9479*Table3[[#This Row],[QUANTITY]]*(1-Table3[[#This Row],[DISCOUNT %]])</f>
        <v>320.45680077753184</v>
      </c>
      <c r="N9479" s="3">
        <f>DAY(Table3[[#This Row],[DATE]])</f>
        <v>13</v>
      </c>
      <c r="O9479" s="3" t="str">
        <f>TEXT(Table3[[#This Row],[DATE]],"mmm")</f>
        <v>Dec</v>
      </c>
      <c r="P9479" s="3">
        <f>YEAR(Table3[[#This Row],[DATE]])</f>
        <v>2046</v>
      </c>
    </row>
    <row r="9480" spans="1:16" x14ac:dyDescent="0.3">
      <c r="A9480" s="6">
        <v>53675</v>
      </c>
      <c r="B9480" s="7" t="s">
        <v>1090</v>
      </c>
      <c r="C9480" s="9">
        <f t="shared" ca="1" si="296"/>
        <v>1</v>
      </c>
      <c r="D9480" s="9" t="s">
        <v>2116</v>
      </c>
      <c r="E9480" s="9" t="s">
        <v>2116</v>
      </c>
      <c r="F9480" s="10">
        <f t="shared" ca="1" si="297"/>
        <v>4.8863657732445512E-2</v>
      </c>
      <c r="G9480" s="3" t="str">
        <f>VLOOKUP(Table3[[#This Row],[PRODUCT ID]],Table1[[PRODUCT]:[SELLING PRICE]],1,FALSE)</f>
        <v>Product38</v>
      </c>
      <c r="H9480" s="3" t="str">
        <f>VLOOKUP(Table3[[#This Row],[PRODUCT ID]],Table1[[PRODUCT]:[SELLING PRICE]],2,FALSE)</f>
        <v>Category4</v>
      </c>
      <c r="I9480" s="3" t="str">
        <f>VLOOKUP(Table3[[#This Row],[PRODUCT ID]],Table1[[PRODUCT]:[SELLING PRICE]],3,FALSE)</f>
        <v>Lt</v>
      </c>
      <c r="J9480" s="16">
        <f ca="1">VLOOKUP(Table3[[#This Row],[PRODUCT ID]],Table1[[PRODUCT]:[SELLING PRICE]],4,FALSE)</f>
        <v>69</v>
      </c>
      <c r="K9480" s="16">
        <f ca="1">VLOOKUP(Table3[[#This Row],[PRODUCT ID]],Table1[[PRODUCT]:[SELLING PRICE]],5,FALSE)</f>
        <v>122.90793740136128</v>
      </c>
      <c r="L9480" s="16">
        <f ca="1">J9480*Table3[[#This Row],[QUANTITY]]</f>
        <v>69</v>
      </c>
      <c r="M9480" s="16">
        <f ca="1">K9480*Table3[[#This Row],[QUANTITY]]*(1-Table3[[#This Row],[DISCOUNT %]])</f>
        <v>116.90220601558033</v>
      </c>
      <c r="N9480" s="3">
        <f>DAY(Table3[[#This Row],[DATE]])</f>
        <v>14</v>
      </c>
      <c r="O9480" s="3" t="str">
        <f>TEXT(Table3[[#This Row],[DATE]],"mmm")</f>
        <v>Dec</v>
      </c>
      <c r="P9480" s="3">
        <f>YEAR(Table3[[#This Row],[DATE]])</f>
        <v>2046</v>
      </c>
    </row>
    <row r="9481" spans="1:16" x14ac:dyDescent="0.3">
      <c r="A9481" s="6">
        <v>53676</v>
      </c>
      <c r="B9481" s="7" t="s">
        <v>1091</v>
      </c>
      <c r="C9481" s="9">
        <f t="shared" ca="1" si="296"/>
        <v>13</v>
      </c>
      <c r="D9481" s="9" t="s">
        <v>2116</v>
      </c>
      <c r="E9481" s="9" t="s">
        <v>2116</v>
      </c>
      <c r="F9481" s="10">
        <f t="shared" ca="1" si="297"/>
        <v>8.4177870842626734E-2</v>
      </c>
      <c r="G9481" s="3" t="str">
        <f>VLOOKUP(Table3[[#This Row],[PRODUCT ID]],Table1[[PRODUCT]:[SELLING PRICE]],1,FALSE)</f>
        <v>Product39</v>
      </c>
      <c r="H9481" s="3" t="str">
        <f>VLOOKUP(Table3[[#This Row],[PRODUCT ID]],Table1[[PRODUCT]:[SELLING PRICE]],2,FALSE)</f>
        <v>Category5</v>
      </c>
      <c r="I9481" s="3" t="str">
        <f>VLOOKUP(Table3[[#This Row],[PRODUCT ID]],Table1[[PRODUCT]:[SELLING PRICE]],3,FALSE)</f>
        <v>Ft</v>
      </c>
      <c r="J9481" s="16">
        <f ca="1">VLOOKUP(Table3[[#This Row],[PRODUCT ID]],Table1[[PRODUCT]:[SELLING PRICE]],4,FALSE)</f>
        <v>174</v>
      </c>
      <c r="K9481" s="16">
        <f ca="1">VLOOKUP(Table3[[#This Row],[PRODUCT ID]],Table1[[PRODUCT]:[SELLING PRICE]],5,FALSE)</f>
        <v>249.3767555462739</v>
      </c>
      <c r="L9481" s="16">
        <f ca="1">J9481*Table3[[#This Row],[QUANTITY]]</f>
        <v>2262</v>
      </c>
      <c r="M9481" s="16">
        <f ca="1">K9481*Table3[[#This Row],[QUANTITY]]*(1-Table3[[#This Row],[DISCOUNT %]])</f>
        <v>2969.0017659477026</v>
      </c>
      <c r="N9481" s="3">
        <f>DAY(Table3[[#This Row],[DATE]])</f>
        <v>15</v>
      </c>
      <c r="O9481" s="3" t="str">
        <f>TEXT(Table3[[#This Row],[DATE]],"mmm")</f>
        <v>Dec</v>
      </c>
      <c r="P9481" s="3">
        <f>YEAR(Table3[[#This Row],[DATE]])</f>
        <v>2046</v>
      </c>
    </row>
    <row r="9482" spans="1:16" x14ac:dyDescent="0.3">
      <c r="A9482" s="6">
        <v>53677</v>
      </c>
      <c r="B9482" s="7" t="s">
        <v>1092</v>
      </c>
      <c r="C9482" s="9">
        <f t="shared" ca="1" si="296"/>
        <v>11</v>
      </c>
      <c r="D9482" s="9" t="s">
        <v>2116</v>
      </c>
      <c r="E9482" s="9" t="s">
        <v>2116</v>
      </c>
      <c r="F9482" s="10">
        <f t="shared" ca="1" si="297"/>
        <v>8.6507872098826877E-2</v>
      </c>
      <c r="G9482" s="3" t="str">
        <f>VLOOKUP(Table3[[#This Row],[PRODUCT ID]],Table1[[PRODUCT]:[SELLING PRICE]],1,FALSE)</f>
        <v>Product40</v>
      </c>
      <c r="H9482" s="3" t="str">
        <f>VLOOKUP(Table3[[#This Row],[PRODUCT ID]],Table1[[PRODUCT]:[SELLING PRICE]],2,FALSE)</f>
        <v>Category1</v>
      </c>
      <c r="I9482" s="3" t="str">
        <f>VLOOKUP(Table3[[#This Row],[PRODUCT ID]],Table1[[PRODUCT]:[SELLING PRICE]],3,FALSE)</f>
        <v>Kg</v>
      </c>
      <c r="J9482" s="16">
        <f ca="1">VLOOKUP(Table3[[#This Row],[PRODUCT ID]],Table1[[PRODUCT]:[SELLING PRICE]],4,FALSE)</f>
        <v>81</v>
      </c>
      <c r="K9482" s="16">
        <f ca="1">VLOOKUP(Table3[[#This Row],[PRODUCT ID]],Table1[[PRODUCT]:[SELLING PRICE]],5,FALSE)</f>
        <v>74.100005148027847</v>
      </c>
      <c r="L9482" s="16">
        <f ca="1">J9482*Table3[[#This Row],[QUANTITY]]</f>
        <v>891</v>
      </c>
      <c r="M9482" s="16">
        <f ca="1">K9482*Table3[[#This Row],[QUANTITY]]*(1-Table3[[#This Row],[DISCOUNT %]])</f>
        <v>744.58748518175832</v>
      </c>
      <c r="N9482" s="3">
        <f>DAY(Table3[[#This Row],[DATE]])</f>
        <v>16</v>
      </c>
      <c r="O9482" s="3" t="str">
        <f>TEXT(Table3[[#This Row],[DATE]],"mmm")</f>
        <v>Dec</v>
      </c>
      <c r="P9482" s="3">
        <f>YEAR(Table3[[#This Row],[DATE]])</f>
        <v>2046</v>
      </c>
    </row>
    <row r="9483" spans="1:16" x14ac:dyDescent="0.3">
      <c r="A9483" s="6">
        <v>53678</v>
      </c>
      <c r="B9483" s="7" t="s">
        <v>1093</v>
      </c>
      <c r="C9483" s="9">
        <f t="shared" ca="1" si="296"/>
        <v>5</v>
      </c>
      <c r="D9483" s="9" t="s">
        <v>2115</v>
      </c>
      <c r="E9483" s="9" t="s">
        <v>2116</v>
      </c>
      <c r="F9483" s="10">
        <f t="shared" ca="1" si="297"/>
        <v>5.1165828025664564E-2</v>
      </c>
      <c r="G9483" s="3" t="str">
        <f>VLOOKUP(Table3[[#This Row],[PRODUCT ID]],Table1[[PRODUCT]:[SELLING PRICE]],1,FALSE)</f>
        <v>Product41</v>
      </c>
      <c r="H9483" s="3" t="str">
        <f>VLOOKUP(Table3[[#This Row],[PRODUCT ID]],Table1[[PRODUCT]:[SELLING PRICE]],2,FALSE)</f>
        <v>Category2</v>
      </c>
      <c r="I9483" s="3" t="str">
        <f>VLOOKUP(Table3[[#This Row],[PRODUCT ID]],Table1[[PRODUCT]:[SELLING PRICE]],3,FALSE)</f>
        <v>No</v>
      </c>
      <c r="J9483" s="16">
        <f ca="1">VLOOKUP(Table3[[#This Row],[PRODUCT ID]],Table1[[PRODUCT]:[SELLING PRICE]],4,FALSE)</f>
        <v>100</v>
      </c>
      <c r="K9483" s="16">
        <f ca="1">VLOOKUP(Table3[[#This Row],[PRODUCT ID]],Table1[[PRODUCT]:[SELLING PRICE]],5,FALSE)</f>
        <v>280.00943860432801</v>
      </c>
      <c r="L9483" s="16">
        <f ca="1">J9483*Table3[[#This Row],[QUANTITY]]</f>
        <v>500</v>
      </c>
      <c r="M9483" s="16">
        <f ca="1">K9483*Table3[[#This Row],[QUANTITY]]*(1-Table3[[#This Row],[DISCOUNT %]])</f>
        <v>1328.4126191156802</v>
      </c>
      <c r="N9483" s="3">
        <f>DAY(Table3[[#This Row],[DATE]])</f>
        <v>17</v>
      </c>
      <c r="O9483" s="3" t="str">
        <f>TEXT(Table3[[#This Row],[DATE]],"mmm")</f>
        <v>Dec</v>
      </c>
      <c r="P9483" s="3">
        <f>YEAR(Table3[[#This Row],[DATE]])</f>
        <v>2046</v>
      </c>
    </row>
    <row r="9484" spans="1:16" x14ac:dyDescent="0.3">
      <c r="A9484" s="6">
        <v>53679</v>
      </c>
      <c r="B9484" s="7" t="s">
        <v>1094</v>
      </c>
      <c r="C9484" s="9">
        <f t="shared" ca="1" si="296"/>
        <v>1</v>
      </c>
      <c r="D9484" s="9" t="s">
        <v>2117</v>
      </c>
      <c r="E9484" s="9" t="s">
        <v>2118</v>
      </c>
      <c r="F9484" s="10">
        <f t="shared" ca="1" si="297"/>
        <v>1.4978439737287097E-2</v>
      </c>
      <c r="G9484" s="3" t="str">
        <f>VLOOKUP(Table3[[#This Row],[PRODUCT ID]],Table1[[PRODUCT]:[SELLING PRICE]],1,FALSE)</f>
        <v>Product42</v>
      </c>
      <c r="H9484" s="3" t="str">
        <f>VLOOKUP(Table3[[#This Row],[PRODUCT ID]],Table1[[PRODUCT]:[SELLING PRICE]],2,FALSE)</f>
        <v>Category3</v>
      </c>
      <c r="I9484" s="3" t="str">
        <f>VLOOKUP(Table3[[#This Row],[PRODUCT ID]],Table1[[PRODUCT]:[SELLING PRICE]],3,FALSE)</f>
        <v>No</v>
      </c>
      <c r="J9484" s="16">
        <f ca="1">VLOOKUP(Table3[[#This Row],[PRODUCT ID]],Table1[[PRODUCT]:[SELLING PRICE]],4,FALSE)</f>
        <v>165</v>
      </c>
      <c r="K9484" s="16">
        <f ca="1">VLOOKUP(Table3[[#This Row],[PRODUCT ID]],Table1[[PRODUCT]:[SELLING PRICE]],5,FALSE)</f>
        <v>236.13195156418752</v>
      </c>
      <c r="L9484" s="16">
        <f ca="1">J9484*Table3[[#This Row],[QUANTITY]]</f>
        <v>165</v>
      </c>
      <c r="M9484" s="16">
        <f ca="1">K9484*Table3[[#This Row],[QUANTITY]]*(1-Table3[[#This Row],[DISCOUNT %]])</f>
        <v>232.59506335763535</v>
      </c>
      <c r="N9484" s="3">
        <f>DAY(Table3[[#This Row],[DATE]])</f>
        <v>18</v>
      </c>
      <c r="O9484" s="3" t="str">
        <f>TEXT(Table3[[#This Row],[DATE]],"mmm")</f>
        <v>Dec</v>
      </c>
      <c r="P9484" s="3">
        <f>YEAR(Table3[[#This Row],[DATE]])</f>
        <v>2046</v>
      </c>
    </row>
    <row r="9485" spans="1:16" x14ac:dyDescent="0.3">
      <c r="A9485" s="6">
        <v>53680</v>
      </c>
      <c r="B9485" s="7" t="s">
        <v>1095</v>
      </c>
      <c r="C9485" s="9">
        <f t="shared" ca="1" si="296"/>
        <v>15</v>
      </c>
      <c r="D9485" s="9" t="s">
        <v>2117</v>
      </c>
      <c r="E9485" s="9" t="s">
        <v>2118</v>
      </c>
      <c r="F9485" s="10">
        <f t="shared" ca="1" si="297"/>
        <v>3.1578717270441384E-2</v>
      </c>
      <c r="G9485" s="3" t="str">
        <f>VLOOKUP(Table3[[#This Row],[PRODUCT ID]],Table1[[PRODUCT]:[SELLING PRICE]],1,FALSE)</f>
        <v>Product43</v>
      </c>
      <c r="H9485" s="3" t="str">
        <f>VLOOKUP(Table3[[#This Row],[PRODUCT ID]],Table1[[PRODUCT]:[SELLING PRICE]],2,FALSE)</f>
        <v>Category4</v>
      </c>
      <c r="I9485" s="3" t="str">
        <f>VLOOKUP(Table3[[#This Row],[PRODUCT ID]],Table1[[PRODUCT]:[SELLING PRICE]],3,FALSE)</f>
        <v>Ft</v>
      </c>
      <c r="J9485" s="16">
        <f ca="1">VLOOKUP(Table3[[#This Row],[PRODUCT ID]],Table1[[PRODUCT]:[SELLING PRICE]],4,FALSE)</f>
        <v>235</v>
      </c>
      <c r="K9485" s="16">
        <f ca="1">VLOOKUP(Table3[[#This Row],[PRODUCT ID]],Table1[[PRODUCT]:[SELLING PRICE]],5,FALSE)</f>
        <v>54.405885280571169</v>
      </c>
      <c r="L9485" s="16">
        <f ca="1">J9485*Table3[[#This Row],[QUANTITY]]</f>
        <v>3525</v>
      </c>
      <c r="M9485" s="16">
        <f ca="1">K9485*Table3[[#This Row],[QUANTITY]]*(1-Table3[[#This Row],[DISCOUNT %]])</f>
        <v>790.31725817171912</v>
      </c>
      <c r="N9485" s="3">
        <f>DAY(Table3[[#This Row],[DATE]])</f>
        <v>19</v>
      </c>
      <c r="O9485" s="3" t="str">
        <f>TEXT(Table3[[#This Row],[DATE]],"mmm")</f>
        <v>Dec</v>
      </c>
      <c r="P9485" s="3">
        <f>YEAR(Table3[[#This Row],[DATE]])</f>
        <v>2046</v>
      </c>
    </row>
    <row r="9486" spans="1:16" x14ac:dyDescent="0.3">
      <c r="A9486" s="6">
        <v>53681</v>
      </c>
      <c r="B9486" s="7" t="s">
        <v>1096</v>
      </c>
      <c r="C9486" s="9">
        <f t="shared" ca="1" si="296"/>
        <v>11</v>
      </c>
      <c r="D9486" s="9" t="s">
        <v>2116</v>
      </c>
      <c r="E9486" s="9" t="s">
        <v>2116</v>
      </c>
      <c r="F9486" s="10">
        <f t="shared" ca="1" si="297"/>
        <v>8.9688790489287545E-2</v>
      </c>
      <c r="G9486" s="3" t="str">
        <f>VLOOKUP(Table3[[#This Row],[PRODUCT ID]],Table1[[PRODUCT]:[SELLING PRICE]],1,FALSE)</f>
        <v>Product44</v>
      </c>
      <c r="H9486" s="3" t="str">
        <f>VLOOKUP(Table3[[#This Row],[PRODUCT ID]],Table1[[PRODUCT]:[SELLING PRICE]],2,FALSE)</f>
        <v>Category5</v>
      </c>
      <c r="I9486" s="3" t="str">
        <f>VLOOKUP(Table3[[#This Row],[PRODUCT ID]],Table1[[PRODUCT]:[SELLING PRICE]],3,FALSE)</f>
        <v>No</v>
      </c>
      <c r="J9486" s="16">
        <f ca="1">VLOOKUP(Table3[[#This Row],[PRODUCT ID]],Table1[[PRODUCT]:[SELLING PRICE]],4,FALSE)</f>
        <v>65</v>
      </c>
      <c r="K9486" s="16">
        <f ca="1">VLOOKUP(Table3[[#This Row],[PRODUCT ID]],Table1[[PRODUCT]:[SELLING PRICE]],5,FALSE)</f>
        <v>237.67652147178299</v>
      </c>
      <c r="L9486" s="16">
        <f ca="1">J9486*Table3[[#This Row],[QUANTITY]]</f>
        <v>715</v>
      </c>
      <c r="M9486" s="16">
        <f ca="1">K9486*Table3[[#This Row],[QUANTITY]]*(1-Table3[[#This Row],[DISCOUNT %]])</f>
        <v>2379.9556190660537</v>
      </c>
      <c r="N9486" s="3">
        <f>DAY(Table3[[#This Row],[DATE]])</f>
        <v>20</v>
      </c>
      <c r="O9486" s="3" t="str">
        <f>TEXT(Table3[[#This Row],[DATE]],"mmm")</f>
        <v>Dec</v>
      </c>
      <c r="P9486" s="3">
        <f>YEAR(Table3[[#This Row],[DATE]])</f>
        <v>2046</v>
      </c>
    </row>
    <row r="9487" spans="1:16" x14ac:dyDescent="0.3">
      <c r="A9487" s="6">
        <v>53682</v>
      </c>
      <c r="B9487" s="7" t="s">
        <v>1097</v>
      </c>
      <c r="C9487" s="9">
        <f t="shared" ca="1" si="296"/>
        <v>15</v>
      </c>
      <c r="D9487" s="9" t="s">
        <v>2116</v>
      </c>
      <c r="E9487" s="9" t="s">
        <v>2116</v>
      </c>
      <c r="F9487" s="10">
        <f t="shared" ca="1" si="297"/>
        <v>9.7561612125694863E-2</v>
      </c>
      <c r="G9487" s="3" t="str">
        <f>VLOOKUP(Table3[[#This Row],[PRODUCT ID]],Table1[[PRODUCT]:[SELLING PRICE]],1,FALSE)</f>
        <v>Product45</v>
      </c>
      <c r="H9487" s="3" t="str">
        <f>VLOOKUP(Table3[[#This Row],[PRODUCT ID]],Table1[[PRODUCT]:[SELLING PRICE]],2,FALSE)</f>
        <v>Category1</v>
      </c>
      <c r="I9487" s="3" t="str">
        <f>VLOOKUP(Table3[[#This Row],[PRODUCT ID]],Table1[[PRODUCT]:[SELLING PRICE]],3,FALSE)</f>
        <v>Kg</v>
      </c>
      <c r="J9487" s="16">
        <f ca="1">VLOOKUP(Table3[[#This Row],[PRODUCT ID]],Table1[[PRODUCT]:[SELLING PRICE]],4,FALSE)</f>
        <v>28</v>
      </c>
      <c r="K9487" s="16">
        <f ca="1">VLOOKUP(Table3[[#This Row],[PRODUCT ID]],Table1[[PRODUCT]:[SELLING PRICE]],5,FALSE)</f>
        <v>202.85401285198745</v>
      </c>
      <c r="L9487" s="16">
        <f ca="1">J9487*Table3[[#This Row],[QUANTITY]]</f>
        <v>420</v>
      </c>
      <c r="M9487" s="16">
        <f ca="1">K9487*Table3[[#This Row],[QUANTITY]]*(1-Table3[[#This Row],[DISCOUNT %]])</f>
        <v>2745.9487249797171</v>
      </c>
      <c r="N9487" s="3">
        <f>DAY(Table3[[#This Row],[DATE]])</f>
        <v>21</v>
      </c>
      <c r="O9487" s="3" t="str">
        <f>TEXT(Table3[[#This Row],[DATE]],"mmm")</f>
        <v>Dec</v>
      </c>
      <c r="P9487" s="3">
        <f>YEAR(Table3[[#This Row],[DATE]])</f>
        <v>2046</v>
      </c>
    </row>
    <row r="9488" spans="1:16" x14ac:dyDescent="0.3">
      <c r="A9488" s="6">
        <v>53683</v>
      </c>
      <c r="B9488" s="7" t="s">
        <v>1098</v>
      </c>
      <c r="C9488" s="9">
        <f t="shared" ca="1" si="296"/>
        <v>9</v>
      </c>
      <c r="D9488" s="9" t="s">
        <v>2116</v>
      </c>
      <c r="E9488" s="9" t="s">
        <v>2116</v>
      </c>
      <c r="F9488" s="10">
        <f t="shared" ca="1" si="297"/>
        <v>8.3326402406205535E-2</v>
      </c>
      <c r="G9488" s="3" t="str">
        <f>VLOOKUP(Table3[[#This Row],[PRODUCT ID]],Table1[[PRODUCT]:[SELLING PRICE]],1,FALSE)</f>
        <v>Product46</v>
      </c>
      <c r="H9488" s="3" t="str">
        <f>VLOOKUP(Table3[[#This Row],[PRODUCT ID]],Table1[[PRODUCT]:[SELLING PRICE]],2,FALSE)</f>
        <v>Category2</v>
      </c>
      <c r="I9488" s="3" t="str">
        <f>VLOOKUP(Table3[[#This Row],[PRODUCT ID]],Table1[[PRODUCT]:[SELLING PRICE]],3,FALSE)</f>
        <v>Kg</v>
      </c>
      <c r="J9488" s="16">
        <f ca="1">VLOOKUP(Table3[[#This Row],[PRODUCT ID]],Table1[[PRODUCT]:[SELLING PRICE]],4,FALSE)</f>
        <v>95</v>
      </c>
      <c r="K9488" s="16">
        <f ca="1">VLOOKUP(Table3[[#This Row],[PRODUCT ID]],Table1[[PRODUCT]:[SELLING PRICE]],5,FALSE)</f>
        <v>80.749998389385993</v>
      </c>
      <c r="L9488" s="16">
        <f ca="1">J9488*Table3[[#This Row],[QUANTITY]]</f>
        <v>855</v>
      </c>
      <c r="M9488" s="16">
        <f ca="1">K9488*Table3[[#This Row],[QUANTITY]]*(1-Table3[[#This Row],[DISCOUNT %]])</f>
        <v>666.19252376362408</v>
      </c>
      <c r="N9488" s="3">
        <f>DAY(Table3[[#This Row],[DATE]])</f>
        <v>22</v>
      </c>
      <c r="O9488" s="3" t="str">
        <f>TEXT(Table3[[#This Row],[DATE]],"mmm")</f>
        <v>Dec</v>
      </c>
      <c r="P9488" s="3">
        <f>YEAR(Table3[[#This Row],[DATE]])</f>
        <v>2046</v>
      </c>
    </row>
    <row r="9489" spans="1:16" x14ac:dyDescent="0.3">
      <c r="A9489" s="6">
        <v>53684</v>
      </c>
      <c r="B9489" s="7" t="s">
        <v>1099</v>
      </c>
      <c r="C9489" s="9">
        <f t="shared" ca="1" si="296"/>
        <v>7</v>
      </c>
      <c r="D9489" s="9" t="s">
        <v>2116</v>
      </c>
      <c r="E9489" s="9" t="s">
        <v>2116</v>
      </c>
      <c r="F9489" s="10">
        <f t="shared" ca="1" si="297"/>
        <v>7.3782108838782116E-3</v>
      </c>
      <c r="G9489" s="3" t="str">
        <f>VLOOKUP(Table3[[#This Row],[PRODUCT ID]],Table1[[PRODUCT]:[SELLING PRICE]],1,FALSE)</f>
        <v>Product47</v>
      </c>
      <c r="H9489" s="3" t="str">
        <f>VLOOKUP(Table3[[#This Row],[PRODUCT ID]],Table1[[PRODUCT]:[SELLING PRICE]],2,FALSE)</f>
        <v>Category3</v>
      </c>
      <c r="I9489" s="3" t="str">
        <f>VLOOKUP(Table3[[#This Row],[PRODUCT ID]],Table1[[PRODUCT]:[SELLING PRICE]],3,FALSE)</f>
        <v>Lt</v>
      </c>
      <c r="J9489" s="16">
        <f ca="1">VLOOKUP(Table3[[#This Row],[PRODUCT ID]],Table1[[PRODUCT]:[SELLING PRICE]],4,FALSE)</f>
        <v>193</v>
      </c>
      <c r="K9489" s="16">
        <f ca="1">VLOOKUP(Table3[[#This Row],[PRODUCT ID]],Table1[[PRODUCT]:[SELLING PRICE]],5,FALSE)</f>
        <v>229.10222400083353</v>
      </c>
      <c r="L9489" s="16">
        <f ca="1">J9489*Table3[[#This Row],[QUANTITY]]</f>
        <v>1351</v>
      </c>
      <c r="M9489" s="16">
        <f ca="1">K9489*Table3[[#This Row],[QUANTITY]]*(1-Table3[[#This Row],[DISCOUNT %]])</f>
        <v>1591.883016347329</v>
      </c>
      <c r="N9489" s="3">
        <f>DAY(Table3[[#This Row],[DATE]])</f>
        <v>23</v>
      </c>
      <c r="O9489" s="3" t="str">
        <f>TEXT(Table3[[#This Row],[DATE]],"mmm")</f>
        <v>Dec</v>
      </c>
      <c r="P9489" s="3">
        <f>YEAR(Table3[[#This Row],[DATE]])</f>
        <v>2046</v>
      </c>
    </row>
    <row r="9490" spans="1:16" x14ac:dyDescent="0.3">
      <c r="A9490" s="6">
        <v>53685</v>
      </c>
      <c r="B9490" s="7" t="s">
        <v>1100</v>
      </c>
      <c r="C9490" s="9">
        <f t="shared" ca="1" si="296"/>
        <v>13</v>
      </c>
      <c r="D9490" s="9" t="s">
        <v>2115</v>
      </c>
      <c r="E9490" s="9" t="s">
        <v>2118</v>
      </c>
      <c r="F9490" s="10">
        <f t="shared" ca="1" si="297"/>
        <v>3.2520950666418962E-2</v>
      </c>
      <c r="G9490" s="3" t="str">
        <f>VLOOKUP(Table3[[#This Row],[PRODUCT ID]],Table1[[PRODUCT]:[SELLING PRICE]],1,FALSE)</f>
        <v>Product48</v>
      </c>
      <c r="H9490" s="3" t="str">
        <f>VLOOKUP(Table3[[#This Row],[PRODUCT ID]],Table1[[PRODUCT]:[SELLING PRICE]],2,FALSE)</f>
        <v>Category4</v>
      </c>
      <c r="I9490" s="3" t="str">
        <f>VLOOKUP(Table3[[#This Row],[PRODUCT ID]],Table1[[PRODUCT]:[SELLING PRICE]],3,FALSE)</f>
        <v>Kg</v>
      </c>
      <c r="J9490" s="16">
        <f ca="1">VLOOKUP(Table3[[#This Row],[PRODUCT ID]],Table1[[PRODUCT]:[SELLING PRICE]],4,FALSE)</f>
        <v>202</v>
      </c>
      <c r="K9490" s="16">
        <f ca="1">VLOOKUP(Table3[[#This Row],[PRODUCT ID]],Table1[[PRODUCT]:[SELLING PRICE]],5,FALSE)</f>
        <v>259.36061403077179</v>
      </c>
      <c r="L9490" s="16">
        <f ca="1">J9490*Table3[[#This Row],[QUANTITY]]</f>
        <v>2626</v>
      </c>
      <c r="M9490" s="16">
        <f ca="1">K9490*Table3[[#This Row],[QUANTITY]]*(1-Table3[[#This Row],[DISCOUNT %]])</f>
        <v>3262.0374838618445</v>
      </c>
      <c r="N9490" s="3">
        <f>DAY(Table3[[#This Row],[DATE]])</f>
        <v>24</v>
      </c>
      <c r="O9490" s="3" t="str">
        <f>TEXT(Table3[[#This Row],[DATE]],"mmm")</f>
        <v>Dec</v>
      </c>
      <c r="P9490" s="3">
        <f>YEAR(Table3[[#This Row],[DATE]])</f>
        <v>2046</v>
      </c>
    </row>
    <row r="9491" spans="1:16" x14ac:dyDescent="0.3">
      <c r="A9491" s="6">
        <v>53686</v>
      </c>
      <c r="B9491" s="7" t="s">
        <v>1101</v>
      </c>
      <c r="C9491" s="9">
        <f t="shared" ca="1" si="296"/>
        <v>8</v>
      </c>
      <c r="D9491" s="9" t="s">
        <v>2116</v>
      </c>
      <c r="E9491" s="9" t="s">
        <v>2116</v>
      </c>
      <c r="F9491" s="10">
        <f t="shared" ca="1" si="297"/>
        <v>7.0984032495764182E-2</v>
      </c>
      <c r="G9491" s="3" t="str">
        <f>VLOOKUP(Table3[[#This Row],[PRODUCT ID]],Table1[[PRODUCT]:[SELLING PRICE]],1,FALSE)</f>
        <v>Product49</v>
      </c>
      <c r="H9491" s="3" t="str">
        <f>VLOOKUP(Table3[[#This Row],[PRODUCT ID]],Table1[[PRODUCT]:[SELLING PRICE]],2,FALSE)</f>
        <v>Category1</v>
      </c>
      <c r="I9491" s="3" t="str">
        <f>VLOOKUP(Table3[[#This Row],[PRODUCT ID]],Table1[[PRODUCT]:[SELLING PRICE]],3,FALSE)</f>
        <v>Lt</v>
      </c>
      <c r="J9491" s="16">
        <f ca="1">VLOOKUP(Table3[[#This Row],[PRODUCT ID]],Table1[[PRODUCT]:[SELLING PRICE]],4,FALSE)</f>
        <v>181</v>
      </c>
      <c r="K9491" s="16">
        <f ca="1">VLOOKUP(Table3[[#This Row],[PRODUCT ID]],Table1[[PRODUCT]:[SELLING PRICE]],5,FALSE)</f>
        <v>247.82943673999284</v>
      </c>
      <c r="L9491" s="16">
        <f ca="1">J9491*Table3[[#This Row],[QUANTITY]]</f>
        <v>1448</v>
      </c>
      <c r="M9491" s="16">
        <f ca="1">K9491*Table3[[#This Row],[QUANTITY]]*(1-Table3[[#This Row],[DISCOUNT %]])</f>
        <v>1841.900031592274</v>
      </c>
      <c r="N9491" s="3">
        <f>DAY(Table3[[#This Row],[DATE]])</f>
        <v>25</v>
      </c>
      <c r="O9491" s="3" t="str">
        <f>TEXT(Table3[[#This Row],[DATE]],"mmm")</f>
        <v>Dec</v>
      </c>
      <c r="P9491" s="3">
        <f>YEAR(Table3[[#This Row],[DATE]])</f>
        <v>2046</v>
      </c>
    </row>
    <row r="9492" spans="1:16" x14ac:dyDescent="0.3">
      <c r="A9492" s="6">
        <v>53687</v>
      </c>
      <c r="B9492" s="7" t="s">
        <v>1102</v>
      </c>
      <c r="C9492" s="9">
        <f t="shared" ca="1" si="296"/>
        <v>15</v>
      </c>
      <c r="D9492" s="9" t="s">
        <v>2117</v>
      </c>
      <c r="E9492" s="9" t="s">
        <v>2116</v>
      </c>
      <c r="F9492" s="10">
        <f t="shared" ca="1" si="297"/>
        <v>2.9068756551247278E-2</v>
      </c>
      <c r="G9492" s="3" t="str">
        <f>VLOOKUP(Table3[[#This Row],[PRODUCT ID]],Table1[[PRODUCT]:[SELLING PRICE]],1,FALSE)</f>
        <v>Product50</v>
      </c>
      <c r="H9492" s="3" t="str">
        <f>VLOOKUP(Table3[[#This Row],[PRODUCT ID]],Table1[[PRODUCT]:[SELLING PRICE]],2,FALSE)</f>
        <v>Category2</v>
      </c>
      <c r="I9492" s="3" t="str">
        <f>VLOOKUP(Table3[[#This Row],[PRODUCT ID]],Table1[[PRODUCT]:[SELLING PRICE]],3,FALSE)</f>
        <v>Ft</v>
      </c>
      <c r="J9492" s="16">
        <f ca="1">VLOOKUP(Table3[[#This Row],[PRODUCT ID]],Table1[[PRODUCT]:[SELLING PRICE]],4,FALSE)</f>
        <v>147</v>
      </c>
      <c r="K9492" s="16">
        <f ca="1">VLOOKUP(Table3[[#This Row],[PRODUCT ID]],Table1[[PRODUCT]:[SELLING PRICE]],5,FALSE)</f>
        <v>33.423461830483042</v>
      </c>
      <c r="L9492" s="16">
        <f ca="1">J9492*Table3[[#This Row],[QUANTITY]]</f>
        <v>2205</v>
      </c>
      <c r="M9492" s="16">
        <f ca="1">K9492*Table3[[#This Row],[QUANTITY]]*(1-Table3[[#This Row],[DISCOUNT %]])</f>
        <v>486.77825033149236</v>
      </c>
      <c r="N9492" s="3">
        <f>DAY(Table3[[#This Row],[DATE]])</f>
        <v>26</v>
      </c>
      <c r="O9492" s="3" t="str">
        <f>TEXT(Table3[[#This Row],[DATE]],"mmm")</f>
        <v>Dec</v>
      </c>
      <c r="P9492" s="3">
        <f>YEAR(Table3[[#This Row],[DATE]])</f>
        <v>2046</v>
      </c>
    </row>
    <row r="9493" spans="1:16" x14ac:dyDescent="0.3">
      <c r="A9493" s="6">
        <v>53688</v>
      </c>
      <c r="B9493" s="7" t="s">
        <v>1103</v>
      </c>
      <c r="C9493" s="9">
        <f t="shared" ca="1" si="296"/>
        <v>15</v>
      </c>
      <c r="D9493" s="9" t="s">
        <v>2115</v>
      </c>
      <c r="E9493" s="9" t="s">
        <v>2116</v>
      </c>
      <c r="F9493" s="10">
        <f t="shared" ca="1" si="297"/>
        <v>5.8053001396358862E-2</v>
      </c>
      <c r="G9493" s="3" t="str">
        <f>VLOOKUP(Table3[[#This Row],[PRODUCT ID]],Table1[[PRODUCT]:[SELLING PRICE]],1,FALSE)</f>
        <v>Product51</v>
      </c>
      <c r="H9493" s="3" t="str">
        <f>VLOOKUP(Table3[[#This Row],[PRODUCT ID]],Table1[[PRODUCT]:[SELLING PRICE]],2,FALSE)</f>
        <v>Category3</v>
      </c>
      <c r="I9493" s="3" t="str">
        <f>VLOOKUP(Table3[[#This Row],[PRODUCT ID]],Table1[[PRODUCT]:[SELLING PRICE]],3,FALSE)</f>
        <v>Kg</v>
      </c>
      <c r="J9493" s="16">
        <f ca="1">VLOOKUP(Table3[[#This Row],[PRODUCT ID]],Table1[[PRODUCT]:[SELLING PRICE]],4,FALSE)</f>
        <v>178</v>
      </c>
      <c r="K9493" s="16">
        <f ca="1">VLOOKUP(Table3[[#This Row],[PRODUCT ID]],Table1[[PRODUCT]:[SELLING PRICE]],5,FALSE)</f>
        <v>79.53213906016525</v>
      </c>
      <c r="L9493" s="16">
        <f ca="1">J9493*Table3[[#This Row],[QUANTITY]]</f>
        <v>2670</v>
      </c>
      <c r="M9493" s="16">
        <f ca="1">K9493*Table3[[#This Row],[QUANTITY]]*(1-Table3[[#This Row],[DISCOUNT %]])</f>
        <v>1123.725895203751</v>
      </c>
      <c r="N9493" s="3">
        <f>DAY(Table3[[#This Row],[DATE]])</f>
        <v>27</v>
      </c>
      <c r="O9493" s="3" t="str">
        <f>TEXT(Table3[[#This Row],[DATE]],"mmm")</f>
        <v>Dec</v>
      </c>
      <c r="P9493" s="3">
        <f>YEAR(Table3[[#This Row],[DATE]])</f>
        <v>2046</v>
      </c>
    </row>
    <row r="9494" spans="1:16" x14ac:dyDescent="0.3">
      <c r="A9494" s="6">
        <v>53689</v>
      </c>
      <c r="B9494" s="7" t="s">
        <v>1104</v>
      </c>
      <c r="C9494" s="9">
        <f t="shared" ca="1" si="296"/>
        <v>4</v>
      </c>
      <c r="D9494" s="9" t="s">
        <v>2115</v>
      </c>
      <c r="E9494" s="9" t="s">
        <v>2116</v>
      </c>
      <c r="F9494" s="10">
        <f t="shared" ca="1" si="297"/>
        <v>3.6882766684062877E-3</v>
      </c>
      <c r="G9494" s="3" t="str">
        <f>VLOOKUP(Table3[[#This Row],[PRODUCT ID]],Table1[[PRODUCT]:[SELLING PRICE]],1,FALSE)</f>
        <v>Product52</v>
      </c>
      <c r="H9494" s="3" t="str">
        <f>VLOOKUP(Table3[[#This Row],[PRODUCT ID]],Table1[[PRODUCT]:[SELLING PRICE]],2,FALSE)</f>
        <v>Category4</v>
      </c>
      <c r="I9494" s="3" t="str">
        <f>VLOOKUP(Table3[[#This Row],[PRODUCT ID]],Table1[[PRODUCT]:[SELLING PRICE]],3,FALSE)</f>
        <v>No</v>
      </c>
      <c r="J9494" s="16">
        <f ca="1">VLOOKUP(Table3[[#This Row],[PRODUCT ID]],Table1[[PRODUCT]:[SELLING PRICE]],4,FALSE)</f>
        <v>225</v>
      </c>
      <c r="K9494" s="16">
        <f ca="1">VLOOKUP(Table3[[#This Row],[PRODUCT ID]],Table1[[PRODUCT]:[SELLING PRICE]],5,FALSE)</f>
        <v>24.177150010451665</v>
      </c>
      <c r="L9494" s="16">
        <f ca="1">J9494*Table3[[#This Row],[QUANTITY]]</f>
        <v>900</v>
      </c>
      <c r="M9494" s="16">
        <f ca="1">K9494*Table3[[#This Row],[QUANTITY]]*(1-Table3[[#This Row],[DISCOUNT %]])</f>
        <v>96.351911968638234</v>
      </c>
      <c r="N9494" s="3">
        <f>DAY(Table3[[#This Row],[DATE]])</f>
        <v>28</v>
      </c>
      <c r="O9494" s="3" t="str">
        <f>TEXT(Table3[[#This Row],[DATE]],"mmm")</f>
        <v>Dec</v>
      </c>
      <c r="P9494" s="3">
        <f>YEAR(Table3[[#This Row],[DATE]])</f>
        <v>2046</v>
      </c>
    </row>
    <row r="9495" spans="1:16" x14ac:dyDescent="0.3">
      <c r="A9495" s="6">
        <v>53690</v>
      </c>
      <c r="B9495" s="7" t="s">
        <v>1105</v>
      </c>
      <c r="C9495" s="9">
        <f t="shared" ca="1" si="296"/>
        <v>7</v>
      </c>
      <c r="D9495" s="9" t="s">
        <v>2115</v>
      </c>
      <c r="E9495" s="9" t="s">
        <v>2116</v>
      </c>
      <c r="F9495" s="10">
        <f t="shared" ca="1" si="297"/>
        <v>5.9270704745360342E-3</v>
      </c>
      <c r="G9495" s="3" t="str">
        <f>VLOOKUP(Table3[[#This Row],[PRODUCT ID]],Table1[[PRODUCT]:[SELLING PRICE]],1,FALSE)</f>
        <v>Product53</v>
      </c>
      <c r="H9495" s="3" t="str">
        <f>VLOOKUP(Table3[[#This Row],[PRODUCT ID]],Table1[[PRODUCT]:[SELLING PRICE]],2,FALSE)</f>
        <v>Category5</v>
      </c>
      <c r="I9495" s="3" t="str">
        <f>VLOOKUP(Table3[[#This Row],[PRODUCT ID]],Table1[[PRODUCT]:[SELLING PRICE]],3,FALSE)</f>
        <v>No</v>
      </c>
      <c r="J9495" s="16">
        <f ca="1">VLOOKUP(Table3[[#This Row],[PRODUCT ID]],Table1[[PRODUCT]:[SELLING PRICE]],4,FALSE)</f>
        <v>188</v>
      </c>
      <c r="K9495" s="16">
        <f ca="1">VLOOKUP(Table3[[#This Row],[PRODUCT ID]],Table1[[PRODUCT]:[SELLING PRICE]],5,FALSE)</f>
        <v>314.69234918383364</v>
      </c>
      <c r="L9495" s="16">
        <f ca="1">J9495*Table3[[#This Row],[QUANTITY]]</f>
        <v>1316</v>
      </c>
      <c r="M9495" s="16">
        <f ca="1">K9495*Table3[[#This Row],[QUANTITY]]*(1-Table3[[#This Row],[DISCOUNT %]])</f>
        <v>2189.7900181669661</v>
      </c>
      <c r="N9495" s="3">
        <f>DAY(Table3[[#This Row],[DATE]])</f>
        <v>29</v>
      </c>
      <c r="O9495" s="3" t="str">
        <f>TEXT(Table3[[#This Row],[DATE]],"mmm")</f>
        <v>Dec</v>
      </c>
      <c r="P9495" s="3">
        <f>YEAR(Table3[[#This Row],[DATE]])</f>
        <v>2046</v>
      </c>
    </row>
    <row r="9496" spans="1:16" x14ac:dyDescent="0.3">
      <c r="A9496" s="6">
        <v>53691</v>
      </c>
      <c r="B9496" s="7" t="s">
        <v>1106</v>
      </c>
      <c r="C9496" s="9">
        <f t="shared" ca="1" si="296"/>
        <v>12</v>
      </c>
      <c r="D9496" s="9" t="s">
        <v>2116</v>
      </c>
      <c r="E9496" s="9" t="s">
        <v>2118</v>
      </c>
      <c r="F9496" s="10">
        <f t="shared" ca="1" si="297"/>
        <v>4.4762871304218167E-2</v>
      </c>
      <c r="G9496" s="3" t="str">
        <f>VLOOKUP(Table3[[#This Row],[PRODUCT ID]],Table1[[PRODUCT]:[SELLING PRICE]],1,FALSE)</f>
        <v>Product54</v>
      </c>
      <c r="H9496" s="3" t="str">
        <f>VLOOKUP(Table3[[#This Row],[PRODUCT ID]],Table1[[PRODUCT]:[SELLING PRICE]],2,FALSE)</f>
        <v>Category1</v>
      </c>
      <c r="I9496" s="3" t="str">
        <f>VLOOKUP(Table3[[#This Row],[PRODUCT ID]],Table1[[PRODUCT]:[SELLING PRICE]],3,FALSE)</f>
        <v>Ft</v>
      </c>
      <c r="J9496" s="16">
        <f ca="1">VLOOKUP(Table3[[#This Row],[PRODUCT ID]],Table1[[PRODUCT]:[SELLING PRICE]],4,FALSE)</f>
        <v>127</v>
      </c>
      <c r="K9496" s="16">
        <f ca="1">VLOOKUP(Table3[[#This Row],[PRODUCT ID]],Table1[[PRODUCT]:[SELLING PRICE]],5,FALSE)</f>
        <v>126.96135693843038</v>
      </c>
      <c r="L9496" s="16">
        <f ca="1">J9496*Table3[[#This Row],[QUANTITY]]</f>
        <v>1524</v>
      </c>
      <c r="M9496" s="16">
        <f ca="1">K9496*Table3[[#This Row],[QUANTITY]]*(1-Table3[[#This Row],[DISCOUNT %]])</f>
        <v>1455.3384246862381</v>
      </c>
      <c r="N9496" s="3">
        <f>DAY(Table3[[#This Row],[DATE]])</f>
        <v>30</v>
      </c>
      <c r="O9496" s="3" t="str">
        <f>TEXT(Table3[[#This Row],[DATE]],"mmm")</f>
        <v>Dec</v>
      </c>
      <c r="P9496" s="3">
        <f>YEAR(Table3[[#This Row],[DATE]])</f>
        <v>2046</v>
      </c>
    </row>
    <row r="9497" spans="1:16" x14ac:dyDescent="0.3">
      <c r="A9497" s="6">
        <v>53692</v>
      </c>
      <c r="B9497" s="7" t="s">
        <v>1107</v>
      </c>
      <c r="C9497" s="9">
        <f t="shared" ca="1" si="296"/>
        <v>11</v>
      </c>
      <c r="D9497" s="9" t="s">
        <v>2116</v>
      </c>
      <c r="E9497" s="9" t="s">
        <v>2118</v>
      </c>
      <c r="F9497" s="10">
        <f t="shared" ca="1" si="297"/>
        <v>6.15234255650835E-2</v>
      </c>
      <c r="G9497" s="3" t="str">
        <f>VLOOKUP(Table3[[#This Row],[PRODUCT ID]],Table1[[PRODUCT]:[SELLING PRICE]],1,FALSE)</f>
        <v>Product55</v>
      </c>
      <c r="H9497" s="3" t="str">
        <f>VLOOKUP(Table3[[#This Row],[PRODUCT ID]],Table1[[PRODUCT]:[SELLING PRICE]],2,FALSE)</f>
        <v>Category2</v>
      </c>
      <c r="I9497" s="3" t="str">
        <f>VLOOKUP(Table3[[#This Row],[PRODUCT ID]],Table1[[PRODUCT]:[SELLING PRICE]],3,FALSE)</f>
        <v>No</v>
      </c>
      <c r="J9497" s="16">
        <f ca="1">VLOOKUP(Table3[[#This Row],[PRODUCT ID]],Table1[[PRODUCT]:[SELLING PRICE]],4,FALSE)</f>
        <v>135</v>
      </c>
      <c r="K9497" s="16">
        <f ca="1">VLOOKUP(Table3[[#This Row],[PRODUCT ID]],Table1[[PRODUCT]:[SELLING PRICE]],5,FALSE)</f>
        <v>118.96395281134306</v>
      </c>
      <c r="L9497" s="16">
        <f ca="1">J9497*Table3[[#This Row],[QUANTITY]]</f>
        <v>1485</v>
      </c>
      <c r="M9497" s="16">
        <f ca="1">K9497*Table3[[#This Row],[QUANTITY]]*(1-Table3[[#This Row],[DISCOUNT %]])</f>
        <v>1228.0937120718893</v>
      </c>
      <c r="N9497" s="3">
        <f>DAY(Table3[[#This Row],[DATE]])</f>
        <v>31</v>
      </c>
      <c r="O9497" s="3" t="str">
        <f>TEXT(Table3[[#This Row],[DATE]],"mmm")</f>
        <v>Dec</v>
      </c>
      <c r="P9497" s="3">
        <f>YEAR(Table3[[#This Row],[DATE]])</f>
        <v>2046</v>
      </c>
    </row>
    <row r="9498" spans="1:16" x14ac:dyDescent="0.3">
      <c r="A9498" s="6">
        <v>53693</v>
      </c>
      <c r="B9498" s="7" t="s">
        <v>1108</v>
      </c>
      <c r="C9498" s="9">
        <f t="shared" ca="1" si="296"/>
        <v>2</v>
      </c>
      <c r="D9498" s="9" t="s">
        <v>2116</v>
      </c>
      <c r="E9498" s="9" t="s">
        <v>2116</v>
      </c>
      <c r="F9498" s="10">
        <f t="shared" ca="1" si="297"/>
        <v>6.6967432110109526E-2</v>
      </c>
      <c r="G9498" s="3" t="str">
        <f>VLOOKUP(Table3[[#This Row],[PRODUCT ID]],Table1[[PRODUCT]:[SELLING PRICE]],1,FALSE)</f>
        <v>Product56</v>
      </c>
      <c r="H9498" s="3" t="str">
        <f>VLOOKUP(Table3[[#This Row],[PRODUCT ID]],Table1[[PRODUCT]:[SELLING PRICE]],2,FALSE)</f>
        <v>Category3</v>
      </c>
      <c r="I9498" s="3" t="str">
        <f>VLOOKUP(Table3[[#This Row],[PRODUCT ID]],Table1[[PRODUCT]:[SELLING PRICE]],3,FALSE)</f>
        <v>Kg</v>
      </c>
      <c r="J9498" s="16">
        <f ca="1">VLOOKUP(Table3[[#This Row],[PRODUCT ID]],Table1[[PRODUCT]:[SELLING PRICE]],4,FALSE)</f>
        <v>66</v>
      </c>
      <c r="K9498" s="16">
        <f ca="1">VLOOKUP(Table3[[#This Row],[PRODUCT ID]],Table1[[PRODUCT]:[SELLING PRICE]],5,FALSE)</f>
        <v>234.79335540044229</v>
      </c>
      <c r="L9498" s="16">
        <f ca="1">J9498*Table3[[#This Row],[QUANTITY]]</f>
        <v>132</v>
      </c>
      <c r="M9498" s="16">
        <f ca="1">K9498*Table3[[#This Row],[QUANTITY]]*(1-Table3[[#This Row],[DISCOUNT %]])</f>
        <v>438.13969462551677</v>
      </c>
      <c r="N9498" s="3">
        <f>DAY(Table3[[#This Row],[DATE]])</f>
        <v>1</v>
      </c>
      <c r="O9498" s="3" t="str">
        <f>TEXT(Table3[[#This Row],[DATE]],"mmm")</f>
        <v>Jan</v>
      </c>
      <c r="P9498" s="3">
        <f>YEAR(Table3[[#This Row],[DATE]])</f>
        <v>2047</v>
      </c>
    </row>
    <row r="9499" spans="1:16" x14ac:dyDescent="0.3">
      <c r="A9499" s="6">
        <v>53694</v>
      </c>
      <c r="B9499" s="7" t="s">
        <v>1109</v>
      </c>
      <c r="C9499" s="9">
        <f t="shared" ca="1" si="296"/>
        <v>7</v>
      </c>
      <c r="D9499" s="9" t="s">
        <v>2115</v>
      </c>
      <c r="E9499" s="9" t="s">
        <v>2116</v>
      </c>
      <c r="F9499" s="10">
        <f t="shared" ca="1" si="297"/>
        <v>7.908114170862017E-2</v>
      </c>
      <c r="G9499" s="3" t="str">
        <f>VLOOKUP(Table3[[#This Row],[PRODUCT ID]],Table1[[PRODUCT]:[SELLING PRICE]],1,FALSE)</f>
        <v>Product57</v>
      </c>
      <c r="H9499" s="3" t="str">
        <f>VLOOKUP(Table3[[#This Row],[PRODUCT ID]],Table1[[PRODUCT]:[SELLING PRICE]],2,FALSE)</f>
        <v>Category4</v>
      </c>
      <c r="I9499" s="3" t="str">
        <f>VLOOKUP(Table3[[#This Row],[PRODUCT ID]],Table1[[PRODUCT]:[SELLING PRICE]],3,FALSE)</f>
        <v>Kg</v>
      </c>
      <c r="J9499" s="16">
        <f ca="1">VLOOKUP(Table3[[#This Row],[PRODUCT ID]],Table1[[PRODUCT]:[SELLING PRICE]],4,FALSE)</f>
        <v>53</v>
      </c>
      <c r="K9499" s="16">
        <f ca="1">VLOOKUP(Table3[[#This Row],[PRODUCT ID]],Table1[[PRODUCT]:[SELLING PRICE]],5,FALSE)</f>
        <v>162.83510802190668</v>
      </c>
      <c r="L9499" s="16">
        <f ca="1">J9499*Table3[[#This Row],[QUANTITY]]</f>
        <v>371</v>
      </c>
      <c r="M9499" s="16">
        <f ca="1">K9499*Table3[[#This Row],[QUANTITY]]*(1-Table3[[#This Row],[DISCOUNT %]])</f>
        <v>1049.7054523850145</v>
      </c>
      <c r="N9499" s="3">
        <f>DAY(Table3[[#This Row],[DATE]])</f>
        <v>2</v>
      </c>
      <c r="O9499" s="3" t="str">
        <f>TEXT(Table3[[#This Row],[DATE]],"mmm")</f>
        <v>Jan</v>
      </c>
      <c r="P9499" s="3">
        <f>YEAR(Table3[[#This Row],[DATE]])</f>
        <v>2047</v>
      </c>
    </row>
    <row r="9500" spans="1:16" x14ac:dyDescent="0.3">
      <c r="A9500" s="6">
        <v>53695</v>
      </c>
      <c r="B9500" s="7" t="s">
        <v>1110</v>
      </c>
      <c r="C9500" s="9">
        <f t="shared" ca="1" si="296"/>
        <v>5</v>
      </c>
      <c r="D9500" s="9" t="s">
        <v>2117</v>
      </c>
      <c r="E9500" s="9" t="s">
        <v>2116</v>
      </c>
      <c r="F9500" s="10">
        <f t="shared" ca="1" si="297"/>
        <v>9.8183146785010555E-2</v>
      </c>
      <c r="G9500" s="3" t="str">
        <f>VLOOKUP(Table3[[#This Row],[PRODUCT ID]],Table1[[PRODUCT]:[SELLING PRICE]],1,FALSE)</f>
        <v>Product58</v>
      </c>
      <c r="H9500" s="3" t="str">
        <f>VLOOKUP(Table3[[#This Row],[PRODUCT ID]],Table1[[PRODUCT]:[SELLING PRICE]],2,FALSE)</f>
        <v>Category5</v>
      </c>
      <c r="I9500" s="3" t="str">
        <f>VLOOKUP(Table3[[#This Row],[PRODUCT ID]],Table1[[PRODUCT]:[SELLING PRICE]],3,FALSE)</f>
        <v>Lt</v>
      </c>
      <c r="J9500" s="16">
        <f ca="1">VLOOKUP(Table3[[#This Row],[PRODUCT ID]],Table1[[PRODUCT]:[SELLING PRICE]],4,FALSE)</f>
        <v>22</v>
      </c>
      <c r="K9500" s="16">
        <f ca="1">VLOOKUP(Table3[[#This Row],[PRODUCT ID]],Table1[[PRODUCT]:[SELLING PRICE]],5,FALSE)</f>
        <v>120.56214127358976</v>
      </c>
      <c r="L9500" s="16">
        <f ca="1">J9500*Table3[[#This Row],[QUANTITY]]</f>
        <v>110</v>
      </c>
      <c r="M9500" s="16">
        <f ca="1">K9500*Table3[[#This Row],[QUANTITY]]*(1-Table3[[#This Row],[DISCOUNT %]])</f>
        <v>543.62485430104857</v>
      </c>
      <c r="N9500" s="3">
        <f>DAY(Table3[[#This Row],[DATE]])</f>
        <v>3</v>
      </c>
      <c r="O9500" s="3" t="str">
        <f>TEXT(Table3[[#This Row],[DATE]],"mmm")</f>
        <v>Jan</v>
      </c>
      <c r="P9500" s="3">
        <f>YEAR(Table3[[#This Row],[DATE]])</f>
        <v>2047</v>
      </c>
    </row>
    <row r="9501" spans="1:16" x14ac:dyDescent="0.3">
      <c r="A9501" s="6">
        <v>53696</v>
      </c>
      <c r="B9501" s="7" t="s">
        <v>1111</v>
      </c>
      <c r="C9501" s="9">
        <f t="shared" ca="1" si="296"/>
        <v>2</v>
      </c>
      <c r="D9501" s="9" t="s">
        <v>2117</v>
      </c>
      <c r="E9501" s="9" t="s">
        <v>2116</v>
      </c>
      <c r="F9501" s="10">
        <f t="shared" ca="1" si="297"/>
        <v>3.2546768033765293E-2</v>
      </c>
      <c r="G9501" s="3" t="str">
        <f>VLOOKUP(Table3[[#This Row],[PRODUCT ID]],Table1[[PRODUCT]:[SELLING PRICE]],1,FALSE)</f>
        <v>Product59</v>
      </c>
      <c r="H9501" s="3" t="str">
        <f>VLOOKUP(Table3[[#This Row],[PRODUCT ID]],Table1[[PRODUCT]:[SELLING PRICE]],2,FALSE)</f>
        <v>Category1</v>
      </c>
      <c r="I9501" s="3" t="str">
        <f>VLOOKUP(Table3[[#This Row],[PRODUCT ID]],Table1[[PRODUCT]:[SELLING PRICE]],3,FALSE)</f>
        <v>Kg</v>
      </c>
      <c r="J9501" s="16">
        <f ca="1">VLOOKUP(Table3[[#This Row],[PRODUCT ID]],Table1[[PRODUCT]:[SELLING PRICE]],4,FALSE)</f>
        <v>82</v>
      </c>
      <c r="K9501" s="16">
        <f ca="1">VLOOKUP(Table3[[#This Row],[PRODUCT ID]],Table1[[PRODUCT]:[SELLING PRICE]],5,FALSE)</f>
        <v>50.885841834603298</v>
      </c>
      <c r="L9501" s="16">
        <f ca="1">J9501*Table3[[#This Row],[QUANTITY]]</f>
        <v>164</v>
      </c>
      <c r="M9501" s="16">
        <f ca="1">K9501*Table3[[#This Row],[QUANTITY]]*(1-Table3[[#This Row],[DISCOUNT %]])</f>
        <v>98.459344288419189</v>
      </c>
      <c r="N9501" s="3">
        <f>DAY(Table3[[#This Row],[DATE]])</f>
        <v>4</v>
      </c>
      <c r="O9501" s="3" t="str">
        <f>TEXT(Table3[[#This Row],[DATE]],"mmm")</f>
        <v>Jan</v>
      </c>
      <c r="P9501" s="3">
        <f>YEAR(Table3[[#This Row],[DATE]])</f>
        <v>2047</v>
      </c>
    </row>
    <row r="9502" spans="1:16" x14ac:dyDescent="0.3">
      <c r="A9502" s="6">
        <v>53697</v>
      </c>
      <c r="B9502" s="7" t="s">
        <v>1112</v>
      </c>
      <c r="C9502" s="9">
        <f t="shared" ca="1" si="296"/>
        <v>2</v>
      </c>
      <c r="D9502" s="9" t="s">
        <v>2116</v>
      </c>
      <c r="E9502" s="9" t="s">
        <v>2118</v>
      </c>
      <c r="F9502" s="10">
        <f t="shared" ca="1" si="297"/>
        <v>3.712236710437037E-2</v>
      </c>
      <c r="G9502" s="3" t="str">
        <f>VLOOKUP(Table3[[#This Row],[PRODUCT ID]],Table1[[PRODUCT]:[SELLING PRICE]],1,FALSE)</f>
        <v>Product60</v>
      </c>
      <c r="H9502" s="3" t="str">
        <f>VLOOKUP(Table3[[#This Row],[PRODUCT ID]],Table1[[PRODUCT]:[SELLING PRICE]],2,FALSE)</f>
        <v>Category2</v>
      </c>
      <c r="I9502" s="3" t="str">
        <f>VLOOKUP(Table3[[#This Row],[PRODUCT ID]],Table1[[PRODUCT]:[SELLING PRICE]],3,FALSE)</f>
        <v>Lt</v>
      </c>
      <c r="J9502" s="16">
        <f ca="1">VLOOKUP(Table3[[#This Row],[PRODUCT ID]],Table1[[PRODUCT]:[SELLING PRICE]],4,FALSE)</f>
        <v>166</v>
      </c>
      <c r="K9502" s="16">
        <f ca="1">VLOOKUP(Table3[[#This Row],[PRODUCT ID]],Table1[[PRODUCT]:[SELLING PRICE]],5,FALSE)</f>
        <v>140.20081416030109</v>
      </c>
      <c r="L9502" s="16">
        <f ca="1">J9502*Table3[[#This Row],[QUANTITY]]</f>
        <v>332</v>
      </c>
      <c r="M9502" s="16">
        <f ca="1">K9502*Table3[[#This Row],[QUANTITY]]*(1-Table3[[#This Row],[DISCOUNT %]])</f>
        <v>269.99245613742158</v>
      </c>
      <c r="N9502" s="3">
        <f>DAY(Table3[[#This Row],[DATE]])</f>
        <v>5</v>
      </c>
      <c r="O9502" s="3" t="str">
        <f>TEXT(Table3[[#This Row],[DATE]],"mmm")</f>
        <v>Jan</v>
      </c>
      <c r="P9502" s="3">
        <f>YEAR(Table3[[#This Row],[DATE]])</f>
        <v>2047</v>
      </c>
    </row>
    <row r="9503" spans="1:16" x14ac:dyDescent="0.3">
      <c r="A9503" s="6">
        <v>53698</v>
      </c>
      <c r="B9503" s="7" t="s">
        <v>1113</v>
      </c>
      <c r="C9503" s="9">
        <f t="shared" ca="1" si="296"/>
        <v>8</v>
      </c>
      <c r="D9503" s="9" t="s">
        <v>2116</v>
      </c>
      <c r="E9503" s="9" t="s">
        <v>2116</v>
      </c>
      <c r="F9503" s="10">
        <f t="shared" ca="1" si="297"/>
        <v>9.009337025255016E-3</v>
      </c>
      <c r="G9503" s="3" t="str">
        <f>VLOOKUP(Table3[[#This Row],[PRODUCT ID]],Table1[[PRODUCT]:[SELLING PRICE]],1,FALSE)</f>
        <v>Product61</v>
      </c>
      <c r="H9503" s="3" t="str">
        <f>VLOOKUP(Table3[[#This Row],[PRODUCT ID]],Table1[[PRODUCT]:[SELLING PRICE]],2,FALSE)</f>
        <v>Category3</v>
      </c>
      <c r="I9503" s="3" t="str">
        <f>VLOOKUP(Table3[[#This Row],[PRODUCT ID]],Table1[[PRODUCT]:[SELLING PRICE]],3,FALSE)</f>
        <v>Ft</v>
      </c>
      <c r="J9503" s="16">
        <f ca="1">VLOOKUP(Table3[[#This Row],[PRODUCT ID]],Table1[[PRODUCT]:[SELLING PRICE]],4,FALSE)</f>
        <v>74</v>
      </c>
      <c r="K9503" s="16">
        <f ca="1">VLOOKUP(Table3[[#This Row],[PRODUCT ID]],Table1[[PRODUCT]:[SELLING PRICE]],5,FALSE)</f>
        <v>152.21381922155325</v>
      </c>
      <c r="L9503" s="16">
        <f ca="1">J9503*Table3[[#This Row],[QUANTITY]]</f>
        <v>592</v>
      </c>
      <c r="M9503" s="16">
        <f ca="1">K9503*Table3[[#This Row],[QUANTITY]]*(1-Table3[[#This Row],[DISCOUNT %]])</f>
        <v>1206.7397889942804</v>
      </c>
      <c r="N9503" s="3">
        <f>DAY(Table3[[#This Row],[DATE]])</f>
        <v>6</v>
      </c>
      <c r="O9503" s="3" t="str">
        <f>TEXT(Table3[[#This Row],[DATE]],"mmm")</f>
        <v>Jan</v>
      </c>
      <c r="P9503" s="3">
        <f>YEAR(Table3[[#This Row],[DATE]])</f>
        <v>2047</v>
      </c>
    </row>
    <row r="9504" spans="1:16" x14ac:dyDescent="0.3">
      <c r="A9504" s="6">
        <v>53699</v>
      </c>
      <c r="B9504" s="7" t="s">
        <v>1114</v>
      </c>
      <c r="C9504" s="9">
        <f t="shared" ca="1" si="296"/>
        <v>8</v>
      </c>
      <c r="D9504" s="9" t="s">
        <v>2116</v>
      </c>
      <c r="E9504" s="9" t="s">
        <v>2116</v>
      </c>
      <c r="F9504" s="10">
        <f t="shared" ca="1" si="297"/>
        <v>8.4163718795652417E-2</v>
      </c>
      <c r="G9504" s="3" t="str">
        <f>VLOOKUP(Table3[[#This Row],[PRODUCT ID]],Table1[[PRODUCT]:[SELLING PRICE]],1,FALSE)</f>
        <v>Product62</v>
      </c>
      <c r="H9504" s="3" t="str">
        <f>VLOOKUP(Table3[[#This Row],[PRODUCT ID]],Table1[[PRODUCT]:[SELLING PRICE]],2,FALSE)</f>
        <v>Category4</v>
      </c>
      <c r="I9504" s="3" t="str">
        <f>VLOOKUP(Table3[[#This Row],[PRODUCT ID]],Table1[[PRODUCT]:[SELLING PRICE]],3,FALSE)</f>
        <v>Kg</v>
      </c>
      <c r="J9504" s="16">
        <f ca="1">VLOOKUP(Table3[[#This Row],[PRODUCT ID]],Table1[[PRODUCT]:[SELLING PRICE]],4,FALSE)</f>
        <v>192</v>
      </c>
      <c r="K9504" s="16">
        <f ca="1">VLOOKUP(Table3[[#This Row],[PRODUCT ID]],Table1[[PRODUCT]:[SELLING PRICE]],5,FALSE)</f>
        <v>206.45616725152516</v>
      </c>
      <c r="L9504" s="16">
        <f ca="1">J9504*Table3[[#This Row],[QUANTITY]]</f>
        <v>1536</v>
      </c>
      <c r="M9504" s="16">
        <f ca="1">K9504*Table3[[#This Row],[QUANTITY]]*(1-Table3[[#This Row],[DISCOUNT %]])</f>
        <v>1512.6403875787169</v>
      </c>
      <c r="N9504" s="3">
        <f>DAY(Table3[[#This Row],[DATE]])</f>
        <v>7</v>
      </c>
      <c r="O9504" s="3" t="str">
        <f>TEXT(Table3[[#This Row],[DATE]],"mmm")</f>
        <v>Jan</v>
      </c>
      <c r="P9504" s="3">
        <f>YEAR(Table3[[#This Row],[DATE]])</f>
        <v>2047</v>
      </c>
    </row>
    <row r="9505" spans="1:16" x14ac:dyDescent="0.3">
      <c r="A9505" s="6">
        <v>53700</v>
      </c>
      <c r="B9505" s="7" t="s">
        <v>1115</v>
      </c>
      <c r="C9505" s="9">
        <f t="shared" ca="1" si="296"/>
        <v>15</v>
      </c>
      <c r="D9505" s="9" t="s">
        <v>2116</v>
      </c>
      <c r="E9505" s="9" t="s">
        <v>2116</v>
      </c>
      <c r="F9505" s="10">
        <f t="shared" ca="1" si="297"/>
        <v>7.5736846262044313E-2</v>
      </c>
      <c r="G9505" s="3" t="str">
        <f>VLOOKUP(Table3[[#This Row],[PRODUCT ID]],Table1[[PRODUCT]:[SELLING PRICE]],1,FALSE)</f>
        <v>Product63</v>
      </c>
      <c r="H9505" s="3" t="str">
        <f>VLOOKUP(Table3[[#This Row],[PRODUCT ID]],Table1[[PRODUCT]:[SELLING PRICE]],2,FALSE)</f>
        <v>Category5</v>
      </c>
      <c r="I9505" s="3" t="str">
        <f>VLOOKUP(Table3[[#This Row],[PRODUCT ID]],Table1[[PRODUCT]:[SELLING PRICE]],3,FALSE)</f>
        <v>No</v>
      </c>
      <c r="J9505" s="16">
        <f ca="1">VLOOKUP(Table3[[#This Row],[PRODUCT ID]],Table1[[PRODUCT]:[SELLING PRICE]],4,FALSE)</f>
        <v>63</v>
      </c>
      <c r="K9505" s="16">
        <f ca="1">VLOOKUP(Table3[[#This Row],[PRODUCT ID]],Table1[[PRODUCT]:[SELLING PRICE]],5,FALSE)</f>
        <v>255.86606982296391</v>
      </c>
      <c r="L9505" s="16">
        <f ca="1">J9505*Table3[[#This Row],[QUANTITY]]</f>
        <v>945</v>
      </c>
      <c r="M9505" s="16">
        <f ca="1">K9505*Table3[[#This Row],[QUANTITY]]*(1-Table3[[#This Row],[DISCOUNT %]])</f>
        <v>3547.3137094366289</v>
      </c>
      <c r="N9505" s="3">
        <f>DAY(Table3[[#This Row],[DATE]])</f>
        <v>8</v>
      </c>
      <c r="O9505" s="3" t="str">
        <f>TEXT(Table3[[#This Row],[DATE]],"mmm")</f>
        <v>Jan</v>
      </c>
      <c r="P9505" s="3">
        <f>YEAR(Table3[[#This Row],[DATE]])</f>
        <v>2047</v>
      </c>
    </row>
    <row r="9506" spans="1:16" x14ac:dyDescent="0.3">
      <c r="A9506" s="6">
        <v>53701</v>
      </c>
      <c r="B9506" s="7" t="s">
        <v>1116</v>
      </c>
      <c r="C9506" s="9">
        <f t="shared" ca="1" si="296"/>
        <v>11</v>
      </c>
      <c r="D9506" s="9" t="s">
        <v>2115</v>
      </c>
      <c r="E9506" s="9" t="s">
        <v>2116</v>
      </c>
      <c r="F9506" s="10">
        <f t="shared" ca="1" si="297"/>
        <v>7.9647889273138539E-2</v>
      </c>
      <c r="G9506" s="3" t="str">
        <f>VLOOKUP(Table3[[#This Row],[PRODUCT ID]],Table1[[PRODUCT]:[SELLING PRICE]],1,FALSE)</f>
        <v>Product64</v>
      </c>
      <c r="H9506" s="3" t="str">
        <f>VLOOKUP(Table3[[#This Row],[PRODUCT ID]],Table1[[PRODUCT]:[SELLING PRICE]],2,FALSE)</f>
        <v>Category1</v>
      </c>
      <c r="I9506" s="3" t="str">
        <f>VLOOKUP(Table3[[#This Row],[PRODUCT ID]],Table1[[PRODUCT]:[SELLING PRICE]],3,FALSE)</f>
        <v>No</v>
      </c>
      <c r="J9506" s="16">
        <f ca="1">VLOOKUP(Table3[[#This Row],[PRODUCT ID]],Table1[[PRODUCT]:[SELLING PRICE]],4,FALSE)</f>
        <v>142</v>
      </c>
      <c r="K9506" s="16">
        <f ca="1">VLOOKUP(Table3[[#This Row],[PRODUCT ID]],Table1[[PRODUCT]:[SELLING PRICE]],5,FALSE)</f>
        <v>96.811327062984375</v>
      </c>
      <c r="L9506" s="16">
        <f ca="1">J9506*Table3[[#This Row],[QUANTITY]]</f>
        <v>1562</v>
      </c>
      <c r="M9506" s="16">
        <f ca="1">K9506*Table3[[#This Row],[QUANTITY]]*(1-Table3[[#This Row],[DISCOUNT %]])</f>
        <v>980.10560125154825</v>
      </c>
      <c r="N9506" s="3">
        <f>DAY(Table3[[#This Row],[DATE]])</f>
        <v>9</v>
      </c>
      <c r="O9506" s="3" t="str">
        <f>TEXT(Table3[[#This Row],[DATE]],"mmm")</f>
        <v>Jan</v>
      </c>
      <c r="P9506" s="3">
        <f>YEAR(Table3[[#This Row],[DATE]])</f>
        <v>2047</v>
      </c>
    </row>
    <row r="9507" spans="1:16" x14ac:dyDescent="0.3">
      <c r="A9507" s="6">
        <v>53702</v>
      </c>
      <c r="B9507" s="7" t="s">
        <v>1117</v>
      </c>
      <c r="C9507" s="9">
        <f t="shared" ca="1" si="296"/>
        <v>6</v>
      </c>
      <c r="D9507" s="9" t="s">
        <v>2116</v>
      </c>
      <c r="E9507" s="9" t="s">
        <v>2116</v>
      </c>
      <c r="F9507" s="10">
        <f t="shared" ca="1" si="297"/>
        <v>9.7149754964917678E-2</v>
      </c>
      <c r="G9507" s="3" t="str">
        <f>VLOOKUP(Table3[[#This Row],[PRODUCT ID]],Table1[[PRODUCT]:[SELLING PRICE]],1,FALSE)</f>
        <v>Product65</v>
      </c>
      <c r="H9507" s="3" t="str">
        <f>VLOOKUP(Table3[[#This Row],[PRODUCT ID]],Table1[[PRODUCT]:[SELLING PRICE]],2,FALSE)</f>
        <v>Category2</v>
      </c>
      <c r="I9507" s="3" t="str">
        <f>VLOOKUP(Table3[[#This Row],[PRODUCT ID]],Table1[[PRODUCT]:[SELLING PRICE]],3,FALSE)</f>
        <v>Ft</v>
      </c>
      <c r="J9507" s="16">
        <f ca="1">VLOOKUP(Table3[[#This Row],[PRODUCT ID]],Table1[[PRODUCT]:[SELLING PRICE]],4,FALSE)</f>
        <v>171</v>
      </c>
      <c r="K9507" s="16">
        <f ca="1">VLOOKUP(Table3[[#This Row],[PRODUCT ID]],Table1[[PRODUCT]:[SELLING PRICE]],5,FALSE)</f>
        <v>260.26787491045974</v>
      </c>
      <c r="L9507" s="16">
        <f ca="1">J9507*Table3[[#This Row],[QUANTITY]]</f>
        <v>1026</v>
      </c>
      <c r="M9507" s="16">
        <f ca="1">K9507*Table3[[#This Row],[QUANTITY]]*(1-Table3[[#This Row],[DISCOUNT %]])</f>
        <v>1409.8974878260124</v>
      </c>
      <c r="N9507" s="3">
        <f>DAY(Table3[[#This Row],[DATE]])</f>
        <v>10</v>
      </c>
      <c r="O9507" s="3" t="str">
        <f>TEXT(Table3[[#This Row],[DATE]],"mmm")</f>
        <v>Jan</v>
      </c>
      <c r="P9507" s="3">
        <f>YEAR(Table3[[#This Row],[DATE]])</f>
        <v>2047</v>
      </c>
    </row>
    <row r="9508" spans="1:16" x14ac:dyDescent="0.3">
      <c r="A9508" s="6">
        <v>53703</v>
      </c>
      <c r="B9508" s="7" t="s">
        <v>1118</v>
      </c>
      <c r="C9508" s="9">
        <f t="shared" ca="1" si="296"/>
        <v>11</v>
      </c>
      <c r="D9508" s="9" t="s">
        <v>2117</v>
      </c>
      <c r="E9508" s="9" t="s">
        <v>2118</v>
      </c>
      <c r="F9508" s="10">
        <f t="shared" ca="1" si="297"/>
        <v>1.2981342389204299E-2</v>
      </c>
      <c r="G9508" s="3" t="str">
        <f>VLOOKUP(Table3[[#This Row],[PRODUCT ID]],Table1[[PRODUCT]:[SELLING PRICE]],1,FALSE)</f>
        <v>Product66</v>
      </c>
      <c r="H9508" s="3" t="str">
        <f>VLOOKUP(Table3[[#This Row],[PRODUCT ID]],Table1[[PRODUCT]:[SELLING PRICE]],2,FALSE)</f>
        <v>Category3</v>
      </c>
      <c r="I9508" s="3" t="str">
        <f>VLOOKUP(Table3[[#This Row],[PRODUCT ID]],Table1[[PRODUCT]:[SELLING PRICE]],3,FALSE)</f>
        <v>No</v>
      </c>
      <c r="J9508" s="16">
        <f ca="1">VLOOKUP(Table3[[#This Row],[PRODUCT ID]],Table1[[PRODUCT]:[SELLING PRICE]],4,FALSE)</f>
        <v>110</v>
      </c>
      <c r="K9508" s="16">
        <f ca="1">VLOOKUP(Table3[[#This Row],[PRODUCT ID]],Table1[[PRODUCT]:[SELLING PRICE]],5,FALSE)</f>
        <v>187.42703762411585</v>
      </c>
      <c r="L9508" s="16">
        <f ca="1">J9508*Table3[[#This Row],[QUANTITY]]</f>
        <v>1210</v>
      </c>
      <c r="M9508" s="16">
        <f ca="1">K9508*Table3[[#This Row],[QUANTITY]]*(1-Table3[[#This Row],[DISCOUNT %]])</f>
        <v>2034.9338138329522</v>
      </c>
      <c r="N9508" s="3">
        <f>DAY(Table3[[#This Row],[DATE]])</f>
        <v>11</v>
      </c>
      <c r="O9508" s="3" t="str">
        <f>TEXT(Table3[[#This Row],[DATE]],"mmm")</f>
        <v>Jan</v>
      </c>
      <c r="P9508" s="3">
        <f>YEAR(Table3[[#This Row],[DATE]])</f>
        <v>2047</v>
      </c>
    </row>
    <row r="9509" spans="1:16" x14ac:dyDescent="0.3">
      <c r="A9509" s="6">
        <v>53704</v>
      </c>
      <c r="B9509" s="7" t="s">
        <v>1119</v>
      </c>
      <c r="C9509" s="9">
        <f t="shared" ca="1" si="296"/>
        <v>15</v>
      </c>
      <c r="D9509" s="9" t="s">
        <v>2115</v>
      </c>
      <c r="E9509" s="9" t="s">
        <v>2118</v>
      </c>
      <c r="F9509" s="10">
        <f t="shared" ca="1" si="297"/>
        <v>1.0544244923408065E-2</v>
      </c>
      <c r="G9509" s="3" t="str">
        <f>VLOOKUP(Table3[[#This Row],[PRODUCT ID]],Table1[[PRODUCT]:[SELLING PRICE]],1,FALSE)</f>
        <v>Product67</v>
      </c>
      <c r="H9509" s="3" t="str">
        <f>VLOOKUP(Table3[[#This Row],[PRODUCT ID]],Table1[[PRODUCT]:[SELLING PRICE]],2,FALSE)</f>
        <v>Category4</v>
      </c>
      <c r="I9509" s="3" t="str">
        <f>VLOOKUP(Table3[[#This Row],[PRODUCT ID]],Table1[[PRODUCT]:[SELLING PRICE]],3,FALSE)</f>
        <v>Kg</v>
      </c>
      <c r="J9509" s="16">
        <f ca="1">VLOOKUP(Table3[[#This Row],[PRODUCT ID]],Table1[[PRODUCT]:[SELLING PRICE]],4,FALSE)</f>
        <v>133</v>
      </c>
      <c r="K9509" s="16">
        <f ca="1">VLOOKUP(Table3[[#This Row],[PRODUCT ID]],Table1[[PRODUCT]:[SELLING PRICE]],5,FALSE)</f>
        <v>198.58991227940237</v>
      </c>
      <c r="L9509" s="16">
        <f ca="1">J9509*Table3[[#This Row],[QUANTITY]]</f>
        <v>1995</v>
      </c>
      <c r="M9509" s="16">
        <f ca="1">K9509*Table3[[#This Row],[QUANTITY]]*(1-Table3[[#This Row],[DISCOUNT %]])</f>
        <v>2947.4389740751531</v>
      </c>
      <c r="N9509" s="3">
        <f>DAY(Table3[[#This Row],[DATE]])</f>
        <v>12</v>
      </c>
      <c r="O9509" s="3" t="str">
        <f>TEXT(Table3[[#This Row],[DATE]],"mmm")</f>
        <v>Jan</v>
      </c>
      <c r="P9509" s="3">
        <f>YEAR(Table3[[#This Row],[DATE]])</f>
        <v>2047</v>
      </c>
    </row>
    <row r="9510" spans="1:16" x14ac:dyDescent="0.3">
      <c r="A9510" s="6">
        <v>53705</v>
      </c>
      <c r="B9510" s="7" t="s">
        <v>1120</v>
      </c>
      <c r="C9510" s="9">
        <f t="shared" ca="1" si="296"/>
        <v>13</v>
      </c>
      <c r="D9510" s="9" t="s">
        <v>2115</v>
      </c>
      <c r="E9510" s="9" t="s">
        <v>2116</v>
      </c>
      <c r="F9510" s="10">
        <f t="shared" ca="1" si="297"/>
        <v>5.4585757314161334E-2</v>
      </c>
      <c r="G9510" s="3" t="str">
        <f>VLOOKUP(Table3[[#This Row],[PRODUCT ID]],Table1[[PRODUCT]:[SELLING PRICE]],1,FALSE)</f>
        <v>Product68</v>
      </c>
      <c r="H9510" s="3" t="str">
        <f>VLOOKUP(Table3[[#This Row],[PRODUCT ID]],Table1[[PRODUCT]:[SELLING PRICE]],2,FALSE)</f>
        <v>Category5</v>
      </c>
      <c r="I9510" s="3" t="str">
        <f>VLOOKUP(Table3[[#This Row],[PRODUCT ID]],Table1[[PRODUCT]:[SELLING PRICE]],3,FALSE)</f>
        <v>Kg</v>
      </c>
      <c r="J9510" s="16">
        <f ca="1">VLOOKUP(Table3[[#This Row],[PRODUCT ID]],Table1[[PRODUCT]:[SELLING PRICE]],4,FALSE)</f>
        <v>77</v>
      </c>
      <c r="K9510" s="16">
        <f ca="1">VLOOKUP(Table3[[#This Row],[PRODUCT ID]],Table1[[PRODUCT]:[SELLING PRICE]],5,FALSE)</f>
        <v>238.61722274898486</v>
      </c>
      <c r="L9510" s="16">
        <f ca="1">J9510*Table3[[#This Row],[QUANTITY]]</f>
        <v>1001</v>
      </c>
      <c r="M9510" s="16">
        <f ca="1">K9510*Table3[[#This Row],[QUANTITY]]*(1-Table3[[#This Row],[DISCOUNT %]])</f>
        <v>2932.6975721813847</v>
      </c>
      <c r="N9510" s="3">
        <f>DAY(Table3[[#This Row],[DATE]])</f>
        <v>13</v>
      </c>
      <c r="O9510" s="3" t="str">
        <f>TEXT(Table3[[#This Row],[DATE]],"mmm")</f>
        <v>Jan</v>
      </c>
      <c r="P9510" s="3">
        <f>YEAR(Table3[[#This Row],[DATE]])</f>
        <v>2047</v>
      </c>
    </row>
    <row r="9511" spans="1:16" x14ac:dyDescent="0.3">
      <c r="A9511" s="6">
        <v>53706</v>
      </c>
      <c r="B9511" s="7" t="s">
        <v>1121</v>
      </c>
      <c r="C9511" s="9">
        <f t="shared" ca="1" si="296"/>
        <v>6</v>
      </c>
      <c r="D9511" s="9" t="s">
        <v>2115</v>
      </c>
      <c r="E9511" s="9" t="s">
        <v>2116</v>
      </c>
      <c r="F9511" s="10">
        <f t="shared" ca="1" si="297"/>
        <v>2.4221090211327647E-2</v>
      </c>
      <c r="G9511" s="3" t="str">
        <f>VLOOKUP(Table3[[#This Row],[PRODUCT ID]],Table1[[PRODUCT]:[SELLING PRICE]],1,FALSE)</f>
        <v>Product69</v>
      </c>
      <c r="H9511" s="3" t="str">
        <f>VLOOKUP(Table3[[#This Row],[PRODUCT ID]],Table1[[PRODUCT]:[SELLING PRICE]],2,FALSE)</f>
        <v>Category1</v>
      </c>
      <c r="I9511" s="3" t="str">
        <f>VLOOKUP(Table3[[#This Row],[PRODUCT ID]],Table1[[PRODUCT]:[SELLING PRICE]],3,FALSE)</f>
        <v>Lt</v>
      </c>
      <c r="J9511" s="16">
        <f ca="1">VLOOKUP(Table3[[#This Row],[PRODUCT ID]],Table1[[PRODUCT]:[SELLING PRICE]],4,FALSE)</f>
        <v>186</v>
      </c>
      <c r="K9511" s="16">
        <f ca="1">VLOOKUP(Table3[[#This Row],[PRODUCT ID]],Table1[[PRODUCT]:[SELLING PRICE]],5,FALSE)</f>
        <v>268.25669805174437</v>
      </c>
      <c r="L9511" s="16">
        <f ca="1">J9511*Table3[[#This Row],[QUANTITY]]</f>
        <v>1116</v>
      </c>
      <c r="M9511" s="16">
        <f ca="1">K9511*Table3[[#This Row],[QUANTITY]]*(1-Table3[[#This Row],[DISCOUNT %]])</f>
        <v>1570.5553702106411</v>
      </c>
      <c r="N9511" s="3">
        <f>DAY(Table3[[#This Row],[DATE]])</f>
        <v>14</v>
      </c>
      <c r="O9511" s="3" t="str">
        <f>TEXT(Table3[[#This Row],[DATE]],"mmm")</f>
        <v>Jan</v>
      </c>
      <c r="P9511" s="3">
        <f>YEAR(Table3[[#This Row],[DATE]])</f>
        <v>2047</v>
      </c>
    </row>
    <row r="9512" spans="1:16" x14ac:dyDescent="0.3">
      <c r="A9512" s="6">
        <v>53707</v>
      </c>
      <c r="B9512" s="7" t="s">
        <v>1122</v>
      </c>
      <c r="C9512" s="9">
        <f t="shared" ca="1" si="296"/>
        <v>12</v>
      </c>
      <c r="D9512" s="9" t="s">
        <v>2116</v>
      </c>
      <c r="E9512" s="9" t="s">
        <v>2116</v>
      </c>
      <c r="F9512" s="10">
        <f t="shared" ca="1" si="297"/>
        <v>8.7758081452218931E-2</v>
      </c>
      <c r="G9512" s="3" t="str">
        <f>VLOOKUP(Table3[[#This Row],[PRODUCT ID]],Table1[[PRODUCT]:[SELLING PRICE]],1,FALSE)</f>
        <v>Product70</v>
      </c>
      <c r="H9512" s="3" t="str">
        <f>VLOOKUP(Table3[[#This Row],[PRODUCT ID]],Table1[[PRODUCT]:[SELLING PRICE]],2,FALSE)</f>
        <v>Category2</v>
      </c>
      <c r="I9512" s="3" t="str">
        <f>VLOOKUP(Table3[[#This Row],[PRODUCT ID]],Table1[[PRODUCT]:[SELLING PRICE]],3,FALSE)</f>
        <v>Kg</v>
      </c>
      <c r="J9512" s="16">
        <f ca="1">VLOOKUP(Table3[[#This Row],[PRODUCT ID]],Table1[[PRODUCT]:[SELLING PRICE]],4,FALSE)</f>
        <v>90</v>
      </c>
      <c r="K9512" s="16">
        <f ca="1">VLOOKUP(Table3[[#This Row],[PRODUCT ID]],Table1[[PRODUCT]:[SELLING PRICE]],5,FALSE)</f>
        <v>72.876573276256124</v>
      </c>
      <c r="L9512" s="16">
        <f ca="1">J9512*Table3[[#This Row],[QUANTITY]]</f>
        <v>1080</v>
      </c>
      <c r="M9512" s="16">
        <f ca="1">K9512*Table3[[#This Row],[QUANTITY]]*(1-Table3[[#This Row],[DISCOUNT %]])</f>
        <v>797.77278027263799</v>
      </c>
      <c r="N9512" s="3">
        <f>DAY(Table3[[#This Row],[DATE]])</f>
        <v>15</v>
      </c>
      <c r="O9512" s="3" t="str">
        <f>TEXT(Table3[[#This Row],[DATE]],"mmm")</f>
        <v>Jan</v>
      </c>
      <c r="P9512" s="3">
        <f>YEAR(Table3[[#This Row],[DATE]])</f>
        <v>2047</v>
      </c>
    </row>
    <row r="9513" spans="1:16" x14ac:dyDescent="0.3">
      <c r="A9513" s="6">
        <v>53708</v>
      </c>
      <c r="B9513" s="7" t="s">
        <v>1123</v>
      </c>
      <c r="C9513" s="9">
        <f t="shared" ca="1" si="296"/>
        <v>3</v>
      </c>
      <c r="D9513" s="9" t="s">
        <v>2116</v>
      </c>
      <c r="E9513" s="9" t="s">
        <v>2116</v>
      </c>
      <c r="F9513" s="10">
        <f t="shared" ca="1" si="297"/>
        <v>8.7023046311519817E-2</v>
      </c>
      <c r="G9513" s="3" t="str">
        <f>VLOOKUP(Table3[[#This Row],[PRODUCT ID]],Table1[[PRODUCT]:[SELLING PRICE]],1,FALSE)</f>
        <v>Product71</v>
      </c>
      <c r="H9513" s="3" t="str">
        <f>VLOOKUP(Table3[[#This Row],[PRODUCT ID]],Table1[[PRODUCT]:[SELLING PRICE]],2,FALSE)</f>
        <v>Category3</v>
      </c>
      <c r="I9513" s="3" t="str">
        <f>VLOOKUP(Table3[[#This Row],[PRODUCT ID]],Table1[[PRODUCT]:[SELLING PRICE]],3,FALSE)</f>
        <v>Lt</v>
      </c>
      <c r="J9513" s="16">
        <f ca="1">VLOOKUP(Table3[[#This Row],[PRODUCT ID]],Table1[[PRODUCT]:[SELLING PRICE]],4,FALSE)</f>
        <v>24</v>
      </c>
      <c r="K9513" s="16">
        <f ca="1">VLOOKUP(Table3[[#This Row],[PRODUCT ID]],Table1[[PRODUCT]:[SELLING PRICE]],5,FALSE)</f>
        <v>42.205180471575424</v>
      </c>
      <c r="L9513" s="16">
        <f ca="1">J9513*Table3[[#This Row],[QUANTITY]]</f>
        <v>72</v>
      </c>
      <c r="M9513" s="16">
        <f ca="1">K9513*Table3[[#This Row],[QUANTITY]]*(1-Table3[[#This Row],[DISCOUNT %]])</f>
        <v>115.59707129043439</v>
      </c>
      <c r="N9513" s="3">
        <f>DAY(Table3[[#This Row],[DATE]])</f>
        <v>16</v>
      </c>
      <c r="O9513" s="3" t="str">
        <f>TEXT(Table3[[#This Row],[DATE]],"mmm")</f>
        <v>Jan</v>
      </c>
      <c r="P9513" s="3">
        <f>YEAR(Table3[[#This Row],[DATE]])</f>
        <v>2047</v>
      </c>
    </row>
    <row r="9514" spans="1:16" x14ac:dyDescent="0.3">
      <c r="A9514" s="6">
        <v>53709</v>
      </c>
      <c r="B9514" s="7" t="s">
        <v>1124</v>
      </c>
      <c r="C9514" s="9">
        <f t="shared" ca="1" si="296"/>
        <v>2</v>
      </c>
      <c r="D9514" s="9" t="s">
        <v>2116</v>
      </c>
      <c r="E9514" s="9" t="s">
        <v>2118</v>
      </c>
      <c r="F9514" s="10">
        <f t="shared" ca="1" si="297"/>
        <v>2.0090817196942279E-2</v>
      </c>
      <c r="G9514" s="3" t="str">
        <f>VLOOKUP(Table3[[#This Row],[PRODUCT ID]],Table1[[PRODUCT]:[SELLING PRICE]],1,FALSE)</f>
        <v>Product72</v>
      </c>
      <c r="H9514" s="3" t="str">
        <f>VLOOKUP(Table3[[#This Row],[PRODUCT ID]],Table1[[PRODUCT]:[SELLING PRICE]],2,FALSE)</f>
        <v>Category4</v>
      </c>
      <c r="I9514" s="3" t="str">
        <f>VLOOKUP(Table3[[#This Row],[PRODUCT ID]],Table1[[PRODUCT]:[SELLING PRICE]],3,FALSE)</f>
        <v>Ft</v>
      </c>
      <c r="J9514" s="16">
        <f ca="1">VLOOKUP(Table3[[#This Row],[PRODUCT ID]],Table1[[PRODUCT]:[SELLING PRICE]],4,FALSE)</f>
        <v>94</v>
      </c>
      <c r="K9514" s="16">
        <f ca="1">VLOOKUP(Table3[[#This Row],[PRODUCT ID]],Table1[[PRODUCT]:[SELLING PRICE]],5,FALSE)</f>
        <v>182.24268637045375</v>
      </c>
      <c r="L9514" s="16">
        <f ca="1">J9514*Table3[[#This Row],[QUANTITY]]</f>
        <v>188</v>
      </c>
      <c r="M9514" s="16">
        <f ca="1">K9514*Table3[[#This Row],[QUANTITY]]*(1-Table3[[#This Row],[DISCOUNT %]])</f>
        <v>357.16256374621059</v>
      </c>
      <c r="N9514" s="3">
        <f>DAY(Table3[[#This Row],[DATE]])</f>
        <v>17</v>
      </c>
      <c r="O9514" s="3" t="str">
        <f>TEXT(Table3[[#This Row],[DATE]],"mmm")</f>
        <v>Jan</v>
      </c>
      <c r="P9514" s="3">
        <f>YEAR(Table3[[#This Row],[DATE]])</f>
        <v>2047</v>
      </c>
    </row>
    <row r="9515" spans="1:16" x14ac:dyDescent="0.3">
      <c r="A9515" s="6">
        <v>53710</v>
      </c>
      <c r="B9515" s="7" t="s">
        <v>1125</v>
      </c>
      <c r="C9515" s="9">
        <f t="shared" ca="1" si="296"/>
        <v>6</v>
      </c>
      <c r="D9515" s="9" t="s">
        <v>2115</v>
      </c>
      <c r="E9515" s="9" t="s">
        <v>2116</v>
      </c>
      <c r="F9515" s="10">
        <f t="shared" ca="1" si="297"/>
        <v>6.7759834463132218E-2</v>
      </c>
      <c r="G9515" s="3" t="str">
        <f>VLOOKUP(Table3[[#This Row],[PRODUCT ID]],Table1[[PRODUCT]:[SELLING PRICE]],1,FALSE)</f>
        <v>Product73</v>
      </c>
      <c r="H9515" s="3" t="str">
        <f>VLOOKUP(Table3[[#This Row],[PRODUCT ID]],Table1[[PRODUCT]:[SELLING PRICE]],2,FALSE)</f>
        <v>Category1</v>
      </c>
      <c r="I9515" s="3" t="str">
        <f>VLOOKUP(Table3[[#This Row],[PRODUCT ID]],Table1[[PRODUCT]:[SELLING PRICE]],3,FALSE)</f>
        <v>Kg</v>
      </c>
      <c r="J9515" s="16">
        <f ca="1">VLOOKUP(Table3[[#This Row],[PRODUCT ID]],Table1[[PRODUCT]:[SELLING PRICE]],4,FALSE)</f>
        <v>30</v>
      </c>
      <c r="K9515" s="16">
        <f ca="1">VLOOKUP(Table3[[#This Row],[PRODUCT ID]],Table1[[PRODUCT]:[SELLING PRICE]],5,FALSE)</f>
        <v>246.76087166333031</v>
      </c>
      <c r="L9515" s="16">
        <f ca="1">J9515*Table3[[#This Row],[QUANTITY]]</f>
        <v>180</v>
      </c>
      <c r="M9515" s="16">
        <f ca="1">K9515*Table3[[#This Row],[QUANTITY]]*(1-Table3[[#This Row],[DISCOUNT %]])</f>
        <v>1380.2423750846688</v>
      </c>
      <c r="N9515" s="3">
        <f>DAY(Table3[[#This Row],[DATE]])</f>
        <v>18</v>
      </c>
      <c r="O9515" s="3" t="str">
        <f>TEXT(Table3[[#This Row],[DATE]],"mmm")</f>
        <v>Jan</v>
      </c>
      <c r="P9515" s="3">
        <f>YEAR(Table3[[#This Row],[DATE]])</f>
        <v>2047</v>
      </c>
    </row>
    <row r="9516" spans="1:16" x14ac:dyDescent="0.3">
      <c r="A9516" s="6">
        <v>53711</v>
      </c>
      <c r="B9516" s="7" t="s">
        <v>1126</v>
      </c>
      <c r="C9516" s="9">
        <f t="shared" ca="1" si="296"/>
        <v>2</v>
      </c>
      <c r="D9516" s="9" t="s">
        <v>2117</v>
      </c>
      <c r="E9516" s="9" t="s">
        <v>2116</v>
      </c>
      <c r="F9516" s="10">
        <f t="shared" ca="1" si="297"/>
        <v>2.0530786346554065E-2</v>
      </c>
      <c r="G9516" s="3" t="str">
        <f>VLOOKUP(Table3[[#This Row],[PRODUCT ID]],Table1[[PRODUCT]:[SELLING PRICE]],1,FALSE)</f>
        <v>Product74</v>
      </c>
      <c r="H9516" s="3" t="str">
        <f>VLOOKUP(Table3[[#This Row],[PRODUCT ID]],Table1[[PRODUCT]:[SELLING PRICE]],2,FALSE)</f>
        <v>Category2</v>
      </c>
      <c r="I9516" s="3" t="str">
        <f>VLOOKUP(Table3[[#This Row],[PRODUCT ID]],Table1[[PRODUCT]:[SELLING PRICE]],3,FALSE)</f>
        <v>No</v>
      </c>
      <c r="J9516" s="16">
        <f ca="1">VLOOKUP(Table3[[#This Row],[PRODUCT ID]],Table1[[PRODUCT]:[SELLING PRICE]],4,FALSE)</f>
        <v>42</v>
      </c>
      <c r="K9516" s="16">
        <f ca="1">VLOOKUP(Table3[[#This Row],[PRODUCT ID]],Table1[[PRODUCT]:[SELLING PRICE]],5,FALSE)</f>
        <v>81.134336947537506</v>
      </c>
      <c r="L9516" s="16">
        <f ca="1">J9516*Table3[[#This Row],[QUANTITY]]</f>
        <v>84</v>
      </c>
      <c r="M9516" s="16">
        <f ca="1">K9516*Table3[[#This Row],[QUANTITY]]*(1-Table3[[#This Row],[DISCOUNT %]])</f>
        <v>158.93717042059657</v>
      </c>
      <c r="N9516" s="3">
        <f>DAY(Table3[[#This Row],[DATE]])</f>
        <v>19</v>
      </c>
      <c r="O9516" s="3" t="str">
        <f>TEXT(Table3[[#This Row],[DATE]],"mmm")</f>
        <v>Jan</v>
      </c>
      <c r="P9516" s="3">
        <f>YEAR(Table3[[#This Row],[DATE]])</f>
        <v>2047</v>
      </c>
    </row>
    <row r="9517" spans="1:16" x14ac:dyDescent="0.3">
      <c r="A9517" s="6">
        <v>53712</v>
      </c>
      <c r="B9517" s="7" t="s">
        <v>1127</v>
      </c>
      <c r="C9517" s="9">
        <f t="shared" ca="1" si="296"/>
        <v>6</v>
      </c>
      <c r="D9517" s="9" t="s">
        <v>2117</v>
      </c>
      <c r="E9517" s="9" t="s">
        <v>2116</v>
      </c>
      <c r="F9517" s="10">
        <f t="shared" ca="1" si="297"/>
        <v>2.727570371799011E-2</v>
      </c>
      <c r="G9517" s="3" t="str">
        <f>VLOOKUP(Table3[[#This Row],[PRODUCT ID]],Table1[[PRODUCT]:[SELLING PRICE]],1,FALSE)</f>
        <v>Product75</v>
      </c>
      <c r="H9517" s="3" t="str">
        <f>VLOOKUP(Table3[[#This Row],[PRODUCT ID]],Table1[[PRODUCT]:[SELLING PRICE]],2,FALSE)</f>
        <v>Category3</v>
      </c>
      <c r="I9517" s="3" t="str">
        <f>VLOOKUP(Table3[[#This Row],[PRODUCT ID]],Table1[[PRODUCT]:[SELLING PRICE]],3,FALSE)</f>
        <v>No</v>
      </c>
      <c r="J9517" s="16">
        <f ca="1">VLOOKUP(Table3[[#This Row],[PRODUCT ID]],Table1[[PRODUCT]:[SELLING PRICE]],4,FALSE)</f>
        <v>150</v>
      </c>
      <c r="K9517" s="16">
        <f ca="1">VLOOKUP(Table3[[#This Row],[PRODUCT ID]],Table1[[PRODUCT]:[SELLING PRICE]],5,FALSE)</f>
        <v>243.06515696321995</v>
      </c>
      <c r="L9517" s="16">
        <f ca="1">J9517*Table3[[#This Row],[QUANTITY]]</f>
        <v>900</v>
      </c>
      <c r="M9517" s="16">
        <f ca="1">K9517*Table3[[#This Row],[QUANTITY]]*(1-Table3[[#This Row],[DISCOUNT %]])</f>
        <v>1418.6123025463464</v>
      </c>
      <c r="N9517" s="3">
        <f>DAY(Table3[[#This Row],[DATE]])</f>
        <v>20</v>
      </c>
      <c r="O9517" s="3" t="str">
        <f>TEXT(Table3[[#This Row],[DATE]],"mmm")</f>
        <v>Jan</v>
      </c>
      <c r="P9517" s="3">
        <f>YEAR(Table3[[#This Row],[DATE]])</f>
        <v>2047</v>
      </c>
    </row>
    <row r="9518" spans="1:16" x14ac:dyDescent="0.3">
      <c r="A9518" s="6">
        <v>53713</v>
      </c>
      <c r="B9518" s="7" t="s">
        <v>1128</v>
      </c>
      <c r="C9518" s="9">
        <f t="shared" ca="1" si="296"/>
        <v>3</v>
      </c>
      <c r="D9518" s="9" t="s">
        <v>2116</v>
      </c>
      <c r="E9518" s="9" t="s">
        <v>2116</v>
      </c>
      <c r="F9518" s="10">
        <f t="shared" ca="1" si="297"/>
        <v>1.3149896430751807E-2</v>
      </c>
      <c r="G9518" s="3" t="str">
        <f>VLOOKUP(Table3[[#This Row],[PRODUCT ID]],Table1[[PRODUCT]:[SELLING PRICE]],1,FALSE)</f>
        <v>Product76</v>
      </c>
      <c r="H9518" s="3" t="str">
        <f>VLOOKUP(Table3[[#This Row],[PRODUCT ID]],Table1[[PRODUCT]:[SELLING PRICE]],2,FALSE)</f>
        <v>Category4</v>
      </c>
      <c r="I9518" s="3" t="str">
        <f>VLOOKUP(Table3[[#This Row],[PRODUCT ID]],Table1[[PRODUCT]:[SELLING PRICE]],3,FALSE)</f>
        <v>Ft</v>
      </c>
      <c r="J9518" s="16">
        <f ca="1">VLOOKUP(Table3[[#This Row],[PRODUCT ID]],Table1[[PRODUCT]:[SELLING PRICE]],4,FALSE)</f>
        <v>73</v>
      </c>
      <c r="K9518" s="16">
        <f ca="1">VLOOKUP(Table3[[#This Row],[PRODUCT ID]],Table1[[PRODUCT]:[SELLING PRICE]],5,FALSE)</f>
        <v>271.65736482163516</v>
      </c>
      <c r="L9518" s="16">
        <f ca="1">J9518*Table3[[#This Row],[QUANTITY]]</f>
        <v>219</v>
      </c>
      <c r="M9518" s="16">
        <f ca="1">K9518*Table3[[#This Row],[QUANTITY]]*(1-Table3[[#This Row],[DISCOUNT %]])</f>
        <v>804.25529582873912</v>
      </c>
      <c r="N9518" s="3">
        <f>DAY(Table3[[#This Row],[DATE]])</f>
        <v>21</v>
      </c>
      <c r="O9518" s="3" t="str">
        <f>TEXT(Table3[[#This Row],[DATE]],"mmm")</f>
        <v>Jan</v>
      </c>
      <c r="P9518" s="3">
        <f>YEAR(Table3[[#This Row],[DATE]])</f>
        <v>2047</v>
      </c>
    </row>
    <row r="9519" spans="1:16" x14ac:dyDescent="0.3">
      <c r="A9519" s="6">
        <v>53714</v>
      </c>
      <c r="B9519" s="7" t="s">
        <v>1129</v>
      </c>
      <c r="C9519" s="9">
        <f t="shared" ca="1" si="296"/>
        <v>7</v>
      </c>
      <c r="D9519" s="9" t="s">
        <v>2116</v>
      </c>
      <c r="E9519" s="9" t="s">
        <v>2116</v>
      </c>
      <c r="F9519" s="10">
        <f t="shared" ca="1" si="297"/>
        <v>8.2086905693117048E-3</v>
      </c>
      <c r="G9519" s="3" t="str">
        <f>VLOOKUP(Table3[[#This Row],[PRODUCT ID]],Table1[[PRODUCT]:[SELLING PRICE]],1,FALSE)</f>
        <v>Product77</v>
      </c>
      <c r="H9519" s="3" t="str">
        <f>VLOOKUP(Table3[[#This Row],[PRODUCT ID]],Table1[[PRODUCT]:[SELLING PRICE]],2,FALSE)</f>
        <v>Category5</v>
      </c>
      <c r="I9519" s="3" t="str">
        <f>VLOOKUP(Table3[[#This Row],[PRODUCT ID]],Table1[[PRODUCT]:[SELLING PRICE]],3,FALSE)</f>
        <v>No</v>
      </c>
      <c r="J9519" s="16">
        <f ca="1">VLOOKUP(Table3[[#This Row],[PRODUCT ID]],Table1[[PRODUCT]:[SELLING PRICE]],4,FALSE)</f>
        <v>180</v>
      </c>
      <c r="K9519" s="16">
        <f ca="1">VLOOKUP(Table3[[#This Row],[PRODUCT ID]],Table1[[PRODUCT]:[SELLING PRICE]],5,FALSE)</f>
        <v>242.17695418445851</v>
      </c>
      <c r="L9519" s="16">
        <f ca="1">J9519*Table3[[#This Row],[QUANTITY]]</f>
        <v>1260</v>
      </c>
      <c r="M9519" s="16">
        <f ca="1">K9519*Table3[[#This Row],[QUANTITY]]*(1-Table3[[#This Row],[DISCOUNT %]])</f>
        <v>1681.3229895317793</v>
      </c>
      <c r="N9519" s="3">
        <f>DAY(Table3[[#This Row],[DATE]])</f>
        <v>22</v>
      </c>
      <c r="O9519" s="3" t="str">
        <f>TEXT(Table3[[#This Row],[DATE]],"mmm")</f>
        <v>Jan</v>
      </c>
      <c r="P9519" s="3">
        <f>YEAR(Table3[[#This Row],[DATE]])</f>
        <v>2047</v>
      </c>
    </row>
    <row r="9520" spans="1:16" x14ac:dyDescent="0.3">
      <c r="A9520" s="6">
        <v>53715</v>
      </c>
      <c r="B9520" s="7" t="s">
        <v>1130</v>
      </c>
      <c r="C9520" s="9">
        <f t="shared" ca="1" si="296"/>
        <v>13</v>
      </c>
      <c r="D9520" s="9" t="s">
        <v>2116</v>
      </c>
      <c r="E9520" s="9" t="s">
        <v>2118</v>
      </c>
      <c r="F9520" s="10">
        <f t="shared" ca="1" si="297"/>
        <v>3.8065027099944054E-2</v>
      </c>
      <c r="G9520" s="3" t="str">
        <f>VLOOKUP(Table3[[#This Row],[PRODUCT ID]],Table1[[PRODUCT]:[SELLING PRICE]],1,FALSE)</f>
        <v>Product78</v>
      </c>
      <c r="H9520" s="3" t="str">
        <f>VLOOKUP(Table3[[#This Row],[PRODUCT ID]],Table1[[PRODUCT]:[SELLING PRICE]],2,FALSE)</f>
        <v>Category1</v>
      </c>
      <c r="I9520" s="3" t="str">
        <f>VLOOKUP(Table3[[#This Row],[PRODUCT ID]],Table1[[PRODUCT]:[SELLING PRICE]],3,FALSE)</f>
        <v>Kg</v>
      </c>
      <c r="J9520" s="16">
        <f ca="1">VLOOKUP(Table3[[#This Row],[PRODUCT ID]],Table1[[PRODUCT]:[SELLING PRICE]],4,FALSE)</f>
        <v>112</v>
      </c>
      <c r="K9520" s="16">
        <f ca="1">VLOOKUP(Table3[[#This Row],[PRODUCT ID]],Table1[[PRODUCT]:[SELLING PRICE]],5,FALSE)</f>
        <v>100.73199746506216</v>
      </c>
      <c r="L9520" s="16">
        <f ca="1">J9520*Table3[[#This Row],[QUANTITY]]</f>
        <v>1456</v>
      </c>
      <c r="M9520" s="16">
        <f ca="1">K9520*Table3[[#This Row],[QUANTITY]]*(1-Table3[[#This Row],[DISCOUNT %]])</f>
        <v>1259.6692062723998</v>
      </c>
      <c r="N9520" s="3">
        <f>DAY(Table3[[#This Row],[DATE]])</f>
        <v>23</v>
      </c>
      <c r="O9520" s="3" t="str">
        <f>TEXT(Table3[[#This Row],[DATE]],"mmm")</f>
        <v>Jan</v>
      </c>
      <c r="P9520" s="3">
        <f>YEAR(Table3[[#This Row],[DATE]])</f>
        <v>2047</v>
      </c>
    </row>
    <row r="9521" spans="1:16" x14ac:dyDescent="0.3">
      <c r="A9521" s="6">
        <v>53716</v>
      </c>
      <c r="B9521" s="7" t="s">
        <v>1131</v>
      </c>
      <c r="C9521" s="9">
        <f t="shared" ca="1" si="296"/>
        <v>9</v>
      </c>
      <c r="D9521" s="9" t="s">
        <v>2116</v>
      </c>
      <c r="E9521" s="9" t="s">
        <v>2118</v>
      </c>
      <c r="F9521" s="10">
        <f t="shared" ca="1" si="297"/>
        <v>9.5366301549067223E-2</v>
      </c>
      <c r="G9521" s="3" t="str">
        <f>VLOOKUP(Table3[[#This Row],[PRODUCT ID]],Table1[[PRODUCT]:[SELLING PRICE]],1,FALSE)</f>
        <v>Product79</v>
      </c>
      <c r="H9521" s="3" t="str">
        <f>VLOOKUP(Table3[[#This Row],[PRODUCT ID]],Table1[[PRODUCT]:[SELLING PRICE]],2,FALSE)</f>
        <v>Category2</v>
      </c>
      <c r="I9521" s="3" t="str">
        <f>VLOOKUP(Table3[[#This Row],[PRODUCT ID]],Table1[[PRODUCT]:[SELLING PRICE]],3,FALSE)</f>
        <v>Kg</v>
      </c>
      <c r="J9521" s="16">
        <f ca="1">VLOOKUP(Table3[[#This Row],[PRODUCT ID]],Table1[[PRODUCT]:[SELLING PRICE]],4,FALSE)</f>
        <v>60</v>
      </c>
      <c r="K9521" s="16">
        <f ca="1">VLOOKUP(Table3[[#This Row],[PRODUCT ID]],Table1[[PRODUCT]:[SELLING PRICE]],5,FALSE)</f>
        <v>214.08333815971477</v>
      </c>
      <c r="L9521" s="16">
        <f ca="1">J9521*Table3[[#This Row],[QUANTITY]]</f>
        <v>540</v>
      </c>
      <c r="M9521" s="16">
        <f ca="1">K9521*Table3[[#This Row],[QUANTITY]]*(1-Table3[[#This Row],[DISCOUNT %]])</f>
        <v>1743.0030177853002</v>
      </c>
      <c r="N9521" s="3">
        <f>DAY(Table3[[#This Row],[DATE]])</f>
        <v>24</v>
      </c>
      <c r="O9521" s="3" t="str">
        <f>TEXT(Table3[[#This Row],[DATE]],"mmm")</f>
        <v>Jan</v>
      </c>
      <c r="P9521" s="3">
        <f>YEAR(Table3[[#This Row],[DATE]])</f>
        <v>2047</v>
      </c>
    </row>
    <row r="9522" spans="1:16" x14ac:dyDescent="0.3">
      <c r="A9522" s="6">
        <v>53717</v>
      </c>
      <c r="B9522" s="7" t="s">
        <v>1132</v>
      </c>
      <c r="C9522" s="9">
        <f t="shared" ca="1" si="296"/>
        <v>1</v>
      </c>
      <c r="D9522" s="9" t="s">
        <v>2115</v>
      </c>
      <c r="E9522" s="9" t="s">
        <v>2116</v>
      </c>
      <c r="F9522" s="10">
        <f t="shared" ca="1" si="297"/>
        <v>7.0159703650072944E-2</v>
      </c>
      <c r="G9522" s="3" t="str">
        <f>VLOOKUP(Table3[[#This Row],[PRODUCT ID]],Table1[[PRODUCT]:[SELLING PRICE]],1,FALSE)</f>
        <v>Product80</v>
      </c>
      <c r="H9522" s="3" t="str">
        <f>VLOOKUP(Table3[[#This Row],[PRODUCT ID]],Table1[[PRODUCT]:[SELLING PRICE]],2,FALSE)</f>
        <v>Category3</v>
      </c>
      <c r="I9522" s="3" t="str">
        <f>VLOOKUP(Table3[[#This Row],[PRODUCT ID]],Table1[[PRODUCT]:[SELLING PRICE]],3,FALSE)</f>
        <v>Lt</v>
      </c>
      <c r="J9522" s="16">
        <f ca="1">VLOOKUP(Table3[[#This Row],[PRODUCT ID]],Table1[[PRODUCT]:[SELLING PRICE]],4,FALSE)</f>
        <v>124</v>
      </c>
      <c r="K9522" s="16">
        <f ca="1">VLOOKUP(Table3[[#This Row],[PRODUCT ID]],Table1[[PRODUCT]:[SELLING PRICE]],5,FALSE)</f>
        <v>97.576887056122303</v>
      </c>
      <c r="L9522" s="16">
        <f ca="1">J9522*Table3[[#This Row],[QUANTITY]]</f>
        <v>124</v>
      </c>
      <c r="M9522" s="16">
        <f ca="1">K9522*Table3[[#This Row],[QUANTITY]]*(1-Table3[[#This Row],[DISCOUNT %]])</f>
        <v>90.730921577168118</v>
      </c>
      <c r="N9522" s="3">
        <f>DAY(Table3[[#This Row],[DATE]])</f>
        <v>25</v>
      </c>
      <c r="O9522" s="3" t="str">
        <f>TEXT(Table3[[#This Row],[DATE]],"mmm")</f>
        <v>Jan</v>
      </c>
      <c r="P9522" s="3">
        <f>YEAR(Table3[[#This Row],[DATE]])</f>
        <v>2047</v>
      </c>
    </row>
    <row r="9523" spans="1:16" x14ac:dyDescent="0.3">
      <c r="A9523" s="6">
        <v>53718</v>
      </c>
      <c r="B9523" s="7" t="s">
        <v>1133</v>
      </c>
      <c r="C9523" s="9">
        <f t="shared" ca="1" si="296"/>
        <v>3</v>
      </c>
      <c r="D9523" s="9" t="s">
        <v>2116</v>
      </c>
      <c r="E9523" s="9" t="s">
        <v>2116</v>
      </c>
      <c r="F9523" s="10">
        <f t="shared" ca="1" si="297"/>
        <v>6.2203483074601142E-2</v>
      </c>
      <c r="G9523" s="3" t="str">
        <f>VLOOKUP(Table3[[#This Row],[PRODUCT ID]],Table1[[PRODUCT]:[SELLING PRICE]],1,FALSE)</f>
        <v>Product81</v>
      </c>
      <c r="H9523" s="3" t="str">
        <f>VLOOKUP(Table3[[#This Row],[PRODUCT ID]],Table1[[PRODUCT]:[SELLING PRICE]],2,FALSE)</f>
        <v>Category4</v>
      </c>
      <c r="I9523" s="3" t="str">
        <f>VLOOKUP(Table3[[#This Row],[PRODUCT ID]],Table1[[PRODUCT]:[SELLING PRICE]],3,FALSE)</f>
        <v>Kg</v>
      </c>
      <c r="J9523" s="16">
        <f ca="1">VLOOKUP(Table3[[#This Row],[PRODUCT ID]],Table1[[PRODUCT]:[SELLING PRICE]],4,FALSE)</f>
        <v>221</v>
      </c>
      <c r="K9523" s="16">
        <f ca="1">VLOOKUP(Table3[[#This Row],[PRODUCT ID]],Table1[[PRODUCT]:[SELLING PRICE]],5,FALSE)</f>
        <v>104.44119135880096</v>
      </c>
      <c r="L9523" s="16">
        <f ca="1">J9523*Table3[[#This Row],[QUANTITY]]</f>
        <v>663</v>
      </c>
      <c r="M9523" s="16">
        <f ca="1">K9523*Table3[[#This Row],[QUANTITY]]*(1-Table3[[#This Row],[DISCOUNT %]])</f>
        <v>293.83375643946783</v>
      </c>
      <c r="N9523" s="3">
        <f>DAY(Table3[[#This Row],[DATE]])</f>
        <v>26</v>
      </c>
      <c r="O9523" s="3" t="str">
        <f>TEXT(Table3[[#This Row],[DATE]],"mmm")</f>
        <v>Jan</v>
      </c>
      <c r="P9523" s="3">
        <f>YEAR(Table3[[#This Row],[DATE]])</f>
        <v>2047</v>
      </c>
    </row>
    <row r="9524" spans="1:16" x14ac:dyDescent="0.3">
      <c r="A9524" s="6">
        <v>53719</v>
      </c>
      <c r="B9524" s="7" t="s">
        <v>1134</v>
      </c>
      <c r="C9524" s="9">
        <f t="shared" ca="1" si="296"/>
        <v>7</v>
      </c>
      <c r="D9524" s="9" t="s">
        <v>2117</v>
      </c>
      <c r="E9524" s="9" t="s">
        <v>2116</v>
      </c>
      <c r="F9524" s="10">
        <f t="shared" ca="1" si="297"/>
        <v>5.1353653892753828E-2</v>
      </c>
      <c r="G9524" s="3" t="str">
        <f>VLOOKUP(Table3[[#This Row],[PRODUCT ID]],Table1[[PRODUCT]:[SELLING PRICE]],1,FALSE)</f>
        <v>Product82</v>
      </c>
      <c r="H9524" s="3" t="str">
        <f>VLOOKUP(Table3[[#This Row],[PRODUCT ID]],Table1[[PRODUCT]:[SELLING PRICE]],2,FALSE)</f>
        <v>Category5</v>
      </c>
      <c r="I9524" s="3" t="str">
        <f>VLOOKUP(Table3[[#This Row],[PRODUCT ID]],Table1[[PRODUCT]:[SELLING PRICE]],3,FALSE)</f>
        <v>Lt</v>
      </c>
      <c r="J9524" s="16">
        <f ca="1">VLOOKUP(Table3[[#This Row],[PRODUCT ID]],Table1[[PRODUCT]:[SELLING PRICE]],4,FALSE)</f>
        <v>218</v>
      </c>
      <c r="K9524" s="16">
        <f ca="1">VLOOKUP(Table3[[#This Row],[PRODUCT ID]],Table1[[PRODUCT]:[SELLING PRICE]],5,FALSE)</f>
        <v>147.5972668918221</v>
      </c>
      <c r="L9524" s="16">
        <f ca="1">J9524*Table3[[#This Row],[QUANTITY]]</f>
        <v>1526</v>
      </c>
      <c r="M9524" s="16">
        <f ca="1">K9524*Table3[[#This Row],[QUANTITY]]*(1-Table3[[#This Row],[DISCOUNT %]])</f>
        <v>980.12325552640141</v>
      </c>
      <c r="N9524" s="3">
        <f>DAY(Table3[[#This Row],[DATE]])</f>
        <v>27</v>
      </c>
      <c r="O9524" s="3" t="str">
        <f>TEXT(Table3[[#This Row],[DATE]],"mmm")</f>
        <v>Jan</v>
      </c>
      <c r="P9524" s="3">
        <f>YEAR(Table3[[#This Row],[DATE]])</f>
        <v>2047</v>
      </c>
    </row>
    <row r="9525" spans="1:16" x14ac:dyDescent="0.3">
      <c r="A9525" s="6">
        <v>53720</v>
      </c>
      <c r="B9525" s="7" t="s">
        <v>1135</v>
      </c>
      <c r="C9525" s="9">
        <f t="shared" ca="1" si="296"/>
        <v>10</v>
      </c>
      <c r="D9525" s="9" t="s">
        <v>2115</v>
      </c>
      <c r="E9525" s="9" t="s">
        <v>2116</v>
      </c>
      <c r="F9525" s="10">
        <f t="shared" ca="1" si="297"/>
        <v>4.7800755267353313E-2</v>
      </c>
      <c r="G9525" s="3" t="str">
        <f>VLOOKUP(Table3[[#This Row],[PRODUCT ID]],Table1[[PRODUCT]:[SELLING PRICE]],1,FALSE)</f>
        <v>Product83</v>
      </c>
      <c r="H9525" s="3" t="str">
        <f>VLOOKUP(Table3[[#This Row],[PRODUCT ID]],Table1[[PRODUCT]:[SELLING PRICE]],2,FALSE)</f>
        <v>Category1</v>
      </c>
      <c r="I9525" s="3" t="str">
        <f>VLOOKUP(Table3[[#This Row],[PRODUCT ID]],Table1[[PRODUCT]:[SELLING PRICE]],3,FALSE)</f>
        <v>Ft</v>
      </c>
      <c r="J9525" s="16">
        <f ca="1">VLOOKUP(Table3[[#This Row],[PRODUCT ID]],Table1[[PRODUCT]:[SELLING PRICE]],4,FALSE)</f>
        <v>12</v>
      </c>
      <c r="K9525" s="16">
        <f ca="1">VLOOKUP(Table3[[#This Row],[PRODUCT ID]],Table1[[PRODUCT]:[SELLING PRICE]],5,FALSE)</f>
        <v>222.25555577402881</v>
      </c>
      <c r="L9525" s="16">
        <f ca="1">J9525*Table3[[#This Row],[QUANTITY]]</f>
        <v>120</v>
      </c>
      <c r="M9525" s="16">
        <f ca="1">K9525*Table3[[#This Row],[QUANTITY]]*(1-Table3[[#This Row],[DISCOUNT %]])</f>
        <v>2116.3157234566484</v>
      </c>
      <c r="N9525" s="3">
        <f>DAY(Table3[[#This Row],[DATE]])</f>
        <v>28</v>
      </c>
      <c r="O9525" s="3" t="str">
        <f>TEXT(Table3[[#This Row],[DATE]],"mmm")</f>
        <v>Jan</v>
      </c>
      <c r="P9525" s="3">
        <f>YEAR(Table3[[#This Row],[DATE]])</f>
        <v>2047</v>
      </c>
    </row>
    <row r="9526" spans="1:16" x14ac:dyDescent="0.3">
      <c r="A9526" s="6">
        <v>53721</v>
      </c>
      <c r="B9526" s="7" t="s">
        <v>1136</v>
      </c>
      <c r="C9526" s="9">
        <f t="shared" ca="1" si="296"/>
        <v>9</v>
      </c>
      <c r="D9526" s="9" t="s">
        <v>2115</v>
      </c>
      <c r="E9526" s="9" t="s">
        <v>2118</v>
      </c>
      <c r="F9526" s="10">
        <f t="shared" ca="1" si="297"/>
        <v>9.0269932804202507E-2</v>
      </c>
      <c r="G9526" s="3" t="str">
        <f>VLOOKUP(Table3[[#This Row],[PRODUCT ID]],Table1[[PRODUCT]:[SELLING PRICE]],1,FALSE)</f>
        <v>Product84</v>
      </c>
      <c r="H9526" s="3" t="str">
        <f>VLOOKUP(Table3[[#This Row],[PRODUCT ID]],Table1[[PRODUCT]:[SELLING PRICE]],2,FALSE)</f>
        <v>Category2</v>
      </c>
      <c r="I9526" s="3" t="str">
        <f>VLOOKUP(Table3[[#This Row],[PRODUCT ID]],Table1[[PRODUCT]:[SELLING PRICE]],3,FALSE)</f>
        <v>Kg</v>
      </c>
      <c r="J9526" s="16">
        <f ca="1">VLOOKUP(Table3[[#This Row],[PRODUCT ID]],Table1[[PRODUCT]:[SELLING PRICE]],4,FALSE)</f>
        <v>130</v>
      </c>
      <c r="K9526" s="16">
        <f ca="1">VLOOKUP(Table3[[#This Row],[PRODUCT ID]],Table1[[PRODUCT]:[SELLING PRICE]],5,FALSE)</f>
        <v>114.69796433270436</v>
      </c>
      <c r="L9526" s="16">
        <f ca="1">J9526*Table3[[#This Row],[QUANTITY]]</f>
        <v>1170</v>
      </c>
      <c r="M9526" s="16">
        <f ca="1">K9526*Table3[[#This Row],[QUANTITY]]*(1-Table3[[#This Row],[DISCOUNT %]])</f>
        <v>939.09768119651096</v>
      </c>
      <c r="N9526" s="3">
        <f>DAY(Table3[[#This Row],[DATE]])</f>
        <v>29</v>
      </c>
      <c r="O9526" s="3" t="str">
        <f>TEXT(Table3[[#This Row],[DATE]],"mmm")</f>
        <v>Jan</v>
      </c>
      <c r="P9526" s="3">
        <f>YEAR(Table3[[#This Row],[DATE]])</f>
        <v>2047</v>
      </c>
    </row>
    <row r="9527" spans="1:16" x14ac:dyDescent="0.3">
      <c r="A9527" s="6">
        <v>53722</v>
      </c>
      <c r="B9527" s="7" t="s">
        <v>1137</v>
      </c>
      <c r="C9527" s="9">
        <f t="shared" ca="1" si="296"/>
        <v>13</v>
      </c>
      <c r="D9527" s="9" t="s">
        <v>2115</v>
      </c>
      <c r="E9527" s="9" t="s">
        <v>2116</v>
      </c>
      <c r="F9527" s="10">
        <f t="shared" ca="1" si="297"/>
        <v>1.0664137403859986E-2</v>
      </c>
      <c r="G9527" s="3" t="str">
        <f>VLOOKUP(Table3[[#This Row],[PRODUCT ID]],Table1[[PRODUCT]:[SELLING PRICE]],1,FALSE)</f>
        <v>Product85</v>
      </c>
      <c r="H9527" s="3" t="str">
        <f>VLOOKUP(Table3[[#This Row],[PRODUCT ID]],Table1[[PRODUCT]:[SELLING PRICE]],2,FALSE)</f>
        <v>Category3</v>
      </c>
      <c r="I9527" s="3" t="str">
        <f>VLOOKUP(Table3[[#This Row],[PRODUCT ID]],Table1[[PRODUCT]:[SELLING PRICE]],3,FALSE)</f>
        <v>No</v>
      </c>
      <c r="J9527" s="16">
        <f ca="1">VLOOKUP(Table3[[#This Row],[PRODUCT ID]],Table1[[PRODUCT]:[SELLING PRICE]],4,FALSE)</f>
        <v>127</v>
      </c>
      <c r="K9527" s="16">
        <f ca="1">VLOOKUP(Table3[[#This Row],[PRODUCT ID]],Table1[[PRODUCT]:[SELLING PRICE]],5,FALSE)</f>
        <v>165.69376786271391</v>
      </c>
      <c r="L9527" s="16">
        <f ca="1">J9527*Table3[[#This Row],[QUANTITY]]</f>
        <v>1651</v>
      </c>
      <c r="M9527" s="16">
        <f ca="1">K9527*Table3[[#This Row],[QUANTITY]]*(1-Table3[[#This Row],[DISCOUNT %]])</f>
        <v>2131.0482278184145</v>
      </c>
      <c r="N9527" s="3">
        <f>DAY(Table3[[#This Row],[DATE]])</f>
        <v>30</v>
      </c>
      <c r="O9527" s="3" t="str">
        <f>TEXT(Table3[[#This Row],[DATE]],"mmm")</f>
        <v>Jan</v>
      </c>
      <c r="P9527" s="3">
        <f>YEAR(Table3[[#This Row],[DATE]])</f>
        <v>2047</v>
      </c>
    </row>
    <row r="9528" spans="1:16" x14ac:dyDescent="0.3">
      <c r="A9528" s="6">
        <v>53723</v>
      </c>
      <c r="B9528" s="7" t="s">
        <v>1138</v>
      </c>
      <c r="C9528" s="9">
        <f t="shared" ca="1" si="296"/>
        <v>10</v>
      </c>
      <c r="D9528" s="9" t="s">
        <v>2116</v>
      </c>
      <c r="E9528" s="9" t="s">
        <v>2116</v>
      </c>
      <c r="F9528" s="10">
        <f t="shared" ca="1" si="297"/>
        <v>4.7110061169861231E-2</v>
      </c>
      <c r="G9528" s="3" t="str">
        <f>VLOOKUP(Table3[[#This Row],[PRODUCT ID]],Table1[[PRODUCT]:[SELLING PRICE]],1,FALSE)</f>
        <v>Product86</v>
      </c>
      <c r="H9528" s="3" t="str">
        <f>VLOOKUP(Table3[[#This Row],[PRODUCT ID]],Table1[[PRODUCT]:[SELLING PRICE]],2,FALSE)</f>
        <v>Category4</v>
      </c>
      <c r="I9528" s="3" t="str">
        <f>VLOOKUP(Table3[[#This Row],[PRODUCT ID]],Table1[[PRODUCT]:[SELLING PRICE]],3,FALSE)</f>
        <v>No</v>
      </c>
      <c r="J9528" s="16">
        <f ca="1">VLOOKUP(Table3[[#This Row],[PRODUCT ID]],Table1[[PRODUCT]:[SELLING PRICE]],4,FALSE)</f>
        <v>92</v>
      </c>
      <c r="K9528" s="16">
        <f ca="1">VLOOKUP(Table3[[#This Row],[PRODUCT ID]],Table1[[PRODUCT]:[SELLING PRICE]],5,FALSE)</f>
        <v>311.30017315763172</v>
      </c>
      <c r="L9528" s="16">
        <f ca="1">J9528*Table3[[#This Row],[QUANTITY]]</f>
        <v>920</v>
      </c>
      <c r="M9528" s="16">
        <f ca="1">K9528*Table3[[#This Row],[QUANTITY]]*(1-Table3[[#This Row],[DISCOUNT %]])</f>
        <v>2966.3480295798727</v>
      </c>
      <c r="N9528" s="3">
        <f>DAY(Table3[[#This Row],[DATE]])</f>
        <v>31</v>
      </c>
      <c r="O9528" s="3" t="str">
        <f>TEXT(Table3[[#This Row],[DATE]],"mmm")</f>
        <v>Jan</v>
      </c>
      <c r="P9528" s="3">
        <f>YEAR(Table3[[#This Row],[DATE]])</f>
        <v>2047</v>
      </c>
    </row>
    <row r="9529" spans="1:16" x14ac:dyDescent="0.3">
      <c r="A9529" s="6">
        <v>53724</v>
      </c>
      <c r="B9529" s="7" t="s">
        <v>1139</v>
      </c>
      <c r="C9529" s="9">
        <f t="shared" ca="1" si="296"/>
        <v>1</v>
      </c>
      <c r="D9529" s="9" t="s">
        <v>2116</v>
      </c>
      <c r="E9529" s="9" t="s">
        <v>2116</v>
      </c>
      <c r="F9529" s="10">
        <f t="shared" ca="1" si="297"/>
        <v>2.814755579430658E-2</v>
      </c>
      <c r="G9529" s="3" t="str">
        <f>VLOOKUP(Table3[[#This Row],[PRODUCT ID]],Table1[[PRODUCT]:[SELLING PRICE]],1,FALSE)</f>
        <v>Product87</v>
      </c>
      <c r="H9529" s="3" t="str">
        <f>VLOOKUP(Table3[[#This Row],[PRODUCT ID]],Table1[[PRODUCT]:[SELLING PRICE]],2,FALSE)</f>
        <v>Category5</v>
      </c>
      <c r="I9529" s="3" t="str">
        <f>VLOOKUP(Table3[[#This Row],[PRODUCT ID]],Table1[[PRODUCT]:[SELLING PRICE]],3,FALSE)</f>
        <v>Ft</v>
      </c>
      <c r="J9529" s="16">
        <f ca="1">VLOOKUP(Table3[[#This Row],[PRODUCT ID]],Table1[[PRODUCT]:[SELLING PRICE]],4,FALSE)</f>
        <v>138</v>
      </c>
      <c r="K9529" s="16">
        <f ca="1">VLOOKUP(Table3[[#This Row],[PRODUCT ID]],Table1[[PRODUCT]:[SELLING PRICE]],5,FALSE)</f>
        <v>37.801449875201385</v>
      </c>
      <c r="L9529" s="16">
        <f ca="1">J9529*Table3[[#This Row],[QUANTITY]]</f>
        <v>138</v>
      </c>
      <c r="M9529" s="16">
        <f ca="1">K9529*Table3[[#This Row],[QUANTITY]]*(1-Table3[[#This Row],[DISCOUNT %]])</f>
        <v>36.737431455733471</v>
      </c>
      <c r="N9529" s="3">
        <f>DAY(Table3[[#This Row],[DATE]])</f>
        <v>1</v>
      </c>
      <c r="O9529" s="3" t="str">
        <f>TEXT(Table3[[#This Row],[DATE]],"mmm")</f>
        <v>Feb</v>
      </c>
      <c r="P9529" s="3">
        <f>YEAR(Table3[[#This Row],[DATE]])</f>
        <v>2047</v>
      </c>
    </row>
    <row r="9530" spans="1:16" x14ac:dyDescent="0.3">
      <c r="A9530" s="6">
        <v>53725</v>
      </c>
      <c r="B9530" s="7" t="s">
        <v>1140</v>
      </c>
      <c r="C9530" s="9">
        <f t="shared" ca="1" si="296"/>
        <v>9</v>
      </c>
      <c r="D9530" s="9" t="s">
        <v>2116</v>
      </c>
      <c r="E9530" s="9" t="s">
        <v>2116</v>
      </c>
      <c r="F9530" s="10">
        <f t="shared" ca="1" si="297"/>
        <v>5.3566454960840407E-2</v>
      </c>
      <c r="G9530" s="3" t="str">
        <f>VLOOKUP(Table3[[#This Row],[PRODUCT ID]],Table1[[PRODUCT]:[SELLING PRICE]],1,FALSE)</f>
        <v>Product88</v>
      </c>
      <c r="H9530" s="3" t="str">
        <f>VLOOKUP(Table3[[#This Row],[PRODUCT ID]],Table1[[PRODUCT]:[SELLING PRICE]],2,FALSE)</f>
        <v>Category1</v>
      </c>
      <c r="I9530" s="3" t="str">
        <f>VLOOKUP(Table3[[#This Row],[PRODUCT ID]],Table1[[PRODUCT]:[SELLING PRICE]],3,FALSE)</f>
        <v>No</v>
      </c>
      <c r="J9530" s="16">
        <f ca="1">VLOOKUP(Table3[[#This Row],[PRODUCT ID]],Table1[[PRODUCT]:[SELLING PRICE]],4,FALSE)</f>
        <v>124</v>
      </c>
      <c r="K9530" s="16">
        <f ca="1">VLOOKUP(Table3[[#This Row],[PRODUCT ID]],Table1[[PRODUCT]:[SELLING PRICE]],5,FALSE)</f>
        <v>172.11629054996411</v>
      </c>
      <c r="L9530" s="16">
        <f ca="1">J9530*Table3[[#This Row],[QUANTITY]]</f>
        <v>1116</v>
      </c>
      <c r="M9530" s="16">
        <f ca="1">K9530*Table3[[#This Row],[QUANTITY]]*(1-Table3[[#This Row],[DISCOUNT %]])</f>
        <v>1466.0696792177328</v>
      </c>
      <c r="N9530" s="3">
        <f>DAY(Table3[[#This Row],[DATE]])</f>
        <v>2</v>
      </c>
      <c r="O9530" s="3" t="str">
        <f>TEXT(Table3[[#This Row],[DATE]],"mmm")</f>
        <v>Feb</v>
      </c>
      <c r="P9530" s="3">
        <f>YEAR(Table3[[#This Row],[DATE]])</f>
        <v>2047</v>
      </c>
    </row>
    <row r="9531" spans="1:16" x14ac:dyDescent="0.3">
      <c r="A9531" s="6">
        <v>53726</v>
      </c>
      <c r="B9531" s="7" t="s">
        <v>1141</v>
      </c>
      <c r="C9531" s="9">
        <f t="shared" ca="1" si="296"/>
        <v>2</v>
      </c>
      <c r="D9531" s="9" t="s">
        <v>2115</v>
      </c>
      <c r="E9531" s="9" t="s">
        <v>2116</v>
      </c>
      <c r="F9531" s="10">
        <f t="shared" ca="1" si="297"/>
        <v>2.073771863123023E-2</v>
      </c>
      <c r="G9531" s="3" t="str">
        <f>VLOOKUP(Table3[[#This Row],[PRODUCT ID]],Table1[[PRODUCT]:[SELLING PRICE]],1,FALSE)</f>
        <v>Product89</v>
      </c>
      <c r="H9531" s="3" t="str">
        <f>VLOOKUP(Table3[[#This Row],[PRODUCT ID]],Table1[[PRODUCT]:[SELLING PRICE]],2,FALSE)</f>
        <v>Category2</v>
      </c>
      <c r="I9531" s="3" t="str">
        <f>VLOOKUP(Table3[[#This Row],[PRODUCT ID]],Table1[[PRODUCT]:[SELLING PRICE]],3,FALSE)</f>
        <v>Kg</v>
      </c>
      <c r="J9531" s="16">
        <f ca="1">VLOOKUP(Table3[[#This Row],[PRODUCT ID]],Table1[[PRODUCT]:[SELLING PRICE]],4,FALSE)</f>
        <v>210</v>
      </c>
      <c r="K9531" s="16">
        <f ca="1">VLOOKUP(Table3[[#This Row],[PRODUCT ID]],Table1[[PRODUCT]:[SELLING PRICE]],5,FALSE)</f>
        <v>163.40617119395372</v>
      </c>
      <c r="L9531" s="16">
        <f ca="1">J9531*Table3[[#This Row],[QUANTITY]]</f>
        <v>420</v>
      </c>
      <c r="M9531" s="16">
        <f ca="1">K9531*Table3[[#This Row],[QUANTITY]]*(1-Table3[[#This Row],[DISCOUNT %]])</f>
        <v>320.03499998625375</v>
      </c>
      <c r="N9531" s="3">
        <f>DAY(Table3[[#This Row],[DATE]])</f>
        <v>3</v>
      </c>
      <c r="O9531" s="3" t="str">
        <f>TEXT(Table3[[#This Row],[DATE]],"mmm")</f>
        <v>Feb</v>
      </c>
      <c r="P9531" s="3">
        <f>YEAR(Table3[[#This Row],[DATE]])</f>
        <v>2047</v>
      </c>
    </row>
    <row r="9532" spans="1:16" x14ac:dyDescent="0.3">
      <c r="A9532" s="6">
        <v>53727</v>
      </c>
      <c r="B9532" s="7" t="s">
        <v>1142</v>
      </c>
      <c r="C9532" s="9">
        <f t="shared" ca="1" si="296"/>
        <v>15</v>
      </c>
      <c r="D9532" s="9" t="s">
        <v>2117</v>
      </c>
      <c r="E9532" s="9" t="s">
        <v>2118</v>
      </c>
      <c r="F9532" s="10">
        <f t="shared" ca="1" si="297"/>
        <v>6.4687319786847039E-2</v>
      </c>
      <c r="G9532" s="3" t="str">
        <f>VLOOKUP(Table3[[#This Row],[PRODUCT ID]],Table1[[PRODUCT]:[SELLING PRICE]],1,FALSE)</f>
        <v>Product90</v>
      </c>
      <c r="H9532" s="3" t="str">
        <f>VLOOKUP(Table3[[#This Row],[PRODUCT ID]],Table1[[PRODUCT]:[SELLING PRICE]],2,FALSE)</f>
        <v>Category3</v>
      </c>
      <c r="I9532" s="3" t="str">
        <f>VLOOKUP(Table3[[#This Row],[PRODUCT ID]],Table1[[PRODUCT]:[SELLING PRICE]],3,FALSE)</f>
        <v>Kg</v>
      </c>
      <c r="J9532" s="16">
        <f ca="1">VLOOKUP(Table3[[#This Row],[PRODUCT ID]],Table1[[PRODUCT]:[SELLING PRICE]],4,FALSE)</f>
        <v>239</v>
      </c>
      <c r="K9532" s="16">
        <f ca="1">VLOOKUP(Table3[[#This Row],[PRODUCT ID]],Table1[[PRODUCT]:[SELLING PRICE]],5,FALSE)</f>
        <v>172.86019765356158</v>
      </c>
      <c r="L9532" s="16">
        <f ca="1">J9532*Table3[[#This Row],[QUANTITY]]</f>
        <v>3585</v>
      </c>
      <c r="M9532" s="16">
        <f ca="1">K9532*Table3[[#This Row],[QUANTITY]]*(1-Table3[[#This Row],[DISCOUNT %]])</f>
        <v>2425.1750215429211</v>
      </c>
      <c r="N9532" s="3">
        <f>DAY(Table3[[#This Row],[DATE]])</f>
        <v>4</v>
      </c>
      <c r="O9532" s="3" t="str">
        <f>TEXT(Table3[[#This Row],[DATE]],"mmm")</f>
        <v>Feb</v>
      </c>
      <c r="P9532" s="3">
        <f>YEAR(Table3[[#This Row],[DATE]])</f>
        <v>2047</v>
      </c>
    </row>
    <row r="9533" spans="1:16" x14ac:dyDescent="0.3">
      <c r="A9533" s="6">
        <v>53728</v>
      </c>
      <c r="B9533" s="7" t="s">
        <v>1143</v>
      </c>
      <c r="C9533" s="9">
        <f t="shared" ca="1" si="296"/>
        <v>15</v>
      </c>
      <c r="D9533" s="9" t="s">
        <v>2117</v>
      </c>
      <c r="E9533" s="9" t="s">
        <v>2118</v>
      </c>
      <c r="F9533" s="10">
        <f t="shared" ca="1" si="297"/>
        <v>8.1534059602914308E-2</v>
      </c>
      <c r="G9533" s="3" t="str">
        <f>VLOOKUP(Table3[[#This Row],[PRODUCT ID]],Table1[[PRODUCT]:[SELLING PRICE]],1,FALSE)</f>
        <v>Product91</v>
      </c>
      <c r="H9533" s="3" t="str">
        <f>VLOOKUP(Table3[[#This Row],[PRODUCT ID]],Table1[[PRODUCT]:[SELLING PRICE]],2,FALSE)</f>
        <v>Category4</v>
      </c>
      <c r="I9533" s="3" t="str">
        <f>VLOOKUP(Table3[[#This Row],[PRODUCT ID]],Table1[[PRODUCT]:[SELLING PRICE]],3,FALSE)</f>
        <v>Lt</v>
      </c>
      <c r="J9533" s="16">
        <f ca="1">VLOOKUP(Table3[[#This Row],[PRODUCT ID]],Table1[[PRODUCT]:[SELLING PRICE]],4,FALSE)</f>
        <v>18</v>
      </c>
      <c r="K9533" s="16">
        <f ca="1">VLOOKUP(Table3[[#This Row],[PRODUCT ID]],Table1[[PRODUCT]:[SELLING PRICE]],5,FALSE)</f>
        <v>203.72681014690039</v>
      </c>
      <c r="L9533" s="16">
        <f ca="1">J9533*Table3[[#This Row],[QUANTITY]]</f>
        <v>270</v>
      </c>
      <c r="M9533" s="16">
        <f ca="1">K9533*Table3[[#This Row],[QUANTITY]]*(1-Table3[[#This Row],[DISCOUNT %]])</f>
        <v>2806.7420439850712</v>
      </c>
      <c r="N9533" s="3">
        <f>DAY(Table3[[#This Row],[DATE]])</f>
        <v>5</v>
      </c>
      <c r="O9533" s="3" t="str">
        <f>TEXT(Table3[[#This Row],[DATE]],"mmm")</f>
        <v>Feb</v>
      </c>
      <c r="P9533" s="3">
        <f>YEAR(Table3[[#This Row],[DATE]])</f>
        <v>2047</v>
      </c>
    </row>
    <row r="9534" spans="1:16" x14ac:dyDescent="0.3">
      <c r="A9534" s="6">
        <v>53729</v>
      </c>
      <c r="B9534" s="7" t="s">
        <v>1144</v>
      </c>
      <c r="C9534" s="9">
        <f t="shared" ca="1" si="296"/>
        <v>14</v>
      </c>
      <c r="D9534" s="9" t="s">
        <v>2116</v>
      </c>
      <c r="E9534" s="9" t="s">
        <v>2116</v>
      </c>
      <c r="F9534" s="10">
        <f t="shared" ca="1" si="297"/>
        <v>7.9803122380113875E-2</v>
      </c>
      <c r="G9534" s="3" t="str">
        <f>VLOOKUP(Table3[[#This Row],[PRODUCT ID]],Table1[[PRODUCT]:[SELLING PRICE]],1,FALSE)</f>
        <v>Product92</v>
      </c>
      <c r="H9534" s="3" t="str">
        <f>VLOOKUP(Table3[[#This Row],[PRODUCT ID]],Table1[[PRODUCT]:[SELLING PRICE]],2,FALSE)</f>
        <v>Category5</v>
      </c>
      <c r="I9534" s="3" t="str">
        <f>VLOOKUP(Table3[[#This Row],[PRODUCT ID]],Table1[[PRODUCT]:[SELLING PRICE]],3,FALSE)</f>
        <v>Kg</v>
      </c>
      <c r="J9534" s="16">
        <f ca="1">VLOOKUP(Table3[[#This Row],[PRODUCT ID]],Table1[[PRODUCT]:[SELLING PRICE]],4,FALSE)</f>
        <v>177</v>
      </c>
      <c r="K9534" s="16">
        <f ca="1">VLOOKUP(Table3[[#This Row],[PRODUCT ID]],Table1[[PRODUCT]:[SELLING PRICE]],5,FALSE)</f>
        <v>196.42116323062825</v>
      </c>
      <c r="L9534" s="16">
        <f ca="1">J9534*Table3[[#This Row],[QUANTITY]]</f>
        <v>2478</v>
      </c>
      <c r="M9534" s="16">
        <f ca="1">K9534*Table3[[#This Row],[QUANTITY]]*(1-Table3[[#This Row],[DISCOUNT %]])</f>
        <v>2530.4459754460613</v>
      </c>
      <c r="N9534" s="3">
        <f>DAY(Table3[[#This Row],[DATE]])</f>
        <v>6</v>
      </c>
      <c r="O9534" s="3" t="str">
        <f>TEXT(Table3[[#This Row],[DATE]],"mmm")</f>
        <v>Feb</v>
      </c>
      <c r="P9534" s="3">
        <f>YEAR(Table3[[#This Row],[DATE]])</f>
        <v>2047</v>
      </c>
    </row>
    <row r="9535" spans="1:16" x14ac:dyDescent="0.3">
      <c r="A9535" s="6">
        <v>53730</v>
      </c>
      <c r="B9535" s="7" t="s">
        <v>1145</v>
      </c>
      <c r="C9535" s="9">
        <f t="shared" ca="1" si="296"/>
        <v>13</v>
      </c>
      <c r="D9535" s="9" t="s">
        <v>2116</v>
      </c>
      <c r="E9535" s="9" t="s">
        <v>2116</v>
      </c>
      <c r="F9535" s="10">
        <f t="shared" ca="1" si="297"/>
        <v>6.1679781273080561E-2</v>
      </c>
      <c r="G9535" s="3" t="str">
        <f>VLOOKUP(Table3[[#This Row],[PRODUCT ID]],Table1[[PRODUCT]:[SELLING PRICE]],1,FALSE)</f>
        <v>Product93</v>
      </c>
      <c r="H9535" s="3" t="str">
        <f>VLOOKUP(Table3[[#This Row],[PRODUCT ID]],Table1[[PRODUCT]:[SELLING PRICE]],2,FALSE)</f>
        <v>Category1</v>
      </c>
      <c r="I9535" s="3" t="str">
        <f>VLOOKUP(Table3[[#This Row],[PRODUCT ID]],Table1[[PRODUCT]:[SELLING PRICE]],3,FALSE)</f>
        <v>Lt</v>
      </c>
      <c r="J9535" s="16">
        <f ca="1">VLOOKUP(Table3[[#This Row],[PRODUCT ID]],Table1[[PRODUCT]:[SELLING PRICE]],4,FALSE)</f>
        <v>179</v>
      </c>
      <c r="K9535" s="16">
        <f ca="1">VLOOKUP(Table3[[#This Row],[PRODUCT ID]],Table1[[PRODUCT]:[SELLING PRICE]],5,FALSE)</f>
        <v>218.08970688576284</v>
      </c>
      <c r="L9535" s="16">
        <f ca="1">J9535*Table3[[#This Row],[QUANTITY]]</f>
        <v>2327</v>
      </c>
      <c r="M9535" s="16">
        <f ca="1">K9535*Table3[[#This Row],[QUANTITY]]*(1-Table3[[#This Row],[DISCOUNT %]])</f>
        <v>2660.2937590728034</v>
      </c>
      <c r="N9535" s="3">
        <f>DAY(Table3[[#This Row],[DATE]])</f>
        <v>7</v>
      </c>
      <c r="O9535" s="3" t="str">
        <f>TEXT(Table3[[#This Row],[DATE]],"mmm")</f>
        <v>Feb</v>
      </c>
      <c r="P9535" s="3">
        <f>YEAR(Table3[[#This Row],[DATE]])</f>
        <v>2047</v>
      </c>
    </row>
    <row r="9536" spans="1:16" x14ac:dyDescent="0.3">
      <c r="A9536" s="6">
        <v>53731</v>
      </c>
      <c r="B9536" s="7" t="s">
        <v>1146</v>
      </c>
      <c r="C9536" s="9">
        <f t="shared" ca="1" si="296"/>
        <v>1</v>
      </c>
      <c r="D9536" s="9" t="s">
        <v>2116</v>
      </c>
      <c r="E9536" s="9" t="s">
        <v>2116</v>
      </c>
      <c r="F9536" s="10">
        <f t="shared" ca="1" si="297"/>
        <v>3.868498276286933E-2</v>
      </c>
      <c r="G9536" s="3" t="str">
        <f>VLOOKUP(Table3[[#This Row],[PRODUCT ID]],Table1[[PRODUCT]:[SELLING PRICE]],1,FALSE)</f>
        <v>Product94</v>
      </c>
      <c r="H9536" s="3" t="str">
        <f>VLOOKUP(Table3[[#This Row],[PRODUCT ID]],Table1[[PRODUCT]:[SELLING PRICE]],2,FALSE)</f>
        <v>Category2</v>
      </c>
      <c r="I9536" s="3" t="str">
        <f>VLOOKUP(Table3[[#This Row],[PRODUCT ID]],Table1[[PRODUCT]:[SELLING PRICE]],3,FALSE)</f>
        <v>Ft</v>
      </c>
      <c r="J9536" s="16">
        <f ca="1">VLOOKUP(Table3[[#This Row],[PRODUCT ID]],Table1[[PRODUCT]:[SELLING PRICE]],4,FALSE)</f>
        <v>216</v>
      </c>
      <c r="K9536" s="16">
        <f ca="1">VLOOKUP(Table3[[#This Row],[PRODUCT ID]],Table1[[PRODUCT]:[SELLING PRICE]],5,FALSE)</f>
        <v>255.46595337947855</v>
      </c>
      <c r="L9536" s="16">
        <f ca="1">J9536*Table3[[#This Row],[QUANTITY]]</f>
        <v>216</v>
      </c>
      <c r="M9536" s="16">
        <f ca="1">K9536*Table3[[#This Row],[QUANTITY]]*(1-Table3[[#This Row],[DISCOUNT %]])</f>
        <v>245.58325737649344</v>
      </c>
      <c r="N9536" s="3">
        <f>DAY(Table3[[#This Row],[DATE]])</f>
        <v>8</v>
      </c>
      <c r="O9536" s="3" t="str">
        <f>TEXT(Table3[[#This Row],[DATE]],"mmm")</f>
        <v>Feb</v>
      </c>
      <c r="P9536" s="3">
        <f>YEAR(Table3[[#This Row],[DATE]])</f>
        <v>2047</v>
      </c>
    </row>
    <row r="9537" spans="1:16" x14ac:dyDescent="0.3">
      <c r="A9537" s="6">
        <v>53732</v>
      </c>
      <c r="B9537" s="7" t="s">
        <v>1147</v>
      </c>
      <c r="C9537" s="9">
        <f t="shared" ca="1" si="296"/>
        <v>11</v>
      </c>
      <c r="D9537" s="9" t="s">
        <v>2116</v>
      </c>
      <c r="E9537" s="9" t="s">
        <v>2116</v>
      </c>
      <c r="F9537" s="10">
        <f t="shared" ca="1" si="297"/>
        <v>2.7079421720218157E-3</v>
      </c>
      <c r="G9537" s="3" t="str">
        <f>VLOOKUP(Table3[[#This Row],[PRODUCT ID]],Table1[[PRODUCT]:[SELLING PRICE]],1,FALSE)</f>
        <v>Product95</v>
      </c>
      <c r="H9537" s="3" t="str">
        <f>VLOOKUP(Table3[[#This Row],[PRODUCT ID]],Table1[[PRODUCT]:[SELLING PRICE]],2,FALSE)</f>
        <v>Category3</v>
      </c>
      <c r="I9537" s="3" t="str">
        <f>VLOOKUP(Table3[[#This Row],[PRODUCT ID]],Table1[[PRODUCT]:[SELLING PRICE]],3,FALSE)</f>
        <v>Kg</v>
      </c>
      <c r="J9537" s="16">
        <f ca="1">VLOOKUP(Table3[[#This Row],[PRODUCT ID]],Table1[[PRODUCT]:[SELLING PRICE]],4,FALSE)</f>
        <v>167</v>
      </c>
      <c r="K9537" s="16">
        <f ca="1">VLOOKUP(Table3[[#This Row],[PRODUCT ID]],Table1[[PRODUCT]:[SELLING PRICE]],5,FALSE)</f>
        <v>316.95318787757191</v>
      </c>
      <c r="L9537" s="16">
        <f ca="1">J9537*Table3[[#This Row],[QUANTITY]]</f>
        <v>1837</v>
      </c>
      <c r="M9537" s="16">
        <f ca="1">K9537*Table3[[#This Row],[QUANTITY]]*(1-Table3[[#This Row],[DISCOUNT %]])</f>
        <v>3477.0438667091762</v>
      </c>
      <c r="N9537" s="3">
        <f>DAY(Table3[[#This Row],[DATE]])</f>
        <v>9</v>
      </c>
      <c r="O9537" s="3" t="str">
        <f>TEXT(Table3[[#This Row],[DATE]],"mmm")</f>
        <v>Feb</v>
      </c>
      <c r="P9537" s="3">
        <f>YEAR(Table3[[#This Row],[DATE]])</f>
        <v>2047</v>
      </c>
    </row>
    <row r="9538" spans="1:16" x14ac:dyDescent="0.3">
      <c r="A9538" s="6">
        <v>53733</v>
      </c>
      <c r="B9538" s="7" t="s">
        <v>1148</v>
      </c>
      <c r="C9538" s="9">
        <f t="shared" ca="1" si="296"/>
        <v>14</v>
      </c>
      <c r="D9538" s="9" t="s">
        <v>2115</v>
      </c>
      <c r="E9538" s="9" t="s">
        <v>2118</v>
      </c>
      <c r="F9538" s="10">
        <f t="shared" ca="1" si="297"/>
        <v>7.0813366697723854E-2</v>
      </c>
      <c r="G9538" s="3" t="str">
        <f>VLOOKUP(Table3[[#This Row],[PRODUCT ID]],Table1[[PRODUCT]:[SELLING PRICE]],1,FALSE)</f>
        <v>Product96</v>
      </c>
      <c r="H9538" s="3" t="str">
        <f>VLOOKUP(Table3[[#This Row],[PRODUCT ID]],Table1[[PRODUCT]:[SELLING PRICE]],2,FALSE)</f>
        <v>Category4</v>
      </c>
      <c r="I9538" s="3" t="str">
        <f>VLOOKUP(Table3[[#This Row],[PRODUCT ID]],Table1[[PRODUCT]:[SELLING PRICE]],3,FALSE)</f>
        <v>No</v>
      </c>
      <c r="J9538" s="16">
        <f ca="1">VLOOKUP(Table3[[#This Row],[PRODUCT ID]],Table1[[PRODUCT]:[SELLING PRICE]],4,FALSE)</f>
        <v>137</v>
      </c>
      <c r="K9538" s="16">
        <f ca="1">VLOOKUP(Table3[[#This Row],[PRODUCT ID]],Table1[[PRODUCT]:[SELLING PRICE]],5,FALSE)</f>
        <v>89.849883032528624</v>
      </c>
      <c r="L9538" s="16">
        <f ca="1">J9538*Table3[[#This Row],[QUANTITY]]</f>
        <v>1918</v>
      </c>
      <c r="M9538" s="16">
        <f ca="1">K9538*Table3[[#This Row],[QUANTITY]]*(1-Table3[[#This Row],[DISCOUNT %]])</f>
        <v>1168.8223444463802</v>
      </c>
      <c r="N9538" s="3">
        <f>DAY(Table3[[#This Row],[DATE]])</f>
        <v>10</v>
      </c>
      <c r="O9538" s="3" t="str">
        <f>TEXT(Table3[[#This Row],[DATE]],"mmm")</f>
        <v>Feb</v>
      </c>
      <c r="P9538" s="3">
        <f>YEAR(Table3[[#This Row],[DATE]])</f>
        <v>2047</v>
      </c>
    </row>
    <row r="9539" spans="1:16" x14ac:dyDescent="0.3">
      <c r="A9539" s="6">
        <v>53734</v>
      </c>
      <c r="B9539" s="7" t="s">
        <v>1149</v>
      </c>
      <c r="C9539" s="9">
        <f t="shared" ref="C9539:C9602" ca="1" si="298">RANDBETWEEN(1,15)</f>
        <v>11</v>
      </c>
      <c r="D9539" s="9" t="s">
        <v>2116</v>
      </c>
      <c r="E9539" s="9" t="s">
        <v>2116</v>
      </c>
      <c r="F9539" s="10">
        <f t="shared" ref="F9539:F9602" ca="1" si="299">RAND()*(0.1)</f>
        <v>2.3376524019779122E-2</v>
      </c>
      <c r="G9539" s="3" t="str">
        <f>VLOOKUP(Table3[[#This Row],[PRODUCT ID]],Table1[[PRODUCT]:[SELLING PRICE]],1,FALSE)</f>
        <v>Product97</v>
      </c>
      <c r="H9539" s="3" t="str">
        <f>VLOOKUP(Table3[[#This Row],[PRODUCT ID]],Table1[[PRODUCT]:[SELLING PRICE]],2,FALSE)</f>
        <v>Category1</v>
      </c>
      <c r="I9539" s="3" t="str">
        <f>VLOOKUP(Table3[[#This Row],[PRODUCT ID]],Table1[[PRODUCT]:[SELLING PRICE]],3,FALSE)</f>
        <v>No</v>
      </c>
      <c r="J9539" s="16">
        <f ca="1">VLOOKUP(Table3[[#This Row],[PRODUCT ID]],Table1[[PRODUCT]:[SELLING PRICE]],4,FALSE)</f>
        <v>155</v>
      </c>
      <c r="K9539" s="16">
        <f ca="1">VLOOKUP(Table3[[#This Row],[PRODUCT ID]],Table1[[PRODUCT]:[SELLING PRICE]],5,FALSE)</f>
        <v>276.35965799698073</v>
      </c>
      <c r="L9539" s="16">
        <f ca="1">J9539*Table3[[#This Row],[QUANTITY]]</f>
        <v>1705</v>
      </c>
      <c r="M9539" s="16">
        <f ca="1">K9539*Table3[[#This Row],[QUANTITY]]*(1-Table3[[#This Row],[DISCOUNT %]])</f>
        <v>2968.8926279508805</v>
      </c>
      <c r="N9539" s="3">
        <f>DAY(Table3[[#This Row],[DATE]])</f>
        <v>11</v>
      </c>
      <c r="O9539" s="3" t="str">
        <f>TEXT(Table3[[#This Row],[DATE]],"mmm")</f>
        <v>Feb</v>
      </c>
      <c r="P9539" s="3">
        <f>YEAR(Table3[[#This Row],[DATE]])</f>
        <v>2047</v>
      </c>
    </row>
    <row r="9540" spans="1:16" x14ac:dyDescent="0.3">
      <c r="A9540" s="6">
        <v>53735</v>
      </c>
      <c r="B9540" s="7" t="s">
        <v>1150</v>
      </c>
      <c r="C9540" s="9">
        <f t="shared" ca="1" si="298"/>
        <v>12</v>
      </c>
      <c r="D9540" s="9" t="s">
        <v>2117</v>
      </c>
      <c r="E9540" s="9" t="s">
        <v>2116</v>
      </c>
      <c r="F9540" s="10">
        <f t="shared" ca="1" si="299"/>
        <v>7.5605241049082283E-2</v>
      </c>
      <c r="G9540" s="3" t="str">
        <f>VLOOKUP(Table3[[#This Row],[PRODUCT ID]],Table1[[PRODUCT]:[SELLING PRICE]],1,FALSE)</f>
        <v>Product98</v>
      </c>
      <c r="H9540" s="3" t="str">
        <f>VLOOKUP(Table3[[#This Row],[PRODUCT ID]],Table1[[PRODUCT]:[SELLING PRICE]],2,FALSE)</f>
        <v>Category2</v>
      </c>
      <c r="I9540" s="3" t="str">
        <f>VLOOKUP(Table3[[#This Row],[PRODUCT ID]],Table1[[PRODUCT]:[SELLING PRICE]],3,FALSE)</f>
        <v>Ft</v>
      </c>
      <c r="J9540" s="16">
        <f ca="1">VLOOKUP(Table3[[#This Row],[PRODUCT ID]],Table1[[PRODUCT]:[SELLING PRICE]],4,FALSE)</f>
        <v>75</v>
      </c>
      <c r="K9540" s="16">
        <f ca="1">VLOOKUP(Table3[[#This Row],[PRODUCT ID]],Table1[[PRODUCT]:[SELLING PRICE]],5,FALSE)</f>
        <v>272.096627827205</v>
      </c>
      <c r="L9540" s="16">
        <f ca="1">J9540*Table3[[#This Row],[QUANTITY]]</f>
        <v>900</v>
      </c>
      <c r="M9540" s="16">
        <f ca="1">K9540*Table3[[#This Row],[QUANTITY]]*(1-Table3[[#This Row],[DISCOUNT %]])</f>
        <v>3018.2963603002408</v>
      </c>
      <c r="N9540" s="3">
        <f>DAY(Table3[[#This Row],[DATE]])</f>
        <v>12</v>
      </c>
      <c r="O9540" s="3" t="str">
        <f>TEXT(Table3[[#This Row],[DATE]],"mmm")</f>
        <v>Feb</v>
      </c>
      <c r="P9540" s="3">
        <f>YEAR(Table3[[#This Row],[DATE]])</f>
        <v>2047</v>
      </c>
    </row>
    <row r="9541" spans="1:16" x14ac:dyDescent="0.3">
      <c r="A9541" s="6">
        <v>53736</v>
      </c>
      <c r="B9541" s="7" t="s">
        <v>1151</v>
      </c>
      <c r="C9541" s="9">
        <f t="shared" ca="1" si="298"/>
        <v>1</v>
      </c>
      <c r="D9541" s="9" t="s">
        <v>2115</v>
      </c>
      <c r="E9541" s="9" t="s">
        <v>2116</v>
      </c>
      <c r="F9541" s="10">
        <f t="shared" ca="1" si="299"/>
        <v>4.2682930560958968E-2</v>
      </c>
      <c r="G9541" s="3" t="str">
        <f>VLOOKUP(Table3[[#This Row],[PRODUCT ID]],Table1[[PRODUCT]:[SELLING PRICE]],1,FALSE)</f>
        <v>Product99</v>
      </c>
      <c r="H9541" s="3" t="str">
        <f>VLOOKUP(Table3[[#This Row],[PRODUCT ID]],Table1[[PRODUCT]:[SELLING PRICE]],2,FALSE)</f>
        <v>Category3</v>
      </c>
      <c r="I9541" s="3" t="str">
        <f>VLOOKUP(Table3[[#This Row],[PRODUCT ID]],Table1[[PRODUCT]:[SELLING PRICE]],3,FALSE)</f>
        <v>No</v>
      </c>
      <c r="J9541" s="16">
        <f ca="1">VLOOKUP(Table3[[#This Row],[PRODUCT ID]],Table1[[PRODUCT]:[SELLING PRICE]],4,FALSE)</f>
        <v>37</v>
      </c>
      <c r="K9541" s="16">
        <f ca="1">VLOOKUP(Table3[[#This Row],[PRODUCT ID]],Table1[[PRODUCT]:[SELLING PRICE]],5,FALSE)</f>
        <v>283.98260274067536</v>
      </c>
      <c r="L9541" s="16">
        <f ca="1">J9541*Table3[[#This Row],[QUANTITY]]</f>
        <v>37</v>
      </c>
      <c r="M9541" s="16">
        <f ca="1">K9541*Table3[[#This Row],[QUANTITY]]*(1-Table3[[#This Row],[DISCOUNT %]])</f>
        <v>271.86139302737473</v>
      </c>
      <c r="N9541" s="3">
        <f>DAY(Table3[[#This Row],[DATE]])</f>
        <v>13</v>
      </c>
      <c r="O9541" s="3" t="str">
        <f>TEXT(Table3[[#This Row],[DATE]],"mmm")</f>
        <v>Feb</v>
      </c>
      <c r="P9541" s="3">
        <f>YEAR(Table3[[#This Row],[DATE]])</f>
        <v>2047</v>
      </c>
    </row>
    <row r="9542" spans="1:16" x14ac:dyDescent="0.3">
      <c r="A9542" s="6">
        <v>53737</v>
      </c>
      <c r="B9542" s="7" t="s">
        <v>1152</v>
      </c>
      <c r="C9542" s="9">
        <f t="shared" ca="1" si="298"/>
        <v>6</v>
      </c>
      <c r="D9542" s="9" t="s">
        <v>2115</v>
      </c>
      <c r="E9542" s="9" t="s">
        <v>2116</v>
      </c>
      <c r="F9542" s="10">
        <f t="shared" ca="1" si="299"/>
        <v>1.9896923786725109E-2</v>
      </c>
      <c r="G9542" s="3" t="str">
        <f>VLOOKUP(Table3[[#This Row],[PRODUCT ID]],Table1[[PRODUCT]:[SELLING PRICE]],1,FALSE)</f>
        <v>Product100</v>
      </c>
      <c r="H9542" s="3" t="str">
        <f>VLOOKUP(Table3[[#This Row],[PRODUCT ID]],Table1[[PRODUCT]:[SELLING PRICE]],2,FALSE)</f>
        <v>Category4</v>
      </c>
      <c r="I9542" s="3" t="str">
        <f>VLOOKUP(Table3[[#This Row],[PRODUCT ID]],Table1[[PRODUCT]:[SELLING PRICE]],3,FALSE)</f>
        <v>Kg</v>
      </c>
      <c r="J9542" s="16">
        <f ca="1">VLOOKUP(Table3[[#This Row],[PRODUCT ID]],Table1[[PRODUCT]:[SELLING PRICE]],4,FALSE)</f>
        <v>15</v>
      </c>
      <c r="K9542" s="16">
        <f ca="1">VLOOKUP(Table3[[#This Row],[PRODUCT ID]],Table1[[PRODUCT]:[SELLING PRICE]],5,FALSE)</f>
        <v>243.17373557422837</v>
      </c>
      <c r="L9542" s="16">
        <f ca="1">J9542*Table3[[#This Row],[QUANTITY]]</f>
        <v>90</v>
      </c>
      <c r="M9542" s="16">
        <f ca="1">K9542*Table3[[#This Row],[QUANTITY]]*(1-Table3[[#This Row],[DISCOUNT %]])</f>
        <v>1430.0119577434482</v>
      </c>
      <c r="N9542" s="3">
        <f>DAY(Table3[[#This Row],[DATE]])</f>
        <v>14</v>
      </c>
      <c r="O9542" s="3" t="str">
        <f>TEXT(Table3[[#This Row],[DATE]],"mmm")</f>
        <v>Feb</v>
      </c>
      <c r="P9542" s="3">
        <f>YEAR(Table3[[#This Row],[DATE]])</f>
        <v>2047</v>
      </c>
    </row>
    <row r="9543" spans="1:16" x14ac:dyDescent="0.3">
      <c r="A9543" s="6">
        <v>53738</v>
      </c>
      <c r="B9543" s="7" t="s">
        <v>1153</v>
      </c>
      <c r="C9543" s="9">
        <f t="shared" ca="1" si="298"/>
        <v>13</v>
      </c>
      <c r="D9543" s="9" t="s">
        <v>2115</v>
      </c>
      <c r="E9543" s="9" t="s">
        <v>2116</v>
      </c>
      <c r="F9543" s="10">
        <f t="shared" ca="1" si="299"/>
        <v>1.2986481014089902E-2</v>
      </c>
      <c r="G9543" s="3" t="str">
        <f>VLOOKUP(Table3[[#This Row],[PRODUCT ID]],Table1[[PRODUCT]:[SELLING PRICE]],1,FALSE)</f>
        <v>Product101</v>
      </c>
      <c r="H9543" s="3" t="str">
        <f>VLOOKUP(Table3[[#This Row],[PRODUCT ID]],Table1[[PRODUCT]:[SELLING PRICE]],2,FALSE)</f>
        <v>Category5</v>
      </c>
      <c r="I9543" s="3" t="str">
        <f>VLOOKUP(Table3[[#This Row],[PRODUCT ID]],Table1[[PRODUCT]:[SELLING PRICE]],3,FALSE)</f>
        <v>Kg</v>
      </c>
      <c r="J9543" s="16">
        <f ca="1">VLOOKUP(Table3[[#This Row],[PRODUCT ID]],Table1[[PRODUCT]:[SELLING PRICE]],4,FALSE)</f>
        <v>172</v>
      </c>
      <c r="K9543" s="16">
        <f ca="1">VLOOKUP(Table3[[#This Row],[PRODUCT ID]],Table1[[PRODUCT]:[SELLING PRICE]],5,FALSE)</f>
        <v>258.15144502873102</v>
      </c>
      <c r="L9543" s="16">
        <f ca="1">J9543*Table3[[#This Row],[QUANTITY]]</f>
        <v>2236</v>
      </c>
      <c r="M9543" s="16">
        <f ca="1">K9543*Table3[[#This Row],[QUANTITY]]*(1-Table3[[#This Row],[DISCOUNT %]])</f>
        <v>3312.3865604583716</v>
      </c>
      <c r="N9543" s="3">
        <f>DAY(Table3[[#This Row],[DATE]])</f>
        <v>15</v>
      </c>
      <c r="O9543" s="3" t="str">
        <f>TEXT(Table3[[#This Row],[DATE]],"mmm")</f>
        <v>Feb</v>
      </c>
      <c r="P9543" s="3">
        <f>YEAR(Table3[[#This Row],[DATE]])</f>
        <v>2047</v>
      </c>
    </row>
    <row r="9544" spans="1:16" x14ac:dyDescent="0.3">
      <c r="A9544" s="6">
        <v>53739</v>
      </c>
      <c r="B9544" s="7" t="s">
        <v>1154</v>
      </c>
      <c r="C9544" s="9">
        <f t="shared" ca="1" si="298"/>
        <v>7</v>
      </c>
      <c r="D9544" s="9" t="s">
        <v>2116</v>
      </c>
      <c r="E9544" s="9" t="s">
        <v>2118</v>
      </c>
      <c r="F9544" s="10">
        <f t="shared" ca="1" si="299"/>
        <v>7.3295442130874619E-2</v>
      </c>
      <c r="G9544" s="3" t="str">
        <f>VLOOKUP(Table3[[#This Row],[PRODUCT ID]],Table1[[PRODUCT]:[SELLING PRICE]],1,FALSE)</f>
        <v>Product102</v>
      </c>
      <c r="H9544" s="3" t="str">
        <f>VLOOKUP(Table3[[#This Row],[PRODUCT ID]],Table1[[PRODUCT]:[SELLING PRICE]],2,FALSE)</f>
        <v>Category1</v>
      </c>
      <c r="I9544" s="3" t="str">
        <f>VLOOKUP(Table3[[#This Row],[PRODUCT ID]],Table1[[PRODUCT]:[SELLING PRICE]],3,FALSE)</f>
        <v>Lt</v>
      </c>
      <c r="J9544" s="16">
        <f ca="1">VLOOKUP(Table3[[#This Row],[PRODUCT ID]],Table1[[PRODUCT]:[SELLING PRICE]],4,FALSE)</f>
        <v>243</v>
      </c>
      <c r="K9544" s="16">
        <f ca="1">VLOOKUP(Table3[[#This Row],[PRODUCT ID]],Table1[[PRODUCT]:[SELLING PRICE]],5,FALSE)</f>
        <v>235.81708264678304</v>
      </c>
      <c r="L9544" s="16">
        <f ca="1">J9544*Table3[[#This Row],[QUANTITY]]</f>
        <v>1701</v>
      </c>
      <c r="M9544" s="16">
        <f ca="1">K9544*Table3[[#This Row],[QUANTITY]]*(1-Table3[[#This Row],[DISCOUNT %]])</f>
        <v>1529.7293571852185</v>
      </c>
      <c r="N9544" s="3">
        <f>DAY(Table3[[#This Row],[DATE]])</f>
        <v>16</v>
      </c>
      <c r="O9544" s="3" t="str">
        <f>TEXT(Table3[[#This Row],[DATE]],"mmm")</f>
        <v>Feb</v>
      </c>
      <c r="P9544" s="3">
        <f>YEAR(Table3[[#This Row],[DATE]])</f>
        <v>2047</v>
      </c>
    </row>
    <row r="9545" spans="1:16" x14ac:dyDescent="0.3">
      <c r="A9545" s="6">
        <v>53740</v>
      </c>
      <c r="B9545" s="7" t="s">
        <v>1155</v>
      </c>
      <c r="C9545" s="9">
        <f t="shared" ca="1" si="298"/>
        <v>6</v>
      </c>
      <c r="D9545" s="9" t="s">
        <v>2116</v>
      </c>
      <c r="E9545" s="9" t="s">
        <v>2118</v>
      </c>
      <c r="F9545" s="10">
        <f t="shared" ca="1" si="299"/>
        <v>7.9071101789426446E-2</v>
      </c>
      <c r="G9545" s="3" t="str">
        <f>VLOOKUP(Table3[[#This Row],[PRODUCT ID]],Table1[[PRODUCT]:[SELLING PRICE]],1,FALSE)</f>
        <v>Product103</v>
      </c>
      <c r="H9545" s="3" t="str">
        <f>VLOOKUP(Table3[[#This Row],[PRODUCT ID]],Table1[[PRODUCT]:[SELLING PRICE]],2,FALSE)</f>
        <v>Category2</v>
      </c>
      <c r="I9545" s="3" t="str">
        <f>VLOOKUP(Table3[[#This Row],[PRODUCT ID]],Table1[[PRODUCT]:[SELLING PRICE]],3,FALSE)</f>
        <v>Kg</v>
      </c>
      <c r="J9545" s="16">
        <f ca="1">VLOOKUP(Table3[[#This Row],[PRODUCT ID]],Table1[[PRODUCT]:[SELLING PRICE]],4,FALSE)</f>
        <v>218</v>
      </c>
      <c r="K9545" s="16">
        <f ca="1">VLOOKUP(Table3[[#This Row],[PRODUCT ID]],Table1[[PRODUCT]:[SELLING PRICE]],5,FALSE)</f>
        <v>307.79652171837739</v>
      </c>
      <c r="L9545" s="16">
        <f ca="1">J9545*Table3[[#This Row],[QUANTITY]]</f>
        <v>1308</v>
      </c>
      <c r="M9545" s="16">
        <f ca="1">K9545*Table3[[#This Row],[QUANTITY]]*(1-Table3[[#This Row],[DISCOUNT %]])</f>
        <v>1700.7522697149132</v>
      </c>
      <c r="N9545" s="3">
        <f>DAY(Table3[[#This Row],[DATE]])</f>
        <v>17</v>
      </c>
      <c r="O9545" s="3" t="str">
        <f>TEXT(Table3[[#This Row],[DATE]],"mmm")</f>
        <v>Feb</v>
      </c>
      <c r="P9545" s="3">
        <f>YEAR(Table3[[#This Row],[DATE]])</f>
        <v>2047</v>
      </c>
    </row>
    <row r="9546" spans="1:16" x14ac:dyDescent="0.3">
      <c r="A9546" s="6">
        <v>53741</v>
      </c>
      <c r="B9546" s="7" t="s">
        <v>1156</v>
      </c>
      <c r="C9546" s="9">
        <f t="shared" ca="1" si="298"/>
        <v>11</v>
      </c>
      <c r="D9546" s="9" t="s">
        <v>2116</v>
      </c>
      <c r="E9546" s="9" t="s">
        <v>2116</v>
      </c>
      <c r="F9546" s="10">
        <f t="shared" ca="1" si="299"/>
        <v>3.4873026603529735E-2</v>
      </c>
      <c r="G9546" s="3" t="str">
        <f>VLOOKUP(Table3[[#This Row],[PRODUCT ID]],Table1[[PRODUCT]:[SELLING PRICE]],1,FALSE)</f>
        <v>Product104</v>
      </c>
      <c r="H9546" s="3" t="str">
        <f>VLOOKUP(Table3[[#This Row],[PRODUCT ID]],Table1[[PRODUCT]:[SELLING PRICE]],2,FALSE)</f>
        <v>Category3</v>
      </c>
      <c r="I9546" s="3" t="str">
        <f>VLOOKUP(Table3[[#This Row],[PRODUCT ID]],Table1[[PRODUCT]:[SELLING PRICE]],3,FALSE)</f>
        <v>Lt</v>
      </c>
      <c r="J9546" s="16">
        <f ca="1">VLOOKUP(Table3[[#This Row],[PRODUCT ID]],Table1[[PRODUCT]:[SELLING PRICE]],4,FALSE)</f>
        <v>146</v>
      </c>
      <c r="K9546" s="16">
        <f ca="1">VLOOKUP(Table3[[#This Row],[PRODUCT ID]],Table1[[PRODUCT]:[SELLING PRICE]],5,FALSE)</f>
        <v>223.63337418801876</v>
      </c>
      <c r="L9546" s="16">
        <f ca="1">J9546*Table3[[#This Row],[QUANTITY]]</f>
        <v>1606</v>
      </c>
      <c r="M9546" s="16">
        <f ca="1">K9546*Table3[[#This Row],[QUANTITY]]*(1-Table3[[#This Row],[DISCOUNT %]])</f>
        <v>2374.1806173857517</v>
      </c>
      <c r="N9546" s="3">
        <f>DAY(Table3[[#This Row],[DATE]])</f>
        <v>18</v>
      </c>
      <c r="O9546" s="3" t="str">
        <f>TEXT(Table3[[#This Row],[DATE]],"mmm")</f>
        <v>Feb</v>
      </c>
      <c r="P9546" s="3">
        <f>YEAR(Table3[[#This Row],[DATE]])</f>
        <v>2047</v>
      </c>
    </row>
    <row r="9547" spans="1:16" x14ac:dyDescent="0.3">
      <c r="A9547" s="6">
        <v>53742</v>
      </c>
      <c r="B9547" s="7" t="s">
        <v>1157</v>
      </c>
      <c r="C9547" s="9">
        <f t="shared" ca="1" si="298"/>
        <v>8</v>
      </c>
      <c r="D9547" s="9" t="s">
        <v>2115</v>
      </c>
      <c r="E9547" s="9" t="s">
        <v>2116</v>
      </c>
      <c r="F9547" s="10">
        <f t="shared" ca="1" si="299"/>
        <v>6.9941935221800366E-2</v>
      </c>
      <c r="G9547" s="3" t="str">
        <f>VLOOKUP(Table3[[#This Row],[PRODUCT ID]],Table1[[PRODUCT]:[SELLING PRICE]],1,FALSE)</f>
        <v>Product105</v>
      </c>
      <c r="H9547" s="3" t="str">
        <f>VLOOKUP(Table3[[#This Row],[PRODUCT ID]],Table1[[PRODUCT]:[SELLING PRICE]],2,FALSE)</f>
        <v>Category4</v>
      </c>
      <c r="I9547" s="3" t="str">
        <f>VLOOKUP(Table3[[#This Row],[PRODUCT ID]],Table1[[PRODUCT]:[SELLING PRICE]],3,FALSE)</f>
        <v>Ft</v>
      </c>
      <c r="J9547" s="16">
        <f ca="1">VLOOKUP(Table3[[#This Row],[PRODUCT ID]],Table1[[PRODUCT]:[SELLING PRICE]],4,FALSE)</f>
        <v>190</v>
      </c>
      <c r="K9547" s="16">
        <f ca="1">VLOOKUP(Table3[[#This Row],[PRODUCT ID]],Table1[[PRODUCT]:[SELLING PRICE]],5,FALSE)</f>
        <v>199.46724973635085</v>
      </c>
      <c r="L9547" s="16">
        <f ca="1">J9547*Table3[[#This Row],[QUANTITY]]</f>
        <v>1520</v>
      </c>
      <c r="M9547" s="16">
        <f ca="1">K9547*Table3[[#This Row],[QUANTITY]]*(1-Table3[[#This Row],[DISCOUNT %]])</f>
        <v>1484.1289942113626</v>
      </c>
      <c r="N9547" s="3">
        <f>DAY(Table3[[#This Row],[DATE]])</f>
        <v>19</v>
      </c>
      <c r="O9547" s="3" t="str">
        <f>TEXT(Table3[[#This Row],[DATE]],"mmm")</f>
        <v>Feb</v>
      </c>
      <c r="P9547" s="3">
        <f>YEAR(Table3[[#This Row],[DATE]])</f>
        <v>2047</v>
      </c>
    </row>
    <row r="9548" spans="1:16" x14ac:dyDescent="0.3">
      <c r="A9548" s="6">
        <v>53743</v>
      </c>
      <c r="B9548" s="7" t="s">
        <v>1158</v>
      </c>
      <c r="C9548" s="9">
        <f t="shared" ca="1" si="298"/>
        <v>1</v>
      </c>
      <c r="D9548" s="9" t="s">
        <v>2117</v>
      </c>
      <c r="E9548" s="9" t="s">
        <v>2116</v>
      </c>
      <c r="F9548" s="10">
        <f t="shared" ca="1" si="299"/>
        <v>4.4440837726895832E-2</v>
      </c>
      <c r="G9548" s="3" t="str">
        <f>VLOOKUP(Table3[[#This Row],[PRODUCT ID]],Table1[[PRODUCT]:[SELLING PRICE]],1,FALSE)</f>
        <v>Product106</v>
      </c>
      <c r="H9548" s="3" t="str">
        <f>VLOOKUP(Table3[[#This Row],[PRODUCT ID]],Table1[[PRODUCT]:[SELLING PRICE]],2,FALSE)</f>
        <v>Category5</v>
      </c>
      <c r="I9548" s="3" t="str">
        <f>VLOOKUP(Table3[[#This Row],[PRODUCT ID]],Table1[[PRODUCT]:[SELLING PRICE]],3,FALSE)</f>
        <v>Kg</v>
      </c>
      <c r="J9548" s="16">
        <f ca="1">VLOOKUP(Table3[[#This Row],[PRODUCT ID]],Table1[[PRODUCT]:[SELLING PRICE]],4,FALSE)</f>
        <v>164</v>
      </c>
      <c r="K9548" s="16">
        <f ca="1">VLOOKUP(Table3[[#This Row],[PRODUCT ID]],Table1[[PRODUCT]:[SELLING PRICE]],5,FALSE)</f>
        <v>229.21030765727068</v>
      </c>
      <c r="L9548" s="16">
        <f ca="1">J9548*Table3[[#This Row],[QUANTITY]]</f>
        <v>164</v>
      </c>
      <c r="M9548" s="16">
        <f ca="1">K9548*Table3[[#This Row],[QUANTITY]]*(1-Table3[[#This Row],[DISCOUNT %]])</f>
        <v>219.02400956934204</v>
      </c>
      <c r="N9548" s="3">
        <f>DAY(Table3[[#This Row],[DATE]])</f>
        <v>20</v>
      </c>
      <c r="O9548" s="3" t="str">
        <f>TEXT(Table3[[#This Row],[DATE]],"mmm")</f>
        <v>Feb</v>
      </c>
      <c r="P9548" s="3">
        <f>YEAR(Table3[[#This Row],[DATE]])</f>
        <v>2047</v>
      </c>
    </row>
    <row r="9549" spans="1:16" x14ac:dyDescent="0.3">
      <c r="A9549" s="6">
        <v>53744</v>
      </c>
      <c r="B9549" s="7" t="s">
        <v>1159</v>
      </c>
      <c r="C9549" s="9">
        <f t="shared" ca="1" si="298"/>
        <v>1</v>
      </c>
      <c r="D9549" s="9" t="s">
        <v>2117</v>
      </c>
      <c r="E9549" s="9" t="s">
        <v>2116</v>
      </c>
      <c r="F9549" s="10">
        <f t="shared" ca="1" si="299"/>
        <v>2.8969326207102387E-2</v>
      </c>
      <c r="G9549" s="3" t="str">
        <f>VLOOKUP(Table3[[#This Row],[PRODUCT ID]],Table1[[PRODUCT]:[SELLING PRICE]],1,FALSE)</f>
        <v>Product107</v>
      </c>
      <c r="H9549" s="3" t="str">
        <f>VLOOKUP(Table3[[#This Row],[PRODUCT ID]],Table1[[PRODUCT]:[SELLING PRICE]],2,FALSE)</f>
        <v>Category1</v>
      </c>
      <c r="I9549" s="3" t="str">
        <f>VLOOKUP(Table3[[#This Row],[PRODUCT ID]],Table1[[PRODUCT]:[SELLING PRICE]],3,FALSE)</f>
        <v>No</v>
      </c>
      <c r="J9549" s="16">
        <f ca="1">VLOOKUP(Table3[[#This Row],[PRODUCT ID]],Table1[[PRODUCT]:[SELLING PRICE]],4,FALSE)</f>
        <v>155</v>
      </c>
      <c r="K9549" s="16">
        <f ca="1">VLOOKUP(Table3[[#This Row],[PRODUCT ID]],Table1[[PRODUCT]:[SELLING PRICE]],5,FALSE)</f>
        <v>211.49039678624223</v>
      </c>
      <c r="L9549" s="16">
        <f ca="1">J9549*Table3[[#This Row],[QUANTITY]]</f>
        <v>155</v>
      </c>
      <c r="M9549" s="16">
        <f ca="1">K9549*Table3[[#This Row],[QUANTITY]]*(1-Table3[[#This Row],[DISCOUNT %]])</f>
        <v>205.36366249207208</v>
      </c>
      <c r="N9549" s="3">
        <f>DAY(Table3[[#This Row],[DATE]])</f>
        <v>21</v>
      </c>
      <c r="O9549" s="3" t="str">
        <f>TEXT(Table3[[#This Row],[DATE]],"mmm")</f>
        <v>Feb</v>
      </c>
      <c r="P9549" s="3">
        <f>YEAR(Table3[[#This Row],[DATE]])</f>
        <v>2047</v>
      </c>
    </row>
    <row r="9550" spans="1:16" x14ac:dyDescent="0.3">
      <c r="A9550" s="6">
        <v>53745</v>
      </c>
      <c r="B9550" s="7" t="s">
        <v>1160</v>
      </c>
      <c r="C9550" s="9">
        <f t="shared" ca="1" si="298"/>
        <v>7</v>
      </c>
      <c r="D9550" s="9" t="s">
        <v>2116</v>
      </c>
      <c r="E9550" s="9" t="s">
        <v>2118</v>
      </c>
      <c r="F9550" s="10">
        <f t="shared" ca="1" si="299"/>
        <v>9.2176572907635035E-2</v>
      </c>
      <c r="G9550" s="3" t="str">
        <f>VLOOKUP(Table3[[#This Row],[PRODUCT ID]],Table1[[PRODUCT]:[SELLING PRICE]],1,FALSE)</f>
        <v>Product108</v>
      </c>
      <c r="H9550" s="3" t="str">
        <f>VLOOKUP(Table3[[#This Row],[PRODUCT ID]],Table1[[PRODUCT]:[SELLING PRICE]],2,FALSE)</f>
        <v>Category2</v>
      </c>
      <c r="I9550" s="3" t="str">
        <f>VLOOKUP(Table3[[#This Row],[PRODUCT ID]],Table1[[PRODUCT]:[SELLING PRICE]],3,FALSE)</f>
        <v>No</v>
      </c>
      <c r="J9550" s="16">
        <f ca="1">VLOOKUP(Table3[[#This Row],[PRODUCT ID]],Table1[[PRODUCT]:[SELLING PRICE]],4,FALSE)</f>
        <v>87</v>
      </c>
      <c r="K9550" s="16">
        <f ca="1">VLOOKUP(Table3[[#This Row],[PRODUCT ID]],Table1[[PRODUCT]:[SELLING PRICE]],5,FALSE)</f>
        <v>236.4144456658027</v>
      </c>
      <c r="L9550" s="16">
        <f ca="1">J9550*Table3[[#This Row],[QUANTITY]]</f>
        <v>609</v>
      </c>
      <c r="M9550" s="16">
        <f ca="1">K9550*Table3[[#This Row],[QUANTITY]]*(1-Table3[[#This Row],[DISCOUNT %]])</f>
        <v>1502.3580059492949</v>
      </c>
      <c r="N9550" s="3">
        <f>DAY(Table3[[#This Row],[DATE]])</f>
        <v>22</v>
      </c>
      <c r="O9550" s="3" t="str">
        <f>TEXT(Table3[[#This Row],[DATE]],"mmm")</f>
        <v>Feb</v>
      </c>
      <c r="P9550" s="3">
        <f>YEAR(Table3[[#This Row],[DATE]])</f>
        <v>2047</v>
      </c>
    </row>
    <row r="9551" spans="1:16" x14ac:dyDescent="0.3">
      <c r="A9551" s="6">
        <v>53746</v>
      </c>
      <c r="B9551" s="7" t="s">
        <v>1161</v>
      </c>
      <c r="C9551" s="9">
        <f t="shared" ca="1" si="298"/>
        <v>14</v>
      </c>
      <c r="D9551" s="9" t="s">
        <v>2116</v>
      </c>
      <c r="E9551" s="9" t="s">
        <v>2116</v>
      </c>
      <c r="F9551" s="10">
        <f t="shared" ca="1" si="299"/>
        <v>4.5004113700915317E-2</v>
      </c>
      <c r="G9551" s="3" t="str">
        <f>VLOOKUP(Table3[[#This Row],[PRODUCT ID]],Table1[[PRODUCT]:[SELLING PRICE]],1,FALSE)</f>
        <v>Product109</v>
      </c>
      <c r="H9551" s="3" t="str">
        <f>VLOOKUP(Table3[[#This Row],[PRODUCT ID]],Table1[[PRODUCT]:[SELLING PRICE]],2,FALSE)</f>
        <v>Category3</v>
      </c>
      <c r="I9551" s="3" t="str">
        <f>VLOOKUP(Table3[[#This Row],[PRODUCT ID]],Table1[[PRODUCT]:[SELLING PRICE]],3,FALSE)</f>
        <v>Ft</v>
      </c>
      <c r="J9551" s="16">
        <f ca="1">VLOOKUP(Table3[[#This Row],[PRODUCT ID]],Table1[[PRODUCT]:[SELLING PRICE]],4,FALSE)</f>
        <v>129</v>
      </c>
      <c r="K9551" s="16">
        <f ca="1">VLOOKUP(Table3[[#This Row],[PRODUCT ID]],Table1[[PRODUCT]:[SELLING PRICE]],5,FALSE)</f>
        <v>246.32694639898656</v>
      </c>
      <c r="L9551" s="16">
        <f ca="1">J9551*Table3[[#This Row],[QUANTITY]]</f>
        <v>1806</v>
      </c>
      <c r="M9551" s="16">
        <f ca="1">K9551*Table3[[#This Row],[QUANTITY]]*(1-Table3[[#This Row],[DISCOUNT %]])</f>
        <v>3293.3770869390623</v>
      </c>
      <c r="N9551" s="3">
        <f>DAY(Table3[[#This Row],[DATE]])</f>
        <v>23</v>
      </c>
      <c r="O9551" s="3" t="str">
        <f>TEXT(Table3[[#This Row],[DATE]],"mmm")</f>
        <v>Feb</v>
      </c>
      <c r="P9551" s="3">
        <f>YEAR(Table3[[#This Row],[DATE]])</f>
        <v>2047</v>
      </c>
    </row>
    <row r="9552" spans="1:16" x14ac:dyDescent="0.3">
      <c r="A9552" s="6">
        <v>53747</v>
      </c>
      <c r="B9552" s="7" t="s">
        <v>1162</v>
      </c>
      <c r="C9552" s="9">
        <f t="shared" ca="1" si="298"/>
        <v>2</v>
      </c>
      <c r="D9552" s="9" t="s">
        <v>2116</v>
      </c>
      <c r="E9552" s="9" t="s">
        <v>2116</v>
      </c>
      <c r="F9552" s="10">
        <f t="shared" ca="1" si="299"/>
        <v>8.2157500591206398E-2</v>
      </c>
      <c r="G9552" s="3" t="str">
        <f>VLOOKUP(Table3[[#This Row],[PRODUCT ID]],Table1[[PRODUCT]:[SELLING PRICE]],1,FALSE)</f>
        <v>Product110</v>
      </c>
      <c r="H9552" s="3" t="str">
        <f>VLOOKUP(Table3[[#This Row],[PRODUCT ID]],Table1[[PRODUCT]:[SELLING PRICE]],2,FALSE)</f>
        <v>Category4</v>
      </c>
      <c r="I9552" s="3" t="str">
        <f>VLOOKUP(Table3[[#This Row],[PRODUCT ID]],Table1[[PRODUCT]:[SELLING PRICE]],3,FALSE)</f>
        <v>No</v>
      </c>
      <c r="J9552" s="16">
        <f ca="1">VLOOKUP(Table3[[#This Row],[PRODUCT ID]],Table1[[PRODUCT]:[SELLING PRICE]],4,FALSE)</f>
        <v>193</v>
      </c>
      <c r="K9552" s="16">
        <f ca="1">VLOOKUP(Table3[[#This Row],[PRODUCT ID]],Table1[[PRODUCT]:[SELLING PRICE]],5,FALSE)</f>
        <v>56.766759977687421</v>
      </c>
      <c r="L9552" s="16">
        <f ca="1">J9552*Table3[[#This Row],[QUANTITY]]</f>
        <v>386</v>
      </c>
      <c r="M9552" s="16">
        <f ca="1">K9552*Table3[[#This Row],[QUANTITY]]*(1-Table3[[#This Row],[DISCOUNT %]])</f>
        <v>104.20588972251939</v>
      </c>
      <c r="N9552" s="3">
        <f>DAY(Table3[[#This Row],[DATE]])</f>
        <v>24</v>
      </c>
      <c r="O9552" s="3" t="str">
        <f>TEXT(Table3[[#This Row],[DATE]],"mmm")</f>
        <v>Feb</v>
      </c>
      <c r="P9552" s="3">
        <f>YEAR(Table3[[#This Row],[DATE]])</f>
        <v>2047</v>
      </c>
    </row>
    <row r="9553" spans="1:16" x14ac:dyDescent="0.3">
      <c r="A9553" s="6">
        <v>53748</v>
      </c>
      <c r="B9553" s="7" t="s">
        <v>1163</v>
      </c>
      <c r="C9553" s="9">
        <f t="shared" ca="1" si="298"/>
        <v>9</v>
      </c>
      <c r="D9553" s="9" t="s">
        <v>2116</v>
      </c>
      <c r="E9553" s="9" t="s">
        <v>2116</v>
      </c>
      <c r="F9553" s="10">
        <f t="shared" ca="1" si="299"/>
        <v>8.1451652928128018E-2</v>
      </c>
      <c r="G9553" s="3" t="str">
        <f>VLOOKUP(Table3[[#This Row],[PRODUCT ID]],Table1[[PRODUCT]:[SELLING PRICE]],1,FALSE)</f>
        <v>Product111</v>
      </c>
      <c r="H9553" s="3" t="str">
        <f>VLOOKUP(Table3[[#This Row],[PRODUCT ID]],Table1[[PRODUCT]:[SELLING PRICE]],2,FALSE)</f>
        <v>Category5</v>
      </c>
      <c r="I9553" s="3" t="str">
        <f>VLOOKUP(Table3[[#This Row],[PRODUCT ID]],Table1[[PRODUCT]:[SELLING PRICE]],3,FALSE)</f>
        <v>Kg</v>
      </c>
      <c r="J9553" s="16">
        <f ca="1">VLOOKUP(Table3[[#This Row],[PRODUCT ID]],Table1[[PRODUCT]:[SELLING PRICE]],4,FALSE)</f>
        <v>22</v>
      </c>
      <c r="K9553" s="16">
        <f ca="1">VLOOKUP(Table3[[#This Row],[PRODUCT ID]],Table1[[PRODUCT]:[SELLING PRICE]],5,FALSE)</f>
        <v>29.778998231436994</v>
      </c>
      <c r="L9553" s="16">
        <f ca="1">J9553*Table3[[#This Row],[QUANTITY]]</f>
        <v>198</v>
      </c>
      <c r="M9553" s="16">
        <f ca="1">K9553*Table3[[#This Row],[QUANTITY]]*(1-Table3[[#This Row],[DISCOUNT %]])</f>
        <v>246.18104642648385</v>
      </c>
      <c r="N9553" s="3">
        <f>DAY(Table3[[#This Row],[DATE]])</f>
        <v>25</v>
      </c>
      <c r="O9553" s="3" t="str">
        <f>TEXT(Table3[[#This Row],[DATE]],"mmm")</f>
        <v>Feb</v>
      </c>
      <c r="P9553" s="3">
        <f>YEAR(Table3[[#This Row],[DATE]])</f>
        <v>2047</v>
      </c>
    </row>
    <row r="9554" spans="1:16" x14ac:dyDescent="0.3">
      <c r="A9554" s="6">
        <v>53749</v>
      </c>
      <c r="B9554" s="7" t="s">
        <v>1164</v>
      </c>
      <c r="C9554" s="9">
        <f t="shared" ca="1" si="298"/>
        <v>11</v>
      </c>
      <c r="D9554" s="9" t="s">
        <v>2115</v>
      </c>
      <c r="E9554" s="9" t="s">
        <v>2116</v>
      </c>
      <c r="F9554" s="10">
        <f t="shared" ca="1" si="299"/>
        <v>8.1549830033003159E-2</v>
      </c>
      <c r="G9554" s="3" t="str">
        <f>VLOOKUP(Table3[[#This Row],[PRODUCT ID]],Table1[[PRODUCT]:[SELLING PRICE]],1,FALSE)</f>
        <v>Product112</v>
      </c>
      <c r="H9554" s="3" t="str">
        <f>VLOOKUP(Table3[[#This Row],[PRODUCT ID]],Table1[[PRODUCT]:[SELLING PRICE]],2,FALSE)</f>
        <v>Category1</v>
      </c>
      <c r="I9554" s="3" t="str">
        <f>VLOOKUP(Table3[[#This Row],[PRODUCT ID]],Table1[[PRODUCT]:[SELLING PRICE]],3,FALSE)</f>
        <v>Kg</v>
      </c>
      <c r="J9554" s="16">
        <f ca="1">VLOOKUP(Table3[[#This Row],[PRODUCT ID]],Table1[[PRODUCT]:[SELLING PRICE]],4,FALSE)</f>
        <v>154</v>
      </c>
      <c r="K9554" s="16">
        <f ca="1">VLOOKUP(Table3[[#This Row],[PRODUCT ID]],Table1[[PRODUCT]:[SELLING PRICE]],5,FALSE)</f>
        <v>156.69239636884029</v>
      </c>
      <c r="L9554" s="16">
        <f ca="1">J9554*Table3[[#This Row],[QUANTITY]]</f>
        <v>1694</v>
      </c>
      <c r="M9554" s="16">
        <f ca="1">K9554*Table3[[#This Row],[QUANTITY]]*(1-Table3[[#This Row],[DISCOUNT %]])</f>
        <v>1583.0557388524712</v>
      </c>
      <c r="N9554" s="3">
        <f>DAY(Table3[[#This Row],[DATE]])</f>
        <v>26</v>
      </c>
      <c r="O9554" s="3" t="str">
        <f>TEXT(Table3[[#This Row],[DATE]],"mmm")</f>
        <v>Feb</v>
      </c>
      <c r="P9554" s="3">
        <f>YEAR(Table3[[#This Row],[DATE]])</f>
        <v>2047</v>
      </c>
    </row>
    <row r="9555" spans="1:16" x14ac:dyDescent="0.3">
      <c r="A9555" s="6">
        <v>53750</v>
      </c>
      <c r="B9555" s="7" t="s">
        <v>1165</v>
      </c>
      <c r="C9555" s="9">
        <f t="shared" ca="1" si="298"/>
        <v>9</v>
      </c>
      <c r="D9555" s="9" t="s">
        <v>2116</v>
      </c>
      <c r="E9555" s="9" t="s">
        <v>2116</v>
      </c>
      <c r="F9555" s="10">
        <f t="shared" ca="1" si="299"/>
        <v>6.3183654377562778E-2</v>
      </c>
      <c r="G9555" s="3" t="str">
        <f>VLOOKUP(Table3[[#This Row],[PRODUCT ID]],Table1[[PRODUCT]:[SELLING PRICE]],1,FALSE)</f>
        <v>Product113</v>
      </c>
      <c r="H9555" s="3" t="str">
        <f>VLOOKUP(Table3[[#This Row],[PRODUCT ID]],Table1[[PRODUCT]:[SELLING PRICE]],2,FALSE)</f>
        <v>Category2</v>
      </c>
      <c r="I9555" s="3" t="str">
        <f>VLOOKUP(Table3[[#This Row],[PRODUCT ID]],Table1[[PRODUCT]:[SELLING PRICE]],3,FALSE)</f>
        <v>Lt</v>
      </c>
      <c r="J9555" s="16">
        <f ca="1">VLOOKUP(Table3[[#This Row],[PRODUCT ID]],Table1[[PRODUCT]:[SELLING PRICE]],4,FALSE)</f>
        <v>36</v>
      </c>
      <c r="K9555" s="16">
        <f ca="1">VLOOKUP(Table3[[#This Row],[PRODUCT ID]],Table1[[PRODUCT]:[SELLING PRICE]],5,FALSE)</f>
        <v>28.908862219054448</v>
      </c>
      <c r="L9555" s="16">
        <f ca="1">J9555*Table3[[#This Row],[QUANTITY]]</f>
        <v>324</v>
      </c>
      <c r="M9555" s="16">
        <f ca="1">K9555*Table3[[#This Row],[QUANTITY]]*(1-Table3[[#This Row],[DISCOUNT %]])</f>
        <v>243.74065194141417</v>
      </c>
      <c r="N9555" s="3">
        <f>DAY(Table3[[#This Row],[DATE]])</f>
        <v>27</v>
      </c>
      <c r="O9555" s="3" t="str">
        <f>TEXT(Table3[[#This Row],[DATE]],"mmm")</f>
        <v>Feb</v>
      </c>
      <c r="P9555" s="3">
        <f>YEAR(Table3[[#This Row],[DATE]])</f>
        <v>2047</v>
      </c>
    </row>
    <row r="9556" spans="1:16" x14ac:dyDescent="0.3">
      <c r="A9556" s="6">
        <v>53751</v>
      </c>
      <c r="B9556" s="7" t="s">
        <v>1166</v>
      </c>
      <c r="C9556" s="9">
        <f t="shared" ca="1" si="298"/>
        <v>2</v>
      </c>
      <c r="D9556" s="9" t="s">
        <v>2117</v>
      </c>
      <c r="E9556" s="9" t="s">
        <v>2118</v>
      </c>
      <c r="F9556" s="10">
        <f t="shared" ca="1" si="299"/>
        <v>2.394466446294571E-2</v>
      </c>
      <c r="G9556" s="3" t="str">
        <f>VLOOKUP(Table3[[#This Row],[PRODUCT ID]],Table1[[PRODUCT]:[SELLING PRICE]],1,FALSE)</f>
        <v>Product114</v>
      </c>
      <c r="H9556" s="3" t="str">
        <f>VLOOKUP(Table3[[#This Row],[PRODUCT ID]],Table1[[PRODUCT]:[SELLING PRICE]],2,FALSE)</f>
        <v>Category3</v>
      </c>
      <c r="I9556" s="3" t="str">
        <f>VLOOKUP(Table3[[#This Row],[PRODUCT ID]],Table1[[PRODUCT]:[SELLING PRICE]],3,FALSE)</f>
        <v>Kg</v>
      </c>
      <c r="J9556" s="16">
        <f ca="1">VLOOKUP(Table3[[#This Row],[PRODUCT ID]],Table1[[PRODUCT]:[SELLING PRICE]],4,FALSE)</f>
        <v>23</v>
      </c>
      <c r="K9556" s="16">
        <f ca="1">VLOOKUP(Table3[[#This Row],[PRODUCT ID]],Table1[[PRODUCT]:[SELLING PRICE]],5,FALSE)</f>
        <v>143.47786067109089</v>
      </c>
      <c r="L9556" s="16">
        <f ca="1">J9556*Table3[[#This Row],[QUANTITY]]</f>
        <v>46</v>
      </c>
      <c r="M9556" s="16">
        <f ca="1">K9556*Table3[[#This Row],[QUANTITY]]*(1-Table3[[#This Row],[DISCOUNT %]])</f>
        <v>280.08466287892071</v>
      </c>
      <c r="N9556" s="3">
        <f>DAY(Table3[[#This Row],[DATE]])</f>
        <v>28</v>
      </c>
      <c r="O9556" s="3" t="str">
        <f>TEXT(Table3[[#This Row],[DATE]],"mmm")</f>
        <v>Feb</v>
      </c>
      <c r="P9556" s="3">
        <f>YEAR(Table3[[#This Row],[DATE]])</f>
        <v>2047</v>
      </c>
    </row>
    <row r="9557" spans="1:16" x14ac:dyDescent="0.3">
      <c r="A9557" s="6">
        <v>53752</v>
      </c>
      <c r="B9557" s="7" t="s">
        <v>1167</v>
      </c>
      <c r="C9557" s="9">
        <f t="shared" ca="1" si="298"/>
        <v>7</v>
      </c>
      <c r="D9557" s="9" t="s">
        <v>2115</v>
      </c>
      <c r="E9557" s="9" t="s">
        <v>2118</v>
      </c>
      <c r="F9557" s="10">
        <f t="shared" ca="1" si="299"/>
        <v>5.3593160194594196E-2</v>
      </c>
      <c r="G9557" s="3" t="str">
        <f>VLOOKUP(Table3[[#This Row],[PRODUCT ID]],Table1[[PRODUCT]:[SELLING PRICE]],1,FALSE)</f>
        <v>Product115</v>
      </c>
      <c r="H9557" s="3" t="str">
        <f>VLOOKUP(Table3[[#This Row],[PRODUCT ID]],Table1[[PRODUCT]:[SELLING PRICE]],2,FALSE)</f>
        <v>Category4</v>
      </c>
      <c r="I9557" s="3" t="str">
        <f>VLOOKUP(Table3[[#This Row],[PRODUCT ID]],Table1[[PRODUCT]:[SELLING PRICE]],3,FALSE)</f>
        <v>Lt</v>
      </c>
      <c r="J9557" s="16">
        <f ca="1">VLOOKUP(Table3[[#This Row],[PRODUCT ID]],Table1[[PRODUCT]:[SELLING PRICE]],4,FALSE)</f>
        <v>92</v>
      </c>
      <c r="K9557" s="16">
        <f ca="1">VLOOKUP(Table3[[#This Row],[PRODUCT ID]],Table1[[PRODUCT]:[SELLING PRICE]],5,FALSE)</f>
        <v>137.43107158405039</v>
      </c>
      <c r="L9557" s="16">
        <f ca="1">J9557*Table3[[#This Row],[QUANTITY]]</f>
        <v>644</v>
      </c>
      <c r="M9557" s="16">
        <f ca="1">K9557*Table3[[#This Row],[QUANTITY]]*(1-Table3[[#This Row],[DISCOUNT %]])</f>
        <v>910.45994304252145</v>
      </c>
      <c r="N9557" s="3">
        <f>DAY(Table3[[#This Row],[DATE]])</f>
        <v>1</v>
      </c>
      <c r="O9557" s="3" t="str">
        <f>TEXT(Table3[[#This Row],[DATE]],"mmm")</f>
        <v>Mar</v>
      </c>
      <c r="P9557" s="3">
        <f>YEAR(Table3[[#This Row],[DATE]])</f>
        <v>2047</v>
      </c>
    </row>
    <row r="9558" spans="1:16" x14ac:dyDescent="0.3">
      <c r="A9558" s="6">
        <v>53753</v>
      </c>
      <c r="B9558" s="7" t="s">
        <v>1168</v>
      </c>
      <c r="C9558" s="9">
        <f t="shared" ca="1" si="298"/>
        <v>13</v>
      </c>
      <c r="D9558" s="9" t="s">
        <v>2115</v>
      </c>
      <c r="E9558" s="9" t="s">
        <v>2116</v>
      </c>
      <c r="F9558" s="10">
        <f t="shared" ca="1" si="299"/>
        <v>1.934879911132972E-2</v>
      </c>
      <c r="G9558" s="3" t="str">
        <f>VLOOKUP(Table3[[#This Row],[PRODUCT ID]],Table1[[PRODUCT]:[SELLING PRICE]],1,FALSE)</f>
        <v>Product116</v>
      </c>
      <c r="H9558" s="3" t="str">
        <f>VLOOKUP(Table3[[#This Row],[PRODUCT ID]],Table1[[PRODUCT]:[SELLING PRICE]],2,FALSE)</f>
        <v>Category5</v>
      </c>
      <c r="I9558" s="3" t="str">
        <f>VLOOKUP(Table3[[#This Row],[PRODUCT ID]],Table1[[PRODUCT]:[SELLING PRICE]],3,FALSE)</f>
        <v>Ft</v>
      </c>
      <c r="J9558" s="16">
        <f ca="1">VLOOKUP(Table3[[#This Row],[PRODUCT ID]],Table1[[PRODUCT]:[SELLING PRICE]],4,FALSE)</f>
        <v>165</v>
      </c>
      <c r="K9558" s="16">
        <f ca="1">VLOOKUP(Table3[[#This Row],[PRODUCT ID]],Table1[[PRODUCT]:[SELLING PRICE]],5,FALSE)</f>
        <v>51.172587320268526</v>
      </c>
      <c r="L9558" s="16">
        <f ca="1">J9558*Table3[[#This Row],[QUANTITY]]</f>
        <v>2145</v>
      </c>
      <c r="M9558" s="16">
        <f ca="1">K9558*Table3[[#This Row],[QUANTITY]]*(1-Table3[[#This Row],[DISCOUNT %]])</f>
        <v>652.37196970662171</v>
      </c>
      <c r="N9558" s="3">
        <f>DAY(Table3[[#This Row],[DATE]])</f>
        <v>2</v>
      </c>
      <c r="O9558" s="3" t="str">
        <f>TEXT(Table3[[#This Row],[DATE]],"mmm")</f>
        <v>Mar</v>
      </c>
      <c r="P9558" s="3">
        <f>YEAR(Table3[[#This Row],[DATE]])</f>
        <v>2047</v>
      </c>
    </row>
    <row r="9559" spans="1:16" x14ac:dyDescent="0.3">
      <c r="A9559" s="6">
        <v>53754</v>
      </c>
      <c r="B9559" s="7" t="s">
        <v>1169</v>
      </c>
      <c r="C9559" s="9">
        <f t="shared" ca="1" si="298"/>
        <v>2</v>
      </c>
      <c r="D9559" s="9" t="s">
        <v>2115</v>
      </c>
      <c r="E9559" s="9" t="s">
        <v>2116</v>
      </c>
      <c r="F9559" s="10">
        <f t="shared" ca="1" si="299"/>
        <v>2.8244373957497684E-3</v>
      </c>
      <c r="G9559" s="3" t="str">
        <f>VLOOKUP(Table3[[#This Row],[PRODUCT ID]],Table1[[PRODUCT]:[SELLING PRICE]],1,FALSE)</f>
        <v>Product117</v>
      </c>
      <c r="H9559" s="3" t="str">
        <f>VLOOKUP(Table3[[#This Row],[PRODUCT ID]],Table1[[PRODUCT]:[SELLING PRICE]],2,FALSE)</f>
        <v>Category1</v>
      </c>
      <c r="I9559" s="3" t="str">
        <f>VLOOKUP(Table3[[#This Row],[PRODUCT ID]],Table1[[PRODUCT]:[SELLING PRICE]],3,FALSE)</f>
        <v>Kg</v>
      </c>
      <c r="J9559" s="16">
        <f ca="1">VLOOKUP(Table3[[#This Row],[PRODUCT ID]],Table1[[PRODUCT]:[SELLING PRICE]],4,FALSE)</f>
        <v>40</v>
      </c>
      <c r="K9559" s="16">
        <f ca="1">VLOOKUP(Table3[[#This Row],[PRODUCT ID]],Table1[[PRODUCT]:[SELLING PRICE]],5,FALSE)</f>
        <v>232.72786030532117</v>
      </c>
      <c r="L9559" s="16">
        <f ca="1">J9559*Table3[[#This Row],[QUANTITY]]</f>
        <v>80</v>
      </c>
      <c r="M9559" s="16">
        <f ca="1">K9559*Table3[[#This Row],[QUANTITY]]*(1-Table3[[#This Row],[DISCOUNT %]])</f>
        <v>464.14107006728398</v>
      </c>
      <c r="N9559" s="3">
        <f>DAY(Table3[[#This Row],[DATE]])</f>
        <v>3</v>
      </c>
      <c r="O9559" s="3" t="str">
        <f>TEXT(Table3[[#This Row],[DATE]],"mmm")</f>
        <v>Mar</v>
      </c>
      <c r="P9559" s="3">
        <f>YEAR(Table3[[#This Row],[DATE]])</f>
        <v>2047</v>
      </c>
    </row>
    <row r="9560" spans="1:16" x14ac:dyDescent="0.3">
      <c r="A9560" s="6">
        <v>53755</v>
      </c>
      <c r="B9560" s="7" t="s">
        <v>1170</v>
      </c>
      <c r="C9560" s="9">
        <f t="shared" ca="1" si="298"/>
        <v>8</v>
      </c>
      <c r="D9560" s="9" t="s">
        <v>2116</v>
      </c>
      <c r="E9560" s="9" t="s">
        <v>2116</v>
      </c>
      <c r="F9560" s="10">
        <f t="shared" ca="1" si="299"/>
        <v>9.3242369914492224E-2</v>
      </c>
      <c r="G9560" s="3" t="str">
        <f>VLOOKUP(Table3[[#This Row],[PRODUCT ID]],Table1[[PRODUCT]:[SELLING PRICE]],1,FALSE)</f>
        <v>Product118</v>
      </c>
      <c r="H9560" s="3" t="str">
        <f>VLOOKUP(Table3[[#This Row],[PRODUCT ID]],Table1[[PRODUCT]:[SELLING PRICE]],2,FALSE)</f>
        <v>Category2</v>
      </c>
      <c r="I9560" s="3" t="str">
        <f>VLOOKUP(Table3[[#This Row],[PRODUCT ID]],Table1[[PRODUCT]:[SELLING PRICE]],3,FALSE)</f>
        <v>No</v>
      </c>
      <c r="J9560" s="16">
        <f ca="1">VLOOKUP(Table3[[#This Row],[PRODUCT ID]],Table1[[PRODUCT]:[SELLING PRICE]],4,FALSE)</f>
        <v>207</v>
      </c>
      <c r="K9560" s="16">
        <f ca="1">VLOOKUP(Table3[[#This Row],[PRODUCT ID]],Table1[[PRODUCT]:[SELLING PRICE]],5,FALSE)</f>
        <v>250.84357627536087</v>
      </c>
      <c r="L9560" s="16">
        <f ca="1">J9560*Table3[[#This Row],[QUANTITY]]</f>
        <v>1656</v>
      </c>
      <c r="M9560" s="16">
        <f ca="1">K9560*Table3[[#This Row],[QUANTITY]]*(1-Table3[[#This Row],[DISCOUNT %]])</f>
        <v>1819.6346139649563</v>
      </c>
      <c r="N9560" s="3">
        <f>DAY(Table3[[#This Row],[DATE]])</f>
        <v>4</v>
      </c>
      <c r="O9560" s="3" t="str">
        <f>TEXT(Table3[[#This Row],[DATE]],"mmm")</f>
        <v>Mar</v>
      </c>
      <c r="P9560" s="3">
        <f>YEAR(Table3[[#This Row],[DATE]])</f>
        <v>2047</v>
      </c>
    </row>
    <row r="9561" spans="1:16" x14ac:dyDescent="0.3">
      <c r="A9561" s="6">
        <v>53756</v>
      </c>
      <c r="B9561" s="7" t="s">
        <v>1171</v>
      </c>
      <c r="C9561" s="9">
        <f t="shared" ca="1" si="298"/>
        <v>4</v>
      </c>
      <c r="D9561" s="9" t="s">
        <v>2116</v>
      </c>
      <c r="E9561" s="9" t="s">
        <v>2116</v>
      </c>
      <c r="F9561" s="10">
        <f t="shared" ca="1" si="299"/>
        <v>9.5106268278021447E-2</v>
      </c>
      <c r="G9561" s="3" t="str">
        <f>VLOOKUP(Table3[[#This Row],[PRODUCT ID]],Table1[[PRODUCT]:[SELLING PRICE]],1,FALSE)</f>
        <v>Product119</v>
      </c>
      <c r="H9561" s="3" t="str">
        <f>VLOOKUP(Table3[[#This Row],[PRODUCT ID]],Table1[[PRODUCT]:[SELLING PRICE]],2,FALSE)</f>
        <v>Category3</v>
      </c>
      <c r="I9561" s="3" t="str">
        <f>VLOOKUP(Table3[[#This Row],[PRODUCT ID]],Table1[[PRODUCT]:[SELLING PRICE]],3,FALSE)</f>
        <v>No</v>
      </c>
      <c r="J9561" s="16">
        <f ca="1">VLOOKUP(Table3[[#This Row],[PRODUCT ID]],Table1[[PRODUCT]:[SELLING PRICE]],4,FALSE)</f>
        <v>11</v>
      </c>
      <c r="K9561" s="16">
        <f ca="1">VLOOKUP(Table3[[#This Row],[PRODUCT ID]],Table1[[PRODUCT]:[SELLING PRICE]],5,FALSE)</f>
        <v>311.91415568965073</v>
      </c>
      <c r="L9561" s="16">
        <f ca="1">J9561*Table3[[#This Row],[QUANTITY]]</f>
        <v>44</v>
      </c>
      <c r="M9561" s="16">
        <f ca="1">K9561*Table3[[#This Row],[QUANTITY]]*(1-Table3[[#This Row],[DISCOUNT %]])</f>
        <v>1128.996657275673</v>
      </c>
      <c r="N9561" s="3">
        <f>DAY(Table3[[#This Row],[DATE]])</f>
        <v>5</v>
      </c>
      <c r="O9561" s="3" t="str">
        <f>TEXT(Table3[[#This Row],[DATE]],"mmm")</f>
        <v>Mar</v>
      </c>
      <c r="P9561" s="3">
        <f>YEAR(Table3[[#This Row],[DATE]])</f>
        <v>2047</v>
      </c>
    </row>
    <row r="9562" spans="1:16" x14ac:dyDescent="0.3">
      <c r="A9562" s="6">
        <v>53757</v>
      </c>
      <c r="B9562" s="7" t="s">
        <v>1172</v>
      </c>
      <c r="C9562" s="9">
        <f t="shared" ca="1" si="298"/>
        <v>1</v>
      </c>
      <c r="D9562" s="9" t="s">
        <v>2116</v>
      </c>
      <c r="E9562" s="9" t="s">
        <v>2118</v>
      </c>
      <c r="F9562" s="10">
        <f t="shared" ca="1" si="299"/>
        <v>3.8107265301364615E-2</v>
      </c>
      <c r="G9562" s="3" t="str">
        <f>VLOOKUP(Table3[[#This Row],[PRODUCT ID]],Table1[[PRODUCT]:[SELLING PRICE]],1,FALSE)</f>
        <v>Product120</v>
      </c>
      <c r="H9562" s="3" t="str">
        <f>VLOOKUP(Table3[[#This Row],[PRODUCT ID]],Table1[[PRODUCT]:[SELLING PRICE]],2,FALSE)</f>
        <v>Category4</v>
      </c>
      <c r="I9562" s="3" t="str">
        <f>VLOOKUP(Table3[[#This Row],[PRODUCT ID]],Table1[[PRODUCT]:[SELLING PRICE]],3,FALSE)</f>
        <v>Ft</v>
      </c>
      <c r="J9562" s="16">
        <f ca="1">VLOOKUP(Table3[[#This Row],[PRODUCT ID]],Table1[[PRODUCT]:[SELLING PRICE]],4,FALSE)</f>
        <v>231</v>
      </c>
      <c r="K9562" s="16">
        <f ca="1">VLOOKUP(Table3[[#This Row],[PRODUCT ID]],Table1[[PRODUCT]:[SELLING PRICE]],5,FALSE)</f>
        <v>136.92635536249409</v>
      </c>
      <c r="L9562" s="16">
        <f ca="1">J9562*Table3[[#This Row],[QUANTITY]]</f>
        <v>231</v>
      </c>
      <c r="M9562" s="16">
        <f ca="1">K9562*Table3[[#This Row],[QUANTITY]]*(1-Table3[[#This Row],[DISCOUNT %]])</f>
        <v>131.7084664119466</v>
      </c>
      <c r="N9562" s="3">
        <f>DAY(Table3[[#This Row],[DATE]])</f>
        <v>6</v>
      </c>
      <c r="O9562" s="3" t="str">
        <f>TEXT(Table3[[#This Row],[DATE]],"mmm")</f>
        <v>Mar</v>
      </c>
      <c r="P9562" s="3">
        <f>YEAR(Table3[[#This Row],[DATE]])</f>
        <v>2047</v>
      </c>
    </row>
    <row r="9563" spans="1:16" x14ac:dyDescent="0.3">
      <c r="A9563" s="6">
        <v>53758</v>
      </c>
      <c r="B9563" s="7" t="s">
        <v>1173</v>
      </c>
      <c r="C9563" s="9">
        <f t="shared" ca="1" si="298"/>
        <v>14</v>
      </c>
      <c r="D9563" s="9" t="s">
        <v>2115</v>
      </c>
      <c r="E9563" s="9" t="s">
        <v>2116</v>
      </c>
      <c r="F9563" s="10">
        <f t="shared" ca="1" si="299"/>
        <v>6.3600768261154574E-3</v>
      </c>
      <c r="G9563" s="3" t="str">
        <f>VLOOKUP(Table3[[#This Row],[PRODUCT ID]],Table1[[PRODUCT]:[SELLING PRICE]],1,FALSE)</f>
        <v>Product121</v>
      </c>
      <c r="H9563" s="3" t="str">
        <f>VLOOKUP(Table3[[#This Row],[PRODUCT ID]],Table1[[PRODUCT]:[SELLING PRICE]],2,FALSE)</f>
        <v>Category1</v>
      </c>
      <c r="I9563" s="3" t="str">
        <f>VLOOKUP(Table3[[#This Row],[PRODUCT ID]],Table1[[PRODUCT]:[SELLING PRICE]],3,FALSE)</f>
        <v>No</v>
      </c>
      <c r="J9563" s="16">
        <f ca="1">VLOOKUP(Table3[[#This Row],[PRODUCT ID]],Table1[[PRODUCT]:[SELLING PRICE]],4,FALSE)</f>
        <v>179</v>
      </c>
      <c r="K9563" s="16">
        <f ca="1">VLOOKUP(Table3[[#This Row],[PRODUCT ID]],Table1[[PRODUCT]:[SELLING PRICE]],5,FALSE)</f>
        <v>50.278978874354678</v>
      </c>
      <c r="L9563" s="16">
        <f ca="1">J9563*Table3[[#This Row],[QUANTITY]]</f>
        <v>2506</v>
      </c>
      <c r="M9563" s="16">
        <f ca="1">K9563*Table3[[#This Row],[QUANTITY]]*(1-Table3[[#This Row],[DISCOUNT %]])</f>
        <v>699.42880988365209</v>
      </c>
      <c r="N9563" s="3">
        <f>DAY(Table3[[#This Row],[DATE]])</f>
        <v>7</v>
      </c>
      <c r="O9563" s="3" t="str">
        <f>TEXT(Table3[[#This Row],[DATE]],"mmm")</f>
        <v>Mar</v>
      </c>
      <c r="P9563" s="3">
        <f>YEAR(Table3[[#This Row],[DATE]])</f>
        <v>2047</v>
      </c>
    </row>
    <row r="9564" spans="1:16" x14ac:dyDescent="0.3">
      <c r="A9564" s="6">
        <v>53759</v>
      </c>
      <c r="B9564" s="7" t="s">
        <v>1174</v>
      </c>
      <c r="C9564" s="9">
        <f t="shared" ca="1" si="298"/>
        <v>9</v>
      </c>
      <c r="D9564" s="9" t="s">
        <v>2117</v>
      </c>
      <c r="E9564" s="9" t="s">
        <v>2116</v>
      </c>
      <c r="F9564" s="10">
        <f t="shared" ca="1" si="299"/>
        <v>7.1173828851274143E-2</v>
      </c>
      <c r="G9564" s="3" t="str">
        <f>VLOOKUP(Table3[[#This Row],[PRODUCT ID]],Table1[[PRODUCT]:[SELLING PRICE]],1,FALSE)</f>
        <v>Product122</v>
      </c>
      <c r="H9564" s="3" t="str">
        <f>VLOOKUP(Table3[[#This Row],[PRODUCT ID]],Table1[[PRODUCT]:[SELLING PRICE]],2,FALSE)</f>
        <v>Category2</v>
      </c>
      <c r="I9564" s="3" t="str">
        <f>VLOOKUP(Table3[[#This Row],[PRODUCT ID]],Table1[[PRODUCT]:[SELLING PRICE]],3,FALSE)</f>
        <v>Kg</v>
      </c>
      <c r="J9564" s="16">
        <f ca="1">VLOOKUP(Table3[[#This Row],[PRODUCT ID]],Table1[[PRODUCT]:[SELLING PRICE]],4,FALSE)</f>
        <v>87</v>
      </c>
      <c r="K9564" s="16">
        <f ca="1">VLOOKUP(Table3[[#This Row],[PRODUCT ID]],Table1[[PRODUCT]:[SELLING PRICE]],5,FALSE)</f>
        <v>245.09413887995944</v>
      </c>
      <c r="L9564" s="16">
        <f ca="1">J9564*Table3[[#This Row],[QUANTITY]]</f>
        <v>783</v>
      </c>
      <c r="M9564" s="16">
        <f ca="1">K9564*Table3[[#This Row],[QUANTITY]]*(1-Table3[[#This Row],[DISCOUNT %]])</f>
        <v>2048.8486552818013</v>
      </c>
      <c r="N9564" s="3">
        <f>DAY(Table3[[#This Row],[DATE]])</f>
        <v>8</v>
      </c>
      <c r="O9564" s="3" t="str">
        <f>TEXT(Table3[[#This Row],[DATE]],"mmm")</f>
        <v>Mar</v>
      </c>
      <c r="P9564" s="3">
        <f>YEAR(Table3[[#This Row],[DATE]])</f>
        <v>2047</v>
      </c>
    </row>
    <row r="9565" spans="1:16" x14ac:dyDescent="0.3">
      <c r="A9565" s="6">
        <v>53760</v>
      </c>
      <c r="B9565" s="7" t="s">
        <v>1175</v>
      </c>
      <c r="C9565" s="9">
        <f t="shared" ca="1" si="298"/>
        <v>8</v>
      </c>
      <c r="D9565" s="9" t="s">
        <v>2117</v>
      </c>
      <c r="E9565" s="9" t="s">
        <v>2116</v>
      </c>
      <c r="F9565" s="10">
        <f t="shared" ca="1" si="299"/>
        <v>6.5134338264481798E-2</v>
      </c>
      <c r="G9565" s="3" t="str">
        <f>VLOOKUP(Table3[[#This Row],[PRODUCT ID]],Table1[[PRODUCT]:[SELLING PRICE]],1,FALSE)</f>
        <v>Product123</v>
      </c>
      <c r="H9565" s="3" t="str">
        <f>VLOOKUP(Table3[[#This Row],[PRODUCT ID]],Table1[[PRODUCT]:[SELLING PRICE]],2,FALSE)</f>
        <v>Category3</v>
      </c>
      <c r="I9565" s="3" t="str">
        <f>VLOOKUP(Table3[[#This Row],[PRODUCT ID]],Table1[[PRODUCT]:[SELLING PRICE]],3,FALSE)</f>
        <v>Kg</v>
      </c>
      <c r="J9565" s="16">
        <f ca="1">VLOOKUP(Table3[[#This Row],[PRODUCT ID]],Table1[[PRODUCT]:[SELLING PRICE]],4,FALSE)</f>
        <v>37</v>
      </c>
      <c r="K9565" s="16">
        <f ca="1">VLOOKUP(Table3[[#This Row],[PRODUCT ID]],Table1[[PRODUCT]:[SELLING PRICE]],5,FALSE)</f>
        <v>59.497794840112057</v>
      </c>
      <c r="L9565" s="16">
        <f ca="1">J9565*Table3[[#This Row],[QUANTITY]]</f>
        <v>296</v>
      </c>
      <c r="M9565" s="16">
        <f ca="1">K9565*Table3[[#This Row],[QUANTITY]]*(1-Table3[[#This Row],[DISCOUNT %]])</f>
        <v>444.97956276004368</v>
      </c>
      <c r="N9565" s="3">
        <f>DAY(Table3[[#This Row],[DATE]])</f>
        <v>9</v>
      </c>
      <c r="O9565" s="3" t="str">
        <f>TEXT(Table3[[#This Row],[DATE]],"mmm")</f>
        <v>Mar</v>
      </c>
      <c r="P9565" s="3">
        <f>YEAR(Table3[[#This Row],[DATE]])</f>
        <v>2047</v>
      </c>
    </row>
    <row r="9566" spans="1:16" x14ac:dyDescent="0.3">
      <c r="A9566" s="6">
        <v>53761</v>
      </c>
      <c r="B9566" s="7" t="s">
        <v>1176</v>
      </c>
      <c r="C9566" s="9">
        <f t="shared" ca="1" si="298"/>
        <v>8</v>
      </c>
      <c r="D9566" s="9" t="s">
        <v>2116</v>
      </c>
      <c r="E9566" s="9" t="s">
        <v>2116</v>
      </c>
      <c r="F9566" s="10">
        <f t="shared" ca="1" si="299"/>
        <v>7.2901701897725102E-2</v>
      </c>
      <c r="G9566" s="3" t="str">
        <f>VLOOKUP(Table3[[#This Row],[PRODUCT ID]],Table1[[PRODUCT]:[SELLING PRICE]],1,FALSE)</f>
        <v>Product124</v>
      </c>
      <c r="H9566" s="3" t="str">
        <f>VLOOKUP(Table3[[#This Row],[PRODUCT ID]],Table1[[PRODUCT]:[SELLING PRICE]],2,FALSE)</f>
        <v>Category4</v>
      </c>
      <c r="I9566" s="3" t="str">
        <f>VLOOKUP(Table3[[#This Row],[PRODUCT ID]],Table1[[PRODUCT]:[SELLING PRICE]],3,FALSE)</f>
        <v>Lt</v>
      </c>
      <c r="J9566" s="16">
        <f ca="1">VLOOKUP(Table3[[#This Row],[PRODUCT ID]],Table1[[PRODUCT]:[SELLING PRICE]],4,FALSE)</f>
        <v>190</v>
      </c>
      <c r="K9566" s="16">
        <f ca="1">VLOOKUP(Table3[[#This Row],[PRODUCT ID]],Table1[[PRODUCT]:[SELLING PRICE]],5,FALSE)</f>
        <v>219.1449320029497</v>
      </c>
      <c r="L9566" s="16">
        <f ca="1">J9566*Table3[[#This Row],[QUANTITY]]</f>
        <v>1520</v>
      </c>
      <c r="M9566" s="16">
        <f ca="1">K9566*Table3[[#This Row],[QUANTITY]]*(1-Table3[[#This Row],[DISCOUNT %]])</f>
        <v>1625.3511479813874</v>
      </c>
      <c r="N9566" s="3">
        <f>DAY(Table3[[#This Row],[DATE]])</f>
        <v>10</v>
      </c>
      <c r="O9566" s="3" t="str">
        <f>TEXT(Table3[[#This Row],[DATE]],"mmm")</f>
        <v>Mar</v>
      </c>
      <c r="P9566" s="3">
        <f>YEAR(Table3[[#This Row],[DATE]])</f>
        <v>2047</v>
      </c>
    </row>
    <row r="9567" spans="1:16" x14ac:dyDescent="0.3">
      <c r="A9567" s="6">
        <v>53762</v>
      </c>
      <c r="B9567" s="7" t="s">
        <v>1177</v>
      </c>
      <c r="C9567" s="9">
        <f t="shared" ca="1" si="298"/>
        <v>6</v>
      </c>
      <c r="D9567" s="9" t="s">
        <v>2116</v>
      </c>
      <c r="E9567" s="9" t="s">
        <v>2116</v>
      </c>
      <c r="F9567" s="10">
        <f t="shared" ca="1" si="299"/>
        <v>8.4986984431992527E-2</v>
      </c>
      <c r="G9567" s="3" t="str">
        <f>VLOOKUP(Table3[[#This Row],[PRODUCT ID]],Table1[[PRODUCT]:[SELLING PRICE]],1,FALSE)</f>
        <v>Product125</v>
      </c>
      <c r="H9567" s="3" t="str">
        <f>VLOOKUP(Table3[[#This Row],[PRODUCT ID]],Table1[[PRODUCT]:[SELLING PRICE]],2,FALSE)</f>
        <v>Category5</v>
      </c>
      <c r="I9567" s="3" t="str">
        <f>VLOOKUP(Table3[[#This Row],[PRODUCT ID]],Table1[[PRODUCT]:[SELLING PRICE]],3,FALSE)</f>
        <v>Kg</v>
      </c>
      <c r="J9567" s="16">
        <f ca="1">VLOOKUP(Table3[[#This Row],[PRODUCT ID]],Table1[[PRODUCT]:[SELLING PRICE]],4,FALSE)</f>
        <v>119</v>
      </c>
      <c r="K9567" s="16">
        <f ca="1">VLOOKUP(Table3[[#This Row],[PRODUCT ID]],Table1[[PRODUCT]:[SELLING PRICE]],5,FALSE)</f>
        <v>265.79913890013245</v>
      </c>
      <c r="L9567" s="16">
        <f ca="1">J9567*Table3[[#This Row],[QUANTITY]]</f>
        <v>714</v>
      </c>
      <c r="M9567" s="16">
        <f ca="1">K9567*Table3[[#This Row],[QUANTITY]]*(1-Table3[[#This Row],[DISCOUNT %]])</f>
        <v>1459.2580297223392</v>
      </c>
      <c r="N9567" s="3">
        <f>DAY(Table3[[#This Row],[DATE]])</f>
        <v>11</v>
      </c>
      <c r="O9567" s="3" t="str">
        <f>TEXT(Table3[[#This Row],[DATE]],"mmm")</f>
        <v>Mar</v>
      </c>
      <c r="P9567" s="3">
        <f>YEAR(Table3[[#This Row],[DATE]])</f>
        <v>2047</v>
      </c>
    </row>
    <row r="9568" spans="1:16" x14ac:dyDescent="0.3">
      <c r="A9568" s="6">
        <v>53763</v>
      </c>
      <c r="B9568" s="7" t="s">
        <v>1178</v>
      </c>
      <c r="C9568" s="9">
        <f t="shared" ca="1" si="298"/>
        <v>4</v>
      </c>
      <c r="D9568" s="9" t="s">
        <v>2116</v>
      </c>
      <c r="E9568" s="9" t="s">
        <v>2118</v>
      </c>
      <c r="F9568" s="10">
        <f t="shared" ca="1" si="299"/>
        <v>9.4276846582948146E-2</v>
      </c>
      <c r="G9568" s="3" t="str">
        <f>VLOOKUP(Table3[[#This Row],[PRODUCT ID]],Table1[[PRODUCT]:[SELLING PRICE]],1,FALSE)</f>
        <v>Product126</v>
      </c>
      <c r="H9568" s="3" t="str">
        <f>VLOOKUP(Table3[[#This Row],[PRODUCT ID]],Table1[[PRODUCT]:[SELLING PRICE]],2,FALSE)</f>
        <v>Category1</v>
      </c>
      <c r="I9568" s="3" t="str">
        <f>VLOOKUP(Table3[[#This Row],[PRODUCT ID]],Table1[[PRODUCT]:[SELLING PRICE]],3,FALSE)</f>
        <v>Lt</v>
      </c>
      <c r="J9568" s="16">
        <f ca="1">VLOOKUP(Table3[[#This Row],[PRODUCT ID]],Table1[[PRODUCT]:[SELLING PRICE]],4,FALSE)</f>
        <v>219</v>
      </c>
      <c r="K9568" s="16">
        <f ca="1">VLOOKUP(Table3[[#This Row],[PRODUCT ID]],Table1[[PRODUCT]:[SELLING PRICE]],5,FALSE)</f>
        <v>220.79836682949241</v>
      </c>
      <c r="L9568" s="16">
        <f ca="1">J9568*Table3[[#This Row],[QUANTITY]]</f>
        <v>876</v>
      </c>
      <c r="M9568" s="16">
        <f ca="1">K9568*Table3[[#This Row],[QUANTITY]]*(1-Table3[[#This Row],[DISCOUNT %]])</f>
        <v>799.92877229657142</v>
      </c>
      <c r="N9568" s="3">
        <f>DAY(Table3[[#This Row],[DATE]])</f>
        <v>12</v>
      </c>
      <c r="O9568" s="3" t="str">
        <f>TEXT(Table3[[#This Row],[DATE]],"mmm")</f>
        <v>Mar</v>
      </c>
      <c r="P9568" s="3">
        <f>YEAR(Table3[[#This Row],[DATE]])</f>
        <v>2047</v>
      </c>
    </row>
    <row r="9569" spans="1:16" x14ac:dyDescent="0.3">
      <c r="A9569" s="6">
        <v>53764</v>
      </c>
      <c r="B9569" s="7" t="s">
        <v>1179</v>
      </c>
      <c r="C9569" s="9">
        <f t="shared" ca="1" si="298"/>
        <v>15</v>
      </c>
      <c r="D9569" s="9" t="s">
        <v>2116</v>
      </c>
      <c r="E9569" s="9" t="s">
        <v>2118</v>
      </c>
      <c r="F9569" s="10">
        <f t="shared" ca="1" si="299"/>
        <v>7.2442540009601999E-2</v>
      </c>
      <c r="G9569" s="3" t="str">
        <f>VLOOKUP(Table3[[#This Row],[PRODUCT ID]],Table1[[PRODUCT]:[SELLING PRICE]],1,FALSE)</f>
        <v>Product127</v>
      </c>
      <c r="H9569" s="3" t="str">
        <f>VLOOKUP(Table3[[#This Row],[PRODUCT ID]],Table1[[PRODUCT]:[SELLING PRICE]],2,FALSE)</f>
        <v>Category2</v>
      </c>
      <c r="I9569" s="3" t="str">
        <f>VLOOKUP(Table3[[#This Row],[PRODUCT ID]],Table1[[PRODUCT]:[SELLING PRICE]],3,FALSE)</f>
        <v>Ft</v>
      </c>
      <c r="J9569" s="16">
        <f ca="1">VLOOKUP(Table3[[#This Row],[PRODUCT ID]],Table1[[PRODUCT]:[SELLING PRICE]],4,FALSE)</f>
        <v>168</v>
      </c>
      <c r="K9569" s="16">
        <f ca="1">VLOOKUP(Table3[[#This Row],[PRODUCT ID]],Table1[[PRODUCT]:[SELLING PRICE]],5,FALSE)</f>
        <v>308.77805217920661</v>
      </c>
      <c r="L9569" s="16">
        <f ca="1">J9569*Table3[[#This Row],[QUANTITY]]</f>
        <v>2520</v>
      </c>
      <c r="M9569" s="16">
        <f ca="1">K9569*Table3[[#This Row],[QUANTITY]]*(1-Table3[[#This Row],[DISCOUNT %]])</f>
        <v>4296.1407867019116</v>
      </c>
      <c r="N9569" s="3">
        <f>DAY(Table3[[#This Row],[DATE]])</f>
        <v>13</v>
      </c>
      <c r="O9569" s="3" t="str">
        <f>TEXT(Table3[[#This Row],[DATE]],"mmm")</f>
        <v>Mar</v>
      </c>
      <c r="P9569" s="3">
        <f>YEAR(Table3[[#This Row],[DATE]])</f>
        <v>2047</v>
      </c>
    </row>
    <row r="9570" spans="1:16" x14ac:dyDescent="0.3">
      <c r="A9570" s="6">
        <v>53765</v>
      </c>
      <c r="B9570" s="7" t="s">
        <v>1180</v>
      </c>
      <c r="C9570" s="9">
        <f t="shared" ca="1" si="298"/>
        <v>5</v>
      </c>
      <c r="D9570" s="9" t="s">
        <v>2115</v>
      </c>
      <c r="E9570" s="9" t="s">
        <v>2116</v>
      </c>
      <c r="F9570" s="10">
        <f t="shared" ca="1" si="299"/>
        <v>6.5213116965599699E-2</v>
      </c>
      <c r="G9570" s="3" t="str">
        <f>VLOOKUP(Table3[[#This Row],[PRODUCT ID]],Table1[[PRODUCT]:[SELLING PRICE]],1,FALSE)</f>
        <v>Product128</v>
      </c>
      <c r="H9570" s="3" t="str">
        <f>VLOOKUP(Table3[[#This Row],[PRODUCT ID]],Table1[[PRODUCT]:[SELLING PRICE]],2,FALSE)</f>
        <v>Category3</v>
      </c>
      <c r="I9570" s="3" t="str">
        <f>VLOOKUP(Table3[[#This Row],[PRODUCT ID]],Table1[[PRODUCT]:[SELLING PRICE]],3,FALSE)</f>
        <v>Kg</v>
      </c>
      <c r="J9570" s="16">
        <f ca="1">VLOOKUP(Table3[[#This Row],[PRODUCT ID]],Table1[[PRODUCT]:[SELLING PRICE]],4,FALSE)</f>
        <v>23</v>
      </c>
      <c r="K9570" s="16">
        <f ca="1">VLOOKUP(Table3[[#This Row],[PRODUCT ID]],Table1[[PRODUCT]:[SELLING PRICE]],5,FALSE)</f>
        <v>131.07081205390443</v>
      </c>
      <c r="L9570" s="16">
        <f ca="1">J9570*Table3[[#This Row],[QUANTITY]]</f>
        <v>115</v>
      </c>
      <c r="M9570" s="16">
        <f ca="1">K9570*Table3[[#This Row],[QUANTITY]]*(1-Table3[[#This Row],[DISCOUNT %]])</f>
        <v>612.61637928328514</v>
      </c>
      <c r="N9570" s="3">
        <f>DAY(Table3[[#This Row],[DATE]])</f>
        <v>14</v>
      </c>
      <c r="O9570" s="3" t="str">
        <f>TEXT(Table3[[#This Row],[DATE]],"mmm")</f>
        <v>Mar</v>
      </c>
      <c r="P9570" s="3">
        <f>YEAR(Table3[[#This Row],[DATE]])</f>
        <v>2047</v>
      </c>
    </row>
    <row r="9571" spans="1:16" x14ac:dyDescent="0.3">
      <c r="A9571" s="6">
        <v>53766</v>
      </c>
      <c r="B9571" s="7" t="s">
        <v>1181</v>
      </c>
      <c r="C9571" s="9">
        <f t="shared" ca="1" si="298"/>
        <v>8</v>
      </c>
      <c r="D9571" s="9" t="s">
        <v>2116</v>
      </c>
      <c r="E9571" s="9" t="s">
        <v>2116</v>
      </c>
      <c r="F9571" s="10">
        <f t="shared" ca="1" si="299"/>
        <v>8.2461383072607558E-2</v>
      </c>
      <c r="G9571" s="3" t="str">
        <f>VLOOKUP(Table3[[#This Row],[PRODUCT ID]],Table1[[PRODUCT]:[SELLING PRICE]],1,FALSE)</f>
        <v>Product129</v>
      </c>
      <c r="H9571" s="3" t="str">
        <f>VLOOKUP(Table3[[#This Row],[PRODUCT ID]],Table1[[PRODUCT]:[SELLING PRICE]],2,FALSE)</f>
        <v>Category4</v>
      </c>
      <c r="I9571" s="3" t="str">
        <f>VLOOKUP(Table3[[#This Row],[PRODUCT ID]],Table1[[PRODUCT]:[SELLING PRICE]],3,FALSE)</f>
        <v>No</v>
      </c>
      <c r="J9571" s="16">
        <f ca="1">VLOOKUP(Table3[[#This Row],[PRODUCT ID]],Table1[[PRODUCT]:[SELLING PRICE]],4,FALSE)</f>
        <v>160</v>
      </c>
      <c r="K9571" s="16">
        <f ca="1">VLOOKUP(Table3[[#This Row],[PRODUCT ID]],Table1[[PRODUCT]:[SELLING PRICE]],5,FALSE)</f>
        <v>93.540589626261919</v>
      </c>
      <c r="L9571" s="16">
        <f ca="1">J9571*Table3[[#This Row],[QUANTITY]]</f>
        <v>1280</v>
      </c>
      <c r="M9571" s="16">
        <f ca="1">K9571*Table3[[#This Row],[QUANTITY]]*(1-Table3[[#This Row],[DISCOUNT %]])</f>
        <v>686.61682585802521</v>
      </c>
      <c r="N9571" s="3">
        <f>DAY(Table3[[#This Row],[DATE]])</f>
        <v>15</v>
      </c>
      <c r="O9571" s="3" t="str">
        <f>TEXT(Table3[[#This Row],[DATE]],"mmm")</f>
        <v>Mar</v>
      </c>
      <c r="P9571" s="3">
        <f>YEAR(Table3[[#This Row],[DATE]])</f>
        <v>2047</v>
      </c>
    </row>
    <row r="9572" spans="1:16" x14ac:dyDescent="0.3">
      <c r="A9572" s="6">
        <v>53767</v>
      </c>
      <c r="B9572" s="7" t="s">
        <v>1182</v>
      </c>
      <c r="C9572" s="9">
        <f t="shared" ca="1" si="298"/>
        <v>7</v>
      </c>
      <c r="D9572" s="9" t="s">
        <v>2117</v>
      </c>
      <c r="E9572" s="9" t="s">
        <v>2116</v>
      </c>
      <c r="F9572" s="10">
        <f t="shared" ca="1" si="299"/>
        <v>9.7217203994612311E-2</v>
      </c>
      <c r="G9572" s="3" t="str">
        <f>VLOOKUP(Table3[[#This Row],[PRODUCT ID]],Table1[[PRODUCT]:[SELLING PRICE]],1,FALSE)</f>
        <v>Product130</v>
      </c>
      <c r="H9572" s="3" t="str">
        <f>VLOOKUP(Table3[[#This Row],[PRODUCT ID]],Table1[[PRODUCT]:[SELLING PRICE]],2,FALSE)</f>
        <v>Category5</v>
      </c>
      <c r="I9572" s="3" t="str">
        <f>VLOOKUP(Table3[[#This Row],[PRODUCT ID]],Table1[[PRODUCT]:[SELLING PRICE]],3,FALSE)</f>
        <v>No</v>
      </c>
      <c r="J9572" s="16">
        <f ca="1">VLOOKUP(Table3[[#This Row],[PRODUCT ID]],Table1[[PRODUCT]:[SELLING PRICE]],4,FALSE)</f>
        <v>28</v>
      </c>
      <c r="K9572" s="16">
        <f ca="1">VLOOKUP(Table3[[#This Row],[PRODUCT ID]],Table1[[PRODUCT]:[SELLING PRICE]],5,FALSE)</f>
        <v>176.08075841364374</v>
      </c>
      <c r="L9572" s="16">
        <f ca="1">J9572*Table3[[#This Row],[QUANTITY]]</f>
        <v>196</v>
      </c>
      <c r="M9572" s="16">
        <f ca="1">K9572*Table3[[#This Row],[QUANTITY]]*(1-Table3[[#This Row],[DISCOUNT %]])</f>
        <v>1112.7387558239295</v>
      </c>
      <c r="N9572" s="3">
        <f>DAY(Table3[[#This Row],[DATE]])</f>
        <v>16</v>
      </c>
      <c r="O9572" s="3" t="str">
        <f>TEXT(Table3[[#This Row],[DATE]],"mmm")</f>
        <v>Mar</v>
      </c>
      <c r="P9572" s="3">
        <f>YEAR(Table3[[#This Row],[DATE]])</f>
        <v>2047</v>
      </c>
    </row>
    <row r="9573" spans="1:16" x14ac:dyDescent="0.3">
      <c r="A9573" s="6">
        <v>53768</v>
      </c>
      <c r="B9573" s="7" t="s">
        <v>1183</v>
      </c>
      <c r="C9573" s="9">
        <f t="shared" ca="1" si="298"/>
        <v>9</v>
      </c>
      <c r="D9573" s="9" t="s">
        <v>2115</v>
      </c>
      <c r="E9573" s="9" t="s">
        <v>2116</v>
      </c>
      <c r="F9573" s="10">
        <f t="shared" ca="1" si="299"/>
        <v>1.1656487897013568E-2</v>
      </c>
      <c r="G9573" s="3" t="str">
        <f>VLOOKUP(Table3[[#This Row],[PRODUCT ID]],Table1[[PRODUCT]:[SELLING PRICE]],1,FALSE)</f>
        <v>Product131</v>
      </c>
      <c r="H9573" s="3" t="str">
        <f>VLOOKUP(Table3[[#This Row],[PRODUCT ID]],Table1[[PRODUCT]:[SELLING PRICE]],2,FALSE)</f>
        <v>Category1</v>
      </c>
      <c r="I9573" s="3" t="str">
        <f>VLOOKUP(Table3[[#This Row],[PRODUCT ID]],Table1[[PRODUCT]:[SELLING PRICE]],3,FALSE)</f>
        <v>Ft</v>
      </c>
      <c r="J9573" s="16">
        <f ca="1">VLOOKUP(Table3[[#This Row],[PRODUCT ID]],Table1[[PRODUCT]:[SELLING PRICE]],4,FALSE)</f>
        <v>182</v>
      </c>
      <c r="K9573" s="16">
        <f ca="1">VLOOKUP(Table3[[#This Row],[PRODUCT ID]],Table1[[PRODUCT]:[SELLING PRICE]],5,FALSE)</f>
        <v>74.252124688824267</v>
      </c>
      <c r="L9573" s="16">
        <f ca="1">J9573*Table3[[#This Row],[QUANTITY]]</f>
        <v>1638</v>
      </c>
      <c r="M9573" s="16">
        <f ca="1">K9573*Table3[[#This Row],[QUANTITY]]*(1-Table3[[#This Row],[DISCOUNT %]])</f>
        <v>660.47945126455306</v>
      </c>
      <c r="N9573" s="3">
        <f>DAY(Table3[[#This Row],[DATE]])</f>
        <v>17</v>
      </c>
      <c r="O9573" s="3" t="str">
        <f>TEXT(Table3[[#This Row],[DATE]],"mmm")</f>
        <v>Mar</v>
      </c>
      <c r="P9573" s="3">
        <f>YEAR(Table3[[#This Row],[DATE]])</f>
        <v>2047</v>
      </c>
    </row>
    <row r="9574" spans="1:16" x14ac:dyDescent="0.3">
      <c r="A9574" s="6">
        <v>53769</v>
      </c>
      <c r="B9574" s="7" t="s">
        <v>1184</v>
      </c>
      <c r="C9574" s="9">
        <f t="shared" ca="1" si="298"/>
        <v>1</v>
      </c>
      <c r="D9574" s="9" t="s">
        <v>2115</v>
      </c>
      <c r="E9574" s="9" t="s">
        <v>2118</v>
      </c>
      <c r="F9574" s="10">
        <f t="shared" ca="1" si="299"/>
        <v>2.5749174735601912E-2</v>
      </c>
      <c r="G9574" s="3" t="str">
        <f>VLOOKUP(Table3[[#This Row],[PRODUCT ID]],Table1[[PRODUCT]:[SELLING PRICE]],1,FALSE)</f>
        <v>Product132</v>
      </c>
      <c r="H9574" s="3" t="str">
        <f>VLOOKUP(Table3[[#This Row],[PRODUCT ID]],Table1[[PRODUCT]:[SELLING PRICE]],2,FALSE)</f>
        <v>Category2</v>
      </c>
      <c r="I9574" s="3" t="str">
        <f>VLOOKUP(Table3[[#This Row],[PRODUCT ID]],Table1[[PRODUCT]:[SELLING PRICE]],3,FALSE)</f>
        <v>No</v>
      </c>
      <c r="J9574" s="16">
        <f ca="1">VLOOKUP(Table3[[#This Row],[PRODUCT ID]],Table1[[PRODUCT]:[SELLING PRICE]],4,FALSE)</f>
        <v>190</v>
      </c>
      <c r="K9574" s="16">
        <f ca="1">VLOOKUP(Table3[[#This Row],[PRODUCT ID]],Table1[[PRODUCT]:[SELLING PRICE]],5,FALSE)</f>
        <v>233.84629961139345</v>
      </c>
      <c r="L9574" s="16">
        <f ca="1">J9574*Table3[[#This Row],[QUANTITY]]</f>
        <v>190</v>
      </c>
      <c r="M9574" s="16">
        <f ca="1">K9574*Table3[[#This Row],[QUANTITY]]*(1-Table3[[#This Row],[DISCOUNT %]])</f>
        <v>227.82495038142577</v>
      </c>
      <c r="N9574" s="3">
        <f>DAY(Table3[[#This Row],[DATE]])</f>
        <v>18</v>
      </c>
      <c r="O9574" s="3" t="str">
        <f>TEXT(Table3[[#This Row],[DATE]],"mmm")</f>
        <v>Mar</v>
      </c>
      <c r="P9574" s="3">
        <f>YEAR(Table3[[#This Row],[DATE]])</f>
        <v>2047</v>
      </c>
    </row>
    <row r="9575" spans="1:16" x14ac:dyDescent="0.3">
      <c r="A9575" s="6">
        <v>53770</v>
      </c>
      <c r="B9575" s="7" t="s">
        <v>1185</v>
      </c>
      <c r="C9575" s="9">
        <f t="shared" ca="1" si="298"/>
        <v>9</v>
      </c>
      <c r="D9575" s="9" t="s">
        <v>2115</v>
      </c>
      <c r="E9575" s="9" t="s">
        <v>2116</v>
      </c>
      <c r="F9575" s="10">
        <f t="shared" ca="1" si="299"/>
        <v>5.4955910872137574E-2</v>
      </c>
      <c r="G9575" s="3" t="str">
        <f>VLOOKUP(Table3[[#This Row],[PRODUCT ID]],Table1[[PRODUCT]:[SELLING PRICE]],1,FALSE)</f>
        <v>Product133</v>
      </c>
      <c r="H9575" s="3" t="str">
        <f>VLOOKUP(Table3[[#This Row],[PRODUCT ID]],Table1[[PRODUCT]:[SELLING PRICE]],2,FALSE)</f>
        <v>Category3</v>
      </c>
      <c r="I9575" s="3" t="str">
        <f>VLOOKUP(Table3[[#This Row],[PRODUCT ID]],Table1[[PRODUCT]:[SELLING PRICE]],3,FALSE)</f>
        <v>Kg</v>
      </c>
      <c r="J9575" s="16">
        <f ca="1">VLOOKUP(Table3[[#This Row],[PRODUCT ID]],Table1[[PRODUCT]:[SELLING PRICE]],4,FALSE)</f>
        <v>152</v>
      </c>
      <c r="K9575" s="16">
        <f ca="1">VLOOKUP(Table3[[#This Row],[PRODUCT ID]],Table1[[PRODUCT]:[SELLING PRICE]],5,FALSE)</f>
        <v>279.61675222606192</v>
      </c>
      <c r="L9575" s="16">
        <f ca="1">J9575*Table3[[#This Row],[QUANTITY]]</f>
        <v>1368</v>
      </c>
      <c r="M9575" s="16">
        <f ca="1">K9575*Table3[[#This Row],[QUANTITY]]*(1-Table3[[#This Row],[DISCOUNT %]])</f>
        <v>2378.2514302113291</v>
      </c>
      <c r="N9575" s="3">
        <f>DAY(Table3[[#This Row],[DATE]])</f>
        <v>19</v>
      </c>
      <c r="O9575" s="3" t="str">
        <f>TEXT(Table3[[#This Row],[DATE]],"mmm")</f>
        <v>Mar</v>
      </c>
      <c r="P9575" s="3">
        <f>YEAR(Table3[[#This Row],[DATE]])</f>
        <v>2047</v>
      </c>
    </row>
    <row r="9576" spans="1:16" x14ac:dyDescent="0.3">
      <c r="A9576" s="6">
        <v>53771</v>
      </c>
      <c r="B9576" s="7" t="s">
        <v>1186</v>
      </c>
      <c r="C9576" s="9">
        <f t="shared" ca="1" si="298"/>
        <v>12</v>
      </c>
      <c r="D9576" s="9" t="s">
        <v>2116</v>
      </c>
      <c r="E9576" s="9" t="s">
        <v>2116</v>
      </c>
      <c r="F9576" s="10">
        <f t="shared" ca="1" si="299"/>
        <v>7.3938737690326647E-2</v>
      </c>
      <c r="G9576" s="3" t="str">
        <f>VLOOKUP(Table3[[#This Row],[PRODUCT ID]],Table1[[PRODUCT]:[SELLING PRICE]],1,FALSE)</f>
        <v>Product134</v>
      </c>
      <c r="H9576" s="3" t="str">
        <f>VLOOKUP(Table3[[#This Row],[PRODUCT ID]],Table1[[PRODUCT]:[SELLING PRICE]],2,FALSE)</f>
        <v>Category4</v>
      </c>
      <c r="I9576" s="3" t="str">
        <f>VLOOKUP(Table3[[#This Row],[PRODUCT ID]],Table1[[PRODUCT]:[SELLING PRICE]],3,FALSE)</f>
        <v>Kg</v>
      </c>
      <c r="J9576" s="16">
        <f ca="1">VLOOKUP(Table3[[#This Row],[PRODUCT ID]],Table1[[PRODUCT]:[SELLING PRICE]],4,FALSE)</f>
        <v>34</v>
      </c>
      <c r="K9576" s="16">
        <f ca="1">VLOOKUP(Table3[[#This Row],[PRODUCT ID]],Table1[[PRODUCT]:[SELLING PRICE]],5,FALSE)</f>
        <v>167.08002000215529</v>
      </c>
      <c r="L9576" s="16">
        <f ca="1">J9576*Table3[[#This Row],[QUANTITY]]</f>
        <v>408</v>
      </c>
      <c r="M9576" s="16">
        <f ca="1">K9576*Table3[[#This Row],[QUANTITY]]*(1-Table3[[#This Row],[DISCOUNT %]])</f>
        <v>1856.7160107590569</v>
      </c>
      <c r="N9576" s="3">
        <f>DAY(Table3[[#This Row],[DATE]])</f>
        <v>20</v>
      </c>
      <c r="O9576" s="3" t="str">
        <f>TEXT(Table3[[#This Row],[DATE]],"mmm")</f>
        <v>Mar</v>
      </c>
      <c r="P9576" s="3">
        <f>YEAR(Table3[[#This Row],[DATE]])</f>
        <v>2047</v>
      </c>
    </row>
    <row r="9577" spans="1:16" x14ac:dyDescent="0.3">
      <c r="A9577" s="6">
        <v>53772</v>
      </c>
      <c r="B9577" s="7" t="s">
        <v>1187</v>
      </c>
      <c r="C9577" s="9">
        <f t="shared" ca="1" si="298"/>
        <v>2</v>
      </c>
      <c r="D9577" s="9" t="s">
        <v>2116</v>
      </c>
      <c r="E9577" s="9" t="s">
        <v>2116</v>
      </c>
      <c r="F9577" s="10">
        <f t="shared" ca="1" si="299"/>
        <v>1.4592599689817376E-2</v>
      </c>
      <c r="G9577" s="3" t="str">
        <f>VLOOKUP(Table3[[#This Row],[PRODUCT ID]],Table1[[PRODUCT]:[SELLING PRICE]],1,FALSE)</f>
        <v>Product135</v>
      </c>
      <c r="H9577" s="3" t="str">
        <f>VLOOKUP(Table3[[#This Row],[PRODUCT ID]],Table1[[PRODUCT]:[SELLING PRICE]],2,FALSE)</f>
        <v>Category5</v>
      </c>
      <c r="I9577" s="3" t="str">
        <f>VLOOKUP(Table3[[#This Row],[PRODUCT ID]],Table1[[PRODUCT]:[SELLING PRICE]],3,FALSE)</f>
        <v>Lt</v>
      </c>
      <c r="J9577" s="16">
        <f ca="1">VLOOKUP(Table3[[#This Row],[PRODUCT ID]],Table1[[PRODUCT]:[SELLING PRICE]],4,FALSE)</f>
        <v>81</v>
      </c>
      <c r="K9577" s="16">
        <f ca="1">VLOOKUP(Table3[[#This Row],[PRODUCT ID]],Table1[[PRODUCT]:[SELLING PRICE]],5,FALSE)</f>
        <v>82.298887539272499</v>
      </c>
      <c r="L9577" s="16">
        <f ca="1">J9577*Table3[[#This Row],[QUANTITY]]</f>
        <v>162</v>
      </c>
      <c r="M9577" s="16">
        <f ca="1">K9577*Table3[[#This Row],[QUANTITY]]*(1-Table3[[#This Row],[DISCOUNT %]])</f>
        <v>162.1958656369892</v>
      </c>
      <c r="N9577" s="3">
        <f>DAY(Table3[[#This Row],[DATE]])</f>
        <v>21</v>
      </c>
      <c r="O9577" s="3" t="str">
        <f>TEXT(Table3[[#This Row],[DATE]],"mmm")</f>
        <v>Mar</v>
      </c>
      <c r="P9577" s="3">
        <f>YEAR(Table3[[#This Row],[DATE]])</f>
        <v>2047</v>
      </c>
    </row>
    <row r="9578" spans="1:16" x14ac:dyDescent="0.3">
      <c r="A9578" s="6">
        <v>53773</v>
      </c>
      <c r="B9578" s="7" t="s">
        <v>1188</v>
      </c>
      <c r="C9578" s="9">
        <f t="shared" ca="1" si="298"/>
        <v>10</v>
      </c>
      <c r="D9578" s="9" t="s">
        <v>2116</v>
      </c>
      <c r="E9578" s="9" t="s">
        <v>2116</v>
      </c>
      <c r="F9578" s="10">
        <f t="shared" ca="1" si="299"/>
        <v>5.709982430657691E-2</v>
      </c>
      <c r="G9578" s="3" t="str">
        <f>VLOOKUP(Table3[[#This Row],[PRODUCT ID]],Table1[[PRODUCT]:[SELLING PRICE]],1,FALSE)</f>
        <v>Product136</v>
      </c>
      <c r="H9578" s="3" t="str">
        <f>VLOOKUP(Table3[[#This Row],[PRODUCT ID]],Table1[[PRODUCT]:[SELLING PRICE]],2,FALSE)</f>
        <v>Category1</v>
      </c>
      <c r="I9578" s="3" t="str">
        <f>VLOOKUP(Table3[[#This Row],[PRODUCT ID]],Table1[[PRODUCT]:[SELLING PRICE]],3,FALSE)</f>
        <v>Kg</v>
      </c>
      <c r="J9578" s="16">
        <f ca="1">VLOOKUP(Table3[[#This Row],[PRODUCT ID]],Table1[[PRODUCT]:[SELLING PRICE]],4,FALSE)</f>
        <v>45</v>
      </c>
      <c r="K9578" s="16">
        <f ca="1">VLOOKUP(Table3[[#This Row],[PRODUCT ID]],Table1[[PRODUCT]:[SELLING PRICE]],5,FALSE)</f>
        <v>69.417313051563497</v>
      </c>
      <c r="L9578" s="16">
        <f ca="1">J9578*Table3[[#This Row],[QUANTITY]]</f>
        <v>450</v>
      </c>
      <c r="M9578" s="16">
        <f ca="1">K9578*Table3[[#This Row],[QUANTITY]]*(1-Table3[[#This Row],[DISCOUNT %]])</f>
        <v>654.53596672484571</v>
      </c>
      <c r="N9578" s="3">
        <f>DAY(Table3[[#This Row],[DATE]])</f>
        <v>22</v>
      </c>
      <c r="O9578" s="3" t="str">
        <f>TEXT(Table3[[#This Row],[DATE]],"mmm")</f>
        <v>Mar</v>
      </c>
      <c r="P9578" s="3">
        <f>YEAR(Table3[[#This Row],[DATE]])</f>
        <v>2047</v>
      </c>
    </row>
    <row r="9579" spans="1:16" x14ac:dyDescent="0.3">
      <c r="A9579" s="6">
        <v>53774</v>
      </c>
      <c r="B9579" s="7" t="s">
        <v>1189</v>
      </c>
      <c r="C9579" s="9">
        <f t="shared" ca="1" si="298"/>
        <v>4</v>
      </c>
      <c r="D9579" s="9" t="s">
        <v>2115</v>
      </c>
      <c r="E9579" s="9" t="s">
        <v>2116</v>
      </c>
      <c r="F9579" s="10">
        <f t="shared" ca="1" si="299"/>
        <v>5.3461275436511503E-2</v>
      </c>
      <c r="G9579" s="3" t="str">
        <f>VLOOKUP(Table3[[#This Row],[PRODUCT ID]],Table1[[PRODUCT]:[SELLING PRICE]],1,FALSE)</f>
        <v>Product137</v>
      </c>
      <c r="H9579" s="3" t="str">
        <f>VLOOKUP(Table3[[#This Row],[PRODUCT ID]],Table1[[PRODUCT]:[SELLING PRICE]],2,FALSE)</f>
        <v>Category2</v>
      </c>
      <c r="I9579" s="3" t="str">
        <f>VLOOKUP(Table3[[#This Row],[PRODUCT ID]],Table1[[PRODUCT]:[SELLING PRICE]],3,FALSE)</f>
        <v>Lt</v>
      </c>
      <c r="J9579" s="16">
        <f ca="1">VLOOKUP(Table3[[#This Row],[PRODUCT ID]],Table1[[PRODUCT]:[SELLING PRICE]],4,FALSE)</f>
        <v>194</v>
      </c>
      <c r="K9579" s="16">
        <f ca="1">VLOOKUP(Table3[[#This Row],[PRODUCT ID]],Table1[[PRODUCT]:[SELLING PRICE]],5,FALSE)</f>
        <v>65.463163133049676</v>
      </c>
      <c r="L9579" s="16">
        <f ca="1">J9579*Table3[[#This Row],[QUANTITY]]</f>
        <v>776</v>
      </c>
      <c r="M9579" s="16">
        <f ca="1">K9579*Table3[[#This Row],[QUANTITY]]*(1-Table3[[#This Row],[DISCOUNT %]])</f>
        <v>247.85367575139369</v>
      </c>
      <c r="N9579" s="3">
        <f>DAY(Table3[[#This Row],[DATE]])</f>
        <v>23</v>
      </c>
      <c r="O9579" s="3" t="str">
        <f>TEXT(Table3[[#This Row],[DATE]],"mmm")</f>
        <v>Mar</v>
      </c>
      <c r="P9579" s="3">
        <f>YEAR(Table3[[#This Row],[DATE]])</f>
        <v>2047</v>
      </c>
    </row>
    <row r="9580" spans="1:16" x14ac:dyDescent="0.3">
      <c r="A9580" s="6">
        <v>53775</v>
      </c>
      <c r="B9580" s="7" t="s">
        <v>1190</v>
      </c>
      <c r="C9580" s="9">
        <f t="shared" ca="1" si="298"/>
        <v>11</v>
      </c>
      <c r="D9580" s="9" t="s">
        <v>2117</v>
      </c>
      <c r="E9580" s="9" t="s">
        <v>2118</v>
      </c>
      <c r="F9580" s="10">
        <f t="shared" ca="1" si="299"/>
        <v>5.3649563949275086E-2</v>
      </c>
      <c r="G9580" s="3" t="str">
        <f>VLOOKUP(Table3[[#This Row],[PRODUCT ID]],Table1[[PRODUCT]:[SELLING PRICE]],1,FALSE)</f>
        <v>Product138</v>
      </c>
      <c r="H9580" s="3" t="str">
        <f>VLOOKUP(Table3[[#This Row],[PRODUCT ID]],Table1[[PRODUCT]:[SELLING PRICE]],2,FALSE)</f>
        <v>Category3</v>
      </c>
      <c r="I9580" s="3" t="str">
        <f>VLOOKUP(Table3[[#This Row],[PRODUCT ID]],Table1[[PRODUCT]:[SELLING PRICE]],3,FALSE)</f>
        <v>Ft</v>
      </c>
      <c r="J9580" s="16">
        <f ca="1">VLOOKUP(Table3[[#This Row],[PRODUCT ID]],Table1[[PRODUCT]:[SELLING PRICE]],4,FALSE)</f>
        <v>123</v>
      </c>
      <c r="K9580" s="16">
        <f ca="1">VLOOKUP(Table3[[#This Row],[PRODUCT ID]],Table1[[PRODUCT]:[SELLING PRICE]],5,FALSE)</f>
        <v>234.27560866009441</v>
      </c>
      <c r="L9580" s="16">
        <f ca="1">J9580*Table3[[#This Row],[QUANTITY]]</f>
        <v>1353</v>
      </c>
      <c r="M9580" s="16">
        <f ca="1">K9580*Table3[[#This Row],[QUANTITY]]*(1-Table3[[#This Row],[DISCOUNT %]])</f>
        <v>2438.7750685268225</v>
      </c>
      <c r="N9580" s="3">
        <f>DAY(Table3[[#This Row],[DATE]])</f>
        <v>24</v>
      </c>
      <c r="O9580" s="3" t="str">
        <f>TEXT(Table3[[#This Row],[DATE]],"mmm")</f>
        <v>Mar</v>
      </c>
      <c r="P9580" s="3">
        <f>YEAR(Table3[[#This Row],[DATE]])</f>
        <v>2047</v>
      </c>
    </row>
    <row r="9581" spans="1:16" x14ac:dyDescent="0.3">
      <c r="A9581" s="6">
        <v>53776</v>
      </c>
      <c r="B9581" s="7" t="s">
        <v>1191</v>
      </c>
      <c r="C9581" s="9">
        <f t="shared" ca="1" si="298"/>
        <v>11</v>
      </c>
      <c r="D9581" s="9" t="s">
        <v>2117</v>
      </c>
      <c r="E9581" s="9" t="s">
        <v>2118</v>
      </c>
      <c r="F9581" s="10">
        <f t="shared" ca="1" si="299"/>
        <v>5.1428508993056447E-2</v>
      </c>
      <c r="G9581" s="3" t="str">
        <f>VLOOKUP(Table3[[#This Row],[PRODUCT ID]],Table1[[PRODUCT]:[SELLING PRICE]],1,FALSE)</f>
        <v>Product139</v>
      </c>
      <c r="H9581" s="3" t="str">
        <f>VLOOKUP(Table3[[#This Row],[PRODUCT ID]],Table1[[PRODUCT]:[SELLING PRICE]],2,FALSE)</f>
        <v>Category4</v>
      </c>
      <c r="I9581" s="3" t="str">
        <f>VLOOKUP(Table3[[#This Row],[PRODUCT ID]],Table1[[PRODUCT]:[SELLING PRICE]],3,FALSE)</f>
        <v>Kg</v>
      </c>
      <c r="J9581" s="16">
        <f ca="1">VLOOKUP(Table3[[#This Row],[PRODUCT ID]],Table1[[PRODUCT]:[SELLING PRICE]],4,FALSE)</f>
        <v>38</v>
      </c>
      <c r="K9581" s="16">
        <f ca="1">VLOOKUP(Table3[[#This Row],[PRODUCT ID]],Table1[[PRODUCT]:[SELLING PRICE]],5,FALSE)</f>
        <v>68.602220747739821</v>
      </c>
      <c r="L9581" s="16">
        <f ca="1">J9581*Table3[[#This Row],[QUANTITY]]</f>
        <v>418</v>
      </c>
      <c r="M9581" s="16">
        <f ca="1">K9581*Table3[[#This Row],[QUANTITY]]*(1-Table3[[#This Row],[DISCOUNT %]])</f>
        <v>715.81521903178145</v>
      </c>
      <c r="N9581" s="3">
        <f>DAY(Table3[[#This Row],[DATE]])</f>
        <v>25</v>
      </c>
      <c r="O9581" s="3" t="str">
        <f>TEXT(Table3[[#This Row],[DATE]],"mmm")</f>
        <v>Mar</v>
      </c>
      <c r="P9581" s="3">
        <f>YEAR(Table3[[#This Row],[DATE]])</f>
        <v>2047</v>
      </c>
    </row>
    <row r="9582" spans="1:16" x14ac:dyDescent="0.3">
      <c r="A9582" s="6">
        <v>53777</v>
      </c>
      <c r="B9582" s="7" t="s">
        <v>1192</v>
      </c>
      <c r="C9582" s="9">
        <f t="shared" ca="1" si="298"/>
        <v>7</v>
      </c>
      <c r="D9582" s="9" t="s">
        <v>2116</v>
      </c>
      <c r="E9582" s="9" t="s">
        <v>2116</v>
      </c>
      <c r="F9582" s="10">
        <f t="shared" ca="1" si="299"/>
        <v>6.4301175107812455E-2</v>
      </c>
      <c r="G9582" s="3" t="str">
        <f>VLOOKUP(Table3[[#This Row],[PRODUCT ID]],Table1[[PRODUCT]:[SELLING PRICE]],1,FALSE)</f>
        <v>Product140</v>
      </c>
      <c r="H9582" s="3" t="str">
        <f>VLOOKUP(Table3[[#This Row],[PRODUCT ID]],Table1[[PRODUCT]:[SELLING PRICE]],2,FALSE)</f>
        <v>Category5</v>
      </c>
      <c r="I9582" s="3" t="str">
        <f>VLOOKUP(Table3[[#This Row],[PRODUCT ID]],Table1[[PRODUCT]:[SELLING PRICE]],3,FALSE)</f>
        <v>No</v>
      </c>
      <c r="J9582" s="16">
        <f ca="1">VLOOKUP(Table3[[#This Row],[PRODUCT ID]],Table1[[PRODUCT]:[SELLING PRICE]],4,FALSE)</f>
        <v>157</v>
      </c>
      <c r="K9582" s="16">
        <f ca="1">VLOOKUP(Table3[[#This Row],[PRODUCT ID]],Table1[[PRODUCT]:[SELLING PRICE]],5,FALSE)</f>
        <v>129.07993799781326</v>
      </c>
      <c r="L9582" s="16">
        <f ca="1">J9582*Table3[[#This Row],[QUANTITY]]</f>
        <v>1099</v>
      </c>
      <c r="M9582" s="16">
        <f ca="1">K9582*Table3[[#This Row],[QUANTITY]]*(1-Table3[[#This Row],[DISCOUNT %]])</f>
        <v>845.45962411197218</v>
      </c>
      <c r="N9582" s="3">
        <f>DAY(Table3[[#This Row],[DATE]])</f>
        <v>26</v>
      </c>
      <c r="O9582" s="3" t="str">
        <f>TEXT(Table3[[#This Row],[DATE]],"mmm")</f>
        <v>Mar</v>
      </c>
      <c r="P9582" s="3">
        <f>YEAR(Table3[[#This Row],[DATE]])</f>
        <v>2047</v>
      </c>
    </row>
    <row r="9583" spans="1:16" x14ac:dyDescent="0.3">
      <c r="A9583" s="6">
        <v>53778</v>
      </c>
      <c r="B9583" s="7" t="s">
        <v>1193</v>
      </c>
      <c r="C9583" s="9">
        <f t="shared" ca="1" si="298"/>
        <v>7</v>
      </c>
      <c r="D9583" s="9" t="s">
        <v>2116</v>
      </c>
      <c r="E9583" s="9" t="s">
        <v>2116</v>
      </c>
      <c r="F9583" s="10">
        <f t="shared" ca="1" si="299"/>
        <v>4.9385634185411587E-2</v>
      </c>
      <c r="G9583" s="3" t="str">
        <f>VLOOKUP(Table3[[#This Row],[PRODUCT ID]],Table1[[PRODUCT]:[SELLING PRICE]],1,FALSE)</f>
        <v>Product141</v>
      </c>
      <c r="H9583" s="3" t="str">
        <f>VLOOKUP(Table3[[#This Row],[PRODUCT ID]],Table1[[PRODUCT]:[SELLING PRICE]],2,FALSE)</f>
        <v>Category1</v>
      </c>
      <c r="I9583" s="3" t="str">
        <f>VLOOKUP(Table3[[#This Row],[PRODUCT ID]],Table1[[PRODUCT]:[SELLING PRICE]],3,FALSE)</f>
        <v>No</v>
      </c>
      <c r="J9583" s="16">
        <f ca="1">VLOOKUP(Table3[[#This Row],[PRODUCT ID]],Table1[[PRODUCT]:[SELLING PRICE]],4,FALSE)</f>
        <v>190</v>
      </c>
      <c r="K9583" s="16">
        <f ca="1">VLOOKUP(Table3[[#This Row],[PRODUCT ID]],Table1[[PRODUCT]:[SELLING PRICE]],5,FALSE)</f>
        <v>110.43961054691424</v>
      </c>
      <c r="L9583" s="16">
        <f ca="1">J9583*Table3[[#This Row],[QUANTITY]]</f>
        <v>1330</v>
      </c>
      <c r="M9583" s="16">
        <f ca="1">K9583*Table3[[#This Row],[QUANTITY]]*(1-Table3[[#This Row],[DISCOUNT %]])</f>
        <v>734.89836238605517</v>
      </c>
      <c r="N9583" s="3">
        <f>DAY(Table3[[#This Row],[DATE]])</f>
        <v>27</v>
      </c>
      <c r="O9583" s="3" t="str">
        <f>TEXT(Table3[[#This Row],[DATE]],"mmm")</f>
        <v>Mar</v>
      </c>
      <c r="P9583" s="3">
        <f>YEAR(Table3[[#This Row],[DATE]])</f>
        <v>2047</v>
      </c>
    </row>
    <row r="9584" spans="1:16" x14ac:dyDescent="0.3">
      <c r="A9584" s="6">
        <v>53779</v>
      </c>
      <c r="B9584" s="7" t="s">
        <v>1194</v>
      </c>
      <c r="C9584" s="9">
        <f t="shared" ca="1" si="298"/>
        <v>14</v>
      </c>
      <c r="D9584" s="9" t="s">
        <v>2116</v>
      </c>
      <c r="E9584" s="9" t="s">
        <v>2116</v>
      </c>
      <c r="F9584" s="10">
        <f t="shared" ca="1" si="299"/>
        <v>9.2940226383470589E-2</v>
      </c>
      <c r="G9584" s="3" t="str">
        <f>VLOOKUP(Table3[[#This Row],[PRODUCT ID]],Table1[[PRODUCT]:[SELLING PRICE]],1,FALSE)</f>
        <v>Product142</v>
      </c>
      <c r="H9584" s="3" t="str">
        <f>VLOOKUP(Table3[[#This Row],[PRODUCT ID]],Table1[[PRODUCT]:[SELLING PRICE]],2,FALSE)</f>
        <v>Category2</v>
      </c>
      <c r="I9584" s="3" t="str">
        <f>VLOOKUP(Table3[[#This Row],[PRODUCT ID]],Table1[[PRODUCT]:[SELLING PRICE]],3,FALSE)</f>
        <v>Ft</v>
      </c>
      <c r="J9584" s="16">
        <f ca="1">VLOOKUP(Table3[[#This Row],[PRODUCT ID]],Table1[[PRODUCT]:[SELLING PRICE]],4,FALSE)</f>
        <v>128</v>
      </c>
      <c r="K9584" s="16">
        <f ca="1">VLOOKUP(Table3[[#This Row],[PRODUCT ID]],Table1[[PRODUCT]:[SELLING PRICE]],5,FALSE)</f>
        <v>113.18603136474559</v>
      </c>
      <c r="L9584" s="16">
        <f ca="1">J9584*Table3[[#This Row],[QUANTITY]]</f>
        <v>1792</v>
      </c>
      <c r="M9584" s="16">
        <f ca="1">K9584*Table3[[#This Row],[QUANTITY]]*(1-Table3[[#This Row],[DISCOUNT %]])</f>
        <v>1437.3309438076335</v>
      </c>
      <c r="N9584" s="3">
        <f>DAY(Table3[[#This Row],[DATE]])</f>
        <v>28</v>
      </c>
      <c r="O9584" s="3" t="str">
        <f>TEXT(Table3[[#This Row],[DATE]],"mmm")</f>
        <v>Mar</v>
      </c>
      <c r="P9584" s="3">
        <f>YEAR(Table3[[#This Row],[DATE]])</f>
        <v>2047</v>
      </c>
    </row>
    <row r="9585" spans="1:16" x14ac:dyDescent="0.3">
      <c r="A9585" s="6">
        <v>53780</v>
      </c>
      <c r="B9585" s="7" t="s">
        <v>1195</v>
      </c>
      <c r="C9585" s="9">
        <f t="shared" ca="1" si="298"/>
        <v>6</v>
      </c>
      <c r="D9585" s="9" t="s">
        <v>2116</v>
      </c>
      <c r="E9585" s="9" t="s">
        <v>2116</v>
      </c>
      <c r="F9585" s="10">
        <f t="shared" ca="1" si="299"/>
        <v>3.8149852991375081E-3</v>
      </c>
      <c r="G9585" s="3" t="str">
        <f>VLOOKUP(Table3[[#This Row],[PRODUCT ID]],Table1[[PRODUCT]:[SELLING PRICE]],1,FALSE)</f>
        <v>Product143</v>
      </c>
      <c r="H9585" s="3" t="str">
        <f>VLOOKUP(Table3[[#This Row],[PRODUCT ID]],Table1[[PRODUCT]:[SELLING PRICE]],2,FALSE)</f>
        <v>Category3</v>
      </c>
      <c r="I9585" s="3" t="str">
        <f>VLOOKUP(Table3[[#This Row],[PRODUCT ID]],Table1[[PRODUCT]:[SELLING PRICE]],3,FALSE)</f>
        <v>No</v>
      </c>
      <c r="J9585" s="16">
        <f ca="1">VLOOKUP(Table3[[#This Row],[PRODUCT ID]],Table1[[PRODUCT]:[SELLING PRICE]],4,FALSE)</f>
        <v>246</v>
      </c>
      <c r="K9585" s="16">
        <f ca="1">VLOOKUP(Table3[[#This Row],[PRODUCT ID]],Table1[[PRODUCT]:[SELLING PRICE]],5,FALSE)</f>
        <v>205.92883923101397</v>
      </c>
      <c r="L9585" s="16">
        <f ca="1">J9585*Table3[[#This Row],[QUANTITY]]</f>
        <v>1476</v>
      </c>
      <c r="M9585" s="16">
        <f ca="1">K9585*Table3[[#This Row],[QUANTITY]]*(1-Table3[[#This Row],[DISCOUNT %]])</f>
        <v>1230.8593424200751</v>
      </c>
      <c r="N9585" s="3">
        <f>DAY(Table3[[#This Row],[DATE]])</f>
        <v>29</v>
      </c>
      <c r="O9585" s="3" t="str">
        <f>TEXT(Table3[[#This Row],[DATE]],"mmm")</f>
        <v>Mar</v>
      </c>
      <c r="P9585" s="3">
        <f>YEAR(Table3[[#This Row],[DATE]])</f>
        <v>2047</v>
      </c>
    </row>
    <row r="9586" spans="1:16" x14ac:dyDescent="0.3">
      <c r="A9586" s="6">
        <v>53781</v>
      </c>
      <c r="B9586" s="7" t="s">
        <v>1196</v>
      </c>
      <c r="C9586" s="9">
        <f t="shared" ca="1" si="298"/>
        <v>11</v>
      </c>
      <c r="D9586" s="9" t="s">
        <v>2115</v>
      </c>
      <c r="E9586" s="9" t="s">
        <v>2118</v>
      </c>
      <c r="F9586" s="10">
        <f t="shared" ca="1" si="299"/>
        <v>4.0013142696121919E-2</v>
      </c>
      <c r="G9586" s="3" t="str">
        <f>VLOOKUP(Table3[[#This Row],[PRODUCT ID]],Table1[[PRODUCT]:[SELLING PRICE]],1,FALSE)</f>
        <v>Product144</v>
      </c>
      <c r="H9586" s="3" t="str">
        <f>VLOOKUP(Table3[[#This Row],[PRODUCT ID]],Table1[[PRODUCT]:[SELLING PRICE]],2,FALSE)</f>
        <v>Category4</v>
      </c>
      <c r="I9586" s="3" t="str">
        <f>VLOOKUP(Table3[[#This Row],[PRODUCT ID]],Table1[[PRODUCT]:[SELLING PRICE]],3,FALSE)</f>
        <v>Kg</v>
      </c>
      <c r="J9586" s="16">
        <f ca="1">VLOOKUP(Table3[[#This Row],[PRODUCT ID]],Table1[[PRODUCT]:[SELLING PRICE]],4,FALSE)</f>
        <v>76</v>
      </c>
      <c r="K9586" s="16">
        <f ca="1">VLOOKUP(Table3[[#This Row],[PRODUCT ID]],Table1[[PRODUCT]:[SELLING PRICE]],5,FALSE)</f>
        <v>127.34902887366559</v>
      </c>
      <c r="L9586" s="16">
        <f ca="1">J9586*Table3[[#This Row],[QUANTITY]]</f>
        <v>836</v>
      </c>
      <c r="M9586" s="16">
        <f ca="1">K9586*Table3[[#This Row],[QUANTITY]]*(1-Table3[[#This Row],[DISCOUNT %]])</f>
        <v>1344.7873341004415</v>
      </c>
      <c r="N9586" s="3">
        <f>DAY(Table3[[#This Row],[DATE]])</f>
        <v>30</v>
      </c>
      <c r="O9586" s="3" t="str">
        <f>TEXT(Table3[[#This Row],[DATE]],"mmm")</f>
        <v>Mar</v>
      </c>
      <c r="P9586" s="3">
        <f>YEAR(Table3[[#This Row],[DATE]])</f>
        <v>2047</v>
      </c>
    </row>
    <row r="9587" spans="1:16" x14ac:dyDescent="0.3">
      <c r="A9587" s="6">
        <v>53782</v>
      </c>
      <c r="B9587" s="7" t="s">
        <v>1197</v>
      </c>
      <c r="C9587" s="9">
        <f t="shared" ca="1" si="298"/>
        <v>2</v>
      </c>
      <c r="D9587" s="9" t="s">
        <v>2116</v>
      </c>
      <c r="E9587" s="9" t="s">
        <v>2116</v>
      </c>
      <c r="F9587" s="10">
        <f t="shared" ca="1" si="299"/>
        <v>6.3141939354762103E-2</v>
      </c>
      <c r="G9587" s="3" t="str">
        <f>VLOOKUP(Table3[[#This Row],[PRODUCT ID]],Table1[[PRODUCT]:[SELLING PRICE]],1,FALSE)</f>
        <v>Product145</v>
      </c>
      <c r="H9587" s="3" t="str">
        <f>VLOOKUP(Table3[[#This Row],[PRODUCT ID]],Table1[[PRODUCT]:[SELLING PRICE]],2,FALSE)</f>
        <v>Category1</v>
      </c>
      <c r="I9587" s="3" t="str">
        <f>VLOOKUP(Table3[[#This Row],[PRODUCT ID]],Table1[[PRODUCT]:[SELLING PRICE]],3,FALSE)</f>
        <v>Kg</v>
      </c>
      <c r="J9587" s="16">
        <f ca="1">VLOOKUP(Table3[[#This Row],[PRODUCT ID]],Table1[[PRODUCT]:[SELLING PRICE]],4,FALSE)</f>
        <v>95</v>
      </c>
      <c r="K9587" s="16">
        <f ca="1">VLOOKUP(Table3[[#This Row],[PRODUCT ID]],Table1[[PRODUCT]:[SELLING PRICE]],5,FALSE)</f>
        <v>279.39583837237137</v>
      </c>
      <c r="L9587" s="16">
        <f ca="1">J9587*Table3[[#This Row],[QUANTITY]]</f>
        <v>190</v>
      </c>
      <c r="M9587" s="16">
        <f ca="1">K9587*Table3[[#This Row],[QUANTITY]]*(1-Table3[[#This Row],[DISCOUNT %]])</f>
        <v>523.50848657978042</v>
      </c>
      <c r="N9587" s="3">
        <f>DAY(Table3[[#This Row],[DATE]])</f>
        <v>31</v>
      </c>
      <c r="O9587" s="3" t="str">
        <f>TEXT(Table3[[#This Row],[DATE]],"mmm")</f>
        <v>Mar</v>
      </c>
      <c r="P9587" s="3">
        <f>YEAR(Table3[[#This Row],[DATE]])</f>
        <v>2047</v>
      </c>
    </row>
    <row r="9588" spans="1:16" x14ac:dyDescent="0.3">
      <c r="A9588" s="6">
        <v>53783</v>
      </c>
      <c r="B9588" s="7" t="s">
        <v>1198</v>
      </c>
      <c r="C9588" s="9">
        <f t="shared" ca="1" si="298"/>
        <v>13</v>
      </c>
      <c r="D9588" s="9" t="s">
        <v>2117</v>
      </c>
      <c r="E9588" s="9" t="s">
        <v>2116</v>
      </c>
      <c r="F9588" s="10">
        <f t="shared" ca="1" si="299"/>
        <v>8.9572992420254016E-2</v>
      </c>
      <c r="G9588" s="3" t="str">
        <f>VLOOKUP(Table3[[#This Row],[PRODUCT ID]],Table1[[PRODUCT]:[SELLING PRICE]],1,FALSE)</f>
        <v>Product146</v>
      </c>
      <c r="H9588" s="3" t="str">
        <f>VLOOKUP(Table3[[#This Row],[PRODUCT ID]],Table1[[PRODUCT]:[SELLING PRICE]],2,FALSE)</f>
        <v>Category2</v>
      </c>
      <c r="I9588" s="3" t="str">
        <f>VLOOKUP(Table3[[#This Row],[PRODUCT ID]],Table1[[PRODUCT]:[SELLING PRICE]],3,FALSE)</f>
        <v>Lt</v>
      </c>
      <c r="J9588" s="16">
        <f ca="1">VLOOKUP(Table3[[#This Row],[PRODUCT ID]],Table1[[PRODUCT]:[SELLING PRICE]],4,FALSE)</f>
        <v>229</v>
      </c>
      <c r="K9588" s="16">
        <f ca="1">VLOOKUP(Table3[[#This Row],[PRODUCT ID]],Table1[[PRODUCT]:[SELLING PRICE]],5,FALSE)</f>
        <v>182.10176848629297</v>
      </c>
      <c r="L9588" s="16">
        <f ca="1">J9588*Table3[[#This Row],[QUANTITY]]</f>
        <v>2977</v>
      </c>
      <c r="M9588" s="16">
        <f ca="1">K9588*Table3[[#This Row],[QUANTITY]]*(1-Table3[[#This Row],[DISCOUNT %]])</f>
        <v>2155.27478605342</v>
      </c>
      <c r="N9588" s="3">
        <f>DAY(Table3[[#This Row],[DATE]])</f>
        <v>1</v>
      </c>
      <c r="O9588" s="3" t="str">
        <f>TEXT(Table3[[#This Row],[DATE]],"mmm")</f>
        <v>Apr</v>
      </c>
      <c r="P9588" s="3">
        <f>YEAR(Table3[[#This Row],[DATE]])</f>
        <v>2047</v>
      </c>
    </row>
    <row r="9589" spans="1:16" x14ac:dyDescent="0.3">
      <c r="A9589" s="6">
        <v>53784</v>
      </c>
      <c r="B9589" s="7" t="s">
        <v>1199</v>
      </c>
      <c r="C9589" s="9">
        <f t="shared" ca="1" si="298"/>
        <v>15</v>
      </c>
      <c r="D9589" s="9" t="s">
        <v>2115</v>
      </c>
      <c r="E9589" s="9" t="s">
        <v>2116</v>
      </c>
      <c r="F9589" s="10">
        <f t="shared" ca="1" si="299"/>
        <v>8.3715193123076792E-2</v>
      </c>
      <c r="G9589" s="3" t="str">
        <f>VLOOKUP(Table3[[#This Row],[PRODUCT ID]],Table1[[PRODUCT]:[SELLING PRICE]],1,FALSE)</f>
        <v>Product147</v>
      </c>
      <c r="H9589" s="3" t="str">
        <f>VLOOKUP(Table3[[#This Row],[PRODUCT ID]],Table1[[PRODUCT]:[SELLING PRICE]],2,FALSE)</f>
        <v>Category3</v>
      </c>
      <c r="I9589" s="3" t="str">
        <f>VLOOKUP(Table3[[#This Row],[PRODUCT ID]],Table1[[PRODUCT]:[SELLING PRICE]],3,FALSE)</f>
        <v>Kg</v>
      </c>
      <c r="J9589" s="16">
        <f ca="1">VLOOKUP(Table3[[#This Row],[PRODUCT ID]],Table1[[PRODUCT]:[SELLING PRICE]],4,FALSE)</f>
        <v>137</v>
      </c>
      <c r="K9589" s="16">
        <f ca="1">VLOOKUP(Table3[[#This Row],[PRODUCT ID]],Table1[[PRODUCT]:[SELLING PRICE]],5,FALSE)</f>
        <v>251.90479071411522</v>
      </c>
      <c r="L9589" s="16">
        <f ca="1">J9589*Table3[[#This Row],[QUANTITY]]</f>
        <v>2055</v>
      </c>
      <c r="M9589" s="16">
        <f ca="1">K9589*Table3[[#This Row],[QUANTITY]]*(1-Table3[[#This Row],[DISCOUNT %]])</f>
        <v>3462.2479876628222</v>
      </c>
      <c r="N9589" s="3">
        <f>DAY(Table3[[#This Row],[DATE]])</f>
        <v>2</v>
      </c>
      <c r="O9589" s="3" t="str">
        <f>TEXT(Table3[[#This Row],[DATE]],"mmm")</f>
        <v>Apr</v>
      </c>
      <c r="P9589" s="3">
        <f>YEAR(Table3[[#This Row],[DATE]])</f>
        <v>2047</v>
      </c>
    </row>
    <row r="9590" spans="1:16" x14ac:dyDescent="0.3">
      <c r="A9590" s="6">
        <v>53785</v>
      </c>
      <c r="B9590" s="7" t="s">
        <v>1200</v>
      </c>
      <c r="C9590" s="9">
        <f t="shared" ca="1" si="298"/>
        <v>5</v>
      </c>
      <c r="D9590" s="9" t="s">
        <v>2115</v>
      </c>
      <c r="E9590" s="9" t="s">
        <v>2116</v>
      </c>
      <c r="F9590" s="10">
        <f t="shared" ca="1" si="299"/>
        <v>5.9227985612668892E-2</v>
      </c>
      <c r="G9590" s="3" t="str">
        <f>VLOOKUP(Table3[[#This Row],[PRODUCT ID]],Table1[[PRODUCT]:[SELLING PRICE]],1,FALSE)</f>
        <v>Product148</v>
      </c>
      <c r="H9590" s="3" t="str">
        <f>VLOOKUP(Table3[[#This Row],[PRODUCT ID]],Table1[[PRODUCT]:[SELLING PRICE]],2,FALSE)</f>
        <v>Category4</v>
      </c>
      <c r="I9590" s="3" t="str">
        <f>VLOOKUP(Table3[[#This Row],[PRODUCT ID]],Table1[[PRODUCT]:[SELLING PRICE]],3,FALSE)</f>
        <v>Lt</v>
      </c>
      <c r="J9590" s="16">
        <f ca="1">VLOOKUP(Table3[[#This Row],[PRODUCT ID]],Table1[[PRODUCT]:[SELLING PRICE]],4,FALSE)</f>
        <v>71</v>
      </c>
      <c r="K9590" s="16">
        <f ca="1">VLOOKUP(Table3[[#This Row],[PRODUCT ID]],Table1[[PRODUCT]:[SELLING PRICE]],5,FALSE)</f>
        <v>230.79212879190624</v>
      </c>
      <c r="L9590" s="16">
        <f ca="1">J9590*Table3[[#This Row],[QUANTITY]]</f>
        <v>355</v>
      </c>
      <c r="M9590" s="16">
        <f ca="1">K9590*Table3[[#This Row],[QUANTITY]]*(1-Table3[[#This Row],[DISCOUNT %]])</f>
        <v>1085.61387954151</v>
      </c>
      <c r="N9590" s="3">
        <f>DAY(Table3[[#This Row],[DATE]])</f>
        <v>3</v>
      </c>
      <c r="O9590" s="3" t="str">
        <f>TEXT(Table3[[#This Row],[DATE]],"mmm")</f>
        <v>Apr</v>
      </c>
      <c r="P9590" s="3">
        <f>YEAR(Table3[[#This Row],[DATE]])</f>
        <v>2047</v>
      </c>
    </row>
    <row r="9591" spans="1:16" x14ac:dyDescent="0.3">
      <c r="A9591" s="6">
        <v>53786</v>
      </c>
      <c r="B9591" s="7" t="s">
        <v>1201</v>
      </c>
      <c r="C9591" s="9">
        <f t="shared" ca="1" si="298"/>
        <v>4</v>
      </c>
      <c r="D9591" s="9" t="s">
        <v>2115</v>
      </c>
      <c r="E9591" s="9" t="s">
        <v>2116</v>
      </c>
      <c r="F9591" s="10">
        <f t="shared" ca="1" si="299"/>
        <v>1.6540872384544072E-2</v>
      </c>
      <c r="G9591" s="3" t="str">
        <f>VLOOKUP(Table3[[#This Row],[PRODUCT ID]],Table1[[PRODUCT]:[SELLING PRICE]],1,FALSE)</f>
        <v>Product149</v>
      </c>
      <c r="H9591" s="3" t="str">
        <f>VLOOKUP(Table3[[#This Row],[PRODUCT ID]],Table1[[PRODUCT]:[SELLING PRICE]],2,FALSE)</f>
        <v>Category5</v>
      </c>
      <c r="I9591" s="3" t="str">
        <f>VLOOKUP(Table3[[#This Row],[PRODUCT ID]],Table1[[PRODUCT]:[SELLING PRICE]],3,FALSE)</f>
        <v>Ft</v>
      </c>
      <c r="J9591" s="16">
        <f ca="1">VLOOKUP(Table3[[#This Row],[PRODUCT ID]],Table1[[PRODUCT]:[SELLING PRICE]],4,FALSE)</f>
        <v>11</v>
      </c>
      <c r="K9591" s="16">
        <f ca="1">VLOOKUP(Table3[[#This Row],[PRODUCT ID]],Table1[[PRODUCT]:[SELLING PRICE]],5,FALSE)</f>
        <v>224.58559051606932</v>
      </c>
      <c r="L9591" s="16">
        <f ca="1">J9591*Table3[[#This Row],[QUANTITY]]</f>
        <v>44</v>
      </c>
      <c r="M9591" s="16">
        <f ca="1">K9591*Table3[[#This Row],[QUANTITY]]*(1-Table3[[#This Row],[DISCOUNT %]])</f>
        <v>883.48299569574215</v>
      </c>
      <c r="N9591" s="3">
        <f>DAY(Table3[[#This Row],[DATE]])</f>
        <v>4</v>
      </c>
      <c r="O9591" s="3" t="str">
        <f>TEXT(Table3[[#This Row],[DATE]],"mmm")</f>
        <v>Apr</v>
      </c>
      <c r="P9591" s="3">
        <f>YEAR(Table3[[#This Row],[DATE]])</f>
        <v>2047</v>
      </c>
    </row>
    <row r="9592" spans="1:16" x14ac:dyDescent="0.3">
      <c r="A9592" s="6">
        <v>53787</v>
      </c>
      <c r="B9592" s="7" t="s">
        <v>1202</v>
      </c>
      <c r="C9592" s="9">
        <f t="shared" ca="1" si="298"/>
        <v>5</v>
      </c>
      <c r="D9592" s="9" t="s">
        <v>2116</v>
      </c>
      <c r="E9592" s="9" t="s">
        <v>2118</v>
      </c>
      <c r="F9592" s="10">
        <f t="shared" ca="1" si="299"/>
        <v>2.6110756247149459E-2</v>
      </c>
      <c r="G9592" s="3" t="str">
        <f>VLOOKUP(Table3[[#This Row],[PRODUCT ID]],Table1[[PRODUCT]:[SELLING PRICE]],1,FALSE)</f>
        <v>Product150</v>
      </c>
      <c r="H9592" s="3" t="str">
        <f>VLOOKUP(Table3[[#This Row],[PRODUCT ID]],Table1[[PRODUCT]:[SELLING PRICE]],2,FALSE)</f>
        <v>Category1</v>
      </c>
      <c r="I9592" s="3" t="str">
        <f>VLOOKUP(Table3[[#This Row],[PRODUCT ID]],Table1[[PRODUCT]:[SELLING PRICE]],3,FALSE)</f>
        <v>Kg</v>
      </c>
      <c r="J9592" s="16">
        <f ca="1">VLOOKUP(Table3[[#This Row],[PRODUCT ID]],Table1[[PRODUCT]:[SELLING PRICE]],4,FALSE)</f>
        <v>166</v>
      </c>
      <c r="K9592" s="16">
        <f ca="1">VLOOKUP(Table3[[#This Row],[PRODUCT ID]],Table1[[PRODUCT]:[SELLING PRICE]],5,FALSE)</f>
        <v>118.13711122608287</v>
      </c>
      <c r="L9592" s="16">
        <f ca="1">J9592*Table3[[#This Row],[QUANTITY]]</f>
        <v>830</v>
      </c>
      <c r="M9592" s="16">
        <f ca="1">K9592*Table3[[#This Row],[QUANTITY]]*(1-Table3[[#This Row],[DISCOUNT %]])</f>
        <v>575.26230955558117</v>
      </c>
      <c r="N9592" s="3">
        <f>DAY(Table3[[#This Row],[DATE]])</f>
        <v>5</v>
      </c>
      <c r="O9592" s="3" t="str">
        <f>TEXT(Table3[[#This Row],[DATE]],"mmm")</f>
        <v>Apr</v>
      </c>
      <c r="P9592" s="3">
        <f>YEAR(Table3[[#This Row],[DATE]])</f>
        <v>2047</v>
      </c>
    </row>
    <row r="9593" spans="1:16" x14ac:dyDescent="0.3">
      <c r="A9593" s="6">
        <v>53788</v>
      </c>
      <c r="B9593" s="7" t="s">
        <v>1203</v>
      </c>
      <c r="C9593" s="9">
        <f t="shared" ca="1" si="298"/>
        <v>10</v>
      </c>
      <c r="D9593" s="9" t="s">
        <v>2116</v>
      </c>
      <c r="E9593" s="9" t="s">
        <v>2118</v>
      </c>
      <c r="F9593" s="10">
        <f t="shared" ca="1" si="299"/>
        <v>4.6445463013575342E-2</v>
      </c>
      <c r="G9593" s="3" t="str">
        <f>VLOOKUP(Table3[[#This Row],[PRODUCT ID]],Table1[[PRODUCT]:[SELLING PRICE]],1,FALSE)</f>
        <v>Product151</v>
      </c>
      <c r="H9593" s="3" t="str">
        <f>VLOOKUP(Table3[[#This Row],[PRODUCT ID]],Table1[[PRODUCT]:[SELLING PRICE]],2,FALSE)</f>
        <v>Category2</v>
      </c>
      <c r="I9593" s="3" t="str">
        <f>VLOOKUP(Table3[[#This Row],[PRODUCT ID]],Table1[[PRODUCT]:[SELLING PRICE]],3,FALSE)</f>
        <v>No</v>
      </c>
      <c r="J9593" s="16">
        <f ca="1">VLOOKUP(Table3[[#This Row],[PRODUCT ID]],Table1[[PRODUCT]:[SELLING PRICE]],4,FALSE)</f>
        <v>223</v>
      </c>
      <c r="K9593" s="16">
        <f ca="1">VLOOKUP(Table3[[#This Row],[PRODUCT ID]],Table1[[PRODUCT]:[SELLING PRICE]],5,FALSE)</f>
        <v>119.89989618465519</v>
      </c>
      <c r="L9593" s="16">
        <f ca="1">J9593*Table3[[#This Row],[QUANTITY]]</f>
        <v>2230</v>
      </c>
      <c r="M9593" s="16">
        <f ca="1">K9593*Table3[[#This Row],[QUANTITY]]*(1-Table3[[#This Row],[DISCOUNT %]])</f>
        <v>1143.3108999107928</v>
      </c>
      <c r="N9593" s="3">
        <f>DAY(Table3[[#This Row],[DATE]])</f>
        <v>6</v>
      </c>
      <c r="O9593" s="3" t="str">
        <f>TEXT(Table3[[#This Row],[DATE]],"mmm")</f>
        <v>Apr</v>
      </c>
      <c r="P9593" s="3">
        <f>YEAR(Table3[[#This Row],[DATE]])</f>
        <v>2047</v>
      </c>
    </row>
    <row r="9594" spans="1:16" x14ac:dyDescent="0.3">
      <c r="A9594" s="6">
        <v>53789</v>
      </c>
      <c r="B9594" s="7" t="s">
        <v>1204</v>
      </c>
      <c r="C9594" s="9">
        <f t="shared" ca="1" si="298"/>
        <v>14</v>
      </c>
      <c r="D9594" s="9" t="s">
        <v>2116</v>
      </c>
      <c r="E9594" s="9" t="s">
        <v>2116</v>
      </c>
      <c r="F9594" s="10">
        <f t="shared" ca="1" si="299"/>
        <v>3.0143434720199982E-3</v>
      </c>
      <c r="G9594" s="3" t="str">
        <f>VLOOKUP(Table3[[#This Row],[PRODUCT ID]],Table1[[PRODUCT]:[SELLING PRICE]],1,FALSE)</f>
        <v>Product152</v>
      </c>
      <c r="H9594" s="3" t="str">
        <f>VLOOKUP(Table3[[#This Row],[PRODUCT ID]],Table1[[PRODUCT]:[SELLING PRICE]],2,FALSE)</f>
        <v>Category3</v>
      </c>
      <c r="I9594" s="3" t="str">
        <f>VLOOKUP(Table3[[#This Row],[PRODUCT ID]],Table1[[PRODUCT]:[SELLING PRICE]],3,FALSE)</f>
        <v>No</v>
      </c>
      <c r="J9594" s="16">
        <f ca="1">VLOOKUP(Table3[[#This Row],[PRODUCT ID]],Table1[[PRODUCT]:[SELLING PRICE]],4,FALSE)</f>
        <v>198</v>
      </c>
      <c r="K9594" s="16">
        <f ca="1">VLOOKUP(Table3[[#This Row],[PRODUCT ID]],Table1[[PRODUCT]:[SELLING PRICE]],5,FALSE)</f>
        <v>316.0691467716025</v>
      </c>
      <c r="L9594" s="16">
        <f ca="1">J9594*Table3[[#This Row],[QUANTITY]]</f>
        <v>2772</v>
      </c>
      <c r="M9594" s="16">
        <f ca="1">K9594*Table3[[#This Row],[QUANTITY]]*(1-Table3[[#This Row],[DISCOUNT %]])</f>
        <v>4411.6296812325445</v>
      </c>
      <c r="N9594" s="3">
        <f>DAY(Table3[[#This Row],[DATE]])</f>
        <v>7</v>
      </c>
      <c r="O9594" s="3" t="str">
        <f>TEXT(Table3[[#This Row],[DATE]],"mmm")</f>
        <v>Apr</v>
      </c>
      <c r="P9594" s="3">
        <f>YEAR(Table3[[#This Row],[DATE]])</f>
        <v>2047</v>
      </c>
    </row>
    <row r="9595" spans="1:16" x14ac:dyDescent="0.3">
      <c r="A9595" s="6">
        <v>53790</v>
      </c>
      <c r="B9595" s="7" t="s">
        <v>1205</v>
      </c>
      <c r="C9595" s="9">
        <f t="shared" ca="1" si="298"/>
        <v>4</v>
      </c>
      <c r="D9595" s="9" t="s">
        <v>2115</v>
      </c>
      <c r="E9595" s="9" t="s">
        <v>2116</v>
      </c>
      <c r="F9595" s="10">
        <f t="shared" ca="1" si="299"/>
        <v>9.9437829498439934E-2</v>
      </c>
      <c r="G9595" s="3" t="str">
        <f>VLOOKUP(Table3[[#This Row],[PRODUCT ID]],Table1[[PRODUCT]:[SELLING PRICE]],1,FALSE)</f>
        <v>Product153</v>
      </c>
      <c r="H9595" s="3" t="str">
        <f>VLOOKUP(Table3[[#This Row],[PRODUCT ID]],Table1[[PRODUCT]:[SELLING PRICE]],2,FALSE)</f>
        <v>Category4</v>
      </c>
      <c r="I9595" s="3" t="str">
        <f>VLOOKUP(Table3[[#This Row],[PRODUCT ID]],Table1[[PRODUCT]:[SELLING PRICE]],3,FALSE)</f>
        <v>Ft</v>
      </c>
      <c r="J9595" s="16">
        <f ca="1">VLOOKUP(Table3[[#This Row],[PRODUCT ID]],Table1[[PRODUCT]:[SELLING PRICE]],4,FALSE)</f>
        <v>46</v>
      </c>
      <c r="K9595" s="16">
        <f ca="1">VLOOKUP(Table3[[#This Row],[PRODUCT ID]],Table1[[PRODUCT]:[SELLING PRICE]],5,FALSE)</f>
        <v>69.35037419325738</v>
      </c>
      <c r="L9595" s="16">
        <f ca="1">J9595*Table3[[#This Row],[QUANTITY]]</f>
        <v>184</v>
      </c>
      <c r="M9595" s="16">
        <f ca="1">K9595*Table3[[#This Row],[QUANTITY]]*(1-Table3[[#This Row],[DISCOUNT %]])</f>
        <v>249.81729403430097</v>
      </c>
      <c r="N9595" s="3">
        <f>DAY(Table3[[#This Row],[DATE]])</f>
        <v>8</v>
      </c>
      <c r="O9595" s="3" t="str">
        <f>TEXT(Table3[[#This Row],[DATE]],"mmm")</f>
        <v>Apr</v>
      </c>
      <c r="P9595" s="3">
        <f>YEAR(Table3[[#This Row],[DATE]])</f>
        <v>2047</v>
      </c>
    </row>
    <row r="9596" spans="1:16" x14ac:dyDescent="0.3">
      <c r="A9596" s="6">
        <v>53791</v>
      </c>
      <c r="B9596" s="7" t="s">
        <v>1206</v>
      </c>
      <c r="C9596" s="9">
        <f t="shared" ca="1" si="298"/>
        <v>15</v>
      </c>
      <c r="D9596" s="9" t="s">
        <v>2117</v>
      </c>
      <c r="E9596" s="9" t="s">
        <v>2116</v>
      </c>
      <c r="F9596" s="10">
        <f t="shared" ca="1" si="299"/>
        <v>3.1866303770898309E-2</v>
      </c>
      <c r="G9596" s="3" t="str">
        <f>VLOOKUP(Table3[[#This Row],[PRODUCT ID]],Table1[[PRODUCT]:[SELLING PRICE]],1,FALSE)</f>
        <v>Product154</v>
      </c>
      <c r="H9596" s="3" t="str">
        <f>VLOOKUP(Table3[[#This Row],[PRODUCT ID]],Table1[[PRODUCT]:[SELLING PRICE]],2,FALSE)</f>
        <v>Category5</v>
      </c>
      <c r="I9596" s="3" t="str">
        <f>VLOOKUP(Table3[[#This Row],[PRODUCT ID]],Table1[[PRODUCT]:[SELLING PRICE]],3,FALSE)</f>
        <v>No</v>
      </c>
      <c r="J9596" s="16">
        <f ca="1">VLOOKUP(Table3[[#This Row],[PRODUCT ID]],Table1[[PRODUCT]:[SELLING PRICE]],4,FALSE)</f>
        <v>243</v>
      </c>
      <c r="K9596" s="16">
        <f ca="1">VLOOKUP(Table3[[#This Row],[PRODUCT ID]],Table1[[PRODUCT]:[SELLING PRICE]],5,FALSE)</f>
        <v>111.4328336664578</v>
      </c>
      <c r="L9596" s="16">
        <f ca="1">J9596*Table3[[#This Row],[QUANTITY]]</f>
        <v>3645</v>
      </c>
      <c r="M9596" s="16">
        <f ca="1">K9596*Table3[[#This Row],[QUANTITY]]*(1-Table3[[#This Row],[DISCOUNT %]])</f>
        <v>1618.2282170818571</v>
      </c>
      <c r="N9596" s="3">
        <f>DAY(Table3[[#This Row],[DATE]])</f>
        <v>9</v>
      </c>
      <c r="O9596" s="3" t="str">
        <f>TEXT(Table3[[#This Row],[DATE]],"mmm")</f>
        <v>Apr</v>
      </c>
      <c r="P9596" s="3">
        <f>YEAR(Table3[[#This Row],[DATE]])</f>
        <v>2047</v>
      </c>
    </row>
    <row r="9597" spans="1:16" x14ac:dyDescent="0.3">
      <c r="A9597" s="6">
        <v>53792</v>
      </c>
      <c r="B9597" s="7" t="s">
        <v>1207</v>
      </c>
      <c r="C9597" s="9">
        <f t="shared" ca="1" si="298"/>
        <v>10</v>
      </c>
      <c r="D9597" s="9" t="s">
        <v>2117</v>
      </c>
      <c r="E9597" s="9" t="s">
        <v>2116</v>
      </c>
      <c r="F9597" s="10">
        <f t="shared" ca="1" si="299"/>
        <v>7.1410485612695807E-2</v>
      </c>
      <c r="G9597" s="3" t="str">
        <f>VLOOKUP(Table3[[#This Row],[PRODUCT ID]],Table1[[PRODUCT]:[SELLING PRICE]],1,FALSE)</f>
        <v>Product155</v>
      </c>
      <c r="H9597" s="3" t="str">
        <f>VLOOKUP(Table3[[#This Row],[PRODUCT ID]],Table1[[PRODUCT]:[SELLING PRICE]],2,FALSE)</f>
        <v>Category1</v>
      </c>
      <c r="I9597" s="3" t="str">
        <f>VLOOKUP(Table3[[#This Row],[PRODUCT ID]],Table1[[PRODUCT]:[SELLING PRICE]],3,FALSE)</f>
        <v>Kg</v>
      </c>
      <c r="J9597" s="16">
        <f ca="1">VLOOKUP(Table3[[#This Row],[PRODUCT ID]],Table1[[PRODUCT]:[SELLING PRICE]],4,FALSE)</f>
        <v>122</v>
      </c>
      <c r="K9597" s="16">
        <f ca="1">VLOOKUP(Table3[[#This Row],[PRODUCT ID]],Table1[[PRODUCT]:[SELLING PRICE]],5,FALSE)</f>
        <v>102.35599143253226</v>
      </c>
      <c r="L9597" s="16">
        <f ca="1">J9597*Table3[[#This Row],[QUANTITY]]</f>
        <v>1220</v>
      </c>
      <c r="M9597" s="16">
        <f ca="1">K9597*Table3[[#This Row],[QUANTITY]]*(1-Table3[[#This Row],[DISCOUNT %]])</f>
        <v>950.46700378966204</v>
      </c>
      <c r="N9597" s="3">
        <f>DAY(Table3[[#This Row],[DATE]])</f>
        <v>10</v>
      </c>
      <c r="O9597" s="3" t="str">
        <f>TEXT(Table3[[#This Row],[DATE]],"mmm")</f>
        <v>Apr</v>
      </c>
      <c r="P9597" s="3">
        <f>YEAR(Table3[[#This Row],[DATE]])</f>
        <v>2047</v>
      </c>
    </row>
    <row r="9598" spans="1:16" x14ac:dyDescent="0.3">
      <c r="A9598" s="6">
        <v>53793</v>
      </c>
      <c r="B9598" s="7" t="s">
        <v>1208</v>
      </c>
      <c r="C9598" s="9">
        <f t="shared" ca="1" si="298"/>
        <v>15</v>
      </c>
      <c r="D9598" s="9" t="s">
        <v>2116</v>
      </c>
      <c r="E9598" s="9" t="s">
        <v>2118</v>
      </c>
      <c r="F9598" s="10">
        <f t="shared" ca="1" si="299"/>
        <v>5.0551653620818822E-3</v>
      </c>
      <c r="G9598" s="3" t="str">
        <f>VLOOKUP(Table3[[#This Row],[PRODUCT ID]],Table1[[PRODUCT]:[SELLING PRICE]],1,FALSE)</f>
        <v>Product156</v>
      </c>
      <c r="H9598" s="3" t="str">
        <f>VLOOKUP(Table3[[#This Row],[PRODUCT ID]],Table1[[PRODUCT]:[SELLING PRICE]],2,FALSE)</f>
        <v>Category2</v>
      </c>
      <c r="I9598" s="3" t="str">
        <f>VLOOKUP(Table3[[#This Row],[PRODUCT ID]],Table1[[PRODUCT]:[SELLING PRICE]],3,FALSE)</f>
        <v>Kg</v>
      </c>
      <c r="J9598" s="16">
        <f ca="1">VLOOKUP(Table3[[#This Row],[PRODUCT ID]],Table1[[PRODUCT]:[SELLING PRICE]],4,FALSE)</f>
        <v>172</v>
      </c>
      <c r="K9598" s="16">
        <f ca="1">VLOOKUP(Table3[[#This Row],[PRODUCT ID]],Table1[[PRODUCT]:[SELLING PRICE]],5,FALSE)</f>
        <v>181.18595923251249</v>
      </c>
      <c r="L9598" s="16">
        <f ca="1">J9598*Table3[[#This Row],[QUANTITY]]</f>
        <v>2580</v>
      </c>
      <c r="M9598" s="16">
        <f ca="1">K9598*Table3[[#This Row],[QUANTITY]]*(1-Table3[[#This Row],[DISCOUNT %]])</f>
        <v>2704.0505137095706</v>
      </c>
      <c r="N9598" s="3">
        <f>DAY(Table3[[#This Row],[DATE]])</f>
        <v>11</v>
      </c>
      <c r="O9598" s="3" t="str">
        <f>TEXT(Table3[[#This Row],[DATE]],"mmm")</f>
        <v>Apr</v>
      </c>
      <c r="P9598" s="3">
        <f>YEAR(Table3[[#This Row],[DATE]])</f>
        <v>2047</v>
      </c>
    </row>
    <row r="9599" spans="1:16" x14ac:dyDescent="0.3">
      <c r="A9599" s="6">
        <v>53794</v>
      </c>
      <c r="B9599" s="7" t="s">
        <v>1209</v>
      </c>
      <c r="C9599" s="9">
        <f t="shared" ca="1" si="298"/>
        <v>6</v>
      </c>
      <c r="D9599" s="9" t="s">
        <v>2116</v>
      </c>
      <c r="E9599" s="9" t="s">
        <v>2116</v>
      </c>
      <c r="F9599" s="10">
        <f t="shared" ca="1" si="299"/>
        <v>8.6354114959344974E-2</v>
      </c>
      <c r="G9599" s="3" t="str">
        <f>VLOOKUP(Table3[[#This Row],[PRODUCT ID]],Table1[[PRODUCT]:[SELLING PRICE]],1,FALSE)</f>
        <v>Product157</v>
      </c>
      <c r="H9599" s="3" t="str">
        <f>VLOOKUP(Table3[[#This Row],[PRODUCT ID]],Table1[[PRODUCT]:[SELLING PRICE]],2,FALSE)</f>
        <v>Category3</v>
      </c>
      <c r="I9599" s="3" t="str">
        <f>VLOOKUP(Table3[[#This Row],[PRODUCT ID]],Table1[[PRODUCT]:[SELLING PRICE]],3,FALSE)</f>
        <v>Lt</v>
      </c>
      <c r="J9599" s="16">
        <f ca="1">VLOOKUP(Table3[[#This Row],[PRODUCT ID]],Table1[[PRODUCT]:[SELLING PRICE]],4,FALSE)</f>
        <v>169</v>
      </c>
      <c r="K9599" s="16">
        <f ca="1">VLOOKUP(Table3[[#This Row],[PRODUCT ID]],Table1[[PRODUCT]:[SELLING PRICE]],5,FALSE)</f>
        <v>228.27838564983429</v>
      </c>
      <c r="L9599" s="16">
        <f ca="1">J9599*Table3[[#This Row],[QUANTITY]]</f>
        <v>1014</v>
      </c>
      <c r="M9599" s="16">
        <f ca="1">K9599*Table3[[#This Row],[QUANTITY]]*(1-Table3[[#This Row],[DISCOUNT %]])</f>
        <v>1251.3936461561689</v>
      </c>
      <c r="N9599" s="3">
        <f>DAY(Table3[[#This Row],[DATE]])</f>
        <v>12</v>
      </c>
      <c r="O9599" s="3" t="str">
        <f>TEXT(Table3[[#This Row],[DATE]],"mmm")</f>
        <v>Apr</v>
      </c>
      <c r="P9599" s="3">
        <f>YEAR(Table3[[#This Row],[DATE]])</f>
        <v>2047</v>
      </c>
    </row>
    <row r="9600" spans="1:16" x14ac:dyDescent="0.3">
      <c r="A9600" s="6">
        <v>53795</v>
      </c>
      <c r="B9600" s="7" t="s">
        <v>1210</v>
      </c>
      <c r="C9600" s="9">
        <f t="shared" ca="1" si="298"/>
        <v>7</v>
      </c>
      <c r="D9600" s="9" t="s">
        <v>2116</v>
      </c>
      <c r="E9600" s="9" t="s">
        <v>2116</v>
      </c>
      <c r="F9600" s="10">
        <f t="shared" ca="1" si="299"/>
        <v>6.8328371569793878E-2</v>
      </c>
      <c r="G9600" s="3" t="str">
        <f>VLOOKUP(Table3[[#This Row],[PRODUCT ID]],Table1[[PRODUCT]:[SELLING PRICE]],1,FALSE)</f>
        <v>Product158</v>
      </c>
      <c r="H9600" s="3" t="str">
        <f>VLOOKUP(Table3[[#This Row],[PRODUCT ID]],Table1[[PRODUCT]:[SELLING PRICE]],2,FALSE)</f>
        <v>Category4</v>
      </c>
      <c r="I9600" s="3" t="str">
        <f>VLOOKUP(Table3[[#This Row],[PRODUCT ID]],Table1[[PRODUCT]:[SELLING PRICE]],3,FALSE)</f>
        <v>Kg</v>
      </c>
      <c r="J9600" s="16">
        <f ca="1">VLOOKUP(Table3[[#This Row],[PRODUCT ID]],Table1[[PRODUCT]:[SELLING PRICE]],4,FALSE)</f>
        <v>122</v>
      </c>
      <c r="K9600" s="16">
        <f ca="1">VLOOKUP(Table3[[#This Row],[PRODUCT ID]],Table1[[PRODUCT]:[SELLING PRICE]],5,FALSE)</f>
        <v>120.63071173025752</v>
      </c>
      <c r="L9600" s="16">
        <f ca="1">J9600*Table3[[#This Row],[QUANTITY]]</f>
        <v>854</v>
      </c>
      <c r="M9600" s="16">
        <f ca="1">K9600*Table3[[#This Row],[QUANTITY]]*(1-Table3[[#This Row],[DISCOUNT %]])</f>
        <v>786.71748145496645</v>
      </c>
      <c r="N9600" s="3">
        <f>DAY(Table3[[#This Row],[DATE]])</f>
        <v>13</v>
      </c>
      <c r="O9600" s="3" t="str">
        <f>TEXT(Table3[[#This Row],[DATE]],"mmm")</f>
        <v>Apr</v>
      </c>
      <c r="P9600" s="3">
        <f>YEAR(Table3[[#This Row],[DATE]])</f>
        <v>2047</v>
      </c>
    </row>
    <row r="9601" spans="1:16" x14ac:dyDescent="0.3">
      <c r="A9601" s="6">
        <v>53796</v>
      </c>
      <c r="B9601" s="7" t="s">
        <v>1211</v>
      </c>
      <c r="C9601" s="9">
        <f t="shared" ca="1" si="298"/>
        <v>6</v>
      </c>
      <c r="D9601" s="9" t="s">
        <v>2116</v>
      </c>
      <c r="E9601" s="9" t="s">
        <v>2116</v>
      </c>
      <c r="F9601" s="10">
        <f t="shared" ca="1" si="299"/>
        <v>5.3809033725569361E-2</v>
      </c>
      <c r="G9601" s="3" t="str">
        <f>VLOOKUP(Table3[[#This Row],[PRODUCT ID]],Table1[[PRODUCT]:[SELLING PRICE]],1,FALSE)</f>
        <v>Product159</v>
      </c>
      <c r="H9601" s="3" t="str">
        <f>VLOOKUP(Table3[[#This Row],[PRODUCT ID]],Table1[[PRODUCT]:[SELLING PRICE]],2,FALSE)</f>
        <v>Category5</v>
      </c>
      <c r="I9601" s="3" t="str">
        <f>VLOOKUP(Table3[[#This Row],[PRODUCT ID]],Table1[[PRODUCT]:[SELLING PRICE]],3,FALSE)</f>
        <v>Lt</v>
      </c>
      <c r="J9601" s="16">
        <f ca="1">VLOOKUP(Table3[[#This Row],[PRODUCT ID]],Table1[[PRODUCT]:[SELLING PRICE]],4,FALSE)</f>
        <v>181</v>
      </c>
      <c r="K9601" s="16">
        <f ca="1">VLOOKUP(Table3[[#This Row],[PRODUCT ID]],Table1[[PRODUCT]:[SELLING PRICE]],5,FALSE)</f>
        <v>224.85202397913551</v>
      </c>
      <c r="L9601" s="16">
        <f ca="1">J9601*Table3[[#This Row],[QUANTITY]]</f>
        <v>1086</v>
      </c>
      <c r="M9601" s="16">
        <f ca="1">K9601*Table3[[#This Row],[QUANTITY]]*(1-Table3[[#This Row],[DISCOUNT %]])</f>
        <v>1276.5177230254781</v>
      </c>
      <c r="N9601" s="3">
        <f>DAY(Table3[[#This Row],[DATE]])</f>
        <v>14</v>
      </c>
      <c r="O9601" s="3" t="str">
        <f>TEXT(Table3[[#This Row],[DATE]],"mmm")</f>
        <v>Apr</v>
      </c>
      <c r="P9601" s="3">
        <f>YEAR(Table3[[#This Row],[DATE]])</f>
        <v>2047</v>
      </c>
    </row>
    <row r="9602" spans="1:16" x14ac:dyDescent="0.3">
      <c r="A9602" s="6">
        <v>53797</v>
      </c>
      <c r="B9602" s="7" t="s">
        <v>1212</v>
      </c>
      <c r="C9602" s="9">
        <f t="shared" ca="1" si="298"/>
        <v>14</v>
      </c>
      <c r="D9602" s="9" t="s">
        <v>2115</v>
      </c>
      <c r="E9602" s="9" t="s">
        <v>2116</v>
      </c>
      <c r="F9602" s="10">
        <f t="shared" ca="1" si="299"/>
        <v>1.4196810808920447E-2</v>
      </c>
      <c r="G9602" s="3" t="str">
        <f>VLOOKUP(Table3[[#This Row],[PRODUCT ID]],Table1[[PRODUCT]:[SELLING PRICE]],1,FALSE)</f>
        <v>Product160</v>
      </c>
      <c r="H9602" s="3" t="str">
        <f>VLOOKUP(Table3[[#This Row],[PRODUCT ID]],Table1[[PRODUCT]:[SELLING PRICE]],2,FALSE)</f>
        <v>Category1</v>
      </c>
      <c r="I9602" s="3" t="str">
        <f>VLOOKUP(Table3[[#This Row],[PRODUCT ID]],Table1[[PRODUCT]:[SELLING PRICE]],3,FALSE)</f>
        <v>Ft</v>
      </c>
      <c r="J9602" s="16">
        <f ca="1">VLOOKUP(Table3[[#This Row],[PRODUCT ID]],Table1[[PRODUCT]:[SELLING PRICE]],4,FALSE)</f>
        <v>46</v>
      </c>
      <c r="K9602" s="16">
        <f ca="1">VLOOKUP(Table3[[#This Row],[PRODUCT ID]],Table1[[PRODUCT]:[SELLING PRICE]],5,FALSE)</f>
        <v>305.96848936140185</v>
      </c>
      <c r="L9602" s="16">
        <f ca="1">J9602*Table3[[#This Row],[QUANTITY]]</f>
        <v>644</v>
      </c>
      <c r="M9602" s="16">
        <f ca="1">K9602*Table3[[#This Row],[QUANTITY]]*(1-Table3[[#This Row],[DISCOUNT %]])</f>
        <v>4222.7459764622563</v>
      </c>
      <c r="N9602" s="3">
        <f>DAY(Table3[[#This Row],[DATE]])</f>
        <v>15</v>
      </c>
      <c r="O9602" s="3" t="str">
        <f>TEXT(Table3[[#This Row],[DATE]],"mmm")</f>
        <v>Apr</v>
      </c>
      <c r="P9602" s="3">
        <f>YEAR(Table3[[#This Row],[DATE]])</f>
        <v>2047</v>
      </c>
    </row>
    <row r="9603" spans="1:16" x14ac:dyDescent="0.3">
      <c r="A9603" s="6">
        <v>53798</v>
      </c>
      <c r="B9603" s="7" t="s">
        <v>1213</v>
      </c>
      <c r="C9603" s="9">
        <f t="shared" ref="C9603:C9666" ca="1" si="300">RANDBETWEEN(1,15)</f>
        <v>11</v>
      </c>
      <c r="D9603" s="9" t="s">
        <v>2116</v>
      </c>
      <c r="E9603" s="9" t="s">
        <v>2116</v>
      </c>
      <c r="F9603" s="10">
        <f t="shared" ref="F9603:F9666" ca="1" si="301">RAND()*(0.1)</f>
        <v>4.5941469076997046E-2</v>
      </c>
      <c r="G9603" s="3" t="str">
        <f>VLOOKUP(Table3[[#This Row],[PRODUCT ID]],Table1[[PRODUCT]:[SELLING PRICE]],1,FALSE)</f>
        <v>Product161</v>
      </c>
      <c r="H9603" s="3" t="str">
        <f>VLOOKUP(Table3[[#This Row],[PRODUCT ID]],Table1[[PRODUCT]:[SELLING PRICE]],2,FALSE)</f>
        <v>Category2</v>
      </c>
      <c r="I9603" s="3" t="str">
        <f>VLOOKUP(Table3[[#This Row],[PRODUCT ID]],Table1[[PRODUCT]:[SELLING PRICE]],3,FALSE)</f>
        <v>Kg</v>
      </c>
      <c r="J9603" s="16">
        <f ca="1">VLOOKUP(Table3[[#This Row],[PRODUCT ID]],Table1[[PRODUCT]:[SELLING PRICE]],4,FALSE)</f>
        <v>14</v>
      </c>
      <c r="K9603" s="16">
        <f ca="1">VLOOKUP(Table3[[#This Row],[PRODUCT ID]],Table1[[PRODUCT]:[SELLING PRICE]],5,FALSE)</f>
        <v>23.372483923627669</v>
      </c>
      <c r="L9603" s="16">
        <f ca="1">J9603*Table3[[#This Row],[QUANTITY]]</f>
        <v>154</v>
      </c>
      <c r="M9603" s="16">
        <f ca="1">K9603*Table3[[#This Row],[QUANTITY]]*(1-Table3[[#This Row],[DISCOUNT %]])</f>
        <v>245.28589443817489</v>
      </c>
      <c r="N9603" s="3">
        <f>DAY(Table3[[#This Row],[DATE]])</f>
        <v>16</v>
      </c>
      <c r="O9603" s="3" t="str">
        <f>TEXT(Table3[[#This Row],[DATE]],"mmm")</f>
        <v>Apr</v>
      </c>
      <c r="P9603" s="3">
        <f>YEAR(Table3[[#This Row],[DATE]])</f>
        <v>2047</v>
      </c>
    </row>
    <row r="9604" spans="1:16" x14ac:dyDescent="0.3">
      <c r="A9604" s="6">
        <v>53799</v>
      </c>
      <c r="B9604" s="7" t="s">
        <v>1214</v>
      </c>
      <c r="C9604" s="9">
        <f t="shared" ca="1" si="300"/>
        <v>14</v>
      </c>
      <c r="D9604" s="9" t="s">
        <v>2117</v>
      </c>
      <c r="E9604" s="9" t="s">
        <v>2118</v>
      </c>
      <c r="F9604" s="10">
        <f t="shared" ca="1" si="301"/>
        <v>9.7955843729859108E-3</v>
      </c>
      <c r="G9604" s="3" t="str">
        <f>VLOOKUP(Table3[[#This Row],[PRODUCT ID]],Table1[[PRODUCT]:[SELLING PRICE]],1,FALSE)</f>
        <v>Product162</v>
      </c>
      <c r="H9604" s="3" t="str">
        <f>VLOOKUP(Table3[[#This Row],[PRODUCT ID]],Table1[[PRODUCT]:[SELLING PRICE]],2,FALSE)</f>
        <v>Category3</v>
      </c>
      <c r="I9604" s="3" t="str">
        <f>VLOOKUP(Table3[[#This Row],[PRODUCT ID]],Table1[[PRODUCT]:[SELLING PRICE]],3,FALSE)</f>
        <v>No</v>
      </c>
      <c r="J9604" s="16">
        <f ca="1">VLOOKUP(Table3[[#This Row],[PRODUCT ID]],Table1[[PRODUCT]:[SELLING PRICE]],4,FALSE)</f>
        <v>243</v>
      </c>
      <c r="K9604" s="16">
        <f ca="1">VLOOKUP(Table3[[#This Row],[PRODUCT ID]],Table1[[PRODUCT]:[SELLING PRICE]],5,FALSE)</f>
        <v>132.86963826107706</v>
      </c>
      <c r="L9604" s="16">
        <f ca="1">J9604*Table3[[#This Row],[QUANTITY]]</f>
        <v>3402</v>
      </c>
      <c r="M9604" s="16">
        <f ca="1">K9604*Table3[[#This Row],[QUANTITY]]*(1-Table3[[#This Row],[DISCOUNT %]])</f>
        <v>1841.9534351243558</v>
      </c>
      <c r="N9604" s="3">
        <f>DAY(Table3[[#This Row],[DATE]])</f>
        <v>17</v>
      </c>
      <c r="O9604" s="3" t="str">
        <f>TEXT(Table3[[#This Row],[DATE]],"mmm")</f>
        <v>Apr</v>
      </c>
      <c r="P9604" s="3">
        <f>YEAR(Table3[[#This Row],[DATE]])</f>
        <v>2047</v>
      </c>
    </row>
    <row r="9605" spans="1:16" x14ac:dyDescent="0.3">
      <c r="A9605" s="6">
        <v>53800</v>
      </c>
      <c r="B9605" s="7" t="s">
        <v>1215</v>
      </c>
      <c r="C9605" s="9">
        <f t="shared" ca="1" si="300"/>
        <v>13</v>
      </c>
      <c r="D9605" s="9" t="s">
        <v>2115</v>
      </c>
      <c r="E9605" s="9" t="s">
        <v>2118</v>
      </c>
      <c r="F9605" s="10">
        <f t="shared" ca="1" si="301"/>
        <v>5.2160437379997773E-2</v>
      </c>
      <c r="G9605" s="3" t="str">
        <f>VLOOKUP(Table3[[#This Row],[PRODUCT ID]],Table1[[PRODUCT]:[SELLING PRICE]],1,FALSE)</f>
        <v>Product163</v>
      </c>
      <c r="H9605" s="3" t="str">
        <f>VLOOKUP(Table3[[#This Row],[PRODUCT ID]],Table1[[PRODUCT]:[SELLING PRICE]],2,FALSE)</f>
        <v>Category4</v>
      </c>
      <c r="I9605" s="3" t="str">
        <f>VLOOKUP(Table3[[#This Row],[PRODUCT ID]],Table1[[PRODUCT]:[SELLING PRICE]],3,FALSE)</f>
        <v>No</v>
      </c>
      <c r="J9605" s="16">
        <f ca="1">VLOOKUP(Table3[[#This Row],[PRODUCT ID]],Table1[[PRODUCT]:[SELLING PRICE]],4,FALSE)</f>
        <v>12</v>
      </c>
      <c r="K9605" s="16">
        <f ca="1">VLOOKUP(Table3[[#This Row],[PRODUCT ID]],Table1[[PRODUCT]:[SELLING PRICE]],5,FALSE)</f>
        <v>74.148384000621022</v>
      </c>
      <c r="L9605" s="16">
        <f ca="1">J9605*Table3[[#This Row],[QUANTITY]]</f>
        <v>156</v>
      </c>
      <c r="M9605" s="16">
        <f ca="1">K9605*Table3[[#This Row],[QUANTITY]]*(1-Table3[[#This Row],[DISCOUNT %]])</f>
        <v>913.6500341816718</v>
      </c>
      <c r="N9605" s="3">
        <f>DAY(Table3[[#This Row],[DATE]])</f>
        <v>18</v>
      </c>
      <c r="O9605" s="3" t="str">
        <f>TEXT(Table3[[#This Row],[DATE]],"mmm")</f>
        <v>Apr</v>
      </c>
      <c r="P9605" s="3">
        <f>YEAR(Table3[[#This Row],[DATE]])</f>
        <v>2047</v>
      </c>
    </row>
    <row r="9606" spans="1:16" x14ac:dyDescent="0.3">
      <c r="A9606" s="6">
        <v>53801</v>
      </c>
      <c r="B9606" s="7" t="s">
        <v>1216</v>
      </c>
      <c r="C9606" s="9">
        <f t="shared" ca="1" si="300"/>
        <v>2</v>
      </c>
      <c r="D9606" s="9" t="s">
        <v>2115</v>
      </c>
      <c r="E9606" s="9" t="s">
        <v>2116</v>
      </c>
      <c r="F9606" s="10">
        <f t="shared" ca="1" si="301"/>
        <v>7.2254649307638794E-2</v>
      </c>
      <c r="G9606" s="3" t="str">
        <f>VLOOKUP(Table3[[#This Row],[PRODUCT ID]],Table1[[PRODUCT]:[SELLING PRICE]],1,FALSE)</f>
        <v>Product164</v>
      </c>
      <c r="H9606" s="3" t="str">
        <f>VLOOKUP(Table3[[#This Row],[PRODUCT ID]],Table1[[PRODUCT]:[SELLING PRICE]],2,FALSE)</f>
        <v>Category5</v>
      </c>
      <c r="I9606" s="3" t="str">
        <f>VLOOKUP(Table3[[#This Row],[PRODUCT ID]],Table1[[PRODUCT]:[SELLING PRICE]],3,FALSE)</f>
        <v>Ft</v>
      </c>
      <c r="J9606" s="16">
        <f ca="1">VLOOKUP(Table3[[#This Row],[PRODUCT ID]],Table1[[PRODUCT]:[SELLING PRICE]],4,FALSE)</f>
        <v>184</v>
      </c>
      <c r="K9606" s="16">
        <f ca="1">VLOOKUP(Table3[[#This Row],[PRODUCT ID]],Table1[[PRODUCT]:[SELLING PRICE]],5,FALSE)</f>
        <v>37.965781444854478</v>
      </c>
      <c r="L9606" s="16">
        <f ca="1">J9606*Table3[[#This Row],[QUANTITY]]</f>
        <v>368</v>
      </c>
      <c r="M9606" s="16">
        <f ca="1">K9606*Table3[[#This Row],[QUANTITY]]*(1-Table3[[#This Row],[DISCOUNT %]])</f>
        <v>70.445154441732114</v>
      </c>
      <c r="N9606" s="3">
        <f>DAY(Table3[[#This Row],[DATE]])</f>
        <v>19</v>
      </c>
      <c r="O9606" s="3" t="str">
        <f>TEXT(Table3[[#This Row],[DATE]],"mmm")</f>
        <v>Apr</v>
      </c>
      <c r="P9606" s="3">
        <f>YEAR(Table3[[#This Row],[DATE]])</f>
        <v>2047</v>
      </c>
    </row>
    <row r="9607" spans="1:16" x14ac:dyDescent="0.3">
      <c r="A9607" s="6">
        <v>53802</v>
      </c>
      <c r="B9607" s="7" t="s">
        <v>1217</v>
      </c>
      <c r="C9607" s="9">
        <f t="shared" ca="1" si="300"/>
        <v>6</v>
      </c>
      <c r="D9607" s="9" t="s">
        <v>2115</v>
      </c>
      <c r="E9607" s="9" t="s">
        <v>2116</v>
      </c>
      <c r="F9607" s="10">
        <f t="shared" ca="1" si="301"/>
        <v>1.5725736133389522E-2</v>
      </c>
      <c r="G9607" s="3" t="str">
        <f>VLOOKUP(Table3[[#This Row],[PRODUCT ID]],Table1[[PRODUCT]:[SELLING PRICE]],1,FALSE)</f>
        <v>Product165</v>
      </c>
      <c r="H9607" s="3" t="str">
        <f>VLOOKUP(Table3[[#This Row],[PRODUCT ID]],Table1[[PRODUCT]:[SELLING PRICE]],2,FALSE)</f>
        <v>Category1</v>
      </c>
      <c r="I9607" s="3" t="str">
        <f>VLOOKUP(Table3[[#This Row],[PRODUCT ID]],Table1[[PRODUCT]:[SELLING PRICE]],3,FALSE)</f>
        <v>No</v>
      </c>
      <c r="J9607" s="16">
        <f ca="1">VLOOKUP(Table3[[#This Row],[PRODUCT ID]],Table1[[PRODUCT]:[SELLING PRICE]],4,FALSE)</f>
        <v>165</v>
      </c>
      <c r="K9607" s="16">
        <f ca="1">VLOOKUP(Table3[[#This Row],[PRODUCT ID]],Table1[[PRODUCT]:[SELLING PRICE]],5,FALSE)</f>
        <v>121.35542976752832</v>
      </c>
      <c r="L9607" s="16">
        <f ca="1">J9607*Table3[[#This Row],[QUANTITY]]</f>
        <v>990</v>
      </c>
      <c r="M9607" s="16">
        <f ca="1">K9607*Table3[[#This Row],[QUANTITY]]*(1-Table3[[#This Row],[DISCOUNT %]])</f>
        <v>716.68215780390051</v>
      </c>
      <c r="N9607" s="3">
        <f>DAY(Table3[[#This Row],[DATE]])</f>
        <v>20</v>
      </c>
      <c r="O9607" s="3" t="str">
        <f>TEXT(Table3[[#This Row],[DATE]],"mmm")</f>
        <v>Apr</v>
      </c>
      <c r="P9607" s="3">
        <f>YEAR(Table3[[#This Row],[DATE]])</f>
        <v>2047</v>
      </c>
    </row>
    <row r="9608" spans="1:16" x14ac:dyDescent="0.3">
      <c r="A9608" s="6">
        <v>53803</v>
      </c>
      <c r="B9608" s="7" t="s">
        <v>1218</v>
      </c>
      <c r="C9608" s="9">
        <f t="shared" ca="1" si="300"/>
        <v>6</v>
      </c>
      <c r="D9608" s="9" t="s">
        <v>2116</v>
      </c>
      <c r="E9608" s="9" t="s">
        <v>2116</v>
      </c>
      <c r="F9608" s="10">
        <f t="shared" ca="1" si="301"/>
        <v>2.2615397015128449E-2</v>
      </c>
      <c r="G9608" s="3" t="str">
        <f>VLOOKUP(Table3[[#This Row],[PRODUCT ID]],Table1[[PRODUCT]:[SELLING PRICE]],1,FALSE)</f>
        <v>Product166</v>
      </c>
      <c r="H9608" s="3" t="str">
        <f>VLOOKUP(Table3[[#This Row],[PRODUCT ID]],Table1[[PRODUCT]:[SELLING PRICE]],2,FALSE)</f>
        <v>Category2</v>
      </c>
      <c r="I9608" s="3" t="str">
        <f>VLOOKUP(Table3[[#This Row],[PRODUCT ID]],Table1[[PRODUCT]:[SELLING PRICE]],3,FALSE)</f>
        <v>Kg</v>
      </c>
      <c r="J9608" s="16">
        <f ca="1">VLOOKUP(Table3[[#This Row],[PRODUCT ID]],Table1[[PRODUCT]:[SELLING PRICE]],4,FALSE)</f>
        <v>37</v>
      </c>
      <c r="K9608" s="16">
        <f ca="1">VLOOKUP(Table3[[#This Row],[PRODUCT ID]],Table1[[PRODUCT]:[SELLING PRICE]],5,FALSE)</f>
        <v>136.08380075049763</v>
      </c>
      <c r="L9608" s="16">
        <f ca="1">J9608*Table3[[#This Row],[QUANTITY]]</f>
        <v>222</v>
      </c>
      <c r="M9608" s="16">
        <f ca="1">K9608*Table3[[#This Row],[QUANTITY]]*(1-Table3[[#This Row],[DISCOUNT %]])</f>
        <v>798.03726941518494</v>
      </c>
      <c r="N9608" s="3">
        <f>DAY(Table3[[#This Row],[DATE]])</f>
        <v>21</v>
      </c>
      <c r="O9608" s="3" t="str">
        <f>TEXT(Table3[[#This Row],[DATE]],"mmm")</f>
        <v>Apr</v>
      </c>
      <c r="P9608" s="3">
        <f>YEAR(Table3[[#This Row],[DATE]])</f>
        <v>2047</v>
      </c>
    </row>
    <row r="9609" spans="1:16" x14ac:dyDescent="0.3">
      <c r="A9609" s="6">
        <v>53804</v>
      </c>
      <c r="B9609" s="7" t="s">
        <v>1219</v>
      </c>
      <c r="C9609" s="9">
        <f t="shared" ca="1" si="300"/>
        <v>2</v>
      </c>
      <c r="D9609" s="9" t="s">
        <v>2116</v>
      </c>
      <c r="E9609" s="9" t="s">
        <v>2116</v>
      </c>
      <c r="F9609" s="10">
        <f t="shared" ca="1" si="301"/>
        <v>6.5061747369055664E-2</v>
      </c>
      <c r="G9609" s="3" t="str">
        <f>VLOOKUP(Table3[[#This Row],[PRODUCT ID]],Table1[[PRODUCT]:[SELLING PRICE]],1,FALSE)</f>
        <v>Product167</v>
      </c>
      <c r="H9609" s="3" t="str">
        <f>VLOOKUP(Table3[[#This Row],[PRODUCT ID]],Table1[[PRODUCT]:[SELLING PRICE]],2,FALSE)</f>
        <v>Category3</v>
      </c>
      <c r="I9609" s="3" t="str">
        <f>VLOOKUP(Table3[[#This Row],[PRODUCT ID]],Table1[[PRODUCT]:[SELLING PRICE]],3,FALSE)</f>
        <v>Kg</v>
      </c>
      <c r="J9609" s="16">
        <f ca="1">VLOOKUP(Table3[[#This Row],[PRODUCT ID]],Table1[[PRODUCT]:[SELLING PRICE]],4,FALSE)</f>
        <v>88</v>
      </c>
      <c r="K9609" s="16">
        <f ca="1">VLOOKUP(Table3[[#This Row],[PRODUCT ID]],Table1[[PRODUCT]:[SELLING PRICE]],5,FALSE)</f>
        <v>136.35389357783384</v>
      </c>
      <c r="L9609" s="16">
        <f ca="1">J9609*Table3[[#This Row],[QUANTITY]]</f>
        <v>176</v>
      </c>
      <c r="M9609" s="16">
        <f ca="1">K9609*Table3[[#This Row],[QUANTITY]]*(1-Table3[[#This Row],[DISCOUNT %]])</f>
        <v>254.96494200217143</v>
      </c>
      <c r="N9609" s="3">
        <f>DAY(Table3[[#This Row],[DATE]])</f>
        <v>22</v>
      </c>
      <c r="O9609" s="3" t="str">
        <f>TEXT(Table3[[#This Row],[DATE]],"mmm")</f>
        <v>Apr</v>
      </c>
      <c r="P9609" s="3">
        <f>YEAR(Table3[[#This Row],[DATE]])</f>
        <v>2047</v>
      </c>
    </row>
    <row r="9610" spans="1:16" x14ac:dyDescent="0.3">
      <c r="A9610" s="6">
        <v>53805</v>
      </c>
      <c r="B9610" s="7" t="s">
        <v>1220</v>
      </c>
      <c r="C9610" s="9">
        <f t="shared" ca="1" si="300"/>
        <v>5</v>
      </c>
      <c r="D9610" s="9" t="s">
        <v>2116</v>
      </c>
      <c r="E9610" s="9" t="s">
        <v>2118</v>
      </c>
      <c r="F9610" s="10">
        <f t="shared" ca="1" si="301"/>
        <v>9.5750455566829262E-2</v>
      </c>
      <c r="G9610" s="3" t="str">
        <f>VLOOKUP(Table3[[#This Row],[PRODUCT ID]],Table1[[PRODUCT]:[SELLING PRICE]],1,FALSE)</f>
        <v>Product168</v>
      </c>
      <c r="H9610" s="3" t="str">
        <f>VLOOKUP(Table3[[#This Row],[PRODUCT ID]],Table1[[PRODUCT]:[SELLING PRICE]],2,FALSE)</f>
        <v>Category4</v>
      </c>
      <c r="I9610" s="3" t="str">
        <f>VLOOKUP(Table3[[#This Row],[PRODUCT ID]],Table1[[PRODUCT]:[SELLING PRICE]],3,FALSE)</f>
        <v>Lt</v>
      </c>
      <c r="J9610" s="16">
        <f ca="1">VLOOKUP(Table3[[#This Row],[PRODUCT ID]],Table1[[PRODUCT]:[SELLING PRICE]],4,FALSE)</f>
        <v>168</v>
      </c>
      <c r="K9610" s="16">
        <f ca="1">VLOOKUP(Table3[[#This Row],[PRODUCT ID]],Table1[[PRODUCT]:[SELLING PRICE]],5,FALSE)</f>
        <v>279.78716847020212</v>
      </c>
      <c r="L9610" s="16">
        <f ca="1">J9610*Table3[[#This Row],[QUANTITY]]</f>
        <v>840</v>
      </c>
      <c r="M9610" s="16">
        <f ca="1">K9610*Table3[[#This Row],[QUANTITY]]*(1-Table3[[#This Row],[DISCOUNT %]])</f>
        <v>1264.9870981371355</v>
      </c>
      <c r="N9610" s="3">
        <f>DAY(Table3[[#This Row],[DATE]])</f>
        <v>23</v>
      </c>
      <c r="O9610" s="3" t="str">
        <f>TEXT(Table3[[#This Row],[DATE]],"mmm")</f>
        <v>Apr</v>
      </c>
      <c r="P9610" s="3">
        <f>YEAR(Table3[[#This Row],[DATE]])</f>
        <v>2047</v>
      </c>
    </row>
    <row r="9611" spans="1:16" x14ac:dyDescent="0.3">
      <c r="A9611" s="6">
        <v>53806</v>
      </c>
      <c r="B9611" s="7" t="s">
        <v>1221</v>
      </c>
      <c r="C9611" s="9">
        <f t="shared" ca="1" si="300"/>
        <v>12</v>
      </c>
      <c r="D9611" s="9" t="s">
        <v>2115</v>
      </c>
      <c r="E9611" s="9" t="s">
        <v>2116</v>
      </c>
      <c r="F9611" s="10">
        <f t="shared" ca="1" si="301"/>
        <v>6.7895632814235954E-2</v>
      </c>
      <c r="G9611" s="3" t="str">
        <f>VLOOKUP(Table3[[#This Row],[PRODUCT ID]],Table1[[PRODUCT]:[SELLING PRICE]],1,FALSE)</f>
        <v>Product169</v>
      </c>
      <c r="H9611" s="3" t="str">
        <f>VLOOKUP(Table3[[#This Row],[PRODUCT ID]],Table1[[PRODUCT]:[SELLING PRICE]],2,FALSE)</f>
        <v>Category1</v>
      </c>
      <c r="I9611" s="3" t="str">
        <f>VLOOKUP(Table3[[#This Row],[PRODUCT ID]],Table1[[PRODUCT]:[SELLING PRICE]],3,FALSE)</f>
        <v>Kg</v>
      </c>
      <c r="J9611" s="16">
        <f ca="1">VLOOKUP(Table3[[#This Row],[PRODUCT ID]],Table1[[PRODUCT]:[SELLING PRICE]],4,FALSE)</f>
        <v>217</v>
      </c>
      <c r="K9611" s="16">
        <f ca="1">VLOOKUP(Table3[[#This Row],[PRODUCT ID]],Table1[[PRODUCT]:[SELLING PRICE]],5,FALSE)</f>
        <v>171.64934079951803</v>
      </c>
      <c r="L9611" s="16">
        <f ca="1">J9611*Table3[[#This Row],[QUANTITY]]</f>
        <v>2604</v>
      </c>
      <c r="M9611" s="16">
        <f ca="1">K9611*Table3[[#This Row],[QUANTITY]]*(1-Table3[[#This Row],[DISCOUNT %]])</f>
        <v>1919.9412022054594</v>
      </c>
      <c r="N9611" s="3">
        <f>DAY(Table3[[#This Row],[DATE]])</f>
        <v>24</v>
      </c>
      <c r="O9611" s="3" t="str">
        <f>TEXT(Table3[[#This Row],[DATE]],"mmm")</f>
        <v>Apr</v>
      </c>
      <c r="P9611" s="3">
        <f>YEAR(Table3[[#This Row],[DATE]])</f>
        <v>2047</v>
      </c>
    </row>
    <row r="9612" spans="1:16" x14ac:dyDescent="0.3">
      <c r="A9612" s="6">
        <v>53807</v>
      </c>
      <c r="B9612" s="7" t="s">
        <v>1222</v>
      </c>
      <c r="C9612" s="9">
        <f t="shared" ca="1" si="300"/>
        <v>6</v>
      </c>
      <c r="D9612" s="9" t="s">
        <v>2117</v>
      </c>
      <c r="E9612" s="9" t="s">
        <v>2116</v>
      </c>
      <c r="F9612" s="10">
        <f t="shared" ca="1" si="301"/>
        <v>2.1728732191141298E-2</v>
      </c>
      <c r="G9612" s="3" t="str">
        <f>VLOOKUP(Table3[[#This Row],[PRODUCT ID]],Table1[[PRODUCT]:[SELLING PRICE]],1,FALSE)</f>
        <v>Product170</v>
      </c>
      <c r="H9612" s="3" t="str">
        <f>VLOOKUP(Table3[[#This Row],[PRODUCT ID]],Table1[[PRODUCT]:[SELLING PRICE]],2,FALSE)</f>
        <v>Category2</v>
      </c>
      <c r="I9612" s="3" t="str">
        <f>VLOOKUP(Table3[[#This Row],[PRODUCT ID]],Table1[[PRODUCT]:[SELLING PRICE]],3,FALSE)</f>
        <v>Lt</v>
      </c>
      <c r="J9612" s="16">
        <f ca="1">VLOOKUP(Table3[[#This Row],[PRODUCT ID]],Table1[[PRODUCT]:[SELLING PRICE]],4,FALSE)</f>
        <v>32</v>
      </c>
      <c r="K9612" s="16">
        <f ca="1">VLOOKUP(Table3[[#This Row],[PRODUCT ID]],Table1[[PRODUCT]:[SELLING PRICE]],5,FALSE)</f>
        <v>110.15620313510418</v>
      </c>
      <c r="L9612" s="16">
        <f ca="1">J9612*Table3[[#This Row],[QUANTITY]]</f>
        <v>192</v>
      </c>
      <c r="M9612" s="16">
        <f ca="1">K9612*Table3[[#This Row],[QUANTITY]]*(1-Table3[[#This Row],[DISCOUNT %]])</f>
        <v>646.5758909879313</v>
      </c>
      <c r="N9612" s="3">
        <f>DAY(Table3[[#This Row],[DATE]])</f>
        <v>25</v>
      </c>
      <c r="O9612" s="3" t="str">
        <f>TEXT(Table3[[#This Row],[DATE]],"mmm")</f>
        <v>Apr</v>
      </c>
      <c r="P9612" s="3">
        <f>YEAR(Table3[[#This Row],[DATE]])</f>
        <v>2047</v>
      </c>
    </row>
    <row r="9613" spans="1:16" x14ac:dyDescent="0.3">
      <c r="A9613" s="6">
        <v>53808</v>
      </c>
      <c r="B9613" s="7" t="s">
        <v>1223</v>
      </c>
      <c r="C9613" s="9">
        <f t="shared" ca="1" si="300"/>
        <v>14</v>
      </c>
      <c r="D9613" s="9" t="s">
        <v>2117</v>
      </c>
      <c r="E9613" s="9" t="s">
        <v>2116</v>
      </c>
      <c r="F9613" s="10">
        <f t="shared" ca="1" si="301"/>
        <v>7.2804582694808107E-2</v>
      </c>
      <c r="G9613" s="3" t="str">
        <f>VLOOKUP(Table3[[#This Row],[PRODUCT ID]],Table1[[PRODUCT]:[SELLING PRICE]],1,FALSE)</f>
        <v>Product171</v>
      </c>
      <c r="H9613" s="3" t="str">
        <f>VLOOKUP(Table3[[#This Row],[PRODUCT ID]],Table1[[PRODUCT]:[SELLING PRICE]],2,FALSE)</f>
        <v>Category3</v>
      </c>
      <c r="I9613" s="3" t="str">
        <f>VLOOKUP(Table3[[#This Row],[PRODUCT ID]],Table1[[PRODUCT]:[SELLING PRICE]],3,FALSE)</f>
        <v>Ft</v>
      </c>
      <c r="J9613" s="16">
        <f ca="1">VLOOKUP(Table3[[#This Row],[PRODUCT ID]],Table1[[PRODUCT]:[SELLING PRICE]],4,FALSE)</f>
        <v>118</v>
      </c>
      <c r="K9613" s="16">
        <f ca="1">VLOOKUP(Table3[[#This Row],[PRODUCT ID]],Table1[[PRODUCT]:[SELLING PRICE]],5,FALSE)</f>
        <v>73.097675210316552</v>
      </c>
      <c r="L9613" s="16">
        <f ca="1">J9613*Table3[[#This Row],[QUANTITY]]</f>
        <v>1652</v>
      </c>
      <c r="M9613" s="16">
        <f ca="1">K9613*Table3[[#This Row],[QUANTITY]]*(1-Table3[[#This Row],[DISCOUNT %]])</f>
        <v>948.86161258936374</v>
      </c>
      <c r="N9613" s="3">
        <f>DAY(Table3[[#This Row],[DATE]])</f>
        <v>26</v>
      </c>
      <c r="O9613" s="3" t="str">
        <f>TEXT(Table3[[#This Row],[DATE]],"mmm")</f>
        <v>Apr</v>
      </c>
      <c r="P9613" s="3">
        <f>YEAR(Table3[[#This Row],[DATE]])</f>
        <v>2047</v>
      </c>
    </row>
    <row r="9614" spans="1:16" x14ac:dyDescent="0.3">
      <c r="A9614" s="6">
        <v>53809</v>
      </c>
      <c r="B9614" s="7" t="s">
        <v>1224</v>
      </c>
      <c r="C9614" s="9">
        <f t="shared" ca="1" si="300"/>
        <v>12</v>
      </c>
      <c r="D9614" s="9" t="s">
        <v>2116</v>
      </c>
      <c r="E9614" s="9" t="s">
        <v>2116</v>
      </c>
      <c r="F9614" s="10">
        <f t="shared" ca="1" si="301"/>
        <v>4.5751933777002157E-3</v>
      </c>
      <c r="G9614" s="3" t="str">
        <f>VLOOKUP(Table3[[#This Row],[PRODUCT ID]],Table1[[PRODUCT]:[SELLING PRICE]],1,FALSE)</f>
        <v>Product172</v>
      </c>
      <c r="H9614" s="3" t="str">
        <f>VLOOKUP(Table3[[#This Row],[PRODUCT ID]],Table1[[PRODUCT]:[SELLING PRICE]],2,FALSE)</f>
        <v>Category4</v>
      </c>
      <c r="I9614" s="3" t="str">
        <f>VLOOKUP(Table3[[#This Row],[PRODUCT ID]],Table1[[PRODUCT]:[SELLING PRICE]],3,FALSE)</f>
        <v>Kg</v>
      </c>
      <c r="J9614" s="16">
        <f ca="1">VLOOKUP(Table3[[#This Row],[PRODUCT ID]],Table1[[PRODUCT]:[SELLING PRICE]],4,FALSE)</f>
        <v>82</v>
      </c>
      <c r="K9614" s="16">
        <f ca="1">VLOOKUP(Table3[[#This Row],[PRODUCT ID]],Table1[[PRODUCT]:[SELLING PRICE]],5,FALSE)</f>
        <v>221.2507186574982</v>
      </c>
      <c r="L9614" s="16">
        <f ca="1">J9614*Table3[[#This Row],[QUANTITY]]</f>
        <v>984</v>
      </c>
      <c r="M9614" s="16">
        <f ca="1">K9614*Table3[[#This Row],[QUANTITY]]*(1-Table3[[#This Row],[DISCOUNT %]])</f>
        <v>2642.8614460162203</v>
      </c>
      <c r="N9614" s="3">
        <f>DAY(Table3[[#This Row],[DATE]])</f>
        <v>27</v>
      </c>
      <c r="O9614" s="3" t="str">
        <f>TEXT(Table3[[#This Row],[DATE]],"mmm")</f>
        <v>Apr</v>
      </c>
      <c r="P9614" s="3">
        <f>YEAR(Table3[[#This Row],[DATE]])</f>
        <v>2047</v>
      </c>
    </row>
    <row r="9615" spans="1:16" x14ac:dyDescent="0.3">
      <c r="A9615" s="6">
        <v>53810</v>
      </c>
      <c r="B9615" s="7" t="s">
        <v>1225</v>
      </c>
      <c r="C9615" s="9">
        <f t="shared" ca="1" si="300"/>
        <v>6</v>
      </c>
      <c r="D9615" s="9" t="s">
        <v>2116</v>
      </c>
      <c r="E9615" s="9" t="s">
        <v>2116</v>
      </c>
      <c r="F9615" s="10">
        <f t="shared" ca="1" si="301"/>
        <v>1.9394889133557504E-2</v>
      </c>
      <c r="G9615" s="3" t="str">
        <f>VLOOKUP(Table3[[#This Row],[PRODUCT ID]],Table1[[PRODUCT]:[SELLING PRICE]],1,FALSE)</f>
        <v>Product173</v>
      </c>
      <c r="H9615" s="3" t="str">
        <f>VLOOKUP(Table3[[#This Row],[PRODUCT ID]],Table1[[PRODUCT]:[SELLING PRICE]],2,FALSE)</f>
        <v>Category5</v>
      </c>
      <c r="I9615" s="3" t="str">
        <f>VLOOKUP(Table3[[#This Row],[PRODUCT ID]],Table1[[PRODUCT]:[SELLING PRICE]],3,FALSE)</f>
        <v>No</v>
      </c>
      <c r="J9615" s="16">
        <f ca="1">VLOOKUP(Table3[[#This Row],[PRODUCT ID]],Table1[[PRODUCT]:[SELLING PRICE]],4,FALSE)</f>
        <v>5</v>
      </c>
      <c r="K9615" s="16">
        <f ca="1">VLOOKUP(Table3[[#This Row],[PRODUCT ID]],Table1[[PRODUCT]:[SELLING PRICE]],5,FALSE)</f>
        <v>116.2095330301651</v>
      </c>
      <c r="L9615" s="16">
        <f ca="1">J9615*Table3[[#This Row],[QUANTITY]]</f>
        <v>30</v>
      </c>
      <c r="M9615" s="16">
        <f ca="1">K9615*Table3[[#This Row],[QUANTITY]]*(1-Table3[[#This Row],[DISCOUNT %]])</f>
        <v>683.73397212469536</v>
      </c>
      <c r="N9615" s="3">
        <f>DAY(Table3[[#This Row],[DATE]])</f>
        <v>28</v>
      </c>
      <c r="O9615" s="3" t="str">
        <f>TEXT(Table3[[#This Row],[DATE]],"mmm")</f>
        <v>Apr</v>
      </c>
      <c r="P9615" s="3">
        <f>YEAR(Table3[[#This Row],[DATE]])</f>
        <v>2047</v>
      </c>
    </row>
    <row r="9616" spans="1:16" x14ac:dyDescent="0.3">
      <c r="A9616" s="6">
        <v>53811</v>
      </c>
      <c r="B9616" s="7" t="s">
        <v>1226</v>
      </c>
      <c r="C9616" s="9">
        <f t="shared" ca="1" si="300"/>
        <v>6</v>
      </c>
      <c r="D9616" s="9" t="s">
        <v>2116</v>
      </c>
      <c r="E9616" s="9" t="s">
        <v>2118</v>
      </c>
      <c r="F9616" s="10">
        <f t="shared" ca="1" si="301"/>
        <v>8.6124755441321893E-2</v>
      </c>
      <c r="G9616" s="3" t="str">
        <f>VLOOKUP(Table3[[#This Row],[PRODUCT ID]],Table1[[PRODUCT]:[SELLING PRICE]],1,FALSE)</f>
        <v>Product174</v>
      </c>
      <c r="H9616" s="3" t="str">
        <f>VLOOKUP(Table3[[#This Row],[PRODUCT ID]],Table1[[PRODUCT]:[SELLING PRICE]],2,FALSE)</f>
        <v>Category1</v>
      </c>
      <c r="I9616" s="3" t="str">
        <f>VLOOKUP(Table3[[#This Row],[PRODUCT ID]],Table1[[PRODUCT]:[SELLING PRICE]],3,FALSE)</f>
        <v>No</v>
      </c>
      <c r="J9616" s="16">
        <f ca="1">VLOOKUP(Table3[[#This Row],[PRODUCT ID]],Table1[[PRODUCT]:[SELLING PRICE]],4,FALSE)</f>
        <v>97</v>
      </c>
      <c r="K9616" s="16">
        <f ca="1">VLOOKUP(Table3[[#This Row],[PRODUCT ID]],Table1[[PRODUCT]:[SELLING PRICE]],5,FALSE)</f>
        <v>245.48579335218037</v>
      </c>
      <c r="L9616" s="16">
        <f ca="1">J9616*Table3[[#This Row],[QUANTITY]]</f>
        <v>582</v>
      </c>
      <c r="M9616" s="16">
        <f ca="1">K9616*Table3[[#This Row],[QUANTITY]]*(1-Table3[[#This Row],[DISCOUNT %]])</f>
        <v>1346.0603366124296</v>
      </c>
      <c r="N9616" s="3">
        <f>DAY(Table3[[#This Row],[DATE]])</f>
        <v>29</v>
      </c>
      <c r="O9616" s="3" t="str">
        <f>TEXT(Table3[[#This Row],[DATE]],"mmm")</f>
        <v>Apr</v>
      </c>
      <c r="P9616" s="3">
        <f>YEAR(Table3[[#This Row],[DATE]])</f>
        <v>2047</v>
      </c>
    </row>
    <row r="9617" spans="1:16" x14ac:dyDescent="0.3">
      <c r="A9617" s="6">
        <v>53812</v>
      </c>
      <c r="B9617" s="7" t="s">
        <v>1227</v>
      </c>
      <c r="C9617" s="9">
        <f t="shared" ca="1" si="300"/>
        <v>10</v>
      </c>
      <c r="D9617" s="9" t="s">
        <v>2116</v>
      </c>
      <c r="E9617" s="9" t="s">
        <v>2118</v>
      </c>
      <c r="F9617" s="10">
        <f t="shared" ca="1" si="301"/>
        <v>6.4669349747068922E-2</v>
      </c>
      <c r="G9617" s="3" t="str">
        <f>VLOOKUP(Table3[[#This Row],[PRODUCT ID]],Table1[[PRODUCT]:[SELLING PRICE]],1,FALSE)</f>
        <v>Product175</v>
      </c>
      <c r="H9617" s="3" t="str">
        <f>VLOOKUP(Table3[[#This Row],[PRODUCT ID]],Table1[[PRODUCT]:[SELLING PRICE]],2,FALSE)</f>
        <v>Category2</v>
      </c>
      <c r="I9617" s="3" t="str">
        <f>VLOOKUP(Table3[[#This Row],[PRODUCT ID]],Table1[[PRODUCT]:[SELLING PRICE]],3,FALSE)</f>
        <v>Ft</v>
      </c>
      <c r="J9617" s="16">
        <f ca="1">VLOOKUP(Table3[[#This Row],[PRODUCT ID]],Table1[[PRODUCT]:[SELLING PRICE]],4,FALSE)</f>
        <v>17</v>
      </c>
      <c r="K9617" s="16">
        <f ca="1">VLOOKUP(Table3[[#This Row],[PRODUCT ID]],Table1[[PRODUCT]:[SELLING PRICE]],5,FALSE)</f>
        <v>89.891246705317059</v>
      </c>
      <c r="L9617" s="16">
        <f ca="1">J9617*Table3[[#This Row],[QUANTITY]]</f>
        <v>170</v>
      </c>
      <c r="M9617" s="16">
        <f ca="1">K9617*Table3[[#This Row],[QUANTITY]]*(1-Table3[[#This Row],[DISCOUNT %]])</f>
        <v>840.7803823293084</v>
      </c>
      <c r="N9617" s="3">
        <f>DAY(Table3[[#This Row],[DATE]])</f>
        <v>30</v>
      </c>
      <c r="O9617" s="3" t="str">
        <f>TEXT(Table3[[#This Row],[DATE]],"mmm")</f>
        <v>Apr</v>
      </c>
      <c r="P9617" s="3">
        <f>YEAR(Table3[[#This Row],[DATE]])</f>
        <v>2047</v>
      </c>
    </row>
    <row r="9618" spans="1:16" x14ac:dyDescent="0.3">
      <c r="A9618" s="6">
        <v>53813</v>
      </c>
      <c r="B9618" s="7" t="s">
        <v>1228</v>
      </c>
      <c r="C9618" s="9">
        <f t="shared" ca="1" si="300"/>
        <v>7</v>
      </c>
      <c r="D9618" s="9" t="s">
        <v>2115</v>
      </c>
      <c r="E9618" s="9" t="s">
        <v>2116</v>
      </c>
      <c r="F9618" s="10">
        <f t="shared" ca="1" si="301"/>
        <v>1.0602443140621622E-2</v>
      </c>
      <c r="G9618" s="3" t="str">
        <f>VLOOKUP(Table3[[#This Row],[PRODUCT ID]],Table1[[PRODUCT]:[SELLING PRICE]],1,FALSE)</f>
        <v>Product176</v>
      </c>
      <c r="H9618" s="3" t="str">
        <f>VLOOKUP(Table3[[#This Row],[PRODUCT ID]],Table1[[PRODUCT]:[SELLING PRICE]],2,FALSE)</f>
        <v>Category3</v>
      </c>
      <c r="I9618" s="3" t="str">
        <f>VLOOKUP(Table3[[#This Row],[PRODUCT ID]],Table1[[PRODUCT]:[SELLING PRICE]],3,FALSE)</f>
        <v>No</v>
      </c>
      <c r="J9618" s="16">
        <f ca="1">VLOOKUP(Table3[[#This Row],[PRODUCT ID]],Table1[[PRODUCT]:[SELLING PRICE]],4,FALSE)</f>
        <v>154</v>
      </c>
      <c r="K9618" s="16">
        <f ca="1">VLOOKUP(Table3[[#This Row],[PRODUCT ID]],Table1[[PRODUCT]:[SELLING PRICE]],5,FALSE)</f>
        <v>257.82819577091556</v>
      </c>
      <c r="L9618" s="16">
        <f ca="1">J9618*Table3[[#This Row],[QUANTITY]]</f>
        <v>1078</v>
      </c>
      <c r="M9618" s="16">
        <f ca="1">K9618*Table3[[#This Row],[QUANTITY]]*(1-Table3[[#This Row],[DISCOUNT %]])</f>
        <v>1785.6621088964375</v>
      </c>
      <c r="N9618" s="3">
        <f>DAY(Table3[[#This Row],[DATE]])</f>
        <v>1</v>
      </c>
      <c r="O9618" s="3" t="str">
        <f>TEXT(Table3[[#This Row],[DATE]],"mmm")</f>
        <v>May</v>
      </c>
      <c r="P9618" s="3">
        <f>YEAR(Table3[[#This Row],[DATE]])</f>
        <v>2047</v>
      </c>
    </row>
    <row r="9619" spans="1:16" x14ac:dyDescent="0.3">
      <c r="A9619" s="6">
        <v>53814</v>
      </c>
      <c r="B9619" s="7" t="s">
        <v>1229</v>
      </c>
      <c r="C9619" s="9">
        <f t="shared" ca="1" si="300"/>
        <v>5</v>
      </c>
      <c r="D9619" s="9" t="s">
        <v>2116</v>
      </c>
      <c r="E9619" s="9" t="s">
        <v>2116</v>
      </c>
      <c r="F9619" s="10">
        <f t="shared" ca="1" si="301"/>
        <v>5.3461276725607625E-2</v>
      </c>
      <c r="G9619" s="3" t="str">
        <f>VLOOKUP(Table3[[#This Row],[PRODUCT ID]],Table1[[PRODUCT]:[SELLING PRICE]],1,FALSE)</f>
        <v>Product177</v>
      </c>
      <c r="H9619" s="3" t="str">
        <f>VLOOKUP(Table3[[#This Row],[PRODUCT ID]],Table1[[PRODUCT]:[SELLING PRICE]],2,FALSE)</f>
        <v>Category4</v>
      </c>
      <c r="I9619" s="3" t="str">
        <f>VLOOKUP(Table3[[#This Row],[PRODUCT ID]],Table1[[PRODUCT]:[SELLING PRICE]],3,FALSE)</f>
        <v>Kg</v>
      </c>
      <c r="J9619" s="16">
        <f ca="1">VLOOKUP(Table3[[#This Row],[PRODUCT ID]],Table1[[PRODUCT]:[SELLING PRICE]],4,FALSE)</f>
        <v>176</v>
      </c>
      <c r="K9619" s="16">
        <f ca="1">VLOOKUP(Table3[[#This Row],[PRODUCT ID]],Table1[[PRODUCT]:[SELLING PRICE]],5,FALSE)</f>
        <v>256.88842729521195</v>
      </c>
      <c r="L9619" s="16">
        <f ca="1">J9619*Table3[[#This Row],[QUANTITY]]</f>
        <v>880</v>
      </c>
      <c r="M9619" s="16">
        <f ca="1">K9619*Table3[[#This Row],[QUANTITY]]*(1-Table3[[#This Row],[DISCOUNT %]])</f>
        <v>1215.7742199798824</v>
      </c>
      <c r="N9619" s="3">
        <f>DAY(Table3[[#This Row],[DATE]])</f>
        <v>2</v>
      </c>
      <c r="O9619" s="3" t="str">
        <f>TEXT(Table3[[#This Row],[DATE]],"mmm")</f>
        <v>May</v>
      </c>
      <c r="P9619" s="3">
        <f>YEAR(Table3[[#This Row],[DATE]])</f>
        <v>2047</v>
      </c>
    </row>
    <row r="9620" spans="1:16" x14ac:dyDescent="0.3">
      <c r="A9620" s="6">
        <v>53815</v>
      </c>
      <c r="B9620" s="7" t="s">
        <v>1230</v>
      </c>
      <c r="C9620" s="9">
        <f t="shared" ca="1" si="300"/>
        <v>11</v>
      </c>
      <c r="D9620" s="9" t="s">
        <v>2117</v>
      </c>
      <c r="E9620" s="9" t="s">
        <v>2116</v>
      </c>
      <c r="F9620" s="10">
        <f t="shared" ca="1" si="301"/>
        <v>7.3268798833192164E-2</v>
      </c>
      <c r="G9620" s="3" t="str">
        <f>VLOOKUP(Table3[[#This Row],[PRODUCT ID]],Table1[[PRODUCT]:[SELLING PRICE]],1,FALSE)</f>
        <v>Product178</v>
      </c>
      <c r="H9620" s="3" t="str">
        <f>VLOOKUP(Table3[[#This Row],[PRODUCT ID]],Table1[[PRODUCT]:[SELLING PRICE]],2,FALSE)</f>
        <v>Category5</v>
      </c>
      <c r="I9620" s="3" t="str">
        <f>VLOOKUP(Table3[[#This Row],[PRODUCT ID]],Table1[[PRODUCT]:[SELLING PRICE]],3,FALSE)</f>
        <v>Kg</v>
      </c>
      <c r="J9620" s="16">
        <f ca="1">VLOOKUP(Table3[[#This Row],[PRODUCT ID]],Table1[[PRODUCT]:[SELLING PRICE]],4,FALSE)</f>
        <v>228</v>
      </c>
      <c r="K9620" s="16">
        <f ca="1">VLOOKUP(Table3[[#This Row],[PRODUCT ID]],Table1[[PRODUCT]:[SELLING PRICE]],5,FALSE)</f>
        <v>299.23177214207016</v>
      </c>
      <c r="L9620" s="16">
        <f ca="1">J9620*Table3[[#This Row],[QUANTITY]]</f>
        <v>2508</v>
      </c>
      <c r="M9620" s="16">
        <f ca="1">K9620*Table3[[#This Row],[QUANTITY]]*(1-Table3[[#This Row],[DISCOUNT %]])</f>
        <v>3050.3816158694253</v>
      </c>
      <c r="N9620" s="3">
        <f>DAY(Table3[[#This Row],[DATE]])</f>
        <v>3</v>
      </c>
      <c r="O9620" s="3" t="str">
        <f>TEXT(Table3[[#This Row],[DATE]],"mmm")</f>
        <v>May</v>
      </c>
      <c r="P9620" s="3">
        <f>YEAR(Table3[[#This Row],[DATE]])</f>
        <v>2047</v>
      </c>
    </row>
    <row r="9621" spans="1:16" x14ac:dyDescent="0.3">
      <c r="A9621" s="6">
        <v>53816</v>
      </c>
      <c r="B9621" s="7" t="s">
        <v>1231</v>
      </c>
      <c r="C9621" s="9">
        <f t="shared" ca="1" si="300"/>
        <v>6</v>
      </c>
      <c r="D9621" s="9" t="s">
        <v>2115</v>
      </c>
      <c r="E9621" s="9" t="s">
        <v>2116</v>
      </c>
      <c r="F9621" s="10">
        <f t="shared" ca="1" si="301"/>
        <v>7.3684850509397479E-2</v>
      </c>
      <c r="G9621" s="3" t="str">
        <f>VLOOKUP(Table3[[#This Row],[PRODUCT ID]],Table1[[PRODUCT]:[SELLING PRICE]],1,FALSE)</f>
        <v>Product179</v>
      </c>
      <c r="H9621" s="3" t="str">
        <f>VLOOKUP(Table3[[#This Row],[PRODUCT ID]],Table1[[PRODUCT]:[SELLING PRICE]],2,FALSE)</f>
        <v>Category1</v>
      </c>
      <c r="I9621" s="3" t="str">
        <f>VLOOKUP(Table3[[#This Row],[PRODUCT ID]],Table1[[PRODUCT]:[SELLING PRICE]],3,FALSE)</f>
        <v>Lt</v>
      </c>
      <c r="J9621" s="16">
        <f ca="1">VLOOKUP(Table3[[#This Row],[PRODUCT ID]],Table1[[PRODUCT]:[SELLING PRICE]],4,FALSE)</f>
        <v>71</v>
      </c>
      <c r="K9621" s="16">
        <f ca="1">VLOOKUP(Table3[[#This Row],[PRODUCT ID]],Table1[[PRODUCT]:[SELLING PRICE]],5,FALSE)</f>
        <v>35.145332515530171</v>
      </c>
      <c r="L9621" s="16">
        <f ca="1">J9621*Table3[[#This Row],[QUANTITY]]</f>
        <v>426</v>
      </c>
      <c r="M9621" s="16">
        <f ca="1">K9621*Table3[[#This Row],[QUANTITY]]*(1-Table3[[#This Row],[DISCOUNT %]])</f>
        <v>195.33392365812159</v>
      </c>
      <c r="N9621" s="3">
        <f>DAY(Table3[[#This Row],[DATE]])</f>
        <v>4</v>
      </c>
      <c r="O9621" s="3" t="str">
        <f>TEXT(Table3[[#This Row],[DATE]],"mmm")</f>
        <v>May</v>
      </c>
      <c r="P9621" s="3">
        <f>YEAR(Table3[[#This Row],[DATE]])</f>
        <v>2047</v>
      </c>
    </row>
    <row r="9622" spans="1:16" x14ac:dyDescent="0.3">
      <c r="A9622" s="6">
        <v>53817</v>
      </c>
      <c r="B9622" s="7" t="s">
        <v>1232</v>
      </c>
      <c r="C9622" s="9">
        <f t="shared" ca="1" si="300"/>
        <v>5</v>
      </c>
      <c r="D9622" s="9" t="s">
        <v>2115</v>
      </c>
      <c r="E9622" s="9" t="s">
        <v>2118</v>
      </c>
      <c r="F9622" s="10">
        <f t="shared" ca="1" si="301"/>
        <v>9.8399452051553912E-2</v>
      </c>
      <c r="G9622" s="3" t="str">
        <f>VLOOKUP(Table3[[#This Row],[PRODUCT ID]],Table1[[PRODUCT]:[SELLING PRICE]],1,FALSE)</f>
        <v>Product180</v>
      </c>
      <c r="H9622" s="3" t="str">
        <f>VLOOKUP(Table3[[#This Row],[PRODUCT ID]],Table1[[PRODUCT]:[SELLING PRICE]],2,FALSE)</f>
        <v>Category2</v>
      </c>
      <c r="I9622" s="3" t="str">
        <f>VLOOKUP(Table3[[#This Row],[PRODUCT ID]],Table1[[PRODUCT]:[SELLING PRICE]],3,FALSE)</f>
        <v>Kg</v>
      </c>
      <c r="J9622" s="16">
        <f ca="1">VLOOKUP(Table3[[#This Row],[PRODUCT ID]],Table1[[PRODUCT]:[SELLING PRICE]],4,FALSE)</f>
        <v>24</v>
      </c>
      <c r="K9622" s="16">
        <f ca="1">VLOOKUP(Table3[[#This Row],[PRODUCT ID]],Table1[[PRODUCT]:[SELLING PRICE]],5,FALSE)</f>
        <v>145.85833158876653</v>
      </c>
      <c r="L9622" s="16">
        <f ca="1">J9622*Table3[[#This Row],[QUANTITY]]</f>
        <v>120</v>
      </c>
      <c r="M9622" s="16">
        <f ca="1">K9622*Table3[[#This Row],[QUANTITY]]*(1-Table3[[#This Row],[DISCOUNT %]])</f>
        <v>657.52975841639022</v>
      </c>
      <c r="N9622" s="3">
        <f>DAY(Table3[[#This Row],[DATE]])</f>
        <v>5</v>
      </c>
      <c r="O9622" s="3" t="str">
        <f>TEXT(Table3[[#This Row],[DATE]],"mmm")</f>
        <v>May</v>
      </c>
      <c r="P9622" s="3">
        <f>YEAR(Table3[[#This Row],[DATE]])</f>
        <v>2047</v>
      </c>
    </row>
    <row r="9623" spans="1:16" x14ac:dyDescent="0.3">
      <c r="A9623" s="6">
        <v>53818</v>
      </c>
      <c r="B9623" s="7" t="s">
        <v>1233</v>
      </c>
      <c r="C9623" s="9">
        <f t="shared" ca="1" si="300"/>
        <v>11</v>
      </c>
      <c r="D9623" s="9" t="s">
        <v>2115</v>
      </c>
      <c r="E9623" s="9" t="s">
        <v>2116</v>
      </c>
      <c r="F9623" s="10">
        <f t="shared" ca="1" si="301"/>
        <v>4.0424841347637018E-3</v>
      </c>
      <c r="G9623" s="3" t="str">
        <f>VLOOKUP(Table3[[#This Row],[PRODUCT ID]],Table1[[PRODUCT]:[SELLING PRICE]],1,FALSE)</f>
        <v>Product181</v>
      </c>
      <c r="H9623" s="3" t="str">
        <f>VLOOKUP(Table3[[#This Row],[PRODUCT ID]],Table1[[PRODUCT]:[SELLING PRICE]],2,FALSE)</f>
        <v>Category3</v>
      </c>
      <c r="I9623" s="3" t="str">
        <f>VLOOKUP(Table3[[#This Row],[PRODUCT ID]],Table1[[PRODUCT]:[SELLING PRICE]],3,FALSE)</f>
        <v>Lt</v>
      </c>
      <c r="J9623" s="16">
        <f ca="1">VLOOKUP(Table3[[#This Row],[PRODUCT ID]],Table1[[PRODUCT]:[SELLING PRICE]],4,FALSE)</f>
        <v>151</v>
      </c>
      <c r="K9623" s="16">
        <f ca="1">VLOOKUP(Table3[[#This Row],[PRODUCT ID]],Table1[[PRODUCT]:[SELLING PRICE]],5,FALSE)</f>
        <v>283.1047636192576</v>
      </c>
      <c r="L9623" s="16">
        <f ca="1">J9623*Table3[[#This Row],[QUANTITY]]</f>
        <v>1661</v>
      </c>
      <c r="M9623" s="16">
        <f ca="1">K9623*Table3[[#This Row],[QUANTITY]]*(1-Table3[[#This Row],[DISCOUNT %]])</f>
        <v>3101.563488142358</v>
      </c>
      <c r="N9623" s="3">
        <f>DAY(Table3[[#This Row],[DATE]])</f>
        <v>6</v>
      </c>
      <c r="O9623" s="3" t="str">
        <f>TEXT(Table3[[#This Row],[DATE]],"mmm")</f>
        <v>May</v>
      </c>
      <c r="P9623" s="3">
        <f>YEAR(Table3[[#This Row],[DATE]])</f>
        <v>2047</v>
      </c>
    </row>
    <row r="9624" spans="1:16" x14ac:dyDescent="0.3">
      <c r="A9624" s="6">
        <v>53819</v>
      </c>
      <c r="B9624" s="7" t="s">
        <v>1234</v>
      </c>
      <c r="C9624" s="9">
        <f t="shared" ca="1" si="300"/>
        <v>2</v>
      </c>
      <c r="D9624" s="9" t="s">
        <v>2116</v>
      </c>
      <c r="E9624" s="9" t="s">
        <v>2116</v>
      </c>
      <c r="F9624" s="10">
        <f t="shared" ca="1" si="301"/>
        <v>4.9821257277146785E-2</v>
      </c>
      <c r="G9624" s="3" t="str">
        <f>VLOOKUP(Table3[[#This Row],[PRODUCT ID]],Table1[[PRODUCT]:[SELLING PRICE]],1,FALSE)</f>
        <v>Product182</v>
      </c>
      <c r="H9624" s="3" t="str">
        <f>VLOOKUP(Table3[[#This Row],[PRODUCT ID]],Table1[[PRODUCT]:[SELLING PRICE]],2,FALSE)</f>
        <v>Category4</v>
      </c>
      <c r="I9624" s="3" t="str">
        <f>VLOOKUP(Table3[[#This Row],[PRODUCT ID]],Table1[[PRODUCT]:[SELLING PRICE]],3,FALSE)</f>
        <v>Ft</v>
      </c>
      <c r="J9624" s="16">
        <f ca="1">VLOOKUP(Table3[[#This Row],[PRODUCT ID]],Table1[[PRODUCT]:[SELLING PRICE]],4,FALSE)</f>
        <v>177</v>
      </c>
      <c r="K9624" s="16">
        <f ca="1">VLOOKUP(Table3[[#This Row],[PRODUCT ID]],Table1[[PRODUCT]:[SELLING PRICE]],5,FALSE)</f>
        <v>43.403148475082766</v>
      </c>
      <c r="L9624" s="16">
        <f ca="1">J9624*Table3[[#This Row],[QUANTITY]]</f>
        <v>354</v>
      </c>
      <c r="M9624" s="16">
        <f ca="1">K9624*Table3[[#This Row],[QUANTITY]]*(1-Table3[[#This Row],[DISCOUNT %]])</f>
        <v>82.481498096534935</v>
      </c>
      <c r="N9624" s="3">
        <f>DAY(Table3[[#This Row],[DATE]])</f>
        <v>7</v>
      </c>
      <c r="O9624" s="3" t="str">
        <f>TEXT(Table3[[#This Row],[DATE]],"mmm")</f>
        <v>May</v>
      </c>
      <c r="P9624" s="3">
        <f>YEAR(Table3[[#This Row],[DATE]])</f>
        <v>2047</v>
      </c>
    </row>
    <row r="9625" spans="1:16" x14ac:dyDescent="0.3">
      <c r="A9625" s="6">
        <v>53820</v>
      </c>
      <c r="B9625" s="7" t="s">
        <v>1235</v>
      </c>
      <c r="C9625" s="9">
        <f t="shared" ca="1" si="300"/>
        <v>14</v>
      </c>
      <c r="D9625" s="9" t="s">
        <v>2116</v>
      </c>
      <c r="E9625" s="9" t="s">
        <v>2116</v>
      </c>
      <c r="F9625" s="10">
        <f t="shared" ca="1" si="301"/>
        <v>9.9085489547171566E-4</v>
      </c>
      <c r="G9625" s="3" t="str">
        <f>VLOOKUP(Table3[[#This Row],[PRODUCT ID]],Table1[[PRODUCT]:[SELLING PRICE]],1,FALSE)</f>
        <v>Product183</v>
      </c>
      <c r="H9625" s="3" t="str">
        <f>VLOOKUP(Table3[[#This Row],[PRODUCT ID]],Table1[[PRODUCT]:[SELLING PRICE]],2,FALSE)</f>
        <v>Category5</v>
      </c>
      <c r="I9625" s="3" t="str">
        <f>VLOOKUP(Table3[[#This Row],[PRODUCT ID]],Table1[[PRODUCT]:[SELLING PRICE]],3,FALSE)</f>
        <v>Kg</v>
      </c>
      <c r="J9625" s="16">
        <f ca="1">VLOOKUP(Table3[[#This Row],[PRODUCT ID]],Table1[[PRODUCT]:[SELLING PRICE]],4,FALSE)</f>
        <v>26</v>
      </c>
      <c r="K9625" s="16">
        <f ca="1">VLOOKUP(Table3[[#This Row],[PRODUCT ID]],Table1[[PRODUCT]:[SELLING PRICE]],5,FALSE)</f>
        <v>131.12692400111672</v>
      </c>
      <c r="L9625" s="16">
        <f ca="1">J9625*Table3[[#This Row],[QUANTITY]]</f>
        <v>364</v>
      </c>
      <c r="M9625" s="16">
        <f ca="1">K9625*Table3[[#This Row],[QUANTITY]]*(1-Table3[[#This Row],[DISCOUNT %]])</f>
        <v>1833.9579474515888</v>
      </c>
      <c r="N9625" s="3">
        <f>DAY(Table3[[#This Row],[DATE]])</f>
        <v>8</v>
      </c>
      <c r="O9625" s="3" t="str">
        <f>TEXT(Table3[[#This Row],[DATE]],"mmm")</f>
        <v>May</v>
      </c>
      <c r="P9625" s="3">
        <f>YEAR(Table3[[#This Row],[DATE]])</f>
        <v>2047</v>
      </c>
    </row>
    <row r="9626" spans="1:16" x14ac:dyDescent="0.3">
      <c r="A9626" s="6">
        <v>53821</v>
      </c>
      <c r="B9626" s="7" t="s">
        <v>1236</v>
      </c>
      <c r="C9626" s="9">
        <f t="shared" ca="1" si="300"/>
        <v>13</v>
      </c>
      <c r="D9626" s="9" t="s">
        <v>2116</v>
      </c>
      <c r="E9626" s="9" t="s">
        <v>2116</v>
      </c>
      <c r="F9626" s="10">
        <f t="shared" ca="1" si="301"/>
        <v>1.0729599876545072E-2</v>
      </c>
      <c r="G9626" s="3" t="str">
        <f>VLOOKUP(Table3[[#This Row],[PRODUCT ID]],Table1[[PRODUCT]:[SELLING PRICE]],1,FALSE)</f>
        <v>Product184</v>
      </c>
      <c r="H9626" s="3" t="str">
        <f>VLOOKUP(Table3[[#This Row],[PRODUCT ID]],Table1[[PRODUCT]:[SELLING PRICE]],2,FALSE)</f>
        <v>Category1</v>
      </c>
      <c r="I9626" s="3" t="str">
        <f>VLOOKUP(Table3[[#This Row],[PRODUCT ID]],Table1[[PRODUCT]:[SELLING PRICE]],3,FALSE)</f>
        <v>No</v>
      </c>
      <c r="J9626" s="16">
        <f ca="1">VLOOKUP(Table3[[#This Row],[PRODUCT ID]],Table1[[PRODUCT]:[SELLING PRICE]],4,FALSE)</f>
        <v>113</v>
      </c>
      <c r="K9626" s="16">
        <f ca="1">VLOOKUP(Table3[[#This Row],[PRODUCT ID]],Table1[[PRODUCT]:[SELLING PRICE]],5,FALSE)</f>
        <v>77.10426035332361</v>
      </c>
      <c r="L9626" s="16">
        <f ca="1">J9626*Table3[[#This Row],[QUANTITY]]</f>
        <v>1469</v>
      </c>
      <c r="M9626" s="16">
        <f ca="1">K9626*Table3[[#This Row],[QUANTITY]]*(1-Table3[[#This Row],[DISCOUNT %]])</f>
        <v>991.60051238242136</v>
      </c>
      <c r="N9626" s="3">
        <f>DAY(Table3[[#This Row],[DATE]])</f>
        <v>9</v>
      </c>
      <c r="O9626" s="3" t="str">
        <f>TEXT(Table3[[#This Row],[DATE]],"mmm")</f>
        <v>May</v>
      </c>
      <c r="P9626" s="3">
        <f>YEAR(Table3[[#This Row],[DATE]])</f>
        <v>2047</v>
      </c>
    </row>
    <row r="9627" spans="1:16" x14ac:dyDescent="0.3">
      <c r="A9627" s="6">
        <v>53822</v>
      </c>
      <c r="B9627" s="7" t="s">
        <v>1237</v>
      </c>
      <c r="C9627" s="9">
        <f t="shared" ca="1" si="300"/>
        <v>2</v>
      </c>
      <c r="D9627" s="9" t="s">
        <v>2115</v>
      </c>
      <c r="E9627" s="9" t="s">
        <v>2116</v>
      </c>
      <c r="F9627" s="10">
        <f t="shared" ca="1" si="301"/>
        <v>9.1148004929779744E-2</v>
      </c>
      <c r="G9627" s="3" t="str">
        <f>VLOOKUP(Table3[[#This Row],[PRODUCT ID]],Table1[[PRODUCT]:[SELLING PRICE]],1,FALSE)</f>
        <v>Product185</v>
      </c>
      <c r="H9627" s="3" t="str">
        <f>VLOOKUP(Table3[[#This Row],[PRODUCT ID]],Table1[[PRODUCT]:[SELLING PRICE]],2,FALSE)</f>
        <v>Category2</v>
      </c>
      <c r="I9627" s="3" t="str">
        <f>VLOOKUP(Table3[[#This Row],[PRODUCT ID]],Table1[[PRODUCT]:[SELLING PRICE]],3,FALSE)</f>
        <v>No</v>
      </c>
      <c r="J9627" s="16">
        <f ca="1">VLOOKUP(Table3[[#This Row],[PRODUCT ID]],Table1[[PRODUCT]:[SELLING PRICE]],4,FALSE)</f>
        <v>21</v>
      </c>
      <c r="K9627" s="16">
        <f ca="1">VLOOKUP(Table3[[#This Row],[PRODUCT ID]],Table1[[PRODUCT]:[SELLING PRICE]],5,FALSE)</f>
        <v>36.91762214394776</v>
      </c>
      <c r="L9627" s="16">
        <f ca="1">J9627*Table3[[#This Row],[QUANTITY]]</f>
        <v>42</v>
      </c>
      <c r="M9627" s="16">
        <f ca="1">K9627*Table3[[#This Row],[QUANTITY]]*(1-Table3[[#This Row],[DISCOUNT %]])</f>
        <v>67.105309077550928</v>
      </c>
      <c r="N9627" s="3">
        <f>DAY(Table3[[#This Row],[DATE]])</f>
        <v>10</v>
      </c>
      <c r="O9627" s="3" t="str">
        <f>TEXT(Table3[[#This Row],[DATE]],"mmm")</f>
        <v>May</v>
      </c>
      <c r="P9627" s="3">
        <f>YEAR(Table3[[#This Row],[DATE]])</f>
        <v>2047</v>
      </c>
    </row>
    <row r="9628" spans="1:16" x14ac:dyDescent="0.3">
      <c r="A9628" s="6">
        <v>53823</v>
      </c>
      <c r="B9628" s="7" t="s">
        <v>1238</v>
      </c>
      <c r="C9628" s="9">
        <f t="shared" ca="1" si="300"/>
        <v>2</v>
      </c>
      <c r="D9628" s="9" t="s">
        <v>2117</v>
      </c>
      <c r="E9628" s="9" t="s">
        <v>2118</v>
      </c>
      <c r="F9628" s="10">
        <f t="shared" ca="1" si="301"/>
        <v>2.3180061946653965E-2</v>
      </c>
      <c r="G9628" s="3" t="str">
        <f>VLOOKUP(Table3[[#This Row],[PRODUCT ID]],Table1[[PRODUCT]:[SELLING PRICE]],1,FALSE)</f>
        <v>Product186</v>
      </c>
      <c r="H9628" s="3" t="str">
        <f>VLOOKUP(Table3[[#This Row],[PRODUCT ID]],Table1[[PRODUCT]:[SELLING PRICE]],2,FALSE)</f>
        <v>Category3</v>
      </c>
      <c r="I9628" s="3" t="str">
        <f>VLOOKUP(Table3[[#This Row],[PRODUCT ID]],Table1[[PRODUCT]:[SELLING PRICE]],3,FALSE)</f>
        <v>Ft</v>
      </c>
      <c r="J9628" s="16">
        <f ca="1">VLOOKUP(Table3[[#This Row],[PRODUCT ID]],Table1[[PRODUCT]:[SELLING PRICE]],4,FALSE)</f>
        <v>37</v>
      </c>
      <c r="K9628" s="16">
        <f ca="1">VLOOKUP(Table3[[#This Row],[PRODUCT ID]],Table1[[PRODUCT]:[SELLING PRICE]],5,FALSE)</f>
        <v>152.60567303298228</v>
      </c>
      <c r="L9628" s="16">
        <f ca="1">J9628*Table3[[#This Row],[QUANTITY]]</f>
        <v>74</v>
      </c>
      <c r="M9628" s="16">
        <f ca="1">K9628*Table3[[#This Row],[QUANTITY]]*(1-Table3[[#This Row],[DISCOUNT %]])</f>
        <v>298.13652815733383</v>
      </c>
      <c r="N9628" s="3">
        <f>DAY(Table3[[#This Row],[DATE]])</f>
        <v>11</v>
      </c>
      <c r="O9628" s="3" t="str">
        <f>TEXT(Table3[[#This Row],[DATE]],"mmm")</f>
        <v>May</v>
      </c>
      <c r="P9628" s="3">
        <f>YEAR(Table3[[#This Row],[DATE]])</f>
        <v>2047</v>
      </c>
    </row>
    <row r="9629" spans="1:16" x14ac:dyDescent="0.3">
      <c r="A9629" s="6">
        <v>53824</v>
      </c>
      <c r="B9629" s="7" t="s">
        <v>1239</v>
      </c>
      <c r="C9629" s="9">
        <f t="shared" ca="1" si="300"/>
        <v>6</v>
      </c>
      <c r="D9629" s="9" t="s">
        <v>2117</v>
      </c>
      <c r="E9629" s="9" t="s">
        <v>2118</v>
      </c>
      <c r="F9629" s="10">
        <f t="shared" ca="1" si="301"/>
        <v>1.3856754015004214E-2</v>
      </c>
      <c r="G9629" s="3" t="str">
        <f>VLOOKUP(Table3[[#This Row],[PRODUCT ID]],Table1[[PRODUCT]:[SELLING PRICE]],1,FALSE)</f>
        <v>Product187</v>
      </c>
      <c r="H9629" s="3" t="str">
        <f>VLOOKUP(Table3[[#This Row],[PRODUCT ID]],Table1[[PRODUCT]:[SELLING PRICE]],2,FALSE)</f>
        <v>Category4</v>
      </c>
      <c r="I9629" s="3" t="str">
        <f>VLOOKUP(Table3[[#This Row],[PRODUCT ID]],Table1[[PRODUCT]:[SELLING PRICE]],3,FALSE)</f>
        <v>No</v>
      </c>
      <c r="J9629" s="16">
        <f ca="1">VLOOKUP(Table3[[#This Row],[PRODUCT ID]],Table1[[PRODUCT]:[SELLING PRICE]],4,FALSE)</f>
        <v>160</v>
      </c>
      <c r="K9629" s="16">
        <f ca="1">VLOOKUP(Table3[[#This Row],[PRODUCT ID]],Table1[[PRODUCT]:[SELLING PRICE]],5,FALSE)</f>
        <v>171.09036856490613</v>
      </c>
      <c r="L9629" s="16">
        <f ca="1">J9629*Table3[[#This Row],[QUANTITY]]</f>
        <v>960</v>
      </c>
      <c r="M9629" s="16">
        <f ca="1">K9629*Table3[[#This Row],[QUANTITY]]*(1-Table3[[#This Row],[DISCOUNT %]])</f>
        <v>1012.3176684801948</v>
      </c>
      <c r="N9629" s="3">
        <f>DAY(Table3[[#This Row],[DATE]])</f>
        <v>12</v>
      </c>
      <c r="O9629" s="3" t="str">
        <f>TEXT(Table3[[#This Row],[DATE]],"mmm")</f>
        <v>May</v>
      </c>
      <c r="P9629" s="3">
        <f>YEAR(Table3[[#This Row],[DATE]])</f>
        <v>2047</v>
      </c>
    </row>
    <row r="9630" spans="1:16" x14ac:dyDescent="0.3">
      <c r="A9630" s="6">
        <v>53825</v>
      </c>
      <c r="B9630" s="7" t="s">
        <v>1240</v>
      </c>
      <c r="C9630" s="9">
        <f t="shared" ca="1" si="300"/>
        <v>14</v>
      </c>
      <c r="D9630" s="9" t="s">
        <v>2116</v>
      </c>
      <c r="E9630" s="9" t="s">
        <v>2116</v>
      </c>
      <c r="F9630" s="10">
        <f t="shared" ca="1" si="301"/>
        <v>7.0191463907039037E-2</v>
      </c>
      <c r="G9630" s="3" t="str">
        <f>VLOOKUP(Table3[[#This Row],[PRODUCT ID]],Table1[[PRODUCT]:[SELLING PRICE]],1,FALSE)</f>
        <v>Product188</v>
      </c>
      <c r="H9630" s="3" t="str">
        <f>VLOOKUP(Table3[[#This Row],[PRODUCT ID]],Table1[[PRODUCT]:[SELLING PRICE]],2,FALSE)</f>
        <v>Category5</v>
      </c>
      <c r="I9630" s="3" t="str">
        <f>VLOOKUP(Table3[[#This Row],[PRODUCT ID]],Table1[[PRODUCT]:[SELLING PRICE]],3,FALSE)</f>
        <v>Kg</v>
      </c>
      <c r="J9630" s="16">
        <f ca="1">VLOOKUP(Table3[[#This Row],[PRODUCT ID]],Table1[[PRODUCT]:[SELLING PRICE]],4,FALSE)</f>
        <v>141</v>
      </c>
      <c r="K9630" s="16">
        <f ca="1">VLOOKUP(Table3[[#This Row],[PRODUCT ID]],Table1[[PRODUCT]:[SELLING PRICE]],5,FALSE)</f>
        <v>136.36739549947771</v>
      </c>
      <c r="L9630" s="16">
        <f ca="1">J9630*Table3[[#This Row],[QUANTITY]]</f>
        <v>1974</v>
      </c>
      <c r="M9630" s="16">
        <f ca="1">K9630*Table3[[#This Row],[QUANTITY]]*(1-Table3[[#This Row],[DISCOUNT %]])</f>
        <v>1775.137957322509</v>
      </c>
      <c r="N9630" s="3">
        <f>DAY(Table3[[#This Row],[DATE]])</f>
        <v>13</v>
      </c>
      <c r="O9630" s="3" t="str">
        <f>TEXT(Table3[[#This Row],[DATE]],"mmm")</f>
        <v>May</v>
      </c>
      <c r="P9630" s="3">
        <f>YEAR(Table3[[#This Row],[DATE]])</f>
        <v>2047</v>
      </c>
    </row>
    <row r="9631" spans="1:16" x14ac:dyDescent="0.3">
      <c r="A9631" s="6">
        <v>53826</v>
      </c>
      <c r="B9631" s="7" t="s">
        <v>1241</v>
      </c>
      <c r="C9631" s="9">
        <f t="shared" ca="1" si="300"/>
        <v>14</v>
      </c>
      <c r="D9631" s="9" t="s">
        <v>2116</v>
      </c>
      <c r="E9631" s="9" t="s">
        <v>2116</v>
      </c>
      <c r="F9631" s="10">
        <f t="shared" ca="1" si="301"/>
        <v>5.5801177088329407E-2</v>
      </c>
      <c r="G9631" s="3" t="str">
        <f>VLOOKUP(Table3[[#This Row],[PRODUCT ID]],Table1[[PRODUCT]:[SELLING PRICE]],1,FALSE)</f>
        <v>Product189</v>
      </c>
      <c r="H9631" s="3" t="str">
        <f>VLOOKUP(Table3[[#This Row],[PRODUCT ID]],Table1[[PRODUCT]:[SELLING PRICE]],2,FALSE)</f>
        <v>Category1</v>
      </c>
      <c r="I9631" s="3" t="str">
        <f>VLOOKUP(Table3[[#This Row],[PRODUCT ID]],Table1[[PRODUCT]:[SELLING PRICE]],3,FALSE)</f>
        <v>Kg</v>
      </c>
      <c r="J9631" s="16">
        <f ca="1">VLOOKUP(Table3[[#This Row],[PRODUCT ID]],Table1[[PRODUCT]:[SELLING PRICE]],4,FALSE)</f>
        <v>184</v>
      </c>
      <c r="K9631" s="16">
        <f ca="1">VLOOKUP(Table3[[#This Row],[PRODUCT ID]],Table1[[PRODUCT]:[SELLING PRICE]],5,FALSE)</f>
        <v>85.341458188415032</v>
      </c>
      <c r="L9631" s="16">
        <f ca="1">J9631*Table3[[#This Row],[QUANTITY]]</f>
        <v>2576</v>
      </c>
      <c r="M9631" s="16">
        <f ca="1">K9631*Table3[[#This Row],[QUANTITY]]*(1-Table3[[#This Row],[DISCOUNT %]])</f>
        <v>1128.1102611389383</v>
      </c>
      <c r="N9631" s="3">
        <f>DAY(Table3[[#This Row],[DATE]])</f>
        <v>14</v>
      </c>
      <c r="O9631" s="3" t="str">
        <f>TEXT(Table3[[#This Row],[DATE]],"mmm")</f>
        <v>May</v>
      </c>
      <c r="P9631" s="3">
        <f>YEAR(Table3[[#This Row],[DATE]])</f>
        <v>2047</v>
      </c>
    </row>
    <row r="9632" spans="1:16" x14ac:dyDescent="0.3">
      <c r="A9632" s="6">
        <v>53827</v>
      </c>
      <c r="B9632" s="7" t="s">
        <v>1242</v>
      </c>
      <c r="C9632" s="9">
        <f t="shared" ca="1" si="300"/>
        <v>11</v>
      </c>
      <c r="D9632" s="9" t="s">
        <v>2116</v>
      </c>
      <c r="E9632" s="9" t="s">
        <v>2116</v>
      </c>
      <c r="F9632" s="10">
        <f t="shared" ca="1" si="301"/>
        <v>9.1663834858094539E-2</v>
      </c>
      <c r="G9632" s="3" t="str">
        <f>VLOOKUP(Table3[[#This Row],[PRODUCT ID]],Table1[[PRODUCT]:[SELLING PRICE]],1,FALSE)</f>
        <v>Product190</v>
      </c>
      <c r="H9632" s="3" t="str">
        <f>VLOOKUP(Table3[[#This Row],[PRODUCT ID]],Table1[[PRODUCT]:[SELLING PRICE]],2,FALSE)</f>
        <v>Category2</v>
      </c>
      <c r="I9632" s="3" t="str">
        <f>VLOOKUP(Table3[[#This Row],[PRODUCT ID]],Table1[[PRODUCT]:[SELLING PRICE]],3,FALSE)</f>
        <v>Lt</v>
      </c>
      <c r="J9632" s="16">
        <f ca="1">VLOOKUP(Table3[[#This Row],[PRODUCT ID]],Table1[[PRODUCT]:[SELLING PRICE]],4,FALSE)</f>
        <v>131</v>
      </c>
      <c r="K9632" s="16">
        <f ca="1">VLOOKUP(Table3[[#This Row],[PRODUCT ID]],Table1[[PRODUCT]:[SELLING PRICE]],5,FALSE)</f>
        <v>149.10146421928755</v>
      </c>
      <c r="L9632" s="16">
        <f ca="1">J9632*Table3[[#This Row],[QUANTITY]]</f>
        <v>1441</v>
      </c>
      <c r="M9632" s="16">
        <f ca="1">K9632*Table3[[#This Row],[QUANTITY]]*(1-Table3[[#This Row],[DISCOUNT %]])</f>
        <v>1489.7767744858975</v>
      </c>
      <c r="N9632" s="3">
        <f>DAY(Table3[[#This Row],[DATE]])</f>
        <v>15</v>
      </c>
      <c r="O9632" s="3" t="str">
        <f>TEXT(Table3[[#This Row],[DATE]],"mmm")</f>
        <v>May</v>
      </c>
      <c r="P9632" s="3">
        <f>YEAR(Table3[[#This Row],[DATE]])</f>
        <v>2047</v>
      </c>
    </row>
    <row r="9633" spans="1:16" x14ac:dyDescent="0.3">
      <c r="A9633" s="6">
        <v>53828</v>
      </c>
      <c r="B9633" s="7" t="s">
        <v>1243</v>
      </c>
      <c r="C9633" s="9">
        <f t="shared" ca="1" si="300"/>
        <v>7</v>
      </c>
      <c r="D9633" s="9" t="s">
        <v>2116</v>
      </c>
      <c r="E9633" s="9" t="s">
        <v>2116</v>
      </c>
      <c r="F9633" s="10">
        <f t="shared" ca="1" si="301"/>
        <v>6.8250375660345794E-2</v>
      </c>
      <c r="G9633" s="3" t="str">
        <f>VLOOKUP(Table3[[#This Row],[PRODUCT ID]],Table1[[PRODUCT]:[SELLING PRICE]],1,FALSE)</f>
        <v>Product191</v>
      </c>
      <c r="H9633" s="3" t="str">
        <f>VLOOKUP(Table3[[#This Row],[PRODUCT ID]],Table1[[PRODUCT]:[SELLING PRICE]],2,FALSE)</f>
        <v>Category3</v>
      </c>
      <c r="I9633" s="3" t="str">
        <f>VLOOKUP(Table3[[#This Row],[PRODUCT ID]],Table1[[PRODUCT]:[SELLING PRICE]],3,FALSE)</f>
        <v>Kg</v>
      </c>
      <c r="J9633" s="16">
        <f ca="1">VLOOKUP(Table3[[#This Row],[PRODUCT ID]],Table1[[PRODUCT]:[SELLING PRICE]],4,FALSE)</f>
        <v>81</v>
      </c>
      <c r="K9633" s="16">
        <f ca="1">VLOOKUP(Table3[[#This Row],[PRODUCT ID]],Table1[[PRODUCT]:[SELLING PRICE]],5,FALSE)</f>
        <v>216.26111620860712</v>
      </c>
      <c r="L9633" s="16">
        <f ca="1">J9633*Table3[[#This Row],[QUANTITY]]</f>
        <v>567</v>
      </c>
      <c r="M9633" s="16">
        <f ca="1">K9633*Table3[[#This Row],[QUANTITY]]*(1-Table3[[#This Row],[DISCOUNT %]])</f>
        <v>1410.508496506508</v>
      </c>
      <c r="N9633" s="3">
        <f>DAY(Table3[[#This Row],[DATE]])</f>
        <v>16</v>
      </c>
      <c r="O9633" s="3" t="str">
        <f>TEXT(Table3[[#This Row],[DATE]],"mmm")</f>
        <v>May</v>
      </c>
      <c r="P9633" s="3">
        <f>YEAR(Table3[[#This Row],[DATE]])</f>
        <v>2047</v>
      </c>
    </row>
    <row r="9634" spans="1:16" x14ac:dyDescent="0.3">
      <c r="A9634" s="6">
        <v>53829</v>
      </c>
      <c r="B9634" s="7" t="s">
        <v>1244</v>
      </c>
      <c r="C9634" s="9">
        <f t="shared" ca="1" si="300"/>
        <v>4</v>
      </c>
      <c r="D9634" s="9" t="s">
        <v>2115</v>
      </c>
      <c r="E9634" s="9" t="s">
        <v>2118</v>
      </c>
      <c r="F9634" s="10">
        <f t="shared" ca="1" si="301"/>
        <v>5.1152678221382974E-2</v>
      </c>
      <c r="G9634" s="3" t="str">
        <f>VLOOKUP(Table3[[#This Row],[PRODUCT ID]],Table1[[PRODUCT]:[SELLING PRICE]],1,FALSE)</f>
        <v>Product192</v>
      </c>
      <c r="H9634" s="3" t="str">
        <f>VLOOKUP(Table3[[#This Row],[PRODUCT ID]],Table1[[PRODUCT]:[SELLING PRICE]],2,FALSE)</f>
        <v>Category4</v>
      </c>
      <c r="I9634" s="3" t="str">
        <f>VLOOKUP(Table3[[#This Row],[PRODUCT ID]],Table1[[PRODUCT]:[SELLING PRICE]],3,FALSE)</f>
        <v>Lt</v>
      </c>
      <c r="J9634" s="16">
        <f ca="1">VLOOKUP(Table3[[#This Row],[PRODUCT ID]],Table1[[PRODUCT]:[SELLING PRICE]],4,FALSE)</f>
        <v>168</v>
      </c>
      <c r="K9634" s="16">
        <f ca="1">VLOOKUP(Table3[[#This Row],[PRODUCT ID]],Table1[[PRODUCT]:[SELLING PRICE]],5,FALSE)</f>
        <v>32.547785976926932</v>
      </c>
      <c r="L9634" s="16">
        <f ca="1">J9634*Table3[[#This Row],[QUANTITY]]</f>
        <v>672</v>
      </c>
      <c r="M9634" s="16">
        <f ca="1">K9634*Table3[[#This Row],[QUANTITY]]*(1-Table3[[#This Row],[DISCOUNT %]])</f>
        <v>123.53151821612299</v>
      </c>
      <c r="N9634" s="3">
        <f>DAY(Table3[[#This Row],[DATE]])</f>
        <v>17</v>
      </c>
      <c r="O9634" s="3" t="str">
        <f>TEXT(Table3[[#This Row],[DATE]],"mmm")</f>
        <v>May</v>
      </c>
      <c r="P9634" s="3">
        <f>YEAR(Table3[[#This Row],[DATE]])</f>
        <v>2047</v>
      </c>
    </row>
    <row r="9635" spans="1:16" x14ac:dyDescent="0.3">
      <c r="A9635" s="6">
        <v>53830</v>
      </c>
      <c r="B9635" s="7" t="s">
        <v>1245</v>
      </c>
      <c r="C9635" s="9">
        <f t="shared" ca="1" si="300"/>
        <v>7</v>
      </c>
      <c r="D9635" s="9" t="s">
        <v>2116</v>
      </c>
      <c r="E9635" s="9" t="s">
        <v>2116</v>
      </c>
      <c r="F9635" s="10">
        <f t="shared" ca="1" si="301"/>
        <v>4.4621222515618023E-2</v>
      </c>
      <c r="G9635" s="3" t="str">
        <f>VLOOKUP(Table3[[#This Row],[PRODUCT ID]],Table1[[PRODUCT]:[SELLING PRICE]],1,FALSE)</f>
        <v>Product193</v>
      </c>
      <c r="H9635" s="3" t="str">
        <f>VLOOKUP(Table3[[#This Row],[PRODUCT ID]],Table1[[PRODUCT]:[SELLING PRICE]],2,FALSE)</f>
        <v>Category1</v>
      </c>
      <c r="I9635" s="3" t="str">
        <f>VLOOKUP(Table3[[#This Row],[PRODUCT ID]],Table1[[PRODUCT]:[SELLING PRICE]],3,FALSE)</f>
        <v>Ft</v>
      </c>
      <c r="J9635" s="16">
        <f ca="1">VLOOKUP(Table3[[#This Row],[PRODUCT ID]],Table1[[PRODUCT]:[SELLING PRICE]],4,FALSE)</f>
        <v>131</v>
      </c>
      <c r="K9635" s="16">
        <f ca="1">VLOOKUP(Table3[[#This Row],[PRODUCT ID]],Table1[[PRODUCT]:[SELLING PRICE]],5,FALSE)</f>
        <v>49.309113202394144</v>
      </c>
      <c r="L9635" s="16">
        <f ca="1">J9635*Table3[[#This Row],[QUANTITY]]</f>
        <v>917</v>
      </c>
      <c r="M9635" s="16">
        <f ca="1">K9635*Table3[[#This Row],[QUANTITY]]*(1-Table3[[#This Row],[DISCOUNT %]])</f>
        <v>329.76216203099619</v>
      </c>
      <c r="N9635" s="3">
        <f>DAY(Table3[[#This Row],[DATE]])</f>
        <v>18</v>
      </c>
      <c r="O9635" s="3" t="str">
        <f>TEXT(Table3[[#This Row],[DATE]],"mmm")</f>
        <v>May</v>
      </c>
      <c r="P9635" s="3">
        <f>YEAR(Table3[[#This Row],[DATE]])</f>
        <v>2047</v>
      </c>
    </row>
    <row r="9636" spans="1:16" x14ac:dyDescent="0.3">
      <c r="A9636" s="6">
        <v>53831</v>
      </c>
      <c r="B9636" s="7" t="s">
        <v>1246</v>
      </c>
      <c r="C9636" s="9">
        <f t="shared" ca="1" si="300"/>
        <v>12</v>
      </c>
      <c r="D9636" s="9" t="s">
        <v>2117</v>
      </c>
      <c r="E9636" s="9" t="s">
        <v>2116</v>
      </c>
      <c r="F9636" s="10">
        <f t="shared" ca="1" si="301"/>
        <v>7.8413595525960486E-2</v>
      </c>
      <c r="G9636" s="3" t="str">
        <f>VLOOKUP(Table3[[#This Row],[PRODUCT ID]],Table1[[PRODUCT]:[SELLING PRICE]],1,FALSE)</f>
        <v>Product194</v>
      </c>
      <c r="H9636" s="3" t="str">
        <f>VLOOKUP(Table3[[#This Row],[PRODUCT ID]],Table1[[PRODUCT]:[SELLING PRICE]],2,FALSE)</f>
        <v>Category2</v>
      </c>
      <c r="I9636" s="3" t="str">
        <f>VLOOKUP(Table3[[#This Row],[PRODUCT ID]],Table1[[PRODUCT]:[SELLING PRICE]],3,FALSE)</f>
        <v>Kg</v>
      </c>
      <c r="J9636" s="16">
        <f ca="1">VLOOKUP(Table3[[#This Row],[PRODUCT ID]],Table1[[PRODUCT]:[SELLING PRICE]],4,FALSE)</f>
        <v>167</v>
      </c>
      <c r="K9636" s="16">
        <f ca="1">VLOOKUP(Table3[[#This Row],[PRODUCT ID]],Table1[[PRODUCT]:[SELLING PRICE]],5,FALSE)</f>
        <v>24.87110848704306</v>
      </c>
      <c r="L9636" s="16">
        <f ca="1">J9636*Table3[[#This Row],[QUANTITY]]</f>
        <v>2004</v>
      </c>
      <c r="M9636" s="16">
        <f ca="1">K9636*Table3[[#This Row],[QUANTITY]]*(1-Table3[[#This Row],[DISCOUNT %]])</f>
        <v>275.05050535029341</v>
      </c>
      <c r="N9636" s="3">
        <f>DAY(Table3[[#This Row],[DATE]])</f>
        <v>19</v>
      </c>
      <c r="O9636" s="3" t="str">
        <f>TEXT(Table3[[#This Row],[DATE]],"mmm")</f>
        <v>May</v>
      </c>
      <c r="P9636" s="3">
        <f>YEAR(Table3[[#This Row],[DATE]])</f>
        <v>2047</v>
      </c>
    </row>
    <row r="9637" spans="1:16" x14ac:dyDescent="0.3">
      <c r="A9637" s="6">
        <v>53832</v>
      </c>
      <c r="B9637" s="7" t="s">
        <v>1247</v>
      </c>
      <c r="C9637" s="9">
        <f t="shared" ca="1" si="300"/>
        <v>2</v>
      </c>
      <c r="D9637" s="9" t="s">
        <v>2115</v>
      </c>
      <c r="E9637" s="9" t="s">
        <v>2116</v>
      </c>
      <c r="F9637" s="10">
        <f t="shared" ca="1" si="301"/>
        <v>6.4546396952128465E-2</v>
      </c>
      <c r="G9637" s="3" t="str">
        <f>VLOOKUP(Table3[[#This Row],[PRODUCT ID]],Table1[[PRODUCT]:[SELLING PRICE]],1,FALSE)</f>
        <v>Product195</v>
      </c>
      <c r="H9637" s="3" t="str">
        <f>VLOOKUP(Table3[[#This Row],[PRODUCT ID]],Table1[[PRODUCT]:[SELLING PRICE]],2,FALSE)</f>
        <v>Category3</v>
      </c>
      <c r="I9637" s="3" t="str">
        <f>VLOOKUP(Table3[[#This Row],[PRODUCT ID]],Table1[[PRODUCT]:[SELLING PRICE]],3,FALSE)</f>
        <v>No</v>
      </c>
      <c r="J9637" s="16">
        <f ca="1">VLOOKUP(Table3[[#This Row],[PRODUCT ID]],Table1[[PRODUCT]:[SELLING PRICE]],4,FALSE)</f>
        <v>203</v>
      </c>
      <c r="K9637" s="16">
        <f ca="1">VLOOKUP(Table3[[#This Row],[PRODUCT ID]],Table1[[PRODUCT]:[SELLING PRICE]],5,FALSE)</f>
        <v>163.99260185830906</v>
      </c>
      <c r="L9637" s="16">
        <f ca="1">J9637*Table3[[#This Row],[QUANTITY]]</f>
        <v>406</v>
      </c>
      <c r="M9637" s="16">
        <f ca="1">K9637*Table3[[#This Row],[QUANTITY]]*(1-Table3[[#This Row],[DISCOUNT %]])</f>
        <v>306.81494056310055</v>
      </c>
      <c r="N9637" s="3">
        <f>DAY(Table3[[#This Row],[DATE]])</f>
        <v>20</v>
      </c>
      <c r="O9637" s="3" t="str">
        <f>TEXT(Table3[[#This Row],[DATE]],"mmm")</f>
        <v>May</v>
      </c>
      <c r="P9637" s="3">
        <f>YEAR(Table3[[#This Row],[DATE]])</f>
        <v>2047</v>
      </c>
    </row>
    <row r="9638" spans="1:16" x14ac:dyDescent="0.3">
      <c r="A9638" s="6">
        <v>53833</v>
      </c>
      <c r="B9638" s="7" t="s">
        <v>1248</v>
      </c>
      <c r="C9638" s="9">
        <f t="shared" ca="1" si="300"/>
        <v>3</v>
      </c>
      <c r="D9638" s="9" t="s">
        <v>2115</v>
      </c>
      <c r="E9638" s="9" t="s">
        <v>2116</v>
      </c>
      <c r="F9638" s="10">
        <f t="shared" ca="1" si="301"/>
        <v>3.7873406083830545E-2</v>
      </c>
      <c r="G9638" s="3" t="str">
        <f>VLOOKUP(Table3[[#This Row],[PRODUCT ID]],Table1[[PRODUCT]:[SELLING PRICE]],1,FALSE)</f>
        <v>Product196</v>
      </c>
      <c r="H9638" s="3" t="str">
        <f>VLOOKUP(Table3[[#This Row],[PRODUCT ID]],Table1[[PRODUCT]:[SELLING PRICE]],2,FALSE)</f>
        <v>Category4</v>
      </c>
      <c r="I9638" s="3" t="str">
        <f>VLOOKUP(Table3[[#This Row],[PRODUCT ID]],Table1[[PRODUCT]:[SELLING PRICE]],3,FALSE)</f>
        <v>No</v>
      </c>
      <c r="J9638" s="16">
        <f ca="1">VLOOKUP(Table3[[#This Row],[PRODUCT ID]],Table1[[PRODUCT]:[SELLING PRICE]],4,FALSE)</f>
        <v>239</v>
      </c>
      <c r="K9638" s="16">
        <f ca="1">VLOOKUP(Table3[[#This Row],[PRODUCT ID]],Table1[[PRODUCT]:[SELLING PRICE]],5,FALSE)</f>
        <v>255.52860265010798</v>
      </c>
      <c r="L9638" s="16">
        <f ca="1">J9638*Table3[[#This Row],[QUANTITY]]</f>
        <v>717</v>
      </c>
      <c r="M9638" s="16">
        <f ca="1">K9638*Table3[[#This Row],[QUANTITY]]*(1-Table3[[#This Row],[DISCOUNT %]])</f>
        <v>737.55259234771995</v>
      </c>
      <c r="N9638" s="3">
        <f>DAY(Table3[[#This Row],[DATE]])</f>
        <v>21</v>
      </c>
      <c r="O9638" s="3" t="str">
        <f>TEXT(Table3[[#This Row],[DATE]],"mmm")</f>
        <v>May</v>
      </c>
      <c r="P9638" s="3">
        <f>YEAR(Table3[[#This Row],[DATE]])</f>
        <v>2047</v>
      </c>
    </row>
    <row r="9639" spans="1:16" x14ac:dyDescent="0.3">
      <c r="A9639" s="6">
        <v>53834</v>
      </c>
      <c r="B9639" s="7" t="s">
        <v>1249</v>
      </c>
      <c r="C9639" s="9">
        <f t="shared" ca="1" si="300"/>
        <v>4</v>
      </c>
      <c r="D9639" s="9" t="s">
        <v>2115</v>
      </c>
      <c r="E9639" s="9" t="s">
        <v>2116</v>
      </c>
      <c r="F9639" s="10">
        <f t="shared" ca="1" si="301"/>
        <v>6.8574395568415353E-2</v>
      </c>
      <c r="G9639" s="3" t="str">
        <f>VLOOKUP(Table3[[#This Row],[PRODUCT ID]],Table1[[PRODUCT]:[SELLING PRICE]],1,FALSE)</f>
        <v>Product197</v>
      </c>
      <c r="H9639" s="3" t="str">
        <f>VLOOKUP(Table3[[#This Row],[PRODUCT ID]],Table1[[PRODUCT]:[SELLING PRICE]],2,FALSE)</f>
        <v>Category5</v>
      </c>
      <c r="I9639" s="3" t="str">
        <f>VLOOKUP(Table3[[#This Row],[PRODUCT ID]],Table1[[PRODUCT]:[SELLING PRICE]],3,FALSE)</f>
        <v>Ft</v>
      </c>
      <c r="J9639" s="16">
        <f ca="1">VLOOKUP(Table3[[#This Row],[PRODUCT ID]],Table1[[PRODUCT]:[SELLING PRICE]],4,FALSE)</f>
        <v>110</v>
      </c>
      <c r="K9639" s="16">
        <f ca="1">VLOOKUP(Table3[[#This Row],[PRODUCT ID]],Table1[[PRODUCT]:[SELLING PRICE]],5,FALSE)</f>
        <v>93.87199994577621</v>
      </c>
      <c r="L9639" s="16">
        <f ca="1">J9639*Table3[[#This Row],[QUANTITY]]</f>
        <v>440</v>
      </c>
      <c r="M9639" s="16">
        <f ca="1">K9639*Table3[[#This Row],[QUANTITY]]*(1-Table3[[#This Row],[DISCOUNT %]])</f>
        <v>349.73913715478511</v>
      </c>
      <c r="N9639" s="3">
        <f>DAY(Table3[[#This Row],[DATE]])</f>
        <v>22</v>
      </c>
      <c r="O9639" s="3" t="str">
        <f>TEXT(Table3[[#This Row],[DATE]],"mmm")</f>
        <v>May</v>
      </c>
      <c r="P9639" s="3">
        <f>YEAR(Table3[[#This Row],[DATE]])</f>
        <v>2047</v>
      </c>
    </row>
    <row r="9640" spans="1:16" x14ac:dyDescent="0.3">
      <c r="A9640" s="6">
        <v>53835</v>
      </c>
      <c r="B9640" s="7" t="s">
        <v>1250</v>
      </c>
      <c r="C9640" s="9">
        <f t="shared" ca="1" si="300"/>
        <v>10</v>
      </c>
      <c r="D9640" s="9" t="s">
        <v>2116</v>
      </c>
      <c r="E9640" s="9" t="s">
        <v>2118</v>
      </c>
      <c r="F9640" s="10">
        <f t="shared" ca="1" si="301"/>
        <v>5.2011615598378524E-2</v>
      </c>
      <c r="G9640" s="3" t="str">
        <f>VLOOKUP(Table3[[#This Row],[PRODUCT ID]],Table1[[PRODUCT]:[SELLING PRICE]],1,FALSE)</f>
        <v>Product198</v>
      </c>
      <c r="H9640" s="3" t="str">
        <f>VLOOKUP(Table3[[#This Row],[PRODUCT ID]],Table1[[PRODUCT]:[SELLING PRICE]],2,FALSE)</f>
        <v>Category1</v>
      </c>
      <c r="I9640" s="3" t="str">
        <f>VLOOKUP(Table3[[#This Row],[PRODUCT ID]],Table1[[PRODUCT]:[SELLING PRICE]],3,FALSE)</f>
        <v>No</v>
      </c>
      <c r="J9640" s="16">
        <f ca="1">VLOOKUP(Table3[[#This Row],[PRODUCT ID]],Table1[[PRODUCT]:[SELLING PRICE]],4,FALSE)</f>
        <v>21</v>
      </c>
      <c r="K9640" s="16">
        <f ca="1">VLOOKUP(Table3[[#This Row],[PRODUCT ID]],Table1[[PRODUCT]:[SELLING PRICE]],5,FALSE)</f>
        <v>235.74852889326613</v>
      </c>
      <c r="L9640" s="16">
        <f ca="1">J9640*Table3[[#This Row],[QUANTITY]]</f>
        <v>210</v>
      </c>
      <c r="M9640" s="16">
        <f ca="1">K9640*Table3[[#This Row],[QUANTITY]]*(1-Table3[[#This Row],[DISCOUNT %]])</f>
        <v>2234.8686703058634</v>
      </c>
      <c r="N9640" s="3">
        <f>DAY(Table3[[#This Row],[DATE]])</f>
        <v>23</v>
      </c>
      <c r="O9640" s="3" t="str">
        <f>TEXT(Table3[[#This Row],[DATE]],"mmm")</f>
        <v>May</v>
      </c>
      <c r="P9640" s="3">
        <f>YEAR(Table3[[#This Row],[DATE]])</f>
        <v>2047</v>
      </c>
    </row>
    <row r="9641" spans="1:16" x14ac:dyDescent="0.3">
      <c r="A9641" s="6">
        <v>53836</v>
      </c>
      <c r="B9641" s="7" t="s">
        <v>1251</v>
      </c>
      <c r="C9641" s="9">
        <f t="shared" ca="1" si="300"/>
        <v>15</v>
      </c>
      <c r="D9641" s="9" t="s">
        <v>2116</v>
      </c>
      <c r="E9641" s="9" t="s">
        <v>2118</v>
      </c>
      <c r="F9641" s="10">
        <f t="shared" ca="1" si="301"/>
        <v>9.3151983984414211E-2</v>
      </c>
      <c r="G9641" s="3" t="str">
        <f>VLOOKUP(Table3[[#This Row],[PRODUCT ID]],Table1[[PRODUCT]:[SELLING PRICE]],1,FALSE)</f>
        <v>Product199</v>
      </c>
      <c r="H9641" s="3" t="str">
        <f>VLOOKUP(Table3[[#This Row],[PRODUCT ID]],Table1[[PRODUCT]:[SELLING PRICE]],2,FALSE)</f>
        <v>Category2</v>
      </c>
      <c r="I9641" s="3" t="str">
        <f>VLOOKUP(Table3[[#This Row],[PRODUCT ID]],Table1[[PRODUCT]:[SELLING PRICE]],3,FALSE)</f>
        <v>Kg</v>
      </c>
      <c r="J9641" s="16">
        <f ca="1">VLOOKUP(Table3[[#This Row],[PRODUCT ID]],Table1[[PRODUCT]:[SELLING PRICE]],4,FALSE)</f>
        <v>85</v>
      </c>
      <c r="K9641" s="16">
        <f ca="1">VLOOKUP(Table3[[#This Row],[PRODUCT ID]],Table1[[PRODUCT]:[SELLING PRICE]],5,FALSE)</f>
        <v>177.00495141637128</v>
      </c>
      <c r="L9641" s="16">
        <f ca="1">J9641*Table3[[#This Row],[QUANTITY]]</f>
        <v>1275</v>
      </c>
      <c r="M9641" s="16">
        <f ca="1">K9641*Table3[[#This Row],[QUANTITY]]*(1-Table3[[#This Row],[DISCOUNT %]])</f>
        <v>2407.7488352530722</v>
      </c>
      <c r="N9641" s="3">
        <f>DAY(Table3[[#This Row],[DATE]])</f>
        <v>24</v>
      </c>
      <c r="O9641" s="3" t="str">
        <f>TEXT(Table3[[#This Row],[DATE]],"mmm")</f>
        <v>May</v>
      </c>
      <c r="P9641" s="3">
        <f>YEAR(Table3[[#This Row],[DATE]])</f>
        <v>2047</v>
      </c>
    </row>
    <row r="9642" spans="1:16" x14ac:dyDescent="0.3">
      <c r="A9642" s="6">
        <v>53837</v>
      </c>
      <c r="B9642" s="7" t="s">
        <v>1252</v>
      </c>
      <c r="C9642" s="9">
        <f t="shared" ca="1" si="300"/>
        <v>9</v>
      </c>
      <c r="D9642" s="9" t="s">
        <v>2116</v>
      </c>
      <c r="E9642" s="9" t="s">
        <v>2116</v>
      </c>
      <c r="F9642" s="10">
        <f t="shared" ca="1" si="301"/>
        <v>9.1466154792779752E-2</v>
      </c>
      <c r="G9642" s="3" t="str">
        <f>VLOOKUP(Table3[[#This Row],[PRODUCT ID]],Table1[[PRODUCT]:[SELLING PRICE]],1,FALSE)</f>
        <v>Product200</v>
      </c>
      <c r="H9642" s="3" t="str">
        <f>VLOOKUP(Table3[[#This Row],[PRODUCT ID]],Table1[[PRODUCT]:[SELLING PRICE]],2,FALSE)</f>
        <v>Category3</v>
      </c>
      <c r="I9642" s="3" t="str">
        <f>VLOOKUP(Table3[[#This Row],[PRODUCT ID]],Table1[[PRODUCT]:[SELLING PRICE]],3,FALSE)</f>
        <v>Kg</v>
      </c>
      <c r="J9642" s="16">
        <f ca="1">VLOOKUP(Table3[[#This Row],[PRODUCT ID]],Table1[[PRODUCT]:[SELLING PRICE]],4,FALSE)</f>
        <v>163</v>
      </c>
      <c r="K9642" s="16">
        <f ca="1">VLOOKUP(Table3[[#This Row],[PRODUCT ID]],Table1[[PRODUCT]:[SELLING PRICE]],5,FALSE)</f>
        <v>123.85053853378588</v>
      </c>
      <c r="L9642" s="16">
        <f ca="1">J9642*Table3[[#This Row],[QUANTITY]]</f>
        <v>1467</v>
      </c>
      <c r="M9642" s="16">
        <f ca="1">K9642*Table3[[#This Row],[QUANTITY]]*(1-Table3[[#This Row],[DISCOUNT %]])</f>
        <v>1012.7016540457693</v>
      </c>
      <c r="N9642" s="3">
        <f>DAY(Table3[[#This Row],[DATE]])</f>
        <v>25</v>
      </c>
      <c r="O9642" s="3" t="str">
        <f>TEXT(Table3[[#This Row],[DATE]],"mmm")</f>
        <v>May</v>
      </c>
      <c r="P9642" s="3">
        <f>YEAR(Table3[[#This Row],[DATE]])</f>
        <v>2047</v>
      </c>
    </row>
    <row r="9643" spans="1:16" x14ac:dyDescent="0.3">
      <c r="A9643" s="6">
        <v>53838</v>
      </c>
      <c r="B9643" s="7" t="s">
        <v>1253</v>
      </c>
      <c r="C9643" s="9">
        <f t="shared" ca="1" si="300"/>
        <v>14</v>
      </c>
      <c r="D9643" s="9" t="s">
        <v>2115</v>
      </c>
      <c r="E9643" s="9" t="s">
        <v>2116</v>
      </c>
      <c r="F9643" s="10">
        <f t="shared" ca="1" si="301"/>
        <v>3.5595650672361381E-2</v>
      </c>
      <c r="G9643" s="3" t="str">
        <f>VLOOKUP(Table3[[#This Row],[PRODUCT ID]],Table1[[PRODUCT]:[SELLING PRICE]],1,FALSE)</f>
        <v>Product201</v>
      </c>
      <c r="H9643" s="3" t="str">
        <f>VLOOKUP(Table3[[#This Row],[PRODUCT ID]],Table1[[PRODUCT]:[SELLING PRICE]],2,FALSE)</f>
        <v>Category4</v>
      </c>
      <c r="I9643" s="3" t="str">
        <f>VLOOKUP(Table3[[#This Row],[PRODUCT ID]],Table1[[PRODUCT]:[SELLING PRICE]],3,FALSE)</f>
        <v>Lt</v>
      </c>
      <c r="J9643" s="16">
        <f ca="1">VLOOKUP(Table3[[#This Row],[PRODUCT ID]],Table1[[PRODUCT]:[SELLING PRICE]],4,FALSE)</f>
        <v>28</v>
      </c>
      <c r="K9643" s="16">
        <f ca="1">VLOOKUP(Table3[[#This Row],[PRODUCT ID]],Table1[[PRODUCT]:[SELLING PRICE]],5,FALSE)</f>
        <v>194.01785137300485</v>
      </c>
      <c r="L9643" s="16">
        <f ca="1">J9643*Table3[[#This Row],[QUANTITY]]</f>
        <v>392</v>
      </c>
      <c r="M9643" s="16">
        <f ca="1">K9643*Table3[[#This Row],[QUANTITY]]*(1-Table3[[#This Row],[DISCOUNT %]])</f>
        <v>2619.5632359586093</v>
      </c>
      <c r="N9643" s="3">
        <f>DAY(Table3[[#This Row],[DATE]])</f>
        <v>26</v>
      </c>
      <c r="O9643" s="3" t="str">
        <f>TEXT(Table3[[#This Row],[DATE]],"mmm")</f>
        <v>May</v>
      </c>
      <c r="P9643" s="3">
        <f>YEAR(Table3[[#This Row],[DATE]])</f>
        <v>2047</v>
      </c>
    </row>
    <row r="9644" spans="1:16" x14ac:dyDescent="0.3">
      <c r="A9644" s="6">
        <v>53839</v>
      </c>
      <c r="B9644" s="7" t="s">
        <v>1254</v>
      </c>
      <c r="C9644" s="9">
        <f t="shared" ca="1" si="300"/>
        <v>1</v>
      </c>
      <c r="D9644" s="9" t="s">
        <v>2117</v>
      </c>
      <c r="E9644" s="9" t="s">
        <v>2116</v>
      </c>
      <c r="F9644" s="10">
        <f t="shared" ca="1" si="301"/>
        <v>4.3659360616352595E-2</v>
      </c>
      <c r="G9644" s="3" t="str">
        <f>VLOOKUP(Table3[[#This Row],[PRODUCT ID]],Table1[[PRODUCT]:[SELLING PRICE]],1,FALSE)</f>
        <v>Product202</v>
      </c>
      <c r="H9644" s="3" t="str">
        <f>VLOOKUP(Table3[[#This Row],[PRODUCT ID]],Table1[[PRODUCT]:[SELLING PRICE]],2,FALSE)</f>
        <v>Category5</v>
      </c>
      <c r="I9644" s="3" t="str">
        <f>VLOOKUP(Table3[[#This Row],[PRODUCT ID]],Table1[[PRODUCT]:[SELLING PRICE]],3,FALSE)</f>
        <v>Kg</v>
      </c>
      <c r="J9644" s="16">
        <f ca="1">VLOOKUP(Table3[[#This Row],[PRODUCT ID]],Table1[[PRODUCT]:[SELLING PRICE]],4,FALSE)</f>
        <v>181</v>
      </c>
      <c r="K9644" s="16">
        <f ca="1">VLOOKUP(Table3[[#This Row],[PRODUCT ID]],Table1[[PRODUCT]:[SELLING PRICE]],5,FALSE)</f>
        <v>35.07945359813435</v>
      </c>
      <c r="L9644" s="16">
        <f ca="1">J9644*Table3[[#This Row],[QUANTITY]]</f>
        <v>181</v>
      </c>
      <c r="M9644" s="16">
        <f ca="1">K9644*Table3[[#This Row],[QUANTITY]]*(1-Table3[[#This Row],[DISCOUNT %]])</f>
        <v>33.547907083268797</v>
      </c>
      <c r="N9644" s="3">
        <f>DAY(Table3[[#This Row],[DATE]])</f>
        <v>27</v>
      </c>
      <c r="O9644" s="3" t="str">
        <f>TEXT(Table3[[#This Row],[DATE]],"mmm")</f>
        <v>May</v>
      </c>
      <c r="P9644" s="3">
        <f>YEAR(Table3[[#This Row],[DATE]])</f>
        <v>2047</v>
      </c>
    </row>
    <row r="9645" spans="1:16" x14ac:dyDescent="0.3">
      <c r="A9645" s="6">
        <v>53840</v>
      </c>
      <c r="B9645" s="7" t="s">
        <v>1255</v>
      </c>
      <c r="C9645" s="9">
        <f t="shared" ca="1" si="300"/>
        <v>5</v>
      </c>
      <c r="D9645" s="9" t="s">
        <v>2117</v>
      </c>
      <c r="E9645" s="9" t="s">
        <v>2116</v>
      </c>
      <c r="F9645" s="10">
        <f t="shared" ca="1" si="301"/>
        <v>9.8226899659256909E-3</v>
      </c>
      <c r="G9645" s="3" t="str">
        <f>VLOOKUP(Table3[[#This Row],[PRODUCT ID]],Table1[[PRODUCT]:[SELLING PRICE]],1,FALSE)</f>
        <v>Product203</v>
      </c>
      <c r="H9645" s="3" t="str">
        <f>VLOOKUP(Table3[[#This Row],[PRODUCT ID]],Table1[[PRODUCT]:[SELLING PRICE]],2,FALSE)</f>
        <v>Category1</v>
      </c>
      <c r="I9645" s="3" t="str">
        <f>VLOOKUP(Table3[[#This Row],[PRODUCT ID]],Table1[[PRODUCT]:[SELLING PRICE]],3,FALSE)</f>
        <v>Lt</v>
      </c>
      <c r="J9645" s="16">
        <f ca="1">VLOOKUP(Table3[[#This Row],[PRODUCT ID]],Table1[[PRODUCT]:[SELLING PRICE]],4,FALSE)</f>
        <v>150</v>
      </c>
      <c r="K9645" s="16">
        <f ca="1">VLOOKUP(Table3[[#This Row],[PRODUCT ID]],Table1[[PRODUCT]:[SELLING PRICE]],5,FALSE)</f>
        <v>301.86798463932945</v>
      </c>
      <c r="L9645" s="16">
        <f ca="1">J9645*Table3[[#This Row],[QUANTITY]]</f>
        <v>750</v>
      </c>
      <c r="M9645" s="16">
        <f ca="1">K9645*Table3[[#This Row],[QUANTITY]]*(1-Table3[[#This Row],[DISCOUNT %]])</f>
        <v>1494.5141450778924</v>
      </c>
      <c r="N9645" s="3">
        <f>DAY(Table3[[#This Row],[DATE]])</f>
        <v>28</v>
      </c>
      <c r="O9645" s="3" t="str">
        <f>TEXT(Table3[[#This Row],[DATE]],"mmm")</f>
        <v>May</v>
      </c>
      <c r="P9645" s="3">
        <f>YEAR(Table3[[#This Row],[DATE]])</f>
        <v>2047</v>
      </c>
    </row>
    <row r="9646" spans="1:16" x14ac:dyDescent="0.3">
      <c r="A9646" s="6">
        <v>53841</v>
      </c>
      <c r="B9646" s="7" t="s">
        <v>1256</v>
      </c>
      <c r="C9646" s="9">
        <f t="shared" ca="1" si="300"/>
        <v>14</v>
      </c>
      <c r="D9646" s="9" t="s">
        <v>2116</v>
      </c>
      <c r="E9646" s="9" t="s">
        <v>2118</v>
      </c>
      <c r="F9646" s="10">
        <f t="shared" ca="1" si="301"/>
        <v>5.9921790489008898E-2</v>
      </c>
      <c r="G9646" s="3" t="str">
        <f>VLOOKUP(Table3[[#This Row],[PRODUCT ID]],Table1[[PRODUCT]:[SELLING PRICE]],1,FALSE)</f>
        <v>Product204</v>
      </c>
      <c r="H9646" s="3" t="str">
        <f>VLOOKUP(Table3[[#This Row],[PRODUCT ID]],Table1[[PRODUCT]:[SELLING PRICE]],2,FALSE)</f>
        <v>Category2</v>
      </c>
      <c r="I9646" s="3" t="str">
        <f>VLOOKUP(Table3[[#This Row],[PRODUCT ID]],Table1[[PRODUCT]:[SELLING PRICE]],3,FALSE)</f>
        <v>Ft</v>
      </c>
      <c r="J9646" s="16">
        <f ca="1">VLOOKUP(Table3[[#This Row],[PRODUCT ID]],Table1[[PRODUCT]:[SELLING PRICE]],4,FALSE)</f>
        <v>159</v>
      </c>
      <c r="K9646" s="16">
        <f ca="1">VLOOKUP(Table3[[#This Row],[PRODUCT ID]],Table1[[PRODUCT]:[SELLING PRICE]],5,FALSE)</f>
        <v>279.57975045874792</v>
      </c>
      <c r="L9646" s="16">
        <f ca="1">J9646*Table3[[#This Row],[QUANTITY]]</f>
        <v>2226</v>
      </c>
      <c r="M9646" s="16">
        <f ca="1">K9646*Table3[[#This Row],[QUANTITY]]*(1-Table3[[#This Row],[DISCOUNT %]])</f>
        <v>3679.5756371750522</v>
      </c>
      <c r="N9646" s="3">
        <f>DAY(Table3[[#This Row],[DATE]])</f>
        <v>29</v>
      </c>
      <c r="O9646" s="3" t="str">
        <f>TEXT(Table3[[#This Row],[DATE]],"mmm")</f>
        <v>May</v>
      </c>
      <c r="P9646" s="3">
        <f>YEAR(Table3[[#This Row],[DATE]])</f>
        <v>2047</v>
      </c>
    </row>
    <row r="9647" spans="1:16" x14ac:dyDescent="0.3">
      <c r="A9647" s="6">
        <v>53842</v>
      </c>
      <c r="B9647" s="7" t="s">
        <v>1257</v>
      </c>
      <c r="C9647" s="9">
        <f t="shared" ca="1" si="300"/>
        <v>15</v>
      </c>
      <c r="D9647" s="9" t="s">
        <v>2116</v>
      </c>
      <c r="E9647" s="9" t="s">
        <v>2116</v>
      </c>
      <c r="F9647" s="10">
        <f t="shared" ca="1" si="301"/>
        <v>7.3736751393385078E-2</v>
      </c>
      <c r="G9647" s="3" t="str">
        <f>VLOOKUP(Table3[[#This Row],[PRODUCT ID]],Table1[[PRODUCT]:[SELLING PRICE]],1,FALSE)</f>
        <v>Product205</v>
      </c>
      <c r="H9647" s="3" t="str">
        <f>VLOOKUP(Table3[[#This Row],[PRODUCT ID]],Table1[[PRODUCT]:[SELLING PRICE]],2,FALSE)</f>
        <v>Category3</v>
      </c>
      <c r="I9647" s="3" t="str">
        <f>VLOOKUP(Table3[[#This Row],[PRODUCT ID]],Table1[[PRODUCT]:[SELLING PRICE]],3,FALSE)</f>
        <v>Kg</v>
      </c>
      <c r="J9647" s="16">
        <f ca="1">VLOOKUP(Table3[[#This Row],[PRODUCT ID]],Table1[[PRODUCT]:[SELLING PRICE]],4,FALSE)</f>
        <v>117</v>
      </c>
      <c r="K9647" s="16">
        <f ca="1">VLOOKUP(Table3[[#This Row],[PRODUCT ID]],Table1[[PRODUCT]:[SELLING PRICE]],5,FALSE)</f>
        <v>195.98933418134115</v>
      </c>
      <c r="L9647" s="16">
        <f ca="1">J9647*Table3[[#This Row],[QUANTITY]]</f>
        <v>1755</v>
      </c>
      <c r="M9647" s="16">
        <f ca="1">K9647*Table3[[#This Row],[QUANTITY]]*(1-Table3[[#This Row],[DISCOUNT %]])</f>
        <v>2723.0657605658475</v>
      </c>
      <c r="N9647" s="3">
        <f>DAY(Table3[[#This Row],[DATE]])</f>
        <v>30</v>
      </c>
      <c r="O9647" s="3" t="str">
        <f>TEXT(Table3[[#This Row],[DATE]],"mmm")</f>
        <v>May</v>
      </c>
      <c r="P9647" s="3">
        <f>YEAR(Table3[[#This Row],[DATE]])</f>
        <v>2047</v>
      </c>
    </row>
    <row r="9648" spans="1:16" x14ac:dyDescent="0.3">
      <c r="A9648" s="6">
        <v>53843</v>
      </c>
      <c r="B9648" s="7" t="s">
        <v>1258</v>
      </c>
      <c r="C9648" s="9">
        <f t="shared" ca="1" si="300"/>
        <v>2</v>
      </c>
      <c r="D9648" s="9" t="s">
        <v>2116</v>
      </c>
      <c r="E9648" s="9" t="s">
        <v>2116</v>
      </c>
      <c r="F9648" s="10">
        <f t="shared" ca="1" si="301"/>
        <v>5.2178167112170562E-2</v>
      </c>
      <c r="G9648" s="3" t="str">
        <f>VLOOKUP(Table3[[#This Row],[PRODUCT ID]],Table1[[PRODUCT]:[SELLING PRICE]],1,FALSE)</f>
        <v>Product206</v>
      </c>
      <c r="H9648" s="3" t="str">
        <f>VLOOKUP(Table3[[#This Row],[PRODUCT ID]],Table1[[PRODUCT]:[SELLING PRICE]],2,FALSE)</f>
        <v>Category4</v>
      </c>
      <c r="I9648" s="3" t="str">
        <f>VLOOKUP(Table3[[#This Row],[PRODUCT ID]],Table1[[PRODUCT]:[SELLING PRICE]],3,FALSE)</f>
        <v>No</v>
      </c>
      <c r="J9648" s="16">
        <f ca="1">VLOOKUP(Table3[[#This Row],[PRODUCT ID]],Table1[[PRODUCT]:[SELLING PRICE]],4,FALSE)</f>
        <v>172</v>
      </c>
      <c r="K9648" s="16">
        <f ca="1">VLOOKUP(Table3[[#This Row],[PRODUCT ID]],Table1[[PRODUCT]:[SELLING PRICE]],5,FALSE)</f>
        <v>68.039381915558792</v>
      </c>
      <c r="L9648" s="16">
        <f ca="1">J9648*Table3[[#This Row],[QUANTITY]]</f>
        <v>344</v>
      </c>
      <c r="M9648" s="16">
        <f ca="1">K9648*Table3[[#This Row],[QUANTITY]]*(1-Table3[[#This Row],[DISCOUNT %]])</f>
        <v>128.97842335151992</v>
      </c>
      <c r="N9648" s="3">
        <f>DAY(Table3[[#This Row],[DATE]])</f>
        <v>31</v>
      </c>
      <c r="O9648" s="3" t="str">
        <f>TEXT(Table3[[#This Row],[DATE]],"mmm")</f>
        <v>May</v>
      </c>
      <c r="P9648" s="3">
        <f>YEAR(Table3[[#This Row],[DATE]])</f>
        <v>2047</v>
      </c>
    </row>
    <row r="9649" spans="1:16" x14ac:dyDescent="0.3">
      <c r="A9649" s="6">
        <v>53844</v>
      </c>
      <c r="B9649" s="7" t="s">
        <v>1259</v>
      </c>
      <c r="C9649" s="9">
        <f t="shared" ca="1" si="300"/>
        <v>14</v>
      </c>
      <c r="D9649" s="9" t="s">
        <v>2116</v>
      </c>
      <c r="E9649" s="9" t="s">
        <v>2116</v>
      </c>
      <c r="F9649" s="10">
        <f t="shared" ca="1" si="301"/>
        <v>6.9638641161832562E-2</v>
      </c>
      <c r="G9649" s="3" t="str">
        <f>VLOOKUP(Table3[[#This Row],[PRODUCT ID]],Table1[[PRODUCT]:[SELLING PRICE]],1,FALSE)</f>
        <v>Product207</v>
      </c>
      <c r="H9649" s="3" t="str">
        <f>VLOOKUP(Table3[[#This Row],[PRODUCT ID]],Table1[[PRODUCT]:[SELLING PRICE]],2,FALSE)</f>
        <v>Category5</v>
      </c>
      <c r="I9649" s="3" t="str">
        <f>VLOOKUP(Table3[[#This Row],[PRODUCT ID]],Table1[[PRODUCT]:[SELLING PRICE]],3,FALSE)</f>
        <v>No</v>
      </c>
      <c r="J9649" s="16">
        <f ca="1">VLOOKUP(Table3[[#This Row],[PRODUCT ID]],Table1[[PRODUCT]:[SELLING PRICE]],4,FALSE)</f>
        <v>116</v>
      </c>
      <c r="K9649" s="16">
        <f ca="1">VLOOKUP(Table3[[#This Row],[PRODUCT ID]],Table1[[PRODUCT]:[SELLING PRICE]],5,FALSE)</f>
        <v>269.92092612231124</v>
      </c>
      <c r="L9649" s="16">
        <f ca="1">J9649*Table3[[#This Row],[QUANTITY]]</f>
        <v>1624</v>
      </c>
      <c r="M9649" s="16">
        <f ca="1">K9649*Table3[[#This Row],[QUANTITY]]*(1-Table3[[#This Row],[DISCOUNT %]])</f>
        <v>3515.735994484141</v>
      </c>
      <c r="N9649" s="3">
        <f>DAY(Table3[[#This Row],[DATE]])</f>
        <v>1</v>
      </c>
      <c r="O9649" s="3" t="str">
        <f>TEXT(Table3[[#This Row],[DATE]],"mmm")</f>
        <v>Jun</v>
      </c>
      <c r="P9649" s="3">
        <f>YEAR(Table3[[#This Row],[DATE]])</f>
        <v>2047</v>
      </c>
    </row>
    <row r="9650" spans="1:16" x14ac:dyDescent="0.3">
      <c r="A9650" s="6">
        <v>53845</v>
      </c>
      <c r="B9650" s="7" t="s">
        <v>1260</v>
      </c>
      <c r="C9650" s="9">
        <f t="shared" ca="1" si="300"/>
        <v>14</v>
      </c>
      <c r="D9650" s="9" t="s">
        <v>2115</v>
      </c>
      <c r="E9650" s="9" t="s">
        <v>2116</v>
      </c>
      <c r="F9650" s="10">
        <f t="shared" ca="1" si="301"/>
        <v>7.9522883360441624E-2</v>
      </c>
      <c r="G9650" s="3" t="str">
        <f>VLOOKUP(Table3[[#This Row],[PRODUCT ID]],Table1[[PRODUCT]:[SELLING PRICE]],1,FALSE)</f>
        <v>Product208</v>
      </c>
      <c r="H9650" s="3" t="str">
        <f>VLOOKUP(Table3[[#This Row],[PRODUCT ID]],Table1[[PRODUCT]:[SELLING PRICE]],2,FALSE)</f>
        <v>Category1</v>
      </c>
      <c r="I9650" s="3" t="str">
        <f>VLOOKUP(Table3[[#This Row],[PRODUCT ID]],Table1[[PRODUCT]:[SELLING PRICE]],3,FALSE)</f>
        <v>Ft</v>
      </c>
      <c r="J9650" s="16">
        <f ca="1">VLOOKUP(Table3[[#This Row],[PRODUCT ID]],Table1[[PRODUCT]:[SELLING PRICE]],4,FALSE)</f>
        <v>90</v>
      </c>
      <c r="K9650" s="16">
        <f ca="1">VLOOKUP(Table3[[#This Row],[PRODUCT ID]],Table1[[PRODUCT]:[SELLING PRICE]],5,FALSE)</f>
        <v>135.67081675290174</v>
      </c>
      <c r="L9650" s="16">
        <f ca="1">J9650*Table3[[#This Row],[QUANTITY]]</f>
        <v>1260</v>
      </c>
      <c r="M9650" s="16">
        <f ca="1">K9650*Table3[[#This Row],[QUANTITY]]*(1-Table3[[#This Row],[DISCOUNT %]])</f>
        <v>1748.3463510358283</v>
      </c>
      <c r="N9650" s="3">
        <f>DAY(Table3[[#This Row],[DATE]])</f>
        <v>2</v>
      </c>
      <c r="O9650" s="3" t="str">
        <f>TEXT(Table3[[#This Row],[DATE]],"mmm")</f>
        <v>Jun</v>
      </c>
      <c r="P9650" s="3">
        <f>YEAR(Table3[[#This Row],[DATE]])</f>
        <v>2047</v>
      </c>
    </row>
    <row r="9651" spans="1:16" x14ac:dyDescent="0.3">
      <c r="A9651" s="6">
        <v>53846</v>
      </c>
      <c r="B9651" s="7" t="s">
        <v>1261</v>
      </c>
      <c r="C9651" s="9">
        <f t="shared" ca="1" si="300"/>
        <v>6</v>
      </c>
      <c r="D9651" s="9" t="s">
        <v>2116</v>
      </c>
      <c r="E9651" s="9" t="s">
        <v>2116</v>
      </c>
      <c r="F9651" s="10">
        <f t="shared" ca="1" si="301"/>
        <v>6.6336141250463623E-2</v>
      </c>
      <c r="G9651" s="3" t="str">
        <f>VLOOKUP(Table3[[#This Row],[PRODUCT ID]],Table1[[PRODUCT]:[SELLING PRICE]],1,FALSE)</f>
        <v>Product209</v>
      </c>
      <c r="H9651" s="3" t="str">
        <f>VLOOKUP(Table3[[#This Row],[PRODUCT ID]],Table1[[PRODUCT]:[SELLING PRICE]],2,FALSE)</f>
        <v>Category2</v>
      </c>
      <c r="I9651" s="3" t="str">
        <f>VLOOKUP(Table3[[#This Row],[PRODUCT ID]],Table1[[PRODUCT]:[SELLING PRICE]],3,FALSE)</f>
        <v>No</v>
      </c>
      <c r="J9651" s="16">
        <f ca="1">VLOOKUP(Table3[[#This Row],[PRODUCT ID]],Table1[[PRODUCT]:[SELLING PRICE]],4,FALSE)</f>
        <v>239</v>
      </c>
      <c r="K9651" s="16">
        <f ca="1">VLOOKUP(Table3[[#This Row],[PRODUCT ID]],Table1[[PRODUCT]:[SELLING PRICE]],5,FALSE)</f>
        <v>267.52871627874873</v>
      </c>
      <c r="L9651" s="16">
        <f ca="1">J9651*Table3[[#This Row],[QUANTITY]]</f>
        <v>1434</v>
      </c>
      <c r="M9651" s="16">
        <f ca="1">K9651*Table3[[#This Row],[QUANTITY]]*(1-Table3[[#This Row],[DISCOUNT %]])</f>
        <v>1498.6913614027585</v>
      </c>
      <c r="N9651" s="3">
        <f>DAY(Table3[[#This Row],[DATE]])</f>
        <v>3</v>
      </c>
      <c r="O9651" s="3" t="str">
        <f>TEXT(Table3[[#This Row],[DATE]],"mmm")</f>
        <v>Jun</v>
      </c>
      <c r="P9651" s="3">
        <f>YEAR(Table3[[#This Row],[DATE]])</f>
        <v>2047</v>
      </c>
    </row>
    <row r="9652" spans="1:16" x14ac:dyDescent="0.3">
      <c r="A9652" s="6">
        <v>53847</v>
      </c>
      <c r="B9652" s="7" t="s">
        <v>1262</v>
      </c>
      <c r="C9652" s="9">
        <f t="shared" ca="1" si="300"/>
        <v>11</v>
      </c>
      <c r="D9652" s="9" t="s">
        <v>2117</v>
      </c>
      <c r="E9652" s="9" t="s">
        <v>2118</v>
      </c>
      <c r="F9652" s="10">
        <f t="shared" ca="1" si="301"/>
        <v>9.5594348735791063E-2</v>
      </c>
      <c r="G9652" s="3" t="str">
        <f>VLOOKUP(Table3[[#This Row],[PRODUCT ID]],Table1[[PRODUCT]:[SELLING PRICE]],1,FALSE)</f>
        <v>Product210</v>
      </c>
      <c r="H9652" s="3" t="str">
        <f>VLOOKUP(Table3[[#This Row],[PRODUCT ID]],Table1[[PRODUCT]:[SELLING PRICE]],2,FALSE)</f>
        <v>Category3</v>
      </c>
      <c r="I9652" s="3" t="str">
        <f>VLOOKUP(Table3[[#This Row],[PRODUCT ID]],Table1[[PRODUCT]:[SELLING PRICE]],3,FALSE)</f>
        <v>Kg</v>
      </c>
      <c r="J9652" s="16">
        <f ca="1">VLOOKUP(Table3[[#This Row],[PRODUCT ID]],Table1[[PRODUCT]:[SELLING PRICE]],4,FALSE)</f>
        <v>180</v>
      </c>
      <c r="K9652" s="16">
        <f ca="1">VLOOKUP(Table3[[#This Row],[PRODUCT ID]],Table1[[PRODUCT]:[SELLING PRICE]],5,FALSE)</f>
        <v>265.37581418255377</v>
      </c>
      <c r="L9652" s="16">
        <f ca="1">J9652*Table3[[#This Row],[QUANTITY]]</f>
        <v>1980</v>
      </c>
      <c r="M9652" s="16">
        <f ca="1">K9652*Table3[[#This Row],[QUANTITY]]*(1-Table3[[#This Row],[DISCOUNT %]])</f>
        <v>2640.0812466109646</v>
      </c>
      <c r="N9652" s="3">
        <f>DAY(Table3[[#This Row],[DATE]])</f>
        <v>4</v>
      </c>
      <c r="O9652" s="3" t="str">
        <f>TEXT(Table3[[#This Row],[DATE]],"mmm")</f>
        <v>Jun</v>
      </c>
      <c r="P9652" s="3">
        <f>YEAR(Table3[[#This Row],[DATE]])</f>
        <v>2047</v>
      </c>
    </row>
    <row r="9653" spans="1:16" x14ac:dyDescent="0.3">
      <c r="A9653" s="6">
        <v>53848</v>
      </c>
      <c r="B9653" s="7" t="s">
        <v>1263</v>
      </c>
      <c r="C9653" s="9">
        <f t="shared" ca="1" si="300"/>
        <v>13</v>
      </c>
      <c r="D9653" s="9" t="s">
        <v>2115</v>
      </c>
      <c r="E9653" s="9" t="s">
        <v>2118</v>
      </c>
      <c r="F9653" s="10">
        <f t="shared" ca="1" si="301"/>
        <v>1.1323069540395914E-2</v>
      </c>
      <c r="G9653" s="3" t="str">
        <f>VLOOKUP(Table3[[#This Row],[PRODUCT ID]],Table1[[PRODUCT]:[SELLING PRICE]],1,FALSE)</f>
        <v>Product211</v>
      </c>
      <c r="H9653" s="3" t="str">
        <f>VLOOKUP(Table3[[#This Row],[PRODUCT ID]],Table1[[PRODUCT]:[SELLING PRICE]],2,FALSE)</f>
        <v>Category4</v>
      </c>
      <c r="I9653" s="3" t="str">
        <f>VLOOKUP(Table3[[#This Row],[PRODUCT ID]],Table1[[PRODUCT]:[SELLING PRICE]],3,FALSE)</f>
        <v>Kg</v>
      </c>
      <c r="J9653" s="16">
        <f ca="1">VLOOKUP(Table3[[#This Row],[PRODUCT ID]],Table1[[PRODUCT]:[SELLING PRICE]],4,FALSE)</f>
        <v>157</v>
      </c>
      <c r="K9653" s="16">
        <f ca="1">VLOOKUP(Table3[[#This Row],[PRODUCT ID]],Table1[[PRODUCT]:[SELLING PRICE]],5,FALSE)</f>
        <v>143.98451442231595</v>
      </c>
      <c r="L9653" s="16">
        <f ca="1">J9653*Table3[[#This Row],[QUANTITY]]</f>
        <v>2041</v>
      </c>
      <c r="M9653" s="16">
        <f ca="1">K9653*Table3[[#This Row],[QUANTITY]]*(1-Table3[[#This Row],[DISCOUNT %]])</f>
        <v>1850.6041807860352</v>
      </c>
      <c r="N9653" s="3">
        <f>DAY(Table3[[#This Row],[DATE]])</f>
        <v>5</v>
      </c>
      <c r="O9653" s="3" t="str">
        <f>TEXT(Table3[[#This Row],[DATE]],"mmm")</f>
        <v>Jun</v>
      </c>
      <c r="P9653" s="3">
        <f>YEAR(Table3[[#This Row],[DATE]])</f>
        <v>2047</v>
      </c>
    </row>
    <row r="9654" spans="1:16" x14ac:dyDescent="0.3">
      <c r="A9654" s="6">
        <v>53849</v>
      </c>
      <c r="B9654" s="7" t="s">
        <v>1264</v>
      </c>
      <c r="C9654" s="9">
        <f t="shared" ca="1" si="300"/>
        <v>1</v>
      </c>
      <c r="D9654" s="9" t="s">
        <v>2115</v>
      </c>
      <c r="E9654" s="9" t="s">
        <v>2116</v>
      </c>
      <c r="F9654" s="10">
        <f t="shared" ca="1" si="301"/>
        <v>7.5518402529051093E-2</v>
      </c>
      <c r="G9654" s="3" t="str">
        <f>VLOOKUP(Table3[[#This Row],[PRODUCT ID]],Table1[[PRODUCT]:[SELLING PRICE]],1,FALSE)</f>
        <v>Product212</v>
      </c>
      <c r="H9654" s="3" t="str">
        <f>VLOOKUP(Table3[[#This Row],[PRODUCT ID]],Table1[[PRODUCT]:[SELLING PRICE]],2,FALSE)</f>
        <v>Category5</v>
      </c>
      <c r="I9654" s="3" t="str">
        <f>VLOOKUP(Table3[[#This Row],[PRODUCT ID]],Table1[[PRODUCT]:[SELLING PRICE]],3,FALSE)</f>
        <v>Lt</v>
      </c>
      <c r="J9654" s="16">
        <f ca="1">VLOOKUP(Table3[[#This Row],[PRODUCT ID]],Table1[[PRODUCT]:[SELLING PRICE]],4,FALSE)</f>
        <v>198</v>
      </c>
      <c r="K9654" s="16">
        <f ca="1">VLOOKUP(Table3[[#This Row],[PRODUCT ID]],Table1[[PRODUCT]:[SELLING PRICE]],5,FALSE)</f>
        <v>210.91999536522889</v>
      </c>
      <c r="L9654" s="16">
        <f ca="1">J9654*Table3[[#This Row],[QUANTITY]]</f>
        <v>198</v>
      </c>
      <c r="M9654" s="16">
        <f ca="1">K9654*Table3[[#This Row],[QUANTITY]]*(1-Table3[[#This Row],[DISCOUNT %]])</f>
        <v>194.99165425381196</v>
      </c>
      <c r="N9654" s="3">
        <f>DAY(Table3[[#This Row],[DATE]])</f>
        <v>6</v>
      </c>
      <c r="O9654" s="3" t="str">
        <f>TEXT(Table3[[#This Row],[DATE]],"mmm")</f>
        <v>Jun</v>
      </c>
      <c r="P9654" s="3">
        <f>YEAR(Table3[[#This Row],[DATE]])</f>
        <v>2047</v>
      </c>
    </row>
    <row r="9655" spans="1:16" x14ac:dyDescent="0.3">
      <c r="A9655" s="6">
        <v>53850</v>
      </c>
      <c r="B9655" s="7" t="s">
        <v>1265</v>
      </c>
      <c r="C9655" s="9">
        <f t="shared" ca="1" si="300"/>
        <v>7</v>
      </c>
      <c r="D9655" s="9" t="s">
        <v>2115</v>
      </c>
      <c r="E9655" s="9" t="s">
        <v>2116</v>
      </c>
      <c r="F9655" s="10">
        <f t="shared" ca="1" si="301"/>
        <v>4.1052714847820318E-2</v>
      </c>
      <c r="G9655" s="3" t="str">
        <f>VLOOKUP(Table3[[#This Row],[PRODUCT ID]],Table1[[PRODUCT]:[SELLING PRICE]],1,FALSE)</f>
        <v>Product213</v>
      </c>
      <c r="H9655" s="3" t="str">
        <f>VLOOKUP(Table3[[#This Row],[PRODUCT ID]],Table1[[PRODUCT]:[SELLING PRICE]],2,FALSE)</f>
        <v>Category1</v>
      </c>
      <c r="I9655" s="3" t="str">
        <f>VLOOKUP(Table3[[#This Row],[PRODUCT ID]],Table1[[PRODUCT]:[SELLING PRICE]],3,FALSE)</f>
        <v>Kg</v>
      </c>
      <c r="J9655" s="16">
        <f ca="1">VLOOKUP(Table3[[#This Row],[PRODUCT ID]],Table1[[PRODUCT]:[SELLING PRICE]],4,FALSE)</f>
        <v>12</v>
      </c>
      <c r="K9655" s="16">
        <f ca="1">VLOOKUP(Table3[[#This Row],[PRODUCT ID]],Table1[[PRODUCT]:[SELLING PRICE]],5,FALSE)</f>
        <v>186.11881122382229</v>
      </c>
      <c r="L9655" s="16">
        <f ca="1">J9655*Table3[[#This Row],[QUANTITY]]</f>
        <v>84</v>
      </c>
      <c r="M9655" s="16">
        <f ca="1">K9655*Table3[[#This Row],[QUANTITY]]*(1-Table3[[#This Row],[DISCOUNT %]])</f>
        <v>1249.3469011718478</v>
      </c>
      <c r="N9655" s="3">
        <f>DAY(Table3[[#This Row],[DATE]])</f>
        <v>7</v>
      </c>
      <c r="O9655" s="3" t="str">
        <f>TEXT(Table3[[#This Row],[DATE]],"mmm")</f>
        <v>Jun</v>
      </c>
      <c r="P9655" s="3">
        <f>YEAR(Table3[[#This Row],[DATE]])</f>
        <v>2047</v>
      </c>
    </row>
    <row r="9656" spans="1:16" x14ac:dyDescent="0.3">
      <c r="A9656" s="6">
        <v>53851</v>
      </c>
      <c r="B9656" s="7" t="s">
        <v>1266</v>
      </c>
      <c r="C9656" s="9">
        <f t="shared" ca="1" si="300"/>
        <v>9</v>
      </c>
      <c r="D9656" s="9" t="s">
        <v>2116</v>
      </c>
      <c r="E9656" s="9" t="s">
        <v>2116</v>
      </c>
      <c r="F9656" s="10">
        <f t="shared" ca="1" si="301"/>
        <v>5.7169043359428684E-2</v>
      </c>
      <c r="G9656" s="3" t="str">
        <f>VLOOKUP(Table3[[#This Row],[PRODUCT ID]],Table1[[PRODUCT]:[SELLING PRICE]],1,FALSE)</f>
        <v>Product214</v>
      </c>
      <c r="H9656" s="3" t="str">
        <f>VLOOKUP(Table3[[#This Row],[PRODUCT ID]],Table1[[PRODUCT]:[SELLING PRICE]],2,FALSE)</f>
        <v>Category2</v>
      </c>
      <c r="I9656" s="3" t="str">
        <f>VLOOKUP(Table3[[#This Row],[PRODUCT ID]],Table1[[PRODUCT]:[SELLING PRICE]],3,FALSE)</f>
        <v>Lt</v>
      </c>
      <c r="J9656" s="16">
        <f ca="1">VLOOKUP(Table3[[#This Row],[PRODUCT ID]],Table1[[PRODUCT]:[SELLING PRICE]],4,FALSE)</f>
        <v>71</v>
      </c>
      <c r="K9656" s="16">
        <f ca="1">VLOOKUP(Table3[[#This Row],[PRODUCT ID]],Table1[[PRODUCT]:[SELLING PRICE]],5,FALSE)</f>
        <v>45.713468138494527</v>
      </c>
      <c r="L9656" s="16">
        <f ca="1">J9656*Table3[[#This Row],[QUANTITY]]</f>
        <v>639</v>
      </c>
      <c r="M9656" s="16">
        <f ca="1">K9656*Table3[[#This Row],[QUANTITY]]*(1-Table3[[#This Row],[DISCOUNT %]])</f>
        <v>387.90065606737562</v>
      </c>
      <c r="N9656" s="3">
        <f>DAY(Table3[[#This Row],[DATE]])</f>
        <v>8</v>
      </c>
      <c r="O9656" s="3" t="str">
        <f>TEXT(Table3[[#This Row],[DATE]],"mmm")</f>
        <v>Jun</v>
      </c>
      <c r="P9656" s="3">
        <f>YEAR(Table3[[#This Row],[DATE]])</f>
        <v>2047</v>
      </c>
    </row>
    <row r="9657" spans="1:16" x14ac:dyDescent="0.3">
      <c r="A9657" s="6">
        <v>53852</v>
      </c>
      <c r="B9657" s="7" t="s">
        <v>1267</v>
      </c>
      <c r="C9657" s="9">
        <f t="shared" ca="1" si="300"/>
        <v>1</v>
      </c>
      <c r="D9657" s="9" t="s">
        <v>2116</v>
      </c>
      <c r="E9657" s="9" t="s">
        <v>2116</v>
      </c>
      <c r="F9657" s="10">
        <f t="shared" ca="1" si="301"/>
        <v>8.460142548356582E-2</v>
      </c>
      <c r="G9657" s="3" t="str">
        <f>VLOOKUP(Table3[[#This Row],[PRODUCT ID]],Table1[[PRODUCT]:[SELLING PRICE]],1,FALSE)</f>
        <v>Product215</v>
      </c>
      <c r="H9657" s="3" t="str">
        <f>VLOOKUP(Table3[[#This Row],[PRODUCT ID]],Table1[[PRODUCT]:[SELLING PRICE]],2,FALSE)</f>
        <v>Category3</v>
      </c>
      <c r="I9657" s="3" t="str">
        <f>VLOOKUP(Table3[[#This Row],[PRODUCT ID]],Table1[[PRODUCT]:[SELLING PRICE]],3,FALSE)</f>
        <v>Ft</v>
      </c>
      <c r="J9657" s="16">
        <f ca="1">VLOOKUP(Table3[[#This Row],[PRODUCT ID]],Table1[[PRODUCT]:[SELLING PRICE]],4,FALSE)</f>
        <v>54</v>
      </c>
      <c r="K9657" s="16">
        <f ca="1">VLOOKUP(Table3[[#This Row],[PRODUCT ID]],Table1[[PRODUCT]:[SELLING PRICE]],5,FALSE)</f>
        <v>95.158221575081654</v>
      </c>
      <c r="L9657" s="16">
        <f ca="1">J9657*Table3[[#This Row],[QUANTITY]]</f>
        <v>54</v>
      </c>
      <c r="M9657" s="16">
        <f ca="1">K9657*Table3[[#This Row],[QUANTITY]]*(1-Table3[[#This Row],[DISCOUNT %]])</f>
        <v>87.107700383348728</v>
      </c>
      <c r="N9657" s="3">
        <f>DAY(Table3[[#This Row],[DATE]])</f>
        <v>9</v>
      </c>
      <c r="O9657" s="3" t="str">
        <f>TEXT(Table3[[#This Row],[DATE]],"mmm")</f>
        <v>Jun</v>
      </c>
      <c r="P9657" s="3">
        <f>YEAR(Table3[[#This Row],[DATE]])</f>
        <v>2047</v>
      </c>
    </row>
    <row r="9658" spans="1:16" x14ac:dyDescent="0.3">
      <c r="A9658" s="6">
        <v>53853</v>
      </c>
      <c r="B9658" s="7" t="s">
        <v>1268</v>
      </c>
      <c r="C9658" s="9">
        <f t="shared" ca="1" si="300"/>
        <v>2</v>
      </c>
      <c r="D9658" s="9" t="s">
        <v>2116</v>
      </c>
      <c r="E9658" s="9" t="s">
        <v>2118</v>
      </c>
      <c r="F9658" s="10">
        <f t="shared" ca="1" si="301"/>
        <v>4.9681543428349899E-2</v>
      </c>
      <c r="G9658" s="3" t="str">
        <f>VLOOKUP(Table3[[#This Row],[PRODUCT ID]],Table1[[PRODUCT]:[SELLING PRICE]],1,FALSE)</f>
        <v>Product216</v>
      </c>
      <c r="H9658" s="3" t="str">
        <f>VLOOKUP(Table3[[#This Row],[PRODUCT ID]],Table1[[PRODUCT]:[SELLING PRICE]],2,FALSE)</f>
        <v>Category4</v>
      </c>
      <c r="I9658" s="3" t="str">
        <f>VLOOKUP(Table3[[#This Row],[PRODUCT ID]],Table1[[PRODUCT]:[SELLING PRICE]],3,FALSE)</f>
        <v>Kg</v>
      </c>
      <c r="J9658" s="16">
        <f ca="1">VLOOKUP(Table3[[#This Row],[PRODUCT ID]],Table1[[PRODUCT]:[SELLING PRICE]],4,FALSE)</f>
        <v>141</v>
      </c>
      <c r="K9658" s="16">
        <f ca="1">VLOOKUP(Table3[[#This Row],[PRODUCT ID]],Table1[[PRODUCT]:[SELLING PRICE]],5,FALSE)</f>
        <v>174.56517360104871</v>
      </c>
      <c r="L9658" s="16">
        <f ca="1">J9658*Table3[[#This Row],[QUANTITY]]</f>
        <v>282</v>
      </c>
      <c r="M9658" s="16">
        <f ca="1">K9658*Table3[[#This Row],[QUANTITY]]*(1-Table3[[#This Row],[DISCOUNT %]])</f>
        <v>331.78501269542159</v>
      </c>
      <c r="N9658" s="3">
        <f>DAY(Table3[[#This Row],[DATE]])</f>
        <v>10</v>
      </c>
      <c r="O9658" s="3" t="str">
        <f>TEXT(Table3[[#This Row],[DATE]],"mmm")</f>
        <v>Jun</v>
      </c>
      <c r="P9658" s="3">
        <f>YEAR(Table3[[#This Row],[DATE]])</f>
        <v>2047</v>
      </c>
    </row>
    <row r="9659" spans="1:16" x14ac:dyDescent="0.3">
      <c r="A9659" s="6">
        <v>53854</v>
      </c>
      <c r="B9659" s="7" t="s">
        <v>1269</v>
      </c>
      <c r="C9659" s="9">
        <f t="shared" ca="1" si="300"/>
        <v>7</v>
      </c>
      <c r="D9659" s="9" t="s">
        <v>2115</v>
      </c>
      <c r="E9659" s="9" t="s">
        <v>2116</v>
      </c>
      <c r="F9659" s="10">
        <f t="shared" ca="1" si="301"/>
        <v>3.4271132733717957E-2</v>
      </c>
      <c r="G9659" s="3" t="str">
        <f>VLOOKUP(Table3[[#This Row],[PRODUCT ID]],Table1[[PRODUCT]:[SELLING PRICE]],1,FALSE)</f>
        <v>Product217</v>
      </c>
      <c r="H9659" s="3" t="str">
        <f>VLOOKUP(Table3[[#This Row],[PRODUCT ID]],Table1[[PRODUCT]:[SELLING PRICE]],2,FALSE)</f>
        <v>Category1</v>
      </c>
      <c r="I9659" s="3" t="str">
        <f>VLOOKUP(Table3[[#This Row],[PRODUCT ID]],Table1[[PRODUCT]:[SELLING PRICE]],3,FALSE)</f>
        <v>No</v>
      </c>
      <c r="J9659" s="16">
        <f ca="1">VLOOKUP(Table3[[#This Row],[PRODUCT ID]],Table1[[PRODUCT]:[SELLING PRICE]],4,FALSE)</f>
        <v>54</v>
      </c>
      <c r="K9659" s="16">
        <f ca="1">VLOOKUP(Table3[[#This Row],[PRODUCT ID]],Table1[[PRODUCT]:[SELLING PRICE]],5,FALSE)</f>
        <v>225.65495511867408</v>
      </c>
      <c r="L9659" s="16">
        <f ca="1">J9659*Table3[[#This Row],[QUANTITY]]</f>
        <v>378</v>
      </c>
      <c r="M9659" s="16">
        <f ca="1">K9659*Table3[[#This Row],[QUANTITY]]*(1-Table3[[#This Row],[DISCOUNT %]])</f>
        <v>1525.450529398466</v>
      </c>
      <c r="N9659" s="3">
        <f>DAY(Table3[[#This Row],[DATE]])</f>
        <v>11</v>
      </c>
      <c r="O9659" s="3" t="str">
        <f>TEXT(Table3[[#This Row],[DATE]],"mmm")</f>
        <v>Jun</v>
      </c>
      <c r="P9659" s="3">
        <f>YEAR(Table3[[#This Row],[DATE]])</f>
        <v>2047</v>
      </c>
    </row>
    <row r="9660" spans="1:16" x14ac:dyDescent="0.3">
      <c r="A9660" s="6">
        <v>53855</v>
      </c>
      <c r="B9660" s="7" t="s">
        <v>1270</v>
      </c>
      <c r="C9660" s="9">
        <f t="shared" ca="1" si="300"/>
        <v>13</v>
      </c>
      <c r="D9660" s="9" t="s">
        <v>2117</v>
      </c>
      <c r="E9660" s="9" t="s">
        <v>2116</v>
      </c>
      <c r="F9660" s="10">
        <f t="shared" ca="1" si="301"/>
        <v>9.4903435609568487E-3</v>
      </c>
      <c r="G9660" s="3" t="str">
        <f>VLOOKUP(Table3[[#This Row],[PRODUCT ID]],Table1[[PRODUCT]:[SELLING PRICE]],1,FALSE)</f>
        <v>Product218</v>
      </c>
      <c r="H9660" s="3" t="str">
        <f>VLOOKUP(Table3[[#This Row],[PRODUCT ID]],Table1[[PRODUCT]:[SELLING PRICE]],2,FALSE)</f>
        <v>Category2</v>
      </c>
      <c r="I9660" s="3" t="str">
        <f>VLOOKUP(Table3[[#This Row],[PRODUCT ID]],Table1[[PRODUCT]:[SELLING PRICE]],3,FALSE)</f>
        <v>No</v>
      </c>
      <c r="J9660" s="16">
        <f ca="1">VLOOKUP(Table3[[#This Row],[PRODUCT ID]],Table1[[PRODUCT]:[SELLING PRICE]],4,FALSE)</f>
        <v>83</v>
      </c>
      <c r="K9660" s="16">
        <f ca="1">VLOOKUP(Table3[[#This Row],[PRODUCT ID]],Table1[[PRODUCT]:[SELLING PRICE]],5,FALSE)</f>
        <v>43.32200154446754</v>
      </c>
      <c r="L9660" s="16">
        <f ca="1">J9660*Table3[[#This Row],[QUANTITY]]</f>
        <v>1079</v>
      </c>
      <c r="M9660" s="16">
        <f ca="1">K9660*Table3[[#This Row],[QUANTITY]]*(1-Table3[[#This Row],[DISCOUNT %]])</f>
        <v>557.8411912588092</v>
      </c>
      <c r="N9660" s="3">
        <f>DAY(Table3[[#This Row],[DATE]])</f>
        <v>12</v>
      </c>
      <c r="O9660" s="3" t="str">
        <f>TEXT(Table3[[#This Row],[DATE]],"mmm")</f>
        <v>Jun</v>
      </c>
      <c r="P9660" s="3">
        <f>YEAR(Table3[[#This Row],[DATE]])</f>
        <v>2047</v>
      </c>
    </row>
    <row r="9661" spans="1:16" x14ac:dyDescent="0.3">
      <c r="A9661" s="6">
        <v>53856</v>
      </c>
      <c r="B9661" s="7" t="s">
        <v>1271</v>
      </c>
      <c r="C9661" s="9">
        <f t="shared" ca="1" si="300"/>
        <v>7</v>
      </c>
      <c r="D9661" s="9" t="s">
        <v>2117</v>
      </c>
      <c r="E9661" s="9" t="s">
        <v>2116</v>
      </c>
      <c r="F9661" s="10">
        <f t="shared" ca="1" si="301"/>
        <v>1.632604313303393E-2</v>
      </c>
      <c r="G9661" s="3" t="str">
        <f>VLOOKUP(Table3[[#This Row],[PRODUCT ID]],Table1[[PRODUCT]:[SELLING PRICE]],1,FALSE)</f>
        <v>Product219</v>
      </c>
      <c r="H9661" s="3" t="str">
        <f>VLOOKUP(Table3[[#This Row],[PRODUCT ID]],Table1[[PRODUCT]:[SELLING PRICE]],2,FALSE)</f>
        <v>Category3</v>
      </c>
      <c r="I9661" s="3" t="str">
        <f>VLOOKUP(Table3[[#This Row],[PRODUCT ID]],Table1[[PRODUCT]:[SELLING PRICE]],3,FALSE)</f>
        <v>Ft</v>
      </c>
      <c r="J9661" s="16">
        <f ca="1">VLOOKUP(Table3[[#This Row],[PRODUCT ID]],Table1[[PRODUCT]:[SELLING PRICE]],4,FALSE)</f>
        <v>140</v>
      </c>
      <c r="K9661" s="16">
        <f ca="1">VLOOKUP(Table3[[#This Row],[PRODUCT ID]],Table1[[PRODUCT]:[SELLING PRICE]],5,FALSE)</f>
        <v>126.60363688810999</v>
      </c>
      <c r="L9661" s="16">
        <f ca="1">J9661*Table3[[#This Row],[QUANTITY]]</f>
        <v>980</v>
      </c>
      <c r="M9661" s="16">
        <f ca="1">K9661*Table3[[#This Row],[QUANTITY]]*(1-Table3[[#This Row],[DISCOUNT %]])</f>
        <v>871.75690316033024</v>
      </c>
      <c r="N9661" s="3">
        <f>DAY(Table3[[#This Row],[DATE]])</f>
        <v>13</v>
      </c>
      <c r="O9661" s="3" t="str">
        <f>TEXT(Table3[[#This Row],[DATE]],"mmm")</f>
        <v>Jun</v>
      </c>
      <c r="P9661" s="3">
        <f>YEAR(Table3[[#This Row],[DATE]])</f>
        <v>2047</v>
      </c>
    </row>
    <row r="9662" spans="1:16" x14ac:dyDescent="0.3">
      <c r="A9662" s="6">
        <v>53857</v>
      </c>
      <c r="B9662" s="7" t="s">
        <v>1272</v>
      </c>
      <c r="C9662" s="9">
        <f t="shared" ca="1" si="300"/>
        <v>8</v>
      </c>
      <c r="D9662" s="9" t="s">
        <v>2116</v>
      </c>
      <c r="E9662" s="9" t="s">
        <v>2116</v>
      </c>
      <c r="F9662" s="10">
        <f t="shared" ca="1" si="301"/>
        <v>1.5218678021747957E-2</v>
      </c>
      <c r="G9662" s="3" t="str">
        <f>VLOOKUP(Table3[[#This Row],[PRODUCT ID]],Table1[[PRODUCT]:[SELLING PRICE]],1,FALSE)</f>
        <v>Product220</v>
      </c>
      <c r="H9662" s="3" t="str">
        <f>VLOOKUP(Table3[[#This Row],[PRODUCT ID]],Table1[[PRODUCT]:[SELLING PRICE]],2,FALSE)</f>
        <v>Category4</v>
      </c>
      <c r="I9662" s="3" t="str">
        <f>VLOOKUP(Table3[[#This Row],[PRODUCT ID]],Table1[[PRODUCT]:[SELLING PRICE]],3,FALSE)</f>
        <v>No</v>
      </c>
      <c r="J9662" s="16">
        <f ca="1">VLOOKUP(Table3[[#This Row],[PRODUCT ID]],Table1[[PRODUCT]:[SELLING PRICE]],4,FALSE)</f>
        <v>11</v>
      </c>
      <c r="K9662" s="16">
        <f ca="1">VLOOKUP(Table3[[#This Row],[PRODUCT ID]],Table1[[PRODUCT]:[SELLING PRICE]],5,FALSE)</f>
        <v>309.47549168455731</v>
      </c>
      <c r="L9662" s="16">
        <f ca="1">J9662*Table3[[#This Row],[QUANTITY]]</f>
        <v>88</v>
      </c>
      <c r="M9662" s="16">
        <f ca="1">K9662*Table3[[#This Row],[QUANTITY]]*(1-Table3[[#This Row],[DISCOUNT %]])</f>
        <v>2438.1254705679034</v>
      </c>
      <c r="N9662" s="3">
        <f>DAY(Table3[[#This Row],[DATE]])</f>
        <v>14</v>
      </c>
      <c r="O9662" s="3" t="str">
        <f>TEXT(Table3[[#This Row],[DATE]],"mmm")</f>
        <v>Jun</v>
      </c>
      <c r="P9662" s="3">
        <f>YEAR(Table3[[#This Row],[DATE]])</f>
        <v>2047</v>
      </c>
    </row>
    <row r="9663" spans="1:16" x14ac:dyDescent="0.3">
      <c r="A9663" s="6">
        <v>53858</v>
      </c>
      <c r="B9663" s="7" t="s">
        <v>1273</v>
      </c>
      <c r="C9663" s="9">
        <f t="shared" ca="1" si="300"/>
        <v>14</v>
      </c>
      <c r="D9663" s="9" t="s">
        <v>2116</v>
      </c>
      <c r="E9663" s="9" t="s">
        <v>2116</v>
      </c>
      <c r="F9663" s="10">
        <f t="shared" ca="1" si="301"/>
        <v>2.84323721545785E-2</v>
      </c>
      <c r="G9663" s="3" t="str">
        <f>VLOOKUP(Table3[[#This Row],[PRODUCT ID]],Table1[[PRODUCT]:[SELLING PRICE]],1,FALSE)</f>
        <v>Product221</v>
      </c>
      <c r="H9663" s="3" t="str">
        <f>VLOOKUP(Table3[[#This Row],[PRODUCT ID]],Table1[[PRODUCT]:[SELLING PRICE]],2,FALSE)</f>
        <v>Category5</v>
      </c>
      <c r="I9663" s="3" t="str">
        <f>VLOOKUP(Table3[[#This Row],[PRODUCT ID]],Table1[[PRODUCT]:[SELLING PRICE]],3,FALSE)</f>
        <v>Kg</v>
      </c>
      <c r="J9663" s="16">
        <f ca="1">VLOOKUP(Table3[[#This Row],[PRODUCT ID]],Table1[[PRODUCT]:[SELLING PRICE]],4,FALSE)</f>
        <v>141</v>
      </c>
      <c r="K9663" s="16">
        <f ca="1">VLOOKUP(Table3[[#This Row],[PRODUCT ID]],Table1[[PRODUCT]:[SELLING PRICE]],5,FALSE)</f>
        <v>266.87152023963733</v>
      </c>
      <c r="L9663" s="16">
        <f ca="1">J9663*Table3[[#This Row],[QUANTITY]]</f>
        <v>1974</v>
      </c>
      <c r="M9663" s="16">
        <f ca="1">K9663*Table3[[#This Row],[QUANTITY]]*(1-Table3[[#This Row],[DISCOUNT %]])</f>
        <v>3629.9722180221615</v>
      </c>
      <c r="N9663" s="3">
        <f>DAY(Table3[[#This Row],[DATE]])</f>
        <v>15</v>
      </c>
      <c r="O9663" s="3" t="str">
        <f>TEXT(Table3[[#This Row],[DATE]],"mmm")</f>
        <v>Jun</v>
      </c>
      <c r="P9663" s="3">
        <f>YEAR(Table3[[#This Row],[DATE]])</f>
        <v>2047</v>
      </c>
    </row>
    <row r="9664" spans="1:16" x14ac:dyDescent="0.3">
      <c r="A9664" s="6">
        <v>53859</v>
      </c>
      <c r="B9664" s="7" t="s">
        <v>1274</v>
      </c>
      <c r="C9664" s="9">
        <f t="shared" ca="1" si="300"/>
        <v>6</v>
      </c>
      <c r="D9664" s="9" t="s">
        <v>2116</v>
      </c>
      <c r="E9664" s="9" t="s">
        <v>2118</v>
      </c>
      <c r="F9664" s="10">
        <f t="shared" ca="1" si="301"/>
        <v>2.0842369671818774E-2</v>
      </c>
      <c r="G9664" s="3" t="str">
        <f>VLOOKUP(Table3[[#This Row],[PRODUCT ID]],Table1[[PRODUCT]:[SELLING PRICE]],1,FALSE)</f>
        <v>Product222</v>
      </c>
      <c r="H9664" s="3" t="str">
        <f>VLOOKUP(Table3[[#This Row],[PRODUCT ID]],Table1[[PRODUCT]:[SELLING PRICE]],2,FALSE)</f>
        <v>Category1</v>
      </c>
      <c r="I9664" s="3" t="str">
        <f>VLOOKUP(Table3[[#This Row],[PRODUCT ID]],Table1[[PRODUCT]:[SELLING PRICE]],3,FALSE)</f>
        <v>Kg</v>
      </c>
      <c r="J9664" s="16">
        <f ca="1">VLOOKUP(Table3[[#This Row],[PRODUCT ID]],Table1[[PRODUCT]:[SELLING PRICE]],4,FALSE)</f>
        <v>74</v>
      </c>
      <c r="K9664" s="16">
        <f ca="1">VLOOKUP(Table3[[#This Row],[PRODUCT ID]],Table1[[PRODUCT]:[SELLING PRICE]],5,FALSE)</f>
        <v>310.54109898355648</v>
      </c>
      <c r="L9664" s="16">
        <f ca="1">J9664*Table3[[#This Row],[QUANTITY]]</f>
        <v>444</v>
      </c>
      <c r="M9664" s="16">
        <f ca="1">K9664*Table3[[#This Row],[QUANTITY]]*(1-Table3[[#This Row],[DISCOUNT %]])</f>
        <v>1824.4121196014901</v>
      </c>
      <c r="N9664" s="3">
        <f>DAY(Table3[[#This Row],[DATE]])</f>
        <v>16</v>
      </c>
      <c r="O9664" s="3" t="str">
        <f>TEXT(Table3[[#This Row],[DATE]],"mmm")</f>
        <v>Jun</v>
      </c>
      <c r="P9664" s="3">
        <f>YEAR(Table3[[#This Row],[DATE]])</f>
        <v>2047</v>
      </c>
    </row>
    <row r="9665" spans="1:16" x14ac:dyDescent="0.3">
      <c r="A9665" s="6">
        <v>53860</v>
      </c>
      <c r="B9665" s="7" t="s">
        <v>1275</v>
      </c>
      <c r="C9665" s="9">
        <f t="shared" ca="1" si="300"/>
        <v>7</v>
      </c>
      <c r="D9665" s="9" t="s">
        <v>2116</v>
      </c>
      <c r="E9665" s="9" t="s">
        <v>2118</v>
      </c>
      <c r="F9665" s="10">
        <f t="shared" ca="1" si="301"/>
        <v>6.6579142903036737E-2</v>
      </c>
      <c r="G9665" s="3" t="str">
        <f>VLOOKUP(Table3[[#This Row],[PRODUCT ID]],Table1[[PRODUCT]:[SELLING PRICE]],1,FALSE)</f>
        <v>Product223</v>
      </c>
      <c r="H9665" s="3" t="str">
        <f>VLOOKUP(Table3[[#This Row],[PRODUCT ID]],Table1[[PRODUCT]:[SELLING PRICE]],2,FALSE)</f>
        <v>Category2</v>
      </c>
      <c r="I9665" s="3" t="str">
        <f>VLOOKUP(Table3[[#This Row],[PRODUCT ID]],Table1[[PRODUCT]:[SELLING PRICE]],3,FALSE)</f>
        <v>Lt</v>
      </c>
      <c r="J9665" s="16">
        <f ca="1">VLOOKUP(Table3[[#This Row],[PRODUCT ID]],Table1[[PRODUCT]:[SELLING PRICE]],4,FALSE)</f>
        <v>30</v>
      </c>
      <c r="K9665" s="16">
        <f ca="1">VLOOKUP(Table3[[#This Row],[PRODUCT ID]],Table1[[PRODUCT]:[SELLING PRICE]],5,FALSE)</f>
        <v>291.1654338204296</v>
      </c>
      <c r="L9665" s="16">
        <f ca="1">J9665*Table3[[#This Row],[QUANTITY]]</f>
        <v>210</v>
      </c>
      <c r="M9665" s="16">
        <f ca="1">K9665*Table3[[#This Row],[QUANTITY]]*(1-Table3[[#This Row],[DISCOUNT %]])</f>
        <v>1902.4592215557218</v>
      </c>
      <c r="N9665" s="3">
        <f>DAY(Table3[[#This Row],[DATE]])</f>
        <v>17</v>
      </c>
      <c r="O9665" s="3" t="str">
        <f>TEXT(Table3[[#This Row],[DATE]],"mmm")</f>
        <v>Jun</v>
      </c>
      <c r="P9665" s="3">
        <f>YEAR(Table3[[#This Row],[DATE]])</f>
        <v>2047</v>
      </c>
    </row>
    <row r="9666" spans="1:16" x14ac:dyDescent="0.3">
      <c r="A9666" s="6">
        <v>53861</v>
      </c>
      <c r="B9666" s="7" t="s">
        <v>1276</v>
      </c>
      <c r="C9666" s="9">
        <f t="shared" ca="1" si="300"/>
        <v>5</v>
      </c>
      <c r="D9666" s="9" t="s">
        <v>2115</v>
      </c>
      <c r="E9666" s="9" t="s">
        <v>2116</v>
      </c>
      <c r="F9666" s="10">
        <f t="shared" ca="1" si="301"/>
        <v>2.3127103979073128E-2</v>
      </c>
      <c r="G9666" s="3" t="str">
        <f>VLOOKUP(Table3[[#This Row],[PRODUCT ID]],Table1[[PRODUCT]:[SELLING PRICE]],1,FALSE)</f>
        <v>Product224</v>
      </c>
      <c r="H9666" s="3" t="str">
        <f>VLOOKUP(Table3[[#This Row],[PRODUCT ID]],Table1[[PRODUCT]:[SELLING PRICE]],2,FALSE)</f>
        <v>Category3</v>
      </c>
      <c r="I9666" s="3" t="str">
        <f>VLOOKUP(Table3[[#This Row],[PRODUCT ID]],Table1[[PRODUCT]:[SELLING PRICE]],3,FALSE)</f>
        <v>Kg</v>
      </c>
      <c r="J9666" s="16">
        <f ca="1">VLOOKUP(Table3[[#This Row],[PRODUCT ID]],Table1[[PRODUCT]:[SELLING PRICE]],4,FALSE)</f>
        <v>158</v>
      </c>
      <c r="K9666" s="16">
        <f ca="1">VLOOKUP(Table3[[#This Row],[PRODUCT ID]],Table1[[PRODUCT]:[SELLING PRICE]],5,FALSE)</f>
        <v>127.67410613315008</v>
      </c>
      <c r="L9666" s="16">
        <f ca="1">J9666*Table3[[#This Row],[QUANTITY]]</f>
        <v>790</v>
      </c>
      <c r="M9666" s="16">
        <f ca="1">K9666*Table3[[#This Row],[QUANTITY]]*(1-Table3[[#This Row],[DISCOUNT %]])</f>
        <v>623.60686902586747</v>
      </c>
      <c r="N9666" s="3">
        <f>DAY(Table3[[#This Row],[DATE]])</f>
        <v>18</v>
      </c>
      <c r="O9666" s="3" t="str">
        <f>TEXT(Table3[[#This Row],[DATE]],"mmm")</f>
        <v>Jun</v>
      </c>
      <c r="P9666" s="3">
        <f>YEAR(Table3[[#This Row],[DATE]])</f>
        <v>2047</v>
      </c>
    </row>
    <row r="9667" spans="1:16" x14ac:dyDescent="0.3">
      <c r="A9667" s="6">
        <v>53862</v>
      </c>
      <c r="B9667" s="7" t="s">
        <v>1277</v>
      </c>
      <c r="C9667" s="9">
        <f t="shared" ref="C9667:C9730" ca="1" si="302">RANDBETWEEN(1,15)</f>
        <v>4</v>
      </c>
      <c r="D9667" s="9" t="s">
        <v>2116</v>
      </c>
      <c r="E9667" s="9" t="s">
        <v>2116</v>
      </c>
      <c r="F9667" s="10">
        <f t="shared" ref="F9667:F9730" ca="1" si="303">RAND()*(0.1)</f>
        <v>7.6416701932911349E-2</v>
      </c>
      <c r="G9667" s="3" t="str">
        <f>VLOOKUP(Table3[[#This Row],[PRODUCT ID]],Table1[[PRODUCT]:[SELLING PRICE]],1,FALSE)</f>
        <v>Product225</v>
      </c>
      <c r="H9667" s="3" t="str">
        <f>VLOOKUP(Table3[[#This Row],[PRODUCT ID]],Table1[[PRODUCT]:[SELLING PRICE]],2,FALSE)</f>
        <v>Category4</v>
      </c>
      <c r="I9667" s="3" t="str">
        <f>VLOOKUP(Table3[[#This Row],[PRODUCT ID]],Table1[[PRODUCT]:[SELLING PRICE]],3,FALSE)</f>
        <v>Lt</v>
      </c>
      <c r="J9667" s="16">
        <f ca="1">VLOOKUP(Table3[[#This Row],[PRODUCT ID]],Table1[[PRODUCT]:[SELLING PRICE]],4,FALSE)</f>
        <v>129</v>
      </c>
      <c r="K9667" s="16">
        <f ca="1">VLOOKUP(Table3[[#This Row],[PRODUCT ID]],Table1[[PRODUCT]:[SELLING PRICE]],5,FALSE)</f>
        <v>151.88719477209793</v>
      </c>
      <c r="L9667" s="16">
        <f ca="1">J9667*Table3[[#This Row],[QUANTITY]]</f>
        <v>516</v>
      </c>
      <c r="M9667" s="16">
        <f ca="1">K9667*Table3[[#This Row],[QUANTITY]]*(1-Table3[[#This Row],[DISCOUNT %]])</f>
        <v>561.1219051270898</v>
      </c>
      <c r="N9667" s="3">
        <f>DAY(Table3[[#This Row],[DATE]])</f>
        <v>19</v>
      </c>
      <c r="O9667" s="3" t="str">
        <f>TEXT(Table3[[#This Row],[DATE]],"mmm")</f>
        <v>Jun</v>
      </c>
      <c r="P9667" s="3">
        <f>YEAR(Table3[[#This Row],[DATE]])</f>
        <v>2047</v>
      </c>
    </row>
    <row r="9668" spans="1:16" x14ac:dyDescent="0.3">
      <c r="A9668" s="6">
        <v>53863</v>
      </c>
      <c r="B9668" s="7" t="s">
        <v>1278</v>
      </c>
      <c r="C9668" s="9">
        <f t="shared" ca="1" si="302"/>
        <v>6</v>
      </c>
      <c r="D9668" s="9" t="s">
        <v>2117</v>
      </c>
      <c r="E9668" s="9" t="s">
        <v>2116</v>
      </c>
      <c r="F9668" s="10">
        <f t="shared" ca="1" si="303"/>
        <v>3.9307582263829521E-2</v>
      </c>
      <c r="G9668" s="3" t="str">
        <f>VLOOKUP(Table3[[#This Row],[PRODUCT ID]],Table1[[PRODUCT]:[SELLING PRICE]],1,FALSE)</f>
        <v>Product226</v>
      </c>
      <c r="H9668" s="3" t="str">
        <f>VLOOKUP(Table3[[#This Row],[PRODUCT ID]],Table1[[PRODUCT]:[SELLING PRICE]],2,FALSE)</f>
        <v>Category5</v>
      </c>
      <c r="I9668" s="3" t="str">
        <f>VLOOKUP(Table3[[#This Row],[PRODUCT ID]],Table1[[PRODUCT]:[SELLING PRICE]],3,FALSE)</f>
        <v>Ft</v>
      </c>
      <c r="J9668" s="16">
        <f ca="1">VLOOKUP(Table3[[#This Row],[PRODUCT ID]],Table1[[PRODUCT]:[SELLING PRICE]],4,FALSE)</f>
        <v>105</v>
      </c>
      <c r="K9668" s="16">
        <f ca="1">VLOOKUP(Table3[[#This Row],[PRODUCT ID]],Table1[[PRODUCT]:[SELLING PRICE]],5,FALSE)</f>
        <v>82.598822938490301</v>
      </c>
      <c r="L9668" s="16">
        <f ca="1">J9668*Table3[[#This Row],[QUANTITY]]</f>
        <v>630</v>
      </c>
      <c r="M9668" s="16">
        <f ca="1">K9668*Table3[[#This Row],[QUANTITY]]*(1-Table3[[#This Row],[DISCOUNT %]])</f>
        <v>476.11237746564063</v>
      </c>
      <c r="N9668" s="3">
        <f>DAY(Table3[[#This Row],[DATE]])</f>
        <v>20</v>
      </c>
      <c r="O9668" s="3" t="str">
        <f>TEXT(Table3[[#This Row],[DATE]],"mmm")</f>
        <v>Jun</v>
      </c>
      <c r="P9668" s="3">
        <f>YEAR(Table3[[#This Row],[DATE]])</f>
        <v>2047</v>
      </c>
    </row>
    <row r="9669" spans="1:16" x14ac:dyDescent="0.3">
      <c r="A9669" s="6">
        <v>53864</v>
      </c>
      <c r="B9669" s="7" t="s">
        <v>1279</v>
      </c>
      <c r="C9669" s="9">
        <f t="shared" ca="1" si="302"/>
        <v>14</v>
      </c>
      <c r="D9669" s="9" t="s">
        <v>2115</v>
      </c>
      <c r="E9669" s="9" t="s">
        <v>2116</v>
      </c>
      <c r="F9669" s="10">
        <f t="shared" ca="1" si="303"/>
        <v>3.320094634822196E-2</v>
      </c>
      <c r="G9669" s="3" t="str">
        <f>VLOOKUP(Table3[[#This Row],[PRODUCT ID]],Table1[[PRODUCT]:[SELLING PRICE]],1,FALSE)</f>
        <v>Product227</v>
      </c>
      <c r="H9669" s="3" t="str">
        <f>VLOOKUP(Table3[[#This Row],[PRODUCT ID]],Table1[[PRODUCT]:[SELLING PRICE]],2,FALSE)</f>
        <v>Category1</v>
      </c>
      <c r="I9669" s="3" t="str">
        <f>VLOOKUP(Table3[[#This Row],[PRODUCT ID]],Table1[[PRODUCT]:[SELLING PRICE]],3,FALSE)</f>
        <v>Kg</v>
      </c>
      <c r="J9669" s="16">
        <f ca="1">VLOOKUP(Table3[[#This Row],[PRODUCT ID]],Table1[[PRODUCT]:[SELLING PRICE]],4,FALSE)</f>
        <v>54</v>
      </c>
      <c r="K9669" s="16">
        <f ca="1">VLOOKUP(Table3[[#This Row],[PRODUCT ID]],Table1[[PRODUCT]:[SELLING PRICE]],5,FALSE)</f>
        <v>286.33121352303129</v>
      </c>
      <c r="L9669" s="16">
        <f ca="1">J9669*Table3[[#This Row],[QUANTITY]]</f>
        <v>756</v>
      </c>
      <c r="M9669" s="16">
        <f ca="1">K9669*Table3[[#This Row],[QUANTITY]]*(1-Table3[[#This Row],[DISCOUNT %]])</f>
        <v>3875.546447710446</v>
      </c>
      <c r="N9669" s="3">
        <f>DAY(Table3[[#This Row],[DATE]])</f>
        <v>21</v>
      </c>
      <c r="O9669" s="3" t="str">
        <f>TEXT(Table3[[#This Row],[DATE]],"mmm")</f>
        <v>Jun</v>
      </c>
      <c r="P9669" s="3">
        <f>YEAR(Table3[[#This Row],[DATE]])</f>
        <v>2047</v>
      </c>
    </row>
    <row r="9670" spans="1:16" x14ac:dyDescent="0.3">
      <c r="A9670" s="6">
        <v>53865</v>
      </c>
      <c r="B9670" s="7" t="s">
        <v>1280</v>
      </c>
      <c r="C9670" s="9">
        <f t="shared" ca="1" si="302"/>
        <v>14</v>
      </c>
      <c r="D9670" s="9" t="s">
        <v>2115</v>
      </c>
      <c r="E9670" s="9" t="s">
        <v>2118</v>
      </c>
      <c r="F9670" s="10">
        <f t="shared" ca="1" si="303"/>
        <v>2.7415544363802981E-2</v>
      </c>
      <c r="G9670" s="3" t="str">
        <f>VLOOKUP(Table3[[#This Row],[PRODUCT ID]],Table1[[PRODUCT]:[SELLING PRICE]],1,FALSE)</f>
        <v>Product228</v>
      </c>
      <c r="H9670" s="3" t="str">
        <f>VLOOKUP(Table3[[#This Row],[PRODUCT ID]],Table1[[PRODUCT]:[SELLING PRICE]],2,FALSE)</f>
        <v>Category2</v>
      </c>
      <c r="I9670" s="3" t="str">
        <f>VLOOKUP(Table3[[#This Row],[PRODUCT ID]],Table1[[PRODUCT]:[SELLING PRICE]],3,FALSE)</f>
        <v>No</v>
      </c>
      <c r="J9670" s="16">
        <f ca="1">VLOOKUP(Table3[[#This Row],[PRODUCT ID]],Table1[[PRODUCT]:[SELLING PRICE]],4,FALSE)</f>
        <v>15</v>
      </c>
      <c r="K9670" s="16">
        <f ca="1">VLOOKUP(Table3[[#This Row],[PRODUCT ID]],Table1[[PRODUCT]:[SELLING PRICE]],5,FALSE)</f>
        <v>216.62693820558718</v>
      </c>
      <c r="L9670" s="16">
        <f ca="1">J9670*Table3[[#This Row],[QUANTITY]]</f>
        <v>210</v>
      </c>
      <c r="M9670" s="16">
        <f ca="1">K9670*Table3[[#This Row],[QUANTITY]]*(1-Table3[[#This Row],[DISCOUNT %]])</f>
        <v>2949.6318987914397</v>
      </c>
      <c r="N9670" s="3">
        <f>DAY(Table3[[#This Row],[DATE]])</f>
        <v>22</v>
      </c>
      <c r="O9670" s="3" t="str">
        <f>TEXT(Table3[[#This Row],[DATE]],"mmm")</f>
        <v>Jun</v>
      </c>
      <c r="P9670" s="3">
        <f>YEAR(Table3[[#This Row],[DATE]])</f>
        <v>2047</v>
      </c>
    </row>
    <row r="9671" spans="1:16" x14ac:dyDescent="0.3">
      <c r="A9671" s="6">
        <v>53866</v>
      </c>
      <c r="B9671" s="7" t="s">
        <v>1281</v>
      </c>
      <c r="C9671" s="9">
        <f t="shared" ca="1" si="302"/>
        <v>9</v>
      </c>
      <c r="D9671" s="9" t="s">
        <v>2115</v>
      </c>
      <c r="E9671" s="9" t="s">
        <v>2116</v>
      </c>
      <c r="F9671" s="10">
        <f t="shared" ca="1" si="303"/>
        <v>3.3936298186897695E-2</v>
      </c>
      <c r="G9671" s="3" t="str">
        <f>VLOOKUP(Table3[[#This Row],[PRODUCT ID]],Table1[[PRODUCT]:[SELLING PRICE]],1,FALSE)</f>
        <v>Product229</v>
      </c>
      <c r="H9671" s="3" t="str">
        <f>VLOOKUP(Table3[[#This Row],[PRODUCT ID]],Table1[[PRODUCT]:[SELLING PRICE]],2,FALSE)</f>
        <v>Category3</v>
      </c>
      <c r="I9671" s="3" t="str">
        <f>VLOOKUP(Table3[[#This Row],[PRODUCT ID]],Table1[[PRODUCT]:[SELLING PRICE]],3,FALSE)</f>
        <v>No</v>
      </c>
      <c r="J9671" s="16">
        <f ca="1">VLOOKUP(Table3[[#This Row],[PRODUCT ID]],Table1[[PRODUCT]:[SELLING PRICE]],4,FALSE)</f>
        <v>117</v>
      </c>
      <c r="K9671" s="16">
        <f ca="1">VLOOKUP(Table3[[#This Row],[PRODUCT ID]],Table1[[PRODUCT]:[SELLING PRICE]],5,FALSE)</f>
        <v>60.568201258610081</v>
      </c>
      <c r="L9671" s="16">
        <f ca="1">J9671*Table3[[#This Row],[QUANTITY]]</f>
        <v>1053</v>
      </c>
      <c r="M9671" s="16">
        <f ca="1">K9671*Table3[[#This Row],[QUANTITY]]*(1-Table3[[#This Row],[DISCOUNT %]])</f>
        <v>526.61466648048463</v>
      </c>
      <c r="N9671" s="3">
        <f>DAY(Table3[[#This Row],[DATE]])</f>
        <v>23</v>
      </c>
      <c r="O9671" s="3" t="str">
        <f>TEXT(Table3[[#This Row],[DATE]],"mmm")</f>
        <v>Jun</v>
      </c>
      <c r="P9671" s="3">
        <f>YEAR(Table3[[#This Row],[DATE]])</f>
        <v>2047</v>
      </c>
    </row>
    <row r="9672" spans="1:16" x14ac:dyDescent="0.3">
      <c r="A9672" s="6">
        <v>53867</v>
      </c>
      <c r="B9672" s="7" t="s">
        <v>1282</v>
      </c>
      <c r="C9672" s="9">
        <f t="shared" ca="1" si="302"/>
        <v>5</v>
      </c>
      <c r="D9672" s="9" t="s">
        <v>2116</v>
      </c>
      <c r="E9672" s="9" t="s">
        <v>2116</v>
      </c>
      <c r="F9672" s="10">
        <f t="shared" ca="1" si="303"/>
        <v>4.3575889895049957E-2</v>
      </c>
      <c r="G9672" s="3" t="str">
        <f>VLOOKUP(Table3[[#This Row],[PRODUCT ID]],Table1[[PRODUCT]:[SELLING PRICE]],1,FALSE)</f>
        <v>Product230</v>
      </c>
      <c r="H9672" s="3" t="str">
        <f>VLOOKUP(Table3[[#This Row],[PRODUCT ID]],Table1[[PRODUCT]:[SELLING PRICE]],2,FALSE)</f>
        <v>Category4</v>
      </c>
      <c r="I9672" s="3" t="str">
        <f>VLOOKUP(Table3[[#This Row],[PRODUCT ID]],Table1[[PRODUCT]:[SELLING PRICE]],3,FALSE)</f>
        <v>Ft</v>
      </c>
      <c r="J9672" s="16">
        <f ca="1">VLOOKUP(Table3[[#This Row],[PRODUCT ID]],Table1[[PRODUCT]:[SELLING PRICE]],4,FALSE)</f>
        <v>250</v>
      </c>
      <c r="K9672" s="16">
        <f ca="1">VLOOKUP(Table3[[#This Row],[PRODUCT ID]],Table1[[PRODUCT]:[SELLING PRICE]],5,FALSE)</f>
        <v>157.80955020157347</v>
      </c>
      <c r="L9672" s="16">
        <f ca="1">J9672*Table3[[#This Row],[QUANTITY]]</f>
        <v>1250</v>
      </c>
      <c r="M9672" s="16">
        <f ca="1">K9672*Table3[[#This Row],[QUANTITY]]*(1-Table3[[#This Row],[DISCOUNT %]])</f>
        <v>754.66429308801173</v>
      </c>
      <c r="N9672" s="3">
        <f>DAY(Table3[[#This Row],[DATE]])</f>
        <v>24</v>
      </c>
      <c r="O9672" s="3" t="str">
        <f>TEXT(Table3[[#This Row],[DATE]],"mmm")</f>
        <v>Jun</v>
      </c>
      <c r="P9672" s="3">
        <f>YEAR(Table3[[#This Row],[DATE]])</f>
        <v>2047</v>
      </c>
    </row>
    <row r="9673" spans="1:16" x14ac:dyDescent="0.3">
      <c r="A9673" s="6">
        <v>53868</v>
      </c>
      <c r="B9673" s="7" t="s">
        <v>1283</v>
      </c>
      <c r="C9673" s="9">
        <f t="shared" ca="1" si="302"/>
        <v>7</v>
      </c>
      <c r="D9673" s="9" t="s">
        <v>2116</v>
      </c>
      <c r="E9673" s="9" t="s">
        <v>2116</v>
      </c>
      <c r="F9673" s="10">
        <f t="shared" ca="1" si="303"/>
        <v>4.9503542573619025E-2</v>
      </c>
      <c r="G9673" s="3" t="str">
        <f>VLOOKUP(Table3[[#This Row],[PRODUCT ID]],Table1[[PRODUCT]:[SELLING PRICE]],1,FALSE)</f>
        <v>Product231</v>
      </c>
      <c r="H9673" s="3" t="str">
        <f>VLOOKUP(Table3[[#This Row],[PRODUCT ID]],Table1[[PRODUCT]:[SELLING PRICE]],2,FALSE)</f>
        <v>Category5</v>
      </c>
      <c r="I9673" s="3" t="str">
        <f>VLOOKUP(Table3[[#This Row],[PRODUCT ID]],Table1[[PRODUCT]:[SELLING PRICE]],3,FALSE)</f>
        <v>No</v>
      </c>
      <c r="J9673" s="16">
        <f ca="1">VLOOKUP(Table3[[#This Row],[PRODUCT ID]],Table1[[PRODUCT]:[SELLING PRICE]],4,FALSE)</f>
        <v>28</v>
      </c>
      <c r="K9673" s="16">
        <f ca="1">VLOOKUP(Table3[[#This Row],[PRODUCT ID]],Table1[[PRODUCT]:[SELLING PRICE]],5,FALSE)</f>
        <v>110.82988026222691</v>
      </c>
      <c r="L9673" s="16">
        <f ca="1">J9673*Table3[[#This Row],[QUANTITY]]</f>
        <v>196</v>
      </c>
      <c r="M9673" s="16">
        <f ca="1">K9673*Table3[[#This Row],[QUANTITY]]*(1-Table3[[#This Row],[DISCOUNT %]])</f>
        <v>737.40385996365671</v>
      </c>
      <c r="N9673" s="3">
        <f>DAY(Table3[[#This Row],[DATE]])</f>
        <v>25</v>
      </c>
      <c r="O9673" s="3" t="str">
        <f>TEXT(Table3[[#This Row],[DATE]],"mmm")</f>
        <v>Jun</v>
      </c>
      <c r="P9673" s="3">
        <f>YEAR(Table3[[#This Row],[DATE]])</f>
        <v>2047</v>
      </c>
    </row>
    <row r="9674" spans="1:16" x14ac:dyDescent="0.3">
      <c r="A9674" s="6">
        <v>53869</v>
      </c>
      <c r="B9674" s="7" t="s">
        <v>1284</v>
      </c>
      <c r="C9674" s="9">
        <f t="shared" ca="1" si="302"/>
        <v>8</v>
      </c>
      <c r="D9674" s="9" t="s">
        <v>2116</v>
      </c>
      <c r="E9674" s="9" t="s">
        <v>2116</v>
      </c>
      <c r="F9674" s="10">
        <f t="shared" ca="1" si="303"/>
        <v>4.0246174441258779E-3</v>
      </c>
      <c r="G9674" s="3" t="str">
        <f>VLOOKUP(Table3[[#This Row],[PRODUCT ID]],Table1[[PRODUCT]:[SELLING PRICE]],1,FALSE)</f>
        <v>Product232</v>
      </c>
      <c r="H9674" s="3" t="str">
        <f>VLOOKUP(Table3[[#This Row],[PRODUCT ID]],Table1[[PRODUCT]:[SELLING PRICE]],2,FALSE)</f>
        <v>Category1</v>
      </c>
      <c r="I9674" s="3" t="str">
        <f>VLOOKUP(Table3[[#This Row],[PRODUCT ID]],Table1[[PRODUCT]:[SELLING PRICE]],3,FALSE)</f>
        <v>Kg</v>
      </c>
      <c r="J9674" s="16">
        <f ca="1">VLOOKUP(Table3[[#This Row],[PRODUCT ID]],Table1[[PRODUCT]:[SELLING PRICE]],4,FALSE)</f>
        <v>96</v>
      </c>
      <c r="K9674" s="16">
        <f ca="1">VLOOKUP(Table3[[#This Row],[PRODUCT ID]],Table1[[PRODUCT]:[SELLING PRICE]],5,FALSE)</f>
        <v>115.18368446114872</v>
      </c>
      <c r="L9674" s="16">
        <f ca="1">J9674*Table3[[#This Row],[QUANTITY]]</f>
        <v>768</v>
      </c>
      <c r="M9674" s="16">
        <f ca="1">K9674*Table3[[#This Row],[QUANTITY]]*(1-Table3[[#This Row],[DISCOUNT %]])</f>
        <v>917.76091356310155</v>
      </c>
      <c r="N9674" s="3">
        <f>DAY(Table3[[#This Row],[DATE]])</f>
        <v>26</v>
      </c>
      <c r="O9674" s="3" t="str">
        <f>TEXT(Table3[[#This Row],[DATE]],"mmm")</f>
        <v>Jun</v>
      </c>
      <c r="P9674" s="3">
        <f>YEAR(Table3[[#This Row],[DATE]])</f>
        <v>2047</v>
      </c>
    </row>
    <row r="9675" spans="1:16" x14ac:dyDescent="0.3">
      <c r="A9675" s="6">
        <v>53870</v>
      </c>
      <c r="B9675" s="7" t="s">
        <v>1285</v>
      </c>
      <c r="C9675" s="9">
        <f t="shared" ca="1" si="302"/>
        <v>7</v>
      </c>
      <c r="D9675" s="9" t="s">
        <v>2115</v>
      </c>
      <c r="E9675" s="9" t="s">
        <v>2116</v>
      </c>
      <c r="F9675" s="10">
        <f t="shared" ca="1" si="303"/>
        <v>2.8769745893820076E-2</v>
      </c>
      <c r="G9675" s="3" t="str">
        <f>VLOOKUP(Table3[[#This Row],[PRODUCT ID]],Table1[[PRODUCT]:[SELLING PRICE]],1,FALSE)</f>
        <v>Product233</v>
      </c>
      <c r="H9675" s="3" t="str">
        <f>VLOOKUP(Table3[[#This Row],[PRODUCT ID]],Table1[[PRODUCT]:[SELLING PRICE]],2,FALSE)</f>
        <v>Category2</v>
      </c>
      <c r="I9675" s="3" t="str">
        <f>VLOOKUP(Table3[[#This Row],[PRODUCT ID]],Table1[[PRODUCT]:[SELLING PRICE]],3,FALSE)</f>
        <v>Kg</v>
      </c>
      <c r="J9675" s="16">
        <f ca="1">VLOOKUP(Table3[[#This Row],[PRODUCT ID]],Table1[[PRODUCT]:[SELLING PRICE]],4,FALSE)</f>
        <v>214</v>
      </c>
      <c r="K9675" s="16">
        <f ca="1">VLOOKUP(Table3[[#This Row],[PRODUCT ID]],Table1[[PRODUCT]:[SELLING PRICE]],5,FALSE)</f>
        <v>235.04004624603459</v>
      </c>
      <c r="L9675" s="16">
        <f ca="1">J9675*Table3[[#This Row],[QUANTITY]]</f>
        <v>1498</v>
      </c>
      <c r="M9675" s="16">
        <f ca="1">K9675*Table3[[#This Row],[QUANTITY]]*(1-Table3[[#This Row],[DISCOUNT %]])</f>
        <v>1597.9460268846512</v>
      </c>
      <c r="N9675" s="3">
        <f>DAY(Table3[[#This Row],[DATE]])</f>
        <v>27</v>
      </c>
      <c r="O9675" s="3" t="str">
        <f>TEXT(Table3[[#This Row],[DATE]],"mmm")</f>
        <v>Jun</v>
      </c>
      <c r="P9675" s="3">
        <f>YEAR(Table3[[#This Row],[DATE]])</f>
        <v>2047</v>
      </c>
    </row>
    <row r="9676" spans="1:16" x14ac:dyDescent="0.3">
      <c r="A9676" s="6">
        <v>53871</v>
      </c>
      <c r="B9676" s="7" t="s">
        <v>1286</v>
      </c>
      <c r="C9676" s="9">
        <f t="shared" ca="1" si="302"/>
        <v>2</v>
      </c>
      <c r="D9676" s="9" t="s">
        <v>2117</v>
      </c>
      <c r="E9676" s="9" t="s">
        <v>2118</v>
      </c>
      <c r="F9676" s="10">
        <f t="shared" ca="1" si="303"/>
        <v>3.5312067493394474E-2</v>
      </c>
      <c r="G9676" s="3" t="str">
        <f>VLOOKUP(Table3[[#This Row],[PRODUCT ID]],Table1[[PRODUCT]:[SELLING PRICE]],1,FALSE)</f>
        <v>Product234</v>
      </c>
      <c r="H9676" s="3" t="str">
        <f>VLOOKUP(Table3[[#This Row],[PRODUCT ID]],Table1[[PRODUCT]:[SELLING PRICE]],2,FALSE)</f>
        <v>Category3</v>
      </c>
      <c r="I9676" s="3" t="str">
        <f>VLOOKUP(Table3[[#This Row],[PRODUCT ID]],Table1[[PRODUCT]:[SELLING PRICE]],3,FALSE)</f>
        <v>Lt</v>
      </c>
      <c r="J9676" s="16">
        <f ca="1">VLOOKUP(Table3[[#This Row],[PRODUCT ID]],Table1[[PRODUCT]:[SELLING PRICE]],4,FALSE)</f>
        <v>89</v>
      </c>
      <c r="K9676" s="16">
        <f ca="1">VLOOKUP(Table3[[#This Row],[PRODUCT ID]],Table1[[PRODUCT]:[SELLING PRICE]],5,FALSE)</f>
        <v>73.985111590129861</v>
      </c>
      <c r="L9676" s="16">
        <f ca="1">J9676*Table3[[#This Row],[QUANTITY]]</f>
        <v>178</v>
      </c>
      <c r="M9676" s="16">
        <f ca="1">K9676*Table3[[#This Row],[QUANTITY]]*(1-Table3[[#This Row],[DISCOUNT %]])</f>
        <v>142.74508867230574</v>
      </c>
      <c r="N9676" s="3">
        <f>DAY(Table3[[#This Row],[DATE]])</f>
        <v>28</v>
      </c>
      <c r="O9676" s="3" t="str">
        <f>TEXT(Table3[[#This Row],[DATE]],"mmm")</f>
        <v>Jun</v>
      </c>
      <c r="P9676" s="3">
        <f>YEAR(Table3[[#This Row],[DATE]])</f>
        <v>2047</v>
      </c>
    </row>
    <row r="9677" spans="1:16" x14ac:dyDescent="0.3">
      <c r="A9677" s="6">
        <v>53872</v>
      </c>
      <c r="B9677" s="7" t="s">
        <v>1287</v>
      </c>
      <c r="C9677" s="9">
        <f t="shared" ca="1" si="302"/>
        <v>6</v>
      </c>
      <c r="D9677" s="9" t="s">
        <v>2117</v>
      </c>
      <c r="E9677" s="9" t="s">
        <v>2118</v>
      </c>
      <c r="F9677" s="10">
        <f t="shared" ca="1" si="303"/>
        <v>5.1947989330948234E-2</v>
      </c>
      <c r="G9677" s="3" t="str">
        <f>VLOOKUP(Table3[[#This Row],[PRODUCT ID]],Table1[[PRODUCT]:[SELLING PRICE]],1,FALSE)</f>
        <v>Product235</v>
      </c>
      <c r="H9677" s="3" t="str">
        <f>VLOOKUP(Table3[[#This Row],[PRODUCT ID]],Table1[[PRODUCT]:[SELLING PRICE]],2,FALSE)</f>
        <v>Category4</v>
      </c>
      <c r="I9677" s="3" t="str">
        <f>VLOOKUP(Table3[[#This Row],[PRODUCT ID]],Table1[[PRODUCT]:[SELLING PRICE]],3,FALSE)</f>
        <v>Kg</v>
      </c>
      <c r="J9677" s="16">
        <f ca="1">VLOOKUP(Table3[[#This Row],[PRODUCT ID]],Table1[[PRODUCT]:[SELLING PRICE]],4,FALSE)</f>
        <v>93</v>
      </c>
      <c r="K9677" s="16">
        <f ca="1">VLOOKUP(Table3[[#This Row],[PRODUCT ID]],Table1[[PRODUCT]:[SELLING PRICE]],5,FALSE)</f>
        <v>26.841050390844405</v>
      </c>
      <c r="L9677" s="16">
        <f ca="1">J9677*Table3[[#This Row],[QUANTITY]]</f>
        <v>558</v>
      </c>
      <c r="M9677" s="16">
        <f ca="1">K9677*Table3[[#This Row],[QUANTITY]]*(1-Table3[[#This Row],[DISCOUNT %]])</f>
        <v>152.68027074905626</v>
      </c>
      <c r="N9677" s="3">
        <f>DAY(Table3[[#This Row],[DATE]])</f>
        <v>29</v>
      </c>
      <c r="O9677" s="3" t="str">
        <f>TEXT(Table3[[#This Row],[DATE]],"mmm")</f>
        <v>Jun</v>
      </c>
      <c r="P9677" s="3">
        <f>YEAR(Table3[[#This Row],[DATE]])</f>
        <v>2047</v>
      </c>
    </row>
    <row r="9678" spans="1:16" x14ac:dyDescent="0.3">
      <c r="A9678" s="6">
        <v>53873</v>
      </c>
      <c r="B9678" s="7" t="s">
        <v>1288</v>
      </c>
      <c r="C9678" s="9">
        <f t="shared" ca="1" si="302"/>
        <v>9</v>
      </c>
      <c r="D9678" s="9" t="s">
        <v>2116</v>
      </c>
      <c r="E9678" s="9" t="s">
        <v>2116</v>
      </c>
      <c r="F9678" s="10">
        <f t="shared" ca="1" si="303"/>
        <v>8.679647193982537E-2</v>
      </c>
      <c r="G9678" s="3" t="str">
        <f>VLOOKUP(Table3[[#This Row],[PRODUCT ID]],Table1[[PRODUCT]:[SELLING PRICE]],1,FALSE)</f>
        <v>Product236</v>
      </c>
      <c r="H9678" s="3" t="str">
        <f>VLOOKUP(Table3[[#This Row],[PRODUCT ID]],Table1[[PRODUCT]:[SELLING PRICE]],2,FALSE)</f>
        <v>Category5</v>
      </c>
      <c r="I9678" s="3" t="str">
        <f>VLOOKUP(Table3[[#This Row],[PRODUCT ID]],Table1[[PRODUCT]:[SELLING PRICE]],3,FALSE)</f>
        <v>Lt</v>
      </c>
      <c r="J9678" s="16">
        <f ca="1">VLOOKUP(Table3[[#This Row],[PRODUCT ID]],Table1[[PRODUCT]:[SELLING PRICE]],4,FALSE)</f>
        <v>224</v>
      </c>
      <c r="K9678" s="16">
        <f ca="1">VLOOKUP(Table3[[#This Row],[PRODUCT ID]],Table1[[PRODUCT]:[SELLING PRICE]],5,FALSE)</f>
        <v>48.967723016722942</v>
      </c>
      <c r="L9678" s="16">
        <f ca="1">J9678*Table3[[#This Row],[QUANTITY]]</f>
        <v>2016</v>
      </c>
      <c r="M9678" s="16">
        <f ca="1">K9678*Table3[[#This Row],[QUANTITY]]*(1-Table3[[#This Row],[DISCOUNT %]])</f>
        <v>402.45747677950334</v>
      </c>
      <c r="N9678" s="3">
        <f>DAY(Table3[[#This Row],[DATE]])</f>
        <v>30</v>
      </c>
      <c r="O9678" s="3" t="str">
        <f>TEXT(Table3[[#This Row],[DATE]],"mmm")</f>
        <v>Jun</v>
      </c>
      <c r="P9678" s="3">
        <f>YEAR(Table3[[#This Row],[DATE]])</f>
        <v>2047</v>
      </c>
    </row>
    <row r="9679" spans="1:16" x14ac:dyDescent="0.3">
      <c r="A9679" s="6">
        <v>53874</v>
      </c>
      <c r="B9679" s="7" t="s">
        <v>1289</v>
      </c>
      <c r="C9679" s="9">
        <f t="shared" ca="1" si="302"/>
        <v>10</v>
      </c>
      <c r="D9679" s="9" t="s">
        <v>2116</v>
      </c>
      <c r="E9679" s="9" t="s">
        <v>2116</v>
      </c>
      <c r="F9679" s="10">
        <f t="shared" ca="1" si="303"/>
        <v>1.9623556944799527E-2</v>
      </c>
      <c r="G9679" s="3" t="str">
        <f>VLOOKUP(Table3[[#This Row],[PRODUCT ID]],Table1[[PRODUCT]:[SELLING PRICE]],1,FALSE)</f>
        <v>Product237</v>
      </c>
      <c r="H9679" s="3" t="str">
        <f>VLOOKUP(Table3[[#This Row],[PRODUCT ID]],Table1[[PRODUCT]:[SELLING PRICE]],2,FALSE)</f>
        <v>Category1</v>
      </c>
      <c r="I9679" s="3" t="str">
        <f>VLOOKUP(Table3[[#This Row],[PRODUCT ID]],Table1[[PRODUCT]:[SELLING PRICE]],3,FALSE)</f>
        <v>Ft</v>
      </c>
      <c r="J9679" s="16">
        <f ca="1">VLOOKUP(Table3[[#This Row],[PRODUCT ID]],Table1[[PRODUCT]:[SELLING PRICE]],4,FALSE)</f>
        <v>5</v>
      </c>
      <c r="K9679" s="16">
        <f ca="1">VLOOKUP(Table3[[#This Row],[PRODUCT ID]],Table1[[PRODUCT]:[SELLING PRICE]],5,FALSE)</f>
        <v>27.359819223576306</v>
      </c>
      <c r="L9679" s="16">
        <f ca="1">J9679*Table3[[#This Row],[QUANTITY]]</f>
        <v>50</v>
      </c>
      <c r="M9679" s="16">
        <f ca="1">K9679*Table3[[#This Row],[QUANTITY]]*(1-Table3[[#This Row],[DISCOUNT %]])</f>
        <v>268.22922253043038</v>
      </c>
      <c r="N9679" s="3">
        <f>DAY(Table3[[#This Row],[DATE]])</f>
        <v>1</v>
      </c>
      <c r="O9679" s="3" t="str">
        <f>TEXT(Table3[[#This Row],[DATE]],"mmm")</f>
        <v>Jul</v>
      </c>
      <c r="P9679" s="3">
        <f>YEAR(Table3[[#This Row],[DATE]])</f>
        <v>2047</v>
      </c>
    </row>
    <row r="9680" spans="1:16" x14ac:dyDescent="0.3">
      <c r="A9680" s="6">
        <v>53875</v>
      </c>
      <c r="B9680" s="7" t="s">
        <v>1290</v>
      </c>
      <c r="C9680" s="9">
        <f t="shared" ca="1" si="302"/>
        <v>4</v>
      </c>
      <c r="D9680" s="9" t="s">
        <v>2116</v>
      </c>
      <c r="E9680" s="9" t="s">
        <v>2116</v>
      </c>
      <c r="F9680" s="10">
        <f t="shared" ca="1" si="303"/>
        <v>6.0759873804287261E-2</v>
      </c>
      <c r="G9680" s="3" t="str">
        <f>VLOOKUP(Table3[[#This Row],[PRODUCT ID]],Table1[[PRODUCT]:[SELLING PRICE]],1,FALSE)</f>
        <v>Product238</v>
      </c>
      <c r="H9680" s="3" t="str">
        <f>VLOOKUP(Table3[[#This Row],[PRODUCT ID]],Table1[[PRODUCT]:[SELLING PRICE]],2,FALSE)</f>
        <v>Category2</v>
      </c>
      <c r="I9680" s="3" t="str">
        <f>VLOOKUP(Table3[[#This Row],[PRODUCT ID]],Table1[[PRODUCT]:[SELLING PRICE]],3,FALSE)</f>
        <v>Kg</v>
      </c>
      <c r="J9680" s="16">
        <f ca="1">VLOOKUP(Table3[[#This Row],[PRODUCT ID]],Table1[[PRODUCT]:[SELLING PRICE]],4,FALSE)</f>
        <v>49</v>
      </c>
      <c r="K9680" s="16">
        <f ca="1">VLOOKUP(Table3[[#This Row],[PRODUCT ID]],Table1[[PRODUCT]:[SELLING PRICE]],5,FALSE)</f>
        <v>90.007431994296837</v>
      </c>
      <c r="L9680" s="16">
        <f ca="1">J9680*Table3[[#This Row],[QUANTITY]]</f>
        <v>196</v>
      </c>
      <c r="M9680" s="16">
        <f ca="1">K9680*Table3[[#This Row],[QUANTITY]]*(1-Table3[[#This Row],[DISCOUNT %]])</f>
        <v>338.15436713950157</v>
      </c>
      <c r="N9680" s="3">
        <f>DAY(Table3[[#This Row],[DATE]])</f>
        <v>2</v>
      </c>
      <c r="O9680" s="3" t="str">
        <f>TEXT(Table3[[#This Row],[DATE]],"mmm")</f>
        <v>Jul</v>
      </c>
      <c r="P9680" s="3">
        <f>YEAR(Table3[[#This Row],[DATE]])</f>
        <v>2047</v>
      </c>
    </row>
    <row r="9681" spans="1:16" x14ac:dyDescent="0.3">
      <c r="A9681" s="6">
        <v>53876</v>
      </c>
      <c r="B9681" s="7" t="s">
        <v>1291</v>
      </c>
      <c r="C9681" s="9">
        <f t="shared" ca="1" si="302"/>
        <v>5</v>
      </c>
      <c r="D9681" s="9" t="s">
        <v>2116</v>
      </c>
      <c r="E9681" s="9" t="s">
        <v>2116</v>
      </c>
      <c r="F9681" s="10">
        <f t="shared" ca="1" si="303"/>
        <v>7.229314157666307E-2</v>
      </c>
      <c r="G9681" s="3" t="str">
        <f>VLOOKUP(Table3[[#This Row],[PRODUCT ID]],Table1[[PRODUCT]:[SELLING PRICE]],1,FALSE)</f>
        <v>Product239</v>
      </c>
      <c r="H9681" s="3" t="str">
        <f>VLOOKUP(Table3[[#This Row],[PRODUCT ID]],Table1[[PRODUCT]:[SELLING PRICE]],2,FALSE)</f>
        <v>Category3</v>
      </c>
      <c r="I9681" s="3" t="str">
        <f>VLOOKUP(Table3[[#This Row],[PRODUCT ID]],Table1[[PRODUCT]:[SELLING PRICE]],3,FALSE)</f>
        <v>No</v>
      </c>
      <c r="J9681" s="16">
        <f ca="1">VLOOKUP(Table3[[#This Row],[PRODUCT ID]],Table1[[PRODUCT]:[SELLING PRICE]],4,FALSE)</f>
        <v>120</v>
      </c>
      <c r="K9681" s="16">
        <f ca="1">VLOOKUP(Table3[[#This Row],[PRODUCT ID]],Table1[[PRODUCT]:[SELLING PRICE]],5,FALSE)</f>
        <v>236.22128110743947</v>
      </c>
      <c r="L9681" s="16">
        <f ca="1">J9681*Table3[[#This Row],[QUANTITY]]</f>
        <v>600</v>
      </c>
      <c r="M9681" s="16">
        <f ca="1">K9681*Table3[[#This Row],[QUANTITY]]*(1-Table3[[#This Row],[DISCOUNT %]])</f>
        <v>1095.7205129445931</v>
      </c>
      <c r="N9681" s="3">
        <f>DAY(Table3[[#This Row],[DATE]])</f>
        <v>3</v>
      </c>
      <c r="O9681" s="3" t="str">
        <f>TEXT(Table3[[#This Row],[DATE]],"mmm")</f>
        <v>Jul</v>
      </c>
      <c r="P9681" s="3">
        <f>YEAR(Table3[[#This Row],[DATE]])</f>
        <v>2047</v>
      </c>
    </row>
    <row r="9682" spans="1:16" x14ac:dyDescent="0.3">
      <c r="A9682" s="6">
        <v>53877</v>
      </c>
      <c r="B9682" s="7" t="s">
        <v>1292</v>
      </c>
      <c r="C9682" s="9">
        <f t="shared" ca="1" si="302"/>
        <v>14</v>
      </c>
      <c r="D9682" s="9" t="s">
        <v>2115</v>
      </c>
      <c r="E9682" s="9" t="s">
        <v>2118</v>
      </c>
      <c r="F9682" s="10">
        <f t="shared" ca="1" si="303"/>
        <v>7.8094114321077102E-2</v>
      </c>
      <c r="G9682" s="3" t="str">
        <f>VLOOKUP(Table3[[#This Row],[PRODUCT ID]],Table1[[PRODUCT]:[SELLING PRICE]],1,FALSE)</f>
        <v>Product240</v>
      </c>
      <c r="H9682" s="3" t="str">
        <f>VLOOKUP(Table3[[#This Row],[PRODUCT ID]],Table1[[PRODUCT]:[SELLING PRICE]],2,FALSE)</f>
        <v>Category4</v>
      </c>
      <c r="I9682" s="3" t="str">
        <f>VLOOKUP(Table3[[#This Row],[PRODUCT ID]],Table1[[PRODUCT]:[SELLING PRICE]],3,FALSE)</f>
        <v>No</v>
      </c>
      <c r="J9682" s="16">
        <f ca="1">VLOOKUP(Table3[[#This Row],[PRODUCT ID]],Table1[[PRODUCT]:[SELLING PRICE]],4,FALSE)</f>
        <v>89</v>
      </c>
      <c r="K9682" s="16">
        <f ca="1">VLOOKUP(Table3[[#This Row],[PRODUCT ID]],Table1[[PRODUCT]:[SELLING PRICE]],5,FALSE)</f>
        <v>190.58845642520004</v>
      </c>
      <c r="L9682" s="16">
        <f ca="1">J9682*Table3[[#This Row],[QUANTITY]]</f>
        <v>1246</v>
      </c>
      <c r="M9682" s="16">
        <f ca="1">K9682*Table3[[#This Row],[QUANTITY]]*(1-Table3[[#This Row],[DISCOUNT %]])</f>
        <v>2459.8646760919396</v>
      </c>
      <c r="N9682" s="3">
        <f>DAY(Table3[[#This Row],[DATE]])</f>
        <v>4</v>
      </c>
      <c r="O9682" s="3" t="str">
        <f>TEXT(Table3[[#This Row],[DATE]],"mmm")</f>
        <v>Jul</v>
      </c>
      <c r="P9682" s="3">
        <f>YEAR(Table3[[#This Row],[DATE]])</f>
        <v>2047</v>
      </c>
    </row>
    <row r="9683" spans="1:16" x14ac:dyDescent="0.3">
      <c r="A9683" s="6">
        <v>53878</v>
      </c>
      <c r="B9683" s="7" t="s">
        <v>1293</v>
      </c>
      <c r="C9683" s="9">
        <f t="shared" ca="1" si="302"/>
        <v>6</v>
      </c>
      <c r="D9683" s="9" t="s">
        <v>2116</v>
      </c>
      <c r="E9683" s="9" t="s">
        <v>2116</v>
      </c>
      <c r="F9683" s="10">
        <f t="shared" ca="1" si="303"/>
        <v>7.5772124546660838E-2</v>
      </c>
      <c r="G9683" s="3" t="str">
        <f>VLOOKUP(Table3[[#This Row],[PRODUCT ID]],Table1[[PRODUCT]:[SELLING PRICE]],1,FALSE)</f>
        <v>Product241</v>
      </c>
      <c r="H9683" s="3" t="str">
        <f>VLOOKUP(Table3[[#This Row],[PRODUCT ID]],Table1[[PRODUCT]:[SELLING PRICE]],2,FALSE)</f>
        <v>Category1</v>
      </c>
      <c r="I9683" s="3" t="str">
        <f>VLOOKUP(Table3[[#This Row],[PRODUCT ID]],Table1[[PRODUCT]:[SELLING PRICE]],3,FALSE)</f>
        <v>Ft</v>
      </c>
      <c r="J9683" s="16">
        <f ca="1">VLOOKUP(Table3[[#This Row],[PRODUCT ID]],Table1[[PRODUCT]:[SELLING PRICE]],4,FALSE)</f>
        <v>87</v>
      </c>
      <c r="K9683" s="16">
        <f ca="1">VLOOKUP(Table3[[#This Row],[PRODUCT ID]],Table1[[PRODUCT]:[SELLING PRICE]],5,FALSE)</f>
        <v>182.38837968738898</v>
      </c>
      <c r="L9683" s="16">
        <f ca="1">J9683*Table3[[#This Row],[QUANTITY]]</f>
        <v>522</v>
      </c>
      <c r="M9683" s="16">
        <f ca="1">K9683*Table3[[#This Row],[QUANTITY]]*(1-Table3[[#This Row],[DISCOUNT %]])</f>
        <v>1011.4105479951147</v>
      </c>
      <c r="N9683" s="3">
        <f>DAY(Table3[[#This Row],[DATE]])</f>
        <v>5</v>
      </c>
      <c r="O9683" s="3" t="str">
        <f>TEXT(Table3[[#This Row],[DATE]],"mmm")</f>
        <v>Jul</v>
      </c>
      <c r="P9683" s="3">
        <f>YEAR(Table3[[#This Row],[DATE]])</f>
        <v>2047</v>
      </c>
    </row>
    <row r="9684" spans="1:16" x14ac:dyDescent="0.3">
      <c r="A9684" s="6">
        <v>53879</v>
      </c>
      <c r="B9684" s="7" t="s">
        <v>1294</v>
      </c>
      <c r="C9684" s="9">
        <f t="shared" ca="1" si="302"/>
        <v>2</v>
      </c>
      <c r="D9684" s="9" t="s">
        <v>2117</v>
      </c>
      <c r="E9684" s="9" t="s">
        <v>2116</v>
      </c>
      <c r="F9684" s="10">
        <f t="shared" ca="1" si="303"/>
        <v>9.0986194093768409E-4</v>
      </c>
      <c r="G9684" s="3" t="str">
        <f>VLOOKUP(Table3[[#This Row],[PRODUCT ID]],Table1[[PRODUCT]:[SELLING PRICE]],1,FALSE)</f>
        <v>Product242</v>
      </c>
      <c r="H9684" s="3" t="str">
        <f>VLOOKUP(Table3[[#This Row],[PRODUCT ID]],Table1[[PRODUCT]:[SELLING PRICE]],2,FALSE)</f>
        <v>Category2</v>
      </c>
      <c r="I9684" s="3" t="str">
        <f>VLOOKUP(Table3[[#This Row],[PRODUCT ID]],Table1[[PRODUCT]:[SELLING PRICE]],3,FALSE)</f>
        <v>No</v>
      </c>
      <c r="J9684" s="16">
        <f ca="1">VLOOKUP(Table3[[#This Row],[PRODUCT ID]],Table1[[PRODUCT]:[SELLING PRICE]],4,FALSE)</f>
        <v>149</v>
      </c>
      <c r="K9684" s="16">
        <f ca="1">VLOOKUP(Table3[[#This Row],[PRODUCT ID]],Table1[[PRODUCT]:[SELLING PRICE]],5,FALSE)</f>
        <v>154.86858462055704</v>
      </c>
      <c r="L9684" s="16">
        <f ca="1">J9684*Table3[[#This Row],[QUANTITY]]</f>
        <v>298</v>
      </c>
      <c r="M9684" s="16">
        <f ca="1">K9684*Table3[[#This Row],[QUANTITY]]*(1-Table3[[#This Row],[DISCOUNT %]])</f>
        <v>309.45535117912783</v>
      </c>
      <c r="N9684" s="3">
        <f>DAY(Table3[[#This Row],[DATE]])</f>
        <v>6</v>
      </c>
      <c r="O9684" s="3" t="str">
        <f>TEXT(Table3[[#This Row],[DATE]],"mmm")</f>
        <v>Jul</v>
      </c>
      <c r="P9684" s="3">
        <f>YEAR(Table3[[#This Row],[DATE]])</f>
        <v>2047</v>
      </c>
    </row>
    <row r="9685" spans="1:16" x14ac:dyDescent="0.3">
      <c r="A9685" s="6">
        <v>53880</v>
      </c>
      <c r="B9685" s="7" t="s">
        <v>1295</v>
      </c>
      <c r="C9685" s="9">
        <f t="shared" ca="1" si="302"/>
        <v>2</v>
      </c>
      <c r="D9685" s="9" t="s">
        <v>2115</v>
      </c>
      <c r="E9685" s="9" t="s">
        <v>2116</v>
      </c>
      <c r="F9685" s="10">
        <f t="shared" ca="1" si="303"/>
        <v>2.2595288840276742E-2</v>
      </c>
      <c r="G9685" s="3" t="str">
        <f>VLOOKUP(Table3[[#This Row],[PRODUCT ID]],Table1[[PRODUCT]:[SELLING PRICE]],1,FALSE)</f>
        <v>Product243</v>
      </c>
      <c r="H9685" s="3" t="str">
        <f>VLOOKUP(Table3[[#This Row],[PRODUCT ID]],Table1[[PRODUCT]:[SELLING PRICE]],2,FALSE)</f>
        <v>Category3</v>
      </c>
      <c r="I9685" s="3" t="str">
        <f>VLOOKUP(Table3[[#This Row],[PRODUCT ID]],Table1[[PRODUCT]:[SELLING PRICE]],3,FALSE)</f>
        <v>Kg</v>
      </c>
      <c r="J9685" s="16">
        <f ca="1">VLOOKUP(Table3[[#This Row],[PRODUCT ID]],Table1[[PRODUCT]:[SELLING PRICE]],4,FALSE)</f>
        <v>14</v>
      </c>
      <c r="K9685" s="16">
        <f ca="1">VLOOKUP(Table3[[#This Row],[PRODUCT ID]],Table1[[PRODUCT]:[SELLING PRICE]],5,FALSE)</f>
        <v>95.932662895707338</v>
      </c>
      <c r="L9685" s="16">
        <f ca="1">J9685*Table3[[#This Row],[QUANTITY]]</f>
        <v>28</v>
      </c>
      <c r="M9685" s="16">
        <f ca="1">K9685*Table3[[#This Row],[QUANTITY]]*(1-Table3[[#This Row],[DISCOUNT %]])</f>
        <v>187.53007333672386</v>
      </c>
      <c r="N9685" s="3">
        <f>DAY(Table3[[#This Row],[DATE]])</f>
        <v>7</v>
      </c>
      <c r="O9685" s="3" t="str">
        <f>TEXT(Table3[[#This Row],[DATE]],"mmm")</f>
        <v>Jul</v>
      </c>
      <c r="P9685" s="3">
        <f>YEAR(Table3[[#This Row],[DATE]])</f>
        <v>2047</v>
      </c>
    </row>
    <row r="9686" spans="1:16" x14ac:dyDescent="0.3">
      <c r="A9686" s="6">
        <v>53881</v>
      </c>
      <c r="B9686" s="7" t="s">
        <v>1296</v>
      </c>
      <c r="C9686" s="9">
        <f t="shared" ca="1" si="302"/>
        <v>4</v>
      </c>
      <c r="D9686" s="9" t="s">
        <v>2115</v>
      </c>
      <c r="E9686" s="9" t="s">
        <v>2116</v>
      </c>
      <c r="F9686" s="10">
        <f t="shared" ca="1" si="303"/>
        <v>8.0050173465898614E-2</v>
      </c>
      <c r="G9686" s="3" t="str">
        <f>VLOOKUP(Table3[[#This Row],[PRODUCT ID]],Table1[[PRODUCT]:[SELLING PRICE]],1,FALSE)</f>
        <v>Product244</v>
      </c>
      <c r="H9686" s="3" t="str">
        <f>VLOOKUP(Table3[[#This Row],[PRODUCT ID]],Table1[[PRODUCT]:[SELLING PRICE]],2,FALSE)</f>
        <v>Category4</v>
      </c>
      <c r="I9686" s="3" t="str">
        <f>VLOOKUP(Table3[[#This Row],[PRODUCT ID]],Table1[[PRODUCT]:[SELLING PRICE]],3,FALSE)</f>
        <v>Kg</v>
      </c>
      <c r="J9686" s="16">
        <f ca="1">VLOOKUP(Table3[[#This Row],[PRODUCT ID]],Table1[[PRODUCT]:[SELLING PRICE]],4,FALSE)</f>
        <v>133</v>
      </c>
      <c r="K9686" s="16">
        <f ca="1">VLOOKUP(Table3[[#This Row],[PRODUCT ID]],Table1[[PRODUCT]:[SELLING PRICE]],5,FALSE)</f>
        <v>69.135084027288542</v>
      </c>
      <c r="L9686" s="16">
        <f ca="1">J9686*Table3[[#This Row],[QUANTITY]]</f>
        <v>532</v>
      </c>
      <c r="M9686" s="16">
        <f ca="1">K9686*Table3[[#This Row],[QUANTITY]]*(1-Table3[[#This Row],[DISCOUNT %]])</f>
        <v>254.40323423329846</v>
      </c>
      <c r="N9686" s="3">
        <f>DAY(Table3[[#This Row],[DATE]])</f>
        <v>8</v>
      </c>
      <c r="O9686" s="3" t="str">
        <f>TEXT(Table3[[#This Row],[DATE]],"mmm")</f>
        <v>Jul</v>
      </c>
      <c r="P9686" s="3">
        <f>YEAR(Table3[[#This Row],[DATE]])</f>
        <v>2047</v>
      </c>
    </row>
    <row r="9687" spans="1:16" x14ac:dyDescent="0.3">
      <c r="A9687" s="6">
        <v>53882</v>
      </c>
      <c r="B9687" s="7" t="s">
        <v>1297</v>
      </c>
      <c r="C9687" s="9">
        <f t="shared" ca="1" si="302"/>
        <v>11</v>
      </c>
      <c r="D9687" s="9" t="s">
        <v>2115</v>
      </c>
      <c r="E9687" s="9" t="s">
        <v>2116</v>
      </c>
      <c r="F9687" s="10">
        <f t="shared" ca="1" si="303"/>
        <v>1.2937835276265465E-4</v>
      </c>
      <c r="G9687" s="3" t="str">
        <f>VLOOKUP(Table3[[#This Row],[PRODUCT ID]],Table1[[PRODUCT]:[SELLING PRICE]],1,FALSE)</f>
        <v>Product245</v>
      </c>
      <c r="H9687" s="3" t="str">
        <f>VLOOKUP(Table3[[#This Row],[PRODUCT ID]],Table1[[PRODUCT]:[SELLING PRICE]],2,FALSE)</f>
        <v>Category5</v>
      </c>
      <c r="I9687" s="3" t="str">
        <f>VLOOKUP(Table3[[#This Row],[PRODUCT ID]],Table1[[PRODUCT]:[SELLING PRICE]],3,FALSE)</f>
        <v>Lt</v>
      </c>
      <c r="J9687" s="16">
        <f ca="1">VLOOKUP(Table3[[#This Row],[PRODUCT ID]],Table1[[PRODUCT]:[SELLING PRICE]],4,FALSE)</f>
        <v>11</v>
      </c>
      <c r="K9687" s="16">
        <f ca="1">VLOOKUP(Table3[[#This Row],[PRODUCT ID]],Table1[[PRODUCT]:[SELLING PRICE]],5,FALSE)</f>
        <v>248.60363626688635</v>
      </c>
      <c r="L9687" s="16">
        <f ca="1">J9687*Table3[[#This Row],[QUANTITY]]</f>
        <v>121</v>
      </c>
      <c r="M9687" s="16">
        <f ca="1">K9687*Table3[[#This Row],[QUANTITY]]*(1-Table3[[#This Row],[DISCOUNT %]])</f>
        <v>2734.286195717289</v>
      </c>
      <c r="N9687" s="3">
        <f>DAY(Table3[[#This Row],[DATE]])</f>
        <v>9</v>
      </c>
      <c r="O9687" s="3" t="str">
        <f>TEXT(Table3[[#This Row],[DATE]],"mmm")</f>
        <v>Jul</v>
      </c>
      <c r="P9687" s="3">
        <f>YEAR(Table3[[#This Row],[DATE]])</f>
        <v>2047</v>
      </c>
    </row>
    <row r="9688" spans="1:16" x14ac:dyDescent="0.3">
      <c r="A9688" s="6">
        <v>53883</v>
      </c>
      <c r="B9688" s="7" t="s">
        <v>1298</v>
      </c>
      <c r="C9688" s="9">
        <f t="shared" ca="1" si="302"/>
        <v>4</v>
      </c>
      <c r="D9688" s="9" t="s">
        <v>2116</v>
      </c>
      <c r="E9688" s="9" t="s">
        <v>2118</v>
      </c>
      <c r="F9688" s="10">
        <f t="shared" ca="1" si="303"/>
        <v>8.6900089313444229E-2</v>
      </c>
      <c r="G9688" s="3" t="str">
        <f>VLOOKUP(Table3[[#This Row],[PRODUCT ID]],Table1[[PRODUCT]:[SELLING PRICE]],1,FALSE)</f>
        <v>Product246</v>
      </c>
      <c r="H9688" s="3" t="str">
        <f>VLOOKUP(Table3[[#This Row],[PRODUCT ID]],Table1[[PRODUCT]:[SELLING PRICE]],2,FALSE)</f>
        <v>Category1</v>
      </c>
      <c r="I9688" s="3" t="str">
        <f>VLOOKUP(Table3[[#This Row],[PRODUCT ID]],Table1[[PRODUCT]:[SELLING PRICE]],3,FALSE)</f>
        <v>Kg</v>
      </c>
      <c r="J9688" s="16">
        <f ca="1">VLOOKUP(Table3[[#This Row],[PRODUCT ID]],Table1[[PRODUCT]:[SELLING PRICE]],4,FALSE)</f>
        <v>235</v>
      </c>
      <c r="K9688" s="16">
        <f ca="1">VLOOKUP(Table3[[#This Row],[PRODUCT ID]],Table1[[PRODUCT]:[SELLING PRICE]],5,FALSE)</f>
        <v>222.40822942200907</v>
      </c>
      <c r="L9688" s="16">
        <f ca="1">J9688*Table3[[#This Row],[QUANTITY]]</f>
        <v>940</v>
      </c>
      <c r="M9688" s="16">
        <f ca="1">K9688*Table3[[#This Row],[QUANTITY]]*(1-Table3[[#This Row],[DISCOUNT %]])</f>
        <v>812.323737684766</v>
      </c>
      <c r="N9688" s="3">
        <f>DAY(Table3[[#This Row],[DATE]])</f>
        <v>10</v>
      </c>
      <c r="O9688" s="3" t="str">
        <f>TEXT(Table3[[#This Row],[DATE]],"mmm")</f>
        <v>Jul</v>
      </c>
      <c r="P9688" s="3">
        <f>YEAR(Table3[[#This Row],[DATE]])</f>
        <v>2047</v>
      </c>
    </row>
    <row r="9689" spans="1:16" x14ac:dyDescent="0.3">
      <c r="A9689" s="6">
        <v>53884</v>
      </c>
      <c r="B9689" s="7" t="s">
        <v>1299</v>
      </c>
      <c r="C9689" s="9">
        <f t="shared" ca="1" si="302"/>
        <v>9</v>
      </c>
      <c r="D9689" s="9" t="s">
        <v>2116</v>
      </c>
      <c r="E9689" s="9" t="s">
        <v>2118</v>
      </c>
      <c r="F9689" s="10">
        <f t="shared" ca="1" si="303"/>
        <v>5.8041808873511139E-2</v>
      </c>
      <c r="G9689" s="3" t="str">
        <f>VLOOKUP(Table3[[#This Row],[PRODUCT ID]],Table1[[PRODUCT]:[SELLING PRICE]],1,FALSE)</f>
        <v>Product247</v>
      </c>
      <c r="H9689" s="3" t="str">
        <f>VLOOKUP(Table3[[#This Row],[PRODUCT ID]],Table1[[PRODUCT]:[SELLING PRICE]],2,FALSE)</f>
        <v>Category2</v>
      </c>
      <c r="I9689" s="3" t="str">
        <f>VLOOKUP(Table3[[#This Row],[PRODUCT ID]],Table1[[PRODUCT]:[SELLING PRICE]],3,FALSE)</f>
        <v>Lt</v>
      </c>
      <c r="J9689" s="16">
        <f ca="1">VLOOKUP(Table3[[#This Row],[PRODUCT ID]],Table1[[PRODUCT]:[SELLING PRICE]],4,FALSE)</f>
        <v>114</v>
      </c>
      <c r="K9689" s="16">
        <f ca="1">VLOOKUP(Table3[[#This Row],[PRODUCT ID]],Table1[[PRODUCT]:[SELLING PRICE]],5,FALSE)</f>
        <v>175.72461935831001</v>
      </c>
      <c r="L9689" s="16">
        <f ca="1">J9689*Table3[[#This Row],[QUANTITY]]</f>
        <v>1026</v>
      </c>
      <c r="M9689" s="16">
        <f ca="1">K9689*Table3[[#This Row],[QUANTITY]]*(1-Table3[[#This Row],[DISCOUNT %]])</f>
        <v>1489.7272012843002</v>
      </c>
      <c r="N9689" s="3">
        <f>DAY(Table3[[#This Row],[DATE]])</f>
        <v>11</v>
      </c>
      <c r="O9689" s="3" t="str">
        <f>TEXT(Table3[[#This Row],[DATE]],"mmm")</f>
        <v>Jul</v>
      </c>
      <c r="P9689" s="3">
        <f>YEAR(Table3[[#This Row],[DATE]])</f>
        <v>2047</v>
      </c>
    </row>
    <row r="9690" spans="1:16" x14ac:dyDescent="0.3">
      <c r="A9690" s="6">
        <v>53885</v>
      </c>
      <c r="B9690" s="7" t="s">
        <v>1300</v>
      </c>
      <c r="C9690" s="9">
        <f t="shared" ca="1" si="302"/>
        <v>5</v>
      </c>
      <c r="D9690" s="9" t="s">
        <v>2116</v>
      </c>
      <c r="E9690" s="9" t="s">
        <v>2116</v>
      </c>
      <c r="F9690" s="10">
        <f t="shared" ca="1" si="303"/>
        <v>7.3359171564010797E-2</v>
      </c>
      <c r="G9690" s="3" t="str">
        <f>VLOOKUP(Table3[[#This Row],[PRODUCT ID]],Table1[[PRODUCT]:[SELLING PRICE]],1,FALSE)</f>
        <v>Product248</v>
      </c>
      <c r="H9690" s="3" t="str">
        <f>VLOOKUP(Table3[[#This Row],[PRODUCT ID]],Table1[[PRODUCT]:[SELLING PRICE]],2,FALSE)</f>
        <v>Category3</v>
      </c>
      <c r="I9690" s="3" t="str">
        <f>VLOOKUP(Table3[[#This Row],[PRODUCT ID]],Table1[[PRODUCT]:[SELLING PRICE]],3,FALSE)</f>
        <v>Ft</v>
      </c>
      <c r="J9690" s="16">
        <f ca="1">VLOOKUP(Table3[[#This Row],[PRODUCT ID]],Table1[[PRODUCT]:[SELLING PRICE]],4,FALSE)</f>
        <v>169</v>
      </c>
      <c r="K9690" s="16">
        <f ca="1">VLOOKUP(Table3[[#This Row],[PRODUCT ID]],Table1[[PRODUCT]:[SELLING PRICE]],5,FALSE)</f>
        <v>261.31957504359821</v>
      </c>
      <c r="L9690" s="16">
        <f ca="1">J9690*Table3[[#This Row],[QUANTITY]]</f>
        <v>845</v>
      </c>
      <c r="M9690" s="16">
        <f ca="1">K9690*Table3[[#This Row],[QUANTITY]]*(1-Table3[[#This Row],[DISCOUNT %]])</f>
        <v>1210.7469375247024</v>
      </c>
      <c r="N9690" s="3">
        <f>DAY(Table3[[#This Row],[DATE]])</f>
        <v>12</v>
      </c>
      <c r="O9690" s="3" t="str">
        <f>TEXT(Table3[[#This Row],[DATE]],"mmm")</f>
        <v>Jul</v>
      </c>
      <c r="P9690" s="3">
        <f>YEAR(Table3[[#This Row],[DATE]])</f>
        <v>2047</v>
      </c>
    </row>
    <row r="9691" spans="1:16" x14ac:dyDescent="0.3">
      <c r="A9691" s="6">
        <v>53886</v>
      </c>
      <c r="B9691" s="7" t="s">
        <v>1301</v>
      </c>
      <c r="C9691" s="9">
        <f t="shared" ca="1" si="302"/>
        <v>7</v>
      </c>
      <c r="D9691" s="9" t="s">
        <v>2115</v>
      </c>
      <c r="E9691" s="9" t="s">
        <v>2116</v>
      </c>
      <c r="F9691" s="10">
        <f t="shared" ca="1" si="303"/>
        <v>2.8819083873762343E-2</v>
      </c>
      <c r="G9691" s="3" t="str">
        <f>VLOOKUP(Table3[[#This Row],[PRODUCT ID]],Table1[[PRODUCT]:[SELLING PRICE]],1,FALSE)</f>
        <v>Product249</v>
      </c>
      <c r="H9691" s="3" t="str">
        <f>VLOOKUP(Table3[[#This Row],[PRODUCT ID]],Table1[[PRODUCT]:[SELLING PRICE]],2,FALSE)</f>
        <v>Category4</v>
      </c>
      <c r="I9691" s="3" t="str">
        <f>VLOOKUP(Table3[[#This Row],[PRODUCT ID]],Table1[[PRODUCT]:[SELLING PRICE]],3,FALSE)</f>
        <v>Kg</v>
      </c>
      <c r="J9691" s="16">
        <f ca="1">VLOOKUP(Table3[[#This Row],[PRODUCT ID]],Table1[[PRODUCT]:[SELLING PRICE]],4,FALSE)</f>
        <v>37</v>
      </c>
      <c r="K9691" s="16">
        <f ca="1">VLOOKUP(Table3[[#This Row],[PRODUCT ID]],Table1[[PRODUCT]:[SELLING PRICE]],5,FALSE)</f>
        <v>161.61886757776756</v>
      </c>
      <c r="L9691" s="16">
        <f ca="1">J9691*Table3[[#This Row],[QUANTITY]]</f>
        <v>259</v>
      </c>
      <c r="M9691" s="16">
        <f ca="1">K9691*Table3[[#This Row],[QUANTITY]]*(1-Table3[[#This Row],[DISCOUNT %]])</f>
        <v>1098.7281191422298</v>
      </c>
      <c r="N9691" s="3">
        <f>DAY(Table3[[#This Row],[DATE]])</f>
        <v>13</v>
      </c>
      <c r="O9691" s="3" t="str">
        <f>TEXT(Table3[[#This Row],[DATE]],"mmm")</f>
        <v>Jul</v>
      </c>
      <c r="P9691" s="3">
        <f>YEAR(Table3[[#This Row],[DATE]])</f>
        <v>2047</v>
      </c>
    </row>
    <row r="9692" spans="1:16" x14ac:dyDescent="0.3">
      <c r="A9692" s="6">
        <v>53887</v>
      </c>
      <c r="B9692" s="7" t="s">
        <v>1302</v>
      </c>
      <c r="C9692" s="9">
        <f t="shared" ca="1" si="302"/>
        <v>13</v>
      </c>
      <c r="D9692" s="9" t="s">
        <v>2117</v>
      </c>
      <c r="E9692" s="9" t="s">
        <v>2116</v>
      </c>
      <c r="F9692" s="10">
        <f t="shared" ca="1" si="303"/>
        <v>7.1208533888083583E-2</v>
      </c>
      <c r="G9692" s="3" t="str">
        <f>VLOOKUP(Table3[[#This Row],[PRODUCT ID]],Table1[[PRODUCT]:[SELLING PRICE]],1,FALSE)</f>
        <v>Product250</v>
      </c>
      <c r="H9692" s="3" t="str">
        <f>VLOOKUP(Table3[[#This Row],[PRODUCT ID]],Table1[[PRODUCT]:[SELLING PRICE]],2,FALSE)</f>
        <v>Category5</v>
      </c>
      <c r="I9692" s="3" t="str">
        <f>VLOOKUP(Table3[[#This Row],[PRODUCT ID]],Table1[[PRODUCT]:[SELLING PRICE]],3,FALSE)</f>
        <v>No</v>
      </c>
      <c r="J9692" s="16">
        <f ca="1">VLOOKUP(Table3[[#This Row],[PRODUCT ID]],Table1[[PRODUCT]:[SELLING PRICE]],4,FALSE)</f>
        <v>51</v>
      </c>
      <c r="K9692" s="16">
        <f ca="1">VLOOKUP(Table3[[#This Row],[PRODUCT ID]],Table1[[PRODUCT]:[SELLING PRICE]],5,FALSE)</f>
        <v>183.62971531865406</v>
      </c>
      <c r="L9692" s="16">
        <f ca="1">J9692*Table3[[#This Row],[QUANTITY]]</f>
        <v>663</v>
      </c>
      <c r="M9692" s="16">
        <f ca="1">K9692*Table3[[#This Row],[QUANTITY]]*(1-Table3[[#This Row],[DISCOUNT %]])</f>
        <v>2217.1982626628451</v>
      </c>
      <c r="N9692" s="3">
        <f>DAY(Table3[[#This Row],[DATE]])</f>
        <v>14</v>
      </c>
      <c r="O9692" s="3" t="str">
        <f>TEXT(Table3[[#This Row],[DATE]],"mmm")</f>
        <v>Jul</v>
      </c>
      <c r="P9692" s="3">
        <f>YEAR(Table3[[#This Row],[DATE]])</f>
        <v>2047</v>
      </c>
    </row>
    <row r="9693" spans="1:16" x14ac:dyDescent="0.3">
      <c r="A9693" s="6">
        <v>53888</v>
      </c>
      <c r="B9693" s="7" t="s">
        <v>1303</v>
      </c>
      <c r="C9693" s="9">
        <f t="shared" ca="1" si="302"/>
        <v>11</v>
      </c>
      <c r="D9693" s="9" t="s">
        <v>2117</v>
      </c>
      <c r="E9693" s="9" t="s">
        <v>2116</v>
      </c>
      <c r="F9693" s="10">
        <f t="shared" ca="1" si="303"/>
        <v>2.3962648912777142E-2</v>
      </c>
      <c r="G9693" s="3" t="str">
        <f>VLOOKUP(Table3[[#This Row],[PRODUCT ID]],Table1[[PRODUCT]:[SELLING PRICE]],1,FALSE)</f>
        <v>Product251</v>
      </c>
      <c r="H9693" s="3" t="str">
        <f>VLOOKUP(Table3[[#This Row],[PRODUCT ID]],Table1[[PRODUCT]:[SELLING PRICE]],2,FALSE)</f>
        <v>Category1</v>
      </c>
      <c r="I9693" s="3" t="str">
        <f>VLOOKUP(Table3[[#This Row],[PRODUCT ID]],Table1[[PRODUCT]:[SELLING PRICE]],3,FALSE)</f>
        <v>No</v>
      </c>
      <c r="J9693" s="16">
        <f ca="1">VLOOKUP(Table3[[#This Row],[PRODUCT ID]],Table1[[PRODUCT]:[SELLING PRICE]],4,FALSE)</f>
        <v>231</v>
      </c>
      <c r="K9693" s="16">
        <f ca="1">VLOOKUP(Table3[[#This Row],[PRODUCT ID]],Table1[[PRODUCT]:[SELLING PRICE]],5,FALSE)</f>
        <v>181.46019162089118</v>
      </c>
      <c r="L9693" s="16">
        <f ca="1">J9693*Table3[[#This Row],[QUANTITY]]</f>
        <v>2541</v>
      </c>
      <c r="M9693" s="16">
        <f ca="1">K9693*Table3[[#This Row],[QUANTITY]]*(1-Table3[[#This Row],[DISCOUNT %]])</f>
        <v>1948.2311723317796</v>
      </c>
      <c r="N9693" s="3">
        <f>DAY(Table3[[#This Row],[DATE]])</f>
        <v>15</v>
      </c>
      <c r="O9693" s="3" t="str">
        <f>TEXT(Table3[[#This Row],[DATE]],"mmm")</f>
        <v>Jul</v>
      </c>
      <c r="P9693" s="3">
        <f>YEAR(Table3[[#This Row],[DATE]])</f>
        <v>2047</v>
      </c>
    </row>
    <row r="9694" spans="1:16" x14ac:dyDescent="0.3">
      <c r="A9694" s="6">
        <v>53889</v>
      </c>
      <c r="B9694" s="7" t="s">
        <v>1304</v>
      </c>
      <c r="C9694" s="9">
        <f t="shared" ca="1" si="302"/>
        <v>2</v>
      </c>
      <c r="D9694" s="9" t="s">
        <v>2116</v>
      </c>
      <c r="E9694" s="9" t="s">
        <v>2118</v>
      </c>
      <c r="F9694" s="10">
        <f t="shared" ca="1" si="303"/>
        <v>7.1378562356268164E-3</v>
      </c>
      <c r="G9694" s="3" t="str">
        <f>VLOOKUP(Table3[[#This Row],[PRODUCT ID]],Table1[[PRODUCT]:[SELLING PRICE]],1,FALSE)</f>
        <v>Product252</v>
      </c>
      <c r="H9694" s="3" t="str">
        <f>VLOOKUP(Table3[[#This Row],[PRODUCT ID]],Table1[[PRODUCT]:[SELLING PRICE]],2,FALSE)</f>
        <v>Category2</v>
      </c>
      <c r="I9694" s="3" t="str">
        <f>VLOOKUP(Table3[[#This Row],[PRODUCT ID]],Table1[[PRODUCT]:[SELLING PRICE]],3,FALSE)</f>
        <v>Ft</v>
      </c>
      <c r="J9694" s="16">
        <f ca="1">VLOOKUP(Table3[[#This Row],[PRODUCT ID]],Table1[[PRODUCT]:[SELLING PRICE]],4,FALSE)</f>
        <v>197</v>
      </c>
      <c r="K9694" s="16">
        <f ca="1">VLOOKUP(Table3[[#This Row],[PRODUCT ID]],Table1[[PRODUCT]:[SELLING PRICE]],5,FALSE)</f>
        <v>171.56882582345526</v>
      </c>
      <c r="L9694" s="16">
        <f ca="1">J9694*Table3[[#This Row],[QUANTITY]]</f>
        <v>394</v>
      </c>
      <c r="M9694" s="16">
        <f ca="1">K9694*Table3[[#This Row],[QUANTITY]]*(1-Table3[[#This Row],[DISCOUNT %]])</f>
        <v>340.68838442042426</v>
      </c>
      <c r="N9694" s="3">
        <f>DAY(Table3[[#This Row],[DATE]])</f>
        <v>16</v>
      </c>
      <c r="O9694" s="3" t="str">
        <f>TEXT(Table3[[#This Row],[DATE]],"mmm")</f>
        <v>Jul</v>
      </c>
      <c r="P9694" s="3">
        <f>YEAR(Table3[[#This Row],[DATE]])</f>
        <v>2047</v>
      </c>
    </row>
    <row r="9695" spans="1:16" x14ac:dyDescent="0.3">
      <c r="A9695" s="6">
        <v>53890</v>
      </c>
      <c r="B9695" s="7" t="s">
        <v>1305</v>
      </c>
      <c r="C9695" s="9">
        <f t="shared" ca="1" si="302"/>
        <v>7</v>
      </c>
      <c r="D9695" s="9" t="s">
        <v>2116</v>
      </c>
      <c r="E9695" s="9" t="s">
        <v>2116</v>
      </c>
      <c r="F9695" s="10">
        <f t="shared" ca="1" si="303"/>
        <v>8.5409968682020106E-3</v>
      </c>
      <c r="G9695" s="3" t="str">
        <f>VLOOKUP(Table3[[#This Row],[PRODUCT ID]],Table1[[PRODUCT]:[SELLING PRICE]],1,FALSE)</f>
        <v>Product253</v>
      </c>
      <c r="H9695" s="3" t="str">
        <f>VLOOKUP(Table3[[#This Row],[PRODUCT ID]],Table1[[PRODUCT]:[SELLING PRICE]],2,FALSE)</f>
        <v>Category3</v>
      </c>
      <c r="I9695" s="3" t="str">
        <f>VLOOKUP(Table3[[#This Row],[PRODUCT ID]],Table1[[PRODUCT]:[SELLING PRICE]],3,FALSE)</f>
        <v>No</v>
      </c>
      <c r="J9695" s="16">
        <f ca="1">VLOOKUP(Table3[[#This Row],[PRODUCT ID]],Table1[[PRODUCT]:[SELLING PRICE]],4,FALSE)</f>
        <v>212</v>
      </c>
      <c r="K9695" s="16">
        <f ca="1">VLOOKUP(Table3[[#This Row],[PRODUCT ID]],Table1[[PRODUCT]:[SELLING PRICE]],5,FALSE)</f>
        <v>65.498976667965962</v>
      </c>
      <c r="L9695" s="16">
        <f ca="1">J9695*Table3[[#This Row],[QUANTITY]]</f>
        <v>1484</v>
      </c>
      <c r="M9695" s="16">
        <f ca="1">K9695*Table3[[#This Row],[QUANTITY]]*(1-Table3[[#This Row],[DISCOUNT %]])</f>
        <v>454.57685079362102</v>
      </c>
      <c r="N9695" s="3">
        <f>DAY(Table3[[#This Row],[DATE]])</f>
        <v>17</v>
      </c>
      <c r="O9695" s="3" t="str">
        <f>TEXT(Table3[[#This Row],[DATE]],"mmm")</f>
        <v>Jul</v>
      </c>
      <c r="P9695" s="3">
        <f>YEAR(Table3[[#This Row],[DATE]])</f>
        <v>2047</v>
      </c>
    </row>
    <row r="9696" spans="1:16" x14ac:dyDescent="0.3">
      <c r="A9696" s="6">
        <v>53891</v>
      </c>
      <c r="B9696" s="7" t="s">
        <v>1306</v>
      </c>
      <c r="C9696" s="9">
        <f t="shared" ca="1" si="302"/>
        <v>1</v>
      </c>
      <c r="D9696" s="9" t="s">
        <v>2116</v>
      </c>
      <c r="E9696" s="9" t="s">
        <v>2116</v>
      </c>
      <c r="F9696" s="10">
        <f t="shared" ca="1" si="303"/>
        <v>9.2935464734523909E-2</v>
      </c>
      <c r="G9696" s="3" t="str">
        <f>VLOOKUP(Table3[[#This Row],[PRODUCT ID]],Table1[[PRODUCT]:[SELLING PRICE]],1,FALSE)</f>
        <v>Product254</v>
      </c>
      <c r="H9696" s="3" t="str">
        <f>VLOOKUP(Table3[[#This Row],[PRODUCT ID]],Table1[[PRODUCT]:[SELLING PRICE]],2,FALSE)</f>
        <v>Category4</v>
      </c>
      <c r="I9696" s="3" t="str">
        <f>VLOOKUP(Table3[[#This Row],[PRODUCT ID]],Table1[[PRODUCT]:[SELLING PRICE]],3,FALSE)</f>
        <v>Kg</v>
      </c>
      <c r="J9696" s="16">
        <f ca="1">VLOOKUP(Table3[[#This Row],[PRODUCT ID]],Table1[[PRODUCT]:[SELLING PRICE]],4,FALSE)</f>
        <v>67</v>
      </c>
      <c r="K9696" s="16">
        <f ca="1">VLOOKUP(Table3[[#This Row],[PRODUCT ID]],Table1[[PRODUCT]:[SELLING PRICE]],5,FALSE)</f>
        <v>216.27230504332732</v>
      </c>
      <c r="L9696" s="16">
        <f ca="1">J9696*Table3[[#This Row],[QUANTITY]]</f>
        <v>67</v>
      </c>
      <c r="M9696" s="16">
        <f ca="1">K9696*Table3[[#This Row],[QUANTITY]]*(1-Table3[[#This Row],[DISCOUNT %]])</f>
        <v>196.17293786491896</v>
      </c>
      <c r="N9696" s="3">
        <f>DAY(Table3[[#This Row],[DATE]])</f>
        <v>18</v>
      </c>
      <c r="O9696" s="3" t="str">
        <f>TEXT(Table3[[#This Row],[DATE]],"mmm")</f>
        <v>Jul</v>
      </c>
      <c r="P9696" s="3">
        <f>YEAR(Table3[[#This Row],[DATE]])</f>
        <v>2047</v>
      </c>
    </row>
    <row r="9697" spans="1:16" x14ac:dyDescent="0.3">
      <c r="A9697" s="6">
        <v>53892</v>
      </c>
      <c r="B9697" s="7" t="s">
        <v>1307</v>
      </c>
      <c r="C9697" s="9">
        <f t="shared" ca="1" si="302"/>
        <v>11</v>
      </c>
      <c r="D9697" s="9" t="s">
        <v>2116</v>
      </c>
      <c r="E9697" s="9" t="s">
        <v>2116</v>
      </c>
      <c r="F9697" s="10">
        <f t="shared" ca="1" si="303"/>
        <v>4.9064033026219214E-2</v>
      </c>
      <c r="G9697" s="3" t="str">
        <f>VLOOKUP(Table3[[#This Row],[PRODUCT ID]],Table1[[PRODUCT]:[SELLING PRICE]],1,FALSE)</f>
        <v>Product255</v>
      </c>
      <c r="H9697" s="3" t="str">
        <f>VLOOKUP(Table3[[#This Row],[PRODUCT ID]],Table1[[PRODUCT]:[SELLING PRICE]],2,FALSE)</f>
        <v>Category5</v>
      </c>
      <c r="I9697" s="3" t="str">
        <f>VLOOKUP(Table3[[#This Row],[PRODUCT ID]],Table1[[PRODUCT]:[SELLING PRICE]],3,FALSE)</f>
        <v>Kg</v>
      </c>
      <c r="J9697" s="16">
        <f ca="1">VLOOKUP(Table3[[#This Row],[PRODUCT ID]],Table1[[PRODUCT]:[SELLING PRICE]],4,FALSE)</f>
        <v>156</v>
      </c>
      <c r="K9697" s="16">
        <f ca="1">VLOOKUP(Table3[[#This Row],[PRODUCT ID]],Table1[[PRODUCT]:[SELLING PRICE]],5,FALSE)</f>
        <v>212.93984405714289</v>
      </c>
      <c r="L9697" s="16">
        <f ca="1">J9697*Table3[[#This Row],[QUANTITY]]</f>
        <v>1716</v>
      </c>
      <c r="M9697" s="16">
        <f ca="1">K9697*Table3[[#This Row],[QUANTITY]]*(1-Table3[[#This Row],[DISCOUNT %]])</f>
        <v>2227.4137216729778</v>
      </c>
      <c r="N9697" s="3">
        <f>DAY(Table3[[#This Row],[DATE]])</f>
        <v>19</v>
      </c>
      <c r="O9697" s="3" t="str">
        <f>TEXT(Table3[[#This Row],[DATE]],"mmm")</f>
        <v>Jul</v>
      </c>
      <c r="P9697" s="3">
        <f>YEAR(Table3[[#This Row],[DATE]])</f>
        <v>2047</v>
      </c>
    </row>
    <row r="9698" spans="1:16" x14ac:dyDescent="0.3">
      <c r="A9698" s="6">
        <v>53893</v>
      </c>
      <c r="B9698" s="7" t="s">
        <v>1308</v>
      </c>
      <c r="C9698" s="9">
        <f t="shared" ca="1" si="302"/>
        <v>8</v>
      </c>
      <c r="D9698" s="9" t="s">
        <v>2115</v>
      </c>
      <c r="E9698" s="9" t="s">
        <v>2116</v>
      </c>
      <c r="F9698" s="10">
        <f t="shared" ca="1" si="303"/>
        <v>7.6652561334422222E-3</v>
      </c>
      <c r="G9698" s="3" t="str">
        <f>VLOOKUP(Table3[[#This Row],[PRODUCT ID]],Table1[[PRODUCT]:[SELLING PRICE]],1,FALSE)</f>
        <v>Product256</v>
      </c>
      <c r="H9698" s="3" t="str">
        <f>VLOOKUP(Table3[[#This Row],[PRODUCT ID]],Table1[[PRODUCT]:[SELLING PRICE]],2,FALSE)</f>
        <v>Category1</v>
      </c>
      <c r="I9698" s="3" t="str">
        <f>VLOOKUP(Table3[[#This Row],[PRODUCT ID]],Table1[[PRODUCT]:[SELLING PRICE]],3,FALSE)</f>
        <v>Lt</v>
      </c>
      <c r="J9698" s="16">
        <f ca="1">VLOOKUP(Table3[[#This Row],[PRODUCT ID]],Table1[[PRODUCT]:[SELLING PRICE]],4,FALSE)</f>
        <v>128</v>
      </c>
      <c r="K9698" s="16">
        <f ca="1">VLOOKUP(Table3[[#This Row],[PRODUCT ID]],Table1[[PRODUCT]:[SELLING PRICE]],5,FALSE)</f>
        <v>238.97682899123933</v>
      </c>
      <c r="L9698" s="16">
        <f ca="1">J9698*Table3[[#This Row],[QUANTITY]]</f>
        <v>1024</v>
      </c>
      <c r="M9698" s="16">
        <f ca="1">K9698*Table3[[#This Row],[QUANTITY]]*(1-Table3[[#This Row],[DISCOUNT %]])</f>
        <v>1897.1600830965092</v>
      </c>
      <c r="N9698" s="3">
        <f>DAY(Table3[[#This Row],[DATE]])</f>
        <v>20</v>
      </c>
      <c r="O9698" s="3" t="str">
        <f>TEXT(Table3[[#This Row],[DATE]],"mmm")</f>
        <v>Jul</v>
      </c>
      <c r="P9698" s="3">
        <f>YEAR(Table3[[#This Row],[DATE]])</f>
        <v>2047</v>
      </c>
    </row>
    <row r="9699" spans="1:16" x14ac:dyDescent="0.3">
      <c r="A9699" s="6">
        <v>53894</v>
      </c>
      <c r="B9699" s="7" t="s">
        <v>1309</v>
      </c>
      <c r="C9699" s="9">
        <f t="shared" ca="1" si="302"/>
        <v>12</v>
      </c>
      <c r="D9699" s="9" t="s">
        <v>2116</v>
      </c>
      <c r="E9699" s="9" t="s">
        <v>2116</v>
      </c>
      <c r="F9699" s="10">
        <f t="shared" ca="1" si="303"/>
        <v>5.019770183071693E-3</v>
      </c>
      <c r="G9699" s="3" t="str">
        <f>VLOOKUP(Table3[[#This Row],[PRODUCT ID]],Table1[[PRODUCT]:[SELLING PRICE]],1,FALSE)</f>
        <v>Product257</v>
      </c>
      <c r="H9699" s="3" t="str">
        <f>VLOOKUP(Table3[[#This Row],[PRODUCT ID]],Table1[[PRODUCT]:[SELLING PRICE]],2,FALSE)</f>
        <v>Category2</v>
      </c>
      <c r="I9699" s="3" t="str">
        <f>VLOOKUP(Table3[[#This Row],[PRODUCT ID]],Table1[[PRODUCT]:[SELLING PRICE]],3,FALSE)</f>
        <v>Kg</v>
      </c>
      <c r="J9699" s="16">
        <f ca="1">VLOOKUP(Table3[[#This Row],[PRODUCT ID]],Table1[[PRODUCT]:[SELLING PRICE]],4,FALSE)</f>
        <v>87</v>
      </c>
      <c r="K9699" s="16">
        <f ca="1">VLOOKUP(Table3[[#This Row],[PRODUCT ID]],Table1[[PRODUCT]:[SELLING PRICE]],5,FALSE)</f>
        <v>303.72301492407809</v>
      </c>
      <c r="L9699" s="16">
        <f ca="1">J9699*Table3[[#This Row],[QUANTITY]]</f>
        <v>1044</v>
      </c>
      <c r="M9699" s="16">
        <f ca="1">K9699*Table3[[#This Row],[QUANTITY]]*(1-Table3[[#This Row],[DISCOUNT %]])</f>
        <v>3626.3807422781947</v>
      </c>
      <c r="N9699" s="3">
        <f>DAY(Table3[[#This Row],[DATE]])</f>
        <v>21</v>
      </c>
      <c r="O9699" s="3" t="str">
        <f>TEXT(Table3[[#This Row],[DATE]],"mmm")</f>
        <v>Jul</v>
      </c>
      <c r="P9699" s="3">
        <f>YEAR(Table3[[#This Row],[DATE]])</f>
        <v>2047</v>
      </c>
    </row>
    <row r="9700" spans="1:16" x14ac:dyDescent="0.3">
      <c r="A9700" s="6">
        <v>53895</v>
      </c>
      <c r="B9700" s="7" t="s">
        <v>1310</v>
      </c>
      <c r="C9700" s="9">
        <f t="shared" ca="1" si="302"/>
        <v>2</v>
      </c>
      <c r="D9700" s="9" t="s">
        <v>2117</v>
      </c>
      <c r="E9700" s="9" t="s">
        <v>2118</v>
      </c>
      <c r="F9700" s="10">
        <f t="shared" ca="1" si="303"/>
        <v>9.9005721160319152E-2</v>
      </c>
      <c r="G9700" s="3" t="str">
        <f>VLOOKUP(Table3[[#This Row],[PRODUCT ID]],Table1[[PRODUCT]:[SELLING PRICE]],1,FALSE)</f>
        <v>Product258</v>
      </c>
      <c r="H9700" s="3" t="str">
        <f>VLOOKUP(Table3[[#This Row],[PRODUCT ID]],Table1[[PRODUCT]:[SELLING PRICE]],2,FALSE)</f>
        <v>Category3</v>
      </c>
      <c r="I9700" s="3" t="str">
        <f>VLOOKUP(Table3[[#This Row],[PRODUCT ID]],Table1[[PRODUCT]:[SELLING PRICE]],3,FALSE)</f>
        <v>Lt</v>
      </c>
      <c r="J9700" s="16">
        <f ca="1">VLOOKUP(Table3[[#This Row],[PRODUCT ID]],Table1[[PRODUCT]:[SELLING PRICE]],4,FALSE)</f>
        <v>10</v>
      </c>
      <c r="K9700" s="16">
        <f ca="1">VLOOKUP(Table3[[#This Row],[PRODUCT ID]],Table1[[PRODUCT]:[SELLING PRICE]],5,FALSE)</f>
        <v>309.43160131993926</v>
      </c>
      <c r="L9700" s="16">
        <f ca="1">J9700*Table3[[#This Row],[QUANTITY]]</f>
        <v>20</v>
      </c>
      <c r="M9700" s="16">
        <f ca="1">K9700*Table3[[#This Row],[QUANTITY]]*(1-Table3[[#This Row],[DISCOUNT %]])</f>
        <v>557.59220496293267</v>
      </c>
      <c r="N9700" s="3">
        <f>DAY(Table3[[#This Row],[DATE]])</f>
        <v>22</v>
      </c>
      <c r="O9700" s="3" t="str">
        <f>TEXT(Table3[[#This Row],[DATE]],"mmm")</f>
        <v>Jul</v>
      </c>
      <c r="P9700" s="3">
        <f>YEAR(Table3[[#This Row],[DATE]])</f>
        <v>2047</v>
      </c>
    </row>
    <row r="9701" spans="1:16" x14ac:dyDescent="0.3">
      <c r="A9701" s="6">
        <v>53896</v>
      </c>
      <c r="B9701" s="7" t="s">
        <v>1311</v>
      </c>
      <c r="C9701" s="9">
        <f t="shared" ca="1" si="302"/>
        <v>9</v>
      </c>
      <c r="D9701" s="9" t="s">
        <v>2115</v>
      </c>
      <c r="E9701" s="9" t="s">
        <v>2118</v>
      </c>
      <c r="F9701" s="10">
        <f t="shared" ca="1" si="303"/>
        <v>9.2099434095570074E-2</v>
      </c>
      <c r="G9701" s="3" t="str">
        <f>VLOOKUP(Table3[[#This Row],[PRODUCT ID]],Table1[[PRODUCT]:[SELLING PRICE]],1,FALSE)</f>
        <v>Product259</v>
      </c>
      <c r="H9701" s="3" t="str">
        <f>VLOOKUP(Table3[[#This Row],[PRODUCT ID]],Table1[[PRODUCT]:[SELLING PRICE]],2,FALSE)</f>
        <v>Category4</v>
      </c>
      <c r="I9701" s="3" t="str">
        <f>VLOOKUP(Table3[[#This Row],[PRODUCT ID]],Table1[[PRODUCT]:[SELLING PRICE]],3,FALSE)</f>
        <v>Ft</v>
      </c>
      <c r="J9701" s="16">
        <f ca="1">VLOOKUP(Table3[[#This Row],[PRODUCT ID]],Table1[[PRODUCT]:[SELLING PRICE]],4,FALSE)</f>
        <v>72</v>
      </c>
      <c r="K9701" s="16">
        <f ca="1">VLOOKUP(Table3[[#This Row],[PRODUCT ID]],Table1[[PRODUCT]:[SELLING PRICE]],5,FALSE)</f>
        <v>218.05638082973894</v>
      </c>
      <c r="L9701" s="16">
        <f ca="1">J9701*Table3[[#This Row],[QUANTITY]]</f>
        <v>648</v>
      </c>
      <c r="M9701" s="16">
        <f ca="1">K9701*Table3[[#This Row],[QUANTITY]]*(1-Table3[[#This Row],[DISCOUNT %]])</f>
        <v>1781.7616039895267</v>
      </c>
      <c r="N9701" s="3">
        <f>DAY(Table3[[#This Row],[DATE]])</f>
        <v>23</v>
      </c>
      <c r="O9701" s="3" t="str">
        <f>TEXT(Table3[[#This Row],[DATE]],"mmm")</f>
        <v>Jul</v>
      </c>
      <c r="P9701" s="3">
        <f>YEAR(Table3[[#This Row],[DATE]])</f>
        <v>2047</v>
      </c>
    </row>
    <row r="9702" spans="1:16" x14ac:dyDescent="0.3">
      <c r="A9702" s="6">
        <v>53897</v>
      </c>
      <c r="B9702" s="7" t="s">
        <v>1312</v>
      </c>
      <c r="C9702" s="9">
        <f t="shared" ca="1" si="302"/>
        <v>12</v>
      </c>
      <c r="D9702" s="9" t="s">
        <v>2115</v>
      </c>
      <c r="E9702" s="9" t="s">
        <v>2116</v>
      </c>
      <c r="F9702" s="10">
        <f t="shared" ca="1" si="303"/>
        <v>6.610210553008157E-2</v>
      </c>
      <c r="G9702" s="3" t="str">
        <f>VLOOKUP(Table3[[#This Row],[PRODUCT ID]],Table1[[PRODUCT]:[SELLING PRICE]],1,FALSE)</f>
        <v>Product260</v>
      </c>
      <c r="H9702" s="3" t="str">
        <f>VLOOKUP(Table3[[#This Row],[PRODUCT ID]],Table1[[PRODUCT]:[SELLING PRICE]],2,FALSE)</f>
        <v>Category5</v>
      </c>
      <c r="I9702" s="3" t="str">
        <f>VLOOKUP(Table3[[#This Row],[PRODUCT ID]],Table1[[PRODUCT]:[SELLING PRICE]],3,FALSE)</f>
        <v>Kg</v>
      </c>
      <c r="J9702" s="16">
        <f ca="1">VLOOKUP(Table3[[#This Row],[PRODUCT ID]],Table1[[PRODUCT]:[SELLING PRICE]],4,FALSE)</f>
        <v>84</v>
      </c>
      <c r="K9702" s="16">
        <f ca="1">VLOOKUP(Table3[[#This Row],[PRODUCT ID]],Table1[[PRODUCT]:[SELLING PRICE]],5,FALSE)</f>
        <v>101.82164316327967</v>
      </c>
      <c r="L9702" s="16">
        <f ca="1">J9702*Table3[[#This Row],[QUANTITY]]</f>
        <v>1008</v>
      </c>
      <c r="M9702" s="16">
        <f ca="1">K9702*Table3[[#This Row],[QUANTITY]]*(1-Table3[[#This Row],[DISCOUNT %]])</f>
        <v>1141.0922179398513</v>
      </c>
      <c r="N9702" s="3">
        <f>DAY(Table3[[#This Row],[DATE]])</f>
        <v>24</v>
      </c>
      <c r="O9702" s="3" t="str">
        <f>TEXT(Table3[[#This Row],[DATE]],"mmm")</f>
        <v>Jul</v>
      </c>
      <c r="P9702" s="3">
        <f>YEAR(Table3[[#This Row],[DATE]])</f>
        <v>2047</v>
      </c>
    </row>
    <row r="9703" spans="1:16" x14ac:dyDescent="0.3">
      <c r="A9703" s="6">
        <v>53898</v>
      </c>
      <c r="B9703" s="7" t="s">
        <v>1313</v>
      </c>
      <c r="C9703" s="9">
        <f t="shared" ca="1" si="302"/>
        <v>3</v>
      </c>
      <c r="D9703" s="9" t="s">
        <v>2115</v>
      </c>
      <c r="E9703" s="9" t="s">
        <v>2116</v>
      </c>
      <c r="F9703" s="10">
        <f t="shared" ca="1" si="303"/>
        <v>9.2383938784219591E-2</v>
      </c>
      <c r="G9703" s="3" t="str">
        <f>VLOOKUP(Table3[[#This Row],[PRODUCT ID]],Table1[[PRODUCT]:[SELLING PRICE]],1,FALSE)</f>
        <v>Product261</v>
      </c>
      <c r="H9703" s="3" t="str">
        <f>VLOOKUP(Table3[[#This Row],[PRODUCT ID]],Table1[[PRODUCT]:[SELLING PRICE]],2,FALSE)</f>
        <v>Category1</v>
      </c>
      <c r="I9703" s="3" t="str">
        <f>VLOOKUP(Table3[[#This Row],[PRODUCT ID]],Table1[[PRODUCT]:[SELLING PRICE]],3,FALSE)</f>
        <v>No</v>
      </c>
      <c r="J9703" s="16">
        <f ca="1">VLOOKUP(Table3[[#This Row],[PRODUCT ID]],Table1[[PRODUCT]:[SELLING PRICE]],4,FALSE)</f>
        <v>223</v>
      </c>
      <c r="K9703" s="16">
        <f ca="1">VLOOKUP(Table3[[#This Row],[PRODUCT ID]],Table1[[PRODUCT]:[SELLING PRICE]],5,FALSE)</f>
        <v>238.33596615306959</v>
      </c>
      <c r="L9703" s="16">
        <f ca="1">J9703*Table3[[#This Row],[QUANTITY]]</f>
        <v>669</v>
      </c>
      <c r="M9703" s="16">
        <f ca="1">K9703*Table3[[#This Row],[QUANTITY]]*(1-Table3[[#This Row],[DISCOUNT %]])</f>
        <v>648.9526525377197</v>
      </c>
      <c r="N9703" s="3">
        <f>DAY(Table3[[#This Row],[DATE]])</f>
        <v>25</v>
      </c>
      <c r="O9703" s="3" t="str">
        <f>TEXT(Table3[[#This Row],[DATE]],"mmm")</f>
        <v>Jul</v>
      </c>
      <c r="P9703" s="3">
        <f>YEAR(Table3[[#This Row],[DATE]])</f>
        <v>2047</v>
      </c>
    </row>
    <row r="9704" spans="1:16" x14ac:dyDescent="0.3">
      <c r="A9704" s="6">
        <v>53899</v>
      </c>
      <c r="B9704" s="7" t="s">
        <v>1314</v>
      </c>
      <c r="C9704" s="9">
        <f t="shared" ca="1" si="302"/>
        <v>5</v>
      </c>
      <c r="D9704" s="9" t="s">
        <v>2116</v>
      </c>
      <c r="E9704" s="9" t="s">
        <v>2116</v>
      </c>
      <c r="F9704" s="10">
        <f t="shared" ca="1" si="303"/>
        <v>5.6431010475883614E-3</v>
      </c>
      <c r="G9704" s="3" t="str">
        <f>VLOOKUP(Table3[[#This Row],[PRODUCT ID]],Table1[[PRODUCT]:[SELLING PRICE]],1,FALSE)</f>
        <v>Product262</v>
      </c>
      <c r="H9704" s="3" t="str">
        <f>VLOOKUP(Table3[[#This Row],[PRODUCT ID]],Table1[[PRODUCT]:[SELLING PRICE]],2,FALSE)</f>
        <v>Category2</v>
      </c>
      <c r="I9704" s="3" t="str">
        <f>VLOOKUP(Table3[[#This Row],[PRODUCT ID]],Table1[[PRODUCT]:[SELLING PRICE]],3,FALSE)</f>
        <v>No</v>
      </c>
      <c r="J9704" s="16">
        <f ca="1">VLOOKUP(Table3[[#This Row],[PRODUCT ID]],Table1[[PRODUCT]:[SELLING PRICE]],4,FALSE)</f>
        <v>68</v>
      </c>
      <c r="K9704" s="16">
        <f ca="1">VLOOKUP(Table3[[#This Row],[PRODUCT ID]],Table1[[PRODUCT]:[SELLING PRICE]],5,FALSE)</f>
        <v>153.29643052105271</v>
      </c>
      <c r="L9704" s="16">
        <f ca="1">J9704*Table3[[#This Row],[QUANTITY]]</f>
        <v>340</v>
      </c>
      <c r="M9704" s="16">
        <f ca="1">K9704*Table3[[#This Row],[QUANTITY]]*(1-Table3[[#This Row],[DISCOUNT %]])</f>
        <v>762.15681636693898</v>
      </c>
      <c r="N9704" s="3">
        <f>DAY(Table3[[#This Row],[DATE]])</f>
        <v>26</v>
      </c>
      <c r="O9704" s="3" t="str">
        <f>TEXT(Table3[[#This Row],[DATE]],"mmm")</f>
        <v>Jul</v>
      </c>
      <c r="P9704" s="3">
        <f>YEAR(Table3[[#This Row],[DATE]])</f>
        <v>2047</v>
      </c>
    </row>
    <row r="9705" spans="1:16" x14ac:dyDescent="0.3">
      <c r="A9705" s="6">
        <v>53900</v>
      </c>
      <c r="B9705" s="7" t="s">
        <v>1315</v>
      </c>
      <c r="C9705" s="9">
        <f t="shared" ca="1" si="302"/>
        <v>4</v>
      </c>
      <c r="D9705" s="9" t="s">
        <v>2116</v>
      </c>
      <c r="E9705" s="9" t="s">
        <v>2116</v>
      </c>
      <c r="F9705" s="10">
        <f t="shared" ca="1" si="303"/>
        <v>2.7578664147893908E-2</v>
      </c>
      <c r="G9705" s="3" t="str">
        <f>VLOOKUP(Table3[[#This Row],[PRODUCT ID]],Table1[[PRODUCT]:[SELLING PRICE]],1,FALSE)</f>
        <v>Product263</v>
      </c>
      <c r="H9705" s="3" t="str">
        <f>VLOOKUP(Table3[[#This Row],[PRODUCT ID]],Table1[[PRODUCT]:[SELLING PRICE]],2,FALSE)</f>
        <v>Category3</v>
      </c>
      <c r="I9705" s="3" t="str">
        <f>VLOOKUP(Table3[[#This Row],[PRODUCT ID]],Table1[[PRODUCT]:[SELLING PRICE]],3,FALSE)</f>
        <v>Ft</v>
      </c>
      <c r="J9705" s="16">
        <f ca="1">VLOOKUP(Table3[[#This Row],[PRODUCT ID]],Table1[[PRODUCT]:[SELLING PRICE]],4,FALSE)</f>
        <v>15</v>
      </c>
      <c r="K9705" s="16">
        <f ca="1">VLOOKUP(Table3[[#This Row],[PRODUCT ID]],Table1[[PRODUCT]:[SELLING PRICE]],5,FALSE)</f>
        <v>298.15348656605079</v>
      </c>
      <c r="L9705" s="16">
        <f ca="1">J9705*Table3[[#This Row],[QUANTITY]]</f>
        <v>60</v>
      </c>
      <c r="M9705" s="16">
        <f ca="1">K9705*Table3[[#This Row],[QUANTITY]]*(1-Table3[[#This Row],[DISCOUNT %]])</f>
        <v>1159.7232467820884</v>
      </c>
      <c r="N9705" s="3">
        <f>DAY(Table3[[#This Row],[DATE]])</f>
        <v>27</v>
      </c>
      <c r="O9705" s="3" t="str">
        <f>TEXT(Table3[[#This Row],[DATE]],"mmm")</f>
        <v>Jul</v>
      </c>
      <c r="P9705" s="3">
        <f>YEAR(Table3[[#This Row],[DATE]])</f>
        <v>2047</v>
      </c>
    </row>
    <row r="9706" spans="1:16" x14ac:dyDescent="0.3">
      <c r="A9706" s="6">
        <v>53901</v>
      </c>
      <c r="B9706" s="7" t="s">
        <v>1316</v>
      </c>
      <c r="C9706" s="9">
        <f t="shared" ca="1" si="302"/>
        <v>5</v>
      </c>
      <c r="D9706" s="9" t="s">
        <v>2116</v>
      </c>
      <c r="E9706" s="9" t="s">
        <v>2118</v>
      </c>
      <c r="F9706" s="10">
        <f t="shared" ca="1" si="303"/>
        <v>1.363694413661707E-2</v>
      </c>
      <c r="G9706" s="3" t="str">
        <f>VLOOKUP(Table3[[#This Row],[PRODUCT ID]],Table1[[PRODUCT]:[SELLING PRICE]],1,FALSE)</f>
        <v>Product264</v>
      </c>
      <c r="H9706" s="3" t="str">
        <f>VLOOKUP(Table3[[#This Row],[PRODUCT ID]],Table1[[PRODUCT]:[SELLING PRICE]],2,FALSE)</f>
        <v>Category4</v>
      </c>
      <c r="I9706" s="3" t="str">
        <f>VLOOKUP(Table3[[#This Row],[PRODUCT ID]],Table1[[PRODUCT]:[SELLING PRICE]],3,FALSE)</f>
        <v>No</v>
      </c>
      <c r="J9706" s="16">
        <f ca="1">VLOOKUP(Table3[[#This Row],[PRODUCT ID]],Table1[[PRODUCT]:[SELLING PRICE]],4,FALSE)</f>
        <v>130</v>
      </c>
      <c r="K9706" s="16">
        <f ca="1">VLOOKUP(Table3[[#This Row],[PRODUCT ID]],Table1[[PRODUCT]:[SELLING PRICE]],5,FALSE)</f>
        <v>129.93608370510088</v>
      </c>
      <c r="L9706" s="16">
        <f ca="1">J9706*Table3[[#This Row],[QUANTITY]]</f>
        <v>650</v>
      </c>
      <c r="M9706" s="16">
        <f ca="1">K9706*Table3[[#This Row],[QUANTITY]]*(1-Table3[[#This Row],[DISCOUNT %]])</f>
        <v>640.82076295141803</v>
      </c>
      <c r="N9706" s="3">
        <f>DAY(Table3[[#This Row],[DATE]])</f>
        <v>28</v>
      </c>
      <c r="O9706" s="3" t="str">
        <f>TEXT(Table3[[#This Row],[DATE]],"mmm")</f>
        <v>Jul</v>
      </c>
      <c r="P9706" s="3">
        <f>YEAR(Table3[[#This Row],[DATE]])</f>
        <v>2047</v>
      </c>
    </row>
    <row r="9707" spans="1:16" x14ac:dyDescent="0.3">
      <c r="A9707" s="6">
        <v>53902</v>
      </c>
      <c r="B9707" s="7" t="s">
        <v>1317</v>
      </c>
      <c r="C9707" s="9">
        <f t="shared" ca="1" si="302"/>
        <v>5</v>
      </c>
      <c r="D9707" s="9" t="s">
        <v>2115</v>
      </c>
      <c r="E9707" s="9" t="s">
        <v>2116</v>
      </c>
      <c r="F9707" s="10">
        <f t="shared" ca="1" si="303"/>
        <v>9.0306815579039579E-2</v>
      </c>
      <c r="G9707" s="3" t="str">
        <f>VLOOKUP(Table3[[#This Row],[PRODUCT ID]],Table1[[PRODUCT]:[SELLING PRICE]],1,FALSE)</f>
        <v>Product265</v>
      </c>
      <c r="H9707" s="3" t="str">
        <f>VLOOKUP(Table3[[#This Row],[PRODUCT ID]],Table1[[PRODUCT]:[SELLING PRICE]],2,FALSE)</f>
        <v>Category1</v>
      </c>
      <c r="I9707" s="3" t="str">
        <f>VLOOKUP(Table3[[#This Row],[PRODUCT ID]],Table1[[PRODUCT]:[SELLING PRICE]],3,FALSE)</f>
        <v>Kg</v>
      </c>
      <c r="J9707" s="16">
        <f ca="1">VLOOKUP(Table3[[#This Row],[PRODUCT ID]],Table1[[PRODUCT]:[SELLING PRICE]],4,FALSE)</f>
        <v>172</v>
      </c>
      <c r="K9707" s="16">
        <f ca="1">VLOOKUP(Table3[[#This Row],[PRODUCT ID]],Table1[[PRODUCT]:[SELLING PRICE]],5,FALSE)</f>
        <v>103.72562912344593</v>
      </c>
      <c r="L9707" s="16">
        <f ca="1">J9707*Table3[[#This Row],[QUANTITY]]</f>
        <v>860</v>
      </c>
      <c r="M9707" s="16">
        <f ca="1">K9707*Table3[[#This Row],[QUANTITY]]*(1-Table3[[#This Row],[DISCOUNT %]])</f>
        <v>471.79248931687516</v>
      </c>
      <c r="N9707" s="3">
        <f>DAY(Table3[[#This Row],[DATE]])</f>
        <v>29</v>
      </c>
      <c r="O9707" s="3" t="str">
        <f>TEXT(Table3[[#This Row],[DATE]],"mmm")</f>
        <v>Jul</v>
      </c>
      <c r="P9707" s="3">
        <f>YEAR(Table3[[#This Row],[DATE]])</f>
        <v>2047</v>
      </c>
    </row>
    <row r="9708" spans="1:16" x14ac:dyDescent="0.3">
      <c r="A9708" s="6">
        <v>53903</v>
      </c>
      <c r="B9708" s="7" t="s">
        <v>1318</v>
      </c>
      <c r="C9708" s="9">
        <f t="shared" ca="1" si="302"/>
        <v>13</v>
      </c>
      <c r="D9708" s="9" t="s">
        <v>2117</v>
      </c>
      <c r="E9708" s="9" t="s">
        <v>2116</v>
      </c>
      <c r="F9708" s="10">
        <f t="shared" ca="1" si="303"/>
        <v>4.8345130880671605E-2</v>
      </c>
      <c r="G9708" s="3" t="str">
        <f>VLOOKUP(Table3[[#This Row],[PRODUCT ID]],Table1[[PRODUCT]:[SELLING PRICE]],1,FALSE)</f>
        <v>Product266</v>
      </c>
      <c r="H9708" s="3" t="str">
        <f>VLOOKUP(Table3[[#This Row],[PRODUCT ID]],Table1[[PRODUCT]:[SELLING PRICE]],2,FALSE)</f>
        <v>Category2</v>
      </c>
      <c r="I9708" s="3" t="str">
        <f>VLOOKUP(Table3[[#This Row],[PRODUCT ID]],Table1[[PRODUCT]:[SELLING PRICE]],3,FALSE)</f>
        <v>Kg</v>
      </c>
      <c r="J9708" s="16">
        <f ca="1">VLOOKUP(Table3[[#This Row],[PRODUCT ID]],Table1[[PRODUCT]:[SELLING PRICE]],4,FALSE)</f>
        <v>79</v>
      </c>
      <c r="K9708" s="16">
        <f ca="1">VLOOKUP(Table3[[#This Row],[PRODUCT ID]],Table1[[PRODUCT]:[SELLING PRICE]],5,FALSE)</f>
        <v>313.10634072937842</v>
      </c>
      <c r="L9708" s="16">
        <f ca="1">J9708*Table3[[#This Row],[QUANTITY]]</f>
        <v>1027</v>
      </c>
      <c r="M9708" s="16">
        <f ca="1">K9708*Table3[[#This Row],[QUANTITY]]*(1-Table3[[#This Row],[DISCOUNT %]])</f>
        <v>3873.5992581942301</v>
      </c>
      <c r="N9708" s="3">
        <f>DAY(Table3[[#This Row],[DATE]])</f>
        <v>30</v>
      </c>
      <c r="O9708" s="3" t="str">
        <f>TEXT(Table3[[#This Row],[DATE]],"mmm")</f>
        <v>Jul</v>
      </c>
      <c r="P9708" s="3">
        <f>YEAR(Table3[[#This Row],[DATE]])</f>
        <v>2047</v>
      </c>
    </row>
    <row r="9709" spans="1:16" x14ac:dyDescent="0.3">
      <c r="A9709" s="6">
        <v>53904</v>
      </c>
      <c r="B9709" s="7" t="s">
        <v>1319</v>
      </c>
      <c r="C9709" s="9">
        <f t="shared" ca="1" si="302"/>
        <v>1</v>
      </c>
      <c r="D9709" s="9" t="s">
        <v>2117</v>
      </c>
      <c r="E9709" s="9" t="s">
        <v>2116</v>
      </c>
      <c r="F9709" s="10">
        <f t="shared" ca="1" si="303"/>
        <v>9.3527426758052548E-2</v>
      </c>
      <c r="G9709" s="3" t="str">
        <f>VLOOKUP(Table3[[#This Row],[PRODUCT ID]],Table1[[PRODUCT]:[SELLING PRICE]],1,FALSE)</f>
        <v>Product267</v>
      </c>
      <c r="H9709" s="3" t="str">
        <f>VLOOKUP(Table3[[#This Row],[PRODUCT ID]],Table1[[PRODUCT]:[SELLING PRICE]],2,FALSE)</f>
        <v>Category3</v>
      </c>
      <c r="I9709" s="3" t="str">
        <f>VLOOKUP(Table3[[#This Row],[PRODUCT ID]],Table1[[PRODUCT]:[SELLING PRICE]],3,FALSE)</f>
        <v>Lt</v>
      </c>
      <c r="J9709" s="16">
        <f ca="1">VLOOKUP(Table3[[#This Row],[PRODUCT ID]],Table1[[PRODUCT]:[SELLING PRICE]],4,FALSE)</f>
        <v>184</v>
      </c>
      <c r="K9709" s="16">
        <f ca="1">VLOOKUP(Table3[[#This Row],[PRODUCT ID]],Table1[[PRODUCT]:[SELLING PRICE]],5,FALSE)</f>
        <v>283.69984120452182</v>
      </c>
      <c r="L9709" s="16">
        <f ca="1">J9709*Table3[[#This Row],[QUANTITY]]</f>
        <v>184</v>
      </c>
      <c r="M9709" s="16">
        <f ca="1">K9709*Table3[[#This Row],[QUANTITY]]*(1-Table3[[#This Row],[DISCOUNT %]])</f>
        <v>257.16612508499475</v>
      </c>
      <c r="N9709" s="3">
        <f>DAY(Table3[[#This Row],[DATE]])</f>
        <v>31</v>
      </c>
      <c r="O9709" s="3" t="str">
        <f>TEXT(Table3[[#This Row],[DATE]],"mmm")</f>
        <v>Jul</v>
      </c>
      <c r="P9709" s="3">
        <f>YEAR(Table3[[#This Row],[DATE]])</f>
        <v>2047</v>
      </c>
    </row>
    <row r="9710" spans="1:16" x14ac:dyDescent="0.3">
      <c r="A9710" s="6">
        <v>53905</v>
      </c>
      <c r="B9710" s="7" t="s">
        <v>1320</v>
      </c>
      <c r="C9710" s="9">
        <f t="shared" ca="1" si="302"/>
        <v>10</v>
      </c>
      <c r="D9710" s="9" t="s">
        <v>2116</v>
      </c>
      <c r="E9710" s="9" t="s">
        <v>2116</v>
      </c>
      <c r="F9710" s="10">
        <f t="shared" ca="1" si="303"/>
        <v>9.9988248546380748E-2</v>
      </c>
      <c r="G9710" s="3" t="str">
        <f>VLOOKUP(Table3[[#This Row],[PRODUCT ID]],Table1[[PRODUCT]:[SELLING PRICE]],1,FALSE)</f>
        <v>Product268</v>
      </c>
      <c r="H9710" s="3" t="str">
        <f>VLOOKUP(Table3[[#This Row],[PRODUCT ID]],Table1[[PRODUCT]:[SELLING PRICE]],2,FALSE)</f>
        <v>Category4</v>
      </c>
      <c r="I9710" s="3" t="str">
        <f>VLOOKUP(Table3[[#This Row],[PRODUCT ID]],Table1[[PRODUCT]:[SELLING PRICE]],3,FALSE)</f>
        <v>Kg</v>
      </c>
      <c r="J9710" s="16">
        <f ca="1">VLOOKUP(Table3[[#This Row],[PRODUCT ID]],Table1[[PRODUCT]:[SELLING PRICE]],4,FALSE)</f>
        <v>29</v>
      </c>
      <c r="K9710" s="16">
        <f ca="1">VLOOKUP(Table3[[#This Row],[PRODUCT ID]],Table1[[PRODUCT]:[SELLING PRICE]],5,FALSE)</f>
        <v>27.355739523665399</v>
      </c>
      <c r="L9710" s="16">
        <f ca="1">J9710*Table3[[#This Row],[QUANTITY]]</f>
        <v>290</v>
      </c>
      <c r="M9710" s="16">
        <f ca="1">K9710*Table3[[#This Row],[QUANTITY]]*(1-Table3[[#This Row],[DISCOUNT %]])</f>
        <v>246.20487041003091</v>
      </c>
      <c r="N9710" s="3">
        <f>DAY(Table3[[#This Row],[DATE]])</f>
        <v>1</v>
      </c>
      <c r="O9710" s="3" t="str">
        <f>TEXT(Table3[[#This Row],[DATE]],"mmm")</f>
        <v>Aug</v>
      </c>
      <c r="P9710" s="3">
        <f>YEAR(Table3[[#This Row],[DATE]])</f>
        <v>2047</v>
      </c>
    </row>
    <row r="9711" spans="1:16" x14ac:dyDescent="0.3">
      <c r="A9711" s="6">
        <v>53906</v>
      </c>
      <c r="B9711" s="7" t="s">
        <v>1321</v>
      </c>
      <c r="C9711" s="9">
        <f t="shared" ca="1" si="302"/>
        <v>11</v>
      </c>
      <c r="D9711" s="9" t="s">
        <v>2116</v>
      </c>
      <c r="E9711" s="9" t="s">
        <v>2116</v>
      </c>
      <c r="F9711" s="10">
        <f t="shared" ca="1" si="303"/>
        <v>1.914182843071939E-2</v>
      </c>
      <c r="G9711" s="3" t="str">
        <f>VLOOKUP(Table3[[#This Row],[PRODUCT ID]],Table1[[PRODUCT]:[SELLING PRICE]],1,FALSE)</f>
        <v>Product269</v>
      </c>
      <c r="H9711" s="3" t="str">
        <f>VLOOKUP(Table3[[#This Row],[PRODUCT ID]],Table1[[PRODUCT]:[SELLING PRICE]],2,FALSE)</f>
        <v>Category5</v>
      </c>
      <c r="I9711" s="3" t="str">
        <f>VLOOKUP(Table3[[#This Row],[PRODUCT ID]],Table1[[PRODUCT]:[SELLING PRICE]],3,FALSE)</f>
        <v>Lt</v>
      </c>
      <c r="J9711" s="16">
        <f ca="1">VLOOKUP(Table3[[#This Row],[PRODUCT ID]],Table1[[PRODUCT]:[SELLING PRICE]],4,FALSE)</f>
        <v>92</v>
      </c>
      <c r="K9711" s="16">
        <f ca="1">VLOOKUP(Table3[[#This Row],[PRODUCT ID]],Table1[[PRODUCT]:[SELLING PRICE]],5,FALSE)</f>
        <v>143.59721461589697</v>
      </c>
      <c r="L9711" s="16">
        <f ca="1">J9711*Table3[[#This Row],[QUANTITY]]</f>
        <v>1012</v>
      </c>
      <c r="M9711" s="16">
        <f ca="1">K9711*Table3[[#This Row],[QUANTITY]]*(1-Table3[[#This Row],[DISCOUNT %]])</f>
        <v>1549.3335150764931</v>
      </c>
      <c r="N9711" s="3">
        <f>DAY(Table3[[#This Row],[DATE]])</f>
        <v>2</v>
      </c>
      <c r="O9711" s="3" t="str">
        <f>TEXT(Table3[[#This Row],[DATE]],"mmm")</f>
        <v>Aug</v>
      </c>
      <c r="P9711" s="3">
        <f>YEAR(Table3[[#This Row],[DATE]])</f>
        <v>2047</v>
      </c>
    </row>
    <row r="9712" spans="1:16" x14ac:dyDescent="0.3">
      <c r="A9712" s="6">
        <v>53907</v>
      </c>
      <c r="B9712" s="7" t="s">
        <v>1322</v>
      </c>
      <c r="C9712" s="9">
        <f t="shared" ca="1" si="302"/>
        <v>3</v>
      </c>
      <c r="D9712" s="9" t="s">
        <v>2116</v>
      </c>
      <c r="E9712" s="9" t="s">
        <v>2118</v>
      </c>
      <c r="F9712" s="10">
        <f t="shared" ca="1" si="303"/>
        <v>7.460259954807516E-2</v>
      </c>
      <c r="G9712" s="3" t="str">
        <f>VLOOKUP(Table3[[#This Row],[PRODUCT ID]],Table1[[PRODUCT]:[SELLING PRICE]],1,FALSE)</f>
        <v>Product270</v>
      </c>
      <c r="H9712" s="3" t="str">
        <f>VLOOKUP(Table3[[#This Row],[PRODUCT ID]],Table1[[PRODUCT]:[SELLING PRICE]],2,FALSE)</f>
        <v>Category1</v>
      </c>
      <c r="I9712" s="3" t="str">
        <f>VLOOKUP(Table3[[#This Row],[PRODUCT ID]],Table1[[PRODUCT]:[SELLING PRICE]],3,FALSE)</f>
        <v>Ft</v>
      </c>
      <c r="J9712" s="16">
        <f ca="1">VLOOKUP(Table3[[#This Row],[PRODUCT ID]],Table1[[PRODUCT]:[SELLING PRICE]],4,FALSE)</f>
        <v>79</v>
      </c>
      <c r="K9712" s="16">
        <f ca="1">VLOOKUP(Table3[[#This Row],[PRODUCT ID]],Table1[[PRODUCT]:[SELLING PRICE]],5,FALSE)</f>
        <v>273.17968332421242</v>
      </c>
      <c r="L9712" s="16">
        <f ca="1">J9712*Table3[[#This Row],[QUANTITY]]</f>
        <v>237</v>
      </c>
      <c r="M9712" s="16">
        <f ca="1">K9712*Table3[[#This Row],[QUANTITY]]*(1-Table3[[#This Row],[DISCOUNT %]])</f>
        <v>758.39930641351862</v>
      </c>
      <c r="N9712" s="3">
        <f>DAY(Table3[[#This Row],[DATE]])</f>
        <v>3</v>
      </c>
      <c r="O9712" s="3" t="str">
        <f>TEXT(Table3[[#This Row],[DATE]],"mmm")</f>
        <v>Aug</v>
      </c>
      <c r="P9712" s="3">
        <f>YEAR(Table3[[#This Row],[DATE]])</f>
        <v>2047</v>
      </c>
    </row>
    <row r="9713" spans="1:16" x14ac:dyDescent="0.3">
      <c r="A9713" s="6">
        <v>53908</v>
      </c>
      <c r="B9713" s="7" t="s">
        <v>1323</v>
      </c>
      <c r="C9713" s="9">
        <f t="shared" ca="1" si="302"/>
        <v>7</v>
      </c>
      <c r="D9713" s="9" t="s">
        <v>2116</v>
      </c>
      <c r="E9713" s="9" t="s">
        <v>2118</v>
      </c>
      <c r="F9713" s="10">
        <f t="shared" ca="1" si="303"/>
        <v>3.3592630103417724E-2</v>
      </c>
      <c r="G9713" s="3" t="str">
        <f>VLOOKUP(Table3[[#This Row],[PRODUCT ID]],Table1[[PRODUCT]:[SELLING PRICE]],1,FALSE)</f>
        <v>Product271</v>
      </c>
      <c r="H9713" s="3" t="str">
        <f>VLOOKUP(Table3[[#This Row],[PRODUCT ID]],Table1[[PRODUCT]:[SELLING PRICE]],2,FALSE)</f>
        <v>Category2</v>
      </c>
      <c r="I9713" s="3" t="str">
        <f>VLOOKUP(Table3[[#This Row],[PRODUCT ID]],Table1[[PRODUCT]:[SELLING PRICE]],3,FALSE)</f>
        <v>Kg</v>
      </c>
      <c r="J9713" s="16">
        <f ca="1">VLOOKUP(Table3[[#This Row],[PRODUCT ID]],Table1[[PRODUCT]:[SELLING PRICE]],4,FALSE)</f>
        <v>127</v>
      </c>
      <c r="K9713" s="16">
        <f ca="1">VLOOKUP(Table3[[#This Row],[PRODUCT ID]],Table1[[PRODUCT]:[SELLING PRICE]],5,FALSE)</f>
        <v>102.41317186341811</v>
      </c>
      <c r="L9713" s="16">
        <f ca="1">J9713*Table3[[#This Row],[QUANTITY]]</f>
        <v>889</v>
      </c>
      <c r="M9713" s="16">
        <f ca="1">K9713*Table3[[#This Row],[QUANTITY]]*(1-Table3[[#This Row],[DISCOUNT %]])</f>
        <v>692.8099084430479</v>
      </c>
      <c r="N9713" s="3">
        <f>DAY(Table3[[#This Row],[DATE]])</f>
        <v>4</v>
      </c>
      <c r="O9713" s="3" t="str">
        <f>TEXT(Table3[[#This Row],[DATE]],"mmm")</f>
        <v>Aug</v>
      </c>
      <c r="P9713" s="3">
        <f>YEAR(Table3[[#This Row],[DATE]])</f>
        <v>2047</v>
      </c>
    </row>
    <row r="9714" spans="1:16" x14ac:dyDescent="0.3">
      <c r="A9714" s="6">
        <v>53909</v>
      </c>
      <c r="B9714" s="7" t="s">
        <v>1324</v>
      </c>
      <c r="C9714" s="9">
        <f t="shared" ca="1" si="302"/>
        <v>9</v>
      </c>
      <c r="D9714" s="9" t="s">
        <v>2115</v>
      </c>
      <c r="E9714" s="9" t="s">
        <v>2116</v>
      </c>
      <c r="F9714" s="10">
        <f t="shared" ca="1" si="303"/>
        <v>1.8718154043169743E-2</v>
      </c>
      <c r="G9714" s="3" t="str">
        <f>VLOOKUP(Table3[[#This Row],[PRODUCT ID]],Table1[[PRODUCT]:[SELLING PRICE]],1,FALSE)</f>
        <v>Product272</v>
      </c>
      <c r="H9714" s="3" t="str">
        <f>VLOOKUP(Table3[[#This Row],[PRODUCT ID]],Table1[[PRODUCT]:[SELLING PRICE]],2,FALSE)</f>
        <v>Category3</v>
      </c>
      <c r="I9714" s="3" t="str">
        <f>VLOOKUP(Table3[[#This Row],[PRODUCT ID]],Table1[[PRODUCT]:[SELLING PRICE]],3,FALSE)</f>
        <v>No</v>
      </c>
      <c r="J9714" s="16">
        <f ca="1">VLOOKUP(Table3[[#This Row],[PRODUCT ID]],Table1[[PRODUCT]:[SELLING PRICE]],4,FALSE)</f>
        <v>66</v>
      </c>
      <c r="K9714" s="16">
        <f ca="1">VLOOKUP(Table3[[#This Row],[PRODUCT ID]],Table1[[PRODUCT]:[SELLING PRICE]],5,FALSE)</f>
        <v>275.23095317484353</v>
      </c>
      <c r="L9714" s="16">
        <f ca="1">J9714*Table3[[#This Row],[QUANTITY]]</f>
        <v>594</v>
      </c>
      <c r="M9714" s="16">
        <f ca="1">K9714*Table3[[#This Row],[QUANTITY]]*(1-Table3[[#This Row],[DISCOUNT %]])</f>
        <v>2430.7122401628149</v>
      </c>
      <c r="N9714" s="3">
        <f>DAY(Table3[[#This Row],[DATE]])</f>
        <v>5</v>
      </c>
      <c r="O9714" s="3" t="str">
        <f>TEXT(Table3[[#This Row],[DATE]],"mmm")</f>
        <v>Aug</v>
      </c>
      <c r="P9714" s="3">
        <f>YEAR(Table3[[#This Row],[DATE]])</f>
        <v>2047</v>
      </c>
    </row>
    <row r="9715" spans="1:16" x14ac:dyDescent="0.3">
      <c r="A9715" s="6">
        <v>53910</v>
      </c>
      <c r="B9715" s="7" t="s">
        <v>1325</v>
      </c>
      <c r="C9715" s="9">
        <f t="shared" ca="1" si="302"/>
        <v>2</v>
      </c>
      <c r="D9715" s="9" t="s">
        <v>2116</v>
      </c>
      <c r="E9715" s="9" t="s">
        <v>2116</v>
      </c>
      <c r="F9715" s="10">
        <f t="shared" ca="1" si="303"/>
        <v>4.2541182890657184E-2</v>
      </c>
      <c r="G9715" s="3" t="str">
        <f>VLOOKUP(Table3[[#This Row],[PRODUCT ID]],Table1[[PRODUCT]:[SELLING PRICE]],1,FALSE)</f>
        <v>Product273</v>
      </c>
      <c r="H9715" s="3" t="str">
        <f>VLOOKUP(Table3[[#This Row],[PRODUCT ID]],Table1[[PRODUCT]:[SELLING PRICE]],2,FALSE)</f>
        <v>Category4</v>
      </c>
      <c r="I9715" s="3" t="str">
        <f>VLOOKUP(Table3[[#This Row],[PRODUCT ID]],Table1[[PRODUCT]:[SELLING PRICE]],3,FALSE)</f>
        <v>No</v>
      </c>
      <c r="J9715" s="16">
        <f ca="1">VLOOKUP(Table3[[#This Row],[PRODUCT ID]],Table1[[PRODUCT]:[SELLING PRICE]],4,FALSE)</f>
        <v>234</v>
      </c>
      <c r="K9715" s="16">
        <f ca="1">VLOOKUP(Table3[[#This Row],[PRODUCT ID]],Table1[[PRODUCT]:[SELLING PRICE]],5,FALSE)</f>
        <v>166.4460760260076</v>
      </c>
      <c r="L9715" s="16">
        <f ca="1">J9715*Table3[[#This Row],[QUANTITY]]</f>
        <v>468</v>
      </c>
      <c r="M9715" s="16">
        <f ca="1">K9715*Table3[[#This Row],[QUANTITY]]*(1-Table3[[#This Row],[DISCOUNT %]])</f>
        <v>318.73052612870595</v>
      </c>
      <c r="N9715" s="3">
        <f>DAY(Table3[[#This Row],[DATE]])</f>
        <v>6</v>
      </c>
      <c r="O9715" s="3" t="str">
        <f>TEXT(Table3[[#This Row],[DATE]],"mmm")</f>
        <v>Aug</v>
      </c>
      <c r="P9715" s="3">
        <f>YEAR(Table3[[#This Row],[DATE]])</f>
        <v>2047</v>
      </c>
    </row>
    <row r="9716" spans="1:16" x14ac:dyDescent="0.3">
      <c r="A9716" s="6">
        <v>53911</v>
      </c>
      <c r="B9716" s="7" t="s">
        <v>1326</v>
      </c>
      <c r="C9716" s="9">
        <f t="shared" ca="1" si="302"/>
        <v>3</v>
      </c>
      <c r="D9716" s="9" t="s">
        <v>2117</v>
      </c>
      <c r="E9716" s="9" t="s">
        <v>2116</v>
      </c>
      <c r="F9716" s="10">
        <f t="shared" ca="1" si="303"/>
        <v>4.7695631658062176E-2</v>
      </c>
      <c r="G9716" s="3" t="str">
        <f>VLOOKUP(Table3[[#This Row],[PRODUCT ID]],Table1[[PRODUCT]:[SELLING PRICE]],1,FALSE)</f>
        <v>Product274</v>
      </c>
      <c r="H9716" s="3" t="str">
        <f>VLOOKUP(Table3[[#This Row],[PRODUCT ID]],Table1[[PRODUCT]:[SELLING PRICE]],2,FALSE)</f>
        <v>Category5</v>
      </c>
      <c r="I9716" s="3" t="str">
        <f>VLOOKUP(Table3[[#This Row],[PRODUCT ID]],Table1[[PRODUCT]:[SELLING PRICE]],3,FALSE)</f>
        <v>Ft</v>
      </c>
      <c r="J9716" s="16">
        <f ca="1">VLOOKUP(Table3[[#This Row],[PRODUCT ID]],Table1[[PRODUCT]:[SELLING PRICE]],4,FALSE)</f>
        <v>138</v>
      </c>
      <c r="K9716" s="16">
        <f ca="1">VLOOKUP(Table3[[#This Row],[PRODUCT ID]],Table1[[PRODUCT]:[SELLING PRICE]],5,FALSE)</f>
        <v>159.06424091502711</v>
      </c>
      <c r="L9716" s="16">
        <f ca="1">J9716*Table3[[#This Row],[QUANTITY]]</f>
        <v>414</v>
      </c>
      <c r="M9716" s="16">
        <f ca="1">K9716*Table3[[#This Row],[QUANTITY]]*(1-Table3[[#This Row],[DISCOUNT %]])</f>
        <v>454.43271441112421</v>
      </c>
      <c r="N9716" s="3">
        <f>DAY(Table3[[#This Row],[DATE]])</f>
        <v>7</v>
      </c>
      <c r="O9716" s="3" t="str">
        <f>TEXT(Table3[[#This Row],[DATE]],"mmm")</f>
        <v>Aug</v>
      </c>
      <c r="P9716" s="3">
        <f>YEAR(Table3[[#This Row],[DATE]])</f>
        <v>2047</v>
      </c>
    </row>
    <row r="9717" spans="1:16" x14ac:dyDescent="0.3">
      <c r="A9717" s="6">
        <v>53912</v>
      </c>
      <c r="B9717" s="7" t="s">
        <v>1327</v>
      </c>
      <c r="C9717" s="9">
        <f t="shared" ca="1" si="302"/>
        <v>4</v>
      </c>
      <c r="D9717" s="9" t="s">
        <v>2115</v>
      </c>
      <c r="E9717" s="9" t="s">
        <v>2116</v>
      </c>
      <c r="F9717" s="10">
        <f t="shared" ca="1" si="303"/>
        <v>6.5070901439449755E-2</v>
      </c>
      <c r="G9717" s="3" t="str">
        <f>VLOOKUP(Table3[[#This Row],[PRODUCT ID]],Table1[[PRODUCT]:[SELLING PRICE]],1,FALSE)</f>
        <v>Product275</v>
      </c>
      <c r="H9717" s="3" t="str">
        <f>VLOOKUP(Table3[[#This Row],[PRODUCT ID]],Table1[[PRODUCT]:[SELLING PRICE]],2,FALSE)</f>
        <v>Category1</v>
      </c>
      <c r="I9717" s="3" t="str">
        <f>VLOOKUP(Table3[[#This Row],[PRODUCT ID]],Table1[[PRODUCT]:[SELLING PRICE]],3,FALSE)</f>
        <v>No</v>
      </c>
      <c r="J9717" s="16">
        <f ca="1">VLOOKUP(Table3[[#This Row],[PRODUCT ID]],Table1[[PRODUCT]:[SELLING PRICE]],4,FALSE)</f>
        <v>31</v>
      </c>
      <c r="K9717" s="16">
        <f ca="1">VLOOKUP(Table3[[#This Row],[PRODUCT ID]],Table1[[PRODUCT]:[SELLING PRICE]],5,FALSE)</f>
        <v>106.91730123467748</v>
      </c>
      <c r="L9717" s="16">
        <f ca="1">J9717*Table3[[#This Row],[QUANTITY]]</f>
        <v>124</v>
      </c>
      <c r="M9717" s="16">
        <f ca="1">K9717*Table3[[#This Row],[QUANTITY]]*(1-Table3[[#This Row],[DISCOUNT %]])</f>
        <v>399.84038425545532</v>
      </c>
      <c r="N9717" s="3">
        <f>DAY(Table3[[#This Row],[DATE]])</f>
        <v>8</v>
      </c>
      <c r="O9717" s="3" t="str">
        <f>TEXT(Table3[[#This Row],[DATE]],"mmm")</f>
        <v>Aug</v>
      </c>
      <c r="P9717" s="3">
        <f>YEAR(Table3[[#This Row],[DATE]])</f>
        <v>2047</v>
      </c>
    </row>
    <row r="9718" spans="1:16" x14ac:dyDescent="0.3">
      <c r="A9718" s="6">
        <v>53913</v>
      </c>
      <c r="B9718" s="7" t="s">
        <v>1328</v>
      </c>
      <c r="C9718" s="9">
        <f t="shared" ca="1" si="302"/>
        <v>11</v>
      </c>
      <c r="D9718" s="9" t="s">
        <v>2115</v>
      </c>
      <c r="E9718" s="9" t="s">
        <v>2118</v>
      </c>
      <c r="F9718" s="10">
        <f t="shared" ca="1" si="303"/>
        <v>3.7497422694788812E-2</v>
      </c>
      <c r="G9718" s="3" t="str">
        <f>VLOOKUP(Table3[[#This Row],[PRODUCT ID]],Table1[[PRODUCT]:[SELLING PRICE]],1,FALSE)</f>
        <v>Product276</v>
      </c>
      <c r="H9718" s="3" t="str">
        <f>VLOOKUP(Table3[[#This Row],[PRODUCT ID]],Table1[[PRODUCT]:[SELLING PRICE]],2,FALSE)</f>
        <v>Category2</v>
      </c>
      <c r="I9718" s="3" t="str">
        <f>VLOOKUP(Table3[[#This Row],[PRODUCT ID]],Table1[[PRODUCT]:[SELLING PRICE]],3,FALSE)</f>
        <v>Kg</v>
      </c>
      <c r="J9718" s="16">
        <f ca="1">VLOOKUP(Table3[[#This Row],[PRODUCT ID]],Table1[[PRODUCT]:[SELLING PRICE]],4,FALSE)</f>
        <v>131</v>
      </c>
      <c r="K9718" s="16">
        <f ca="1">VLOOKUP(Table3[[#This Row],[PRODUCT ID]],Table1[[PRODUCT]:[SELLING PRICE]],5,FALSE)</f>
        <v>131.56037752787248</v>
      </c>
      <c r="L9718" s="16">
        <f ca="1">J9718*Table3[[#This Row],[QUANTITY]]</f>
        <v>1441</v>
      </c>
      <c r="M9718" s="16">
        <f ca="1">K9718*Table3[[#This Row],[QUANTITY]]*(1-Table3[[#This Row],[DISCOUNT %]])</f>
        <v>1392.8992268600623</v>
      </c>
      <c r="N9718" s="3">
        <f>DAY(Table3[[#This Row],[DATE]])</f>
        <v>9</v>
      </c>
      <c r="O9718" s="3" t="str">
        <f>TEXT(Table3[[#This Row],[DATE]],"mmm")</f>
        <v>Aug</v>
      </c>
      <c r="P9718" s="3">
        <f>YEAR(Table3[[#This Row],[DATE]])</f>
        <v>2047</v>
      </c>
    </row>
    <row r="9719" spans="1:16" x14ac:dyDescent="0.3">
      <c r="A9719" s="6">
        <v>53914</v>
      </c>
      <c r="B9719" s="7" t="s">
        <v>1329</v>
      </c>
      <c r="C9719" s="9">
        <f t="shared" ca="1" si="302"/>
        <v>1</v>
      </c>
      <c r="D9719" s="9" t="s">
        <v>2115</v>
      </c>
      <c r="E9719" s="9" t="s">
        <v>2116</v>
      </c>
      <c r="F9719" s="10">
        <f t="shared" ca="1" si="303"/>
        <v>7.1660504945550832E-2</v>
      </c>
      <c r="G9719" s="3" t="str">
        <f>VLOOKUP(Table3[[#This Row],[PRODUCT ID]],Table1[[PRODUCT]:[SELLING PRICE]],1,FALSE)</f>
        <v>Product277</v>
      </c>
      <c r="H9719" s="3" t="str">
        <f>VLOOKUP(Table3[[#This Row],[PRODUCT ID]],Table1[[PRODUCT]:[SELLING PRICE]],2,FALSE)</f>
        <v>Category3</v>
      </c>
      <c r="I9719" s="3" t="str">
        <f>VLOOKUP(Table3[[#This Row],[PRODUCT ID]],Table1[[PRODUCT]:[SELLING PRICE]],3,FALSE)</f>
        <v>Kg</v>
      </c>
      <c r="J9719" s="16">
        <f ca="1">VLOOKUP(Table3[[#This Row],[PRODUCT ID]],Table1[[PRODUCT]:[SELLING PRICE]],4,FALSE)</f>
        <v>60</v>
      </c>
      <c r="K9719" s="16">
        <f ca="1">VLOOKUP(Table3[[#This Row],[PRODUCT ID]],Table1[[PRODUCT]:[SELLING PRICE]],5,FALSE)</f>
        <v>303.62390968866492</v>
      </c>
      <c r="L9719" s="16">
        <f ca="1">J9719*Table3[[#This Row],[QUANTITY]]</f>
        <v>60</v>
      </c>
      <c r="M9719" s="16">
        <f ca="1">K9719*Table3[[#This Row],[QUANTITY]]*(1-Table3[[#This Row],[DISCOUNT %]])</f>
        <v>281.86606700683285</v>
      </c>
      <c r="N9719" s="3">
        <f>DAY(Table3[[#This Row],[DATE]])</f>
        <v>10</v>
      </c>
      <c r="O9719" s="3" t="str">
        <f>TEXT(Table3[[#This Row],[DATE]],"mmm")</f>
        <v>Aug</v>
      </c>
      <c r="P9719" s="3">
        <f>YEAR(Table3[[#This Row],[DATE]])</f>
        <v>2047</v>
      </c>
    </row>
    <row r="9720" spans="1:16" x14ac:dyDescent="0.3">
      <c r="A9720" s="6">
        <v>53915</v>
      </c>
      <c r="B9720" s="7" t="s">
        <v>1330</v>
      </c>
      <c r="C9720" s="9">
        <f t="shared" ca="1" si="302"/>
        <v>2</v>
      </c>
      <c r="D9720" s="9" t="s">
        <v>2116</v>
      </c>
      <c r="E9720" s="9" t="s">
        <v>2116</v>
      </c>
      <c r="F9720" s="10">
        <f t="shared" ca="1" si="303"/>
        <v>6.1581676571957782E-2</v>
      </c>
      <c r="G9720" s="3" t="str">
        <f>VLOOKUP(Table3[[#This Row],[PRODUCT ID]],Table1[[PRODUCT]:[SELLING PRICE]],1,FALSE)</f>
        <v>Product278</v>
      </c>
      <c r="H9720" s="3" t="str">
        <f>VLOOKUP(Table3[[#This Row],[PRODUCT ID]],Table1[[PRODUCT]:[SELLING PRICE]],2,FALSE)</f>
        <v>Category4</v>
      </c>
      <c r="I9720" s="3" t="str">
        <f>VLOOKUP(Table3[[#This Row],[PRODUCT ID]],Table1[[PRODUCT]:[SELLING PRICE]],3,FALSE)</f>
        <v>Lt</v>
      </c>
      <c r="J9720" s="16">
        <f ca="1">VLOOKUP(Table3[[#This Row],[PRODUCT ID]],Table1[[PRODUCT]:[SELLING PRICE]],4,FALSE)</f>
        <v>232</v>
      </c>
      <c r="K9720" s="16">
        <f ca="1">VLOOKUP(Table3[[#This Row],[PRODUCT ID]],Table1[[PRODUCT]:[SELLING PRICE]],5,FALSE)</f>
        <v>51.732092995137336</v>
      </c>
      <c r="L9720" s="16">
        <f ca="1">J9720*Table3[[#This Row],[QUANTITY]]</f>
        <v>464</v>
      </c>
      <c r="M9720" s="16">
        <f ca="1">K9720*Table3[[#This Row],[QUANTITY]]*(1-Table3[[#This Row],[DISCOUNT %]])</f>
        <v>97.092687951840688</v>
      </c>
      <c r="N9720" s="3">
        <f>DAY(Table3[[#This Row],[DATE]])</f>
        <v>11</v>
      </c>
      <c r="O9720" s="3" t="str">
        <f>TEXT(Table3[[#This Row],[DATE]],"mmm")</f>
        <v>Aug</v>
      </c>
      <c r="P9720" s="3">
        <f>YEAR(Table3[[#This Row],[DATE]])</f>
        <v>2047</v>
      </c>
    </row>
    <row r="9721" spans="1:16" x14ac:dyDescent="0.3">
      <c r="A9721" s="6">
        <v>53916</v>
      </c>
      <c r="B9721" s="7" t="s">
        <v>1331</v>
      </c>
      <c r="C9721" s="9">
        <f t="shared" ca="1" si="302"/>
        <v>11</v>
      </c>
      <c r="D9721" s="9" t="s">
        <v>2116</v>
      </c>
      <c r="E9721" s="9" t="s">
        <v>2116</v>
      </c>
      <c r="F9721" s="10">
        <f t="shared" ca="1" si="303"/>
        <v>6.8552028951080091E-2</v>
      </c>
      <c r="G9721" s="3" t="str">
        <f>VLOOKUP(Table3[[#This Row],[PRODUCT ID]],Table1[[PRODUCT]:[SELLING PRICE]],1,FALSE)</f>
        <v>Product279</v>
      </c>
      <c r="H9721" s="3" t="str">
        <f>VLOOKUP(Table3[[#This Row],[PRODUCT ID]],Table1[[PRODUCT]:[SELLING PRICE]],2,FALSE)</f>
        <v>Category5</v>
      </c>
      <c r="I9721" s="3" t="str">
        <f>VLOOKUP(Table3[[#This Row],[PRODUCT ID]],Table1[[PRODUCT]:[SELLING PRICE]],3,FALSE)</f>
        <v>Kg</v>
      </c>
      <c r="J9721" s="16">
        <f ca="1">VLOOKUP(Table3[[#This Row],[PRODUCT ID]],Table1[[PRODUCT]:[SELLING PRICE]],4,FALSE)</f>
        <v>13</v>
      </c>
      <c r="K9721" s="16">
        <f ca="1">VLOOKUP(Table3[[#This Row],[PRODUCT ID]],Table1[[PRODUCT]:[SELLING PRICE]],5,FALSE)</f>
        <v>291.43325760468235</v>
      </c>
      <c r="L9721" s="16">
        <f ca="1">J9721*Table3[[#This Row],[QUANTITY]]</f>
        <v>143</v>
      </c>
      <c r="M9721" s="16">
        <f ca="1">K9721*Table3[[#This Row],[QUANTITY]]*(1-Table3[[#This Row],[DISCOUNT %]])</f>
        <v>2986.0040814126442</v>
      </c>
      <c r="N9721" s="3">
        <f>DAY(Table3[[#This Row],[DATE]])</f>
        <v>12</v>
      </c>
      <c r="O9721" s="3" t="str">
        <f>TEXT(Table3[[#This Row],[DATE]],"mmm")</f>
        <v>Aug</v>
      </c>
      <c r="P9721" s="3">
        <f>YEAR(Table3[[#This Row],[DATE]])</f>
        <v>2047</v>
      </c>
    </row>
    <row r="9722" spans="1:16" x14ac:dyDescent="0.3">
      <c r="A9722" s="6">
        <v>53917</v>
      </c>
      <c r="B9722" s="7" t="s">
        <v>1332</v>
      </c>
      <c r="C9722" s="9">
        <f t="shared" ca="1" si="302"/>
        <v>7</v>
      </c>
      <c r="D9722" s="9" t="s">
        <v>2116</v>
      </c>
      <c r="E9722" s="9" t="s">
        <v>2116</v>
      </c>
      <c r="F9722" s="10">
        <f t="shared" ca="1" si="303"/>
        <v>4.1104281061579574E-2</v>
      </c>
      <c r="G9722" s="3" t="str">
        <f>VLOOKUP(Table3[[#This Row],[PRODUCT ID]],Table1[[PRODUCT]:[SELLING PRICE]],1,FALSE)</f>
        <v>Product280</v>
      </c>
      <c r="H9722" s="3" t="str">
        <f>VLOOKUP(Table3[[#This Row],[PRODUCT ID]],Table1[[PRODUCT]:[SELLING PRICE]],2,FALSE)</f>
        <v>Category1</v>
      </c>
      <c r="I9722" s="3" t="str">
        <f>VLOOKUP(Table3[[#This Row],[PRODUCT ID]],Table1[[PRODUCT]:[SELLING PRICE]],3,FALSE)</f>
        <v>Lt</v>
      </c>
      <c r="J9722" s="16">
        <f ca="1">VLOOKUP(Table3[[#This Row],[PRODUCT ID]],Table1[[PRODUCT]:[SELLING PRICE]],4,FALSE)</f>
        <v>50</v>
      </c>
      <c r="K9722" s="16">
        <f ca="1">VLOOKUP(Table3[[#This Row],[PRODUCT ID]],Table1[[PRODUCT]:[SELLING PRICE]],5,FALSE)</f>
        <v>300.21350762598053</v>
      </c>
      <c r="L9722" s="16">
        <f ca="1">J9722*Table3[[#This Row],[QUANTITY]]</f>
        <v>350</v>
      </c>
      <c r="M9722" s="16">
        <f ca="1">K9722*Table3[[#This Row],[QUANTITY]]*(1-Table3[[#This Row],[DISCOUNT %]])</f>
        <v>2015.1141306102768</v>
      </c>
      <c r="N9722" s="3">
        <f>DAY(Table3[[#This Row],[DATE]])</f>
        <v>13</v>
      </c>
      <c r="O9722" s="3" t="str">
        <f>TEXT(Table3[[#This Row],[DATE]],"mmm")</f>
        <v>Aug</v>
      </c>
      <c r="P9722" s="3">
        <f>YEAR(Table3[[#This Row],[DATE]])</f>
        <v>2047</v>
      </c>
    </row>
    <row r="9723" spans="1:16" x14ac:dyDescent="0.3">
      <c r="A9723" s="6">
        <v>53918</v>
      </c>
      <c r="B9723" s="7" t="s">
        <v>1333</v>
      </c>
      <c r="C9723" s="9">
        <f t="shared" ca="1" si="302"/>
        <v>7</v>
      </c>
      <c r="D9723" s="9" t="s">
        <v>2115</v>
      </c>
      <c r="E9723" s="9" t="s">
        <v>2116</v>
      </c>
      <c r="F9723" s="10">
        <f t="shared" ca="1" si="303"/>
        <v>5.2762430278549904E-2</v>
      </c>
      <c r="G9723" s="3" t="str">
        <f>VLOOKUP(Table3[[#This Row],[PRODUCT ID]],Table1[[PRODUCT]:[SELLING PRICE]],1,FALSE)</f>
        <v>Product281</v>
      </c>
      <c r="H9723" s="3" t="str">
        <f>VLOOKUP(Table3[[#This Row],[PRODUCT ID]],Table1[[PRODUCT]:[SELLING PRICE]],2,FALSE)</f>
        <v>Category2</v>
      </c>
      <c r="I9723" s="3" t="str">
        <f>VLOOKUP(Table3[[#This Row],[PRODUCT ID]],Table1[[PRODUCT]:[SELLING PRICE]],3,FALSE)</f>
        <v>Ft</v>
      </c>
      <c r="J9723" s="16">
        <f ca="1">VLOOKUP(Table3[[#This Row],[PRODUCT ID]],Table1[[PRODUCT]:[SELLING PRICE]],4,FALSE)</f>
        <v>98</v>
      </c>
      <c r="K9723" s="16">
        <f ca="1">VLOOKUP(Table3[[#This Row],[PRODUCT ID]],Table1[[PRODUCT]:[SELLING PRICE]],5,FALSE)</f>
        <v>192.31615779053274</v>
      </c>
      <c r="L9723" s="16">
        <f ca="1">J9723*Table3[[#This Row],[QUANTITY]]</f>
        <v>686</v>
      </c>
      <c r="M9723" s="16">
        <f ca="1">K9723*Table3[[#This Row],[QUANTITY]]*(1-Table3[[#This Row],[DISCOUNT %]])</f>
        <v>1275.183629465698</v>
      </c>
      <c r="N9723" s="3">
        <f>DAY(Table3[[#This Row],[DATE]])</f>
        <v>14</v>
      </c>
      <c r="O9723" s="3" t="str">
        <f>TEXT(Table3[[#This Row],[DATE]],"mmm")</f>
        <v>Aug</v>
      </c>
      <c r="P9723" s="3">
        <f>YEAR(Table3[[#This Row],[DATE]])</f>
        <v>2047</v>
      </c>
    </row>
    <row r="9724" spans="1:16" x14ac:dyDescent="0.3">
      <c r="A9724" s="6">
        <v>53919</v>
      </c>
      <c r="B9724" s="7" t="s">
        <v>1334</v>
      </c>
      <c r="C9724" s="9">
        <f t="shared" ca="1" si="302"/>
        <v>3</v>
      </c>
      <c r="D9724" s="9" t="s">
        <v>2117</v>
      </c>
      <c r="E9724" s="9" t="s">
        <v>2118</v>
      </c>
      <c r="F9724" s="10">
        <f t="shared" ca="1" si="303"/>
        <v>6.4001646575366805E-2</v>
      </c>
      <c r="G9724" s="3" t="str">
        <f>VLOOKUP(Table3[[#This Row],[PRODUCT ID]],Table1[[PRODUCT]:[SELLING PRICE]],1,FALSE)</f>
        <v>Product282</v>
      </c>
      <c r="H9724" s="3" t="str">
        <f>VLOOKUP(Table3[[#This Row],[PRODUCT ID]],Table1[[PRODUCT]:[SELLING PRICE]],2,FALSE)</f>
        <v>Category3</v>
      </c>
      <c r="I9724" s="3" t="str">
        <f>VLOOKUP(Table3[[#This Row],[PRODUCT ID]],Table1[[PRODUCT]:[SELLING PRICE]],3,FALSE)</f>
        <v>Kg</v>
      </c>
      <c r="J9724" s="16">
        <f ca="1">VLOOKUP(Table3[[#This Row],[PRODUCT ID]],Table1[[PRODUCT]:[SELLING PRICE]],4,FALSE)</f>
        <v>58</v>
      </c>
      <c r="K9724" s="16">
        <f ca="1">VLOOKUP(Table3[[#This Row],[PRODUCT ID]],Table1[[PRODUCT]:[SELLING PRICE]],5,FALSE)</f>
        <v>144.84846710084543</v>
      </c>
      <c r="L9724" s="16">
        <f ca="1">J9724*Table3[[#This Row],[QUANTITY]]</f>
        <v>174</v>
      </c>
      <c r="M9724" s="16">
        <f ca="1">K9724*Table3[[#This Row],[QUANTITY]]*(1-Table3[[#This Row],[DISCOUNT %]])</f>
        <v>406.73378010742044</v>
      </c>
      <c r="N9724" s="3">
        <f>DAY(Table3[[#This Row],[DATE]])</f>
        <v>15</v>
      </c>
      <c r="O9724" s="3" t="str">
        <f>TEXT(Table3[[#This Row],[DATE]],"mmm")</f>
        <v>Aug</v>
      </c>
      <c r="P9724" s="3">
        <f>YEAR(Table3[[#This Row],[DATE]])</f>
        <v>2047</v>
      </c>
    </row>
    <row r="9725" spans="1:16" x14ac:dyDescent="0.3">
      <c r="A9725" s="6">
        <v>53920</v>
      </c>
      <c r="B9725" s="7" t="s">
        <v>1335</v>
      </c>
      <c r="C9725" s="9">
        <f t="shared" ca="1" si="302"/>
        <v>12</v>
      </c>
      <c r="D9725" s="9" t="s">
        <v>2117</v>
      </c>
      <c r="E9725" s="9" t="s">
        <v>2118</v>
      </c>
      <c r="F9725" s="10">
        <f t="shared" ca="1" si="303"/>
        <v>7.6120311179071226E-2</v>
      </c>
      <c r="G9725" s="3" t="str">
        <f>VLOOKUP(Table3[[#This Row],[PRODUCT ID]],Table1[[PRODUCT]:[SELLING PRICE]],1,FALSE)</f>
        <v>Product283</v>
      </c>
      <c r="H9725" s="3" t="str">
        <f>VLOOKUP(Table3[[#This Row],[PRODUCT ID]],Table1[[PRODUCT]:[SELLING PRICE]],2,FALSE)</f>
        <v>Category4</v>
      </c>
      <c r="I9725" s="3" t="str">
        <f>VLOOKUP(Table3[[#This Row],[PRODUCT ID]],Table1[[PRODUCT]:[SELLING PRICE]],3,FALSE)</f>
        <v>No</v>
      </c>
      <c r="J9725" s="16">
        <f ca="1">VLOOKUP(Table3[[#This Row],[PRODUCT ID]],Table1[[PRODUCT]:[SELLING PRICE]],4,FALSE)</f>
        <v>207</v>
      </c>
      <c r="K9725" s="16">
        <f ca="1">VLOOKUP(Table3[[#This Row],[PRODUCT ID]],Table1[[PRODUCT]:[SELLING PRICE]],5,FALSE)</f>
        <v>49.486091139580964</v>
      </c>
      <c r="L9725" s="16">
        <f ca="1">J9725*Table3[[#This Row],[QUANTITY]]</f>
        <v>2484</v>
      </c>
      <c r="M9725" s="16">
        <f ca="1">K9725*Table3[[#This Row],[QUANTITY]]*(1-Table3[[#This Row],[DISCOUNT %]])</f>
        <v>548.63033379600211</v>
      </c>
      <c r="N9725" s="3">
        <f>DAY(Table3[[#This Row],[DATE]])</f>
        <v>16</v>
      </c>
      <c r="O9725" s="3" t="str">
        <f>TEXT(Table3[[#This Row],[DATE]],"mmm")</f>
        <v>Aug</v>
      </c>
      <c r="P9725" s="3">
        <f>YEAR(Table3[[#This Row],[DATE]])</f>
        <v>2047</v>
      </c>
    </row>
    <row r="9726" spans="1:16" x14ac:dyDescent="0.3">
      <c r="A9726" s="6">
        <v>53921</v>
      </c>
      <c r="B9726" s="7" t="s">
        <v>1336</v>
      </c>
      <c r="C9726" s="9">
        <f t="shared" ca="1" si="302"/>
        <v>10</v>
      </c>
      <c r="D9726" s="9" t="s">
        <v>2116</v>
      </c>
      <c r="E9726" s="9" t="s">
        <v>2116</v>
      </c>
      <c r="F9726" s="10">
        <f t="shared" ca="1" si="303"/>
        <v>9.1226535895873415E-2</v>
      </c>
      <c r="G9726" s="3" t="str">
        <f>VLOOKUP(Table3[[#This Row],[PRODUCT ID]],Table1[[PRODUCT]:[SELLING PRICE]],1,FALSE)</f>
        <v>Product284</v>
      </c>
      <c r="H9726" s="3" t="str">
        <f>VLOOKUP(Table3[[#This Row],[PRODUCT ID]],Table1[[PRODUCT]:[SELLING PRICE]],2,FALSE)</f>
        <v>Category5</v>
      </c>
      <c r="I9726" s="3" t="str">
        <f>VLOOKUP(Table3[[#This Row],[PRODUCT ID]],Table1[[PRODUCT]:[SELLING PRICE]],3,FALSE)</f>
        <v>No</v>
      </c>
      <c r="J9726" s="16">
        <f ca="1">VLOOKUP(Table3[[#This Row],[PRODUCT ID]],Table1[[PRODUCT]:[SELLING PRICE]],4,FALSE)</f>
        <v>247</v>
      </c>
      <c r="K9726" s="16">
        <f ca="1">VLOOKUP(Table3[[#This Row],[PRODUCT ID]],Table1[[PRODUCT]:[SELLING PRICE]],5,FALSE)</f>
        <v>200.30433779433952</v>
      </c>
      <c r="L9726" s="16">
        <f ca="1">J9726*Table3[[#This Row],[QUANTITY]]</f>
        <v>2470</v>
      </c>
      <c r="M9726" s="16">
        <f ca="1">K9726*Table3[[#This Row],[QUANTITY]]*(1-Table3[[#This Row],[DISCOUNT %]])</f>
        <v>1820.3126693244506</v>
      </c>
      <c r="N9726" s="3">
        <f>DAY(Table3[[#This Row],[DATE]])</f>
        <v>17</v>
      </c>
      <c r="O9726" s="3" t="str">
        <f>TEXT(Table3[[#This Row],[DATE]],"mmm")</f>
        <v>Aug</v>
      </c>
      <c r="P9726" s="3">
        <f>YEAR(Table3[[#This Row],[DATE]])</f>
        <v>2047</v>
      </c>
    </row>
    <row r="9727" spans="1:16" x14ac:dyDescent="0.3">
      <c r="A9727" s="6">
        <v>53922</v>
      </c>
      <c r="B9727" s="7" t="s">
        <v>1337</v>
      </c>
      <c r="C9727" s="9">
        <f t="shared" ca="1" si="302"/>
        <v>2</v>
      </c>
      <c r="D9727" s="9" t="s">
        <v>2116</v>
      </c>
      <c r="E9727" s="9" t="s">
        <v>2116</v>
      </c>
      <c r="F9727" s="10">
        <f t="shared" ca="1" si="303"/>
        <v>3.8386399855692178E-2</v>
      </c>
      <c r="G9727" s="3" t="str">
        <f>VLOOKUP(Table3[[#This Row],[PRODUCT ID]],Table1[[PRODUCT]:[SELLING PRICE]],1,FALSE)</f>
        <v>Product285</v>
      </c>
      <c r="H9727" s="3" t="str">
        <f>VLOOKUP(Table3[[#This Row],[PRODUCT ID]],Table1[[PRODUCT]:[SELLING PRICE]],2,FALSE)</f>
        <v>Category1</v>
      </c>
      <c r="I9727" s="3" t="str">
        <f>VLOOKUP(Table3[[#This Row],[PRODUCT ID]],Table1[[PRODUCT]:[SELLING PRICE]],3,FALSE)</f>
        <v>Ft</v>
      </c>
      <c r="J9727" s="16">
        <f ca="1">VLOOKUP(Table3[[#This Row],[PRODUCT ID]],Table1[[PRODUCT]:[SELLING PRICE]],4,FALSE)</f>
        <v>23</v>
      </c>
      <c r="K9727" s="16">
        <f ca="1">VLOOKUP(Table3[[#This Row],[PRODUCT ID]],Table1[[PRODUCT]:[SELLING PRICE]],5,FALSE)</f>
        <v>89.731043222429165</v>
      </c>
      <c r="L9727" s="16">
        <f ca="1">J9727*Table3[[#This Row],[QUANTITY]]</f>
        <v>46</v>
      </c>
      <c r="M9727" s="16">
        <f ca="1">K9727*Table3[[#This Row],[QUANTITY]]*(1-Table3[[#This Row],[DISCOUNT %]])</f>
        <v>172.57318303564921</v>
      </c>
      <c r="N9727" s="3">
        <f>DAY(Table3[[#This Row],[DATE]])</f>
        <v>18</v>
      </c>
      <c r="O9727" s="3" t="str">
        <f>TEXT(Table3[[#This Row],[DATE]],"mmm")</f>
        <v>Aug</v>
      </c>
      <c r="P9727" s="3">
        <f>YEAR(Table3[[#This Row],[DATE]])</f>
        <v>2047</v>
      </c>
    </row>
    <row r="9728" spans="1:16" x14ac:dyDescent="0.3">
      <c r="A9728" s="6">
        <v>53923</v>
      </c>
      <c r="B9728" s="7" t="s">
        <v>1338</v>
      </c>
      <c r="C9728" s="9">
        <f t="shared" ca="1" si="302"/>
        <v>13</v>
      </c>
      <c r="D9728" s="9" t="s">
        <v>2116</v>
      </c>
      <c r="E9728" s="9" t="s">
        <v>2116</v>
      </c>
      <c r="F9728" s="10">
        <f t="shared" ca="1" si="303"/>
        <v>9.3204646469571724E-3</v>
      </c>
      <c r="G9728" s="3" t="str">
        <f>VLOOKUP(Table3[[#This Row],[PRODUCT ID]],Table1[[PRODUCT]:[SELLING PRICE]],1,FALSE)</f>
        <v>Product286</v>
      </c>
      <c r="H9728" s="3" t="str">
        <f>VLOOKUP(Table3[[#This Row],[PRODUCT ID]],Table1[[PRODUCT]:[SELLING PRICE]],2,FALSE)</f>
        <v>Category2</v>
      </c>
      <c r="I9728" s="3" t="str">
        <f>VLOOKUP(Table3[[#This Row],[PRODUCT ID]],Table1[[PRODUCT]:[SELLING PRICE]],3,FALSE)</f>
        <v>No</v>
      </c>
      <c r="J9728" s="16">
        <f ca="1">VLOOKUP(Table3[[#This Row],[PRODUCT ID]],Table1[[PRODUCT]:[SELLING PRICE]],4,FALSE)</f>
        <v>212</v>
      </c>
      <c r="K9728" s="16">
        <f ca="1">VLOOKUP(Table3[[#This Row],[PRODUCT ID]],Table1[[PRODUCT]:[SELLING PRICE]],5,FALSE)</f>
        <v>122.43738959458243</v>
      </c>
      <c r="L9728" s="16">
        <f ca="1">J9728*Table3[[#This Row],[QUANTITY]]</f>
        <v>2756</v>
      </c>
      <c r="M9728" s="16">
        <f ca="1">K9728*Table3[[#This Row],[QUANTITY]]*(1-Table3[[#This Row],[DISCOUNT %]])</f>
        <v>1576.8508110342054</v>
      </c>
      <c r="N9728" s="3">
        <f>DAY(Table3[[#This Row],[DATE]])</f>
        <v>19</v>
      </c>
      <c r="O9728" s="3" t="str">
        <f>TEXT(Table3[[#This Row],[DATE]],"mmm")</f>
        <v>Aug</v>
      </c>
      <c r="P9728" s="3">
        <f>YEAR(Table3[[#This Row],[DATE]])</f>
        <v>2047</v>
      </c>
    </row>
    <row r="9729" spans="1:16" x14ac:dyDescent="0.3">
      <c r="A9729" s="6">
        <v>53924</v>
      </c>
      <c r="B9729" s="7" t="s">
        <v>1339</v>
      </c>
      <c r="C9729" s="9">
        <f t="shared" ca="1" si="302"/>
        <v>2</v>
      </c>
      <c r="D9729" s="9" t="s">
        <v>2116</v>
      </c>
      <c r="E9729" s="9" t="s">
        <v>2116</v>
      </c>
      <c r="F9729" s="10">
        <f t="shared" ca="1" si="303"/>
        <v>6.9762507691335879E-2</v>
      </c>
      <c r="G9729" s="3" t="str">
        <f>VLOOKUP(Table3[[#This Row],[PRODUCT ID]],Table1[[PRODUCT]:[SELLING PRICE]],1,FALSE)</f>
        <v>Product287</v>
      </c>
      <c r="H9729" s="3" t="str">
        <f>VLOOKUP(Table3[[#This Row],[PRODUCT ID]],Table1[[PRODUCT]:[SELLING PRICE]],2,FALSE)</f>
        <v>Category3</v>
      </c>
      <c r="I9729" s="3" t="str">
        <f>VLOOKUP(Table3[[#This Row],[PRODUCT ID]],Table1[[PRODUCT]:[SELLING PRICE]],3,FALSE)</f>
        <v>Kg</v>
      </c>
      <c r="J9729" s="16">
        <f ca="1">VLOOKUP(Table3[[#This Row],[PRODUCT ID]],Table1[[PRODUCT]:[SELLING PRICE]],4,FALSE)</f>
        <v>141</v>
      </c>
      <c r="K9729" s="16">
        <f ca="1">VLOOKUP(Table3[[#This Row],[PRODUCT ID]],Table1[[PRODUCT]:[SELLING PRICE]],5,FALSE)</f>
        <v>195.90889886958979</v>
      </c>
      <c r="L9729" s="16">
        <f ca="1">J9729*Table3[[#This Row],[QUANTITY]]</f>
        <v>282</v>
      </c>
      <c r="M9729" s="16">
        <f ca="1">K9729*Table3[[#This Row],[QUANTITY]]*(1-Table3[[#This Row],[DISCOUNT %]])</f>
        <v>364.48360561079778</v>
      </c>
      <c r="N9729" s="3">
        <f>DAY(Table3[[#This Row],[DATE]])</f>
        <v>20</v>
      </c>
      <c r="O9729" s="3" t="str">
        <f>TEXT(Table3[[#This Row],[DATE]],"mmm")</f>
        <v>Aug</v>
      </c>
      <c r="P9729" s="3">
        <f>YEAR(Table3[[#This Row],[DATE]])</f>
        <v>2047</v>
      </c>
    </row>
    <row r="9730" spans="1:16" x14ac:dyDescent="0.3">
      <c r="A9730" s="6">
        <v>53925</v>
      </c>
      <c r="B9730" s="7" t="s">
        <v>1340</v>
      </c>
      <c r="C9730" s="9">
        <f t="shared" ca="1" si="302"/>
        <v>11</v>
      </c>
      <c r="D9730" s="9" t="s">
        <v>2115</v>
      </c>
      <c r="E9730" s="9" t="s">
        <v>2118</v>
      </c>
      <c r="F9730" s="10">
        <f t="shared" ca="1" si="303"/>
        <v>1.5193647366295283E-2</v>
      </c>
      <c r="G9730" s="3" t="str">
        <f>VLOOKUP(Table3[[#This Row],[PRODUCT ID]],Table1[[PRODUCT]:[SELLING PRICE]],1,FALSE)</f>
        <v>Product288</v>
      </c>
      <c r="H9730" s="3" t="str">
        <f>VLOOKUP(Table3[[#This Row],[PRODUCT ID]],Table1[[PRODUCT]:[SELLING PRICE]],2,FALSE)</f>
        <v>Category4</v>
      </c>
      <c r="I9730" s="3" t="str">
        <f>VLOOKUP(Table3[[#This Row],[PRODUCT ID]],Table1[[PRODUCT]:[SELLING PRICE]],3,FALSE)</f>
        <v>Kg</v>
      </c>
      <c r="J9730" s="16">
        <f ca="1">VLOOKUP(Table3[[#This Row],[PRODUCT ID]],Table1[[PRODUCT]:[SELLING PRICE]],4,FALSE)</f>
        <v>102</v>
      </c>
      <c r="K9730" s="16">
        <f ca="1">VLOOKUP(Table3[[#This Row],[PRODUCT ID]],Table1[[PRODUCT]:[SELLING PRICE]],5,FALSE)</f>
        <v>214.63476113733665</v>
      </c>
      <c r="L9730" s="16">
        <f ca="1">J9730*Table3[[#This Row],[QUANTITY]]</f>
        <v>1122</v>
      </c>
      <c r="M9730" s="16">
        <f ca="1">K9730*Table3[[#This Row],[QUANTITY]]*(1-Table3[[#This Row],[DISCOUNT %]])</f>
        <v>2325.1104389047364</v>
      </c>
      <c r="N9730" s="3">
        <f>DAY(Table3[[#This Row],[DATE]])</f>
        <v>21</v>
      </c>
      <c r="O9730" s="3" t="str">
        <f>TEXT(Table3[[#This Row],[DATE]],"mmm")</f>
        <v>Aug</v>
      </c>
      <c r="P9730" s="3">
        <f>YEAR(Table3[[#This Row],[DATE]])</f>
        <v>2047</v>
      </c>
    </row>
    <row r="9731" spans="1:16" x14ac:dyDescent="0.3">
      <c r="A9731" s="6">
        <v>53926</v>
      </c>
      <c r="B9731" s="7" t="s">
        <v>1341</v>
      </c>
      <c r="C9731" s="9">
        <f t="shared" ref="C9731:C9794" ca="1" si="304">RANDBETWEEN(1,15)</f>
        <v>3</v>
      </c>
      <c r="D9731" s="9" t="s">
        <v>2116</v>
      </c>
      <c r="E9731" s="9" t="s">
        <v>2116</v>
      </c>
      <c r="F9731" s="10">
        <f t="shared" ref="F9731:F9794" ca="1" si="305">RAND()*(0.1)</f>
        <v>7.1085549717947824E-2</v>
      </c>
      <c r="G9731" s="3" t="str">
        <f>VLOOKUP(Table3[[#This Row],[PRODUCT ID]],Table1[[PRODUCT]:[SELLING PRICE]],1,FALSE)</f>
        <v>Product289</v>
      </c>
      <c r="H9731" s="3" t="str">
        <f>VLOOKUP(Table3[[#This Row],[PRODUCT ID]],Table1[[PRODUCT]:[SELLING PRICE]],2,FALSE)</f>
        <v>Category1</v>
      </c>
      <c r="I9731" s="3" t="str">
        <f>VLOOKUP(Table3[[#This Row],[PRODUCT ID]],Table1[[PRODUCT]:[SELLING PRICE]],3,FALSE)</f>
        <v>Lt</v>
      </c>
      <c r="J9731" s="16">
        <f ca="1">VLOOKUP(Table3[[#This Row],[PRODUCT ID]],Table1[[PRODUCT]:[SELLING PRICE]],4,FALSE)</f>
        <v>163</v>
      </c>
      <c r="K9731" s="16">
        <f ca="1">VLOOKUP(Table3[[#This Row],[PRODUCT ID]],Table1[[PRODUCT]:[SELLING PRICE]],5,FALSE)</f>
        <v>267.9867701017472</v>
      </c>
      <c r="L9731" s="16">
        <f ca="1">J9731*Table3[[#This Row],[QUANTITY]]</f>
        <v>489</v>
      </c>
      <c r="M9731" s="16">
        <f ca="1">K9731*Table3[[#This Row],[QUANTITY]]*(1-Table3[[#This Row],[DISCOUNT %]])</f>
        <v>746.81034969578161</v>
      </c>
      <c r="N9731" s="3">
        <f>DAY(Table3[[#This Row],[DATE]])</f>
        <v>22</v>
      </c>
      <c r="O9731" s="3" t="str">
        <f>TEXT(Table3[[#This Row],[DATE]],"mmm")</f>
        <v>Aug</v>
      </c>
      <c r="P9731" s="3">
        <f>YEAR(Table3[[#This Row],[DATE]])</f>
        <v>2047</v>
      </c>
    </row>
    <row r="9732" spans="1:16" x14ac:dyDescent="0.3">
      <c r="A9732" s="6">
        <v>53927</v>
      </c>
      <c r="B9732" s="7" t="s">
        <v>1342</v>
      </c>
      <c r="C9732" s="9">
        <f t="shared" ca="1" si="304"/>
        <v>15</v>
      </c>
      <c r="D9732" s="9" t="s">
        <v>2117</v>
      </c>
      <c r="E9732" s="9" t="s">
        <v>2116</v>
      </c>
      <c r="F9732" s="10">
        <f t="shared" ca="1" si="305"/>
        <v>8.0483986879367753E-2</v>
      </c>
      <c r="G9732" s="3" t="str">
        <f>VLOOKUP(Table3[[#This Row],[PRODUCT ID]],Table1[[PRODUCT]:[SELLING PRICE]],1,FALSE)</f>
        <v>Product290</v>
      </c>
      <c r="H9732" s="3" t="str">
        <f>VLOOKUP(Table3[[#This Row],[PRODUCT ID]],Table1[[PRODUCT]:[SELLING PRICE]],2,FALSE)</f>
        <v>Category2</v>
      </c>
      <c r="I9732" s="3" t="str">
        <f>VLOOKUP(Table3[[#This Row],[PRODUCT ID]],Table1[[PRODUCT]:[SELLING PRICE]],3,FALSE)</f>
        <v>Kg</v>
      </c>
      <c r="J9732" s="16">
        <f ca="1">VLOOKUP(Table3[[#This Row],[PRODUCT ID]],Table1[[PRODUCT]:[SELLING PRICE]],4,FALSE)</f>
        <v>55</v>
      </c>
      <c r="K9732" s="16">
        <f ca="1">VLOOKUP(Table3[[#This Row],[PRODUCT ID]],Table1[[PRODUCT]:[SELLING PRICE]],5,FALSE)</f>
        <v>308.01553049553809</v>
      </c>
      <c r="L9732" s="16">
        <f ca="1">J9732*Table3[[#This Row],[QUANTITY]]</f>
        <v>825</v>
      </c>
      <c r="M9732" s="16">
        <f ca="1">K9732*Table3[[#This Row],[QUANTITY]]*(1-Table3[[#This Row],[DISCOUNT %]])</f>
        <v>4248.3781887074056</v>
      </c>
      <c r="N9732" s="3">
        <f>DAY(Table3[[#This Row],[DATE]])</f>
        <v>23</v>
      </c>
      <c r="O9732" s="3" t="str">
        <f>TEXT(Table3[[#This Row],[DATE]],"mmm")</f>
        <v>Aug</v>
      </c>
      <c r="P9732" s="3">
        <f>YEAR(Table3[[#This Row],[DATE]])</f>
        <v>2047</v>
      </c>
    </row>
    <row r="9733" spans="1:16" x14ac:dyDescent="0.3">
      <c r="A9733" s="6">
        <v>53928</v>
      </c>
      <c r="B9733" s="7" t="s">
        <v>1343</v>
      </c>
      <c r="C9733" s="9">
        <f t="shared" ca="1" si="304"/>
        <v>12</v>
      </c>
      <c r="D9733" s="9" t="s">
        <v>2115</v>
      </c>
      <c r="E9733" s="9" t="s">
        <v>2116</v>
      </c>
      <c r="F9733" s="10">
        <f t="shared" ca="1" si="305"/>
        <v>8.6950610072608167E-2</v>
      </c>
      <c r="G9733" s="3" t="str">
        <f>VLOOKUP(Table3[[#This Row],[PRODUCT ID]],Table1[[PRODUCT]:[SELLING PRICE]],1,FALSE)</f>
        <v>Product291</v>
      </c>
      <c r="H9733" s="3" t="str">
        <f>VLOOKUP(Table3[[#This Row],[PRODUCT ID]],Table1[[PRODUCT]:[SELLING PRICE]],2,FALSE)</f>
        <v>Category3</v>
      </c>
      <c r="I9733" s="3" t="str">
        <f>VLOOKUP(Table3[[#This Row],[PRODUCT ID]],Table1[[PRODUCT]:[SELLING PRICE]],3,FALSE)</f>
        <v>Lt</v>
      </c>
      <c r="J9733" s="16">
        <f ca="1">VLOOKUP(Table3[[#This Row],[PRODUCT ID]],Table1[[PRODUCT]:[SELLING PRICE]],4,FALSE)</f>
        <v>57</v>
      </c>
      <c r="K9733" s="16">
        <f ca="1">VLOOKUP(Table3[[#This Row],[PRODUCT ID]],Table1[[PRODUCT]:[SELLING PRICE]],5,FALSE)</f>
        <v>160.76107279266179</v>
      </c>
      <c r="L9733" s="16">
        <f ca="1">J9733*Table3[[#This Row],[QUANTITY]]</f>
        <v>684</v>
      </c>
      <c r="M9733" s="16">
        <f ca="1">K9733*Table3[[#This Row],[QUANTITY]]*(1-Table3[[#This Row],[DISCOUNT %]])</f>
        <v>1761.3935932489544</v>
      </c>
      <c r="N9733" s="3">
        <f>DAY(Table3[[#This Row],[DATE]])</f>
        <v>24</v>
      </c>
      <c r="O9733" s="3" t="str">
        <f>TEXT(Table3[[#This Row],[DATE]],"mmm")</f>
        <v>Aug</v>
      </c>
      <c r="P9733" s="3">
        <f>YEAR(Table3[[#This Row],[DATE]])</f>
        <v>2047</v>
      </c>
    </row>
    <row r="9734" spans="1:16" x14ac:dyDescent="0.3">
      <c r="A9734" s="6">
        <v>53929</v>
      </c>
      <c r="B9734" s="7" t="s">
        <v>1344</v>
      </c>
      <c r="C9734" s="9">
        <f t="shared" ca="1" si="304"/>
        <v>12</v>
      </c>
      <c r="D9734" s="9" t="s">
        <v>2115</v>
      </c>
      <c r="E9734" s="9" t="s">
        <v>2116</v>
      </c>
      <c r="F9734" s="10">
        <f t="shared" ca="1" si="305"/>
        <v>9.5101934780614822E-2</v>
      </c>
      <c r="G9734" s="3" t="str">
        <f>VLOOKUP(Table3[[#This Row],[PRODUCT ID]],Table1[[PRODUCT]:[SELLING PRICE]],1,FALSE)</f>
        <v>Product292</v>
      </c>
      <c r="H9734" s="3" t="str">
        <f>VLOOKUP(Table3[[#This Row],[PRODUCT ID]],Table1[[PRODUCT]:[SELLING PRICE]],2,FALSE)</f>
        <v>Category4</v>
      </c>
      <c r="I9734" s="3" t="str">
        <f>VLOOKUP(Table3[[#This Row],[PRODUCT ID]],Table1[[PRODUCT]:[SELLING PRICE]],3,FALSE)</f>
        <v>Ft</v>
      </c>
      <c r="J9734" s="16">
        <f ca="1">VLOOKUP(Table3[[#This Row],[PRODUCT ID]],Table1[[PRODUCT]:[SELLING PRICE]],4,FALSE)</f>
        <v>157</v>
      </c>
      <c r="K9734" s="16">
        <f ca="1">VLOOKUP(Table3[[#This Row],[PRODUCT ID]],Table1[[PRODUCT]:[SELLING PRICE]],5,FALSE)</f>
        <v>69.169995893164739</v>
      </c>
      <c r="L9734" s="16">
        <f ca="1">J9734*Table3[[#This Row],[QUANTITY]]</f>
        <v>1884</v>
      </c>
      <c r="M9734" s="16">
        <f ca="1">K9734*Table3[[#This Row],[QUANTITY]]*(1-Table3[[#This Row],[DISCOUNT %]])</f>
        <v>751.10154545949104</v>
      </c>
      <c r="N9734" s="3">
        <f>DAY(Table3[[#This Row],[DATE]])</f>
        <v>25</v>
      </c>
      <c r="O9734" s="3" t="str">
        <f>TEXT(Table3[[#This Row],[DATE]],"mmm")</f>
        <v>Aug</v>
      </c>
      <c r="P9734" s="3">
        <f>YEAR(Table3[[#This Row],[DATE]])</f>
        <v>2047</v>
      </c>
    </row>
    <row r="9735" spans="1:16" x14ac:dyDescent="0.3">
      <c r="A9735" s="6">
        <v>53930</v>
      </c>
      <c r="B9735" s="7" t="s">
        <v>1345</v>
      </c>
      <c r="C9735" s="9">
        <f t="shared" ca="1" si="304"/>
        <v>14</v>
      </c>
      <c r="D9735" s="9" t="s">
        <v>2115</v>
      </c>
      <c r="E9735" s="9" t="s">
        <v>2116</v>
      </c>
      <c r="F9735" s="10">
        <f t="shared" ca="1" si="305"/>
        <v>3.814301188849864E-2</v>
      </c>
      <c r="G9735" s="3" t="str">
        <f>VLOOKUP(Table3[[#This Row],[PRODUCT ID]],Table1[[PRODUCT]:[SELLING PRICE]],1,FALSE)</f>
        <v>Product293</v>
      </c>
      <c r="H9735" s="3" t="str">
        <f>VLOOKUP(Table3[[#This Row],[PRODUCT ID]],Table1[[PRODUCT]:[SELLING PRICE]],2,FALSE)</f>
        <v>Category5</v>
      </c>
      <c r="I9735" s="3" t="str">
        <f>VLOOKUP(Table3[[#This Row],[PRODUCT ID]],Table1[[PRODUCT]:[SELLING PRICE]],3,FALSE)</f>
        <v>Kg</v>
      </c>
      <c r="J9735" s="16">
        <f ca="1">VLOOKUP(Table3[[#This Row],[PRODUCT ID]],Table1[[PRODUCT]:[SELLING PRICE]],4,FALSE)</f>
        <v>154</v>
      </c>
      <c r="K9735" s="16">
        <f ca="1">VLOOKUP(Table3[[#This Row],[PRODUCT ID]],Table1[[PRODUCT]:[SELLING PRICE]],5,FALSE)</f>
        <v>254.70296095990525</v>
      </c>
      <c r="L9735" s="16">
        <f ca="1">J9735*Table3[[#This Row],[QUANTITY]]</f>
        <v>2156</v>
      </c>
      <c r="M9735" s="16">
        <f ca="1">K9735*Table3[[#This Row],[QUANTITY]]*(1-Table3[[#This Row],[DISCOUNT %]])</f>
        <v>3429.8295204876608</v>
      </c>
      <c r="N9735" s="3">
        <f>DAY(Table3[[#This Row],[DATE]])</f>
        <v>26</v>
      </c>
      <c r="O9735" s="3" t="str">
        <f>TEXT(Table3[[#This Row],[DATE]],"mmm")</f>
        <v>Aug</v>
      </c>
      <c r="P9735" s="3">
        <f>YEAR(Table3[[#This Row],[DATE]])</f>
        <v>2047</v>
      </c>
    </row>
    <row r="9736" spans="1:16" x14ac:dyDescent="0.3">
      <c r="A9736" s="6">
        <v>53931</v>
      </c>
      <c r="B9736" s="7" t="s">
        <v>1346</v>
      </c>
      <c r="C9736" s="9">
        <f t="shared" ca="1" si="304"/>
        <v>3</v>
      </c>
      <c r="D9736" s="9" t="s">
        <v>2116</v>
      </c>
      <c r="E9736" s="9" t="s">
        <v>2118</v>
      </c>
      <c r="F9736" s="10">
        <f t="shared" ca="1" si="305"/>
        <v>9.6781316054918631E-2</v>
      </c>
      <c r="G9736" s="3" t="str">
        <f>VLOOKUP(Table3[[#This Row],[PRODUCT ID]],Table1[[PRODUCT]:[SELLING PRICE]],1,FALSE)</f>
        <v>Product294</v>
      </c>
      <c r="H9736" s="3" t="str">
        <f>VLOOKUP(Table3[[#This Row],[PRODUCT ID]],Table1[[PRODUCT]:[SELLING PRICE]],2,FALSE)</f>
        <v>Category1</v>
      </c>
      <c r="I9736" s="3" t="str">
        <f>VLOOKUP(Table3[[#This Row],[PRODUCT ID]],Table1[[PRODUCT]:[SELLING PRICE]],3,FALSE)</f>
        <v>No</v>
      </c>
      <c r="J9736" s="16">
        <f ca="1">VLOOKUP(Table3[[#This Row],[PRODUCT ID]],Table1[[PRODUCT]:[SELLING PRICE]],4,FALSE)</f>
        <v>242</v>
      </c>
      <c r="K9736" s="16">
        <f ca="1">VLOOKUP(Table3[[#This Row],[PRODUCT ID]],Table1[[PRODUCT]:[SELLING PRICE]],5,FALSE)</f>
        <v>68.235740328435014</v>
      </c>
      <c r="L9736" s="16">
        <f ca="1">J9736*Table3[[#This Row],[QUANTITY]]</f>
        <v>726</v>
      </c>
      <c r="M9736" s="16">
        <f ca="1">K9736*Table3[[#This Row],[QUANTITY]]*(1-Table3[[#This Row],[DISCOUNT %]])</f>
        <v>184.89538673240216</v>
      </c>
      <c r="N9736" s="3">
        <f>DAY(Table3[[#This Row],[DATE]])</f>
        <v>27</v>
      </c>
      <c r="O9736" s="3" t="str">
        <f>TEXT(Table3[[#This Row],[DATE]],"mmm")</f>
        <v>Aug</v>
      </c>
      <c r="P9736" s="3">
        <f>YEAR(Table3[[#This Row],[DATE]])</f>
        <v>2047</v>
      </c>
    </row>
    <row r="9737" spans="1:16" x14ac:dyDescent="0.3">
      <c r="A9737" s="6">
        <v>53932</v>
      </c>
      <c r="B9737" s="7" t="s">
        <v>1347</v>
      </c>
      <c r="C9737" s="9">
        <f t="shared" ca="1" si="304"/>
        <v>5</v>
      </c>
      <c r="D9737" s="9" t="s">
        <v>2116</v>
      </c>
      <c r="E9737" s="9" t="s">
        <v>2118</v>
      </c>
      <c r="F9737" s="10">
        <f t="shared" ca="1" si="305"/>
        <v>3.3653641130692268E-2</v>
      </c>
      <c r="G9737" s="3" t="str">
        <f>VLOOKUP(Table3[[#This Row],[PRODUCT ID]],Table1[[PRODUCT]:[SELLING PRICE]],1,FALSE)</f>
        <v>Product295</v>
      </c>
      <c r="H9737" s="3" t="str">
        <f>VLOOKUP(Table3[[#This Row],[PRODUCT ID]],Table1[[PRODUCT]:[SELLING PRICE]],2,FALSE)</f>
        <v>Category2</v>
      </c>
      <c r="I9737" s="3" t="str">
        <f>VLOOKUP(Table3[[#This Row],[PRODUCT ID]],Table1[[PRODUCT]:[SELLING PRICE]],3,FALSE)</f>
        <v>No</v>
      </c>
      <c r="J9737" s="16">
        <f ca="1">VLOOKUP(Table3[[#This Row],[PRODUCT ID]],Table1[[PRODUCT]:[SELLING PRICE]],4,FALSE)</f>
        <v>36</v>
      </c>
      <c r="K9737" s="16">
        <f ca="1">VLOOKUP(Table3[[#This Row],[PRODUCT ID]],Table1[[PRODUCT]:[SELLING PRICE]],5,FALSE)</f>
        <v>125.64644108565078</v>
      </c>
      <c r="L9737" s="16">
        <f ca="1">J9737*Table3[[#This Row],[QUANTITY]]</f>
        <v>180</v>
      </c>
      <c r="M9737" s="16">
        <f ca="1">K9737*Table3[[#This Row],[QUANTITY]]*(1-Table3[[#This Row],[DISCOUNT %]])</f>
        <v>607.08990424002809</v>
      </c>
      <c r="N9737" s="3">
        <f>DAY(Table3[[#This Row],[DATE]])</f>
        <v>28</v>
      </c>
      <c r="O9737" s="3" t="str">
        <f>TEXT(Table3[[#This Row],[DATE]],"mmm")</f>
        <v>Aug</v>
      </c>
      <c r="P9737" s="3">
        <f>YEAR(Table3[[#This Row],[DATE]])</f>
        <v>2047</v>
      </c>
    </row>
    <row r="9738" spans="1:16" x14ac:dyDescent="0.3">
      <c r="A9738" s="6">
        <v>53933</v>
      </c>
      <c r="B9738" s="7" t="s">
        <v>1348</v>
      </c>
      <c r="C9738" s="9">
        <f t="shared" ca="1" si="304"/>
        <v>11</v>
      </c>
      <c r="D9738" s="9" t="s">
        <v>2116</v>
      </c>
      <c r="E9738" s="9" t="s">
        <v>2116</v>
      </c>
      <c r="F9738" s="10">
        <f t="shared" ca="1" si="305"/>
        <v>1.2875758109416281E-2</v>
      </c>
      <c r="G9738" s="3" t="str">
        <f>VLOOKUP(Table3[[#This Row],[PRODUCT ID]],Table1[[PRODUCT]:[SELLING PRICE]],1,FALSE)</f>
        <v>Product296</v>
      </c>
      <c r="H9738" s="3" t="str">
        <f>VLOOKUP(Table3[[#This Row],[PRODUCT ID]],Table1[[PRODUCT]:[SELLING PRICE]],2,FALSE)</f>
        <v>Category3</v>
      </c>
      <c r="I9738" s="3" t="str">
        <f>VLOOKUP(Table3[[#This Row],[PRODUCT ID]],Table1[[PRODUCT]:[SELLING PRICE]],3,FALSE)</f>
        <v>Ft</v>
      </c>
      <c r="J9738" s="16">
        <f ca="1">VLOOKUP(Table3[[#This Row],[PRODUCT ID]],Table1[[PRODUCT]:[SELLING PRICE]],4,FALSE)</f>
        <v>29</v>
      </c>
      <c r="K9738" s="16">
        <f ca="1">VLOOKUP(Table3[[#This Row],[PRODUCT ID]],Table1[[PRODUCT]:[SELLING PRICE]],5,FALSE)</f>
        <v>307.08370406391714</v>
      </c>
      <c r="L9738" s="16">
        <f ca="1">J9738*Table3[[#This Row],[QUANTITY]]</f>
        <v>319</v>
      </c>
      <c r="M9738" s="16">
        <f ca="1">K9738*Table3[[#This Row],[QUANTITY]]*(1-Table3[[#This Row],[DISCOUNT %]])</f>
        <v>3334.4274542815119</v>
      </c>
      <c r="N9738" s="3">
        <f>DAY(Table3[[#This Row],[DATE]])</f>
        <v>29</v>
      </c>
      <c r="O9738" s="3" t="str">
        <f>TEXT(Table3[[#This Row],[DATE]],"mmm")</f>
        <v>Aug</v>
      </c>
      <c r="P9738" s="3">
        <f>YEAR(Table3[[#This Row],[DATE]])</f>
        <v>2047</v>
      </c>
    </row>
    <row r="9739" spans="1:16" x14ac:dyDescent="0.3">
      <c r="A9739" s="6">
        <v>53934</v>
      </c>
      <c r="B9739" s="7" t="s">
        <v>1349</v>
      </c>
      <c r="C9739" s="9">
        <f t="shared" ca="1" si="304"/>
        <v>14</v>
      </c>
      <c r="D9739" s="9" t="s">
        <v>2115</v>
      </c>
      <c r="E9739" s="9" t="s">
        <v>2116</v>
      </c>
      <c r="F9739" s="10">
        <f t="shared" ca="1" si="305"/>
        <v>4.4259983699595287E-2</v>
      </c>
      <c r="G9739" s="3" t="str">
        <f>VLOOKUP(Table3[[#This Row],[PRODUCT ID]],Table1[[PRODUCT]:[SELLING PRICE]],1,FALSE)</f>
        <v>Product297</v>
      </c>
      <c r="H9739" s="3" t="str">
        <f>VLOOKUP(Table3[[#This Row],[PRODUCT ID]],Table1[[PRODUCT]:[SELLING PRICE]],2,FALSE)</f>
        <v>Category4</v>
      </c>
      <c r="I9739" s="3" t="str">
        <f>VLOOKUP(Table3[[#This Row],[PRODUCT ID]],Table1[[PRODUCT]:[SELLING PRICE]],3,FALSE)</f>
        <v>No</v>
      </c>
      <c r="J9739" s="16">
        <f ca="1">VLOOKUP(Table3[[#This Row],[PRODUCT ID]],Table1[[PRODUCT]:[SELLING PRICE]],4,FALSE)</f>
        <v>77</v>
      </c>
      <c r="K9739" s="16">
        <f ca="1">VLOOKUP(Table3[[#This Row],[PRODUCT ID]],Table1[[PRODUCT]:[SELLING PRICE]],5,FALSE)</f>
        <v>74.673762245883864</v>
      </c>
      <c r="L9739" s="16">
        <f ca="1">J9739*Table3[[#This Row],[QUANTITY]]</f>
        <v>1078</v>
      </c>
      <c r="M9739" s="16">
        <f ca="1">K9739*Table3[[#This Row],[QUANTITY]]*(1-Table3[[#This Row],[DISCOUNT %]])</f>
        <v>999.16183844531031</v>
      </c>
      <c r="N9739" s="3">
        <f>DAY(Table3[[#This Row],[DATE]])</f>
        <v>30</v>
      </c>
      <c r="O9739" s="3" t="str">
        <f>TEXT(Table3[[#This Row],[DATE]],"mmm")</f>
        <v>Aug</v>
      </c>
      <c r="P9739" s="3">
        <f>YEAR(Table3[[#This Row],[DATE]])</f>
        <v>2047</v>
      </c>
    </row>
    <row r="9740" spans="1:16" x14ac:dyDescent="0.3">
      <c r="A9740" s="6">
        <v>53935</v>
      </c>
      <c r="B9740" s="7" t="s">
        <v>1350</v>
      </c>
      <c r="C9740" s="9">
        <f t="shared" ca="1" si="304"/>
        <v>10</v>
      </c>
      <c r="D9740" s="9" t="s">
        <v>2117</v>
      </c>
      <c r="E9740" s="9" t="s">
        <v>2116</v>
      </c>
      <c r="F9740" s="10">
        <f t="shared" ca="1" si="305"/>
        <v>3.2440469545660489E-2</v>
      </c>
      <c r="G9740" s="3" t="str">
        <f>VLOOKUP(Table3[[#This Row],[PRODUCT ID]],Table1[[PRODUCT]:[SELLING PRICE]],1,FALSE)</f>
        <v>Product298</v>
      </c>
      <c r="H9740" s="3" t="str">
        <f>VLOOKUP(Table3[[#This Row],[PRODUCT ID]],Table1[[PRODUCT]:[SELLING PRICE]],2,FALSE)</f>
        <v>Category5</v>
      </c>
      <c r="I9740" s="3" t="str">
        <f>VLOOKUP(Table3[[#This Row],[PRODUCT ID]],Table1[[PRODUCT]:[SELLING PRICE]],3,FALSE)</f>
        <v>Kg</v>
      </c>
      <c r="J9740" s="16">
        <f ca="1">VLOOKUP(Table3[[#This Row],[PRODUCT ID]],Table1[[PRODUCT]:[SELLING PRICE]],4,FALSE)</f>
        <v>198</v>
      </c>
      <c r="K9740" s="16">
        <f ca="1">VLOOKUP(Table3[[#This Row],[PRODUCT ID]],Table1[[PRODUCT]:[SELLING PRICE]],5,FALSE)</f>
        <v>67.879310668282471</v>
      </c>
      <c r="L9740" s="16">
        <f ca="1">J9740*Table3[[#This Row],[QUANTITY]]</f>
        <v>1980</v>
      </c>
      <c r="M9740" s="16">
        <f ca="1">K9740*Table3[[#This Row],[QUANTITY]]*(1-Table3[[#This Row],[DISCOUNT %]])</f>
        <v>656.77273957767625</v>
      </c>
      <c r="N9740" s="3">
        <f>DAY(Table3[[#This Row],[DATE]])</f>
        <v>31</v>
      </c>
      <c r="O9740" s="3" t="str">
        <f>TEXT(Table3[[#This Row],[DATE]],"mmm")</f>
        <v>Aug</v>
      </c>
      <c r="P9740" s="3">
        <f>YEAR(Table3[[#This Row],[DATE]])</f>
        <v>2047</v>
      </c>
    </row>
    <row r="9741" spans="1:16" x14ac:dyDescent="0.3">
      <c r="A9741" s="6">
        <v>53936</v>
      </c>
      <c r="B9741" s="7" t="s">
        <v>1351</v>
      </c>
      <c r="C9741" s="9">
        <f t="shared" ca="1" si="304"/>
        <v>10</v>
      </c>
      <c r="D9741" s="9" t="s">
        <v>2117</v>
      </c>
      <c r="E9741" s="9" t="s">
        <v>2116</v>
      </c>
      <c r="F9741" s="10">
        <f t="shared" ca="1" si="305"/>
        <v>1.6567049580887873E-2</v>
      </c>
      <c r="G9741" s="3" t="str">
        <f>VLOOKUP(Table3[[#This Row],[PRODUCT ID]],Table1[[PRODUCT]:[SELLING PRICE]],1,FALSE)</f>
        <v>Product299</v>
      </c>
      <c r="H9741" s="3" t="str">
        <f>VLOOKUP(Table3[[#This Row],[PRODUCT ID]],Table1[[PRODUCT]:[SELLING PRICE]],2,FALSE)</f>
        <v>Category1</v>
      </c>
      <c r="I9741" s="3" t="str">
        <f>VLOOKUP(Table3[[#This Row],[PRODUCT ID]],Table1[[PRODUCT]:[SELLING PRICE]],3,FALSE)</f>
        <v>Kg</v>
      </c>
      <c r="J9741" s="16">
        <f ca="1">VLOOKUP(Table3[[#This Row],[PRODUCT ID]],Table1[[PRODUCT]:[SELLING PRICE]],4,FALSE)</f>
        <v>15</v>
      </c>
      <c r="K9741" s="16">
        <f ca="1">VLOOKUP(Table3[[#This Row],[PRODUCT ID]],Table1[[PRODUCT]:[SELLING PRICE]],5,FALSE)</f>
        <v>43.335675005788879</v>
      </c>
      <c r="L9741" s="16">
        <f ca="1">J9741*Table3[[#This Row],[QUANTITY]]</f>
        <v>150</v>
      </c>
      <c r="M9741" s="16">
        <f ca="1">K9741*Table3[[#This Row],[QUANTITY]]*(1-Table3[[#This Row],[DISCOUNT %]])</f>
        <v>426.17730729346732</v>
      </c>
      <c r="N9741" s="3">
        <f>DAY(Table3[[#This Row],[DATE]])</f>
        <v>1</v>
      </c>
      <c r="O9741" s="3" t="str">
        <f>TEXT(Table3[[#This Row],[DATE]],"mmm")</f>
        <v>Sep</v>
      </c>
      <c r="P9741" s="3">
        <f>YEAR(Table3[[#This Row],[DATE]])</f>
        <v>2047</v>
      </c>
    </row>
    <row r="9742" spans="1:16" x14ac:dyDescent="0.3">
      <c r="A9742" s="6">
        <v>53937</v>
      </c>
      <c r="B9742" s="7" t="s">
        <v>1352</v>
      </c>
      <c r="C9742" s="9">
        <f t="shared" ca="1" si="304"/>
        <v>3</v>
      </c>
      <c r="D9742" s="9" t="s">
        <v>2116</v>
      </c>
      <c r="E9742" s="9" t="s">
        <v>2118</v>
      </c>
      <c r="F9742" s="10">
        <f t="shared" ca="1" si="305"/>
        <v>7.0562396708944874E-2</v>
      </c>
      <c r="G9742" s="3" t="str">
        <f>VLOOKUP(Table3[[#This Row],[PRODUCT ID]],Table1[[PRODUCT]:[SELLING PRICE]],1,FALSE)</f>
        <v>Product300</v>
      </c>
      <c r="H9742" s="3" t="str">
        <f>VLOOKUP(Table3[[#This Row],[PRODUCT ID]],Table1[[PRODUCT]:[SELLING PRICE]],2,FALSE)</f>
        <v>Category2</v>
      </c>
      <c r="I9742" s="3" t="str">
        <f>VLOOKUP(Table3[[#This Row],[PRODUCT ID]],Table1[[PRODUCT]:[SELLING PRICE]],3,FALSE)</f>
        <v>Lt</v>
      </c>
      <c r="J9742" s="16">
        <f ca="1">VLOOKUP(Table3[[#This Row],[PRODUCT ID]],Table1[[PRODUCT]:[SELLING PRICE]],4,FALSE)</f>
        <v>28</v>
      </c>
      <c r="K9742" s="16">
        <f ca="1">VLOOKUP(Table3[[#This Row],[PRODUCT ID]],Table1[[PRODUCT]:[SELLING PRICE]],5,FALSE)</f>
        <v>106.79262470069787</v>
      </c>
      <c r="L9742" s="16">
        <f ca="1">J9742*Table3[[#This Row],[QUANTITY]]</f>
        <v>84</v>
      </c>
      <c r="M9742" s="16">
        <f ca="1">K9742*Table3[[#This Row],[QUANTITY]]*(1-Table3[[#This Row],[DISCOUNT %]])</f>
        <v>297.77124345293333</v>
      </c>
      <c r="N9742" s="3">
        <f>DAY(Table3[[#This Row],[DATE]])</f>
        <v>2</v>
      </c>
      <c r="O9742" s="3" t="str">
        <f>TEXT(Table3[[#This Row],[DATE]],"mmm")</f>
        <v>Sep</v>
      </c>
      <c r="P9742" s="3">
        <f>YEAR(Table3[[#This Row],[DATE]])</f>
        <v>2047</v>
      </c>
    </row>
    <row r="9743" spans="1:16" x14ac:dyDescent="0.3">
      <c r="A9743" s="6">
        <v>53938</v>
      </c>
      <c r="B9743" s="7" t="s">
        <v>1353</v>
      </c>
      <c r="C9743" s="9">
        <f t="shared" ca="1" si="304"/>
        <v>3</v>
      </c>
      <c r="D9743" s="9" t="s">
        <v>2116</v>
      </c>
      <c r="E9743" s="9" t="s">
        <v>2116</v>
      </c>
      <c r="F9743" s="10">
        <f t="shared" ca="1" si="305"/>
        <v>3.7676601146505284E-2</v>
      </c>
      <c r="G9743" s="3" t="str">
        <f>VLOOKUP(Table3[[#This Row],[PRODUCT ID]],Table1[[PRODUCT]:[SELLING PRICE]],1,FALSE)</f>
        <v>Product301</v>
      </c>
      <c r="H9743" s="3" t="str">
        <f>VLOOKUP(Table3[[#This Row],[PRODUCT ID]],Table1[[PRODUCT]:[SELLING PRICE]],2,FALSE)</f>
        <v>Category3</v>
      </c>
      <c r="I9743" s="3" t="str">
        <f>VLOOKUP(Table3[[#This Row],[PRODUCT ID]],Table1[[PRODUCT]:[SELLING PRICE]],3,FALSE)</f>
        <v>Kg</v>
      </c>
      <c r="J9743" s="16">
        <f ca="1">VLOOKUP(Table3[[#This Row],[PRODUCT ID]],Table1[[PRODUCT]:[SELLING PRICE]],4,FALSE)</f>
        <v>247</v>
      </c>
      <c r="K9743" s="16">
        <f ca="1">VLOOKUP(Table3[[#This Row],[PRODUCT ID]],Table1[[PRODUCT]:[SELLING PRICE]],5,FALSE)</f>
        <v>87.750979976690644</v>
      </c>
      <c r="L9743" s="16">
        <f ca="1">J9743*Table3[[#This Row],[QUANTITY]]</f>
        <v>741</v>
      </c>
      <c r="M9743" s="16">
        <f ca="1">K9743*Table3[[#This Row],[QUANTITY]]*(1-Table3[[#This Row],[DISCOUNT %]])</f>
        <v>253.33446391168169</v>
      </c>
      <c r="N9743" s="3">
        <f>DAY(Table3[[#This Row],[DATE]])</f>
        <v>3</v>
      </c>
      <c r="O9743" s="3" t="str">
        <f>TEXT(Table3[[#This Row],[DATE]],"mmm")</f>
        <v>Sep</v>
      </c>
      <c r="P9743" s="3">
        <f>YEAR(Table3[[#This Row],[DATE]])</f>
        <v>2047</v>
      </c>
    </row>
    <row r="9744" spans="1:16" x14ac:dyDescent="0.3">
      <c r="A9744" s="6">
        <v>53939</v>
      </c>
      <c r="B9744" s="7" t="s">
        <v>1354</v>
      </c>
      <c r="C9744" s="9">
        <f t="shared" ca="1" si="304"/>
        <v>6</v>
      </c>
      <c r="D9744" s="9" t="s">
        <v>2116</v>
      </c>
      <c r="E9744" s="9" t="s">
        <v>2116</v>
      </c>
      <c r="F9744" s="10">
        <f t="shared" ca="1" si="305"/>
        <v>9.0126290899086914E-2</v>
      </c>
      <c r="G9744" s="3" t="str">
        <f>VLOOKUP(Table3[[#This Row],[PRODUCT ID]],Table1[[PRODUCT]:[SELLING PRICE]],1,FALSE)</f>
        <v>Product302</v>
      </c>
      <c r="H9744" s="3" t="str">
        <f>VLOOKUP(Table3[[#This Row],[PRODUCT ID]],Table1[[PRODUCT]:[SELLING PRICE]],2,FALSE)</f>
        <v>Category4</v>
      </c>
      <c r="I9744" s="3" t="str">
        <f>VLOOKUP(Table3[[#This Row],[PRODUCT ID]],Table1[[PRODUCT]:[SELLING PRICE]],3,FALSE)</f>
        <v>Lt</v>
      </c>
      <c r="J9744" s="16">
        <f ca="1">VLOOKUP(Table3[[#This Row],[PRODUCT ID]],Table1[[PRODUCT]:[SELLING PRICE]],4,FALSE)</f>
        <v>24</v>
      </c>
      <c r="K9744" s="16">
        <f ca="1">VLOOKUP(Table3[[#This Row],[PRODUCT ID]],Table1[[PRODUCT]:[SELLING PRICE]],5,FALSE)</f>
        <v>49.389533626981333</v>
      </c>
      <c r="L9744" s="16">
        <f ca="1">J9744*Table3[[#This Row],[QUANTITY]]</f>
        <v>144</v>
      </c>
      <c r="M9744" s="16">
        <f ca="1">K9744*Table3[[#This Row],[QUANTITY]]*(1-Table3[[#This Row],[DISCOUNT %]])</f>
        <v>269.62942891167461</v>
      </c>
      <c r="N9744" s="3">
        <f>DAY(Table3[[#This Row],[DATE]])</f>
        <v>4</v>
      </c>
      <c r="O9744" s="3" t="str">
        <f>TEXT(Table3[[#This Row],[DATE]],"mmm")</f>
        <v>Sep</v>
      </c>
      <c r="P9744" s="3">
        <f>YEAR(Table3[[#This Row],[DATE]])</f>
        <v>2047</v>
      </c>
    </row>
    <row r="9745" spans="1:16" x14ac:dyDescent="0.3">
      <c r="A9745" s="6">
        <v>53940</v>
      </c>
      <c r="B9745" s="7" t="s">
        <v>1355</v>
      </c>
      <c r="C9745" s="9">
        <f t="shared" ca="1" si="304"/>
        <v>2</v>
      </c>
      <c r="D9745" s="9" t="s">
        <v>2116</v>
      </c>
      <c r="E9745" s="9" t="s">
        <v>2116</v>
      </c>
      <c r="F9745" s="10">
        <f t="shared" ca="1" si="305"/>
        <v>2.109750416882962E-2</v>
      </c>
      <c r="G9745" s="3" t="str">
        <f>VLOOKUP(Table3[[#This Row],[PRODUCT ID]],Table1[[PRODUCT]:[SELLING PRICE]],1,FALSE)</f>
        <v>Product303</v>
      </c>
      <c r="H9745" s="3" t="str">
        <f>VLOOKUP(Table3[[#This Row],[PRODUCT ID]],Table1[[PRODUCT]:[SELLING PRICE]],2,FALSE)</f>
        <v>Category5</v>
      </c>
      <c r="I9745" s="3" t="str">
        <f>VLOOKUP(Table3[[#This Row],[PRODUCT ID]],Table1[[PRODUCT]:[SELLING PRICE]],3,FALSE)</f>
        <v>Ft</v>
      </c>
      <c r="J9745" s="16">
        <f ca="1">VLOOKUP(Table3[[#This Row],[PRODUCT ID]],Table1[[PRODUCT]:[SELLING PRICE]],4,FALSE)</f>
        <v>15</v>
      </c>
      <c r="K9745" s="16">
        <f ca="1">VLOOKUP(Table3[[#This Row],[PRODUCT ID]],Table1[[PRODUCT]:[SELLING PRICE]],5,FALSE)</f>
        <v>248.86566443478185</v>
      </c>
      <c r="L9745" s="16">
        <f ca="1">J9745*Table3[[#This Row],[QUANTITY]]</f>
        <v>30</v>
      </c>
      <c r="M9745" s="16">
        <f ca="1">K9745*Table3[[#This Row],[QUANTITY]]*(1-Table3[[#This Row],[DISCOUNT %]])</f>
        <v>487.23044008378099</v>
      </c>
      <c r="N9745" s="3">
        <f>DAY(Table3[[#This Row],[DATE]])</f>
        <v>5</v>
      </c>
      <c r="O9745" s="3" t="str">
        <f>TEXT(Table3[[#This Row],[DATE]],"mmm")</f>
        <v>Sep</v>
      </c>
      <c r="P9745" s="3">
        <f>YEAR(Table3[[#This Row],[DATE]])</f>
        <v>2047</v>
      </c>
    </row>
    <row r="9746" spans="1:16" x14ac:dyDescent="0.3">
      <c r="A9746" s="6">
        <v>53941</v>
      </c>
      <c r="B9746" s="7" t="s">
        <v>1356</v>
      </c>
      <c r="C9746" s="9">
        <f t="shared" ca="1" si="304"/>
        <v>15</v>
      </c>
      <c r="D9746" s="9" t="s">
        <v>2115</v>
      </c>
      <c r="E9746" s="9" t="s">
        <v>2116</v>
      </c>
      <c r="F9746" s="10">
        <f t="shared" ca="1" si="305"/>
        <v>9.0812017812056389E-2</v>
      </c>
      <c r="G9746" s="3" t="str">
        <f>VLOOKUP(Table3[[#This Row],[PRODUCT ID]],Table1[[PRODUCT]:[SELLING PRICE]],1,FALSE)</f>
        <v>Product304</v>
      </c>
      <c r="H9746" s="3" t="str">
        <f>VLOOKUP(Table3[[#This Row],[PRODUCT ID]],Table1[[PRODUCT]:[SELLING PRICE]],2,FALSE)</f>
        <v>Category1</v>
      </c>
      <c r="I9746" s="3" t="str">
        <f>VLOOKUP(Table3[[#This Row],[PRODUCT ID]],Table1[[PRODUCT]:[SELLING PRICE]],3,FALSE)</f>
        <v>Kg</v>
      </c>
      <c r="J9746" s="16">
        <f ca="1">VLOOKUP(Table3[[#This Row],[PRODUCT ID]],Table1[[PRODUCT]:[SELLING PRICE]],4,FALSE)</f>
        <v>240</v>
      </c>
      <c r="K9746" s="16">
        <f ca="1">VLOOKUP(Table3[[#This Row],[PRODUCT ID]],Table1[[PRODUCT]:[SELLING PRICE]],5,FALSE)</f>
        <v>58.432663802580812</v>
      </c>
      <c r="L9746" s="16">
        <f ca="1">J9746*Table3[[#This Row],[QUANTITY]]</f>
        <v>3600</v>
      </c>
      <c r="M9746" s="16">
        <f ca="1">K9746*Table3[[#This Row],[QUANTITY]]*(1-Table3[[#This Row],[DISCOUNT %]])</f>
        <v>796.89413544802414</v>
      </c>
      <c r="N9746" s="3">
        <f>DAY(Table3[[#This Row],[DATE]])</f>
        <v>6</v>
      </c>
      <c r="O9746" s="3" t="str">
        <f>TEXT(Table3[[#This Row],[DATE]],"mmm")</f>
        <v>Sep</v>
      </c>
      <c r="P9746" s="3">
        <f>YEAR(Table3[[#This Row],[DATE]])</f>
        <v>2047</v>
      </c>
    </row>
    <row r="9747" spans="1:16" x14ac:dyDescent="0.3">
      <c r="A9747" s="6">
        <v>53942</v>
      </c>
      <c r="B9747" s="7" t="s">
        <v>1357</v>
      </c>
      <c r="C9747" s="9">
        <f t="shared" ca="1" si="304"/>
        <v>2</v>
      </c>
      <c r="D9747" s="9" t="s">
        <v>2116</v>
      </c>
      <c r="E9747" s="9" t="s">
        <v>2116</v>
      </c>
      <c r="F9747" s="10">
        <f t="shared" ca="1" si="305"/>
        <v>4.4707798406791038E-2</v>
      </c>
      <c r="G9747" s="3" t="str">
        <f>VLOOKUP(Table3[[#This Row],[PRODUCT ID]],Table1[[PRODUCT]:[SELLING PRICE]],1,FALSE)</f>
        <v>Product305</v>
      </c>
      <c r="H9747" s="3" t="str">
        <f>VLOOKUP(Table3[[#This Row],[PRODUCT ID]],Table1[[PRODUCT]:[SELLING PRICE]],2,FALSE)</f>
        <v>Category2</v>
      </c>
      <c r="I9747" s="3" t="str">
        <f>VLOOKUP(Table3[[#This Row],[PRODUCT ID]],Table1[[PRODUCT]:[SELLING PRICE]],3,FALSE)</f>
        <v>No</v>
      </c>
      <c r="J9747" s="16">
        <f ca="1">VLOOKUP(Table3[[#This Row],[PRODUCT ID]],Table1[[PRODUCT]:[SELLING PRICE]],4,FALSE)</f>
        <v>162</v>
      </c>
      <c r="K9747" s="16">
        <f ca="1">VLOOKUP(Table3[[#This Row],[PRODUCT ID]],Table1[[PRODUCT]:[SELLING PRICE]],5,FALSE)</f>
        <v>50.299507482008949</v>
      </c>
      <c r="L9747" s="16">
        <f ca="1">J9747*Table3[[#This Row],[QUANTITY]]</f>
        <v>324</v>
      </c>
      <c r="M9747" s="16">
        <f ca="1">K9747*Table3[[#This Row],[QUANTITY]]*(1-Table3[[#This Row],[DISCOUNT %]])</f>
        <v>96.101454483084822</v>
      </c>
      <c r="N9747" s="3">
        <f>DAY(Table3[[#This Row],[DATE]])</f>
        <v>7</v>
      </c>
      <c r="O9747" s="3" t="str">
        <f>TEXT(Table3[[#This Row],[DATE]],"mmm")</f>
        <v>Sep</v>
      </c>
      <c r="P9747" s="3">
        <f>YEAR(Table3[[#This Row],[DATE]])</f>
        <v>2047</v>
      </c>
    </row>
    <row r="9748" spans="1:16" x14ac:dyDescent="0.3">
      <c r="A9748" s="6">
        <v>53943</v>
      </c>
      <c r="B9748" s="7" t="s">
        <v>1358</v>
      </c>
      <c r="C9748" s="9">
        <f t="shared" ca="1" si="304"/>
        <v>15</v>
      </c>
      <c r="D9748" s="9" t="s">
        <v>2117</v>
      </c>
      <c r="E9748" s="9" t="s">
        <v>2118</v>
      </c>
      <c r="F9748" s="10">
        <f t="shared" ca="1" si="305"/>
        <v>9.8763097343125952E-2</v>
      </c>
      <c r="G9748" s="3" t="str">
        <f>VLOOKUP(Table3[[#This Row],[PRODUCT ID]],Table1[[PRODUCT]:[SELLING PRICE]],1,FALSE)</f>
        <v>Product306</v>
      </c>
      <c r="H9748" s="3" t="str">
        <f>VLOOKUP(Table3[[#This Row],[PRODUCT ID]],Table1[[PRODUCT]:[SELLING PRICE]],2,FALSE)</f>
        <v>Category3</v>
      </c>
      <c r="I9748" s="3" t="str">
        <f>VLOOKUP(Table3[[#This Row],[PRODUCT ID]],Table1[[PRODUCT]:[SELLING PRICE]],3,FALSE)</f>
        <v>No</v>
      </c>
      <c r="J9748" s="16">
        <f ca="1">VLOOKUP(Table3[[#This Row],[PRODUCT ID]],Table1[[PRODUCT]:[SELLING PRICE]],4,FALSE)</f>
        <v>206</v>
      </c>
      <c r="K9748" s="16">
        <f ca="1">VLOOKUP(Table3[[#This Row],[PRODUCT ID]],Table1[[PRODUCT]:[SELLING PRICE]],5,FALSE)</f>
        <v>199.02314319636599</v>
      </c>
      <c r="L9748" s="16">
        <f ca="1">J9748*Table3[[#This Row],[QUANTITY]]</f>
        <v>3090</v>
      </c>
      <c r="M9748" s="16">
        <f ca="1">K9748*Table3[[#This Row],[QUANTITY]]*(1-Table3[[#This Row],[DISCOUNT %]])</f>
        <v>2690.5050169699261</v>
      </c>
      <c r="N9748" s="3">
        <f>DAY(Table3[[#This Row],[DATE]])</f>
        <v>8</v>
      </c>
      <c r="O9748" s="3" t="str">
        <f>TEXT(Table3[[#This Row],[DATE]],"mmm")</f>
        <v>Sep</v>
      </c>
      <c r="P9748" s="3">
        <f>YEAR(Table3[[#This Row],[DATE]])</f>
        <v>2047</v>
      </c>
    </row>
    <row r="9749" spans="1:16" x14ac:dyDescent="0.3">
      <c r="A9749" s="6">
        <v>53944</v>
      </c>
      <c r="B9749" s="7" t="s">
        <v>1359</v>
      </c>
      <c r="C9749" s="9">
        <f t="shared" ca="1" si="304"/>
        <v>1</v>
      </c>
      <c r="D9749" s="9" t="s">
        <v>2115</v>
      </c>
      <c r="E9749" s="9" t="s">
        <v>2118</v>
      </c>
      <c r="F9749" s="10">
        <f t="shared" ca="1" si="305"/>
        <v>6.3754508642108576E-2</v>
      </c>
      <c r="G9749" s="3" t="str">
        <f>VLOOKUP(Table3[[#This Row],[PRODUCT ID]],Table1[[PRODUCT]:[SELLING PRICE]],1,FALSE)</f>
        <v>Product307</v>
      </c>
      <c r="H9749" s="3" t="str">
        <f>VLOOKUP(Table3[[#This Row],[PRODUCT ID]],Table1[[PRODUCT]:[SELLING PRICE]],2,FALSE)</f>
        <v>Category4</v>
      </c>
      <c r="I9749" s="3" t="str">
        <f>VLOOKUP(Table3[[#This Row],[PRODUCT ID]],Table1[[PRODUCT]:[SELLING PRICE]],3,FALSE)</f>
        <v>Ft</v>
      </c>
      <c r="J9749" s="16">
        <f ca="1">VLOOKUP(Table3[[#This Row],[PRODUCT ID]],Table1[[PRODUCT]:[SELLING PRICE]],4,FALSE)</f>
        <v>29</v>
      </c>
      <c r="K9749" s="16">
        <f ca="1">VLOOKUP(Table3[[#This Row],[PRODUCT ID]],Table1[[PRODUCT]:[SELLING PRICE]],5,FALSE)</f>
        <v>185.71672229854039</v>
      </c>
      <c r="L9749" s="16">
        <f ca="1">J9749*Table3[[#This Row],[QUANTITY]]</f>
        <v>29</v>
      </c>
      <c r="M9749" s="16">
        <f ca="1">K9749*Table3[[#This Row],[QUANTITY]]*(1-Table3[[#This Row],[DISCOUNT %]])</f>
        <v>173.87644392177404</v>
      </c>
      <c r="N9749" s="3">
        <f>DAY(Table3[[#This Row],[DATE]])</f>
        <v>9</v>
      </c>
      <c r="O9749" s="3" t="str">
        <f>TEXT(Table3[[#This Row],[DATE]],"mmm")</f>
        <v>Sep</v>
      </c>
      <c r="P9749" s="3">
        <f>YEAR(Table3[[#This Row],[DATE]])</f>
        <v>2047</v>
      </c>
    </row>
    <row r="9750" spans="1:16" x14ac:dyDescent="0.3">
      <c r="A9750" s="6">
        <v>53945</v>
      </c>
      <c r="B9750" s="7" t="s">
        <v>1360</v>
      </c>
      <c r="C9750" s="9">
        <f t="shared" ca="1" si="304"/>
        <v>2</v>
      </c>
      <c r="D9750" s="9" t="s">
        <v>2115</v>
      </c>
      <c r="E9750" s="9" t="s">
        <v>2116</v>
      </c>
      <c r="F9750" s="10">
        <f t="shared" ca="1" si="305"/>
        <v>6.982796225083128E-2</v>
      </c>
      <c r="G9750" s="3" t="str">
        <f>VLOOKUP(Table3[[#This Row],[PRODUCT ID]],Table1[[PRODUCT]:[SELLING PRICE]],1,FALSE)</f>
        <v>Product308</v>
      </c>
      <c r="H9750" s="3" t="str">
        <f>VLOOKUP(Table3[[#This Row],[PRODUCT ID]],Table1[[PRODUCT]:[SELLING PRICE]],2,FALSE)</f>
        <v>Category5</v>
      </c>
      <c r="I9750" s="3" t="str">
        <f>VLOOKUP(Table3[[#This Row],[PRODUCT ID]],Table1[[PRODUCT]:[SELLING PRICE]],3,FALSE)</f>
        <v>No</v>
      </c>
      <c r="J9750" s="16">
        <f ca="1">VLOOKUP(Table3[[#This Row],[PRODUCT ID]],Table1[[PRODUCT]:[SELLING PRICE]],4,FALSE)</f>
        <v>15</v>
      </c>
      <c r="K9750" s="16">
        <f ca="1">VLOOKUP(Table3[[#This Row],[PRODUCT ID]],Table1[[PRODUCT]:[SELLING PRICE]],5,FALSE)</f>
        <v>96.872214221055856</v>
      </c>
      <c r="L9750" s="16">
        <f ca="1">J9750*Table3[[#This Row],[QUANTITY]]</f>
        <v>30</v>
      </c>
      <c r="M9750" s="16">
        <f ca="1">K9750*Table3[[#This Row],[QUANTITY]]*(1-Table3[[#This Row],[DISCOUNT %]])</f>
        <v>180.21564980654705</v>
      </c>
      <c r="N9750" s="3">
        <f>DAY(Table3[[#This Row],[DATE]])</f>
        <v>10</v>
      </c>
      <c r="O9750" s="3" t="str">
        <f>TEXT(Table3[[#This Row],[DATE]],"mmm")</f>
        <v>Sep</v>
      </c>
      <c r="P9750" s="3">
        <f>YEAR(Table3[[#This Row],[DATE]])</f>
        <v>2047</v>
      </c>
    </row>
    <row r="9751" spans="1:16" x14ac:dyDescent="0.3">
      <c r="A9751" s="6">
        <v>53946</v>
      </c>
      <c r="B9751" s="7" t="s">
        <v>1361</v>
      </c>
      <c r="C9751" s="9">
        <f t="shared" ca="1" si="304"/>
        <v>11</v>
      </c>
      <c r="D9751" s="9" t="s">
        <v>2115</v>
      </c>
      <c r="E9751" s="9" t="s">
        <v>2116</v>
      </c>
      <c r="F9751" s="10">
        <f t="shared" ca="1" si="305"/>
        <v>7.4042461191537609E-2</v>
      </c>
      <c r="G9751" s="3" t="str">
        <f>VLOOKUP(Table3[[#This Row],[PRODUCT ID]],Table1[[PRODUCT]:[SELLING PRICE]],1,FALSE)</f>
        <v>Product309</v>
      </c>
      <c r="H9751" s="3" t="str">
        <f>VLOOKUP(Table3[[#This Row],[PRODUCT ID]],Table1[[PRODUCT]:[SELLING PRICE]],2,FALSE)</f>
        <v>Category1</v>
      </c>
      <c r="I9751" s="3" t="str">
        <f>VLOOKUP(Table3[[#This Row],[PRODUCT ID]],Table1[[PRODUCT]:[SELLING PRICE]],3,FALSE)</f>
        <v>Kg</v>
      </c>
      <c r="J9751" s="16">
        <f ca="1">VLOOKUP(Table3[[#This Row],[PRODUCT ID]],Table1[[PRODUCT]:[SELLING PRICE]],4,FALSE)</f>
        <v>199</v>
      </c>
      <c r="K9751" s="16">
        <f ca="1">VLOOKUP(Table3[[#This Row],[PRODUCT ID]],Table1[[PRODUCT]:[SELLING PRICE]],5,FALSE)</f>
        <v>235.71906334814992</v>
      </c>
      <c r="L9751" s="16">
        <f ca="1">J9751*Table3[[#This Row],[QUANTITY]]</f>
        <v>2189</v>
      </c>
      <c r="M9751" s="16">
        <f ca="1">K9751*Table3[[#This Row],[QUANTITY]]*(1-Table3[[#This Row],[DISCOUNT %]])</f>
        <v>2400.9242812289781</v>
      </c>
      <c r="N9751" s="3">
        <f>DAY(Table3[[#This Row],[DATE]])</f>
        <v>11</v>
      </c>
      <c r="O9751" s="3" t="str">
        <f>TEXT(Table3[[#This Row],[DATE]],"mmm")</f>
        <v>Sep</v>
      </c>
      <c r="P9751" s="3">
        <f>YEAR(Table3[[#This Row],[DATE]])</f>
        <v>2047</v>
      </c>
    </row>
    <row r="9752" spans="1:16" x14ac:dyDescent="0.3">
      <c r="A9752" s="6">
        <v>53947</v>
      </c>
      <c r="B9752" s="7" t="s">
        <v>1362</v>
      </c>
      <c r="C9752" s="9">
        <f t="shared" ca="1" si="304"/>
        <v>9</v>
      </c>
      <c r="D9752" s="9" t="s">
        <v>2116</v>
      </c>
      <c r="E9752" s="9" t="s">
        <v>2116</v>
      </c>
      <c r="F9752" s="10">
        <f t="shared" ca="1" si="305"/>
        <v>2.0015402034492535E-2</v>
      </c>
      <c r="G9752" s="3" t="str">
        <f>VLOOKUP(Table3[[#This Row],[PRODUCT ID]],Table1[[PRODUCT]:[SELLING PRICE]],1,FALSE)</f>
        <v>Product310</v>
      </c>
      <c r="H9752" s="3" t="str">
        <f>VLOOKUP(Table3[[#This Row],[PRODUCT ID]],Table1[[PRODUCT]:[SELLING PRICE]],2,FALSE)</f>
        <v>Category2</v>
      </c>
      <c r="I9752" s="3" t="str">
        <f>VLOOKUP(Table3[[#This Row],[PRODUCT ID]],Table1[[PRODUCT]:[SELLING PRICE]],3,FALSE)</f>
        <v>Kg</v>
      </c>
      <c r="J9752" s="16">
        <f ca="1">VLOOKUP(Table3[[#This Row],[PRODUCT ID]],Table1[[PRODUCT]:[SELLING PRICE]],4,FALSE)</f>
        <v>73</v>
      </c>
      <c r="K9752" s="16">
        <f ca="1">VLOOKUP(Table3[[#This Row],[PRODUCT ID]],Table1[[PRODUCT]:[SELLING PRICE]],5,FALSE)</f>
        <v>137.38378005784344</v>
      </c>
      <c r="L9752" s="16">
        <f ca="1">J9752*Table3[[#This Row],[QUANTITY]]</f>
        <v>657</v>
      </c>
      <c r="M9752" s="16">
        <f ca="1">K9752*Table3[[#This Row],[QUANTITY]]*(1-Table3[[#This Row],[DISCOUNT %]])</f>
        <v>1211.7058962027068</v>
      </c>
      <c r="N9752" s="3">
        <f>DAY(Table3[[#This Row],[DATE]])</f>
        <v>12</v>
      </c>
      <c r="O9752" s="3" t="str">
        <f>TEXT(Table3[[#This Row],[DATE]],"mmm")</f>
        <v>Sep</v>
      </c>
      <c r="P9752" s="3">
        <f>YEAR(Table3[[#This Row],[DATE]])</f>
        <v>2047</v>
      </c>
    </row>
    <row r="9753" spans="1:16" x14ac:dyDescent="0.3">
      <c r="A9753" s="6">
        <v>53948</v>
      </c>
      <c r="B9753" s="7" t="s">
        <v>1363</v>
      </c>
      <c r="C9753" s="9">
        <f t="shared" ca="1" si="304"/>
        <v>8</v>
      </c>
      <c r="D9753" s="9" t="s">
        <v>2116</v>
      </c>
      <c r="E9753" s="9" t="s">
        <v>2116</v>
      </c>
      <c r="F9753" s="10">
        <f t="shared" ca="1" si="305"/>
        <v>8.4281141436609253E-2</v>
      </c>
      <c r="G9753" s="3" t="str">
        <f>VLOOKUP(Table3[[#This Row],[PRODUCT ID]],Table1[[PRODUCT]:[SELLING PRICE]],1,FALSE)</f>
        <v>Product311</v>
      </c>
      <c r="H9753" s="3" t="str">
        <f>VLOOKUP(Table3[[#This Row],[PRODUCT ID]],Table1[[PRODUCT]:[SELLING PRICE]],2,FALSE)</f>
        <v>Category3</v>
      </c>
      <c r="I9753" s="3" t="str">
        <f>VLOOKUP(Table3[[#This Row],[PRODUCT ID]],Table1[[PRODUCT]:[SELLING PRICE]],3,FALSE)</f>
        <v>Lt</v>
      </c>
      <c r="J9753" s="16">
        <f ca="1">VLOOKUP(Table3[[#This Row],[PRODUCT ID]],Table1[[PRODUCT]:[SELLING PRICE]],4,FALSE)</f>
        <v>21</v>
      </c>
      <c r="K9753" s="16">
        <f ca="1">VLOOKUP(Table3[[#This Row],[PRODUCT ID]],Table1[[PRODUCT]:[SELLING PRICE]],5,FALSE)</f>
        <v>52.675250259203565</v>
      </c>
      <c r="L9753" s="16">
        <f ca="1">J9753*Table3[[#This Row],[QUANTITY]]</f>
        <v>168</v>
      </c>
      <c r="M9753" s="16">
        <f ca="1">K9753*Table3[[#This Row],[QUANTITY]]*(1-Table3[[#This Row],[DISCOUNT %]])</f>
        <v>385.88576033519075</v>
      </c>
      <c r="N9753" s="3">
        <f>DAY(Table3[[#This Row],[DATE]])</f>
        <v>13</v>
      </c>
      <c r="O9753" s="3" t="str">
        <f>TEXT(Table3[[#This Row],[DATE]],"mmm")</f>
        <v>Sep</v>
      </c>
      <c r="P9753" s="3">
        <f>YEAR(Table3[[#This Row],[DATE]])</f>
        <v>2047</v>
      </c>
    </row>
    <row r="9754" spans="1:16" x14ac:dyDescent="0.3">
      <c r="A9754" s="6">
        <v>53949</v>
      </c>
      <c r="B9754" s="7" t="s">
        <v>1364</v>
      </c>
      <c r="C9754" s="9">
        <f t="shared" ca="1" si="304"/>
        <v>7</v>
      </c>
      <c r="D9754" s="9" t="s">
        <v>2116</v>
      </c>
      <c r="E9754" s="9" t="s">
        <v>2118</v>
      </c>
      <c r="F9754" s="10">
        <f t="shared" ca="1" si="305"/>
        <v>6.32413684736225E-3</v>
      </c>
      <c r="G9754" s="3" t="str">
        <f>VLOOKUP(Table3[[#This Row],[PRODUCT ID]],Table1[[PRODUCT]:[SELLING PRICE]],1,FALSE)</f>
        <v>Product312</v>
      </c>
      <c r="H9754" s="3" t="str">
        <f>VLOOKUP(Table3[[#This Row],[PRODUCT ID]],Table1[[PRODUCT]:[SELLING PRICE]],2,FALSE)</f>
        <v>Category4</v>
      </c>
      <c r="I9754" s="3" t="str">
        <f>VLOOKUP(Table3[[#This Row],[PRODUCT ID]],Table1[[PRODUCT]:[SELLING PRICE]],3,FALSE)</f>
        <v>Kg</v>
      </c>
      <c r="J9754" s="16">
        <f ca="1">VLOOKUP(Table3[[#This Row],[PRODUCT ID]],Table1[[PRODUCT]:[SELLING PRICE]],4,FALSE)</f>
        <v>114</v>
      </c>
      <c r="K9754" s="16">
        <f ca="1">VLOOKUP(Table3[[#This Row],[PRODUCT ID]],Table1[[PRODUCT]:[SELLING PRICE]],5,FALSE)</f>
        <v>67.957248157769186</v>
      </c>
      <c r="L9754" s="16">
        <f ca="1">J9754*Table3[[#This Row],[QUANTITY]]</f>
        <v>798</v>
      </c>
      <c r="M9754" s="16">
        <f ca="1">K9754*Table3[[#This Row],[QUANTITY]]*(1-Table3[[#This Row],[DISCOUNT %]])</f>
        <v>472.69234054454512</v>
      </c>
      <c r="N9754" s="3">
        <f>DAY(Table3[[#This Row],[DATE]])</f>
        <v>14</v>
      </c>
      <c r="O9754" s="3" t="str">
        <f>TEXT(Table3[[#This Row],[DATE]],"mmm")</f>
        <v>Sep</v>
      </c>
      <c r="P9754" s="3">
        <f>YEAR(Table3[[#This Row],[DATE]])</f>
        <v>2047</v>
      </c>
    </row>
    <row r="9755" spans="1:16" x14ac:dyDescent="0.3">
      <c r="A9755" s="6">
        <v>53950</v>
      </c>
      <c r="B9755" s="7" t="s">
        <v>1365</v>
      </c>
      <c r="C9755" s="9">
        <f t="shared" ca="1" si="304"/>
        <v>15</v>
      </c>
      <c r="D9755" s="9" t="s">
        <v>2115</v>
      </c>
      <c r="E9755" s="9" t="s">
        <v>2116</v>
      </c>
      <c r="F9755" s="10">
        <f t="shared" ca="1" si="305"/>
        <v>1.9774977786749083E-3</v>
      </c>
      <c r="G9755" s="3" t="str">
        <f>VLOOKUP(Table3[[#This Row],[PRODUCT ID]],Table1[[PRODUCT]:[SELLING PRICE]],1,FALSE)</f>
        <v>Product313</v>
      </c>
      <c r="H9755" s="3" t="str">
        <f>VLOOKUP(Table3[[#This Row],[PRODUCT ID]],Table1[[PRODUCT]:[SELLING PRICE]],2,FALSE)</f>
        <v>Category1</v>
      </c>
      <c r="I9755" s="3" t="str">
        <f>VLOOKUP(Table3[[#This Row],[PRODUCT ID]],Table1[[PRODUCT]:[SELLING PRICE]],3,FALSE)</f>
        <v>Lt</v>
      </c>
      <c r="J9755" s="16">
        <f ca="1">VLOOKUP(Table3[[#This Row],[PRODUCT ID]],Table1[[PRODUCT]:[SELLING PRICE]],4,FALSE)</f>
        <v>110</v>
      </c>
      <c r="K9755" s="16">
        <f ca="1">VLOOKUP(Table3[[#This Row],[PRODUCT ID]],Table1[[PRODUCT]:[SELLING PRICE]],5,FALSE)</f>
        <v>282.07144948750198</v>
      </c>
      <c r="L9755" s="16">
        <f ca="1">J9755*Table3[[#This Row],[QUANTITY]]</f>
        <v>1650</v>
      </c>
      <c r="M9755" s="16">
        <f ca="1">K9755*Table3[[#This Row],[QUANTITY]]*(1-Table3[[#This Row],[DISCOUNT %]])</f>
        <v>4222.7048073406922</v>
      </c>
      <c r="N9755" s="3">
        <f>DAY(Table3[[#This Row],[DATE]])</f>
        <v>15</v>
      </c>
      <c r="O9755" s="3" t="str">
        <f>TEXT(Table3[[#This Row],[DATE]],"mmm")</f>
        <v>Sep</v>
      </c>
      <c r="P9755" s="3">
        <f>YEAR(Table3[[#This Row],[DATE]])</f>
        <v>2047</v>
      </c>
    </row>
    <row r="9756" spans="1:16" x14ac:dyDescent="0.3">
      <c r="A9756" s="6">
        <v>53951</v>
      </c>
      <c r="B9756" s="7" t="s">
        <v>1366</v>
      </c>
      <c r="C9756" s="9">
        <f t="shared" ca="1" si="304"/>
        <v>12</v>
      </c>
      <c r="D9756" s="9" t="s">
        <v>2117</v>
      </c>
      <c r="E9756" s="9" t="s">
        <v>2116</v>
      </c>
      <c r="F9756" s="10">
        <f t="shared" ca="1" si="305"/>
        <v>3.1901205487222396E-2</v>
      </c>
      <c r="G9756" s="3" t="str">
        <f>VLOOKUP(Table3[[#This Row],[PRODUCT ID]],Table1[[PRODUCT]:[SELLING PRICE]],1,FALSE)</f>
        <v>Product314</v>
      </c>
      <c r="H9756" s="3" t="str">
        <f>VLOOKUP(Table3[[#This Row],[PRODUCT ID]],Table1[[PRODUCT]:[SELLING PRICE]],2,FALSE)</f>
        <v>Category2</v>
      </c>
      <c r="I9756" s="3" t="str">
        <f>VLOOKUP(Table3[[#This Row],[PRODUCT ID]],Table1[[PRODUCT]:[SELLING PRICE]],3,FALSE)</f>
        <v>Ft</v>
      </c>
      <c r="J9756" s="16">
        <f ca="1">VLOOKUP(Table3[[#This Row],[PRODUCT ID]],Table1[[PRODUCT]:[SELLING PRICE]],4,FALSE)</f>
        <v>203</v>
      </c>
      <c r="K9756" s="16">
        <f ca="1">VLOOKUP(Table3[[#This Row],[PRODUCT ID]],Table1[[PRODUCT]:[SELLING PRICE]],5,FALSE)</f>
        <v>41.070827392629212</v>
      </c>
      <c r="L9756" s="16">
        <f ca="1">J9756*Table3[[#This Row],[QUANTITY]]</f>
        <v>2436</v>
      </c>
      <c r="M9756" s="16">
        <f ca="1">K9756*Table3[[#This Row],[QUANTITY]]*(1-Table3[[#This Row],[DISCOUNT %]])</f>
        <v>477.12742186136046</v>
      </c>
      <c r="N9756" s="3">
        <f>DAY(Table3[[#This Row],[DATE]])</f>
        <v>16</v>
      </c>
      <c r="O9756" s="3" t="str">
        <f>TEXT(Table3[[#This Row],[DATE]],"mmm")</f>
        <v>Sep</v>
      </c>
      <c r="P9756" s="3">
        <f>YEAR(Table3[[#This Row],[DATE]])</f>
        <v>2047</v>
      </c>
    </row>
    <row r="9757" spans="1:16" x14ac:dyDescent="0.3">
      <c r="A9757" s="6">
        <v>53952</v>
      </c>
      <c r="B9757" s="7" t="s">
        <v>1367</v>
      </c>
      <c r="C9757" s="9">
        <f t="shared" ca="1" si="304"/>
        <v>9</v>
      </c>
      <c r="D9757" s="9" t="s">
        <v>2117</v>
      </c>
      <c r="E9757" s="9" t="s">
        <v>2116</v>
      </c>
      <c r="F9757" s="10">
        <f t="shared" ca="1" si="305"/>
        <v>1.968806235085685E-2</v>
      </c>
      <c r="G9757" s="3" t="str">
        <f>VLOOKUP(Table3[[#This Row],[PRODUCT ID]],Table1[[PRODUCT]:[SELLING PRICE]],1,FALSE)</f>
        <v>Product315</v>
      </c>
      <c r="H9757" s="3" t="str">
        <f>VLOOKUP(Table3[[#This Row],[PRODUCT ID]],Table1[[PRODUCT]:[SELLING PRICE]],2,FALSE)</f>
        <v>Category3</v>
      </c>
      <c r="I9757" s="3" t="str">
        <f>VLOOKUP(Table3[[#This Row],[PRODUCT ID]],Table1[[PRODUCT]:[SELLING PRICE]],3,FALSE)</f>
        <v>Kg</v>
      </c>
      <c r="J9757" s="16">
        <f ca="1">VLOOKUP(Table3[[#This Row],[PRODUCT ID]],Table1[[PRODUCT]:[SELLING PRICE]],4,FALSE)</f>
        <v>22</v>
      </c>
      <c r="K9757" s="16">
        <f ca="1">VLOOKUP(Table3[[#This Row],[PRODUCT ID]],Table1[[PRODUCT]:[SELLING PRICE]],5,FALSE)</f>
        <v>188.43548183236697</v>
      </c>
      <c r="L9757" s="16">
        <f ca="1">J9757*Table3[[#This Row],[QUANTITY]]</f>
        <v>198</v>
      </c>
      <c r="M9757" s="16">
        <f ca="1">K9757*Table3[[#This Row],[QUANTITY]]*(1-Table3[[#This Row],[DISCOUNT %]])</f>
        <v>1662.5299708524383</v>
      </c>
      <c r="N9757" s="3">
        <f>DAY(Table3[[#This Row],[DATE]])</f>
        <v>17</v>
      </c>
      <c r="O9757" s="3" t="str">
        <f>TEXT(Table3[[#This Row],[DATE]],"mmm")</f>
        <v>Sep</v>
      </c>
      <c r="P9757" s="3">
        <f>YEAR(Table3[[#This Row],[DATE]])</f>
        <v>2047</v>
      </c>
    </row>
    <row r="9758" spans="1:16" x14ac:dyDescent="0.3">
      <c r="A9758" s="6">
        <v>53953</v>
      </c>
      <c r="B9758" s="7" t="s">
        <v>1368</v>
      </c>
      <c r="C9758" s="9">
        <f t="shared" ca="1" si="304"/>
        <v>3</v>
      </c>
      <c r="D9758" s="9" t="s">
        <v>2116</v>
      </c>
      <c r="E9758" s="9" t="s">
        <v>2116</v>
      </c>
      <c r="F9758" s="10">
        <f t="shared" ca="1" si="305"/>
        <v>6.2636225800224418E-2</v>
      </c>
      <c r="G9758" s="3" t="str">
        <f>VLOOKUP(Table3[[#This Row],[PRODUCT ID]],Table1[[PRODUCT]:[SELLING PRICE]],1,FALSE)</f>
        <v>Product316</v>
      </c>
      <c r="H9758" s="3" t="str">
        <f>VLOOKUP(Table3[[#This Row],[PRODUCT ID]],Table1[[PRODUCT]:[SELLING PRICE]],2,FALSE)</f>
        <v>Category4</v>
      </c>
      <c r="I9758" s="3" t="str">
        <f>VLOOKUP(Table3[[#This Row],[PRODUCT ID]],Table1[[PRODUCT]:[SELLING PRICE]],3,FALSE)</f>
        <v>No</v>
      </c>
      <c r="J9758" s="16">
        <f ca="1">VLOOKUP(Table3[[#This Row],[PRODUCT ID]],Table1[[PRODUCT]:[SELLING PRICE]],4,FALSE)</f>
        <v>172</v>
      </c>
      <c r="K9758" s="16">
        <f ca="1">VLOOKUP(Table3[[#This Row],[PRODUCT ID]],Table1[[PRODUCT]:[SELLING PRICE]],5,FALSE)</f>
        <v>27.123133495871624</v>
      </c>
      <c r="L9758" s="16">
        <f ca="1">J9758*Table3[[#This Row],[QUANTITY]]</f>
        <v>516</v>
      </c>
      <c r="M9758" s="16">
        <f ca="1">K9758*Table3[[#This Row],[QUANTITY]]*(1-Table3[[#This Row],[DISCOUNT %]])</f>
        <v>76.272728345443738</v>
      </c>
      <c r="N9758" s="3">
        <f>DAY(Table3[[#This Row],[DATE]])</f>
        <v>18</v>
      </c>
      <c r="O9758" s="3" t="str">
        <f>TEXT(Table3[[#This Row],[DATE]],"mmm")</f>
        <v>Sep</v>
      </c>
      <c r="P9758" s="3">
        <f>YEAR(Table3[[#This Row],[DATE]])</f>
        <v>2047</v>
      </c>
    </row>
    <row r="9759" spans="1:16" x14ac:dyDescent="0.3">
      <c r="A9759" s="6">
        <v>53954</v>
      </c>
      <c r="B9759" s="7" t="s">
        <v>1369</v>
      </c>
      <c r="C9759" s="9">
        <f t="shared" ca="1" si="304"/>
        <v>3</v>
      </c>
      <c r="D9759" s="9" t="s">
        <v>2116</v>
      </c>
      <c r="E9759" s="9" t="s">
        <v>2116</v>
      </c>
      <c r="F9759" s="10">
        <f t="shared" ca="1" si="305"/>
        <v>5.5482692429603356E-3</v>
      </c>
      <c r="G9759" s="3" t="str">
        <f>VLOOKUP(Table3[[#This Row],[PRODUCT ID]],Table1[[PRODUCT]:[SELLING PRICE]],1,FALSE)</f>
        <v>Product317</v>
      </c>
      <c r="H9759" s="3" t="str">
        <f>VLOOKUP(Table3[[#This Row],[PRODUCT ID]],Table1[[PRODUCT]:[SELLING PRICE]],2,FALSE)</f>
        <v>Category5</v>
      </c>
      <c r="I9759" s="3" t="str">
        <f>VLOOKUP(Table3[[#This Row],[PRODUCT ID]],Table1[[PRODUCT]:[SELLING PRICE]],3,FALSE)</f>
        <v>No</v>
      </c>
      <c r="J9759" s="16">
        <f ca="1">VLOOKUP(Table3[[#This Row],[PRODUCT ID]],Table1[[PRODUCT]:[SELLING PRICE]],4,FALSE)</f>
        <v>151</v>
      </c>
      <c r="K9759" s="16">
        <f ca="1">VLOOKUP(Table3[[#This Row],[PRODUCT ID]],Table1[[PRODUCT]:[SELLING PRICE]],5,FALSE)</f>
        <v>35.301883465414221</v>
      </c>
      <c r="L9759" s="16">
        <f ca="1">J9759*Table3[[#This Row],[QUANTITY]]</f>
        <v>453</v>
      </c>
      <c r="M9759" s="16">
        <f ca="1">K9759*Table3[[#This Row],[QUANTITY]]*(1-Table3[[#This Row],[DISCOUNT %]])</f>
        <v>105.31805733349347</v>
      </c>
      <c r="N9759" s="3">
        <f>DAY(Table3[[#This Row],[DATE]])</f>
        <v>19</v>
      </c>
      <c r="O9759" s="3" t="str">
        <f>TEXT(Table3[[#This Row],[DATE]],"mmm")</f>
        <v>Sep</v>
      </c>
      <c r="P9759" s="3">
        <f>YEAR(Table3[[#This Row],[DATE]])</f>
        <v>2047</v>
      </c>
    </row>
    <row r="9760" spans="1:16" x14ac:dyDescent="0.3">
      <c r="A9760" s="6">
        <v>53955</v>
      </c>
      <c r="B9760" s="7" t="s">
        <v>1370</v>
      </c>
      <c r="C9760" s="9">
        <f t="shared" ca="1" si="304"/>
        <v>14</v>
      </c>
      <c r="D9760" s="9" t="s">
        <v>2116</v>
      </c>
      <c r="E9760" s="9" t="s">
        <v>2118</v>
      </c>
      <c r="F9760" s="10">
        <f t="shared" ca="1" si="305"/>
        <v>8.5726330172983659E-2</v>
      </c>
      <c r="G9760" s="3" t="str">
        <f>VLOOKUP(Table3[[#This Row],[PRODUCT ID]],Table1[[PRODUCT]:[SELLING PRICE]],1,FALSE)</f>
        <v>Product318</v>
      </c>
      <c r="H9760" s="3" t="str">
        <f>VLOOKUP(Table3[[#This Row],[PRODUCT ID]],Table1[[PRODUCT]:[SELLING PRICE]],2,FALSE)</f>
        <v>Category1</v>
      </c>
      <c r="I9760" s="3" t="str">
        <f>VLOOKUP(Table3[[#This Row],[PRODUCT ID]],Table1[[PRODUCT]:[SELLING PRICE]],3,FALSE)</f>
        <v>Ft</v>
      </c>
      <c r="J9760" s="16">
        <f ca="1">VLOOKUP(Table3[[#This Row],[PRODUCT ID]],Table1[[PRODUCT]:[SELLING PRICE]],4,FALSE)</f>
        <v>89</v>
      </c>
      <c r="K9760" s="16">
        <f ca="1">VLOOKUP(Table3[[#This Row],[PRODUCT ID]],Table1[[PRODUCT]:[SELLING PRICE]],5,FALSE)</f>
        <v>216.65822686185911</v>
      </c>
      <c r="L9760" s="16">
        <f ca="1">J9760*Table3[[#This Row],[QUANTITY]]</f>
        <v>1246</v>
      </c>
      <c r="M9760" s="16">
        <f ca="1">K9760*Table3[[#This Row],[QUANTITY]]*(1-Table3[[#This Row],[DISCOUNT %]])</f>
        <v>2773.1887703968864</v>
      </c>
      <c r="N9760" s="3">
        <f>DAY(Table3[[#This Row],[DATE]])</f>
        <v>20</v>
      </c>
      <c r="O9760" s="3" t="str">
        <f>TEXT(Table3[[#This Row],[DATE]],"mmm")</f>
        <v>Sep</v>
      </c>
      <c r="P9760" s="3">
        <f>YEAR(Table3[[#This Row],[DATE]])</f>
        <v>2047</v>
      </c>
    </row>
    <row r="9761" spans="1:16" x14ac:dyDescent="0.3">
      <c r="A9761" s="6">
        <v>53956</v>
      </c>
      <c r="B9761" s="7" t="s">
        <v>1371</v>
      </c>
      <c r="C9761" s="9">
        <f t="shared" ca="1" si="304"/>
        <v>13</v>
      </c>
      <c r="D9761" s="9" t="s">
        <v>2116</v>
      </c>
      <c r="E9761" s="9" t="s">
        <v>2118</v>
      </c>
      <c r="F9761" s="10">
        <f t="shared" ca="1" si="305"/>
        <v>6.8765122184274358E-2</v>
      </c>
      <c r="G9761" s="3" t="str">
        <f>VLOOKUP(Table3[[#This Row],[PRODUCT ID]],Table1[[PRODUCT]:[SELLING PRICE]],1,FALSE)</f>
        <v>Product319</v>
      </c>
      <c r="H9761" s="3" t="str">
        <f>VLOOKUP(Table3[[#This Row],[PRODUCT ID]],Table1[[PRODUCT]:[SELLING PRICE]],2,FALSE)</f>
        <v>Category2</v>
      </c>
      <c r="I9761" s="3" t="str">
        <f>VLOOKUP(Table3[[#This Row],[PRODUCT ID]],Table1[[PRODUCT]:[SELLING PRICE]],3,FALSE)</f>
        <v>No</v>
      </c>
      <c r="J9761" s="16">
        <f ca="1">VLOOKUP(Table3[[#This Row],[PRODUCT ID]],Table1[[PRODUCT]:[SELLING PRICE]],4,FALSE)</f>
        <v>20</v>
      </c>
      <c r="K9761" s="16">
        <f ca="1">VLOOKUP(Table3[[#This Row],[PRODUCT ID]],Table1[[PRODUCT]:[SELLING PRICE]],5,FALSE)</f>
        <v>232.52506986307321</v>
      </c>
      <c r="L9761" s="16">
        <f ca="1">J9761*Table3[[#This Row],[QUANTITY]]</f>
        <v>260</v>
      </c>
      <c r="M9761" s="16">
        <f ca="1">K9761*Table3[[#This Row],[QUANTITY]]*(1-Table3[[#This Row],[DISCOUNT %]])</f>
        <v>2814.9609152994171</v>
      </c>
      <c r="N9761" s="3">
        <f>DAY(Table3[[#This Row],[DATE]])</f>
        <v>21</v>
      </c>
      <c r="O9761" s="3" t="str">
        <f>TEXT(Table3[[#This Row],[DATE]],"mmm")</f>
        <v>Sep</v>
      </c>
      <c r="P9761" s="3">
        <f>YEAR(Table3[[#This Row],[DATE]])</f>
        <v>2047</v>
      </c>
    </row>
    <row r="9762" spans="1:16" x14ac:dyDescent="0.3">
      <c r="A9762" s="6">
        <v>53957</v>
      </c>
      <c r="B9762" s="7" t="s">
        <v>1372</v>
      </c>
      <c r="C9762" s="9">
        <f t="shared" ca="1" si="304"/>
        <v>10</v>
      </c>
      <c r="D9762" s="9" t="s">
        <v>2115</v>
      </c>
      <c r="E9762" s="9" t="s">
        <v>2116</v>
      </c>
      <c r="F9762" s="10">
        <f t="shared" ca="1" si="305"/>
        <v>8.4230894545131052E-2</v>
      </c>
      <c r="G9762" s="3" t="str">
        <f>VLOOKUP(Table3[[#This Row],[PRODUCT ID]],Table1[[PRODUCT]:[SELLING PRICE]],1,FALSE)</f>
        <v>Product320</v>
      </c>
      <c r="H9762" s="3" t="str">
        <f>VLOOKUP(Table3[[#This Row],[PRODUCT ID]],Table1[[PRODUCT]:[SELLING PRICE]],2,FALSE)</f>
        <v>Category3</v>
      </c>
      <c r="I9762" s="3" t="str">
        <f>VLOOKUP(Table3[[#This Row],[PRODUCT ID]],Table1[[PRODUCT]:[SELLING PRICE]],3,FALSE)</f>
        <v>Kg</v>
      </c>
      <c r="J9762" s="16">
        <f ca="1">VLOOKUP(Table3[[#This Row],[PRODUCT ID]],Table1[[PRODUCT]:[SELLING PRICE]],4,FALSE)</f>
        <v>71</v>
      </c>
      <c r="K9762" s="16">
        <f ca="1">VLOOKUP(Table3[[#This Row],[PRODUCT ID]],Table1[[PRODUCT]:[SELLING PRICE]],5,FALSE)</f>
        <v>128.16568360148443</v>
      </c>
      <c r="L9762" s="16">
        <f ca="1">J9762*Table3[[#This Row],[QUANTITY]]</f>
        <v>710</v>
      </c>
      <c r="M9762" s="16">
        <f ca="1">K9762*Table3[[#This Row],[QUANTITY]]*(1-Table3[[#This Row],[DISCOUNT %]])</f>
        <v>1173.7017342174317</v>
      </c>
      <c r="N9762" s="3">
        <f>DAY(Table3[[#This Row],[DATE]])</f>
        <v>22</v>
      </c>
      <c r="O9762" s="3" t="str">
        <f>TEXT(Table3[[#This Row],[DATE]],"mmm")</f>
        <v>Sep</v>
      </c>
      <c r="P9762" s="3">
        <f>YEAR(Table3[[#This Row],[DATE]])</f>
        <v>2047</v>
      </c>
    </row>
    <row r="9763" spans="1:16" x14ac:dyDescent="0.3">
      <c r="A9763" s="6">
        <v>53958</v>
      </c>
      <c r="B9763" s="7" t="s">
        <v>1373</v>
      </c>
      <c r="C9763" s="9">
        <f t="shared" ca="1" si="304"/>
        <v>12</v>
      </c>
      <c r="D9763" s="9" t="s">
        <v>2116</v>
      </c>
      <c r="E9763" s="9" t="s">
        <v>2116</v>
      </c>
      <c r="F9763" s="10">
        <f t="shared" ca="1" si="305"/>
        <v>5.8989185502037779E-2</v>
      </c>
      <c r="G9763" s="3" t="str">
        <f>VLOOKUP(Table3[[#This Row],[PRODUCT ID]],Table1[[PRODUCT]:[SELLING PRICE]],1,FALSE)</f>
        <v>Product321</v>
      </c>
      <c r="H9763" s="3" t="str">
        <f>VLOOKUP(Table3[[#This Row],[PRODUCT ID]],Table1[[PRODUCT]:[SELLING PRICE]],2,FALSE)</f>
        <v>Category4</v>
      </c>
      <c r="I9763" s="3" t="str">
        <f>VLOOKUP(Table3[[#This Row],[PRODUCT ID]],Table1[[PRODUCT]:[SELLING PRICE]],3,FALSE)</f>
        <v>Kg</v>
      </c>
      <c r="J9763" s="16">
        <f ca="1">VLOOKUP(Table3[[#This Row],[PRODUCT ID]],Table1[[PRODUCT]:[SELLING PRICE]],4,FALSE)</f>
        <v>138</v>
      </c>
      <c r="K9763" s="16">
        <f ca="1">VLOOKUP(Table3[[#This Row],[PRODUCT ID]],Table1[[PRODUCT]:[SELLING PRICE]],5,FALSE)</f>
        <v>288.72254229764252</v>
      </c>
      <c r="L9763" s="16">
        <f ca="1">J9763*Table3[[#This Row],[QUANTITY]]</f>
        <v>1656</v>
      </c>
      <c r="M9763" s="16">
        <f ca="1">K9763*Table3[[#This Row],[QUANTITY]]*(1-Table3[[#This Row],[DISCOUNT %]])</f>
        <v>3260.2924162971231</v>
      </c>
      <c r="N9763" s="3">
        <f>DAY(Table3[[#This Row],[DATE]])</f>
        <v>23</v>
      </c>
      <c r="O9763" s="3" t="str">
        <f>TEXT(Table3[[#This Row],[DATE]],"mmm")</f>
        <v>Sep</v>
      </c>
      <c r="P9763" s="3">
        <f>YEAR(Table3[[#This Row],[DATE]])</f>
        <v>2047</v>
      </c>
    </row>
    <row r="9764" spans="1:16" x14ac:dyDescent="0.3">
      <c r="A9764" s="6">
        <v>53959</v>
      </c>
      <c r="B9764" s="7" t="s">
        <v>1374</v>
      </c>
      <c r="C9764" s="9">
        <f t="shared" ca="1" si="304"/>
        <v>6</v>
      </c>
      <c r="D9764" s="9" t="s">
        <v>2117</v>
      </c>
      <c r="E9764" s="9" t="s">
        <v>2116</v>
      </c>
      <c r="F9764" s="10">
        <f t="shared" ca="1" si="305"/>
        <v>3.3001477718913985E-2</v>
      </c>
      <c r="G9764" s="3" t="str">
        <f>VLOOKUP(Table3[[#This Row],[PRODUCT ID]],Table1[[PRODUCT]:[SELLING PRICE]],1,FALSE)</f>
        <v>Product322</v>
      </c>
      <c r="H9764" s="3" t="str">
        <f>VLOOKUP(Table3[[#This Row],[PRODUCT ID]],Table1[[PRODUCT]:[SELLING PRICE]],2,FALSE)</f>
        <v>Category5</v>
      </c>
      <c r="I9764" s="3" t="str">
        <f>VLOOKUP(Table3[[#This Row],[PRODUCT ID]],Table1[[PRODUCT]:[SELLING PRICE]],3,FALSE)</f>
        <v>Lt</v>
      </c>
      <c r="J9764" s="16">
        <f ca="1">VLOOKUP(Table3[[#This Row],[PRODUCT ID]],Table1[[PRODUCT]:[SELLING PRICE]],4,FALSE)</f>
        <v>162</v>
      </c>
      <c r="K9764" s="16">
        <f ca="1">VLOOKUP(Table3[[#This Row],[PRODUCT ID]],Table1[[PRODUCT]:[SELLING PRICE]],5,FALSE)</f>
        <v>283.01514631136138</v>
      </c>
      <c r="L9764" s="16">
        <f ca="1">J9764*Table3[[#This Row],[QUANTITY]]</f>
        <v>972</v>
      </c>
      <c r="M9764" s="16">
        <f ca="1">K9764*Table3[[#This Row],[QUANTITY]]*(1-Table3[[#This Row],[DISCOUNT %]])</f>
        <v>1642.0513695975108</v>
      </c>
      <c r="N9764" s="3">
        <f>DAY(Table3[[#This Row],[DATE]])</f>
        <v>24</v>
      </c>
      <c r="O9764" s="3" t="str">
        <f>TEXT(Table3[[#This Row],[DATE]],"mmm")</f>
        <v>Sep</v>
      </c>
      <c r="P9764" s="3">
        <f>YEAR(Table3[[#This Row],[DATE]])</f>
        <v>2047</v>
      </c>
    </row>
    <row r="9765" spans="1:16" x14ac:dyDescent="0.3">
      <c r="A9765" s="6">
        <v>53960</v>
      </c>
      <c r="B9765" s="7" t="s">
        <v>1375</v>
      </c>
      <c r="C9765" s="9">
        <f t="shared" ca="1" si="304"/>
        <v>10</v>
      </c>
      <c r="D9765" s="9" t="s">
        <v>2115</v>
      </c>
      <c r="E9765" s="9" t="s">
        <v>2116</v>
      </c>
      <c r="F9765" s="10">
        <f t="shared" ca="1" si="305"/>
        <v>9.5765971507846062E-2</v>
      </c>
      <c r="G9765" s="3" t="str">
        <f>VLOOKUP(Table3[[#This Row],[PRODUCT ID]],Table1[[PRODUCT]:[SELLING PRICE]],1,FALSE)</f>
        <v>Product323</v>
      </c>
      <c r="H9765" s="3" t="str">
        <f>VLOOKUP(Table3[[#This Row],[PRODUCT ID]],Table1[[PRODUCT]:[SELLING PRICE]],2,FALSE)</f>
        <v>Category1</v>
      </c>
      <c r="I9765" s="3" t="str">
        <f>VLOOKUP(Table3[[#This Row],[PRODUCT ID]],Table1[[PRODUCT]:[SELLING PRICE]],3,FALSE)</f>
        <v>Kg</v>
      </c>
      <c r="J9765" s="16">
        <f ca="1">VLOOKUP(Table3[[#This Row],[PRODUCT ID]],Table1[[PRODUCT]:[SELLING PRICE]],4,FALSE)</f>
        <v>150</v>
      </c>
      <c r="K9765" s="16">
        <f ca="1">VLOOKUP(Table3[[#This Row],[PRODUCT ID]],Table1[[PRODUCT]:[SELLING PRICE]],5,FALSE)</f>
        <v>83.93411188831513</v>
      </c>
      <c r="L9765" s="16">
        <f ca="1">J9765*Table3[[#This Row],[QUANTITY]]</f>
        <v>1500</v>
      </c>
      <c r="M9765" s="16">
        <f ca="1">K9765*Table3[[#This Row],[QUANTITY]]*(1-Table3[[#This Row],[DISCOUNT %]])</f>
        <v>758.9608012068237</v>
      </c>
      <c r="N9765" s="3">
        <f>DAY(Table3[[#This Row],[DATE]])</f>
        <v>25</v>
      </c>
      <c r="O9765" s="3" t="str">
        <f>TEXT(Table3[[#This Row],[DATE]],"mmm")</f>
        <v>Sep</v>
      </c>
      <c r="P9765" s="3">
        <f>YEAR(Table3[[#This Row],[DATE]])</f>
        <v>2047</v>
      </c>
    </row>
    <row r="9766" spans="1:16" x14ac:dyDescent="0.3">
      <c r="A9766" s="6">
        <v>53961</v>
      </c>
      <c r="B9766" s="7" t="s">
        <v>1376</v>
      </c>
      <c r="C9766" s="9">
        <f t="shared" ca="1" si="304"/>
        <v>8</v>
      </c>
      <c r="D9766" s="9" t="s">
        <v>2115</v>
      </c>
      <c r="E9766" s="9" t="s">
        <v>2118</v>
      </c>
      <c r="F9766" s="10">
        <f t="shared" ca="1" si="305"/>
        <v>6.7403598660683434E-2</v>
      </c>
      <c r="G9766" s="3" t="str">
        <f>VLOOKUP(Table3[[#This Row],[PRODUCT ID]],Table1[[PRODUCT]:[SELLING PRICE]],1,FALSE)</f>
        <v>Product324</v>
      </c>
      <c r="H9766" s="3" t="str">
        <f>VLOOKUP(Table3[[#This Row],[PRODUCT ID]],Table1[[PRODUCT]:[SELLING PRICE]],2,FALSE)</f>
        <v>Category2</v>
      </c>
      <c r="I9766" s="3" t="str">
        <f>VLOOKUP(Table3[[#This Row],[PRODUCT ID]],Table1[[PRODUCT]:[SELLING PRICE]],3,FALSE)</f>
        <v>Lt</v>
      </c>
      <c r="J9766" s="16">
        <f ca="1">VLOOKUP(Table3[[#This Row],[PRODUCT ID]],Table1[[PRODUCT]:[SELLING PRICE]],4,FALSE)</f>
        <v>217</v>
      </c>
      <c r="K9766" s="16">
        <f ca="1">VLOOKUP(Table3[[#This Row],[PRODUCT ID]],Table1[[PRODUCT]:[SELLING PRICE]],5,FALSE)</f>
        <v>95.249144683585357</v>
      </c>
      <c r="L9766" s="16">
        <f ca="1">J9766*Table3[[#This Row],[QUANTITY]]</f>
        <v>1736</v>
      </c>
      <c r="M9766" s="16">
        <f ca="1">K9766*Table3[[#This Row],[QUANTITY]]*(1-Table3[[#This Row],[DISCOUNT %]])</f>
        <v>710.63207650047673</v>
      </c>
      <c r="N9766" s="3">
        <f>DAY(Table3[[#This Row],[DATE]])</f>
        <v>26</v>
      </c>
      <c r="O9766" s="3" t="str">
        <f>TEXT(Table3[[#This Row],[DATE]],"mmm")</f>
        <v>Sep</v>
      </c>
      <c r="P9766" s="3">
        <f>YEAR(Table3[[#This Row],[DATE]])</f>
        <v>2047</v>
      </c>
    </row>
    <row r="9767" spans="1:16" x14ac:dyDescent="0.3">
      <c r="A9767" s="6">
        <v>53962</v>
      </c>
      <c r="B9767" s="7" t="s">
        <v>1377</v>
      </c>
      <c r="C9767" s="9">
        <f t="shared" ca="1" si="304"/>
        <v>13</v>
      </c>
      <c r="D9767" s="9" t="s">
        <v>2115</v>
      </c>
      <c r="E9767" s="9" t="s">
        <v>2116</v>
      </c>
      <c r="F9767" s="10">
        <f t="shared" ca="1" si="305"/>
        <v>7.2918995323714195E-2</v>
      </c>
      <c r="G9767" s="3" t="str">
        <f>VLOOKUP(Table3[[#This Row],[PRODUCT ID]],Table1[[PRODUCT]:[SELLING PRICE]],1,FALSE)</f>
        <v>Product325</v>
      </c>
      <c r="H9767" s="3" t="str">
        <f>VLOOKUP(Table3[[#This Row],[PRODUCT ID]],Table1[[PRODUCT]:[SELLING PRICE]],2,FALSE)</f>
        <v>Category3</v>
      </c>
      <c r="I9767" s="3" t="str">
        <f>VLOOKUP(Table3[[#This Row],[PRODUCT ID]],Table1[[PRODUCT]:[SELLING PRICE]],3,FALSE)</f>
        <v>Ft</v>
      </c>
      <c r="J9767" s="16">
        <f ca="1">VLOOKUP(Table3[[#This Row],[PRODUCT ID]],Table1[[PRODUCT]:[SELLING PRICE]],4,FALSE)</f>
        <v>160</v>
      </c>
      <c r="K9767" s="16">
        <f ca="1">VLOOKUP(Table3[[#This Row],[PRODUCT ID]],Table1[[PRODUCT]:[SELLING PRICE]],5,FALSE)</f>
        <v>264.36610118895965</v>
      </c>
      <c r="L9767" s="16">
        <f ca="1">J9767*Table3[[#This Row],[QUANTITY]]</f>
        <v>2080</v>
      </c>
      <c r="M9767" s="16">
        <f ca="1">K9767*Table3[[#This Row],[QUANTITY]]*(1-Table3[[#This Row],[DISCOUNT %]])</f>
        <v>3186.1542790039739</v>
      </c>
      <c r="N9767" s="3">
        <f>DAY(Table3[[#This Row],[DATE]])</f>
        <v>27</v>
      </c>
      <c r="O9767" s="3" t="str">
        <f>TEXT(Table3[[#This Row],[DATE]],"mmm")</f>
        <v>Sep</v>
      </c>
      <c r="P9767" s="3">
        <f>YEAR(Table3[[#This Row],[DATE]])</f>
        <v>2047</v>
      </c>
    </row>
    <row r="9768" spans="1:16" x14ac:dyDescent="0.3">
      <c r="A9768" s="6">
        <v>53963</v>
      </c>
      <c r="B9768" s="7" t="s">
        <v>1378</v>
      </c>
      <c r="C9768" s="9">
        <f t="shared" ca="1" si="304"/>
        <v>12</v>
      </c>
      <c r="D9768" s="9" t="s">
        <v>2116</v>
      </c>
      <c r="E9768" s="9" t="s">
        <v>2116</v>
      </c>
      <c r="F9768" s="10">
        <f t="shared" ca="1" si="305"/>
        <v>7.6065929936103019E-2</v>
      </c>
      <c r="G9768" s="3" t="str">
        <f>VLOOKUP(Table3[[#This Row],[PRODUCT ID]],Table1[[PRODUCT]:[SELLING PRICE]],1,FALSE)</f>
        <v>Product326</v>
      </c>
      <c r="H9768" s="3" t="str">
        <f>VLOOKUP(Table3[[#This Row],[PRODUCT ID]],Table1[[PRODUCT]:[SELLING PRICE]],2,FALSE)</f>
        <v>Category4</v>
      </c>
      <c r="I9768" s="3" t="str">
        <f>VLOOKUP(Table3[[#This Row],[PRODUCT ID]],Table1[[PRODUCT]:[SELLING PRICE]],3,FALSE)</f>
        <v>Kg</v>
      </c>
      <c r="J9768" s="16">
        <f ca="1">VLOOKUP(Table3[[#This Row],[PRODUCT ID]],Table1[[PRODUCT]:[SELLING PRICE]],4,FALSE)</f>
        <v>117</v>
      </c>
      <c r="K9768" s="16">
        <f ca="1">VLOOKUP(Table3[[#This Row],[PRODUCT ID]],Table1[[PRODUCT]:[SELLING PRICE]],5,FALSE)</f>
        <v>86.912407924758327</v>
      </c>
      <c r="L9768" s="16">
        <f ca="1">J9768*Table3[[#This Row],[QUANTITY]]</f>
        <v>1404</v>
      </c>
      <c r="M9768" s="16">
        <f ca="1">K9768*Table3[[#This Row],[QUANTITY]]*(1-Table3[[#This Row],[DISCOUNT %]])</f>
        <v>963.61601751570777</v>
      </c>
      <c r="N9768" s="3">
        <f>DAY(Table3[[#This Row],[DATE]])</f>
        <v>28</v>
      </c>
      <c r="O9768" s="3" t="str">
        <f>TEXT(Table3[[#This Row],[DATE]],"mmm")</f>
        <v>Sep</v>
      </c>
      <c r="P9768" s="3">
        <f>YEAR(Table3[[#This Row],[DATE]])</f>
        <v>2047</v>
      </c>
    </row>
    <row r="9769" spans="1:16" x14ac:dyDescent="0.3">
      <c r="A9769" s="6">
        <v>53964</v>
      </c>
      <c r="B9769" s="7" t="s">
        <v>1379</v>
      </c>
      <c r="C9769" s="9">
        <f t="shared" ca="1" si="304"/>
        <v>13</v>
      </c>
      <c r="D9769" s="9" t="s">
        <v>2116</v>
      </c>
      <c r="E9769" s="9" t="s">
        <v>2116</v>
      </c>
      <c r="F9769" s="10">
        <f t="shared" ca="1" si="305"/>
        <v>5.7787531362231838E-2</v>
      </c>
      <c r="G9769" s="3" t="str">
        <f>VLOOKUP(Table3[[#This Row],[PRODUCT ID]],Table1[[PRODUCT]:[SELLING PRICE]],1,FALSE)</f>
        <v>Product327</v>
      </c>
      <c r="H9769" s="3" t="str">
        <f>VLOOKUP(Table3[[#This Row],[PRODUCT ID]],Table1[[PRODUCT]:[SELLING PRICE]],2,FALSE)</f>
        <v>Category5</v>
      </c>
      <c r="I9769" s="3" t="str">
        <f>VLOOKUP(Table3[[#This Row],[PRODUCT ID]],Table1[[PRODUCT]:[SELLING PRICE]],3,FALSE)</f>
        <v>No</v>
      </c>
      <c r="J9769" s="16">
        <f ca="1">VLOOKUP(Table3[[#This Row],[PRODUCT ID]],Table1[[PRODUCT]:[SELLING PRICE]],4,FALSE)</f>
        <v>10</v>
      </c>
      <c r="K9769" s="16">
        <f ca="1">VLOOKUP(Table3[[#This Row],[PRODUCT ID]],Table1[[PRODUCT]:[SELLING PRICE]],5,FALSE)</f>
        <v>124.15467144180025</v>
      </c>
      <c r="L9769" s="16">
        <f ca="1">J9769*Table3[[#This Row],[QUANTITY]]</f>
        <v>130</v>
      </c>
      <c r="M9769" s="16">
        <f ca="1">K9769*Table3[[#This Row],[QUANTITY]]*(1-Table3[[#This Row],[DISCOUNT %]])</f>
        <v>1520.7410331371652</v>
      </c>
      <c r="N9769" s="3">
        <f>DAY(Table3[[#This Row],[DATE]])</f>
        <v>29</v>
      </c>
      <c r="O9769" s="3" t="str">
        <f>TEXT(Table3[[#This Row],[DATE]],"mmm")</f>
        <v>Sep</v>
      </c>
      <c r="P9769" s="3">
        <f>YEAR(Table3[[#This Row],[DATE]])</f>
        <v>2047</v>
      </c>
    </row>
    <row r="9770" spans="1:16" x14ac:dyDescent="0.3">
      <c r="A9770" s="6">
        <v>53965</v>
      </c>
      <c r="B9770" s="7" t="s">
        <v>1380</v>
      </c>
      <c r="C9770" s="9">
        <f t="shared" ca="1" si="304"/>
        <v>15</v>
      </c>
      <c r="D9770" s="9" t="s">
        <v>2116</v>
      </c>
      <c r="E9770" s="9" t="s">
        <v>2116</v>
      </c>
      <c r="F9770" s="10">
        <f t="shared" ca="1" si="305"/>
        <v>7.7416840323960512E-2</v>
      </c>
      <c r="G9770" s="3" t="str">
        <f>VLOOKUP(Table3[[#This Row],[PRODUCT ID]],Table1[[PRODUCT]:[SELLING PRICE]],1,FALSE)</f>
        <v>Product328</v>
      </c>
      <c r="H9770" s="3" t="str">
        <f>VLOOKUP(Table3[[#This Row],[PRODUCT ID]],Table1[[PRODUCT]:[SELLING PRICE]],2,FALSE)</f>
        <v>Category1</v>
      </c>
      <c r="I9770" s="3" t="str">
        <f>VLOOKUP(Table3[[#This Row],[PRODUCT ID]],Table1[[PRODUCT]:[SELLING PRICE]],3,FALSE)</f>
        <v>No</v>
      </c>
      <c r="J9770" s="16">
        <f ca="1">VLOOKUP(Table3[[#This Row],[PRODUCT ID]],Table1[[PRODUCT]:[SELLING PRICE]],4,FALSE)</f>
        <v>190</v>
      </c>
      <c r="K9770" s="16">
        <f ca="1">VLOOKUP(Table3[[#This Row],[PRODUCT ID]],Table1[[PRODUCT]:[SELLING PRICE]],5,FALSE)</f>
        <v>50.111219784723396</v>
      </c>
      <c r="L9770" s="16">
        <f ca="1">J9770*Table3[[#This Row],[QUANTITY]]</f>
        <v>2850</v>
      </c>
      <c r="M9770" s="16">
        <f ca="1">K9770*Table3[[#This Row],[QUANTITY]]*(1-Table3[[#This Row],[DISCOUNT %]])</f>
        <v>693.47651226315861</v>
      </c>
      <c r="N9770" s="3">
        <f>DAY(Table3[[#This Row],[DATE]])</f>
        <v>30</v>
      </c>
      <c r="O9770" s="3" t="str">
        <f>TEXT(Table3[[#This Row],[DATE]],"mmm")</f>
        <v>Sep</v>
      </c>
      <c r="P9770" s="3">
        <f>YEAR(Table3[[#This Row],[DATE]])</f>
        <v>2047</v>
      </c>
    </row>
    <row r="9771" spans="1:16" x14ac:dyDescent="0.3">
      <c r="A9771" s="6">
        <v>53966</v>
      </c>
      <c r="B9771" s="7" t="s">
        <v>1381</v>
      </c>
      <c r="C9771" s="9">
        <f t="shared" ca="1" si="304"/>
        <v>1</v>
      </c>
      <c r="D9771" s="9" t="s">
        <v>2115</v>
      </c>
      <c r="E9771" s="9" t="s">
        <v>2116</v>
      </c>
      <c r="F9771" s="10">
        <f t="shared" ca="1" si="305"/>
        <v>6.0055766408269734E-2</v>
      </c>
      <c r="G9771" s="3" t="str">
        <f>VLOOKUP(Table3[[#This Row],[PRODUCT ID]],Table1[[PRODUCT]:[SELLING PRICE]],1,FALSE)</f>
        <v>Product329</v>
      </c>
      <c r="H9771" s="3" t="str">
        <f>VLOOKUP(Table3[[#This Row],[PRODUCT ID]],Table1[[PRODUCT]:[SELLING PRICE]],2,FALSE)</f>
        <v>Category2</v>
      </c>
      <c r="I9771" s="3" t="str">
        <f>VLOOKUP(Table3[[#This Row],[PRODUCT ID]],Table1[[PRODUCT]:[SELLING PRICE]],3,FALSE)</f>
        <v>Ft</v>
      </c>
      <c r="J9771" s="16">
        <f ca="1">VLOOKUP(Table3[[#This Row],[PRODUCT ID]],Table1[[PRODUCT]:[SELLING PRICE]],4,FALSE)</f>
        <v>41</v>
      </c>
      <c r="K9771" s="16">
        <f ca="1">VLOOKUP(Table3[[#This Row],[PRODUCT ID]],Table1[[PRODUCT]:[SELLING PRICE]],5,FALSE)</f>
        <v>171.82088432822343</v>
      </c>
      <c r="L9771" s="16">
        <f ca="1">J9771*Table3[[#This Row],[QUANTITY]]</f>
        <v>41</v>
      </c>
      <c r="M9771" s="16">
        <f ca="1">K9771*Table3[[#This Row],[QUANTITY]]*(1-Table3[[#This Row],[DISCOUNT %]])</f>
        <v>161.50204943494532</v>
      </c>
      <c r="N9771" s="3">
        <f>DAY(Table3[[#This Row],[DATE]])</f>
        <v>1</v>
      </c>
      <c r="O9771" s="3" t="str">
        <f>TEXT(Table3[[#This Row],[DATE]],"mmm")</f>
        <v>Oct</v>
      </c>
      <c r="P9771" s="3">
        <f>YEAR(Table3[[#This Row],[DATE]])</f>
        <v>2047</v>
      </c>
    </row>
    <row r="9772" spans="1:16" x14ac:dyDescent="0.3">
      <c r="A9772" s="6">
        <v>53967</v>
      </c>
      <c r="B9772" s="7" t="s">
        <v>1382</v>
      </c>
      <c r="C9772" s="9">
        <f t="shared" ca="1" si="304"/>
        <v>4</v>
      </c>
      <c r="D9772" s="9" t="s">
        <v>2117</v>
      </c>
      <c r="E9772" s="9" t="s">
        <v>2118</v>
      </c>
      <c r="F9772" s="10">
        <f t="shared" ca="1" si="305"/>
        <v>9.3426036099273132E-3</v>
      </c>
      <c r="G9772" s="3" t="str">
        <f>VLOOKUP(Table3[[#This Row],[PRODUCT ID]],Table1[[PRODUCT]:[SELLING PRICE]],1,FALSE)</f>
        <v>Product330</v>
      </c>
      <c r="H9772" s="3" t="str">
        <f>VLOOKUP(Table3[[#This Row],[PRODUCT ID]],Table1[[PRODUCT]:[SELLING PRICE]],2,FALSE)</f>
        <v>Category3</v>
      </c>
      <c r="I9772" s="3" t="str">
        <f>VLOOKUP(Table3[[#This Row],[PRODUCT ID]],Table1[[PRODUCT]:[SELLING PRICE]],3,FALSE)</f>
        <v>No</v>
      </c>
      <c r="J9772" s="16">
        <f ca="1">VLOOKUP(Table3[[#This Row],[PRODUCT ID]],Table1[[PRODUCT]:[SELLING PRICE]],4,FALSE)</f>
        <v>61</v>
      </c>
      <c r="K9772" s="16">
        <f ca="1">VLOOKUP(Table3[[#This Row],[PRODUCT ID]],Table1[[PRODUCT]:[SELLING PRICE]],5,FALSE)</f>
        <v>102.09929914283522</v>
      </c>
      <c r="L9772" s="16">
        <f ca="1">J9772*Table3[[#This Row],[QUANTITY]]</f>
        <v>244</v>
      </c>
      <c r="M9772" s="16">
        <f ca="1">K9772*Table3[[#This Row],[QUANTITY]]*(1-Table3[[#This Row],[DISCOUNT %]])</f>
        <v>404.5817034483693</v>
      </c>
      <c r="N9772" s="3">
        <f>DAY(Table3[[#This Row],[DATE]])</f>
        <v>2</v>
      </c>
      <c r="O9772" s="3" t="str">
        <f>TEXT(Table3[[#This Row],[DATE]],"mmm")</f>
        <v>Oct</v>
      </c>
      <c r="P9772" s="3">
        <f>YEAR(Table3[[#This Row],[DATE]])</f>
        <v>2047</v>
      </c>
    </row>
    <row r="9773" spans="1:16" x14ac:dyDescent="0.3">
      <c r="A9773" s="6">
        <v>53968</v>
      </c>
      <c r="B9773" s="7" t="s">
        <v>1383</v>
      </c>
      <c r="C9773" s="9">
        <f t="shared" ca="1" si="304"/>
        <v>12</v>
      </c>
      <c r="D9773" s="9" t="s">
        <v>2117</v>
      </c>
      <c r="E9773" s="9" t="s">
        <v>2118</v>
      </c>
      <c r="F9773" s="10">
        <f t="shared" ca="1" si="305"/>
        <v>2.1862256514428982E-2</v>
      </c>
      <c r="G9773" s="3" t="str">
        <f>VLOOKUP(Table3[[#This Row],[PRODUCT ID]],Table1[[PRODUCT]:[SELLING PRICE]],1,FALSE)</f>
        <v>Product331</v>
      </c>
      <c r="H9773" s="3" t="str">
        <f>VLOOKUP(Table3[[#This Row],[PRODUCT ID]],Table1[[PRODUCT]:[SELLING PRICE]],2,FALSE)</f>
        <v>Category4</v>
      </c>
      <c r="I9773" s="3" t="str">
        <f>VLOOKUP(Table3[[#This Row],[PRODUCT ID]],Table1[[PRODUCT]:[SELLING PRICE]],3,FALSE)</f>
        <v>Kg</v>
      </c>
      <c r="J9773" s="16">
        <f ca="1">VLOOKUP(Table3[[#This Row],[PRODUCT ID]],Table1[[PRODUCT]:[SELLING PRICE]],4,FALSE)</f>
        <v>22</v>
      </c>
      <c r="K9773" s="16">
        <f ca="1">VLOOKUP(Table3[[#This Row],[PRODUCT ID]],Table1[[PRODUCT]:[SELLING PRICE]],5,FALSE)</f>
        <v>82.007522453895561</v>
      </c>
      <c r="L9773" s="16">
        <f ca="1">J9773*Table3[[#This Row],[QUANTITY]]</f>
        <v>264</v>
      </c>
      <c r="M9773" s="16">
        <f ca="1">K9773*Table3[[#This Row],[QUANTITY]]*(1-Table3[[#This Row],[DISCOUNT %]])</f>
        <v>962.57583554274845</v>
      </c>
      <c r="N9773" s="3">
        <f>DAY(Table3[[#This Row],[DATE]])</f>
        <v>3</v>
      </c>
      <c r="O9773" s="3" t="str">
        <f>TEXT(Table3[[#This Row],[DATE]],"mmm")</f>
        <v>Oct</v>
      </c>
      <c r="P9773" s="3">
        <f>YEAR(Table3[[#This Row],[DATE]])</f>
        <v>2047</v>
      </c>
    </row>
    <row r="9774" spans="1:16" x14ac:dyDescent="0.3">
      <c r="A9774" s="6">
        <v>53969</v>
      </c>
      <c r="B9774" s="7" t="s">
        <v>1384</v>
      </c>
      <c r="C9774" s="9">
        <f t="shared" ca="1" si="304"/>
        <v>1</v>
      </c>
      <c r="D9774" s="9" t="s">
        <v>2116</v>
      </c>
      <c r="E9774" s="9" t="s">
        <v>2116</v>
      </c>
      <c r="F9774" s="10">
        <f t="shared" ca="1" si="305"/>
        <v>4.3911372459939049E-2</v>
      </c>
      <c r="G9774" s="3" t="str">
        <f>VLOOKUP(Table3[[#This Row],[PRODUCT ID]],Table1[[PRODUCT]:[SELLING PRICE]],1,FALSE)</f>
        <v>Product332</v>
      </c>
      <c r="H9774" s="3" t="str">
        <f>VLOOKUP(Table3[[#This Row],[PRODUCT ID]],Table1[[PRODUCT]:[SELLING PRICE]],2,FALSE)</f>
        <v>Category5</v>
      </c>
      <c r="I9774" s="3" t="str">
        <f>VLOOKUP(Table3[[#This Row],[PRODUCT ID]],Table1[[PRODUCT]:[SELLING PRICE]],3,FALSE)</f>
        <v>Kg</v>
      </c>
      <c r="J9774" s="16">
        <f ca="1">VLOOKUP(Table3[[#This Row],[PRODUCT ID]],Table1[[PRODUCT]:[SELLING PRICE]],4,FALSE)</f>
        <v>68</v>
      </c>
      <c r="K9774" s="16">
        <f ca="1">VLOOKUP(Table3[[#This Row],[PRODUCT ID]],Table1[[PRODUCT]:[SELLING PRICE]],5,FALSE)</f>
        <v>292.77443059016099</v>
      </c>
      <c r="L9774" s="16">
        <f ca="1">J9774*Table3[[#This Row],[QUANTITY]]</f>
        <v>68</v>
      </c>
      <c r="M9774" s="16">
        <f ca="1">K9774*Table3[[#This Row],[QUANTITY]]*(1-Table3[[#This Row],[DISCOUNT %]])</f>
        <v>279.91830352176987</v>
      </c>
      <c r="N9774" s="3">
        <f>DAY(Table3[[#This Row],[DATE]])</f>
        <v>4</v>
      </c>
      <c r="O9774" s="3" t="str">
        <f>TEXT(Table3[[#This Row],[DATE]],"mmm")</f>
        <v>Oct</v>
      </c>
      <c r="P9774" s="3">
        <f>YEAR(Table3[[#This Row],[DATE]])</f>
        <v>2047</v>
      </c>
    </row>
    <row r="9775" spans="1:16" x14ac:dyDescent="0.3">
      <c r="A9775" s="6">
        <v>53970</v>
      </c>
      <c r="B9775" s="7" t="s">
        <v>1385</v>
      </c>
      <c r="C9775" s="9">
        <f t="shared" ca="1" si="304"/>
        <v>10</v>
      </c>
      <c r="D9775" s="9" t="s">
        <v>2116</v>
      </c>
      <c r="E9775" s="9" t="s">
        <v>2116</v>
      </c>
      <c r="F9775" s="10">
        <f t="shared" ca="1" si="305"/>
        <v>2.2071678719198476E-2</v>
      </c>
      <c r="G9775" s="3" t="str">
        <f>VLOOKUP(Table3[[#This Row],[PRODUCT ID]],Table1[[PRODUCT]:[SELLING PRICE]],1,FALSE)</f>
        <v>Product333</v>
      </c>
      <c r="H9775" s="3" t="str">
        <f>VLOOKUP(Table3[[#This Row],[PRODUCT ID]],Table1[[PRODUCT]:[SELLING PRICE]],2,FALSE)</f>
        <v>Category1</v>
      </c>
      <c r="I9775" s="3" t="str">
        <f>VLOOKUP(Table3[[#This Row],[PRODUCT ID]],Table1[[PRODUCT]:[SELLING PRICE]],3,FALSE)</f>
        <v>Lt</v>
      </c>
      <c r="J9775" s="16">
        <f ca="1">VLOOKUP(Table3[[#This Row],[PRODUCT ID]],Table1[[PRODUCT]:[SELLING PRICE]],4,FALSE)</f>
        <v>186</v>
      </c>
      <c r="K9775" s="16">
        <f ca="1">VLOOKUP(Table3[[#This Row],[PRODUCT ID]],Table1[[PRODUCT]:[SELLING PRICE]],5,FALSE)</f>
        <v>192.69073421074293</v>
      </c>
      <c r="L9775" s="16">
        <f ca="1">J9775*Table3[[#This Row],[QUANTITY]]</f>
        <v>1860</v>
      </c>
      <c r="M9775" s="16">
        <f ca="1">K9775*Table3[[#This Row],[QUANTITY]]*(1-Table3[[#This Row],[DISCOUNT %]])</f>
        <v>1884.3772623307696</v>
      </c>
      <c r="N9775" s="3">
        <f>DAY(Table3[[#This Row],[DATE]])</f>
        <v>5</v>
      </c>
      <c r="O9775" s="3" t="str">
        <f>TEXT(Table3[[#This Row],[DATE]],"mmm")</f>
        <v>Oct</v>
      </c>
      <c r="P9775" s="3">
        <f>YEAR(Table3[[#This Row],[DATE]])</f>
        <v>2047</v>
      </c>
    </row>
    <row r="9776" spans="1:16" x14ac:dyDescent="0.3">
      <c r="A9776" s="6">
        <v>53971</v>
      </c>
      <c r="B9776" s="7" t="s">
        <v>1386</v>
      </c>
      <c r="C9776" s="9">
        <f t="shared" ca="1" si="304"/>
        <v>8</v>
      </c>
      <c r="D9776" s="9" t="s">
        <v>2116</v>
      </c>
      <c r="E9776" s="9" t="s">
        <v>2116</v>
      </c>
      <c r="F9776" s="10">
        <f t="shared" ca="1" si="305"/>
        <v>7.4866590236711147E-2</v>
      </c>
      <c r="G9776" s="3" t="str">
        <f>VLOOKUP(Table3[[#This Row],[PRODUCT ID]],Table1[[PRODUCT]:[SELLING PRICE]],1,FALSE)</f>
        <v>Product334</v>
      </c>
      <c r="H9776" s="3" t="str">
        <f>VLOOKUP(Table3[[#This Row],[PRODUCT ID]],Table1[[PRODUCT]:[SELLING PRICE]],2,FALSE)</f>
        <v>Category2</v>
      </c>
      <c r="I9776" s="3" t="str">
        <f>VLOOKUP(Table3[[#This Row],[PRODUCT ID]],Table1[[PRODUCT]:[SELLING PRICE]],3,FALSE)</f>
        <v>Kg</v>
      </c>
      <c r="J9776" s="16">
        <f ca="1">VLOOKUP(Table3[[#This Row],[PRODUCT ID]],Table1[[PRODUCT]:[SELLING PRICE]],4,FALSE)</f>
        <v>122</v>
      </c>
      <c r="K9776" s="16">
        <f ca="1">VLOOKUP(Table3[[#This Row],[PRODUCT ID]],Table1[[PRODUCT]:[SELLING PRICE]],5,FALSE)</f>
        <v>63.890084282683333</v>
      </c>
      <c r="L9776" s="16">
        <f ca="1">J9776*Table3[[#This Row],[QUANTITY]]</f>
        <v>976</v>
      </c>
      <c r="M9776" s="16">
        <f ca="1">K9776*Table3[[#This Row],[QUANTITY]]*(1-Table3[[#This Row],[DISCOUNT %]])</f>
        <v>472.8548121800219</v>
      </c>
      <c r="N9776" s="3">
        <f>DAY(Table3[[#This Row],[DATE]])</f>
        <v>6</v>
      </c>
      <c r="O9776" s="3" t="str">
        <f>TEXT(Table3[[#This Row],[DATE]],"mmm")</f>
        <v>Oct</v>
      </c>
      <c r="P9776" s="3">
        <f>YEAR(Table3[[#This Row],[DATE]])</f>
        <v>2047</v>
      </c>
    </row>
    <row r="9777" spans="1:16" x14ac:dyDescent="0.3">
      <c r="A9777" s="6">
        <v>53972</v>
      </c>
      <c r="B9777" s="7" t="s">
        <v>1387</v>
      </c>
      <c r="C9777" s="9">
        <f t="shared" ca="1" si="304"/>
        <v>4</v>
      </c>
      <c r="D9777" s="9" t="s">
        <v>2116</v>
      </c>
      <c r="E9777" s="9" t="s">
        <v>2116</v>
      </c>
      <c r="F9777" s="10">
        <f t="shared" ca="1" si="305"/>
        <v>6.6490934129149762E-2</v>
      </c>
      <c r="G9777" s="3" t="str">
        <f>VLOOKUP(Table3[[#This Row],[PRODUCT ID]],Table1[[PRODUCT]:[SELLING PRICE]],1,FALSE)</f>
        <v>Product335</v>
      </c>
      <c r="H9777" s="3" t="str">
        <f>VLOOKUP(Table3[[#This Row],[PRODUCT ID]],Table1[[PRODUCT]:[SELLING PRICE]],2,FALSE)</f>
        <v>Category3</v>
      </c>
      <c r="I9777" s="3" t="str">
        <f>VLOOKUP(Table3[[#This Row],[PRODUCT ID]],Table1[[PRODUCT]:[SELLING PRICE]],3,FALSE)</f>
        <v>Lt</v>
      </c>
      <c r="J9777" s="16">
        <f ca="1">VLOOKUP(Table3[[#This Row],[PRODUCT ID]],Table1[[PRODUCT]:[SELLING PRICE]],4,FALSE)</f>
        <v>173</v>
      </c>
      <c r="K9777" s="16">
        <f ca="1">VLOOKUP(Table3[[#This Row],[PRODUCT ID]],Table1[[PRODUCT]:[SELLING PRICE]],5,FALSE)</f>
        <v>89.209014179134854</v>
      </c>
      <c r="L9777" s="16">
        <f ca="1">J9777*Table3[[#This Row],[QUANTITY]]</f>
        <v>692</v>
      </c>
      <c r="M9777" s="16">
        <f ca="1">K9777*Table3[[#This Row],[QUANTITY]]*(1-Table3[[#This Row],[DISCOUNT %]])</f>
        <v>333.10969397449446</v>
      </c>
      <c r="N9777" s="3">
        <f>DAY(Table3[[#This Row],[DATE]])</f>
        <v>7</v>
      </c>
      <c r="O9777" s="3" t="str">
        <f>TEXT(Table3[[#This Row],[DATE]],"mmm")</f>
        <v>Oct</v>
      </c>
      <c r="P9777" s="3">
        <f>YEAR(Table3[[#This Row],[DATE]])</f>
        <v>2047</v>
      </c>
    </row>
    <row r="9778" spans="1:16" x14ac:dyDescent="0.3">
      <c r="A9778" s="6">
        <v>53973</v>
      </c>
      <c r="B9778" s="7" t="s">
        <v>1388</v>
      </c>
      <c r="C9778" s="9">
        <f t="shared" ca="1" si="304"/>
        <v>14</v>
      </c>
      <c r="D9778" s="9" t="s">
        <v>2115</v>
      </c>
      <c r="E9778" s="9" t="s">
        <v>2118</v>
      </c>
      <c r="F9778" s="10">
        <f t="shared" ca="1" si="305"/>
        <v>2.1535882483790438E-2</v>
      </c>
      <c r="G9778" s="3" t="str">
        <f>VLOOKUP(Table3[[#This Row],[PRODUCT ID]],Table1[[PRODUCT]:[SELLING PRICE]],1,FALSE)</f>
        <v>Product336</v>
      </c>
      <c r="H9778" s="3" t="str">
        <f>VLOOKUP(Table3[[#This Row],[PRODUCT ID]],Table1[[PRODUCT]:[SELLING PRICE]],2,FALSE)</f>
        <v>Category4</v>
      </c>
      <c r="I9778" s="3" t="str">
        <f>VLOOKUP(Table3[[#This Row],[PRODUCT ID]],Table1[[PRODUCT]:[SELLING PRICE]],3,FALSE)</f>
        <v>Ft</v>
      </c>
      <c r="J9778" s="16">
        <f ca="1">VLOOKUP(Table3[[#This Row],[PRODUCT ID]],Table1[[PRODUCT]:[SELLING PRICE]],4,FALSE)</f>
        <v>108</v>
      </c>
      <c r="K9778" s="16">
        <f ca="1">VLOOKUP(Table3[[#This Row],[PRODUCT ID]],Table1[[PRODUCT]:[SELLING PRICE]],5,FALSE)</f>
        <v>256.0019018789198</v>
      </c>
      <c r="L9778" s="16">
        <f ca="1">J9778*Table3[[#This Row],[QUANTITY]]</f>
        <v>1512</v>
      </c>
      <c r="M9778" s="16">
        <f ca="1">K9778*Table3[[#This Row],[QUANTITY]]*(1-Table3[[#This Row],[DISCOUNT %]])</f>
        <v>3506.8414500619992</v>
      </c>
      <c r="N9778" s="3">
        <f>DAY(Table3[[#This Row],[DATE]])</f>
        <v>8</v>
      </c>
      <c r="O9778" s="3" t="str">
        <f>TEXT(Table3[[#This Row],[DATE]],"mmm")</f>
        <v>Oct</v>
      </c>
      <c r="P9778" s="3">
        <f>YEAR(Table3[[#This Row],[DATE]])</f>
        <v>2047</v>
      </c>
    </row>
    <row r="9779" spans="1:16" x14ac:dyDescent="0.3">
      <c r="A9779" s="6">
        <v>53974</v>
      </c>
      <c r="B9779" s="7" t="s">
        <v>1389</v>
      </c>
      <c r="C9779" s="9">
        <f t="shared" ca="1" si="304"/>
        <v>14</v>
      </c>
      <c r="D9779" s="9" t="s">
        <v>2116</v>
      </c>
      <c r="E9779" s="9" t="s">
        <v>2116</v>
      </c>
      <c r="F9779" s="10">
        <f t="shared" ca="1" si="305"/>
        <v>8.2915785269359096E-2</v>
      </c>
      <c r="G9779" s="3" t="str">
        <f>VLOOKUP(Table3[[#This Row],[PRODUCT ID]],Table1[[PRODUCT]:[SELLING PRICE]],1,FALSE)</f>
        <v>Product337</v>
      </c>
      <c r="H9779" s="3" t="str">
        <f>VLOOKUP(Table3[[#This Row],[PRODUCT ID]],Table1[[PRODUCT]:[SELLING PRICE]],2,FALSE)</f>
        <v>Category1</v>
      </c>
      <c r="I9779" s="3" t="str">
        <f>VLOOKUP(Table3[[#This Row],[PRODUCT ID]],Table1[[PRODUCT]:[SELLING PRICE]],3,FALSE)</f>
        <v>Kg</v>
      </c>
      <c r="J9779" s="16">
        <f ca="1">VLOOKUP(Table3[[#This Row],[PRODUCT ID]],Table1[[PRODUCT]:[SELLING PRICE]],4,FALSE)</f>
        <v>247</v>
      </c>
      <c r="K9779" s="16">
        <f ca="1">VLOOKUP(Table3[[#This Row],[PRODUCT ID]],Table1[[PRODUCT]:[SELLING PRICE]],5,FALSE)</f>
        <v>213.71033526426584</v>
      </c>
      <c r="L9779" s="16">
        <f ca="1">J9779*Table3[[#This Row],[QUANTITY]]</f>
        <v>3458</v>
      </c>
      <c r="M9779" s="16">
        <f ca="1">K9779*Table3[[#This Row],[QUANTITY]]*(1-Table3[[#This Row],[DISCOUNT %]])</f>
        <v>2743.8652499391173</v>
      </c>
      <c r="N9779" s="3">
        <f>DAY(Table3[[#This Row],[DATE]])</f>
        <v>9</v>
      </c>
      <c r="O9779" s="3" t="str">
        <f>TEXT(Table3[[#This Row],[DATE]],"mmm")</f>
        <v>Oct</v>
      </c>
      <c r="P9779" s="3">
        <f>YEAR(Table3[[#This Row],[DATE]])</f>
        <v>2047</v>
      </c>
    </row>
    <row r="9780" spans="1:16" x14ac:dyDescent="0.3">
      <c r="A9780" s="6">
        <v>53975</v>
      </c>
      <c r="B9780" s="7" t="s">
        <v>1390</v>
      </c>
      <c r="C9780" s="9">
        <f t="shared" ca="1" si="304"/>
        <v>13</v>
      </c>
      <c r="D9780" s="9" t="s">
        <v>2117</v>
      </c>
      <c r="E9780" s="9" t="s">
        <v>2116</v>
      </c>
      <c r="F9780" s="10">
        <f t="shared" ca="1" si="305"/>
        <v>8.2377952591522918E-2</v>
      </c>
      <c r="G9780" s="3" t="str">
        <f>VLOOKUP(Table3[[#This Row],[PRODUCT ID]],Table1[[PRODUCT]:[SELLING PRICE]],1,FALSE)</f>
        <v>Product338</v>
      </c>
      <c r="H9780" s="3" t="str">
        <f>VLOOKUP(Table3[[#This Row],[PRODUCT ID]],Table1[[PRODUCT]:[SELLING PRICE]],2,FALSE)</f>
        <v>Category2</v>
      </c>
      <c r="I9780" s="3" t="str">
        <f>VLOOKUP(Table3[[#This Row],[PRODUCT ID]],Table1[[PRODUCT]:[SELLING PRICE]],3,FALSE)</f>
        <v>No</v>
      </c>
      <c r="J9780" s="16">
        <f ca="1">VLOOKUP(Table3[[#This Row],[PRODUCT ID]],Table1[[PRODUCT]:[SELLING PRICE]],4,FALSE)</f>
        <v>77</v>
      </c>
      <c r="K9780" s="16">
        <f ca="1">VLOOKUP(Table3[[#This Row],[PRODUCT ID]],Table1[[PRODUCT]:[SELLING PRICE]],5,FALSE)</f>
        <v>237.3384238010517</v>
      </c>
      <c r="L9780" s="16">
        <f ca="1">J9780*Table3[[#This Row],[QUANTITY]]</f>
        <v>1001</v>
      </c>
      <c r="M9780" s="16">
        <f ca="1">K9780*Table3[[#This Row],[QUANTITY]]*(1-Table3[[#This Row],[DISCOUNT %]])</f>
        <v>2831.2306149012848</v>
      </c>
      <c r="N9780" s="3">
        <f>DAY(Table3[[#This Row],[DATE]])</f>
        <v>10</v>
      </c>
      <c r="O9780" s="3" t="str">
        <f>TEXT(Table3[[#This Row],[DATE]],"mmm")</f>
        <v>Oct</v>
      </c>
      <c r="P9780" s="3">
        <f>YEAR(Table3[[#This Row],[DATE]])</f>
        <v>2047</v>
      </c>
    </row>
    <row r="9781" spans="1:16" x14ac:dyDescent="0.3">
      <c r="A9781" s="6">
        <v>53976</v>
      </c>
      <c r="B9781" s="7" t="s">
        <v>1391</v>
      </c>
      <c r="C9781" s="9">
        <f t="shared" ca="1" si="304"/>
        <v>13</v>
      </c>
      <c r="D9781" s="9" t="s">
        <v>2115</v>
      </c>
      <c r="E9781" s="9" t="s">
        <v>2116</v>
      </c>
      <c r="F9781" s="10">
        <f t="shared" ca="1" si="305"/>
        <v>8.89787764110824E-2</v>
      </c>
      <c r="G9781" s="3" t="str">
        <f>VLOOKUP(Table3[[#This Row],[PRODUCT ID]],Table1[[PRODUCT]:[SELLING PRICE]],1,FALSE)</f>
        <v>Product339</v>
      </c>
      <c r="H9781" s="3" t="str">
        <f>VLOOKUP(Table3[[#This Row],[PRODUCT ID]],Table1[[PRODUCT]:[SELLING PRICE]],2,FALSE)</f>
        <v>Category3</v>
      </c>
      <c r="I9781" s="3" t="str">
        <f>VLOOKUP(Table3[[#This Row],[PRODUCT ID]],Table1[[PRODUCT]:[SELLING PRICE]],3,FALSE)</f>
        <v>No</v>
      </c>
      <c r="J9781" s="16">
        <f ca="1">VLOOKUP(Table3[[#This Row],[PRODUCT ID]],Table1[[PRODUCT]:[SELLING PRICE]],4,FALSE)</f>
        <v>92</v>
      </c>
      <c r="K9781" s="16">
        <f ca="1">VLOOKUP(Table3[[#This Row],[PRODUCT ID]],Table1[[PRODUCT]:[SELLING PRICE]],5,FALSE)</f>
        <v>83.034094001668521</v>
      </c>
      <c r="L9781" s="16">
        <f ca="1">J9781*Table3[[#This Row],[QUANTITY]]</f>
        <v>1196</v>
      </c>
      <c r="M9781" s="16">
        <f ca="1">K9781*Table3[[#This Row],[QUANTITY]]*(1-Table3[[#This Row],[DISCOUNT %]])</f>
        <v>983.39568492096441</v>
      </c>
      <c r="N9781" s="3">
        <f>DAY(Table3[[#This Row],[DATE]])</f>
        <v>11</v>
      </c>
      <c r="O9781" s="3" t="str">
        <f>TEXT(Table3[[#This Row],[DATE]],"mmm")</f>
        <v>Oct</v>
      </c>
      <c r="P9781" s="3">
        <f>YEAR(Table3[[#This Row],[DATE]])</f>
        <v>2047</v>
      </c>
    </row>
    <row r="9782" spans="1:16" x14ac:dyDescent="0.3">
      <c r="A9782" s="6">
        <v>53977</v>
      </c>
      <c r="B9782" s="7" t="s">
        <v>1392</v>
      </c>
      <c r="C9782" s="9">
        <f t="shared" ca="1" si="304"/>
        <v>11</v>
      </c>
      <c r="D9782" s="9" t="s">
        <v>2115</v>
      </c>
      <c r="E9782" s="9" t="s">
        <v>2116</v>
      </c>
      <c r="F9782" s="10">
        <f t="shared" ca="1" si="305"/>
        <v>6.9128250109149941E-2</v>
      </c>
      <c r="G9782" s="3" t="str">
        <f>VLOOKUP(Table3[[#This Row],[PRODUCT ID]],Table1[[PRODUCT]:[SELLING PRICE]],1,FALSE)</f>
        <v>Product340</v>
      </c>
      <c r="H9782" s="3" t="str">
        <f>VLOOKUP(Table3[[#This Row],[PRODUCT ID]],Table1[[PRODUCT]:[SELLING PRICE]],2,FALSE)</f>
        <v>Category4</v>
      </c>
      <c r="I9782" s="3" t="str">
        <f>VLOOKUP(Table3[[#This Row],[PRODUCT ID]],Table1[[PRODUCT]:[SELLING PRICE]],3,FALSE)</f>
        <v>Ft</v>
      </c>
      <c r="J9782" s="16">
        <f ca="1">VLOOKUP(Table3[[#This Row],[PRODUCT ID]],Table1[[PRODUCT]:[SELLING PRICE]],4,FALSE)</f>
        <v>11</v>
      </c>
      <c r="K9782" s="16">
        <f ca="1">VLOOKUP(Table3[[#This Row],[PRODUCT ID]],Table1[[PRODUCT]:[SELLING PRICE]],5,FALSE)</f>
        <v>232.73824399928162</v>
      </c>
      <c r="L9782" s="16">
        <f ca="1">J9782*Table3[[#This Row],[QUANTITY]]</f>
        <v>121</v>
      </c>
      <c r="M9782" s="16">
        <f ca="1">K9782*Table3[[#This Row],[QUANTITY]]*(1-Table3[[#This Row],[DISCOUNT %]])</f>
        <v>2383.144021039484</v>
      </c>
      <c r="N9782" s="3">
        <f>DAY(Table3[[#This Row],[DATE]])</f>
        <v>12</v>
      </c>
      <c r="O9782" s="3" t="str">
        <f>TEXT(Table3[[#This Row],[DATE]],"mmm")</f>
        <v>Oct</v>
      </c>
      <c r="P9782" s="3">
        <f>YEAR(Table3[[#This Row],[DATE]])</f>
        <v>2047</v>
      </c>
    </row>
    <row r="9783" spans="1:16" x14ac:dyDescent="0.3">
      <c r="A9783" s="6">
        <v>53978</v>
      </c>
      <c r="B9783" s="7" t="s">
        <v>1393</v>
      </c>
      <c r="C9783" s="9">
        <f t="shared" ca="1" si="304"/>
        <v>8</v>
      </c>
      <c r="D9783" s="9" t="s">
        <v>2115</v>
      </c>
      <c r="E9783" s="9" t="s">
        <v>2116</v>
      </c>
      <c r="F9783" s="10">
        <f t="shared" ca="1" si="305"/>
        <v>3.3816770648516563E-2</v>
      </c>
      <c r="G9783" s="3" t="str">
        <f>VLOOKUP(Table3[[#This Row],[PRODUCT ID]],Table1[[PRODUCT]:[SELLING PRICE]],1,FALSE)</f>
        <v>Product341</v>
      </c>
      <c r="H9783" s="3" t="str">
        <f>VLOOKUP(Table3[[#This Row],[PRODUCT ID]],Table1[[PRODUCT]:[SELLING PRICE]],2,FALSE)</f>
        <v>Category5</v>
      </c>
      <c r="I9783" s="3" t="str">
        <f>VLOOKUP(Table3[[#This Row],[PRODUCT ID]],Table1[[PRODUCT]:[SELLING PRICE]],3,FALSE)</f>
        <v>No</v>
      </c>
      <c r="J9783" s="16">
        <f ca="1">VLOOKUP(Table3[[#This Row],[PRODUCT ID]],Table1[[PRODUCT]:[SELLING PRICE]],4,FALSE)</f>
        <v>22</v>
      </c>
      <c r="K9783" s="16">
        <f ca="1">VLOOKUP(Table3[[#This Row],[PRODUCT ID]],Table1[[PRODUCT]:[SELLING PRICE]],5,FALSE)</f>
        <v>51.009656057150352</v>
      </c>
      <c r="L9783" s="16">
        <f ca="1">J9783*Table3[[#This Row],[QUANTITY]]</f>
        <v>176</v>
      </c>
      <c r="M9783" s="16">
        <f ca="1">K9783*Table3[[#This Row],[QUANTITY]]*(1-Table3[[#This Row],[DISCOUNT %]])</f>
        <v>394.27739373924788</v>
      </c>
      <c r="N9783" s="3">
        <f>DAY(Table3[[#This Row],[DATE]])</f>
        <v>13</v>
      </c>
      <c r="O9783" s="3" t="str">
        <f>TEXT(Table3[[#This Row],[DATE]],"mmm")</f>
        <v>Oct</v>
      </c>
      <c r="P9783" s="3">
        <f>YEAR(Table3[[#This Row],[DATE]])</f>
        <v>2047</v>
      </c>
    </row>
    <row r="9784" spans="1:16" x14ac:dyDescent="0.3">
      <c r="A9784" s="6">
        <v>53979</v>
      </c>
      <c r="B9784" s="7" t="s">
        <v>1394</v>
      </c>
      <c r="C9784" s="9">
        <f t="shared" ca="1" si="304"/>
        <v>4</v>
      </c>
      <c r="D9784" s="9" t="s">
        <v>2116</v>
      </c>
      <c r="E9784" s="9" t="s">
        <v>2118</v>
      </c>
      <c r="F9784" s="10">
        <f t="shared" ca="1" si="305"/>
        <v>8.5628773689852791E-2</v>
      </c>
      <c r="G9784" s="3" t="str">
        <f>VLOOKUP(Table3[[#This Row],[PRODUCT ID]],Table1[[PRODUCT]:[SELLING PRICE]],1,FALSE)</f>
        <v>Product342</v>
      </c>
      <c r="H9784" s="3" t="str">
        <f>VLOOKUP(Table3[[#This Row],[PRODUCT ID]],Table1[[PRODUCT]:[SELLING PRICE]],2,FALSE)</f>
        <v>Category1</v>
      </c>
      <c r="I9784" s="3" t="str">
        <f>VLOOKUP(Table3[[#This Row],[PRODUCT ID]],Table1[[PRODUCT]:[SELLING PRICE]],3,FALSE)</f>
        <v>Kg</v>
      </c>
      <c r="J9784" s="16">
        <f ca="1">VLOOKUP(Table3[[#This Row],[PRODUCT ID]],Table1[[PRODUCT]:[SELLING PRICE]],4,FALSE)</f>
        <v>187</v>
      </c>
      <c r="K9784" s="16">
        <f ca="1">VLOOKUP(Table3[[#This Row],[PRODUCT ID]],Table1[[PRODUCT]:[SELLING PRICE]],5,FALSE)</f>
        <v>269.4081142143034</v>
      </c>
      <c r="L9784" s="16">
        <f ca="1">J9784*Table3[[#This Row],[QUANTITY]]</f>
        <v>748</v>
      </c>
      <c r="M9784" s="16">
        <f ca="1">K9784*Table3[[#This Row],[QUANTITY]]*(1-Table3[[#This Row],[DISCOUNT %]])</f>
        <v>985.35611108814726</v>
      </c>
      <c r="N9784" s="3">
        <f>DAY(Table3[[#This Row],[DATE]])</f>
        <v>14</v>
      </c>
      <c r="O9784" s="3" t="str">
        <f>TEXT(Table3[[#This Row],[DATE]],"mmm")</f>
        <v>Oct</v>
      </c>
      <c r="P9784" s="3">
        <f>YEAR(Table3[[#This Row],[DATE]])</f>
        <v>2047</v>
      </c>
    </row>
    <row r="9785" spans="1:16" x14ac:dyDescent="0.3">
      <c r="A9785" s="6">
        <v>53980</v>
      </c>
      <c r="B9785" s="7" t="s">
        <v>1395</v>
      </c>
      <c r="C9785" s="9">
        <f t="shared" ca="1" si="304"/>
        <v>12</v>
      </c>
      <c r="D9785" s="9" t="s">
        <v>2116</v>
      </c>
      <c r="E9785" s="9" t="s">
        <v>2118</v>
      </c>
      <c r="F9785" s="10">
        <f t="shared" ca="1" si="305"/>
        <v>4.1458205831973099E-2</v>
      </c>
      <c r="G9785" s="3" t="str">
        <f>VLOOKUP(Table3[[#This Row],[PRODUCT ID]],Table1[[PRODUCT]:[SELLING PRICE]],1,FALSE)</f>
        <v>Product343</v>
      </c>
      <c r="H9785" s="3" t="str">
        <f>VLOOKUP(Table3[[#This Row],[PRODUCT ID]],Table1[[PRODUCT]:[SELLING PRICE]],2,FALSE)</f>
        <v>Category2</v>
      </c>
      <c r="I9785" s="3" t="str">
        <f>VLOOKUP(Table3[[#This Row],[PRODUCT ID]],Table1[[PRODUCT]:[SELLING PRICE]],3,FALSE)</f>
        <v>Kg</v>
      </c>
      <c r="J9785" s="16">
        <f ca="1">VLOOKUP(Table3[[#This Row],[PRODUCT ID]],Table1[[PRODUCT]:[SELLING PRICE]],4,FALSE)</f>
        <v>111</v>
      </c>
      <c r="K9785" s="16">
        <f ca="1">VLOOKUP(Table3[[#This Row],[PRODUCT ID]],Table1[[PRODUCT]:[SELLING PRICE]],5,FALSE)</f>
        <v>279.07130300656956</v>
      </c>
      <c r="L9785" s="16">
        <f ca="1">J9785*Table3[[#This Row],[QUANTITY]]</f>
        <v>1332</v>
      </c>
      <c r="M9785" s="16">
        <f ca="1">K9785*Table3[[#This Row],[QUANTITY]]*(1-Table3[[#This Row],[DISCOUNT %]])</f>
        <v>3210.018089816715</v>
      </c>
      <c r="N9785" s="3">
        <f>DAY(Table3[[#This Row],[DATE]])</f>
        <v>15</v>
      </c>
      <c r="O9785" s="3" t="str">
        <f>TEXT(Table3[[#This Row],[DATE]],"mmm")</f>
        <v>Oct</v>
      </c>
      <c r="P9785" s="3">
        <f>YEAR(Table3[[#This Row],[DATE]])</f>
        <v>2047</v>
      </c>
    </row>
    <row r="9786" spans="1:16" x14ac:dyDescent="0.3">
      <c r="A9786" s="6">
        <v>53981</v>
      </c>
      <c r="B9786" s="7" t="s">
        <v>1396</v>
      </c>
      <c r="C9786" s="9">
        <f t="shared" ca="1" si="304"/>
        <v>8</v>
      </c>
      <c r="D9786" s="9" t="s">
        <v>2116</v>
      </c>
      <c r="E9786" s="9" t="s">
        <v>2116</v>
      </c>
      <c r="F9786" s="10">
        <f t="shared" ca="1" si="305"/>
        <v>6.0022281489442476E-2</v>
      </c>
      <c r="G9786" s="3" t="str">
        <f>VLOOKUP(Table3[[#This Row],[PRODUCT ID]],Table1[[PRODUCT]:[SELLING PRICE]],1,FALSE)</f>
        <v>Product344</v>
      </c>
      <c r="H9786" s="3" t="str">
        <f>VLOOKUP(Table3[[#This Row],[PRODUCT ID]],Table1[[PRODUCT]:[SELLING PRICE]],2,FALSE)</f>
        <v>Category3</v>
      </c>
      <c r="I9786" s="3" t="str">
        <f>VLOOKUP(Table3[[#This Row],[PRODUCT ID]],Table1[[PRODUCT]:[SELLING PRICE]],3,FALSE)</f>
        <v>Lt</v>
      </c>
      <c r="J9786" s="16">
        <f ca="1">VLOOKUP(Table3[[#This Row],[PRODUCT ID]],Table1[[PRODUCT]:[SELLING PRICE]],4,FALSE)</f>
        <v>62</v>
      </c>
      <c r="K9786" s="16">
        <f ca="1">VLOOKUP(Table3[[#This Row],[PRODUCT ID]],Table1[[PRODUCT]:[SELLING PRICE]],5,FALSE)</f>
        <v>303.34321782687795</v>
      </c>
      <c r="L9786" s="16">
        <f ca="1">J9786*Table3[[#This Row],[QUANTITY]]</f>
        <v>496</v>
      </c>
      <c r="M9786" s="16">
        <f ca="1">K9786*Table3[[#This Row],[QUANTITY]]*(1-Table3[[#This Row],[DISCOUNT %]])</f>
        <v>2281.0869265484785</v>
      </c>
      <c r="N9786" s="3">
        <f>DAY(Table3[[#This Row],[DATE]])</f>
        <v>16</v>
      </c>
      <c r="O9786" s="3" t="str">
        <f>TEXT(Table3[[#This Row],[DATE]],"mmm")</f>
        <v>Oct</v>
      </c>
      <c r="P9786" s="3">
        <f>YEAR(Table3[[#This Row],[DATE]])</f>
        <v>2047</v>
      </c>
    </row>
    <row r="9787" spans="1:16" x14ac:dyDescent="0.3">
      <c r="A9787" s="6">
        <v>53982</v>
      </c>
      <c r="B9787" s="7" t="s">
        <v>1397</v>
      </c>
      <c r="C9787" s="9">
        <f t="shared" ca="1" si="304"/>
        <v>5</v>
      </c>
      <c r="D9787" s="9" t="s">
        <v>2115</v>
      </c>
      <c r="E9787" s="9" t="s">
        <v>2116</v>
      </c>
      <c r="F9787" s="10">
        <f t="shared" ca="1" si="305"/>
        <v>3.9897160205798643E-2</v>
      </c>
      <c r="G9787" s="3" t="str">
        <f>VLOOKUP(Table3[[#This Row],[PRODUCT ID]],Table1[[PRODUCT]:[SELLING PRICE]],1,FALSE)</f>
        <v>Product345</v>
      </c>
      <c r="H9787" s="3" t="str">
        <f>VLOOKUP(Table3[[#This Row],[PRODUCT ID]],Table1[[PRODUCT]:[SELLING PRICE]],2,FALSE)</f>
        <v>Category4</v>
      </c>
      <c r="I9787" s="3" t="str">
        <f>VLOOKUP(Table3[[#This Row],[PRODUCT ID]],Table1[[PRODUCT]:[SELLING PRICE]],3,FALSE)</f>
        <v>Kg</v>
      </c>
      <c r="J9787" s="16">
        <f ca="1">VLOOKUP(Table3[[#This Row],[PRODUCT ID]],Table1[[PRODUCT]:[SELLING PRICE]],4,FALSE)</f>
        <v>41</v>
      </c>
      <c r="K9787" s="16">
        <f ca="1">VLOOKUP(Table3[[#This Row],[PRODUCT ID]],Table1[[PRODUCT]:[SELLING PRICE]],5,FALSE)</f>
        <v>228.93999531555747</v>
      </c>
      <c r="L9787" s="16">
        <f ca="1">J9787*Table3[[#This Row],[QUANTITY]]</f>
        <v>205</v>
      </c>
      <c r="M9787" s="16">
        <f ca="1">K9787*Table3[[#This Row],[QUANTITY]]*(1-Table3[[#This Row],[DISCOUNT %]])</f>
        <v>1099.0296982246894</v>
      </c>
      <c r="N9787" s="3">
        <f>DAY(Table3[[#This Row],[DATE]])</f>
        <v>17</v>
      </c>
      <c r="O9787" s="3" t="str">
        <f>TEXT(Table3[[#This Row],[DATE]],"mmm")</f>
        <v>Oct</v>
      </c>
      <c r="P9787" s="3">
        <f>YEAR(Table3[[#This Row],[DATE]])</f>
        <v>2047</v>
      </c>
    </row>
    <row r="9788" spans="1:16" x14ac:dyDescent="0.3">
      <c r="A9788" s="6">
        <v>53983</v>
      </c>
      <c r="B9788" s="7" t="s">
        <v>1398</v>
      </c>
      <c r="C9788" s="9">
        <f t="shared" ca="1" si="304"/>
        <v>11</v>
      </c>
      <c r="D9788" s="9" t="s">
        <v>2117</v>
      </c>
      <c r="E9788" s="9" t="s">
        <v>2116</v>
      </c>
      <c r="F9788" s="10">
        <f t="shared" ca="1" si="305"/>
        <v>3.1345976578096894E-2</v>
      </c>
      <c r="G9788" s="3" t="str">
        <f>VLOOKUP(Table3[[#This Row],[PRODUCT ID]],Table1[[PRODUCT]:[SELLING PRICE]],1,FALSE)</f>
        <v>Product346</v>
      </c>
      <c r="H9788" s="3" t="str">
        <f>VLOOKUP(Table3[[#This Row],[PRODUCT ID]],Table1[[PRODUCT]:[SELLING PRICE]],2,FALSE)</f>
        <v>Category5</v>
      </c>
      <c r="I9788" s="3" t="str">
        <f>VLOOKUP(Table3[[#This Row],[PRODUCT ID]],Table1[[PRODUCT]:[SELLING PRICE]],3,FALSE)</f>
        <v>Lt</v>
      </c>
      <c r="J9788" s="16">
        <f ca="1">VLOOKUP(Table3[[#This Row],[PRODUCT ID]],Table1[[PRODUCT]:[SELLING PRICE]],4,FALSE)</f>
        <v>232</v>
      </c>
      <c r="K9788" s="16">
        <f ca="1">VLOOKUP(Table3[[#This Row],[PRODUCT ID]],Table1[[PRODUCT]:[SELLING PRICE]],5,FALSE)</f>
        <v>259.27214073843959</v>
      </c>
      <c r="L9788" s="16">
        <f ca="1">J9788*Table3[[#This Row],[QUANTITY]]</f>
        <v>2552</v>
      </c>
      <c r="M9788" s="16">
        <f ca="1">K9788*Table3[[#This Row],[QUANTITY]]*(1-Table3[[#This Row],[DISCOUNT %]])</f>
        <v>2762.5950251624936</v>
      </c>
      <c r="N9788" s="3">
        <f>DAY(Table3[[#This Row],[DATE]])</f>
        <v>18</v>
      </c>
      <c r="O9788" s="3" t="str">
        <f>TEXT(Table3[[#This Row],[DATE]],"mmm")</f>
        <v>Oct</v>
      </c>
      <c r="P9788" s="3">
        <f>YEAR(Table3[[#This Row],[DATE]])</f>
        <v>2047</v>
      </c>
    </row>
    <row r="9789" spans="1:16" x14ac:dyDescent="0.3">
      <c r="A9789" s="6">
        <v>53984</v>
      </c>
      <c r="B9789" s="7" t="s">
        <v>1399</v>
      </c>
      <c r="C9789" s="9">
        <f t="shared" ca="1" si="304"/>
        <v>4</v>
      </c>
      <c r="D9789" s="9" t="s">
        <v>2117</v>
      </c>
      <c r="E9789" s="9" t="s">
        <v>2116</v>
      </c>
      <c r="F9789" s="10">
        <f t="shared" ca="1" si="305"/>
        <v>9.8579457034902854E-2</v>
      </c>
      <c r="G9789" s="3" t="str">
        <f>VLOOKUP(Table3[[#This Row],[PRODUCT ID]],Table1[[PRODUCT]:[SELLING PRICE]],1,FALSE)</f>
        <v>Product347</v>
      </c>
      <c r="H9789" s="3" t="str">
        <f>VLOOKUP(Table3[[#This Row],[PRODUCT ID]],Table1[[PRODUCT]:[SELLING PRICE]],2,FALSE)</f>
        <v>Category1</v>
      </c>
      <c r="I9789" s="3" t="str">
        <f>VLOOKUP(Table3[[#This Row],[PRODUCT ID]],Table1[[PRODUCT]:[SELLING PRICE]],3,FALSE)</f>
        <v>Ft</v>
      </c>
      <c r="J9789" s="16">
        <f ca="1">VLOOKUP(Table3[[#This Row],[PRODUCT ID]],Table1[[PRODUCT]:[SELLING PRICE]],4,FALSE)</f>
        <v>134</v>
      </c>
      <c r="K9789" s="16">
        <f ca="1">VLOOKUP(Table3[[#This Row],[PRODUCT ID]],Table1[[PRODUCT]:[SELLING PRICE]],5,FALSE)</f>
        <v>58.870477881988172</v>
      </c>
      <c r="L9789" s="16">
        <f ca="1">J9789*Table3[[#This Row],[QUANTITY]]</f>
        <v>536</v>
      </c>
      <c r="M9789" s="16">
        <f ca="1">K9789*Table3[[#This Row],[QUANTITY]]*(1-Table3[[#This Row],[DISCOUNT %]])</f>
        <v>212.26823254798606</v>
      </c>
      <c r="N9789" s="3">
        <f>DAY(Table3[[#This Row],[DATE]])</f>
        <v>19</v>
      </c>
      <c r="O9789" s="3" t="str">
        <f>TEXT(Table3[[#This Row],[DATE]],"mmm")</f>
        <v>Oct</v>
      </c>
      <c r="P9789" s="3">
        <f>YEAR(Table3[[#This Row],[DATE]])</f>
        <v>2047</v>
      </c>
    </row>
    <row r="9790" spans="1:16" x14ac:dyDescent="0.3">
      <c r="A9790" s="6">
        <v>53985</v>
      </c>
      <c r="B9790" s="7" t="s">
        <v>1400</v>
      </c>
      <c r="C9790" s="9">
        <f t="shared" ca="1" si="304"/>
        <v>12</v>
      </c>
      <c r="D9790" s="9" t="s">
        <v>2116</v>
      </c>
      <c r="E9790" s="9" t="s">
        <v>2118</v>
      </c>
      <c r="F9790" s="10">
        <f t="shared" ca="1" si="305"/>
        <v>2.0151760839310254E-3</v>
      </c>
      <c r="G9790" s="3" t="str">
        <f>VLOOKUP(Table3[[#This Row],[PRODUCT ID]],Table1[[PRODUCT]:[SELLING PRICE]],1,FALSE)</f>
        <v>Product348</v>
      </c>
      <c r="H9790" s="3" t="str">
        <f>VLOOKUP(Table3[[#This Row],[PRODUCT ID]],Table1[[PRODUCT]:[SELLING PRICE]],2,FALSE)</f>
        <v>Category2</v>
      </c>
      <c r="I9790" s="3" t="str">
        <f>VLOOKUP(Table3[[#This Row],[PRODUCT ID]],Table1[[PRODUCT]:[SELLING PRICE]],3,FALSE)</f>
        <v>Kg</v>
      </c>
      <c r="J9790" s="16">
        <f ca="1">VLOOKUP(Table3[[#This Row],[PRODUCT ID]],Table1[[PRODUCT]:[SELLING PRICE]],4,FALSE)</f>
        <v>122</v>
      </c>
      <c r="K9790" s="16">
        <f ca="1">VLOOKUP(Table3[[#This Row],[PRODUCT ID]],Table1[[PRODUCT]:[SELLING PRICE]],5,FALSE)</f>
        <v>311.60168144437705</v>
      </c>
      <c r="L9790" s="16">
        <f ca="1">J9790*Table3[[#This Row],[QUANTITY]]</f>
        <v>1464</v>
      </c>
      <c r="M9790" s="16">
        <f ca="1">K9790*Table3[[#This Row],[QUANTITY]]*(1-Table3[[#This Row],[DISCOUNT %]])</f>
        <v>3731.6849902586118</v>
      </c>
      <c r="N9790" s="3">
        <f>DAY(Table3[[#This Row],[DATE]])</f>
        <v>20</v>
      </c>
      <c r="O9790" s="3" t="str">
        <f>TEXT(Table3[[#This Row],[DATE]],"mmm")</f>
        <v>Oct</v>
      </c>
      <c r="P9790" s="3">
        <f>YEAR(Table3[[#This Row],[DATE]])</f>
        <v>2047</v>
      </c>
    </row>
    <row r="9791" spans="1:16" x14ac:dyDescent="0.3">
      <c r="A9791" s="6">
        <v>53986</v>
      </c>
      <c r="B9791" s="7" t="s">
        <v>1401</v>
      </c>
      <c r="C9791" s="9">
        <f t="shared" ca="1" si="304"/>
        <v>10</v>
      </c>
      <c r="D9791" s="9" t="s">
        <v>2116</v>
      </c>
      <c r="E9791" s="9" t="s">
        <v>2116</v>
      </c>
      <c r="F9791" s="10">
        <f t="shared" ca="1" si="305"/>
        <v>1.6911955287948154E-2</v>
      </c>
      <c r="G9791" s="3" t="str">
        <f>VLOOKUP(Table3[[#This Row],[PRODUCT ID]],Table1[[PRODUCT]:[SELLING PRICE]],1,FALSE)</f>
        <v>Product349</v>
      </c>
      <c r="H9791" s="3" t="str">
        <f>VLOOKUP(Table3[[#This Row],[PRODUCT ID]],Table1[[PRODUCT]:[SELLING PRICE]],2,FALSE)</f>
        <v>Category3</v>
      </c>
      <c r="I9791" s="3" t="str">
        <f>VLOOKUP(Table3[[#This Row],[PRODUCT ID]],Table1[[PRODUCT]:[SELLING PRICE]],3,FALSE)</f>
        <v>No</v>
      </c>
      <c r="J9791" s="16">
        <f ca="1">VLOOKUP(Table3[[#This Row],[PRODUCT ID]],Table1[[PRODUCT]:[SELLING PRICE]],4,FALSE)</f>
        <v>65</v>
      </c>
      <c r="K9791" s="16">
        <f ca="1">VLOOKUP(Table3[[#This Row],[PRODUCT ID]],Table1[[PRODUCT]:[SELLING PRICE]],5,FALSE)</f>
        <v>208.13674045214336</v>
      </c>
      <c r="L9791" s="16">
        <f ca="1">J9791*Table3[[#This Row],[QUANTITY]]</f>
        <v>650</v>
      </c>
      <c r="M9791" s="16">
        <f ca="1">K9791*Table3[[#This Row],[QUANTITY]]*(1-Table3[[#This Row],[DISCOUNT %]])</f>
        <v>2046.1674120383741</v>
      </c>
      <c r="N9791" s="3">
        <f>DAY(Table3[[#This Row],[DATE]])</f>
        <v>21</v>
      </c>
      <c r="O9791" s="3" t="str">
        <f>TEXT(Table3[[#This Row],[DATE]],"mmm")</f>
        <v>Oct</v>
      </c>
      <c r="P9791" s="3">
        <f>YEAR(Table3[[#This Row],[DATE]])</f>
        <v>2047</v>
      </c>
    </row>
    <row r="9792" spans="1:16" x14ac:dyDescent="0.3">
      <c r="A9792" s="6">
        <v>53987</v>
      </c>
      <c r="B9792" s="7" t="s">
        <v>1402</v>
      </c>
      <c r="C9792" s="9">
        <f t="shared" ca="1" si="304"/>
        <v>8</v>
      </c>
      <c r="D9792" s="9" t="s">
        <v>2116</v>
      </c>
      <c r="E9792" s="9" t="s">
        <v>2116</v>
      </c>
      <c r="F9792" s="10">
        <f t="shared" ca="1" si="305"/>
        <v>3.6072565780776944E-2</v>
      </c>
      <c r="G9792" s="3" t="str">
        <f>VLOOKUP(Table3[[#This Row],[PRODUCT ID]],Table1[[PRODUCT]:[SELLING PRICE]],1,FALSE)</f>
        <v>Product350</v>
      </c>
      <c r="H9792" s="3" t="str">
        <f>VLOOKUP(Table3[[#This Row],[PRODUCT ID]],Table1[[PRODUCT]:[SELLING PRICE]],2,FALSE)</f>
        <v>Category4</v>
      </c>
      <c r="I9792" s="3" t="str">
        <f>VLOOKUP(Table3[[#This Row],[PRODUCT ID]],Table1[[PRODUCT]:[SELLING PRICE]],3,FALSE)</f>
        <v>No</v>
      </c>
      <c r="J9792" s="16">
        <f ca="1">VLOOKUP(Table3[[#This Row],[PRODUCT ID]],Table1[[PRODUCT]:[SELLING PRICE]],4,FALSE)</f>
        <v>181</v>
      </c>
      <c r="K9792" s="16">
        <f ca="1">VLOOKUP(Table3[[#This Row],[PRODUCT ID]],Table1[[PRODUCT]:[SELLING PRICE]],5,FALSE)</f>
        <v>140.8047599719655</v>
      </c>
      <c r="L9792" s="16">
        <f ca="1">J9792*Table3[[#This Row],[QUANTITY]]</f>
        <v>1448</v>
      </c>
      <c r="M9792" s="16">
        <f ca="1">K9792*Table3[[#This Row],[QUANTITY]]*(1-Table3[[#This Row],[DISCOUNT %]])</f>
        <v>1085.8045680450421</v>
      </c>
      <c r="N9792" s="3">
        <f>DAY(Table3[[#This Row],[DATE]])</f>
        <v>22</v>
      </c>
      <c r="O9792" s="3" t="str">
        <f>TEXT(Table3[[#This Row],[DATE]],"mmm")</f>
        <v>Oct</v>
      </c>
      <c r="P9792" s="3">
        <f>YEAR(Table3[[#This Row],[DATE]])</f>
        <v>2047</v>
      </c>
    </row>
    <row r="9793" spans="1:16" x14ac:dyDescent="0.3">
      <c r="A9793" s="6">
        <v>53988</v>
      </c>
      <c r="B9793" s="7" t="s">
        <v>1403</v>
      </c>
      <c r="C9793" s="9">
        <f t="shared" ca="1" si="304"/>
        <v>3</v>
      </c>
      <c r="D9793" s="9" t="s">
        <v>2116</v>
      </c>
      <c r="E9793" s="9" t="s">
        <v>2116</v>
      </c>
      <c r="F9793" s="10">
        <f t="shared" ca="1" si="305"/>
        <v>1.466149835224414E-2</v>
      </c>
      <c r="G9793" s="3" t="str">
        <f>VLOOKUP(Table3[[#This Row],[PRODUCT ID]],Table1[[PRODUCT]:[SELLING PRICE]],1,FALSE)</f>
        <v>Product351</v>
      </c>
      <c r="H9793" s="3" t="str">
        <f>VLOOKUP(Table3[[#This Row],[PRODUCT ID]],Table1[[PRODUCT]:[SELLING PRICE]],2,FALSE)</f>
        <v>Category5</v>
      </c>
      <c r="I9793" s="3" t="str">
        <f>VLOOKUP(Table3[[#This Row],[PRODUCT ID]],Table1[[PRODUCT]:[SELLING PRICE]],3,FALSE)</f>
        <v>Ft</v>
      </c>
      <c r="J9793" s="16">
        <f ca="1">VLOOKUP(Table3[[#This Row],[PRODUCT ID]],Table1[[PRODUCT]:[SELLING PRICE]],4,FALSE)</f>
        <v>140</v>
      </c>
      <c r="K9793" s="16">
        <f ca="1">VLOOKUP(Table3[[#This Row],[PRODUCT ID]],Table1[[PRODUCT]:[SELLING PRICE]],5,FALSE)</f>
        <v>272.12961936045332</v>
      </c>
      <c r="L9793" s="16">
        <f ca="1">J9793*Table3[[#This Row],[QUANTITY]]</f>
        <v>420</v>
      </c>
      <c r="M9793" s="16">
        <f ca="1">K9793*Table3[[#This Row],[QUANTITY]]*(1-Table3[[#This Row],[DISCOUNT %]])</f>
        <v>804.41937418380962</v>
      </c>
      <c r="N9793" s="3">
        <f>DAY(Table3[[#This Row],[DATE]])</f>
        <v>23</v>
      </c>
      <c r="O9793" s="3" t="str">
        <f>TEXT(Table3[[#This Row],[DATE]],"mmm")</f>
        <v>Oct</v>
      </c>
      <c r="P9793" s="3">
        <f>YEAR(Table3[[#This Row],[DATE]])</f>
        <v>2047</v>
      </c>
    </row>
    <row r="9794" spans="1:16" x14ac:dyDescent="0.3">
      <c r="A9794" s="6">
        <v>53989</v>
      </c>
      <c r="B9794" s="7" t="s">
        <v>1404</v>
      </c>
      <c r="C9794" s="9">
        <f t="shared" ca="1" si="304"/>
        <v>14</v>
      </c>
      <c r="D9794" s="9" t="s">
        <v>2115</v>
      </c>
      <c r="E9794" s="9" t="s">
        <v>2116</v>
      </c>
      <c r="F9794" s="10">
        <f t="shared" ca="1" si="305"/>
        <v>2.2206303295186549E-2</v>
      </c>
      <c r="G9794" s="3" t="str">
        <f>VLOOKUP(Table3[[#This Row],[PRODUCT ID]],Table1[[PRODUCT]:[SELLING PRICE]],1,FALSE)</f>
        <v>Product352</v>
      </c>
      <c r="H9794" s="3" t="str">
        <f>VLOOKUP(Table3[[#This Row],[PRODUCT ID]],Table1[[PRODUCT]:[SELLING PRICE]],2,FALSE)</f>
        <v>Category1</v>
      </c>
      <c r="I9794" s="3" t="str">
        <f>VLOOKUP(Table3[[#This Row],[PRODUCT ID]],Table1[[PRODUCT]:[SELLING PRICE]],3,FALSE)</f>
        <v>No</v>
      </c>
      <c r="J9794" s="16">
        <f ca="1">VLOOKUP(Table3[[#This Row],[PRODUCT ID]],Table1[[PRODUCT]:[SELLING PRICE]],4,FALSE)</f>
        <v>157</v>
      </c>
      <c r="K9794" s="16">
        <f ca="1">VLOOKUP(Table3[[#This Row],[PRODUCT ID]],Table1[[PRODUCT]:[SELLING PRICE]],5,FALSE)</f>
        <v>101.76162913027966</v>
      </c>
      <c r="L9794" s="16">
        <f ca="1">J9794*Table3[[#This Row],[QUANTITY]]</f>
        <v>2198</v>
      </c>
      <c r="M9794" s="16">
        <f ca="1">K9794*Table3[[#This Row],[QUANTITY]]*(1-Table3[[#This Row],[DISCOUNT %]])</f>
        <v>1393.0263134200054</v>
      </c>
      <c r="N9794" s="3">
        <f>DAY(Table3[[#This Row],[DATE]])</f>
        <v>24</v>
      </c>
      <c r="O9794" s="3" t="str">
        <f>TEXT(Table3[[#This Row],[DATE]],"mmm")</f>
        <v>Oct</v>
      </c>
      <c r="P9794" s="3">
        <f>YEAR(Table3[[#This Row],[DATE]])</f>
        <v>2047</v>
      </c>
    </row>
    <row r="9795" spans="1:16" x14ac:dyDescent="0.3">
      <c r="A9795" s="6">
        <v>53990</v>
      </c>
      <c r="B9795" s="7" t="s">
        <v>1405</v>
      </c>
      <c r="C9795" s="9">
        <f t="shared" ref="C9795:C9858" ca="1" si="306">RANDBETWEEN(1,15)</f>
        <v>1</v>
      </c>
      <c r="D9795" s="9" t="s">
        <v>2116</v>
      </c>
      <c r="E9795" s="9" t="s">
        <v>2116</v>
      </c>
      <c r="F9795" s="10">
        <f t="shared" ref="F9795:F9858" ca="1" si="307">RAND()*(0.1)</f>
        <v>9.6518888071216169E-2</v>
      </c>
      <c r="G9795" s="3" t="str">
        <f>VLOOKUP(Table3[[#This Row],[PRODUCT ID]],Table1[[PRODUCT]:[SELLING PRICE]],1,FALSE)</f>
        <v>Product353</v>
      </c>
      <c r="H9795" s="3" t="str">
        <f>VLOOKUP(Table3[[#This Row],[PRODUCT ID]],Table1[[PRODUCT]:[SELLING PRICE]],2,FALSE)</f>
        <v>Category2</v>
      </c>
      <c r="I9795" s="3" t="str">
        <f>VLOOKUP(Table3[[#This Row],[PRODUCT ID]],Table1[[PRODUCT]:[SELLING PRICE]],3,FALSE)</f>
        <v>Kg</v>
      </c>
      <c r="J9795" s="16">
        <f ca="1">VLOOKUP(Table3[[#This Row],[PRODUCT ID]],Table1[[PRODUCT]:[SELLING PRICE]],4,FALSE)</f>
        <v>97</v>
      </c>
      <c r="K9795" s="16">
        <f ca="1">VLOOKUP(Table3[[#This Row],[PRODUCT ID]],Table1[[PRODUCT]:[SELLING PRICE]],5,FALSE)</f>
        <v>122.76172633824724</v>
      </c>
      <c r="L9795" s="16">
        <f ca="1">J9795*Table3[[#This Row],[QUANTITY]]</f>
        <v>97</v>
      </c>
      <c r="M9795" s="16">
        <f ca="1">K9795*Table3[[#This Row],[QUANTITY]]*(1-Table3[[#This Row],[DISCOUNT %]])</f>
        <v>110.91290101437669</v>
      </c>
      <c r="N9795" s="3">
        <f>DAY(Table3[[#This Row],[DATE]])</f>
        <v>25</v>
      </c>
      <c r="O9795" s="3" t="str">
        <f>TEXT(Table3[[#This Row],[DATE]],"mmm")</f>
        <v>Oct</v>
      </c>
      <c r="P9795" s="3">
        <f>YEAR(Table3[[#This Row],[DATE]])</f>
        <v>2047</v>
      </c>
    </row>
    <row r="9796" spans="1:16" x14ac:dyDescent="0.3">
      <c r="A9796" s="6">
        <v>53991</v>
      </c>
      <c r="B9796" s="7" t="s">
        <v>1406</v>
      </c>
      <c r="C9796" s="9">
        <f t="shared" ca="1" si="306"/>
        <v>2</v>
      </c>
      <c r="D9796" s="9" t="s">
        <v>2117</v>
      </c>
      <c r="E9796" s="9" t="s">
        <v>2118</v>
      </c>
      <c r="F9796" s="10">
        <f t="shared" ca="1" si="307"/>
        <v>8.0014905417615911E-2</v>
      </c>
      <c r="G9796" s="3" t="str">
        <f>VLOOKUP(Table3[[#This Row],[PRODUCT ID]],Table1[[PRODUCT]:[SELLING PRICE]],1,FALSE)</f>
        <v>Product354</v>
      </c>
      <c r="H9796" s="3" t="str">
        <f>VLOOKUP(Table3[[#This Row],[PRODUCT ID]],Table1[[PRODUCT]:[SELLING PRICE]],2,FALSE)</f>
        <v>Category3</v>
      </c>
      <c r="I9796" s="3" t="str">
        <f>VLOOKUP(Table3[[#This Row],[PRODUCT ID]],Table1[[PRODUCT]:[SELLING PRICE]],3,FALSE)</f>
        <v>Kg</v>
      </c>
      <c r="J9796" s="16">
        <f ca="1">VLOOKUP(Table3[[#This Row],[PRODUCT ID]],Table1[[PRODUCT]:[SELLING PRICE]],4,FALSE)</f>
        <v>245</v>
      </c>
      <c r="K9796" s="16">
        <f ca="1">VLOOKUP(Table3[[#This Row],[PRODUCT ID]],Table1[[PRODUCT]:[SELLING PRICE]],5,FALSE)</f>
        <v>291.66051374340799</v>
      </c>
      <c r="L9796" s="16">
        <f ca="1">J9796*Table3[[#This Row],[QUANTITY]]</f>
        <v>490</v>
      </c>
      <c r="M9796" s="16">
        <f ca="1">K9796*Table3[[#This Row],[QUANTITY]]*(1-Table3[[#This Row],[DISCOUNT %]])</f>
        <v>536.64665064435189</v>
      </c>
      <c r="N9796" s="3">
        <f>DAY(Table3[[#This Row],[DATE]])</f>
        <v>26</v>
      </c>
      <c r="O9796" s="3" t="str">
        <f>TEXT(Table3[[#This Row],[DATE]],"mmm")</f>
        <v>Oct</v>
      </c>
      <c r="P9796" s="3">
        <f>YEAR(Table3[[#This Row],[DATE]])</f>
        <v>2047</v>
      </c>
    </row>
    <row r="9797" spans="1:16" x14ac:dyDescent="0.3">
      <c r="A9797" s="6">
        <v>53992</v>
      </c>
      <c r="B9797" s="7" t="s">
        <v>1407</v>
      </c>
      <c r="C9797" s="9">
        <f t="shared" ca="1" si="306"/>
        <v>14</v>
      </c>
      <c r="D9797" s="9" t="s">
        <v>2115</v>
      </c>
      <c r="E9797" s="9" t="s">
        <v>2118</v>
      </c>
      <c r="F9797" s="10">
        <f t="shared" ca="1" si="307"/>
        <v>7.2731258017050118E-2</v>
      </c>
      <c r="G9797" s="3" t="str">
        <f>VLOOKUP(Table3[[#This Row],[PRODUCT ID]],Table1[[PRODUCT]:[SELLING PRICE]],1,FALSE)</f>
        <v>Product355</v>
      </c>
      <c r="H9797" s="3" t="str">
        <f>VLOOKUP(Table3[[#This Row],[PRODUCT ID]],Table1[[PRODUCT]:[SELLING PRICE]],2,FALSE)</f>
        <v>Category4</v>
      </c>
      <c r="I9797" s="3" t="str">
        <f>VLOOKUP(Table3[[#This Row],[PRODUCT ID]],Table1[[PRODUCT]:[SELLING PRICE]],3,FALSE)</f>
        <v>Lt</v>
      </c>
      <c r="J9797" s="16">
        <f ca="1">VLOOKUP(Table3[[#This Row],[PRODUCT ID]],Table1[[PRODUCT]:[SELLING PRICE]],4,FALSE)</f>
        <v>160</v>
      </c>
      <c r="K9797" s="16">
        <f ca="1">VLOOKUP(Table3[[#This Row],[PRODUCT ID]],Table1[[PRODUCT]:[SELLING PRICE]],5,FALSE)</f>
        <v>228.58423347966439</v>
      </c>
      <c r="L9797" s="16">
        <f ca="1">J9797*Table3[[#This Row],[QUANTITY]]</f>
        <v>2240</v>
      </c>
      <c r="M9797" s="16">
        <f ca="1">K9797*Table3[[#This Row],[QUANTITY]]*(1-Table3[[#This Row],[DISCOUNT %]])</f>
        <v>2967.426204621554</v>
      </c>
      <c r="N9797" s="3">
        <f>DAY(Table3[[#This Row],[DATE]])</f>
        <v>27</v>
      </c>
      <c r="O9797" s="3" t="str">
        <f>TEXT(Table3[[#This Row],[DATE]],"mmm")</f>
        <v>Oct</v>
      </c>
      <c r="P9797" s="3">
        <f>YEAR(Table3[[#This Row],[DATE]])</f>
        <v>2047</v>
      </c>
    </row>
    <row r="9798" spans="1:16" x14ac:dyDescent="0.3">
      <c r="A9798" s="6">
        <v>53993</v>
      </c>
      <c r="B9798" s="7" t="s">
        <v>1408</v>
      </c>
      <c r="C9798" s="9">
        <f t="shared" ca="1" si="306"/>
        <v>15</v>
      </c>
      <c r="D9798" s="9" t="s">
        <v>2115</v>
      </c>
      <c r="E9798" s="9" t="s">
        <v>2116</v>
      </c>
      <c r="F9798" s="10">
        <f t="shared" ca="1" si="307"/>
        <v>5.4598785221525774E-2</v>
      </c>
      <c r="G9798" s="3" t="str">
        <f>VLOOKUP(Table3[[#This Row],[PRODUCT ID]],Table1[[PRODUCT]:[SELLING PRICE]],1,FALSE)</f>
        <v>Product356</v>
      </c>
      <c r="H9798" s="3" t="str">
        <f>VLOOKUP(Table3[[#This Row],[PRODUCT ID]],Table1[[PRODUCT]:[SELLING PRICE]],2,FALSE)</f>
        <v>Category5</v>
      </c>
      <c r="I9798" s="3" t="str">
        <f>VLOOKUP(Table3[[#This Row],[PRODUCT ID]],Table1[[PRODUCT]:[SELLING PRICE]],3,FALSE)</f>
        <v>Kg</v>
      </c>
      <c r="J9798" s="16">
        <f ca="1">VLOOKUP(Table3[[#This Row],[PRODUCT ID]],Table1[[PRODUCT]:[SELLING PRICE]],4,FALSE)</f>
        <v>10</v>
      </c>
      <c r="K9798" s="16">
        <f ca="1">VLOOKUP(Table3[[#This Row],[PRODUCT ID]],Table1[[PRODUCT]:[SELLING PRICE]],5,FALSE)</f>
        <v>40.260288131442273</v>
      </c>
      <c r="L9798" s="16">
        <f ca="1">J9798*Table3[[#This Row],[QUANTITY]]</f>
        <v>150</v>
      </c>
      <c r="M9798" s="16">
        <f ca="1">K9798*Table3[[#This Row],[QUANTITY]]*(1-Table3[[#This Row],[DISCOUNT %]])</f>
        <v>570.93187960195371</v>
      </c>
      <c r="N9798" s="3">
        <f>DAY(Table3[[#This Row],[DATE]])</f>
        <v>28</v>
      </c>
      <c r="O9798" s="3" t="str">
        <f>TEXT(Table3[[#This Row],[DATE]],"mmm")</f>
        <v>Oct</v>
      </c>
      <c r="P9798" s="3">
        <f>YEAR(Table3[[#This Row],[DATE]])</f>
        <v>2047</v>
      </c>
    </row>
    <row r="9799" spans="1:16" x14ac:dyDescent="0.3">
      <c r="A9799" s="6">
        <v>53994</v>
      </c>
      <c r="B9799" s="7" t="s">
        <v>1409</v>
      </c>
      <c r="C9799" s="9">
        <f t="shared" ca="1" si="306"/>
        <v>13</v>
      </c>
      <c r="D9799" s="9" t="s">
        <v>2115</v>
      </c>
      <c r="E9799" s="9" t="s">
        <v>2116</v>
      </c>
      <c r="F9799" s="10">
        <f t="shared" ca="1" si="307"/>
        <v>8.6133007939122985E-2</v>
      </c>
      <c r="G9799" s="3" t="str">
        <f>VLOOKUP(Table3[[#This Row],[PRODUCT ID]],Table1[[PRODUCT]:[SELLING PRICE]],1,FALSE)</f>
        <v>Product357</v>
      </c>
      <c r="H9799" s="3" t="str">
        <f>VLOOKUP(Table3[[#This Row],[PRODUCT ID]],Table1[[PRODUCT]:[SELLING PRICE]],2,FALSE)</f>
        <v>Category1</v>
      </c>
      <c r="I9799" s="3" t="str">
        <f>VLOOKUP(Table3[[#This Row],[PRODUCT ID]],Table1[[PRODUCT]:[SELLING PRICE]],3,FALSE)</f>
        <v>Lt</v>
      </c>
      <c r="J9799" s="16">
        <f ca="1">VLOOKUP(Table3[[#This Row],[PRODUCT ID]],Table1[[PRODUCT]:[SELLING PRICE]],4,FALSE)</f>
        <v>215</v>
      </c>
      <c r="K9799" s="16">
        <f ca="1">VLOOKUP(Table3[[#This Row],[PRODUCT ID]],Table1[[PRODUCT]:[SELLING PRICE]],5,FALSE)</f>
        <v>139.2303778858213</v>
      </c>
      <c r="L9799" s="16">
        <f ca="1">J9799*Table3[[#This Row],[QUANTITY]]</f>
        <v>2795</v>
      </c>
      <c r="M9799" s="16">
        <f ca="1">K9799*Table3[[#This Row],[QUANTITY]]*(1-Table3[[#This Row],[DISCOUNT %]])</f>
        <v>1654.094606346192</v>
      </c>
      <c r="N9799" s="3">
        <f>DAY(Table3[[#This Row],[DATE]])</f>
        <v>29</v>
      </c>
      <c r="O9799" s="3" t="str">
        <f>TEXT(Table3[[#This Row],[DATE]],"mmm")</f>
        <v>Oct</v>
      </c>
      <c r="P9799" s="3">
        <f>YEAR(Table3[[#This Row],[DATE]])</f>
        <v>2047</v>
      </c>
    </row>
    <row r="9800" spans="1:16" x14ac:dyDescent="0.3">
      <c r="A9800" s="6">
        <v>53995</v>
      </c>
      <c r="B9800" s="7" t="s">
        <v>1410</v>
      </c>
      <c r="C9800" s="9">
        <f t="shared" ca="1" si="306"/>
        <v>13</v>
      </c>
      <c r="D9800" s="9" t="s">
        <v>2116</v>
      </c>
      <c r="E9800" s="9" t="s">
        <v>2116</v>
      </c>
      <c r="F9800" s="10">
        <f t="shared" ca="1" si="307"/>
        <v>8.1019275837765165E-2</v>
      </c>
      <c r="G9800" s="3" t="str">
        <f>VLOOKUP(Table3[[#This Row],[PRODUCT ID]],Table1[[PRODUCT]:[SELLING PRICE]],1,FALSE)</f>
        <v>Product358</v>
      </c>
      <c r="H9800" s="3" t="str">
        <f>VLOOKUP(Table3[[#This Row],[PRODUCT ID]],Table1[[PRODUCT]:[SELLING PRICE]],2,FALSE)</f>
        <v>Category2</v>
      </c>
      <c r="I9800" s="3" t="str">
        <f>VLOOKUP(Table3[[#This Row],[PRODUCT ID]],Table1[[PRODUCT]:[SELLING PRICE]],3,FALSE)</f>
        <v>Ft</v>
      </c>
      <c r="J9800" s="16">
        <f ca="1">VLOOKUP(Table3[[#This Row],[PRODUCT ID]],Table1[[PRODUCT]:[SELLING PRICE]],4,FALSE)</f>
        <v>177</v>
      </c>
      <c r="K9800" s="16">
        <f ca="1">VLOOKUP(Table3[[#This Row],[PRODUCT ID]],Table1[[PRODUCT]:[SELLING PRICE]],5,FALSE)</f>
        <v>104.0308706259853</v>
      </c>
      <c r="L9800" s="16">
        <f ca="1">J9800*Table3[[#This Row],[QUANTITY]]</f>
        <v>2301</v>
      </c>
      <c r="M9800" s="16">
        <f ca="1">K9800*Table3[[#This Row],[QUANTITY]]*(1-Table3[[#This Row],[DISCOUNT %]])</f>
        <v>1242.8307427002446</v>
      </c>
      <c r="N9800" s="3">
        <f>DAY(Table3[[#This Row],[DATE]])</f>
        <v>30</v>
      </c>
      <c r="O9800" s="3" t="str">
        <f>TEXT(Table3[[#This Row],[DATE]],"mmm")</f>
        <v>Oct</v>
      </c>
      <c r="P9800" s="3">
        <f>YEAR(Table3[[#This Row],[DATE]])</f>
        <v>2047</v>
      </c>
    </row>
    <row r="9801" spans="1:16" x14ac:dyDescent="0.3">
      <c r="A9801" s="6">
        <v>53996</v>
      </c>
      <c r="B9801" s="7" t="s">
        <v>1411</v>
      </c>
      <c r="C9801" s="9">
        <f t="shared" ca="1" si="306"/>
        <v>6</v>
      </c>
      <c r="D9801" s="9" t="s">
        <v>2116</v>
      </c>
      <c r="E9801" s="9" t="s">
        <v>2116</v>
      </c>
      <c r="F9801" s="10">
        <f t="shared" ca="1" si="307"/>
        <v>8.0589017302505894E-3</v>
      </c>
      <c r="G9801" s="3" t="str">
        <f>VLOOKUP(Table3[[#This Row],[PRODUCT ID]],Table1[[PRODUCT]:[SELLING PRICE]],1,FALSE)</f>
        <v>Product359</v>
      </c>
      <c r="H9801" s="3" t="str">
        <f>VLOOKUP(Table3[[#This Row],[PRODUCT ID]],Table1[[PRODUCT]:[SELLING PRICE]],2,FALSE)</f>
        <v>Category3</v>
      </c>
      <c r="I9801" s="3" t="str">
        <f>VLOOKUP(Table3[[#This Row],[PRODUCT ID]],Table1[[PRODUCT]:[SELLING PRICE]],3,FALSE)</f>
        <v>Kg</v>
      </c>
      <c r="J9801" s="16">
        <f ca="1">VLOOKUP(Table3[[#This Row],[PRODUCT ID]],Table1[[PRODUCT]:[SELLING PRICE]],4,FALSE)</f>
        <v>22</v>
      </c>
      <c r="K9801" s="16">
        <f ca="1">VLOOKUP(Table3[[#This Row],[PRODUCT ID]],Table1[[PRODUCT]:[SELLING PRICE]],5,FALSE)</f>
        <v>182.07241916443829</v>
      </c>
      <c r="L9801" s="16">
        <f ca="1">J9801*Table3[[#This Row],[QUANTITY]]</f>
        <v>132</v>
      </c>
      <c r="M9801" s="16">
        <f ca="1">K9801*Table3[[#This Row],[QUANTITY]]*(1-Table3[[#This Row],[DISCOUNT %]])</f>
        <v>1083.6306925836184</v>
      </c>
      <c r="N9801" s="3">
        <f>DAY(Table3[[#This Row],[DATE]])</f>
        <v>31</v>
      </c>
      <c r="O9801" s="3" t="str">
        <f>TEXT(Table3[[#This Row],[DATE]],"mmm")</f>
        <v>Oct</v>
      </c>
      <c r="P9801" s="3">
        <f>YEAR(Table3[[#This Row],[DATE]])</f>
        <v>2047</v>
      </c>
    </row>
    <row r="9802" spans="1:16" x14ac:dyDescent="0.3">
      <c r="A9802" s="6">
        <v>53997</v>
      </c>
      <c r="B9802" s="7" t="s">
        <v>1412</v>
      </c>
      <c r="C9802" s="9">
        <f t="shared" ca="1" si="306"/>
        <v>3</v>
      </c>
      <c r="D9802" s="9" t="s">
        <v>2116</v>
      </c>
      <c r="E9802" s="9" t="s">
        <v>2118</v>
      </c>
      <c r="F9802" s="10">
        <f t="shared" ca="1" si="307"/>
        <v>6.048562711157425E-2</v>
      </c>
      <c r="G9802" s="3" t="str">
        <f>VLOOKUP(Table3[[#This Row],[PRODUCT ID]],Table1[[PRODUCT]:[SELLING PRICE]],1,FALSE)</f>
        <v>Product360</v>
      </c>
      <c r="H9802" s="3" t="str">
        <f>VLOOKUP(Table3[[#This Row],[PRODUCT ID]],Table1[[PRODUCT]:[SELLING PRICE]],2,FALSE)</f>
        <v>Category4</v>
      </c>
      <c r="I9802" s="3" t="str">
        <f>VLOOKUP(Table3[[#This Row],[PRODUCT ID]],Table1[[PRODUCT]:[SELLING PRICE]],3,FALSE)</f>
        <v>No</v>
      </c>
      <c r="J9802" s="16">
        <f ca="1">VLOOKUP(Table3[[#This Row],[PRODUCT ID]],Table1[[PRODUCT]:[SELLING PRICE]],4,FALSE)</f>
        <v>21</v>
      </c>
      <c r="K9802" s="16">
        <f ca="1">VLOOKUP(Table3[[#This Row],[PRODUCT ID]],Table1[[PRODUCT]:[SELLING PRICE]],5,FALSE)</f>
        <v>81.635498225282873</v>
      </c>
      <c r="L9802" s="16">
        <f ca="1">J9802*Table3[[#This Row],[QUANTITY]]</f>
        <v>63</v>
      </c>
      <c r="M9802" s="16">
        <f ca="1">K9802*Table3[[#This Row],[QUANTITY]]*(1-Table3[[#This Row],[DISCOUNT %]])</f>
        <v>230.0931717616825</v>
      </c>
      <c r="N9802" s="3">
        <f>DAY(Table3[[#This Row],[DATE]])</f>
        <v>1</v>
      </c>
      <c r="O9802" s="3" t="str">
        <f>TEXT(Table3[[#This Row],[DATE]],"mmm")</f>
        <v>Nov</v>
      </c>
      <c r="P9802" s="3">
        <f>YEAR(Table3[[#This Row],[DATE]])</f>
        <v>2047</v>
      </c>
    </row>
    <row r="9803" spans="1:16" x14ac:dyDescent="0.3">
      <c r="A9803" s="6">
        <v>53998</v>
      </c>
      <c r="B9803" s="7" t="s">
        <v>1413</v>
      </c>
      <c r="C9803" s="9">
        <f t="shared" ca="1" si="306"/>
        <v>5</v>
      </c>
      <c r="D9803" s="9" t="s">
        <v>2115</v>
      </c>
      <c r="E9803" s="9" t="s">
        <v>2116</v>
      </c>
      <c r="F9803" s="10">
        <f t="shared" ca="1" si="307"/>
        <v>4.2187074291496311E-2</v>
      </c>
      <c r="G9803" s="3" t="str">
        <f>VLOOKUP(Table3[[#This Row],[PRODUCT ID]],Table1[[PRODUCT]:[SELLING PRICE]],1,FALSE)</f>
        <v>Product361</v>
      </c>
      <c r="H9803" s="3" t="str">
        <f>VLOOKUP(Table3[[#This Row],[PRODUCT ID]],Table1[[PRODUCT]:[SELLING PRICE]],2,FALSE)</f>
        <v>Category1</v>
      </c>
      <c r="I9803" s="3" t="str">
        <f>VLOOKUP(Table3[[#This Row],[PRODUCT ID]],Table1[[PRODUCT]:[SELLING PRICE]],3,FALSE)</f>
        <v>No</v>
      </c>
      <c r="J9803" s="16">
        <f ca="1">VLOOKUP(Table3[[#This Row],[PRODUCT ID]],Table1[[PRODUCT]:[SELLING PRICE]],4,FALSE)</f>
        <v>51</v>
      </c>
      <c r="K9803" s="16">
        <f ca="1">VLOOKUP(Table3[[#This Row],[PRODUCT ID]],Table1[[PRODUCT]:[SELLING PRICE]],5,FALSE)</f>
        <v>168.89083757646108</v>
      </c>
      <c r="L9803" s="16">
        <f ca="1">J9803*Table3[[#This Row],[QUANTITY]]</f>
        <v>255</v>
      </c>
      <c r="M9803" s="16">
        <f ca="1">K9803*Table3[[#This Row],[QUANTITY]]*(1-Table3[[#This Row],[DISCOUNT %]])</f>
        <v>808.82913632234943</v>
      </c>
      <c r="N9803" s="3">
        <f>DAY(Table3[[#This Row],[DATE]])</f>
        <v>2</v>
      </c>
      <c r="O9803" s="3" t="str">
        <f>TEXT(Table3[[#This Row],[DATE]],"mmm")</f>
        <v>Nov</v>
      </c>
      <c r="P9803" s="3">
        <f>YEAR(Table3[[#This Row],[DATE]])</f>
        <v>2047</v>
      </c>
    </row>
    <row r="9804" spans="1:16" x14ac:dyDescent="0.3">
      <c r="A9804" s="6">
        <v>53999</v>
      </c>
      <c r="B9804" s="7" t="s">
        <v>1414</v>
      </c>
      <c r="C9804" s="9">
        <f t="shared" ca="1" si="306"/>
        <v>8</v>
      </c>
      <c r="D9804" s="9" t="s">
        <v>2117</v>
      </c>
      <c r="E9804" s="9" t="s">
        <v>2116</v>
      </c>
      <c r="F9804" s="10">
        <f t="shared" ca="1" si="307"/>
        <v>5.0123937902857921E-2</v>
      </c>
      <c r="G9804" s="3" t="str">
        <f>VLOOKUP(Table3[[#This Row],[PRODUCT ID]],Table1[[PRODUCT]:[SELLING PRICE]],1,FALSE)</f>
        <v>Product362</v>
      </c>
      <c r="H9804" s="3" t="str">
        <f>VLOOKUP(Table3[[#This Row],[PRODUCT ID]],Table1[[PRODUCT]:[SELLING PRICE]],2,FALSE)</f>
        <v>Category2</v>
      </c>
      <c r="I9804" s="3" t="str">
        <f>VLOOKUP(Table3[[#This Row],[PRODUCT ID]],Table1[[PRODUCT]:[SELLING PRICE]],3,FALSE)</f>
        <v>Ft</v>
      </c>
      <c r="J9804" s="16">
        <f ca="1">VLOOKUP(Table3[[#This Row],[PRODUCT ID]],Table1[[PRODUCT]:[SELLING PRICE]],4,FALSE)</f>
        <v>149</v>
      </c>
      <c r="K9804" s="16">
        <f ca="1">VLOOKUP(Table3[[#This Row],[PRODUCT ID]],Table1[[PRODUCT]:[SELLING PRICE]],5,FALSE)</f>
        <v>210.07826427228366</v>
      </c>
      <c r="L9804" s="16">
        <f ca="1">J9804*Table3[[#This Row],[QUANTITY]]</f>
        <v>1192</v>
      </c>
      <c r="M9804" s="16">
        <f ca="1">K9804*Table3[[#This Row],[QUANTITY]]*(1-Table3[[#This Row],[DISCOUNT %]])</f>
        <v>1596.3865151932762</v>
      </c>
      <c r="N9804" s="3">
        <f>DAY(Table3[[#This Row],[DATE]])</f>
        <v>3</v>
      </c>
      <c r="O9804" s="3" t="str">
        <f>TEXT(Table3[[#This Row],[DATE]],"mmm")</f>
        <v>Nov</v>
      </c>
      <c r="P9804" s="3">
        <f>YEAR(Table3[[#This Row],[DATE]])</f>
        <v>2047</v>
      </c>
    </row>
    <row r="9805" spans="1:16" x14ac:dyDescent="0.3">
      <c r="A9805" s="6">
        <v>54000</v>
      </c>
      <c r="B9805" s="7" t="s">
        <v>1415</v>
      </c>
      <c r="C9805" s="9">
        <f t="shared" ca="1" si="306"/>
        <v>2</v>
      </c>
      <c r="D9805" s="9" t="s">
        <v>2117</v>
      </c>
      <c r="E9805" s="9" t="s">
        <v>2116</v>
      </c>
      <c r="F9805" s="10">
        <f t="shared" ca="1" si="307"/>
        <v>6.1639488009325616E-2</v>
      </c>
      <c r="G9805" s="3" t="str">
        <f>VLOOKUP(Table3[[#This Row],[PRODUCT ID]],Table1[[PRODUCT]:[SELLING PRICE]],1,FALSE)</f>
        <v>Product363</v>
      </c>
      <c r="H9805" s="3" t="str">
        <f>VLOOKUP(Table3[[#This Row],[PRODUCT ID]],Table1[[PRODUCT]:[SELLING PRICE]],2,FALSE)</f>
        <v>Category3</v>
      </c>
      <c r="I9805" s="3" t="str">
        <f>VLOOKUP(Table3[[#This Row],[PRODUCT ID]],Table1[[PRODUCT]:[SELLING PRICE]],3,FALSE)</f>
        <v>No</v>
      </c>
      <c r="J9805" s="16">
        <f ca="1">VLOOKUP(Table3[[#This Row],[PRODUCT ID]],Table1[[PRODUCT]:[SELLING PRICE]],4,FALSE)</f>
        <v>245</v>
      </c>
      <c r="K9805" s="16">
        <f ca="1">VLOOKUP(Table3[[#This Row],[PRODUCT ID]],Table1[[PRODUCT]:[SELLING PRICE]],5,FALSE)</f>
        <v>195.96859892077697</v>
      </c>
      <c r="L9805" s="16">
        <f ca="1">J9805*Table3[[#This Row],[QUANTITY]]</f>
        <v>490</v>
      </c>
      <c r="M9805" s="16">
        <f ca="1">K9805*Table3[[#This Row],[QUANTITY]]*(1-Table3[[#This Row],[DISCOUNT %]])</f>
        <v>367.77838963479081</v>
      </c>
      <c r="N9805" s="3">
        <f>DAY(Table3[[#This Row],[DATE]])</f>
        <v>4</v>
      </c>
      <c r="O9805" s="3" t="str">
        <f>TEXT(Table3[[#This Row],[DATE]],"mmm")</f>
        <v>Nov</v>
      </c>
      <c r="P9805" s="3">
        <f>YEAR(Table3[[#This Row],[DATE]])</f>
        <v>2047</v>
      </c>
    </row>
    <row r="9806" spans="1:16" x14ac:dyDescent="0.3">
      <c r="A9806" s="6">
        <v>54001</v>
      </c>
      <c r="B9806" s="7" t="s">
        <v>1416</v>
      </c>
      <c r="C9806" s="9">
        <f t="shared" ca="1" si="306"/>
        <v>1</v>
      </c>
      <c r="D9806" s="9" t="s">
        <v>2116</v>
      </c>
      <c r="E9806" s="9" t="s">
        <v>2116</v>
      </c>
      <c r="F9806" s="10">
        <f t="shared" ca="1" si="307"/>
        <v>8.3863090379867E-2</v>
      </c>
      <c r="G9806" s="3" t="str">
        <f>VLOOKUP(Table3[[#This Row],[PRODUCT ID]],Table1[[PRODUCT]:[SELLING PRICE]],1,FALSE)</f>
        <v>Product364</v>
      </c>
      <c r="H9806" s="3" t="str">
        <f>VLOOKUP(Table3[[#This Row],[PRODUCT ID]],Table1[[PRODUCT]:[SELLING PRICE]],2,FALSE)</f>
        <v>Category4</v>
      </c>
      <c r="I9806" s="3" t="str">
        <f>VLOOKUP(Table3[[#This Row],[PRODUCT ID]],Table1[[PRODUCT]:[SELLING PRICE]],3,FALSE)</f>
        <v>Kg</v>
      </c>
      <c r="J9806" s="16">
        <f ca="1">VLOOKUP(Table3[[#This Row],[PRODUCT ID]],Table1[[PRODUCT]:[SELLING PRICE]],4,FALSE)</f>
        <v>55</v>
      </c>
      <c r="K9806" s="16">
        <f ca="1">VLOOKUP(Table3[[#This Row],[PRODUCT ID]],Table1[[PRODUCT]:[SELLING PRICE]],5,FALSE)</f>
        <v>179.57529151684469</v>
      </c>
      <c r="L9806" s="16">
        <f ca="1">J9806*Table3[[#This Row],[QUANTITY]]</f>
        <v>55</v>
      </c>
      <c r="M9806" s="16">
        <f ca="1">K9806*Table3[[#This Row],[QUANTITY]]*(1-Table3[[#This Row],[DISCOUNT %]])</f>
        <v>164.51555261437659</v>
      </c>
      <c r="N9806" s="3">
        <f>DAY(Table3[[#This Row],[DATE]])</f>
        <v>5</v>
      </c>
      <c r="O9806" s="3" t="str">
        <f>TEXT(Table3[[#This Row],[DATE]],"mmm")</f>
        <v>Nov</v>
      </c>
      <c r="P9806" s="3">
        <f>YEAR(Table3[[#This Row],[DATE]])</f>
        <v>2047</v>
      </c>
    </row>
    <row r="9807" spans="1:16" x14ac:dyDescent="0.3">
      <c r="A9807" s="6">
        <v>54002</v>
      </c>
      <c r="B9807" s="7" t="s">
        <v>1417</v>
      </c>
      <c r="C9807" s="9">
        <f t="shared" ca="1" si="306"/>
        <v>14</v>
      </c>
      <c r="D9807" s="9" t="s">
        <v>2116</v>
      </c>
      <c r="E9807" s="9" t="s">
        <v>2116</v>
      </c>
      <c r="F9807" s="10">
        <f t="shared" ca="1" si="307"/>
        <v>7.9042858864369833E-2</v>
      </c>
      <c r="G9807" s="3" t="str">
        <f>VLOOKUP(Table3[[#This Row],[PRODUCT ID]],Table1[[PRODUCT]:[SELLING PRICE]],1,FALSE)</f>
        <v>Product365</v>
      </c>
      <c r="H9807" s="3" t="str">
        <f>VLOOKUP(Table3[[#This Row],[PRODUCT ID]],Table1[[PRODUCT]:[SELLING PRICE]],2,FALSE)</f>
        <v>Category5</v>
      </c>
      <c r="I9807" s="3" t="str">
        <f>VLOOKUP(Table3[[#This Row],[PRODUCT ID]],Table1[[PRODUCT]:[SELLING PRICE]],3,FALSE)</f>
        <v>Kg</v>
      </c>
      <c r="J9807" s="16">
        <f ca="1">VLOOKUP(Table3[[#This Row],[PRODUCT ID]],Table1[[PRODUCT]:[SELLING PRICE]],4,FALSE)</f>
        <v>153</v>
      </c>
      <c r="K9807" s="16">
        <f ca="1">VLOOKUP(Table3[[#This Row],[PRODUCT ID]],Table1[[PRODUCT]:[SELLING PRICE]],5,FALSE)</f>
        <v>217.13015617034475</v>
      </c>
      <c r="L9807" s="16">
        <f ca="1">J9807*Table3[[#This Row],[QUANTITY]]</f>
        <v>2142</v>
      </c>
      <c r="M9807" s="16">
        <f ca="1">K9807*Table3[[#This Row],[QUANTITY]]*(1-Table3[[#This Row],[DISCOUNT %]])</f>
        <v>2799.5459503336306</v>
      </c>
      <c r="N9807" s="3">
        <f>DAY(Table3[[#This Row],[DATE]])</f>
        <v>6</v>
      </c>
      <c r="O9807" s="3" t="str">
        <f>TEXT(Table3[[#This Row],[DATE]],"mmm")</f>
        <v>Nov</v>
      </c>
      <c r="P9807" s="3">
        <f>YEAR(Table3[[#This Row],[DATE]])</f>
        <v>2047</v>
      </c>
    </row>
    <row r="9808" spans="1:16" x14ac:dyDescent="0.3">
      <c r="A9808" s="6">
        <v>54003</v>
      </c>
      <c r="B9808" s="7" t="s">
        <v>1418</v>
      </c>
      <c r="C9808" s="9">
        <f t="shared" ca="1" si="306"/>
        <v>15</v>
      </c>
      <c r="D9808" s="9" t="s">
        <v>2116</v>
      </c>
      <c r="E9808" s="9" t="s">
        <v>2118</v>
      </c>
      <c r="F9808" s="10">
        <f t="shared" ca="1" si="307"/>
        <v>9.2703807661388971E-2</v>
      </c>
      <c r="G9808" s="3" t="str">
        <f>VLOOKUP(Table3[[#This Row],[PRODUCT ID]],Table1[[PRODUCT]:[SELLING PRICE]],1,FALSE)</f>
        <v>Product366</v>
      </c>
      <c r="H9808" s="3" t="str">
        <f>VLOOKUP(Table3[[#This Row],[PRODUCT ID]],Table1[[PRODUCT]:[SELLING PRICE]],2,FALSE)</f>
        <v>Category1</v>
      </c>
      <c r="I9808" s="3" t="str">
        <f>VLOOKUP(Table3[[#This Row],[PRODUCT ID]],Table1[[PRODUCT]:[SELLING PRICE]],3,FALSE)</f>
        <v>Lt</v>
      </c>
      <c r="J9808" s="16">
        <f ca="1">VLOOKUP(Table3[[#This Row],[PRODUCT ID]],Table1[[PRODUCT]:[SELLING PRICE]],4,FALSE)</f>
        <v>32</v>
      </c>
      <c r="K9808" s="16">
        <f ca="1">VLOOKUP(Table3[[#This Row],[PRODUCT ID]],Table1[[PRODUCT]:[SELLING PRICE]],5,FALSE)</f>
        <v>228.17067359153131</v>
      </c>
      <c r="L9808" s="16">
        <f ca="1">J9808*Table3[[#This Row],[QUANTITY]]</f>
        <v>480</v>
      </c>
      <c r="M9808" s="16">
        <f ca="1">K9808*Table3[[#This Row],[QUANTITY]]*(1-Table3[[#This Row],[DISCOUNT %]])</f>
        <v>3105.2757502939862</v>
      </c>
      <c r="N9808" s="3">
        <f>DAY(Table3[[#This Row],[DATE]])</f>
        <v>7</v>
      </c>
      <c r="O9808" s="3" t="str">
        <f>TEXT(Table3[[#This Row],[DATE]],"mmm")</f>
        <v>Nov</v>
      </c>
      <c r="P9808" s="3">
        <f>YEAR(Table3[[#This Row],[DATE]])</f>
        <v>2047</v>
      </c>
    </row>
    <row r="9809" spans="1:16" x14ac:dyDescent="0.3">
      <c r="A9809" s="6">
        <v>54004</v>
      </c>
      <c r="B9809" s="7" t="s">
        <v>1419</v>
      </c>
      <c r="C9809" s="9">
        <f t="shared" ca="1" si="306"/>
        <v>14</v>
      </c>
      <c r="D9809" s="9" t="s">
        <v>2116</v>
      </c>
      <c r="E9809" s="9" t="s">
        <v>2118</v>
      </c>
      <c r="F9809" s="10">
        <f t="shared" ca="1" si="307"/>
        <v>5.2416236362099349E-2</v>
      </c>
      <c r="G9809" s="3" t="str">
        <f>VLOOKUP(Table3[[#This Row],[PRODUCT ID]],Table1[[PRODUCT]:[SELLING PRICE]],1,FALSE)</f>
        <v>Product367</v>
      </c>
      <c r="H9809" s="3" t="str">
        <f>VLOOKUP(Table3[[#This Row],[PRODUCT ID]],Table1[[PRODUCT]:[SELLING PRICE]],2,FALSE)</f>
        <v>Category2</v>
      </c>
      <c r="I9809" s="3" t="str">
        <f>VLOOKUP(Table3[[#This Row],[PRODUCT ID]],Table1[[PRODUCT]:[SELLING PRICE]],3,FALSE)</f>
        <v>Kg</v>
      </c>
      <c r="J9809" s="16">
        <f ca="1">VLOOKUP(Table3[[#This Row],[PRODUCT ID]],Table1[[PRODUCT]:[SELLING PRICE]],4,FALSE)</f>
        <v>88</v>
      </c>
      <c r="K9809" s="16">
        <f ca="1">VLOOKUP(Table3[[#This Row],[PRODUCT ID]],Table1[[PRODUCT]:[SELLING PRICE]],5,FALSE)</f>
        <v>293.21698658891228</v>
      </c>
      <c r="L9809" s="16">
        <f ca="1">J9809*Table3[[#This Row],[QUANTITY]]</f>
        <v>1232</v>
      </c>
      <c r="M9809" s="16">
        <f ca="1">K9809*Table3[[#This Row],[QUANTITY]]*(1-Table3[[#This Row],[DISCOUNT %]])</f>
        <v>3889.8671800027946</v>
      </c>
      <c r="N9809" s="3">
        <f>DAY(Table3[[#This Row],[DATE]])</f>
        <v>8</v>
      </c>
      <c r="O9809" s="3" t="str">
        <f>TEXT(Table3[[#This Row],[DATE]],"mmm")</f>
        <v>Nov</v>
      </c>
      <c r="P9809" s="3">
        <f>YEAR(Table3[[#This Row],[DATE]])</f>
        <v>2047</v>
      </c>
    </row>
    <row r="9810" spans="1:16" x14ac:dyDescent="0.3">
      <c r="A9810" s="6">
        <v>54005</v>
      </c>
      <c r="B9810" s="7" t="s">
        <v>1420</v>
      </c>
      <c r="C9810" s="9">
        <f t="shared" ca="1" si="306"/>
        <v>2</v>
      </c>
      <c r="D9810" s="9" t="s">
        <v>2115</v>
      </c>
      <c r="E9810" s="9" t="s">
        <v>2116</v>
      </c>
      <c r="F9810" s="10">
        <f t="shared" ca="1" si="307"/>
        <v>1.907047652508842E-2</v>
      </c>
      <c r="G9810" s="3" t="str">
        <f>VLOOKUP(Table3[[#This Row],[PRODUCT ID]],Table1[[PRODUCT]:[SELLING PRICE]],1,FALSE)</f>
        <v>Product368</v>
      </c>
      <c r="H9810" s="3" t="str">
        <f>VLOOKUP(Table3[[#This Row],[PRODUCT ID]],Table1[[PRODUCT]:[SELLING PRICE]],2,FALSE)</f>
        <v>Category3</v>
      </c>
      <c r="I9810" s="3" t="str">
        <f>VLOOKUP(Table3[[#This Row],[PRODUCT ID]],Table1[[PRODUCT]:[SELLING PRICE]],3,FALSE)</f>
        <v>Lt</v>
      </c>
      <c r="J9810" s="16">
        <f ca="1">VLOOKUP(Table3[[#This Row],[PRODUCT ID]],Table1[[PRODUCT]:[SELLING PRICE]],4,FALSE)</f>
        <v>166</v>
      </c>
      <c r="K9810" s="16">
        <f ca="1">VLOOKUP(Table3[[#This Row],[PRODUCT ID]],Table1[[PRODUCT]:[SELLING PRICE]],5,FALSE)</f>
        <v>287.7395159425289</v>
      </c>
      <c r="L9810" s="16">
        <f ca="1">J9810*Table3[[#This Row],[QUANTITY]]</f>
        <v>332</v>
      </c>
      <c r="M9810" s="16">
        <f ca="1">K9810*Table3[[#This Row],[QUANTITY]]*(1-Table3[[#This Row],[DISCOUNT %]])</f>
        <v>564.50437251681319</v>
      </c>
      <c r="N9810" s="3">
        <f>DAY(Table3[[#This Row],[DATE]])</f>
        <v>9</v>
      </c>
      <c r="O9810" s="3" t="str">
        <f>TEXT(Table3[[#This Row],[DATE]],"mmm")</f>
        <v>Nov</v>
      </c>
      <c r="P9810" s="3">
        <f>YEAR(Table3[[#This Row],[DATE]])</f>
        <v>2047</v>
      </c>
    </row>
    <row r="9811" spans="1:16" x14ac:dyDescent="0.3">
      <c r="A9811" s="6">
        <v>54006</v>
      </c>
      <c r="B9811" s="7" t="s">
        <v>1421</v>
      </c>
      <c r="C9811" s="9">
        <f t="shared" ca="1" si="306"/>
        <v>13</v>
      </c>
      <c r="D9811" s="9" t="s">
        <v>2116</v>
      </c>
      <c r="E9811" s="9" t="s">
        <v>2116</v>
      </c>
      <c r="F9811" s="10">
        <f t="shared" ca="1" si="307"/>
        <v>9.4523614882003948E-2</v>
      </c>
      <c r="G9811" s="3" t="str">
        <f>VLOOKUP(Table3[[#This Row],[PRODUCT ID]],Table1[[PRODUCT]:[SELLING PRICE]],1,FALSE)</f>
        <v>Product369</v>
      </c>
      <c r="H9811" s="3" t="str">
        <f>VLOOKUP(Table3[[#This Row],[PRODUCT ID]],Table1[[PRODUCT]:[SELLING PRICE]],2,FALSE)</f>
        <v>Category4</v>
      </c>
      <c r="I9811" s="3" t="str">
        <f>VLOOKUP(Table3[[#This Row],[PRODUCT ID]],Table1[[PRODUCT]:[SELLING PRICE]],3,FALSE)</f>
        <v>Ft</v>
      </c>
      <c r="J9811" s="16">
        <f ca="1">VLOOKUP(Table3[[#This Row],[PRODUCT ID]],Table1[[PRODUCT]:[SELLING PRICE]],4,FALSE)</f>
        <v>113</v>
      </c>
      <c r="K9811" s="16">
        <f ca="1">VLOOKUP(Table3[[#This Row],[PRODUCT ID]],Table1[[PRODUCT]:[SELLING PRICE]],5,FALSE)</f>
        <v>260.57972801892981</v>
      </c>
      <c r="L9811" s="16">
        <f ca="1">J9811*Table3[[#This Row],[QUANTITY]]</f>
        <v>1469</v>
      </c>
      <c r="M9811" s="16">
        <f ca="1">K9811*Table3[[#This Row],[QUANTITY]]*(1-Table3[[#This Row],[DISCOUNT %]])</f>
        <v>3067.3342721009453</v>
      </c>
      <c r="N9811" s="3">
        <f>DAY(Table3[[#This Row],[DATE]])</f>
        <v>10</v>
      </c>
      <c r="O9811" s="3" t="str">
        <f>TEXT(Table3[[#This Row],[DATE]],"mmm")</f>
        <v>Nov</v>
      </c>
      <c r="P9811" s="3">
        <f>YEAR(Table3[[#This Row],[DATE]])</f>
        <v>2047</v>
      </c>
    </row>
    <row r="9812" spans="1:16" x14ac:dyDescent="0.3">
      <c r="A9812" s="6">
        <v>54007</v>
      </c>
      <c r="B9812" s="7" t="s">
        <v>1422</v>
      </c>
      <c r="C9812" s="9">
        <f t="shared" ca="1" si="306"/>
        <v>12</v>
      </c>
      <c r="D9812" s="9" t="s">
        <v>2117</v>
      </c>
      <c r="E9812" s="9" t="s">
        <v>2116</v>
      </c>
      <c r="F9812" s="10">
        <f t="shared" ca="1" si="307"/>
        <v>1.2023282765462308E-2</v>
      </c>
      <c r="G9812" s="3" t="str">
        <f>VLOOKUP(Table3[[#This Row],[PRODUCT ID]],Table1[[PRODUCT]:[SELLING PRICE]],1,FALSE)</f>
        <v>Product370</v>
      </c>
      <c r="H9812" s="3" t="str">
        <f>VLOOKUP(Table3[[#This Row],[PRODUCT ID]],Table1[[PRODUCT]:[SELLING PRICE]],2,FALSE)</f>
        <v>Category5</v>
      </c>
      <c r="I9812" s="3" t="str">
        <f>VLOOKUP(Table3[[#This Row],[PRODUCT ID]],Table1[[PRODUCT]:[SELLING PRICE]],3,FALSE)</f>
        <v>Kg</v>
      </c>
      <c r="J9812" s="16">
        <f ca="1">VLOOKUP(Table3[[#This Row],[PRODUCT ID]],Table1[[PRODUCT]:[SELLING PRICE]],4,FALSE)</f>
        <v>158</v>
      </c>
      <c r="K9812" s="16">
        <f ca="1">VLOOKUP(Table3[[#This Row],[PRODUCT ID]],Table1[[PRODUCT]:[SELLING PRICE]],5,FALSE)</f>
        <v>309.34075910013809</v>
      </c>
      <c r="L9812" s="16">
        <f ca="1">J9812*Table3[[#This Row],[QUANTITY]]</f>
        <v>1896</v>
      </c>
      <c r="M9812" s="16">
        <f ca="1">K9812*Table3[[#This Row],[QUANTITY]]*(1-Table3[[#This Row],[DISCOUNT %]])</f>
        <v>3667.4576121911327</v>
      </c>
      <c r="N9812" s="3">
        <f>DAY(Table3[[#This Row],[DATE]])</f>
        <v>11</v>
      </c>
      <c r="O9812" s="3" t="str">
        <f>TEXT(Table3[[#This Row],[DATE]],"mmm")</f>
        <v>Nov</v>
      </c>
      <c r="P9812" s="3">
        <f>YEAR(Table3[[#This Row],[DATE]])</f>
        <v>2047</v>
      </c>
    </row>
    <row r="9813" spans="1:16" x14ac:dyDescent="0.3">
      <c r="A9813" s="6">
        <v>54008</v>
      </c>
      <c r="B9813" s="7" t="s">
        <v>1423</v>
      </c>
      <c r="C9813" s="9">
        <f t="shared" ca="1" si="306"/>
        <v>9</v>
      </c>
      <c r="D9813" s="9" t="s">
        <v>2115</v>
      </c>
      <c r="E9813" s="9" t="s">
        <v>2116</v>
      </c>
      <c r="F9813" s="10">
        <f t="shared" ca="1" si="307"/>
        <v>1.2206090090566491E-2</v>
      </c>
      <c r="G9813" s="3" t="str">
        <f>VLOOKUP(Table3[[#This Row],[PRODUCT ID]],Table1[[PRODUCT]:[SELLING PRICE]],1,FALSE)</f>
        <v>Product371</v>
      </c>
      <c r="H9813" s="3" t="str">
        <f>VLOOKUP(Table3[[#This Row],[PRODUCT ID]],Table1[[PRODUCT]:[SELLING PRICE]],2,FALSE)</f>
        <v>Category1</v>
      </c>
      <c r="I9813" s="3" t="str">
        <f>VLOOKUP(Table3[[#This Row],[PRODUCT ID]],Table1[[PRODUCT]:[SELLING PRICE]],3,FALSE)</f>
        <v>No</v>
      </c>
      <c r="J9813" s="16">
        <f ca="1">VLOOKUP(Table3[[#This Row],[PRODUCT ID]],Table1[[PRODUCT]:[SELLING PRICE]],4,FALSE)</f>
        <v>211</v>
      </c>
      <c r="K9813" s="16">
        <f ca="1">VLOOKUP(Table3[[#This Row],[PRODUCT ID]],Table1[[PRODUCT]:[SELLING PRICE]],5,FALSE)</f>
        <v>238.96012638265668</v>
      </c>
      <c r="L9813" s="16">
        <f ca="1">J9813*Table3[[#This Row],[QUANTITY]]</f>
        <v>1899</v>
      </c>
      <c r="M9813" s="16">
        <f ca="1">K9813*Table3[[#This Row],[QUANTITY]]*(1-Table3[[#This Row],[DISCOUNT %]])</f>
        <v>2124.3902179677916</v>
      </c>
      <c r="N9813" s="3">
        <f>DAY(Table3[[#This Row],[DATE]])</f>
        <v>12</v>
      </c>
      <c r="O9813" s="3" t="str">
        <f>TEXT(Table3[[#This Row],[DATE]],"mmm")</f>
        <v>Nov</v>
      </c>
      <c r="P9813" s="3">
        <f>YEAR(Table3[[#This Row],[DATE]])</f>
        <v>2047</v>
      </c>
    </row>
    <row r="9814" spans="1:16" x14ac:dyDescent="0.3">
      <c r="A9814" s="6">
        <v>54009</v>
      </c>
      <c r="B9814" s="7" t="s">
        <v>1424</v>
      </c>
      <c r="C9814" s="9">
        <f t="shared" ca="1" si="306"/>
        <v>6</v>
      </c>
      <c r="D9814" s="9" t="s">
        <v>2115</v>
      </c>
      <c r="E9814" s="9" t="s">
        <v>2118</v>
      </c>
      <c r="F9814" s="10">
        <f t="shared" ca="1" si="307"/>
        <v>3.0026234602063051E-2</v>
      </c>
      <c r="G9814" s="3" t="str">
        <f>VLOOKUP(Table3[[#This Row],[PRODUCT ID]],Table1[[PRODUCT]:[SELLING PRICE]],1,FALSE)</f>
        <v>Product372</v>
      </c>
      <c r="H9814" s="3" t="str">
        <f>VLOOKUP(Table3[[#This Row],[PRODUCT ID]],Table1[[PRODUCT]:[SELLING PRICE]],2,FALSE)</f>
        <v>Category2</v>
      </c>
      <c r="I9814" s="3" t="str">
        <f>VLOOKUP(Table3[[#This Row],[PRODUCT ID]],Table1[[PRODUCT]:[SELLING PRICE]],3,FALSE)</f>
        <v>No</v>
      </c>
      <c r="J9814" s="16">
        <f ca="1">VLOOKUP(Table3[[#This Row],[PRODUCT ID]],Table1[[PRODUCT]:[SELLING PRICE]],4,FALSE)</f>
        <v>9</v>
      </c>
      <c r="K9814" s="16">
        <f ca="1">VLOOKUP(Table3[[#This Row],[PRODUCT ID]],Table1[[PRODUCT]:[SELLING PRICE]],5,FALSE)</f>
        <v>90.99672477881785</v>
      </c>
      <c r="L9814" s="16">
        <f ca="1">J9814*Table3[[#This Row],[QUANTITY]]</f>
        <v>54</v>
      </c>
      <c r="M9814" s="16">
        <f ca="1">K9814*Table3[[#This Row],[QUANTITY]]*(1-Table3[[#This Row],[DISCOUNT %]])</f>
        <v>529.58661463553824</v>
      </c>
      <c r="N9814" s="3">
        <f>DAY(Table3[[#This Row],[DATE]])</f>
        <v>13</v>
      </c>
      <c r="O9814" s="3" t="str">
        <f>TEXT(Table3[[#This Row],[DATE]],"mmm")</f>
        <v>Nov</v>
      </c>
      <c r="P9814" s="3">
        <f>YEAR(Table3[[#This Row],[DATE]])</f>
        <v>2047</v>
      </c>
    </row>
    <row r="9815" spans="1:16" x14ac:dyDescent="0.3">
      <c r="A9815" s="6">
        <v>54010</v>
      </c>
      <c r="B9815" s="7" t="s">
        <v>1425</v>
      </c>
      <c r="C9815" s="9">
        <f t="shared" ca="1" si="306"/>
        <v>4</v>
      </c>
      <c r="D9815" s="9" t="s">
        <v>2115</v>
      </c>
      <c r="E9815" s="9" t="s">
        <v>2116</v>
      </c>
      <c r="F9815" s="10">
        <f t="shared" ca="1" si="307"/>
        <v>1.7352584025067209E-2</v>
      </c>
      <c r="G9815" s="3" t="str">
        <f>VLOOKUP(Table3[[#This Row],[PRODUCT ID]],Table1[[PRODUCT]:[SELLING PRICE]],1,FALSE)</f>
        <v>Product373</v>
      </c>
      <c r="H9815" s="3" t="str">
        <f>VLOOKUP(Table3[[#This Row],[PRODUCT ID]],Table1[[PRODUCT]:[SELLING PRICE]],2,FALSE)</f>
        <v>Category3</v>
      </c>
      <c r="I9815" s="3" t="str">
        <f>VLOOKUP(Table3[[#This Row],[PRODUCT ID]],Table1[[PRODUCT]:[SELLING PRICE]],3,FALSE)</f>
        <v>Ft</v>
      </c>
      <c r="J9815" s="16">
        <f ca="1">VLOOKUP(Table3[[#This Row],[PRODUCT ID]],Table1[[PRODUCT]:[SELLING PRICE]],4,FALSE)</f>
        <v>154</v>
      </c>
      <c r="K9815" s="16">
        <f ca="1">VLOOKUP(Table3[[#This Row],[PRODUCT ID]],Table1[[PRODUCT]:[SELLING PRICE]],5,FALSE)</f>
        <v>80.287343515319776</v>
      </c>
      <c r="L9815" s="16">
        <f ca="1">J9815*Table3[[#This Row],[QUANTITY]]</f>
        <v>616</v>
      </c>
      <c r="M9815" s="16">
        <f ca="1">K9815*Table3[[#This Row],[QUANTITY]]*(1-Table3[[#This Row],[DISCOUNT %]])</f>
        <v>315.57660256328302</v>
      </c>
      <c r="N9815" s="3">
        <f>DAY(Table3[[#This Row],[DATE]])</f>
        <v>14</v>
      </c>
      <c r="O9815" s="3" t="str">
        <f>TEXT(Table3[[#This Row],[DATE]],"mmm")</f>
        <v>Nov</v>
      </c>
      <c r="P9815" s="3">
        <f>YEAR(Table3[[#This Row],[DATE]])</f>
        <v>2047</v>
      </c>
    </row>
    <row r="9816" spans="1:16" x14ac:dyDescent="0.3">
      <c r="A9816" s="6">
        <v>54011</v>
      </c>
      <c r="B9816" s="7" t="s">
        <v>1426</v>
      </c>
      <c r="C9816" s="9">
        <f t="shared" ca="1" si="306"/>
        <v>9</v>
      </c>
      <c r="D9816" s="9" t="s">
        <v>2116</v>
      </c>
      <c r="E9816" s="9" t="s">
        <v>2116</v>
      </c>
      <c r="F9816" s="10">
        <f t="shared" ca="1" si="307"/>
        <v>8.025242746617739E-2</v>
      </c>
      <c r="G9816" s="3" t="str">
        <f>VLOOKUP(Table3[[#This Row],[PRODUCT ID]],Table1[[PRODUCT]:[SELLING PRICE]],1,FALSE)</f>
        <v>Product374</v>
      </c>
      <c r="H9816" s="3" t="str">
        <f>VLOOKUP(Table3[[#This Row],[PRODUCT ID]],Table1[[PRODUCT]:[SELLING PRICE]],2,FALSE)</f>
        <v>Category4</v>
      </c>
      <c r="I9816" s="3" t="str">
        <f>VLOOKUP(Table3[[#This Row],[PRODUCT ID]],Table1[[PRODUCT]:[SELLING PRICE]],3,FALSE)</f>
        <v>No</v>
      </c>
      <c r="J9816" s="16">
        <f ca="1">VLOOKUP(Table3[[#This Row],[PRODUCT ID]],Table1[[PRODUCT]:[SELLING PRICE]],4,FALSE)</f>
        <v>138</v>
      </c>
      <c r="K9816" s="16">
        <f ca="1">VLOOKUP(Table3[[#This Row],[PRODUCT ID]],Table1[[PRODUCT]:[SELLING PRICE]],5,FALSE)</f>
        <v>75.490487759887799</v>
      </c>
      <c r="L9816" s="16">
        <f ca="1">J9816*Table3[[#This Row],[QUANTITY]]</f>
        <v>1242</v>
      </c>
      <c r="M9816" s="16">
        <f ca="1">K9816*Table3[[#This Row],[QUANTITY]]*(1-Table3[[#This Row],[DISCOUNT %]])</f>
        <v>624.88973579895958</v>
      </c>
      <c r="N9816" s="3">
        <f>DAY(Table3[[#This Row],[DATE]])</f>
        <v>15</v>
      </c>
      <c r="O9816" s="3" t="str">
        <f>TEXT(Table3[[#This Row],[DATE]],"mmm")</f>
        <v>Nov</v>
      </c>
      <c r="P9816" s="3">
        <f>YEAR(Table3[[#This Row],[DATE]])</f>
        <v>2047</v>
      </c>
    </row>
    <row r="9817" spans="1:16" x14ac:dyDescent="0.3">
      <c r="A9817" s="6">
        <v>54012</v>
      </c>
      <c r="B9817" s="7" t="s">
        <v>1427</v>
      </c>
      <c r="C9817" s="9">
        <f t="shared" ca="1" si="306"/>
        <v>1</v>
      </c>
      <c r="D9817" s="9" t="s">
        <v>2116</v>
      </c>
      <c r="E9817" s="9" t="s">
        <v>2116</v>
      </c>
      <c r="F9817" s="10">
        <f t="shared" ca="1" si="307"/>
        <v>5.396372001390877E-2</v>
      </c>
      <c r="G9817" s="3" t="str">
        <f>VLOOKUP(Table3[[#This Row],[PRODUCT ID]],Table1[[PRODUCT]:[SELLING PRICE]],1,FALSE)</f>
        <v>Product375</v>
      </c>
      <c r="H9817" s="3" t="str">
        <f>VLOOKUP(Table3[[#This Row],[PRODUCT ID]],Table1[[PRODUCT]:[SELLING PRICE]],2,FALSE)</f>
        <v>Category5</v>
      </c>
      <c r="I9817" s="3" t="str">
        <f>VLOOKUP(Table3[[#This Row],[PRODUCT ID]],Table1[[PRODUCT]:[SELLING PRICE]],3,FALSE)</f>
        <v>Kg</v>
      </c>
      <c r="J9817" s="16">
        <f ca="1">VLOOKUP(Table3[[#This Row],[PRODUCT ID]],Table1[[PRODUCT]:[SELLING PRICE]],4,FALSE)</f>
        <v>56</v>
      </c>
      <c r="K9817" s="16">
        <f ca="1">VLOOKUP(Table3[[#This Row],[PRODUCT ID]],Table1[[PRODUCT]:[SELLING PRICE]],5,FALSE)</f>
        <v>160.04357336956451</v>
      </c>
      <c r="L9817" s="16">
        <f ca="1">J9817*Table3[[#This Row],[QUANTITY]]</f>
        <v>56</v>
      </c>
      <c r="M9817" s="16">
        <f ca="1">K9817*Table3[[#This Row],[QUANTITY]]*(1-Table3[[#This Row],[DISCOUNT %]])</f>
        <v>151.40702678622387</v>
      </c>
      <c r="N9817" s="3">
        <f>DAY(Table3[[#This Row],[DATE]])</f>
        <v>16</v>
      </c>
      <c r="O9817" s="3" t="str">
        <f>TEXT(Table3[[#This Row],[DATE]],"mmm")</f>
        <v>Nov</v>
      </c>
      <c r="P9817" s="3">
        <f>YEAR(Table3[[#This Row],[DATE]])</f>
        <v>2047</v>
      </c>
    </row>
    <row r="9818" spans="1:16" x14ac:dyDescent="0.3">
      <c r="A9818" s="6">
        <v>54013</v>
      </c>
      <c r="B9818" s="7" t="s">
        <v>1428</v>
      </c>
      <c r="C9818" s="9">
        <f t="shared" ca="1" si="306"/>
        <v>5</v>
      </c>
      <c r="D9818" s="9" t="s">
        <v>2116</v>
      </c>
      <c r="E9818" s="9" t="s">
        <v>2116</v>
      </c>
      <c r="F9818" s="10">
        <f t="shared" ca="1" si="307"/>
        <v>8.3231202482650285E-2</v>
      </c>
      <c r="G9818" s="3" t="str">
        <f>VLOOKUP(Table3[[#This Row],[PRODUCT ID]],Table1[[PRODUCT]:[SELLING PRICE]],1,FALSE)</f>
        <v>Product376</v>
      </c>
      <c r="H9818" s="3" t="str">
        <f>VLOOKUP(Table3[[#This Row],[PRODUCT ID]],Table1[[PRODUCT]:[SELLING PRICE]],2,FALSE)</f>
        <v>Category1</v>
      </c>
      <c r="I9818" s="3" t="str">
        <f>VLOOKUP(Table3[[#This Row],[PRODUCT ID]],Table1[[PRODUCT]:[SELLING PRICE]],3,FALSE)</f>
        <v>Kg</v>
      </c>
      <c r="J9818" s="16">
        <f ca="1">VLOOKUP(Table3[[#This Row],[PRODUCT ID]],Table1[[PRODUCT]:[SELLING PRICE]],4,FALSE)</f>
        <v>151</v>
      </c>
      <c r="K9818" s="16">
        <f ca="1">VLOOKUP(Table3[[#This Row],[PRODUCT ID]],Table1[[PRODUCT]:[SELLING PRICE]],5,FALSE)</f>
        <v>270.69505002386325</v>
      </c>
      <c r="L9818" s="16">
        <f ca="1">J9818*Table3[[#This Row],[QUANTITY]]</f>
        <v>755</v>
      </c>
      <c r="M9818" s="16">
        <f ca="1">K9818*Table3[[#This Row],[QUANTITY]]*(1-Table3[[#This Row],[DISCOUNT %]])</f>
        <v>1240.8238775213797</v>
      </c>
      <c r="N9818" s="3">
        <f>DAY(Table3[[#This Row],[DATE]])</f>
        <v>17</v>
      </c>
      <c r="O9818" s="3" t="str">
        <f>TEXT(Table3[[#This Row],[DATE]],"mmm")</f>
        <v>Nov</v>
      </c>
      <c r="P9818" s="3">
        <f>YEAR(Table3[[#This Row],[DATE]])</f>
        <v>2047</v>
      </c>
    </row>
    <row r="9819" spans="1:16" x14ac:dyDescent="0.3">
      <c r="A9819" s="6">
        <v>54014</v>
      </c>
      <c r="B9819" s="7" t="s">
        <v>1429</v>
      </c>
      <c r="C9819" s="9">
        <f t="shared" ca="1" si="306"/>
        <v>2</v>
      </c>
      <c r="D9819" s="9" t="s">
        <v>2115</v>
      </c>
      <c r="E9819" s="9" t="s">
        <v>2116</v>
      </c>
      <c r="F9819" s="10">
        <f t="shared" ca="1" si="307"/>
        <v>7.0976343253724192E-2</v>
      </c>
      <c r="G9819" s="3" t="str">
        <f>VLOOKUP(Table3[[#This Row],[PRODUCT ID]],Table1[[PRODUCT]:[SELLING PRICE]],1,FALSE)</f>
        <v>Product377</v>
      </c>
      <c r="H9819" s="3" t="str">
        <f>VLOOKUP(Table3[[#This Row],[PRODUCT ID]],Table1[[PRODUCT]:[SELLING PRICE]],2,FALSE)</f>
        <v>Category2</v>
      </c>
      <c r="I9819" s="3" t="str">
        <f>VLOOKUP(Table3[[#This Row],[PRODUCT ID]],Table1[[PRODUCT]:[SELLING PRICE]],3,FALSE)</f>
        <v>Lt</v>
      </c>
      <c r="J9819" s="16">
        <f ca="1">VLOOKUP(Table3[[#This Row],[PRODUCT ID]],Table1[[PRODUCT]:[SELLING PRICE]],4,FALSE)</f>
        <v>73</v>
      </c>
      <c r="K9819" s="16">
        <f ca="1">VLOOKUP(Table3[[#This Row],[PRODUCT ID]],Table1[[PRODUCT]:[SELLING PRICE]],5,FALSE)</f>
        <v>196.1478967776134</v>
      </c>
      <c r="L9819" s="16">
        <f ca="1">J9819*Table3[[#This Row],[QUANTITY]]</f>
        <v>146</v>
      </c>
      <c r="M9819" s="16">
        <f ca="1">K9819*Table3[[#This Row],[QUANTITY]]*(1-Table3[[#This Row],[DISCOUNT %]])</f>
        <v>364.45207265485891</v>
      </c>
      <c r="N9819" s="3">
        <f>DAY(Table3[[#This Row],[DATE]])</f>
        <v>18</v>
      </c>
      <c r="O9819" s="3" t="str">
        <f>TEXT(Table3[[#This Row],[DATE]],"mmm")</f>
        <v>Nov</v>
      </c>
      <c r="P9819" s="3">
        <f>YEAR(Table3[[#This Row],[DATE]])</f>
        <v>2047</v>
      </c>
    </row>
    <row r="9820" spans="1:16" x14ac:dyDescent="0.3">
      <c r="A9820" s="6">
        <v>54015</v>
      </c>
      <c r="B9820" s="7" t="s">
        <v>1430</v>
      </c>
      <c r="C9820" s="9">
        <f t="shared" ca="1" si="306"/>
        <v>6</v>
      </c>
      <c r="D9820" s="9" t="s">
        <v>2117</v>
      </c>
      <c r="E9820" s="9" t="s">
        <v>2118</v>
      </c>
      <c r="F9820" s="10">
        <f t="shared" ca="1" si="307"/>
        <v>7.4437820202048754E-2</v>
      </c>
      <c r="G9820" s="3" t="str">
        <f>VLOOKUP(Table3[[#This Row],[PRODUCT ID]],Table1[[PRODUCT]:[SELLING PRICE]],1,FALSE)</f>
        <v>Product378</v>
      </c>
      <c r="H9820" s="3" t="str">
        <f>VLOOKUP(Table3[[#This Row],[PRODUCT ID]],Table1[[PRODUCT]:[SELLING PRICE]],2,FALSE)</f>
        <v>Category3</v>
      </c>
      <c r="I9820" s="3" t="str">
        <f>VLOOKUP(Table3[[#This Row],[PRODUCT ID]],Table1[[PRODUCT]:[SELLING PRICE]],3,FALSE)</f>
        <v>Kg</v>
      </c>
      <c r="J9820" s="16">
        <f ca="1">VLOOKUP(Table3[[#This Row],[PRODUCT ID]],Table1[[PRODUCT]:[SELLING PRICE]],4,FALSE)</f>
        <v>112</v>
      </c>
      <c r="K9820" s="16">
        <f ca="1">VLOOKUP(Table3[[#This Row],[PRODUCT ID]],Table1[[PRODUCT]:[SELLING PRICE]],5,FALSE)</f>
        <v>131.60696707548445</v>
      </c>
      <c r="L9820" s="16">
        <f ca="1">J9820*Table3[[#This Row],[QUANTITY]]</f>
        <v>672</v>
      </c>
      <c r="M9820" s="16">
        <f ca="1">K9820*Table3[[#This Row],[QUANTITY]]*(1-Table3[[#This Row],[DISCOUNT %]])</f>
        <v>730.86258793789546</v>
      </c>
      <c r="N9820" s="3">
        <f>DAY(Table3[[#This Row],[DATE]])</f>
        <v>19</v>
      </c>
      <c r="O9820" s="3" t="str">
        <f>TEXT(Table3[[#This Row],[DATE]],"mmm")</f>
        <v>Nov</v>
      </c>
      <c r="P9820" s="3">
        <f>YEAR(Table3[[#This Row],[DATE]])</f>
        <v>2047</v>
      </c>
    </row>
    <row r="9821" spans="1:16" x14ac:dyDescent="0.3">
      <c r="A9821" s="6">
        <v>54016</v>
      </c>
      <c r="B9821" s="7" t="s">
        <v>1431</v>
      </c>
      <c r="C9821" s="9">
        <f t="shared" ca="1" si="306"/>
        <v>15</v>
      </c>
      <c r="D9821" s="9" t="s">
        <v>2117</v>
      </c>
      <c r="E9821" s="9" t="s">
        <v>2118</v>
      </c>
      <c r="F9821" s="10">
        <f t="shared" ca="1" si="307"/>
        <v>1.9675955985787086E-2</v>
      </c>
      <c r="G9821" s="3" t="str">
        <f>VLOOKUP(Table3[[#This Row],[PRODUCT ID]],Table1[[PRODUCT]:[SELLING PRICE]],1,FALSE)</f>
        <v>Product379</v>
      </c>
      <c r="H9821" s="3" t="str">
        <f>VLOOKUP(Table3[[#This Row],[PRODUCT ID]],Table1[[PRODUCT]:[SELLING PRICE]],2,FALSE)</f>
        <v>Category4</v>
      </c>
      <c r="I9821" s="3" t="str">
        <f>VLOOKUP(Table3[[#This Row],[PRODUCT ID]],Table1[[PRODUCT]:[SELLING PRICE]],3,FALSE)</f>
        <v>Lt</v>
      </c>
      <c r="J9821" s="16">
        <f ca="1">VLOOKUP(Table3[[#This Row],[PRODUCT ID]],Table1[[PRODUCT]:[SELLING PRICE]],4,FALSE)</f>
        <v>165</v>
      </c>
      <c r="K9821" s="16">
        <f ca="1">VLOOKUP(Table3[[#This Row],[PRODUCT ID]],Table1[[PRODUCT]:[SELLING PRICE]],5,FALSE)</f>
        <v>101.82473464309901</v>
      </c>
      <c r="L9821" s="16">
        <f ca="1">J9821*Table3[[#This Row],[QUANTITY]]</f>
        <v>2475</v>
      </c>
      <c r="M9821" s="16">
        <f ca="1">K9821*Table3[[#This Row],[QUANTITY]]*(1-Table3[[#This Row],[DISCOUNT %]])</f>
        <v>1497.318534689954</v>
      </c>
      <c r="N9821" s="3">
        <f>DAY(Table3[[#This Row],[DATE]])</f>
        <v>20</v>
      </c>
      <c r="O9821" s="3" t="str">
        <f>TEXT(Table3[[#This Row],[DATE]],"mmm")</f>
        <v>Nov</v>
      </c>
      <c r="P9821" s="3">
        <f>YEAR(Table3[[#This Row],[DATE]])</f>
        <v>2047</v>
      </c>
    </row>
    <row r="9822" spans="1:16" x14ac:dyDescent="0.3">
      <c r="A9822" s="6">
        <v>54017</v>
      </c>
      <c r="B9822" s="7" t="s">
        <v>1432</v>
      </c>
      <c r="C9822" s="9">
        <f t="shared" ca="1" si="306"/>
        <v>12</v>
      </c>
      <c r="D9822" s="9" t="s">
        <v>2116</v>
      </c>
      <c r="E9822" s="9" t="s">
        <v>2116</v>
      </c>
      <c r="F9822" s="10">
        <f t="shared" ca="1" si="307"/>
        <v>6.466680331026263E-2</v>
      </c>
      <c r="G9822" s="3" t="str">
        <f>VLOOKUP(Table3[[#This Row],[PRODUCT ID]],Table1[[PRODUCT]:[SELLING PRICE]],1,FALSE)</f>
        <v>Product380</v>
      </c>
      <c r="H9822" s="3" t="str">
        <f>VLOOKUP(Table3[[#This Row],[PRODUCT ID]],Table1[[PRODUCT]:[SELLING PRICE]],2,FALSE)</f>
        <v>Category5</v>
      </c>
      <c r="I9822" s="3" t="str">
        <f>VLOOKUP(Table3[[#This Row],[PRODUCT ID]],Table1[[PRODUCT]:[SELLING PRICE]],3,FALSE)</f>
        <v>Ft</v>
      </c>
      <c r="J9822" s="16">
        <f ca="1">VLOOKUP(Table3[[#This Row],[PRODUCT ID]],Table1[[PRODUCT]:[SELLING PRICE]],4,FALSE)</f>
        <v>212</v>
      </c>
      <c r="K9822" s="16">
        <f ca="1">VLOOKUP(Table3[[#This Row],[PRODUCT ID]],Table1[[PRODUCT]:[SELLING PRICE]],5,FALSE)</f>
        <v>46.496313398190999</v>
      </c>
      <c r="L9822" s="16">
        <f ca="1">J9822*Table3[[#This Row],[QUANTITY]]</f>
        <v>2544</v>
      </c>
      <c r="M9822" s="16">
        <f ca="1">K9822*Table3[[#This Row],[QUANTITY]]*(1-Table3[[#This Row],[DISCOUNT %]])</f>
        <v>521.87454534021424</v>
      </c>
      <c r="N9822" s="3">
        <f>DAY(Table3[[#This Row],[DATE]])</f>
        <v>21</v>
      </c>
      <c r="O9822" s="3" t="str">
        <f>TEXT(Table3[[#This Row],[DATE]],"mmm")</f>
        <v>Nov</v>
      </c>
      <c r="P9822" s="3">
        <f>YEAR(Table3[[#This Row],[DATE]])</f>
        <v>2047</v>
      </c>
    </row>
    <row r="9823" spans="1:16" x14ac:dyDescent="0.3">
      <c r="A9823" s="6">
        <v>54018</v>
      </c>
      <c r="B9823" s="7" t="s">
        <v>1433</v>
      </c>
      <c r="C9823" s="9">
        <f t="shared" ca="1" si="306"/>
        <v>12</v>
      </c>
      <c r="D9823" s="9" t="s">
        <v>2116</v>
      </c>
      <c r="E9823" s="9" t="s">
        <v>2116</v>
      </c>
      <c r="F9823" s="10">
        <f t="shared" ca="1" si="307"/>
        <v>6.7170131803075211E-2</v>
      </c>
      <c r="G9823" s="3" t="str">
        <f>VLOOKUP(Table3[[#This Row],[PRODUCT ID]],Table1[[PRODUCT]:[SELLING PRICE]],1,FALSE)</f>
        <v>Product381</v>
      </c>
      <c r="H9823" s="3" t="str">
        <f>VLOOKUP(Table3[[#This Row],[PRODUCT ID]],Table1[[PRODUCT]:[SELLING PRICE]],2,FALSE)</f>
        <v>Category1</v>
      </c>
      <c r="I9823" s="3" t="str">
        <f>VLOOKUP(Table3[[#This Row],[PRODUCT ID]],Table1[[PRODUCT]:[SELLING PRICE]],3,FALSE)</f>
        <v>Kg</v>
      </c>
      <c r="J9823" s="16">
        <f ca="1">VLOOKUP(Table3[[#This Row],[PRODUCT ID]],Table1[[PRODUCT]:[SELLING PRICE]],4,FALSE)</f>
        <v>48</v>
      </c>
      <c r="K9823" s="16">
        <f ca="1">VLOOKUP(Table3[[#This Row],[PRODUCT ID]],Table1[[PRODUCT]:[SELLING PRICE]],5,FALSE)</f>
        <v>115.29242619560492</v>
      </c>
      <c r="L9823" s="16">
        <f ca="1">J9823*Table3[[#This Row],[QUANTITY]]</f>
        <v>576</v>
      </c>
      <c r="M9823" s="16">
        <f ca="1">K9823*Table3[[#This Row],[QUANTITY]]*(1-Table3[[#This Row],[DISCOUNT %]])</f>
        <v>1290.578624785798</v>
      </c>
      <c r="N9823" s="3">
        <f>DAY(Table3[[#This Row],[DATE]])</f>
        <v>22</v>
      </c>
      <c r="O9823" s="3" t="str">
        <f>TEXT(Table3[[#This Row],[DATE]],"mmm")</f>
        <v>Nov</v>
      </c>
      <c r="P9823" s="3">
        <f>YEAR(Table3[[#This Row],[DATE]])</f>
        <v>2047</v>
      </c>
    </row>
    <row r="9824" spans="1:16" x14ac:dyDescent="0.3">
      <c r="A9824" s="6">
        <v>54019</v>
      </c>
      <c r="B9824" s="7" t="s">
        <v>1434</v>
      </c>
      <c r="C9824" s="9">
        <f t="shared" ca="1" si="306"/>
        <v>9</v>
      </c>
      <c r="D9824" s="9" t="s">
        <v>2116</v>
      </c>
      <c r="E9824" s="9" t="s">
        <v>2116</v>
      </c>
      <c r="F9824" s="10">
        <f t="shared" ca="1" si="307"/>
        <v>7.434590146539069E-2</v>
      </c>
      <c r="G9824" s="3" t="str">
        <f>VLOOKUP(Table3[[#This Row],[PRODUCT ID]],Table1[[PRODUCT]:[SELLING PRICE]],1,FALSE)</f>
        <v>Product382</v>
      </c>
      <c r="H9824" s="3" t="str">
        <f>VLOOKUP(Table3[[#This Row],[PRODUCT ID]],Table1[[PRODUCT]:[SELLING PRICE]],2,FALSE)</f>
        <v>Category2</v>
      </c>
      <c r="I9824" s="3" t="str">
        <f>VLOOKUP(Table3[[#This Row],[PRODUCT ID]],Table1[[PRODUCT]:[SELLING PRICE]],3,FALSE)</f>
        <v>No</v>
      </c>
      <c r="J9824" s="16">
        <f ca="1">VLOOKUP(Table3[[#This Row],[PRODUCT ID]],Table1[[PRODUCT]:[SELLING PRICE]],4,FALSE)</f>
        <v>170</v>
      </c>
      <c r="K9824" s="16">
        <f ca="1">VLOOKUP(Table3[[#This Row],[PRODUCT ID]],Table1[[PRODUCT]:[SELLING PRICE]],5,FALSE)</f>
        <v>31.3020783019542</v>
      </c>
      <c r="L9824" s="16">
        <f ca="1">J9824*Table3[[#This Row],[QUANTITY]]</f>
        <v>1530</v>
      </c>
      <c r="M9824" s="16">
        <f ca="1">K9824*Table3[[#This Row],[QUANTITY]]*(1-Table3[[#This Row],[DISCOUNT %]])</f>
        <v>260.77407365569655</v>
      </c>
      <c r="N9824" s="3">
        <f>DAY(Table3[[#This Row],[DATE]])</f>
        <v>23</v>
      </c>
      <c r="O9824" s="3" t="str">
        <f>TEXT(Table3[[#This Row],[DATE]],"mmm")</f>
        <v>Nov</v>
      </c>
      <c r="P9824" s="3">
        <f>YEAR(Table3[[#This Row],[DATE]])</f>
        <v>2047</v>
      </c>
    </row>
    <row r="9825" spans="1:16" x14ac:dyDescent="0.3">
      <c r="A9825" s="6">
        <v>54020</v>
      </c>
      <c r="B9825" s="7" t="s">
        <v>1435</v>
      </c>
      <c r="C9825" s="9">
        <f t="shared" ca="1" si="306"/>
        <v>3</v>
      </c>
      <c r="D9825" s="9" t="s">
        <v>2116</v>
      </c>
      <c r="E9825" s="9" t="s">
        <v>2116</v>
      </c>
      <c r="F9825" s="10">
        <f t="shared" ca="1" si="307"/>
        <v>8.1075678718458055E-2</v>
      </c>
      <c r="G9825" s="3" t="str">
        <f>VLOOKUP(Table3[[#This Row],[PRODUCT ID]],Table1[[PRODUCT]:[SELLING PRICE]],1,FALSE)</f>
        <v>Product383</v>
      </c>
      <c r="H9825" s="3" t="str">
        <f>VLOOKUP(Table3[[#This Row],[PRODUCT ID]],Table1[[PRODUCT]:[SELLING PRICE]],2,FALSE)</f>
        <v>Category3</v>
      </c>
      <c r="I9825" s="3" t="str">
        <f>VLOOKUP(Table3[[#This Row],[PRODUCT ID]],Table1[[PRODUCT]:[SELLING PRICE]],3,FALSE)</f>
        <v>No</v>
      </c>
      <c r="J9825" s="16">
        <f ca="1">VLOOKUP(Table3[[#This Row],[PRODUCT ID]],Table1[[PRODUCT]:[SELLING PRICE]],4,FALSE)</f>
        <v>75</v>
      </c>
      <c r="K9825" s="16">
        <f ca="1">VLOOKUP(Table3[[#This Row],[PRODUCT ID]],Table1[[PRODUCT]:[SELLING PRICE]],5,FALSE)</f>
        <v>174.59407693155313</v>
      </c>
      <c r="L9825" s="16">
        <f ca="1">J9825*Table3[[#This Row],[QUANTITY]]</f>
        <v>225</v>
      </c>
      <c r="M9825" s="16">
        <f ca="1">K9825*Table3[[#This Row],[QUANTITY]]*(1-Table3[[#This Row],[DISCOUNT %]])</f>
        <v>481.31623093231434</v>
      </c>
      <c r="N9825" s="3">
        <f>DAY(Table3[[#This Row],[DATE]])</f>
        <v>24</v>
      </c>
      <c r="O9825" s="3" t="str">
        <f>TEXT(Table3[[#This Row],[DATE]],"mmm")</f>
        <v>Nov</v>
      </c>
      <c r="P9825" s="3">
        <f>YEAR(Table3[[#This Row],[DATE]])</f>
        <v>2047</v>
      </c>
    </row>
    <row r="9826" spans="1:16" x14ac:dyDescent="0.3">
      <c r="A9826" s="6">
        <v>54021</v>
      </c>
      <c r="B9826" s="7" t="s">
        <v>1436</v>
      </c>
      <c r="C9826" s="9">
        <f t="shared" ca="1" si="306"/>
        <v>11</v>
      </c>
      <c r="D9826" s="9" t="s">
        <v>2115</v>
      </c>
      <c r="E9826" s="9" t="s">
        <v>2118</v>
      </c>
      <c r="F9826" s="10">
        <f t="shared" ca="1" si="307"/>
        <v>6.5164449509479958E-2</v>
      </c>
      <c r="G9826" s="3" t="str">
        <f>VLOOKUP(Table3[[#This Row],[PRODUCT ID]],Table1[[PRODUCT]:[SELLING PRICE]],1,FALSE)</f>
        <v>Product384</v>
      </c>
      <c r="H9826" s="3" t="str">
        <f>VLOOKUP(Table3[[#This Row],[PRODUCT ID]],Table1[[PRODUCT]:[SELLING PRICE]],2,FALSE)</f>
        <v>Category4</v>
      </c>
      <c r="I9826" s="3" t="str">
        <f>VLOOKUP(Table3[[#This Row],[PRODUCT ID]],Table1[[PRODUCT]:[SELLING PRICE]],3,FALSE)</f>
        <v>Ft</v>
      </c>
      <c r="J9826" s="16">
        <f ca="1">VLOOKUP(Table3[[#This Row],[PRODUCT ID]],Table1[[PRODUCT]:[SELLING PRICE]],4,FALSE)</f>
        <v>181</v>
      </c>
      <c r="K9826" s="16">
        <f ca="1">VLOOKUP(Table3[[#This Row],[PRODUCT ID]],Table1[[PRODUCT]:[SELLING PRICE]],5,FALSE)</f>
        <v>174.90628282158787</v>
      </c>
      <c r="L9826" s="16">
        <f ca="1">J9826*Table3[[#This Row],[QUANTITY]]</f>
        <v>1991</v>
      </c>
      <c r="M9826" s="16">
        <f ca="1">K9826*Table3[[#This Row],[QUANTITY]]*(1-Table3[[#This Row],[DISCOUNT %]])</f>
        <v>1798.5947230434665</v>
      </c>
      <c r="N9826" s="3">
        <f>DAY(Table3[[#This Row],[DATE]])</f>
        <v>25</v>
      </c>
      <c r="O9826" s="3" t="str">
        <f>TEXT(Table3[[#This Row],[DATE]],"mmm")</f>
        <v>Nov</v>
      </c>
      <c r="P9826" s="3">
        <f>YEAR(Table3[[#This Row],[DATE]])</f>
        <v>2047</v>
      </c>
    </row>
    <row r="9827" spans="1:16" x14ac:dyDescent="0.3">
      <c r="A9827" s="6">
        <v>54022</v>
      </c>
      <c r="B9827" s="7" t="s">
        <v>1437</v>
      </c>
      <c r="C9827" s="9">
        <f t="shared" ca="1" si="306"/>
        <v>10</v>
      </c>
      <c r="D9827" s="9" t="s">
        <v>2116</v>
      </c>
      <c r="E9827" s="9" t="s">
        <v>2116</v>
      </c>
      <c r="F9827" s="10">
        <f t="shared" ca="1" si="307"/>
        <v>6.5143448098483756E-2</v>
      </c>
      <c r="G9827" s="3" t="str">
        <f>VLOOKUP(Table3[[#This Row],[PRODUCT ID]],Table1[[PRODUCT]:[SELLING PRICE]],1,FALSE)</f>
        <v>Product385</v>
      </c>
      <c r="H9827" s="3" t="str">
        <f>VLOOKUP(Table3[[#This Row],[PRODUCT ID]],Table1[[PRODUCT]:[SELLING PRICE]],2,FALSE)</f>
        <v>Category1</v>
      </c>
      <c r="I9827" s="3" t="str">
        <f>VLOOKUP(Table3[[#This Row],[PRODUCT ID]],Table1[[PRODUCT]:[SELLING PRICE]],3,FALSE)</f>
        <v>No</v>
      </c>
      <c r="J9827" s="16">
        <f ca="1">VLOOKUP(Table3[[#This Row],[PRODUCT ID]],Table1[[PRODUCT]:[SELLING PRICE]],4,FALSE)</f>
        <v>23</v>
      </c>
      <c r="K9827" s="16">
        <f ca="1">VLOOKUP(Table3[[#This Row],[PRODUCT ID]],Table1[[PRODUCT]:[SELLING PRICE]],5,FALSE)</f>
        <v>25.869024158053268</v>
      </c>
      <c r="L9827" s="16">
        <f ca="1">J9827*Table3[[#This Row],[QUANTITY]]</f>
        <v>230</v>
      </c>
      <c r="M9827" s="16">
        <f ca="1">K9827*Table3[[#This Row],[QUANTITY]]*(1-Table3[[#This Row],[DISCOUNT %]])</f>
        <v>241.83826725454705</v>
      </c>
      <c r="N9827" s="3">
        <f>DAY(Table3[[#This Row],[DATE]])</f>
        <v>26</v>
      </c>
      <c r="O9827" s="3" t="str">
        <f>TEXT(Table3[[#This Row],[DATE]],"mmm")</f>
        <v>Nov</v>
      </c>
      <c r="P9827" s="3">
        <f>YEAR(Table3[[#This Row],[DATE]])</f>
        <v>2047</v>
      </c>
    </row>
    <row r="9828" spans="1:16" x14ac:dyDescent="0.3">
      <c r="A9828" s="6">
        <v>54023</v>
      </c>
      <c r="B9828" s="7" t="s">
        <v>1438</v>
      </c>
      <c r="C9828" s="9">
        <f t="shared" ca="1" si="306"/>
        <v>7</v>
      </c>
      <c r="D9828" s="9" t="s">
        <v>2117</v>
      </c>
      <c r="E9828" s="9" t="s">
        <v>2116</v>
      </c>
      <c r="F9828" s="10">
        <f t="shared" ca="1" si="307"/>
        <v>5.3705260030797369E-2</v>
      </c>
      <c r="G9828" s="3" t="str">
        <f>VLOOKUP(Table3[[#This Row],[PRODUCT ID]],Table1[[PRODUCT]:[SELLING PRICE]],1,FALSE)</f>
        <v>Product386</v>
      </c>
      <c r="H9828" s="3" t="str">
        <f>VLOOKUP(Table3[[#This Row],[PRODUCT ID]],Table1[[PRODUCT]:[SELLING PRICE]],2,FALSE)</f>
        <v>Category2</v>
      </c>
      <c r="I9828" s="3" t="str">
        <f>VLOOKUP(Table3[[#This Row],[PRODUCT ID]],Table1[[PRODUCT]:[SELLING PRICE]],3,FALSE)</f>
        <v>Kg</v>
      </c>
      <c r="J9828" s="16">
        <f ca="1">VLOOKUP(Table3[[#This Row],[PRODUCT ID]],Table1[[PRODUCT]:[SELLING PRICE]],4,FALSE)</f>
        <v>168</v>
      </c>
      <c r="K9828" s="16">
        <f ca="1">VLOOKUP(Table3[[#This Row],[PRODUCT ID]],Table1[[PRODUCT]:[SELLING PRICE]],5,FALSE)</f>
        <v>291.5047900394145</v>
      </c>
      <c r="L9828" s="16">
        <f ca="1">J9828*Table3[[#This Row],[QUANTITY]]</f>
        <v>1176</v>
      </c>
      <c r="M9828" s="16">
        <f ca="1">K9828*Table3[[#This Row],[QUANTITY]]*(1-Table3[[#This Row],[DISCOUNT %]])</f>
        <v>1930.9461464308733</v>
      </c>
      <c r="N9828" s="3">
        <f>DAY(Table3[[#This Row],[DATE]])</f>
        <v>27</v>
      </c>
      <c r="O9828" s="3" t="str">
        <f>TEXT(Table3[[#This Row],[DATE]],"mmm")</f>
        <v>Nov</v>
      </c>
      <c r="P9828" s="3">
        <f>YEAR(Table3[[#This Row],[DATE]])</f>
        <v>2047</v>
      </c>
    </row>
    <row r="9829" spans="1:16" x14ac:dyDescent="0.3">
      <c r="A9829" s="6">
        <v>54024</v>
      </c>
      <c r="B9829" s="7" t="s">
        <v>1439</v>
      </c>
      <c r="C9829" s="9">
        <f t="shared" ca="1" si="306"/>
        <v>9</v>
      </c>
      <c r="D9829" s="9" t="s">
        <v>2115</v>
      </c>
      <c r="E9829" s="9" t="s">
        <v>2116</v>
      </c>
      <c r="F9829" s="10">
        <f t="shared" ca="1" si="307"/>
        <v>5.6915760412100704E-2</v>
      </c>
      <c r="G9829" s="3" t="str">
        <f>VLOOKUP(Table3[[#This Row],[PRODUCT ID]],Table1[[PRODUCT]:[SELLING PRICE]],1,FALSE)</f>
        <v>Product387</v>
      </c>
      <c r="H9829" s="3" t="str">
        <f>VLOOKUP(Table3[[#This Row],[PRODUCT ID]],Table1[[PRODUCT]:[SELLING PRICE]],2,FALSE)</f>
        <v>Category3</v>
      </c>
      <c r="I9829" s="3" t="str">
        <f>VLOOKUP(Table3[[#This Row],[PRODUCT ID]],Table1[[PRODUCT]:[SELLING PRICE]],3,FALSE)</f>
        <v>Kg</v>
      </c>
      <c r="J9829" s="16">
        <f ca="1">VLOOKUP(Table3[[#This Row],[PRODUCT ID]],Table1[[PRODUCT]:[SELLING PRICE]],4,FALSE)</f>
        <v>193</v>
      </c>
      <c r="K9829" s="16">
        <f ca="1">VLOOKUP(Table3[[#This Row],[PRODUCT ID]],Table1[[PRODUCT]:[SELLING PRICE]],5,FALSE)</f>
        <v>153.69998447440614</v>
      </c>
      <c r="L9829" s="16">
        <f ca="1">J9829*Table3[[#This Row],[QUANTITY]]</f>
        <v>1737</v>
      </c>
      <c r="M9829" s="16">
        <f ca="1">K9829*Table3[[#This Row],[QUANTITY]]*(1-Table3[[#This Row],[DISCOUNT %]])</f>
        <v>1304.5682968444553</v>
      </c>
      <c r="N9829" s="3">
        <f>DAY(Table3[[#This Row],[DATE]])</f>
        <v>28</v>
      </c>
      <c r="O9829" s="3" t="str">
        <f>TEXT(Table3[[#This Row],[DATE]],"mmm")</f>
        <v>Nov</v>
      </c>
      <c r="P9829" s="3">
        <f>YEAR(Table3[[#This Row],[DATE]])</f>
        <v>2047</v>
      </c>
    </row>
    <row r="9830" spans="1:16" x14ac:dyDescent="0.3">
      <c r="A9830" s="6">
        <v>54025</v>
      </c>
      <c r="B9830" s="7" t="s">
        <v>1440</v>
      </c>
      <c r="C9830" s="9">
        <f t="shared" ca="1" si="306"/>
        <v>11</v>
      </c>
      <c r="D9830" s="9" t="s">
        <v>2115</v>
      </c>
      <c r="E9830" s="9" t="s">
        <v>2116</v>
      </c>
      <c r="F9830" s="10">
        <f t="shared" ca="1" si="307"/>
        <v>3.911259911580052E-2</v>
      </c>
      <c r="G9830" s="3" t="str">
        <f>VLOOKUP(Table3[[#This Row],[PRODUCT ID]],Table1[[PRODUCT]:[SELLING PRICE]],1,FALSE)</f>
        <v>Product388</v>
      </c>
      <c r="H9830" s="3" t="str">
        <f>VLOOKUP(Table3[[#This Row],[PRODUCT ID]],Table1[[PRODUCT]:[SELLING PRICE]],2,FALSE)</f>
        <v>Category4</v>
      </c>
      <c r="I9830" s="3" t="str">
        <f>VLOOKUP(Table3[[#This Row],[PRODUCT ID]],Table1[[PRODUCT]:[SELLING PRICE]],3,FALSE)</f>
        <v>Lt</v>
      </c>
      <c r="J9830" s="16">
        <f ca="1">VLOOKUP(Table3[[#This Row],[PRODUCT ID]],Table1[[PRODUCT]:[SELLING PRICE]],4,FALSE)</f>
        <v>66</v>
      </c>
      <c r="K9830" s="16">
        <f ca="1">VLOOKUP(Table3[[#This Row],[PRODUCT ID]],Table1[[PRODUCT]:[SELLING PRICE]],5,FALSE)</f>
        <v>231.21041456293227</v>
      </c>
      <c r="L9830" s="16">
        <f ca="1">J9830*Table3[[#This Row],[QUANTITY]]</f>
        <v>726</v>
      </c>
      <c r="M9830" s="16">
        <f ca="1">K9830*Table3[[#This Row],[QUANTITY]]*(1-Table3[[#This Row],[DISCOUNT %]])</f>
        <v>2443.838917374077</v>
      </c>
      <c r="N9830" s="3">
        <f>DAY(Table3[[#This Row],[DATE]])</f>
        <v>29</v>
      </c>
      <c r="O9830" s="3" t="str">
        <f>TEXT(Table3[[#This Row],[DATE]],"mmm")</f>
        <v>Nov</v>
      </c>
      <c r="P9830" s="3">
        <f>YEAR(Table3[[#This Row],[DATE]])</f>
        <v>2047</v>
      </c>
    </row>
    <row r="9831" spans="1:16" x14ac:dyDescent="0.3">
      <c r="A9831" s="6">
        <v>54026</v>
      </c>
      <c r="B9831" s="7" t="s">
        <v>1441</v>
      </c>
      <c r="C9831" s="9">
        <f t="shared" ca="1" si="306"/>
        <v>7</v>
      </c>
      <c r="D9831" s="9" t="s">
        <v>2115</v>
      </c>
      <c r="E9831" s="9" t="s">
        <v>2116</v>
      </c>
      <c r="F9831" s="10">
        <f t="shared" ca="1" si="307"/>
        <v>3.5646742778393782E-2</v>
      </c>
      <c r="G9831" s="3" t="str">
        <f>VLOOKUP(Table3[[#This Row],[PRODUCT ID]],Table1[[PRODUCT]:[SELLING PRICE]],1,FALSE)</f>
        <v>Product389</v>
      </c>
      <c r="H9831" s="3" t="str">
        <f>VLOOKUP(Table3[[#This Row],[PRODUCT ID]],Table1[[PRODUCT]:[SELLING PRICE]],2,FALSE)</f>
        <v>Category5</v>
      </c>
      <c r="I9831" s="3" t="str">
        <f>VLOOKUP(Table3[[#This Row],[PRODUCT ID]],Table1[[PRODUCT]:[SELLING PRICE]],3,FALSE)</f>
        <v>Kg</v>
      </c>
      <c r="J9831" s="16">
        <f ca="1">VLOOKUP(Table3[[#This Row],[PRODUCT ID]],Table1[[PRODUCT]:[SELLING PRICE]],4,FALSE)</f>
        <v>164</v>
      </c>
      <c r="K9831" s="16">
        <f ca="1">VLOOKUP(Table3[[#This Row],[PRODUCT ID]],Table1[[PRODUCT]:[SELLING PRICE]],5,FALSE)</f>
        <v>222.73662394275712</v>
      </c>
      <c r="L9831" s="16">
        <f ca="1">J9831*Table3[[#This Row],[QUANTITY]]</f>
        <v>1148</v>
      </c>
      <c r="M9831" s="16">
        <f ca="1">K9831*Table3[[#This Row],[QUANTITY]]*(1-Table3[[#This Row],[DISCOUNT %]])</f>
        <v>1503.5775216121929</v>
      </c>
      <c r="N9831" s="3">
        <f>DAY(Table3[[#This Row],[DATE]])</f>
        <v>30</v>
      </c>
      <c r="O9831" s="3" t="str">
        <f>TEXT(Table3[[#This Row],[DATE]],"mmm")</f>
        <v>Nov</v>
      </c>
      <c r="P9831" s="3">
        <f>YEAR(Table3[[#This Row],[DATE]])</f>
        <v>2047</v>
      </c>
    </row>
    <row r="9832" spans="1:16" x14ac:dyDescent="0.3">
      <c r="A9832" s="6">
        <v>54027</v>
      </c>
      <c r="B9832" s="7" t="s">
        <v>1442</v>
      </c>
      <c r="C9832" s="9">
        <f t="shared" ca="1" si="306"/>
        <v>12</v>
      </c>
      <c r="D9832" s="9" t="s">
        <v>2116</v>
      </c>
      <c r="E9832" s="9" t="s">
        <v>2118</v>
      </c>
      <c r="F9832" s="10">
        <f t="shared" ca="1" si="307"/>
        <v>2.5884186922234965E-2</v>
      </c>
      <c r="G9832" s="3" t="str">
        <f>VLOOKUP(Table3[[#This Row],[PRODUCT ID]],Table1[[PRODUCT]:[SELLING PRICE]],1,FALSE)</f>
        <v>Product390</v>
      </c>
      <c r="H9832" s="3" t="str">
        <f>VLOOKUP(Table3[[#This Row],[PRODUCT ID]],Table1[[PRODUCT]:[SELLING PRICE]],2,FALSE)</f>
        <v>Category1</v>
      </c>
      <c r="I9832" s="3" t="str">
        <f>VLOOKUP(Table3[[#This Row],[PRODUCT ID]],Table1[[PRODUCT]:[SELLING PRICE]],3,FALSE)</f>
        <v>Lt</v>
      </c>
      <c r="J9832" s="16">
        <f ca="1">VLOOKUP(Table3[[#This Row],[PRODUCT ID]],Table1[[PRODUCT]:[SELLING PRICE]],4,FALSE)</f>
        <v>173</v>
      </c>
      <c r="K9832" s="16">
        <f ca="1">VLOOKUP(Table3[[#This Row],[PRODUCT ID]],Table1[[PRODUCT]:[SELLING PRICE]],5,FALSE)</f>
        <v>187.37686155611459</v>
      </c>
      <c r="L9832" s="16">
        <f ca="1">J9832*Table3[[#This Row],[QUANTITY]]</f>
        <v>2076</v>
      </c>
      <c r="M9832" s="16">
        <f ca="1">K9832*Table3[[#This Row],[QUANTITY]]*(1-Table3[[#This Row],[DISCOUNT %]])</f>
        <v>2190.3211661603327</v>
      </c>
      <c r="N9832" s="3">
        <f>DAY(Table3[[#This Row],[DATE]])</f>
        <v>1</v>
      </c>
      <c r="O9832" s="3" t="str">
        <f>TEXT(Table3[[#This Row],[DATE]],"mmm")</f>
        <v>Dec</v>
      </c>
      <c r="P9832" s="3">
        <f>YEAR(Table3[[#This Row],[DATE]])</f>
        <v>2047</v>
      </c>
    </row>
    <row r="9833" spans="1:16" x14ac:dyDescent="0.3">
      <c r="A9833" s="6">
        <v>54028</v>
      </c>
      <c r="B9833" s="7" t="s">
        <v>1443</v>
      </c>
      <c r="C9833" s="9">
        <f t="shared" ca="1" si="306"/>
        <v>13</v>
      </c>
      <c r="D9833" s="9" t="s">
        <v>2116</v>
      </c>
      <c r="E9833" s="9" t="s">
        <v>2118</v>
      </c>
      <c r="F9833" s="10">
        <f t="shared" ca="1" si="307"/>
        <v>4.9188513067277999E-2</v>
      </c>
      <c r="G9833" s="3" t="str">
        <f>VLOOKUP(Table3[[#This Row],[PRODUCT ID]],Table1[[PRODUCT]:[SELLING PRICE]],1,FALSE)</f>
        <v>Product391</v>
      </c>
      <c r="H9833" s="3" t="str">
        <f>VLOOKUP(Table3[[#This Row],[PRODUCT ID]],Table1[[PRODUCT]:[SELLING PRICE]],2,FALSE)</f>
        <v>Category2</v>
      </c>
      <c r="I9833" s="3" t="str">
        <f>VLOOKUP(Table3[[#This Row],[PRODUCT ID]],Table1[[PRODUCT]:[SELLING PRICE]],3,FALSE)</f>
        <v>Ft</v>
      </c>
      <c r="J9833" s="16">
        <f ca="1">VLOOKUP(Table3[[#This Row],[PRODUCT ID]],Table1[[PRODUCT]:[SELLING PRICE]],4,FALSE)</f>
        <v>101</v>
      </c>
      <c r="K9833" s="16">
        <f ca="1">VLOOKUP(Table3[[#This Row],[PRODUCT ID]],Table1[[PRODUCT]:[SELLING PRICE]],5,FALSE)</f>
        <v>253.22940549251558</v>
      </c>
      <c r="L9833" s="16">
        <f ca="1">J9833*Table3[[#This Row],[QUANTITY]]</f>
        <v>1313</v>
      </c>
      <c r="M9833" s="16">
        <f ca="1">K9833*Table3[[#This Row],[QUANTITY]]*(1-Table3[[#This Row],[DISCOUNT %]])</f>
        <v>3130.0545584285633</v>
      </c>
      <c r="N9833" s="3">
        <f>DAY(Table3[[#This Row],[DATE]])</f>
        <v>2</v>
      </c>
      <c r="O9833" s="3" t="str">
        <f>TEXT(Table3[[#This Row],[DATE]],"mmm")</f>
        <v>Dec</v>
      </c>
      <c r="P9833" s="3">
        <f>YEAR(Table3[[#This Row],[DATE]])</f>
        <v>2047</v>
      </c>
    </row>
    <row r="9834" spans="1:16" x14ac:dyDescent="0.3">
      <c r="A9834" s="6">
        <v>54029</v>
      </c>
      <c r="B9834" s="7" t="s">
        <v>1444</v>
      </c>
      <c r="C9834" s="9">
        <f t="shared" ca="1" si="306"/>
        <v>4</v>
      </c>
      <c r="D9834" s="9" t="s">
        <v>2116</v>
      </c>
      <c r="E9834" s="9" t="s">
        <v>2116</v>
      </c>
      <c r="F9834" s="10">
        <f t="shared" ca="1" si="307"/>
        <v>5.4703752248295379E-2</v>
      </c>
      <c r="G9834" s="3" t="str">
        <f>VLOOKUP(Table3[[#This Row],[PRODUCT ID]],Table1[[PRODUCT]:[SELLING PRICE]],1,FALSE)</f>
        <v>Product392</v>
      </c>
      <c r="H9834" s="3" t="str">
        <f>VLOOKUP(Table3[[#This Row],[PRODUCT ID]],Table1[[PRODUCT]:[SELLING PRICE]],2,FALSE)</f>
        <v>Category3</v>
      </c>
      <c r="I9834" s="3" t="str">
        <f>VLOOKUP(Table3[[#This Row],[PRODUCT ID]],Table1[[PRODUCT]:[SELLING PRICE]],3,FALSE)</f>
        <v>Kg</v>
      </c>
      <c r="J9834" s="16">
        <f ca="1">VLOOKUP(Table3[[#This Row],[PRODUCT ID]],Table1[[PRODUCT]:[SELLING PRICE]],4,FALSE)</f>
        <v>120</v>
      </c>
      <c r="K9834" s="16">
        <f ca="1">VLOOKUP(Table3[[#This Row],[PRODUCT ID]],Table1[[PRODUCT]:[SELLING PRICE]],5,FALSE)</f>
        <v>248.74058356987129</v>
      </c>
      <c r="L9834" s="16">
        <f ca="1">J9834*Table3[[#This Row],[QUANTITY]]</f>
        <v>480</v>
      </c>
      <c r="M9834" s="16">
        <f ca="1">K9834*Table3[[#This Row],[QUANTITY]]*(1-Table3[[#This Row],[DISCOUNT %]])</f>
        <v>940.53416124867454</v>
      </c>
      <c r="N9834" s="3">
        <f>DAY(Table3[[#This Row],[DATE]])</f>
        <v>3</v>
      </c>
      <c r="O9834" s="3" t="str">
        <f>TEXT(Table3[[#This Row],[DATE]],"mmm")</f>
        <v>Dec</v>
      </c>
      <c r="P9834" s="3">
        <f>YEAR(Table3[[#This Row],[DATE]])</f>
        <v>2047</v>
      </c>
    </row>
    <row r="9835" spans="1:16" x14ac:dyDescent="0.3">
      <c r="A9835" s="6">
        <v>54030</v>
      </c>
      <c r="B9835" s="7" t="s">
        <v>1445</v>
      </c>
      <c r="C9835" s="9">
        <f t="shared" ca="1" si="306"/>
        <v>13</v>
      </c>
      <c r="D9835" s="9" t="s">
        <v>2115</v>
      </c>
      <c r="E9835" s="9" t="s">
        <v>2116</v>
      </c>
      <c r="F9835" s="10">
        <f t="shared" ca="1" si="307"/>
        <v>5.4514573562867569E-2</v>
      </c>
      <c r="G9835" s="3" t="str">
        <f>VLOOKUP(Table3[[#This Row],[PRODUCT ID]],Table1[[PRODUCT]:[SELLING PRICE]],1,FALSE)</f>
        <v>Product393</v>
      </c>
      <c r="H9835" s="3" t="str">
        <f>VLOOKUP(Table3[[#This Row],[PRODUCT ID]],Table1[[PRODUCT]:[SELLING PRICE]],2,FALSE)</f>
        <v>Category4</v>
      </c>
      <c r="I9835" s="3" t="str">
        <f>VLOOKUP(Table3[[#This Row],[PRODUCT ID]],Table1[[PRODUCT]:[SELLING PRICE]],3,FALSE)</f>
        <v>No</v>
      </c>
      <c r="J9835" s="16">
        <f ca="1">VLOOKUP(Table3[[#This Row],[PRODUCT ID]],Table1[[PRODUCT]:[SELLING PRICE]],4,FALSE)</f>
        <v>236</v>
      </c>
      <c r="K9835" s="16">
        <f ca="1">VLOOKUP(Table3[[#This Row],[PRODUCT ID]],Table1[[PRODUCT]:[SELLING PRICE]],5,FALSE)</f>
        <v>33.246795604837054</v>
      </c>
      <c r="L9835" s="16">
        <f ca="1">J9835*Table3[[#This Row],[QUANTITY]]</f>
        <v>3068</v>
      </c>
      <c r="M9835" s="16">
        <f ca="1">K9835*Table3[[#This Row],[QUANTITY]]*(1-Table3[[#This Row],[DISCOUNT %]])</f>
        <v>408.64668936139805</v>
      </c>
      <c r="N9835" s="3">
        <f>DAY(Table3[[#This Row],[DATE]])</f>
        <v>4</v>
      </c>
      <c r="O9835" s="3" t="str">
        <f>TEXT(Table3[[#This Row],[DATE]],"mmm")</f>
        <v>Dec</v>
      </c>
      <c r="P9835" s="3">
        <f>YEAR(Table3[[#This Row],[DATE]])</f>
        <v>2047</v>
      </c>
    </row>
    <row r="9836" spans="1:16" x14ac:dyDescent="0.3">
      <c r="A9836" s="6">
        <v>54031</v>
      </c>
      <c r="B9836" s="7" t="s">
        <v>1446</v>
      </c>
      <c r="C9836" s="9">
        <f t="shared" ca="1" si="306"/>
        <v>1</v>
      </c>
      <c r="D9836" s="9" t="s">
        <v>2117</v>
      </c>
      <c r="E9836" s="9" t="s">
        <v>2116</v>
      </c>
      <c r="F9836" s="10">
        <f t="shared" ca="1" si="307"/>
        <v>3.8738468743345369E-2</v>
      </c>
      <c r="G9836" s="3" t="str">
        <f>VLOOKUP(Table3[[#This Row],[PRODUCT ID]],Table1[[PRODUCT]:[SELLING PRICE]],1,FALSE)</f>
        <v>Product394</v>
      </c>
      <c r="H9836" s="3" t="str">
        <f>VLOOKUP(Table3[[#This Row],[PRODUCT ID]],Table1[[PRODUCT]:[SELLING PRICE]],2,FALSE)</f>
        <v>Category5</v>
      </c>
      <c r="I9836" s="3" t="str">
        <f>VLOOKUP(Table3[[#This Row],[PRODUCT ID]],Table1[[PRODUCT]:[SELLING PRICE]],3,FALSE)</f>
        <v>No</v>
      </c>
      <c r="J9836" s="16">
        <f ca="1">VLOOKUP(Table3[[#This Row],[PRODUCT ID]],Table1[[PRODUCT]:[SELLING PRICE]],4,FALSE)</f>
        <v>120</v>
      </c>
      <c r="K9836" s="16">
        <f ca="1">VLOOKUP(Table3[[#This Row],[PRODUCT ID]],Table1[[PRODUCT]:[SELLING PRICE]],5,FALSE)</f>
        <v>280.29881725112119</v>
      </c>
      <c r="L9836" s="16">
        <f ca="1">J9836*Table3[[#This Row],[QUANTITY]]</f>
        <v>120</v>
      </c>
      <c r="M9836" s="16">
        <f ca="1">K9836*Table3[[#This Row],[QUANTITY]]*(1-Table3[[#This Row],[DISCOUNT %]])</f>
        <v>269.44047028024193</v>
      </c>
      <c r="N9836" s="3">
        <f>DAY(Table3[[#This Row],[DATE]])</f>
        <v>5</v>
      </c>
      <c r="O9836" s="3" t="str">
        <f>TEXT(Table3[[#This Row],[DATE]],"mmm")</f>
        <v>Dec</v>
      </c>
      <c r="P9836" s="3">
        <f>YEAR(Table3[[#This Row],[DATE]])</f>
        <v>2047</v>
      </c>
    </row>
    <row r="9837" spans="1:16" x14ac:dyDescent="0.3">
      <c r="A9837" s="6">
        <v>54032</v>
      </c>
      <c r="B9837" s="7" t="s">
        <v>1447</v>
      </c>
      <c r="C9837" s="9">
        <f t="shared" ca="1" si="306"/>
        <v>3</v>
      </c>
      <c r="D9837" s="9" t="s">
        <v>2117</v>
      </c>
      <c r="E9837" s="9" t="s">
        <v>2116</v>
      </c>
      <c r="F9837" s="10">
        <f t="shared" ca="1" si="307"/>
        <v>5.9680805513416549E-2</v>
      </c>
      <c r="G9837" s="3" t="str">
        <f>VLOOKUP(Table3[[#This Row],[PRODUCT ID]],Table1[[PRODUCT]:[SELLING PRICE]],1,FALSE)</f>
        <v>Product395</v>
      </c>
      <c r="H9837" s="3" t="str">
        <f>VLOOKUP(Table3[[#This Row],[PRODUCT ID]],Table1[[PRODUCT]:[SELLING PRICE]],2,FALSE)</f>
        <v>Category1</v>
      </c>
      <c r="I9837" s="3" t="str">
        <f>VLOOKUP(Table3[[#This Row],[PRODUCT ID]],Table1[[PRODUCT]:[SELLING PRICE]],3,FALSE)</f>
        <v>Ft</v>
      </c>
      <c r="J9837" s="16">
        <f ca="1">VLOOKUP(Table3[[#This Row],[PRODUCT ID]],Table1[[PRODUCT]:[SELLING PRICE]],4,FALSE)</f>
        <v>212</v>
      </c>
      <c r="K9837" s="16">
        <f ca="1">VLOOKUP(Table3[[#This Row],[PRODUCT ID]],Table1[[PRODUCT]:[SELLING PRICE]],5,FALSE)</f>
        <v>29.639205383870031</v>
      </c>
      <c r="L9837" s="16">
        <f ca="1">J9837*Table3[[#This Row],[QUANTITY]]</f>
        <v>636</v>
      </c>
      <c r="M9837" s="16">
        <f ca="1">K9837*Table3[[#This Row],[QUANTITY]]*(1-Table3[[#This Row],[DISCOUNT %]])</f>
        <v>83.610941195349213</v>
      </c>
      <c r="N9837" s="3">
        <f>DAY(Table3[[#This Row],[DATE]])</f>
        <v>6</v>
      </c>
      <c r="O9837" s="3" t="str">
        <f>TEXT(Table3[[#This Row],[DATE]],"mmm")</f>
        <v>Dec</v>
      </c>
      <c r="P9837" s="3">
        <f>YEAR(Table3[[#This Row],[DATE]])</f>
        <v>2047</v>
      </c>
    </row>
    <row r="9838" spans="1:16" x14ac:dyDescent="0.3">
      <c r="A9838" s="6">
        <v>54033</v>
      </c>
      <c r="B9838" s="7" t="s">
        <v>1448</v>
      </c>
      <c r="C9838" s="9">
        <f t="shared" ca="1" si="306"/>
        <v>14</v>
      </c>
      <c r="D9838" s="9" t="s">
        <v>2116</v>
      </c>
      <c r="E9838" s="9" t="s">
        <v>2118</v>
      </c>
      <c r="F9838" s="10">
        <f t="shared" ca="1" si="307"/>
        <v>5.7658228241688259E-2</v>
      </c>
      <c r="G9838" s="3" t="str">
        <f>VLOOKUP(Table3[[#This Row],[PRODUCT ID]],Table1[[PRODUCT]:[SELLING PRICE]],1,FALSE)</f>
        <v>Product396</v>
      </c>
      <c r="H9838" s="3" t="str">
        <f>VLOOKUP(Table3[[#This Row],[PRODUCT ID]],Table1[[PRODUCT]:[SELLING PRICE]],2,FALSE)</f>
        <v>Category2</v>
      </c>
      <c r="I9838" s="3" t="str">
        <f>VLOOKUP(Table3[[#This Row],[PRODUCT ID]],Table1[[PRODUCT]:[SELLING PRICE]],3,FALSE)</f>
        <v>No</v>
      </c>
      <c r="J9838" s="16">
        <f ca="1">VLOOKUP(Table3[[#This Row],[PRODUCT ID]],Table1[[PRODUCT]:[SELLING PRICE]],4,FALSE)</f>
        <v>234</v>
      </c>
      <c r="K9838" s="16">
        <f ca="1">VLOOKUP(Table3[[#This Row],[PRODUCT ID]],Table1[[PRODUCT]:[SELLING PRICE]],5,FALSE)</f>
        <v>57.352160412337994</v>
      </c>
      <c r="L9838" s="16">
        <f ca="1">J9838*Table3[[#This Row],[QUANTITY]]</f>
        <v>3276</v>
      </c>
      <c r="M9838" s="16">
        <f ca="1">K9838*Table3[[#This Row],[QUANTITY]]*(1-Table3[[#This Row],[DISCOUNT %]])</f>
        <v>756.634710399813</v>
      </c>
      <c r="N9838" s="3">
        <f>DAY(Table3[[#This Row],[DATE]])</f>
        <v>7</v>
      </c>
      <c r="O9838" s="3" t="str">
        <f>TEXT(Table3[[#This Row],[DATE]],"mmm")</f>
        <v>Dec</v>
      </c>
      <c r="P9838" s="3">
        <f>YEAR(Table3[[#This Row],[DATE]])</f>
        <v>2047</v>
      </c>
    </row>
    <row r="9839" spans="1:16" x14ac:dyDescent="0.3">
      <c r="A9839" s="6">
        <v>54034</v>
      </c>
      <c r="B9839" s="7" t="s">
        <v>1449</v>
      </c>
      <c r="C9839" s="9">
        <f t="shared" ca="1" si="306"/>
        <v>3</v>
      </c>
      <c r="D9839" s="9" t="s">
        <v>2116</v>
      </c>
      <c r="E9839" s="9" t="s">
        <v>2116</v>
      </c>
      <c r="F9839" s="10">
        <f t="shared" ca="1" si="307"/>
        <v>1.6176308538042482E-2</v>
      </c>
      <c r="G9839" s="3" t="str">
        <f>VLOOKUP(Table3[[#This Row],[PRODUCT ID]],Table1[[PRODUCT]:[SELLING PRICE]],1,FALSE)</f>
        <v>Product397</v>
      </c>
      <c r="H9839" s="3" t="str">
        <f>VLOOKUP(Table3[[#This Row],[PRODUCT ID]],Table1[[PRODUCT]:[SELLING PRICE]],2,FALSE)</f>
        <v>Category3</v>
      </c>
      <c r="I9839" s="3" t="str">
        <f>VLOOKUP(Table3[[#This Row],[PRODUCT ID]],Table1[[PRODUCT]:[SELLING PRICE]],3,FALSE)</f>
        <v>Kg</v>
      </c>
      <c r="J9839" s="16">
        <f ca="1">VLOOKUP(Table3[[#This Row],[PRODUCT ID]],Table1[[PRODUCT]:[SELLING PRICE]],4,FALSE)</f>
        <v>207</v>
      </c>
      <c r="K9839" s="16">
        <f ca="1">VLOOKUP(Table3[[#This Row],[PRODUCT ID]],Table1[[PRODUCT]:[SELLING PRICE]],5,FALSE)</f>
        <v>87.703851652325781</v>
      </c>
      <c r="L9839" s="16">
        <f ca="1">J9839*Table3[[#This Row],[QUANTITY]]</f>
        <v>621</v>
      </c>
      <c r="M9839" s="16">
        <f ca="1">K9839*Table3[[#This Row],[QUANTITY]]*(1-Table3[[#This Row],[DISCOUNT %]])</f>
        <v>258.85538126406914</v>
      </c>
      <c r="N9839" s="3">
        <f>DAY(Table3[[#This Row],[DATE]])</f>
        <v>8</v>
      </c>
      <c r="O9839" s="3" t="str">
        <f>TEXT(Table3[[#This Row],[DATE]],"mmm")</f>
        <v>Dec</v>
      </c>
      <c r="P9839" s="3">
        <f>YEAR(Table3[[#This Row],[DATE]])</f>
        <v>2047</v>
      </c>
    </row>
    <row r="9840" spans="1:16" x14ac:dyDescent="0.3">
      <c r="A9840" s="6">
        <v>54035</v>
      </c>
      <c r="B9840" s="7" t="s">
        <v>1450</v>
      </c>
      <c r="C9840" s="9">
        <f t="shared" ca="1" si="306"/>
        <v>12</v>
      </c>
      <c r="D9840" s="9" t="s">
        <v>2116</v>
      </c>
      <c r="E9840" s="9" t="s">
        <v>2116</v>
      </c>
      <c r="F9840" s="10">
        <f t="shared" ca="1" si="307"/>
        <v>3.9201466782230604E-2</v>
      </c>
      <c r="G9840" s="3" t="str">
        <f>VLOOKUP(Table3[[#This Row],[PRODUCT ID]],Table1[[PRODUCT]:[SELLING PRICE]],1,FALSE)</f>
        <v>Product398</v>
      </c>
      <c r="H9840" s="3" t="str">
        <f>VLOOKUP(Table3[[#This Row],[PRODUCT ID]],Table1[[PRODUCT]:[SELLING PRICE]],2,FALSE)</f>
        <v>Category4</v>
      </c>
      <c r="I9840" s="3" t="str">
        <f>VLOOKUP(Table3[[#This Row],[PRODUCT ID]],Table1[[PRODUCT]:[SELLING PRICE]],3,FALSE)</f>
        <v>Kg</v>
      </c>
      <c r="J9840" s="16">
        <f ca="1">VLOOKUP(Table3[[#This Row],[PRODUCT ID]],Table1[[PRODUCT]:[SELLING PRICE]],4,FALSE)</f>
        <v>243</v>
      </c>
      <c r="K9840" s="16">
        <f ca="1">VLOOKUP(Table3[[#This Row],[PRODUCT ID]],Table1[[PRODUCT]:[SELLING PRICE]],5,FALSE)</f>
        <v>246.38442339224085</v>
      </c>
      <c r="L9840" s="16">
        <f ca="1">J9840*Table3[[#This Row],[QUANTITY]]</f>
        <v>2916</v>
      </c>
      <c r="M9840" s="16">
        <f ca="1">K9840*Table3[[#This Row],[QUANTITY]]*(1-Table3[[#This Row],[DISCOUNT %]])</f>
        <v>2840.7095112356506</v>
      </c>
      <c r="N9840" s="3">
        <f>DAY(Table3[[#This Row],[DATE]])</f>
        <v>9</v>
      </c>
      <c r="O9840" s="3" t="str">
        <f>TEXT(Table3[[#This Row],[DATE]],"mmm")</f>
        <v>Dec</v>
      </c>
      <c r="P9840" s="3">
        <f>YEAR(Table3[[#This Row],[DATE]])</f>
        <v>2047</v>
      </c>
    </row>
    <row r="9841" spans="1:16" x14ac:dyDescent="0.3">
      <c r="A9841" s="6">
        <v>54036</v>
      </c>
      <c r="B9841" s="7" t="s">
        <v>1451</v>
      </c>
      <c r="C9841" s="9">
        <f t="shared" ca="1" si="306"/>
        <v>1</v>
      </c>
      <c r="D9841" s="9" t="s">
        <v>2116</v>
      </c>
      <c r="E9841" s="9" t="s">
        <v>2116</v>
      </c>
      <c r="F9841" s="10">
        <f t="shared" ca="1" si="307"/>
        <v>7.5479296637275289E-2</v>
      </c>
      <c r="G9841" s="3" t="str">
        <f>VLOOKUP(Table3[[#This Row],[PRODUCT ID]],Table1[[PRODUCT]:[SELLING PRICE]],1,FALSE)</f>
        <v>Product399</v>
      </c>
      <c r="H9841" s="3" t="str">
        <f>VLOOKUP(Table3[[#This Row],[PRODUCT ID]],Table1[[PRODUCT]:[SELLING PRICE]],2,FALSE)</f>
        <v>Category5</v>
      </c>
      <c r="I9841" s="3" t="str">
        <f>VLOOKUP(Table3[[#This Row],[PRODUCT ID]],Table1[[PRODUCT]:[SELLING PRICE]],3,FALSE)</f>
        <v>Lt</v>
      </c>
      <c r="J9841" s="16">
        <f ca="1">VLOOKUP(Table3[[#This Row],[PRODUCT ID]],Table1[[PRODUCT]:[SELLING PRICE]],4,FALSE)</f>
        <v>230</v>
      </c>
      <c r="K9841" s="16">
        <f ca="1">VLOOKUP(Table3[[#This Row],[PRODUCT ID]],Table1[[PRODUCT]:[SELLING PRICE]],5,FALSE)</f>
        <v>122.8619044834503</v>
      </c>
      <c r="L9841" s="16">
        <f ca="1">J9841*Table3[[#This Row],[QUANTITY]]</f>
        <v>230</v>
      </c>
      <c r="M9841" s="16">
        <f ca="1">K9841*Table3[[#This Row],[QUANTITY]]*(1-Table3[[#This Row],[DISCOUNT %]])</f>
        <v>113.58837434952338</v>
      </c>
      <c r="N9841" s="3">
        <f>DAY(Table3[[#This Row],[DATE]])</f>
        <v>10</v>
      </c>
      <c r="O9841" s="3" t="str">
        <f>TEXT(Table3[[#This Row],[DATE]],"mmm")</f>
        <v>Dec</v>
      </c>
      <c r="P9841" s="3">
        <f>YEAR(Table3[[#This Row],[DATE]])</f>
        <v>2047</v>
      </c>
    </row>
    <row r="9842" spans="1:16" x14ac:dyDescent="0.3">
      <c r="A9842" s="6">
        <v>54037</v>
      </c>
      <c r="B9842" s="7" t="s">
        <v>1452</v>
      </c>
      <c r="C9842" s="9">
        <f t="shared" ca="1" si="306"/>
        <v>3</v>
      </c>
      <c r="D9842" s="9" t="s">
        <v>2115</v>
      </c>
      <c r="E9842" s="9" t="s">
        <v>2116</v>
      </c>
      <c r="F9842" s="10">
        <f t="shared" ca="1" si="307"/>
        <v>3.805200233067995E-2</v>
      </c>
      <c r="G9842" s="3" t="str">
        <f>VLOOKUP(Table3[[#This Row],[PRODUCT ID]],Table1[[PRODUCT]:[SELLING PRICE]],1,FALSE)</f>
        <v>Product400</v>
      </c>
      <c r="H9842" s="3" t="str">
        <f>VLOOKUP(Table3[[#This Row],[PRODUCT ID]],Table1[[PRODUCT]:[SELLING PRICE]],2,FALSE)</f>
        <v>Category1</v>
      </c>
      <c r="I9842" s="3" t="str">
        <f>VLOOKUP(Table3[[#This Row],[PRODUCT ID]],Table1[[PRODUCT]:[SELLING PRICE]],3,FALSE)</f>
        <v>Kg</v>
      </c>
      <c r="J9842" s="16">
        <f ca="1">VLOOKUP(Table3[[#This Row],[PRODUCT ID]],Table1[[PRODUCT]:[SELLING PRICE]],4,FALSE)</f>
        <v>95</v>
      </c>
      <c r="K9842" s="16">
        <f ca="1">VLOOKUP(Table3[[#This Row],[PRODUCT ID]],Table1[[PRODUCT]:[SELLING PRICE]],5,FALSE)</f>
        <v>141.82301606675313</v>
      </c>
      <c r="L9842" s="16">
        <f ca="1">J9842*Table3[[#This Row],[QUANTITY]]</f>
        <v>285</v>
      </c>
      <c r="M9842" s="16">
        <f ca="1">K9842*Table3[[#This Row],[QUANTITY]]*(1-Table3[[#This Row],[DISCOUNT %]])</f>
        <v>409.27909898651097</v>
      </c>
      <c r="N9842" s="3">
        <f>DAY(Table3[[#This Row],[DATE]])</f>
        <v>11</v>
      </c>
      <c r="O9842" s="3" t="str">
        <f>TEXT(Table3[[#This Row],[DATE]],"mmm")</f>
        <v>Dec</v>
      </c>
      <c r="P9842" s="3">
        <f>YEAR(Table3[[#This Row],[DATE]])</f>
        <v>2047</v>
      </c>
    </row>
    <row r="9843" spans="1:16" x14ac:dyDescent="0.3">
      <c r="A9843" s="6">
        <v>54038</v>
      </c>
      <c r="B9843" s="7" t="s">
        <v>1453</v>
      </c>
      <c r="C9843" s="9">
        <f t="shared" ca="1" si="306"/>
        <v>3</v>
      </c>
      <c r="D9843" s="9" t="s">
        <v>2116</v>
      </c>
      <c r="E9843" s="9" t="s">
        <v>2116</v>
      </c>
      <c r="F9843" s="10">
        <f t="shared" ca="1" si="307"/>
        <v>5.4467083046161748E-2</v>
      </c>
      <c r="G9843" s="3" t="str">
        <f>VLOOKUP(Table3[[#This Row],[PRODUCT ID]],Table1[[PRODUCT]:[SELLING PRICE]],1,FALSE)</f>
        <v>Product401</v>
      </c>
      <c r="H9843" s="3" t="str">
        <f>VLOOKUP(Table3[[#This Row],[PRODUCT ID]],Table1[[PRODUCT]:[SELLING PRICE]],2,FALSE)</f>
        <v>Category2</v>
      </c>
      <c r="I9843" s="3" t="str">
        <f>VLOOKUP(Table3[[#This Row],[PRODUCT ID]],Table1[[PRODUCT]:[SELLING PRICE]],3,FALSE)</f>
        <v>Lt</v>
      </c>
      <c r="J9843" s="16">
        <f ca="1">VLOOKUP(Table3[[#This Row],[PRODUCT ID]],Table1[[PRODUCT]:[SELLING PRICE]],4,FALSE)</f>
        <v>106</v>
      </c>
      <c r="K9843" s="16">
        <f ca="1">VLOOKUP(Table3[[#This Row],[PRODUCT ID]],Table1[[PRODUCT]:[SELLING PRICE]],5,FALSE)</f>
        <v>191.1159397953993</v>
      </c>
      <c r="L9843" s="16">
        <f ca="1">J9843*Table3[[#This Row],[QUANTITY]]</f>
        <v>318</v>
      </c>
      <c r="M9843" s="16">
        <f ca="1">K9843*Table3[[#This Row],[QUANTITY]]*(1-Table3[[#This Row],[DISCOUNT %]])</f>
        <v>542.11923609335406</v>
      </c>
      <c r="N9843" s="3">
        <f>DAY(Table3[[#This Row],[DATE]])</f>
        <v>12</v>
      </c>
      <c r="O9843" s="3" t="str">
        <f>TEXT(Table3[[#This Row],[DATE]],"mmm")</f>
        <v>Dec</v>
      </c>
      <c r="P9843" s="3">
        <f>YEAR(Table3[[#This Row],[DATE]])</f>
        <v>2047</v>
      </c>
    </row>
    <row r="9844" spans="1:16" x14ac:dyDescent="0.3">
      <c r="A9844" s="6">
        <v>54039</v>
      </c>
      <c r="B9844" s="7" t="s">
        <v>1454</v>
      </c>
      <c r="C9844" s="9">
        <f t="shared" ca="1" si="306"/>
        <v>11</v>
      </c>
      <c r="D9844" s="9" t="s">
        <v>2117</v>
      </c>
      <c r="E9844" s="9" t="s">
        <v>2118</v>
      </c>
      <c r="F9844" s="10">
        <f t="shared" ca="1" si="307"/>
        <v>4.6695445345719372E-2</v>
      </c>
      <c r="G9844" s="3" t="str">
        <f>VLOOKUP(Table3[[#This Row],[PRODUCT ID]],Table1[[PRODUCT]:[SELLING PRICE]],1,FALSE)</f>
        <v>Product402</v>
      </c>
      <c r="H9844" s="3" t="str">
        <f>VLOOKUP(Table3[[#This Row],[PRODUCT ID]],Table1[[PRODUCT]:[SELLING PRICE]],2,FALSE)</f>
        <v>Category3</v>
      </c>
      <c r="I9844" s="3" t="str">
        <f>VLOOKUP(Table3[[#This Row],[PRODUCT ID]],Table1[[PRODUCT]:[SELLING PRICE]],3,FALSE)</f>
        <v>Ft</v>
      </c>
      <c r="J9844" s="16">
        <f ca="1">VLOOKUP(Table3[[#This Row],[PRODUCT ID]],Table1[[PRODUCT]:[SELLING PRICE]],4,FALSE)</f>
        <v>240</v>
      </c>
      <c r="K9844" s="16">
        <f ca="1">VLOOKUP(Table3[[#This Row],[PRODUCT ID]],Table1[[PRODUCT]:[SELLING PRICE]],5,FALSE)</f>
        <v>140.44296692122089</v>
      </c>
      <c r="L9844" s="16">
        <f ca="1">J9844*Table3[[#This Row],[QUANTITY]]</f>
        <v>2640</v>
      </c>
      <c r="M9844" s="16">
        <f ca="1">K9844*Table3[[#This Row],[QUANTITY]]*(1-Table3[[#This Row],[DISCOUNT %]])</f>
        <v>1472.7341203867638</v>
      </c>
      <c r="N9844" s="3">
        <f>DAY(Table3[[#This Row],[DATE]])</f>
        <v>13</v>
      </c>
      <c r="O9844" s="3" t="str">
        <f>TEXT(Table3[[#This Row],[DATE]],"mmm")</f>
        <v>Dec</v>
      </c>
      <c r="P9844" s="3">
        <f>YEAR(Table3[[#This Row],[DATE]])</f>
        <v>2047</v>
      </c>
    </row>
    <row r="9845" spans="1:16" x14ac:dyDescent="0.3">
      <c r="A9845" s="6">
        <v>54040</v>
      </c>
      <c r="B9845" s="7" t="s">
        <v>1455</v>
      </c>
      <c r="C9845" s="9">
        <f t="shared" ca="1" si="306"/>
        <v>10</v>
      </c>
      <c r="D9845" s="9" t="s">
        <v>2115</v>
      </c>
      <c r="E9845" s="9" t="s">
        <v>2118</v>
      </c>
      <c r="F9845" s="10">
        <f t="shared" ca="1" si="307"/>
        <v>8.278073814377597E-2</v>
      </c>
      <c r="G9845" s="3" t="str">
        <f>VLOOKUP(Table3[[#This Row],[PRODUCT ID]],Table1[[PRODUCT]:[SELLING PRICE]],1,FALSE)</f>
        <v>Product403</v>
      </c>
      <c r="H9845" s="3" t="str">
        <f>VLOOKUP(Table3[[#This Row],[PRODUCT ID]],Table1[[PRODUCT]:[SELLING PRICE]],2,FALSE)</f>
        <v>Category4</v>
      </c>
      <c r="I9845" s="3" t="str">
        <f>VLOOKUP(Table3[[#This Row],[PRODUCT ID]],Table1[[PRODUCT]:[SELLING PRICE]],3,FALSE)</f>
        <v>Kg</v>
      </c>
      <c r="J9845" s="16">
        <f ca="1">VLOOKUP(Table3[[#This Row],[PRODUCT ID]],Table1[[PRODUCT]:[SELLING PRICE]],4,FALSE)</f>
        <v>157</v>
      </c>
      <c r="K9845" s="16">
        <f ca="1">VLOOKUP(Table3[[#This Row],[PRODUCT ID]],Table1[[PRODUCT]:[SELLING PRICE]],5,FALSE)</f>
        <v>200.10057420479058</v>
      </c>
      <c r="L9845" s="16">
        <f ca="1">J9845*Table3[[#This Row],[QUANTITY]]</f>
        <v>1570</v>
      </c>
      <c r="M9845" s="16">
        <f ca="1">K9845*Table3[[#This Row],[QUANTITY]]*(1-Table3[[#This Row],[DISCOUNT %]])</f>
        <v>1835.361009691246</v>
      </c>
      <c r="N9845" s="3">
        <f>DAY(Table3[[#This Row],[DATE]])</f>
        <v>14</v>
      </c>
      <c r="O9845" s="3" t="str">
        <f>TEXT(Table3[[#This Row],[DATE]],"mmm")</f>
        <v>Dec</v>
      </c>
      <c r="P9845" s="3">
        <f>YEAR(Table3[[#This Row],[DATE]])</f>
        <v>2047</v>
      </c>
    </row>
    <row r="9846" spans="1:16" x14ac:dyDescent="0.3">
      <c r="A9846" s="6">
        <v>54041</v>
      </c>
      <c r="B9846" s="7" t="s">
        <v>1456</v>
      </c>
      <c r="C9846" s="9">
        <f t="shared" ca="1" si="306"/>
        <v>11</v>
      </c>
      <c r="D9846" s="9" t="s">
        <v>2115</v>
      </c>
      <c r="E9846" s="9" t="s">
        <v>2116</v>
      </c>
      <c r="F9846" s="10">
        <f t="shared" ca="1" si="307"/>
        <v>2.9889558476383749E-2</v>
      </c>
      <c r="G9846" s="3" t="str">
        <f>VLOOKUP(Table3[[#This Row],[PRODUCT ID]],Table1[[PRODUCT]:[SELLING PRICE]],1,FALSE)</f>
        <v>Product404</v>
      </c>
      <c r="H9846" s="3" t="str">
        <f>VLOOKUP(Table3[[#This Row],[PRODUCT ID]],Table1[[PRODUCT]:[SELLING PRICE]],2,FALSE)</f>
        <v>Category5</v>
      </c>
      <c r="I9846" s="3" t="str">
        <f>VLOOKUP(Table3[[#This Row],[PRODUCT ID]],Table1[[PRODUCT]:[SELLING PRICE]],3,FALSE)</f>
        <v>No</v>
      </c>
      <c r="J9846" s="16">
        <f ca="1">VLOOKUP(Table3[[#This Row],[PRODUCT ID]],Table1[[PRODUCT]:[SELLING PRICE]],4,FALSE)</f>
        <v>246</v>
      </c>
      <c r="K9846" s="16">
        <f ca="1">VLOOKUP(Table3[[#This Row],[PRODUCT ID]],Table1[[PRODUCT]:[SELLING PRICE]],5,FALSE)</f>
        <v>217.47417836473446</v>
      </c>
      <c r="L9846" s="16">
        <f ca="1">J9846*Table3[[#This Row],[QUANTITY]]</f>
        <v>2706</v>
      </c>
      <c r="M9846" s="16">
        <f ca="1">K9846*Table3[[#This Row],[QUANTITY]]*(1-Table3[[#This Row],[DISCOUNT %]])</f>
        <v>2320.7136831273806</v>
      </c>
      <c r="N9846" s="3">
        <f>DAY(Table3[[#This Row],[DATE]])</f>
        <v>15</v>
      </c>
      <c r="O9846" s="3" t="str">
        <f>TEXT(Table3[[#This Row],[DATE]],"mmm")</f>
        <v>Dec</v>
      </c>
      <c r="P9846" s="3">
        <f>YEAR(Table3[[#This Row],[DATE]])</f>
        <v>2047</v>
      </c>
    </row>
    <row r="9847" spans="1:16" x14ac:dyDescent="0.3">
      <c r="A9847" s="6">
        <v>54042</v>
      </c>
      <c r="B9847" s="7" t="s">
        <v>1457</v>
      </c>
      <c r="C9847" s="9">
        <f t="shared" ca="1" si="306"/>
        <v>7</v>
      </c>
      <c r="D9847" s="9" t="s">
        <v>2115</v>
      </c>
      <c r="E9847" s="9" t="s">
        <v>2116</v>
      </c>
      <c r="F9847" s="10">
        <f t="shared" ca="1" si="307"/>
        <v>8.0587284749290111E-2</v>
      </c>
      <c r="G9847" s="3" t="str">
        <f>VLOOKUP(Table3[[#This Row],[PRODUCT ID]],Table1[[PRODUCT]:[SELLING PRICE]],1,FALSE)</f>
        <v>Product405</v>
      </c>
      <c r="H9847" s="3" t="str">
        <f>VLOOKUP(Table3[[#This Row],[PRODUCT ID]],Table1[[PRODUCT]:[SELLING PRICE]],2,FALSE)</f>
        <v>Category1</v>
      </c>
      <c r="I9847" s="3" t="str">
        <f>VLOOKUP(Table3[[#This Row],[PRODUCT ID]],Table1[[PRODUCT]:[SELLING PRICE]],3,FALSE)</f>
        <v>No</v>
      </c>
      <c r="J9847" s="16">
        <f ca="1">VLOOKUP(Table3[[#This Row],[PRODUCT ID]],Table1[[PRODUCT]:[SELLING PRICE]],4,FALSE)</f>
        <v>228</v>
      </c>
      <c r="K9847" s="16">
        <f ca="1">VLOOKUP(Table3[[#This Row],[PRODUCT ID]],Table1[[PRODUCT]:[SELLING PRICE]],5,FALSE)</f>
        <v>250.83106950049475</v>
      </c>
      <c r="L9847" s="16">
        <f ca="1">J9847*Table3[[#This Row],[QUANTITY]]</f>
        <v>1596</v>
      </c>
      <c r="M9847" s="16">
        <f ca="1">K9847*Table3[[#This Row],[QUANTITY]]*(1-Table3[[#This Row],[DISCOUNT %]])</f>
        <v>1614.3209227508257</v>
      </c>
      <c r="N9847" s="3">
        <f>DAY(Table3[[#This Row],[DATE]])</f>
        <v>16</v>
      </c>
      <c r="O9847" s="3" t="str">
        <f>TEXT(Table3[[#This Row],[DATE]],"mmm")</f>
        <v>Dec</v>
      </c>
      <c r="P9847" s="3">
        <f>YEAR(Table3[[#This Row],[DATE]])</f>
        <v>2047</v>
      </c>
    </row>
    <row r="9848" spans="1:16" x14ac:dyDescent="0.3">
      <c r="A9848" s="6">
        <v>54043</v>
      </c>
      <c r="B9848" s="7" t="s">
        <v>1458</v>
      </c>
      <c r="C9848" s="9">
        <f t="shared" ca="1" si="306"/>
        <v>13</v>
      </c>
      <c r="D9848" s="9" t="s">
        <v>2116</v>
      </c>
      <c r="E9848" s="9" t="s">
        <v>2116</v>
      </c>
      <c r="F9848" s="10">
        <f t="shared" ca="1" si="307"/>
        <v>1.5019168999600575E-2</v>
      </c>
      <c r="G9848" s="3" t="str">
        <f>VLOOKUP(Table3[[#This Row],[PRODUCT ID]],Table1[[PRODUCT]:[SELLING PRICE]],1,FALSE)</f>
        <v>Product406</v>
      </c>
      <c r="H9848" s="3" t="str">
        <f>VLOOKUP(Table3[[#This Row],[PRODUCT ID]],Table1[[PRODUCT]:[SELLING PRICE]],2,FALSE)</f>
        <v>Category2</v>
      </c>
      <c r="I9848" s="3" t="str">
        <f>VLOOKUP(Table3[[#This Row],[PRODUCT ID]],Table1[[PRODUCT]:[SELLING PRICE]],3,FALSE)</f>
        <v>Ft</v>
      </c>
      <c r="J9848" s="16">
        <f ca="1">VLOOKUP(Table3[[#This Row],[PRODUCT ID]],Table1[[PRODUCT]:[SELLING PRICE]],4,FALSE)</f>
        <v>170</v>
      </c>
      <c r="K9848" s="16">
        <f ca="1">VLOOKUP(Table3[[#This Row],[PRODUCT ID]],Table1[[PRODUCT]:[SELLING PRICE]],5,FALSE)</f>
        <v>122.79892894430616</v>
      </c>
      <c r="L9848" s="16">
        <f ca="1">J9848*Table3[[#This Row],[QUANTITY]]</f>
        <v>2210</v>
      </c>
      <c r="M9848" s="16">
        <f ca="1">K9848*Table3[[#This Row],[QUANTITY]]*(1-Table3[[#This Row],[DISCOUNT %]])</f>
        <v>1572.4096840077818</v>
      </c>
      <c r="N9848" s="3">
        <f>DAY(Table3[[#This Row],[DATE]])</f>
        <v>17</v>
      </c>
      <c r="O9848" s="3" t="str">
        <f>TEXT(Table3[[#This Row],[DATE]],"mmm")</f>
        <v>Dec</v>
      </c>
      <c r="P9848" s="3">
        <f>YEAR(Table3[[#This Row],[DATE]])</f>
        <v>2047</v>
      </c>
    </row>
    <row r="9849" spans="1:16" x14ac:dyDescent="0.3">
      <c r="A9849" s="6">
        <v>54044</v>
      </c>
      <c r="B9849" s="7" t="s">
        <v>1459</v>
      </c>
      <c r="C9849" s="9">
        <f t="shared" ca="1" si="306"/>
        <v>13</v>
      </c>
      <c r="D9849" s="9" t="s">
        <v>2116</v>
      </c>
      <c r="E9849" s="9" t="s">
        <v>2116</v>
      </c>
      <c r="F9849" s="10">
        <f t="shared" ca="1" si="307"/>
        <v>1.2700602519610294E-2</v>
      </c>
      <c r="G9849" s="3" t="str">
        <f>VLOOKUP(Table3[[#This Row],[PRODUCT ID]],Table1[[PRODUCT]:[SELLING PRICE]],1,FALSE)</f>
        <v>Product407</v>
      </c>
      <c r="H9849" s="3" t="str">
        <f>VLOOKUP(Table3[[#This Row],[PRODUCT ID]],Table1[[PRODUCT]:[SELLING PRICE]],2,FALSE)</f>
        <v>Category3</v>
      </c>
      <c r="I9849" s="3" t="str">
        <f>VLOOKUP(Table3[[#This Row],[PRODUCT ID]],Table1[[PRODUCT]:[SELLING PRICE]],3,FALSE)</f>
        <v>No</v>
      </c>
      <c r="J9849" s="16">
        <f ca="1">VLOOKUP(Table3[[#This Row],[PRODUCT ID]],Table1[[PRODUCT]:[SELLING PRICE]],4,FALSE)</f>
        <v>83</v>
      </c>
      <c r="K9849" s="16">
        <f ca="1">VLOOKUP(Table3[[#This Row],[PRODUCT ID]],Table1[[PRODUCT]:[SELLING PRICE]],5,FALSE)</f>
        <v>169.67231541152734</v>
      </c>
      <c r="L9849" s="16">
        <f ca="1">J9849*Table3[[#This Row],[QUANTITY]]</f>
        <v>1079</v>
      </c>
      <c r="M9849" s="16">
        <f ca="1">K9849*Table3[[#This Row],[QUANTITY]]*(1-Table3[[#This Row],[DISCOUNT %]])</f>
        <v>2177.7258720737464</v>
      </c>
      <c r="N9849" s="3">
        <f>DAY(Table3[[#This Row],[DATE]])</f>
        <v>18</v>
      </c>
      <c r="O9849" s="3" t="str">
        <f>TEXT(Table3[[#This Row],[DATE]],"mmm")</f>
        <v>Dec</v>
      </c>
      <c r="P9849" s="3">
        <f>YEAR(Table3[[#This Row],[DATE]])</f>
        <v>2047</v>
      </c>
    </row>
    <row r="9850" spans="1:16" x14ac:dyDescent="0.3">
      <c r="A9850" s="6">
        <v>54045</v>
      </c>
      <c r="B9850" s="7" t="s">
        <v>1460</v>
      </c>
      <c r="C9850" s="9">
        <f t="shared" ca="1" si="306"/>
        <v>14</v>
      </c>
      <c r="D9850" s="9" t="s">
        <v>2116</v>
      </c>
      <c r="E9850" s="9" t="s">
        <v>2118</v>
      </c>
      <c r="F9850" s="10">
        <f t="shared" ca="1" si="307"/>
        <v>1.2569275639274114E-2</v>
      </c>
      <c r="G9850" s="3" t="str">
        <f>VLOOKUP(Table3[[#This Row],[PRODUCT ID]],Table1[[PRODUCT]:[SELLING PRICE]],1,FALSE)</f>
        <v>Product408</v>
      </c>
      <c r="H9850" s="3" t="str">
        <f>VLOOKUP(Table3[[#This Row],[PRODUCT ID]],Table1[[PRODUCT]:[SELLING PRICE]],2,FALSE)</f>
        <v>Category4</v>
      </c>
      <c r="I9850" s="3" t="str">
        <f>VLOOKUP(Table3[[#This Row],[PRODUCT ID]],Table1[[PRODUCT]:[SELLING PRICE]],3,FALSE)</f>
        <v>Kg</v>
      </c>
      <c r="J9850" s="16">
        <f ca="1">VLOOKUP(Table3[[#This Row],[PRODUCT ID]],Table1[[PRODUCT]:[SELLING PRICE]],4,FALSE)</f>
        <v>200</v>
      </c>
      <c r="K9850" s="16">
        <f ca="1">VLOOKUP(Table3[[#This Row],[PRODUCT ID]],Table1[[PRODUCT]:[SELLING PRICE]],5,FALSE)</f>
        <v>173.41066308413312</v>
      </c>
      <c r="L9850" s="16">
        <f ca="1">J9850*Table3[[#This Row],[QUANTITY]]</f>
        <v>2800</v>
      </c>
      <c r="M9850" s="16">
        <f ca="1">K9850*Table3[[#This Row],[QUANTITY]]*(1-Table3[[#This Row],[DISCOUNT %]])</f>
        <v>2397.2342332545509</v>
      </c>
      <c r="N9850" s="3">
        <f>DAY(Table3[[#This Row],[DATE]])</f>
        <v>19</v>
      </c>
      <c r="O9850" s="3" t="str">
        <f>TEXT(Table3[[#This Row],[DATE]],"mmm")</f>
        <v>Dec</v>
      </c>
      <c r="P9850" s="3">
        <f>YEAR(Table3[[#This Row],[DATE]])</f>
        <v>2047</v>
      </c>
    </row>
    <row r="9851" spans="1:16" x14ac:dyDescent="0.3">
      <c r="A9851" s="6">
        <v>54046</v>
      </c>
      <c r="B9851" s="7" t="s">
        <v>1461</v>
      </c>
      <c r="C9851" s="9">
        <f t="shared" ca="1" si="306"/>
        <v>14</v>
      </c>
      <c r="D9851" s="9" t="s">
        <v>2115</v>
      </c>
      <c r="E9851" s="9" t="s">
        <v>2116</v>
      </c>
      <c r="F9851" s="10">
        <f t="shared" ca="1" si="307"/>
        <v>8.3359264486051229E-2</v>
      </c>
      <c r="G9851" s="3" t="str">
        <f>VLOOKUP(Table3[[#This Row],[PRODUCT ID]],Table1[[PRODUCT]:[SELLING PRICE]],1,FALSE)</f>
        <v>Product409</v>
      </c>
      <c r="H9851" s="3" t="str">
        <f>VLOOKUP(Table3[[#This Row],[PRODUCT ID]],Table1[[PRODUCT]:[SELLING PRICE]],2,FALSE)</f>
        <v>Category1</v>
      </c>
      <c r="I9851" s="3" t="str">
        <f>VLOOKUP(Table3[[#This Row],[PRODUCT ID]],Table1[[PRODUCT]:[SELLING PRICE]],3,FALSE)</f>
        <v>Kg</v>
      </c>
      <c r="J9851" s="16">
        <f ca="1">VLOOKUP(Table3[[#This Row],[PRODUCT ID]],Table1[[PRODUCT]:[SELLING PRICE]],4,FALSE)</f>
        <v>154</v>
      </c>
      <c r="K9851" s="16">
        <f ca="1">VLOOKUP(Table3[[#This Row],[PRODUCT ID]],Table1[[PRODUCT]:[SELLING PRICE]],5,FALSE)</f>
        <v>29.890297111103628</v>
      </c>
      <c r="L9851" s="16">
        <f ca="1">J9851*Table3[[#This Row],[QUANTITY]]</f>
        <v>2156</v>
      </c>
      <c r="M9851" s="16">
        <f ca="1">K9851*Table3[[#This Row],[QUANTITY]]*(1-Table3[[#This Row],[DISCOUNT %]])</f>
        <v>383.58129500113483</v>
      </c>
      <c r="N9851" s="3">
        <f>DAY(Table3[[#This Row],[DATE]])</f>
        <v>20</v>
      </c>
      <c r="O9851" s="3" t="str">
        <f>TEXT(Table3[[#This Row],[DATE]],"mmm")</f>
        <v>Dec</v>
      </c>
      <c r="P9851" s="3">
        <f>YEAR(Table3[[#This Row],[DATE]])</f>
        <v>2047</v>
      </c>
    </row>
    <row r="9852" spans="1:16" x14ac:dyDescent="0.3">
      <c r="A9852" s="6">
        <v>54047</v>
      </c>
      <c r="B9852" s="7" t="s">
        <v>1462</v>
      </c>
      <c r="C9852" s="9">
        <f t="shared" ca="1" si="306"/>
        <v>1</v>
      </c>
      <c r="D9852" s="9" t="s">
        <v>2117</v>
      </c>
      <c r="E9852" s="9" t="s">
        <v>2116</v>
      </c>
      <c r="F9852" s="10">
        <f t="shared" ca="1" si="307"/>
        <v>7.2450311170332002E-2</v>
      </c>
      <c r="G9852" s="3" t="str">
        <f>VLOOKUP(Table3[[#This Row],[PRODUCT ID]],Table1[[PRODUCT]:[SELLING PRICE]],1,FALSE)</f>
        <v>Product410</v>
      </c>
      <c r="H9852" s="3" t="str">
        <f>VLOOKUP(Table3[[#This Row],[PRODUCT ID]],Table1[[PRODUCT]:[SELLING PRICE]],2,FALSE)</f>
        <v>Category2</v>
      </c>
      <c r="I9852" s="3" t="str">
        <f>VLOOKUP(Table3[[#This Row],[PRODUCT ID]],Table1[[PRODUCT]:[SELLING PRICE]],3,FALSE)</f>
        <v>Lt</v>
      </c>
      <c r="J9852" s="16">
        <f ca="1">VLOOKUP(Table3[[#This Row],[PRODUCT ID]],Table1[[PRODUCT]:[SELLING PRICE]],4,FALSE)</f>
        <v>216</v>
      </c>
      <c r="K9852" s="16">
        <f ca="1">VLOOKUP(Table3[[#This Row],[PRODUCT ID]],Table1[[PRODUCT]:[SELLING PRICE]],5,FALSE)</f>
        <v>196.10322018984581</v>
      </c>
      <c r="L9852" s="16">
        <f ca="1">J9852*Table3[[#This Row],[QUANTITY]]</f>
        <v>216</v>
      </c>
      <c r="M9852" s="16">
        <f ca="1">K9852*Table3[[#This Row],[QUANTITY]]*(1-Table3[[#This Row],[DISCOUNT %]])</f>
        <v>181.89548086558736</v>
      </c>
      <c r="N9852" s="3">
        <f>DAY(Table3[[#This Row],[DATE]])</f>
        <v>21</v>
      </c>
      <c r="O9852" s="3" t="str">
        <f>TEXT(Table3[[#This Row],[DATE]],"mmm")</f>
        <v>Dec</v>
      </c>
      <c r="P9852" s="3">
        <f>YEAR(Table3[[#This Row],[DATE]])</f>
        <v>2047</v>
      </c>
    </row>
    <row r="9853" spans="1:16" x14ac:dyDescent="0.3">
      <c r="A9853" s="6">
        <v>54048</v>
      </c>
      <c r="B9853" s="7" t="s">
        <v>1463</v>
      </c>
      <c r="C9853" s="9">
        <f t="shared" ca="1" si="306"/>
        <v>13</v>
      </c>
      <c r="D9853" s="9" t="s">
        <v>2117</v>
      </c>
      <c r="E9853" s="9" t="s">
        <v>2116</v>
      </c>
      <c r="F9853" s="10">
        <f t="shared" ca="1" si="307"/>
        <v>2.9349779055537973E-2</v>
      </c>
      <c r="G9853" s="3" t="str">
        <f>VLOOKUP(Table3[[#This Row],[PRODUCT ID]],Table1[[PRODUCT]:[SELLING PRICE]],1,FALSE)</f>
        <v>Product411</v>
      </c>
      <c r="H9853" s="3" t="str">
        <f>VLOOKUP(Table3[[#This Row],[PRODUCT ID]],Table1[[PRODUCT]:[SELLING PRICE]],2,FALSE)</f>
        <v>Category3</v>
      </c>
      <c r="I9853" s="3" t="str">
        <f>VLOOKUP(Table3[[#This Row],[PRODUCT ID]],Table1[[PRODUCT]:[SELLING PRICE]],3,FALSE)</f>
        <v>Kg</v>
      </c>
      <c r="J9853" s="16">
        <f ca="1">VLOOKUP(Table3[[#This Row],[PRODUCT ID]],Table1[[PRODUCT]:[SELLING PRICE]],4,FALSE)</f>
        <v>138</v>
      </c>
      <c r="K9853" s="16">
        <f ca="1">VLOOKUP(Table3[[#This Row],[PRODUCT ID]],Table1[[PRODUCT]:[SELLING PRICE]],5,FALSE)</f>
        <v>104.44248645054674</v>
      </c>
      <c r="L9853" s="16">
        <f ca="1">J9853*Table3[[#This Row],[QUANTITY]]</f>
        <v>1794</v>
      </c>
      <c r="M9853" s="16">
        <f ca="1">K9853*Table3[[#This Row],[QUANTITY]]*(1-Table3[[#This Row],[DISCOUNT %]])</f>
        <v>1317.9025931397582</v>
      </c>
      <c r="N9853" s="3">
        <f>DAY(Table3[[#This Row],[DATE]])</f>
        <v>22</v>
      </c>
      <c r="O9853" s="3" t="str">
        <f>TEXT(Table3[[#This Row],[DATE]],"mmm")</f>
        <v>Dec</v>
      </c>
      <c r="P9853" s="3">
        <f>YEAR(Table3[[#This Row],[DATE]])</f>
        <v>2047</v>
      </c>
    </row>
    <row r="9854" spans="1:16" x14ac:dyDescent="0.3">
      <c r="A9854" s="6">
        <v>54049</v>
      </c>
      <c r="B9854" s="7" t="s">
        <v>1464</v>
      </c>
      <c r="C9854" s="9">
        <f t="shared" ca="1" si="306"/>
        <v>12</v>
      </c>
      <c r="D9854" s="9" t="s">
        <v>2116</v>
      </c>
      <c r="E9854" s="9" t="s">
        <v>2116</v>
      </c>
      <c r="F9854" s="10">
        <f t="shared" ca="1" si="307"/>
        <v>6.1494323809042586E-2</v>
      </c>
      <c r="G9854" s="3" t="str">
        <f>VLOOKUP(Table3[[#This Row],[PRODUCT ID]],Table1[[PRODUCT]:[SELLING PRICE]],1,FALSE)</f>
        <v>Product412</v>
      </c>
      <c r="H9854" s="3" t="str">
        <f>VLOOKUP(Table3[[#This Row],[PRODUCT ID]],Table1[[PRODUCT]:[SELLING PRICE]],2,FALSE)</f>
        <v>Category4</v>
      </c>
      <c r="I9854" s="3" t="str">
        <f>VLOOKUP(Table3[[#This Row],[PRODUCT ID]],Table1[[PRODUCT]:[SELLING PRICE]],3,FALSE)</f>
        <v>Lt</v>
      </c>
      <c r="J9854" s="16">
        <f ca="1">VLOOKUP(Table3[[#This Row],[PRODUCT ID]],Table1[[PRODUCT]:[SELLING PRICE]],4,FALSE)</f>
        <v>166</v>
      </c>
      <c r="K9854" s="16">
        <f ca="1">VLOOKUP(Table3[[#This Row],[PRODUCT ID]],Table1[[PRODUCT]:[SELLING PRICE]],5,FALSE)</f>
        <v>205.254123840451</v>
      </c>
      <c r="L9854" s="16">
        <f ca="1">J9854*Table3[[#This Row],[QUANTITY]]</f>
        <v>1992</v>
      </c>
      <c r="M9854" s="16">
        <f ca="1">K9854*Table3[[#This Row],[QUANTITY]]*(1-Table3[[#This Row],[DISCOUNT %]])</f>
        <v>2311.5859234303794</v>
      </c>
      <c r="N9854" s="3">
        <f>DAY(Table3[[#This Row],[DATE]])</f>
        <v>23</v>
      </c>
      <c r="O9854" s="3" t="str">
        <f>TEXT(Table3[[#This Row],[DATE]],"mmm")</f>
        <v>Dec</v>
      </c>
      <c r="P9854" s="3">
        <f>YEAR(Table3[[#This Row],[DATE]])</f>
        <v>2047</v>
      </c>
    </row>
    <row r="9855" spans="1:16" x14ac:dyDescent="0.3">
      <c r="A9855" s="6">
        <v>54050</v>
      </c>
      <c r="B9855" s="7" t="s">
        <v>1465</v>
      </c>
      <c r="C9855" s="9">
        <f t="shared" ca="1" si="306"/>
        <v>10</v>
      </c>
      <c r="D9855" s="9" t="s">
        <v>2116</v>
      </c>
      <c r="E9855" s="9" t="s">
        <v>2116</v>
      </c>
      <c r="F9855" s="10">
        <f t="shared" ca="1" si="307"/>
        <v>2.3835535776922202E-2</v>
      </c>
      <c r="G9855" s="3" t="str">
        <f>VLOOKUP(Table3[[#This Row],[PRODUCT ID]],Table1[[PRODUCT]:[SELLING PRICE]],1,FALSE)</f>
        <v>Product413</v>
      </c>
      <c r="H9855" s="3" t="str">
        <f>VLOOKUP(Table3[[#This Row],[PRODUCT ID]],Table1[[PRODUCT]:[SELLING PRICE]],2,FALSE)</f>
        <v>Category5</v>
      </c>
      <c r="I9855" s="3" t="str">
        <f>VLOOKUP(Table3[[#This Row],[PRODUCT ID]],Table1[[PRODUCT]:[SELLING PRICE]],3,FALSE)</f>
        <v>Ft</v>
      </c>
      <c r="J9855" s="16">
        <f ca="1">VLOOKUP(Table3[[#This Row],[PRODUCT ID]],Table1[[PRODUCT]:[SELLING PRICE]],4,FALSE)</f>
        <v>229</v>
      </c>
      <c r="K9855" s="16">
        <f ca="1">VLOOKUP(Table3[[#This Row],[PRODUCT ID]],Table1[[PRODUCT]:[SELLING PRICE]],5,FALSE)</f>
        <v>138.90123542340532</v>
      </c>
      <c r="L9855" s="16">
        <f ca="1">J9855*Table3[[#This Row],[QUANTITY]]</f>
        <v>2290</v>
      </c>
      <c r="M9855" s="16">
        <f ca="1">K9855*Table3[[#This Row],[QUANTITY]]*(1-Table3[[#This Row],[DISCOUNT %]])</f>
        <v>1355.9045005701205</v>
      </c>
      <c r="N9855" s="3">
        <f>DAY(Table3[[#This Row],[DATE]])</f>
        <v>24</v>
      </c>
      <c r="O9855" s="3" t="str">
        <f>TEXT(Table3[[#This Row],[DATE]],"mmm")</f>
        <v>Dec</v>
      </c>
      <c r="P9855" s="3">
        <f>YEAR(Table3[[#This Row],[DATE]])</f>
        <v>2047</v>
      </c>
    </row>
    <row r="9856" spans="1:16" x14ac:dyDescent="0.3">
      <c r="A9856" s="6">
        <v>54051</v>
      </c>
      <c r="B9856" s="7" t="s">
        <v>1466</v>
      </c>
      <c r="C9856" s="9">
        <f t="shared" ca="1" si="306"/>
        <v>4</v>
      </c>
      <c r="D9856" s="9" t="s">
        <v>2116</v>
      </c>
      <c r="E9856" s="9" t="s">
        <v>2118</v>
      </c>
      <c r="F9856" s="10">
        <f t="shared" ca="1" si="307"/>
        <v>3.0917631307138829E-2</v>
      </c>
      <c r="G9856" s="3" t="str">
        <f>VLOOKUP(Table3[[#This Row],[PRODUCT ID]],Table1[[PRODUCT]:[SELLING PRICE]],1,FALSE)</f>
        <v>Product414</v>
      </c>
      <c r="H9856" s="3" t="str">
        <f>VLOOKUP(Table3[[#This Row],[PRODUCT ID]],Table1[[PRODUCT]:[SELLING PRICE]],2,FALSE)</f>
        <v>Category1</v>
      </c>
      <c r="I9856" s="3" t="str">
        <f>VLOOKUP(Table3[[#This Row],[PRODUCT ID]],Table1[[PRODUCT]:[SELLING PRICE]],3,FALSE)</f>
        <v>Kg</v>
      </c>
      <c r="J9856" s="16">
        <f ca="1">VLOOKUP(Table3[[#This Row],[PRODUCT ID]],Table1[[PRODUCT]:[SELLING PRICE]],4,FALSE)</f>
        <v>144</v>
      </c>
      <c r="K9856" s="16">
        <f ca="1">VLOOKUP(Table3[[#This Row],[PRODUCT ID]],Table1[[PRODUCT]:[SELLING PRICE]],5,FALSE)</f>
        <v>29.695441773124283</v>
      </c>
      <c r="L9856" s="16">
        <f ca="1">J9856*Table3[[#This Row],[QUANTITY]]</f>
        <v>576</v>
      </c>
      <c r="M9856" s="16">
        <f ca="1">K9856*Table3[[#This Row],[QUANTITY]]*(1-Table3[[#This Row],[DISCOUNT %]])</f>
        <v>115.10931621152086</v>
      </c>
      <c r="N9856" s="3">
        <f>DAY(Table3[[#This Row],[DATE]])</f>
        <v>25</v>
      </c>
      <c r="O9856" s="3" t="str">
        <f>TEXT(Table3[[#This Row],[DATE]],"mmm")</f>
        <v>Dec</v>
      </c>
      <c r="P9856" s="3">
        <f>YEAR(Table3[[#This Row],[DATE]])</f>
        <v>2047</v>
      </c>
    </row>
    <row r="9857" spans="1:16" x14ac:dyDescent="0.3">
      <c r="A9857" s="6">
        <v>54052</v>
      </c>
      <c r="B9857" s="7" t="s">
        <v>1467</v>
      </c>
      <c r="C9857" s="9">
        <f t="shared" ca="1" si="306"/>
        <v>10</v>
      </c>
      <c r="D9857" s="9" t="s">
        <v>2116</v>
      </c>
      <c r="E9857" s="9" t="s">
        <v>2118</v>
      </c>
      <c r="F9857" s="10">
        <f t="shared" ca="1" si="307"/>
        <v>2.6493481367843998E-2</v>
      </c>
      <c r="G9857" s="3" t="str">
        <f>VLOOKUP(Table3[[#This Row],[PRODUCT ID]],Table1[[PRODUCT]:[SELLING PRICE]],1,FALSE)</f>
        <v>Product415</v>
      </c>
      <c r="H9857" s="3" t="str">
        <f>VLOOKUP(Table3[[#This Row],[PRODUCT ID]],Table1[[PRODUCT]:[SELLING PRICE]],2,FALSE)</f>
        <v>Category2</v>
      </c>
      <c r="I9857" s="3" t="str">
        <f>VLOOKUP(Table3[[#This Row],[PRODUCT ID]],Table1[[PRODUCT]:[SELLING PRICE]],3,FALSE)</f>
        <v>No</v>
      </c>
      <c r="J9857" s="16">
        <f ca="1">VLOOKUP(Table3[[#This Row],[PRODUCT ID]],Table1[[PRODUCT]:[SELLING PRICE]],4,FALSE)</f>
        <v>147</v>
      </c>
      <c r="K9857" s="16">
        <f ca="1">VLOOKUP(Table3[[#This Row],[PRODUCT ID]],Table1[[PRODUCT]:[SELLING PRICE]],5,FALSE)</f>
        <v>107.4666107565656</v>
      </c>
      <c r="L9857" s="16">
        <f ca="1">J9857*Table3[[#This Row],[QUANTITY]]</f>
        <v>1470</v>
      </c>
      <c r="M9857" s="16">
        <f ca="1">K9857*Table3[[#This Row],[QUANTITY]]*(1-Table3[[#This Row],[DISCOUNT %]])</f>
        <v>1046.1944610682117</v>
      </c>
      <c r="N9857" s="3">
        <f>DAY(Table3[[#This Row],[DATE]])</f>
        <v>26</v>
      </c>
      <c r="O9857" s="3" t="str">
        <f>TEXT(Table3[[#This Row],[DATE]],"mmm")</f>
        <v>Dec</v>
      </c>
      <c r="P9857" s="3">
        <f>YEAR(Table3[[#This Row],[DATE]])</f>
        <v>2047</v>
      </c>
    </row>
    <row r="9858" spans="1:16" x14ac:dyDescent="0.3">
      <c r="A9858" s="6">
        <v>54053</v>
      </c>
      <c r="B9858" s="7" t="s">
        <v>1468</v>
      </c>
      <c r="C9858" s="9">
        <f t="shared" ca="1" si="306"/>
        <v>7</v>
      </c>
      <c r="D9858" s="9" t="s">
        <v>2115</v>
      </c>
      <c r="E9858" s="9" t="s">
        <v>2116</v>
      </c>
      <c r="F9858" s="10">
        <f t="shared" ca="1" si="307"/>
        <v>5.7969635453445807E-3</v>
      </c>
      <c r="G9858" s="3" t="str">
        <f>VLOOKUP(Table3[[#This Row],[PRODUCT ID]],Table1[[PRODUCT]:[SELLING PRICE]],1,FALSE)</f>
        <v>Product416</v>
      </c>
      <c r="H9858" s="3" t="str">
        <f>VLOOKUP(Table3[[#This Row],[PRODUCT ID]],Table1[[PRODUCT]:[SELLING PRICE]],2,FALSE)</f>
        <v>Category3</v>
      </c>
      <c r="I9858" s="3" t="str">
        <f>VLOOKUP(Table3[[#This Row],[PRODUCT ID]],Table1[[PRODUCT]:[SELLING PRICE]],3,FALSE)</f>
        <v>No</v>
      </c>
      <c r="J9858" s="16">
        <f ca="1">VLOOKUP(Table3[[#This Row],[PRODUCT ID]],Table1[[PRODUCT]:[SELLING PRICE]],4,FALSE)</f>
        <v>67</v>
      </c>
      <c r="K9858" s="16">
        <f ca="1">VLOOKUP(Table3[[#This Row],[PRODUCT ID]],Table1[[PRODUCT]:[SELLING PRICE]],5,FALSE)</f>
        <v>25.886327328948482</v>
      </c>
      <c r="L9858" s="16">
        <f ca="1">J9858*Table3[[#This Row],[QUANTITY]]</f>
        <v>469</v>
      </c>
      <c r="M9858" s="16">
        <f ca="1">K9858*Table3[[#This Row],[QUANTITY]]*(1-Table3[[#This Row],[DISCOUNT %]])</f>
        <v>180.15385663169798</v>
      </c>
      <c r="N9858" s="3">
        <f>DAY(Table3[[#This Row],[DATE]])</f>
        <v>27</v>
      </c>
      <c r="O9858" s="3" t="str">
        <f>TEXT(Table3[[#This Row],[DATE]],"mmm")</f>
        <v>Dec</v>
      </c>
      <c r="P9858" s="3">
        <f>YEAR(Table3[[#This Row],[DATE]])</f>
        <v>2047</v>
      </c>
    </row>
    <row r="9859" spans="1:16" x14ac:dyDescent="0.3">
      <c r="A9859" s="6">
        <v>54054</v>
      </c>
      <c r="B9859" s="7" t="s">
        <v>1469</v>
      </c>
      <c r="C9859" s="9">
        <f t="shared" ref="C9859:C9922" ca="1" si="308">RANDBETWEEN(1,15)</f>
        <v>1</v>
      </c>
      <c r="D9859" s="9" t="s">
        <v>2116</v>
      </c>
      <c r="E9859" s="9" t="s">
        <v>2116</v>
      </c>
      <c r="F9859" s="10">
        <f t="shared" ref="F9859:F9922" ca="1" si="309">RAND()*(0.1)</f>
        <v>9.1064047683248939E-2</v>
      </c>
      <c r="G9859" s="3" t="str">
        <f>VLOOKUP(Table3[[#This Row],[PRODUCT ID]],Table1[[PRODUCT]:[SELLING PRICE]],1,FALSE)</f>
        <v>Product417</v>
      </c>
      <c r="H9859" s="3" t="str">
        <f>VLOOKUP(Table3[[#This Row],[PRODUCT ID]],Table1[[PRODUCT]:[SELLING PRICE]],2,FALSE)</f>
        <v>Category4</v>
      </c>
      <c r="I9859" s="3" t="str">
        <f>VLOOKUP(Table3[[#This Row],[PRODUCT ID]],Table1[[PRODUCT]:[SELLING PRICE]],3,FALSE)</f>
        <v>Ft</v>
      </c>
      <c r="J9859" s="16">
        <f ca="1">VLOOKUP(Table3[[#This Row],[PRODUCT ID]],Table1[[PRODUCT]:[SELLING PRICE]],4,FALSE)</f>
        <v>180</v>
      </c>
      <c r="K9859" s="16">
        <f ca="1">VLOOKUP(Table3[[#This Row],[PRODUCT ID]],Table1[[PRODUCT]:[SELLING PRICE]],5,FALSE)</f>
        <v>254.13758469906648</v>
      </c>
      <c r="L9859" s="16">
        <f ca="1">J9859*Table3[[#This Row],[QUANTITY]]</f>
        <v>180</v>
      </c>
      <c r="M9859" s="16">
        <f ca="1">K9859*Table3[[#This Row],[QUANTITY]]*(1-Table3[[#This Row],[DISCOUNT %]])</f>
        <v>230.99478756792499</v>
      </c>
      <c r="N9859" s="3">
        <f>DAY(Table3[[#This Row],[DATE]])</f>
        <v>28</v>
      </c>
      <c r="O9859" s="3" t="str">
        <f>TEXT(Table3[[#This Row],[DATE]],"mmm")</f>
        <v>Dec</v>
      </c>
      <c r="P9859" s="3">
        <f>YEAR(Table3[[#This Row],[DATE]])</f>
        <v>2047</v>
      </c>
    </row>
    <row r="9860" spans="1:16" x14ac:dyDescent="0.3">
      <c r="A9860" s="6">
        <v>54055</v>
      </c>
      <c r="B9860" s="7" t="s">
        <v>1470</v>
      </c>
      <c r="C9860" s="9">
        <f t="shared" ca="1" si="308"/>
        <v>12</v>
      </c>
      <c r="D9860" s="9" t="s">
        <v>2117</v>
      </c>
      <c r="E9860" s="9" t="s">
        <v>2116</v>
      </c>
      <c r="F9860" s="10">
        <f t="shared" ca="1" si="309"/>
        <v>4.4996222415971822E-2</v>
      </c>
      <c r="G9860" s="3" t="str">
        <f>VLOOKUP(Table3[[#This Row],[PRODUCT ID]],Table1[[PRODUCT]:[SELLING PRICE]],1,FALSE)</f>
        <v>Product418</v>
      </c>
      <c r="H9860" s="3" t="str">
        <f>VLOOKUP(Table3[[#This Row],[PRODUCT ID]],Table1[[PRODUCT]:[SELLING PRICE]],2,FALSE)</f>
        <v>Category5</v>
      </c>
      <c r="I9860" s="3" t="str">
        <f>VLOOKUP(Table3[[#This Row],[PRODUCT ID]],Table1[[PRODUCT]:[SELLING PRICE]],3,FALSE)</f>
        <v>No</v>
      </c>
      <c r="J9860" s="16">
        <f ca="1">VLOOKUP(Table3[[#This Row],[PRODUCT ID]],Table1[[PRODUCT]:[SELLING PRICE]],4,FALSE)</f>
        <v>193</v>
      </c>
      <c r="K9860" s="16">
        <f ca="1">VLOOKUP(Table3[[#This Row],[PRODUCT ID]],Table1[[PRODUCT]:[SELLING PRICE]],5,FALSE)</f>
        <v>191.71325804676093</v>
      </c>
      <c r="L9860" s="16">
        <f ca="1">J9860*Table3[[#This Row],[QUANTITY]]</f>
        <v>2316</v>
      </c>
      <c r="M9860" s="16">
        <f ca="1">K9860*Table3[[#This Row],[QUANTITY]]*(1-Table3[[#This Row],[DISCOUNT %]])</f>
        <v>2197.042627771179</v>
      </c>
      <c r="N9860" s="3">
        <f>DAY(Table3[[#This Row],[DATE]])</f>
        <v>29</v>
      </c>
      <c r="O9860" s="3" t="str">
        <f>TEXT(Table3[[#This Row],[DATE]],"mmm")</f>
        <v>Dec</v>
      </c>
      <c r="P9860" s="3">
        <f>YEAR(Table3[[#This Row],[DATE]])</f>
        <v>2047</v>
      </c>
    </row>
    <row r="9861" spans="1:16" x14ac:dyDescent="0.3">
      <c r="A9861" s="6">
        <v>54056</v>
      </c>
      <c r="B9861" s="7" t="s">
        <v>1471</v>
      </c>
      <c r="C9861" s="9">
        <f t="shared" ca="1" si="308"/>
        <v>2</v>
      </c>
      <c r="D9861" s="9" t="s">
        <v>2115</v>
      </c>
      <c r="E9861" s="9" t="s">
        <v>2116</v>
      </c>
      <c r="F9861" s="10">
        <f t="shared" ca="1" si="309"/>
        <v>8.163241180227758E-2</v>
      </c>
      <c r="G9861" s="3" t="str">
        <f>VLOOKUP(Table3[[#This Row],[PRODUCT ID]],Table1[[PRODUCT]:[SELLING PRICE]],1,FALSE)</f>
        <v>Product419</v>
      </c>
      <c r="H9861" s="3" t="str">
        <f>VLOOKUP(Table3[[#This Row],[PRODUCT ID]],Table1[[PRODUCT]:[SELLING PRICE]],2,FALSE)</f>
        <v>Category1</v>
      </c>
      <c r="I9861" s="3" t="str">
        <f>VLOOKUP(Table3[[#This Row],[PRODUCT ID]],Table1[[PRODUCT]:[SELLING PRICE]],3,FALSE)</f>
        <v>Kg</v>
      </c>
      <c r="J9861" s="16">
        <f ca="1">VLOOKUP(Table3[[#This Row],[PRODUCT ID]],Table1[[PRODUCT]:[SELLING PRICE]],4,FALSE)</f>
        <v>184</v>
      </c>
      <c r="K9861" s="16">
        <f ca="1">VLOOKUP(Table3[[#This Row],[PRODUCT ID]],Table1[[PRODUCT]:[SELLING PRICE]],5,FALSE)</f>
        <v>160.37553701985917</v>
      </c>
      <c r="L9861" s="16">
        <f ca="1">J9861*Table3[[#This Row],[QUANTITY]]</f>
        <v>368</v>
      </c>
      <c r="M9861" s="16">
        <f ca="1">K9861*Table3[[#This Row],[QUANTITY]]*(1-Table3[[#This Row],[DISCOUNT %]])</f>
        <v>294.56739027768521</v>
      </c>
      <c r="N9861" s="3">
        <f>DAY(Table3[[#This Row],[DATE]])</f>
        <v>30</v>
      </c>
      <c r="O9861" s="3" t="str">
        <f>TEXT(Table3[[#This Row],[DATE]],"mmm")</f>
        <v>Dec</v>
      </c>
      <c r="P9861" s="3">
        <f>YEAR(Table3[[#This Row],[DATE]])</f>
        <v>2047</v>
      </c>
    </row>
    <row r="9862" spans="1:16" x14ac:dyDescent="0.3">
      <c r="A9862" s="6">
        <v>54057</v>
      </c>
      <c r="B9862" s="7" t="s">
        <v>1472</v>
      </c>
      <c r="C9862" s="9">
        <f t="shared" ca="1" si="308"/>
        <v>14</v>
      </c>
      <c r="D9862" s="9" t="s">
        <v>2115</v>
      </c>
      <c r="E9862" s="9" t="s">
        <v>2118</v>
      </c>
      <c r="F9862" s="10">
        <f t="shared" ca="1" si="309"/>
        <v>7.4220864265066619E-2</v>
      </c>
      <c r="G9862" s="3" t="str">
        <f>VLOOKUP(Table3[[#This Row],[PRODUCT ID]],Table1[[PRODUCT]:[SELLING PRICE]],1,FALSE)</f>
        <v>Product420</v>
      </c>
      <c r="H9862" s="3" t="str">
        <f>VLOOKUP(Table3[[#This Row],[PRODUCT ID]],Table1[[PRODUCT]:[SELLING PRICE]],2,FALSE)</f>
        <v>Category2</v>
      </c>
      <c r="I9862" s="3" t="str">
        <f>VLOOKUP(Table3[[#This Row],[PRODUCT ID]],Table1[[PRODUCT]:[SELLING PRICE]],3,FALSE)</f>
        <v>Kg</v>
      </c>
      <c r="J9862" s="16">
        <f ca="1">VLOOKUP(Table3[[#This Row],[PRODUCT ID]],Table1[[PRODUCT]:[SELLING PRICE]],4,FALSE)</f>
        <v>113</v>
      </c>
      <c r="K9862" s="16">
        <f ca="1">VLOOKUP(Table3[[#This Row],[PRODUCT ID]],Table1[[PRODUCT]:[SELLING PRICE]],5,FALSE)</f>
        <v>270.20693885758214</v>
      </c>
      <c r="L9862" s="16">
        <f ca="1">J9862*Table3[[#This Row],[QUANTITY]]</f>
        <v>1582</v>
      </c>
      <c r="M9862" s="16">
        <f ca="1">K9862*Table3[[#This Row],[QUANTITY]]*(1-Table3[[#This Row],[DISCOUNT %]])</f>
        <v>3502.1272485521617</v>
      </c>
      <c r="N9862" s="3">
        <f>DAY(Table3[[#This Row],[DATE]])</f>
        <v>31</v>
      </c>
      <c r="O9862" s="3" t="str">
        <f>TEXT(Table3[[#This Row],[DATE]],"mmm")</f>
        <v>Dec</v>
      </c>
      <c r="P9862" s="3">
        <f>YEAR(Table3[[#This Row],[DATE]])</f>
        <v>2047</v>
      </c>
    </row>
    <row r="9863" spans="1:16" x14ac:dyDescent="0.3">
      <c r="A9863" s="6">
        <v>54058</v>
      </c>
      <c r="B9863" s="7" t="s">
        <v>1473</v>
      </c>
      <c r="C9863" s="9">
        <f t="shared" ca="1" si="308"/>
        <v>1</v>
      </c>
      <c r="D9863" s="9" t="s">
        <v>2115</v>
      </c>
      <c r="E9863" s="9" t="s">
        <v>2116</v>
      </c>
      <c r="F9863" s="10">
        <f t="shared" ca="1" si="309"/>
        <v>9.8084200165890423E-2</v>
      </c>
      <c r="G9863" s="3" t="str">
        <f>VLOOKUP(Table3[[#This Row],[PRODUCT ID]],Table1[[PRODUCT]:[SELLING PRICE]],1,FALSE)</f>
        <v>Product421</v>
      </c>
      <c r="H9863" s="3" t="str">
        <f>VLOOKUP(Table3[[#This Row],[PRODUCT ID]],Table1[[PRODUCT]:[SELLING PRICE]],2,FALSE)</f>
        <v>Category3</v>
      </c>
      <c r="I9863" s="3" t="str">
        <f>VLOOKUP(Table3[[#This Row],[PRODUCT ID]],Table1[[PRODUCT]:[SELLING PRICE]],3,FALSE)</f>
        <v>Lt</v>
      </c>
      <c r="J9863" s="16">
        <f ca="1">VLOOKUP(Table3[[#This Row],[PRODUCT ID]],Table1[[PRODUCT]:[SELLING PRICE]],4,FALSE)</f>
        <v>241</v>
      </c>
      <c r="K9863" s="16">
        <f ca="1">VLOOKUP(Table3[[#This Row],[PRODUCT ID]],Table1[[PRODUCT]:[SELLING PRICE]],5,FALSE)</f>
        <v>103.62222509175936</v>
      </c>
      <c r="L9863" s="16">
        <f ca="1">J9863*Table3[[#This Row],[QUANTITY]]</f>
        <v>241</v>
      </c>
      <c r="M9863" s="16">
        <f ca="1">K9863*Table3[[#This Row],[QUANTITY]]*(1-Table3[[#This Row],[DISCOUNT %]])</f>
        <v>93.458522024224294</v>
      </c>
      <c r="N9863" s="3">
        <f>DAY(Table3[[#This Row],[DATE]])</f>
        <v>1</v>
      </c>
      <c r="O9863" s="3" t="str">
        <f>TEXT(Table3[[#This Row],[DATE]],"mmm")</f>
        <v>Jan</v>
      </c>
      <c r="P9863" s="3">
        <f>YEAR(Table3[[#This Row],[DATE]])</f>
        <v>2048</v>
      </c>
    </row>
    <row r="9864" spans="1:16" x14ac:dyDescent="0.3">
      <c r="A9864" s="6">
        <v>54059</v>
      </c>
      <c r="B9864" s="7" t="s">
        <v>1474</v>
      </c>
      <c r="C9864" s="9">
        <f t="shared" ca="1" si="308"/>
        <v>8</v>
      </c>
      <c r="D9864" s="9" t="s">
        <v>2116</v>
      </c>
      <c r="E9864" s="9" t="s">
        <v>2116</v>
      </c>
      <c r="F9864" s="10">
        <f t="shared" ca="1" si="309"/>
        <v>3.9210390725921808E-3</v>
      </c>
      <c r="G9864" s="3" t="str">
        <f>VLOOKUP(Table3[[#This Row],[PRODUCT ID]],Table1[[PRODUCT]:[SELLING PRICE]],1,FALSE)</f>
        <v>Product422</v>
      </c>
      <c r="H9864" s="3" t="str">
        <f>VLOOKUP(Table3[[#This Row],[PRODUCT ID]],Table1[[PRODUCT]:[SELLING PRICE]],2,FALSE)</f>
        <v>Category4</v>
      </c>
      <c r="I9864" s="3" t="str">
        <f>VLOOKUP(Table3[[#This Row],[PRODUCT ID]],Table1[[PRODUCT]:[SELLING PRICE]],3,FALSE)</f>
        <v>Kg</v>
      </c>
      <c r="J9864" s="16">
        <f ca="1">VLOOKUP(Table3[[#This Row],[PRODUCT ID]],Table1[[PRODUCT]:[SELLING PRICE]],4,FALSE)</f>
        <v>36</v>
      </c>
      <c r="K9864" s="16">
        <f ca="1">VLOOKUP(Table3[[#This Row],[PRODUCT ID]],Table1[[PRODUCT]:[SELLING PRICE]],5,FALSE)</f>
        <v>258.33116613589868</v>
      </c>
      <c r="L9864" s="16">
        <f ca="1">J9864*Table3[[#This Row],[QUANTITY]]</f>
        <v>288</v>
      </c>
      <c r="M9864" s="16">
        <f ca="1">K9864*Table3[[#This Row],[QUANTITY]]*(1-Table3[[#This Row],[DISCOUNT %]])</f>
        <v>2058.5459163184919</v>
      </c>
      <c r="N9864" s="3">
        <f>DAY(Table3[[#This Row],[DATE]])</f>
        <v>2</v>
      </c>
      <c r="O9864" s="3" t="str">
        <f>TEXT(Table3[[#This Row],[DATE]],"mmm")</f>
        <v>Jan</v>
      </c>
      <c r="P9864" s="3">
        <f>YEAR(Table3[[#This Row],[DATE]])</f>
        <v>2048</v>
      </c>
    </row>
    <row r="9865" spans="1:16" x14ac:dyDescent="0.3">
      <c r="A9865" s="6">
        <v>54060</v>
      </c>
      <c r="B9865" s="7" t="s">
        <v>1475</v>
      </c>
      <c r="C9865" s="9">
        <f t="shared" ca="1" si="308"/>
        <v>13</v>
      </c>
      <c r="D9865" s="9" t="s">
        <v>2116</v>
      </c>
      <c r="E9865" s="9" t="s">
        <v>2116</v>
      </c>
      <c r="F9865" s="10">
        <f t="shared" ca="1" si="309"/>
        <v>5.0807988051122722E-2</v>
      </c>
      <c r="G9865" s="3" t="str">
        <f>VLOOKUP(Table3[[#This Row],[PRODUCT ID]],Table1[[PRODUCT]:[SELLING PRICE]],1,FALSE)</f>
        <v>Product423</v>
      </c>
      <c r="H9865" s="3" t="str">
        <f>VLOOKUP(Table3[[#This Row],[PRODUCT ID]],Table1[[PRODUCT]:[SELLING PRICE]],2,FALSE)</f>
        <v>Category5</v>
      </c>
      <c r="I9865" s="3" t="str">
        <f>VLOOKUP(Table3[[#This Row],[PRODUCT ID]],Table1[[PRODUCT]:[SELLING PRICE]],3,FALSE)</f>
        <v>Lt</v>
      </c>
      <c r="J9865" s="16">
        <f ca="1">VLOOKUP(Table3[[#This Row],[PRODUCT ID]],Table1[[PRODUCT]:[SELLING PRICE]],4,FALSE)</f>
        <v>121</v>
      </c>
      <c r="K9865" s="16">
        <f ca="1">VLOOKUP(Table3[[#This Row],[PRODUCT ID]],Table1[[PRODUCT]:[SELLING PRICE]],5,FALSE)</f>
        <v>225.16180170341892</v>
      </c>
      <c r="L9865" s="16">
        <f ca="1">J9865*Table3[[#This Row],[QUANTITY]]</f>
        <v>1573</v>
      </c>
      <c r="M9865" s="16">
        <f ca="1">K9865*Table3[[#This Row],[QUANTITY]]*(1-Table3[[#This Row],[DISCOUNT %]])</f>
        <v>2778.3831864477306</v>
      </c>
      <c r="N9865" s="3">
        <f>DAY(Table3[[#This Row],[DATE]])</f>
        <v>3</v>
      </c>
      <c r="O9865" s="3" t="str">
        <f>TEXT(Table3[[#This Row],[DATE]],"mmm")</f>
        <v>Jan</v>
      </c>
      <c r="P9865" s="3">
        <f>YEAR(Table3[[#This Row],[DATE]])</f>
        <v>2048</v>
      </c>
    </row>
    <row r="9866" spans="1:16" x14ac:dyDescent="0.3">
      <c r="A9866" s="6">
        <v>54061</v>
      </c>
      <c r="B9866" s="7" t="s">
        <v>1476</v>
      </c>
      <c r="C9866" s="9">
        <f t="shared" ca="1" si="308"/>
        <v>7</v>
      </c>
      <c r="D9866" s="9" t="s">
        <v>2116</v>
      </c>
      <c r="E9866" s="9" t="s">
        <v>2116</v>
      </c>
      <c r="F9866" s="10">
        <f t="shared" ca="1" si="309"/>
        <v>7.900798154528399E-2</v>
      </c>
      <c r="G9866" s="3" t="str">
        <f>VLOOKUP(Table3[[#This Row],[PRODUCT ID]],Table1[[PRODUCT]:[SELLING PRICE]],1,FALSE)</f>
        <v>Product424</v>
      </c>
      <c r="H9866" s="3" t="str">
        <f>VLOOKUP(Table3[[#This Row],[PRODUCT ID]],Table1[[PRODUCT]:[SELLING PRICE]],2,FALSE)</f>
        <v>Category1</v>
      </c>
      <c r="I9866" s="3" t="str">
        <f>VLOOKUP(Table3[[#This Row],[PRODUCT ID]],Table1[[PRODUCT]:[SELLING PRICE]],3,FALSE)</f>
        <v>Ft</v>
      </c>
      <c r="J9866" s="16">
        <f ca="1">VLOOKUP(Table3[[#This Row],[PRODUCT ID]],Table1[[PRODUCT]:[SELLING PRICE]],4,FALSE)</f>
        <v>195</v>
      </c>
      <c r="K9866" s="16">
        <f ca="1">VLOOKUP(Table3[[#This Row],[PRODUCT ID]],Table1[[PRODUCT]:[SELLING PRICE]],5,FALSE)</f>
        <v>37.85977085598217</v>
      </c>
      <c r="L9866" s="16">
        <f ca="1">J9866*Table3[[#This Row],[QUANTITY]]</f>
        <v>1365</v>
      </c>
      <c r="M9866" s="16">
        <f ca="1">K9866*Table3[[#This Row],[QUANTITY]]*(1-Table3[[#This Row],[DISCOUNT %]])</f>
        <v>244.07982745218837</v>
      </c>
      <c r="N9866" s="3">
        <f>DAY(Table3[[#This Row],[DATE]])</f>
        <v>4</v>
      </c>
      <c r="O9866" s="3" t="str">
        <f>TEXT(Table3[[#This Row],[DATE]],"mmm")</f>
        <v>Jan</v>
      </c>
      <c r="P9866" s="3">
        <f>YEAR(Table3[[#This Row],[DATE]])</f>
        <v>2048</v>
      </c>
    </row>
    <row r="9867" spans="1:16" x14ac:dyDescent="0.3">
      <c r="A9867" s="6">
        <v>54062</v>
      </c>
      <c r="B9867" s="7" t="s">
        <v>1477</v>
      </c>
      <c r="C9867" s="9">
        <f t="shared" ca="1" si="308"/>
        <v>3</v>
      </c>
      <c r="D9867" s="9" t="s">
        <v>2115</v>
      </c>
      <c r="E9867" s="9" t="s">
        <v>2116</v>
      </c>
      <c r="F9867" s="10">
        <f t="shared" ca="1" si="309"/>
        <v>8.5252295425952668E-2</v>
      </c>
      <c r="G9867" s="3" t="str">
        <f>VLOOKUP(Table3[[#This Row],[PRODUCT ID]],Table1[[PRODUCT]:[SELLING PRICE]],1,FALSE)</f>
        <v>Product425</v>
      </c>
      <c r="H9867" s="3" t="str">
        <f>VLOOKUP(Table3[[#This Row],[PRODUCT ID]],Table1[[PRODUCT]:[SELLING PRICE]],2,FALSE)</f>
        <v>Category2</v>
      </c>
      <c r="I9867" s="3" t="str">
        <f>VLOOKUP(Table3[[#This Row],[PRODUCT ID]],Table1[[PRODUCT]:[SELLING PRICE]],3,FALSE)</f>
        <v>Kg</v>
      </c>
      <c r="J9867" s="16">
        <f ca="1">VLOOKUP(Table3[[#This Row],[PRODUCT ID]],Table1[[PRODUCT]:[SELLING PRICE]],4,FALSE)</f>
        <v>6</v>
      </c>
      <c r="K9867" s="16">
        <f ca="1">VLOOKUP(Table3[[#This Row],[PRODUCT ID]],Table1[[PRODUCT]:[SELLING PRICE]],5,FALSE)</f>
        <v>169.92729909656524</v>
      </c>
      <c r="L9867" s="16">
        <f ca="1">J9867*Table3[[#This Row],[QUANTITY]]</f>
        <v>18</v>
      </c>
      <c r="M9867" s="16">
        <f ca="1">K9867*Table3[[#This Row],[QUANTITY]]*(1-Table3[[#This Row],[DISCOUNT %]])</f>
        <v>466.32182037915192</v>
      </c>
      <c r="N9867" s="3">
        <f>DAY(Table3[[#This Row],[DATE]])</f>
        <v>5</v>
      </c>
      <c r="O9867" s="3" t="str">
        <f>TEXT(Table3[[#This Row],[DATE]],"mmm")</f>
        <v>Jan</v>
      </c>
      <c r="P9867" s="3">
        <f>YEAR(Table3[[#This Row],[DATE]])</f>
        <v>2048</v>
      </c>
    </row>
    <row r="9868" spans="1:16" x14ac:dyDescent="0.3">
      <c r="A9868" s="6">
        <v>54063</v>
      </c>
      <c r="B9868" s="7" t="s">
        <v>1478</v>
      </c>
      <c r="C9868" s="9">
        <f t="shared" ca="1" si="308"/>
        <v>11</v>
      </c>
      <c r="D9868" s="9" t="s">
        <v>2117</v>
      </c>
      <c r="E9868" s="9" t="s">
        <v>2118</v>
      </c>
      <c r="F9868" s="10">
        <f t="shared" ca="1" si="309"/>
        <v>4.6286913644904649E-2</v>
      </c>
      <c r="G9868" s="3" t="str">
        <f>VLOOKUP(Table3[[#This Row],[PRODUCT ID]],Table1[[PRODUCT]:[SELLING PRICE]],1,FALSE)</f>
        <v>Product426</v>
      </c>
      <c r="H9868" s="3" t="str">
        <f>VLOOKUP(Table3[[#This Row],[PRODUCT ID]],Table1[[PRODUCT]:[SELLING PRICE]],2,FALSE)</f>
        <v>Category3</v>
      </c>
      <c r="I9868" s="3" t="str">
        <f>VLOOKUP(Table3[[#This Row],[PRODUCT ID]],Table1[[PRODUCT]:[SELLING PRICE]],3,FALSE)</f>
        <v>No</v>
      </c>
      <c r="J9868" s="16">
        <f ca="1">VLOOKUP(Table3[[#This Row],[PRODUCT ID]],Table1[[PRODUCT]:[SELLING PRICE]],4,FALSE)</f>
        <v>105</v>
      </c>
      <c r="K9868" s="16">
        <f ca="1">VLOOKUP(Table3[[#This Row],[PRODUCT ID]],Table1[[PRODUCT]:[SELLING PRICE]],5,FALSE)</f>
        <v>231.94798934194344</v>
      </c>
      <c r="L9868" s="16">
        <f ca="1">J9868*Table3[[#This Row],[QUANTITY]]</f>
        <v>1155</v>
      </c>
      <c r="M9868" s="16">
        <f ca="1">K9868*Table3[[#This Row],[QUANTITY]]*(1-Table3[[#This Row],[DISCOUNT %]])</f>
        <v>2433.3301606808</v>
      </c>
      <c r="N9868" s="3">
        <f>DAY(Table3[[#This Row],[DATE]])</f>
        <v>6</v>
      </c>
      <c r="O9868" s="3" t="str">
        <f>TEXT(Table3[[#This Row],[DATE]],"mmm")</f>
        <v>Jan</v>
      </c>
      <c r="P9868" s="3">
        <f>YEAR(Table3[[#This Row],[DATE]])</f>
        <v>2048</v>
      </c>
    </row>
    <row r="9869" spans="1:16" x14ac:dyDescent="0.3">
      <c r="A9869" s="6">
        <v>54064</v>
      </c>
      <c r="B9869" s="7" t="s">
        <v>1479</v>
      </c>
      <c r="C9869" s="9">
        <f t="shared" ca="1" si="308"/>
        <v>1</v>
      </c>
      <c r="D9869" s="9" t="s">
        <v>2117</v>
      </c>
      <c r="E9869" s="9" t="s">
        <v>2118</v>
      </c>
      <c r="F9869" s="10">
        <f t="shared" ca="1" si="309"/>
        <v>5.981047438624984E-2</v>
      </c>
      <c r="G9869" s="3" t="str">
        <f>VLOOKUP(Table3[[#This Row],[PRODUCT ID]],Table1[[PRODUCT]:[SELLING PRICE]],1,FALSE)</f>
        <v>Product427</v>
      </c>
      <c r="H9869" s="3" t="str">
        <f>VLOOKUP(Table3[[#This Row],[PRODUCT ID]],Table1[[PRODUCT]:[SELLING PRICE]],2,FALSE)</f>
        <v>Category4</v>
      </c>
      <c r="I9869" s="3" t="str">
        <f>VLOOKUP(Table3[[#This Row],[PRODUCT ID]],Table1[[PRODUCT]:[SELLING PRICE]],3,FALSE)</f>
        <v>No</v>
      </c>
      <c r="J9869" s="16">
        <f ca="1">VLOOKUP(Table3[[#This Row],[PRODUCT ID]],Table1[[PRODUCT]:[SELLING PRICE]],4,FALSE)</f>
        <v>220</v>
      </c>
      <c r="K9869" s="16">
        <f ca="1">VLOOKUP(Table3[[#This Row],[PRODUCT ID]],Table1[[PRODUCT]:[SELLING PRICE]],5,FALSE)</f>
        <v>136.35128589200588</v>
      </c>
      <c r="L9869" s="16">
        <f ca="1">J9869*Table3[[#This Row],[QUANTITY]]</f>
        <v>220</v>
      </c>
      <c r="M9869" s="16">
        <f ca="1">K9869*Table3[[#This Row],[QUANTITY]]*(1-Table3[[#This Row],[DISCOUNT %]])</f>
        <v>128.19605079962983</v>
      </c>
      <c r="N9869" s="3">
        <f>DAY(Table3[[#This Row],[DATE]])</f>
        <v>7</v>
      </c>
      <c r="O9869" s="3" t="str">
        <f>TEXT(Table3[[#This Row],[DATE]],"mmm")</f>
        <v>Jan</v>
      </c>
      <c r="P9869" s="3">
        <f>YEAR(Table3[[#This Row],[DATE]])</f>
        <v>2048</v>
      </c>
    </row>
    <row r="9870" spans="1:16" x14ac:dyDescent="0.3">
      <c r="A9870" s="6">
        <v>54065</v>
      </c>
      <c r="B9870" s="7" t="s">
        <v>1480</v>
      </c>
      <c r="C9870" s="9">
        <f t="shared" ca="1" si="308"/>
        <v>7</v>
      </c>
      <c r="D9870" s="9" t="s">
        <v>2116</v>
      </c>
      <c r="E9870" s="9" t="s">
        <v>2116</v>
      </c>
      <c r="F9870" s="10">
        <f t="shared" ca="1" si="309"/>
        <v>5.3553176180550005E-3</v>
      </c>
      <c r="G9870" s="3" t="str">
        <f>VLOOKUP(Table3[[#This Row],[PRODUCT ID]],Table1[[PRODUCT]:[SELLING PRICE]],1,FALSE)</f>
        <v>Product428</v>
      </c>
      <c r="H9870" s="3" t="str">
        <f>VLOOKUP(Table3[[#This Row],[PRODUCT ID]],Table1[[PRODUCT]:[SELLING PRICE]],2,FALSE)</f>
        <v>Category5</v>
      </c>
      <c r="I9870" s="3" t="str">
        <f>VLOOKUP(Table3[[#This Row],[PRODUCT ID]],Table1[[PRODUCT]:[SELLING PRICE]],3,FALSE)</f>
        <v>Ft</v>
      </c>
      <c r="J9870" s="16">
        <f ca="1">VLOOKUP(Table3[[#This Row],[PRODUCT ID]],Table1[[PRODUCT]:[SELLING PRICE]],4,FALSE)</f>
        <v>170</v>
      </c>
      <c r="K9870" s="16">
        <f ca="1">VLOOKUP(Table3[[#This Row],[PRODUCT ID]],Table1[[PRODUCT]:[SELLING PRICE]],5,FALSE)</f>
        <v>172.35266570686969</v>
      </c>
      <c r="L9870" s="16">
        <f ca="1">J9870*Table3[[#This Row],[QUANTITY]]</f>
        <v>1190</v>
      </c>
      <c r="M9870" s="16">
        <f ca="1">K9870*Table3[[#This Row],[QUANTITY]]*(1-Table3[[#This Row],[DISCOUNT %]])</f>
        <v>1200.0076370778368</v>
      </c>
      <c r="N9870" s="3">
        <f>DAY(Table3[[#This Row],[DATE]])</f>
        <v>8</v>
      </c>
      <c r="O9870" s="3" t="str">
        <f>TEXT(Table3[[#This Row],[DATE]],"mmm")</f>
        <v>Jan</v>
      </c>
      <c r="P9870" s="3">
        <f>YEAR(Table3[[#This Row],[DATE]])</f>
        <v>2048</v>
      </c>
    </row>
    <row r="9871" spans="1:16" x14ac:dyDescent="0.3">
      <c r="A9871" s="6">
        <v>54066</v>
      </c>
      <c r="B9871" s="7" t="s">
        <v>1481</v>
      </c>
      <c r="C9871" s="9">
        <f t="shared" ca="1" si="308"/>
        <v>9</v>
      </c>
      <c r="D9871" s="9" t="s">
        <v>2116</v>
      </c>
      <c r="E9871" s="9" t="s">
        <v>2116</v>
      </c>
      <c r="F9871" s="10">
        <f t="shared" ca="1" si="309"/>
        <v>9.7909996206691566E-2</v>
      </c>
      <c r="G9871" s="3" t="str">
        <f>VLOOKUP(Table3[[#This Row],[PRODUCT ID]],Table1[[PRODUCT]:[SELLING PRICE]],1,FALSE)</f>
        <v>Product429</v>
      </c>
      <c r="H9871" s="3" t="str">
        <f>VLOOKUP(Table3[[#This Row],[PRODUCT ID]],Table1[[PRODUCT]:[SELLING PRICE]],2,FALSE)</f>
        <v>Category1</v>
      </c>
      <c r="I9871" s="3" t="str">
        <f>VLOOKUP(Table3[[#This Row],[PRODUCT ID]],Table1[[PRODUCT]:[SELLING PRICE]],3,FALSE)</f>
        <v>No</v>
      </c>
      <c r="J9871" s="16">
        <f ca="1">VLOOKUP(Table3[[#This Row],[PRODUCT ID]],Table1[[PRODUCT]:[SELLING PRICE]],4,FALSE)</f>
        <v>132</v>
      </c>
      <c r="K9871" s="16">
        <f ca="1">VLOOKUP(Table3[[#This Row],[PRODUCT ID]],Table1[[PRODUCT]:[SELLING PRICE]],5,FALSE)</f>
        <v>161.90115933403715</v>
      </c>
      <c r="L9871" s="16">
        <f ca="1">J9871*Table3[[#This Row],[QUANTITY]]</f>
        <v>1188</v>
      </c>
      <c r="M9871" s="16">
        <f ca="1">K9871*Table3[[#This Row],[QUANTITY]]*(1-Table3[[#This Row],[DISCOUNT %]])</f>
        <v>1314.4447569400434</v>
      </c>
      <c r="N9871" s="3">
        <f>DAY(Table3[[#This Row],[DATE]])</f>
        <v>9</v>
      </c>
      <c r="O9871" s="3" t="str">
        <f>TEXT(Table3[[#This Row],[DATE]],"mmm")</f>
        <v>Jan</v>
      </c>
      <c r="P9871" s="3">
        <f>YEAR(Table3[[#This Row],[DATE]])</f>
        <v>2048</v>
      </c>
    </row>
    <row r="9872" spans="1:16" x14ac:dyDescent="0.3">
      <c r="A9872" s="6">
        <v>54067</v>
      </c>
      <c r="B9872" s="7" t="s">
        <v>1482</v>
      </c>
      <c r="C9872" s="9">
        <f t="shared" ca="1" si="308"/>
        <v>13</v>
      </c>
      <c r="D9872" s="9" t="s">
        <v>2116</v>
      </c>
      <c r="E9872" s="9" t="s">
        <v>2116</v>
      </c>
      <c r="F9872" s="10">
        <f t="shared" ca="1" si="309"/>
        <v>8.8583403931328089E-2</v>
      </c>
      <c r="G9872" s="3" t="str">
        <f>VLOOKUP(Table3[[#This Row],[PRODUCT ID]],Table1[[PRODUCT]:[SELLING PRICE]],1,FALSE)</f>
        <v>Product430</v>
      </c>
      <c r="H9872" s="3" t="str">
        <f>VLOOKUP(Table3[[#This Row],[PRODUCT ID]],Table1[[PRODUCT]:[SELLING PRICE]],2,FALSE)</f>
        <v>Category2</v>
      </c>
      <c r="I9872" s="3" t="str">
        <f>VLOOKUP(Table3[[#This Row],[PRODUCT ID]],Table1[[PRODUCT]:[SELLING PRICE]],3,FALSE)</f>
        <v>Kg</v>
      </c>
      <c r="J9872" s="16">
        <f ca="1">VLOOKUP(Table3[[#This Row],[PRODUCT ID]],Table1[[PRODUCT]:[SELLING PRICE]],4,FALSE)</f>
        <v>132</v>
      </c>
      <c r="K9872" s="16">
        <f ca="1">VLOOKUP(Table3[[#This Row],[PRODUCT ID]],Table1[[PRODUCT]:[SELLING PRICE]],5,FALSE)</f>
        <v>289.07355089381008</v>
      </c>
      <c r="L9872" s="16">
        <f ca="1">J9872*Table3[[#This Row],[QUANTITY]]</f>
        <v>1716</v>
      </c>
      <c r="M9872" s="16">
        <f ca="1">K9872*Table3[[#This Row],[QUANTITY]]*(1-Table3[[#This Row],[DISCOUNT %]])</f>
        <v>3425.0636129985646</v>
      </c>
      <c r="N9872" s="3">
        <f>DAY(Table3[[#This Row],[DATE]])</f>
        <v>10</v>
      </c>
      <c r="O9872" s="3" t="str">
        <f>TEXT(Table3[[#This Row],[DATE]],"mmm")</f>
        <v>Jan</v>
      </c>
      <c r="P9872" s="3">
        <f>YEAR(Table3[[#This Row],[DATE]])</f>
        <v>2048</v>
      </c>
    </row>
    <row r="9873" spans="1:16" x14ac:dyDescent="0.3">
      <c r="A9873" s="6">
        <v>54068</v>
      </c>
      <c r="B9873" s="7" t="s">
        <v>1483</v>
      </c>
      <c r="C9873" s="9">
        <f t="shared" ca="1" si="308"/>
        <v>14</v>
      </c>
      <c r="D9873" s="9" t="s">
        <v>2116</v>
      </c>
      <c r="E9873" s="9" t="s">
        <v>2116</v>
      </c>
      <c r="F9873" s="10">
        <f t="shared" ca="1" si="309"/>
        <v>9.4144384212946602E-2</v>
      </c>
      <c r="G9873" s="3" t="str">
        <f>VLOOKUP(Table3[[#This Row],[PRODUCT ID]],Table1[[PRODUCT]:[SELLING PRICE]],1,FALSE)</f>
        <v>Product431</v>
      </c>
      <c r="H9873" s="3" t="str">
        <f>VLOOKUP(Table3[[#This Row],[PRODUCT ID]],Table1[[PRODUCT]:[SELLING PRICE]],2,FALSE)</f>
        <v>Category3</v>
      </c>
      <c r="I9873" s="3" t="str">
        <f>VLOOKUP(Table3[[#This Row],[PRODUCT ID]],Table1[[PRODUCT]:[SELLING PRICE]],3,FALSE)</f>
        <v>Kg</v>
      </c>
      <c r="J9873" s="16">
        <f ca="1">VLOOKUP(Table3[[#This Row],[PRODUCT ID]],Table1[[PRODUCT]:[SELLING PRICE]],4,FALSE)</f>
        <v>150</v>
      </c>
      <c r="K9873" s="16">
        <f ca="1">VLOOKUP(Table3[[#This Row],[PRODUCT ID]],Table1[[PRODUCT]:[SELLING PRICE]],5,FALSE)</f>
        <v>56.438333150069951</v>
      </c>
      <c r="L9873" s="16">
        <f ca="1">J9873*Table3[[#This Row],[QUANTITY]]</f>
        <v>2100</v>
      </c>
      <c r="M9873" s="16">
        <f ca="1">K9873*Table3[[#This Row],[QUANTITY]]*(1-Table3[[#This Row],[DISCOUNT %]])</f>
        <v>715.74973441512077</v>
      </c>
      <c r="N9873" s="3">
        <f>DAY(Table3[[#This Row],[DATE]])</f>
        <v>11</v>
      </c>
      <c r="O9873" s="3" t="str">
        <f>TEXT(Table3[[#This Row],[DATE]],"mmm")</f>
        <v>Jan</v>
      </c>
      <c r="P9873" s="3">
        <f>YEAR(Table3[[#This Row],[DATE]])</f>
        <v>2048</v>
      </c>
    </row>
    <row r="9874" spans="1:16" x14ac:dyDescent="0.3">
      <c r="A9874" s="6">
        <v>54069</v>
      </c>
      <c r="B9874" s="7" t="s">
        <v>1484</v>
      </c>
      <c r="C9874" s="9">
        <f t="shared" ca="1" si="308"/>
        <v>14</v>
      </c>
      <c r="D9874" s="9" t="s">
        <v>2115</v>
      </c>
      <c r="E9874" s="9" t="s">
        <v>2118</v>
      </c>
      <c r="F9874" s="10">
        <f t="shared" ca="1" si="309"/>
        <v>5.2991630159080753E-2</v>
      </c>
      <c r="G9874" s="3" t="str">
        <f>VLOOKUP(Table3[[#This Row],[PRODUCT ID]],Table1[[PRODUCT]:[SELLING PRICE]],1,FALSE)</f>
        <v>Product432</v>
      </c>
      <c r="H9874" s="3" t="str">
        <f>VLOOKUP(Table3[[#This Row],[PRODUCT ID]],Table1[[PRODUCT]:[SELLING PRICE]],2,FALSE)</f>
        <v>Category4</v>
      </c>
      <c r="I9874" s="3" t="str">
        <f>VLOOKUP(Table3[[#This Row],[PRODUCT ID]],Table1[[PRODUCT]:[SELLING PRICE]],3,FALSE)</f>
        <v>Lt</v>
      </c>
      <c r="J9874" s="16">
        <f ca="1">VLOOKUP(Table3[[#This Row],[PRODUCT ID]],Table1[[PRODUCT]:[SELLING PRICE]],4,FALSE)</f>
        <v>208</v>
      </c>
      <c r="K9874" s="16">
        <f ca="1">VLOOKUP(Table3[[#This Row],[PRODUCT ID]],Table1[[PRODUCT]:[SELLING PRICE]],5,FALSE)</f>
        <v>42.284359649244081</v>
      </c>
      <c r="L9874" s="16">
        <f ca="1">J9874*Table3[[#This Row],[QUANTITY]]</f>
        <v>2912</v>
      </c>
      <c r="M9874" s="16">
        <f ca="1">K9874*Table3[[#This Row],[QUANTITY]]*(1-Table3[[#This Row],[DISCOUNT %]])</f>
        <v>560.61099501676892</v>
      </c>
      <c r="N9874" s="3">
        <f>DAY(Table3[[#This Row],[DATE]])</f>
        <v>12</v>
      </c>
      <c r="O9874" s="3" t="str">
        <f>TEXT(Table3[[#This Row],[DATE]],"mmm")</f>
        <v>Jan</v>
      </c>
      <c r="P9874" s="3">
        <f>YEAR(Table3[[#This Row],[DATE]])</f>
        <v>2048</v>
      </c>
    </row>
    <row r="9875" spans="1:16" x14ac:dyDescent="0.3">
      <c r="A9875" s="6">
        <v>54070</v>
      </c>
      <c r="B9875" s="7" t="s">
        <v>1485</v>
      </c>
      <c r="C9875" s="9">
        <f t="shared" ca="1" si="308"/>
        <v>7</v>
      </c>
      <c r="D9875" s="9" t="s">
        <v>2116</v>
      </c>
      <c r="E9875" s="9" t="s">
        <v>2116</v>
      </c>
      <c r="F9875" s="10">
        <f t="shared" ca="1" si="309"/>
        <v>4.4463678364326721E-2</v>
      </c>
      <c r="G9875" s="3" t="str">
        <f>VLOOKUP(Table3[[#This Row],[PRODUCT ID]],Table1[[PRODUCT]:[SELLING PRICE]],1,FALSE)</f>
        <v>Product433</v>
      </c>
      <c r="H9875" s="3" t="str">
        <f>VLOOKUP(Table3[[#This Row],[PRODUCT ID]],Table1[[PRODUCT]:[SELLING PRICE]],2,FALSE)</f>
        <v>Category1</v>
      </c>
      <c r="I9875" s="3" t="str">
        <f>VLOOKUP(Table3[[#This Row],[PRODUCT ID]],Table1[[PRODUCT]:[SELLING PRICE]],3,FALSE)</f>
        <v>Kg</v>
      </c>
      <c r="J9875" s="16">
        <f ca="1">VLOOKUP(Table3[[#This Row],[PRODUCT ID]],Table1[[PRODUCT]:[SELLING PRICE]],4,FALSE)</f>
        <v>70</v>
      </c>
      <c r="K9875" s="16">
        <f ca="1">VLOOKUP(Table3[[#This Row],[PRODUCT ID]],Table1[[PRODUCT]:[SELLING PRICE]],5,FALSE)</f>
        <v>106.72694694146617</v>
      </c>
      <c r="L9875" s="16">
        <f ca="1">J9875*Table3[[#This Row],[QUANTITY]]</f>
        <v>490</v>
      </c>
      <c r="M9875" s="16">
        <f ca="1">K9875*Table3[[#This Row],[QUANTITY]]*(1-Table3[[#This Row],[DISCOUNT %]])</f>
        <v>713.87032009897973</v>
      </c>
      <c r="N9875" s="3">
        <f>DAY(Table3[[#This Row],[DATE]])</f>
        <v>13</v>
      </c>
      <c r="O9875" s="3" t="str">
        <f>TEXT(Table3[[#This Row],[DATE]],"mmm")</f>
        <v>Jan</v>
      </c>
      <c r="P9875" s="3">
        <f>YEAR(Table3[[#This Row],[DATE]])</f>
        <v>2048</v>
      </c>
    </row>
    <row r="9876" spans="1:16" x14ac:dyDescent="0.3">
      <c r="A9876" s="6">
        <v>54071</v>
      </c>
      <c r="B9876" s="7" t="s">
        <v>1486</v>
      </c>
      <c r="C9876" s="9">
        <f t="shared" ca="1" si="308"/>
        <v>2</v>
      </c>
      <c r="D9876" s="9" t="s">
        <v>2117</v>
      </c>
      <c r="E9876" s="9" t="s">
        <v>2116</v>
      </c>
      <c r="F9876" s="10">
        <f t="shared" ca="1" si="309"/>
        <v>6.2966121595086522E-2</v>
      </c>
      <c r="G9876" s="3" t="str">
        <f>VLOOKUP(Table3[[#This Row],[PRODUCT ID]],Table1[[PRODUCT]:[SELLING PRICE]],1,FALSE)</f>
        <v>Product434</v>
      </c>
      <c r="H9876" s="3" t="str">
        <f>VLOOKUP(Table3[[#This Row],[PRODUCT ID]],Table1[[PRODUCT]:[SELLING PRICE]],2,FALSE)</f>
        <v>Category2</v>
      </c>
      <c r="I9876" s="3" t="str">
        <f>VLOOKUP(Table3[[#This Row],[PRODUCT ID]],Table1[[PRODUCT]:[SELLING PRICE]],3,FALSE)</f>
        <v>Lt</v>
      </c>
      <c r="J9876" s="16">
        <f ca="1">VLOOKUP(Table3[[#This Row],[PRODUCT ID]],Table1[[PRODUCT]:[SELLING PRICE]],4,FALSE)</f>
        <v>9</v>
      </c>
      <c r="K9876" s="16">
        <f ca="1">VLOOKUP(Table3[[#This Row],[PRODUCT ID]],Table1[[PRODUCT]:[SELLING PRICE]],5,FALSE)</f>
        <v>107.45065848780625</v>
      </c>
      <c r="L9876" s="16">
        <f ca="1">J9876*Table3[[#This Row],[QUANTITY]]</f>
        <v>18</v>
      </c>
      <c r="M9876" s="16">
        <f ca="1">K9876*Table3[[#This Row],[QUANTITY]]*(1-Table3[[#This Row],[DISCOUNT %]])</f>
        <v>201.36981451998184</v>
      </c>
      <c r="N9876" s="3">
        <f>DAY(Table3[[#This Row],[DATE]])</f>
        <v>14</v>
      </c>
      <c r="O9876" s="3" t="str">
        <f>TEXT(Table3[[#This Row],[DATE]],"mmm")</f>
        <v>Jan</v>
      </c>
      <c r="P9876" s="3">
        <f>YEAR(Table3[[#This Row],[DATE]])</f>
        <v>2048</v>
      </c>
    </row>
    <row r="9877" spans="1:16" x14ac:dyDescent="0.3">
      <c r="A9877" s="6">
        <v>54072</v>
      </c>
      <c r="B9877" s="7" t="s">
        <v>1487</v>
      </c>
      <c r="C9877" s="9">
        <f t="shared" ca="1" si="308"/>
        <v>14</v>
      </c>
      <c r="D9877" s="9" t="s">
        <v>2115</v>
      </c>
      <c r="E9877" s="9" t="s">
        <v>2116</v>
      </c>
      <c r="F9877" s="10">
        <f t="shared" ca="1" si="309"/>
        <v>6.2890019549527998E-3</v>
      </c>
      <c r="G9877" s="3" t="str">
        <f>VLOOKUP(Table3[[#This Row],[PRODUCT ID]],Table1[[PRODUCT]:[SELLING PRICE]],1,FALSE)</f>
        <v>Product435</v>
      </c>
      <c r="H9877" s="3" t="str">
        <f>VLOOKUP(Table3[[#This Row],[PRODUCT ID]],Table1[[PRODUCT]:[SELLING PRICE]],2,FALSE)</f>
        <v>Category3</v>
      </c>
      <c r="I9877" s="3" t="str">
        <f>VLOOKUP(Table3[[#This Row],[PRODUCT ID]],Table1[[PRODUCT]:[SELLING PRICE]],3,FALSE)</f>
        <v>Ft</v>
      </c>
      <c r="J9877" s="16">
        <f ca="1">VLOOKUP(Table3[[#This Row],[PRODUCT ID]],Table1[[PRODUCT]:[SELLING PRICE]],4,FALSE)</f>
        <v>156</v>
      </c>
      <c r="K9877" s="16">
        <f ca="1">VLOOKUP(Table3[[#This Row],[PRODUCT ID]],Table1[[PRODUCT]:[SELLING PRICE]],5,FALSE)</f>
        <v>213.84245326456008</v>
      </c>
      <c r="L9877" s="16">
        <f ca="1">J9877*Table3[[#This Row],[QUANTITY]]</f>
        <v>2184</v>
      </c>
      <c r="M9877" s="16">
        <f ca="1">K9877*Table3[[#This Row],[QUANTITY]]*(1-Table3[[#This Row],[DISCOUNT %]])</f>
        <v>2974.9663672109828</v>
      </c>
      <c r="N9877" s="3">
        <f>DAY(Table3[[#This Row],[DATE]])</f>
        <v>15</v>
      </c>
      <c r="O9877" s="3" t="str">
        <f>TEXT(Table3[[#This Row],[DATE]],"mmm")</f>
        <v>Jan</v>
      </c>
      <c r="P9877" s="3">
        <f>YEAR(Table3[[#This Row],[DATE]])</f>
        <v>2048</v>
      </c>
    </row>
    <row r="9878" spans="1:16" x14ac:dyDescent="0.3">
      <c r="A9878" s="6">
        <v>54073</v>
      </c>
      <c r="B9878" s="7" t="s">
        <v>1488</v>
      </c>
      <c r="C9878" s="9">
        <f t="shared" ca="1" si="308"/>
        <v>12</v>
      </c>
      <c r="D9878" s="9" t="s">
        <v>2115</v>
      </c>
      <c r="E9878" s="9" t="s">
        <v>2116</v>
      </c>
      <c r="F9878" s="10">
        <f t="shared" ca="1" si="309"/>
        <v>4.6390789664142701E-2</v>
      </c>
      <c r="G9878" s="3" t="str">
        <f>VLOOKUP(Table3[[#This Row],[PRODUCT ID]],Table1[[PRODUCT]:[SELLING PRICE]],1,FALSE)</f>
        <v>Product436</v>
      </c>
      <c r="H9878" s="3" t="str">
        <f>VLOOKUP(Table3[[#This Row],[PRODUCT ID]],Table1[[PRODUCT]:[SELLING PRICE]],2,FALSE)</f>
        <v>Category4</v>
      </c>
      <c r="I9878" s="3" t="str">
        <f>VLOOKUP(Table3[[#This Row],[PRODUCT ID]],Table1[[PRODUCT]:[SELLING PRICE]],3,FALSE)</f>
        <v>Kg</v>
      </c>
      <c r="J9878" s="16">
        <f ca="1">VLOOKUP(Table3[[#This Row],[PRODUCT ID]],Table1[[PRODUCT]:[SELLING PRICE]],4,FALSE)</f>
        <v>156</v>
      </c>
      <c r="K9878" s="16">
        <f ca="1">VLOOKUP(Table3[[#This Row],[PRODUCT ID]],Table1[[PRODUCT]:[SELLING PRICE]],5,FALSE)</f>
        <v>180.10860632407378</v>
      </c>
      <c r="L9878" s="16">
        <f ca="1">J9878*Table3[[#This Row],[QUANTITY]]</f>
        <v>1872</v>
      </c>
      <c r="M9878" s="16">
        <f ca="1">K9878*Table3[[#This Row],[QUANTITY]]*(1-Table3[[#This Row],[DISCOUNT %]])</f>
        <v>2061.0387102167015</v>
      </c>
      <c r="N9878" s="3">
        <f>DAY(Table3[[#This Row],[DATE]])</f>
        <v>16</v>
      </c>
      <c r="O9878" s="3" t="str">
        <f>TEXT(Table3[[#This Row],[DATE]],"mmm")</f>
        <v>Jan</v>
      </c>
      <c r="P9878" s="3">
        <f>YEAR(Table3[[#This Row],[DATE]])</f>
        <v>2048</v>
      </c>
    </row>
    <row r="9879" spans="1:16" x14ac:dyDescent="0.3">
      <c r="A9879" s="6">
        <v>54074</v>
      </c>
      <c r="B9879" s="7" t="s">
        <v>1489</v>
      </c>
      <c r="C9879" s="9">
        <f t="shared" ca="1" si="308"/>
        <v>13</v>
      </c>
      <c r="D9879" s="9" t="s">
        <v>2115</v>
      </c>
      <c r="E9879" s="9" t="s">
        <v>2116</v>
      </c>
      <c r="F9879" s="10">
        <f t="shared" ca="1" si="309"/>
        <v>4.6299723273637662E-2</v>
      </c>
      <c r="G9879" s="3" t="str">
        <f>VLOOKUP(Table3[[#This Row],[PRODUCT ID]],Table1[[PRODUCT]:[SELLING PRICE]],1,FALSE)</f>
        <v>Product437</v>
      </c>
      <c r="H9879" s="3" t="str">
        <f>VLOOKUP(Table3[[#This Row],[PRODUCT ID]],Table1[[PRODUCT]:[SELLING PRICE]],2,FALSE)</f>
        <v>Category5</v>
      </c>
      <c r="I9879" s="3" t="str">
        <f>VLOOKUP(Table3[[#This Row],[PRODUCT ID]],Table1[[PRODUCT]:[SELLING PRICE]],3,FALSE)</f>
        <v>No</v>
      </c>
      <c r="J9879" s="16">
        <f ca="1">VLOOKUP(Table3[[#This Row],[PRODUCT ID]],Table1[[PRODUCT]:[SELLING PRICE]],4,FALSE)</f>
        <v>170</v>
      </c>
      <c r="K9879" s="16">
        <f ca="1">VLOOKUP(Table3[[#This Row],[PRODUCT ID]],Table1[[PRODUCT]:[SELLING PRICE]],5,FALSE)</f>
        <v>121.64896455283406</v>
      </c>
      <c r="L9879" s="16">
        <f ca="1">J9879*Table3[[#This Row],[QUANTITY]]</f>
        <v>2210</v>
      </c>
      <c r="M9879" s="16">
        <f ca="1">K9879*Table3[[#This Row],[QUANTITY]]*(1-Table3[[#This Row],[DISCOUNT %]])</f>
        <v>1508.2164650476727</v>
      </c>
      <c r="N9879" s="3">
        <f>DAY(Table3[[#This Row],[DATE]])</f>
        <v>17</v>
      </c>
      <c r="O9879" s="3" t="str">
        <f>TEXT(Table3[[#This Row],[DATE]],"mmm")</f>
        <v>Jan</v>
      </c>
      <c r="P9879" s="3">
        <f>YEAR(Table3[[#This Row],[DATE]])</f>
        <v>2048</v>
      </c>
    </row>
    <row r="9880" spans="1:16" x14ac:dyDescent="0.3">
      <c r="A9880" s="6">
        <v>54075</v>
      </c>
      <c r="B9880" s="7" t="s">
        <v>1490</v>
      </c>
      <c r="C9880" s="9">
        <f t="shared" ca="1" si="308"/>
        <v>5</v>
      </c>
      <c r="D9880" s="9" t="s">
        <v>2116</v>
      </c>
      <c r="E9880" s="9" t="s">
        <v>2118</v>
      </c>
      <c r="F9880" s="10">
        <f t="shared" ca="1" si="309"/>
        <v>2.899204478335439E-2</v>
      </c>
      <c r="G9880" s="3" t="str">
        <f>VLOOKUP(Table3[[#This Row],[PRODUCT ID]],Table1[[PRODUCT]:[SELLING PRICE]],1,FALSE)</f>
        <v>Product438</v>
      </c>
      <c r="H9880" s="3" t="str">
        <f>VLOOKUP(Table3[[#This Row],[PRODUCT ID]],Table1[[PRODUCT]:[SELLING PRICE]],2,FALSE)</f>
        <v>Category1</v>
      </c>
      <c r="I9880" s="3" t="str">
        <f>VLOOKUP(Table3[[#This Row],[PRODUCT ID]],Table1[[PRODUCT]:[SELLING PRICE]],3,FALSE)</f>
        <v>No</v>
      </c>
      <c r="J9880" s="16">
        <f ca="1">VLOOKUP(Table3[[#This Row],[PRODUCT ID]],Table1[[PRODUCT]:[SELLING PRICE]],4,FALSE)</f>
        <v>163</v>
      </c>
      <c r="K9880" s="16">
        <f ca="1">VLOOKUP(Table3[[#This Row],[PRODUCT ID]],Table1[[PRODUCT]:[SELLING PRICE]],5,FALSE)</f>
        <v>77.966140648564618</v>
      </c>
      <c r="L9880" s="16">
        <f ca="1">J9880*Table3[[#This Row],[QUANTITY]]</f>
        <v>815</v>
      </c>
      <c r="M9880" s="16">
        <f ca="1">K9880*Table3[[#This Row],[QUANTITY]]*(1-Table3[[#This Row],[DISCOUNT %]])</f>
        <v>378.52871403648066</v>
      </c>
      <c r="N9880" s="3">
        <f>DAY(Table3[[#This Row],[DATE]])</f>
        <v>18</v>
      </c>
      <c r="O9880" s="3" t="str">
        <f>TEXT(Table3[[#This Row],[DATE]],"mmm")</f>
        <v>Jan</v>
      </c>
      <c r="P9880" s="3">
        <f>YEAR(Table3[[#This Row],[DATE]])</f>
        <v>2048</v>
      </c>
    </row>
    <row r="9881" spans="1:16" x14ac:dyDescent="0.3">
      <c r="A9881" s="6">
        <v>54076</v>
      </c>
      <c r="B9881" s="7" t="s">
        <v>1491</v>
      </c>
      <c r="C9881" s="9">
        <f t="shared" ca="1" si="308"/>
        <v>5</v>
      </c>
      <c r="D9881" s="9" t="s">
        <v>2116</v>
      </c>
      <c r="E9881" s="9" t="s">
        <v>2118</v>
      </c>
      <c r="F9881" s="10">
        <f t="shared" ca="1" si="309"/>
        <v>3.2425109273995903E-2</v>
      </c>
      <c r="G9881" s="3" t="str">
        <f>VLOOKUP(Table3[[#This Row],[PRODUCT ID]],Table1[[PRODUCT]:[SELLING PRICE]],1,FALSE)</f>
        <v>Product439</v>
      </c>
      <c r="H9881" s="3" t="str">
        <f>VLOOKUP(Table3[[#This Row],[PRODUCT ID]],Table1[[PRODUCT]:[SELLING PRICE]],2,FALSE)</f>
        <v>Category2</v>
      </c>
      <c r="I9881" s="3" t="str">
        <f>VLOOKUP(Table3[[#This Row],[PRODUCT ID]],Table1[[PRODUCT]:[SELLING PRICE]],3,FALSE)</f>
        <v>Ft</v>
      </c>
      <c r="J9881" s="16">
        <f ca="1">VLOOKUP(Table3[[#This Row],[PRODUCT ID]],Table1[[PRODUCT]:[SELLING PRICE]],4,FALSE)</f>
        <v>209</v>
      </c>
      <c r="K9881" s="16">
        <f ca="1">VLOOKUP(Table3[[#This Row],[PRODUCT ID]],Table1[[PRODUCT]:[SELLING PRICE]],5,FALSE)</f>
        <v>272.91481032132322</v>
      </c>
      <c r="L9881" s="16">
        <f ca="1">J9881*Table3[[#This Row],[QUANTITY]]</f>
        <v>1045</v>
      </c>
      <c r="M9881" s="16">
        <f ca="1">K9881*Table3[[#This Row],[QUANTITY]]*(1-Table3[[#This Row],[DISCOUNT %]])</f>
        <v>1320.3275888708124</v>
      </c>
      <c r="N9881" s="3">
        <f>DAY(Table3[[#This Row],[DATE]])</f>
        <v>19</v>
      </c>
      <c r="O9881" s="3" t="str">
        <f>TEXT(Table3[[#This Row],[DATE]],"mmm")</f>
        <v>Jan</v>
      </c>
      <c r="P9881" s="3">
        <f>YEAR(Table3[[#This Row],[DATE]])</f>
        <v>2048</v>
      </c>
    </row>
    <row r="9882" spans="1:16" x14ac:dyDescent="0.3">
      <c r="A9882" s="6">
        <v>54077</v>
      </c>
      <c r="B9882" s="7" t="s">
        <v>1492</v>
      </c>
      <c r="C9882" s="9">
        <f t="shared" ca="1" si="308"/>
        <v>8</v>
      </c>
      <c r="D9882" s="9" t="s">
        <v>2116</v>
      </c>
      <c r="E9882" s="9" t="s">
        <v>2116</v>
      </c>
      <c r="F9882" s="10">
        <f t="shared" ca="1" si="309"/>
        <v>6.3661129415867004E-2</v>
      </c>
      <c r="G9882" s="3" t="str">
        <f>VLOOKUP(Table3[[#This Row],[PRODUCT ID]],Table1[[PRODUCT]:[SELLING PRICE]],1,FALSE)</f>
        <v>Product440</v>
      </c>
      <c r="H9882" s="3" t="str">
        <f>VLOOKUP(Table3[[#This Row],[PRODUCT ID]],Table1[[PRODUCT]:[SELLING PRICE]],2,FALSE)</f>
        <v>Category3</v>
      </c>
      <c r="I9882" s="3" t="str">
        <f>VLOOKUP(Table3[[#This Row],[PRODUCT ID]],Table1[[PRODUCT]:[SELLING PRICE]],3,FALSE)</f>
        <v>No</v>
      </c>
      <c r="J9882" s="16">
        <f ca="1">VLOOKUP(Table3[[#This Row],[PRODUCT ID]],Table1[[PRODUCT]:[SELLING PRICE]],4,FALSE)</f>
        <v>240</v>
      </c>
      <c r="K9882" s="16">
        <f ca="1">VLOOKUP(Table3[[#This Row],[PRODUCT ID]],Table1[[PRODUCT]:[SELLING PRICE]],5,FALSE)</f>
        <v>198.23147124085287</v>
      </c>
      <c r="L9882" s="16">
        <f ca="1">J9882*Table3[[#This Row],[QUANTITY]]</f>
        <v>1920</v>
      </c>
      <c r="M9882" s="16">
        <f ca="1">K9882*Table3[[#This Row],[QUANTITY]]*(1-Table3[[#This Row],[DISCOUNT %]])</f>
        <v>1484.8946551671297</v>
      </c>
      <c r="N9882" s="3">
        <f>DAY(Table3[[#This Row],[DATE]])</f>
        <v>20</v>
      </c>
      <c r="O9882" s="3" t="str">
        <f>TEXT(Table3[[#This Row],[DATE]],"mmm")</f>
        <v>Jan</v>
      </c>
      <c r="P9882" s="3">
        <f>YEAR(Table3[[#This Row],[DATE]])</f>
        <v>2048</v>
      </c>
    </row>
    <row r="9883" spans="1:16" x14ac:dyDescent="0.3">
      <c r="A9883" s="6">
        <v>54078</v>
      </c>
      <c r="B9883" s="7" t="s">
        <v>1493</v>
      </c>
      <c r="C9883" s="9">
        <f t="shared" ca="1" si="308"/>
        <v>9</v>
      </c>
      <c r="D9883" s="9" t="s">
        <v>2115</v>
      </c>
      <c r="E9883" s="9" t="s">
        <v>2116</v>
      </c>
      <c r="F9883" s="10">
        <f t="shared" ca="1" si="309"/>
        <v>8.2136710172419539E-2</v>
      </c>
      <c r="G9883" s="3" t="str">
        <f>VLOOKUP(Table3[[#This Row],[PRODUCT ID]],Table1[[PRODUCT]:[SELLING PRICE]],1,FALSE)</f>
        <v>Product441</v>
      </c>
      <c r="H9883" s="3" t="str">
        <f>VLOOKUP(Table3[[#This Row],[PRODUCT ID]],Table1[[PRODUCT]:[SELLING PRICE]],2,FALSE)</f>
        <v>Category4</v>
      </c>
      <c r="I9883" s="3" t="str">
        <f>VLOOKUP(Table3[[#This Row],[PRODUCT ID]],Table1[[PRODUCT]:[SELLING PRICE]],3,FALSE)</f>
        <v>Kg</v>
      </c>
      <c r="J9883" s="16">
        <f ca="1">VLOOKUP(Table3[[#This Row],[PRODUCT ID]],Table1[[PRODUCT]:[SELLING PRICE]],4,FALSE)</f>
        <v>171</v>
      </c>
      <c r="K9883" s="16">
        <f ca="1">VLOOKUP(Table3[[#This Row],[PRODUCT ID]],Table1[[PRODUCT]:[SELLING PRICE]],5,FALSE)</f>
        <v>76.100348028000241</v>
      </c>
      <c r="L9883" s="16">
        <f ca="1">J9883*Table3[[#This Row],[QUANTITY]]</f>
        <v>1539</v>
      </c>
      <c r="M9883" s="16">
        <f ca="1">K9883*Table3[[#This Row],[QUANTITY]]*(1-Table3[[#This Row],[DISCOUNT %]])</f>
        <v>628.64744218203714</v>
      </c>
      <c r="N9883" s="3">
        <f>DAY(Table3[[#This Row],[DATE]])</f>
        <v>21</v>
      </c>
      <c r="O9883" s="3" t="str">
        <f>TEXT(Table3[[#This Row],[DATE]],"mmm")</f>
        <v>Jan</v>
      </c>
      <c r="P9883" s="3">
        <f>YEAR(Table3[[#This Row],[DATE]])</f>
        <v>2048</v>
      </c>
    </row>
    <row r="9884" spans="1:16" x14ac:dyDescent="0.3">
      <c r="A9884" s="6">
        <v>54079</v>
      </c>
      <c r="B9884" s="7" t="s">
        <v>1494</v>
      </c>
      <c r="C9884" s="9">
        <f t="shared" ca="1" si="308"/>
        <v>9</v>
      </c>
      <c r="D9884" s="9" t="s">
        <v>2117</v>
      </c>
      <c r="E9884" s="9" t="s">
        <v>2116</v>
      </c>
      <c r="F9884" s="10">
        <f t="shared" ca="1" si="309"/>
        <v>1.0579331516409163E-2</v>
      </c>
      <c r="G9884" s="3" t="str">
        <f>VLOOKUP(Table3[[#This Row],[PRODUCT ID]],Table1[[PRODUCT]:[SELLING PRICE]],1,FALSE)</f>
        <v>Product442</v>
      </c>
      <c r="H9884" s="3" t="str">
        <f>VLOOKUP(Table3[[#This Row],[PRODUCT ID]],Table1[[PRODUCT]:[SELLING PRICE]],2,FALSE)</f>
        <v>Category5</v>
      </c>
      <c r="I9884" s="3" t="str">
        <f>VLOOKUP(Table3[[#This Row],[PRODUCT ID]],Table1[[PRODUCT]:[SELLING PRICE]],3,FALSE)</f>
        <v>Kg</v>
      </c>
      <c r="J9884" s="16">
        <f ca="1">VLOOKUP(Table3[[#This Row],[PRODUCT ID]],Table1[[PRODUCT]:[SELLING PRICE]],4,FALSE)</f>
        <v>145</v>
      </c>
      <c r="K9884" s="16">
        <f ca="1">VLOOKUP(Table3[[#This Row],[PRODUCT ID]],Table1[[PRODUCT]:[SELLING PRICE]],5,FALSE)</f>
        <v>105.35353296133017</v>
      </c>
      <c r="L9884" s="16">
        <f ca="1">J9884*Table3[[#This Row],[QUANTITY]]</f>
        <v>1305</v>
      </c>
      <c r="M9884" s="16">
        <f ca="1">K9884*Table3[[#This Row],[QUANTITY]]*(1-Table3[[#This Row],[DISCOUNT %]])</f>
        <v>938.15066708736595</v>
      </c>
      <c r="N9884" s="3">
        <f>DAY(Table3[[#This Row],[DATE]])</f>
        <v>22</v>
      </c>
      <c r="O9884" s="3" t="str">
        <f>TEXT(Table3[[#This Row],[DATE]],"mmm")</f>
        <v>Jan</v>
      </c>
      <c r="P9884" s="3">
        <f>YEAR(Table3[[#This Row],[DATE]])</f>
        <v>2048</v>
      </c>
    </row>
    <row r="9885" spans="1:16" x14ac:dyDescent="0.3">
      <c r="A9885" s="6">
        <v>54080</v>
      </c>
      <c r="B9885" s="7" t="s">
        <v>1495</v>
      </c>
      <c r="C9885" s="9">
        <f t="shared" ca="1" si="308"/>
        <v>4</v>
      </c>
      <c r="D9885" s="9" t="s">
        <v>2117</v>
      </c>
      <c r="E9885" s="9" t="s">
        <v>2116</v>
      </c>
      <c r="F9885" s="10">
        <f t="shared" ca="1" si="309"/>
        <v>8.5204592266687525E-3</v>
      </c>
      <c r="G9885" s="3" t="str">
        <f>VLOOKUP(Table3[[#This Row],[PRODUCT ID]],Table1[[PRODUCT]:[SELLING PRICE]],1,FALSE)</f>
        <v>Product443</v>
      </c>
      <c r="H9885" s="3" t="str">
        <f>VLOOKUP(Table3[[#This Row],[PRODUCT ID]],Table1[[PRODUCT]:[SELLING PRICE]],2,FALSE)</f>
        <v>Category1</v>
      </c>
      <c r="I9885" s="3" t="str">
        <f>VLOOKUP(Table3[[#This Row],[PRODUCT ID]],Table1[[PRODUCT]:[SELLING PRICE]],3,FALSE)</f>
        <v>Lt</v>
      </c>
      <c r="J9885" s="16">
        <f ca="1">VLOOKUP(Table3[[#This Row],[PRODUCT ID]],Table1[[PRODUCT]:[SELLING PRICE]],4,FALSE)</f>
        <v>62</v>
      </c>
      <c r="K9885" s="16">
        <f ca="1">VLOOKUP(Table3[[#This Row],[PRODUCT ID]],Table1[[PRODUCT]:[SELLING PRICE]],5,FALSE)</f>
        <v>204.11764890709975</v>
      </c>
      <c r="L9885" s="16">
        <f ca="1">J9885*Table3[[#This Row],[QUANTITY]]</f>
        <v>248</v>
      </c>
      <c r="M9885" s="16">
        <f ca="1">K9885*Table3[[#This Row],[QUANTITY]]*(1-Table3[[#This Row],[DISCOUNT %]])</f>
        <v>809.51389120857323</v>
      </c>
      <c r="N9885" s="3">
        <f>DAY(Table3[[#This Row],[DATE]])</f>
        <v>23</v>
      </c>
      <c r="O9885" s="3" t="str">
        <f>TEXT(Table3[[#This Row],[DATE]],"mmm")</f>
        <v>Jan</v>
      </c>
      <c r="P9885" s="3">
        <f>YEAR(Table3[[#This Row],[DATE]])</f>
        <v>2048</v>
      </c>
    </row>
    <row r="9886" spans="1:16" x14ac:dyDescent="0.3">
      <c r="A9886" s="6">
        <v>54081</v>
      </c>
      <c r="B9886" s="7" t="s">
        <v>1496</v>
      </c>
      <c r="C9886" s="9">
        <f t="shared" ca="1" si="308"/>
        <v>2</v>
      </c>
      <c r="D9886" s="9" t="s">
        <v>2116</v>
      </c>
      <c r="E9886" s="9" t="s">
        <v>2118</v>
      </c>
      <c r="F9886" s="10">
        <f t="shared" ca="1" si="309"/>
        <v>1.9295641417825374E-2</v>
      </c>
      <c r="G9886" s="3" t="str">
        <f>VLOOKUP(Table3[[#This Row],[PRODUCT ID]],Table1[[PRODUCT]:[SELLING PRICE]],1,FALSE)</f>
        <v>Product444</v>
      </c>
      <c r="H9886" s="3" t="str">
        <f>VLOOKUP(Table3[[#This Row],[PRODUCT ID]],Table1[[PRODUCT]:[SELLING PRICE]],2,FALSE)</f>
        <v>Category2</v>
      </c>
      <c r="I9886" s="3" t="str">
        <f>VLOOKUP(Table3[[#This Row],[PRODUCT ID]],Table1[[PRODUCT]:[SELLING PRICE]],3,FALSE)</f>
        <v>Kg</v>
      </c>
      <c r="J9886" s="16">
        <f ca="1">VLOOKUP(Table3[[#This Row],[PRODUCT ID]],Table1[[PRODUCT]:[SELLING PRICE]],4,FALSE)</f>
        <v>194</v>
      </c>
      <c r="K9886" s="16">
        <f ca="1">VLOOKUP(Table3[[#This Row],[PRODUCT ID]],Table1[[PRODUCT]:[SELLING PRICE]],5,FALSE)</f>
        <v>252.92871309265112</v>
      </c>
      <c r="L9886" s="16">
        <f ca="1">J9886*Table3[[#This Row],[QUANTITY]]</f>
        <v>388</v>
      </c>
      <c r="M9886" s="16">
        <f ca="1">K9886*Table3[[#This Row],[QUANTITY]]*(1-Table3[[#This Row],[DISCOUNT %]])</f>
        <v>496.0965826810866</v>
      </c>
      <c r="N9886" s="3">
        <f>DAY(Table3[[#This Row],[DATE]])</f>
        <v>24</v>
      </c>
      <c r="O9886" s="3" t="str">
        <f>TEXT(Table3[[#This Row],[DATE]],"mmm")</f>
        <v>Jan</v>
      </c>
      <c r="P9886" s="3">
        <f>YEAR(Table3[[#This Row],[DATE]])</f>
        <v>2048</v>
      </c>
    </row>
    <row r="9887" spans="1:16" x14ac:dyDescent="0.3">
      <c r="A9887" s="6">
        <v>54082</v>
      </c>
      <c r="B9887" s="7" t="s">
        <v>1497</v>
      </c>
      <c r="C9887" s="9">
        <f t="shared" ca="1" si="308"/>
        <v>3</v>
      </c>
      <c r="D9887" s="9" t="s">
        <v>2116</v>
      </c>
      <c r="E9887" s="9" t="s">
        <v>2116</v>
      </c>
      <c r="F9887" s="10">
        <f t="shared" ca="1" si="309"/>
        <v>2.9307962543002511E-2</v>
      </c>
      <c r="G9887" s="3" t="str">
        <f>VLOOKUP(Table3[[#This Row],[PRODUCT ID]],Table1[[PRODUCT]:[SELLING PRICE]],1,FALSE)</f>
        <v>Product445</v>
      </c>
      <c r="H9887" s="3" t="str">
        <f>VLOOKUP(Table3[[#This Row],[PRODUCT ID]],Table1[[PRODUCT]:[SELLING PRICE]],2,FALSE)</f>
        <v>Category3</v>
      </c>
      <c r="I9887" s="3" t="str">
        <f>VLOOKUP(Table3[[#This Row],[PRODUCT ID]],Table1[[PRODUCT]:[SELLING PRICE]],3,FALSE)</f>
        <v>Lt</v>
      </c>
      <c r="J9887" s="16">
        <f ca="1">VLOOKUP(Table3[[#This Row],[PRODUCT ID]],Table1[[PRODUCT]:[SELLING PRICE]],4,FALSE)</f>
        <v>148</v>
      </c>
      <c r="K9887" s="16">
        <f ca="1">VLOOKUP(Table3[[#This Row],[PRODUCT ID]],Table1[[PRODUCT]:[SELLING PRICE]],5,FALSE)</f>
        <v>171.1943694920765</v>
      </c>
      <c r="L9887" s="16">
        <f ca="1">J9887*Table3[[#This Row],[QUANTITY]]</f>
        <v>444</v>
      </c>
      <c r="M9887" s="16">
        <f ca="1">K9887*Table3[[#This Row],[QUANTITY]]*(1-Table3[[#This Row],[DISCOUNT %]])</f>
        <v>498.5310339702894</v>
      </c>
      <c r="N9887" s="3">
        <f>DAY(Table3[[#This Row],[DATE]])</f>
        <v>25</v>
      </c>
      <c r="O9887" s="3" t="str">
        <f>TEXT(Table3[[#This Row],[DATE]],"mmm")</f>
        <v>Jan</v>
      </c>
      <c r="P9887" s="3">
        <f>YEAR(Table3[[#This Row],[DATE]])</f>
        <v>2048</v>
      </c>
    </row>
    <row r="9888" spans="1:16" x14ac:dyDescent="0.3">
      <c r="A9888" s="6">
        <v>54083</v>
      </c>
      <c r="B9888" s="7" t="s">
        <v>1498</v>
      </c>
      <c r="C9888" s="9">
        <f t="shared" ca="1" si="308"/>
        <v>1</v>
      </c>
      <c r="D9888" s="9" t="s">
        <v>2116</v>
      </c>
      <c r="E9888" s="9" t="s">
        <v>2116</v>
      </c>
      <c r="F9888" s="10">
        <f t="shared" ca="1" si="309"/>
        <v>4.9438251057114649E-2</v>
      </c>
      <c r="G9888" s="3" t="str">
        <f>VLOOKUP(Table3[[#This Row],[PRODUCT ID]],Table1[[PRODUCT]:[SELLING PRICE]],1,FALSE)</f>
        <v>Product446</v>
      </c>
      <c r="H9888" s="3" t="str">
        <f>VLOOKUP(Table3[[#This Row],[PRODUCT ID]],Table1[[PRODUCT]:[SELLING PRICE]],2,FALSE)</f>
        <v>Category4</v>
      </c>
      <c r="I9888" s="3" t="str">
        <f>VLOOKUP(Table3[[#This Row],[PRODUCT ID]],Table1[[PRODUCT]:[SELLING PRICE]],3,FALSE)</f>
        <v>Ft</v>
      </c>
      <c r="J9888" s="16">
        <f ca="1">VLOOKUP(Table3[[#This Row],[PRODUCT ID]],Table1[[PRODUCT]:[SELLING PRICE]],4,FALSE)</f>
        <v>66</v>
      </c>
      <c r="K9888" s="16">
        <f ca="1">VLOOKUP(Table3[[#This Row],[PRODUCT ID]],Table1[[PRODUCT]:[SELLING PRICE]],5,FALSE)</f>
        <v>73.495873724864708</v>
      </c>
      <c r="L9888" s="16">
        <f ca="1">J9888*Table3[[#This Row],[QUANTITY]]</f>
        <v>66</v>
      </c>
      <c r="M9888" s="16">
        <f ca="1">K9888*Table3[[#This Row],[QUANTITY]]*(1-Table3[[#This Row],[DISCOUNT %]])</f>
        <v>69.862366267992854</v>
      </c>
      <c r="N9888" s="3">
        <f>DAY(Table3[[#This Row],[DATE]])</f>
        <v>26</v>
      </c>
      <c r="O9888" s="3" t="str">
        <f>TEXT(Table3[[#This Row],[DATE]],"mmm")</f>
        <v>Jan</v>
      </c>
      <c r="P9888" s="3">
        <f>YEAR(Table3[[#This Row],[DATE]])</f>
        <v>2048</v>
      </c>
    </row>
    <row r="9889" spans="1:16" x14ac:dyDescent="0.3">
      <c r="A9889" s="6">
        <v>54084</v>
      </c>
      <c r="B9889" s="7" t="s">
        <v>1499</v>
      </c>
      <c r="C9889" s="9">
        <f t="shared" ca="1" si="308"/>
        <v>1</v>
      </c>
      <c r="D9889" s="9" t="s">
        <v>2116</v>
      </c>
      <c r="E9889" s="9" t="s">
        <v>2116</v>
      </c>
      <c r="F9889" s="10">
        <f t="shared" ca="1" si="309"/>
        <v>4.1684940750823518E-3</v>
      </c>
      <c r="G9889" s="3" t="str">
        <f>VLOOKUP(Table3[[#This Row],[PRODUCT ID]],Table1[[PRODUCT]:[SELLING PRICE]],1,FALSE)</f>
        <v>Product447</v>
      </c>
      <c r="H9889" s="3" t="str">
        <f>VLOOKUP(Table3[[#This Row],[PRODUCT ID]],Table1[[PRODUCT]:[SELLING PRICE]],2,FALSE)</f>
        <v>Category5</v>
      </c>
      <c r="I9889" s="3" t="str">
        <f>VLOOKUP(Table3[[#This Row],[PRODUCT ID]],Table1[[PRODUCT]:[SELLING PRICE]],3,FALSE)</f>
        <v>Kg</v>
      </c>
      <c r="J9889" s="16">
        <f ca="1">VLOOKUP(Table3[[#This Row],[PRODUCT ID]],Table1[[PRODUCT]:[SELLING PRICE]],4,FALSE)</f>
        <v>217</v>
      </c>
      <c r="K9889" s="16">
        <f ca="1">VLOOKUP(Table3[[#This Row],[PRODUCT ID]],Table1[[PRODUCT]:[SELLING PRICE]],5,FALSE)</f>
        <v>271.24480292043745</v>
      </c>
      <c r="L9889" s="16">
        <f ca="1">J9889*Table3[[#This Row],[QUANTITY]]</f>
        <v>217</v>
      </c>
      <c r="M9889" s="16">
        <f ca="1">K9889*Table3[[#This Row],[QUANTITY]]*(1-Table3[[#This Row],[DISCOUNT %]])</f>
        <v>270.11412056656673</v>
      </c>
      <c r="N9889" s="3">
        <f>DAY(Table3[[#This Row],[DATE]])</f>
        <v>27</v>
      </c>
      <c r="O9889" s="3" t="str">
        <f>TEXT(Table3[[#This Row],[DATE]],"mmm")</f>
        <v>Jan</v>
      </c>
      <c r="P9889" s="3">
        <f>YEAR(Table3[[#This Row],[DATE]])</f>
        <v>2048</v>
      </c>
    </row>
    <row r="9890" spans="1:16" x14ac:dyDescent="0.3">
      <c r="A9890" s="6">
        <v>54085</v>
      </c>
      <c r="B9890" s="7" t="s">
        <v>1500</v>
      </c>
      <c r="C9890" s="9">
        <f t="shared" ca="1" si="308"/>
        <v>10</v>
      </c>
      <c r="D9890" s="9" t="s">
        <v>2115</v>
      </c>
      <c r="E9890" s="9" t="s">
        <v>2116</v>
      </c>
      <c r="F9890" s="10">
        <f t="shared" ca="1" si="309"/>
        <v>6.718364111466392E-2</v>
      </c>
      <c r="G9890" s="3" t="str">
        <f>VLOOKUP(Table3[[#This Row],[PRODUCT ID]],Table1[[PRODUCT]:[SELLING PRICE]],1,FALSE)</f>
        <v>Product448</v>
      </c>
      <c r="H9890" s="3" t="str">
        <f>VLOOKUP(Table3[[#This Row],[PRODUCT ID]],Table1[[PRODUCT]:[SELLING PRICE]],2,FALSE)</f>
        <v>Category1</v>
      </c>
      <c r="I9890" s="3" t="str">
        <f>VLOOKUP(Table3[[#This Row],[PRODUCT ID]],Table1[[PRODUCT]:[SELLING PRICE]],3,FALSE)</f>
        <v>No</v>
      </c>
      <c r="J9890" s="16">
        <f ca="1">VLOOKUP(Table3[[#This Row],[PRODUCT ID]],Table1[[PRODUCT]:[SELLING PRICE]],4,FALSE)</f>
        <v>37</v>
      </c>
      <c r="K9890" s="16">
        <f ca="1">VLOOKUP(Table3[[#This Row],[PRODUCT ID]],Table1[[PRODUCT]:[SELLING PRICE]],5,FALSE)</f>
        <v>161.07993720505132</v>
      </c>
      <c r="L9890" s="16">
        <f ca="1">J9890*Table3[[#This Row],[QUANTITY]]</f>
        <v>370</v>
      </c>
      <c r="M9890" s="16">
        <f ca="1">K9890*Table3[[#This Row],[QUANTITY]]*(1-Table3[[#This Row],[DISCOUNT %]])</f>
        <v>1502.5800051309457</v>
      </c>
      <c r="N9890" s="3">
        <f>DAY(Table3[[#This Row],[DATE]])</f>
        <v>28</v>
      </c>
      <c r="O9890" s="3" t="str">
        <f>TEXT(Table3[[#This Row],[DATE]],"mmm")</f>
        <v>Jan</v>
      </c>
      <c r="P9890" s="3">
        <f>YEAR(Table3[[#This Row],[DATE]])</f>
        <v>2048</v>
      </c>
    </row>
    <row r="9891" spans="1:16" x14ac:dyDescent="0.3">
      <c r="A9891" s="6">
        <v>54086</v>
      </c>
      <c r="B9891" s="7" t="s">
        <v>1501</v>
      </c>
      <c r="C9891" s="9">
        <f t="shared" ca="1" si="308"/>
        <v>11</v>
      </c>
      <c r="D9891" s="9" t="s">
        <v>2116</v>
      </c>
      <c r="E9891" s="9" t="s">
        <v>2116</v>
      </c>
      <c r="F9891" s="10">
        <f t="shared" ca="1" si="309"/>
        <v>6.0524002436055428E-2</v>
      </c>
      <c r="G9891" s="3" t="str">
        <f>VLOOKUP(Table3[[#This Row],[PRODUCT ID]],Table1[[PRODUCT]:[SELLING PRICE]],1,FALSE)</f>
        <v>Product449</v>
      </c>
      <c r="H9891" s="3" t="str">
        <f>VLOOKUP(Table3[[#This Row],[PRODUCT ID]],Table1[[PRODUCT]:[SELLING PRICE]],2,FALSE)</f>
        <v>Category2</v>
      </c>
      <c r="I9891" s="3" t="str">
        <f>VLOOKUP(Table3[[#This Row],[PRODUCT ID]],Table1[[PRODUCT]:[SELLING PRICE]],3,FALSE)</f>
        <v>No</v>
      </c>
      <c r="J9891" s="16">
        <f ca="1">VLOOKUP(Table3[[#This Row],[PRODUCT ID]],Table1[[PRODUCT]:[SELLING PRICE]],4,FALSE)</f>
        <v>54</v>
      </c>
      <c r="K9891" s="16">
        <f ca="1">VLOOKUP(Table3[[#This Row],[PRODUCT ID]],Table1[[PRODUCT]:[SELLING PRICE]],5,FALSE)</f>
        <v>207.74626387774205</v>
      </c>
      <c r="L9891" s="16">
        <f ca="1">J9891*Table3[[#This Row],[QUANTITY]]</f>
        <v>594</v>
      </c>
      <c r="M9891" s="16">
        <f ca="1">K9891*Table3[[#This Row],[QUANTITY]]*(1-Table3[[#This Row],[DISCOUNT %]])</f>
        <v>2146.898913463966</v>
      </c>
      <c r="N9891" s="3">
        <f>DAY(Table3[[#This Row],[DATE]])</f>
        <v>29</v>
      </c>
      <c r="O9891" s="3" t="str">
        <f>TEXT(Table3[[#This Row],[DATE]],"mmm")</f>
        <v>Jan</v>
      </c>
      <c r="P9891" s="3">
        <f>YEAR(Table3[[#This Row],[DATE]])</f>
        <v>2048</v>
      </c>
    </row>
    <row r="9892" spans="1:16" x14ac:dyDescent="0.3">
      <c r="A9892" s="6">
        <v>54087</v>
      </c>
      <c r="B9892" s="7" t="s">
        <v>1502</v>
      </c>
      <c r="C9892" s="9">
        <f t="shared" ca="1" si="308"/>
        <v>5</v>
      </c>
      <c r="D9892" s="9" t="s">
        <v>2117</v>
      </c>
      <c r="E9892" s="9" t="s">
        <v>2118</v>
      </c>
      <c r="F9892" s="10">
        <f t="shared" ca="1" si="309"/>
        <v>3.5348413152947013E-3</v>
      </c>
      <c r="G9892" s="3" t="str">
        <f>VLOOKUP(Table3[[#This Row],[PRODUCT ID]],Table1[[PRODUCT]:[SELLING PRICE]],1,FALSE)</f>
        <v>Product450</v>
      </c>
      <c r="H9892" s="3" t="str">
        <f>VLOOKUP(Table3[[#This Row],[PRODUCT ID]],Table1[[PRODUCT]:[SELLING PRICE]],2,FALSE)</f>
        <v>Category3</v>
      </c>
      <c r="I9892" s="3" t="str">
        <f>VLOOKUP(Table3[[#This Row],[PRODUCT ID]],Table1[[PRODUCT]:[SELLING PRICE]],3,FALSE)</f>
        <v>Ft</v>
      </c>
      <c r="J9892" s="16">
        <f ca="1">VLOOKUP(Table3[[#This Row],[PRODUCT ID]],Table1[[PRODUCT]:[SELLING PRICE]],4,FALSE)</f>
        <v>153</v>
      </c>
      <c r="K9892" s="16">
        <f ca="1">VLOOKUP(Table3[[#This Row],[PRODUCT ID]],Table1[[PRODUCT]:[SELLING PRICE]],5,FALSE)</f>
        <v>172.86633488663912</v>
      </c>
      <c r="L9892" s="16">
        <f ca="1">J9892*Table3[[#This Row],[QUANTITY]]</f>
        <v>765</v>
      </c>
      <c r="M9892" s="16">
        <f ca="1">K9892*Table3[[#This Row],[QUANTITY]]*(1-Table3[[#This Row],[DISCOUNT %]])</f>
        <v>861.27639912029133</v>
      </c>
      <c r="N9892" s="3">
        <f>DAY(Table3[[#This Row],[DATE]])</f>
        <v>30</v>
      </c>
      <c r="O9892" s="3" t="str">
        <f>TEXT(Table3[[#This Row],[DATE]],"mmm")</f>
        <v>Jan</v>
      </c>
      <c r="P9892" s="3">
        <f>YEAR(Table3[[#This Row],[DATE]])</f>
        <v>2048</v>
      </c>
    </row>
    <row r="9893" spans="1:16" x14ac:dyDescent="0.3">
      <c r="A9893" s="6">
        <v>54088</v>
      </c>
      <c r="B9893" s="7" t="s">
        <v>1503</v>
      </c>
      <c r="C9893" s="9">
        <f t="shared" ca="1" si="308"/>
        <v>2</v>
      </c>
      <c r="D9893" s="9" t="s">
        <v>2115</v>
      </c>
      <c r="E9893" s="9" t="s">
        <v>2118</v>
      </c>
      <c r="F9893" s="10">
        <f t="shared" ca="1" si="309"/>
        <v>9.9383004510076256E-2</v>
      </c>
      <c r="G9893" s="3" t="str">
        <f>VLOOKUP(Table3[[#This Row],[PRODUCT ID]],Table1[[PRODUCT]:[SELLING PRICE]],1,FALSE)</f>
        <v>Product451</v>
      </c>
      <c r="H9893" s="3" t="str">
        <f>VLOOKUP(Table3[[#This Row],[PRODUCT ID]],Table1[[PRODUCT]:[SELLING PRICE]],2,FALSE)</f>
        <v>Category4</v>
      </c>
      <c r="I9893" s="3" t="str">
        <f>VLOOKUP(Table3[[#This Row],[PRODUCT ID]],Table1[[PRODUCT]:[SELLING PRICE]],3,FALSE)</f>
        <v>No</v>
      </c>
      <c r="J9893" s="16">
        <f ca="1">VLOOKUP(Table3[[#This Row],[PRODUCT ID]],Table1[[PRODUCT]:[SELLING PRICE]],4,FALSE)</f>
        <v>183</v>
      </c>
      <c r="K9893" s="16">
        <f ca="1">VLOOKUP(Table3[[#This Row],[PRODUCT ID]],Table1[[PRODUCT]:[SELLING PRICE]],5,FALSE)</f>
        <v>243.08713282427101</v>
      </c>
      <c r="L9893" s="16">
        <f ca="1">J9893*Table3[[#This Row],[QUANTITY]]</f>
        <v>366</v>
      </c>
      <c r="M9893" s="16">
        <f ca="1">K9893*Table3[[#This Row],[QUANTITY]]*(1-Table3[[#This Row],[DISCOUNT %]])</f>
        <v>437.85680641290992</v>
      </c>
      <c r="N9893" s="3">
        <f>DAY(Table3[[#This Row],[DATE]])</f>
        <v>31</v>
      </c>
      <c r="O9893" s="3" t="str">
        <f>TEXT(Table3[[#This Row],[DATE]],"mmm")</f>
        <v>Jan</v>
      </c>
      <c r="P9893" s="3">
        <f>YEAR(Table3[[#This Row],[DATE]])</f>
        <v>2048</v>
      </c>
    </row>
    <row r="9894" spans="1:16" x14ac:dyDescent="0.3">
      <c r="A9894" s="6">
        <v>54089</v>
      </c>
      <c r="B9894" s="7" t="s">
        <v>1504</v>
      </c>
      <c r="C9894" s="9">
        <f t="shared" ca="1" si="308"/>
        <v>11</v>
      </c>
      <c r="D9894" s="9" t="s">
        <v>2115</v>
      </c>
      <c r="E9894" s="9" t="s">
        <v>2116</v>
      </c>
      <c r="F9894" s="10">
        <f t="shared" ca="1" si="309"/>
        <v>2.8969735272149934E-2</v>
      </c>
      <c r="G9894" s="3" t="str">
        <f>VLOOKUP(Table3[[#This Row],[PRODUCT ID]],Table1[[PRODUCT]:[SELLING PRICE]],1,FALSE)</f>
        <v>Product452</v>
      </c>
      <c r="H9894" s="3" t="str">
        <f>VLOOKUP(Table3[[#This Row],[PRODUCT ID]],Table1[[PRODUCT]:[SELLING PRICE]],2,FALSE)</f>
        <v>Category5</v>
      </c>
      <c r="I9894" s="3" t="str">
        <f>VLOOKUP(Table3[[#This Row],[PRODUCT ID]],Table1[[PRODUCT]:[SELLING PRICE]],3,FALSE)</f>
        <v>Kg</v>
      </c>
      <c r="J9894" s="16">
        <f ca="1">VLOOKUP(Table3[[#This Row],[PRODUCT ID]],Table1[[PRODUCT]:[SELLING PRICE]],4,FALSE)</f>
        <v>50</v>
      </c>
      <c r="K9894" s="16">
        <f ca="1">VLOOKUP(Table3[[#This Row],[PRODUCT ID]],Table1[[PRODUCT]:[SELLING PRICE]],5,FALSE)</f>
        <v>268.33137701532064</v>
      </c>
      <c r="L9894" s="16">
        <f ca="1">J9894*Table3[[#This Row],[QUANTITY]]</f>
        <v>550</v>
      </c>
      <c r="M9894" s="16">
        <f ca="1">K9894*Table3[[#This Row],[QUANTITY]]*(1-Table3[[#This Row],[DISCOUNT %]])</f>
        <v>2866.1367686377284</v>
      </c>
      <c r="N9894" s="3">
        <f>DAY(Table3[[#This Row],[DATE]])</f>
        <v>1</v>
      </c>
      <c r="O9894" s="3" t="str">
        <f>TEXT(Table3[[#This Row],[DATE]],"mmm")</f>
        <v>Feb</v>
      </c>
      <c r="P9894" s="3">
        <f>YEAR(Table3[[#This Row],[DATE]])</f>
        <v>2048</v>
      </c>
    </row>
    <row r="9895" spans="1:16" x14ac:dyDescent="0.3">
      <c r="A9895" s="6">
        <v>54090</v>
      </c>
      <c r="B9895" s="7" t="s">
        <v>1505</v>
      </c>
      <c r="C9895" s="9">
        <f t="shared" ca="1" si="308"/>
        <v>8</v>
      </c>
      <c r="D9895" s="9" t="s">
        <v>2115</v>
      </c>
      <c r="E9895" s="9" t="s">
        <v>2116</v>
      </c>
      <c r="F9895" s="10">
        <f t="shared" ca="1" si="309"/>
        <v>6.0934210529168586E-2</v>
      </c>
      <c r="G9895" s="3" t="str">
        <f>VLOOKUP(Table3[[#This Row],[PRODUCT ID]],Table1[[PRODUCT]:[SELLING PRICE]],1,FALSE)</f>
        <v>Product453</v>
      </c>
      <c r="H9895" s="3" t="str">
        <f>VLOOKUP(Table3[[#This Row],[PRODUCT ID]],Table1[[PRODUCT]:[SELLING PRICE]],2,FALSE)</f>
        <v>Category1</v>
      </c>
      <c r="I9895" s="3" t="str">
        <f>VLOOKUP(Table3[[#This Row],[PRODUCT ID]],Table1[[PRODUCT]:[SELLING PRICE]],3,FALSE)</f>
        <v>Kg</v>
      </c>
      <c r="J9895" s="16">
        <f ca="1">VLOOKUP(Table3[[#This Row],[PRODUCT ID]],Table1[[PRODUCT]:[SELLING PRICE]],4,FALSE)</f>
        <v>183</v>
      </c>
      <c r="K9895" s="16">
        <f ca="1">VLOOKUP(Table3[[#This Row],[PRODUCT ID]],Table1[[PRODUCT]:[SELLING PRICE]],5,FALSE)</f>
        <v>196.04404463784016</v>
      </c>
      <c r="L9895" s="16">
        <f ca="1">J9895*Table3[[#This Row],[QUANTITY]]</f>
        <v>1464</v>
      </c>
      <c r="M9895" s="16">
        <f ca="1">K9895*Table3[[#This Row],[QUANTITY]]*(1-Table3[[#This Row],[DISCOUNT %]])</f>
        <v>1472.7860443911063</v>
      </c>
      <c r="N9895" s="3">
        <f>DAY(Table3[[#This Row],[DATE]])</f>
        <v>2</v>
      </c>
      <c r="O9895" s="3" t="str">
        <f>TEXT(Table3[[#This Row],[DATE]],"mmm")</f>
        <v>Feb</v>
      </c>
      <c r="P9895" s="3">
        <f>YEAR(Table3[[#This Row],[DATE]])</f>
        <v>2048</v>
      </c>
    </row>
    <row r="9896" spans="1:16" x14ac:dyDescent="0.3">
      <c r="A9896" s="6">
        <v>54091</v>
      </c>
      <c r="B9896" s="7" t="s">
        <v>1506</v>
      </c>
      <c r="C9896" s="9">
        <f t="shared" ca="1" si="308"/>
        <v>3</v>
      </c>
      <c r="D9896" s="9" t="s">
        <v>2116</v>
      </c>
      <c r="E9896" s="9" t="s">
        <v>2116</v>
      </c>
      <c r="F9896" s="10">
        <f t="shared" ca="1" si="309"/>
        <v>5.1907580806087261E-2</v>
      </c>
      <c r="G9896" s="3" t="str">
        <f>VLOOKUP(Table3[[#This Row],[PRODUCT ID]],Table1[[PRODUCT]:[SELLING PRICE]],1,FALSE)</f>
        <v>Product454</v>
      </c>
      <c r="H9896" s="3" t="str">
        <f>VLOOKUP(Table3[[#This Row],[PRODUCT ID]],Table1[[PRODUCT]:[SELLING PRICE]],2,FALSE)</f>
        <v>Category2</v>
      </c>
      <c r="I9896" s="3" t="str">
        <f>VLOOKUP(Table3[[#This Row],[PRODUCT ID]],Table1[[PRODUCT]:[SELLING PRICE]],3,FALSE)</f>
        <v>Lt</v>
      </c>
      <c r="J9896" s="16">
        <f ca="1">VLOOKUP(Table3[[#This Row],[PRODUCT ID]],Table1[[PRODUCT]:[SELLING PRICE]],4,FALSE)</f>
        <v>65</v>
      </c>
      <c r="K9896" s="16">
        <f ca="1">VLOOKUP(Table3[[#This Row],[PRODUCT ID]],Table1[[PRODUCT]:[SELLING PRICE]],5,FALSE)</f>
        <v>130.24392975321103</v>
      </c>
      <c r="L9896" s="16">
        <f ca="1">J9896*Table3[[#This Row],[QUANTITY]]</f>
        <v>195</v>
      </c>
      <c r="M9896" s="16">
        <f ca="1">K9896*Table3[[#This Row],[QUANTITY]]*(1-Table3[[#This Row],[DISCOUNT %]])</f>
        <v>370.44984733513166</v>
      </c>
      <c r="N9896" s="3">
        <f>DAY(Table3[[#This Row],[DATE]])</f>
        <v>3</v>
      </c>
      <c r="O9896" s="3" t="str">
        <f>TEXT(Table3[[#This Row],[DATE]],"mmm")</f>
        <v>Feb</v>
      </c>
      <c r="P9896" s="3">
        <f>YEAR(Table3[[#This Row],[DATE]])</f>
        <v>2048</v>
      </c>
    </row>
    <row r="9897" spans="1:16" x14ac:dyDescent="0.3">
      <c r="A9897" s="6">
        <v>54092</v>
      </c>
      <c r="B9897" s="7" t="s">
        <v>1507</v>
      </c>
      <c r="C9897" s="9">
        <f t="shared" ca="1" si="308"/>
        <v>4</v>
      </c>
      <c r="D9897" s="9" t="s">
        <v>2116</v>
      </c>
      <c r="E9897" s="9" t="s">
        <v>2116</v>
      </c>
      <c r="F9897" s="10">
        <f t="shared" ca="1" si="309"/>
        <v>1.4005804510491294E-2</v>
      </c>
      <c r="G9897" s="3" t="str">
        <f>VLOOKUP(Table3[[#This Row],[PRODUCT ID]],Table1[[PRODUCT]:[SELLING PRICE]],1,FALSE)</f>
        <v>Product455</v>
      </c>
      <c r="H9897" s="3" t="str">
        <f>VLOOKUP(Table3[[#This Row],[PRODUCT ID]],Table1[[PRODUCT]:[SELLING PRICE]],2,FALSE)</f>
        <v>Category3</v>
      </c>
      <c r="I9897" s="3" t="str">
        <f>VLOOKUP(Table3[[#This Row],[PRODUCT ID]],Table1[[PRODUCT]:[SELLING PRICE]],3,FALSE)</f>
        <v>Kg</v>
      </c>
      <c r="J9897" s="16">
        <f ca="1">VLOOKUP(Table3[[#This Row],[PRODUCT ID]],Table1[[PRODUCT]:[SELLING PRICE]],4,FALSE)</f>
        <v>138</v>
      </c>
      <c r="K9897" s="16">
        <f ca="1">VLOOKUP(Table3[[#This Row],[PRODUCT ID]],Table1[[PRODUCT]:[SELLING PRICE]],5,FALSE)</f>
        <v>168.4508448610674</v>
      </c>
      <c r="L9897" s="16">
        <f ca="1">J9897*Table3[[#This Row],[QUANTITY]]</f>
        <v>552</v>
      </c>
      <c r="M9897" s="16">
        <f ca="1">K9897*Table3[[#This Row],[QUANTITY]]*(1-Table3[[#This Row],[DISCOUNT %]])</f>
        <v>664.36622103326476</v>
      </c>
      <c r="N9897" s="3">
        <f>DAY(Table3[[#This Row],[DATE]])</f>
        <v>4</v>
      </c>
      <c r="O9897" s="3" t="str">
        <f>TEXT(Table3[[#This Row],[DATE]],"mmm")</f>
        <v>Feb</v>
      </c>
      <c r="P9897" s="3">
        <f>YEAR(Table3[[#This Row],[DATE]])</f>
        <v>2048</v>
      </c>
    </row>
    <row r="9898" spans="1:16" x14ac:dyDescent="0.3">
      <c r="A9898" s="6">
        <v>54093</v>
      </c>
      <c r="B9898" s="7" t="s">
        <v>1508</v>
      </c>
      <c r="C9898" s="9">
        <f t="shared" ca="1" si="308"/>
        <v>7</v>
      </c>
      <c r="D9898" s="9" t="s">
        <v>2116</v>
      </c>
      <c r="E9898" s="9" t="s">
        <v>2118</v>
      </c>
      <c r="F9898" s="10">
        <f t="shared" ca="1" si="309"/>
        <v>3.3282438897601428E-2</v>
      </c>
      <c r="G9898" s="3" t="str">
        <f>VLOOKUP(Table3[[#This Row],[PRODUCT ID]],Table1[[PRODUCT]:[SELLING PRICE]],1,FALSE)</f>
        <v>Product456</v>
      </c>
      <c r="H9898" s="3" t="str">
        <f>VLOOKUP(Table3[[#This Row],[PRODUCT ID]],Table1[[PRODUCT]:[SELLING PRICE]],2,FALSE)</f>
        <v>Category4</v>
      </c>
      <c r="I9898" s="3" t="str">
        <f>VLOOKUP(Table3[[#This Row],[PRODUCT ID]],Table1[[PRODUCT]:[SELLING PRICE]],3,FALSE)</f>
        <v>Lt</v>
      </c>
      <c r="J9898" s="16">
        <f ca="1">VLOOKUP(Table3[[#This Row],[PRODUCT ID]],Table1[[PRODUCT]:[SELLING PRICE]],4,FALSE)</f>
        <v>40</v>
      </c>
      <c r="K9898" s="16">
        <f ca="1">VLOOKUP(Table3[[#This Row],[PRODUCT ID]],Table1[[PRODUCT]:[SELLING PRICE]],5,FALSE)</f>
        <v>70.338499598051584</v>
      </c>
      <c r="L9898" s="16">
        <f ca="1">J9898*Table3[[#This Row],[QUANTITY]]</f>
        <v>280</v>
      </c>
      <c r="M9898" s="16">
        <f ca="1">K9898*Table3[[#This Row],[QUANTITY]]*(1-Table3[[#This Row],[DISCOUNT %]])</f>
        <v>475.98223948121324</v>
      </c>
      <c r="N9898" s="3">
        <f>DAY(Table3[[#This Row],[DATE]])</f>
        <v>5</v>
      </c>
      <c r="O9898" s="3" t="str">
        <f>TEXT(Table3[[#This Row],[DATE]],"mmm")</f>
        <v>Feb</v>
      </c>
      <c r="P9898" s="3">
        <f>YEAR(Table3[[#This Row],[DATE]])</f>
        <v>2048</v>
      </c>
    </row>
    <row r="9899" spans="1:16" x14ac:dyDescent="0.3">
      <c r="A9899" s="6">
        <v>54094</v>
      </c>
      <c r="B9899" s="7" t="s">
        <v>1509</v>
      </c>
      <c r="C9899" s="9">
        <f t="shared" ca="1" si="308"/>
        <v>4</v>
      </c>
      <c r="D9899" s="9" t="s">
        <v>2115</v>
      </c>
      <c r="E9899" s="9" t="s">
        <v>2116</v>
      </c>
      <c r="F9899" s="10">
        <f t="shared" ca="1" si="309"/>
        <v>4.8437654147319223E-2</v>
      </c>
      <c r="G9899" s="3" t="str">
        <f>VLOOKUP(Table3[[#This Row],[PRODUCT ID]],Table1[[PRODUCT]:[SELLING PRICE]],1,FALSE)</f>
        <v>Product457</v>
      </c>
      <c r="H9899" s="3" t="str">
        <f>VLOOKUP(Table3[[#This Row],[PRODUCT ID]],Table1[[PRODUCT]:[SELLING PRICE]],2,FALSE)</f>
        <v>Category1</v>
      </c>
      <c r="I9899" s="3" t="str">
        <f>VLOOKUP(Table3[[#This Row],[PRODUCT ID]],Table1[[PRODUCT]:[SELLING PRICE]],3,FALSE)</f>
        <v>Ft</v>
      </c>
      <c r="J9899" s="16">
        <f ca="1">VLOOKUP(Table3[[#This Row],[PRODUCT ID]],Table1[[PRODUCT]:[SELLING PRICE]],4,FALSE)</f>
        <v>92</v>
      </c>
      <c r="K9899" s="16">
        <f ca="1">VLOOKUP(Table3[[#This Row],[PRODUCT ID]],Table1[[PRODUCT]:[SELLING PRICE]],5,FALSE)</f>
        <v>244.46122587165627</v>
      </c>
      <c r="L9899" s="16">
        <f ca="1">J9899*Table3[[#This Row],[QUANTITY]]</f>
        <v>368</v>
      </c>
      <c r="M9899" s="16">
        <f ca="1">K9899*Table3[[#This Row],[QUANTITY]]*(1-Table3[[#This Row],[DISCOUNT %]])</f>
        <v>930.48039024182117</v>
      </c>
      <c r="N9899" s="3">
        <f>DAY(Table3[[#This Row],[DATE]])</f>
        <v>6</v>
      </c>
      <c r="O9899" s="3" t="str">
        <f>TEXT(Table3[[#This Row],[DATE]],"mmm")</f>
        <v>Feb</v>
      </c>
      <c r="P9899" s="3">
        <f>YEAR(Table3[[#This Row],[DATE]])</f>
        <v>2048</v>
      </c>
    </row>
    <row r="9900" spans="1:16" x14ac:dyDescent="0.3">
      <c r="A9900" s="6">
        <v>54095</v>
      </c>
      <c r="B9900" s="7" t="s">
        <v>1510</v>
      </c>
      <c r="C9900" s="9">
        <f t="shared" ca="1" si="308"/>
        <v>11</v>
      </c>
      <c r="D9900" s="9" t="s">
        <v>2117</v>
      </c>
      <c r="E9900" s="9" t="s">
        <v>2116</v>
      </c>
      <c r="F9900" s="10">
        <f t="shared" ca="1" si="309"/>
        <v>3.7366893283728601E-2</v>
      </c>
      <c r="G9900" s="3" t="str">
        <f>VLOOKUP(Table3[[#This Row],[PRODUCT ID]],Table1[[PRODUCT]:[SELLING PRICE]],1,FALSE)</f>
        <v>Product458</v>
      </c>
      <c r="H9900" s="3" t="str">
        <f>VLOOKUP(Table3[[#This Row],[PRODUCT ID]],Table1[[PRODUCT]:[SELLING PRICE]],2,FALSE)</f>
        <v>Category2</v>
      </c>
      <c r="I9900" s="3" t="str">
        <f>VLOOKUP(Table3[[#This Row],[PRODUCT ID]],Table1[[PRODUCT]:[SELLING PRICE]],3,FALSE)</f>
        <v>Kg</v>
      </c>
      <c r="J9900" s="16">
        <f ca="1">VLOOKUP(Table3[[#This Row],[PRODUCT ID]],Table1[[PRODUCT]:[SELLING PRICE]],4,FALSE)</f>
        <v>88</v>
      </c>
      <c r="K9900" s="16">
        <f ca="1">VLOOKUP(Table3[[#This Row],[PRODUCT ID]],Table1[[PRODUCT]:[SELLING PRICE]],5,FALSE)</f>
        <v>113.28445781165411</v>
      </c>
      <c r="L9900" s="16">
        <f ca="1">J9900*Table3[[#This Row],[QUANTITY]]</f>
        <v>968</v>
      </c>
      <c r="M9900" s="16">
        <f ca="1">K9900*Table3[[#This Row],[QUANTITY]]*(1-Table3[[#This Row],[DISCOUNT %]])</f>
        <v>1199.5650652249108</v>
      </c>
      <c r="N9900" s="3">
        <f>DAY(Table3[[#This Row],[DATE]])</f>
        <v>7</v>
      </c>
      <c r="O9900" s="3" t="str">
        <f>TEXT(Table3[[#This Row],[DATE]],"mmm")</f>
        <v>Feb</v>
      </c>
      <c r="P9900" s="3">
        <f>YEAR(Table3[[#This Row],[DATE]])</f>
        <v>2048</v>
      </c>
    </row>
    <row r="9901" spans="1:16" x14ac:dyDescent="0.3">
      <c r="A9901" s="6">
        <v>54096</v>
      </c>
      <c r="B9901" s="7" t="s">
        <v>1511</v>
      </c>
      <c r="C9901" s="9">
        <f t="shared" ca="1" si="308"/>
        <v>10</v>
      </c>
      <c r="D9901" s="9" t="s">
        <v>2117</v>
      </c>
      <c r="E9901" s="9" t="s">
        <v>2116</v>
      </c>
      <c r="F9901" s="10">
        <f t="shared" ca="1" si="309"/>
        <v>9.9124912757591749E-2</v>
      </c>
      <c r="G9901" s="3" t="str">
        <f>VLOOKUP(Table3[[#This Row],[PRODUCT ID]],Table1[[PRODUCT]:[SELLING PRICE]],1,FALSE)</f>
        <v>Product459</v>
      </c>
      <c r="H9901" s="3" t="str">
        <f>VLOOKUP(Table3[[#This Row],[PRODUCT ID]],Table1[[PRODUCT]:[SELLING PRICE]],2,FALSE)</f>
        <v>Category3</v>
      </c>
      <c r="I9901" s="3" t="str">
        <f>VLOOKUP(Table3[[#This Row],[PRODUCT ID]],Table1[[PRODUCT]:[SELLING PRICE]],3,FALSE)</f>
        <v>No</v>
      </c>
      <c r="J9901" s="16">
        <f ca="1">VLOOKUP(Table3[[#This Row],[PRODUCT ID]],Table1[[PRODUCT]:[SELLING PRICE]],4,FALSE)</f>
        <v>7</v>
      </c>
      <c r="K9901" s="16">
        <f ca="1">VLOOKUP(Table3[[#This Row],[PRODUCT ID]],Table1[[PRODUCT]:[SELLING PRICE]],5,FALSE)</f>
        <v>74.245262660578376</v>
      </c>
      <c r="L9901" s="16">
        <f ca="1">J9901*Table3[[#This Row],[QUANTITY]]</f>
        <v>70</v>
      </c>
      <c r="M9901" s="16">
        <f ca="1">K9901*Table3[[#This Row],[QUANTITY]]*(1-Table3[[#This Row],[DISCOUNT %]])</f>
        <v>668.85707476684058</v>
      </c>
      <c r="N9901" s="3">
        <f>DAY(Table3[[#This Row],[DATE]])</f>
        <v>8</v>
      </c>
      <c r="O9901" s="3" t="str">
        <f>TEXT(Table3[[#This Row],[DATE]],"mmm")</f>
        <v>Feb</v>
      </c>
      <c r="P9901" s="3">
        <f>YEAR(Table3[[#This Row],[DATE]])</f>
        <v>2048</v>
      </c>
    </row>
    <row r="9902" spans="1:16" x14ac:dyDescent="0.3">
      <c r="A9902" s="6">
        <v>54097</v>
      </c>
      <c r="B9902" s="7" t="s">
        <v>1512</v>
      </c>
      <c r="C9902" s="9">
        <f t="shared" ca="1" si="308"/>
        <v>6</v>
      </c>
      <c r="D9902" s="9" t="s">
        <v>2116</v>
      </c>
      <c r="E9902" s="9" t="s">
        <v>2116</v>
      </c>
      <c r="F9902" s="10">
        <f t="shared" ca="1" si="309"/>
        <v>9.4941616467527329E-2</v>
      </c>
      <c r="G9902" s="3" t="str">
        <f>VLOOKUP(Table3[[#This Row],[PRODUCT ID]],Table1[[PRODUCT]:[SELLING PRICE]],1,FALSE)</f>
        <v>Product460</v>
      </c>
      <c r="H9902" s="3" t="str">
        <f>VLOOKUP(Table3[[#This Row],[PRODUCT ID]],Table1[[PRODUCT]:[SELLING PRICE]],2,FALSE)</f>
        <v>Category4</v>
      </c>
      <c r="I9902" s="3" t="str">
        <f>VLOOKUP(Table3[[#This Row],[PRODUCT ID]],Table1[[PRODUCT]:[SELLING PRICE]],3,FALSE)</f>
        <v>No</v>
      </c>
      <c r="J9902" s="16">
        <f ca="1">VLOOKUP(Table3[[#This Row],[PRODUCT ID]],Table1[[PRODUCT]:[SELLING PRICE]],4,FALSE)</f>
        <v>22</v>
      </c>
      <c r="K9902" s="16">
        <f ca="1">VLOOKUP(Table3[[#This Row],[PRODUCT ID]],Table1[[PRODUCT]:[SELLING PRICE]],5,FALSE)</f>
        <v>250.47667049876645</v>
      </c>
      <c r="L9902" s="16">
        <f ca="1">J9902*Table3[[#This Row],[QUANTITY]]</f>
        <v>132</v>
      </c>
      <c r="M9902" s="16">
        <f ca="1">K9902*Table3[[#This Row],[QUANTITY]]*(1-Table3[[#This Row],[DISCOUNT %]])</f>
        <v>1360.1760630852561</v>
      </c>
      <c r="N9902" s="3">
        <f>DAY(Table3[[#This Row],[DATE]])</f>
        <v>9</v>
      </c>
      <c r="O9902" s="3" t="str">
        <f>TEXT(Table3[[#This Row],[DATE]],"mmm")</f>
        <v>Feb</v>
      </c>
      <c r="P9902" s="3">
        <f>YEAR(Table3[[#This Row],[DATE]])</f>
        <v>2048</v>
      </c>
    </row>
    <row r="9903" spans="1:16" x14ac:dyDescent="0.3">
      <c r="A9903" s="6">
        <v>54098</v>
      </c>
      <c r="B9903" s="7" t="s">
        <v>1513</v>
      </c>
      <c r="C9903" s="9">
        <f t="shared" ca="1" si="308"/>
        <v>2</v>
      </c>
      <c r="D9903" s="9" t="s">
        <v>2116</v>
      </c>
      <c r="E9903" s="9" t="s">
        <v>2116</v>
      </c>
      <c r="F9903" s="10">
        <f t="shared" ca="1" si="309"/>
        <v>3.210101403166473E-2</v>
      </c>
      <c r="G9903" s="3" t="str">
        <f>VLOOKUP(Table3[[#This Row],[PRODUCT ID]],Table1[[PRODUCT]:[SELLING PRICE]],1,FALSE)</f>
        <v>Product461</v>
      </c>
      <c r="H9903" s="3" t="str">
        <f>VLOOKUP(Table3[[#This Row],[PRODUCT ID]],Table1[[PRODUCT]:[SELLING PRICE]],2,FALSE)</f>
        <v>Category5</v>
      </c>
      <c r="I9903" s="3" t="str">
        <f>VLOOKUP(Table3[[#This Row],[PRODUCT ID]],Table1[[PRODUCT]:[SELLING PRICE]],3,FALSE)</f>
        <v>Ft</v>
      </c>
      <c r="J9903" s="16">
        <f ca="1">VLOOKUP(Table3[[#This Row],[PRODUCT ID]],Table1[[PRODUCT]:[SELLING PRICE]],4,FALSE)</f>
        <v>196</v>
      </c>
      <c r="K9903" s="16">
        <f ca="1">VLOOKUP(Table3[[#This Row],[PRODUCT ID]],Table1[[PRODUCT]:[SELLING PRICE]],5,FALSE)</f>
        <v>79.966211757325595</v>
      </c>
      <c r="L9903" s="16">
        <f ca="1">J9903*Table3[[#This Row],[QUANTITY]]</f>
        <v>392</v>
      </c>
      <c r="M9903" s="16">
        <f ca="1">K9903*Table3[[#This Row],[QUANTITY]]*(1-Table3[[#This Row],[DISCOUNT %]])</f>
        <v>154.79843054328921</v>
      </c>
      <c r="N9903" s="3">
        <f>DAY(Table3[[#This Row],[DATE]])</f>
        <v>10</v>
      </c>
      <c r="O9903" s="3" t="str">
        <f>TEXT(Table3[[#This Row],[DATE]],"mmm")</f>
        <v>Feb</v>
      </c>
      <c r="P9903" s="3">
        <f>YEAR(Table3[[#This Row],[DATE]])</f>
        <v>2048</v>
      </c>
    </row>
    <row r="9904" spans="1:16" x14ac:dyDescent="0.3">
      <c r="A9904" s="6">
        <v>54099</v>
      </c>
      <c r="B9904" s="7" t="s">
        <v>1514</v>
      </c>
      <c r="C9904" s="9">
        <f t="shared" ca="1" si="308"/>
        <v>11</v>
      </c>
      <c r="D9904" s="9" t="s">
        <v>2116</v>
      </c>
      <c r="E9904" s="9" t="s">
        <v>2118</v>
      </c>
      <c r="F9904" s="10">
        <f t="shared" ca="1" si="309"/>
        <v>1.3562790285356964E-2</v>
      </c>
      <c r="G9904" s="3" t="str">
        <f>VLOOKUP(Table3[[#This Row],[PRODUCT ID]],Table1[[PRODUCT]:[SELLING PRICE]],1,FALSE)</f>
        <v>Product462</v>
      </c>
      <c r="H9904" s="3" t="str">
        <f>VLOOKUP(Table3[[#This Row],[PRODUCT ID]],Table1[[PRODUCT]:[SELLING PRICE]],2,FALSE)</f>
        <v>Category1</v>
      </c>
      <c r="I9904" s="3" t="str">
        <f>VLOOKUP(Table3[[#This Row],[PRODUCT ID]],Table1[[PRODUCT]:[SELLING PRICE]],3,FALSE)</f>
        <v>No</v>
      </c>
      <c r="J9904" s="16">
        <f ca="1">VLOOKUP(Table3[[#This Row],[PRODUCT ID]],Table1[[PRODUCT]:[SELLING PRICE]],4,FALSE)</f>
        <v>150</v>
      </c>
      <c r="K9904" s="16">
        <f ca="1">VLOOKUP(Table3[[#This Row],[PRODUCT ID]],Table1[[PRODUCT]:[SELLING PRICE]],5,FALSE)</f>
        <v>173.75563879222207</v>
      </c>
      <c r="L9904" s="16">
        <f ca="1">J9904*Table3[[#This Row],[QUANTITY]]</f>
        <v>1650</v>
      </c>
      <c r="M9904" s="16">
        <f ca="1">K9904*Table3[[#This Row],[QUANTITY]]*(1-Table3[[#This Row],[DISCOUNT %]])</f>
        <v>1885.3893025262341</v>
      </c>
      <c r="N9904" s="3">
        <f>DAY(Table3[[#This Row],[DATE]])</f>
        <v>11</v>
      </c>
      <c r="O9904" s="3" t="str">
        <f>TEXT(Table3[[#This Row],[DATE]],"mmm")</f>
        <v>Feb</v>
      </c>
      <c r="P9904" s="3">
        <f>YEAR(Table3[[#This Row],[DATE]])</f>
        <v>2048</v>
      </c>
    </row>
    <row r="9905" spans="1:16" x14ac:dyDescent="0.3">
      <c r="A9905" s="6">
        <v>54100</v>
      </c>
      <c r="B9905" s="7" t="s">
        <v>1515</v>
      </c>
      <c r="C9905" s="9">
        <f t="shared" ca="1" si="308"/>
        <v>4</v>
      </c>
      <c r="D9905" s="9" t="s">
        <v>2116</v>
      </c>
      <c r="E9905" s="9" t="s">
        <v>2118</v>
      </c>
      <c r="F9905" s="10">
        <f t="shared" ca="1" si="309"/>
        <v>6.3776195738351901E-2</v>
      </c>
      <c r="G9905" s="3" t="str">
        <f>VLOOKUP(Table3[[#This Row],[PRODUCT ID]],Table1[[PRODUCT]:[SELLING PRICE]],1,FALSE)</f>
        <v>Product463</v>
      </c>
      <c r="H9905" s="3" t="str">
        <f>VLOOKUP(Table3[[#This Row],[PRODUCT ID]],Table1[[PRODUCT]:[SELLING PRICE]],2,FALSE)</f>
        <v>Category2</v>
      </c>
      <c r="I9905" s="3" t="str">
        <f>VLOOKUP(Table3[[#This Row],[PRODUCT ID]],Table1[[PRODUCT]:[SELLING PRICE]],3,FALSE)</f>
        <v>Kg</v>
      </c>
      <c r="J9905" s="16">
        <f ca="1">VLOOKUP(Table3[[#This Row],[PRODUCT ID]],Table1[[PRODUCT]:[SELLING PRICE]],4,FALSE)</f>
        <v>237</v>
      </c>
      <c r="K9905" s="16">
        <f ca="1">VLOOKUP(Table3[[#This Row],[PRODUCT ID]],Table1[[PRODUCT]:[SELLING PRICE]],5,FALSE)</f>
        <v>215.85510983838273</v>
      </c>
      <c r="L9905" s="16">
        <f ca="1">J9905*Table3[[#This Row],[QUANTITY]]</f>
        <v>948</v>
      </c>
      <c r="M9905" s="16">
        <f ca="1">K9905*Table3[[#This Row],[QUANTITY]]*(1-Table3[[#This Row],[DISCOUNT %]])</f>
        <v>808.35476840882632</v>
      </c>
      <c r="N9905" s="3">
        <f>DAY(Table3[[#This Row],[DATE]])</f>
        <v>12</v>
      </c>
      <c r="O9905" s="3" t="str">
        <f>TEXT(Table3[[#This Row],[DATE]],"mmm")</f>
        <v>Feb</v>
      </c>
      <c r="P9905" s="3">
        <f>YEAR(Table3[[#This Row],[DATE]])</f>
        <v>2048</v>
      </c>
    </row>
    <row r="9906" spans="1:16" x14ac:dyDescent="0.3">
      <c r="A9906" s="6">
        <v>54101</v>
      </c>
      <c r="B9906" s="7" t="s">
        <v>1516</v>
      </c>
      <c r="C9906" s="9">
        <f t="shared" ca="1" si="308"/>
        <v>2</v>
      </c>
      <c r="D9906" s="9" t="s">
        <v>2115</v>
      </c>
      <c r="E9906" s="9" t="s">
        <v>2116</v>
      </c>
      <c r="F9906" s="10">
        <f t="shared" ca="1" si="309"/>
        <v>6.2871437901718119E-2</v>
      </c>
      <c r="G9906" s="3" t="str">
        <f>VLOOKUP(Table3[[#This Row],[PRODUCT ID]],Table1[[PRODUCT]:[SELLING PRICE]],1,FALSE)</f>
        <v>Product464</v>
      </c>
      <c r="H9906" s="3" t="str">
        <f>VLOOKUP(Table3[[#This Row],[PRODUCT ID]],Table1[[PRODUCT]:[SELLING PRICE]],2,FALSE)</f>
        <v>Category3</v>
      </c>
      <c r="I9906" s="3" t="str">
        <f>VLOOKUP(Table3[[#This Row],[PRODUCT ID]],Table1[[PRODUCT]:[SELLING PRICE]],3,FALSE)</f>
        <v>Kg</v>
      </c>
      <c r="J9906" s="16">
        <f ca="1">VLOOKUP(Table3[[#This Row],[PRODUCT ID]],Table1[[PRODUCT]:[SELLING PRICE]],4,FALSE)</f>
        <v>175</v>
      </c>
      <c r="K9906" s="16">
        <f ca="1">VLOOKUP(Table3[[#This Row],[PRODUCT ID]],Table1[[PRODUCT]:[SELLING PRICE]],5,FALSE)</f>
        <v>90.576989330217828</v>
      </c>
      <c r="L9906" s="16">
        <f ca="1">J9906*Table3[[#This Row],[QUANTITY]]</f>
        <v>350</v>
      </c>
      <c r="M9906" s="16">
        <f ca="1">K9906*Table3[[#This Row],[QUANTITY]]*(1-Table3[[#This Row],[DISCOUNT %]])</f>
        <v>169.7645675404369</v>
      </c>
      <c r="N9906" s="3">
        <f>DAY(Table3[[#This Row],[DATE]])</f>
        <v>13</v>
      </c>
      <c r="O9906" s="3" t="str">
        <f>TEXT(Table3[[#This Row],[DATE]],"mmm")</f>
        <v>Feb</v>
      </c>
      <c r="P9906" s="3">
        <f>YEAR(Table3[[#This Row],[DATE]])</f>
        <v>2048</v>
      </c>
    </row>
    <row r="9907" spans="1:16" x14ac:dyDescent="0.3">
      <c r="A9907" s="6">
        <v>54102</v>
      </c>
      <c r="B9907" s="7" t="s">
        <v>1517</v>
      </c>
      <c r="C9907" s="9">
        <f t="shared" ca="1" si="308"/>
        <v>7</v>
      </c>
      <c r="D9907" s="9" t="s">
        <v>2116</v>
      </c>
      <c r="E9907" s="9" t="s">
        <v>2116</v>
      </c>
      <c r="F9907" s="10">
        <f t="shared" ca="1" si="309"/>
        <v>2.8631131525631571E-4</v>
      </c>
      <c r="G9907" s="3" t="str">
        <f>VLOOKUP(Table3[[#This Row],[PRODUCT ID]],Table1[[PRODUCT]:[SELLING PRICE]],1,FALSE)</f>
        <v>Product465</v>
      </c>
      <c r="H9907" s="3" t="str">
        <f>VLOOKUP(Table3[[#This Row],[PRODUCT ID]],Table1[[PRODUCT]:[SELLING PRICE]],2,FALSE)</f>
        <v>Category4</v>
      </c>
      <c r="I9907" s="3" t="str">
        <f>VLOOKUP(Table3[[#This Row],[PRODUCT ID]],Table1[[PRODUCT]:[SELLING PRICE]],3,FALSE)</f>
        <v>Lt</v>
      </c>
      <c r="J9907" s="16">
        <f ca="1">VLOOKUP(Table3[[#This Row],[PRODUCT ID]],Table1[[PRODUCT]:[SELLING PRICE]],4,FALSE)</f>
        <v>125</v>
      </c>
      <c r="K9907" s="16">
        <f ca="1">VLOOKUP(Table3[[#This Row],[PRODUCT ID]],Table1[[PRODUCT]:[SELLING PRICE]],5,FALSE)</f>
        <v>34.337524518324379</v>
      </c>
      <c r="L9907" s="16">
        <f ca="1">J9907*Table3[[#This Row],[QUANTITY]]</f>
        <v>875</v>
      </c>
      <c r="M9907" s="16">
        <f ca="1">K9907*Table3[[#This Row],[QUANTITY]]*(1-Table3[[#This Row],[DISCOUNT %]])</f>
        <v>240.29385307561822</v>
      </c>
      <c r="N9907" s="3">
        <f>DAY(Table3[[#This Row],[DATE]])</f>
        <v>14</v>
      </c>
      <c r="O9907" s="3" t="str">
        <f>TEXT(Table3[[#This Row],[DATE]],"mmm")</f>
        <v>Feb</v>
      </c>
      <c r="P9907" s="3">
        <f>YEAR(Table3[[#This Row],[DATE]])</f>
        <v>2048</v>
      </c>
    </row>
    <row r="9908" spans="1:16" x14ac:dyDescent="0.3">
      <c r="A9908" s="6">
        <v>54103</v>
      </c>
      <c r="B9908" s="7" t="s">
        <v>1518</v>
      </c>
      <c r="C9908" s="9">
        <f t="shared" ca="1" si="308"/>
        <v>1</v>
      </c>
      <c r="D9908" s="9" t="s">
        <v>2117</v>
      </c>
      <c r="E9908" s="9" t="s">
        <v>2116</v>
      </c>
      <c r="F9908" s="10">
        <f t="shared" ca="1" si="309"/>
        <v>9.7488656184725853E-2</v>
      </c>
      <c r="G9908" s="3" t="str">
        <f>VLOOKUP(Table3[[#This Row],[PRODUCT ID]],Table1[[PRODUCT]:[SELLING PRICE]],1,FALSE)</f>
        <v>Product466</v>
      </c>
      <c r="H9908" s="3" t="str">
        <f>VLOOKUP(Table3[[#This Row],[PRODUCT ID]],Table1[[PRODUCT]:[SELLING PRICE]],2,FALSE)</f>
        <v>Category5</v>
      </c>
      <c r="I9908" s="3" t="str">
        <f>VLOOKUP(Table3[[#This Row],[PRODUCT ID]],Table1[[PRODUCT]:[SELLING PRICE]],3,FALSE)</f>
        <v>Kg</v>
      </c>
      <c r="J9908" s="16">
        <f ca="1">VLOOKUP(Table3[[#This Row],[PRODUCT ID]],Table1[[PRODUCT]:[SELLING PRICE]],4,FALSE)</f>
        <v>65</v>
      </c>
      <c r="K9908" s="16">
        <f ca="1">VLOOKUP(Table3[[#This Row],[PRODUCT ID]],Table1[[PRODUCT]:[SELLING PRICE]],5,FALSE)</f>
        <v>239.95607945757928</v>
      </c>
      <c r="L9908" s="16">
        <f ca="1">J9908*Table3[[#This Row],[QUANTITY]]</f>
        <v>65</v>
      </c>
      <c r="M9908" s="16">
        <f ca="1">K9908*Table3[[#This Row],[QUANTITY]]*(1-Table3[[#This Row],[DISCOUNT %]])</f>
        <v>216.56308372790457</v>
      </c>
      <c r="N9908" s="3">
        <f>DAY(Table3[[#This Row],[DATE]])</f>
        <v>15</v>
      </c>
      <c r="O9908" s="3" t="str">
        <f>TEXT(Table3[[#This Row],[DATE]],"mmm")</f>
        <v>Feb</v>
      </c>
      <c r="P9908" s="3">
        <f>YEAR(Table3[[#This Row],[DATE]])</f>
        <v>2048</v>
      </c>
    </row>
    <row r="9909" spans="1:16" x14ac:dyDescent="0.3">
      <c r="A9909" s="6">
        <v>54104</v>
      </c>
      <c r="B9909" s="7" t="s">
        <v>1519</v>
      </c>
      <c r="C9909" s="9">
        <f t="shared" ca="1" si="308"/>
        <v>8</v>
      </c>
      <c r="D9909" s="9" t="s">
        <v>2115</v>
      </c>
      <c r="E9909" s="9" t="s">
        <v>2116</v>
      </c>
      <c r="F9909" s="10">
        <f t="shared" ca="1" si="309"/>
        <v>4.3407565083991288E-2</v>
      </c>
      <c r="G9909" s="3" t="str">
        <f>VLOOKUP(Table3[[#This Row],[PRODUCT ID]],Table1[[PRODUCT]:[SELLING PRICE]],1,FALSE)</f>
        <v>Product467</v>
      </c>
      <c r="H9909" s="3" t="str">
        <f>VLOOKUP(Table3[[#This Row],[PRODUCT ID]],Table1[[PRODUCT]:[SELLING PRICE]],2,FALSE)</f>
        <v>Category1</v>
      </c>
      <c r="I9909" s="3" t="str">
        <f>VLOOKUP(Table3[[#This Row],[PRODUCT ID]],Table1[[PRODUCT]:[SELLING PRICE]],3,FALSE)</f>
        <v>Lt</v>
      </c>
      <c r="J9909" s="16">
        <f ca="1">VLOOKUP(Table3[[#This Row],[PRODUCT ID]],Table1[[PRODUCT]:[SELLING PRICE]],4,FALSE)</f>
        <v>29</v>
      </c>
      <c r="K9909" s="16">
        <f ca="1">VLOOKUP(Table3[[#This Row],[PRODUCT ID]],Table1[[PRODUCT]:[SELLING PRICE]],5,FALSE)</f>
        <v>313.00300966895855</v>
      </c>
      <c r="L9909" s="16">
        <f ca="1">J9909*Table3[[#This Row],[QUANTITY]]</f>
        <v>232</v>
      </c>
      <c r="M9909" s="16">
        <f ca="1">K9909*Table3[[#This Row],[QUANTITY]]*(1-Table3[[#This Row],[DISCOUNT %]])</f>
        <v>2395.3304892421447</v>
      </c>
      <c r="N9909" s="3">
        <f>DAY(Table3[[#This Row],[DATE]])</f>
        <v>16</v>
      </c>
      <c r="O9909" s="3" t="str">
        <f>TEXT(Table3[[#This Row],[DATE]],"mmm")</f>
        <v>Feb</v>
      </c>
      <c r="P9909" s="3">
        <f>YEAR(Table3[[#This Row],[DATE]])</f>
        <v>2048</v>
      </c>
    </row>
    <row r="9910" spans="1:16" x14ac:dyDescent="0.3">
      <c r="A9910" s="6">
        <v>54105</v>
      </c>
      <c r="B9910" s="7" t="s">
        <v>1520</v>
      </c>
      <c r="C9910" s="9">
        <f t="shared" ca="1" si="308"/>
        <v>9</v>
      </c>
      <c r="D9910" s="9" t="s">
        <v>2115</v>
      </c>
      <c r="E9910" s="9" t="s">
        <v>2118</v>
      </c>
      <c r="F9910" s="10">
        <f t="shared" ca="1" si="309"/>
        <v>7.655284770884449E-2</v>
      </c>
      <c r="G9910" s="3" t="str">
        <f>VLOOKUP(Table3[[#This Row],[PRODUCT ID]],Table1[[PRODUCT]:[SELLING PRICE]],1,FALSE)</f>
        <v>Product468</v>
      </c>
      <c r="H9910" s="3" t="str">
        <f>VLOOKUP(Table3[[#This Row],[PRODUCT ID]],Table1[[PRODUCT]:[SELLING PRICE]],2,FALSE)</f>
        <v>Category2</v>
      </c>
      <c r="I9910" s="3" t="str">
        <f>VLOOKUP(Table3[[#This Row],[PRODUCT ID]],Table1[[PRODUCT]:[SELLING PRICE]],3,FALSE)</f>
        <v>Ft</v>
      </c>
      <c r="J9910" s="16">
        <f ca="1">VLOOKUP(Table3[[#This Row],[PRODUCT ID]],Table1[[PRODUCT]:[SELLING PRICE]],4,FALSE)</f>
        <v>240</v>
      </c>
      <c r="K9910" s="16">
        <f ca="1">VLOOKUP(Table3[[#This Row],[PRODUCT ID]],Table1[[PRODUCT]:[SELLING PRICE]],5,FALSE)</f>
        <v>27.457828291553902</v>
      </c>
      <c r="L9910" s="16">
        <f ca="1">J9910*Table3[[#This Row],[QUANTITY]]</f>
        <v>2160</v>
      </c>
      <c r="M9910" s="16">
        <f ca="1">K9910*Table3[[#This Row],[QUANTITY]]*(1-Table3[[#This Row],[DISCOUNT %]])</f>
        <v>228.20268009541476</v>
      </c>
      <c r="N9910" s="3">
        <f>DAY(Table3[[#This Row],[DATE]])</f>
        <v>17</v>
      </c>
      <c r="O9910" s="3" t="str">
        <f>TEXT(Table3[[#This Row],[DATE]],"mmm")</f>
        <v>Feb</v>
      </c>
      <c r="P9910" s="3">
        <f>YEAR(Table3[[#This Row],[DATE]])</f>
        <v>2048</v>
      </c>
    </row>
    <row r="9911" spans="1:16" x14ac:dyDescent="0.3">
      <c r="A9911" s="6">
        <v>54106</v>
      </c>
      <c r="B9911" s="7" t="s">
        <v>1521</v>
      </c>
      <c r="C9911" s="9">
        <f t="shared" ca="1" si="308"/>
        <v>3</v>
      </c>
      <c r="D9911" s="9" t="s">
        <v>2115</v>
      </c>
      <c r="E9911" s="9" t="s">
        <v>2116</v>
      </c>
      <c r="F9911" s="10">
        <f t="shared" ca="1" si="309"/>
        <v>4.438404371504423E-2</v>
      </c>
      <c r="G9911" s="3" t="str">
        <f>VLOOKUP(Table3[[#This Row],[PRODUCT ID]],Table1[[PRODUCT]:[SELLING PRICE]],1,FALSE)</f>
        <v>Product469</v>
      </c>
      <c r="H9911" s="3" t="str">
        <f>VLOOKUP(Table3[[#This Row],[PRODUCT ID]],Table1[[PRODUCT]:[SELLING PRICE]],2,FALSE)</f>
        <v>Category3</v>
      </c>
      <c r="I9911" s="3" t="str">
        <f>VLOOKUP(Table3[[#This Row],[PRODUCT ID]],Table1[[PRODUCT]:[SELLING PRICE]],3,FALSE)</f>
        <v>Kg</v>
      </c>
      <c r="J9911" s="16">
        <f ca="1">VLOOKUP(Table3[[#This Row],[PRODUCT ID]],Table1[[PRODUCT]:[SELLING PRICE]],4,FALSE)</f>
        <v>41</v>
      </c>
      <c r="K9911" s="16">
        <f ca="1">VLOOKUP(Table3[[#This Row],[PRODUCT ID]],Table1[[PRODUCT]:[SELLING PRICE]],5,FALSE)</f>
        <v>289.53204788439183</v>
      </c>
      <c r="L9911" s="16">
        <f ca="1">J9911*Table3[[#This Row],[QUANTITY]]</f>
        <v>123</v>
      </c>
      <c r="M9911" s="16">
        <f ca="1">K9911*Table3[[#This Row],[QUANTITY]]*(1-Table3[[#This Row],[DISCOUNT %]])</f>
        <v>830.04433444255403</v>
      </c>
      <c r="N9911" s="3">
        <f>DAY(Table3[[#This Row],[DATE]])</f>
        <v>18</v>
      </c>
      <c r="O9911" s="3" t="str">
        <f>TEXT(Table3[[#This Row],[DATE]],"mmm")</f>
        <v>Feb</v>
      </c>
      <c r="P9911" s="3">
        <f>YEAR(Table3[[#This Row],[DATE]])</f>
        <v>2048</v>
      </c>
    </row>
    <row r="9912" spans="1:16" x14ac:dyDescent="0.3">
      <c r="A9912" s="6">
        <v>54107</v>
      </c>
      <c r="B9912" s="7" t="s">
        <v>1522</v>
      </c>
      <c r="C9912" s="9">
        <f t="shared" ca="1" si="308"/>
        <v>13</v>
      </c>
      <c r="D9912" s="9" t="s">
        <v>2116</v>
      </c>
      <c r="E9912" s="9" t="s">
        <v>2116</v>
      </c>
      <c r="F9912" s="10">
        <f t="shared" ca="1" si="309"/>
        <v>8.040455655782805E-2</v>
      </c>
      <c r="G9912" s="3" t="str">
        <f>VLOOKUP(Table3[[#This Row],[PRODUCT ID]],Table1[[PRODUCT]:[SELLING PRICE]],1,FALSE)</f>
        <v>Product470</v>
      </c>
      <c r="H9912" s="3" t="str">
        <f>VLOOKUP(Table3[[#This Row],[PRODUCT ID]],Table1[[PRODUCT]:[SELLING PRICE]],2,FALSE)</f>
        <v>Category4</v>
      </c>
      <c r="I9912" s="3" t="str">
        <f>VLOOKUP(Table3[[#This Row],[PRODUCT ID]],Table1[[PRODUCT]:[SELLING PRICE]],3,FALSE)</f>
        <v>No</v>
      </c>
      <c r="J9912" s="16">
        <f ca="1">VLOOKUP(Table3[[#This Row],[PRODUCT ID]],Table1[[PRODUCT]:[SELLING PRICE]],4,FALSE)</f>
        <v>85</v>
      </c>
      <c r="K9912" s="16">
        <f ca="1">VLOOKUP(Table3[[#This Row],[PRODUCT ID]],Table1[[PRODUCT]:[SELLING PRICE]],5,FALSE)</f>
        <v>310.21596314357777</v>
      </c>
      <c r="L9912" s="16">
        <f ca="1">J9912*Table3[[#This Row],[QUANTITY]]</f>
        <v>1105</v>
      </c>
      <c r="M9912" s="16">
        <f ca="1">K9912*Table3[[#This Row],[QUANTITY]]*(1-Table3[[#This Row],[DISCOUNT %]])</f>
        <v>3708.5514204681649</v>
      </c>
      <c r="N9912" s="3">
        <f>DAY(Table3[[#This Row],[DATE]])</f>
        <v>19</v>
      </c>
      <c r="O9912" s="3" t="str">
        <f>TEXT(Table3[[#This Row],[DATE]],"mmm")</f>
        <v>Feb</v>
      </c>
      <c r="P9912" s="3">
        <f>YEAR(Table3[[#This Row],[DATE]])</f>
        <v>2048</v>
      </c>
    </row>
    <row r="9913" spans="1:16" x14ac:dyDescent="0.3">
      <c r="A9913" s="6">
        <v>54108</v>
      </c>
      <c r="B9913" s="7" t="s">
        <v>1523</v>
      </c>
      <c r="C9913" s="9">
        <f t="shared" ca="1" si="308"/>
        <v>12</v>
      </c>
      <c r="D9913" s="9" t="s">
        <v>2116</v>
      </c>
      <c r="E9913" s="9" t="s">
        <v>2116</v>
      </c>
      <c r="F9913" s="10">
        <f t="shared" ca="1" si="309"/>
        <v>5.585727600092863E-2</v>
      </c>
      <c r="G9913" s="3" t="str">
        <f>VLOOKUP(Table3[[#This Row],[PRODUCT ID]],Table1[[PRODUCT]:[SELLING PRICE]],1,FALSE)</f>
        <v>Product471</v>
      </c>
      <c r="H9913" s="3" t="str">
        <f>VLOOKUP(Table3[[#This Row],[PRODUCT ID]],Table1[[PRODUCT]:[SELLING PRICE]],2,FALSE)</f>
        <v>Category5</v>
      </c>
      <c r="I9913" s="3" t="str">
        <f>VLOOKUP(Table3[[#This Row],[PRODUCT ID]],Table1[[PRODUCT]:[SELLING PRICE]],3,FALSE)</f>
        <v>No</v>
      </c>
      <c r="J9913" s="16">
        <f ca="1">VLOOKUP(Table3[[#This Row],[PRODUCT ID]],Table1[[PRODUCT]:[SELLING PRICE]],4,FALSE)</f>
        <v>31</v>
      </c>
      <c r="K9913" s="16">
        <f ca="1">VLOOKUP(Table3[[#This Row],[PRODUCT ID]],Table1[[PRODUCT]:[SELLING PRICE]],5,FALSE)</f>
        <v>202.17480476603251</v>
      </c>
      <c r="L9913" s="16">
        <f ca="1">J9913*Table3[[#This Row],[QUANTITY]]</f>
        <v>372</v>
      </c>
      <c r="M9913" s="16">
        <f ca="1">K9913*Table3[[#This Row],[QUANTITY]]*(1-Table3[[#This Row],[DISCOUNT %]])</f>
        <v>2290.5824507493885</v>
      </c>
      <c r="N9913" s="3">
        <f>DAY(Table3[[#This Row],[DATE]])</f>
        <v>20</v>
      </c>
      <c r="O9913" s="3" t="str">
        <f>TEXT(Table3[[#This Row],[DATE]],"mmm")</f>
        <v>Feb</v>
      </c>
      <c r="P9913" s="3">
        <f>YEAR(Table3[[#This Row],[DATE]])</f>
        <v>2048</v>
      </c>
    </row>
    <row r="9914" spans="1:16" x14ac:dyDescent="0.3">
      <c r="A9914" s="6">
        <v>54109</v>
      </c>
      <c r="B9914" s="7" t="s">
        <v>1524</v>
      </c>
      <c r="C9914" s="9">
        <f t="shared" ca="1" si="308"/>
        <v>9</v>
      </c>
      <c r="D9914" s="9" t="s">
        <v>2116</v>
      </c>
      <c r="E9914" s="9" t="s">
        <v>2116</v>
      </c>
      <c r="F9914" s="10">
        <f t="shared" ca="1" si="309"/>
        <v>7.7844054654305259E-2</v>
      </c>
      <c r="G9914" s="3" t="str">
        <f>VLOOKUP(Table3[[#This Row],[PRODUCT ID]],Table1[[PRODUCT]:[SELLING PRICE]],1,FALSE)</f>
        <v>Product472</v>
      </c>
      <c r="H9914" s="3" t="str">
        <f>VLOOKUP(Table3[[#This Row],[PRODUCT ID]],Table1[[PRODUCT]:[SELLING PRICE]],2,FALSE)</f>
        <v>Category1</v>
      </c>
      <c r="I9914" s="3" t="str">
        <f>VLOOKUP(Table3[[#This Row],[PRODUCT ID]],Table1[[PRODUCT]:[SELLING PRICE]],3,FALSE)</f>
        <v>Ft</v>
      </c>
      <c r="J9914" s="16">
        <f ca="1">VLOOKUP(Table3[[#This Row],[PRODUCT ID]],Table1[[PRODUCT]:[SELLING PRICE]],4,FALSE)</f>
        <v>26</v>
      </c>
      <c r="K9914" s="16">
        <f ca="1">VLOOKUP(Table3[[#This Row],[PRODUCT ID]],Table1[[PRODUCT]:[SELLING PRICE]],5,FALSE)</f>
        <v>93.517461013329338</v>
      </c>
      <c r="L9914" s="16">
        <f ca="1">J9914*Table3[[#This Row],[QUANTITY]]</f>
        <v>234</v>
      </c>
      <c r="M9914" s="16">
        <f ca="1">K9914*Table3[[#This Row],[QUANTITY]]*(1-Table3[[#This Row],[DISCOUNT %]])</f>
        <v>776.13914400368287</v>
      </c>
      <c r="N9914" s="3">
        <f>DAY(Table3[[#This Row],[DATE]])</f>
        <v>21</v>
      </c>
      <c r="O9914" s="3" t="str">
        <f>TEXT(Table3[[#This Row],[DATE]],"mmm")</f>
        <v>Feb</v>
      </c>
      <c r="P9914" s="3">
        <f>YEAR(Table3[[#This Row],[DATE]])</f>
        <v>2048</v>
      </c>
    </row>
    <row r="9915" spans="1:16" x14ac:dyDescent="0.3">
      <c r="A9915" s="6">
        <v>54110</v>
      </c>
      <c r="B9915" s="7" t="s">
        <v>1525</v>
      </c>
      <c r="C9915" s="9">
        <f t="shared" ca="1" si="308"/>
        <v>12</v>
      </c>
      <c r="D9915" s="9" t="s">
        <v>2115</v>
      </c>
      <c r="E9915" s="9" t="s">
        <v>2116</v>
      </c>
      <c r="F9915" s="10">
        <f t="shared" ca="1" si="309"/>
        <v>1.6431776840127543E-2</v>
      </c>
      <c r="G9915" s="3" t="str">
        <f>VLOOKUP(Table3[[#This Row],[PRODUCT ID]],Table1[[PRODUCT]:[SELLING PRICE]],1,FALSE)</f>
        <v>Product473</v>
      </c>
      <c r="H9915" s="3" t="str">
        <f>VLOOKUP(Table3[[#This Row],[PRODUCT ID]],Table1[[PRODUCT]:[SELLING PRICE]],2,FALSE)</f>
        <v>Category2</v>
      </c>
      <c r="I9915" s="3" t="str">
        <f>VLOOKUP(Table3[[#This Row],[PRODUCT ID]],Table1[[PRODUCT]:[SELLING PRICE]],3,FALSE)</f>
        <v>No</v>
      </c>
      <c r="J9915" s="16">
        <f ca="1">VLOOKUP(Table3[[#This Row],[PRODUCT ID]],Table1[[PRODUCT]:[SELLING PRICE]],4,FALSE)</f>
        <v>147</v>
      </c>
      <c r="K9915" s="16">
        <f ca="1">VLOOKUP(Table3[[#This Row],[PRODUCT ID]],Table1[[PRODUCT]:[SELLING PRICE]],5,FALSE)</f>
        <v>257.25377688515306</v>
      </c>
      <c r="L9915" s="16">
        <f ca="1">J9915*Table3[[#This Row],[QUANTITY]]</f>
        <v>1764</v>
      </c>
      <c r="M9915" s="16">
        <f ca="1">K9915*Table3[[#This Row],[QUANTITY]]*(1-Table3[[#This Row],[DISCOUNT %]])</f>
        <v>3036.3196827851552</v>
      </c>
      <c r="N9915" s="3">
        <f>DAY(Table3[[#This Row],[DATE]])</f>
        <v>22</v>
      </c>
      <c r="O9915" s="3" t="str">
        <f>TEXT(Table3[[#This Row],[DATE]],"mmm")</f>
        <v>Feb</v>
      </c>
      <c r="P9915" s="3">
        <f>YEAR(Table3[[#This Row],[DATE]])</f>
        <v>2048</v>
      </c>
    </row>
    <row r="9916" spans="1:16" x14ac:dyDescent="0.3">
      <c r="A9916" s="6">
        <v>54111</v>
      </c>
      <c r="B9916" s="7" t="s">
        <v>1526</v>
      </c>
      <c r="C9916" s="9">
        <f t="shared" ca="1" si="308"/>
        <v>14</v>
      </c>
      <c r="D9916" s="9" t="s">
        <v>2117</v>
      </c>
      <c r="E9916" s="9" t="s">
        <v>2118</v>
      </c>
      <c r="F9916" s="10">
        <f t="shared" ca="1" si="309"/>
        <v>9.6150534228138136E-3</v>
      </c>
      <c r="G9916" s="3" t="str">
        <f>VLOOKUP(Table3[[#This Row],[PRODUCT ID]],Table1[[PRODUCT]:[SELLING PRICE]],1,FALSE)</f>
        <v>Product474</v>
      </c>
      <c r="H9916" s="3" t="str">
        <f>VLOOKUP(Table3[[#This Row],[PRODUCT ID]],Table1[[PRODUCT]:[SELLING PRICE]],2,FALSE)</f>
        <v>Category3</v>
      </c>
      <c r="I9916" s="3" t="str">
        <f>VLOOKUP(Table3[[#This Row],[PRODUCT ID]],Table1[[PRODUCT]:[SELLING PRICE]],3,FALSE)</f>
        <v>Kg</v>
      </c>
      <c r="J9916" s="16">
        <f ca="1">VLOOKUP(Table3[[#This Row],[PRODUCT ID]],Table1[[PRODUCT]:[SELLING PRICE]],4,FALSE)</f>
        <v>42</v>
      </c>
      <c r="K9916" s="16">
        <f ca="1">VLOOKUP(Table3[[#This Row],[PRODUCT ID]],Table1[[PRODUCT]:[SELLING PRICE]],5,FALSE)</f>
        <v>110.0318501466551</v>
      </c>
      <c r="L9916" s="16">
        <f ca="1">J9916*Table3[[#This Row],[QUANTITY]]</f>
        <v>588</v>
      </c>
      <c r="M9916" s="16">
        <f ca="1">K9916*Table3[[#This Row],[QUANTITY]]*(1-Table3[[#This Row],[DISCOUNT %]])</f>
        <v>1525.6344324099757</v>
      </c>
      <c r="N9916" s="3">
        <f>DAY(Table3[[#This Row],[DATE]])</f>
        <v>23</v>
      </c>
      <c r="O9916" s="3" t="str">
        <f>TEXT(Table3[[#This Row],[DATE]],"mmm")</f>
        <v>Feb</v>
      </c>
      <c r="P9916" s="3">
        <f>YEAR(Table3[[#This Row],[DATE]])</f>
        <v>2048</v>
      </c>
    </row>
    <row r="9917" spans="1:16" x14ac:dyDescent="0.3">
      <c r="A9917" s="6">
        <v>54112</v>
      </c>
      <c r="B9917" s="7" t="s">
        <v>1527</v>
      </c>
      <c r="C9917" s="9">
        <f t="shared" ca="1" si="308"/>
        <v>8</v>
      </c>
      <c r="D9917" s="9" t="s">
        <v>2117</v>
      </c>
      <c r="E9917" s="9" t="s">
        <v>2118</v>
      </c>
      <c r="F9917" s="10">
        <f t="shared" ca="1" si="309"/>
        <v>1.7159813062194284E-2</v>
      </c>
      <c r="G9917" s="3" t="str">
        <f>VLOOKUP(Table3[[#This Row],[PRODUCT ID]],Table1[[PRODUCT]:[SELLING PRICE]],1,FALSE)</f>
        <v>Product475</v>
      </c>
      <c r="H9917" s="3" t="str">
        <f>VLOOKUP(Table3[[#This Row],[PRODUCT ID]],Table1[[PRODUCT]:[SELLING PRICE]],2,FALSE)</f>
        <v>Category4</v>
      </c>
      <c r="I9917" s="3" t="str">
        <f>VLOOKUP(Table3[[#This Row],[PRODUCT ID]],Table1[[PRODUCT]:[SELLING PRICE]],3,FALSE)</f>
        <v>Kg</v>
      </c>
      <c r="J9917" s="16">
        <f ca="1">VLOOKUP(Table3[[#This Row],[PRODUCT ID]],Table1[[PRODUCT]:[SELLING PRICE]],4,FALSE)</f>
        <v>163</v>
      </c>
      <c r="K9917" s="16">
        <f ca="1">VLOOKUP(Table3[[#This Row],[PRODUCT ID]],Table1[[PRODUCT]:[SELLING PRICE]],5,FALSE)</f>
        <v>42.945534936466267</v>
      </c>
      <c r="L9917" s="16">
        <f ca="1">J9917*Table3[[#This Row],[QUANTITY]]</f>
        <v>1304</v>
      </c>
      <c r="M9917" s="16">
        <f ca="1">K9917*Table3[[#This Row],[QUANTITY]]*(1-Table3[[#This Row],[DISCOUNT %]])</f>
        <v>337.66878068080456</v>
      </c>
      <c r="N9917" s="3">
        <f>DAY(Table3[[#This Row],[DATE]])</f>
        <v>24</v>
      </c>
      <c r="O9917" s="3" t="str">
        <f>TEXT(Table3[[#This Row],[DATE]],"mmm")</f>
        <v>Feb</v>
      </c>
      <c r="P9917" s="3">
        <f>YEAR(Table3[[#This Row],[DATE]])</f>
        <v>2048</v>
      </c>
    </row>
    <row r="9918" spans="1:16" x14ac:dyDescent="0.3">
      <c r="A9918" s="6">
        <v>54113</v>
      </c>
      <c r="B9918" s="7" t="s">
        <v>1528</v>
      </c>
      <c r="C9918" s="9">
        <f t="shared" ca="1" si="308"/>
        <v>5</v>
      </c>
      <c r="D9918" s="9" t="s">
        <v>2116</v>
      </c>
      <c r="E9918" s="9" t="s">
        <v>2116</v>
      </c>
      <c r="F9918" s="10">
        <f t="shared" ca="1" si="309"/>
        <v>1.557656874938086E-2</v>
      </c>
      <c r="G9918" s="3" t="str">
        <f>VLOOKUP(Table3[[#This Row],[PRODUCT ID]],Table1[[PRODUCT]:[SELLING PRICE]],1,FALSE)</f>
        <v>Product476</v>
      </c>
      <c r="H9918" s="3" t="str">
        <f>VLOOKUP(Table3[[#This Row],[PRODUCT ID]],Table1[[PRODUCT]:[SELLING PRICE]],2,FALSE)</f>
        <v>Category5</v>
      </c>
      <c r="I9918" s="3" t="str">
        <f>VLOOKUP(Table3[[#This Row],[PRODUCT ID]],Table1[[PRODUCT]:[SELLING PRICE]],3,FALSE)</f>
        <v>Lt</v>
      </c>
      <c r="J9918" s="16">
        <f ca="1">VLOOKUP(Table3[[#This Row],[PRODUCT ID]],Table1[[PRODUCT]:[SELLING PRICE]],4,FALSE)</f>
        <v>123</v>
      </c>
      <c r="K9918" s="16">
        <f ca="1">VLOOKUP(Table3[[#This Row],[PRODUCT ID]],Table1[[PRODUCT]:[SELLING PRICE]],5,FALSE)</f>
        <v>200.6319080938685</v>
      </c>
      <c r="L9918" s="16">
        <f ca="1">J9918*Table3[[#This Row],[QUANTITY]]</f>
        <v>615</v>
      </c>
      <c r="M9918" s="16">
        <f ca="1">K9918*Table3[[#This Row],[QUANTITY]]*(1-Table3[[#This Row],[DISCOUNT %]])</f>
        <v>987.53375692062457</v>
      </c>
      <c r="N9918" s="3">
        <f>DAY(Table3[[#This Row],[DATE]])</f>
        <v>25</v>
      </c>
      <c r="O9918" s="3" t="str">
        <f>TEXT(Table3[[#This Row],[DATE]],"mmm")</f>
        <v>Feb</v>
      </c>
      <c r="P9918" s="3">
        <f>YEAR(Table3[[#This Row],[DATE]])</f>
        <v>2048</v>
      </c>
    </row>
    <row r="9919" spans="1:16" x14ac:dyDescent="0.3">
      <c r="A9919" s="6">
        <v>54114</v>
      </c>
      <c r="B9919" s="7" t="s">
        <v>1529</v>
      </c>
      <c r="C9919" s="9">
        <f t="shared" ca="1" si="308"/>
        <v>15</v>
      </c>
      <c r="D9919" s="9" t="s">
        <v>2116</v>
      </c>
      <c r="E9919" s="9" t="s">
        <v>2116</v>
      </c>
      <c r="F9919" s="10">
        <f t="shared" ca="1" si="309"/>
        <v>6.9170701292765716E-2</v>
      </c>
      <c r="G9919" s="3" t="str">
        <f>VLOOKUP(Table3[[#This Row],[PRODUCT ID]],Table1[[PRODUCT]:[SELLING PRICE]],1,FALSE)</f>
        <v>Product477</v>
      </c>
      <c r="H9919" s="3" t="str">
        <f>VLOOKUP(Table3[[#This Row],[PRODUCT ID]],Table1[[PRODUCT]:[SELLING PRICE]],2,FALSE)</f>
        <v>Category1</v>
      </c>
      <c r="I9919" s="3" t="str">
        <f>VLOOKUP(Table3[[#This Row],[PRODUCT ID]],Table1[[PRODUCT]:[SELLING PRICE]],3,FALSE)</f>
        <v>Kg</v>
      </c>
      <c r="J9919" s="16">
        <f ca="1">VLOOKUP(Table3[[#This Row],[PRODUCT ID]],Table1[[PRODUCT]:[SELLING PRICE]],4,FALSE)</f>
        <v>150</v>
      </c>
      <c r="K9919" s="16">
        <f ca="1">VLOOKUP(Table3[[#This Row],[PRODUCT ID]],Table1[[PRODUCT]:[SELLING PRICE]],5,FALSE)</f>
        <v>80.453442371860859</v>
      </c>
      <c r="L9919" s="16">
        <f ca="1">J9919*Table3[[#This Row],[QUANTITY]]</f>
        <v>2250</v>
      </c>
      <c r="M9919" s="16">
        <f ca="1">K9919*Table3[[#This Row],[QUANTITY]]*(1-Table3[[#This Row],[DISCOUNT %]])</f>
        <v>1123.3263201237321</v>
      </c>
      <c r="N9919" s="3">
        <f>DAY(Table3[[#This Row],[DATE]])</f>
        <v>26</v>
      </c>
      <c r="O9919" s="3" t="str">
        <f>TEXT(Table3[[#This Row],[DATE]],"mmm")</f>
        <v>Feb</v>
      </c>
      <c r="P9919" s="3">
        <f>YEAR(Table3[[#This Row],[DATE]])</f>
        <v>2048</v>
      </c>
    </row>
    <row r="9920" spans="1:16" x14ac:dyDescent="0.3">
      <c r="A9920" s="6">
        <v>54115</v>
      </c>
      <c r="B9920" s="7" t="s">
        <v>1530</v>
      </c>
      <c r="C9920" s="9">
        <f t="shared" ca="1" si="308"/>
        <v>11</v>
      </c>
      <c r="D9920" s="9" t="s">
        <v>2116</v>
      </c>
      <c r="E9920" s="9" t="s">
        <v>2116</v>
      </c>
      <c r="F9920" s="10">
        <f t="shared" ca="1" si="309"/>
        <v>5.9359957578331492E-2</v>
      </c>
      <c r="G9920" s="3" t="str">
        <f>VLOOKUP(Table3[[#This Row],[PRODUCT ID]],Table1[[PRODUCT]:[SELLING PRICE]],1,FALSE)</f>
        <v>Product478</v>
      </c>
      <c r="H9920" s="3" t="str">
        <f>VLOOKUP(Table3[[#This Row],[PRODUCT ID]],Table1[[PRODUCT]:[SELLING PRICE]],2,FALSE)</f>
        <v>Category2</v>
      </c>
      <c r="I9920" s="3" t="str">
        <f>VLOOKUP(Table3[[#This Row],[PRODUCT ID]],Table1[[PRODUCT]:[SELLING PRICE]],3,FALSE)</f>
        <v>Lt</v>
      </c>
      <c r="J9920" s="16">
        <f ca="1">VLOOKUP(Table3[[#This Row],[PRODUCT ID]],Table1[[PRODUCT]:[SELLING PRICE]],4,FALSE)</f>
        <v>121</v>
      </c>
      <c r="K9920" s="16">
        <f ca="1">VLOOKUP(Table3[[#This Row],[PRODUCT ID]],Table1[[PRODUCT]:[SELLING PRICE]],5,FALSE)</f>
        <v>127.37404760966747</v>
      </c>
      <c r="L9920" s="16">
        <f ca="1">J9920*Table3[[#This Row],[QUANTITY]]</f>
        <v>1331</v>
      </c>
      <c r="M9920" s="16">
        <f ca="1">K9920*Table3[[#This Row],[QUANTITY]]*(1-Table3[[#This Row],[DISCOUNT %]])</f>
        <v>1317.9444250167496</v>
      </c>
      <c r="N9920" s="3">
        <f>DAY(Table3[[#This Row],[DATE]])</f>
        <v>27</v>
      </c>
      <c r="O9920" s="3" t="str">
        <f>TEXT(Table3[[#This Row],[DATE]],"mmm")</f>
        <v>Feb</v>
      </c>
      <c r="P9920" s="3">
        <f>YEAR(Table3[[#This Row],[DATE]])</f>
        <v>2048</v>
      </c>
    </row>
    <row r="9921" spans="1:16" x14ac:dyDescent="0.3">
      <c r="A9921" s="6">
        <v>54116</v>
      </c>
      <c r="B9921" s="7" t="s">
        <v>1531</v>
      </c>
      <c r="C9921" s="9">
        <f t="shared" ca="1" si="308"/>
        <v>14</v>
      </c>
      <c r="D9921" s="9" t="s">
        <v>2116</v>
      </c>
      <c r="E9921" s="9" t="s">
        <v>2116</v>
      </c>
      <c r="F9921" s="10">
        <f t="shared" ca="1" si="309"/>
        <v>9.7610876361939672E-2</v>
      </c>
      <c r="G9921" s="3" t="str">
        <f>VLOOKUP(Table3[[#This Row],[PRODUCT ID]],Table1[[PRODUCT]:[SELLING PRICE]],1,FALSE)</f>
        <v>Product479</v>
      </c>
      <c r="H9921" s="3" t="str">
        <f>VLOOKUP(Table3[[#This Row],[PRODUCT ID]],Table1[[PRODUCT]:[SELLING PRICE]],2,FALSE)</f>
        <v>Category3</v>
      </c>
      <c r="I9921" s="3" t="str">
        <f>VLOOKUP(Table3[[#This Row],[PRODUCT ID]],Table1[[PRODUCT]:[SELLING PRICE]],3,FALSE)</f>
        <v>Ft</v>
      </c>
      <c r="J9921" s="16">
        <f ca="1">VLOOKUP(Table3[[#This Row],[PRODUCT ID]],Table1[[PRODUCT]:[SELLING PRICE]],4,FALSE)</f>
        <v>63</v>
      </c>
      <c r="K9921" s="16">
        <f ca="1">VLOOKUP(Table3[[#This Row],[PRODUCT ID]],Table1[[PRODUCT]:[SELLING PRICE]],5,FALSE)</f>
        <v>286.54195862717557</v>
      </c>
      <c r="L9921" s="16">
        <f ca="1">J9921*Table3[[#This Row],[QUANTITY]]</f>
        <v>882</v>
      </c>
      <c r="M9921" s="16">
        <f ca="1">K9921*Table3[[#This Row],[QUANTITY]]*(1-Table3[[#This Row],[DISCOUNT %]])</f>
        <v>3620.0128570355446</v>
      </c>
      <c r="N9921" s="3">
        <f>DAY(Table3[[#This Row],[DATE]])</f>
        <v>28</v>
      </c>
      <c r="O9921" s="3" t="str">
        <f>TEXT(Table3[[#This Row],[DATE]],"mmm")</f>
        <v>Feb</v>
      </c>
      <c r="P9921" s="3">
        <f>YEAR(Table3[[#This Row],[DATE]])</f>
        <v>2048</v>
      </c>
    </row>
    <row r="9922" spans="1:16" x14ac:dyDescent="0.3">
      <c r="A9922" s="6">
        <v>54117</v>
      </c>
      <c r="B9922" s="7" t="s">
        <v>1532</v>
      </c>
      <c r="C9922" s="9">
        <f t="shared" ca="1" si="308"/>
        <v>7</v>
      </c>
      <c r="D9922" s="9" t="s">
        <v>2115</v>
      </c>
      <c r="E9922" s="9" t="s">
        <v>2118</v>
      </c>
      <c r="F9922" s="10">
        <f t="shared" ca="1" si="309"/>
        <v>6.4043397694460774E-3</v>
      </c>
      <c r="G9922" s="3" t="str">
        <f>VLOOKUP(Table3[[#This Row],[PRODUCT ID]],Table1[[PRODUCT]:[SELLING PRICE]],1,FALSE)</f>
        <v>Product480</v>
      </c>
      <c r="H9922" s="3" t="str">
        <f>VLOOKUP(Table3[[#This Row],[PRODUCT ID]],Table1[[PRODUCT]:[SELLING PRICE]],2,FALSE)</f>
        <v>Category4</v>
      </c>
      <c r="I9922" s="3" t="str">
        <f>VLOOKUP(Table3[[#This Row],[PRODUCT ID]],Table1[[PRODUCT]:[SELLING PRICE]],3,FALSE)</f>
        <v>Kg</v>
      </c>
      <c r="J9922" s="16">
        <f ca="1">VLOOKUP(Table3[[#This Row],[PRODUCT ID]],Table1[[PRODUCT]:[SELLING PRICE]],4,FALSE)</f>
        <v>172</v>
      </c>
      <c r="K9922" s="16">
        <f ca="1">VLOOKUP(Table3[[#This Row],[PRODUCT ID]],Table1[[PRODUCT]:[SELLING PRICE]],5,FALSE)</f>
        <v>35.037470573572449</v>
      </c>
      <c r="L9922" s="16">
        <f ca="1">J9922*Table3[[#This Row],[QUANTITY]]</f>
        <v>1204</v>
      </c>
      <c r="M9922" s="16">
        <f ca="1">K9922*Table3[[#This Row],[QUANTITY]]*(1-Table3[[#This Row],[DISCOUNT %]])</f>
        <v>243.69155095150126</v>
      </c>
      <c r="N9922" s="3">
        <f>DAY(Table3[[#This Row],[DATE]])</f>
        <v>29</v>
      </c>
      <c r="O9922" s="3" t="str">
        <f>TEXT(Table3[[#This Row],[DATE]],"mmm")</f>
        <v>Feb</v>
      </c>
      <c r="P9922" s="3">
        <f>YEAR(Table3[[#This Row],[DATE]])</f>
        <v>2048</v>
      </c>
    </row>
    <row r="9923" spans="1:16" x14ac:dyDescent="0.3">
      <c r="A9923" s="6">
        <v>54118</v>
      </c>
      <c r="B9923" s="7" t="s">
        <v>1533</v>
      </c>
      <c r="C9923" s="9">
        <f t="shared" ref="C9923:C9986" ca="1" si="310">RANDBETWEEN(1,15)</f>
        <v>8</v>
      </c>
      <c r="D9923" s="9" t="s">
        <v>2116</v>
      </c>
      <c r="E9923" s="9" t="s">
        <v>2116</v>
      </c>
      <c r="F9923" s="10">
        <f t="shared" ref="F9923:F9986" ca="1" si="311">RAND()*(0.1)</f>
        <v>6.6127975197600067E-2</v>
      </c>
      <c r="G9923" s="3" t="str">
        <f>VLOOKUP(Table3[[#This Row],[PRODUCT ID]],Table1[[PRODUCT]:[SELLING PRICE]],1,FALSE)</f>
        <v>Product481</v>
      </c>
      <c r="H9923" s="3" t="str">
        <f>VLOOKUP(Table3[[#This Row],[PRODUCT ID]],Table1[[PRODUCT]:[SELLING PRICE]],2,FALSE)</f>
        <v>Category1</v>
      </c>
      <c r="I9923" s="3" t="str">
        <f>VLOOKUP(Table3[[#This Row],[PRODUCT ID]],Table1[[PRODUCT]:[SELLING PRICE]],3,FALSE)</f>
        <v>No</v>
      </c>
      <c r="J9923" s="16">
        <f ca="1">VLOOKUP(Table3[[#This Row],[PRODUCT ID]],Table1[[PRODUCT]:[SELLING PRICE]],4,FALSE)</f>
        <v>245</v>
      </c>
      <c r="K9923" s="16">
        <f ca="1">VLOOKUP(Table3[[#This Row],[PRODUCT ID]],Table1[[PRODUCT]:[SELLING PRICE]],5,FALSE)</f>
        <v>241.35877362998423</v>
      </c>
      <c r="L9923" s="16">
        <f ca="1">J9923*Table3[[#This Row],[QUANTITY]]</f>
        <v>1960</v>
      </c>
      <c r="M9923" s="16">
        <f ca="1">K9923*Table3[[#This Row],[QUANTITY]]*(1-Table3[[#This Row],[DISCOUNT %]])</f>
        <v>1803.1856530692596</v>
      </c>
      <c r="N9923" s="3">
        <f>DAY(Table3[[#This Row],[DATE]])</f>
        <v>1</v>
      </c>
      <c r="O9923" s="3" t="str">
        <f>TEXT(Table3[[#This Row],[DATE]],"mmm")</f>
        <v>Mar</v>
      </c>
      <c r="P9923" s="3">
        <f>YEAR(Table3[[#This Row],[DATE]])</f>
        <v>2048</v>
      </c>
    </row>
    <row r="9924" spans="1:16" x14ac:dyDescent="0.3">
      <c r="A9924" s="6">
        <v>54119</v>
      </c>
      <c r="B9924" s="7" t="s">
        <v>1534</v>
      </c>
      <c r="C9924" s="9">
        <f t="shared" ca="1" si="310"/>
        <v>10</v>
      </c>
      <c r="D9924" s="9" t="s">
        <v>2117</v>
      </c>
      <c r="E9924" s="9" t="s">
        <v>2116</v>
      </c>
      <c r="F9924" s="10">
        <f t="shared" ca="1" si="311"/>
        <v>4.3623731793947879E-2</v>
      </c>
      <c r="G9924" s="3" t="str">
        <f>VLOOKUP(Table3[[#This Row],[PRODUCT ID]],Table1[[PRODUCT]:[SELLING PRICE]],1,FALSE)</f>
        <v>Product482</v>
      </c>
      <c r="H9924" s="3" t="str">
        <f>VLOOKUP(Table3[[#This Row],[PRODUCT ID]],Table1[[PRODUCT]:[SELLING PRICE]],2,FALSE)</f>
        <v>Category2</v>
      </c>
      <c r="I9924" s="3" t="str">
        <f>VLOOKUP(Table3[[#This Row],[PRODUCT ID]],Table1[[PRODUCT]:[SELLING PRICE]],3,FALSE)</f>
        <v>No</v>
      </c>
      <c r="J9924" s="16">
        <f ca="1">VLOOKUP(Table3[[#This Row],[PRODUCT ID]],Table1[[PRODUCT]:[SELLING PRICE]],4,FALSE)</f>
        <v>21</v>
      </c>
      <c r="K9924" s="16">
        <f ca="1">VLOOKUP(Table3[[#This Row],[PRODUCT ID]],Table1[[PRODUCT]:[SELLING PRICE]],5,FALSE)</f>
        <v>289.74564546103386</v>
      </c>
      <c r="L9924" s="16">
        <f ca="1">J9924*Table3[[#This Row],[QUANTITY]]</f>
        <v>210</v>
      </c>
      <c r="M9924" s="16">
        <f ca="1">K9924*Table3[[#This Row],[QUANTITY]]*(1-Table3[[#This Row],[DISCOUNT %]])</f>
        <v>2771.0585913497739</v>
      </c>
      <c r="N9924" s="3">
        <f>DAY(Table3[[#This Row],[DATE]])</f>
        <v>2</v>
      </c>
      <c r="O9924" s="3" t="str">
        <f>TEXT(Table3[[#This Row],[DATE]],"mmm")</f>
        <v>Mar</v>
      </c>
      <c r="P9924" s="3">
        <f>YEAR(Table3[[#This Row],[DATE]])</f>
        <v>2048</v>
      </c>
    </row>
    <row r="9925" spans="1:16" x14ac:dyDescent="0.3">
      <c r="A9925" s="6">
        <v>54120</v>
      </c>
      <c r="B9925" s="7" t="s">
        <v>1535</v>
      </c>
      <c r="C9925" s="9">
        <f t="shared" ca="1" si="310"/>
        <v>14</v>
      </c>
      <c r="D9925" s="9" t="s">
        <v>2115</v>
      </c>
      <c r="E9925" s="9" t="s">
        <v>2116</v>
      </c>
      <c r="F9925" s="10">
        <f t="shared" ca="1" si="311"/>
        <v>4.0660630893391184E-2</v>
      </c>
      <c r="G9925" s="3" t="str">
        <f>VLOOKUP(Table3[[#This Row],[PRODUCT ID]],Table1[[PRODUCT]:[SELLING PRICE]],1,FALSE)</f>
        <v>Product483</v>
      </c>
      <c r="H9925" s="3" t="str">
        <f>VLOOKUP(Table3[[#This Row],[PRODUCT ID]],Table1[[PRODUCT]:[SELLING PRICE]],2,FALSE)</f>
        <v>Category3</v>
      </c>
      <c r="I9925" s="3" t="str">
        <f>VLOOKUP(Table3[[#This Row],[PRODUCT ID]],Table1[[PRODUCT]:[SELLING PRICE]],3,FALSE)</f>
        <v>Ft</v>
      </c>
      <c r="J9925" s="16">
        <f ca="1">VLOOKUP(Table3[[#This Row],[PRODUCT ID]],Table1[[PRODUCT]:[SELLING PRICE]],4,FALSE)</f>
        <v>27</v>
      </c>
      <c r="K9925" s="16">
        <f ca="1">VLOOKUP(Table3[[#This Row],[PRODUCT ID]],Table1[[PRODUCT]:[SELLING PRICE]],5,FALSE)</f>
        <v>42.179208549408443</v>
      </c>
      <c r="L9925" s="16">
        <f ca="1">J9925*Table3[[#This Row],[QUANTITY]]</f>
        <v>378</v>
      </c>
      <c r="M9925" s="16">
        <f ca="1">K9925*Table3[[#This Row],[QUANTITY]]*(1-Table3[[#This Row],[DISCOUNT %]])</f>
        <v>566.49845446887809</v>
      </c>
      <c r="N9925" s="3">
        <f>DAY(Table3[[#This Row],[DATE]])</f>
        <v>3</v>
      </c>
      <c r="O9925" s="3" t="str">
        <f>TEXT(Table3[[#This Row],[DATE]],"mmm")</f>
        <v>Mar</v>
      </c>
      <c r="P9925" s="3">
        <f>YEAR(Table3[[#This Row],[DATE]])</f>
        <v>2048</v>
      </c>
    </row>
    <row r="9926" spans="1:16" x14ac:dyDescent="0.3">
      <c r="A9926" s="6">
        <v>54121</v>
      </c>
      <c r="B9926" s="7" t="s">
        <v>1536</v>
      </c>
      <c r="C9926" s="9">
        <f t="shared" ca="1" si="310"/>
        <v>7</v>
      </c>
      <c r="D9926" s="9" t="s">
        <v>2115</v>
      </c>
      <c r="E9926" s="9" t="s">
        <v>2116</v>
      </c>
      <c r="F9926" s="10">
        <f t="shared" ca="1" si="311"/>
        <v>2.6598978221027306E-3</v>
      </c>
      <c r="G9926" s="3" t="str">
        <f>VLOOKUP(Table3[[#This Row],[PRODUCT ID]],Table1[[PRODUCT]:[SELLING PRICE]],1,FALSE)</f>
        <v>Product484</v>
      </c>
      <c r="H9926" s="3" t="str">
        <f>VLOOKUP(Table3[[#This Row],[PRODUCT ID]],Table1[[PRODUCT]:[SELLING PRICE]],2,FALSE)</f>
        <v>Category4</v>
      </c>
      <c r="I9926" s="3" t="str">
        <f>VLOOKUP(Table3[[#This Row],[PRODUCT ID]],Table1[[PRODUCT]:[SELLING PRICE]],3,FALSE)</f>
        <v>No</v>
      </c>
      <c r="J9926" s="16">
        <f ca="1">VLOOKUP(Table3[[#This Row],[PRODUCT ID]],Table1[[PRODUCT]:[SELLING PRICE]],4,FALSE)</f>
        <v>216</v>
      </c>
      <c r="K9926" s="16">
        <f ca="1">VLOOKUP(Table3[[#This Row],[PRODUCT ID]],Table1[[PRODUCT]:[SELLING PRICE]],5,FALSE)</f>
        <v>105.8454641288906</v>
      </c>
      <c r="L9926" s="16">
        <f ca="1">J9926*Table3[[#This Row],[QUANTITY]]</f>
        <v>1512</v>
      </c>
      <c r="M9926" s="16">
        <f ca="1">K9926*Table3[[#This Row],[QUANTITY]]*(1-Table3[[#This Row],[DISCOUNT %]])</f>
        <v>738.94748206562292</v>
      </c>
      <c r="N9926" s="3">
        <f>DAY(Table3[[#This Row],[DATE]])</f>
        <v>4</v>
      </c>
      <c r="O9926" s="3" t="str">
        <f>TEXT(Table3[[#This Row],[DATE]],"mmm")</f>
        <v>Mar</v>
      </c>
      <c r="P9926" s="3">
        <f>YEAR(Table3[[#This Row],[DATE]])</f>
        <v>2048</v>
      </c>
    </row>
    <row r="9927" spans="1:16" x14ac:dyDescent="0.3">
      <c r="A9927" s="6">
        <v>54122</v>
      </c>
      <c r="B9927" s="7" t="s">
        <v>1537</v>
      </c>
      <c r="C9927" s="9">
        <f t="shared" ca="1" si="310"/>
        <v>10</v>
      </c>
      <c r="D9927" s="9" t="s">
        <v>2115</v>
      </c>
      <c r="E9927" s="9" t="s">
        <v>2116</v>
      </c>
      <c r="F9927" s="10">
        <f t="shared" ca="1" si="311"/>
        <v>9.8513608613649745E-2</v>
      </c>
      <c r="G9927" s="3" t="str">
        <f>VLOOKUP(Table3[[#This Row],[PRODUCT ID]],Table1[[PRODUCT]:[SELLING PRICE]],1,FALSE)</f>
        <v>Product485</v>
      </c>
      <c r="H9927" s="3" t="str">
        <f>VLOOKUP(Table3[[#This Row],[PRODUCT ID]],Table1[[PRODUCT]:[SELLING PRICE]],2,FALSE)</f>
        <v>Category5</v>
      </c>
      <c r="I9927" s="3" t="str">
        <f>VLOOKUP(Table3[[#This Row],[PRODUCT ID]],Table1[[PRODUCT]:[SELLING PRICE]],3,FALSE)</f>
        <v>Kg</v>
      </c>
      <c r="J9927" s="16">
        <f ca="1">VLOOKUP(Table3[[#This Row],[PRODUCT ID]],Table1[[PRODUCT]:[SELLING PRICE]],4,FALSE)</f>
        <v>215</v>
      </c>
      <c r="K9927" s="16">
        <f ca="1">VLOOKUP(Table3[[#This Row],[PRODUCT ID]],Table1[[PRODUCT]:[SELLING PRICE]],5,FALSE)</f>
        <v>130.50927080863721</v>
      </c>
      <c r="L9927" s="16">
        <f ca="1">J9927*Table3[[#This Row],[QUANTITY]]</f>
        <v>2150</v>
      </c>
      <c r="M9927" s="16">
        <f ca="1">K9927*Table3[[#This Row],[QUANTITY]]*(1-Table3[[#This Row],[DISCOUNT %]])</f>
        <v>1176.5233158374231</v>
      </c>
      <c r="N9927" s="3">
        <f>DAY(Table3[[#This Row],[DATE]])</f>
        <v>5</v>
      </c>
      <c r="O9927" s="3" t="str">
        <f>TEXT(Table3[[#This Row],[DATE]],"mmm")</f>
        <v>Mar</v>
      </c>
      <c r="P9927" s="3">
        <f>YEAR(Table3[[#This Row],[DATE]])</f>
        <v>2048</v>
      </c>
    </row>
    <row r="9928" spans="1:16" x14ac:dyDescent="0.3">
      <c r="A9928" s="6">
        <v>54123</v>
      </c>
      <c r="B9928" s="7" t="s">
        <v>1538</v>
      </c>
      <c r="C9928" s="9">
        <f t="shared" ca="1" si="310"/>
        <v>12</v>
      </c>
      <c r="D9928" s="9" t="s">
        <v>2116</v>
      </c>
      <c r="E9928" s="9" t="s">
        <v>2118</v>
      </c>
      <c r="F9928" s="10">
        <f t="shared" ca="1" si="311"/>
        <v>2.6901401938481409E-2</v>
      </c>
      <c r="G9928" s="3" t="str">
        <f>VLOOKUP(Table3[[#This Row],[PRODUCT ID]],Table1[[PRODUCT]:[SELLING PRICE]],1,FALSE)</f>
        <v>Product486</v>
      </c>
      <c r="H9928" s="3" t="str">
        <f>VLOOKUP(Table3[[#This Row],[PRODUCT ID]],Table1[[PRODUCT]:[SELLING PRICE]],2,FALSE)</f>
        <v>Category1</v>
      </c>
      <c r="I9928" s="3" t="str">
        <f>VLOOKUP(Table3[[#This Row],[PRODUCT ID]],Table1[[PRODUCT]:[SELLING PRICE]],3,FALSE)</f>
        <v>Kg</v>
      </c>
      <c r="J9928" s="16">
        <f ca="1">VLOOKUP(Table3[[#This Row],[PRODUCT ID]],Table1[[PRODUCT]:[SELLING PRICE]],4,FALSE)</f>
        <v>75</v>
      </c>
      <c r="K9928" s="16">
        <f ca="1">VLOOKUP(Table3[[#This Row],[PRODUCT ID]],Table1[[PRODUCT]:[SELLING PRICE]],5,FALSE)</f>
        <v>243.91540218941432</v>
      </c>
      <c r="L9928" s="16">
        <f ca="1">J9928*Table3[[#This Row],[QUANTITY]]</f>
        <v>900</v>
      </c>
      <c r="M9928" s="16">
        <f ca="1">K9928*Table3[[#This Row],[QUANTITY]]*(1-Table3[[#This Row],[DISCOUNT %]])</f>
        <v>2848.2448309935667</v>
      </c>
      <c r="N9928" s="3">
        <f>DAY(Table3[[#This Row],[DATE]])</f>
        <v>6</v>
      </c>
      <c r="O9928" s="3" t="str">
        <f>TEXT(Table3[[#This Row],[DATE]],"mmm")</f>
        <v>Mar</v>
      </c>
      <c r="P9928" s="3">
        <f>YEAR(Table3[[#This Row],[DATE]])</f>
        <v>2048</v>
      </c>
    </row>
    <row r="9929" spans="1:16" x14ac:dyDescent="0.3">
      <c r="A9929" s="6">
        <v>54124</v>
      </c>
      <c r="B9929" s="7" t="s">
        <v>1539</v>
      </c>
      <c r="C9929" s="9">
        <f t="shared" ca="1" si="310"/>
        <v>2</v>
      </c>
      <c r="D9929" s="9" t="s">
        <v>2116</v>
      </c>
      <c r="E9929" s="9" t="s">
        <v>2118</v>
      </c>
      <c r="F9929" s="10">
        <f t="shared" ca="1" si="311"/>
        <v>2.5640030732437459E-2</v>
      </c>
      <c r="G9929" s="3" t="str">
        <f>VLOOKUP(Table3[[#This Row],[PRODUCT ID]],Table1[[PRODUCT]:[SELLING PRICE]],1,FALSE)</f>
        <v>Product487</v>
      </c>
      <c r="H9929" s="3" t="str">
        <f>VLOOKUP(Table3[[#This Row],[PRODUCT ID]],Table1[[PRODUCT]:[SELLING PRICE]],2,FALSE)</f>
        <v>Category2</v>
      </c>
      <c r="I9929" s="3" t="str">
        <f>VLOOKUP(Table3[[#This Row],[PRODUCT ID]],Table1[[PRODUCT]:[SELLING PRICE]],3,FALSE)</f>
        <v>Lt</v>
      </c>
      <c r="J9929" s="16">
        <f ca="1">VLOOKUP(Table3[[#This Row],[PRODUCT ID]],Table1[[PRODUCT]:[SELLING PRICE]],4,FALSE)</f>
        <v>10</v>
      </c>
      <c r="K9929" s="16">
        <f ca="1">VLOOKUP(Table3[[#This Row],[PRODUCT ID]],Table1[[PRODUCT]:[SELLING PRICE]],5,FALSE)</f>
        <v>64.154200667355752</v>
      </c>
      <c r="L9929" s="16">
        <f ca="1">J9929*Table3[[#This Row],[QUANTITY]]</f>
        <v>20</v>
      </c>
      <c r="M9929" s="16">
        <f ca="1">K9929*Table3[[#This Row],[QUANTITY]]*(1-Table3[[#This Row],[DISCOUNT %]])</f>
        <v>125.01856998125957</v>
      </c>
      <c r="N9929" s="3">
        <f>DAY(Table3[[#This Row],[DATE]])</f>
        <v>7</v>
      </c>
      <c r="O9929" s="3" t="str">
        <f>TEXT(Table3[[#This Row],[DATE]],"mmm")</f>
        <v>Mar</v>
      </c>
      <c r="P9929" s="3">
        <f>YEAR(Table3[[#This Row],[DATE]])</f>
        <v>2048</v>
      </c>
    </row>
    <row r="9930" spans="1:16" x14ac:dyDescent="0.3">
      <c r="A9930" s="6">
        <v>54125</v>
      </c>
      <c r="B9930" s="7" t="s">
        <v>1540</v>
      </c>
      <c r="C9930" s="9">
        <f t="shared" ca="1" si="310"/>
        <v>1</v>
      </c>
      <c r="D9930" s="9" t="s">
        <v>2116</v>
      </c>
      <c r="E9930" s="9" t="s">
        <v>2116</v>
      </c>
      <c r="F9930" s="10">
        <f t="shared" ca="1" si="311"/>
        <v>7.9284574938232127E-2</v>
      </c>
      <c r="G9930" s="3" t="str">
        <f>VLOOKUP(Table3[[#This Row],[PRODUCT ID]],Table1[[PRODUCT]:[SELLING PRICE]],1,FALSE)</f>
        <v>Product488</v>
      </c>
      <c r="H9930" s="3" t="str">
        <f>VLOOKUP(Table3[[#This Row],[PRODUCT ID]],Table1[[PRODUCT]:[SELLING PRICE]],2,FALSE)</f>
        <v>Category3</v>
      </c>
      <c r="I9930" s="3" t="str">
        <f>VLOOKUP(Table3[[#This Row],[PRODUCT ID]],Table1[[PRODUCT]:[SELLING PRICE]],3,FALSE)</f>
        <v>Kg</v>
      </c>
      <c r="J9930" s="16">
        <f ca="1">VLOOKUP(Table3[[#This Row],[PRODUCT ID]],Table1[[PRODUCT]:[SELLING PRICE]],4,FALSE)</f>
        <v>172</v>
      </c>
      <c r="K9930" s="16">
        <f ca="1">VLOOKUP(Table3[[#This Row],[PRODUCT ID]],Table1[[PRODUCT]:[SELLING PRICE]],5,FALSE)</f>
        <v>59.178953361383144</v>
      </c>
      <c r="L9930" s="16">
        <f ca="1">J9930*Table3[[#This Row],[QUANTITY]]</f>
        <v>172</v>
      </c>
      <c r="M9930" s="16">
        <f ca="1">K9930*Table3[[#This Row],[QUANTITY]]*(1-Table3[[#This Row],[DISCOUNT %]])</f>
        <v>54.486975198836419</v>
      </c>
      <c r="N9930" s="3">
        <f>DAY(Table3[[#This Row],[DATE]])</f>
        <v>8</v>
      </c>
      <c r="O9930" s="3" t="str">
        <f>TEXT(Table3[[#This Row],[DATE]],"mmm")</f>
        <v>Mar</v>
      </c>
      <c r="P9930" s="3">
        <f>YEAR(Table3[[#This Row],[DATE]])</f>
        <v>2048</v>
      </c>
    </row>
    <row r="9931" spans="1:16" x14ac:dyDescent="0.3">
      <c r="A9931" s="6">
        <v>54126</v>
      </c>
      <c r="B9931" s="7" t="s">
        <v>1541</v>
      </c>
      <c r="C9931" s="9">
        <f t="shared" ca="1" si="310"/>
        <v>11</v>
      </c>
      <c r="D9931" s="9" t="s">
        <v>2115</v>
      </c>
      <c r="E9931" s="9" t="s">
        <v>2116</v>
      </c>
      <c r="F9931" s="10">
        <f t="shared" ca="1" si="311"/>
        <v>5.0518035052005875E-2</v>
      </c>
      <c r="G9931" s="3" t="str">
        <f>VLOOKUP(Table3[[#This Row],[PRODUCT ID]],Table1[[PRODUCT]:[SELLING PRICE]],1,FALSE)</f>
        <v>Product489</v>
      </c>
      <c r="H9931" s="3" t="str">
        <f>VLOOKUP(Table3[[#This Row],[PRODUCT ID]],Table1[[PRODUCT]:[SELLING PRICE]],2,FALSE)</f>
        <v>Category4</v>
      </c>
      <c r="I9931" s="3" t="str">
        <f>VLOOKUP(Table3[[#This Row],[PRODUCT ID]],Table1[[PRODUCT]:[SELLING PRICE]],3,FALSE)</f>
        <v>Lt</v>
      </c>
      <c r="J9931" s="16">
        <f ca="1">VLOOKUP(Table3[[#This Row],[PRODUCT ID]],Table1[[PRODUCT]:[SELLING PRICE]],4,FALSE)</f>
        <v>129</v>
      </c>
      <c r="K9931" s="16">
        <f ca="1">VLOOKUP(Table3[[#This Row],[PRODUCT ID]],Table1[[PRODUCT]:[SELLING PRICE]],5,FALSE)</f>
        <v>148.14331354266437</v>
      </c>
      <c r="L9931" s="16">
        <f ca="1">J9931*Table3[[#This Row],[QUANTITY]]</f>
        <v>1419</v>
      </c>
      <c r="M9931" s="16">
        <f ca="1">K9931*Table3[[#This Row],[QUANTITY]]*(1-Table3[[#This Row],[DISCOUNT %]])</f>
        <v>1547.2534488003532</v>
      </c>
      <c r="N9931" s="3">
        <f>DAY(Table3[[#This Row],[DATE]])</f>
        <v>9</v>
      </c>
      <c r="O9931" s="3" t="str">
        <f>TEXT(Table3[[#This Row],[DATE]],"mmm")</f>
        <v>Mar</v>
      </c>
      <c r="P9931" s="3">
        <f>YEAR(Table3[[#This Row],[DATE]])</f>
        <v>2048</v>
      </c>
    </row>
    <row r="9932" spans="1:16" x14ac:dyDescent="0.3">
      <c r="A9932" s="6">
        <v>54127</v>
      </c>
      <c r="B9932" s="7" t="s">
        <v>1542</v>
      </c>
      <c r="C9932" s="9">
        <f t="shared" ca="1" si="310"/>
        <v>2</v>
      </c>
      <c r="D9932" s="9" t="s">
        <v>2117</v>
      </c>
      <c r="E9932" s="9" t="s">
        <v>2116</v>
      </c>
      <c r="F9932" s="10">
        <f t="shared" ca="1" si="311"/>
        <v>1.4330444283803546E-2</v>
      </c>
      <c r="G9932" s="3" t="str">
        <f>VLOOKUP(Table3[[#This Row],[PRODUCT ID]],Table1[[PRODUCT]:[SELLING PRICE]],1,FALSE)</f>
        <v>Product490</v>
      </c>
      <c r="H9932" s="3" t="str">
        <f>VLOOKUP(Table3[[#This Row],[PRODUCT ID]],Table1[[PRODUCT]:[SELLING PRICE]],2,FALSE)</f>
        <v>Category5</v>
      </c>
      <c r="I9932" s="3" t="str">
        <f>VLOOKUP(Table3[[#This Row],[PRODUCT ID]],Table1[[PRODUCT]:[SELLING PRICE]],3,FALSE)</f>
        <v>Ft</v>
      </c>
      <c r="J9932" s="16">
        <f ca="1">VLOOKUP(Table3[[#This Row],[PRODUCT ID]],Table1[[PRODUCT]:[SELLING PRICE]],4,FALSE)</f>
        <v>170</v>
      </c>
      <c r="K9932" s="16">
        <f ca="1">VLOOKUP(Table3[[#This Row],[PRODUCT ID]],Table1[[PRODUCT]:[SELLING PRICE]],5,FALSE)</f>
        <v>274.38465430154093</v>
      </c>
      <c r="L9932" s="16">
        <f ca="1">J9932*Table3[[#This Row],[QUANTITY]]</f>
        <v>340</v>
      </c>
      <c r="M9932" s="16">
        <f ca="1">K9932*Table3[[#This Row],[QUANTITY]]*(1-Table3[[#This Row],[DISCOUNT %]])</f>
        <v>540.90520060148401</v>
      </c>
      <c r="N9932" s="3">
        <f>DAY(Table3[[#This Row],[DATE]])</f>
        <v>10</v>
      </c>
      <c r="O9932" s="3" t="str">
        <f>TEXT(Table3[[#This Row],[DATE]],"mmm")</f>
        <v>Mar</v>
      </c>
      <c r="P9932" s="3">
        <f>YEAR(Table3[[#This Row],[DATE]])</f>
        <v>2048</v>
      </c>
    </row>
    <row r="9933" spans="1:16" x14ac:dyDescent="0.3">
      <c r="A9933" s="6">
        <v>54128</v>
      </c>
      <c r="B9933" s="7" t="s">
        <v>1543</v>
      </c>
      <c r="C9933" s="9">
        <f t="shared" ca="1" si="310"/>
        <v>3</v>
      </c>
      <c r="D9933" s="9" t="s">
        <v>2117</v>
      </c>
      <c r="E9933" s="9" t="s">
        <v>2116</v>
      </c>
      <c r="F9933" s="10">
        <f t="shared" ca="1" si="311"/>
        <v>2.829201475671933E-2</v>
      </c>
      <c r="G9933" s="3" t="str">
        <f>VLOOKUP(Table3[[#This Row],[PRODUCT ID]],Table1[[PRODUCT]:[SELLING PRICE]],1,FALSE)</f>
        <v>Product491</v>
      </c>
      <c r="H9933" s="3" t="str">
        <f>VLOOKUP(Table3[[#This Row],[PRODUCT ID]],Table1[[PRODUCT]:[SELLING PRICE]],2,FALSE)</f>
        <v>Category1</v>
      </c>
      <c r="I9933" s="3" t="str">
        <f>VLOOKUP(Table3[[#This Row],[PRODUCT ID]],Table1[[PRODUCT]:[SELLING PRICE]],3,FALSE)</f>
        <v>Kg</v>
      </c>
      <c r="J9933" s="16">
        <f ca="1">VLOOKUP(Table3[[#This Row],[PRODUCT ID]],Table1[[PRODUCT]:[SELLING PRICE]],4,FALSE)</f>
        <v>57</v>
      </c>
      <c r="K9933" s="16">
        <f ca="1">VLOOKUP(Table3[[#This Row],[PRODUCT ID]],Table1[[PRODUCT]:[SELLING PRICE]],5,FALSE)</f>
        <v>69.099374991289011</v>
      </c>
      <c r="L9933" s="16">
        <f ca="1">J9933*Table3[[#This Row],[QUANTITY]]</f>
        <v>171</v>
      </c>
      <c r="M9933" s="16">
        <f ca="1">K9933*Table3[[#This Row],[QUANTITY]]*(1-Table3[[#This Row],[DISCOUNT %]])</f>
        <v>201.43324336306614</v>
      </c>
      <c r="N9933" s="3">
        <f>DAY(Table3[[#This Row],[DATE]])</f>
        <v>11</v>
      </c>
      <c r="O9933" s="3" t="str">
        <f>TEXT(Table3[[#This Row],[DATE]],"mmm")</f>
        <v>Mar</v>
      </c>
      <c r="P9933" s="3">
        <f>YEAR(Table3[[#This Row],[DATE]])</f>
        <v>2048</v>
      </c>
    </row>
    <row r="9934" spans="1:16" x14ac:dyDescent="0.3">
      <c r="A9934" s="6">
        <v>54129</v>
      </c>
      <c r="B9934" s="7" t="s">
        <v>1544</v>
      </c>
      <c r="C9934" s="9">
        <f t="shared" ca="1" si="310"/>
        <v>11</v>
      </c>
      <c r="D9934" s="9" t="s">
        <v>2116</v>
      </c>
      <c r="E9934" s="9" t="s">
        <v>2118</v>
      </c>
      <c r="F9934" s="10">
        <f t="shared" ca="1" si="311"/>
        <v>6.2115582756514354E-2</v>
      </c>
      <c r="G9934" s="3" t="str">
        <f>VLOOKUP(Table3[[#This Row],[PRODUCT ID]],Table1[[PRODUCT]:[SELLING PRICE]],1,FALSE)</f>
        <v>Product492</v>
      </c>
      <c r="H9934" s="3" t="str">
        <f>VLOOKUP(Table3[[#This Row],[PRODUCT ID]],Table1[[PRODUCT]:[SELLING PRICE]],2,FALSE)</f>
        <v>Category2</v>
      </c>
      <c r="I9934" s="3" t="str">
        <f>VLOOKUP(Table3[[#This Row],[PRODUCT ID]],Table1[[PRODUCT]:[SELLING PRICE]],3,FALSE)</f>
        <v>No</v>
      </c>
      <c r="J9934" s="16">
        <f ca="1">VLOOKUP(Table3[[#This Row],[PRODUCT ID]],Table1[[PRODUCT]:[SELLING PRICE]],4,FALSE)</f>
        <v>195</v>
      </c>
      <c r="K9934" s="16">
        <f ca="1">VLOOKUP(Table3[[#This Row],[PRODUCT ID]],Table1[[PRODUCT]:[SELLING PRICE]],5,FALSE)</f>
        <v>216.16884209097634</v>
      </c>
      <c r="L9934" s="16">
        <f ca="1">J9934*Table3[[#This Row],[QUANTITY]]</f>
        <v>2145</v>
      </c>
      <c r="M9934" s="16">
        <f ca="1">K9934*Table3[[#This Row],[QUANTITY]]*(1-Table3[[#This Row],[DISCOUNT %]])</f>
        <v>2230.1552733976387</v>
      </c>
      <c r="N9934" s="3">
        <f>DAY(Table3[[#This Row],[DATE]])</f>
        <v>12</v>
      </c>
      <c r="O9934" s="3" t="str">
        <f>TEXT(Table3[[#This Row],[DATE]],"mmm")</f>
        <v>Mar</v>
      </c>
      <c r="P9934" s="3">
        <f>YEAR(Table3[[#This Row],[DATE]])</f>
        <v>2048</v>
      </c>
    </row>
    <row r="9935" spans="1:16" x14ac:dyDescent="0.3">
      <c r="A9935" s="6">
        <v>54130</v>
      </c>
      <c r="B9935" s="7" t="s">
        <v>1545</v>
      </c>
      <c r="C9935" s="9">
        <f t="shared" ca="1" si="310"/>
        <v>11</v>
      </c>
      <c r="D9935" s="9" t="s">
        <v>2116</v>
      </c>
      <c r="E9935" s="9" t="s">
        <v>2116</v>
      </c>
      <c r="F9935" s="10">
        <f t="shared" ca="1" si="311"/>
        <v>6.4662067436769041E-2</v>
      </c>
      <c r="G9935" s="3" t="str">
        <f>VLOOKUP(Table3[[#This Row],[PRODUCT ID]],Table1[[PRODUCT]:[SELLING PRICE]],1,FALSE)</f>
        <v>Product493</v>
      </c>
      <c r="H9935" s="3" t="str">
        <f>VLOOKUP(Table3[[#This Row],[PRODUCT ID]],Table1[[PRODUCT]:[SELLING PRICE]],2,FALSE)</f>
        <v>Category3</v>
      </c>
      <c r="I9935" s="3" t="str">
        <f>VLOOKUP(Table3[[#This Row],[PRODUCT ID]],Table1[[PRODUCT]:[SELLING PRICE]],3,FALSE)</f>
        <v>No</v>
      </c>
      <c r="J9935" s="16">
        <f ca="1">VLOOKUP(Table3[[#This Row],[PRODUCT ID]],Table1[[PRODUCT]:[SELLING PRICE]],4,FALSE)</f>
        <v>200</v>
      </c>
      <c r="K9935" s="16">
        <f ca="1">VLOOKUP(Table3[[#This Row],[PRODUCT ID]],Table1[[PRODUCT]:[SELLING PRICE]],5,FALSE)</f>
        <v>135.24342369464767</v>
      </c>
      <c r="L9935" s="16">
        <f ca="1">J9935*Table3[[#This Row],[QUANTITY]]</f>
        <v>2200</v>
      </c>
      <c r="M9935" s="16">
        <f ca="1">K9935*Table3[[#This Row],[QUANTITY]]*(1-Table3[[#This Row],[DISCOUNT %]])</f>
        <v>1391.4813474245732</v>
      </c>
      <c r="N9935" s="3">
        <f>DAY(Table3[[#This Row],[DATE]])</f>
        <v>13</v>
      </c>
      <c r="O9935" s="3" t="str">
        <f>TEXT(Table3[[#This Row],[DATE]],"mmm")</f>
        <v>Mar</v>
      </c>
      <c r="P9935" s="3">
        <f>YEAR(Table3[[#This Row],[DATE]])</f>
        <v>2048</v>
      </c>
    </row>
    <row r="9936" spans="1:16" x14ac:dyDescent="0.3">
      <c r="A9936" s="6">
        <v>54131</v>
      </c>
      <c r="B9936" s="7" t="s">
        <v>1546</v>
      </c>
      <c r="C9936" s="9">
        <f t="shared" ca="1" si="310"/>
        <v>4</v>
      </c>
      <c r="D9936" s="9" t="s">
        <v>2116</v>
      </c>
      <c r="E9936" s="9" t="s">
        <v>2116</v>
      </c>
      <c r="F9936" s="10">
        <f t="shared" ca="1" si="311"/>
        <v>5.7752292325496946E-2</v>
      </c>
      <c r="G9936" s="3" t="str">
        <f>VLOOKUP(Table3[[#This Row],[PRODUCT ID]],Table1[[PRODUCT]:[SELLING PRICE]],1,FALSE)</f>
        <v>Product494</v>
      </c>
      <c r="H9936" s="3" t="str">
        <f>VLOOKUP(Table3[[#This Row],[PRODUCT ID]],Table1[[PRODUCT]:[SELLING PRICE]],2,FALSE)</f>
        <v>Category4</v>
      </c>
      <c r="I9936" s="3" t="str">
        <f>VLOOKUP(Table3[[#This Row],[PRODUCT ID]],Table1[[PRODUCT]:[SELLING PRICE]],3,FALSE)</f>
        <v>Ft</v>
      </c>
      <c r="J9936" s="16">
        <f ca="1">VLOOKUP(Table3[[#This Row],[PRODUCT ID]],Table1[[PRODUCT]:[SELLING PRICE]],4,FALSE)</f>
        <v>93</v>
      </c>
      <c r="K9936" s="16">
        <f ca="1">VLOOKUP(Table3[[#This Row],[PRODUCT ID]],Table1[[PRODUCT]:[SELLING PRICE]],5,FALSE)</f>
        <v>167.17713954826928</v>
      </c>
      <c r="L9936" s="16">
        <f ca="1">J9936*Table3[[#This Row],[QUANTITY]]</f>
        <v>372</v>
      </c>
      <c r="M9936" s="16">
        <f ca="1">K9936*Table3[[#This Row],[QUANTITY]]*(1-Table3[[#This Row],[DISCOUNT %]])</f>
        <v>630.08910605974893</v>
      </c>
      <c r="N9936" s="3">
        <f>DAY(Table3[[#This Row],[DATE]])</f>
        <v>14</v>
      </c>
      <c r="O9936" s="3" t="str">
        <f>TEXT(Table3[[#This Row],[DATE]],"mmm")</f>
        <v>Mar</v>
      </c>
      <c r="P9936" s="3">
        <f>YEAR(Table3[[#This Row],[DATE]])</f>
        <v>2048</v>
      </c>
    </row>
    <row r="9937" spans="1:16" x14ac:dyDescent="0.3">
      <c r="A9937" s="6">
        <v>54132</v>
      </c>
      <c r="B9937" s="7" t="s">
        <v>1547</v>
      </c>
      <c r="C9937" s="9">
        <f t="shared" ca="1" si="310"/>
        <v>7</v>
      </c>
      <c r="D9937" s="9" t="s">
        <v>2116</v>
      </c>
      <c r="E9937" s="9" t="s">
        <v>2116</v>
      </c>
      <c r="F9937" s="10">
        <f t="shared" ca="1" si="311"/>
        <v>5.6877181219567835E-2</v>
      </c>
      <c r="G9937" s="3" t="str">
        <f>VLOOKUP(Table3[[#This Row],[PRODUCT ID]],Table1[[PRODUCT]:[SELLING PRICE]],1,FALSE)</f>
        <v>Product495</v>
      </c>
      <c r="H9937" s="3" t="str">
        <f>VLOOKUP(Table3[[#This Row],[PRODUCT ID]],Table1[[PRODUCT]:[SELLING PRICE]],2,FALSE)</f>
        <v>Category5</v>
      </c>
      <c r="I9937" s="3" t="str">
        <f>VLOOKUP(Table3[[#This Row],[PRODUCT ID]],Table1[[PRODUCT]:[SELLING PRICE]],3,FALSE)</f>
        <v>No</v>
      </c>
      <c r="J9937" s="16">
        <f ca="1">VLOOKUP(Table3[[#This Row],[PRODUCT ID]],Table1[[PRODUCT]:[SELLING PRICE]],4,FALSE)</f>
        <v>121</v>
      </c>
      <c r="K9937" s="16">
        <f ca="1">VLOOKUP(Table3[[#This Row],[PRODUCT ID]],Table1[[PRODUCT]:[SELLING PRICE]],5,FALSE)</f>
        <v>195.01320535027594</v>
      </c>
      <c r="L9937" s="16">
        <f ca="1">J9937*Table3[[#This Row],[QUANTITY]]</f>
        <v>847</v>
      </c>
      <c r="M9937" s="16">
        <f ca="1">K9937*Table3[[#This Row],[QUANTITY]]*(1-Table3[[#This Row],[DISCOUNT %]])</f>
        <v>1287.4498275055164</v>
      </c>
      <c r="N9937" s="3">
        <f>DAY(Table3[[#This Row],[DATE]])</f>
        <v>15</v>
      </c>
      <c r="O9937" s="3" t="str">
        <f>TEXT(Table3[[#This Row],[DATE]],"mmm")</f>
        <v>Mar</v>
      </c>
      <c r="P9937" s="3">
        <f>YEAR(Table3[[#This Row],[DATE]])</f>
        <v>2048</v>
      </c>
    </row>
    <row r="9938" spans="1:16" x14ac:dyDescent="0.3">
      <c r="A9938" s="6">
        <v>54133</v>
      </c>
      <c r="B9938" s="7" t="s">
        <v>1548</v>
      </c>
      <c r="C9938" s="9">
        <f t="shared" ca="1" si="310"/>
        <v>4</v>
      </c>
      <c r="D9938" s="9" t="s">
        <v>2115</v>
      </c>
      <c r="E9938" s="9" t="s">
        <v>2116</v>
      </c>
      <c r="F9938" s="10">
        <f t="shared" ca="1" si="311"/>
        <v>6.4465174498776756E-2</v>
      </c>
      <c r="G9938" s="3" t="str">
        <f>VLOOKUP(Table3[[#This Row],[PRODUCT ID]],Table1[[PRODUCT]:[SELLING PRICE]],1,FALSE)</f>
        <v>Product496</v>
      </c>
      <c r="H9938" s="3" t="str">
        <f>VLOOKUP(Table3[[#This Row],[PRODUCT ID]],Table1[[PRODUCT]:[SELLING PRICE]],2,FALSE)</f>
        <v>Category1</v>
      </c>
      <c r="I9938" s="3" t="str">
        <f>VLOOKUP(Table3[[#This Row],[PRODUCT ID]],Table1[[PRODUCT]:[SELLING PRICE]],3,FALSE)</f>
        <v>Kg</v>
      </c>
      <c r="J9938" s="16">
        <f ca="1">VLOOKUP(Table3[[#This Row],[PRODUCT ID]],Table1[[PRODUCT]:[SELLING PRICE]],4,FALSE)</f>
        <v>32</v>
      </c>
      <c r="K9938" s="16">
        <f ca="1">VLOOKUP(Table3[[#This Row],[PRODUCT ID]],Table1[[PRODUCT]:[SELLING PRICE]],5,FALSE)</f>
        <v>244.65239899033378</v>
      </c>
      <c r="L9938" s="16">
        <f ca="1">J9938*Table3[[#This Row],[QUANTITY]]</f>
        <v>128</v>
      </c>
      <c r="M9938" s="16">
        <f ca="1">K9938*Table3[[#This Row],[QUANTITY]]*(1-Table3[[#This Row],[DISCOUNT %]])</f>
        <v>915.52335759151026</v>
      </c>
      <c r="N9938" s="3">
        <f>DAY(Table3[[#This Row],[DATE]])</f>
        <v>16</v>
      </c>
      <c r="O9938" s="3" t="str">
        <f>TEXT(Table3[[#This Row],[DATE]],"mmm")</f>
        <v>Mar</v>
      </c>
      <c r="P9938" s="3">
        <f>YEAR(Table3[[#This Row],[DATE]])</f>
        <v>2048</v>
      </c>
    </row>
    <row r="9939" spans="1:16" x14ac:dyDescent="0.3">
      <c r="A9939" s="6">
        <v>54134</v>
      </c>
      <c r="B9939" s="7" t="s">
        <v>1549</v>
      </c>
      <c r="C9939" s="9">
        <f t="shared" ca="1" si="310"/>
        <v>3</v>
      </c>
      <c r="D9939" s="9" t="s">
        <v>2116</v>
      </c>
      <c r="E9939" s="9" t="s">
        <v>2116</v>
      </c>
      <c r="F9939" s="10">
        <f t="shared" ca="1" si="311"/>
        <v>6.6233836077266503E-2</v>
      </c>
      <c r="G9939" s="3" t="str">
        <f>VLOOKUP(Table3[[#This Row],[PRODUCT ID]],Table1[[PRODUCT]:[SELLING PRICE]],1,FALSE)</f>
        <v>Product497</v>
      </c>
      <c r="H9939" s="3" t="str">
        <f>VLOOKUP(Table3[[#This Row],[PRODUCT ID]],Table1[[PRODUCT]:[SELLING PRICE]],2,FALSE)</f>
        <v>Category2</v>
      </c>
      <c r="I9939" s="3" t="str">
        <f>VLOOKUP(Table3[[#This Row],[PRODUCT ID]],Table1[[PRODUCT]:[SELLING PRICE]],3,FALSE)</f>
        <v>Kg</v>
      </c>
      <c r="J9939" s="16">
        <f ca="1">VLOOKUP(Table3[[#This Row],[PRODUCT ID]],Table1[[PRODUCT]:[SELLING PRICE]],4,FALSE)</f>
        <v>182</v>
      </c>
      <c r="K9939" s="16">
        <f ca="1">VLOOKUP(Table3[[#This Row],[PRODUCT ID]],Table1[[PRODUCT]:[SELLING PRICE]],5,FALSE)</f>
        <v>29.482745532353082</v>
      </c>
      <c r="L9939" s="16">
        <f ca="1">J9939*Table3[[#This Row],[QUANTITY]]</f>
        <v>546</v>
      </c>
      <c r="M9939" s="16">
        <f ca="1">K9939*Table3[[#This Row],[QUANTITY]]*(1-Table3[[#This Row],[DISCOUNT %]])</f>
        <v>82.589970592966338</v>
      </c>
      <c r="N9939" s="3">
        <f>DAY(Table3[[#This Row],[DATE]])</f>
        <v>17</v>
      </c>
      <c r="O9939" s="3" t="str">
        <f>TEXT(Table3[[#This Row],[DATE]],"mmm")</f>
        <v>Mar</v>
      </c>
      <c r="P9939" s="3">
        <f>YEAR(Table3[[#This Row],[DATE]])</f>
        <v>2048</v>
      </c>
    </row>
    <row r="9940" spans="1:16" x14ac:dyDescent="0.3">
      <c r="A9940" s="6">
        <v>54135</v>
      </c>
      <c r="B9940" s="7" t="s">
        <v>1550</v>
      </c>
      <c r="C9940" s="9">
        <f t="shared" ca="1" si="310"/>
        <v>7</v>
      </c>
      <c r="D9940" s="9" t="s">
        <v>2117</v>
      </c>
      <c r="E9940" s="9" t="s">
        <v>2118</v>
      </c>
      <c r="F9940" s="10">
        <f t="shared" ca="1" si="311"/>
        <v>7.2268555246340641E-2</v>
      </c>
      <c r="G9940" s="3" t="str">
        <f>VLOOKUP(Table3[[#This Row],[PRODUCT ID]],Table1[[PRODUCT]:[SELLING PRICE]],1,FALSE)</f>
        <v>Product498</v>
      </c>
      <c r="H9940" s="3" t="str">
        <f>VLOOKUP(Table3[[#This Row],[PRODUCT ID]],Table1[[PRODUCT]:[SELLING PRICE]],2,FALSE)</f>
        <v>Category3</v>
      </c>
      <c r="I9940" s="3" t="str">
        <f>VLOOKUP(Table3[[#This Row],[PRODUCT ID]],Table1[[PRODUCT]:[SELLING PRICE]],3,FALSE)</f>
        <v>Lt</v>
      </c>
      <c r="J9940" s="16">
        <f ca="1">VLOOKUP(Table3[[#This Row],[PRODUCT ID]],Table1[[PRODUCT]:[SELLING PRICE]],4,FALSE)</f>
        <v>122</v>
      </c>
      <c r="K9940" s="16">
        <f ca="1">VLOOKUP(Table3[[#This Row],[PRODUCT ID]],Table1[[PRODUCT]:[SELLING PRICE]],5,FALSE)</f>
        <v>191.99532177686919</v>
      </c>
      <c r="L9940" s="16">
        <f ca="1">J9940*Table3[[#This Row],[QUANTITY]]</f>
        <v>854</v>
      </c>
      <c r="M9940" s="16">
        <f ca="1">K9940*Table3[[#This Row],[QUANTITY]]*(1-Table3[[#This Row],[DISCOUNT %]])</f>
        <v>1246.8406808059899</v>
      </c>
      <c r="N9940" s="3">
        <f>DAY(Table3[[#This Row],[DATE]])</f>
        <v>18</v>
      </c>
      <c r="O9940" s="3" t="str">
        <f>TEXT(Table3[[#This Row],[DATE]],"mmm")</f>
        <v>Mar</v>
      </c>
      <c r="P9940" s="3">
        <f>YEAR(Table3[[#This Row],[DATE]])</f>
        <v>2048</v>
      </c>
    </row>
    <row r="9941" spans="1:16" x14ac:dyDescent="0.3">
      <c r="A9941" s="6">
        <v>54136</v>
      </c>
      <c r="B9941" s="7" t="s">
        <v>1551</v>
      </c>
      <c r="C9941" s="9">
        <f t="shared" ca="1" si="310"/>
        <v>11</v>
      </c>
      <c r="D9941" s="9" t="s">
        <v>2115</v>
      </c>
      <c r="E9941" s="9" t="s">
        <v>2118</v>
      </c>
      <c r="F9941" s="10">
        <f t="shared" ca="1" si="311"/>
        <v>3.2694479735738406E-2</v>
      </c>
      <c r="G9941" s="3" t="str">
        <f>VLOOKUP(Table3[[#This Row],[PRODUCT ID]],Table1[[PRODUCT]:[SELLING PRICE]],1,FALSE)</f>
        <v>Product499</v>
      </c>
      <c r="H9941" s="3" t="str">
        <f>VLOOKUP(Table3[[#This Row],[PRODUCT ID]],Table1[[PRODUCT]:[SELLING PRICE]],2,FALSE)</f>
        <v>Category4</v>
      </c>
      <c r="I9941" s="3" t="str">
        <f>VLOOKUP(Table3[[#This Row],[PRODUCT ID]],Table1[[PRODUCT]:[SELLING PRICE]],3,FALSE)</f>
        <v>Kg</v>
      </c>
      <c r="J9941" s="16">
        <f ca="1">VLOOKUP(Table3[[#This Row],[PRODUCT ID]],Table1[[PRODUCT]:[SELLING PRICE]],4,FALSE)</f>
        <v>154</v>
      </c>
      <c r="K9941" s="16">
        <f ca="1">VLOOKUP(Table3[[#This Row],[PRODUCT ID]],Table1[[PRODUCT]:[SELLING PRICE]],5,FALSE)</f>
        <v>44.880895901864605</v>
      </c>
      <c r="L9941" s="16">
        <f ca="1">J9941*Table3[[#This Row],[QUANTITY]]</f>
        <v>1694</v>
      </c>
      <c r="M9941" s="16">
        <f ca="1">K9941*Table3[[#This Row],[QUANTITY]]*(1-Table3[[#This Row],[DISCOUNT %]])</f>
        <v>477.54892196307242</v>
      </c>
      <c r="N9941" s="3">
        <f>DAY(Table3[[#This Row],[DATE]])</f>
        <v>19</v>
      </c>
      <c r="O9941" s="3" t="str">
        <f>TEXT(Table3[[#This Row],[DATE]],"mmm")</f>
        <v>Mar</v>
      </c>
      <c r="P9941" s="3">
        <f>YEAR(Table3[[#This Row],[DATE]])</f>
        <v>2048</v>
      </c>
    </row>
    <row r="9942" spans="1:16" x14ac:dyDescent="0.3">
      <c r="A9942" s="6">
        <v>54137</v>
      </c>
      <c r="B9942" s="7" t="s">
        <v>1552</v>
      </c>
      <c r="C9942" s="9">
        <f t="shared" ca="1" si="310"/>
        <v>7</v>
      </c>
      <c r="D9942" s="9" t="s">
        <v>2115</v>
      </c>
      <c r="E9942" s="9" t="s">
        <v>2116</v>
      </c>
      <c r="F9942" s="10">
        <f t="shared" ca="1" si="311"/>
        <v>3.1963331008111554E-3</v>
      </c>
      <c r="G9942" s="3" t="str">
        <f>VLOOKUP(Table3[[#This Row],[PRODUCT ID]],Table1[[PRODUCT]:[SELLING PRICE]],1,FALSE)</f>
        <v>Product500</v>
      </c>
      <c r="H9942" s="3" t="str">
        <f>VLOOKUP(Table3[[#This Row],[PRODUCT ID]],Table1[[PRODUCT]:[SELLING PRICE]],2,FALSE)</f>
        <v>Category5</v>
      </c>
      <c r="I9942" s="3" t="str">
        <f>VLOOKUP(Table3[[#This Row],[PRODUCT ID]],Table1[[PRODUCT]:[SELLING PRICE]],3,FALSE)</f>
        <v>Lt</v>
      </c>
      <c r="J9942" s="16">
        <f ca="1">VLOOKUP(Table3[[#This Row],[PRODUCT ID]],Table1[[PRODUCT]:[SELLING PRICE]],4,FALSE)</f>
        <v>185</v>
      </c>
      <c r="K9942" s="16">
        <f ca="1">VLOOKUP(Table3[[#This Row],[PRODUCT ID]],Table1[[PRODUCT]:[SELLING PRICE]],5,FALSE)</f>
        <v>180.93395937236107</v>
      </c>
      <c r="L9942" s="16">
        <f ca="1">J9942*Table3[[#This Row],[QUANTITY]]</f>
        <v>1295</v>
      </c>
      <c r="M9942" s="16">
        <f ca="1">K9942*Table3[[#This Row],[QUANTITY]]*(1-Table3[[#This Row],[DISCOUNT %]])</f>
        <v>1262.4894391827086</v>
      </c>
      <c r="N9942" s="3">
        <f>DAY(Table3[[#This Row],[DATE]])</f>
        <v>20</v>
      </c>
      <c r="O9942" s="3" t="str">
        <f>TEXT(Table3[[#This Row],[DATE]],"mmm")</f>
        <v>Mar</v>
      </c>
      <c r="P9942" s="3">
        <f>YEAR(Table3[[#This Row],[DATE]])</f>
        <v>2048</v>
      </c>
    </row>
    <row r="9943" spans="1:16" x14ac:dyDescent="0.3">
      <c r="A9943" s="6">
        <v>54138</v>
      </c>
      <c r="B9943" s="7" t="s">
        <v>1553</v>
      </c>
      <c r="C9943" s="9">
        <f t="shared" ca="1" si="310"/>
        <v>5</v>
      </c>
      <c r="D9943" s="9" t="s">
        <v>2115</v>
      </c>
      <c r="E9943" s="9" t="s">
        <v>2116</v>
      </c>
      <c r="F9943" s="10">
        <f t="shared" ca="1" si="311"/>
        <v>9.1627353084527741E-2</v>
      </c>
      <c r="G9943" s="3" t="str">
        <f>VLOOKUP(Table3[[#This Row],[PRODUCT ID]],Table1[[PRODUCT]:[SELLING PRICE]],1,FALSE)</f>
        <v>Product501</v>
      </c>
      <c r="H9943" s="3" t="str">
        <f>VLOOKUP(Table3[[#This Row],[PRODUCT ID]],Table1[[PRODUCT]:[SELLING PRICE]],2,FALSE)</f>
        <v>Category1</v>
      </c>
      <c r="I9943" s="3" t="str">
        <f>VLOOKUP(Table3[[#This Row],[PRODUCT ID]],Table1[[PRODUCT]:[SELLING PRICE]],3,FALSE)</f>
        <v>Ft</v>
      </c>
      <c r="J9943" s="16">
        <f ca="1">VLOOKUP(Table3[[#This Row],[PRODUCT ID]],Table1[[PRODUCT]:[SELLING PRICE]],4,FALSE)</f>
        <v>90</v>
      </c>
      <c r="K9943" s="16">
        <f ca="1">VLOOKUP(Table3[[#This Row],[PRODUCT ID]],Table1[[PRODUCT]:[SELLING PRICE]],5,FALSE)</f>
        <v>163.79236706566442</v>
      </c>
      <c r="L9943" s="16">
        <f ca="1">J9943*Table3[[#This Row],[QUANTITY]]</f>
        <v>450</v>
      </c>
      <c r="M9943" s="16">
        <f ca="1">K9943*Table3[[#This Row],[QUANTITY]]*(1-Table3[[#This Row],[DISCOUNT %]])</f>
        <v>743.922530079941</v>
      </c>
      <c r="N9943" s="3">
        <f>DAY(Table3[[#This Row],[DATE]])</f>
        <v>21</v>
      </c>
      <c r="O9943" s="3" t="str">
        <f>TEXT(Table3[[#This Row],[DATE]],"mmm")</f>
        <v>Mar</v>
      </c>
      <c r="P9943" s="3">
        <f>YEAR(Table3[[#This Row],[DATE]])</f>
        <v>2048</v>
      </c>
    </row>
    <row r="9944" spans="1:16" x14ac:dyDescent="0.3">
      <c r="A9944" s="6">
        <v>54139</v>
      </c>
      <c r="B9944" s="7" t="s">
        <v>1554</v>
      </c>
      <c r="C9944" s="9">
        <f t="shared" ca="1" si="310"/>
        <v>4</v>
      </c>
      <c r="D9944" s="9" t="s">
        <v>2116</v>
      </c>
      <c r="E9944" s="9" t="s">
        <v>2116</v>
      </c>
      <c r="F9944" s="10">
        <f t="shared" ca="1" si="311"/>
        <v>5.3815139878556677E-2</v>
      </c>
      <c r="G9944" s="3" t="str">
        <f>VLOOKUP(Table3[[#This Row],[PRODUCT ID]],Table1[[PRODUCT]:[SELLING PRICE]],1,FALSE)</f>
        <v>Product502</v>
      </c>
      <c r="H9944" s="3" t="str">
        <f>VLOOKUP(Table3[[#This Row],[PRODUCT ID]],Table1[[PRODUCT]:[SELLING PRICE]],2,FALSE)</f>
        <v>Category2</v>
      </c>
      <c r="I9944" s="3" t="str">
        <f>VLOOKUP(Table3[[#This Row],[PRODUCT ID]],Table1[[PRODUCT]:[SELLING PRICE]],3,FALSE)</f>
        <v>Kg</v>
      </c>
      <c r="J9944" s="16">
        <f ca="1">VLOOKUP(Table3[[#This Row],[PRODUCT ID]],Table1[[PRODUCT]:[SELLING PRICE]],4,FALSE)</f>
        <v>237</v>
      </c>
      <c r="K9944" s="16">
        <f ca="1">VLOOKUP(Table3[[#This Row],[PRODUCT ID]],Table1[[PRODUCT]:[SELLING PRICE]],5,FALSE)</f>
        <v>210.47652371229077</v>
      </c>
      <c r="L9944" s="16">
        <f ca="1">J9944*Table3[[#This Row],[QUANTITY]]</f>
        <v>948</v>
      </c>
      <c r="M9944" s="16">
        <f ca="1">K9944*Table3[[#This Row],[QUANTITY]]*(1-Table3[[#This Row],[DISCOUNT %]])</f>
        <v>796.59880059024601</v>
      </c>
      <c r="N9944" s="3">
        <f>DAY(Table3[[#This Row],[DATE]])</f>
        <v>22</v>
      </c>
      <c r="O9944" s="3" t="str">
        <f>TEXT(Table3[[#This Row],[DATE]],"mmm")</f>
        <v>Mar</v>
      </c>
      <c r="P9944" s="3">
        <f>YEAR(Table3[[#This Row],[DATE]])</f>
        <v>2048</v>
      </c>
    </row>
    <row r="9945" spans="1:16" x14ac:dyDescent="0.3">
      <c r="A9945" s="6">
        <v>54140</v>
      </c>
      <c r="B9945" s="7" t="s">
        <v>1555</v>
      </c>
      <c r="C9945" s="9">
        <f t="shared" ca="1" si="310"/>
        <v>9</v>
      </c>
      <c r="D9945" s="9" t="s">
        <v>2116</v>
      </c>
      <c r="E9945" s="9" t="s">
        <v>2116</v>
      </c>
      <c r="F9945" s="10">
        <f t="shared" ca="1" si="311"/>
        <v>8.3045061668199749E-2</v>
      </c>
      <c r="G9945" s="3" t="str">
        <f>VLOOKUP(Table3[[#This Row],[PRODUCT ID]],Table1[[PRODUCT]:[SELLING PRICE]],1,FALSE)</f>
        <v>Product503</v>
      </c>
      <c r="H9945" s="3" t="str">
        <f>VLOOKUP(Table3[[#This Row],[PRODUCT ID]],Table1[[PRODUCT]:[SELLING PRICE]],2,FALSE)</f>
        <v>Category3</v>
      </c>
      <c r="I9945" s="3" t="str">
        <f>VLOOKUP(Table3[[#This Row],[PRODUCT ID]],Table1[[PRODUCT]:[SELLING PRICE]],3,FALSE)</f>
        <v>No</v>
      </c>
      <c r="J9945" s="16">
        <f ca="1">VLOOKUP(Table3[[#This Row],[PRODUCT ID]],Table1[[PRODUCT]:[SELLING PRICE]],4,FALSE)</f>
        <v>166</v>
      </c>
      <c r="K9945" s="16">
        <f ca="1">VLOOKUP(Table3[[#This Row],[PRODUCT ID]],Table1[[PRODUCT]:[SELLING PRICE]],5,FALSE)</f>
        <v>288.53567315693891</v>
      </c>
      <c r="L9945" s="16">
        <f ca="1">J9945*Table3[[#This Row],[QUANTITY]]</f>
        <v>1494</v>
      </c>
      <c r="M9945" s="16">
        <f ca="1">K9945*Table3[[#This Row],[QUANTITY]]*(1-Table3[[#This Row],[DISCOUNT %]])</f>
        <v>2381.167893475309</v>
      </c>
      <c r="N9945" s="3">
        <f>DAY(Table3[[#This Row],[DATE]])</f>
        <v>23</v>
      </c>
      <c r="O9945" s="3" t="str">
        <f>TEXT(Table3[[#This Row],[DATE]],"mmm")</f>
        <v>Mar</v>
      </c>
      <c r="P9945" s="3">
        <f>YEAR(Table3[[#This Row],[DATE]])</f>
        <v>2048</v>
      </c>
    </row>
    <row r="9946" spans="1:16" x14ac:dyDescent="0.3">
      <c r="A9946" s="6">
        <v>54141</v>
      </c>
      <c r="B9946" s="7" t="s">
        <v>1556</v>
      </c>
      <c r="C9946" s="9">
        <f t="shared" ca="1" si="310"/>
        <v>12</v>
      </c>
      <c r="D9946" s="9" t="s">
        <v>2116</v>
      </c>
      <c r="E9946" s="9" t="s">
        <v>2118</v>
      </c>
      <c r="F9946" s="10">
        <f t="shared" ca="1" si="311"/>
        <v>6.7818017286668128E-2</v>
      </c>
      <c r="G9946" s="3" t="str">
        <f>VLOOKUP(Table3[[#This Row],[PRODUCT ID]],Table1[[PRODUCT]:[SELLING PRICE]],1,FALSE)</f>
        <v>Product504</v>
      </c>
      <c r="H9946" s="3" t="str">
        <f>VLOOKUP(Table3[[#This Row],[PRODUCT ID]],Table1[[PRODUCT]:[SELLING PRICE]],2,FALSE)</f>
        <v>Category4</v>
      </c>
      <c r="I9946" s="3" t="str">
        <f>VLOOKUP(Table3[[#This Row],[PRODUCT ID]],Table1[[PRODUCT]:[SELLING PRICE]],3,FALSE)</f>
        <v>No</v>
      </c>
      <c r="J9946" s="16">
        <f ca="1">VLOOKUP(Table3[[#This Row],[PRODUCT ID]],Table1[[PRODUCT]:[SELLING PRICE]],4,FALSE)</f>
        <v>167</v>
      </c>
      <c r="K9946" s="16">
        <f ca="1">VLOOKUP(Table3[[#This Row],[PRODUCT ID]],Table1[[PRODUCT]:[SELLING PRICE]],5,FALSE)</f>
        <v>276.5207936794535</v>
      </c>
      <c r="L9946" s="16">
        <f ca="1">J9946*Table3[[#This Row],[QUANTITY]]</f>
        <v>2004</v>
      </c>
      <c r="M9946" s="16">
        <f ca="1">K9946*Table3[[#This Row],[QUANTITY]]*(1-Table3[[#This Row],[DISCOUNT %]])</f>
        <v>3093.2124205629257</v>
      </c>
      <c r="N9946" s="3">
        <f>DAY(Table3[[#This Row],[DATE]])</f>
        <v>24</v>
      </c>
      <c r="O9946" s="3" t="str">
        <f>TEXT(Table3[[#This Row],[DATE]],"mmm")</f>
        <v>Mar</v>
      </c>
      <c r="P9946" s="3">
        <f>YEAR(Table3[[#This Row],[DATE]])</f>
        <v>2048</v>
      </c>
    </row>
    <row r="9947" spans="1:16" x14ac:dyDescent="0.3">
      <c r="A9947" s="6">
        <v>54142</v>
      </c>
      <c r="B9947" s="7" t="s">
        <v>1557</v>
      </c>
      <c r="C9947" s="9">
        <f t="shared" ca="1" si="310"/>
        <v>7</v>
      </c>
      <c r="D9947" s="9" t="s">
        <v>2115</v>
      </c>
      <c r="E9947" s="9" t="s">
        <v>2116</v>
      </c>
      <c r="F9947" s="10">
        <f t="shared" ca="1" si="311"/>
        <v>7.7078394122729321E-2</v>
      </c>
      <c r="G9947" s="3" t="str">
        <f>VLOOKUP(Table3[[#This Row],[PRODUCT ID]],Table1[[PRODUCT]:[SELLING PRICE]],1,FALSE)</f>
        <v>Product505</v>
      </c>
      <c r="H9947" s="3" t="str">
        <f>VLOOKUP(Table3[[#This Row],[PRODUCT ID]],Table1[[PRODUCT]:[SELLING PRICE]],2,FALSE)</f>
        <v>Category1</v>
      </c>
      <c r="I9947" s="3" t="str">
        <f>VLOOKUP(Table3[[#This Row],[PRODUCT ID]],Table1[[PRODUCT]:[SELLING PRICE]],3,FALSE)</f>
        <v>Ft</v>
      </c>
      <c r="J9947" s="16">
        <f ca="1">VLOOKUP(Table3[[#This Row],[PRODUCT ID]],Table1[[PRODUCT]:[SELLING PRICE]],4,FALSE)</f>
        <v>135</v>
      </c>
      <c r="K9947" s="16">
        <f ca="1">VLOOKUP(Table3[[#This Row],[PRODUCT ID]],Table1[[PRODUCT]:[SELLING PRICE]],5,FALSE)</f>
        <v>61.360755273581155</v>
      </c>
      <c r="L9947" s="16">
        <f ca="1">J9947*Table3[[#This Row],[QUANTITY]]</f>
        <v>945</v>
      </c>
      <c r="M9947" s="16">
        <f ca="1">K9947*Table3[[#This Row],[QUANTITY]]*(1-Table3[[#This Row],[DISCOUNT %]])</f>
        <v>396.41816756455006</v>
      </c>
      <c r="N9947" s="3">
        <f>DAY(Table3[[#This Row],[DATE]])</f>
        <v>25</v>
      </c>
      <c r="O9947" s="3" t="str">
        <f>TEXT(Table3[[#This Row],[DATE]],"mmm")</f>
        <v>Mar</v>
      </c>
      <c r="P9947" s="3">
        <f>YEAR(Table3[[#This Row],[DATE]])</f>
        <v>2048</v>
      </c>
    </row>
    <row r="9948" spans="1:16" x14ac:dyDescent="0.3">
      <c r="A9948" s="6">
        <v>54143</v>
      </c>
      <c r="B9948" s="7" t="s">
        <v>1558</v>
      </c>
      <c r="C9948" s="9">
        <f t="shared" ca="1" si="310"/>
        <v>2</v>
      </c>
      <c r="D9948" s="9" t="s">
        <v>2117</v>
      </c>
      <c r="E9948" s="9" t="s">
        <v>2116</v>
      </c>
      <c r="F9948" s="10">
        <f t="shared" ca="1" si="311"/>
        <v>4.3252978731791215E-2</v>
      </c>
      <c r="G9948" s="3" t="str">
        <f>VLOOKUP(Table3[[#This Row],[PRODUCT ID]],Table1[[PRODUCT]:[SELLING PRICE]],1,FALSE)</f>
        <v>Product506</v>
      </c>
      <c r="H9948" s="3" t="str">
        <f>VLOOKUP(Table3[[#This Row],[PRODUCT ID]],Table1[[PRODUCT]:[SELLING PRICE]],2,FALSE)</f>
        <v>Category2</v>
      </c>
      <c r="I9948" s="3" t="str">
        <f>VLOOKUP(Table3[[#This Row],[PRODUCT ID]],Table1[[PRODUCT]:[SELLING PRICE]],3,FALSE)</f>
        <v>No</v>
      </c>
      <c r="J9948" s="16">
        <f ca="1">VLOOKUP(Table3[[#This Row],[PRODUCT ID]],Table1[[PRODUCT]:[SELLING PRICE]],4,FALSE)</f>
        <v>52</v>
      </c>
      <c r="K9948" s="16">
        <f ca="1">VLOOKUP(Table3[[#This Row],[PRODUCT ID]],Table1[[PRODUCT]:[SELLING PRICE]],5,FALSE)</f>
        <v>202.57298261883747</v>
      </c>
      <c r="L9948" s="16">
        <f ca="1">J9948*Table3[[#This Row],[QUANTITY]]</f>
        <v>104</v>
      </c>
      <c r="M9948" s="16">
        <f ca="1">K9948*Table3[[#This Row],[QUANTITY]]*(1-Table3[[#This Row],[DISCOUNT %]])</f>
        <v>387.62219541997877</v>
      </c>
      <c r="N9948" s="3">
        <f>DAY(Table3[[#This Row],[DATE]])</f>
        <v>26</v>
      </c>
      <c r="O9948" s="3" t="str">
        <f>TEXT(Table3[[#This Row],[DATE]],"mmm")</f>
        <v>Mar</v>
      </c>
      <c r="P9948" s="3">
        <f>YEAR(Table3[[#This Row],[DATE]])</f>
        <v>2048</v>
      </c>
    </row>
    <row r="9949" spans="1:16" x14ac:dyDescent="0.3">
      <c r="A9949" s="6">
        <v>54144</v>
      </c>
      <c r="B9949" s="7" t="s">
        <v>1559</v>
      </c>
      <c r="C9949" s="9">
        <f t="shared" ca="1" si="310"/>
        <v>12</v>
      </c>
      <c r="D9949" s="9" t="s">
        <v>2117</v>
      </c>
      <c r="E9949" s="9" t="s">
        <v>2116</v>
      </c>
      <c r="F9949" s="10">
        <f t="shared" ca="1" si="311"/>
        <v>3.9943080378228503E-2</v>
      </c>
      <c r="G9949" s="3" t="str">
        <f>VLOOKUP(Table3[[#This Row],[PRODUCT ID]],Table1[[PRODUCT]:[SELLING PRICE]],1,FALSE)</f>
        <v>Product507</v>
      </c>
      <c r="H9949" s="3" t="str">
        <f>VLOOKUP(Table3[[#This Row],[PRODUCT ID]],Table1[[PRODUCT]:[SELLING PRICE]],2,FALSE)</f>
        <v>Category3</v>
      </c>
      <c r="I9949" s="3" t="str">
        <f>VLOOKUP(Table3[[#This Row],[PRODUCT ID]],Table1[[PRODUCT]:[SELLING PRICE]],3,FALSE)</f>
        <v>Kg</v>
      </c>
      <c r="J9949" s="16">
        <f ca="1">VLOOKUP(Table3[[#This Row],[PRODUCT ID]],Table1[[PRODUCT]:[SELLING PRICE]],4,FALSE)</f>
        <v>87</v>
      </c>
      <c r="K9949" s="16">
        <f ca="1">VLOOKUP(Table3[[#This Row],[PRODUCT ID]],Table1[[PRODUCT]:[SELLING PRICE]],5,FALSE)</f>
        <v>256.76864835075924</v>
      </c>
      <c r="L9949" s="16">
        <f ca="1">J9949*Table3[[#This Row],[QUANTITY]]</f>
        <v>1044</v>
      </c>
      <c r="M9949" s="16">
        <f ca="1">K9949*Table3[[#This Row],[QUANTITY]]*(1-Table3[[#This Row],[DISCOUNT %]])</f>
        <v>2958.1502110929096</v>
      </c>
      <c r="N9949" s="3">
        <f>DAY(Table3[[#This Row],[DATE]])</f>
        <v>27</v>
      </c>
      <c r="O9949" s="3" t="str">
        <f>TEXT(Table3[[#This Row],[DATE]],"mmm")</f>
        <v>Mar</v>
      </c>
      <c r="P9949" s="3">
        <f>YEAR(Table3[[#This Row],[DATE]])</f>
        <v>2048</v>
      </c>
    </row>
    <row r="9950" spans="1:16" x14ac:dyDescent="0.3">
      <c r="A9950" s="6">
        <v>54145</v>
      </c>
      <c r="B9950" s="7" t="s">
        <v>1560</v>
      </c>
      <c r="C9950" s="9">
        <f t="shared" ca="1" si="310"/>
        <v>8</v>
      </c>
      <c r="D9950" s="9" t="s">
        <v>2116</v>
      </c>
      <c r="E9950" s="9" t="s">
        <v>2116</v>
      </c>
      <c r="F9950" s="10">
        <f t="shared" ca="1" si="311"/>
        <v>7.4641971243447985E-2</v>
      </c>
      <c r="G9950" s="3" t="str">
        <f>VLOOKUP(Table3[[#This Row],[PRODUCT ID]],Table1[[PRODUCT]:[SELLING PRICE]],1,FALSE)</f>
        <v>Product508</v>
      </c>
      <c r="H9950" s="3" t="str">
        <f>VLOOKUP(Table3[[#This Row],[PRODUCT ID]],Table1[[PRODUCT]:[SELLING PRICE]],2,FALSE)</f>
        <v>Category4</v>
      </c>
      <c r="I9950" s="3" t="str">
        <f>VLOOKUP(Table3[[#This Row],[PRODUCT ID]],Table1[[PRODUCT]:[SELLING PRICE]],3,FALSE)</f>
        <v>Kg</v>
      </c>
      <c r="J9950" s="16">
        <f ca="1">VLOOKUP(Table3[[#This Row],[PRODUCT ID]],Table1[[PRODUCT]:[SELLING PRICE]],4,FALSE)</f>
        <v>138</v>
      </c>
      <c r="K9950" s="16">
        <f ca="1">VLOOKUP(Table3[[#This Row],[PRODUCT ID]],Table1[[PRODUCT]:[SELLING PRICE]],5,FALSE)</f>
        <v>238.80369743545202</v>
      </c>
      <c r="L9950" s="16">
        <f ca="1">J9950*Table3[[#This Row],[QUANTITY]]</f>
        <v>1104</v>
      </c>
      <c r="M9950" s="16">
        <f ca="1">K9950*Table3[[#This Row],[QUANTITY]]*(1-Table3[[#This Row],[DISCOUNT %]])</f>
        <v>1767.8313497491677</v>
      </c>
      <c r="N9950" s="3">
        <f>DAY(Table3[[#This Row],[DATE]])</f>
        <v>28</v>
      </c>
      <c r="O9950" s="3" t="str">
        <f>TEXT(Table3[[#This Row],[DATE]],"mmm")</f>
        <v>Mar</v>
      </c>
      <c r="P9950" s="3">
        <f>YEAR(Table3[[#This Row],[DATE]])</f>
        <v>2048</v>
      </c>
    </row>
    <row r="9951" spans="1:16" x14ac:dyDescent="0.3">
      <c r="A9951" s="6">
        <v>54146</v>
      </c>
      <c r="B9951" s="7" t="s">
        <v>1561</v>
      </c>
      <c r="C9951" s="9">
        <f t="shared" ca="1" si="310"/>
        <v>14</v>
      </c>
      <c r="D9951" s="9" t="s">
        <v>2116</v>
      </c>
      <c r="E9951" s="9" t="s">
        <v>2116</v>
      </c>
      <c r="F9951" s="10">
        <f t="shared" ca="1" si="311"/>
        <v>2.5586136143172834E-2</v>
      </c>
      <c r="G9951" s="3" t="str">
        <f>VLOOKUP(Table3[[#This Row],[PRODUCT ID]],Table1[[PRODUCT]:[SELLING PRICE]],1,FALSE)</f>
        <v>Product509</v>
      </c>
      <c r="H9951" s="3" t="str">
        <f>VLOOKUP(Table3[[#This Row],[PRODUCT ID]],Table1[[PRODUCT]:[SELLING PRICE]],2,FALSE)</f>
        <v>Category5</v>
      </c>
      <c r="I9951" s="3" t="str">
        <f>VLOOKUP(Table3[[#This Row],[PRODUCT ID]],Table1[[PRODUCT]:[SELLING PRICE]],3,FALSE)</f>
        <v>Lt</v>
      </c>
      <c r="J9951" s="16">
        <f ca="1">VLOOKUP(Table3[[#This Row],[PRODUCT ID]],Table1[[PRODUCT]:[SELLING PRICE]],4,FALSE)</f>
        <v>249</v>
      </c>
      <c r="K9951" s="16">
        <f ca="1">VLOOKUP(Table3[[#This Row],[PRODUCT ID]],Table1[[PRODUCT]:[SELLING PRICE]],5,FALSE)</f>
        <v>264.80667294539796</v>
      </c>
      <c r="L9951" s="16">
        <f ca="1">J9951*Table3[[#This Row],[QUANTITY]]</f>
        <v>3486</v>
      </c>
      <c r="M9951" s="16">
        <f ca="1">K9951*Table3[[#This Row],[QUANTITY]]*(1-Table3[[#This Row],[DISCOUNT %]])</f>
        <v>3612.4381070371487</v>
      </c>
      <c r="N9951" s="3">
        <f>DAY(Table3[[#This Row],[DATE]])</f>
        <v>29</v>
      </c>
      <c r="O9951" s="3" t="str">
        <f>TEXT(Table3[[#This Row],[DATE]],"mmm")</f>
        <v>Mar</v>
      </c>
      <c r="P9951" s="3">
        <f>YEAR(Table3[[#This Row],[DATE]])</f>
        <v>2048</v>
      </c>
    </row>
    <row r="9952" spans="1:16" x14ac:dyDescent="0.3">
      <c r="A9952" s="6">
        <v>54147</v>
      </c>
      <c r="B9952" s="7" t="s">
        <v>1562</v>
      </c>
      <c r="C9952" s="9">
        <f t="shared" ca="1" si="310"/>
        <v>6</v>
      </c>
      <c r="D9952" s="9" t="s">
        <v>2116</v>
      </c>
      <c r="E9952" s="9" t="s">
        <v>2118</v>
      </c>
      <c r="F9952" s="10">
        <f t="shared" ca="1" si="311"/>
        <v>4.4052157795456716E-2</v>
      </c>
      <c r="G9952" s="3" t="str">
        <f>VLOOKUP(Table3[[#This Row],[PRODUCT ID]],Table1[[PRODUCT]:[SELLING PRICE]],1,FALSE)</f>
        <v>Product510</v>
      </c>
      <c r="H9952" s="3" t="str">
        <f>VLOOKUP(Table3[[#This Row],[PRODUCT ID]],Table1[[PRODUCT]:[SELLING PRICE]],2,FALSE)</f>
        <v>Category1</v>
      </c>
      <c r="I9952" s="3" t="str">
        <f>VLOOKUP(Table3[[#This Row],[PRODUCT ID]],Table1[[PRODUCT]:[SELLING PRICE]],3,FALSE)</f>
        <v>Kg</v>
      </c>
      <c r="J9952" s="16">
        <f ca="1">VLOOKUP(Table3[[#This Row],[PRODUCT ID]],Table1[[PRODUCT]:[SELLING PRICE]],4,FALSE)</f>
        <v>228</v>
      </c>
      <c r="K9952" s="16">
        <f ca="1">VLOOKUP(Table3[[#This Row],[PRODUCT ID]],Table1[[PRODUCT]:[SELLING PRICE]],5,FALSE)</f>
        <v>189.61595061534365</v>
      </c>
      <c r="L9952" s="16">
        <f ca="1">J9952*Table3[[#This Row],[QUANTITY]]</f>
        <v>1368</v>
      </c>
      <c r="M9952" s="16">
        <f ca="1">K9952*Table3[[#This Row],[QUANTITY]]*(1-Table3[[#This Row],[DISCOUNT %]])</f>
        <v>1087.577753029806</v>
      </c>
      <c r="N9952" s="3">
        <f>DAY(Table3[[#This Row],[DATE]])</f>
        <v>30</v>
      </c>
      <c r="O9952" s="3" t="str">
        <f>TEXT(Table3[[#This Row],[DATE]],"mmm")</f>
        <v>Mar</v>
      </c>
      <c r="P9952" s="3">
        <f>YEAR(Table3[[#This Row],[DATE]])</f>
        <v>2048</v>
      </c>
    </row>
    <row r="9953" spans="1:16" x14ac:dyDescent="0.3">
      <c r="A9953" s="6">
        <v>54148</v>
      </c>
      <c r="B9953" s="7" t="s">
        <v>1563</v>
      </c>
      <c r="C9953" s="9">
        <f t="shared" ca="1" si="310"/>
        <v>15</v>
      </c>
      <c r="D9953" s="9" t="s">
        <v>2116</v>
      </c>
      <c r="E9953" s="9" t="s">
        <v>2118</v>
      </c>
      <c r="F9953" s="10">
        <f t="shared" ca="1" si="311"/>
        <v>9.9713077831337094E-3</v>
      </c>
      <c r="G9953" s="3" t="str">
        <f>VLOOKUP(Table3[[#This Row],[PRODUCT ID]],Table1[[PRODUCT]:[SELLING PRICE]],1,FALSE)</f>
        <v>Product511</v>
      </c>
      <c r="H9953" s="3" t="str">
        <f>VLOOKUP(Table3[[#This Row],[PRODUCT ID]],Table1[[PRODUCT]:[SELLING PRICE]],2,FALSE)</f>
        <v>Category2</v>
      </c>
      <c r="I9953" s="3" t="str">
        <f>VLOOKUP(Table3[[#This Row],[PRODUCT ID]],Table1[[PRODUCT]:[SELLING PRICE]],3,FALSE)</f>
        <v>Lt</v>
      </c>
      <c r="J9953" s="16">
        <f ca="1">VLOOKUP(Table3[[#This Row],[PRODUCT ID]],Table1[[PRODUCT]:[SELLING PRICE]],4,FALSE)</f>
        <v>174</v>
      </c>
      <c r="K9953" s="16">
        <f ca="1">VLOOKUP(Table3[[#This Row],[PRODUCT ID]],Table1[[PRODUCT]:[SELLING PRICE]],5,FALSE)</f>
        <v>290.88934994911898</v>
      </c>
      <c r="L9953" s="16">
        <f ca="1">J9953*Table3[[#This Row],[QUANTITY]]</f>
        <v>2610</v>
      </c>
      <c r="M9953" s="16">
        <f ca="1">K9953*Table3[[#This Row],[QUANTITY]]*(1-Table3[[#This Row],[DISCOUNT %]])</f>
        <v>4319.8320406491093</v>
      </c>
      <c r="N9953" s="3">
        <f>DAY(Table3[[#This Row],[DATE]])</f>
        <v>31</v>
      </c>
      <c r="O9953" s="3" t="str">
        <f>TEXT(Table3[[#This Row],[DATE]],"mmm")</f>
        <v>Mar</v>
      </c>
      <c r="P9953" s="3">
        <f>YEAR(Table3[[#This Row],[DATE]])</f>
        <v>2048</v>
      </c>
    </row>
    <row r="9954" spans="1:16" x14ac:dyDescent="0.3">
      <c r="A9954" s="6">
        <v>54149</v>
      </c>
      <c r="B9954" s="7" t="s">
        <v>1564</v>
      </c>
      <c r="C9954" s="9">
        <f t="shared" ca="1" si="310"/>
        <v>6</v>
      </c>
      <c r="D9954" s="9" t="s">
        <v>2115</v>
      </c>
      <c r="E9954" s="9" t="s">
        <v>2116</v>
      </c>
      <c r="F9954" s="10">
        <f t="shared" ca="1" si="311"/>
        <v>9.0607218250792959E-2</v>
      </c>
      <c r="G9954" s="3" t="str">
        <f>VLOOKUP(Table3[[#This Row],[PRODUCT ID]],Table1[[PRODUCT]:[SELLING PRICE]],1,FALSE)</f>
        <v>Product512</v>
      </c>
      <c r="H9954" s="3" t="str">
        <f>VLOOKUP(Table3[[#This Row],[PRODUCT ID]],Table1[[PRODUCT]:[SELLING PRICE]],2,FALSE)</f>
        <v>Category3</v>
      </c>
      <c r="I9954" s="3" t="str">
        <f>VLOOKUP(Table3[[#This Row],[PRODUCT ID]],Table1[[PRODUCT]:[SELLING PRICE]],3,FALSE)</f>
        <v>Ft</v>
      </c>
      <c r="J9954" s="16">
        <f ca="1">VLOOKUP(Table3[[#This Row],[PRODUCT ID]],Table1[[PRODUCT]:[SELLING PRICE]],4,FALSE)</f>
        <v>48</v>
      </c>
      <c r="K9954" s="16">
        <f ca="1">VLOOKUP(Table3[[#This Row],[PRODUCT ID]],Table1[[PRODUCT]:[SELLING PRICE]],5,FALSE)</f>
        <v>238.10357956005112</v>
      </c>
      <c r="L9954" s="16">
        <f ca="1">J9954*Table3[[#This Row],[QUANTITY]]</f>
        <v>288</v>
      </c>
      <c r="M9954" s="16">
        <f ca="1">K9954*Table3[[#This Row],[QUANTITY]]*(1-Table3[[#This Row],[DISCOUNT %]])</f>
        <v>1299.1780593633512</v>
      </c>
      <c r="N9954" s="3">
        <f>DAY(Table3[[#This Row],[DATE]])</f>
        <v>1</v>
      </c>
      <c r="O9954" s="3" t="str">
        <f>TEXT(Table3[[#This Row],[DATE]],"mmm")</f>
        <v>Apr</v>
      </c>
      <c r="P9954" s="3">
        <f>YEAR(Table3[[#This Row],[DATE]])</f>
        <v>2048</v>
      </c>
    </row>
    <row r="9955" spans="1:16" x14ac:dyDescent="0.3">
      <c r="A9955" s="6">
        <v>54150</v>
      </c>
      <c r="B9955" s="7" t="s">
        <v>1565</v>
      </c>
      <c r="C9955" s="9">
        <f t="shared" ca="1" si="310"/>
        <v>11</v>
      </c>
      <c r="D9955" s="9" t="s">
        <v>2116</v>
      </c>
      <c r="E9955" s="9" t="s">
        <v>2116</v>
      </c>
      <c r="F9955" s="10">
        <f t="shared" ca="1" si="311"/>
        <v>8.6749458226416609E-2</v>
      </c>
      <c r="G9955" s="3" t="str">
        <f>VLOOKUP(Table3[[#This Row],[PRODUCT ID]],Table1[[PRODUCT]:[SELLING PRICE]],1,FALSE)</f>
        <v>Product513</v>
      </c>
      <c r="H9955" s="3" t="str">
        <f>VLOOKUP(Table3[[#This Row],[PRODUCT ID]],Table1[[PRODUCT]:[SELLING PRICE]],2,FALSE)</f>
        <v>Category4</v>
      </c>
      <c r="I9955" s="3" t="str">
        <f>VLOOKUP(Table3[[#This Row],[PRODUCT ID]],Table1[[PRODUCT]:[SELLING PRICE]],3,FALSE)</f>
        <v>Kg</v>
      </c>
      <c r="J9955" s="16">
        <f ca="1">VLOOKUP(Table3[[#This Row],[PRODUCT ID]],Table1[[PRODUCT]:[SELLING PRICE]],4,FALSE)</f>
        <v>130</v>
      </c>
      <c r="K9955" s="16">
        <f ca="1">VLOOKUP(Table3[[#This Row],[PRODUCT ID]],Table1[[PRODUCT]:[SELLING PRICE]],5,FALSE)</f>
        <v>129.12109370792137</v>
      </c>
      <c r="L9955" s="16">
        <f ca="1">J9955*Table3[[#This Row],[QUANTITY]]</f>
        <v>1430</v>
      </c>
      <c r="M9955" s="16">
        <f ca="1">K9955*Table3[[#This Row],[QUANTITY]]*(1-Table3[[#This Row],[DISCOUNT %]])</f>
        <v>1297.1189966147251</v>
      </c>
      <c r="N9955" s="3">
        <f>DAY(Table3[[#This Row],[DATE]])</f>
        <v>2</v>
      </c>
      <c r="O9955" s="3" t="str">
        <f>TEXT(Table3[[#This Row],[DATE]],"mmm")</f>
        <v>Apr</v>
      </c>
      <c r="P9955" s="3">
        <f>YEAR(Table3[[#This Row],[DATE]])</f>
        <v>2048</v>
      </c>
    </row>
    <row r="9956" spans="1:16" x14ac:dyDescent="0.3">
      <c r="A9956" s="6">
        <v>54151</v>
      </c>
      <c r="B9956" s="7" t="s">
        <v>1566</v>
      </c>
      <c r="C9956" s="9">
        <f t="shared" ca="1" si="310"/>
        <v>12</v>
      </c>
      <c r="D9956" s="9" t="s">
        <v>2117</v>
      </c>
      <c r="E9956" s="9" t="s">
        <v>2116</v>
      </c>
      <c r="F9956" s="10">
        <f t="shared" ca="1" si="311"/>
        <v>6.7700418911036828E-2</v>
      </c>
      <c r="G9956" s="3" t="str">
        <f>VLOOKUP(Table3[[#This Row],[PRODUCT ID]],Table1[[PRODUCT]:[SELLING PRICE]],1,FALSE)</f>
        <v>Product514</v>
      </c>
      <c r="H9956" s="3" t="str">
        <f>VLOOKUP(Table3[[#This Row],[PRODUCT ID]],Table1[[PRODUCT]:[SELLING PRICE]],2,FALSE)</f>
        <v>Category5</v>
      </c>
      <c r="I9956" s="3" t="str">
        <f>VLOOKUP(Table3[[#This Row],[PRODUCT ID]],Table1[[PRODUCT]:[SELLING PRICE]],3,FALSE)</f>
        <v>No</v>
      </c>
      <c r="J9956" s="16">
        <f ca="1">VLOOKUP(Table3[[#This Row],[PRODUCT ID]],Table1[[PRODUCT]:[SELLING PRICE]],4,FALSE)</f>
        <v>44</v>
      </c>
      <c r="K9956" s="16">
        <f ca="1">VLOOKUP(Table3[[#This Row],[PRODUCT ID]],Table1[[PRODUCT]:[SELLING PRICE]],5,FALSE)</f>
        <v>283.68033324478637</v>
      </c>
      <c r="L9956" s="16">
        <f ca="1">J9956*Table3[[#This Row],[QUANTITY]]</f>
        <v>528</v>
      </c>
      <c r="M9956" s="16">
        <f ca="1">K9956*Table3[[#This Row],[QUANTITY]]*(1-Table3[[#This Row],[DISCOUNT %]])</f>
        <v>3173.7006701675014</v>
      </c>
      <c r="N9956" s="3">
        <f>DAY(Table3[[#This Row],[DATE]])</f>
        <v>3</v>
      </c>
      <c r="O9956" s="3" t="str">
        <f>TEXT(Table3[[#This Row],[DATE]],"mmm")</f>
        <v>Apr</v>
      </c>
      <c r="P9956" s="3">
        <f>YEAR(Table3[[#This Row],[DATE]])</f>
        <v>2048</v>
      </c>
    </row>
    <row r="9957" spans="1:16" x14ac:dyDescent="0.3">
      <c r="A9957" s="6">
        <v>54152</v>
      </c>
      <c r="B9957" s="7" t="s">
        <v>1567</v>
      </c>
      <c r="C9957" s="9">
        <f t="shared" ca="1" si="310"/>
        <v>1</v>
      </c>
      <c r="D9957" s="9" t="s">
        <v>2115</v>
      </c>
      <c r="E9957" s="9" t="s">
        <v>2116</v>
      </c>
      <c r="F9957" s="10">
        <f t="shared" ca="1" si="311"/>
        <v>1.7858413132684214E-3</v>
      </c>
      <c r="G9957" s="3" t="str">
        <f>VLOOKUP(Table3[[#This Row],[PRODUCT ID]],Table1[[PRODUCT]:[SELLING PRICE]],1,FALSE)</f>
        <v>Product515</v>
      </c>
      <c r="H9957" s="3" t="str">
        <f>VLOOKUP(Table3[[#This Row],[PRODUCT ID]],Table1[[PRODUCT]:[SELLING PRICE]],2,FALSE)</f>
        <v>Category1</v>
      </c>
      <c r="I9957" s="3" t="str">
        <f>VLOOKUP(Table3[[#This Row],[PRODUCT ID]],Table1[[PRODUCT]:[SELLING PRICE]],3,FALSE)</f>
        <v>No</v>
      </c>
      <c r="J9957" s="16">
        <f ca="1">VLOOKUP(Table3[[#This Row],[PRODUCT ID]],Table1[[PRODUCT]:[SELLING PRICE]],4,FALSE)</f>
        <v>111</v>
      </c>
      <c r="K9957" s="16">
        <f ca="1">VLOOKUP(Table3[[#This Row],[PRODUCT ID]],Table1[[PRODUCT]:[SELLING PRICE]],5,FALSE)</f>
        <v>305.24438335503652</v>
      </c>
      <c r="L9957" s="16">
        <f ca="1">J9957*Table3[[#This Row],[QUANTITY]]</f>
        <v>111</v>
      </c>
      <c r="M9957" s="16">
        <f ca="1">K9957*Table3[[#This Row],[QUANTITY]]*(1-Table3[[#This Row],[DISCOUNT %]])</f>
        <v>304.69926532459795</v>
      </c>
      <c r="N9957" s="3">
        <f>DAY(Table3[[#This Row],[DATE]])</f>
        <v>4</v>
      </c>
      <c r="O9957" s="3" t="str">
        <f>TEXT(Table3[[#This Row],[DATE]],"mmm")</f>
        <v>Apr</v>
      </c>
      <c r="P9957" s="3">
        <f>YEAR(Table3[[#This Row],[DATE]])</f>
        <v>2048</v>
      </c>
    </row>
    <row r="9958" spans="1:16" x14ac:dyDescent="0.3">
      <c r="A9958" s="6">
        <v>54153</v>
      </c>
      <c r="B9958" s="7" t="s">
        <v>1568</v>
      </c>
      <c r="C9958" s="9">
        <f t="shared" ca="1" si="310"/>
        <v>11</v>
      </c>
      <c r="D9958" s="9" t="s">
        <v>2115</v>
      </c>
      <c r="E9958" s="9" t="s">
        <v>2118</v>
      </c>
      <c r="F9958" s="10">
        <f t="shared" ca="1" si="311"/>
        <v>4.1450355614160855E-2</v>
      </c>
      <c r="G9958" s="3" t="str">
        <f>VLOOKUP(Table3[[#This Row],[PRODUCT ID]],Table1[[PRODUCT]:[SELLING PRICE]],1,FALSE)</f>
        <v>Product516</v>
      </c>
      <c r="H9958" s="3" t="str">
        <f>VLOOKUP(Table3[[#This Row],[PRODUCT ID]],Table1[[PRODUCT]:[SELLING PRICE]],2,FALSE)</f>
        <v>Category2</v>
      </c>
      <c r="I9958" s="3" t="str">
        <f>VLOOKUP(Table3[[#This Row],[PRODUCT ID]],Table1[[PRODUCT]:[SELLING PRICE]],3,FALSE)</f>
        <v>Ft</v>
      </c>
      <c r="J9958" s="16">
        <f ca="1">VLOOKUP(Table3[[#This Row],[PRODUCT ID]],Table1[[PRODUCT]:[SELLING PRICE]],4,FALSE)</f>
        <v>137</v>
      </c>
      <c r="K9958" s="16">
        <f ca="1">VLOOKUP(Table3[[#This Row],[PRODUCT ID]],Table1[[PRODUCT]:[SELLING PRICE]],5,FALSE)</f>
        <v>250.98949183669777</v>
      </c>
      <c r="L9958" s="16">
        <f ca="1">J9958*Table3[[#This Row],[QUANTITY]]</f>
        <v>1507</v>
      </c>
      <c r="M9958" s="16">
        <f ca="1">K9958*Table3[[#This Row],[QUANTITY]]*(1-Table3[[#This Row],[DISCOUNT %]])</f>
        <v>2646.4447695911404</v>
      </c>
      <c r="N9958" s="3">
        <f>DAY(Table3[[#This Row],[DATE]])</f>
        <v>5</v>
      </c>
      <c r="O9958" s="3" t="str">
        <f>TEXT(Table3[[#This Row],[DATE]],"mmm")</f>
        <v>Apr</v>
      </c>
      <c r="P9958" s="3">
        <f>YEAR(Table3[[#This Row],[DATE]])</f>
        <v>2048</v>
      </c>
    </row>
    <row r="9959" spans="1:16" x14ac:dyDescent="0.3">
      <c r="A9959" s="6">
        <v>54154</v>
      </c>
      <c r="B9959" s="7" t="s">
        <v>1569</v>
      </c>
      <c r="C9959" s="9">
        <f t="shared" ca="1" si="310"/>
        <v>8</v>
      </c>
      <c r="D9959" s="9" t="s">
        <v>2115</v>
      </c>
      <c r="E9959" s="9" t="s">
        <v>2116</v>
      </c>
      <c r="F9959" s="10">
        <f t="shared" ca="1" si="311"/>
        <v>6.8008483683376877E-2</v>
      </c>
      <c r="G9959" s="3" t="str">
        <f>VLOOKUP(Table3[[#This Row],[PRODUCT ID]],Table1[[PRODUCT]:[SELLING PRICE]],1,FALSE)</f>
        <v>Product517</v>
      </c>
      <c r="H9959" s="3" t="str">
        <f>VLOOKUP(Table3[[#This Row],[PRODUCT ID]],Table1[[PRODUCT]:[SELLING PRICE]],2,FALSE)</f>
        <v>Category3</v>
      </c>
      <c r="I9959" s="3" t="str">
        <f>VLOOKUP(Table3[[#This Row],[PRODUCT ID]],Table1[[PRODUCT]:[SELLING PRICE]],3,FALSE)</f>
        <v>No</v>
      </c>
      <c r="J9959" s="16">
        <f ca="1">VLOOKUP(Table3[[#This Row],[PRODUCT ID]],Table1[[PRODUCT]:[SELLING PRICE]],4,FALSE)</f>
        <v>111</v>
      </c>
      <c r="K9959" s="16">
        <f ca="1">VLOOKUP(Table3[[#This Row],[PRODUCT ID]],Table1[[PRODUCT]:[SELLING PRICE]],5,FALSE)</f>
        <v>297.62887083203651</v>
      </c>
      <c r="L9959" s="16">
        <f ca="1">J9959*Table3[[#This Row],[QUANTITY]]</f>
        <v>888</v>
      </c>
      <c r="M9959" s="16">
        <f ca="1">K9959*Table3[[#This Row],[QUANTITY]]*(1-Table3[[#This Row],[DISCOUNT %]])</f>
        <v>2219.1006610108325</v>
      </c>
      <c r="N9959" s="3">
        <f>DAY(Table3[[#This Row],[DATE]])</f>
        <v>6</v>
      </c>
      <c r="O9959" s="3" t="str">
        <f>TEXT(Table3[[#This Row],[DATE]],"mmm")</f>
        <v>Apr</v>
      </c>
      <c r="P9959" s="3">
        <f>YEAR(Table3[[#This Row],[DATE]])</f>
        <v>2048</v>
      </c>
    </row>
    <row r="9960" spans="1:16" x14ac:dyDescent="0.3">
      <c r="A9960" s="6">
        <v>54155</v>
      </c>
      <c r="B9960" s="7" t="s">
        <v>1570</v>
      </c>
      <c r="C9960" s="9">
        <f t="shared" ca="1" si="310"/>
        <v>5</v>
      </c>
      <c r="D9960" s="9" t="s">
        <v>2116</v>
      </c>
      <c r="E9960" s="9" t="s">
        <v>2116</v>
      </c>
      <c r="F9960" s="10">
        <f t="shared" ca="1" si="311"/>
        <v>9.2860925665021896E-2</v>
      </c>
      <c r="G9960" s="3" t="str">
        <f>VLOOKUP(Table3[[#This Row],[PRODUCT ID]],Table1[[PRODUCT]:[SELLING PRICE]],1,FALSE)</f>
        <v>Product518</v>
      </c>
      <c r="H9960" s="3" t="str">
        <f>VLOOKUP(Table3[[#This Row],[PRODUCT ID]],Table1[[PRODUCT]:[SELLING PRICE]],2,FALSE)</f>
        <v>Category4</v>
      </c>
      <c r="I9960" s="3" t="str">
        <f>VLOOKUP(Table3[[#This Row],[PRODUCT ID]],Table1[[PRODUCT]:[SELLING PRICE]],3,FALSE)</f>
        <v>Kg</v>
      </c>
      <c r="J9960" s="16">
        <f ca="1">VLOOKUP(Table3[[#This Row],[PRODUCT ID]],Table1[[PRODUCT]:[SELLING PRICE]],4,FALSE)</f>
        <v>72</v>
      </c>
      <c r="K9960" s="16">
        <f ca="1">VLOOKUP(Table3[[#This Row],[PRODUCT ID]],Table1[[PRODUCT]:[SELLING PRICE]],5,FALSE)</f>
        <v>28.582019469781443</v>
      </c>
      <c r="L9960" s="16">
        <f ca="1">J9960*Table3[[#This Row],[QUANTITY]]</f>
        <v>360</v>
      </c>
      <c r="M9960" s="16">
        <f ca="1">K9960*Table3[[#This Row],[QUANTITY]]*(1-Table3[[#This Row],[DISCOUNT %]])</f>
        <v>129.63933342220929</v>
      </c>
      <c r="N9960" s="3">
        <f>DAY(Table3[[#This Row],[DATE]])</f>
        <v>7</v>
      </c>
      <c r="O9960" s="3" t="str">
        <f>TEXT(Table3[[#This Row],[DATE]],"mmm")</f>
        <v>Apr</v>
      </c>
      <c r="P9960" s="3">
        <f>YEAR(Table3[[#This Row],[DATE]])</f>
        <v>2048</v>
      </c>
    </row>
    <row r="9961" spans="1:16" x14ac:dyDescent="0.3">
      <c r="A9961" s="6">
        <v>54156</v>
      </c>
      <c r="B9961" s="7" t="s">
        <v>1571</v>
      </c>
      <c r="C9961" s="9">
        <f t="shared" ca="1" si="310"/>
        <v>14</v>
      </c>
      <c r="D9961" s="9" t="s">
        <v>2116</v>
      </c>
      <c r="E9961" s="9" t="s">
        <v>2116</v>
      </c>
      <c r="F9961" s="10">
        <f t="shared" ca="1" si="311"/>
        <v>4.5263527344905699E-2</v>
      </c>
      <c r="G9961" s="3" t="str">
        <f>VLOOKUP(Table3[[#This Row],[PRODUCT ID]],Table1[[PRODUCT]:[SELLING PRICE]],1,FALSE)</f>
        <v>Product519</v>
      </c>
      <c r="H9961" s="3" t="str">
        <f>VLOOKUP(Table3[[#This Row],[PRODUCT ID]],Table1[[PRODUCT]:[SELLING PRICE]],2,FALSE)</f>
        <v>Category5</v>
      </c>
      <c r="I9961" s="3" t="str">
        <f>VLOOKUP(Table3[[#This Row],[PRODUCT ID]],Table1[[PRODUCT]:[SELLING PRICE]],3,FALSE)</f>
        <v>Kg</v>
      </c>
      <c r="J9961" s="16">
        <f ca="1">VLOOKUP(Table3[[#This Row],[PRODUCT ID]],Table1[[PRODUCT]:[SELLING PRICE]],4,FALSE)</f>
        <v>231</v>
      </c>
      <c r="K9961" s="16">
        <f ca="1">VLOOKUP(Table3[[#This Row],[PRODUCT ID]],Table1[[PRODUCT]:[SELLING PRICE]],5,FALSE)</f>
        <v>299.68225068929024</v>
      </c>
      <c r="L9961" s="16">
        <f ca="1">J9961*Table3[[#This Row],[QUANTITY]]</f>
        <v>3234</v>
      </c>
      <c r="M9961" s="16">
        <f ca="1">K9961*Table3[[#This Row],[QUANTITY]]*(1-Table3[[#This Row],[DISCOUNT %]])</f>
        <v>4005.6460491660573</v>
      </c>
      <c r="N9961" s="3">
        <f>DAY(Table3[[#This Row],[DATE]])</f>
        <v>8</v>
      </c>
      <c r="O9961" s="3" t="str">
        <f>TEXT(Table3[[#This Row],[DATE]],"mmm")</f>
        <v>Apr</v>
      </c>
      <c r="P9961" s="3">
        <f>YEAR(Table3[[#This Row],[DATE]])</f>
        <v>2048</v>
      </c>
    </row>
    <row r="9962" spans="1:16" x14ac:dyDescent="0.3">
      <c r="A9962" s="6">
        <v>54157</v>
      </c>
      <c r="B9962" s="7" t="s">
        <v>1572</v>
      </c>
      <c r="C9962" s="9">
        <f t="shared" ca="1" si="310"/>
        <v>11</v>
      </c>
      <c r="D9962" s="9" t="s">
        <v>2116</v>
      </c>
      <c r="E9962" s="9" t="s">
        <v>2116</v>
      </c>
      <c r="F9962" s="10">
        <f t="shared" ca="1" si="311"/>
        <v>9.9876476701582756E-2</v>
      </c>
      <c r="G9962" s="3" t="str">
        <f>VLOOKUP(Table3[[#This Row],[PRODUCT ID]],Table1[[PRODUCT]:[SELLING PRICE]],1,FALSE)</f>
        <v>Product520</v>
      </c>
      <c r="H9962" s="3" t="str">
        <f>VLOOKUP(Table3[[#This Row],[PRODUCT ID]],Table1[[PRODUCT]:[SELLING PRICE]],2,FALSE)</f>
        <v>Category1</v>
      </c>
      <c r="I9962" s="3" t="str">
        <f>VLOOKUP(Table3[[#This Row],[PRODUCT ID]],Table1[[PRODUCT]:[SELLING PRICE]],3,FALSE)</f>
        <v>Lt</v>
      </c>
      <c r="J9962" s="16">
        <f ca="1">VLOOKUP(Table3[[#This Row],[PRODUCT ID]],Table1[[PRODUCT]:[SELLING PRICE]],4,FALSE)</f>
        <v>116</v>
      </c>
      <c r="K9962" s="16">
        <f ca="1">VLOOKUP(Table3[[#This Row],[PRODUCT ID]],Table1[[PRODUCT]:[SELLING PRICE]],5,FALSE)</f>
        <v>192.63722244860242</v>
      </c>
      <c r="L9962" s="16">
        <f ca="1">J9962*Table3[[#This Row],[QUANTITY]]</f>
        <v>1276</v>
      </c>
      <c r="M9962" s="16">
        <f ca="1">K9962*Table3[[#This Row],[QUANTITY]]*(1-Table3[[#This Row],[DISCOUNT %]])</f>
        <v>1907.3702492774269</v>
      </c>
      <c r="N9962" s="3">
        <f>DAY(Table3[[#This Row],[DATE]])</f>
        <v>9</v>
      </c>
      <c r="O9962" s="3" t="str">
        <f>TEXT(Table3[[#This Row],[DATE]],"mmm")</f>
        <v>Apr</v>
      </c>
      <c r="P9962" s="3">
        <f>YEAR(Table3[[#This Row],[DATE]])</f>
        <v>2048</v>
      </c>
    </row>
    <row r="9963" spans="1:16" x14ac:dyDescent="0.3">
      <c r="A9963" s="6">
        <v>54158</v>
      </c>
      <c r="B9963" s="7" t="s">
        <v>1573</v>
      </c>
      <c r="C9963" s="9">
        <f t="shared" ca="1" si="310"/>
        <v>1</v>
      </c>
      <c r="D9963" s="9" t="s">
        <v>2115</v>
      </c>
      <c r="E9963" s="9" t="s">
        <v>2116</v>
      </c>
      <c r="F9963" s="10">
        <f t="shared" ca="1" si="311"/>
        <v>8.677372025391536E-2</v>
      </c>
      <c r="G9963" s="3" t="str">
        <f>VLOOKUP(Table3[[#This Row],[PRODUCT ID]],Table1[[PRODUCT]:[SELLING PRICE]],1,FALSE)</f>
        <v>Product521</v>
      </c>
      <c r="H9963" s="3" t="str">
        <f>VLOOKUP(Table3[[#This Row],[PRODUCT ID]],Table1[[PRODUCT]:[SELLING PRICE]],2,FALSE)</f>
        <v>Category2</v>
      </c>
      <c r="I9963" s="3" t="str">
        <f>VLOOKUP(Table3[[#This Row],[PRODUCT ID]],Table1[[PRODUCT]:[SELLING PRICE]],3,FALSE)</f>
        <v>Kg</v>
      </c>
      <c r="J9963" s="16">
        <f ca="1">VLOOKUP(Table3[[#This Row],[PRODUCT ID]],Table1[[PRODUCT]:[SELLING PRICE]],4,FALSE)</f>
        <v>157</v>
      </c>
      <c r="K9963" s="16">
        <f ca="1">VLOOKUP(Table3[[#This Row],[PRODUCT ID]],Table1[[PRODUCT]:[SELLING PRICE]],5,FALSE)</f>
        <v>271.4050876631643</v>
      </c>
      <c r="L9963" s="16">
        <f ca="1">J9963*Table3[[#This Row],[QUANTITY]]</f>
        <v>157</v>
      </c>
      <c r="M9963" s="16">
        <f ca="1">K9963*Table3[[#This Row],[QUANTITY]]*(1-Table3[[#This Row],[DISCOUNT %]])</f>
        <v>247.85425851079148</v>
      </c>
      <c r="N9963" s="3">
        <f>DAY(Table3[[#This Row],[DATE]])</f>
        <v>10</v>
      </c>
      <c r="O9963" s="3" t="str">
        <f>TEXT(Table3[[#This Row],[DATE]],"mmm")</f>
        <v>Apr</v>
      </c>
      <c r="P9963" s="3">
        <f>YEAR(Table3[[#This Row],[DATE]])</f>
        <v>2048</v>
      </c>
    </row>
    <row r="9964" spans="1:16" x14ac:dyDescent="0.3">
      <c r="A9964" s="6">
        <v>54159</v>
      </c>
      <c r="B9964" s="7" t="s">
        <v>1574</v>
      </c>
      <c r="C9964" s="9">
        <f t="shared" ca="1" si="310"/>
        <v>11</v>
      </c>
      <c r="D9964" s="9" t="s">
        <v>2117</v>
      </c>
      <c r="E9964" s="9" t="s">
        <v>2118</v>
      </c>
      <c r="F9964" s="10">
        <f t="shared" ca="1" si="311"/>
        <v>5.3131356646614315E-2</v>
      </c>
      <c r="G9964" s="3" t="str">
        <f>VLOOKUP(Table3[[#This Row],[PRODUCT ID]],Table1[[PRODUCT]:[SELLING PRICE]],1,FALSE)</f>
        <v>Product522</v>
      </c>
      <c r="H9964" s="3" t="str">
        <f>VLOOKUP(Table3[[#This Row],[PRODUCT ID]],Table1[[PRODUCT]:[SELLING PRICE]],2,FALSE)</f>
        <v>Category3</v>
      </c>
      <c r="I9964" s="3" t="str">
        <f>VLOOKUP(Table3[[#This Row],[PRODUCT ID]],Table1[[PRODUCT]:[SELLING PRICE]],3,FALSE)</f>
        <v>Lt</v>
      </c>
      <c r="J9964" s="16">
        <f ca="1">VLOOKUP(Table3[[#This Row],[PRODUCT ID]],Table1[[PRODUCT]:[SELLING PRICE]],4,FALSE)</f>
        <v>76</v>
      </c>
      <c r="K9964" s="16">
        <f ca="1">VLOOKUP(Table3[[#This Row],[PRODUCT ID]],Table1[[PRODUCT]:[SELLING PRICE]],5,FALSE)</f>
        <v>167.00843005256041</v>
      </c>
      <c r="L9964" s="16">
        <f ca="1">J9964*Table3[[#This Row],[QUANTITY]]</f>
        <v>836</v>
      </c>
      <c r="M9964" s="16">
        <f ca="1">K9964*Table3[[#This Row],[QUANTITY]]*(1-Table3[[#This Row],[DISCOUNT %]])</f>
        <v>1739.4855015169135</v>
      </c>
      <c r="N9964" s="3">
        <f>DAY(Table3[[#This Row],[DATE]])</f>
        <v>11</v>
      </c>
      <c r="O9964" s="3" t="str">
        <f>TEXT(Table3[[#This Row],[DATE]],"mmm")</f>
        <v>Apr</v>
      </c>
      <c r="P9964" s="3">
        <f>YEAR(Table3[[#This Row],[DATE]])</f>
        <v>2048</v>
      </c>
    </row>
    <row r="9965" spans="1:16" x14ac:dyDescent="0.3">
      <c r="A9965" s="6">
        <v>54160</v>
      </c>
      <c r="B9965" s="7" t="s">
        <v>1575</v>
      </c>
      <c r="C9965" s="9">
        <f t="shared" ca="1" si="310"/>
        <v>6</v>
      </c>
      <c r="D9965" s="9" t="s">
        <v>2117</v>
      </c>
      <c r="E9965" s="9" t="s">
        <v>2118</v>
      </c>
      <c r="F9965" s="10">
        <f t="shared" ca="1" si="311"/>
        <v>3.810780491352095E-3</v>
      </c>
      <c r="G9965" s="3" t="str">
        <f>VLOOKUP(Table3[[#This Row],[PRODUCT ID]],Table1[[PRODUCT]:[SELLING PRICE]],1,FALSE)</f>
        <v>Product523</v>
      </c>
      <c r="H9965" s="3" t="str">
        <f>VLOOKUP(Table3[[#This Row],[PRODUCT ID]],Table1[[PRODUCT]:[SELLING PRICE]],2,FALSE)</f>
        <v>Category4</v>
      </c>
      <c r="I9965" s="3" t="str">
        <f>VLOOKUP(Table3[[#This Row],[PRODUCT ID]],Table1[[PRODUCT]:[SELLING PRICE]],3,FALSE)</f>
        <v>Ft</v>
      </c>
      <c r="J9965" s="16">
        <f ca="1">VLOOKUP(Table3[[#This Row],[PRODUCT ID]],Table1[[PRODUCT]:[SELLING PRICE]],4,FALSE)</f>
        <v>77</v>
      </c>
      <c r="K9965" s="16">
        <f ca="1">VLOOKUP(Table3[[#This Row],[PRODUCT ID]],Table1[[PRODUCT]:[SELLING PRICE]],5,FALSE)</f>
        <v>142.11155433063271</v>
      </c>
      <c r="L9965" s="16">
        <f ca="1">J9965*Table3[[#This Row],[QUANTITY]]</f>
        <v>462</v>
      </c>
      <c r="M9965" s="16">
        <f ca="1">K9965*Table3[[#This Row],[QUANTITY]]*(1-Table3[[#This Row],[DISCOUNT %]])</f>
        <v>849.41999035076287</v>
      </c>
      <c r="N9965" s="3">
        <f>DAY(Table3[[#This Row],[DATE]])</f>
        <v>12</v>
      </c>
      <c r="O9965" s="3" t="str">
        <f>TEXT(Table3[[#This Row],[DATE]],"mmm")</f>
        <v>Apr</v>
      </c>
      <c r="P9965" s="3">
        <f>YEAR(Table3[[#This Row],[DATE]])</f>
        <v>2048</v>
      </c>
    </row>
    <row r="9966" spans="1:16" x14ac:dyDescent="0.3">
      <c r="A9966" s="6">
        <v>54161</v>
      </c>
      <c r="B9966" s="7" t="s">
        <v>1576</v>
      </c>
      <c r="C9966" s="9">
        <f t="shared" ca="1" si="310"/>
        <v>4</v>
      </c>
      <c r="D9966" s="9" t="s">
        <v>2116</v>
      </c>
      <c r="E9966" s="9" t="s">
        <v>2116</v>
      </c>
      <c r="F9966" s="10">
        <f t="shared" ca="1" si="311"/>
        <v>9.8957173634701551E-2</v>
      </c>
      <c r="G9966" s="3" t="str">
        <f>VLOOKUP(Table3[[#This Row],[PRODUCT ID]],Table1[[PRODUCT]:[SELLING PRICE]],1,FALSE)</f>
        <v>Product524</v>
      </c>
      <c r="H9966" s="3" t="str">
        <f>VLOOKUP(Table3[[#This Row],[PRODUCT ID]],Table1[[PRODUCT]:[SELLING PRICE]],2,FALSE)</f>
        <v>Category5</v>
      </c>
      <c r="I9966" s="3" t="str">
        <f>VLOOKUP(Table3[[#This Row],[PRODUCT ID]],Table1[[PRODUCT]:[SELLING PRICE]],3,FALSE)</f>
        <v>Kg</v>
      </c>
      <c r="J9966" s="16">
        <f ca="1">VLOOKUP(Table3[[#This Row],[PRODUCT ID]],Table1[[PRODUCT]:[SELLING PRICE]],4,FALSE)</f>
        <v>30</v>
      </c>
      <c r="K9966" s="16">
        <f ca="1">VLOOKUP(Table3[[#This Row],[PRODUCT ID]],Table1[[PRODUCT]:[SELLING PRICE]],5,FALSE)</f>
        <v>121.62004101598362</v>
      </c>
      <c r="L9966" s="16">
        <f ca="1">J9966*Table3[[#This Row],[QUANTITY]]</f>
        <v>120</v>
      </c>
      <c r="M9966" s="16">
        <f ca="1">K9966*Table3[[#This Row],[QUANTITY]]*(1-Table3[[#This Row],[DISCOUNT %]])</f>
        <v>438.3394619988216</v>
      </c>
      <c r="N9966" s="3">
        <f>DAY(Table3[[#This Row],[DATE]])</f>
        <v>13</v>
      </c>
      <c r="O9966" s="3" t="str">
        <f>TEXT(Table3[[#This Row],[DATE]],"mmm")</f>
        <v>Apr</v>
      </c>
      <c r="P9966" s="3">
        <f>YEAR(Table3[[#This Row],[DATE]])</f>
        <v>2048</v>
      </c>
    </row>
    <row r="9967" spans="1:16" x14ac:dyDescent="0.3">
      <c r="A9967" s="6">
        <v>54162</v>
      </c>
      <c r="B9967" s="7" t="s">
        <v>1577</v>
      </c>
      <c r="C9967" s="9">
        <f t="shared" ca="1" si="310"/>
        <v>8</v>
      </c>
      <c r="D9967" s="9" t="s">
        <v>2116</v>
      </c>
      <c r="E9967" s="9" t="s">
        <v>2116</v>
      </c>
      <c r="F9967" s="10">
        <f t="shared" ca="1" si="311"/>
        <v>3.1013402052114027E-2</v>
      </c>
      <c r="G9967" s="3" t="str">
        <f>VLOOKUP(Table3[[#This Row],[PRODUCT ID]],Table1[[PRODUCT]:[SELLING PRICE]],1,FALSE)</f>
        <v>Product525</v>
      </c>
      <c r="H9967" s="3" t="str">
        <f>VLOOKUP(Table3[[#This Row],[PRODUCT ID]],Table1[[PRODUCT]:[SELLING PRICE]],2,FALSE)</f>
        <v>Category1</v>
      </c>
      <c r="I9967" s="3" t="str">
        <f>VLOOKUP(Table3[[#This Row],[PRODUCT ID]],Table1[[PRODUCT]:[SELLING PRICE]],3,FALSE)</f>
        <v>No</v>
      </c>
      <c r="J9967" s="16">
        <f ca="1">VLOOKUP(Table3[[#This Row],[PRODUCT ID]],Table1[[PRODUCT]:[SELLING PRICE]],4,FALSE)</f>
        <v>142</v>
      </c>
      <c r="K9967" s="16">
        <f ca="1">VLOOKUP(Table3[[#This Row],[PRODUCT ID]],Table1[[PRODUCT]:[SELLING PRICE]],5,FALSE)</f>
        <v>82.753587535134926</v>
      </c>
      <c r="L9967" s="16">
        <f ca="1">J9967*Table3[[#This Row],[QUANTITY]]</f>
        <v>1136</v>
      </c>
      <c r="M9967" s="16">
        <f ca="1">K9967*Table3[[#This Row],[QUANTITY]]*(1-Table3[[#This Row],[DISCOUNT %]])</f>
        <v>641.49693802922377</v>
      </c>
      <c r="N9967" s="3">
        <f>DAY(Table3[[#This Row],[DATE]])</f>
        <v>14</v>
      </c>
      <c r="O9967" s="3" t="str">
        <f>TEXT(Table3[[#This Row],[DATE]],"mmm")</f>
        <v>Apr</v>
      </c>
      <c r="P9967" s="3">
        <f>YEAR(Table3[[#This Row],[DATE]])</f>
        <v>2048</v>
      </c>
    </row>
    <row r="9968" spans="1:16" x14ac:dyDescent="0.3">
      <c r="A9968" s="6">
        <v>54163</v>
      </c>
      <c r="B9968" s="7" t="s">
        <v>1578</v>
      </c>
      <c r="C9968" s="9">
        <f t="shared" ca="1" si="310"/>
        <v>2</v>
      </c>
      <c r="D9968" s="9" t="s">
        <v>2116</v>
      </c>
      <c r="E9968" s="9" t="s">
        <v>2116</v>
      </c>
      <c r="F9968" s="10">
        <f t="shared" ca="1" si="311"/>
        <v>3.1781263776021286E-2</v>
      </c>
      <c r="G9968" s="3" t="str">
        <f>VLOOKUP(Table3[[#This Row],[PRODUCT ID]],Table1[[PRODUCT]:[SELLING PRICE]],1,FALSE)</f>
        <v>Product526</v>
      </c>
      <c r="H9968" s="3" t="str">
        <f>VLOOKUP(Table3[[#This Row],[PRODUCT ID]],Table1[[PRODUCT]:[SELLING PRICE]],2,FALSE)</f>
        <v>Category2</v>
      </c>
      <c r="I9968" s="3" t="str">
        <f>VLOOKUP(Table3[[#This Row],[PRODUCT ID]],Table1[[PRODUCT]:[SELLING PRICE]],3,FALSE)</f>
        <v>No</v>
      </c>
      <c r="J9968" s="16">
        <f ca="1">VLOOKUP(Table3[[#This Row],[PRODUCT ID]],Table1[[PRODUCT]:[SELLING PRICE]],4,FALSE)</f>
        <v>51</v>
      </c>
      <c r="K9968" s="16">
        <f ca="1">VLOOKUP(Table3[[#This Row],[PRODUCT ID]],Table1[[PRODUCT]:[SELLING PRICE]],5,FALSE)</f>
        <v>265.90427019651742</v>
      </c>
      <c r="L9968" s="16">
        <f ca="1">J9968*Table3[[#This Row],[QUANTITY]]</f>
        <v>102</v>
      </c>
      <c r="M9968" s="16">
        <f ca="1">K9968*Table3[[#This Row],[QUANTITY]]*(1-Table3[[#This Row],[DISCOUNT %]])</f>
        <v>514.90699289246288</v>
      </c>
      <c r="N9968" s="3">
        <f>DAY(Table3[[#This Row],[DATE]])</f>
        <v>15</v>
      </c>
      <c r="O9968" s="3" t="str">
        <f>TEXT(Table3[[#This Row],[DATE]],"mmm")</f>
        <v>Apr</v>
      </c>
      <c r="P9968" s="3">
        <f>YEAR(Table3[[#This Row],[DATE]])</f>
        <v>2048</v>
      </c>
    </row>
    <row r="9969" spans="1:16" x14ac:dyDescent="0.3">
      <c r="A9969" s="6">
        <v>54164</v>
      </c>
      <c r="B9969" s="7" t="s">
        <v>1579</v>
      </c>
      <c r="C9969" s="9">
        <f t="shared" ca="1" si="310"/>
        <v>3</v>
      </c>
      <c r="D9969" s="9" t="s">
        <v>2116</v>
      </c>
      <c r="E9969" s="9" t="s">
        <v>2116</v>
      </c>
      <c r="F9969" s="10">
        <f t="shared" ca="1" si="311"/>
        <v>6.1795422207351042E-2</v>
      </c>
      <c r="G9969" s="3" t="str">
        <f>VLOOKUP(Table3[[#This Row],[PRODUCT ID]],Table1[[PRODUCT]:[SELLING PRICE]],1,FALSE)</f>
        <v>Product527</v>
      </c>
      <c r="H9969" s="3" t="str">
        <f>VLOOKUP(Table3[[#This Row],[PRODUCT ID]],Table1[[PRODUCT]:[SELLING PRICE]],2,FALSE)</f>
        <v>Category3</v>
      </c>
      <c r="I9969" s="3" t="str">
        <f>VLOOKUP(Table3[[#This Row],[PRODUCT ID]],Table1[[PRODUCT]:[SELLING PRICE]],3,FALSE)</f>
        <v>Ft</v>
      </c>
      <c r="J9969" s="16">
        <f ca="1">VLOOKUP(Table3[[#This Row],[PRODUCT ID]],Table1[[PRODUCT]:[SELLING PRICE]],4,FALSE)</f>
        <v>48</v>
      </c>
      <c r="K9969" s="16">
        <f ca="1">VLOOKUP(Table3[[#This Row],[PRODUCT ID]],Table1[[PRODUCT]:[SELLING PRICE]],5,FALSE)</f>
        <v>135.53168472549788</v>
      </c>
      <c r="L9969" s="16">
        <f ca="1">J9969*Table3[[#This Row],[QUANTITY]]</f>
        <v>144</v>
      </c>
      <c r="M9969" s="16">
        <f ca="1">K9969*Table3[[#This Row],[QUANTITY]]*(1-Table3[[#This Row],[DISCOUNT %]])</f>
        <v>381.46934113623644</v>
      </c>
      <c r="N9969" s="3">
        <f>DAY(Table3[[#This Row],[DATE]])</f>
        <v>16</v>
      </c>
      <c r="O9969" s="3" t="str">
        <f>TEXT(Table3[[#This Row],[DATE]],"mmm")</f>
        <v>Apr</v>
      </c>
      <c r="P9969" s="3">
        <f>YEAR(Table3[[#This Row],[DATE]])</f>
        <v>2048</v>
      </c>
    </row>
    <row r="9970" spans="1:16" x14ac:dyDescent="0.3">
      <c r="A9970" s="6">
        <v>54165</v>
      </c>
      <c r="B9970" s="7" t="s">
        <v>1580</v>
      </c>
      <c r="C9970" s="9">
        <f t="shared" ca="1" si="310"/>
        <v>11</v>
      </c>
      <c r="D9970" s="9" t="s">
        <v>2115</v>
      </c>
      <c r="E9970" s="9" t="s">
        <v>2118</v>
      </c>
      <c r="F9970" s="10">
        <f t="shared" ca="1" si="311"/>
        <v>8.2491379680051574E-2</v>
      </c>
      <c r="G9970" s="3" t="str">
        <f>VLOOKUP(Table3[[#This Row],[PRODUCT ID]],Table1[[PRODUCT]:[SELLING PRICE]],1,FALSE)</f>
        <v>Product528</v>
      </c>
      <c r="H9970" s="3" t="str">
        <f>VLOOKUP(Table3[[#This Row],[PRODUCT ID]],Table1[[PRODUCT]:[SELLING PRICE]],2,FALSE)</f>
        <v>Category4</v>
      </c>
      <c r="I9970" s="3" t="str">
        <f>VLOOKUP(Table3[[#This Row],[PRODUCT ID]],Table1[[PRODUCT]:[SELLING PRICE]],3,FALSE)</f>
        <v>No</v>
      </c>
      <c r="J9970" s="16">
        <f ca="1">VLOOKUP(Table3[[#This Row],[PRODUCT ID]],Table1[[PRODUCT]:[SELLING PRICE]],4,FALSE)</f>
        <v>54</v>
      </c>
      <c r="K9970" s="16">
        <f ca="1">VLOOKUP(Table3[[#This Row],[PRODUCT ID]],Table1[[PRODUCT]:[SELLING PRICE]],5,FALSE)</f>
        <v>110.51148920540966</v>
      </c>
      <c r="L9970" s="16">
        <f ca="1">J9970*Table3[[#This Row],[QUANTITY]]</f>
        <v>594</v>
      </c>
      <c r="M9970" s="16">
        <f ca="1">K9970*Table3[[#This Row],[QUANTITY]]*(1-Table3[[#This Row],[DISCOUNT %]])</f>
        <v>1115.3476838939412</v>
      </c>
      <c r="N9970" s="3">
        <f>DAY(Table3[[#This Row],[DATE]])</f>
        <v>17</v>
      </c>
      <c r="O9970" s="3" t="str">
        <f>TEXT(Table3[[#This Row],[DATE]],"mmm")</f>
        <v>Apr</v>
      </c>
      <c r="P9970" s="3">
        <f>YEAR(Table3[[#This Row],[DATE]])</f>
        <v>2048</v>
      </c>
    </row>
    <row r="9971" spans="1:16" x14ac:dyDescent="0.3">
      <c r="A9971" s="6">
        <v>54166</v>
      </c>
      <c r="B9971" s="7" t="s">
        <v>1581</v>
      </c>
      <c r="C9971" s="9">
        <f t="shared" ca="1" si="310"/>
        <v>15</v>
      </c>
      <c r="D9971" s="9" t="s">
        <v>2116</v>
      </c>
      <c r="E9971" s="9" t="s">
        <v>2116</v>
      </c>
      <c r="F9971" s="10">
        <f t="shared" ca="1" si="311"/>
        <v>1.0485474850746134E-3</v>
      </c>
      <c r="G9971" s="3" t="str">
        <f>VLOOKUP(Table3[[#This Row],[PRODUCT ID]],Table1[[PRODUCT]:[SELLING PRICE]],1,FALSE)</f>
        <v>Product529</v>
      </c>
      <c r="H9971" s="3" t="str">
        <f>VLOOKUP(Table3[[#This Row],[PRODUCT ID]],Table1[[PRODUCT]:[SELLING PRICE]],2,FALSE)</f>
        <v>Category1</v>
      </c>
      <c r="I9971" s="3" t="str">
        <f>VLOOKUP(Table3[[#This Row],[PRODUCT ID]],Table1[[PRODUCT]:[SELLING PRICE]],3,FALSE)</f>
        <v>Kg</v>
      </c>
      <c r="J9971" s="16">
        <f ca="1">VLOOKUP(Table3[[#This Row],[PRODUCT ID]],Table1[[PRODUCT]:[SELLING PRICE]],4,FALSE)</f>
        <v>229</v>
      </c>
      <c r="K9971" s="16">
        <f ca="1">VLOOKUP(Table3[[#This Row],[PRODUCT ID]],Table1[[PRODUCT]:[SELLING PRICE]],5,FALSE)</f>
        <v>197.90483582549146</v>
      </c>
      <c r="L9971" s="16">
        <f ca="1">J9971*Table3[[#This Row],[QUANTITY]]</f>
        <v>3435</v>
      </c>
      <c r="M9971" s="16">
        <f ca="1">K9971*Table3[[#This Row],[QUANTITY]]*(1-Table3[[#This Row],[DISCOUNT %]])</f>
        <v>2965.4598481140379</v>
      </c>
      <c r="N9971" s="3">
        <f>DAY(Table3[[#This Row],[DATE]])</f>
        <v>18</v>
      </c>
      <c r="O9971" s="3" t="str">
        <f>TEXT(Table3[[#This Row],[DATE]],"mmm")</f>
        <v>Apr</v>
      </c>
      <c r="P9971" s="3">
        <f>YEAR(Table3[[#This Row],[DATE]])</f>
        <v>2048</v>
      </c>
    </row>
    <row r="9972" spans="1:16" x14ac:dyDescent="0.3">
      <c r="A9972" s="6">
        <v>54167</v>
      </c>
      <c r="B9972" s="7" t="s">
        <v>1582</v>
      </c>
      <c r="C9972" s="9">
        <f t="shared" ca="1" si="310"/>
        <v>9</v>
      </c>
      <c r="D9972" s="9" t="s">
        <v>2117</v>
      </c>
      <c r="E9972" s="9" t="s">
        <v>2116</v>
      </c>
      <c r="F9972" s="10">
        <f t="shared" ca="1" si="311"/>
        <v>8.0795601909715409E-2</v>
      </c>
      <c r="G9972" s="3" t="str">
        <f>VLOOKUP(Table3[[#This Row],[PRODUCT ID]],Table1[[PRODUCT]:[SELLING PRICE]],1,FALSE)</f>
        <v>Product530</v>
      </c>
      <c r="H9972" s="3" t="str">
        <f>VLOOKUP(Table3[[#This Row],[PRODUCT ID]],Table1[[PRODUCT]:[SELLING PRICE]],2,FALSE)</f>
        <v>Category2</v>
      </c>
      <c r="I9972" s="3" t="str">
        <f>VLOOKUP(Table3[[#This Row],[PRODUCT ID]],Table1[[PRODUCT]:[SELLING PRICE]],3,FALSE)</f>
        <v>Kg</v>
      </c>
      <c r="J9972" s="16">
        <f ca="1">VLOOKUP(Table3[[#This Row],[PRODUCT ID]],Table1[[PRODUCT]:[SELLING PRICE]],4,FALSE)</f>
        <v>125</v>
      </c>
      <c r="K9972" s="16">
        <f ca="1">VLOOKUP(Table3[[#This Row],[PRODUCT ID]],Table1[[PRODUCT]:[SELLING PRICE]],5,FALSE)</f>
        <v>307.87034591743276</v>
      </c>
      <c r="L9972" s="16">
        <f ca="1">J9972*Table3[[#This Row],[QUANTITY]]</f>
        <v>1125</v>
      </c>
      <c r="M9972" s="16">
        <f ca="1">K9972*Table3[[#This Row],[QUANTITY]]*(1-Table3[[#This Row],[DISCOUNT %]])</f>
        <v>2546.9619840799332</v>
      </c>
      <c r="N9972" s="3">
        <f>DAY(Table3[[#This Row],[DATE]])</f>
        <v>19</v>
      </c>
      <c r="O9972" s="3" t="str">
        <f>TEXT(Table3[[#This Row],[DATE]],"mmm")</f>
        <v>Apr</v>
      </c>
      <c r="P9972" s="3">
        <f>YEAR(Table3[[#This Row],[DATE]])</f>
        <v>2048</v>
      </c>
    </row>
    <row r="9973" spans="1:16" x14ac:dyDescent="0.3">
      <c r="A9973" s="6">
        <v>54168</v>
      </c>
      <c r="B9973" s="7" t="s">
        <v>1583</v>
      </c>
      <c r="C9973" s="9">
        <f t="shared" ca="1" si="310"/>
        <v>4</v>
      </c>
      <c r="D9973" s="9" t="s">
        <v>2115</v>
      </c>
      <c r="E9973" s="9" t="s">
        <v>2116</v>
      </c>
      <c r="F9973" s="10">
        <f t="shared" ca="1" si="311"/>
        <v>4.2222224879493564E-2</v>
      </c>
      <c r="G9973" s="3" t="str">
        <f>VLOOKUP(Table3[[#This Row],[PRODUCT ID]],Table1[[PRODUCT]:[SELLING PRICE]],1,FALSE)</f>
        <v>Product531</v>
      </c>
      <c r="H9973" s="3" t="str">
        <f>VLOOKUP(Table3[[#This Row],[PRODUCT ID]],Table1[[PRODUCT]:[SELLING PRICE]],2,FALSE)</f>
        <v>Category3</v>
      </c>
      <c r="I9973" s="3" t="str">
        <f>VLOOKUP(Table3[[#This Row],[PRODUCT ID]],Table1[[PRODUCT]:[SELLING PRICE]],3,FALSE)</f>
        <v>Lt</v>
      </c>
      <c r="J9973" s="16">
        <f ca="1">VLOOKUP(Table3[[#This Row],[PRODUCT ID]],Table1[[PRODUCT]:[SELLING PRICE]],4,FALSE)</f>
        <v>106</v>
      </c>
      <c r="K9973" s="16">
        <f ca="1">VLOOKUP(Table3[[#This Row],[PRODUCT ID]],Table1[[PRODUCT]:[SELLING PRICE]],5,FALSE)</f>
        <v>189.00551752472248</v>
      </c>
      <c r="L9973" s="16">
        <f ca="1">J9973*Table3[[#This Row],[QUANTITY]]</f>
        <v>424</v>
      </c>
      <c r="M9973" s="16">
        <f ca="1">K9973*Table3[[#This Row],[QUANTITY]]*(1-Table3[[#This Row],[DISCOUNT %]])</f>
        <v>724.10113624131429</v>
      </c>
      <c r="N9973" s="3">
        <f>DAY(Table3[[#This Row],[DATE]])</f>
        <v>20</v>
      </c>
      <c r="O9973" s="3" t="str">
        <f>TEXT(Table3[[#This Row],[DATE]],"mmm")</f>
        <v>Apr</v>
      </c>
      <c r="P9973" s="3">
        <f>YEAR(Table3[[#This Row],[DATE]])</f>
        <v>2048</v>
      </c>
    </row>
    <row r="9974" spans="1:16" x14ac:dyDescent="0.3">
      <c r="A9974" s="6">
        <v>54169</v>
      </c>
      <c r="B9974" s="7" t="s">
        <v>1584</v>
      </c>
      <c r="C9974" s="9">
        <f t="shared" ca="1" si="310"/>
        <v>14</v>
      </c>
      <c r="D9974" s="9" t="s">
        <v>2115</v>
      </c>
      <c r="E9974" s="9" t="s">
        <v>2116</v>
      </c>
      <c r="F9974" s="10">
        <f t="shared" ca="1" si="311"/>
        <v>8.6703867631647336E-2</v>
      </c>
      <c r="G9974" s="3" t="str">
        <f>VLOOKUP(Table3[[#This Row],[PRODUCT ID]],Table1[[PRODUCT]:[SELLING PRICE]],1,FALSE)</f>
        <v>Product532</v>
      </c>
      <c r="H9974" s="3" t="str">
        <f>VLOOKUP(Table3[[#This Row],[PRODUCT ID]],Table1[[PRODUCT]:[SELLING PRICE]],2,FALSE)</f>
        <v>Category4</v>
      </c>
      <c r="I9974" s="3" t="str">
        <f>VLOOKUP(Table3[[#This Row],[PRODUCT ID]],Table1[[PRODUCT]:[SELLING PRICE]],3,FALSE)</f>
        <v>Kg</v>
      </c>
      <c r="J9974" s="16">
        <f ca="1">VLOOKUP(Table3[[#This Row],[PRODUCT ID]],Table1[[PRODUCT]:[SELLING PRICE]],4,FALSE)</f>
        <v>61</v>
      </c>
      <c r="K9974" s="16">
        <f ca="1">VLOOKUP(Table3[[#This Row],[PRODUCT ID]],Table1[[PRODUCT]:[SELLING PRICE]],5,FALSE)</f>
        <v>312.32326713393212</v>
      </c>
      <c r="L9974" s="16">
        <f ca="1">J9974*Table3[[#This Row],[QUANTITY]]</f>
        <v>854</v>
      </c>
      <c r="M9974" s="16">
        <f ca="1">K9974*Table3[[#This Row],[QUANTITY]]*(1-Table3[[#This Row],[DISCOUNT %]])</f>
        <v>3993.4108469089524</v>
      </c>
      <c r="N9974" s="3">
        <f>DAY(Table3[[#This Row],[DATE]])</f>
        <v>21</v>
      </c>
      <c r="O9974" s="3" t="str">
        <f>TEXT(Table3[[#This Row],[DATE]],"mmm")</f>
        <v>Apr</v>
      </c>
      <c r="P9974" s="3">
        <f>YEAR(Table3[[#This Row],[DATE]])</f>
        <v>2048</v>
      </c>
    </row>
    <row r="9975" spans="1:16" x14ac:dyDescent="0.3">
      <c r="A9975" s="6">
        <v>54170</v>
      </c>
      <c r="B9975" s="7" t="s">
        <v>1585</v>
      </c>
      <c r="C9975" s="9">
        <f t="shared" ca="1" si="310"/>
        <v>13</v>
      </c>
      <c r="D9975" s="9" t="s">
        <v>2115</v>
      </c>
      <c r="E9975" s="9" t="s">
        <v>2116</v>
      </c>
      <c r="F9975" s="10">
        <f t="shared" ca="1" si="311"/>
        <v>8.9639400118790943E-2</v>
      </c>
      <c r="G9975" s="3" t="str">
        <f>VLOOKUP(Table3[[#This Row],[PRODUCT ID]],Table1[[PRODUCT]:[SELLING PRICE]],1,FALSE)</f>
        <v>Product533</v>
      </c>
      <c r="H9975" s="3" t="str">
        <f>VLOOKUP(Table3[[#This Row],[PRODUCT ID]],Table1[[PRODUCT]:[SELLING PRICE]],2,FALSE)</f>
        <v>Category5</v>
      </c>
      <c r="I9975" s="3" t="str">
        <f>VLOOKUP(Table3[[#This Row],[PRODUCT ID]],Table1[[PRODUCT]:[SELLING PRICE]],3,FALSE)</f>
        <v>Lt</v>
      </c>
      <c r="J9975" s="16">
        <f ca="1">VLOOKUP(Table3[[#This Row],[PRODUCT ID]],Table1[[PRODUCT]:[SELLING PRICE]],4,FALSE)</f>
        <v>39</v>
      </c>
      <c r="K9975" s="16">
        <f ca="1">VLOOKUP(Table3[[#This Row],[PRODUCT ID]],Table1[[PRODUCT]:[SELLING PRICE]],5,FALSE)</f>
        <v>227.17991491095728</v>
      </c>
      <c r="L9975" s="16">
        <f ca="1">J9975*Table3[[#This Row],[QUANTITY]]</f>
        <v>507</v>
      </c>
      <c r="M9975" s="16">
        <f ca="1">K9975*Table3[[#This Row],[QUANTITY]]*(1-Table3[[#This Row],[DISCOUNT %]])</f>
        <v>2688.6033670509146</v>
      </c>
      <c r="N9975" s="3">
        <f>DAY(Table3[[#This Row],[DATE]])</f>
        <v>22</v>
      </c>
      <c r="O9975" s="3" t="str">
        <f>TEXT(Table3[[#This Row],[DATE]],"mmm")</f>
        <v>Apr</v>
      </c>
      <c r="P9975" s="3">
        <f>YEAR(Table3[[#This Row],[DATE]])</f>
        <v>2048</v>
      </c>
    </row>
    <row r="9976" spans="1:16" x14ac:dyDescent="0.3">
      <c r="A9976" s="6">
        <v>54171</v>
      </c>
      <c r="B9976" s="7" t="s">
        <v>1586</v>
      </c>
      <c r="C9976" s="9">
        <f t="shared" ca="1" si="310"/>
        <v>9</v>
      </c>
      <c r="D9976" s="9" t="s">
        <v>2116</v>
      </c>
      <c r="E9976" s="9" t="s">
        <v>2118</v>
      </c>
      <c r="F9976" s="10">
        <f t="shared" ca="1" si="311"/>
        <v>4.535068492134408E-2</v>
      </c>
      <c r="G9976" s="3" t="str">
        <f>VLOOKUP(Table3[[#This Row],[PRODUCT ID]],Table1[[PRODUCT]:[SELLING PRICE]],1,FALSE)</f>
        <v>Product534</v>
      </c>
      <c r="H9976" s="3" t="str">
        <f>VLOOKUP(Table3[[#This Row],[PRODUCT ID]],Table1[[PRODUCT]:[SELLING PRICE]],2,FALSE)</f>
        <v>Category1</v>
      </c>
      <c r="I9976" s="3" t="str">
        <f>VLOOKUP(Table3[[#This Row],[PRODUCT ID]],Table1[[PRODUCT]:[SELLING PRICE]],3,FALSE)</f>
        <v>Ft</v>
      </c>
      <c r="J9976" s="16">
        <f ca="1">VLOOKUP(Table3[[#This Row],[PRODUCT ID]],Table1[[PRODUCT]:[SELLING PRICE]],4,FALSE)</f>
        <v>58</v>
      </c>
      <c r="K9976" s="16">
        <f ca="1">VLOOKUP(Table3[[#This Row],[PRODUCT ID]],Table1[[PRODUCT]:[SELLING PRICE]],5,FALSE)</f>
        <v>24.978580159953921</v>
      </c>
      <c r="L9976" s="16">
        <f ca="1">J9976*Table3[[#This Row],[QUANTITY]]</f>
        <v>522</v>
      </c>
      <c r="M9976" s="16">
        <f ca="1">K9976*Table3[[#This Row],[QUANTITY]]*(1-Table3[[#This Row],[DISCOUNT %]])</f>
        <v>214.61205997203584</v>
      </c>
      <c r="N9976" s="3">
        <f>DAY(Table3[[#This Row],[DATE]])</f>
        <v>23</v>
      </c>
      <c r="O9976" s="3" t="str">
        <f>TEXT(Table3[[#This Row],[DATE]],"mmm")</f>
        <v>Apr</v>
      </c>
      <c r="P9976" s="3">
        <f>YEAR(Table3[[#This Row],[DATE]])</f>
        <v>2048</v>
      </c>
    </row>
    <row r="9977" spans="1:16" x14ac:dyDescent="0.3">
      <c r="A9977" s="6">
        <v>54172</v>
      </c>
      <c r="B9977" s="7" t="s">
        <v>1587</v>
      </c>
      <c r="C9977" s="9">
        <f t="shared" ca="1" si="310"/>
        <v>5</v>
      </c>
      <c r="D9977" s="9" t="s">
        <v>2116</v>
      </c>
      <c r="E9977" s="9" t="s">
        <v>2118</v>
      </c>
      <c r="F9977" s="10">
        <f t="shared" ca="1" si="311"/>
        <v>9.1462423274165788E-2</v>
      </c>
      <c r="G9977" s="3" t="str">
        <f>VLOOKUP(Table3[[#This Row],[PRODUCT ID]],Table1[[PRODUCT]:[SELLING PRICE]],1,FALSE)</f>
        <v>Product535</v>
      </c>
      <c r="H9977" s="3" t="str">
        <f>VLOOKUP(Table3[[#This Row],[PRODUCT ID]],Table1[[PRODUCT]:[SELLING PRICE]],2,FALSE)</f>
        <v>Category2</v>
      </c>
      <c r="I9977" s="3" t="str">
        <f>VLOOKUP(Table3[[#This Row],[PRODUCT ID]],Table1[[PRODUCT]:[SELLING PRICE]],3,FALSE)</f>
        <v>Kg</v>
      </c>
      <c r="J9977" s="16">
        <f ca="1">VLOOKUP(Table3[[#This Row],[PRODUCT ID]],Table1[[PRODUCT]:[SELLING PRICE]],4,FALSE)</f>
        <v>49</v>
      </c>
      <c r="K9977" s="16">
        <f ca="1">VLOOKUP(Table3[[#This Row],[PRODUCT ID]],Table1[[PRODUCT]:[SELLING PRICE]],5,FALSE)</f>
        <v>29.453573056436444</v>
      </c>
      <c r="L9977" s="16">
        <f ca="1">J9977*Table3[[#This Row],[QUANTITY]]</f>
        <v>245</v>
      </c>
      <c r="M9977" s="16">
        <f ca="1">K9977*Table3[[#This Row],[QUANTITY]]*(1-Table3[[#This Row],[DISCOUNT %]])</f>
        <v>133.79838945306045</v>
      </c>
      <c r="N9977" s="3">
        <f>DAY(Table3[[#This Row],[DATE]])</f>
        <v>24</v>
      </c>
      <c r="O9977" s="3" t="str">
        <f>TEXT(Table3[[#This Row],[DATE]],"mmm")</f>
        <v>Apr</v>
      </c>
      <c r="P9977" s="3">
        <f>YEAR(Table3[[#This Row],[DATE]])</f>
        <v>2048</v>
      </c>
    </row>
    <row r="9978" spans="1:16" x14ac:dyDescent="0.3">
      <c r="A9978" s="6">
        <v>54173</v>
      </c>
      <c r="B9978" s="7" t="s">
        <v>1588</v>
      </c>
      <c r="C9978" s="9">
        <f t="shared" ca="1" si="310"/>
        <v>13</v>
      </c>
      <c r="D9978" s="9" t="s">
        <v>2116</v>
      </c>
      <c r="E9978" s="9" t="s">
        <v>2116</v>
      </c>
      <c r="F9978" s="10">
        <f t="shared" ca="1" si="311"/>
        <v>6.9400250989372123E-2</v>
      </c>
      <c r="G9978" s="3" t="str">
        <f>VLOOKUP(Table3[[#This Row],[PRODUCT ID]],Table1[[PRODUCT]:[SELLING PRICE]],1,FALSE)</f>
        <v>Product536</v>
      </c>
      <c r="H9978" s="3" t="str">
        <f>VLOOKUP(Table3[[#This Row],[PRODUCT ID]],Table1[[PRODUCT]:[SELLING PRICE]],2,FALSE)</f>
        <v>Category3</v>
      </c>
      <c r="I9978" s="3" t="str">
        <f>VLOOKUP(Table3[[#This Row],[PRODUCT ID]],Table1[[PRODUCT]:[SELLING PRICE]],3,FALSE)</f>
        <v>No</v>
      </c>
      <c r="J9978" s="16">
        <f ca="1">VLOOKUP(Table3[[#This Row],[PRODUCT ID]],Table1[[PRODUCT]:[SELLING PRICE]],4,FALSE)</f>
        <v>125</v>
      </c>
      <c r="K9978" s="16">
        <f ca="1">VLOOKUP(Table3[[#This Row],[PRODUCT ID]],Table1[[PRODUCT]:[SELLING PRICE]],5,FALSE)</f>
        <v>239.61406290653863</v>
      </c>
      <c r="L9978" s="16">
        <f ca="1">J9978*Table3[[#This Row],[QUANTITY]]</f>
        <v>1625</v>
      </c>
      <c r="M9978" s="16">
        <f ca="1">K9978*Table3[[#This Row],[QUANTITY]]*(1-Table3[[#This Row],[DISCOUNT %]])</f>
        <v>2898.8022284031417</v>
      </c>
      <c r="N9978" s="3">
        <f>DAY(Table3[[#This Row],[DATE]])</f>
        <v>25</v>
      </c>
      <c r="O9978" s="3" t="str">
        <f>TEXT(Table3[[#This Row],[DATE]],"mmm")</f>
        <v>Apr</v>
      </c>
      <c r="P9978" s="3">
        <f>YEAR(Table3[[#This Row],[DATE]])</f>
        <v>2048</v>
      </c>
    </row>
    <row r="9979" spans="1:16" x14ac:dyDescent="0.3">
      <c r="A9979" s="6">
        <v>54174</v>
      </c>
      <c r="B9979" s="7" t="s">
        <v>1589</v>
      </c>
      <c r="C9979" s="9">
        <f t="shared" ca="1" si="310"/>
        <v>13</v>
      </c>
      <c r="D9979" s="9" t="s">
        <v>2115</v>
      </c>
      <c r="E9979" s="9" t="s">
        <v>2116</v>
      </c>
      <c r="F9979" s="10">
        <f t="shared" ca="1" si="311"/>
        <v>2.1804741081609805E-2</v>
      </c>
      <c r="G9979" s="3" t="str">
        <f>VLOOKUP(Table3[[#This Row],[PRODUCT ID]],Table1[[PRODUCT]:[SELLING PRICE]],1,FALSE)</f>
        <v>Product537</v>
      </c>
      <c r="H9979" s="3" t="str">
        <f>VLOOKUP(Table3[[#This Row],[PRODUCT ID]],Table1[[PRODUCT]:[SELLING PRICE]],2,FALSE)</f>
        <v>Category4</v>
      </c>
      <c r="I9979" s="3" t="str">
        <f>VLOOKUP(Table3[[#This Row],[PRODUCT ID]],Table1[[PRODUCT]:[SELLING PRICE]],3,FALSE)</f>
        <v>No</v>
      </c>
      <c r="J9979" s="16">
        <f ca="1">VLOOKUP(Table3[[#This Row],[PRODUCT ID]],Table1[[PRODUCT]:[SELLING PRICE]],4,FALSE)</f>
        <v>92</v>
      </c>
      <c r="K9979" s="16">
        <f ca="1">VLOOKUP(Table3[[#This Row],[PRODUCT ID]],Table1[[PRODUCT]:[SELLING PRICE]],5,FALSE)</f>
        <v>182.07958934181903</v>
      </c>
      <c r="L9979" s="16">
        <f ca="1">J9979*Table3[[#This Row],[QUANTITY]]</f>
        <v>1196</v>
      </c>
      <c r="M9979" s="16">
        <f ca="1">K9979*Table3[[#This Row],[QUANTITY]]*(1-Table3[[#This Row],[DISCOUNT %]])</f>
        <v>2315.4220835196729</v>
      </c>
      <c r="N9979" s="3">
        <f>DAY(Table3[[#This Row],[DATE]])</f>
        <v>26</v>
      </c>
      <c r="O9979" s="3" t="str">
        <f>TEXT(Table3[[#This Row],[DATE]],"mmm")</f>
        <v>Apr</v>
      </c>
      <c r="P9979" s="3">
        <f>YEAR(Table3[[#This Row],[DATE]])</f>
        <v>2048</v>
      </c>
    </row>
    <row r="9980" spans="1:16" x14ac:dyDescent="0.3">
      <c r="A9980" s="6">
        <v>54175</v>
      </c>
      <c r="B9980" s="7" t="s">
        <v>1590</v>
      </c>
      <c r="C9980" s="9">
        <f t="shared" ca="1" si="310"/>
        <v>6</v>
      </c>
      <c r="D9980" s="9" t="s">
        <v>2117</v>
      </c>
      <c r="E9980" s="9" t="s">
        <v>2116</v>
      </c>
      <c r="F9980" s="10">
        <f t="shared" ca="1" si="311"/>
        <v>1.966877028239682E-2</v>
      </c>
      <c r="G9980" s="3" t="str">
        <f>VLOOKUP(Table3[[#This Row],[PRODUCT ID]],Table1[[PRODUCT]:[SELLING PRICE]],1,FALSE)</f>
        <v>Product538</v>
      </c>
      <c r="H9980" s="3" t="str">
        <f>VLOOKUP(Table3[[#This Row],[PRODUCT ID]],Table1[[PRODUCT]:[SELLING PRICE]],2,FALSE)</f>
        <v>Category5</v>
      </c>
      <c r="I9980" s="3" t="str">
        <f>VLOOKUP(Table3[[#This Row],[PRODUCT ID]],Table1[[PRODUCT]:[SELLING PRICE]],3,FALSE)</f>
        <v>Ft</v>
      </c>
      <c r="J9980" s="16">
        <f ca="1">VLOOKUP(Table3[[#This Row],[PRODUCT ID]],Table1[[PRODUCT]:[SELLING PRICE]],4,FALSE)</f>
        <v>187</v>
      </c>
      <c r="K9980" s="16">
        <f ca="1">VLOOKUP(Table3[[#This Row],[PRODUCT ID]],Table1[[PRODUCT]:[SELLING PRICE]],5,FALSE)</f>
        <v>286.60544780833396</v>
      </c>
      <c r="L9980" s="16">
        <f ca="1">J9980*Table3[[#This Row],[QUANTITY]]</f>
        <v>1122</v>
      </c>
      <c r="M9980" s="16">
        <f ca="1">K9980*Table3[[#This Row],[QUANTITY]]*(1-Table3[[#This Row],[DISCOUNT %]])</f>
        <v>1685.8096265622503</v>
      </c>
      <c r="N9980" s="3">
        <f>DAY(Table3[[#This Row],[DATE]])</f>
        <v>27</v>
      </c>
      <c r="O9980" s="3" t="str">
        <f>TEXT(Table3[[#This Row],[DATE]],"mmm")</f>
        <v>Apr</v>
      </c>
      <c r="P9980" s="3">
        <f>YEAR(Table3[[#This Row],[DATE]])</f>
        <v>2048</v>
      </c>
    </row>
    <row r="9981" spans="1:16" x14ac:dyDescent="0.3">
      <c r="A9981" s="6">
        <v>54176</v>
      </c>
      <c r="B9981" s="7" t="s">
        <v>1591</v>
      </c>
      <c r="C9981" s="9">
        <f t="shared" ca="1" si="310"/>
        <v>3</v>
      </c>
      <c r="D9981" s="9" t="s">
        <v>2117</v>
      </c>
      <c r="E9981" s="9" t="s">
        <v>2116</v>
      </c>
      <c r="F9981" s="10">
        <f t="shared" ca="1" si="311"/>
        <v>5.2719958350940233E-3</v>
      </c>
      <c r="G9981" s="3" t="str">
        <f>VLOOKUP(Table3[[#This Row],[PRODUCT ID]],Table1[[PRODUCT]:[SELLING PRICE]],1,FALSE)</f>
        <v>Product539</v>
      </c>
      <c r="H9981" s="3" t="str">
        <f>VLOOKUP(Table3[[#This Row],[PRODUCT ID]],Table1[[PRODUCT]:[SELLING PRICE]],2,FALSE)</f>
        <v>Category1</v>
      </c>
      <c r="I9981" s="3" t="str">
        <f>VLOOKUP(Table3[[#This Row],[PRODUCT ID]],Table1[[PRODUCT]:[SELLING PRICE]],3,FALSE)</f>
        <v>No</v>
      </c>
      <c r="J9981" s="16">
        <f ca="1">VLOOKUP(Table3[[#This Row],[PRODUCT ID]],Table1[[PRODUCT]:[SELLING PRICE]],4,FALSE)</f>
        <v>38</v>
      </c>
      <c r="K9981" s="16">
        <f ca="1">VLOOKUP(Table3[[#This Row],[PRODUCT ID]],Table1[[PRODUCT]:[SELLING PRICE]],5,FALSE)</f>
        <v>256.66006624356902</v>
      </c>
      <c r="L9981" s="16">
        <f ca="1">J9981*Table3[[#This Row],[QUANTITY]]</f>
        <v>114</v>
      </c>
      <c r="M9981" s="16">
        <f ca="1">K9981*Table3[[#This Row],[QUANTITY]]*(1-Table3[[#This Row],[DISCOUNT %]])</f>
        <v>765.92086632989401</v>
      </c>
      <c r="N9981" s="3">
        <f>DAY(Table3[[#This Row],[DATE]])</f>
        <v>28</v>
      </c>
      <c r="O9981" s="3" t="str">
        <f>TEXT(Table3[[#This Row],[DATE]],"mmm")</f>
        <v>Apr</v>
      </c>
      <c r="P9981" s="3">
        <f>YEAR(Table3[[#This Row],[DATE]])</f>
        <v>2048</v>
      </c>
    </row>
    <row r="9982" spans="1:16" x14ac:dyDescent="0.3">
      <c r="A9982" s="6">
        <v>54177</v>
      </c>
      <c r="B9982" s="7" t="s">
        <v>1592</v>
      </c>
      <c r="C9982" s="9">
        <f t="shared" ca="1" si="310"/>
        <v>7</v>
      </c>
      <c r="D9982" s="9" t="s">
        <v>2116</v>
      </c>
      <c r="E9982" s="9" t="s">
        <v>2118</v>
      </c>
      <c r="F9982" s="10">
        <f t="shared" ca="1" si="311"/>
        <v>1.6219573278212818E-2</v>
      </c>
      <c r="G9982" s="3" t="str">
        <f>VLOOKUP(Table3[[#This Row],[PRODUCT ID]],Table1[[PRODUCT]:[SELLING PRICE]],1,FALSE)</f>
        <v>Product540</v>
      </c>
      <c r="H9982" s="3" t="str">
        <f>VLOOKUP(Table3[[#This Row],[PRODUCT ID]],Table1[[PRODUCT]:[SELLING PRICE]],2,FALSE)</f>
        <v>Category2</v>
      </c>
      <c r="I9982" s="3" t="str">
        <f>VLOOKUP(Table3[[#This Row],[PRODUCT ID]],Table1[[PRODUCT]:[SELLING PRICE]],3,FALSE)</f>
        <v>Kg</v>
      </c>
      <c r="J9982" s="16">
        <f ca="1">VLOOKUP(Table3[[#This Row],[PRODUCT ID]],Table1[[PRODUCT]:[SELLING PRICE]],4,FALSE)</f>
        <v>35</v>
      </c>
      <c r="K9982" s="16">
        <f ca="1">VLOOKUP(Table3[[#This Row],[PRODUCT ID]],Table1[[PRODUCT]:[SELLING PRICE]],5,FALSE)</f>
        <v>122.31402862448959</v>
      </c>
      <c r="L9982" s="16">
        <f ca="1">J9982*Table3[[#This Row],[QUANTITY]]</f>
        <v>245</v>
      </c>
      <c r="M9982" s="16">
        <f ca="1">K9982*Table3[[#This Row],[QUANTITY]]*(1-Table3[[#This Row],[DISCOUNT %]])</f>
        <v>842.31103091982891</v>
      </c>
      <c r="N9982" s="3">
        <f>DAY(Table3[[#This Row],[DATE]])</f>
        <v>29</v>
      </c>
      <c r="O9982" s="3" t="str">
        <f>TEXT(Table3[[#This Row],[DATE]],"mmm")</f>
        <v>Apr</v>
      </c>
      <c r="P9982" s="3">
        <f>YEAR(Table3[[#This Row],[DATE]])</f>
        <v>2048</v>
      </c>
    </row>
    <row r="9983" spans="1:16" x14ac:dyDescent="0.3">
      <c r="A9983" s="6">
        <v>54178</v>
      </c>
      <c r="B9983" s="7" t="s">
        <v>1593</v>
      </c>
      <c r="C9983" s="9">
        <f t="shared" ca="1" si="310"/>
        <v>4</v>
      </c>
      <c r="D9983" s="9" t="s">
        <v>2116</v>
      </c>
      <c r="E9983" s="9" t="s">
        <v>2116</v>
      </c>
      <c r="F9983" s="10">
        <f t="shared" ca="1" si="311"/>
        <v>9.1945200529765514E-2</v>
      </c>
      <c r="G9983" s="3" t="str">
        <f>VLOOKUP(Table3[[#This Row],[PRODUCT ID]],Table1[[PRODUCT]:[SELLING PRICE]],1,FALSE)</f>
        <v>Product541</v>
      </c>
      <c r="H9983" s="3" t="str">
        <f>VLOOKUP(Table3[[#This Row],[PRODUCT ID]],Table1[[PRODUCT]:[SELLING PRICE]],2,FALSE)</f>
        <v>Category3</v>
      </c>
      <c r="I9983" s="3" t="str">
        <f>VLOOKUP(Table3[[#This Row],[PRODUCT ID]],Table1[[PRODUCT]:[SELLING PRICE]],3,FALSE)</f>
        <v>Kg</v>
      </c>
      <c r="J9983" s="16">
        <f ca="1">VLOOKUP(Table3[[#This Row],[PRODUCT ID]],Table1[[PRODUCT]:[SELLING PRICE]],4,FALSE)</f>
        <v>184</v>
      </c>
      <c r="K9983" s="16">
        <f ca="1">VLOOKUP(Table3[[#This Row],[PRODUCT ID]],Table1[[PRODUCT]:[SELLING PRICE]],5,FALSE)</f>
        <v>187.5954611966099</v>
      </c>
      <c r="L9983" s="16">
        <f ca="1">J9983*Table3[[#This Row],[QUANTITY]]</f>
        <v>736</v>
      </c>
      <c r="M9983" s="16">
        <f ca="1">K9983*Table3[[#This Row],[QUANTITY]]*(1-Table3[[#This Row],[DISCOUNT %]])</f>
        <v>681.38783559365504</v>
      </c>
      <c r="N9983" s="3">
        <f>DAY(Table3[[#This Row],[DATE]])</f>
        <v>30</v>
      </c>
      <c r="O9983" s="3" t="str">
        <f>TEXT(Table3[[#This Row],[DATE]],"mmm")</f>
        <v>Apr</v>
      </c>
      <c r="P9983" s="3">
        <f>YEAR(Table3[[#This Row],[DATE]])</f>
        <v>2048</v>
      </c>
    </row>
    <row r="9984" spans="1:16" x14ac:dyDescent="0.3">
      <c r="A9984" s="6">
        <v>54179</v>
      </c>
      <c r="B9984" s="7" t="s">
        <v>1594</v>
      </c>
      <c r="C9984" s="9">
        <f t="shared" ca="1" si="310"/>
        <v>14</v>
      </c>
      <c r="D9984" s="9" t="s">
        <v>2116</v>
      </c>
      <c r="E9984" s="9" t="s">
        <v>2116</v>
      </c>
      <c r="F9984" s="10">
        <f t="shared" ca="1" si="311"/>
        <v>7.4875080425386639E-2</v>
      </c>
      <c r="G9984" s="3" t="str">
        <f>VLOOKUP(Table3[[#This Row],[PRODUCT ID]],Table1[[PRODUCT]:[SELLING PRICE]],1,FALSE)</f>
        <v>Product542</v>
      </c>
      <c r="H9984" s="3" t="str">
        <f>VLOOKUP(Table3[[#This Row],[PRODUCT ID]],Table1[[PRODUCT]:[SELLING PRICE]],2,FALSE)</f>
        <v>Category4</v>
      </c>
      <c r="I9984" s="3" t="str">
        <f>VLOOKUP(Table3[[#This Row],[PRODUCT ID]],Table1[[PRODUCT]:[SELLING PRICE]],3,FALSE)</f>
        <v>Lt</v>
      </c>
      <c r="J9984" s="16">
        <f ca="1">VLOOKUP(Table3[[#This Row],[PRODUCT ID]],Table1[[PRODUCT]:[SELLING PRICE]],4,FALSE)</f>
        <v>205</v>
      </c>
      <c r="K9984" s="16">
        <f ca="1">VLOOKUP(Table3[[#This Row],[PRODUCT ID]],Table1[[PRODUCT]:[SELLING PRICE]],5,FALSE)</f>
        <v>111.39532022807037</v>
      </c>
      <c r="L9984" s="16">
        <f ca="1">J9984*Table3[[#This Row],[QUANTITY]]</f>
        <v>2870</v>
      </c>
      <c r="M9984" s="16">
        <f ca="1">K9984*Table3[[#This Row],[QUANTITY]]*(1-Table3[[#This Row],[DISCOUNT %]])</f>
        <v>1442.7642133377467</v>
      </c>
      <c r="N9984" s="3">
        <f>DAY(Table3[[#This Row],[DATE]])</f>
        <v>1</v>
      </c>
      <c r="O9984" s="3" t="str">
        <f>TEXT(Table3[[#This Row],[DATE]],"mmm")</f>
        <v>May</v>
      </c>
      <c r="P9984" s="3">
        <f>YEAR(Table3[[#This Row],[DATE]])</f>
        <v>2048</v>
      </c>
    </row>
    <row r="9985" spans="1:16" x14ac:dyDescent="0.3">
      <c r="A9985" s="6">
        <v>54180</v>
      </c>
      <c r="B9985" s="7" t="s">
        <v>1595</v>
      </c>
      <c r="C9985" s="9">
        <f t="shared" ca="1" si="310"/>
        <v>11</v>
      </c>
      <c r="D9985" s="9" t="s">
        <v>2116</v>
      </c>
      <c r="E9985" s="9" t="s">
        <v>2116</v>
      </c>
      <c r="F9985" s="10">
        <f t="shared" ca="1" si="311"/>
        <v>8.181084572879771E-2</v>
      </c>
      <c r="G9985" s="3" t="str">
        <f>VLOOKUP(Table3[[#This Row],[PRODUCT ID]],Table1[[PRODUCT]:[SELLING PRICE]],1,FALSE)</f>
        <v>Product543</v>
      </c>
      <c r="H9985" s="3" t="str">
        <f>VLOOKUP(Table3[[#This Row],[PRODUCT ID]],Table1[[PRODUCT]:[SELLING PRICE]],2,FALSE)</f>
        <v>Category5</v>
      </c>
      <c r="I9985" s="3" t="str">
        <f>VLOOKUP(Table3[[#This Row],[PRODUCT ID]],Table1[[PRODUCT]:[SELLING PRICE]],3,FALSE)</f>
        <v>Kg</v>
      </c>
      <c r="J9985" s="16">
        <f ca="1">VLOOKUP(Table3[[#This Row],[PRODUCT ID]],Table1[[PRODUCT]:[SELLING PRICE]],4,FALSE)</f>
        <v>92</v>
      </c>
      <c r="K9985" s="16">
        <f ca="1">VLOOKUP(Table3[[#This Row],[PRODUCT ID]],Table1[[PRODUCT]:[SELLING PRICE]],5,FALSE)</f>
        <v>164.17795719988192</v>
      </c>
      <c r="L9985" s="16">
        <f ca="1">J9985*Table3[[#This Row],[QUANTITY]]</f>
        <v>1012</v>
      </c>
      <c r="M9985" s="16">
        <f ca="1">K9985*Table3[[#This Row],[QUANTITY]]*(1-Table3[[#This Row],[DISCOUNT %]])</f>
        <v>1658.2106163846656</v>
      </c>
      <c r="N9985" s="3">
        <f>DAY(Table3[[#This Row],[DATE]])</f>
        <v>2</v>
      </c>
      <c r="O9985" s="3" t="str">
        <f>TEXT(Table3[[#This Row],[DATE]],"mmm")</f>
        <v>May</v>
      </c>
      <c r="P9985" s="3">
        <f>YEAR(Table3[[#This Row],[DATE]])</f>
        <v>2048</v>
      </c>
    </row>
    <row r="9986" spans="1:16" x14ac:dyDescent="0.3">
      <c r="A9986" s="6">
        <v>54181</v>
      </c>
      <c r="B9986" s="7" t="s">
        <v>1596</v>
      </c>
      <c r="C9986" s="9">
        <f t="shared" ca="1" si="310"/>
        <v>15</v>
      </c>
      <c r="D9986" s="9" t="s">
        <v>2115</v>
      </c>
      <c r="E9986" s="9" t="s">
        <v>2116</v>
      </c>
      <c r="F9986" s="10">
        <f t="shared" ca="1" si="311"/>
        <v>2.2461181656008345E-2</v>
      </c>
      <c r="G9986" s="3" t="str">
        <f>VLOOKUP(Table3[[#This Row],[PRODUCT ID]],Table1[[PRODUCT]:[SELLING PRICE]],1,FALSE)</f>
        <v>Product544</v>
      </c>
      <c r="H9986" s="3" t="str">
        <f>VLOOKUP(Table3[[#This Row],[PRODUCT ID]],Table1[[PRODUCT]:[SELLING PRICE]],2,FALSE)</f>
        <v>Category1</v>
      </c>
      <c r="I9986" s="3" t="str">
        <f>VLOOKUP(Table3[[#This Row],[PRODUCT ID]],Table1[[PRODUCT]:[SELLING PRICE]],3,FALSE)</f>
        <v>Lt</v>
      </c>
      <c r="J9986" s="16">
        <f ca="1">VLOOKUP(Table3[[#This Row],[PRODUCT ID]],Table1[[PRODUCT]:[SELLING PRICE]],4,FALSE)</f>
        <v>159</v>
      </c>
      <c r="K9986" s="16">
        <f ca="1">VLOOKUP(Table3[[#This Row],[PRODUCT ID]],Table1[[PRODUCT]:[SELLING PRICE]],5,FALSE)</f>
        <v>116.95168070770521</v>
      </c>
      <c r="L9986" s="16">
        <f ca="1">J9986*Table3[[#This Row],[QUANTITY]]</f>
        <v>2385</v>
      </c>
      <c r="M9986" s="16">
        <f ca="1">K9986*Table3[[#This Row],[QUANTITY]]*(1-Table3[[#This Row],[DISCOUNT %]])</f>
        <v>1714.8721164353094</v>
      </c>
      <c r="N9986" s="3">
        <f>DAY(Table3[[#This Row],[DATE]])</f>
        <v>3</v>
      </c>
      <c r="O9986" s="3" t="str">
        <f>TEXT(Table3[[#This Row],[DATE]],"mmm")</f>
        <v>May</v>
      </c>
      <c r="P9986" s="3">
        <f>YEAR(Table3[[#This Row],[DATE]])</f>
        <v>2048</v>
      </c>
    </row>
    <row r="9987" spans="1:16" x14ac:dyDescent="0.3">
      <c r="A9987" s="6">
        <v>54182</v>
      </c>
      <c r="B9987" s="7" t="s">
        <v>1597</v>
      </c>
      <c r="C9987" s="9">
        <f t="shared" ref="C9987:C10050" ca="1" si="312">RANDBETWEEN(1,15)</f>
        <v>14</v>
      </c>
      <c r="D9987" s="9" t="s">
        <v>2116</v>
      </c>
      <c r="E9987" s="9" t="s">
        <v>2116</v>
      </c>
      <c r="F9987" s="10">
        <f t="shared" ref="F9987:F10050" ca="1" si="313">RAND()*(0.1)</f>
        <v>3.203298272244294E-2</v>
      </c>
      <c r="G9987" s="3" t="str">
        <f>VLOOKUP(Table3[[#This Row],[PRODUCT ID]],Table1[[PRODUCT]:[SELLING PRICE]],1,FALSE)</f>
        <v>Product545</v>
      </c>
      <c r="H9987" s="3" t="str">
        <f>VLOOKUP(Table3[[#This Row],[PRODUCT ID]],Table1[[PRODUCT]:[SELLING PRICE]],2,FALSE)</f>
        <v>Category2</v>
      </c>
      <c r="I9987" s="3" t="str">
        <f>VLOOKUP(Table3[[#This Row],[PRODUCT ID]],Table1[[PRODUCT]:[SELLING PRICE]],3,FALSE)</f>
        <v>Ft</v>
      </c>
      <c r="J9987" s="16">
        <f ca="1">VLOOKUP(Table3[[#This Row],[PRODUCT ID]],Table1[[PRODUCT]:[SELLING PRICE]],4,FALSE)</f>
        <v>92</v>
      </c>
      <c r="K9987" s="16">
        <f ca="1">VLOOKUP(Table3[[#This Row],[PRODUCT ID]],Table1[[PRODUCT]:[SELLING PRICE]],5,FALSE)</f>
        <v>124.63873349821395</v>
      </c>
      <c r="L9987" s="16">
        <f ca="1">J9987*Table3[[#This Row],[QUANTITY]]</f>
        <v>1288</v>
      </c>
      <c r="M9987" s="16">
        <f ca="1">K9987*Table3[[#This Row],[QUANTITY]]*(1-Table3[[#This Row],[DISCOUNT %]])</f>
        <v>1689.046563421259</v>
      </c>
      <c r="N9987" s="3">
        <f>DAY(Table3[[#This Row],[DATE]])</f>
        <v>4</v>
      </c>
      <c r="O9987" s="3" t="str">
        <f>TEXT(Table3[[#This Row],[DATE]],"mmm")</f>
        <v>May</v>
      </c>
      <c r="P9987" s="3">
        <f>YEAR(Table3[[#This Row],[DATE]])</f>
        <v>2048</v>
      </c>
    </row>
    <row r="9988" spans="1:16" x14ac:dyDescent="0.3">
      <c r="A9988" s="6">
        <v>54183</v>
      </c>
      <c r="B9988" s="7" t="s">
        <v>1598</v>
      </c>
      <c r="C9988" s="9">
        <f t="shared" ca="1" si="312"/>
        <v>2</v>
      </c>
      <c r="D9988" s="9" t="s">
        <v>2117</v>
      </c>
      <c r="E9988" s="9" t="s">
        <v>2118</v>
      </c>
      <c r="F9988" s="10">
        <f t="shared" ca="1" si="313"/>
        <v>3.0861378279676457E-2</v>
      </c>
      <c r="G9988" s="3" t="str">
        <f>VLOOKUP(Table3[[#This Row],[PRODUCT ID]],Table1[[PRODUCT]:[SELLING PRICE]],1,FALSE)</f>
        <v>Product546</v>
      </c>
      <c r="H9988" s="3" t="str">
        <f>VLOOKUP(Table3[[#This Row],[PRODUCT ID]],Table1[[PRODUCT]:[SELLING PRICE]],2,FALSE)</f>
        <v>Category3</v>
      </c>
      <c r="I9988" s="3" t="str">
        <f>VLOOKUP(Table3[[#This Row],[PRODUCT ID]],Table1[[PRODUCT]:[SELLING PRICE]],3,FALSE)</f>
        <v>Kg</v>
      </c>
      <c r="J9988" s="16">
        <f ca="1">VLOOKUP(Table3[[#This Row],[PRODUCT ID]],Table1[[PRODUCT]:[SELLING PRICE]],4,FALSE)</f>
        <v>178</v>
      </c>
      <c r="K9988" s="16">
        <f ca="1">VLOOKUP(Table3[[#This Row],[PRODUCT ID]],Table1[[PRODUCT]:[SELLING PRICE]],5,FALSE)</f>
        <v>284.35186459057371</v>
      </c>
      <c r="L9988" s="16">
        <f ca="1">J9988*Table3[[#This Row],[QUANTITY]]</f>
        <v>356</v>
      </c>
      <c r="M9988" s="16">
        <f ca="1">K9988*Table3[[#This Row],[QUANTITY]]*(1-Table3[[#This Row],[DISCOUNT %]])</f>
        <v>551.15274826582538</v>
      </c>
      <c r="N9988" s="3">
        <f>DAY(Table3[[#This Row],[DATE]])</f>
        <v>5</v>
      </c>
      <c r="O9988" s="3" t="str">
        <f>TEXT(Table3[[#This Row],[DATE]],"mmm")</f>
        <v>May</v>
      </c>
      <c r="P9988" s="3">
        <f>YEAR(Table3[[#This Row],[DATE]])</f>
        <v>2048</v>
      </c>
    </row>
    <row r="9989" spans="1:16" x14ac:dyDescent="0.3">
      <c r="A9989" s="6">
        <v>54184</v>
      </c>
      <c r="B9989" s="7" t="s">
        <v>1599</v>
      </c>
      <c r="C9989" s="9">
        <f t="shared" ca="1" si="312"/>
        <v>14</v>
      </c>
      <c r="D9989" s="9" t="s">
        <v>2115</v>
      </c>
      <c r="E9989" s="9" t="s">
        <v>2118</v>
      </c>
      <c r="F9989" s="10">
        <f t="shared" ca="1" si="313"/>
        <v>1.2694614346610011E-3</v>
      </c>
      <c r="G9989" s="3" t="str">
        <f>VLOOKUP(Table3[[#This Row],[PRODUCT ID]],Table1[[PRODUCT]:[SELLING PRICE]],1,FALSE)</f>
        <v>Product547</v>
      </c>
      <c r="H9989" s="3" t="str">
        <f>VLOOKUP(Table3[[#This Row],[PRODUCT ID]],Table1[[PRODUCT]:[SELLING PRICE]],2,FALSE)</f>
        <v>Category4</v>
      </c>
      <c r="I9989" s="3" t="str">
        <f>VLOOKUP(Table3[[#This Row],[PRODUCT ID]],Table1[[PRODUCT]:[SELLING PRICE]],3,FALSE)</f>
        <v>No</v>
      </c>
      <c r="J9989" s="16">
        <f ca="1">VLOOKUP(Table3[[#This Row],[PRODUCT ID]],Table1[[PRODUCT]:[SELLING PRICE]],4,FALSE)</f>
        <v>234</v>
      </c>
      <c r="K9989" s="16">
        <f ca="1">VLOOKUP(Table3[[#This Row],[PRODUCT ID]],Table1[[PRODUCT]:[SELLING PRICE]],5,FALSE)</f>
        <v>113.77779857598524</v>
      </c>
      <c r="L9989" s="16">
        <f ca="1">J9989*Table3[[#This Row],[QUANTITY]]</f>
        <v>3276</v>
      </c>
      <c r="M9989" s="16">
        <f ca="1">K9989*Table3[[#This Row],[QUANTITY]]*(1-Table3[[#This Row],[DISCOUNT %]])</f>
        <v>1590.8670686800137</v>
      </c>
      <c r="N9989" s="3">
        <f>DAY(Table3[[#This Row],[DATE]])</f>
        <v>6</v>
      </c>
      <c r="O9989" s="3" t="str">
        <f>TEXT(Table3[[#This Row],[DATE]],"mmm")</f>
        <v>May</v>
      </c>
      <c r="P9989" s="3">
        <f>YEAR(Table3[[#This Row],[DATE]])</f>
        <v>2048</v>
      </c>
    </row>
    <row r="9990" spans="1:16" x14ac:dyDescent="0.3">
      <c r="A9990" s="6">
        <v>54185</v>
      </c>
      <c r="B9990" s="7" t="s">
        <v>1600</v>
      </c>
      <c r="C9990" s="9">
        <f t="shared" ca="1" si="312"/>
        <v>14</v>
      </c>
      <c r="D9990" s="9" t="s">
        <v>2115</v>
      </c>
      <c r="E9990" s="9" t="s">
        <v>2116</v>
      </c>
      <c r="F9990" s="10">
        <f t="shared" ca="1" si="313"/>
        <v>1.7924181765978441E-2</v>
      </c>
      <c r="G9990" s="3" t="str">
        <f>VLOOKUP(Table3[[#This Row],[PRODUCT ID]],Table1[[PRODUCT]:[SELLING PRICE]],1,FALSE)</f>
        <v>Product548</v>
      </c>
      <c r="H9990" s="3" t="str">
        <f>VLOOKUP(Table3[[#This Row],[PRODUCT ID]],Table1[[PRODUCT]:[SELLING PRICE]],2,FALSE)</f>
        <v>Category5</v>
      </c>
      <c r="I9990" s="3" t="str">
        <f>VLOOKUP(Table3[[#This Row],[PRODUCT ID]],Table1[[PRODUCT]:[SELLING PRICE]],3,FALSE)</f>
        <v>No</v>
      </c>
      <c r="J9990" s="16">
        <f ca="1">VLOOKUP(Table3[[#This Row],[PRODUCT ID]],Table1[[PRODUCT]:[SELLING PRICE]],4,FALSE)</f>
        <v>223</v>
      </c>
      <c r="K9990" s="16">
        <f ca="1">VLOOKUP(Table3[[#This Row],[PRODUCT ID]],Table1[[PRODUCT]:[SELLING PRICE]],5,FALSE)</f>
        <v>281.88325471456432</v>
      </c>
      <c r="L9990" s="16">
        <f ca="1">J9990*Table3[[#This Row],[QUANTITY]]</f>
        <v>3122</v>
      </c>
      <c r="M9990" s="16">
        <f ca="1">K9990*Table3[[#This Row],[QUANTITY]]*(1-Table3[[#This Row],[DISCOUNT %]])</f>
        <v>3875.6301922838479</v>
      </c>
      <c r="N9990" s="3">
        <f>DAY(Table3[[#This Row],[DATE]])</f>
        <v>7</v>
      </c>
      <c r="O9990" s="3" t="str">
        <f>TEXT(Table3[[#This Row],[DATE]],"mmm")</f>
        <v>May</v>
      </c>
      <c r="P9990" s="3">
        <f>YEAR(Table3[[#This Row],[DATE]])</f>
        <v>2048</v>
      </c>
    </row>
    <row r="9991" spans="1:16" x14ac:dyDescent="0.3">
      <c r="A9991" s="6">
        <v>54186</v>
      </c>
      <c r="B9991" s="7" t="s">
        <v>1601</v>
      </c>
      <c r="C9991" s="9">
        <f t="shared" ca="1" si="312"/>
        <v>3</v>
      </c>
      <c r="D9991" s="9" t="s">
        <v>2115</v>
      </c>
      <c r="E9991" s="9" t="s">
        <v>2116</v>
      </c>
      <c r="F9991" s="10">
        <f t="shared" ca="1" si="313"/>
        <v>2.7267640442669983E-2</v>
      </c>
      <c r="G9991" s="3" t="str">
        <f>VLOOKUP(Table3[[#This Row],[PRODUCT ID]],Table1[[PRODUCT]:[SELLING PRICE]],1,FALSE)</f>
        <v>Product549</v>
      </c>
      <c r="H9991" s="3" t="str">
        <f>VLOOKUP(Table3[[#This Row],[PRODUCT ID]],Table1[[PRODUCT]:[SELLING PRICE]],2,FALSE)</f>
        <v>Category1</v>
      </c>
      <c r="I9991" s="3" t="str">
        <f>VLOOKUP(Table3[[#This Row],[PRODUCT ID]],Table1[[PRODUCT]:[SELLING PRICE]],3,FALSE)</f>
        <v>Ft</v>
      </c>
      <c r="J9991" s="16">
        <f ca="1">VLOOKUP(Table3[[#This Row],[PRODUCT ID]],Table1[[PRODUCT]:[SELLING PRICE]],4,FALSE)</f>
        <v>243</v>
      </c>
      <c r="K9991" s="16">
        <f ca="1">VLOOKUP(Table3[[#This Row],[PRODUCT ID]],Table1[[PRODUCT]:[SELLING PRICE]],5,FALSE)</f>
        <v>40.090277637183362</v>
      </c>
      <c r="L9991" s="16">
        <f ca="1">J9991*Table3[[#This Row],[QUANTITY]]</f>
        <v>729</v>
      </c>
      <c r="M9991" s="16">
        <f ca="1">K9991*Table3[[#This Row],[QUANTITY]]*(1-Table3[[#This Row],[DISCOUNT %]])</f>
        <v>116.9913310839775</v>
      </c>
      <c r="N9991" s="3">
        <f>DAY(Table3[[#This Row],[DATE]])</f>
        <v>8</v>
      </c>
      <c r="O9991" s="3" t="str">
        <f>TEXT(Table3[[#This Row],[DATE]],"mmm")</f>
        <v>May</v>
      </c>
      <c r="P9991" s="3">
        <f>YEAR(Table3[[#This Row],[DATE]])</f>
        <v>2048</v>
      </c>
    </row>
    <row r="9992" spans="1:16" x14ac:dyDescent="0.3">
      <c r="A9992" s="6">
        <v>54187</v>
      </c>
      <c r="B9992" s="7" t="s">
        <v>1602</v>
      </c>
      <c r="C9992" s="9">
        <f t="shared" ca="1" si="312"/>
        <v>3</v>
      </c>
      <c r="D9992" s="9" t="s">
        <v>2116</v>
      </c>
      <c r="E9992" s="9" t="s">
        <v>2116</v>
      </c>
      <c r="F9992" s="10">
        <f t="shared" ca="1" si="313"/>
        <v>8.0987749526590325E-2</v>
      </c>
      <c r="G9992" s="3" t="str">
        <f>VLOOKUP(Table3[[#This Row],[PRODUCT ID]],Table1[[PRODUCT]:[SELLING PRICE]],1,FALSE)</f>
        <v>Product550</v>
      </c>
      <c r="H9992" s="3" t="str">
        <f>VLOOKUP(Table3[[#This Row],[PRODUCT ID]],Table1[[PRODUCT]:[SELLING PRICE]],2,FALSE)</f>
        <v>Category2</v>
      </c>
      <c r="I9992" s="3" t="str">
        <f>VLOOKUP(Table3[[#This Row],[PRODUCT ID]],Table1[[PRODUCT]:[SELLING PRICE]],3,FALSE)</f>
        <v>No</v>
      </c>
      <c r="J9992" s="16">
        <f ca="1">VLOOKUP(Table3[[#This Row],[PRODUCT ID]],Table1[[PRODUCT]:[SELLING PRICE]],4,FALSE)</f>
        <v>106</v>
      </c>
      <c r="K9992" s="16">
        <f ca="1">VLOOKUP(Table3[[#This Row],[PRODUCT ID]],Table1[[PRODUCT]:[SELLING PRICE]],5,FALSE)</f>
        <v>230.25819273893191</v>
      </c>
      <c r="L9992" s="16">
        <f ca="1">J9992*Table3[[#This Row],[QUANTITY]]</f>
        <v>318</v>
      </c>
      <c r="M9992" s="16">
        <f ca="1">K9992*Table3[[#This Row],[QUANTITY]]*(1-Table3[[#This Row],[DISCOUNT %]])</f>
        <v>634.83029969683787</v>
      </c>
      <c r="N9992" s="3">
        <f>DAY(Table3[[#This Row],[DATE]])</f>
        <v>9</v>
      </c>
      <c r="O9992" s="3" t="str">
        <f>TEXT(Table3[[#This Row],[DATE]],"mmm")</f>
        <v>May</v>
      </c>
      <c r="P9992" s="3">
        <f>YEAR(Table3[[#This Row],[DATE]])</f>
        <v>2048</v>
      </c>
    </row>
    <row r="9993" spans="1:16" x14ac:dyDescent="0.3">
      <c r="A9993" s="6">
        <v>54188</v>
      </c>
      <c r="B9993" s="7" t="s">
        <v>1603</v>
      </c>
      <c r="C9993" s="9">
        <f t="shared" ca="1" si="312"/>
        <v>2</v>
      </c>
      <c r="D9993" s="9" t="s">
        <v>2116</v>
      </c>
      <c r="E9993" s="9" t="s">
        <v>2116</v>
      </c>
      <c r="F9993" s="10">
        <f t="shared" ca="1" si="313"/>
        <v>8.2369114043740727E-2</v>
      </c>
      <c r="G9993" s="3" t="str">
        <f>VLOOKUP(Table3[[#This Row],[PRODUCT ID]],Table1[[PRODUCT]:[SELLING PRICE]],1,FALSE)</f>
        <v>Product551</v>
      </c>
      <c r="H9993" s="3" t="str">
        <f>VLOOKUP(Table3[[#This Row],[PRODUCT ID]],Table1[[PRODUCT]:[SELLING PRICE]],2,FALSE)</f>
        <v>Category3</v>
      </c>
      <c r="I9993" s="3" t="str">
        <f>VLOOKUP(Table3[[#This Row],[PRODUCT ID]],Table1[[PRODUCT]:[SELLING PRICE]],3,FALSE)</f>
        <v>Kg</v>
      </c>
      <c r="J9993" s="16">
        <f ca="1">VLOOKUP(Table3[[#This Row],[PRODUCT ID]],Table1[[PRODUCT]:[SELLING PRICE]],4,FALSE)</f>
        <v>151</v>
      </c>
      <c r="K9993" s="16">
        <f ca="1">VLOOKUP(Table3[[#This Row],[PRODUCT ID]],Table1[[PRODUCT]:[SELLING PRICE]],5,FALSE)</f>
        <v>66.479727061662842</v>
      </c>
      <c r="L9993" s="16">
        <f ca="1">J9993*Table3[[#This Row],[QUANTITY]]</f>
        <v>302</v>
      </c>
      <c r="M9993" s="16">
        <f ca="1">K9993*Table3[[#This Row],[QUANTITY]]*(1-Table3[[#This Row],[DISCOUNT %]])</f>
        <v>122.00770168344796</v>
      </c>
      <c r="N9993" s="3">
        <f>DAY(Table3[[#This Row],[DATE]])</f>
        <v>10</v>
      </c>
      <c r="O9993" s="3" t="str">
        <f>TEXT(Table3[[#This Row],[DATE]],"mmm")</f>
        <v>May</v>
      </c>
      <c r="P9993" s="3">
        <f>YEAR(Table3[[#This Row],[DATE]])</f>
        <v>2048</v>
      </c>
    </row>
    <row r="9994" spans="1:16" x14ac:dyDescent="0.3">
      <c r="A9994" s="6">
        <v>54189</v>
      </c>
      <c r="B9994" s="7" t="s">
        <v>1604</v>
      </c>
      <c r="C9994" s="9">
        <f t="shared" ca="1" si="312"/>
        <v>14</v>
      </c>
      <c r="D9994" s="9" t="s">
        <v>2116</v>
      </c>
      <c r="E9994" s="9" t="s">
        <v>2118</v>
      </c>
      <c r="F9994" s="10">
        <f t="shared" ca="1" si="313"/>
        <v>4.4114662381250662E-2</v>
      </c>
      <c r="G9994" s="3" t="str">
        <f>VLOOKUP(Table3[[#This Row],[PRODUCT ID]],Table1[[PRODUCT]:[SELLING PRICE]],1,FALSE)</f>
        <v>Product552</v>
      </c>
      <c r="H9994" s="3" t="str">
        <f>VLOOKUP(Table3[[#This Row],[PRODUCT ID]],Table1[[PRODUCT]:[SELLING PRICE]],2,FALSE)</f>
        <v>Category4</v>
      </c>
      <c r="I9994" s="3" t="str">
        <f>VLOOKUP(Table3[[#This Row],[PRODUCT ID]],Table1[[PRODUCT]:[SELLING PRICE]],3,FALSE)</f>
        <v>Kg</v>
      </c>
      <c r="J9994" s="16">
        <f ca="1">VLOOKUP(Table3[[#This Row],[PRODUCT ID]],Table1[[PRODUCT]:[SELLING PRICE]],4,FALSE)</f>
        <v>55</v>
      </c>
      <c r="K9994" s="16">
        <f ca="1">VLOOKUP(Table3[[#This Row],[PRODUCT ID]],Table1[[PRODUCT]:[SELLING PRICE]],5,FALSE)</f>
        <v>57.317983668080608</v>
      </c>
      <c r="L9994" s="16">
        <f ca="1">J9994*Table3[[#This Row],[QUANTITY]]</f>
        <v>770</v>
      </c>
      <c r="M9994" s="16">
        <f ca="1">K9994*Table3[[#This Row],[QUANTITY]]*(1-Table3[[#This Row],[DISCOUNT %]])</f>
        <v>767.05188238264873</v>
      </c>
      <c r="N9994" s="3">
        <f>DAY(Table3[[#This Row],[DATE]])</f>
        <v>11</v>
      </c>
      <c r="O9994" s="3" t="str">
        <f>TEXT(Table3[[#This Row],[DATE]],"mmm")</f>
        <v>May</v>
      </c>
      <c r="P9994" s="3">
        <f>YEAR(Table3[[#This Row],[DATE]])</f>
        <v>2048</v>
      </c>
    </row>
    <row r="9995" spans="1:16" x14ac:dyDescent="0.3">
      <c r="A9995" s="6">
        <v>54190</v>
      </c>
      <c r="B9995" s="7" t="s">
        <v>1605</v>
      </c>
      <c r="C9995" s="9">
        <f t="shared" ca="1" si="312"/>
        <v>8</v>
      </c>
      <c r="D9995" s="9" t="s">
        <v>2115</v>
      </c>
      <c r="E9995" s="9" t="s">
        <v>2116</v>
      </c>
      <c r="F9995" s="10">
        <f t="shared" ca="1" si="313"/>
        <v>3.2467974822844838E-2</v>
      </c>
      <c r="G9995" s="3" t="str">
        <f>VLOOKUP(Table3[[#This Row],[PRODUCT ID]],Table1[[PRODUCT]:[SELLING PRICE]],1,FALSE)</f>
        <v>Product553</v>
      </c>
      <c r="H9995" s="3" t="str">
        <f>VLOOKUP(Table3[[#This Row],[PRODUCT ID]],Table1[[PRODUCT]:[SELLING PRICE]],2,FALSE)</f>
        <v>Category1</v>
      </c>
      <c r="I9995" s="3" t="str">
        <f>VLOOKUP(Table3[[#This Row],[PRODUCT ID]],Table1[[PRODUCT]:[SELLING PRICE]],3,FALSE)</f>
        <v>Lt</v>
      </c>
      <c r="J9995" s="16">
        <f ca="1">VLOOKUP(Table3[[#This Row],[PRODUCT ID]],Table1[[PRODUCT]:[SELLING PRICE]],4,FALSE)</f>
        <v>250</v>
      </c>
      <c r="K9995" s="16">
        <f ca="1">VLOOKUP(Table3[[#This Row],[PRODUCT ID]],Table1[[PRODUCT]:[SELLING PRICE]],5,FALSE)</f>
        <v>153.39361694805748</v>
      </c>
      <c r="L9995" s="16">
        <f ca="1">J9995*Table3[[#This Row],[QUANTITY]]</f>
        <v>2000</v>
      </c>
      <c r="M9995" s="16">
        <f ca="1">K9995*Table3[[#This Row],[QUANTITY]]*(1-Table3[[#This Row],[DISCOUNT %]])</f>
        <v>1187.3058948400228</v>
      </c>
      <c r="N9995" s="3">
        <f>DAY(Table3[[#This Row],[DATE]])</f>
        <v>12</v>
      </c>
      <c r="O9995" s="3" t="str">
        <f>TEXT(Table3[[#This Row],[DATE]],"mmm")</f>
        <v>May</v>
      </c>
      <c r="P9995" s="3">
        <f>YEAR(Table3[[#This Row],[DATE]])</f>
        <v>2048</v>
      </c>
    </row>
    <row r="9996" spans="1:16" x14ac:dyDescent="0.3">
      <c r="A9996" s="6">
        <v>54191</v>
      </c>
      <c r="B9996" s="7" t="s">
        <v>1606</v>
      </c>
      <c r="C9996" s="9">
        <f t="shared" ca="1" si="312"/>
        <v>4</v>
      </c>
      <c r="D9996" s="9" t="s">
        <v>2117</v>
      </c>
      <c r="E9996" s="9" t="s">
        <v>2116</v>
      </c>
      <c r="F9996" s="10">
        <f t="shared" ca="1" si="313"/>
        <v>7.7416447158255408E-2</v>
      </c>
      <c r="G9996" s="3" t="str">
        <f>VLOOKUP(Table3[[#This Row],[PRODUCT ID]],Table1[[PRODUCT]:[SELLING PRICE]],1,FALSE)</f>
        <v>Product554</v>
      </c>
      <c r="H9996" s="3" t="str">
        <f>VLOOKUP(Table3[[#This Row],[PRODUCT ID]],Table1[[PRODUCT]:[SELLING PRICE]],2,FALSE)</f>
        <v>Category2</v>
      </c>
      <c r="I9996" s="3" t="str">
        <f>VLOOKUP(Table3[[#This Row],[PRODUCT ID]],Table1[[PRODUCT]:[SELLING PRICE]],3,FALSE)</f>
        <v>Kg</v>
      </c>
      <c r="J9996" s="16">
        <f ca="1">VLOOKUP(Table3[[#This Row],[PRODUCT ID]],Table1[[PRODUCT]:[SELLING PRICE]],4,FALSE)</f>
        <v>248</v>
      </c>
      <c r="K9996" s="16">
        <f ca="1">VLOOKUP(Table3[[#This Row],[PRODUCT ID]],Table1[[PRODUCT]:[SELLING PRICE]],5,FALSE)</f>
        <v>101.62232760983736</v>
      </c>
      <c r="L9996" s="16">
        <f ca="1">J9996*Table3[[#This Row],[QUANTITY]]</f>
        <v>992</v>
      </c>
      <c r="M9996" s="16">
        <f ca="1">K9996*Table3[[#This Row],[QUANTITY]]*(1-Table3[[#This Row],[DISCOUNT %]])</f>
        <v>375.02035221732581</v>
      </c>
      <c r="N9996" s="3">
        <f>DAY(Table3[[#This Row],[DATE]])</f>
        <v>13</v>
      </c>
      <c r="O9996" s="3" t="str">
        <f>TEXT(Table3[[#This Row],[DATE]],"mmm")</f>
        <v>May</v>
      </c>
      <c r="P9996" s="3">
        <f>YEAR(Table3[[#This Row],[DATE]])</f>
        <v>2048</v>
      </c>
    </row>
    <row r="9997" spans="1:16" x14ac:dyDescent="0.3">
      <c r="A9997" s="6">
        <v>54192</v>
      </c>
      <c r="B9997" s="7" t="s">
        <v>1607</v>
      </c>
      <c r="C9997" s="9">
        <f t="shared" ca="1" si="312"/>
        <v>4</v>
      </c>
      <c r="D9997" s="9" t="s">
        <v>2117</v>
      </c>
      <c r="E9997" s="9" t="s">
        <v>2116</v>
      </c>
      <c r="F9997" s="10">
        <f t="shared" ca="1" si="313"/>
        <v>7.3511164469398857E-2</v>
      </c>
      <c r="G9997" s="3" t="str">
        <f>VLOOKUP(Table3[[#This Row],[PRODUCT ID]],Table1[[PRODUCT]:[SELLING PRICE]],1,FALSE)</f>
        <v>Product555</v>
      </c>
      <c r="H9997" s="3" t="str">
        <f>VLOOKUP(Table3[[#This Row],[PRODUCT ID]],Table1[[PRODUCT]:[SELLING PRICE]],2,FALSE)</f>
        <v>Category3</v>
      </c>
      <c r="I9997" s="3" t="str">
        <f>VLOOKUP(Table3[[#This Row],[PRODUCT ID]],Table1[[PRODUCT]:[SELLING PRICE]],3,FALSE)</f>
        <v>Lt</v>
      </c>
      <c r="J9997" s="16">
        <f ca="1">VLOOKUP(Table3[[#This Row],[PRODUCT ID]],Table1[[PRODUCT]:[SELLING PRICE]],4,FALSE)</f>
        <v>125</v>
      </c>
      <c r="K9997" s="16">
        <f ca="1">VLOOKUP(Table3[[#This Row],[PRODUCT ID]],Table1[[PRODUCT]:[SELLING PRICE]],5,FALSE)</f>
        <v>239.86721806225134</v>
      </c>
      <c r="L9997" s="16">
        <f ca="1">J9997*Table3[[#This Row],[QUANTITY]]</f>
        <v>500</v>
      </c>
      <c r="M9997" s="16">
        <f ca="1">K9997*Table3[[#This Row],[QUANTITY]]*(1-Table3[[#This Row],[DISCOUNT %]])</f>
        <v>888.93719817784006</v>
      </c>
      <c r="N9997" s="3">
        <f>DAY(Table3[[#This Row],[DATE]])</f>
        <v>14</v>
      </c>
      <c r="O9997" s="3" t="str">
        <f>TEXT(Table3[[#This Row],[DATE]],"mmm")</f>
        <v>May</v>
      </c>
      <c r="P9997" s="3">
        <f>YEAR(Table3[[#This Row],[DATE]])</f>
        <v>2048</v>
      </c>
    </row>
    <row r="9998" spans="1:16" x14ac:dyDescent="0.3">
      <c r="A9998" s="6">
        <v>54193</v>
      </c>
      <c r="B9998" s="7" t="s">
        <v>1608</v>
      </c>
      <c r="C9998" s="9">
        <f t="shared" ca="1" si="312"/>
        <v>3</v>
      </c>
      <c r="D9998" s="9" t="s">
        <v>2116</v>
      </c>
      <c r="E9998" s="9" t="s">
        <v>2116</v>
      </c>
      <c r="F9998" s="10">
        <f t="shared" ca="1" si="313"/>
        <v>4.5037284657886147E-4</v>
      </c>
      <c r="G9998" s="3" t="str">
        <f>VLOOKUP(Table3[[#This Row],[PRODUCT ID]],Table1[[PRODUCT]:[SELLING PRICE]],1,FALSE)</f>
        <v>Product556</v>
      </c>
      <c r="H9998" s="3" t="str">
        <f>VLOOKUP(Table3[[#This Row],[PRODUCT ID]],Table1[[PRODUCT]:[SELLING PRICE]],2,FALSE)</f>
        <v>Category4</v>
      </c>
      <c r="I9998" s="3" t="str">
        <f>VLOOKUP(Table3[[#This Row],[PRODUCT ID]],Table1[[PRODUCT]:[SELLING PRICE]],3,FALSE)</f>
        <v>Ft</v>
      </c>
      <c r="J9998" s="16">
        <f ca="1">VLOOKUP(Table3[[#This Row],[PRODUCT ID]],Table1[[PRODUCT]:[SELLING PRICE]],4,FALSE)</f>
        <v>197</v>
      </c>
      <c r="K9998" s="16">
        <f ca="1">VLOOKUP(Table3[[#This Row],[PRODUCT ID]],Table1[[PRODUCT]:[SELLING PRICE]],5,FALSE)</f>
        <v>109.06509102348842</v>
      </c>
      <c r="L9998" s="16">
        <f ca="1">J9998*Table3[[#This Row],[QUANTITY]]</f>
        <v>591</v>
      </c>
      <c r="M9998" s="16">
        <f ca="1">K9998*Table3[[#This Row],[QUANTITY]]*(1-Table3[[#This Row],[DISCOUNT %]])</f>
        <v>327.04791320394537</v>
      </c>
      <c r="N9998" s="3">
        <f>DAY(Table3[[#This Row],[DATE]])</f>
        <v>15</v>
      </c>
      <c r="O9998" s="3" t="str">
        <f>TEXT(Table3[[#This Row],[DATE]],"mmm")</f>
        <v>May</v>
      </c>
      <c r="P9998" s="3">
        <f>YEAR(Table3[[#This Row],[DATE]])</f>
        <v>2048</v>
      </c>
    </row>
    <row r="9999" spans="1:16" x14ac:dyDescent="0.3">
      <c r="A9999" s="6">
        <v>54194</v>
      </c>
      <c r="B9999" s="7" t="s">
        <v>1609</v>
      </c>
      <c r="C9999" s="9">
        <f t="shared" ca="1" si="312"/>
        <v>11</v>
      </c>
      <c r="D9999" s="9" t="s">
        <v>2116</v>
      </c>
      <c r="E9999" s="9" t="s">
        <v>2116</v>
      </c>
      <c r="F9999" s="10">
        <f t="shared" ca="1" si="313"/>
        <v>5.5859512960032276E-2</v>
      </c>
      <c r="G9999" s="3" t="str">
        <f>VLOOKUP(Table3[[#This Row],[PRODUCT ID]],Table1[[PRODUCT]:[SELLING PRICE]],1,FALSE)</f>
        <v>Product557</v>
      </c>
      <c r="H9999" s="3" t="str">
        <f>VLOOKUP(Table3[[#This Row],[PRODUCT ID]],Table1[[PRODUCT]:[SELLING PRICE]],2,FALSE)</f>
        <v>Category5</v>
      </c>
      <c r="I9999" s="3" t="str">
        <f>VLOOKUP(Table3[[#This Row],[PRODUCT ID]],Table1[[PRODUCT]:[SELLING PRICE]],3,FALSE)</f>
        <v>Kg</v>
      </c>
      <c r="J9999" s="16">
        <f ca="1">VLOOKUP(Table3[[#This Row],[PRODUCT ID]],Table1[[PRODUCT]:[SELLING PRICE]],4,FALSE)</f>
        <v>81</v>
      </c>
      <c r="K9999" s="16">
        <f ca="1">VLOOKUP(Table3[[#This Row],[PRODUCT ID]],Table1[[PRODUCT]:[SELLING PRICE]],5,FALSE)</f>
        <v>185.05755968526179</v>
      </c>
      <c r="L9999" s="16">
        <f ca="1">J9999*Table3[[#This Row],[QUANTITY]]</f>
        <v>891</v>
      </c>
      <c r="M9999" s="16">
        <f ca="1">K9999*Table3[[#This Row],[QUANTITY]]*(1-Table3[[#This Row],[DISCOUNT %]])</f>
        <v>1921.9236798483805</v>
      </c>
      <c r="N9999" s="3">
        <f>DAY(Table3[[#This Row],[DATE]])</f>
        <v>16</v>
      </c>
      <c r="O9999" s="3" t="str">
        <f>TEXT(Table3[[#This Row],[DATE]],"mmm")</f>
        <v>May</v>
      </c>
      <c r="P9999" s="3">
        <f>YEAR(Table3[[#This Row],[DATE]])</f>
        <v>2048</v>
      </c>
    </row>
    <row r="10000" spans="1:16" x14ac:dyDescent="0.3">
      <c r="A10000" s="6">
        <v>54195</v>
      </c>
      <c r="B10000" s="7" t="s">
        <v>1610</v>
      </c>
      <c r="C10000" s="9">
        <f t="shared" ca="1" si="312"/>
        <v>5</v>
      </c>
      <c r="D10000" s="9" t="s">
        <v>2116</v>
      </c>
      <c r="E10000" s="9" t="s">
        <v>2118</v>
      </c>
      <c r="F10000" s="10">
        <f t="shared" ca="1" si="313"/>
        <v>1.073241678663155E-2</v>
      </c>
      <c r="G10000" s="3" t="str">
        <f>VLOOKUP(Table3[[#This Row],[PRODUCT ID]],Table1[[PRODUCT]:[SELLING PRICE]],1,FALSE)</f>
        <v>Product558</v>
      </c>
      <c r="H10000" s="3" t="str">
        <f>VLOOKUP(Table3[[#This Row],[PRODUCT ID]],Table1[[PRODUCT]:[SELLING PRICE]],2,FALSE)</f>
        <v>Category1</v>
      </c>
      <c r="I10000" s="3" t="str">
        <f>VLOOKUP(Table3[[#This Row],[PRODUCT ID]],Table1[[PRODUCT]:[SELLING PRICE]],3,FALSE)</f>
        <v>No</v>
      </c>
      <c r="J10000" s="16">
        <f ca="1">VLOOKUP(Table3[[#This Row],[PRODUCT ID]],Table1[[PRODUCT]:[SELLING PRICE]],4,FALSE)</f>
        <v>51</v>
      </c>
      <c r="K10000" s="16">
        <f ca="1">VLOOKUP(Table3[[#This Row],[PRODUCT ID]],Table1[[PRODUCT]:[SELLING PRICE]],5,FALSE)</f>
        <v>39.884388317212739</v>
      </c>
      <c r="L10000" s="16">
        <f ca="1">J10000*Table3[[#This Row],[QUANTITY]]</f>
        <v>255</v>
      </c>
      <c r="M10000" s="16">
        <f ca="1">K10000*Table3[[#This Row],[QUANTITY]]*(1-Table3[[#This Row],[DISCOUNT %]])</f>
        <v>197.28166219256278</v>
      </c>
      <c r="N10000" s="3">
        <f>DAY(Table3[[#This Row],[DATE]])</f>
        <v>17</v>
      </c>
      <c r="O10000" s="3" t="str">
        <f>TEXT(Table3[[#This Row],[DATE]],"mmm")</f>
        <v>May</v>
      </c>
      <c r="P10000" s="3">
        <f>YEAR(Table3[[#This Row],[DATE]])</f>
        <v>2048</v>
      </c>
    </row>
    <row r="10001" spans="1:16" x14ac:dyDescent="0.3">
      <c r="A10001" s="6">
        <v>54196</v>
      </c>
      <c r="B10001" s="7" t="s">
        <v>1611</v>
      </c>
      <c r="C10001" s="9">
        <f t="shared" ca="1" si="312"/>
        <v>6</v>
      </c>
      <c r="D10001" s="9" t="s">
        <v>2116</v>
      </c>
      <c r="E10001" s="9" t="s">
        <v>2118</v>
      </c>
      <c r="F10001" s="10">
        <f t="shared" ca="1" si="313"/>
        <v>5.1938770096957472E-3</v>
      </c>
      <c r="G10001" s="3" t="str">
        <f>VLOOKUP(Table3[[#This Row],[PRODUCT ID]],Table1[[PRODUCT]:[SELLING PRICE]],1,FALSE)</f>
        <v>Product559</v>
      </c>
      <c r="H10001" s="3" t="str">
        <f>VLOOKUP(Table3[[#This Row],[PRODUCT ID]],Table1[[PRODUCT]:[SELLING PRICE]],2,FALSE)</f>
        <v>Category2</v>
      </c>
      <c r="I10001" s="3" t="str">
        <f>VLOOKUP(Table3[[#This Row],[PRODUCT ID]],Table1[[PRODUCT]:[SELLING PRICE]],3,FALSE)</f>
        <v>No</v>
      </c>
      <c r="J10001" s="16">
        <f ca="1">VLOOKUP(Table3[[#This Row],[PRODUCT ID]],Table1[[PRODUCT]:[SELLING PRICE]],4,FALSE)</f>
        <v>16</v>
      </c>
      <c r="K10001" s="16">
        <f ca="1">VLOOKUP(Table3[[#This Row],[PRODUCT ID]],Table1[[PRODUCT]:[SELLING PRICE]],5,FALSE)</f>
        <v>127.541430288657</v>
      </c>
      <c r="L10001" s="16">
        <f ca="1">J10001*Table3[[#This Row],[QUANTITY]]</f>
        <v>96</v>
      </c>
      <c r="M10001" s="16">
        <f ca="1">K10001*Table3[[#This Row],[QUANTITY]]*(1-Table3[[#This Row],[DISCOUNT %]])</f>
        <v>761.27397471658219</v>
      </c>
      <c r="N10001" s="3">
        <f>DAY(Table3[[#This Row],[DATE]])</f>
        <v>18</v>
      </c>
      <c r="O10001" s="3" t="str">
        <f>TEXT(Table3[[#This Row],[DATE]],"mmm")</f>
        <v>May</v>
      </c>
      <c r="P10001" s="3">
        <f>YEAR(Table3[[#This Row],[DATE]])</f>
        <v>2048</v>
      </c>
    </row>
    <row r="10002" spans="1:16" x14ac:dyDescent="0.3">
      <c r="A10002" s="6">
        <v>54197</v>
      </c>
      <c r="B10002" s="7" t="s">
        <v>1612</v>
      </c>
      <c r="C10002" s="9">
        <f t="shared" ca="1" si="312"/>
        <v>6</v>
      </c>
      <c r="D10002" s="9" t="s">
        <v>2115</v>
      </c>
      <c r="E10002" s="9" t="s">
        <v>2116</v>
      </c>
      <c r="F10002" s="10">
        <f t="shared" ca="1" si="313"/>
        <v>3.2456761481593377E-2</v>
      </c>
      <c r="G10002" s="3" t="str">
        <f>VLOOKUP(Table3[[#This Row],[PRODUCT ID]],Table1[[PRODUCT]:[SELLING PRICE]],1,FALSE)</f>
        <v>Product560</v>
      </c>
      <c r="H10002" s="3" t="str">
        <f>VLOOKUP(Table3[[#This Row],[PRODUCT ID]],Table1[[PRODUCT]:[SELLING PRICE]],2,FALSE)</f>
        <v>Category3</v>
      </c>
      <c r="I10002" s="3" t="str">
        <f>VLOOKUP(Table3[[#This Row],[PRODUCT ID]],Table1[[PRODUCT]:[SELLING PRICE]],3,FALSE)</f>
        <v>Ft</v>
      </c>
      <c r="J10002" s="16">
        <f ca="1">VLOOKUP(Table3[[#This Row],[PRODUCT ID]],Table1[[PRODUCT]:[SELLING PRICE]],4,FALSE)</f>
        <v>117</v>
      </c>
      <c r="K10002" s="16">
        <f ca="1">VLOOKUP(Table3[[#This Row],[PRODUCT ID]],Table1[[PRODUCT]:[SELLING PRICE]],5,FALSE)</f>
        <v>139.49332758643612</v>
      </c>
      <c r="L10002" s="16">
        <f ca="1">J10002*Table3[[#This Row],[QUANTITY]]</f>
        <v>702</v>
      </c>
      <c r="M10002" s="16">
        <f ca="1">K10002*Table3[[#This Row],[QUANTITY]]*(1-Table3[[#This Row],[DISCOUNT %]])</f>
        <v>809.79495554813639</v>
      </c>
      <c r="N10002" s="3">
        <f>DAY(Table3[[#This Row],[DATE]])</f>
        <v>19</v>
      </c>
      <c r="O10002" s="3" t="str">
        <f>TEXT(Table3[[#This Row],[DATE]],"mmm")</f>
        <v>May</v>
      </c>
      <c r="P10002" s="3">
        <f>YEAR(Table3[[#This Row],[DATE]])</f>
        <v>2048</v>
      </c>
    </row>
    <row r="10003" spans="1:16" x14ac:dyDescent="0.3">
      <c r="A10003" s="6">
        <v>54198</v>
      </c>
      <c r="B10003" s="7" t="s">
        <v>1613</v>
      </c>
      <c r="C10003" s="9">
        <f t="shared" ca="1" si="312"/>
        <v>5</v>
      </c>
      <c r="D10003" s="9" t="s">
        <v>2116</v>
      </c>
      <c r="E10003" s="9" t="s">
        <v>2116</v>
      </c>
      <c r="F10003" s="10">
        <f t="shared" ca="1" si="313"/>
        <v>2.7992758060623457E-2</v>
      </c>
      <c r="G10003" s="3" t="str">
        <f>VLOOKUP(Table3[[#This Row],[PRODUCT ID]],Table1[[PRODUCT]:[SELLING PRICE]],1,FALSE)</f>
        <v>Product561</v>
      </c>
      <c r="H10003" s="3" t="str">
        <f>VLOOKUP(Table3[[#This Row],[PRODUCT ID]],Table1[[PRODUCT]:[SELLING PRICE]],2,FALSE)</f>
        <v>Category4</v>
      </c>
      <c r="I10003" s="3" t="str">
        <f>VLOOKUP(Table3[[#This Row],[PRODUCT ID]],Table1[[PRODUCT]:[SELLING PRICE]],3,FALSE)</f>
        <v>No</v>
      </c>
      <c r="J10003" s="16">
        <f ca="1">VLOOKUP(Table3[[#This Row],[PRODUCT ID]],Table1[[PRODUCT]:[SELLING PRICE]],4,FALSE)</f>
        <v>135</v>
      </c>
      <c r="K10003" s="16">
        <f ca="1">VLOOKUP(Table3[[#This Row],[PRODUCT ID]],Table1[[PRODUCT]:[SELLING PRICE]],5,FALSE)</f>
        <v>297.82454485848604</v>
      </c>
      <c r="L10003" s="16">
        <f ca="1">J10003*Table3[[#This Row],[QUANTITY]]</f>
        <v>675</v>
      </c>
      <c r="M10003" s="16">
        <f ca="1">K10003*Table3[[#This Row],[QUANTITY]]*(1-Table3[[#This Row],[DISCOUNT %]])</f>
        <v>1447.4380721487357</v>
      </c>
      <c r="N10003" s="3">
        <f>DAY(Table3[[#This Row],[DATE]])</f>
        <v>20</v>
      </c>
      <c r="O10003" s="3" t="str">
        <f>TEXT(Table3[[#This Row],[DATE]],"mmm")</f>
        <v>May</v>
      </c>
      <c r="P10003" s="3">
        <f>YEAR(Table3[[#This Row],[DATE]])</f>
        <v>2048</v>
      </c>
    </row>
    <row r="10004" spans="1:16" x14ac:dyDescent="0.3">
      <c r="A10004" s="6">
        <v>54199</v>
      </c>
      <c r="B10004" s="7" t="s">
        <v>1614</v>
      </c>
      <c r="C10004" s="9">
        <f t="shared" ca="1" si="312"/>
        <v>3</v>
      </c>
      <c r="D10004" s="9" t="s">
        <v>2117</v>
      </c>
      <c r="E10004" s="9" t="s">
        <v>2116</v>
      </c>
      <c r="F10004" s="10">
        <f t="shared" ca="1" si="313"/>
        <v>6.3799679458812833E-2</v>
      </c>
      <c r="G10004" s="3" t="str">
        <f>VLOOKUP(Table3[[#This Row],[PRODUCT ID]],Table1[[PRODUCT]:[SELLING PRICE]],1,FALSE)</f>
        <v>Product562</v>
      </c>
      <c r="H10004" s="3" t="str">
        <f>VLOOKUP(Table3[[#This Row],[PRODUCT ID]],Table1[[PRODUCT]:[SELLING PRICE]],2,FALSE)</f>
        <v>Category5</v>
      </c>
      <c r="I10004" s="3" t="str">
        <f>VLOOKUP(Table3[[#This Row],[PRODUCT ID]],Table1[[PRODUCT]:[SELLING PRICE]],3,FALSE)</f>
        <v>Kg</v>
      </c>
      <c r="J10004" s="16">
        <f ca="1">VLOOKUP(Table3[[#This Row],[PRODUCT ID]],Table1[[PRODUCT]:[SELLING PRICE]],4,FALSE)</f>
        <v>82</v>
      </c>
      <c r="K10004" s="16">
        <f ca="1">VLOOKUP(Table3[[#This Row],[PRODUCT ID]],Table1[[PRODUCT]:[SELLING PRICE]],5,FALSE)</f>
        <v>144.32354891023192</v>
      </c>
      <c r="L10004" s="16">
        <f ca="1">J10004*Table3[[#This Row],[QUANTITY]]</f>
        <v>246</v>
      </c>
      <c r="M10004" s="16">
        <f ca="1">K10004*Table3[[#This Row],[QUANTITY]]*(1-Table3[[#This Row],[DISCOUNT %]])</f>
        <v>405.34725825420247</v>
      </c>
      <c r="N10004" s="3">
        <f>DAY(Table3[[#This Row],[DATE]])</f>
        <v>21</v>
      </c>
      <c r="O10004" s="3" t="str">
        <f>TEXT(Table3[[#This Row],[DATE]],"mmm")</f>
        <v>May</v>
      </c>
      <c r="P10004" s="3">
        <f>YEAR(Table3[[#This Row],[DATE]])</f>
        <v>2048</v>
      </c>
    </row>
    <row r="10005" spans="1:16" x14ac:dyDescent="0.3">
      <c r="A10005" s="6">
        <v>54200</v>
      </c>
      <c r="B10005" s="7" t="s">
        <v>1615</v>
      </c>
      <c r="C10005" s="9">
        <f t="shared" ca="1" si="312"/>
        <v>15</v>
      </c>
      <c r="D10005" s="9" t="s">
        <v>2115</v>
      </c>
      <c r="E10005" s="9" t="s">
        <v>2116</v>
      </c>
      <c r="F10005" s="10">
        <f t="shared" ca="1" si="313"/>
        <v>2.5797499611752563E-2</v>
      </c>
      <c r="G10005" s="3" t="str">
        <f>VLOOKUP(Table3[[#This Row],[PRODUCT ID]],Table1[[PRODUCT]:[SELLING PRICE]],1,FALSE)</f>
        <v>Product563</v>
      </c>
      <c r="H10005" s="3" t="str">
        <f>VLOOKUP(Table3[[#This Row],[PRODUCT ID]],Table1[[PRODUCT]:[SELLING PRICE]],2,FALSE)</f>
        <v>Category1</v>
      </c>
      <c r="I10005" s="3" t="str">
        <f>VLOOKUP(Table3[[#This Row],[PRODUCT ID]],Table1[[PRODUCT]:[SELLING PRICE]],3,FALSE)</f>
        <v>Kg</v>
      </c>
      <c r="J10005" s="16">
        <f ca="1">VLOOKUP(Table3[[#This Row],[PRODUCT ID]],Table1[[PRODUCT]:[SELLING PRICE]],4,FALSE)</f>
        <v>229</v>
      </c>
      <c r="K10005" s="16">
        <f ca="1">VLOOKUP(Table3[[#This Row],[PRODUCT ID]],Table1[[PRODUCT]:[SELLING PRICE]],5,FALSE)</f>
        <v>57.054695548244538</v>
      </c>
      <c r="L10005" s="16">
        <f ca="1">J10005*Table3[[#This Row],[QUANTITY]]</f>
        <v>3435</v>
      </c>
      <c r="M10005" s="16">
        <f ca="1">K10005*Table3[[#This Row],[QUANTITY]]*(1-Table3[[#This Row],[DISCOUNT %]])</f>
        <v>833.74240592985052</v>
      </c>
      <c r="N10005" s="3">
        <f>DAY(Table3[[#This Row],[DATE]])</f>
        <v>22</v>
      </c>
      <c r="O10005" s="3" t="str">
        <f>TEXT(Table3[[#This Row],[DATE]],"mmm")</f>
        <v>May</v>
      </c>
      <c r="P10005" s="3">
        <f>YEAR(Table3[[#This Row],[DATE]])</f>
        <v>2048</v>
      </c>
    </row>
    <row r="10006" spans="1:16" x14ac:dyDescent="0.3">
      <c r="A10006" s="6">
        <v>54201</v>
      </c>
      <c r="B10006" s="7" t="s">
        <v>1616</v>
      </c>
      <c r="C10006" s="9">
        <f t="shared" ca="1" si="312"/>
        <v>8</v>
      </c>
      <c r="D10006" s="9" t="s">
        <v>2115</v>
      </c>
      <c r="E10006" s="9" t="s">
        <v>2118</v>
      </c>
      <c r="F10006" s="10">
        <f t="shared" ca="1" si="313"/>
        <v>3.497560288788909E-2</v>
      </c>
      <c r="G10006" s="3" t="str">
        <f>VLOOKUP(Table3[[#This Row],[PRODUCT ID]],Table1[[PRODUCT]:[SELLING PRICE]],1,FALSE)</f>
        <v>Product564</v>
      </c>
      <c r="H10006" s="3" t="str">
        <f>VLOOKUP(Table3[[#This Row],[PRODUCT ID]],Table1[[PRODUCT]:[SELLING PRICE]],2,FALSE)</f>
        <v>Category2</v>
      </c>
      <c r="I10006" s="3" t="str">
        <f>VLOOKUP(Table3[[#This Row],[PRODUCT ID]],Table1[[PRODUCT]:[SELLING PRICE]],3,FALSE)</f>
        <v>Lt</v>
      </c>
      <c r="J10006" s="16">
        <f ca="1">VLOOKUP(Table3[[#This Row],[PRODUCT ID]],Table1[[PRODUCT]:[SELLING PRICE]],4,FALSE)</f>
        <v>208</v>
      </c>
      <c r="K10006" s="16">
        <f ca="1">VLOOKUP(Table3[[#This Row],[PRODUCT ID]],Table1[[PRODUCT]:[SELLING PRICE]],5,FALSE)</f>
        <v>279.58765779931457</v>
      </c>
      <c r="L10006" s="16">
        <f ca="1">J10006*Table3[[#This Row],[QUANTITY]]</f>
        <v>1664</v>
      </c>
      <c r="M10006" s="16">
        <f ca="1">K10006*Table3[[#This Row],[QUANTITY]]*(1-Table3[[#This Row],[DISCOUNT %]])</f>
        <v>2158.4712872621658</v>
      </c>
      <c r="N10006" s="3">
        <f>DAY(Table3[[#This Row],[DATE]])</f>
        <v>23</v>
      </c>
      <c r="O10006" s="3" t="str">
        <f>TEXT(Table3[[#This Row],[DATE]],"mmm")</f>
        <v>May</v>
      </c>
      <c r="P10006" s="3">
        <f>YEAR(Table3[[#This Row],[DATE]])</f>
        <v>2048</v>
      </c>
    </row>
    <row r="10007" spans="1:16" x14ac:dyDescent="0.3">
      <c r="A10007" s="6">
        <v>54202</v>
      </c>
      <c r="B10007" s="7" t="s">
        <v>1617</v>
      </c>
      <c r="C10007" s="9">
        <f t="shared" ca="1" si="312"/>
        <v>15</v>
      </c>
      <c r="D10007" s="9" t="s">
        <v>2115</v>
      </c>
      <c r="E10007" s="9" t="s">
        <v>2116</v>
      </c>
      <c r="F10007" s="10">
        <f t="shared" ca="1" si="313"/>
        <v>3.0666068288820347E-2</v>
      </c>
      <c r="G10007" s="3" t="str">
        <f>VLOOKUP(Table3[[#This Row],[PRODUCT ID]],Table1[[PRODUCT]:[SELLING PRICE]],1,FALSE)</f>
        <v>Product565</v>
      </c>
      <c r="H10007" s="3" t="str">
        <f>VLOOKUP(Table3[[#This Row],[PRODUCT ID]],Table1[[PRODUCT]:[SELLING PRICE]],2,FALSE)</f>
        <v>Category3</v>
      </c>
      <c r="I10007" s="3" t="str">
        <f>VLOOKUP(Table3[[#This Row],[PRODUCT ID]],Table1[[PRODUCT]:[SELLING PRICE]],3,FALSE)</f>
        <v>Kg</v>
      </c>
      <c r="J10007" s="16">
        <f ca="1">VLOOKUP(Table3[[#This Row],[PRODUCT ID]],Table1[[PRODUCT]:[SELLING PRICE]],4,FALSE)</f>
        <v>240</v>
      </c>
      <c r="K10007" s="16">
        <f ca="1">VLOOKUP(Table3[[#This Row],[PRODUCT ID]],Table1[[PRODUCT]:[SELLING PRICE]],5,FALSE)</f>
        <v>77.91960841802296</v>
      </c>
      <c r="L10007" s="16">
        <f ca="1">J10007*Table3[[#This Row],[QUANTITY]]</f>
        <v>3600</v>
      </c>
      <c r="M10007" s="16">
        <f ca="1">K10007*Table3[[#This Row],[QUANTITY]]*(1-Table3[[#This Row],[DISCOUNT %]])</f>
        <v>1132.9518057785658</v>
      </c>
      <c r="N10007" s="3">
        <f>DAY(Table3[[#This Row],[DATE]])</f>
        <v>24</v>
      </c>
      <c r="O10007" s="3" t="str">
        <f>TEXT(Table3[[#This Row],[DATE]],"mmm")</f>
        <v>May</v>
      </c>
      <c r="P10007" s="3">
        <f>YEAR(Table3[[#This Row],[DATE]])</f>
        <v>2048</v>
      </c>
    </row>
    <row r="10008" spans="1:16" x14ac:dyDescent="0.3">
      <c r="A10008" s="6">
        <v>54203</v>
      </c>
      <c r="B10008" s="7" t="s">
        <v>1618</v>
      </c>
      <c r="C10008" s="9">
        <f t="shared" ca="1" si="312"/>
        <v>6</v>
      </c>
      <c r="D10008" s="9" t="s">
        <v>2116</v>
      </c>
      <c r="E10008" s="9" t="s">
        <v>2116</v>
      </c>
      <c r="F10008" s="10">
        <f t="shared" ca="1" si="313"/>
        <v>5.19159597474666E-2</v>
      </c>
      <c r="G10008" s="3" t="str">
        <f>VLOOKUP(Table3[[#This Row],[PRODUCT ID]],Table1[[PRODUCT]:[SELLING PRICE]],1,FALSE)</f>
        <v>Product566</v>
      </c>
      <c r="H10008" s="3" t="str">
        <f>VLOOKUP(Table3[[#This Row],[PRODUCT ID]],Table1[[PRODUCT]:[SELLING PRICE]],2,FALSE)</f>
        <v>Category4</v>
      </c>
      <c r="I10008" s="3" t="str">
        <f>VLOOKUP(Table3[[#This Row],[PRODUCT ID]],Table1[[PRODUCT]:[SELLING PRICE]],3,FALSE)</f>
        <v>Lt</v>
      </c>
      <c r="J10008" s="16">
        <f ca="1">VLOOKUP(Table3[[#This Row],[PRODUCT ID]],Table1[[PRODUCT]:[SELLING PRICE]],4,FALSE)</f>
        <v>186</v>
      </c>
      <c r="K10008" s="16">
        <f ca="1">VLOOKUP(Table3[[#This Row],[PRODUCT ID]],Table1[[PRODUCT]:[SELLING PRICE]],5,FALSE)</f>
        <v>41.4569338529571</v>
      </c>
      <c r="L10008" s="16">
        <f ca="1">J10008*Table3[[#This Row],[QUANTITY]]</f>
        <v>1116</v>
      </c>
      <c r="M10008" s="16">
        <f ca="1">K10008*Table3[[#This Row],[QUANTITY]]*(1-Table3[[#This Row],[DISCOUNT %]])</f>
        <v>235.82794406276159</v>
      </c>
      <c r="N10008" s="3">
        <f>DAY(Table3[[#This Row],[DATE]])</f>
        <v>25</v>
      </c>
      <c r="O10008" s="3" t="str">
        <f>TEXT(Table3[[#This Row],[DATE]],"mmm")</f>
        <v>May</v>
      </c>
      <c r="P10008" s="3">
        <f>YEAR(Table3[[#This Row],[DATE]])</f>
        <v>2048</v>
      </c>
    </row>
    <row r="10009" spans="1:16" x14ac:dyDescent="0.3">
      <c r="A10009" s="6">
        <v>54204</v>
      </c>
      <c r="B10009" s="7" t="s">
        <v>1619</v>
      </c>
      <c r="C10009" s="9">
        <f t="shared" ca="1" si="312"/>
        <v>7</v>
      </c>
      <c r="D10009" s="9" t="s">
        <v>2116</v>
      </c>
      <c r="E10009" s="9" t="s">
        <v>2116</v>
      </c>
      <c r="F10009" s="10">
        <f t="shared" ca="1" si="313"/>
        <v>8.644977742906268E-2</v>
      </c>
      <c r="G10009" s="3" t="str">
        <f>VLOOKUP(Table3[[#This Row],[PRODUCT ID]],Table1[[PRODUCT]:[SELLING PRICE]],1,FALSE)</f>
        <v>Product567</v>
      </c>
      <c r="H10009" s="3" t="str">
        <f>VLOOKUP(Table3[[#This Row],[PRODUCT ID]],Table1[[PRODUCT]:[SELLING PRICE]],2,FALSE)</f>
        <v>Category5</v>
      </c>
      <c r="I10009" s="3" t="str">
        <f>VLOOKUP(Table3[[#This Row],[PRODUCT ID]],Table1[[PRODUCT]:[SELLING PRICE]],3,FALSE)</f>
        <v>Ft</v>
      </c>
      <c r="J10009" s="16">
        <f ca="1">VLOOKUP(Table3[[#This Row],[PRODUCT ID]],Table1[[PRODUCT]:[SELLING PRICE]],4,FALSE)</f>
        <v>236</v>
      </c>
      <c r="K10009" s="16">
        <f ca="1">VLOOKUP(Table3[[#This Row],[PRODUCT ID]],Table1[[PRODUCT]:[SELLING PRICE]],5,FALSE)</f>
        <v>74.343859377619594</v>
      </c>
      <c r="L10009" s="16">
        <f ca="1">J10009*Table3[[#This Row],[QUANTITY]]</f>
        <v>1652</v>
      </c>
      <c r="M10009" s="16">
        <f ca="1">K10009*Table3[[#This Row],[QUANTITY]]*(1-Table3[[#This Row],[DISCOUNT %]])</f>
        <v>475.41794496844796</v>
      </c>
      <c r="N10009" s="3">
        <f>DAY(Table3[[#This Row],[DATE]])</f>
        <v>26</v>
      </c>
      <c r="O10009" s="3" t="str">
        <f>TEXT(Table3[[#This Row],[DATE]],"mmm")</f>
        <v>May</v>
      </c>
      <c r="P10009" s="3">
        <f>YEAR(Table3[[#This Row],[DATE]])</f>
        <v>2048</v>
      </c>
    </row>
    <row r="10010" spans="1:16" x14ac:dyDescent="0.3">
      <c r="A10010" s="6">
        <v>54205</v>
      </c>
      <c r="B10010" s="7" t="s">
        <v>1620</v>
      </c>
      <c r="C10010" s="9">
        <f t="shared" ca="1" si="312"/>
        <v>15</v>
      </c>
      <c r="D10010" s="9" t="s">
        <v>2116</v>
      </c>
      <c r="E10010" s="9" t="s">
        <v>2116</v>
      </c>
      <c r="F10010" s="10">
        <f t="shared" ca="1" si="313"/>
        <v>1.0810801399934233E-2</v>
      </c>
      <c r="G10010" s="3" t="str">
        <f>VLOOKUP(Table3[[#This Row],[PRODUCT ID]],Table1[[PRODUCT]:[SELLING PRICE]],1,FALSE)</f>
        <v>Product568</v>
      </c>
      <c r="H10010" s="3" t="str">
        <f>VLOOKUP(Table3[[#This Row],[PRODUCT ID]],Table1[[PRODUCT]:[SELLING PRICE]],2,FALSE)</f>
        <v>Category1</v>
      </c>
      <c r="I10010" s="3" t="str">
        <f>VLOOKUP(Table3[[#This Row],[PRODUCT ID]],Table1[[PRODUCT]:[SELLING PRICE]],3,FALSE)</f>
        <v>Kg</v>
      </c>
      <c r="J10010" s="16">
        <f ca="1">VLOOKUP(Table3[[#This Row],[PRODUCT ID]],Table1[[PRODUCT]:[SELLING PRICE]],4,FALSE)</f>
        <v>245</v>
      </c>
      <c r="K10010" s="16">
        <f ca="1">VLOOKUP(Table3[[#This Row],[PRODUCT ID]],Table1[[PRODUCT]:[SELLING PRICE]],5,FALSE)</f>
        <v>253.69412271952058</v>
      </c>
      <c r="L10010" s="16">
        <f ca="1">J10010*Table3[[#This Row],[QUANTITY]]</f>
        <v>3675</v>
      </c>
      <c r="M10010" s="16">
        <f ca="1">K10010*Table3[[#This Row],[QUANTITY]]*(1-Table3[[#This Row],[DISCOUNT %]])</f>
        <v>3764.2722891370395</v>
      </c>
      <c r="N10010" s="3">
        <f>DAY(Table3[[#This Row],[DATE]])</f>
        <v>27</v>
      </c>
      <c r="O10010" s="3" t="str">
        <f>TEXT(Table3[[#This Row],[DATE]],"mmm")</f>
        <v>May</v>
      </c>
      <c r="P10010" s="3">
        <f>YEAR(Table3[[#This Row],[DATE]])</f>
        <v>2048</v>
      </c>
    </row>
    <row r="10011" spans="1:16" x14ac:dyDescent="0.3">
      <c r="A10011" s="6">
        <v>54206</v>
      </c>
      <c r="B10011" s="7" t="s">
        <v>1621</v>
      </c>
      <c r="C10011" s="9">
        <f t="shared" ca="1" si="312"/>
        <v>13</v>
      </c>
      <c r="D10011" s="9" t="s">
        <v>2115</v>
      </c>
      <c r="E10011" s="9" t="s">
        <v>2116</v>
      </c>
      <c r="F10011" s="10">
        <f t="shared" ca="1" si="313"/>
        <v>9.9535807955664579E-2</v>
      </c>
      <c r="G10011" s="3" t="str">
        <f>VLOOKUP(Table3[[#This Row],[PRODUCT ID]],Table1[[PRODUCT]:[SELLING PRICE]],1,FALSE)</f>
        <v>Product569</v>
      </c>
      <c r="H10011" s="3" t="str">
        <f>VLOOKUP(Table3[[#This Row],[PRODUCT ID]],Table1[[PRODUCT]:[SELLING PRICE]],2,FALSE)</f>
        <v>Category2</v>
      </c>
      <c r="I10011" s="3" t="str">
        <f>VLOOKUP(Table3[[#This Row],[PRODUCT ID]],Table1[[PRODUCT]:[SELLING PRICE]],3,FALSE)</f>
        <v>No</v>
      </c>
      <c r="J10011" s="16">
        <f ca="1">VLOOKUP(Table3[[#This Row],[PRODUCT ID]],Table1[[PRODUCT]:[SELLING PRICE]],4,FALSE)</f>
        <v>72</v>
      </c>
      <c r="K10011" s="16">
        <f ca="1">VLOOKUP(Table3[[#This Row],[PRODUCT ID]],Table1[[PRODUCT]:[SELLING PRICE]],5,FALSE)</f>
        <v>248.26452841236798</v>
      </c>
      <c r="L10011" s="16">
        <f ca="1">J10011*Table3[[#This Row],[QUANTITY]]</f>
        <v>936</v>
      </c>
      <c r="M10011" s="16">
        <f ca="1">K10011*Table3[[#This Row],[QUANTITY]]*(1-Table3[[#This Row],[DISCOUNT %]])</f>
        <v>2906.1931338714417</v>
      </c>
      <c r="N10011" s="3">
        <f>DAY(Table3[[#This Row],[DATE]])</f>
        <v>28</v>
      </c>
      <c r="O10011" s="3" t="str">
        <f>TEXT(Table3[[#This Row],[DATE]],"mmm")</f>
        <v>May</v>
      </c>
      <c r="P10011" s="3">
        <f>YEAR(Table3[[#This Row],[DATE]])</f>
        <v>2048</v>
      </c>
    </row>
    <row r="10012" spans="1:16" x14ac:dyDescent="0.3">
      <c r="A10012" s="6">
        <v>54207</v>
      </c>
      <c r="B10012" s="7" t="s">
        <v>1622</v>
      </c>
      <c r="C10012" s="9">
        <f t="shared" ca="1" si="312"/>
        <v>3</v>
      </c>
      <c r="D10012" s="9" t="s">
        <v>2117</v>
      </c>
      <c r="E10012" s="9" t="s">
        <v>2118</v>
      </c>
      <c r="F10012" s="10">
        <f t="shared" ca="1" si="313"/>
        <v>8.5949197556055318E-2</v>
      </c>
      <c r="G10012" s="3" t="str">
        <f>VLOOKUP(Table3[[#This Row],[PRODUCT ID]],Table1[[PRODUCT]:[SELLING PRICE]],1,FALSE)</f>
        <v>Product570</v>
      </c>
      <c r="H10012" s="3" t="str">
        <f>VLOOKUP(Table3[[#This Row],[PRODUCT ID]],Table1[[PRODUCT]:[SELLING PRICE]],2,FALSE)</f>
        <v>Category3</v>
      </c>
      <c r="I10012" s="3" t="str">
        <f>VLOOKUP(Table3[[#This Row],[PRODUCT ID]],Table1[[PRODUCT]:[SELLING PRICE]],3,FALSE)</f>
        <v>No</v>
      </c>
      <c r="J10012" s="16">
        <f ca="1">VLOOKUP(Table3[[#This Row],[PRODUCT ID]],Table1[[PRODUCT]:[SELLING PRICE]],4,FALSE)</f>
        <v>154</v>
      </c>
      <c r="K10012" s="16">
        <f ca="1">VLOOKUP(Table3[[#This Row],[PRODUCT ID]],Table1[[PRODUCT]:[SELLING PRICE]],5,FALSE)</f>
        <v>48.015107823249188</v>
      </c>
      <c r="L10012" s="16">
        <f ca="1">J10012*Table3[[#This Row],[QUANTITY]]</f>
        <v>462</v>
      </c>
      <c r="M10012" s="16">
        <f ca="1">K10012*Table3[[#This Row],[QUANTITY]]*(1-Table3[[#This Row],[DISCOUNT %]])</f>
        <v>131.66474350582033</v>
      </c>
      <c r="N10012" s="3">
        <f>DAY(Table3[[#This Row],[DATE]])</f>
        <v>29</v>
      </c>
      <c r="O10012" s="3" t="str">
        <f>TEXT(Table3[[#This Row],[DATE]],"mmm")</f>
        <v>May</v>
      </c>
      <c r="P10012" s="3">
        <f>YEAR(Table3[[#This Row],[DATE]])</f>
        <v>2048</v>
      </c>
    </row>
    <row r="10013" spans="1:16" x14ac:dyDescent="0.3">
      <c r="A10013" s="6">
        <v>54208</v>
      </c>
      <c r="B10013" s="7" t="s">
        <v>1623</v>
      </c>
      <c r="C10013" s="9">
        <f t="shared" ca="1" si="312"/>
        <v>2</v>
      </c>
      <c r="D10013" s="9" t="s">
        <v>2117</v>
      </c>
      <c r="E10013" s="9" t="s">
        <v>2118</v>
      </c>
      <c r="F10013" s="10">
        <f t="shared" ca="1" si="313"/>
        <v>5.6660277501668625E-2</v>
      </c>
      <c r="G10013" s="3" t="str">
        <f>VLOOKUP(Table3[[#This Row],[PRODUCT ID]],Table1[[PRODUCT]:[SELLING PRICE]],1,FALSE)</f>
        <v>Product571</v>
      </c>
      <c r="H10013" s="3" t="str">
        <f>VLOOKUP(Table3[[#This Row],[PRODUCT ID]],Table1[[PRODUCT]:[SELLING PRICE]],2,FALSE)</f>
        <v>Category4</v>
      </c>
      <c r="I10013" s="3" t="str">
        <f>VLOOKUP(Table3[[#This Row],[PRODUCT ID]],Table1[[PRODUCT]:[SELLING PRICE]],3,FALSE)</f>
        <v>Ft</v>
      </c>
      <c r="J10013" s="16">
        <f ca="1">VLOOKUP(Table3[[#This Row],[PRODUCT ID]],Table1[[PRODUCT]:[SELLING PRICE]],4,FALSE)</f>
        <v>57</v>
      </c>
      <c r="K10013" s="16">
        <f ca="1">VLOOKUP(Table3[[#This Row],[PRODUCT ID]],Table1[[PRODUCT]:[SELLING PRICE]],5,FALSE)</f>
        <v>86.264239625151305</v>
      </c>
      <c r="L10013" s="16">
        <f ca="1">J10013*Table3[[#This Row],[QUANTITY]]</f>
        <v>114</v>
      </c>
      <c r="M10013" s="16">
        <f ca="1">K10013*Table3[[#This Row],[QUANTITY]]*(1-Table3[[#This Row],[DISCOUNT %]])</f>
        <v>162.7529677390396</v>
      </c>
      <c r="N10013" s="3">
        <f>DAY(Table3[[#This Row],[DATE]])</f>
        <v>30</v>
      </c>
      <c r="O10013" s="3" t="str">
        <f>TEXT(Table3[[#This Row],[DATE]],"mmm")</f>
        <v>May</v>
      </c>
      <c r="P10013" s="3">
        <f>YEAR(Table3[[#This Row],[DATE]])</f>
        <v>2048</v>
      </c>
    </row>
    <row r="10014" spans="1:16" x14ac:dyDescent="0.3">
      <c r="A10014" s="6">
        <v>54209</v>
      </c>
      <c r="B10014" s="7" t="s">
        <v>1624</v>
      </c>
      <c r="C10014" s="9">
        <f t="shared" ca="1" si="312"/>
        <v>5</v>
      </c>
      <c r="D10014" s="9" t="s">
        <v>2116</v>
      </c>
      <c r="E10014" s="9" t="s">
        <v>2116</v>
      </c>
      <c r="F10014" s="10">
        <f t="shared" ca="1" si="313"/>
        <v>3.7000643148834611E-2</v>
      </c>
      <c r="G10014" s="3" t="str">
        <f>VLOOKUP(Table3[[#This Row],[PRODUCT ID]],Table1[[PRODUCT]:[SELLING PRICE]],1,FALSE)</f>
        <v>Product572</v>
      </c>
      <c r="H10014" s="3" t="str">
        <f>VLOOKUP(Table3[[#This Row],[PRODUCT ID]],Table1[[PRODUCT]:[SELLING PRICE]],2,FALSE)</f>
        <v>Category5</v>
      </c>
      <c r="I10014" s="3" t="str">
        <f>VLOOKUP(Table3[[#This Row],[PRODUCT ID]],Table1[[PRODUCT]:[SELLING PRICE]],3,FALSE)</f>
        <v>No</v>
      </c>
      <c r="J10014" s="16">
        <f ca="1">VLOOKUP(Table3[[#This Row],[PRODUCT ID]],Table1[[PRODUCT]:[SELLING PRICE]],4,FALSE)</f>
        <v>133</v>
      </c>
      <c r="K10014" s="16">
        <f ca="1">VLOOKUP(Table3[[#This Row],[PRODUCT ID]],Table1[[PRODUCT]:[SELLING PRICE]],5,FALSE)</f>
        <v>31.463418303085749</v>
      </c>
      <c r="L10014" s="16">
        <f ca="1">J10014*Table3[[#This Row],[QUANTITY]]</f>
        <v>665</v>
      </c>
      <c r="M10014" s="16">
        <f ca="1">K10014*Table3[[#This Row],[QUANTITY]]*(1-Table3[[#This Row],[DISCOUNT %]])</f>
        <v>151.49625795105382</v>
      </c>
      <c r="N10014" s="3">
        <f>DAY(Table3[[#This Row],[DATE]])</f>
        <v>31</v>
      </c>
      <c r="O10014" s="3" t="str">
        <f>TEXT(Table3[[#This Row],[DATE]],"mmm")</f>
        <v>May</v>
      </c>
      <c r="P10014" s="3">
        <f>YEAR(Table3[[#This Row],[DATE]])</f>
        <v>2048</v>
      </c>
    </row>
    <row r="10015" spans="1:16" x14ac:dyDescent="0.3">
      <c r="A10015" s="6">
        <v>54210</v>
      </c>
      <c r="B10015" s="7" t="s">
        <v>1625</v>
      </c>
      <c r="C10015" s="9">
        <f t="shared" ca="1" si="312"/>
        <v>15</v>
      </c>
      <c r="D10015" s="9" t="s">
        <v>2116</v>
      </c>
      <c r="E10015" s="9" t="s">
        <v>2116</v>
      </c>
      <c r="F10015" s="10">
        <f t="shared" ca="1" si="313"/>
        <v>5.5884388874659845E-2</v>
      </c>
      <c r="G10015" s="3" t="str">
        <f>VLOOKUP(Table3[[#This Row],[PRODUCT ID]],Table1[[PRODUCT]:[SELLING PRICE]],1,FALSE)</f>
        <v>Product573</v>
      </c>
      <c r="H10015" s="3" t="str">
        <f>VLOOKUP(Table3[[#This Row],[PRODUCT ID]],Table1[[PRODUCT]:[SELLING PRICE]],2,FALSE)</f>
        <v>Category1</v>
      </c>
      <c r="I10015" s="3" t="str">
        <f>VLOOKUP(Table3[[#This Row],[PRODUCT ID]],Table1[[PRODUCT]:[SELLING PRICE]],3,FALSE)</f>
        <v>Kg</v>
      </c>
      <c r="J10015" s="16">
        <f ca="1">VLOOKUP(Table3[[#This Row],[PRODUCT ID]],Table1[[PRODUCT]:[SELLING PRICE]],4,FALSE)</f>
        <v>12</v>
      </c>
      <c r="K10015" s="16">
        <f ca="1">VLOOKUP(Table3[[#This Row],[PRODUCT ID]],Table1[[PRODUCT]:[SELLING PRICE]],5,FALSE)</f>
        <v>300.03332508934074</v>
      </c>
      <c r="L10015" s="16">
        <f ca="1">J10015*Table3[[#This Row],[QUANTITY]]</f>
        <v>180</v>
      </c>
      <c r="M10015" s="16">
        <f ca="1">K10015*Table3[[#This Row],[QUANTITY]]*(1-Table3[[#This Row],[DISCOUNT %]])</f>
        <v>4248.9921911203619</v>
      </c>
      <c r="N10015" s="3">
        <f>DAY(Table3[[#This Row],[DATE]])</f>
        <v>1</v>
      </c>
      <c r="O10015" s="3" t="str">
        <f>TEXT(Table3[[#This Row],[DATE]],"mmm")</f>
        <v>Jun</v>
      </c>
      <c r="P10015" s="3">
        <f>YEAR(Table3[[#This Row],[DATE]])</f>
        <v>2048</v>
      </c>
    </row>
    <row r="10016" spans="1:16" x14ac:dyDescent="0.3">
      <c r="A10016" s="6">
        <v>54211</v>
      </c>
      <c r="B10016" s="7" t="s">
        <v>1626</v>
      </c>
      <c r="C10016" s="9">
        <f t="shared" ca="1" si="312"/>
        <v>2</v>
      </c>
      <c r="D10016" s="9" t="s">
        <v>2116</v>
      </c>
      <c r="E10016" s="9" t="s">
        <v>2116</v>
      </c>
      <c r="F10016" s="10">
        <f t="shared" ca="1" si="313"/>
        <v>5.7597857430467359E-2</v>
      </c>
      <c r="G10016" s="3" t="str">
        <f>VLOOKUP(Table3[[#This Row],[PRODUCT ID]],Table1[[PRODUCT]:[SELLING PRICE]],1,FALSE)</f>
        <v>Product574</v>
      </c>
      <c r="H10016" s="3" t="str">
        <f>VLOOKUP(Table3[[#This Row],[PRODUCT ID]],Table1[[PRODUCT]:[SELLING PRICE]],2,FALSE)</f>
        <v>Category2</v>
      </c>
      <c r="I10016" s="3" t="str">
        <f>VLOOKUP(Table3[[#This Row],[PRODUCT ID]],Table1[[PRODUCT]:[SELLING PRICE]],3,FALSE)</f>
        <v>Kg</v>
      </c>
      <c r="J10016" s="16">
        <f ca="1">VLOOKUP(Table3[[#This Row],[PRODUCT ID]],Table1[[PRODUCT]:[SELLING PRICE]],4,FALSE)</f>
        <v>94</v>
      </c>
      <c r="K10016" s="16">
        <f ca="1">VLOOKUP(Table3[[#This Row],[PRODUCT ID]],Table1[[PRODUCT]:[SELLING PRICE]],5,FALSE)</f>
        <v>91.566820877897115</v>
      </c>
      <c r="L10016" s="16">
        <f ca="1">J10016*Table3[[#This Row],[QUANTITY]]</f>
        <v>188</v>
      </c>
      <c r="M10016" s="16">
        <f ca="1">K10016*Table3[[#This Row],[QUANTITY]]*(1-Table3[[#This Row],[DISCOUNT %]])</f>
        <v>172.58553636722169</v>
      </c>
      <c r="N10016" s="3">
        <f>DAY(Table3[[#This Row],[DATE]])</f>
        <v>2</v>
      </c>
      <c r="O10016" s="3" t="str">
        <f>TEXT(Table3[[#This Row],[DATE]],"mmm")</f>
        <v>Jun</v>
      </c>
      <c r="P10016" s="3">
        <f>YEAR(Table3[[#This Row],[DATE]])</f>
        <v>2048</v>
      </c>
    </row>
    <row r="10017" spans="1:16" x14ac:dyDescent="0.3">
      <c r="A10017" s="6">
        <v>54212</v>
      </c>
      <c r="B10017" s="7" t="s">
        <v>1627</v>
      </c>
      <c r="C10017" s="9">
        <f t="shared" ca="1" si="312"/>
        <v>9</v>
      </c>
      <c r="D10017" s="9" t="s">
        <v>2116</v>
      </c>
      <c r="E10017" s="9" t="s">
        <v>2116</v>
      </c>
      <c r="F10017" s="10">
        <f t="shared" ca="1" si="313"/>
        <v>6.7030411332629894E-2</v>
      </c>
      <c r="G10017" s="3" t="str">
        <f>VLOOKUP(Table3[[#This Row],[PRODUCT ID]],Table1[[PRODUCT]:[SELLING PRICE]],1,FALSE)</f>
        <v>Product575</v>
      </c>
      <c r="H10017" s="3" t="str">
        <f>VLOOKUP(Table3[[#This Row],[PRODUCT ID]],Table1[[PRODUCT]:[SELLING PRICE]],2,FALSE)</f>
        <v>Category3</v>
      </c>
      <c r="I10017" s="3" t="str">
        <f>VLOOKUP(Table3[[#This Row],[PRODUCT ID]],Table1[[PRODUCT]:[SELLING PRICE]],3,FALSE)</f>
        <v>Lt</v>
      </c>
      <c r="J10017" s="16">
        <f ca="1">VLOOKUP(Table3[[#This Row],[PRODUCT ID]],Table1[[PRODUCT]:[SELLING PRICE]],4,FALSE)</f>
        <v>189</v>
      </c>
      <c r="K10017" s="16">
        <f ca="1">VLOOKUP(Table3[[#This Row],[PRODUCT ID]],Table1[[PRODUCT]:[SELLING PRICE]],5,FALSE)</f>
        <v>299.26030535422581</v>
      </c>
      <c r="L10017" s="16">
        <f ca="1">J10017*Table3[[#This Row],[QUANTITY]]</f>
        <v>1701</v>
      </c>
      <c r="M10017" s="16">
        <f ca="1">K10017*Table3[[#This Row],[QUANTITY]]*(1-Table3[[#This Row],[DISCOUNT %]])</f>
        <v>2512.8068759172324</v>
      </c>
      <c r="N10017" s="3">
        <f>DAY(Table3[[#This Row],[DATE]])</f>
        <v>3</v>
      </c>
      <c r="O10017" s="3" t="str">
        <f>TEXT(Table3[[#This Row],[DATE]],"mmm")</f>
        <v>Jun</v>
      </c>
      <c r="P10017" s="3">
        <f>YEAR(Table3[[#This Row],[DATE]])</f>
        <v>2048</v>
      </c>
    </row>
    <row r="10018" spans="1:16" x14ac:dyDescent="0.3">
      <c r="A10018" s="6">
        <v>54213</v>
      </c>
      <c r="B10018" s="7" t="s">
        <v>1628</v>
      </c>
      <c r="C10018" s="9">
        <f t="shared" ca="1" si="312"/>
        <v>1</v>
      </c>
      <c r="D10018" s="9" t="s">
        <v>2115</v>
      </c>
      <c r="E10018" s="9" t="s">
        <v>2118</v>
      </c>
      <c r="F10018" s="10">
        <f t="shared" ca="1" si="313"/>
        <v>3.28926637219926E-2</v>
      </c>
      <c r="G10018" s="3" t="str">
        <f>VLOOKUP(Table3[[#This Row],[PRODUCT ID]],Table1[[PRODUCT]:[SELLING PRICE]],1,FALSE)</f>
        <v>Product576</v>
      </c>
      <c r="H10018" s="3" t="str">
        <f>VLOOKUP(Table3[[#This Row],[PRODUCT ID]],Table1[[PRODUCT]:[SELLING PRICE]],2,FALSE)</f>
        <v>Category4</v>
      </c>
      <c r="I10018" s="3" t="str">
        <f>VLOOKUP(Table3[[#This Row],[PRODUCT ID]],Table1[[PRODUCT]:[SELLING PRICE]],3,FALSE)</f>
        <v>Kg</v>
      </c>
      <c r="J10018" s="16">
        <f ca="1">VLOOKUP(Table3[[#This Row],[PRODUCT ID]],Table1[[PRODUCT]:[SELLING PRICE]],4,FALSE)</f>
        <v>19</v>
      </c>
      <c r="K10018" s="16">
        <f ca="1">VLOOKUP(Table3[[#This Row],[PRODUCT ID]],Table1[[PRODUCT]:[SELLING PRICE]],5,FALSE)</f>
        <v>50.911387860606553</v>
      </c>
      <c r="L10018" s="16">
        <f ca="1">J10018*Table3[[#This Row],[QUANTITY]]</f>
        <v>19</v>
      </c>
      <c r="M10018" s="16">
        <f ca="1">K10018*Table3[[#This Row],[QUANTITY]]*(1-Table3[[#This Row],[DISCOUNT %]])</f>
        <v>49.236776700087681</v>
      </c>
      <c r="N10018" s="3">
        <f>DAY(Table3[[#This Row],[DATE]])</f>
        <v>4</v>
      </c>
      <c r="O10018" s="3" t="str">
        <f>TEXT(Table3[[#This Row],[DATE]],"mmm")</f>
        <v>Jun</v>
      </c>
      <c r="P10018" s="3">
        <f>YEAR(Table3[[#This Row],[DATE]])</f>
        <v>2048</v>
      </c>
    </row>
    <row r="10019" spans="1:16" x14ac:dyDescent="0.3">
      <c r="A10019" s="6">
        <v>54214</v>
      </c>
      <c r="B10019" s="7" t="s">
        <v>1629</v>
      </c>
      <c r="C10019" s="9">
        <f t="shared" ca="1" si="312"/>
        <v>7</v>
      </c>
      <c r="D10019" s="9" t="s">
        <v>2116</v>
      </c>
      <c r="E10019" s="9" t="s">
        <v>2116</v>
      </c>
      <c r="F10019" s="10">
        <f t="shared" ca="1" si="313"/>
        <v>7.2384350395619954E-2</v>
      </c>
      <c r="G10019" s="3" t="str">
        <f>VLOOKUP(Table3[[#This Row],[PRODUCT ID]],Table1[[PRODUCT]:[SELLING PRICE]],1,FALSE)</f>
        <v>Product577</v>
      </c>
      <c r="H10019" s="3" t="str">
        <f>VLOOKUP(Table3[[#This Row],[PRODUCT ID]],Table1[[PRODUCT]:[SELLING PRICE]],2,FALSE)</f>
        <v>Category1</v>
      </c>
      <c r="I10019" s="3" t="str">
        <f>VLOOKUP(Table3[[#This Row],[PRODUCT ID]],Table1[[PRODUCT]:[SELLING PRICE]],3,FALSE)</f>
        <v>Lt</v>
      </c>
      <c r="J10019" s="16">
        <f ca="1">VLOOKUP(Table3[[#This Row],[PRODUCT ID]],Table1[[PRODUCT]:[SELLING PRICE]],4,FALSE)</f>
        <v>246</v>
      </c>
      <c r="K10019" s="16">
        <f ca="1">VLOOKUP(Table3[[#This Row],[PRODUCT ID]],Table1[[PRODUCT]:[SELLING PRICE]],5,FALSE)</f>
        <v>306.72622775120527</v>
      </c>
      <c r="L10019" s="16">
        <f ca="1">J10019*Table3[[#This Row],[QUANTITY]]</f>
        <v>1722</v>
      </c>
      <c r="M10019" s="16">
        <f ca="1">K10019*Table3[[#This Row],[QUANTITY]]*(1-Table3[[#This Row],[DISCOUNT %]])</f>
        <v>1991.6683430429468</v>
      </c>
      <c r="N10019" s="3">
        <f>DAY(Table3[[#This Row],[DATE]])</f>
        <v>5</v>
      </c>
      <c r="O10019" s="3" t="str">
        <f>TEXT(Table3[[#This Row],[DATE]],"mmm")</f>
        <v>Jun</v>
      </c>
      <c r="P10019" s="3">
        <f>YEAR(Table3[[#This Row],[DATE]])</f>
        <v>2048</v>
      </c>
    </row>
    <row r="10020" spans="1:16" x14ac:dyDescent="0.3">
      <c r="A10020" s="6">
        <v>54215</v>
      </c>
      <c r="B10020" s="7" t="s">
        <v>1630</v>
      </c>
      <c r="C10020" s="9">
        <f t="shared" ca="1" si="312"/>
        <v>14</v>
      </c>
      <c r="D10020" s="9" t="s">
        <v>2117</v>
      </c>
      <c r="E10020" s="9" t="s">
        <v>2116</v>
      </c>
      <c r="F10020" s="10">
        <f t="shared" ca="1" si="313"/>
        <v>3.0781801116825894E-2</v>
      </c>
      <c r="G10020" s="3" t="str">
        <f>VLOOKUP(Table3[[#This Row],[PRODUCT ID]],Table1[[PRODUCT]:[SELLING PRICE]],1,FALSE)</f>
        <v>Product578</v>
      </c>
      <c r="H10020" s="3" t="str">
        <f>VLOOKUP(Table3[[#This Row],[PRODUCT ID]],Table1[[PRODUCT]:[SELLING PRICE]],2,FALSE)</f>
        <v>Category2</v>
      </c>
      <c r="I10020" s="3" t="str">
        <f>VLOOKUP(Table3[[#This Row],[PRODUCT ID]],Table1[[PRODUCT]:[SELLING PRICE]],3,FALSE)</f>
        <v>Ft</v>
      </c>
      <c r="J10020" s="16">
        <f ca="1">VLOOKUP(Table3[[#This Row],[PRODUCT ID]],Table1[[PRODUCT]:[SELLING PRICE]],4,FALSE)</f>
        <v>129</v>
      </c>
      <c r="K10020" s="16">
        <f ca="1">VLOOKUP(Table3[[#This Row],[PRODUCT ID]],Table1[[PRODUCT]:[SELLING PRICE]],5,FALSE)</f>
        <v>80.324767546205578</v>
      </c>
      <c r="L10020" s="16">
        <f ca="1">J10020*Table3[[#This Row],[QUANTITY]]</f>
        <v>1806</v>
      </c>
      <c r="M10020" s="16">
        <f ca="1">K10020*Table3[[#This Row],[QUANTITY]]*(1-Table3[[#This Row],[DISCOUNT %]])</f>
        <v>1089.9311713758023</v>
      </c>
      <c r="N10020" s="3">
        <f>DAY(Table3[[#This Row],[DATE]])</f>
        <v>6</v>
      </c>
      <c r="O10020" s="3" t="str">
        <f>TEXT(Table3[[#This Row],[DATE]],"mmm")</f>
        <v>Jun</v>
      </c>
      <c r="P10020" s="3">
        <f>YEAR(Table3[[#This Row],[DATE]])</f>
        <v>2048</v>
      </c>
    </row>
    <row r="10021" spans="1:16" x14ac:dyDescent="0.3">
      <c r="A10021" s="6">
        <v>54216</v>
      </c>
      <c r="B10021" s="7" t="s">
        <v>1631</v>
      </c>
      <c r="C10021" s="9">
        <f t="shared" ca="1" si="312"/>
        <v>15</v>
      </c>
      <c r="D10021" s="9" t="s">
        <v>2115</v>
      </c>
      <c r="E10021" s="9" t="s">
        <v>2116</v>
      </c>
      <c r="F10021" s="10">
        <f t="shared" ca="1" si="313"/>
        <v>5.0621876583080219E-2</v>
      </c>
      <c r="G10021" s="3" t="str">
        <f>VLOOKUP(Table3[[#This Row],[PRODUCT ID]],Table1[[PRODUCT]:[SELLING PRICE]],1,FALSE)</f>
        <v>Product579</v>
      </c>
      <c r="H10021" s="3" t="str">
        <f>VLOOKUP(Table3[[#This Row],[PRODUCT ID]],Table1[[PRODUCT]:[SELLING PRICE]],2,FALSE)</f>
        <v>Category3</v>
      </c>
      <c r="I10021" s="3" t="str">
        <f>VLOOKUP(Table3[[#This Row],[PRODUCT ID]],Table1[[PRODUCT]:[SELLING PRICE]],3,FALSE)</f>
        <v>Kg</v>
      </c>
      <c r="J10021" s="16">
        <f ca="1">VLOOKUP(Table3[[#This Row],[PRODUCT ID]],Table1[[PRODUCT]:[SELLING PRICE]],4,FALSE)</f>
        <v>154</v>
      </c>
      <c r="K10021" s="16">
        <f ca="1">VLOOKUP(Table3[[#This Row],[PRODUCT ID]],Table1[[PRODUCT]:[SELLING PRICE]],5,FALSE)</f>
        <v>274.00469095798485</v>
      </c>
      <c r="L10021" s="16">
        <f ca="1">J10021*Table3[[#This Row],[QUANTITY]]</f>
        <v>2310</v>
      </c>
      <c r="M10021" s="16">
        <f ca="1">K10021*Table3[[#This Row],[QUANTITY]]*(1-Table3[[#This Row],[DISCOUNT %]])</f>
        <v>3902.0108896368702</v>
      </c>
      <c r="N10021" s="3">
        <f>DAY(Table3[[#This Row],[DATE]])</f>
        <v>7</v>
      </c>
      <c r="O10021" s="3" t="str">
        <f>TEXT(Table3[[#This Row],[DATE]],"mmm")</f>
        <v>Jun</v>
      </c>
      <c r="P10021" s="3">
        <f>YEAR(Table3[[#This Row],[DATE]])</f>
        <v>2048</v>
      </c>
    </row>
    <row r="10022" spans="1:16" x14ac:dyDescent="0.3">
      <c r="A10022" s="6">
        <v>54217</v>
      </c>
      <c r="B10022" s="7" t="s">
        <v>1632</v>
      </c>
      <c r="C10022" s="9">
        <f t="shared" ca="1" si="312"/>
        <v>10</v>
      </c>
      <c r="D10022" s="9" t="s">
        <v>2115</v>
      </c>
      <c r="E10022" s="9" t="s">
        <v>2116</v>
      </c>
      <c r="F10022" s="10">
        <f t="shared" ca="1" si="313"/>
        <v>7.7741773093589317E-2</v>
      </c>
      <c r="G10022" s="3" t="str">
        <f>VLOOKUP(Table3[[#This Row],[PRODUCT ID]],Table1[[PRODUCT]:[SELLING PRICE]],1,FALSE)</f>
        <v>Product580</v>
      </c>
      <c r="H10022" s="3" t="str">
        <f>VLOOKUP(Table3[[#This Row],[PRODUCT ID]],Table1[[PRODUCT]:[SELLING PRICE]],2,FALSE)</f>
        <v>Category4</v>
      </c>
      <c r="I10022" s="3" t="str">
        <f>VLOOKUP(Table3[[#This Row],[PRODUCT ID]],Table1[[PRODUCT]:[SELLING PRICE]],3,FALSE)</f>
        <v>No</v>
      </c>
      <c r="J10022" s="16">
        <f ca="1">VLOOKUP(Table3[[#This Row],[PRODUCT ID]],Table1[[PRODUCT]:[SELLING PRICE]],4,FALSE)</f>
        <v>192</v>
      </c>
      <c r="K10022" s="16">
        <f ca="1">VLOOKUP(Table3[[#This Row],[PRODUCT ID]],Table1[[PRODUCT]:[SELLING PRICE]],5,FALSE)</f>
        <v>284.11956467362364</v>
      </c>
      <c r="L10022" s="16">
        <f ca="1">J10022*Table3[[#This Row],[QUANTITY]]</f>
        <v>1920</v>
      </c>
      <c r="M10022" s="16">
        <f ca="1">K10022*Table3[[#This Row],[QUANTITY]]*(1-Table3[[#This Row],[DISCOUNT %]])</f>
        <v>2620.3160594531741</v>
      </c>
      <c r="N10022" s="3">
        <f>DAY(Table3[[#This Row],[DATE]])</f>
        <v>8</v>
      </c>
      <c r="O10022" s="3" t="str">
        <f>TEXT(Table3[[#This Row],[DATE]],"mmm")</f>
        <v>Jun</v>
      </c>
      <c r="P10022" s="3">
        <f>YEAR(Table3[[#This Row],[DATE]])</f>
        <v>2048</v>
      </c>
    </row>
    <row r="10023" spans="1:16" x14ac:dyDescent="0.3">
      <c r="A10023" s="6">
        <v>54218</v>
      </c>
      <c r="B10023" s="7" t="s">
        <v>1633</v>
      </c>
      <c r="C10023" s="9">
        <f t="shared" ca="1" si="312"/>
        <v>12</v>
      </c>
      <c r="D10023" s="9" t="s">
        <v>2115</v>
      </c>
      <c r="E10023" s="9" t="s">
        <v>2116</v>
      </c>
      <c r="F10023" s="10">
        <f t="shared" ca="1" si="313"/>
        <v>2.3458874792505649E-2</v>
      </c>
      <c r="G10023" s="3" t="str">
        <f>VLOOKUP(Table3[[#This Row],[PRODUCT ID]],Table1[[PRODUCT]:[SELLING PRICE]],1,FALSE)</f>
        <v>Product581</v>
      </c>
      <c r="H10023" s="3" t="str">
        <f>VLOOKUP(Table3[[#This Row],[PRODUCT ID]],Table1[[PRODUCT]:[SELLING PRICE]],2,FALSE)</f>
        <v>Category5</v>
      </c>
      <c r="I10023" s="3" t="str">
        <f>VLOOKUP(Table3[[#This Row],[PRODUCT ID]],Table1[[PRODUCT]:[SELLING PRICE]],3,FALSE)</f>
        <v>No</v>
      </c>
      <c r="J10023" s="16">
        <f ca="1">VLOOKUP(Table3[[#This Row],[PRODUCT ID]],Table1[[PRODUCT]:[SELLING PRICE]],4,FALSE)</f>
        <v>65</v>
      </c>
      <c r="K10023" s="16">
        <f ca="1">VLOOKUP(Table3[[#This Row],[PRODUCT ID]],Table1[[PRODUCT]:[SELLING PRICE]],5,FALSE)</f>
        <v>176.02540400916061</v>
      </c>
      <c r="L10023" s="16">
        <f ca="1">J10023*Table3[[#This Row],[QUANTITY]]</f>
        <v>780</v>
      </c>
      <c r="M10023" s="16">
        <f ca="1">K10023*Table3[[#This Row],[QUANTITY]]*(1-Table3[[#This Row],[DISCOUNT %]])</f>
        <v>2062.7525531545139</v>
      </c>
      <c r="N10023" s="3">
        <f>DAY(Table3[[#This Row],[DATE]])</f>
        <v>9</v>
      </c>
      <c r="O10023" s="3" t="str">
        <f>TEXT(Table3[[#This Row],[DATE]],"mmm")</f>
        <v>Jun</v>
      </c>
      <c r="P10023" s="3">
        <f>YEAR(Table3[[#This Row],[DATE]])</f>
        <v>2048</v>
      </c>
    </row>
    <row r="10024" spans="1:16" x14ac:dyDescent="0.3">
      <c r="A10024" s="6">
        <v>54219</v>
      </c>
      <c r="B10024" s="7" t="s">
        <v>1634</v>
      </c>
      <c r="C10024" s="9">
        <f t="shared" ca="1" si="312"/>
        <v>5</v>
      </c>
      <c r="D10024" s="9" t="s">
        <v>2116</v>
      </c>
      <c r="E10024" s="9" t="s">
        <v>2118</v>
      </c>
      <c r="F10024" s="10">
        <f t="shared" ca="1" si="313"/>
        <v>5.3453441107293637E-2</v>
      </c>
      <c r="G10024" s="3" t="str">
        <f>VLOOKUP(Table3[[#This Row],[PRODUCT ID]],Table1[[PRODUCT]:[SELLING PRICE]],1,FALSE)</f>
        <v>Product582</v>
      </c>
      <c r="H10024" s="3" t="str">
        <f>VLOOKUP(Table3[[#This Row],[PRODUCT ID]],Table1[[PRODUCT]:[SELLING PRICE]],2,FALSE)</f>
        <v>Category1</v>
      </c>
      <c r="I10024" s="3" t="str">
        <f>VLOOKUP(Table3[[#This Row],[PRODUCT ID]],Table1[[PRODUCT]:[SELLING PRICE]],3,FALSE)</f>
        <v>Ft</v>
      </c>
      <c r="J10024" s="16">
        <f ca="1">VLOOKUP(Table3[[#This Row],[PRODUCT ID]],Table1[[PRODUCT]:[SELLING PRICE]],4,FALSE)</f>
        <v>85</v>
      </c>
      <c r="K10024" s="16">
        <f ca="1">VLOOKUP(Table3[[#This Row],[PRODUCT ID]],Table1[[PRODUCT]:[SELLING PRICE]],5,FALSE)</f>
        <v>263.55893004690915</v>
      </c>
      <c r="L10024" s="16">
        <f ca="1">J10024*Table3[[#This Row],[QUANTITY]]</f>
        <v>425</v>
      </c>
      <c r="M10024" s="16">
        <f ca="1">K10024*Table3[[#This Row],[QUANTITY]]*(1-Table3[[#This Row],[DISCOUNT %]])</f>
        <v>1247.3539915067267</v>
      </c>
      <c r="N10024" s="3">
        <f>DAY(Table3[[#This Row],[DATE]])</f>
        <v>10</v>
      </c>
      <c r="O10024" s="3" t="str">
        <f>TEXT(Table3[[#This Row],[DATE]],"mmm")</f>
        <v>Jun</v>
      </c>
      <c r="P10024" s="3">
        <f>YEAR(Table3[[#This Row],[DATE]])</f>
        <v>2048</v>
      </c>
    </row>
    <row r="10025" spans="1:16" x14ac:dyDescent="0.3">
      <c r="A10025" s="6">
        <v>54220</v>
      </c>
      <c r="B10025" s="7" t="s">
        <v>1635</v>
      </c>
      <c r="C10025" s="9">
        <f t="shared" ca="1" si="312"/>
        <v>1</v>
      </c>
      <c r="D10025" s="9" t="s">
        <v>2116</v>
      </c>
      <c r="E10025" s="9" t="s">
        <v>2118</v>
      </c>
      <c r="F10025" s="10">
        <f t="shared" ca="1" si="313"/>
        <v>8.9939589384295762E-2</v>
      </c>
      <c r="G10025" s="3" t="str">
        <f>VLOOKUP(Table3[[#This Row],[PRODUCT ID]],Table1[[PRODUCT]:[SELLING PRICE]],1,FALSE)</f>
        <v>Product583</v>
      </c>
      <c r="H10025" s="3" t="str">
        <f>VLOOKUP(Table3[[#This Row],[PRODUCT ID]],Table1[[PRODUCT]:[SELLING PRICE]],2,FALSE)</f>
        <v>Category2</v>
      </c>
      <c r="I10025" s="3" t="str">
        <f>VLOOKUP(Table3[[#This Row],[PRODUCT ID]],Table1[[PRODUCT]:[SELLING PRICE]],3,FALSE)</f>
        <v>No</v>
      </c>
      <c r="J10025" s="16">
        <f ca="1">VLOOKUP(Table3[[#This Row],[PRODUCT ID]],Table1[[PRODUCT]:[SELLING PRICE]],4,FALSE)</f>
        <v>145</v>
      </c>
      <c r="K10025" s="16">
        <f ca="1">VLOOKUP(Table3[[#This Row],[PRODUCT ID]],Table1[[PRODUCT]:[SELLING PRICE]],5,FALSE)</f>
        <v>140.78883203689716</v>
      </c>
      <c r="L10025" s="16">
        <f ca="1">J10025*Table3[[#This Row],[QUANTITY]]</f>
        <v>145</v>
      </c>
      <c r="M10025" s="16">
        <f ca="1">K10025*Table3[[#This Row],[QUANTITY]]*(1-Table3[[#This Row],[DISCOUNT %]])</f>
        <v>128.12634229360404</v>
      </c>
      <c r="N10025" s="3">
        <f>DAY(Table3[[#This Row],[DATE]])</f>
        <v>11</v>
      </c>
      <c r="O10025" s="3" t="str">
        <f>TEXT(Table3[[#This Row],[DATE]],"mmm")</f>
        <v>Jun</v>
      </c>
      <c r="P10025" s="3">
        <f>YEAR(Table3[[#This Row],[DATE]])</f>
        <v>2048</v>
      </c>
    </row>
    <row r="10026" spans="1:16" x14ac:dyDescent="0.3">
      <c r="A10026" s="6">
        <v>54221</v>
      </c>
      <c r="B10026" s="7" t="s">
        <v>1636</v>
      </c>
      <c r="C10026" s="9">
        <f t="shared" ca="1" si="312"/>
        <v>12</v>
      </c>
      <c r="D10026" s="9" t="s">
        <v>2116</v>
      </c>
      <c r="E10026" s="9" t="s">
        <v>2116</v>
      </c>
      <c r="F10026" s="10">
        <f t="shared" ca="1" si="313"/>
        <v>5.7000158884128356E-3</v>
      </c>
      <c r="G10026" s="3" t="str">
        <f>VLOOKUP(Table3[[#This Row],[PRODUCT ID]],Table1[[PRODUCT]:[SELLING PRICE]],1,FALSE)</f>
        <v>Product584</v>
      </c>
      <c r="H10026" s="3" t="str">
        <f>VLOOKUP(Table3[[#This Row],[PRODUCT ID]],Table1[[PRODUCT]:[SELLING PRICE]],2,FALSE)</f>
        <v>Category3</v>
      </c>
      <c r="I10026" s="3" t="str">
        <f>VLOOKUP(Table3[[#This Row],[PRODUCT ID]],Table1[[PRODUCT]:[SELLING PRICE]],3,FALSE)</f>
        <v>Kg</v>
      </c>
      <c r="J10026" s="16">
        <f ca="1">VLOOKUP(Table3[[#This Row],[PRODUCT ID]],Table1[[PRODUCT]:[SELLING PRICE]],4,FALSE)</f>
        <v>169</v>
      </c>
      <c r="K10026" s="16">
        <f ca="1">VLOOKUP(Table3[[#This Row],[PRODUCT ID]],Table1[[PRODUCT]:[SELLING PRICE]],5,FALSE)</f>
        <v>231.06349783304682</v>
      </c>
      <c r="L10026" s="16">
        <f ca="1">J10026*Table3[[#This Row],[QUANTITY]]</f>
        <v>2028</v>
      </c>
      <c r="M10026" s="16">
        <f ca="1">K10026*Table3[[#This Row],[QUANTITY]]*(1-Table3[[#This Row],[DISCOUNT %]])</f>
        <v>2756.9571866899946</v>
      </c>
      <c r="N10026" s="3">
        <f>DAY(Table3[[#This Row],[DATE]])</f>
        <v>12</v>
      </c>
      <c r="O10026" s="3" t="str">
        <f>TEXT(Table3[[#This Row],[DATE]],"mmm")</f>
        <v>Jun</v>
      </c>
      <c r="P10026" s="3">
        <f>YEAR(Table3[[#This Row],[DATE]])</f>
        <v>2048</v>
      </c>
    </row>
    <row r="10027" spans="1:16" x14ac:dyDescent="0.3">
      <c r="A10027" s="6">
        <v>54222</v>
      </c>
      <c r="B10027" s="7" t="s">
        <v>1637</v>
      </c>
      <c r="C10027" s="9">
        <f t="shared" ca="1" si="312"/>
        <v>1</v>
      </c>
      <c r="D10027" s="9" t="s">
        <v>2115</v>
      </c>
      <c r="E10027" s="9" t="s">
        <v>2116</v>
      </c>
      <c r="F10027" s="10">
        <f t="shared" ca="1" si="313"/>
        <v>3.0988862435508382E-2</v>
      </c>
      <c r="G10027" s="3" t="str">
        <f>VLOOKUP(Table3[[#This Row],[PRODUCT ID]],Table1[[PRODUCT]:[SELLING PRICE]],1,FALSE)</f>
        <v>Product585</v>
      </c>
      <c r="H10027" s="3" t="str">
        <f>VLOOKUP(Table3[[#This Row],[PRODUCT ID]],Table1[[PRODUCT]:[SELLING PRICE]],2,FALSE)</f>
        <v>Category4</v>
      </c>
      <c r="I10027" s="3" t="str">
        <f>VLOOKUP(Table3[[#This Row],[PRODUCT ID]],Table1[[PRODUCT]:[SELLING PRICE]],3,FALSE)</f>
        <v>Kg</v>
      </c>
      <c r="J10027" s="16">
        <f ca="1">VLOOKUP(Table3[[#This Row],[PRODUCT ID]],Table1[[PRODUCT]:[SELLING PRICE]],4,FALSE)</f>
        <v>97</v>
      </c>
      <c r="K10027" s="16">
        <f ca="1">VLOOKUP(Table3[[#This Row],[PRODUCT ID]],Table1[[PRODUCT]:[SELLING PRICE]],5,FALSE)</f>
        <v>221.66062208834313</v>
      </c>
      <c r="L10027" s="16">
        <f ca="1">J10027*Table3[[#This Row],[QUANTITY]]</f>
        <v>97</v>
      </c>
      <c r="M10027" s="16">
        <f ca="1">K10027*Table3[[#This Row],[QUANTITY]]*(1-Table3[[#This Row],[DISCOUNT %]])</f>
        <v>214.79161156307825</v>
      </c>
      <c r="N10027" s="3">
        <f>DAY(Table3[[#This Row],[DATE]])</f>
        <v>13</v>
      </c>
      <c r="O10027" s="3" t="str">
        <f>TEXT(Table3[[#This Row],[DATE]],"mmm")</f>
        <v>Jun</v>
      </c>
      <c r="P10027" s="3">
        <f>YEAR(Table3[[#This Row],[DATE]])</f>
        <v>2048</v>
      </c>
    </row>
    <row r="10028" spans="1:16" x14ac:dyDescent="0.3">
      <c r="A10028" s="6">
        <v>54223</v>
      </c>
      <c r="B10028" s="7" t="s">
        <v>1638</v>
      </c>
      <c r="C10028" s="9">
        <f t="shared" ca="1" si="312"/>
        <v>1</v>
      </c>
      <c r="D10028" s="9" t="s">
        <v>2117</v>
      </c>
      <c r="E10028" s="9" t="s">
        <v>2116</v>
      </c>
      <c r="F10028" s="10">
        <f t="shared" ca="1" si="313"/>
        <v>8.8817170988127581E-2</v>
      </c>
      <c r="G10028" s="3" t="str">
        <f>VLOOKUP(Table3[[#This Row],[PRODUCT ID]],Table1[[PRODUCT]:[SELLING PRICE]],1,FALSE)</f>
        <v>Product586</v>
      </c>
      <c r="H10028" s="3" t="str">
        <f>VLOOKUP(Table3[[#This Row],[PRODUCT ID]],Table1[[PRODUCT]:[SELLING PRICE]],2,FALSE)</f>
        <v>Category5</v>
      </c>
      <c r="I10028" s="3" t="str">
        <f>VLOOKUP(Table3[[#This Row],[PRODUCT ID]],Table1[[PRODUCT]:[SELLING PRICE]],3,FALSE)</f>
        <v>Lt</v>
      </c>
      <c r="J10028" s="16">
        <f ca="1">VLOOKUP(Table3[[#This Row],[PRODUCT ID]],Table1[[PRODUCT]:[SELLING PRICE]],4,FALSE)</f>
        <v>61</v>
      </c>
      <c r="K10028" s="16">
        <f ca="1">VLOOKUP(Table3[[#This Row],[PRODUCT ID]],Table1[[PRODUCT]:[SELLING PRICE]],5,FALSE)</f>
        <v>157.91661498301946</v>
      </c>
      <c r="L10028" s="16">
        <f ca="1">J10028*Table3[[#This Row],[QUANTITY]]</f>
        <v>61</v>
      </c>
      <c r="M10028" s="16">
        <f ca="1">K10028*Table3[[#This Row],[QUANTITY]]*(1-Table3[[#This Row],[DISCOUNT %]])</f>
        <v>143.89090798820629</v>
      </c>
      <c r="N10028" s="3">
        <f>DAY(Table3[[#This Row],[DATE]])</f>
        <v>14</v>
      </c>
      <c r="O10028" s="3" t="str">
        <f>TEXT(Table3[[#This Row],[DATE]],"mmm")</f>
        <v>Jun</v>
      </c>
      <c r="P10028" s="3">
        <f>YEAR(Table3[[#This Row],[DATE]])</f>
        <v>2048</v>
      </c>
    </row>
    <row r="10029" spans="1:16" x14ac:dyDescent="0.3">
      <c r="A10029" s="6">
        <v>54224</v>
      </c>
      <c r="B10029" s="7" t="s">
        <v>1639</v>
      </c>
      <c r="C10029" s="9">
        <f t="shared" ca="1" si="312"/>
        <v>8</v>
      </c>
      <c r="D10029" s="9" t="s">
        <v>2117</v>
      </c>
      <c r="E10029" s="9" t="s">
        <v>2116</v>
      </c>
      <c r="F10029" s="10">
        <f t="shared" ca="1" si="313"/>
        <v>1.0212344515964379E-2</v>
      </c>
      <c r="G10029" s="3" t="str">
        <f>VLOOKUP(Table3[[#This Row],[PRODUCT ID]],Table1[[PRODUCT]:[SELLING PRICE]],1,FALSE)</f>
        <v>Product587</v>
      </c>
      <c r="H10029" s="3" t="str">
        <f>VLOOKUP(Table3[[#This Row],[PRODUCT ID]],Table1[[PRODUCT]:[SELLING PRICE]],2,FALSE)</f>
        <v>Category1</v>
      </c>
      <c r="I10029" s="3" t="str">
        <f>VLOOKUP(Table3[[#This Row],[PRODUCT ID]],Table1[[PRODUCT]:[SELLING PRICE]],3,FALSE)</f>
        <v>Kg</v>
      </c>
      <c r="J10029" s="16">
        <f ca="1">VLOOKUP(Table3[[#This Row],[PRODUCT ID]],Table1[[PRODUCT]:[SELLING PRICE]],4,FALSE)</f>
        <v>68</v>
      </c>
      <c r="K10029" s="16">
        <f ca="1">VLOOKUP(Table3[[#This Row],[PRODUCT ID]],Table1[[PRODUCT]:[SELLING PRICE]],5,FALSE)</f>
        <v>255.56851788882915</v>
      </c>
      <c r="L10029" s="16">
        <f ca="1">J10029*Table3[[#This Row],[QUANTITY]]</f>
        <v>544</v>
      </c>
      <c r="M10029" s="16">
        <f ca="1">K10029*Table3[[#This Row],[QUANTITY]]*(1-Table3[[#This Row],[DISCOUNT %]])</f>
        <v>2023.6685130937121</v>
      </c>
      <c r="N10029" s="3">
        <f>DAY(Table3[[#This Row],[DATE]])</f>
        <v>15</v>
      </c>
      <c r="O10029" s="3" t="str">
        <f>TEXT(Table3[[#This Row],[DATE]],"mmm")</f>
        <v>Jun</v>
      </c>
      <c r="P10029" s="3">
        <f>YEAR(Table3[[#This Row],[DATE]])</f>
        <v>2048</v>
      </c>
    </row>
    <row r="10030" spans="1:16" x14ac:dyDescent="0.3">
      <c r="A10030" s="6">
        <v>54225</v>
      </c>
      <c r="B10030" s="7" t="s">
        <v>1640</v>
      </c>
      <c r="C10030" s="9">
        <f t="shared" ca="1" si="312"/>
        <v>11</v>
      </c>
      <c r="D10030" s="9" t="s">
        <v>2116</v>
      </c>
      <c r="E10030" s="9" t="s">
        <v>2118</v>
      </c>
      <c r="F10030" s="10">
        <f t="shared" ca="1" si="313"/>
        <v>4.5052700337919555E-2</v>
      </c>
      <c r="G10030" s="3" t="str">
        <f>VLOOKUP(Table3[[#This Row],[PRODUCT ID]],Table1[[PRODUCT]:[SELLING PRICE]],1,FALSE)</f>
        <v>Product588</v>
      </c>
      <c r="H10030" s="3" t="str">
        <f>VLOOKUP(Table3[[#This Row],[PRODUCT ID]],Table1[[PRODUCT]:[SELLING PRICE]],2,FALSE)</f>
        <v>Category2</v>
      </c>
      <c r="I10030" s="3" t="str">
        <f>VLOOKUP(Table3[[#This Row],[PRODUCT ID]],Table1[[PRODUCT]:[SELLING PRICE]],3,FALSE)</f>
        <v>Lt</v>
      </c>
      <c r="J10030" s="16">
        <f ca="1">VLOOKUP(Table3[[#This Row],[PRODUCT ID]],Table1[[PRODUCT]:[SELLING PRICE]],4,FALSE)</f>
        <v>196</v>
      </c>
      <c r="K10030" s="16">
        <f ca="1">VLOOKUP(Table3[[#This Row],[PRODUCT ID]],Table1[[PRODUCT]:[SELLING PRICE]],5,FALSE)</f>
        <v>260.89821908990632</v>
      </c>
      <c r="L10030" s="16">
        <f ca="1">J10030*Table3[[#This Row],[QUANTITY]]</f>
        <v>2156</v>
      </c>
      <c r="M10030" s="16">
        <f ca="1">K10030*Table3[[#This Row],[QUANTITY]]*(1-Table3[[#This Row],[DISCOUNT %]])</f>
        <v>2740.5845478720707</v>
      </c>
      <c r="N10030" s="3">
        <f>DAY(Table3[[#This Row],[DATE]])</f>
        <v>16</v>
      </c>
      <c r="O10030" s="3" t="str">
        <f>TEXT(Table3[[#This Row],[DATE]],"mmm")</f>
        <v>Jun</v>
      </c>
      <c r="P10030" s="3">
        <f>YEAR(Table3[[#This Row],[DATE]])</f>
        <v>2048</v>
      </c>
    </row>
    <row r="10031" spans="1:16" x14ac:dyDescent="0.3">
      <c r="A10031" s="6">
        <v>54226</v>
      </c>
      <c r="B10031" s="7" t="s">
        <v>1641</v>
      </c>
      <c r="C10031" s="9">
        <f t="shared" ca="1" si="312"/>
        <v>11</v>
      </c>
      <c r="D10031" s="9" t="s">
        <v>2116</v>
      </c>
      <c r="E10031" s="9" t="s">
        <v>2116</v>
      </c>
      <c r="F10031" s="10">
        <f t="shared" ca="1" si="313"/>
        <v>1.1035111075079686E-2</v>
      </c>
      <c r="G10031" s="3" t="str">
        <f>VLOOKUP(Table3[[#This Row],[PRODUCT ID]],Table1[[PRODUCT]:[SELLING PRICE]],1,FALSE)</f>
        <v>Product589</v>
      </c>
      <c r="H10031" s="3" t="str">
        <f>VLOOKUP(Table3[[#This Row],[PRODUCT ID]],Table1[[PRODUCT]:[SELLING PRICE]],2,FALSE)</f>
        <v>Category3</v>
      </c>
      <c r="I10031" s="3" t="str">
        <f>VLOOKUP(Table3[[#This Row],[PRODUCT ID]],Table1[[PRODUCT]:[SELLING PRICE]],3,FALSE)</f>
        <v>Ft</v>
      </c>
      <c r="J10031" s="16">
        <f ca="1">VLOOKUP(Table3[[#This Row],[PRODUCT ID]],Table1[[PRODUCT]:[SELLING PRICE]],4,FALSE)</f>
        <v>114</v>
      </c>
      <c r="K10031" s="16">
        <f ca="1">VLOOKUP(Table3[[#This Row],[PRODUCT ID]],Table1[[PRODUCT]:[SELLING PRICE]],5,FALSE)</f>
        <v>308.24021749096835</v>
      </c>
      <c r="L10031" s="16">
        <f ca="1">J10031*Table3[[#This Row],[QUANTITY]]</f>
        <v>1254</v>
      </c>
      <c r="M10031" s="16">
        <f ca="1">K10031*Table3[[#This Row],[QUANTITY]]*(1-Table3[[#This Row],[DISCOUNT %]])</f>
        <v>3353.2262769846366</v>
      </c>
      <c r="N10031" s="3">
        <f>DAY(Table3[[#This Row],[DATE]])</f>
        <v>17</v>
      </c>
      <c r="O10031" s="3" t="str">
        <f>TEXT(Table3[[#This Row],[DATE]],"mmm")</f>
        <v>Jun</v>
      </c>
      <c r="P10031" s="3">
        <f>YEAR(Table3[[#This Row],[DATE]])</f>
        <v>2048</v>
      </c>
    </row>
    <row r="10032" spans="1:16" x14ac:dyDescent="0.3">
      <c r="A10032" s="6">
        <v>54227</v>
      </c>
      <c r="B10032" s="7" t="s">
        <v>1642</v>
      </c>
      <c r="C10032" s="9">
        <f t="shared" ca="1" si="312"/>
        <v>8</v>
      </c>
      <c r="D10032" s="9" t="s">
        <v>2116</v>
      </c>
      <c r="E10032" s="9" t="s">
        <v>2116</v>
      </c>
      <c r="F10032" s="10">
        <f t="shared" ca="1" si="313"/>
        <v>1.1821576489445318E-2</v>
      </c>
      <c r="G10032" s="3" t="str">
        <f>VLOOKUP(Table3[[#This Row],[PRODUCT ID]],Table1[[PRODUCT]:[SELLING PRICE]],1,FALSE)</f>
        <v>Product590</v>
      </c>
      <c r="H10032" s="3" t="str">
        <f>VLOOKUP(Table3[[#This Row],[PRODUCT ID]],Table1[[PRODUCT]:[SELLING PRICE]],2,FALSE)</f>
        <v>Category4</v>
      </c>
      <c r="I10032" s="3" t="str">
        <f>VLOOKUP(Table3[[#This Row],[PRODUCT ID]],Table1[[PRODUCT]:[SELLING PRICE]],3,FALSE)</f>
        <v>Kg</v>
      </c>
      <c r="J10032" s="16">
        <f ca="1">VLOOKUP(Table3[[#This Row],[PRODUCT ID]],Table1[[PRODUCT]:[SELLING PRICE]],4,FALSE)</f>
        <v>33</v>
      </c>
      <c r="K10032" s="16">
        <f ca="1">VLOOKUP(Table3[[#This Row],[PRODUCT ID]],Table1[[PRODUCT]:[SELLING PRICE]],5,FALSE)</f>
        <v>247.19198828534576</v>
      </c>
      <c r="L10032" s="16">
        <f ca="1">J10032*Table3[[#This Row],[QUANTITY]]</f>
        <v>264</v>
      </c>
      <c r="M10032" s="16">
        <f ca="1">K10032*Table3[[#This Row],[QUANTITY]]*(1-Table3[[#This Row],[DISCOUNT %]])</f>
        <v>1954.1583143060197</v>
      </c>
      <c r="N10032" s="3">
        <f>DAY(Table3[[#This Row],[DATE]])</f>
        <v>18</v>
      </c>
      <c r="O10032" s="3" t="str">
        <f>TEXT(Table3[[#This Row],[DATE]],"mmm")</f>
        <v>Jun</v>
      </c>
      <c r="P10032" s="3">
        <f>YEAR(Table3[[#This Row],[DATE]])</f>
        <v>2048</v>
      </c>
    </row>
    <row r="10033" spans="1:16" x14ac:dyDescent="0.3">
      <c r="A10033" s="6">
        <v>54228</v>
      </c>
      <c r="B10033" s="7" t="s">
        <v>1643</v>
      </c>
      <c r="C10033" s="9">
        <f t="shared" ca="1" si="312"/>
        <v>13</v>
      </c>
      <c r="D10033" s="9" t="s">
        <v>2116</v>
      </c>
      <c r="E10033" s="9" t="s">
        <v>2116</v>
      </c>
      <c r="F10033" s="10">
        <f t="shared" ca="1" si="313"/>
        <v>2.558702143652937E-2</v>
      </c>
      <c r="G10033" s="3" t="str">
        <f>VLOOKUP(Table3[[#This Row],[PRODUCT ID]],Table1[[PRODUCT]:[SELLING PRICE]],1,FALSE)</f>
        <v>Product591</v>
      </c>
      <c r="H10033" s="3" t="str">
        <f>VLOOKUP(Table3[[#This Row],[PRODUCT ID]],Table1[[PRODUCT]:[SELLING PRICE]],2,FALSE)</f>
        <v>Category5</v>
      </c>
      <c r="I10033" s="3" t="str">
        <f>VLOOKUP(Table3[[#This Row],[PRODUCT ID]],Table1[[PRODUCT]:[SELLING PRICE]],3,FALSE)</f>
        <v>No</v>
      </c>
      <c r="J10033" s="16">
        <f ca="1">VLOOKUP(Table3[[#This Row],[PRODUCT ID]],Table1[[PRODUCT]:[SELLING PRICE]],4,FALSE)</f>
        <v>46</v>
      </c>
      <c r="K10033" s="16">
        <f ca="1">VLOOKUP(Table3[[#This Row],[PRODUCT ID]],Table1[[PRODUCT]:[SELLING PRICE]],5,FALSE)</f>
        <v>316.1134611109714</v>
      </c>
      <c r="L10033" s="16">
        <f ca="1">J10033*Table3[[#This Row],[QUANTITY]]</f>
        <v>598</v>
      </c>
      <c r="M10033" s="16">
        <f ca="1">K10033*Table3[[#This Row],[QUANTITY]]*(1-Table3[[#This Row],[DISCOUNT %]])</f>
        <v>4004.3257696669434</v>
      </c>
      <c r="N10033" s="3">
        <f>DAY(Table3[[#This Row],[DATE]])</f>
        <v>19</v>
      </c>
      <c r="O10033" s="3" t="str">
        <f>TEXT(Table3[[#This Row],[DATE]],"mmm")</f>
        <v>Jun</v>
      </c>
      <c r="P10033" s="3">
        <f>YEAR(Table3[[#This Row],[DATE]])</f>
        <v>2048</v>
      </c>
    </row>
    <row r="10034" spans="1:16" x14ac:dyDescent="0.3">
      <c r="A10034" s="6">
        <v>54229</v>
      </c>
      <c r="B10034" s="7" t="s">
        <v>1644</v>
      </c>
      <c r="C10034" s="9">
        <f t="shared" ca="1" si="312"/>
        <v>7</v>
      </c>
      <c r="D10034" s="9" t="s">
        <v>2115</v>
      </c>
      <c r="E10034" s="9" t="s">
        <v>2116</v>
      </c>
      <c r="F10034" s="10">
        <f t="shared" ca="1" si="313"/>
        <v>5.5527170459474723E-2</v>
      </c>
      <c r="G10034" s="3" t="str">
        <f>VLOOKUP(Table3[[#This Row],[PRODUCT ID]],Table1[[PRODUCT]:[SELLING PRICE]],1,FALSE)</f>
        <v>Product592</v>
      </c>
      <c r="H10034" s="3" t="str">
        <f>VLOOKUP(Table3[[#This Row],[PRODUCT ID]],Table1[[PRODUCT]:[SELLING PRICE]],2,FALSE)</f>
        <v>Category1</v>
      </c>
      <c r="I10034" s="3" t="str">
        <f>VLOOKUP(Table3[[#This Row],[PRODUCT ID]],Table1[[PRODUCT]:[SELLING PRICE]],3,FALSE)</f>
        <v>No</v>
      </c>
      <c r="J10034" s="16">
        <f ca="1">VLOOKUP(Table3[[#This Row],[PRODUCT ID]],Table1[[PRODUCT]:[SELLING PRICE]],4,FALSE)</f>
        <v>170</v>
      </c>
      <c r="K10034" s="16">
        <f ca="1">VLOOKUP(Table3[[#This Row],[PRODUCT ID]],Table1[[PRODUCT]:[SELLING PRICE]],5,FALSE)</f>
        <v>313.51053148459403</v>
      </c>
      <c r="L10034" s="16">
        <f ca="1">J10034*Table3[[#This Row],[QUANTITY]]</f>
        <v>1190</v>
      </c>
      <c r="M10034" s="16">
        <f ca="1">K10034*Table3[[#This Row],[QUANTITY]]*(1-Table3[[#This Row],[DISCOUNT %]])</f>
        <v>2072.7152513340588</v>
      </c>
      <c r="N10034" s="3">
        <f>DAY(Table3[[#This Row],[DATE]])</f>
        <v>20</v>
      </c>
      <c r="O10034" s="3" t="str">
        <f>TEXT(Table3[[#This Row],[DATE]],"mmm")</f>
        <v>Jun</v>
      </c>
      <c r="P10034" s="3">
        <f>YEAR(Table3[[#This Row],[DATE]])</f>
        <v>2048</v>
      </c>
    </row>
    <row r="10035" spans="1:16" x14ac:dyDescent="0.3">
      <c r="A10035" s="6">
        <v>54230</v>
      </c>
      <c r="B10035" s="7" t="s">
        <v>1645</v>
      </c>
      <c r="C10035" s="9">
        <f t="shared" ca="1" si="312"/>
        <v>11</v>
      </c>
      <c r="D10035" s="9" t="s">
        <v>2116</v>
      </c>
      <c r="E10035" s="9" t="s">
        <v>2116</v>
      </c>
      <c r="F10035" s="10">
        <f t="shared" ca="1" si="313"/>
        <v>9.3722153003268513E-2</v>
      </c>
      <c r="G10035" s="3" t="str">
        <f>VLOOKUP(Table3[[#This Row],[PRODUCT ID]],Table1[[PRODUCT]:[SELLING PRICE]],1,FALSE)</f>
        <v>Product593</v>
      </c>
      <c r="H10035" s="3" t="str">
        <f>VLOOKUP(Table3[[#This Row],[PRODUCT ID]],Table1[[PRODUCT]:[SELLING PRICE]],2,FALSE)</f>
        <v>Category2</v>
      </c>
      <c r="I10035" s="3" t="str">
        <f>VLOOKUP(Table3[[#This Row],[PRODUCT ID]],Table1[[PRODUCT]:[SELLING PRICE]],3,FALSE)</f>
        <v>Ft</v>
      </c>
      <c r="J10035" s="16">
        <f ca="1">VLOOKUP(Table3[[#This Row],[PRODUCT ID]],Table1[[PRODUCT]:[SELLING PRICE]],4,FALSE)</f>
        <v>152</v>
      </c>
      <c r="K10035" s="16">
        <f ca="1">VLOOKUP(Table3[[#This Row],[PRODUCT ID]],Table1[[PRODUCT]:[SELLING PRICE]],5,FALSE)</f>
        <v>270.63325012124164</v>
      </c>
      <c r="L10035" s="16">
        <f ca="1">J10035*Table3[[#This Row],[QUANTITY]]</f>
        <v>1672</v>
      </c>
      <c r="M10035" s="16">
        <f ca="1">K10035*Table3[[#This Row],[QUANTITY]]*(1-Table3[[#This Row],[DISCOUNT %]])</f>
        <v>2697.9581117016746</v>
      </c>
      <c r="N10035" s="3">
        <f>DAY(Table3[[#This Row],[DATE]])</f>
        <v>21</v>
      </c>
      <c r="O10035" s="3" t="str">
        <f>TEXT(Table3[[#This Row],[DATE]],"mmm")</f>
        <v>Jun</v>
      </c>
      <c r="P10035" s="3">
        <f>YEAR(Table3[[#This Row],[DATE]])</f>
        <v>2048</v>
      </c>
    </row>
    <row r="10036" spans="1:16" x14ac:dyDescent="0.3">
      <c r="A10036" s="6">
        <v>54231</v>
      </c>
      <c r="B10036" s="7" t="s">
        <v>1646</v>
      </c>
      <c r="C10036" s="9">
        <f t="shared" ca="1" si="312"/>
        <v>9</v>
      </c>
      <c r="D10036" s="9" t="s">
        <v>2117</v>
      </c>
      <c r="E10036" s="9" t="s">
        <v>2118</v>
      </c>
      <c r="F10036" s="10">
        <f t="shared" ca="1" si="313"/>
        <v>4.7914658677802091E-2</v>
      </c>
      <c r="G10036" s="3" t="str">
        <f>VLOOKUP(Table3[[#This Row],[PRODUCT ID]],Table1[[PRODUCT]:[SELLING PRICE]],1,FALSE)</f>
        <v>Product594</v>
      </c>
      <c r="H10036" s="3" t="str">
        <f>VLOOKUP(Table3[[#This Row],[PRODUCT ID]],Table1[[PRODUCT]:[SELLING PRICE]],2,FALSE)</f>
        <v>Category3</v>
      </c>
      <c r="I10036" s="3" t="str">
        <f>VLOOKUP(Table3[[#This Row],[PRODUCT ID]],Table1[[PRODUCT]:[SELLING PRICE]],3,FALSE)</f>
        <v>No</v>
      </c>
      <c r="J10036" s="16">
        <f ca="1">VLOOKUP(Table3[[#This Row],[PRODUCT ID]],Table1[[PRODUCT]:[SELLING PRICE]],4,FALSE)</f>
        <v>103</v>
      </c>
      <c r="K10036" s="16">
        <f ca="1">VLOOKUP(Table3[[#This Row],[PRODUCT ID]],Table1[[PRODUCT]:[SELLING PRICE]],5,FALSE)</f>
        <v>194.26523221621534</v>
      </c>
      <c r="L10036" s="16">
        <f ca="1">J10036*Table3[[#This Row],[QUANTITY]]</f>
        <v>927</v>
      </c>
      <c r="M10036" s="16">
        <f ca="1">K10036*Table3[[#This Row],[QUANTITY]]*(1-Table3[[#This Row],[DISCOUNT %]])</f>
        <v>1664.6137192945027</v>
      </c>
      <c r="N10036" s="3">
        <f>DAY(Table3[[#This Row],[DATE]])</f>
        <v>22</v>
      </c>
      <c r="O10036" s="3" t="str">
        <f>TEXT(Table3[[#This Row],[DATE]],"mmm")</f>
        <v>Jun</v>
      </c>
      <c r="P10036" s="3">
        <f>YEAR(Table3[[#This Row],[DATE]])</f>
        <v>2048</v>
      </c>
    </row>
    <row r="10037" spans="1:16" x14ac:dyDescent="0.3">
      <c r="A10037" s="6">
        <v>54232</v>
      </c>
      <c r="B10037" s="7" t="s">
        <v>1647</v>
      </c>
      <c r="C10037" s="9">
        <f t="shared" ca="1" si="312"/>
        <v>14</v>
      </c>
      <c r="D10037" s="9" t="s">
        <v>2115</v>
      </c>
      <c r="E10037" s="9" t="s">
        <v>2118</v>
      </c>
      <c r="F10037" s="10">
        <f t="shared" ca="1" si="313"/>
        <v>5.5060702045436873E-2</v>
      </c>
      <c r="G10037" s="3" t="str">
        <f>VLOOKUP(Table3[[#This Row],[PRODUCT ID]],Table1[[PRODUCT]:[SELLING PRICE]],1,FALSE)</f>
        <v>Product595</v>
      </c>
      <c r="H10037" s="3" t="str">
        <f>VLOOKUP(Table3[[#This Row],[PRODUCT ID]],Table1[[PRODUCT]:[SELLING PRICE]],2,FALSE)</f>
        <v>Category4</v>
      </c>
      <c r="I10037" s="3" t="str">
        <f>VLOOKUP(Table3[[#This Row],[PRODUCT ID]],Table1[[PRODUCT]:[SELLING PRICE]],3,FALSE)</f>
        <v>Kg</v>
      </c>
      <c r="J10037" s="16">
        <f ca="1">VLOOKUP(Table3[[#This Row],[PRODUCT ID]],Table1[[PRODUCT]:[SELLING PRICE]],4,FALSE)</f>
        <v>199</v>
      </c>
      <c r="K10037" s="16">
        <f ca="1">VLOOKUP(Table3[[#This Row],[PRODUCT ID]],Table1[[PRODUCT]:[SELLING PRICE]],5,FALSE)</f>
        <v>83.244844460719904</v>
      </c>
      <c r="L10037" s="16">
        <f ca="1">J10037*Table3[[#This Row],[QUANTITY]]</f>
        <v>2786</v>
      </c>
      <c r="M10037" s="16">
        <f ca="1">K10037*Table3[[#This Row],[QUANTITY]]*(1-Table3[[#This Row],[DISCOUNT %]])</f>
        <v>1101.2585483626924</v>
      </c>
      <c r="N10037" s="3">
        <f>DAY(Table3[[#This Row],[DATE]])</f>
        <v>23</v>
      </c>
      <c r="O10037" s="3" t="str">
        <f>TEXT(Table3[[#This Row],[DATE]],"mmm")</f>
        <v>Jun</v>
      </c>
      <c r="P10037" s="3">
        <f>YEAR(Table3[[#This Row],[DATE]])</f>
        <v>2048</v>
      </c>
    </row>
    <row r="10038" spans="1:16" x14ac:dyDescent="0.3">
      <c r="A10038" s="6">
        <v>54233</v>
      </c>
      <c r="B10038" s="7" t="s">
        <v>1648</v>
      </c>
      <c r="C10038" s="9">
        <f t="shared" ca="1" si="312"/>
        <v>7</v>
      </c>
      <c r="D10038" s="9" t="s">
        <v>2115</v>
      </c>
      <c r="E10038" s="9" t="s">
        <v>2116</v>
      </c>
      <c r="F10038" s="10">
        <f t="shared" ca="1" si="313"/>
        <v>9.1767314177498699E-2</v>
      </c>
      <c r="G10038" s="3" t="str">
        <f>VLOOKUP(Table3[[#This Row],[PRODUCT ID]],Table1[[PRODUCT]:[SELLING PRICE]],1,FALSE)</f>
        <v>Product596</v>
      </c>
      <c r="H10038" s="3" t="str">
        <f>VLOOKUP(Table3[[#This Row],[PRODUCT ID]],Table1[[PRODUCT]:[SELLING PRICE]],2,FALSE)</f>
        <v>Category5</v>
      </c>
      <c r="I10038" s="3" t="str">
        <f>VLOOKUP(Table3[[#This Row],[PRODUCT ID]],Table1[[PRODUCT]:[SELLING PRICE]],3,FALSE)</f>
        <v>Kg</v>
      </c>
      <c r="J10038" s="16">
        <f ca="1">VLOOKUP(Table3[[#This Row],[PRODUCT ID]],Table1[[PRODUCT]:[SELLING PRICE]],4,FALSE)</f>
        <v>212</v>
      </c>
      <c r="K10038" s="16">
        <f ca="1">VLOOKUP(Table3[[#This Row],[PRODUCT ID]],Table1[[PRODUCT]:[SELLING PRICE]],5,FALSE)</f>
        <v>107.30438217171675</v>
      </c>
      <c r="L10038" s="16">
        <f ca="1">J10038*Table3[[#This Row],[QUANTITY]]</f>
        <v>1484</v>
      </c>
      <c r="M10038" s="16">
        <f ca="1">K10038*Table3[[#This Row],[QUANTITY]]*(1-Table3[[#This Row],[DISCOUNT %]])</f>
        <v>682.20143054239702</v>
      </c>
      <c r="N10038" s="3">
        <f>DAY(Table3[[#This Row],[DATE]])</f>
        <v>24</v>
      </c>
      <c r="O10038" s="3" t="str">
        <f>TEXT(Table3[[#This Row],[DATE]],"mmm")</f>
        <v>Jun</v>
      </c>
      <c r="P10038" s="3">
        <f>YEAR(Table3[[#This Row],[DATE]])</f>
        <v>2048</v>
      </c>
    </row>
    <row r="10039" spans="1:16" x14ac:dyDescent="0.3">
      <c r="A10039" s="6">
        <v>54234</v>
      </c>
      <c r="B10039" s="7" t="s">
        <v>1649</v>
      </c>
      <c r="C10039" s="9">
        <f t="shared" ca="1" si="312"/>
        <v>9</v>
      </c>
      <c r="D10039" s="9" t="s">
        <v>2115</v>
      </c>
      <c r="E10039" s="9" t="s">
        <v>2116</v>
      </c>
      <c r="F10039" s="10">
        <f t="shared" ca="1" si="313"/>
        <v>5.863561478166435E-3</v>
      </c>
      <c r="G10039" s="3" t="str">
        <f>VLOOKUP(Table3[[#This Row],[PRODUCT ID]],Table1[[PRODUCT]:[SELLING PRICE]],1,FALSE)</f>
        <v>Product597</v>
      </c>
      <c r="H10039" s="3" t="str">
        <f>VLOOKUP(Table3[[#This Row],[PRODUCT ID]],Table1[[PRODUCT]:[SELLING PRICE]],2,FALSE)</f>
        <v>Category1</v>
      </c>
      <c r="I10039" s="3" t="str">
        <f>VLOOKUP(Table3[[#This Row],[PRODUCT ID]],Table1[[PRODUCT]:[SELLING PRICE]],3,FALSE)</f>
        <v>Lt</v>
      </c>
      <c r="J10039" s="16">
        <f ca="1">VLOOKUP(Table3[[#This Row],[PRODUCT ID]],Table1[[PRODUCT]:[SELLING PRICE]],4,FALSE)</f>
        <v>55</v>
      </c>
      <c r="K10039" s="16">
        <f ca="1">VLOOKUP(Table3[[#This Row],[PRODUCT ID]],Table1[[PRODUCT]:[SELLING PRICE]],5,FALSE)</f>
        <v>294.90228470703693</v>
      </c>
      <c r="L10039" s="16">
        <f ca="1">J10039*Table3[[#This Row],[QUANTITY]]</f>
        <v>495</v>
      </c>
      <c r="M10039" s="16">
        <f ca="1">K10039*Table3[[#This Row],[QUANTITY]]*(1-Table3[[#This Row],[DISCOUNT %]])</f>
        <v>2638.5579632754493</v>
      </c>
      <c r="N10039" s="3">
        <f>DAY(Table3[[#This Row],[DATE]])</f>
        <v>25</v>
      </c>
      <c r="O10039" s="3" t="str">
        <f>TEXT(Table3[[#This Row],[DATE]],"mmm")</f>
        <v>Jun</v>
      </c>
      <c r="P10039" s="3">
        <f>YEAR(Table3[[#This Row],[DATE]])</f>
        <v>2048</v>
      </c>
    </row>
    <row r="10040" spans="1:16" x14ac:dyDescent="0.3">
      <c r="A10040" s="6">
        <v>54235</v>
      </c>
      <c r="B10040" s="7" t="s">
        <v>1650</v>
      </c>
      <c r="C10040" s="9">
        <f t="shared" ca="1" si="312"/>
        <v>4</v>
      </c>
      <c r="D10040" s="9" t="s">
        <v>2116</v>
      </c>
      <c r="E10040" s="9" t="s">
        <v>2116</v>
      </c>
      <c r="F10040" s="10">
        <f t="shared" ca="1" si="313"/>
        <v>5.5193672827177111E-2</v>
      </c>
      <c r="G10040" s="3" t="str">
        <f>VLOOKUP(Table3[[#This Row],[PRODUCT ID]],Table1[[PRODUCT]:[SELLING PRICE]],1,FALSE)</f>
        <v>Product598</v>
      </c>
      <c r="H10040" s="3" t="str">
        <f>VLOOKUP(Table3[[#This Row],[PRODUCT ID]],Table1[[PRODUCT]:[SELLING PRICE]],2,FALSE)</f>
        <v>Category2</v>
      </c>
      <c r="I10040" s="3" t="str">
        <f>VLOOKUP(Table3[[#This Row],[PRODUCT ID]],Table1[[PRODUCT]:[SELLING PRICE]],3,FALSE)</f>
        <v>Kg</v>
      </c>
      <c r="J10040" s="16">
        <f ca="1">VLOOKUP(Table3[[#This Row],[PRODUCT ID]],Table1[[PRODUCT]:[SELLING PRICE]],4,FALSE)</f>
        <v>202</v>
      </c>
      <c r="K10040" s="16">
        <f ca="1">VLOOKUP(Table3[[#This Row],[PRODUCT ID]],Table1[[PRODUCT]:[SELLING PRICE]],5,FALSE)</f>
        <v>128.35824658120035</v>
      </c>
      <c r="L10040" s="16">
        <f ca="1">J10040*Table3[[#This Row],[QUANTITY]]</f>
        <v>808</v>
      </c>
      <c r="M10040" s="16">
        <f ca="1">K10040*Table3[[#This Row],[QUANTITY]]*(1-Table3[[#This Row],[DISCOUNT %]])</f>
        <v>485.09473405890981</v>
      </c>
      <c r="N10040" s="3">
        <f>DAY(Table3[[#This Row],[DATE]])</f>
        <v>26</v>
      </c>
      <c r="O10040" s="3" t="str">
        <f>TEXT(Table3[[#This Row],[DATE]],"mmm")</f>
        <v>Jun</v>
      </c>
      <c r="P10040" s="3">
        <f>YEAR(Table3[[#This Row],[DATE]])</f>
        <v>2048</v>
      </c>
    </row>
    <row r="10041" spans="1:16" x14ac:dyDescent="0.3">
      <c r="A10041" s="6">
        <v>54236</v>
      </c>
      <c r="B10041" s="7" t="s">
        <v>1651</v>
      </c>
      <c r="C10041" s="9">
        <f t="shared" ca="1" si="312"/>
        <v>8</v>
      </c>
      <c r="D10041" s="9" t="s">
        <v>2116</v>
      </c>
      <c r="E10041" s="9" t="s">
        <v>2116</v>
      </c>
      <c r="F10041" s="10">
        <f t="shared" ca="1" si="313"/>
        <v>9.2850798151173003E-2</v>
      </c>
      <c r="G10041" s="3" t="str">
        <f>VLOOKUP(Table3[[#This Row],[PRODUCT ID]],Table1[[PRODUCT]:[SELLING PRICE]],1,FALSE)</f>
        <v>Product599</v>
      </c>
      <c r="H10041" s="3" t="str">
        <f>VLOOKUP(Table3[[#This Row],[PRODUCT ID]],Table1[[PRODUCT]:[SELLING PRICE]],2,FALSE)</f>
        <v>Category3</v>
      </c>
      <c r="I10041" s="3" t="str">
        <f>VLOOKUP(Table3[[#This Row],[PRODUCT ID]],Table1[[PRODUCT]:[SELLING PRICE]],3,FALSE)</f>
        <v>Lt</v>
      </c>
      <c r="J10041" s="16">
        <f ca="1">VLOOKUP(Table3[[#This Row],[PRODUCT ID]],Table1[[PRODUCT]:[SELLING PRICE]],4,FALSE)</f>
        <v>64</v>
      </c>
      <c r="K10041" s="16">
        <f ca="1">VLOOKUP(Table3[[#This Row],[PRODUCT ID]],Table1[[PRODUCT]:[SELLING PRICE]],5,FALSE)</f>
        <v>267.25797660513751</v>
      </c>
      <c r="L10041" s="16">
        <f ca="1">J10041*Table3[[#This Row],[QUANTITY]]</f>
        <v>512</v>
      </c>
      <c r="M10041" s="16">
        <f ca="1">K10041*Table3[[#This Row],[QUANTITY]]*(1-Table3[[#This Row],[DISCOUNT %]])</f>
        <v>1939.5428813206638</v>
      </c>
      <c r="N10041" s="3">
        <f>DAY(Table3[[#This Row],[DATE]])</f>
        <v>27</v>
      </c>
      <c r="O10041" s="3" t="str">
        <f>TEXT(Table3[[#This Row],[DATE]],"mmm")</f>
        <v>Jun</v>
      </c>
      <c r="P10041" s="3">
        <f>YEAR(Table3[[#This Row],[DATE]])</f>
        <v>2048</v>
      </c>
    </row>
    <row r="10042" spans="1:16" x14ac:dyDescent="0.3">
      <c r="A10042" s="6">
        <v>54237</v>
      </c>
      <c r="B10042" s="7" t="s">
        <v>1652</v>
      </c>
      <c r="C10042" s="9">
        <f t="shared" ca="1" si="312"/>
        <v>15</v>
      </c>
      <c r="D10042" s="9" t="s">
        <v>2116</v>
      </c>
      <c r="E10042" s="9" t="s">
        <v>2118</v>
      </c>
      <c r="F10042" s="10">
        <f t="shared" ca="1" si="313"/>
        <v>6.5244913837814139E-2</v>
      </c>
      <c r="G10042" s="3" t="str">
        <f>VLOOKUP(Table3[[#This Row],[PRODUCT ID]],Table1[[PRODUCT]:[SELLING PRICE]],1,FALSE)</f>
        <v>Product600</v>
      </c>
      <c r="H10042" s="3" t="str">
        <f>VLOOKUP(Table3[[#This Row],[PRODUCT ID]],Table1[[PRODUCT]:[SELLING PRICE]],2,FALSE)</f>
        <v>Category4</v>
      </c>
      <c r="I10042" s="3" t="str">
        <f>VLOOKUP(Table3[[#This Row],[PRODUCT ID]],Table1[[PRODUCT]:[SELLING PRICE]],3,FALSE)</f>
        <v>Ft</v>
      </c>
      <c r="J10042" s="16">
        <f ca="1">VLOOKUP(Table3[[#This Row],[PRODUCT ID]],Table1[[PRODUCT]:[SELLING PRICE]],4,FALSE)</f>
        <v>28</v>
      </c>
      <c r="K10042" s="16">
        <f ca="1">VLOOKUP(Table3[[#This Row],[PRODUCT ID]],Table1[[PRODUCT]:[SELLING PRICE]],5,FALSE)</f>
        <v>195.71290833249435</v>
      </c>
      <c r="L10042" s="16">
        <f ca="1">J10042*Table3[[#This Row],[QUANTITY]]</f>
        <v>420</v>
      </c>
      <c r="M10042" s="16">
        <f ca="1">K10042*Table3[[#This Row],[QUANTITY]]*(1-Table3[[#This Row],[DISCOUNT %]])</f>
        <v>2744.1545473708911</v>
      </c>
      <c r="N10042" s="3">
        <f>DAY(Table3[[#This Row],[DATE]])</f>
        <v>28</v>
      </c>
      <c r="O10042" s="3" t="str">
        <f>TEXT(Table3[[#This Row],[DATE]],"mmm")</f>
        <v>Jun</v>
      </c>
      <c r="P10042" s="3">
        <f>YEAR(Table3[[#This Row],[DATE]])</f>
        <v>2048</v>
      </c>
    </row>
    <row r="10043" spans="1:16" x14ac:dyDescent="0.3">
      <c r="A10043" s="6">
        <v>54238</v>
      </c>
      <c r="B10043" s="7" t="s">
        <v>1653</v>
      </c>
      <c r="C10043" s="9">
        <f t="shared" ca="1" si="312"/>
        <v>8</v>
      </c>
      <c r="D10043" s="9" t="s">
        <v>2115</v>
      </c>
      <c r="E10043" s="9" t="s">
        <v>2116</v>
      </c>
      <c r="F10043" s="10">
        <f t="shared" ca="1" si="313"/>
        <v>8.2811019433981989E-2</v>
      </c>
      <c r="G10043" s="3" t="str">
        <f>VLOOKUP(Table3[[#This Row],[PRODUCT ID]],Table1[[PRODUCT]:[SELLING PRICE]],1,FALSE)</f>
        <v>Product601</v>
      </c>
      <c r="H10043" s="3" t="str">
        <f>VLOOKUP(Table3[[#This Row],[PRODUCT ID]],Table1[[PRODUCT]:[SELLING PRICE]],2,FALSE)</f>
        <v>Category1</v>
      </c>
      <c r="I10043" s="3" t="str">
        <f>VLOOKUP(Table3[[#This Row],[PRODUCT ID]],Table1[[PRODUCT]:[SELLING PRICE]],3,FALSE)</f>
        <v>Kg</v>
      </c>
      <c r="J10043" s="16">
        <f ca="1">VLOOKUP(Table3[[#This Row],[PRODUCT ID]],Table1[[PRODUCT]:[SELLING PRICE]],4,FALSE)</f>
        <v>43</v>
      </c>
      <c r="K10043" s="16">
        <f ca="1">VLOOKUP(Table3[[#This Row],[PRODUCT ID]],Table1[[PRODUCT]:[SELLING PRICE]],5,FALSE)</f>
        <v>188.55413070750183</v>
      </c>
      <c r="L10043" s="16">
        <f ca="1">J10043*Table3[[#This Row],[QUANTITY]]</f>
        <v>344</v>
      </c>
      <c r="M10043" s="16">
        <f ca="1">K10043*Table3[[#This Row],[QUANTITY]]*(1-Table3[[#This Row],[DISCOUNT %]])</f>
        <v>1383.5181674010025</v>
      </c>
      <c r="N10043" s="3">
        <f>DAY(Table3[[#This Row],[DATE]])</f>
        <v>29</v>
      </c>
      <c r="O10043" s="3" t="str">
        <f>TEXT(Table3[[#This Row],[DATE]],"mmm")</f>
        <v>Jun</v>
      </c>
      <c r="P10043" s="3">
        <f>YEAR(Table3[[#This Row],[DATE]])</f>
        <v>2048</v>
      </c>
    </row>
    <row r="10044" spans="1:16" x14ac:dyDescent="0.3">
      <c r="A10044" s="6">
        <v>54239</v>
      </c>
      <c r="B10044" s="7" t="s">
        <v>1654</v>
      </c>
      <c r="C10044" s="9">
        <f t="shared" ca="1" si="312"/>
        <v>11</v>
      </c>
      <c r="D10044" s="9" t="s">
        <v>2117</v>
      </c>
      <c r="E10044" s="9" t="s">
        <v>2116</v>
      </c>
      <c r="F10044" s="10">
        <f t="shared" ca="1" si="313"/>
        <v>5.8213331005038574E-2</v>
      </c>
      <c r="G10044" s="3" t="str">
        <f>VLOOKUP(Table3[[#This Row],[PRODUCT ID]],Table1[[PRODUCT]:[SELLING PRICE]],1,FALSE)</f>
        <v>Product602</v>
      </c>
      <c r="H10044" s="3" t="str">
        <f>VLOOKUP(Table3[[#This Row],[PRODUCT ID]],Table1[[PRODUCT]:[SELLING PRICE]],2,FALSE)</f>
        <v>Category2</v>
      </c>
      <c r="I10044" s="3" t="str">
        <f>VLOOKUP(Table3[[#This Row],[PRODUCT ID]],Table1[[PRODUCT]:[SELLING PRICE]],3,FALSE)</f>
        <v>No</v>
      </c>
      <c r="J10044" s="16">
        <f ca="1">VLOOKUP(Table3[[#This Row],[PRODUCT ID]],Table1[[PRODUCT]:[SELLING PRICE]],4,FALSE)</f>
        <v>46</v>
      </c>
      <c r="K10044" s="16">
        <f ca="1">VLOOKUP(Table3[[#This Row],[PRODUCT ID]],Table1[[PRODUCT]:[SELLING PRICE]],5,FALSE)</f>
        <v>144.77288285733954</v>
      </c>
      <c r="L10044" s="16">
        <f ca="1">J10044*Table3[[#This Row],[QUANTITY]]</f>
        <v>506</v>
      </c>
      <c r="M10044" s="16">
        <f ca="1">K10044*Table3[[#This Row],[QUANTITY]]*(1-Table3[[#This Row],[DISCOUNT %]])</f>
        <v>1499.7968821771271</v>
      </c>
      <c r="N10044" s="3">
        <f>DAY(Table3[[#This Row],[DATE]])</f>
        <v>30</v>
      </c>
      <c r="O10044" s="3" t="str">
        <f>TEXT(Table3[[#This Row],[DATE]],"mmm")</f>
        <v>Jun</v>
      </c>
      <c r="P10044" s="3">
        <f>YEAR(Table3[[#This Row],[DATE]])</f>
        <v>2048</v>
      </c>
    </row>
    <row r="10045" spans="1:16" x14ac:dyDescent="0.3">
      <c r="A10045" s="6">
        <v>54240</v>
      </c>
      <c r="B10045" s="7" t="s">
        <v>1655</v>
      </c>
      <c r="C10045" s="9">
        <f t="shared" ca="1" si="312"/>
        <v>1</v>
      </c>
      <c r="D10045" s="9" t="s">
        <v>2117</v>
      </c>
      <c r="E10045" s="9" t="s">
        <v>2116</v>
      </c>
      <c r="F10045" s="10">
        <f t="shared" ca="1" si="313"/>
        <v>4.2390155477861407E-3</v>
      </c>
      <c r="G10045" s="3" t="str">
        <f>VLOOKUP(Table3[[#This Row],[PRODUCT ID]],Table1[[PRODUCT]:[SELLING PRICE]],1,FALSE)</f>
        <v>Product603</v>
      </c>
      <c r="H10045" s="3" t="str">
        <f>VLOOKUP(Table3[[#This Row],[PRODUCT ID]],Table1[[PRODUCT]:[SELLING PRICE]],2,FALSE)</f>
        <v>Category3</v>
      </c>
      <c r="I10045" s="3" t="str">
        <f>VLOOKUP(Table3[[#This Row],[PRODUCT ID]],Table1[[PRODUCT]:[SELLING PRICE]],3,FALSE)</f>
        <v>No</v>
      </c>
      <c r="J10045" s="16">
        <f ca="1">VLOOKUP(Table3[[#This Row],[PRODUCT ID]],Table1[[PRODUCT]:[SELLING PRICE]],4,FALSE)</f>
        <v>229</v>
      </c>
      <c r="K10045" s="16">
        <f ca="1">VLOOKUP(Table3[[#This Row],[PRODUCT ID]],Table1[[PRODUCT]:[SELLING PRICE]],5,FALSE)</f>
        <v>293.91099332879907</v>
      </c>
      <c r="L10045" s="16">
        <f ca="1">J10045*Table3[[#This Row],[QUANTITY]]</f>
        <v>229</v>
      </c>
      <c r="M10045" s="16">
        <f ca="1">K10045*Table3[[#This Row],[QUANTITY]]*(1-Table3[[#This Row],[DISCOUNT %]])</f>
        <v>292.66510005841303</v>
      </c>
      <c r="N10045" s="3">
        <f>DAY(Table3[[#This Row],[DATE]])</f>
        <v>1</v>
      </c>
      <c r="O10045" s="3" t="str">
        <f>TEXT(Table3[[#This Row],[DATE]],"mmm")</f>
        <v>Jul</v>
      </c>
      <c r="P10045" s="3">
        <f>YEAR(Table3[[#This Row],[DATE]])</f>
        <v>2048</v>
      </c>
    </row>
    <row r="10046" spans="1:16" x14ac:dyDescent="0.3">
      <c r="A10046" s="6">
        <v>54241</v>
      </c>
      <c r="B10046" s="7" t="s">
        <v>1656</v>
      </c>
      <c r="C10046" s="9">
        <f t="shared" ca="1" si="312"/>
        <v>10</v>
      </c>
      <c r="D10046" s="9" t="s">
        <v>2116</v>
      </c>
      <c r="E10046" s="9" t="s">
        <v>2116</v>
      </c>
      <c r="F10046" s="10">
        <f t="shared" ca="1" si="313"/>
        <v>9.7945707655218817E-2</v>
      </c>
      <c r="G10046" s="3" t="str">
        <f>VLOOKUP(Table3[[#This Row],[PRODUCT ID]],Table1[[PRODUCT]:[SELLING PRICE]],1,FALSE)</f>
        <v>Product604</v>
      </c>
      <c r="H10046" s="3" t="str">
        <f>VLOOKUP(Table3[[#This Row],[PRODUCT ID]],Table1[[PRODUCT]:[SELLING PRICE]],2,FALSE)</f>
        <v>Category4</v>
      </c>
      <c r="I10046" s="3" t="str">
        <f>VLOOKUP(Table3[[#This Row],[PRODUCT ID]],Table1[[PRODUCT]:[SELLING PRICE]],3,FALSE)</f>
        <v>Ft</v>
      </c>
      <c r="J10046" s="16">
        <f ca="1">VLOOKUP(Table3[[#This Row],[PRODUCT ID]],Table1[[PRODUCT]:[SELLING PRICE]],4,FALSE)</f>
        <v>135</v>
      </c>
      <c r="K10046" s="16">
        <f ca="1">VLOOKUP(Table3[[#This Row],[PRODUCT ID]],Table1[[PRODUCT]:[SELLING PRICE]],5,FALSE)</f>
        <v>299.45069375343712</v>
      </c>
      <c r="L10046" s="16">
        <f ca="1">J10046*Table3[[#This Row],[QUANTITY]]</f>
        <v>1350</v>
      </c>
      <c r="M10046" s="16">
        <f ca="1">K10046*Table3[[#This Row],[QUANTITY]]*(1-Table3[[#This Row],[DISCOUNT %]])</f>
        <v>2701.2078364591048</v>
      </c>
      <c r="N10046" s="3">
        <f>DAY(Table3[[#This Row],[DATE]])</f>
        <v>2</v>
      </c>
      <c r="O10046" s="3" t="str">
        <f>TEXT(Table3[[#This Row],[DATE]],"mmm")</f>
        <v>Jul</v>
      </c>
      <c r="P10046" s="3">
        <f>YEAR(Table3[[#This Row],[DATE]])</f>
        <v>2048</v>
      </c>
    </row>
    <row r="10047" spans="1:16" x14ac:dyDescent="0.3">
      <c r="A10047" s="6">
        <v>54242</v>
      </c>
      <c r="B10047" s="7" t="s">
        <v>1657</v>
      </c>
      <c r="C10047" s="9">
        <f t="shared" ca="1" si="312"/>
        <v>12</v>
      </c>
      <c r="D10047" s="9" t="s">
        <v>2116</v>
      </c>
      <c r="E10047" s="9" t="s">
        <v>2116</v>
      </c>
      <c r="F10047" s="10">
        <f t="shared" ca="1" si="313"/>
        <v>1.4552547378467473E-2</v>
      </c>
      <c r="G10047" s="3" t="str">
        <f>VLOOKUP(Table3[[#This Row],[PRODUCT ID]],Table1[[PRODUCT]:[SELLING PRICE]],1,FALSE)</f>
        <v>Product605</v>
      </c>
      <c r="H10047" s="3" t="str">
        <f>VLOOKUP(Table3[[#This Row],[PRODUCT ID]],Table1[[PRODUCT]:[SELLING PRICE]],2,FALSE)</f>
        <v>Category5</v>
      </c>
      <c r="I10047" s="3" t="str">
        <f>VLOOKUP(Table3[[#This Row],[PRODUCT ID]],Table1[[PRODUCT]:[SELLING PRICE]],3,FALSE)</f>
        <v>No</v>
      </c>
      <c r="J10047" s="16">
        <f ca="1">VLOOKUP(Table3[[#This Row],[PRODUCT ID]],Table1[[PRODUCT]:[SELLING PRICE]],4,FALSE)</f>
        <v>30</v>
      </c>
      <c r="K10047" s="16">
        <f ca="1">VLOOKUP(Table3[[#This Row],[PRODUCT ID]],Table1[[PRODUCT]:[SELLING PRICE]],5,FALSE)</f>
        <v>43.393673046861885</v>
      </c>
      <c r="L10047" s="16">
        <f ca="1">J10047*Table3[[#This Row],[QUANTITY]]</f>
        <v>360</v>
      </c>
      <c r="M10047" s="16">
        <f ca="1">K10047*Table3[[#This Row],[QUANTITY]]*(1-Table3[[#This Row],[DISCOUNT %]])</f>
        <v>513.14621476706043</v>
      </c>
      <c r="N10047" s="3">
        <f>DAY(Table3[[#This Row],[DATE]])</f>
        <v>3</v>
      </c>
      <c r="O10047" s="3" t="str">
        <f>TEXT(Table3[[#This Row],[DATE]],"mmm")</f>
        <v>Jul</v>
      </c>
      <c r="P10047" s="3">
        <f>YEAR(Table3[[#This Row],[DATE]])</f>
        <v>2048</v>
      </c>
    </row>
    <row r="10048" spans="1:16" x14ac:dyDescent="0.3">
      <c r="A10048" s="6">
        <v>54243</v>
      </c>
      <c r="B10048" s="7" t="s">
        <v>1658</v>
      </c>
      <c r="C10048" s="9">
        <f t="shared" ca="1" si="312"/>
        <v>3</v>
      </c>
      <c r="D10048" s="9" t="s">
        <v>2116</v>
      </c>
      <c r="E10048" s="9" t="s">
        <v>2118</v>
      </c>
      <c r="F10048" s="10">
        <f t="shared" ca="1" si="313"/>
        <v>3.0822166575101829E-2</v>
      </c>
      <c r="G10048" s="3" t="str">
        <f>VLOOKUP(Table3[[#This Row],[PRODUCT ID]],Table1[[PRODUCT]:[SELLING PRICE]],1,FALSE)</f>
        <v>Product606</v>
      </c>
      <c r="H10048" s="3" t="str">
        <f>VLOOKUP(Table3[[#This Row],[PRODUCT ID]],Table1[[PRODUCT]:[SELLING PRICE]],2,FALSE)</f>
        <v>Category1</v>
      </c>
      <c r="I10048" s="3" t="str">
        <f>VLOOKUP(Table3[[#This Row],[PRODUCT ID]],Table1[[PRODUCT]:[SELLING PRICE]],3,FALSE)</f>
        <v>Kg</v>
      </c>
      <c r="J10048" s="16">
        <f ca="1">VLOOKUP(Table3[[#This Row],[PRODUCT ID]],Table1[[PRODUCT]:[SELLING PRICE]],4,FALSE)</f>
        <v>231</v>
      </c>
      <c r="K10048" s="16">
        <f ca="1">VLOOKUP(Table3[[#This Row],[PRODUCT ID]],Table1[[PRODUCT]:[SELLING PRICE]],5,FALSE)</f>
        <v>33.75919223521494</v>
      </c>
      <c r="L10048" s="16">
        <f ca="1">J10048*Table3[[#This Row],[QUANTITY]]</f>
        <v>693</v>
      </c>
      <c r="M10048" s="16">
        <f ca="1">K10048*Table3[[#This Row],[QUANTITY]]*(1-Table3[[#This Row],[DISCOUNT %]])</f>
        <v>98.155982366100787</v>
      </c>
      <c r="N10048" s="3">
        <f>DAY(Table3[[#This Row],[DATE]])</f>
        <v>4</v>
      </c>
      <c r="O10048" s="3" t="str">
        <f>TEXT(Table3[[#This Row],[DATE]],"mmm")</f>
        <v>Jul</v>
      </c>
      <c r="P10048" s="3">
        <f>YEAR(Table3[[#This Row],[DATE]])</f>
        <v>2048</v>
      </c>
    </row>
    <row r="10049" spans="1:16" x14ac:dyDescent="0.3">
      <c r="A10049" s="6">
        <v>54244</v>
      </c>
      <c r="B10049" s="7" t="s">
        <v>1659</v>
      </c>
      <c r="C10049" s="9">
        <f t="shared" ca="1" si="312"/>
        <v>13</v>
      </c>
      <c r="D10049" s="9" t="s">
        <v>2116</v>
      </c>
      <c r="E10049" s="9" t="s">
        <v>2118</v>
      </c>
      <c r="F10049" s="10">
        <f t="shared" ca="1" si="313"/>
        <v>9.9191826159508098E-2</v>
      </c>
      <c r="G10049" s="3" t="str">
        <f>VLOOKUP(Table3[[#This Row],[PRODUCT ID]],Table1[[PRODUCT]:[SELLING PRICE]],1,FALSE)</f>
        <v>Product607</v>
      </c>
      <c r="H10049" s="3" t="str">
        <f>VLOOKUP(Table3[[#This Row],[PRODUCT ID]],Table1[[PRODUCT]:[SELLING PRICE]],2,FALSE)</f>
        <v>Category2</v>
      </c>
      <c r="I10049" s="3" t="str">
        <f>VLOOKUP(Table3[[#This Row],[PRODUCT ID]],Table1[[PRODUCT]:[SELLING PRICE]],3,FALSE)</f>
        <v>Kg</v>
      </c>
      <c r="J10049" s="16">
        <f ca="1">VLOOKUP(Table3[[#This Row],[PRODUCT ID]],Table1[[PRODUCT]:[SELLING PRICE]],4,FALSE)</f>
        <v>213</v>
      </c>
      <c r="K10049" s="16">
        <f ca="1">VLOOKUP(Table3[[#This Row],[PRODUCT ID]],Table1[[PRODUCT]:[SELLING PRICE]],5,FALSE)</f>
        <v>174.85588895436882</v>
      </c>
      <c r="L10049" s="16">
        <f ca="1">J10049*Table3[[#This Row],[QUANTITY]]</f>
        <v>2769</v>
      </c>
      <c r="M10049" s="16">
        <f ca="1">K10049*Table3[[#This Row],[QUANTITY]]*(1-Table3[[#This Row],[DISCOUNT %]])</f>
        <v>2047.6509821851309</v>
      </c>
      <c r="N10049" s="3">
        <f>DAY(Table3[[#This Row],[DATE]])</f>
        <v>5</v>
      </c>
      <c r="O10049" s="3" t="str">
        <f>TEXT(Table3[[#This Row],[DATE]],"mmm")</f>
        <v>Jul</v>
      </c>
      <c r="P10049" s="3">
        <f>YEAR(Table3[[#This Row],[DATE]])</f>
        <v>2048</v>
      </c>
    </row>
    <row r="10050" spans="1:16" x14ac:dyDescent="0.3">
      <c r="A10050" s="6">
        <v>54245</v>
      </c>
      <c r="B10050" s="7" t="s">
        <v>1660</v>
      </c>
      <c r="C10050" s="9">
        <f t="shared" ca="1" si="312"/>
        <v>15</v>
      </c>
      <c r="D10050" s="9" t="s">
        <v>2115</v>
      </c>
      <c r="E10050" s="9" t="s">
        <v>2116</v>
      </c>
      <c r="F10050" s="10">
        <f t="shared" ca="1" si="313"/>
        <v>7.362626181974756E-2</v>
      </c>
      <c r="G10050" s="3" t="str">
        <f>VLOOKUP(Table3[[#This Row],[PRODUCT ID]],Table1[[PRODUCT]:[SELLING PRICE]],1,FALSE)</f>
        <v>Product608</v>
      </c>
      <c r="H10050" s="3" t="str">
        <f>VLOOKUP(Table3[[#This Row],[PRODUCT ID]],Table1[[PRODUCT]:[SELLING PRICE]],2,FALSE)</f>
        <v>Category3</v>
      </c>
      <c r="I10050" s="3" t="str">
        <f>VLOOKUP(Table3[[#This Row],[PRODUCT ID]],Table1[[PRODUCT]:[SELLING PRICE]],3,FALSE)</f>
        <v>Lt</v>
      </c>
      <c r="J10050" s="16">
        <f ca="1">VLOOKUP(Table3[[#This Row],[PRODUCT ID]],Table1[[PRODUCT]:[SELLING PRICE]],4,FALSE)</f>
        <v>12</v>
      </c>
      <c r="K10050" s="16">
        <f ca="1">VLOOKUP(Table3[[#This Row],[PRODUCT ID]],Table1[[PRODUCT]:[SELLING PRICE]],5,FALSE)</f>
        <v>58.795872948983309</v>
      </c>
      <c r="L10050" s="16">
        <f ca="1">J10050*Table3[[#This Row],[QUANTITY]]</f>
        <v>180</v>
      </c>
      <c r="M10050" s="16">
        <f ca="1">K10050*Table3[[#This Row],[QUANTITY]]*(1-Table3[[#This Row],[DISCOUNT %]])</f>
        <v>817.00428919981277</v>
      </c>
      <c r="N10050" s="3">
        <f>DAY(Table3[[#This Row],[DATE]])</f>
        <v>6</v>
      </c>
      <c r="O10050" s="3" t="str">
        <f>TEXT(Table3[[#This Row],[DATE]],"mmm")</f>
        <v>Jul</v>
      </c>
      <c r="P10050" s="3">
        <f>YEAR(Table3[[#This Row],[DATE]])</f>
        <v>2048</v>
      </c>
    </row>
    <row r="10051" spans="1:16" x14ac:dyDescent="0.3">
      <c r="A10051" s="6">
        <v>54246</v>
      </c>
      <c r="B10051" s="7" t="s">
        <v>1661</v>
      </c>
      <c r="C10051" s="9">
        <f t="shared" ref="C10051:C10114" ca="1" si="314">RANDBETWEEN(1,15)</f>
        <v>4</v>
      </c>
      <c r="D10051" s="9" t="s">
        <v>2116</v>
      </c>
      <c r="E10051" s="9" t="s">
        <v>2116</v>
      </c>
      <c r="F10051" s="10">
        <f t="shared" ref="F10051:F10114" ca="1" si="315">RAND()*(0.1)</f>
        <v>6.6053177890839074E-2</v>
      </c>
      <c r="G10051" s="3" t="str">
        <f>VLOOKUP(Table3[[#This Row],[PRODUCT ID]],Table1[[PRODUCT]:[SELLING PRICE]],1,FALSE)</f>
        <v>Product609</v>
      </c>
      <c r="H10051" s="3" t="str">
        <f>VLOOKUP(Table3[[#This Row],[PRODUCT ID]],Table1[[PRODUCT]:[SELLING PRICE]],2,FALSE)</f>
        <v>Category4</v>
      </c>
      <c r="I10051" s="3" t="str">
        <f>VLOOKUP(Table3[[#This Row],[PRODUCT ID]],Table1[[PRODUCT]:[SELLING PRICE]],3,FALSE)</f>
        <v>Kg</v>
      </c>
      <c r="J10051" s="16">
        <f ca="1">VLOOKUP(Table3[[#This Row],[PRODUCT ID]],Table1[[PRODUCT]:[SELLING PRICE]],4,FALSE)</f>
        <v>38</v>
      </c>
      <c r="K10051" s="16">
        <f ca="1">VLOOKUP(Table3[[#This Row],[PRODUCT ID]],Table1[[PRODUCT]:[SELLING PRICE]],5,FALSE)</f>
        <v>186.42962799042508</v>
      </c>
      <c r="L10051" s="16">
        <f ca="1">J10051*Table3[[#This Row],[QUANTITY]]</f>
        <v>152</v>
      </c>
      <c r="M10051" s="16">
        <f ca="1">K10051*Table3[[#This Row],[QUANTITY]]*(1-Table3[[#This Row],[DISCOUNT %]])</f>
        <v>696.46143443460232</v>
      </c>
      <c r="N10051" s="3">
        <f>DAY(Table3[[#This Row],[DATE]])</f>
        <v>7</v>
      </c>
      <c r="O10051" s="3" t="str">
        <f>TEXT(Table3[[#This Row],[DATE]],"mmm")</f>
        <v>Jul</v>
      </c>
      <c r="P10051" s="3">
        <f>YEAR(Table3[[#This Row],[DATE]])</f>
        <v>2048</v>
      </c>
    </row>
    <row r="10052" spans="1:16" x14ac:dyDescent="0.3">
      <c r="A10052" s="6">
        <v>54247</v>
      </c>
      <c r="B10052" s="7" t="s">
        <v>1662</v>
      </c>
      <c r="C10052" s="9">
        <f t="shared" ca="1" si="314"/>
        <v>12</v>
      </c>
      <c r="D10052" s="9" t="s">
        <v>2117</v>
      </c>
      <c r="E10052" s="9" t="s">
        <v>2116</v>
      </c>
      <c r="F10052" s="10">
        <f t="shared" ca="1" si="315"/>
        <v>3.9540796092075364E-2</v>
      </c>
      <c r="G10052" s="3" t="str">
        <f>VLOOKUP(Table3[[#This Row],[PRODUCT ID]],Table1[[PRODUCT]:[SELLING PRICE]],1,FALSE)</f>
        <v>Product610</v>
      </c>
      <c r="H10052" s="3" t="str">
        <f>VLOOKUP(Table3[[#This Row],[PRODUCT ID]],Table1[[PRODUCT]:[SELLING PRICE]],2,FALSE)</f>
        <v>Category5</v>
      </c>
      <c r="I10052" s="3" t="str">
        <f>VLOOKUP(Table3[[#This Row],[PRODUCT ID]],Table1[[PRODUCT]:[SELLING PRICE]],3,FALSE)</f>
        <v>Lt</v>
      </c>
      <c r="J10052" s="16">
        <f ca="1">VLOOKUP(Table3[[#This Row],[PRODUCT ID]],Table1[[PRODUCT]:[SELLING PRICE]],4,FALSE)</f>
        <v>55</v>
      </c>
      <c r="K10052" s="16">
        <f ca="1">VLOOKUP(Table3[[#This Row],[PRODUCT ID]],Table1[[PRODUCT]:[SELLING PRICE]],5,FALSE)</f>
        <v>187.23099747686294</v>
      </c>
      <c r="L10052" s="16">
        <f ca="1">J10052*Table3[[#This Row],[QUANTITY]]</f>
        <v>660</v>
      </c>
      <c r="M10052" s="16">
        <f ca="1">K10052*Table3[[#This Row],[QUANTITY]]*(1-Table3[[#This Row],[DISCOUNT %]])</f>
        <v>2157.932817402173</v>
      </c>
      <c r="N10052" s="3">
        <f>DAY(Table3[[#This Row],[DATE]])</f>
        <v>8</v>
      </c>
      <c r="O10052" s="3" t="str">
        <f>TEXT(Table3[[#This Row],[DATE]],"mmm")</f>
        <v>Jul</v>
      </c>
      <c r="P10052" s="3">
        <f>YEAR(Table3[[#This Row],[DATE]])</f>
        <v>2048</v>
      </c>
    </row>
    <row r="10053" spans="1:16" x14ac:dyDescent="0.3">
      <c r="A10053" s="6">
        <v>54248</v>
      </c>
      <c r="B10053" s="7" t="s">
        <v>1663</v>
      </c>
      <c r="C10053" s="9">
        <f t="shared" ca="1" si="314"/>
        <v>4</v>
      </c>
      <c r="D10053" s="9" t="s">
        <v>2115</v>
      </c>
      <c r="E10053" s="9" t="s">
        <v>2116</v>
      </c>
      <c r="F10053" s="10">
        <f t="shared" ca="1" si="315"/>
        <v>2.0336218658215877E-2</v>
      </c>
      <c r="G10053" s="3" t="str">
        <f>VLOOKUP(Table3[[#This Row],[PRODUCT ID]],Table1[[PRODUCT]:[SELLING PRICE]],1,FALSE)</f>
        <v>Product611</v>
      </c>
      <c r="H10053" s="3" t="str">
        <f>VLOOKUP(Table3[[#This Row],[PRODUCT ID]],Table1[[PRODUCT]:[SELLING PRICE]],2,FALSE)</f>
        <v>Category1</v>
      </c>
      <c r="I10053" s="3" t="str">
        <f>VLOOKUP(Table3[[#This Row],[PRODUCT ID]],Table1[[PRODUCT]:[SELLING PRICE]],3,FALSE)</f>
        <v>Ft</v>
      </c>
      <c r="J10053" s="16">
        <f ca="1">VLOOKUP(Table3[[#This Row],[PRODUCT ID]],Table1[[PRODUCT]:[SELLING PRICE]],4,FALSE)</f>
        <v>131</v>
      </c>
      <c r="K10053" s="16">
        <f ca="1">VLOOKUP(Table3[[#This Row],[PRODUCT ID]],Table1[[PRODUCT]:[SELLING PRICE]],5,FALSE)</f>
        <v>187.22192705909015</v>
      </c>
      <c r="L10053" s="16">
        <f ca="1">J10053*Table3[[#This Row],[QUANTITY]]</f>
        <v>524</v>
      </c>
      <c r="M10053" s="16">
        <f ca="1">K10053*Table3[[#This Row],[QUANTITY]]*(1-Table3[[#This Row],[DISCOUNT %]])</f>
        <v>733.65816405121575</v>
      </c>
      <c r="N10053" s="3">
        <f>DAY(Table3[[#This Row],[DATE]])</f>
        <v>9</v>
      </c>
      <c r="O10053" s="3" t="str">
        <f>TEXT(Table3[[#This Row],[DATE]],"mmm")</f>
        <v>Jul</v>
      </c>
      <c r="P10053" s="3">
        <f>YEAR(Table3[[#This Row],[DATE]])</f>
        <v>2048</v>
      </c>
    </row>
    <row r="10054" spans="1:16" x14ac:dyDescent="0.3">
      <c r="A10054" s="6">
        <v>54249</v>
      </c>
      <c r="B10054" s="7" t="s">
        <v>1664</v>
      </c>
      <c r="C10054" s="9">
        <f t="shared" ca="1" si="314"/>
        <v>14</v>
      </c>
      <c r="D10054" s="9" t="s">
        <v>2115</v>
      </c>
      <c r="E10054" s="9" t="s">
        <v>2118</v>
      </c>
      <c r="F10054" s="10">
        <f t="shared" ca="1" si="315"/>
        <v>1.4392881140635739E-2</v>
      </c>
      <c r="G10054" s="3" t="str">
        <f>VLOOKUP(Table3[[#This Row],[PRODUCT ID]],Table1[[PRODUCT]:[SELLING PRICE]],1,FALSE)</f>
        <v>Product612</v>
      </c>
      <c r="H10054" s="3" t="str">
        <f>VLOOKUP(Table3[[#This Row],[PRODUCT ID]],Table1[[PRODUCT]:[SELLING PRICE]],2,FALSE)</f>
        <v>Category2</v>
      </c>
      <c r="I10054" s="3" t="str">
        <f>VLOOKUP(Table3[[#This Row],[PRODUCT ID]],Table1[[PRODUCT]:[SELLING PRICE]],3,FALSE)</f>
        <v>Kg</v>
      </c>
      <c r="J10054" s="16">
        <f ca="1">VLOOKUP(Table3[[#This Row],[PRODUCT ID]],Table1[[PRODUCT]:[SELLING PRICE]],4,FALSE)</f>
        <v>223</v>
      </c>
      <c r="K10054" s="16">
        <f ca="1">VLOOKUP(Table3[[#This Row],[PRODUCT ID]],Table1[[PRODUCT]:[SELLING PRICE]],5,FALSE)</f>
        <v>95.877778206996197</v>
      </c>
      <c r="L10054" s="16">
        <f ca="1">J10054*Table3[[#This Row],[QUANTITY]]</f>
        <v>3122</v>
      </c>
      <c r="M10054" s="16">
        <f ca="1">K10054*Table3[[#This Row],[QUANTITY]]*(1-Table3[[#This Row],[DISCOUNT %]])</f>
        <v>1322.9694903772852</v>
      </c>
      <c r="N10054" s="3">
        <f>DAY(Table3[[#This Row],[DATE]])</f>
        <v>10</v>
      </c>
      <c r="O10054" s="3" t="str">
        <f>TEXT(Table3[[#This Row],[DATE]],"mmm")</f>
        <v>Jul</v>
      </c>
      <c r="P10054" s="3">
        <f>YEAR(Table3[[#This Row],[DATE]])</f>
        <v>2048</v>
      </c>
    </row>
    <row r="10055" spans="1:16" x14ac:dyDescent="0.3">
      <c r="A10055" s="6">
        <v>54250</v>
      </c>
      <c r="B10055" s="7" t="s">
        <v>1665</v>
      </c>
      <c r="C10055" s="9">
        <f t="shared" ca="1" si="314"/>
        <v>2</v>
      </c>
      <c r="D10055" s="9" t="s">
        <v>2115</v>
      </c>
      <c r="E10055" s="9" t="s">
        <v>2116</v>
      </c>
      <c r="F10055" s="10">
        <f t="shared" ca="1" si="315"/>
        <v>9.1583222947543341E-2</v>
      </c>
      <c r="G10055" s="3" t="str">
        <f>VLOOKUP(Table3[[#This Row],[PRODUCT ID]],Table1[[PRODUCT]:[SELLING PRICE]],1,FALSE)</f>
        <v>Product613</v>
      </c>
      <c r="H10055" s="3" t="str">
        <f>VLOOKUP(Table3[[#This Row],[PRODUCT ID]],Table1[[PRODUCT]:[SELLING PRICE]],2,FALSE)</f>
        <v>Category3</v>
      </c>
      <c r="I10055" s="3" t="str">
        <f>VLOOKUP(Table3[[#This Row],[PRODUCT ID]],Table1[[PRODUCT]:[SELLING PRICE]],3,FALSE)</f>
        <v>No</v>
      </c>
      <c r="J10055" s="16">
        <f ca="1">VLOOKUP(Table3[[#This Row],[PRODUCT ID]],Table1[[PRODUCT]:[SELLING PRICE]],4,FALSE)</f>
        <v>17</v>
      </c>
      <c r="K10055" s="16">
        <f ca="1">VLOOKUP(Table3[[#This Row],[PRODUCT ID]],Table1[[PRODUCT]:[SELLING PRICE]],5,FALSE)</f>
        <v>82.507905205798181</v>
      </c>
      <c r="L10055" s="16">
        <f ca="1">J10055*Table3[[#This Row],[QUANTITY]]</f>
        <v>34</v>
      </c>
      <c r="M10055" s="16">
        <f ca="1">K10055*Table3[[#This Row],[QUANTITY]]*(1-Table3[[#This Row],[DISCOUNT %]])</f>
        <v>149.90313065680161</v>
      </c>
      <c r="N10055" s="3">
        <f>DAY(Table3[[#This Row],[DATE]])</f>
        <v>11</v>
      </c>
      <c r="O10055" s="3" t="str">
        <f>TEXT(Table3[[#This Row],[DATE]],"mmm")</f>
        <v>Jul</v>
      </c>
      <c r="P10055" s="3">
        <f>YEAR(Table3[[#This Row],[DATE]])</f>
        <v>2048</v>
      </c>
    </row>
    <row r="10056" spans="1:16" x14ac:dyDescent="0.3">
      <c r="A10056" s="6">
        <v>54251</v>
      </c>
      <c r="B10056" s="7" t="s">
        <v>1666</v>
      </c>
      <c r="C10056" s="9">
        <f t="shared" ca="1" si="314"/>
        <v>11</v>
      </c>
      <c r="D10056" s="9" t="s">
        <v>2116</v>
      </c>
      <c r="E10056" s="9" t="s">
        <v>2116</v>
      </c>
      <c r="F10056" s="10">
        <f t="shared" ca="1" si="315"/>
        <v>2.5994733611918341E-2</v>
      </c>
      <c r="G10056" s="3" t="str">
        <f>VLOOKUP(Table3[[#This Row],[PRODUCT ID]],Table1[[PRODUCT]:[SELLING PRICE]],1,FALSE)</f>
        <v>Product614</v>
      </c>
      <c r="H10056" s="3" t="str">
        <f>VLOOKUP(Table3[[#This Row],[PRODUCT ID]],Table1[[PRODUCT]:[SELLING PRICE]],2,FALSE)</f>
        <v>Category4</v>
      </c>
      <c r="I10056" s="3" t="str">
        <f>VLOOKUP(Table3[[#This Row],[PRODUCT ID]],Table1[[PRODUCT]:[SELLING PRICE]],3,FALSE)</f>
        <v>No</v>
      </c>
      <c r="J10056" s="16">
        <f ca="1">VLOOKUP(Table3[[#This Row],[PRODUCT ID]],Table1[[PRODUCT]:[SELLING PRICE]],4,FALSE)</f>
        <v>153</v>
      </c>
      <c r="K10056" s="16">
        <f ca="1">VLOOKUP(Table3[[#This Row],[PRODUCT ID]],Table1[[PRODUCT]:[SELLING PRICE]],5,FALSE)</f>
        <v>169.92565302164709</v>
      </c>
      <c r="L10056" s="16">
        <f ca="1">J10056*Table3[[#This Row],[QUANTITY]]</f>
        <v>1683</v>
      </c>
      <c r="M10056" s="16">
        <f ca="1">K10056*Table3[[#This Row],[QUANTITY]]*(1-Table3[[#This Row],[DISCOUNT %]])</f>
        <v>1820.5932903126991</v>
      </c>
      <c r="N10056" s="3">
        <f>DAY(Table3[[#This Row],[DATE]])</f>
        <v>12</v>
      </c>
      <c r="O10056" s="3" t="str">
        <f>TEXT(Table3[[#This Row],[DATE]],"mmm")</f>
        <v>Jul</v>
      </c>
      <c r="P10056" s="3">
        <f>YEAR(Table3[[#This Row],[DATE]])</f>
        <v>2048</v>
      </c>
    </row>
    <row r="10057" spans="1:16" x14ac:dyDescent="0.3">
      <c r="A10057" s="6">
        <v>54252</v>
      </c>
      <c r="B10057" s="7" t="s">
        <v>1667</v>
      </c>
      <c r="C10057" s="9">
        <f t="shared" ca="1" si="314"/>
        <v>14</v>
      </c>
      <c r="D10057" s="9" t="s">
        <v>2116</v>
      </c>
      <c r="E10057" s="9" t="s">
        <v>2116</v>
      </c>
      <c r="F10057" s="10">
        <f t="shared" ca="1" si="315"/>
        <v>8.1566140960964831E-2</v>
      </c>
      <c r="G10057" s="3" t="str">
        <f>VLOOKUP(Table3[[#This Row],[PRODUCT ID]],Table1[[PRODUCT]:[SELLING PRICE]],1,FALSE)</f>
        <v>Product615</v>
      </c>
      <c r="H10057" s="3" t="str">
        <f>VLOOKUP(Table3[[#This Row],[PRODUCT ID]],Table1[[PRODUCT]:[SELLING PRICE]],2,FALSE)</f>
        <v>Category5</v>
      </c>
      <c r="I10057" s="3" t="str">
        <f>VLOOKUP(Table3[[#This Row],[PRODUCT ID]],Table1[[PRODUCT]:[SELLING PRICE]],3,FALSE)</f>
        <v>Ft</v>
      </c>
      <c r="J10057" s="16">
        <f ca="1">VLOOKUP(Table3[[#This Row],[PRODUCT ID]],Table1[[PRODUCT]:[SELLING PRICE]],4,FALSE)</f>
        <v>124</v>
      </c>
      <c r="K10057" s="16">
        <f ca="1">VLOOKUP(Table3[[#This Row],[PRODUCT ID]],Table1[[PRODUCT]:[SELLING PRICE]],5,FALSE)</f>
        <v>146.14377256362681</v>
      </c>
      <c r="L10057" s="16">
        <f ca="1">J10057*Table3[[#This Row],[QUANTITY]]</f>
        <v>1736</v>
      </c>
      <c r="M10057" s="16">
        <f ca="1">K10057*Table3[[#This Row],[QUANTITY]]*(1-Table3[[#This Row],[DISCOUNT %]])</f>
        <v>1879.1274461418877</v>
      </c>
      <c r="N10057" s="3">
        <f>DAY(Table3[[#This Row],[DATE]])</f>
        <v>13</v>
      </c>
      <c r="O10057" s="3" t="str">
        <f>TEXT(Table3[[#This Row],[DATE]],"mmm")</f>
        <v>Jul</v>
      </c>
      <c r="P10057" s="3">
        <f>YEAR(Table3[[#This Row],[DATE]])</f>
        <v>2048</v>
      </c>
    </row>
    <row r="10058" spans="1:16" x14ac:dyDescent="0.3">
      <c r="A10058" s="6">
        <v>54253</v>
      </c>
      <c r="B10058" s="7" t="s">
        <v>1668</v>
      </c>
      <c r="C10058" s="9">
        <f t="shared" ca="1" si="314"/>
        <v>8</v>
      </c>
      <c r="D10058" s="9" t="s">
        <v>2116</v>
      </c>
      <c r="E10058" s="9" t="s">
        <v>2116</v>
      </c>
      <c r="F10058" s="10">
        <f t="shared" ca="1" si="315"/>
        <v>3.1454920521255383E-2</v>
      </c>
      <c r="G10058" s="3" t="str">
        <f>VLOOKUP(Table3[[#This Row],[PRODUCT ID]],Table1[[PRODUCT]:[SELLING PRICE]],1,FALSE)</f>
        <v>Product616</v>
      </c>
      <c r="H10058" s="3" t="str">
        <f>VLOOKUP(Table3[[#This Row],[PRODUCT ID]],Table1[[PRODUCT]:[SELLING PRICE]],2,FALSE)</f>
        <v>Category1</v>
      </c>
      <c r="I10058" s="3" t="str">
        <f>VLOOKUP(Table3[[#This Row],[PRODUCT ID]],Table1[[PRODUCT]:[SELLING PRICE]],3,FALSE)</f>
        <v>No</v>
      </c>
      <c r="J10058" s="16">
        <f ca="1">VLOOKUP(Table3[[#This Row],[PRODUCT ID]],Table1[[PRODUCT]:[SELLING PRICE]],4,FALSE)</f>
        <v>100</v>
      </c>
      <c r="K10058" s="16">
        <f ca="1">VLOOKUP(Table3[[#This Row],[PRODUCT ID]],Table1[[PRODUCT]:[SELLING PRICE]],5,FALSE)</f>
        <v>117.45221366907111</v>
      </c>
      <c r="L10058" s="16">
        <f ca="1">J10058*Table3[[#This Row],[QUANTITY]]</f>
        <v>800</v>
      </c>
      <c r="M10058" s="16">
        <f ca="1">K10058*Table3[[#This Row],[QUANTITY]]*(1-Table3[[#This Row],[DISCOUNT %]])</f>
        <v>910.0621089845198</v>
      </c>
      <c r="N10058" s="3">
        <f>DAY(Table3[[#This Row],[DATE]])</f>
        <v>14</v>
      </c>
      <c r="O10058" s="3" t="str">
        <f>TEXT(Table3[[#This Row],[DATE]],"mmm")</f>
        <v>Jul</v>
      </c>
      <c r="P10058" s="3">
        <f>YEAR(Table3[[#This Row],[DATE]])</f>
        <v>2048</v>
      </c>
    </row>
    <row r="10059" spans="1:16" x14ac:dyDescent="0.3">
      <c r="A10059" s="6">
        <v>54254</v>
      </c>
      <c r="B10059" s="7" t="s">
        <v>1669</v>
      </c>
      <c r="C10059" s="9">
        <f t="shared" ca="1" si="314"/>
        <v>7</v>
      </c>
      <c r="D10059" s="9" t="s">
        <v>2115</v>
      </c>
      <c r="E10059" s="9" t="s">
        <v>2116</v>
      </c>
      <c r="F10059" s="10">
        <f t="shared" ca="1" si="315"/>
        <v>4.7416131965033748E-2</v>
      </c>
      <c r="G10059" s="3" t="str">
        <f>VLOOKUP(Table3[[#This Row],[PRODUCT ID]],Table1[[PRODUCT]:[SELLING PRICE]],1,FALSE)</f>
        <v>Product617</v>
      </c>
      <c r="H10059" s="3" t="str">
        <f>VLOOKUP(Table3[[#This Row],[PRODUCT ID]],Table1[[PRODUCT]:[SELLING PRICE]],2,FALSE)</f>
        <v>Category2</v>
      </c>
      <c r="I10059" s="3" t="str">
        <f>VLOOKUP(Table3[[#This Row],[PRODUCT ID]],Table1[[PRODUCT]:[SELLING PRICE]],3,FALSE)</f>
        <v>Kg</v>
      </c>
      <c r="J10059" s="16">
        <f ca="1">VLOOKUP(Table3[[#This Row],[PRODUCT ID]],Table1[[PRODUCT]:[SELLING PRICE]],4,FALSE)</f>
        <v>82</v>
      </c>
      <c r="K10059" s="16">
        <f ca="1">VLOOKUP(Table3[[#This Row],[PRODUCT ID]],Table1[[PRODUCT]:[SELLING PRICE]],5,FALSE)</f>
        <v>156.56601318887695</v>
      </c>
      <c r="L10059" s="16">
        <f ca="1">J10059*Table3[[#This Row],[QUANTITY]]</f>
        <v>574</v>
      </c>
      <c r="M10059" s="16">
        <f ca="1">K10059*Table3[[#This Row],[QUANTITY]]*(1-Table3[[#This Row],[DISCOUNT %]])</f>
        <v>1043.9958091239178</v>
      </c>
      <c r="N10059" s="3">
        <f>DAY(Table3[[#This Row],[DATE]])</f>
        <v>15</v>
      </c>
      <c r="O10059" s="3" t="str">
        <f>TEXT(Table3[[#This Row],[DATE]],"mmm")</f>
        <v>Jul</v>
      </c>
      <c r="P10059" s="3">
        <f>YEAR(Table3[[#This Row],[DATE]])</f>
        <v>2048</v>
      </c>
    </row>
    <row r="10060" spans="1:16" x14ac:dyDescent="0.3">
      <c r="A10060" s="6">
        <v>54255</v>
      </c>
      <c r="B10060" s="7" t="s">
        <v>1670</v>
      </c>
      <c r="C10060" s="9">
        <f t="shared" ca="1" si="314"/>
        <v>13</v>
      </c>
      <c r="D10060" s="9" t="s">
        <v>2117</v>
      </c>
      <c r="E10060" s="9" t="s">
        <v>2118</v>
      </c>
      <c r="F10060" s="10">
        <f t="shared" ca="1" si="315"/>
        <v>8.9875456082763996E-2</v>
      </c>
      <c r="G10060" s="3" t="str">
        <f>VLOOKUP(Table3[[#This Row],[PRODUCT ID]],Table1[[PRODUCT]:[SELLING PRICE]],1,FALSE)</f>
        <v>Product618</v>
      </c>
      <c r="H10060" s="3" t="str">
        <f>VLOOKUP(Table3[[#This Row],[PRODUCT ID]],Table1[[PRODUCT]:[SELLING PRICE]],2,FALSE)</f>
        <v>Category3</v>
      </c>
      <c r="I10060" s="3" t="str">
        <f>VLOOKUP(Table3[[#This Row],[PRODUCT ID]],Table1[[PRODUCT]:[SELLING PRICE]],3,FALSE)</f>
        <v>Kg</v>
      </c>
      <c r="J10060" s="16">
        <f ca="1">VLOOKUP(Table3[[#This Row],[PRODUCT ID]],Table1[[PRODUCT]:[SELLING PRICE]],4,FALSE)</f>
        <v>155</v>
      </c>
      <c r="K10060" s="16">
        <f ca="1">VLOOKUP(Table3[[#This Row],[PRODUCT ID]],Table1[[PRODUCT]:[SELLING PRICE]],5,FALSE)</f>
        <v>228.00615206617681</v>
      </c>
      <c r="L10060" s="16">
        <f ca="1">J10060*Table3[[#This Row],[QUANTITY]]</f>
        <v>2015</v>
      </c>
      <c r="M10060" s="16">
        <f ca="1">K10060*Table3[[#This Row],[QUANTITY]]*(1-Table3[[#This Row],[DISCOUNT %]])</f>
        <v>2697.6819370741905</v>
      </c>
      <c r="N10060" s="3">
        <f>DAY(Table3[[#This Row],[DATE]])</f>
        <v>16</v>
      </c>
      <c r="O10060" s="3" t="str">
        <f>TEXT(Table3[[#This Row],[DATE]],"mmm")</f>
        <v>Jul</v>
      </c>
      <c r="P10060" s="3">
        <f>YEAR(Table3[[#This Row],[DATE]])</f>
        <v>2048</v>
      </c>
    </row>
    <row r="10061" spans="1:16" x14ac:dyDescent="0.3">
      <c r="A10061" s="6">
        <v>54256</v>
      </c>
      <c r="B10061" s="7" t="s">
        <v>1671</v>
      </c>
      <c r="C10061" s="9">
        <f t="shared" ca="1" si="314"/>
        <v>15</v>
      </c>
      <c r="D10061" s="9" t="s">
        <v>2117</v>
      </c>
      <c r="E10061" s="9" t="s">
        <v>2118</v>
      </c>
      <c r="F10061" s="10">
        <f t="shared" ca="1" si="315"/>
        <v>3.1699379773998927E-2</v>
      </c>
      <c r="G10061" s="3" t="str">
        <f>VLOOKUP(Table3[[#This Row],[PRODUCT ID]],Table1[[PRODUCT]:[SELLING PRICE]],1,FALSE)</f>
        <v>Product619</v>
      </c>
      <c r="H10061" s="3" t="str">
        <f>VLOOKUP(Table3[[#This Row],[PRODUCT ID]],Table1[[PRODUCT]:[SELLING PRICE]],2,FALSE)</f>
        <v>Category4</v>
      </c>
      <c r="I10061" s="3" t="str">
        <f>VLOOKUP(Table3[[#This Row],[PRODUCT ID]],Table1[[PRODUCT]:[SELLING PRICE]],3,FALSE)</f>
        <v>Lt</v>
      </c>
      <c r="J10061" s="16">
        <f ca="1">VLOOKUP(Table3[[#This Row],[PRODUCT ID]],Table1[[PRODUCT]:[SELLING PRICE]],4,FALSE)</f>
        <v>229</v>
      </c>
      <c r="K10061" s="16">
        <f ca="1">VLOOKUP(Table3[[#This Row],[PRODUCT ID]],Table1[[PRODUCT]:[SELLING PRICE]],5,FALSE)</f>
        <v>189.95528921588345</v>
      </c>
      <c r="L10061" s="16">
        <f ca="1">J10061*Table3[[#This Row],[QUANTITY]]</f>
        <v>3435</v>
      </c>
      <c r="M10061" s="16">
        <f ca="1">K10061*Table3[[#This Row],[QUANTITY]]*(1-Table3[[#This Row],[DISCOUNT %]])</f>
        <v>2759.0073654442403</v>
      </c>
      <c r="N10061" s="3">
        <f>DAY(Table3[[#This Row],[DATE]])</f>
        <v>17</v>
      </c>
      <c r="O10061" s="3" t="str">
        <f>TEXT(Table3[[#This Row],[DATE]],"mmm")</f>
        <v>Jul</v>
      </c>
      <c r="P10061" s="3">
        <f>YEAR(Table3[[#This Row],[DATE]])</f>
        <v>2048</v>
      </c>
    </row>
    <row r="10062" spans="1:16" x14ac:dyDescent="0.3">
      <c r="A10062" s="6">
        <v>54257</v>
      </c>
      <c r="B10062" s="7" t="s">
        <v>1672</v>
      </c>
      <c r="C10062" s="9">
        <f t="shared" ca="1" si="314"/>
        <v>2</v>
      </c>
      <c r="D10062" s="9" t="s">
        <v>2116</v>
      </c>
      <c r="E10062" s="9" t="s">
        <v>2116</v>
      </c>
      <c r="F10062" s="10">
        <f t="shared" ca="1" si="315"/>
        <v>8.8486673244485142E-2</v>
      </c>
      <c r="G10062" s="3" t="str">
        <f>VLOOKUP(Table3[[#This Row],[PRODUCT ID]],Table1[[PRODUCT]:[SELLING PRICE]],1,FALSE)</f>
        <v>Product620</v>
      </c>
      <c r="H10062" s="3" t="str">
        <f>VLOOKUP(Table3[[#This Row],[PRODUCT ID]],Table1[[PRODUCT]:[SELLING PRICE]],2,FALSE)</f>
        <v>Category5</v>
      </c>
      <c r="I10062" s="3" t="str">
        <f>VLOOKUP(Table3[[#This Row],[PRODUCT ID]],Table1[[PRODUCT]:[SELLING PRICE]],3,FALSE)</f>
        <v>Kg</v>
      </c>
      <c r="J10062" s="16">
        <f ca="1">VLOOKUP(Table3[[#This Row],[PRODUCT ID]],Table1[[PRODUCT]:[SELLING PRICE]],4,FALSE)</f>
        <v>214</v>
      </c>
      <c r="K10062" s="16">
        <f ca="1">VLOOKUP(Table3[[#This Row],[PRODUCT ID]],Table1[[PRODUCT]:[SELLING PRICE]],5,FALSE)</f>
        <v>133.5742621043685</v>
      </c>
      <c r="L10062" s="16">
        <f ca="1">J10062*Table3[[#This Row],[QUANTITY]]</f>
        <v>428</v>
      </c>
      <c r="M10062" s="16">
        <f ca="1">K10062*Table3[[#This Row],[QUANTITY]]*(1-Table3[[#This Row],[DISCOUNT %]])</f>
        <v>243.50944003933208</v>
      </c>
      <c r="N10062" s="3">
        <f>DAY(Table3[[#This Row],[DATE]])</f>
        <v>18</v>
      </c>
      <c r="O10062" s="3" t="str">
        <f>TEXT(Table3[[#This Row],[DATE]],"mmm")</f>
        <v>Jul</v>
      </c>
      <c r="P10062" s="3">
        <f>YEAR(Table3[[#This Row],[DATE]])</f>
        <v>2048</v>
      </c>
    </row>
    <row r="10063" spans="1:16" x14ac:dyDescent="0.3">
      <c r="A10063" s="6">
        <v>54258</v>
      </c>
      <c r="B10063" s="7" t="s">
        <v>1673</v>
      </c>
      <c r="C10063" s="9">
        <f t="shared" ca="1" si="314"/>
        <v>12</v>
      </c>
      <c r="D10063" s="9" t="s">
        <v>2116</v>
      </c>
      <c r="E10063" s="9" t="s">
        <v>2116</v>
      </c>
      <c r="F10063" s="10">
        <f t="shared" ca="1" si="315"/>
        <v>4.557235828021388E-2</v>
      </c>
      <c r="G10063" s="3" t="str">
        <f>VLOOKUP(Table3[[#This Row],[PRODUCT ID]],Table1[[PRODUCT]:[SELLING PRICE]],1,FALSE)</f>
        <v>Product621</v>
      </c>
      <c r="H10063" s="3" t="str">
        <f>VLOOKUP(Table3[[#This Row],[PRODUCT ID]],Table1[[PRODUCT]:[SELLING PRICE]],2,FALSE)</f>
        <v>Category1</v>
      </c>
      <c r="I10063" s="3" t="str">
        <f>VLOOKUP(Table3[[#This Row],[PRODUCT ID]],Table1[[PRODUCT]:[SELLING PRICE]],3,FALSE)</f>
        <v>Lt</v>
      </c>
      <c r="J10063" s="16">
        <f ca="1">VLOOKUP(Table3[[#This Row],[PRODUCT ID]],Table1[[PRODUCT]:[SELLING PRICE]],4,FALSE)</f>
        <v>26</v>
      </c>
      <c r="K10063" s="16">
        <f ca="1">VLOOKUP(Table3[[#This Row],[PRODUCT ID]],Table1[[PRODUCT]:[SELLING PRICE]],5,FALSE)</f>
        <v>223.40291552703781</v>
      </c>
      <c r="L10063" s="16">
        <f ca="1">J10063*Table3[[#This Row],[QUANTITY]]</f>
        <v>312</v>
      </c>
      <c r="M10063" s="16">
        <f ca="1">K10063*Table3[[#This Row],[QUANTITY]]*(1-Table3[[#This Row],[DISCOUNT %]])</f>
        <v>2558.6630138375435</v>
      </c>
      <c r="N10063" s="3">
        <f>DAY(Table3[[#This Row],[DATE]])</f>
        <v>19</v>
      </c>
      <c r="O10063" s="3" t="str">
        <f>TEXT(Table3[[#This Row],[DATE]],"mmm")</f>
        <v>Jul</v>
      </c>
      <c r="P10063" s="3">
        <f>YEAR(Table3[[#This Row],[DATE]])</f>
        <v>2048</v>
      </c>
    </row>
    <row r="10064" spans="1:16" x14ac:dyDescent="0.3">
      <c r="A10064" s="6">
        <v>54259</v>
      </c>
      <c r="B10064" s="7" t="s">
        <v>1674</v>
      </c>
      <c r="C10064" s="9">
        <f t="shared" ca="1" si="314"/>
        <v>13</v>
      </c>
      <c r="D10064" s="9" t="s">
        <v>2116</v>
      </c>
      <c r="E10064" s="9" t="s">
        <v>2116</v>
      </c>
      <c r="F10064" s="10">
        <f t="shared" ca="1" si="315"/>
        <v>8.9573880045602502E-2</v>
      </c>
      <c r="G10064" s="3" t="str">
        <f>VLOOKUP(Table3[[#This Row],[PRODUCT ID]],Table1[[PRODUCT]:[SELLING PRICE]],1,FALSE)</f>
        <v>Product622</v>
      </c>
      <c r="H10064" s="3" t="str">
        <f>VLOOKUP(Table3[[#This Row],[PRODUCT ID]],Table1[[PRODUCT]:[SELLING PRICE]],2,FALSE)</f>
        <v>Category2</v>
      </c>
      <c r="I10064" s="3" t="str">
        <f>VLOOKUP(Table3[[#This Row],[PRODUCT ID]],Table1[[PRODUCT]:[SELLING PRICE]],3,FALSE)</f>
        <v>Ft</v>
      </c>
      <c r="J10064" s="16">
        <f ca="1">VLOOKUP(Table3[[#This Row],[PRODUCT ID]],Table1[[PRODUCT]:[SELLING PRICE]],4,FALSE)</f>
        <v>21</v>
      </c>
      <c r="K10064" s="16">
        <f ca="1">VLOOKUP(Table3[[#This Row],[PRODUCT ID]],Table1[[PRODUCT]:[SELLING PRICE]],5,FALSE)</f>
        <v>87.9738081105004</v>
      </c>
      <c r="L10064" s="16">
        <f ca="1">J10064*Table3[[#This Row],[QUANTITY]]</f>
        <v>273</v>
      </c>
      <c r="M10064" s="16">
        <f ca="1">K10064*Table3[[#This Row],[QUANTITY]]*(1-Table3[[#This Row],[DISCOUNT %]])</f>
        <v>1041.2174860835225</v>
      </c>
      <c r="N10064" s="3">
        <f>DAY(Table3[[#This Row],[DATE]])</f>
        <v>20</v>
      </c>
      <c r="O10064" s="3" t="str">
        <f>TEXT(Table3[[#This Row],[DATE]],"mmm")</f>
        <v>Jul</v>
      </c>
      <c r="P10064" s="3">
        <f>YEAR(Table3[[#This Row],[DATE]])</f>
        <v>2048</v>
      </c>
    </row>
    <row r="10065" spans="1:16" x14ac:dyDescent="0.3">
      <c r="A10065" s="6">
        <v>54260</v>
      </c>
      <c r="B10065" s="7" t="s">
        <v>1675</v>
      </c>
      <c r="C10065" s="9">
        <f t="shared" ca="1" si="314"/>
        <v>6</v>
      </c>
      <c r="D10065" s="9" t="s">
        <v>2116</v>
      </c>
      <c r="E10065" s="9" t="s">
        <v>2116</v>
      </c>
      <c r="F10065" s="10">
        <f t="shared" ca="1" si="315"/>
        <v>4.6536396336868381E-2</v>
      </c>
      <c r="G10065" s="3" t="str">
        <f>VLOOKUP(Table3[[#This Row],[PRODUCT ID]],Table1[[PRODUCT]:[SELLING PRICE]],1,FALSE)</f>
        <v>Product623</v>
      </c>
      <c r="H10065" s="3" t="str">
        <f>VLOOKUP(Table3[[#This Row],[PRODUCT ID]],Table1[[PRODUCT]:[SELLING PRICE]],2,FALSE)</f>
        <v>Category3</v>
      </c>
      <c r="I10065" s="3" t="str">
        <f>VLOOKUP(Table3[[#This Row],[PRODUCT ID]],Table1[[PRODUCT]:[SELLING PRICE]],3,FALSE)</f>
        <v>Kg</v>
      </c>
      <c r="J10065" s="16">
        <f ca="1">VLOOKUP(Table3[[#This Row],[PRODUCT ID]],Table1[[PRODUCT]:[SELLING PRICE]],4,FALSE)</f>
        <v>73</v>
      </c>
      <c r="K10065" s="16">
        <f ca="1">VLOOKUP(Table3[[#This Row],[PRODUCT ID]],Table1[[PRODUCT]:[SELLING PRICE]],5,FALSE)</f>
        <v>189.75035478466353</v>
      </c>
      <c r="L10065" s="16">
        <f ca="1">J10065*Table3[[#This Row],[QUANTITY]]</f>
        <v>438</v>
      </c>
      <c r="M10065" s="16">
        <f ca="1">K10065*Table3[[#This Row],[QUANTITY]]*(1-Table3[[#This Row],[DISCOUNT %]])</f>
        <v>1085.5203424160584</v>
      </c>
      <c r="N10065" s="3">
        <f>DAY(Table3[[#This Row],[DATE]])</f>
        <v>21</v>
      </c>
      <c r="O10065" s="3" t="str">
        <f>TEXT(Table3[[#This Row],[DATE]],"mmm")</f>
        <v>Jul</v>
      </c>
      <c r="P10065" s="3">
        <f>YEAR(Table3[[#This Row],[DATE]])</f>
        <v>2048</v>
      </c>
    </row>
    <row r="10066" spans="1:16" x14ac:dyDescent="0.3">
      <c r="A10066" s="6">
        <v>54261</v>
      </c>
      <c r="B10066" s="7" t="s">
        <v>1676</v>
      </c>
      <c r="C10066" s="9">
        <f t="shared" ca="1" si="314"/>
        <v>12</v>
      </c>
      <c r="D10066" s="9" t="s">
        <v>2115</v>
      </c>
      <c r="E10066" s="9" t="s">
        <v>2118</v>
      </c>
      <c r="F10066" s="10">
        <f t="shared" ca="1" si="315"/>
        <v>3.1857939309321036E-2</v>
      </c>
      <c r="G10066" s="3" t="str">
        <f>VLOOKUP(Table3[[#This Row],[PRODUCT ID]],Table1[[PRODUCT]:[SELLING PRICE]],1,FALSE)</f>
        <v>Product624</v>
      </c>
      <c r="H10066" s="3" t="str">
        <f>VLOOKUP(Table3[[#This Row],[PRODUCT ID]],Table1[[PRODUCT]:[SELLING PRICE]],2,FALSE)</f>
        <v>Category4</v>
      </c>
      <c r="I10066" s="3" t="str">
        <f>VLOOKUP(Table3[[#This Row],[PRODUCT ID]],Table1[[PRODUCT]:[SELLING PRICE]],3,FALSE)</f>
        <v>No</v>
      </c>
      <c r="J10066" s="16">
        <f ca="1">VLOOKUP(Table3[[#This Row],[PRODUCT ID]],Table1[[PRODUCT]:[SELLING PRICE]],4,FALSE)</f>
        <v>46</v>
      </c>
      <c r="K10066" s="16">
        <f ca="1">VLOOKUP(Table3[[#This Row],[PRODUCT ID]],Table1[[PRODUCT]:[SELLING PRICE]],5,FALSE)</f>
        <v>187.342929626276</v>
      </c>
      <c r="L10066" s="16">
        <f ca="1">J10066*Table3[[#This Row],[QUANTITY]]</f>
        <v>552</v>
      </c>
      <c r="M10066" s="16">
        <f ca="1">K10066*Table3[[#This Row],[QUANTITY]]*(1-Table3[[#This Row],[DISCOUNT %]])</f>
        <v>2176.4948393305403</v>
      </c>
      <c r="N10066" s="3">
        <f>DAY(Table3[[#This Row],[DATE]])</f>
        <v>22</v>
      </c>
      <c r="O10066" s="3" t="str">
        <f>TEXT(Table3[[#This Row],[DATE]],"mmm")</f>
        <v>Jul</v>
      </c>
      <c r="P10066" s="3">
        <f>YEAR(Table3[[#This Row],[DATE]])</f>
        <v>2048</v>
      </c>
    </row>
    <row r="10067" spans="1:16" x14ac:dyDescent="0.3">
      <c r="A10067" s="6">
        <v>54262</v>
      </c>
      <c r="B10067" s="7" t="s">
        <v>1677</v>
      </c>
      <c r="C10067" s="9">
        <f t="shared" ca="1" si="314"/>
        <v>11</v>
      </c>
      <c r="D10067" s="9" t="s">
        <v>2116</v>
      </c>
      <c r="E10067" s="9" t="s">
        <v>2116</v>
      </c>
      <c r="F10067" s="10">
        <f t="shared" ca="1" si="315"/>
        <v>4.7986137376692634E-2</v>
      </c>
      <c r="G10067" s="3" t="str">
        <f>VLOOKUP(Table3[[#This Row],[PRODUCT ID]],Table1[[PRODUCT]:[SELLING PRICE]],1,FALSE)</f>
        <v>Product625</v>
      </c>
      <c r="H10067" s="3" t="str">
        <f>VLOOKUP(Table3[[#This Row],[PRODUCT ID]],Table1[[PRODUCT]:[SELLING PRICE]],2,FALSE)</f>
        <v>Category1</v>
      </c>
      <c r="I10067" s="3" t="str">
        <f>VLOOKUP(Table3[[#This Row],[PRODUCT ID]],Table1[[PRODUCT]:[SELLING PRICE]],3,FALSE)</f>
        <v>No</v>
      </c>
      <c r="J10067" s="16">
        <f ca="1">VLOOKUP(Table3[[#This Row],[PRODUCT ID]],Table1[[PRODUCT]:[SELLING PRICE]],4,FALSE)</f>
        <v>160</v>
      </c>
      <c r="K10067" s="16">
        <f ca="1">VLOOKUP(Table3[[#This Row],[PRODUCT ID]],Table1[[PRODUCT]:[SELLING PRICE]],5,FALSE)</f>
        <v>31.282424929913837</v>
      </c>
      <c r="L10067" s="16">
        <f ca="1">J10067*Table3[[#This Row],[QUANTITY]]</f>
        <v>1760</v>
      </c>
      <c r="M10067" s="16">
        <f ca="1">K10067*Table3[[#This Row],[QUANTITY]]*(1-Table3[[#This Row],[DISCOUNT %]])</f>
        <v>327.59432408726008</v>
      </c>
      <c r="N10067" s="3">
        <f>DAY(Table3[[#This Row],[DATE]])</f>
        <v>23</v>
      </c>
      <c r="O10067" s="3" t="str">
        <f>TEXT(Table3[[#This Row],[DATE]],"mmm")</f>
        <v>Jul</v>
      </c>
      <c r="P10067" s="3">
        <f>YEAR(Table3[[#This Row],[DATE]])</f>
        <v>2048</v>
      </c>
    </row>
    <row r="10068" spans="1:16" x14ac:dyDescent="0.3">
      <c r="A10068" s="6">
        <v>54263</v>
      </c>
      <c r="B10068" s="7" t="s">
        <v>1678</v>
      </c>
      <c r="C10068" s="9">
        <f t="shared" ca="1" si="314"/>
        <v>8</v>
      </c>
      <c r="D10068" s="9" t="s">
        <v>2117</v>
      </c>
      <c r="E10068" s="9" t="s">
        <v>2116</v>
      </c>
      <c r="F10068" s="10">
        <f t="shared" ca="1" si="315"/>
        <v>3.4454555020345834E-2</v>
      </c>
      <c r="G10068" s="3" t="str">
        <f>VLOOKUP(Table3[[#This Row],[PRODUCT ID]],Table1[[PRODUCT]:[SELLING PRICE]],1,FALSE)</f>
        <v>Product626</v>
      </c>
      <c r="H10068" s="3" t="str">
        <f>VLOOKUP(Table3[[#This Row],[PRODUCT ID]],Table1[[PRODUCT]:[SELLING PRICE]],2,FALSE)</f>
        <v>Category2</v>
      </c>
      <c r="I10068" s="3" t="str">
        <f>VLOOKUP(Table3[[#This Row],[PRODUCT ID]],Table1[[PRODUCT]:[SELLING PRICE]],3,FALSE)</f>
        <v>Ft</v>
      </c>
      <c r="J10068" s="16">
        <f ca="1">VLOOKUP(Table3[[#This Row],[PRODUCT ID]],Table1[[PRODUCT]:[SELLING PRICE]],4,FALSE)</f>
        <v>235</v>
      </c>
      <c r="K10068" s="16">
        <f ca="1">VLOOKUP(Table3[[#This Row],[PRODUCT ID]],Table1[[PRODUCT]:[SELLING PRICE]],5,FALSE)</f>
        <v>292.14332189685257</v>
      </c>
      <c r="L10068" s="16">
        <f ca="1">J10068*Table3[[#This Row],[QUANTITY]]</f>
        <v>1880</v>
      </c>
      <c r="M10068" s="16">
        <f ca="1">K10068*Table3[[#This Row],[QUANTITY]]*(1-Table3[[#This Row],[DISCOUNT %]])</f>
        <v>2256.6212299098465</v>
      </c>
      <c r="N10068" s="3">
        <f>DAY(Table3[[#This Row],[DATE]])</f>
        <v>24</v>
      </c>
      <c r="O10068" s="3" t="str">
        <f>TEXT(Table3[[#This Row],[DATE]],"mmm")</f>
        <v>Jul</v>
      </c>
      <c r="P10068" s="3">
        <f>YEAR(Table3[[#This Row],[DATE]])</f>
        <v>2048</v>
      </c>
    </row>
    <row r="10069" spans="1:16" x14ac:dyDescent="0.3">
      <c r="A10069" s="6">
        <v>54264</v>
      </c>
      <c r="B10069" s="7" t="s">
        <v>1679</v>
      </c>
      <c r="C10069" s="9">
        <f t="shared" ca="1" si="314"/>
        <v>8</v>
      </c>
      <c r="D10069" s="9" t="s">
        <v>2115</v>
      </c>
      <c r="E10069" s="9" t="s">
        <v>2116</v>
      </c>
      <c r="F10069" s="10">
        <f t="shared" ca="1" si="315"/>
        <v>5.1140960868086865E-2</v>
      </c>
      <c r="G10069" s="3" t="str">
        <f>VLOOKUP(Table3[[#This Row],[PRODUCT ID]],Table1[[PRODUCT]:[SELLING PRICE]],1,FALSE)</f>
        <v>Product627</v>
      </c>
      <c r="H10069" s="3" t="str">
        <f>VLOOKUP(Table3[[#This Row],[PRODUCT ID]],Table1[[PRODUCT]:[SELLING PRICE]],2,FALSE)</f>
        <v>Category3</v>
      </c>
      <c r="I10069" s="3" t="str">
        <f>VLOOKUP(Table3[[#This Row],[PRODUCT ID]],Table1[[PRODUCT]:[SELLING PRICE]],3,FALSE)</f>
        <v>No</v>
      </c>
      <c r="J10069" s="16">
        <f ca="1">VLOOKUP(Table3[[#This Row],[PRODUCT ID]],Table1[[PRODUCT]:[SELLING PRICE]],4,FALSE)</f>
        <v>91</v>
      </c>
      <c r="K10069" s="16">
        <f ca="1">VLOOKUP(Table3[[#This Row],[PRODUCT ID]],Table1[[PRODUCT]:[SELLING PRICE]],5,FALSE)</f>
        <v>71.649142414734001</v>
      </c>
      <c r="L10069" s="16">
        <f ca="1">J10069*Table3[[#This Row],[QUANTITY]]</f>
        <v>728</v>
      </c>
      <c r="M10069" s="16">
        <f ca="1">K10069*Table3[[#This Row],[QUANTITY]]*(1-Table3[[#This Row],[DISCOUNT %]])</f>
        <v>543.87949141016088</v>
      </c>
      <c r="N10069" s="3">
        <f>DAY(Table3[[#This Row],[DATE]])</f>
        <v>25</v>
      </c>
      <c r="O10069" s="3" t="str">
        <f>TEXT(Table3[[#This Row],[DATE]],"mmm")</f>
        <v>Jul</v>
      </c>
      <c r="P10069" s="3">
        <f>YEAR(Table3[[#This Row],[DATE]])</f>
        <v>2048</v>
      </c>
    </row>
    <row r="10070" spans="1:16" x14ac:dyDescent="0.3">
      <c r="A10070" s="6">
        <v>54265</v>
      </c>
      <c r="B10070" s="7" t="s">
        <v>1680</v>
      </c>
      <c r="C10070" s="9">
        <f t="shared" ca="1" si="314"/>
        <v>12</v>
      </c>
      <c r="D10070" s="9" t="s">
        <v>2115</v>
      </c>
      <c r="E10070" s="9" t="s">
        <v>2116</v>
      </c>
      <c r="F10070" s="10">
        <f t="shared" ca="1" si="315"/>
        <v>2.6828304593876331E-2</v>
      </c>
      <c r="G10070" s="3" t="str">
        <f>VLOOKUP(Table3[[#This Row],[PRODUCT ID]],Table1[[PRODUCT]:[SELLING PRICE]],1,FALSE)</f>
        <v>Product628</v>
      </c>
      <c r="H10070" s="3" t="str">
        <f>VLOOKUP(Table3[[#This Row],[PRODUCT ID]],Table1[[PRODUCT]:[SELLING PRICE]],2,FALSE)</f>
        <v>Category4</v>
      </c>
      <c r="I10070" s="3" t="str">
        <f>VLOOKUP(Table3[[#This Row],[PRODUCT ID]],Table1[[PRODUCT]:[SELLING PRICE]],3,FALSE)</f>
        <v>Kg</v>
      </c>
      <c r="J10070" s="16">
        <f ca="1">VLOOKUP(Table3[[#This Row],[PRODUCT ID]],Table1[[PRODUCT]:[SELLING PRICE]],4,FALSE)</f>
        <v>236</v>
      </c>
      <c r="K10070" s="16">
        <f ca="1">VLOOKUP(Table3[[#This Row],[PRODUCT ID]],Table1[[PRODUCT]:[SELLING PRICE]],5,FALSE)</f>
        <v>105.78399584171953</v>
      </c>
      <c r="L10070" s="16">
        <f ca="1">J10070*Table3[[#This Row],[QUANTITY]]</f>
        <v>2832</v>
      </c>
      <c r="M10070" s="16">
        <f ca="1">K10070*Table3[[#This Row],[QUANTITY]]*(1-Table3[[#This Row],[DISCOUNT %]])</f>
        <v>1235.3518869614466</v>
      </c>
      <c r="N10070" s="3">
        <f>DAY(Table3[[#This Row],[DATE]])</f>
        <v>26</v>
      </c>
      <c r="O10070" s="3" t="str">
        <f>TEXT(Table3[[#This Row],[DATE]],"mmm")</f>
        <v>Jul</v>
      </c>
      <c r="P10070" s="3">
        <f>YEAR(Table3[[#This Row],[DATE]])</f>
        <v>2048</v>
      </c>
    </row>
    <row r="10071" spans="1:16" x14ac:dyDescent="0.3">
      <c r="A10071" s="6">
        <v>54266</v>
      </c>
      <c r="B10071" s="7" t="s">
        <v>1681</v>
      </c>
      <c r="C10071" s="9">
        <f t="shared" ca="1" si="314"/>
        <v>5</v>
      </c>
      <c r="D10071" s="9" t="s">
        <v>2115</v>
      </c>
      <c r="E10071" s="9" t="s">
        <v>2116</v>
      </c>
      <c r="F10071" s="10">
        <f t="shared" ca="1" si="315"/>
        <v>8.6348449429913932E-2</v>
      </c>
      <c r="G10071" s="3" t="str">
        <f>VLOOKUP(Table3[[#This Row],[PRODUCT ID]],Table1[[PRODUCT]:[SELLING PRICE]],1,FALSE)</f>
        <v>Product629</v>
      </c>
      <c r="H10071" s="3" t="str">
        <f>VLOOKUP(Table3[[#This Row],[PRODUCT ID]],Table1[[PRODUCT]:[SELLING PRICE]],2,FALSE)</f>
        <v>Category5</v>
      </c>
      <c r="I10071" s="3" t="str">
        <f>VLOOKUP(Table3[[#This Row],[PRODUCT ID]],Table1[[PRODUCT]:[SELLING PRICE]],3,FALSE)</f>
        <v>Kg</v>
      </c>
      <c r="J10071" s="16">
        <f ca="1">VLOOKUP(Table3[[#This Row],[PRODUCT ID]],Table1[[PRODUCT]:[SELLING PRICE]],4,FALSE)</f>
        <v>178</v>
      </c>
      <c r="K10071" s="16">
        <f ca="1">VLOOKUP(Table3[[#This Row],[PRODUCT ID]],Table1[[PRODUCT]:[SELLING PRICE]],5,FALSE)</f>
        <v>168.45244781921608</v>
      </c>
      <c r="L10071" s="16">
        <f ca="1">J10071*Table3[[#This Row],[QUANTITY]]</f>
        <v>890</v>
      </c>
      <c r="M10071" s="16">
        <f ca="1">K10071*Table3[[#This Row],[QUANTITY]]*(1-Table3[[#This Row],[DISCOUNT %]])</f>
        <v>769.53420073676648</v>
      </c>
      <c r="N10071" s="3">
        <f>DAY(Table3[[#This Row],[DATE]])</f>
        <v>27</v>
      </c>
      <c r="O10071" s="3" t="str">
        <f>TEXT(Table3[[#This Row],[DATE]],"mmm")</f>
        <v>Jul</v>
      </c>
      <c r="P10071" s="3">
        <f>YEAR(Table3[[#This Row],[DATE]])</f>
        <v>2048</v>
      </c>
    </row>
    <row r="10072" spans="1:16" x14ac:dyDescent="0.3">
      <c r="A10072" s="6">
        <v>54267</v>
      </c>
      <c r="B10072" s="7" t="s">
        <v>1682</v>
      </c>
      <c r="C10072" s="9">
        <f t="shared" ca="1" si="314"/>
        <v>9</v>
      </c>
      <c r="D10072" s="9" t="s">
        <v>2116</v>
      </c>
      <c r="E10072" s="9" t="s">
        <v>2118</v>
      </c>
      <c r="F10072" s="10">
        <f t="shared" ca="1" si="315"/>
        <v>7.9985980917393798E-2</v>
      </c>
      <c r="G10072" s="3" t="str">
        <f>VLOOKUP(Table3[[#This Row],[PRODUCT ID]],Table1[[PRODUCT]:[SELLING PRICE]],1,FALSE)</f>
        <v>Product630</v>
      </c>
      <c r="H10072" s="3" t="str">
        <f>VLOOKUP(Table3[[#This Row],[PRODUCT ID]],Table1[[PRODUCT]:[SELLING PRICE]],2,FALSE)</f>
        <v>Category1</v>
      </c>
      <c r="I10072" s="3" t="str">
        <f>VLOOKUP(Table3[[#This Row],[PRODUCT ID]],Table1[[PRODUCT]:[SELLING PRICE]],3,FALSE)</f>
        <v>Lt</v>
      </c>
      <c r="J10072" s="16">
        <f ca="1">VLOOKUP(Table3[[#This Row],[PRODUCT ID]],Table1[[PRODUCT]:[SELLING PRICE]],4,FALSE)</f>
        <v>191</v>
      </c>
      <c r="K10072" s="16">
        <f ca="1">VLOOKUP(Table3[[#This Row],[PRODUCT ID]],Table1[[PRODUCT]:[SELLING PRICE]],5,FALSE)</f>
        <v>225.46902280867408</v>
      </c>
      <c r="L10072" s="16">
        <f ca="1">J10072*Table3[[#This Row],[QUANTITY]]</f>
        <v>1719</v>
      </c>
      <c r="M10072" s="16">
        <f ca="1">K10072*Table3[[#This Row],[QUANTITY]]*(1-Table3[[#This Row],[DISCOUNT %]])</f>
        <v>1866.9119566755244</v>
      </c>
      <c r="N10072" s="3">
        <f>DAY(Table3[[#This Row],[DATE]])</f>
        <v>28</v>
      </c>
      <c r="O10072" s="3" t="str">
        <f>TEXT(Table3[[#This Row],[DATE]],"mmm")</f>
        <v>Jul</v>
      </c>
      <c r="P10072" s="3">
        <f>YEAR(Table3[[#This Row],[DATE]])</f>
        <v>2048</v>
      </c>
    </row>
    <row r="10073" spans="1:16" x14ac:dyDescent="0.3">
      <c r="A10073" s="6">
        <v>54268</v>
      </c>
      <c r="B10073" s="7" t="s">
        <v>1683</v>
      </c>
      <c r="C10073" s="9">
        <f t="shared" ca="1" si="314"/>
        <v>14</v>
      </c>
      <c r="D10073" s="9" t="s">
        <v>2116</v>
      </c>
      <c r="E10073" s="9" t="s">
        <v>2118</v>
      </c>
      <c r="F10073" s="10">
        <f t="shared" ca="1" si="315"/>
        <v>2.1686176308352068E-2</v>
      </c>
      <c r="G10073" s="3" t="str">
        <f>VLOOKUP(Table3[[#This Row],[PRODUCT ID]],Table1[[PRODUCT]:[SELLING PRICE]],1,FALSE)</f>
        <v>Product631</v>
      </c>
      <c r="H10073" s="3" t="str">
        <f>VLOOKUP(Table3[[#This Row],[PRODUCT ID]],Table1[[PRODUCT]:[SELLING PRICE]],2,FALSE)</f>
        <v>Category2</v>
      </c>
      <c r="I10073" s="3" t="str">
        <f>VLOOKUP(Table3[[#This Row],[PRODUCT ID]],Table1[[PRODUCT]:[SELLING PRICE]],3,FALSE)</f>
        <v>Kg</v>
      </c>
      <c r="J10073" s="16">
        <f ca="1">VLOOKUP(Table3[[#This Row],[PRODUCT ID]],Table1[[PRODUCT]:[SELLING PRICE]],4,FALSE)</f>
        <v>66</v>
      </c>
      <c r="K10073" s="16">
        <f ca="1">VLOOKUP(Table3[[#This Row],[PRODUCT ID]],Table1[[PRODUCT]:[SELLING PRICE]],5,FALSE)</f>
        <v>56.119769865695446</v>
      </c>
      <c r="L10073" s="16">
        <f ca="1">J10073*Table3[[#This Row],[QUANTITY]]</f>
        <v>924</v>
      </c>
      <c r="M10073" s="16">
        <f ca="1">K10073*Table3[[#This Row],[QUANTITY]]*(1-Table3[[#This Row],[DISCOUNT %]])</f>
        <v>768.6384529880537</v>
      </c>
      <c r="N10073" s="3">
        <f>DAY(Table3[[#This Row],[DATE]])</f>
        <v>29</v>
      </c>
      <c r="O10073" s="3" t="str">
        <f>TEXT(Table3[[#This Row],[DATE]],"mmm")</f>
        <v>Jul</v>
      </c>
      <c r="P10073" s="3">
        <f>YEAR(Table3[[#This Row],[DATE]])</f>
        <v>2048</v>
      </c>
    </row>
    <row r="10074" spans="1:16" x14ac:dyDescent="0.3">
      <c r="A10074" s="6">
        <v>54269</v>
      </c>
      <c r="B10074" s="7" t="s">
        <v>1684</v>
      </c>
      <c r="C10074" s="9">
        <f t="shared" ca="1" si="314"/>
        <v>3</v>
      </c>
      <c r="D10074" s="9" t="s">
        <v>2116</v>
      </c>
      <c r="E10074" s="9" t="s">
        <v>2116</v>
      </c>
      <c r="F10074" s="10">
        <f t="shared" ca="1" si="315"/>
        <v>9.0368176935591848E-2</v>
      </c>
      <c r="G10074" s="3" t="str">
        <f>VLOOKUP(Table3[[#This Row],[PRODUCT ID]],Table1[[PRODUCT]:[SELLING PRICE]],1,FALSE)</f>
        <v>Product632</v>
      </c>
      <c r="H10074" s="3" t="str">
        <f>VLOOKUP(Table3[[#This Row],[PRODUCT ID]],Table1[[PRODUCT]:[SELLING PRICE]],2,FALSE)</f>
        <v>Category3</v>
      </c>
      <c r="I10074" s="3" t="str">
        <f>VLOOKUP(Table3[[#This Row],[PRODUCT ID]],Table1[[PRODUCT]:[SELLING PRICE]],3,FALSE)</f>
        <v>Lt</v>
      </c>
      <c r="J10074" s="16">
        <f ca="1">VLOOKUP(Table3[[#This Row],[PRODUCT ID]],Table1[[PRODUCT]:[SELLING PRICE]],4,FALSE)</f>
        <v>246</v>
      </c>
      <c r="K10074" s="16">
        <f ca="1">VLOOKUP(Table3[[#This Row],[PRODUCT ID]],Table1[[PRODUCT]:[SELLING PRICE]],5,FALSE)</f>
        <v>111.98218250108195</v>
      </c>
      <c r="L10074" s="16">
        <f ca="1">J10074*Table3[[#This Row],[QUANTITY]]</f>
        <v>738</v>
      </c>
      <c r="M10074" s="16">
        <f ca="1">K10074*Table3[[#This Row],[QUANTITY]]*(1-Table3[[#This Row],[DISCOUNT %]])</f>
        <v>305.58767045757128</v>
      </c>
      <c r="N10074" s="3">
        <f>DAY(Table3[[#This Row],[DATE]])</f>
        <v>30</v>
      </c>
      <c r="O10074" s="3" t="str">
        <f>TEXT(Table3[[#This Row],[DATE]],"mmm")</f>
        <v>Jul</v>
      </c>
      <c r="P10074" s="3">
        <f>YEAR(Table3[[#This Row],[DATE]])</f>
        <v>2048</v>
      </c>
    </row>
    <row r="10075" spans="1:16" x14ac:dyDescent="0.3">
      <c r="A10075" s="6">
        <v>54270</v>
      </c>
      <c r="B10075" s="7" t="s">
        <v>1685</v>
      </c>
      <c r="C10075" s="9">
        <f t="shared" ca="1" si="314"/>
        <v>4</v>
      </c>
      <c r="D10075" s="9" t="s">
        <v>2115</v>
      </c>
      <c r="E10075" s="9" t="s">
        <v>2116</v>
      </c>
      <c r="F10075" s="10">
        <f t="shared" ca="1" si="315"/>
        <v>4.6961597872518239E-2</v>
      </c>
      <c r="G10075" s="3" t="str">
        <f>VLOOKUP(Table3[[#This Row],[PRODUCT ID]],Table1[[PRODUCT]:[SELLING PRICE]],1,FALSE)</f>
        <v>Product633</v>
      </c>
      <c r="H10075" s="3" t="str">
        <f>VLOOKUP(Table3[[#This Row],[PRODUCT ID]],Table1[[PRODUCT]:[SELLING PRICE]],2,FALSE)</f>
        <v>Category4</v>
      </c>
      <c r="I10075" s="3" t="str">
        <f>VLOOKUP(Table3[[#This Row],[PRODUCT ID]],Table1[[PRODUCT]:[SELLING PRICE]],3,FALSE)</f>
        <v>Ft</v>
      </c>
      <c r="J10075" s="16">
        <f ca="1">VLOOKUP(Table3[[#This Row],[PRODUCT ID]],Table1[[PRODUCT]:[SELLING PRICE]],4,FALSE)</f>
        <v>138</v>
      </c>
      <c r="K10075" s="16">
        <f ca="1">VLOOKUP(Table3[[#This Row],[PRODUCT ID]],Table1[[PRODUCT]:[SELLING PRICE]],5,FALSE)</f>
        <v>70.497406036931935</v>
      </c>
      <c r="L10075" s="16">
        <f ca="1">J10075*Table3[[#This Row],[QUANTITY]]</f>
        <v>552</v>
      </c>
      <c r="M10075" s="16">
        <f ca="1">K10075*Table3[[#This Row],[QUANTITY]]*(1-Table3[[#This Row],[DISCOUNT %]])</f>
        <v>268.74694081427958</v>
      </c>
      <c r="N10075" s="3">
        <f>DAY(Table3[[#This Row],[DATE]])</f>
        <v>31</v>
      </c>
      <c r="O10075" s="3" t="str">
        <f>TEXT(Table3[[#This Row],[DATE]],"mmm")</f>
        <v>Jul</v>
      </c>
      <c r="P10075" s="3">
        <f>YEAR(Table3[[#This Row],[DATE]])</f>
        <v>2048</v>
      </c>
    </row>
    <row r="10076" spans="1:16" x14ac:dyDescent="0.3">
      <c r="A10076" s="6">
        <v>54271</v>
      </c>
      <c r="B10076" s="7" t="s">
        <v>1686</v>
      </c>
      <c r="C10076" s="9">
        <f t="shared" ca="1" si="314"/>
        <v>2</v>
      </c>
      <c r="D10076" s="9" t="s">
        <v>2117</v>
      </c>
      <c r="E10076" s="9" t="s">
        <v>2116</v>
      </c>
      <c r="F10076" s="10">
        <f t="shared" ca="1" si="315"/>
        <v>5.1720443090475909E-2</v>
      </c>
      <c r="G10076" s="3" t="str">
        <f>VLOOKUP(Table3[[#This Row],[PRODUCT ID]],Table1[[PRODUCT]:[SELLING PRICE]],1,FALSE)</f>
        <v>Product634</v>
      </c>
      <c r="H10076" s="3" t="str">
        <f>VLOOKUP(Table3[[#This Row],[PRODUCT ID]],Table1[[PRODUCT]:[SELLING PRICE]],2,FALSE)</f>
        <v>Category5</v>
      </c>
      <c r="I10076" s="3" t="str">
        <f>VLOOKUP(Table3[[#This Row],[PRODUCT ID]],Table1[[PRODUCT]:[SELLING PRICE]],3,FALSE)</f>
        <v>Kg</v>
      </c>
      <c r="J10076" s="16">
        <f ca="1">VLOOKUP(Table3[[#This Row],[PRODUCT ID]],Table1[[PRODUCT]:[SELLING PRICE]],4,FALSE)</f>
        <v>40</v>
      </c>
      <c r="K10076" s="16">
        <f ca="1">VLOOKUP(Table3[[#This Row],[PRODUCT ID]],Table1[[PRODUCT]:[SELLING PRICE]],5,FALSE)</f>
        <v>245.17418857635263</v>
      </c>
      <c r="L10076" s="16">
        <f ca="1">J10076*Table3[[#This Row],[QUANTITY]]</f>
        <v>80</v>
      </c>
      <c r="M10076" s="16">
        <f ca="1">K10076*Table3[[#This Row],[QUANTITY]]*(1-Table3[[#This Row],[DISCOUNT %]])</f>
        <v>464.98734181767156</v>
      </c>
      <c r="N10076" s="3">
        <f>DAY(Table3[[#This Row],[DATE]])</f>
        <v>1</v>
      </c>
      <c r="O10076" s="3" t="str">
        <f>TEXT(Table3[[#This Row],[DATE]],"mmm")</f>
        <v>Aug</v>
      </c>
      <c r="P10076" s="3">
        <f>YEAR(Table3[[#This Row],[DATE]])</f>
        <v>2048</v>
      </c>
    </row>
    <row r="10077" spans="1:16" x14ac:dyDescent="0.3">
      <c r="A10077" s="6">
        <v>54272</v>
      </c>
      <c r="B10077" s="7" t="s">
        <v>1687</v>
      </c>
      <c r="C10077" s="9">
        <f t="shared" ca="1" si="314"/>
        <v>5</v>
      </c>
      <c r="D10077" s="9" t="s">
        <v>2117</v>
      </c>
      <c r="E10077" s="9" t="s">
        <v>2116</v>
      </c>
      <c r="F10077" s="10">
        <f t="shared" ca="1" si="315"/>
        <v>8.3452121873696147E-2</v>
      </c>
      <c r="G10077" s="3" t="str">
        <f>VLOOKUP(Table3[[#This Row],[PRODUCT ID]],Table1[[PRODUCT]:[SELLING PRICE]],1,FALSE)</f>
        <v>Product635</v>
      </c>
      <c r="H10077" s="3" t="str">
        <f>VLOOKUP(Table3[[#This Row],[PRODUCT ID]],Table1[[PRODUCT]:[SELLING PRICE]],2,FALSE)</f>
        <v>Category1</v>
      </c>
      <c r="I10077" s="3" t="str">
        <f>VLOOKUP(Table3[[#This Row],[PRODUCT ID]],Table1[[PRODUCT]:[SELLING PRICE]],3,FALSE)</f>
        <v>No</v>
      </c>
      <c r="J10077" s="16">
        <f ca="1">VLOOKUP(Table3[[#This Row],[PRODUCT ID]],Table1[[PRODUCT]:[SELLING PRICE]],4,FALSE)</f>
        <v>15</v>
      </c>
      <c r="K10077" s="16">
        <f ca="1">VLOOKUP(Table3[[#This Row],[PRODUCT ID]],Table1[[PRODUCT]:[SELLING PRICE]],5,FALSE)</f>
        <v>71.977733081778297</v>
      </c>
      <c r="L10077" s="16">
        <f ca="1">J10077*Table3[[#This Row],[QUANTITY]]</f>
        <v>75</v>
      </c>
      <c r="M10077" s="16">
        <f ca="1">K10077*Table3[[#This Row],[QUANTITY]]*(1-Table3[[#This Row],[DISCOUNT %]])</f>
        <v>329.85519264222683</v>
      </c>
      <c r="N10077" s="3">
        <f>DAY(Table3[[#This Row],[DATE]])</f>
        <v>2</v>
      </c>
      <c r="O10077" s="3" t="str">
        <f>TEXT(Table3[[#This Row],[DATE]],"mmm")</f>
        <v>Aug</v>
      </c>
      <c r="P10077" s="3">
        <f>YEAR(Table3[[#This Row],[DATE]])</f>
        <v>2048</v>
      </c>
    </row>
    <row r="10078" spans="1:16" x14ac:dyDescent="0.3">
      <c r="A10078" s="6">
        <v>54273</v>
      </c>
      <c r="B10078" s="7" t="s">
        <v>1688</v>
      </c>
      <c r="C10078" s="9">
        <f t="shared" ca="1" si="314"/>
        <v>1</v>
      </c>
      <c r="D10078" s="9" t="s">
        <v>2116</v>
      </c>
      <c r="E10078" s="9" t="s">
        <v>2118</v>
      </c>
      <c r="F10078" s="10">
        <f t="shared" ca="1" si="315"/>
        <v>6.8026830294964508E-2</v>
      </c>
      <c r="G10078" s="3" t="str">
        <f>VLOOKUP(Table3[[#This Row],[PRODUCT ID]],Table1[[PRODUCT]:[SELLING PRICE]],1,FALSE)</f>
        <v>Product636</v>
      </c>
      <c r="H10078" s="3" t="str">
        <f>VLOOKUP(Table3[[#This Row],[PRODUCT ID]],Table1[[PRODUCT]:[SELLING PRICE]],2,FALSE)</f>
        <v>Category2</v>
      </c>
      <c r="I10078" s="3" t="str">
        <f>VLOOKUP(Table3[[#This Row],[PRODUCT ID]],Table1[[PRODUCT]:[SELLING PRICE]],3,FALSE)</f>
        <v>No</v>
      </c>
      <c r="J10078" s="16">
        <f ca="1">VLOOKUP(Table3[[#This Row],[PRODUCT ID]],Table1[[PRODUCT]:[SELLING PRICE]],4,FALSE)</f>
        <v>25</v>
      </c>
      <c r="K10078" s="16">
        <f ca="1">VLOOKUP(Table3[[#This Row],[PRODUCT ID]],Table1[[PRODUCT]:[SELLING PRICE]],5,FALSE)</f>
        <v>99.229407325666386</v>
      </c>
      <c r="L10078" s="16">
        <f ca="1">J10078*Table3[[#This Row],[QUANTITY]]</f>
        <v>25</v>
      </c>
      <c r="M10078" s="16">
        <f ca="1">K10078*Table3[[#This Row],[QUANTITY]]*(1-Table3[[#This Row],[DISCOUNT %]])</f>
        <v>92.47914527325338</v>
      </c>
      <c r="N10078" s="3">
        <f>DAY(Table3[[#This Row],[DATE]])</f>
        <v>3</v>
      </c>
      <c r="O10078" s="3" t="str">
        <f>TEXT(Table3[[#This Row],[DATE]],"mmm")</f>
        <v>Aug</v>
      </c>
      <c r="P10078" s="3">
        <f>YEAR(Table3[[#This Row],[DATE]])</f>
        <v>2048</v>
      </c>
    </row>
    <row r="10079" spans="1:16" x14ac:dyDescent="0.3">
      <c r="A10079" s="6">
        <v>54274</v>
      </c>
      <c r="B10079" s="7" t="s">
        <v>1689</v>
      </c>
      <c r="C10079" s="9">
        <f t="shared" ca="1" si="314"/>
        <v>13</v>
      </c>
      <c r="D10079" s="9" t="s">
        <v>2116</v>
      </c>
      <c r="E10079" s="9" t="s">
        <v>2116</v>
      </c>
      <c r="F10079" s="10">
        <f t="shared" ca="1" si="315"/>
        <v>4.5237954530970653E-2</v>
      </c>
      <c r="G10079" s="3" t="str">
        <f>VLOOKUP(Table3[[#This Row],[PRODUCT ID]],Table1[[PRODUCT]:[SELLING PRICE]],1,FALSE)</f>
        <v>Product637</v>
      </c>
      <c r="H10079" s="3" t="str">
        <f>VLOOKUP(Table3[[#This Row],[PRODUCT ID]],Table1[[PRODUCT]:[SELLING PRICE]],2,FALSE)</f>
        <v>Category3</v>
      </c>
      <c r="I10079" s="3" t="str">
        <f>VLOOKUP(Table3[[#This Row],[PRODUCT ID]],Table1[[PRODUCT]:[SELLING PRICE]],3,FALSE)</f>
        <v>Ft</v>
      </c>
      <c r="J10079" s="16">
        <f ca="1">VLOOKUP(Table3[[#This Row],[PRODUCT ID]],Table1[[PRODUCT]:[SELLING PRICE]],4,FALSE)</f>
        <v>151</v>
      </c>
      <c r="K10079" s="16">
        <f ca="1">VLOOKUP(Table3[[#This Row],[PRODUCT ID]],Table1[[PRODUCT]:[SELLING PRICE]],5,FALSE)</f>
        <v>313.00968919290392</v>
      </c>
      <c r="L10079" s="16">
        <f ca="1">J10079*Table3[[#This Row],[QUANTITY]]</f>
        <v>1963</v>
      </c>
      <c r="M10079" s="16">
        <f ca="1">K10079*Table3[[#This Row],[QUANTITY]]*(1-Table3[[#This Row],[DISCOUNT %]])</f>
        <v>3885.0470243707468</v>
      </c>
      <c r="N10079" s="3">
        <f>DAY(Table3[[#This Row],[DATE]])</f>
        <v>4</v>
      </c>
      <c r="O10079" s="3" t="str">
        <f>TEXT(Table3[[#This Row],[DATE]],"mmm")</f>
        <v>Aug</v>
      </c>
      <c r="P10079" s="3">
        <f>YEAR(Table3[[#This Row],[DATE]])</f>
        <v>2048</v>
      </c>
    </row>
    <row r="10080" spans="1:16" x14ac:dyDescent="0.3">
      <c r="A10080" s="6">
        <v>54275</v>
      </c>
      <c r="B10080" s="7" t="s">
        <v>1690</v>
      </c>
      <c r="C10080" s="9">
        <f t="shared" ca="1" si="314"/>
        <v>8</v>
      </c>
      <c r="D10080" s="9" t="s">
        <v>2116</v>
      </c>
      <c r="E10080" s="9" t="s">
        <v>2116</v>
      </c>
      <c r="F10080" s="10">
        <f t="shared" ca="1" si="315"/>
        <v>2.0771503003238503E-2</v>
      </c>
      <c r="G10080" s="3" t="str">
        <f>VLOOKUP(Table3[[#This Row],[PRODUCT ID]],Table1[[PRODUCT]:[SELLING PRICE]],1,FALSE)</f>
        <v>Product638</v>
      </c>
      <c r="H10080" s="3" t="str">
        <f>VLOOKUP(Table3[[#This Row],[PRODUCT ID]],Table1[[PRODUCT]:[SELLING PRICE]],2,FALSE)</f>
        <v>Category4</v>
      </c>
      <c r="I10080" s="3" t="str">
        <f>VLOOKUP(Table3[[#This Row],[PRODUCT ID]],Table1[[PRODUCT]:[SELLING PRICE]],3,FALSE)</f>
        <v>No</v>
      </c>
      <c r="J10080" s="16">
        <f ca="1">VLOOKUP(Table3[[#This Row],[PRODUCT ID]],Table1[[PRODUCT]:[SELLING PRICE]],4,FALSE)</f>
        <v>234</v>
      </c>
      <c r="K10080" s="16">
        <f ca="1">VLOOKUP(Table3[[#This Row],[PRODUCT ID]],Table1[[PRODUCT]:[SELLING PRICE]],5,FALSE)</f>
        <v>103.85307802610563</v>
      </c>
      <c r="L10080" s="16">
        <f ca="1">J10080*Table3[[#This Row],[QUANTITY]]</f>
        <v>1872</v>
      </c>
      <c r="M10080" s="16">
        <f ca="1">K10080*Table3[[#This Row],[QUANTITY]]*(1-Table3[[#This Row],[DISCOUNT %]])</f>
        <v>813.56714803192654</v>
      </c>
      <c r="N10080" s="3">
        <f>DAY(Table3[[#This Row],[DATE]])</f>
        <v>5</v>
      </c>
      <c r="O10080" s="3" t="str">
        <f>TEXT(Table3[[#This Row],[DATE]],"mmm")</f>
        <v>Aug</v>
      </c>
      <c r="P10080" s="3">
        <f>YEAR(Table3[[#This Row],[DATE]])</f>
        <v>2048</v>
      </c>
    </row>
    <row r="10081" spans="1:16" x14ac:dyDescent="0.3">
      <c r="A10081" s="6">
        <v>54276</v>
      </c>
      <c r="B10081" s="7" t="s">
        <v>1691</v>
      </c>
      <c r="C10081" s="9">
        <f t="shared" ca="1" si="314"/>
        <v>6</v>
      </c>
      <c r="D10081" s="9" t="s">
        <v>2116</v>
      </c>
      <c r="E10081" s="9" t="s">
        <v>2116</v>
      </c>
      <c r="F10081" s="10">
        <f t="shared" ca="1" si="315"/>
        <v>9.3184320540832227E-2</v>
      </c>
      <c r="G10081" s="3" t="str">
        <f>VLOOKUP(Table3[[#This Row],[PRODUCT ID]],Table1[[PRODUCT]:[SELLING PRICE]],1,FALSE)</f>
        <v>Product639</v>
      </c>
      <c r="H10081" s="3" t="str">
        <f>VLOOKUP(Table3[[#This Row],[PRODUCT ID]],Table1[[PRODUCT]:[SELLING PRICE]],2,FALSE)</f>
        <v>Category5</v>
      </c>
      <c r="I10081" s="3" t="str">
        <f>VLOOKUP(Table3[[#This Row],[PRODUCT ID]],Table1[[PRODUCT]:[SELLING PRICE]],3,FALSE)</f>
        <v>Kg</v>
      </c>
      <c r="J10081" s="16">
        <f ca="1">VLOOKUP(Table3[[#This Row],[PRODUCT ID]],Table1[[PRODUCT]:[SELLING PRICE]],4,FALSE)</f>
        <v>47</v>
      </c>
      <c r="K10081" s="16">
        <f ca="1">VLOOKUP(Table3[[#This Row],[PRODUCT ID]],Table1[[PRODUCT]:[SELLING PRICE]],5,FALSE)</f>
        <v>82.456366853797135</v>
      </c>
      <c r="L10081" s="16">
        <f ca="1">J10081*Table3[[#This Row],[QUANTITY]]</f>
        <v>282</v>
      </c>
      <c r="M10081" s="16">
        <f ca="1">K10081*Table3[[#This Row],[QUANTITY]]*(1-Table3[[#This Row],[DISCOUNT %]])</f>
        <v>448.63635800556267</v>
      </c>
      <c r="N10081" s="3">
        <f>DAY(Table3[[#This Row],[DATE]])</f>
        <v>6</v>
      </c>
      <c r="O10081" s="3" t="str">
        <f>TEXT(Table3[[#This Row],[DATE]],"mmm")</f>
        <v>Aug</v>
      </c>
      <c r="P10081" s="3">
        <f>YEAR(Table3[[#This Row],[DATE]])</f>
        <v>2048</v>
      </c>
    </row>
    <row r="10082" spans="1:16" x14ac:dyDescent="0.3">
      <c r="A10082" s="6">
        <v>54277</v>
      </c>
      <c r="B10082" s="7" t="s">
        <v>1692</v>
      </c>
      <c r="C10082" s="9">
        <f t="shared" ca="1" si="314"/>
        <v>3</v>
      </c>
      <c r="D10082" s="9" t="s">
        <v>2115</v>
      </c>
      <c r="E10082" s="9" t="s">
        <v>2116</v>
      </c>
      <c r="F10082" s="10">
        <f t="shared" ca="1" si="315"/>
        <v>1.2582738019287221E-3</v>
      </c>
      <c r="G10082" s="3" t="str">
        <f>VLOOKUP(Table3[[#This Row],[PRODUCT ID]],Table1[[PRODUCT]:[SELLING PRICE]],1,FALSE)</f>
        <v>Product640</v>
      </c>
      <c r="H10082" s="3" t="str">
        <f>VLOOKUP(Table3[[#This Row],[PRODUCT ID]],Table1[[PRODUCT]:[SELLING PRICE]],2,FALSE)</f>
        <v>Category1</v>
      </c>
      <c r="I10082" s="3" t="str">
        <f>VLOOKUP(Table3[[#This Row],[PRODUCT ID]],Table1[[PRODUCT]:[SELLING PRICE]],3,FALSE)</f>
        <v>Kg</v>
      </c>
      <c r="J10082" s="16">
        <f ca="1">VLOOKUP(Table3[[#This Row],[PRODUCT ID]],Table1[[PRODUCT]:[SELLING PRICE]],4,FALSE)</f>
        <v>19</v>
      </c>
      <c r="K10082" s="16">
        <f ca="1">VLOOKUP(Table3[[#This Row],[PRODUCT ID]],Table1[[PRODUCT]:[SELLING PRICE]],5,FALSE)</f>
        <v>316.13919013694408</v>
      </c>
      <c r="L10082" s="16">
        <f ca="1">J10082*Table3[[#This Row],[QUANTITY]]</f>
        <v>57</v>
      </c>
      <c r="M10082" s="16">
        <f ca="1">K10082*Table3[[#This Row],[QUANTITY]]*(1-Table3[[#This Row],[DISCOUNT %]])</f>
        <v>947.22420142869544</v>
      </c>
      <c r="N10082" s="3">
        <f>DAY(Table3[[#This Row],[DATE]])</f>
        <v>7</v>
      </c>
      <c r="O10082" s="3" t="str">
        <f>TEXT(Table3[[#This Row],[DATE]],"mmm")</f>
        <v>Aug</v>
      </c>
      <c r="P10082" s="3">
        <f>YEAR(Table3[[#This Row],[DATE]])</f>
        <v>2048</v>
      </c>
    </row>
    <row r="10083" spans="1:16" x14ac:dyDescent="0.3">
      <c r="A10083" s="6">
        <v>54278</v>
      </c>
      <c r="B10083" s="7" t="s">
        <v>1693</v>
      </c>
      <c r="C10083" s="9">
        <f t="shared" ca="1" si="314"/>
        <v>9</v>
      </c>
      <c r="D10083" s="9" t="s">
        <v>2116</v>
      </c>
      <c r="E10083" s="9" t="s">
        <v>2116</v>
      </c>
      <c r="F10083" s="10">
        <f t="shared" ca="1" si="315"/>
        <v>6.5325646115582406E-2</v>
      </c>
      <c r="G10083" s="3" t="str">
        <f>VLOOKUP(Table3[[#This Row],[PRODUCT ID]],Table1[[PRODUCT]:[SELLING PRICE]],1,FALSE)</f>
        <v>Product641</v>
      </c>
      <c r="H10083" s="3" t="str">
        <f>VLOOKUP(Table3[[#This Row],[PRODUCT ID]],Table1[[PRODUCT]:[SELLING PRICE]],2,FALSE)</f>
        <v>Category2</v>
      </c>
      <c r="I10083" s="3" t="str">
        <f>VLOOKUP(Table3[[#This Row],[PRODUCT ID]],Table1[[PRODUCT]:[SELLING PRICE]],3,FALSE)</f>
        <v>Lt</v>
      </c>
      <c r="J10083" s="16">
        <f ca="1">VLOOKUP(Table3[[#This Row],[PRODUCT ID]],Table1[[PRODUCT]:[SELLING PRICE]],4,FALSE)</f>
        <v>120</v>
      </c>
      <c r="K10083" s="16">
        <f ca="1">VLOOKUP(Table3[[#This Row],[PRODUCT ID]],Table1[[PRODUCT]:[SELLING PRICE]],5,FALSE)</f>
        <v>234.59544660425729</v>
      </c>
      <c r="L10083" s="16">
        <f ca="1">J10083*Table3[[#This Row],[QUANTITY]]</f>
        <v>1080</v>
      </c>
      <c r="M10083" s="16">
        <f ca="1">K10083*Table3[[#This Row],[QUANTITY]]*(1-Table3[[#This Row],[DISCOUNT %]])</f>
        <v>1973.4331273115449</v>
      </c>
      <c r="N10083" s="3">
        <f>DAY(Table3[[#This Row],[DATE]])</f>
        <v>8</v>
      </c>
      <c r="O10083" s="3" t="str">
        <f>TEXT(Table3[[#This Row],[DATE]],"mmm")</f>
        <v>Aug</v>
      </c>
      <c r="P10083" s="3">
        <f>YEAR(Table3[[#This Row],[DATE]])</f>
        <v>2048</v>
      </c>
    </row>
    <row r="10084" spans="1:16" x14ac:dyDescent="0.3">
      <c r="A10084" s="6">
        <v>54279</v>
      </c>
      <c r="B10084" s="7" t="s">
        <v>1694</v>
      </c>
      <c r="C10084" s="9">
        <f t="shared" ca="1" si="314"/>
        <v>7</v>
      </c>
      <c r="D10084" s="9" t="s">
        <v>2117</v>
      </c>
      <c r="E10084" s="9" t="s">
        <v>2118</v>
      </c>
      <c r="F10084" s="10">
        <f t="shared" ca="1" si="315"/>
        <v>9.1374523945738865E-3</v>
      </c>
      <c r="G10084" s="3" t="str">
        <f>VLOOKUP(Table3[[#This Row],[PRODUCT ID]],Table1[[PRODUCT]:[SELLING PRICE]],1,FALSE)</f>
        <v>Product642</v>
      </c>
      <c r="H10084" s="3" t="str">
        <f>VLOOKUP(Table3[[#This Row],[PRODUCT ID]],Table1[[PRODUCT]:[SELLING PRICE]],2,FALSE)</f>
        <v>Category3</v>
      </c>
      <c r="I10084" s="3" t="str">
        <f>VLOOKUP(Table3[[#This Row],[PRODUCT ID]],Table1[[PRODUCT]:[SELLING PRICE]],3,FALSE)</f>
        <v>Kg</v>
      </c>
      <c r="J10084" s="16">
        <f ca="1">VLOOKUP(Table3[[#This Row],[PRODUCT ID]],Table1[[PRODUCT]:[SELLING PRICE]],4,FALSE)</f>
        <v>194</v>
      </c>
      <c r="K10084" s="16">
        <f ca="1">VLOOKUP(Table3[[#This Row],[PRODUCT ID]],Table1[[PRODUCT]:[SELLING PRICE]],5,FALSE)</f>
        <v>311.41611476257157</v>
      </c>
      <c r="L10084" s="16">
        <f ca="1">J10084*Table3[[#This Row],[QUANTITY]]</f>
        <v>1358</v>
      </c>
      <c r="M10084" s="16">
        <f ca="1">K10084*Table3[[#This Row],[QUANTITY]]*(1-Table3[[#This Row],[DISCOUNT %]])</f>
        <v>2159.9939538731783</v>
      </c>
      <c r="N10084" s="3">
        <f>DAY(Table3[[#This Row],[DATE]])</f>
        <v>9</v>
      </c>
      <c r="O10084" s="3" t="str">
        <f>TEXT(Table3[[#This Row],[DATE]],"mmm")</f>
        <v>Aug</v>
      </c>
      <c r="P10084" s="3">
        <f>YEAR(Table3[[#This Row],[DATE]])</f>
        <v>2048</v>
      </c>
    </row>
    <row r="10085" spans="1:16" x14ac:dyDescent="0.3">
      <c r="A10085" s="6">
        <v>54280</v>
      </c>
      <c r="B10085" s="7" t="s">
        <v>1695</v>
      </c>
      <c r="C10085" s="9">
        <f t="shared" ca="1" si="314"/>
        <v>5</v>
      </c>
      <c r="D10085" s="9" t="s">
        <v>2115</v>
      </c>
      <c r="E10085" s="9" t="s">
        <v>2118</v>
      </c>
      <c r="F10085" s="10">
        <f t="shared" ca="1" si="315"/>
        <v>6.8580325347489299E-2</v>
      </c>
      <c r="G10085" s="3" t="str">
        <f>VLOOKUP(Table3[[#This Row],[PRODUCT ID]],Table1[[PRODUCT]:[SELLING PRICE]],1,FALSE)</f>
        <v>Product643</v>
      </c>
      <c r="H10085" s="3" t="str">
        <f>VLOOKUP(Table3[[#This Row],[PRODUCT ID]],Table1[[PRODUCT]:[SELLING PRICE]],2,FALSE)</f>
        <v>Category4</v>
      </c>
      <c r="I10085" s="3" t="str">
        <f>VLOOKUP(Table3[[#This Row],[PRODUCT ID]],Table1[[PRODUCT]:[SELLING PRICE]],3,FALSE)</f>
        <v>Lt</v>
      </c>
      <c r="J10085" s="16">
        <f ca="1">VLOOKUP(Table3[[#This Row],[PRODUCT ID]],Table1[[PRODUCT]:[SELLING PRICE]],4,FALSE)</f>
        <v>221</v>
      </c>
      <c r="K10085" s="16">
        <f ca="1">VLOOKUP(Table3[[#This Row],[PRODUCT ID]],Table1[[PRODUCT]:[SELLING PRICE]],5,FALSE)</f>
        <v>234.28209649375125</v>
      </c>
      <c r="L10085" s="16">
        <f ca="1">J10085*Table3[[#This Row],[QUANTITY]]</f>
        <v>1105</v>
      </c>
      <c r="M10085" s="16">
        <f ca="1">K10085*Table3[[#This Row],[QUANTITY]]*(1-Table3[[#This Row],[DISCOUNT %]])</f>
        <v>1091.0747704655896</v>
      </c>
      <c r="N10085" s="3">
        <f>DAY(Table3[[#This Row],[DATE]])</f>
        <v>10</v>
      </c>
      <c r="O10085" s="3" t="str">
        <f>TEXT(Table3[[#This Row],[DATE]],"mmm")</f>
        <v>Aug</v>
      </c>
      <c r="P10085" s="3">
        <f>YEAR(Table3[[#This Row],[DATE]])</f>
        <v>2048</v>
      </c>
    </row>
    <row r="10086" spans="1:16" x14ac:dyDescent="0.3">
      <c r="A10086" s="6">
        <v>54281</v>
      </c>
      <c r="B10086" s="7" t="s">
        <v>1696</v>
      </c>
      <c r="C10086" s="9">
        <f t="shared" ca="1" si="314"/>
        <v>3</v>
      </c>
      <c r="D10086" s="9" t="s">
        <v>2115</v>
      </c>
      <c r="E10086" s="9" t="s">
        <v>2116</v>
      </c>
      <c r="F10086" s="10">
        <f t="shared" ca="1" si="315"/>
        <v>3.2127805329638329E-3</v>
      </c>
      <c r="G10086" s="3" t="str">
        <f>VLOOKUP(Table3[[#This Row],[PRODUCT ID]],Table1[[PRODUCT]:[SELLING PRICE]],1,FALSE)</f>
        <v>Product644</v>
      </c>
      <c r="H10086" s="3" t="str">
        <f>VLOOKUP(Table3[[#This Row],[PRODUCT ID]],Table1[[PRODUCT]:[SELLING PRICE]],2,FALSE)</f>
        <v>Category5</v>
      </c>
      <c r="I10086" s="3" t="str">
        <f>VLOOKUP(Table3[[#This Row],[PRODUCT ID]],Table1[[PRODUCT]:[SELLING PRICE]],3,FALSE)</f>
        <v>Ft</v>
      </c>
      <c r="J10086" s="16">
        <f ca="1">VLOOKUP(Table3[[#This Row],[PRODUCT ID]],Table1[[PRODUCT]:[SELLING PRICE]],4,FALSE)</f>
        <v>169</v>
      </c>
      <c r="K10086" s="16">
        <f ca="1">VLOOKUP(Table3[[#This Row],[PRODUCT ID]],Table1[[PRODUCT]:[SELLING PRICE]],5,FALSE)</f>
        <v>57.760172835006024</v>
      </c>
      <c r="L10086" s="16">
        <f ca="1">J10086*Table3[[#This Row],[QUANTITY]]</f>
        <v>507</v>
      </c>
      <c r="M10086" s="16">
        <f ca="1">K10086*Table3[[#This Row],[QUANTITY]]*(1-Table3[[#This Row],[DISCOUNT %]])</f>
        <v>172.72380622842329</v>
      </c>
      <c r="N10086" s="3">
        <f>DAY(Table3[[#This Row],[DATE]])</f>
        <v>11</v>
      </c>
      <c r="O10086" s="3" t="str">
        <f>TEXT(Table3[[#This Row],[DATE]],"mmm")</f>
        <v>Aug</v>
      </c>
      <c r="P10086" s="3">
        <f>YEAR(Table3[[#This Row],[DATE]])</f>
        <v>2048</v>
      </c>
    </row>
    <row r="10087" spans="1:16" x14ac:dyDescent="0.3">
      <c r="A10087" s="6">
        <v>54282</v>
      </c>
      <c r="B10087" s="7" t="s">
        <v>1697</v>
      </c>
      <c r="C10087" s="9">
        <f t="shared" ca="1" si="314"/>
        <v>2</v>
      </c>
      <c r="D10087" s="9" t="s">
        <v>2115</v>
      </c>
      <c r="E10087" s="9" t="s">
        <v>2116</v>
      </c>
      <c r="F10087" s="10">
        <f t="shared" ca="1" si="315"/>
        <v>1.1099414180076695E-2</v>
      </c>
      <c r="G10087" s="3" t="str">
        <f>VLOOKUP(Table3[[#This Row],[PRODUCT ID]],Table1[[PRODUCT]:[SELLING PRICE]],1,FALSE)</f>
        <v>Product645</v>
      </c>
      <c r="H10087" s="3" t="str">
        <f>VLOOKUP(Table3[[#This Row],[PRODUCT ID]],Table1[[PRODUCT]:[SELLING PRICE]],2,FALSE)</f>
        <v>Category1</v>
      </c>
      <c r="I10087" s="3" t="str">
        <f>VLOOKUP(Table3[[#This Row],[PRODUCT ID]],Table1[[PRODUCT]:[SELLING PRICE]],3,FALSE)</f>
        <v>Kg</v>
      </c>
      <c r="J10087" s="16">
        <f ca="1">VLOOKUP(Table3[[#This Row],[PRODUCT ID]],Table1[[PRODUCT]:[SELLING PRICE]],4,FALSE)</f>
        <v>241</v>
      </c>
      <c r="K10087" s="16">
        <f ca="1">VLOOKUP(Table3[[#This Row],[PRODUCT ID]],Table1[[PRODUCT]:[SELLING PRICE]],5,FALSE)</f>
        <v>247.82399729787528</v>
      </c>
      <c r="L10087" s="16">
        <f ca="1">J10087*Table3[[#This Row],[QUANTITY]]</f>
        <v>482</v>
      </c>
      <c r="M10087" s="16">
        <f ca="1">K10087*Table3[[#This Row],[QUANTITY]]*(1-Table3[[#This Row],[DISCOUNT %]])</f>
        <v>490.14659221620792</v>
      </c>
      <c r="N10087" s="3">
        <f>DAY(Table3[[#This Row],[DATE]])</f>
        <v>12</v>
      </c>
      <c r="O10087" s="3" t="str">
        <f>TEXT(Table3[[#This Row],[DATE]],"mmm")</f>
        <v>Aug</v>
      </c>
      <c r="P10087" s="3">
        <f>YEAR(Table3[[#This Row],[DATE]])</f>
        <v>2048</v>
      </c>
    </row>
    <row r="10088" spans="1:16" x14ac:dyDescent="0.3">
      <c r="A10088" s="6">
        <v>54283</v>
      </c>
      <c r="B10088" s="7" t="s">
        <v>1698</v>
      </c>
      <c r="C10088" s="9">
        <f t="shared" ca="1" si="314"/>
        <v>7</v>
      </c>
      <c r="D10088" s="9" t="s">
        <v>2116</v>
      </c>
      <c r="E10088" s="9" t="s">
        <v>2116</v>
      </c>
      <c r="F10088" s="10">
        <f t="shared" ca="1" si="315"/>
        <v>2.0706249060461025E-2</v>
      </c>
      <c r="G10088" s="3" t="str">
        <f>VLOOKUP(Table3[[#This Row],[PRODUCT ID]],Table1[[PRODUCT]:[SELLING PRICE]],1,FALSE)</f>
        <v>Product646</v>
      </c>
      <c r="H10088" s="3" t="str">
        <f>VLOOKUP(Table3[[#This Row],[PRODUCT ID]],Table1[[PRODUCT]:[SELLING PRICE]],2,FALSE)</f>
        <v>Category2</v>
      </c>
      <c r="I10088" s="3" t="str">
        <f>VLOOKUP(Table3[[#This Row],[PRODUCT ID]],Table1[[PRODUCT]:[SELLING PRICE]],3,FALSE)</f>
        <v>No</v>
      </c>
      <c r="J10088" s="16">
        <f ca="1">VLOOKUP(Table3[[#This Row],[PRODUCT ID]],Table1[[PRODUCT]:[SELLING PRICE]],4,FALSE)</f>
        <v>25</v>
      </c>
      <c r="K10088" s="16">
        <f ca="1">VLOOKUP(Table3[[#This Row],[PRODUCT ID]],Table1[[PRODUCT]:[SELLING PRICE]],5,FALSE)</f>
        <v>216.94738844075454</v>
      </c>
      <c r="L10088" s="16">
        <f ca="1">J10088*Table3[[#This Row],[QUANTITY]]</f>
        <v>175</v>
      </c>
      <c r="M10088" s="16">
        <f ca="1">K10088*Table3[[#This Row],[QUANTITY]]*(1-Table3[[#This Row],[DISCOUNT %]])</f>
        <v>1487.1865524787859</v>
      </c>
      <c r="N10088" s="3">
        <f>DAY(Table3[[#This Row],[DATE]])</f>
        <v>13</v>
      </c>
      <c r="O10088" s="3" t="str">
        <f>TEXT(Table3[[#This Row],[DATE]],"mmm")</f>
        <v>Aug</v>
      </c>
      <c r="P10088" s="3">
        <f>YEAR(Table3[[#This Row],[DATE]])</f>
        <v>2048</v>
      </c>
    </row>
    <row r="10089" spans="1:16" x14ac:dyDescent="0.3">
      <c r="A10089" s="6">
        <v>54284</v>
      </c>
      <c r="B10089" s="7" t="s">
        <v>1699</v>
      </c>
      <c r="C10089" s="9">
        <f t="shared" ca="1" si="314"/>
        <v>10</v>
      </c>
      <c r="D10089" s="9" t="s">
        <v>2116</v>
      </c>
      <c r="E10089" s="9" t="s">
        <v>2116</v>
      </c>
      <c r="F10089" s="10">
        <f t="shared" ca="1" si="315"/>
        <v>6.2195274203940892E-3</v>
      </c>
      <c r="G10089" s="3" t="str">
        <f>VLOOKUP(Table3[[#This Row],[PRODUCT ID]],Table1[[PRODUCT]:[SELLING PRICE]],1,FALSE)</f>
        <v>Product647</v>
      </c>
      <c r="H10089" s="3" t="str">
        <f>VLOOKUP(Table3[[#This Row],[PRODUCT ID]],Table1[[PRODUCT]:[SELLING PRICE]],2,FALSE)</f>
        <v>Category3</v>
      </c>
      <c r="I10089" s="3" t="str">
        <f>VLOOKUP(Table3[[#This Row],[PRODUCT ID]],Table1[[PRODUCT]:[SELLING PRICE]],3,FALSE)</f>
        <v>No</v>
      </c>
      <c r="J10089" s="16">
        <f ca="1">VLOOKUP(Table3[[#This Row],[PRODUCT ID]],Table1[[PRODUCT]:[SELLING PRICE]],4,FALSE)</f>
        <v>69</v>
      </c>
      <c r="K10089" s="16">
        <f ca="1">VLOOKUP(Table3[[#This Row],[PRODUCT ID]],Table1[[PRODUCT]:[SELLING PRICE]],5,FALSE)</f>
        <v>230.79288726494124</v>
      </c>
      <c r="L10089" s="16">
        <f ca="1">J10089*Table3[[#This Row],[QUANTITY]]</f>
        <v>690</v>
      </c>
      <c r="M10089" s="16">
        <f ca="1">K10089*Table3[[#This Row],[QUANTITY]]*(1-Table3[[#This Row],[DISCOUNT %]])</f>
        <v>2293.5746457416499</v>
      </c>
      <c r="N10089" s="3">
        <f>DAY(Table3[[#This Row],[DATE]])</f>
        <v>14</v>
      </c>
      <c r="O10089" s="3" t="str">
        <f>TEXT(Table3[[#This Row],[DATE]],"mmm")</f>
        <v>Aug</v>
      </c>
      <c r="P10089" s="3">
        <f>YEAR(Table3[[#This Row],[DATE]])</f>
        <v>2048</v>
      </c>
    </row>
    <row r="10090" spans="1:16" x14ac:dyDescent="0.3">
      <c r="A10090" s="6">
        <v>54285</v>
      </c>
      <c r="B10090" s="7" t="s">
        <v>1700</v>
      </c>
      <c r="C10090" s="9">
        <f t="shared" ca="1" si="314"/>
        <v>10</v>
      </c>
      <c r="D10090" s="9" t="s">
        <v>2116</v>
      </c>
      <c r="E10090" s="9" t="s">
        <v>2118</v>
      </c>
      <c r="F10090" s="10">
        <f t="shared" ca="1" si="315"/>
        <v>9.0705200875142514E-2</v>
      </c>
      <c r="G10090" s="3" t="str">
        <f>VLOOKUP(Table3[[#This Row],[PRODUCT ID]],Table1[[PRODUCT]:[SELLING PRICE]],1,FALSE)</f>
        <v>Product648</v>
      </c>
      <c r="H10090" s="3" t="str">
        <f>VLOOKUP(Table3[[#This Row],[PRODUCT ID]],Table1[[PRODUCT]:[SELLING PRICE]],2,FALSE)</f>
        <v>Category4</v>
      </c>
      <c r="I10090" s="3" t="str">
        <f>VLOOKUP(Table3[[#This Row],[PRODUCT ID]],Table1[[PRODUCT]:[SELLING PRICE]],3,FALSE)</f>
        <v>Ft</v>
      </c>
      <c r="J10090" s="16">
        <f ca="1">VLOOKUP(Table3[[#This Row],[PRODUCT ID]],Table1[[PRODUCT]:[SELLING PRICE]],4,FALSE)</f>
        <v>46</v>
      </c>
      <c r="K10090" s="16">
        <f ca="1">VLOOKUP(Table3[[#This Row],[PRODUCT ID]],Table1[[PRODUCT]:[SELLING PRICE]],5,FALSE)</f>
        <v>43.709967313333578</v>
      </c>
      <c r="L10090" s="16">
        <f ca="1">J10090*Table3[[#This Row],[QUANTITY]]</f>
        <v>460</v>
      </c>
      <c r="M10090" s="16">
        <f ca="1">K10090*Table3[[#This Row],[QUANTITY]]*(1-Table3[[#This Row],[DISCOUNT %]])</f>
        <v>397.45245947931738</v>
      </c>
      <c r="N10090" s="3">
        <f>DAY(Table3[[#This Row],[DATE]])</f>
        <v>15</v>
      </c>
      <c r="O10090" s="3" t="str">
        <f>TEXT(Table3[[#This Row],[DATE]],"mmm")</f>
        <v>Aug</v>
      </c>
      <c r="P10090" s="3">
        <f>YEAR(Table3[[#This Row],[DATE]])</f>
        <v>2048</v>
      </c>
    </row>
    <row r="10091" spans="1:16" x14ac:dyDescent="0.3">
      <c r="A10091" s="6">
        <v>54286</v>
      </c>
      <c r="B10091" s="7" t="s">
        <v>1701</v>
      </c>
      <c r="C10091" s="9">
        <f t="shared" ca="1" si="314"/>
        <v>6</v>
      </c>
      <c r="D10091" s="9" t="s">
        <v>2115</v>
      </c>
      <c r="E10091" s="9" t="s">
        <v>2116</v>
      </c>
      <c r="F10091" s="10">
        <f t="shared" ca="1" si="315"/>
        <v>6.2299820439240108E-2</v>
      </c>
      <c r="G10091" s="3" t="str">
        <f>VLOOKUP(Table3[[#This Row],[PRODUCT ID]],Table1[[PRODUCT]:[SELLING PRICE]],1,FALSE)</f>
        <v>Product649</v>
      </c>
      <c r="H10091" s="3" t="str">
        <f>VLOOKUP(Table3[[#This Row],[PRODUCT ID]],Table1[[PRODUCT]:[SELLING PRICE]],2,FALSE)</f>
        <v>Category1</v>
      </c>
      <c r="I10091" s="3" t="str">
        <f>VLOOKUP(Table3[[#This Row],[PRODUCT ID]],Table1[[PRODUCT]:[SELLING PRICE]],3,FALSE)</f>
        <v>No</v>
      </c>
      <c r="J10091" s="16">
        <f ca="1">VLOOKUP(Table3[[#This Row],[PRODUCT ID]],Table1[[PRODUCT]:[SELLING PRICE]],4,FALSE)</f>
        <v>200</v>
      </c>
      <c r="K10091" s="16">
        <f ca="1">VLOOKUP(Table3[[#This Row],[PRODUCT ID]],Table1[[PRODUCT]:[SELLING PRICE]],5,FALSE)</f>
        <v>220.70133765440596</v>
      </c>
      <c r="L10091" s="16">
        <f ca="1">J10091*Table3[[#This Row],[QUANTITY]]</f>
        <v>1200</v>
      </c>
      <c r="M10091" s="16">
        <f ca="1">K10091*Table3[[#This Row],[QUANTITY]]*(1-Table3[[#This Row],[DISCOUNT %]])</f>
        <v>1241.7101036870183</v>
      </c>
      <c r="N10091" s="3">
        <f>DAY(Table3[[#This Row],[DATE]])</f>
        <v>16</v>
      </c>
      <c r="O10091" s="3" t="str">
        <f>TEXT(Table3[[#This Row],[DATE]],"mmm")</f>
        <v>Aug</v>
      </c>
      <c r="P10091" s="3">
        <f>YEAR(Table3[[#This Row],[DATE]])</f>
        <v>2048</v>
      </c>
    </row>
    <row r="10092" spans="1:16" x14ac:dyDescent="0.3">
      <c r="A10092" s="6">
        <v>54287</v>
      </c>
      <c r="B10092" s="7" t="s">
        <v>1702</v>
      </c>
      <c r="C10092" s="9">
        <f t="shared" ca="1" si="314"/>
        <v>13</v>
      </c>
      <c r="D10092" s="9" t="s">
        <v>2117</v>
      </c>
      <c r="E10092" s="9" t="s">
        <v>2116</v>
      </c>
      <c r="F10092" s="10">
        <f t="shared" ca="1" si="315"/>
        <v>5.2651191965412375E-2</v>
      </c>
      <c r="G10092" s="3" t="str">
        <f>VLOOKUP(Table3[[#This Row],[PRODUCT ID]],Table1[[PRODUCT]:[SELLING PRICE]],1,FALSE)</f>
        <v>Product650</v>
      </c>
      <c r="H10092" s="3" t="str">
        <f>VLOOKUP(Table3[[#This Row],[PRODUCT ID]],Table1[[PRODUCT]:[SELLING PRICE]],2,FALSE)</f>
        <v>Category2</v>
      </c>
      <c r="I10092" s="3" t="str">
        <f>VLOOKUP(Table3[[#This Row],[PRODUCT ID]],Table1[[PRODUCT]:[SELLING PRICE]],3,FALSE)</f>
        <v>Kg</v>
      </c>
      <c r="J10092" s="16">
        <f ca="1">VLOOKUP(Table3[[#This Row],[PRODUCT ID]],Table1[[PRODUCT]:[SELLING PRICE]],4,FALSE)</f>
        <v>32</v>
      </c>
      <c r="K10092" s="16">
        <f ca="1">VLOOKUP(Table3[[#This Row],[PRODUCT ID]],Table1[[PRODUCT]:[SELLING PRICE]],5,FALSE)</f>
        <v>226.87538032493828</v>
      </c>
      <c r="L10092" s="16">
        <f ca="1">J10092*Table3[[#This Row],[QUANTITY]]</f>
        <v>416</v>
      </c>
      <c r="M10092" s="16">
        <f ca="1">K10092*Table3[[#This Row],[QUANTITY]]*(1-Table3[[#This Row],[DISCOUNT %]])</f>
        <v>2794.0915746019123</v>
      </c>
      <c r="N10092" s="3">
        <f>DAY(Table3[[#This Row],[DATE]])</f>
        <v>17</v>
      </c>
      <c r="O10092" s="3" t="str">
        <f>TEXT(Table3[[#This Row],[DATE]],"mmm")</f>
        <v>Aug</v>
      </c>
      <c r="P10092" s="3">
        <f>YEAR(Table3[[#This Row],[DATE]])</f>
        <v>2048</v>
      </c>
    </row>
    <row r="10093" spans="1:16" x14ac:dyDescent="0.3">
      <c r="A10093" s="6">
        <v>54288</v>
      </c>
      <c r="B10093" s="7" t="s">
        <v>1703</v>
      </c>
      <c r="C10093" s="9">
        <f t="shared" ca="1" si="314"/>
        <v>1</v>
      </c>
      <c r="D10093" s="9" t="s">
        <v>2117</v>
      </c>
      <c r="E10093" s="9" t="s">
        <v>2116</v>
      </c>
      <c r="F10093" s="10">
        <f t="shared" ca="1" si="315"/>
        <v>5.5120639515005655E-2</v>
      </c>
      <c r="G10093" s="3" t="str">
        <f>VLOOKUP(Table3[[#This Row],[PRODUCT ID]],Table1[[PRODUCT]:[SELLING PRICE]],1,FALSE)</f>
        <v>Product651</v>
      </c>
      <c r="H10093" s="3" t="str">
        <f>VLOOKUP(Table3[[#This Row],[PRODUCT ID]],Table1[[PRODUCT]:[SELLING PRICE]],2,FALSE)</f>
        <v>Category3</v>
      </c>
      <c r="I10093" s="3" t="str">
        <f>VLOOKUP(Table3[[#This Row],[PRODUCT ID]],Table1[[PRODUCT]:[SELLING PRICE]],3,FALSE)</f>
        <v>Kg</v>
      </c>
      <c r="J10093" s="16">
        <f ca="1">VLOOKUP(Table3[[#This Row],[PRODUCT ID]],Table1[[PRODUCT]:[SELLING PRICE]],4,FALSE)</f>
        <v>214</v>
      </c>
      <c r="K10093" s="16">
        <f ca="1">VLOOKUP(Table3[[#This Row],[PRODUCT ID]],Table1[[PRODUCT]:[SELLING PRICE]],5,FALSE)</f>
        <v>300.2540496125402</v>
      </c>
      <c r="L10093" s="16">
        <f ca="1">J10093*Table3[[#This Row],[QUANTITY]]</f>
        <v>214</v>
      </c>
      <c r="M10093" s="16">
        <f ca="1">K10093*Table3[[#This Row],[QUANTITY]]*(1-Table3[[#This Row],[DISCOUNT %]])</f>
        <v>283.70385438092671</v>
      </c>
      <c r="N10093" s="3">
        <f>DAY(Table3[[#This Row],[DATE]])</f>
        <v>18</v>
      </c>
      <c r="O10093" s="3" t="str">
        <f>TEXT(Table3[[#This Row],[DATE]],"mmm")</f>
        <v>Aug</v>
      </c>
      <c r="P10093" s="3">
        <f>YEAR(Table3[[#This Row],[DATE]])</f>
        <v>2048</v>
      </c>
    </row>
    <row r="10094" spans="1:16" x14ac:dyDescent="0.3">
      <c r="A10094" s="6">
        <v>54289</v>
      </c>
      <c r="B10094" s="7" t="s">
        <v>1704</v>
      </c>
      <c r="C10094" s="9">
        <f t="shared" ca="1" si="314"/>
        <v>10</v>
      </c>
      <c r="D10094" s="9" t="s">
        <v>2116</v>
      </c>
      <c r="E10094" s="9" t="s">
        <v>2116</v>
      </c>
      <c r="F10094" s="10">
        <f t="shared" ca="1" si="315"/>
        <v>1.2596086522424367E-2</v>
      </c>
      <c r="G10094" s="3" t="str">
        <f>VLOOKUP(Table3[[#This Row],[PRODUCT ID]],Table1[[PRODUCT]:[SELLING PRICE]],1,FALSE)</f>
        <v>Product652</v>
      </c>
      <c r="H10094" s="3" t="str">
        <f>VLOOKUP(Table3[[#This Row],[PRODUCT ID]],Table1[[PRODUCT]:[SELLING PRICE]],2,FALSE)</f>
        <v>Category4</v>
      </c>
      <c r="I10094" s="3" t="str">
        <f>VLOOKUP(Table3[[#This Row],[PRODUCT ID]],Table1[[PRODUCT]:[SELLING PRICE]],3,FALSE)</f>
        <v>Lt</v>
      </c>
      <c r="J10094" s="16">
        <f ca="1">VLOOKUP(Table3[[#This Row],[PRODUCT ID]],Table1[[PRODUCT]:[SELLING PRICE]],4,FALSE)</f>
        <v>103</v>
      </c>
      <c r="K10094" s="16">
        <f ca="1">VLOOKUP(Table3[[#This Row],[PRODUCT ID]],Table1[[PRODUCT]:[SELLING PRICE]],5,FALSE)</f>
        <v>117.1411806056699</v>
      </c>
      <c r="L10094" s="16">
        <f ca="1">J10094*Table3[[#This Row],[QUANTITY]]</f>
        <v>1030</v>
      </c>
      <c r="M10094" s="16">
        <f ca="1">K10094*Table3[[#This Row],[QUANTITY]]*(1-Table3[[#This Row],[DISCOUNT %]])</f>
        <v>1156.6566015942194</v>
      </c>
      <c r="N10094" s="3">
        <f>DAY(Table3[[#This Row],[DATE]])</f>
        <v>19</v>
      </c>
      <c r="O10094" s="3" t="str">
        <f>TEXT(Table3[[#This Row],[DATE]],"mmm")</f>
        <v>Aug</v>
      </c>
      <c r="P10094" s="3">
        <f>YEAR(Table3[[#This Row],[DATE]])</f>
        <v>2048</v>
      </c>
    </row>
    <row r="10095" spans="1:16" x14ac:dyDescent="0.3">
      <c r="A10095" s="6">
        <v>54290</v>
      </c>
      <c r="B10095" s="7" t="s">
        <v>1705</v>
      </c>
      <c r="C10095" s="9">
        <f t="shared" ca="1" si="314"/>
        <v>12</v>
      </c>
      <c r="D10095" s="9" t="s">
        <v>2116</v>
      </c>
      <c r="E10095" s="9" t="s">
        <v>2116</v>
      </c>
      <c r="F10095" s="10">
        <f t="shared" ca="1" si="315"/>
        <v>8.0014748806315678E-2</v>
      </c>
      <c r="G10095" s="3" t="str">
        <f>VLOOKUP(Table3[[#This Row],[PRODUCT ID]],Table1[[PRODUCT]:[SELLING PRICE]],1,FALSE)</f>
        <v>Product653</v>
      </c>
      <c r="H10095" s="3" t="str">
        <f>VLOOKUP(Table3[[#This Row],[PRODUCT ID]],Table1[[PRODUCT]:[SELLING PRICE]],2,FALSE)</f>
        <v>Category5</v>
      </c>
      <c r="I10095" s="3" t="str">
        <f>VLOOKUP(Table3[[#This Row],[PRODUCT ID]],Table1[[PRODUCT]:[SELLING PRICE]],3,FALSE)</f>
        <v>Kg</v>
      </c>
      <c r="J10095" s="16">
        <f ca="1">VLOOKUP(Table3[[#This Row],[PRODUCT ID]],Table1[[PRODUCT]:[SELLING PRICE]],4,FALSE)</f>
        <v>146</v>
      </c>
      <c r="K10095" s="16">
        <f ca="1">VLOOKUP(Table3[[#This Row],[PRODUCT ID]],Table1[[PRODUCT]:[SELLING PRICE]],5,FALSE)</f>
        <v>48.777524352360103</v>
      </c>
      <c r="L10095" s="16">
        <f ca="1">J10095*Table3[[#This Row],[QUANTITY]]</f>
        <v>1752</v>
      </c>
      <c r="M10095" s="16">
        <f ca="1">K10095*Table3[[#This Row],[QUANTITY]]*(1-Table3[[#This Row],[DISCOUNT %]])</f>
        <v>538.49523592694482</v>
      </c>
      <c r="N10095" s="3">
        <f>DAY(Table3[[#This Row],[DATE]])</f>
        <v>20</v>
      </c>
      <c r="O10095" s="3" t="str">
        <f>TEXT(Table3[[#This Row],[DATE]],"mmm")</f>
        <v>Aug</v>
      </c>
      <c r="P10095" s="3">
        <f>YEAR(Table3[[#This Row],[DATE]])</f>
        <v>2048</v>
      </c>
    </row>
    <row r="10096" spans="1:16" x14ac:dyDescent="0.3">
      <c r="A10096" s="6">
        <v>54291</v>
      </c>
      <c r="B10096" s="7" t="s">
        <v>1706</v>
      </c>
      <c r="C10096" s="9">
        <f t="shared" ca="1" si="314"/>
        <v>8</v>
      </c>
      <c r="D10096" s="9" t="s">
        <v>2116</v>
      </c>
      <c r="E10096" s="9" t="s">
        <v>2118</v>
      </c>
      <c r="F10096" s="10">
        <f t="shared" ca="1" si="315"/>
        <v>5.2809016953026269E-2</v>
      </c>
      <c r="G10096" s="3" t="str">
        <f>VLOOKUP(Table3[[#This Row],[PRODUCT ID]],Table1[[PRODUCT]:[SELLING PRICE]],1,FALSE)</f>
        <v>Product654</v>
      </c>
      <c r="H10096" s="3" t="str">
        <f>VLOOKUP(Table3[[#This Row],[PRODUCT ID]],Table1[[PRODUCT]:[SELLING PRICE]],2,FALSE)</f>
        <v>Category1</v>
      </c>
      <c r="I10096" s="3" t="str">
        <f>VLOOKUP(Table3[[#This Row],[PRODUCT ID]],Table1[[PRODUCT]:[SELLING PRICE]],3,FALSE)</f>
        <v>Lt</v>
      </c>
      <c r="J10096" s="16">
        <f ca="1">VLOOKUP(Table3[[#This Row],[PRODUCT ID]],Table1[[PRODUCT]:[SELLING PRICE]],4,FALSE)</f>
        <v>18</v>
      </c>
      <c r="K10096" s="16">
        <f ca="1">VLOOKUP(Table3[[#This Row],[PRODUCT ID]],Table1[[PRODUCT]:[SELLING PRICE]],5,FALSE)</f>
        <v>111.12457902082349</v>
      </c>
      <c r="L10096" s="16">
        <f ca="1">J10096*Table3[[#This Row],[QUANTITY]]</f>
        <v>144</v>
      </c>
      <c r="M10096" s="16">
        <f ca="1">K10096*Table3[[#This Row],[QUANTITY]]*(1-Table3[[#This Row],[DISCOUNT %]])</f>
        <v>842.04959394731929</v>
      </c>
      <c r="N10096" s="3">
        <f>DAY(Table3[[#This Row],[DATE]])</f>
        <v>21</v>
      </c>
      <c r="O10096" s="3" t="str">
        <f>TEXT(Table3[[#This Row],[DATE]],"mmm")</f>
        <v>Aug</v>
      </c>
      <c r="P10096" s="3">
        <f>YEAR(Table3[[#This Row],[DATE]])</f>
        <v>2048</v>
      </c>
    </row>
    <row r="10097" spans="1:16" x14ac:dyDescent="0.3">
      <c r="A10097" s="6">
        <v>54292</v>
      </c>
      <c r="B10097" s="7" t="s">
        <v>1707</v>
      </c>
      <c r="C10097" s="9">
        <f t="shared" ca="1" si="314"/>
        <v>2</v>
      </c>
      <c r="D10097" s="9" t="s">
        <v>2116</v>
      </c>
      <c r="E10097" s="9" t="s">
        <v>2118</v>
      </c>
      <c r="F10097" s="10">
        <f t="shared" ca="1" si="315"/>
        <v>2.0368483291985019E-2</v>
      </c>
      <c r="G10097" s="3" t="str">
        <f>VLOOKUP(Table3[[#This Row],[PRODUCT ID]],Table1[[PRODUCT]:[SELLING PRICE]],1,FALSE)</f>
        <v>Product655</v>
      </c>
      <c r="H10097" s="3" t="str">
        <f>VLOOKUP(Table3[[#This Row],[PRODUCT ID]],Table1[[PRODUCT]:[SELLING PRICE]],2,FALSE)</f>
        <v>Category2</v>
      </c>
      <c r="I10097" s="3" t="str">
        <f>VLOOKUP(Table3[[#This Row],[PRODUCT ID]],Table1[[PRODUCT]:[SELLING PRICE]],3,FALSE)</f>
        <v>Ft</v>
      </c>
      <c r="J10097" s="16">
        <f ca="1">VLOOKUP(Table3[[#This Row],[PRODUCT ID]],Table1[[PRODUCT]:[SELLING PRICE]],4,FALSE)</f>
        <v>95</v>
      </c>
      <c r="K10097" s="16">
        <f ca="1">VLOOKUP(Table3[[#This Row],[PRODUCT ID]],Table1[[PRODUCT]:[SELLING PRICE]],5,FALSE)</f>
        <v>65.441803234396289</v>
      </c>
      <c r="L10097" s="16">
        <f ca="1">J10097*Table3[[#This Row],[QUANTITY]]</f>
        <v>190</v>
      </c>
      <c r="M10097" s="16">
        <f ca="1">K10097*Table3[[#This Row],[QUANTITY]]*(1-Table3[[#This Row],[DISCOUNT %]])</f>
        <v>128.21770591723822</v>
      </c>
      <c r="N10097" s="3">
        <f>DAY(Table3[[#This Row],[DATE]])</f>
        <v>22</v>
      </c>
      <c r="O10097" s="3" t="str">
        <f>TEXT(Table3[[#This Row],[DATE]],"mmm")</f>
        <v>Aug</v>
      </c>
      <c r="P10097" s="3">
        <f>YEAR(Table3[[#This Row],[DATE]])</f>
        <v>2048</v>
      </c>
    </row>
    <row r="10098" spans="1:16" x14ac:dyDescent="0.3">
      <c r="A10098" s="6">
        <v>54293</v>
      </c>
      <c r="B10098" s="7" t="s">
        <v>1708</v>
      </c>
      <c r="C10098" s="9">
        <f t="shared" ca="1" si="314"/>
        <v>9</v>
      </c>
      <c r="D10098" s="9" t="s">
        <v>2115</v>
      </c>
      <c r="E10098" s="9" t="s">
        <v>2116</v>
      </c>
      <c r="F10098" s="10">
        <f t="shared" ca="1" si="315"/>
        <v>1.6130110623757466E-3</v>
      </c>
      <c r="G10098" s="3" t="str">
        <f>VLOOKUP(Table3[[#This Row],[PRODUCT ID]],Table1[[PRODUCT]:[SELLING PRICE]],1,FALSE)</f>
        <v>Product656</v>
      </c>
      <c r="H10098" s="3" t="str">
        <f>VLOOKUP(Table3[[#This Row],[PRODUCT ID]],Table1[[PRODUCT]:[SELLING PRICE]],2,FALSE)</f>
        <v>Category3</v>
      </c>
      <c r="I10098" s="3" t="str">
        <f>VLOOKUP(Table3[[#This Row],[PRODUCT ID]],Table1[[PRODUCT]:[SELLING PRICE]],3,FALSE)</f>
        <v>Kg</v>
      </c>
      <c r="J10098" s="16">
        <f ca="1">VLOOKUP(Table3[[#This Row],[PRODUCT ID]],Table1[[PRODUCT]:[SELLING PRICE]],4,FALSE)</f>
        <v>183</v>
      </c>
      <c r="K10098" s="16">
        <f ca="1">VLOOKUP(Table3[[#This Row],[PRODUCT ID]],Table1[[PRODUCT]:[SELLING PRICE]],5,FALSE)</f>
        <v>145.22573395111144</v>
      </c>
      <c r="L10098" s="16">
        <f ca="1">J10098*Table3[[#This Row],[QUANTITY]]</f>
        <v>1647</v>
      </c>
      <c r="M10098" s="16">
        <f ca="1">K10098*Table3[[#This Row],[QUANTITY]]*(1-Table3[[#This Row],[DISCOUNT %]])</f>
        <v>1304.9233491213597</v>
      </c>
      <c r="N10098" s="3">
        <f>DAY(Table3[[#This Row],[DATE]])</f>
        <v>23</v>
      </c>
      <c r="O10098" s="3" t="str">
        <f>TEXT(Table3[[#This Row],[DATE]],"mmm")</f>
        <v>Aug</v>
      </c>
      <c r="P10098" s="3">
        <f>YEAR(Table3[[#This Row],[DATE]])</f>
        <v>2048</v>
      </c>
    </row>
    <row r="10099" spans="1:16" x14ac:dyDescent="0.3">
      <c r="A10099" s="6">
        <v>54294</v>
      </c>
      <c r="B10099" s="7" t="s">
        <v>1709</v>
      </c>
      <c r="C10099" s="9">
        <f t="shared" ca="1" si="314"/>
        <v>13</v>
      </c>
      <c r="D10099" s="9" t="s">
        <v>2116</v>
      </c>
      <c r="E10099" s="9" t="s">
        <v>2116</v>
      </c>
      <c r="F10099" s="10">
        <f t="shared" ca="1" si="315"/>
        <v>5.7359897732036425E-2</v>
      </c>
      <c r="G10099" s="3" t="str">
        <f>VLOOKUP(Table3[[#This Row],[PRODUCT ID]],Table1[[PRODUCT]:[SELLING PRICE]],1,FALSE)</f>
        <v>Product657</v>
      </c>
      <c r="H10099" s="3" t="str">
        <f>VLOOKUP(Table3[[#This Row],[PRODUCT ID]],Table1[[PRODUCT]:[SELLING PRICE]],2,FALSE)</f>
        <v>Category4</v>
      </c>
      <c r="I10099" s="3" t="str">
        <f>VLOOKUP(Table3[[#This Row],[PRODUCT ID]],Table1[[PRODUCT]:[SELLING PRICE]],3,FALSE)</f>
        <v>No</v>
      </c>
      <c r="J10099" s="16">
        <f ca="1">VLOOKUP(Table3[[#This Row],[PRODUCT ID]],Table1[[PRODUCT]:[SELLING PRICE]],4,FALSE)</f>
        <v>108</v>
      </c>
      <c r="K10099" s="16">
        <f ca="1">VLOOKUP(Table3[[#This Row],[PRODUCT ID]],Table1[[PRODUCT]:[SELLING PRICE]],5,FALSE)</f>
        <v>262.07241558142709</v>
      </c>
      <c r="L10099" s="16">
        <f ca="1">J10099*Table3[[#This Row],[QUANTITY]]</f>
        <v>1404</v>
      </c>
      <c r="M10099" s="16">
        <f ca="1">K10099*Table3[[#This Row],[QUANTITY]]*(1-Table3[[#This Row],[DISCOUNT %]])</f>
        <v>3211.5195921287527</v>
      </c>
      <c r="N10099" s="3">
        <f>DAY(Table3[[#This Row],[DATE]])</f>
        <v>24</v>
      </c>
      <c r="O10099" s="3" t="str">
        <f>TEXT(Table3[[#This Row],[DATE]],"mmm")</f>
        <v>Aug</v>
      </c>
      <c r="P10099" s="3">
        <f>YEAR(Table3[[#This Row],[DATE]])</f>
        <v>2048</v>
      </c>
    </row>
    <row r="10100" spans="1:16" x14ac:dyDescent="0.3">
      <c r="A10100" s="6">
        <v>54295</v>
      </c>
      <c r="B10100" s="7" t="s">
        <v>1710</v>
      </c>
      <c r="C10100" s="9">
        <f t="shared" ca="1" si="314"/>
        <v>11</v>
      </c>
      <c r="D10100" s="9" t="s">
        <v>2117</v>
      </c>
      <c r="E10100" s="9" t="s">
        <v>2116</v>
      </c>
      <c r="F10100" s="10">
        <f t="shared" ca="1" si="315"/>
        <v>6.6995687010037913E-2</v>
      </c>
      <c r="G10100" s="3" t="str">
        <f>VLOOKUP(Table3[[#This Row],[PRODUCT ID]],Table1[[PRODUCT]:[SELLING PRICE]],1,FALSE)</f>
        <v>Product658</v>
      </c>
      <c r="H10100" s="3" t="str">
        <f>VLOOKUP(Table3[[#This Row],[PRODUCT ID]],Table1[[PRODUCT]:[SELLING PRICE]],2,FALSE)</f>
        <v>Category5</v>
      </c>
      <c r="I10100" s="3" t="str">
        <f>VLOOKUP(Table3[[#This Row],[PRODUCT ID]],Table1[[PRODUCT]:[SELLING PRICE]],3,FALSE)</f>
        <v>No</v>
      </c>
      <c r="J10100" s="16">
        <f ca="1">VLOOKUP(Table3[[#This Row],[PRODUCT ID]],Table1[[PRODUCT]:[SELLING PRICE]],4,FALSE)</f>
        <v>24</v>
      </c>
      <c r="K10100" s="16">
        <f ca="1">VLOOKUP(Table3[[#This Row],[PRODUCT ID]],Table1[[PRODUCT]:[SELLING PRICE]],5,FALSE)</f>
        <v>203.42968704937832</v>
      </c>
      <c r="L10100" s="16">
        <f ca="1">J10100*Table3[[#This Row],[QUANTITY]]</f>
        <v>264</v>
      </c>
      <c r="M10100" s="16">
        <f ca="1">K10100*Table3[[#This Row],[QUANTITY]]*(1-Table3[[#This Row],[DISCOUNT %]])</f>
        <v>2087.8085294799503</v>
      </c>
      <c r="N10100" s="3">
        <f>DAY(Table3[[#This Row],[DATE]])</f>
        <v>25</v>
      </c>
      <c r="O10100" s="3" t="str">
        <f>TEXT(Table3[[#This Row],[DATE]],"mmm")</f>
        <v>Aug</v>
      </c>
      <c r="P10100" s="3">
        <f>YEAR(Table3[[#This Row],[DATE]])</f>
        <v>2048</v>
      </c>
    </row>
    <row r="10101" spans="1:16" x14ac:dyDescent="0.3">
      <c r="A10101" s="6">
        <v>54296</v>
      </c>
      <c r="B10101" s="7" t="s">
        <v>1711</v>
      </c>
      <c r="C10101" s="9">
        <f t="shared" ca="1" si="314"/>
        <v>5</v>
      </c>
      <c r="D10101" s="9" t="s">
        <v>2115</v>
      </c>
      <c r="E10101" s="9" t="s">
        <v>2116</v>
      </c>
      <c r="F10101" s="10">
        <f t="shared" ca="1" si="315"/>
        <v>5.7630765628494368E-2</v>
      </c>
      <c r="G10101" s="3" t="str">
        <f>VLOOKUP(Table3[[#This Row],[PRODUCT ID]],Table1[[PRODUCT]:[SELLING PRICE]],1,FALSE)</f>
        <v>Product659</v>
      </c>
      <c r="H10101" s="3" t="str">
        <f>VLOOKUP(Table3[[#This Row],[PRODUCT ID]],Table1[[PRODUCT]:[SELLING PRICE]],2,FALSE)</f>
        <v>Category1</v>
      </c>
      <c r="I10101" s="3" t="str">
        <f>VLOOKUP(Table3[[#This Row],[PRODUCT ID]],Table1[[PRODUCT]:[SELLING PRICE]],3,FALSE)</f>
        <v>Ft</v>
      </c>
      <c r="J10101" s="16">
        <f ca="1">VLOOKUP(Table3[[#This Row],[PRODUCT ID]],Table1[[PRODUCT]:[SELLING PRICE]],4,FALSE)</f>
        <v>92</v>
      </c>
      <c r="K10101" s="16">
        <f ca="1">VLOOKUP(Table3[[#This Row],[PRODUCT ID]],Table1[[PRODUCT]:[SELLING PRICE]],5,FALSE)</f>
        <v>193.8941458912727</v>
      </c>
      <c r="L10101" s="16">
        <f ca="1">J10101*Table3[[#This Row],[QUANTITY]]</f>
        <v>460</v>
      </c>
      <c r="M10101" s="16">
        <f ca="1">K10101*Table3[[#This Row],[QUANTITY]]*(1-Table3[[#This Row],[DISCOUNT %]])</f>
        <v>913.59938906337845</v>
      </c>
      <c r="N10101" s="3">
        <f>DAY(Table3[[#This Row],[DATE]])</f>
        <v>26</v>
      </c>
      <c r="O10101" s="3" t="str">
        <f>TEXT(Table3[[#This Row],[DATE]],"mmm")</f>
        <v>Aug</v>
      </c>
      <c r="P10101" s="3">
        <f>YEAR(Table3[[#This Row],[DATE]])</f>
        <v>2048</v>
      </c>
    </row>
    <row r="10102" spans="1:16" x14ac:dyDescent="0.3">
      <c r="A10102" s="6">
        <v>54297</v>
      </c>
      <c r="B10102" s="7" t="s">
        <v>1712</v>
      </c>
      <c r="C10102" s="9">
        <f t="shared" ca="1" si="314"/>
        <v>14</v>
      </c>
      <c r="D10102" s="9" t="s">
        <v>2115</v>
      </c>
      <c r="E10102" s="9" t="s">
        <v>2118</v>
      </c>
      <c r="F10102" s="10">
        <f t="shared" ca="1" si="315"/>
        <v>8.2737971794417005E-3</v>
      </c>
      <c r="G10102" s="3" t="str">
        <f>VLOOKUP(Table3[[#This Row],[PRODUCT ID]],Table1[[PRODUCT]:[SELLING PRICE]],1,FALSE)</f>
        <v>Product660</v>
      </c>
      <c r="H10102" s="3" t="str">
        <f>VLOOKUP(Table3[[#This Row],[PRODUCT ID]],Table1[[PRODUCT]:[SELLING PRICE]],2,FALSE)</f>
        <v>Category2</v>
      </c>
      <c r="I10102" s="3" t="str">
        <f>VLOOKUP(Table3[[#This Row],[PRODUCT ID]],Table1[[PRODUCT]:[SELLING PRICE]],3,FALSE)</f>
        <v>No</v>
      </c>
      <c r="J10102" s="16">
        <f ca="1">VLOOKUP(Table3[[#This Row],[PRODUCT ID]],Table1[[PRODUCT]:[SELLING PRICE]],4,FALSE)</f>
        <v>213</v>
      </c>
      <c r="K10102" s="16">
        <f ca="1">VLOOKUP(Table3[[#This Row],[PRODUCT ID]],Table1[[PRODUCT]:[SELLING PRICE]],5,FALSE)</f>
        <v>182.46036713322928</v>
      </c>
      <c r="L10102" s="16">
        <f ca="1">J10102*Table3[[#This Row],[QUANTITY]]</f>
        <v>2982</v>
      </c>
      <c r="M10102" s="16">
        <f ca="1">K10102*Table3[[#This Row],[QUANTITY]]*(1-Table3[[#This Row],[DISCOUNT %]])</f>
        <v>2533.3101788719546</v>
      </c>
      <c r="N10102" s="3">
        <f>DAY(Table3[[#This Row],[DATE]])</f>
        <v>27</v>
      </c>
      <c r="O10102" s="3" t="str">
        <f>TEXT(Table3[[#This Row],[DATE]],"mmm")</f>
        <v>Aug</v>
      </c>
      <c r="P10102" s="3">
        <f>YEAR(Table3[[#This Row],[DATE]])</f>
        <v>2048</v>
      </c>
    </row>
    <row r="10103" spans="1:16" x14ac:dyDescent="0.3">
      <c r="A10103" s="6">
        <v>54298</v>
      </c>
      <c r="B10103" s="7" t="s">
        <v>1713</v>
      </c>
      <c r="C10103" s="9">
        <f t="shared" ca="1" si="314"/>
        <v>3</v>
      </c>
      <c r="D10103" s="9" t="s">
        <v>2115</v>
      </c>
      <c r="E10103" s="9" t="s">
        <v>2116</v>
      </c>
      <c r="F10103" s="10">
        <f t="shared" ca="1" si="315"/>
        <v>5.1214686204006911E-2</v>
      </c>
      <c r="G10103" s="3" t="str">
        <f>VLOOKUP(Table3[[#This Row],[PRODUCT ID]],Table1[[PRODUCT]:[SELLING PRICE]],1,FALSE)</f>
        <v>Product661</v>
      </c>
      <c r="H10103" s="3" t="str">
        <f>VLOOKUP(Table3[[#This Row],[PRODUCT ID]],Table1[[PRODUCT]:[SELLING PRICE]],2,FALSE)</f>
        <v>Category3</v>
      </c>
      <c r="I10103" s="3" t="str">
        <f>VLOOKUP(Table3[[#This Row],[PRODUCT ID]],Table1[[PRODUCT]:[SELLING PRICE]],3,FALSE)</f>
        <v>Kg</v>
      </c>
      <c r="J10103" s="16">
        <f ca="1">VLOOKUP(Table3[[#This Row],[PRODUCT ID]],Table1[[PRODUCT]:[SELLING PRICE]],4,FALSE)</f>
        <v>157</v>
      </c>
      <c r="K10103" s="16">
        <f ca="1">VLOOKUP(Table3[[#This Row],[PRODUCT ID]],Table1[[PRODUCT]:[SELLING PRICE]],5,FALSE)</f>
        <v>27.492579642136519</v>
      </c>
      <c r="L10103" s="16">
        <f ca="1">J10103*Table3[[#This Row],[QUANTITY]]</f>
        <v>471</v>
      </c>
      <c r="M10103" s="16">
        <f ca="1">K10103*Table3[[#This Row],[QUANTITY]]*(1-Table3[[#This Row],[DISCOUNT %]])</f>
        <v>78.253667408477483</v>
      </c>
      <c r="N10103" s="3">
        <f>DAY(Table3[[#This Row],[DATE]])</f>
        <v>28</v>
      </c>
      <c r="O10103" s="3" t="str">
        <f>TEXT(Table3[[#This Row],[DATE]],"mmm")</f>
        <v>Aug</v>
      </c>
      <c r="P10103" s="3">
        <f>YEAR(Table3[[#This Row],[DATE]])</f>
        <v>2048</v>
      </c>
    </row>
    <row r="10104" spans="1:16" x14ac:dyDescent="0.3">
      <c r="A10104" s="6">
        <v>54299</v>
      </c>
      <c r="B10104" s="7" t="s">
        <v>1714</v>
      </c>
      <c r="C10104" s="9">
        <f t="shared" ca="1" si="314"/>
        <v>10</v>
      </c>
      <c r="D10104" s="9" t="s">
        <v>2116</v>
      </c>
      <c r="E10104" s="9" t="s">
        <v>2116</v>
      </c>
      <c r="F10104" s="10">
        <f t="shared" ca="1" si="315"/>
        <v>2.1660683476774634E-3</v>
      </c>
      <c r="G10104" s="3" t="str">
        <f>VLOOKUP(Table3[[#This Row],[PRODUCT ID]],Table1[[PRODUCT]:[SELLING PRICE]],1,FALSE)</f>
        <v>Product662</v>
      </c>
      <c r="H10104" s="3" t="str">
        <f>VLOOKUP(Table3[[#This Row],[PRODUCT ID]],Table1[[PRODUCT]:[SELLING PRICE]],2,FALSE)</f>
        <v>Category4</v>
      </c>
      <c r="I10104" s="3" t="str">
        <f>VLOOKUP(Table3[[#This Row],[PRODUCT ID]],Table1[[PRODUCT]:[SELLING PRICE]],3,FALSE)</f>
        <v>Kg</v>
      </c>
      <c r="J10104" s="16">
        <f ca="1">VLOOKUP(Table3[[#This Row],[PRODUCT ID]],Table1[[PRODUCT]:[SELLING PRICE]],4,FALSE)</f>
        <v>229</v>
      </c>
      <c r="K10104" s="16">
        <f ca="1">VLOOKUP(Table3[[#This Row],[PRODUCT ID]],Table1[[PRODUCT]:[SELLING PRICE]],5,FALSE)</f>
        <v>43.564189610241279</v>
      </c>
      <c r="L10104" s="16">
        <f ca="1">J10104*Table3[[#This Row],[QUANTITY]]</f>
        <v>2290</v>
      </c>
      <c r="M10104" s="16">
        <f ca="1">K10104*Table3[[#This Row],[QUANTITY]]*(1-Table3[[#This Row],[DISCOUNT %]])</f>
        <v>434.69826598034319</v>
      </c>
      <c r="N10104" s="3">
        <f>DAY(Table3[[#This Row],[DATE]])</f>
        <v>29</v>
      </c>
      <c r="O10104" s="3" t="str">
        <f>TEXT(Table3[[#This Row],[DATE]],"mmm")</f>
        <v>Aug</v>
      </c>
      <c r="P10104" s="3">
        <f>YEAR(Table3[[#This Row],[DATE]])</f>
        <v>2048</v>
      </c>
    </row>
    <row r="10105" spans="1:16" x14ac:dyDescent="0.3">
      <c r="A10105" s="6">
        <v>54300</v>
      </c>
      <c r="B10105" s="7" t="s">
        <v>1715</v>
      </c>
      <c r="C10105" s="9">
        <f t="shared" ca="1" si="314"/>
        <v>3</v>
      </c>
      <c r="D10105" s="9" t="s">
        <v>2116</v>
      </c>
      <c r="E10105" s="9" t="s">
        <v>2116</v>
      </c>
      <c r="F10105" s="10">
        <f t="shared" ca="1" si="315"/>
        <v>1.4638931059400263E-2</v>
      </c>
      <c r="G10105" s="3" t="str">
        <f>VLOOKUP(Table3[[#This Row],[PRODUCT ID]],Table1[[PRODUCT]:[SELLING PRICE]],1,FALSE)</f>
        <v>Product663</v>
      </c>
      <c r="H10105" s="3" t="str">
        <f>VLOOKUP(Table3[[#This Row],[PRODUCT ID]],Table1[[PRODUCT]:[SELLING PRICE]],2,FALSE)</f>
        <v>Category5</v>
      </c>
      <c r="I10105" s="3" t="str">
        <f>VLOOKUP(Table3[[#This Row],[PRODUCT ID]],Table1[[PRODUCT]:[SELLING PRICE]],3,FALSE)</f>
        <v>Lt</v>
      </c>
      <c r="J10105" s="16">
        <f ca="1">VLOOKUP(Table3[[#This Row],[PRODUCT ID]],Table1[[PRODUCT]:[SELLING PRICE]],4,FALSE)</f>
        <v>84</v>
      </c>
      <c r="K10105" s="16">
        <f ca="1">VLOOKUP(Table3[[#This Row],[PRODUCT ID]],Table1[[PRODUCT]:[SELLING PRICE]],5,FALSE)</f>
        <v>145.92174776684115</v>
      </c>
      <c r="L10105" s="16">
        <f ca="1">J10105*Table3[[#This Row],[QUANTITY]]</f>
        <v>252</v>
      </c>
      <c r="M10105" s="16">
        <f ca="1">K10105*Table3[[#This Row],[QUANTITY]]*(1-Table3[[#This Row],[DISCOUNT %]])</f>
        <v>431.3568280836455</v>
      </c>
      <c r="N10105" s="3">
        <f>DAY(Table3[[#This Row],[DATE]])</f>
        <v>30</v>
      </c>
      <c r="O10105" s="3" t="str">
        <f>TEXT(Table3[[#This Row],[DATE]],"mmm")</f>
        <v>Aug</v>
      </c>
      <c r="P10105" s="3">
        <f>YEAR(Table3[[#This Row],[DATE]])</f>
        <v>2048</v>
      </c>
    </row>
    <row r="10106" spans="1:16" x14ac:dyDescent="0.3">
      <c r="A10106" s="6">
        <v>54301</v>
      </c>
      <c r="B10106" s="7" t="s">
        <v>1716</v>
      </c>
      <c r="C10106" s="9">
        <f t="shared" ca="1" si="314"/>
        <v>15</v>
      </c>
      <c r="D10106" s="9" t="s">
        <v>2116</v>
      </c>
      <c r="E10106" s="9" t="s">
        <v>2116</v>
      </c>
      <c r="F10106" s="10">
        <f t="shared" ca="1" si="315"/>
        <v>5.2481487063694598E-2</v>
      </c>
      <c r="G10106" s="3" t="str">
        <f>VLOOKUP(Table3[[#This Row],[PRODUCT ID]],Table1[[PRODUCT]:[SELLING PRICE]],1,FALSE)</f>
        <v>Product664</v>
      </c>
      <c r="H10106" s="3" t="str">
        <f>VLOOKUP(Table3[[#This Row],[PRODUCT ID]],Table1[[PRODUCT]:[SELLING PRICE]],2,FALSE)</f>
        <v>Category1</v>
      </c>
      <c r="I10106" s="3" t="str">
        <f>VLOOKUP(Table3[[#This Row],[PRODUCT ID]],Table1[[PRODUCT]:[SELLING PRICE]],3,FALSE)</f>
        <v>Kg</v>
      </c>
      <c r="J10106" s="16">
        <f ca="1">VLOOKUP(Table3[[#This Row],[PRODUCT ID]],Table1[[PRODUCT]:[SELLING PRICE]],4,FALSE)</f>
        <v>192</v>
      </c>
      <c r="K10106" s="16">
        <f ca="1">VLOOKUP(Table3[[#This Row],[PRODUCT ID]],Table1[[PRODUCT]:[SELLING PRICE]],5,FALSE)</f>
        <v>271.03130597854903</v>
      </c>
      <c r="L10106" s="16">
        <f ca="1">J10106*Table3[[#This Row],[QUANTITY]]</f>
        <v>2880</v>
      </c>
      <c r="M10106" s="16">
        <f ca="1">K10106*Table3[[#This Row],[QUANTITY]]*(1-Table3[[#This Row],[DISCOUNT %]])</f>
        <v>3852.1076999996935</v>
      </c>
      <c r="N10106" s="3">
        <f>DAY(Table3[[#This Row],[DATE]])</f>
        <v>31</v>
      </c>
      <c r="O10106" s="3" t="str">
        <f>TEXT(Table3[[#This Row],[DATE]],"mmm")</f>
        <v>Aug</v>
      </c>
      <c r="P10106" s="3">
        <f>YEAR(Table3[[#This Row],[DATE]])</f>
        <v>2048</v>
      </c>
    </row>
    <row r="10107" spans="1:16" x14ac:dyDescent="0.3">
      <c r="A10107" s="6">
        <v>54302</v>
      </c>
      <c r="B10107" s="7" t="s">
        <v>1717</v>
      </c>
      <c r="C10107" s="9">
        <f t="shared" ca="1" si="314"/>
        <v>4</v>
      </c>
      <c r="D10107" s="9" t="s">
        <v>2115</v>
      </c>
      <c r="E10107" s="9" t="s">
        <v>2116</v>
      </c>
      <c r="F10107" s="10">
        <f t="shared" ca="1" si="315"/>
        <v>3.9757584898425825E-2</v>
      </c>
      <c r="G10107" s="3" t="str">
        <f>VLOOKUP(Table3[[#This Row],[PRODUCT ID]],Table1[[PRODUCT]:[SELLING PRICE]],1,FALSE)</f>
        <v>Product665</v>
      </c>
      <c r="H10107" s="3" t="str">
        <f>VLOOKUP(Table3[[#This Row],[PRODUCT ID]],Table1[[PRODUCT]:[SELLING PRICE]],2,FALSE)</f>
        <v>Category2</v>
      </c>
      <c r="I10107" s="3" t="str">
        <f>VLOOKUP(Table3[[#This Row],[PRODUCT ID]],Table1[[PRODUCT]:[SELLING PRICE]],3,FALSE)</f>
        <v>Lt</v>
      </c>
      <c r="J10107" s="16">
        <f ca="1">VLOOKUP(Table3[[#This Row],[PRODUCT ID]],Table1[[PRODUCT]:[SELLING PRICE]],4,FALSE)</f>
        <v>96</v>
      </c>
      <c r="K10107" s="16">
        <f ca="1">VLOOKUP(Table3[[#This Row],[PRODUCT ID]],Table1[[PRODUCT]:[SELLING PRICE]],5,FALSE)</f>
        <v>232.08029198288054</v>
      </c>
      <c r="L10107" s="16">
        <f ca="1">J10107*Table3[[#This Row],[QUANTITY]]</f>
        <v>384</v>
      </c>
      <c r="M10107" s="16">
        <f ca="1">K10107*Table3[[#This Row],[QUANTITY]]*(1-Table3[[#This Row],[DISCOUNT %]])</f>
        <v>891.41336028447881</v>
      </c>
      <c r="N10107" s="3">
        <f>DAY(Table3[[#This Row],[DATE]])</f>
        <v>1</v>
      </c>
      <c r="O10107" s="3" t="str">
        <f>TEXT(Table3[[#This Row],[DATE]],"mmm")</f>
        <v>Sep</v>
      </c>
      <c r="P10107" s="3">
        <f>YEAR(Table3[[#This Row],[DATE]])</f>
        <v>2048</v>
      </c>
    </row>
    <row r="10108" spans="1:16" x14ac:dyDescent="0.3">
      <c r="A10108" s="6">
        <v>54303</v>
      </c>
      <c r="B10108" s="7" t="s">
        <v>1718</v>
      </c>
      <c r="C10108" s="9">
        <f t="shared" ca="1" si="314"/>
        <v>8</v>
      </c>
      <c r="D10108" s="9" t="s">
        <v>2117</v>
      </c>
      <c r="E10108" s="9" t="s">
        <v>2118</v>
      </c>
      <c r="F10108" s="10">
        <f t="shared" ca="1" si="315"/>
        <v>8.9861372260339994E-2</v>
      </c>
      <c r="G10108" s="3" t="str">
        <f>VLOOKUP(Table3[[#This Row],[PRODUCT ID]],Table1[[PRODUCT]:[SELLING PRICE]],1,FALSE)</f>
        <v>Product666</v>
      </c>
      <c r="H10108" s="3" t="str">
        <f>VLOOKUP(Table3[[#This Row],[PRODUCT ID]],Table1[[PRODUCT]:[SELLING PRICE]],2,FALSE)</f>
        <v>Category3</v>
      </c>
      <c r="I10108" s="3" t="str">
        <f>VLOOKUP(Table3[[#This Row],[PRODUCT ID]],Table1[[PRODUCT]:[SELLING PRICE]],3,FALSE)</f>
        <v>Ft</v>
      </c>
      <c r="J10108" s="16">
        <f ca="1">VLOOKUP(Table3[[#This Row],[PRODUCT ID]],Table1[[PRODUCT]:[SELLING PRICE]],4,FALSE)</f>
        <v>192</v>
      </c>
      <c r="K10108" s="16">
        <f ca="1">VLOOKUP(Table3[[#This Row],[PRODUCT ID]],Table1[[PRODUCT]:[SELLING PRICE]],5,FALSE)</f>
        <v>130.41703190200008</v>
      </c>
      <c r="L10108" s="16">
        <f ca="1">J10108*Table3[[#This Row],[QUANTITY]]</f>
        <v>1536</v>
      </c>
      <c r="M10108" s="16">
        <f ca="1">K10108*Table3[[#This Row],[QUANTITY]]*(1-Table3[[#This Row],[DISCOUNT %]])</f>
        <v>949.58062759332654</v>
      </c>
      <c r="N10108" s="3">
        <f>DAY(Table3[[#This Row],[DATE]])</f>
        <v>2</v>
      </c>
      <c r="O10108" s="3" t="str">
        <f>TEXT(Table3[[#This Row],[DATE]],"mmm")</f>
        <v>Sep</v>
      </c>
      <c r="P10108" s="3">
        <f>YEAR(Table3[[#This Row],[DATE]])</f>
        <v>2048</v>
      </c>
    </row>
    <row r="10109" spans="1:16" x14ac:dyDescent="0.3">
      <c r="A10109" s="6">
        <v>54304</v>
      </c>
      <c r="B10109" s="7" t="s">
        <v>1719</v>
      </c>
      <c r="C10109" s="9">
        <f t="shared" ca="1" si="314"/>
        <v>12</v>
      </c>
      <c r="D10109" s="9" t="s">
        <v>2117</v>
      </c>
      <c r="E10109" s="9" t="s">
        <v>2118</v>
      </c>
      <c r="F10109" s="10">
        <f t="shared" ca="1" si="315"/>
        <v>8.103817543440997E-2</v>
      </c>
      <c r="G10109" s="3" t="str">
        <f>VLOOKUP(Table3[[#This Row],[PRODUCT ID]],Table1[[PRODUCT]:[SELLING PRICE]],1,FALSE)</f>
        <v>Product667</v>
      </c>
      <c r="H10109" s="3" t="str">
        <f>VLOOKUP(Table3[[#This Row],[PRODUCT ID]],Table1[[PRODUCT]:[SELLING PRICE]],2,FALSE)</f>
        <v>Category4</v>
      </c>
      <c r="I10109" s="3" t="str">
        <f>VLOOKUP(Table3[[#This Row],[PRODUCT ID]],Table1[[PRODUCT]:[SELLING PRICE]],3,FALSE)</f>
        <v>Kg</v>
      </c>
      <c r="J10109" s="16">
        <f ca="1">VLOOKUP(Table3[[#This Row],[PRODUCT ID]],Table1[[PRODUCT]:[SELLING PRICE]],4,FALSE)</f>
        <v>56</v>
      </c>
      <c r="K10109" s="16">
        <f ca="1">VLOOKUP(Table3[[#This Row],[PRODUCT ID]],Table1[[PRODUCT]:[SELLING PRICE]],5,FALSE)</f>
        <v>195.54746774092459</v>
      </c>
      <c r="L10109" s="16">
        <f ca="1">J10109*Table3[[#This Row],[QUANTITY]]</f>
        <v>672</v>
      </c>
      <c r="M10109" s="16">
        <f ca="1">K10109*Table3[[#This Row],[QUANTITY]]*(1-Table3[[#This Row],[DISCOUNT %]])</f>
        <v>2156.407892932571</v>
      </c>
      <c r="N10109" s="3">
        <f>DAY(Table3[[#This Row],[DATE]])</f>
        <v>3</v>
      </c>
      <c r="O10109" s="3" t="str">
        <f>TEXT(Table3[[#This Row],[DATE]],"mmm")</f>
        <v>Sep</v>
      </c>
      <c r="P10109" s="3">
        <f>YEAR(Table3[[#This Row],[DATE]])</f>
        <v>2048</v>
      </c>
    </row>
    <row r="10110" spans="1:16" x14ac:dyDescent="0.3">
      <c r="A10110" s="6">
        <v>54305</v>
      </c>
      <c r="B10110" s="7" t="s">
        <v>1720</v>
      </c>
      <c r="C10110" s="9">
        <f t="shared" ca="1" si="314"/>
        <v>15</v>
      </c>
      <c r="D10110" s="9" t="s">
        <v>2116</v>
      </c>
      <c r="E10110" s="9" t="s">
        <v>2116</v>
      </c>
      <c r="F10110" s="10">
        <f t="shared" ca="1" si="315"/>
        <v>6.6195346479478154E-2</v>
      </c>
      <c r="G10110" s="3" t="str">
        <f>VLOOKUP(Table3[[#This Row],[PRODUCT ID]],Table1[[PRODUCT]:[SELLING PRICE]],1,FALSE)</f>
        <v>Product668</v>
      </c>
      <c r="H10110" s="3" t="str">
        <f>VLOOKUP(Table3[[#This Row],[PRODUCT ID]],Table1[[PRODUCT]:[SELLING PRICE]],2,FALSE)</f>
        <v>Category5</v>
      </c>
      <c r="I10110" s="3" t="str">
        <f>VLOOKUP(Table3[[#This Row],[PRODUCT ID]],Table1[[PRODUCT]:[SELLING PRICE]],3,FALSE)</f>
        <v>No</v>
      </c>
      <c r="J10110" s="16">
        <f ca="1">VLOOKUP(Table3[[#This Row],[PRODUCT ID]],Table1[[PRODUCT]:[SELLING PRICE]],4,FALSE)</f>
        <v>161</v>
      </c>
      <c r="K10110" s="16">
        <f ca="1">VLOOKUP(Table3[[#This Row],[PRODUCT ID]],Table1[[PRODUCT]:[SELLING PRICE]],5,FALSE)</f>
        <v>126.42655540951547</v>
      </c>
      <c r="L10110" s="16">
        <f ca="1">J10110*Table3[[#This Row],[QUANTITY]]</f>
        <v>2415</v>
      </c>
      <c r="M10110" s="16">
        <f ca="1">K10110*Table3[[#This Row],[QUANTITY]]*(1-Table3[[#This Row],[DISCOUNT %]])</f>
        <v>1770.8655865496348</v>
      </c>
      <c r="N10110" s="3">
        <f>DAY(Table3[[#This Row],[DATE]])</f>
        <v>4</v>
      </c>
      <c r="O10110" s="3" t="str">
        <f>TEXT(Table3[[#This Row],[DATE]],"mmm")</f>
        <v>Sep</v>
      </c>
      <c r="P10110" s="3">
        <f>YEAR(Table3[[#This Row],[DATE]])</f>
        <v>2048</v>
      </c>
    </row>
    <row r="10111" spans="1:16" x14ac:dyDescent="0.3">
      <c r="A10111" s="6">
        <v>54306</v>
      </c>
      <c r="B10111" s="7" t="s">
        <v>1721</v>
      </c>
      <c r="C10111" s="9">
        <f t="shared" ca="1" si="314"/>
        <v>6</v>
      </c>
      <c r="D10111" s="9" t="s">
        <v>2116</v>
      </c>
      <c r="E10111" s="9" t="s">
        <v>2116</v>
      </c>
      <c r="F10111" s="10">
        <f t="shared" ca="1" si="315"/>
        <v>6.3971423477363287E-2</v>
      </c>
      <c r="G10111" s="3" t="str">
        <f>VLOOKUP(Table3[[#This Row],[PRODUCT ID]],Table1[[PRODUCT]:[SELLING PRICE]],1,FALSE)</f>
        <v>Product669</v>
      </c>
      <c r="H10111" s="3" t="str">
        <f>VLOOKUP(Table3[[#This Row],[PRODUCT ID]],Table1[[PRODUCT]:[SELLING PRICE]],2,FALSE)</f>
        <v>Category1</v>
      </c>
      <c r="I10111" s="3" t="str">
        <f>VLOOKUP(Table3[[#This Row],[PRODUCT ID]],Table1[[PRODUCT]:[SELLING PRICE]],3,FALSE)</f>
        <v>No</v>
      </c>
      <c r="J10111" s="16">
        <f ca="1">VLOOKUP(Table3[[#This Row],[PRODUCT ID]],Table1[[PRODUCT]:[SELLING PRICE]],4,FALSE)</f>
        <v>222</v>
      </c>
      <c r="K10111" s="16">
        <f ca="1">VLOOKUP(Table3[[#This Row],[PRODUCT ID]],Table1[[PRODUCT]:[SELLING PRICE]],5,FALSE)</f>
        <v>259.81276891717835</v>
      </c>
      <c r="L10111" s="16">
        <f ca="1">J10111*Table3[[#This Row],[QUANTITY]]</f>
        <v>1332</v>
      </c>
      <c r="M10111" s="16">
        <f ca="1">K10111*Table3[[#This Row],[QUANTITY]]*(1-Table3[[#This Row],[DISCOUNT %]])</f>
        <v>1459.1530575117072</v>
      </c>
      <c r="N10111" s="3">
        <f>DAY(Table3[[#This Row],[DATE]])</f>
        <v>5</v>
      </c>
      <c r="O10111" s="3" t="str">
        <f>TEXT(Table3[[#This Row],[DATE]],"mmm")</f>
        <v>Sep</v>
      </c>
      <c r="P10111" s="3">
        <f>YEAR(Table3[[#This Row],[DATE]])</f>
        <v>2048</v>
      </c>
    </row>
    <row r="10112" spans="1:16" x14ac:dyDescent="0.3">
      <c r="A10112" s="6">
        <v>54307</v>
      </c>
      <c r="B10112" s="7" t="s">
        <v>1722</v>
      </c>
      <c r="C10112" s="9">
        <f t="shared" ca="1" si="314"/>
        <v>9</v>
      </c>
      <c r="D10112" s="9" t="s">
        <v>2116</v>
      </c>
      <c r="E10112" s="9" t="s">
        <v>2116</v>
      </c>
      <c r="F10112" s="10">
        <f t="shared" ca="1" si="315"/>
        <v>5.5801607372872188E-2</v>
      </c>
      <c r="G10112" s="3" t="str">
        <f>VLOOKUP(Table3[[#This Row],[PRODUCT ID]],Table1[[PRODUCT]:[SELLING PRICE]],1,FALSE)</f>
        <v>Product670</v>
      </c>
      <c r="H10112" s="3" t="str">
        <f>VLOOKUP(Table3[[#This Row],[PRODUCT ID]],Table1[[PRODUCT]:[SELLING PRICE]],2,FALSE)</f>
        <v>Category2</v>
      </c>
      <c r="I10112" s="3" t="str">
        <f>VLOOKUP(Table3[[#This Row],[PRODUCT ID]],Table1[[PRODUCT]:[SELLING PRICE]],3,FALSE)</f>
        <v>Ft</v>
      </c>
      <c r="J10112" s="16">
        <f ca="1">VLOOKUP(Table3[[#This Row],[PRODUCT ID]],Table1[[PRODUCT]:[SELLING PRICE]],4,FALSE)</f>
        <v>233</v>
      </c>
      <c r="K10112" s="16">
        <f ca="1">VLOOKUP(Table3[[#This Row],[PRODUCT ID]],Table1[[PRODUCT]:[SELLING PRICE]],5,FALSE)</f>
        <v>196.05893209697206</v>
      </c>
      <c r="L10112" s="16">
        <f ca="1">J10112*Table3[[#This Row],[QUANTITY]]</f>
        <v>2097</v>
      </c>
      <c r="M10112" s="16">
        <f ca="1">K10112*Table3[[#This Row],[QUANTITY]]*(1-Table3[[#This Row],[DISCOUNT %]])</f>
        <v>1666.06675691537</v>
      </c>
      <c r="N10112" s="3">
        <f>DAY(Table3[[#This Row],[DATE]])</f>
        <v>6</v>
      </c>
      <c r="O10112" s="3" t="str">
        <f>TEXT(Table3[[#This Row],[DATE]],"mmm")</f>
        <v>Sep</v>
      </c>
      <c r="P10112" s="3">
        <f>YEAR(Table3[[#This Row],[DATE]])</f>
        <v>2048</v>
      </c>
    </row>
    <row r="10113" spans="1:16" x14ac:dyDescent="0.3">
      <c r="A10113" s="6">
        <v>54308</v>
      </c>
      <c r="B10113" s="7" t="s">
        <v>1723</v>
      </c>
      <c r="C10113" s="9">
        <f t="shared" ca="1" si="314"/>
        <v>14</v>
      </c>
      <c r="D10113" s="9" t="s">
        <v>2116</v>
      </c>
      <c r="E10113" s="9" t="s">
        <v>2116</v>
      </c>
      <c r="F10113" s="10">
        <f t="shared" ca="1" si="315"/>
        <v>9.7322235337057653E-2</v>
      </c>
      <c r="G10113" s="3" t="str">
        <f>VLOOKUP(Table3[[#This Row],[PRODUCT ID]],Table1[[PRODUCT]:[SELLING PRICE]],1,FALSE)</f>
        <v>Product671</v>
      </c>
      <c r="H10113" s="3" t="str">
        <f>VLOOKUP(Table3[[#This Row],[PRODUCT ID]],Table1[[PRODUCT]:[SELLING PRICE]],2,FALSE)</f>
        <v>Category3</v>
      </c>
      <c r="I10113" s="3" t="str">
        <f>VLOOKUP(Table3[[#This Row],[PRODUCT ID]],Table1[[PRODUCT]:[SELLING PRICE]],3,FALSE)</f>
        <v>No</v>
      </c>
      <c r="J10113" s="16">
        <f ca="1">VLOOKUP(Table3[[#This Row],[PRODUCT ID]],Table1[[PRODUCT]:[SELLING PRICE]],4,FALSE)</f>
        <v>50</v>
      </c>
      <c r="K10113" s="16">
        <f ca="1">VLOOKUP(Table3[[#This Row],[PRODUCT ID]],Table1[[PRODUCT]:[SELLING PRICE]],5,FALSE)</f>
        <v>148.81270594633216</v>
      </c>
      <c r="L10113" s="16">
        <f ca="1">J10113*Table3[[#This Row],[QUANTITY]]</f>
        <v>700</v>
      </c>
      <c r="M10113" s="16">
        <f ca="1">K10113*Table3[[#This Row],[QUANTITY]]*(1-Table3[[#This Row],[DISCOUNT %]])</f>
        <v>1880.6188905991039</v>
      </c>
      <c r="N10113" s="3">
        <f>DAY(Table3[[#This Row],[DATE]])</f>
        <v>7</v>
      </c>
      <c r="O10113" s="3" t="str">
        <f>TEXT(Table3[[#This Row],[DATE]],"mmm")</f>
        <v>Sep</v>
      </c>
      <c r="P10113" s="3">
        <f>YEAR(Table3[[#This Row],[DATE]])</f>
        <v>2048</v>
      </c>
    </row>
    <row r="10114" spans="1:16" x14ac:dyDescent="0.3">
      <c r="A10114" s="6">
        <v>54309</v>
      </c>
      <c r="B10114" s="7" t="s">
        <v>1724</v>
      </c>
      <c r="C10114" s="9">
        <f t="shared" ca="1" si="314"/>
        <v>13</v>
      </c>
      <c r="D10114" s="9" t="s">
        <v>2115</v>
      </c>
      <c r="E10114" s="9" t="s">
        <v>2118</v>
      </c>
      <c r="F10114" s="10">
        <f t="shared" ca="1" si="315"/>
        <v>7.8320358023142925E-2</v>
      </c>
      <c r="G10114" s="3" t="str">
        <f>VLOOKUP(Table3[[#This Row],[PRODUCT ID]],Table1[[PRODUCT]:[SELLING PRICE]],1,FALSE)</f>
        <v>Product672</v>
      </c>
      <c r="H10114" s="3" t="str">
        <f>VLOOKUP(Table3[[#This Row],[PRODUCT ID]],Table1[[PRODUCT]:[SELLING PRICE]],2,FALSE)</f>
        <v>Category4</v>
      </c>
      <c r="I10114" s="3" t="str">
        <f>VLOOKUP(Table3[[#This Row],[PRODUCT ID]],Table1[[PRODUCT]:[SELLING PRICE]],3,FALSE)</f>
        <v>Kg</v>
      </c>
      <c r="J10114" s="16">
        <f ca="1">VLOOKUP(Table3[[#This Row],[PRODUCT ID]],Table1[[PRODUCT]:[SELLING PRICE]],4,FALSE)</f>
        <v>195</v>
      </c>
      <c r="K10114" s="16">
        <f ca="1">VLOOKUP(Table3[[#This Row],[PRODUCT ID]],Table1[[PRODUCT]:[SELLING PRICE]],5,FALSE)</f>
        <v>96.882555852240216</v>
      </c>
      <c r="L10114" s="16">
        <f ca="1">J10114*Table3[[#This Row],[QUANTITY]]</f>
        <v>2535</v>
      </c>
      <c r="M10114" s="16">
        <f ca="1">K10114*Table3[[#This Row],[QUANTITY]]*(1-Table3[[#This Row],[DISCOUNT %]])</f>
        <v>1160.8308320920432</v>
      </c>
      <c r="N10114" s="3">
        <f>DAY(Table3[[#This Row],[DATE]])</f>
        <v>8</v>
      </c>
      <c r="O10114" s="3" t="str">
        <f>TEXT(Table3[[#This Row],[DATE]],"mmm")</f>
        <v>Sep</v>
      </c>
      <c r="P10114" s="3">
        <f>YEAR(Table3[[#This Row],[DATE]])</f>
        <v>2048</v>
      </c>
    </row>
    <row r="10115" spans="1:16" x14ac:dyDescent="0.3">
      <c r="A10115" s="6">
        <v>54310</v>
      </c>
      <c r="B10115" s="7" t="s">
        <v>1725</v>
      </c>
      <c r="C10115" s="9">
        <f t="shared" ref="C10115:C10178" ca="1" si="316">RANDBETWEEN(1,15)</f>
        <v>6</v>
      </c>
      <c r="D10115" s="9" t="s">
        <v>2116</v>
      </c>
      <c r="E10115" s="9" t="s">
        <v>2116</v>
      </c>
      <c r="F10115" s="10">
        <f t="shared" ref="F10115:F10178" ca="1" si="317">RAND()*(0.1)</f>
        <v>6.7542042679472622E-4</v>
      </c>
      <c r="G10115" s="3" t="str">
        <f>VLOOKUP(Table3[[#This Row],[PRODUCT ID]],Table1[[PRODUCT]:[SELLING PRICE]],1,FALSE)</f>
        <v>Product673</v>
      </c>
      <c r="H10115" s="3" t="str">
        <f>VLOOKUP(Table3[[#This Row],[PRODUCT ID]],Table1[[PRODUCT]:[SELLING PRICE]],2,FALSE)</f>
        <v>Category1</v>
      </c>
      <c r="I10115" s="3" t="str">
        <f>VLOOKUP(Table3[[#This Row],[PRODUCT ID]],Table1[[PRODUCT]:[SELLING PRICE]],3,FALSE)</f>
        <v>Kg</v>
      </c>
      <c r="J10115" s="16">
        <f ca="1">VLOOKUP(Table3[[#This Row],[PRODUCT ID]],Table1[[PRODUCT]:[SELLING PRICE]],4,FALSE)</f>
        <v>209</v>
      </c>
      <c r="K10115" s="16">
        <f ca="1">VLOOKUP(Table3[[#This Row],[PRODUCT ID]],Table1[[PRODUCT]:[SELLING PRICE]],5,FALSE)</f>
        <v>250.92860097881939</v>
      </c>
      <c r="L10115" s="16">
        <f ca="1">J10115*Table3[[#This Row],[QUANTITY]]</f>
        <v>1254</v>
      </c>
      <c r="M10115" s="16">
        <f ca="1">K10115*Table3[[#This Row],[QUANTITY]]*(1-Table3[[#This Row],[DISCOUNT %]])</f>
        <v>1504.5547120563076</v>
      </c>
      <c r="N10115" s="3">
        <f>DAY(Table3[[#This Row],[DATE]])</f>
        <v>9</v>
      </c>
      <c r="O10115" s="3" t="str">
        <f>TEXT(Table3[[#This Row],[DATE]],"mmm")</f>
        <v>Sep</v>
      </c>
      <c r="P10115" s="3">
        <f>YEAR(Table3[[#This Row],[DATE]])</f>
        <v>2048</v>
      </c>
    </row>
    <row r="10116" spans="1:16" x14ac:dyDescent="0.3">
      <c r="A10116" s="6">
        <v>54311</v>
      </c>
      <c r="B10116" s="7" t="s">
        <v>1726</v>
      </c>
      <c r="C10116" s="9">
        <f t="shared" ca="1" si="316"/>
        <v>3</v>
      </c>
      <c r="D10116" s="9" t="s">
        <v>2117</v>
      </c>
      <c r="E10116" s="9" t="s">
        <v>2116</v>
      </c>
      <c r="F10116" s="10">
        <f t="shared" ca="1" si="317"/>
        <v>6.3801990101380107E-3</v>
      </c>
      <c r="G10116" s="3" t="str">
        <f>VLOOKUP(Table3[[#This Row],[PRODUCT ID]],Table1[[PRODUCT]:[SELLING PRICE]],1,FALSE)</f>
        <v>Product674</v>
      </c>
      <c r="H10116" s="3" t="str">
        <f>VLOOKUP(Table3[[#This Row],[PRODUCT ID]],Table1[[PRODUCT]:[SELLING PRICE]],2,FALSE)</f>
        <v>Category2</v>
      </c>
      <c r="I10116" s="3" t="str">
        <f>VLOOKUP(Table3[[#This Row],[PRODUCT ID]],Table1[[PRODUCT]:[SELLING PRICE]],3,FALSE)</f>
        <v>Lt</v>
      </c>
      <c r="J10116" s="16">
        <f ca="1">VLOOKUP(Table3[[#This Row],[PRODUCT ID]],Table1[[PRODUCT]:[SELLING PRICE]],4,FALSE)</f>
        <v>164</v>
      </c>
      <c r="K10116" s="16">
        <f ca="1">VLOOKUP(Table3[[#This Row],[PRODUCT ID]],Table1[[PRODUCT]:[SELLING PRICE]],5,FALSE)</f>
        <v>233.33843904736571</v>
      </c>
      <c r="L10116" s="16">
        <f ca="1">J10116*Table3[[#This Row],[QUANTITY]]</f>
        <v>492</v>
      </c>
      <c r="M10116" s="16">
        <f ca="1">K10116*Table3[[#This Row],[QUANTITY]]*(1-Table3[[#This Row],[DISCOUNT %]])</f>
        <v>695.54908010858571</v>
      </c>
      <c r="N10116" s="3">
        <f>DAY(Table3[[#This Row],[DATE]])</f>
        <v>10</v>
      </c>
      <c r="O10116" s="3" t="str">
        <f>TEXT(Table3[[#This Row],[DATE]],"mmm")</f>
        <v>Sep</v>
      </c>
      <c r="P10116" s="3">
        <f>YEAR(Table3[[#This Row],[DATE]])</f>
        <v>2048</v>
      </c>
    </row>
    <row r="10117" spans="1:16" x14ac:dyDescent="0.3">
      <c r="A10117" s="6">
        <v>54312</v>
      </c>
      <c r="B10117" s="7" t="s">
        <v>1727</v>
      </c>
      <c r="C10117" s="9">
        <f t="shared" ca="1" si="316"/>
        <v>14</v>
      </c>
      <c r="D10117" s="9" t="s">
        <v>2115</v>
      </c>
      <c r="E10117" s="9" t="s">
        <v>2116</v>
      </c>
      <c r="F10117" s="10">
        <f t="shared" ca="1" si="317"/>
        <v>3.0013064706779537E-2</v>
      </c>
      <c r="G10117" s="3" t="str">
        <f>VLOOKUP(Table3[[#This Row],[PRODUCT ID]],Table1[[PRODUCT]:[SELLING PRICE]],1,FALSE)</f>
        <v>Product675</v>
      </c>
      <c r="H10117" s="3" t="str">
        <f>VLOOKUP(Table3[[#This Row],[PRODUCT ID]],Table1[[PRODUCT]:[SELLING PRICE]],2,FALSE)</f>
        <v>Category3</v>
      </c>
      <c r="I10117" s="3" t="str">
        <f>VLOOKUP(Table3[[#This Row],[PRODUCT ID]],Table1[[PRODUCT]:[SELLING PRICE]],3,FALSE)</f>
        <v>Kg</v>
      </c>
      <c r="J10117" s="16">
        <f ca="1">VLOOKUP(Table3[[#This Row],[PRODUCT ID]],Table1[[PRODUCT]:[SELLING PRICE]],4,FALSE)</f>
        <v>104</v>
      </c>
      <c r="K10117" s="16">
        <f ca="1">VLOOKUP(Table3[[#This Row],[PRODUCT ID]],Table1[[PRODUCT]:[SELLING PRICE]],5,FALSE)</f>
        <v>174.8076145395317</v>
      </c>
      <c r="L10117" s="16">
        <f ca="1">J10117*Table3[[#This Row],[QUANTITY]]</f>
        <v>1456</v>
      </c>
      <c r="M10117" s="16">
        <f ca="1">K10117*Table3[[#This Row],[QUANTITY]]*(1-Table3[[#This Row],[DISCOUNT %]])</f>
        <v>2373.8554321036654</v>
      </c>
      <c r="N10117" s="3">
        <f>DAY(Table3[[#This Row],[DATE]])</f>
        <v>11</v>
      </c>
      <c r="O10117" s="3" t="str">
        <f>TEXT(Table3[[#This Row],[DATE]],"mmm")</f>
        <v>Sep</v>
      </c>
      <c r="P10117" s="3">
        <f>YEAR(Table3[[#This Row],[DATE]])</f>
        <v>2048</v>
      </c>
    </row>
    <row r="10118" spans="1:16" x14ac:dyDescent="0.3">
      <c r="A10118" s="6">
        <v>54313</v>
      </c>
      <c r="B10118" s="7" t="s">
        <v>1728</v>
      </c>
      <c r="C10118" s="9">
        <f t="shared" ca="1" si="316"/>
        <v>1</v>
      </c>
      <c r="D10118" s="9" t="s">
        <v>2115</v>
      </c>
      <c r="E10118" s="9" t="s">
        <v>2116</v>
      </c>
      <c r="F10118" s="10">
        <f t="shared" ca="1" si="317"/>
        <v>9.0664296866278055E-2</v>
      </c>
      <c r="G10118" s="3" t="str">
        <f>VLOOKUP(Table3[[#This Row],[PRODUCT ID]],Table1[[PRODUCT]:[SELLING PRICE]],1,FALSE)</f>
        <v>Product676</v>
      </c>
      <c r="H10118" s="3" t="str">
        <f>VLOOKUP(Table3[[#This Row],[PRODUCT ID]],Table1[[PRODUCT]:[SELLING PRICE]],2,FALSE)</f>
        <v>Category4</v>
      </c>
      <c r="I10118" s="3" t="str">
        <f>VLOOKUP(Table3[[#This Row],[PRODUCT ID]],Table1[[PRODUCT]:[SELLING PRICE]],3,FALSE)</f>
        <v>Lt</v>
      </c>
      <c r="J10118" s="16">
        <f ca="1">VLOOKUP(Table3[[#This Row],[PRODUCT ID]],Table1[[PRODUCT]:[SELLING PRICE]],4,FALSE)</f>
        <v>232</v>
      </c>
      <c r="K10118" s="16">
        <f ca="1">VLOOKUP(Table3[[#This Row],[PRODUCT ID]],Table1[[PRODUCT]:[SELLING PRICE]],5,FALSE)</f>
        <v>270.54913643683983</v>
      </c>
      <c r="L10118" s="16">
        <f ca="1">J10118*Table3[[#This Row],[QUANTITY]]</f>
        <v>232</v>
      </c>
      <c r="M10118" s="16">
        <f ca="1">K10118*Table3[[#This Row],[QUANTITY]]*(1-Table3[[#This Row],[DISCOUNT %]])</f>
        <v>246.019989214015</v>
      </c>
      <c r="N10118" s="3">
        <f>DAY(Table3[[#This Row],[DATE]])</f>
        <v>12</v>
      </c>
      <c r="O10118" s="3" t="str">
        <f>TEXT(Table3[[#This Row],[DATE]],"mmm")</f>
        <v>Sep</v>
      </c>
      <c r="P10118" s="3">
        <f>YEAR(Table3[[#This Row],[DATE]])</f>
        <v>2048</v>
      </c>
    </row>
    <row r="10119" spans="1:16" x14ac:dyDescent="0.3">
      <c r="A10119" s="6">
        <v>54314</v>
      </c>
      <c r="B10119" s="7" t="s">
        <v>1729</v>
      </c>
      <c r="C10119" s="9">
        <f t="shared" ca="1" si="316"/>
        <v>7</v>
      </c>
      <c r="D10119" s="9" t="s">
        <v>2115</v>
      </c>
      <c r="E10119" s="9" t="s">
        <v>2116</v>
      </c>
      <c r="F10119" s="10">
        <f t="shared" ca="1" si="317"/>
        <v>4.9979351635459628E-2</v>
      </c>
      <c r="G10119" s="3" t="str">
        <f>VLOOKUP(Table3[[#This Row],[PRODUCT ID]],Table1[[PRODUCT]:[SELLING PRICE]],1,FALSE)</f>
        <v>Product677</v>
      </c>
      <c r="H10119" s="3" t="str">
        <f>VLOOKUP(Table3[[#This Row],[PRODUCT ID]],Table1[[PRODUCT]:[SELLING PRICE]],2,FALSE)</f>
        <v>Category5</v>
      </c>
      <c r="I10119" s="3" t="str">
        <f>VLOOKUP(Table3[[#This Row],[PRODUCT ID]],Table1[[PRODUCT]:[SELLING PRICE]],3,FALSE)</f>
        <v>Ft</v>
      </c>
      <c r="J10119" s="16">
        <f ca="1">VLOOKUP(Table3[[#This Row],[PRODUCT ID]],Table1[[PRODUCT]:[SELLING PRICE]],4,FALSE)</f>
        <v>227</v>
      </c>
      <c r="K10119" s="16">
        <f ca="1">VLOOKUP(Table3[[#This Row],[PRODUCT ID]],Table1[[PRODUCT]:[SELLING PRICE]],5,FALSE)</f>
        <v>198.05196468001611</v>
      </c>
      <c r="L10119" s="16">
        <f ca="1">J10119*Table3[[#This Row],[QUANTITY]]</f>
        <v>1589</v>
      </c>
      <c r="M10119" s="16">
        <f ca="1">K10119*Table3[[#This Row],[QUANTITY]]*(1-Table3[[#This Row],[DISCOUNT %]])</f>
        <v>1317.0741912662595</v>
      </c>
      <c r="N10119" s="3">
        <f>DAY(Table3[[#This Row],[DATE]])</f>
        <v>13</v>
      </c>
      <c r="O10119" s="3" t="str">
        <f>TEXT(Table3[[#This Row],[DATE]],"mmm")</f>
        <v>Sep</v>
      </c>
      <c r="P10119" s="3">
        <f>YEAR(Table3[[#This Row],[DATE]])</f>
        <v>2048</v>
      </c>
    </row>
    <row r="10120" spans="1:16" x14ac:dyDescent="0.3">
      <c r="A10120" s="6">
        <v>54315</v>
      </c>
      <c r="B10120" s="7" t="s">
        <v>1730</v>
      </c>
      <c r="C10120" s="9">
        <f t="shared" ca="1" si="316"/>
        <v>2</v>
      </c>
      <c r="D10120" s="9" t="s">
        <v>2116</v>
      </c>
      <c r="E10120" s="9" t="s">
        <v>2118</v>
      </c>
      <c r="F10120" s="10">
        <f t="shared" ca="1" si="317"/>
        <v>6.7705895683069048E-2</v>
      </c>
      <c r="G10120" s="3" t="str">
        <f>VLOOKUP(Table3[[#This Row],[PRODUCT ID]],Table1[[PRODUCT]:[SELLING PRICE]],1,FALSE)</f>
        <v>Product678</v>
      </c>
      <c r="H10120" s="3" t="str">
        <f>VLOOKUP(Table3[[#This Row],[PRODUCT ID]],Table1[[PRODUCT]:[SELLING PRICE]],2,FALSE)</f>
        <v>Category1</v>
      </c>
      <c r="I10120" s="3" t="str">
        <f>VLOOKUP(Table3[[#This Row],[PRODUCT ID]],Table1[[PRODUCT]:[SELLING PRICE]],3,FALSE)</f>
        <v>Kg</v>
      </c>
      <c r="J10120" s="16">
        <f ca="1">VLOOKUP(Table3[[#This Row],[PRODUCT ID]],Table1[[PRODUCT]:[SELLING PRICE]],4,FALSE)</f>
        <v>35</v>
      </c>
      <c r="K10120" s="16">
        <f ca="1">VLOOKUP(Table3[[#This Row],[PRODUCT ID]],Table1[[PRODUCT]:[SELLING PRICE]],5,FALSE)</f>
        <v>181.77228531029502</v>
      </c>
      <c r="L10120" s="16">
        <f ca="1">J10120*Table3[[#This Row],[QUANTITY]]</f>
        <v>70</v>
      </c>
      <c r="M10120" s="16">
        <f ca="1">K10120*Table3[[#This Row],[QUANTITY]]*(1-Table3[[#This Row],[DISCOUNT %]])</f>
        <v>338.93045984600622</v>
      </c>
      <c r="N10120" s="3">
        <f>DAY(Table3[[#This Row],[DATE]])</f>
        <v>14</v>
      </c>
      <c r="O10120" s="3" t="str">
        <f>TEXT(Table3[[#This Row],[DATE]],"mmm")</f>
        <v>Sep</v>
      </c>
      <c r="P10120" s="3">
        <f>YEAR(Table3[[#This Row],[DATE]])</f>
        <v>2048</v>
      </c>
    </row>
    <row r="10121" spans="1:16" x14ac:dyDescent="0.3">
      <c r="A10121" s="6">
        <v>54316</v>
      </c>
      <c r="B10121" s="7" t="s">
        <v>1731</v>
      </c>
      <c r="C10121" s="9">
        <f t="shared" ca="1" si="316"/>
        <v>10</v>
      </c>
      <c r="D10121" s="9" t="s">
        <v>2116</v>
      </c>
      <c r="E10121" s="9" t="s">
        <v>2118</v>
      </c>
      <c r="F10121" s="10">
        <f t="shared" ca="1" si="317"/>
        <v>5.4169867767018404E-2</v>
      </c>
      <c r="G10121" s="3" t="str">
        <f>VLOOKUP(Table3[[#This Row],[PRODUCT ID]],Table1[[PRODUCT]:[SELLING PRICE]],1,FALSE)</f>
        <v>Product679</v>
      </c>
      <c r="H10121" s="3" t="str">
        <f>VLOOKUP(Table3[[#This Row],[PRODUCT ID]],Table1[[PRODUCT]:[SELLING PRICE]],2,FALSE)</f>
        <v>Category2</v>
      </c>
      <c r="I10121" s="3" t="str">
        <f>VLOOKUP(Table3[[#This Row],[PRODUCT ID]],Table1[[PRODUCT]:[SELLING PRICE]],3,FALSE)</f>
        <v>No</v>
      </c>
      <c r="J10121" s="16">
        <f ca="1">VLOOKUP(Table3[[#This Row],[PRODUCT ID]],Table1[[PRODUCT]:[SELLING PRICE]],4,FALSE)</f>
        <v>208</v>
      </c>
      <c r="K10121" s="16">
        <f ca="1">VLOOKUP(Table3[[#This Row],[PRODUCT ID]],Table1[[PRODUCT]:[SELLING PRICE]],5,FALSE)</f>
        <v>267.48485050339553</v>
      </c>
      <c r="L10121" s="16">
        <f ca="1">J10121*Table3[[#This Row],[QUANTITY]]</f>
        <v>2080</v>
      </c>
      <c r="M10121" s="16">
        <f ca="1">K10121*Table3[[#This Row],[QUANTITY]]*(1-Table3[[#This Row],[DISCOUNT %]])</f>
        <v>2529.9523152194593</v>
      </c>
      <c r="N10121" s="3">
        <f>DAY(Table3[[#This Row],[DATE]])</f>
        <v>15</v>
      </c>
      <c r="O10121" s="3" t="str">
        <f>TEXT(Table3[[#This Row],[DATE]],"mmm")</f>
        <v>Sep</v>
      </c>
      <c r="P10121" s="3">
        <f>YEAR(Table3[[#This Row],[DATE]])</f>
        <v>2048</v>
      </c>
    </row>
    <row r="10122" spans="1:16" x14ac:dyDescent="0.3">
      <c r="A10122" s="6">
        <v>54317</v>
      </c>
      <c r="B10122" s="7" t="s">
        <v>1732</v>
      </c>
      <c r="C10122" s="9">
        <f t="shared" ca="1" si="316"/>
        <v>4</v>
      </c>
      <c r="D10122" s="9" t="s">
        <v>2116</v>
      </c>
      <c r="E10122" s="9" t="s">
        <v>2116</v>
      </c>
      <c r="F10122" s="10">
        <f t="shared" ca="1" si="317"/>
        <v>9.833714730840247E-2</v>
      </c>
      <c r="G10122" s="3" t="str">
        <f>VLOOKUP(Table3[[#This Row],[PRODUCT ID]],Table1[[PRODUCT]:[SELLING PRICE]],1,FALSE)</f>
        <v>Product680</v>
      </c>
      <c r="H10122" s="3" t="str">
        <f>VLOOKUP(Table3[[#This Row],[PRODUCT ID]],Table1[[PRODUCT]:[SELLING PRICE]],2,FALSE)</f>
        <v>Category3</v>
      </c>
      <c r="I10122" s="3" t="str">
        <f>VLOOKUP(Table3[[#This Row],[PRODUCT ID]],Table1[[PRODUCT]:[SELLING PRICE]],3,FALSE)</f>
        <v>No</v>
      </c>
      <c r="J10122" s="16">
        <f ca="1">VLOOKUP(Table3[[#This Row],[PRODUCT ID]],Table1[[PRODUCT]:[SELLING PRICE]],4,FALSE)</f>
        <v>120</v>
      </c>
      <c r="K10122" s="16">
        <f ca="1">VLOOKUP(Table3[[#This Row],[PRODUCT ID]],Table1[[PRODUCT]:[SELLING PRICE]],5,FALSE)</f>
        <v>295.5177719871387</v>
      </c>
      <c r="L10122" s="16">
        <f ca="1">J10122*Table3[[#This Row],[QUANTITY]]</f>
        <v>480</v>
      </c>
      <c r="M10122" s="16">
        <f ca="1">K10122*Table3[[#This Row],[QUANTITY]]*(1-Table3[[#This Row],[DISCOUNT %]])</f>
        <v>1065.8295892439542</v>
      </c>
      <c r="N10122" s="3">
        <f>DAY(Table3[[#This Row],[DATE]])</f>
        <v>16</v>
      </c>
      <c r="O10122" s="3" t="str">
        <f>TEXT(Table3[[#This Row],[DATE]],"mmm")</f>
        <v>Sep</v>
      </c>
      <c r="P10122" s="3">
        <f>YEAR(Table3[[#This Row],[DATE]])</f>
        <v>2048</v>
      </c>
    </row>
    <row r="10123" spans="1:16" x14ac:dyDescent="0.3">
      <c r="A10123" s="6">
        <v>54318</v>
      </c>
      <c r="B10123" s="7" t="s">
        <v>1733</v>
      </c>
      <c r="C10123" s="9">
        <f t="shared" ca="1" si="316"/>
        <v>11</v>
      </c>
      <c r="D10123" s="9" t="s">
        <v>2115</v>
      </c>
      <c r="E10123" s="9" t="s">
        <v>2116</v>
      </c>
      <c r="F10123" s="10">
        <f t="shared" ca="1" si="317"/>
        <v>2.3304210116298664E-2</v>
      </c>
      <c r="G10123" s="3" t="str">
        <f>VLOOKUP(Table3[[#This Row],[PRODUCT ID]],Table1[[PRODUCT]:[SELLING PRICE]],1,FALSE)</f>
        <v>Product681</v>
      </c>
      <c r="H10123" s="3" t="str">
        <f>VLOOKUP(Table3[[#This Row],[PRODUCT ID]],Table1[[PRODUCT]:[SELLING PRICE]],2,FALSE)</f>
        <v>Category4</v>
      </c>
      <c r="I10123" s="3" t="str">
        <f>VLOOKUP(Table3[[#This Row],[PRODUCT ID]],Table1[[PRODUCT]:[SELLING PRICE]],3,FALSE)</f>
        <v>Ft</v>
      </c>
      <c r="J10123" s="16">
        <f ca="1">VLOOKUP(Table3[[#This Row],[PRODUCT ID]],Table1[[PRODUCT]:[SELLING PRICE]],4,FALSE)</f>
        <v>228</v>
      </c>
      <c r="K10123" s="16">
        <f ca="1">VLOOKUP(Table3[[#This Row],[PRODUCT ID]],Table1[[PRODUCT]:[SELLING PRICE]],5,FALSE)</f>
        <v>309.80696118576145</v>
      </c>
      <c r="L10123" s="16">
        <f ca="1">J10123*Table3[[#This Row],[QUANTITY]]</f>
        <v>2508</v>
      </c>
      <c r="M10123" s="16">
        <f ca="1">K10123*Table3[[#This Row],[QUANTITY]]*(1-Table3[[#This Row],[DISCOUNT %]])</f>
        <v>3328.4587013347614</v>
      </c>
      <c r="N10123" s="3">
        <f>DAY(Table3[[#This Row],[DATE]])</f>
        <v>17</v>
      </c>
      <c r="O10123" s="3" t="str">
        <f>TEXT(Table3[[#This Row],[DATE]],"mmm")</f>
        <v>Sep</v>
      </c>
      <c r="P10123" s="3">
        <f>YEAR(Table3[[#This Row],[DATE]])</f>
        <v>2048</v>
      </c>
    </row>
    <row r="10124" spans="1:16" x14ac:dyDescent="0.3">
      <c r="A10124" s="6">
        <v>54319</v>
      </c>
      <c r="B10124" s="7" t="s">
        <v>1734</v>
      </c>
      <c r="C10124" s="9">
        <f t="shared" ca="1" si="316"/>
        <v>6</v>
      </c>
      <c r="D10124" s="9" t="s">
        <v>2117</v>
      </c>
      <c r="E10124" s="9" t="s">
        <v>2116</v>
      </c>
      <c r="F10124" s="10">
        <f t="shared" ca="1" si="317"/>
        <v>7.6103693999595753E-2</v>
      </c>
      <c r="G10124" s="3" t="str">
        <f>VLOOKUP(Table3[[#This Row],[PRODUCT ID]],Table1[[PRODUCT]:[SELLING PRICE]],1,FALSE)</f>
        <v>Product682</v>
      </c>
      <c r="H10124" s="3" t="str">
        <f>VLOOKUP(Table3[[#This Row],[PRODUCT ID]],Table1[[PRODUCT]:[SELLING PRICE]],2,FALSE)</f>
        <v>Category5</v>
      </c>
      <c r="I10124" s="3" t="str">
        <f>VLOOKUP(Table3[[#This Row],[PRODUCT ID]],Table1[[PRODUCT]:[SELLING PRICE]],3,FALSE)</f>
        <v>No</v>
      </c>
      <c r="J10124" s="16">
        <f ca="1">VLOOKUP(Table3[[#This Row],[PRODUCT ID]],Table1[[PRODUCT]:[SELLING PRICE]],4,FALSE)</f>
        <v>136</v>
      </c>
      <c r="K10124" s="16">
        <f ca="1">VLOOKUP(Table3[[#This Row],[PRODUCT ID]],Table1[[PRODUCT]:[SELLING PRICE]],5,FALSE)</f>
        <v>42.441817846367101</v>
      </c>
      <c r="L10124" s="16">
        <f ca="1">J10124*Table3[[#This Row],[QUANTITY]]</f>
        <v>816</v>
      </c>
      <c r="M10124" s="16">
        <f ca="1">K10124*Table3[[#This Row],[QUANTITY]]*(1-Table3[[#This Row],[DISCOUNT %]])</f>
        <v>235.2710323692036</v>
      </c>
      <c r="N10124" s="3">
        <f>DAY(Table3[[#This Row],[DATE]])</f>
        <v>18</v>
      </c>
      <c r="O10124" s="3" t="str">
        <f>TEXT(Table3[[#This Row],[DATE]],"mmm")</f>
        <v>Sep</v>
      </c>
      <c r="P10124" s="3">
        <f>YEAR(Table3[[#This Row],[DATE]])</f>
        <v>2048</v>
      </c>
    </row>
    <row r="10125" spans="1:16" x14ac:dyDescent="0.3">
      <c r="A10125" s="6">
        <v>54320</v>
      </c>
      <c r="B10125" s="7" t="s">
        <v>1735</v>
      </c>
      <c r="C10125" s="9">
        <f t="shared" ca="1" si="316"/>
        <v>3</v>
      </c>
      <c r="D10125" s="9" t="s">
        <v>2117</v>
      </c>
      <c r="E10125" s="9" t="s">
        <v>2116</v>
      </c>
      <c r="F10125" s="10">
        <f t="shared" ca="1" si="317"/>
        <v>3.9726967110596624E-2</v>
      </c>
      <c r="G10125" s="3" t="str">
        <f>VLOOKUP(Table3[[#This Row],[PRODUCT ID]],Table1[[PRODUCT]:[SELLING PRICE]],1,FALSE)</f>
        <v>Product683</v>
      </c>
      <c r="H10125" s="3" t="str">
        <f>VLOOKUP(Table3[[#This Row],[PRODUCT ID]],Table1[[PRODUCT]:[SELLING PRICE]],2,FALSE)</f>
        <v>Category1</v>
      </c>
      <c r="I10125" s="3" t="str">
        <f>VLOOKUP(Table3[[#This Row],[PRODUCT ID]],Table1[[PRODUCT]:[SELLING PRICE]],3,FALSE)</f>
        <v>Kg</v>
      </c>
      <c r="J10125" s="16">
        <f ca="1">VLOOKUP(Table3[[#This Row],[PRODUCT ID]],Table1[[PRODUCT]:[SELLING PRICE]],4,FALSE)</f>
        <v>158</v>
      </c>
      <c r="K10125" s="16">
        <f ca="1">VLOOKUP(Table3[[#This Row],[PRODUCT ID]],Table1[[PRODUCT]:[SELLING PRICE]],5,FALSE)</f>
        <v>126.53590362735801</v>
      </c>
      <c r="L10125" s="16">
        <f ca="1">J10125*Table3[[#This Row],[QUANTITY]]</f>
        <v>474</v>
      </c>
      <c r="M10125" s="16">
        <f ca="1">K10125*Table3[[#This Row],[QUANTITY]]*(1-Table3[[#This Row],[DISCOUNT %]])</f>
        <v>364.52704783693298</v>
      </c>
      <c r="N10125" s="3">
        <f>DAY(Table3[[#This Row],[DATE]])</f>
        <v>19</v>
      </c>
      <c r="O10125" s="3" t="str">
        <f>TEXT(Table3[[#This Row],[DATE]],"mmm")</f>
        <v>Sep</v>
      </c>
      <c r="P10125" s="3">
        <f>YEAR(Table3[[#This Row],[DATE]])</f>
        <v>2048</v>
      </c>
    </row>
    <row r="10126" spans="1:16" x14ac:dyDescent="0.3">
      <c r="A10126" s="6">
        <v>54321</v>
      </c>
      <c r="B10126" s="7" t="s">
        <v>1736</v>
      </c>
      <c r="C10126" s="9">
        <f t="shared" ca="1" si="316"/>
        <v>7</v>
      </c>
      <c r="D10126" s="9" t="s">
        <v>2116</v>
      </c>
      <c r="E10126" s="9" t="s">
        <v>2118</v>
      </c>
      <c r="F10126" s="10">
        <f t="shared" ca="1" si="317"/>
        <v>6.9400156608497411E-3</v>
      </c>
      <c r="G10126" s="3" t="str">
        <f>VLOOKUP(Table3[[#This Row],[PRODUCT ID]],Table1[[PRODUCT]:[SELLING PRICE]],1,FALSE)</f>
        <v>Product684</v>
      </c>
      <c r="H10126" s="3" t="str">
        <f>VLOOKUP(Table3[[#This Row],[PRODUCT ID]],Table1[[PRODUCT]:[SELLING PRICE]],2,FALSE)</f>
        <v>Category2</v>
      </c>
      <c r="I10126" s="3" t="str">
        <f>VLOOKUP(Table3[[#This Row],[PRODUCT ID]],Table1[[PRODUCT]:[SELLING PRICE]],3,FALSE)</f>
        <v>Kg</v>
      </c>
      <c r="J10126" s="16">
        <f ca="1">VLOOKUP(Table3[[#This Row],[PRODUCT ID]],Table1[[PRODUCT]:[SELLING PRICE]],4,FALSE)</f>
        <v>173</v>
      </c>
      <c r="K10126" s="16">
        <f ca="1">VLOOKUP(Table3[[#This Row],[PRODUCT ID]],Table1[[PRODUCT]:[SELLING PRICE]],5,FALSE)</f>
        <v>209.26139417040511</v>
      </c>
      <c r="L10126" s="16">
        <f ca="1">J10126*Table3[[#This Row],[QUANTITY]]</f>
        <v>1211</v>
      </c>
      <c r="M10126" s="16">
        <f ca="1">K10126*Table3[[#This Row],[QUANTITY]]*(1-Table3[[#This Row],[DISCOUNT %]])</f>
        <v>1454.6638177235586</v>
      </c>
      <c r="N10126" s="3">
        <f>DAY(Table3[[#This Row],[DATE]])</f>
        <v>20</v>
      </c>
      <c r="O10126" s="3" t="str">
        <f>TEXT(Table3[[#This Row],[DATE]],"mmm")</f>
        <v>Sep</v>
      </c>
      <c r="P10126" s="3">
        <f>YEAR(Table3[[#This Row],[DATE]])</f>
        <v>2048</v>
      </c>
    </row>
    <row r="10127" spans="1:16" x14ac:dyDescent="0.3">
      <c r="A10127" s="6">
        <v>54322</v>
      </c>
      <c r="B10127" s="7" t="s">
        <v>1737</v>
      </c>
      <c r="C10127" s="9">
        <f t="shared" ca="1" si="316"/>
        <v>4</v>
      </c>
      <c r="D10127" s="9" t="s">
        <v>2116</v>
      </c>
      <c r="E10127" s="9" t="s">
        <v>2116</v>
      </c>
      <c r="F10127" s="10">
        <f t="shared" ca="1" si="317"/>
        <v>3.2935907911991083E-3</v>
      </c>
      <c r="G10127" s="3" t="str">
        <f>VLOOKUP(Table3[[#This Row],[PRODUCT ID]],Table1[[PRODUCT]:[SELLING PRICE]],1,FALSE)</f>
        <v>Product685</v>
      </c>
      <c r="H10127" s="3" t="str">
        <f>VLOOKUP(Table3[[#This Row],[PRODUCT ID]],Table1[[PRODUCT]:[SELLING PRICE]],2,FALSE)</f>
        <v>Category3</v>
      </c>
      <c r="I10127" s="3" t="str">
        <f>VLOOKUP(Table3[[#This Row],[PRODUCT ID]],Table1[[PRODUCT]:[SELLING PRICE]],3,FALSE)</f>
        <v>Lt</v>
      </c>
      <c r="J10127" s="16">
        <f ca="1">VLOOKUP(Table3[[#This Row],[PRODUCT ID]],Table1[[PRODUCT]:[SELLING PRICE]],4,FALSE)</f>
        <v>79</v>
      </c>
      <c r="K10127" s="16">
        <f ca="1">VLOOKUP(Table3[[#This Row],[PRODUCT ID]],Table1[[PRODUCT]:[SELLING PRICE]],5,FALSE)</f>
        <v>229.43881179534776</v>
      </c>
      <c r="L10127" s="16">
        <f ca="1">J10127*Table3[[#This Row],[QUANTITY]]</f>
        <v>316</v>
      </c>
      <c r="M10127" s="16">
        <f ca="1">K10127*Table3[[#This Row],[QUANTITY]]*(1-Table3[[#This Row],[DISCOUNT %]])</f>
        <v>914.7325369506998</v>
      </c>
      <c r="N10127" s="3">
        <f>DAY(Table3[[#This Row],[DATE]])</f>
        <v>21</v>
      </c>
      <c r="O10127" s="3" t="str">
        <f>TEXT(Table3[[#This Row],[DATE]],"mmm")</f>
        <v>Sep</v>
      </c>
      <c r="P10127" s="3">
        <f>YEAR(Table3[[#This Row],[DATE]])</f>
        <v>2048</v>
      </c>
    </row>
    <row r="10128" spans="1:16" x14ac:dyDescent="0.3">
      <c r="A10128" s="6">
        <v>54323</v>
      </c>
      <c r="B10128" s="7" t="s">
        <v>1738</v>
      </c>
      <c r="C10128" s="9">
        <f t="shared" ca="1" si="316"/>
        <v>10</v>
      </c>
      <c r="D10128" s="9" t="s">
        <v>2116</v>
      </c>
      <c r="E10128" s="9" t="s">
        <v>2116</v>
      </c>
      <c r="F10128" s="10">
        <f t="shared" ca="1" si="317"/>
        <v>8.4339607752303314E-2</v>
      </c>
      <c r="G10128" s="3" t="str">
        <f>VLOOKUP(Table3[[#This Row],[PRODUCT ID]],Table1[[PRODUCT]:[SELLING PRICE]],1,FALSE)</f>
        <v>Product686</v>
      </c>
      <c r="H10128" s="3" t="str">
        <f>VLOOKUP(Table3[[#This Row],[PRODUCT ID]],Table1[[PRODUCT]:[SELLING PRICE]],2,FALSE)</f>
        <v>Category4</v>
      </c>
      <c r="I10128" s="3" t="str">
        <f>VLOOKUP(Table3[[#This Row],[PRODUCT ID]],Table1[[PRODUCT]:[SELLING PRICE]],3,FALSE)</f>
        <v>Kg</v>
      </c>
      <c r="J10128" s="16">
        <f ca="1">VLOOKUP(Table3[[#This Row],[PRODUCT ID]],Table1[[PRODUCT]:[SELLING PRICE]],4,FALSE)</f>
        <v>150</v>
      </c>
      <c r="K10128" s="16">
        <f ca="1">VLOOKUP(Table3[[#This Row],[PRODUCT ID]],Table1[[PRODUCT]:[SELLING PRICE]],5,FALSE)</f>
        <v>78.083532463758729</v>
      </c>
      <c r="L10128" s="16">
        <f ca="1">J10128*Table3[[#This Row],[QUANTITY]]</f>
        <v>1500</v>
      </c>
      <c r="M10128" s="16">
        <f ca="1">K10128*Table3[[#This Row],[QUANTITY]]*(1-Table3[[#This Row],[DISCOUNT %]])</f>
        <v>714.97997963851071</v>
      </c>
      <c r="N10128" s="3">
        <f>DAY(Table3[[#This Row],[DATE]])</f>
        <v>22</v>
      </c>
      <c r="O10128" s="3" t="str">
        <f>TEXT(Table3[[#This Row],[DATE]],"mmm")</f>
        <v>Sep</v>
      </c>
      <c r="P10128" s="3">
        <f>YEAR(Table3[[#This Row],[DATE]])</f>
        <v>2048</v>
      </c>
    </row>
    <row r="10129" spans="1:16" x14ac:dyDescent="0.3">
      <c r="A10129" s="6">
        <v>54324</v>
      </c>
      <c r="B10129" s="7" t="s">
        <v>1739</v>
      </c>
      <c r="C10129" s="9">
        <f t="shared" ca="1" si="316"/>
        <v>3</v>
      </c>
      <c r="D10129" s="9" t="s">
        <v>2116</v>
      </c>
      <c r="E10129" s="9" t="s">
        <v>2116</v>
      </c>
      <c r="F10129" s="10">
        <f t="shared" ca="1" si="317"/>
        <v>6.9517234616676929E-2</v>
      </c>
      <c r="G10129" s="3" t="str">
        <f>VLOOKUP(Table3[[#This Row],[PRODUCT ID]],Table1[[PRODUCT]:[SELLING PRICE]],1,FALSE)</f>
        <v>Product687</v>
      </c>
      <c r="H10129" s="3" t="str">
        <f>VLOOKUP(Table3[[#This Row],[PRODUCT ID]],Table1[[PRODUCT]:[SELLING PRICE]],2,FALSE)</f>
        <v>Category5</v>
      </c>
      <c r="I10129" s="3" t="str">
        <f>VLOOKUP(Table3[[#This Row],[PRODUCT ID]],Table1[[PRODUCT]:[SELLING PRICE]],3,FALSE)</f>
        <v>Lt</v>
      </c>
      <c r="J10129" s="16">
        <f ca="1">VLOOKUP(Table3[[#This Row],[PRODUCT ID]],Table1[[PRODUCT]:[SELLING PRICE]],4,FALSE)</f>
        <v>239</v>
      </c>
      <c r="K10129" s="16">
        <f ca="1">VLOOKUP(Table3[[#This Row],[PRODUCT ID]],Table1[[PRODUCT]:[SELLING PRICE]],5,FALSE)</f>
        <v>232.13415925654888</v>
      </c>
      <c r="L10129" s="16">
        <f ca="1">J10129*Table3[[#This Row],[QUANTITY]]</f>
        <v>717</v>
      </c>
      <c r="M10129" s="16">
        <f ca="1">K10129*Table3[[#This Row],[QUANTITY]]*(1-Table3[[#This Row],[DISCOUNT %]])</f>
        <v>647.99050333489902</v>
      </c>
      <c r="N10129" s="3">
        <f>DAY(Table3[[#This Row],[DATE]])</f>
        <v>23</v>
      </c>
      <c r="O10129" s="3" t="str">
        <f>TEXT(Table3[[#This Row],[DATE]],"mmm")</f>
        <v>Sep</v>
      </c>
      <c r="P10129" s="3">
        <f>YEAR(Table3[[#This Row],[DATE]])</f>
        <v>2048</v>
      </c>
    </row>
    <row r="10130" spans="1:16" x14ac:dyDescent="0.3">
      <c r="A10130" s="6">
        <v>54325</v>
      </c>
      <c r="B10130" s="7" t="s">
        <v>1740</v>
      </c>
      <c r="C10130" s="9">
        <f t="shared" ca="1" si="316"/>
        <v>15</v>
      </c>
      <c r="D10130" s="9" t="s">
        <v>2115</v>
      </c>
      <c r="E10130" s="9" t="s">
        <v>2116</v>
      </c>
      <c r="F10130" s="10">
        <f t="shared" ca="1" si="317"/>
        <v>1.1789782351312828E-2</v>
      </c>
      <c r="G10130" s="3" t="str">
        <f>VLOOKUP(Table3[[#This Row],[PRODUCT ID]],Table1[[PRODUCT]:[SELLING PRICE]],1,FALSE)</f>
        <v>Product688</v>
      </c>
      <c r="H10130" s="3" t="str">
        <f>VLOOKUP(Table3[[#This Row],[PRODUCT ID]],Table1[[PRODUCT]:[SELLING PRICE]],2,FALSE)</f>
        <v>Category1</v>
      </c>
      <c r="I10130" s="3" t="str">
        <f>VLOOKUP(Table3[[#This Row],[PRODUCT ID]],Table1[[PRODUCT]:[SELLING PRICE]],3,FALSE)</f>
        <v>Ft</v>
      </c>
      <c r="J10130" s="16">
        <f ca="1">VLOOKUP(Table3[[#This Row],[PRODUCT ID]],Table1[[PRODUCT]:[SELLING PRICE]],4,FALSE)</f>
        <v>151</v>
      </c>
      <c r="K10130" s="16">
        <f ca="1">VLOOKUP(Table3[[#This Row],[PRODUCT ID]],Table1[[PRODUCT]:[SELLING PRICE]],5,FALSE)</f>
        <v>273.31554097390836</v>
      </c>
      <c r="L10130" s="16">
        <f ca="1">J10130*Table3[[#This Row],[QUANTITY]]</f>
        <v>2265</v>
      </c>
      <c r="M10130" s="16">
        <f ca="1">K10130*Table3[[#This Row],[QUANTITY]]*(1-Table3[[#This Row],[DISCOUNT %]])</f>
        <v>4051.3981534889199</v>
      </c>
      <c r="N10130" s="3">
        <f>DAY(Table3[[#This Row],[DATE]])</f>
        <v>24</v>
      </c>
      <c r="O10130" s="3" t="str">
        <f>TEXT(Table3[[#This Row],[DATE]],"mmm")</f>
        <v>Sep</v>
      </c>
      <c r="P10130" s="3">
        <f>YEAR(Table3[[#This Row],[DATE]])</f>
        <v>2048</v>
      </c>
    </row>
    <row r="10131" spans="1:16" x14ac:dyDescent="0.3">
      <c r="A10131" s="6">
        <v>54326</v>
      </c>
      <c r="B10131" s="7" t="s">
        <v>1741</v>
      </c>
      <c r="C10131" s="9">
        <f t="shared" ca="1" si="316"/>
        <v>5</v>
      </c>
      <c r="D10131" s="9" t="s">
        <v>2116</v>
      </c>
      <c r="E10131" s="9" t="s">
        <v>2116</v>
      </c>
      <c r="F10131" s="10">
        <f t="shared" ca="1" si="317"/>
        <v>9.178497373480099E-2</v>
      </c>
      <c r="G10131" s="3" t="str">
        <f>VLOOKUP(Table3[[#This Row],[PRODUCT ID]],Table1[[PRODUCT]:[SELLING PRICE]],1,FALSE)</f>
        <v>Product689</v>
      </c>
      <c r="H10131" s="3" t="str">
        <f>VLOOKUP(Table3[[#This Row],[PRODUCT ID]],Table1[[PRODUCT]:[SELLING PRICE]],2,FALSE)</f>
        <v>Category2</v>
      </c>
      <c r="I10131" s="3" t="str">
        <f>VLOOKUP(Table3[[#This Row],[PRODUCT ID]],Table1[[PRODUCT]:[SELLING PRICE]],3,FALSE)</f>
        <v>Kg</v>
      </c>
      <c r="J10131" s="16">
        <f ca="1">VLOOKUP(Table3[[#This Row],[PRODUCT ID]],Table1[[PRODUCT]:[SELLING PRICE]],4,FALSE)</f>
        <v>226</v>
      </c>
      <c r="K10131" s="16">
        <f ca="1">VLOOKUP(Table3[[#This Row],[PRODUCT ID]],Table1[[PRODUCT]:[SELLING PRICE]],5,FALSE)</f>
        <v>73.671177953034203</v>
      </c>
      <c r="L10131" s="16">
        <f ca="1">J10131*Table3[[#This Row],[QUANTITY]]</f>
        <v>1130</v>
      </c>
      <c r="M10131" s="16">
        <f ca="1">K10131*Table3[[#This Row],[QUANTITY]]*(1-Table3[[#This Row],[DISCOUNT %]])</f>
        <v>334.54635409801557</v>
      </c>
      <c r="N10131" s="3">
        <f>DAY(Table3[[#This Row],[DATE]])</f>
        <v>25</v>
      </c>
      <c r="O10131" s="3" t="str">
        <f>TEXT(Table3[[#This Row],[DATE]],"mmm")</f>
        <v>Sep</v>
      </c>
      <c r="P10131" s="3">
        <f>YEAR(Table3[[#This Row],[DATE]])</f>
        <v>2048</v>
      </c>
    </row>
    <row r="10132" spans="1:16" x14ac:dyDescent="0.3">
      <c r="A10132" s="6">
        <v>54327</v>
      </c>
      <c r="B10132" s="7" t="s">
        <v>1742</v>
      </c>
      <c r="C10132" s="9">
        <f t="shared" ca="1" si="316"/>
        <v>14</v>
      </c>
      <c r="D10132" s="9" t="s">
        <v>2117</v>
      </c>
      <c r="E10132" s="9" t="s">
        <v>2118</v>
      </c>
      <c r="F10132" s="10">
        <f t="shared" ca="1" si="317"/>
        <v>1.3874801191407805E-2</v>
      </c>
      <c r="G10132" s="3" t="str">
        <f>VLOOKUP(Table3[[#This Row],[PRODUCT ID]],Table1[[PRODUCT]:[SELLING PRICE]],1,FALSE)</f>
        <v>Product690</v>
      </c>
      <c r="H10132" s="3" t="str">
        <f>VLOOKUP(Table3[[#This Row],[PRODUCT ID]],Table1[[PRODUCT]:[SELLING PRICE]],2,FALSE)</f>
        <v>Category3</v>
      </c>
      <c r="I10132" s="3" t="str">
        <f>VLOOKUP(Table3[[#This Row],[PRODUCT ID]],Table1[[PRODUCT]:[SELLING PRICE]],3,FALSE)</f>
        <v>No</v>
      </c>
      <c r="J10132" s="16">
        <f ca="1">VLOOKUP(Table3[[#This Row],[PRODUCT ID]],Table1[[PRODUCT]:[SELLING PRICE]],4,FALSE)</f>
        <v>113</v>
      </c>
      <c r="K10132" s="16">
        <f ca="1">VLOOKUP(Table3[[#This Row],[PRODUCT ID]],Table1[[PRODUCT]:[SELLING PRICE]],5,FALSE)</f>
        <v>33.209458002311784</v>
      </c>
      <c r="L10132" s="16">
        <f ca="1">J10132*Table3[[#This Row],[QUANTITY]]</f>
        <v>1582</v>
      </c>
      <c r="M10132" s="16">
        <f ca="1">K10132*Table3[[#This Row],[QUANTITY]]*(1-Table3[[#This Row],[DISCOUNT %]])</f>
        <v>458.48156724797423</v>
      </c>
      <c r="N10132" s="3">
        <f>DAY(Table3[[#This Row],[DATE]])</f>
        <v>26</v>
      </c>
      <c r="O10132" s="3" t="str">
        <f>TEXT(Table3[[#This Row],[DATE]],"mmm")</f>
        <v>Sep</v>
      </c>
      <c r="P10132" s="3">
        <f>YEAR(Table3[[#This Row],[DATE]])</f>
        <v>2048</v>
      </c>
    </row>
    <row r="10133" spans="1:16" x14ac:dyDescent="0.3">
      <c r="A10133" s="6">
        <v>54328</v>
      </c>
      <c r="B10133" s="7" t="s">
        <v>1743</v>
      </c>
      <c r="C10133" s="9">
        <f t="shared" ca="1" si="316"/>
        <v>5</v>
      </c>
      <c r="D10133" s="9" t="s">
        <v>2115</v>
      </c>
      <c r="E10133" s="9" t="s">
        <v>2118</v>
      </c>
      <c r="F10133" s="10">
        <f t="shared" ca="1" si="317"/>
        <v>8.8369058995970265E-2</v>
      </c>
      <c r="G10133" s="3" t="str">
        <f>VLOOKUP(Table3[[#This Row],[PRODUCT ID]],Table1[[PRODUCT]:[SELLING PRICE]],1,FALSE)</f>
        <v>Product691</v>
      </c>
      <c r="H10133" s="3" t="str">
        <f>VLOOKUP(Table3[[#This Row],[PRODUCT ID]],Table1[[PRODUCT]:[SELLING PRICE]],2,FALSE)</f>
        <v>Category4</v>
      </c>
      <c r="I10133" s="3" t="str">
        <f>VLOOKUP(Table3[[#This Row],[PRODUCT ID]],Table1[[PRODUCT]:[SELLING PRICE]],3,FALSE)</f>
        <v>No</v>
      </c>
      <c r="J10133" s="16">
        <f ca="1">VLOOKUP(Table3[[#This Row],[PRODUCT ID]],Table1[[PRODUCT]:[SELLING PRICE]],4,FALSE)</f>
        <v>74</v>
      </c>
      <c r="K10133" s="16">
        <f ca="1">VLOOKUP(Table3[[#This Row],[PRODUCT ID]],Table1[[PRODUCT]:[SELLING PRICE]],5,FALSE)</f>
        <v>154.58359620526358</v>
      </c>
      <c r="L10133" s="16">
        <f ca="1">J10133*Table3[[#This Row],[QUANTITY]]</f>
        <v>370</v>
      </c>
      <c r="M10133" s="16">
        <f ca="1">K10133*Table3[[#This Row],[QUANTITY]]*(1-Table3[[#This Row],[DISCOUNT %]])</f>
        <v>704.61594636195696</v>
      </c>
      <c r="N10133" s="3">
        <f>DAY(Table3[[#This Row],[DATE]])</f>
        <v>27</v>
      </c>
      <c r="O10133" s="3" t="str">
        <f>TEXT(Table3[[#This Row],[DATE]],"mmm")</f>
        <v>Sep</v>
      </c>
      <c r="P10133" s="3">
        <f>YEAR(Table3[[#This Row],[DATE]])</f>
        <v>2048</v>
      </c>
    </row>
    <row r="10134" spans="1:16" x14ac:dyDescent="0.3">
      <c r="A10134" s="6">
        <v>54329</v>
      </c>
      <c r="B10134" s="7" t="s">
        <v>1744</v>
      </c>
      <c r="C10134" s="9">
        <f t="shared" ca="1" si="316"/>
        <v>13</v>
      </c>
      <c r="D10134" s="9" t="s">
        <v>2115</v>
      </c>
      <c r="E10134" s="9" t="s">
        <v>2116</v>
      </c>
      <c r="F10134" s="10">
        <f t="shared" ca="1" si="317"/>
        <v>6.0652643997072264E-2</v>
      </c>
      <c r="G10134" s="3" t="str">
        <f>VLOOKUP(Table3[[#This Row],[PRODUCT ID]],Table1[[PRODUCT]:[SELLING PRICE]],1,FALSE)</f>
        <v>Product692</v>
      </c>
      <c r="H10134" s="3" t="str">
        <f>VLOOKUP(Table3[[#This Row],[PRODUCT ID]],Table1[[PRODUCT]:[SELLING PRICE]],2,FALSE)</f>
        <v>Category5</v>
      </c>
      <c r="I10134" s="3" t="str">
        <f>VLOOKUP(Table3[[#This Row],[PRODUCT ID]],Table1[[PRODUCT]:[SELLING PRICE]],3,FALSE)</f>
        <v>Ft</v>
      </c>
      <c r="J10134" s="16">
        <f ca="1">VLOOKUP(Table3[[#This Row],[PRODUCT ID]],Table1[[PRODUCT]:[SELLING PRICE]],4,FALSE)</f>
        <v>22</v>
      </c>
      <c r="K10134" s="16">
        <f ca="1">VLOOKUP(Table3[[#This Row],[PRODUCT ID]],Table1[[PRODUCT]:[SELLING PRICE]],5,FALSE)</f>
        <v>96.769685619268586</v>
      </c>
      <c r="L10134" s="16">
        <f ca="1">J10134*Table3[[#This Row],[QUANTITY]]</f>
        <v>286</v>
      </c>
      <c r="M10134" s="16">
        <f ca="1">K10134*Table3[[#This Row],[QUANTITY]]*(1-Table3[[#This Row],[DISCOUNT %]])</f>
        <v>1181.7045282600284</v>
      </c>
      <c r="N10134" s="3">
        <f>DAY(Table3[[#This Row],[DATE]])</f>
        <v>28</v>
      </c>
      <c r="O10134" s="3" t="str">
        <f>TEXT(Table3[[#This Row],[DATE]],"mmm")</f>
        <v>Sep</v>
      </c>
      <c r="P10134" s="3">
        <f>YEAR(Table3[[#This Row],[DATE]])</f>
        <v>2048</v>
      </c>
    </row>
    <row r="10135" spans="1:16" x14ac:dyDescent="0.3">
      <c r="A10135" s="6">
        <v>54330</v>
      </c>
      <c r="B10135" s="7" t="s">
        <v>1745</v>
      </c>
      <c r="C10135" s="9">
        <f t="shared" ca="1" si="316"/>
        <v>2</v>
      </c>
      <c r="D10135" s="9" t="s">
        <v>2115</v>
      </c>
      <c r="E10135" s="9" t="s">
        <v>2116</v>
      </c>
      <c r="F10135" s="10">
        <f t="shared" ca="1" si="317"/>
        <v>6.2087343987480371E-2</v>
      </c>
      <c r="G10135" s="3" t="str">
        <f>VLOOKUP(Table3[[#This Row],[PRODUCT ID]],Table1[[PRODUCT]:[SELLING PRICE]],1,FALSE)</f>
        <v>Product693</v>
      </c>
      <c r="H10135" s="3" t="str">
        <f>VLOOKUP(Table3[[#This Row],[PRODUCT ID]],Table1[[PRODUCT]:[SELLING PRICE]],2,FALSE)</f>
        <v>Category1</v>
      </c>
      <c r="I10135" s="3" t="str">
        <f>VLOOKUP(Table3[[#This Row],[PRODUCT ID]],Table1[[PRODUCT]:[SELLING PRICE]],3,FALSE)</f>
        <v>No</v>
      </c>
      <c r="J10135" s="16">
        <f ca="1">VLOOKUP(Table3[[#This Row],[PRODUCT ID]],Table1[[PRODUCT]:[SELLING PRICE]],4,FALSE)</f>
        <v>19</v>
      </c>
      <c r="K10135" s="16">
        <f ca="1">VLOOKUP(Table3[[#This Row],[PRODUCT ID]],Table1[[PRODUCT]:[SELLING PRICE]],5,FALSE)</f>
        <v>296.85146870496203</v>
      </c>
      <c r="L10135" s="16">
        <f ca="1">J10135*Table3[[#This Row],[QUANTITY]]</f>
        <v>38</v>
      </c>
      <c r="M10135" s="16">
        <f ca="1">K10135*Table3[[#This Row],[QUANTITY]]*(1-Table3[[#This Row],[DISCOUNT %]])</f>
        <v>556.84149890857657</v>
      </c>
      <c r="N10135" s="3">
        <f>DAY(Table3[[#This Row],[DATE]])</f>
        <v>29</v>
      </c>
      <c r="O10135" s="3" t="str">
        <f>TEXT(Table3[[#This Row],[DATE]],"mmm")</f>
        <v>Sep</v>
      </c>
      <c r="P10135" s="3">
        <f>YEAR(Table3[[#This Row],[DATE]])</f>
        <v>2048</v>
      </c>
    </row>
    <row r="10136" spans="1:16" x14ac:dyDescent="0.3">
      <c r="A10136" s="6">
        <v>54331</v>
      </c>
      <c r="B10136" s="7" t="s">
        <v>1746</v>
      </c>
      <c r="C10136" s="9">
        <f t="shared" ca="1" si="316"/>
        <v>8</v>
      </c>
      <c r="D10136" s="9" t="s">
        <v>2116</v>
      </c>
      <c r="E10136" s="9" t="s">
        <v>2116</v>
      </c>
      <c r="F10136" s="10">
        <f t="shared" ca="1" si="317"/>
        <v>3.5364802610115434E-3</v>
      </c>
      <c r="G10136" s="3" t="str">
        <f>VLOOKUP(Table3[[#This Row],[PRODUCT ID]],Table1[[PRODUCT]:[SELLING PRICE]],1,FALSE)</f>
        <v>Product694</v>
      </c>
      <c r="H10136" s="3" t="str">
        <f>VLOOKUP(Table3[[#This Row],[PRODUCT ID]],Table1[[PRODUCT]:[SELLING PRICE]],2,FALSE)</f>
        <v>Category2</v>
      </c>
      <c r="I10136" s="3" t="str">
        <f>VLOOKUP(Table3[[#This Row],[PRODUCT ID]],Table1[[PRODUCT]:[SELLING PRICE]],3,FALSE)</f>
        <v>Kg</v>
      </c>
      <c r="J10136" s="16">
        <f ca="1">VLOOKUP(Table3[[#This Row],[PRODUCT ID]],Table1[[PRODUCT]:[SELLING PRICE]],4,FALSE)</f>
        <v>243</v>
      </c>
      <c r="K10136" s="16">
        <f ca="1">VLOOKUP(Table3[[#This Row],[PRODUCT ID]],Table1[[PRODUCT]:[SELLING PRICE]],5,FALSE)</f>
        <v>144.55141273692669</v>
      </c>
      <c r="L10136" s="16">
        <f ca="1">J10136*Table3[[#This Row],[QUANTITY]]</f>
        <v>1944</v>
      </c>
      <c r="M10136" s="16">
        <f ca="1">K10136*Table3[[#This Row],[QUANTITY]]*(1-Table3[[#This Row],[DISCOUNT %]])</f>
        <v>1152.3216761526498</v>
      </c>
      <c r="N10136" s="3">
        <f>DAY(Table3[[#This Row],[DATE]])</f>
        <v>30</v>
      </c>
      <c r="O10136" s="3" t="str">
        <f>TEXT(Table3[[#This Row],[DATE]],"mmm")</f>
        <v>Sep</v>
      </c>
      <c r="P10136" s="3">
        <f>YEAR(Table3[[#This Row],[DATE]])</f>
        <v>2048</v>
      </c>
    </row>
    <row r="10137" spans="1:16" x14ac:dyDescent="0.3">
      <c r="A10137" s="6">
        <v>54332</v>
      </c>
      <c r="B10137" s="7" t="s">
        <v>1747</v>
      </c>
      <c r="C10137" s="9">
        <f t="shared" ca="1" si="316"/>
        <v>11</v>
      </c>
      <c r="D10137" s="9" t="s">
        <v>2116</v>
      </c>
      <c r="E10137" s="9" t="s">
        <v>2116</v>
      </c>
      <c r="F10137" s="10">
        <f t="shared" ca="1" si="317"/>
        <v>2.5718302508914827E-3</v>
      </c>
      <c r="G10137" s="3" t="str">
        <f>VLOOKUP(Table3[[#This Row],[PRODUCT ID]],Table1[[PRODUCT]:[SELLING PRICE]],1,FALSE)</f>
        <v>Product695</v>
      </c>
      <c r="H10137" s="3" t="str">
        <f>VLOOKUP(Table3[[#This Row],[PRODUCT ID]],Table1[[PRODUCT]:[SELLING PRICE]],2,FALSE)</f>
        <v>Category3</v>
      </c>
      <c r="I10137" s="3" t="str">
        <f>VLOOKUP(Table3[[#This Row],[PRODUCT ID]],Table1[[PRODUCT]:[SELLING PRICE]],3,FALSE)</f>
        <v>Kg</v>
      </c>
      <c r="J10137" s="16">
        <f ca="1">VLOOKUP(Table3[[#This Row],[PRODUCT ID]],Table1[[PRODUCT]:[SELLING PRICE]],4,FALSE)</f>
        <v>127</v>
      </c>
      <c r="K10137" s="16">
        <f ca="1">VLOOKUP(Table3[[#This Row],[PRODUCT ID]],Table1[[PRODUCT]:[SELLING PRICE]],5,FALSE)</f>
        <v>24.43678346778059</v>
      </c>
      <c r="L10137" s="16">
        <f ca="1">J10137*Table3[[#This Row],[QUANTITY]]</f>
        <v>1397</v>
      </c>
      <c r="M10137" s="16">
        <f ca="1">K10137*Table3[[#This Row],[QUANTITY]]*(1-Table3[[#This Row],[DISCOUNT %]])</f>
        <v>268.11329829706028</v>
      </c>
      <c r="N10137" s="3">
        <f>DAY(Table3[[#This Row],[DATE]])</f>
        <v>1</v>
      </c>
      <c r="O10137" s="3" t="str">
        <f>TEXT(Table3[[#This Row],[DATE]],"mmm")</f>
        <v>Oct</v>
      </c>
      <c r="P10137" s="3">
        <f>YEAR(Table3[[#This Row],[DATE]])</f>
        <v>2048</v>
      </c>
    </row>
    <row r="10138" spans="1:16" x14ac:dyDescent="0.3">
      <c r="A10138" s="6">
        <v>54333</v>
      </c>
      <c r="B10138" s="7" t="s">
        <v>1748</v>
      </c>
      <c r="C10138" s="9">
        <f t="shared" ca="1" si="316"/>
        <v>11</v>
      </c>
      <c r="D10138" s="9" t="s">
        <v>2116</v>
      </c>
      <c r="E10138" s="9" t="s">
        <v>2118</v>
      </c>
      <c r="F10138" s="10">
        <f t="shared" ca="1" si="317"/>
        <v>8.4210550542749396E-2</v>
      </c>
      <c r="G10138" s="3" t="str">
        <f>VLOOKUP(Table3[[#This Row],[PRODUCT ID]],Table1[[PRODUCT]:[SELLING PRICE]],1,FALSE)</f>
        <v>Product696</v>
      </c>
      <c r="H10138" s="3" t="str">
        <f>VLOOKUP(Table3[[#This Row],[PRODUCT ID]],Table1[[PRODUCT]:[SELLING PRICE]],2,FALSE)</f>
        <v>Category4</v>
      </c>
      <c r="I10138" s="3" t="str">
        <f>VLOOKUP(Table3[[#This Row],[PRODUCT ID]],Table1[[PRODUCT]:[SELLING PRICE]],3,FALSE)</f>
        <v>Lt</v>
      </c>
      <c r="J10138" s="16">
        <f ca="1">VLOOKUP(Table3[[#This Row],[PRODUCT ID]],Table1[[PRODUCT]:[SELLING PRICE]],4,FALSE)</f>
        <v>217</v>
      </c>
      <c r="K10138" s="16">
        <f ca="1">VLOOKUP(Table3[[#This Row],[PRODUCT ID]],Table1[[PRODUCT]:[SELLING PRICE]],5,FALSE)</f>
        <v>234.09160127255751</v>
      </c>
      <c r="L10138" s="16">
        <f ca="1">J10138*Table3[[#This Row],[QUANTITY]]</f>
        <v>2387</v>
      </c>
      <c r="M10138" s="16">
        <f ca="1">K10138*Table3[[#This Row],[QUANTITY]]*(1-Table3[[#This Row],[DISCOUNT %]])</f>
        <v>2358.1648051715783</v>
      </c>
      <c r="N10138" s="3">
        <f>DAY(Table3[[#This Row],[DATE]])</f>
        <v>2</v>
      </c>
      <c r="O10138" s="3" t="str">
        <f>TEXT(Table3[[#This Row],[DATE]],"mmm")</f>
        <v>Oct</v>
      </c>
      <c r="P10138" s="3">
        <f>YEAR(Table3[[#This Row],[DATE]])</f>
        <v>2048</v>
      </c>
    </row>
    <row r="10139" spans="1:16" x14ac:dyDescent="0.3">
      <c r="A10139" s="6">
        <v>54334</v>
      </c>
      <c r="B10139" s="7" t="s">
        <v>1749</v>
      </c>
      <c r="C10139" s="9">
        <f t="shared" ca="1" si="316"/>
        <v>6</v>
      </c>
      <c r="D10139" s="9" t="s">
        <v>2115</v>
      </c>
      <c r="E10139" s="9" t="s">
        <v>2116</v>
      </c>
      <c r="F10139" s="10">
        <f t="shared" ca="1" si="317"/>
        <v>7.157404594473997E-2</v>
      </c>
      <c r="G10139" s="3" t="str">
        <f>VLOOKUP(Table3[[#This Row],[PRODUCT ID]],Table1[[PRODUCT]:[SELLING PRICE]],1,FALSE)</f>
        <v>Product697</v>
      </c>
      <c r="H10139" s="3" t="str">
        <f>VLOOKUP(Table3[[#This Row],[PRODUCT ID]],Table1[[PRODUCT]:[SELLING PRICE]],2,FALSE)</f>
        <v>Category1</v>
      </c>
      <c r="I10139" s="3" t="str">
        <f>VLOOKUP(Table3[[#This Row],[PRODUCT ID]],Table1[[PRODUCT]:[SELLING PRICE]],3,FALSE)</f>
        <v>Kg</v>
      </c>
      <c r="J10139" s="16">
        <f ca="1">VLOOKUP(Table3[[#This Row],[PRODUCT ID]],Table1[[PRODUCT]:[SELLING PRICE]],4,FALSE)</f>
        <v>152</v>
      </c>
      <c r="K10139" s="16">
        <f ca="1">VLOOKUP(Table3[[#This Row],[PRODUCT ID]],Table1[[PRODUCT]:[SELLING PRICE]],5,FALSE)</f>
        <v>172.62835048899461</v>
      </c>
      <c r="L10139" s="16">
        <f ca="1">J10139*Table3[[#This Row],[QUANTITY]]</f>
        <v>912</v>
      </c>
      <c r="M10139" s="16">
        <f ca="1">K10139*Table3[[#This Row],[QUANTITY]]*(1-Table3[[#This Row],[DISCOUNT %]])</f>
        <v>961.63584599838396</v>
      </c>
      <c r="N10139" s="3">
        <f>DAY(Table3[[#This Row],[DATE]])</f>
        <v>3</v>
      </c>
      <c r="O10139" s="3" t="str">
        <f>TEXT(Table3[[#This Row],[DATE]],"mmm")</f>
        <v>Oct</v>
      </c>
      <c r="P10139" s="3">
        <f>YEAR(Table3[[#This Row],[DATE]])</f>
        <v>2048</v>
      </c>
    </row>
    <row r="10140" spans="1:16" x14ac:dyDescent="0.3">
      <c r="A10140" s="6">
        <v>54335</v>
      </c>
      <c r="B10140" s="7" t="s">
        <v>1750</v>
      </c>
      <c r="C10140" s="9">
        <f t="shared" ca="1" si="316"/>
        <v>11</v>
      </c>
      <c r="D10140" s="9" t="s">
        <v>2117</v>
      </c>
      <c r="E10140" s="9" t="s">
        <v>2116</v>
      </c>
      <c r="F10140" s="10">
        <f t="shared" ca="1" si="317"/>
        <v>3.4650535609423098E-2</v>
      </c>
      <c r="G10140" s="3" t="str">
        <f>VLOOKUP(Table3[[#This Row],[PRODUCT ID]],Table1[[PRODUCT]:[SELLING PRICE]],1,FALSE)</f>
        <v>Product698</v>
      </c>
      <c r="H10140" s="3" t="str">
        <f>VLOOKUP(Table3[[#This Row],[PRODUCT ID]],Table1[[PRODUCT]:[SELLING PRICE]],2,FALSE)</f>
        <v>Category2</v>
      </c>
      <c r="I10140" s="3" t="str">
        <f>VLOOKUP(Table3[[#This Row],[PRODUCT ID]],Table1[[PRODUCT]:[SELLING PRICE]],3,FALSE)</f>
        <v>Lt</v>
      </c>
      <c r="J10140" s="16">
        <f ca="1">VLOOKUP(Table3[[#This Row],[PRODUCT ID]],Table1[[PRODUCT]:[SELLING PRICE]],4,FALSE)</f>
        <v>241</v>
      </c>
      <c r="K10140" s="16">
        <f ca="1">VLOOKUP(Table3[[#This Row],[PRODUCT ID]],Table1[[PRODUCT]:[SELLING PRICE]],5,FALSE)</f>
        <v>270.57215741198377</v>
      </c>
      <c r="L10140" s="16">
        <f ca="1">J10140*Table3[[#This Row],[QUANTITY]]</f>
        <v>2651</v>
      </c>
      <c r="M10140" s="16">
        <f ca="1">K10140*Table3[[#This Row],[QUANTITY]]*(1-Table3[[#This Row],[DISCOUNT %]])</f>
        <v>2873.1635596032752</v>
      </c>
      <c r="N10140" s="3">
        <f>DAY(Table3[[#This Row],[DATE]])</f>
        <v>4</v>
      </c>
      <c r="O10140" s="3" t="str">
        <f>TEXT(Table3[[#This Row],[DATE]],"mmm")</f>
        <v>Oct</v>
      </c>
      <c r="P10140" s="3">
        <f>YEAR(Table3[[#This Row],[DATE]])</f>
        <v>2048</v>
      </c>
    </row>
    <row r="10141" spans="1:16" x14ac:dyDescent="0.3">
      <c r="A10141" s="6">
        <v>54336</v>
      </c>
      <c r="B10141" s="7" t="s">
        <v>1751</v>
      </c>
      <c r="C10141" s="9">
        <f t="shared" ca="1" si="316"/>
        <v>4</v>
      </c>
      <c r="D10141" s="9" t="s">
        <v>2117</v>
      </c>
      <c r="E10141" s="9" t="s">
        <v>2116</v>
      </c>
      <c r="F10141" s="10">
        <f t="shared" ca="1" si="317"/>
        <v>1.7741652371730955E-2</v>
      </c>
      <c r="G10141" s="3" t="str">
        <f>VLOOKUP(Table3[[#This Row],[PRODUCT ID]],Table1[[PRODUCT]:[SELLING PRICE]],1,FALSE)</f>
        <v>Product699</v>
      </c>
      <c r="H10141" s="3" t="str">
        <f>VLOOKUP(Table3[[#This Row],[PRODUCT ID]],Table1[[PRODUCT]:[SELLING PRICE]],2,FALSE)</f>
        <v>Category3</v>
      </c>
      <c r="I10141" s="3" t="str">
        <f>VLOOKUP(Table3[[#This Row],[PRODUCT ID]],Table1[[PRODUCT]:[SELLING PRICE]],3,FALSE)</f>
        <v>Ft</v>
      </c>
      <c r="J10141" s="16">
        <f ca="1">VLOOKUP(Table3[[#This Row],[PRODUCT ID]],Table1[[PRODUCT]:[SELLING PRICE]],4,FALSE)</f>
        <v>229</v>
      </c>
      <c r="K10141" s="16">
        <f ca="1">VLOOKUP(Table3[[#This Row],[PRODUCT ID]],Table1[[PRODUCT]:[SELLING PRICE]],5,FALSE)</f>
        <v>88.252004504637497</v>
      </c>
      <c r="L10141" s="16">
        <f ca="1">J10141*Table3[[#This Row],[QUANTITY]]</f>
        <v>916</v>
      </c>
      <c r="M10141" s="16">
        <f ca="1">K10141*Table3[[#This Row],[QUANTITY]]*(1-Table3[[#This Row],[DISCOUNT %]])</f>
        <v>346.74507247843115</v>
      </c>
      <c r="N10141" s="3">
        <f>DAY(Table3[[#This Row],[DATE]])</f>
        <v>5</v>
      </c>
      <c r="O10141" s="3" t="str">
        <f>TEXT(Table3[[#This Row],[DATE]],"mmm")</f>
        <v>Oct</v>
      </c>
      <c r="P10141" s="3">
        <f>YEAR(Table3[[#This Row],[DATE]])</f>
        <v>2048</v>
      </c>
    </row>
    <row r="10142" spans="1:16" x14ac:dyDescent="0.3">
      <c r="A10142" s="6">
        <v>54337</v>
      </c>
      <c r="B10142" s="7" t="s">
        <v>1752</v>
      </c>
      <c r="C10142" s="9">
        <f t="shared" ca="1" si="316"/>
        <v>4</v>
      </c>
      <c r="D10142" s="9" t="s">
        <v>2116</v>
      </c>
      <c r="E10142" s="9" t="s">
        <v>2116</v>
      </c>
      <c r="F10142" s="10">
        <f t="shared" ca="1" si="317"/>
        <v>4.5282916141180789E-2</v>
      </c>
      <c r="G10142" s="3" t="str">
        <f>VLOOKUP(Table3[[#This Row],[PRODUCT ID]],Table1[[PRODUCT]:[SELLING PRICE]],1,FALSE)</f>
        <v>Product700</v>
      </c>
      <c r="H10142" s="3" t="str">
        <f>VLOOKUP(Table3[[#This Row],[PRODUCT ID]],Table1[[PRODUCT]:[SELLING PRICE]],2,FALSE)</f>
        <v>Category4</v>
      </c>
      <c r="I10142" s="3" t="str">
        <f>VLOOKUP(Table3[[#This Row],[PRODUCT ID]],Table1[[PRODUCT]:[SELLING PRICE]],3,FALSE)</f>
        <v>Kg</v>
      </c>
      <c r="J10142" s="16">
        <f ca="1">VLOOKUP(Table3[[#This Row],[PRODUCT ID]],Table1[[PRODUCT]:[SELLING PRICE]],4,FALSE)</f>
        <v>163</v>
      </c>
      <c r="K10142" s="16">
        <f ca="1">VLOOKUP(Table3[[#This Row],[PRODUCT ID]],Table1[[PRODUCT]:[SELLING PRICE]],5,FALSE)</f>
        <v>241.77557574353969</v>
      </c>
      <c r="L10142" s="16">
        <f ca="1">J10142*Table3[[#This Row],[QUANTITY]]</f>
        <v>652</v>
      </c>
      <c r="M10142" s="16">
        <f ca="1">K10142*Table3[[#This Row],[QUANTITY]]*(1-Table3[[#This Row],[DISCOUNT %]])</f>
        <v>923.30909048863714</v>
      </c>
      <c r="N10142" s="3">
        <f>DAY(Table3[[#This Row],[DATE]])</f>
        <v>6</v>
      </c>
      <c r="O10142" s="3" t="str">
        <f>TEXT(Table3[[#This Row],[DATE]],"mmm")</f>
        <v>Oct</v>
      </c>
      <c r="P10142" s="3">
        <f>YEAR(Table3[[#This Row],[DATE]])</f>
        <v>2048</v>
      </c>
    </row>
    <row r="10143" spans="1:16" x14ac:dyDescent="0.3">
      <c r="A10143" s="6">
        <v>54338</v>
      </c>
      <c r="B10143" s="7" t="s">
        <v>1753</v>
      </c>
      <c r="C10143" s="9">
        <f t="shared" ca="1" si="316"/>
        <v>9</v>
      </c>
      <c r="D10143" s="9" t="s">
        <v>2116</v>
      </c>
      <c r="E10143" s="9" t="s">
        <v>2116</v>
      </c>
      <c r="F10143" s="10">
        <f t="shared" ca="1" si="317"/>
        <v>5.9805464090825822E-2</v>
      </c>
      <c r="G10143" s="3" t="str">
        <f>VLOOKUP(Table3[[#This Row],[PRODUCT ID]],Table1[[PRODUCT]:[SELLING PRICE]],1,FALSE)</f>
        <v>Product701</v>
      </c>
      <c r="H10143" s="3" t="str">
        <f>VLOOKUP(Table3[[#This Row],[PRODUCT ID]],Table1[[PRODUCT]:[SELLING PRICE]],2,FALSE)</f>
        <v>Category5</v>
      </c>
      <c r="I10143" s="3" t="str">
        <f>VLOOKUP(Table3[[#This Row],[PRODUCT ID]],Table1[[PRODUCT]:[SELLING PRICE]],3,FALSE)</f>
        <v>No</v>
      </c>
      <c r="J10143" s="16">
        <f ca="1">VLOOKUP(Table3[[#This Row],[PRODUCT ID]],Table1[[PRODUCT]:[SELLING PRICE]],4,FALSE)</f>
        <v>106</v>
      </c>
      <c r="K10143" s="16">
        <f ca="1">VLOOKUP(Table3[[#This Row],[PRODUCT ID]],Table1[[PRODUCT]:[SELLING PRICE]],5,FALSE)</f>
        <v>295.56872667353639</v>
      </c>
      <c r="L10143" s="16">
        <f ca="1">J10143*Table3[[#This Row],[QUANTITY]]</f>
        <v>954</v>
      </c>
      <c r="M10143" s="16">
        <f ca="1">K10143*Table3[[#This Row],[QUANTITY]]*(1-Table3[[#This Row],[DISCOUNT %]])</f>
        <v>2501.0289162368194</v>
      </c>
      <c r="N10143" s="3">
        <f>DAY(Table3[[#This Row],[DATE]])</f>
        <v>7</v>
      </c>
      <c r="O10143" s="3" t="str">
        <f>TEXT(Table3[[#This Row],[DATE]],"mmm")</f>
        <v>Oct</v>
      </c>
      <c r="P10143" s="3">
        <f>YEAR(Table3[[#This Row],[DATE]])</f>
        <v>2048</v>
      </c>
    </row>
    <row r="10144" spans="1:16" x14ac:dyDescent="0.3">
      <c r="A10144" s="6">
        <v>54339</v>
      </c>
      <c r="B10144" s="7" t="s">
        <v>1754</v>
      </c>
      <c r="C10144" s="9">
        <f t="shared" ca="1" si="316"/>
        <v>12</v>
      </c>
      <c r="D10144" s="9" t="s">
        <v>2116</v>
      </c>
      <c r="E10144" s="9" t="s">
        <v>2118</v>
      </c>
      <c r="F10144" s="10">
        <f t="shared" ca="1" si="317"/>
        <v>8.7944491008989434E-2</v>
      </c>
      <c r="G10144" s="3" t="str">
        <f>VLOOKUP(Table3[[#This Row],[PRODUCT ID]],Table1[[PRODUCT]:[SELLING PRICE]],1,FALSE)</f>
        <v>Product702</v>
      </c>
      <c r="H10144" s="3" t="str">
        <f>VLOOKUP(Table3[[#This Row],[PRODUCT ID]],Table1[[PRODUCT]:[SELLING PRICE]],2,FALSE)</f>
        <v>Category1</v>
      </c>
      <c r="I10144" s="3" t="str">
        <f>VLOOKUP(Table3[[#This Row],[PRODUCT ID]],Table1[[PRODUCT]:[SELLING PRICE]],3,FALSE)</f>
        <v>No</v>
      </c>
      <c r="J10144" s="16">
        <f ca="1">VLOOKUP(Table3[[#This Row],[PRODUCT ID]],Table1[[PRODUCT]:[SELLING PRICE]],4,FALSE)</f>
        <v>19</v>
      </c>
      <c r="K10144" s="16">
        <f ca="1">VLOOKUP(Table3[[#This Row],[PRODUCT ID]],Table1[[PRODUCT]:[SELLING PRICE]],5,FALSE)</f>
        <v>164.34769497707549</v>
      </c>
      <c r="L10144" s="16">
        <f ca="1">J10144*Table3[[#This Row],[QUANTITY]]</f>
        <v>228</v>
      </c>
      <c r="M10144" s="16">
        <f ca="1">K10144*Table3[[#This Row],[QUANTITY]]*(1-Table3[[#This Row],[DISCOUNT %]])</f>
        <v>1798.7306471257912</v>
      </c>
      <c r="N10144" s="3">
        <f>DAY(Table3[[#This Row],[DATE]])</f>
        <v>8</v>
      </c>
      <c r="O10144" s="3" t="str">
        <f>TEXT(Table3[[#This Row],[DATE]],"mmm")</f>
        <v>Oct</v>
      </c>
      <c r="P10144" s="3">
        <f>YEAR(Table3[[#This Row],[DATE]])</f>
        <v>2048</v>
      </c>
    </row>
    <row r="10145" spans="1:16" x14ac:dyDescent="0.3">
      <c r="A10145" s="6">
        <v>54340</v>
      </c>
      <c r="B10145" s="7" t="s">
        <v>1755</v>
      </c>
      <c r="C10145" s="9">
        <f t="shared" ca="1" si="316"/>
        <v>3</v>
      </c>
      <c r="D10145" s="9" t="s">
        <v>2116</v>
      </c>
      <c r="E10145" s="9" t="s">
        <v>2118</v>
      </c>
      <c r="F10145" s="10">
        <f t="shared" ca="1" si="317"/>
        <v>9.3087963166863241E-2</v>
      </c>
      <c r="G10145" s="3" t="str">
        <f>VLOOKUP(Table3[[#This Row],[PRODUCT ID]],Table1[[PRODUCT]:[SELLING PRICE]],1,FALSE)</f>
        <v>Product703</v>
      </c>
      <c r="H10145" s="3" t="str">
        <f>VLOOKUP(Table3[[#This Row],[PRODUCT ID]],Table1[[PRODUCT]:[SELLING PRICE]],2,FALSE)</f>
        <v>Category2</v>
      </c>
      <c r="I10145" s="3" t="str">
        <f>VLOOKUP(Table3[[#This Row],[PRODUCT ID]],Table1[[PRODUCT]:[SELLING PRICE]],3,FALSE)</f>
        <v>Ft</v>
      </c>
      <c r="J10145" s="16">
        <f ca="1">VLOOKUP(Table3[[#This Row],[PRODUCT ID]],Table1[[PRODUCT]:[SELLING PRICE]],4,FALSE)</f>
        <v>115</v>
      </c>
      <c r="K10145" s="16">
        <f ca="1">VLOOKUP(Table3[[#This Row],[PRODUCT ID]],Table1[[PRODUCT]:[SELLING PRICE]],5,FALSE)</f>
        <v>86.556525681560743</v>
      </c>
      <c r="L10145" s="16">
        <f ca="1">J10145*Table3[[#This Row],[QUANTITY]]</f>
        <v>345</v>
      </c>
      <c r="M10145" s="16">
        <f ca="1">K10145*Table3[[#This Row],[QUANTITY]]*(1-Table3[[#This Row],[DISCOUNT %]])</f>
        <v>235.49746502119189</v>
      </c>
      <c r="N10145" s="3">
        <f>DAY(Table3[[#This Row],[DATE]])</f>
        <v>9</v>
      </c>
      <c r="O10145" s="3" t="str">
        <f>TEXT(Table3[[#This Row],[DATE]],"mmm")</f>
        <v>Oct</v>
      </c>
      <c r="P10145" s="3">
        <f>YEAR(Table3[[#This Row],[DATE]])</f>
        <v>2048</v>
      </c>
    </row>
    <row r="10146" spans="1:16" x14ac:dyDescent="0.3">
      <c r="A10146" s="6">
        <v>54341</v>
      </c>
      <c r="B10146" s="7" t="s">
        <v>1756</v>
      </c>
      <c r="C10146" s="9">
        <f t="shared" ca="1" si="316"/>
        <v>15</v>
      </c>
      <c r="D10146" s="9" t="s">
        <v>2115</v>
      </c>
      <c r="E10146" s="9" t="s">
        <v>2116</v>
      </c>
      <c r="F10146" s="10">
        <f t="shared" ca="1" si="317"/>
        <v>9.0815687257535763E-2</v>
      </c>
      <c r="G10146" s="3" t="str">
        <f>VLOOKUP(Table3[[#This Row],[PRODUCT ID]],Table1[[PRODUCT]:[SELLING PRICE]],1,FALSE)</f>
        <v>Product704</v>
      </c>
      <c r="H10146" s="3" t="str">
        <f>VLOOKUP(Table3[[#This Row],[PRODUCT ID]],Table1[[PRODUCT]:[SELLING PRICE]],2,FALSE)</f>
        <v>Category3</v>
      </c>
      <c r="I10146" s="3" t="str">
        <f>VLOOKUP(Table3[[#This Row],[PRODUCT ID]],Table1[[PRODUCT]:[SELLING PRICE]],3,FALSE)</f>
        <v>No</v>
      </c>
      <c r="J10146" s="16">
        <f ca="1">VLOOKUP(Table3[[#This Row],[PRODUCT ID]],Table1[[PRODUCT]:[SELLING PRICE]],4,FALSE)</f>
        <v>144</v>
      </c>
      <c r="K10146" s="16">
        <f ca="1">VLOOKUP(Table3[[#This Row],[PRODUCT ID]],Table1[[PRODUCT]:[SELLING PRICE]],5,FALSE)</f>
        <v>185.91039832751025</v>
      </c>
      <c r="L10146" s="16">
        <f ca="1">J10146*Table3[[#This Row],[QUANTITY]]</f>
        <v>2160</v>
      </c>
      <c r="M10146" s="16">
        <f ca="1">K10146*Table3[[#This Row],[QUANTITY]]*(1-Table3[[#This Row],[DISCOUNT %]])</f>
        <v>2535.4022660261276</v>
      </c>
      <c r="N10146" s="3">
        <f>DAY(Table3[[#This Row],[DATE]])</f>
        <v>10</v>
      </c>
      <c r="O10146" s="3" t="str">
        <f>TEXT(Table3[[#This Row],[DATE]],"mmm")</f>
        <v>Oct</v>
      </c>
      <c r="P10146" s="3">
        <f>YEAR(Table3[[#This Row],[DATE]])</f>
        <v>2048</v>
      </c>
    </row>
    <row r="10147" spans="1:16" x14ac:dyDescent="0.3">
      <c r="A10147" s="6">
        <v>54342</v>
      </c>
      <c r="B10147" s="7" t="s">
        <v>1757</v>
      </c>
      <c r="C10147" s="9">
        <f t="shared" ca="1" si="316"/>
        <v>11</v>
      </c>
      <c r="D10147" s="9" t="s">
        <v>2116</v>
      </c>
      <c r="E10147" s="9" t="s">
        <v>2116</v>
      </c>
      <c r="F10147" s="10">
        <f t="shared" ca="1" si="317"/>
        <v>8.5656714312708267E-3</v>
      </c>
      <c r="G10147" s="3" t="str">
        <f>VLOOKUP(Table3[[#This Row],[PRODUCT ID]],Table1[[PRODUCT]:[SELLING PRICE]],1,FALSE)</f>
        <v>Product705</v>
      </c>
      <c r="H10147" s="3" t="str">
        <f>VLOOKUP(Table3[[#This Row],[PRODUCT ID]],Table1[[PRODUCT]:[SELLING PRICE]],2,FALSE)</f>
        <v>Category4</v>
      </c>
      <c r="I10147" s="3" t="str">
        <f>VLOOKUP(Table3[[#This Row],[PRODUCT ID]],Table1[[PRODUCT]:[SELLING PRICE]],3,FALSE)</f>
        <v>Kg</v>
      </c>
      <c r="J10147" s="16">
        <f ca="1">VLOOKUP(Table3[[#This Row],[PRODUCT ID]],Table1[[PRODUCT]:[SELLING PRICE]],4,FALSE)</f>
        <v>82</v>
      </c>
      <c r="K10147" s="16">
        <f ca="1">VLOOKUP(Table3[[#This Row],[PRODUCT ID]],Table1[[PRODUCT]:[SELLING PRICE]],5,FALSE)</f>
        <v>205.44336595555919</v>
      </c>
      <c r="L10147" s="16">
        <f ca="1">J10147*Table3[[#This Row],[QUANTITY]]</f>
        <v>902</v>
      </c>
      <c r="M10147" s="16">
        <f ca="1">K10147*Table3[[#This Row],[QUANTITY]]*(1-Table3[[#This Row],[DISCOUNT %]])</f>
        <v>2240.519661435545</v>
      </c>
      <c r="N10147" s="3">
        <f>DAY(Table3[[#This Row],[DATE]])</f>
        <v>11</v>
      </c>
      <c r="O10147" s="3" t="str">
        <f>TEXT(Table3[[#This Row],[DATE]],"mmm")</f>
        <v>Oct</v>
      </c>
      <c r="P10147" s="3">
        <f>YEAR(Table3[[#This Row],[DATE]])</f>
        <v>2048</v>
      </c>
    </row>
    <row r="10148" spans="1:16" x14ac:dyDescent="0.3">
      <c r="A10148" s="6">
        <v>54343</v>
      </c>
      <c r="B10148" s="7" t="s">
        <v>1758</v>
      </c>
      <c r="C10148" s="9">
        <f t="shared" ca="1" si="316"/>
        <v>12</v>
      </c>
      <c r="D10148" s="9" t="s">
        <v>2117</v>
      </c>
      <c r="E10148" s="9" t="s">
        <v>2116</v>
      </c>
      <c r="F10148" s="10">
        <f t="shared" ca="1" si="317"/>
        <v>6.1240535024077371E-2</v>
      </c>
      <c r="G10148" s="3" t="str">
        <f>VLOOKUP(Table3[[#This Row],[PRODUCT ID]],Table1[[PRODUCT]:[SELLING PRICE]],1,FALSE)</f>
        <v>Product706</v>
      </c>
      <c r="H10148" s="3" t="str">
        <f>VLOOKUP(Table3[[#This Row],[PRODUCT ID]],Table1[[PRODUCT]:[SELLING PRICE]],2,FALSE)</f>
        <v>Category5</v>
      </c>
      <c r="I10148" s="3" t="str">
        <f>VLOOKUP(Table3[[#This Row],[PRODUCT ID]],Table1[[PRODUCT]:[SELLING PRICE]],3,FALSE)</f>
        <v>Kg</v>
      </c>
      <c r="J10148" s="16">
        <f ca="1">VLOOKUP(Table3[[#This Row],[PRODUCT ID]],Table1[[PRODUCT]:[SELLING PRICE]],4,FALSE)</f>
        <v>142</v>
      </c>
      <c r="K10148" s="16">
        <f ca="1">VLOOKUP(Table3[[#This Row],[PRODUCT ID]],Table1[[PRODUCT]:[SELLING PRICE]],5,FALSE)</f>
        <v>165.78700336103822</v>
      </c>
      <c r="L10148" s="16">
        <f ca="1">J10148*Table3[[#This Row],[QUANTITY]]</f>
        <v>1704</v>
      </c>
      <c r="M10148" s="16">
        <f ca="1">K10148*Table3[[#This Row],[QUANTITY]]*(1-Table3[[#This Row],[DISCOUNT %]])</f>
        <v>1867.6094229020368</v>
      </c>
      <c r="N10148" s="3">
        <f>DAY(Table3[[#This Row],[DATE]])</f>
        <v>12</v>
      </c>
      <c r="O10148" s="3" t="str">
        <f>TEXT(Table3[[#This Row],[DATE]],"mmm")</f>
        <v>Oct</v>
      </c>
      <c r="P10148" s="3">
        <f>YEAR(Table3[[#This Row],[DATE]])</f>
        <v>2048</v>
      </c>
    </row>
    <row r="10149" spans="1:16" x14ac:dyDescent="0.3">
      <c r="A10149" s="6">
        <v>54344</v>
      </c>
      <c r="B10149" s="7" t="s">
        <v>1759</v>
      </c>
      <c r="C10149" s="9">
        <f t="shared" ca="1" si="316"/>
        <v>5</v>
      </c>
      <c r="D10149" s="9" t="s">
        <v>2115</v>
      </c>
      <c r="E10149" s="9" t="s">
        <v>2116</v>
      </c>
      <c r="F10149" s="10">
        <f t="shared" ca="1" si="317"/>
        <v>2.192082139900331E-2</v>
      </c>
      <c r="G10149" s="3" t="str">
        <f>VLOOKUP(Table3[[#This Row],[PRODUCT ID]],Table1[[PRODUCT]:[SELLING PRICE]],1,FALSE)</f>
        <v>Product707</v>
      </c>
      <c r="H10149" s="3" t="str">
        <f>VLOOKUP(Table3[[#This Row],[PRODUCT ID]],Table1[[PRODUCT]:[SELLING PRICE]],2,FALSE)</f>
        <v>Category1</v>
      </c>
      <c r="I10149" s="3" t="str">
        <f>VLOOKUP(Table3[[#This Row],[PRODUCT ID]],Table1[[PRODUCT]:[SELLING PRICE]],3,FALSE)</f>
        <v>Lt</v>
      </c>
      <c r="J10149" s="16">
        <f ca="1">VLOOKUP(Table3[[#This Row],[PRODUCT ID]],Table1[[PRODUCT]:[SELLING PRICE]],4,FALSE)</f>
        <v>148</v>
      </c>
      <c r="K10149" s="16">
        <f ca="1">VLOOKUP(Table3[[#This Row],[PRODUCT ID]],Table1[[PRODUCT]:[SELLING PRICE]],5,FALSE)</f>
        <v>97.984217050433529</v>
      </c>
      <c r="L10149" s="16">
        <f ca="1">J10149*Table3[[#This Row],[QUANTITY]]</f>
        <v>740</v>
      </c>
      <c r="M10149" s="16">
        <f ca="1">K10149*Table3[[#This Row],[QUANTITY]]*(1-Table3[[#This Row],[DISCOUNT %]])</f>
        <v>479.18161264274897</v>
      </c>
      <c r="N10149" s="3">
        <f>DAY(Table3[[#This Row],[DATE]])</f>
        <v>13</v>
      </c>
      <c r="O10149" s="3" t="str">
        <f>TEXT(Table3[[#This Row],[DATE]],"mmm")</f>
        <v>Oct</v>
      </c>
      <c r="P10149" s="3">
        <f>YEAR(Table3[[#This Row],[DATE]])</f>
        <v>2048</v>
      </c>
    </row>
    <row r="10150" spans="1:16" x14ac:dyDescent="0.3">
      <c r="A10150" s="6">
        <v>54345</v>
      </c>
      <c r="B10150" s="7" t="s">
        <v>1760</v>
      </c>
      <c r="C10150" s="9">
        <f t="shared" ca="1" si="316"/>
        <v>11</v>
      </c>
      <c r="D10150" s="9" t="s">
        <v>2115</v>
      </c>
      <c r="E10150" s="9" t="s">
        <v>2118</v>
      </c>
      <c r="F10150" s="10">
        <f t="shared" ca="1" si="317"/>
        <v>2.989335537274267E-2</v>
      </c>
      <c r="G10150" s="3" t="str">
        <f>VLOOKUP(Table3[[#This Row],[PRODUCT ID]],Table1[[PRODUCT]:[SELLING PRICE]],1,FALSE)</f>
        <v>Product708</v>
      </c>
      <c r="H10150" s="3" t="str">
        <f>VLOOKUP(Table3[[#This Row],[PRODUCT ID]],Table1[[PRODUCT]:[SELLING PRICE]],2,FALSE)</f>
        <v>Category2</v>
      </c>
      <c r="I10150" s="3" t="str">
        <f>VLOOKUP(Table3[[#This Row],[PRODUCT ID]],Table1[[PRODUCT]:[SELLING PRICE]],3,FALSE)</f>
        <v>Kg</v>
      </c>
      <c r="J10150" s="16">
        <f ca="1">VLOOKUP(Table3[[#This Row],[PRODUCT ID]],Table1[[PRODUCT]:[SELLING PRICE]],4,FALSE)</f>
        <v>42</v>
      </c>
      <c r="K10150" s="16">
        <f ca="1">VLOOKUP(Table3[[#This Row],[PRODUCT ID]],Table1[[PRODUCT]:[SELLING PRICE]],5,FALSE)</f>
        <v>294.57371480769541</v>
      </c>
      <c r="L10150" s="16">
        <f ca="1">J10150*Table3[[#This Row],[QUANTITY]]</f>
        <v>462</v>
      </c>
      <c r="M10150" s="16">
        <f ca="1">K10150*Table3[[#This Row],[QUANTITY]]*(1-Table3[[#This Row],[DISCOUNT %]])</f>
        <v>3143.4470987422801</v>
      </c>
      <c r="N10150" s="3">
        <f>DAY(Table3[[#This Row],[DATE]])</f>
        <v>14</v>
      </c>
      <c r="O10150" s="3" t="str">
        <f>TEXT(Table3[[#This Row],[DATE]],"mmm")</f>
        <v>Oct</v>
      </c>
      <c r="P10150" s="3">
        <f>YEAR(Table3[[#This Row],[DATE]])</f>
        <v>2048</v>
      </c>
    </row>
    <row r="10151" spans="1:16" x14ac:dyDescent="0.3">
      <c r="A10151" s="6">
        <v>54346</v>
      </c>
      <c r="B10151" s="7" t="s">
        <v>1761</v>
      </c>
      <c r="C10151" s="9">
        <f t="shared" ca="1" si="316"/>
        <v>8</v>
      </c>
      <c r="D10151" s="9" t="s">
        <v>2115</v>
      </c>
      <c r="E10151" s="9" t="s">
        <v>2116</v>
      </c>
      <c r="F10151" s="10">
        <f t="shared" ca="1" si="317"/>
        <v>7.4809102776383946E-2</v>
      </c>
      <c r="G10151" s="3" t="str">
        <f>VLOOKUP(Table3[[#This Row],[PRODUCT ID]],Table1[[PRODUCT]:[SELLING PRICE]],1,FALSE)</f>
        <v>Product709</v>
      </c>
      <c r="H10151" s="3" t="str">
        <f>VLOOKUP(Table3[[#This Row],[PRODUCT ID]],Table1[[PRODUCT]:[SELLING PRICE]],2,FALSE)</f>
        <v>Category3</v>
      </c>
      <c r="I10151" s="3" t="str">
        <f>VLOOKUP(Table3[[#This Row],[PRODUCT ID]],Table1[[PRODUCT]:[SELLING PRICE]],3,FALSE)</f>
        <v>Lt</v>
      </c>
      <c r="J10151" s="16">
        <f ca="1">VLOOKUP(Table3[[#This Row],[PRODUCT ID]],Table1[[PRODUCT]:[SELLING PRICE]],4,FALSE)</f>
        <v>172</v>
      </c>
      <c r="K10151" s="16">
        <f ca="1">VLOOKUP(Table3[[#This Row],[PRODUCT ID]],Table1[[PRODUCT]:[SELLING PRICE]],5,FALSE)</f>
        <v>57.557560196430508</v>
      </c>
      <c r="L10151" s="16">
        <f ca="1">J10151*Table3[[#This Row],[QUANTITY]]</f>
        <v>1376</v>
      </c>
      <c r="M10151" s="16">
        <f ca="1">K10151*Table3[[#This Row],[QUANTITY]]*(1-Table3[[#This Row],[DISCOUNT %]])</f>
        <v>426.01384608110266</v>
      </c>
      <c r="N10151" s="3">
        <f>DAY(Table3[[#This Row],[DATE]])</f>
        <v>15</v>
      </c>
      <c r="O10151" s="3" t="str">
        <f>TEXT(Table3[[#This Row],[DATE]],"mmm")</f>
        <v>Oct</v>
      </c>
      <c r="P10151" s="3">
        <f>YEAR(Table3[[#This Row],[DATE]])</f>
        <v>2048</v>
      </c>
    </row>
    <row r="10152" spans="1:16" x14ac:dyDescent="0.3">
      <c r="A10152" s="6">
        <v>54347</v>
      </c>
      <c r="B10152" s="7" t="s">
        <v>1762</v>
      </c>
      <c r="C10152" s="9">
        <f t="shared" ca="1" si="316"/>
        <v>9</v>
      </c>
      <c r="D10152" s="9" t="s">
        <v>2116</v>
      </c>
      <c r="E10152" s="9" t="s">
        <v>2116</v>
      </c>
      <c r="F10152" s="10">
        <f t="shared" ca="1" si="317"/>
        <v>9.7562965502493215E-2</v>
      </c>
      <c r="G10152" s="3" t="str">
        <f>VLOOKUP(Table3[[#This Row],[PRODUCT ID]],Table1[[PRODUCT]:[SELLING PRICE]],1,FALSE)</f>
        <v>Product710</v>
      </c>
      <c r="H10152" s="3" t="str">
        <f>VLOOKUP(Table3[[#This Row],[PRODUCT ID]],Table1[[PRODUCT]:[SELLING PRICE]],2,FALSE)</f>
        <v>Category4</v>
      </c>
      <c r="I10152" s="3" t="str">
        <f>VLOOKUP(Table3[[#This Row],[PRODUCT ID]],Table1[[PRODUCT]:[SELLING PRICE]],3,FALSE)</f>
        <v>Ft</v>
      </c>
      <c r="J10152" s="16">
        <f ca="1">VLOOKUP(Table3[[#This Row],[PRODUCT ID]],Table1[[PRODUCT]:[SELLING PRICE]],4,FALSE)</f>
        <v>94</v>
      </c>
      <c r="K10152" s="16">
        <f ca="1">VLOOKUP(Table3[[#This Row],[PRODUCT ID]],Table1[[PRODUCT]:[SELLING PRICE]],5,FALSE)</f>
        <v>296.10526506122932</v>
      </c>
      <c r="L10152" s="16">
        <f ca="1">J10152*Table3[[#This Row],[QUANTITY]]</f>
        <v>846</v>
      </c>
      <c r="M10152" s="16">
        <f ca="1">K10152*Table3[[#This Row],[QUANTITY]]*(1-Table3[[#This Row],[DISCOUNT %]])</f>
        <v>2404.9472157085856</v>
      </c>
      <c r="N10152" s="3">
        <f>DAY(Table3[[#This Row],[DATE]])</f>
        <v>16</v>
      </c>
      <c r="O10152" s="3" t="str">
        <f>TEXT(Table3[[#This Row],[DATE]],"mmm")</f>
        <v>Oct</v>
      </c>
      <c r="P10152" s="3">
        <f>YEAR(Table3[[#This Row],[DATE]])</f>
        <v>2048</v>
      </c>
    </row>
    <row r="10153" spans="1:16" x14ac:dyDescent="0.3">
      <c r="A10153" s="6">
        <v>54348</v>
      </c>
      <c r="B10153" s="7" t="s">
        <v>1763</v>
      </c>
      <c r="C10153" s="9">
        <f t="shared" ca="1" si="316"/>
        <v>12</v>
      </c>
      <c r="D10153" s="9" t="s">
        <v>2116</v>
      </c>
      <c r="E10153" s="9" t="s">
        <v>2116</v>
      </c>
      <c r="F10153" s="10">
        <f t="shared" ca="1" si="317"/>
        <v>5.7632041808991966E-2</v>
      </c>
      <c r="G10153" s="3" t="str">
        <f>VLOOKUP(Table3[[#This Row],[PRODUCT ID]],Table1[[PRODUCT]:[SELLING PRICE]],1,FALSE)</f>
        <v>Product711</v>
      </c>
      <c r="H10153" s="3" t="str">
        <f>VLOOKUP(Table3[[#This Row],[PRODUCT ID]],Table1[[PRODUCT]:[SELLING PRICE]],2,FALSE)</f>
        <v>Category5</v>
      </c>
      <c r="I10153" s="3" t="str">
        <f>VLOOKUP(Table3[[#This Row],[PRODUCT ID]],Table1[[PRODUCT]:[SELLING PRICE]],3,FALSE)</f>
        <v>Kg</v>
      </c>
      <c r="J10153" s="16">
        <f ca="1">VLOOKUP(Table3[[#This Row],[PRODUCT ID]],Table1[[PRODUCT]:[SELLING PRICE]],4,FALSE)</f>
        <v>96</v>
      </c>
      <c r="K10153" s="16">
        <f ca="1">VLOOKUP(Table3[[#This Row],[PRODUCT ID]],Table1[[PRODUCT]:[SELLING PRICE]],5,FALSE)</f>
        <v>194.03854732905509</v>
      </c>
      <c r="L10153" s="16">
        <f ca="1">J10153*Table3[[#This Row],[QUANTITY]]</f>
        <v>1152</v>
      </c>
      <c r="M10153" s="16">
        <f ca="1">K10153*Table3[[#This Row],[QUANTITY]]*(1-Table3[[#This Row],[DISCOUNT %]])</f>
        <v>2194.2685158819713</v>
      </c>
      <c r="N10153" s="3">
        <f>DAY(Table3[[#This Row],[DATE]])</f>
        <v>17</v>
      </c>
      <c r="O10153" s="3" t="str">
        <f>TEXT(Table3[[#This Row],[DATE]],"mmm")</f>
        <v>Oct</v>
      </c>
      <c r="P10153" s="3">
        <f>YEAR(Table3[[#This Row],[DATE]])</f>
        <v>2048</v>
      </c>
    </row>
    <row r="10154" spans="1:16" x14ac:dyDescent="0.3">
      <c r="A10154" s="6">
        <v>54349</v>
      </c>
      <c r="B10154" s="7" t="s">
        <v>1764</v>
      </c>
      <c r="C10154" s="9">
        <f t="shared" ca="1" si="316"/>
        <v>13</v>
      </c>
      <c r="D10154" s="9" t="s">
        <v>2116</v>
      </c>
      <c r="E10154" s="9" t="s">
        <v>2116</v>
      </c>
      <c r="F10154" s="10">
        <f t="shared" ca="1" si="317"/>
        <v>7.3396878463173013E-2</v>
      </c>
      <c r="G10154" s="3" t="str">
        <f>VLOOKUP(Table3[[#This Row],[PRODUCT ID]],Table1[[PRODUCT]:[SELLING PRICE]],1,FALSE)</f>
        <v>Product712</v>
      </c>
      <c r="H10154" s="3" t="str">
        <f>VLOOKUP(Table3[[#This Row],[PRODUCT ID]],Table1[[PRODUCT]:[SELLING PRICE]],2,FALSE)</f>
        <v>Category1</v>
      </c>
      <c r="I10154" s="3" t="str">
        <f>VLOOKUP(Table3[[#This Row],[PRODUCT ID]],Table1[[PRODUCT]:[SELLING PRICE]],3,FALSE)</f>
        <v>No</v>
      </c>
      <c r="J10154" s="16">
        <f ca="1">VLOOKUP(Table3[[#This Row],[PRODUCT ID]],Table1[[PRODUCT]:[SELLING PRICE]],4,FALSE)</f>
        <v>233</v>
      </c>
      <c r="K10154" s="16">
        <f ca="1">VLOOKUP(Table3[[#This Row],[PRODUCT ID]],Table1[[PRODUCT]:[SELLING PRICE]],5,FALSE)</f>
        <v>73.285636260582493</v>
      </c>
      <c r="L10154" s="16">
        <f ca="1">J10154*Table3[[#This Row],[QUANTITY]]</f>
        <v>3029</v>
      </c>
      <c r="M10154" s="16">
        <f ca="1">K10154*Table3[[#This Row],[QUANTITY]]*(1-Table3[[#This Row],[DISCOUNT %]])</f>
        <v>882.78709119728683</v>
      </c>
      <c r="N10154" s="3">
        <f>DAY(Table3[[#This Row],[DATE]])</f>
        <v>18</v>
      </c>
      <c r="O10154" s="3" t="str">
        <f>TEXT(Table3[[#This Row],[DATE]],"mmm")</f>
        <v>Oct</v>
      </c>
      <c r="P10154" s="3">
        <f>YEAR(Table3[[#This Row],[DATE]])</f>
        <v>2048</v>
      </c>
    </row>
    <row r="10155" spans="1:16" x14ac:dyDescent="0.3">
      <c r="A10155" s="6">
        <v>54350</v>
      </c>
      <c r="B10155" s="7" t="s">
        <v>1765</v>
      </c>
      <c r="C10155" s="9">
        <f t="shared" ca="1" si="316"/>
        <v>2</v>
      </c>
      <c r="D10155" s="9" t="s">
        <v>2115</v>
      </c>
      <c r="E10155" s="9" t="s">
        <v>2116</v>
      </c>
      <c r="F10155" s="10">
        <f t="shared" ca="1" si="317"/>
        <v>6.9280306305682937E-2</v>
      </c>
      <c r="G10155" s="3" t="str">
        <f>VLOOKUP(Table3[[#This Row],[PRODUCT ID]],Table1[[PRODUCT]:[SELLING PRICE]],1,FALSE)</f>
        <v>Product713</v>
      </c>
      <c r="H10155" s="3" t="str">
        <f>VLOOKUP(Table3[[#This Row],[PRODUCT ID]],Table1[[PRODUCT]:[SELLING PRICE]],2,FALSE)</f>
        <v>Category2</v>
      </c>
      <c r="I10155" s="3" t="str">
        <f>VLOOKUP(Table3[[#This Row],[PRODUCT ID]],Table1[[PRODUCT]:[SELLING PRICE]],3,FALSE)</f>
        <v>No</v>
      </c>
      <c r="J10155" s="16">
        <f ca="1">VLOOKUP(Table3[[#This Row],[PRODUCT ID]],Table1[[PRODUCT]:[SELLING PRICE]],4,FALSE)</f>
        <v>104</v>
      </c>
      <c r="K10155" s="16">
        <f ca="1">VLOOKUP(Table3[[#This Row],[PRODUCT ID]],Table1[[PRODUCT]:[SELLING PRICE]],5,FALSE)</f>
        <v>213.40761313164433</v>
      </c>
      <c r="L10155" s="16">
        <f ca="1">J10155*Table3[[#This Row],[QUANTITY]]</f>
        <v>208</v>
      </c>
      <c r="M10155" s="16">
        <f ca="1">K10155*Table3[[#This Row],[QUANTITY]]*(1-Table3[[#This Row],[DISCOUNT %]])</f>
        <v>397.24533665183867</v>
      </c>
      <c r="N10155" s="3">
        <f>DAY(Table3[[#This Row],[DATE]])</f>
        <v>19</v>
      </c>
      <c r="O10155" s="3" t="str">
        <f>TEXT(Table3[[#This Row],[DATE]],"mmm")</f>
        <v>Oct</v>
      </c>
      <c r="P10155" s="3">
        <f>YEAR(Table3[[#This Row],[DATE]])</f>
        <v>2048</v>
      </c>
    </row>
    <row r="10156" spans="1:16" x14ac:dyDescent="0.3">
      <c r="A10156" s="6">
        <v>54351</v>
      </c>
      <c r="B10156" s="7" t="s">
        <v>1766</v>
      </c>
      <c r="C10156" s="9">
        <f t="shared" ca="1" si="316"/>
        <v>6</v>
      </c>
      <c r="D10156" s="9" t="s">
        <v>2117</v>
      </c>
      <c r="E10156" s="9" t="s">
        <v>2118</v>
      </c>
      <c r="F10156" s="10">
        <f t="shared" ca="1" si="317"/>
        <v>8.7187765350834751E-2</v>
      </c>
      <c r="G10156" s="3" t="str">
        <f>VLOOKUP(Table3[[#This Row],[PRODUCT ID]],Table1[[PRODUCT]:[SELLING PRICE]],1,FALSE)</f>
        <v>Product714</v>
      </c>
      <c r="H10156" s="3" t="str">
        <f>VLOOKUP(Table3[[#This Row],[PRODUCT ID]],Table1[[PRODUCT]:[SELLING PRICE]],2,FALSE)</f>
        <v>Category3</v>
      </c>
      <c r="I10156" s="3" t="str">
        <f>VLOOKUP(Table3[[#This Row],[PRODUCT ID]],Table1[[PRODUCT]:[SELLING PRICE]],3,FALSE)</f>
        <v>Ft</v>
      </c>
      <c r="J10156" s="16">
        <f ca="1">VLOOKUP(Table3[[#This Row],[PRODUCT ID]],Table1[[PRODUCT]:[SELLING PRICE]],4,FALSE)</f>
        <v>176</v>
      </c>
      <c r="K10156" s="16">
        <f ca="1">VLOOKUP(Table3[[#This Row],[PRODUCT ID]],Table1[[PRODUCT]:[SELLING PRICE]],5,FALSE)</f>
        <v>171.31429924995061</v>
      </c>
      <c r="L10156" s="16">
        <f ca="1">J10156*Table3[[#This Row],[QUANTITY]]</f>
        <v>1056</v>
      </c>
      <c r="M10156" s="16">
        <f ca="1">K10156*Table3[[#This Row],[QUANTITY]]*(1-Table3[[#This Row],[DISCOUNT %]])</f>
        <v>938.26672995421939</v>
      </c>
      <c r="N10156" s="3">
        <f>DAY(Table3[[#This Row],[DATE]])</f>
        <v>20</v>
      </c>
      <c r="O10156" s="3" t="str">
        <f>TEXT(Table3[[#This Row],[DATE]],"mmm")</f>
        <v>Oct</v>
      </c>
      <c r="P10156" s="3">
        <f>YEAR(Table3[[#This Row],[DATE]])</f>
        <v>2048</v>
      </c>
    </row>
    <row r="10157" spans="1:16" x14ac:dyDescent="0.3">
      <c r="A10157" s="6">
        <v>54352</v>
      </c>
      <c r="B10157" s="7" t="s">
        <v>1767</v>
      </c>
      <c r="C10157" s="9">
        <f t="shared" ca="1" si="316"/>
        <v>13</v>
      </c>
      <c r="D10157" s="9" t="s">
        <v>2117</v>
      </c>
      <c r="E10157" s="9" t="s">
        <v>2118</v>
      </c>
      <c r="F10157" s="10">
        <f t="shared" ca="1" si="317"/>
        <v>7.0753713692265005E-2</v>
      </c>
      <c r="G10157" s="3" t="str">
        <f>VLOOKUP(Table3[[#This Row],[PRODUCT ID]],Table1[[PRODUCT]:[SELLING PRICE]],1,FALSE)</f>
        <v>Product715</v>
      </c>
      <c r="H10157" s="3" t="str">
        <f>VLOOKUP(Table3[[#This Row],[PRODUCT ID]],Table1[[PRODUCT]:[SELLING PRICE]],2,FALSE)</f>
        <v>Category4</v>
      </c>
      <c r="I10157" s="3" t="str">
        <f>VLOOKUP(Table3[[#This Row],[PRODUCT ID]],Table1[[PRODUCT]:[SELLING PRICE]],3,FALSE)</f>
        <v>No</v>
      </c>
      <c r="J10157" s="16">
        <f ca="1">VLOOKUP(Table3[[#This Row],[PRODUCT ID]],Table1[[PRODUCT]:[SELLING PRICE]],4,FALSE)</f>
        <v>159</v>
      </c>
      <c r="K10157" s="16">
        <f ca="1">VLOOKUP(Table3[[#This Row],[PRODUCT ID]],Table1[[PRODUCT]:[SELLING PRICE]],5,FALSE)</f>
        <v>187.18273790257862</v>
      </c>
      <c r="L10157" s="16">
        <f ca="1">J10157*Table3[[#This Row],[QUANTITY]]</f>
        <v>2067</v>
      </c>
      <c r="M10157" s="16">
        <f ca="1">K10157*Table3[[#This Row],[QUANTITY]]*(1-Table3[[#This Row],[DISCOUNT %]])</f>
        <v>2261.2052327395086</v>
      </c>
      <c r="N10157" s="3">
        <f>DAY(Table3[[#This Row],[DATE]])</f>
        <v>21</v>
      </c>
      <c r="O10157" s="3" t="str">
        <f>TEXT(Table3[[#This Row],[DATE]],"mmm")</f>
        <v>Oct</v>
      </c>
      <c r="P10157" s="3">
        <f>YEAR(Table3[[#This Row],[DATE]])</f>
        <v>2048</v>
      </c>
    </row>
    <row r="10158" spans="1:16" x14ac:dyDescent="0.3">
      <c r="A10158" s="6">
        <v>54353</v>
      </c>
      <c r="B10158" s="7" t="s">
        <v>1768</v>
      </c>
      <c r="C10158" s="9">
        <f t="shared" ca="1" si="316"/>
        <v>9</v>
      </c>
      <c r="D10158" s="9" t="s">
        <v>2116</v>
      </c>
      <c r="E10158" s="9" t="s">
        <v>2116</v>
      </c>
      <c r="F10158" s="10">
        <f t="shared" ca="1" si="317"/>
        <v>2.696639035127496E-2</v>
      </c>
      <c r="G10158" s="3" t="str">
        <f>VLOOKUP(Table3[[#This Row],[PRODUCT ID]],Table1[[PRODUCT]:[SELLING PRICE]],1,FALSE)</f>
        <v>Product716</v>
      </c>
      <c r="H10158" s="3" t="str">
        <f>VLOOKUP(Table3[[#This Row],[PRODUCT ID]],Table1[[PRODUCT]:[SELLING PRICE]],2,FALSE)</f>
        <v>Category5</v>
      </c>
      <c r="I10158" s="3" t="str">
        <f>VLOOKUP(Table3[[#This Row],[PRODUCT ID]],Table1[[PRODUCT]:[SELLING PRICE]],3,FALSE)</f>
        <v>Kg</v>
      </c>
      <c r="J10158" s="16">
        <f ca="1">VLOOKUP(Table3[[#This Row],[PRODUCT ID]],Table1[[PRODUCT]:[SELLING PRICE]],4,FALSE)</f>
        <v>124</v>
      </c>
      <c r="K10158" s="16">
        <f ca="1">VLOOKUP(Table3[[#This Row],[PRODUCT ID]],Table1[[PRODUCT]:[SELLING PRICE]],5,FALSE)</f>
        <v>295.82198082970342</v>
      </c>
      <c r="L10158" s="16">
        <f ca="1">J10158*Table3[[#This Row],[QUANTITY]]</f>
        <v>1116</v>
      </c>
      <c r="M10158" s="16">
        <f ca="1">K10158*Table3[[#This Row],[QUANTITY]]*(1-Table3[[#This Row],[DISCOUNT %]])</f>
        <v>2590.6025683814605</v>
      </c>
      <c r="N10158" s="3">
        <f>DAY(Table3[[#This Row],[DATE]])</f>
        <v>22</v>
      </c>
      <c r="O10158" s="3" t="str">
        <f>TEXT(Table3[[#This Row],[DATE]],"mmm")</f>
        <v>Oct</v>
      </c>
      <c r="P10158" s="3">
        <f>YEAR(Table3[[#This Row],[DATE]])</f>
        <v>2048</v>
      </c>
    </row>
    <row r="10159" spans="1:16" x14ac:dyDescent="0.3">
      <c r="A10159" s="6">
        <v>54354</v>
      </c>
      <c r="B10159" s="7" t="s">
        <v>1769</v>
      </c>
      <c r="C10159" s="9">
        <f t="shared" ca="1" si="316"/>
        <v>6</v>
      </c>
      <c r="D10159" s="9" t="s">
        <v>2116</v>
      </c>
      <c r="E10159" s="9" t="s">
        <v>2116</v>
      </c>
      <c r="F10159" s="10">
        <f t="shared" ca="1" si="317"/>
        <v>1.6353174780129653E-2</v>
      </c>
      <c r="G10159" s="3" t="str">
        <f>VLOOKUP(Table3[[#This Row],[PRODUCT ID]],Table1[[PRODUCT]:[SELLING PRICE]],1,FALSE)</f>
        <v>Product717</v>
      </c>
      <c r="H10159" s="3" t="str">
        <f>VLOOKUP(Table3[[#This Row],[PRODUCT ID]],Table1[[PRODUCT]:[SELLING PRICE]],2,FALSE)</f>
        <v>Category1</v>
      </c>
      <c r="I10159" s="3" t="str">
        <f>VLOOKUP(Table3[[#This Row],[PRODUCT ID]],Table1[[PRODUCT]:[SELLING PRICE]],3,FALSE)</f>
        <v>Kg</v>
      </c>
      <c r="J10159" s="16">
        <f ca="1">VLOOKUP(Table3[[#This Row],[PRODUCT ID]],Table1[[PRODUCT]:[SELLING PRICE]],4,FALSE)</f>
        <v>166</v>
      </c>
      <c r="K10159" s="16">
        <f ca="1">VLOOKUP(Table3[[#This Row],[PRODUCT ID]],Table1[[PRODUCT]:[SELLING PRICE]],5,FALSE)</f>
        <v>266.9135434964582</v>
      </c>
      <c r="L10159" s="16">
        <f ca="1">J10159*Table3[[#This Row],[QUANTITY]]</f>
        <v>996</v>
      </c>
      <c r="M10159" s="16">
        <f ca="1">K10159*Table3[[#This Row],[QUANTITY]]*(1-Table3[[#This Row],[DISCOUNT %]])</f>
        <v>1575.2919580108612</v>
      </c>
      <c r="N10159" s="3">
        <f>DAY(Table3[[#This Row],[DATE]])</f>
        <v>23</v>
      </c>
      <c r="O10159" s="3" t="str">
        <f>TEXT(Table3[[#This Row],[DATE]],"mmm")</f>
        <v>Oct</v>
      </c>
      <c r="P10159" s="3">
        <f>YEAR(Table3[[#This Row],[DATE]])</f>
        <v>2048</v>
      </c>
    </row>
    <row r="10160" spans="1:16" x14ac:dyDescent="0.3">
      <c r="A10160" s="6">
        <v>54355</v>
      </c>
      <c r="B10160" s="7" t="s">
        <v>1770</v>
      </c>
      <c r="C10160" s="9">
        <f t="shared" ca="1" si="316"/>
        <v>15</v>
      </c>
      <c r="D10160" s="9" t="s">
        <v>2116</v>
      </c>
      <c r="E10160" s="9" t="s">
        <v>2116</v>
      </c>
      <c r="F10160" s="10">
        <f t="shared" ca="1" si="317"/>
        <v>9.9996194237258029E-2</v>
      </c>
      <c r="G10160" s="3" t="str">
        <f>VLOOKUP(Table3[[#This Row],[PRODUCT ID]],Table1[[PRODUCT]:[SELLING PRICE]],1,FALSE)</f>
        <v>Product718</v>
      </c>
      <c r="H10160" s="3" t="str">
        <f>VLOOKUP(Table3[[#This Row],[PRODUCT ID]],Table1[[PRODUCT]:[SELLING PRICE]],2,FALSE)</f>
        <v>Category2</v>
      </c>
      <c r="I10160" s="3" t="str">
        <f>VLOOKUP(Table3[[#This Row],[PRODUCT ID]],Table1[[PRODUCT]:[SELLING PRICE]],3,FALSE)</f>
        <v>Lt</v>
      </c>
      <c r="J10160" s="16">
        <f ca="1">VLOOKUP(Table3[[#This Row],[PRODUCT ID]],Table1[[PRODUCT]:[SELLING PRICE]],4,FALSE)</f>
        <v>27</v>
      </c>
      <c r="K10160" s="16">
        <f ca="1">VLOOKUP(Table3[[#This Row],[PRODUCT ID]],Table1[[PRODUCT]:[SELLING PRICE]],5,FALSE)</f>
        <v>88.724677326105393</v>
      </c>
      <c r="L10160" s="16">
        <f ca="1">J10160*Table3[[#This Row],[QUANTITY]]</f>
        <v>405</v>
      </c>
      <c r="M10160" s="16">
        <f ca="1">K10160*Table3[[#This Row],[QUANTITY]]*(1-Table3[[#This Row],[DISCOUNT %]])</f>
        <v>1197.7882088784918</v>
      </c>
      <c r="N10160" s="3">
        <f>DAY(Table3[[#This Row],[DATE]])</f>
        <v>24</v>
      </c>
      <c r="O10160" s="3" t="str">
        <f>TEXT(Table3[[#This Row],[DATE]],"mmm")</f>
        <v>Oct</v>
      </c>
      <c r="P10160" s="3">
        <f>YEAR(Table3[[#This Row],[DATE]])</f>
        <v>2048</v>
      </c>
    </row>
    <row r="10161" spans="1:16" x14ac:dyDescent="0.3">
      <c r="A10161" s="6">
        <v>54356</v>
      </c>
      <c r="B10161" s="7" t="s">
        <v>1771</v>
      </c>
      <c r="C10161" s="9">
        <f t="shared" ca="1" si="316"/>
        <v>13</v>
      </c>
      <c r="D10161" s="9" t="s">
        <v>2116</v>
      </c>
      <c r="E10161" s="9" t="s">
        <v>2116</v>
      </c>
      <c r="F10161" s="10">
        <f t="shared" ca="1" si="317"/>
        <v>2.9827246565181844E-2</v>
      </c>
      <c r="G10161" s="3" t="str">
        <f>VLOOKUP(Table3[[#This Row],[PRODUCT ID]],Table1[[PRODUCT]:[SELLING PRICE]],1,FALSE)</f>
        <v>Product719</v>
      </c>
      <c r="H10161" s="3" t="str">
        <f>VLOOKUP(Table3[[#This Row],[PRODUCT ID]],Table1[[PRODUCT]:[SELLING PRICE]],2,FALSE)</f>
        <v>Category3</v>
      </c>
      <c r="I10161" s="3" t="str">
        <f>VLOOKUP(Table3[[#This Row],[PRODUCT ID]],Table1[[PRODUCT]:[SELLING PRICE]],3,FALSE)</f>
        <v>Kg</v>
      </c>
      <c r="J10161" s="16">
        <f ca="1">VLOOKUP(Table3[[#This Row],[PRODUCT ID]],Table1[[PRODUCT]:[SELLING PRICE]],4,FALSE)</f>
        <v>138</v>
      </c>
      <c r="K10161" s="16">
        <f ca="1">VLOOKUP(Table3[[#This Row],[PRODUCT ID]],Table1[[PRODUCT]:[SELLING PRICE]],5,FALSE)</f>
        <v>259.32162322068609</v>
      </c>
      <c r="L10161" s="16">
        <f ca="1">J10161*Table3[[#This Row],[QUANTITY]]</f>
        <v>1794</v>
      </c>
      <c r="M10161" s="16">
        <f ca="1">K10161*Table3[[#This Row],[QUANTITY]]*(1-Table3[[#This Row],[DISCOUNT %]])</f>
        <v>3270.6280519275933</v>
      </c>
      <c r="N10161" s="3">
        <f>DAY(Table3[[#This Row],[DATE]])</f>
        <v>25</v>
      </c>
      <c r="O10161" s="3" t="str">
        <f>TEXT(Table3[[#This Row],[DATE]],"mmm")</f>
        <v>Oct</v>
      </c>
      <c r="P10161" s="3">
        <f>YEAR(Table3[[#This Row],[DATE]])</f>
        <v>2048</v>
      </c>
    </row>
    <row r="10162" spans="1:16" x14ac:dyDescent="0.3">
      <c r="A10162" s="6">
        <v>54357</v>
      </c>
      <c r="B10162" s="7" t="s">
        <v>1772</v>
      </c>
      <c r="C10162" s="9">
        <f t="shared" ca="1" si="316"/>
        <v>11</v>
      </c>
      <c r="D10162" s="9" t="s">
        <v>2115</v>
      </c>
      <c r="E10162" s="9" t="s">
        <v>2118</v>
      </c>
      <c r="F10162" s="10">
        <f t="shared" ca="1" si="317"/>
        <v>3.3410449135134024E-2</v>
      </c>
      <c r="G10162" s="3" t="str">
        <f>VLOOKUP(Table3[[#This Row],[PRODUCT ID]],Table1[[PRODUCT]:[SELLING PRICE]],1,FALSE)</f>
        <v>Product720</v>
      </c>
      <c r="H10162" s="3" t="str">
        <f>VLOOKUP(Table3[[#This Row],[PRODUCT ID]],Table1[[PRODUCT]:[SELLING PRICE]],2,FALSE)</f>
        <v>Category4</v>
      </c>
      <c r="I10162" s="3" t="str">
        <f>VLOOKUP(Table3[[#This Row],[PRODUCT ID]],Table1[[PRODUCT]:[SELLING PRICE]],3,FALSE)</f>
        <v>Lt</v>
      </c>
      <c r="J10162" s="16">
        <f ca="1">VLOOKUP(Table3[[#This Row],[PRODUCT ID]],Table1[[PRODUCT]:[SELLING PRICE]],4,FALSE)</f>
        <v>230</v>
      </c>
      <c r="K10162" s="16">
        <f ca="1">VLOOKUP(Table3[[#This Row],[PRODUCT ID]],Table1[[PRODUCT]:[SELLING PRICE]],5,FALSE)</f>
        <v>26.877835030387043</v>
      </c>
      <c r="L10162" s="16">
        <f ca="1">J10162*Table3[[#This Row],[QUANTITY]]</f>
        <v>2530</v>
      </c>
      <c r="M10162" s="16">
        <f ca="1">K10162*Table3[[#This Row],[QUANTITY]]*(1-Table3[[#This Row],[DISCOUNT %]])</f>
        <v>285.77817939265952</v>
      </c>
      <c r="N10162" s="3">
        <f>DAY(Table3[[#This Row],[DATE]])</f>
        <v>26</v>
      </c>
      <c r="O10162" s="3" t="str">
        <f>TEXT(Table3[[#This Row],[DATE]],"mmm")</f>
        <v>Oct</v>
      </c>
      <c r="P10162" s="3">
        <f>YEAR(Table3[[#This Row],[DATE]])</f>
        <v>2048</v>
      </c>
    </row>
    <row r="10163" spans="1:16" x14ac:dyDescent="0.3">
      <c r="A10163" s="6">
        <v>54358</v>
      </c>
      <c r="B10163" s="7" t="s">
        <v>1773</v>
      </c>
      <c r="C10163" s="9">
        <f t="shared" ca="1" si="316"/>
        <v>1</v>
      </c>
      <c r="D10163" s="9" t="s">
        <v>2116</v>
      </c>
      <c r="E10163" s="9" t="s">
        <v>2116</v>
      </c>
      <c r="F10163" s="10">
        <f t="shared" ca="1" si="317"/>
        <v>5.2537986836350553E-2</v>
      </c>
      <c r="G10163" s="3" t="str">
        <f>VLOOKUP(Table3[[#This Row],[PRODUCT ID]],Table1[[PRODUCT]:[SELLING PRICE]],1,FALSE)</f>
        <v>Product721</v>
      </c>
      <c r="H10163" s="3" t="str">
        <f>VLOOKUP(Table3[[#This Row],[PRODUCT ID]],Table1[[PRODUCT]:[SELLING PRICE]],2,FALSE)</f>
        <v>Category1</v>
      </c>
      <c r="I10163" s="3" t="str">
        <f>VLOOKUP(Table3[[#This Row],[PRODUCT ID]],Table1[[PRODUCT]:[SELLING PRICE]],3,FALSE)</f>
        <v>Ft</v>
      </c>
      <c r="J10163" s="16">
        <f ca="1">VLOOKUP(Table3[[#This Row],[PRODUCT ID]],Table1[[PRODUCT]:[SELLING PRICE]],4,FALSE)</f>
        <v>190</v>
      </c>
      <c r="K10163" s="16">
        <f ca="1">VLOOKUP(Table3[[#This Row],[PRODUCT ID]],Table1[[PRODUCT]:[SELLING PRICE]],5,FALSE)</f>
        <v>185.73545245836215</v>
      </c>
      <c r="L10163" s="16">
        <f ca="1">J10163*Table3[[#This Row],[QUANTITY]]</f>
        <v>190</v>
      </c>
      <c r="M10163" s="16">
        <f ca="1">K10163*Table3[[#This Row],[QUANTITY]]*(1-Table3[[#This Row],[DISCOUNT %]])</f>
        <v>175.9772857020611</v>
      </c>
      <c r="N10163" s="3">
        <f>DAY(Table3[[#This Row],[DATE]])</f>
        <v>27</v>
      </c>
      <c r="O10163" s="3" t="str">
        <f>TEXT(Table3[[#This Row],[DATE]],"mmm")</f>
        <v>Oct</v>
      </c>
      <c r="P10163" s="3">
        <f>YEAR(Table3[[#This Row],[DATE]])</f>
        <v>2048</v>
      </c>
    </row>
    <row r="10164" spans="1:16" x14ac:dyDescent="0.3">
      <c r="A10164" s="6">
        <v>54359</v>
      </c>
      <c r="B10164" s="7" t="s">
        <v>1774</v>
      </c>
      <c r="C10164" s="9">
        <f t="shared" ca="1" si="316"/>
        <v>4</v>
      </c>
      <c r="D10164" s="9" t="s">
        <v>2117</v>
      </c>
      <c r="E10164" s="9" t="s">
        <v>2116</v>
      </c>
      <c r="F10164" s="10">
        <f t="shared" ca="1" si="317"/>
        <v>7.2383776864561475E-2</v>
      </c>
      <c r="G10164" s="3" t="str">
        <f>VLOOKUP(Table3[[#This Row],[PRODUCT ID]],Table1[[PRODUCT]:[SELLING PRICE]],1,FALSE)</f>
        <v>Product722</v>
      </c>
      <c r="H10164" s="3" t="str">
        <f>VLOOKUP(Table3[[#This Row],[PRODUCT ID]],Table1[[PRODUCT]:[SELLING PRICE]],2,FALSE)</f>
        <v>Category2</v>
      </c>
      <c r="I10164" s="3" t="str">
        <f>VLOOKUP(Table3[[#This Row],[PRODUCT ID]],Table1[[PRODUCT]:[SELLING PRICE]],3,FALSE)</f>
        <v>Kg</v>
      </c>
      <c r="J10164" s="16">
        <f ca="1">VLOOKUP(Table3[[#This Row],[PRODUCT ID]],Table1[[PRODUCT]:[SELLING PRICE]],4,FALSE)</f>
        <v>68</v>
      </c>
      <c r="K10164" s="16">
        <f ca="1">VLOOKUP(Table3[[#This Row],[PRODUCT ID]],Table1[[PRODUCT]:[SELLING PRICE]],5,FALSE)</f>
        <v>53.711634953907932</v>
      </c>
      <c r="L10164" s="16">
        <f ca="1">J10164*Table3[[#This Row],[QUANTITY]]</f>
        <v>272</v>
      </c>
      <c r="M10164" s="16">
        <f ca="1">K10164*Table3[[#This Row],[QUANTITY]]*(1-Table3[[#This Row],[DISCOUNT %]])</f>
        <v>199.29513581749393</v>
      </c>
      <c r="N10164" s="3">
        <f>DAY(Table3[[#This Row],[DATE]])</f>
        <v>28</v>
      </c>
      <c r="O10164" s="3" t="str">
        <f>TEXT(Table3[[#This Row],[DATE]],"mmm")</f>
        <v>Oct</v>
      </c>
      <c r="P10164" s="3">
        <f>YEAR(Table3[[#This Row],[DATE]])</f>
        <v>2048</v>
      </c>
    </row>
    <row r="10165" spans="1:16" x14ac:dyDescent="0.3">
      <c r="A10165" s="6">
        <v>54360</v>
      </c>
      <c r="B10165" s="7" t="s">
        <v>1775</v>
      </c>
      <c r="C10165" s="9">
        <f t="shared" ca="1" si="316"/>
        <v>11</v>
      </c>
      <c r="D10165" s="9" t="s">
        <v>2115</v>
      </c>
      <c r="E10165" s="9" t="s">
        <v>2116</v>
      </c>
      <c r="F10165" s="10">
        <f t="shared" ca="1" si="317"/>
        <v>4.4241643992144523E-2</v>
      </c>
      <c r="G10165" s="3" t="str">
        <f>VLOOKUP(Table3[[#This Row],[PRODUCT ID]],Table1[[PRODUCT]:[SELLING PRICE]],1,FALSE)</f>
        <v>Product723</v>
      </c>
      <c r="H10165" s="3" t="str">
        <f>VLOOKUP(Table3[[#This Row],[PRODUCT ID]],Table1[[PRODUCT]:[SELLING PRICE]],2,FALSE)</f>
        <v>Category3</v>
      </c>
      <c r="I10165" s="3" t="str">
        <f>VLOOKUP(Table3[[#This Row],[PRODUCT ID]],Table1[[PRODUCT]:[SELLING PRICE]],3,FALSE)</f>
        <v>No</v>
      </c>
      <c r="J10165" s="16">
        <f ca="1">VLOOKUP(Table3[[#This Row],[PRODUCT ID]],Table1[[PRODUCT]:[SELLING PRICE]],4,FALSE)</f>
        <v>81</v>
      </c>
      <c r="K10165" s="16">
        <f ca="1">VLOOKUP(Table3[[#This Row],[PRODUCT ID]],Table1[[PRODUCT]:[SELLING PRICE]],5,FALSE)</f>
        <v>198.47219125776294</v>
      </c>
      <c r="L10165" s="16">
        <f ca="1">J10165*Table3[[#This Row],[QUANTITY]]</f>
        <v>891</v>
      </c>
      <c r="M10165" s="16">
        <f ca="1">K10165*Table3[[#This Row],[QUANTITY]]*(1-Table3[[#This Row],[DISCOUNT %]])</f>
        <v>2086.6060075277583</v>
      </c>
      <c r="N10165" s="3">
        <f>DAY(Table3[[#This Row],[DATE]])</f>
        <v>29</v>
      </c>
      <c r="O10165" s="3" t="str">
        <f>TEXT(Table3[[#This Row],[DATE]],"mmm")</f>
        <v>Oct</v>
      </c>
      <c r="P10165" s="3">
        <f>YEAR(Table3[[#This Row],[DATE]])</f>
        <v>2048</v>
      </c>
    </row>
    <row r="10166" spans="1:16" x14ac:dyDescent="0.3">
      <c r="A10166" s="6">
        <v>54361</v>
      </c>
      <c r="B10166" s="7" t="s">
        <v>1776</v>
      </c>
      <c r="C10166" s="9">
        <f t="shared" ca="1" si="316"/>
        <v>15</v>
      </c>
      <c r="D10166" s="9" t="s">
        <v>2115</v>
      </c>
      <c r="E10166" s="9" t="s">
        <v>2116</v>
      </c>
      <c r="F10166" s="10">
        <f t="shared" ca="1" si="317"/>
        <v>3.5212231408137231E-3</v>
      </c>
      <c r="G10166" s="3" t="str">
        <f>VLOOKUP(Table3[[#This Row],[PRODUCT ID]],Table1[[PRODUCT]:[SELLING PRICE]],1,FALSE)</f>
        <v>Product724</v>
      </c>
      <c r="H10166" s="3" t="str">
        <f>VLOOKUP(Table3[[#This Row],[PRODUCT ID]],Table1[[PRODUCT]:[SELLING PRICE]],2,FALSE)</f>
        <v>Category4</v>
      </c>
      <c r="I10166" s="3" t="str">
        <f>VLOOKUP(Table3[[#This Row],[PRODUCT ID]],Table1[[PRODUCT]:[SELLING PRICE]],3,FALSE)</f>
        <v>No</v>
      </c>
      <c r="J10166" s="16">
        <f ca="1">VLOOKUP(Table3[[#This Row],[PRODUCT ID]],Table1[[PRODUCT]:[SELLING PRICE]],4,FALSE)</f>
        <v>157</v>
      </c>
      <c r="K10166" s="16">
        <f ca="1">VLOOKUP(Table3[[#This Row],[PRODUCT ID]],Table1[[PRODUCT]:[SELLING PRICE]],5,FALSE)</f>
        <v>95.514346165573158</v>
      </c>
      <c r="L10166" s="16">
        <f ca="1">J10166*Table3[[#This Row],[QUANTITY]]</f>
        <v>2355</v>
      </c>
      <c r="M10166" s="16">
        <f ca="1">K10166*Table3[[#This Row],[QUANTITY]]*(1-Table3[[#This Row],[DISCOUNT %]])</f>
        <v>1427.6702825936286</v>
      </c>
      <c r="N10166" s="3">
        <f>DAY(Table3[[#This Row],[DATE]])</f>
        <v>30</v>
      </c>
      <c r="O10166" s="3" t="str">
        <f>TEXT(Table3[[#This Row],[DATE]],"mmm")</f>
        <v>Oct</v>
      </c>
      <c r="P10166" s="3">
        <f>YEAR(Table3[[#This Row],[DATE]])</f>
        <v>2048</v>
      </c>
    </row>
    <row r="10167" spans="1:16" x14ac:dyDescent="0.3">
      <c r="A10167" s="6">
        <v>54362</v>
      </c>
      <c r="B10167" s="7" t="s">
        <v>1777</v>
      </c>
      <c r="C10167" s="9">
        <f t="shared" ca="1" si="316"/>
        <v>6</v>
      </c>
      <c r="D10167" s="9" t="s">
        <v>2115</v>
      </c>
      <c r="E10167" s="9" t="s">
        <v>2116</v>
      </c>
      <c r="F10167" s="10">
        <f t="shared" ca="1" si="317"/>
        <v>1.129551508667539E-2</v>
      </c>
      <c r="G10167" s="3" t="str">
        <f>VLOOKUP(Table3[[#This Row],[PRODUCT ID]],Table1[[PRODUCT]:[SELLING PRICE]],1,FALSE)</f>
        <v>Product725</v>
      </c>
      <c r="H10167" s="3" t="str">
        <f>VLOOKUP(Table3[[#This Row],[PRODUCT ID]],Table1[[PRODUCT]:[SELLING PRICE]],2,FALSE)</f>
        <v>Category5</v>
      </c>
      <c r="I10167" s="3" t="str">
        <f>VLOOKUP(Table3[[#This Row],[PRODUCT ID]],Table1[[PRODUCT]:[SELLING PRICE]],3,FALSE)</f>
        <v>Ft</v>
      </c>
      <c r="J10167" s="16">
        <f ca="1">VLOOKUP(Table3[[#This Row],[PRODUCT ID]],Table1[[PRODUCT]:[SELLING PRICE]],4,FALSE)</f>
        <v>157</v>
      </c>
      <c r="K10167" s="16">
        <f ca="1">VLOOKUP(Table3[[#This Row],[PRODUCT ID]],Table1[[PRODUCT]:[SELLING PRICE]],5,FALSE)</f>
        <v>286.81832291832291</v>
      </c>
      <c r="L10167" s="16">
        <f ca="1">J10167*Table3[[#This Row],[QUANTITY]]</f>
        <v>942</v>
      </c>
      <c r="M10167" s="16">
        <f ca="1">K10167*Table3[[#This Row],[QUANTITY]]*(1-Table3[[#This Row],[DISCOUNT %]])</f>
        <v>1701.4713733479844</v>
      </c>
      <c r="N10167" s="3">
        <f>DAY(Table3[[#This Row],[DATE]])</f>
        <v>31</v>
      </c>
      <c r="O10167" s="3" t="str">
        <f>TEXT(Table3[[#This Row],[DATE]],"mmm")</f>
        <v>Oct</v>
      </c>
      <c r="P10167" s="3">
        <f>YEAR(Table3[[#This Row],[DATE]])</f>
        <v>2048</v>
      </c>
    </row>
    <row r="10168" spans="1:16" x14ac:dyDescent="0.3">
      <c r="A10168" s="6">
        <v>54363</v>
      </c>
      <c r="B10168" s="7" t="s">
        <v>1778</v>
      </c>
      <c r="C10168" s="9">
        <f t="shared" ca="1" si="316"/>
        <v>11</v>
      </c>
      <c r="D10168" s="9" t="s">
        <v>2116</v>
      </c>
      <c r="E10168" s="9" t="s">
        <v>2118</v>
      </c>
      <c r="F10168" s="10">
        <f t="shared" ca="1" si="317"/>
        <v>1.1118914423479166E-2</v>
      </c>
      <c r="G10168" s="3" t="str">
        <f>VLOOKUP(Table3[[#This Row],[PRODUCT ID]],Table1[[PRODUCT]:[SELLING PRICE]],1,FALSE)</f>
        <v>Product726</v>
      </c>
      <c r="H10168" s="3" t="str">
        <f>VLOOKUP(Table3[[#This Row],[PRODUCT ID]],Table1[[PRODUCT]:[SELLING PRICE]],2,FALSE)</f>
        <v>Category1</v>
      </c>
      <c r="I10168" s="3" t="str">
        <f>VLOOKUP(Table3[[#This Row],[PRODUCT ID]],Table1[[PRODUCT]:[SELLING PRICE]],3,FALSE)</f>
        <v>No</v>
      </c>
      <c r="J10168" s="16">
        <f ca="1">VLOOKUP(Table3[[#This Row],[PRODUCT ID]],Table1[[PRODUCT]:[SELLING PRICE]],4,FALSE)</f>
        <v>73</v>
      </c>
      <c r="K10168" s="16">
        <f ca="1">VLOOKUP(Table3[[#This Row],[PRODUCT ID]],Table1[[PRODUCT]:[SELLING PRICE]],5,FALSE)</f>
        <v>100.29232704753052</v>
      </c>
      <c r="L10168" s="16">
        <f ca="1">J10168*Table3[[#This Row],[QUANTITY]]</f>
        <v>803</v>
      </c>
      <c r="M10168" s="16">
        <f ca="1">K10168*Table3[[#This Row],[QUANTITY]]*(1-Table3[[#This Row],[DISCOUNT %]])</f>
        <v>1090.9490377033319</v>
      </c>
      <c r="N10168" s="3">
        <f>DAY(Table3[[#This Row],[DATE]])</f>
        <v>1</v>
      </c>
      <c r="O10168" s="3" t="str">
        <f>TEXT(Table3[[#This Row],[DATE]],"mmm")</f>
        <v>Nov</v>
      </c>
      <c r="P10168" s="3">
        <f>YEAR(Table3[[#This Row],[DATE]])</f>
        <v>2048</v>
      </c>
    </row>
    <row r="10169" spans="1:16" x14ac:dyDescent="0.3">
      <c r="A10169" s="6">
        <v>54364</v>
      </c>
      <c r="B10169" s="7" t="s">
        <v>1779</v>
      </c>
      <c r="C10169" s="9">
        <f t="shared" ca="1" si="316"/>
        <v>3</v>
      </c>
      <c r="D10169" s="9" t="s">
        <v>2116</v>
      </c>
      <c r="E10169" s="9" t="s">
        <v>2118</v>
      </c>
      <c r="F10169" s="10">
        <f t="shared" ca="1" si="317"/>
        <v>9.7834431163889388E-2</v>
      </c>
      <c r="G10169" s="3" t="str">
        <f>VLOOKUP(Table3[[#This Row],[PRODUCT ID]],Table1[[PRODUCT]:[SELLING PRICE]],1,FALSE)</f>
        <v>Product727</v>
      </c>
      <c r="H10169" s="3" t="str">
        <f>VLOOKUP(Table3[[#This Row],[PRODUCT ID]],Table1[[PRODUCT]:[SELLING PRICE]],2,FALSE)</f>
        <v>Category2</v>
      </c>
      <c r="I10169" s="3" t="str">
        <f>VLOOKUP(Table3[[#This Row],[PRODUCT ID]],Table1[[PRODUCT]:[SELLING PRICE]],3,FALSE)</f>
        <v>Kg</v>
      </c>
      <c r="J10169" s="16">
        <f ca="1">VLOOKUP(Table3[[#This Row],[PRODUCT ID]],Table1[[PRODUCT]:[SELLING PRICE]],4,FALSE)</f>
        <v>231</v>
      </c>
      <c r="K10169" s="16">
        <f ca="1">VLOOKUP(Table3[[#This Row],[PRODUCT ID]],Table1[[PRODUCT]:[SELLING PRICE]],5,FALSE)</f>
        <v>264.03950063171976</v>
      </c>
      <c r="L10169" s="16">
        <f ca="1">J10169*Table3[[#This Row],[QUANTITY]]</f>
        <v>693</v>
      </c>
      <c r="M10169" s="16">
        <f ca="1">K10169*Table3[[#This Row],[QUANTITY]]*(1-Table3[[#This Row],[DISCOUNT %]])</f>
        <v>714.62203884785413</v>
      </c>
      <c r="N10169" s="3">
        <f>DAY(Table3[[#This Row],[DATE]])</f>
        <v>2</v>
      </c>
      <c r="O10169" s="3" t="str">
        <f>TEXT(Table3[[#This Row],[DATE]],"mmm")</f>
        <v>Nov</v>
      </c>
      <c r="P10169" s="3">
        <f>YEAR(Table3[[#This Row],[DATE]])</f>
        <v>2048</v>
      </c>
    </row>
    <row r="10170" spans="1:16" x14ac:dyDescent="0.3">
      <c r="A10170" s="6">
        <v>54365</v>
      </c>
      <c r="B10170" s="7" t="s">
        <v>1780</v>
      </c>
      <c r="C10170" s="9">
        <f t="shared" ca="1" si="316"/>
        <v>11</v>
      </c>
      <c r="D10170" s="9" t="s">
        <v>2116</v>
      </c>
      <c r="E10170" s="9" t="s">
        <v>2116</v>
      </c>
      <c r="F10170" s="10">
        <f t="shared" ca="1" si="317"/>
        <v>4.9649523881530599E-2</v>
      </c>
      <c r="G10170" s="3" t="str">
        <f>VLOOKUP(Table3[[#This Row],[PRODUCT ID]],Table1[[PRODUCT]:[SELLING PRICE]],1,FALSE)</f>
        <v>Product728</v>
      </c>
      <c r="H10170" s="3" t="str">
        <f>VLOOKUP(Table3[[#This Row],[PRODUCT ID]],Table1[[PRODUCT]:[SELLING PRICE]],2,FALSE)</f>
        <v>Category3</v>
      </c>
      <c r="I10170" s="3" t="str">
        <f>VLOOKUP(Table3[[#This Row],[PRODUCT ID]],Table1[[PRODUCT]:[SELLING PRICE]],3,FALSE)</f>
        <v>Kg</v>
      </c>
      <c r="J10170" s="16">
        <f ca="1">VLOOKUP(Table3[[#This Row],[PRODUCT ID]],Table1[[PRODUCT]:[SELLING PRICE]],4,FALSE)</f>
        <v>28</v>
      </c>
      <c r="K10170" s="16">
        <f ca="1">VLOOKUP(Table3[[#This Row],[PRODUCT ID]],Table1[[PRODUCT]:[SELLING PRICE]],5,FALSE)</f>
        <v>235.99795543332823</v>
      </c>
      <c r="L10170" s="16">
        <f ca="1">J10170*Table3[[#This Row],[QUANTITY]]</f>
        <v>308</v>
      </c>
      <c r="M10170" s="16">
        <f ca="1">K10170*Table3[[#This Row],[QUANTITY]]*(1-Table3[[#This Row],[DISCOUNT %]])</f>
        <v>2467.0884623995366</v>
      </c>
      <c r="N10170" s="3">
        <f>DAY(Table3[[#This Row],[DATE]])</f>
        <v>3</v>
      </c>
      <c r="O10170" s="3" t="str">
        <f>TEXT(Table3[[#This Row],[DATE]],"mmm")</f>
        <v>Nov</v>
      </c>
      <c r="P10170" s="3">
        <f>YEAR(Table3[[#This Row],[DATE]])</f>
        <v>2048</v>
      </c>
    </row>
    <row r="10171" spans="1:16" x14ac:dyDescent="0.3">
      <c r="A10171" s="6">
        <v>54366</v>
      </c>
      <c r="B10171" s="7" t="s">
        <v>1781</v>
      </c>
      <c r="C10171" s="9">
        <f t="shared" ca="1" si="316"/>
        <v>3</v>
      </c>
      <c r="D10171" s="9" t="s">
        <v>2115</v>
      </c>
      <c r="E10171" s="9" t="s">
        <v>2116</v>
      </c>
      <c r="F10171" s="10">
        <f t="shared" ca="1" si="317"/>
        <v>9.9929930263355955E-3</v>
      </c>
      <c r="G10171" s="3" t="str">
        <f>VLOOKUP(Table3[[#This Row],[PRODUCT ID]],Table1[[PRODUCT]:[SELLING PRICE]],1,FALSE)</f>
        <v>Product729</v>
      </c>
      <c r="H10171" s="3" t="str">
        <f>VLOOKUP(Table3[[#This Row],[PRODUCT ID]],Table1[[PRODUCT]:[SELLING PRICE]],2,FALSE)</f>
        <v>Category4</v>
      </c>
      <c r="I10171" s="3" t="str">
        <f>VLOOKUP(Table3[[#This Row],[PRODUCT ID]],Table1[[PRODUCT]:[SELLING PRICE]],3,FALSE)</f>
        <v>Lt</v>
      </c>
      <c r="J10171" s="16">
        <f ca="1">VLOOKUP(Table3[[#This Row],[PRODUCT ID]],Table1[[PRODUCT]:[SELLING PRICE]],4,FALSE)</f>
        <v>26</v>
      </c>
      <c r="K10171" s="16">
        <f ca="1">VLOOKUP(Table3[[#This Row],[PRODUCT ID]],Table1[[PRODUCT]:[SELLING PRICE]],5,FALSE)</f>
        <v>243.60873401897607</v>
      </c>
      <c r="L10171" s="16">
        <f ca="1">J10171*Table3[[#This Row],[QUANTITY]]</f>
        <v>78</v>
      </c>
      <c r="M10171" s="16">
        <f ca="1">K10171*Table3[[#This Row],[QUANTITY]]*(1-Table3[[#This Row],[DISCOUNT %]])</f>
        <v>723.52306091630999</v>
      </c>
      <c r="N10171" s="3">
        <f>DAY(Table3[[#This Row],[DATE]])</f>
        <v>4</v>
      </c>
      <c r="O10171" s="3" t="str">
        <f>TEXT(Table3[[#This Row],[DATE]],"mmm")</f>
        <v>Nov</v>
      </c>
      <c r="P10171" s="3">
        <f>YEAR(Table3[[#This Row],[DATE]])</f>
        <v>2048</v>
      </c>
    </row>
    <row r="10172" spans="1:16" x14ac:dyDescent="0.3">
      <c r="A10172" s="6">
        <v>54367</v>
      </c>
      <c r="B10172" s="7" t="s">
        <v>1782</v>
      </c>
      <c r="C10172" s="9">
        <f t="shared" ca="1" si="316"/>
        <v>10</v>
      </c>
      <c r="D10172" s="9" t="s">
        <v>2117</v>
      </c>
      <c r="E10172" s="9" t="s">
        <v>2116</v>
      </c>
      <c r="F10172" s="10">
        <f t="shared" ca="1" si="317"/>
        <v>1.2858083395438091E-2</v>
      </c>
      <c r="G10172" s="3" t="str">
        <f>VLOOKUP(Table3[[#This Row],[PRODUCT ID]],Table1[[PRODUCT]:[SELLING PRICE]],1,FALSE)</f>
        <v>Product730</v>
      </c>
      <c r="H10172" s="3" t="str">
        <f>VLOOKUP(Table3[[#This Row],[PRODUCT ID]],Table1[[PRODUCT]:[SELLING PRICE]],2,FALSE)</f>
        <v>Category5</v>
      </c>
      <c r="I10172" s="3" t="str">
        <f>VLOOKUP(Table3[[#This Row],[PRODUCT ID]],Table1[[PRODUCT]:[SELLING PRICE]],3,FALSE)</f>
        <v>Kg</v>
      </c>
      <c r="J10172" s="16">
        <f ca="1">VLOOKUP(Table3[[#This Row],[PRODUCT ID]],Table1[[PRODUCT]:[SELLING PRICE]],4,FALSE)</f>
        <v>60</v>
      </c>
      <c r="K10172" s="16">
        <f ca="1">VLOOKUP(Table3[[#This Row],[PRODUCT ID]],Table1[[PRODUCT]:[SELLING PRICE]],5,FALSE)</f>
        <v>220.94841570064551</v>
      </c>
      <c r="L10172" s="16">
        <f ca="1">J10172*Table3[[#This Row],[QUANTITY]]</f>
        <v>600</v>
      </c>
      <c r="M10172" s="16">
        <f ca="1">K10172*Table3[[#This Row],[QUANTITY]]*(1-Table3[[#This Row],[DISCOUNT %]])</f>
        <v>2181.0744254547667</v>
      </c>
      <c r="N10172" s="3">
        <f>DAY(Table3[[#This Row],[DATE]])</f>
        <v>5</v>
      </c>
      <c r="O10172" s="3" t="str">
        <f>TEXT(Table3[[#This Row],[DATE]],"mmm")</f>
        <v>Nov</v>
      </c>
      <c r="P10172" s="3">
        <f>YEAR(Table3[[#This Row],[DATE]])</f>
        <v>2048</v>
      </c>
    </row>
    <row r="10173" spans="1:16" x14ac:dyDescent="0.3">
      <c r="A10173" s="6">
        <v>54368</v>
      </c>
      <c r="B10173" s="7" t="s">
        <v>1783</v>
      </c>
      <c r="C10173" s="9">
        <f t="shared" ca="1" si="316"/>
        <v>12</v>
      </c>
      <c r="D10173" s="9" t="s">
        <v>2117</v>
      </c>
      <c r="E10173" s="9" t="s">
        <v>2116</v>
      </c>
      <c r="F10173" s="10">
        <f t="shared" ca="1" si="317"/>
        <v>9.6863463000290306E-2</v>
      </c>
      <c r="G10173" s="3" t="str">
        <f>VLOOKUP(Table3[[#This Row],[PRODUCT ID]],Table1[[PRODUCT]:[SELLING PRICE]],1,FALSE)</f>
        <v>Product731</v>
      </c>
      <c r="H10173" s="3" t="str">
        <f>VLOOKUP(Table3[[#This Row],[PRODUCT ID]],Table1[[PRODUCT]:[SELLING PRICE]],2,FALSE)</f>
        <v>Category1</v>
      </c>
      <c r="I10173" s="3" t="str">
        <f>VLOOKUP(Table3[[#This Row],[PRODUCT ID]],Table1[[PRODUCT]:[SELLING PRICE]],3,FALSE)</f>
        <v>Lt</v>
      </c>
      <c r="J10173" s="16">
        <f ca="1">VLOOKUP(Table3[[#This Row],[PRODUCT ID]],Table1[[PRODUCT]:[SELLING PRICE]],4,FALSE)</f>
        <v>144</v>
      </c>
      <c r="K10173" s="16">
        <f ca="1">VLOOKUP(Table3[[#This Row],[PRODUCT ID]],Table1[[PRODUCT]:[SELLING PRICE]],5,FALSE)</f>
        <v>49.535815251049996</v>
      </c>
      <c r="L10173" s="16">
        <f ca="1">J10173*Table3[[#This Row],[QUANTITY]]</f>
        <v>1728</v>
      </c>
      <c r="M10173" s="16">
        <f ca="1">K10173*Table3[[#This Row],[QUANTITY]]*(1-Table3[[#This Row],[DISCOUNT %]])</f>
        <v>536.85125571948845</v>
      </c>
      <c r="N10173" s="3">
        <f>DAY(Table3[[#This Row],[DATE]])</f>
        <v>6</v>
      </c>
      <c r="O10173" s="3" t="str">
        <f>TEXT(Table3[[#This Row],[DATE]],"mmm")</f>
        <v>Nov</v>
      </c>
      <c r="P10173" s="3">
        <f>YEAR(Table3[[#This Row],[DATE]])</f>
        <v>2048</v>
      </c>
    </row>
    <row r="10174" spans="1:16" x14ac:dyDescent="0.3">
      <c r="A10174" s="6">
        <v>54369</v>
      </c>
      <c r="B10174" s="7" t="s">
        <v>1784</v>
      </c>
      <c r="C10174" s="9">
        <f t="shared" ca="1" si="316"/>
        <v>1</v>
      </c>
      <c r="D10174" s="9" t="s">
        <v>2116</v>
      </c>
      <c r="E10174" s="9" t="s">
        <v>2118</v>
      </c>
      <c r="F10174" s="10">
        <f t="shared" ca="1" si="317"/>
        <v>5.9528189070607307E-2</v>
      </c>
      <c r="G10174" s="3" t="str">
        <f>VLOOKUP(Table3[[#This Row],[PRODUCT ID]],Table1[[PRODUCT]:[SELLING PRICE]],1,FALSE)</f>
        <v>Product732</v>
      </c>
      <c r="H10174" s="3" t="str">
        <f>VLOOKUP(Table3[[#This Row],[PRODUCT ID]],Table1[[PRODUCT]:[SELLING PRICE]],2,FALSE)</f>
        <v>Category2</v>
      </c>
      <c r="I10174" s="3" t="str">
        <f>VLOOKUP(Table3[[#This Row],[PRODUCT ID]],Table1[[PRODUCT]:[SELLING PRICE]],3,FALSE)</f>
        <v>Ft</v>
      </c>
      <c r="J10174" s="16">
        <f ca="1">VLOOKUP(Table3[[#This Row],[PRODUCT ID]],Table1[[PRODUCT]:[SELLING PRICE]],4,FALSE)</f>
        <v>130</v>
      </c>
      <c r="K10174" s="16">
        <f ca="1">VLOOKUP(Table3[[#This Row],[PRODUCT ID]],Table1[[PRODUCT]:[SELLING PRICE]],5,FALSE)</f>
        <v>233.43901586511393</v>
      </c>
      <c r="L10174" s="16">
        <f ca="1">J10174*Table3[[#This Row],[QUANTITY]]</f>
        <v>130</v>
      </c>
      <c r="M10174" s="16">
        <f ca="1">K10174*Table3[[#This Row],[QUANTITY]]*(1-Table3[[#This Row],[DISCOUNT %]])</f>
        <v>219.54281399223893</v>
      </c>
      <c r="N10174" s="3">
        <f>DAY(Table3[[#This Row],[DATE]])</f>
        <v>7</v>
      </c>
      <c r="O10174" s="3" t="str">
        <f>TEXT(Table3[[#This Row],[DATE]],"mmm")</f>
        <v>Nov</v>
      </c>
      <c r="P10174" s="3">
        <f>YEAR(Table3[[#This Row],[DATE]])</f>
        <v>2048</v>
      </c>
    </row>
    <row r="10175" spans="1:16" x14ac:dyDescent="0.3">
      <c r="A10175" s="6">
        <v>54370</v>
      </c>
      <c r="B10175" s="7" t="s">
        <v>1785</v>
      </c>
      <c r="C10175" s="9">
        <f t="shared" ca="1" si="316"/>
        <v>11</v>
      </c>
      <c r="D10175" s="9" t="s">
        <v>2116</v>
      </c>
      <c r="E10175" s="9" t="s">
        <v>2116</v>
      </c>
      <c r="F10175" s="10">
        <f t="shared" ca="1" si="317"/>
        <v>4.8534800719558183E-3</v>
      </c>
      <c r="G10175" s="3" t="str">
        <f>VLOOKUP(Table3[[#This Row],[PRODUCT ID]],Table1[[PRODUCT]:[SELLING PRICE]],1,FALSE)</f>
        <v>Product733</v>
      </c>
      <c r="H10175" s="3" t="str">
        <f>VLOOKUP(Table3[[#This Row],[PRODUCT ID]],Table1[[PRODUCT]:[SELLING PRICE]],2,FALSE)</f>
        <v>Category3</v>
      </c>
      <c r="I10175" s="3" t="str">
        <f>VLOOKUP(Table3[[#This Row],[PRODUCT ID]],Table1[[PRODUCT]:[SELLING PRICE]],3,FALSE)</f>
        <v>Kg</v>
      </c>
      <c r="J10175" s="16">
        <f ca="1">VLOOKUP(Table3[[#This Row],[PRODUCT ID]],Table1[[PRODUCT]:[SELLING PRICE]],4,FALSE)</f>
        <v>154</v>
      </c>
      <c r="K10175" s="16">
        <f ca="1">VLOOKUP(Table3[[#This Row],[PRODUCT ID]],Table1[[PRODUCT]:[SELLING PRICE]],5,FALSE)</f>
        <v>117.20226459063348</v>
      </c>
      <c r="L10175" s="16">
        <f ca="1">J10175*Table3[[#This Row],[QUANTITY]]</f>
        <v>1694</v>
      </c>
      <c r="M10175" s="16">
        <f ca="1">K10175*Table3[[#This Row],[QUANTITY]]*(1-Table3[[#This Row],[DISCOUNT %]])</f>
        <v>1282.9676830856022</v>
      </c>
      <c r="N10175" s="3">
        <f>DAY(Table3[[#This Row],[DATE]])</f>
        <v>8</v>
      </c>
      <c r="O10175" s="3" t="str">
        <f>TEXT(Table3[[#This Row],[DATE]],"mmm")</f>
        <v>Nov</v>
      </c>
      <c r="P10175" s="3">
        <f>YEAR(Table3[[#This Row],[DATE]])</f>
        <v>2048</v>
      </c>
    </row>
    <row r="10176" spans="1:16" x14ac:dyDescent="0.3">
      <c r="A10176" s="6">
        <v>54371</v>
      </c>
      <c r="B10176" s="7" t="s">
        <v>1786</v>
      </c>
      <c r="C10176" s="9">
        <f t="shared" ca="1" si="316"/>
        <v>14</v>
      </c>
      <c r="D10176" s="9" t="s">
        <v>2116</v>
      </c>
      <c r="E10176" s="9" t="s">
        <v>2116</v>
      </c>
      <c r="F10176" s="10">
        <f t="shared" ca="1" si="317"/>
        <v>2.9028460293136773E-4</v>
      </c>
      <c r="G10176" s="3" t="str">
        <f>VLOOKUP(Table3[[#This Row],[PRODUCT ID]],Table1[[PRODUCT]:[SELLING PRICE]],1,FALSE)</f>
        <v>Product734</v>
      </c>
      <c r="H10176" s="3" t="str">
        <f>VLOOKUP(Table3[[#This Row],[PRODUCT ID]],Table1[[PRODUCT]:[SELLING PRICE]],2,FALSE)</f>
        <v>Category4</v>
      </c>
      <c r="I10176" s="3" t="str">
        <f>VLOOKUP(Table3[[#This Row],[PRODUCT ID]],Table1[[PRODUCT]:[SELLING PRICE]],3,FALSE)</f>
        <v>No</v>
      </c>
      <c r="J10176" s="16">
        <f ca="1">VLOOKUP(Table3[[#This Row],[PRODUCT ID]],Table1[[PRODUCT]:[SELLING PRICE]],4,FALSE)</f>
        <v>180</v>
      </c>
      <c r="K10176" s="16">
        <f ca="1">VLOOKUP(Table3[[#This Row],[PRODUCT ID]],Table1[[PRODUCT]:[SELLING PRICE]],5,FALSE)</f>
        <v>305.29138548332213</v>
      </c>
      <c r="L10176" s="16">
        <f ca="1">J10176*Table3[[#This Row],[QUANTITY]]</f>
        <v>2520</v>
      </c>
      <c r="M10176" s="16">
        <f ca="1">K10176*Table3[[#This Row],[QUANTITY]]*(1-Table3[[#This Row],[DISCOUNT %]])</f>
        <v>4272.8386973259221</v>
      </c>
      <c r="N10176" s="3">
        <f>DAY(Table3[[#This Row],[DATE]])</f>
        <v>9</v>
      </c>
      <c r="O10176" s="3" t="str">
        <f>TEXT(Table3[[#This Row],[DATE]],"mmm")</f>
        <v>Nov</v>
      </c>
      <c r="P10176" s="3">
        <f>YEAR(Table3[[#This Row],[DATE]])</f>
        <v>2048</v>
      </c>
    </row>
    <row r="10177" spans="1:16" x14ac:dyDescent="0.3">
      <c r="A10177" s="6">
        <v>54372</v>
      </c>
      <c r="B10177" s="7" t="s">
        <v>1787</v>
      </c>
      <c r="C10177" s="9">
        <f t="shared" ca="1" si="316"/>
        <v>1</v>
      </c>
      <c r="D10177" s="9" t="s">
        <v>2116</v>
      </c>
      <c r="E10177" s="9" t="s">
        <v>2116</v>
      </c>
      <c r="F10177" s="10">
        <f t="shared" ca="1" si="317"/>
        <v>1.9322243639956872E-2</v>
      </c>
      <c r="G10177" s="3" t="str">
        <f>VLOOKUP(Table3[[#This Row],[PRODUCT ID]],Table1[[PRODUCT]:[SELLING PRICE]],1,FALSE)</f>
        <v>Product735</v>
      </c>
      <c r="H10177" s="3" t="str">
        <f>VLOOKUP(Table3[[#This Row],[PRODUCT ID]],Table1[[PRODUCT]:[SELLING PRICE]],2,FALSE)</f>
        <v>Category5</v>
      </c>
      <c r="I10177" s="3" t="str">
        <f>VLOOKUP(Table3[[#This Row],[PRODUCT ID]],Table1[[PRODUCT]:[SELLING PRICE]],3,FALSE)</f>
        <v>No</v>
      </c>
      <c r="J10177" s="16">
        <f ca="1">VLOOKUP(Table3[[#This Row],[PRODUCT ID]],Table1[[PRODUCT]:[SELLING PRICE]],4,FALSE)</f>
        <v>186</v>
      </c>
      <c r="K10177" s="16">
        <f ca="1">VLOOKUP(Table3[[#This Row],[PRODUCT ID]],Table1[[PRODUCT]:[SELLING PRICE]],5,FALSE)</f>
        <v>305.95102303561646</v>
      </c>
      <c r="L10177" s="16">
        <f ca="1">J10177*Table3[[#This Row],[QUANTITY]]</f>
        <v>186</v>
      </c>
      <c r="M10177" s="16">
        <f ca="1">K10177*Table3[[#This Row],[QUANTITY]]*(1-Table3[[#This Row],[DISCOUNT %]])</f>
        <v>300.03936282662823</v>
      </c>
      <c r="N10177" s="3">
        <f>DAY(Table3[[#This Row],[DATE]])</f>
        <v>10</v>
      </c>
      <c r="O10177" s="3" t="str">
        <f>TEXT(Table3[[#This Row],[DATE]],"mmm")</f>
        <v>Nov</v>
      </c>
      <c r="P10177" s="3">
        <f>YEAR(Table3[[#This Row],[DATE]])</f>
        <v>2048</v>
      </c>
    </row>
    <row r="10178" spans="1:16" x14ac:dyDescent="0.3">
      <c r="A10178" s="6">
        <v>54373</v>
      </c>
      <c r="B10178" s="7" t="s">
        <v>1788</v>
      </c>
      <c r="C10178" s="9">
        <f t="shared" ca="1" si="316"/>
        <v>12</v>
      </c>
      <c r="D10178" s="9" t="s">
        <v>2115</v>
      </c>
      <c r="E10178" s="9" t="s">
        <v>2116</v>
      </c>
      <c r="F10178" s="10">
        <f t="shared" ca="1" si="317"/>
        <v>6.4324146431753312E-2</v>
      </c>
      <c r="G10178" s="3" t="str">
        <f>VLOOKUP(Table3[[#This Row],[PRODUCT ID]],Table1[[PRODUCT]:[SELLING PRICE]],1,FALSE)</f>
        <v>Product736</v>
      </c>
      <c r="H10178" s="3" t="str">
        <f>VLOOKUP(Table3[[#This Row],[PRODUCT ID]],Table1[[PRODUCT]:[SELLING PRICE]],2,FALSE)</f>
        <v>Category1</v>
      </c>
      <c r="I10178" s="3" t="str">
        <f>VLOOKUP(Table3[[#This Row],[PRODUCT ID]],Table1[[PRODUCT]:[SELLING PRICE]],3,FALSE)</f>
        <v>Ft</v>
      </c>
      <c r="J10178" s="16">
        <f ca="1">VLOOKUP(Table3[[#This Row],[PRODUCT ID]],Table1[[PRODUCT]:[SELLING PRICE]],4,FALSE)</f>
        <v>9</v>
      </c>
      <c r="K10178" s="16">
        <f ca="1">VLOOKUP(Table3[[#This Row],[PRODUCT ID]],Table1[[PRODUCT]:[SELLING PRICE]],5,FALSE)</f>
        <v>195.73054965622023</v>
      </c>
      <c r="L10178" s="16">
        <f ca="1">J10178*Table3[[#This Row],[QUANTITY]]</f>
        <v>108</v>
      </c>
      <c r="M10178" s="16">
        <f ca="1">K10178*Table3[[#This Row],[QUANTITY]]*(1-Table3[[#This Row],[DISCOUNT %]])</f>
        <v>2197.6841894275917</v>
      </c>
      <c r="N10178" s="3">
        <f>DAY(Table3[[#This Row],[DATE]])</f>
        <v>11</v>
      </c>
      <c r="O10178" s="3" t="str">
        <f>TEXT(Table3[[#This Row],[DATE]],"mmm")</f>
        <v>Nov</v>
      </c>
      <c r="P10178" s="3">
        <f>YEAR(Table3[[#This Row],[DATE]])</f>
        <v>2048</v>
      </c>
    </row>
    <row r="10179" spans="1:16" x14ac:dyDescent="0.3">
      <c r="A10179" s="6">
        <v>54374</v>
      </c>
      <c r="B10179" s="7" t="s">
        <v>1789</v>
      </c>
      <c r="C10179" s="9">
        <f t="shared" ref="C10179:C10242" ca="1" si="318">RANDBETWEEN(1,15)</f>
        <v>2</v>
      </c>
      <c r="D10179" s="9" t="s">
        <v>2116</v>
      </c>
      <c r="E10179" s="9" t="s">
        <v>2116</v>
      </c>
      <c r="F10179" s="10">
        <f t="shared" ref="F10179:F10242" ca="1" si="319">RAND()*(0.1)</f>
        <v>7.6927725227766367E-3</v>
      </c>
      <c r="G10179" s="3" t="str">
        <f>VLOOKUP(Table3[[#This Row],[PRODUCT ID]],Table1[[PRODUCT]:[SELLING PRICE]],1,FALSE)</f>
        <v>Product737</v>
      </c>
      <c r="H10179" s="3" t="str">
        <f>VLOOKUP(Table3[[#This Row],[PRODUCT ID]],Table1[[PRODUCT]:[SELLING PRICE]],2,FALSE)</f>
        <v>Category2</v>
      </c>
      <c r="I10179" s="3" t="str">
        <f>VLOOKUP(Table3[[#This Row],[PRODUCT ID]],Table1[[PRODUCT]:[SELLING PRICE]],3,FALSE)</f>
        <v>No</v>
      </c>
      <c r="J10179" s="16">
        <f ca="1">VLOOKUP(Table3[[#This Row],[PRODUCT ID]],Table1[[PRODUCT]:[SELLING PRICE]],4,FALSE)</f>
        <v>76</v>
      </c>
      <c r="K10179" s="16">
        <f ca="1">VLOOKUP(Table3[[#This Row],[PRODUCT ID]],Table1[[PRODUCT]:[SELLING PRICE]],5,FALSE)</f>
        <v>230.46902977406558</v>
      </c>
      <c r="L10179" s="16">
        <f ca="1">J10179*Table3[[#This Row],[QUANTITY]]</f>
        <v>152</v>
      </c>
      <c r="M10179" s="16">
        <f ca="1">K10179*Table3[[#This Row],[QUANTITY]]*(1-Table3[[#This Row],[DISCOUNT %]])</f>
        <v>457.39216790893727</v>
      </c>
      <c r="N10179" s="3">
        <f>DAY(Table3[[#This Row],[DATE]])</f>
        <v>12</v>
      </c>
      <c r="O10179" s="3" t="str">
        <f>TEXT(Table3[[#This Row],[DATE]],"mmm")</f>
        <v>Nov</v>
      </c>
      <c r="P10179" s="3">
        <f>YEAR(Table3[[#This Row],[DATE]])</f>
        <v>2048</v>
      </c>
    </row>
    <row r="10180" spans="1:16" x14ac:dyDescent="0.3">
      <c r="A10180" s="6">
        <v>54375</v>
      </c>
      <c r="B10180" s="7" t="s">
        <v>1790</v>
      </c>
      <c r="C10180" s="9">
        <f t="shared" ca="1" si="318"/>
        <v>14</v>
      </c>
      <c r="D10180" s="9" t="s">
        <v>2117</v>
      </c>
      <c r="E10180" s="9" t="s">
        <v>2118</v>
      </c>
      <c r="F10180" s="10">
        <f t="shared" ca="1" si="319"/>
        <v>2.0280889194280994E-2</v>
      </c>
      <c r="G10180" s="3" t="str">
        <f>VLOOKUP(Table3[[#This Row],[PRODUCT ID]],Table1[[PRODUCT]:[SELLING PRICE]],1,FALSE)</f>
        <v>Product738</v>
      </c>
      <c r="H10180" s="3" t="str">
        <f>VLOOKUP(Table3[[#This Row],[PRODUCT ID]],Table1[[PRODUCT]:[SELLING PRICE]],2,FALSE)</f>
        <v>Category3</v>
      </c>
      <c r="I10180" s="3" t="str">
        <f>VLOOKUP(Table3[[#This Row],[PRODUCT ID]],Table1[[PRODUCT]:[SELLING PRICE]],3,FALSE)</f>
        <v>Kg</v>
      </c>
      <c r="J10180" s="16">
        <f ca="1">VLOOKUP(Table3[[#This Row],[PRODUCT ID]],Table1[[PRODUCT]:[SELLING PRICE]],4,FALSE)</f>
        <v>224</v>
      </c>
      <c r="K10180" s="16">
        <f ca="1">VLOOKUP(Table3[[#This Row],[PRODUCT ID]],Table1[[PRODUCT]:[SELLING PRICE]],5,FALSE)</f>
        <v>90.052283864590478</v>
      </c>
      <c r="L10180" s="16">
        <f ca="1">J10180*Table3[[#This Row],[QUANTITY]]</f>
        <v>3136</v>
      </c>
      <c r="M10180" s="16">
        <f ca="1">K10180*Table3[[#This Row],[QUANTITY]]*(1-Table3[[#This Row],[DISCOUNT %]])</f>
        <v>1235.1632086337711</v>
      </c>
      <c r="N10180" s="3">
        <f>DAY(Table3[[#This Row],[DATE]])</f>
        <v>13</v>
      </c>
      <c r="O10180" s="3" t="str">
        <f>TEXT(Table3[[#This Row],[DATE]],"mmm")</f>
        <v>Nov</v>
      </c>
      <c r="P10180" s="3">
        <f>YEAR(Table3[[#This Row],[DATE]])</f>
        <v>2048</v>
      </c>
    </row>
    <row r="10181" spans="1:16" x14ac:dyDescent="0.3">
      <c r="A10181" s="6">
        <v>54376</v>
      </c>
      <c r="B10181" s="7" t="s">
        <v>1791</v>
      </c>
      <c r="C10181" s="9">
        <f t="shared" ca="1" si="318"/>
        <v>12</v>
      </c>
      <c r="D10181" s="9" t="s">
        <v>2115</v>
      </c>
      <c r="E10181" s="9" t="s">
        <v>2118</v>
      </c>
      <c r="F10181" s="10">
        <f t="shared" ca="1" si="319"/>
        <v>2.9795488608879508E-2</v>
      </c>
      <c r="G10181" s="3" t="str">
        <f>VLOOKUP(Table3[[#This Row],[PRODUCT ID]],Table1[[PRODUCT]:[SELLING PRICE]],1,FALSE)</f>
        <v>Product739</v>
      </c>
      <c r="H10181" s="3" t="str">
        <f>VLOOKUP(Table3[[#This Row],[PRODUCT ID]],Table1[[PRODUCT]:[SELLING PRICE]],2,FALSE)</f>
        <v>Category4</v>
      </c>
      <c r="I10181" s="3" t="str">
        <f>VLOOKUP(Table3[[#This Row],[PRODUCT ID]],Table1[[PRODUCT]:[SELLING PRICE]],3,FALSE)</f>
        <v>Kg</v>
      </c>
      <c r="J10181" s="16">
        <f ca="1">VLOOKUP(Table3[[#This Row],[PRODUCT ID]],Table1[[PRODUCT]:[SELLING PRICE]],4,FALSE)</f>
        <v>29</v>
      </c>
      <c r="K10181" s="16">
        <f ca="1">VLOOKUP(Table3[[#This Row],[PRODUCT ID]],Table1[[PRODUCT]:[SELLING PRICE]],5,FALSE)</f>
        <v>23.557381187137537</v>
      </c>
      <c r="L10181" s="16">
        <f ca="1">J10181*Table3[[#This Row],[QUANTITY]]</f>
        <v>348</v>
      </c>
      <c r="M10181" s="16">
        <f ca="1">K10181*Table3[[#This Row],[QUANTITY]]*(1-Table3[[#This Row],[DISCOUNT %]])</f>
        <v>274.26573005185378</v>
      </c>
      <c r="N10181" s="3">
        <f>DAY(Table3[[#This Row],[DATE]])</f>
        <v>14</v>
      </c>
      <c r="O10181" s="3" t="str">
        <f>TEXT(Table3[[#This Row],[DATE]],"mmm")</f>
        <v>Nov</v>
      </c>
      <c r="P10181" s="3">
        <f>YEAR(Table3[[#This Row],[DATE]])</f>
        <v>2048</v>
      </c>
    </row>
    <row r="10182" spans="1:16" x14ac:dyDescent="0.3">
      <c r="A10182" s="6">
        <v>54377</v>
      </c>
      <c r="B10182" s="7" t="s">
        <v>1792</v>
      </c>
      <c r="C10182" s="9">
        <f t="shared" ca="1" si="318"/>
        <v>8</v>
      </c>
      <c r="D10182" s="9" t="s">
        <v>2115</v>
      </c>
      <c r="E10182" s="9" t="s">
        <v>2116</v>
      </c>
      <c r="F10182" s="10">
        <f t="shared" ca="1" si="319"/>
        <v>9.4897696733669781E-2</v>
      </c>
      <c r="G10182" s="3" t="str">
        <f>VLOOKUP(Table3[[#This Row],[PRODUCT ID]],Table1[[PRODUCT]:[SELLING PRICE]],1,FALSE)</f>
        <v>Product740</v>
      </c>
      <c r="H10182" s="3" t="str">
        <f>VLOOKUP(Table3[[#This Row],[PRODUCT ID]],Table1[[PRODUCT]:[SELLING PRICE]],2,FALSE)</f>
        <v>Category5</v>
      </c>
      <c r="I10182" s="3" t="str">
        <f>VLOOKUP(Table3[[#This Row],[PRODUCT ID]],Table1[[PRODUCT]:[SELLING PRICE]],3,FALSE)</f>
        <v>Lt</v>
      </c>
      <c r="J10182" s="16">
        <f ca="1">VLOOKUP(Table3[[#This Row],[PRODUCT ID]],Table1[[PRODUCT]:[SELLING PRICE]],4,FALSE)</f>
        <v>33</v>
      </c>
      <c r="K10182" s="16">
        <f ca="1">VLOOKUP(Table3[[#This Row],[PRODUCT ID]],Table1[[PRODUCT]:[SELLING PRICE]],5,FALSE)</f>
        <v>120.36446564565458</v>
      </c>
      <c r="L10182" s="16">
        <f ca="1">J10182*Table3[[#This Row],[QUANTITY]]</f>
        <v>264</v>
      </c>
      <c r="M10182" s="16">
        <f ca="1">K10182*Table3[[#This Row],[QUANTITY]]*(1-Table3[[#This Row],[DISCOUNT %]])</f>
        <v>871.53724069842428</v>
      </c>
      <c r="N10182" s="3">
        <f>DAY(Table3[[#This Row],[DATE]])</f>
        <v>15</v>
      </c>
      <c r="O10182" s="3" t="str">
        <f>TEXT(Table3[[#This Row],[DATE]],"mmm")</f>
        <v>Nov</v>
      </c>
      <c r="P10182" s="3">
        <f>YEAR(Table3[[#This Row],[DATE]])</f>
        <v>2048</v>
      </c>
    </row>
    <row r="10183" spans="1:16" x14ac:dyDescent="0.3">
      <c r="A10183" s="6">
        <v>54378</v>
      </c>
      <c r="B10183" s="7" t="s">
        <v>1793</v>
      </c>
      <c r="C10183" s="9">
        <f t="shared" ca="1" si="318"/>
        <v>1</v>
      </c>
      <c r="D10183" s="9" t="s">
        <v>2115</v>
      </c>
      <c r="E10183" s="9" t="s">
        <v>2116</v>
      </c>
      <c r="F10183" s="10">
        <f t="shared" ca="1" si="319"/>
        <v>6.2522409351982597E-2</v>
      </c>
      <c r="G10183" s="3" t="str">
        <f>VLOOKUP(Table3[[#This Row],[PRODUCT ID]],Table1[[PRODUCT]:[SELLING PRICE]],1,FALSE)</f>
        <v>Product741</v>
      </c>
      <c r="H10183" s="3" t="str">
        <f>VLOOKUP(Table3[[#This Row],[PRODUCT ID]],Table1[[PRODUCT]:[SELLING PRICE]],2,FALSE)</f>
        <v>Category1</v>
      </c>
      <c r="I10183" s="3" t="str">
        <f>VLOOKUP(Table3[[#This Row],[PRODUCT ID]],Table1[[PRODUCT]:[SELLING PRICE]],3,FALSE)</f>
        <v>Kg</v>
      </c>
      <c r="J10183" s="16">
        <f ca="1">VLOOKUP(Table3[[#This Row],[PRODUCT ID]],Table1[[PRODUCT]:[SELLING PRICE]],4,FALSE)</f>
        <v>201</v>
      </c>
      <c r="K10183" s="16">
        <f ca="1">VLOOKUP(Table3[[#This Row],[PRODUCT ID]],Table1[[PRODUCT]:[SELLING PRICE]],5,FALSE)</f>
        <v>250.06310638402093</v>
      </c>
      <c r="L10183" s="16">
        <f ca="1">J10183*Table3[[#This Row],[QUANTITY]]</f>
        <v>201</v>
      </c>
      <c r="M10183" s="16">
        <f ca="1">K10183*Table3[[#This Row],[QUANTITY]]*(1-Table3[[#This Row],[DISCOUNT %]])</f>
        <v>234.4285584828508</v>
      </c>
      <c r="N10183" s="3">
        <f>DAY(Table3[[#This Row],[DATE]])</f>
        <v>16</v>
      </c>
      <c r="O10183" s="3" t="str">
        <f>TEXT(Table3[[#This Row],[DATE]],"mmm")</f>
        <v>Nov</v>
      </c>
      <c r="P10183" s="3">
        <f>YEAR(Table3[[#This Row],[DATE]])</f>
        <v>2048</v>
      </c>
    </row>
    <row r="10184" spans="1:16" x14ac:dyDescent="0.3">
      <c r="A10184" s="6">
        <v>54379</v>
      </c>
      <c r="B10184" s="7" t="s">
        <v>1794</v>
      </c>
      <c r="C10184" s="9">
        <f t="shared" ca="1" si="318"/>
        <v>5</v>
      </c>
      <c r="D10184" s="9" t="s">
        <v>2116</v>
      </c>
      <c r="E10184" s="9" t="s">
        <v>2116</v>
      </c>
      <c r="F10184" s="10">
        <f t="shared" ca="1" si="319"/>
        <v>3.1872100465266676E-4</v>
      </c>
      <c r="G10184" s="3" t="str">
        <f>VLOOKUP(Table3[[#This Row],[PRODUCT ID]],Table1[[PRODUCT]:[SELLING PRICE]],1,FALSE)</f>
        <v>Product742</v>
      </c>
      <c r="H10184" s="3" t="str">
        <f>VLOOKUP(Table3[[#This Row],[PRODUCT ID]],Table1[[PRODUCT]:[SELLING PRICE]],2,FALSE)</f>
        <v>Category2</v>
      </c>
      <c r="I10184" s="3" t="str">
        <f>VLOOKUP(Table3[[#This Row],[PRODUCT ID]],Table1[[PRODUCT]:[SELLING PRICE]],3,FALSE)</f>
        <v>Lt</v>
      </c>
      <c r="J10184" s="16">
        <f ca="1">VLOOKUP(Table3[[#This Row],[PRODUCT ID]],Table1[[PRODUCT]:[SELLING PRICE]],4,FALSE)</f>
        <v>136</v>
      </c>
      <c r="K10184" s="16">
        <f ca="1">VLOOKUP(Table3[[#This Row],[PRODUCT ID]],Table1[[PRODUCT]:[SELLING PRICE]],5,FALSE)</f>
        <v>90.26523679784006</v>
      </c>
      <c r="L10184" s="16">
        <f ca="1">J10184*Table3[[#This Row],[QUANTITY]]</f>
        <v>680</v>
      </c>
      <c r="M10184" s="16">
        <f ca="1">K10184*Table3[[#This Row],[QUANTITY]]*(1-Table3[[#This Row],[DISCOUNT %]])</f>
        <v>451.18233685441322</v>
      </c>
      <c r="N10184" s="3">
        <f>DAY(Table3[[#This Row],[DATE]])</f>
        <v>17</v>
      </c>
      <c r="O10184" s="3" t="str">
        <f>TEXT(Table3[[#This Row],[DATE]],"mmm")</f>
        <v>Nov</v>
      </c>
      <c r="P10184" s="3">
        <f>YEAR(Table3[[#This Row],[DATE]])</f>
        <v>2048</v>
      </c>
    </row>
    <row r="10185" spans="1:16" x14ac:dyDescent="0.3">
      <c r="A10185" s="6">
        <v>54380</v>
      </c>
      <c r="B10185" s="7" t="s">
        <v>1795</v>
      </c>
      <c r="C10185" s="9">
        <f t="shared" ca="1" si="318"/>
        <v>2</v>
      </c>
      <c r="D10185" s="9" t="s">
        <v>2116</v>
      </c>
      <c r="E10185" s="9" t="s">
        <v>2116</v>
      </c>
      <c r="F10185" s="10">
        <f t="shared" ca="1" si="319"/>
        <v>7.9619518983238893E-2</v>
      </c>
      <c r="G10185" s="3" t="str">
        <f>VLOOKUP(Table3[[#This Row],[PRODUCT ID]],Table1[[PRODUCT]:[SELLING PRICE]],1,FALSE)</f>
        <v>Product743</v>
      </c>
      <c r="H10185" s="3" t="str">
        <f>VLOOKUP(Table3[[#This Row],[PRODUCT ID]],Table1[[PRODUCT]:[SELLING PRICE]],2,FALSE)</f>
        <v>Category3</v>
      </c>
      <c r="I10185" s="3" t="str">
        <f>VLOOKUP(Table3[[#This Row],[PRODUCT ID]],Table1[[PRODUCT]:[SELLING PRICE]],3,FALSE)</f>
        <v>Ft</v>
      </c>
      <c r="J10185" s="16">
        <f ca="1">VLOOKUP(Table3[[#This Row],[PRODUCT ID]],Table1[[PRODUCT]:[SELLING PRICE]],4,FALSE)</f>
        <v>138</v>
      </c>
      <c r="K10185" s="16">
        <f ca="1">VLOOKUP(Table3[[#This Row],[PRODUCT ID]],Table1[[PRODUCT]:[SELLING PRICE]],5,FALSE)</f>
        <v>219.22269995743451</v>
      </c>
      <c r="L10185" s="16">
        <f ca="1">J10185*Table3[[#This Row],[QUANTITY]]</f>
        <v>276</v>
      </c>
      <c r="M10185" s="16">
        <f ca="1">K10185*Table3[[#This Row],[QUANTITY]]*(1-Table3[[#This Row],[DISCOUNT %]])</f>
        <v>403.5365880732333</v>
      </c>
      <c r="N10185" s="3">
        <f>DAY(Table3[[#This Row],[DATE]])</f>
        <v>18</v>
      </c>
      <c r="O10185" s="3" t="str">
        <f>TEXT(Table3[[#This Row],[DATE]],"mmm")</f>
        <v>Nov</v>
      </c>
      <c r="P10185" s="3">
        <f>YEAR(Table3[[#This Row],[DATE]])</f>
        <v>2048</v>
      </c>
    </row>
    <row r="10186" spans="1:16" x14ac:dyDescent="0.3">
      <c r="A10186" s="6">
        <v>54381</v>
      </c>
      <c r="B10186" s="7" t="s">
        <v>1796</v>
      </c>
      <c r="C10186" s="9">
        <f t="shared" ca="1" si="318"/>
        <v>3</v>
      </c>
      <c r="D10186" s="9" t="s">
        <v>2116</v>
      </c>
      <c r="E10186" s="9" t="s">
        <v>2118</v>
      </c>
      <c r="F10186" s="10">
        <f t="shared" ca="1" si="319"/>
        <v>1.1398189582080699E-2</v>
      </c>
      <c r="G10186" s="3" t="str">
        <f>VLOOKUP(Table3[[#This Row],[PRODUCT ID]],Table1[[PRODUCT]:[SELLING PRICE]],1,FALSE)</f>
        <v>Product744</v>
      </c>
      <c r="H10186" s="3" t="str">
        <f>VLOOKUP(Table3[[#This Row],[PRODUCT ID]],Table1[[PRODUCT]:[SELLING PRICE]],2,FALSE)</f>
        <v>Category4</v>
      </c>
      <c r="I10186" s="3" t="str">
        <f>VLOOKUP(Table3[[#This Row],[PRODUCT ID]],Table1[[PRODUCT]:[SELLING PRICE]],3,FALSE)</f>
        <v>Kg</v>
      </c>
      <c r="J10186" s="16">
        <f ca="1">VLOOKUP(Table3[[#This Row],[PRODUCT ID]],Table1[[PRODUCT]:[SELLING PRICE]],4,FALSE)</f>
        <v>176</v>
      </c>
      <c r="K10186" s="16">
        <f ca="1">VLOOKUP(Table3[[#This Row],[PRODUCT ID]],Table1[[PRODUCT]:[SELLING PRICE]],5,FALSE)</f>
        <v>233.69969889724786</v>
      </c>
      <c r="L10186" s="16">
        <f ca="1">J10186*Table3[[#This Row],[QUANTITY]]</f>
        <v>528</v>
      </c>
      <c r="M10186" s="16">
        <f ca="1">K10186*Table3[[#This Row],[QUANTITY]]*(1-Table3[[#This Row],[DISCOUNT %]])</f>
        <v>693.10783627182559</v>
      </c>
      <c r="N10186" s="3">
        <f>DAY(Table3[[#This Row],[DATE]])</f>
        <v>19</v>
      </c>
      <c r="O10186" s="3" t="str">
        <f>TEXT(Table3[[#This Row],[DATE]],"mmm")</f>
        <v>Nov</v>
      </c>
      <c r="P10186" s="3">
        <f>YEAR(Table3[[#This Row],[DATE]])</f>
        <v>2048</v>
      </c>
    </row>
    <row r="10187" spans="1:16" x14ac:dyDescent="0.3">
      <c r="A10187" s="6">
        <v>54382</v>
      </c>
      <c r="B10187" s="7" t="s">
        <v>1797</v>
      </c>
      <c r="C10187" s="9">
        <f t="shared" ca="1" si="318"/>
        <v>9</v>
      </c>
      <c r="D10187" s="9" t="s">
        <v>2115</v>
      </c>
      <c r="E10187" s="9" t="s">
        <v>2116</v>
      </c>
      <c r="F10187" s="10">
        <f t="shared" ca="1" si="319"/>
        <v>8.1966436467807116E-2</v>
      </c>
      <c r="G10187" s="3" t="str">
        <f>VLOOKUP(Table3[[#This Row],[PRODUCT ID]],Table1[[PRODUCT]:[SELLING PRICE]],1,FALSE)</f>
        <v>Product745</v>
      </c>
      <c r="H10187" s="3" t="str">
        <f>VLOOKUP(Table3[[#This Row],[PRODUCT ID]],Table1[[PRODUCT]:[SELLING PRICE]],2,FALSE)</f>
        <v>Category1</v>
      </c>
      <c r="I10187" s="3" t="str">
        <f>VLOOKUP(Table3[[#This Row],[PRODUCT ID]],Table1[[PRODUCT]:[SELLING PRICE]],3,FALSE)</f>
        <v>No</v>
      </c>
      <c r="J10187" s="16">
        <f ca="1">VLOOKUP(Table3[[#This Row],[PRODUCT ID]],Table1[[PRODUCT]:[SELLING PRICE]],4,FALSE)</f>
        <v>34</v>
      </c>
      <c r="K10187" s="16">
        <f ca="1">VLOOKUP(Table3[[#This Row],[PRODUCT ID]],Table1[[PRODUCT]:[SELLING PRICE]],5,FALSE)</f>
        <v>202.13408761073663</v>
      </c>
      <c r="L10187" s="16">
        <f ca="1">J10187*Table3[[#This Row],[QUANTITY]]</f>
        <v>306</v>
      </c>
      <c r="M10187" s="16">
        <f ca="1">K10187*Table3[[#This Row],[QUANTITY]]*(1-Table3[[#This Row],[DISCOUNT %]])</f>
        <v>1670.0928908455171</v>
      </c>
      <c r="N10187" s="3">
        <f>DAY(Table3[[#This Row],[DATE]])</f>
        <v>20</v>
      </c>
      <c r="O10187" s="3" t="str">
        <f>TEXT(Table3[[#This Row],[DATE]],"mmm")</f>
        <v>Nov</v>
      </c>
      <c r="P10187" s="3">
        <f>YEAR(Table3[[#This Row],[DATE]])</f>
        <v>2048</v>
      </c>
    </row>
    <row r="10188" spans="1:16" x14ac:dyDescent="0.3">
      <c r="A10188" s="6">
        <v>54383</v>
      </c>
      <c r="B10188" s="7" t="s">
        <v>1798</v>
      </c>
      <c r="C10188" s="9">
        <f t="shared" ca="1" si="318"/>
        <v>5</v>
      </c>
      <c r="D10188" s="9" t="s">
        <v>2117</v>
      </c>
      <c r="E10188" s="9" t="s">
        <v>2116</v>
      </c>
      <c r="F10188" s="10">
        <f t="shared" ca="1" si="319"/>
        <v>4.8634317173068924E-2</v>
      </c>
      <c r="G10188" s="3" t="str">
        <f>VLOOKUP(Table3[[#This Row],[PRODUCT ID]],Table1[[PRODUCT]:[SELLING PRICE]],1,FALSE)</f>
        <v>Product746</v>
      </c>
      <c r="H10188" s="3" t="str">
        <f>VLOOKUP(Table3[[#This Row],[PRODUCT ID]],Table1[[PRODUCT]:[SELLING PRICE]],2,FALSE)</f>
        <v>Category2</v>
      </c>
      <c r="I10188" s="3" t="str">
        <f>VLOOKUP(Table3[[#This Row],[PRODUCT ID]],Table1[[PRODUCT]:[SELLING PRICE]],3,FALSE)</f>
        <v>No</v>
      </c>
      <c r="J10188" s="16">
        <f ca="1">VLOOKUP(Table3[[#This Row],[PRODUCT ID]],Table1[[PRODUCT]:[SELLING PRICE]],4,FALSE)</f>
        <v>88</v>
      </c>
      <c r="K10188" s="16">
        <f ca="1">VLOOKUP(Table3[[#This Row],[PRODUCT ID]],Table1[[PRODUCT]:[SELLING PRICE]],5,FALSE)</f>
        <v>65.901611227179131</v>
      </c>
      <c r="L10188" s="16">
        <f ca="1">J10188*Table3[[#This Row],[QUANTITY]]</f>
        <v>440</v>
      </c>
      <c r="M10188" s="16">
        <f ca="1">K10188*Table3[[#This Row],[QUANTITY]]*(1-Table3[[#This Row],[DISCOUNT %]])</f>
        <v>313.48265682270113</v>
      </c>
      <c r="N10188" s="3">
        <f>DAY(Table3[[#This Row],[DATE]])</f>
        <v>21</v>
      </c>
      <c r="O10188" s="3" t="str">
        <f>TEXT(Table3[[#This Row],[DATE]],"mmm")</f>
        <v>Nov</v>
      </c>
      <c r="P10188" s="3">
        <f>YEAR(Table3[[#This Row],[DATE]])</f>
        <v>2048</v>
      </c>
    </row>
    <row r="10189" spans="1:16" x14ac:dyDescent="0.3">
      <c r="A10189" s="6">
        <v>54384</v>
      </c>
      <c r="B10189" s="7" t="s">
        <v>1799</v>
      </c>
      <c r="C10189" s="9">
        <f t="shared" ca="1" si="318"/>
        <v>15</v>
      </c>
      <c r="D10189" s="9" t="s">
        <v>2117</v>
      </c>
      <c r="E10189" s="9" t="s">
        <v>2116</v>
      </c>
      <c r="F10189" s="10">
        <f t="shared" ca="1" si="319"/>
        <v>9.963164040874177E-2</v>
      </c>
      <c r="G10189" s="3" t="str">
        <f>VLOOKUP(Table3[[#This Row],[PRODUCT ID]],Table1[[PRODUCT]:[SELLING PRICE]],1,FALSE)</f>
        <v>Product747</v>
      </c>
      <c r="H10189" s="3" t="str">
        <f>VLOOKUP(Table3[[#This Row],[PRODUCT ID]],Table1[[PRODUCT]:[SELLING PRICE]],2,FALSE)</f>
        <v>Category3</v>
      </c>
      <c r="I10189" s="3" t="str">
        <f>VLOOKUP(Table3[[#This Row],[PRODUCT ID]],Table1[[PRODUCT]:[SELLING PRICE]],3,FALSE)</f>
        <v>Ft</v>
      </c>
      <c r="J10189" s="16">
        <f ca="1">VLOOKUP(Table3[[#This Row],[PRODUCT ID]],Table1[[PRODUCT]:[SELLING PRICE]],4,FALSE)</f>
        <v>205</v>
      </c>
      <c r="K10189" s="16">
        <f ca="1">VLOOKUP(Table3[[#This Row],[PRODUCT ID]],Table1[[PRODUCT]:[SELLING PRICE]],5,FALSE)</f>
        <v>71.124651817024642</v>
      </c>
      <c r="L10189" s="16">
        <f ca="1">J10189*Table3[[#This Row],[QUANTITY]]</f>
        <v>3075</v>
      </c>
      <c r="M10189" s="16">
        <f ca="1">K10189*Table3[[#This Row],[QUANTITY]]*(1-Table3[[#This Row],[DISCOUNT %]])</f>
        <v>960.57579124490826</v>
      </c>
      <c r="N10189" s="3">
        <f>DAY(Table3[[#This Row],[DATE]])</f>
        <v>22</v>
      </c>
      <c r="O10189" s="3" t="str">
        <f>TEXT(Table3[[#This Row],[DATE]],"mmm")</f>
        <v>Nov</v>
      </c>
      <c r="P10189" s="3">
        <f>YEAR(Table3[[#This Row],[DATE]])</f>
        <v>2048</v>
      </c>
    </row>
    <row r="10190" spans="1:16" x14ac:dyDescent="0.3">
      <c r="A10190" s="6">
        <v>54385</v>
      </c>
      <c r="B10190" s="7" t="s">
        <v>1800</v>
      </c>
      <c r="C10190" s="9">
        <f t="shared" ca="1" si="318"/>
        <v>7</v>
      </c>
      <c r="D10190" s="9" t="s">
        <v>2116</v>
      </c>
      <c r="E10190" s="9" t="s">
        <v>2116</v>
      </c>
      <c r="F10190" s="10">
        <f t="shared" ca="1" si="319"/>
        <v>5.0641264891934816E-2</v>
      </c>
      <c r="G10190" s="3" t="str">
        <f>VLOOKUP(Table3[[#This Row],[PRODUCT ID]],Table1[[PRODUCT]:[SELLING PRICE]],1,FALSE)</f>
        <v>Product748</v>
      </c>
      <c r="H10190" s="3" t="str">
        <f>VLOOKUP(Table3[[#This Row],[PRODUCT ID]],Table1[[PRODUCT]:[SELLING PRICE]],2,FALSE)</f>
        <v>Category4</v>
      </c>
      <c r="I10190" s="3" t="str">
        <f>VLOOKUP(Table3[[#This Row],[PRODUCT ID]],Table1[[PRODUCT]:[SELLING PRICE]],3,FALSE)</f>
        <v>No</v>
      </c>
      <c r="J10190" s="16">
        <f ca="1">VLOOKUP(Table3[[#This Row],[PRODUCT ID]],Table1[[PRODUCT]:[SELLING PRICE]],4,FALSE)</f>
        <v>107</v>
      </c>
      <c r="K10190" s="16">
        <f ca="1">VLOOKUP(Table3[[#This Row],[PRODUCT ID]],Table1[[PRODUCT]:[SELLING PRICE]],5,FALSE)</f>
        <v>92.280624021302657</v>
      </c>
      <c r="L10190" s="16">
        <f ca="1">J10190*Table3[[#This Row],[QUANTITY]]</f>
        <v>749</v>
      </c>
      <c r="M10190" s="16">
        <f ca="1">K10190*Table3[[#This Row],[QUANTITY]]*(1-Table3[[#This Row],[DISCOUNT %]])</f>
        <v>613.25191547092788</v>
      </c>
      <c r="N10190" s="3">
        <f>DAY(Table3[[#This Row],[DATE]])</f>
        <v>23</v>
      </c>
      <c r="O10190" s="3" t="str">
        <f>TEXT(Table3[[#This Row],[DATE]],"mmm")</f>
        <v>Nov</v>
      </c>
      <c r="P10190" s="3">
        <f>YEAR(Table3[[#This Row],[DATE]])</f>
        <v>2048</v>
      </c>
    </row>
    <row r="10191" spans="1:16" x14ac:dyDescent="0.3">
      <c r="A10191" s="6">
        <v>54386</v>
      </c>
      <c r="B10191" s="7" t="s">
        <v>1801</v>
      </c>
      <c r="C10191" s="9">
        <f t="shared" ca="1" si="318"/>
        <v>7</v>
      </c>
      <c r="D10191" s="9" t="s">
        <v>2116</v>
      </c>
      <c r="E10191" s="9" t="s">
        <v>2116</v>
      </c>
      <c r="F10191" s="10">
        <f t="shared" ca="1" si="319"/>
        <v>1.4632708548357409E-2</v>
      </c>
      <c r="G10191" s="3" t="str">
        <f>VLOOKUP(Table3[[#This Row],[PRODUCT ID]],Table1[[PRODUCT]:[SELLING PRICE]],1,FALSE)</f>
        <v>Product749</v>
      </c>
      <c r="H10191" s="3" t="str">
        <f>VLOOKUP(Table3[[#This Row],[PRODUCT ID]],Table1[[PRODUCT]:[SELLING PRICE]],2,FALSE)</f>
        <v>Category5</v>
      </c>
      <c r="I10191" s="3" t="str">
        <f>VLOOKUP(Table3[[#This Row],[PRODUCT ID]],Table1[[PRODUCT]:[SELLING PRICE]],3,FALSE)</f>
        <v>Kg</v>
      </c>
      <c r="J10191" s="16">
        <f ca="1">VLOOKUP(Table3[[#This Row],[PRODUCT ID]],Table1[[PRODUCT]:[SELLING PRICE]],4,FALSE)</f>
        <v>210</v>
      </c>
      <c r="K10191" s="16">
        <f ca="1">VLOOKUP(Table3[[#This Row],[PRODUCT ID]],Table1[[PRODUCT]:[SELLING PRICE]],5,FALSE)</f>
        <v>169.65382586918275</v>
      </c>
      <c r="L10191" s="16">
        <f ca="1">J10191*Table3[[#This Row],[QUANTITY]]</f>
        <v>1470</v>
      </c>
      <c r="M10191" s="16">
        <f ca="1">K10191*Table3[[#This Row],[QUANTITY]]*(1-Table3[[#This Row],[DISCOUNT %]])</f>
        <v>1170.1993161678765</v>
      </c>
      <c r="N10191" s="3">
        <f>DAY(Table3[[#This Row],[DATE]])</f>
        <v>24</v>
      </c>
      <c r="O10191" s="3" t="str">
        <f>TEXT(Table3[[#This Row],[DATE]],"mmm")</f>
        <v>Nov</v>
      </c>
      <c r="P10191" s="3">
        <f>YEAR(Table3[[#This Row],[DATE]])</f>
        <v>2048</v>
      </c>
    </row>
    <row r="10192" spans="1:16" x14ac:dyDescent="0.3">
      <c r="A10192" s="6">
        <v>54387</v>
      </c>
      <c r="B10192" s="7" t="s">
        <v>1802</v>
      </c>
      <c r="C10192" s="9">
        <f t="shared" ca="1" si="318"/>
        <v>14</v>
      </c>
      <c r="D10192" s="9" t="s">
        <v>2116</v>
      </c>
      <c r="E10192" s="9" t="s">
        <v>2118</v>
      </c>
      <c r="F10192" s="10">
        <f t="shared" ca="1" si="319"/>
        <v>3.3740580563894042E-2</v>
      </c>
      <c r="G10192" s="3" t="str">
        <f>VLOOKUP(Table3[[#This Row],[PRODUCT ID]],Table1[[PRODUCT]:[SELLING PRICE]],1,FALSE)</f>
        <v>Product750</v>
      </c>
      <c r="H10192" s="3" t="str">
        <f>VLOOKUP(Table3[[#This Row],[PRODUCT ID]],Table1[[PRODUCT]:[SELLING PRICE]],2,FALSE)</f>
        <v>Category1</v>
      </c>
      <c r="I10192" s="3" t="str">
        <f>VLOOKUP(Table3[[#This Row],[PRODUCT ID]],Table1[[PRODUCT]:[SELLING PRICE]],3,FALSE)</f>
        <v>Kg</v>
      </c>
      <c r="J10192" s="16">
        <f ca="1">VLOOKUP(Table3[[#This Row],[PRODUCT ID]],Table1[[PRODUCT]:[SELLING PRICE]],4,FALSE)</f>
        <v>68</v>
      </c>
      <c r="K10192" s="16">
        <f ca="1">VLOOKUP(Table3[[#This Row],[PRODUCT ID]],Table1[[PRODUCT]:[SELLING PRICE]],5,FALSE)</f>
        <v>302.77170675213745</v>
      </c>
      <c r="L10192" s="16">
        <f ca="1">J10192*Table3[[#This Row],[QUANTITY]]</f>
        <v>952</v>
      </c>
      <c r="M10192" s="16">
        <f ca="1">K10192*Table3[[#This Row],[QUANTITY]]*(1-Table3[[#This Row],[DISCOUNT %]])</f>
        <v>4095.7841902319892</v>
      </c>
      <c r="N10192" s="3">
        <f>DAY(Table3[[#This Row],[DATE]])</f>
        <v>25</v>
      </c>
      <c r="O10192" s="3" t="str">
        <f>TEXT(Table3[[#This Row],[DATE]],"mmm")</f>
        <v>Nov</v>
      </c>
      <c r="P10192" s="3">
        <f>YEAR(Table3[[#This Row],[DATE]])</f>
        <v>2048</v>
      </c>
    </row>
    <row r="10193" spans="1:16" x14ac:dyDescent="0.3">
      <c r="A10193" s="6">
        <v>54388</v>
      </c>
      <c r="B10193" s="7" t="s">
        <v>1803</v>
      </c>
      <c r="C10193" s="9">
        <f t="shared" ca="1" si="318"/>
        <v>8</v>
      </c>
      <c r="D10193" s="9" t="s">
        <v>2116</v>
      </c>
      <c r="E10193" s="9" t="s">
        <v>2118</v>
      </c>
      <c r="F10193" s="10">
        <f t="shared" ca="1" si="319"/>
        <v>1.3818384098236536E-2</v>
      </c>
      <c r="G10193" s="3" t="str">
        <f>VLOOKUP(Table3[[#This Row],[PRODUCT ID]],Table1[[PRODUCT]:[SELLING PRICE]],1,FALSE)</f>
        <v>Product751</v>
      </c>
      <c r="H10193" s="3" t="str">
        <f>VLOOKUP(Table3[[#This Row],[PRODUCT ID]],Table1[[PRODUCT]:[SELLING PRICE]],2,FALSE)</f>
        <v>Category2</v>
      </c>
      <c r="I10193" s="3" t="str">
        <f>VLOOKUP(Table3[[#This Row],[PRODUCT ID]],Table1[[PRODUCT]:[SELLING PRICE]],3,FALSE)</f>
        <v>Lt</v>
      </c>
      <c r="J10193" s="16">
        <f ca="1">VLOOKUP(Table3[[#This Row],[PRODUCT ID]],Table1[[PRODUCT]:[SELLING PRICE]],4,FALSE)</f>
        <v>32</v>
      </c>
      <c r="K10193" s="16">
        <f ca="1">VLOOKUP(Table3[[#This Row],[PRODUCT ID]],Table1[[PRODUCT]:[SELLING PRICE]],5,FALSE)</f>
        <v>161.47287608030433</v>
      </c>
      <c r="L10193" s="16">
        <f ca="1">J10193*Table3[[#This Row],[QUANTITY]]</f>
        <v>256</v>
      </c>
      <c r="M10193" s="16">
        <f ca="1">K10193*Table3[[#This Row],[QUANTITY]]*(1-Table3[[#This Row],[DISCOUNT %]])</f>
        <v>1273.9326548574379</v>
      </c>
      <c r="N10193" s="3">
        <f>DAY(Table3[[#This Row],[DATE]])</f>
        <v>26</v>
      </c>
      <c r="O10193" s="3" t="str">
        <f>TEXT(Table3[[#This Row],[DATE]],"mmm")</f>
        <v>Nov</v>
      </c>
      <c r="P10193" s="3">
        <f>YEAR(Table3[[#This Row],[DATE]])</f>
        <v>2048</v>
      </c>
    </row>
    <row r="10194" spans="1:16" x14ac:dyDescent="0.3">
      <c r="A10194" s="6">
        <v>54389</v>
      </c>
      <c r="B10194" s="7" t="s">
        <v>1804</v>
      </c>
      <c r="C10194" s="9">
        <f t="shared" ca="1" si="318"/>
        <v>5</v>
      </c>
      <c r="D10194" s="9" t="s">
        <v>2115</v>
      </c>
      <c r="E10194" s="9" t="s">
        <v>2116</v>
      </c>
      <c r="F10194" s="10">
        <f t="shared" ca="1" si="319"/>
        <v>7.8088614085823599E-2</v>
      </c>
      <c r="G10194" s="3" t="str">
        <f>VLOOKUP(Table3[[#This Row],[PRODUCT ID]],Table1[[PRODUCT]:[SELLING PRICE]],1,FALSE)</f>
        <v>Product752</v>
      </c>
      <c r="H10194" s="3" t="str">
        <f>VLOOKUP(Table3[[#This Row],[PRODUCT ID]],Table1[[PRODUCT]:[SELLING PRICE]],2,FALSE)</f>
        <v>Category3</v>
      </c>
      <c r="I10194" s="3" t="str">
        <f>VLOOKUP(Table3[[#This Row],[PRODUCT ID]],Table1[[PRODUCT]:[SELLING PRICE]],3,FALSE)</f>
        <v>Kg</v>
      </c>
      <c r="J10194" s="16">
        <f ca="1">VLOOKUP(Table3[[#This Row],[PRODUCT ID]],Table1[[PRODUCT]:[SELLING PRICE]],4,FALSE)</f>
        <v>30</v>
      </c>
      <c r="K10194" s="16">
        <f ca="1">VLOOKUP(Table3[[#This Row],[PRODUCT ID]],Table1[[PRODUCT]:[SELLING PRICE]],5,FALSE)</f>
        <v>41.000287275889683</v>
      </c>
      <c r="L10194" s="16">
        <f ca="1">J10194*Table3[[#This Row],[QUANTITY]]</f>
        <v>150</v>
      </c>
      <c r="M10194" s="16">
        <f ca="1">K10194*Table3[[#This Row],[QUANTITY]]*(1-Table3[[#This Row],[DISCOUNT %]])</f>
        <v>188.99315832697417</v>
      </c>
      <c r="N10194" s="3">
        <f>DAY(Table3[[#This Row],[DATE]])</f>
        <v>27</v>
      </c>
      <c r="O10194" s="3" t="str">
        <f>TEXT(Table3[[#This Row],[DATE]],"mmm")</f>
        <v>Nov</v>
      </c>
      <c r="P10194" s="3">
        <f>YEAR(Table3[[#This Row],[DATE]])</f>
        <v>2048</v>
      </c>
    </row>
    <row r="10195" spans="1:16" x14ac:dyDescent="0.3">
      <c r="A10195" s="6">
        <v>54390</v>
      </c>
      <c r="B10195" s="7" t="s">
        <v>1805</v>
      </c>
      <c r="C10195" s="9">
        <f t="shared" ca="1" si="318"/>
        <v>7</v>
      </c>
      <c r="D10195" s="9" t="s">
        <v>2116</v>
      </c>
      <c r="E10195" s="9" t="s">
        <v>2116</v>
      </c>
      <c r="F10195" s="10">
        <f t="shared" ca="1" si="319"/>
        <v>5.8090647788193631E-2</v>
      </c>
      <c r="G10195" s="3" t="str">
        <f>VLOOKUP(Table3[[#This Row],[PRODUCT ID]],Table1[[PRODUCT]:[SELLING PRICE]],1,FALSE)</f>
        <v>Product753</v>
      </c>
      <c r="H10195" s="3" t="str">
        <f>VLOOKUP(Table3[[#This Row],[PRODUCT ID]],Table1[[PRODUCT]:[SELLING PRICE]],2,FALSE)</f>
        <v>Category4</v>
      </c>
      <c r="I10195" s="3" t="str">
        <f>VLOOKUP(Table3[[#This Row],[PRODUCT ID]],Table1[[PRODUCT]:[SELLING PRICE]],3,FALSE)</f>
        <v>Lt</v>
      </c>
      <c r="J10195" s="16">
        <f ca="1">VLOOKUP(Table3[[#This Row],[PRODUCT ID]],Table1[[PRODUCT]:[SELLING PRICE]],4,FALSE)</f>
        <v>123</v>
      </c>
      <c r="K10195" s="16">
        <f ca="1">VLOOKUP(Table3[[#This Row],[PRODUCT ID]],Table1[[PRODUCT]:[SELLING PRICE]],5,FALSE)</f>
        <v>262.34332343602239</v>
      </c>
      <c r="L10195" s="16">
        <f ca="1">J10195*Table3[[#This Row],[QUANTITY]]</f>
        <v>861</v>
      </c>
      <c r="M10195" s="16">
        <f ca="1">K10195*Table3[[#This Row],[QUANTITY]]*(1-Table3[[#This Row],[DISCOUNT %]])</f>
        <v>1729.7254088430138</v>
      </c>
      <c r="N10195" s="3">
        <f>DAY(Table3[[#This Row],[DATE]])</f>
        <v>28</v>
      </c>
      <c r="O10195" s="3" t="str">
        <f>TEXT(Table3[[#This Row],[DATE]],"mmm")</f>
        <v>Nov</v>
      </c>
      <c r="P10195" s="3">
        <f>YEAR(Table3[[#This Row],[DATE]])</f>
        <v>2048</v>
      </c>
    </row>
    <row r="10196" spans="1:16" x14ac:dyDescent="0.3">
      <c r="A10196" s="6">
        <v>54391</v>
      </c>
      <c r="B10196" s="7" t="s">
        <v>1806</v>
      </c>
      <c r="C10196" s="9">
        <f t="shared" ca="1" si="318"/>
        <v>1</v>
      </c>
      <c r="D10196" s="9" t="s">
        <v>2117</v>
      </c>
      <c r="E10196" s="9" t="s">
        <v>2116</v>
      </c>
      <c r="F10196" s="10">
        <f t="shared" ca="1" si="319"/>
        <v>4.4928514880998929E-2</v>
      </c>
      <c r="G10196" s="3" t="str">
        <f>VLOOKUP(Table3[[#This Row],[PRODUCT ID]],Table1[[PRODUCT]:[SELLING PRICE]],1,FALSE)</f>
        <v>Product754</v>
      </c>
      <c r="H10196" s="3" t="str">
        <f>VLOOKUP(Table3[[#This Row],[PRODUCT ID]],Table1[[PRODUCT]:[SELLING PRICE]],2,FALSE)</f>
        <v>Category5</v>
      </c>
      <c r="I10196" s="3" t="str">
        <f>VLOOKUP(Table3[[#This Row],[PRODUCT ID]],Table1[[PRODUCT]:[SELLING PRICE]],3,FALSE)</f>
        <v>Ft</v>
      </c>
      <c r="J10196" s="16">
        <f ca="1">VLOOKUP(Table3[[#This Row],[PRODUCT ID]],Table1[[PRODUCT]:[SELLING PRICE]],4,FALSE)</f>
        <v>52</v>
      </c>
      <c r="K10196" s="16">
        <f ca="1">VLOOKUP(Table3[[#This Row],[PRODUCT ID]],Table1[[PRODUCT]:[SELLING PRICE]],5,FALSE)</f>
        <v>190.97236790073669</v>
      </c>
      <c r="L10196" s="16">
        <f ca="1">J10196*Table3[[#This Row],[QUANTITY]]</f>
        <v>52</v>
      </c>
      <c r="M10196" s="16">
        <f ca="1">K10196*Table3[[#This Row],[QUANTITY]]*(1-Table3[[#This Row],[DISCOUNT %]])</f>
        <v>182.39226302764882</v>
      </c>
      <c r="N10196" s="3">
        <f>DAY(Table3[[#This Row],[DATE]])</f>
        <v>29</v>
      </c>
      <c r="O10196" s="3" t="str">
        <f>TEXT(Table3[[#This Row],[DATE]],"mmm")</f>
        <v>Nov</v>
      </c>
      <c r="P10196" s="3">
        <f>YEAR(Table3[[#This Row],[DATE]])</f>
        <v>2048</v>
      </c>
    </row>
    <row r="10197" spans="1:16" x14ac:dyDescent="0.3">
      <c r="A10197" s="6">
        <v>54392</v>
      </c>
      <c r="B10197" s="7" t="s">
        <v>1807</v>
      </c>
      <c r="C10197" s="9">
        <f t="shared" ca="1" si="318"/>
        <v>5</v>
      </c>
      <c r="D10197" s="9" t="s">
        <v>2115</v>
      </c>
      <c r="E10197" s="9" t="s">
        <v>2116</v>
      </c>
      <c r="F10197" s="10">
        <f t="shared" ca="1" si="319"/>
        <v>9.2304839853536449E-2</v>
      </c>
      <c r="G10197" s="3" t="str">
        <f>VLOOKUP(Table3[[#This Row],[PRODUCT ID]],Table1[[PRODUCT]:[SELLING PRICE]],1,FALSE)</f>
        <v>Product755</v>
      </c>
      <c r="H10197" s="3" t="str">
        <f>VLOOKUP(Table3[[#This Row],[PRODUCT ID]],Table1[[PRODUCT]:[SELLING PRICE]],2,FALSE)</f>
        <v>Category1</v>
      </c>
      <c r="I10197" s="3" t="str">
        <f>VLOOKUP(Table3[[#This Row],[PRODUCT ID]],Table1[[PRODUCT]:[SELLING PRICE]],3,FALSE)</f>
        <v>Kg</v>
      </c>
      <c r="J10197" s="16">
        <f ca="1">VLOOKUP(Table3[[#This Row],[PRODUCT ID]],Table1[[PRODUCT]:[SELLING PRICE]],4,FALSE)</f>
        <v>189</v>
      </c>
      <c r="K10197" s="16">
        <f ca="1">VLOOKUP(Table3[[#This Row],[PRODUCT ID]],Table1[[PRODUCT]:[SELLING PRICE]],5,FALSE)</f>
        <v>146.1998228048906</v>
      </c>
      <c r="L10197" s="16">
        <f ca="1">J10197*Table3[[#This Row],[QUANTITY]]</f>
        <v>945</v>
      </c>
      <c r="M10197" s="16">
        <f ca="1">K10197*Table3[[#This Row],[QUANTITY]]*(1-Table3[[#This Row],[DISCOUNT %]])</f>
        <v>663.5243578713488</v>
      </c>
      <c r="N10197" s="3">
        <f>DAY(Table3[[#This Row],[DATE]])</f>
        <v>30</v>
      </c>
      <c r="O10197" s="3" t="str">
        <f>TEXT(Table3[[#This Row],[DATE]],"mmm")</f>
        <v>Nov</v>
      </c>
      <c r="P10197" s="3">
        <f>YEAR(Table3[[#This Row],[DATE]])</f>
        <v>2048</v>
      </c>
    </row>
    <row r="10198" spans="1:16" x14ac:dyDescent="0.3">
      <c r="A10198" s="6">
        <v>54393</v>
      </c>
      <c r="B10198" s="7" t="s">
        <v>1808</v>
      </c>
      <c r="C10198" s="9">
        <f t="shared" ca="1" si="318"/>
        <v>6</v>
      </c>
      <c r="D10198" s="9" t="s">
        <v>2115</v>
      </c>
      <c r="E10198" s="9" t="s">
        <v>2118</v>
      </c>
      <c r="F10198" s="10">
        <f t="shared" ca="1" si="319"/>
        <v>2.285924195597544E-2</v>
      </c>
      <c r="G10198" s="3" t="str">
        <f>VLOOKUP(Table3[[#This Row],[PRODUCT ID]],Table1[[PRODUCT]:[SELLING PRICE]],1,FALSE)</f>
        <v>Product756</v>
      </c>
      <c r="H10198" s="3" t="str">
        <f>VLOOKUP(Table3[[#This Row],[PRODUCT ID]],Table1[[PRODUCT]:[SELLING PRICE]],2,FALSE)</f>
        <v>Category2</v>
      </c>
      <c r="I10198" s="3" t="str">
        <f>VLOOKUP(Table3[[#This Row],[PRODUCT ID]],Table1[[PRODUCT]:[SELLING PRICE]],3,FALSE)</f>
        <v>No</v>
      </c>
      <c r="J10198" s="16">
        <f ca="1">VLOOKUP(Table3[[#This Row],[PRODUCT ID]],Table1[[PRODUCT]:[SELLING PRICE]],4,FALSE)</f>
        <v>147</v>
      </c>
      <c r="K10198" s="16">
        <f ca="1">VLOOKUP(Table3[[#This Row],[PRODUCT ID]],Table1[[PRODUCT]:[SELLING PRICE]],5,FALSE)</f>
        <v>239.00582580744091</v>
      </c>
      <c r="L10198" s="16">
        <f ca="1">J10198*Table3[[#This Row],[QUANTITY]]</f>
        <v>882</v>
      </c>
      <c r="M10198" s="16">
        <f ca="1">K10198*Table3[[#This Row],[QUANTITY]]*(1-Table3[[#This Row],[DISCOUNT %]])</f>
        <v>1401.2540028385254</v>
      </c>
      <c r="N10198" s="3">
        <f>DAY(Table3[[#This Row],[DATE]])</f>
        <v>1</v>
      </c>
      <c r="O10198" s="3" t="str">
        <f>TEXT(Table3[[#This Row],[DATE]],"mmm")</f>
        <v>Dec</v>
      </c>
      <c r="P10198" s="3">
        <f>YEAR(Table3[[#This Row],[DATE]])</f>
        <v>2048</v>
      </c>
    </row>
    <row r="10199" spans="1:16" x14ac:dyDescent="0.3">
      <c r="A10199" s="6">
        <v>54394</v>
      </c>
      <c r="B10199" s="7" t="s">
        <v>1809</v>
      </c>
      <c r="C10199" s="9">
        <f t="shared" ca="1" si="318"/>
        <v>6</v>
      </c>
      <c r="D10199" s="9" t="s">
        <v>2115</v>
      </c>
      <c r="E10199" s="9" t="s">
        <v>2116</v>
      </c>
      <c r="F10199" s="10">
        <f t="shared" ca="1" si="319"/>
        <v>4.7823136275891055E-2</v>
      </c>
      <c r="G10199" s="3" t="str">
        <f>VLOOKUP(Table3[[#This Row],[PRODUCT ID]],Table1[[PRODUCT]:[SELLING PRICE]],1,FALSE)</f>
        <v>Product757</v>
      </c>
      <c r="H10199" s="3" t="str">
        <f>VLOOKUP(Table3[[#This Row],[PRODUCT ID]],Table1[[PRODUCT]:[SELLING PRICE]],2,FALSE)</f>
        <v>Category3</v>
      </c>
      <c r="I10199" s="3" t="str">
        <f>VLOOKUP(Table3[[#This Row],[PRODUCT ID]],Table1[[PRODUCT]:[SELLING PRICE]],3,FALSE)</f>
        <v>No</v>
      </c>
      <c r="J10199" s="16">
        <f ca="1">VLOOKUP(Table3[[#This Row],[PRODUCT ID]],Table1[[PRODUCT]:[SELLING PRICE]],4,FALSE)</f>
        <v>118</v>
      </c>
      <c r="K10199" s="16">
        <f ca="1">VLOOKUP(Table3[[#This Row],[PRODUCT ID]],Table1[[PRODUCT]:[SELLING PRICE]],5,FALSE)</f>
        <v>136.86883360983109</v>
      </c>
      <c r="L10199" s="16">
        <f ca="1">J10199*Table3[[#This Row],[QUANTITY]]</f>
        <v>708</v>
      </c>
      <c r="M10199" s="16">
        <f ca="1">K10199*Table3[[#This Row],[QUANTITY]]*(1-Table3[[#This Row],[DISCOUNT %]])</f>
        <v>781.94002036911525</v>
      </c>
      <c r="N10199" s="3">
        <f>DAY(Table3[[#This Row],[DATE]])</f>
        <v>2</v>
      </c>
      <c r="O10199" s="3" t="str">
        <f>TEXT(Table3[[#This Row],[DATE]],"mmm")</f>
        <v>Dec</v>
      </c>
      <c r="P10199" s="3">
        <f>YEAR(Table3[[#This Row],[DATE]])</f>
        <v>2048</v>
      </c>
    </row>
    <row r="10200" spans="1:16" x14ac:dyDescent="0.3">
      <c r="A10200" s="6">
        <v>54395</v>
      </c>
      <c r="B10200" s="7" t="s">
        <v>1810</v>
      </c>
      <c r="C10200" s="9">
        <f t="shared" ca="1" si="318"/>
        <v>14</v>
      </c>
      <c r="D10200" s="9" t="s">
        <v>2116</v>
      </c>
      <c r="E10200" s="9" t="s">
        <v>2116</v>
      </c>
      <c r="F10200" s="10">
        <f t="shared" ca="1" si="319"/>
        <v>4.7257257956183997E-2</v>
      </c>
      <c r="G10200" s="3" t="str">
        <f>VLOOKUP(Table3[[#This Row],[PRODUCT ID]],Table1[[PRODUCT]:[SELLING PRICE]],1,FALSE)</f>
        <v>Product758</v>
      </c>
      <c r="H10200" s="3" t="str">
        <f>VLOOKUP(Table3[[#This Row],[PRODUCT ID]],Table1[[PRODUCT]:[SELLING PRICE]],2,FALSE)</f>
        <v>Category4</v>
      </c>
      <c r="I10200" s="3" t="str">
        <f>VLOOKUP(Table3[[#This Row],[PRODUCT ID]],Table1[[PRODUCT]:[SELLING PRICE]],3,FALSE)</f>
        <v>Ft</v>
      </c>
      <c r="J10200" s="16">
        <f ca="1">VLOOKUP(Table3[[#This Row],[PRODUCT ID]],Table1[[PRODUCT]:[SELLING PRICE]],4,FALSE)</f>
        <v>151</v>
      </c>
      <c r="K10200" s="16">
        <f ca="1">VLOOKUP(Table3[[#This Row],[PRODUCT ID]],Table1[[PRODUCT]:[SELLING PRICE]],5,FALSE)</f>
        <v>220.5801606451343</v>
      </c>
      <c r="L10200" s="16">
        <f ca="1">J10200*Table3[[#This Row],[QUANTITY]]</f>
        <v>2114</v>
      </c>
      <c r="M10200" s="16">
        <f ca="1">K10200*Table3[[#This Row],[QUANTITY]]*(1-Table3[[#This Row],[DISCOUNT %]])</f>
        <v>2942.1860593091496</v>
      </c>
      <c r="N10200" s="3">
        <f>DAY(Table3[[#This Row],[DATE]])</f>
        <v>3</v>
      </c>
      <c r="O10200" s="3" t="str">
        <f>TEXT(Table3[[#This Row],[DATE]],"mmm")</f>
        <v>Dec</v>
      </c>
      <c r="P10200" s="3">
        <f>YEAR(Table3[[#This Row],[DATE]])</f>
        <v>2048</v>
      </c>
    </row>
    <row r="10201" spans="1:16" x14ac:dyDescent="0.3">
      <c r="A10201" s="6">
        <v>54396</v>
      </c>
      <c r="B10201" s="7" t="s">
        <v>1811</v>
      </c>
      <c r="C10201" s="9">
        <f t="shared" ca="1" si="318"/>
        <v>8</v>
      </c>
      <c r="D10201" s="9" t="s">
        <v>2116</v>
      </c>
      <c r="E10201" s="9" t="s">
        <v>2116</v>
      </c>
      <c r="F10201" s="10">
        <f t="shared" ca="1" si="319"/>
        <v>5.2102036356049909E-2</v>
      </c>
      <c r="G10201" s="3" t="str">
        <f>VLOOKUP(Table3[[#This Row],[PRODUCT ID]],Table1[[PRODUCT]:[SELLING PRICE]],1,FALSE)</f>
        <v>Product759</v>
      </c>
      <c r="H10201" s="3" t="str">
        <f>VLOOKUP(Table3[[#This Row],[PRODUCT ID]],Table1[[PRODUCT]:[SELLING PRICE]],2,FALSE)</f>
        <v>Category5</v>
      </c>
      <c r="I10201" s="3" t="str">
        <f>VLOOKUP(Table3[[#This Row],[PRODUCT ID]],Table1[[PRODUCT]:[SELLING PRICE]],3,FALSE)</f>
        <v>No</v>
      </c>
      <c r="J10201" s="16">
        <f ca="1">VLOOKUP(Table3[[#This Row],[PRODUCT ID]],Table1[[PRODUCT]:[SELLING PRICE]],4,FALSE)</f>
        <v>78</v>
      </c>
      <c r="K10201" s="16">
        <f ca="1">VLOOKUP(Table3[[#This Row],[PRODUCT ID]],Table1[[PRODUCT]:[SELLING PRICE]],5,FALSE)</f>
        <v>91.040539731556066</v>
      </c>
      <c r="L10201" s="16">
        <f ca="1">J10201*Table3[[#This Row],[QUANTITY]]</f>
        <v>624</v>
      </c>
      <c r="M10201" s="16">
        <f ca="1">K10201*Table3[[#This Row],[QUANTITY]]*(1-Table3[[#This Row],[DISCOUNT %]])</f>
        <v>690.37713776470503</v>
      </c>
      <c r="N10201" s="3">
        <f>DAY(Table3[[#This Row],[DATE]])</f>
        <v>4</v>
      </c>
      <c r="O10201" s="3" t="str">
        <f>TEXT(Table3[[#This Row],[DATE]],"mmm")</f>
        <v>Dec</v>
      </c>
      <c r="P10201" s="3">
        <f>YEAR(Table3[[#This Row],[DATE]])</f>
        <v>2048</v>
      </c>
    </row>
    <row r="10202" spans="1:16" x14ac:dyDescent="0.3">
      <c r="A10202" s="6">
        <v>54397</v>
      </c>
      <c r="B10202" s="7" t="s">
        <v>1812</v>
      </c>
      <c r="C10202" s="9">
        <f t="shared" ca="1" si="318"/>
        <v>15</v>
      </c>
      <c r="D10202" s="9" t="s">
        <v>2116</v>
      </c>
      <c r="E10202" s="9" t="s">
        <v>2116</v>
      </c>
      <c r="F10202" s="10">
        <f t="shared" ca="1" si="319"/>
        <v>7.8411935512201575E-2</v>
      </c>
      <c r="G10202" s="3" t="str">
        <f>VLOOKUP(Table3[[#This Row],[PRODUCT ID]],Table1[[PRODUCT]:[SELLING PRICE]],1,FALSE)</f>
        <v>Product760</v>
      </c>
      <c r="H10202" s="3" t="str">
        <f>VLOOKUP(Table3[[#This Row],[PRODUCT ID]],Table1[[PRODUCT]:[SELLING PRICE]],2,FALSE)</f>
        <v>Category1</v>
      </c>
      <c r="I10202" s="3" t="str">
        <f>VLOOKUP(Table3[[#This Row],[PRODUCT ID]],Table1[[PRODUCT]:[SELLING PRICE]],3,FALSE)</f>
        <v>Kg</v>
      </c>
      <c r="J10202" s="16">
        <f ca="1">VLOOKUP(Table3[[#This Row],[PRODUCT ID]],Table1[[PRODUCT]:[SELLING PRICE]],4,FALSE)</f>
        <v>165</v>
      </c>
      <c r="K10202" s="16">
        <f ca="1">VLOOKUP(Table3[[#This Row],[PRODUCT ID]],Table1[[PRODUCT]:[SELLING PRICE]],5,FALSE)</f>
        <v>208.70073483425983</v>
      </c>
      <c r="L10202" s="16">
        <f ca="1">J10202*Table3[[#This Row],[QUANTITY]]</f>
        <v>2475</v>
      </c>
      <c r="M10202" s="16">
        <f ca="1">K10202*Table3[[#This Row],[QUANTITY]]*(1-Table3[[#This Row],[DISCOUNT %]])</f>
        <v>2885.0415940963012</v>
      </c>
      <c r="N10202" s="3">
        <f>DAY(Table3[[#This Row],[DATE]])</f>
        <v>5</v>
      </c>
      <c r="O10202" s="3" t="str">
        <f>TEXT(Table3[[#This Row],[DATE]],"mmm")</f>
        <v>Dec</v>
      </c>
      <c r="P10202" s="3">
        <f>YEAR(Table3[[#This Row],[DATE]])</f>
        <v>2048</v>
      </c>
    </row>
    <row r="10203" spans="1:16" x14ac:dyDescent="0.3">
      <c r="A10203" s="6">
        <v>54398</v>
      </c>
      <c r="B10203" s="7" t="s">
        <v>1813</v>
      </c>
      <c r="C10203" s="9">
        <f t="shared" ca="1" si="318"/>
        <v>6</v>
      </c>
      <c r="D10203" s="9" t="s">
        <v>2115</v>
      </c>
      <c r="E10203" s="9" t="s">
        <v>2116</v>
      </c>
      <c r="F10203" s="10">
        <f t="shared" ca="1" si="319"/>
        <v>7.1695669949104063E-2</v>
      </c>
      <c r="G10203" s="3" t="str">
        <f>VLOOKUP(Table3[[#This Row],[PRODUCT ID]],Table1[[PRODUCT]:[SELLING PRICE]],1,FALSE)</f>
        <v>Product761</v>
      </c>
      <c r="H10203" s="3" t="str">
        <f>VLOOKUP(Table3[[#This Row],[PRODUCT ID]],Table1[[PRODUCT]:[SELLING PRICE]],2,FALSE)</f>
        <v>Category2</v>
      </c>
      <c r="I10203" s="3" t="str">
        <f>VLOOKUP(Table3[[#This Row],[PRODUCT ID]],Table1[[PRODUCT]:[SELLING PRICE]],3,FALSE)</f>
        <v>Kg</v>
      </c>
      <c r="J10203" s="16">
        <f ca="1">VLOOKUP(Table3[[#This Row],[PRODUCT ID]],Table1[[PRODUCT]:[SELLING PRICE]],4,FALSE)</f>
        <v>244</v>
      </c>
      <c r="K10203" s="16">
        <f ca="1">VLOOKUP(Table3[[#This Row],[PRODUCT ID]],Table1[[PRODUCT]:[SELLING PRICE]],5,FALSE)</f>
        <v>257.93396309033</v>
      </c>
      <c r="L10203" s="16">
        <f ca="1">J10203*Table3[[#This Row],[QUANTITY]]</f>
        <v>1464</v>
      </c>
      <c r="M10203" s="16">
        <f ca="1">K10203*Table3[[#This Row],[QUANTITY]]*(1-Table3[[#This Row],[DISCOUNT %]])</f>
        <v>1436.6472888236478</v>
      </c>
      <c r="N10203" s="3">
        <f>DAY(Table3[[#This Row],[DATE]])</f>
        <v>6</v>
      </c>
      <c r="O10203" s="3" t="str">
        <f>TEXT(Table3[[#This Row],[DATE]],"mmm")</f>
        <v>Dec</v>
      </c>
      <c r="P10203" s="3">
        <f>YEAR(Table3[[#This Row],[DATE]])</f>
        <v>2048</v>
      </c>
    </row>
    <row r="10204" spans="1:16" x14ac:dyDescent="0.3">
      <c r="A10204" s="6">
        <v>54399</v>
      </c>
      <c r="B10204" s="7" t="s">
        <v>1814</v>
      </c>
      <c r="C10204" s="9">
        <f t="shared" ca="1" si="318"/>
        <v>2</v>
      </c>
      <c r="D10204" s="9" t="s">
        <v>2117</v>
      </c>
      <c r="E10204" s="9" t="s">
        <v>2118</v>
      </c>
      <c r="F10204" s="10">
        <f t="shared" ca="1" si="319"/>
        <v>6.4836837300517439E-2</v>
      </c>
      <c r="G10204" s="3" t="str">
        <f>VLOOKUP(Table3[[#This Row],[PRODUCT ID]],Table1[[PRODUCT]:[SELLING PRICE]],1,FALSE)</f>
        <v>Product762</v>
      </c>
      <c r="H10204" s="3" t="str">
        <f>VLOOKUP(Table3[[#This Row],[PRODUCT ID]],Table1[[PRODUCT]:[SELLING PRICE]],2,FALSE)</f>
        <v>Category3</v>
      </c>
      <c r="I10204" s="3" t="str">
        <f>VLOOKUP(Table3[[#This Row],[PRODUCT ID]],Table1[[PRODUCT]:[SELLING PRICE]],3,FALSE)</f>
        <v>Lt</v>
      </c>
      <c r="J10204" s="16">
        <f ca="1">VLOOKUP(Table3[[#This Row],[PRODUCT ID]],Table1[[PRODUCT]:[SELLING PRICE]],4,FALSE)</f>
        <v>145</v>
      </c>
      <c r="K10204" s="16">
        <f ca="1">VLOOKUP(Table3[[#This Row],[PRODUCT ID]],Table1[[PRODUCT]:[SELLING PRICE]],5,FALSE)</f>
        <v>222.61661439991499</v>
      </c>
      <c r="L10204" s="16">
        <f ca="1">J10204*Table3[[#This Row],[QUANTITY]]</f>
        <v>290</v>
      </c>
      <c r="M10204" s="16">
        <f ca="1">K10204*Table3[[#This Row],[QUANTITY]]*(1-Table3[[#This Row],[DISCOUNT %]])</f>
        <v>416.36571438335136</v>
      </c>
      <c r="N10204" s="3">
        <f>DAY(Table3[[#This Row],[DATE]])</f>
        <v>7</v>
      </c>
      <c r="O10204" s="3" t="str">
        <f>TEXT(Table3[[#This Row],[DATE]],"mmm")</f>
        <v>Dec</v>
      </c>
      <c r="P10204" s="3">
        <f>YEAR(Table3[[#This Row],[DATE]])</f>
        <v>2048</v>
      </c>
    </row>
    <row r="10205" spans="1:16" x14ac:dyDescent="0.3">
      <c r="A10205" s="6">
        <v>54400</v>
      </c>
      <c r="B10205" s="7" t="s">
        <v>1815</v>
      </c>
      <c r="C10205" s="9">
        <f t="shared" ca="1" si="318"/>
        <v>13</v>
      </c>
      <c r="D10205" s="9" t="s">
        <v>2117</v>
      </c>
      <c r="E10205" s="9" t="s">
        <v>2118</v>
      </c>
      <c r="F10205" s="10">
        <f t="shared" ca="1" si="319"/>
        <v>9.0171460785806359E-2</v>
      </c>
      <c r="G10205" s="3" t="str">
        <f>VLOOKUP(Table3[[#This Row],[PRODUCT ID]],Table1[[PRODUCT]:[SELLING PRICE]],1,FALSE)</f>
        <v>Product763</v>
      </c>
      <c r="H10205" s="3" t="str">
        <f>VLOOKUP(Table3[[#This Row],[PRODUCT ID]],Table1[[PRODUCT]:[SELLING PRICE]],2,FALSE)</f>
        <v>Category4</v>
      </c>
      <c r="I10205" s="3" t="str">
        <f>VLOOKUP(Table3[[#This Row],[PRODUCT ID]],Table1[[PRODUCT]:[SELLING PRICE]],3,FALSE)</f>
        <v>Kg</v>
      </c>
      <c r="J10205" s="16">
        <f ca="1">VLOOKUP(Table3[[#This Row],[PRODUCT ID]],Table1[[PRODUCT]:[SELLING PRICE]],4,FALSE)</f>
        <v>23</v>
      </c>
      <c r="K10205" s="16">
        <f ca="1">VLOOKUP(Table3[[#This Row],[PRODUCT ID]],Table1[[PRODUCT]:[SELLING PRICE]],5,FALSE)</f>
        <v>276.18781846878926</v>
      </c>
      <c r="L10205" s="16">
        <f ca="1">J10205*Table3[[#This Row],[QUANTITY]]</f>
        <v>299</v>
      </c>
      <c r="M10205" s="16">
        <f ca="1">K10205*Table3[[#This Row],[QUANTITY]]*(1-Table3[[#This Row],[DISCOUNT %]])</f>
        <v>3266.6862725407746</v>
      </c>
      <c r="N10205" s="3">
        <f>DAY(Table3[[#This Row],[DATE]])</f>
        <v>8</v>
      </c>
      <c r="O10205" s="3" t="str">
        <f>TEXT(Table3[[#This Row],[DATE]],"mmm")</f>
        <v>Dec</v>
      </c>
      <c r="P10205" s="3">
        <f>YEAR(Table3[[#This Row],[DATE]])</f>
        <v>2048</v>
      </c>
    </row>
    <row r="10206" spans="1:16" x14ac:dyDescent="0.3">
      <c r="A10206" s="6">
        <v>54401</v>
      </c>
      <c r="B10206" s="7" t="s">
        <v>1816</v>
      </c>
      <c r="C10206" s="9">
        <f t="shared" ca="1" si="318"/>
        <v>11</v>
      </c>
      <c r="D10206" s="9" t="s">
        <v>2116</v>
      </c>
      <c r="E10206" s="9" t="s">
        <v>2116</v>
      </c>
      <c r="F10206" s="10">
        <f t="shared" ca="1" si="319"/>
        <v>6.7122723711172033E-2</v>
      </c>
      <c r="G10206" s="3" t="str">
        <f>VLOOKUP(Table3[[#This Row],[PRODUCT ID]],Table1[[PRODUCT]:[SELLING PRICE]],1,FALSE)</f>
        <v>Product764</v>
      </c>
      <c r="H10206" s="3" t="str">
        <f>VLOOKUP(Table3[[#This Row],[PRODUCT ID]],Table1[[PRODUCT]:[SELLING PRICE]],2,FALSE)</f>
        <v>Category5</v>
      </c>
      <c r="I10206" s="3" t="str">
        <f>VLOOKUP(Table3[[#This Row],[PRODUCT ID]],Table1[[PRODUCT]:[SELLING PRICE]],3,FALSE)</f>
        <v>Lt</v>
      </c>
      <c r="J10206" s="16">
        <f ca="1">VLOOKUP(Table3[[#This Row],[PRODUCT ID]],Table1[[PRODUCT]:[SELLING PRICE]],4,FALSE)</f>
        <v>17</v>
      </c>
      <c r="K10206" s="16">
        <f ca="1">VLOOKUP(Table3[[#This Row],[PRODUCT ID]],Table1[[PRODUCT]:[SELLING PRICE]],5,FALSE)</f>
        <v>306.7576246089302</v>
      </c>
      <c r="L10206" s="16">
        <f ca="1">J10206*Table3[[#This Row],[QUANTITY]]</f>
        <v>187</v>
      </c>
      <c r="M10206" s="16">
        <f ca="1">K10206*Table3[[#This Row],[QUANTITY]]*(1-Table3[[#This Row],[DISCOUNT %]])</f>
        <v>3147.8393905861053</v>
      </c>
      <c r="N10206" s="3">
        <f>DAY(Table3[[#This Row],[DATE]])</f>
        <v>9</v>
      </c>
      <c r="O10206" s="3" t="str">
        <f>TEXT(Table3[[#This Row],[DATE]],"mmm")</f>
        <v>Dec</v>
      </c>
      <c r="P10206" s="3">
        <f>YEAR(Table3[[#This Row],[DATE]])</f>
        <v>2048</v>
      </c>
    </row>
    <row r="10207" spans="1:16" x14ac:dyDescent="0.3">
      <c r="A10207" s="6">
        <v>54402</v>
      </c>
      <c r="B10207" s="7" t="s">
        <v>1817</v>
      </c>
      <c r="C10207" s="9">
        <f t="shared" ca="1" si="318"/>
        <v>7</v>
      </c>
      <c r="D10207" s="9" t="s">
        <v>2116</v>
      </c>
      <c r="E10207" s="9" t="s">
        <v>2116</v>
      </c>
      <c r="F10207" s="10">
        <f t="shared" ca="1" si="319"/>
        <v>1.2769899851317979E-2</v>
      </c>
      <c r="G10207" s="3" t="str">
        <f>VLOOKUP(Table3[[#This Row],[PRODUCT ID]],Table1[[PRODUCT]:[SELLING PRICE]],1,FALSE)</f>
        <v>Product765</v>
      </c>
      <c r="H10207" s="3" t="str">
        <f>VLOOKUP(Table3[[#This Row],[PRODUCT ID]],Table1[[PRODUCT]:[SELLING PRICE]],2,FALSE)</f>
        <v>Category1</v>
      </c>
      <c r="I10207" s="3" t="str">
        <f>VLOOKUP(Table3[[#This Row],[PRODUCT ID]],Table1[[PRODUCT]:[SELLING PRICE]],3,FALSE)</f>
        <v>Ft</v>
      </c>
      <c r="J10207" s="16">
        <f ca="1">VLOOKUP(Table3[[#This Row],[PRODUCT ID]],Table1[[PRODUCT]:[SELLING PRICE]],4,FALSE)</f>
        <v>28</v>
      </c>
      <c r="K10207" s="16">
        <f ca="1">VLOOKUP(Table3[[#This Row],[PRODUCT ID]],Table1[[PRODUCT]:[SELLING PRICE]],5,FALSE)</f>
        <v>62.76588107094706</v>
      </c>
      <c r="L10207" s="16">
        <f ca="1">J10207*Table3[[#This Row],[QUANTITY]]</f>
        <v>196</v>
      </c>
      <c r="M10207" s="16">
        <f ca="1">K10207*Table3[[#This Row],[QUANTITY]]*(1-Table3[[#This Row],[DISCOUNT %]])</f>
        <v>433.75056938913934</v>
      </c>
      <c r="N10207" s="3">
        <f>DAY(Table3[[#This Row],[DATE]])</f>
        <v>10</v>
      </c>
      <c r="O10207" s="3" t="str">
        <f>TEXT(Table3[[#This Row],[DATE]],"mmm")</f>
        <v>Dec</v>
      </c>
      <c r="P10207" s="3">
        <f>YEAR(Table3[[#This Row],[DATE]])</f>
        <v>2048</v>
      </c>
    </row>
    <row r="10208" spans="1:16" x14ac:dyDescent="0.3">
      <c r="A10208" s="6">
        <v>54403</v>
      </c>
      <c r="B10208" s="7" t="s">
        <v>1818</v>
      </c>
      <c r="C10208" s="9">
        <f t="shared" ca="1" si="318"/>
        <v>2</v>
      </c>
      <c r="D10208" s="9" t="s">
        <v>2116</v>
      </c>
      <c r="E10208" s="9" t="s">
        <v>2116</v>
      </c>
      <c r="F10208" s="10">
        <f t="shared" ca="1" si="319"/>
        <v>2.4259780959393264E-2</v>
      </c>
      <c r="G10208" s="3" t="str">
        <f>VLOOKUP(Table3[[#This Row],[PRODUCT ID]],Table1[[PRODUCT]:[SELLING PRICE]],1,FALSE)</f>
        <v>Product766</v>
      </c>
      <c r="H10208" s="3" t="str">
        <f>VLOOKUP(Table3[[#This Row],[PRODUCT ID]],Table1[[PRODUCT]:[SELLING PRICE]],2,FALSE)</f>
        <v>Category2</v>
      </c>
      <c r="I10208" s="3" t="str">
        <f>VLOOKUP(Table3[[#This Row],[PRODUCT ID]],Table1[[PRODUCT]:[SELLING PRICE]],3,FALSE)</f>
        <v>Kg</v>
      </c>
      <c r="J10208" s="16">
        <f ca="1">VLOOKUP(Table3[[#This Row],[PRODUCT ID]],Table1[[PRODUCT]:[SELLING PRICE]],4,FALSE)</f>
        <v>25</v>
      </c>
      <c r="K10208" s="16">
        <f ca="1">VLOOKUP(Table3[[#This Row],[PRODUCT ID]],Table1[[PRODUCT]:[SELLING PRICE]],5,FALSE)</f>
        <v>111.56759516807857</v>
      </c>
      <c r="L10208" s="16">
        <f ca="1">J10208*Table3[[#This Row],[QUANTITY]]</f>
        <v>50</v>
      </c>
      <c r="M10208" s="16">
        <f ca="1">K10208*Table3[[#This Row],[QUANTITY]]*(1-Table3[[#This Row],[DISCOUNT %]])</f>
        <v>217.72197949426945</v>
      </c>
      <c r="N10208" s="3">
        <f>DAY(Table3[[#This Row],[DATE]])</f>
        <v>11</v>
      </c>
      <c r="O10208" s="3" t="str">
        <f>TEXT(Table3[[#This Row],[DATE]],"mmm")</f>
        <v>Dec</v>
      </c>
      <c r="P10208" s="3">
        <f>YEAR(Table3[[#This Row],[DATE]])</f>
        <v>2048</v>
      </c>
    </row>
    <row r="10209" spans="1:16" x14ac:dyDescent="0.3">
      <c r="A10209" s="6">
        <v>54404</v>
      </c>
      <c r="B10209" s="7" t="s">
        <v>1819</v>
      </c>
      <c r="C10209" s="9">
        <f t="shared" ca="1" si="318"/>
        <v>3</v>
      </c>
      <c r="D10209" s="9" t="s">
        <v>2116</v>
      </c>
      <c r="E10209" s="9" t="s">
        <v>2116</v>
      </c>
      <c r="F10209" s="10">
        <f t="shared" ca="1" si="319"/>
        <v>5.0645602307495922E-2</v>
      </c>
      <c r="G10209" s="3" t="str">
        <f>VLOOKUP(Table3[[#This Row],[PRODUCT ID]],Table1[[PRODUCT]:[SELLING PRICE]],1,FALSE)</f>
        <v>Product767</v>
      </c>
      <c r="H10209" s="3" t="str">
        <f>VLOOKUP(Table3[[#This Row],[PRODUCT ID]],Table1[[PRODUCT]:[SELLING PRICE]],2,FALSE)</f>
        <v>Category3</v>
      </c>
      <c r="I10209" s="3" t="str">
        <f>VLOOKUP(Table3[[#This Row],[PRODUCT ID]],Table1[[PRODUCT]:[SELLING PRICE]],3,FALSE)</f>
        <v>No</v>
      </c>
      <c r="J10209" s="16">
        <f ca="1">VLOOKUP(Table3[[#This Row],[PRODUCT ID]],Table1[[PRODUCT]:[SELLING PRICE]],4,FALSE)</f>
        <v>221</v>
      </c>
      <c r="K10209" s="16">
        <f ca="1">VLOOKUP(Table3[[#This Row],[PRODUCT ID]],Table1[[PRODUCT]:[SELLING PRICE]],5,FALSE)</f>
        <v>126.68339656331017</v>
      </c>
      <c r="L10209" s="16">
        <f ca="1">J10209*Table3[[#This Row],[QUANTITY]]</f>
        <v>663</v>
      </c>
      <c r="M10209" s="16">
        <f ca="1">K10209*Table3[[#This Row],[QUANTITY]]*(1-Table3[[#This Row],[DISCOUNT %]])</f>
        <v>360.80231892600591</v>
      </c>
      <c r="N10209" s="3">
        <f>DAY(Table3[[#This Row],[DATE]])</f>
        <v>12</v>
      </c>
      <c r="O10209" s="3" t="str">
        <f>TEXT(Table3[[#This Row],[DATE]],"mmm")</f>
        <v>Dec</v>
      </c>
      <c r="P10209" s="3">
        <f>YEAR(Table3[[#This Row],[DATE]])</f>
        <v>2048</v>
      </c>
    </row>
    <row r="10210" spans="1:16" x14ac:dyDescent="0.3">
      <c r="A10210" s="6">
        <v>54405</v>
      </c>
      <c r="B10210" s="7" t="s">
        <v>1820</v>
      </c>
      <c r="C10210" s="9">
        <f t="shared" ca="1" si="318"/>
        <v>10</v>
      </c>
      <c r="D10210" s="9" t="s">
        <v>2115</v>
      </c>
      <c r="E10210" s="9" t="s">
        <v>2118</v>
      </c>
      <c r="F10210" s="10">
        <f t="shared" ca="1" si="319"/>
        <v>2.8237040408398285E-2</v>
      </c>
      <c r="G10210" s="3" t="str">
        <f>VLOOKUP(Table3[[#This Row],[PRODUCT ID]],Table1[[PRODUCT]:[SELLING PRICE]],1,FALSE)</f>
        <v>Product768</v>
      </c>
      <c r="H10210" s="3" t="str">
        <f>VLOOKUP(Table3[[#This Row],[PRODUCT ID]],Table1[[PRODUCT]:[SELLING PRICE]],2,FALSE)</f>
        <v>Category4</v>
      </c>
      <c r="I10210" s="3" t="str">
        <f>VLOOKUP(Table3[[#This Row],[PRODUCT ID]],Table1[[PRODUCT]:[SELLING PRICE]],3,FALSE)</f>
        <v>No</v>
      </c>
      <c r="J10210" s="16">
        <f ca="1">VLOOKUP(Table3[[#This Row],[PRODUCT ID]],Table1[[PRODUCT]:[SELLING PRICE]],4,FALSE)</f>
        <v>194</v>
      </c>
      <c r="K10210" s="16">
        <f ca="1">VLOOKUP(Table3[[#This Row],[PRODUCT ID]],Table1[[PRODUCT]:[SELLING PRICE]],5,FALSE)</f>
        <v>91.682979381595558</v>
      </c>
      <c r="L10210" s="16">
        <f ca="1">J10210*Table3[[#This Row],[QUANTITY]]</f>
        <v>1940</v>
      </c>
      <c r="M10210" s="16">
        <f ca="1">K10210*Table3[[#This Row],[QUANTITY]]*(1-Table3[[#This Row],[DISCOUNT %]])</f>
        <v>890.94123388035098</v>
      </c>
      <c r="N10210" s="3">
        <f>DAY(Table3[[#This Row],[DATE]])</f>
        <v>13</v>
      </c>
      <c r="O10210" s="3" t="str">
        <f>TEXT(Table3[[#This Row],[DATE]],"mmm")</f>
        <v>Dec</v>
      </c>
      <c r="P10210" s="3">
        <f>YEAR(Table3[[#This Row],[DATE]])</f>
        <v>2048</v>
      </c>
    </row>
    <row r="10211" spans="1:16" x14ac:dyDescent="0.3">
      <c r="A10211" s="6">
        <v>54406</v>
      </c>
      <c r="B10211" s="7" t="s">
        <v>1821</v>
      </c>
      <c r="C10211" s="9">
        <f t="shared" ca="1" si="318"/>
        <v>8</v>
      </c>
      <c r="D10211" s="9" t="s">
        <v>2116</v>
      </c>
      <c r="E10211" s="9" t="s">
        <v>2116</v>
      </c>
      <c r="F10211" s="10">
        <f t="shared" ca="1" si="319"/>
        <v>2.7087197576956958E-2</v>
      </c>
      <c r="G10211" s="3" t="str">
        <f>VLOOKUP(Table3[[#This Row],[PRODUCT ID]],Table1[[PRODUCT]:[SELLING PRICE]],1,FALSE)</f>
        <v>Product769</v>
      </c>
      <c r="H10211" s="3" t="str">
        <f>VLOOKUP(Table3[[#This Row],[PRODUCT ID]],Table1[[PRODUCT]:[SELLING PRICE]],2,FALSE)</f>
        <v>Category1</v>
      </c>
      <c r="I10211" s="3" t="str">
        <f>VLOOKUP(Table3[[#This Row],[PRODUCT ID]],Table1[[PRODUCT]:[SELLING PRICE]],3,FALSE)</f>
        <v>Ft</v>
      </c>
      <c r="J10211" s="16">
        <f ca="1">VLOOKUP(Table3[[#This Row],[PRODUCT ID]],Table1[[PRODUCT]:[SELLING PRICE]],4,FALSE)</f>
        <v>165</v>
      </c>
      <c r="K10211" s="16">
        <f ca="1">VLOOKUP(Table3[[#This Row],[PRODUCT ID]],Table1[[PRODUCT]:[SELLING PRICE]],5,FALSE)</f>
        <v>281.08111779280364</v>
      </c>
      <c r="L10211" s="16">
        <f ca="1">J10211*Table3[[#This Row],[QUANTITY]]</f>
        <v>1320</v>
      </c>
      <c r="M10211" s="16">
        <f ca="1">K10211*Table3[[#This Row],[QUANTITY]]*(1-Table3[[#This Row],[DISCOUNT %]])</f>
        <v>2187.7393441599843</v>
      </c>
      <c r="N10211" s="3">
        <f>DAY(Table3[[#This Row],[DATE]])</f>
        <v>14</v>
      </c>
      <c r="O10211" s="3" t="str">
        <f>TEXT(Table3[[#This Row],[DATE]],"mmm")</f>
        <v>Dec</v>
      </c>
      <c r="P10211" s="3">
        <f>YEAR(Table3[[#This Row],[DATE]])</f>
        <v>2048</v>
      </c>
    </row>
    <row r="10212" spans="1:16" x14ac:dyDescent="0.3">
      <c r="A10212" s="6">
        <v>54407</v>
      </c>
      <c r="B10212" s="7" t="s">
        <v>1822</v>
      </c>
      <c r="C10212" s="9">
        <f t="shared" ca="1" si="318"/>
        <v>11</v>
      </c>
      <c r="D10212" s="9" t="s">
        <v>2117</v>
      </c>
      <c r="E10212" s="9" t="s">
        <v>2116</v>
      </c>
      <c r="F10212" s="10">
        <f t="shared" ca="1" si="319"/>
        <v>7.1109324968637602E-2</v>
      </c>
      <c r="G10212" s="3" t="str">
        <f>VLOOKUP(Table3[[#This Row],[PRODUCT ID]],Table1[[PRODUCT]:[SELLING PRICE]],1,FALSE)</f>
        <v>Product770</v>
      </c>
      <c r="H10212" s="3" t="str">
        <f>VLOOKUP(Table3[[#This Row],[PRODUCT ID]],Table1[[PRODUCT]:[SELLING PRICE]],2,FALSE)</f>
        <v>Category2</v>
      </c>
      <c r="I10212" s="3" t="str">
        <f>VLOOKUP(Table3[[#This Row],[PRODUCT ID]],Table1[[PRODUCT]:[SELLING PRICE]],3,FALSE)</f>
        <v>No</v>
      </c>
      <c r="J10212" s="16">
        <f ca="1">VLOOKUP(Table3[[#This Row],[PRODUCT ID]],Table1[[PRODUCT]:[SELLING PRICE]],4,FALSE)</f>
        <v>26</v>
      </c>
      <c r="K10212" s="16">
        <f ca="1">VLOOKUP(Table3[[#This Row],[PRODUCT ID]],Table1[[PRODUCT]:[SELLING PRICE]],5,FALSE)</f>
        <v>307.74405203070279</v>
      </c>
      <c r="L10212" s="16">
        <f ca="1">J10212*Table3[[#This Row],[QUANTITY]]</f>
        <v>286</v>
      </c>
      <c r="M10212" s="16">
        <f ca="1">K10212*Table3[[#This Row],[QUANTITY]]*(1-Table3[[#This Row],[DISCOUNT %]])</f>
        <v>3144.4663825045482</v>
      </c>
      <c r="N10212" s="3">
        <f>DAY(Table3[[#This Row],[DATE]])</f>
        <v>15</v>
      </c>
      <c r="O10212" s="3" t="str">
        <f>TEXT(Table3[[#This Row],[DATE]],"mmm")</f>
        <v>Dec</v>
      </c>
      <c r="P10212" s="3">
        <f>YEAR(Table3[[#This Row],[DATE]])</f>
        <v>2048</v>
      </c>
    </row>
    <row r="10213" spans="1:16" x14ac:dyDescent="0.3">
      <c r="A10213" s="6">
        <v>54408</v>
      </c>
      <c r="B10213" s="7" t="s">
        <v>1823</v>
      </c>
      <c r="C10213" s="9">
        <f t="shared" ca="1" si="318"/>
        <v>11</v>
      </c>
      <c r="D10213" s="9" t="s">
        <v>2115</v>
      </c>
      <c r="E10213" s="9" t="s">
        <v>2116</v>
      </c>
      <c r="F10213" s="10">
        <f t="shared" ca="1" si="319"/>
        <v>4.6194101259160784E-2</v>
      </c>
      <c r="G10213" s="3" t="str">
        <f>VLOOKUP(Table3[[#This Row],[PRODUCT ID]],Table1[[PRODUCT]:[SELLING PRICE]],1,FALSE)</f>
        <v>Product771</v>
      </c>
      <c r="H10213" s="3" t="str">
        <f>VLOOKUP(Table3[[#This Row],[PRODUCT ID]],Table1[[PRODUCT]:[SELLING PRICE]],2,FALSE)</f>
        <v>Category3</v>
      </c>
      <c r="I10213" s="3" t="str">
        <f>VLOOKUP(Table3[[#This Row],[PRODUCT ID]],Table1[[PRODUCT]:[SELLING PRICE]],3,FALSE)</f>
        <v>Kg</v>
      </c>
      <c r="J10213" s="16">
        <f ca="1">VLOOKUP(Table3[[#This Row],[PRODUCT ID]],Table1[[PRODUCT]:[SELLING PRICE]],4,FALSE)</f>
        <v>102</v>
      </c>
      <c r="K10213" s="16">
        <f ca="1">VLOOKUP(Table3[[#This Row],[PRODUCT ID]],Table1[[PRODUCT]:[SELLING PRICE]],5,FALSE)</f>
        <v>119.48414506172951</v>
      </c>
      <c r="L10213" s="16">
        <f ca="1">J10213*Table3[[#This Row],[QUANTITY]]</f>
        <v>1122</v>
      </c>
      <c r="M10213" s="16">
        <f ca="1">K10213*Table3[[#This Row],[QUANTITY]]*(1-Table3[[#This Row],[DISCOUNT %]])</f>
        <v>1253.6115060247209</v>
      </c>
      <c r="N10213" s="3">
        <f>DAY(Table3[[#This Row],[DATE]])</f>
        <v>16</v>
      </c>
      <c r="O10213" s="3" t="str">
        <f>TEXT(Table3[[#This Row],[DATE]],"mmm")</f>
        <v>Dec</v>
      </c>
      <c r="P10213" s="3">
        <f>YEAR(Table3[[#This Row],[DATE]])</f>
        <v>2048</v>
      </c>
    </row>
    <row r="10214" spans="1:16" x14ac:dyDescent="0.3">
      <c r="A10214" s="6">
        <v>54409</v>
      </c>
      <c r="B10214" s="7" t="s">
        <v>1824</v>
      </c>
      <c r="C10214" s="9">
        <f t="shared" ca="1" si="318"/>
        <v>13</v>
      </c>
      <c r="D10214" s="9" t="s">
        <v>2115</v>
      </c>
      <c r="E10214" s="9" t="s">
        <v>2116</v>
      </c>
      <c r="F10214" s="10">
        <f t="shared" ca="1" si="319"/>
        <v>6.0961385974459527E-2</v>
      </c>
      <c r="G10214" s="3" t="str">
        <f>VLOOKUP(Table3[[#This Row],[PRODUCT ID]],Table1[[PRODUCT]:[SELLING PRICE]],1,FALSE)</f>
        <v>Product772</v>
      </c>
      <c r="H10214" s="3" t="str">
        <f>VLOOKUP(Table3[[#This Row],[PRODUCT ID]],Table1[[PRODUCT]:[SELLING PRICE]],2,FALSE)</f>
        <v>Category4</v>
      </c>
      <c r="I10214" s="3" t="str">
        <f>VLOOKUP(Table3[[#This Row],[PRODUCT ID]],Table1[[PRODUCT]:[SELLING PRICE]],3,FALSE)</f>
        <v>Kg</v>
      </c>
      <c r="J10214" s="16">
        <f ca="1">VLOOKUP(Table3[[#This Row],[PRODUCT ID]],Table1[[PRODUCT]:[SELLING PRICE]],4,FALSE)</f>
        <v>20</v>
      </c>
      <c r="K10214" s="16">
        <f ca="1">VLOOKUP(Table3[[#This Row],[PRODUCT ID]],Table1[[PRODUCT]:[SELLING PRICE]],5,FALSE)</f>
        <v>284.49051781950675</v>
      </c>
      <c r="L10214" s="16">
        <f ca="1">J10214*Table3[[#This Row],[QUANTITY]]</f>
        <v>260</v>
      </c>
      <c r="M10214" s="16">
        <f ca="1">K10214*Table3[[#This Row],[QUANTITY]]*(1-Table3[[#This Row],[DISCOUNT %]])</f>
        <v>3472.9185602362932</v>
      </c>
      <c r="N10214" s="3">
        <f>DAY(Table3[[#This Row],[DATE]])</f>
        <v>17</v>
      </c>
      <c r="O10214" s="3" t="str">
        <f>TEXT(Table3[[#This Row],[DATE]],"mmm")</f>
        <v>Dec</v>
      </c>
      <c r="P10214" s="3">
        <f>YEAR(Table3[[#This Row],[DATE]])</f>
        <v>2048</v>
      </c>
    </row>
    <row r="10215" spans="1:16" x14ac:dyDescent="0.3">
      <c r="A10215" s="6">
        <v>54410</v>
      </c>
      <c r="B10215" s="7" t="s">
        <v>1825</v>
      </c>
      <c r="C10215" s="9">
        <f t="shared" ca="1" si="318"/>
        <v>10</v>
      </c>
      <c r="D10215" s="9" t="s">
        <v>2115</v>
      </c>
      <c r="E10215" s="9" t="s">
        <v>2116</v>
      </c>
      <c r="F10215" s="10">
        <f t="shared" ca="1" si="319"/>
        <v>1.768214204876456E-2</v>
      </c>
      <c r="G10215" s="3" t="str">
        <f>VLOOKUP(Table3[[#This Row],[PRODUCT ID]],Table1[[PRODUCT]:[SELLING PRICE]],1,FALSE)</f>
        <v>Product773</v>
      </c>
      <c r="H10215" s="3" t="str">
        <f>VLOOKUP(Table3[[#This Row],[PRODUCT ID]],Table1[[PRODUCT]:[SELLING PRICE]],2,FALSE)</f>
        <v>Category5</v>
      </c>
      <c r="I10215" s="3" t="str">
        <f>VLOOKUP(Table3[[#This Row],[PRODUCT ID]],Table1[[PRODUCT]:[SELLING PRICE]],3,FALSE)</f>
        <v>Lt</v>
      </c>
      <c r="J10215" s="16">
        <f ca="1">VLOOKUP(Table3[[#This Row],[PRODUCT ID]],Table1[[PRODUCT]:[SELLING PRICE]],4,FALSE)</f>
        <v>140</v>
      </c>
      <c r="K10215" s="16">
        <f ca="1">VLOOKUP(Table3[[#This Row],[PRODUCT ID]],Table1[[PRODUCT]:[SELLING PRICE]],5,FALSE)</f>
        <v>188.72077643132155</v>
      </c>
      <c r="L10215" s="16">
        <f ca="1">J10215*Table3[[#This Row],[QUANTITY]]</f>
        <v>1400</v>
      </c>
      <c r="M10215" s="16">
        <f ca="1">K10215*Table3[[#This Row],[QUANTITY]]*(1-Table3[[#This Row],[DISCOUNT %]])</f>
        <v>1853.8378885490981</v>
      </c>
      <c r="N10215" s="3">
        <f>DAY(Table3[[#This Row],[DATE]])</f>
        <v>18</v>
      </c>
      <c r="O10215" s="3" t="str">
        <f>TEXT(Table3[[#This Row],[DATE]],"mmm")</f>
        <v>Dec</v>
      </c>
      <c r="P10215" s="3">
        <f>YEAR(Table3[[#This Row],[DATE]])</f>
        <v>2048</v>
      </c>
    </row>
    <row r="10216" spans="1:16" x14ac:dyDescent="0.3">
      <c r="A10216" s="6">
        <v>54411</v>
      </c>
      <c r="B10216" s="7" t="s">
        <v>1826</v>
      </c>
      <c r="C10216" s="9">
        <f t="shared" ca="1" si="318"/>
        <v>6</v>
      </c>
      <c r="D10216" s="9" t="s">
        <v>2116</v>
      </c>
      <c r="E10216" s="9" t="s">
        <v>2118</v>
      </c>
      <c r="F10216" s="10">
        <f t="shared" ca="1" si="319"/>
        <v>3.6146054241060065E-2</v>
      </c>
      <c r="G10216" s="3" t="str">
        <f>VLOOKUP(Table3[[#This Row],[PRODUCT ID]],Table1[[PRODUCT]:[SELLING PRICE]],1,FALSE)</f>
        <v>Product774</v>
      </c>
      <c r="H10216" s="3" t="str">
        <f>VLOOKUP(Table3[[#This Row],[PRODUCT ID]],Table1[[PRODUCT]:[SELLING PRICE]],2,FALSE)</f>
        <v>Category1</v>
      </c>
      <c r="I10216" s="3" t="str">
        <f>VLOOKUP(Table3[[#This Row],[PRODUCT ID]],Table1[[PRODUCT]:[SELLING PRICE]],3,FALSE)</f>
        <v>Kg</v>
      </c>
      <c r="J10216" s="16">
        <f ca="1">VLOOKUP(Table3[[#This Row],[PRODUCT ID]],Table1[[PRODUCT]:[SELLING PRICE]],4,FALSE)</f>
        <v>186</v>
      </c>
      <c r="K10216" s="16">
        <f ca="1">VLOOKUP(Table3[[#This Row],[PRODUCT ID]],Table1[[PRODUCT]:[SELLING PRICE]],5,FALSE)</f>
        <v>40.141217423641905</v>
      </c>
      <c r="L10216" s="16">
        <f ca="1">J10216*Table3[[#This Row],[QUANTITY]]</f>
        <v>1116</v>
      </c>
      <c r="M10216" s="16">
        <f ca="1">K10216*Table3[[#This Row],[QUANTITY]]*(1-Table3[[#This Row],[DISCOUNT %]])</f>
        <v>232.14162480806854</v>
      </c>
      <c r="N10216" s="3">
        <f>DAY(Table3[[#This Row],[DATE]])</f>
        <v>19</v>
      </c>
      <c r="O10216" s="3" t="str">
        <f>TEXT(Table3[[#This Row],[DATE]],"mmm")</f>
        <v>Dec</v>
      </c>
      <c r="P10216" s="3">
        <f>YEAR(Table3[[#This Row],[DATE]])</f>
        <v>2048</v>
      </c>
    </row>
    <row r="10217" spans="1:16" x14ac:dyDescent="0.3">
      <c r="A10217" s="6">
        <v>54412</v>
      </c>
      <c r="B10217" s="7" t="s">
        <v>1827</v>
      </c>
      <c r="C10217" s="9">
        <f t="shared" ca="1" si="318"/>
        <v>1</v>
      </c>
      <c r="D10217" s="9" t="s">
        <v>2116</v>
      </c>
      <c r="E10217" s="9" t="s">
        <v>2118</v>
      </c>
      <c r="F10217" s="10">
        <f t="shared" ca="1" si="319"/>
        <v>4.3744135791159426E-2</v>
      </c>
      <c r="G10217" s="3" t="str">
        <f>VLOOKUP(Table3[[#This Row],[PRODUCT ID]],Table1[[PRODUCT]:[SELLING PRICE]],1,FALSE)</f>
        <v>Product775</v>
      </c>
      <c r="H10217" s="3" t="str">
        <f>VLOOKUP(Table3[[#This Row],[PRODUCT ID]],Table1[[PRODUCT]:[SELLING PRICE]],2,FALSE)</f>
        <v>Category2</v>
      </c>
      <c r="I10217" s="3" t="str">
        <f>VLOOKUP(Table3[[#This Row],[PRODUCT ID]],Table1[[PRODUCT]:[SELLING PRICE]],3,FALSE)</f>
        <v>Lt</v>
      </c>
      <c r="J10217" s="16">
        <f ca="1">VLOOKUP(Table3[[#This Row],[PRODUCT ID]],Table1[[PRODUCT]:[SELLING PRICE]],4,FALSE)</f>
        <v>130</v>
      </c>
      <c r="K10217" s="16">
        <f ca="1">VLOOKUP(Table3[[#This Row],[PRODUCT ID]],Table1[[PRODUCT]:[SELLING PRICE]],5,FALSE)</f>
        <v>144.35704405300436</v>
      </c>
      <c r="L10217" s="16">
        <f ca="1">J10217*Table3[[#This Row],[QUANTITY]]</f>
        <v>130</v>
      </c>
      <c r="M10217" s="16">
        <f ca="1">K10217*Table3[[#This Row],[QUANTITY]]*(1-Table3[[#This Row],[DISCOUNT %]])</f>
        <v>138.04226991553935</v>
      </c>
      <c r="N10217" s="3">
        <f>DAY(Table3[[#This Row],[DATE]])</f>
        <v>20</v>
      </c>
      <c r="O10217" s="3" t="str">
        <f>TEXT(Table3[[#This Row],[DATE]],"mmm")</f>
        <v>Dec</v>
      </c>
      <c r="P10217" s="3">
        <f>YEAR(Table3[[#This Row],[DATE]])</f>
        <v>2048</v>
      </c>
    </row>
    <row r="10218" spans="1:16" x14ac:dyDescent="0.3">
      <c r="A10218" s="6">
        <v>54413</v>
      </c>
      <c r="B10218" s="7" t="s">
        <v>1828</v>
      </c>
      <c r="C10218" s="9">
        <f t="shared" ca="1" si="318"/>
        <v>7</v>
      </c>
      <c r="D10218" s="9" t="s">
        <v>2116</v>
      </c>
      <c r="E10218" s="9" t="s">
        <v>2116</v>
      </c>
      <c r="F10218" s="10">
        <f t="shared" ca="1" si="319"/>
        <v>9.8164492191235908E-2</v>
      </c>
      <c r="G10218" s="3" t="str">
        <f>VLOOKUP(Table3[[#This Row],[PRODUCT ID]],Table1[[PRODUCT]:[SELLING PRICE]],1,FALSE)</f>
        <v>Product776</v>
      </c>
      <c r="H10218" s="3" t="str">
        <f>VLOOKUP(Table3[[#This Row],[PRODUCT ID]],Table1[[PRODUCT]:[SELLING PRICE]],2,FALSE)</f>
        <v>Category3</v>
      </c>
      <c r="I10218" s="3" t="str">
        <f>VLOOKUP(Table3[[#This Row],[PRODUCT ID]],Table1[[PRODUCT]:[SELLING PRICE]],3,FALSE)</f>
        <v>Ft</v>
      </c>
      <c r="J10218" s="16">
        <f ca="1">VLOOKUP(Table3[[#This Row],[PRODUCT ID]],Table1[[PRODUCT]:[SELLING PRICE]],4,FALSE)</f>
        <v>135</v>
      </c>
      <c r="K10218" s="16">
        <f ca="1">VLOOKUP(Table3[[#This Row],[PRODUCT ID]],Table1[[PRODUCT]:[SELLING PRICE]],5,FALSE)</f>
        <v>262.15347862789372</v>
      </c>
      <c r="L10218" s="16">
        <f ca="1">J10218*Table3[[#This Row],[QUANTITY]]</f>
        <v>945</v>
      </c>
      <c r="M10218" s="16">
        <f ca="1">K10218*Table3[[#This Row],[QUANTITY]]*(1-Table3[[#This Row],[DISCOUNT %]])</f>
        <v>1654.9352086555436</v>
      </c>
      <c r="N10218" s="3">
        <f>DAY(Table3[[#This Row],[DATE]])</f>
        <v>21</v>
      </c>
      <c r="O10218" s="3" t="str">
        <f>TEXT(Table3[[#This Row],[DATE]],"mmm")</f>
        <v>Dec</v>
      </c>
      <c r="P10218" s="3">
        <f>YEAR(Table3[[#This Row],[DATE]])</f>
        <v>2048</v>
      </c>
    </row>
    <row r="10219" spans="1:16" x14ac:dyDescent="0.3">
      <c r="A10219" s="6">
        <v>54414</v>
      </c>
      <c r="B10219" s="7" t="s">
        <v>1829</v>
      </c>
      <c r="C10219" s="9">
        <f t="shared" ca="1" si="318"/>
        <v>4</v>
      </c>
      <c r="D10219" s="9" t="s">
        <v>2115</v>
      </c>
      <c r="E10219" s="9" t="s">
        <v>2116</v>
      </c>
      <c r="F10219" s="10">
        <f t="shared" ca="1" si="319"/>
        <v>6.9763294588089636E-2</v>
      </c>
      <c r="G10219" s="3" t="str">
        <f>VLOOKUP(Table3[[#This Row],[PRODUCT ID]],Table1[[PRODUCT]:[SELLING PRICE]],1,FALSE)</f>
        <v>Product777</v>
      </c>
      <c r="H10219" s="3" t="str">
        <f>VLOOKUP(Table3[[#This Row],[PRODUCT ID]],Table1[[PRODUCT]:[SELLING PRICE]],2,FALSE)</f>
        <v>Category4</v>
      </c>
      <c r="I10219" s="3" t="str">
        <f>VLOOKUP(Table3[[#This Row],[PRODUCT ID]],Table1[[PRODUCT]:[SELLING PRICE]],3,FALSE)</f>
        <v>Kg</v>
      </c>
      <c r="J10219" s="16">
        <f ca="1">VLOOKUP(Table3[[#This Row],[PRODUCT ID]],Table1[[PRODUCT]:[SELLING PRICE]],4,FALSE)</f>
        <v>165</v>
      </c>
      <c r="K10219" s="16">
        <f ca="1">VLOOKUP(Table3[[#This Row],[PRODUCT ID]],Table1[[PRODUCT]:[SELLING PRICE]],5,FALSE)</f>
        <v>81.268341091433086</v>
      </c>
      <c r="L10219" s="16">
        <f ca="1">J10219*Table3[[#This Row],[QUANTITY]]</f>
        <v>660</v>
      </c>
      <c r="M10219" s="16">
        <f ca="1">K10219*Table3[[#This Row],[QUANTITY]]*(1-Table3[[#This Row],[DISCOUNT %]])</f>
        <v>302.39517548474436</v>
      </c>
      <c r="N10219" s="3">
        <f>DAY(Table3[[#This Row],[DATE]])</f>
        <v>22</v>
      </c>
      <c r="O10219" s="3" t="str">
        <f>TEXT(Table3[[#This Row],[DATE]],"mmm")</f>
        <v>Dec</v>
      </c>
      <c r="P10219" s="3">
        <f>YEAR(Table3[[#This Row],[DATE]])</f>
        <v>2048</v>
      </c>
    </row>
    <row r="10220" spans="1:16" x14ac:dyDescent="0.3">
      <c r="A10220" s="6">
        <v>54415</v>
      </c>
      <c r="B10220" s="7" t="s">
        <v>1830</v>
      </c>
      <c r="C10220" s="9">
        <f t="shared" ca="1" si="318"/>
        <v>5</v>
      </c>
      <c r="D10220" s="9" t="s">
        <v>2117</v>
      </c>
      <c r="E10220" s="9" t="s">
        <v>2116</v>
      </c>
      <c r="F10220" s="10">
        <f t="shared" ca="1" si="319"/>
        <v>9.3755689806524101E-2</v>
      </c>
      <c r="G10220" s="3" t="str">
        <f>VLOOKUP(Table3[[#This Row],[PRODUCT ID]],Table1[[PRODUCT]:[SELLING PRICE]],1,FALSE)</f>
        <v>Product778</v>
      </c>
      <c r="H10220" s="3" t="str">
        <f>VLOOKUP(Table3[[#This Row],[PRODUCT ID]],Table1[[PRODUCT]:[SELLING PRICE]],2,FALSE)</f>
        <v>Category5</v>
      </c>
      <c r="I10220" s="3" t="str">
        <f>VLOOKUP(Table3[[#This Row],[PRODUCT ID]],Table1[[PRODUCT]:[SELLING PRICE]],3,FALSE)</f>
        <v>No</v>
      </c>
      <c r="J10220" s="16">
        <f ca="1">VLOOKUP(Table3[[#This Row],[PRODUCT ID]],Table1[[PRODUCT]:[SELLING PRICE]],4,FALSE)</f>
        <v>147</v>
      </c>
      <c r="K10220" s="16">
        <f ca="1">VLOOKUP(Table3[[#This Row],[PRODUCT ID]],Table1[[PRODUCT]:[SELLING PRICE]],5,FALSE)</f>
        <v>227.18560104882957</v>
      </c>
      <c r="L10220" s="16">
        <f ca="1">J10220*Table3[[#This Row],[QUANTITY]]</f>
        <v>735</v>
      </c>
      <c r="M10220" s="16">
        <f ca="1">K10220*Table3[[#This Row],[QUANTITY]]*(1-Table3[[#This Row],[DISCOUNT %]])</f>
        <v>1029.428291541934</v>
      </c>
      <c r="N10220" s="3">
        <f>DAY(Table3[[#This Row],[DATE]])</f>
        <v>23</v>
      </c>
      <c r="O10220" s="3" t="str">
        <f>TEXT(Table3[[#This Row],[DATE]],"mmm")</f>
        <v>Dec</v>
      </c>
      <c r="P10220" s="3">
        <f>YEAR(Table3[[#This Row],[DATE]])</f>
        <v>2048</v>
      </c>
    </row>
    <row r="10221" spans="1:16" x14ac:dyDescent="0.3">
      <c r="A10221" s="6">
        <v>54416</v>
      </c>
      <c r="B10221" s="7" t="s">
        <v>1831</v>
      </c>
      <c r="C10221" s="9">
        <f t="shared" ca="1" si="318"/>
        <v>3</v>
      </c>
      <c r="D10221" s="9" t="s">
        <v>2117</v>
      </c>
      <c r="E10221" s="9" t="s">
        <v>2116</v>
      </c>
      <c r="F10221" s="10">
        <f t="shared" ca="1" si="319"/>
        <v>5.2006378638448092E-2</v>
      </c>
      <c r="G10221" s="3" t="str">
        <f>VLOOKUP(Table3[[#This Row],[PRODUCT ID]],Table1[[PRODUCT]:[SELLING PRICE]],1,FALSE)</f>
        <v>Product779</v>
      </c>
      <c r="H10221" s="3" t="str">
        <f>VLOOKUP(Table3[[#This Row],[PRODUCT ID]],Table1[[PRODUCT]:[SELLING PRICE]],2,FALSE)</f>
        <v>Category1</v>
      </c>
      <c r="I10221" s="3" t="str">
        <f>VLOOKUP(Table3[[#This Row],[PRODUCT ID]],Table1[[PRODUCT]:[SELLING PRICE]],3,FALSE)</f>
        <v>No</v>
      </c>
      <c r="J10221" s="16">
        <f ca="1">VLOOKUP(Table3[[#This Row],[PRODUCT ID]],Table1[[PRODUCT]:[SELLING PRICE]],4,FALSE)</f>
        <v>84</v>
      </c>
      <c r="K10221" s="16">
        <f ca="1">VLOOKUP(Table3[[#This Row],[PRODUCT ID]],Table1[[PRODUCT]:[SELLING PRICE]],5,FALSE)</f>
        <v>69.72226463586928</v>
      </c>
      <c r="L10221" s="16">
        <f ca="1">J10221*Table3[[#This Row],[QUANTITY]]</f>
        <v>252</v>
      </c>
      <c r="M10221" s="16">
        <f ca="1">K10221*Table3[[#This Row],[QUANTITY]]*(1-Table3[[#This Row],[DISCOUNT %]])</f>
        <v>198.28878642505853</v>
      </c>
      <c r="N10221" s="3">
        <f>DAY(Table3[[#This Row],[DATE]])</f>
        <v>24</v>
      </c>
      <c r="O10221" s="3" t="str">
        <f>TEXT(Table3[[#This Row],[DATE]],"mmm")</f>
        <v>Dec</v>
      </c>
      <c r="P10221" s="3">
        <f>YEAR(Table3[[#This Row],[DATE]])</f>
        <v>2048</v>
      </c>
    </row>
    <row r="10222" spans="1:16" x14ac:dyDescent="0.3">
      <c r="A10222" s="6">
        <v>54417</v>
      </c>
      <c r="B10222" s="7" t="s">
        <v>1832</v>
      </c>
      <c r="C10222" s="9">
        <f t="shared" ca="1" si="318"/>
        <v>5</v>
      </c>
      <c r="D10222" s="9" t="s">
        <v>2116</v>
      </c>
      <c r="E10222" s="9" t="s">
        <v>2118</v>
      </c>
      <c r="F10222" s="10">
        <f t="shared" ca="1" si="319"/>
        <v>7.6404559090321747E-2</v>
      </c>
      <c r="G10222" s="3" t="str">
        <f>VLOOKUP(Table3[[#This Row],[PRODUCT ID]],Table1[[PRODUCT]:[SELLING PRICE]],1,FALSE)</f>
        <v>Product780</v>
      </c>
      <c r="H10222" s="3" t="str">
        <f>VLOOKUP(Table3[[#This Row],[PRODUCT ID]],Table1[[PRODUCT]:[SELLING PRICE]],2,FALSE)</f>
        <v>Category2</v>
      </c>
      <c r="I10222" s="3" t="str">
        <f>VLOOKUP(Table3[[#This Row],[PRODUCT ID]],Table1[[PRODUCT]:[SELLING PRICE]],3,FALSE)</f>
        <v>Ft</v>
      </c>
      <c r="J10222" s="16">
        <f ca="1">VLOOKUP(Table3[[#This Row],[PRODUCT ID]],Table1[[PRODUCT]:[SELLING PRICE]],4,FALSE)</f>
        <v>221</v>
      </c>
      <c r="K10222" s="16">
        <f ca="1">VLOOKUP(Table3[[#This Row],[PRODUCT ID]],Table1[[PRODUCT]:[SELLING PRICE]],5,FALSE)</f>
        <v>262.75487247541389</v>
      </c>
      <c r="L10222" s="16">
        <f ca="1">J10222*Table3[[#This Row],[QUANTITY]]</f>
        <v>1105</v>
      </c>
      <c r="M10222" s="16">
        <f ca="1">K10222*Table3[[#This Row],[QUANTITY]]*(1-Table3[[#This Row],[DISCOUNT %]])</f>
        <v>1213.3960114754807</v>
      </c>
      <c r="N10222" s="3">
        <f>DAY(Table3[[#This Row],[DATE]])</f>
        <v>25</v>
      </c>
      <c r="O10222" s="3" t="str">
        <f>TEXT(Table3[[#This Row],[DATE]],"mmm")</f>
        <v>Dec</v>
      </c>
      <c r="P10222" s="3">
        <f>YEAR(Table3[[#This Row],[DATE]])</f>
        <v>2048</v>
      </c>
    </row>
    <row r="10223" spans="1:16" x14ac:dyDescent="0.3">
      <c r="A10223" s="6">
        <v>54418</v>
      </c>
      <c r="B10223" s="7" t="s">
        <v>1833</v>
      </c>
      <c r="C10223" s="9">
        <f t="shared" ca="1" si="318"/>
        <v>8</v>
      </c>
      <c r="D10223" s="9" t="s">
        <v>2116</v>
      </c>
      <c r="E10223" s="9" t="s">
        <v>2116</v>
      </c>
      <c r="F10223" s="10">
        <f t="shared" ca="1" si="319"/>
        <v>2.6775649573952499E-2</v>
      </c>
      <c r="G10223" s="3" t="str">
        <f>VLOOKUP(Table3[[#This Row],[PRODUCT ID]],Table1[[PRODUCT]:[SELLING PRICE]],1,FALSE)</f>
        <v>Product781</v>
      </c>
      <c r="H10223" s="3" t="str">
        <f>VLOOKUP(Table3[[#This Row],[PRODUCT ID]],Table1[[PRODUCT]:[SELLING PRICE]],2,FALSE)</f>
        <v>Category3</v>
      </c>
      <c r="I10223" s="3" t="str">
        <f>VLOOKUP(Table3[[#This Row],[PRODUCT ID]],Table1[[PRODUCT]:[SELLING PRICE]],3,FALSE)</f>
        <v>No</v>
      </c>
      <c r="J10223" s="16">
        <f ca="1">VLOOKUP(Table3[[#This Row],[PRODUCT ID]],Table1[[PRODUCT]:[SELLING PRICE]],4,FALSE)</f>
        <v>173</v>
      </c>
      <c r="K10223" s="16">
        <f ca="1">VLOOKUP(Table3[[#This Row],[PRODUCT ID]],Table1[[PRODUCT]:[SELLING PRICE]],5,FALSE)</f>
        <v>53.994644994293523</v>
      </c>
      <c r="L10223" s="16">
        <f ca="1">J10223*Table3[[#This Row],[QUANTITY]]</f>
        <v>1384</v>
      </c>
      <c r="M10223" s="16">
        <f ca="1">K10223*Table3[[#This Row],[QUANTITY]]*(1-Table3[[#This Row],[DISCOUNT %]])</f>
        <v>420.39122640845079</v>
      </c>
      <c r="N10223" s="3">
        <f>DAY(Table3[[#This Row],[DATE]])</f>
        <v>26</v>
      </c>
      <c r="O10223" s="3" t="str">
        <f>TEXT(Table3[[#This Row],[DATE]],"mmm")</f>
        <v>Dec</v>
      </c>
      <c r="P10223" s="3">
        <f>YEAR(Table3[[#This Row],[DATE]])</f>
        <v>2048</v>
      </c>
    </row>
    <row r="10224" spans="1:16" x14ac:dyDescent="0.3">
      <c r="A10224" s="6">
        <v>54419</v>
      </c>
      <c r="B10224" s="7" t="s">
        <v>1834</v>
      </c>
      <c r="C10224" s="9">
        <f t="shared" ca="1" si="318"/>
        <v>11</v>
      </c>
      <c r="D10224" s="9" t="s">
        <v>2116</v>
      </c>
      <c r="E10224" s="9" t="s">
        <v>2116</v>
      </c>
      <c r="F10224" s="10">
        <f t="shared" ca="1" si="319"/>
        <v>9.3603574604412293E-2</v>
      </c>
      <c r="G10224" s="3" t="str">
        <f>VLOOKUP(Table3[[#This Row],[PRODUCT ID]],Table1[[PRODUCT]:[SELLING PRICE]],1,FALSE)</f>
        <v>Product782</v>
      </c>
      <c r="H10224" s="3" t="str">
        <f>VLOOKUP(Table3[[#This Row],[PRODUCT ID]],Table1[[PRODUCT]:[SELLING PRICE]],2,FALSE)</f>
        <v>Category4</v>
      </c>
      <c r="I10224" s="3" t="str">
        <f>VLOOKUP(Table3[[#This Row],[PRODUCT ID]],Table1[[PRODUCT]:[SELLING PRICE]],3,FALSE)</f>
        <v>Kg</v>
      </c>
      <c r="J10224" s="16">
        <f ca="1">VLOOKUP(Table3[[#This Row],[PRODUCT ID]],Table1[[PRODUCT]:[SELLING PRICE]],4,FALSE)</f>
        <v>229</v>
      </c>
      <c r="K10224" s="16">
        <f ca="1">VLOOKUP(Table3[[#This Row],[PRODUCT ID]],Table1[[PRODUCT]:[SELLING PRICE]],5,FALSE)</f>
        <v>97.479026665198788</v>
      </c>
      <c r="L10224" s="16">
        <f ca="1">J10224*Table3[[#This Row],[QUANTITY]]</f>
        <v>2519</v>
      </c>
      <c r="M10224" s="16">
        <f ca="1">K10224*Table3[[#This Row],[QUANTITY]]*(1-Table3[[#This Row],[DISCOUNT %]])</f>
        <v>971.90105452415082</v>
      </c>
      <c r="N10224" s="3">
        <f>DAY(Table3[[#This Row],[DATE]])</f>
        <v>27</v>
      </c>
      <c r="O10224" s="3" t="str">
        <f>TEXT(Table3[[#This Row],[DATE]],"mmm")</f>
        <v>Dec</v>
      </c>
      <c r="P10224" s="3">
        <f>YEAR(Table3[[#This Row],[DATE]])</f>
        <v>2048</v>
      </c>
    </row>
    <row r="10225" spans="1:16" x14ac:dyDescent="0.3">
      <c r="A10225" s="6">
        <v>54420</v>
      </c>
      <c r="B10225" s="7" t="s">
        <v>1835</v>
      </c>
      <c r="C10225" s="9">
        <f t="shared" ca="1" si="318"/>
        <v>11</v>
      </c>
      <c r="D10225" s="9" t="s">
        <v>2116</v>
      </c>
      <c r="E10225" s="9" t="s">
        <v>2116</v>
      </c>
      <c r="F10225" s="10">
        <f t="shared" ca="1" si="319"/>
        <v>1.586158437994295E-2</v>
      </c>
      <c r="G10225" s="3" t="str">
        <f>VLOOKUP(Table3[[#This Row],[PRODUCT ID]],Table1[[PRODUCT]:[SELLING PRICE]],1,FALSE)</f>
        <v>Product783</v>
      </c>
      <c r="H10225" s="3" t="str">
        <f>VLOOKUP(Table3[[#This Row],[PRODUCT ID]],Table1[[PRODUCT]:[SELLING PRICE]],2,FALSE)</f>
        <v>Category5</v>
      </c>
      <c r="I10225" s="3" t="str">
        <f>VLOOKUP(Table3[[#This Row],[PRODUCT ID]],Table1[[PRODUCT]:[SELLING PRICE]],3,FALSE)</f>
        <v>Kg</v>
      </c>
      <c r="J10225" s="16">
        <f ca="1">VLOOKUP(Table3[[#This Row],[PRODUCT ID]],Table1[[PRODUCT]:[SELLING PRICE]],4,FALSE)</f>
        <v>141</v>
      </c>
      <c r="K10225" s="16">
        <f ca="1">VLOOKUP(Table3[[#This Row],[PRODUCT ID]],Table1[[PRODUCT]:[SELLING PRICE]],5,FALSE)</f>
        <v>234.90257326311573</v>
      </c>
      <c r="L10225" s="16">
        <f ca="1">J10225*Table3[[#This Row],[QUANTITY]]</f>
        <v>1551</v>
      </c>
      <c r="M10225" s="16">
        <f ca="1">K10225*Table3[[#This Row],[QUANTITY]]*(1-Table3[[#This Row],[DISCOUNT %]])</f>
        <v>2542.9431090386079</v>
      </c>
      <c r="N10225" s="3">
        <f>DAY(Table3[[#This Row],[DATE]])</f>
        <v>28</v>
      </c>
      <c r="O10225" s="3" t="str">
        <f>TEXT(Table3[[#This Row],[DATE]],"mmm")</f>
        <v>Dec</v>
      </c>
      <c r="P10225" s="3">
        <f>YEAR(Table3[[#This Row],[DATE]])</f>
        <v>2048</v>
      </c>
    </row>
    <row r="10226" spans="1:16" x14ac:dyDescent="0.3">
      <c r="A10226" s="6">
        <v>54421</v>
      </c>
      <c r="B10226" s="7" t="s">
        <v>1836</v>
      </c>
      <c r="C10226" s="9">
        <f t="shared" ca="1" si="318"/>
        <v>3</v>
      </c>
      <c r="D10226" s="9" t="s">
        <v>2115</v>
      </c>
      <c r="E10226" s="9" t="s">
        <v>2116</v>
      </c>
      <c r="F10226" s="10">
        <f t="shared" ca="1" si="319"/>
        <v>7.7755394314553333E-2</v>
      </c>
      <c r="G10226" s="3" t="str">
        <f>VLOOKUP(Table3[[#This Row],[PRODUCT ID]],Table1[[PRODUCT]:[SELLING PRICE]],1,FALSE)</f>
        <v>Product784</v>
      </c>
      <c r="H10226" s="3" t="str">
        <f>VLOOKUP(Table3[[#This Row],[PRODUCT ID]],Table1[[PRODUCT]:[SELLING PRICE]],2,FALSE)</f>
        <v>Category1</v>
      </c>
      <c r="I10226" s="3" t="str">
        <f>VLOOKUP(Table3[[#This Row],[PRODUCT ID]],Table1[[PRODUCT]:[SELLING PRICE]],3,FALSE)</f>
        <v>Lt</v>
      </c>
      <c r="J10226" s="16">
        <f ca="1">VLOOKUP(Table3[[#This Row],[PRODUCT ID]],Table1[[PRODUCT]:[SELLING PRICE]],4,FALSE)</f>
        <v>248</v>
      </c>
      <c r="K10226" s="16">
        <f ca="1">VLOOKUP(Table3[[#This Row],[PRODUCT ID]],Table1[[PRODUCT]:[SELLING PRICE]],5,FALSE)</f>
        <v>40.790338047785028</v>
      </c>
      <c r="L10226" s="16">
        <f ca="1">J10226*Table3[[#This Row],[QUANTITY]]</f>
        <v>744</v>
      </c>
      <c r="M10226" s="16">
        <f ca="1">K10226*Table3[[#This Row],[QUANTITY]]*(1-Table3[[#This Row],[DISCOUNT %]])</f>
        <v>112.85600768596672</v>
      </c>
      <c r="N10226" s="3">
        <f>DAY(Table3[[#This Row],[DATE]])</f>
        <v>29</v>
      </c>
      <c r="O10226" s="3" t="str">
        <f>TEXT(Table3[[#This Row],[DATE]],"mmm")</f>
        <v>Dec</v>
      </c>
      <c r="P10226" s="3">
        <f>YEAR(Table3[[#This Row],[DATE]])</f>
        <v>2048</v>
      </c>
    </row>
    <row r="10227" spans="1:16" x14ac:dyDescent="0.3">
      <c r="A10227" s="6">
        <v>54422</v>
      </c>
      <c r="B10227" s="7" t="s">
        <v>1837</v>
      </c>
      <c r="C10227" s="9">
        <f t="shared" ca="1" si="318"/>
        <v>15</v>
      </c>
      <c r="D10227" s="9" t="s">
        <v>2116</v>
      </c>
      <c r="E10227" s="9" t="s">
        <v>2116</v>
      </c>
      <c r="F10227" s="10">
        <f t="shared" ca="1" si="319"/>
        <v>2.9360470008206865E-2</v>
      </c>
      <c r="G10227" s="3" t="str">
        <f>VLOOKUP(Table3[[#This Row],[PRODUCT ID]],Table1[[PRODUCT]:[SELLING PRICE]],1,FALSE)</f>
        <v>Product785</v>
      </c>
      <c r="H10227" s="3" t="str">
        <f>VLOOKUP(Table3[[#This Row],[PRODUCT ID]],Table1[[PRODUCT]:[SELLING PRICE]],2,FALSE)</f>
        <v>Category2</v>
      </c>
      <c r="I10227" s="3" t="str">
        <f>VLOOKUP(Table3[[#This Row],[PRODUCT ID]],Table1[[PRODUCT]:[SELLING PRICE]],3,FALSE)</f>
        <v>Kg</v>
      </c>
      <c r="J10227" s="16">
        <f ca="1">VLOOKUP(Table3[[#This Row],[PRODUCT ID]],Table1[[PRODUCT]:[SELLING PRICE]],4,FALSE)</f>
        <v>161</v>
      </c>
      <c r="K10227" s="16">
        <f ca="1">VLOOKUP(Table3[[#This Row],[PRODUCT ID]],Table1[[PRODUCT]:[SELLING PRICE]],5,FALSE)</f>
        <v>84.222594384039013</v>
      </c>
      <c r="L10227" s="16">
        <f ca="1">J10227*Table3[[#This Row],[QUANTITY]]</f>
        <v>2415</v>
      </c>
      <c r="M10227" s="16">
        <f ca="1">K10227*Table3[[#This Row],[QUANTITY]]*(1-Table3[[#This Row],[DISCOUNT %]])</f>
        <v>1226.246691414196</v>
      </c>
      <c r="N10227" s="3">
        <f>DAY(Table3[[#This Row],[DATE]])</f>
        <v>30</v>
      </c>
      <c r="O10227" s="3" t="str">
        <f>TEXT(Table3[[#This Row],[DATE]],"mmm")</f>
        <v>Dec</v>
      </c>
      <c r="P10227" s="3">
        <f>YEAR(Table3[[#This Row],[DATE]])</f>
        <v>2048</v>
      </c>
    </row>
    <row r="10228" spans="1:16" x14ac:dyDescent="0.3">
      <c r="A10228" s="6">
        <v>54423</v>
      </c>
      <c r="B10228" s="7" t="s">
        <v>1838</v>
      </c>
      <c r="C10228" s="9">
        <f t="shared" ca="1" si="318"/>
        <v>15</v>
      </c>
      <c r="D10228" s="9" t="s">
        <v>2117</v>
      </c>
      <c r="E10228" s="9" t="s">
        <v>2118</v>
      </c>
      <c r="F10228" s="10">
        <f t="shared" ca="1" si="319"/>
        <v>8.8317758243278463E-2</v>
      </c>
      <c r="G10228" s="3" t="str">
        <f>VLOOKUP(Table3[[#This Row],[PRODUCT ID]],Table1[[PRODUCT]:[SELLING PRICE]],1,FALSE)</f>
        <v>Product786</v>
      </c>
      <c r="H10228" s="3" t="str">
        <f>VLOOKUP(Table3[[#This Row],[PRODUCT ID]],Table1[[PRODUCT]:[SELLING PRICE]],2,FALSE)</f>
        <v>Category3</v>
      </c>
      <c r="I10228" s="3" t="str">
        <f>VLOOKUP(Table3[[#This Row],[PRODUCT ID]],Table1[[PRODUCT]:[SELLING PRICE]],3,FALSE)</f>
        <v>Lt</v>
      </c>
      <c r="J10228" s="16">
        <f ca="1">VLOOKUP(Table3[[#This Row],[PRODUCT ID]],Table1[[PRODUCT]:[SELLING PRICE]],4,FALSE)</f>
        <v>69</v>
      </c>
      <c r="K10228" s="16">
        <f ca="1">VLOOKUP(Table3[[#This Row],[PRODUCT ID]],Table1[[PRODUCT]:[SELLING PRICE]],5,FALSE)</f>
        <v>266.15699557290611</v>
      </c>
      <c r="L10228" s="16">
        <f ca="1">J10228*Table3[[#This Row],[QUANTITY]]</f>
        <v>1035</v>
      </c>
      <c r="M10228" s="16">
        <f ca="1">K10228*Table3[[#This Row],[QUANTITY]]*(1-Table3[[#This Row],[DISCOUNT %]])</f>
        <v>3639.759095747113</v>
      </c>
      <c r="N10228" s="3">
        <f>DAY(Table3[[#This Row],[DATE]])</f>
        <v>31</v>
      </c>
      <c r="O10228" s="3" t="str">
        <f>TEXT(Table3[[#This Row],[DATE]],"mmm")</f>
        <v>Dec</v>
      </c>
      <c r="P10228" s="3">
        <f>YEAR(Table3[[#This Row],[DATE]])</f>
        <v>2048</v>
      </c>
    </row>
    <row r="10229" spans="1:16" x14ac:dyDescent="0.3">
      <c r="A10229" s="6">
        <v>54424</v>
      </c>
      <c r="B10229" s="7" t="s">
        <v>1839</v>
      </c>
      <c r="C10229" s="9">
        <f t="shared" ca="1" si="318"/>
        <v>11</v>
      </c>
      <c r="D10229" s="9" t="s">
        <v>2115</v>
      </c>
      <c r="E10229" s="9" t="s">
        <v>2118</v>
      </c>
      <c r="F10229" s="10">
        <f t="shared" ca="1" si="319"/>
        <v>6.3151418000947757E-2</v>
      </c>
      <c r="G10229" s="3" t="str">
        <f>VLOOKUP(Table3[[#This Row],[PRODUCT ID]],Table1[[PRODUCT]:[SELLING PRICE]],1,FALSE)</f>
        <v>Product787</v>
      </c>
      <c r="H10229" s="3" t="str">
        <f>VLOOKUP(Table3[[#This Row],[PRODUCT ID]],Table1[[PRODUCT]:[SELLING PRICE]],2,FALSE)</f>
        <v>Category4</v>
      </c>
      <c r="I10229" s="3" t="str">
        <f>VLOOKUP(Table3[[#This Row],[PRODUCT ID]],Table1[[PRODUCT]:[SELLING PRICE]],3,FALSE)</f>
        <v>Ft</v>
      </c>
      <c r="J10229" s="16">
        <f ca="1">VLOOKUP(Table3[[#This Row],[PRODUCT ID]],Table1[[PRODUCT]:[SELLING PRICE]],4,FALSE)</f>
        <v>7</v>
      </c>
      <c r="K10229" s="16">
        <f ca="1">VLOOKUP(Table3[[#This Row],[PRODUCT ID]],Table1[[PRODUCT]:[SELLING PRICE]],5,FALSE)</f>
        <v>182.68316812436925</v>
      </c>
      <c r="L10229" s="16">
        <f ca="1">J10229*Table3[[#This Row],[QUANTITY]]</f>
        <v>77</v>
      </c>
      <c r="M10229" s="16">
        <f ca="1">K10229*Table3[[#This Row],[QUANTITY]]*(1-Table3[[#This Row],[DISCOUNT %]])</f>
        <v>1882.6111371365075</v>
      </c>
      <c r="N10229" s="3">
        <f>DAY(Table3[[#This Row],[DATE]])</f>
        <v>1</v>
      </c>
      <c r="O10229" s="3" t="str">
        <f>TEXT(Table3[[#This Row],[DATE]],"mmm")</f>
        <v>Jan</v>
      </c>
      <c r="P10229" s="3">
        <f>YEAR(Table3[[#This Row],[DATE]])</f>
        <v>2049</v>
      </c>
    </row>
    <row r="10230" spans="1:16" x14ac:dyDescent="0.3">
      <c r="A10230" s="6">
        <v>54425</v>
      </c>
      <c r="B10230" s="7" t="s">
        <v>1840</v>
      </c>
      <c r="C10230" s="9">
        <f t="shared" ca="1" si="318"/>
        <v>4</v>
      </c>
      <c r="D10230" s="9" t="s">
        <v>2115</v>
      </c>
      <c r="E10230" s="9" t="s">
        <v>2116</v>
      </c>
      <c r="F10230" s="10">
        <f t="shared" ca="1" si="319"/>
        <v>2.2499671881735007E-2</v>
      </c>
      <c r="G10230" s="3" t="str">
        <f>VLOOKUP(Table3[[#This Row],[PRODUCT ID]],Table1[[PRODUCT]:[SELLING PRICE]],1,FALSE)</f>
        <v>Product788</v>
      </c>
      <c r="H10230" s="3" t="str">
        <f>VLOOKUP(Table3[[#This Row],[PRODUCT ID]],Table1[[PRODUCT]:[SELLING PRICE]],2,FALSE)</f>
        <v>Category5</v>
      </c>
      <c r="I10230" s="3" t="str">
        <f>VLOOKUP(Table3[[#This Row],[PRODUCT ID]],Table1[[PRODUCT]:[SELLING PRICE]],3,FALSE)</f>
        <v>Kg</v>
      </c>
      <c r="J10230" s="16">
        <f ca="1">VLOOKUP(Table3[[#This Row],[PRODUCT ID]],Table1[[PRODUCT]:[SELLING PRICE]],4,FALSE)</f>
        <v>80</v>
      </c>
      <c r="K10230" s="16">
        <f ca="1">VLOOKUP(Table3[[#This Row],[PRODUCT ID]],Table1[[PRODUCT]:[SELLING PRICE]],5,FALSE)</f>
        <v>310.04391283369631</v>
      </c>
      <c r="L10230" s="16">
        <f ca="1">J10230*Table3[[#This Row],[QUANTITY]]</f>
        <v>320</v>
      </c>
      <c r="M10230" s="16">
        <f ca="1">K10230*Table3[[#This Row],[QUANTITY]]*(1-Table3[[#This Row],[DISCOUNT %]])</f>
        <v>1212.2721061040356</v>
      </c>
      <c r="N10230" s="3">
        <f>DAY(Table3[[#This Row],[DATE]])</f>
        <v>2</v>
      </c>
      <c r="O10230" s="3" t="str">
        <f>TEXT(Table3[[#This Row],[DATE]],"mmm")</f>
        <v>Jan</v>
      </c>
      <c r="P10230" s="3">
        <f>YEAR(Table3[[#This Row],[DATE]])</f>
        <v>2049</v>
      </c>
    </row>
    <row r="10231" spans="1:16" x14ac:dyDescent="0.3">
      <c r="A10231" s="6">
        <v>54426</v>
      </c>
      <c r="B10231" s="7" t="s">
        <v>1841</v>
      </c>
      <c r="C10231" s="9">
        <f t="shared" ca="1" si="318"/>
        <v>14</v>
      </c>
      <c r="D10231" s="9" t="s">
        <v>2115</v>
      </c>
      <c r="E10231" s="9" t="s">
        <v>2116</v>
      </c>
      <c r="F10231" s="10">
        <f t="shared" ca="1" si="319"/>
        <v>4.8940419969649901E-2</v>
      </c>
      <c r="G10231" s="3" t="str">
        <f>VLOOKUP(Table3[[#This Row],[PRODUCT ID]],Table1[[PRODUCT]:[SELLING PRICE]],1,FALSE)</f>
        <v>Product789</v>
      </c>
      <c r="H10231" s="3" t="str">
        <f>VLOOKUP(Table3[[#This Row],[PRODUCT ID]],Table1[[PRODUCT]:[SELLING PRICE]],2,FALSE)</f>
        <v>Category1</v>
      </c>
      <c r="I10231" s="3" t="str">
        <f>VLOOKUP(Table3[[#This Row],[PRODUCT ID]],Table1[[PRODUCT]:[SELLING PRICE]],3,FALSE)</f>
        <v>No</v>
      </c>
      <c r="J10231" s="16">
        <f ca="1">VLOOKUP(Table3[[#This Row],[PRODUCT ID]],Table1[[PRODUCT]:[SELLING PRICE]],4,FALSE)</f>
        <v>223</v>
      </c>
      <c r="K10231" s="16">
        <f ca="1">VLOOKUP(Table3[[#This Row],[PRODUCT ID]],Table1[[PRODUCT]:[SELLING PRICE]],5,FALSE)</f>
        <v>25.31682701837261</v>
      </c>
      <c r="L10231" s="16">
        <f ca="1">J10231*Table3[[#This Row],[QUANTITY]]</f>
        <v>3122</v>
      </c>
      <c r="M10231" s="16">
        <f ca="1">K10231*Table3[[#This Row],[QUANTITY]]*(1-Table3[[#This Row],[DISCOUNT %]])</f>
        <v>337.08935220512262</v>
      </c>
      <c r="N10231" s="3">
        <f>DAY(Table3[[#This Row],[DATE]])</f>
        <v>3</v>
      </c>
      <c r="O10231" s="3" t="str">
        <f>TEXT(Table3[[#This Row],[DATE]],"mmm")</f>
        <v>Jan</v>
      </c>
      <c r="P10231" s="3">
        <f>YEAR(Table3[[#This Row],[DATE]])</f>
        <v>2049</v>
      </c>
    </row>
    <row r="10232" spans="1:16" x14ac:dyDescent="0.3">
      <c r="A10232" s="6">
        <v>54427</v>
      </c>
      <c r="B10232" s="7" t="s">
        <v>1842</v>
      </c>
      <c r="C10232" s="9">
        <f t="shared" ca="1" si="318"/>
        <v>15</v>
      </c>
      <c r="D10232" s="9" t="s">
        <v>2116</v>
      </c>
      <c r="E10232" s="9" t="s">
        <v>2116</v>
      </c>
      <c r="F10232" s="10">
        <f t="shared" ca="1" si="319"/>
        <v>6.1727097661263358E-2</v>
      </c>
      <c r="G10232" s="3" t="str">
        <f>VLOOKUP(Table3[[#This Row],[PRODUCT ID]],Table1[[PRODUCT]:[SELLING PRICE]],1,FALSE)</f>
        <v>Product790</v>
      </c>
      <c r="H10232" s="3" t="str">
        <f>VLOOKUP(Table3[[#This Row],[PRODUCT ID]],Table1[[PRODUCT]:[SELLING PRICE]],2,FALSE)</f>
        <v>Category2</v>
      </c>
      <c r="I10232" s="3" t="str">
        <f>VLOOKUP(Table3[[#This Row],[PRODUCT ID]],Table1[[PRODUCT]:[SELLING PRICE]],3,FALSE)</f>
        <v>No</v>
      </c>
      <c r="J10232" s="16">
        <f ca="1">VLOOKUP(Table3[[#This Row],[PRODUCT ID]],Table1[[PRODUCT]:[SELLING PRICE]],4,FALSE)</f>
        <v>29</v>
      </c>
      <c r="K10232" s="16">
        <f ca="1">VLOOKUP(Table3[[#This Row],[PRODUCT ID]],Table1[[PRODUCT]:[SELLING PRICE]],5,FALSE)</f>
        <v>65.314952055012924</v>
      </c>
      <c r="L10232" s="16">
        <f ca="1">J10232*Table3[[#This Row],[QUANTITY]]</f>
        <v>435</v>
      </c>
      <c r="M10232" s="16">
        <f ca="1">K10232*Table3[[#This Row],[QUANTITY]]*(1-Table3[[#This Row],[DISCOUNT %]])</f>
        <v>919.24874446158606</v>
      </c>
      <c r="N10232" s="3">
        <f>DAY(Table3[[#This Row],[DATE]])</f>
        <v>4</v>
      </c>
      <c r="O10232" s="3" t="str">
        <f>TEXT(Table3[[#This Row],[DATE]],"mmm")</f>
        <v>Jan</v>
      </c>
      <c r="P10232" s="3">
        <f>YEAR(Table3[[#This Row],[DATE]])</f>
        <v>2049</v>
      </c>
    </row>
    <row r="10233" spans="1:16" x14ac:dyDescent="0.3">
      <c r="A10233" s="6">
        <v>54428</v>
      </c>
      <c r="B10233" s="7" t="s">
        <v>1843</v>
      </c>
      <c r="C10233" s="9">
        <f t="shared" ca="1" si="318"/>
        <v>15</v>
      </c>
      <c r="D10233" s="9" t="s">
        <v>2116</v>
      </c>
      <c r="E10233" s="9" t="s">
        <v>2116</v>
      </c>
      <c r="F10233" s="10">
        <f t="shared" ca="1" si="319"/>
        <v>3.6158793110930419E-2</v>
      </c>
      <c r="G10233" s="3" t="str">
        <f>VLOOKUP(Table3[[#This Row],[PRODUCT ID]],Table1[[PRODUCT]:[SELLING PRICE]],1,FALSE)</f>
        <v>Product791</v>
      </c>
      <c r="H10233" s="3" t="str">
        <f>VLOOKUP(Table3[[#This Row],[PRODUCT ID]],Table1[[PRODUCT]:[SELLING PRICE]],2,FALSE)</f>
        <v>Category3</v>
      </c>
      <c r="I10233" s="3" t="str">
        <f>VLOOKUP(Table3[[#This Row],[PRODUCT ID]],Table1[[PRODUCT]:[SELLING PRICE]],3,FALSE)</f>
        <v>Ft</v>
      </c>
      <c r="J10233" s="16">
        <f ca="1">VLOOKUP(Table3[[#This Row],[PRODUCT ID]],Table1[[PRODUCT]:[SELLING PRICE]],4,FALSE)</f>
        <v>34</v>
      </c>
      <c r="K10233" s="16">
        <f ca="1">VLOOKUP(Table3[[#This Row],[PRODUCT ID]],Table1[[PRODUCT]:[SELLING PRICE]],5,FALSE)</f>
        <v>273.34164892288879</v>
      </c>
      <c r="L10233" s="16">
        <f ca="1">J10233*Table3[[#This Row],[QUANTITY]]</f>
        <v>510</v>
      </c>
      <c r="M10233" s="16">
        <f ca="1">K10233*Table3[[#This Row],[QUANTITY]]*(1-Table3[[#This Row],[DISCOUNT %]])</f>
        <v>3951.8691718632826</v>
      </c>
      <c r="N10233" s="3">
        <f>DAY(Table3[[#This Row],[DATE]])</f>
        <v>5</v>
      </c>
      <c r="O10233" s="3" t="str">
        <f>TEXT(Table3[[#This Row],[DATE]],"mmm")</f>
        <v>Jan</v>
      </c>
      <c r="P10233" s="3">
        <f>YEAR(Table3[[#This Row],[DATE]])</f>
        <v>2049</v>
      </c>
    </row>
    <row r="10234" spans="1:16" x14ac:dyDescent="0.3">
      <c r="A10234" s="6">
        <v>54429</v>
      </c>
      <c r="B10234" s="7" t="s">
        <v>1844</v>
      </c>
      <c r="C10234" s="9">
        <f t="shared" ca="1" si="318"/>
        <v>2</v>
      </c>
      <c r="D10234" s="9" t="s">
        <v>2116</v>
      </c>
      <c r="E10234" s="9" t="s">
        <v>2118</v>
      </c>
      <c r="F10234" s="10">
        <f t="shared" ca="1" si="319"/>
        <v>5.7757375508079238E-2</v>
      </c>
      <c r="G10234" s="3" t="str">
        <f>VLOOKUP(Table3[[#This Row],[PRODUCT ID]],Table1[[PRODUCT]:[SELLING PRICE]],1,FALSE)</f>
        <v>Product792</v>
      </c>
      <c r="H10234" s="3" t="str">
        <f>VLOOKUP(Table3[[#This Row],[PRODUCT ID]],Table1[[PRODUCT]:[SELLING PRICE]],2,FALSE)</f>
        <v>Category4</v>
      </c>
      <c r="I10234" s="3" t="str">
        <f>VLOOKUP(Table3[[#This Row],[PRODUCT ID]],Table1[[PRODUCT]:[SELLING PRICE]],3,FALSE)</f>
        <v>No</v>
      </c>
      <c r="J10234" s="16">
        <f ca="1">VLOOKUP(Table3[[#This Row],[PRODUCT ID]],Table1[[PRODUCT]:[SELLING PRICE]],4,FALSE)</f>
        <v>127</v>
      </c>
      <c r="K10234" s="16">
        <f ca="1">VLOOKUP(Table3[[#This Row],[PRODUCT ID]],Table1[[PRODUCT]:[SELLING PRICE]],5,FALSE)</f>
        <v>316.60594913780449</v>
      </c>
      <c r="L10234" s="16">
        <f ca="1">J10234*Table3[[#This Row],[QUANTITY]]</f>
        <v>254</v>
      </c>
      <c r="M10234" s="16">
        <f ca="1">K10234*Table3[[#This Row],[QUANTITY]]*(1-Table3[[#This Row],[DISCOUNT %]])</f>
        <v>596.639240890721</v>
      </c>
      <c r="N10234" s="3">
        <f>DAY(Table3[[#This Row],[DATE]])</f>
        <v>6</v>
      </c>
      <c r="O10234" s="3" t="str">
        <f>TEXT(Table3[[#This Row],[DATE]],"mmm")</f>
        <v>Jan</v>
      </c>
      <c r="P10234" s="3">
        <f>YEAR(Table3[[#This Row],[DATE]])</f>
        <v>2049</v>
      </c>
    </row>
    <row r="10235" spans="1:16" x14ac:dyDescent="0.3">
      <c r="A10235" s="6">
        <v>54430</v>
      </c>
      <c r="B10235" s="7" t="s">
        <v>1845</v>
      </c>
      <c r="C10235" s="9">
        <f t="shared" ca="1" si="318"/>
        <v>7</v>
      </c>
      <c r="D10235" s="9" t="s">
        <v>2115</v>
      </c>
      <c r="E10235" s="9" t="s">
        <v>2116</v>
      </c>
      <c r="F10235" s="10">
        <f t="shared" ca="1" si="319"/>
        <v>9.0250628237810326E-2</v>
      </c>
      <c r="G10235" s="3" t="str">
        <f>VLOOKUP(Table3[[#This Row],[PRODUCT ID]],Table1[[PRODUCT]:[SELLING PRICE]],1,FALSE)</f>
        <v>Product793</v>
      </c>
      <c r="H10235" s="3" t="str">
        <f>VLOOKUP(Table3[[#This Row],[PRODUCT ID]],Table1[[PRODUCT]:[SELLING PRICE]],2,FALSE)</f>
        <v>Category1</v>
      </c>
      <c r="I10235" s="3" t="str">
        <f>VLOOKUP(Table3[[#This Row],[PRODUCT ID]],Table1[[PRODUCT]:[SELLING PRICE]],3,FALSE)</f>
        <v>Kg</v>
      </c>
      <c r="J10235" s="16">
        <f ca="1">VLOOKUP(Table3[[#This Row],[PRODUCT ID]],Table1[[PRODUCT]:[SELLING PRICE]],4,FALSE)</f>
        <v>165</v>
      </c>
      <c r="K10235" s="16">
        <f ca="1">VLOOKUP(Table3[[#This Row],[PRODUCT ID]],Table1[[PRODUCT]:[SELLING PRICE]],5,FALSE)</f>
        <v>264.80533608960945</v>
      </c>
      <c r="L10235" s="16">
        <f ca="1">J10235*Table3[[#This Row],[QUANTITY]]</f>
        <v>1155</v>
      </c>
      <c r="M10235" s="16">
        <f ca="1">K10235*Table3[[#This Row],[QUANTITY]]*(1-Table3[[#This Row],[DISCOUNT %]])</f>
        <v>1686.3454170275838</v>
      </c>
      <c r="N10235" s="3">
        <f>DAY(Table3[[#This Row],[DATE]])</f>
        <v>7</v>
      </c>
      <c r="O10235" s="3" t="str">
        <f>TEXT(Table3[[#This Row],[DATE]],"mmm")</f>
        <v>Jan</v>
      </c>
      <c r="P10235" s="3">
        <f>YEAR(Table3[[#This Row],[DATE]])</f>
        <v>2049</v>
      </c>
    </row>
    <row r="10236" spans="1:16" x14ac:dyDescent="0.3">
      <c r="A10236" s="6">
        <v>54431</v>
      </c>
      <c r="B10236" s="7" t="s">
        <v>1846</v>
      </c>
      <c r="C10236" s="9">
        <f t="shared" ca="1" si="318"/>
        <v>15</v>
      </c>
      <c r="D10236" s="9" t="s">
        <v>2117</v>
      </c>
      <c r="E10236" s="9" t="s">
        <v>2116</v>
      </c>
      <c r="F10236" s="10">
        <f t="shared" ca="1" si="319"/>
        <v>1.617303199129938E-2</v>
      </c>
      <c r="G10236" s="3" t="str">
        <f>VLOOKUP(Table3[[#This Row],[PRODUCT ID]],Table1[[PRODUCT]:[SELLING PRICE]],1,FALSE)</f>
        <v>Product794</v>
      </c>
      <c r="H10236" s="3" t="str">
        <f>VLOOKUP(Table3[[#This Row],[PRODUCT ID]],Table1[[PRODUCT]:[SELLING PRICE]],2,FALSE)</f>
        <v>Category2</v>
      </c>
      <c r="I10236" s="3" t="str">
        <f>VLOOKUP(Table3[[#This Row],[PRODUCT ID]],Table1[[PRODUCT]:[SELLING PRICE]],3,FALSE)</f>
        <v>Kg</v>
      </c>
      <c r="J10236" s="16">
        <f ca="1">VLOOKUP(Table3[[#This Row],[PRODUCT ID]],Table1[[PRODUCT]:[SELLING PRICE]],4,FALSE)</f>
        <v>147</v>
      </c>
      <c r="K10236" s="16">
        <f ca="1">VLOOKUP(Table3[[#This Row],[PRODUCT ID]],Table1[[PRODUCT]:[SELLING PRICE]],5,FALSE)</f>
        <v>112.81149726064248</v>
      </c>
      <c r="L10236" s="16">
        <f ca="1">J10236*Table3[[#This Row],[QUANTITY]]</f>
        <v>2205</v>
      </c>
      <c r="M10236" s="16">
        <f ca="1">K10236*Table3[[#This Row],[QUANTITY]]*(1-Table3[[#This Row],[DISCOUNT %]])</f>
        <v>1664.8048995968959</v>
      </c>
      <c r="N10236" s="3">
        <f>DAY(Table3[[#This Row],[DATE]])</f>
        <v>8</v>
      </c>
      <c r="O10236" s="3" t="str">
        <f>TEXT(Table3[[#This Row],[DATE]],"mmm")</f>
        <v>Jan</v>
      </c>
      <c r="P10236" s="3">
        <f>YEAR(Table3[[#This Row],[DATE]])</f>
        <v>2049</v>
      </c>
    </row>
    <row r="10237" spans="1:16" x14ac:dyDescent="0.3">
      <c r="A10237" s="6">
        <v>54432</v>
      </c>
      <c r="B10237" s="7" t="s">
        <v>1847</v>
      </c>
      <c r="C10237" s="9">
        <f t="shared" ca="1" si="318"/>
        <v>15</v>
      </c>
      <c r="D10237" s="9" t="s">
        <v>2117</v>
      </c>
      <c r="E10237" s="9" t="s">
        <v>2116</v>
      </c>
      <c r="F10237" s="10">
        <f t="shared" ca="1" si="319"/>
        <v>9.0404255812571707E-2</v>
      </c>
      <c r="G10237" s="3" t="str">
        <f>VLOOKUP(Table3[[#This Row],[PRODUCT ID]],Table1[[PRODUCT]:[SELLING PRICE]],1,FALSE)</f>
        <v>Product795</v>
      </c>
      <c r="H10237" s="3" t="str">
        <f>VLOOKUP(Table3[[#This Row],[PRODUCT ID]],Table1[[PRODUCT]:[SELLING PRICE]],2,FALSE)</f>
        <v>Category3</v>
      </c>
      <c r="I10237" s="3" t="str">
        <f>VLOOKUP(Table3[[#This Row],[PRODUCT ID]],Table1[[PRODUCT]:[SELLING PRICE]],3,FALSE)</f>
        <v>Lt</v>
      </c>
      <c r="J10237" s="16">
        <f ca="1">VLOOKUP(Table3[[#This Row],[PRODUCT ID]],Table1[[PRODUCT]:[SELLING PRICE]],4,FALSE)</f>
        <v>213</v>
      </c>
      <c r="K10237" s="16">
        <f ca="1">VLOOKUP(Table3[[#This Row],[PRODUCT ID]],Table1[[PRODUCT]:[SELLING PRICE]],5,FALSE)</f>
        <v>284.10623503644314</v>
      </c>
      <c r="L10237" s="16">
        <f ca="1">J10237*Table3[[#This Row],[QUANTITY]]</f>
        <v>3195</v>
      </c>
      <c r="M10237" s="16">
        <f ca="1">K10237*Table3[[#This Row],[QUANTITY]]*(1-Table3[[#This Row],[DISCOUNT %]])</f>
        <v>3876.3273342939287</v>
      </c>
      <c r="N10237" s="3">
        <f>DAY(Table3[[#This Row],[DATE]])</f>
        <v>9</v>
      </c>
      <c r="O10237" s="3" t="str">
        <f>TEXT(Table3[[#This Row],[DATE]],"mmm")</f>
        <v>Jan</v>
      </c>
      <c r="P10237" s="3">
        <f>YEAR(Table3[[#This Row],[DATE]])</f>
        <v>2049</v>
      </c>
    </row>
    <row r="10238" spans="1:16" x14ac:dyDescent="0.3">
      <c r="A10238" s="6">
        <v>54433</v>
      </c>
      <c r="B10238" s="7" t="s">
        <v>1848</v>
      </c>
      <c r="C10238" s="9">
        <f t="shared" ca="1" si="318"/>
        <v>11</v>
      </c>
      <c r="D10238" s="9" t="s">
        <v>2116</v>
      </c>
      <c r="E10238" s="9" t="s">
        <v>2116</v>
      </c>
      <c r="F10238" s="10">
        <f t="shared" ca="1" si="319"/>
        <v>5.7120764108728773E-2</v>
      </c>
      <c r="G10238" s="3" t="str">
        <f>VLOOKUP(Table3[[#This Row],[PRODUCT ID]],Table1[[PRODUCT]:[SELLING PRICE]],1,FALSE)</f>
        <v>Product796</v>
      </c>
      <c r="H10238" s="3" t="str">
        <f>VLOOKUP(Table3[[#This Row],[PRODUCT ID]],Table1[[PRODUCT]:[SELLING PRICE]],2,FALSE)</f>
        <v>Category4</v>
      </c>
      <c r="I10238" s="3" t="str">
        <f>VLOOKUP(Table3[[#This Row],[PRODUCT ID]],Table1[[PRODUCT]:[SELLING PRICE]],3,FALSE)</f>
        <v>Kg</v>
      </c>
      <c r="J10238" s="16">
        <f ca="1">VLOOKUP(Table3[[#This Row],[PRODUCT ID]],Table1[[PRODUCT]:[SELLING PRICE]],4,FALSE)</f>
        <v>246</v>
      </c>
      <c r="K10238" s="16">
        <f ca="1">VLOOKUP(Table3[[#This Row],[PRODUCT ID]],Table1[[PRODUCT]:[SELLING PRICE]],5,FALSE)</f>
        <v>294.3831983594082</v>
      </c>
      <c r="L10238" s="16">
        <f ca="1">J10238*Table3[[#This Row],[QUANTITY]]</f>
        <v>2706</v>
      </c>
      <c r="M10238" s="16">
        <f ca="1">K10238*Table3[[#This Row],[QUANTITY]]*(1-Table3[[#This Row],[DISCOUNT %]])</f>
        <v>3053.2458564118206</v>
      </c>
      <c r="N10238" s="3">
        <f>DAY(Table3[[#This Row],[DATE]])</f>
        <v>10</v>
      </c>
      <c r="O10238" s="3" t="str">
        <f>TEXT(Table3[[#This Row],[DATE]],"mmm")</f>
        <v>Jan</v>
      </c>
      <c r="P10238" s="3">
        <f>YEAR(Table3[[#This Row],[DATE]])</f>
        <v>2049</v>
      </c>
    </row>
    <row r="10239" spans="1:16" x14ac:dyDescent="0.3">
      <c r="A10239" s="6">
        <v>54434</v>
      </c>
      <c r="B10239" s="7" t="s">
        <v>1849</v>
      </c>
      <c r="C10239" s="9">
        <f t="shared" ca="1" si="318"/>
        <v>6</v>
      </c>
      <c r="D10239" s="9" t="s">
        <v>2116</v>
      </c>
      <c r="E10239" s="9" t="s">
        <v>2116</v>
      </c>
      <c r="F10239" s="10">
        <f t="shared" ca="1" si="319"/>
        <v>5.3723986553090998E-2</v>
      </c>
      <c r="G10239" s="3" t="str">
        <f>VLOOKUP(Table3[[#This Row],[PRODUCT ID]],Table1[[PRODUCT]:[SELLING PRICE]],1,FALSE)</f>
        <v>Product797</v>
      </c>
      <c r="H10239" s="3" t="str">
        <f>VLOOKUP(Table3[[#This Row],[PRODUCT ID]],Table1[[PRODUCT]:[SELLING PRICE]],2,FALSE)</f>
        <v>Category5</v>
      </c>
      <c r="I10239" s="3" t="str">
        <f>VLOOKUP(Table3[[#This Row],[PRODUCT ID]],Table1[[PRODUCT]:[SELLING PRICE]],3,FALSE)</f>
        <v>Lt</v>
      </c>
      <c r="J10239" s="16">
        <f ca="1">VLOOKUP(Table3[[#This Row],[PRODUCT ID]],Table1[[PRODUCT]:[SELLING PRICE]],4,FALSE)</f>
        <v>11</v>
      </c>
      <c r="K10239" s="16">
        <f ca="1">VLOOKUP(Table3[[#This Row],[PRODUCT ID]],Table1[[PRODUCT]:[SELLING PRICE]],5,FALSE)</f>
        <v>73.748763609531721</v>
      </c>
      <c r="L10239" s="16">
        <f ca="1">J10239*Table3[[#This Row],[QUANTITY]]</f>
        <v>66</v>
      </c>
      <c r="M10239" s="16">
        <f ca="1">K10239*Table3[[#This Row],[QUANTITY]]*(1-Table3[[#This Row],[DISCOUNT %]])</f>
        <v>418.7201161503969</v>
      </c>
      <c r="N10239" s="3">
        <f>DAY(Table3[[#This Row],[DATE]])</f>
        <v>11</v>
      </c>
      <c r="O10239" s="3" t="str">
        <f>TEXT(Table3[[#This Row],[DATE]],"mmm")</f>
        <v>Jan</v>
      </c>
      <c r="P10239" s="3">
        <f>YEAR(Table3[[#This Row],[DATE]])</f>
        <v>2049</v>
      </c>
    </row>
    <row r="10240" spans="1:16" x14ac:dyDescent="0.3">
      <c r="A10240" s="6">
        <v>54435</v>
      </c>
      <c r="B10240" s="7" t="s">
        <v>1850</v>
      </c>
      <c r="C10240" s="9">
        <f t="shared" ca="1" si="318"/>
        <v>15</v>
      </c>
      <c r="D10240" s="9" t="s">
        <v>2116</v>
      </c>
      <c r="E10240" s="9" t="s">
        <v>2118</v>
      </c>
      <c r="F10240" s="10">
        <f t="shared" ca="1" si="319"/>
        <v>9.058840572241493E-2</v>
      </c>
      <c r="G10240" s="3" t="str">
        <f>VLOOKUP(Table3[[#This Row],[PRODUCT ID]],Table1[[PRODUCT]:[SELLING PRICE]],1,FALSE)</f>
        <v>Product798</v>
      </c>
      <c r="H10240" s="3" t="str">
        <f>VLOOKUP(Table3[[#This Row],[PRODUCT ID]],Table1[[PRODUCT]:[SELLING PRICE]],2,FALSE)</f>
        <v>Category1</v>
      </c>
      <c r="I10240" s="3" t="str">
        <f>VLOOKUP(Table3[[#This Row],[PRODUCT ID]],Table1[[PRODUCT]:[SELLING PRICE]],3,FALSE)</f>
        <v>Ft</v>
      </c>
      <c r="J10240" s="16">
        <f ca="1">VLOOKUP(Table3[[#This Row],[PRODUCT ID]],Table1[[PRODUCT]:[SELLING PRICE]],4,FALSE)</f>
        <v>82</v>
      </c>
      <c r="K10240" s="16">
        <f ca="1">VLOOKUP(Table3[[#This Row],[PRODUCT ID]],Table1[[PRODUCT]:[SELLING PRICE]],5,FALSE)</f>
        <v>140.5114351328794</v>
      </c>
      <c r="L10240" s="16">
        <f ca="1">J10240*Table3[[#This Row],[QUANTITY]]</f>
        <v>1230</v>
      </c>
      <c r="M10240" s="16">
        <f ca="1">K10240*Table3[[#This Row],[QUANTITY]]*(1-Table3[[#This Row],[DISCOUNT %]])</f>
        <v>1916.74092357635</v>
      </c>
      <c r="N10240" s="3">
        <f>DAY(Table3[[#This Row],[DATE]])</f>
        <v>12</v>
      </c>
      <c r="O10240" s="3" t="str">
        <f>TEXT(Table3[[#This Row],[DATE]],"mmm")</f>
        <v>Jan</v>
      </c>
      <c r="P10240" s="3">
        <f>YEAR(Table3[[#This Row],[DATE]])</f>
        <v>2049</v>
      </c>
    </row>
    <row r="10241" spans="1:16" x14ac:dyDescent="0.3">
      <c r="A10241" s="6">
        <v>54436</v>
      </c>
      <c r="B10241" s="7" t="s">
        <v>1851</v>
      </c>
      <c r="C10241" s="9">
        <f t="shared" ca="1" si="318"/>
        <v>14</v>
      </c>
      <c r="D10241" s="9" t="s">
        <v>2116</v>
      </c>
      <c r="E10241" s="9" t="s">
        <v>2118</v>
      </c>
      <c r="F10241" s="10">
        <f t="shared" ca="1" si="319"/>
        <v>6.5833674796188194E-2</v>
      </c>
      <c r="G10241" s="3" t="str">
        <f>VLOOKUP(Table3[[#This Row],[PRODUCT ID]],Table1[[PRODUCT]:[SELLING PRICE]],1,FALSE)</f>
        <v>Product799</v>
      </c>
      <c r="H10241" s="3" t="str">
        <f>VLOOKUP(Table3[[#This Row],[PRODUCT ID]],Table1[[PRODUCT]:[SELLING PRICE]],2,FALSE)</f>
        <v>Category2</v>
      </c>
      <c r="I10241" s="3" t="str">
        <f>VLOOKUP(Table3[[#This Row],[PRODUCT ID]],Table1[[PRODUCT]:[SELLING PRICE]],3,FALSE)</f>
        <v>Kg</v>
      </c>
      <c r="J10241" s="16">
        <f ca="1">VLOOKUP(Table3[[#This Row],[PRODUCT ID]],Table1[[PRODUCT]:[SELLING PRICE]],4,FALSE)</f>
        <v>200</v>
      </c>
      <c r="K10241" s="16">
        <f ca="1">VLOOKUP(Table3[[#This Row],[PRODUCT ID]],Table1[[PRODUCT]:[SELLING PRICE]],5,FALSE)</f>
        <v>312.82134606979497</v>
      </c>
      <c r="L10241" s="16">
        <f ca="1">J10241*Table3[[#This Row],[QUANTITY]]</f>
        <v>2800</v>
      </c>
      <c r="M10241" s="16">
        <f ca="1">K10241*Table3[[#This Row],[QUANTITY]]*(1-Table3[[#This Row],[DISCOUNT %]])</f>
        <v>4091.1803422466237</v>
      </c>
      <c r="N10241" s="3">
        <f>DAY(Table3[[#This Row],[DATE]])</f>
        <v>13</v>
      </c>
      <c r="O10241" s="3" t="str">
        <f>TEXT(Table3[[#This Row],[DATE]],"mmm")</f>
        <v>Jan</v>
      </c>
      <c r="P10241" s="3">
        <f>YEAR(Table3[[#This Row],[DATE]])</f>
        <v>2049</v>
      </c>
    </row>
    <row r="10242" spans="1:16" x14ac:dyDescent="0.3">
      <c r="A10242" s="6">
        <v>54437</v>
      </c>
      <c r="B10242" s="7" t="s">
        <v>1852</v>
      </c>
      <c r="C10242" s="9">
        <f t="shared" ca="1" si="318"/>
        <v>12</v>
      </c>
      <c r="D10242" s="9" t="s">
        <v>2115</v>
      </c>
      <c r="E10242" s="9" t="s">
        <v>2116</v>
      </c>
      <c r="F10242" s="10">
        <f t="shared" ca="1" si="319"/>
        <v>3.9090304900203189E-2</v>
      </c>
      <c r="G10242" s="3" t="str">
        <f>VLOOKUP(Table3[[#This Row],[PRODUCT ID]],Table1[[PRODUCT]:[SELLING PRICE]],1,FALSE)</f>
        <v>Product800</v>
      </c>
      <c r="H10242" s="3" t="str">
        <f>VLOOKUP(Table3[[#This Row],[PRODUCT ID]],Table1[[PRODUCT]:[SELLING PRICE]],2,FALSE)</f>
        <v>Category3</v>
      </c>
      <c r="I10242" s="3" t="str">
        <f>VLOOKUP(Table3[[#This Row],[PRODUCT ID]],Table1[[PRODUCT]:[SELLING PRICE]],3,FALSE)</f>
        <v>No</v>
      </c>
      <c r="J10242" s="16">
        <f ca="1">VLOOKUP(Table3[[#This Row],[PRODUCT ID]],Table1[[PRODUCT]:[SELLING PRICE]],4,FALSE)</f>
        <v>59</v>
      </c>
      <c r="K10242" s="16">
        <f ca="1">VLOOKUP(Table3[[#This Row],[PRODUCT ID]],Table1[[PRODUCT]:[SELLING PRICE]],5,FALSE)</f>
        <v>153.17677726971439</v>
      </c>
      <c r="L10242" s="16">
        <f ca="1">J10242*Table3[[#This Row],[QUANTITY]]</f>
        <v>708</v>
      </c>
      <c r="M10242" s="16">
        <f ca="1">K10242*Table3[[#This Row],[QUANTITY]]*(1-Table3[[#This Row],[DISCOUNT %]])</f>
        <v>1766.2686041113288</v>
      </c>
      <c r="N10242" s="3">
        <f>DAY(Table3[[#This Row],[DATE]])</f>
        <v>14</v>
      </c>
      <c r="O10242" s="3" t="str">
        <f>TEXT(Table3[[#This Row],[DATE]],"mmm")</f>
        <v>Jan</v>
      </c>
      <c r="P10242" s="3">
        <f>YEAR(Table3[[#This Row],[DATE]])</f>
        <v>2049</v>
      </c>
    </row>
    <row r="10243" spans="1:16" x14ac:dyDescent="0.3">
      <c r="A10243" s="6">
        <v>54438</v>
      </c>
      <c r="B10243" s="7" t="s">
        <v>1853</v>
      </c>
      <c r="C10243" s="9">
        <f t="shared" ref="C10243:C10306" ca="1" si="320">RANDBETWEEN(1,15)</f>
        <v>15</v>
      </c>
      <c r="D10243" s="9" t="s">
        <v>2116</v>
      </c>
      <c r="E10243" s="9" t="s">
        <v>2116</v>
      </c>
      <c r="F10243" s="10">
        <f t="shared" ref="F10243:F10306" ca="1" si="321">RAND()*(0.1)</f>
        <v>8.8404762256844127E-2</v>
      </c>
      <c r="G10243" s="3" t="str">
        <f>VLOOKUP(Table3[[#This Row],[PRODUCT ID]],Table1[[PRODUCT]:[SELLING PRICE]],1,FALSE)</f>
        <v>Product801</v>
      </c>
      <c r="H10243" s="3" t="str">
        <f>VLOOKUP(Table3[[#This Row],[PRODUCT ID]],Table1[[PRODUCT]:[SELLING PRICE]],2,FALSE)</f>
        <v>Category4</v>
      </c>
      <c r="I10243" s="3" t="str">
        <f>VLOOKUP(Table3[[#This Row],[PRODUCT ID]],Table1[[PRODUCT]:[SELLING PRICE]],3,FALSE)</f>
        <v>No</v>
      </c>
      <c r="J10243" s="16">
        <f ca="1">VLOOKUP(Table3[[#This Row],[PRODUCT ID]],Table1[[PRODUCT]:[SELLING PRICE]],4,FALSE)</f>
        <v>159</v>
      </c>
      <c r="K10243" s="16">
        <f ca="1">VLOOKUP(Table3[[#This Row],[PRODUCT ID]],Table1[[PRODUCT]:[SELLING PRICE]],5,FALSE)</f>
        <v>206.29095579819722</v>
      </c>
      <c r="L10243" s="16">
        <f ca="1">J10243*Table3[[#This Row],[QUANTITY]]</f>
        <v>2385</v>
      </c>
      <c r="M10243" s="16">
        <f ca="1">K10243*Table3[[#This Row],[QUANTITY]]*(1-Table3[[#This Row],[DISCOUNT %]])</f>
        <v>2820.8077934268067</v>
      </c>
      <c r="N10243" s="3">
        <f>DAY(Table3[[#This Row],[DATE]])</f>
        <v>15</v>
      </c>
      <c r="O10243" s="3" t="str">
        <f>TEXT(Table3[[#This Row],[DATE]],"mmm")</f>
        <v>Jan</v>
      </c>
      <c r="P10243" s="3">
        <f>YEAR(Table3[[#This Row],[DATE]])</f>
        <v>2049</v>
      </c>
    </row>
    <row r="10244" spans="1:16" x14ac:dyDescent="0.3">
      <c r="A10244" s="6">
        <v>54439</v>
      </c>
      <c r="B10244" s="7" t="s">
        <v>1854</v>
      </c>
      <c r="C10244" s="9">
        <f t="shared" ca="1" si="320"/>
        <v>14</v>
      </c>
      <c r="D10244" s="9" t="s">
        <v>2117</v>
      </c>
      <c r="E10244" s="9" t="s">
        <v>2116</v>
      </c>
      <c r="F10244" s="10">
        <f t="shared" ca="1" si="321"/>
        <v>9.1176168491987578E-2</v>
      </c>
      <c r="G10244" s="3" t="str">
        <f>VLOOKUP(Table3[[#This Row],[PRODUCT ID]],Table1[[PRODUCT]:[SELLING PRICE]],1,FALSE)</f>
        <v>Product802</v>
      </c>
      <c r="H10244" s="3" t="str">
        <f>VLOOKUP(Table3[[#This Row],[PRODUCT ID]],Table1[[PRODUCT]:[SELLING PRICE]],2,FALSE)</f>
        <v>Category5</v>
      </c>
      <c r="I10244" s="3" t="str">
        <f>VLOOKUP(Table3[[#This Row],[PRODUCT ID]],Table1[[PRODUCT]:[SELLING PRICE]],3,FALSE)</f>
        <v>Ft</v>
      </c>
      <c r="J10244" s="16">
        <f ca="1">VLOOKUP(Table3[[#This Row],[PRODUCT ID]],Table1[[PRODUCT]:[SELLING PRICE]],4,FALSE)</f>
        <v>139</v>
      </c>
      <c r="K10244" s="16">
        <f ca="1">VLOOKUP(Table3[[#This Row],[PRODUCT ID]],Table1[[PRODUCT]:[SELLING PRICE]],5,FALSE)</f>
        <v>315.62548435604242</v>
      </c>
      <c r="L10244" s="16">
        <f ca="1">J10244*Table3[[#This Row],[QUANTITY]]</f>
        <v>1946</v>
      </c>
      <c r="M10244" s="16">
        <f ca="1">K10244*Table3[[#This Row],[QUANTITY]]*(1-Table3[[#This Row],[DISCOUNT %]])</f>
        <v>4015.8714681964298</v>
      </c>
      <c r="N10244" s="3">
        <f>DAY(Table3[[#This Row],[DATE]])</f>
        <v>16</v>
      </c>
      <c r="O10244" s="3" t="str">
        <f>TEXT(Table3[[#This Row],[DATE]],"mmm")</f>
        <v>Jan</v>
      </c>
      <c r="P10244" s="3">
        <f>YEAR(Table3[[#This Row],[DATE]])</f>
        <v>2049</v>
      </c>
    </row>
    <row r="10245" spans="1:16" x14ac:dyDescent="0.3">
      <c r="A10245" s="6">
        <v>54440</v>
      </c>
      <c r="B10245" s="7" t="s">
        <v>1855</v>
      </c>
      <c r="C10245" s="9">
        <f t="shared" ca="1" si="320"/>
        <v>2</v>
      </c>
      <c r="D10245" s="9" t="s">
        <v>2115</v>
      </c>
      <c r="E10245" s="9" t="s">
        <v>2116</v>
      </c>
      <c r="F10245" s="10">
        <f t="shared" ca="1" si="321"/>
        <v>9.1274486052466158E-2</v>
      </c>
      <c r="G10245" s="3" t="str">
        <f>VLOOKUP(Table3[[#This Row],[PRODUCT ID]],Table1[[PRODUCT]:[SELLING PRICE]],1,FALSE)</f>
        <v>Product803</v>
      </c>
      <c r="H10245" s="3" t="str">
        <f>VLOOKUP(Table3[[#This Row],[PRODUCT ID]],Table1[[PRODUCT]:[SELLING PRICE]],2,FALSE)</f>
        <v>Category1</v>
      </c>
      <c r="I10245" s="3" t="str">
        <f>VLOOKUP(Table3[[#This Row],[PRODUCT ID]],Table1[[PRODUCT]:[SELLING PRICE]],3,FALSE)</f>
        <v>No</v>
      </c>
      <c r="J10245" s="16">
        <f ca="1">VLOOKUP(Table3[[#This Row],[PRODUCT ID]],Table1[[PRODUCT]:[SELLING PRICE]],4,FALSE)</f>
        <v>57</v>
      </c>
      <c r="K10245" s="16">
        <f ca="1">VLOOKUP(Table3[[#This Row],[PRODUCT ID]],Table1[[PRODUCT]:[SELLING PRICE]],5,FALSE)</f>
        <v>41.24882026497373</v>
      </c>
      <c r="L10245" s="16">
        <f ca="1">J10245*Table3[[#This Row],[QUANTITY]]</f>
        <v>114</v>
      </c>
      <c r="M10245" s="16">
        <f ca="1">K10245*Table3[[#This Row],[QUANTITY]]*(1-Table3[[#This Row],[DISCOUNT %]])</f>
        <v>74.967710790035412</v>
      </c>
      <c r="N10245" s="3">
        <f>DAY(Table3[[#This Row],[DATE]])</f>
        <v>17</v>
      </c>
      <c r="O10245" s="3" t="str">
        <f>TEXT(Table3[[#This Row],[DATE]],"mmm")</f>
        <v>Jan</v>
      </c>
      <c r="P10245" s="3">
        <f>YEAR(Table3[[#This Row],[DATE]])</f>
        <v>2049</v>
      </c>
    </row>
    <row r="10246" spans="1:16" x14ac:dyDescent="0.3">
      <c r="A10246" s="6">
        <v>54441</v>
      </c>
      <c r="B10246" s="7" t="s">
        <v>1856</v>
      </c>
      <c r="C10246" s="9">
        <f t="shared" ca="1" si="320"/>
        <v>8</v>
      </c>
      <c r="D10246" s="9" t="s">
        <v>2115</v>
      </c>
      <c r="E10246" s="9" t="s">
        <v>2118</v>
      </c>
      <c r="F10246" s="10">
        <f t="shared" ca="1" si="321"/>
        <v>4.3420208101857476E-2</v>
      </c>
      <c r="G10246" s="3" t="str">
        <f>VLOOKUP(Table3[[#This Row],[PRODUCT ID]],Table1[[PRODUCT]:[SELLING PRICE]],1,FALSE)</f>
        <v>Product804</v>
      </c>
      <c r="H10246" s="3" t="str">
        <f>VLOOKUP(Table3[[#This Row],[PRODUCT ID]],Table1[[PRODUCT]:[SELLING PRICE]],2,FALSE)</f>
        <v>Category2</v>
      </c>
      <c r="I10246" s="3" t="str">
        <f>VLOOKUP(Table3[[#This Row],[PRODUCT ID]],Table1[[PRODUCT]:[SELLING PRICE]],3,FALSE)</f>
        <v>Kg</v>
      </c>
      <c r="J10246" s="16">
        <f ca="1">VLOOKUP(Table3[[#This Row],[PRODUCT ID]],Table1[[PRODUCT]:[SELLING PRICE]],4,FALSE)</f>
        <v>155</v>
      </c>
      <c r="K10246" s="16">
        <f ca="1">VLOOKUP(Table3[[#This Row],[PRODUCT ID]],Table1[[PRODUCT]:[SELLING PRICE]],5,FALSE)</f>
        <v>127.84220608473535</v>
      </c>
      <c r="L10246" s="16">
        <f ca="1">J10246*Table3[[#This Row],[QUANTITY]]</f>
        <v>1240</v>
      </c>
      <c r="M10246" s="16">
        <f ca="1">K10246*Table3[[#This Row],[QUANTITY]]*(1-Table3[[#This Row],[DISCOUNT %]])</f>
        <v>978.33016713868483</v>
      </c>
      <c r="N10246" s="3">
        <f>DAY(Table3[[#This Row],[DATE]])</f>
        <v>18</v>
      </c>
      <c r="O10246" s="3" t="str">
        <f>TEXT(Table3[[#This Row],[DATE]],"mmm")</f>
        <v>Jan</v>
      </c>
      <c r="P10246" s="3">
        <f>YEAR(Table3[[#This Row],[DATE]])</f>
        <v>2049</v>
      </c>
    </row>
    <row r="10247" spans="1:16" x14ac:dyDescent="0.3">
      <c r="A10247" s="6">
        <v>54442</v>
      </c>
      <c r="B10247" s="7" t="s">
        <v>1857</v>
      </c>
      <c r="C10247" s="9">
        <f t="shared" ca="1" si="320"/>
        <v>11</v>
      </c>
      <c r="D10247" s="9" t="s">
        <v>2115</v>
      </c>
      <c r="E10247" s="9" t="s">
        <v>2116</v>
      </c>
      <c r="F10247" s="10">
        <f t="shared" ca="1" si="321"/>
        <v>3.06595116399083E-2</v>
      </c>
      <c r="G10247" s="3" t="str">
        <f>VLOOKUP(Table3[[#This Row],[PRODUCT ID]],Table1[[PRODUCT]:[SELLING PRICE]],1,FALSE)</f>
        <v>Product805</v>
      </c>
      <c r="H10247" s="3" t="str">
        <f>VLOOKUP(Table3[[#This Row],[PRODUCT ID]],Table1[[PRODUCT]:[SELLING PRICE]],2,FALSE)</f>
        <v>Category3</v>
      </c>
      <c r="I10247" s="3" t="str">
        <f>VLOOKUP(Table3[[#This Row],[PRODUCT ID]],Table1[[PRODUCT]:[SELLING PRICE]],3,FALSE)</f>
        <v>Kg</v>
      </c>
      <c r="J10247" s="16">
        <f ca="1">VLOOKUP(Table3[[#This Row],[PRODUCT ID]],Table1[[PRODUCT]:[SELLING PRICE]],4,FALSE)</f>
        <v>28</v>
      </c>
      <c r="K10247" s="16">
        <f ca="1">VLOOKUP(Table3[[#This Row],[PRODUCT ID]],Table1[[PRODUCT]:[SELLING PRICE]],5,FALSE)</f>
        <v>224.04155743236953</v>
      </c>
      <c r="L10247" s="16">
        <f ca="1">J10247*Table3[[#This Row],[QUANTITY]]</f>
        <v>308</v>
      </c>
      <c r="M10247" s="16">
        <f ca="1">K10247*Table3[[#This Row],[QUANTITY]]*(1-Table3[[#This Row],[DISCOUNT %]])</f>
        <v>2388.8980796389346</v>
      </c>
      <c r="N10247" s="3">
        <f>DAY(Table3[[#This Row],[DATE]])</f>
        <v>19</v>
      </c>
      <c r="O10247" s="3" t="str">
        <f>TEXT(Table3[[#This Row],[DATE]],"mmm")</f>
        <v>Jan</v>
      </c>
      <c r="P10247" s="3">
        <f>YEAR(Table3[[#This Row],[DATE]])</f>
        <v>2049</v>
      </c>
    </row>
    <row r="10248" spans="1:16" x14ac:dyDescent="0.3">
      <c r="A10248" s="6">
        <v>54443</v>
      </c>
      <c r="B10248" s="7" t="s">
        <v>1858</v>
      </c>
      <c r="C10248" s="9">
        <f t="shared" ca="1" si="320"/>
        <v>13</v>
      </c>
      <c r="D10248" s="9" t="s">
        <v>2116</v>
      </c>
      <c r="E10248" s="9" t="s">
        <v>2116</v>
      </c>
      <c r="F10248" s="10">
        <f t="shared" ca="1" si="321"/>
        <v>6.1516265638653728E-2</v>
      </c>
      <c r="G10248" s="3" t="str">
        <f>VLOOKUP(Table3[[#This Row],[PRODUCT ID]],Table1[[PRODUCT]:[SELLING PRICE]],1,FALSE)</f>
        <v>Product806</v>
      </c>
      <c r="H10248" s="3" t="str">
        <f>VLOOKUP(Table3[[#This Row],[PRODUCT ID]],Table1[[PRODUCT]:[SELLING PRICE]],2,FALSE)</f>
        <v>Category4</v>
      </c>
      <c r="I10248" s="3" t="str">
        <f>VLOOKUP(Table3[[#This Row],[PRODUCT ID]],Table1[[PRODUCT]:[SELLING PRICE]],3,FALSE)</f>
        <v>Lt</v>
      </c>
      <c r="J10248" s="16">
        <f ca="1">VLOOKUP(Table3[[#This Row],[PRODUCT ID]],Table1[[PRODUCT]:[SELLING PRICE]],4,FALSE)</f>
        <v>135</v>
      </c>
      <c r="K10248" s="16">
        <f ca="1">VLOOKUP(Table3[[#This Row],[PRODUCT ID]],Table1[[PRODUCT]:[SELLING PRICE]],5,FALSE)</f>
        <v>275.91164288743664</v>
      </c>
      <c r="L10248" s="16">
        <f ca="1">J10248*Table3[[#This Row],[QUANTITY]]</f>
        <v>1755</v>
      </c>
      <c r="M10248" s="16">
        <f ca="1">K10248*Table3[[#This Row],[QUANTITY]]*(1-Table3[[#This Row],[DISCOUNT %]])</f>
        <v>3366.2016566200846</v>
      </c>
      <c r="N10248" s="3">
        <f>DAY(Table3[[#This Row],[DATE]])</f>
        <v>20</v>
      </c>
      <c r="O10248" s="3" t="str">
        <f>TEXT(Table3[[#This Row],[DATE]],"mmm")</f>
        <v>Jan</v>
      </c>
      <c r="P10248" s="3">
        <f>YEAR(Table3[[#This Row],[DATE]])</f>
        <v>2049</v>
      </c>
    </row>
    <row r="10249" spans="1:16" x14ac:dyDescent="0.3">
      <c r="A10249" s="6">
        <v>54444</v>
      </c>
      <c r="B10249" s="7" t="s">
        <v>1859</v>
      </c>
      <c r="C10249" s="9">
        <f t="shared" ca="1" si="320"/>
        <v>4</v>
      </c>
      <c r="D10249" s="9" t="s">
        <v>2116</v>
      </c>
      <c r="E10249" s="9" t="s">
        <v>2116</v>
      </c>
      <c r="F10249" s="10">
        <f t="shared" ca="1" si="321"/>
        <v>8.4681669728157438E-2</v>
      </c>
      <c r="G10249" s="3" t="str">
        <f>VLOOKUP(Table3[[#This Row],[PRODUCT ID]],Table1[[PRODUCT]:[SELLING PRICE]],1,FALSE)</f>
        <v>Product807</v>
      </c>
      <c r="H10249" s="3" t="str">
        <f>VLOOKUP(Table3[[#This Row],[PRODUCT ID]],Table1[[PRODUCT]:[SELLING PRICE]],2,FALSE)</f>
        <v>Category5</v>
      </c>
      <c r="I10249" s="3" t="str">
        <f>VLOOKUP(Table3[[#This Row],[PRODUCT ID]],Table1[[PRODUCT]:[SELLING PRICE]],3,FALSE)</f>
        <v>Kg</v>
      </c>
      <c r="J10249" s="16">
        <f ca="1">VLOOKUP(Table3[[#This Row],[PRODUCT ID]],Table1[[PRODUCT]:[SELLING PRICE]],4,FALSE)</f>
        <v>139</v>
      </c>
      <c r="K10249" s="16">
        <f ca="1">VLOOKUP(Table3[[#This Row],[PRODUCT ID]],Table1[[PRODUCT]:[SELLING PRICE]],5,FALSE)</f>
        <v>173.01197671022726</v>
      </c>
      <c r="L10249" s="16">
        <f ca="1">J10249*Table3[[#This Row],[QUANTITY]]</f>
        <v>556</v>
      </c>
      <c r="M10249" s="16">
        <f ca="1">K10249*Table3[[#This Row],[QUANTITY]]*(1-Table3[[#This Row],[DISCOUNT %]])</f>
        <v>633.44413455774452</v>
      </c>
      <c r="N10249" s="3">
        <f>DAY(Table3[[#This Row],[DATE]])</f>
        <v>21</v>
      </c>
      <c r="O10249" s="3" t="str">
        <f>TEXT(Table3[[#This Row],[DATE]],"mmm")</f>
        <v>Jan</v>
      </c>
      <c r="P10249" s="3">
        <f>YEAR(Table3[[#This Row],[DATE]])</f>
        <v>2049</v>
      </c>
    </row>
    <row r="10250" spans="1:16" x14ac:dyDescent="0.3">
      <c r="A10250" s="6">
        <v>54445</v>
      </c>
      <c r="B10250" s="7" t="s">
        <v>1860</v>
      </c>
      <c r="C10250" s="9">
        <f t="shared" ca="1" si="320"/>
        <v>13</v>
      </c>
      <c r="D10250" s="9" t="s">
        <v>2116</v>
      </c>
      <c r="E10250" s="9" t="s">
        <v>2116</v>
      </c>
      <c r="F10250" s="10">
        <f t="shared" ca="1" si="321"/>
        <v>3.984565625636214E-2</v>
      </c>
      <c r="G10250" s="3" t="str">
        <f>VLOOKUP(Table3[[#This Row],[PRODUCT ID]],Table1[[PRODUCT]:[SELLING PRICE]],1,FALSE)</f>
        <v>Product808</v>
      </c>
      <c r="H10250" s="3" t="str">
        <f>VLOOKUP(Table3[[#This Row],[PRODUCT ID]],Table1[[PRODUCT]:[SELLING PRICE]],2,FALSE)</f>
        <v>Category1</v>
      </c>
      <c r="I10250" s="3" t="str">
        <f>VLOOKUP(Table3[[#This Row],[PRODUCT ID]],Table1[[PRODUCT]:[SELLING PRICE]],3,FALSE)</f>
        <v>Lt</v>
      </c>
      <c r="J10250" s="16">
        <f ca="1">VLOOKUP(Table3[[#This Row],[PRODUCT ID]],Table1[[PRODUCT]:[SELLING PRICE]],4,FALSE)</f>
        <v>40</v>
      </c>
      <c r="K10250" s="16">
        <f ca="1">VLOOKUP(Table3[[#This Row],[PRODUCT ID]],Table1[[PRODUCT]:[SELLING PRICE]],5,FALSE)</f>
        <v>33.538184390885817</v>
      </c>
      <c r="L10250" s="16">
        <f ca="1">J10250*Table3[[#This Row],[QUANTITY]]</f>
        <v>520</v>
      </c>
      <c r="M10250" s="16">
        <f ca="1">K10250*Table3[[#This Row],[QUANTITY]]*(1-Table3[[#This Row],[DISCOUNT %]])</f>
        <v>418.6238345143932</v>
      </c>
      <c r="N10250" s="3">
        <f>DAY(Table3[[#This Row],[DATE]])</f>
        <v>22</v>
      </c>
      <c r="O10250" s="3" t="str">
        <f>TEXT(Table3[[#This Row],[DATE]],"mmm")</f>
        <v>Jan</v>
      </c>
      <c r="P10250" s="3">
        <f>YEAR(Table3[[#This Row],[DATE]])</f>
        <v>2049</v>
      </c>
    </row>
    <row r="10251" spans="1:16" x14ac:dyDescent="0.3">
      <c r="A10251" s="6">
        <v>54446</v>
      </c>
      <c r="B10251" s="7" t="s">
        <v>1861</v>
      </c>
      <c r="C10251" s="9">
        <f t="shared" ca="1" si="320"/>
        <v>15</v>
      </c>
      <c r="D10251" s="9" t="s">
        <v>2115</v>
      </c>
      <c r="E10251" s="9" t="s">
        <v>2116</v>
      </c>
      <c r="F10251" s="10">
        <f t="shared" ca="1" si="321"/>
        <v>9.3295804454600617E-2</v>
      </c>
      <c r="G10251" s="3" t="str">
        <f>VLOOKUP(Table3[[#This Row],[PRODUCT ID]],Table1[[PRODUCT]:[SELLING PRICE]],1,FALSE)</f>
        <v>Product809</v>
      </c>
      <c r="H10251" s="3" t="str">
        <f>VLOOKUP(Table3[[#This Row],[PRODUCT ID]],Table1[[PRODUCT]:[SELLING PRICE]],2,FALSE)</f>
        <v>Category2</v>
      </c>
      <c r="I10251" s="3" t="str">
        <f>VLOOKUP(Table3[[#This Row],[PRODUCT ID]],Table1[[PRODUCT]:[SELLING PRICE]],3,FALSE)</f>
        <v>Ft</v>
      </c>
      <c r="J10251" s="16">
        <f ca="1">VLOOKUP(Table3[[#This Row],[PRODUCT ID]],Table1[[PRODUCT]:[SELLING PRICE]],4,FALSE)</f>
        <v>74</v>
      </c>
      <c r="K10251" s="16">
        <f ca="1">VLOOKUP(Table3[[#This Row],[PRODUCT ID]],Table1[[PRODUCT]:[SELLING PRICE]],5,FALSE)</f>
        <v>125.2352175256481</v>
      </c>
      <c r="L10251" s="16">
        <f ca="1">J10251*Table3[[#This Row],[QUANTITY]]</f>
        <v>1110</v>
      </c>
      <c r="M10251" s="16">
        <f ca="1">K10251*Table3[[#This Row],[QUANTITY]]*(1-Table3[[#This Row],[DISCOUNT %]])</f>
        <v>1703.2694574081879</v>
      </c>
      <c r="N10251" s="3">
        <f>DAY(Table3[[#This Row],[DATE]])</f>
        <v>23</v>
      </c>
      <c r="O10251" s="3" t="str">
        <f>TEXT(Table3[[#This Row],[DATE]],"mmm")</f>
        <v>Jan</v>
      </c>
      <c r="P10251" s="3">
        <f>YEAR(Table3[[#This Row],[DATE]])</f>
        <v>2049</v>
      </c>
    </row>
    <row r="10252" spans="1:16" x14ac:dyDescent="0.3">
      <c r="A10252" s="6">
        <v>54447</v>
      </c>
      <c r="B10252" s="7" t="s">
        <v>1862</v>
      </c>
      <c r="C10252" s="9">
        <f t="shared" ca="1" si="320"/>
        <v>8</v>
      </c>
      <c r="D10252" s="9" t="s">
        <v>2117</v>
      </c>
      <c r="E10252" s="9" t="s">
        <v>2118</v>
      </c>
      <c r="F10252" s="10">
        <f t="shared" ca="1" si="321"/>
        <v>3.941770262662481E-3</v>
      </c>
      <c r="G10252" s="3" t="str">
        <f>VLOOKUP(Table3[[#This Row],[PRODUCT ID]],Table1[[PRODUCT]:[SELLING PRICE]],1,FALSE)</f>
        <v>Product810</v>
      </c>
      <c r="H10252" s="3" t="str">
        <f>VLOOKUP(Table3[[#This Row],[PRODUCT ID]],Table1[[PRODUCT]:[SELLING PRICE]],2,FALSE)</f>
        <v>Category3</v>
      </c>
      <c r="I10252" s="3" t="str">
        <f>VLOOKUP(Table3[[#This Row],[PRODUCT ID]],Table1[[PRODUCT]:[SELLING PRICE]],3,FALSE)</f>
        <v>Kg</v>
      </c>
      <c r="J10252" s="16">
        <f ca="1">VLOOKUP(Table3[[#This Row],[PRODUCT ID]],Table1[[PRODUCT]:[SELLING PRICE]],4,FALSE)</f>
        <v>42</v>
      </c>
      <c r="K10252" s="16">
        <f ca="1">VLOOKUP(Table3[[#This Row],[PRODUCT ID]],Table1[[PRODUCT]:[SELLING PRICE]],5,FALSE)</f>
        <v>280.94809473023059</v>
      </c>
      <c r="L10252" s="16">
        <f ca="1">J10252*Table3[[#This Row],[QUANTITY]]</f>
        <v>336</v>
      </c>
      <c r="M10252" s="16">
        <f ca="1">K10252*Table3[[#This Row],[QUANTITY]]*(1-Table3[[#This Row],[DISCOUNT %]])</f>
        <v>2238.72529508057</v>
      </c>
      <c r="N10252" s="3">
        <f>DAY(Table3[[#This Row],[DATE]])</f>
        <v>24</v>
      </c>
      <c r="O10252" s="3" t="str">
        <f>TEXT(Table3[[#This Row],[DATE]],"mmm")</f>
        <v>Jan</v>
      </c>
      <c r="P10252" s="3">
        <f>YEAR(Table3[[#This Row],[DATE]])</f>
        <v>2049</v>
      </c>
    </row>
    <row r="10253" spans="1:16" x14ac:dyDescent="0.3">
      <c r="A10253" s="6">
        <v>54448</v>
      </c>
      <c r="B10253" s="7" t="s">
        <v>1863</v>
      </c>
      <c r="C10253" s="9">
        <f t="shared" ca="1" si="320"/>
        <v>14</v>
      </c>
      <c r="D10253" s="9" t="s">
        <v>2117</v>
      </c>
      <c r="E10253" s="9" t="s">
        <v>2118</v>
      </c>
      <c r="F10253" s="10">
        <f t="shared" ca="1" si="321"/>
        <v>2.6548099330723031E-2</v>
      </c>
      <c r="G10253" s="3" t="str">
        <f>VLOOKUP(Table3[[#This Row],[PRODUCT ID]],Table1[[PRODUCT]:[SELLING PRICE]],1,FALSE)</f>
        <v>Product811</v>
      </c>
      <c r="H10253" s="3" t="str">
        <f>VLOOKUP(Table3[[#This Row],[PRODUCT ID]],Table1[[PRODUCT]:[SELLING PRICE]],2,FALSE)</f>
        <v>Category4</v>
      </c>
      <c r="I10253" s="3" t="str">
        <f>VLOOKUP(Table3[[#This Row],[PRODUCT ID]],Table1[[PRODUCT]:[SELLING PRICE]],3,FALSE)</f>
        <v>No</v>
      </c>
      <c r="J10253" s="16">
        <f ca="1">VLOOKUP(Table3[[#This Row],[PRODUCT ID]],Table1[[PRODUCT]:[SELLING PRICE]],4,FALSE)</f>
        <v>113</v>
      </c>
      <c r="K10253" s="16">
        <f ca="1">VLOOKUP(Table3[[#This Row],[PRODUCT ID]],Table1[[PRODUCT]:[SELLING PRICE]],5,FALSE)</f>
        <v>75.254920797721383</v>
      </c>
      <c r="L10253" s="16">
        <f ca="1">J10253*Table3[[#This Row],[QUANTITY]]</f>
        <v>1582</v>
      </c>
      <c r="M10253" s="16">
        <f ca="1">K10253*Table3[[#This Row],[QUANTITY]]*(1-Table3[[#This Row],[DISCOUNT %]])</f>
        <v>1025.5986395936088</v>
      </c>
      <c r="N10253" s="3">
        <f>DAY(Table3[[#This Row],[DATE]])</f>
        <v>25</v>
      </c>
      <c r="O10253" s="3" t="str">
        <f>TEXT(Table3[[#This Row],[DATE]],"mmm")</f>
        <v>Jan</v>
      </c>
      <c r="P10253" s="3">
        <f>YEAR(Table3[[#This Row],[DATE]])</f>
        <v>2049</v>
      </c>
    </row>
    <row r="10254" spans="1:16" x14ac:dyDescent="0.3">
      <c r="A10254" s="6">
        <v>54449</v>
      </c>
      <c r="B10254" s="7" t="s">
        <v>1864</v>
      </c>
      <c r="C10254" s="9">
        <f t="shared" ca="1" si="320"/>
        <v>9</v>
      </c>
      <c r="D10254" s="9" t="s">
        <v>2116</v>
      </c>
      <c r="E10254" s="9" t="s">
        <v>2116</v>
      </c>
      <c r="F10254" s="10">
        <f t="shared" ca="1" si="321"/>
        <v>5.2203660606224334E-2</v>
      </c>
      <c r="G10254" s="3" t="str">
        <f>VLOOKUP(Table3[[#This Row],[PRODUCT ID]],Table1[[PRODUCT]:[SELLING PRICE]],1,FALSE)</f>
        <v>Product812</v>
      </c>
      <c r="H10254" s="3" t="str">
        <f>VLOOKUP(Table3[[#This Row],[PRODUCT ID]],Table1[[PRODUCT]:[SELLING PRICE]],2,FALSE)</f>
        <v>Category5</v>
      </c>
      <c r="I10254" s="3" t="str">
        <f>VLOOKUP(Table3[[#This Row],[PRODUCT ID]],Table1[[PRODUCT]:[SELLING PRICE]],3,FALSE)</f>
        <v>No</v>
      </c>
      <c r="J10254" s="16">
        <f ca="1">VLOOKUP(Table3[[#This Row],[PRODUCT ID]],Table1[[PRODUCT]:[SELLING PRICE]],4,FALSE)</f>
        <v>19</v>
      </c>
      <c r="K10254" s="16">
        <f ca="1">VLOOKUP(Table3[[#This Row],[PRODUCT ID]],Table1[[PRODUCT]:[SELLING PRICE]],5,FALSE)</f>
        <v>53.099605005967312</v>
      </c>
      <c r="L10254" s="16">
        <f ca="1">J10254*Table3[[#This Row],[QUANTITY]]</f>
        <v>171</v>
      </c>
      <c r="M10254" s="16">
        <f ca="1">K10254*Table3[[#This Row],[QUANTITY]]*(1-Table3[[#This Row],[DISCOUNT %]])</f>
        <v>452.94850123120096</v>
      </c>
      <c r="N10254" s="3">
        <f>DAY(Table3[[#This Row],[DATE]])</f>
        <v>26</v>
      </c>
      <c r="O10254" s="3" t="str">
        <f>TEXT(Table3[[#This Row],[DATE]],"mmm")</f>
        <v>Jan</v>
      </c>
      <c r="P10254" s="3">
        <f>YEAR(Table3[[#This Row],[DATE]])</f>
        <v>2049</v>
      </c>
    </row>
    <row r="10255" spans="1:16" x14ac:dyDescent="0.3">
      <c r="A10255" s="6">
        <v>54450</v>
      </c>
      <c r="B10255" s="7" t="s">
        <v>1865</v>
      </c>
      <c r="C10255" s="9">
        <f t="shared" ca="1" si="320"/>
        <v>13</v>
      </c>
      <c r="D10255" s="9" t="s">
        <v>2116</v>
      </c>
      <c r="E10255" s="9" t="s">
        <v>2116</v>
      </c>
      <c r="F10255" s="10">
        <f t="shared" ca="1" si="321"/>
        <v>2.1673511802597457E-2</v>
      </c>
      <c r="G10255" s="3" t="str">
        <f>VLOOKUP(Table3[[#This Row],[PRODUCT ID]],Table1[[PRODUCT]:[SELLING PRICE]],1,FALSE)</f>
        <v>Product813</v>
      </c>
      <c r="H10255" s="3" t="str">
        <f>VLOOKUP(Table3[[#This Row],[PRODUCT ID]],Table1[[PRODUCT]:[SELLING PRICE]],2,FALSE)</f>
        <v>Category1</v>
      </c>
      <c r="I10255" s="3" t="str">
        <f>VLOOKUP(Table3[[#This Row],[PRODUCT ID]],Table1[[PRODUCT]:[SELLING PRICE]],3,FALSE)</f>
        <v>Ft</v>
      </c>
      <c r="J10255" s="16">
        <f ca="1">VLOOKUP(Table3[[#This Row],[PRODUCT ID]],Table1[[PRODUCT]:[SELLING PRICE]],4,FALSE)</f>
        <v>221</v>
      </c>
      <c r="K10255" s="16">
        <f ca="1">VLOOKUP(Table3[[#This Row],[PRODUCT ID]],Table1[[PRODUCT]:[SELLING PRICE]],5,FALSE)</f>
        <v>131.2268121894742</v>
      </c>
      <c r="L10255" s="16">
        <f ca="1">J10255*Table3[[#This Row],[QUANTITY]]</f>
        <v>2873</v>
      </c>
      <c r="M10255" s="16">
        <f ca="1">K10255*Table3[[#This Row],[QUANTITY]]*(1-Table3[[#This Row],[DISCOUNT %]])</f>
        <v>1668.9746622466889</v>
      </c>
      <c r="N10255" s="3">
        <f>DAY(Table3[[#This Row],[DATE]])</f>
        <v>27</v>
      </c>
      <c r="O10255" s="3" t="str">
        <f>TEXT(Table3[[#This Row],[DATE]],"mmm")</f>
        <v>Jan</v>
      </c>
      <c r="P10255" s="3">
        <f>YEAR(Table3[[#This Row],[DATE]])</f>
        <v>2049</v>
      </c>
    </row>
    <row r="10256" spans="1:16" x14ac:dyDescent="0.3">
      <c r="A10256" s="6">
        <v>54451</v>
      </c>
      <c r="B10256" s="7" t="s">
        <v>1866</v>
      </c>
      <c r="C10256" s="9">
        <f t="shared" ca="1" si="320"/>
        <v>15</v>
      </c>
      <c r="D10256" s="9" t="s">
        <v>2116</v>
      </c>
      <c r="E10256" s="9" t="s">
        <v>2116</v>
      </c>
      <c r="F10256" s="10">
        <f t="shared" ca="1" si="321"/>
        <v>5.0449525156806709E-2</v>
      </c>
      <c r="G10256" s="3" t="str">
        <f>VLOOKUP(Table3[[#This Row],[PRODUCT ID]],Table1[[PRODUCT]:[SELLING PRICE]],1,FALSE)</f>
        <v>Product814</v>
      </c>
      <c r="H10256" s="3" t="str">
        <f>VLOOKUP(Table3[[#This Row],[PRODUCT ID]],Table1[[PRODUCT]:[SELLING PRICE]],2,FALSE)</f>
        <v>Category2</v>
      </c>
      <c r="I10256" s="3" t="str">
        <f>VLOOKUP(Table3[[#This Row],[PRODUCT ID]],Table1[[PRODUCT]:[SELLING PRICE]],3,FALSE)</f>
        <v>No</v>
      </c>
      <c r="J10256" s="16">
        <f ca="1">VLOOKUP(Table3[[#This Row],[PRODUCT ID]],Table1[[PRODUCT]:[SELLING PRICE]],4,FALSE)</f>
        <v>157</v>
      </c>
      <c r="K10256" s="16">
        <f ca="1">VLOOKUP(Table3[[#This Row],[PRODUCT ID]],Table1[[PRODUCT]:[SELLING PRICE]],5,FALSE)</f>
        <v>37.048519681318865</v>
      </c>
      <c r="L10256" s="16">
        <f ca="1">J10256*Table3[[#This Row],[QUANTITY]]</f>
        <v>2355</v>
      </c>
      <c r="M10256" s="16">
        <f ca="1">K10256*Table3[[#This Row],[QUANTITY]]*(1-Table3[[#This Row],[DISCOUNT %]])</f>
        <v>527.69159183450574</v>
      </c>
      <c r="N10256" s="3">
        <f>DAY(Table3[[#This Row],[DATE]])</f>
        <v>28</v>
      </c>
      <c r="O10256" s="3" t="str">
        <f>TEXT(Table3[[#This Row],[DATE]],"mmm")</f>
        <v>Jan</v>
      </c>
      <c r="P10256" s="3">
        <f>YEAR(Table3[[#This Row],[DATE]])</f>
        <v>2049</v>
      </c>
    </row>
    <row r="10257" spans="1:16" x14ac:dyDescent="0.3">
      <c r="A10257" s="6">
        <v>54452</v>
      </c>
      <c r="B10257" s="7" t="s">
        <v>1867</v>
      </c>
      <c r="C10257" s="9">
        <f t="shared" ca="1" si="320"/>
        <v>10</v>
      </c>
      <c r="D10257" s="9" t="s">
        <v>2116</v>
      </c>
      <c r="E10257" s="9" t="s">
        <v>2116</v>
      </c>
      <c r="F10257" s="10">
        <f t="shared" ca="1" si="321"/>
        <v>8.0369709246336241E-2</v>
      </c>
      <c r="G10257" s="3" t="str">
        <f>VLOOKUP(Table3[[#This Row],[PRODUCT ID]],Table1[[PRODUCT]:[SELLING PRICE]],1,FALSE)</f>
        <v>Product815</v>
      </c>
      <c r="H10257" s="3" t="str">
        <f>VLOOKUP(Table3[[#This Row],[PRODUCT ID]],Table1[[PRODUCT]:[SELLING PRICE]],2,FALSE)</f>
        <v>Category3</v>
      </c>
      <c r="I10257" s="3" t="str">
        <f>VLOOKUP(Table3[[#This Row],[PRODUCT ID]],Table1[[PRODUCT]:[SELLING PRICE]],3,FALSE)</f>
        <v>Kg</v>
      </c>
      <c r="J10257" s="16">
        <f ca="1">VLOOKUP(Table3[[#This Row],[PRODUCT ID]],Table1[[PRODUCT]:[SELLING PRICE]],4,FALSE)</f>
        <v>235</v>
      </c>
      <c r="K10257" s="16">
        <f ca="1">VLOOKUP(Table3[[#This Row],[PRODUCT ID]],Table1[[PRODUCT]:[SELLING PRICE]],5,FALSE)</f>
        <v>194.60933486908351</v>
      </c>
      <c r="L10257" s="16">
        <f ca="1">J10257*Table3[[#This Row],[QUANTITY]]</f>
        <v>2350</v>
      </c>
      <c r="M10257" s="16">
        <f ca="1">K10257*Table3[[#This Row],[QUANTITY]]*(1-Table3[[#This Row],[DISCOUNT %]])</f>
        <v>1789.686392090324</v>
      </c>
      <c r="N10257" s="3">
        <f>DAY(Table3[[#This Row],[DATE]])</f>
        <v>29</v>
      </c>
      <c r="O10257" s="3" t="str">
        <f>TEXT(Table3[[#This Row],[DATE]],"mmm")</f>
        <v>Jan</v>
      </c>
      <c r="P10257" s="3">
        <f>YEAR(Table3[[#This Row],[DATE]])</f>
        <v>2049</v>
      </c>
    </row>
    <row r="10258" spans="1:16" x14ac:dyDescent="0.3">
      <c r="A10258" s="6">
        <v>54453</v>
      </c>
      <c r="B10258" s="7" t="s">
        <v>1868</v>
      </c>
      <c r="C10258" s="9">
        <f t="shared" ca="1" si="320"/>
        <v>12</v>
      </c>
      <c r="D10258" s="9" t="s">
        <v>2115</v>
      </c>
      <c r="E10258" s="9" t="s">
        <v>2118</v>
      </c>
      <c r="F10258" s="10">
        <f t="shared" ca="1" si="321"/>
        <v>4.2937785594428172E-2</v>
      </c>
      <c r="G10258" s="3" t="str">
        <f>VLOOKUP(Table3[[#This Row],[PRODUCT ID]],Table1[[PRODUCT]:[SELLING PRICE]],1,FALSE)</f>
        <v>Product816</v>
      </c>
      <c r="H10258" s="3" t="str">
        <f>VLOOKUP(Table3[[#This Row],[PRODUCT ID]],Table1[[PRODUCT]:[SELLING PRICE]],2,FALSE)</f>
        <v>Category4</v>
      </c>
      <c r="I10258" s="3" t="str">
        <f>VLOOKUP(Table3[[#This Row],[PRODUCT ID]],Table1[[PRODUCT]:[SELLING PRICE]],3,FALSE)</f>
        <v>Kg</v>
      </c>
      <c r="J10258" s="16">
        <f ca="1">VLOOKUP(Table3[[#This Row],[PRODUCT ID]],Table1[[PRODUCT]:[SELLING PRICE]],4,FALSE)</f>
        <v>67</v>
      </c>
      <c r="K10258" s="16">
        <f ca="1">VLOOKUP(Table3[[#This Row],[PRODUCT ID]],Table1[[PRODUCT]:[SELLING PRICE]],5,FALSE)</f>
        <v>97.045524331944137</v>
      </c>
      <c r="L10258" s="16">
        <f ca="1">J10258*Table3[[#This Row],[QUANTITY]]</f>
        <v>804</v>
      </c>
      <c r="M10258" s="16">
        <f ca="1">K10258*Table3[[#This Row],[QUANTITY]]*(1-Table3[[#This Row],[DISCOUNT %]])</f>
        <v>1114.5432529833631</v>
      </c>
      <c r="N10258" s="3">
        <f>DAY(Table3[[#This Row],[DATE]])</f>
        <v>30</v>
      </c>
      <c r="O10258" s="3" t="str">
        <f>TEXT(Table3[[#This Row],[DATE]],"mmm")</f>
        <v>Jan</v>
      </c>
      <c r="P10258" s="3">
        <f>YEAR(Table3[[#This Row],[DATE]])</f>
        <v>2049</v>
      </c>
    </row>
    <row r="10259" spans="1:16" x14ac:dyDescent="0.3">
      <c r="A10259" s="6">
        <v>54454</v>
      </c>
      <c r="B10259" s="7" t="s">
        <v>1869</v>
      </c>
      <c r="C10259" s="9">
        <f t="shared" ca="1" si="320"/>
        <v>9</v>
      </c>
      <c r="D10259" s="9" t="s">
        <v>2116</v>
      </c>
      <c r="E10259" s="9" t="s">
        <v>2116</v>
      </c>
      <c r="F10259" s="10">
        <f t="shared" ca="1" si="321"/>
        <v>3.0065441418338557E-2</v>
      </c>
      <c r="G10259" s="3" t="str">
        <f>VLOOKUP(Table3[[#This Row],[PRODUCT ID]],Table1[[PRODUCT]:[SELLING PRICE]],1,FALSE)</f>
        <v>Product817</v>
      </c>
      <c r="H10259" s="3" t="str">
        <f>VLOOKUP(Table3[[#This Row],[PRODUCT ID]],Table1[[PRODUCT]:[SELLING PRICE]],2,FALSE)</f>
        <v>Category1</v>
      </c>
      <c r="I10259" s="3" t="str">
        <f>VLOOKUP(Table3[[#This Row],[PRODUCT ID]],Table1[[PRODUCT]:[SELLING PRICE]],3,FALSE)</f>
        <v>Lt</v>
      </c>
      <c r="J10259" s="16">
        <f ca="1">VLOOKUP(Table3[[#This Row],[PRODUCT ID]],Table1[[PRODUCT]:[SELLING PRICE]],4,FALSE)</f>
        <v>206</v>
      </c>
      <c r="K10259" s="16">
        <f ca="1">VLOOKUP(Table3[[#This Row],[PRODUCT ID]],Table1[[PRODUCT]:[SELLING PRICE]],5,FALSE)</f>
        <v>254.0792348726313</v>
      </c>
      <c r="L10259" s="16">
        <f ca="1">J10259*Table3[[#This Row],[QUANTITY]]</f>
        <v>1854</v>
      </c>
      <c r="M10259" s="16">
        <f ca="1">K10259*Table3[[#This Row],[QUANTITY]]*(1-Table3[[#This Row],[DISCOUNT %]])</f>
        <v>2217.9620746885671</v>
      </c>
      <c r="N10259" s="3">
        <f>DAY(Table3[[#This Row],[DATE]])</f>
        <v>31</v>
      </c>
      <c r="O10259" s="3" t="str">
        <f>TEXT(Table3[[#This Row],[DATE]],"mmm")</f>
        <v>Jan</v>
      </c>
      <c r="P10259" s="3">
        <f>YEAR(Table3[[#This Row],[DATE]])</f>
        <v>2049</v>
      </c>
    </row>
    <row r="10260" spans="1:16" x14ac:dyDescent="0.3">
      <c r="A10260" s="6">
        <v>54455</v>
      </c>
      <c r="B10260" s="7" t="s">
        <v>1870</v>
      </c>
      <c r="C10260" s="9">
        <f t="shared" ca="1" si="320"/>
        <v>12</v>
      </c>
      <c r="D10260" s="9" t="s">
        <v>2117</v>
      </c>
      <c r="E10260" s="9" t="s">
        <v>2116</v>
      </c>
      <c r="F10260" s="10">
        <f t="shared" ca="1" si="321"/>
        <v>4.1782760675572184E-3</v>
      </c>
      <c r="G10260" s="3" t="str">
        <f>VLOOKUP(Table3[[#This Row],[PRODUCT ID]],Table1[[PRODUCT]:[SELLING PRICE]],1,FALSE)</f>
        <v>Product818</v>
      </c>
      <c r="H10260" s="3" t="str">
        <f>VLOOKUP(Table3[[#This Row],[PRODUCT ID]],Table1[[PRODUCT]:[SELLING PRICE]],2,FALSE)</f>
        <v>Category2</v>
      </c>
      <c r="I10260" s="3" t="str">
        <f>VLOOKUP(Table3[[#This Row],[PRODUCT ID]],Table1[[PRODUCT]:[SELLING PRICE]],3,FALSE)</f>
        <v>Kg</v>
      </c>
      <c r="J10260" s="16">
        <f ca="1">VLOOKUP(Table3[[#This Row],[PRODUCT ID]],Table1[[PRODUCT]:[SELLING PRICE]],4,FALSE)</f>
        <v>159</v>
      </c>
      <c r="K10260" s="16">
        <f ca="1">VLOOKUP(Table3[[#This Row],[PRODUCT ID]],Table1[[PRODUCT]:[SELLING PRICE]],5,FALSE)</f>
        <v>28.303475223515985</v>
      </c>
      <c r="L10260" s="16">
        <f ca="1">J10260*Table3[[#This Row],[QUANTITY]]</f>
        <v>1908</v>
      </c>
      <c r="M10260" s="16">
        <f ca="1">K10260*Table3[[#This Row],[QUANTITY]]*(1-Table3[[#This Row],[DISCOUNT %]])</f>
        <v>338.22258588433039</v>
      </c>
      <c r="N10260" s="3">
        <f>DAY(Table3[[#This Row],[DATE]])</f>
        <v>1</v>
      </c>
      <c r="O10260" s="3" t="str">
        <f>TEXT(Table3[[#This Row],[DATE]],"mmm")</f>
        <v>Feb</v>
      </c>
      <c r="P10260" s="3">
        <f>YEAR(Table3[[#This Row],[DATE]])</f>
        <v>2049</v>
      </c>
    </row>
    <row r="10261" spans="1:16" x14ac:dyDescent="0.3">
      <c r="A10261" s="6">
        <v>54456</v>
      </c>
      <c r="B10261" s="7" t="s">
        <v>1871</v>
      </c>
      <c r="C10261" s="9">
        <f t="shared" ca="1" si="320"/>
        <v>2</v>
      </c>
      <c r="D10261" s="9" t="s">
        <v>2115</v>
      </c>
      <c r="E10261" s="9" t="s">
        <v>2116</v>
      </c>
      <c r="F10261" s="10">
        <f t="shared" ca="1" si="321"/>
        <v>8.0177707274481286E-2</v>
      </c>
      <c r="G10261" s="3" t="str">
        <f>VLOOKUP(Table3[[#This Row],[PRODUCT ID]],Table1[[PRODUCT]:[SELLING PRICE]],1,FALSE)</f>
        <v>Product819</v>
      </c>
      <c r="H10261" s="3" t="str">
        <f>VLOOKUP(Table3[[#This Row],[PRODUCT ID]],Table1[[PRODUCT]:[SELLING PRICE]],2,FALSE)</f>
        <v>Category3</v>
      </c>
      <c r="I10261" s="3" t="str">
        <f>VLOOKUP(Table3[[#This Row],[PRODUCT ID]],Table1[[PRODUCT]:[SELLING PRICE]],3,FALSE)</f>
        <v>Lt</v>
      </c>
      <c r="J10261" s="16">
        <f ca="1">VLOOKUP(Table3[[#This Row],[PRODUCT ID]],Table1[[PRODUCT]:[SELLING PRICE]],4,FALSE)</f>
        <v>27</v>
      </c>
      <c r="K10261" s="16">
        <f ca="1">VLOOKUP(Table3[[#This Row],[PRODUCT ID]],Table1[[PRODUCT]:[SELLING PRICE]],5,FALSE)</f>
        <v>162.94320500092644</v>
      </c>
      <c r="L10261" s="16">
        <f ca="1">J10261*Table3[[#This Row],[QUANTITY]]</f>
        <v>54</v>
      </c>
      <c r="M10261" s="16">
        <f ca="1">K10261*Table3[[#This Row],[QUANTITY]]*(1-Table3[[#This Row],[DISCOUNT %]])</f>
        <v>299.75758481599274</v>
      </c>
      <c r="N10261" s="3">
        <f>DAY(Table3[[#This Row],[DATE]])</f>
        <v>2</v>
      </c>
      <c r="O10261" s="3" t="str">
        <f>TEXT(Table3[[#This Row],[DATE]],"mmm")</f>
        <v>Feb</v>
      </c>
      <c r="P10261" s="3">
        <f>YEAR(Table3[[#This Row],[DATE]])</f>
        <v>2049</v>
      </c>
    </row>
    <row r="10262" spans="1:16" x14ac:dyDescent="0.3">
      <c r="A10262" s="6">
        <v>54457</v>
      </c>
      <c r="B10262" s="7" t="s">
        <v>1872</v>
      </c>
      <c r="C10262" s="9">
        <f t="shared" ca="1" si="320"/>
        <v>11</v>
      </c>
      <c r="D10262" s="9" t="s">
        <v>2115</v>
      </c>
      <c r="E10262" s="9" t="s">
        <v>2116</v>
      </c>
      <c r="F10262" s="10">
        <f t="shared" ca="1" si="321"/>
        <v>6.5174421284167339E-2</v>
      </c>
      <c r="G10262" s="3" t="str">
        <f>VLOOKUP(Table3[[#This Row],[PRODUCT ID]],Table1[[PRODUCT]:[SELLING PRICE]],1,FALSE)</f>
        <v>Product820</v>
      </c>
      <c r="H10262" s="3" t="str">
        <f>VLOOKUP(Table3[[#This Row],[PRODUCT ID]],Table1[[PRODUCT]:[SELLING PRICE]],2,FALSE)</f>
        <v>Category4</v>
      </c>
      <c r="I10262" s="3" t="str">
        <f>VLOOKUP(Table3[[#This Row],[PRODUCT ID]],Table1[[PRODUCT]:[SELLING PRICE]],3,FALSE)</f>
        <v>Ft</v>
      </c>
      <c r="J10262" s="16">
        <f ca="1">VLOOKUP(Table3[[#This Row],[PRODUCT ID]],Table1[[PRODUCT]:[SELLING PRICE]],4,FALSE)</f>
        <v>32</v>
      </c>
      <c r="K10262" s="16">
        <f ca="1">VLOOKUP(Table3[[#This Row],[PRODUCT ID]],Table1[[PRODUCT]:[SELLING PRICE]],5,FALSE)</f>
        <v>287.69084038864253</v>
      </c>
      <c r="L10262" s="16">
        <f ca="1">J10262*Table3[[#This Row],[QUANTITY]]</f>
        <v>352</v>
      </c>
      <c r="M10262" s="16">
        <f ca="1">K10262*Table3[[#This Row],[QUANTITY]]*(1-Table3[[#This Row],[DISCOUNT %]])</f>
        <v>2958.3483199331267</v>
      </c>
      <c r="N10262" s="3">
        <f>DAY(Table3[[#This Row],[DATE]])</f>
        <v>3</v>
      </c>
      <c r="O10262" s="3" t="str">
        <f>TEXT(Table3[[#This Row],[DATE]],"mmm")</f>
        <v>Feb</v>
      </c>
      <c r="P10262" s="3">
        <f>YEAR(Table3[[#This Row],[DATE]])</f>
        <v>2049</v>
      </c>
    </row>
    <row r="10263" spans="1:16" x14ac:dyDescent="0.3">
      <c r="A10263" s="6">
        <v>54458</v>
      </c>
      <c r="B10263" s="7" t="s">
        <v>1873</v>
      </c>
      <c r="C10263" s="9">
        <f t="shared" ca="1" si="320"/>
        <v>5</v>
      </c>
      <c r="D10263" s="9" t="s">
        <v>2115</v>
      </c>
      <c r="E10263" s="9" t="s">
        <v>2116</v>
      </c>
      <c r="F10263" s="10">
        <f t="shared" ca="1" si="321"/>
        <v>8.052091290922174E-2</v>
      </c>
      <c r="G10263" s="3" t="str">
        <f>VLOOKUP(Table3[[#This Row],[PRODUCT ID]],Table1[[PRODUCT]:[SELLING PRICE]],1,FALSE)</f>
        <v>Product821</v>
      </c>
      <c r="H10263" s="3" t="str">
        <f>VLOOKUP(Table3[[#This Row],[PRODUCT ID]],Table1[[PRODUCT]:[SELLING PRICE]],2,FALSE)</f>
        <v>Category5</v>
      </c>
      <c r="I10263" s="3" t="str">
        <f>VLOOKUP(Table3[[#This Row],[PRODUCT ID]],Table1[[PRODUCT]:[SELLING PRICE]],3,FALSE)</f>
        <v>Kg</v>
      </c>
      <c r="J10263" s="16">
        <f ca="1">VLOOKUP(Table3[[#This Row],[PRODUCT ID]],Table1[[PRODUCT]:[SELLING PRICE]],4,FALSE)</f>
        <v>58</v>
      </c>
      <c r="K10263" s="16">
        <f ca="1">VLOOKUP(Table3[[#This Row],[PRODUCT ID]],Table1[[PRODUCT]:[SELLING PRICE]],5,FALSE)</f>
        <v>234.63969726254209</v>
      </c>
      <c r="L10263" s="16">
        <f ca="1">J10263*Table3[[#This Row],[QUANTITY]]</f>
        <v>290</v>
      </c>
      <c r="M10263" s="16">
        <f ca="1">K10263*Table3[[#This Row],[QUANTITY]]*(1-Table3[[#This Row],[DISCOUNT %]])</f>
        <v>1078.731473171094</v>
      </c>
      <c r="N10263" s="3">
        <f>DAY(Table3[[#This Row],[DATE]])</f>
        <v>4</v>
      </c>
      <c r="O10263" s="3" t="str">
        <f>TEXT(Table3[[#This Row],[DATE]],"mmm")</f>
        <v>Feb</v>
      </c>
      <c r="P10263" s="3">
        <f>YEAR(Table3[[#This Row],[DATE]])</f>
        <v>2049</v>
      </c>
    </row>
    <row r="10264" spans="1:16" x14ac:dyDescent="0.3">
      <c r="A10264" s="6">
        <v>54459</v>
      </c>
      <c r="B10264" s="7" t="s">
        <v>1874</v>
      </c>
      <c r="C10264" s="9">
        <f t="shared" ca="1" si="320"/>
        <v>8</v>
      </c>
      <c r="D10264" s="9" t="s">
        <v>2116</v>
      </c>
      <c r="E10264" s="9" t="s">
        <v>2118</v>
      </c>
      <c r="F10264" s="10">
        <f t="shared" ca="1" si="321"/>
        <v>8.5419298905496932E-2</v>
      </c>
      <c r="G10264" s="3" t="str">
        <f>VLOOKUP(Table3[[#This Row],[PRODUCT ID]],Table1[[PRODUCT]:[SELLING PRICE]],1,FALSE)</f>
        <v>Product822</v>
      </c>
      <c r="H10264" s="3" t="str">
        <f>VLOOKUP(Table3[[#This Row],[PRODUCT ID]],Table1[[PRODUCT]:[SELLING PRICE]],2,FALSE)</f>
        <v>Category1</v>
      </c>
      <c r="I10264" s="3" t="str">
        <f>VLOOKUP(Table3[[#This Row],[PRODUCT ID]],Table1[[PRODUCT]:[SELLING PRICE]],3,FALSE)</f>
        <v>No</v>
      </c>
      <c r="J10264" s="16">
        <f ca="1">VLOOKUP(Table3[[#This Row],[PRODUCT ID]],Table1[[PRODUCT]:[SELLING PRICE]],4,FALSE)</f>
        <v>10</v>
      </c>
      <c r="K10264" s="16">
        <f ca="1">VLOOKUP(Table3[[#This Row],[PRODUCT ID]],Table1[[PRODUCT]:[SELLING PRICE]],5,FALSE)</f>
        <v>218.70141092493981</v>
      </c>
      <c r="L10264" s="16">
        <f ca="1">J10264*Table3[[#This Row],[QUANTITY]]</f>
        <v>80</v>
      </c>
      <c r="M10264" s="16">
        <f ca="1">K10264*Table3[[#This Row],[QUANTITY]]*(1-Table3[[#This Row],[DISCOUNT %]])</f>
        <v>1600.1607178727077</v>
      </c>
      <c r="N10264" s="3">
        <f>DAY(Table3[[#This Row],[DATE]])</f>
        <v>5</v>
      </c>
      <c r="O10264" s="3" t="str">
        <f>TEXT(Table3[[#This Row],[DATE]],"mmm")</f>
        <v>Feb</v>
      </c>
      <c r="P10264" s="3">
        <f>YEAR(Table3[[#This Row],[DATE]])</f>
        <v>2049</v>
      </c>
    </row>
    <row r="10265" spans="1:16" x14ac:dyDescent="0.3">
      <c r="A10265" s="6">
        <v>54460</v>
      </c>
      <c r="B10265" s="7" t="s">
        <v>1875</v>
      </c>
      <c r="C10265" s="9">
        <f t="shared" ca="1" si="320"/>
        <v>11</v>
      </c>
      <c r="D10265" s="9" t="s">
        <v>2116</v>
      </c>
      <c r="E10265" s="9" t="s">
        <v>2118</v>
      </c>
      <c r="F10265" s="10">
        <f t="shared" ca="1" si="321"/>
        <v>1.5719917834251373E-2</v>
      </c>
      <c r="G10265" s="3" t="str">
        <f>VLOOKUP(Table3[[#This Row],[PRODUCT ID]],Table1[[PRODUCT]:[SELLING PRICE]],1,FALSE)</f>
        <v>Product823</v>
      </c>
      <c r="H10265" s="3" t="str">
        <f>VLOOKUP(Table3[[#This Row],[PRODUCT ID]],Table1[[PRODUCT]:[SELLING PRICE]],2,FALSE)</f>
        <v>Category2</v>
      </c>
      <c r="I10265" s="3" t="str">
        <f>VLOOKUP(Table3[[#This Row],[PRODUCT ID]],Table1[[PRODUCT]:[SELLING PRICE]],3,FALSE)</f>
        <v>No</v>
      </c>
      <c r="J10265" s="16">
        <f ca="1">VLOOKUP(Table3[[#This Row],[PRODUCT ID]],Table1[[PRODUCT]:[SELLING PRICE]],4,FALSE)</f>
        <v>244</v>
      </c>
      <c r="K10265" s="16">
        <f ca="1">VLOOKUP(Table3[[#This Row],[PRODUCT ID]],Table1[[PRODUCT]:[SELLING PRICE]],5,FALSE)</f>
        <v>115.18187349631161</v>
      </c>
      <c r="L10265" s="16">
        <f ca="1">J10265*Table3[[#This Row],[QUANTITY]]</f>
        <v>2684</v>
      </c>
      <c r="M10265" s="16">
        <f ca="1">K10265*Table3[[#This Row],[QUANTITY]]*(1-Table3[[#This Row],[DISCOUNT %]])</f>
        <v>1247.0834629984988</v>
      </c>
      <c r="N10265" s="3">
        <f>DAY(Table3[[#This Row],[DATE]])</f>
        <v>6</v>
      </c>
      <c r="O10265" s="3" t="str">
        <f>TEXT(Table3[[#This Row],[DATE]],"mmm")</f>
        <v>Feb</v>
      </c>
      <c r="P10265" s="3">
        <f>YEAR(Table3[[#This Row],[DATE]])</f>
        <v>2049</v>
      </c>
    </row>
    <row r="10266" spans="1:16" x14ac:dyDescent="0.3">
      <c r="A10266" s="6">
        <v>54461</v>
      </c>
      <c r="B10266" s="7" t="s">
        <v>1876</v>
      </c>
      <c r="C10266" s="9">
        <f t="shared" ca="1" si="320"/>
        <v>11</v>
      </c>
      <c r="D10266" s="9" t="s">
        <v>2116</v>
      </c>
      <c r="E10266" s="9" t="s">
        <v>2116</v>
      </c>
      <c r="F10266" s="10">
        <f t="shared" ca="1" si="321"/>
        <v>5.6024913655846331E-2</v>
      </c>
      <c r="G10266" s="3" t="str">
        <f>VLOOKUP(Table3[[#This Row],[PRODUCT ID]],Table1[[PRODUCT]:[SELLING PRICE]],1,FALSE)</f>
        <v>Product824</v>
      </c>
      <c r="H10266" s="3" t="str">
        <f>VLOOKUP(Table3[[#This Row],[PRODUCT ID]],Table1[[PRODUCT]:[SELLING PRICE]],2,FALSE)</f>
        <v>Category3</v>
      </c>
      <c r="I10266" s="3" t="str">
        <f>VLOOKUP(Table3[[#This Row],[PRODUCT ID]],Table1[[PRODUCT]:[SELLING PRICE]],3,FALSE)</f>
        <v>Ft</v>
      </c>
      <c r="J10266" s="16">
        <f ca="1">VLOOKUP(Table3[[#This Row],[PRODUCT ID]],Table1[[PRODUCT]:[SELLING PRICE]],4,FALSE)</f>
        <v>113</v>
      </c>
      <c r="K10266" s="16">
        <f ca="1">VLOOKUP(Table3[[#This Row],[PRODUCT ID]],Table1[[PRODUCT]:[SELLING PRICE]],5,FALSE)</f>
        <v>231.11089799977114</v>
      </c>
      <c r="L10266" s="16">
        <f ca="1">J10266*Table3[[#This Row],[QUANTITY]]</f>
        <v>1243</v>
      </c>
      <c r="M10266" s="16">
        <f ca="1">K10266*Table3[[#This Row],[QUANTITY]]*(1-Table3[[#This Row],[DISCOUNT %]])</f>
        <v>2399.7922288384971</v>
      </c>
      <c r="N10266" s="3">
        <f>DAY(Table3[[#This Row],[DATE]])</f>
        <v>7</v>
      </c>
      <c r="O10266" s="3" t="str">
        <f>TEXT(Table3[[#This Row],[DATE]],"mmm")</f>
        <v>Feb</v>
      </c>
      <c r="P10266" s="3">
        <f>YEAR(Table3[[#This Row],[DATE]])</f>
        <v>2049</v>
      </c>
    </row>
    <row r="10267" spans="1:16" x14ac:dyDescent="0.3">
      <c r="A10267" s="6">
        <v>54462</v>
      </c>
      <c r="B10267" s="7" t="s">
        <v>1877</v>
      </c>
      <c r="C10267" s="9">
        <f t="shared" ca="1" si="320"/>
        <v>15</v>
      </c>
      <c r="D10267" s="9" t="s">
        <v>2115</v>
      </c>
      <c r="E10267" s="9" t="s">
        <v>2116</v>
      </c>
      <c r="F10267" s="10">
        <f t="shared" ca="1" si="321"/>
        <v>8.601911944232471E-2</v>
      </c>
      <c r="G10267" s="3" t="str">
        <f>VLOOKUP(Table3[[#This Row],[PRODUCT ID]],Table1[[PRODUCT]:[SELLING PRICE]],1,FALSE)</f>
        <v>Product825</v>
      </c>
      <c r="H10267" s="3" t="str">
        <f>VLOOKUP(Table3[[#This Row],[PRODUCT ID]],Table1[[PRODUCT]:[SELLING PRICE]],2,FALSE)</f>
        <v>Category4</v>
      </c>
      <c r="I10267" s="3" t="str">
        <f>VLOOKUP(Table3[[#This Row],[PRODUCT ID]],Table1[[PRODUCT]:[SELLING PRICE]],3,FALSE)</f>
        <v>No</v>
      </c>
      <c r="J10267" s="16">
        <f ca="1">VLOOKUP(Table3[[#This Row],[PRODUCT ID]],Table1[[PRODUCT]:[SELLING PRICE]],4,FALSE)</f>
        <v>235</v>
      </c>
      <c r="K10267" s="16">
        <f ca="1">VLOOKUP(Table3[[#This Row],[PRODUCT ID]],Table1[[PRODUCT]:[SELLING PRICE]],5,FALSE)</f>
        <v>257.00817743186963</v>
      </c>
      <c r="L10267" s="16">
        <f ca="1">J10267*Table3[[#This Row],[QUANTITY]]</f>
        <v>3525</v>
      </c>
      <c r="M10267" s="16">
        <f ca="1">K10267*Table3[[#This Row],[QUANTITY]]*(1-Table3[[#This Row],[DISCOUNT %]])</f>
        <v>3523.5084047955515</v>
      </c>
      <c r="N10267" s="3">
        <f>DAY(Table3[[#This Row],[DATE]])</f>
        <v>8</v>
      </c>
      <c r="O10267" s="3" t="str">
        <f>TEXT(Table3[[#This Row],[DATE]],"mmm")</f>
        <v>Feb</v>
      </c>
      <c r="P10267" s="3">
        <f>YEAR(Table3[[#This Row],[DATE]])</f>
        <v>2049</v>
      </c>
    </row>
    <row r="10268" spans="1:16" x14ac:dyDescent="0.3">
      <c r="A10268" s="6">
        <v>54463</v>
      </c>
      <c r="B10268" s="7" t="s">
        <v>1878</v>
      </c>
      <c r="C10268" s="9">
        <f t="shared" ca="1" si="320"/>
        <v>15</v>
      </c>
      <c r="D10268" s="9" t="s">
        <v>2117</v>
      </c>
      <c r="E10268" s="9" t="s">
        <v>2116</v>
      </c>
      <c r="F10268" s="10">
        <f t="shared" ca="1" si="321"/>
        <v>8.1269197156076833E-2</v>
      </c>
      <c r="G10268" s="3" t="str">
        <f>VLOOKUP(Table3[[#This Row],[PRODUCT ID]],Table1[[PRODUCT]:[SELLING PRICE]],1,FALSE)</f>
        <v>Product826</v>
      </c>
      <c r="H10268" s="3" t="str">
        <f>VLOOKUP(Table3[[#This Row],[PRODUCT ID]],Table1[[PRODUCT]:[SELLING PRICE]],2,FALSE)</f>
        <v>Category5</v>
      </c>
      <c r="I10268" s="3" t="str">
        <f>VLOOKUP(Table3[[#This Row],[PRODUCT ID]],Table1[[PRODUCT]:[SELLING PRICE]],3,FALSE)</f>
        <v>Kg</v>
      </c>
      <c r="J10268" s="16">
        <f ca="1">VLOOKUP(Table3[[#This Row],[PRODUCT ID]],Table1[[PRODUCT]:[SELLING PRICE]],4,FALSE)</f>
        <v>240</v>
      </c>
      <c r="K10268" s="16">
        <f ca="1">VLOOKUP(Table3[[#This Row],[PRODUCT ID]],Table1[[PRODUCT]:[SELLING PRICE]],5,FALSE)</f>
        <v>98.188449781964053</v>
      </c>
      <c r="L10268" s="16">
        <f ca="1">J10268*Table3[[#This Row],[QUANTITY]]</f>
        <v>3600</v>
      </c>
      <c r="M10268" s="16">
        <f ca="1">K10268*Table3[[#This Row],[QUANTITY]]*(1-Table3[[#This Row],[DISCOUNT %]])</f>
        <v>1353.1312994727612</v>
      </c>
      <c r="N10268" s="3">
        <f>DAY(Table3[[#This Row],[DATE]])</f>
        <v>9</v>
      </c>
      <c r="O10268" s="3" t="str">
        <f>TEXT(Table3[[#This Row],[DATE]],"mmm")</f>
        <v>Feb</v>
      </c>
      <c r="P10268" s="3">
        <f>YEAR(Table3[[#This Row],[DATE]])</f>
        <v>2049</v>
      </c>
    </row>
    <row r="10269" spans="1:16" x14ac:dyDescent="0.3">
      <c r="A10269" s="6">
        <v>54464</v>
      </c>
      <c r="B10269" s="7" t="s">
        <v>1879</v>
      </c>
      <c r="C10269" s="9">
        <f t="shared" ca="1" si="320"/>
        <v>10</v>
      </c>
      <c r="D10269" s="9" t="s">
        <v>2117</v>
      </c>
      <c r="E10269" s="9" t="s">
        <v>2116</v>
      </c>
      <c r="F10269" s="10">
        <f t="shared" ca="1" si="321"/>
        <v>8.7796667583034005E-2</v>
      </c>
      <c r="G10269" s="3" t="str">
        <f>VLOOKUP(Table3[[#This Row],[PRODUCT ID]],Table1[[PRODUCT]:[SELLING PRICE]],1,FALSE)</f>
        <v>Product827</v>
      </c>
      <c r="H10269" s="3" t="str">
        <f>VLOOKUP(Table3[[#This Row],[PRODUCT ID]],Table1[[PRODUCT]:[SELLING PRICE]],2,FALSE)</f>
        <v>Category1</v>
      </c>
      <c r="I10269" s="3" t="str">
        <f>VLOOKUP(Table3[[#This Row],[PRODUCT ID]],Table1[[PRODUCT]:[SELLING PRICE]],3,FALSE)</f>
        <v>Kg</v>
      </c>
      <c r="J10269" s="16">
        <f ca="1">VLOOKUP(Table3[[#This Row],[PRODUCT ID]],Table1[[PRODUCT]:[SELLING PRICE]],4,FALSE)</f>
        <v>219</v>
      </c>
      <c r="K10269" s="16">
        <f ca="1">VLOOKUP(Table3[[#This Row],[PRODUCT ID]],Table1[[PRODUCT]:[SELLING PRICE]],5,FALSE)</f>
        <v>299.65107294498569</v>
      </c>
      <c r="L10269" s="16">
        <f ca="1">J10269*Table3[[#This Row],[QUANTITY]]</f>
        <v>2190</v>
      </c>
      <c r="M10269" s="16">
        <f ca="1">K10269*Table3[[#This Row],[QUANTITY]]*(1-Table3[[#This Row],[DISCOUNT %]])</f>
        <v>2733.4270730273529</v>
      </c>
      <c r="N10269" s="3">
        <f>DAY(Table3[[#This Row],[DATE]])</f>
        <v>10</v>
      </c>
      <c r="O10269" s="3" t="str">
        <f>TEXT(Table3[[#This Row],[DATE]],"mmm")</f>
        <v>Feb</v>
      </c>
      <c r="P10269" s="3">
        <f>YEAR(Table3[[#This Row],[DATE]])</f>
        <v>2049</v>
      </c>
    </row>
    <row r="10270" spans="1:16" x14ac:dyDescent="0.3">
      <c r="A10270" s="6">
        <v>54465</v>
      </c>
      <c r="B10270" s="7" t="s">
        <v>1880</v>
      </c>
      <c r="C10270" s="9">
        <f t="shared" ca="1" si="320"/>
        <v>3</v>
      </c>
      <c r="D10270" s="9" t="s">
        <v>2116</v>
      </c>
      <c r="E10270" s="9" t="s">
        <v>2118</v>
      </c>
      <c r="F10270" s="10">
        <f t="shared" ca="1" si="321"/>
        <v>1.7569464259789226E-3</v>
      </c>
      <c r="G10270" s="3" t="str">
        <f>VLOOKUP(Table3[[#This Row],[PRODUCT ID]],Table1[[PRODUCT]:[SELLING PRICE]],1,FALSE)</f>
        <v>Product828</v>
      </c>
      <c r="H10270" s="3" t="str">
        <f>VLOOKUP(Table3[[#This Row],[PRODUCT ID]],Table1[[PRODUCT]:[SELLING PRICE]],2,FALSE)</f>
        <v>Category2</v>
      </c>
      <c r="I10270" s="3" t="str">
        <f>VLOOKUP(Table3[[#This Row],[PRODUCT ID]],Table1[[PRODUCT]:[SELLING PRICE]],3,FALSE)</f>
        <v>Lt</v>
      </c>
      <c r="J10270" s="16">
        <f ca="1">VLOOKUP(Table3[[#This Row],[PRODUCT ID]],Table1[[PRODUCT]:[SELLING PRICE]],4,FALSE)</f>
        <v>43</v>
      </c>
      <c r="K10270" s="16">
        <f ca="1">VLOOKUP(Table3[[#This Row],[PRODUCT ID]],Table1[[PRODUCT]:[SELLING PRICE]],5,FALSE)</f>
        <v>149.83866231598631</v>
      </c>
      <c r="L10270" s="16">
        <f ca="1">J10270*Table3[[#This Row],[QUANTITY]]</f>
        <v>129</v>
      </c>
      <c r="M10270" s="16">
        <f ca="1">K10270*Table3[[#This Row],[QUANTITY]]*(1-Table3[[#This Row],[DISCOUNT %]])</f>
        <v>448.72621144127032</v>
      </c>
      <c r="N10270" s="3">
        <f>DAY(Table3[[#This Row],[DATE]])</f>
        <v>11</v>
      </c>
      <c r="O10270" s="3" t="str">
        <f>TEXT(Table3[[#This Row],[DATE]],"mmm")</f>
        <v>Feb</v>
      </c>
      <c r="P10270" s="3">
        <f>YEAR(Table3[[#This Row],[DATE]])</f>
        <v>2049</v>
      </c>
    </row>
    <row r="10271" spans="1:16" x14ac:dyDescent="0.3">
      <c r="A10271" s="6">
        <v>54466</v>
      </c>
      <c r="B10271" s="7" t="s">
        <v>1881</v>
      </c>
      <c r="C10271" s="9">
        <f t="shared" ca="1" si="320"/>
        <v>11</v>
      </c>
      <c r="D10271" s="9" t="s">
        <v>2116</v>
      </c>
      <c r="E10271" s="9" t="s">
        <v>2116</v>
      </c>
      <c r="F10271" s="10">
        <f t="shared" ca="1" si="321"/>
        <v>2.3725750246008471E-2</v>
      </c>
      <c r="G10271" s="3" t="str">
        <f>VLOOKUP(Table3[[#This Row],[PRODUCT ID]],Table1[[PRODUCT]:[SELLING PRICE]],1,FALSE)</f>
        <v>Product829</v>
      </c>
      <c r="H10271" s="3" t="str">
        <f>VLOOKUP(Table3[[#This Row],[PRODUCT ID]],Table1[[PRODUCT]:[SELLING PRICE]],2,FALSE)</f>
        <v>Category3</v>
      </c>
      <c r="I10271" s="3" t="str">
        <f>VLOOKUP(Table3[[#This Row],[PRODUCT ID]],Table1[[PRODUCT]:[SELLING PRICE]],3,FALSE)</f>
        <v>Kg</v>
      </c>
      <c r="J10271" s="16">
        <f ca="1">VLOOKUP(Table3[[#This Row],[PRODUCT ID]],Table1[[PRODUCT]:[SELLING PRICE]],4,FALSE)</f>
        <v>159</v>
      </c>
      <c r="K10271" s="16">
        <f ca="1">VLOOKUP(Table3[[#This Row],[PRODUCT ID]],Table1[[PRODUCT]:[SELLING PRICE]],5,FALSE)</f>
        <v>93.300647054459176</v>
      </c>
      <c r="L10271" s="16">
        <f ca="1">J10271*Table3[[#This Row],[QUANTITY]]</f>
        <v>1749</v>
      </c>
      <c r="M10271" s="16">
        <f ca="1">K10271*Table3[[#This Row],[QUANTITY]]*(1-Table3[[#This Row],[DISCOUNT %]])</f>
        <v>1001.9572112511952</v>
      </c>
      <c r="N10271" s="3">
        <f>DAY(Table3[[#This Row],[DATE]])</f>
        <v>12</v>
      </c>
      <c r="O10271" s="3" t="str">
        <f>TEXT(Table3[[#This Row],[DATE]],"mmm")</f>
        <v>Feb</v>
      </c>
      <c r="P10271" s="3">
        <f>YEAR(Table3[[#This Row],[DATE]])</f>
        <v>2049</v>
      </c>
    </row>
    <row r="10272" spans="1:16" x14ac:dyDescent="0.3">
      <c r="A10272" s="6">
        <v>54467</v>
      </c>
      <c r="B10272" s="7" t="s">
        <v>1882</v>
      </c>
      <c r="C10272" s="9">
        <f t="shared" ca="1" si="320"/>
        <v>11</v>
      </c>
      <c r="D10272" s="9" t="s">
        <v>2116</v>
      </c>
      <c r="E10272" s="9" t="s">
        <v>2116</v>
      </c>
      <c r="F10272" s="10">
        <f t="shared" ca="1" si="321"/>
        <v>2.7647657948521698E-2</v>
      </c>
      <c r="G10272" s="3" t="str">
        <f>VLOOKUP(Table3[[#This Row],[PRODUCT ID]],Table1[[PRODUCT]:[SELLING PRICE]],1,FALSE)</f>
        <v>Product830</v>
      </c>
      <c r="H10272" s="3" t="str">
        <f>VLOOKUP(Table3[[#This Row],[PRODUCT ID]],Table1[[PRODUCT]:[SELLING PRICE]],2,FALSE)</f>
        <v>Category4</v>
      </c>
      <c r="I10272" s="3" t="str">
        <f>VLOOKUP(Table3[[#This Row],[PRODUCT ID]],Table1[[PRODUCT]:[SELLING PRICE]],3,FALSE)</f>
        <v>Lt</v>
      </c>
      <c r="J10272" s="16">
        <f ca="1">VLOOKUP(Table3[[#This Row],[PRODUCT ID]],Table1[[PRODUCT]:[SELLING PRICE]],4,FALSE)</f>
        <v>140</v>
      </c>
      <c r="K10272" s="16">
        <f ca="1">VLOOKUP(Table3[[#This Row],[PRODUCT ID]],Table1[[PRODUCT]:[SELLING PRICE]],5,FALSE)</f>
        <v>188.95670408577519</v>
      </c>
      <c r="L10272" s="16">
        <f ca="1">J10272*Table3[[#This Row],[QUANTITY]]</f>
        <v>1540</v>
      </c>
      <c r="M10272" s="16">
        <f ca="1">K10272*Table3[[#This Row],[QUANTITY]]*(1-Table3[[#This Row],[DISCOUNT %]])</f>
        <v>2021.0574314054484</v>
      </c>
      <c r="N10272" s="3">
        <f>DAY(Table3[[#This Row],[DATE]])</f>
        <v>13</v>
      </c>
      <c r="O10272" s="3" t="str">
        <f>TEXT(Table3[[#This Row],[DATE]],"mmm")</f>
        <v>Feb</v>
      </c>
      <c r="P10272" s="3">
        <f>YEAR(Table3[[#This Row],[DATE]])</f>
        <v>2049</v>
      </c>
    </row>
    <row r="10273" spans="1:16" x14ac:dyDescent="0.3">
      <c r="A10273" s="6">
        <v>54468</v>
      </c>
      <c r="B10273" s="7" t="s">
        <v>1883</v>
      </c>
      <c r="C10273" s="9">
        <f t="shared" ca="1" si="320"/>
        <v>10</v>
      </c>
      <c r="D10273" s="9" t="s">
        <v>2116</v>
      </c>
      <c r="E10273" s="9" t="s">
        <v>2116</v>
      </c>
      <c r="F10273" s="10">
        <f t="shared" ca="1" si="321"/>
        <v>1.4469437951099907E-2</v>
      </c>
      <c r="G10273" s="3" t="str">
        <f>VLOOKUP(Table3[[#This Row],[PRODUCT ID]],Table1[[PRODUCT]:[SELLING PRICE]],1,FALSE)</f>
        <v>Product831</v>
      </c>
      <c r="H10273" s="3" t="str">
        <f>VLOOKUP(Table3[[#This Row],[PRODUCT ID]],Table1[[PRODUCT]:[SELLING PRICE]],2,FALSE)</f>
        <v>Category5</v>
      </c>
      <c r="I10273" s="3" t="str">
        <f>VLOOKUP(Table3[[#This Row],[PRODUCT ID]],Table1[[PRODUCT]:[SELLING PRICE]],3,FALSE)</f>
        <v>Ft</v>
      </c>
      <c r="J10273" s="16">
        <f ca="1">VLOOKUP(Table3[[#This Row],[PRODUCT ID]],Table1[[PRODUCT]:[SELLING PRICE]],4,FALSE)</f>
        <v>239</v>
      </c>
      <c r="K10273" s="16">
        <f ca="1">VLOOKUP(Table3[[#This Row],[PRODUCT ID]],Table1[[PRODUCT]:[SELLING PRICE]],5,FALSE)</f>
        <v>125.53034220859932</v>
      </c>
      <c r="L10273" s="16">
        <f ca="1">J10273*Table3[[#This Row],[QUANTITY]]</f>
        <v>2390</v>
      </c>
      <c r="M10273" s="16">
        <f ca="1">K10273*Table3[[#This Row],[QUANTITY]]*(1-Table3[[#This Row],[DISCOUNT %]])</f>
        <v>1237.1398871103165</v>
      </c>
      <c r="N10273" s="3">
        <f>DAY(Table3[[#This Row],[DATE]])</f>
        <v>14</v>
      </c>
      <c r="O10273" s="3" t="str">
        <f>TEXT(Table3[[#This Row],[DATE]],"mmm")</f>
        <v>Feb</v>
      </c>
      <c r="P10273" s="3">
        <f>YEAR(Table3[[#This Row],[DATE]])</f>
        <v>2049</v>
      </c>
    </row>
    <row r="10274" spans="1:16" x14ac:dyDescent="0.3">
      <c r="A10274" s="6">
        <v>54469</v>
      </c>
      <c r="B10274" s="7" t="s">
        <v>1884</v>
      </c>
      <c r="C10274" s="9">
        <f t="shared" ca="1" si="320"/>
        <v>4</v>
      </c>
      <c r="D10274" s="9" t="s">
        <v>2115</v>
      </c>
      <c r="E10274" s="9" t="s">
        <v>2116</v>
      </c>
      <c r="F10274" s="10">
        <f t="shared" ca="1" si="321"/>
        <v>7.5862953855471427E-2</v>
      </c>
      <c r="G10274" s="3" t="str">
        <f>VLOOKUP(Table3[[#This Row],[PRODUCT ID]],Table1[[PRODUCT]:[SELLING PRICE]],1,FALSE)</f>
        <v>Product832</v>
      </c>
      <c r="H10274" s="3" t="str">
        <f>VLOOKUP(Table3[[#This Row],[PRODUCT ID]],Table1[[PRODUCT]:[SELLING PRICE]],2,FALSE)</f>
        <v>Category1</v>
      </c>
      <c r="I10274" s="3" t="str">
        <f>VLOOKUP(Table3[[#This Row],[PRODUCT ID]],Table1[[PRODUCT]:[SELLING PRICE]],3,FALSE)</f>
        <v>Kg</v>
      </c>
      <c r="J10274" s="16">
        <f ca="1">VLOOKUP(Table3[[#This Row],[PRODUCT ID]],Table1[[PRODUCT]:[SELLING PRICE]],4,FALSE)</f>
        <v>70</v>
      </c>
      <c r="K10274" s="16">
        <f ca="1">VLOOKUP(Table3[[#This Row],[PRODUCT ID]],Table1[[PRODUCT]:[SELLING PRICE]],5,FALSE)</f>
        <v>59.330366252861943</v>
      </c>
      <c r="L10274" s="16">
        <f ca="1">J10274*Table3[[#This Row],[QUANTITY]]</f>
        <v>280</v>
      </c>
      <c r="M10274" s="16">
        <f ca="1">K10274*Table3[[#This Row],[QUANTITY]]*(1-Table3[[#This Row],[DISCOUNT %]])</f>
        <v>219.31755766237146</v>
      </c>
      <c r="N10274" s="3">
        <f>DAY(Table3[[#This Row],[DATE]])</f>
        <v>15</v>
      </c>
      <c r="O10274" s="3" t="str">
        <f>TEXT(Table3[[#This Row],[DATE]],"mmm")</f>
        <v>Feb</v>
      </c>
      <c r="P10274" s="3">
        <f>YEAR(Table3[[#This Row],[DATE]])</f>
        <v>2049</v>
      </c>
    </row>
    <row r="10275" spans="1:16" x14ac:dyDescent="0.3">
      <c r="A10275" s="6">
        <v>54470</v>
      </c>
      <c r="B10275" s="7" t="s">
        <v>1885</v>
      </c>
      <c r="C10275" s="9">
        <f t="shared" ca="1" si="320"/>
        <v>11</v>
      </c>
      <c r="D10275" s="9" t="s">
        <v>2116</v>
      </c>
      <c r="E10275" s="9" t="s">
        <v>2116</v>
      </c>
      <c r="F10275" s="10">
        <f t="shared" ca="1" si="321"/>
        <v>2.1934660512340123E-2</v>
      </c>
      <c r="G10275" s="3" t="str">
        <f>VLOOKUP(Table3[[#This Row],[PRODUCT ID]],Table1[[PRODUCT]:[SELLING PRICE]],1,FALSE)</f>
        <v>Product833</v>
      </c>
      <c r="H10275" s="3" t="str">
        <f>VLOOKUP(Table3[[#This Row],[PRODUCT ID]],Table1[[PRODUCT]:[SELLING PRICE]],2,FALSE)</f>
        <v>Category2</v>
      </c>
      <c r="I10275" s="3" t="str">
        <f>VLOOKUP(Table3[[#This Row],[PRODUCT ID]],Table1[[PRODUCT]:[SELLING PRICE]],3,FALSE)</f>
        <v>No</v>
      </c>
      <c r="J10275" s="16">
        <f ca="1">VLOOKUP(Table3[[#This Row],[PRODUCT ID]],Table1[[PRODUCT]:[SELLING PRICE]],4,FALSE)</f>
        <v>29</v>
      </c>
      <c r="K10275" s="16">
        <f ca="1">VLOOKUP(Table3[[#This Row],[PRODUCT ID]],Table1[[PRODUCT]:[SELLING PRICE]],5,FALSE)</f>
        <v>208.4977155913169</v>
      </c>
      <c r="L10275" s="16">
        <f ca="1">J10275*Table3[[#This Row],[QUANTITY]]</f>
        <v>319</v>
      </c>
      <c r="M10275" s="16">
        <f ca="1">K10275*Table3[[#This Row],[QUANTITY]]*(1-Table3[[#This Row],[DISCOUNT %]])</f>
        <v>2243.1682788044523</v>
      </c>
      <c r="N10275" s="3">
        <f>DAY(Table3[[#This Row],[DATE]])</f>
        <v>16</v>
      </c>
      <c r="O10275" s="3" t="str">
        <f>TEXT(Table3[[#This Row],[DATE]],"mmm")</f>
        <v>Feb</v>
      </c>
      <c r="P10275" s="3">
        <f>YEAR(Table3[[#This Row],[DATE]])</f>
        <v>2049</v>
      </c>
    </row>
    <row r="10276" spans="1:16" x14ac:dyDescent="0.3">
      <c r="A10276" s="6">
        <v>54471</v>
      </c>
      <c r="B10276" s="7" t="s">
        <v>1886</v>
      </c>
      <c r="C10276" s="9">
        <f t="shared" ca="1" si="320"/>
        <v>5</v>
      </c>
      <c r="D10276" s="9" t="s">
        <v>2117</v>
      </c>
      <c r="E10276" s="9" t="s">
        <v>2118</v>
      </c>
      <c r="F10276" s="10">
        <f t="shared" ca="1" si="321"/>
        <v>4.2113817253203269E-2</v>
      </c>
      <c r="G10276" s="3" t="str">
        <f>VLOOKUP(Table3[[#This Row],[PRODUCT ID]],Table1[[PRODUCT]:[SELLING PRICE]],1,FALSE)</f>
        <v>Product834</v>
      </c>
      <c r="H10276" s="3" t="str">
        <f>VLOOKUP(Table3[[#This Row],[PRODUCT ID]],Table1[[PRODUCT]:[SELLING PRICE]],2,FALSE)</f>
        <v>Category3</v>
      </c>
      <c r="I10276" s="3" t="str">
        <f>VLOOKUP(Table3[[#This Row],[PRODUCT ID]],Table1[[PRODUCT]:[SELLING PRICE]],3,FALSE)</f>
        <v>No</v>
      </c>
      <c r="J10276" s="16">
        <f ca="1">VLOOKUP(Table3[[#This Row],[PRODUCT ID]],Table1[[PRODUCT]:[SELLING PRICE]],4,FALSE)</f>
        <v>234</v>
      </c>
      <c r="K10276" s="16">
        <f ca="1">VLOOKUP(Table3[[#This Row],[PRODUCT ID]],Table1[[PRODUCT]:[SELLING PRICE]],5,FALSE)</f>
        <v>255.66469641867428</v>
      </c>
      <c r="L10276" s="16">
        <f ca="1">J10276*Table3[[#This Row],[QUANTITY]]</f>
        <v>1170</v>
      </c>
      <c r="M10276" s="16">
        <f ca="1">K10276*Table3[[#This Row],[QUANTITY]]*(1-Table3[[#This Row],[DISCOUNT %]])</f>
        <v>1224.4884005780127</v>
      </c>
      <c r="N10276" s="3">
        <f>DAY(Table3[[#This Row],[DATE]])</f>
        <v>17</v>
      </c>
      <c r="O10276" s="3" t="str">
        <f>TEXT(Table3[[#This Row],[DATE]],"mmm")</f>
        <v>Feb</v>
      </c>
      <c r="P10276" s="3">
        <f>YEAR(Table3[[#This Row],[DATE]])</f>
        <v>2049</v>
      </c>
    </row>
    <row r="10277" spans="1:16" x14ac:dyDescent="0.3">
      <c r="A10277" s="6">
        <v>54472</v>
      </c>
      <c r="B10277" s="7" t="s">
        <v>1887</v>
      </c>
      <c r="C10277" s="9">
        <f t="shared" ca="1" si="320"/>
        <v>10</v>
      </c>
      <c r="D10277" s="9" t="s">
        <v>2115</v>
      </c>
      <c r="E10277" s="9" t="s">
        <v>2118</v>
      </c>
      <c r="F10277" s="10">
        <f t="shared" ca="1" si="321"/>
        <v>4.9348751150048109E-2</v>
      </c>
      <c r="G10277" s="3" t="str">
        <f>VLOOKUP(Table3[[#This Row],[PRODUCT ID]],Table1[[PRODUCT]:[SELLING PRICE]],1,FALSE)</f>
        <v>Product835</v>
      </c>
      <c r="H10277" s="3" t="str">
        <f>VLOOKUP(Table3[[#This Row],[PRODUCT ID]],Table1[[PRODUCT]:[SELLING PRICE]],2,FALSE)</f>
        <v>Category4</v>
      </c>
      <c r="I10277" s="3" t="str">
        <f>VLOOKUP(Table3[[#This Row],[PRODUCT ID]],Table1[[PRODUCT]:[SELLING PRICE]],3,FALSE)</f>
        <v>Ft</v>
      </c>
      <c r="J10277" s="16">
        <f ca="1">VLOOKUP(Table3[[#This Row],[PRODUCT ID]],Table1[[PRODUCT]:[SELLING PRICE]],4,FALSE)</f>
        <v>44</v>
      </c>
      <c r="K10277" s="16">
        <f ca="1">VLOOKUP(Table3[[#This Row],[PRODUCT ID]],Table1[[PRODUCT]:[SELLING PRICE]],5,FALSE)</f>
        <v>92.520851566630029</v>
      </c>
      <c r="L10277" s="16">
        <f ca="1">J10277*Table3[[#This Row],[QUANTITY]]</f>
        <v>440</v>
      </c>
      <c r="M10277" s="16">
        <f ca="1">K10277*Table3[[#This Row],[QUANTITY]]*(1-Table3[[#This Row],[DISCOUNT %]])</f>
        <v>879.55063086477867</v>
      </c>
      <c r="N10277" s="3">
        <f>DAY(Table3[[#This Row],[DATE]])</f>
        <v>18</v>
      </c>
      <c r="O10277" s="3" t="str">
        <f>TEXT(Table3[[#This Row],[DATE]],"mmm")</f>
        <v>Feb</v>
      </c>
      <c r="P10277" s="3">
        <f>YEAR(Table3[[#This Row],[DATE]])</f>
        <v>2049</v>
      </c>
    </row>
    <row r="10278" spans="1:16" x14ac:dyDescent="0.3">
      <c r="A10278" s="6">
        <v>54473</v>
      </c>
      <c r="B10278" s="7" t="s">
        <v>1888</v>
      </c>
      <c r="C10278" s="9">
        <f t="shared" ca="1" si="320"/>
        <v>10</v>
      </c>
      <c r="D10278" s="9" t="s">
        <v>2115</v>
      </c>
      <c r="E10278" s="9" t="s">
        <v>2116</v>
      </c>
      <c r="F10278" s="10">
        <f t="shared" ca="1" si="321"/>
        <v>8.3427342850280375E-2</v>
      </c>
      <c r="G10278" s="3" t="str">
        <f>VLOOKUP(Table3[[#This Row],[PRODUCT ID]],Table1[[PRODUCT]:[SELLING PRICE]],1,FALSE)</f>
        <v>Product836</v>
      </c>
      <c r="H10278" s="3" t="str">
        <f>VLOOKUP(Table3[[#This Row],[PRODUCT ID]],Table1[[PRODUCT]:[SELLING PRICE]],2,FALSE)</f>
        <v>Category5</v>
      </c>
      <c r="I10278" s="3" t="str">
        <f>VLOOKUP(Table3[[#This Row],[PRODUCT ID]],Table1[[PRODUCT]:[SELLING PRICE]],3,FALSE)</f>
        <v>No</v>
      </c>
      <c r="J10278" s="16">
        <f ca="1">VLOOKUP(Table3[[#This Row],[PRODUCT ID]],Table1[[PRODUCT]:[SELLING PRICE]],4,FALSE)</f>
        <v>33</v>
      </c>
      <c r="K10278" s="16">
        <f ca="1">VLOOKUP(Table3[[#This Row],[PRODUCT ID]],Table1[[PRODUCT]:[SELLING PRICE]],5,FALSE)</f>
        <v>63.204550134276261</v>
      </c>
      <c r="L10278" s="16">
        <f ca="1">J10278*Table3[[#This Row],[QUANTITY]]</f>
        <v>330</v>
      </c>
      <c r="M10278" s="16">
        <f ca="1">K10278*Table3[[#This Row],[QUANTITY]]*(1-Table3[[#This Row],[DISCOUNT %]])</f>
        <v>579.31562460526254</v>
      </c>
      <c r="N10278" s="3">
        <f>DAY(Table3[[#This Row],[DATE]])</f>
        <v>19</v>
      </c>
      <c r="O10278" s="3" t="str">
        <f>TEXT(Table3[[#This Row],[DATE]],"mmm")</f>
        <v>Feb</v>
      </c>
      <c r="P10278" s="3">
        <f>YEAR(Table3[[#This Row],[DATE]])</f>
        <v>2049</v>
      </c>
    </row>
    <row r="10279" spans="1:16" x14ac:dyDescent="0.3">
      <c r="A10279" s="6">
        <v>54474</v>
      </c>
      <c r="B10279" s="7" t="s">
        <v>1889</v>
      </c>
      <c r="C10279" s="9">
        <f t="shared" ca="1" si="320"/>
        <v>14</v>
      </c>
      <c r="D10279" s="9" t="s">
        <v>2115</v>
      </c>
      <c r="E10279" s="9" t="s">
        <v>2116</v>
      </c>
      <c r="F10279" s="10">
        <f t="shared" ca="1" si="321"/>
        <v>8.6557770102441173E-2</v>
      </c>
      <c r="G10279" s="3" t="str">
        <f>VLOOKUP(Table3[[#This Row],[PRODUCT ID]],Table1[[PRODUCT]:[SELLING PRICE]],1,FALSE)</f>
        <v>Product837</v>
      </c>
      <c r="H10279" s="3" t="str">
        <f>VLOOKUP(Table3[[#This Row],[PRODUCT ID]],Table1[[PRODUCT]:[SELLING PRICE]],2,FALSE)</f>
        <v>Category1</v>
      </c>
      <c r="I10279" s="3" t="str">
        <f>VLOOKUP(Table3[[#This Row],[PRODUCT ID]],Table1[[PRODUCT]:[SELLING PRICE]],3,FALSE)</f>
        <v>Kg</v>
      </c>
      <c r="J10279" s="16">
        <f ca="1">VLOOKUP(Table3[[#This Row],[PRODUCT ID]],Table1[[PRODUCT]:[SELLING PRICE]],4,FALSE)</f>
        <v>175</v>
      </c>
      <c r="K10279" s="16">
        <f ca="1">VLOOKUP(Table3[[#This Row],[PRODUCT ID]],Table1[[PRODUCT]:[SELLING PRICE]],5,FALSE)</f>
        <v>36.258523856717517</v>
      </c>
      <c r="L10279" s="16">
        <f ca="1">J10279*Table3[[#This Row],[QUANTITY]]</f>
        <v>2450</v>
      </c>
      <c r="M10279" s="16">
        <f ca="1">K10279*Table3[[#This Row],[QUANTITY]]*(1-Table3[[#This Row],[DISCOUNT %]])</f>
        <v>463.6809363826344</v>
      </c>
      <c r="N10279" s="3">
        <f>DAY(Table3[[#This Row],[DATE]])</f>
        <v>20</v>
      </c>
      <c r="O10279" s="3" t="str">
        <f>TEXT(Table3[[#This Row],[DATE]],"mmm")</f>
        <v>Feb</v>
      </c>
      <c r="P10279" s="3">
        <f>YEAR(Table3[[#This Row],[DATE]])</f>
        <v>2049</v>
      </c>
    </row>
    <row r="10280" spans="1:16" x14ac:dyDescent="0.3">
      <c r="A10280" s="6">
        <v>54475</v>
      </c>
      <c r="B10280" s="7" t="s">
        <v>1890</v>
      </c>
      <c r="C10280" s="9">
        <f t="shared" ca="1" si="320"/>
        <v>4</v>
      </c>
      <c r="D10280" s="9" t="s">
        <v>2116</v>
      </c>
      <c r="E10280" s="9" t="s">
        <v>2116</v>
      </c>
      <c r="F10280" s="10">
        <f t="shared" ca="1" si="321"/>
        <v>5.689561871042137E-2</v>
      </c>
      <c r="G10280" s="3" t="str">
        <f>VLOOKUP(Table3[[#This Row],[PRODUCT ID]],Table1[[PRODUCT]:[SELLING PRICE]],1,FALSE)</f>
        <v>Product838</v>
      </c>
      <c r="H10280" s="3" t="str">
        <f>VLOOKUP(Table3[[#This Row],[PRODUCT ID]],Table1[[PRODUCT]:[SELLING PRICE]],2,FALSE)</f>
        <v>Category2</v>
      </c>
      <c r="I10280" s="3" t="str">
        <f>VLOOKUP(Table3[[#This Row],[PRODUCT ID]],Table1[[PRODUCT]:[SELLING PRICE]],3,FALSE)</f>
        <v>Kg</v>
      </c>
      <c r="J10280" s="16">
        <f ca="1">VLOOKUP(Table3[[#This Row],[PRODUCT ID]],Table1[[PRODUCT]:[SELLING PRICE]],4,FALSE)</f>
        <v>219</v>
      </c>
      <c r="K10280" s="16">
        <f ca="1">VLOOKUP(Table3[[#This Row],[PRODUCT ID]],Table1[[PRODUCT]:[SELLING PRICE]],5,FALSE)</f>
        <v>242.34981982574902</v>
      </c>
      <c r="L10280" s="16">
        <f ca="1">J10280*Table3[[#This Row],[QUANTITY]]</f>
        <v>876</v>
      </c>
      <c r="M10280" s="16">
        <f ca="1">K10280*Table3[[#This Row],[QUANTITY]]*(1-Table3[[#This Row],[DISCOUNT %]])</f>
        <v>914.24470752961554</v>
      </c>
      <c r="N10280" s="3">
        <f>DAY(Table3[[#This Row],[DATE]])</f>
        <v>21</v>
      </c>
      <c r="O10280" s="3" t="str">
        <f>TEXT(Table3[[#This Row],[DATE]],"mmm")</f>
        <v>Feb</v>
      </c>
      <c r="P10280" s="3">
        <f>YEAR(Table3[[#This Row],[DATE]])</f>
        <v>2049</v>
      </c>
    </row>
    <row r="10281" spans="1:16" x14ac:dyDescent="0.3">
      <c r="A10281" s="6">
        <v>54476</v>
      </c>
      <c r="B10281" s="7" t="s">
        <v>1891</v>
      </c>
      <c r="C10281" s="9">
        <f t="shared" ca="1" si="320"/>
        <v>6</v>
      </c>
      <c r="D10281" s="9" t="s">
        <v>2116</v>
      </c>
      <c r="E10281" s="9" t="s">
        <v>2116</v>
      </c>
      <c r="F10281" s="10">
        <f t="shared" ca="1" si="321"/>
        <v>5.4206630540414497E-2</v>
      </c>
      <c r="G10281" s="3" t="str">
        <f>VLOOKUP(Table3[[#This Row],[PRODUCT ID]],Table1[[PRODUCT]:[SELLING PRICE]],1,FALSE)</f>
        <v>Product839</v>
      </c>
      <c r="H10281" s="3" t="str">
        <f>VLOOKUP(Table3[[#This Row],[PRODUCT ID]],Table1[[PRODUCT]:[SELLING PRICE]],2,FALSE)</f>
        <v>Category3</v>
      </c>
      <c r="I10281" s="3" t="str">
        <f>VLOOKUP(Table3[[#This Row],[PRODUCT ID]],Table1[[PRODUCT]:[SELLING PRICE]],3,FALSE)</f>
        <v>Lt</v>
      </c>
      <c r="J10281" s="16">
        <f ca="1">VLOOKUP(Table3[[#This Row],[PRODUCT ID]],Table1[[PRODUCT]:[SELLING PRICE]],4,FALSE)</f>
        <v>206</v>
      </c>
      <c r="K10281" s="16">
        <f ca="1">VLOOKUP(Table3[[#This Row],[PRODUCT ID]],Table1[[PRODUCT]:[SELLING PRICE]],5,FALSE)</f>
        <v>58.26115280216581</v>
      </c>
      <c r="L10281" s="16">
        <f ca="1">J10281*Table3[[#This Row],[QUANTITY]]</f>
        <v>1236</v>
      </c>
      <c r="M10281" s="16">
        <f ca="1">K10281*Table3[[#This Row],[QUANTITY]]*(1-Table3[[#This Row],[DISCOUNT %]])</f>
        <v>330.61807210416106</v>
      </c>
      <c r="N10281" s="3">
        <f>DAY(Table3[[#This Row],[DATE]])</f>
        <v>22</v>
      </c>
      <c r="O10281" s="3" t="str">
        <f>TEXT(Table3[[#This Row],[DATE]],"mmm")</f>
        <v>Feb</v>
      </c>
      <c r="P10281" s="3">
        <f>YEAR(Table3[[#This Row],[DATE]])</f>
        <v>2049</v>
      </c>
    </row>
    <row r="10282" spans="1:16" x14ac:dyDescent="0.3">
      <c r="A10282" s="6">
        <v>54477</v>
      </c>
      <c r="B10282" s="7" t="s">
        <v>1892</v>
      </c>
      <c r="C10282" s="9">
        <f t="shared" ca="1" si="320"/>
        <v>12</v>
      </c>
      <c r="D10282" s="9" t="s">
        <v>2116</v>
      </c>
      <c r="E10282" s="9" t="s">
        <v>2118</v>
      </c>
      <c r="F10282" s="10">
        <f t="shared" ca="1" si="321"/>
        <v>4.857593671475903E-2</v>
      </c>
      <c r="G10282" s="3" t="str">
        <f>VLOOKUP(Table3[[#This Row],[PRODUCT ID]],Table1[[PRODUCT]:[SELLING PRICE]],1,FALSE)</f>
        <v>Product840</v>
      </c>
      <c r="H10282" s="3" t="str">
        <f>VLOOKUP(Table3[[#This Row],[PRODUCT ID]],Table1[[PRODUCT]:[SELLING PRICE]],2,FALSE)</f>
        <v>Category4</v>
      </c>
      <c r="I10282" s="3" t="str">
        <f>VLOOKUP(Table3[[#This Row],[PRODUCT ID]],Table1[[PRODUCT]:[SELLING PRICE]],3,FALSE)</f>
        <v>Kg</v>
      </c>
      <c r="J10282" s="16">
        <f ca="1">VLOOKUP(Table3[[#This Row],[PRODUCT ID]],Table1[[PRODUCT]:[SELLING PRICE]],4,FALSE)</f>
        <v>39</v>
      </c>
      <c r="K10282" s="16">
        <f ca="1">VLOOKUP(Table3[[#This Row],[PRODUCT ID]],Table1[[PRODUCT]:[SELLING PRICE]],5,FALSE)</f>
        <v>159.28569141317783</v>
      </c>
      <c r="L10282" s="16">
        <f ca="1">J10282*Table3[[#This Row],[QUANTITY]]</f>
        <v>468</v>
      </c>
      <c r="M10282" s="16">
        <f ca="1">K10282*Table3[[#This Row],[QUANTITY]]*(1-Table3[[#This Row],[DISCOUNT %]])</f>
        <v>1818.5788769702961</v>
      </c>
      <c r="N10282" s="3">
        <f>DAY(Table3[[#This Row],[DATE]])</f>
        <v>23</v>
      </c>
      <c r="O10282" s="3" t="str">
        <f>TEXT(Table3[[#This Row],[DATE]],"mmm")</f>
        <v>Feb</v>
      </c>
      <c r="P10282" s="3">
        <f>YEAR(Table3[[#This Row],[DATE]])</f>
        <v>2049</v>
      </c>
    </row>
    <row r="10283" spans="1:16" x14ac:dyDescent="0.3">
      <c r="A10283" s="6">
        <v>54478</v>
      </c>
      <c r="B10283" s="7" t="s">
        <v>1893</v>
      </c>
      <c r="C10283" s="9">
        <f t="shared" ca="1" si="320"/>
        <v>14</v>
      </c>
      <c r="D10283" s="9" t="s">
        <v>2115</v>
      </c>
      <c r="E10283" s="9" t="s">
        <v>2116</v>
      </c>
      <c r="F10283" s="10">
        <f t="shared" ca="1" si="321"/>
        <v>1.4446210199074605E-2</v>
      </c>
      <c r="G10283" s="3" t="str">
        <f>VLOOKUP(Table3[[#This Row],[PRODUCT ID]],Table1[[PRODUCT]:[SELLING PRICE]],1,FALSE)</f>
        <v>Product841</v>
      </c>
      <c r="H10283" s="3" t="str">
        <f>VLOOKUP(Table3[[#This Row],[PRODUCT ID]],Table1[[PRODUCT]:[SELLING PRICE]],2,FALSE)</f>
        <v>Category1</v>
      </c>
      <c r="I10283" s="3" t="str">
        <f>VLOOKUP(Table3[[#This Row],[PRODUCT ID]],Table1[[PRODUCT]:[SELLING PRICE]],3,FALSE)</f>
        <v>Lt</v>
      </c>
      <c r="J10283" s="16">
        <f ca="1">VLOOKUP(Table3[[#This Row],[PRODUCT ID]],Table1[[PRODUCT]:[SELLING PRICE]],4,FALSE)</f>
        <v>130</v>
      </c>
      <c r="K10283" s="16">
        <f ca="1">VLOOKUP(Table3[[#This Row],[PRODUCT ID]],Table1[[PRODUCT]:[SELLING PRICE]],5,FALSE)</f>
        <v>263.94236912025298</v>
      </c>
      <c r="L10283" s="16">
        <f ca="1">J10283*Table3[[#This Row],[QUANTITY]]</f>
        <v>1820</v>
      </c>
      <c r="M10283" s="16">
        <f ca="1">K10283*Table3[[#This Row],[QUANTITY]]*(1-Table3[[#This Row],[DISCOUNT %]])</f>
        <v>3641.8116304570008</v>
      </c>
      <c r="N10283" s="3">
        <f>DAY(Table3[[#This Row],[DATE]])</f>
        <v>24</v>
      </c>
      <c r="O10283" s="3" t="str">
        <f>TEXT(Table3[[#This Row],[DATE]],"mmm")</f>
        <v>Feb</v>
      </c>
      <c r="P10283" s="3">
        <f>YEAR(Table3[[#This Row],[DATE]])</f>
        <v>2049</v>
      </c>
    </row>
    <row r="10284" spans="1:16" x14ac:dyDescent="0.3">
      <c r="A10284" s="6">
        <v>54479</v>
      </c>
      <c r="B10284" s="7" t="s">
        <v>1894</v>
      </c>
      <c r="C10284" s="9">
        <f t="shared" ca="1" si="320"/>
        <v>8</v>
      </c>
      <c r="D10284" s="9" t="s">
        <v>2117</v>
      </c>
      <c r="E10284" s="9" t="s">
        <v>2116</v>
      </c>
      <c r="F10284" s="10">
        <f t="shared" ca="1" si="321"/>
        <v>3.2615198853275053E-2</v>
      </c>
      <c r="G10284" s="3" t="str">
        <f>VLOOKUP(Table3[[#This Row],[PRODUCT ID]],Table1[[PRODUCT]:[SELLING PRICE]],1,FALSE)</f>
        <v>Product842</v>
      </c>
      <c r="H10284" s="3" t="str">
        <f>VLOOKUP(Table3[[#This Row],[PRODUCT ID]],Table1[[PRODUCT]:[SELLING PRICE]],2,FALSE)</f>
        <v>Category2</v>
      </c>
      <c r="I10284" s="3" t="str">
        <f>VLOOKUP(Table3[[#This Row],[PRODUCT ID]],Table1[[PRODUCT]:[SELLING PRICE]],3,FALSE)</f>
        <v>Ft</v>
      </c>
      <c r="J10284" s="16">
        <f ca="1">VLOOKUP(Table3[[#This Row],[PRODUCT ID]],Table1[[PRODUCT]:[SELLING PRICE]],4,FALSE)</f>
        <v>217</v>
      </c>
      <c r="K10284" s="16">
        <f ca="1">VLOOKUP(Table3[[#This Row],[PRODUCT ID]],Table1[[PRODUCT]:[SELLING PRICE]],5,FALSE)</f>
        <v>78.592589744256344</v>
      </c>
      <c r="L10284" s="16">
        <f ca="1">J10284*Table3[[#This Row],[QUANTITY]]</f>
        <v>1736</v>
      </c>
      <c r="M10284" s="16">
        <f ca="1">K10284*Table3[[#This Row],[QUANTITY]]*(1-Table3[[#This Row],[DISCOUNT %]])</f>
        <v>608.23421441082849</v>
      </c>
      <c r="N10284" s="3">
        <f>DAY(Table3[[#This Row],[DATE]])</f>
        <v>25</v>
      </c>
      <c r="O10284" s="3" t="str">
        <f>TEXT(Table3[[#This Row],[DATE]],"mmm")</f>
        <v>Feb</v>
      </c>
      <c r="P10284" s="3">
        <f>YEAR(Table3[[#This Row],[DATE]])</f>
        <v>2049</v>
      </c>
    </row>
    <row r="10285" spans="1:16" x14ac:dyDescent="0.3">
      <c r="A10285" s="6">
        <v>54480</v>
      </c>
      <c r="B10285" s="7" t="s">
        <v>1895</v>
      </c>
      <c r="C10285" s="9">
        <f t="shared" ca="1" si="320"/>
        <v>3</v>
      </c>
      <c r="D10285" s="9" t="s">
        <v>2117</v>
      </c>
      <c r="E10285" s="9" t="s">
        <v>2116</v>
      </c>
      <c r="F10285" s="10">
        <f t="shared" ca="1" si="321"/>
        <v>4.819094095217985E-2</v>
      </c>
      <c r="G10285" s="3" t="str">
        <f>VLOOKUP(Table3[[#This Row],[PRODUCT ID]],Table1[[PRODUCT]:[SELLING PRICE]],1,FALSE)</f>
        <v>Product843</v>
      </c>
      <c r="H10285" s="3" t="str">
        <f>VLOOKUP(Table3[[#This Row],[PRODUCT ID]],Table1[[PRODUCT]:[SELLING PRICE]],2,FALSE)</f>
        <v>Category3</v>
      </c>
      <c r="I10285" s="3" t="str">
        <f>VLOOKUP(Table3[[#This Row],[PRODUCT ID]],Table1[[PRODUCT]:[SELLING PRICE]],3,FALSE)</f>
        <v>Kg</v>
      </c>
      <c r="J10285" s="16">
        <f ca="1">VLOOKUP(Table3[[#This Row],[PRODUCT ID]],Table1[[PRODUCT]:[SELLING PRICE]],4,FALSE)</f>
        <v>199</v>
      </c>
      <c r="K10285" s="16">
        <f ca="1">VLOOKUP(Table3[[#This Row],[PRODUCT ID]],Table1[[PRODUCT]:[SELLING PRICE]],5,FALSE)</f>
        <v>225.57384390072815</v>
      </c>
      <c r="L10285" s="16">
        <f ca="1">J10285*Table3[[#This Row],[QUANTITY]]</f>
        <v>597</v>
      </c>
      <c r="M10285" s="16">
        <f ca="1">K10285*Table3[[#This Row],[QUANTITY]]*(1-Table3[[#This Row],[DISCOUNT %]])</f>
        <v>644.1096843268557</v>
      </c>
      <c r="N10285" s="3">
        <f>DAY(Table3[[#This Row],[DATE]])</f>
        <v>26</v>
      </c>
      <c r="O10285" s="3" t="str">
        <f>TEXT(Table3[[#This Row],[DATE]],"mmm")</f>
        <v>Feb</v>
      </c>
      <c r="P10285" s="3">
        <f>YEAR(Table3[[#This Row],[DATE]])</f>
        <v>2049</v>
      </c>
    </row>
    <row r="10286" spans="1:16" x14ac:dyDescent="0.3">
      <c r="A10286" s="6">
        <v>54481</v>
      </c>
      <c r="B10286" s="7" t="s">
        <v>1896</v>
      </c>
      <c r="C10286" s="9">
        <f t="shared" ca="1" si="320"/>
        <v>11</v>
      </c>
      <c r="D10286" s="9" t="s">
        <v>2116</v>
      </c>
      <c r="E10286" s="9" t="s">
        <v>2116</v>
      </c>
      <c r="F10286" s="10">
        <f t="shared" ca="1" si="321"/>
        <v>8.3659571304068453E-2</v>
      </c>
      <c r="G10286" s="3" t="str">
        <f>VLOOKUP(Table3[[#This Row],[PRODUCT ID]],Table1[[PRODUCT]:[SELLING PRICE]],1,FALSE)</f>
        <v>Product844</v>
      </c>
      <c r="H10286" s="3" t="str">
        <f>VLOOKUP(Table3[[#This Row],[PRODUCT ID]],Table1[[PRODUCT]:[SELLING PRICE]],2,FALSE)</f>
        <v>Category4</v>
      </c>
      <c r="I10286" s="3" t="str">
        <f>VLOOKUP(Table3[[#This Row],[PRODUCT ID]],Table1[[PRODUCT]:[SELLING PRICE]],3,FALSE)</f>
        <v>No</v>
      </c>
      <c r="J10286" s="16">
        <f ca="1">VLOOKUP(Table3[[#This Row],[PRODUCT ID]],Table1[[PRODUCT]:[SELLING PRICE]],4,FALSE)</f>
        <v>143</v>
      </c>
      <c r="K10286" s="16">
        <f ca="1">VLOOKUP(Table3[[#This Row],[PRODUCT ID]],Table1[[PRODUCT]:[SELLING PRICE]],5,FALSE)</f>
        <v>226.95970847285241</v>
      </c>
      <c r="L10286" s="16">
        <f ca="1">J10286*Table3[[#This Row],[QUANTITY]]</f>
        <v>1573</v>
      </c>
      <c r="M10286" s="16">
        <f ca="1">K10286*Table3[[#This Row],[QUANTITY]]*(1-Table3[[#This Row],[DISCOUNT %]])</f>
        <v>2287.6959221458897</v>
      </c>
      <c r="N10286" s="3">
        <f>DAY(Table3[[#This Row],[DATE]])</f>
        <v>27</v>
      </c>
      <c r="O10286" s="3" t="str">
        <f>TEXT(Table3[[#This Row],[DATE]],"mmm")</f>
        <v>Feb</v>
      </c>
      <c r="P10286" s="3">
        <f>YEAR(Table3[[#This Row],[DATE]])</f>
        <v>2049</v>
      </c>
    </row>
    <row r="10287" spans="1:16" x14ac:dyDescent="0.3">
      <c r="A10287" s="6">
        <v>54482</v>
      </c>
      <c r="B10287" s="7" t="s">
        <v>1897</v>
      </c>
      <c r="C10287" s="9">
        <f t="shared" ca="1" si="320"/>
        <v>7</v>
      </c>
      <c r="D10287" s="9" t="s">
        <v>2116</v>
      </c>
      <c r="E10287" s="9" t="s">
        <v>2116</v>
      </c>
      <c r="F10287" s="10">
        <f t="shared" ca="1" si="321"/>
        <v>3.0227787271435092E-2</v>
      </c>
      <c r="G10287" s="3" t="str">
        <f>VLOOKUP(Table3[[#This Row],[PRODUCT ID]],Table1[[PRODUCT]:[SELLING PRICE]],1,FALSE)</f>
        <v>Product845</v>
      </c>
      <c r="H10287" s="3" t="str">
        <f>VLOOKUP(Table3[[#This Row],[PRODUCT ID]],Table1[[PRODUCT]:[SELLING PRICE]],2,FALSE)</f>
        <v>Category5</v>
      </c>
      <c r="I10287" s="3" t="str">
        <f>VLOOKUP(Table3[[#This Row],[PRODUCT ID]],Table1[[PRODUCT]:[SELLING PRICE]],3,FALSE)</f>
        <v>No</v>
      </c>
      <c r="J10287" s="16">
        <f ca="1">VLOOKUP(Table3[[#This Row],[PRODUCT ID]],Table1[[PRODUCT]:[SELLING PRICE]],4,FALSE)</f>
        <v>69</v>
      </c>
      <c r="K10287" s="16">
        <f ca="1">VLOOKUP(Table3[[#This Row],[PRODUCT ID]],Table1[[PRODUCT]:[SELLING PRICE]],5,FALSE)</f>
        <v>222.15752519119732</v>
      </c>
      <c r="L10287" s="16">
        <f ca="1">J10287*Table3[[#This Row],[QUANTITY]]</f>
        <v>483</v>
      </c>
      <c r="M10287" s="16">
        <f ca="1">K10287*Table3[[#This Row],[QUANTITY]]*(1-Table3[[#This Row],[DISCOUNT %]])</f>
        <v>1508.0953634527855</v>
      </c>
      <c r="N10287" s="3">
        <f>DAY(Table3[[#This Row],[DATE]])</f>
        <v>28</v>
      </c>
      <c r="O10287" s="3" t="str">
        <f>TEXT(Table3[[#This Row],[DATE]],"mmm")</f>
        <v>Feb</v>
      </c>
      <c r="P10287" s="3">
        <f>YEAR(Table3[[#This Row],[DATE]])</f>
        <v>2049</v>
      </c>
    </row>
    <row r="10288" spans="1:16" x14ac:dyDescent="0.3">
      <c r="A10288" s="6">
        <v>54483</v>
      </c>
      <c r="B10288" s="7" t="s">
        <v>1898</v>
      </c>
      <c r="C10288" s="9">
        <f t="shared" ca="1" si="320"/>
        <v>11</v>
      </c>
      <c r="D10288" s="9" t="s">
        <v>2116</v>
      </c>
      <c r="E10288" s="9" t="s">
        <v>2118</v>
      </c>
      <c r="F10288" s="10">
        <f t="shared" ca="1" si="321"/>
        <v>7.75779409340282E-2</v>
      </c>
      <c r="G10288" s="3" t="str">
        <f>VLOOKUP(Table3[[#This Row],[PRODUCT ID]],Table1[[PRODUCT]:[SELLING PRICE]],1,FALSE)</f>
        <v>Product846</v>
      </c>
      <c r="H10288" s="3" t="str">
        <f>VLOOKUP(Table3[[#This Row],[PRODUCT ID]],Table1[[PRODUCT]:[SELLING PRICE]],2,FALSE)</f>
        <v>Category1</v>
      </c>
      <c r="I10288" s="3" t="str">
        <f>VLOOKUP(Table3[[#This Row],[PRODUCT ID]],Table1[[PRODUCT]:[SELLING PRICE]],3,FALSE)</f>
        <v>Ft</v>
      </c>
      <c r="J10288" s="16">
        <f ca="1">VLOOKUP(Table3[[#This Row],[PRODUCT ID]],Table1[[PRODUCT]:[SELLING PRICE]],4,FALSE)</f>
        <v>247</v>
      </c>
      <c r="K10288" s="16">
        <f ca="1">VLOOKUP(Table3[[#This Row],[PRODUCT ID]],Table1[[PRODUCT]:[SELLING PRICE]],5,FALSE)</f>
        <v>76.654757247562344</v>
      </c>
      <c r="L10288" s="16">
        <f ca="1">J10288*Table3[[#This Row],[QUANTITY]]</f>
        <v>2717</v>
      </c>
      <c r="M10288" s="16">
        <f ca="1">K10288*Table3[[#This Row],[QUANTITY]]*(1-Table3[[#This Row],[DISCOUNT %]])</f>
        <v>777.78842919248552</v>
      </c>
      <c r="N10288" s="3">
        <f>DAY(Table3[[#This Row],[DATE]])</f>
        <v>1</v>
      </c>
      <c r="O10288" s="3" t="str">
        <f>TEXT(Table3[[#This Row],[DATE]],"mmm")</f>
        <v>Mar</v>
      </c>
      <c r="P10288" s="3">
        <f>YEAR(Table3[[#This Row],[DATE]])</f>
        <v>2049</v>
      </c>
    </row>
    <row r="10289" spans="1:16" x14ac:dyDescent="0.3">
      <c r="A10289" s="6">
        <v>54484</v>
      </c>
      <c r="B10289" s="7" t="s">
        <v>1899</v>
      </c>
      <c r="C10289" s="9">
        <f t="shared" ca="1" si="320"/>
        <v>1</v>
      </c>
      <c r="D10289" s="9" t="s">
        <v>2116</v>
      </c>
      <c r="E10289" s="9" t="s">
        <v>2118</v>
      </c>
      <c r="F10289" s="10">
        <f t="shared" ca="1" si="321"/>
        <v>3.0693999915772898E-2</v>
      </c>
      <c r="G10289" s="3" t="str">
        <f>VLOOKUP(Table3[[#This Row],[PRODUCT ID]],Table1[[PRODUCT]:[SELLING PRICE]],1,FALSE)</f>
        <v>Product847</v>
      </c>
      <c r="H10289" s="3" t="str">
        <f>VLOOKUP(Table3[[#This Row],[PRODUCT ID]],Table1[[PRODUCT]:[SELLING PRICE]],2,FALSE)</f>
        <v>Category2</v>
      </c>
      <c r="I10289" s="3" t="str">
        <f>VLOOKUP(Table3[[#This Row],[PRODUCT ID]],Table1[[PRODUCT]:[SELLING PRICE]],3,FALSE)</f>
        <v>No</v>
      </c>
      <c r="J10289" s="16">
        <f ca="1">VLOOKUP(Table3[[#This Row],[PRODUCT ID]],Table1[[PRODUCT]:[SELLING PRICE]],4,FALSE)</f>
        <v>90</v>
      </c>
      <c r="K10289" s="16">
        <f ca="1">VLOOKUP(Table3[[#This Row],[PRODUCT ID]],Table1[[PRODUCT]:[SELLING PRICE]],5,FALSE)</f>
        <v>83.273841336209514</v>
      </c>
      <c r="L10289" s="16">
        <f ca="1">J10289*Table3[[#This Row],[QUANTITY]]</f>
        <v>90</v>
      </c>
      <c r="M10289" s="16">
        <f ca="1">K10289*Table3[[#This Row],[QUANTITY]]*(1-Table3[[#This Row],[DISCOUNT %]])</f>
        <v>80.717834057249817</v>
      </c>
      <c r="N10289" s="3">
        <f>DAY(Table3[[#This Row],[DATE]])</f>
        <v>2</v>
      </c>
      <c r="O10289" s="3" t="str">
        <f>TEXT(Table3[[#This Row],[DATE]],"mmm")</f>
        <v>Mar</v>
      </c>
      <c r="P10289" s="3">
        <f>YEAR(Table3[[#This Row],[DATE]])</f>
        <v>2049</v>
      </c>
    </row>
    <row r="10290" spans="1:16" x14ac:dyDescent="0.3">
      <c r="A10290" s="6">
        <v>54485</v>
      </c>
      <c r="B10290" s="7" t="s">
        <v>1900</v>
      </c>
      <c r="C10290" s="9">
        <f t="shared" ca="1" si="320"/>
        <v>4</v>
      </c>
      <c r="D10290" s="9" t="s">
        <v>2115</v>
      </c>
      <c r="E10290" s="9" t="s">
        <v>2116</v>
      </c>
      <c r="F10290" s="10">
        <f t="shared" ca="1" si="321"/>
        <v>6.5367213762244455E-2</v>
      </c>
      <c r="G10290" s="3" t="str">
        <f>VLOOKUP(Table3[[#This Row],[PRODUCT ID]],Table1[[PRODUCT]:[SELLING PRICE]],1,FALSE)</f>
        <v>Product848</v>
      </c>
      <c r="H10290" s="3" t="str">
        <f>VLOOKUP(Table3[[#This Row],[PRODUCT ID]],Table1[[PRODUCT]:[SELLING PRICE]],2,FALSE)</f>
        <v>Category3</v>
      </c>
      <c r="I10290" s="3" t="str">
        <f>VLOOKUP(Table3[[#This Row],[PRODUCT ID]],Table1[[PRODUCT]:[SELLING PRICE]],3,FALSE)</f>
        <v>Kg</v>
      </c>
      <c r="J10290" s="16">
        <f ca="1">VLOOKUP(Table3[[#This Row],[PRODUCT ID]],Table1[[PRODUCT]:[SELLING PRICE]],4,FALSE)</f>
        <v>72</v>
      </c>
      <c r="K10290" s="16">
        <f ca="1">VLOOKUP(Table3[[#This Row],[PRODUCT ID]],Table1[[PRODUCT]:[SELLING PRICE]],5,FALSE)</f>
        <v>87.206143861273318</v>
      </c>
      <c r="L10290" s="16">
        <f ca="1">J10290*Table3[[#This Row],[QUANTITY]]</f>
        <v>288</v>
      </c>
      <c r="M10290" s="16">
        <f ca="1">K10290*Table3[[#This Row],[QUANTITY]]*(1-Table3[[#This Row],[DISCOUNT %]])</f>
        <v>326.02288485644971</v>
      </c>
      <c r="N10290" s="3">
        <f>DAY(Table3[[#This Row],[DATE]])</f>
        <v>3</v>
      </c>
      <c r="O10290" s="3" t="str">
        <f>TEXT(Table3[[#This Row],[DATE]],"mmm")</f>
        <v>Mar</v>
      </c>
      <c r="P10290" s="3">
        <f>YEAR(Table3[[#This Row],[DATE]])</f>
        <v>2049</v>
      </c>
    </row>
    <row r="10291" spans="1:16" x14ac:dyDescent="0.3">
      <c r="A10291" s="6">
        <v>54486</v>
      </c>
      <c r="B10291" s="7" t="s">
        <v>1901</v>
      </c>
      <c r="C10291" s="9">
        <f t="shared" ca="1" si="320"/>
        <v>15</v>
      </c>
      <c r="D10291" s="9" t="s">
        <v>2116</v>
      </c>
      <c r="E10291" s="9" t="s">
        <v>2116</v>
      </c>
      <c r="F10291" s="10">
        <f t="shared" ca="1" si="321"/>
        <v>9.1662331846635345E-2</v>
      </c>
      <c r="G10291" s="3" t="str">
        <f>VLOOKUP(Table3[[#This Row],[PRODUCT ID]],Table1[[PRODUCT]:[SELLING PRICE]],1,FALSE)</f>
        <v>Product849</v>
      </c>
      <c r="H10291" s="3" t="str">
        <f>VLOOKUP(Table3[[#This Row],[PRODUCT ID]],Table1[[PRODUCT]:[SELLING PRICE]],2,FALSE)</f>
        <v>Category4</v>
      </c>
      <c r="I10291" s="3" t="str">
        <f>VLOOKUP(Table3[[#This Row],[PRODUCT ID]],Table1[[PRODUCT]:[SELLING PRICE]],3,FALSE)</f>
        <v>Kg</v>
      </c>
      <c r="J10291" s="16">
        <f ca="1">VLOOKUP(Table3[[#This Row],[PRODUCT ID]],Table1[[PRODUCT]:[SELLING PRICE]],4,FALSE)</f>
        <v>229</v>
      </c>
      <c r="K10291" s="16">
        <f ca="1">VLOOKUP(Table3[[#This Row],[PRODUCT ID]],Table1[[PRODUCT]:[SELLING PRICE]],5,FALSE)</f>
        <v>209.33617635807627</v>
      </c>
      <c r="L10291" s="16">
        <f ca="1">J10291*Table3[[#This Row],[QUANTITY]]</f>
        <v>3435</v>
      </c>
      <c r="M10291" s="16">
        <f ca="1">K10291*Table3[[#This Row],[QUANTITY]]*(1-Table3[[#This Row],[DISCOUNT %]])</f>
        <v>2852.2190143985481</v>
      </c>
      <c r="N10291" s="3">
        <f>DAY(Table3[[#This Row],[DATE]])</f>
        <v>4</v>
      </c>
      <c r="O10291" s="3" t="str">
        <f>TEXT(Table3[[#This Row],[DATE]],"mmm")</f>
        <v>Mar</v>
      </c>
      <c r="P10291" s="3">
        <f>YEAR(Table3[[#This Row],[DATE]])</f>
        <v>2049</v>
      </c>
    </row>
    <row r="10292" spans="1:16" x14ac:dyDescent="0.3">
      <c r="A10292" s="6">
        <v>54487</v>
      </c>
      <c r="B10292" s="7" t="s">
        <v>1902</v>
      </c>
      <c r="C10292" s="9">
        <f t="shared" ca="1" si="320"/>
        <v>10</v>
      </c>
      <c r="D10292" s="9" t="s">
        <v>2117</v>
      </c>
      <c r="E10292" s="9" t="s">
        <v>2116</v>
      </c>
      <c r="F10292" s="10">
        <f t="shared" ca="1" si="321"/>
        <v>5.4838555177764217E-2</v>
      </c>
      <c r="G10292" s="3" t="str">
        <f>VLOOKUP(Table3[[#This Row],[PRODUCT ID]],Table1[[PRODUCT]:[SELLING PRICE]],1,FALSE)</f>
        <v>Product850</v>
      </c>
      <c r="H10292" s="3" t="str">
        <f>VLOOKUP(Table3[[#This Row],[PRODUCT ID]],Table1[[PRODUCT]:[SELLING PRICE]],2,FALSE)</f>
        <v>Category5</v>
      </c>
      <c r="I10292" s="3" t="str">
        <f>VLOOKUP(Table3[[#This Row],[PRODUCT ID]],Table1[[PRODUCT]:[SELLING PRICE]],3,FALSE)</f>
        <v>Lt</v>
      </c>
      <c r="J10292" s="16">
        <f ca="1">VLOOKUP(Table3[[#This Row],[PRODUCT ID]],Table1[[PRODUCT]:[SELLING PRICE]],4,FALSE)</f>
        <v>86</v>
      </c>
      <c r="K10292" s="16">
        <f ca="1">VLOOKUP(Table3[[#This Row],[PRODUCT ID]],Table1[[PRODUCT]:[SELLING PRICE]],5,FALSE)</f>
        <v>164.70448060862248</v>
      </c>
      <c r="L10292" s="16">
        <f ca="1">J10292*Table3[[#This Row],[QUANTITY]]</f>
        <v>860</v>
      </c>
      <c r="M10292" s="16">
        <f ca="1">K10292*Table3[[#This Row],[QUANTITY]]*(1-Table3[[#This Row],[DISCOUNT %]])</f>
        <v>1556.7232486074154</v>
      </c>
      <c r="N10292" s="3">
        <f>DAY(Table3[[#This Row],[DATE]])</f>
        <v>5</v>
      </c>
      <c r="O10292" s="3" t="str">
        <f>TEXT(Table3[[#This Row],[DATE]],"mmm")</f>
        <v>Mar</v>
      </c>
      <c r="P10292" s="3">
        <f>YEAR(Table3[[#This Row],[DATE]])</f>
        <v>2049</v>
      </c>
    </row>
    <row r="10293" spans="1:16" x14ac:dyDescent="0.3">
      <c r="A10293" s="6">
        <v>54488</v>
      </c>
      <c r="B10293" s="7" t="s">
        <v>1903</v>
      </c>
      <c r="C10293" s="9">
        <f t="shared" ca="1" si="320"/>
        <v>11</v>
      </c>
      <c r="D10293" s="9" t="s">
        <v>2115</v>
      </c>
      <c r="E10293" s="9" t="s">
        <v>2116</v>
      </c>
      <c r="F10293" s="10">
        <f t="shared" ca="1" si="321"/>
        <v>7.9700766637077897E-2</v>
      </c>
      <c r="G10293" s="3" t="str">
        <f>VLOOKUP(Table3[[#This Row],[PRODUCT ID]],Table1[[PRODUCT]:[SELLING PRICE]],1,FALSE)</f>
        <v>Product851</v>
      </c>
      <c r="H10293" s="3" t="str">
        <f>VLOOKUP(Table3[[#This Row],[PRODUCT ID]],Table1[[PRODUCT]:[SELLING PRICE]],2,FALSE)</f>
        <v>Category1</v>
      </c>
      <c r="I10293" s="3" t="str">
        <f>VLOOKUP(Table3[[#This Row],[PRODUCT ID]],Table1[[PRODUCT]:[SELLING PRICE]],3,FALSE)</f>
        <v>Kg</v>
      </c>
      <c r="J10293" s="16">
        <f ca="1">VLOOKUP(Table3[[#This Row],[PRODUCT ID]],Table1[[PRODUCT]:[SELLING PRICE]],4,FALSE)</f>
        <v>213</v>
      </c>
      <c r="K10293" s="16">
        <f ca="1">VLOOKUP(Table3[[#This Row],[PRODUCT ID]],Table1[[PRODUCT]:[SELLING PRICE]],5,FALSE)</f>
        <v>214.30962525704993</v>
      </c>
      <c r="L10293" s="16">
        <f ca="1">J10293*Table3[[#This Row],[QUANTITY]]</f>
        <v>2343</v>
      </c>
      <c r="M10293" s="16">
        <f ca="1">K10293*Table3[[#This Row],[QUANTITY]]*(1-Table3[[#This Row],[DISCOUNT %]])</f>
        <v>2169.5188220899399</v>
      </c>
      <c r="N10293" s="3">
        <f>DAY(Table3[[#This Row],[DATE]])</f>
        <v>6</v>
      </c>
      <c r="O10293" s="3" t="str">
        <f>TEXT(Table3[[#This Row],[DATE]],"mmm")</f>
        <v>Mar</v>
      </c>
      <c r="P10293" s="3">
        <f>YEAR(Table3[[#This Row],[DATE]])</f>
        <v>2049</v>
      </c>
    </row>
    <row r="10294" spans="1:16" x14ac:dyDescent="0.3">
      <c r="A10294" s="6">
        <v>54489</v>
      </c>
      <c r="B10294" s="7" t="s">
        <v>1904</v>
      </c>
      <c r="C10294" s="9">
        <f t="shared" ca="1" si="320"/>
        <v>7</v>
      </c>
      <c r="D10294" s="9" t="s">
        <v>2115</v>
      </c>
      <c r="E10294" s="9" t="s">
        <v>2118</v>
      </c>
      <c r="F10294" s="10">
        <f t="shared" ca="1" si="321"/>
        <v>6.8021367424931617E-2</v>
      </c>
      <c r="G10294" s="3" t="str">
        <f>VLOOKUP(Table3[[#This Row],[PRODUCT ID]],Table1[[PRODUCT]:[SELLING PRICE]],1,FALSE)</f>
        <v>Product852</v>
      </c>
      <c r="H10294" s="3" t="str">
        <f>VLOOKUP(Table3[[#This Row],[PRODUCT ID]],Table1[[PRODUCT]:[SELLING PRICE]],2,FALSE)</f>
        <v>Category2</v>
      </c>
      <c r="I10294" s="3" t="str">
        <f>VLOOKUP(Table3[[#This Row],[PRODUCT ID]],Table1[[PRODUCT]:[SELLING PRICE]],3,FALSE)</f>
        <v>Lt</v>
      </c>
      <c r="J10294" s="16">
        <f ca="1">VLOOKUP(Table3[[#This Row],[PRODUCT ID]],Table1[[PRODUCT]:[SELLING PRICE]],4,FALSE)</f>
        <v>74</v>
      </c>
      <c r="K10294" s="16">
        <f ca="1">VLOOKUP(Table3[[#This Row],[PRODUCT ID]],Table1[[PRODUCT]:[SELLING PRICE]],5,FALSE)</f>
        <v>317.94938978215117</v>
      </c>
      <c r="L10294" s="16">
        <f ca="1">J10294*Table3[[#This Row],[QUANTITY]]</f>
        <v>518</v>
      </c>
      <c r="M10294" s="16">
        <f ca="1">K10294*Table3[[#This Row],[QUANTITY]]*(1-Table3[[#This Row],[DISCOUNT %]])</f>
        <v>2074.2542626207269</v>
      </c>
      <c r="N10294" s="3">
        <f>DAY(Table3[[#This Row],[DATE]])</f>
        <v>7</v>
      </c>
      <c r="O10294" s="3" t="str">
        <f>TEXT(Table3[[#This Row],[DATE]],"mmm")</f>
        <v>Mar</v>
      </c>
      <c r="P10294" s="3">
        <f>YEAR(Table3[[#This Row],[DATE]])</f>
        <v>2049</v>
      </c>
    </row>
    <row r="10295" spans="1:16" x14ac:dyDescent="0.3">
      <c r="A10295" s="6">
        <v>54490</v>
      </c>
      <c r="B10295" s="7" t="s">
        <v>1905</v>
      </c>
      <c r="C10295" s="9">
        <f t="shared" ca="1" si="320"/>
        <v>14</v>
      </c>
      <c r="D10295" s="9" t="s">
        <v>2115</v>
      </c>
      <c r="E10295" s="9" t="s">
        <v>2116</v>
      </c>
      <c r="F10295" s="10">
        <f t="shared" ca="1" si="321"/>
        <v>3.6383621891859876E-2</v>
      </c>
      <c r="G10295" s="3" t="str">
        <f>VLOOKUP(Table3[[#This Row],[PRODUCT ID]],Table1[[PRODUCT]:[SELLING PRICE]],1,FALSE)</f>
        <v>Product853</v>
      </c>
      <c r="H10295" s="3" t="str">
        <f>VLOOKUP(Table3[[#This Row],[PRODUCT ID]],Table1[[PRODUCT]:[SELLING PRICE]],2,FALSE)</f>
        <v>Category3</v>
      </c>
      <c r="I10295" s="3" t="str">
        <f>VLOOKUP(Table3[[#This Row],[PRODUCT ID]],Table1[[PRODUCT]:[SELLING PRICE]],3,FALSE)</f>
        <v>Ft</v>
      </c>
      <c r="J10295" s="16">
        <f ca="1">VLOOKUP(Table3[[#This Row],[PRODUCT ID]],Table1[[PRODUCT]:[SELLING PRICE]],4,FALSE)</f>
        <v>84</v>
      </c>
      <c r="K10295" s="16">
        <f ca="1">VLOOKUP(Table3[[#This Row],[PRODUCT ID]],Table1[[PRODUCT]:[SELLING PRICE]],5,FALSE)</f>
        <v>300.90120528659963</v>
      </c>
      <c r="L10295" s="16">
        <f ca="1">J10295*Table3[[#This Row],[QUANTITY]]</f>
        <v>1176</v>
      </c>
      <c r="M10295" s="16">
        <f ca="1">K10295*Table3[[#This Row],[QUANTITY]]*(1-Table3[[#This Row],[DISCOUNT %]])</f>
        <v>4059.3466144930594</v>
      </c>
      <c r="N10295" s="3">
        <f>DAY(Table3[[#This Row],[DATE]])</f>
        <v>8</v>
      </c>
      <c r="O10295" s="3" t="str">
        <f>TEXT(Table3[[#This Row],[DATE]],"mmm")</f>
        <v>Mar</v>
      </c>
      <c r="P10295" s="3">
        <f>YEAR(Table3[[#This Row],[DATE]])</f>
        <v>2049</v>
      </c>
    </row>
    <row r="10296" spans="1:16" x14ac:dyDescent="0.3">
      <c r="A10296" s="6">
        <v>54491</v>
      </c>
      <c r="B10296" s="7" t="s">
        <v>1906</v>
      </c>
      <c r="C10296" s="9">
        <f t="shared" ca="1" si="320"/>
        <v>4</v>
      </c>
      <c r="D10296" s="9" t="s">
        <v>2116</v>
      </c>
      <c r="E10296" s="9" t="s">
        <v>2116</v>
      </c>
      <c r="F10296" s="10">
        <f t="shared" ca="1" si="321"/>
        <v>9.3645458408292123E-2</v>
      </c>
      <c r="G10296" s="3" t="str">
        <f>VLOOKUP(Table3[[#This Row],[PRODUCT ID]],Table1[[PRODUCT]:[SELLING PRICE]],1,FALSE)</f>
        <v>Product854</v>
      </c>
      <c r="H10296" s="3" t="str">
        <f>VLOOKUP(Table3[[#This Row],[PRODUCT ID]],Table1[[PRODUCT]:[SELLING PRICE]],2,FALSE)</f>
        <v>Category4</v>
      </c>
      <c r="I10296" s="3" t="str">
        <f>VLOOKUP(Table3[[#This Row],[PRODUCT ID]],Table1[[PRODUCT]:[SELLING PRICE]],3,FALSE)</f>
        <v>Kg</v>
      </c>
      <c r="J10296" s="16">
        <f ca="1">VLOOKUP(Table3[[#This Row],[PRODUCT ID]],Table1[[PRODUCT]:[SELLING PRICE]],4,FALSE)</f>
        <v>132</v>
      </c>
      <c r="K10296" s="16">
        <f ca="1">VLOOKUP(Table3[[#This Row],[PRODUCT ID]],Table1[[PRODUCT]:[SELLING PRICE]],5,FALSE)</f>
        <v>191.58457702694196</v>
      </c>
      <c r="L10296" s="16">
        <f ca="1">J10296*Table3[[#This Row],[QUANTITY]]</f>
        <v>528</v>
      </c>
      <c r="M10296" s="16">
        <f ca="1">K10296*Table3[[#This Row],[QUANTITY]]*(1-Table3[[#This Row],[DISCOUNT %]])</f>
        <v>694.57420594918096</v>
      </c>
      <c r="N10296" s="3">
        <f>DAY(Table3[[#This Row],[DATE]])</f>
        <v>9</v>
      </c>
      <c r="O10296" s="3" t="str">
        <f>TEXT(Table3[[#This Row],[DATE]],"mmm")</f>
        <v>Mar</v>
      </c>
      <c r="P10296" s="3">
        <f>YEAR(Table3[[#This Row],[DATE]])</f>
        <v>2049</v>
      </c>
    </row>
    <row r="10297" spans="1:16" x14ac:dyDescent="0.3">
      <c r="A10297" s="6">
        <v>54492</v>
      </c>
      <c r="B10297" s="7" t="s">
        <v>1907</v>
      </c>
      <c r="C10297" s="9">
        <f t="shared" ca="1" si="320"/>
        <v>8</v>
      </c>
      <c r="D10297" s="9" t="s">
        <v>2116</v>
      </c>
      <c r="E10297" s="9" t="s">
        <v>2116</v>
      </c>
      <c r="F10297" s="10">
        <f t="shared" ca="1" si="321"/>
        <v>3.4576363479834275E-2</v>
      </c>
      <c r="G10297" s="3" t="str">
        <f>VLOOKUP(Table3[[#This Row],[PRODUCT ID]],Table1[[PRODUCT]:[SELLING PRICE]],1,FALSE)</f>
        <v>Product855</v>
      </c>
      <c r="H10297" s="3" t="str">
        <f>VLOOKUP(Table3[[#This Row],[PRODUCT ID]],Table1[[PRODUCT]:[SELLING PRICE]],2,FALSE)</f>
        <v>Category5</v>
      </c>
      <c r="I10297" s="3" t="str">
        <f>VLOOKUP(Table3[[#This Row],[PRODUCT ID]],Table1[[PRODUCT]:[SELLING PRICE]],3,FALSE)</f>
        <v>No</v>
      </c>
      <c r="J10297" s="16">
        <f ca="1">VLOOKUP(Table3[[#This Row],[PRODUCT ID]],Table1[[PRODUCT]:[SELLING PRICE]],4,FALSE)</f>
        <v>102</v>
      </c>
      <c r="K10297" s="16">
        <f ca="1">VLOOKUP(Table3[[#This Row],[PRODUCT ID]],Table1[[PRODUCT]:[SELLING PRICE]],5,FALSE)</f>
        <v>46.60788471052409</v>
      </c>
      <c r="L10297" s="16">
        <f ca="1">J10297*Table3[[#This Row],[QUANTITY]]</f>
        <v>816</v>
      </c>
      <c r="M10297" s="16">
        <f ca="1">K10297*Table3[[#This Row],[QUANTITY]]*(1-Table3[[#This Row],[DISCOUNT %]])</f>
        <v>359.9708283819744</v>
      </c>
      <c r="N10297" s="3">
        <f>DAY(Table3[[#This Row],[DATE]])</f>
        <v>10</v>
      </c>
      <c r="O10297" s="3" t="str">
        <f>TEXT(Table3[[#This Row],[DATE]],"mmm")</f>
        <v>Mar</v>
      </c>
      <c r="P10297" s="3">
        <f>YEAR(Table3[[#This Row],[DATE]])</f>
        <v>2049</v>
      </c>
    </row>
    <row r="10298" spans="1:16" x14ac:dyDescent="0.3">
      <c r="A10298" s="6">
        <v>54493</v>
      </c>
      <c r="B10298" s="7" t="s">
        <v>1908</v>
      </c>
      <c r="C10298" s="9">
        <f t="shared" ca="1" si="320"/>
        <v>5</v>
      </c>
      <c r="D10298" s="9" t="s">
        <v>2116</v>
      </c>
      <c r="E10298" s="9" t="s">
        <v>2116</v>
      </c>
      <c r="F10298" s="10">
        <f t="shared" ca="1" si="321"/>
        <v>7.1954436451647133E-2</v>
      </c>
      <c r="G10298" s="3" t="str">
        <f>VLOOKUP(Table3[[#This Row],[PRODUCT ID]],Table1[[PRODUCT]:[SELLING PRICE]],1,FALSE)</f>
        <v>Product856</v>
      </c>
      <c r="H10298" s="3" t="str">
        <f>VLOOKUP(Table3[[#This Row],[PRODUCT ID]],Table1[[PRODUCT]:[SELLING PRICE]],2,FALSE)</f>
        <v>Category1</v>
      </c>
      <c r="I10298" s="3" t="str">
        <f>VLOOKUP(Table3[[#This Row],[PRODUCT ID]],Table1[[PRODUCT]:[SELLING PRICE]],3,FALSE)</f>
        <v>No</v>
      </c>
      <c r="J10298" s="16">
        <f ca="1">VLOOKUP(Table3[[#This Row],[PRODUCT ID]],Table1[[PRODUCT]:[SELLING PRICE]],4,FALSE)</f>
        <v>89</v>
      </c>
      <c r="K10298" s="16">
        <f ca="1">VLOOKUP(Table3[[#This Row],[PRODUCT ID]],Table1[[PRODUCT]:[SELLING PRICE]],5,FALSE)</f>
        <v>104.68251315773742</v>
      </c>
      <c r="L10298" s="16">
        <f ca="1">J10298*Table3[[#This Row],[QUANTITY]]</f>
        <v>445</v>
      </c>
      <c r="M10298" s="16">
        <f ca="1">K10298*Table3[[#This Row],[QUANTITY]]*(1-Table3[[#This Row],[DISCOUNT %]])</f>
        <v>485.75070958565141</v>
      </c>
      <c r="N10298" s="3">
        <f>DAY(Table3[[#This Row],[DATE]])</f>
        <v>11</v>
      </c>
      <c r="O10298" s="3" t="str">
        <f>TEXT(Table3[[#This Row],[DATE]],"mmm")</f>
        <v>Mar</v>
      </c>
      <c r="P10298" s="3">
        <f>YEAR(Table3[[#This Row],[DATE]])</f>
        <v>2049</v>
      </c>
    </row>
    <row r="10299" spans="1:16" x14ac:dyDescent="0.3">
      <c r="A10299" s="6">
        <v>54494</v>
      </c>
      <c r="B10299" s="7" t="s">
        <v>1909</v>
      </c>
      <c r="C10299" s="9">
        <f t="shared" ca="1" si="320"/>
        <v>5</v>
      </c>
      <c r="D10299" s="9" t="s">
        <v>2115</v>
      </c>
      <c r="E10299" s="9" t="s">
        <v>2116</v>
      </c>
      <c r="F10299" s="10">
        <f t="shared" ca="1" si="321"/>
        <v>3.8640934422385913E-2</v>
      </c>
      <c r="G10299" s="3" t="str">
        <f>VLOOKUP(Table3[[#This Row],[PRODUCT ID]],Table1[[PRODUCT]:[SELLING PRICE]],1,FALSE)</f>
        <v>Product857</v>
      </c>
      <c r="H10299" s="3" t="str">
        <f>VLOOKUP(Table3[[#This Row],[PRODUCT ID]],Table1[[PRODUCT]:[SELLING PRICE]],2,FALSE)</f>
        <v>Category2</v>
      </c>
      <c r="I10299" s="3" t="str">
        <f>VLOOKUP(Table3[[#This Row],[PRODUCT ID]],Table1[[PRODUCT]:[SELLING PRICE]],3,FALSE)</f>
        <v>Ft</v>
      </c>
      <c r="J10299" s="16">
        <f ca="1">VLOOKUP(Table3[[#This Row],[PRODUCT ID]],Table1[[PRODUCT]:[SELLING PRICE]],4,FALSE)</f>
        <v>221</v>
      </c>
      <c r="K10299" s="16">
        <f ca="1">VLOOKUP(Table3[[#This Row],[PRODUCT ID]],Table1[[PRODUCT]:[SELLING PRICE]],5,FALSE)</f>
        <v>173.71542958273844</v>
      </c>
      <c r="L10299" s="16">
        <f ca="1">J10299*Table3[[#This Row],[QUANTITY]]</f>
        <v>1105</v>
      </c>
      <c r="M10299" s="16">
        <f ca="1">K10299*Table3[[#This Row],[QUANTITY]]*(1-Table3[[#This Row],[DISCOUNT %]])</f>
        <v>835.01451530037627</v>
      </c>
      <c r="N10299" s="3">
        <f>DAY(Table3[[#This Row],[DATE]])</f>
        <v>12</v>
      </c>
      <c r="O10299" s="3" t="str">
        <f>TEXT(Table3[[#This Row],[DATE]],"mmm")</f>
        <v>Mar</v>
      </c>
      <c r="P10299" s="3">
        <f>YEAR(Table3[[#This Row],[DATE]])</f>
        <v>2049</v>
      </c>
    </row>
    <row r="10300" spans="1:16" x14ac:dyDescent="0.3">
      <c r="A10300" s="6">
        <v>54495</v>
      </c>
      <c r="B10300" s="7" t="s">
        <v>1910</v>
      </c>
      <c r="C10300" s="9">
        <f t="shared" ca="1" si="320"/>
        <v>8</v>
      </c>
      <c r="D10300" s="9" t="s">
        <v>2117</v>
      </c>
      <c r="E10300" s="9" t="s">
        <v>2118</v>
      </c>
      <c r="F10300" s="10">
        <f t="shared" ca="1" si="321"/>
        <v>5.757124236526065E-2</v>
      </c>
      <c r="G10300" s="3" t="str">
        <f>VLOOKUP(Table3[[#This Row],[PRODUCT ID]],Table1[[PRODUCT]:[SELLING PRICE]],1,FALSE)</f>
        <v>Product858</v>
      </c>
      <c r="H10300" s="3" t="str">
        <f>VLOOKUP(Table3[[#This Row],[PRODUCT ID]],Table1[[PRODUCT]:[SELLING PRICE]],2,FALSE)</f>
        <v>Category3</v>
      </c>
      <c r="I10300" s="3" t="str">
        <f>VLOOKUP(Table3[[#This Row],[PRODUCT ID]],Table1[[PRODUCT]:[SELLING PRICE]],3,FALSE)</f>
        <v>No</v>
      </c>
      <c r="J10300" s="16">
        <f ca="1">VLOOKUP(Table3[[#This Row],[PRODUCT ID]],Table1[[PRODUCT]:[SELLING PRICE]],4,FALSE)</f>
        <v>166</v>
      </c>
      <c r="K10300" s="16">
        <f ca="1">VLOOKUP(Table3[[#This Row],[PRODUCT ID]],Table1[[PRODUCT]:[SELLING PRICE]],5,FALSE)</f>
        <v>261.85588044272311</v>
      </c>
      <c r="L10300" s="16">
        <f ca="1">J10300*Table3[[#This Row],[QUANTITY]]</f>
        <v>1328</v>
      </c>
      <c r="M10300" s="16">
        <f ca="1">K10300*Table3[[#This Row],[QUANTITY]]*(1-Table3[[#This Row],[DISCOUNT %]])</f>
        <v>1974.2440966798911</v>
      </c>
      <c r="N10300" s="3">
        <f>DAY(Table3[[#This Row],[DATE]])</f>
        <v>13</v>
      </c>
      <c r="O10300" s="3" t="str">
        <f>TEXT(Table3[[#This Row],[DATE]],"mmm")</f>
        <v>Mar</v>
      </c>
      <c r="P10300" s="3">
        <f>YEAR(Table3[[#This Row],[DATE]])</f>
        <v>2049</v>
      </c>
    </row>
    <row r="10301" spans="1:16" x14ac:dyDescent="0.3">
      <c r="A10301" s="6">
        <v>54496</v>
      </c>
      <c r="B10301" s="7" t="s">
        <v>1911</v>
      </c>
      <c r="C10301" s="9">
        <f t="shared" ca="1" si="320"/>
        <v>10</v>
      </c>
      <c r="D10301" s="9" t="s">
        <v>2117</v>
      </c>
      <c r="E10301" s="9" t="s">
        <v>2118</v>
      </c>
      <c r="F10301" s="10">
        <f t="shared" ca="1" si="321"/>
        <v>1.3979748558648353E-2</v>
      </c>
      <c r="G10301" s="3" t="str">
        <f>VLOOKUP(Table3[[#This Row],[PRODUCT ID]],Table1[[PRODUCT]:[SELLING PRICE]],1,FALSE)</f>
        <v>Product859</v>
      </c>
      <c r="H10301" s="3" t="str">
        <f>VLOOKUP(Table3[[#This Row],[PRODUCT ID]],Table1[[PRODUCT]:[SELLING PRICE]],2,FALSE)</f>
        <v>Category4</v>
      </c>
      <c r="I10301" s="3" t="str">
        <f>VLOOKUP(Table3[[#This Row],[PRODUCT ID]],Table1[[PRODUCT]:[SELLING PRICE]],3,FALSE)</f>
        <v>Kg</v>
      </c>
      <c r="J10301" s="16">
        <f ca="1">VLOOKUP(Table3[[#This Row],[PRODUCT ID]],Table1[[PRODUCT]:[SELLING PRICE]],4,FALSE)</f>
        <v>237</v>
      </c>
      <c r="K10301" s="16">
        <f ca="1">VLOOKUP(Table3[[#This Row],[PRODUCT ID]],Table1[[PRODUCT]:[SELLING PRICE]],5,FALSE)</f>
        <v>252.44562399662345</v>
      </c>
      <c r="L10301" s="16">
        <f ca="1">J10301*Table3[[#This Row],[QUANTITY]]</f>
        <v>2370</v>
      </c>
      <c r="M10301" s="16">
        <f ca="1">K10301*Table3[[#This Row],[QUANTITY]]*(1-Table3[[#This Row],[DISCOUNT %]])</f>
        <v>2489.1649764841959</v>
      </c>
      <c r="N10301" s="3">
        <f>DAY(Table3[[#This Row],[DATE]])</f>
        <v>14</v>
      </c>
      <c r="O10301" s="3" t="str">
        <f>TEXT(Table3[[#This Row],[DATE]],"mmm")</f>
        <v>Mar</v>
      </c>
      <c r="P10301" s="3">
        <f>YEAR(Table3[[#This Row],[DATE]])</f>
        <v>2049</v>
      </c>
    </row>
    <row r="10302" spans="1:16" x14ac:dyDescent="0.3">
      <c r="A10302" s="6">
        <v>54497</v>
      </c>
      <c r="B10302" s="7" t="s">
        <v>1912</v>
      </c>
      <c r="C10302" s="9">
        <f t="shared" ca="1" si="320"/>
        <v>1</v>
      </c>
      <c r="D10302" s="9" t="s">
        <v>2116</v>
      </c>
      <c r="E10302" s="9" t="s">
        <v>2116</v>
      </c>
      <c r="F10302" s="10">
        <f t="shared" ca="1" si="321"/>
        <v>7.8798931056420218E-3</v>
      </c>
      <c r="G10302" s="3" t="str">
        <f>VLOOKUP(Table3[[#This Row],[PRODUCT ID]],Table1[[PRODUCT]:[SELLING PRICE]],1,FALSE)</f>
        <v>Product860</v>
      </c>
      <c r="H10302" s="3" t="str">
        <f>VLOOKUP(Table3[[#This Row],[PRODUCT ID]],Table1[[PRODUCT]:[SELLING PRICE]],2,FALSE)</f>
        <v>Category5</v>
      </c>
      <c r="I10302" s="3" t="str">
        <f>VLOOKUP(Table3[[#This Row],[PRODUCT ID]],Table1[[PRODUCT]:[SELLING PRICE]],3,FALSE)</f>
        <v>Kg</v>
      </c>
      <c r="J10302" s="16">
        <f ca="1">VLOOKUP(Table3[[#This Row],[PRODUCT ID]],Table1[[PRODUCT]:[SELLING PRICE]],4,FALSE)</f>
        <v>234</v>
      </c>
      <c r="K10302" s="16">
        <f ca="1">VLOOKUP(Table3[[#This Row],[PRODUCT ID]],Table1[[PRODUCT]:[SELLING PRICE]],5,FALSE)</f>
        <v>200.66916695882284</v>
      </c>
      <c r="L10302" s="16">
        <f ca="1">J10302*Table3[[#This Row],[QUANTITY]]</f>
        <v>234</v>
      </c>
      <c r="M10302" s="16">
        <f ca="1">K10302*Table3[[#This Row],[QUANTITY]]*(1-Table3[[#This Row],[DISCOUNT %]])</f>
        <v>199.08791537358908</v>
      </c>
      <c r="N10302" s="3">
        <f>DAY(Table3[[#This Row],[DATE]])</f>
        <v>15</v>
      </c>
      <c r="O10302" s="3" t="str">
        <f>TEXT(Table3[[#This Row],[DATE]],"mmm")</f>
        <v>Mar</v>
      </c>
      <c r="P10302" s="3">
        <f>YEAR(Table3[[#This Row],[DATE]])</f>
        <v>2049</v>
      </c>
    </row>
    <row r="10303" spans="1:16" x14ac:dyDescent="0.3">
      <c r="A10303" s="6">
        <v>54498</v>
      </c>
      <c r="B10303" s="7" t="s">
        <v>1913</v>
      </c>
      <c r="C10303" s="9">
        <f t="shared" ca="1" si="320"/>
        <v>9</v>
      </c>
      <c r="D10303" s="9" t="s">
        <v>2116</v>
      </c>
      <c r="E10303" s="9" t="s">
        <v>2116</v>
      </c>
      <c r="F10303" s="10">
        <f t="shared" ca="1" si="321"/>
        <v>4.6159667831682863E-2</v>
      </c>
      <c r="G10303" s="3" t="str">
        <f>VLOOKUP(Table3[[#This Row],[PRODUCT ID]],Table1[[PRODUCT]:[SELLING PRICE]],1,FALSE)</f>
        <v>Product861</v>
      </c>
      <c r="H10303" s="3" t="str">
        <f>VLOOKUP(Table3[[#This Row],[PRODUCT ID]],Table1[[PRODUCT]:[SELLING PRICE]],2,FALSE)</f>
        <v>Category1</v>
      </c>
      <c r="I10303" s="3" t="str">
        <f>VLOOKUP(Table3[[#This Row],[PRODUCT ID]],Table1[[PRODUCT]:[SELLING PRICE]],3,FALSE)</f>
        <v>Lt</v>
      </c>
      <c r="J10303" s="16">
        <f ca="1">VLOOKUP(Table3[[#This Row],[PRODUCT ID]],Table1[[PRODUCT]:[SELLING PRICE]],4,FALSE)</f>
        <v>42</v>
      </c>
      <c r="K10303" s="16">
        <f ca="1">VLOOKUP(Table3[[#This Row],[PRODUCT ID]],Table1[[PRODUCT]:[SELLING PRICE]],5,FALSE)</f>
        <v>60.78808479305269</v>
      </c>
      <c r="L10303" s="16">
        <f ca="1">J10303*Table3[[#This Row],[QUANTITY]]</f>
        <v>378</v>
      </c>
      <c r="M10303" s="16">
        <f ca="1">K10303*Table3[[#This Row],[QUANTITY]]*(1-Table3[[#This Row],[DISCOUNT %]])</f>
        <v>521.83914291793087</v>
      </c>
      <c r="N10303" s="3">
        <f>DAY(Table3[[#This Row],[DATE]])</f>
        <v>16</v>
      </c>
      <c r="O10303" s="3" t="str">
        <f>TEXT(Table3[[#This Row],[DATE]],"mmm")</f>
        <v>Mar</v>
      </c>
      <c r="P10303" s="3">
        <f>YEAR(Table3[[#This Row],[DATE]])</f>
        <v>2049</v>
      </c>
    </row>
    <row r="10304" spans="1:16" x14ac:dyDescent="0.3">
      <c r="A10304" s="6">
        <v>54499</v>
      </c>
      <c r="B10304" s="7" t="s">
        <v>1914</v>
      </c>
      <c r="C10304" s="9">
        <f t="shared" ca="1" si="320"/>
        <v>6</v>
      </c>
      <c r="D10304" s="9" t="s">
        <v>2116</v>
      </c>
      <c r="E10304" s="9" t="s">
        <v>2116</v>
      </c>
      <c r="F10304" s="10">
        <f t="shared" ca="1" si="321"/>
        <v>4.2294251836631797E-2</v>
      </c>
      <c r="G10304" s="3" t="str">
        <f>VLOOKUP(Table3[[#This Row],[PRODUCT ID]],Table1[[PRODUCT]:[SELLING PRICE]],1,FALSE)</f>
        <v>Product862</v>
      </c>
      <c r="H10304" s="3" t="str">
        <f>VLOOKUP(Table3[[#This Row],[PRODUCT ID]],Table1[[PRODUCT]:[SELLING PRICE]],2,FALSE)</f>
        <v>Category2</v>
      </c>
      <c r="I10304" s="3" t="str">
        <f>VLOOKUP(Table3[[#This Row],[PRODUCT ID]],Table1[[PRODUCT]:[SELLING PRICE]],3,FALSE)</f>
        <v>Kg</v>
      </c>
      <c r="J10304" s="16">
        <f ca="1">VLOOKUP(Table3[[#This Row],[PRODUCT ID]],Table1[[PRODUCT]:[SELLING PRICE]],4,FALSE)</f>
        <v>199</v>
      </c>
      <c r="K10304" s="16">
        <f ca="1">VLOOKUP(Table3[[#This Row],[PRODUCT ID]],Table1[[PRODUCT]:[SELLING PRICE]],5,FALSE)</f>
        <v>167.65979628813102</v>
      </c>
      <c r="L10304" s="16">
        <f ca="1">J10304*Table3[[#This Row],[QUANTITY]]</f>
        <v>1194</v>
      </c>
      <c r="M10304" s="16">
        <f ca="1">K10304*Table3[[#This Row],[QUANTITY]]*(1-Table3[[#This Row],[DISCOUNT %]])</f>
        <v>963.41250384625448</v>
      </c>
      <c r="N10304" s="3">
        <f>DAY(Table3[[#This Row],[DATE]])</f>
        <v>17</v>
      </c>
      <c r="O10304" s="3" t="str">
        <f>TEXT(Table3[[#This Row],[DATE]],"mmm")</f>
        <v>Mar</v>
      </c>
      <c r="P10304" s="3">
        <f>YEAR(Table3[[#This Row],[DATE]])</f>
        <v>2049</v>
      </c>
    </row>
    <row r="10305" spans="1:16" x14ac:dyDescent="0.3">
      <c r="A10305" s="6">
        <v>54500</v>
      </c>
      <c r="B10305" s="7" t="s">
        <v>1915</v>
      </c>
      <c r="C10305" s="9">
        <f t="shared" ca="1" si="320"/>
        <v>15</v>
      </c>
      <c r="D10305" s="9" t="s">
        <v>2116</v>
      </c>
      <c r="E10305" s="9" t="s">
        <v>2116</v>
      </c>
      <c r="F10305" s="10">
        <f t="shared" ca="1" si="321"/>
        <v>6.2708456655968803E-3</v>
      </c>
      <c r="G10305" s="3" t="str">
        <f>VLOOKUP(Table3[[#This Row],[PRODUCT ID]],Table1[[PRODUCT]:[SELLING PRICE]],1,FALSE)</f>
        <v>Product863</v>
      </c>
      <c r="H10305" s="3" t="str">
        <f>VLOOKUP(Table3[[#This Row],[PRODUCT ID]],Table1[[PRODUCT]:[SELLING PRICE]],2,FALSE)</f>
        <v>Category3</v>
      </c>
      <c r="I10305" s="3" t="str">
        <f>VLOOKUP(Table3[[#This Row],[PRODUCT ID]],Table1[[PRODUCT]:[SELLING PRICE]],3,FALSE)</f>
        <v>Lt</v>
      </c>
      <c r="J10305" s="16">
        <f ca="1">VLOOKUP(Table3[[#This Row],[PRODUCT ID]],Table1[[PRODUCT]:[SELLING PRICE]],4,FALSE)</f>
        <v>138</v>
      </c>
      <c r="K10305" s="16">
        <f ca="1">VLOOKUP(Table3[[#This Row],[PRODUCT ID]],Table1[[PRODUCT]:[SELLING PRICE]],5,FALSE)</f>
        <v>296.54172087405726</v>
      </c>
      <c r="L10305" s="16">
        <f ca="1">J10305*Table3[[#This Row],[QUANTITY]]</f>
        <v>2070</v>
      </c>
      <c r="M10305" s="16">
        <f ca="1">K10305*Table3[[#This Row],[QUANTITY]]*(1-Table3[[#This Row],[DISCOUNT %]])</f>
        <v>4420.2323026356835</v>
      </c>
      <c r="N10305" s="3">
        <f>DAY(Table3[[#This Row],[DATE]])</f>
        <v>18</v>
      </c>
      <c r="O10305" s="3" t="str">
        <f>TEXT(Table3[[#This Row],[DATE]],"mmm")</f>
        <v>Mar</v>
      </c>
      <c r="P10305" s="3">
        <f>YEAR(Table3[[#This Row],[DATE]])</f>
        <v>2049</v>
      </c>
    </row>
    <row r="10306" spans="1:16" x14ac:dyDescent="0.3">
      <c r="A10306" s="6">
        <v>54501</v>
      </c>
      <c r="B10306" s="7" t="s">
        <v>1916</v>
      </c>
      <c r="C10306" s="9">
        <f t="shared" ca="1" si="320"/>
        <v>14</v>
      </c>
      <c r="D10306" s="9" t="s">
        <v>2115</v>
      </c>
      <c r="E10306" s="9" t="s">
        <v>2118</v>
      </c>
      <c r="F10306" s="10">
        <f t="shared" ca="1" si="321"/>
        <v>9.8902825906291986E-2</v>
      </c>
      <c r="G10306" s="3" t="str">
        <f>VLOOKUP(Table3[[#This Row],[PRODUCT ID]],Table1[[PRODUCT]:[SELLING PRICE]],1,FALSE)</f>
        <v>Product864</v>
      </c>
      <c r="H10306" s="3" t="str">
        <f>VLOOKUP(Table3[[#This Row],[PRODUCT ID]],Table1[[PRODUCT]:[SELLING PRICE]],2,FALSE)</f>
        <v>Category4</v>
      </c>
      <c r="I10306" s="3" t="str">
        <f>VLOOKUP(Table3[[#This Row],[PRODUCT ID]],Table1[[PRODUCT]:[SELLING PRICE]],3,FALSE)</f>
        <v>Ft</v>
      </c>
      <c r="J10306" s="16">
        <f ca="1">VLOOKUP(Table3[[#This Row],[PRODUCT ID]],Table1[[PRODUCT]:[SELLING PRICE]],4,FALSE)</f>
        <v>106</v>
      </c>
      <c r="K10306" s="16">
        <f ca="1">VLOOKUP(Table3[[#This Row],[PRODUCT ID]],Table1[[PRODUCT]:[SELLING PRICE]],5,FALSE)</f>
        <v>254.68830093315484</v>
      </c>
      <c r="L10306" s="16">
        <f ca="1">J10306*Table3[[#This Row],[QUANTITY]]</f>
        <v>1484</v>
      </c>
      <c r="M10306" s="16">
        <f ca="1">K10306*Table3[[#This Row],[QUANTITY]]*(1-Table3[[#This Row],[DISCOUNT %]])</f>
        <v>3212.9847154383124</v>
      </c>
      <c r="N10306" s="3">
        <f>DAY(Table3[[#This Row],[DATE]])</f>
        <v>19</v>
      </c>
      <c r="O10306" s="3" t="str">
        <f>TEXT(Table3[[#This Row],[DATE]],"mmm")</f>
        <v>Mar</v>
      </c>
      <c r="P10306" s="3">
        <f>YEAR(Table3[[#This Row],[DATE]])</f>
        <v>2049</v>
      </c>
    </row>
    <row r="10307" spans="1:16" x14ac:dyDescent="0.3">
      <c r="A10307" s="6">
        <v>54502</v>
      </c>
      <c r="B10307" s="7" t="s">
        <v>1917</v>
      </c>
      <c r="C10307" s="9">
        <f t="shared" ref="C10307:C10370" ca="1" si="322">RANDBETWEEN(1,15)</f>
        <v>11</v>
      </c>
      <c r="D10307" s="9" t="s">
        <v>2116</v>
      </c>
      <c r="E10307" s="9" t="s">
        <v>2116</v>
      </c>
      <c r="F10307" s="10">
        <f t="shared" ref="F10307:F10370" ca="1" si="323">RAND()*(0.1)</f>
        <v>5.2249142852650926E-3</v>
      </c>
      <c r="G10307" s="3" t="str">
        <f>VLOOKUP(Table3[[#This Row],[PRODUCT ID]],Table1[[PRODUCT]:[SELLING PRICE]],1,FALSE)</f>
        <v>Product865</v>
      </c>
      <c r="H10307" s="3" t="str">
        <f>VLOOKUP(Table3[[#This Row],[PRODUCT ID]],Table1[[PRODUCT]:[SELLING PRICE]],2,FALSE)</f>
        <v>Category1</v>
      </c>
      <c r="I10307" s="3" t="str">
        <f>VLOOKUP(Table3[[#This Row],[PRODUCT ID]],Table1[[PRODUCT]:[SELLING PRICE]],3,FALSE)</f>
        <v>Kg</v>
      </c>
      <c r="J10307" s="16">
        <f ca="1">VLOOKUP(Table3[[#This Row],[PRODUCT ID]],Table1[[PRODUCT]:[SELLING PRICE]],4,FALSE)</f>
        <v>123</v>
      </c>
      <c r="K10307" s="16">
        <f ca="1">VLOOKUP(Table3[[#This Row],[PRODUCT ID]],Table1[[PRODUCT]:[SELLING PRICE]],5,FALSE)</f>
        <v>52.10431410590239</v>
      </c>
      <c r="L10307" s="16">
        <f ca="1">J10307*Table3[[#This Row],[QUANTITY]]</f>
        <v>1353</v>
      </c>
      <c r="M10307" s="16">
        <f ca="1">K10307*Table3[[#This Row],[QUANTITY]]*(1-Table3[[#This Row],[DISCOUNT %]])</f>
        <v>570.15280883887181</v>
      </c>
      <c r="N10307" s="3">
        <f>DAY(Table3[[#This Row],[DATE]])</f>
        <v>20</v>
      </c>
      <c r="O10307" s="3" t="str">
        <f>TEXT(Table3[[#This Row],[DATE]],"mmm")</f>
        <v>Mar</v>
      </c>
      <c r="P10307" s="3">
        <f>YEAR(Table3[[#This Row],[DATE]])</f>
        <v>2049</v>
      </c>
    </row>
    <row r="10308" spans="1:16" x14ac:dyDescent="0.3">
      <c r="A10308" s="6">
        <v>54503</v>
      </c>
      <c r="B10308" s="7" t="s">
        <v>1918</v>
      </c>
      <c r="C10308" s="9">
        <f t="shared" ca="1" si="322"/>
        <v>12</v>
      </c>
      <c r="D10308" s="9" t="s">
        <v>2117</v>
      </c>
      <c r="E10308" s="9" t="s">
        <v>2116</v>
      </c>
      <c r="F10308" s="10">
        <f t="shared" ca="1" si="323"/>
        <v>2.7909819545834991E-2</v>
      </c>
      <c r="G10308" s="3" t="str">
        <f>VLOOKUP(Table3[[#This Row],[PRODUCT ID]],Table1[[PRODUCT]:[SELLING PRICE]],1,FALSE)</f>
        <v>Product866</v>
      </c>
      <c r="H10308" s="3" t="str">
        <f>VLOOKUP(Table3[[#This Row],[PRODUCT ID]],Table1[[PRODUCT]:[SELLING PRICE]],2,FALSE)</f>
        <v>Category2</v>
      </c>
      <c r="I10308" s="3" t="str">
        <f>VLOOKUP(Table3[[#This Row],[PRODUCT ID]],Table1[[PRODUCT]:[SELLING PRICE]],3,FALSE)</f>
        <v>No</v>
      </c>
      <c r="J10308" s="16">
        <f ca="1">VLOOKUP(Table3[[#This Row],[PRODUCT ID]],Table1[[PRODUCT]:[SELLING PRICE]],4,FALSE)</f>
        <v>184</v>
      </c>
      <c r="K10308" s="16">
        <f ca="1">VLOOKUP(Table3[[#This Row],[PRODUCT ID]],Table1[[PRODUCT]:[SELLING PRICE]],5,FALSE)</f>
        <v>187.02078775035812</v>
      </c>
      <c r="L10308" s="16">
        <f ca="1">J10308*Table3[[#This Row],[QUANTITY]]</f>
        <v>2208</v>
      </c>
      <c r="M10308" s="16">
        <f ca="1">K10308*Table3[[#This Row],[QUANTITY]]*(1-Table3[[#This Row],[DISCOUNT %]])</f>
        <v>2181.6128557551092</v>
      </c>
      <c r="N10308" s="3">
        <f>DAY(Table3[[#This Row],[DATE]])</f>
        <v>21</v>
      </c>
      <c r="O10308" s="3" t="str">
        <f>TEXT(Table3[[#This Row],[DATE]],"mmm")</f>
        <v>Mar</v>
      </c>
      <c r="P10308" s="3">
        <f>YEAR(Table3[[#This Row],[DATE]])</f>
        <v>2049</v>
      </c>
    </row>
    <row r="10309" spans="1:16" x14ac:dyDescent="0.3">
      <c r="A10309" s="6">
        <v>54504</v>
      </c>
      <c r="B10309" s="7" t="s">
        <v>1919</v>
      </c>
      <c r="C10309" s="9">
        <f t="shared" ca="1" si="322"/>
        <v>7</v>
      </c>
      <c r="D10309" s="9" t="s">
        <v>2115</v>
      </c>
      <c r="E10309" s="9" t="s">
        <v>2116</v>
      </c>
      <c r="F10309" s="10">
        <f t="shared" ca="1" si="323"/>
        <v>1.443294225866254E-3</v>
      </c>
      <c r="G10309" s="3" t="str">
        <f>VLOOKUP(Table3[[#This Row],[PRODUCT ID]],Table1[[PRODUCT]:[SELLING PRICE]],1,FALSE)</f>
        <v>Product867</v>
      </c>
      <c r="H10309" s="3" t="str">
        <f>VLOOKUP(Table3[[#This Row],[PRODUCT ID]],Table1[[PRODUCT]:[SELLING PRICE]],2,FALSE)</f>
        <v>Category3</v>
      </c>
      <c r="I10309" s="3" t="str">
        <f>VLOOKUP(Table3[[#This Row],[PRODUCT ID]],Table1[[PRODUCT]:[SELLING PRICE]],3,FALSE)</f>
        <v>No</v>
      </c>
      <c r="J10309" s="16">
        <f ca="1">VLOOKUP(Table3[[#This Row],[PRODUCT ID]],Table1[[PRODUCT]:[SELLING PRICE]],4,FALSE)</f>
        <v>133</v>
      </c>
      <c r="K10309" s="16">
        <f ca="1">VLOOKUP(Table3[[#This Row],[PRODUCT ID]],Table1[[PRODUCT]:[SELLING PRICE]],5,FALSE)</f>
        <v>49.202977262150078</v>
      </c>
      <c r="L10309" s="16">
        <f ca="1">J10309*Table3[[#This Row],[QUANTITY]]</f>
        <v>931</v>
      </c>
      <c r="M10309" s="16">
        <f ca="1">K10309*Table3[[#This Row],[QUANTITY]]*(1-Table3[[#This Row],[DISCOUNT %]])</f>
        <v>343.92374022420535</v>
      </c>
      <c r="N10309" s="3">
        <f>DAY(Table3[[#This Row],[DATE]])</f>
        <v>22</v>
      </c>
      <c r="O10309" s="3" t="str">
        <f>TEXT(Table3[[#This Row],[DATE]],"mmm")</f>
        <v>Mar</v>
      </c>
      <c r="P10309" s="3">
        <f>YEAR(Table3[[#This Row],[DATE]])</f>
        <v>2049</v>
      </c>
    </row>
    <row r="10310" spans="1:16" x14ac:dyDescent="0.3">
      <c r="A10310" s="6">
        <v>54505</v>
      </c>
      <c r="B10310" s="7" t="s">
        <v>1920</v>
      </c>
      <c r="C10310" s="9">
        <f t="shared" ca="1" si="322"/>
        <v>1</v>
      </c>
      <c r="D10310" s="9" t="s">
        <v>2115</v>
      </c>
      <c r="E10310" s="9" t="s">
        <v>2116</v>
      </c>
      <c r="F10310" s="10">
        <f t="shared" ca="1" si="323"/>
        <v>6.6499107471852281E-2</v>
      </c>
      <c r="G10310" s="3" t="str">
        <f>VLOOKUP(Table3[[#This Row],[PRODUCT ID]],Table1[[PRODUCT]:[SELLING PRICE]],1,FALSE)</f>
        <v>Product868</v>
      </c>
      <c r="H10310" s="3" t="str">
        <f>VLOOKUP(Table3[[#This Row],[PRODUCT ID]],Table1[[PRODUCT]:[SELLING PRICE]],2,FALSE)</f>
        <v>Category4</v>
      </c>
      <c r="I10310" s="3" t="str">
        <f>VLOOKUP(Table3[[#This Row],[PRODUCT ID]],Table1[[PRODUCT]:[SELLING PRICE]],3,FALSE)</f>
        <v>Ft</v>
      </c>
      <c r="J10310" s="16">
        <f ca="1">VLOOKUP(Table3[[#This Row],[PRODUCT ID]],Table1[[PRODUCT]:[SELLING PRICE]],4,FALSE)</f>
        <v>78</v>
      </c>
      <c r="K10310" s="16">
        <f ca="1">VLOOKUP(Table3[[#This Row],[PRODUCT ID]],Table1[[PRODUCT]:[SELLING PRICE]],5,FALSE)</f>
        <v>178.34971239348999</v>
      </c>
      <c r="L10310" s="16">
        <f ca="1">J10310*Table3[[#This Row],[QUANTITY]]</f>
        <v>78</v>
      </c>
      <c r="M10310" s="16">
        <f ca="1">K10310*Table3[[#This Row],[QUANTITY]]*(1-Table3[[#This Row],[DISCOUNT %]])</f>
        <v>166.48961570146136</v>
      </c>
      <c r="N10310" s="3">
        <f>DAY(Table3[[#This Row],[DATE]])</f>
        <v>23</v>
      </c>
      <c r="O10310" s="3" t="str">
        <f>TEXT(Table3[[#This Row],[DATE]],"mmm")</f>
        <v>Mar</v>
      </c>
      <c r="P10310" s="3">
        <f>YEAR(Table3[[#This Row],[DATE]])</f>
        <v>2049</v>
      </c>
    </row>
    <row r="10311" spans="1:16" x14ac:dyDescent="0.3">
      <c r="A10311" s="6">
        <v>54506</v>
      </c>
      <c r="B10311" s="7" t="s">
        <v>1921</v>
      </c>
      <c r="C10311" s="9">
        <f t="shared" ca="1" si="322"/>
        <v>11</v>
      </c>
      <c r="D10311" s="9" t="s">
        <v>2115</v>
      </c>
      <c r="E10311" s="9" t="s">
        <v>2116</v>
      </c>
      <c r="F10311" s="10">
        <f t="shared" ca="1" si="323"/>
        <v>4.7636608519753522E-2</v>
      </c>
      <c r="G10311" s="3" t="str">
        <f>VLOOKUP(Table3[[#This Row],[PRODUCT ID]],Table1[[PRODUCT]:[SELLING PRICE]],1,FALSE)</f>
        <v>Product869</v>
      </c>
      <c r="H10311" s="3" t="str">
        <f>VLOOKUP(Table3[[#This Row],[PRODUCT ID]],Table1[[PRODUCT]:[SELLING PRICE]],2,FALSE)</f>
        <v>Category5</v>
      </c>
      <c r="I10311" s="3" t="str">
        <f>VLOOKUP(Table3[[#This Row],[PRODUCT ID]],Table1[[PRODUCT]:[SELLING PRICE]],3,FALSE)</f>
        <v>No</v>
      </c>
      <c r="J10311" s="16">
        <f ca="1">VLOOKUP(Table3[[#This Row],[PRODUCT ID]],Table1[[PRODUCT]:[SELLING PRICE]],4,FALSE)</f>
        <v>199</v>
      </c>
      <c r="K10311" s="16">
        <f ca="1">VLOOKUP(Table3[[#This Row],[PRODUCT ID]],Table1[[PRODUCT]:[SELLING PRICE]],5,FALSE)</f>
        <v>65.475893454545954</v>
      </c>
      <c r="L10311" s="16">
        <f ca="1">J10311*Table3[[#This Row],[QUANTITY]]</f>
        <v>2189</v>
      </c>
      <c r="M10311" s="16">
        <f ca="1">K10311*Table3[[#This Row],[QUANTITY]]*(1-Table3[[#This Row],[DISCOUNT %]])</f>
        <v>685.92528345627716</v>
      </c>
      <c r="N10311" s="3">
        <f>DAY(Table3[[#This Row],[DATE]])</f>
        <v>24</v>
      </c>
      <c r="O10311" s="3" t="str">
        <f>TEXT(Table3[[#This Row],[DATE]],"mmm")</f>
        <v>Mar</v>
      </c>
      <c r="P10311" s="3">
        <f>YEAR(Table3[[#This Row],[DATE]])</f>
        <v>2049</v>
      </c>
    </row>
    <row r="10312" spans="1:16" x14ac:dyDescent="0.3">
      <c r="A10312" s="6">
        <v>54507</v>
      </c>
      <c r="B10312" s="7" t="s">
        <v>1922</v>
      </c>
      <c r="C10312" s="9">
        <f t="shared" ca="1" si="322"/>
        <v>5</v>
      </c>
      <c r="D10312" s="9" t="s">
        <v>2116</v>
      </c>
      <c r="E10312" s="9" t="s">
        <v>2118</v>
      </c>
      <c r="F10312" s="10">
        <f t="shared" ca="1" si="323"/>
        <v>2.2219085777549632E-2</v>
      </c>
      <c r="G10312" s="3" t="str">
        <f>VLOOKUP(Table3[[#This Row],[PRODUCT ID]],Table1[[PRODUCT]:[SELLING PRICE]],1,FALSE)</f>
        <v>Product870</v>
      </c>
      <c r="H10312" s="3" t="str">
        <f>VLOOKUP(Table3[[#This Row],[PRODUCT ID]],Table1[[PRODUCT]:[SELLING PRICE]],2,FALSE)</f>
        <v>Category1</v>
      </c>
      <c r="I10312" s="3" t="str">
        <f>VLOOKUP(Table3[[#This Row],[PRODUCT ID]],Table1[[PRODUCT]:[SELLING PRICE]],3,FALSE)</f>
        <v>Kg</v>
      </c>
      <c r="J10312" s="16">
        <f ca="1">VLOOKUP(Table3[[#This Row],[PRODUCT ID]],Table1[[PRODUCT]:[SELLING PRICE]],4,FALSE)</f>
        <v>241</v>
      </c>
      <c r="K10312" s="16">
        <f ca="1">VLOOKUP(Table3[[#This Row],[PRODUCT ID]],Table1[[PRODUCT]:[SELLING PRICE]],5,FALSE)</f>
        <v>302.51583421211802</v>
      </c>
      <c r="L10312" s="16">
        <f ca="1">J10312*Table3[[#This Row],[QUANTITY]]</f>
        <v>1205</v>
      </c>
      <c r="M10312" s="16">
        <f ca="1">K10312*Table3[[#This Row],[QUANTITY]]*(1-Table3[[#This Row],[DISCOUNT %]])</f>
        <v>1478.9710447134601</v>
      </c>
      <c r="N10312" s="3">
        <f>DAY(Table3[[#This Row],[DATE]])</f>
        <v>25</v>
      </c>
      <c r="O10312" s="3" t="str">
        <f>TEXT(Table3[[#This Row],[DATE]],"mmm")</f>
        <v>Mar</v>
      </c>
      <c r="P10312" s="3">
        <f>YEAR(Table3[[#This Row],[DATE]])</f>
        <v>2049</v>
      </c>
    </row>
    <row r="10313" spans="1:16" x14ac:dyDescent="0.3">
      <c r="A10313" s="6">
        <v>54508</v>
      </c>
      <c r="B10313" s="7" t="s">
        <v>1923</v>
      </c>
      <c r="C10313" s="9">
        <f t="shared" ca="1" si="322"/>
        <v>13</v>
      </c>
      <c r="D10313" s="9" t="s">
        <v>2116</v>
      </c>
      <c r="E10313" s="9" t="s">
        <v>2118</v>
      </c>
      <c r="F10313" s="10">
        <f t="shared" ca="1" si="323"/>
        <v>3.1537808486840402E-2</v>
      </c>
      <c r="G10313" s="3" t="str">
        <f>VLOOKUP(Table3[[#This Row],[PRODUCT ID]],Table1[[PRODUCT]:[SELLING PRICE]],1,FALSE)</f>
        <v>Product871</v>
      </c>
      <c r="H10313" s="3" t="str">
        <f>VLOOKUP(Table3[[#This Row],[PRODUCT ID]],Table1[[PRODUCT]:[SELLING PRICE]],2,FALSE)</f>
        <v>Category2</v>
      </c>
      <c r="I10313" s="3" t="str">
        <f>VLOOKUP(Table3[[#This Row],[PRODUCT ID]],Table1[[PRODUCT]:[SELLING PRICE]],3,FALSE)</f>
        <v>Kg</v>
      </c>
      <c r="J10313" s="16">
        <f ca="1">VLOOKUP(Table3[[#This Row],[PRODUCT ID]],Table1[[PRODUCT]:[SELLING PRICE]],4,FALSE)</f>
        <v>95</v>
      </c>
      <c r="K10313" s="16">
        <f ca="1">VLOOKUP(Table3[[#This Row],[PRODUCT ID]],Table1[[PRODUCT]:[SELLING PRICE]],5,FALSE)</f>
        <v>184.85925069258258</v>
      </c>
      <c r="L10313" s="16">
        <f ca="1">J10313*Table3[[#This Row],[QUANTITY]]</f>
        <v>1235</v>
      </c>
      <c r="M10313" s="16">
        <f ca="1">K10313*Table3[[#This Row],[QUANTITY]]*(1-Table3[[#This Row],[DISCOUNT %]])</f>
        <v>2327.379535613848</v>
      </c>
      <c r="N10313" s="3">
        <f>DAY(Table3[[#This Row],[DATE]])</f>
        <v>26</v>
      </c>
      <c r="O10313" s="3" t="str">
        <f>TEXT(Table3[[#This Row],[DATE]],"mmm")</f>
        <v>Mar</v>
      </c>
      <c r="P10313" s="3">
        <f>YEAR(Table3[[#This Row],[DATE]])</f>
        <v>2049</v>
      </c>
    </row>
    <row r="10314" spans="1:16" x14ac:dyDescent="0.3">
      <c r="A10314" s="6">
        <v>54509</v>
      </c>
      <c r="B10314" s="7" t="s">
        <v>1924</v>
      </c>
      <c r="C10314" s="9">
        <f t="shared" ca="1" si="322"/>
        <v>3</v>
      </c>
      <c r="D10314" s="9" t="s">
        <v>2116</v>
      </c>
      <c r="E10314" s="9" t="s">
        <v>2116</v>
      </c>
      <c r="F10314" s="10">
        <f t="shared" ca="1" si="323"/>
        <v>1.7472813555747368E-2</v>
      </c>
      <c r="G10314" s="3" t="str">
        <f>VLOOKUP(Table3[[#This Row],[PRODUCT ID]],Table1[[PRODUCT]:[SELLING PRICE]],1,FALSE)</f>
        <v>Product872</v>
      </c>
      <c r="H10314" s="3" t="str">
        <f>VLOOKUP(Table3[[#This Row],[PRODUCT ID]],Table1[[PRODUCT]:[SELLING PRICE]],2,FALSE)</f>
        <v>Category3</v>
      </c>
      <c r="I10314" s="3" t="str">
        <f>VLOOKUP(Table3[[#This Row],[PRODUCT ID]],Table1[[PRODUCT]:[SELLING PRICE]],3,FALSE)</f>
        <v>Lt</v>
      </c>
      <c r="J10314" s="16">
        <f ca="1">VLOOKUP(Table3[[#This Row],[PRODUCT ID]],Table1[[PRODUCT]:[SELLING PRICE]],4,FALSE)</f>
        <v>117</v>
      </c>
      <c r="K10314" s="16">
        <f ca="1">VLOOKUP(Table3[[#This Row],[PRODUCT ID]],Table1[[PRODUCT]:[SELLING PRICE]],5,FALSE)</f>
        <v>50.651315447785137</v>
      </c>
      <c r="L10314" s="16">
        <f ca="1">J10314*Table3[[#This Row],[QUANTITY]]</f>
        <v>351</v>
      </c>
      <c r="M10314" s="16">
        <f ca="1">K10314*Table3[[#This Row],[QUANTITY]]*(1-Table3[[#This Row],[DISCOUNT %]])</f>
        <v>149.29888336983794</v>
      </c>
      <c r="N10314" s="3">
        <f>DAY(Table3[[#This Row],[DATE]])</f>
        <v>27</v>
      </c>
      <c r="O10314" s="3" t="str">
        <f>TEXT(Table3[[#This Row],[DATE]],"mmm")</f>
        <v>Mar</v>
      </c>
      <c r="P10314" s="3">
        <f>YEAR(Table3[[#This Row],[DATE]])</f>
        <v>2049</v>
      </c>
    </row>
    <row r="10315" spans="1:16" x14ac:dyDescent="0.3">
      <c r="A10315" s="6">
        <v>54510</v>
      </c>
      <c r="B10315" s="7" t="s">
        <v>1925</v>
      </c>
      <c r="C10315" s="9">
        <f t="shared" ca="1" si="322"/>
        <v>7</v>
      </c>
      <c r="D10315" s="9" t="s">
        <v>2115</v>
      </c>
      <c r="E10315" s="9" t="s">
        <v>2116</v>
      </c>
      <c r="F10315" s="10">
        <f t="shared" ca="1" si="323"/>
        <v>3.7277740363405767E-2</v>
      </c>
      <c r="G10315" s="3" t="str">
        <f>VLOOKUP(Table3[[#This Row],[PRODUCT ID]],Table1[[PRODUCT]:[SELLING PRICE]],1,FALSE)</f>
        <v>Product873</v>
      </c>
      <c r="H10315" s="3" t="str">
        <f>VLOOKUP(Table3[[#This Row],[PRODUCT ID]],Table1[[PRODUCT]:[SELLING PRICE]],2,FALSE)</f>
        <v>Category4</v>
      </c>
      <c r="I10315" s="3" t="str">
        <f>VLOOKUP(Table3[[#This Row],[PRODUCT ID]],Table1[[PRODUCT]:[SELLING PRICE]],3,FALSE)</f>
        <v>Kg</v>
      </c>
      <c r="J10315" s="16">
        <f ca="1">VLOOKUP(Table3[[#This Row],[PRODUCT ID]],Table1[[PRODUCT]:[SELLING PRICE]],4,FALSE)</f>
        <v>212</v>
      </c>
      <c r="K10315" s="16">
        <f ca="1">VLOOKUP(Table3[[#This Row],[PRODUCT ID]],Table1[[PRODUCT]:[SELLING PRICE]],5,FALSE)</f>
        <v>102.26199695811971</v>
      </c>
      <c r="L10315" s="16">
        <f ca="1">J10315*Table3[[#This Row],[QUANTITY]]</f>
        <v>1484</v>
      </c>
      <c r="M10315" s="16">
        <f ca="1">K10315*Table3[[#This Row],[QUANTITY]]*(1-Table3[[#This Row],[DISCOUNT %]])</f>
        <v>689.14930550530073</v>
      </c>
      <c r="N10315" s="3">
        <f>DAY(Table3[[#This Row],[DATE]])</f>
        <v>28</v>
      </c>
      <c r="O10315" s="3" t="str">
        <f>TEXT(Table3[[#This Row],[DATE]],"mmm")</f>
        <v>Mar</v>
      </c>
      <c r="P10315" s="3">
        <f>YEAR(Table3[[#This Row],[DATE]])</f>
        <v>2049</v>
      </c>
    </row>
    <row r="10316" spans="1:16" x14ac:dyDescent="0.3">
      <c r="A10316" s="6">
        <v>54511</v>
      </c>
      <c r="B10316" s="7" t="s">
        <v>1926</v>
      </c>
      <c r="C10316" s="9">
        <f t="shared" ca="1" si="322"/>
        <v>14</v>
      </c>
      <c r="D10316" s="9" t="s">
        <v>2117</v>
      </c>
      <c r="E10316" s="9" t="s">
        <v>2116</v>
      </c>
      <c r="F10316" s="10">
        <f t="shared" ca="1" si="323"/>
        <v>1.1549063143178795E-2</v>
      </c>
      <c r="G10316" s="3" t="str">
        <f>VLOOKUP(Table3[[#This Row],[PRODUCT ID]],Table1[[PRODUCT]:[SELLING PRICE]],1,FALSE)</f>
        <v>Product874</v>
      </c>
      <c r="H10316" s="3" t="str">
        <f>VLOOKUP(Table3[[#This Row],[PRODUCT ID]],Table1[[PRODUCT]:[SELLING PRICE]],2,FALSE)</f>
        <v>Category5</v>
      </c>
      <c r="I10316" s="3" t="str">
        <f>VLOOKUP(Table3[[#This Row],[PRODUCT ID]],Table1[[PRODUCT]:[SELLING PRICE]],3,FALSE)</f>
        <v>Lt</v>
      </c>
      <c r="J10316" s="16">
        <f ca="1">VLOOKUP(Table3[[#This Row],[PRODUCT ID]],Table1[[PRODUCT]:[SELLING PRICE]],4,FALSE)</f>
        <v>117</v>
      </c>
      <c r="K10316" s="16">
        <f ca="1">VLOOKUP(Table3[[#This Row],[PRODUCT ID]],Table1[[PRODUCT]:[SELLING PRICE]],5,FALSE)</f>
        <v>50.469158853092118</v>
      </c>
      <c r="L10316" s="16">
        <f ca="1">J10316*Table3[[#This Row],[QUANTITY]]</f>
        <v>1638</v>
      </c>
      <c r="M10316" s="16">
        <f ca="1">K10316*Table3[[#This Row],[QUANTITY]]*(1-Table3[[#This Row],[DISCOUNT %]])</f>
        <v>698.40802291000489</v>
      </c>
      <c r="N10316" s="3">
        <f>DAY(Table3[[#This Row],[DATE]])</f>
        <v>29</v>
      </c>
      <c r="O10316" s="3" t="str">
        <f>TEXT(Table3[[#This Row],[DATE]],"mmm")</f>
        <v>Mar</v>
      </c>
      <c r="P10316" s="3">
        <f>YEAR(Table3[[#This Row],[DATE]])</f>
        <v>2049</v>
      </c>
    </row>
    <row r="10317" spans="1:16" x14ac:dyDescent="0.3">
      <c r="A10317" s="6">
        <v>54512</v>
      </c>
      <c r="B10317" s="7" t="s">
        <v>1927</v>
      </c>
      <c r="C10317" s="9">
        <f t="shared" ca="1" si="322"/>
        <v>3</v>
      </c>
      <c r="D10317" s="9" t="s">
        <v>2117</v>
      </c>
      <c r="E10317" s="9" t="s">
        <v>2116</v>
      </c>
      <c r="F10317" s="10">
        <f t="shared" ca="1" si="323"/>
        <v>7.6826551286314396E-2</v>
      </c>
      <c r="G10317" s="3" t="str">
        <f>VLOOKUP(Table3[[#This Row],[PRODUCT ID]],Table1[[PRODUCT]:[SELLING PRICE]],1,FALSE)</f>
        <v>Product875</v>
      </c>
      <c r="H10317" s="3" t="str">
        <f>VLOOKUP(Table3[[#This Row],[PRODUCT ID]],Table1[[PRODUCT]:[SELLING PRICE]],2,FALSE)</f>
        <v>Category1</v>
      </c>
      <c r="I10317" s="3" t="str">
        <f>VLOOKUP(Table3[[#This Row],[PRODUCT ID]],Table1[[PRODUCT]:[SELLING PRICE]],3,FALSE)</f>
        <v>Ft</v>
      </c>
      <c r="J10317" s="16">
        <f ca="1">VLOOKUP(Table3[[#This Row],[PRODUCT ID]],Table1[[PRODUCT]:[SELLING PRICE]],4,FALSE)</f>
        <v>101</v>
      </c>
      <c r="K10317" s="16">
        <f ca="1">VLOOKUP(Table3[[#This Row],[PRODUCT ID]],Table1[[PRODUCT]:[SELLING PRICE]],5,FALSE)</f>
        <v>266.33049205434145</v>
      </c>
      <c r="L10317" s="16">
        <f ca="1">J10317*Table3[[#This Row],[QUANTITY]]</f>
        <v>303</v>
      </c>
      <c r="M10317" s="16">
        <f ca="1">K10317*Table3[[#This Row],[QUANTITY]]*(1-Table3[[#This Row],[DISCOUNT %]])</f>
        <v>737.60771654225766</v>
      </c>
      <c r="N10317" s="3">
        <f>DAY(Table3[[#This Row],[DATE]])</f>
        <v>30</v>
      </c>
      <c r="O10317" s="3" t="str">
        <f>TEXT(Table3[[#This Row],[DATE]],"mmm")</f>
        <v>Mar</v>
      </c>
      <c r="P10317" s="3">
        <f>YEAR(Table3[[#This Row],[DATE]])</f>
        <v>2049</v>
      </c>
    </row>
    <row r="10318" spans="1:16" x14ac:dyDescent="0.3">
      <c r="A10318" s="6">
        <v>54513</v>
      </c>
      <c r="B10318" s="7" t="s">
        <v>1928</v>
      </c>
      <c r="C10318" s="9">
        <f t="shared" ca="1" si="322"/>
        <v>11</v>
      </c>
      <c r="D10318" s="9" t="s">
        <v>2116</v>
      </c>
      <c r="E10318" s="9" t="s">
        <v>2118</v>
      </c>
      <c r="F10318" s="10">
        <f t="shared" ca="1" si="323"/>
        <v>5.2689324123357389E-2</v>
      </c>
      <c r="G10318" s="3" t="str">
        <f>VLOOKUP(Table3[[#This Row],[PRODUCT ID]],Table1[[PRODUCT]:[SELLING PRICE]],1,FALSE)</f>
        <v>Product876</v>
      </c>
      <c r="H10318" s="3" t="str">
        <f>VLOOKUP(Table3[[#This Row],[PRODUCT ID]],Table1[[PRODUCT]:[SELLING PRICE]],2,FALSE)</f>
        <v>Category2</v>
      </c>
      <c r="I10318" s="3" t="str">
        <f>VLOOKUP(Table3[[#This Row],[PRODUCT ID]],Table1[[PRODUCT]:[SELLING PRICE]],3,FALSE)</f>
        <v>Kg</v>
      </c>
      <c r="J10318" s="16">
        <f ca="1">VLOOKUP(Table3[[#This Row],[PRODUCT ID]],Table1[[PRODUCT]:[SELLING PRICE]],4,FALSE)</f>
        <v>196</v>
      </c>
      <c r="K10318" s="16">
        <f ca="1">VLOOKUP(Table3[[#This Row],[PRODUCT ID]],Table1[[PRODUCT]:[SELLING PRICE]],5,FALSE)</f>
        <v>219.29436891399769</v>
      </c>
      <c r="L10318" s="16">
        <f ca="1">J10318*Table3[[#This Row],[QUANTITY]]</f>
        <v>2156</v>
      </c>
      <c r="M10318" s="16">
        <f ca="1">K10318*Table3[[#This Row],[QUANTITY]]*(1-Table3[[#This Row],[DISCOUNT %]])</f>
        <v>2285.1388651504708</v>
      </c>
      <c r="N10318" s="3">
        <f>DAY(Table3[[#This Row],[DATE]])</f>
        <v>31</v>
      </c>
      <c r="O10318" s="3" t="str">
        <f>TEXT(Table3[[#This Row],[DATE]],"mmm")</f>
        <v>Mar</v>
      </c>
      <c r="P10318" s="3">
        <f>YEAR(Table3[[#This Row],[DATE]])</f>
        <v>2049</v>
      </c>
    </row>
    <row r="10319" spans="1:16" x14ac:dyDescent="0.3">
      <c r="A10319" s="6">
        <v>54514</v>
      </c>
      <c r="B10319" s="7" t="s">
        <v>1929</v>
      </c>
      <c r="C10319" s="9">
        <f t="shared" ca="1" si="322"/>
        <v>15</v>
      </c>
      <c r="D10319" s="9" t="s">
        <v>2116</v>
      </c>
      <c r="E10319" s="9" t="s">
        <v>2116</v>
      </c>
      <c r="F10319" s="10">
        <f t="shared" ca="1" si="323"/>
        <v>7.894333935378807E-2</v>
      </c>
      <c r="G10319" s="3" t="str">
        <f>VLOOKUP(Table3[[#This Row],[PRODUCT ID]],Table1[[PRODUCT]:[SELLING PRICE]],1,FALSE)</f>
        <v>Product877</v>
      </c>
      <c r="H10319" s="3" t="str">
        <f>VLOOKUP(Table3[[#This Row],[PRODUCT ID]],Table1[[PRODUCT]:[SELLING PRICE]],2,FALSE)</f>
        <v>Category3</v>
      </c>
      <c r="I10319" s="3" t="str">
        <f>VLOOKUP(Table3[[#This Row],[PRODUCT ID]],Table1[[PRODUCT]:[SELLING PRICE]],3,FALSE)</f>
        <v>No</v>
      </c>
      <c r="J10319" s="16">
        <f ca="1">VLOOKUP(Table3[[#This Row],[PRODUCT ID]],Table1[[PRODUCT]:[SELLING PRICE]],4,FALSE)</f>
        <v>8</v>
      </c>
      <c r="K10319" s="16">
        <f ca="1">VLOOKUP(Table3[[#This Row],[PRODUCT ID]],Table1[[PRODUCT]:[SELLING PRICE]],5,FALSE)</f>
        <v>61.086242948810394</v>
      </c>
      <c r="L10319" s="16">
        <f ca="1">J10319*Table3[[#This Row],[QUANTITY]]</f>
        <v>120</v>
      </c>
      <c r="M10319" s="16">
        <f ca="1">K10319*Table3[[#This Row],[QUANTITY]]*(1-Table3[[#This Row],[DISCOUNT %]])</f>
        <v>843.95836412781762</v>
      </c>
      <c r="N10319" s="3">
        <f>DAY(Table3[[#This Row],[DATE]])</f>
        <v>1</v>
      </c>
      <c r="O10319" s="3" t="str">
        <f>TEXT(Table3[[#This Row],[DATE]],"mmm")</f>
        <v>Apr</v>
      </c>
      <c r="P10319" s="3">
        <f>YEAR(Table3[[#This Row],[DATE]])</f>
        <v>2049</v>
      </c>
    </row>
    <row r="10320" spans="1:16" x14ac:dyDescent="0.3">
      <c r="A10320" s="6">
        <v>54515</v>
      </c>
      <c r="B10320" s="7" t="s">
        <v>1930</v>
      </c>
      <c r="C10320" s="9">
        <f t="shared" ca="1" si="322"/>
        <v>5</v>
      </c>
      <c r="D10320" s="9" t="s">
        <v>2116</v>
      </c>
      <c r="E10320" s="9" t="s">
        <v>2116</v>
      </c>
      <c r="F10320" s="10">
        <f t="shared" ca="1" si="323"/>
        <v>8.5295568296960125E-2</v>
      </c>
      <c r="G10320" s="3" t="str">
        <f>VLOOKUP(Table3[[#This Row],[PRODUCT ID]],Table1[[PRODUCT]:[SELLING PRICE]],1,FALSE)</f>
        <v>Product878</v>
      </c>
      <c r="H10320" s="3" t="str">
        <f>VLOOKUP(Table3[[#This Row],[PRODUCT ID]],Table1[[PRODUCT]:[SELLING PRICE]],2,FALSE)</f>
        <v>Category4</v>
      </c>
      <c r="I10320" s="3" t="str">
        <f>VLOOKUP(Table3[[#This Row],[PRODUCT ID]],Table1[[PRODUCT]:[SELLING PRICE]],3,FALSE)</f>
        <v>No</v>
      </c>
      <c r="J10320" s="16">
        <f ca="1">VLOOKUP(Table3[[#This Row],[PRODUCT ID]],Table1[[PRODUCT]:[SELLING PRICE]],4,FALSE)</f>
        <v>130</v>
      </c>
      <c r="K10320" s="16">
        <f ca="1">VLOOKUP(Table3[[#This Row],[PRODUCT ID]],Table1[[PRODUCT]:[SELLING PRICE]],5,FALSE)</f>
        <v>209.68644674488712</v>
      </c>
      <c r="L10320" s="16">
        <f ca="1">J10320*Table3[[#This Row],[QUANTITY]]</f>
        <v>650</v>
      </c>
      <c r="M10320" s="16">
        <f ca="1">K10320*Table3[[#This Row],[QUANTITY]]*(1-Table3[[#This Row],[DISCOUNT %]])</f>
        <v>959.00561052805858</v>
      </c>
      <c r="N10320" s="3">
        <f>DAY(Table3[[#This Row],[DATE]])</f>
        <v>2</v>
      </c>
      <c r="O10320" s="3" t="str">
        <f>TEXT(Table3[[#This Row],[DATE]],"mmm")</f>
        <v>Apr</v>
      </c>
      <c r="P10320" s="3">
        <f>YEAR(Table3[[#This Row],[DATE]])</f>
        <v>2049</v>
      </c>
    </row>
    <row r="10321" spans="1:16" x14ac:dyDescent="0.3">
      <c r="A10321" s="6">
        <v>54516</v>
      </c>
      <c r="B10321" s="7" t="s">
        <v>1931</v>
      </c>
      <c r="C10321" s="9">
        <f t="shared" ca="1" si="322"/>
        <v>6</v>
      </c>
      <c r="D10321" s="9" t="s">
        <v>2116</v>
      </c>
      <c r="E10321" s="9" t="s">
        <v>2116</v>
      </c>
      <c r="F10321" s="10">
        <f t="shared" ca="1" si="323"/>
        <v>9.4408812545194995E-2</v>
      </c>
      <c r="G10321" s="3" t="str">
        <f>VLOOKUP(Table3[[#This Row],[PRODUCT ID]],Table1[[PRODUCT]:[SELLING PRICE]],1,FALSE)</f>
        <v>Product879</v>
      </c>
      <c r="H10321" s="3" t="str">
        <f>VLOOKUP(Table3[[#This Row],[PRODUCT ID]],Table1[[PRODUCT]:[SELLING PRICE]],2,FALSE)</f>
        <v>Category5</v>
      </c>
      <c r="I10321" s="3" t="str">
        <f>VLOOKUP(Table3[[#This Row],[PRODUCT ID]],Table1[[PRODUCT]:[SELLING PRICE]],3,FALSE)</f>
        <v>Ft</v>
      </c>
      <c r="J10321" s="16">
        <f ca="1">VLOOKUP(Table3[[#This Row],[PRODUCT ID]],Table1[[PRODUCT]:[SELLING PRICE]],4,FALSE)</f>
        <v>125</v>
      </c>
      <c r="K10321" s="16">
        <f ca="1">VLOOKUP(Table3[[#This Row],[PRODUCT ID]],Table1[[PRODUCT]:[SELLING PRICE]],5,FALSE)</f>
        <v>181.84199923379626</v>
      </c>
      <c r="L10321" s="16">
        <f ca="1">J10321*Table3[[#This Row],[QUANTITY]]</f>
        <v>750</v>
      </c>
      <c r="M10321" s="16">
        <f ca="1">K10321*Table3[[#This Row],[QUANTITY]]*(1-Table3[[#This Row],[DISCOUNT %]])</f>
        <v>988.0470720917358</v>
      </c>
      <c r="N10321" s="3">
        <f>DAY(Table3[[#This Row],[DATE]])</f>
        <v>3</v>
      </c>
      <c r="O10321" s="3" t="str">
        <f>TEXT(Table3[[#This Row],[DATE]],"mmm")</f>
        <v>Apr</v>
      </c>
      <c r="P10321" s="3">
        <f>YEAR(Table3[[#This Row],[DATE]])</f>
        <v>2049</v>
      </c>
    </row>
    <row r="10322" spans="1:16" x14ac:dyDescent="0.3">
      <c r="A10322" s="6">
        <v>54517</v>
      </c>
      <c r="B10322" s="7" t="s">
        <v>1932</v>
      </c>
      <c r="C10322" s="9">
        <f t="shared" ca="1" si="322"/>
        <v>9</v>
      </c>
      <c r="D10322" s="9" t="s">
        <v>2115</v>
      </c>
      <c r="E10322" s="9" t="s">
        <v>2116</v>
      </c>
      <c r="F10322" s="10">
        <f t="shared" ca="1" si="323"/>
        <v>1.6642766178754941E-2</v>
      </c>
      <c r="G10322" s="3" t="str">
        <f>VLOOKUP(Table3[[#This Row],[PRODUCT ID]],Table1[[PRODUCT]:[SELLING PRICE]],1,FALSE)</f>
        <v>Product880</v>
      </c>
      <c r="H10322" s="3" t="str">
        <f>VLOOKUP(Table3[[#This Row],[PRODUCT ID]],Table1[[PRODUCT]:[SELLING PRICE]],2,FALSE)</f>
        <v>Category1</v>
      </c>
      <c r="I10322" s="3" t="str">
        <f>VLOOKUP(Table3[[#This Row],[PRODUCT ID]],Table1[[PRODUCT]:[SELLING PRICE]],3,FALSE)</f>
        <v>No</v>
      </c>
      <c r="J10322" s="16">
        <f ca="1">VLOOKUP(Table3[[#This Row],[PRODUCT ID]],Table1[[PRODUCT]:[SELLING PRICE]],4,FALSE)</f>
        <v>156</v>
      </c>
      <c r="K10322" s="16">
        <f ca="1">VLOOKUP(Table3[[#This Row],[PRODUCT ID]],Table1[[PRODUCT]:[SELLING PRICE]],5,FALSE)</f>
        <v>314.07229917301839</v>
      </c>
      <c r="L10322" s="16">
        <f ca="1">J10322*Table3[[#This Row],[QUANTITY]]</f>
        <v>1404</v>
      </c>
      <c r="M10322" s="16">
        <f ca="1">K10322*Table3[[#This Row],[QUANTITY]]*(1-Table3[[#This Row],[DISCOUNT %]])</f>
        <v>2779.6074060119213</v>
      </c>
      <c r="N10322" s="3">
        <f>DAY(Table3[[#This Row],[DATE]])</f>
        <v>4</v>
      </c>
      <c r="O10322" s="3" t="str">
        <f>TEXT(Table3[[#This Row],[DATE]],"mmm")</f>
        <v>Apr</v>
      </c>
      <c r="P10322" s="3">
        <f>YEAR(Table3[[#This Row],[DATE]])</f>
        <v>2049</v>
      </c>
    </row>
    <row r="10323" spans="1:16" x14ac:dyDescent="0.3">
      <c r="A10323" s="6">
        <v>54518</v>
      </c>
      <c r="B10323" s="7" t="s">
        <v>1933</v>
      </c>
      <c r="C10323" s="9">
        <f t="shared" ca="1" si="322"/>
        <v>6</v>
      </c>
      <c r="D10323" s="9" t="s">
        <v>2116</v>
      </c>
      <c r="E10323" s="9" t="s">
        <v>2116</v>
      </c>
      <c r="F10323" s="10">
        <f t="shared" ca="1" si="323"/>
        <v>6.3080230056809003E-2</v>
      </c>
      <c r="G10323" s="3" t="str">
        <f>VLOOKUP(Table3[[#This Row],[PRODUCT ID]],Table1[[PRODUCT]:[SELLING PRICE]],1,FALSE)</f>
        <v>Product881</v>
      </c>
      <c r="H10323" s="3" t="str">
        <f>VLOOKUP(Table3[[#This Row],[PRODUCT ID]],Table1[[PRODUCT]:[SELLING PRICE]],2,FALSE)</f>
        <v>Category2</v>
      </c>
      <c r="I10323" s="3" t="str">
        <f>VLOOKUP(Table3[[#This Row],[PRODUCT ID]],Table1[[PRODUCT]:[SELLING PRICE]],3,FALSE)</f>
        <v>Kg</v>
      </c>
      <c r="J10323" s="16">
        <f ca="1">VLOOKUP(Table3[[#This Row],[PRODUCT ID]],Table1[[PRODUCT]:[SELLING PRICE]],4,FALSE)</f>
        <v>125</v>
      </c>
      <c r="K10323" s="16">
        <f ca="1">VLOOKUP(Table3[[#This Row],[PRODUCT ID]],Table1[[PRODUCT]:[SELLING PRICE]],5,FALSE)</f>
        <v>307.82263163719716</v>
      </c>
      <c r="L10323" s="16">
        <f ca="1">J10323*Table3[[#This Row],[QUANTITY]]</f>
        <v>750</v>
      </c>
      <c r="M10323" s="16">
        <f ca="1">K10323*Table3[[#This Row],[QUANTITY]]*(1-Table3[[#This Row],[DISCOUNT %]])</f>
        <v>1730.4306553009824</v>
      </c>
      <c r="N10323" s="3">
        <f>DAY(Table3[[#This Row],[DATE]])</f>
        <v>5</v>
      </c>
      <c r="O10323" s="3" t="str">
        <f>TEXT(Table3[[#This Row],[DATE]],"mmm")</f>
        <v>Apr</v>
      </c>
      <c r="P10323" s="3">
        <f>YEAR(Table3[[#This Row],[DATE]])</f>
        <v>2049</v>
      </c>
    </row>
    <row r="10324" spans="1:16" x14ac:dyDescent="0.3">
      <c r="A10324" s="6">
        <v>54519</v>
      </c>
      <c r="B10324" s="7" t="s">
        <v>1934</v>
      </c>
      <c r="C10324" s="9">
        <f t="shared" ca="1" si="322"/>
        <v>1</v>
      </c>
      <c r="D10324" s="9" t="s">
        <v>2117</v>
      </c>
      <c r="E10324" s="9" t="s">
        <v>2118</v>
      </c>
      <c r="F10324" s="10">
        <f t="shared" ca="1" si="323"/>
        <v>3.4713306943685122E-2</v>
      </c>
      <c r="G10324" s="3" t="str">
        <f>VLOOKUP(Table3[[#This Row],[PRODUCT ID]],Table1[[PRODUCT]:[SELLING PRICE]],1,FALSE)</f>
        <v>Product882</v>
      </c>
      <c r="H10324" s="3" t="str">
        <f>VLOOKUP(Table3[[#This Row],[PRODUCT ID]],Table1[[PRODUCT]:[SELLING PRICE]],2,FALSE)</f>
        <v>Category3</v>
      </c>
      <c r="I10324" s="3" t="str">
        <f>VLOOKUP(Table3[[#This Row],[PRODUCT ID]],Table1[[PRODUCT]:[SELLING PRICE]],3,FALSE)</f>
        <v>Kg</v>
      </c>
      <c r="J10324" s="16">
        <f ca="1">VLOOKUP(Table3[[#This Row],[PRODUCT ID]],Table1[[PRODUCT]:[SELLING PRICE]],4,FALSE)</f>
        <v>200</v>
      </c>
      <c r="K10324" s="16">
        <f ca="1">VLOOKUP(Table3[[#This Row],[PRODUCT ID]],Table1[[PRODUCT]:[SELLING PRICE]],5,FALSE)</f>
        <v>211.97866553443012</v>
      </c>
      <c r="L10324" s="16">
        <f ca="1">J10324*Table3[[#This Row],[QUANTITY]]</f>
        <v>200</v>
      </c>
      <c r="M10324" s="16">
        <f ca="1">K10324*Table3[[#This Row],[QUANTITY]]*(1-Table3[[#This Row],[DISCOUNT %]])</f>
        <v>204.62018505222068</v>
      </c>
      <c r="N10324" s="3">
        <f>DAY(Table3[[#This Row],[DATE]])</f>
        <v>6</v>
      </c>
      <c r="O10324" s="3" t="str">
        <f>TEXT(Table3[[#This Row],[DATE]],"mmm")</f>
        <v>Apr</v>
      </c>
      <c r="P10324" s="3">
        <f>YEAR(Table3[[#This Row],[DATE]])</f>
        <v>2049</v>
      </c>
    </row>
    <row r="10325" spans="1:16" x14ac:dyDescent="0.3">
      <c r="A10325" s="6">
        <v>54520</v>
      </c>
      <c r="B10325" s="7" t="s">
        <v>1935</v>
      </c>
      <c r="C10325" s="9">
        <f t="shared" ca="1" si="322"/>
        <v>1</v>
      </c>
      <c r="D10325" s="9" t="s">
        <v>2115</v>
      </c>
      <c r="E10325" s="9" t="s">
        <v>2118</v>
      </c>
      <c r="F10325" s="10">
        <f t="shared" ca="1" si="323"/>
        <v>3.4581127996609319E-2</v>
      </c>
      <c r="G10325" s="3" t="str">
        <f>VLOOKUP(Table3[[#This Row],[PRODUCT ID]],Table1[[PRODUCT]:[SELLING PRICE]],1,FALSE)</f>
        <v>Product883</v>
      </c>
      <c r="H10325" s="3" t="str">
        <f>VLOOKUP(Table3[[#This Row],[PRODUCT ID]],Table1[[PRODUCT]:[SELLING PRICE]],2,FALSE)</f>
        <v>Category4</v>
      </c>
      <c r="I10325" s="3" t="str">
        <f>VLOOKUP(Table3[[#This Row],[PRODUCT ID]],Table1[[PRODUCT]:[SELLING PRICE]],3,FALSE)</f>
        <v>Lt</v>
      </c>
      <c r="J10325" s="16">
        <f ca="1">VLOOKUP(Table3[[#This Row],[PRODUCT ID]],Table1[[PRODUCT]:[SELLING PRICE]],4,FALSE)</f>
        <v>119</v>
      </c>
      <c r="K10325" s="16">
        <f ca="1">VLOOKUP(Table3[[#This Row],[PRODUCT ID]],Table1[[PRODUCT]:[SELLING PRICE]],5,FALSE)</f>
        <v>142.87453832101667</v>
      </c>
      <c r="L10325" s="16">
        <f ca="1">J10325*Table3[[#This Row],[QUANTITY]]</f>
        <v>119</v>
      </c>
      <c r="M10325" s="16">
        <f ca="1">K10325*Table3[[#This Row],[QUANTITY]]*(1-Table3[[#This Row],[DISCOUNT %]])</f>
        <v>137.93377562388113</v>
      </c>
      <c r="N10325" s="3">
        <f>DAY(Table3[[#This Row],[DATE]])</f>
        <v>7</v>
      </c>
      <c r="O10325" s="3" t="str">
        <f>TEXT(Table3[[#This Row],[DATE]],"mmm")</f>
        <v>Apr</v>
      </c>
      <c r="P10325" s="3">
        <f>YEAR(Table3[[#This Row],[DATE]])</f>
        <v>2049</v>
      </c>
    </row>
    <row r="10326" spans="1:16" x14ac:dyDescent="0.3">
      <c r="A10326" s="6">
        <v>54521</v>
      </c>
      <c r="B10326" s="7" t="s">
        <v>1936</v>
      </c>
      <c r="C10326" s="9">
        <f t="shared" ca="1" si="322"/>
        <v>5</v>
      </c>
      <c r="D10326" s="9" t="s">
        <v>2115</v>
      </c>
      <c r="E10326" s="9" t="s">
        <v>2116</v>
      </c>
      <c r="F10326" s="10">
        <f t="shared" ca="1" si="323"/>
        <v>7.3803236790386112E-2</v>
      </c>
      <c r="G10326" s="3" t="str">
        <f>VLOOKUP(Table3[[#This Row],[PRODUCT ID]],Table1[[PRODUCT]:[SELLING PRICE]],1,FALSE)</f>
        <v>Product884</v>
      </c>
      <c r="H10326" s="3" t="str">
        <f>VLOOKUP(Table3[[#This Row],[PRODUCT ID]],Table1[[PRODUCT]:[SELLING PRICE]],2,FALSE)</f>
        <v>Category5</v>
      </c>
      <c r="I10326" s="3" t="str">
        <f>VLOOKUP(Table3[[#This Row],[PRODUCT ID]],Table1[[PRODUCT]:[SELLING PRICE]],3,FALSE)</f>
        <v>Kg</v>
      </c>
      <c r="J10326" s="16">
        <f ca="1">VLOOKUP(Table3[[#This Row],[PRODUCT ID]],Table1[[PRODUCT]:[SELLING PRICE]],4,FALSE)</f>
        <v>27</v>
      </c>
      <c r="K10326" s="16">
        <f ca="1">VLOOKUP(Table3[[#This Row],[PRODUCT ID]],Table1[[PRODUCT]:[SELLING PRICE]],5,FALSE)</f>
        <v>68.290262017695355</v>
      </c>
      <c r="L10326" s="16">
        <f ca="1">J10326*Table3[[#This Row],[QUANTITY]]</f>
        <v>135</v>
      </c>
      <c r="M10326" s="16">
        <f ca="1">K10326*Table3[[#This Row],[QUANTITY]]*(1-Table3[[#This Row],[DISCOUNT %]])</f>
        <v>316.25109819762935</v>
      </c>
      <c r="N10326" s="3">
        <f>DAY(Table3[[#This Row],[DATE]])</f>
        <v>8</v>
      </c>
      <c r="O10326" s="3" t="str">
        <f>TEXT(Table3[[#This Row],[DATE]],"mmm")</f>
        <v>Apr</v>
      </c>
      <c r="P10326" s="3">
        <f>YEAR(Table3[[#This Row],[DATE]])</f>
        <v>2049</v>
      </c>
    </row>
    <row r="10327" spans="1:16" x14ac:dyDescent="0.3">
      <c r="A10327" s="6">
        <v>54522</v>
      </c>
      <c r="B10327" s="7" t="s">
        <v>1937</v>
      </c>
      <c r="C10327" s="9">
        <f t="shared" ca="1" si="322"/>
        <v>10</v>
      </c>
      <c r="D10327" s="9" t="s">
        <v>2115</v>
      </c>
      <c r="E10327" s="9" t="s">
        <v>2116</v>
      </c>
      <c r="F10327" s="10">
        <f t="shared" ca="1" si="323"/>
        <v>9.744616336693146E-2</v>
      </c>
      <c r="G10327" s="3" t="str">
        <f>VLOOKUP(Table3[[#This Row],[PRODUCT ID]],Table1[[PRODUCT]:[SELLING PRICE]],1,FALSE)</f>
        <v>Product885</v>
      </c>
      <c r="H10327" s="3" t="str">
        <f>VLOOKUP(Table3[[#This Row],[PRODUCT ID]],Table1[[PRODUCT]:[SELLING PRICE]],2,FALSE)</f>
        <v>Category1</v>
      </c>
      <c r="I10327" s="3" t="str">
        <f>VLOOKUP(Table3[[#This Row],[PRODUCT ID]],Table1[[PRODUCT]:[SELLING PRICE]],3,FALSE)</f>
        <v>Lt</v>
      </c>
      <c r="J10327" s="16">
        <f ca="1">VLOOKUP(Table3[[#This Row],[PRODUCT ID]],Table1[[PRODUCT]:[SELLING PRICE]],4,FALSE)</f>
        <v>110</v>
      </c>
      <c r="K10327" s="16">
        <f ca="1">VLOOKUP(Table3[[#This Row],[PRODUCT ID]],Table1[[PRODUCT]:[SELLING PRICE]],5,FALSE)</f>
        <v>50.036074379718045</v>
      </c>
      <c r="L10327" s="16">
        <f ca="1">J10327*Table3[[#This Row],[QUANTITY]]</f>
        <v>1100</v>
      </c>
      <c r="M10327" s="16">
        <f ca="1">K10327*Table3[[#This Row],[QUANTITY]]*(1-Table3[[#This Row],[DISCOUNT %]])</f>
        <v>451.60250901472108</v>
      </c>
      <c r="N10327" s="3">
        <f>DAY(Table3[[#This Row],[DATE]])</f>
        <v>9</v>
      </c>
      <c r="O10327" s="3" t="str">
        <f>TEXT(Table3[[#This Row],[DATE]],"mmm")</f>
        <v>Apr</v>
      </c>
      <c r="P10327" s="3">
        <f>YEAR(Table3[[#This Row],[DATE]])</f>
        <v>2049</v>
      </c>
    </row>
    <row r="10328" spans="1:16" x14ac:dyDescent="0.3">
      <c r="A10328" s="6">
        <v>54523</v>
      </c>
      <c r="B10328" s="7" t="s">
        <v>1938</v>
      </c>
      <c r="C10328" s="9">
        <f t="shared" ca="1" si="322"/>
        <v>13</v>
      </c>
      <c r="D10328" s="9" t="s">
        <v>2116</v>
      </c>
      <c r="E10328" s="9" t="s">
        <v>2116</v>
      </c>
      <c r="F10328" s="10">
        <f t="shared" ca="1" si="323"/>
        <v>8.0018937626837899E-2</v>
      </c>
      <c r="G10328" s="3" t="str">
        <f>VLOOKUP(Table3[[#This Row],[PRODUCT ID]],Table1[[PRODUCT]:[SELLING PRICE]],1,FALSE)</f>
        <v>Product886</v>
      </c>
      <c r="H10328" s="3" t="str">
        <f>VLOOKUP(Table3[[#This Row],[PRODUCT ID]],Table1[[PRODUCT]:[SELLING PRICE]],2,FALSE)</f>
        <v>Category2</v>
      </c>
      <c r="I10328" s="3" t="str">
        <f>VLOOKUP(Table3[[#This Row],[PRODUCT ID]],Table1[[PRODUCT]:[SELLING PRICE]],3,FALSE)</f>
        <v>Ft</v>
      </c>
      <c r="J10328" s="16">
        <f ca="1">VLOOKUP(Table3[[#This Row],[PRODUCT ID]],Table1[[PRODUCT]:[SELLING PRICE]],4,FALSE)</f>
        <v>81</v>
      </c>
      <c r="K10328" s="16">
        <f ca="1">VLOOKUP(Table3[[#This Row],[PRODUCT ID]],Table1[[PRODUCT]:[SELLING PRICE]],5,FALSE)</f>
        <v>260.12171460678269</v>
      </c>
      <c r="L10328" s="16">
        <f ca="1">J10328*Table3[[#This Row],[QUANTITY]]</f>
        <v>1053</v>
      </c>
      <c r="M10328" s="16">
        <f ca="1">K10328*Table3[[#This Row],[QUANTITY]]*(1-Table3[[#This Row],[DISCOUNT %]])</f>
        <v>3110.9916675535937</v>
      </c>
      <c r="N10328" s="3">
        <f>DAY(Table3[[#This Row],[DATE]])</f>
        <v>10</v>
      </c>
      <c r="O10328" s="3" t="str">
        <f>TEXT(Table3[[#This Row],[DATE]],"mmm")</f>
        <v>Apr</v>
      </c>
      <c r="P10328" s="3">
        <f>YEAR(Table3[[#This Row],[DATE]])</f>
        <v>2049</v>
      </c>
    </row>
    <row r="10329" spans="1:16" x14ac:dyDescent="0.3">
      <c r="A10329" s="6">
        <v>54524</v>
      </c>
      <c r="B10329" s="7" t="s">
        <v>1939</v>
      </c>
      <c r="C10329" s="9">
        <f t="shared" ca="1" si="322"/>
        <v>5</v>
      </c>
      <c r="D10329" s="9" t="s">
        <v>2116</v>
      </c>
      <c r="E10329" s="9" t="s">
        <v>2116</v>
      </c>
      <c r="F10329" s="10">
        <f t="shared" ca="1" si="323"/>
        <v>7.6634601775143071E-2</v>
      </c>
      <c r="G10329" s="3" t="str">
        <f>VLOOKUP(Table3[[#This Row],[PRODUCT ID]],Table1[[PRODUCT]:[SELLING PRICE]],1,FALSE)</f>
        <v>Product887</v>
      </c>
      <c r="H10329" s="3" t="str">
        <f>VLOOKUP(Table3[[#This Row],[PRODUCT ID]],Table1[[PRODUCT]:[SELLING PRICE]],2,FALSE)</f>
        <v>Category3</v>
      </c>
      <c r="I10329" s="3" t="str">
        <f>VLOOKUP(Table3[[#This Row],[PRODUCT ID]],Table1[[PRODUCT]:[SELLING PRICE]],3,FALSE)</f>
        <v>Kg</v>
      </c>
      <c r="J10329" s="16">
        <f ca="1">VLOOKUP(Table3[[#This Row],[PRODUCT ID]],Table1[[PRODUCT]:[SELLING PRICE]],4,FALSE)</f>
        <v>85</v>
      </c>
      <c r="K10329" s="16">
        <f ca="1">VLOOKUP(Table3[[#This Row],[PRODUCT ID]],Table1[[PRODUCT]:[SELLING PRICE]],5,FALSE)</f>
        <v>248.22979551092621</v>
      </c>
      <c r="L10329" s="16">
        <f ca="1">J10329*Table3[[#This Row],[QUANTITY]]</f>
        <v>425</v>
      </c>
      <c r="M10329" s="16">
        <f ca="1">K10329*Table3[[#This Row],[QUANTITY]]*(1-Table3[[#This Row],[DISCOUNT %]])</f>
        <v>1146.034019916106</v>
      </c>
      <c r="N10329" s="3">
        <f>DAY(Table3[[#This Row],[DATE]])</f>
        <v>11</v>
      </c>
      <c r="O10329" s="3" t="str">
        <f>TEXT(Table3[[#This Row],[DATE]],"mmm")</f>
        <v>Apr</v>
      </c>
      <c r="P10329" s="3">
        <f>YEAR(Table3[[#This Row],[DATE]])</f>
        <v>2049</v>
      </c>
    </row>
    <row r="10330" spans="1:16" x14ac:dyDescent="0.3">
      <c r="A10330" s="6">
        <v>54525</v>
      </c>
      <c r="B10330" s="7" t="s">
        <v>1940</v>
      </c>
      <c r="C10330" s="9">
        <f t="shared" ca="1" si="322"/>
        <v>13</v>
      </c>
      <c r="D10330" s="9" t="s">
        <v>2116</v>
      </c>
      <c r="E10330" s="9" t="s">
        <v>2118</v>
      </c>
      <c r="F10330" s="10">
        <f t="shared" ca="1" si="323"/>
        <v>6.5699976816429334E-2</v>
      </c>
      <c r="G10330" s="3" t="str">
        <f>VLOOKUP(Table3[[#This Row],[PRODUCT ID]],Table1[[PRODUCT]:[SELLING PRICE]],1,FALSE)</f>
        <v>Product888</v>
      </c>
      <c r="H10330" s="3" t="str">
        <f>VLOOKUP(Table3[[#This Row],[PRODUCT ID]],Table1[[PRODUCT]:[SELLING PRICE]],2,FALSE)</f>
        <v>Category4</v>
      </c>
      <c r="I10330" s="3" t="str">
        <f>VLOOKUP(Table3[[#This Row],[PRODUCT ID]],Table1[[PRODUCT]:[SELLING PRICE]],3,FALSE)</f>
        <v>No</v>
      </c>
      <c r="J10330" s="16">
        <f ca="1">VLOOKUP(Table3[[#This Row],[PRODUCT ID]],Table1[[PRODUCT]:[SELLING PRICE]],4,FALSE)</f>
        <v>95</v>
      </c>
      <c r="K10330" s="16">
        <f ca="1">VLOOKUP(Table3[[#This Row],[PRODUCT ID]],Table1[[PRODUCT]:[SELLING PRICE]],5,FALSE)</f>
        <v>151.69018828782922</v>
      </c>
      <c r="L10330" s="16">
        <f ca="1">J10330*Table3[[#This Row],[QUANTITY]]</f>
        <v>1235</v>
      </c>
      <c r="M10330" s="16">
        <f ca="1">K10330*Table3[[#This Row],[QUANTITY]]*(1-Table3[[#This Row],[DISCOUNT %]])</f>
        <v>1842.4139036425074</v>
      </c>
      <c r="N10330" s="3">
        <f>DAY(Table3[[#This Row],[DATE]])</f>
        <v>12</v>
      </c>
      <c r="O10330" s="3" t="str">
        <f>TEXT(Table3[[#This Row],[DATE]],"mmm")</f>
        <v>Apr</v>
      </c>
      <c r="P10330" s="3">
        <f>YEAR(Table3[[#This Row],[DATE]])</f>
        <v>2049</v>
      </c>
    </row>
    <row r="10331" spans="1:16" x14ac:dyDescent="0.3">
      <c r="A10331" s="6">
        <v>54526</v>
      </c>
      <c r="B10331" s="7" t="s">
        <v>1941</v>
      </c>
      <c r="C10331" s="9">
        <f t="shared" ca="1" si="322"/>
        <v>6</v>
      </c>
      <c r="D10331" s="9" t="s">
        <v>2115</v>
      </c>
      <c r="E10331" s="9" t="s">
        <v>2116</v>
      </c>
      <c r="F10331" s="10">
        <f t="shared" ca="1" si="323"/>
        <v>5.1711661840581291E-2</v>
      </c>
      <c r="G10331" s="3" t="str">
        <f>VLOOKUP(Table3[[#This Row],[PRODUCT ID]],Table1[[PRODUCT]:[SELLING PRICE]],1,FALSE)</f>
        <v>Product889</v>
      </c>
      <c r="H10331" s="3" t="str">
        <f>VLOOKUP(Table3[[#This Row],[PRODUCT ID]],Table1[[PRODUCT]:[SELLING PRICE]],2,FALSE)</f>
        <v>Category1</v>
      </c>
      <c r="I10331" s="3" t="str">
        <f>VLOOKUP(Table3[[#This Row],[PRODUCT ID]],Table1[[PRODUCT]:[SELLING PRICE]],3,FALSE)</f>
        <v>No</v>
      </c>
      <c r="J10331" s="16">
        <f ca="1">VLOOKUP(Table3[[#This Row],[PRODUCT ID]],Table1[[PRODUCT]:[SELLING PRICE]],4,FALSE)</f>
        <v>141</v>
      </c>
      <c r="K10331" s="16">
        <f ca="1">VLOOKUP(Table3[[#This Row],[PRODUCT ID]],Table1[[PRODUCT]:[SELLING PRICE]],5,FALSE)</f>
        <v>267.86564440687141</v>
      </c>
      <c r="L10331" s="16">
        <f ca="1">J10331*Table3[[#This Row],[QUANTITY]]</f>
        <v>846</v>
      </c>
      <c r="M10331" s="16">
        <f ca="1">K10331*Table3[[#This Row],[QUANTITY]]*(1-Table3[[#This Row],[DISCOUNT %]])</f>
        <v>1524.0832007075633</v>
      </c>
      <c r="N10331" s="3">
        <f>DAY(Table3[[#This Row],[DATE]])</f>
        <v>13</v>
      </c>
      <c r="O10331" s="3" t="str">
        <f>TEXT(Table3[[#This Row],[DATE]],"mmm")</f>
        <v>Apr</v>
      </c>
      <c r="P10331" s="3">
        <f>YEAR(Table3[[#This Row],[DATE]])</f>
        <v>2049</v>
      </c>
    </row>
    <row r="10332" spans="1:16" x14ac:dyDescent="0.3">
      <c r="A10332" s="6">
        <v>54527</v>
      </c>
      <c r="B10332" s="7" t="s">
        <v>1942</v>
      </c>
      <c r="C10332" s="9">
        <f t="shared" ca="1" si="322"/>
        <v>13</v>
      </c>
      <c r="D10332" s="9" t="s">
        <v>2117</v>
      </c>
      <c r="E10332" s="9" t="s">
        <v>2116</v>
      </c>
      <c r="F10332" s="10">
        <f t="shared" ca="1" si="323"/>
        <v>3.5627671422898709E-2</v>
      </c>
      <c r="G10332" s="3" t="str">
        <f>VLOOKUP(Table3[[#This Row],[PRODUCT ID]],Table1[[PRODUCT]:[SELLING PRICE]],1,FALSE)</f>
        <v>Product890</v>
      </c>
      <c r="H10332" s="3" t="str">
        <f>VLOOKUP(Table3[[#This Row],[PRODUCT ID]],Table1[[PRODUCT]:[SELLING PRICE]],2,FALSE)</f>
        <v>Category2</v>
      </c>
      <c r="I10332" s="3" t="str">
        <f>VLOOKUP(Table3[[#This Row],[PRODUCT ID]],Table1[[PRODUCT]:[SELLING PRICE]],3,FALSE)</f>
        <v>Ft</v>
      </c>
      <c r="J10332" s="16">
        <f ca="1">VLOOKUP(Table3[[#This Row],[PRODUCT ID]],Table1[[PRODUCT]:[SELLING PRICE]],4,FALSE)</f>
        <v>59</v>
      </c>
      <c r="K10332" s="16">
        <f ca="1">VLOOKUP(Table3[[#This Row],[PRODUCT ID]],Table1[[PRODUCT]:[SELLING PRICE]],5,FALSE)</f>
        <v>147.38540631633612</v>
      </c>
      <c r="L10332" s="16">
        <f ca="1">J10332*Table3[[#This Row],[QUANTITY]]</f>
        <v>767</v>
      </c>
      <c r="M10332" s="16">
        <f ca="1">K10332*Table3[[#This Row],[QUANTITY]]*(1-Table3[[#This Row],[DISCOUNT %]])</f>
        <v>1847.7472973383747</v>
      </c>
      <c r="N10332" s="3">
        <f>DAY(Table3[[#This Row],[DATE]])</f>
        <v>14</v>
      </c>
      <c r="O10332" s="3" t="str">
        <f>TEXT(Table3[[#This Row],[DATE]],"mmm")</f>
        <v>Apr</v>
      </c>
      <c r="P10332" s="3">
        <f>YEAR(Table3[[#This Row],[DATE]])</f>
        <v>2049</v>
      </c>
    </row>
    <row r="10333" spans="1:16" x14ac:dyDescent="0.3">
      <c r="A10333" s="6">
        <v>54528</v>
      </c>
      <c r="B10333" s="7" t="s">
        <v>1943</v>
      </c>
      <c r="C10333" s="9">
        <f t="shared" ca="1" si="322"/>
        <v>9</v>
      </c>
      <c r="D10333" s="9" t="s">
        <v>2117</v>
      </c>
      <c r="E10333" s="9" t="s">
        <v>2116</v>
      </c>
      <c r="F10333" s="10">
        <f t="shared" ca="1" si="323"/>
        <v>9.9583181794064196E-2</v>
      </c>
      <c r="G10333" s="3" t="str">
        <f>VLOOKUP(Table3[[#This Row],[PRODUCT ID]],Table1[[PRODUCT]:[SELLING PRICE]],1,FALSE)</f>
        <v>Product891</v>
      </c>
      <c r="H10333" s="3" t="str">
        <f>VLOOKUP(Table3[[#This Row],[PRODUCT ID]],Table1[[PRODUCT]:[SELLING PRICE]],2,FALSE)</f>
        <v>Category3</v>
      </c>
      <c r="I10333" s="3" t="str">
        <f>VLOOKUP(Table3[[#This Row],[PRODUCT ID]],Table1[[PRODUCT]:[SELLING PRICE]],3,FALSE)</f>
        <v>No</v>
      </c>
      <c r="J10333" s="16">
        <f ca="1">VLOOKUP(Table3[[#This Row],[PRODUCT ID]],Table1[[PRODUCT]:[SELLING PRICE]],4,FALSE)</f>
        <v>82</v>
      </c>
      <c r="K10333" s="16">
        <f ca="1">VLOOKUP(Table3[[#This Row],[PRODUCT ID]],Table1[[PRODUCT]:[SELLING PRICE]],5,FALSE)</f>
        <v>54.971409143375361</v>
      </c>
      <c r="L10333" s="16">
        <f ca="1">J10333*Table3[[#This Row],[QUANTITY]]</f>
        <v>738</v>
      </c>
      <c r="M10333" s="16">
        <f ca="1">K10333*Table3[[#This Row],[QUANTITY]]*(1-Table3[[#This Row],[DISCOUNT %]])</f>
        <v>445.47463181857256</v>
      </c>
      <c r="N10333" s="3">
        <f>DAY(Table3[[#This Row],[DATE]])</f>
        <v>15</v>
      </c>
      <c r="O10333" s="3" t="str">
        <f>TEXT(Table3[[#This Row],[DATE]],"mmm")</f>
        <v>Apr</v>
      </c>
      <c r="P10333" s="3">
        <f>YEAR(Table3[[#This Row],[DATE]])</f>
        <v>2049</v>
      </c>
    </row>
    <row r="10334" spans="1:16" x14ac:dyDescent="0.3">
      <c r="A10334" s="6">
        <v>54529</v>
      </c>
      <c r="B10334" s="7" t="s">
        <v>1944</v>
      </c>
      <c r="C10334" s="9">
        <f t="shared" ca="1" si="322"/>
        <v>14</v>
      </c>
      <c r="D10334" s="9" t="s">
        <v>2116</v>
      </c>
      <c r="E10334" s="9" t="s">
        <v>2116</v>
      </c>
      <c r="F10334" s="10">
        <f t="shared" ca="1" si="323"/>
        <v>6.8891392172592256E-2</v>
      </c>
      <c r="G10334" s="3" t="str">
        <f>VLOOKUP(Table3[[#This Row],[PRODUCT ID]],Table1[[PRODUCT]:[SELLING PRICE]],1,FALSE)</f>
        <v>Product892</v>
      </c>
      <c r="H10334" s="3" t="str">
        <f>VLOOKUP(Table3[[#This Row],[PRODUCT ID]],Table1[[PRODUCT]:[SELLING PRICE]],2,FALSE)</f>
        <v>Category4</v>
      </c>
      <c r="I10334" s="3" t="str">
        <f>VLOOKUP(Table3[[#This Row],[PRODUCT ID]],Table1[[PRODUCT]:[SELLING PRICE]],3,FALSE)</f>
        <v>Kg</v>
      </c>
      <c r="J10334" s="16">
        <f ca="1">VLOOKUP(Table3[[#This Row],[PRODUCT ID]],Table1[[PRODUCT]:[SELLING PRICE]],4,FALSE)</f>
        <v>84</v>
      </c>
      <c r="K10334" s="16">
        <f ca="1">VLOOKUP(Table3[[#This Row],[PRODUCT ID]],Table1[[PRODUCT]:[SELLING PRICE]],5,FALSE)</f>
        <v>316.19850162344153</v>
      </c>
      <c r="L10334" s="16">
        <f ca="1">J10334*Table3[[#This Row],[QUANTITY]]</f>
        <v>1176</v>
      </c>
      <c r="M10334" s="16">
        <f ca="1">K10334*Table3[[#This Row],[QUANTITY]]*(1-Table3[[#This Row],[DISCOUNT %]])</f>
        <v>4121.8120530120095</v>
      </c>
      <c r="N10334" s="3">
        <f>DAY(Table3[[#This Row],[DATE]])</f>
        <v>16</v>
      </c>
      <c r="O10334" s="3" t="str">
        <f>TEXT(Table3[[#This Row],[DATE]],"mmm")</f>
        <v>Apr</v>
      </c>
      <c r="P10334" s="3">
        <f>YEAR(Table3[[#This Row],[DATE]])</f>
        <v>2049</v>
      </c>
    </row>
    <row r="10335" spans="1:16" x14ac:dyDescent="0.3">
      <c r="A10335" s="6">
        <v>54530</v>
      </c>
      <c r="B10335" s="7" t="s">
        <v>1945</v>
      </c>
      <c r="C10335" s="9">
        <f t="shared" ca="1" si="322"/>
        <v>12</v>
      </c>
      <c r="D10335" s="9" t="s">
        <v>2116</v>
      </c>
      <c r="E10335" s="9" t="s">
        <v>2116</v>
      </c>
      <c r="F10335" s="10">
        <f t="shared" ca="1" si="323"/>
        <v>1.0816701516520999E-2</v>
      </c>
      <c r="G10335" s="3" t="str">
        <f>VLOOKUP(Table3[[#This Row],[PRODUCT ID]],Table1[[PRODUCT]:[SELLING PRICE]],1,FALSE)</f>
        <v>Product893</v>
      </c>
      <c r="H10335" s="3" t="str">
        <f>VLOOKUP(Table3[[#This Row],[PRODUCT ID]],Table1[[PRODUCT]:[SELLING PRICE]],2,FALSE)</f>
        <v>Category5</v>
      </c>
      <c r="I10335" s="3" t="str">
        <f>VLOOKUP(Table3[[#This Row],[PRODUCT ID]],Table1[[PRODUCT]:[SELLING PRICE]],3,FALSE)</f>
        <v>Kg</v>
      </c>
      <c r="J10335" s="16">
        <f ca="1">VLOOKUP(Table3[[#This Row],[PRODUCT ID]],Table1[[PRODUCT]:[SELLING PRICE]],4,FALSE)</f>
        <v>136</v>
      </c>
      <c r="K10335" s="16">
        <f ca="1">VLOOKUP(Table3[[#This Row],[PRODUCT ID]],Table1[[PRODUCT]:[SELLING PRICE]],5,FALSE)</f>
        <v>140.87151806039725</v>
      </c>
      <c r="L10335" s="16">
        <f ca="1">J10335*Table3[[#This Row],[QUANTITY]]</f>
        <v>1632</v>
      </c>
      <c r="M10335" s="16">
        <f ca="1">K10335*Table3[[#This Row],[QUANTITY]]*(1-Table3[[#This Row],[DISCOUNT %]])</f>
        <v>1672.1730347683047</v>
      </c>
      <c r="N10335" s="3">
        <f>DAY(Table3[[#This Row],[DATE]])</f>
        <v>17</v>
      </c>
      <c r="O10335" s="3" t="str">
        <f>TEXT(Table3[[#This Row],[DATE]],"mmm")</f>
        <v>Apr</v>
      </c>
      <c r="P10335" s="3">
        <f>YEAR(Table3[[#This Row],[DATE]])</f>
        <v>2049</v>
      </c>
    </row>
    <row r="10336" spans="1:16" x14ac:dyDescent="0.3">
      <c r="A10336" s="6">
        <v>54531</v>
      </c>
      <c r="B10336" s="7" t="s">
        <v>1946</v>
      </c>
      <c r="C10336" s="9">
        <f t="shared" ca="1" si="322"/>
        <v>5</v>
      </c>
      <c r="D10336" s="9" t="s">
        <v>2116</v>
      </c>
      <c r="E10336" s="9" t="s">
        <v>2118</v>
      </c>
      <c r="F10336" s="10">
        <f t="shared" ca="1" si="323"/>
        <v>1.945720214969884E-2</v>
      </c>
      <c r="G10336" s="3" t="str">
        <f>VLOOKUP(Table3[[#This Row],[PRODUCT ID]],Table1[[PRODUCT]:[SELLING PRICE]],1,FALSE)</f>
        <v>Product894</v>
      </c>
      <c r="H10336" s="3" t="str">
        <f>VLOOKUP(Table3[[#This Row],[PRODUCT ID]],Table1[[PRODUCT]:[SELLING PRICE]],2,FALSE)</f>
        <v>Category1</v>
      </c>
      <c r="I10336" s="3" t="str">
        <f>VLOOKUP(Table3[[#This Row],[PRODUCT ID]],Table1[[PRODUCT]:[SELLING PRICE]],3,FALSE)</f>
        <v>Lt</v>
      </c>
      <c r="J10336" s="16">
        <f ca="1">VLOOKUP(Table3[[#This Row],[PRODUCT ID]],Table1[[PRODUCT]:[SELLING PRICE]],4,FALSE)</f>
        <v>15</v>
      </c>
      <c r="K10336" s="16">
        <f ca="1">VLOOKUP(Table3[[#This Row],[PRODUCT ID]],Table1[[PRODUCT]:[SELLING PRICE]],5,FALSE)</f>
        <v>174.98799096865579</v>
      </c>
      <c r="L10336" s="16">
        <f ca="1">J10336*Table3[[#This Row],[QUANTITY]]</f>
        <v>75</v>
      </c>
      <c r="M10336" s="16">
        <f ca="1">K10336*Table3[[#This Row],[QUANTITY]]*(1-Table3[[#This Row],[DISCOUNT %]])</f>
        <v>857.91607127304496</v>
      </c>
      <c r="N10336" s="3">
        <f>DAY(Table3[[#This Row],[DATE]])</f>
        <v>18</v>
      </c>
      <c r="O10336" s="3" t="str">
        <f>TEXT(Table3[[#This Row],[DATE]],"mmm")</f>
        <v>Apr</v>
      </c>
      <c r="P10336" s="3">
        <f>YEAR(Table3[[#This Row],[DATE]])</f>
        <v>2049</v>
      </c>
    </row>
    <row r="10337" spans="1:16" x14ac:dyDescent="0.3">
      <c r="A10337" s="6">
        <v>54532</v>
      </c>
      <c r="B10337" s="7" t="s">
        <v>1947</v>
      </c>
      <c r="C10337" s="9">
        <f t="shared" ca="1" si="322"/>
        <v>15</v>
      </c>
      <c r="D10337" s="9" t="s">
        <v>2116</v>
      </c>
      <c r="E10337" s="9" t="s">
        <v>2118</v>
      </c>
      <c r="F10337" s="10">
        <f t="shared" ca="1" si="323"/>
        <v>7.3172796210064547E-2</v>
      </c>
      <c r="G10337" s="3" t="str">
        <f>VLOOKUP(Table3[[#This Row],[PRODUCT ID]],Table1[[PRODUCT]:[SELLING PRICE]],1,FALSE)</f>
        <v>Product895</v>
      </c>
      <c r="H10337" s="3" t="str">
        <f>VLOOKUP(Table3[[#This Row],[PRODUCT ID]],Table1[[PRODUCT]:[SELLING PRICE]],2,FALSE)</f>
        <v>Category2</v>
      </c>
      <c r="I10337" s="3" t="str">
        <f>VLOOKUP(Table3[[#This Row],[PRODUCT ID]],Table1[[PRODUCT]:[SELLING PRICE]],3,FALSE)</f>
        <v>Kg</v>
      </c>
      <c r="J10337" s="16">
        <f ca="1">VLOOKUP(Table3[[#This Row],[PRODUCT ID]],Table1[[PRODUCT]:[SELLING PRICE]],4,FALSE)</f>
        <v>184</v>
      </c>
      <c r="K10337" s="16">
        <f ca="1">VLOOKUP(Table3[[#This Row],[PRODUCT ID]],Table1[[PRODUCT]:[SELLING PRICE]],5,FALSE)</f>
        <v>48.011919559748151</v>
      </c>
      <c r="L10337" s="16">
        <f ca="1">J10337*Table3[[#This Row],[QUANTITY]]</f>
        <v>2760</v>
      </c>
      <c r="M10337" s="16">
        <f ca="1">K10337*Table3[[#This Row],[QUANTITY]]*(1-Table3[[#This Row],[DISCOUNT %]])</f>
        <v>667.48129731223037</v>
      </c>
      <c r="N10337" s="3">
        <f>DAY(Table3[[#This Row],[DATE]])</f>
        <v>19</v>
      </c>
      <c r="O10337" s="3" t="str">
        <f>TEXT(Table3[[#This Row],[DATE]],"mmm")</f>
        <v>Apr</v>
      </c>
      <c r="P10337" s="3">
        <f>YEAR(Table3[[#This Row],[DATE]])</f>
        <v>2049</v>
      </c>
    </row>
    <row r="10338" spans="1:16" x14ac:dyDescent="0.3">
      <c r="A10338" s="6">
        <v>54533</v>
      </c>
      <c r="B10338" s="7" t="s">
        <v>1948</v>
      </c>
      <c r="C10338" s="9">
        <f t="shared" ca="1" si="322"/>
        <v>5</v>
      </c>
      <c r="D10338" s="9" t="s">
        <v>2115</v>
      </c>
      <c r="E10338" s="9" t="s">
        <v>2116</v>
      </c>
      <c r="F10338" s="10">
        <f t="shared" ca="1" si="323"/>
        <v>1.3481246602421604E-2</v>
      </c>
      <c r="G10338" s="3" t="str">
        <f>VLOOKUP(Table3[[#This Row],[PRODUCT ID]],Table1[[PRODUCT]:[SELLING PRICE]],1,FALSE)</f>
        <v>Product896</v>
      </c>
      <c r="H10338" s="3" t="str">
        <f>VLOOKUP(Table3[[#This Row],[PRODUCT ID]],Table1[[PRODUCT]:[SELLING PRICE]],2,FALSE)</f>
        <v>Category3</v>
      </c>
      <c r="I10338" s="3" t="str">
        <f>VLOOKUP(Table3[[#This Row],[PRODUCT ID]],Table1[[PRODUCT]:[SELLING PRICE]],3,FALSE)</f>
        <v>Lt</v>
      </c>
      <c r="J10338" s="16">
        <f ca="1">VLOOKUP(Table3[[#This Row],[PRODUCT ID]],Table1[[PRODUCT]:[SELLING PRICE]],4,FALSE)</f>
        <v>135</v>
      </c>
      <c r="K10338" s="16">
        <f ca="1">VLOOKUP(Table3[[#This Row],[PRODUCT ID]],Table1[[PRODUCT]:[SELLING PRICE]],5,FALSE)</f>
        <v>220.35334839836878</v>
      </c>
      <c r="L10338" s="16">
        <f ca="1">J10338*Table3[[#This Row],[QUANTITY]]</f>
        <v>675</v>
      </c>
      <c r="M10338" s="16">
        <f ca="1">K10338*Table3[[#This Row],[QUANTITY]]*(1-Table3[[#This Row],[DISCOUNT %]])</f>
        <v>1086.9135528447052</v>
      </c>
      <c r="N10338" s="3">
        <f>DAY(Table3[[#This Row],[DATE]])</f>
        <v>20</v>
      </c>
      <c r="O10338" s="3" t="str">
        <f>TEXT(Table3[[#This Row],[DATE]],"mmm")</f>
        <v>Apr</v>
      </c>
      <c r="P10338" s="3">
        <f>YEAR(Table3[[#This Row],[DATE]])</f>
        <v>2049</v>
      </c>
    </row>
    <row r="10339" spans="1:16" x14ac:dyDescent="0.3">
      <c r="A10339" s="6">
        <v>54534</v>
      </c>
      <c r="B10339" s="7" t="s">
        <v>1949</v>
      </c>
      <c r="C10339" s="9">
        <f t="shared" ca="1" si="322"/>
        <v>9</v>
      </c>
      <c r="D10339" s="9" t="s">
        <v>2116</v>
      </c>
      <c r="E10339" s="9" t="s">
        <v>2116</v>
      </c>
      <c r="F10339" s="10">
        <f t="shared" ca="1" si="323"/>
        <v>3.3404230558854421E-2</v>
      </c>
      <c r="G10339" s="3" t="str">
        <f>VLOOKUP(Table3[[#This Row],[PRODUCT ID]],Table1[[PRODUCT]:[SELLING PRICE]],1,FALSE)</f>
        <v>Product897</v>
      </c>
      <c r="H10339" s="3" t="str">
        <f>VLOOKUP(Table3[[#This Row],[PRODUCT ID]],Table1[[PRODUCT]:[SELLING PRICE]],2,FALSE)</f>
        <v>Category4</v>
      </c>
      <c r="I10339" s="3" t="str">
        <f>VLOOKUP(Table3[[#This Row],[PRODUCT ID]],Table1[[PRODUCT]:[SELLING PRICE]],3,FALSE)</f>
        <v>Ft</v>
      </c>
      <c r="J10339" s="16">
        <f ca="1">VLOOKUP(Table3[[#This Row],[PRODUCT ID]],Table1[[PRODUCT]:[SELLING PRICE]],4,FALSE)</f>
        <v>250</v>
      </c>
      <c r="K10339" s="16">
        <f ca="1">VLOOKUP(Table3[[#This Row],[PRODUCT ID]],Table1[[PRODUCT]:[SELLING PRICE]],5,FALSE)</f>
        <v>134.98359528040481</v>
      </c>
      <c r="L10339" s="16">
        <f ca="1">J10339*Table3[[#This Row],[QUANTITY]]</f>
        <v>2250</v>
      </c>
      <c r="M10339" s="16">
        <f ca="1">K10339*Table3[[#This Row],[QUANTITY]]*(1-Table3[[#This Row],[DISCOUNT %]])</f>
        <v>1174.2711492779558</v>
      </c>
      <c r="N10339" s="3">
        <f>DAY(Table3[[#This Row],[DATE]])</f>
        <v>21</v>
      </c>
      <c r="O10339" s="3" t="str">
        <f>TEXT(Table3[[#This Row],[DATE]],"mmm")</f>
        <v>Apr</v>
      </c>
      <c r="P10339" s="3">
        <f>YEAR(Table3[[#This Row],[DATE]])</f>
        <v>2049</v>
      </c>
    </row>
    <row r="10340" spans="1:16" x14ac:dyDescent="0.3">
      <c r="A10340" s="6">
        <v>54535</v>
      </c>
      <c r="B10340" s="7" t="s">
        <v>1950</v>
      </c>
      <c r="C10340" s="9">
        <f t="shared" ca="1" si="322"/>
        <v>14</v>
      </c>
      <c r="D10340" s="9" t="s">
        <v>2117</v>
      </c>
      <c r="E10340" s="9" t="s">
        <v>2116</v>
      </c>
      <c r="F10340" s="10">
        <f t="shared" ca="1" si="323"/>
        <v>5.4014868606714811E-2</v>
      </c>
      <c r="G10340" s="3" t="str">
        <f>VLOOKUP(Table3[[#This Row],[PRODUCT ID]],Table1[[PRODUCT]:[SELLING PRICE]],1,FALSE)</f>
        <v>Product898</v>
      </c>
      <c r="H10340" s="3" t="str">
        <f>VLOOKUP(Table3[[#This Row],[PRODUCT ID]],Table1[[PRODUCT]:[SELLING PRICE]],2,FALSE)</f>
        <v>Category5</v>
      </c>
      <c r="I10340" s="3" t="str">
        <f>VLOOKUP(Table3[[#This Row],[PRODUCT ID]],Table1[[PRODUCT]:[SELLING PRICE]],3,FALSE)</f>
        <v>Kg</v>
      </c>
      <c r="J10340" s="16">
        <f ca="1">VLOOKUP(Table3[[#This Row],[PRODUCT ID]],Table1[[PRODUCT]:[SELLING PRICE]],4,FALSE)</f>
        <v>218</v>
      </c>
      <c r="K10340" s="16">
        <f ca="1">VLOOKUP(Table3[[#This Row],[PRODUCT ID]],Table1[[PRODUCT]:[SELLING PRICE]],5,FALSE)</f>
        <v>137.72656835229111</v>
      </c>
      <c r="L10340" s="16">
        <f ca="1">J10340*Table3[[#This Row],[QUANTITY]]</f>
        <v>3052</v>
      </c>
      <c r="M10340" s="16">
        <f ca="1">K10340*Table3[[#This Row],[QUANTITY]]*(1-Table3[[#This Row],[DISCOUNT %]])</f>
        <v>1824.0220020272375</v>
      </c>
      <c r="N10340" s="3">
        <f>DAY(Table3[[#This Row],[DATE]])</f>
        <v>22</v>
      </c>
      <c r="O10340" s="3" t="str">
        <f>TEXT(Table3[[#This Row],[DATE]],"mmm")</f>
        <v>Apr</v>
      </c>
      <c r="P10340" s="3">
        <f>YEAR(Table3[[#This Row],[DATE]])</f>
        <v>2049</v>
      </c>
    </row>
    <row r="10341" spans="1:16" x14ac:dyDescent="0.3">
      <c r="A10341" s="6">
        <v>54536</v>
      </c>
      <c r="B10341" s="7" t="s">
        <v>1951</v>
      </c>
      <c r="C10341" s="9">
        <f t="shared" ca="1" si="322"/>
        <v>13</v>
      </c>
      <c r="D10341" s="9" t="s">
        <v>2115</v>
      </c>
      <c r="E10341" s="9" t="s">
        <v>2116</v>
      </c>
      <c r="F10341" s="10">
        <f t="shared" ca="1" si="323"/>
        <v>1.0507953971327744E-2</v>
      </c>
      <c r="G10341" s="3" t="str">
        <f>VLOOKUP(Table3[[#This Row],[PRODUCT ID]],Table1[[PRODUCT]:[SELLING PRICE]],1,FALSE)</f>
        <v>Product899</v>
      </c>
      <c r="H10341" s="3" t="str">
        <f>VLOOKUP(Table3[[#This Row],[PRODUCT ID]],Table1[[PRODUCT]:[SELLING PRICE]],2,FALSE)</f>
        <v>Category1</v>
      </c>
      <c r="I10341" s="3" t="str">
        <f>VLOOKUP(Table3[[#This Row],[PRODUCT ID]],Table1[[PRODUCT]:[SELLING PRICE]],3,FALSE)</f>
        <v>No</v>
      </c>
      <c r="J10341" s="16">
        <f ca="1">VLOOKUP(Table3[[#This Row],[PRODUCT ID]],Table1[[PRODUCT]:[SELLING PRICE]],4,FALSE)</f>
        <v>33</v>
      </c>
      <c r="K10341" s="16">
        <f ca="1">VLOOKUP(Table3[[#This Row],[PRODUCT ID]],Table1[[PRODUCT]:[SELLING PRICE]],5,FALSE)</f>
        <v>142.34245249272487</v>
      </c>
      <c r="L10341" s="16">
        <f ca="1">J10341*Table3[[#This Row],[QUANTITY]]</f>
        <v>429</v>
      </c>
      <c r="M10341" s="16">
        <f ca="1">K10341*Table3[[#This Row],[QUANTITY]]*(1-Table3[[#This Row],[DISCOUNT %]])</f>
        <v>1831.0074191989504</v>
      </c>
      <c r="N10341" s="3">
        <f>DAY(Table3[[#This Row],[DATE]])</f>
        <v>23</v>
      </c>
      <c r="O10341" s="3" t="str">
        <f>TEXT(Table3[[#This Row],[DATE]],"mmm")</f>
        <v>Apr</v>
      </c>
      <c r="P10341" s="3">
        <f>YEAR(Table3[[#This Row],[DATE]])</f>
        <v>2049</v>
      </c>
    </row>
    <row r="10342" spans="1:16" x14ac:dyDescent="0.3">
      <c r="A10342" s="6">
        <v>54537</v>
      </c>
      <c r="B10342" s="7" t="s">
        <v>1952</v>
      </c>
      <c r="C10342" s="9">
        <f t="shared" ca="1" si="322"/>
        <v>10</v>
      </c>
      <c r="D10342" s="9" t="s">
        <v>2115</v>
      </c>
      <c r="E10342" s="9" t="s">
        <v>2118</v>
      </c>
      <c r="F10342" s="10">
        <f t="shared" ca="1" si="323"/>
        <v>1.715360117309005E-2</v>
      </c>
      <c r="G10342" s="3" t="str">
        <f>VLOOKUP(Table3[[#This Row],[PRODUCT ID]],Table1[[PRODUCT]:[SELLING PRICE]],1,FALSE)</f>
        <v>Product900</v>
      </c>
      <c r="H10342" s="3" t="str">
        <f>VLOOKUP(Table3[[#This Row],[PRODUCT ID]],Table1[[PRODUCT]:[SELLING PRICE]],2,FALSE)</f>
        <v>Category2</v>
      </c>
      <c r="I10342" s="3" t="str">
        <f>VLOOKUP(Table3[[#This Row],[PRODUCT ID]],Table1[[PRODUCT]:[SELLING PRICE]],3,FALSE)</f>
        <v>No</v>
      </c>
      <c r="J10342" s="16">
        <f ca="1">VLOOKUP(Table3[[#This Row],[PRODUCT ID]],Table1[[PRODUCT]:[SELLING PRICE]],4,FALSE)</f>
        <v>116</v>
      </c>
      <c r="K10342" s="16">
        <f ca="1">VLOOKUP(Table3[[#This Row],[PRODUCT ID]],Table1[[PRODUCT]:[SELLING PRICE]],5,FALSE)</f>
        <v>230.52423346640063</v>
      </c>
      <c r="L10342" s="16">
        <f ca="1">J10342*Table3[[#This Row],[QUANTITY]]</f>
        <v>1160</v>
      </c>
      <c r="M10342" s="16">
        <f ca="1">K10342*Table3[[#This Row],[QUANTITY]]*(1-Table3[[#This Row],[DISCOUNT %]])</f>
        <v>2265.699127047857</v>
      </c>
      <c r="N10342" s="3">
        <f>DAY(Table3[[#This Row],[DATE]])</f>
        <v>24</v>
      </c>
      <c r="O10342" s="3" t="str">
        <f>TEXT(Table3[[#This Row],[DATE]],"mmm")</f>
        <v>Apr</v>
      </c>
      <c r="P10342" s="3">
        <f>YEAR(Table3[[#This Row],[DATE]])</f>
        <v>2049</v>
      </c>
    </row>
    <row r="10343" spans="1:16" x14ac:dyDescent="0.3">
      <c r="A10343" s="6">
        <v>54538</v>
      </c>
      <c r="B10343" s="7" t="s">
        <v>1953</v>
      </c>
      <c r="C10343" s="9">
        <f t="shared" ca="1" si="322"/>
        <v>2</v>
      </c>
      <c r="D10343" s="9" t="s">
        <v>2115</v>
      </c>
      <c r="E10343" s="9" t="s">
        <v>2116</v>
      </c>
      <c r="F10343" s="10">
        <f t="shared" ca="1" si="323"/>
        <v>9.0806823005625856E-2</v>
      </c>
      <c r="G10343" s="3" t="str">
        <f>VLOOKUP(Table3[[#This Row],[PRODUCT ID]],Table1[[PRODUCT]:[SELLING PRICE]],1,FALSE)</f>
        <v>Product901</v>
      </c>
      <c r="H10343" s="3" t="str">
        <f>VLOOKUP(Table3[[#This Row],[PRODUCT ID]],Table1[[PRODUCT]:[SELLING PRICE]],2,FALSE)</f>
        <v>Category3</v>
      </c>
      <c r="I10343" s="3" t="str">
        <f>VLOOKUP(Table3[[#This Row],[PRODUCT ID]],Table1[[PRODUCT]:[SELLING PRICE]],3,FALSE)</f>
        <v>Ft</v>
      </c>
      <c r="J10343" s="16">
        <f ca="1">VLOOKUP(Table3[[#This Row],[PRODUCT ID]],Table1[[PRODUCT]:[SELLING PRICE]],4,FALSE)</f>
        <v>153</v>
      </c>
      <c r="K10343" s="16">
        <f ca="1">VLOOKUP(Table3[[#This Row],[PRODUCT ID]],Table1[[PRODUCT]:[SELLING PRICE]],5,FALSE)</f>
        <v>127.29230868687671</v>
      </c>
      <c r="L10343" s="16">
        <f ca="1">J10343*Table3[[#This Row],[QUANTITY]]</f>
        <v>306</v>
      </c>
      <c r="M10343" s="16">
        <f ca="1">K10343*Table3[[#This Row],[QUANTITY]]*(1-Table3[[#This Row],[DISCOUNT %]])</f>
        <v>231.46659708394003</v>
      </c>
      <c r="N10343" s="3">
        <f>DAY(Table3[[#This Row],[DATE]])</f>
        <v>25</v>
      </c>
      <c r="O10343" s="3" t="str">
        <f>TEXT(Table3[[#This Row],[DATE]],"mmm")</f>
        <v>Apr</v>
      </c>
      <c r="P10343" s="3">
        <f>YEAR(Table3[[#This Row],[DATE]])</f>
        <v>2049</v>
      </c>
    </row>
    <row r="10344" spans="1:16" x14ac:dyDescent="0.3">
      <c r="A10344" s="6">
        <v>54539</v>
      </c>
      <c r="B10344" s="7" t="s">
        <v>1954</v>
      </c>
      <c r="C10344" s="9">
        <f t="shared" ca="1" si="322"/>
        <v>11</v>
      </c>
      <c r="D10344" s="9" t="s">
        <v>2116</v>
      </c>
      <c r="E10344" s="9" t="s">
        <v>2116</v>
      </c>
      <c r="F10344" s="10">
        <f t="shared" ca="1" si="323"/>
        <v>1.3728610318221502E-2</v>
      </c>
      <c r="G10344" s="3" t="str">
        <f>VLOOKUP(Table3[[#This Row],[PRODUCT ID]],Table1[[PRODUCT]:[SELLING PRICE]],1,FALSE)</f>
        <v>Product902</v>
      </c>
      <c r="H10344" s="3" t="str">
        <f>VLOOKUP(Table3[[#This Row],[PRODUCT ID]],Table1[[PRODUCT]:[SELLING PRICE]],2,FALSE)</f>
        <v>Category4</v>
      </c>
      <c r="I10344" s="3" t="str">
        <f>VLOOKUP(Table3[[#This Row],[PRODUCT ID]],Table1[[PRODUCT]:[SELLING PRICE]],3,FALSE)</f>
        <v>No</v>
      </c>
      <c r="J10344" s="16">
        <f ca="1">VLOOKUP(Table3[[#This Row],[PRODUCT ID]],Table1[[PRODUCT]:[SELLING PRICE]],4,FALSE)</f>
        <v>184</v>
      </c>
      <c r="K10344" s="16">
        <f ca="1">VLOOKUP(Table3[[#This Row],[PRODUCT ID]],Table1[[PRODUCT]:[SELLING PRICE]],5,FALSE)</f>
        <v>263.28930443426066</v>
      </c>
      <c r="L10344" s="16">
        <f ca="1">J10344*Table3[[#This Row],[QUANTITY]]</f>
        <v>2024</v>
      </c>
      <c r="M10344" s="16">
        <f ca="1">K10344*Table3[[#This Row],[QUANTITY]]*(1-Table3[[#This Row],[DISCOUNT %]])</f>
        <v>2856.4217898999982</v>
      </c>
      <c r="N10344" s="3">
        <f>DAY(Table3[[#This Row],[DATE]])</f>
        <v>26</v>
      </c>
      <c r="O10344" s="3" t="str">
        <f>TEXT(Table3[[#This Row],[DATE]],"mmm")</f>
        <v>Apr</v>
      </c>
      <c r="P10344" s="3">
        <f>YEAR(Table3[[#This Row],[DATE]])</f>
        <v>2049</v>
      </c>
    </row>
    <row r="10345" spans="1:16" x14ac:dyDescent="0.3">
      <c r="A10345" s="6">
        <v>54540</v>
      </c>
      <c r="B10345" s="7" t="s">
        <v>1955</v>
      </c>
      <c r="C10345" s="9">
        <f t="shared" ca="1" si="322"/>
        <v>13</v>
      </c>
      <c r="D10345" s="9" t="s">
        <v>2116</v>
      </c>
      <c r="E10345" s="9" t="s">
        <v>2116</v>
      </c>
      <c r="F10345" s="10">
        <f t="shared" ca="1" si="323"/>
        <v>7.4518213221893795E-2</v>
      </c>
      <c r="G10345" s="3" t="str">
        <f>VLOOKUP(Table3[[#This Row],[PRODUCT ID]],Table1[[PRODUCT]:[SELLING PRICE]],1,FALSE)</f>
        <v>Product903</v>
      </c>
      <c r="H10345" s="3" t="str">
        <f>VLOOKUP(Table3[[#This Row],[PRODUCT ID]],Table1[[PRODUCT]:[SELLING PRICE]],2,FALSE)</f>
        <v>Category5</v>
      </c>
      <c r="I10345" s="3" t="str">
        <f>VLOOKUP(Table3[[#This Row],[PRODUCT ID]],Table1[[PRODUCT]:[SELLING PRICE]],3,FALSE)</f>
        <v>Kg</v>
      </c>
      <c r="J10345" s="16">
        <f ca="1">VLOOKUP(Table3[[#This Row],[PRODUCT ID]],Table1[[PRODUCT]:[SELLING PRICE]],4,FALSE)</f>
        <v>29</v>
      </c>
      <c r="K10345" s="16">
        <f ca="1">VLOOKUP(Table3[[#This Row],[PRODUCT ID]],Table1[[PRODUCT]:[SELLING PRICE]],5,FALSE)</f>
        <v>100.68140775743967</v>
      </c>
      <c r="L10345" s="16">
        <f ca="1">J10345*Table3[[#This Row],[QUANTITY]]</f>
        <v>377</v>
      </c>
      <c r="M10345" s="16">
        <f ca="1">K10345*Table3[[#This Row],[QUANTITY]]*(1-Table3[[#This Row],[DISCOUNT %]])</f>
        <v>1211.3245189069746</v>
      </c>
      <c r="N10345" s="3">
        <f>DAY(Table3[[#This Row],[DATE]])</f>
        <v>27</v>
      </c>
      <c r="O10345" s="3" t="str">
        <f>TEXT(Table3[[#This Row],[DATE]],"mmm")</f>
        <v>Apr</v>
      </c>
      <c r="P10345" s="3">
        <f>YEAR(Table3[[#This Row],[DATE]])</f>
        <v>2049</v>
      </c>
    </row>
    <row r="10346" spans="1:16" x14ac:dyDescent="0.3">
      <c r="A10346" s="6">
        <v>54541</v>
      </c>
      <c r="B10346" s="7" t="s">
        <v>1956</v>
      </c>
      <c r="C10346" s="9">
        <f t="shared" ca="1" si="322"/>
        <v>10</v>
      </c>
      <c r="D10346" s="9" t="s">
        <v>2116</v>
      </c>
      <c r="E10346" s="9" t="s">
        <v>2116</v>
      </c>
      <c r="F10346" s="10">
        <f t="shared" ca="1" si="323"/>
        <v>7.4110703032301056E-3</v>
      </c>
      <c r="G10346" s="3" t="str">
        <f>VLOOKUP(Table3[[#This Row],[PRODUCT ID]],Table1[[PRODUCT]:[SELLING PRICE]],1,FALSE)</f>
        <v>Product904</v>
      </c>
      <c r="H10346" s="3" t="str">
        <f>VLOOKUP(Table3[[#This Row],[PRODUCT ID]],Table1[[PRODUCT]:[SELLING PRICE]],2,FALSE)</f>
        <v>Category1</v>
      </c>
      <c r="I10346" s="3" t="str">
        <f>VLOOKUP(Table3[[#This Row],[PRODUCT ID]],Table1[[PRODUCT]:[SELLING PRICE]],3,FALSE)</f>
        <v>Kg</v>
      </c>
      <c r="J10346" s="16">
        <f ca="1">VLOOKUP(Table3[[#This Row],[PRODUCT ID]],Table1[[PRODUCT]:[SELLING PRICE]],4,FALSE)</f>
        <v>93</v>
      </c>
      <c r="K10346" s="16">
        <f ca="1">VLOOKUP(Table3[[#This Row],[PRODUCT ID]],Table1[[PRODUCT]:[SELLING PRICE]],5,FALSE)</f>
        <v>131.78312377771204</v>
      </c>
      <c r="L10346" s="16">
        <f ca="1">J10346*Table3[[#This Row],[QUANTITY]]</f>
        <v>930</v>
      </c>
      <c r="M10346" s="16">
        <f ca="1">K10346*Table3[[#This Row],[QUANTITY]]*(1-Table3[[#This Row],[DISCOUNT %]])</f>
        <v>1308.0646978261614</v>
      </c>
      <c r="N10346" s="3">
        <f>DAY(Table3[[#This Row],[DATE]])</f>
        <v>28</v>
      </c>
      <c r="O10346" s="3" t="str">
        <f>TEXT(Table3[[#This Row],[DATE]],"mmm")</f>
        <v>Apr</v>
      </c>
      <c r="P10346" s="3">
        <f>YEAR(Table3[[#This Row],[DATE]])</f>
        <v>2049</v>
      </c>
    </row>
    <row r="10347" spans="1:16" x14ac:dyDescent="0.3">
      <c r="A10347" s="6">
        <v>54542</v>
      </c>
      <c r="B10347" s="7" t="s">
        <v>1957</v>
      </c>
      <c r="C10347" s="9">
        <f t="shared" ca="1" si="322"/>
        <v>14</v>
      </c>
      <c r="D10347" s="9" t="s">
        <v>2115</v>
      </c>
      <c r="E10347" s="9" t="s">
        <v>2116</v>
      </c>
      <c r="F10347" s="10">
        <f t="shared" ca="1" si="323"/>
        <v>9.0551575652755317E-2</v>
      </c>
      <c r="G10347" s="3" t="str">
        <f>VLOOKUP(Table3[[#This Row],[PRODUCT ID]],Table1[[PRODUCT]:[SELLING PRICE]],1,FALSE)</f>
        <v>Product905</v>
      </c>
      <c r="H10347" s="3" t="str">
        <f>VLOOKUP(Table3[[#This Row],[PRODUCT ID]],Table1[[PRODUCT]:[SELLING PRICE]],2,FALSE)</f>
        <v>Category2</v>
      </c>
      <c r="I10347" s="3" t="str">
        <f>VLOOKUP(Table3[[#This Row],[PRODUCT ID]],Table1[[PRODUCT]:[SELLING PRICE]],3,FALSE)</f>
        <v>Lt</v>
      </c>
      <c r="J10347" s="16">
        <f ca="1">VLOOKUP(Table3[[#This Row],[PRODUCT ID]],Table1[[PRODUCT]:[SELLING PRICE]],4,FALSE)</f>
        <v>182</v>
      </c>
      <c r="K10347" s="16">
        <f ca="1">VLOOKUP(Table3[[#This Row],[PRODUCT ID]],Table1[[PRODUCT]:[SELLING PRICE]],5,FALSE)</f>
        <v>312.82742216548286</v>
      </c>
      <c r="L10347" s="16">
        <f ca="1">J10347*Table3[[#This Row],[QUANTITY]]</f>
        <v>2548</v>
      </c>
      <c r="M10347" s="16">
        <f ca="1">K10347*Table3[[#This Row],[QUANTITY]]*(1-Table3[[#This Row],[DISCOUNT %]])</f>
        <v>3983.0056865341221</v>
      </c>
      <c r="N10347" s="3">
        <f>DAY(Table3[[#This Row],[DATE]])</f>
        <v>29</v>
      </c>
      <c r="O10347" s="3" t="str">
        <f>TEXT(Table3[[#This Row],[DATE]],"mmm")</f>
        <v>Apr</v>
      </c>
      <c r="P10347" s="3">
        <f>YEAR(Table3[[#This Row],[DATE]])</f>
        <v>2049</v>
      </c>
    </row>
    <row r="10348" spans="1:16" x14ac:dyDescent="0.3">
      <c r="A10348" s="6">
        <v>54543</v>
      </c>
      <c r="B10348" s="7" t="s">
        <v>1958</v>
      </c>
      <c r="C10348" s="9">
        <f t="shared" ca="1" si="322"/>
        <v>1</v>
      </c>
      <c r="D10348" s="9" t="s">
        <v>2117</v>
      </c>
      <c r="E10348" s="9" t="s">
        <v>2118</v>
      </c>
      <c r="F10348" s="10">
        <f t="shared" ca="1" si="323"/>
        <v>4.8240441241643187E-2</v>
      </c>
      <c r="G10348" s="3" t="str">
        <f>VLOOKUP(Table3[[#This Row],[PRODUCT ID]],Table1[[PRODUCT]:[SELLING PRICE]],1,FALSE)</f>
        <v>Product906</v>
      </c>
      <c r="H10348" s="3" t="str">
        <f>VLOOKUP(Table3[[#This Row],[PRODUCT ID]],Table1[[PRODUCT]:[SELLING PRICE]],2,FALSE)</f>
        <v>Category3</v>
      </c>
      <c r="I10348" s="3" t="str">
        <f>VLOOKUP(Table3[[#This Row],[PRODUCT ID]],Table1[[PRODUCT]:[SELLING PRICE]],3,FALSE)</f>
        <v>Kg</v>
      </c>
      <c r="J10348" s="16">
        <f ca="1">VLOOKUP(Table3[[#This Row],[PRODUCT ID]],Table1[[PRODUCT]:[SELLING PRICE]],4,FALSE)</f>
        <v>116</v>
      </c>
      <c r="K10348" s="16">
        <f ca="1">VLOOKUP(Table3[[#This Row],[PRODUCT ID]],Table1[[PRODUCT]:[SELLING PRICE]],5,FALSE)</f>
        <v>246.975541550944</v>
      </c>
      <c r="L10348" s="16">
        <f ca="1">J10348*Table3[[#This Row],[QUANTITY]]</f>
        <v>116</v>
      </c>
      <c r="M10348" s="16">
        <f ca="1">K10348*Table3[[#This Row],[QUANTITY]]*(1-Table3[[#This Row],[DISCOUNT %]])</f>
        <v>235.06133245063268</v>
      </c>
      <c r="N10348" s="3">
        <f>DAY(Table3[[#This Row],[DATE]])</f>
        <v>30</v>
      </c>
      <c r="O10348" s="3" t="str">
        <f>TEXT(Table3[[#This Row],[DATE]],"mmm")</f>
        <v>Apr</v>
      </c>
      <c r="P10348" s="3">
        <f>YEAR(Table3[[#This Row],[DATE]])</f>
        <v>2049</v>
      </c>
    </row>
    <row r="10349" spans="1:16" x14ac:dyDescent="0.3">
      <c r="A10349" s="6">
        <v>54544</v>
      </c>
      <c r="B10349" s="7" t="s">
        <v>1959</v>
      </c>
      <c r="C10349" s="9">
        <f t="shared" ca="1" si="322"/>
        <v>1</v>
      </c>
      <c r="D10349" s="9" t="s">
        <v>2117</v>
      </c>
      <c r="E10349" s="9" t="s">
        <v>2118</v>
      </c>
      <c r="F10349" s="10">
        <f t="shared" ca="1" si="323"/>
        <v>6.342271007769718E-3</v>
      </c>
      <c r="G10349" s="3" t="str">
        <f>VLOOKUP(Table3[[#This Row],[PRODUCT ID]],Table1[[PRODUCT]:[SELLING PRICE]],1,FALSE)</f>
        <v>Product907</v>
      </c>
      <c r="H10349" s="3" t="str">
        <f>VLOOKUP(Table3[[#This Row],[PRODUCT ID]],Table1[[PRODUCT]:[SELLING PRICE]],2,FALSE)</f>
        <v>Category4</v>
      </c>
      <c r="I10349" s="3" t="str">
        <f>VLOOKUP(Table3[[#This Row],[PRODUCT ID]],Table1[[PRODUCT]:[SELLING PRICE]],3,FALSE)</f>
        <v>Lt</v>
      </c>
      <c r="J10349" s="16">
        <f ca="1">VLOOKUP(Table3[[#This Row],[PRODUCT ID]],Table1[[PRODUCT]:[SELLING PRICE]],4,FALSE)</f>
        <v>203</v>
      </c>
      <c r="K10349" s="16">
        <f ca="1">VLOOKUP(Table3[[#This Row],[PRODUCT ID]],Table1[[PRODUCT]:[SELLING PRICE]],5,FALSE)</f>
        <v>69.744783606334906</v>
      </c>
      <c r="L10349" s="16">
        <f ca="1">J10349*Table3[[#This Row],[QUANTITY]]</f>
        <v>203</v>
      </c>
      <c r="M10349" s="16">
        <f ca="1">K10349*Table3[[#This Row],[QUANTITY]]*(1-Table3[[#This Row],[DISCOUNT %]])</f>
        <v>69.302443287325275</v>
      </c>
      <c r="N10349" s="3">
        <f>DAY(Table3[[#This Row],[DATE]])</f>
        <v>1</v>
      </c>
      <c r="O10349" s="3" t="str">
        <f>TEXT(Table3[[#This Row],[DATE]],"mmm")</f>
        <v>May</v>
      </c>
      <c r="P10349" s="3">
        <f>YEAR(Table3[[#This Row],[DATE]])</f>
        <v>2049</v>
      </c>
    </row>
    <row r="10350" spans="1:16" x14ac:dyDescent="0.3">
      <c r="A10350" s="6">
        <v>54545</v>
      </c>
      <c r="B10350" s="7" t="s">
        <v>1960</v>
      </c>
      <c r="C10350" s="9">
        <f t="shared" ca="1" si="322"/>
        <v>2</v>
      </c>
      <c r="D10350" s="9" t="s">
        <v>2116</v>
      </c>
      <c r="E10350" s="9" t="s">
        <v>2116</v>
      </c>
      <c r="F10350" s="10">
        <f t="shared" ca="1" si="323"/>
        <v>6.0978236223596639E-2</v>
      </c>
      <c r="G10350" s="3" t="str">
        <f>VLOOKUP(Table3[[#This Row],[PRODUCT ID]],Table1[[PRODUCT]:[SELLING PRICE]],1,FALSE)</f>
        <v>Product908</v>
      </c>
      <c r="H10350" s="3" t="str">
        <f>VLOOKUP(Table3[[#This Row],[PRODUCT ID]],Table1[[PRODUCT]:[SELLING PRICE]],2,FALSE)</f>
        <v>Category5</v>
      </c>
      <c r="I10350" s="3" t="str">
        <f>VLOOKUP(Table3[[#This Row],[PRODUCT ID]],Table1[[PRODUCT]:[SELLING PRICE]],3,FALSE)</f>
        <v>Ft</v>
      </c>
      <c r="J10350" s="16">
        <f ca="1">VLOOKUP(Table3[[#This Row],[PRODUCT ID]],Table1[[PRODUCT]:[SELLING PRICE]],4,FALSE)</f>
        <v>128</v>
      </c>
      <c r="K10350" s="16">
        <f ca="1">VLOOKUP(Table3[[#This Row],[PRODUCT ID]],Table1[[PRODUCT]:[SELLING PRICE]],5,FALSE)</f>
        <v>284.99769670136567</v>
      </c>
      <c r="L10350" s="16">
        <f ca="1">J10350*Table3[[#This Row],[QUANTITY]]</f>
        <v>256</v>
      </c>
      <c r="M10350" s="16">
        <f ca="1">K10350*Table3[[#This Row],[QUANTITY]]*(1-Table3[[#This Row],[DISCOUNT %]])</f>
        <v>535.23807965745766</v>
      </c>
      <c r="N10350" s="3">
        <f>DAY(Table3[[#This Row],[DATE]])</f>
        <v>2</v>
      </c>
      <c r="O10350" s="3" t="str">
        <f>TEXT(Table3[[#This Row],[DATE]],"mmm")</f>
        <v>May</v>
      </c>
      <c r="P10350" s="3">
        <f>YEAR(Table3[[#This Row],[DATE]])</f>
        <v>2049</v>
      </c>
    </row>
    <row r="10351" spans="1:16" x14ac:dyDescent="0.3">
      <c r="A10351" s="6">
        <v>54546</v>
      </c>
      <c r="B10351" s="7" t="s">
        <v>1961</v>
      </c>
      <c r="C10351" s="9">
        <f t="shared" ca="1" si="322"/>
        <v>1</v>
      </c>
      <c r="D10351" s="9" t="s">
        <v>2116</v>
      </c>
      <c r="E10351" s="9" t="s">
        <v>2116</v>
      </c>
      <c r="F10351" s="10">
        <f t="shared" ca="1" si="323"/>
        <v>6.3364216069568782E-2</v>
      </c>
      <c r="G10351" s="3" t="str">
        <f>VLOOKUP(Table3[[#This Row],[PRODUCT ID]],Table1[[PRODUCT]:[SELLING PRICE]],1,FALSE)</f>
        <v>Product909</v>
      </c>
      <c r="H10351" s="3" t="str">
        <f>VLOOKUP(Table3[[#This Row],[PRODUCT ID]],Table1[[PRODUCT]:[SELLING PRICE]],2,FALSE)</f>
        <v>Category1</v>
      </c>
      <c r="I10351" s="3" t="str">
        <f>VLOOKUP(Table3[[#This Row],[PRODUCT ID]],Table1[[PRODUCT]:[SELLING PRICE]],3,FALSE)</f>
        <v>Kg</v>
      </c>
      <c r="J10351" s="16">
        <f ca="1">VLOOKUP(Table3[[#This Row],[PRODUCT ID]],Table1[[PRODUCT]:[SELLING PRICE]],4,FALSE)</f>
        <v>138</v>
      </c>
      <c r="K10351" s="16">
        <f ca="1">VLOOKUP(Table3[[#This Row],[PRODUCT ID]],Table1[[PRODUCT]:[SELLING PRICE]],5,FALSE)</f>
        <v>42.881177761106628</v>
      </c>
      <c r="L10351" s="16">
        <f ca="1">J10351*Table3[[#This Row],[QUANTITY]]</f>
        <v>138</v>
      </c>
      <c r="M10351" s="16">
        <f ca="1">K10351*Table3[[#This Row],[QUANTITY]]*(1-Table3[[#This Row],[DISCOUNT %]])</f>
        <v>40.164045548134283</v>
      </c>
      <c r="N10351" s="3">
        <f>DAY(Table3[[#This Row],[DATE]])</f>
        <v>3</v>
      </c>
      <c r="O10351" s="3" t="str">
        <f>TEXT(Table3[[#This Row],[DATE]],"mmm")</f>
        <v>May</v>
      </c>
      <c r="P10351" s="3">
        <f>YEAR(Table3[[#This Row],[DATE]])</f>
        <v>2049</v>
      </c>
    </row>
    <row r="10352" spans="1:16" x14ac:dyDescent="0.3">
      <c r="A10352" s="6">
        <v>54547</v>
      </c>
      <c r="B10352" s="7" t="s">
        <v>1962</v>
      </c>
      <c r="C10352" s="9">
        <f t="shared" ca="1" si="322"/>
        <v>10</v>
      </c>
      <c r="D10352" s="9" t="s">
        <v>2116</v>
      </c>
      <c r="E10352" s="9" t="s">
        <v>2116</v>
      </c>
      <c r="F10352" s="10">
        <f t="shared" ca="1" si="323"/>
        <v>8.2996844850905582E-2</v>
      </c>
      <c r="G10352" s="3" t="str">
        <f>VLOOKUP(Table3[[#This Row],[PRODUCT ID]],Table1[[PRODUCT]:[SELLING PRICE]],1,FALSE)</f>
        <v>Product910</v>
      </c>
      <c r="H10352" s="3" t="str">
        <f>VLOOKUP(Table3[[#This Row],[PRODUCT ID]],Table1[[PRODUCT]:[SELLING PRICE]],2,FALSE)</f>
        <v>Category2</v>
      </c>
      <c r="I10352" s="3" t="str">
        <f>VLOOKUP(Table3[[#This Row],[PRODUCT ID]],Table1[[PRODUCT]:[SELLING PRICE]],3,FALSE)</f>
        <v>No</v>
      </c>
      <c r="J10352" s="16">
        <f ca="1">VLOOKUP(Table3[[#This Row],[PRODUCT ID]],Table1[[PRODUCT]:[SELLING PRICE]],4,FALSE)</f>
        <v>99</v>
      </c>
      <c r="K10352" s="16">
        <f ca="1">VLOOKUP(Table3[[#This Row],[PRODUCT ID]],Table1[[PRODUCT]:[SELLING PRICE]],5,FALSE)</f>
        <v>208.15967475571708</v>
      </c>
      <c r="L10352" s="16">
        <f ca="1">J10352*Table3[[#This Row],[QUANTITY]]</f>
        <v>990</v>
      </c>
      <c r="M10352" s="16">
        <f ca="1">K10352*Table3[[#This Row],[QUANTITY]]*(1-Table3[[#This Row],[DISCOUNT %]])</f>
        <v>1908.8307852580185</v>
      </c>
      <c r="N10352" s="3">
        <f>DAY(Table3[[#This Row],[DATE]])</f>
        <v>4</v>
      </c>
      <c r="O10352" s="3" t="str">
        <f>TEXT(Table3[[#This Row],[DATE]],"mmm")</f>
        <v>May</v>
      </c>
      <c r="P10352" s="3">
        <f>YEAR(Table3[[#This Row],[DATE]])</f>
        <v>2049</v>
      </c>
    </row>
    <row r="10353" spans="1:16" x14ac:dyDescent="0.3">
      <c r="A10353" s="6">
        <v>54548</v>
      </c>
      <c r="B10353" s="7" t="s">
        <v>1963</v>
      </c>
      <c r="C10353" s="9">
        <f t="shared" ca="1" si="322"/>
        <v>11</v>
      </c>
      <c r="D10353" s="9" t="s">
        <v>2116</v>
      </c>
      <c r="E10353" s="9" t="s">
        <v>2116</v>
      </c>
      <c r="F10353" s="10">
        <f t="shared" ca="1" si="323"/>
        <v>6.2558298028774556E-3</v>
      </c>
      <c r="G10353" s="3" t="str">
        <f>VLOOKUP(Table3[[#This Row],[PRODUCT ID]],Table1[[PRODUCT]:[SELLING PRICE]],1,FALSE)</f>
        <v>Product911</v>
      </c>
      <c r="H10353" s="3" t="str">
        <f>VLOOKUP(Table3[[#This Row],[PRODUCT ID]],Table1[[PRODUCT]:[SELLING PRICE]],2,FALSE)</f>
        <v>Category3</v>
      </c>
      <c r="I10353" s="3" t="str">
        <f>VLOOKUP(Table3[[#This Row],[PRODUCT ID]],Table1[[PRODUCT]:[SELLING PRICE]],3,FALSE)</f>
        <v>No</v>
      </c>
      <c r="J10353" s="16">
        <f ca="1">VLOOKUP(Table3[[#This Row],[PRODUCT ID]],Table1[[PRODUCT]:[SELLING PRICE]],4,FALSE)</f>
        <v>137</v>
      </c>
      <c r="K10353" s="16">
        <f ca="1">VLOOKUP(Table3[[#This Row],[PRODUCT ID]],Table1[[PRODUCT]:[SELLING PRICE]],5,FALSE)</f>
        <v>255.38320954191337</v>
      </c>
      <c r="L10353" s="16">
        <f ca="1">J10353*Table3[[#This Row],[QUANTITY]]</f>
        <v>1507</v>
      </c>
      <c r="M10353" s="16">
        <f ca="1">K10353*Table3[[#This Row],[QUANTITY]]*(1-Table3[[#This Row],[DISCOUNT %]])</f>
        <v>2791.6413321335722</v>
      </c>
      <c r="N10353" s="3">
        <f>DAY(Table3[[#This Row],[DATE]])</f>
        <v>5</v>
      </c>
      <c r="O10353" s="3" t="str">
        <f>TEXT(Table3[[#This Row],[DATE]],"mmm")</f>
        <v>May</v>
      </c>
      <c r="P10353" s="3">
        <f>YEAR(Table3[[#This Row],[DATE]])</f>
        <v>2049</v>
      </c>
    </row>
    <row r="10354" spans="1:16" x14ac:dyDescent="0.3">
      <c r="A10354" s="6">
        <v>54549</v>
      </c>
      <c r="B10354" s="7" t="s">
        <v>1964</v>
      </c>
      <c r="C10354" s="9">
        <f t="shared" ca="1" si="322"/>
        <v>15</v>
      </c>
      <c r="D10354" s="9" t="s">
        <v>2115</v>
      </c>
      <c r="E10354" s="9" t="s">
        <v>2118</v>
      </c>
      <c r="F10354" s="10">
        <f t="shared" ca="1" si="323"/>
        <v>7.7156241625166211E-2</v>
      </c>
      <c r="G10354" s="3" t="str">
        <f>VLOOKUP(Table3[[#This Row],[PRODUCT ID]],Table1[[PRODUCT]:[SELLING PRICE]],1,FALSE)</f>
        <v>Product912</v>
      </c>
      <c r="H10354" s="3" t="str">
        <f>VLOOKUP(Table3[[#This Row],[PRODUCT ID]],Table1[[PRODUCT]:[SELLING PRICE]],2,FALSE)</f>
        <v>Category4</v>
      </c>
      <c r="I10354" s="3" t="str">
        <f>VLOOKUP(Table3[[#This Row],[PRODUCT ID]],Table1[[PRODUCT]:[SELLING PRICE]],3,FALSE)</f>
        <v>Ft</v>
      </c>
      <c r="J10354" s="16">
        <f ca="1">VLOOKUP(Table3[[#This Row],[PRODUCT ID]],Table1[[PRODUCT]:[SELLING PRICE]],4,FALSE)</f>
        <v>26</v>
      </c>
      <c r="K10354" s="16">
        <f ca="1">VLOOKUP(Table3[[#This Row],[PRODUCT ID]],Table1[[PRODUCT]:[SELLING PRICE]],5,FALSE)</f>
        <v>285.45690606964723</v>
      </c>
      <c r="L10354" s="16">
        <f ca="1">J10354*Table3[[#This Row],[QUANTITY]]</f>
        <v>390</v>
      </c>
      <c r="M10354" s="16">
        <f ca="1">K10354*Table3[[#This Row],[QUANTITY]]*(1-Table3[[#This Row],[DISCOUNT %]])</f>
        <v>3951.4818607704769</v>
      </c>
      <c r="N10354" s="3">
        <f>DAY(Table3[[#This Row],[DATE]])</f>
        <v>6</v>
      </c>
      <c r="O10354" s="3" t="str">
        <f>TEXT(Table3[[#This Row],[DATE]],"mmm")</f>
        <v>May</v>
      </c>
      <c r="P10354" s="3">
        <f>YEAR(Table3[[#This Row],[DATE]])</f>
        <v>2049</v>
      </c>
    </row>
    <row r="10355" spans="1:16" x14ac:dyDescent="0.3">
      <c r="A10355" s="6">
        <v>54550</v>
      </c>
      <c r="B10355" s="7" t="s">
        <v>1965</v>
      </c>
      <c r="C10355" s="9">
        <f t="shared" ca="1" si="322"/>
        <v>13</v>
      </c>
      <c r="D10355" s="9" t="s">
        <v>2116</v>
      </c>
      <c r="E10355" s="9" t="s">
        <v>2116</v>
      </c>
      <c r="F10355" s="10">
        <f t="shared" ca="1" si="323"/>
        <v>1.132006364702437E-2</v>
      </c>
      <c r="G10355" s="3" t="str">
        <f>VLOOKUP(Table3[[#This Row],[PRODUCT ID]],Table1[[PRODUCT]:[SELLING PRICE]],1,FALSE)</f>
        <v>Product913</v>
      </c>
      <c r="H10355" s="3" t="str">
        <f>VLOOKUP(Table3[[#This Row],[PRODUCT ID]],Table1[[PRODUCT]:[SELLING PRICE]],2,FALSE)</f>
        <v>Category1</v>
      </c>
      <c r="I10355" s="3" t="str">
        <f>VLOOKUP(Table3[[#This Row],[PRODUCT ID]],Table1[[PRODUCT]:[SELLING PRICE]],3,FALSE)</f>
        <v>No</v>
      </c>
      <c r="J10355" s="16">
        <f ca="1">VLOOKUP(Table3[[#This Row],[PRODUCT ID]],Table1[[PRODUCT]:[SELLING PRICE]],4,FALSE)</f>
        <v>19</v>
      </c>
      <c r="K10355" s="16">
        <f ca="1">VLOOKUP(Table3[[#This Row],[PRODUCT ID]],Table1[[PRODUCT]:[SELLING PRICE]],5,FALSE)</f>
        <v>282.53623524463438</v>
      </c>
      <c r="L10355" s="16">
        <f ca="1">J10355*Table3[[#This Row],[QUANTITY]]</f>
        <v>247</v>
      </c>
      <c r="M10355" s="16">
        <f ca="1">K10355*Table3[[#This Row],[QUANTITY]]*(1-Table3[[#This Row],[DISCOUNT %]])</f>
        <v>3631.3927920279684</v>
      </c>
      <c r="N10355" s="3">
        <f>DAY(Table3[[#This Row],[DATE]])</f>
        <v>7</v>
      </c>
      <c r="O10355" s="3" t="str">
        <f>TEXT(Table3[[#This Row],[DATE]],"mmm")</f>
        <v>May</v>
      </c>
      <c r="P10355" s="3">
        <f>YEAR(Table3[[#This Row],[DATE]])</f>
        <v>2049</v>
      </c>
    </row>
    <row r="10356" spans="1:16" x14ac:dyDescent="0.3">
      <c r="A10356" s="6">
        <v>54551</v>
      </c>
      <c r="B10356" s="7" t="s">
        <v>1966</v>
      </c>
      <c r="C10356" s="9">
        <f t="shared" ca="1" si="322"/>
        <v>2</v>
      </c>
      <c r="D10356" s="9" t="s">
        <v>2117</v>
      </c>
      <c r="E10356" s="9" t="s">
        <v>2116</v>
      </c>
      <c r="F10356" s="10">
        <f t="shared" ca="1" si="323"/>
        <v>5.460054193180254E-2</v>
      </c>
      <c r="G10356" s="3" t="str">
        <f>VLOOKUP(Table3[[#This Row],[PRODUCT ID]],Table1[[PRODUCT]:[SELLING PRICE]],1,FALSE)</f>
        <v>Product914</v>
      </c>
      <c r="H10356" s="3" t="str">
        <f>VLOOKUP(Table3[[#This Row],[PRODUCT ID]],Table1[[PRODUCT]:[SELLING PRICE]],2,FALSE)</f>
        <v>Category2</v>
      </c>
      <c r="I10356" s="3" t="str">
        <f>VLOOKUP(Table3[[#This Row],[PRODUCT ID]],Table1[[PRODUCT]:[SELLING PRICE]],3,FALSE)</f>
        <v>Kg</v>
      </c>
      <c r="J10356" s="16">
        <f ca="1">VLOOKUP(Table3[[#This Row],[PRODUCT ID]],Table1[[PRODUCT]:[SELLING PRICE]],4,FALSE)</f>
        <v>136</v>
      </c>
      <c r="K10356" s="16">
        <f ca="1">VLOOKUP(Table3[[#This Row],[PRODUCT ID]],Table1[[PRODUCT]:[SELLING PRICE]],5,FALSE)</f>
        <v>199.9648708155386</v>
      </c>
      <c r="L10356" s="16">
        <f ca="1">J10356*Table3[[#This Row],[QUANTITY]]</f>
        <v>272</v>
      </c>
      <c r="M10356" s="16">
        <f ca="1">K10356*Table3[[#This Row],[QUANTITY]]*(1-Table3[[#This Row],[DISCOUNT %]])</f>
        <v>378.09336100337464</v>
      </c>
      <c r="N10356" s="3">
        <f>DAY(Table3[[#This Row],[DATE]])</f>
        <v>8</v>
      </c>
      <c r="O10356" s="3" t="str">
        <f>TEXT(Table3[[#This Row],[DATE]],"mmm")</f>
        <v>May</v>
      </c>
      <c r="P10356" s="3">
        <f>YEAR(Table3[[#This Row],[DATE]])</f>
        <v>2049</v>
      </c>
    </row>
    <row r="10357" spans="1:16" x14ac:dyDescent="0.3">
      <c r="A10357" s="6">
        <v>54552</v>
      </c>
      <c r="B10357" s="7" t="s">
        <v>1967</v>
      </c>
      <c r="C10357" s="9">
        <f t="shared" ca="1" si="322"/>
        <v>9</v>
      </c>
      <c r="D10357" s="9" t="s">
        <v>2115</v>
      </c>
      <c r="E10357" s="9" t="s">
        <v>2116</v>
      </c>
      <c r="F10357" s="10">
        <f t="shared" ca="1" si="323"/>
        <v>5.0855347404775889E-2</v>
      </c>
      <c r="G10357" s="3" t="str">
        <f>VLOOKUP(Table3[[#This Row],[PRODUCT ID]],Table1[[PRODUCT]:[SELLING PRICE]],1,FALSE)</f>
        <v>Product915</v>
      </c>
      <c r="H10357" s="3" t="str">
        <f>VLOOKUP(Table3[[#This Row],[PRODUCT ID]],Table1[[PRODUCT]:[SELLING PRICE]],2,FALSE)</f>
        <v>Category3</v>
      </c>
      <c r="I10357" s="3" t="str">
        <f>VLOOKUP(Table3[[#This Row],[PRODUCT ID]],Table1[[PRODUCT]:[SELLING PRICE]],3,FALSE)</f>
        <v>Kg</v>
      </c>
      <c r="J10357" s="16">
        <f ca="1">VLOOKUP(Table3[[#This Row],[PRODUCT ID]],Table1[[PRODUCT]:[SELLING PRICE]],4,FALSE)</f>
        <v>13</v>
      </c>
      <c r="K10357" s="16">
        <f ca="1">VLOOKUP(Table3[[#This Row],[PRODUCT ID]],Table1[[PRODUCT]:[SELLING PRICE]],5,FALSE)</f>
        <v>228.27124719640116</v>
      </c>
      <c r="L10357" s="16">
        <f ca="1">J10357*Table3[[#This Row],[QUANTITY]]</f>
        <v>117</v>
      </c>
      <c r="M10357" s="16">
        <f ca="1">K10357*Table3[[#This Row],[QUANTITY]]*(1-Table3[[#This Row],[DISCOUNT %]])</f>
        <v>1949.9619025593604</v>
      </c>
      <c r="N10357" s="3">
        <f>DAY(Table3[[#This Row],[DATE]])</f>
        <v>9</v>
      </c>
      <c r="O10357" s="3" t="str">
        <f>TEXT(Table3[[#This Row],[DATE]],"mmm")</f>
        <v>May</v>
      </c>
      <c r="P10357" s="3">
        <f>YEAR(Table3[[#This Row],[DATE]])</f>
        <v>2049</v>
      </c>
    </row>
    <row r="10358" spans="1:16" x14ac:dyDescent="0.3">
      <c r="A10358" s="6">
        <v>54553</v>
      </c>
      <c r="B10358" s="7" t="s">
        <v>1968</v>
      </c>
      <c r="C10358" s="9">
        <f t="shared" ca="1" si="322"/>
        <v>7</v>
      </c>
      <c r="D10358" s="9" t="s">
        <v>2115</v>
      </c>
      <c r="E10358" s="9" t="s">
        <v>2116</v>
      </c>
      <c r="F10358" s="10">
        <f t="shared" ca="1" si="323"/>
        <v>4.4329059936967098E-2</v>
      </c>
      <c r="G10358" s="3" t="str">
        <f>VLOOKUP(Table3[[#This Row],[PRODUCT ID]],Table1[[PRODUCT]:[SELLING PRICE]],1,FALSE)</f>
        <v>Product916</v>
      </c>
      <c r="H10358" s="3" t="str">
        <f>VLOOKUP(Table3[[#This Row],[PRODUCT ID]],Table1[[PRODUCT]:[SELLING PRICE]],2,FALSE)</f>
        <v>Category4</v>
      </c>
      <c r="I10358" s="3" t="str">
        <f>VLOOKUP(Table3[[#This Row],[PRODUCT ID]],Table1[[PRODUCT]:[SELLING PRICE]],3,FALSE)</f>
        <v>Lt</v>
      </c>
      <c r="J10358" s="16">
        <f ca="1">VLOOKUP(Table3[[#This Row],[PRODUCT ID]],Table1[[PRODUCT]:[SELLING PRICE]],4,FALSE)</f>
        <v>126</v>
      </c>
      <c r="K10358" s="16">
        <f ca="1">VLOOKUP(Table3[[#This Row],[PRODUCT ID]],Table1[[PRODUCT]:[SELLING PRICE]],5,FALSE)</f>
        <v>89.197050579596436</v>
      </c>
      <c r="L10358" s="16">
        <f ca="1">J10358*Table3[[#This Row],[QUANTITY]]</f>
        <v>882</v>
      </c>
      <c r="M10358" s="16">
        <f ca="1">K10358*Table3[[#This Row],[QUANTITY]]*(1-Table3[[#This Row],[DISCOUNT %]])</f>
        <v>596.70120424776974</v>
      </c>
      <c r="N10358" s="3">
        <f>DAY(Table3[[#This Row],[DATE]])</f>
        <v>10</v>
      </c>
      <c r="O10358" s="3" t="str">
        <f>TEXT(Table3[[#This Row],[DATE]],"mmm")</f>
        <v>May</v>
      </c>
      <c r="P10358" s="3">
        <f>YEAR(Table3[[#This Row],[DATE]])</f>
        <v>2049</v>
      </c>
    </row>
    <row r="10359" spans="1:16" x14ac:dyDescent="0.3">
      <c r="A10359" s="6">
        <v>54554</v>
      </c>
      <c r="B10359" s="7" t="s">
        <v>1969</v>
      </c>
      <c r="C10359" s="9">
        <f t="shared" ca="1" si="322"/>
        <v>6</v>
      </c>
      <c r="D10359" s="9" t="s">
        <v>2115</v>
      </c>
      <c r="E10359" s="9" t="s">
        <v>2116</v>
      </c>
      <c r="F10359" s="10">
        <f t="shared" ca="1" si="323"/>
        <v>2.72344763679804E-2</v>
      </c>
      <c r="G10359" s="3" t="str">
        <f>VLOOKUP(Table3[[#This Row],[PRODUCT ID]],Table1[[PRODUCT]:[SELLING PRICE]],1,FALSE)</f>
        <v>Product917</v>
      </c>
      <c r="H10359" s="3" t="str">
        <f>VLOOKUP(Table3[[#This Row],[PRODUCT ID]],Table1[[PRODUCT]:[SELLING PRICE]],2,FALSE)</f>
        <v>Category5</v>
      </c>
      <c r="I10359" s="3" t="str">
        <f>VLOOKUP(Table3[[#This Row],[PRODUCT ID]],Table1[[PRODUCT]:[SELLING PRICE]],3,FALSE)</f>
        <v>Kg</v>
      </c>
      <c r="J10359" s="16">
        <f ca="1">VLOOKUP(Table3[[#This Row],[PRODUCT ID]],Table1[[PRODUCT]:[SELLING PRICE]],4,FALSE)</f>
        <v>168</v>
      </c>
      <c r="K10359" s="16">
        <f ca="1">VLOOKUP(Table3[[#This Row],[PRODUCT ID]],Table1[[PRODUCT]:[SELLING PRICE]],5,FALSE)</f>
        <v>299.24150837548223</v>
      </c>
      <c r="L10359" s="16">
        <f ca="1">J10359*Table3[[#This Row],[QUANTITY]]</f>
        <v>1008</v>
      </c>
      <c r="M10359" s="16">
        <f ca="1">K10359*Table3[[#This Row],[QUANTITY]]*(1-Table3[[#This Row],[DISCOUNT %]])</f>
        <v>1746.550935523868</v>
      </c>
      <c r="N10359" s="3">
        <f>DAY(Table3[[#This Row],[DATE]])</f>
        <v>11</v>
      </c>
      <c r="O10359" s="3" t="str">
        <f>TEXT(Table3[[#This Row],[DATE]],"mmm")</f>
        <v>May</v>
      </c>
      <c r="P10359" s="3">
        <f>YEAR(Table3[[#This Row],[DATE]])</f>
        <v>2049</v>
      </c>
    </row>
    <row r="10360" spans="1:16" x14ac:dyDescent="0.3">
      <c r="A10360" s="6">
        <v>54555</v>
      </c>
      <c r="B10360" s="7" t="s">
        <v>1970</v>
      </c>
      <c r="C10360" s="9">
        <f t="shared" ca="1" si="322"/>
        <v>6</v>
      </c>
      <c r="D10360" s="9" t="s">
        <v>2116</v>
      </c>
      <c r="E10360" s="9" t="s">
        <v>2118</v>
      </c>
      <c r="F10360" s="10">
        <f t="shared" ca="1" si="323"/>
        <v>6.93361251751312E-2</v>
      </c>
      <c r="G10360" s="3" t="str">
        <f>VLOOKUP(Table3[[#This Row],[PRODUCT ID]],Table1[[PRODUCT]:[SELLING PRICE]],1,FALSE)</f>
        <v>Product918</v>
      </c>
      <c r="H10360" s="3" t="str">
        <f>VLOOKUP(Table3[[#This Row],[PRODUCT ID]],Table1[[PRODUCT]:[SELLING PRICE]],2,FALSE)</f>
        <v>Category1</v>
      </c>
      <c r="I10360" s="3" t="str">
        <f>VLOOKUP(Table3[[#This Row],[PRODUCT ID]],Table1[[PRODUCT]:[SELLING PRICE]],3,FALSE)</f>
        <v>Lt</v>
      </c>
      <c r="J10360" s="16">
        <f ca="1">VLOOKUP(Table3[[#This Row],[PRODUCT ID]],Table1[[PRODUCT]:[SELLING PRICE]],4,FALSE)</f>
        <v>248</v>
      </c>
      <c r="K10360" s="16">
        <f ca="1">VLOOKUP(Table3[[#This Row],[PRODUCT ID]],Table1[[PRODUCT]:[SELLING PRICE]],5,FALSE)</f>
        <v>184.07392476325782</v>
      </c>
      <c r="L10360" s="16">
        <f ca="1">J10360*Table3[[#This Row],[QUANTITY]]</f>
        <v>1488</v>
      </c>
      <c r="M10360" s="16">
        <f ca="1">K10360*Table3[[#This Row],[QUANTITY]]*(1-Table3[[#This Row],[DISCOUNT %]])</f>
        <v>1027.8657124463693</v>
      </c>
      <c r="N10360" s="3">
        <f>DAY(Table3[[#This Row],[DATE]])</f>
        <v>12</v>
      </c>
      <c r="O10360" s="3" t="str">
        <f>TEXT(Table3[[#This Row],[DATE]],"mmm")</f>
        <v>May</v>
      </c>
      <c r="P10360" s="3">
        <f>YEAR(Table3[[#This Row],[DATE]])</f>
        <v>2049</v>
      </c>
    </row>
    <row r="10361" spans="1:16" x14ac:dyDescent="0.3">
      <c r="A10361" s="6">
        <v>54556</v>
      </c>
      <c r="B10361" s="7" t="s">
        <v>1971</v>
      </c>
      <c r="C10361" s="9">
        <f t="shared" ca="1" si="322"/>
        <v>4</v>
      </c>
      <c r="D10361" s="9" t="s">
        <v>2116</v>
      </c>
      <c r="E10361" s="9" t="s">
        <v>2118</v>
      </c>
      <c r="F10361" s="10">
        <f t="shared" ca="1" si="323"/>
        <v>9.5662001048262779E-2</v>
      </c>
      <c r="G10361" s="3" t="str">
        <f>VLOOKUP(Table3[[#This Row],[PRODUCT ID]],Table1[[PRODUCT]:[SELLING PRICE]],1,FALSE)</f>
        <v>Product919</v>
      </c>
      <c r="H10361" s="3" t="str">
        <f>VLOOKUP(Table3[[#This Row],[PRODUCT ID]],Table1[[PRODUCT]:[SELLING PRICE]],2,FALSE)</f>
        <v>Category2</v>
      </c>
      <c r="I10361" s="3" t="str">
        <f>VLOOKUP(Table3[[#This Row],[PRODUCT ID]],Table1[[PRODUCT]:[SELLING PRICE]],3,FALSE)</f>
        <v>Ft</v>
      </c>
      <c r="J10361" s="16">
        <f ca="1">VLOOKUP(Table3[[#This Row],[PRODUCT ID]],Table1[[PRODUCT]:[SELLING PRICE]],4,FALSE)</f>
        <v>128</v>
      </c>
      <c r="K10361" s="16">
        <f ca="1">VLOOKUP(Table3[[#This Row],[PRODUCT ID]],Table1[[PRODUCT]:[SELLING PRICE]],5,FALSE)</f>
        <v>80.016640633855189</v>
      </c>
      <c r="L10361" s="16">
        <f ca="1">J10361*Table3[[#This Row],[QUANTITY]]</f>
        <v>512</v>
      </c>
      <c r="M10361" s="16">
        <f ca="1">K10361*Table3[[#This Row],[QUANTITY]]*(1-Table3[[#This Row],[DISCOUNT %]])</f>
        <v>289.44835469464351</v>
      </c>
      <c r="N10361" s="3">
        <f>DAY(Table3[[#This Row],[DATE]])</f>
        <v>13</v>
      </c>
      <c r="O10361" s="3" t="str">
        <f>TEXT(Table3[[#This Row],[DATE]],"mmm")</f>
        <v>May</v>
      </c>
      <c r="P10361" s="3">
        <f>YEAR(Table3[[#This Row],[DATE]])</f>
        <v>2049</v>
      </c>
    </row>
    <row r="10362" spans="1:16" x14ac:dyDescent="0.3">
      <c r="A10362" s="6">
        <v>54557</v>
      </c>
      <c r="B10362" s="7" t="s">
        <v>1972</v>
      </c>
      <c r="C10362" s="9">
        <f t="shared" ca="1" si="322"/>
        <v>8</v>
      </c>
      <c r="D10362" s="9" t="s">
        <v>2116</v>
      </c>
      <c r="E10362" s="9" t="s">
        <v>2116</v>
      </c>
      <c r="F10362" s="10">
        <f t="shared" ca="1" si="323"/>
        <v>9.2189919495287417E-2</v>
      </c>
      <c r="G10362" s="3" t="str">
        <f>VLOOKUP(Table3[[#This Row],[PRODUCT ID]],Table1[[PRODUCT]:[SELLING PRICE]],1,FALSE)</f>
        <v>Product920</v>
      </c>
      <c r="H10362" s="3" t="str">
        <f>VLOOKUP(Table3[[#This Row],[PRODUCT ID]],Table1[[PRODUCT]:[SELLING PRICE]],2,FALSE)</f>
        <v>Category3</v>
      </c>
      <c r="I10362" s="3" t="str">
        <f>VLOOKUP(Table3[[#This Row],[PRODUCT ID]],Table1[[PRODUCT]:[SELLING PRICE]],3,FALSE)</f>
        <v>Kg</v>
      </c>
      <c r="J10362" s="16">
        <f ca="1">VLOOKUP(Table3[[#This Row],[PRODUCT ID]],Table1[[PRODUCT]:[SELLING PRICE]],4,FALSE)</f>
        <v>191</v>
      </c>
      <c r="K10362" s="16">
        <f ca="1">VLOOKUP(Table3[[#This Row],[PRODUCT ID]],Table1[[PRODUCT]:[SELLING PRICE]],5,FALSE)</f>
        <v>122.94912497008576</v>
      </c>
      <c r="L10362" s="16">
        <f ca="1">J10362*Table3[[#This Row],[QUANTITY]]</f>
        <v>1528</v>
      </c>
      <c r="M10362" s="16">
        <f ca="1">K10362*Table3[[#This Row],[QUANTITY]]*(1-Table3[[#This Row],[DISCOUNT %]])</f>
        <v>892.91564029662015</v>
      </c>
      <c r="N10362" s="3">
        <f>DAY(Table3[[#This Row],[DATE]])</f>
        <v>14</v>
      </c>
      <c r="O10362" s="3" t="str">
        <f>TEXT(Table3[[#This Row],[DATE]],"mmm")</f>
        <v>May</v>
      </c>
      <c r="P10362" s="3">
        <f>YEAR(Table3[[#This Row],[DATE]])</f>
        <v>2049</v>
      </c>
    </row>
    <row r="10363" spans="1:16" x14ac:dyDescent="0.3">
      <c r="A10363" s="6">
        <v>54558</v>
      </c>
      <c r="B10363" s="7" t="s">
        <v>1973</v>
      </c>
      <c r="C10363" s="9">
        <f t="shared" ca="1" si="322"/>
        <v>1</v>
      </c>
      <c r="D10363" s="9" t="s">
        <v>2115</v>
      </c>
      <c r="E10363" s="9" t="s">
        <v>2116</v>
      </c>
      <c r="F10363" s="10">
        <f t="shared" ca="1" si="323"/>
        <v>8.1013592379102842E-2</v>
      </c>
      <c r="G10363" s="3" t="str">
        <f>VLOOKUP(Table3[[#This Row],[PRODUCT ID]],Table1[[PRODUCT]:[SELLING PRICE]],1,FALSE)</f>
        <v>Product921</v>
      </c>
      <c r="H10363" s="3" t="str">
        <f>VLOOKUP(Table3[[#This Row],[PRODUCT ID]],Table1[[PRODUCT]:[SELLING PRICE]],2,FALSE)</f>
        <v>Category4</v>
      </c>
      <c r="I10363" s="3" t="str">
        <f>VLOOKUP(Table3[[#This Row],[PRODUCT ID]],Table1[[PRODUCT]:[SELLING PRICE]],3,FALSE)</f>
        <v>No</v>
      </c>
      <c r="J10363" s="16">
        <f ca="1">VLOOKUP(Table3[[#This Row],[PRODUCT ID]],Table1[[PRODUCT]:[SELLING PRICE]],4,FALSE)</f>
        <v>57</v>
      </c>
      <c r="K10363" s="16">
        <f ca="1">VLOOKUP(Table3[[#This Row],[PRODUCT ID]],Table1[[PRODUCT]:[SELLING PRICE]],5,FALSE)</f>
        <v>230.41738090018362</v>
      </c>
      <c r="L10363" s="16">
        <f ca="1">J10363*Table3[[#This Row],[QUANTITY]]</f>
        <v>57</v>
      </c>
      <c r="M10363" s="16">
        <f ca="1">K10363*Table3[[#This Row],[QUANTITY]]*(1-Table3[[#This Row],[DISCOUNT %]])</f>
        <v>211.75044112687564</v>
      </c>
      <c r="N10363" s="3">
        <f>DAY(Table3[[#This Row],[DATE]])</f>
        <v>15</v>
      </c>
      <c r="O10363" s="3" t="str">
        <f>TEXT(Table3[[#This Row],[DATE]],"mmm")</f>
        <v>May</v>
      </c>
      <c r="P10363" s="3">
        <f>YEAR(Table3[[#This Row],[DATE]])</f>
        <v>2049</v>
      </c>
    </row>
    <row r="10364" spans="1:16" x14ac:dyDescent="0.3">
      <c r="A10364" s="6">
        <v>54559</v>
      </c>
      <c r="B10364" s="7" t="s">
        <v>1974</v>
      </c>
      <c r="C10364" s="9">
        <f t="shared" ca="1" si="322"/>
        <v>14</v>
      </c>
      <c r="D10364" s="9" t="s">
        <v>2117</v>
      </c>
      <c r="E10364" s="9" t="s">
        <v>2116</v>
      </c>
      <c r="F10364" s="10">
        <f t="shared" ca="1" si="323"/>
        <v>5.2280530111010595E-2</v>
      </c>
      <c r="G10364" s="3" t="str">
        <f>VLOOKUP(Table3[[#This Row],[PRODUCT ID]],Table1[[PRODUCT]:[SELLING PRICE]],1,FALSE)</f>
        <v>Product922</v>
      </c>
      <c r="H10364" s="3" t="str">
        <f>VLOOKUP(Table3[[#This Row],[PRODUCT ID]],Table1[[PRODUCT]:[SELLING PRICE]],2,FALSE)</f>
        <v>Category5</v>
      </c>
      <c r="I10364" s="3" t="str">
        <f>VLOOKUP(Table3[[#This Row],[PRODUCT ID]],Table1[[PRODUCT]:[SELLING PRICE]],3,FALSE)</f>
        <v>No</v>
      </c>
      <c r="J10364" s="16">
        <f ca="1">VLOOKUP(Table3[[#This Row],[PRODUCT ID]],Table1[[PRODUCT]:[SELLING PRICE]],4,FALSE)</f>
        <v>247</v>
      </c>
      <c r="K10364" s="16">
        <f ca="1">VLOOKUP(Table3[[#This Row],[PRODUCT ID]],Table1[[PRODUCT]:[SELLING PRICE]],5,FALSE)</f>
        <v>148.0840884049434</v>
      </c>
      <c r="L10364" s="16">
        <f ca="1">J10364*Table3[[#This Row],[QUANTITY]]</f>
        <v>3458</v>
      </c>
      <c r="M10364" s="16">
        <f ca="1">K10364*Table3[[#This Row],[QUANTITY]]*(1-Table3[[#This Row],[DISCOUNT %]])</f>
        <v>1964.7904326697806</v>
      </c>
      <c r="N10364" s="3">
        <f>DAY(Table3[[#This Row],[DATE]])</f>
        <v>16</v>
      </c>
      <c r="O10364" s="3" t="str">
        <f>TEXT(Table3[[#This Row],[DATE]],"mmm")</f>
        <v>May</v>
      </c>
      <c r="P10364" s="3">
        <f>YEAR(Table3[[#This Row],[DATE]])</f>
        <v>2049</v>
      </c>
    </row>
    <row r="10365" spans="1:16" x14ac:dyDescent="0.3">
      <c r="A10365" s="6">
        <v>54560</v>
      </c>
      <c r="B10365" s="7" t="s">
        <v>1975</v>
      </c>
      <c r="C10365" s="9">
        <f t="shared" ca="1" si="322"/>
        <v>6</v>
      </c>
      <c r="D10365" s="9" t="s">
        <v>2117</v>
      </c>
      <c r="E10365" s="9" t="s">
        <v>2116</v>
      </c>
      <c r="F10365" s="10">
        <f t="shared" ca="1" si="323"/>
        <v>2.3320552006200312E-2</v>
      </c>
      <c r="G10365" s="3" t="str">
        <f>VLOOKUP(Table3[[#This Row],[PRODUCT ID]],Table1[[PRODUCT]:[SELLING PRICE]],1,FALSE)</f>
        <v>Product923</v>
      </c>
      <c r="H10365" s="3" t="str">
        <f>VLOOKUP(Table3[[#This Row],[PRODUCT ID]],Table1[[PRODUCT]:[SELLING PRICE]],2,FALSE)</f>
        <v>Category1</v>
      </c>
      <c r="I10365" s="3" t="str">
        <f>VLOOKUP(Table3[[#This Row],[PRODUCT ID]],Table1[[PRODUCT]:[SELLING PRICE]],3,FALSE)</f>
        <v>Ft</v>
      </c>
      <c r="J10365" s="16">
        <f ca="1">VLOOKUP(Table3[[#This Row],[PRODUCT ID]],Table1[[PRODUCT]:[SELLING PRICE]],4,FALSE)</f>
        <v>126</v>
      </c>
      <c r="K10365" s="16">
        <f ca="1">VLOOKUP(Table3[[#This Row],[PRODUCT ID]],Table1[[PRODUCT]:[SELLING PRICE]],5,FALSE)</f>
        <v>132.3613868898843</v>
      </c>
      <c r="L10365" s="16">
        <f ca="1">J10365*Table3[[#This Row],[QUANTITY]]</f>
        <v>756</v>
      </c>
      <c r="M10365" s="16">
        <f ca="1">K10365*Table3[[#This Row],[QUANTITY]]*(1-Table3[[#This Row],[DISCOUNT %]])</f>
        <v>775.6478776998357</v>
      </c>
      <c r="N10365" s="3">
        <f>DAY(Table3[[#This Row],[DATE]])</f>
        <v>17</v>
      </c>
      <c r="O10365" s="3" t="str">
        <f>TEXT(Table3[[#This Row],[DATE]],"mmm")</f>
        <v>May</v>
      </c>
      <c r="P10365" s="3">
        <f>YEAR(Table3[[#This Row],[DATE]])</f>
        <v>2049</v>
      </c>
    </row>
    <row r="10366" spans="1:16" x14ac:dyDescent="0.3">
      <c r="A10366" s="6">
        <v>54561</v>
      </c>
      <c r="B10366" s="7" t="s">
        <v>1976</v>
      </c>
      <c r="C10366" s="9">
        <f t="shared" ca="1" si="322"/>
        <v>15</v>
      </c>
      <c r="D10366" s="9" t="s">
        <v>2116</v>
      </c>
      <c r="E10366" s="9" t="s">
        <v>2118</v>
      </c>
      <c r="F10366" s="10">
        <f t="shared" ca="1" si="323"/>
        <v>7.7201091173301914E-2</v>
      </c>
      <c r="G10366" s="3" t="str">
        <f>VLOOKUP(Table3[[#This Row],[PRODUCT ID]],Table1[[PRODUCT]:[SELLING PRICE]],1,FALSE)</f>
        <v>Product924</v>
      </c>
      <c r="H10366" s="3" t="str">
        <f>VLOOKUP(Table3[[#This Row],[PRODUCT ID]],Table1[[PRODUCT]:[SELLING PRICE]],2,FALSE)</f>
        <v>Category2</v>
      </c>
      <c r="I10366" s="3" t="str">
        <f>VLOOKUP(Table3[[#This Row],[PRODUCT ID]],Table1[[PRODUCT]:[SELLING PRICE]],3,FALSE)</f>
        <v>No</v>
      </c>
      <c r="J10366" s="16">
        <f ca="1">VLOOKUP(Table3[[#This Row],[PRODUCT ID]],Table1[[PRODUCT]:[SELLING PRICE]],4,FALSE)</f>
        <v>246</v>
      </c>
      <c r="K10366" s="16">
        <f ca="1">VLOOKUP(Table3[[#This Row],[PRODUCT ID]],Table1[[PRODUCT]:[SELLING PRICE]],5,FALSE)</f>
        <v>310.32879560916336</v>
      </c>
      <c r="L10366" s="16">
        <f ca="1">J10366*Table3[[#This Row],[QUANTITY]]</f>
        <v>3690</v>
      </c>
      <c r="M10366" s="16">
        <f ca="1">K10366*Table3[[#This Row],[QUANTITY]]*(1-Table3[[#This Row],[DISCOUNT %]])</f>
        <v>4295.5661094845909</v>
      </c>
      <c r="N10366" s="3">
        <f>DAY(Table3[[#This Row],[DATE]])</f>
        <v>18</v>
      </c>
      <c r="O10366" s="3" t="str">
        <f>TEXT(Table3[[#This Row],[DATE]],"mmm")</f>
        <v>May</v>
      </c>
      <c r="P10366" s="3">
        <f>YEAR(Table3[[#This Row],[DATE]])</f>
        <v>2049</v>
      </c>
    </row>
    <row r="10367" spans="1:16" x14ac:dyDescent="0.3">
      <c r="A10367" s="6">
        <v>54562</v>
      </c>
      <c r="B10367" s="7" t="s">
        <v>1977</v>
      </c>
      <c r="C10367" s="9">
        <f t="shared" ca="1" si="322"/>
        <v>3</v>
      </c>
      <c r="D10367" s="9" t="s">
        <v>2116</v>
      </c>
      <c r="E10367" s="9" t="s">
        <v>2116</v>
      </c>
      <c r="F10367" s="10">
        <f t="shared" ca="1" si="323"/>
        <v>2.6885354265105202E-2</v>
      </c>
      <c r="G10367" s="3" t="str">
        <f>VLOOKUP(Table3[[#This Row],[PRODUCT ID]],Table1[[PRODUCT]:[SELLING PRICE]],1,FALSE)</f>
        <v>Product925</v>
      </c>
      <c r="H10367" s="3" t="str">
        <f>VLOOKUP(Table3[[#This Row],[PRODUCT ID]],Table1[[PRODUCT]:[SELLING PRICE]],2,FALSE)</f>
        <v>Category3</v>
      </c>
      <c r="I10367" s="3" t="str">
        <f>VLOOKUP(Table3[[#This Row],[PRODUCT ID]],Table1[[PRODUCT]:[SELLING PRICE]],3,FALSE)</f>
        <v>Kg</v>
      </c>
      <c r="J10367" s="16">
        <f ca="1">VLOOKUP(Table3[[#This Row],[PRODUCT ID]],Table1[[PRODUCT]:[SELLING PRICE]],4,FALSE)</f>
        <v>167</v>
      </c>
      <c r="K10367" s="16">
        <f ca="1">VLOOKUP(Table3[[#This Row],[PRODUCT ID]],Table1[[PRODUCT]:[SELLING PRICE]],5,FALSE)</f>
        <v>117.33465402881974</v>
      </c>
      <c r="L10367" s="16">
        <f ca="1">J10367*Table3[[#This Row],[QUANTITY]]</f>
        <v>501</v>
      </c>
      <c r="M10367" s="16">
        <f ca="1">K10367*Table3[[#This Row],[QUANTITY]]*(1-Table3[[#This Row],[DISCOUNT %]])</f>
        <v>342.54021086304414</v>
      </c>
      <c r="N10367" s="3">
        <f>DAY(Table3[[#This Row],[DATE]])</f>
        <v>19</v>
      </c>
      <c r="O10367" s="3" t="str">
        <f>TEXT(Table3[[#This Row],[DATE]],"mmm")</f>
        <v>May</v>
      </c>
      <c r="P10367" s="3">
        <f>YEAR(Table3[[#This Row],[DATE]])</f>
        <v>2049</v>
      </c>
    </row>
    <row r="10368" spans="1:16" x14ac:dyDescent="0.3">
      <c r="A10368" s="6">
        <v>54563</v>
      </c>
      <c r="B10368" s="7" t="s">
        <v>1978</v>
      </c>
      <c r="C10368" s="9">
        <f t="shared" ca="1" si="322"/>
        <v>12</v>
      </c>
      <c r="D10368" s="9" t="s">
        <v>2116</v>
      </c>
      <c r="E10368" s="9" t="s">
        <v>2116</v>
      </c>
      <c r="F10368" s="10">
        <f t="shared" ca="1" si="323"/>
        <v>5.2280561603544273E-2</v>
      </c>
      <c r="G10368" s="3" t="str">
        <f>VLOOKUP(Table3[[#This Row],[PRODUCT ID]],Table1[[PRODUCT]:[SELLING PRICE]],1,FALSE)</f>
        <v>Product926</v>
      </c>
      <c r="H10368" s="3" t="str">
        <f>VLOOKUP(Table3[[#This Row],[PRODUCT ID]],Table1[[PRODUCT]:[SELLING PRICE]],2,FALSE)</f>
        <v>Category4</v>
      </c>
      <c r="I10368" s="3" t="str">
        <f>VLOOKUP(Table3[[#This Row],[PRODUCT ID]],Table1[[PRODUCT]:[SELLING PRICE]],3,FALSE)</f>
        <v>Kg</v>
      </c>
      <c r="J10368" s="16">
        <f ca="1">VLOOKUP(Table3[[#This Row],[PRODUCT ID]],Table1[[PRODUCT]:[SELLING PRICE]],4,FALSE)</f>
        <v>166</v>
      </c>
      <c r="K10368" s="16">
        <f ca="1">VLOOKUP(Table3[[#This Row],[PRODUCT ID]],Table1[[PRODUCT]:[SELLING PRICE]],5,FALSE)</f>
        <v>288.86477126112965</v>
      </c>
      <c r="L10368" s="16">
        <f ca="1">J10368*Table3[[#This Row],[QUANTITY]]</f>
        <v>1992</v>
      </c>
      <c r="M10368" s="16">
        <f ca="1">K10368*Table3[[#This Row],[QUANTITY]]*(1-Table3[[#This Row],[DISCOUNT %]])</f>
        <v>3285.1531055054215</v>
      </c>
      <c r="N10368" s="3">
        <f>DAY(Table3[[#This Row],[DATE]])</f>
        <v>20</v>
      </c>
      <c r="O10368" s="3" t="str">
        <f>TEXT(Table3[[#This Row],[DATE]],"mmm")</f>
        <v>May</v>
      </c>
      <c r="P10368" s="3">
        <f>YEAR(Table3[[#This Row],[DATE]])</f>
        <v>2049</v>
      </c>
    </row>
    <row r="10369" spans="1:16" x14ac:dyDescent="0.3">
      <c r="A10369" s="6">
        <v>54564</v>
      </c>
      <c r="B10369" s="7" t="s">
        <v>1979</v>
      </c>
      <c r="C10369" s="9">
        <f t="shared" ca="1" si="322"/>
        <v>10</v>
      </c>
      <c r="D10369" s="9" t="s">
        <v>2116</v>
      </c>
      <c r="E10369" s="9" t="s">
        <v>2116</v>
      </c>
      <c r="F10369" s="10">
        <f t="shared" ca="1" si="323"/>
        <v>9.4667721015721087E-2</v>
      </c>
      <c r="G10369" s="3" t="str">
        <f>VLOOKUP(Table3[[#This Row],[PRODUCT ID]],Table1[[PRODUCT]:[SELLING PRICE]],1,FALSE)</f>
        <v>Product927</v>
      </c>
      <c r="H10369" s="3" t="str">
        <f>VLOOKUP(Table3[[#This Row],[PRODUCT ID]],Table1[[PRODUCT]:[SELLING PRICE]],2,FALSE)</f>
        <v>Category5</v>
      </c>
      <c r="I10369" s="3" t="str">
        <f>VLOOKUP(Table3[[#This Row],[PRODUCT ID]],Table1[[PRODUCT]:[SELLING PRICE]],3,FALSE)</f>
        <v>Lt</v>
      </c>
      <c r="J10369" s="16">
        <f ca="1">VLOOKUP(Table3[[#This Row],[PRODUCT ID]],Table1[[PRODUCT]:[SELLING PRICE]],4,FALSE)</f>
        <v>69</v>
      </c>
      <c r="K10369" s="16">
        <f ca="1">VLOOKUP(Table3[[#This Row],[PRODUCT ID]],Table1[[PRODUCT]:[SELLING PRICE]],5,FALSE)</f>
        <v>25.525463429233547</v>
      </c>
      <c r="L10369" s="16">
        <f ca="1">J10369*Table3[[#This Row],[QUANTITY]]</f>
        <v>690</v>
      </c>
      <c r="M10369" s="16">
        <f ca="1">K10369*Table3[[#This Row],[QUANTITY]]*(1-Table3[[#This Row],[DISCOUNT %]])</f>
        <v>231.09025978517874</v>
      </c>
      <c r="N10369" s="3">
        <f>DAY(Table3[[#This Row],[DATE]])</f>
        <v>21</v>
      </c>
      <c r="O10369" s="3" t="str">
        <f>TEXT(Table3[[#This Row],[DATE]],"mmm")</f>
        <v>May</v>
      </c>
      <c r="P10369" s="3">
        <f>YEAR(Table3[[#This Row],[DATE]])</f>
        <v>2049</v>
      </c>
    </row>
    <row r="10370" spans="1:16" x14ac:dyDescent="0.3">
      <c r="A10370" s="6">
        <v>54565</v>
      </c>
      <c r="B10370" s="7" t="s">
        <v>1980</v>
      </c>
      <c r="C10370" s="9">
        <f t="shared" ca="1" si="322"/>
        <v>4</v>
      </c>
      <c r="D10370" s="9" t="s">
        <v>2115</v>
      </c>
      <c r="E10370" s="9" t="s">
        <v>2116</v>
      </c>
      <c r="F10370" s="10">
        <f t="shared" ca="1" si="323"/>
        <v>5.2934980627883967E-2</v>
      </c>
      <c r="G10370" s="3" t="str">
        <f>VLOOKUP(Table3[[#This Row],[PRODUCT ID]],Table1[[PRODUCT]:[SELLING PRICE]],1,FALSE)</f>
        <v>Product928</v>
      </c>
      <c r="H10370" s="3" t="str">
        <f>VLOOKUP(Table3[[#This Row],[PRODUCT ID]],Table1[[PRODUCT]:[SELLING PRICE]],2,FALSE)</f>
        <v>Category1</v>
      </c>
      <c r="I10370" s="3" t="str">
        <f>VLOOKUP(Table3[[#This Row],[PRODUCT ID]],Table1[[PRODUCT]:[SELLING PRICE]],3,FALSE)</f>
        <v>Kg</v>
      </c>
      <c r="J10370" s="16">
        <f ca="1">VLOOKUP(Table3[[#This Row],[PRODUCT ID]],Table1[[PRODUCT]:[SELLING PRICE]],4,FALSE)</f>
        <v>88</v>
      </c>
      <c r="K10370" s="16">
        <f ca="1">VLOOKUP(Table3[[#This Row],[PRODUCT ID]],Table1[[PRODUCT]:[SELLING PRICE]],5,FALSE)</f>
        <v>297.28190961314436</v>
      </c>
      <c r="L10370" s="16">
        <f ca="1">J10370*Table3[[#This Row],[QUANTITY]]</f>
        <v>352</v>
      </c>
      <c r="M10370" s="16">
        <f ca="1">K10370*Table3[[#This Row],[QUANTITY]]*(1-Table3[[#This Row],[DISCOUNT %]])</f>
        <v>1126.181189947009</v>
      </c>
      <c r="N10370" s="3">
        <f>DAY(Table3[[#This Row],[DATE]])</f>
        <v>22</v>
      </c>
      <c r="O10370" s="3" t="str">
        <f>TEXT(Table3[[#This Row],[DATE]],"mmm")</f>
        <v>May</v>
      </c>
      <c r="P10370" s="3">
        <f>YEAR(Table3[[#This Row],[DATE]])</f>
        <v>2049</v>
      </c>
    </row>
    <row r="10371" spans="1:16" x14ac:dyDescent="0.3">
      <c r="A10371" s="6">
        <v>54566</v>
      </c>
      <c r="B10371" s="7" t="s">
        <v>1981</v>
      </c>
      <c r="C10371" s="9">
        <f t="shared" ref="C10371:C10434" ca="1" si="324">RANDBETWEEN(1,15)</f>
        <v>12</v>
      </c>
      <c r="D10371" s="9" t="s">
        <v>2116</v>
      </c>
      <c r="E10371" s="9" t="s">
        <v>2116</v>
      </c>
      <c r="F10371" s="10">
        <f t="shared" ref="F10371:F10434" ca="1" si="325">RAND()*(0.1)</f>
        <v>1.2554920503388989E-2</v>
      </c>
      <c r="G10371" s="3" t="str">
        <f>VLOOKUP(Table3[[#This Row],[PRODUCT ID]],Table1[[PRODUCT]:[SELLING PRICE]],1,FALSE)</f>
        <v>Product929</v>
      </c>
      <c r="H10371" s="3" t="str">
        <f>VLOOKUP(Table3[[#This Row],[PRODUCT ID]],Table1[[PRODUCT]:[SELLING PRICE]],2,FALSE)</f>
        <v>Category2</v>
      </c>
      <c r="I10371" s="3" t="str">
        <f>VLOOKUP(Table3[[#This Row],[PRODUCT ID]],Table1[[PRODUCT]:[SELLING PRICE]],3,FALSE)</f>
        <v>Lt</v>
      </c>
      <c r="J10371" s="16">
        <f ca="1">VLOOKUP(Table3[[#This Row],[PRODUCT ID]],Table1[[PRODUCT]:[SELLING PRICE]],4,FALSE)</f>
        <v>30</v>
      </c>
      <c r="K10371" s="16">
        <f ca="1">VLOOKUP(Table3[[#This Row],[PRODUCT ID]],Table1[[PRODUCT]:[SELLING PRICE]],5,FALSE)</f>
        <v>215.68678765543297</v>
      </c>
      <c r="L10371" s="16">
        <f ca="1">J10371*Table3[[#This Row],[QUANTITY]]</f>
        <v>360</v>
      </c>
      <c r="M10371" s="16">
        <f ca="1">K10371*Table3[[#This Row],[QUANTITY]]*(1-Table3[[#This Row],[DISCOUNT %]])</f>
        <v>2555.7462861934523</v>
      </c>
      <c r="N10371" s="3">
        <f>DAY(Table3[[#This Row],[DATE]])</f>
        <v>23</v>
      </c>
      <c r="O10371" s="3" t="str">
        <f>TEXT(Table3[[#This Row],[DATE]],"mmm")</f>
        <v>May</v>
      </c>
      <c r="P10371" s="3">
        <f>YEAR(Table3[[#This Row],[DATE]])</f>
        <v>2049</v>
      </c>
    </row>
    <row r="10372" spans="1:16" x14ac:dyDescent="0.3">
      <c r="A10372" s="6">
        <v>54567</v>
      </c>
      <c r="B10372" s="7" t="s">
        <v>1982</v>
      </c>
      <c r="C10372" s="9">
        <f t="shared" ca="1" si="324"/>
        <v>14</v>
      </c>
      <c r="D10372" s="9" t="s">
        <v>2117</v>
      </c>
      <c r="E10372" s="9" t="s">
        <v>2118</v>
      </c>
      <c r="F10372" s="10">
        <f t="shared" ca="1" si="325"/>
        <v>7.7393590971189696E-2</v>
      </c>
      <c r="G10372" s="3" t="str">
        <f>VLOOKUP(Table3[[#This Row],[PRODUCT ID]],Table1[[PRODUCT]:[SELLING PRICE]],1,FALSE)</f>
        <v>Product930</v>
      </c>
      <c r="H10372" s="3" t="str">
        <f>VLOOKUP(Table3[[#This Row],[PRODUCT ID]],Table1[[PRODUCT]:[SELLING PRICE]],2,FALSE)</f>
        <v>Category3</v>
      </c>
      <c r="I10372" s="3" t="str">
        <f>VLOOKUP(Table3[[#This Row],[PRODUCT ID]],Table1[[PRODUCT]:[SELLING PRICE]],3,FALSE)</f>
        <v>Ft</v>
      </c>
      <c r="J10372" s="16">
        <f ca="1">VLOOKUP(Table3[[#This Row],[PRODUCT ID]],Table1[[PRODUCT]:[SELLING PRICE]],4,FALSE)</f>
        <v>73</v>
      </c>
      <c r="K10372" s="16">
        <f ca="1">VLOOKUP(Table3[[#This Row],[PRODUCT ID]],Table1[[PRODUCT]:[SELLING PRICE]],5,FALSE)</f>
        <v>100.15779757836013</v>
      </c>
      <c r="L10372" s="16">
        <f ca="1">J10372*Table3[[#This Row],[QUANTITY]]</f>
        <v>1022</v>
      </c>
      <c r="M10372" s="16">
        <f ca="1">K10372*Table3[[#This Row],[QUANTITY]]*(1-Table3[[#This Row],[DISCOUNT %]])</f>
        <v>1293.6871634400743</v>
      </c>
      <c r="N10372" s="3">
        <f>DAY(Table3[[#This Row],[DATE]])</f>
        <v>24</v>
      </c>
      <c r="O10372" s="3" t="str">
        <f>TEXT(Table3[[#This Row],[DATE]],"mmm")</f>
        <v>May</v>
      </c>
      <c r="P10372" s="3">
        <f>YEAR(Table3[[#This Row],[DATE]])</f>
        <v>2049</v>
      </c>
    </row>
    <row r="10373" spans="1:16" x14ac:dyDescent="0.3">
      <c r="A10373" s="6">
        <v>54568</v>
      </c>
      <c r="B10373" s="7" t="s">
        <v>1983</v>
      </c>
      <c r="C10373" s="9">
        <f t="shared" ca="1" si="324"/>
        <v>11</v>
      </c>
      <c r="D10373" s="9" t="s">
        <v>2115</v>
      </c>
      <c r="E10373" s="9" t="s">
        <v>2118</v>
      </c>
      <c r="F10373" s="10">
        <f t="shared" ca="1" si="325"/>
        <v>8.6328757666037384E-2</v>
      </c>
      <c r="G10373" s="3" t="str">
        <f>VLOOKUP(Table3[[#This Row],[PRODUCT ID]],Table1[[PRODUCT]:[SELLING PRICE]],1,FALSE)</f>
        <v>Product931</v>
      </c>
      <c r="H10373" s="3" t="str">
        <f>VLOOKUP(Table3[[#This Row],[PRODUCT ID]],Table1[[PRODUCT]:[SELLING PRICE]],2,FALSE)</f>
        <v>Category4</v>
      </c>
      <c r="I10373" s="3" t="str">
        <f>VLOOKUP(Table3[[#This Row],[PRODUCT ID]],Table1[[PRODUCT]:[SELLING PRICE]],3,FALSE)</f>
        <v>Kg</v>
      </c>
      <c r="J10373" s="16">
        <f ca="1">VLOOKUP(Table3[[#This Row],[PRODUCT ID]],Table1[[PRODUCT]:[SELLING PRICE]],4,FALSE)</f>
        <v>55</v>
      </c>
      <c r="K10373" s="16">
        <f ca="1">VLOOKUP(Table3[[#This Row],[PRODUCT ID]],Table1[[PRODUCT]:[SELLING PRICE]],5,FALSE)</f>
        <v>310.88934867740011</v>
      </c>
      <c r="L10373" s="16">
        <f ca="1">J10373*Table3[[#This Row],[QUANTITY]]</f>
        <v>605</v>
      </c>
      <c r="M10373" s="16">
        <f ca="1">K10373*Table3[[#This Row],[QUANTITY]]*(1-Table3[[#This Row],[DISCOUNT %]])</f>
        <v>3124.557231779243</v>
      </c>
      <c r="N10373" s="3">
        <f>DAY(Table3[[#This Row],[DATE]])</f>
        <v>25</v>
      </c>
      <c r="O10373" s="3" t="str">
        <f>TEXT(Table3[[#This Row],[DATE]],"mmm")</f>
        <v>May</v>
      </c>
      <c r="P10373" s="3">
        <f>YEAR(Table3[[#This Row],[DATE]])</f>
        <v>2049</v>
      </c>
    </row>
    <row r="10374" spans="1:16" x14ac:dyDescent="0.3">
      <c r="A10374" s="6">
        <v>54569</v>
      </c>
      <c r="B10374" s="7" t="s">
        <v>1984</v>
      </c>
      <c r="C10374" s="9">
        <f t="shared" ca="1" si="324"/>
        <v>3</v>
      </c>
      <c r="D10374" s="9" t="s">
        <v>2115</v>
      </c>
      <c r="E10374" s="9" t="s">
        <v>2116</v>
      </c>
      <c r="F10374" s="10">
        <f t="shared" ca="1" si="325"/>
        <v>6.280308035269716E-2</v>
      </c>
      <c r="G10374" s="3" t="str">
        <f>VLOOKUP(Table3[[#This Row],[PRODUCT ID]],Table1[[PRODUCT]:[SELLING PRICE]],1,FALSE)</f>
        <v>Product932</v>
      </c>
      <c r="H10374" s="3" t="str">
        <f>VLOOKUP(Table3[[#This Row],[PRODUCT ID]],Table1[[PRODUCT]:[SELLING PRICE]],2,FALSE)</f>
        <v>Category5</v>
      </c>
      <c r="I10374" s="3" t="str">
        <f>VLOOKUP(Table3[[#This Row],[PRODUCT ID]],Table1[[PRODUCT]:[SELLING PRICE]],3,FALSE)</f>
        <v>No</v>
      </c>
      <c r="J10374" s="16">
        <f ca="1">VLOOKUP(Table3[[#This Row],[PRODUCT ID]],Table1[[PRODUCT]:[SELLING PRICE]],4,FALSE)</f>
        <v>226</v>
      </c>
      <c r="K10374" s="16">
        <f ca="1">VLOOKUP(Table3[[#This Row],[PRODUCT ID]],Table1[[PRODUCT]:[SELLING PRICE]],5,FALSE)</f>
        <v>160.33812271328756</v>
      </c>
      <c r="L10374" s="16">
        <f ca="1">J10374*Table3[[#This Row],[QUANTITY]]</f>
        <v>678</v>
      </c>
      <c r="M10374" s="16">
        <f ca="1">K10374*Table3[[#This Row],[QUANTITY]]*(1-Table3[[#This Row],[DISCOUNT %]])</f>
        <v>450.80518412677304</v>
      </c>
      <c r="N10374" s="3">
        <f>DAY(Table3[[#This Row],[DATE]])</f>
        <v>26</v>
      </c>
      <c r="O10374" s="3" t="str">
        <f>TEXT(Table3[[#This Row],[DATE]],"mmm")</f>
        <v>May</v>
      </c>
      <c r="P10374" s="3">
        <f>YEAR(Table3[[#This Row],[DATE]])</f>
        <v>2049</v>
      </c>
    </row>
    <row r="10375" spans="1:16" x14ac:dyDescent="0.3">
      <c r="A10375" s="6">
        <v>54570</v>
      </c>
      <c r="B10375" s="7" t="s">
        <v>1985</v>
      </c>
      <c r="C10375" s="9">
        <f t="shared" ca="1" si="324"/>
        <v>15</v>
      </c>
      <c r="D10375" s="9" t="s">
        <v>2115</v>
      </c>
      <c r="E10375" s="9" t="s">
        <v>2116</v>
      </c>
      <c r="F10375" s="10">
        <f t="shared" ca="1" si="325"/>
        <v>5.20223138745518E-2</v>
      </c>
      <c r="G10375" s="3" t="str">
        <f>VLOOKUP(Table3[[#This Row],[PRODUCT ID]],Table1[[PRODUCT]:[SELLING PRICE]],1,FALSE)</f>
        <v>Product933</v>
      </c>
      <c r="H10375" s="3" t="str">
        <f>VLOOKUP(Table3[[#This Row],[PRODUCT ID]],Table1[[PRODUCT]:[SELLING PRICE]],2,FALSE)</f>
        <v>Category1</v>
      </c>
      <c r="I10375" s="3" t="str">
        <f>VLOOKUP(Table3[[#This Row],[PRODUCT ID]],Table1[[PRODUCT]:[SELLING PRICE]],3,FALSE)</f>
        <v>No</v>
      </c>
      <c r="J10375" s="16">
        <f ca="1">VLOOKUP(Table3[[#This Row],[PRODUCT ID]],Table1[[PRODUCT]:[SELLING PRICE]],4,FALSE)</f>
        <v>177</v>
      </c>
      <c r="K10375" s="16">
        <f ca="1">VLOOKUP(Table3[[#This Row],[PRODUCT ID]],Table1[[PRODUCT]:[SELLING PRICE]],5,FALSE)</f>
        <v>37.462767588058753</v>
      </c>
      <c r="L10375" s="16">
        <f ca="1">J10375*Table3[[#This Row],[QUANTITY]]</f>
        <v>2655</v>
      </c>
      <c r="M10375" s="16">
        <f ca="1">K10375*Table3[[#This Row],[QUANTITY]]*(1-Table3[[#This Row],[DISCOUNT %]])</f>
        <v>532.70801600975062</v>
      </c>
      <c r="N10375" s="3">
        <f>DAY(Table3[[#This Row],[DATE]])</f>
        <v>27</v>
      </c>
      <c r="O10375" s="3" t="str">
        <f>TEXT(Table3[[#This Row],[DATE]],"mmm")</f>
        <v>May</v>
      </c>
      <c r="P10375" s="3">
        <f>YEAR(Table3[[#This Row],[DATE]])</f>
        <v>2049</v>
      </c>
    </row>
    <row r="10376" spans="1:16" x14ac:dyDescent="0.3">
      <c r="A10376" s="6">
        <v>54571</v>
      </c>
      <c r="B10376" s="7" t="s">
        <v>1986</v>
      </c>
      <c r="C10376" s="9">
        <f t="shared" ca="1" si="324"/>
        <v>8</v>
      </c>
      <c r="D10376" s="9" t="s">
        <v>2116</v>
      </c>
      <c r="E10376" s="9" t="s">
        <v>2116</v>
      </c>
      <c r="F10376" s="10">
        <f t="shared" ca="1" si="325"/>
        <v>7.1494423933277318E-2</v>
      </c>
      <c r="G10376" s="3" t="str">
        <f>VLOOKUP(Table3[[#This Row],[PRODUCT ID]],Table1[[PRODUCT]:[SELLING PRICE]],1,FALSE)</f>
        <v>Product934</v>
      </c>
      <c r="H10376" s="3" t="str">
        <f>VLOOKUP(Table3[[#This Row],[PRODUCT ID]],Table1[[PRODUCT]:[SELLING PRICE]],2,FALSE)</f>
        <v>Category2</v>
      </c>
      <c r="I10376" s="3" t="str">
        <f>VLOOKUP(Table3[[#This Row],[PRODUCT ID]],Table1[[PRODUCT]:[SELLING PRICE]],3,FALSE)</f>
        <v>Ft</v>
      </c>
      <c r="J10376" s="16">
        <f ca="1">VLOOKUP(Table3[[#This Row],[PRODUCT ID]],Table1[[PRODUCT]:[SELLING PRICE]],4,FALSE)</f>
        <v>210</v>
      </c>
      <c r="K10376" s="16">
        <f ca="1">VLOOKUP(Table3[[#This Row],[PRODUCT ID]],Table1[[PRODUCT]:[SELLING PRICE]],5,FALSE)</f>
        <v>297.03327107441368</v>
      </c>
      <c r="L10376" s="16">
        <f ca="1">J10376*Table3[[#This Row],[QUANTITY]]</f>
        <v>1680</v>
      </c>
      <c r="M10376" s="16">
        <f ca="1">K10376*Table3[[#This Row],[QUANTITY]]*(1-Table3[[#This Row],[DISCOUNT %]])</f>
        <v>2206.3763877594515</v>
      </c>
      <c r="N10376" s="3">
        <f>DAY(Table3[[#This Row],[DATE]])</f>
        <v>28</v>
      </c>
      <c r="O10376" s="3" t="str">
        <f>TEXT(Table3[[#This Row],[DATE]],"mmm")</f>
        <v>May</v>
      </c>
      <c r="P10376" s="3">
        <f>YEAR(Table3[[#This Row],[DATE]])</f>
        <v>2049</v>
      </c>
    </row>
    <row r="10377" spans="1:16" x14ac:dyDescent="0.3">
      <c r="A10377" s="6">
        <v>54572</v>
      </c>
      <c r="B10377" s="7" t="s">
        <v>1987</v>
      </c>
      <c r="C10377" s="9">
        <f t="shared" ca="1" si="324"/>
        <v>13</v>
      </c>
      <c r="D10377" s="9" t="s">
        <v>2116</v>
      </c>
      <c r="E10377" s="9" t="s">
        <v>2116</v>
      </c>
      <c r="F10377" s="10">
        <f t="shared" ca="1" si="325"/>
        <v>9.9204014706173627E-2</v>
      </c>
      <c r="G10377" s="3" t="str">
        <f>VLOOKUP(Table3[[#This Row],[PRODUCT ID]],Table1[[PRODUCT]:[SELLING PRICE]],1,FALSE)</f>
        <v>Product935</v>
      </c>
      <c r="H10377" s="3" t="str">
        <f>VLOOKUP(Table3[[#This Row],[PRODUCT ID]],Table1[[PRODUCT]:[SELLING PRICE]],2,FALSE)</f>
        <v>Category3</v>
      </c>
      <c r="I10377" s="3" t="str">
        <f>VLOOKUP(Table3[[#This Row],[PRODUCT ID]],Table1[[PRODUCT]:[SELLING PRICE]],3,FALSE)</f>
        <v>No</v>
      </c>
      <c r="J10377" s="16">
        <f ca="1">VLOOKUP(Table3[[#This Row],[PRODUCT ID]],Table1[[PRODUCT]:[SELLING PRICE]],4,FALSE)</f>
        <v>38</v>
      </c>
      <c r="K10377" s="16">
        <f ca="1">VLOOKUP(Table3[[#This Row],[PRODUCT ID]],Table1[[PRODUCT]:[SELLING PRICE]],5,FALSE)</f>
        <v>187.14284666681942</v>
      </c>
      <c r="L10377" s="16">
        <f ca="1">J10377*Table3[[#This Row],[QUANTITY]]</f>
        <v>494</v>
      </c>
      <c r="M10377" s="16">
        <f ca="1">K10377*Table3[[#This Row],[QUANTITY]]*(1-Table3[[#This Row],[DISCOUNT %]])</f>
        <v>2191.5078244010779</v>
      </c>
      <c r="N10377" s="3">
        <f>DAY(Table3[[#This Row],[DATE]])</f>
        <v>29</v>
      </c>
      <c r="O10377" s="3" t="str">
        <f>TEXT(Table3[[#This Row],[DATE]],"mmm")</f>
        <v>May</v>
      </c>
      <c r="P10377" s="3">
        <f>YEAR(Table3[[#This Row],[DATE]])</f>
        <v>2049</v>
      </c>
    </row>
    <row r="10378" spans="1:16" x14ac:dyDescent="0.3">
      <c r="A10378" s="6">
        <v>54573</v>
      </c>
      <c r="B10378" s="7" t="s">
        <v>1988</v>
      </c>
      <c r="C10378" s="9">
        <f t="shared" ca="1" si="324"/>
        <v>5</v>
      </c>
      <c r="D10378" s="9" t="s">
        <v>2116</v>
      </c>
      <c r="E10378" s="9" t="s">
        <v>2118</v>
      </c>
      <c r="F10378" s="10">
        <f t="shared" ca="1" si="325"/>
        <v>2.5068938361458348E-2</v>
      </c>
      <c r="G10378" s="3" t="str">
        <f>VLOOKUP(Table3[[#This Row],[PRODUCT ID]],Table1[[PRODUCT]:[SELLING PRICE]],1,FALSE)</f>
        <v>Product936</v>
      </c>
      <c r="H10378" s="3" t="str">
        <f>VLOOKUP(Table3[[#This Row],[PRODUCT ID]],Table1[[PRODUCT]:[SELLING PRICE]],2,FALSE)</f>
        <v>Category4</v>
      </c>
      <c r="I10378" s="3" t="str">
        <f>VLOOKUP(Table3[[#This Row],[PRODUCT ID]],Table1[[PRODUCT]:[SELLING PRICE]],3,FALSE)</f>
        <v>Kg</v>
      </c>
      <c r="J10378" s="16">
        <f ca="1">VLOOKUP(Table3[[#This Row],[PRODUCT ID]],Table1[[PRODUCT]:[SELLING PRICE]],4,FALSE)</f>
        <v>161</v>
      </c>
      <c r="K10378" s="16">
        <f ca="1">VLOOKUP(Table3[[#This Row],[PRODUCT ID]],Table1[[PRODUCT]:[SELLING PRICE]],5,FALSE)</f>
        <v>245.7305315170866</v>
      </c>
      <c r="L10378" s="16">
        <f ca="1">J10378*Table3[[#This Row],[QUANTITY]]</f>
        <v>805</v>
      </c>
      <c r="M10378" s="16">
        <f ca="1">K10378*Table3[[#This Row],[QUANTITY]]*(1-Table3[[#This Row],[DISCOUNT %]])</f>
        <v>1197.8516398447816</v>
      </c>
      <c r="N10378" s="3">
        <f>DAY(Table3[[#This Row],[DATE]])</f>
        <v>30</v>
      </c>
      <c r="O10378" s="3" t="str">
        <f>TEXT(Table3[[#This Row],[DATE]],"mmm")</f>
        <v>May</v>
      </c>
      <c r="P10378" s="3">
        <f>YEAR(Table3[[#This Row],[DATE]])</f>
        <v>2049</v>
      </c>
    </row>
    <row r="10379" spans="1:16" x14ac:dyDescent="0.3">
      <c r="A10379" s="6">
        <v>54574</v>
      </c>
      <c r="B10379" s="7" t="s">
        <v>1989</v>
      </c>
      <c r="C10379" s="9">
        <f t="shared" ca="1" si="324"/>
        <v>10</v>
      </c>
      <c r="D10379" s="9" t="s">
        <v>2115</v>
      </c>
      <c r="E10379" s="9" t="s">
        <v>2116</v>
      </c>
      <c r="F10379" s="10">
        <f t="shared" ca="1" si="325"/>
        <v>5.4670613647654409E-2</v>
      </c>
      <c r="G10379" s="3" t="str">
        <f>VLOOKUP(Table3[[#This Row],[PRODUCT ID]],Table1[[PRODUCT]:[SELLING PRICE]],1,FALSE)</f>
        <v>Product937</v>
      </c>
      <c r="H10379" s="3" t="str">
        <f>VLOOKUP(Table3[[#This Row],[PRODUCT ID]],Table1[[PRODUCT]:[SELLING PRICE]],2,FALSE)</f>
        <v>Category1</v>
      </c>
      <c r="I10379" s="3" t="str">
        <f>VLOOKUP(Table3[[#This Row],[PRODUCT ID]],Table1[[PRODUCT]:[SELLING PRICE]],3,FALSE)</f>
        <v>Kg</v>
      </c>
      <c r="J10379" s="16">
        <f ca="1">VLOOKUP(Table3[[#This Row],[PRODUCT ID]],Table1[[PRODUCT]:[SELLING PRICE]],4,FALSE)</f>
        <v>141</v>
      </c>
      <c r="K10379" s="16">
        <f ca="1">VLOOKUP(Table3[[#This Row],[PRODUCT ID]],Table1[[PRODUCT]:[SELLING PRICE]],5,FALSE)</f>
        <v>236.04131230802238</v>
      </c>
      <c r="L10379" s="16">
        <f ca="1">J10379*Table3[[#This Row],[QUANTITY]]</f>
        <v>1410</v>
      </c>
      <c r="M10379" s="16">
        <f ca="1">K10379*Table3[[#This Row],[QUANTITY]]*(1-Table3[[#This Row],[DISCOUNT %]])</f>
        <v>2231.3678891794516</v>
      </c>
      <c r="N10379" s="3">
        <f>DAY(Table3[[#This Row],[DATE]])</f>
        <v>31</v>
      </c>
      <c r="O10379" s="3" t="str">
        <f>TEXT(Table3[[#This Row],[DATE]],"mmm")</f>
        <v>May</v>
      </c>
      <c r="P10379" s="3">
        <f>YEAR(Table3[[#This Row],[DATE]])</f>
        <v>2049</v>
      </c>
    </row>
    <row r="10380" spans="1:16" x14ac:dyDescent="0.3">
      <c r="A10380" s="6">
        <v>54575</v>
      </c>
      <c r="B10380" s="7" t="s">
        <v>1990</v>
      </c>
      <c r="C10380" s="9">
        <f t="shared" ca="1" si="324"/>
        <v>3</v>
      </c>
      <c r="D10380" s="9" t="s">
        <v>2117</v>
      </c>
      <c r="E10380" s="9" t="s">
        <v>2116</v>
      </c>
      <c r="F10380" s="10">
        <f t="shared" ca="1" si="325"/>
        <v>8.9713748800104687E-2</v>
      </c>
      <c r="G10380" s="3" t="str">
        <f>VLOOKUP(Table3[[#This Row],[PRODUCT ID]],Table1[[PRODUCT]:[SELLING PRICE]],1,FALSE)</f>
        <v>Product938</v>
      </c>
      <c r="H10380" s="3" t="str">
        <f>VLOOKUP(Table3[[#This Row],[PRODUCT ID]],Table1[[PRODUCT]:[SELLING PRICE]],2,FALSE)</f>
        <v>Category2</v>
      </c>
      <c r="I10380" s="3" t="str">
        <f>VLOOKUP(Table3[[#This Row],[PRODUCT ID]],Table1[[PRODUCT]:[SELLING PRICE]],3,FALSE)</f>
        <v>Lt</v>
      </c>
      <c r="J10380" s="16">
        <f ca="1">VLOOKUP(Table3[[#This Row],[PRODUCT ID]],Table1[[PRODUCT]:[SELLING PRICE]],4,FALSE)</f>
        <v>162</v>
      </c>
      <c r="K10380" s="16">
        <f ca="1">VLOOKUP(Table3[[#This Row],[PRODUCT ID]],Table1[[PRODUCT]:[SELLING PRICE]],5,FALSE)</f>
        <v>200.8294577389635</v>
      </c>
      <c r="L10380" s="16">
        <f ca="1">J10380*Table3[[#This Row],[QUANTITY]]</f>
        <v>486</v>
      </c>
      <c r="M10380" s="16">
        <f ca="1">K10380*Table3[[#This Row],[QUANTITY]]*(1-Table3[[#This Row],[DISCOUNT %]])</f>
        <v>548.43688264712671</v>
      </c>
      <c r="N10380" s="3">
        <f>DAY(Table3[[#This Row],[DATE]])</f>
        <v>1</v>
      </c>
      <c r="O10380" s="3" t="str">
        <f>TEXT(Table3[[#This Row],[DATE]],"mmm")</f>
        <v>Jun</v>
      </c>
      <c r="P10380" s="3">
        <f>YEAR(Table3[[#This Row],[DATE]])</f>
        <v>2049</v>
      </c>
    </row>
    <row r="10381" spans="1:16" x14ac:dyDescent="0.3">
      <c r="A10381" s="6">
        <v>54576</v>
      </c>
      <c r="B10381" s="7" t="s">
        <v>1991</v>
      </c>
      <c r="C10381" s="9">
        <f t="shared" ca="1" si="324"/>
        <v>13</v>
      </c>
      <c r="D10381" s="9" t="s">
        <v>2117</v>
      </c>
      <c r="E10381" s="9" t="s">
        <v>2116</v>
      </c>
      <c r="F10381" s="10">
        <f t="shared" ca="1" si="325"/>
        <v>2.9525256621975828E-2</v>
      </c>
      <c r="G10381" s="3" t="str">
        <f>VLOOKUP(Table3[[#This Row],[PRODUCT ID]],Table1[[PRODUCT]:[SELLING PRICE]],1,FALSE)</f>
        <v>Product939</v>
      </c>
      <c r="H10381" s="3" t="str">
        <f>VLOOKUP(Table3[[#This Row],[PRODUCT ID]],Table1[[PRODUCT]:[SELLING PRICE]],2,FALSE)</f>
        <v>Category3</v>
      </c>
      <c r="I10381" s="3" t="str">
        <f>VLOOKUP(Table3[[#This Row],[PRODUCT ID]],Table1[[PRODUCT]:[SELLING PRICE]],3,FALSE)</f>
        <v>Kg</v>
      </c>
      <c r="J10381" s="16">
        <f ca="1">VLOOKUP(Table3[[#This Row],[PRODUCT ID]],Table1[[PRODUCT]:[SELLING PRICE]],4,FALSE)</f>
        <v>231</v>
      </c>
      <c r="K10381" s="16">
        <f ca="1">VLOOKUP(Table3[[#This Row],[PRODUCT ID]],Table1[[PRODUCT]:[SELLING PRICE]],5,FALSE)</f>
        <v>81.045074896194933</v>
      </c>
      <c r="L10381" s="16">
        <f ca="1">J10381*Table3[[#This Row],[QUANTITY]]</f>
        <v>3003</v>
      </c>
      <c r="M10381" s="16">
        <f ca="1">K10381*Table3[[#This Row],[QUANTITY]]*(1-Table3[[#This Row],[DISCOUNT %]])</f>
        <v>1022.4785774051877</v>
      </c>
      <c r="N10381" s="3">
        <f>DAY(Table3[[#This Row],[DATE]])</f>
        <v>2</v>
      </c>
      <c r="O10381" s="3" t="str">
        <f>TEXT(Table3[[#This Row],[DATE]],"mmm")</f>
        <v>Jun</v>
      </c>
      <c r="P10381" s="3">
        <f>YEAR(Table3[[#This Row],[DATE]])</f>
        <v>2049</v>
      </c>
    </row>
    <row r="10382" spans="1:16" x14ac:dyDescent="0.3">
      <c r="A10382" s="6">
        <v>54577</v>
      </c>
      <c r="B10382" s="7" t="s">
        <v>1992</v>
      </c>
      <c r="C10382" s="9">
        <f t="shared" ca="1" si="324"/>
        <v>14</v>
      </c>
      <c r="D10382" s="9" t="s">
        <v>2116</v>
      </c>
      <c r="E10382" s="9" t="s">
        <v>2116</v>
      </c>
      <c r="F10382" s="10">
        <f t="shared" ca="1" si="325"/>
        <v>4.2900583125721252E-2</v>
      </c>
      <c r="G10382" s="3" t="str">
        <f>VLOOKUP(Table3[[#This Row],[PRODUCT ID]],Table1[[PRODUCT]:[SELLING PRICE]],1,FALSE)</f>
        <v>Product940</v>
      </c>
      <c r="H10382" s="3" t="str">
        <f>VLOOKUP(Table3[[#This Row],[PRODUCT ID]],Table1[[PRODUCT]:[SELLING PRICE]],2,FALSE)</f>
        <v>Category4</v>
      </c>
      <c r="I10382" s="3" t="str">
        <f>VLOOKUP(Table3[[#This Row],[PRODUCT ID]],Table1[[PRODUCT]:[SELLING PRICE]],3,FALSE)</f>
        <v>Lt</v>
      </c>
      <c r="J10382" s="16">
        <f ca="1">VLOOKUP(Table3[[#This Row],[PRODUCT ID]],Table1[[PRODUCT]:[SELLING PRICE]],4,FALSE)</f>
        <v>21</v>
      </c>
      <c r="K10382" s="16">
        <f ca="1">VLOOKUP(Table3[[#This Row],[PRODUCT ID]],Table1[[PRODUCT]:[SELLING PRICE]],5,FALSE)</f>
        <v>240.22104260457979</v>
      </c>
      <c r="L10382" s="16">
        <f ca="1">J10382*Table3[[#This Row],[QUANTITY]]</f>
        <v>294</v>
      </c>
      <c r="M10382" s="16">
        <f ca="1">K10382*Table3[[#This Row],[QUANTITY]]*(1-Table3[[#This Row],[DISCOUNT %]])</f>
        <v>3218.8158771688441</v>
      </c>
      <c r="N10382" s="3">
        <f>DAY(Table3[[#This Row],[DATE]])</f>
        <v>3</v>
      </c>
      <c r="O10382" s="3" t="str">
        <f>TEXT(Table3[[#This Row],[DATE]],"mmm")</f>
        <v>Jun</v>
      </c>
      <c r="P10382" s="3">
        <f>YEAR(Table3[[#This Row],[DATE]])</f>
        <v>2049</v>
      </c>
    </row>
    <row r="10383" spans="1:16" x14ac:dyDescent="0.3">
      <c r="A10383" s="6">
        <v>54578</v>
      </c>
      <c r="B10383" s="7" t="s">
        <v>1993</v>
      </c>
      <c r="C10383" s="9">
        <f t="shared" ca="1" si="324"/>
        <v>13</v>
      </c>
      <c r="D10383" s="9" t="s">
        <v>2116</v>
      </c>
      <c r="E10383" s="9" t="s">
        <v>2116</v>
      </c>
      <c r="F10383" s="10">
        <f t="shared" ca="1" si="325"/>
        <v>4.4005808262490766E-2</v>
      </c>
      <c r="G10383" s="3" t="str">
        <f>VLOOKUP(Table3[[#This Row],[PRODUCT ID]],Table1[[PRODUCT]:[SELLING PRICE]],1,FALSE)</f>
        <v>Product941</v>
      </c>
      <c r="H10383" s="3" t="str">
        <f>VLOOKUP(Table3[[#This Row],[PRODUCT ID]],Table1[[PRODUCT]:[SELLING PRICE]],2,FALSE)</f>
        <v>Category5</v>
      </c>
      <c r="I10383" s="3" t="str">
        <f>VLOOKUP(Table3[[#This Row],[PRODUCT ID]],Table1[[PRODUCT]:[SELLING PRICE]],3,FALSE)</f>
        <v>Ft</v>
      </c>
      <c r="J10383" s="16">
        <f ca="1">VLOOKUP(Table3[[#This Row],[PRODUCT ID]],Table1[[PRODUCT]:[SELLING PRICE]],4,FALSE)</f>
        <v>149</v>
      </c>
      <c r="K10383" s="16">
        <f ca="1">VLOOKUP(Table3[[#This Row],[PRODUCT ID]],Table1[[PRODUCT]:[SELLING PRICE]],5,FALSE)</f>
        <v>240.9283684158691</v>
      </c>
      <c r="L10383" s="16">
        <f ca="1">J10383*Table3[[#This Row],[QUANTITY]]</f>
        <v>1937</v>
      </c>
      <c r="M10383" s="16">
        <f ca="1">K10383*Table3[[#This Row],[QUANTITY]]*(1-Table3[[#This Row],[DISCOUNT %]])</f>
        <v>2994.2395707947535</v>
      </c>
      <c r="N10383" s="3">
        <f>DAY(Table3[[#This Row],[DATE]])</f>
        <v>4</v>
      </c>
      <c r="O10383" s="3" t="str">
        <f>TEXT(Table3[[#This Row],[DATE]],"mmm")</f>
        <v>Jun</v>
      </c>
      <c r="P10383" s="3">
        <f>YEAR(Table3[[#This Row],[DATE]])</f>
        <v>2049</v>
      </c>
    </row>
    <row r="10384" spans="1:16" x14ac:dyDescent="0.3">
      <c r="A10384" s="6">
        <v>54579</v>
      </c>
      <c r="B10384" s="7" t="s">
        <v>1994</v>
      </c>
      <c r="C10384" s="9">
        <f t="shared" ca="1" si="324"/>
        <v>4</v>
      </c>
      <c r="D10384" s="9" t="s">
        <v>2116</v>
      </c>
      <c r="E10384" s="9" t="s">
        <v>2118</v>
      </c>
      <c r="F10384" s="10">
        <f t="shared" ca="1" si="325"/>
        <v>1.6959728240855045E-2</v>
      </c>
      <c r="G10384" s="3" t="str">
        <f>VLOOKUP(Table3[[#This Row],[PRODUCT ID]],Table1[[PRODUCT]:[SELLING PRICE]],1,FALSE)</f>
        <v>Product942</v>
      </c>
      <c r="H10384" s="3" t="str">
        <f>VLOOKUP(Table3[[#This Row],[PRODUCT ID]],Table1[[PRODUCT]:[SELLING PRICE]],2,FALSE)</f>
        <v>Category1</v>
      </c>
      <c r="I10384" s="3" t="str">
        <f>VLOOKUP(Table3[[#This Row],[PRODUCT ID]],Table1[[PRODUCT]:[SELLING PRICE]],3,FALSE)</f>
        <v>Kg</v>
      </c>
      <c r="J10384" s="16">
        <f ca="1">VLOOKUP(Table3[[#This Row],[PRODUCT ID]],Table1[[PRODUCT]:[SELLING PRICE]],4,FALSE)</f>
        <v>227</v>
      </c>
      <c r="K10384" s="16">
        <f ca="1">VLOOKUP(Table3[[#This Row],[PRODUCT ID]],Table1[[PRODUCT]:[SELLING PRICE]],5,FALSE)</f>
        <v>291.91006552119393</v>
      </c>
      <c r="L10384" s="16">
        <f ca="1">J10384*Table3[[#This Row],[QUANTITY]]</f>
        <v>908</v>
      </c>
      <c r="M10384" s="16">
        <f ca="1">K10384*Table3[[#This Row],[QUANTITY]]*(1-Table3[[#This Row],[DISCOUNT %]])</f>
        <v>1147.8374005567373</v>
      </c>
      <c r="N10384" s="3">
        <f>DAY(Table3[[#This Row],[DATE]])</f>
        <v>5</v>
      </c>
      <c r="O10384" s="3" t="str">
        <f>TEXT(Table3[[#This Row],[DATE]],"mmm")</f>
        <v>Jun</v>
      </c>
      <c r="P10384" s="3">
        <f>YEAR(Table3[[#This Row],[DATE]])</f>
        <v>2049</v>
      </c>
    </row>
    <row r="10385" spans="1:16" x14ac:dyDescent="0.3">
      <c r="A10385" s="6">
        <v>54580</v>
      </c>
      <c r="B10385" s="7" t="s">
        <v>1995</v>
      </c>
      <c r="C10385" s="9">
        <f t="shared" ca="1" si="324"/>
        <v>7</v>
      </c>
      <c r="D10385" s="9" t="s">
        <v>2116</v>
      </c>
      <c r="E10385" s="9" t="s">
        <v>2118</v>
      </c>
      <c r="F10385" s="10">
        <f t="shared" ca="1" si="325"/>
        <v>2.1237121577988672E-2</v>
      </c>
      <c r="G10385" s="3" t="str">
        <f>VLOOKUP(Table3[[#This Row],[PRODUCT ID]],Table1[[PRODUCT]:[SELLING PRICE]],1,FALSE)</f>
        <v>Product943</v>
      </c>
      <c r="H10385" s="3" t="str">
        <f>VLOOKUP(Table3[[#This Row],[PRODUCT ID]],Table1[[PRODUCT]:[SELLING PRICE]],2,FALSE)</f>
        <v>Category2</v>
      </c>
      <c r="I10385" s="3" t="str">
        <f>VLOOKUP(Table3[[#This Row],[PRODUCT ID]],Table1[[PRODUCT]:[SELLING PRICE]],3,FALSE)</f>
        <v>No</v>
      </c>
      <c r="J10385" s="16">
        <f ca="1">VLOOKUP(Table3[[#This Row],[PRODUCT ID]],Table1[[PRODUCT]:[SELLING PRICE]],4,FALSE)</f>
        <v>105</v>
      </c>
      <c r="K10385" s="16">
        <f ca="1">VLOOKUP(Table3[[#This Row],[PRODUCT ID]],Table1[[PRODUCT]:[SELLING PRICE]],5,FALSE)</f>
        <v>220.12176748206468</v>
      </c>
      <c r="L10385" s="16">
        <f ca="1">J10385*Table3[[#This Row],[QUANTITY]]</f>
        <v>735</v>
      </c>
      <c r="M10385" s="16">
        <f ca="1">K10385*Table3[[#This Row],[QUANTITY]]*(1-Table3[[#This Row],[DISCOUNT %]])</f>
        <v>1508.1291032086044</v>
      </c>
      <c r="N10385" s="3">
        <f>DAY(Table3[[#This Row],[DATE]])</f>
        <v>6</v>
      </c>
      <c r="O10385" s="3" t="str">
        <f>TEXT(Table3[[#This Row],[DATE]],"mmm")</f>
        <v>Jun</v>
      </c>
      <c r="P10385" s="3">
        <f>YEAR(Table3[[#This Row],[DATE]])</f>
        <v>2049</v>
      </c>
    </row>
    <row r="10386" spans="1:16" x14ac:dyDescent="0.3">
      <c r="A10386" s="6">
        <v>54581</v>
      </c>
      <c r="B10386" s="7" t="s">
        <v>1996</v>
      </c>
      <c r="C10386" s="9">
        <f t="shared" ca="1" si="324"/>
        <v>4</v>
      </c>
      <c r="D10386" s="9" t="s">
        <v>2115</v>
      </c>
      <c r="E10386" s="9" t="s">
        <v>2116</v>
      </c>
      <c r="F10386" s="10">
        <f t="shared" ca="1" si="325"/>
        <v>8.54963100568603E-2</v>
      </c>
      <c r="G10386" s="3" t="str">
        <f>VLOOKUP(Table3[[#This Row],[PRODUCT ID]],Table1[[PRODUCT]:[SELLING PRICE]],1,FALSE)</f>
        <v>Product944</v>
      </c>
      <c r="H10386" s="3" t="str">
        <f>VLOOKUP(Table3[[#This Row],[PRODUCT ID]],Table1[[PRODUCT]:[SELLING PRICE]],2,FALSE)</f>
        <v>Category3</v>
      </c>
      <c r="I10386" s="3" t="str">
        <f>VLOOKUP(Table3[[#This Row],[PRODUCT ID]],Table1[[PRODUCT]:[SELLING PRICE]],3,FALSE)</f>
        <v>No</v>
      </c>
      <c r="J10386" s="16">
        <f ca="1">VLOOKUP(Table3[[#This Row],[PRODUCT ID]],Table1[[PRODUCT]:[SELLING PRICE]],4,FALSE)</f>
        <v>83</v>
      </c>
      <c r="K10386" s="16">
        <f ca="1">VLOOKUP(Table3[[#This Row],[PRODUCT ID]],Table1[[PRODUCT]:[SELLING PRICE]],5,FALSE)</f>
        <v>123.23919104398621</v>
      </c>
      <c r="L10386" s="16">
        <f ca="1">J10386*Table3[[#This Row],[QUANTITY]]</f>
        <v>332</v>
      </c>
      <c r="M10386" s="16">
        <f ca="1">K10386*Table3[[#This Row],[QUANTITY]]*(1-Table3[[#This Row],[DISCOUNT %]])</f>
        <v>450.81077982133166</v>
      </c>
      <c r="N10386" s="3">
        <f>DAY(Table3[[#This Row],[DATE]])</f>
        <v>7</v>
      </c>
      <c r="O10386" s="3" t="str">
        <f>TEXT(Table3[[#This Row],[DATE]],"mmm")</f>
        <v>Jun</v>
      </c>
      <c r="P10386" s="3">
        <f>YEAR(Table3[[#This Row],[DATE]])</f>
        <v>2049</v>
      </c>
    </row>
    <row r="10387" spans="1:16" x14ac:dyDescent="0.3">
      <c r="A10387" s="6">
        <v>54582</v>
      </c>
      <c r="B10387" s="7" t="s">
        <v>1997</v>
      </c>
      <c r="C10387" s="9">
        <f t="shared" ca="1" si="324"/>
        <v>9</v>
      </c>
      <c r="D10387" s="9" t="s">
        <v>2116</v>
      </c>
      <c r="E10387" s="9" t="s">
        <v>2116</v>
      </c>
      <c r="F10387" s="10">
        <f t="shared" ca="1" si="325"/>
        <v>3.4039528336394086E-2</v>
      </c>
      <c r="G10387" s="3" t="str">
        <f>VLOOKUP(Table3[[#This Row],[PRODUCT ID]],Table1[[PRODUCT]:[SELLING PRICE]],1,FALSE)</f>
        <v>Product945</v>
      </c>
      <c r="H10387" s="3" t="str">
        <f>VLOOKUP(Table3[[#This Row],[PRODUCT ID]],Table1[[PRODUCT]:[SELLING PRICE]],2,FALSE)</f>
        <v>Category4</v>
      </c>
      <c r="I10387" s="3" t="str">
        <f>VLOOKUP(Table3[[#This Row],[PRODUCT ID]],Table1[[PRODUCT]:[SELLING PRICE]],3,FALSE)</f>
        <v>Ft</v>
      </c>
      <c r="J10387" s="16">
        <f ca="1">VLOOKUP(Table3[[#This Row],[PRODUCT ID]],Table1[[PRODUCT]:[SELLING PRICE]],4,FALSE)</f>
        <v>246</v>
      </c>
      <c r="K10387" s="16">
        <f ca="1">VLOOKUP(Table3[[#This Row],[PRODUCT ID]],Table1[[PRODUCT]:[SELLING PRICE]],5,FALSE)</f>
        <v>211.99966069382114</v>
      </c>
      <c r="L10387" s="16">
        <f ca="1">J10387*Table3[[#This Row],[QUANTITY]]</f>
        <v>2214</v>
      </c>
      <c r="M10387" s="16">
        <f ca="1">K10387*Table3[[#This Row],[QUANTITY]]*(1-Table3[[#This Row],[DISCOUNT %]])</f>
        <v>1843.0496301269509</v>
      </c>
      <c r="N10387" s="3">
        <f>DAY(Table3[[#This Row],[DATE]])</f>
        <v>8</v>
      </c>
      <c r="O10387" s="3" t="str">
        <f>TEXT(Table3[[#This Row],[DATE]],"mmm")</f>
        <v>Jun</v>
      </c>
      <c r="P10387" s="3">
        <f>YEAR(Table3[[#This Row],[DATE]])</f>
        <v>2049</v>
      </c>
    </row>
    <row r="10388" spans="1:16" x14ac:dyDescent="0.3">
      <c r="A10388" s="6">
        <v>54583</v>
      </c>
      <c r="B10388" s="7" t="s">
        <v>1998</v>
      </c>
      <c r="C10388" s="9">
        <f t="shared" ca="1" si="324"/>
        <v>2</v>
      </c>
      <c r="D10388" s="9" t="s">
        <v>2117</v>
      </c>
      <c r="E10388" s="9" t="s">
        <v>2116</v>
      </c>
      <c r="F10388" s="10">
        <f t="shared" ca="1" si="325"/>
        <v>6.1967372475699731E-4</v>
      </c>
      <c r="G10388" s="3" t="str">
        <f>VLOOKUP(Table3[[#This Row],[PRODUCT ID]],Table1[[PRODUCT]:[SELLING PRICE]],1,FALSE)</f>
        <v>Product946</v>
      </c>
      <c r="H10388" s="3" t="str">
        <f>VLOOKUP(Table3[[#This Row],[PRODUCT ID]],Table1[[PRODUCT]:[SELLING PRICE]],2,FALSE)</f>
        <v>Category5</v>
      </c>
      <c r="I10388" s="3" t="str">
        <f>VLOOKUP(Table3[[#This Row],[PRODUCT ID]],Table1[[PRODUCT]:[SELLING PRICE]],3,FALSE)</f>
        <v>No</v>
      </c>
      <c r="J10388" s="16">
        <f ca="1">VLOOKUP(Table3[[#This Row],[PRODUCT ID]],Table1[[PRODUCT]:[SELLING PRICE]],4,FALSE)</f>
        <v>6</v>
      </c>
      <c r="K10388" s="16">
        <f ca="1">VLOOKUP(Table3[[#This Row],[PRODUCT ID]],Table1[[PRODUCT]:[SELLING PRICE]],5,FALSE)</f>
        <v>267.99674202505224</v>
      </c>
      <c r="L10388" s="16">
        <f ca="1">J10388*Table3[[#This Row],[QUANTITY]]</f>
        <v>12</v>
      </c>
      <c r="M10388" s="16">
        <f ca="1">K10388*Table3[[#This Row],[QUANTITY]]*(1-Table3[[#This Row],[DISCOUNT %]])</f>
        <v>535.66134297139763</v>
      </c>
      <c r="N10388" s="3">
        <f>DAY(Table3[[#This Row],[DATE]])</f>
        <v>9</v>
      </c>
      <c r="O10388" s="3" t="str">
        <f>TEXT(Table3[[#This Row],[DATE]],"mmm")</f>
        <v>Jun</v>
      </c>
      <c r="P10388" s="3">
        <f>YEAR(Table3[[#This Row],[DATE]])</f>
        <v>2049</v>
      </c>
    </row>
    <row r="10389" spans="1:16" x14ac:dyDescent="0.3">
      <c r="A10389" s="6">
        <v>54584</v>
      </c>
      <c r="B10389" s="7" t="s">
        <v>1999</v>
      </c>
      <c r="C10389" s="9">
        <f t="shared" ca="1" si="324"/>
        <v>1</v>
      </c>
      <c r="D10389" s="9" t="s">
        <v>2115</v>
      </c>
      <c r="E10389" s="9" t="s">
        <v>2116</v>
      </c>
      <c r="F10389" s="10">
        <f t="shared" ca="1" si="325"/>
        <v>8.6258324518319381E-3</v>
      </c>
      <c r="G10389" s="3" t="str">
        <f>VLOOKUP(Table3[[#This Row],[PRODUCT ID]],Table1[[PRODUCT]:[SELLING PRICE]],1,FALSE)</f>
        <v>Product947</v>
      </c>
      <c r="H10389" s="3" t="str">
        <f>VLOOKUP(Table3[[#This Row],[PRODUCT ID]],Table1[[PRODUCT]:[SELLING PRICE]],2,FALSE)</f>
        <v>Category1</v>
      </c>
      <c r="I10389" s="3" t="str">
        <f>VLOOKUP(Table3[[#This Row],[PRODUCT ID]],Table1[[PRODUCT]:[SELLING PRICE]],3,FALSE)</f>
        <v>Kg</v>
      </c>
      <c r="J10389" s="16">
        <f ca="1">VLOOKUP(Table3[[#This Row],[PRODUCT ID]],Table1[[PRODUCT]:[SELLING PRICE]],4,FALSE)</f>
        <v>20</v>
      </c>
      <c r="K10389" s="16">
        <f ca="1">VLOOKUP(Table3[[#This Row],[PRODUCT ID]],Table1[[PRODUCT]:[SELLING PRICE]],5,FALSE)</f>
        <v>121.01931846084695</v>
      </c>
      <c r="L10389" s="16">
        <f ca="1">J10389*Table3[[#This Row],[QUANTITY]]</f>
        <v>20</v>
      </c>
      <c r="M10389" s="16">
        <f ca="1">K10389*Table3[[#This Row],[QUANTITY]]*(1-Table3[[#This Row],[DISCOUNT %]])</f>
        <v>119.97542609636879</v>
      </c>
      <c r="N10389" s="3">
        <f>DAY(Table3[[#This Row],[DATE]])</f>
        <v>10</v>
      </c>
      <c r="O10389" s="3" t="str">
        <f>TEXT(Table3[[#This Row],[DATE]],"mmm")</f>
        <v>Jun</v>
      </c>
      <c r="P10389" s="3">
        <f>YEAR(Table3[[#This Row],[DATE]])</f>
        <v>2049</v>
      </c>
    </row>
    <row r="10390" spans="1:16" x14ac:dyDescent="0.3">
      <c r="A10390" s="6">
        <v>54585</v>
      </c>
      <c r="B10390" s="7" t="s">
        <v>2000</v>
      </c>
      <c r="C10390" s="9">
        <f t="shared" ca="1" si="324"/>
        <v>9</v>
      </c>
      <c r="D10390" s="9" t="s">
        <v>2115</v>
      </c>
      <c r="E10390" s="9" t="s">
        <v>2118</v>
      </c>
      <c r="F10390" s="10">
        <f t="shared" ca="1" si="325"/>
        <v>6.1661978099442231E-2</v>
      </c>
      <c r="G10390" s="3" t="str">
        <f>VLOOKUP(Table3[[#This Row],[PRODUCT ID]],Table1[[PRODUCT]:[SELLING PRICE]],1,FALSE)</f>
        <v>Product948</v>
      </c>
      <c r="H10390" s="3" t="str">
        <f>VLOOKUP(Table3[[#This Row],[PRODUCT ID]],Table1[[PRODUCT]:[SELLING PRICE]],2,FALSE)</f>
        <v>Category2</v>
      </c>
      <c r="I10390" s="3" t="str">
        <f>VLOOKUP(Table3[[#This Row],[PRODUCT ID]],Table1[[PRODUCT]:[SELLING PRICE]],3,FALSE)</f>
        <v>Kg</v>
      </c>
      <c r="J10390" s="16">
        <f ca="1">VLOOKUP(Table3[[#This Row],[PRODUCT ID]],Table1[[PRODUCT]:[SELLING PRICE]],4,FALSE)</f>
        <v>207</v>
      </c>
      <c r="K10390" s="16">
        <f ca="1">VLOOKUP(Table3[[#This Row],[PRODUCT ID]],Table1[[PRODUCT]:[SELLING PRICE]],5,FALSE)</f>
        <v>159.89931022729982</v>
      </c>
      <c r="L10390" s="16">
        <f ca="1">J10390*Table3[[#This Row],[QUANTITY]]</f>
        <v>1863</v>
      </c>
      <c r="M10390" s="16">
        <f ca="1">K10390*Table3[[#This Row],[QUANTITY]]*(1-Table3[[#This Row],[DISCOUNT %]])</f>
        <v>1350.3564221575334</v>
      </c>
      <c r="N10390" s="3">
        <f>DAY(Table3[[#This Row],[DATE]])</f>
        <v>11</v>
      </c>
      <c r="O10390" s="3" t="str">
        <f>TEXT(Table3[[#This Row],[DATE]],"mmm")</f>
        <v>Jun</v>
      </c>
      <c r="P10390" s="3">
        <f>YEAR(Table3[[#This Row],[DATE]])</f>
        <v>2049</v>
      </c>
    </row>
    <row r="10391" spans="1:16" x14ac:dyDescent="0.3">
      <c r="A10391" s="6">
        <v>54586</v>
      </c>
      <c r="B10391" s="7" t="s">
        <v>2001</v>
      </c>
      <c r="C10391" s="9">
        <f t="shared" ca="1" si="324"/>
        <v>4</v>
      </c>
      <c r="D10391" s="9" t="s">
        <v>2115</v>
      </c>
      <c r="E10391" s="9" t="s">
        <v>2116</v>
      </c>
      <c r="F10391" s="10">
        <f t="shared" ca="1" si="325"/>
        <v>9.7402922436945857E-2</v>
      </c>
      <c r="G10391" s="3" t="str">
        <f>VLOOKUP(Table3[[#This Row],[PRODUCT ID]],Table1[[PRODUCT]:[SELLING PRICE]],1,FALSE)</f>
        <v>Product949</v>
      </c>
      <c r="H10391" s="3" t="str">
        <f>VLOOKUP(Table3[[#This Row],[PRODUCT ID]],Table1[[PRODUCT]:[SELLING PRICE]],2,FALSE)</f>
        <v>Category3</v>
      </c>
      <c r="I10391" s="3" t="str">
        <f>VLOOKUP(Table3[[#This Row],[PRODUCT ID]],Table1[[PRODUCT]:[SELLING PRICE]],3,FALSE)</f>
        <v>Lt</v>
      </c>
      <c r="J10391" s="16">
        <f ca="1">VLOOKUP(Table3[[#This Row],[PRODUCT ID]],Table1[[PRODUCT]:[SELLING PRICE]],4,FALSE)</f>
        <v>130</v>
      </c>
      <c r="K10391" s="16">
        <f ca="1">VLOOKUP(Table3[[#This Row],[PRODUCT ID]],Table1[[PRODUCT]:[SELLING PRICE]],5,FALSE)</f>
        <v>30.370460841169738</v>
      </c>
      <c r="L10391" s="16">
        <f ca="1">J10391*Table3[[#This Row],[QUANTITY]]</f>
        <v>520</v>
      </c>
      <c r="M10391" s="16">
        <f ca="1">K10391*Table3[[#This Row],[QUANTITY]]*(1-Table3[[#This Row],[DISCOUNT %]])</f>
        <v>109.64915679793192</v>
      </c>
      <c r="N10391" s="3">
        <f>DAY(Table3[[#This Row],[DATE]])</f>
        <v>12</v>
      </c>
      <c r="O10391" s="3" t="str">
        <f>TEXT(Table3[[#This Row],[DATE]],"mmm")</f>
        <v>Jun</v>
      </c>
      <c r="P10391" s="3">
        <f>YEAR(Table3[[#This Row],[DATE]])</f>
        <v>2049</v>
      </c>
    </row>
    <row r="10392" spans="1:16" x14ac:dyDescent="0.3">
      <c r="A10392" s="6">
        <v>54587</v>
      </c>
      <c r="B10392" s="7" t="s">
        <v>2002</v>
      </c>
      <c r="C10392" s="9">
        <f t="shared" ca="1" si="324"/>
        <v>1</v>
      </c>
      <c r="D10392" s="9" t="s">
        <v>2116</v>
      </c>
      <c r="E10392" s="9" t="s">
        <v>2116</v>
      </c>
      <c r="F10392" s="10">
        <f t="shared" ca="1" si="325"/>
        <v>3.9027969261071663E-3</v>
      </c>
      <c r="G10392" s="3" t="str">
        <f>VLOOKUP(Table3[[#This Row],[PRODUCT ID]],Table1[[PRODUCT]:[SELLING PRICE]],1,FALSE)</f>
        <v>Product950</v>
      </c>
      <c r="H10392" s="3" t="str">
        <f>VLOOKUP(Table3[[#This Row],[PRODUCT ID]],Table1[[PRODUCT]:[SELLING PRICE]],2,FALSE)</f>
        <v>Category4</v>
      </c>
      <c r="I10392" s="3" t="str">
        <f>VLOOKUP(Table3[[#This Row],[PRODUCT ID]],Table1[[PRODUCT]:[SELLING PRICE]],3,FALSE)</f>
        <v>Kg</v>
      </c>
      <c r="J10392" s="16">
        <f ca="1">VLOOKUP(Table3[[#This Row],[PRODUCT ID]],Table1[[PRODUCT]:[SELLING PRICE]],4,FALSE)</f>
        <v>242</v>
      </c>
      <c r="K10392" s="16">
        <f ca="1">VLOOKUP(Table3[[#This Row],[PRODUCT ID]],Table1[[PRODUCT]:[SELLING PRICE]],5,FALSE)</f>
        <v>177.04764255722975</v>
      </c>
      <c r="L10392" s="16">
        <f ca="1">J10392*Table3[[#This Row],[QUANTITY]]</f>
        <v>242</v>
      </c>
      <c r="M10392" s="16">
        <f ca="1">K10392*Table3[[#This Row],[QUANTITY]]*(1-Table3[[#This Row],[DISCOUNT %]])</f>
        <v>176.35666156208288</v>
      </c>
      <c r="N10392" s="3">
        <f>DAY(Table3[[#This Row],[DATE]])</f>
        <v>13</v>
      </c>
      <c r="O10392" s="3" t="str">
        <f>TEXT(Table3[[#This Row],[DATE]],"mmm")</f>
        <v>Jun</v>
      </c>
      <c r="P10392" s="3">
        <f>YEAR(Table3[[#This Row],[DATE]])</f>
        <v>2049</v>
      </c>
    </row>
    <row r="10393" spans="1:16" x14ac:dyDescent="0.3">
      <c r="A10393" s="6">
        <v>54588</v>
      </c>
      <c r="B10393" s="7" t="s">
        <v>2003</v>
      </c>
      <c r="C10393" s="9">
        <f t="shared" ca="1" si="324"/>
        <v>7</v>
      </c>
      <c r="D10393" s="9" t="s">
        <v>2116</v>
      </c>
      <c r="E10393" s="9" t="s">
        <v>2116</v>
      </c>
      <c r="F10393" s="10">
        <f t="shared" ca="1" si="325"/>
        <v>5.3970519808916366E-2</v>
      </c>
      <c r="G10393" s="3" t="str">
        <f>VLOOKUP(Table3[[#This Row],[PRODUCT ID]],Table1[[PRODUCT]:[SELLING PRICE]],1,FALSE)</f>
        <v>Product951</v>
      </c>
      <c r="H10393" s="3" t="str">
        <f>VLOOKUP(Table3[[#This Row],[PRODUCT ID]],Table1[[PRODUCT]:[SELLING PRICE]],2,FALSE)</f>
        <v>Category5</v>
      </c>
      <c r="I10393" s="3" t="str">
        <f>VLOOKUP(Table3[[#This Row],[PRODUCT ID]],Table1[[PRODUCT]:[SELLING PRICE]],3,FALSE)</f>
        <v>Lt</v>
      </c>
      <c r="J10393" s="16">
        <f ca="1">VLOOKUP(Table3[[#This Row],[PRODUCT ID]],Table1[[PRODUCT]:[SELLING PRICE]],4,FALSE)</f>
        <v>164</v>
      </c>
      <c r="K10393" s="16">
        <f ca="1">VLOOKUP(Table3[[#This Row],[PRODUCT ID]],Table1[[PRODUCT]:[SELLING PRICE]],5,FALSE)</f>
        <v>28.063061352423674</v>
      </c>
      <c r="L10393" s="16">
        <f ca="1">J10393*Table3[[#This Row],[QUANTITY]]</f>
        <v>1148</v>
      </c>
      <c r="M10393" s="16">
        <f ca="1">K10393*Table3[[#This Row],[QUANTITY]]*(1-Table3[[#This Row],[DISCOUNT %]])</f>
        <v>185.83938340662698</v>
      </c>
      <c r="N10393" s="3">
        <f>DAY(Table3[[#This Row],[DATE]])</f>
        <v>14</v>
      </c>
      <c r="O10393" s="3" t="str">
        <f>TEXT(Table3[[#This Row],[DATE]],"mmm")</f>
        <v>Jun</v>
      </c>
      <c r="P10393" s="3">
        <f>YEAR(Table3[[#This Row],[DATE]])</f>
        <v>2049</v>
      </c>
    </row>
    <row r="10394" spans="1:16" x14ac:dyDescent="0.3">
      <c r="A10394" s="6">
        <v>54589</v>
      </c>
      <c r="B10394" s="7" t="s">
        <v>2004</v>
      </c>
      <c r="C10394" s="9">
        <f t="shared" ca="1" si="324"/>
        <v>5</v>
      </c>
      <c r="D10394" s="9" t="s">
        <v>2116</v>
      </c>
      <c r="E10394" s="9" t="s">
        <v>2116</v>
      </c>
      <c r="F10394" s="10">
        <f t="shared" ca="1" si="325"/>
        <v>5.2716497651435372E-2</v>
      </c>
      <c r="G10394" s="3" t="str">
        <f>VLOOKUP(Table3[[#This Row],[PRODUCT ID]],Table1[[PRODUCT]:[SELLING PRICE]],1,FALSE)</f>
        <v>Product952</v>
      </c>
      <c r="H10394" s="3" t="str">
        <f>VLOOKUP(Table3[[#This Row],[PRODUCT ID]],Table1[[PRODUCT]:[SELLING PRICE]],2,FALSE)</f>
        <v>Category1</v>
      </c>
      <c r="I10394" s="3" t="str">
        <f>VLOOKUP(Table3[[#This Row],[PRODUCT ID]],Table1[[PRODUCT]:[SELLING PRICE]],3,FALSE)</f>
        <v>Ft</v>
      </c>
      <c r="J10394" s="16">
        <f ca="1">VLOOKUP(Table3[[#This Row],[PRODUCT ID]],Table1[[PRODUCT]:[SELLING PRICE]],4,FALSE)</f>
        <v>110</v>
      </c>
      <c r="K10394" s="16">
        <f ca="1">VLOOKUP(Table3[[#This Row],[PRODUCT ID]],Table1[[PRODUCT]:[SELLING PRICE]],5,FALSE)</f>
        <v>198.08233490698532</v>
      </c>
      <c r="L10394" s="16">
        <f ca="1">J10394*Table3[[#This Row],[QUANTITY]]</f>
        <v>550</v>
      </c>
      <c r="M10394" s="16">
        <f ca="1">K10394*Table3[[#This Row],[QUANTITY]]*(1-Table3[[#This Row],[DISCOUNT %]])</f>
        <v>938.20063982035197</v>
      </c>
      <c r="N10394" s="3">
        <f>DAY(Table3[[#This Row],[DATE]])</f>
        <v>15</v>
      </c>
      <c r="O10394" s="3" t="str">
        <f>TEXT(Table3[[#This Row],[DATE]],"mmm")</f>
        <v>Jun</v>
      </c>
      <c r="P10394" s="3">
        <f>YEAR(Table3[[#This Row],[DATE]])</f>
        <v>2049</v>
      </c>
    </row>
    <row r="10395" spans="1:16" x14ac:dyDescent="0.3">
      <c r="A10395" s="6">
        <v>54590</v>
      </c>
      <c r="B10395" s="7" t="s">
        <v>2005</v>
      </c>
      <c r="C10395" s="9">
        <f t="shared" ca="1" si="324"/>
        <v>2</v>
      </c>
      <c r="D10395" s="9" t="s">
        <v>2115</v>
      </c>
      <c r="E10395" s="9" t="s">
        <v>2116</v>
      </c>
      <c r="F10395" s="10">
        <f t="shared" ca="1" si="325"/>
        <v>4.395816646105543E-2</v>
      </c>
      <c r="G10395" s="3" t="str">
        <f>VLOOKUP(Table3[[#This Row],[PRODUCT ID]],Table1[[PRODUCT]:[SELLING PRICE]],1,FALSE)</f>
        <v>Product953</v>
      </c>
      <c r="H10395" s="3" t="str">
        <f>VLOOKUP(Table3[[#This Row],[PRODUCT ID]],Table1[[PRODUCT]:[SELLING PRICE]],2,FALSE)</f>
        <v>Category2</v>
      </c>
      <c r="I10395" s="3" t="str">
        <f>VLOOKUP(Table3[[#This Row],[PRODUCT ID]],Table1[[PRODUCT]:[SELLING PRICE]],3,FALSE)</f>
        <v>Kg</v>
      </c>
      <c r="J10395" s="16">
        <f ca="1">VLOOKUP(Table3[[#This Row],[PRODUCT ID]],Table1[[PRODUCT]:[SELLING PRICE]],4,FALSE)</f>
        <v>173</v>
      </c>
      <c r="K10395" s="16">
        <f ca="1">VLOOKUP(Table3[[#This Row],[PRODUCT ID]],Table1[[PRODUCT]:[SELLING PRICE]],5,FALSE)</f>
        <v>124.68329584089643</v>
      </c>
      <c r="L10395" s="16">
        <f ca="1">J10395*Table3[[#This Row],[QUANTITY]]</f>
        <v>346</v>
      </c>
      <c r="M10395" s="16">
        <f ca="1">K10395*Table3[[#This Row],[QUANTITY]]*(1-Table3[[#This Row],[DISCOUNT %]])</f>
        <v>238.40489353481857</v>
      </c>
      <c r="N10395" s="3">
        <f>DAY(Table3[[#This Row],[DATE]])</f>
        <v>16</v>
      </c>
      <c r="O10395" s="3" t="str">
        <f>TEXT(Table3[[#This Row],[DATE]],"mmm")</f>
        <v>Jun</v>
      </c>
      <c r="P10395" s="3">
        <f>YEAR(Table3[[#This Row],[DATE]])</f>
        <v>2049</v>
      </c>
    </row>
    <row r="10396" spans="1:16" x14ac:dyDescent="0.3">
      <c r="A10396" s="6">
        <v>54591</v>
      </c>
      <c r="B10396" s="7" t="s">
        <v>2006</v>
      </c>
      <c r="C10396" s="9">
        <f t="shared" ca="1" si="324"/>
        <v>11</v>
      </c>
      <c r="D10396" s="9" t="s">
        <v>2117</v>
      </c>
      <c r="E10396" s="9" t="s">
        <v>2118</v>
      </c>
      <c r="F10396" s="10">
        <f t="shared" ca="1" si="325"/>
        <v>6.4856838346589799E-2</v>
      </c>
      <c r="G10396" s="3" t="str">
        <f>VLOOKUP(Table3[[#This Row],[PRODUCT ID]],Table1[[PRODUCT]:[SELLING PRICE]],1,FALSE)</f>
        <v>Product954</v>
      </c>
      <c r="H10396" s="3" t="str">
        <f>VLOOKUP(Table3[[#This Row],[PRODUCT ID]],Table1[[PRODUCT]:[SELLING PRICE]],2,FALSE)</f>
        <v>Category3</v>
      </c>
      <c r="I10396" s="3" t="str">
        <f>VLOOKUP(Table3[[#This Row],[PRODUCT ID]],Table1[[PRODUCT]:[SELLING PRICE]],3,FALSE)</f>
        <v>No</v>
      </c>
      <c r="J10396" s="16">
        <f ca="1">VLOOKUP(Table3[[#This Row],[PRODUCT ID]],Table1[[PRODUCT]:[SELLING PRICE]],4,FALSE)</f>
        <v>102</v>
      </c>
      <c r="K10396" s="16">
        <f ca="1">VLOOKUP(Table3[[#This Row],[PRODUCT ID]],Table1[[PRODUCT]:[SELLING PRICE]],5,FALSE)</f>
        <v>40.360043918388811</v>
      </c>
      <c r="L10396" s="16">
        <f ca="1">J10396*Table3[[#This Row],[QUANTITY]]</f>
        <v>1122</v>
      </c>
      <c r="M10396" s="16">
        <f ca="1">K10396*Table3[[#This Row],[QUANTITY]]*(1-Table3[[#This Row],[DISCOUNT %]])</f>
        <v>415.16660981743865</v>
      </c>
      <c r="N10396" s="3">
        <f>DAY(Table3[[#This Row],[DATE]])</f>
        <v>17</v>
      </c>
      <c r="O10396" s="3" t="str">
        <f>TEXT(Table3[[#This Row],[DATE]],"mmm")</f>
        <v>Jun</v>
      </c>
      <c r="P10396" s="3">
        <f>YEAR(Table3[[#This Row],[DATE]])</f>
        <v>2049</v>
      </c>
    </row>
    <row r="10397" spans="1:16" x14ac:dyDescent="0.3">
      <c r="A10397" s="6">
        <v>54592</v>
      </c>
      <c r="B10397" s="7" t="s">
        <v>2007</v>
      </c>
      <c r="C10397" s="9">
        <f t="shared" ca="1" si="324"/>
        <v>4</v>
      </c>
      <c r="D10397" s="9" t="s">
        <v>2117</v>
      </c>
      <c r="E10397" s="9" t="s">
        <v>2118</v>
      </c>
      <c r="F10397" s="10">
        <f t="shared" ca="1" si="325"/>
        <v>4.0740456573629603E-2</v>
      </c>
      <c r="G10397" s="3" t="str">
        <f>VLOOKUP(Table3[[#This Row],[PRODUCT ID]],Table1[[PRODUCT]:[SELLING PRICE]],1,FALSE)</f>
        <v>Product955</v>
      </c>
      <c r="H10397" s="3" t="str">
        <f>VLOOKUP(Table3[[#This Row],[PRODUCT ID]],Table1[[PRODUCT]:[SELLING PRICE]],2,FALSE)</f>
        <v>Category4</v>
      </c>
      <c r="I10397" s="3" t="str">
        <f>VLOOKUP(Table3[[#This Row],[PRODUCT ID]],Table1[[PRODUCT]:[SELLING PRICE]],3,FALSE)</f>
        <v>No</v>
      </c>
      <c r="J10397" s="16">
        <f ca="1">VLOOKUP(Table3[[#This Row],[PRODUCT ID]],Table1[[PRODUCT]:[SELLING PRICE]],4,FALSE)</f>
        <v>123</v>
      </c>
      <c r="K10397" s="16">
        <f ca="1">VLOOKUP(Table3[[#This Row],[PRODUCT ID]],Table1[[PRODUCT]:[SELLING PRICE]],5,FALSE)</f>
        <v>178.95928241010262</v>
      </c>
      <c r="L10397" s="16">
        <f ca="1">J10397*Table3[[#This Row],[QUANTITY]]</f>
        <v>492</v>
      </c>
      <c r="M10397" s="16">
        <f ca="1">K10397*Table3[[#This Row],[QUANTITY]]*(1-Table3[[#This Row],[DISCOUNT %]])</f>
        <v>686.67359814650365</v>
      </c>
      <c r="N10397" s="3">
        <f>DAY(Table3[[#This Row],[DATE]])</f>
        <v>18</v>
      </c>
      <c r="O10397" s="3" t="str">
        <f>TEXT(Table3[[#This Row],[DATE]],"mmm")</f>
        <v>Jun</v>
      </c>
      <c r="P10397" s="3">
        <f>YEAR(Table3[[#This Row],[DATE]])</f>
        <v>2049</v>
      </c>
    </row>
    <row r="10398" spans="1:16" x14ac:dyDescent="0.3">
      <c r="A10398" s="6">
        <v>54593</v>
      </c>
      <c r="B10398" s="7" t="s">
        <v>2008</v>
      </c>
      <c r="C10398" s="9">
        <f t="shared" ca="1" si="324"/>
        <v>11</v>
      </c>
      <c r="D10398" s="9" t="s">
        <v>2116</v>
      </c>
      <c r="E10398" s="9" t="s">
        <v>2116</v>
      </c>
      <c r="F10398" s="10">
        <f t="shared" ca="1" si="325"/>
        <v>3.2184835862070271E-2</v>
      </c>
      <c r="G10398" s="3" t="str">
        <f>VLOOKUP(Table3[[#This Row],[PRODUCT ID]],Table1[[PRODUCT]:[SELLING PRICE]],1,FALSE)</f>
        <v>Product956</v>
      </c>
      <c r="H10398" s="3" t="str">
        <f>VLOOKUP(Table3[[#This Row],[PRODUCT ID]],Table1[[PRODUCT]:[SELLING PRICE]],2,FALSE)</f>
        <v>Category5</v>
      </c>
      <c r="I10398" s="3" t="str">
        <f>VLOOKUP(Table3[[#This Row],[PRODUCT ID]],Table1[[PRODUCT]:[SELLING PRICE]],3,FALSE)</f>
        <v>Ft</v>
      </c>
      <c r="J10398" s="16">
        <f ca="1">VLOOKUP(Table3[[#This Row],[PRODUCT ID]],Table1[[PRODUCT]:[SELLING PRICE]],4,FALSE)</f>
        <v>126</v>
      </c>
      <c r="K10398" s="16">
        <f ca="1">VLOOKUP(Table3[[#This Row],[PRODUCT ID]],Table1[[PRODUCT]:[SELLING PRICE]],5,FALSE)</f>
        <v>77.950696691693068</v>
      </c>
      <c r="L10398" s="16">
        <f ca="1">J10398*Table3[[#This Row],[QUANTITY]]</f>
        <v>1386</v>
      </c>
      <c r="M10398" s="16">
        <f ca="1">K10398*Table3[[#This Row],[QUANTITY]]*(1-Table3[[#This Row],[DISCOUNT %]])</f>
        <v>829.86052944670598</v>
      </c>
      <c r="N10398" s="3">
        <f>DAY(Table3[[#This Row],[DATE]])</f>
        <v>19</v>
      </c>
      <c r="O10398" s="3" t="str">
        <f>TEXT(Table3[[#This Row],[DATE]],"mmm")</f>
        <v>Jun</v>
      </c>
      <c r="P10398" s="3">
        <f>YEAR(Table3[[#This Row],[DATE]])</f>
        <v>2049</v>
      </c>
    </row>
    <row r="10399" spans="1:16" x14ac:dyDescent="0.3">
      <c r="A10399" s="6">
        <v>54594</v>
      </c>
      <c r="B10399" s="7" t="s">
        <v>2009</v>
      </c>
      <c r="C10399" s="9">
        <f t="shared" ca="1" si="324"/>
        <v>1</v>
      </c>
      <c r="D10399" s="9" t="s">
        <v>2116</v>
      </c>
      <c r="E10399" s="9" t="s">
        <v>2116</v>
      </c>
      <c r="F10399" s="10">
        <f t="shared" ca="1" si="325"/>
        <v>3.3215416022017379E-2</v>
      </c>
      <c r="G10399" s="3" t="str">
        <f>VLOOKUP(Table3[[#This Row],[PRODUCT ID]],Table1[[PRODUCT]:[SELLING PRICE]],1,FALSE)</f>
        <v>Product957</v>
      </c>
      <c r="H10399" s="3" t="str">
        <f>VLOOKUP(Table3[[#This Row],[PRODUCT ID]],Table1[[PRODUCT]:[SELLING PRICE]],2,FALSE)</f>
        <v>Category1</v>
      </c>
      <c r="I10399" s="3" t="str">
        <f>VLOOKUP(Table3[[#This Row],[PRODUCT ID]],Table1[[PRODUCT]:[SELLING PRICE]],3,FALSE)</f>
        <v>No</v>
      </c>
      <c r="J10399" s="16">
        <f ca="1">VLOOKUP(Table3[[#This Row],[PRODUCT ID]],Table1[[PRODUCT]:[SELLING PRICE]],4,FALSE)</f>
        <v>16</v>
      </c>
      <c r="K10399" s="16">
        <f ca="1">VLOOKUP(Table3[[#This Row],[PRODUCT ID]],Table1[[PRODUCT]:[SELLING PRICE]],5,FALSE)</f>
        <v>283.0279274912038</v>
      </c>
      <c r="L10399" s="16">
        <f ca="1">J10399*Table3[[#This Row],[QUANTITY]]</f>
        <v>16</v>
      </c>
      <c r="M10399" s="16">
        <f ca="1">K10399*Table3[[#This Row],[QUANTITY]]*(1-Table3[[#This Row],[DISCOUNT %]])</f>
        <v>273.62703713373412</v>
      </c>
      <c r="N10399" s="3">
        <f>DAY(Table3[[#This Row],[DATE]])</f>
        <v>20</v>
      </c>
      <c r="O10399" s="3" t="str">
        <f>TEXT(Table3[[#This Row],[DATE]],"mmm")</f>
        <v>Jun</v>
      </c>
      <c r="P10399" s="3">
        <f>YEAR(Table3[[#This Row],[DATE]])</f>
        <v>2049</v>
      </c>
    </row>
    <row r="10400" spans="1:16" x14ac:dyDescent="0.3">
      <c r="A10400" s="6">
        <v>54595</v>
      </c>
      <c r="B10400" s="7" t="s">
        <v>2010</v>
      </c>
      <c r="C10400" s="9">
        <f t="shared" ca="1" si="324"/>
        <v>3</v>
      </c>
      <c r="D10400" s="9" t="s">
        <v>2116</v>
      </c>
      <c r="E10400" s="9" t="s">
        <v>2116</v>
      </c>
      <c r="F10400" s="10">
        <f t="shared" ca="1" si="325"/>
        <v>3.4885420581550364E-2</v>
      </c>
      <c r="G10400" s="3" t="str">
        <f>VLOOKUP(Table3[[#This Row],[PRODUCT ID]],Table1[[PRODUCT]:[SELLING PRICE]],1,FALSE)</f>
        <v>Product958</v>
      </c>
      <c r="H10400" s="3" t="str">
        <f>VLOOKUP(Table3[[#This Row],[PRODUCT ID]],Table1[[PRODUCT]:[SELLING PRICE]],2,FALSE)</f>
        <v>Category2</v>
      </c>
      <c r="I10400" s="3" t="str">
        <f>VLOOKUP(Table3[[#This Row],[PRODUCT ID]],Table1[[PRODUCT]:[SELLING PRICE]],3,FALSE)</f>
        <v>Kg</v>
      </c>
      <c r="J10400" s="16">
        <f ca="1">VLOOKUP(Table3[[#This Row],[PRODUCT ID]],Table1[[PRODUCT]:[SELLING PRICE]],4,FALSE)</f>
        <v>143</v>
      </c>
      <c r="K10400" s="16">
        <f ca="1">VLOOKUP(Table3[[#This Row],[PRODUCT ID]],Table1[[PRODUCT]:[SELLING PRICE]],5,FALSE)</f>
        <v>186.80103075759834</v>
      </c>
      <c r="L10400" s="16">
        <f ca="1">J10400*Table3[[#This Row],[QUANTITY]]</f>
        <v>429</v>
      </c>
      <c r="M10400" s="16">
        <f ca="1">K10400*Table3[[#This Row],[QUANTITY]]*(1-Table3[[#This Row],[DISCOUNT %]])</f>
        <v>540.85319470365721</v>
      </c>
      <c r="N10400" s="3">
        <f>DAY(Table3[[#This Row],[DATE]])</f>
        <v>21</v>
      </c>
      <c r="O10400" s="3" t="str">
        <f>TEXT(Table3[[#This Row],[DATE]],"mmm")</f>
        <v>Jun</v>
      </c>
      <c r="P10400" s="3">
        <f>YEAR(Table3[[#This Row],[DATE]])</f>
        <v>2049</v>
      </c>
    </row>
    <row r="10401" spans="1:16" x14ac:dyDescent="0.3">
      <c r="A10401" s="6">
        <v>54596</v>
      </c>
      <c r="B10401" s="7" t="s">
        <v>2011</v>
      </c>
      <c r="C10401" s="9">
        <f t="shared" ca="1" si="324"/>
        <v>1</v>
      </c>
      <c r="D10401" s="9" t="s">
        <v>2116</v>
      </c>
      <c r="E10401" s="9" t="s">
        <v>2116</v>
      </c>
      <c r="F10401" s="10">
        <f t="shared" ca="1" si="325"/>
        <v>4.3306111716142584E-2</v>
      </c>
      <c r="G10401" s="3" t="str">
        <f>VLOOKUP(Table3[[#This Row],[PRODUCT ID]],Table1[[PRODUCT]:[SELLING PRICE]],1,FALSE)</f>
        <v>Product959</v>
      </c>
      <c r="H10401" s="3" t="str">
        <f>VLOOKUP(Table3[[#This Row],[PRODUCT ID]],Table1[[PRODUCT]:[SELLING PRICE]],2,FALSE)</f>
        <v>Category3</v>
      </c>
      <c r="I10401" s="3" t="str">
        <f>VLOOKUP(Table3[[#This Row],[PRODUCT ID]],Table1[[PRODUCT]:[SELLING PRICE]],3,FALSE)</f>
        <v>Kg</v>
      </c>
      <c r="J10401" s="16">
        <f ca="1">VLOOKUP(Table3[[#This Row],[PRODUCT ID]],Table1[[PRODUCT]:[SELLING PRICE]],4,FALSE)</f>
        <v>41</v>
      </c>
      <c r="K10401" s="16">
        <f ca="1">VLOOKUP(Table3[[#This Row],[PRODUCT ID]],Table1[[PRODUCT]:[SELLING PRICE]],5,FALSE)</f>
        <v>228.98362314960153</v>
      </c>
      <c r="L10401" s="16">
        <f ca="1">J10401*Table3[[#This Row],[QUANTITY]]</f>
        <v>41</v>
      </c>
      <c r="M10401" s="16">
        <f ca="1">K10401*Table3[[#This Row],[QUANTITY]]*(1-Table3[[#This Row],[DISCOUNT %]])</f>
        <v>219.06723278431778</v>
      </c>
      <c r="N10401" s="3">
        <f>DAY(Table3[[#This Row],[DATE]])</f>
        <v>22</v>
      </c>
      <c r="O10401" s="3" t="str">
        <f>TEXT(Table3[[#This Row],[DATE]],"mmm")</f>
        <v>Jun</v>
      </c>
      <c r="P10401" s="3">
        <f>YEAR(Table3[[#This Row],[DATE]])</f>
        <v>2049</v>
      </c>
    </row>
    <row r="10402" spans="1:16" x14ac:dyDescent="0.3">
      <c r="A10402" s="6">
        <v>54597</v>
      </c>
      <c r="B10402" s="7" t="s">
        <v>2012</v>
      </c>
      <c r="C10402" s="9">
        <f t="shared" ca="1" si="324"/>
        <v>7</v>
      </c>
      <c r="D10402" s="9" t="s">
        <v>2115</v>
      </c>
      <c r="E10402" s="9" t="s">
        <v>2118</v>
      </c>
      <c r="F10402" s="10">
        <f t="shared" ca="1" si="325"/>
        <v>2.3591881571264729E-2</v>
      </c>
      <c r="G10402" s="3" t="str">
        <f>VLOOKUP(Table3[[#This Row],[PRODUCT ID]],Table1[[PRODUCT]:[SELLING PRICE]],1,FALSE)</f>
        <v>Product960</v>
      </c>
      <c r="H10402" s="3" t="str">
        <f>VLOOKUP(Table3[[#This Row],[PRODUCT ID]],Table1[[PRODUCT]:[SELLING PRICE]],2,FALSE)</f>
        <v>Category4</v>
      </c>
      <c r="I10402" s="3" t="str">
        <f>VLOOKUP(Table3[[#This Row],[PRODUCT ID]],Table1[[PRODUCT]:[SELLING PRICE]],3,FALSE)</f>
        <v>Lt</v>
      </c>
      <c r="J10402" s="16">
        <f ca="1">VLOOKUP(Table3[[#This Row],[PRODUCT ID]],Table1[[PRODUCT]:[SELLING PRICE]],4,FALSE)</f>
        <v>198</v>
      </c>
      <c r="K10402" s="16">
        <f ca="1">VLOOKUP(Table3[[#This Row],[PRODUCT ID]],Table1[[PRODUCT]:[SELLING PRICE]],5,FALSE)</f>
        <v>125.79543113578576</v>
      </c>
      <c r="L10402" s="16">
        <f ca="1">J10402*Table3[[#This Row],[QUANTITY]]</f>
        <v>1386</v>
      </c>
      <c r="M10402" s="16">
        <f ca="1">K10402*Table3[[#This Row],[QUANTITY]]*(1-Table3[[#This Row],[DISCOUNT %]])</f>
        <v>859.79376155556884</v>
      </c>
      <c r="N10402" s="3">
        <f>DAY(Table3[[#This Row],[DATE]])</f>
        <v>23</v>
      </c>
      <c r="O10402" s="3" t="str">
        <f>TEXT(Table3[[#This Row],[DATE]],"mmm")</f>
        <v>Jun</v>
      </c>
      <c r="P10402" s="3">
        <f>YEAR(Table3[[#This Row],[DATE]])</f>
        <v>2049</v>
      </c>
    </row>
    <row r="10403" spans="1:16" x14ac:dyDescent="0.3">
      <c r="A10403" s="6">
        <v>54598</v>
      </c>
      <c r="B10403" s="7" t="s">
        <v>2013</v>
      </c>
      <c r="C10403" s="9">
        <f t="shared" ca="1" si="324"/>
        <v>8</v>
      </c>
      <c r="D10403" s="9" t="s">
        <v>2116</v>
      </c>
      <c r="E10403" s="9" t="s">
        <v>2116</v>
      </c>
      <c r="F10403" s="10">
        <f t="shared" ca="1" si="325"/>
        <v>4.1669527503226583E-2</v>
      </c>
      <c r="G10403" s="3" t="str">
        <f>VLOOKUP(Table3[[#This Row],[PRODUCT ID]],Table1[[PRODUCT]:[SELLING PRICE]],1,FALSE)</f>
        <v>Product961</v>
      </c>
      <c r="H10403" s="3" t="str">
        <f>VLOOKUP(Table3[[#This Row],[PRODUCT ID]],Table1[[PRODUCT]:[SELLING PRICE]],2,FALSE)</f>
        <v>Category1</v>
      </c>
      <c r="I10403" s="3" t="str">
        <f>VLOOKUP(Table3[[#This Row],[PRODUCT ID]],Table1[[PRODUCT]:[SELLING PRICE]],3,FALSE)</f>
        <v>Kg</v>
      </c>
      <c r="J10403" s="16">
        <f ca="1">VLOOKUP(Table3[[#This Row],[PRODUCT ID]],Table1[[PRODUCT]:[SELLING PRICE]],4,FALSE)</f>
        <v>189</v>
      </c>
      <c r="K10403" s="16">
        <f ca="1">VLOOKUP(Table3[[#This Row],[PRODUCT ID]],Table1[[PRODUCT]:[SELLING PRICE]],5,FALSE)</f>
        <v>215.2281525142613</v>
      </c>
      <c r="L10403" s="16">
        <f ca="1">J10403*Table3[[#This Row],[QUANTITY]]</f>
        <v>1512</v>
      </c>
      <c r="M10403" s="16">
        <f ca="1">K10403*Table3[[#This Row],[QUANTITY]]*(1-Table3[[#This Row],[DISCOUNT %]])</f>
        <v>1650.0775767487971</v>
      </c>
      <c r="N10403" s="3">
        <f>DAY(Table3[[#This Row],[DATE]])</f>
        <v>24</v>
      </c>
      <c r="O10403" s="3" t="str">
        <f>TEXT(Table3[[#This Row],[DATE]],"mmm")</f>
        <v>Jun</v>
      </c>
      <c r="P10403" s="3">
        <f>YEAR(Table3[[#This Row],[DATE]])</f>
        <v>2049</v>
      </c>
    </row>
    <row r="10404" spans="1:16" x14ac:dyDescent="0.3">
      <c r="A10404" s="6">
        <v>54599</v>
      </c>
      <c r="B10404" s="7" t="s">
        <v>2014</v>
      </c>
      <c r="C10404" s="9">
        <f t="shared" ca="1" si="324"/>
        <v>4</v>
      </c>
      <c r="D10404" s="9" t="s">
        <v>2117</v>
      </c>
      <c r="E10404" s="9" t="s">
        <v>2116</v>
      </c>
      <c r="F10404" s="10">
        <f t="shared" ca="1" si="325"/>
        <v>4.2501831180443851E-2</v>
      </c>
      <c r="G10404" s="3" t="str">
        <f>VLOOKUP(Table3[[#This Row],[PRODUCT ID]],Table1[[PRODUCT]:[SELLING PRICE]],1,FALSE)</f>
        <v>Product962</v>
      </c>
      <c r="H10404" s="3" t="str">
        <f>VLOOKUP(Table3[[#This Row],[PRODUCT ID]],Table1[[PRODUCT]:[SELLING PRICE]],2,FALSE)</f>
        <v>Category2</v>
      </c>
      <c r="I10404" s="3" t="str">
        <f>VLOOKUP(Table3[[#This Row],[PRODUCT ID]],Table1[[PRODUCT]:[SELLING PRICE]],3,FALSE)</f>
        <v>Lt</v>
      </c>
      <c r="J10404" s="16">
        <f ca="1">VLOOKUP(Table3[[#This Row],[PRODUCT ID]],Table1[[PRODUCT]:[SELLING PRICE]],4,FALSE)</f>
        <v>211</v>
      </c>
      <c r="K10404" s="16">
        <f ca="1">VLOOKUP(Table3[[#This Row],[PRODUCT ID]],Table1[[PRODUCT]:[SELLING PRICE]],5,FALSE)</f>
        <v>32.957390134173814</v>
      </c>
      <c r="L10404" s="16">
        <f ca="1">J10404*Table3[[#This Row],[QUANTITY]]</f>
        <v>844</v>
      </c>
      <c r="M10404" s="16">
        <f ca="1">K10404*Table3[[#This Row],[QUANTITY]]*(1-Table3[[#This Row],[DISCOUNT %]])</f>
        <v>126.22656281017254</v>
      </c>
      <c r="N10404" s="3">
        <f>DAY(Table3[[#This Row],[DATE]])</f>
        <v>25</v>
      </c>
      <c r="O10404" s="3" t="str">
        <f>TEXT(Table3[[#This Row],[DATE]],"mmm")</f>
        <v>Jun</v>
      </c>
      <c r="P10404" s="3">
        <f>YEAR(Table3[[#This Row],[DATE]])</f>
        <v>2049</v>
      </c>
    </row>
    <row r="10405" spans="1:16" x14ac:dyDescent="0.3">
      <c r="A10405" s="6">
        <v>54600</v>
      </c>
      <c r="B10405" s="7" t="s">
        <v>2015</v>
      </c>
      <c r="C10405" s="9">
        <f t="shared" ca="1" si="324"/>
        <v>2</v>
      </c>
      <c r="D10405" s="9" t="s">
        <v>2115</v>
      </c>
      <c r="E10405" s="9" t="s">
        <v>2116</v>
      </c>
      <c r="F10405" s="10">
        <f t="shared" ca="1" si="325"/>
        <v>4.9003156507203431E-2</v>
      </c>
      <c r="G10405" s="3" t="str">
        <f>VLOOKUP(Table3[[#This Row],[PRODUCT ID]],Table1[[PRODUCT]:[SELLING PRICE]],1,FALSE)</f>
        <v>Product963</v>
      </c>
      <c r="H10405" s="3" t="str">
        <f>VLOOKUP(Table3[[#This Row],[PRODUCT ID]],Table1[[PRODUCT]:[SELLING PRICE]],2,FALSE)</f>
        <v>Category3</v>
      </c>
      <c r="I10405" s="3" t="str">
        <f>VLOOKUP(Table3[[#This Row],[PRODUCT ID]],Table1[[PRODUCT]:[SELLING PRICE]],3,FALSE)</f>
        <v>Ft</v>
      </c>
      <c r="J10405" s="16">
        <f ca="1">VLOOKUP(Table3[[#This Row],[PRODUCT ID]],Table1[[PRODUCT]:[SELLING PRICE]],4,FALSE)</f>
        <v>205</v>
      </c>
      <c r="K10405" s="16">
        <f ca="1">VLOOKUP(Table3[[#This Row],[PRODUCT ID]],Table1[[PRODUCT]:[SELLING PRICE]],5,FALSE)</f>
        <v>270.04096059493247</v>
      </c>
      <c r="L10405" s="16">
        <f ca="1">J10405*Table3[[#This Row],[QUANTITY]]</f>
        <v>410</v>
      </c>
      <c r="M10405" s="16">
        <f ca="1">K10405*Table3[[#This Row],[QUANTITY]]*(1-Table3[[#This Row],[DISCOUNT %]])</f>
        <v>513.61620227908691</v>
      </c>
      <c r="N10405" s="3">
        <f>DAY(Table3[[#This Row],[DATE]])</f>
        <v>26</v>
      </c>
      <c r="O10405" s="3" t="str">
        <f>TEXT(Table3[[#This Row],[DATE]],"mmm")</f>
        <v>Jun</v>
      </c>
      <c r="P10405" s="3">
        <f>YEAR(Table3[[#This Row],[DATE]])</f>
        <v>2049</v>
      </c>
    </row>
    <row r="10406" spans="1:16" x14ac:dyDescent="0.3">
      <c r="A10406" s="6">
        <v>54601</v>
      </c>
      <c r="B10406" s="7" t="s">
        <v>2016</v>
      </c>
      <c r="C10406" s="9">
        <f t="shared" ca="1" si="324"/>
        <v>10</v>
      </c>
      <c r="D10406" s="9" t="s">
        <v>2115</v>
      </c>
      <c r="E10406" s="9" t="s">
        <v>2116</v>
      </c>
      <c r="F10406" s="10">
        <f t="shared" ca="1" si="325"/>
        <v>6.5436704753441016E-2</v>
      </c>
      <c r="G10406" s="3" t="str">
        <f>VLOOKUP(Table3[[#This Row],[PRODUCT ID]],Table1[[PRODUCT]:[SELLING PRICE]],1,FALSE)</f>
        <v>Product964</v>
      </c>
      <c r="H10406" s="3" t="str">
        <f>VLOOKUP(Table3[[#This Row],[PRODUCT ID]],Table1[[PRODUCT]:[SELLING PRICE]],2,FALSE)</f>
        <v>Category4</v>
      </c>
      <c r="I10406" s="3" t="str">
        <f>VLOOKUP(Table3[[#This Row],[PRODUCT ID]],Table1[[PRODUCT]:[SELLING PRICE]],3,FALSE)</f>
        <v>Kg</v>
      </c>
      <c r="J10406" s="16">
        <f ca="1">VLOOKUP(Table3[[#This Row],[PRODUCT ID]],Table1[[PRODUCT]:[SELLING PRICE]],4,FALSE)</f>
        <v>118</v>
      </c>
      <c r="K10406" s="16">
        <f ca="1">VLOOKUP(Table3[[#This Row],[PRODUCT ID]],Table1[[PRODUCT]:[SELLING PRICE]],5,FALSE)</f>
        <v>299.40529721557357</v>
      </c>
      <c r="L10406" s="16">
        <f ca="1">J10406*Table3[[#This Row],[QUANTITY]]</f>
        <v>1180</v>
      </c>
      <c r="M10406" s="16">
        <f ca="1">K10406*Table3[[#This Row],[QUANTITY]]*(1-Table3[[#This Row],[DISCOUNT %]])</f>
        <v>2798.1320118006183</v>
      </c>
      <c r="N10406" s="3">
        <f>DAY(Table3[[#This Row],[DATE]])</f>
        <v>27</v>
      </c>
      <c r="O10406" s="3" t="str">
        <f>TEXT(Table3[[#This Row],[DATE]],"mmm")</f>
        <v>Jun</v>
      </c>
      <c r="P10406" s="3">
        <f>YEAR(Table3[[#This Row],[DATE]])</f>
        <v>2049</v>
      </c>
    </row>
    <row r="10407" spans="1:16" x14ac:dyDescent="0.3">
      <c r="A10407" s="6">
        <v>54602</v>
      </c>
      <c r="B10407" s="7" t="s">
        <v>2017</v>
      </c>
      <c r="C10407" s="9">
        <f t="shared" ca="1" si="324"/>
        <v>4</v>
      </c>
      <c r="D10407" s="9" t="s">
        <v>2115</v>
      </c>
      <c r="E10407" s="9" t="s">
        <v>2116</v>
      </c>
      <c r="F10407" s="10">
        <f t="shared" ca="1" si="325"/>
        <v>4.2890283798510134E-2</v>
      </c>
      <c r="G10407" s="3" t="str">
        <f>VLOOKUP(Table3[[#This Row],[PRODUCT ID]],Table1[[PRODUCT]:[SELLING PRICE]],1,FALSE)</f>
        <v>Product965</v>
      </c>
      <c r="H10407" s="3" t="str">
        <f>VLOOKUP(Table3[[#This Row],[PRODUCT ID]],Table1[[PRODUCT]:[SELLING PRICE]],2,FALSE)</f>
        <v>Category5</v>
      </c>
      <c r="I10407" s="3" t="str">
        <f>VLOOKUP(Table3[[#This Row],[PRODUCT ID]],Table1[[PRODUCT]:[SELLING PRICE]],3,FALSE)</f>
        <v>No</v>
      </c>
      <c r="J10407" s="16">
        <f ca="1">VLOOKUP(Table3[[#This Row],[PRODUCT ID]],Table1[[PRODUCT]:[SELLING PRICE]],4,FALSE)</f>
        <v>168</v>
      </c>
      <c r="K10407" s="16">
        <f ca="1">VLOOKUP(Table3[[#This Row],[PRODUCT ID]],Table1[[PRODUCT]:[SELLING PRICE]],5,FALSE)</f>
        <v>211.54682747939432</v>
      </c>
      <c r="L10407" s="16">
        <f ca="1">J10407*Table3[[#This Row],[QUANTITY]]</f>
        <v>672</v>
      </c>
      <c r="M10407" s="16">
        <f ca="1">K10407*Table3[[#This Row],[QUANTITY]]*(1-Table3[[#This Row],[DISCOUNT %]])</f>
        <v>809.8940960485146</v>
      </c>
      <c r="N10407" s="3">
        <f>DAY(Table3[[#This Row],[DATE]])</f>
        <v>28</v>
      </c>
      <c r="O10407" s="3" t="str">
        <f>TEXT(Table3[[#This Row],[DATE]],"mmm")</f>
        <v>Jun</v>
      </c>
      <c r="P10407" s="3">
        <f>YEAR(Table3[[#This Row],[DATE]])</f>
        <v>2049</v>
      </c>
    </row>
    <row r="10408" spans="1:16" x14ac:dyDescent="0.3">
      <c r="A10408" s="6">
        <v>54603</v>
      </c>
      <c r="B10408" s="7" t="s">
        <v>2018</v>
      </c>
      <c r="C10408" s="9">
        <f t="shared" ca="1" si="324"/>
        <v>10</v>
      </c>
      <c r="D10408" s="9" t="s">
        <v>2116</v>
      </c>
      <c r="E10408" s="9" t="s">
        <v>2118</v>
      </c>
      <c r="F10408" s="10">
        <f t="shared" ca="1" si="325"/>
        <v>8.9867400490581686E-2</v>
      </c>
      <c r="G10408" s="3" t="str">
        <f>VLOOKUP(Table3[[#This Row],[PRODUCT ID]],Table1[[PRODUCT]:[SELLING PRICE]],1,FALSE)</f>
        <v>Product966</v>
      </c>
      <c r="H10408" s="3" t="str">
        <f>VLOOKUP(Table3[[#This Row],[PRODUCT ID]],Table1[[PRODUCT]:[SELLING PRICE]],2,FALSE)</f>
        <v>Category1</v>
      </c>
      <c r="I10408" s="3" t="str">
        <f>VLOOKUP(Table3[[#This Row],[PRODUCT ID]],Table1[[PRODUCT]:[SELLING PRICE]],3,FALSE)</f>
        <v>No</v>
      </c>
      <c r="J10408" s="16">
        <f ca="1">VLOOKUP(Table3[[#This Row],[PRODUCT ID]],Table1[[PRODUCT]:[SELLING PRICE]],4,FALSE)</f>
        <v>191</v>
      </c>
      <c r="K10408" s="16">
        <f ca="1">VLOOKUP(Table3[[#This Row],[PRODUCT ID]],Table1[[PRODUCT]:[SELLING PRICE]],5,FALSE)</f>
        <v>313.48251704716955</v>
      </c>
      <c r="L10408" s="16">
        <f ca="1">J10408*Table3[[#This Row],[QUANTITY]]</f>
        <v>1910</v>
      </c>
      <c r="M10408" s="16">
        <f ca="1">K10408*Table3[[#This Row],[QUANTITY]]*(1-Table3[[#This Row],[DISCOUNT %]])</f>
        <v>2853.1065814089593</v>
      </c>
      <c r="N10408" s="3">
        <f>DAY(Table3[[#This Row],[DATE]])</f>
        <v>29</v>
      </c>
      <c r="O10408" s="3" t="str">
        <f>TEXT(Table3[[#This Row],[DATE]],"mmm")</f>
        <v>Jun</v>
      </c>
      <c r="P10408" s="3">
        <f>YEAR(Table3[[#This Row],[DATE]])</f>
        <v>2049</v>
      </c>
    </row>
    <row r="10409" spans="1:16" x14ac:dyDescent="0.3">
      <c r="A10409" s="6">
        <v>54604</v>
      </c>
      <c r="B10409" s="7" t="s">
        <v>2019</v>
      </c>
      <c r="C10409" s="9">
        <f t="shared" ca="1" si="324"/>
        <v>2</v>
      </c>
      <c r="D10409" s="9" t="s">
        <v>2116</v>
      </c>
      <c r="E10409" s="9" t="s">
        <v>2118</v>
      </c>
      <c r="F10409" s="10">
        <f t="shared" ca="1" si="325"/>
        <v>7.7818618131971828E-2</v>
      </c>
      <c r="G10409" s="3" t="str">
        <f>VLOOKUP(Table3[[#This Row],[PRODUCT ID]],Table1[[PRODUCT]:[SELLING PRICE]],1,FALSE)</f>
        <v>Product967</v>
      </c>
      <c r="H10409" s="3" t="str">
        <f>VLOOKUP(Table3[[#This Row],[PRODUCT ID]],Table1[[PRODUCT]:[SELLING PRICE]],2,FALSE)</f>
        <v>Category2</v>
      </c>
      <c r="I10409" s="3" t="str">
        <f>VLOOKUP(Table3[[#This Row],[PRODUCT ID]],Table1[[PRODUCT]:[SELLING PRICE]],3,FALSE)</f>
        <v>Ft</v>
      </c>
      <c r="J10409" s="16">
        <f ca="1">VLOOKUP(Table3[[#This Row],[PRODUCT ID]],Table1[[PRODUCT]:[SELLING PRICE]],4,FALSE)</f>
        <v>56</v>
      </c>
      <c r="K10409" s="16">
        <f ca="1">VLOOKUP(Table3[[#This Row],[PRODUCT ID]],Table1[[PRODUCT]:[SELLING PRICE]],5,FALSE)</f>
        <v>216.41254502695841</v>
      </c>
      <c r="L10409" s="16">
        <f ca="1">J10409*Table3[[#This Row],[QUANTITY]]</f>
        <v>112</v>
      </c>
      <c r="M10409" s="16">
        <f ca="1">K10409*Table3[[#This Row],[QUANTITY]]*(1-Table3[[#This Row],[DISCOUNT %]])</f>
        <v>399.14323965307477</v>
      </c>
      <c r="N10409" s="3">
        <f>DAY(Table3[[#This Row],[DATE]])</f>
        <v>30</v>
      </c>
      <c r="O10409" s="3" t="str">
        <f>TEXT(Table3[[#This Row],[DATE]],"mmm")</f>
        <v>Jun</v>
      </c>
      <c r="P10409" s="3">
        <f>YEAR(Table3[[#This Row],[DATE]])</f>
        <v>2049</v>
      </c>
    </row>
    <row r="10410" spans="1:16" x14ac:dyDescent="0.3">
      <c r="A10410" s="6">
        <v>54605</v>
      </c>
      <c r="B10410" s="7" t="s">
        <v>2020</v>
      </c>
      <c r="C10410" s="9">
        <f t="shared" ca="1" si="324"/>
        <v>12</v>
      </c>
      <c r="D10410" s="9" t="s">
        <v>2116</v>
      </c>
      <c r="E10410" s="9" t="s">
        <v>2116</v>
      </c>
      <c r="F10410" s="10">
        <f t="shared" ca="1" si="325"/>
        <v>9.1450644717078089E-2</v>
      </c>
      <c r="G10410" s="3" t="str">
        <f>VLOOKUP(Table3[[#This Row],[PRODUCT ID]],Table1[[PRODUCT]:[SELLING PRICE]],1,FALSE)</f>
        <v>Product968</v>
      </c>
      <c r="H10410" s="3" t="str">
        <f>VLOOKUP(Table3[[#This Row],[PRODUCT ID]],Table1[[PRODUCT]:[SELLING PRICE]],2,FALSE)</f>
        <v>Category3</v>
      </c>
      <c r="I10410" s="3" t="str">
        <f>VLOOKUP(Table3[[#This Row],[PRODUCT ID]],Table1[[PRODUCT]:[SELLING PRICE]],3,FALSE)</f>
        <v>No</v>
      </c>
      <c r="J10410" s="16">
        <f ca="1">VLOOKUP(Table3[[#This Row],[PRODUCT ID]],Table1[[PRODUCT]:[SELLING PRICE]],4,FALSE)</f>
        <v>161</v>
      </c>
      <c r="K10410" s="16">
        <f ca="1">VLOOKUP(Table3[[#This Row],[PRODUCT ID]],Table1[[PRODUCT]:[SELLING PRICE]],5,FALSE)</f>
        <v>264.80655390210205</v>
      </c>
      <c r="L10410" s="16">
        <f ca="1">J10410*Table3[[#This Row],[QUANTITY]]</f>
        <v>1932</v>
      </c>
      <c r="M10410" s="16">
        <f ca="1">K10410*Table3[[#This Row],[QUANTITY]]*(1-Table3[[#This Row],[DISCOUNT %]])</f>
        <v>2887.0778858693657</v>
      </c>
      <c r="N10410" s="3">
        <f>DAY(Table3[[#This Row],[DATE]])</f>
        <v>1</v>
      </c>
      <c r="O10410" s="3" t="str">
        <f>TEXT(Table3[[#This Row],[DATE]],"mmm")</f>
        <v>Jul</v>
      </c>
      <c r="P10410" s="3">
        <f>YEAR(Table3[[#This Row],[DATE]])</f>
        <v>2049</v>
      </c>
    </row>
    <row r="10411" spans="1:16" x14ac:dyDescent="0.3">
      <c r="A10411" s="6">
        <v>54606</v>
      </c>
      <c r="B10411" s="7" t="s">
        <v>2021</v>
      </c>
      <c r="C10411" s="9">
        <f t="shared" ca="1" si="324"/>
        <v>15</v>
      </c>
      <c r="D10411" s="9" t="s">
        <v>2115</v>
      </c>
      <c r="E10411" s="9" t="s">
        <v>2116</v>
      </c>
      <c r="F10411" s="10">
        <f t="shared" ca="1" si="325"/>
        <v>9.7469476476491623E-2</v>
      </c>
      <c r="G10411" s="3" t="str">
        <f>VLOOKUP(Table3[[#This Row],[PRODUCT ID]],Table1[[PRODUCT]:[SELLING PRICE]],1,FALSE)</f>
        <v>Product969</v>
      </c>
      <c r="H10411" s="3" t="str">
        <f>VLOOKUP(Table3[[#This Row],[PRODUCT ID]],Table1[[PRODUCT]:[SELLING PRICE]],2,FALSE)</f>
        <v>Category4</v>
      </c>
      <c r="I10411" s="3" t="str">
        <f>VLOOKUP(Table3[[#This Row],[PRODUCT ID]],Table1[[PRODUCT]:[SELLING PRICE]],3,FALSE)</f>
        <v>Kg</v>
      </c>
      <c r="J10411" s="16">
        <f ca="1">VLOOKUP(Table3[[#This Row],[PRODUCT ID]],Table1[[PRODUCT]:[SELLING PRICE]],4,FALSE)</f>
        <v>247</v>
      </c>
      <c r="K10411" s="16">
        <f ca="1">VLOOKUP(Table3[[#This Row],[PRODUCT ID]],Table1[[PRODUCT]:[SELLING PRICE]],5,FALSE)</f>
        <v>187.725454658583</v>
      </c>
      <c r="L10411" s="16">
        <f ca="1">J10411*Table3[[#This Row],[QUANTITY]]</f>
        <v>3705</v>
      </c>
      <c r="M10411" s="16">
        <f ca="1">K10411*Table3[[#This Row],[QUANTITY]]*(1-Table3[[#This Row],[DISCOUNT %]])</f>
        <v>2541.419293075493</v>
      </c>
      <c r="N10411" s="3">
        <f>DAY(Table3[[#This Row],[DATE]])</f>
        <v>2</v>
      </c>
      <c r="O10411" s="3" t="str">
        <f>TEXT(Table3[[#This Row],[DATE]],"mmm")</f>
        <v>Jul</v>
      </c>
      <c r="P10411" s="3">
        <f>YEAR(Table3[[#This Row],[DATE]])</f>
        <v>2049</v>
      </c>
    </row>
    <row r="10412" spans="1:16" x14ac:dyDescent="0.3">
      <c r="A10412" s="6">
        <v>54607</v>
      </c>
      <c r="B10412" s="7" t="s">
        <v>2022</v>
      </c>
      <c r="C10412" s="9">
        <f t="shared" ca="1" si="324"/>
        <v>1</v>
      </c>
      <c r="D10412" s="9" t="s">
        <v>2117</v>
      </c>
      <c r="E10412" s="9" t="s">
        <v>2116</v>
      </c>
      <c r="F10412" s="10">
        <f t="shared" ca="1" si="325"/>
        <v>7.2886431293768053E-2</v>
      </c>
      <c r="G10412" s="3" t="str">
        <f>VLOOKUP(Table3[[#This Row],[PRODUCT ID]],Table1[[PRODUCT]:[SELLING PRICE]],1,FALSE)</f>
        <v>Product970</v>
      </c>
      <c r="H10412" s="3" t="str">
        <f>VLOOKUP(Table3[[#This Row],[PRODUCT ID]],Table1[[PRODUCT]:[SELLING PRICE]],2,FALSE)</f>
        <v>Category5</v>
      </c>
      <c r="I10412" s="3" t="str">
        <f>VLOOKUP(Table3[[#This Row],[PRODUCT ID]],Table1[[PRODUCT]:[SELLING PRICE]],3,FALSE)</f>
        <v>Kg</v>
      </c>
      <c r="J10412" s="16">
        <f ca="1">VLOOKUP(Table3[[#This Row],[PRODUCT ID]],Table1[[PRODUCT]:[SELLING PRICE]],4,FALSE)</f>
        <v>214</v>
      </c>
      <c r="K10412" s="16">
        <f ca="1">VLOOKUP(Table3[[#This Row],[PRODUCT ID]],Table1[[PRODUCT]:[SELLING PRICE]],5,FALSE)</f>
        <v>261.11380098204319</v>
      </c>
      <c r="L10412" s="16">
        <f ca="1">J10412*Table3[[#This Row],[QUANTITY]]</f>
        <v>214</v>
      </c>
      <c r="M10412" s="16">
        <f ca="1">K10412*Table3[[#This Row],[QUANTITY]]*(1-Table3[[#This Row],[DISCOUNT %]])</f>
        <v>242.08214786691087</v>
      </c>
      <c r="N10412" s="3">
        <f>DAY(Table3[[#This Row],[DATE]])</f>
        <v>3</v>
      </c>
      <c r="O10412" s="3" t="str">
        <f>TEXT(Table3[[#This Row],[DATE]],"mmm")</f>
        <v>Jul</v>
      </c>
      <c r="P10412" s="3">
        <f>YEAR(Table3[[#This Row],[DATE]])</f>
        <v>2049</v>
      </c>
    </row>
    <row r="10413" spans="1:16" x14ac:dyDescent="0.3">
      <c r="A10413" s="6">
        <v>54608</v>
      </c>
      <c r="B10413" s="7" t="s">
        <v>2023</v>
      </c>
      <c r="C10413" s="9">
        <f t="shared" ca="1" si="324"/>
        <v>2</v>
      </c>
      <c r="D10413" s="9" t="s">
        <v>2117</v>
      </c>
      <c r="E10413" s="9" t="s">
        <v>2116</v>
      </c>
      <c r="F10413" s="10">
        <f t="shared" ca="1" si="325"/>
        <v>4.2572443892652471E-3</v>
      </c>
      <c r="G10413" s="3" t="str">
        <f>VLOOKUP(Table3[[#This Row],[PRODUCT ID]],Table1[[PRODUCT]:[SELLING PRICE]],1,FALSE)</f>
        <v>Product971</v>
      </c>
      <c r="H10413" s="3" t="str">
        <f>VLOOKUP(Table3[[#This Row],[PRODUCT ID]],Table1[[PRODUCT]:[SELLING PRICE]],2,FALSE)</f>
        <v>Category1</v>
      </c>
      <c r="I10413" s="3" t="str">
        <f>VLOOKUP(Table3[[#This Row],[PRODUCT ID]],Table1[[PRODUCT]:[SELLING PRICE]],3,FALSE)</f>
        <v>Lt</v>
      </c>
      <c r="J10413" s="16">
        <f ca="1">VLOOKUP(Table3[[#This Row],[PRODUCT ID]],Table1[[PRODUCT]:[SELLING PRICE]],4,FALSE)</f>
        <v>141</v>
      </c>
      <c r="K10413" s="16">
        <f ca="1">VLOOKUP(Table3[[#This Row],[PRODUCT ID]],Table1[[PRODUCT]:[SELLING PRICE]],5,FALSE)</f>
        <v>77.477024235740245</v>
      </c>
      <c r="L10413" s="16">
        <f ca="1">J10413*Table3[[#This Row],[QUANTITY]]</f>
        <v>282</v>
      </c>
      <c r="M10413" s="16">
        <f ca="1">K10413*Table3[[#This Row],[QUANTITY]]*(1-Table3[[#This Row],[DISCOUNT %]])</f>
        <v>154.29437121803136</v>
      </c>
      <c r="N10413" s="3">
        <f>DAY(Table3[[#This Row],[DATE]])</f>
        <v>4</v>
      </c>
      <c r="O10413" s="3" t="str">
        <f>TEXT(Table3[[#This Row],[DATE]],"mmm")</f>
        <v>Jul</v>
      </c>
      <c r="P10413" s="3">
        <f>YEAR(Table3[[#This Row],[DATE]])</f>
        <v>2049</v>
      </c>
    </row>
    <row r="10414" spans="1:16" x14ac:dyDescent="0.3">
      <c r="A10414" s="6">
        <v>54609</v>
      </c>
      <c r="B10414" s="7" t="s">
        <v>2024</v>
      </c>
      <c r="C10414" s="9">
        <f t="shared" ca="1" si="324"/>
        <v>12</v>
      </c>
      <c r="D10414" s="9" t="s">
        <v>2116</v>
      </c>
      <c r="E10414" s="9" t="s">
        <v>2118</v>
      </c>
      <c r="F10414" s="10">
        <f t="shared" ca="1" si="325"/>
        <v>4.162104078411262E-2</v>
      </c>
      <c r="G10414" s="3" t="str">
        <f>VLOOKUP(Table3[[#This Row],[PRODUCT ID]],Table1[[PRODUCT]:[SELLING PRICE]],1,FALSE)</f>
        <v>Product972</v>
      </c>
      <c r="H10414" s="3" t="str">
        <f>VLOOKUP(Table3[[#This Row],[PRODUCT ID]],Table1[[PRODUCT]:[SELLING PRICE]],2,FALSE)</f>
        <v>Category2</v>
      </c>
      <c r="I10414" s="3" t="str">
        <f>VLOOKUP(Table3[[#This Row],[PRODUCT ID]],Table1[[PRODUCT]:[SELLING PRICE]],3,FALSE)</f>
        <v>Kg</v>
      </c>
      <c r="J10414" s="16">
        <f ca="1">VLOOKUP(Table3[[#This Row],[PRODUCT ID]],Table1[[PRODUCT]:[SELLING PRICE]],4,FALSE)</f>
        <v>70</v>
      </c>
      <c r="K10414" s="16">
        <f ca="1">VLOOKUP(Table3[[#This Row],[PRODUCT ID]],Table1[[PRODUCT]:[SELLING PRICE]],5,FALSE)</f>
        <v>233.64503392752269</v>
      </c>
      <c r="L10414" s="16">
        <f ca="1">J10414*Table3[[#This Row],[QUANTITY]]</f>
        <v>840</v>
      </c>
      <c r="M10414" s="16">
        <f ca="1">K10414*Table3[[#This Row],[QUANTITY]]*(1-Table3[[#This Row],[DISCOUNT %]])</f>
        <v>2687.0458132970384</v>
      </c>
      <c r="N10414" s="3">
        <f>DAY(Table3[[#This Row],[DATE]])</f>
        <v>5</v>
      </c>
      <c r="O10414" s="3" t="str">
        <f>TEXT(Table3[[#This Row],[DATE]],"mmm")</f>
        <v>Jul</v>
      </c>
      <c r="P10414" s="3">
        <f>YEAR(Table3[[#This Row],[DATE]])</f>
        <v>2049</v>
      </c>
    </row>
    <row r="10415" spans="1:16" x14ac:dyDescent="0.3">
      <c r="A10415" s="6">
        <v>54610</v>
      </c>
      <c r="B10415" s="7" t="s">
        <v>2025</v>
      </c>
      <c r="C10415" s="9">
        <f t="shared" ca="1" si="324"/>
        <v>6</v>
      </c>
      <c r="D10415" s="9" t="s">
        <v>2116</v>
      </c>
      <c r="E10415" s="9" t="s">
        <v>2116</v>
      </c>
      <c r="F10415" s="10">
        <f t="shared" ca="1" si="325"/>
        <v>8.4176681434725339E-3</v>
      </c>
      <c r="G10415" s="3" t="str">
        <f>VLOOKUP(Table3[[#This Row],[PRODUCT ID]],Table1[[PRODUCT]:[SELLING PRICE]],1,FALSE)</f>
        <v>Product973</v>
      </c>
      <c r="H10415" s="3" t="str">
        <f>VLOOKUP(Table3[[#This Row],[PRODUCT ID]],Table1[[PRODUCT]:[SELLING PRICE]],2,FALSE)</f>
        <v>Category3</v>
      </c>
      <c r="I10415" s="3" t="str">
        <f>VLOOKUP(Table3[[#This Row],[PRODUCT ID]],Table1[[PRODUCT]:[SELLING PRICE]],3,FALSE)</f>
        <v>Lt</v>
      </c>
      <c r="J10415" s="16">
        <f ca="1">VLOOKUP(Table3[[#This Row],[PRODUCT ID]],Table1[[PRODUCT]:[SELLING PRICE]],4,FALSE)</f>
        <v>93</v>
      </c>
      <c r="K10415" s="16">
        <f ca="1">VLOOKUP(Table3[[#This Row],[PRODUCT ID]],Table1[[PRODUCT]:[SELLING PRICE]],5,FALSE)</f>
        <v>153.64931978999539</v>
      </c>
      <c r="L10415" s="16">
        <f ca="1">J10415*Table3[[#This Row],[QUANTITY]]</f>
        <v>558</v>
      </c>
      <c r="M10415" s="16">
        <f ca="1">K10415*Table3[[#This Row],[QUANTITY]]*(1-Table3[[#This Row],[DISCOUNT %]])</f>
        <v>914.13570483319745</v>
      </c>
      <c r="N10415" s="3">
        <f>DAY(Table3[[#This Row],[DATE]])</f>
        <v>6</v>
      </c>
      <c r="O10415" s="3" t="str">
        <f>TEXT(Table3[[#This Row],[DATE]],"mmm")</f>
        <v>Jul</v>
      </c>
      <c r="P10415" s="3">
        <f>YEAR(Table3[[#This Row],[DATE]])</f>
        <v>2049</v>
      </c>
    </row>
    <row r="10416" spans="1:16" x14ac:dyDescent="0.3">
      <c r="A10416" s="6">
        <v>54611</v>
      </c>
      <c r="B10416" s="7" t="s">
        <v>2026</v>
      </c>
      <c r="C10416" s="9">
        <f t="shared" ca="1" si="324"/>
        <v>2</v>
      </c>
      <c r="D10416" s="9" t="s">
        <v>2116</v>
      </c>
      <c r="E10416" s="9" t="s">
        <v>2116</v>
      </c>
      <c r="F10416" s="10">
        <f t="shared" ca="1" si="325"/>
        <v>5.5409539201268156E-2</v>
      </c>
      <c r="G10416" s="3" t="str">
        <f>VLOOKUP(Table3[[#This Row],[PRODUCT ID]],Table1[[PRODUCT]:[SELLING PRICE]],1,FALSE)</f>
        <v>Product974</v>
      </c>
      <c r="H10416" s="3" t="str">
        <f>VLOOKUP(Table3[[#This Row],[PRODUCT ID]],Table1[[PRODUCT]:[SELLING PRICE]],2,FALSE)</f>
        <v>Category4</v>
      </c>
      <c r="I10416" s="3" t="str">
        <f>VLOOKUP(Table3[[#This Row],[PRODUCT ID]],Table1[[PRODUCT]:[SELLING PRICE]],3,FALSE)</f>
        <v>Ft</v>
      </c>
      <c r="J10416" s="16">
        <f ca="1">VLOOKUP(Table3[[#This Row],[PRODUCT ID]],Table1[[PRODUCT]:[SELLING PRICE]],4,FALSE)</f>
        <v>133</v>
      </c>
      <c r="K10416" s="16">
        <f ca="1">VLOOKUP(Table3[[#This Row],[PRODUCT ID]],Table1[[PRODUCT]:[SELLING PRICE]],5,FALSE)</f>
        <v>176.23249842237516</v>
      </c>
      <c r="L10416" s="16">
        <f ca="1">J10416*Table3[[#This Row],[QUANTITY]]</f>
        <v>266</v>
      </c>
      <c r="M10416" s="16">
        <f ca="1">K10416*Table3[[#This Row],[QUANTITY]]*(1-Table3[[#This Row],[DISCOUNT %]])</f>
        <v>332.9350737850063</v>
      </c>
      <c r="N10416" s="3">
        <f>DAY(Table3[[#This Row],[DATE]])</f>
        <v>7</v>
      </c>
      <c r="O10416" s="3" t="str">
        <f>TEXT(Table3[[#This Row],[DATE]],"mmm")</f>
        <v>Jul</v>
      </c>
      <c r="P10416" s="3">
        <f>YEAR(Table3[[#This Row],[DATE]])</f>
        <v>2049</v>
      </c>
    </row>
    <row r="10417" spans="1:16" x14ac:dyDescent="0.3">
      <c r="A10417" s="6">
        <v>54612</v>
      </c>
      <c r="B10417" s="7" t="s">
        <v>2027</v>
      </c>
      <c r="C10417" s="9">
        <f t="shared" ca="1" si="324"/>
        <v>15</v>
      </c>
      <c r="D10417" s="9" t="s">
        <v>2116</v>
      </c>
      <c r="E10417" s="9" t="s">
        <v>2116</v>
      </c>
      <c r="F10417" s="10">
        <f t="shared" ca="1" si="325"/>
        <v>5.3883589749707521E-2</v>
      </c>
      <c r="G10417" s="3" t="str">
        <f>VLOOKUP(Table3[[#This Row],[PRODUCT ID]],Table1[[PRODUCT]:[SELLING PRICE]],1,FALSE)</f>
        <v>Product975</v>
      </c>
      <c r="H10417" s="3" t="str">
        <f>VLOOKUP(Table3[[#This Row],[PRODUCT ID]],Table1[[PRODUCT]:[SELLING PRICE]],2,FALSE)</f>
        <v>Category5</v>
      </c>
      <c r="I10417" s="3" t="str">
        <f>VLOOKUP(Table3[[#This Row],[PRODUCT ID]],Table1[[PRODUCT]:[SELLING PRICE]],3,FALSE)</f>
        <v>Kg</v>
      </c>
      <c r="J10417" s="16">
        <f ca="1">VLOOKUP(Table3[[#This Row],[PRODUCT ID]],Table1[[PRODUCT]:[SELLING PRICE]],4,FALSE)</f>
        <v>158</v>
      </c>
      <c r="K10417" s="16">
        <f ca="1">VLOOKUP(Table3[[#This Row],[PRODUCT ID]],Table1[[PRODUCT]:[SELLING PRICE]],5,FALSE)</f>
        <v>293.12434081934754</v>
      </c>
      <c r="L10417" s="16">
        <f ca="1">J10417*Table3[[#This Row],[QUANTITY]]</f>
        <v>2370</v>
      </c>
      <c r="M10417" s="16">
        <f ca="1">K10417*Table3[[#This Row],[QUANTITY]]*(1-Table3[[#This Row],[DISCOUNT %]])</f>
        <v>4159.946236394765</v>
      </c>
      <c r="N10417" s="3">
        <f>DAY(Table3[[#This Row],[DATE]])</f>
        <v>8</v>
      </c>
      <c r="O10417" s="3" t="str">
        <f>TEXT(Table3[[#This Row],[DATE]],"mmm")</f>
        <v>Jul</v>
      </c>
      <c r="P10417" s="3">
        <f>YEAR(Table3[[#This Row],[DATE]])</f>
        <v>2049</v>
      </c>
    </row>
    <row r="10418" spans="1:16" x14ac:dyDescent="0.3">
      <c r="A10418" s="6">
        <v>54613</v>
      </c>
      <c r="B10418" s="7" t="s">
        <v>2028</v>
      </c>
      <c r="C10418" s="9">
        <f t="shared" ca="1" si="324"/>
        <v>3</v>
      </c>
      <c r="D10418" s="9" t="s">
        <v>2115</v>
      </c>
      <c r="E10418" s="9" t="s">
        <v>2116</v>
      </c>
      <c r="F10418" s="10">
        <f t="shared" ca="1" si="325"/>
        <v>2.1973336489964381E-2</v>
      </c>
      <c r="G10418" s="3" t="str">
        <f>VLOOKUP(Table3[[#This Row],[PRODUCT ID]],Table1[[PRODUCT]:[SELLING PRICE]],1,FALSE)</f>
        <v>Product976</v>
      </c>
      <c r="H10418" s="3" t="str">
        <f>VLOOKUP(Table3[[#This Row],[PRODUCT ID]],Table1[[PRODUCT]:[SELLING PRICE]],2,FALSE)</f>
        <v>Category1</v>
      </c>
      <c r="I10418" s="3" t="str">
        <f>VLOOKUP(Table3[[#This Row],[PRODUCT ID]],Table1[[PRODUCT]:[SELLING PRICE]],3,FALSE)</f>
        <v>No</v>
      </c>
      <c r="J10418" s="16">
        <f ca="1">VLOOKUP(Table3[[#This Row],[PRODUCT ID]],Table1[[PRODUCT]:[SELLING PRICE]],4,FALSE)</f>
        <v>62</v>
      </c>
      <c r="K10418" s="16">
        <f ca="1">VLOOKUP(Table3[[#This Row],[PRODUCT ID]],Table1[[PRODUCT]:[SELLING PRICE]],5,FALSE)</f>
        <v>303.50415718132683</v>
      </c>
      <c r="L10418" s="16">
        <f ca="1">J10418*Table3[[#This Row],[QUANTITY]]</f>
        <v>186</v>
      </c>
      <c r="M10418" s="16">
        <f ca="1">K10418*Table3[[#This Row],[QUANTITY]]*(1-Table3[[#This Row],[DISCOUNT %]])</f>
        <v>890.50547462843554</v>
      </c>
      <c r="N10418" s="3">
        <f>DAY(Table3[[#This Row],[DATE]])</f>
        <v>9</v>
      </c>
      <c r="O10418" s="3" t="str">
        <f>TEXT(Table3[[#This Row],[DATE]],"mmm")</f>
        <v>Jul</v>
      </c>
      <c r="P10418" s="3">
        <f>YEAR(Table3[[#This Row],[DATE]])</f>
        <v>2049</v>
      </c>
    </row>
    <row r="10419" spans="1:16" x14ac:dyDescent="0.3">
      <c r="A10419" s="6">
        <v>54614</v>
      </c>
      <c r="B10419" s="7" t="s">
        <v>2029</v>
      </c>
      <c r="C10419" s="9">
        <f t="shared" ca="1" si="324"/>
        <v>4</v>
      </c>
      <c r="D10419" s="9" t="s">
        <v>2116</v>
      </c>
      <c r="E10419" s="9" t="s">
        <v>2116</v>
      </c>
      <c r="F10419" s="10">
        <f t="shared" ca="1" si="325"/>
        <v>7.7525009219173713E-2</v>
      </c>
      <c r="G10419" s="3" t="str">
        <f>VLOOKUP(Table3[[#This Row],[PRODUCT ID]],Table1[[PRODUCT]:[SELLING PRICE]],1,FALSE)</f>
        <v>Product977</v>
      </c>
      <c r="H10419" s="3" t="str">
        <f>VLOOKUP(Table3[[#This Row],[PRODUCT ID]],Table1[[PRODUCT]:[SELLING PRICE]],2,FALSE)</f>
        <v>Category2</v>
      </c>
      <c r="I10419" s="3" t="str">
        <f>VLOOKUP(Table3[[#This Row],[PRODUCT ID]],Table1[[PRODUCT]:[SELLING PRICE]],3,FALSE)</f>
        <v>No</v>
      </c>
      <c r="J10419" s="16">
        <f ca="1">VLOOKUP(Table3[[#This Row],[PRODUCT ID]],Table1[[PRODUCT]:[SELLING PRICE]],4,FALSE)</f>
        <v>146</v>
      </c>
      <c r="K10419" s="16">
        <f ca="1">VLOOKUP(Table3[[#This Row],[PRODUCT ID]],Table1[[PRODUCT]:[SELLING PRICE]],5,FALSE)</f>
        <v>66.452082704942995</v>
      </c>
      <c r="L10419" s="16">
        <f ca="1">J10419*Table3[[#This Row],[QUANTITY]]</f>
        <v>584</v>
      </c>
      <c r="M10419" s="16">
        <f ca="1">K10419*Table3[[#This Row],[QUANTITY]]*(1-Table3[[#This Row],[DISCOUNT %]])</f>
        <v>245.20153752243598</v>
      </c>
      <c r="N10419" s="3">
        <f>DAY(Table3[[#This Row],[DATE]])</f>
        <v>10</v>
      </c>
      <c r="O10419" s="3" t="str">
        <f>TEXT(Table3[[#This Row],[DATE]],"mmm")</f>
        <v>Jul</v>
      </c>
      <c r="P10419" s="3">
        <f>YEAR(Table3[[#This Row],[DATE]])</f>
        <v>2049</v>
      </c>
    </row>
    <row r="10420" spans="1:16" x14ac:dyDescent="0.3">
      <c r="A10420" s="6">
        <v>54615</v>
      </c>
      <c r="B10420" s="7" t="s">
        <v>2030</v>
      </c>
      <c r="C10420" s="9">
        <f t="shared" ca="1" si="324"/>
        <v>11</v>
      </c>
      <c r="D10420" s="9" t="s">
        <v>2117</v>
      </c>
      <c r="E10420" s="9" t="s">
        <v>2118</v>
      </c>
      <c r="F10420" s="10">
        <f t="shared" ca="1" si="325"/>
        <v>8.3802094488176465E-2</v>
      </c>
      <c r="G10420" s="3" t="str">
        <f>VLOOKUP(Table3[[#This Row],[PRODUCT ID]],Table1[[PRODUCT]:[SELLING PRICE]],1,FALSE)</f>
        <v>Product978</v>
      </c>
      <c r="H10420" s="3" t="str">
        <f>VLOOKUP(Table3[[#This Row],[PRODUCT ID]],Table1[[PRODUCT]:[SELLING PRICE]],2,FALSE)</f>
        <v>Category3</v>
      </c>
      <c r="I10420" s="3" t="str">
        <f>VLOOKUP(Table3[[#This Row],[PRODUCT ID]],Table1[[PRODUCT]:[SELLING PRICE]],3,FALSE)</f>
        <v>Ft</v>
      </c>
      <c r="J10420" s="16">
        <f ca="1">VLOOKUP(Table3[[#This Row],[PRODUCT ID]],Table1[[PRODUCT]:[SELLING PRICE]],4,FALSE)</f>
        <v>111</v>
      </c>
      <c r="K10420" s="16">
        <f ca="1">VLOOKUP(Table3[[#This Row],[PRODUCT ID]],Table1[[PRODUCT]:[SELLING PRICE]],5,FALSE)</f>
        <v>260.62657011358061</v>
      </c>
      <c r="L10420" s="16">
        <f ca="1">J10420*Table3[[#This Row],[QUANTITY]]</f>
        <v>1221</v>
      </c>
      <c r="M10420" s="16">
        <f ca="1">K10420*Table3[[#This Row],[QUANTITY]]*(1-Table3[[#This Row],[DISCOUNT %]])</f>
        <v>2626.6406942467229</v>
      </c>
      <c r="N10420" s="3">
        <f>DAY(Table3[[#This Row],[DATE]])</f>
        <v>11</v>
      </c>
      <c r="O10420" s="3" t="str">
        <f>TEXT(Table3[[#This Row],[DATE]],"mmm")</f>
        <v>Jul</v>
      </c>
      <c r="P10420" s="3">
        <f>YEAR(Table3[[#This Row],[DATE]])</f>
        <v>2049</v>
      </c>
    </row>
    <row r="10421" spans="1:16" x14ac:dyDescent="0.3">
      <c r="A10421" s="6">
        <v>54616</v>
      </c>
      <c r="B10421" s="7" t="s">
        <v>2031</v>
      </c>
      <c r="C10421" s="9">
        <f t="shared" ca="1" si="324"/>
        <v>13</v>
      </c>
      <c r="D10421" s="9" t="s">
        <v>2115</v>
      </c>
      <c r="E10421" s="9" t="s">
        <v>2118</v>
      </c>
      <c r="F10421" s="10">
        <f t="shared" ca="1" si="325"/>
        <v>5.2050236294375753E-2</v>
      </c>
      <c r="G10421" s="3" t="str">
        <f>VLOOKUP(Table3[[#This Row],[PRODUCT ID]],Table1[[PRODUCT]:[SELLING PRICE]],1,FALSE)</f>
        <v>Product979</v>
      </c>
      <c r="H10421" s="3" t="str">
        <f>VLOOKUP(Table3[[#This Row],[PRODUCT ID]],Table1[[PRODUCT]:[SELLING PRICE]],2,FALSE)</f>
        <v>Category4</v>
      </c>
      <c r="I10421" s="3" t="str">
        <f>VLOOKUP(Table3[[#This Row],[PRODUCT ID]],Table1[[PRODUCT]:[SELLING PRICE]],3,FALSE)</f>
        <v>No</v>
      </c>
      <c r="J10421" s="16">
        <f ca="1">VLOOKUP(Table3[[#This Row],[PRODUCT ID]],Table1[[PRODUCT]:[SELLING PRICE]],4,FALSE)</f>
        <v>89</v>
      </c>
      <c r="K10421" s="16">
        <f ca="1">VLOOKUP(Table3[[#This Row],[PRODUCT ID]],Table1[[PRODUCT]:[SELLING PRICE]],5,FALSE)</f>
        <v>54.604199474244247</v>
      </c>
      <c r="L10421" s="16">
        <f ca="1">J10421*Table3[[#This Row],[QUANTITY]]</f>
        <v>1157</v>
      </c>
      <c r="M10421" s="16">
        <f ca="1">K10421*Table3[[#This Row],[QUANTITY]]*(1-Table3[[#This Row],[DISCOUNT %]])</f>
        <v>672.90649385627978</v>
      </c>
      <c r="N10421" s="3">
        <f>DAY(Table3[[#This Row],[DATE]])</f>
        <v>12</v>
      </c>
      <c r="O10421" s="3" t="str">
        <f>TEXT(Table3[[#This Row],[DATE]],"mmm")</f>
        <v>Jul</v>
      </c>
      <c r="P10421" s="3">
        <f>YEAR(Table3[[#This Row],[DATE]])</f>
        <v>2049</v>
      </c>
    </row>
    <row r="10422" spans="1:16" x14ac:dyDescent="0.3">
      <c r="A10422" s="6">
        <v>54617</v>
      </c>
      <c r="B10422" s="7" t="s">
        <v>2032</v>
      </c>
      <c r="C10422" s="9">
        <f t="shared" ca="1" si="324"/>
        <v>14</v>
      </c>
      <c r="D10422" s="9" t="s">
        <v>2115</v>
      </c>
      <c r="E10422" s="9" t="s">
        <v>2116</v>
      </c>
      <c r="F10422" s="10">
        <f t="shared" ca="1" si="325"/>
        <v>6.0791095220105097E-2</v>
      </c>
      <c r="G10422" s="3" t="str">
        <f>VLOOKUP(Table3[[#This Row],[PRODUCT ID]],Table1[[PRODUCT]:[SELLING PRICE]],1,FALSE)</f>
        <v>Product980</v>
      </c>
      <c r="H10422" s="3" t="str">
        <f>VLOOKUP(Table3[[#This Row],[PRODUCT ID]],Table1[[PRODUCT]:[SELLING PRICE]],2,FALSE)</f>
        <v>Category5</v>
      </c>
      <c r="I10422" s="3" t="str">
        <f>VLOOKUP(Table3[[#This Row],[PRODUCT ID]],Table1[[PRODUCT]:[SELLING PRICE]],3,FALSE)</f>
        <v>Kg</v>
      </c>
      <c r="J10422" s="16">
        <f ca="1">VLOOKUP(Table3[[#This Row],[PRODUCT ID]],Table1[[PRODUCT]:[SELLING PRICE]],4,FALSE)</f>
        <v>240</v>
      </c>
      <c r="K10422" s="16">
        <f ca="1">VLOOKUP(Table3[[#This Row],[PRODUCT ID]],Table1[[PRODUCT]:[SELLING PRICE]],5,FALSE)</f>
        <v>275.83347724875819</v>
      </c>
      <c r="L10422" s="16">
        <f ca="1">J10422*Table3[[#This Row],[QUANTITY]]</f>
        <v>3360</v>
      </c>
      <c r="M10422" s="16">
        <f ca="1">K10422*Table3[[#This Row],[QUANTITY]]*(1-Table3[[#This Row],[DISCOUNT %]])</f>
        <v>3626.913612958107</v>
      </c>
      <c r="N10422" s="3">
        <f>DAY(Table3[[#This Row],[DATE]])</f>
        <v>13</v>
      </c>
      <c r="O10422" s="3" t="str">
        <f>TEXT(Table3[[#This Row],[DATE]],"mmm")</f>
        <v>Jul</v>
      </c>
      <c r="P10422" s="3">
        <f>YEAR(Table3[[#This Row],[DATE]])</f>
        <v>2049</v>
      </c>
    </row>
    <row r="10423" spans="1:16" x14ac:dyDescent="0.3">
      <c r="A10423" s="6">
        <v>54618</v>
      </c>
      <c r="B10423" s="7" t="s">
        <v>2033</v>
      </c>
      <c r="C10423" s="9">
        <f t="shared" ca="1" si="324"/>
        <v>13</v>
      </c>
      <c r="D10423" s="9" t="s">
        <v>2115</v>
      </c>
      <c r="E10423" s="9" t="s">
        <v>2116</v>
      </c>
      <c r="F10423" s="10">
        <f t="shared" ca="1" si="325"/>
        <v>6.1036347468197199E-3</v>
      </c>
      <c r="G10423" s="3" t="str">
        <f>VLOOKUP(Table3[[#This Row],[PRODUCT ID]],Table1[[PRODUCT]:[SELLING PRICE]],1,FALSE)</f>
        <v>Product981</v>
      </c>
      <c r="H10423" s="3" t="str">
        <f>VLOOKUP(Table3[[#This Row],[PRODUCT ID]],Table1[[PRODUCT]:[SELLING PRICE]],2,FALSE)</f>
        <v>Category1</v>
      </c>
      <c r="I10423" s="3" t="str">
        <f>VLOOKUP(Table3[[#This Row],[PRODUCT ID]],Table1[[PRODUCT]:[SELLING PRICE]],3,FALSE)</f>
        <v>Kg</v>
      </c>
      <c r="J10423" s="16">
        <f ca="1">VLOOKUP(Table3[[#This Row],[PRODUCT ID]],Table1[[PRODUCT]:[SELLING PRICE]],4,FALSE)</f>
        <v>158</v>
      </c>
      <c r="K10423" s="16">
        <f ca="1">VLOOKUP(Table3[[#This Row],[PRODUCT ID]],Table1[[PRODUCT]:[SELLING PRICE]],5,FALSE)</f>
        <v>113.20766691588598</v>
      </c>
      <c r="L10423" s="16">
        <f ca="1">J10423*Table3[[#This Row],[QUANTITY]]</f>
        <v>2054</v>
      </c>
      <c r="M10423" s="16">
        <f ca="1">K10423*Table3[[#This Row],[QUANTITY]]*(1-Table3[[#This Row],[DISCOUNT %]])</f>
        <v>1462.7169526643931</v>
      </c>
      <c r="N10423" s="3">
        <f>DAY(Table3[[#This Row],[DATE]])</f>
        <v>14</v>
      </c>
      <c r="O10423" s="3" t="str">
        <f>TEXT(Table3[[#This Row],[DATE]],"mmm")</f>
        <v>Jul</v>
      </c>
      <c r="P10423" s="3">
        <f>YEAR(Table3[[#This Row],[DATE]])</f>
        <v>2049</v>
      </c>
    </row>
    <row r="10424" spans="1:16" x14ac:dyDescent="0.3">
      <c r="A10424" s="6">
        <v>54619</v>
      </c>
      <c r="B10424" s="7" t="s">
        <v>2034</v>
      </c>
      <c r="C10424" s="9">
        <f t="shared" ca="1" si="324"/>
        <v>8</v>
      </c>
      <c r="D10424" s="9" t="s">
        <v>2116</v>
      </c>
      <c r="E10424" s="9" t="s">
        <v>2116</v>
      </c>
      <c r="F10424" s="10">
        <f t="shared" ca="1" si="325"/>
        <v>9.2893814925692694E-2</v>
      </c>
      <c r="G10424" s="3" t="str">
        <f>VLOOKUP(Table3[[#This Row],[PRODUCT ID]],Table1[[PRODUCT]:[SELLING PRICE]],1,FALSE)</f>
        <v>Product982</v>
      </c>
      <c r="H10424" s="3" t="str">
        <f>VLOOKUP(Table3[[#This Row],[PRODUCT ID]],Table1[[PRODUCT]:[SELLING PRICE]],2,FALSE)</f>
        <v>Category2</v>
      </c>
      <c r="I10424" s="3" t="str">
        <f>VLOOKUP(Table3[[#This Row],[PRODUCT ID]],Table1[[PRODUCT]:[SELLING PRICE]],3,FALSE)</f>
        <v>Lt</v>
      </c>
      <c r="J10424" s="16">
        <f ca="1">VLOOKUP(Table3[[#This Row],[PRODUCT ID]],Table1[[PRODUCT]:[SELLING PRICE]],4,FALSE)</f>
        <v>22</v>
      </c>
      <c r="K10424" s="16">
        <f ca="1">VLOOKUP(Table3[[#This Row],[PRODUCT ID]],Table1[[PRODUCT]:[SELLING PRICE]],5,FALSE)</f>
        <v>168.78344322595376</v>
      </c>
      <c r="L10424" s="16">
        <f ca="1">J10424*Table3[[#This Row],[QUANTITY]]</f>
        <v>176</v>
      </c>
      <c r="M10424" s="16">
        <f ca="1">K10424*Table3[[#This Row],[QUANTITY]]*(1-Table3[[#This Row],[DISCOUNT %]])</f>
        <v>1224.8360423072068</v>
      </c>
      <c r="N10424" s="3">
        <f>DAY(Table3[[#This Row],[DATE]])</f>
        <v>15</v>
      </c>
      <c r="O10424" s="3" t="str">
        <f>TEXT(Table3[[#This Row],[DATE]],"mmm")</f>
        <v>Jul</v>
      </c>
      <c r="P10424" s="3">
        <f>YEAR(Table3[[#This Row],[DATE]])</f>
        <v>2049</v>
      </c>
    </row>
    <row r="10425" spans="1:16" x14ac:dyDescent="0.3">
      <c r="A10425" s="6">
        <v>54620</v>
      </c>
      <c r="B10425" s="7" t="s">
        <v>2035</v>
      </c>
      <c r="C10425" s="9">
        <f t="shared" ca="1" si="324"/>
        <v>2</v>
      </c>
      <c r="D10425" s="9" t="s">
        <v>2116</v>
      </c>
      <c r="E10425" s="9" t="s">
        <v>2116</v>
      </c>
      <c r="F10425" s="10">
        <f t="shared" ca="1" si="325"/>
        <v>1.5042571923974714E-2</v>
      </c>
      <c r="G10425" s="3" t="str">
        <f>VLOOKUP(Table3[[#This Row],[PRODUCT ID]],Table1[[PRODUCT]:[SELLING PRICE]],1,FALSE)</f>
        <v>Product983</v>
      </c>
      <c r="H10425" s="3" t="str">
        <f>VLOOKUP(Table3[[#This Row],[PRODUCT ID]],Table1[[PRODUCT]:[SELLING PRICE]],2,FALSE)</f>
        <v>Category3</v>
      </c>
      <c r="I10425" s="3" t="str">
        <f>VLOOKUP(Table3[[#This Row],[PRODUCT ID]],Table1[[PRODUCT]:[SELLING PRICE]],3,FALSE)</f>
        <v>Kg</v>
      </c>
      <c r="J10425" s="16">
        <f ca="1">VLOOKUP(Table3[[#This Row],[PRODUCT ID]],Table1[[PRODUCT]:[SELLING PRICE]],4,FALSE)</f>
        <v>178</v>
      </c>
      <c r="K10425" s="16">
        <f ca="1">VLOOKUP(Table3[[#This Row],[PRODUCT ID]],Table1[[PRODUCT]:[SELLING PRICE]],5,FALSE)</f>
        <v>299.91857062901818</v>
      </c>
      <c r="L10425" s="16">
        <f ca="1">J10425*Table3[[#This Row],[QUANTITY]]</f>
        <v>356</v>
      </c>
      <c r="M10425" s="16">
        <f ca="1">K10425*Table3[[#This Row],[QUANTITY]]*(1-Table3[[#This Row],[DISCOUNT %]])</f>
        <v>590.81404791799093</v>
      </c>
      <c r="N10425" s="3">
        <f>DAY(Table3[[#This Row],[DATE]])</f>
        <v>16</v>
      </c>
      <c r="O10425" s="3" t="str">
        <f>TEXT(Table3[[#This Row],[DATE]],"mmm")</f>
        <v>Jul</v>
      </c>
      <c r="P10425" s="3">
        <f>YEAR(Table3[[#This Row],[DATE]])</f>
        <v>2049</v>
      </c>
    </row>
    <row r="10426" spans="1:16" x14ac:dyDescent="0.3">
      <c r="A10426" s="6">
        <v>54621</v>
      </c>
      <c r="B10426" s="7" t="s">
        <v>2036</v>
      </c>
      <c r="C10426" s="9">
        <f t="shared" ca="1" si="324"/>
        <v>11</v>
      </c>
      <c r="D10426" s="9" t="s">
        <v>2116</v>
      </c>
      <c r="E10426" s="9" t="s">
        <v>2118</v>
      </c>
      <c r="F10426" s="10">
        <f t="shared" ca="1" si="325"/>
        <v>2.5635696993526691E-2</v>
      </c>
      <c r="G10426" s="3" t="str">
        <f>VLOOKUP(Table3[[#This Row],[PRODUCT ID]],Table1[[PRODUCT]:[SELLING PRICE]],1,FALSE)</f>
        <v>Product984</v>
      </c>
      <c r="H10426" s="3" t="str">
        <f>VLOOKUP(Table3[[#This Row],[PRODUCT ID]],Table1[[PRODUCT]:[SELLING PRICE]],2,FALSE)</f>
        <v>Category4</v>
      </c>
      <c r="I10426" s="3" t="str">
        <f>VLOOKUP(Table3[[#This Row],[PRODUCT ID]],Table1[[PRODUCT]:[SELLING PRICE]],3,FALSE)</f>
        <v>Lt</v>
      </c>
      <c r="J10426" s="16">
        <f ca="1">VLOOKUP(Table3[[#This Row],[PRODUCT ID]],Table1[[PRODUCT]:[SELLING PRICE]],4,FALSE)</f>
        <v>141</v>
      </c>
      <c r="K10426" s="16">
        <f ca="1">VLOOKUP(Table3[[#This Row],[PRODUCT ID]],Table1[[PRODUCT]:[SELLING PRICE]],5,FALSE)</f>
        <v>95.977958789638308</v>
      </c>
      <c r="L10426" s="16">
        <f ca="1">J10426*Table3[[#This Row],[QUANTITY]]</f>
        <v>1551</v>
      </c>
      <c r="M10426" s="16">
        <f ca="1">K10426*Table3[[#This Row],[QUANTITY]]*(1-Table3[[#This Row],[DISCOUNT %]])</f>
        <v>1028.6924661205494</v>
      </c>
      <c r="N10426" s="3">
        <f>DAY(Table3[[#This Row],[DATE]])</f>
        <v>17</v>
      </c>
      <c r="O10426" s="3" t="str">
        <f>TEXT(Table3[[#This Row],[DATE]],"mmm")</f>
        <v>Jul</v>
      </c>
      <c r="P10426" s="3">
        <f>YEAR(Table3[[#This Row],[DATE]])</f>
        <v>2049</v>
      </c>
    </row>
    <row r="10427" spans="1:16" x14ac:dyDescent="0.3">
      <c r="A10427" s="6">
        <v>54622</v>
      </c>
      <c r="B10427" s="7" t="s">
        <v>2037</v>
      </c>
      <c r="C10427" s="9">
        <f t="shared" ca="1" si="324"/>
        <v>14</v>
      </c>
      <c r="D10427" s="9" t="s">
        <v>2115</v>
      </c>
      <c r="E10427" s="9" t="s">
        <v>2116</v>
      </c>
      <c r="F10427" s="10">
        <f t="shared" ca="1" si="325"/>
        <v>4.1827755605170491E-3</v>
      </c>
      <c r="G10427" s="3" t="str">
        <f>VLOOKUP(Table3[[#This Row],[PRODUCT ID]],Table1[[PRODUCT]:[SELLING PRICE]],1,FALSE)</f>
        <v>Product985</v>
      </c>
      <c r="H10427" s="3" t="str">
        <f>VLOOKUP(Table3[[#This Row],[PRODUCT ID]],Table1[[PRODUCT]:[SELLING PRICE]],2,FALSE)</f>
        <v>Category1</v>
      </c>
      <c r="I10427" s="3" t="str">
        <f>VLOOKUP(Table3[[#This Row],[PRODUCT ID]],Table1[[PRODUCT]:[SELLING PRICE]],3,FALSE)</f>
        <v>Ft</v>
      </c>
      <c r="J10427" s="16">
        <f ca="1">VLOOKUP(Table3[[#This Row],[PRODUCT ID]],Table1[[PRODUCT]:[SELLING PRICE]],4,FALSE)</f>
        <v>189</v>
      </c>
      <c r="K10427" s="16">
        <f ca="1">VLOOKUP(Table3[[#This Row],[PRODUCT ID]],Table1[[PRODUCT]:[SELLING PRICE]],5,FALSE)</f>
        <v>110.81349266801979</v>
      </c>
      <c r="L10427" s="16">
        <f ca="1">J10427*Table3[[#This Row],[QUANTITY]]</f>
        <v>2646</v>
      </c>
      <c r="M10427" s="16">
        <f ca="1">K10427*Table3[[#This Row],[QUANTITY]]*(1-Table3[[#This Row],[DISCOUNT %]])</f>
        <v>1544.8997857875745</v>
      </c>
      <c r="N10427" s="3">
        <f>DAY(Table3[[#This Row],[DATE]])</f>
        <v>18</v>
      </c>
      <c r="O10427" s="3" t="str">
        <f>TEXT(Table3[[#This Row],[DATE]],"mmm")</f>
        <v>Jul</v>
      </c>
      <c r="P10427" s="3">
        <f>YEAR(Table3[[#This Row],[DATE]])</f>
        <v>2049</v>
      </c>
    </row>
    <row r="10428" spans="1:16" x14ac:dyDescent="0.3">
      <c r="A10428" s="6">
        <v>54623</v>
      </c>
      <c r="B10428" s="7" t="s">
        <v>2038</v>
      </c>
      <c r="C10428" s="9">
        <f t="shared" ca="1" si="324"/>
        <v>8</v>
      </c>
      <c r="D10428" s="9" t="s">
        <v>2117</v>
      </c>
      <c r="E10428" s="9" t="s">
        <v>2116</v>
      </c>
      <c r="F10428" s="10">
        <f t="shared" ca="1" si="325"/>
        <v>7.6746543064065087E-2</v>
      </c>
      <c r="G10428" s="3" t="str">
        <f>VLOOKUP(Table3[[#This Row],[PRODUCT ID]],Table1[[PRODUCT]:[SELLING PRICE]],1,FALSE)</f>
        <v>Product986</v>
      </c>
      <c r="H10428" s="3" t="str">
        <f>VLOOKUP(Table3[[#This Row],[PRODUCT ID]],Table1[[PRODUCT]:[SELLING PRICE]],2,FALSE)</f>
        <v>Category2</v>
      </c>
      <c r="I10428" s="3" t="str">
        <f>VLOOKUP(Table3[[#This Row],[PRODUCT ID]],Table1[[PRODUCT]:[SELLING PRICE]],3,FALSE)</f>
        <v>Kg</v>
      </c>
      <c r="J10428" s="16">
        <f ca="1">VLOOKUP(Table3[[#This Row],[PRODUCT ID]],Table1[[PRODUCT]:[SELLING PRICE]],4,FALSE)</f>
        <v>14</v>
      </c>
      <c r="K10428" s="16">
        <f ca="1">VLOOKUP(Table3[[#This Row],[PRODUCT ID]],Table1[[PRODUCT]:[SELLING PRICE]],5,FALSE)</f>
        <v>243.41828696953752</v>
      </c>
      <c r="L10428" s="16">
        <f ca="1">J10428*Table3[[#This Row],[QUANTITY]]</f>
        <v>112</v>
      </c>
      <c r="M10428" s="16">
        <f ca="1">K10428*Table3[[#This Row],[QUANTITY]]*(1-Table3[[#This Row],[DISCOUNT %]])</f>
        <v>1797.8941994083918</v>
      </c>
      <c r="N10428" s="3">
        <f>DAY(Table3[[#This Row],[DATE]])</f>
        <v>19</v>
      </c>
      <c r="O10428" s="3" t="str">
        <f>TEXT(Table3[[#This Row],[DATE]],"mmm")</f>
        <v>Jul</v>
      </c>
      <c r="P10428" s="3">
        <f>YEAR(Table3[[#This Row],[DATE]])</f>
        <v>2049</v>
      </c>
    </row>
    <row r="10429" spans="1:16" x14ac:dyDescent="0.3">
      <c r="A10429" s="6">
        <v>54624</v>
      </c>
      <c r="B10429" s="7" t="s">
        <v>2039</v>
      </c>
      <c r="C10429" s="9">
        <f t="shared" ca="1" si="324"/>
        <v>8</v>
      </c>
      <c r="D10429" s="9" t="s">
        <v>2117</v>
      </c>
      <c r="E10429" s="9" t="s">
        <v>2116</v>
      </c>
      <c r="F10429" s="10">
        <f t="shared" ca="1" si="325"/>
        <v>4.378833068576557E-2</v>
      </c>
      <c r="G10429" s="3" t="str">
        <f>VLOOKUP(Table3[[#This Row],[PRODUCT ID]],Table1[[PRODUCT]:[SELLING PRICE]],1,FALSE)</f>
        <v>Product987</v>
      </c>
      <c r="H10429" s="3" t="str">
        <f>VLOOKUP(Table3[[#This Row],[PRODUCT ID]],Table1[[PRODUCT]:[SELLING PRICE]],2,FALSE)</f>
        <v>Category3</v>
      </c>
      <c r="I10429" s="3" t="str">
        <f>VLOOKUP(Table3[[#This Row],[PRODUCT ID]],Table1[[PRODUCT]:[SELLING PRICE]],3,FALSE)</f>
        <v>No</v>
      </c>
      <c r="J10429" s="16">
        <f ca="1">VLOOKUP(Table3[[#This Row],[PRODUCT ID]],Table1[[PRODUCT]:[SELLING PRICE]],4,FALSE)</f>
        <v>248</v>
      </c>
      <c r="K10429" s="16">
        <f ca="1">VLOOKUP(Table3[[#This Row],[PRODUCT ID]],Table1[[PRODUCT]:[SELLING PRICE]],5,FALSE)</f>
        <v>215.89995491508893</v>
      </c>
      <c r="L10429" s="16">
        <f ca="1">J10429*Table3[[#This Row],[QUANTITY]]</f>
        <v>1984</v>
      </c>
      <c r="M10429" s="16">
        <f ca="1">K10429*Table3[[#This Row],[QUANTITY]]*(1-Table3[[#This Row],[DISCOUNT %]])</f>
        <v>1651.5684503538009</v>
      </c>
      <c r="N10429" s="3">
        <f>DAY(Table3[[#This Row],[DATE]])</f>
        <v>20</v>
      </c>
      <c r="O10429" s="3" t="str">
        <f>TEXT(Table3[[#This Row],[DATE]],"mmm")</f>
        <v>Jul</v>
      </c>
      <c r="P10429" s="3">
        <f>YEAR(Table3[[#This Row],[DATE]])</f>
        <v>2049</v>
      </c>
    </row>
    <row r="10430" spans="1:16" x14ac:dyDescent="0.3">
      <c r="A10430" s="6">
        <v>54625</v>
      </c>
      <c r="B10430" s="7" t="s">
        <v>2040</v>
      </c>
      <c r="C10430" s="9">
        <f t="shared" ca="1" si="324"/>
        <v>11</v>
      </c>
      <c r="D10430" s="9" t="s">
        <v>2116</v>
      </c>
      <c r="E10430" s="9" t="s">
        <v>2116</v>
      </c>
      <c r="F10430" s="10">
        <f t="shared" ca="1" si="325"/>
        <v>7.7626001603135208E-2</v>
      </c>
      <c r="G10430" s="3" t="str">
        <f>VLOOKUP(Table3[[#This Row],[PRODUCT ID]],Table1[[PRODUCT]:[SELLING PRICE]],1,FALSE)</f>
        <v>Product988</v>
      </c>
      <c r="H10430" s="3" t="str">
        <f>VLOOKUP(Table3[[#This Row],[PRODUCT ID]],Table1[[PRODUCT]:[SELLING PRICE]],2,FALSE)</f>
        <v>Category4</v>
      </c>
      <c r="I10430" s="3" t="str">
        <f>VLOOKUP(Table3[[#This Row],[PRODUCT ID]],Table1[[PRODUCT]:[SELLING PRICE]],3,FALSE)</f>
        <v>No</v>
      </c>
      <c r="J10430" s="16">
        <f ca="1">VLOOKUP(Table3[[#This Row],[PRODUCT ID]],Table1[[PRODUCT]:[SELLING PRICE]],4,FALSE)</f>
        <v>55</v>
      </c>
      <c r="K10430" s="16">
        <f ca="1">VLOOKUP(Table3[[#This Row],[PRODUCT ID]],Table1[[PRODUCT]:[SELLING PRICE]],5,FALSE)</f>
        <v>230.98405999760533</v>
      </c>
      <c r="L10430" s="16">
        <f ca="1">J10430*Table3[[#This Row],[QUANTITY]]</f>
        <v>605</v>
      </c>
      <c r="M10430" s="16">
        <f ca="1">K10430*Table3[[#This Row],[QUANTITY]]*(1-Table3[[#This Row],[DISCOUNT %]])</f>
        <v>2343.590600845258</v>
      </c>
      <c r="N10430" s="3">
        <f>DAY(Table3[[#This Row],[DATE]])</f>
        <v>21</v>
      </c>
      <c r="O10430" s="3" t="str">
        <f>TEXT(Table3[[#This Row],[DATE]],"mmm")</f>
        <v>Jul</v>
      </c>
      <c r="P10430" s="3">
        <f>YEAR(Table3[[#This Row],[DATE]])</f>
        <v>2049</v>
      </c>
    </row>
    <row r="10431" spans="1:16" x14ac:dyDescent="0.3">
      <c r="A10431" s="6">
        <v>54626</v>
      </c>
      <c r="B10431" s="7" t="s">
        <v>2041</v>
      </c>
      <c r="C10431" s="9">
        <f t="shared" ca="1" si="324"/>
        <v>14</v>
      </c>
      <c r="D10431" s="9" t="s">
        <v>2116</v>
      </c>
      <c r="E10431" s="9" t="s">
        <v>2116</v>
      </c>
      <c r="F10431" s="10">
        <f t="shared" ca="1" si="325"/>
        <v>8.6752895165545518E-3</v>
      </c>
      <c r="G10431" s="3" t="str">
        <f>VLOOKUP(Table3[[#This Row],[PRODUCT ID]],Table1[[PRODUCT]:[SELLING PRICE]],1,FALSE)</f>
        <v>Product989</v>
      </c>
      <c r="H10431" s="3" t="str">
        <f>VLOOKUP(Table3[[#This Row],[PRODUCT ID]],Table1[[PRODUCT]:[SELLING PRICE]],2,FALSE)</f>
        <v>Category5</v>
      </c>
      <c r="I10431" s="3" t="str">
        <f>VLOOKUP(Table3[[#This Row],[PRODUCT ID]],Table1[[PRODUCT]:[SELLING PRICE]],3,FALSE)</f>
        <v>Ft</v>
      </c>
      <c r="J10431" s="16">
        <f ca="1">VLOOKUP(Table3[[#This Row],[PRODUCT ID]],Table1[[PRODUCT]:[SELLING PRICE]],4,FALSE)</f>
        <v>236</v>
      </c>
      <c r="K10431" s="16">
        <f ca="1">VLOOKUP(Table3[[#This Row],[PRODUCT ID]],Table1[[PRODUCT]:[SELLING PRICE]],5,FALSE)</f>
        <v>148.08904589294815</v>
      </c>
      <c r="L10431" s="16">
        <f ca="1">J10431*Table3[[#This Row],[QUANTITY]]</f>
        <v>3304</v>
      </c>
      <c r="M10431" s="16">
        <f ca="1">K10431*Table3[[#This Row],[QUANTITY]]*(1-Table3[[#This Row],[DISCOUNT %]])</f>
        <v>2055.2606276383508</v>
      </c>
      <c r="N10431" s="3">
        <f>DAY(Table3[[#This Row],[DATE]])</f>
        <v>22</v>
      </c>
      <c r="O10431" s="3" t="str">
        <f>TEXT(Table3[[#This Row],[DATE]],"mmm")</f>
        <v>Jul</v>
      </c>
      <c r="P10431" s="3">
        <f>YEAR(Table3[[#This Row],[DATE]])</f>
        <v>2049</v>
      </c>
    </row>
    <row r="10432" spans="1:16" x14ac:dyDescent="0.3">
      <c r="A10432" s="6">
        <v>54627</v>
      </c>
      <c r="B10432" s="7" t="s">
        <v>2042</v>
      </c>
      <c r="C10432" s="9">
        <f t="shared" ca="1" si="324"/>
        <v>14</v>
      </c>
      <c r="D10432" s="9" t="s">
        <v>2116</v>
      </c>
      <c r="E10432" s="9" t="s">
        <v>2118</v>
      </c>
      <c r="F10432" s="10">
        <f t="shared" ca="1" si="325"/>
        <v>5.5087833474538023E-2</v>
      </c>
      <c r="G10432" s="3" t="str">
        <f>VLOOKUP(Table3[[#This Row],[PRODUCT ID]],Table1[[PRODUCT]:[SELLING PRICE]],1,FALSE)</f>
        <v>Product990</v>
      </c>
      <c r="H10432" s="3" t="str">
        <f>VLOOKUP(Table3[[#This Row],[PRODUCT ID]],Table1[[PRODUCT]:[SELLING PRICE]],2,FALSE)</f>
        <v>Category1</v>
      </c>
      <c r="I10432" s="3" t="str">
        <f>VLOOKUP(Table3[[#This Row],[PRODUCT ID]],Table1[[PRODUCT]:[SELLING PRICE]],3,FALSE)</f>
        <v>No</v>
      </c>
      <c r="J10432" s="16">
        <f ca="1">VLOOKUP(Table3[[#This Row],[PRODUCT ID]],Table1[[PRODUCT]:[SELLING PRICE]],4,FALSE)</f>
        <v>9</v>
      </c>
      <c r="K10432" s="16">
        <f ca="1">VLOOKUP(Table3[[#This Row],[PRODUCT ID]],Table1[[PRODUCT]:[SELLING PRICE]],5,FALSE)</f>
        <v>124.91376449834836</v>
      </c>
      <c r="L10432" s="16">
        <f ca="1">J10432*Table3[[#This Row],[QUANTITY]]</f>
        <v>126</v>
      </c>
      <c r="M10432" s="16">
        <f ca="1">K10432*Table3[[#This Row],[QUANTITY]]*(1-Table3[[#This Row],[DISCOUNT %]])</f>
        <v>1652.4555017737996</v>
      </c>
      <c r="N10432" s="3">
        <f>DAY(Table3[[#This Row],[DATE]])</f>
        <v>23</v>
      </c>
      <c r="O10432" s="3" t="str">
        <f>TEXT(Table3[[#This Row],[DATE]],"mmm")</f>
        <v>Jul</v>
      </c>
      <c r="P10432" s="3">
        <f>YEAR(Table3[[#This Row],[DATE]])</f>
        <v>2049</v>
      </c>
    </row>
    <row r="10433" spans="1:16" x14ac:dyDescent="0.3">
      <c r="A10433" s="6">
        <v>54628</v>
      </c>
      <c r="B10433" s="7" t="s">
        <v>2043</v>
      </c>
      <c r="C10433" s="9">
        <f t="shared" ca="1" si="324"/>
        <v>13</v>
      </c>
      <c r="D10433" s="9" t="s">
        <v>2116</v>
      </c>
      <c r="E10433" s="9" t="s">
        <v>2118</v>
      </c>
      <c r="F10433" s="10">
        <f t="shared" ca="1" si="325"/>
        <v>9.8489823014301647E-2</v>
      </c>
      <c r="G10433" s="3" t="str">
        <f>VLOOKUP(Table3[[#This Row],[PRODUCT ID]],Table1[[PRODUCT]:[SELLING PRICE]],1,FALSE)</f>
        <v>Product991</v>
      </c>
      <c r="H10433" s="3" t="str">
        <f>VLOOKUP(Table3[[#This Row],[PRODUCT ID]],Table1[[PRODUCT]:[SELLING PRICE]],2,FALSE)</f>
        <v>Category2</v>
      </c>
      <c r="I10433" s="3" t="str">
        <f>VLOOKUP(Table3[[#This Row],[PRODUCT ID]],Table1[[PRODUCT]:[SELLING PRICE]],3,FALSE)</f>
        <v>Kg</v>
      </c>
      <c r="J10433" s="16">
        <f ca="1">VLOOKUP(Table3[[#This Row],[PRODUCT ID]],Table1[[PRODUCT]:[SELLING PRICE]],4,FALSE)</f>
        <v>105</v>
      </c>
      <c r="K10433" s="16">
        <f ca="1">VLOOKUP(Table3[[#This Row],[PRODUCT ID]],Table1[[PRODUCT]:[SELLING PRICE]],5,FALSE)</f>
        <v>275.61372776760021</v>
      </c>
      <c r="L10433" s="16">
        <f ca="1">J10433*Table3[[#This Row],[QUANTITY]]</f>
        <v>1365</v>
      </c>
      <c r="M10433" s="16">
        <f ca="1">K10433*Table3[[#This Row],[QUANTITY]]*(1-Table3[[#This Row],[DISCOUNT %]])</f>
        <v>3230.0915464929453</v>
      </c>
      <c r="N10433" s="3">
        <f>DAY(Table3[[#This Row],[DATE]])</f>
        <v>24</v>
      </c>
      <c r="O10433" s="3" t="str">
        <f>TEXT(Table3[[#This Row],[DATE]],"mmm")</f>
        <v>Jul</v>
      </c>
      <c r="P10433" s="3">
        <f>YEAR(Table3[[#This Row],[DATE]])</f>
        <v>2049</v>
      </c>
    </row>
    <row r="10434" spans="1:16" x14ac:dyDescent="0.3">
      <c r="A10434" s="6">
        <v>54629</v>
      </c>
      <c r="B10434" s="7" t="s">
        <v>2044</v>
      </c>
      <c r="C10434" s="9">
        <f t="shared" ca="1" si="324"/>
        <v>11</v>
      </c>
      <c r="D10434" s="9" t="s">
        <v>2115</v>
      </c>
      <c r="E10434" s="9" t="s">
        <v>2116</v>
      </c>
      <c r="F10434" s="10">
        <f t="shared" ca="1" si="325"/>
        <v>9.544193644193931E-2</v>
      </c>
      <c r="G10434" s="3" t="str">
        <f>VLOOKUP(Table3[[#This Row],[PRODUCT ID]],Table1[[PRODUCT]:[SELLING PRICE]],1,FALSE)</f>
        <v>Product992</v>
      </c>
      <c r="H10434" s="3" t="str">
        <f>VLOOKUP(Table3[[#This Row],[PRODUCT ID]],Table1[[PRODUCT]:[SELLING PRICE]],2,FALSE)</f>
        <v>Category3</v>
      </c>
      <c r="I10434" s="3" t="str">
        <f>VLOOKUP(Table3[[#This Row],[PRODUCT ID]],Table1[[PRODUCT]:[SELLING PRICE]],3,FALSE)</f>
        <v>Kg</v>
      </c>
      <c r="J10434" s="16">
        <f ca="1">VLOOKUP(Table3[[#This Row],[PRODUCT ID]],Table1[[PRODUCT]:[SELLING PRICE]],4,FALSE)</f>
        <v>204</v>
      </c>
      <c r="K10434" s="16">
        <f ca="1">VLOOKUP(Table3[[#This Row],[PRODUCT ID]],Table1[[PRODUCT]:[SELLING PRICE]],5,FALSE)</f>
        <v>245.36023893416669</v>
      </c>
      <c r="L10434" s="16">
        <f ca="1">J10434*Table3[[#This Row],[QUANTITY]]</f>
        <v>2244</v>
      </c>
      <c r="M10434" s="16">
        <f ca="1">K10434*Table3[[#This Row],[QUANTITY]]*(1-Table3[[#This Row],[DISCOUNT %]])</f>
        <v>2441.3684086487619</v>
      </c>
      <c r="N10434" s="3">
        <f>DAY(Table3[[#This Row],[DATE]])</f>
        <v>25</v>
      </c>
      <c r="O10434" s="3" t="str">
        <f>TEXT(Table3[[#This Row],[DATE]],"mmm")</f>
        <v>Jul</v>
      </c>
      <c r="P10434" s="3">
        <f>YEAR(Table3[[#This Row],[DATE]])</f>
        <v>2049</v>
      </c>
    </row>
    <row r="10435" spans="1:16" x14ac:dyDescent="0.3">
      <c r="A10435" s="6">
        <v>54630</v>
      </c>
      <c r="B10435" s="7" t="s">
        <v>2045</v>
      </c>
      <c r="C10435" s="9">
        <f t="shared" ref="C10435:C10492" ca="1" si="326">RANDBETWEEN(1,15)</f>
        <v>11</v>
      </c>
      <c r="D10435" s="9" t="s">
        <v>2116</v>
      </c>
      <c r="E10435" s="9" t="s">
        <v>2116</v>
      </c>
      <c r="F10435" s="10">
        <f t="shared" ref="F10435:F10492" ca="1" si="327">RAND()*(0.1)</f>
        <v>5.8991126912313376E-2</v>
      </c>
      <c r="G10435" s="3" t="str">
        <f>VLOOKUP(Table3[[#This Row],[PRODUCT ID]],Table1[[PRODUCT]:[SELLING PRICE]],1,FALSE)</f>
        <v>Product993</v>
      </c>
      <c r="H10435" s="3" t="str">
        <f>VLOOKUP(Table3[[#This Row],[PRODUCT ID]],Table1[[PRODUCT]:[SELLING PRICE]],2,FALSE)</f>
        <v>Category4</v>
      </c>
      <c r="I10435" s="3" t="str">
        <f>VLOOKUP(Table3[[#This Row],[PRODUCT ID]],Table1[[PRODUCT]:[SELLING PRICE]],3,FALSE)</f>
        <v>Lt</v>
      </c>
      <c r="J10435" s="16">
        <f ca="1">VLOOKUP(Table3[[#This Row],[PRODUCT ID]],Table1[[PRODUCT]:[SELLING PRICE]],4,FALSE)</f>
        <v>22</v>
      </c>
      <c r="K10435" s="16">
        <f ca="1">VLOOKUP(Table3[[#This Row],[PRODUCT ID]],Table1[[PRODUCT]:[SELLING PRICE]],5,FALSE)</f>
        <v>233.97923514112097</v>
      </c>
      <c r="L10435" s="16">
        <f ca="1">J10435*Table3[[#This Row],[QUANTITY]]</f>
        <v>242</v>
      </c>
      <c r="M10435" s="16">
        <f ca="1">K10435*Table3[[#This Row],[QUANTITY]]*(1-Table3[[#This Row],[DISCOUNT %]])</f>
        <v>2421.9419002467157</v>
      </c>
      <c r="N10435" s="3">
        <f>DAY(Table3[[#This Row],[DATE]])</f>
        <v>26</v>
      </c>
      <c r="O10435" s="3" t="str">
        <f>TEXT(Table3[[#This Row],[DATE]],"mmm")</f>
        <v>Jul</v>
      </c>
      <c r="P10435" s="3">
        <f>YEAR(Table3[[#This Row],[DATE]])</f>
        <v>2049</v>
      </c>
    </row>
    <row r="10436" spans="1:16" x14ac:dyDescent="0.3">
      <c r="A10436" s="6">
        <v>54631</v>
      </c>
      <c r="B10436" s="7" t="s">
        <v>2046</v>
      </c>
      <c r="C10436" s="9">
        <f t="shared" ca="1" si="326"/>
        <v>12</v>
      </c>
      <c r="D10436" s="9" t="s">
        <v>2117</v>
      </c>
      <c r="E10436" s="9" t="s">
        <v>2116</v>
      </c>
      <c r="F10436" s="10">
        <f t="shared" ca="1" si="327"/>
        <v>2.5009062526765092E-2</v>
      </c>
      <c r="G10436" s="3" t="str">
        <f>VLOOKUP(Table3[[#This Row],[PRODUCT ID]],Table1[[PRODUCT]:[SELLING PRICE]],1,FALSE)</f>
        <v>Product994</v>
      </c>
      <c r="H10436" s="3" t="str">
        <f>VLOOKUP(Table3[[#This Row],[PRODUCT ID]],Table1[[PRODUCT]:[SELLING PRICE]],2,FALSE)</f>
        <v>Category5</v>
      </c>
      <c r="I10436" s="3" t="str">
        <f>VLOOKUP(Table3[[#This Row],[PRODUCT ID]],Table1[[PRODUCT]:[SELLING PRICE]],3,FALSE)</f>
        <v>Kg</v>
      </c>
      <c r="J10436" s="16">
        <f ca="1">VLOOKUP(Table3[[#This Row],[PRODUCT ID]],Table1[[PRODUCT]:[SELLING PRICE]],4,FALSE)</f>
        <v>166</v>
      </c>
      <c r="K10436" s="16">
        <f ca="1">VLOOKUP(Table3[[#This Row],[PRODUCT ID]],Table1[[PRODUCT]:[SELLING PRICE]],5,FALSE)</f>
        <v>150.01339808342732</v>
      </c>
      <c r="L10436" s="16">
        <f ca="1">J10436*Table3[[#This Row],[QUANTITY]]</f>
        <v>1992</v>
      </c>
      <c r="M10436" s="16">
        <f ca="1">K10436*Table3[[#This Row],[QUANTITY]]*(1-Table3[[#This Row],[DISCOUNT %]])</f>
        <v>1755.1404435708766</v>
      </c>
      <c r="N10436" s="3">
        <f>DAY(Table3[[#This Row],[DATE]])</f>
        <v>27</v>
      </c>
      <c r="O10436" s="3" t="str">
        <f>TEXT(Table3[[#This Row],[DATE]],"mmm")</f>
        <v>Jul</v>
      </c>
      <c r="P10436" s="3">
        <f>YEAR(Table3[[#This Row],[DATE]])</f>
        <v>2049</v>
      </c>
    </row>
    <row r="10437" spans="1:16" x14ac:dyDescent="0.3">
      <c r="A10437" s="6">
        <v>54632</v>
      </c>
      <c r="B10437" s="7" t="s">
        <v>2047</v>
      </c>
      <c r="C10437" s="9">
        <f t="shared" ca="1" si="326"/>
        <v>15</v>
      </c>
      <c r="D10437" s="9" t="s">
        <v>2115</v>
      </c>
      <c r="E10437" s="9" t="s">
        <v>2116</v>
      </c>
      <c r="F10437" s="10">
        <f t="shared" ca="1" si="327"/>
        <v>1.031355110260379E-3</v>
      </c>
      <c r="G10437" s="3" t="str">
        <f>VLOOKUP(Table3[[#This Row],[PRODUCT ID]],Table1[[PRODUCT]:[SELLING PRICE]],1,FALSE)</f>
        <v>Product995</v>
      </c>
      <c r="H10437" s="3" t="str">
        <f>VLOOKUP(Table3[[#This Row],[PRODUCT ID]],Table1[[PRODUCT]:[SELLING PRICE]],2,FALSE)</f>
        <v>Category1</v>
      </c>
      <c r="I10437" s="3" t="str">
        <f>VLOOKUP(Table3[[#This Row],[PRODUCT ID]],Table1[[PRODUCT]:[SELLING PRICE]],3,FALSE)</f>
        <v>Lt</v>
      </c>
      <c r="J10437" s="16">
        <f ca="1">VLOOKUP(Table3[[#This Row],[PRODUCT ID]],Table1[[PRODUCT]:[SELLING PRICE]],4,FALSE)</f>
        <v>240</v>
      </c>
      <c r="K10437" s="16">
        <f ca="1">VLOOKUP(Table3[[#This Row],[PRODUCT ID]],Table1[[PRODUCT]:[SELLING PRICE]],5,FALSE)</f>
        <v>131.67497851856552</v>
      </c>
      <c r="L10437" s="16">
        <f ca="1">J10437*Table3[[#This Row],[QUANTITY]]</f>
        <v>3600</v>
      </c>
      <c r="M10437" s="16">
        <f ca="1">K10437*Table3[[#This Row],[QUANTITY]]*(1-Table3[[#This Row],[DISCOUNT %]])</f>
        <v>1973.0876228486545</v>
      </c>
      <c r="N10437" s="3">
        <f>DAY(Table3[[#This Row],[DATE]])</f>
        <v>28</v>
      </c>
      <c r="O10437" s="3" t="str">
        <f>TEXT(Table3[[#This Row],[DATE]],"mmm")</f>
        <v>Jul</v>
      </c>
      <c r="P10437" s="3">
        <f>YEAR(Table3[[#This Row],[DATE]])</f>
        <v>2049</v>
      </c>
    </row>
    <row r="10438" spans="1:16" x14ac:dyDescent="0.3">
      <c r="A10438" s="6">
        <v>54633</v>
      </c>
      <c r="B10438" s="7" t="s">
        <v>2048</v>
      </c>
      <c r="C10438" s="9">
        <f t="shared" ca="1" si="326"/>
        <v>2</v>
      </c>
      <c r="D10438" s="9" t="s">
        <v>2115</v>
      </c>
      <c r="E10438" s="9" t="s">
        <v>2118</v>
      </c>
      <c r="F10438" s="10">
        <f t="shared" ca="1" si="327"/>
        <v>7.5164911437145543E-2</v>
      </c>
      <c r="G10438" s="3" t="str">
        <f>VLOOKUP(Table3[[#This Row],[PRODUCT ID]],Table1[[PRODUCT]:[SELLING PRICE]],1,FALSE)</f>
        <v>Product996</v>
      </c>
      <c r="H10438" s="3" t="str">
        <f>VLOOKUP(Table3[[#This Row],[PRODUCT ID]],Table1[[PRODUCT]:[SELLING PRICE]],2,FALSE)</f>
        <v>Category2</v>
      </c>
      <c r="I10438" s="3" t="str">
        <f>VLOOKUP(Table3[[#This Row],[PRODUCT ID]],Table1[[PRODUCT]:[SELLING PRICE]],3,FALSE)</f>
        <v>Ft</v>
      </c>
      <c r="J10438" s="16">
        <f ca="1">VLOOKUP(Table3[[#This Row],[PRODUCT ID]],Table1[[PRODUCT]:[SELLING PRICE]],4,FALSE)</f>
        <v>242</v>
      </c>
      <c r="K10438" s="16">
        <f ca="1">VLOOKUP(Table3[[#This Row],[PRODUCT ID]],Table1[[PRODUCT]:[SELLING PRICE]],5,FALSE)</f>
        <v>144.56300177401218</v>
      </c>
      <c r="L10438" s="16">
        <f ca="1">J10438*Table3[[#This Row],[QUANTITY]]</f>
        <v>484</v>
      </c>
      <c r="M10438" s="16">
        <f ca="1">K10438*Table3[[#This Row],[QUANTITY]]*(1-Table3[[#This Row],[DISCOUNT %]])</f>
        <v>267.3938730971613</v>
      </c>
      <c r="N10438" s="3">
        <f>DAY(Table3[[#This Row],[DATE]])</f>
        <v>29</v>
      </c>
      <c r="O10438" s="3" t="str">
        <f>TEXT(Table3[[#This Row],[DATE]],"mmm")</f>
        <v>Jul</v>
      </c>
      <c r="P10438" s="3">
        <f>YEAR(Table3[[#This Row],[DATE]])</f>
        <v>2049</v>
      </c>
    </row>
    <row r="10439" spans="1:16" x14ac:dyDescent="0.3">
      <c r="A10439" s="6">
        <v>54634</v>
      </c>
      <c r="B10439" s="7" t="s">
        <v>2049</v>
      </c>
      <c r="C10439" s="9">
        <f t="shared" ca="1" si="326"/>
        <v>13</v>
      </c>
      <c r="D10439" s="9" t="s">
        <v>2115</v>
      </c>
      <c r="E10439" s="9" t="s">
        <v>2116</v>
      </c>
      <c r="F10439" s="10">
        <f t="shared" ca="1" si="327"/>
        <v>8.5657840936120735E-2</v>
      </c>
      <c r="G10439" s="3" t="str">
        <f>VLOOKUP(Table3[[#This Row],[PRODUCT ID]],Table1[[PRODUCT]:[SELLING PRICE]],1,FALSE)</f>
        <v>Product997</v>
      </c>
      <c r="H10439" s="3" t="str">
        <f>VLOOKUP(Table3[[#This Row],[PRODUCT ID]],Table1[[PRODUCT]:[SELLING PRICE]],2,FALSE)</f>
        <v>Category3</v>
      </c>
      <c r="I10439" s="3" t="str">
        <f>VLOOKUP(Table3[[#This Row],[PRODUCT ID]],Table1[[PRODUCT]:[SELLING PRICE]],3,FALSE)</f>
        <v>Kg</v>
      </c>
      <c r="J10439" s="16">
        <f ca="1">VLOOKUP(Table3[[#This Row],[PRODUCT ID]],Table1[[PRODUCT]:[SELLING PRICE]],4,FALSE)</f>
        <v>49</v>
      </c>
      <c r="K10439" s="16">
        <f ca="1">VLOOKUP(Table3[[#This Row],[PRODUCT ID]],Table1[[PRODUCT]:[SELLING PRICE]],5,FALSE)</f>
        <v>235.43899053959058</v>
      </c>
      <c r="L10439" s="16">
        <f ca="1">J10439*Table3[[#This Row],[QUANTITY]]</f>
        <v>637</v>
      </c>
      <c r="M10439" s="16">
        <f ca="1">K10439*Table3[[#This Row],[QUANTITY]]*(1-Table3[[#This Row],[DISCOUNT %]])</f>
        <v>2798.5333341912633</v>
      </c>
      <c r="N10439" s="3">
        <f>DAY(Table3[[#This Row],[DATE]])</f>
        <v>30</v>
      </c>
      <c r="O10439" s="3" t="str">
        <f>TEXT(Table3[[#This Row],[DATE]],"mmm")</f>
        <v>Jul</v>
      </c>
      <c r="P10439" s="3">
        <f>YEAR(Table3[[#This Row],[DATE]])</f>
        <v>2049</v>
      </c>
    </row>
    <row r="10440" spans="1:16" x14ac:dyDescent="0.3">
      <c r="A10440" s="6">
        <v>54635</v>
      </c>
      <c r="B10440" s="7" t="s">
        <v>2050</v>
      </c>
      <c r="C10440" s="9">
        <f t="shared" ca="1" si="326"/>
        <v>15</v>
      </c>
      <c r="D10440" s="9" t="s">
        <v>2116</v>
      </c>
      <c r="E10440" s="9" t="s">
        <v>2116</v>
      </c>
      <c r="F10440" s="10">
        <f t="shared" ca="1" si="327"/>
        <v>1.1501664624868159E-2</v>
      </c>
      <c r="G10440" s="3" t="str">
        <f>VLOOKUP(Table3[[#This Row],[PRODUCT ID]],Table1[[PRODUCT]:[SELLING PRICE]],1,FALSE)</f>
        <v>Product998</v>
      </c>
      <c r="H10440" s="3" t="str">
        <f>VLOOKUP(Table3[[#This Row],[PRODUCT ID]],Table1[[PRODUCT]:[SELLING PRICE]],2,FALSE)</f>
        <v>Category4</v>
      </c>
      <c r="I10440" s="3" t="str">
        <f>VLOOKUP(Table3[[#This Row],[PRODUCT ID]],Table1[[PRODUCT]:[SELLING PRICE]],3,FALSE)</f>
        <v>No</v>
      </c>
      <c r="J10440" s="16">
        <f ca="1">VLOOKUP(Table3[[#This Row],[PRODUCT ID]],Table1[[PRODUCT]:[SELLING PRICE]],4,FALSE)</f>
        <v>240</v>
      </c>
      <c r="K10440" s="16">
        <f ca="1">VLOOKUP(Table3[[#This Row],[PRODUCT ID]],Table1[[PRODUCT]:[SELLING PRICE]],5,FALSE)</f>
        <v>142.11979104408664</v>
      </c>
      <c r="L10440" s="16">
        <f ca="1">J10440*Table3[[#This Row],[QUANTITY]]</f>
        <v>3600</v>
      </c>
      <c r="M10440" s="16">
        <f ca="1">K10440*Table3[[#This Row],[QUANTITY]]*(1-Table3[[#This Row],[DISCOUNT %]])</f>
        <v>2107.2776530641186</v>
      </c>
      <c r="N10440" s="3">
        <f>DAY(Table3[[#This Row],[DATE]])</f>
        <v>31</v>
      </c>
      <c r="O10440" s="3" t="str">
        <f>TEXT(Table3[[#This Row],[DATE]],"mmm")</f>
        <v>Jul</v>
      </c>
      <c r="P10440" s="3">
        <f>YEAR(Table3[[#This Row],[DATE]])</f>
        <v>2049</v>
      </c>
    </row>
    <row r="10441" spans="1:16" x14ac:dyDescent="0.3">
      <c r="A10441" s="6">
        <v>54636</v>
      </c>
      <c r="B10441" s="7" t="s">
        <v>2051</v>
      </c>
      <c r="C10441" s="9">
        <f t="shared" ca="1" si="326"/>
        <v>8</v>
      </c>
      <c r="D10441" s="9" t="s">
        <v>2116</v>
      </c>
      <c r="E10441" s="9" t="s">
        <v>2116</v>
      </c>
      <c r="F10441" s="10">
        <f t="shared" ca="1" si="327"/>
        <v>8.56082889010885E-2</v>
      </c>
      <c r="G10441" s="3" t="str">
        <f>VLOOKUP(Table3[[#This Row],[PRODUCT ID]],Table1[[PRODUCT]:[SELLING PRICE]],1,FALSE)</f>
        <v>Product999</v>
      </c>
      <c r="H10441" s="3" t="str">
        <f>VLOOKUP(Table3[[#This Row],[PRODUCT ID]],Table1[[PRODUCT]:[SELLING PRICE]],2,FALSE)</f>
        <v>Category5</v>
      </c>
      <c r="I10441" s="3" t="str">
        <f>VLOOKUP(Table3[[#This Row],[PRODUCT ID]],Table1[[PRODUCT]:[SELLING PRICE]],3,FALSE)</f>
        <v>No</v>
      </c>
      <c r="J10441" s="16">
        <f ca="1">VLOOKUP(Table3[[#This Row],[PRODUCT ID]],Table1[[PRODUCT]:[SELLING PRICE]],4,FALSE)</f>
        <v>14</v>
      </c>
      <c r="K10441" s="16">
        <f ca="1">VLOOKUP(Table3[[#This Row],[PRODUCT ID]],Table1[[PRODUCT]:[SELLING PRICE]],5,FALSE)</f>
        <v>112.79936426501622</v>
      </c>
      <c r="L10441" s="16">
        <f ca="1">J10441*Table3[[#This Row],[QUANTITY]]</f>
        <v>112</v>
      </c>
      <c r="M10441" s="16">
        <f ca="1">K10441*Table3[[#This Row],[QUANTITY]]*(1-Table3[[#This Row],[DISCOUNT %]])</f>
        <v>825.14242960926072</v>
      </c>
      <c r="N10441" s="3">
        <f>DAY(Table3[[#This Row],[DATE]])</f>
        <v>1</v>
      </c>
      <c r="O10441" s="3" t="str">
        <f>TEXT(Table3[[#This Row],[DATE]],"mmm")</f>
        <v>Aug</v>
      </c>
      <c r="P10441" s="3">
        <f>YEAR(Table3[[#This Row],[DATE]])</f>
        <v>2049</v>
      </c>
    </row>
    <row r="10442" spans="1:16" x14ac:dyDescent="0.3">
      <c r="A10442" s="6">
        <v>54637</v>
      </c>
      <c r="B10442" s="7" t="s">
        <v>2052</v>
      </c>
      <c r="C10442" s="9">
        <f t="shared" ca="1" si="326"/>
        <v>3</v>
      </c>
      <c r="D10442" s="9" t="s">
        <v>2116</v>
      </c>
      <c r="E10442" s="9" t="s">
        <v>2116</v>
      </c>
      <c r="F10442" s="10">
        <f t="shared" ca="1" si="327"/>
        <v>9.0076703971963216E-3</v>
      </c>
      <c r="G10442" s="3" t="str">
        <f>VLOOKUP(Table3[[#This Row],[PRODUCT ID]],Table1[[PRODUCT]:[SELLING PRICE]],1,FALSE)</f>
        <v>Product1000</v>
      </c>
      <c r="H10442" s="3" t="str">
        <f>VLOOKUP(Table3[[#This Row],[PRODUCT ID]],Table1[[PRODUCT]:[SELLING PRICE]],2,FALSE)</f>
        <v>Category1</v>
      </c>
      <c r="I10442" s="3" t="str">
        <f>VLOOKUP(Table3[[#This Row],[PRODUCT ID]],Table1[[PRODUCT]:[SELLING PRICE]],3,FALSE)</f>
        <v>Ft</v>
      </c>
      <c r="J10442" s="16">
        <f ca="1">VLOOKUP(Table3[[#This Row],[PRODUCT ID]],Table1[[PRODUCT]:[SELLING PRICE]],4,FALSE)</f>
        <v>74</v>
      </c>
      <c r="K10442" s="16">
        <f ca="1">VLOOKUP(Table3[[#This Row],[PRODUCT ID]],Table1[[PRODUCT]:[SELLING PRICE]],5,FALSE)</f>
        <v>302.21076406855661</v>
      </c>
      <c r="L10442" s="16">
        <f ca="1">J10442*Table3[[#This Row],[QUANTITY]]</f>
        <v>222</v>
      </c>
      <c r="M10442" s="16">
        <f ca="1">K10442*Table3[[#This Row],[QUANTITY]]*(1-Table3[[#This Row],[DISCOUNT %]])</f>
        <v>898.46564734602657</v>
      </c>
      <c r="N10442" s="3">
        <f>DAY(Table3[[#This Row],[DATE]])</f>
        <v>2</v>
      </c>
      <c r="O10442" s="3" t="str">
        <f>TEXT(Table3[[#This Row],[DATE]],"mmm")</f>
        <v>Aug</v>
      </c>
      <c r="P10442" s="3">
        <f>YEAR(Table3[[#This Row],[DATE]])</f>
        <v>2049</v>
      </c>
    </row>
    <row r="10443" spans="1:16" x14ac:dyDescent="0.3">
      <c r="A10443" s="6">
        <v>54638</v>
      </c>
      <c r="B10443" s="7" t="s">
        <v>2053</v>
      </c>
      <c r="C10443" s="9">
        <f t="shared" ca="1" si="326"/>
        <v>12</v>
      </c>
      <c r="D10443" s="9" t="s">
        <v>2115</v>
      </c>
      <c r="E10443" s="9" t="s">
        <v>2116</v>
      </c>
      <c r="F10443" s="10">
        <f t="shared" ca="1" si="327"/>
        <v>2.279529194140021E-2</v>
      </c>
      <c r="G10443" s="3" t="str">
        <f>VLOOKUP(Table3[[#This Row],[PRODUCT ID]],Table1[[PRODUCT]:[SELLING PRICE]],1,FALSE)</f>
        <v>Product1001</v>
      </c>
      <c r="H10443" s="3" t="str">
        <f>VLOOKUP(Table3[[#This Row],[PRODUCT ID]],Table1[[PRODUCT]:[SELLING PRICE]],2,FALSE)</f>
        <v>Category2</v>
      </c>
      <c r="I10443" s="3" t="str">
        <f>VLOOKUP(Table3[[#This Row],[PRODUCT ID]],Table1[[PRODUCT]:[SELLING PRICE]],3,FALSE)</f>
        <v>No</v>
      </c>
      <c r="J10443" s="16">
        <f ca="1">VLOOKUP(Table3[[#This Row],[PRODUCT ID]],Table1[[PRODUCT]:[SELLING PRICE]],4,FALSE)</f>
        <v>27</v>
      </c>
      <c r="K10443" s="16">
        <f ca="1">VLOOKUP(Table3[[#This Row],[PRODUCT ID]],Table1[[PRODUCT]:[SELLING PRICE]],5,FALSE)</f>
        <v>217.26907705336407</v>
      </c>
      <c r="L10443" s="16">
        <f ca="1">J10443*Table3[[#This Row],[QUANTITY]]</f>
        <v>324</v>
      </c>
      <c r="M10443" s="16">
        <f ca="1">K10443*Table3[[#This Row],[QUANTITY]]*(1-Table3[[#This Row],[DISCOUNT %]])</f>
        <v>2547.7963801451288</v>
      </c>
      <c r="N10443" s="3">
        <f>DAY(Table3[[#This Row],[DATE]])</f>
        <v>3</v>
      </c>
      <c r="O10443" s="3" t="str">
        <f>TEXT(Table3[[#This Row],[DATE]],"mmm")</f>
        <v>Aug</v>
      </c>
      <c r="P10443" s="3">
        <f>YEAR(Table3[[#This Row],[DATE]])</f>
        <v>2049</v>
      </c>
    </row>
    <row r="10444" spans="1:16" x14ac:dyDescent="0.3">
      <c r="A10444" s="6">
        <v>54639</v>
      </c>
      <c r="B10444" s="7" t="s">
        <v>2054</v>
      </c>
      <c r="C10444" s="9">
        <f t="shared" ca="1" si="326"/>
        <v>6</v>
      </c>
      <c r="D10444" s="9" t="s">
        <v>2117</v>
      </c>
      <c r="E10444" s="9" t="s">
        <v>2118</v>
      </c>
      <c r="F10444" s="10">
        <f t="shared" ca="1" si="327"/>
        <v>4.2876155591053337E-2</v>
      </c>
      <c r="G10444" s="3" t="str">
        <f>VLOOKUP(Table3[[#This Row],[PRODUCT ID]],Table1[[PRODUCT]:[SELLING PRICE]],1,FALSE)</f>
        <v>Product1002</v>
      </c>
      <c r="H10444" s="3" t="str">
        <f>VLOOKUP(Table3[[#This Row],[PRODUCT ID]],Table1[[PRODUCT]:[SELLING PRICE]],2,FALSE)</f>
        <v>Category3</v>
      </c>
      <c r="I10444" s="3" t="str">
        <f>VLOOKUP(Table3[[#This Row],[PRODUCT ID]],Table1[[PRODUCT]:[SELLING PRICE]],3,FALSE)</f>
        <v>Kg</v>
      </c>
      <c r="J10444" s="16">
        <f ca="1">VLOOKUP(Table3[[#This Row],[PRODUCT ID]],Table1[[PRODUCT]:[SELLING PRICE]],4,FALSE)</f>
        <v>147</v>
      </c>
      <c r="K10444" s="16">
        <f ca="1">VLOOKUP(Table3[[#This Row],[PRODUCT ID]],Table1[[PRODUCT]:[SELLING PRICE]],5,FALSE)</f>
        <v>144.96804369296592</v>
      </c>
      <c r="L10444" s="16">
        <f ca="1">J10444*Table3[[#This Row],[QUANTITY]]</f>
        <v>882</v>
      </c>
      <c r="M10444" s="16">
        <f ca="1">K10444*Table3[[#This Row],[QUANTITY]]*(1-Table3[[#This Row],[DISCOUNT %]])</f>
        <v>832.51422777513426</v>
      </c>
      <c r="N10444" s="3">
        <f>DAY(Table3[[#This Row],[DATE]])</f>
        <v>4</v>
      </c>
      <c r="O10444" s="3" t="str">
        <f>TEXT(Table3[[#This Row],[DATE]],"mmm")</f>
        <v>Aug</v>
      </c>
      <c r="P10444" s="3">
        <f>YEAR(Table3[[#This Row],[DATE]])</f>
        <v>2049</v>
      </c>
    </row>
    <row r="10445" spans="1:16" x14ac:dyDescent="0.3">
      <c r="A10445" s="6">
        <v>54640</v>
      </c>
      <c r="B10445" s="7" t="s">
        <v>2055</v>
      </c>
      <c r="C10445" s="9">
        <f t="shared" ca="1" si="326"/>
        <v>12</v>
      </c>
      <c r="D10445" s="9" t="s">
        <v>2117</v>
      </c>
      <c r="E10445" s="9" t="s">
        <v>2118</v>
      </c>
      <c r="F10445" s="10">
        <f t="shared" ca="1" si="327"/>
        <v>2.5267813935653818E-2</v>
      </c>
      <c r="G10445" s="3" t="str">
        <f>VLOOKUP(Table3[[#This Row],[PRODUCT ID]],Table1[[PRODUCT]:[SELLING PRICE]],1,FALSE)</f>
        <v>Product1003</v>
      </c>
      <c r="H10445" s="3" t="str">
        <f>VLOOKUP(Table3[[#This Row],[PRODUCT ID]],Table1[[PRODUCT]:[SELLING PRICE]],2,FALSE)</f>
        <v>Category4</v>
      </c>
      <c r="I10445" s="3" t="str">
        <f>VLOOKUP(Table3[[#This Row],[PRODUCT ID]],Table1[[PRODUCT]:[SELLING PRICE]],3,FALSE)</f>
        <v>Kg</v>
      </c>
      <c r="J10445" s="16">
        <f ca="1">VLOOKUP(Table3[[#This Row],[PRODUCT ID]],Table1[[PRODUCT]:[SELLING PRICE]],4,FALSE)</f>
        <v>192</v>
      </c>
      <c r="K10445" s="16">
        <f ca="1">VLOOKUP(Table3[[#This Row],[PRODUCT ID]],Table1[[PRODUCT]:[SELLING PRICE]],5,FALSE)</f>
        <v>180.19957907473369</v>
      </c>
      <c r="L10445" s="16">
        <f ca="1">J10445*Table3[[#This Row],[QUANTITY]]</f>
        <v>2304</v>
      </c>
      <c r="M10445" s="16">
        <f ca="1">K10445*Table3[[#This Row],[QUANTITY]]*(1-Table3[[#This Row],[DISCOUNT %]])</f>
        <v>2107.7559556726819</v>
      </c>
      <c r="N10445" s="3">
        <f>DAY(Table3[[#This Row],[DATE]])</f>
        <v>5</v>
      </c>
      <c r="O10445" s="3" t="str">
        <f>TEXT(Table3[[#This Row],[DATE]],"mmm")</f>
        <v>Aug</v>
      </c>
      <c r="P10445" s="3">
        <f>YEAR(Table3[[#This Row],[DATE]])</f>
        <v>2049</v>
      </c>
    </row>
    <row r="10446" spans="1:16" x14ac:dyDescent="0.3">
      <c r="A10446" s="6">
        <v>54641</v>
      </c>
      <c r="B10446" s="7" t="s">
        <v>2056</v>
      </c>
      <c r="C10446" s="9">
        <f t="shared" ca="1" si="326"/>
        <v>3</v>
      </c>
      <c r="D10446" s="9" t="s">
        <v>2116</v>
      </c>
      <c r="E10446" s="9" t="s">
        <v>2116</v>
      </c>
      <c r="F10446" s="10">
        <f t="shared" ca="1" si="327"/>
        <v>2.2701022998803656E-2</v>
      </c>
      <c r="G10446" s="3" t="str">
        <f>VLOOKUP(Table3[[#This Row],[PRODUCT ID]],Table1[[PRODUCT]:[SELLING PRICE]],1,FALSE)</f>
        <v>Product1004</v>
      </c>
      <c r="H10446" s="3" t="str">
        <f>VLOOKUP(Table3[[#This Row],[PRODUCT ID]],Table1[[PRODUCT]:[SELLING PRICE]],2,FALSE)</f>
        <v>Category5</v>
      </c>
      <c r="I10446" s="3" t="str">
        <f>VLOOKUP(Table3[[#This Row],[PRODUCT ID]],Table1[[PRODUCT]:[SELLING PRICE]],3,FALSE)</f>
        <v>Lt</v>
      </c>
      <c r="J10446" s="16">
        <f ca="1">VLOOKUP(Table3[[#This Row],[PRODUCT ID]],Table1[[PRODUCT]:[SELLING PRICE]],4,FALSE)</f>
        <v>86</v>
      </c>
      <c r="K10446" s="16">
        <f ca="1">VLOOKUP(Table3[[#This Row],[PRODUCT ID]],Table1[[PRODUCT]:[SELLING PRICE]],5,FALSE)</f>
        <v>165.8753281236674</v>
      </c>
      <c r="L10446" s="16">
        <f ca="1">J10446*Table3[[#This Row],[QUANTITY]]</f>
        <v>258</v>
      </c>
      <c r="M10446" s="16">
        <f ca="1">K10446*Table3[[#This Row],[QUANTITY]]*(1-Table3[[#This Row],[DISCOUNT %]])</f>
        <v>486.32936545499382</v>
      </c>
      <c r="N10446" s="3">
        <f>DAY(Table3[[#This Row],[DATE]])</f>
        <v>6</v>
      </c>
      <c r="O10446" s="3" t="str">
        <f>TEXT(Table3[[#This Row],[DATE]],"mmm")</f>
        <v>Aug</v>
      </c>
      <c r="P10446" s="3">
        <f>YEAR(Table3[[#This Row],[DATE]])</f>
        <v>2049</v>
      </c>
    </row>
    <row r="10447" spans="1:16" x14ac:dyDescent="0.3">
      <c r="A10447" s="6">
        <v>54642</v>
      </c>
      <c r="B10447" s="7" t="s">
        <v>2057</v>
      </c>
      <c r="C10447" s="9">
        <f t="shared" ca="1" si="326"/>
        <v>7</v>
      </c>
      <c r="D10447" s="9" t="s">
        <v>2116</v>
      </c>
      <c r="E10447" s="9" t="s">
        <v>2116</v>
      </c>
      <c r="F10447" s="10">
        <f t="shared" ca="1" si="327"/>
        <v>5.5427354867080225E-2</v>
      </c>
      <c r="G10447" s="3" t="str">
        <f>VLOOKUP(Table3[[#This Row],[PRODUCT ID]],Table1[[PRODUCT]:[SELLING PRICE]],1,FALSE)</f>
        <v>Product1005</v>
      </c>
      <c r="H10447" s="3" t="str">
        <f>VLOOKUP(Table3[[#This Row],[PRODUCT ID]],Table1[[PRODUCT]:[SELLING PRICE]],2,FALSE)</f>
        <v>Category1</v>
      </c>
      <c r="I10447" s="3" t="str">
        <f>VLOOKUP(Table3[[#This Row],[PRODUCT ID]],Table1[[PRODUCT]:[SELLING PRICE]],3,FALSE)</f>
        <v>Kg</v>
      </c>
      <c r="J10447" s="16">
        <f ca="1">VLOOKUP(Table3[[#This Row],[PRODUCT ID]],Table1[[PRODUCT]:[SELLING PRICE]],4,FALSE)</f>
        <v>96</v>
      </c>
      <c r="K10447" s="16">
        <f ca="1">VLOOKUP(Table3[[#This Row],[PRODUCT ID]],Table1[[PRODUCT]:[SELLING PRICE]],5,FALSE)</f>
        <v>290.57923442660802</v>
      </c>
      <c r="L10447" s="16">
        <f ca="1">J10447*Table3[[#This Row],[QUANTITY]]</f>
        <v>672</v>
      </c>
      <c r="M10447" s="16">
        <f ca="1">K10447*Table3[[#This Row],[QUANTITY]]*(1-Table3[[#This Row],[DISCOUNT %]])</f>
        <v>1921.3123725812793</v>
      </c>
      <c r="N10447" s="3">
        <f>DAY(Table3[[#This Row],[DATE]])</f>
        <v>7</v>
      </c>
      <c r="O10447" s="3" t="str">
        <f>TEXT(Table3[[#This Row],[DATE]],"mmm")</f>
        <v>Aug</v>
      </c>
      <c r="P10447" s="3">
        <f>YEAR(Table3[[#This Row],[DATE]])</f>
        <v>2049</v>
      </c>
    </row>
    <row r="10448" spans="1:16" x14ac:dyDescent="0.3">
      <c r="A10448" s="6">
        <v>54643</v>
      </c>
      <c r="B10448" s="7" t="s">
        <v>2058</v>
      </c>
      <c r="C10448" s="9">
        <f t="shared" ca="1" si="326"/>
        <v>5</v>
      </c>
      <c r="D10448" s="9" t="s">
        <v>2116</v>
      </c>
      <c r="E10448" s="9" t="s">
        <v>2116</v>
      </c>
      <c r="F10448" s="10">
        <f t="shared" ca="1" si="327"/>
        <v>8.461247931295536E-2</v>
      </c>
      <c r="G10448" s="3" t="str">
        <f>VLOOKUP(Table3[[#This Row],[PRODUCT ID]],Table1[[PRODUCT]:[SELLING PRICE]],1,FALSE)</f>
        <v>Product1006</v>
      </c>
      <c r="H10448" s="3" t="str">
        <f>VLOOKUP(Table3[[#This Row],[PRODUCT ID]],Table1[[PRODUCT]:[SELLING PRICE]],2,FALSE)</f>
        <v>Category2</v>
      </c>
      <c r="I10448" s="3" t="str">
        <f>VLOOKUP(Table3[[#This Row],[PRODUCT ID]],Table1[[PRODUCT]:[SELLING PRICE]],3,FALSE)</f>
        <v>Lt</v>
      </c>
      <c r="J10448" s="16">
        <f ca="1">VLOOKUP(Table3[[#This Row],[PRODUCT ID]],Table1[[PRODUCT]:[SELLING PRICE]],4,FALSE)</f>
        <v>57</v>
      </c>
      <c r="K10448" s="16">
        <f ca="1">VLOOKUP(Table3[[#This Row],[PRODUCT ID]],Table1[[PRODUCT]:[SELLING PRICE]],5,FALSE)</f>
        <v>284.31452924893523</v>
      </c>
      <c r="L10448" s="16">
        <f ca="1">J10448*Table3[[#This Row],[QUANTITY]]</f>
        <v>285</v>
      </c>
      <c r="M10448" s="16">
        <f ca="1">K10448*Table3[[#This Row],[QUANTITY]]*(1-Table3[[#This Row],[DISCOUNT %]])</f>
        <v>1301.2898601224354</v>
      </c>
      <c r="N10448" s="3">
        <f>DAY(Table3[[#This Row],[DATE]])</f>
        <v>8</v>
      </c>
      <c r="O10448" s="3" t="str">
        <f>TEXT(Table3[[#This Row],[DATE]],"mmm")</f>
        <v>Aug</v>
      </c>
      <c r="P10448" s="3">
        <f>YEAR(Table3[[#This Row],[DATE]])</f>
        <v>2049</v>
      </c>
    </row>
    <row r="10449" spans="1:16" x14ac:dyDescent="0.3">
      <c r="A10449" s="6">
        <v>54644</v>
      </c>
      <c r="B10449" s="7" t="s">
        <v>2059</v>
      </c>
      <c r="C10449" s="9">
        <f t="shared" ca="1" si="326"/>
        <v>6</v>
      </c>
      <c r="D10449" s="9" t="s">
        <v>2116</v>
      </c>
      <c r="E10449" s="9" t="s">
        <v>2116</v>
      </c>
      <c r="F10449" s="10">
        <f t="shared" ca="1" si="327"/>
        <v>5.5566443713856994E-2</v>
      </c>
      <c r="G10449" s="3" t="str">
        <f>VLOOKUP(Table3[[#This Row],[PRODUCT ID]],Table1[[PRODUCT]:[SELLING PRICE]],1,FALSE)</f>
        <v>Product1007</v>
      </c>
      <c r="H10449" s="3" t="str">
        <f>VLOOKUP(Table3[[#This Row],[PRODUCT ID]],Table1[[PRODUCT]:[SELLING PRICE]],2,FALSE)</f>
        <v>Category3</v>
      </c>
      <c r="I10449" s="3" t="str">
        <f>VLOOKUP(Table3[[#This Row],[PRODUCT ID]],Table1[[PRODUCT]:[SELLING PRICE]],3,FALSE)</f>
        <v>Ft</v>
      </c>
      <c r="J10449" s="16">
        <f ca="1">VLOOKUP(Table3[[#This Row],[PRODUCT ID]],Table1[[PRODUCT]:[SELLING PRICE]],4,FALSE)</f>
        <v>238</v>
      </c>
      <c r="K10449" s="16">
        <f ca="1">VLOOKUP(Table3[[#This Row],[PRODUCT ID]],Table1[[PRODUCT]:[SELLING PRICE]],5,FALSE)</f>
        <v>58.558699966141866</v>
      </c>
      <c r="L10449" s="16">
        <f ca="1">J10449*Table3[[#This Row],[QUANTITY]]</f>
        <v>1428</v>
      </c>
      <c r="M10449" s="16">
        <f ca="1">K10449*Table3[[#This Row],[QUANTITY]]*(1-Table3[[#This Row],[DISCOUNT %]])</f>
        <v>331.82880756309964</v>
      </c>
      <c r="N10449" s="3">
        <f>DAY(Table3[[#This Row],[DATE]])</f>
        <v>9</v>
      </c>
      <c r="O10449" s="3" t="str">
        <f>TEXT(Table3[[#This Row],[DATE]],"mmm")</f>
        <v>Aug</v>
      </c>
      <c r="P10449" s="3">
        <f>YEAR(Table3[[#This Row],[DATE]])</f>
        <v>2049</v>
      </c>
    </row>
    <row r="10450" spans="1:16" x14ac:dyDescent="0.3">
      <c r="A10450" s="6">
        <v>54645</v>
      </c>
      <c r="B10450" s="7" t="s">
        <v>2060</v>
      </c>
      <c r="C10450" s="9">
        <f t="shared" ca="1" si="326"/>
        <v>13</v>
      </c>
      <c r="D10450" s="9" t="s">
        <v>2115</v>
      </c>
      <c r="E10450" s="9" t="s">
        <v>2118</v>
      </c>
      <c r="F10450" s="10">
        <f t="shared" ca="1" si="327"/>
        <v>5.3054955652452711E-2</v>
      </c>
      <c r="G10450" s="3" t="str">
        <f>VLOOKUP(Table3[[#This Row],[PRODUCT ID]],Table1[[PRODUCT]:[SELLING PRICE]],1,FALSE)</f>
        <v>Product1008</v>
      </c>
      <c r="H10450" s="3" t="str">
        <f>VLOOKUP(Table3[[#This Row],[PRODUCT ID]],Table1[[PRODUCT]:[SELLING PRICE]],2,FALSE)</f>
        <v>Category4</v>
      </c>
      <c r="I10450" s="3" t="str">
        <f>VLOOKUP(Table3[[#This Row],[PRODUCT ID]],Table1[[PRODUCT]:[SELLING PRICE]],3,FALSE)</f>
        <v>Kg</v>
      </c>
      <c r="J10450" s="16">
        <f ca="1">VLOOKUP(Table3[[#This Row],[PRODUCT ID]],Table1[[PRODUCT]:[SELLING PRICE]],4,FALSE)</f>
        <v>123</v>
      </c>
      <c r="K10450" s="16">
        <f ca="1">VLOOKUP(Table3[[#This Row],[PRODUCT ID]],Table1[[PRODUCT]:[SELLING PRICE]],5,FALSE)</f>
        <v>161.0088804608672</v>
      </c>
      <c r="L10450" s="16">
        <f ca="1">J10450*Table3[[#This Row],[QUANTITY]]</f>
        <v>1599</v>
      </c>
      <c r="M10450" s="16">
        <f ca="1">K10450*Table3[[#This Row],[QUANTITY]]*(1-Table3[[#This Row],[DISCOUNT %]])</f>
        <v>1982.0652988287429</v>
      </c>
      <c r="N10450" s="3">
        <f>DAY(Table3[[#This Row],[DATE]])</f>
        <v>10</v>
      </c>
      <c r="O10450" s="3" t="str">
        <f>TEXT(Table3[[#This Row],[DATE]],"mmm")</f>
        <v>Aug</v>
      </c>
      <c r="P10450" s="3">
        <f>YEAR(Table3[[#This Row],[DATE]])</f>
        <v>2049</v>
      </c>
    </row>
    <row r="10451" spans="1:16" x14ac:dyDescent="0.3">
      <c r="A10451" s="6">
        <v>54646</v>
      </c>
      <c r="B10451" s="7" t="s">
        <v>2061</v>
      </c>
      <c r="C10451" s="9">
        <f t="shared" ca="1" si="326"/>
        <v>9</v>
      </c>
      <c r="D10451" s="9" t="s">
        <v>2116</v>
      </c>
      <c r="E10451" s="9" t="s">
        <v>2116</v>
      </c>
      <c r="F10451" s="10">
        <f t="shared" ca="1" si="327"/>
        <v>5.5276985565412301E-2</v>
      </c>
      <c r="G10451" s="3" t="str">
        <f>VLOOKUP(Table3[[#This Row],[PRODUCT ID]],Table1[[PRODUCT]:[SELLING PRICE]],1,FALSE)</f>
        <v>Product1009</v>
      </c>
      <c r="H10451" s="3" t="str">
        <f>VLOOKUP(Table3[[#This Row],[PRODUCT ID]],Table1[[PRODUCT]:[SELLING PRICE]],2,FALSE)</f>
        <v>Category1</v>
      </c>
      <c r="I10451" s="3" t="str">
        <f>VLOOKUP(Table3[[#This Row],[PRODUCT ID]],Table1[[PRODUCT]:[SELLING PRICE]],3,FALSE)</f>
        <v>No</v>
      </c>
      <c r="J10451" s="16">
        <f ca="1">VLOOKUP(Table3[[#This Row],[PRODUCT ID]],Table1[[PRODUCT]:[SELLING PRICE]],4,FALSE)</f>
        <v>246</v>
      </c>
      <c r="K10451" s="16">
        <f ca="1">VLOOKUP(Table3[[#This Row],[PRODUCT ID]],Table1[[PRODUCT]:[SELLING PRICE]],5,FALSE)</f>
        <v>133.15892526853565</v>
      </c>
      <c r="L10451" s="16">
        <f ca="1">J10451*Table3[[#This Row],[QUANTITY]]</f>
        <v>2214</v>
      </c>
      <c r="M10451" s="16">
        <f ca="1">K10451*Table3[[#This Row],[QUANTITY]]*(1-Table3[[#This Row],[DISCOUNT %]])</f>
        <v>1132.1847115070491</v>
      </c>
      <c r="N10451" s="3">
        <f>DAY(Table3[[#This Row],[DATE]])</f>
        <v>11</v>
      </c>
      <c r="O10451" s="3" t="str">
        <f>TEXT(Table3[[#This Row],[DATE]],"mmm")</f>
        <v>Aug</v>
      </c>
      <c r="P10451" s="3">
        <f>YEAR(Table3[[#This Row],[DATE]])</f>
        <v>2049</v>
      </c>
    </row>
    <row r="10452" spans="1:16" x14ac:dyDescent="0.3">
      <c r="A10452" s="6">
        <v>54647</v>
      </c>
      <c r="B10452" s="7" t="s">
        <v>2062</v>
      </c>
      <c r="C10452" s="9">
        <f t="shared" ca="1" si="326"/>
        <v>8</v>
      </c>
      <c r="D10452" s="9" t="s">
        <v>2117</v>
      </c>
      <c r="E10452" s="9" t="s">
        <v>2116</v>
      </c>
      <c r="F10452" s="10">
        <f t="shared" ca="1" si="327"/>
        <v>6.6682199918083163E-2</v>
      </c>
      <c r="G10452" s="3" t="str">
        <f>VLOOKUP(Table3[[#This Row],[PRODUCT ID]],Table1[[PRODUCT]:[SELLING PRICE]],1,FALSE)</f>
        <v>Product1010</v>
      </c>
      <c r="H10452" s="3" t="str">
        <f>VLOOKUP(Table3[[#This Row],[PRODUCT ID]],Table1[[PRODUCT]:[SELLING PRICE]],2,FALSE)</f>
        <v>Category2</v>
      </c>
      <c r="I10452" s="3" t="str">
        <f>VLOOKUP(Table3[[#This Row],[PRODUCT ID]],Table1[[PRODUCT]:[SELLING PRICE]],3,FALSE)</f>
        <v>No</v>
      </c>
      <c r="J10452" s="16">
        <f ca="1">VLOOKUP(Table3[[#This Row],[PRODUCT ID]],Table1[[PRODUCT]:[SELLING PRICE]],4,FALSE)</f>
        <v>234</v>
      </c>
      <c r="K10452" s="16">
        <f ca="1">VLOOKUP(Table3[[#This Row],[PRODUCT ID]],Table1[[PRODUCT]:[SELLING PRICE]],5,FALSE)</f>
        <v>186.31224333974507</v>
      </c>
      <c r="L10452" s="16">
        <f ca="1">J10452*Table3[[#This Row],[QUANTITY]]</f>
        <v>1872</v>
      </c>
      <c r="M10452" s="16">
        <f ca="1">K10452*Table3[[#This Row],[QUANTITY]]*(1-Table3[[#This Row],[DISCOUNT %]])</f>
        <v>1391.1082646574212</v>
      </c>
      <c r="N10452" s="3">
        <f>DAY(Table3[[#This Row],[DATE]])</f>
        <v>12</v>
      </c>
      <c r="O10452" s="3" t="str">
        <f>TEXT(Table3[[#This Row],[DATE]],"mmm")</f>
        <v>Aug</v>
      </c>
      <c r="P10452" s="3">
        <f>YEAR(Table3[[#This Row],[DATE]])</f>
        <v>2049</v>
      </c>
    </row>
    <row r="10453" spans="1:16" x14ac:dyDescent="0.3">
      <c r="A10453" s="6">
        <v>54648</v>
      </c>
      <c r="B10453" s="7" t="s">
        <v>2063</v>
      </c>
      <c r="C10453" s="9">
        <f t="shared" ca="1" si="326"/>
        <v>7</v>
      </c>
      <c r="D10453" s="9" t="s">
        <v>2115</v>
      </c>
      <c r="E10453" s="9" t="s">
        <v>2116</v>
      </c>
      <c r="F10453" s="10">
        <f t="shared" ca="1" si="327"/>
        <v>8.6625174099177887E-2</v>
      </c>
      <c r="G10453" s="3" t="str">
        <f>VLOOKUP(Table3[[#This Row],[PRODUCT ID]],Table1[[PRODUCT]:[SELLING PRICE]],1,FALSE)</f>
        <v>Product1011</v>
      </c>
      <c r="H10453" s="3" t="str">
        <f>VLOOKUP(Table3[[#This Row],[PRODUCT ID]],Table1[[PRODUCT]:[SELLING PRICE]],2,FALSE)</f>
        <v>Category3</v>
      </c>
      <c r="I10453" s="3" t="str">
        <f>VLOOKUP(Table3[[#This Row],[PRODUCT ID]],Table1[[PRODUCT]:[SELLING PRICE]],3,FALSE)</f>
        <v>Ft</v>
      </c>
      <c r="J10453" s="16">
        <f ca="1">VLOOKUP(Table3[[#This Row],[PRODUCT ID]],Table1[[PRODUCT]:[SELLING PRICE]],4,FALSE)</f>
        <v>158</v>
      </c>
      <c r="K10453" s="16">
        <f ca="1">VLOOKUP(Table3[[#This Row],[PRODUCT ID]],Table1[[PRODUCT]:[SELLING PRICE]],5,FALSE)</f>
        <v>220.97045794220091</v>
      </c>
      <c r="L10453" s="16">
        <f ca="1">J10453*Table3[[#This Row],[QUANTITY]]</f>
        <v>1106</v>
      </c>
      <c r="M10453" s="16">
        <f ca="1">K10453*Table3[[#This Row],[QUANTITY]]*(1-Table3[[#This Row],[DISCOUNT %]])</f>
        <v>1412.8019748652787</v>
      </c>
      <c r="N10453" s="3">
        <f>DAY(Table3[[#This Row],[DATE]])</f>
        <v>13</v>
      </c>
      <c r="O10453" s="3" t="str">
        <f>TEXT(Table3[[#This Row],[DATE]],"mmm")</f>
        <v>Aug</v>
      </c>
      <c r="P10453" s="3">
        <f>YEAR(Table3[[#This Row],[DATE]])</f>
        <v>2049</v>
      </c>
    </row>
    <row r="10454" spans="1:16" x14ac:dyDescent="0.3">
      <c r="A10454" s="6">
        <v>54649</v>
      </c>
      <c r="B10454" s="7" t="s">
        <v>2064</v>
      </c>
      <c r="C10454" s="9">
        <f t="shared" ca="1" si="326"/>
        <v>4</v>
      </c>
      <c r="D10454" s="9" t="s">
        <v>2115</v>
      </c>
      <c r="E10454" s="9" t="s">
        <v>2116</v>
      </c>
      <c r="F10454" s="10">
        <f t="shared" ca="1" si="327"/>
        <v>6.7723350298668175E-2</v>
      </c>
      <c r="G10454" s="3" t="str">
        <f>VLOOKUP(Table3[[#This Row],[PRODUCT ID]],Table1[[PRODUCT]:[SELLING PRICE]],1,FALSE)</f>
        <v>Product1012</v>
      </c>
      <c r="H10454" s="3" t="str">
        <f>VLOOKUP(Table3[[#This Row],[PRODUCT ID]],Table1[[PRODUCT]:[SELLING PRICE]],2,FALSE)</f>
        <v>Category4</v>
      </c>
      <c r="I10454" s="3" t="str">
        <f>VLOOKUP(Table3[[#This Row],[PRODUCT ID]],Table1[[PRODUCT]:[SELLING PRICE]],3,FALSE)</f>
        <v>No</v>
      </c>
      <c r="J10454" s="16">
        <f ca="1">VLOOKUP(Table3[[#This Row],[PRODUCT ID]],Table1[[PRODUCT]:[SELLING PRICE]],4,FALSE)</f>
        <v>238</v>
      </c>
      <c r="K10454" s="16">
        <f ca="1">VLOOKUP(Table3[[#This Row],[PRODUCT ID]],Table1[[PRODUCT]:[SELLING PRICE]],5,FALSE)</f>
        <v>174.87808726295859</v>
      </c>
      <c r="L10454" s="16">
        <f ca="1">J10454*Table3[[#This Row],[QUANTITY]]</f>
        <v>952</v>
      </c>
      <c r="M10454" s="16">
        <f ca="1">K10454*Table3[[#This Row],[QUANTITY]]*(1-Table3[[#This Row],[DISCOUNT %]])</f>
        <v>652.13902919875272</v>
      </c>
      <c r="N10454" s="3">
        <f>DAY(Table3[[#This Row],[DATE]])</f>
        <v>14</v>
      </c>
      <c r="O10454" s="3" t="str">
        <f>TEXT(Table3[[#This Row],[DATE]],"mmm")</f>
        <v>Aug</v>
      </c>
      <c r="P10454" s="3">
        <f>YEAR(Table3[[#This Row],[DATE]])</f>
        <v>2049</v>
      </c>
    </row>
    <row r="10455" spans="1:16" x14ac:dyDescent="0.3">
      <c r="A10455" s="6">
        <v>54650</v>
      </c>
      <c r="B10455" s="7" t="s">
        <v>2065</v>
      </c>
      <c r="C10455" s="9">
        <f t="shared" ca="1" si="326"/>
        <v>13</v>
      </c>
      <c r="D10455" s="9" t="s">
        <v>2115</v>
      </c>
      <c r="E10455" s="9" t="s">
        <v>2116</v>
      </c>
      <c r="F10455" s="10">
        <f t="shared" ca="1" si="327"/>
        <v>5.0621030702935513E-2</v>
      </c>
      <c r="G10455" s="3" t="str">
        <f>VLOOKUP(Table3[[#This Row],[PRODUCT ID]],Table1[[PRODUCT]:[SELLING PRICE]],1,FALSE)</f>
        <v>Product1013</v>
      </c>
      <c r="H10455" s="3" t="str">
        <f>VLOOKUP(Table3[[#This Row],[PRODUCT ID]],Table1[[PRODUCT]:[SELLING PRICE]],2,FALSE)</f>
        <v>Category5</v>
      </c>
      <c r="I10455" s="3" t="str">
        <f>VLOOKUP(Table3[[#This Row],[PRODUCT ID]],Table1[[PRODUCT]:[SELLING PRICE]],3,FALSE)</f>
        <v>Kg</v>
      </c>
      <c r="J10455" s="16">
        <f ca="1">VLOOKUP(Table3[[#This Row],[PRODUCT ID]],Table1[[PRODUCT]:[SELLING PRICE]],4,FALSE)</f>
        <v>222</v>
      </c>
      <c r="K10455" s="16">
        <f ca="1">VLOOKUP(Table3[[#This Row],[PRODUCT ID]],Table1[[PRODUCT]:[SELLING PRICE]],5,FALSE)</f>
        <v>100.48980751224767</v>
      </c>
      <c r="L10455" s="16">
        <f ca="1">J10455*Table3[[#This Row],[QUANTITY]]</f>
        <v>2886</v>
      </c>
      <c r="M10455" s="16">
        <f ca="1">K10455*Table3[[#This Row],[QUANTITY]]*(1-Table3[[#This Row],[DISCOUNT %]])</f>
        <v>1240.2378284508952</v>
      </c>
      <c r="N10455" s="3">
        <f>DAY(Table3[[#This Row],[DATE]])</f>
        <v>15</v>
      </c>
      <c r="O10455" s="3" t="str">
        <f>TEXT(Table3[[#This Row],[DATE]],"mmm")</f>
        <v>Aug</v>
      </c>
      <c r="P10455" s="3">
        <f>YEAR(Table3[[#This Row],[DATE]])</f>
        <v>2049</v>
      </c>
    </row>
    <row r="10456" spans="1:16" x14ac:dyDescent="0.3">
      <c r="A10456" s="6">
        <v>54651</v>
      </c>
      <c r="B10456" s="7" t="s">
        <v>2066</v>
      </c>
      <c r="C10456" s="9">
        <f t="shared" ca="1" si="326"/>
        <v>7</v>
      </c>
      <c r="D10456" s="9" t="s">
        <v>2116</v>
      </c>
      <c r="E10456" s="9" t="s">
        <v>2118</v>
      </c>
      <c r="F10456" s="10">
        <f t="shared" ca="1" si="327"/>
        <v>5.6547385176913212E-2</v>
      </c>
      <c r="G10456" s="3" t="str">
        <f>VLOOKUP(Table3[[#This Row],[PRODUCT ID]],Table1[[PRODUCT]:[SELLING PRICE]],1,FALSE)</f>
        <v>Product1014</v>
      </c>
      <c r="H10456" s="3" t="str">
        <f>VLOOKUP(Table3[[#This Row],[PRODUCT ID]],Table1[[PRODUCT]:[SELLING PRICE]],2,FALSE)</f>
        <v>Category1</v>
      </c>
      <c r="I10456" s="3" t="str">
        <f>VLOOKUP(Table3[[#This Row],[PRODUCT ID]],Table1[[PRODUCT]:[SELLING PRICE]],3,FALSE)</f>
        <v>Kg</v>
      </c>
      <c r="J10456" s="16">
        <f ca="1">VLOOKUP(Table3[[#This Row],[PRODUCT ID]],Table1[[PRODUCT]:[SELLING PRICE]],4,FALSE)</f>
        <v>17</v>
      </c>
      <c r="K10456" s="16">
        <f ca="1">VLOOKUP(Table3[[#This Row],[PRODUCT ID]],Table1[[PRODUCT]:[SELLING PRICE]],5,FALSE)</f>
        <v>247.66475539529958</v>
      </c>
      <c r="L10456" s="16">
        <f ca="1">J10456*Table3[[#This Row],[QUANTITY]]</f>
        <v>119</v>
      </c>
      <c r="M10456" s="16">
        <f ca="1">K10456*Table3[[#This Row],[QUANTITY]]*(1-Table3[[#This Row],[DISCOUNT %]])</f>
        <v>1635.6197275405091</v>
      </c>
      <c r="N10456" s="3">
        <f>DAY(Table3[[#This Row],[DATE]])</f>
        <v>16</v>
      </c>
      <c r="O10456" s="3" t="str">
        <f>TEXT(Table3[[#This Row],[DATE]],"mmm")</f>
        <v>Aug</v>
      </c>
      <c r="P10456" s="3">
        <f>YEAR(Table3[[#This Row],[DATE]])</f>
        <v>2049</v>
      </c>
    </row>
    <row r="10457" spans="1:16" x14ac:dyDescent="0.3">
      <c r="A10457" s="6">
        <v>54652</v>
      </c>
      <c r="B10457" s="7" t="s">
        <v>2067</v>
      </c>
      <c r="C10457" s="9">
        <f t="shared" ca="1" si="326"/>
        <v>6</v>
      </c>
      <c r="D10457" s="9" t="s">
        <v>2116</v>
      </c>
      <c r="E10457" s="9" t="s">
        <v>2118</v>
      </c>
      <c r="F10457" s="10">
        <f t="shared" ca="1" si="327"/>
        <v>5.310477317055249E-2</v>
      </c>
      <c r="G10457" s="3" t="str">
        <f>VLOOKUP(Table3[[#This Row],[PRODUCT ID]],Table1[[PRODUCT]:[SELLING PRICE]],1,FALSE)</f>
        <v>Product1015</v>
      </c>
      <c r="H10457" s="3" t="str">
        <f>VLOOKUP(Table3[[#This Row],[PRODUCT ID]],Table1[[PRODUCT]:[SELLING PRICE]],2,FALSE)</f>
        <v>Category2</v>
      </c>
      <c r="I10457" s="3" t="str">
        <f>VLOOKUP(Table3[[#This Row],[PRODUCT ID]],Table1[[PRODUCT]:[SELLING PRICE]],3,FALSE)</f>
        <v>Lt</v>
      </c>
      <c r="J10457" s="16">
        <f ca="1">VLOOKUP(Table3[[#This Row],[PRODUCT ID]],Table1[[PRODUCT]:[SELLING PRICE]],4,FALSE)</f>
        <v>115</v>
      </c>
      <c r="K10457" s="16">
        <f ca="1">VLOOKUP(Table3[[#This Row],[PRODUCT ID]],Table1[[PRODUCT]:[SELLING PRICE]],5,FALSE)</f>
        <v>242.18181595845778</v>
      </c>
      <c r="L10457" s="16">
        <f ca="1">J10457*Table3[[#This Row],[QUANTITY]]</f>
        <v>690</v>
      </c>
      <c r="M10457" s="16">
        <f ca="1">K10457*Table3[[#This Row],[QUANTITY]]*(1-Table3[[#This Row],[DISCOUNT %]])</f>
        <v>1375.9248333357084</v>
      </c>
      <c r="N10457" s="3">
        <f>DAY(Table3[[#This Row],[DATE]])</f>
        <v>17</v>
      </c>
      <c r="O10457" s="3" t="str">
        <f>TEXT(Table3[[#This Row],[DATE]],"mmm")</f>
        <v>Aug</v>
      </c>
      <c r="P10457" s="3">
        <f>YEAR(Table3[[#This Row],[DATE]])</f>
        <v>2049</v>
      </c>
    </row>
    <row r="10458" spans="1:16" x14ac:dyDescent="0.3">
      <c r="A10458" s="6">
        <v>54653</v>
      </c>
      <c r="B10458" s="7" t="s">
        <v>2068</v>
      </c>
      <c r="C10458" s="9">
        <f t="shared" ca="1" si="326"/>
        <v>1</v>
      </c>
      <c r="D10458" s="9" t="s">
        <v>2116</v>
      </c>
      <c r="E10458" s="9" t="s">
        <v>2116</v>
      </c>
      <c r="F10458" s="10">
        <f t="shared" ca="1" si="327"/>
        <v>5.8888182776925986E-3</v>
      </c>
      <c r="G10458" s="3" t="str">
        <f>VLOOKUP(Table3[[#This Row],[PRODUCT ID]],Table1[[PRODUCT]:[SELLING PRICE]],1,FALSE)</f>
        <v>Product1016</v>
      </c>
      <c r="H10458" s="3" t="str">
        <f>VLOOKUP(Table3[[#This Row],[PRODUCT ID]],Table1[[PRODUCT]:[SELLING PRICE]],2,FALSE)</f>
        <v>Category3</v>
      </c>
      <c r="I10458" s="3" t="str">
        <f>VLOOKUP(Table3[[#This Row],[PRODUCT ID]],Table1[[PRODUCT]:[SELLING PRICE]],3,FALSE)</f>
        <v>Kg</v>
      </c>
      <c r="J10458" s="16">
        <f ca="1">VLOOKUP(Table3[[#This Row],[PRODUCT ID]],Table1[[PRODUCT]:[SELLING PRICE]],4,FALSE)</f>
        <v>242</v>
      </c>
      <c r="K10458" s="16">
        <f ca="1">VLOOKUP(Table3[[#This Row],[PRODUCT ID]],Table1[[PRODUCT]:[SELLING PRICE]],5,FALSE)</f>
        <v>177.33628202396218</v>
      </c>
      <c r="L10458" s="16">
        <f ca="1">J10458*Table3[[#This Row],[QUANTITY]]</f>
        <v>242</v>
      </c>
      <c r="M10458" s="16">
        <f ca="1">K10458*Table3[[#This Row],[QUANTITY]]*(1-Table3[[#This Row],[DISCOUNT %]])</f>
        <v>176.29198088508141</v>
      </c>
      <c r="N10458" s="3">
        <f>DAY(Table3[[#This Row],[DATE]])</f>
        <v>18</v>
      </c>
      <c r="O10458" s="3" t="str">
        <f>TEXT(Table3[[#This Row],[DATE]],"mmm")</f>
        <v>Aug</v>
      </c>
      <c r="P10458" s="3">
        <f>YEAR(Table3[[#This Row],[DATE]])</f>
        <v>2049</v>
      </c>
    </row>
    <row r="10459" spans="1:16" x14ac:dyDescent="0.3">
      <c r="A10459" s="6">
        <v>54654</v>
      </c>
      <c r="B10459" s="7" t="s">
        <v>2069</v>
      </c>
      <c r="C10459" s="9">
        <f t="shared" ca="1" si="326"/>
        <v>5</v>
      </c>
      <c r="D10459" s="9" t="s">
        <v>2115</v>
      </c>
      <c r="E10459" s="9" t="s">
        <v>2116</v>
      </c>
      <c r="F10459" s="10">
        <f t="shared" ca="1" si="327"/>
        <v>7.7183205104879637E-2</v>
      </c>
      <c r="G10459" s="3" t="str">
        <f>VLOOKUP(Table3[[#This Row],[PRODUCT ID]],Table1[[PRODUCT]:[SELLING PRICE]],1,FALSE)</f>
        <v>Product1017</v>
      </c>
      <c r="H10459" s="3" t="str">
        <f>VLOOKUP(Table3[[#This Row],[PRODUCT ID]],Table1[[PRODUCT]:[SELLING PRICE]],2,FALSE)</f>
        <v>Category4</v>
      </c>
      <c r="I10459" s="3" t="str">
        <f>VLOOKUP(Table3[[#This Row],[PRODUCT ID]],Table1[[PRODUCT]:[SELLING PRICE]],3,FALSE)</f>
        <v>Lt</v>
      </c>
      <c r="J10459" s="16">
        <f ca="1">VLOOKUP(Table3[[#This Row],[PRODUCT ID]],Table1[[PRODUCT]:[SELLING PRICE]],4,FALSE)</f>
        <v>187</v>
      </c>
      <c r="K10459" s="16">
        <f ca="1">VLOOKUP(Table3[[#This Row],[PRODUCT ID]],Table1[[PRODUCT]:[SELLING PRICE]],5,FALSE)</f>
        <v>28.785323622482103</v>
      </c>
      <c r="L10459" s="16">
        <f ca="1">J10459*Table3[[#This Row],[QUANTITY]]</f>
        <v>935</v>
      </c>
      <c r="M10459" s="16">
        <f ca="1">K10459*Table3[[#This Row],[QUANTITY]]*(1-Table3[[#This Row],[DISCOUNT %]])</f>
        <v>132.81790042658866</v>
      </c>
      <c r="N10459" s="3">
        <f>DAY(Table3[[#This Row],[DATE]])</f>
        <v>19</v>
      </c>
      <c r="O10459" s="3" t="str">
        <f>TEXT(Table3[[#This Row],[DATE]],"mmm")</f>
        <v>Aug</v>
      </c>
      <c r="P10459" s="3">
        <f>YEAR(Table3[[#This Row],[DATE]])</f>
        <v>2049</v>
      </c>
    </row>
    <row r="10460" spans="1:16" x14ac:dyDescent="0.3">
      <c r="A10460" s="6">
        <v>54655</v>
      </c>
      <c r="B10460" s="7" t="s">
        <v>2070</v>
      </c>
      <c r="C10460" s="9">
        <f t="shared" ca="1" si="326"/>
        <v>1</v>
      </c>
      <c r="D10460" s="9" t="s">
        <v>2117</v>
      </c>
      <c r="E10460" s="9" t="s">
        <v>2116</v>
      </c>
      <c r="F10460" s="10">
        <f t="shared" ca="1" si="327"/>
        <v>9.2431882474397487E-2</v>
      </c>
      <c r="G10460" s="3" t="str">
        <f>VLOOKUP(Table3[[#This Row],[PRODUCT ID]],Table1[[PRODUCT]:[SELLING PRICE]],1,FALSE)</f>
        <v>Product1018</v>
      </c>
      <c r="H10460" s="3" t="str">
        <f>VLOOKUP(Table3[[#This Row],[PRODUCT ID]],Table1[[PRODUCT]:[SELLING PRICE]],2,FALSE)</f>
        <v>Category5</v>
      </c>
      <c r="I10460" s="3" t="str">
        <f>VLOOKUP(Table3[[#This Row],[PRODUCT ID]],Table1[[PRODUCT]:[SELLING PRICE]],3,FALSE)</f>
        <v>Ft</v>
      </c>
      <c r="J10460" s="16">
        <f ca="1">VLOOKUP(Table3[[#This Row],[PRODUCT ID]],Table1[[PRODUCT]:[SELLING PRICE]],4,FALSE)</f>
        <v>14</v>
      </c>
      <c r="K10460" s="16">
        <f ca="1">VLOOKUP(Table3[[#This Row],[PRODUCT ID]],Table1[[PRODUCT]:[SELLING PRICE]],5,FALSE)</f>
        <v>84.532771979590706</v>
      </c>
      <c r="L10460" s="16">
        <f ca="1">J10460*Table3[[#This Row],[QUANTITY]]</f>
        <v>14</v>
      </c>
      <c r="M10460" s="16">
        <f ca="1">K10460*Table3[[#This Row],[QUANTITY]]*(1-Table3[[#This Row],[DISCOUNT %]])</f>
        <v>76.71924873473813</v>
      </c>
      <c r="N10460" s="3">
        <f>DAY(Table3[[#This Row],[DATE]])</f>
        <v>20</v>
      </c>
      <c r="O10460" s="3" t="str">
        <f>TEXT(Table3[[#This Row],[DATE]],"mmm")</f>
        <v>Aug</v>
      </c>
      <c r="P10460" s="3">
        <f>YEAR(Table3[[#This Row],[DATE]])</f>
        <v>2049</v>
      </c>
    </row>
    <row r="10461" spans="1:16" x14ac:dyDescent="0.3">
      <c r="A10461" s="6">
        <v>54656</v>
      </c>
      <c r="B10461" s="7" t="s">
        <v>2071</v>
      </c>
      <c r="C10461" s="9">
        <f t="shared" ca="1" si="326"/>
        <v>14</v>
      </c>
      <c r="D10461" s="9" t="s">
        <v>2117</v>
      </c>
      <c r="E10461" s="9" t="s">
        <v>2116</v>
      </c>
      <c r="F10461" s="10">
        <f t="shared" ca="1" si="327"/>
        <v>5.0119185907275099E-2</v>
      </c>
      <c r="G10461" s="3" t="str">
        <f>VLOOKUP(Table3[[#This Row],[PRODUCT ID]],Table1[[PRODUCT]:[SELLING PRICE]],1,FALSE)</f>
        <v>Product1019</v>
      </c>
      <c r="H10461" s="3" t="str">
        <f>VLOOKUP(Table3[[#This Row],[PRODUCT ID]],Table1[[PRODUCT]:[SELLING PRICE]],2,FALSE)</f>
        <v>Category1</v>
      </c>
      <c r="I10461" s="3" t="str">
        <f>VLOOKUP(Table3[[#This Row],[PRODUCT ID]],Table1[[PRODUCT]:[SELLING PRICE]],3,FALSE)</f>
        <v>Kg</v>
      </c>
      <c r="J10461" s="16">
        <f ca="1">VLOOKUP(Table3[[#This Row],[PRODUCT ID]],Table1[[PRODUCT]:[SELLING PRICE]],4,FALSE)</f>
        <v>100</v>
      </c>
      <c r="K10461" s="16">
        <f ca="1">VLOOKUP(Table3[[#This Row],[PRODUCT ID]],Table1[[PRODUCT]:[SELLING PRICE]],5,FALSE)</f>
        <v>84.275324612486799</v>
      </c>
      <c r="L10461" s="16">
        <f ca="1">J10461*Table3[[#This Row],[QUANTITY]]</f>
        <v>1400</v>
      </c>
      <c r="M10461" s="16">
        <f ca="1">K10461*Table3[[#This Row],[QUANTITY]]*(1-Table3[[#This Row],[DISCOUNT %]])</f>
        <v>1120.7211953117267</v>
      </c>
      <c r="N10461" s="3">
        <f>DAY(Table3[[#This Row],[DATE]])</f>
        <v>21</v>
      </c>
      <c r="O10461" s="3" t="str">
        <f>TEXT(Table3[[#This Row],[DATE]],"mmm")</f>
        <v>Aug</v>
      </c>
      <c r="P10461" s="3">
        <f>YEAR(Table3[[#This Row],[DATE]])</f>
        <v>2049</v>
      </c>
    </row>
    <row r="10462" spans="1:16" x14ac:dyDescent="0.3">
      <c r="A10462" s="6">
        <v>54657</v>
      </c>
      <c r="B10462" s="7" t="s">
        <v>2072</v>
      </c>
      <c r="C10462" s="9">
        <f t="shared" ca="1" si="326"/>
        <v>9</v>
      </c>
      <c r="D10462" s="9" t="s">
        <v>2116</v>
      </c>
      <c r="E10462" s="9" t="s">
        <v>2118</v>
      </c>
      <c r="F10462" s="10">
        <f t="shared" ca="1" si="327"/>
        <v>3.9218141408831467E-2</v>
      </c>
      <c r="G10462" s="3" t="str">
        <f>VLOOKUP(Table3[[#This Row],[PRODUCT ID]],Table1[[PRODUCT]:[SELLING PRICE]],1,FALSE)</f>
        <v>Product1020</v>
      </c>
      <c r="H10462" s="3" t="str">
        <f>VLOOKUP(Table3[[#This Row],[PRODUCT ID]],Table1[[PRODUCT]:[SELLING PRICE]],2,FALSE)</f>
        <v>Category2</v>
      </c>
      <c r="I10462" s="3" t="str">
        <f>VLOOKUP(Table3[[#This Row],[PRODUCT ID]],Table1[[PRODUCT]:[SELLING PRICE]],3,FALSE)</f>
        <v>No</v>
      </c>
      <c r="J10462" s="16">
        <f ca="1">VLOOKUP(Table3[[#This Row],[PRODUCT ID]],Table1[[PRODUCT]:[SELLING PRICE]],4,FALSE)</f>
        <v>204</v>
      </c>
      <c r="K10462" s="16">
        <f ca="1">VLOOKUP(Table3[[#This Row],[PRODUCT ID]],Table1[[PRODUCT]:[SELLING PRICE]],5,FALSE)</f>
        <v>173.30374923449389</v>
      </c>
      <c r="L10462" s="16">
        <f ca="1">J10462*Table3[[#This Row],[QUANTITY]]</f>
        <v>1836</v>
      </c>
      <c r="M10462" s="16">
        <f ca="1">K10462*Table3[[#This Row],[QUANTITY]]*(1-Table3[[#This Row],[DISCOUNT %]])</f>
        <v>1498.5638846130134</v>
      </c>
      <c r="N10462" s="3">
        <f>DAY(Table3[[#This Row],[DATE]])</f>
        <v>22</v>
      </c>
      <c r="O10462" s="3" t="str">
        <f>TEXT(Table3[[#This Row],[DATE]],"mmm")</f>
        <v>Aug</v>
      </c>
      <c r="P10462" s="3">
        <f>YEAR(Table3[[#This Row],[DATE]])</f>
        <v>2049</v>
      </c>
    </row>
    <row r="10463" spans="1:16" x14ac:dyDescent="0.3">
      <c r="A10463" s="6">
        <v>54658</v>
      </c>
      <c r="B10463" s="7" t="s">
        <v>2073</v>
      </c>
      <c r="C10463" s="9">
        <f t="shared" ca="1" si="326"/>
        <v>1</v>
      </c>
      <c r="D10463" s="9" t="s">
        <v>2116</v>
      </c>
      <c r="E10463" s="9" t="s">
        <v>2116</v>
      </c>
      <c r="F10463" s="10">
        <f t="shared" ca="1" si="327"/>
        <v>9.8350026486818121E-2</v>
      </c>
      <c r="G10463" s="3" t="str">
        <f>VLOOKUP(Table3[[#This Row],[PRODUCT ID]],Table1[[PRODUCT]:[SELLING PRICE]],1,FALSE)</f>
        <v>Product1021</v>
      </c>
      <c r="H10463" s="3" t="str">
        <f>VLOOKUP(Table3[[#This Row],[PRODUCT ID]],Table1[[PRODUCT]:[SELLING PRICE]],2,FALSE)</f>
        <v>Category3</v>
      </c>
      <c r="I10463" s="3" t="str">
        <f>VLOOKUP(Table3[[#This Row],[PRODUCT ID]],Table1[[PRODUCT]:[SELLING PRICE]],3,FALSE)</f>
        <v>No</v>
      </c>
      <c r="J10463" s="16">
        <f ca="1">VLOOKUP(Table3[[#This Row],[PRODUCT ID]],Table1[[PRODUCT]:[SELLING PRICE]],4,FALSE)</f>
        <v>216</v>
      </c>
      <c r="K10463" s="16">
        <f ca="1">VLOOKUP(Table3[[#This Row],[PRODUCT ID]],Table1[[PRODUCT]:[SELLING PRICE]],5,FALSE)</f>
        <v>306.2134606461259</v>
      </c>
      <c r="L10463" s="16">
        <f ca="1">J10463*Table3[[#This Row],[QUANTITY]]</f>
        <v>216</v>
      </c>
      <c r="M10463" s="16">
        <f ca="1">K10463*Table3[[#This Row],[QUANTITY]]*(1-Table3[[#This Row],[DISCOUNT %]])</f>
        <v>276.09735868095919</v>
      </c>
      <c r="N10463" s="3">
        <f>DAY(Table3[[#This Row],[DATE]])</f>
        <v>23</v>
      </c>
      <c r="O10463" s="3" t="str">
        <f>TEXT(Table3[[#This Row],[DATE]],"mmm")</f>
        <v>Aug</v>
      </c>
      <c r="P10463" s="3">
        <f>YEAR(Table3[[#This Row],[DATE]])</f>
        <v>2049</v>
      </c>
    </row>
    <row r="10464" spans="1:16" x14ac:dyDescent="0.3">
      <c r="A10464" s="6">
        <v>54659</v>
      </c>
      <c r="B10464" s="7" t="s">
        <v>2074</v>
      </c>
      <c r="C10464" s="9">
        <f t="shared" ca="1" si="326"/>
        <v>12</v>
      </c>
      <c r="D10464" s="9" t="s">
        <v>2116</v>
      </c>
      <c r="E10464" s="9" t="s">
        <v>2116</v>
      </c>
      <c r="F10464" s="10">
        <f t="shared" ca="1" si="327"/>
        <v>9.6455769474506306E-2</v>
      </c>
      <c r="G10464" s="3" t="str">
        <f>VLOOKUP(Table3[[#This Row],[PRODUCT ID]],Table1[[PRODUCT]:[SELLING PRICE]],1,FALSE)</f>
        <v>Product1022</v>
      </c>
      <c r="H10464" s="3" t="str">
        <f>VLOOKUP(Table3[[#This Row],[PRODUCT ID]],Table1[[PRODUCT]:[SELLING PRICE]],2,FALSE)</f>
        <v>Category4</v>
      </c>
      <c r="I10464" s="3" t="str">
        <f>VLOOKUP(Table3[[#This Row],[PRODUCT ID]],Table1[[PRODUCT]:[SELLING PRICE]],3,FALSE)</f>
        <v>Ft</v>
      </c>
      <c r="J10464" s="16">
        <f ca="1">VLOOKUP(Table3[[#This Row],[PRODUCT ID]],Table1[[PRODUCT]:[SELLING PRICE]],4,FALSE)</f>
        <v>106</v>
      </c>
      <c r="K10464" s="16">
        <f ca="1">VLOOKUP(Table3[[#This Row],[PRODUCT ID]],Table1[[PRODUCT]:[SELLING PRICE]],5,FALSE)</f>
        <v>127.90883881860336</v>
      </c>
      <c r="L10464" s="16">
        <f ca="1">J10464*Table3[[#This Row],[QUANTITY]]</f>
        <v>1272</v>
      </c>
      <c r="M10464" s="16">
        <f ca="1">K10464*Table3[[#This Row],[QUANTITY]]*(1-Table3[[#This Row],[DISCOUNT %]])</f>
        <v>1386.8555201731724</v>
      </c>
      <c r="N10464" s="3">
        <f>DAY(Table3[[#This Row],[DATE]])</f>
        <v>24</v>
      </c>
      <c r="O10464" s="3" t="str">
        <f>TEXT(Table3[[#This Row],[DATE]],"mmm")</f>
        <v>Aug</v>
      </c>
      <c r="P10464" s="3">
        <f>YEAR(Table3[[#This Row],[DATE]])</f>
        <v>2049</v>
      </c>
    </row>
    <row r="10465" spans="1:16" x14ac:dyDescent="0.3">
      <c r="A10465" s="6">
        <v>54660</v>
      </c>
      <c r="B10465" s="7" t="s">
        <v>2075</v>
      </c>
      <c r="C10465" s="9">
        <f t="shared" ca="1" si="326"/>
        <v>12</v>
      </c>
      <c r="D10465" s="9" t="s">
        <v>2116</v>
      </c>
      <c r="E10465" s="9" t="s">
        <v>2116</v>
      </c>
      <c r="F10465" s="10">
        <f t="shared" ca="1" si="327"/>
        <v>2.85304662860589E-2</v>
      </c>
      <c r="G10465" s="3" t="str">
        <f>VLOOKUP(Table3[[#This Row],[PRODUCT ID]],Table1[[PRODUCT]:[SELLING PRICE]],1,FALSE)</f>
        <v>Product1023</v>
      </c>
      <c r="H10465" s="3" t="str">
        <f>VLOOKUP(Table3[[#This Row],[PRODUCT ID]],Table1[[PRODUCT]:[SELLING PRICE]],2,FALSE)</f>
        <v>Category5</v>
      </c>
      <c r="I10465" s="3" t="str">
        <f>VLOOKUP(Table3[[#This Row],[PRODUCT ID]],Table1[[PRODUCT]:[SELLING PRICE]],3,FALSE)</f>
        <v>No</v>
      </c>
      <c r="J10465" s="16">
        <f ca="1">VLOOKUP(Table3[[#This Row],[PRODUCT ID]],Table1[[PRODUCT]:[SELLING PRICE]],4,FALSE)</f>
        <v>54</v>
      </c>
      <c r="K10465" s="16">
        <f ca="1">VLOOKUP(Table3[[#This Row],[PRODUCT ID]],Table1[[PRODUCT]:[SELLING PRICE]],5,FALSE)</f>
        <v>192.39842367779775</v>
      </c>
      <c r="L10465" s="16">
        <f ca="1">J10465*Table3[[#This Row],[QUANTITY]]</f>
        <v>648</v>
      </c>
      <c r="M10465" s="16">
        <f ca="1">K10465*Table3[[#This Row],[QUANTITY]]*(1-Table3[[#This Row],[DISCOUNT %]])</f>
        <v>2242.9104832508096</v>
      </c>
      <c r="N10465" s="3">
        <f>DAY(Table3[[#This Row],[DATE]])</f>
        <v>25</v>
      </c>
      <c r="O10465" s="3" t="str">
        <f>TEXT(Table3[[#This Row],[DATE]],"mmm")</f>
        <v>Aug</v>
      </c>
      <c r="P10465" s="3">
        <f>YEAR(Table3[[#This Row],[DATE]])</f>
        <v>2049</v>
      </c>
    </row>
    <row r="10466" spans="1:16" x14ac:dyDescent="0.3">
      <c r="A10466" s="6">
        <v>54661</v>
      </c>
      <c r="B10466" s="7" t="s">
        <v>2076</v>
      </c>
      <c r="C10466" s="9">
        <f t="shared" ca="1" si="326"/>
        <v>3</v>
      </c>
      <c r="D10466" s="9" t="s">
        <v>2115</v>
      </c>
      <c r="E10466" s="9" t="s">
        <v>2116</v>
      </c>
      <c r="F10466" s="10">
        <f t="shared" ca="1" si="327"/>
        <v>3.7433528271521247E-3</v>
      </c>
      <c r="G10466" s="3" t="str">
        <f>VLOOKUP(Table3[[#This Row],[PRODUCT ID]],Table1[[PRODUCT]:[SELLING PRICE]],1,FALSE)</f>
        <v>Product1024</v>
      </c>
      <c r="H10466" s="3" t="str">
        <f>VLOOKUP(Table3[[#This Row],[PRODUCT ID]],Table1[[PRODUCT]:[SELLING PRICE]],2,FALSE)</f>
        <v>Category1</v>
      </c>
      <c r="I10466" s="3" t="str">
        <f>VLOOKUP(Table3[[#This Row],[PRODUCT ID]],Table1[[PRODUCT]:[SELLING PRICE]],3,FALSE)</f>
        <v>Kg</v>
      </c>
      <c r="J10466" s="16">
        <f ca="1">VLOOKUP(Table3[[#This Row],[PRODUCT ID]],Table1[[PRODUCT]:[SELLING PRICE]],4,FALSE)</f>
        <v>204</v>
      </c>
      <c r="K10466" s="16">
        <f ca="1">VLOOKUP(Table3[[#This Row],[PRODUCT ID]],Table1[[PRODUCT]:[SELLING PRICE]],5,FALSE)</f>
        <v>119.29821392491924</v>
      </c>
      <c r="L10466" s="16">
        <f ca="1">J10466*Table3[[#This Row],[QUANTITY]]</f>
        <v>612</v>
      </c>
      <c r="M10466" s="16">
        <f ca="1">K10466*Table3[[#This Row],[QUANTITY]]*(1-Table3[[#This Row],[DISCOUNT %]])</f>
        <v>356.55491585564755</v>
      </c>
      <c r="N10466" s="3">
        <f>DAY(Table3[[#This Row],[DATE]])</f>
        <v>26</v>
      </c>
      <c r="O10466" s="3" t="str">
        <f>TEXT(Table3[[#This Row],[DATE]],"mmm")</f>
        <v>Aug</v>
      </c>
      <c r="P10466" s="3">
        <f>YEAR(Table3[[#This Row],[DATE]])</f>
        <v>2049</v>
      </c>
    </row>
    <row r="10467" spans="1:16" x14ac:dyDescent="0.3">
      <c r="A10467" s="6">
        <v>54662</v>
      </c>
      <c r="B10467" s="7" t="s">
        <v>2077</v>
      </c>
      <c r="C10467" s="9">
        <f t="shared" ca="1" si="326"/>
        <v>8</v>
      </c>
      <c r="D10467" s="9" t="s">
        <v>2116</v>
      </c>
      <c r="E10467" s="9" t="s">
        <v>2116</v>
      </c>
      <c r="F10467" s="10">
        <f t="shared" ca="1" si="327"/>
        <v>6.474510235891269E-2</v>
      </c>
      <c r="G10467" s="3" t="str">
        <f>VLOOKUP(Table3[[#This Row],[PRODUCT ID]],Table1[[PRODUCT]:[SELLING PRICE]],1,FALSE)</f>
        <v>Product1025</v>
      </c>
      <c r="H10467" s="3" t="str">
        <f>VLOOKUP(Table3[[#This Row],[PRODUCT ID]],Table1[[PRODUCT]:[SELLING PRICE]],2,FALSE)</f>
        <v>Category2</v>
      </c>
      <c r="I10467" s="3" t="str">
        <f>VLOOKUP(Table3[[#This Row],[PRODUCT ID]],Table1[[PRODUCT]:[SELLING PRICE]],3,FALSE)</f>
        <v>Kg</v>
      </c>
      <c r="J10467" s="16">
        <f ca="1">VLOOKUP(Table3[[#This Row],[PRODUCT ID]],Table1[[PRODUCT]:[SELLING PRICE]],4,FALSE)</f>
        <v>9</v>
      </c>
      <c r="K10467" s="16">
        <f ca="1">VLOOKUP(Table3[[#This Row],[PRODUCT ID]],Table1[[PRODUCT]:[SELLING PRICE]],5,FALSE)</f>
        <v>42.145150888060769</v>
      </c>
      <c r="L10467" s="16">
        <f ca="1">J10467*Table3[[#This Row],[QUANTITY]]</f>
        <v>72</v>
      </c>
      <c r="M10467" s="16">
        <f ca="1">K10467*Table3[[#This Row],[QUANTITY]]*(1-Table3[[#This Row],[DISCOUNT %]])</f>
        <v>315.33167023905162</v>
      </c>
      <c r="N10467" s="3">
        <f>DAY(Table3[[#This Row],[DATE]])</f>
        <v>27</v>
      </c>
      <c r="O10467" s="3" t="str">
        <f>TEXT(Table3[[#This Row],[DATE]],"mmm")</f>
        <v>Aug</v>
      </c>
      <c r="P10467" s="3">
        <f>YEAR(Table3[[#This Row],[DATE]])</f>
        <v>2049</v>
      </c>
    </row>
    <row r="10468" spans="1:16" x14ac:dyDescent="0.3">
      <c r="A10468" s="6">
        <v>54663</v>
      </c>
      <c r="B10468" s="7" t="s">
        <v>2078</v>
      </c>
      <c r="C10468" s="9">
        <f t="shared" ca="1" si="326"/>
        <v>11</v>
      </c>
      <c r="D10468" s="9" t="s">
        <v>2117</v>
      </c>
      <c r="E10468" s="9" t="s">
        <v>2118</v>
      </c>
      <c r="F10468" s="10">
        <f t="shared" ca="1" si="327"/>
        <v>8.0228986997964269E-2</v>
      </c>
      <c r="G10468" s="3" t="str">
        <f>VLOOKUP(Table3[[#This Row],[PRODUCT ID]],Table1[[PRODUCT]:[SELLING PRICE]],1,FALSE)</f>
        <v>Product1026</v>
      </c>
      <c r="H10468" s="3" t="str">
        <f>VLOOKUP(Table3[[#This Row],[PRODUCT ID]],Table1[[PRODUCT]:[SELLING PRICE]],2,FALSE)</f>
        <v>Category3</v>
      </c>
      <c r="I10468" s="3" t="str">
        <f>VLOOKUP(Table3[[#This Row],[PRODUCT ID]],Table1[[PRODUCT]:[SELLING PRICE]],3,FALSE)</f>
        <v>Lt</v>
      </c>
      <c r="J10468" s="16">
        <f ca="1">VLOOKUP(Table3[[#This Row],[PRODUCT ID]],Table1[[PRODUCT]:[SELLING PRICE]],4,FALSE)</f>
        <v>246</v>
      </c>
      <c r="K10468" s="16">
        <f ca="1">VLOOKUP(Table3[[#This Row],[PRODUCT ID]],Table1[[PRODUCT]:[SELLING PRICE]],5,FALSE)</f>
        <v>176.51426837121275</v>
      </c>
      <c r="L10468" s="16">
        <f ca="1">J10468*Table3[[#This Row],[QUANTITY]]</f>
        <v>2706</v>
      </c>
      <c r="M10468" s="16">
        <f ca="1">K10468*Table3[[#This Row],[QUANTITY]]*(1-Table3[[#This Row],[DISCOUNT %]])</f>
        <v>1785.8797817201391</v>
      </c>
      <c r="N10468" s="3">
        <f>DAY(Table3[[#This Row],[DATE]])</f>
        <v>28</v>
      </c>
      <c r="O10468" s="3" t="str">
        <f>TEXT(Table3[[#This Row],[DATE]],"mmm")</f>
        <v>Aug</v>
      </c>
      <c r="P10468" s="3">
        <f>YEAR(Table3[[#This Row],[DATE]])</f>
        <v>2049</v>
      </c>
    </row>
    <row r="10469" spans="1:16" x14ac:dyDescent="0.3">
      <c r="A10469" s="6">
        <v>54664</v>
      </c>
      <c r="B10469" s="7" t="s">
        <v>2079</v>
      </c>
      <c r="C10469" s="9">
        <f t="shared" ca="1" si="326"/>
        <v>10</v>
      </c>
      <c r="D10469" s="9" t="s">
        <v>2115</v>
      </c>
      <c r="E10469" s="9" t="s">
        <v>2118</v>
      </c>
      <c r="F10469" s="10">
        <f t="shared" ca="1" si="327"/>
        <v>2.3066417341933376E-2</v>
      </c>
      <c r="G10469" s="3" t="str">
        <f>VLOOKUP(Table3[[#This Row],[PRODUCT ID]],Table1[[PRODUCT]:[SELLING PRICE]],1,FALSE)</f>
        <v>Product1027</v>
      </c>
      <c r="H10469" s="3" t="str">
        <f>VLOOKUP(Table3[[#This Row],[PRODUCT ID]],Table1[[PRODUCT]:[SELLING PRICE]],2,FALSE)</f>
        <v>Category4</v>
      </c>
      <c r="I10469" s="3" t="str">
        <f>VLOOKUP(Table3[[#This Row],[PRODUCT ID]],Table1[[PRODUCT]:[SELLING PRICE]],3,FALSE)</f>
        <v>Kg</v>
      </c>
      <c r="J10469" s="16">
        <f ca="1">VLOOKUP(Table3[[#This Row],[PRODUCT ID]],Table1[[PRODUCT]:[SELLING PRICE]],4,FALSE)</f>
        <v>102</v>
      </c>
      <c r="K10469" s="16">
        <f ca="1">VLOOKUP(Table3[[#This Row],[PRODUCT ID]],Table1[[PRODUCT]:[SELLING PRICE]],5,FALSE)</f>
        <v>250.09498013559585</v>
      </c>
      <c r="L10469" s="16">
        <f ca="1">J10469*Table3[[#This Row],[QUANTITY]]</f>
        <v>1020</v>
      </c>
      <c r="M10469" s="16">
        <f ca="1">K10469*Table3[[#This Row],[QUANTITY]]*(1-Table3[[#This Row],[DISCOUNT %]])</f>
        <v>2443.261849486657</v>
      </c>
      <c r="N10469" s="3">
        <f>DAY(Table3[[#This Row],[DATE]])</f>
        <v>29</v>
      </c>
      <c r="O10469" s="3" t="str">
        <f>TEXT(Table3[[#This Row],[DATE]],"mmm")</f>
        <v>Aug</v>
      </c>
      <c r="P10469" s="3">
        <f>YEAR(Table3[[#This Row],[DATE]])</f>
        <v>2049</v>
      </c>
    </row>
    <row r="10470" spans="1:16" x14ac:dyDescent="0.3">
      <c r="A10470" s="6">
        <v>54665</v>
      </c>
      <c r="B10470" s="7" t="s">
        <v>2080</v>
      </c>
      <c r="C10470" s="9">
        <f t="shared" ca="1" si="326"/>
        <v>10</v>
      </c>
      <c r="D10470" s="9" t="s">
        <v>2115</v>
      </c>
      <c r="E10470" s="9" t="s">
        <v>2116</v>
      </c>
      <c r="F10470" s="10">
        <f t="shared" ca="1" si="327"/>
        <v>6.5078523145485512E-2</v>
      </c>
      <c r="G10470" s="3" t="str">
        <f>VLOOKUP(Table3[[#This Row],[PRODUCT ID]],Table1[[PRODUCT]:[SELLING PRICE]],1,FALSE)</f>
        <v>Product1028</v>
      </c>
      <c r="H10470" s="3" t="str">
        <f>VLOOKUP(Table3[[#This Row],[PRODUCT ID]],Table1[[PRODUCT]:[SELLING PRICE]],2,FALSE)</f>
        <v>Category5</v>
      </c>
      <c r="I10470" s="3" t="str">
        <f>VLOOKUP(Table3[[#This Row],[PRODUCT ID]],Table1[[PRODUCT]:[SELLING PRICE]],3,FALSE)</f>
        <v>Lt</v>
      </c>
      <c r="J10470" s="16">
        <f ca="1">VLOOKUP(Table3[[#This Row],[PRODUCT ID]],Table1[[PRODUCT]:[SELLING PRICE]],4,FALSE)</f>
        <v>20</v>
      </c>
      <c r="K10470" s="16">
        <f ca="1">VLOOKUP(Table3[[#This Row],[PRODUCT ID]],Table1[[PRODUCT]:[SELLING PRICE]],5,FALSE)</f>
        <v>92.941222057542305</v>
      </c>
      <c r="L10470" s="16">
        <f ca="1">J10470*Table3[[#This Row],[QUANTITY]]</f>
        <v>200</v>
      </c>
      <c r="M10470" s="16">
        <f ca="1">K10470*Table3[[#This Row],[QUANTITY]]*(1-Table3[[#This Row],[DISCOUNT %]])</f>
        <v>868.92744586700826</v>
      </c>
      <c r="N10470" s="3">
        <f>DAY(Table3[[#This Row],[DATE]])</f>
        <v>30</v>
      </c>
      <c r="O10470" s="3" t="str">
        <f>TEXT(Table3[[#This Row],[DATE]],"mmm")</f>
        <v>Aug</v>
      </c>
      <c r="P10470" s="3">
        <f>YEAR(Table3[[#This Row],[DATE]])</f>
        <v>2049</v>
      </c>
    </row>
    <row r="10471" spans="1:16" x14ac:dyDescent="0.3">
      <c r="A10471" s="6">
        <v>54666</v>
      </c>
      <c r="B10471" s="7" t="s">
        <v>2081</v>
      </c>
      <c r="C10471" s="9">
        <f t="shared" ca="1" si="326"/>
        <v>7</v>
      </c>
      <c r="D10471" s="9" t="s">
        <v>2115</v>
      </c>
      <c r="E10471" s="9" t="s">
        <v>2116</v>
      </c>
      <c r="F10471" s="10">
        <f t="shared" ca="1" si="327"/>
        <v>6.7680616264310781E-2</v>
      </c>
      <c r="G10471" s="3" t="str">
        <f>VLOOKUP(Table3[[#This Row],[PRODUCT ID]],Table1[[PRODUCT]:[SELLING PRICE]],1,FALSE)</f>
        <v>Product1029</v>
      </c>
      <c r="H10471" s="3" t="str">
        <f>VLOOKUP(Table3[[#This Row],[PRODUCT ID]],Table1[[PRODUCT]:[SELLING PRICE]],2,FALSE)</f>
        <v>Category1</v>
      </c>
      <c r="I10471" s="3" t="str">
        <f>VLOOKUP(Table3[[#This Row],[PRODUCT ID]],Table1[[PRODUCT]:[SELLING PRICE]],3,FALSE)</f>
        <v>Ft</v>
      </c>
      <c r="J10471" s="16">
        <f ca="1">VLOOKUP(Table3[[#This Row],[PRODUCT ID]],Table1[[PRODUCT]:[SELLING PRICE]],4,FALSE)</f>
        <v>149</v>
      </c>
      <c r="K10471" s="16">
        <f ca="1">VLOOKUP(Table3[[#This Row],[PRODUCT ID]],Table1[[PRODUCT]:[SELLING PRICE]],5,FALSE)</f>
        <v>261.91681286593428</v>
      </c>
      <c r="L10471" s="16">
        <f ca="1">J10471*Table3[[#This Row],[QUANTITY]]</f>
        <v>1043</v>
      </c>
      <c r="M10471" s="16">
        <f ca="1">K10471*Table3[[#This Row],[QUANTITY]]*(1-Table3[[#This Row],[DISCOUNT %]])</f>
        <v>1709.3308509282856</v>
      </c>
      <c r="N10471" s="3">
        <f>DAY(Table3[[#This Row],[DATE]])</f>
        <v>31</v>
      </c>
      <c r="O10471" s="3" t="str">
        <f>TEXT(Table3[[#This Row],[DATE]],"mmm")</f>
        <v>Aug</v>
      </c>
      <c r="P10471" s="3">
        <f>YEAR(Table3[[#This Row],[DATE]])</f>
        <v>2049</v>
      </c>
    </row>
    <row r="10472" spans="1:16" x14ac:dyDescent="0.3">
      <c r="A10472" s="6">
        <v>54667</v>
      </c>
      <c r="B10472" s="7" t="s">
        <v>2082</v>
      </c>
      <c r="C10472" s="9">
        <f t="shared" ca="1" si="326"/>
        <v>10</v>
      </c>
      <c r="D10472" s="9" t="s">
        <v>2116</v>
      </c>
      <c r="E10472" s="9" t="s">
        <v>2116</v>
      </c>
      <c r="F10472" s="10">
        <f t="shared" ca="1" si="327"/>
        <v>7.7525273332734415E-2</v>
      </c>
      <c r="G10472" s="3" t="str">
        <f>VLOOKUP(Table3[[#This Row],[PRODUCT ID]],Table1[[PRODUCT]:[SELLING PRICE]],1,FALSE)</f>
        <v>Product1030</v>
      </c>
      <c r="H10472" s="3" t="str">
        <f>VLOOKUP(Table3[[#This Row],[PRODUCT ID]],Table1[[PRODUCT]:[SELLING PRICE]],2,FALSE)</f>
        <v>Category2</v>
      </c>
      <c r="I10472" s="3" t="str">
        <f>VLOOKUP(Table3[[#This Row],[PRODUCT ID]],Table1[[PRODUCT]:[SELLING PRICE]],3,FALSE)</f>
        <v>Kg</v>
      </c>
      <c r="J10472" s="16">
        <f ca="1">VLOOKUP(Table3[[#This Row],[PRODUCT ID]],Table1[[PRODUCT]:[SELLING PRICE]],4,FALSE)</f>
        <v>248</v>
      </c>
      <c r="K10472" s="16">
        <f ca="1">VLOOKUP(Table3[[#This Row],[PRODUCT ID]],Table1[[PRODUCT]:[SELLING PRICE]],5,FALSE)</f>
        <v>221.16587214857773</v>
      </c>
      <c r="L10472" s="16">
        <f ca="1">J10472*Table3[[#This Row],[QUANTITY]]</f>
        <v>2480</v>
      </c>
      <c r="M10472" s="16">
        <f ca="1">K10472*Table3[[#This Row],[QUANTITY]]*(1-Table3[[#This Row],[DISCOUNT %]])</f>
        <v>2040.1992745838666</v>
      </c>
      <c r="N10472" s="3">
        <f>DAY(Table3[[#This Row],[DATE]])</f>
        <v>1</v>
      </c>
      <c r="O10472" s="3" t="str">
        <f>TEXT(Table3[[#This Row],[DATE]],"mmm")</f>
        <v>Sep</v>
      </c>
      <c r="P10472" s="3">
        <f>YEAR(Table3[[#This Row],[DATE]])</f>
        <v>2049</v>
      </c>
    </row>
    <row r="10473" spans="1:16" x14ac:dyDescent="0.3">
      <c r="A10473" s="6">
        <v>54668</v>
      </c>
      <c r="B10473" s="7" t="s">
        <v>2083</v>
      </c>
      <c r="C10473" s="9">
        <f t="shared" ca="1" si="326"/>
        <v>5</v>
      </c>
      <c r="D10473" s="9" t="s">
        <v>2116</v>
      </c>
      <c r="E10473" s="9" t="s">
        <v>2116</v>
      </c>
      <c r="F10473" s="10">
        <f t="shared" ca="1" si="327"/>
        <v>2.3236898581671273E-2</v>
      </c>
      <c r="G10473" s="3" t="str">
        <f>VLOOKUP(Table3[[#This Row],[PRODUCT ID]],Table1[[PRODUCT]:[SELLING PRICE]],1,FALSE)</f>
        <v>Product1031</v>
      </c>
      <c r="H10473" s="3" t="str">
        <f>VLOOKUP(Table3[[#This Row],[PRODUCT ID]],Table1[[PRODUCT]:[SELLING PRICE]],2,FALSE)</f>
        <v>Category3</v>
      </c>
      <c r="I10473" s="3" t="str">
        <f>VLOOKUP(Table3[[#This Row],[PRODUCT ID]],Table1[[PRODUCT]:[SELLING PRICE]],3,FALSE)</f>
        <v>No</v>
      </c>
      <c r="J10473" s="16">
        <f ca="1">VLOOKUP(Table3[[#This Row],[PRODUCT ID]],Table1[[PRODUCT]:[SELLING PRICE]],4,FALSE)</f>
        <v>220</v>
      </c>
      <c r="K10473" s="16">
        <f ca="1">VLOOKUP(Table3[[#This Row],[PRODUCT ID]],Table1[[PRODUCT]:[SELLING PRICE]],5,FALSE)</f>
        <v>148.67460080064939</v>
      </c>
      <c r="L10473" s="16">
        <f ca="1">J10473*Table3[[#This Row],[QUANTITY]]</f>
        <v>1100</v>
      </c>
      <c r="M10473" s="16">
        <f ca="1">K10473*Table3[[#This Row],[QUANTITY]]*(1-Table3[[#This Row],[DISCOUNT %]])</f>
        <v>726.09932090087113</v>
      </c>
      <c r="N10473" s="3">
        <f>DAY(Table3[[#This Row],[DATE]])</f>
        <v>2</v>
      </c>
      <c r="O10473" s="3" t="str">
        <f>TEXT(Table3[[#This Row],[DATE]],"mmm")</f>
        <v>Sep</v>
      </c>
      <c r="P10473" s="3">
        <f>YEAR(Table3[[#This Row],[DATE]])</f>
        <v>2049</v>
      </c>
    </row>
    <row r="10474" spans="1:16" x14ac:dyDescent="0.3">
      <c r="A10474" s="6">
        <v>54669</v>
      </c>
      <c r="B10474" s="7" t="s">
        <v>2084</v>
      </c>
      <c r="C10474" s="9">
        <f t="shared" ca="1" si="326"/>
        <v>3</v>
      </c>
      <c r="D10474" s="9" t="s">
        <v>2116</v>
      </c>
      <c r="E10474" s="9" t="s">
        <v>2118</v>
      </c>
      <c r="F10474" s="10">
        <f t="shared" ca="1" si="327"/>
        <v>9.4150827207593893E-2</v>
      </c>
      <c r="G10474" s="3" t="str">
        <f>VLOOKUP(Table3[[#This Row],[PRODUCT ID]],Table1[[PRODUCT]:[SELLING PRICE]],1,FALSE)</f>
        <v>Product1032</v>
      </c>
      <c r="H10474" s="3" t="str">
        <f>VLOOKUP(Table3[[#This Row],[PRODUCT ID]],Table1[[PRODUCT]:[SELLING PRICE]],2,FALSE)</f>
        <v>Category4</v>
      </c>
      <c r="I10474" s="3" t="str">
        <f>VLOOKUP(Table3[[#This Row],[PRODUCT ID]],Table1[[PRODUCT]:[SELLING PRICE]],3,FALSE)</f>
        <v>No</v>
      </c>
      <c r="J10474" s="16">
        <f ca="1">VLOOKUP(Table3[[#This Row],[PRODUCT ID]],Table1[[PRODUCT]:[SELLING PRICE]],4,FALSE)</f>
        <v>109</v>
      </c>
      <c r="K10474" s="16">
        <f ca="1">VLOOKUP(Table3[[#This Row],[PRODUCT ID]],Table1[[PRODUCT]:[SELLING PRICE]],5,FALSE)</f>
        <v>101.84715644123206</v>
      </c>
      <c r="L10474" s="16">
        <f ca="1">J10474*Table3[[#This Row],[QUANTITY]]</f>
        <v>327</v>
      </c>
      <c r="M10474" s="16">
        <f ca="1">K10474*Table3[[#This Row],[QUANTITY]]*(1-Table3[[#This Row],[DISCOUNT %]])</f>
        <v>276.77448724064647</v>
      </c>
      <c r="N10474" s="3">
        <f>DAY(Table3[[#This Row],[DATE]])</f>
        <v>3</v>
      </c>
      <c r="O10474" s="3" t="str">
        <f>TEXT(Table3[[#This Row],[DATE]],"mmm")</f>
        <v>Sep</v>
      </c>
      <c r="P10474" s="3">
        <f>YEAR(Table3[[#This Row],[DATE]])</f>
        <v>2049</v>
      </c>
    </row>
    <row r="10475" spans="1:16" x14ac:dyDescent="0.3">
      <c r="A10475" s="6">
        <v>54670</v>
      </c>
      <c r="B10475" s="7" t="s">
        <v>2085</v>
      </c>
      <c r="C10475" s="9">
        <f t="shared" ca="1" si="326"/>
        <v>6</v>
      </c>
      <c r="D10475" s="9" t="s">
        <v>2115</v>
      </c>
      <c r="E10475" s="9" t="s">
        <v>2116</v>
      </c>
      <c r="F10475" s="10">
        <f t="shared" ca="1" si="327"/>
        <v>7.9208104966882173E-2</v>
      </c>
      <c r="G10475" s="3" t="str">
        <f>VLOOKUP(Table3[[#This Row],[PRODUCT ID]],Table1[[PRODUCT]:[SELLING PRICE]],1,FALSE)</f>
        <v>Product1033</v>
      </c>
      <c r="H10475" s="3" t="str">
        <f>VLOOKUP(Table3[[#This Row],[PRODUCT ID]],Table1[[PRODUCT]:[SELLING PRICE]],2,FALSE)</f>
        <v>Category1</v>
      </c>
      <c r="I10475" s="3" t="str">
        <f>VLOOKUP(Table3[[#This Row],[PRODUCT ID]],Table1[[PRODUCT]:[SELLING PRICE]],3,FALSE)</f>
        <v>Ft</v>
      </c>
      <c r="J10475" s="16">
        <f ca="1">VLOOKUP(Table3[[#This Row],[PRODUCT ID]],Table1[[PRODUCT]:[SELLING PRICE]],4,FALSE)</f>
        <v>73</v>
      </c>
      <c r="K10475" s="16">
        <f ca="1">VLOOKUP(Table3[[#This Row],[PRODUCT ID]],Table1[[PRODUCT]:[SELLING PRICE]],5,FALSE)</f>
        <v>290.27804815391801</v>
      </c>
      <c r="L10475" s="16">
        <f ca="1">J10475*Table3[[#This Row],[QUANTITY]]</f>
        <v>438</v>
      </c>
      <c r="M10475" s="16">
        <f ca="1">K10475*Table3[[#This Row],[QUANTITY]]*(1-Table3[[#This Row],[DISCOUNT %]])</f>
        <v>1603.7140442769648</v>
      </c>
      <c r="N10475" s="3">
        <f>DAY(Table3[[#This Row],[DATE]])</f>
        <v>4</v>
      </c>
      <c r="O10475" s="3" t="str">
        <f>TEXT(Table3[[#This Row],[DATE]],"mmm")</f>
        <v>Sep</v>
      </c>
      <c r="P10475" s="3">
        <f>YEAR(Table3[[#This Row],[DATE]])</f>
        <v>2049</v>
      </c>
    </row>
    <row r="10476" spans="1:16" x14ac:dyDescent="0.3">
      <c r="A10476" s="6">
        <v>54671</v>
      </c>
      <c r="B10476" s="7" t="s">
        <v>2086</v>
      </c>
      <c r="C10476" s="9">
        <f t="shared" ca="1" si="326"/>
        <v>11</v>
      </c>
      <c r="D10476" s="9" t="s">
        <v>2117</v>
      </c>
      <c r="E10476" s="9" t="s">
        <v>2116</v>
      </c>
      <c r="F10476" s="10">
        <f t="shared" ca="1" si="327"/>
        <v>6.6561025768219026E-2</v>
      </c>
      <c r="G10476" s="3" t="str">
        <f>VLOOKUP(Table3[[#This Row],[PRODUCT ID]],Table1[[PRODUCT]:[SELLING PRICE]],1,FALSE)</f>
        <v>Product1034</v>
      </c>
      <c r="H10476" s="3" t="str">
        <f>VLOOKUP(Table3[[#This Row],[PRODUCT ID]],Table1[[PRODUCT]:[SELLING PRICE]],2,FALSE)</f>
        <v>Category2</v>
      </c>
      <c r="I10476" s="3" t="str">
        <f>VLOOKUP(Table3[[#This Row],[PRODUCT ID]],Table1[[PRODUCT]:[SELLING PRICE]],3,FALSE)</f>
        <v>No</v>
      </c>
      <c r="J10476" s="16">
        <f ca="1">VLOOKUP(Table3[[#This Row],[PRODUCT ID]],Table1[[PRODUCT]:[SELLING PRICE]],4,FALSE)</f>
        <v>132</v>
      </c>
      <c r="K10476" s="16">
        <f ca="1">VLOOKUP(Table3[[#This Row],[PRODUCT ID]],Table1[[PRODUCT]:[SELLING PRICE]],5,FALSE)</f>
        <v>282.30551172861698</v>
      </c>
      <c r="L10476" s="16">
        <f ca="1">J10476*Table3[[#This Row],[QUANTITY]]</f>
        <v>1452</v>
      </c>
      <c r="M10476" s="16">
        <f ca="1">K10476*Table3[[#This Row],[QUANTITY]]*(1-Table3[[#This Row],[DISCOUNT %]])</f>
        <v>2898.6646401673211</v>
      </c>
      <c r="N10476" s="3">
        <f>DAY(Table3[[#This Row],[DATE]])</f>
        <v>5</v>
      </c>
      <c r="O10476" s="3" t="str">
        <f>TEXT(Table3[[#This Row],[DATE]],"mmm")</f>
        <v>Sep</v>
      </c>
      <c r="P10476" s="3">
        <f>YEAR(Table3[[#This Row],[DATE]])</f>
        <v>2049</v>
      </c>
    </row>
    <row r="10477" spans="1:16" x14ac:dyDescent="0.3">
      <c r="A10477" s="6">
        <v>54672</v>
      </c>
      <c r="B10477" s="7" t="s">
        <v>2087</v>
      </c>
      <c r="C10477" s="9">
        <f t="shared" ca="1" si="326"/>
        <v>13</v>
      </c>
      <c r="D10477" s="9" t="s">
        <v>2117</v>
      </c>
      <c r="E10477" s="9" t="s">
        <v>2116</v>
      </c>
      <c r="F10477" s="10">
        <f t="shared" ca="1" si="327"/>
        <v>8.825603122403583E-2</v>
      </c>
      <c r="G10477" s="3" t="str">
        <f>VLOOKUP(Table3[[#This Row],[PRODUCT ID]],Table1[[PRODUCT]:[SELLING PRICE]],1,FALSE)</f>
        <v>Product1035</v>
      </c>
      <c r="H10477" s="3" t="str">
        <f>VLOOKUP(Table3[[#This Row],[PRODUCT ID]],Table1[[PRODUCT]:[SELLING PRICE]],2,FALSE)</f>
        <v>Category3</v>
      </c>
      <c r="I10477" s="3" t="str">
        <f>VLOOKUP(Table3[[#This Row],[PRODUCT ID]],Table1[[PRODUCT]:[SELLING PRICE]],3,FALSE)</f>
        <v>Kg</v>
      </c>
      <c r="J10477" s="16">
        <f ca="1">VLOOKUP(Table3[[#This Row],[PRODUCT ID]],Table1[[PRODUCT]:[SELLING PRICE]],4,FALSE)</f>
        <v>103</v>
      </c>
      <c r="K10477" s="16">
        <f ca="1">VLOOKUP(Table3[[#This Row],[PRODUCT ID]],Table1[[PRODUCT]:[SELLING PRICE]],5,FALSE)</f>
        <v>102.30224416629972</v>
      </c>
      <c r="L10477" s="16">
        <f ca="1">J10477*Table3[[#This Row],[QUANTITY]]</f>
        <v>1339</v>
      </c>
      <c r="M10477" s="16">
        <f ca="1">K10477*Table3[[#This Row],[QUANTITY]]*(1-Table3[[#This Row],[DISCOUNT %]])</f>
        <v>1212.5549034413079</v>
      </c>
      <c r="N10477" s="3">
        <f>DAY(Table3[[#This Row],[DATE]])</f>
        <v>6</v>
      </c>
      <c r="O10477" s="3" t="str">
        <f>TEXT(Table3[[#This Row],[DATE]],"mmm")</f>
        <v>Sep</v>
      </c>
      <c r="P10477" s="3">
        <f>YEAR(Table3[[#This Row],[DATE]])</f>
        <v>2049</v>
      </c>
    </row>
    <row r="10478" spans="1:16" x14ac:dyDescent="0.3">
      <c r="A10478" s="6">
        <v>54673</v>
      </c>
      <c r="B10478" s="7" t="s">
        <v>2088</v>
      </c>
      <c r="C10478" s="9">
        <f t="shared" ca="1" si="326"/>
        <v>7</v>
      </c>
      <c r="D10478" s="9" t="s">
        <v>2116</v>
      </c>
      <c r="E10478" s="9" t="s">
        <v>2116</v>
      </c>
      <c r="F10478" s="10">
        <f t="shared" ca="1" si="327"/>
        <v>8.2911545013333601E-2</v>
      </c>
      <c r="G10478" s="3" t="str">
        <f>VLOOKUP(Table3[[#This Row],[PRODUCT ID]],Table1[[PRODUCT]:[SELLING PRICE]],1,FALSE)</f>
        <v>Product1036</v>
      </c>
      <c r="H10478" s="3" t="str">
        <f>VLOOKUP(Table3[[#This Row],[PRODUCT ID]],Table1[[PRODUCT]:[SELLING PRICE]],2,FALSE)</f>
        <v>Category4</v>
      </c>
      <c r="I10478" s="3" t="str">
        <f>VLOOKUP(Table3[[#This Row],[PRODUCT ID]],Table1[[PRODUCT]:[SELLING PRICE]],3,FALSE)</f>
        <v>Kg</v>
      </c>
      <c r="J10478" s="16">
        <f ca="1">VLOOKUP(Table3[[#This Row],[PRODUCT ID]],Table1[[PRODUCT]:[SELLING PRICE]],4,FALSE)</f>
        <v>40</v>
      </c>
      <c r="K10478" s="16">
        <f ca="1">VLOOKUP(Table3[[#This Row],[PRODUCT ID]],Table1[[PRODUCT]:[SELLING PRICE]],5,FALSE)</f>
        <v>169.62601216108337</v>
      </c>
      <c r="L10478" s="16">
        <f ca="1">J10478*Table3[[#This Row],[QUANTITY]]</f>
        <v>280</v>
      </c>
      <c r="M10478" s="16">
        <f ca="1">K10478*Table3[[#This Row],[QUANTITY]]*(1-Table3[[#This Row],[DISCOUNT %]])</f>
        <v>1088.934401928502</v>
      </c>
      <c r="N10478" s="3">
        <f>DAY(Table3[[#This Row],[DATE]])</f>
        <v>7</v>
      </c>
      <c r="O10478" s="3" t="str">
        <f>TEXT(Table3[[#This Row],[DATE]],"mmm")</f>
        <v>Sep</v>
      </c>
      <c r="P10478" s="3">
        <f>YEAR(Table3[[#This Row],[DATE]])</f>
        <v>2049</v>
      </c>
    </row>
    <row r="10479" spans="1:16" x14ac:dyDescent="0.3">
      <c r="A10479" s="6">
        <v>54674</v>
      </c>
      <c r="B10479" s="7" t="s">
        <v>2089</v>
      </c>
      <c r="C10479" s="9">
        <f t="shared" ca="1" si="326"/>
        <v>4</v>
      </c>
      <c r="D10479" s="9" t="s">
        <v>2116</v>
      </c>
      <c r="E10479" s="9" t="s">
        <v>2116</v>
      </c>
      <c r="F10479" s="10">
        <f t="shared" ca="1" si="327"/>
        <v>1.2986998923506889E-2</v>
      </c>
      <c r="G10479" s="3" t="str">
        <f>VLOOKUP(Table3[[#This Row],[PRODUCT ID]],Table1[[PRODUCT]:[SELLING PRICE]],1,FALSE)</f>
        <v>Product1037</v>
      </c>
      <c r="H10479" s="3" t="str">
        <f>VLOOKUP(Table3[[#This Row],[PRODUCT ID]],Table1[[PRODUCT]:[SELLING PRICE]],2,FALSE)</f>
        <v>Category5</v>
      </c>
      <c r="I10479" s="3" t="str">
        <f>VLOOKUP(Table3[[#This Row],[PRODUCT ID]],Table1[[PRODUCT]:[SELLING PRICE]],3,FALSE)</f>
        <v>Lt</v>
      </c>
      <c r="J10479" s="16">
        <f ca="1">VLOOKUP(Table3[[#This Row],[PRODUCT ID]],Table1[[PRODUCT]:[SELLING PRICE]],4,FALSE)</f>
        <v>118</v>
      </c>
      <c r="K10479" s="16">
        <f ca="1">VLOOKUP(Table3[[#This Row],[PRODUCT ID]],Table1[[PRODUCT]:[SELLING PRICE]],5,FALSE)</f>
        <v>51.585956341429764</v>
      </c>
      <c r="L10479" s="16">
        <f ca="1">J10479*Table3[[#This Row],[QUANTITY]]</f>
        <v>472</v>
      </c>
      <c r="M10479" s="16">
        <f ca="1">K10479*Table3[[#This Row],[QUANTITY]]*(1-Table3[[#This Row],[DISCOUNT %]])</f>
        <v>203.66403832782217</v>
      </c>
      <c r="N10479" s="3">
        <f>DAY(Table3[[#This Row],[DATE]])</f>
        <v>8</v>
      </c>
      <c r="O10479" s="3" t="str">
        <f>TEXT(Table3[[#This Row],[DATE]],"mmm")</f>
        <v>Sep</v>
      </c>
      <c r="P10479" s="3">
        <f>YEAR(Table3[[#This Row],[DATE]])</f>
        <v>2049</v>
      </c>
    </row>
    <row r="10480" spans="1:16" x14ac:dyDescent="0.3">
      <c r="A10480" s="6">
        <v>54675</v>
      </c>
      <c r="B10480" s="7" t="s">
        <v>2090</v>
      </c>
      <c r="C10480" s="9">
        <f t="shared" ca="1" si="326"/>
        <v>12</v>
      </c>
      <c r="D10480" s="9" t="s">
        <v>2116</v>
      </c>
      <c r="E10480" s="9" t="s">
        <v>2118</v>
      </c>
      <c r="F10480" s="10">
        <f t="shared" ca="1" si="327"/>
        <v>6.41350714861912E-2</v>
      </c>
      <c r="G10480" s="3" t="str">
        <f>VLOOKUP(Table3[[#This Row],[PRODUCT ID]],Table1[[PRODUCT]:[SELLING PRICE]],1,FALSE)</f>
        <v>Product1038</v>
      </c>
      <c r="H10480" s="3" t="str">
        <f>VLOOKUP(Table3[[#This Row],[PRODUCT ID]],Table1[[PRODUCT]:[SELLING PRICE]],2,FALSE)</f>
        <v>Category1</v>
      </c>
      <c r="I10480" s="3" t="str">
        <f>VLOOKUP(Table3[[#This Row],[PRODUCT ID]],Table1[[PRODUCT]:[SELLING PRICE]],3,FALSE)</f>
        <v>Kg</v>
      </c>
      <c r="J10480" s="16">
        <f ca="1">VLOOKUP(Table3[[#This Row],[PRODUCT ID]],Table1[[PRODUCT]:[SELLING PRICE]],4,FALSE)</f>
        <v>207</v>
      </c>
      <c r="K10480" s="16">
        <f ca="1">VLOOKUP(Table3[[#This Row],[PRODUCT ID]],Table1[[PRODUCT]:[SELLING PRICE]],5,FALSE)</f>
        <v>137.42797099971241</v>
      </c>
      <c r="L10480" s="16">
        <f ca="1">J10480*Table3[[#This Row],[QUANTITY]]</f>
        <v>2484</v>
      </c>
      <c r="M10480" s="16">
        <f ca="1">K10480*Table3[[#This Row],[QUANTITY]]*(1-Table3[[#This Row],[DISCOUNT %]])</f>
        <v>1543.3682190653235</v>
      </c>
      <c r="N10480" s="3">
        <f>DAY(Table3[[#This Row],[DATE]])</f>
        <v>9</v>
      </c>
      <c r="O10480" s="3" t="str">
        <f>TEXT(Table3[[#This Row],[DATE]],"mmm")</f>
        <v>Sep</v>
      </c>
      <c r="P10480" s="3">
        <f>YEAR(Table3[[#This Row],[DATE]])</f>
        <v>2049</v>
      </c>
    </row>
    <row r="10481" spans="1:16" x14ac:dyDescent="0.3">
      <c r="A10481" s="6">
        <v>54676</v>
      </c>
      <c r="B10481" s="7" t="s">
        <v>2091</v>
      </c>
      <c r="C10481" s="9">
        <f t="shared" ca="1" si="326"/>
        <v>12</v>
      </c>
      <c r="D10481" s="9" t="s">
        <v>2116</v>
      </c>
      <c r="E10481" s="9" t="s">
        <v>2118</v>
      </c>
      <c r="F10481" s="10">
        <f t="shared" ca="1" si="327"/>
        <v>9.3400750747743636E-2</v>
      </c>
      <c r="G10481" s="3" t="str">
        <f>VLOOKUP(Table3[[#This Row],[PRODUCT ID]],Table1[[PRODUCT]:[SELLING PRICE]],1,FALSE)</f>
        <v>Product1039</v>
      </c>
      <c r="H10481" s="3" t="str">
        <f>VLOOKUP(Table3[[#This Row],[PRODUCT ID]],Table1[[PRODUCT]:[SELLING PRICE]],2,FALSE)</f>
        <v>Category2</v>
      </c>
      <c r="I10481" s="3" t="str">
        <f>VLOOKUP(Table3[[#This Row],[PRODUCT ID]],Table1[[PRODUCT]:[SELLING PRICE]],3,FALSE)</f>
        <v>Lt</v>
      </c>
      <c r="J10481" s="16">
        <f ca="1">VLOOKUP(Table3[[#This Row],[PRODUCT ID]],Table1[[PRODUCT]:[SELLING PRICE]],4,FALSE)</f>
        <v>128</v>
      </c>
      <c r="K10481" s="16">
        <f ca="1">VLOOKUP(Table3[[#This Row],[PRODUCT ID]],Table1[[PRODUCT]:[SELLING PRICE]],5,FALSE)</f>
        <v>204.7348425566741</v>
      </c>
      <c r="L10481" s="16">
        <f ca="1">J10481*Table3[[#This Row],[QUANTITY]]</f>
        <v>1536</v>
      </c>
      <c r="M10481" s="16">
        <f ca="1">K10481*Table3[[#This Row],[QUANTITY]]*(1-Table3[[#This Row],[DISCOUNT %]])</f>
        <v>2227.349454691916</v>
      </c>
      <c r="N10481" s="3">
        <f>DAY(Table3[[#This Row],[DATE]])</f>
        <v>10</v>
      </c>
      <c r="O10481" s="3" t="str">
        <f>TEXT(Table3[[#This Row],[DATE]],"mmm")</f>
        <v>Sep</v>
      </c>
      <c r="P10481" s="3">
        <f>YEAR(Table3[[#This Row],[DATE]])</f>
        <v>2049</v>
      </c>
    </row>
    <row r="10482" spans="1:16" x14ac:dyDescent="0.3">
      <c r="A10482" s="6">
        <v>54677</v>
      </c>
      <c r="B10482" s="7" t="s">
        <v>2092</v>
      </c>
      <c r="C10482" s="9">
        <f t="shared" ca="1" si="326"/>
        <v>9</v>
      </c>
      <c r="D10482" s="9" t="s">
        <v>2115</v>
      </c>
      <c r="E10482" s="9" t="s">
        <v>2116</v>
      </c>
      <c r="F10482" s="10">
        <f t="shared" ca="1" si="327"/>
        <v>2.0577979638801515E-2</v>
      </c>
      <c r="G10482" s="3" t="str">
        <f>VLOOKUP(Table3[[#This Row],[PRODUCT ID]],Table1[[PRODUCT]:[SELLING PRICE]],1,FALSE)</f>
        <v>Product1040</v>
      </c>
      <c r="H10482" s="3" t="str">
        <f>VLOOKUP(Table3[[#This Row],[PRODUCT ID]],Table1[[PRODUCT]:[SELLING PRICE]],2,FALSE)</f>
        <v>Category3</v>
      </c>
      <c r="I10482" s="3" t="str">
        <f>VLOOKUP(Table3[[#This Row],[PRODUCT ID]],Table1[[PRODUCT]:[SELLING PRICE]],3,FALSE)</f>
        <v>Ft</v>
      </c>
      <c r="J10482" s="16">
        <f ca="1">VLOOKUP(Table3[[#This Row],[PRODUCT ID]],Table1[[PRODUCT]:[SELLING PRICE]],4,FALSE)</f>
        <v>45</v>
      </c>
      <c r="K10482" s="16">
        <f ca="1">VLOOKUP(Table3[[#This Row],[PRODUCT ID]],Table1[[PRODUCT]:[SELLING PRICE]],5,FALSE)</f>
        <v>150.86594883122973</v>
      </c>
      <c r="L10482" s="16">
        <f ca="1">J10482*Table3[[#This Row],[QUANTITY]]</f>
        <v>405</v>
      </c>
      <c r="M10482" s="16">
        <f ca="1">K10482*Table3[[#This Row],[QUANTITY]]*(1-Table3[[#This Row],[DISCOUNT %]])</f>
        <v>1329.8528916719299</v>
      </c>
      <c r="N10482" s="3">
        <f>DAY(Table3[[#This Row],[DATE]])</f>
        <v>11</v>
      </c>
      <c r="O10482" s="3" t="str">
        <f>TEXT(Table3[[#This Row],[DATE]],"mmm")</f>
        <v>Sep</v>
      </c>
      <c r="P10482" s="3">
        <f>YEAR(Table3[[#This Row],[DATE]])</f>
        <v>2049</v>
      </c>
    </row>
    <row r="10483" spans="1:16" x14ac:dyDescent="0.3">
      <c r="A10483" s="6">
        <v>54678</v>
      </c>
      <c r="B10483" s="7" t="s">
        <v>2093</v>
      </c>
      <c r="C10483" s="9">
        <f t="shared" ca="1" si="326"/>
        <v>8</v>
      </c>
      <c r="D10483" s="9" t="s">
        <v>2116</v>
      </c>
      <c r="E10483" s="9" t="s">
        <v>2116</v>
      </c>
      <c r="F10483" s="10">
        <f t="shared" ca="1" si="327"/>
        <v>7.4830150431319103E-2</v>
      </c>
      <c r="G10483" s="3" t="str">
        <f>VLOOKUP(Table3[[#This Row],[PRODUCT ID]],Table1[[PRODUCT]:[SELLING PRICE]],1,FALSE)</f>
        <v>Product1041</v>
      </c>
      <c r="H10483" s="3" t="str">
        <f>VLOOKUP(Table3[[#This Row],[PRODUCT ID]],Table1[[PRODUCT]:[SELLING PRICE]],2,FALSE)</f>
        <v>Category4</v>
      </c>
      <c r="I10483" s="3" t="str">
        <f>VLOOKUP(Table3[[#This Row],[PRODUCT ID]],Table1[[PRODUCT]:[SELLING PRICE]],3,FALSE)</f>
        <v>Kg</v>
      </c>
      <c r="J10483" s="16">
        <f ca="1">VLOOKUP(Table3[[#This Row],[PRODUCT ID]],Table1[[PRODUCT]:[SELLING PRICE]],4,FALSE)</f>
        <v>111</v>
      </c>
      <c r="K10483" s="16">
        <f ca="1">VLOOKUP(Table3[[#This Row],[PRODUCT ID]],Table1[[PRODUCT]:[SELLING PRICE]],5,FALSE)</f>
        <v>88.197700732707318</v>
      </c>
      <c r="L10483" s="16">
        <f ca="1">J10483*Table3[[#This Row],[QUANTITY]]</f>
        <v>888</v>
      </c>
      <c r="M10483" s="16">
        <f ca="1">K10483*Table3[[#This Row],[QUANTITY]]*(1-Table3[[#This Row],[DISCOUNT %]])</f>
        <v>652.78282815345892</v>
      </c>
      <c r="N10483" s="3">
        <f>DAY(Table3[[#This Row],[DATE]])</f>
        <v>12</v>
      </c>
      <c r="O10483" s="3" t="str">
        <f>TEXT(Table3[[#This Row],[DATE]],"mmm")</f>
        <v>Sep</v>
      </c>
      <c r="P10483" s="3">
        <f>YEAR(Table3[[#This Row],[DATE]])</f>
        <v>2049</v>
      </c>
    </row>
    <row r="10484" spans="1:16" x14ac:dyDescent="0.3">
      <c r="A10484" s="6">
        <v>54679</v>
      </c>
      <c r="B10484" s="7" t="s">
        <v>2094</v>
      </c>
      <c r="C10484" s="9">
        <f t="shared" ca="1" si="326"/>
        <v>5</v>
      </c>
      <c r="D10484" s="9" t="s">
        <v>2117</v>
      </c>
      <c r="E10484" s="9" t="s">
        <v>2116</v>
      </c>
      <c r="F10484" s="10">
        <f t="shared" ca="1" si="327"/>
        <v>4.3697150691136347E-2</v>
      </c>
      <c r="G10484" s="3" t="str">
        <f>VLOOKUP(Table3[[#This Row],[PRODUCT ID]],Table1[[PRODUCT]:[SELLING PRICE]],1,FALSE)</f>
        <v>Product1042</v>
      </c>
      <c r="H10484" s="3" t="str">
        <f>VLOOKUP(Table3[[#This Row],[PRODUCT ID]],Table1[[PRODUCT]:[SELLING PRICE]],2,FALSE)</f>
        <v>Category5</v>
      </c>
      <c r="I10484" s="3" t="str">
        <f>VLOOKUP(Table3[[#This Row],[PRODUCT ID]],Table1[[PRODUCT]:[SELLING PRICE]],3,FALSE)</f>
        <v>No</v>
      </c>
      <c r="J10484" s="16">
        <f ca="1">VLOOKUP(Table3[[#This Row],[PRODUCT ID]],Table1[[PRODUCT]:[SELLING PRICE]],4,FALSE)</f>
        <v>45</v>
      </c>
      <c r="K10484" s="16">
        <f ca="1">VLOOKUP(Table3[[#This Row],[PRODUCT ID]],Table1[[PRODUCT]:[SELLING PRICE]],5,FALSE)</f>
        <v>102.06895322831582</v>
      </c>
      <c r="L10484" s="16">
        <f ca="1">J10484*Table3[[#This Row],[QUANTITY]]</f>
        <v>225</v>
      </c>
      <c r="M10484" s="16">
        <f ca="1">K10484*Table3[[#This Row],[QUANTITY]]*(1-Table3[[#This Row],[DISCOUNT %]])</f>
        <v>488.04415399105778</v>
      </c>
      <c r="N10484" s="3">
        <f>DAY(Table3[[#This Row],[DATE]])</f>
        <v>13</v>
      </c>
      <c r="O10484" s="3" t="str">
        <f>TEXT(Table3[[#This Row],[DATE]],"mmm")</f>
        <v>Sep</v>
      </c>
      <c r="P10484" s="3">
        <f>YEAR(Table3[[#This Row],[DATE]])</f>
        <v>2049</v>
      </c>
    </row>
    <row r="10485" spans="1:16" x14ac:dyDescent="0.3">
      <c r="A10485" s="6">
        <v>54680</v>
      </c>
      <c r="B10485" s="7" t="s">
        <v>2095</v>
      </c>
      <c r="C10485" s="9">
        <f t="shared" ca="1" si="326"/>
        <v>13</v>
      </c>
      <c r="D10485" s="9" t="s">
        <v>2115</v>
      </c>
      <c r="E10485" s="9" t="s">
        <v>2116</v>
      </c>
      <c r="F10485" s="10">
        <f t="shared" ca="1" si="327"/>
        <v>8.0389406450942891E-2</v>
      </c>
      <c r="G10485" s="3" t="str">
        <f>VLOOKUP(Table3[[#This Row],[PRODUCT ID]],Table1[[PRODUCT]:[SELLING PRICE]],1,FALSE)</f>
        <v>Product1043</v>
      </c>
      <c r="H10485" s="3" t="str">
        <f>VLOOKUP(Table3[[#This Row],[PRODUCT ID]],Table1[[PRODUCT]:[SELLING PRICE]],2,FALSE)</f>
        <v>Category1</v>
      </c>
      <c r="I10485" s="3" t="str">
        <f>VLOOKUP(Table3[[#This Row],[PRODUCT ID]],Table1[[PRODUCT]:[SELLING PRICE]],3,FALSE)</f>
        <v>No</v>
      </c>
      <c r="J10485" s="16">
        <f ca="1">VLOOKUP(Table3[[#This Row],[PRODUCT ID]],Table1[[PRODUCT]:[SELLING PRICE]],4,FALSE)</f>
        <v>121</v>
      </c>
      <c r="K10485" s="16">
        <f ca="1">VLOOKUP(Table3[[#This Row],[PRODUCT ID]],Table1[[PRODUCT]:[SELLING PRICE]],5,FALSE)</f>
        <v>290.97250702719094</v>
      </c>
      <c r="L10485" s="16">
        <f ca="1">J10485*Table3[[#This Row],[QUANTITY]]</f>
        <v>1573</v>
      </c>
      <c r="M10485" s="16">
        <f ca="1">K10485*Table3[[#This Row],[QUANTITY]]*(1-Table3[[#This Row],[DISCOUNT %]])</f>
        <v>3478.5581986185189</v>
      </c>
      <c r="N10485" s="3">
        <f>DAY(Table3[[#This Row],[DATE]])</f>
        <v>14</v>
      </c>
      <c r="O10485" s="3" t="str">
        <f>TEXT(Table3[[#This Row],[DATE]],"mmm")</f>
        <v>Sep</v>
      </c>
      <c r="P10485" s="3">
        <f>YEAR(Table3[[#This Row],[DATE]])</f>
        <v>2049</v>
      </c>
    </row>
    <row r="10486" spans="1:16" x14ac:dyDescent="0.3">
      <c r="A10486" s="6">
        <v>54681</v>
      </c>
      <c r="B10486" s="7" t="s">
        <v>2096</v>
      </c>
      <c r="C10486" s="9">
        <f t="shared" ca="1" si="326"/>
        <v>6</v>
      </c>
      <c r="D10486" s="9" t="s">
        <v>2115</v>
      </c>
      <c r="E10486" s="9" t="s">
        <v>2118</v>
      </c>
      <c r="F10486" s="10">
        <f t="shared" ca="1" si="327"/>
        <v>5.6061971100872014E-2</v>
      </c>
      <c r="G10486" s="3" t="str">
        <f>VLOOKUP(Table3[[#This Row],[PRODUCT ID]],Table1[[PRODUCT]:[SELLING PRICE]],1,FALSE)</f>
        <v>Product1044</v>
      </c>
      <c r="H10486" s="3" t="str">
        <f>VLOOKUP(Table3[[#This Row],[PRODUCT ID]],Table1[[PRODUCT]:[SELLING PRICE]],2,FALSE)</f>
        <v>Category2</v>
      </c>
      <c r="I10486" s="3" t="str">
        <f>VLOOKUP(Table3[[#This Row],[PRODUCT ID]],Table1[[PRODUCT]:[SELLING PRICE]],3,FALSE)</f>
        <v>Ft</v>
      </c>
      <c r="J10486" s="16">
        <f ca="1">VLOOKUP(Table3[[#This Row],[PRODUCT ID]],Table1[[PRODUCT]:[SELLING PRICE]],4,FALSE)</f>
        <v>222</v>
      </c>
      <c r="K10486" s="16">
        <f ca="1">VLOOKUP(Table3[[#This Row],[PRODUCT ID]],Table1[[PRODUCT]:[SELLING PRICE]],5,FALSE)</f>
        <v>126.0021220673046</v>
      </c>
      <c r="L10486" s="16">
        <f ca="1">J10486*Table3[[#This Row],[QUANTITY]]</f>
        <v>1332</v>
      </c>
      <c r="M10486" s="16">
        <f ca="1">K10486*Table3[[#This Row],[QUANTITY]]*(1-Table3[[#This Row],[DISCOUNT %]])</f>
        <v>713.629168447913</v>
      </c>
      <c r="N10486" s="3">
        <f>DAY(Table3[[#This Row],[DATE]])</f>
        <v>15</v>
      </c>
      <c r="O10486" s="3" t="str">
        <f>TEXT(Table3[[#This Row],[DATE]],"mmm")</f>
        <v>Sep</v>
      </c>
      <c r="P10486" s="3">
        <f>YEAR(Table3[[#This Row],[DATE]])</f>
        <v>2049</v>
      </c>
    </row>
    <row r="10487" spans="1:16" x14ac:dyDescent="0.3">
      <c r="A10487" s="6">
        <v>54682</v>
      </c>
      <c r="B10487" s="7" t="s">
        <v>2097</v>
      </c>
      <c r="C10487" s="9">
        <f t="shared" ca="1" si="326"/>
        <v>1</v>
      </c>
      <c r="D10487" s="9" t="s">
        <v>2115</v>
      </c>
      <c r="E10487" s="9" t="s">
        <v>2116</v>
      </c>
      <c r="F10487" s="10">
        <f t="shared" ca="1" si="327"/>
        <v>8.127378992322519E-2</v>
      </c>
      <c r="G10487" s="3" t="str">
        <f>VLOOKUP(Table3[[#This Row],[PRODUCT ID]],Table1[[PRODUCT]:[SELLING PRICE]],1,FALSE)</f>
        <v>Product1045</v>
      </c>
      <c r="H10487" s="3" t="str">
        <f>VLOOKUP(Table3[[#This Row],[PRODUCT ID]],Table1[[PRODUCT]:[SELLING PRICE]],2,FALSE)</f>
        <v>Category3</v>
      </c>
      <c r="I10487" s="3" t="str">
        <f>VLOOKUP(Table3[[#This Row],[PRODUCT ID]],Table1[[PRODUCT]:[SELLING PRICE]],3,FALSE)</f>
        <v>No</v>
      </c>
      <c r="J10487" s="16">
        <f ca="1">VLOOKUP(Table3[[#This Row],[PRODUCT ID]],Table1[[PRODUCT]:[SELLING PRICE]],4,FALSE)</f>
        <v>119</v>
      </c>
      <c r="K10487" s="16">
        <f ca="1">VLOOKUP(Table3[[#This Row],[PRODUCT ID]],Table1[[PRODUCT]:[SELLING PRICE]],5,FALSE)</f>
        <v>223.48781789655234</v>
      </c>
      <c r="L10487" s="16">
        <f ca="1">J10487*Table3[[#This Row],[QUANTITY]]</f>
        <v>119</v>
      </c>
      <c r="M10487" s="16">
        <f ca="1">K10487*Table3[[#This Row],[QUANTITY]]*(1-Table3[[#This Row],[DISCOUNT %]])</f>
        <v>205.32411593442794</v>
      </c>
      <c r="N10487" s="3">
        <f>DAY(Table3[[#This Row],[DATE]])</f>
        <v>16</v>
      </c>
      <c r="O10487" s="3" t="str">
        <f>TEXT(Table3[[#This Row],[DATE]],"mmm")</f>
        <v>Sep</v>
      </c>
      <c r="P10487" s="3">
        <f>YEAR(Table3[[#This Row],[DATE]])</f>
        <v>2049</v>
      </c>
    </row>
    <row r="10488" spans="1:16" x14ac:dyDescent="0.3">
      <c r="A10488" s="6">
        <v>54683</v>
      </c>
      <c r="B10488" s="7" t="s">
        <v>2098</v>
      </c>
      <c r="C10488" s="9">
        <f t="shared" ca="1" si="326"/>
        <v>12</v>
      </c>
      <c r="D10488" s="9" t="s">
        <v>2116</v>
      </c>
      <c r="E10488" s="9" t="s">
        <v>2116</v>
      </c>
      <c r="F10488" s="10">
        <f t="shared" ca="1" si="327"/>
        <v>5.6922868231376926E-2</v>
      </c>
      <c r="G10488" s="3" t="str">
        <f>VLOOKUP(Table3[[#This Row],[PRODUCT ID]],Table1[[PRODUCT]:[SELLING PRICE]],1,FALSE)</f>
        <v>Product1046</v>
      </c>
      <c r="H10488" s="3" t="str">
        <f>VLOOKUP(Table3[[#This Row],[PRODUCT ID]],Table1[[PRODUCT]:[SELLING PRICE]],2,FALSE)</f>
        <v>Category4</v>
      </c>
      <c r="I10488" s="3" t="str">
        <f>VLOOKUP(Table3[[#This Row],[PRODUCT ID]],Table1[[PRODUCT]:[SELLING PRICE]],3,FALSE)</f>
        <v>Kg</v>
      </c>
      <c r="J10488" s="16">
        <f ca="1">VLOOKUP(Table3[[#This Row],[PRODUCT ID]],Table1[[PRODUCT]:[SELLING PRICE]],4,FALSE)</f>
        <v>125</v>
      </c>
      <c r="K10488" s="16">
        <f ca="1">VLOOKUP(Table3[[#This Row],[PRODUCT ID]],Table1[[PRODUCT]:[SELLING PRICE]],5,FALSE)</f>
        <v>107.64950851312561</v>
      </c>
      <c r="L10488" s="16">
        <f ca="1">J10488*Table3[[#This Row],[QUANTITY]]</f>
        <v>1500</v>
      </c>
      <c r="M10488" s="16">
        <f ca="1">K10488*Table3[[#This Row],[QUANTITY]]*(1-Table3[[#This Row],[DISCOUNT %]])</f>
        <v>1218.2614766983256</v>
      </c>
      <c r="N10488" s="3">
        <f>DAY(Table3[[#This Row],[DATE]])</f>
        <v>17</v>
      </c>
      <c r="O10488" s="3" t="str">
        <f>TEXT(Table3[[#This Row],[DATE]],"mmm")</f>
        <v>Sep</v>
      </c>
      <c r="P10488" s="3">
        <f>YEAR(Table3[[#This Row],[DATE]])</f>
        <v>2049</v>
      </c>
    </row>
    <row r="10489" spans="1:16" x14ac:dyDescent="0.3">
      <c r="A10489" s="6">
        <v>54684</v>
      </c>
      <c r="B10489" s="7" t="s">
        <v>2099</v>
      </c>
      <c r="C10489" s="9">
        <f t="shared" ca="1" si="326"/>
        <v>13</v>
      </c>
      <c r="D10489" s="9" t="s">
        <v>2116</v>
      </c>
      <c r="E10489" s="9" t="s">
        <v>2116</v>
      </c>
      <c r="F10489" s="10">
        <f t="shared" ca="1" si="327"/>
        <v>7.2927640473091901E-2</v>
      </c>
      <c r="G10489" s="3" t="str">
        <f>VLOOKUP(Table3[[#This Row],[PRODUCT ID]],Table1[[PRODUCT]:[SELLING PRICE]],1,FALSE)</f>
        <v>Product1047</v>
      </c>
      <c r="H10489" s="3" t="str">
        <f>VLOOKUP(Table3[[#This Row],[PRODUCT ID]],Table1[[PRODUCT]:[SELLING PRICE]],2,FALSE)</f>
        <v>Category5</v>
      </c>
      <c r="I10489" s="3" t="str">
        <f>VLOOKUP(Table3[[#This Row],[PRODUCT ID]],Table1[[PRODUCT]:[SELLING PRICE]],3,FALSE)</f>
        <v>Kg</v>
      </c>
      <c r="J10489" s="16">
        <f ca="1">VLOOKUP(Table3[[#This Row],[PRODUCT ID]],Table1[[PRODUCT]:[SELLING PRICE]],4,FALSE)</f>
        <v>235</v>
      </c>
      <c r="K10489" s="16">
        <f ca="1">VLOOKUP(Table3[[#This Row],[PRODUCT ID]],Table1[[PRODUCT]:[SELLING PRICE]],5,FALSE)</f>
        <v>60.504322319681627</v>
      </c>
      <c r="L10489" s="16">
        <f ca="1">J10489*Table3[[#This Row],[QUANTITY]]</f>
        <v>3055</v>
      </c>
      <c r="M10489" s="16">
        <f ca="1">K10489*Table3[[#This Row],[QUANTITY]]*(1-Table3[[#This Row],[DISCOUNT %]])</f>
        <v>729.19450310828961</v>
      </c>
      <c r="N10489" s="3">
        <f>DAY(Table3[[#This Row],[DATE]])</f>
        <v>18</v>
      </c>
      <c r="O10489" s="3" t="str">
        <f>TEXT(Table3[[#This Row],[DATE]],"mmm")</f>
        <v>Sep</v>
      </c>
      <c r="P10489" s="3">
        <f>YEAR(Table3[[#This Row],[DATE]])</f>
        <v>2049</v>
      </c>
    </row>
    <row r="10490" spans="1:16" x14ac:dyDescent="0.3">
      <c r="A10490" s="6">
        <v>54685</v>
      </c>
      <c r="B10490" s="7" t="s">
        <v>2100</v>
      </c>
      <c r="C10490" s="9">
        <f t="shared" ca="1" si="326"/>
        <v>4</v>
      </c>
      <c r="D10490" s="9" t="s">
        <v>2116</v>
      </c>
      <c r="E10490" s="9" t="s">
        <v>2116</v>
      </c>
      <c r="F10490" s="10">
        <f t="shared" ca="1" si="327"/>
        <v>7.5122664421646043E-2</v>
      </c>
      <c r="G10490" s="3" t="str">
        <f>VLOOKUP(Table3[[#This Row],[PRODUCT ID]],Table1[[PRODUCT]:[SELLING PRICE]],1,FALSE)</f>
        <v>Product1048</v>
      </c>
      <c r="H10490" s="3" t="str">
        <f>VLOOKUP(Table3[[#This Row],[PRODUCT ID]],Table1[[PRODUCT]:[SELLING PRICE]],2,FALSE)</f>
        <v>Category1</v>
      </c>
      <c r="I10490" s="3" t="str">
        <f>VLOOKUP(Table3[[#This Row],[PRODUCT ID]],Table1[[PRODUCT]:[SELLING PRICE]],3,FALSE)</f>
        <v>Lt</v>
      </c>
      <c r="J10490" s="16">
        <f ca="1">VLOOKUP(Table3[[#This Row],[PRODUCT ID]],Table1[[PRODUCT]:[SELLING PRICE]],4,FALSE)</f>
        <v>187</v>
      </c>
      <c r="K10490" s="16">
        <f ca="1">VLOOKUP(Table3[[#This Row],[PRODUCT ID]],Table1[[PRODUCT]:[SELLING PRICE]],5,FALSE)</f>
        <v>217.45866328193193</v>
      </c>
      <c r="L10490" s="16">
        <f ca="1">J10490*Table3[[#This Row],[QUANTITY]]</f>
        <v>748</v>
      </c>
      <c r="M10490" s="16">
        <f ca="1">K10490*Table3[[#This Row],[QUANTITY]]*(1-Table3[[#This Row],[DISCOUNT %]])</f>
        <v>804.49035637849454</v>
      </c>
      <c r="N10490" s="3">
        <f>DAY(Table3[[#This Row],[DATE]])</f>
        <v>19</v>
      </c>
      <c r="O10490" s="3" t="str">
        <f>TEXT(Table3[[#This Row],[DATE]],"mmm")</f>
        <v>Sep</v>
      </c>
      <c r="P10490" s="3">
        <f>YEAR(Table3[[#This Row],[DATE]])</f>
        <v>2049</v>
      </c>
    </row>
    <row r="10491" spans="1:16" x14ac:dyDescent="0.3">
      <c r="A10491" s="6">
        <v>54686</v>
      </c>
      <c r="B10491" s="8" t="s">
        <v>2101</v>
      </c>
      <c r="C10491" s="9">
        <f t="shared" ca="1" si="326"/>
        <v>9</v>
      </c>
      <c r="D10491" s="9" t="s">
        <v>2115</v>
      </c>
      <c r="E10491" s="9" t="s">
        <v>2116</v>
      </c>
      <c r="F10491" s="10">
        <f t="shared" ca="1" si="327"/>
        <v>3.3849303756148287E-2</v>
      </c>
      <c r="G10491" s="3" t="str">
        <f>VLOOKUP(Table3[[#This Row],[PRODUCT ID]],Table1[[PRODUCT]:[SELLING PRICE]],1,FALSE)</f>
        <v>Product1049</v>
      </c>
      <c r="H10491" s="3" t="str">
        <f>VLOOKUP(Table3[[#This Row],[PRODUCT ID]],Table1[[PRODUCT]:[SELLING PRICE]],2,FALSE)</f>
        <v>Category2</v>
      </c>
      <c r="I10491" s="3" t="str">
        <f>VLOOKUP(Table3[[#This Row],[PRODUCT ID]],Table1[[PRODUCT]:[SELLING PRICE]],3,FALSE)</f>
        <v>Kg</v>
      </c>
      <c r="J10491" s="16">
        <f ca="1">VLOOKUP(Table3[[#This Row],[PRODUCT ID]],Table1[[PRODUCT]:[SELLING PRICE]],4,FALSE)</f>
        <v>44</v>
      </c>
      <c r="K10491" s="16">
        <f ca="1">VLOOKUP(Table3[[#This Row],[PRODUCT ID]],Table1[[PRODUCT]:[SELLING PRICE]],5,FALSE)</f>
        <v>187.92492400038654</v>
      </c>
      <c r="L10491" s="16">
        <f ca="1">J10491*Table3[[#This Row],[QUANTITY]]</f>
        <v>396</v>
      </c>
      <c r="M10491" s="16">
        <f ca="1">K10491*Table3[[#This Row],[QUANTITY]]*(1-Table3[[#This Row],[DISCOUNT %]])</f>
        <v>1634.0741654809174</v>
      </c>
      <c r="N10491" s="3">
        <f>DAY(Table3[[#This Row],[DATE]])</f>
        <v>20</v>
      </c>
      <c r="O10491" s="3" t="str">
        <f>TEXT(Table3[[#This Row],[DATE]],"mmm")</f>
        <v>Sep</v>
      </c>
      <c r="P10491" s="3">
        <f>YEAR(Table3[[#This Row],[DATE]])</f>
        <v>2049</v>
      </c>
    </row>
    <row r="10492" spans="1:16" x14ac:dyDescent="0.3">
      <c r="A10492" s="6"/>
      <c r="B10492" s="8"/>
      <c r="C10492" s="9"/>
      <c r="D10492" s="9"/>
      <c r="E10492" s="9"/>
      <c r="F10492" s="10"/>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DC7C4-F0FE-4004-AF1A-2D3CC6CA4204}">
  <sheetPr>
    <tabColor theme="4" tint="-0.249977111117893"/>
  </sheetPr>
  <dimension ref="A1:F1050"/>
  <sheetViews>
    <sheetView workbookViewId="0">
      <selection activeCell="B1" sqref="B1:E1048576"/>
    </sheetView>
  </sheetViews>
  <sheetFormatPr defaultRowHeight="17.25" x14ac:dyDescent="0.3"/>
  <cols>
    <col min="1" max="1" width="14.5546875" bestFit="1" customWidth="1"/>
    <col min="2" max="2" width="12.33203125" bestFit="1" customWidth="1"/>
    <col min="3" max="3" width="14" bestFit="1" customWidth="1"/>
    <col min="4" max="4" width="8.77734375" bestFit="1" customWidth="1"/>
    <col min="5" max="6" width="15.88671875" bestFit="1" customWidth="1"/>
  </cols>
  <sheetData>
    <row r="1" spans="1:6" x14ac:dyDescent="0.3">
      <c r="A1" s="1" t="s">
        <v>0</v>
      </c>
      <c r="B1" s="1" t="s">
        <v>1</v>
      </c>
      <c r="C1" s="1" t="s">
        <v>2</v>
      </c>
      <c r="D1" s="1" t="s">
        <v>3</v>
      </c>
      <c r="E1" s="1" t="s">
        <v>2120</v>
      </c>
      <c r="F1" s="1" t="s">
        <v>2119</v>
      </c>
    </row>
    <row r="2" spans="1:6" x14ac:dyDescent="0.3">
      <c r="A2" t="s">
        <v>4</v>
      </c>
      <c r="B2" t="s">
        <v>1053</v>
      </c>
      <c r="C2" t="s">
        <v>2102</v>
      </c>
      <c r="D2" t="s">
        <v>2107</v>
      </c>
      <c r="E2">
        <f ca="1">RANDBETWEEN(5,250)</f>
        <v>26</v>
      </c>
      <c r="F2" s="2">
        <f ca="1">RAND()*(300-5)+23</f>
        <v>143.96069654888763</v>
      </c>
    </row>
    <row r="3" spans="1:6" x14ac:dyDescent="0.3">
      <c r="A3" t="s">
        <v>5</v>
      </c>
      <c r="B3" t="s">
        <v>1054</v>
      </c>
      <c r="C3" t="s">
        <v>2103</v>
      </c>
      <c r="D3" t="s">
        <v>2107</v>
      </c>
      <c r="E3">
        <f t="shared" ref="E3:E66" ca="1" si="0">RANDBETWEEN(5,250)</f>
        <v>88</v>
      </c>
      <c r="F3" s="2">
        <f t="shared" ref="F3:F66" ca="1" si="1">RAND()*(300-5)+23</f>
        <v>231.44910332675929</v>
      </c>
    </row>
    <row r="4" spans="1:6" x14ac:dyDescent="0.3">
      <c r="A4" t="s">
        <v>6</v>
      </c>
      <c r="B4" t="s">
        <v>1055</v>
      </c>
      <c r="C4" t="s">
        <v>2104</v>
      </c>
      <c r="D4" t="s">
        <v>2108</v>
      </c>
      <c r="E4">
        <f t="shared" ca="1" si="0"/>
        <v>150</v>
      </c>
      <c r="F4" s="2">
        <f t="shared" ca="1" si="1"/>
        <v>23.853807427812875</v>
      </c>
    </row>
    <row r="5" spans="1:6" x14ac:dyDescent="0.3">
      <c r="A5" t="s">
        <v>7</v>
      </c>
      <c r="B5" t="s">
        <v>1056</v>
      </c>
      <c r="C5" t="s">
        <v>2105</v>
      </c>
      <c r="D5" t="s">
        <v>2107</v>
      </c>
      <c r="E5">
        <f t="shared" ca="1" si="0"/>
        <v>108</v>
      </c>
      <c r="F5" s="2">
        <f t="shared" ca="1" si="1"/>
        <v>262.91050886369794</v>
      </c>
    </row>
    <row r="6" spans="1:6" x14ac:dyDescent="0.3">
      <c r="A6" t="s">
        <v>8</v>
      </c>
      <c r="B6" t="s">
        <v>1057</v>
      </c>
      <c r="C6" t="s">
        <v>2106</v>
      </c>
      <c r="D6" t="s">
        <v>2108</v>
      </c>
      <c r="E6">
        <f t="shared" ca="1" si="0"/>
        <v>135</v>
      </c>
      <c r="F6" s="2">
        <f t="shared" ca="1" si="1"/>
        <v>178.61044405516915</v>
      </c>
    </row>
    <row r="7" spans="1:6" x14ac:dyDescent="0.3">
      <c r="A7" t="s">
        <v>9</v>
      </c>
      <c r="B7" t="s">
        <v>1058</v>
      </c>
      <c r="C7" t="s">
        <v>2102</v>
      </c>
      <c r="D7" t="s">
        <v>2109</v>
      </c>
      <c r="E7">
        <f t="shared" ca="1" si="0"/>
        <v>24</v>
      </c>
      <c r="F7" s="2">
        <f t="shared" ca="1" si="1"/>
        <v>314.30065147914587</v>
      </c>
    </row>
    <row r="8" spans="1:6" x14ac:dyDescent="0.3">
      <c r="A8" t="s">
        <v>10</v>
      </c>
      <c r="B8" t="s">
        <v>1059</v>
      </c>
      <c r="C8" t="s">
        <v>2103</v>
      </c>
      <c r="D8" t="s">
        <v>2107</v>
      </c>
      <c r="E8">
        <f t="shared" ca="1" si="0"/>
        <v>116</v>
      </c>
      <c r="F8" s="2">
        <f t="shared" ca="1" si="1"/>
        <v>75.374365149541063</v>
      </c>
    </row>
    <row r="9" spans="1:6" x14ac:dyDescent="0.3">
      <c r="A9" t="s">
        <v>11</v>
      </c>
      <c r="B9" t="s">
        <v>1060</v>
      </c>
      <c r="C9" t="s">
        <v>2104</v>
      </c>
      <c r="D9" t="s">
        <v>2110</v>
      </c>
      <c r="E9">
        <f t="shared" ca="1" si="0"/>
        <v>240</v>
      </c>
      <c r="F9" s="2">
        <f t="shared" ca="1" si="1"/>
        <v>129.77114950175388</v>
      </c>
    </row>
    <row r="10" spans="1:6" x14ac:dyDescent="0.3">
      <c r="A10" t="s">
        <v>12</v>
      </c>
      <c r="B10" t="s">
        <v>1061</v>
      </c>
      <c r="C10" t="s">
        <v>2105</v>
      </c>
      <c r="D10" t="s">
        <v>2110</v>
      </c>
      <c r="E10">
        <f t="shared" ca="1" si="0"/>
        <v>240</v>
      </c>
      <c r="F10" s="2">
        <f t="shared" ca="1" si="1"/>
        <v>266.34513729896543</v>
      </c>
    </row>
    <row r="11" spans="1:6" x14ac:dyDescent="0.3">
      <c r="A11" t="s">
        <v>13</v>
      </c>
      <c r="B11" t="s">
        <v>1062</v>
      </c>
      <c r="C11" t="s">
        <v>2106</v>
      </c>
      <c r="D11" t="s">
        <v>2109</v>
      </c>
      <c r="E11">
        <f t="shared" ca="1" si="0"/>
        <v>21</v>
      </c>
      <c r="F11" s="2">
        <f t="shared" ca="1" si="1"/>
        <v>156.00056587947853</v>
      </c>
    </row>
    <row r="12" spans="1:6" x14ac:dyDescent="0.3">
      <c r="A12" t="s">
        <v>14</v>
      </c>
      <c r="B12" t="s">
        <v>1063</v>
      </c>
      <c r="C12" t="s">
        <v>2102</v>
      </c>
      <c r="D12" t="s">
        <v>2110</v>
      </c>
      <c r="E12">
        <f t="shared" ca="1" si="0"/>
        <v>24</v>
      </c>
      <c r="F12" s="2">
        <f t="shared" ca="1" si="1"/>
        <v>25.769088182129277</v>
      </c>
    </row>
    <row r="13" spans="1:6" x14ac:dyDescent="0.3">
      <c r="A13" t="s">
        <v>15</v>
      </c>
      <c r="B13" t="s">
        <v>1064</v>
      </c>
      <c r="C13" t="s">
        <v>2103</v>
      </c>
      <c r="D13" t="s">
        <v>2107</v>
      </c>
      <c r="E13">
        <f t="shared" ca="1" si="0"/>
        <v>66</v>
      </c>
      <c r="F13" s="2">
        <f t="shared" ca="1" si="1"/>
        <v>222.07923466287838</v>
      </c>
    </row>
    <row r="14" spans="1:6" x14ac:dyDescent="0.3">
      <c r="A14" t="s">
        <v>16</v>
      </c>
      <c r="B14" t="s">
        <v>1065</v>
      </c>
      <c r="C14" t="s">
        <v>2104</v>
      </c>
      <c r="D14" t="s">
        <v>2107</v>
      </c>
      <c r="E14">
        <f t="shared" ca="1" si="0"/>
        <v>158</v>
      </c>
      <c r="F14" s="2">
        <f t="shared" ca="1" si="1"/>
        <v>200.4647852548045</v>
      </c>
    </row>
    <row r="15" spans="1:6" x14ac:dyDescent="0.3">
      <c r="A15" t="s">
        <v>17</v>
      </c>
      <c r="B15" t="s">
        <v>1066</v>
      </c>
      <c r="C15" t="s">
        <v>2105</v>
      </c>
      <c r="D15" t="s">
        <v>2108</v>
      </c>
      <c r="E15">
        <f t="shared" ca="1" si="0"/>
        <v>221</v>
      </c>
      <c r="F15" s="2">
        <f t="shared" ca="1" si="1"/>
        <v>283.73476637718295</v>
      </c>
    </row>
    <row r="16" spans="1:6" x14ac:dyDescent="0.3">
      <c r="A16" t="s">
        <v>18</v>
      </c>
      <c r="B16" t="s">
        <v>1067</v>
      </c>
      <c r="C16" t="s">
        <v>2106</v>
      </c>
      <c r="D16" t="s">
        <v>2107</v>
      </c>
      <c r="E16">
        <f t="shared" ca="1" si="0"/>
        <v>104</v>
      </c>
      <c r="F16" s="2">
        <f t="shared" ca="1" si="1"/>
        <v>58.980935548331935</v>
      </c>
    </row>
    <row r="17" spans="1:6" x14ac:dyDescent="0.3">
      <c r="A17" t="s">
        <v>19</v>
      </c>
      <c r="B17" t="s">
        <v>1068</v>
      </c>
      <c r="C17" t="s">
        <v>2102</v>
      </c>
      <c r="D17" t="s">
        <v>2108</v>
      </c>
      <c r="E17">
        <f t="shared" ca="1" si="0"/>
        <v>32</v>
      </c>
      <c r="F17" s="2">
        <f t="shared" ca="1" si="1"/>
        <v>303.95545437054182</v>
      </c>
    </row>
    <row r="18" spans="1:6" x14ac:dyDescent="0.3">
      <c r="A18" t="s">
        <v>20</v>
      </c>
      <c r="B18" t="s">
        <v>1069</v>
      </c>
      <c r="C18" t="s">
        <v>2103</v>
      </c>
      <c r="D18" t="s">
        <v>2109</v>
      </c>
      <c r="E18">
        <f t="shared" ca="1" si="0"/>
        <v>157</v>
      </c>
      <c r="F18" s="2">
        <f t="shared" ca="1" si="1"/>
        <v>125.37005631311519</v>
      </c>
    </row>
    <row r="19" spans="1:6" x14ac:dyDescent="0.3">
      <c r="A19" t="s">
        <v>21</v>
      </c>
      <c r="B19" t="s">
        <v>1070</v>
      </c>
      <c r="C19" t="s">
        <v>2104</v>
      </c>
      <c r="D19" t="s">
        <v>2107</v>
      </c>
      <c r="E19">
        <f t="shared" ca="1" si="0"/>
        <v>196</v>
      </c>
      <c r="F19" s="2">
        <f t="shared" ca="1" si="1"/>
        <v>299.94607549904163</v>
      </c>
    </row>
    <row r="20" spans="1:6" x14ac:dyDescent="0.3">
      <c r="A20" t="s">
        <v>22</v>
      </c>
      <c r="B20" t="s">
        <v>1071</v>
      </c>
      <c r="C20" t="s">
        <v>2105</v>
      </c>
      <c r="D20" t="s">
        <v>2110</v>
      </c>
      <c r="E20">
        <f t="shared" ca="1" si="0"/>
        <v>142</v>
      </c>
      <c r="F20" s="2">
        <f t="shared" ca="1" si="1"/>
        <v>125.75196199545395</v>
      </c>
    </row>
    <row r="21" spans="1:6" x14ac:dyDescent="0.3">
      <c r="A21" t="s">
        <v>23</v>
      </c>
      <c r="B21" t="s">
        <v>1072</v>
      </c>
      <c r="C21" t="s">
        <v>2106</v>
      </c>
      <c r="D21" t="s">
        <v>2110</v>
      </c>
      <c r="E21">
        <f t="shared" ca="1" si="0"/>
        <v>102</v>
      </c>
      <c r="F21" s="2">
        <f t="shared" ca="1" si="1"/>
        <v>147.68548043905469</v>
      </c>
    </row>
    <row r="22" spans="1:6" x14ac:dyDescent="0.3">
      <c r="A22" t="s">
        <v>24</v>
      </c>
      <c r="B22" t="s">
        <v>1073</v>
      </c>
      <c r="C22" t="s">
        <v>2102</v>
      </c>
      <c r="D22" t="s">
        <v>2109</v>
      </c>
      <c r="E22">
        <f t="shared" ca="1" si="0"/>
        <v>247</v>
      </c>
      <c r="F22" s="2">
        <f t="shared" ca="1" si="1"/>
        <v>238.23776148463389</v>
      </c>
    </row>
    <row r="23" spans="1:6" x14ac:dyDescent="0.3">
      <c r="A23" t="s">
        <v>25</v>
      </c>
      <c r="B23" t="s">
        <v>1074</v>
      </c>
      <c r="C23" t="s">
        <v>2103</v>
      </c>
      <c r="D23" t="s">
        <v>2110</v>
      </c>
      <c r="E23">
        <f t="shared" ca="1" si="0"/>
        <v>90</v>
      </c>
      <c r="F23" s="2">
        <f t="shared" ca="1" si="1"/>
        <v>184.53523440042002</v>
      </c>
    </row>
    <row r="24" spans="1:6" x14ac:dyDescent="0.3">
      <c r="A24" t="s">
        <v>26</v>
      </c>
      <c r="B24" t="s">
        <v>1075</v>
      </c>
      <c r="C24" t="s">
        <v>2104</v>
      </c>
      <c r="D24" t="s">
        <v>2107</v>
      </c>
      <c r="E24">
        <f t="shared" ca="1" si="0"/>
        <v>143</v>
      </c>
      <c r="F24" s="2">
        <f t="shared" ca="1" si="1"/>
        <v>150.54302276834994</v>
      </c>
    </row>
    <row r="25" spans="1:6" x14ac:dyDescent="0.3">
      <c r="A25" t="s">
        <v>27</v>
      </c>
      <c r="B25" t="s">
        <v>1076</v>
      </c>
      <c r="C25" t="s">
        <v>2105</v>
      </c>
      <c r="D25" t="s">
        <v>2107</v>
      </c>
      <c r="E25">
        <f t="shared" ca="1" si="0"/>
        <v>196</v>
      </c>
      <c r="F25" s="2">
        <f t="shared" ca="1" si="1"/>
        <v>166.65959987121352</v>
      </c>
    </row>
    <row r="26" spans="1:6" x14ac:dyDescent="0.3">
      <c r="A26" t="s">
        <v>28</v>
      </c>
      <c r="B26" t="s">
        <v>1077</v>
      </c>
      <c r="C26" t="s">
        <v>2102</v>
      </c>
      <c r="D26" t="s">
        <v>2108</v>
      </c>
      <c r="E26">
        <f t="shared" ca="1" si="0"/>
        <v>149</v>
      </c>
      <c r="F26" s="2">
        <f t="shared" ca="1" si="1"/>
        <v>26.697053128833058</v>
      </c>
    </row>
    <row r="27" spans="1:6" x14ac:dyDescent="0.3">
      <c r="A27" t="s">
        <v>29</v>
      </c>
      <c r="B27" t="s">
        <v>1078</v>
      </c>
      <c r="C27" t="s">
        <v>2103</v>
      </c>
      <c r="D27" t="s">
        <v>2107</v>
      </c>
      <c r="E27">
        <f t="shared" ca="1" si="0"/>
        <v>95</v>
      </c>
      <c r="F27" s="2">
        <f t="shared" ca="1" si="1"/>
        <v>109.75977780908619</v>
      </c>
    </row>
    <row r="28" spans="1:6" x14ac:dyDescent="0.3">
      <c r="A28" t="s">
        <v>30</v>
      </c>
      <c r="B28" t="s">
        <v>1079</v>
      </c>
      <c r="C28" t="s">
        <v>2104</v>
      </c>
      <c r="D28" t="s">
        <v>2108</v>
      </c>
      <c r="E28">
        <f t="shared" ca="1" si="0"/>
        <v>63</v>
      </c>
      <c r="F28" s="2">
        <f t="shared" ca="1" si="1"/>
        <v>154.66982372674411</v>
      </c>
    </row>
    <row r="29" spans="1:6" x14ac:dyDescent="0.3">
      <c r="A29" t="s">
        <v>31</v>
      </c>
      <c r="B29" t="s">
        <v>1080</v>
      </c>
      <c r="C29" t="s">
        <v>2105</v>
      </c>
      <c r="D29" t="s">
        <v>2109</v>
      </c>
      <c r="E29">
        <f t="shared" ca="1" si="0"/>
        <v>247</v>
      </c>
      <c r="F29" s="2">
        <f t="shared" ca="1" si="1"/>
        <v>158.43892981970592</v>
      </c>
    </row>
    <row r="30" spans="1:6" x14ac:dyDescent="0.3">
      <c r="A30" t="s">
        <v>32</v>
      </c>
      <c r="B30" t="s">
        <v>1081</v>
      </c>
      <c r="C30" t="s">
        <v>2106</v>
      </c>
      <c r="D30" t="s">
        <v>2107</v>
      </c>
      <c r="E30">
        <f t="shared" ca="1" si="0"/>
        <v>126</v>
      </c>
      <c r="F30" s="2">
        <f t="shared" ca="1" si="1"/>
        <v>292.85180397155403</v>
      </c>
    </row>
    <row r="31" spans="1:6" x14ac:dyDescent="0.3">
      <c r="A31" t="s">
        <v>33</v>
      </c>
      <c r="B31" t="s">
        <v>1082</v>
      </c>
      <c r="C31" t="s">
        <v>2102</v>
      </c>
      <c r="D31" t="s">
        <v>2110</v>
      </c>
      <c r="E31">
        <f t="shared" ca="1" si="0"/>
        <v>116</v>
      </c>
      <c r="F31" s="2">
        <f t="shared" ca="1" si="1"/>
        <v>201.78359742601424</v>
      </c>
    </row>
    <row r="32" spans="1:6" x14ac:dyDescent="0.3">
      <c r="A32" t="s">
        <v>34</v>
      </c>
      <c r="B32" t="s">
        <v>1083</v>
      </c>
      <c r="C32" t="s">
        <v>2103</v>
      </c>
      <c r="D32" t="s">
        <v>2110</v>
      </c>
      <c r="E32">
        <f t="shared" ca="1" si="0"/>
        <v>143</v>
      </c>
      <c r="F32" s="2">
        <f t="shared" ca="1" si="1"/>
        <v>141.98327286229295</v>
      </c>
    </row>
    <row r="33" spans="1:6" x14ac:dyDescent="0.3">
      <c r="A33" t="s">
        <v>35</v>
      </c>
      <c r="B33" t="s">
        <v>1084</v>
      </c>
      <c r="C33" t="s">
        <v>2104</v>
      </c>
      <c r="D33" t="s">
        <v>2109</v>
      </c>
      <c r="E33">
        <f t="shared" ca="1" si="0"/>
        <v>151</v>
      </c>
      <c r="F33" s="2">
        <f t="shared" ca="1" si="1"/>
        <v>316.336045134448</v>
      </c>
    </row>
    <row r="34" spans="1:6" x14ac:dyDescent="0.3">
      <c r="A34" t="s">
        <v>36</v>
      </c>
      <c r="B34" t="s">
        <v>1085</v>
      </c>
      <c r="C34" t="s">
        <v>2105</v>
      </c>
      <c r="D34" t="s">
        <v>2110</v>
      </c>
      <c r="E34">
        <f t="shared" ca="1" si="0"/>
        <v>138</v>
      </c>
      <c r="F34" s="2">
        <f t="shared" ca="1" si="1"/>
        <v>31.378137421923505</v>
      </c>
    </row>
    <row r="35" spans="1:6" x14ac:dyDescent="0.3">
      <c r="A35" t="s">
        <v>37</v>
      </c>
      <c r="B35" t="s">
        <v>1086</v>
      </c>
      <c r="C35" t="s">
        <v>2106</v>
      </c>
      <c r="D35" t="s">
        <v>2107</v>
      </c>
      <c r="E35">
        <f t="shared" ca="1" si="0"/>
        <v>8</v>
      </c>
      <c r="F35" s="2">
        <f t="shared" ca="1" si="1"/>
        <v>316.86033394238319</v>
      </c>
    </row>
    <row r="36" spans="1:6" x14ac:dyDescent="0.3">
      <c r="A36" t="s">
        <v>38</v>
      </c>
      <c r="B36" t="s">
        <v>1087</v>
      </c>
      <c r="C36" t="s">
        <v>2102</v>
      </c>
      <c r="D36" t="s">
        <v>2107</v>
      </c>
      <c r="E36">
        <f t="shared" ca="1" si="0"/>
        <v>18</v>
      </c>
      <c r="F36" s="2">
        <f t="shared" ca="1" si="1"/>
        <v>67.952061415789714</v>
      </c>
    </row>
    <row r="37" spans="1:6" x14ac:dyDescent="0.3">
      <c r="A37" t="s">
        <v>39</v>
      </c>
      <c r="B37" t="s">
        <v>1088</v>
      </c>
      <c r="C37" t="s">
        <v>2103</v>
      </c>
      <c r="D37" t="s">
        <v>2108</v>
      </c>
      <c r="E37">
        <f t="shared" ca="1" si="0"/>
        <v>78</v>
      </c>
      <c r="F37" s="2">
        <f t="shared" ca="1" si="1"/>
        <v>38.077511302286901</v>
      </c>
    </row>
    <row r="38" spans="1:6" x14ac:dyDescent="0.3">
      <c r="A38" t="s">
        <v>40</v>
      </c>
      <c r="B38" t="s">
        <v>1089</v>
      </c>
      <c r="C38" t="s">
        <v>2104</v>
      </c>
      <c r="D38" t="s">
        <v>2107</v>
      </c>
      <c r="E38">
        <f t="shared" ca="1" si="0"/>
        <v>28</v>
      </c>
      <c r="F38" s="2">
        <f t="shared" ca="1" si="1"/>
        <v>82.859415667732179</v>
      </c>
    </row>
    <row r="39" spans="1:6" x14ac:dyDescent="0.3">
      <c r="A39" t="s">
        <v>41</v>
      </c>
      <c r="B39" t="s">
        <v>1090</v>
      </c>
      <c r="C39" t="s">
        <v>2105</v>
      </c>
      <c r="D39" t="s">
        <v>2108</v>
      </c>
      <c r="E39">
        <f t="shared" ca="1" si="0"/>
        <v>69</v>
      </c>
      <c r="F39" s="2">
        <f t="shared" ca="1" si="1"/>
        <v>122.90793740136128</v>
      </c>
    </row>
    <row r="40" spans="1:6" x14ac:dyDescent="0.3">
      <c r="A40" t="s">
        <v>42</v>
      </c>
      <c r="B40" t="s">
        <v>1091</v>
      </c>
      <c r="C40" t="s">
        <v>2106</v>
      </c>
      <c r="D40" t="s">
        <v>2109</v>
      </c>
      <c r="E40">
        <f t="shared" ca="1" si="0"/>
        <v>174</v>
      </c>
      <c r="F40" s="2">
        <f t="shared" ca="1" si="1"/>
        <v>249.3767555462739</v>
      </c>
    </row>
    <row r="41" spans="1:6" x14ac:dyDescent="0.3">
      <c r="A41" t="s">
        <v>43</v>
      </c>
      <c r="B41" t="s">
        <v>1092</v>
      </c>
      <c r="C41" t="s">
        <v>2102</v>
      </c>
      <c r="D41" t="s">
        <v>2107</v>
      </c>
      <c r="E41">
        <f t="shared" ca="1" si="0"/>
        <v>81</v>
      </c>
      <c r="F41" s="2">
        <f t="shared" ca="1" si="1"/>
        <v>74.100005148027847</v>
      </c>
    </row>
    <row r="42" spans="1:6" x14ac:dyDescent="0.3">
      <c r="A42" t="s">
        <v>44</v>
      </c>
      <c r="B42" t="s">
        <v>1093</v>
      </c>
      <c r="C42" t="s">
        <v>2103</v>
      </c>
      <c r="D42" t="s">
        <v>2110</v>
      </c>
      <c r="E42">
        <f t="shared" ca="1" si="0"/>
        <v>100</v>
      </c>
      <c r="F42" s="2">
        <f t="shared" ca="1" si="1"/>
        <v>280.00943860432801</v>
      </c>
    </row>
    <row r="43" spans="1:6" x14ac:dyDescent="0.3">
      <c r="A43" t="s">
        <v>45</v>
      </c>
      <c r="B43" t="s">
        <v>1094</v>
      </c>
      <c r="C43" t="s">
        <v>2104</v>
      </c>
      <c r="D43" t="s">
        <v>2110</v>
      </c>
      <c r="E43">
        <f t="shared" ca="1" si="0"/>
        <v>165</v>
      </c>
      <c r="F43" s="2">
        <f t="shared" ca="1" si="1"/>
        <v>236.13195156418752</v>
      </c>
    </row>
    <row r="44" spans="1:6" x14ac:dyDescent="0.3">
      <c r="A44" t="s">
        <v>46</v>
      </c>
      <c r="B44" t="s">
        <v>1095</v>
      </c>
      <c r="C44" t="s">
        <v>2105</v>
      </c>
      <c r="D44" t="s">
        <v>2109</v>
      </c>
      <c r="E44">
        <f t="shared" ca="1" si="0"/>
        <v>235</v>
      </c>
      <c r="F44" s="2">
        <f t="shared" ca="1" si="1"/>
        <v>54.405885280571169</v>
      </c>
    </row>
    <row r="45" spans="1:6" x14ac:dyDescent="0.3">
      <c r="A45" t="s">
        <v>47</v>
      </c>
      <c r="B45" t="s">
        <v>1096</v>
      </c>
      <c r="C45" t="s">
        <v>2106</v>
      </c>
      <c r="D45" t="s">
        <v>2110</v>
      </c>
      <c r="E45">
        <f t="shared" ca="1" si="0"/>
        <v>65</v>
      </c>
      <c r="F45" s="2">
        <f t="shared" ca="1" si="1"/>
        <v>237.67652147178299</v>
      </c>
    </row>
    <row r="46" spans="1:6" x14ac:dyDescent="0.3">
      <c r="A46" t="s">
        <v>48</v>
      </c>
      <c r="B46" t="s">
        <v>1097</v>
      </c>
      <c r="C46" t="s">
        <v>2102</v>
      </c>
      <c r="D46" t="s">
        <v>2107</v>
      </c>
      <c r="E46">
        <f t="shared" ca="1" si="0"/>
        <v>28</v>
      </c>
      <c r="F46" s="2">
        <f t="shared" ca="1" si="1"/>
        <v>202.85401285198745</v>
      </c>
    </row>
    <row r="47" spans="1:6" x14ac:dyDescent="0.3">
      <c r="A47" t="s">
        <v>49</v>
      </c>
      <c r="B47" t="s">
        <v>1098</v>
      </c>
      <c r="C47" t="s">
        <v>2103</v>
      </c>
      <c r="D47" t="s">
        <v>2107</v>
      </c>
      <c r="E47">
        <f t="shared" ca="1" si="0"/>
        <v>95</v>
      </c>
      <c r="F47" s="2">
        <f t="shared" ca="1" si="1"/>
        <v>80.749998389385993</v>
      </c>
    </row>
    <row r="48" spans="1:6" x14ac:dyDescent="0.3">
      <c r="A48" t="s">
        <v>50</v>
      </c>
      <c r="B48" t="s">
        <v>1099</v>
      </c>
      <c r="C48" t="s">
        <v>2104</v>
      </c>
      <c r="D48" t="s">
        <v>2108</v>
      </c>
      <c r="E48">
        <f t="shared" ca="1" si="0"/>
        <v>193</v>
      </c>
      <c r="F48" s="2">
        <f t="shared" ca="1" si="1"/>
        <v>229.10222400083353</v>
      </c>
    </row>
    <row r="49" spans="1:6" x14ac:dyDescent="0.3">
      <c r="A49" t="s">
        <v>51</v>
      </c>
      <c r="B49" t="s">
        <v>1100</v>
      </c>
      <c r="C49" t="s">
        <v>2105</v>
      </c>
      <c r="D49" t="s">
        <v>2107</v>
      </c>
      <c r="E49">
        <f t="shared" ca="1" si="0"/>
        <v>202</v>
      </c>
      <c r="F49" s="2">
        <f t="shared" ca="1" si="1"/>
        <v>259.36061403077179</v>
      </c>
    </row>
    <row r="50" spans="1:6" x14ac:dyDescent="0.3">
      <c r="A50" t="s">
        <v>52</v>
      </c>
      <c r="B50" t="s">
        <v>1101</v>
      </c>
      <c r="C50" t="s">
        <v>2102</v>
      </c>
      <c r="D50" t="s">
        <v>2108</v>
      </c>
      <c r="E50">
        <f t="shared" ca="1" si="0"/>
        <v>181</v>
      </c>
      <c r="F50" s="2">
        <f t="shared" ca="1" si="1"/>
        <v>247.82943673999284</v>
      </c>
    </row>
    <row r="51" spans="1:6" x14ac:dyDescent="0.3">
      <c r="A51" t="s">
        <v>53</v>
      </c>
      <c r="B51" t="s">
        <v>1102</v>
      </c>
      <c r="C51" t="s">
        <v>2103</v>
      </c>
      <c r="D51" t="s">
        <v>2109</v>
      </c>
      <c r="E51">
        <f t="shared" ca="1" si="0"/>
        <v>147</v>
      </c>
      <c r="F51" s="2">
        <f t="shared" ca="1" si="1"/>
        <v>33.423461830483042</v>
      </c>
    </row>
    <row r="52" spans="1:6" x14ac:dyDescent="0.3">
      <c r="A52" t="s">
        <v>54</v>
      </c>
      <c r="B52" t="s">
        <v>1103</v>
      </c>
      <c r="C52" t="s">
        <v>2104</v>
      </c>
      <c r="D52" t="s">
        <v>2107</v>
      </c>
      <c r="E52">
        <f t="shared" ca="1" si="0"/>
        <v>178</v>
      </c>
      <c r="F52" s="2">
        <f t="shared" ca="1" si="1"/>
        <v>79.53213906016525</v>
      </c>
    </row>
    <row r="53" spans="1:6" x14ac:dyDescent="0.3">
      <c r="A53" t="s">
        <v>55</v>
      </c>
      <c r="B53" t="s">
        <v>1104</v>
      </c>
      <c r="C53" t="s">
        <v>2105</v>
      </c>
      <c r="D53" t="s">
        <v>2110</v>
      </c>
      <c r="E53">
        <f t="shared" ca="1" si="0"/>
        <v>225</v>
      </c>
      <c r="F53" s="2">
        <f t="shared" ca="1" si="1"/>
        <v>24.177150010451665</v>
      </c>
    </row>
    <row r="54" spans="1:6" x14ac:dyDescent="0.3">
      <c r="A54" t="s">
        <v>56</v>
      </c>
      <c r="B54" t="s">
        <v>1105</v>
      </c>
      <c r="C54" t="s">
        <v>2106</v>
      </c>
      <c r="D54" t="s">
        <v>2110</v>
      </c>
      <c r="E54">
        <f t="shared" ca="1" si="0"/>
        <v>188</v>
      </c>
      <c r="F54" s="2">
        <f t="shared" ca="1" si="1"/>
        <v>314.69234918383364</v>
      </c>
    </row>
    <row r="55" spans="1:6" x14ac:dyDescent="0.3">
      <c r="A55" t="s">
        <v>57</v>
      </c>
      <c r="B55" t="s">
        <v>1106</v>
      </c>
      <c r="C55" t="s">
        <v>2102</v>
      </c>
      <c r="D55" t="s">
        <v>2109</v>
      </c>
      <c r="E55">
        <f t="shared" ca="1" si="0"/>
        <v>127</v>
      </c>
      <c r="F55" s="2">
        <f t="shared" ca="1" si="1"/>
        <v>126.96135693843038</v>
      </c>
    </row>
    <row r="56" spans="1:6" x14ac:dyDescent="0.3">
      <c r="A56" t="s">
        <v>58</v>
      </c>
      <c r="B56" t="s">
        <v>1107</v>
      </c>
      <c r="C56" t="s">
        <v>2103</v>
      </c>
      <c r="D56" t="s">
        <v>2110</v>
      </c>
      <c r="E56">
        <f t="shared" ca="1" si="0"/>
        <v>135</v>
      </c>
      <c r="F56" s="2">
        <f t="shared" ca="1" si="1"/>
        <v>118.96395281134306</v>
      </c>
    </row>
    <row r="57" spans="1:6" x14ac:dyDescent="0.3">
      <c r="A57" t="s">
        <v>59</v>
      </c>
      <c r="B57" t="s">
        <v>1108</v>
      </c>
      <c r="C57" t="s">
        <v>2104</v>
      </c>
      <c r="D57" t="s">
        <v>2107</v>
      </c>
      <c r="E57">
        <f t="shared" ca="1" si="0"/>
        <v>66</v>
      </c>
      <c r="F57" s="2">
        <f t="shared" ca="1" si="1"/>
        <v>234.79335540044229</v>
      </c>
    </row>
    <row r="58" spans="1:6" x14ac:dyDescent="0.3">
      <c r="A58" t="s">
        <v>60</v>
      </c>
      <c r="B58" t="s">
        <v>1109</v>
      </c>
      <c r="C58" t="s">
        <v>2105</v>
      </c>
      <c r="D58" t="s">
        <v>2107</v>
      </c>
      <c r="E58">
        <f t="shared" ca="1" si="0"/>
        <v>53</v>
      </c>
      <c r="F58" s="2">
        <f t="shared" ca="1" si="1"/>
        <v>162.83510802190668</v>
      </c>
    </row>
    <row r="59" spans="1:6" x14ac:dyDescent="0.3">
      <c r="A59" t="s">
        <v>61</v>
      </c>
      <c r="B59" t="s">
        <v>1110</v>
      </c>
      <c r="C59" t="s">
        <v>2106</v>
      </c>
      <c r="D59" t="s">
        <v>2108</v>
      </c>
      <c r="E59">
        <f t="shared" ca="1" si="0"/>
        <v>22</v>
      </c>
      <c r="F59" s="2">
        <f t="shared" ca="1" si="1"/>
        <v>120.56214127358976</v>
      </c>
    </row>
    <row r="60" spans="1:6" x14ac:dyDescent="0.3">
      <c r="A60" t="s">
        <v>62</v>
      </c>
      <c r="B60" t="s">
        <v>1111</v>
      </c>
      <c r="C60" t="s">
        <v>2102</v>
      </c>
      <c r="D60" t="s">
        <v>2107</v>
      </c>
      <c r="E60">
        <f t="shared" ca="1" si="0"/>
        <v>82</v>
      </c>
      <c r="F60" s="2">
        <f t="shared" ca="1" si="1"/>
        <v>50.885841834603298</v>
      </c>
    </row>
    <row r="61" spans="1:6" x14ac:dyDescent="0.3">
      <c r="A61" t="s">
        <v>63</v>
      </c>
      <c r="B61" t="s">
        <v>1112</v>
      </c>
      <c r="C61" t="s">
        <v>2103</v>
      </c>
      <c r="D61" t="s">
        <v>2108</v>
      </c>
      <c r="E61">
        <f t="shared" ca="1" si="0"/>
        <v>166</v>
      </c>
      <c r="F61" s="2">
        <f t="shared" ca="1" si="1"/>
        <v>140.20081416030109</v>
      </c>
    </row>
    <row r="62" spans="1:6" x14ac:dyDescent="0.3">
      <c r="A62" t="s">
        <v>64</v>
      </c>
      <c r="B62" t="s">
        <v>1113</v>
      </c>
      <c r="C62" t="s">
        <v>2104</v>
      </c>
      <c r="D62" t="s">
        <v>2109</v>
      </c>
      <c r="E62">
        <f t="shared" ca="1" si="0"/>
        <v>74</v>
      </c>
      <c r="F62" s="2">
        <f t="shared" ca="1" si="1"/>
        <v>152.21381922155325</v>
      </c>
    </row>
    <row r="63" spans="1:6" x14ac:dyDescent="0.3">
      <c r="A63" t="s">
        <v>65</v>
      </c>
      <c r="B63" t="s">
        <v>1114</v>
      </c>
      <c r="C63" t="s">
        <v>2105</v>
      </c>
      <c r="D63" t="s">
        <v>2107</v>
      </c>
      <c r="E63">
        <f t="shared" ca="1" si="0"/>
        <v>192</v>
      </c>
      <c r="F63" s="2">
        <f t="shared" ca="1" si="1"/>
        <v>206.45616725152516</v>
      </c>
    </row>
    <row r="64" spans="1:6" x14ac:dyDescent="0.3">
      <c r="A64" t="s">
        <v>66</v>
      </c>
      <c r="B64" t="s">
        <v>1115</v>
      </c>
      <c r="C64" t="s">
        <v>2106</v>
      </c>
      <c r="D64" t="s">
        <v>2110</v>
      </c>
      <c r="E64">
        <f t="shared" ca="1" si="0"/>
        <v>63</v>
      </c>
      <c r="F64" s="2">
        <f t="shared" ca="1" si="1"/>
        <v>255.86606982296391</v>
      </c>
    </row>
    <row r="65" spans="1:6" x14ac:dyDescent="0.3">
      <c r="A65" t="s">
        <v>67</v>
      </c>
      <c r="B65" t="s">
        <v>1116</v>
      </c>
      <c r="C65" t="s">
        <v>2102</v>
      </c>
      <c r="D65" t="s">
        <v>2110</v>
      </c>
      <c r="E65">
        <f t="shared" ca="1" si="0"/>
        <v>142</v>
      </c>
      <c r="F65" s="2">
        <f t="shared" ca="1" si="1"/>
        <v>96.811327062984375</v>
      </c>
    </row>
    <row r="66" spans="1:6" x14ac:dyDescent="0.3">
      <c r="A66" t="s">
        <v>68</v>
      </c>
      <c r="B66" t="s">
        <v>1117</v>
      </c>
      <c r="C66" t="s">
        <v>2103</v>
      </c>
      <c r="D66" t="s">
        <v>2109</v>
      </c>
      <c r="E66">
        <f t="shared" ca="1" si="0"/>
        <v>171</v>
      </c>
      <c r="F66" s="2">
        <f t="shared" ca="1" si="1"/>
        <v>260.26787491045974</v>
      </c>
    </row>
    <row r="67" spans="1:6" x14ac:dyDescent="0.3">
      <c r="A67" t="s">
        <v>69</v>
      </c>
      <c r="B67" t="s">
        <v>1118</v>
      </c>
      <c r="C67" t="s">
        <v>2104</v>
      </c>
      <c r="D67" t="s">
        <v>2110</v>
      </c>
      <c r="E67">
        <f t="shared" ref="E67:E130" ca="1" si="2">RANDBETWEEN(5,250)</f>
        <v>110</v>
      </c>
      <c r="F67" s="2">
        <f t="shared" ref="F67:F130" ca="1" si="3">RAND()*(300-5)+23</f>
        <v>187.42703762411585</v>
      </c>
    </row>
    <row r="68" spans="1:6" x14ac:dyDescent="0.3">
      <c r="A68" t="s">
        <v>70</v>
      </c>
      <c r="B68" t="s">
        <v>1119</v>
      </c>
      <c r="C68" t="s">
        <v>2105</v>
      </c>
      <c r="D68" t="s">
        <v>2107</v>
      </c>
      <c r="E68">
        <f t="shared" ca="1" si="2"/>
        <v>133</v>
      </c>
      <c r="F68" s="2">
        <f t="shared" ca="1" si="3"/>
        <v>198.58991227940237</v>
      </c>
    </row>
    <row r="69" spans="1:6" x14ac:dyDescent="0.3">
      <c r="A69" t="s">
        <v>71</v>
      </c>
      <c r="B69" t="s">
        <v>1120</v>
      </c>
      <c r="C69" t="s">
        <v>2106</v>
      </c>
      <c r="D69" t="s">
        <v>2107</v>
      </c>
      <c r="E69">
        <f t="shared" ca="1" si="2"/>
        <v>77</v>
      </c>
      <c r="F69" s="2">
        <f t="shared" ca="1" si="3"/>
        <v>238.61722274898486</v>
      </c>
    </row>
    <row r="70" spans="1:6" x14ac:dyDescent="0.3">
      <c r="A70" t="s">
        <v>72</v>
      </c>
      <c r="B70" t="s">
        <v>1121</v>
      </c>
      <c r="C70" t="s">
        <v>2102</v>
      </c>
      <c r="D70" t="s">
        <v>2108</v>
      </c>
      <c r="E70">
        <f t="shared" ca="1" si="2"/>
        <v>186</v>
      </c>
      <c r="F70" s="2">
        <f t="shared" ca="1" si="3"/>
        <v>268.25669805174437</v>
      </c>
    </row>
    <row r="71" spans="1:6" x14ac:dyDescent="0.3">
      <c r="A71" t="s">
        <v>73</v>
      </c>
      <c r="B71" t="s">
        <v>1122</v>
      </c>
      <c r="C71" t="s">
        <v>2103</v>
      </c>
      <c r="D71" t="s">
        <v>2107</v>
      </c>
      <c r="E71">
        <f t="shared" ca="1" si="2"/>
        <v>90</v>
      </c>
      <c r="F71" s="2">
        <f t="shared" ca="1" si="3"/>
        <v>72.876573276256124</v>
      </c>
    </row>
    <row r="72" spans="1:6" x14ac:dyDescent="0.3">
      <c r="A72" t="s">
        <v>74</v>
      </c>
      <c r="B72" t="s">
        <v>1123</v>
      </c>
      <c r="C72" t="s">
        <v>2104</v>
      </c>
      <c r="D72" t="s">
        <v>2108</v>
      </c>
      <c r="E72">
        <f t="shared" ca="1" si="2"/>
        <v>24</v>
      </c>
      <c r="F72" s="2">
        <f t="shared" ca="1" si="3"/>
        <v>42.205180471575424</v>
      </c>
    </row>
    <row r="73" spans="1:6" x14ac:dyDescent="0.3">
      <c r="A73" t="s">
        <v>75</v>
      </c>
      <c r="B73" t="s">
        <v>1124</v>
      </c>
      <c r="C73" t="s">
        <v>2105</v>
      </c>
      <c r="D73" t="s">
        <v>2109</v>
      </c>
      <c r="E73">
        <f t="shared" ca="1" si="2"/>
        <v>94</v>
      </c>
      <c r="F73" s="2">
        <f t="shared" ca="1" si="3"/>
        <v>182.24268637045375</v>
      </c>
    </row>
    <row r="74" spans="1:6" x14ac:dyDescent="0.3">
      <c r="A74" t="s">
        <v>76</v>
      </c>
      <c r="B74" t="s">
        <v>1125</v>
      </c>
      <c r="C74" t="s">
        <v>2102</v>
      </c>
      <c r="D74" t="s">
        <v>2107</v>
      </c>
      <c r="E74">
        <f t="shared" ca="1" si="2"/>
        <v>30</v>
      </c>
      <c r="F74" s="2">
        <f t="shared" ca="1" si="3"/>
        <v>246.76087166333031</v>
      </c>
    </row>
    <row r="75" spans="1:6" x14ac:dyDescent="0.3">
      <c r="A75" t="s">
        <v>77</v>
      </c>
      <c r="B75" t="s">
        <v>1126</v>
      </c>
      <c r="C75" t="s">
        <v>2103</v>
      </c>
      <c r="D75" t="s">
        <v>2110</v>
      </c>
      <c r="E75">
        <f t="shared" ca="1" si="2"/>
        <v>42</v>
      </c>
      <c r="F75" s="2">
        <f t="shared" ca="1" si="3"/>
        <v>81.134336947537506</v>
      </c>
    </row>
    <row r="76" spans="1:6" x14ac:dyDescent="0.3">
      <c r="A76" t="s">
        <v>78</v>
      </c>
      <c r="B76" t="s">
        <v>1127</v>
      </c>
      <c r="C76" t="s">
        <v>2104</v>
      </c>
      <c r="D76" t="s">
        <v>2110</v>
      </c>
      <c r="E76">
        <f t="shared" ca="1" si="2"/>
        <v>150</v>
      </c>
      <c r="F76" s="2">
        <f t="shared" ca="1" si="3"/>
        <v>243.06515696321995</v>
      </c>
    </row>
    <row r="77" spans="1:6" x14ac:dyDescent="0.3">
      <c r="A77" t="s">
        <v>79</v>
      </c>
      <c r="B77" t="s">
        <v>1128</v>
      </c>
      <c r="C77" t="s">
        <v>2105</v>
      </c>
      <c r="D77" t="s">
        <v>2109</v>
      </c>
      <c r="E77">
        <f t="shared" ca="1" si="2"/>
        <v>73</v>
      </c>
      <c r="F77" s="2">
        <f t="shared" ca="1" si="3"/>
        <v>271.65736482163516</v>
      </c>
    </row>
    <row r="78" spans="1:6" x14ac:dyDescent="0.3">
      <c r="A78" t="s">
        <v>80</v>
      </c>
      <c r="B78" t="s">
        <v>1129</v>
      </c>
      <c r="C78" t="s">
        <v>2106</v>
      </c>
      <c r="D78" t="s">
        <v>2110</v>
      </c>
      <c r="E78">
        <f t="shared" ca="1" si="2"/>
        <v>180</v>
      </c>
      <c r="F78" s="2">
        <f t="shared" ca="1" si="3"/>
        <v>242.17695418445851</v>
      </c>
    </row>
    <row r="79" spans="1:6" x14ac:dyDescent="0.3">
      <c r="A79" t="s">
        <v>81</v>
      </c>
      <c r="B79" t="s">
        <v>1130</v>
      </c>
      <c r="C79" t="s">
        <v>2102</v>
      </c>
      <c r="D79" t="s">
        <v>2107</v>
      </c>
      <c r="E79">
        <f t="shared" ca="1" si="2"/>
        <v>112</v>
      </c>
      <c r="F79" s="2">
        <f t="shared" ca="1" si="3"/>
        <v>100.73199746506216</v>
      </c>
    </row>
    <row r="80" spans="1:6" x14ac:dyDescent="0.3">
      <c r="A80" t="s">
        <v>82</v>
      </c>
      <c r="B80" t="s">
        <v>1131</v>
      </c>
      <c r="C80" t="s">
        <v>2103</v>
      </c>
      <c r="D80" t="s">
        <v>2107</v>
      </c>
      <c r="E80">
        <f t="shared" ca="1" si="2"/>
        <v>60</v>
      </c>
      <c r="F80" s="2">
        <f t="shared" ca="1" si="3"/>
        <v>214.08333815971477</v>
      </c>
    </row>
    <row r="81" spans="1:6" x14ac:dyDescent="0.3">
      <c r="A81" t="s">
        <v>83</v>
      </c>
      <c r="B81" t="s">
        <v>1132</v>
      </c>
      <c r="C81" t="s">
        <v>2104</v>
      </c>
      <c r="D81" t="s">
        <v>2108</v>
      </c>
      <c r="E81">
        <f t="shared" ca="1" si="2"/>
        <v>124</v>
      </c>
      <c r="F81" s="2">
        <f t="shared" ca="1" si="3"/>
        <v>97.576887056122303</v>
      </c>
    </row>
    <row r="82" spans="1:6" x14ac:dyDescent="0.3">
      <c r="A82" t="s">
        <v>84</v>
      </c>
      <c r="B82" t="s">
        <v>1133</v>
      </c>
      <c r="C82" t="s">
        <v>2105</v>
      </c>
      <c r="D82" t="s">
        <v>2107</v>
      </c>
      <c r="E82">
        <f t="shared" ca="1" si="2"/>
        <v>221</v>
      </c>
      <c r="F82" s="2">
        <f t="shared" ca="1" si="3"/>
        <v>104.44119135880096</v>
      </c>
    </row>
    <row r="83" spans="1:6" x14ac:dyDescent="0.3">
      <c r="A83" t="s">
        <v>85</v>
      </c>
      <c r="B83" t="s">
        <v>1134</v>
      </c>
      <c r="C83" t="s">
        <v>2106</v>
      </c>
      <c r="D83" t="s">
        <v>2108</v>
      </c>
      <c r="E83">
        <f t="shared" ca="1" si="2"/>
        <v>218</v>
      </c>
      <c r="F83" s="2">
        <f t="shared" ca="1" si="3"/>
        <v>147.5972668918221</v>
      </c>
    </row>
    <row r="84" spans="1:6" x14ac:dyDescent="0.3">
      <c r="A84" t="s">
        <v>86</v>
      </c>
      <c r="B84" t="s">
        <v>1135</v>
      </c>
      <c r="C84" t="s">
        <v>2102</v>
      </c>
      <c r="D84" t="s">
        <v>2109</v>
      </c>
      <c r="E84">
        <f t="shared" ca="1" si="2"/>
        <v>12</v>
      </c>
      <c r="F84" s="2">
        <f t="shared" ca="1" si="3"/>
        <v>222.25555577402881</v>
      </c>
    </row>
    <row r="85" spans="1:6" x14ac:dyDescent="0.3">
      <c r="A85" t="s">
        <v>87</v>
      </c>
      <c r="B85" t="s">
        <v>1136</v>
      </c>
      <c r="C85" t="s">
        <v>2103</v>
      </c>
      <c r="D85" t="s">
        <v>2107</v>
      </c>
      <c r="E85">
        <f t="shared" ca="1" si="2"/>
        <v>130</v>
      </c>
      <c r="F85" s="2">
        <f t="shared" ca="1" si="3"/>
        <v>114.69796433270436</v>
      </c>
    </row>
    <row r="86" spans="1:6" x14ac:dyDescent="0.3">
      <c r="A86" t="s">
        <v>88</v>
      </c>
      <c r="B86" t="s">
        <v>1137</v>
      </c>
      <c r="C86" t="s">
        <v>2104</v>
      </c>
      <c r="D86" t="s">
        <v>2110</v>
      </c>
      <c r="E86">
        <f t="shared" ca="1" si="2"/>
        <v>127</v>
      </c>
      <c r="F86" s="2">
        <f t="shared" ca="1" si="3"/>
        <v>165.69376786271391</v>
      </c>
    </row>
    <row r="87" spans="1:6" x14ac:dyDescent="0.3">
      <c r="A87" t="s">
        <v>89</v>
      </c>
      <c r="B87" t="s">
        <v>1138</v>
      </c>
      <c r="C87" t="s">
        <v>2105</v>
      </c>
      <c r="D87" t="s">
        <v>2110</v>
      </c>
      <c r="E87">
        <f t="shared" ca="1" si="2"/>
        <v>92</v>
      </c>
      <c r="F87" s="2">
        <f t="shared" ca="1" si="3"/>
        <v>311.30017315763172</v>
      </c>
    </row>
    <row r="88" spans="1:6" x14ac:dyDescent="0.3">
      <c r="A88" t="s">
        <v>90</v>
      </c>
      <c r="B88" t="s">
        <v>1139</v>
      </c>
      <c r="C88" t="s">
        <v>2106</v>
      </c>
      <c r="D88" t="s">
        <v>2109</v>
      </c>
      <c r="E88">
        <f t="shared" ca="1" si="2"/>
        <v>138</v>
      </c>
      <c r="F88" s="2">
        <f t="shared" ca="1" si="3"/>
        <v>37.801449875201385</v>
      </c>
    </row>
    <row r="89" spans="1:6" x14ac:dyDescent="0.3">
      <c r="A89" t="s">
        <v>91</v>
      </c>
      <c r="B89" t="s">
        <v>1140</v>
      </c>
      <c r="C89" t="s">
        <v>2102</v>
      </c>
      <c r="D89" t="s">
        <v>2110</v>
      </c>
      <c r="E89">
        <f t="shared" ca="1" si="2"/>
        <v>124</v>
      </c>
      <c r="F89" s="2">
        <f t="shared" ca="1" si="3"/>
        <v>172.11629054996411</v>
      </c>
    </row>
    <row r="90" spans="1:6" x14ac:dyDescent="0.3">
      <c r="A90" t="s">
        <v>92</v>
      </c>
      <c r="B90" t="s">
        <v>1141</v>
      </c>
      <c r="C90" t="s">
        <v>2103</v>
      </c>
      <c r="D90" t="s">
        <v>2107</v>
      </c>
      <c r="E90">
        <f t="shared" ca="1" si="2"/>
        <v>210</v>
      </c>
      <c r="F90" s="2">
        <f t="shared" ca="1" si="3"/>
        <v>163.40617119395372</v>
      </c>
    </row>
    <row r="91" spans="1:6" x14ac:dyDescent="0.3">
      <c r="A91" t="s">
        <v>93</v>
      </c>
      <c r="B91" t="s">
        <v>1142</v>
      </c>
      <c r="C91" t="s">
        <v>2104</v>
      </c>
      <c r="D91" t="s">
        <v>2107</v>
      </c>
      <c r="E91">
        <f t="shared" ca="1" si="2"/>
        <v>239</v>
      </c>
      <c r="F91" s="2">
        <f t="shared" ca="1" si="3"/>
        <v>172.86019765356158</v>
      </c>
    </row>
    <row r="92" spans="1:6" x14ac:dyDescent="0.3">
      <c r="A92" t="s">
        <v>94</v>
      </c>
      <c r="B92" t="s">
        <v>1143</v>
      </c>
      <c r="C92" t="s">
        <v>2105</v>
      </c>
      <c r="D92" t="s">
        <v>2108</v>
      </c>
      <c r="E92">
        <f t="shared" ca="1" si="2"/>
        <v>18</v>
      </c>
      <c r="F92" s="2">
        <f t="shared" ca="1" si="3"/>
        <v>203.72681014690039</v>
      </c>
    </row>
    <row r="93" spans="1:6" x14ac:dyDescent="0.3">
      <c r="A93" t="s">
        <v>95</v>
      </c>
      <c r="B93" t="s">
        <v>1144</v>
      </c>
      <c r="C93" t="s">
        <v>2106</v>
      </c>
      <c r="D93" t="s">
        <v>2107</v>
      </c>
      <c r="E93">
        <f t="shared" ca="1" si="2"/>
        <v>177</v>
      </c>
      <c r="F93" s="2">
        <f t="shared" ca="1" si="3"/>
        <v>196.42116323062825</v>
      </c>
    </row>
    <row r="94" spans="1:6" x14ac:dyDescent="0.3">
      <c r="A94" t="s">
        <v>96</v>
      </c>
      <c r="B94" t="s">
        <v>1145</v>
      </c>
      <c r="C94" t="s">
        <v>2102</v>
      </c>
      <c r="D94" t="s">
        <v>2108</v>
      </c>
      <c r="E94">
        <f t="shared" ca="1" si="2"/>
        <v>179</v>
      </c>
      <c r="F94" s="2">
        <f t="shared" ca="1" si="3"/>
        <v>218.08970688576284</v>
      </c>
    </row>
    <row r="95" spans="1:6" x14ac:dyDescent="0.3">
      <c r="A95" t="s">
        <v>97</v>
      </c>
      <c r="B95" t="s">
        <v>1146</v>
      </c>
      <c r="C95" t="s">
        <v>2103</v>
      </c>
      <c r="D95" t="s">
        <v>2109</v>
      </c>
      <c r="E95">
        <f t="shared" ca="1" si="2"/>
        <v>216</v>
      </c>
      <c r="F95" s="2">
        <f t="shared" ca="1" si="3"/>
        <v>255.46595337947855</v>
      </c>
    </row>
    <row r="96" spans="1:6" x14ac:dyDescent="0.3">
      <c r="A96" t="s">
        <v>98</v>
      </c>
      <c r="B96" t="s">
        <v>1147</v>
      </c>
      <c r="C96" t="s">
        <v>2104</v>
      </c>
      <c r="D96" t="s">
        <v>2107</v>
      </c>
      <c r="E96">
        <f t="shared" ca="1" si="2"/>
        <v>167</v>
      </c>
      <c r="F96" s="2">
        <f t="shared" ca="1" si="3"/>
        <v>316.95318787757191</v>
      </c>
    </row>
    <row r="97" spans="1:6" x14ac:dyDescent="0.3">
      <c r="A97" t="s">
        <v>99</v>
      </c>
      <c r="B97" t="s">
        <v>1148</v>
      </c>
      <c r="C97" t="s">
        <v>2105</v>
      </c>
      <c r="D97" t="s">
        <v>2110</v>
      </c>
      <c r="E97">
        <f t="shared" ca="1" si="2"/>
        <v>137</v>
      </c>
      <c r="F97" s="2">
        <f t="shared" ca="1" si="3"/>
        <v>89.849883032528624</v>
      </c>
    </row>
    <row r="98" spans="1:6" x14ac:dyDescent="0.3">
      <c r="A98" t="s">
        <v>100</v>
      </c>
      <c r="B98" t="s">
        <v>1149</v>
      </c>
      <c r="C98" t="s">
        <v>2102</v>
      </c>
      <c r="D98" t="s">
        <v>2110</v>
      </c>
      <c r="E98">
        <f t="shared" ca="1" si="2"/>
        <v>155</v>
      </c>
      <c r="F98" s="2">
        <f t="shared" ca="1" si="3"/>
        <v>276.35965799698073</v>
      </c>
    </row>
    <row r="99" spans="1:6" x14ac:dyDescent="0.3">
      <c r="A99" t="s">
        <v>101</v>
      </c>
      <c r="B99" t="s">
        <v>1150</v>
      </c>
      <c r="C99" t="s">
        <v>2103</v>
      </c>
      <c r="D99" t="s">
        <v>2109</v>
      </c>
      <c r="E99">
        <f t="shared" ca="1" si="2"/>
        <v>75</v>
      </c>
      <c r="F99" s="2">
        <f t="shared" ca="1" si="3"/>
        <v>272.096627827205</v>
      </c>
    </row>
    <row r="100" spans="1:6" x14ac:dyDescent="0.3">
      <c r="A100" t="s">
        <v>102</v>
      </c>
      <c r="B100" t="s">
        <v>1151</v>
      </c>
      <c r="C100" t="s">
        <v>2104</v>
      </c>
      <c r="D100" t="s">
        <v>2110</v>
      </c>
      <c r="E100">
        <f t="shared" ca="1" si="2"/>
        <v>37</v>
      </c>
      <c r="F100" s="2">
        <f t="shared" ca="1" si="3"/>
        <v>283.98260274067536</v>
      </c>
    </row>
    <row r="101" spans="1:6" x14ac:dyDescent="0.3">
      <c r="A101" t="s">
        <v>103</v>
      </c>
      <c r="B101" t="s">
        <v>1152</v>
      </c>
      <c r="C101" t="s">
        <v>2105</v>
      </c>
      <c r="D101" t="s">
        <v>2107</v>
      </c>
      <c r="E101">
        <f t="shared" ca="1" si="2"/>
        <v>15</v>
      </c>
      <c r="F101" s="2">
        <f t="shared" ca="1" si="3"/>
        <v>243.17373557422837</v>
      </c>
    </row>
    <row r="102" spans="1:6" x14ac:dyDescent="0.3">
      <c r="A102" t="s">
        <v>104</v>
      </c>
      <c r="B102" t="s">
        <v>1153</v>
      </c>
      <c r="C102" t="s">
        <v>2106</v>
      </c>
      <c r="D102" t="s">
        <v>2107</v>
      </c>
      <c r="E102">
        <f t="shared" ca="1" si="2"/>
        <v>172</v>
      </c>
      <c r="F102" s="2">
        <f t="shared" ca="1" si="3"/>
        <v>258.15144502873102</v>
      </c>
    </row>
    <row r="103" spans="1:6" x14ac:dyDescent="0.3">
      <c r="A103" t="s">
        <v>105</v>
      </c>
      <c r="B103" t="s">
        <v>1154</v>
      </c>
      <c r="C103" t="s">
        <v>2102</v>
      </c>
      <c r="D103" t="s">
        <v>2108</v>
      </c>
      <c r="E103">
        <f t="shared" ca="1" si="2"/>
        <v>243</v>
      </c>
      <c r="F103" s="2">
        <f t="shared" ca="1" si="3"/>
        <v>235.81708264678304</v>
      </c>
    </row>
    <row r="104" spans="1:6" x14ac:dyDescent="0.3">
      <c r="A104" t="s">
        <v>106</v>
      </c>
      <c r="B104" t="s">
        <v>1155</v>
      </c>
      <c r="C104" t="s">
        <v>2103</v>
      </c>
      <c r="D104" t="s">
        <v>2107</v>
      </c>
      <c r="E104">
        <f t="shared" ca="1" si="2"/>
        <v>218</v>
      </c>
      <c r="F104" s="2">
        <f t="shared" ca="1" si="3"/>
        <v>307.79652171837739</v>
      </c>
    </row>
    <row r="105" spans="1:6" x14ac:dyDescent="0.3">
      <c r="A105" t="s">
        <v>107</v>
      </c>
      <c r="B105" t="s">
        <v>1156</v>
      </c>
      <c r="C105" t="s">
        <v>2104</v>
      </c>
      <c r="D105" t="s">
        <v>2108</v>
      </c>
      <c r="E105">
        <f t="shared" ca="1" si="2"/>
        <v>146</v>
      </c>
      <c r="F105" s="2">
        <f t="shared" ca="1" si="3"/>
        <v>223.63337418801876</v>
      </c>
    </row>
    <row r="106" spans="1:6" x14ac:dyDescent="0.3">
      <c r="A106" t="s">
        <v>108</v>
      </c>
      <c r="B106" t="s">
        <v>1157</v>
      </c>
      <c r="C106" t="s">
        <v>2105</v>
      </c>
      <c r="D106" t="s">
        <v>2109</v>
      </c>
      <c r="E106">
        <f t="shared" ca="1" si="2"/>
        <v>190</v>
      </c>
      <c r="F106" s="2">
        <f t="shared" ca="1" si="3"/>
        <v>199.46724973635085</v>
      </c>
    </row>
    <row r="107" spans="1:6" x14ac:dyDescent="0.3">
      <c r="A107" t="s">
        <v>109</v>
      </c>
      <c r="B107" t="s">
        <v>1158</v>
      </c>
      <c r="C107" t="s">
        <v>2106</v>
      </c>
      <c r="D107" t="s">
        <v>2107</v>
      </c>
      <c r="E107">
        <f t="shared" ca="1" si="2"/>
        <v>164</v>
      </c>
      <c r="F107" s="2">
        <f t="shared" ca="1" si="3"/>
        <v>229.21030765727068</v>
      </c>
    </row>
    <row r="108" spans="1:6" x14ac:dyDescent="0.3">
      <c r="A108" t="s">
        <v>110</v>
      </c>
      <c r="B108" t="s">
        <v>1159</v>
      </c>
      <c r="C108" t="s">
        <v>2102</v>
      </c>
      <c r="D108" t="s">
        <v>2110</v>
      </c>
      <c r="E108">
        <f t="shared" ca="1" si="2"/>
        <v>155</v>
      </c>
      <c r="F108" s="2">
        <f t="shared" ca="1" si="3"/>
        <v>211.49039678624223</v>
      </c>
    </row>
    <row r="109" spans="1:6" x14ac:dyDescent="0.3">
      <c r="A109" t="s">
        <v>111</v>
      </c>
      <c r="B109" t="s">
        <v>1160</v>
      </c>
      <c r="C109" t="s">
        <v>2103</v>
      </c>
      <c r="D109" t="s">
        <v>2110</v>
      </c>
      <c r="E109">
        <f t="shared" ca="1" si="2"/>
        <v>87</v>
      </c>
      <c r="F109" s="2">
        <f t="shared" ca="1" si="3"/>
        <v>236.4144456658027</v>
      </c>
    </row>
    <row r="110" spans="1:6" x14ac:dyDescent="0.3">
      <c r="A110" t="s">
        <v>112</v>
      </c>
      <c r="B110" t="s">
        <v>1161</v>
      </c>
      <c r="C110" t="s">
        <v>2104</v>
      </c>
      <c r="D110" t="s">
        <v>2109</v>
      </c>
      <c r="E110">
        <f t="shared" ca="1" si="2"/>
        <v>129</v>
      </c>
      <c r="F110" s="2">
        <f t="shared" ca="1" si="3"/>
        <v>246.32694639898656</v>
      </c>
    </row>
    <row r="111" spans="1:6" x14ac:dyDescent="0.3">
      <c r="A111" t="s">
        <v>113</v>
      </c>
      <c r="B111" t="s">
        <v>1162</v>
      </c>
      <c r="C111" t="s">
        <v>2105</v>
      </c>
      <c r="D111" t="s">
        <v>2110</v>
      </c>
      <c r="E111">
        <f t="shared" ca="1" si="2"/>
        <v>193</v>
      </c>
      <c r="F111" s="2">
        <f t="shared" ca="1" si="3"/>
        <v>56.766759977687421</v>
      </c>
    </row>
    <row r="112" spans="1:6" x14ac:dyDescent="0.3">
      <c r="A112" t="s">
        <v>114</v>
      </c>
      <c r="B112" t="s">
        <v>1163</v>
      </c>
      <c r="C112" t="s">
        <v>2106</v>
      </c>
      <c r="D112" t="s">
        <v>2107</v>
      </c>
      <c r="E112">
        <f t="shared" ca="1" si="2"/>
        <v>22</v>
      </c>
      <c r="F112" s="2">
        <f t="shared" ca="1" si="3"/>
        <v>29.778998231436994</v>
      </c>
    </row>
    <row r="113" spans="1:6" x14ac:dyDescent="0.3">
      <c r="A113" t="s">
        <v>115</v>
      </c>
      <c r="B113" t="s">
        <v>1164</v>
      </c>
      <c r="C113" t="s">
        <v>2102</v>
      </c>
      <c r="D113" t="s">
        <v>2107</v>
      </c>
      <c r="E113">
        <f t="shared" ca="1" si="2"/>
        <v>154</v>
      </c>
      <c r="F113" s="2">
        <f t="shared" ca="1" si="3"/>
        <v>156.69239636884029</v>
      </c>
    </row>
    <row r="114" spans="1:6" x14ac:dyDescent="0.3">
      <c r="A114" t="s">
        <v>116</v>
      </c>
      <c r="B114" t="s">
        <v>1165</v>
      </c>
      <c r="C114" t="s">
        <v>2103</v>
      </c>
      <c r="D114" t="s">
        <v>2108</v>
      </c>
      <c r="E114">
        <f t="shared" ca="1" si="2"/>
        <v>36</v>
      </c>
      <c r="F114" s="2">
        <f t="shared" ca="1" si="3"/>
        <v>28.908862219054448</v>
      </c>
    </row>
    <row r="115" spans="1:6" x14ac:dyDescent="0.3">
      <c r="A115" t="s">
        <v>117</v>
      </c>
      <c r="B115" t="s">
        <v>1166</v>
      </c>
      <c r="C115" t="s">
        <v>2104</v>
      </c>
      <c r="D115" t="s">
        <v>2107</v>
      </c>
      <c r="E115">
        <f t="shared" ca="1" si="2"/>
        <v>23</v>
      </c>
      <c r="F115" s="2">
        <f t="shared" ca="1" si="3"/>
        <v>143.47786067109089</v>
      </c>
    </row>
    <row r="116" spans="1:6" x14ac:dyDescent="0.3">
      <c r="A116" t="s">
        <v>118</v>
      </c>
      <c r="B116" t="s">
        <v>1167</v>
      </c>
      <c r="C116" t="s">
        <v>2105</v>
      </c>
      <c r="D116" t="s">
        <v>2108</v>
      </c>
      <c r="E116">
        <f t="shared" ca="1" si="2"/>
        <v>92</v>
      </c>
      <c r="F116" s="2">
        <f t="shared" ca="1" si="3"/>
        <v>137.43107158405039</v>
      </c>
    </row>
    <row r="117" spans="1:6" x14ac:dyDescent="0.3">
      <c r="A117" t="s">
        <v>119</v>
      </c>
      <c r="B117" t="s">
        <v>1168</v>
      </c>
      <c r="C117" t="s">
        <v>2106</v>
      </c>
      <c r="D117" t="s">
        <v>2109</v>
      </c>
      <c r="E117">
        <f t="shared" ca="1" si="2"/>
        <v>165</v>
      </c>
      <c r="F117" s="2">
        <f t="shared" ca="1" si="3"/>
        <v>51.172587320268526</v>
      </c>
    </row>
    <row r="118" spans="1:6" x14ac:dyDescent="0.3">
      <c r="A118" t="s">
        <v>120</v>
      </c>
      <c r="B118" t="s">
        <v>1169</v>
      </c>
      <c r="C118" t="s">
        <v>2102</v>
      </c>
      <c r="D118" t="s">
        <v>2107</v>
      </c>
      <c r="E118">
        <f t="shared" ca="1" si="2"/>
        <v>40</v>
      </c>
      <c r="F118" s="2">
        <f t="shared" ca="1" si="3"/>
        <v>232.72786030532117</v>
      </c>
    </row>
    <row r="119" spans="1:6" x14ac:dyDescent="0.3">
      <c r="A119" t="s">
        <v>121</v>
      </c>
      <c r="B119" t="s">
        <v>1170</v>
      </c>
      <c r="C119" t="s">
        <v>2103</v>
      </c>
      <c r="D119" t="s">
        <v>2110</v>
      </c>
      <c r="E119">
        <f t="shared" ca="1" si="2"/>
        <v>207</v>
      </c>
      <c r="F119" s="2">
        <f t="shared" ca="1" si="3"/>
        <v>250.84357627536087</v>
      </c>
    </row>
    <row r="120" spans="1:6" x14ac:dyDescent="0.3">
      <c r="A120" t="s">
        <v>122</v>
      </c>
      <c r="B120" t="s">
        <v>1171</v>
      </c>
      <c r="C120" t="s">
        <v>2104</v>
      </c>
      <c r="D120" t="s">
        <v>2110</v>
      </c>
      <c r="E120">
        <f t="shared" ca="1" si="2"/>
        <v>11</v>
      </c>
      <c r="F120" s="2">
        <f t="shared" ca="1" si="3"/>
        <v>311.91415568965073</v>
      </c>
    </row>
    <row r="121" spans="1:6" x14ac:dyDescent="0.3">
      <c r="A121" t="s">
        <v>123</v>
      </c>
      <c r="B121" t="s">
        <v>1172</v>
      </c>
      <c r="C121" t="s">
        <v>2105</v>
      </c>
      <c r="D121" t="s">
        <v>2109</v>
      </c>
      <c r="E121">
        <f t="shared" ca="1" si="2"/>
        <v>231</v>
      </c>
      <c r="F121" s="2">
        <f t="shared" ca="1" si="3"/>
        <v>136.92635536249409</v>
      </c>
    </row>
    <row r="122" spans="1:6" x14ac:dyDescent="0.3">
      <c r="A122" t="s">
        <v>124</v>
      </c>
      <c r="B122" t="s">
        <v>1173</v>
      </c>
      <c r="C122" t="s">
        <v>2102</v>
      </c>
      <c r="D122" t="s">
        <v>2110</v>
      </c>
      <c r="E122">
        <f t="shared" ca="1" si="2"/>
        <v>179</v>
      </c>
      <c r="F122" s="2">
        <f t="shared" ca="1" si="3"/>
        <v>50.278978874354678</v>
      </c>
    </row>
    <row r="123" spans="1:6" x14ac:dyDescent="0.3">
      <c r="A123" t="s">
        <v>125</v>
      </c>
      <c r="B123" t="s">
        <v>1174</v>
      </c>
      <c r="C123" t="s">
        <v>2103</v>
      </c>
      <c r="D123" t="s">
        <v>2107</v>
      </c>
      <c r="E123">
        <f t="shared" ca="1" si="2"/>
        <v>87</v>
      </c>
      <c r="F123" s="2">
        <f t="shared" ca="1" si="3"/>
        <v>245.09413887995944</v>
      </c>
    </row>
    <row r="124" spans="1:6" x14ac:dyDescent="0.3">
      <c r="A124" t="s">
        <v>126</v>
      </c>
      <c r="B124" t="s">
        <v>1175</v>
      </c>
      <c r="C124" t="s">
        <v>2104</v>
      </c>
      <c r="D124" t="s">
        <v>2107</v>
      </c>
      <c r="E124">
        <f t="shared" ca="1" si="2"/>
        <v>37</v>
      </c>
      <c r="F124" s="2">
        <f t="shared" ca="1" si="3"/>
        <v>59.497794840112057</v>
      </c>
    </row>
    <row r="125" spans="1:6" x14ac:dyDescent="0.3">
      <c r="A125" t="s">
        <v>127</v>
      </c>
      <c r="B125" t="s">
        <v>1176</v>
      </c>
      <c r="C125" t="s">
        <v>2105</v>
      </c>
      <c r="D125" t="s">
        <v>2108</v>
      </c>
      <c r="E125">
        <f t="shared" ca="1" si="2"/>
        <v>190</v>
      </c>
      <c r="F125" s="2">
        <f t="shared" ca="1" si="3"/>
        <v>219.1449320029497</v>
      </c>
    </row>
    <row r="126" spans="1:6" x14ac:dyDescent="0.3">
      <c r="A126" t="s">
        <v>128</v>
      </c>
      <c r="B126" t="s">
        <v>1177</v>
      </c>
      <c r="C126" t="s">
        <v>2106</v>
      </c>
      <c r="D126" t="s">
        <v>2107</v>
      </c>
      <c r="E126">
        <f t="shared" ca="1" si="2"/>
        <v>119</v>
      </c>
      <c r="F126" s="2">
        <f t="shared" ca="1" si="3"/>
        <v>265.79913890013245</v>
      </c>
    </row>
    <row r="127" spans="1:6" x14ac:dyDescent="0.3">
      <c r="A127" t="s">
        <v>129</v>
      </c>
      <c r="B127" t="s">
        <v>1178</v>
      </c>
      <c r="C127" t="s">
        <v>2102</v>
      </c>
      <c r="D127" t="s">
        <v>2108</v>
      </c>
      <c r="E127">
        <f t="shared" ca="1" si="2"/>
        <v>219</v>
      </c>
      <c r="F127" s="2">
        <f t="shared" ca="1" si="3"/>
        <v>220.79836682949241</v>
      </c>
    </row>
    <row r="128" spans="1:6" x14ac:dyDescent="0.3">
      <c r="A128" t="s">
        <v>130</v>
      </c>
      <c r="B128" t="s">
        <v>1179</v>
      </c>
      <c r="C128" t="s">
        <v>2103</v>
      </c>
      <c r="D128" t="s">
        <v>2109</v>
      </c>
      <c r="E128">
        <f t="shared" ca="1" si="2"/>
        <v>168</v>
      </c>
      <c r="F128" s="2">
        <f t="shared" ca="1" si="3"/>
        <v>308.77805217920661</v>
      </c>
    </row>
    <row r="129" spans="1:6" x14ac:dyDescent="0.3">
      <c r="A129" t="s">
        <v>131</v>
      </c>
      <c r="B129" t="s">
        <v>1180</v>
      </c>
      <c r="C129" t="s">
        <v>2104</v>
      </c>
      <c r="D129" t="s">
        <v>2107</v>
      </c>
      <c r="E129">
        <f t="shared" ca="1" si="2"/>
        <v>23</v>
      </c>
      <c r="F129" s="2">
        <f t="shared" ca="1" si="3"/>
        <v>131.07081205390443</v>
      </c>
    </row>
    <row r="130" spans="1:6" x14ac:dyDescent="0.3">
      <c r="A130" t="s">
        <v>132</v>
      </c>
      <c r="B130" t="s">
        <v>1181</v>
      </c>
      <c r="C130" t="s">
        <v>2105</v>
      </c>
      <c r="D130" t="s">
        <v>2110</v>
      </c>
      <c r="E130">
        <f t="shared" ca="1" si="2"/>
        <v>160</v>
      </c>
      <c r="F130" s="2">
        <f t="shared" ca="1" si="3"/>
        <v>93.540589626261919</v>
      </c>
    </row>
    <row r="131" spans="1:6" x14ac:dyDescent="0.3">
      <c r="A131" t="s">
        <v>133</v>
      </c>
      <c r="B131" t="s">
        <v>1182</v>
      </c>
      <c r="C131" t="s">
        <v>2106</v>
      </c>
      <c r="D131" t="s">
        <v>2110</v>
      </c>
      <c r="E131">
        <f t="shared" ref="E131:E194" ca="1" si="4">RANDBETWEEN(5,250)</f>
        <v>28</v>
      </c>
      <c r="F131" s="2">
        <f t="shared" ref="F131:F194" ca="1" si="5">RAND()*(300-5)+23</f>
        <v>176.08075841364374</v>
      </c>
    </row>
    <row r="132" spans="1:6" x14ac:dyDescent="0.3">
      <c r="A132" t="s">
        <v>134</v>
      </c>
      <c r="B132" t="s">
        <v>1183</v>
      </c>
      <c r="C132" t="s">
        <v>2102</v>
      </c>
      <c r="D132" t="s">
        <v>2109</v>
      </c>
      <c r="E132">
        <f t="shared" ca="1" si="4"/>
        <v>182</v>
      </c>
      <c r="F132" s="2">
        <f t="shared" ca="1" si="5"/>
        <v>74.252124688824267</v>
      </c>
    </row>
    <row r="133" spans="1:6" x14ac:dyDescent="0.3">
      <c r="A133" t="s">
        <v>135</v>
      </c>
      <c r="B133" t="s">
        <v>1184</v>
      </c>
      <c r="C133" t="s">
        <v>2103</v>
      </c>
      <c r="D133" t="s">
        <v>2110</v>
      </c>
      <c r="E133">
        <f t="shared" ca="1" si="4"/>
        <v>190</v>
      </c>
      <c r="F133" s="2">
        <f t="shared" ca="1" si="5"/>
        <v>233.84629961139345</v>
      </c>
    </row>
    <row r="134" spans="1:6" x14ac:dyDescent="0.3">
      <c r="A134" t="s">
        <v>136</v>
      </c>
      <c r="B134" t="s">
        <v>1185</v>
      </c>
      <c r="C134" t="s">
        <v>2104</v>
      </c>
      <c r="D134" t="s">
        <v>2107</v>
      </c>
      <c r="E134">
        <f t="shared" ca="1" si="4"/>
        <v>152</v>
      </c>
      <c r="F134" s="2">
        <f t="shared" ca="1" si="5"/>
        <v>279.61675222606192</v>
      </c>
    </row>
    <row r="135" spans="1:6" x14ac:dyDescent="0.3">
      <c r="A135" t="s">
        <v>137</v>
      </c>
      <c r="B135" t="s">
        <v>1186</v>
      </c>
      <c r="C135" t="s">
        <v>2105</v>
      </c>
      <c r="D135" t="s">
        <v>2107</v>
      </c>
      <c r="E135">
        <f t="shared" ca="1" si="4"/>
        <v>34</v>
      </c>
      <c r="F135" s="2">
        <f t="shared" ca="1" si="5"/>
        <v>167.08002000215529</v>
      </c>
    </row>
    <row r="136" spans="1:6" x14ac:dyDescent="0.3">
      <c r="A136" t="s">
        <v>138</v>
      </c>
      <c r="B136" t="s">
        <v>1187</v>
      </c>
      <c r="C136" t="s">
        <v>2106</v>
      </c>
      <c r="D136" t="s">
        <v>2108</v>
      </c>
      <c r="E136">
        <f t="shared" ca="1" si="4"/>
        <v>81</v>
      </c>
      <c r="F136" s="2">
        <f t="shared" ca="1" si="5"/>
        <v>82.298887539272499</v>
      </c>
    </row>
    <row r="137" spans="1:6" x14ac:dyDescent="0.3">
      <c r="A137" t="s">
        <v>139</v>
      </c>
      <c r="B137" t="s">
        <v>1188</v>
      </c>
      <c r="C137" t="s">
        <v>2102</v>
      </c>
      <c r="D137" t="s">
        <v>2107</v>
      </c>
      <c r="E137">
        <f t="shared" ca="1" si="4"/>
        <v>45</v>
      </c>
      <c r="F137" s="2">
        <f t="shared" ca="1" si="5"/>
        <v>69.417313051563497</v>
      </c>
    </row>
    <row r="138" spans="1:6" x14ac:dyDescent="0.3">
      <c r="A138" t="s">
        <v>140</v>
      </c>
      <c r="B138" t="s">
        <v>1189</v>
      </c>
      <c r="C138" t="s">
        <v>2103</v>
      </c>
      <c r="D138" t="s">
        <v>2108</v>
      </c>
      <c r="E138">
        <f t="shared" ca="1" si="4"/>
        <v>194</v>
      </c>
      <c r="F138" s="2">
        <f t="shared" ca="1" si="5"/>
        <v>65.463163133049676</v>
      </c>
    </row>
    <row r="139" spans="1:6" x14ac:dyDescent="0.3">
      <c r="A139" t="s">
        <v>141</v>
      </c>
      <c r="B139" t="s">
        <v>1190</v>
      </c>
      <c r="C139" t="s">
        <v>2104</v>
      </c>
      <c r="D139" t="s">
        <v>2109</v>
      </c>
      <c r="E139">
        <f t="shared" ca="1" si="4"/>
        <v>123</v>
      </c>
      <c r="F139" s="2">
        <f t="shared" ca="1" si="5"/>
        <v>234.27560866009441</v>
      </c>
    </row>
    <row r="140" spans="1:6" x14ac:dyDescent="0.3">
      <c r="A140" t="s">
        <v>142</v>
      </c>
      <c r="B140" t="s">
        <v>1191</v>
      </c>
      <c r="C140" t="s">
        <v>2105</v>
      </c>
      <c r="D140" t="s">
        <v>2107</v>
      </c>
      <c r="E140">
        <f t="shared" ca="1" si="4"/>
        <v>38</v>
      </c>
      <c r="F140" s="2">
        <f t="shared" ca="1" si="5"/>
        <v>68.602220747739821</v>
      </c>
    </row>
    <row r="141" spans="1:6" x14ac:dyDescent="0.3">
      <c r="A141" t="s">
        <v>143</v>
      </c>
      <c r="B141" t="s">
        <v>1192</v>
      </c>
      <c r="C141" t="s">
        <v>2106</v>
      </c>
      <c r="D141" t="s">
        <v>2110</v>
      </c>
      <c r="E141">
        <f t="shared" ca="1" si="4"/>
        <v>157</v>
      </c>
      <c r="F141" s="2">
        <f t="shared" ca="1" si="5"/>
        <v>129.07993799781326</v>
      </c>
    </row>
    <row r="142" spans="1:6" x14ac:dyDescent="0.3">
      <c r="A142" t="s">
        <v>144</v>
      </c>
      <c r="B142" t="s">
        <v>1193</v>
      </c>
      <c r="C142" t="s">
        <v>2102</v>
      </c>
      <c r="D142" t="s">
        <v>2110</v>
      </c>
      <c r="E142">
        <f t="shared" ca="1" si="4"/>
        <v>190</v>
      </c>
      <c r="F142" s="2">
        <f t="shared" ca="1" si="5"/>
        <v>110.43961054691424</v>
      </c>
    </row>
    <row r="143" spans="1:6" x14ac:dyDescent="0.3">
      <c r="A143" t="s">
        <v>145</v>
      </c>
      <c r="B143" t="s">
        <v>1194</v>
      </c>
      <c r="C143" t="s">
        <v>2103</v>
      </c>
      <c r="D143" t="s">
        <v>2109</v>
      </c>
      <c r="E143">
        <f t="shared" ca="1" si="4"/>
        <v>128</v>
      </c>
      <c r="F143" s="2">
        <f t="shared" ca="1" si="5"/>
        <v>113.18603136474559</v>
      </c>
    </row>
    <row r="144" spans="1:6" x14ac:dyDescent="0.3">
      <c r="A144" t="s">
        <v>146</v>
      </c>
      <c r="B144" t="s">
        <v>1195</v>
      </c>
      <c r="C144" t="s">
        <v>2104</v>
      </c>
      <c r="D144" t="s">
        <v>2110</v>
      </c>
      <c r="E144">
        <f t="shared" ca="1" si="4"/>
        <v>246</v>
      </c>
      <c r="F144" s="2">
        <f t="shared" ca="1" si="5"/>
        <v>205.92883923101397</v>
      </c>
    </row>
    <row r="145" spans="1:6" x14ac:dyDescent="0.3">
      <c r="A145" t="s">
        <v>147</v>
      </c>
      <c r="B145" t="s">
        <v>1196</v>
      </c>
      <c r="C145" t="s">
        <v>2105</v>
      </c>
      <c r="D145" t="s">
        <v>2107</v>
      </c>
      <c r="E145">
        <f t="shared" ca="1" si="4"/>
        <v>76</v>
      </c>
      <c r="F145" s="2">
        <f t="shared" ca="1" si="5"/>
        <v>127.34902887366559</v>
      </c>
    </row>
    <row r="146" spans="1:6" x14ac:dyDescent="0.3">
      <c r="A146" t="s">
        <v>148</v>
      </c>
      <c r="B146" t="s">
        <v>1197</v>
      </c>
      <c r="C146" t="s">
        <v>2102</v>
      </c>
      <c r="D146" t="s">
        <v>2107</v>
      </c>
      <c r="E146">
        <f t="shared" ca="1" si="4"/>
        <v>95</v>
      </c>
      <c r="F146" s="2">
        <f t="shared" ca="1" si="5"/>
        <v>279.39583837237137</v>
      </c>
    </row>
    <row r="147" spans="1:6" x14ac:dyDescent="0.3">
      <c r="A147" t="s">
        <v>149</v>
      </c>
      <c r="B147" t="s">
        <v>1198</v>
      </c>
      <c r="C147" t="s">
        <v>2103</v>
      </c>
      <c r="D147" t="s">
        <v>2108</v>
      </c>
      <c r="E147">
        <f t="shared" ca="1" si="4"/>
        <v>229</v>
      </c>
      <c r="F147" s="2">
        <f t="shared" ca="1" si="5"/>
        <v>182.10176848629297</v>
      </c>
    </row>
    <row r="148" spans="1:6" x14ac:dyDescent="0.3">
      <c r="A148" t="s">
        <v>150</v>
      </c>
      <c r="B148" t="s">
        <v>1199</v>
      </c>
      <c r="C148" t="s">
        <v>2104</v>
      </c>
      <c r="D148" t="s">
        <v>2107</v>
      </c>
      <c r="E148">
        <f t="shared" ca="1" si="4"/>
        <v>137</v>
      </c>
      <c r="F148" s="2">
        <f t="shared" ca="1" si="5"/>
        <v>251.90479071411522</v>
      </c>
    </row>
    <row r="149" spans="1:6" x14ac:dyDescent="0.3">
      <c r="A149" t="s">
        <v>151</v>
      </c>
      <c r="B149" t="s">
        <v>1200</v>
      </c>
      <c r="C149" t="s">
        <v>2105</v>
      </c>
      <c r="D149" t="s">
        <v>2108</v>
      </c>
      <c r="E149">
        <f t="shared" ca="1" si="4"/>
        <v>71</v>
      </c>
      <c r="F149" s="2">
        <f t="shared" ca="1" si="5"/>
        <v>230.79212879190624</v>
      </c>
    </row>
    <row r="150" spans="1:6" x14ac:dyDescent="0.3">
      <c r="A150" t="s">
        <v>152</v>
      </c>
      <c r="B150" t="s">
        <v>1201</v>
      </c>
      <c r="C150" t="s">
        <v>2106</v>
      </c>
      <c r="D150" t="s">
        <v>2109</v>
      </c>
      <c r="E150">
        <f t="shared" ca="1" si="4"/>
        <v>11</v>
      </c>
      <c r="F150" s="2">
        <f t="shared" ca="1" si="5"/>
        <v>224.58559051606932</v>
      </c>
    </row>
    <row r="151" spans="1:6" x14ac:dyDescent="0.3">
      <c r="A151" t="s">
        <v>153</v>
      </c>
      <c r="B151" t="s">
        <v>1202</v>
      </c>
      <c r="C151" t="s">
        <v>2102</v>
      </c>
      <c r="D151" t="s">
        <v>2107</v>
      </c>
      <c r="E151">
        <f t="shared" ca="1" si="4"/>
        <v>166</v>
      </c>
      <c r="F151" s="2">
        <f t="shared" ca="1" si="5"/>
        <v>118.13711122608287</v>
      </c>
    </row>
    <row r="152" spans="1:6" x14ac:dyDescent="0.3">
      <c r="A152" t="s">
        <v>154</v>
      </c>
      <c r="B152" t="s">
        <v>1203</v>
      </c>
      <c r="C152" t="s">
        <v>2103</v>
      </c>
      <c r="D152" t="s">
        <v>2110</v>
      </c>
      <c r="E152">
        <f t="shared" ca="1" si="4"/>
        <v>223</v>
      </c>
      <c r="F152" s="2">
        <f t="shared" ca="1" si="5"/>
        <v>119.89989618465519</v>
      </c>
    </row>
    <row r="153" spans="1:6" x14ac:dyDescent="0.3">
      <c r="A153" t="s">
        <v>155</v>
      </c>
      <c r="B153" t="s">
        <v>1204</v>
      </c>
      <c r="C153" t="s">
        <v>2104</v>
      </c>
      <c r="D153" t="s">
        <v>2110</v>
      </c>
      <c r="E153">
        <f t="shared" ca="1" si="4"/>
        <v>198</v>
      </c>
      <c r="F153" s="2">
        <f t="shared" ca="1" si="5"/>
        <v>316.0691467716025</v>
      </c>
    </row>
    <row r="154" spans="1:6" x14ac:dyDescent="0.3">
      <c r="A154" t="s">
        <v>156</v>
      </c>
      <c r="B154" t="s">
        <v>1205</v>
      </c>
      <c r="C154" t="s">
        <v>2105</v>
      </c>
      <c r="D154" t="s">
        <v>2109</v>
      </c>
      <c r="E154">
        <f t="shared" ca="1" si="4"/>
        <v>46</v>
      </c>
      <c r="F154" s="2">
        <f t="shared" ca="1" si="5"/>
        <v>69.35037419325738</v>
      </c>
    </row>
    <row r="155" spans="1:6" x14ac:dyDescent="0.3">
      <c r="A155" t="s">
        <v>157</v>
      </c>
      <c r="B155" t="s">
        <v>1206</v>
      </c>
      <c r="C155" t="s">
        <v>2106</v>
      </c>
      <c r="D155" t="s">
        <v>2110</v>
      </c>
      <c r="E155">
        <f t="shared" ca="1" si="4"/>
        <v>243</v>
      </c>
      <c r="F155" s="2">
        <f t="shared" ca="1" si="5"/>
        <v>111.4328336664578</v>
      </c>
    </row>
    <row r="156" spans="1:6" x14ac:dyDescent="0.3">
      <c r="A156" t="s">
        <v>158</v>
      </c>
      <c r="B156" t="s">
        <v>1207</v>
      </c>
      <c r="C156" t="s">
        <v>2102</v>
      </c>
      <c r="D156" t="s">
        <v>2107</v>
      </c>
      <c r="E156">
        <f t="shared" ca="1" si="4"/>
        <v>122</v>
      </c>
      <c r="F156" s="2">
        <f t="shared" ca="1" si="5"/>
        <v>102.35599143253226</v>
      </c>
    </row>
    <row r="157" spans="1:6" x14ac:dyDescent="0.3">
      <c r="A157" t="s">
        <v>159</v>
      </c>
      <c r="B157" t="s">
        <v>1208</v>
      </c>
      <c r="C157" t="s">
        <v>2103</v>
      </c>
      <c r="D157" t="s">
        <v>2107</v>
      </c>
      <c r="E157">
        <f t="shared" ca="1" si="4"/>
        <v>172</v>
      </c>
      <c r="F157" s="2">
        <f t="shared" ca="1" si="5"/>
        <v>181.18595923251249</v>
      </c>
    </row>
    <row r="158" spans="1:6" x14ac:dyDescent="0.3">
      <c r="A158" t="s">
        <v>160</v>
      </c>
      <c r="B158" t="s">
        <v>1209</v>
      </c>
      <c r="C158" t="s">
        <v>2104</v>
      </c>
      <c r="D158" t="s">
        <v>2108</v>
      </c>
      <c r="E158">
        <f t="shared" ca="1" si="4"/>
        <v>169</v>
      </c>
      <c r="F158" s="2">
        <f t="shared" ca="1" si="5"/>
        <v>228.27838564983429</v>
      </c>
    </row>
    <row r="159" spans="1:6" x14ac:dyDescent="0.3">
      <c r="A159" t="s">
        <v>161</v>
      </c>
      <c r="B159" t="s">
        <v>1210</v>
      </c>
      <c r="C159" t="s">
        <v>2105</v>
      </c>
      <c r="D159" t="s">
        <v>2107</v>
      </c>
      <c r="E159">
        <f t="shared" ca="1" si="4"/>
        <v>122</v>
      </c>
      <c r="F159" s="2">
        <f t="shared" ca="1" si="5"/>
        <v>120.63071173025752</v>
      </c>
    </row>
    <row r="160" spans="1:6" x14ac:dyDescent="0.3">
      <c r="A160" t="s">
        <v>162</v>
      </c>
      <c r="B160" t="s">
        <v>1211</v>
      </c>
      <c r="C160" t="s">
        <v>2106</v>
      </c>
      <c r="D160" t="s">
        <v>2108</v>
      </c>
      <c r="E160">
        <f t="shared" ca="1" si="4"/>
        <v>181</v>
      </c>
      <c r="F160" s="2">
        <f t="shared" ca="1" si="5"/>
        <v>224.85202397913551</v>
      </c>
    </row>
    <row r="161" spans="1:6" x14ac:dyDescent="0.3">
      <c r="A161" t="s">
        <v>163</v>
      </c>
      <c r="B161" t="s">
        <v>1212</v>
      </c>
      <c r="C161" t="s">
        <v>2102</v>
      </c>
      <c r="D161" t="s">
        <v>2109</v>
      </c>
      <c r="E161">
        <f t="shared" ca="1" si="4"/>
        <v>46</v>
      </c>
      <c r="F161" s="2">
        <f t="shared" ca="1" si="5"/>
        <v>305.96848936140185</v>
      </c>
    </row>
    <row r="162" spans="1:6" x14ac:dyDescent="0.3">
      <c r="A162" t="s">
        <v>164</v>
      </c>
      <c r="B162" t="s">
        <v>1213</v>
      </c>
      <c r="C162" t="s">
        <v>2103</v>
      </c>
      <c r="D162" t="s">
        <v>2107</v>
      </c>
      <c r="E162">
        <f t="shared" ca="1" si="4"/>
        <v>14</v>
      </c>
      <c r="F162" s="2">
        <f t="shared" ca="1" si="5"/>
        <v>23.372483923627669</v>
      </c>
    </row>
    <row r="163" spans="1:6" x14ac:dyDescent="0.3">
      <c r="A163" t="s">
        <v>165</v>
      </c>
      <c r="B163" t="s">
        <v>1214</v>
      </c>
      <c r="C163" t="s">
        <v>2104</v>
      </c>
      <c r="D163" t="s">
        <v>2110</v>
      </c>
      <c r="E163">
        <f t="shared" ca="1" si="4"/>
        <v>243</v>
      </c>
      <c r="F163" s="2">
        <f t="shared" ca="1" si="5"/>
        <v>132.86963826107706</v>
      </c>
    </row>
    <row r="164" spans="1:6" x14ac:dyDescent="0.3">
      <c r="A164" t="s">
        <v>166</v>
      </c>
      <c r="B164" t="s">
        <v>1215</v>
      </c>
      <c r="C164" t="s">
        <v>2105</v>
      </c>
      <c r="D164" t="s">
        <v>2110</v>
      </c>
      <c r="E164">
        <f t="shared" ca="1" si="4"/>
        <v>12</v>
      </c>
      <c r="F164" s="2">
        <f t="shared" ca="1" si="5"/>
        <v>74.148384000621022</v>
      </c>
    </row>
    <row r="165" spans="1:6" x14ac:dyDescent="0.3">
      <c r="A165" t="s">
        <v>167</v>
      </c>
      <c r="B165" t="s">
        <v>1216</v>
      </c>
      <c r="C165" t="s">
        <v>2106</v>
      </c>
      <c r="D165" t="s">
        <v>2109</v>
      </c>
      <c r="E165">
        <f t="shared" ca="1" si="4"/>
        <v>184</v>
      </c>
      <c r="F165" s="2">
        <f t="shared" ca="1" si="5"/>
        <v>37.965781444854478</v>
      </c>
    </row>
    <row r="166" spans="1:6" x14ac:dyDescent="0.3">
      <c r="A166" t="s">
        <v>168</v>
      </c>
      <c r="B166" t="s">
        <v>1217</v>
      </c>
      <c r="C166" t="s">
        <v>2102</v>
      </c>
      <c r="D166" t="s">
        <v>2110</v>
      </c>
      <c r="E166">
        <f t="shared" ca="1" si="4"/>
        <v>165</v>
      </c>
      <c r="F166" s="2">
        <f t="shared" ca="1" si="5"/>
        <v>121.35542976752832</v>
      </c>
    </row>
    <row r="167" spans="1:6" x14ac:dyDescent="0.3">
      <c r="A167" t="s">
        <v>169</v>
      </c>
      <c r="B167" t="s">
        <v>1218</v>
      </c>
      <c r="C167" t="s">
        <v>2103</v>
      </c>
      <c r="D167" t="s">
        <v>2107</v>
      </c>
      <c r="E167">
        <f t="shared" ca="1" si="4"/>
        <v>37</v>
      </c>
      <c r="F167" s="2">
        <f t="shared" ca="1" si="5"/>
        <v>136.08380075049763</v>
      </c>
    </row>
    <row r="168" spans="1:6" x14ac:dyDescent="0.3">
      <c r="A168" t="s">
        <v>170</v>
      </c>
      <c r="B168" t="s">
        <v>1219</v>
      </c>
      <c r="C168" t="s">
        <v>2104</v>
      </c>
      <c r="D168" t="s">
        <v>2107</v>
      </c>
      <c r="E168">
        <f t="shared" ca="1" si="4"/>
        <v>88</v>
      </c>
      <c r="F168" s="2">
        <f t="shared" ca="1" si="5"/>
        <v>136.35389357783384</v>
      </c>
    </row>
    <row r="169" spans="1:6" x14ac:dyDescent="0.3">
      <c r="A169" t="s">
        <v>171</v>
      </c>
      <c r="B169" t="s">
        <v>1220</v>
      </c>
      <c r="C169" t="s">
        <v>2105</v>
      </c>
      <c r="D169" t="s">
        <v>2108</v>
      </c>
      <c r="E169">
        <f t="shared" ca="1" si="4"/>
        <v>168</v>
      </c>
      <c r="F169" s="2">
        <f t="shared" ca="1" si="5"/>
        <v>279.78716847020212</v>
      </c>
    </row>
    <row r="170" spans="1:6" x14ac:dyDescent="0.3">
      <c r="A170" t="s">
        <v>172</v>
      </c>
      <c r="B170" t="s">
        <v>1221</v>
      </c>
      <c r="C170" t="s">
        <v>2102</v>
      </c>
      <c r="D170" t="s">
        <v>2107</v>
      </c>
      <c r="E170">
        <f t="shared" ca="1" si="4"/>
        <v>217</v>
      </c>
      <c r="F170" s="2">
        <f t="shared" ca="1" si="5"/>
        <v>171.64934079951803</v>
      </c>
    </row>
    <row r="171" spans="1:6" x14ac:dyDescent="0.3">
      <c r="A171" t="s">
        <v>173</v>
      </c>
      <c r="B171" t="s">
        <v>1222</v>
      </c>
      <c r="C171" t="s">
        <v>2103</v>
      </c>
      <c r="D171" t="s">
        <v>2108</v>
      </c>
      <c r="E171">
        <f t="shared" ca="1" si="4"/>
        <v>32</v>
      </c>
      <c r="F171" s="2">
        <f t="shared" ca="1" si="5"/>
        <v>110.15620313510418</v>
      </c>
    </row>
    <row r="172" spans="1:6" x14ac:dyDescent="0.3">
      <c r="A172" t="s">
        <v>174</v>
      </c>
      <c r="B172" t="s">
        <v>1223</v>
      </c>
      <c r="C172" t="s">
        <v>2104</v>
      </c>
      <c r="D172" t="s">
        <v>2109</v>
      </c>
      <c r="E172">
        <f t="shared" ca="1" si="4"/>
        <v>118</v>
      </c>
      <c r="F172" s="2">
        <f t="shared" ca="1" si="5"/>
        <v>73.097675210316552</v>
      </c>
    </row>
    <row r="173" spans="1:6" x14ac:dyDescent="0.3">
      <c r="A173" t="s">
        <v>175</v>
      </c>
      <c r="B173" t="s">
        <v>1224</v>
      </c>
      <c r="C173" t="s">
        <v>2105</v>
      </c>
      <c r="D173" t="s">
        <v>2107</v>
      </c>
      <c r="E173">
        <f t="shared" ca="1" si="4"/>
        <v>82</v>
      </c>
      <c r="F173" s="2">
        <f t="shared" ca="1" si="5"/>
        <v>221.2507186574982</v>
      </c>
    </row>
    <row r="174" spans="1:6" x14ac:dyDescent="0.3">
      <c r="A174" t="s">
        <v>176</v>
      </c>
      <c r="B174" t="s">
        <v>1225</v>
      </c>
      <c r="C174" t="s">
        <v>2106</v>
      </c>
      <c r="D174" t="s">
        <v>2110</v>
      </c>
      <c r="E174">
        <f t="shared" ca="1" si="4"/>
        <v>5</v>
      </c>
      <c r="F174" s="2">
        <f t="shared" ca="1" si="5"/>
        <v>116.2095330301651</v>
      </c>
    </row>
    <row r="175" spans="1:6" x14ac:dyDescent="0.3">
      <c r="A175" t="s">
        <v>177</v>
      </c>
      <c r="B175" t="s">
        <v>1226</v>
      </c>
      <c r="C175" t="s">
        <v>2102</v>
      </c>
      <c r="D175" t="s">
        <v>2110</v>
      </c>
      <c r="E175">
        <f t="shared" ca="1" si="4"/>
        <v>97</v>
      </c>
      <c r="F175" s="2">
        <f t="shared" ca="1" si="5"/>
        <v>245.48579335218037</v>
      </c>
    </row>
    <row r="176" spans="1:6" x14ac:dyDescent="0.3">
      <c r="A176" t="s">
        <v>178</v>
      </c>
      <c r="B176" t="s">
        <v>1227</v>
      </c>
      <c r="C176" t="s">
        <v>2103</v>
      </c>
      <c r="D176" t="s">
        <v>2109</v>
      </c>
      <c r="E176">
        <f t="shared" ca="1" si="4"/>
        <v>17</v>
      </c>
      <c r="F176" s="2">
        <f t="shared" ca="1" si="5"/>
        <v>89.891246705317059</v>
      </c>
    </row>
    <row r="177" spans="1:6" x14ac:dyDescent="0.3">
      <c r="A177" t="s">
        <v>179</v>
      </c>
      <c r="B177" t="s">
        <v>1228</v>
      </c>
      <c r="C177" t="s">
        <v>2104</v>
      </c>
      <c r="D177" t="s">
        <v>2110</v>
      </c>
      <c r="E177">
        <f t="shared" ca="1" si="4"/>
        <v>154</v>
      </c>
      <c r="F177" s="2">
        <f t="shared" ca="1" si="5"/>
        <v>257.82819577091556</v>
      </c>
    </row>
    <row r="178" spans="1:6" x14ac:dyDescent="0.3">
      <c r="A178" t="s">
        <v>180</v>
      </c>
      <c r="B178" t="s">
        <v>1229</v>
      </c>
      <c r="C178" t="s">
        <v>2105</v>
      </c>
      <c r="D178" t="s">
        <v>2107</v>
      </c>
      <c r="E178">
        <f t="shared" ca="1" si="4"/>
        <v>176</v>
      </c>
      <c r="F178" s="2">
        <f t="shared" ca="1" si="5"/>
        <v>256.88842729521195</v>
      </c>
    </row>
    <row r="179" spans="1:6" x14ac:dyDescent="0.3">
      <c r="A179" t="s">
        <v>181</v>
      </c>
      <c r="B179" t="s">
        <v>1230</v>
      </c>
      <c r="C179" t="s">
        <v>2106</v>
      </c>
      <c r="D179" t="s">
        <v>2107</v>
      </c>
      <c r="E179">
        <f t="shared" ca="1" si="4"/>
        <v>228</v>
      </c>
      <c r="F179" s="2">
        <f t="shared" ca="1" si="5"/>
        <v>299.23177214207016</v>
      </c>
    </row>
    <row r="180" spans="1:6" x14ac:dyDescent="0.3">
      <c r="A180" t="s">
        <v>182</v>
      </c>
      <c r="B180" t="s">
        <v>1231</v>
      </c>
      <c r="C180" t="s">
        <v>2102</v>
      </c>
      <c r="D180" t="s">
        <v>2108</v>
      </c>
      <c r="E180">
        <f t="shared" ca="1" si="4"/>
        <v>71</v>
      </c>
      <c r="F180" s="2">
        <f t="shared" ca="1" si="5"/>
        <v>35.145332515530171</v>
      </c>
    </row>
    <row r="181" spans="1:6" x14ac:dyDescent="0.3">
      <c r="A181" t="s">
        <v>183</v>
      </c>
      <c r="B181" t="s">
        <v>1232</v>
      </c>
      <c r="C181" t="s">
        <v>2103</v>
      </c>
      <c r="D181" t="s">
        <v>2107</v>
      </c>
      <c r="E181">
        <f t="shared" ca="1" si="4"/>
        <v>24</v>
      </c>
      <c r="F181" s="2">
        <f t="shared" ca="1" si="5"/>
        <v>145.85833158876653</v>
      </c>
    </row>
    <row r="182" spans="1:6" x14ac:dyDescent="0.3">
      <c r="A182" t="s">
        <v>184</v>
      </c>
      <c r="B182" t="s">
        <v>1233</v>
      </c>
      <c r="C182" t="s">
        <v>2104</v>
      </c>
      <c r="D182" t="s">
        <v>2108</v>
      </c>
      <c r="E182">
        <f t="shared" ca="1" si="4"/>
        <v>151</v>
      </c>
      <c r="F182" s="2">
        <f t="shared" ca="1" si="5"/>
        <v>283.1047636192576</v>
      </c>
    </row>
    <row r="183" spans="1:6" x14ac:dyDescent="0.3">
      <c r="A183" t="s">
        <v>185</v>
      </c>
      <c r="B183" t="s">
        <v>1234</v>
      </c>
      <c r="C183" t="s">
        <v>2105</v>
      </c>
      <c r="D183" t="s">
        <v>2109</v>
      </c>
      <c r="E183">
        <f t="shared" ca="1" si="4"/>
        <v>177</v>
      </c>
      <c r="F183" s="2">
        <f t="shared" ca="1" si="5"/>
        <v>43.403148475082766</v>
      </c>
    </row>
    <row r="184" spans="1:6" x14ac:dyDescent="0.3">
      <c r="A184" t="s">
        <v>186</v>
      </c>
      <c r="B184" t="s">
        <v>1235</v>
      </c>
      <c r="C184" t="s">
        <v>2106</v>
      </c>
      <c r="D184" t="s">
        <v>2107</v>
      </c>
      <c r="E184">
        <f t="shared" ca="1" si="4"/>
        <v>26</v>
      </c>
      <c r="F184" s="2">
        <f t="shared" ca="1" si="5"/>
        <v>131.12692400111672</v>
      </c>
    </row>
    <row r="185" spans="1:6" x14ac:dyDescent="0.3">
      <c r="A185" t="s">
        <v>187</v>
      </c>
      <c r="B185" t="s">
        <v>1236</v>
      </c>
      <c r="C185" t="s">
        <v>2102</v>
      </c>
      <c r="D185" t="s">
        <v>2110</v>
      </c>
      <c r="E185">
        <f t="shared" ca="1" si="4"/>
        <v>113</v>
      </c>
      <c r="F185" s="2">
        <f t="shared" ca="1" si="5"/>
        <v>77.10426035332361</v>
      </c>
    </row>
    <row r="186" spans="1:6" x14ac:dyDescent="0.3">
      <c r="A186" t="s">
        <v>188</v>
      </c>
      <c r="B186" t="s">
        <v>1237</v>
      </c>
      <c r="C186" t="s">
        <v>2103</v>
      </c>
      <c r="D186" t="s">
        <v>2110</v>
      </c>
      <c r="E186">
        <f t="shared" ca="1" si="4"/>
        <v>21</v>
      </c>
      <c r="F186" s="2">
        <f t="shared" ca="1" si="5"/>
        <v>36.91762214394776</v>
      </c>
    </row>
    <row r="187" spans="1:6" x14ac:dyDescent="0.3">
      <c r="A187" t="s">
        <v>189</v>
      </c>
      <c r="B187" t="s">
        <v>1238</v>
      </c>
      <c r="C187" t="s">
        <v>2104</v>
      </c>
      <c r="D187" t="s">
        <v>2109</v>
      </c>
      <c r="E187">
        <f t="shared" ca="1" si="4"/>
        <v>37</v>
      </c>
      <c r="F187" s="2">
        <f t="shared" ca="1" si="5"/>
        <v>152.60567303298228</v>
      </c>
    </row>
    <row r="188" spans="1:6" x14ac:dyDescent="0.3">
      <c r="A188" t="s">
        <v>190</v>
      </c>
      <c r="B188" t="s">
        <v>1239</v>
      </c>
      <c r="C188" t="s">
        <v>2105</v>
      </c>
      <c r="D188" t="s">
        <v>2110</v>
      </c>
      <c r="E188">
        <f t="shared" ca="1" si="4"/>
        <v>160</v>
      </c>
      <c r="F188" s="2">
        <f t="shared" ca="1" si="5"/>
        <v>171.09036856490613</v>
      </c>
    </row>
    <row r="189" spans="1:6" x14ac:dyDescent="0.3">
      <c r="A189" t="s">
        <v>191</v>
      </c>
      <c r="B189" t="s">
        <v>1240</v>
      </c>
      <c r="C189" t="s">
        <v>2106</v>
      </c>
      <c r="D189" t="s">
        <v>2107</v>
      </c>
      <c r="E189">
        <f t="shared" ca="1" si="4"/>
        <v>141</v>
      </c>
      <c r="F189" s="2">
        <f t="shared" ca="1" si="5"/>
        <v>136.36739549947771</v>
      </c>
    </row>
    <row r="190" spans="1:6" x14ac:dyDescent="0.3">
      <c r="A190" t="s">
        <v>192</v>
      </c>
      <c r="B190" t="s">
        <v>1241</v>
      </c>
      <c r="C190" t="s">
        <v>2102</v>
      </c>
      <c r="D190" t="s">
        <v>2107</v>
      </c>
      <c r="E190">
        <f t="shared" ca="1" si="4"/>
        <v>184</v>
      </c>
      <c r="F190" s="2">
        <f t="shared" ca="1" si="5"/>
        <v>85.341458188415032</v>
      </c>
    </row>
    <row r="191" spans="1:6" x14ac:dyDescent="0.3">
      <c r="A191" t="s">
        <v>193</v>
      </c>
      <c r="B191" t="s">
        <v>1242</v>
      </c>
      <c r="C191" t="s">
        <v>2103</v>
      </c>
      <c r="D191" t="s">
        <v>2108</v>
      </c>
      <c r="E191">
        <f t="shared" ca="1" si="4"/>
        <v>131</v>
      </c>
      <c r="F191" s="2">
        <f t="shared" ca="1" si="5"/>
        <v>149.10146421928755</v>
      </c>
    </row>
    <row r="192" spans="1:6" x14ac:dyDescent="0.3">
      <c r="A192" t="s">
        <v>194</v>
      </c>
      <c r="B192" t="s">
        <v>1243</v>
      </c>
      <c r="C192" t="s">
        <v>2104</v>
      </c>
      <c r="D192" t="s">
        <v>2107</v>
      </c>
      <c r="E192">
        <f t="shared" ca="1" si="4"/>
        <v>81</v>
      </c>
      <c r="F192" s="2">
        <f t="shared" ca="1" si="5"/>
        <v>216.26111620860712</v>
      </c>
    </row>
    <row r="193" spans="1:6" x14ac:dyDescent="0.3">
      <c r="A193" t="s">
        <v>195</v>
      </c>
      <c r="B193" t="s">
        <v>1244</v>
      </c>
      <c r="C193" t="s">
        <v>2105</v>
      </c>
      <c r="D193" t="s">
        <v>2108</v>
      </c>
      <c r="E193">
        <f t="shared" ca="1" si="4"/>
        <v>168</v>
      </c>
      <c r="F193" s="2">
        <f t="shared" ca="1" si="5"/>
        <v>32.547785976926932</v>
      </c>
    </row>
    <row r="194" spans="1:6" x14ac:dyDescent="0.3">
      <c r="A194" t="s">
        <v>196</v>
      </c>
      <c r="B194" t="s">
        <v>1245</v>
      </c>
      <c r="C194" t="s">
        <v>2102</v>
      </c>
      <c r="D194" t="s">
        <v>2109</v>
      </c>
      <c r="E194">
        <f t="shared" ca="1" si="4"/>
        <v>131</v>
      </c>
      <c r="F194" s="2">
        <f t="shared" ca="1" si="5"/>
        <v>49.309113202394144</v>
      </c>
    </row>
    <row r="195" spans="1:6" x14ac:dyDescent="0.3">
      <c r="A195" t="s">
        <v>197</v>
      </c>
      <c r="B195" t="s">
        <v>1246</v>
      </c>
      <c r="C195" t="s">
        <v>2103</v>
      </c>
      <c r="D195" t="s">
        <v>2107</v>
      </c>
      <c r="E195">
        <f t="shared" ref="E195:E258" ca="1" si="6">RANDBETWEEN(5,250)</f>
        <v>167</v>
      </c>
      <c r="F195" s="2">
        <f t="shared" ref="F195:F258" ca="1" si="7">RAND()*(300-5)+23</f>
        <v>24.87110848704306</v>
      </c>
    </row>
    <row r="196" spans="1:6" x14ac:dyDescent="0.3">
      <c r="A196" t="s">
        <v>198</v>
      </c>
      <c r="B196" t="s">
        <v>1247</v>
      </c>
      <c r="C196" t="s">
        <v>2104</v>
      </c>
      <c r="D196" t="s">
        <v>2110</v>
      </c>
      <c r="E196">
        <f t="shared" ca="1" si="6"/>
        <v>203</v>
      </c>
      <c r="F196" s="2">
        <f t="shared" ca="1" si="7"/>
        <v>163.99260185830906</v>
      </c>
    </row>
    <row r="197" spans="1:6" x14ac:dyDescent="0.3">
      <c r="A197" t="s">
        <v>199</v>
      </c>
      <c r="B197" t="s">
        <v>1248</v>
      </c>
      <c r="C197" t="s">
        <v>2105</v>
      </c>
      <c r="D197" t="s">
        <v>2110</v>
      </c>
      <c r="E197">
        <f t="shared" ca="1" si="6"/>
        <v>239</v>
      </c>
      <c r="F197" s="2">
        <f t="shared" ca="1" si="7"/>
        <v>255.52860265010798</v>
      </c>
    </row>
    <row r="198" spans="1:6" x14ac:dyDescent="0.3">
      <c r="A198" t="s">
        <v>200</v>
      </c>
      <c r="B198" t="s">
        <v>1249</v>
      </c>
      <c r="C198" t="s">
        <v>2106</v>
      </c>
      <c r="D198" t="s">
        <v>2109</v>
      </c>
      <c r="E198">
        <f t="shared" ca="1" si="6"/>
        <v>110</v>
      </c>
      <c r="F198" s="2">
        <f t="shared" ca="1" si="7"/>
        <v>93.87199994577621</v>
      </c>
    </row>
    <row r="199" spans="1:6" x14ac:dyDescent="0.3">
      <c r="A199" t="s">
        <v>201</v>
      </c>
      <c r="B199" t="s">
        <v>1250</v>
      </c>
      <c r="C199" t="s">
        <v>2102</v>
      </c>
      <c r="D199" t="s">
        <v>2110</v>
      </c>
      <c r="E199">
        <f t="shared" ca="1" si="6"/>
        <v>21</v>
      </c>
      <c r="F199" s="2">
        <f t="shared" ca="1" si="7"/>
        <v>235.74852889326613</v>
      </c>
    </row>
    <row r="200" spans="1:6" x14ac:dyDescent="0.3">
      <c r="A200" t="s">
        <v>202</v>
      </c>
      <c r="B200" t="s">
        <v>1251</v>
      </c>
      <c r="C200" t="s">
        <v>2103</v>
      </c>
      <c r="D200" t="s">
        <v>2107</v>
      </c>
      <c r="E200">
        <f t="shared" ca="1" si="6"/>
        <v>85</v>
      </c>
      <c r="F200" s="2">
        <f t="shared" ca="1" si="7"/>
        <v>177.00495141637128</v>
      </c>
    </row>
    <row r="201" spans="1:6" x14ac:dyDescent="0.3">
      <c r="A201" t="s">
        <v>203</v>
      </c>
      <c r="B201" t="s">
        <v>1252</v>
      </c>
      <c r="C201" t="s">
        <v>2104</v>
      </c>
      <c r="D201" t="s">
        <v>2107</v>
      </c>
      <c r="E201">
        <f t="shared" ca="1" si="6"/>
        <v>163</v>
      </c>
      <c r="F201" s="2">
        <f t="shared" ca="1" si="7"/>
        <v>123.85053853378588</v>
      </c>
    </row>
    <row r="202" spans="1:6" x14ac:dyDescent="0.3">
      <c r="A202" t="s">
        <v>204</v>
      </c>
      <c r="B202" t="s">
        <v>1253</v>
      </c>
      <c r="C202" t="s">
        <v>2105</v>
      </c>
      <c r="D202" t="s">
        <v>2108</v>
      </c>
      <c r="E202">
        <f t="shared" ca="1" si="6"/>
        <v>28</v>
      </c>
      <c r="F202" s="2">
        <f t="shared" ca="1" si="7"/>
        <v>194.01785137300485</v>
      </c>
    </row>
    <row r="203" spans="1:6" x14ac:dyDescent="0.3">
      <c r="A203" t="s">
        <v>205</v>
      </c>
      <c r="B203" t="s">
        <v>1254</v>
      </c>
      <c r="C203" t="s">
        <v>2106</v>
      </c>
      <c r="D203" t="s">
        <v>2107</v>
      </c>
      <c r="E203">
        <f t="shared" ca="1" si="6"/>
        <v>181</v>
      </c>
      <c r="F203" s="2">
        <f t="shared" ca="1" si="7"/>
        <v>35.07945359813435</v>
      </c>
    </row>
    <row r="204" spans="1:6" x14ac:dyDescent="0.3">
      <c r="A204" t="s">
        <v>206</v>
      </c>
      <c r="B204" t="s">
        <v>1255</v>
      </c>
      <c r="C204" t="s">
        <v>2102</v>
      </c>
      <c r="D204" t="s">
        <v>2108</v>
      </c>
      <c r="E204">
        <f t="shared" ca="1" si="6"/>
        <v>150</v>
      </c>
      <c r="F204" s="2">
        <f t="shared" ca="1" si="7"/>
        <v>301.86798463932945</v>
      </c>
    </row>
    <row r="205" spans="1:6" x14ac:dyDescent="0.3">
      <c r="A205" t="s">
        <v>207</v>
      </c>
      <c r="B205" t="s">
        <v>1256</v>
      </c>
      <c r="C205" t="s">
        <v>2103</v>
      </c>
      <c r="D205" t="s">
        <v>2109</v>
      </c>
      <c r="E205">
        <f t="shared" ca="1" si="6"/>
        <v>159</v>
      </c>
      <c r="F205" s="2">
        <f t="shared" ca="1" si="7"/>
        <v>279.57975045874792</v>
      </c>
    </row>
    <row r="206" spans="1:6" x14ac:dyDescent="0.3">
      <c r="A206" t="s">
        <v>208</v>
      </c>
      <c r="B206" t="s">
        <v>1257</v>
      </c>
      <c r="C206" t="s">
        <v>2104</v>
      </c>
      <c r="D206" t="s">
        <v>2107</v>
      </c>
      <c r="E206">
        <f t="shared" ca="1" si="6"/>
        <v>117</v>
      </c>
      <c r="F206" s="2">
        <f t="shared" ca="1" si="7"/>
        <v>195.98933418134115</v>
      </c>
    </row>
    <row r="207" spans="1:6" x14ac:dyDescent="0.3">
      <c r="A207" t="s">
        <v>209</v>
      </c>
      <c r="B207" t="s">
        <v>1258</v>
      </c>
      <c r="C207" t="s">
        <v>2105</v>
      </c>
      <c r="D207" t="s">
        <v>2110</v>
      </c>
      <c r="E207">
        <f t="shared" ca="1" si="6"/>
        <v>172</v>
      </c>
      <c r="F207" s="2">
        <f t="shared" ca="1" si="7"/>
        <v>68.039381915558792</v>
      </c>
    </row>
    <row r="208" spans="1:6" x14ac:dyDescent="0.3">
      <c r="A208" t="s">
        <v>210</v>
      </c>
      <c r="B208" t="s">
        <v>1259</v>
      </c>
      <c r="C208" t="s">
        <v>2106</v>
      </c>
      <c r="D208" t="s">
        <v>2110</v>
      </c>
      <c r="E208">
        <f t="shared" ca="1" si="6"/>
        <v>116</v>
      </c>
      <c r="F208" s="2">
        <f t="shared" ca="1" si="7"/>
        <v>269.92092612231124</v>
      </c>
    </row>
    <row r="209" spans="1:6" x14ac:dyDescent="0.3">
      <c r="A209" t="s">
        <v>211</v>
      </c>
      <c r="B209" t="s">
        <v>1260</v>
      </c>
      <c r="C209" t="s">
        <v>2102</v>
      </c>
      <c r="D209" t="s">
        <v>2109</v>
      </c>
      <c r="E209">
        <f t="shared" ca="1" si="6"/>
        <v>90</v>
      </c>
      <c r="F209" s="2">
        <f t="shared" ca="1" si="7"/>
        <v>135.67081675290174</v>
      </c>
    </row>
    <row r="210" spans="1:6" x14ac:dyDescent="0.3">
      <c r="A210" t="s">
        <v>212</v>
      </c>
      <c r="B210" t="s">
        <v>1261</v>
      </c>
      <c r="C210" t="s">
        <v>2103</v>
      </c>
      <c r="D210" t="s">
        <v>2110</v>
      </c>
      <c r="E210">
        <f t="shared" ca="1" si="6"/>
        <v>239</v>
      </c>
      <c r="F210" s="2">
        <f t="shared" ca="1" si="7"/>
        <v>267.52871627874873</v>
      </c>
    </row>
    <row r="211" spans="1:6" x14ac:dyDescent="0.3">
      <c r="A211" t="s">
        <v>213</v>
      </c>
      <c r="B211" t="s">
        <v>1262</v>
      </c>
      <c r="C211" t="s">
        <v>2104</v>
      </c>
      <c r="D211" t="s">
        <v>2107</v>
      </c>
      <c r="E211">
        <f t="shared" ca="1" si="6"/>
        <v>180</v>
      </c>
      <c r="F211" s="2">
        <f t="shared" ca="1" si="7"/>
        <v>265.37581418255377</v>
      </c>
    </row>
    <row r="212" spans="1:6" x14ac:dyDescent="0.3">
      <c r="A212" t="s">
        <v>214</v>
      </c>
      <c r="B212" t="s">
        <v>1263</v>
      </c>
      <c r="C212" t="s">
        <v>2105</v>
      </c>
      <c r="D212" t="s">
        <v>2107</v>
      </c>
      <c r="E212">
        <f t="shared" ca="1" si="6"/>
        <v>157</v>
      </c>
      <c r="F212" s="2">
        <f t="shared" ca="1" si="7"/>
        <v>143.98451442231595</v>
      </c>
    </row>
    <row r="213" spans="1:6" x14ac:dyDescent="0.3">
      <c r="A213" t="s">
        <v>215</v>
      </c>
      <c r="B213" t="s">
        <v>1264</v>
      </c>
      <c r="C213" t="s">
        <v>2106</v>
      </c>
      <c r="D213" t="s">
        <v>2108</v>
      </c>
      <c r="E213">
        <f t="shared" ca="1" si="6"/>
        <v>198</v>
      </c>
      <c r="F213" s="2">
        <f t="shared" ca="1" si="7"/>
        <v>210.91999536522889</v>
      </c>
    </row>
    <row r="214" spans="1:6" x14ac:dyDescent="0.3">
      <c r="A214" t="s">
        <v>216</v>
      </c>
      <c r="B214" t="s">
        <v>1265</v>
      </c>
      <c r="C214" t="s">
        <v>2102</v>
      </c>
      <c r="D214" t="s">
        <v>2107</v>
      </c>
      <c r="E214">
        <f t="shared" ca="1" si="6"/>
        <v>12</v>
      </c>
      <c r="F214" s="2">
        <f t="shared" ca="1" si="7"/>
        <v>186.11881122382229</v>
      </c>
    </row>
    <row r="215" spans="1:6" x14ac:dyDescent="0.3">
      <c r="A215" t="s">
        <v>217</v>
      </c>
      <c r="B215" t="s">
        <v>1266</v>
      </c>
      <c r="C215" t="s">
        <v>2103</v>
      </c>
      <c r="D215" t="s">
        <v>2108</v>
      </c>
      <c r="E215">
        <f t="shared" ca="1" si="6"/>
        <v>71</v>
      </c>
      <c r="F215" s="2">
        <f t="shared" ca="1" si="7"/>
        <v>45.713468138494527</v>
      </c>
    </row>
    <row r="216" spans="1:6" x14ac:dyDescent="0.3">
      <c r="A216" t="s">
        <v>218</v>
      </c>
      <c r="B216" t="s">
        <v>1267</v>
      </c>
      <c r="C216" t="s">
        <v>2104</v>
      </c>
      <c r="D216" t="s">
        <v>2109</v>
      </c>
      <c r="E216">
        <f t="shared" ca="1" si="6"/>
        <v>54</v>
      </c>
      <c r="F216" s="2">
        <f t="shared" ca="1" si="7"/>
        <v>95.158221575081654</v>
      </c>
    </row>
    <row r="217" spans="1:6" x14ac:dyDescent="0.3">
      <c r="A217" t="s">
        <v>219</v>
      </c>
      <c r="B217" t="s">
        <v>1268</v>
      </c>
      <c r="C217" t="s">
        <v>2105</v>
      </c>
      <c r="D217" t="s">
        <v>2107</v>
      </c>
      <c r="E217">
        <f t="shared" ca="1" si="6"/>
        <v>141</v>
      </c>
      <c r="F217" s="2">
        <f t="shared" ca="1" si="7"/>
        <v>174.56517360104871</v>
      </c>
    </row>
    <row r="218" spans="1:6" x14ac:dyDescent="0.3">
      <c r="A218" t="s">
        <v>220</v>
      </c>
      <c r="B218" t="s">
        <v>1269</v>
      </c>
      <c r="C218" t="s">
        <v>2102</v>
      </c>
      <c r="D218" t="s">
        <v>2110</v>
      </c>
      <c r="E218">
        <f t="shared" ca="1" si="6"/>
        <v>54</v>
      </c>
      <c r="F218" s="2">
        <f t="shared" ca="1" si="7"/>
        <v>225.65495511867408</v>
      </c>
    </row>
    <row r="219" spans="1:6" x14ac:dyDescent="0.3">
      <c r="A219" t="s">
        <v>221</v>
      </c>
      <c r="B219" t="s">
        <v>1270</v>
      </c>
      <c r="C219" t="s">
        <v>2103</v>
      </c>
      <c r="D219" t="s">
        <v>2110</v>
      </c>
      <c r="E219">
        <f t="shared" ca="1" si="6"/>
        <v>83</v>
      </c>
      <c r="F219" s="2">
        <f t="shared" ca="1" si="7"/>
        <v>43.32200154446754</v>
      </c>
    </row>
    <row r="220" spans="1:6" x14ac:dyDescent="0.3">
      <c r="A220" t="s">
        <v>222</v>
      </c>
      <c r="B220" t="s">
        <v>1271</v>
      </c>
      <c r="C220" t="s">
        <v>2104</v>
      </c>
      <c r="D220" t="s">
        <v>2109</v>
      </c>
      <c r="E220">
        <f t="shared" ca="1" si="6"/>
        <v>140</v>
      </c>
      <c r="F220" s="2">
        <f t="shared" ca="1" si="7"/>
        <v>126.60363688810999</v>
      </c>
    </row>
    <row r="221" spans="1:6" x14ac:dyDescent="0.3">
      <c r="A221" t="s">
        <v>223</v>
      </c>
      <c r="B221" t="s">
        <v>1272</v>
      </c>
      <c r="C221" t="s">
        <v>2105</v>
      </c>
      <c r="D221" t="s">
        <v>2110</v>
      </c>
      <c r="E221">
        <f t="shared" ca="1" si="6"/>
        <v>11</v>
      </c>
      <c r="F221" s="2">
        <f t="shared" ca="1" si="7"/>
        <v>309.47549168455731</v>
      </c>
    </row>
    <row r="222" spans="1:6" x14ac:dyDescent="0.3">
      <c r="A222" t="s">
        <v>224</v>
      </c>
      <c r="B222" t="s">
        <v>1273</v>
      </c>
      <c r="C222" t="s">
        <v>2106</v>
      </c>
      <c r="D222" t="s">
        <v>2107</v>
      </c>
      <c r="E222">
        <f t="shared" ca="1" si="6"/>
        <v>141</v>
      </c>
      <c r="F222" s="2">
        <f t="shared" ca="1" si="7"/>
        <v>266.87152023963733</v>
      </c>
    </row>
    <row r="223" spans="1:6" x14ac:dyDescent="0.3">
      <c r="A223" t="s">
        <v>225</v>
      </c>
      <c r="B223" t="s">
        <v>1274</v>
      </c>
      <c r="C223" t="s">
        <v>2102</v>
      </c>
      <c r="D223" t="s">
        <v>2107</v>
      </c>
      <c r="E223">
        <f t="shared" ca="1" si="6"/>
        <v>74</v>
      </c>
      <c r="F223" s="2">
        <f t="shared" ca="1" si="7"/>
        <v>310.54109898355648</v>
      </c>
    </row>
    <row r="224" spans="1:6" x14ac:dyDescent="0.3">
      <c r="A224" t="s">
        <v>226</v>
      </c>
      <c r="B224" t="s">
        <v>1275</v>
      </c>
      <c r="C224" t="s">
        <v>2103</v>
      </c>
      <c r="D224" t="s">
        <v>2108</v>
      </c>
      <c r="E224">
        <f t="shared" ca="1" si="6"/>
        <v>30</v>
      </c>
      <c r="F224" s="2">
        <f t="shared" ca="1" si="7"/>
        <v>291.1654338204296</v>
      </c>
    </row>
    <row r="225" spans="1:6" x14ac:dyDescent="0.3">
      <c r="A225" t="s">
        <v>227</v>
      </c>
      <c r="B225" t="s">
        <v>1276</v>
      </c>
      <c r="C225" t="s">
        <v>2104</v>
      </c>
      <c r="D225" t="s">
        <v>2107</v>
      </c>
      <c r="E225">
        <f t="shared" ca="1" si="6"/>
        <v>158</v>
      </c>
      <c r="F225" s="2">
        <f t="shared" ca="1" si="7"/>
        <v>127.67410613315008</v>
      </c>
    </row>
    <row r="226" spans="1:6" x14ac:dyDescent="0.3">
      <c r="A226" t="s">
        <v>228</v>
      </c>
      <c r="B226" t="s">
        <v>1277</v>
      </c>
      <c r="C226" t="s">
        <v>2105</v>
      </c>
      <c r="D226" t="s">
        <v>2108</v>
      </c>
      <c r="E226">
        <f t="shared" ca="1" si="6"/>
        <v>129</v>
      </c>
      <c r="F226" s="2">
        <f t="shared" ca="1" si="7"/>
        <v>151.88719477209793</v>
      </c>
    </row>
    <row r="227" spans="1:6" x14ac:dyDescent="0.3">
      <c r="A227" t="s">
        <v>229</v>
      </c>
      <c r="B227" t="s">
        <v>1278</v>
      </c>
      <c r="C227" t="s">
        <v>2106</v>
      </c>
      <c r="D227" t="s">
        <v>2109</v>
      </c>
      <c r="E227">
        <f t="shared" ca="1" si="6"/>
        <v>105</v>
      </c>
      <c r="F227" s="2">
        <f t="shared" ca="1" si="7"/>
        <v>82.598822938490301</v>
      </c>
    </row>
    <row r="228" spans="1:6" x14ac:dyDescent="0.3">
      <c r="A228" t="s">
        <v>230</v>
      </c>
      <c r="B228" t="s">
        <v>1279</v>
      </c>
      <c r="C228" t="s">
        <v>2102</v>
      </c>
      <c r="D228" t="s">
        <v>2107</v>
      </c>
      <c r="E228">
        <f t="shared" ca="1" si="6"/>
        <v>54</v>
      </c>
      <c r="F228" s="2">
        <f t="shared" ca="1" si="7"/>
        <v>286.33121352303129</v>
      </c>
    </row>
    <row r="229" spans="1:6" x14ac:dyDescent="0.3">
      <c r="A229" t="s">
        <v>231</v>
      </c>
      <c r="B229" t="s">
        <v>1280</v>
      </c>
      <c r="C229" t="s">
        <v>2103</v>
      </c>
      <c r="D229" t="s">
        <v>2110</v>
      </c>
      <c r="E229">
        <f t="shared" ca="1" si="6"/>
        <v>15</v>
      </c>
      <c r="F229" s="2">
        <f t="shared" ca="1" si="7"/>
        <v>216.62693820558718</v>
      </c>
    </row>
    <row r="230" spans="1:6" x14ac:dyDescent="0.3">
      <c r="A230" t="s">
        <v>232</v>
      </c>
      <c r="B230" t="s">
        <v>1281</v>
      </c>
      <c r="C230" t="s">
        <v>2104</v>
      </c>
      <c r="D230" t="s">
        <v>2110</v>
      </c>
      <c r="E230">
        <f t="shared" ca="1" si="6"/>
        <v>117</v>
      </c>
      <c r="F230" s="2">
        <f t="shared" ca="1" si="7"/>
        <v>60.568201258610081</v>
      </c>
    </row>
    <row r="231" spans="1:6" x14ac:dyDescent="0.3">
      <c r="A231" t="s">
        <v>233</v>
      </c>
      <c r="B231" t="s">
        <v>1282</v>
      </c>
      <c r="C231" t="s">
        <v>2105</v>
      </c>
      <c r="D231" t="s">
        <v>2109</v>
      </c>
      <c r="E231">
        <f t="shared" ca="1" si="6"/>
        <v>250</v>
      </c>
      <c r="F231" s="2">
        <f t="shared" ca="1" si="7"/>
        <v>157.80955020157347</v>
      </c>
    </row>
    <row r="232" spans="1:6" x14ac:dyDescent="0.3">
      <c r="A232" t="s">
        <v>234</v>
      </c>
      <c r="B232" t="s">
        <v>1283</v>
      </c>
      <c r="C232" t="s">
        <v>2106</v>
      </c>
      <c r="D232" t="s">
        <v>2110</v>
      </c>
      <c r="E232">
        <f t="shared" ca="1" si="6"/>
        <v>28</v>
      </c>
      <c r="F232" s="2">
        <f t="shared" ca="1" si="7"/>
        <v>110.82988026222691</v>
      </c>
    </row>
    <row r="233" spans="1:6" x14ac:dyDescent="0.3">
      <c r="A233" t="s">
        <v>235</v>
      </c>
      <c r="B233" t="s">
        <v>1284</v>
      </c>
      <c r="C233" t="s">
        <v>2102</v>
      </c>
      <c r="D233" t="s">
        <v>2107</v>
      </c>
      <c r="E233">
        <f t="shared" ca="1" si="6"/>
        <v>96</v>
      </c>
      <c r="F233" s="2">
        <f t="shared" ca="1" si="7"/>
        <v>115.18368446114872</v>
      </c>
    </row>
    <row r="234" spans="1:6" x14ac:dyDescent="0.3">
      <c r="A234" t="s">
        <v>236</v>
      </c>
      <c r="B234" t="s">
        <v>1285</v>
      </c>
      <c r="C234" t="s">
        <v>2103</v>
      </c>
      <c r="D234" t="s">
        <v>2107</v>
      </c>
      <c r="E234">
        <f t="shared" ca="1" si="6"/>
        <v>214</v>
      </c>
      <c r="F234" s="2">
        <f t="shared" ca="1" si="7"/>
        <v>235.04004624603459</v>
      </c>
    </row>
    <row r="235" spans="1:6" x14ac:dyDescent="0.3">
      <c r="A235" t="s">
        <v>237</v>
      </c>
      <c r="B235" t="s">
        <v>1286</v>
      </c>
      <c r="C235" t="s">
        <v>2104</v>
      </c>
      <c r="D235" t="s">
        <v>2108</v>
      </c>
      <c r="E235">
        <f t="shared" ca="1" si="6"/>
        <v>89</v>
      </c>
      <c r="F235" s="2">
        <f t="shared" ca="1" si="7"/>
        <v>73.985111590129861</v>
      </c>
    </row>
    <row r="236" spans="1:6" x14ac:dyDescent="0.3">
      <c r="A236" t="s">
        <v>238</v>
      </c>
      <c r="B236" t="s">
        <v>1287</v>
      </c>
      <c r="C236" t="s">
        <v>2105</v>
      </c>
      <c r="D236" t="s">
        <v>2107</v>
      </c>
      <c r="E236">
        <f t="shared" ca="1" si="6"/>
        <v>93</v>
      </c>
      <c r="F236" s="2">
        <f t="shared" ca="1" si="7"/>
        <v>26.841050390844405</v>
      </c>
    </row>
    <row r="237" spans="1:6" x14ac:dyDescent="0.3">
      <c r="A237" t="s">
        <v>239</v>
      </c>
      <c r="B237" t="s">
        <v>1288</v>
      </c>
      <c r="C237" t="s">
        <v>2106</v>
      </c>
      <c r="D237" t="s">
        <v>2108</v>
      </c>
      <c r="E237">
        <f t="shared" ca="1" si="6"/>
        <v>224</v>
      </c>
      <c r="F237" s="2">
        <f t="shared" ca="1" si="7"/>
        <v>48.967723016722942</v>
      </c>
    </row>
    <row r="238" spans="1:6" x14ac:dyDescent="0.3">
      <c r="A238" t="s">
        <v>240</v>
      </c>
      <c r="B238" t="s">
        <v>1289</v>
      </c>
      <c r="C238" t="s">
        <v>2102</v>
      </c>
      <c r="D238" t="s">
        <v>2109</v>
      </c>
      <c r="E238">
        <f t="shared" ca="1" si="6"/>
        <v>5</v>
      </c>
      <c r="F238" s="2">
        <f t="shared" ca="1" si="7"/>
        <v>27.359819223576306</v>
      </c>
    </row>
    <row r="239" spans="1:6" x14ac:dyDescent="0.3">
      <c r="A239" t="s">
        <v>241</v>
      </c>
      <c r="B239" t="s">
        <v>1290</v>
      </c>
      <c r="C239" t="s">
        <v>2103</v>
      </c>
      <c r="D239" t="s">
        <v>2107</v>
      </c>
      <c r="E239">
        <f t="shared" ca="1" si="6"/>
        <v>49</v>
      </c>
      <c r="F239" s="2">
        <f t="shared" ca="1" si="7"/>
        <v>90.007431994296837</v>
      </c>
    </row>
    <row r="240" spans="1:6" x14ac:dyDescent="0.3">
      <c r="A240" t="s">
        <v>242</v>
      </c>
      <c r="B240" t="s">
        <v>1291</v>
      </c>
      <c r="C240" t="s">
        <v>2104</v>
      </c>
      <c r="D240" t="s">
        <v>2110</v>
      </c>
      <c r="E240">
        <f t="shared" ca="1" si="6"/>
        <v>120</v>
      </c>
      <c r="F240" s="2">
        <f t="shared" ca="1" si="7"/>
        <v>236.22128110743947</v>
      </c>
    </row>
    <row r="241" spans="1:6" x14ac:dyDescent="0.3">
      <c r="A241" t="s">
        <v>243</v>
      </c>
      <c r="B241" t="s">
        <v>1292</v>
      </c>
      <c r="C241" t="s">
        <v>2105</v>
      </c>
      <c r="D241" t="s">
        <v>2110</v>
      </c>
      <c r="E241">
        <f t="shared" ca="1" si="6"/>
        <v>89</v>
      </c>
      <c r="F241" s="2">
        <f t="shared" ca="1" si="7"/>
        <v>190.58845642520004</v>
      </c>
    </row>
    <row r="242" spans="1:6" x14ac:dyDescent="0.3">
      <c r="A242" t="s">
        <v>244</v>
      </c>
      <c r="B242" t="s">
        <v>1293</v>
      </c>
      <c r="C242" t="s">
        <v>2102</v>
      </c>
      <c r="D242" t="s">
        <v>2109</v>
      </c>
      <c r="E242">
        <f t="shared" ca="1" si="6"/>
        <v>87</v>
      </c>
      <c r="F242" s="2">
        <f t="shared" ca="1" si="7"/>
        <v>182.38837968738898</v>
      </c>
    </row>
    <row r="243" spans="1:6" x14ac:dyDescent="0.3">
      <c r="A243" t="s">
        <v>245</v>
      </c>
      <c r="B243" t="s">
        <v>1294</v>
      </c>
      <c r="C243" t="s">
        <v>2103</v>
      </c>
      <c r="D243" t="s">
        <v>2110</v>
      </c>
      <c r="E243">
        <f t="shared" ca="1" si="6"/>
        <v>149</v>
      </c>
      <c r="F243" s="2">
        <f t="shared" ca="1" si="7"/>
        <v>154.86858462055704</v>
      </c>
    </row>
    <row r="244" spans="1:6" x14ac:dyDescent="0.3">
      <c r="A244" t="s">
        <v>246</v>
      </c>
      <c r="B244" t="s">
        <v>1295</v>
      </c>
      <c r="C244" t="s">
        <v>2104</v>
      </c>
      <c r="D244" t="s">
        <v>2107</v>
      </c>
      <c r="E244">
        <f t="shared" ca="1" si="6"/>
        <v>14</v>
      </c>
      <c r="F244" s="2">
        <f t="shared" ca="1" si="7"/>
        <v>95.932662895707338</v>
      </c>
    </row>
    <row r="245" spans="1:6" x14ac:dyDescent="0.3">
      <c r="A245" t="s">
        <v>247</v>
      </c>
      <c r="B245" t="s">
        <v>1296</v>
      </c>
      <c r="C245" t="s">
        <v>2105</v>
      </c>
      <c r="D245" t="s">
        <v>2107</v>
      </c>
      <c r="E245">
        <f t="shared" ca="1" si="6"/>
        <v>133</v>
      </c>
      <c r="F245" s="2">
        <f t="shared" ca="1" si="7"/>
        <v>69.135084027288542</v>
      </c>
    </row>
    <row r="246" spans="1:6" x14ac:dyDescent="0.3">
      <c r="A246" t="s">
        <v>248</v>
      </c>
      <c r="B246" t="s">
        <v>1297</v>
      </c>
      <c r="C246" t="s">
        <v>2106</v>
      </c>
      <c r="D246" t="s">
        <v>2108</v>
      </c>
      <c r="E246">
        <f t="shared" ca="1" si="6"/>
        <v>11</v>
      </c>
      <c r="F246" s="2">
        <f t="shared" ca="1" si="7"/>
        <v>248.60363626688635</v>
      </c>
    </row>
    <row r="247" spans="1:6" x14ac:dyDescent="0.3">
      <c r="A247" t="s">
        <v>249</v>
      </c>
      <c r="B247" t="s">
        <v>1298</v>
      </c>
      <c r="C247" t="s">
        <v>2102</v>
      </c>
      <c r="D247" t="s">
        <v>2107</v>
      </c>
      <c r="E247">
        <f t="shared" ca="1" si="6"/>
        <v>235</v>
      </c>
      <c r="F247" s="2">
        <f t="shared" ca="1" si="7"/>
        <v>222.40822942200907</v>
      </c>
    </row>
    <row r="248" spans="1:6" x14ac:dyDescent="0.3">
      <c r="A248" t="s">
        <v>250</v>
      </c>
      <c r="B248" t="s">
        <v>1299</v>
      </c>
      <c r="C248" t="s">
        <v>2103</v>
      </c>
      <c r="D248" t="s">
        <v>2108</v>
      </c>
      <c r="E248">
        <f t="shared" ca="1" si="6"/>
        <v>114</v>
      </c>
      <c r="F248" s="2">
        <f t="shared" ca="1" si="7"/>
        <v>175.72461935831001</v>
      </c>
    </row>
    <row r="249" spans="1:6" x14ac:dyDescent="0.3">
      <c r="A249" t="s">
        <v>251</v>
      </c>
      <c r="B249" t="s">
        <v>1300</v>
      </c>
      <c r="C249" t="s">
        <v>2104</v>
      </c>
      <c r="D249" t="s">
        <v>2109</v>
      </c>
      <c r="E249">
        <f t="shared" ca="1" si="6"/>
        <v>169</v>
      </c>
      <c r="F249" s="2">
        <f t="shared" ca="1" si="7"/>
        <v>261.31957504359821</v>
      </c>
    </row>
    <row r="250" spans="1:6" x14ac:dyDescent="0.3">
      <c r="A250" t="s">
        <v>252</v>
      </c>
      <c r="B250" t="s">
        <v>1301</v>
      </c>
      <c r="C250" t="s">
        <v>2105</v>
      </c>
      <c r="D250" t="s">
        <v>2107</v>
      </c>
      <c r="E250">
        <f t="shared" ca="1" si="6"/>
        <v>37</v>
      </c>
      <c r="F250" s="2">
        <f t="shared" ca="1" si="7"/>
        <v>161.61886757776756</v>
      </c>
    </row>
    <row r="251" spans="1:6" x14ac:dyDescent="0.3">
      <c r="A251" t="s">
        <v>253</v>
      </c>
      <c r="B251" t="s">
        <v>1302</v>
      </c>
      <c r="C251" t="s">
        <v>2106</v>
      </c>
      <c r="D251" t="s">
        <v>2110</v>
      </c>
      <c r="E251">
        <f t="shared" ca="1" si="6"/>
        <v>51</v>
      </c>
      <c r="F251" s="2">
        <f t="shared" ca="1" si="7"/>
        <v>183.62971531865406</v>
      </c>
    </row>
    <row r="252" spans="1:6" x14ac:dyDescent="0.3">
      <c r="A252" t="s">
        <v>254</v>
      </c>
      <c r="B252" t="s">
        <v>1303</v>
      </c>
      <c r="C252" t="s">
        <v>2102</v>
      </c>
      <c r="D252" t="s">
        <v>2110</v>
      </c>
      <c r="E252">
        <f t="shared" ca="1" si="6"/>
        <v>231</v>
      </c>
      <c r="F252" s="2">
        <f t="shared" ca="1" si="7"/>
        <v>181.46019162089118</v>
      </c>
    </row>
    <row r="253" spans="1:6" x14ac:dyDescent="0.3">
      <c r="A253" t="s">
        <v>255</v>
      </c>
      <c r="B253" t="s">
        <v>1304</v>
      </c>
      <c r="C253" t="s">
        <v>2103</v>
      </c>
      <c r="D253" t="s">
        <v>2109</v>
      </c>
      <c r="E253">
        <f t="shared" ca="1" si="6"/>
        <v>197</v>
      </c>
      <c r="F253" s="2">
        <f t="shared" ca="1" si="7"/>
        <v>171.56882582345526</v>
      </c>
    </row>
    <row r="254" spans="1:6" x14ac:dyDescent="0.3">
      <c r="A254" t="s">
        <v>256</v>
      </c>
      <c r="B254" t="s">
        <v>1305</v>
      </c>
      <c r="C254" t="s">
        <v>2104</v>
      </c>
      <c r="D254" t="s">
        <v>2110</v>
      </c>
      <c r="E254">
        <f t="shared" ca="1" si="6"/>
        <v>212</v>
      </c>
      <c r="F254" s="2">
        <f t="shared" ca="1" si="7"/>
        <v>65.498976667965962</v>
      </c>
    </row>
    <row r="255" spans="1:6" x14ac:dyDescent="0.3">
      <c r="A255" t="s">
        <v>257</v>
      </c>
      <c r="B255" t="s">
        <v>1306</v>
      </c>
      <c r="C255" t="s">
        <v>2105</v>
      </c>
      <c r="D255" t="s">
        <v>2107</v>
      </c>
      <c r="E255">
        <f t="shared" ca="1" si="6"/>
        <v>67</v>
      </c>
      <c r="F255" s="2">
        <f t="shared" ca="1" si="7"/>
        <v>216.27230504332732</v>
      </c>
    </row>
    <row r="256" spans="1:6" x14ac:dyDescent="0.3">
      <c r="A256" t="s">
        <v>258</v>
      </c>
      <c r="B256" t="s">
        <v>1307</v>
      </c>
      <c r="C256" t="s">
        <v>2106</v>
      </c>
      <c r="D256" t="s">
        <v>2107</v>
      </c>
      <c r="E256">
        <f t="shared" ca="1" si="6"/>
        <v>156</v>
      </c>
      <c r="F256" s="2">
        <f t="shared" ca="1" si="7"/>
        <v>212.93984405714289</v>
      </c>
    </row>
    <row r="257" spans="1:6" x14ac:dyDescent="0.3">
      <c r="A257" t="s">
        <v>259</v>
      </c>
      <c r="B257" t="s">
        <v>1308</v>
      </c>
      <c r="C257" t="s">
        <v>2102</v>
      </c>
      <c r="D257" t="s">
        <v>2108</v>
      </c>
      <c r="E257">
        <f t="shared" ca="1" si="6"/>
        <v>128</v>
      </c>
      <c r="F257" s="2">
        <f t="shared" ca="1" si="7"/>
        <v>238.97682899123933</v>
      </c>
    </row>
    <row r="258" spans="1:6" x14ac:dyDescent="0.3">
      <c r="A258" t="s">
        <v>260</v>
      </c>
      <c r="B258" t="s">
        <v>1309</v>
      </c>
      <c r="C258" t="s">
        <v>2103</v>
      </c>
      <c r="D258" t="s">
        <v>2107</v>
      </c>
      <c r="E258">
        <f t="shared" ca="1" si="6"/>
        <v>87</v>
      </c>
      <c r="F258" s="2">
        <f t="shared" ca="1" si="7"/>
        <v>303.72301492407809</v>
      </c>
    </row>
    <row r="259" spans="1:6" x14ac:dyDescent="0.3">
      <c r="A259" t="s">
        <v>261</v>
      </c>
      <c r="B259" t="s">
        <v>1310</v>
      </c>
      <c r="C259" t="s">
        <v>2104</v>
      </c>
      <c r="D259" t="s">
        <v>2108</v>
      </c>
      <c r="E259">
        <f t="shared" ref="E259:E322" ca="1" si="8">RANDBETWEEN(5,250)</f>
        <v>10</v>
      </c>
      <c r="F259" s="2">
        <f t="shared" ref="F259:F322" ca="1" si="9">RAND()*(300-5)+23</f>
        <v>309.43160131993926</v>
      </c>
    </row>
    <row r="260" spans="1:6" x14ac:dyDescent="0.3">
      <c r="A260" t="s">
        <v>262</v>
      </c>
      <c r="B260" t="s">
        <v>1311</v>
      </c>
      <c r="C260" t="s">
        <v>2105</v>
      </c>
      <c r="D260" t="s">
        <v>2109</v>
      </c>
      <c r="E260">
        <f t="shared" ca="1" si="8"/>
        <v>72</v>
      </c>
      <c r="F260" s="2">
        <f t="shared" ca="1" si="9"/>
        <v>218.05638082973894</v>
      </c>
    </row>
    <row r="261" spans="1:6" x14ac:dyDescent="0.3">
      <c r="A261" t="s">
        <v>263</v>
      </c>
      <c r="B261" t="s">
        <v>1312</v>
      </c>
      <c r="C261" t="s">
        <v>2106</v>
      </c>
      <c r="D261" t="s">
        <v>2107</v>
      </c>
      <c r="E261">
        <f t="shared" ca="1" si="8"/>
        <v>84</v>
      </c>
      <c r="F261" s="2">
        <f t="shared" ca="1" si="9"/>
        <v>101.82164316327967</v>
      </c>
    </row>
    <row r="262" spans="1:6" x14ac:dyDescent="0.3">
      <c r="A262" t="s">
        <v>264</v>
      </c>
      <c r="B262" t="s">
        <v>1313</v>
      </c>
      <c r="C262" t="s">
        <v>2102</v>
      </c>
      <c r="D262" t="s">
        <v>2110</v>
      </c>
      <c r="E262">
        <f t="shared" ca="1" si="8"/>
        <v>223</v>
      </c>
      <c r="F262" s="2">
        <f t="shared" ca="1" si="9"/>
        <v>238.33596615306959</v>
      </c>
    </row>
    <row r="263" spans="1:6" x14ac:dyDescent="0.3">
      <c r="A263" t="s">
        <v>265</v>
      </c>
      <c r="B263" t="s">
        <v>1314</v>
      </c>
      <c r="C263" t="s">
        <v>2103</v>
      </c>
      <c r="D263" t="s">
        <v>2110</v>
      </c>
      <c r="E263">
        <f t="shared" ca="1" si="8"/>
        <v>68</v>
      </c>
      <c r="F263" s="2">
        <f t="shared" ca="1" si="9"/>
        <v>153.29643052105271</v>
      </c>
    </row>
    <row r="264" spans="1:6" x14ac:dyDescent="0.3">
      <c r="A264" t="s">
        <v>266</v>
      </c>
      <c r="B264" t="s">
        <v>1315</v>
      </c>
      <c r="C264" t="s">
        <v>2104</v>
      </c>
      <c r="D264" t="s">
        <v>2109</v>
      </c>
      <c r="E264">
        <f t="shared" ca="1" si="8"/>
        <v>15</v>
      </c>
      <c r="F264" s="2">
        <f t="shared" ca="1" si="9"/>
        <v>298.15348656605079</v>
      </c>
    </row>
    <row r="265" spans="1:6" x14ac:dyDescent="0.3">
      <c r="A265" t="s">
        <v>267</v>
      </c>
      <c r="B265" t="s">
        <v>1316</v>
      </c>
      <c r="C265" t="s">
        <v>2105</v>
      </c>
      <c r="D265" t="s">
        <v>2110</v>
      </c>
      <c r="E265">
        <f t="shared" ca="1" si="8"/>
        <v>130</v>
      </c>
      <c r="F265" s="2">
        <f t="shared" ca="1" si="9"/>
        <v>129.93608370510088</v>
      </c>
    </row>
    <row r="266" spans="1:6" x14ac:dyDescent="0.3">
      <c r="A266" t="s">
        <v>268</v>
      </c>
      <c r="B266" t="s">
        <v>1317</v>
      </c>
      <c r="C266" t="s">
        <v>2102</v>
      </c>
      <c r="D266" t="s">
        <v>2107</v>
      </c>
      <c r="E266">
        <f t="shared" ca="1" si="8"/>
        <v>172</v>
      </c>
      <c r="F266" s="2">
        <f t="shared" ca="1" si="9"/>
        <v>103.72562912344593</v>
      </c>
    </row>
    <row r="267" spans="1:6" x14ac:dyDescent="0.3">
      <c r="A267" t="s">
        <v>269</v>
      </c>
      <c r="B267" t="s">
        <v>1318</v>
      </c>
      <c r="C267" t="s">
        <v>2103</v>
      </c>
      <c r="D267" t="s">
        <v>2107</v>
      </c>
      <c r="E267">
        <f t="shared" ca="1" si="8"/>
        <v>79</v>
      </c>
      <c r="F267" s="2">
        <f t="shared" ca="1" si="9"/>
        <v>313.10634072937842</v>
      </c>
    </row>
    <row r="268" spans="1:6" x14ac:dyDescent="0.3">
      <c r="A268" t="s">
        <v>270</v>
      </c>
      <c r="B268" t="s">
        <v>1319</v>
      </c>
      <c r="C268" t="s">
        <v>2104</v>
      </c>
      <c r="D268" t="s">
        <v>2108</v>
      </c>
      <c r="E268">
        <f t="shared" ca="1" si="8"/>
        <v>184</v>
      </c>
      <c r="F268" s="2">
        <f t="shared" ca="1" si="9"/>
        <v>283.69984120452182</v>
      </c>
    </row>
    <row r="269" spans="1:6" x14ac:dyDescent="0.3">
      <c r="A269" t="s">
        <v>271</v>
      </c>
      <c r="B269" t="s">
        <v>1320</v>
      </c>
      <c r="C269" t="s">
        <v>2105</v>
      </c>
      <c r="D269" t="s">
        <v>2107</v>
      </c>
      <c r="E269">
        <f t="shared" ca="1" si="8"/>
        <v>29</v>
      </c>
      <c r="F269" s="2">
        <f t="shared" ca="1" si="9"/>
        <v>27.355739523665399</v>
      </c>
    </row>
    <row r="270" spans="1:6" x14ac:dyDescent="0.3">
      <c r="A270" t="s">
        <v>272</v>
      </c>
      <c r="B270" t="s">
        <v>1321</v>
      </c>
      <c r="C270" t="s">
        <v>2106</v>
      </c>
      <c r="D270" t="s">
        <v>2108</v>
      </c>
      <c r="E270">
        <f t="shared" ca="1" si="8"/>
        <v>92</v>
      </c>
      <c r="F270" s="2">
        <f t="shared" ca="1" si="9"/>
        <v>143.59721461589697</v>
      </c>
    </row>
    <row r="271" spans="1:6" x14ac:dyDescent="0.3">
      <c r="A271" t="s">
        <v>273</v>
      </c>
      <c r="B271" t="s">
        <v>1322</v>
      </c>
      <c r="C271" t="s">
        <v>2102</v>
      </c>
      <c r="D271" t="s">
        <v>2109</v>
      </c>
      <c r="E271">
        <f t="shared" ca="1" si="8"/>
        <v>79</v>
      </c>
      <c r="F271" s="2">
        <f t="shared" ca="1" si="9"/>
        <v>273.17968332421242</v>
      </c>
    </row>
    <row r="272" spans="1:6" x14ac:dyDescent="0.3">
      <c r="A272" t="s">
        <v>274</v>
      </c>
      <c r="B272" t="s">
        <v>1323</v>
      </c>
      <c r="C272" t="s">
        <v>2103</v>
      </c>
      <c r="D272" t="s">
        <v>2107</v>
      </c>
      <c r="E272">
        <f t="shared" ca="1" si="8"/>
        <v>127</v>
      </c>
      <c r="F272" s="2">
        <f t="shared" ca="1" si="9"/>
        <v>102.41317186341811</v>
      </c>
    </row>
    <row r="273" spans="1:6" x14ac:dyDescent="0.3">
      <c r="A273" t="s">
        <v>275</v>
      </c>
      <c r="B273" t="s">
        <v>1324</v>
      </c>
      <c r="C273" t="s">
        <v>2104</v>
      </c>
      <c r="D273" t="s">
        <v>2110</v>
      </c>
      <c r="E273">
        <f t="shared" ca="1" si="8"/>
        <v>66</v>
      </c>
      <c r="F273" s="2">
        <f t="shared" ca="1" si="9"/>
        <v>275.23095317484353</v>
      </c>
    </row>
    <row r="274" spans="1:6" x14ac:dyDescent="0.3">
      <c r="A274" t="s">
        <v>276</v>
      </c>
      <c r="B274" t="s">
        <v>1325</v>
      </c>
      <c r="C274" t="s">
        <v>2105</v>
      </c>
      <c r="D274" t="s">
        <v>2110</v>
      </c>
      <c r="E274">
        <f t="shared" ca="1" si="8"/>
        <v>234</v>
      </c>
      <c r="F274" s="2">
        <f t="shared" ca="1" si="9"/>
        <v>166.4460760260076</v>
      </c>
    </row>
    <row r="275" spans="1:6" x14ac:dyDescent="0.3">
      <c r="A275" t="s">
        <v>277</v>
      </c>
      <c r="B275" t="s">
        <v>1326</v>
      </c>
      <c r="C275" t="s">
        <v>2106</v>
      </c>
      <c r="D275" t="s">
        <v>2109</v>
      </c>
      <c r="E275">
        <f t="shared" ca="1" si="8"/>
        <v>138</v>
      </c>
      <c r="F275" s="2">
        <f t="shared" ca="1" si="9"/>
        <v>159.06424091502711</v>
      </c>
    </row>
    <row r="276" spans="1:6" x14ac:dyDescent="0.3">
      <c r="A276" t="s">
        <v>278</v>
      </c>
      <c r="B276" t="s">
        <v>1327</v>
      </c>
      <c r="C276" t="s">
        <v>2102</v>
      </c>
      <c r="D276" t="s">
        <v>2110</v>
      </c>
      <c r="E276">
        <f t="shared" ca="1" si="8"/>
        <v>31</v>
      </c>
      <c r="F276" s="2">
        <f t="shared" ca="1" si="9"/>
        <v>106.91730123467748</v>
      </c>
    </row>
    <row r="277" spans="1:6" x14ac:dyDescent="0.3">
      <c r="A277" t="s">
        <v>279</v>
      </c>
      <c r="B277" t="s">
        <v>1328</v>
      </c>
      <c r="C277" t="s">
        <v>2103</v>
      </c>
      <c r="D277" t="s">
        <v>2107</v>
      </c>
      <c r="E277">
        <f t="shared" ca="1" si="8"/>
        <v>131</v>
      </c>
      <c r="F277" s="2">
        <f t="shared" ca="1" si="9"/>
        <v>131.56037752787248</v>
      </c>
    </row>
    <row r="278" spans="1:6" x14ac:dyDescent="0.3">
      <c r="A278" t="s">
        <v>280</v>
      </c>
      <c r="B278" t="s">
        <v>1329</v>
      </c>
      <c r="C278" t="s">
        <v>2104</v>
      </c>
      <c r="D278" t="s">
        <v>2107</v>
      </c>
      <c r="E278">
        <f t="shared" ca="1" si="8"/>
        <v>60</v>
      </c>
      <c r="F278" s="2">
        <f t="shared" ca="1" si="9"/>
        <v>303.62390968866492</v>
      </c>
    </row>
    <row r="279" spans="1:6" x14ac:dyDescent="0.3">
      <c r="A279" t="s">
        <v>281</v>
      </c>
      <c r="B279" t="s">
        <v>1330</v>
      </c>
      <c r="C279" t="s">
        <v>2105</v>
      </c>
      <c r="D279" t="s">
        <v>2108</v>
      </c>
      <c r="E279">
        <f t="shared" ca="1" si="8"/>
        <v>232</v>
      </c>
      <c r="F279" s="2">
        <f t="shared" ca="1" si="9"/>
        <v>51.732092995137336</v>
      </c>
    </row>
    <row r="280" spans="1:6" x14ac:dyDescent="0.3">
      <c r="A280" t="s">
        <v>282</v>
      </c>
      <c r="B280" t="s">
        <v>1331</v>
      </c>
      <c r="C280" t="s">
        <v>2106</v>
      </c>
      <c r="D280" t="s">
        <v>2107</v>
      </c>
      <c r="E280">
        <f t="shared" ca="1" si="8"/>
        <v>13</v>
      </c>
      <c r="F280" s="2">
        <f t="shared" ca="1" si="9"/>
        <v>291.43325760468235</v>
      </c>
    </row>
    <row r="281" spans="1:6" x14ac:dyDescent="0.3">
      <c r="A281" t="s">
        <v>283</v>
      </c>
      <c r="B281" t="s">
        <v>1332</v>
      </c>
      <c r="C281" t="s">
        <v>2102</v>
      </c>
      <c r="D281" t="s">
        <v>2108</v>
      </c>
      <c r="E281">
        <f t="shared" ca="1" si="8"/>
        <v>50</v>
      </c>
      <c r="F281" s="2">
        <f t="shared" ca="1" si="9"/>
        <v>300.21350762598053</v>
      </c>
    </row>
    <row r="282" spans="1:6" x14ac:dyDescent="0.3">
      <c r="A282" t="s">
        <v>284</v>
      </c>
      <c r="B282" t="s">
        <v>1333</v>
      </c>
      <c r="C282" t="s">
        <v>2103</v>
      </c>
      <c r="D282" t="s">
        <v>2109</v>
      </c>
      <c r="E282">
        <f t="shared" ca="1" si="8"/>
        <v>98</v>
      </c>
      <c r="F282" s="2">
        <f t="shared" ca="1" si="9"/>
        <v>192.31615779053274</v>
      </c>
    </row>
    <row r="283" spans="1:6" x14ac:dyDescent="0.3">
      <c r="A283" t="s">
        <v>285</v>
      </c>
      <c r="B283" t="s">
        <v>1334</v>
      </c>
      <c r="C283" t="s">
        <v>2104</v>
      </c>
      <c r="D283" t="s">
        <v>2107</v>
      </c>
      <c r="E283">
        <f t="shared" ca="1" si="8"/>
        <v>58</v>
      </c>
      <c r="F283" s="2">
        <f t="shared" ca="1" si="9"/>
        <v>144.84846710084543</v>
      </c>
    </row>
    <row r="284" spans="1:6" x14ac:dyDescent="0.3">
      <c r="A284" t="s">
        <v>286</v>
      </c>
      <c r="B284" t="s">
        <v>1335</v>
      </c>
      <c r="C284" t="s">
        <v>2105</v>
      </c>
      <c r="D284" t="s">
        <v>2110</v>
      </c>
      <c r="E284">
        <f t="shared" ca="1" si="8"/>
        <v>207</v>
      </c>
      <c r="F284" s="2">
        <f t="shared" ca="1" si="9"/>
        <v>49.486091139580964</v>
      </c>
    </row>
    <row r="285" spans="1:6" x14ac:dyDescent="0.3">
      <c r="A285" t="s">
        <v>287</v>
      </c>
      <c r="B285" t="s">
        <v>1336</v>
      </c>
      <c r="C285" t="s">
        <v>2106</v>
      </c>
      <c r="D285" t="s">
        <v>2110</v>
      </c>
      <c r="E285">
        <f t="shared" ca="1" si="8"/>
        <v>247</v>
      </c>
      <c r="F285" s="2">
        <f t="shared" ca="1" si="9"/>
        <v>200.30433779433952</v>
      </c>
    </row>
    <row r="286" spans="1:6" x14ac:dyDescent="0.3">
      <c r="A286" t="s">
        <v>288</v>
      </c>
      <c r="B286" t="s">
        <v>1337</v>
      </c>
      <c r="C286" t="s">
        <v>2102</v>
      </c>
      <c r="D286" t="s">
        <v>2109</v>
      </c>
      <c r="E286">
        <f t="shared" ca="1" si="8"/>
        <v>23</v>
      </c>
      <c r="F286" s="2">
        <f t="shared" ca="1" si="9"/>
        <v>89.731043222429165</v>
      </c>
    </row>
    <row r="287" spans="1:6" x14ac:dyDescent="0.3">
      <c r="A287" t="s">
        <v>289</v>
      </c>
      <c r="B287" t="s">
        <v>1338</v>
      </c>
      <c r="C287" t="s">
        <v>2103</v>
      </c>
      <c r="D287" t="s">
        <v>2110</v>
      </c>
      <c r="E287">
        <f t="shared" ca="1" si="8"/>
        <v>212</v>
      </c>
      <c r="F287" s="2">
        <f t="shared" ca="1" si="9"/>
        <v>122.43738959458243</v>
      </c>
    </row>
    <row r="288" spans="1:6" x14ac:dyDescent="0.3">
      <c r="A288" t="s">
        <v>290</v>
      </c>
      <c r="B288" t="s">
        <v>1339</v>
      </c>
      <c r="C288" t="s">
        <v>2104</v>
      </c>
      <c r="D288" t="s">
        <v>2107</v>
      </c>
      <c r="E288">
        <f t="shared" ca="1" si="8"/>
        <v>141</v>
      </c>
      <c r="F288" s="2">
        <f t="shared" ca="1" si="9"/>
        <v>195.90889886958979</v>
      </c>
    </row>
    <row r="289" spans="1:6" x14ac:dyDescent="0.3">
      <c r="A289" t="s">
        <v>291</v>
      </c>
      <c r="B289" t="s">
        <v>1340</v>
      </c>
      <c r="C289" t="s">
        <v>2105</v>
      </c>
      <c r="D289" t="s">
        <v>2107</v>
      </c>
      <c r="E289">
        <f t="shared" ca="1" si="8"/>
        <v>102</v>
      </c>
      <c r="F289" s="2">
        <f t="shared" ca="1" si="9"/>
        <v>214.63476113733665</v>
      </c>
    </row>
    <row r="290" spans="1:6" x14ac:dyDescent="0.3">
      <c r="A290" t="s">
        <v>292</v>
      </c>
      <c r="B290" t="s">
        <v>1341</v>
      </c>
      <c r="C290" t="s">
        <v>2102</v>
      </c>
      <c r="D290" t="s">
        <v>2108</v>
      </c>
      <c r="E290">
        <f t="shared" ca="1" si="8"/>
        <v>163</v>
      </c>
      <c r="F290" s="2">
        <f t="shared" ca="1" si="9"/>
        <v>267.9867701017472</v>
      </c>
    </row>
    <row r="291" spans="1:6" x14ac:dyDescent="0.3">
      <c r="A291" t="s">
        <v>293</v>
      </c>
      <c r="B291" t="s">
        <v>1342</v>
      </c>
      <c r="C291" t="s">
        <v>2103</v>
      </c>
      <c r="D291" t="s">
        <v>2107</v>
      </c>
      <c r="E291">
        <f t="shared" ca="1" si="8"/>
        <v>55</v>
      </c>
      <c r="F291" s="2">
        <f t="shared" ca="1" si="9"/>
        <v>308.01553049553809</v>
      </c>
    </row>
    <row r="292" spans="1:6" x14ac:dyDescent="0.3">
      <c r="A292" t="s">
        <v>294</v>
      </c>
      <c r="B292" t="s">
        <v>1343</v>
      </c>
      <c r="C292" t="s">
        <v>2104</v>
      </c>
      <c r="D292" t="s">
        <v>2108</v>
      </c>
      <c r="E292">
        <f t="shared" ca="1" si="8"/>
        <v>57</v>
      </c>
      <c r="F292" s="2">
        <f t="shared" ca="1" si="9"/>
        <v>160.76107279266179</v>
      </c>
    </row>
    <row r="293" spans="1:6" x14ac:dyDescent="0.3">
      <c r="A293" t="s">
        <v>295</v>
      </c>
      <c r="B293" t="s">
        <v>1344</v>
      </c>
      <c r="C293" t="s">
        <v>2105</v>
      </c>
      <c r="D293" t="s">
        <v>2109</v>
      </c>
      <c r="E293">
        <f t="shared" ca="1" si="8"/>
        <v>157</v>
      </c>
      <c r="F293" s="2">
        <f t="shared" ca="1" si="9"/>
        <v>69.169995893164739</v>
      </c>
    </row>
    <row r="294" spans="1:6" x14ac:dyDescent="0.3">
      <c r="A294" t="s">
        <v>296</v>
      </c>
      <c r="B294" t="s">
        <v>1345</v>
      </c>
      <c r="C294" t="s">
        <v>2106</v>
      </c>
      <c r="D294" t="s">
        <v>2107</v>
      </c>
      <c r="E294">
        <f t="shared" ca="1" si="8"/>
        <v>154</v>
      </c>
      <c r="F294" s="2">
        <f t="shared" ca="1" si="9"/>
        <v>254.70296095990525</v>
      </c>
    </row>
    <row r="295" spans="1:6" x14ac:dyDescent="0.3">
      <c r="A295" t="s">
        <v>297</v>
      </c>
      <c r="B295" t="s">
        <v>1346</v>
      </c>
      <c r="C295" t="s">
        <v>2102</v>
      </c>
      <c r="D295" t="s">
        <v>2110</v>
      </c>
      <c r="E295">
        <f t="shared" ca="1" si="8"/>
        <v>242</v>
      </c>
      <c r="F295" s="2">
        <f t="shared" ca="1" si="9"/>
        <v>68.235740328435014</v>
      </c>
    </row>
    <row r="296" spans="1:6" x14ac:dyDescent="0.3">
      <c r="A296" t="s">
        <v>298</v>
      </c>
      <c r="B296" t="s">
        <v>1347</v>
      </c>
      <c r="C296" t="s">
        <v>2103</v>
      </c>
      <c r="D296" t="s">
        <v>2110</v>
      </c>
      <c r="E296">
        <f t="shared" ca="1" si="8"/>
        <v>36</v>
      </c>
      <c r="F296" s="2">
        <f t="shared" ca="1" si="9"/>
        <v>125.64644108565078</v>
      </c>
    </row>
    <row r="297" spans="1:6" x14ac:dyDescent="0.3">
      <c r="A297" t="s">
        <v>299</v>
      </c>
      <c r="B297" t="s">
        <v>1348</v>
      </c>
      <c r="C297" t="s">
        <v>2104</v>
      </c>
      <c r="D297" t="s">
        <v>2109</v>
      </c>
      <c r="E297">
        <f t="shared" ca="1" si="8"/>
        <v>29</v>
      </c>
      <c r="F297" s="2">
        <f t="shared" ca="1" si="9"/>
        <v>307.08370406391714</v>
      </c>
    </row>
    <row r="298" spans="1:6" x14ac:dyDescent="0.3">
      <c r="A298" t="s">
        <v>300</v>
      </c>
      <c r="B298" t="s">
        <v>1349</v>
      </c>
      <c r="C298" t="s">
        <v>2105</v>
      </c>
      <c r="D298" t="s">
        <v>2110</v>
      </c>
      <c r="E298">
        <f t="shared" ca="1" si="8"/>
        <v>77</v>
      </c>
      <c r="F298" s="2">
        <f t="shared" ca="1" si="9"/>
        <v>74.673762245883864</v>
      </c>
    </row>
    <row r="299" spans="1:6" x14ac:dyDescent="0.3">
      <c r="A299" t="s">
        <v>301</v>
      </c>
      <c r="B299" t="s">
        <v>1350</v>
      </c>
      <c r="C299" t="s">
        <v>2106</v>
      </c>
      <c r="D299" t="s">
        <v>2107</v>
      </c>
      <c r="E299">
        <f t="shared" ca="1" si="8"/>
        <v>198</v>
      </c>
      <c r="F299" s="2">
        <f t="shared" ca="1" si="9"/>
        <v>67.879310668282471</v>
      </c>
    </row>
    <row r="300" spans="1:6" x14ac:dyDescent="0.3">
      <c r="A300" t="s">
        <v>302</v>
      </c>
      <c r="B300" t="s">
        <v>1351</v>
      </c>
      <c r="C300" t="s">
        <v>2102</v>
      </c>
      <c r="D300" t="s">
        <v>2107</v>
      </c>
      <c r="E300">
        <f t="shared" ca="1" si="8"/>
        <v>15</v>
      </c>
      <c r="F300" s="2">
        <f t="shared" ca="1" si="9"/>
        <v>43.335675005788879</v>
      </c>
    </row>
    <row r="301" spans="1:6" x14ac:dyDescent="0.3">
      <c r="A301" t="s">
        <v>303</v>
      </c>
      <c r="B301" t="s">
        <v>1352</v>
      </c>
      <c r="C301" t="s">
        <v>2103</v>
      </c>
      <c r="D301" t="s">
        <v>2108</v>
      </c>
      <c r="E301">
        <f t="shared" ca="1" si="8"/>
        <v>28</v>
      </c>
      <c r="F301" s="2">
        <f t="shared" ca="1" si="9"/>
        <v>106.79262470069787</v>
      </c>
    </row>
    <row r="302" spans="1:6" x14ac:dyDescent="0.3">
      <c r="A302" t="s">
        <v>304</v>
      </c>
      <c r="B302" t="s">
        <v>1353</v>
      </c>
      <c r="C302" t="s">
        <v>2104</v>
      </c>
      <c r="D302" t="s">
        <v>2107</v>
      </c>
      <c r="E302">
        <f t="shared" ca="1" si="8"/>
        <v>247</v>
      </c>
      <c r="F302" s="2">
        <f t="shared" ca="1" si="9"/>
        <v>87.750979976690644</v>
      </c>
    </row>
    <row r="303" spans="1:6" x14ac:dyDescent="0.3">
      <c r="A303" t="s">
        <v>305</v>
      </c>
      <c r="B303" t="s">
        <v>1354</v>
      </c>
      <c r="C303" t="s">
        <v>2105</v>
      </c>
      <c r="D303" t="s">
        <v>2108</v>
      </c>
      <c r="E303">
        <f t="shared" ca="1" si="8"/>
        <v>24</v>
      </c>
      <c r="F303" s="2">
        <f t="shared" ca="1" si="9"/>
        <v>49.389533626981333</v>
      </c>
    </row>
    <row r="304" spans="1:6" x14ac:dyDescent="0.3">
      <c r="A304" t="s">
        <v>306</v>
      </c>
      <c r="B304" t="s">
        <v>1355</v>
      </c>
      <c r="C304" t="s">
        <v>2106</v>
      </c>
      <c r="D304" t="s">
        <v>2109</v>
      </c>
      <c r="E304">
        <f t="shared" ca="1" si="8"/>
        <v>15</v>
      </c>
      <c r="F304" s="2">
        <f t="shared" ca="1" si="9"/>
        <v>248.86566443478185</v>
      </c>
    </row>
    <row r="305" spans="1:6" x14ac:dyDescent="0.3">
      <c r="A305" t="s">
        <v>307</v>
      </c>
      <c r="B305" t="s">
        <v>1356</v>
      </c>
      <c r="C305" t="s">
        <v>2102</v>
      </c>
      <c r="D305" t="s">
        <v>2107</v>
      </c>
      <c r="E305">
        <f t="shared" ca="1" si="8"/>
        <v>240</v>
      </c>
      <c r="F305" s="2">
        <f t="shared" ca="1" si="9"/>
        <v>58.432663802580812</v>
      </c>
    </row>
    <row r="306" spans="1:6" x14ac:dyDescent="0.3">
      <c r="A306" t="s">
        <v>308</v>
      </c>
      <c r="B306" t="s">
        <v>1357</v>
      </c>
      <c r="C306" t="s">
        <v>2103</v>
      </c>
      <c r="D306" t="s">
        <v>2110</v>
      </c>
      <c r="E306">
        <f t="shared" ca="1" si="8"/>
        <v>162</v>
      </c>
      <c r="F306" s="2">
        <f t="shared" ca="1" si="9"/>
        <v>50.299507482008949</v>
      </c>
    </row>
    <row r="307" spans="1:6" x14ac:dyDescent="0.3">
      <c r="A307" t="s">
        <v>309</v>
      </c>
      <c r="B307" t="s">
        <v>1358</v>
      </c>
      <c r="C307" t="s">
        <v>2104</v>
      </c>
      <c r="D307" t="s">
        <v>2110</v>
      </c>
      <c r="E307">
        <f t="shared" ca="1" si="8"/>
        <v>206</v>
      </c>
      <c r="F307" s="2">
        <f t="shared" ca="1" si="9"/>
        <v>199.02314319636599</v>
      </c>
    </row>
    <row r="308" spans="1:6" x14ac:dyDescent="0.3">
      <c r="A308" t="s">
        <v>310</v>
      </c>
      <c r="B308" t="s">
        <v>1359</v>
      </c>
      <c r="C308" t="s">
        <v>2105</v>
      </c>
      <c r="D308" t="s">
        <v>2109</v>
      </c>
      <c r="E308">
        <f t="shared" ca="1" si="8"/>
        <v>29</v>
      </c>
      <c r="F308" s="2">
        <f t="shared" ca="1" si="9"/>
        <v>185.71672229854039</v>
      </c>
    </row>
    <row r="309" spans="1:6" x14ac:dyDescent="0.3">
      <c r="A309" t="s">
        <v>311</v>
      </c>
      <c r="B309" t="s">
        <v>1360</v>
      </c>
      <c r="C309" t="s">
        <v>2106</v>
      </c>
      <c r="D309" t="s">
        <v>2110</v>
      </c>
      <c r="E309">
        <f t="shared" ca="1" si="8"/>
        <v>15</v>
      </c>
      <c r="F309" s="2">
        <f t="shared" ca="1" si="9"/>
        <v>96.872214221055856</v>
      </c>
    </row>
    <row r="310" spans="1:6" x14ac:dyDescent="0.3">
      <c r="A310" t="s">
        <v>312</v>
      </c>
      <c r="B310" t="s">
        <v>1361</v>
      </c>
      <c r="C310" t="s">
        <v>2102</v>
      </c>
      <c r="D310" t="s">
        <v>2107</v>
      </c>
      <c r="E310">
        <f t="shared" ca="1" si="8"/>
        <v>199</v>
      </c>
      <c r="F310" s="2">
        <f t="shared" ca="1" si="9"/>
        <v>235.71906334814992</v>
      </c>
    </row>
    <row r="311" spans="1:6" x14ac:dyDescent="0.3">
      <c r="A311" t="s">
        <v>313</v>
      </c>
      <c r="B311" t="s">
        <v>1362</v>
      </c>
      <c r="C311" t="s">
        <v>2103</v>
      </c>
      <c r="D311" t="s">
        <v>2107</v>
      </c>
      <c r="E311">
        <f t="shared" ca="1" si="8"/>
        <v>73</v>
      </c>
      <c r="F311" s="2">
        <f t="shared" ca="1" si="9"/>
        <v>137.38378005784344</v>
      </c>
    </row>
    <row r="312" spans="1:6" x14ac:dyDescent="0.3">
      <c r="A312" t="s">
        <v>314</v>
      </c>
      <c r="B312" t="s">
        <v>1363</v>
      </c>
      <c r="C312" t="s">
        <v>2104</v>
      </c>
      <c r="D312" t="s">
        <v>2108</v>
      </c>
      <c r="E312">
        <f t="shared" ca="1" si="8"/>
        <v>21</v>
      </c>
      <c r="F312" s="2">
        <f t="shared" ca="1" si="9"/>
        <v>52.675250259203565</v>
      </c>
    </row>
    <row r="313" spans="1:6" x14ac:dyDescent="0.3">
      <c r="A313" t="s">
        <v>315</v>
      </c>
      <c r="B313" t="s">
        <v>1364</v>
      </c>
      <c r="C313" t="s">
        <v>2105</v>
      </c>
      <c r="D313" t="s">
        <v>2107</v>
      </c>
      <c r="E313">
        <f t="shared" ca="1" si="8"/>
        <v>114</v>
      </c>
      <c r="F313" s="2">
        <f t="shared" ca="1" si="9"/>
        <v>67.957248157769186</v>
      </c>
    </row>
    <row r="314" spans="1:6" x14ac:dyDescent="0.3">
      <c r="A314" t="s">
        <v>316</v>
      </c>
      <c r="B314" t="s">
        <v>1365</v>
      </c>
      <c r="C314" t="s">
        <v>2102</v>
      </c>
      <c r="D314" t="s">
        <v>2108</v>
      </c>
      <c r="E314">
        <f t="shared" ca="1" si="8"/>
        <v>110</v>
      </c>
      <c r="F314" s="2">
        <f t="shared" ca="1" si="9"/>
        <v>282.07144948750198</v>
      </c>
    </row>
    <row r="315" spans="1:6" x14ac:dyDescent="0.3">
      <c r="A315" t="s">
        <v>317</v>
      </c>
      <c r="B315" t="s">
        <v>1366</v>
      </c>
      <c r="C315" t="s">
        <v>2103</v>
      </c>
      <c r="D315" t="s">
        <v>2109</v>
      </c>
      <c r="E315">
        <f t="shared" ca="1" si="8"/>
        <v>203</v>
      </c>
      <c r="F315" s="2">
        <f t="shared" ca="1" si="9"/>
        <v>41.070827392629212</v>
      </c>
    </row>
    <row r="316" spans="1:6" x14ac:dyDescent="0.3">
      <c r="A316" t="s">
        <v>318</v>
      </c>
      <c r="B316" t="s">
        <v>1367</v>
      </c>
      <c r="C316" t="s">
        <v>2104</v>
      </c>
      <c r="D316" t="s">
        <v>2107</v>
      </c>
      <c r="E316">
        <f t="shared" ca="1" si="8"/>
        <v>22</v>
      </c>
      <c r="F316" s="2">
        <f t="shared" ca="1" si="9"/>
        <v>188.43548183236697</v>
      </c>
    </row>
    <row r="317" spans="1:6" x14ac:dyDescent="0.3">
      <c r="A317" t="s">
        <v>319</v>
      </c>
      <c r="B317" t="s">
        <v>1368</v>
      </c>
      <c r="C317" t="s">
        <v>2105</v>
      </c>
      <c r="D317" t="s">
        <v>2110</v>
      </c>
      <c r="E317">
        <f t="shared" ca="1" si="8"/>
        <v>172</v>
      </c>
      <c r="F317" s="2">
        <f t="shared" ca="1" si="9"/>
        <v>27.123133495871624</v>
      </c>
    </row>
    <row r="318" spans="1:6" x14ac:dyDescent="0.3">
      <c r="A318" t="s">
        <v>320</v>
      </c>
      <c r="B318" t="s">
        <v>1369</v>
      </c>
      <c r="C318" t="s">
        <v>2106</v>
      </c>
      <c r="D318" t="s">
        <v>2110</v>
      </c>
      <c r="E318">
        <f t="shared" ca="1" si="8"/>
        <v>151</v>
      </c>
      <c r="F318" s="2">
        <f t="shared" ca="1" si="9"/>
        <v>35.301883465414221</v>
      </c>
    </row>
    <row r="319" spans="1:6" x14ac:dyDescent="0.3">
      <c r="A319" t="s">
        <v>321</v>
      </c>
      <c r="B319" t="s">
        <v>1370</v>
      </c>
      <c r="C319" t="s">
        <v>2102</v>
      </c>
      <c r="D319" t="s">
        <v>2109</v>
      </c>
      <c r="E319">
        <f t="shared" ca="1" si="8"/>
        <v>89</v>
      </c>
      <c r="F319" s="2">
        <f t="shared" ca="1" si="9"/>
        <v>216.65822686185911</v>
      </c>
    </row>
    <row r="320" spans="1:6" x14ac:dyDescent="0.3">
      <c r="A320" t="s">
        <v>322</v>
      </c>
      <c r="B320" t="s">
        <v>1371</v>
      </c>
      <c r="C320" t="s">
        <v>2103</v>
      </c>
      <c r="D320" t="s">
        <v>2110</v>
      </c>
      <c r="E320">
        <f t="shared" ca="1" si="8"/>
        <v>20</v>
      </c>
      <c r="F320" s="2">
        <f t="shared" ca="1" si="9"/>
        <v>232.52506986307321</v>
      </c>
    </row>
    <row r="321" spans="1:6" x14ac:dyDescent="0.3">
      <c r="A321" t="s">
        <v>323</v>
      </c>
      <c r="B321" t="s">
        <v>1372</v>
      </c>
      <c r="C321" t="s">
        <v>2104</v>
      </c>
      <c r="D321" t="s">
        <v>2107</v>
      </c>
      <c r="E321">
        <f t="shared" ca="1" si="8"/>
        <v>71</v>
      </c>
      <c r="F321" s="2">
        <f t="shared" ca="1" si="9"/>
        <v>128.16568360148443</v>
      </c>
    </row>
    <row r="322" spans="1:6" x14ac:dyDescent="0.3">
      <c r="A322" t="s">
        <v>324</v>
      </c>
      <c r="B322" t="s">
        <v>1373</v>
      </c>
      <c r="C322" t="s">
        <v>2105</v>
      </c>
      <c r="D322" t="s">
        <v>2107</v>
      </c>
      <c r="E322">
        <f t="shared" ca="1" si="8"/>
        <v>138</v>
      </c>
      <c r="F322" s="2">
        <f t="shared" ca="1" si="9"/>
        <v>288.72254229764252</v>
      </c>
    </row>
    <row r="323" spans="1:6" x14ac:dyDescent="0.3">
      <c r="A323" t="s">
        <v>325</v>
      </c>
      <c r="B323" t="s">
        <v>1374</v>
      </c>
      <c r="C323" t="s">
        <v>2106</v>
      </c>
      <c r="D323" t="s">
        <v>2108</v>
      </c>
      <c r="E323">
        <f t="shared" ref="E323:E386" ca="1" si="10">RANDBETWEEN(5,250)</f>
        <v>162</v>
      </c>
      <c r="F323" s="2">
        <f t="shared" ref="F323:F386" ca="1" si="11">RAND()*(300-5)+23</f>
        <v>283.01514631136138</v>
      </c>
    </row>
    <row r="324" spans="1:6" x14ac:dyDescent="0.3">
      <c r="A324" t="s">
        <v>326</v>
      </c>
      <c r="B324" t="s">
        <v>1375</v>
      </c>
      <c r="C324" t="s">
        <v>2102</v>
      </c>
      <c r="D324" t="s">
        <v>2107</v>
      </c>
      <c r="E324">
        <f t="shared" ca="1" si="10"/>
        <v>150</v>
      </c>
      <c r="F324" s="2">
        <f t="shared" ca="1" si="11"/>
        <v>83.93411188831513</v>
      </c>
    </row>
    <row r="325" spans="1:6" x14ac:dyDescent="0.3">
      <c r="A325" t="s">
        <v>327</v>
      </c>
      <c r="B325" t="s">
        <v>1376</v>
      </c>
      <c r="C325" t="s">
        <v>2103</v>
      </c>
      <c r="D325" t="s">
        <v>2108</v>
      </c>
      <c r="E325">
        <f t="shared" ca="1" si="10"/>
        <v>217</v>
      </c>
      <c r="F325" s="2">
        <f t="shared" ca="1" si="11"/>
        <v>95.249144683585357</v>
      </c>
    </row>
    <row r="326" spans="1:6" x14ac:dyDescent="0.3">
      <c r="A326" t="s">
        <v>328</v>
      </c>
      <c r="B326" t="s">
        <v>1377</v>
      </c>
      <c r="C326" t="s">
        <v>2104</v>
      </c>
      <c r="D326" t="s">
        <v>2109</v>
      </c>
      <c r="E326">
        <f t="shared" ca="1" si="10"/>
        <v>160</v>
      </c>
      <c r="F326" s="2">
        <f t="shared" ca="1" si="11"/>
        <v>264.36610118895965</v>
      </c>
    </row>
    <row r="327" spans="1:6" x14ac:dyDescent="0.3">
      <c r="A327" t="s">
        <v>329</v>
      </c>
      <c r="B327" t="s">
        <v>1378</v>
      </c>
      <c r="C327" t="s">
        <v>2105</v>
      </c>
      <c r="D327" t="s">
        <v>2107</v>
      </c>
      <c r="E327">
        <f t="shared" ca="1" si="10"/>
        <v>117</v>
      </c>
      <c r="F327" s="2">
        <f t="shared" ca="1" si="11"/>
        <v>86.912407924758327</v>
      </c>
    </row>
    <row r="328" spans="1:6" x14ac:dyDescent="0.3">
      <c r="A328" t="s">
        <v>330</v>
      </c>
      <c r="B328" t="s">
        <v>1379</v>
      </c>
      <c r="C328" t="s">
        <v>2106</v>
      </c>
      <c r="D328" t="s">
        <v>2110</v>
      </c>
      <c r="E328">
        <f t="shared" ca="1" si="10"/>
        <v>10</v>
      </c>
      <c r="F328" s="2">
        <f t="shared" ca="1" si="11"/>
        <v>124.15467144180025</v>
      </c>
    </row>
    <row r="329" spans="1:6" x14ac:dyDescent="0.3">
      <c r="A329" t="s">
        <v>331</v>
      </c>
      <c r="B329" t="s">
        <v>1380</v>
      </c>
      <c r="C329" t="s">
        <v>2102</v>
      </c>
      <c r="D329" t="s">
        <v>2110</v>
      </c>
      <c r="E329">
        <f t="shared" ca="1" si="10"/>
        <v>190</v>
      </c>
      <c r="F329" s="2">
        <f t="shared" ca="1" si="11"/>
        <v>50.111219784723396</v>
      </c>
    </row>
    <row r="330" spans="1:6" x14ac:dyDescent="0.3">
      <c r="A330" t="s">
        <v>332</v>
      </c>
      <c r="B330" t="s">
        <v>1381</v>
      </c>
      <c r="C330" t="s">
        <v>2103</v>
      </c>
      <c r="D330" t="s">
        <v>2109</v>
      </c>
      <c r="E330">
        <f t="shared" ca="1" si="10"/>
        <v>41</v>
      </c>
      <c r="F330" s="2">
        <f t="shared" ca="1" si="11"/>
        <v>171.82088432822343</v>
      </c>
    </row>
    <row r="331" spans="1:6" x14ac:dyDescent="0.3">
      <c r="A331" t="s">
        <v>333</v>
      </c>
      <c r="B331" t="s">
        <v>1382</v>
      </c>
      <c r="C331" t="s">
        <v>2104</v>
      </c>
      <c r="D331" t="s">
        <v>2110</v>
      </c>
      <c r="E331">
        <f t="shared" ca="1" si="10"/>
        <v>61</v>
      </c>
      <c r="F331" s="2">
        <f t="shared" ca="1" si="11"/>
        <v>102.09929914283522</v>
      </c>
    </row>
    <row r="332" spans="1:6" x14ac:dyDescent="0.3">
      <c r="A332" t="s">
        <v>334</v>
      </c>
      <c r="B332" t="s">
        <v>1383</v>
      </c>
      <c r="C332" t="s">
        <v>2105</v>
      </c>
      <c r="D332" t="s">
        <v>2107</v>
      </c>
      <c r="E332">
        <f t="shared" ca="1" si="10"/>
        <v>22</v>
      </c>
      <c r="F332" s="2">
        <f t="shared" ca="1" si="11"/>
        <v>82.007522453895561</v>
      </c>
    </row>
    <row r="333" spans="1:6" x14ac:dyDescent="0.3">
      <c r="A333" t="s">
        <v>335</v>
      </c>
      <c r="B333" t="s">
        <v>1384</v>
      </c>
      <c r="C333" t="s">
        <v>2106</v>
      </c>
      <c r="D333" t="s">
        <v>2107</v>
      </c>
      <c r="E333">
        <f t="shared" ca="1" si="10"/>
        <v>68</v>
      </c>
      <c r="F333" s="2">
        <f t="shared" ca="1" si="11"/>
        <v>292.77443059016099</v>
      </c>
    </row>
    <row r="334" spans="1:6" x14ac:dyDescent="0.3">
      <c r="A334" t="s">
        <v>336</v>
      </c>
      <c r="B334" t="s">
        <v>1385</v>
      </c>
      <c r="C334" t="s">
        <v>2102</v>
      </c>
      <c r="D334" t="s">
        <v>2108</v>
      </c>
      <c r="E334">
        <f t="shared" ca="1" si="10"/>
        <v>186</v>
      </c>
      <c r="F334" s="2">
        <f t="shared" ca="1" si="11"/>
        <v>192.69073421074293</v>
      </c>
    </row>
    <row r="335" spans="1:6" x14ac:dyDescent="0.3">
      <c r="A335" t="s">
        <v>337</v>
      </c>
      <c r="B335" t="s">
        <v>1386</v>
      </c>
      <c r="C335" t="s">
        <v>2103</v>
      </c>
      <c r="D335" t="s">
        <v>2107</v>
      </c>
      <c r="E335">
        <f t="shared" ca="1" si="10"/>
        <v>122</v>
      </c>
      <c r="F335" s="2">
        <f t="shared" ca="1" si="11"/>
        <v>63.890084282683333</v>
      </c>
    </row>
    <row r="336" spans="1:6" x14ac:dyDescent="0.3">
      <c r="A336" t="s">
        <v>338</v>
      </c>
      <c r="B336" t="s">
        <v>1387</v>
      </c>
      <c r="C336" t="s">
        <v>2104</v>
      </c>
      <c r="D336" t="s">
        <v>2108</v>
      </c>
      <c r="E336">
        <f t="shared" ca="1" si="10"/>
        <v>173</v>
      </c>
      <c r="F336" s="2">
        <f t="shared" ca="1" si="11"/>
        <v>89.209014179134854</v>
      </c>
    </row>
    <row r="337" spans="1:6" x14ac:dyDescent="0.3">
      <c r="A337" t="s">
        <v>339</v>
      </c>
      <c r="B337" t="s">
        <v>1388</v>
      </c>
      <c r="C337" t="s">
        <v>2105</v>
      </c>
      <c r="D337" t="s">
        <v>2109</v>
      </c>
      <c r="E337">
        <f t="shared" ca="1" si="10"/>
        <v>108</v>
      </c>
      <c r="F337" s="2">
        <f t="shared" ca="1" si="11"/>
        <v>256.0019018789198</v>
      </c>
    </row>
    <row r="338" spans="1:6" x14ac:dyDescent="0.3">
      <c r="A338" t="s">
        <v>340</v>
      </c>
      <c r="B338" t="s">
        <v>1389</v>
      </c>
      <c r="C338" t="s">
        <v>2102</v>
      </c>
      <c r="D338" t="s">
        <v>2107</v>
      </c>
      <c r="E338">
        <f t="shared" ca="1" si="10"/>
        <v>247</v>
      </c>
      <c r="F338" s="2">
        <f t="shared" ca="1" si="11"/>
        <v>213.71033526426584</v>
      </c>
    </row>
    <row r="339" spans="1:6" x14ac:dyDescent="0.3">
      <c r="A339" t="s">
        <v>341</v>
      </c>
      <c r="B339" t="s">
        <v>1390</v>
      </c>
      <c r="C339" t="s">
        <v>2103</v>
      </c>
      <c r="D339" t="s">
        <v>2110</v>
      </c>
      <c r="E339">
        <f t="shared" ca="1" si="10"/>
        <v>77</v>
      </c>
      <c r="F339" s="2">
        <f t="shared" ca="1" si="11"/>
        <v>237.3384238010517</v>
      </c>
    </row>
    <row r="340" spans="1:6" x14ac:dyDescent="0.3">
      <c r="A340" t="s">
        <v>342</v>
      </c>
      <c r="B340" t="s">
        <v>1391</v>
      </c>
      <c r="C340" t="s">
        <v>2104</v>
      </c>
      <c r="D340" t="s">
        <v>2110</v>
      </c>
      <c r="E340">
        <f t="shared" ca="1" si="10"/>
        <v>92</v>
      </c>
      <c r="F340" s="2">
        <f t="shared" ca="1" si="11"/>
        <v>83.034094001668521</v>
      </c>
    </row>
    <row r="341" spans="1:6" x14ac:dyDescent="0.3">
      <c r="A341" t="s">
        <v>343</v>
      </c>
      <c r="B341" t="s">
        <v>1392</v>
      </c>
      <c r="C341" t="s">
        <v>2105</v>
      </c>
      <c r="D341" t="s">
        <v>2109</v>
      </c>
      <c r="E341">
        <f t="shared" ca="1" si="10"/>
        <v>11</v>
      </c>
      <c r="F341" s="2">
        <f t="shared" ca="1" si="11"/>
        <v>232.73824399928162</v>
      </c>
    </row>
    <row r="342" spans="1:6" x14ac:dyDescent="0.3">
      <c r="A342" t="s">
        <v>344</v>
      </c>
      <c r="B342" t="s">
        <v>1393</v>
      </c>
      <c r="C342" t="s">
        <v>2106</v>
      </c>
      <c r="D342" t="s">
        <v>2110</v>
      </c>
      <c r="E342">
        <f t="shared" ca="1" si="10"/>
        <v>22</v>
      </c>
      <c r="F342" s="2">
        <f t="shared" ca="1" si="11"/>
        <v>51.009656057150352</v>
      </c>
    </row>
    <row r="343" spans="1:6" x14ac:dyDescent="0.3">
      <c r="A343" t="s">
        <v>345</v>
      </c>
      <c r="B343" t="s">
        <v>1394</v>
      </c>
      <c r="C343" t="s">
        <v>2102</v>
      </c>
      <c r="D343" t="s">
        <v>2107</v>
      </c>
      <c r="E343">
        <f t="shared" ca="1" si="10"/>
        <v>187</v>
      </c>
      <c r="F343" s="2">
        <f t="shared" ca="1" si="11"/>
        <v>269.4081142143034</v>
      </c>
    </row>
    <row r="344" spans="1:6" x14ac:dyDescent="0.3">
      <c r="A344" t="s">
        <v>346</v>
      </c>
      <c r="B344" t="s">
        <v>1395</v>
      </c>
      <c r="C344" t="s">
        <v>2103</v>
      </c>
      <c r="D344" t="s">
        <v>2107</v>
      </c>
      <c r="E344">
        <f t="shared" ca="1" si="10"/>
        <v>111</v>
      </c>
      <c r="F344" s="2">
        <f t="shared" ca="1" si="11"/>
        <v>279.07130300656956</v>
      </c>
    </row>
    <row r="345" spans="1:6" x14ac:dyDescent="0.3">
      <c r="A345" t="s">
        <v>347</v>
      </c>
      <c r="B345" t="s">
        <v>1396</v>
      </c>
      <c r="C345" t="s">
        <v>2104</v>
      </c>
      <c r="D345" t="s">
        <v>2108</v>
      </c>
      <c r="E345">
        <f t="shared" ca="1" si="10"/>
        <v>62</v>
      </c>
      <c r="F345" s="2">
        <f t="shared" ca="1" si="11"/>
        <v>303.34321782687795</v>
      </c>
    </row>
    <row r="346" spans="1:6" x14ac:dyDescent="0.3">
      <c r="A346" t="s">
        <v>348</v>
      </c>
      <c r="B346" t="s">
        <v>1397</v>
      </c>
      <c r="C346" t="s">
        <v>2105</v>
      </c>
      <c r="D346" t="s">
        <v>2107</v>
      </c>
      <c r="E346">
        <f t="shared" ca="1" si="10"/>
        <v>41</v>
      </c>
      <c r="F346" s="2">
        <f t="shared" ca="1" si="11"/>
        <v>228.93999531555747</v>
      </c>
    </row>
    <row r="347" spans="1:6" x14ac:dyDescent="0.3">
      <c r="A347" t="s">
        <v>349</v>
      </c>
      <c r="B347" t="s">
        <v>1398</v>
      </c>
      <c r="C347" t="s">
        <v>2106</v>
      </c>
      <c r="D347" t="s">
        <v>2108</v>
      </c>
      <c r="E347">
        <f t="shared" ca="1" si="10"/>
        <v>232</v>
      </c>
      <c r="F347" s="2">
        <f t="shared" ca="1" si="11"/>
        <v>259.27214073843959</v>
      </c>
    </row>
    <row r="348" spans="1:6" x14ac:dyDescent="0.3">
      <c r="A348" t="s">
        <v>350</v>
      </c>
      <c r="B348" t="s">
        <v>1399</v>
      </c>
      <c r="C348" t="s">
        <v>2102</v>
      </c>
      <c r="D348" t="s">
        <v>2109</v>
      </c>
      <c r="E348">
        <f t="shared" ca="1" si="10"/>
        <v>134</v>
      </c>
      <c r="F348" s="2">
        <f t="shared" ca="1" si="11"/>
        <v>58.870477881988172</v>
      </c>
    </row>
    <row r="349" spans="1:6" x14ac:dyDescent="0.3">
      <c r="A349" t="s">
        <v>351</v>
      </c>
      <c r="B349" t="s">
        <v>1400</v>
      </c>
      <c r="C349" t="s">
        <v>2103</v>
      </c>
      <c r="D349" t="s">
        <v>2107</v>
      </c>
      <c r="E349">
        <f t="shared" ca="1" si="10"/>
        <v>122</v>
      </c>
      <c r="F349" s="2">
        <f t="shared" ca="1" si="11"/>
        <v>311.60168144437705</v>
      </c>
    </row>
    <row r="350" spans="1:6" x14ac:dyDescent="0.3">
      <c r="A350" t="s">
        <v>352</v>
      </c>
      <c r="B350" t="s">
        <v>1401</v>
      </c>
      <c r="C350" t="s">
        <v>2104</v>
      </c>
      <c r="D350" t="s">
        <v>2110</v>
      </c>
      <c r="E350">
        <f t="shared" ca="1" si="10"/>
        <v>65</v>
      </c>
      <c r="F350" s="2">
        <f t="shared" ca="1" si="11"/>
        <v>208.13674045214336</v>
      </c>
    </row>
    <row r="351" spans="1:6" x14ac:dyDescent="0.3">
      <c r="A351" t="s">
        <v>353</v>
      </c>
      <c r="B351" t="s">
        <v>1402</v>
      </c>
      <c r="C351" t="s">
        <v>2105</v>
      </c>
      <c r="D351" t="s">
        <v>2110</v>
      </c>
      <c r="E351">
        <f t="shared" ca="1" si="10"/>
        <v>181</v>
      </c>
      <c r="F351" s="2">
        <f t="shared" ca="1" si="11"/>
        <v>140.8047599719655</v>
      </c>
    </row>
    <row r="352" spans="1:6" x14ac:dyDescent="0.3">
      <c r="A352" t="s">
        <v>354</v>
      </c>
      <c r="B352" t="s">
        <v>1403</v>
      </c>
      <c r="C352" t="s">
        <v>2106</v>
      </c>
      <c r="D352" t="s">
        <v>2109</v>
      </c>
      <c r="E352">
        <f t="shared" ca="1" si="10"/>
        <v>140</v>
      </c>
      <c r="F352" s="2">
        <f t="shared" ca="1" si="11"/>
        <v>272.12961936045332</v>
      </c>
    </row>
    <row r="353" spans="1:6" x14ac:dyDescent="0.3">
      <c r="A353" t="s">
        <v>355</v>
      </c>
      <c r="B353" t="s">
        <v>1404</v>
      </c>
      <c r="C353" t="s">
        <v>2102</v>
      </c>
      <c r="D353" t="s">
        <v>2110</v>
      </c>
      <c r="E353">
        <f t="shared" ca="1" si="10"/>
        <v>157</v>
      </c>
      <c r="F353" s="2">
        <f t="shared" ca="1" si="11"/>
        <v>101.76162913027966</v>
      </c>
    </row>
    <row r="354" spans="1:6" x14ac:dyDescent="0.3">
      <c r="A354" t="s">
        <v>356</v>
      </c>
      <c r="B354" t="s">
        <v>1405</v>
      </c>
      <c r="C354" t="s">
        <v>2103</v>
      </c>
      <c r="D354" t="s">
        <v>2107</v>
      </c>
      <c r="E354">
        <f t="shared" ca="1" si="10"/>
        <v>97</v>
      </c>
      <c r="F354" s="2">
        <f t="shared" ca="1" si="11"/>
        <v>122.76172633824724</v>
      </c>
    </row>
    <row r="355" spans="1:6" x14ac:dyDescent="0.3">
      <c r="A355" t="s">
        <v>357</v>
      </c>
      <c r="B355" t="s">
        <v>1406</v>
      </c>
      <c r="C355" t="s">
        <v>2104</v>
      </c>
      <c r="D355" t="s">
        <v>2107</v>
      </c>
      <c r="E355">
        <f t="shared" ca="1" si="10"/>
        <v>245</v>
      </c>
      <c r="F355" s="2">
        <f t="shared" ca="1" si="11"/>
        <v>291.66051374340799</v>
      </c>
    </row>
    <row r="356" spans="1:6" x14ac:dyDescent="0.3">
      <c r="A356" t="s">
        <v>358</v>
      </c>
      <c r="B356" t="s">
        <v>1407</v>
      </c>
      <c r="C356" t="s">
        <v>2105</v>
      </c>
      <c r="D356" t="s">
        <v>2108</v>
      </c>
      <c r="E356">
        <f t="shared" ca="1" si="10"/>
        <v>160</v>
      </c>
      <c r="F356" s="2">
        <f t="shared" ca="1" si="11"/>
        <v>228.58423347966439</v>
      </c>
    </row>
    <row r="357" spans="1:6" x14ac:dyDescent="0.3">
      <c r="A357" t="s">
        <v>359</v>
      </c>
      <c r="B357" t="s">
        <v>1408</v>
      </c>
      <c r="C357" t="s">
        <v>2106</v>
      </c>
      <c r="D357" t="s">
        <v>2107</v>
      </c>
      <c r="E357">
        <f t="shared" ca="1" si="10"/>
        <v>10</v>
      </c>
      <c r="F357" s="2">
        <f t="shared" ca="1" si="11"/>
        <v>40.260288131442273</v>
      </c>
    </row>
    <row r="358" spans="1:6" x14ac:dyDescent="0.3">
      <c r="A358" t="s">
        <v>360</v>
      </c>
      <c r="B358" t="s">
        <v>1409</v>
      </c>
      <c r="C358" t="s">
        <v>2102</v>
      </c>
      <c r="D358" t="s">
        <v>2108</v>
      </c>
      <c r="E358">
        <f t="shared" ca="1" si="10"/>
        <v>215</v>
      </c>
      <c r="F358" s="2">
        <f t="shared" ca="1" si="11"/>
        <v>139.2303778858213</v>
      </c>
    </row>
    <row r="359" spans="1:6" x14ac:dyDescent="0.3">
      <c r="A359" t="s">
        <v>361</v>
      </c>
      <c r="B359" t="s">
        <v>1410</v>
      </c>
      <c r="C359" t="s">
        <v>2103</v>
      </c>
      <c r="D359" t="s">
        <v>2109</v>
      </c>
      <c r="E359">
        <f t="shared" ca="1" si="10"/>
        <v>177</v>
      </c>
      <c r="F359" s="2">
        <f t="shared" ca="1" si="11"/>
        <v>104.0308706259853</v>
      </c>
    </row>
    <row r="360" spans="1:6" x14ac:dyDescent="0.3">
      <c r="A360" t="s">
        <v>362</v>
      </c>
      <c r="B360" t="s">
        <v>1411</v>
      </c>
      <c r="C360" t="s">
        <v>2104</v>
      </c>
      <c r="D360" t="s">
        <v>2107</v>
      </c>
      <c r="E360">
        <f t="shared" ca="1" si="10"/>
        <v>22</v>
      </c>
      <c r="F360" s="2">
        <f t="shared" ca="1" si="11"/>
        <v>182.07241916443829</v>
      </c>
    </row>
    <row r="361" spans="1:6" x14ac:dyDescent="0.3">
      <c r="A361" t="s">
        <v>363</v>
      </c>
      <c r="B361" t="s">
        <v>1412</v>
      </c>
      <c r="C361" t="s">
        <v>2105</v>
      </c>
      <c r="D361" t="s">
        <v>2110</v>
      </c>
      <c r="E361">
        <f t="shared" ca="1" si="10"/>
        <v>21</v>
      </c>
      <c r="F361" s="2">
        <f t="shared" ca="1" si="11"/>
        <v>81.635498225282873</v>
      </c>
    </row>
    <row r="362" spans="1:6" x14ac:dyDescent="0.3">
      <c r="A362" t="s">
        <v>364</v>
      </c>
      <c r="B362" t="s">
        <v>1413</v>
      </c>
      <c r="C362" t="s">
        <v>2102</v>
      </c>
      <c r="D362" t="s">
        <v>2110</v>
      </c>
      <c r="E362">
        <f t="shared" ca="1" si="10"/>
        <v>51</v>
      </c>
      <c r="F362" s="2">
        <f t="shared" ca="1" si="11"/>
        <v>168.89083757646108</v>
      </c>
    </row>
    <row r="363" spans="1:6" x14ac:dyDescent="0.3">
      <c r="A363" t="s">
        <v>365</v>
      </c>
      <c r="B363" t="s">
        <v>1414</v>
      </c>
      <c r="C363" t="s">
        <v>2103</v>
      </c>
      <c r="D363" t="s">
        <v>2109</v>
      </c>
      <c r="E363">
        <f t="shared" ca="1" si="10"/>
        <v>149</v>
      </c>
      <c r="F363" s="2">
        <f t="shared" ca="1" si="11"/>
        <v>210.07826427228366</v>
      </c>
    </row>
    <row r="364" spans="1:6" x14ac:dyDescent="0.3">
      <c r="A364" t="s">
        <v>366</v>
      </c>
      <c r="B364" t="s">
        <v>1415</v>
      </c>
      <c r="C364" t="s">
        <v>2104</v>
      </c>
      <c r="D364" t="s">
        <v>2110</v>
      </c>
      <c r="E364">
        <f t="shared" ca="1" si="10"/>
        <v>245</v>
      </c>
      <c r="F364" s="2">
        <f t="shared" ca="1" si="11"/>
        <v>195.96859892077697</v>
      </c>
    </row>
    <row r="365" spans="1:6" x14ac:dyDescent="0.3">
      <c r="A365" t="s">
        <v>367</v>
      </c>
      <c r="B365" t="s">
        <v>1416</v>
      </c>
      <c r="C365" t="s">
        <v>2105</v>
      </c>
      <c r="D365" t="s">
        <v>2107</v>
      </c>
      <c r="E365">
        <f t="shared" ca="1" si="10"/>
        <v>55</v>
      </c>
      <c r="F365" s="2">
        <f t="shared" ca="1" si="11"/>
        <v>179.57529151684469</v>
      </c>
    </row>
    <row r="366" spans="1:6" x14ac:dyDescent="0.3">
      <c r="A366" t="s">
        <v>368</v>
      </c>
      <c r="B366" t="s">
        <v>1417</v>
      </c>
      <c r="C366" t="s">
        <v>2106</v>
      </c>
      <c r="D366" t="s">
        <v>2107</v>
      </c>
      <c r="E366">
        <f t="shared" ca="1" si="10"/>
        <v>153</v>
      </c>
      <c r="F366" s="2">
        <f t="shared" ca="1" si="11"/>
        <v>217.13015617034475</v>
      </c>
    </row>
    <row r="367" spans="1:6" x14ac:dyDescent="0.3">
      <c r="A367" t="s">
        <v>369</v>
      </c>
      <c r="B367" t="s">
        <v>1418</v>
      </c>
      <c r="C367" t="s">
        <v>2102</v>
      </c>
      <c r="D367" t="s">
        <v>2108</v>
      </c>
      <c r="E367">
        <f t="shared" ca="1" si="10"/>
        <v>32</v>
      </c>
      <c r="F367" s="2">
        <f t="shared" ca="1" si="11"/>
        <v>228.17067359153131</v>
      </c>
    </row>
    <row r="368" spans="1:6" x14ac:dyDescent="0.3">
      <c r="A368" t="s">
        <v>370</v>
      </c>
      <c r="B368" t="s">
        <v>1419</v>
      </c>
      <c r="C368" t="s">
        <v>2103</v>
      </c>
      <c r="D368" t="s">
        <v>2107</v>
      </c>
      <c r="E368">
        <f t="shared" ca="1" si="10"/>
        <v>88</v>
      </c>
      <c r="F368" s="2">
        <f t="shared" ca="1" si="11"/>
        <v>293.21698658891228</v>
      </c>
    </row>
    <row r="369" spans="1:6" x14ac:dyDescent="0.3">
      <c r="A369" t="s">
        <v>371</v>
      </c>
      <c r="B369" t="s">
        <v>1420</v>
      </c>
      <c r="C369" t="s">
        <v>2104</v>
      </c>
      <c r="D369" t="s">
        <v>2108</v>
      </c>
      <c r="E369">
        <f t="shared" ca="1" si="10"/>
        <v>166</v>
      </c>
      <c r="F369" s="2">
        <f t="shared" ca="1" si="11"/>
        <v>287.7395159425289</v>
      </c>
    </row>
    <row r="370" spans="1:6" x14ac:dyDescent="0.3">
      <c r="A370" t="s">
        <v>372</v>
      </c>
      <c r="B370" t="s">
        <v>1421</v>
      </c>
      <c r="C370" t="s">
        <v>2105</v>
      </c>
      <c r="D370" t="s">
        <v>2109</v>
      </c>
      <c r="E370">
        <f t="shared" ca="1" si="10"/>
        <v>113</v>
      </c>
      <c r="F370" s="2">
        <f t="shared" ca="1" si="11"/>
        <v>260.57972801892981</v>
      </c>
    </row>
    <row r="371" spans="1:6" x14ac:dyDescent="0.3">
      <c r="A371" t="s">
        <v>373</v>
      </c>
      <c r="B371" t="s">
        <v>1422</v>
      </c>
      <c r="C371" t="s">
        <v>2106</v>
      </c>
      <c r="D371" t="s">
        <v>2107</v>
      </c>
      <c r="E371">
        <f t="shared" ca="1" si="10"/>
        <v>158</v>
      </c>
      <c r="F371" s="2">
        <f t="shared" ca="1" si="11"/>
        <v>309.34075910013809</v>
      </c>
    </row>
    <row r="372" spans="1:6" x14ac:dyDescent="0.3">
      <c r="A372" t="s">
        <v>374</v>
      </c>
      <c r="B372" t="s">
        <v>1423</v>
      </c>
      <c r="C372" t="s">
        <v>2102</v>
      </c>
      <c r="D372" t="s">
        <v>2110</v>
      </c>
      <c r="E372">
        <f t="shared" ca="1" si="10"/>
        <v>211</v>
      </c>
      <c r="F372" s="2">
        <f t="shared" ca="1" si="11"/>
        <v>238.96012638265668</v>
      </c>
    </row>
    <row r="373" spans="1:6" x14ac:dyDescent="0.3">
      <c r="A373" t="s">
        <v>375</v>
      </c>
      <c r="B373" t="s">
        <v>1424</v>
      </c>
      <c r="C373" t="s">
        <v>2103</v>
      </c>
      <c r="D373" t="s">
        <v>2110</v>
      </c>
      <c r="E373">
        <f t="shared" ca="1" si="10"/>
        <v>9</v>
      </c>
      <c r="F373" s="2">
        <f t="shared" ca="1" si="11"/>
        <v>90.99672477881785</v>
      </c>
    </row>
    <row r="374" spans="1:6" x14ac:dyDescent="0.3">
      <c r="A374" t="s">
        <v>376</v>
      </c>
      <c r="B374" t="s">
        <v>1425</v>
      </c>
      <c r="C374" t="s">
        <v>2104</v>
      </c>
      <c r="D374" t="s">
        <v>2109</v>
      </c>
      <c r="E374">
        <f t="shared" ca="1" si="10"/>
        <v>154</v>
      </c>
      <c r="F374" s="2">
        <f t="shared" ca="1" si="11"/>
        <v>80.287343515319776</v>
      </c>
    </row>
    <row r="375" spans="1:6" x14ac:dyDescent="0.3">
      <c r="A375" t="s">
        <v>377</v>
      </c>
      <c r="B375" t="s">
        <v>1426</v>
      </c>
      <c r="C375" t="s">
        <v>2105</v>
      </c>
      <c r="D375" t="s">
        <v>2110</v>
      </c>
      <c r="E375">
        <f t="shared" ca="1" si="10"/>
        <v>138</v>
      </c>
      <c r="F375" s="2">
        <f t="shared" ca="1" si="11"/>
        <v>75.490487759887799</v>
      </c>
    </row>
    <row r="376" spans="1:6" x14ac:dyDescent="0.3">
      <c r="A376" t="s">
        <v>378</v>
      </c>
      <c r="B376" t="s">
        <v>1427</v>
      </c>
      <c r="C376" t="s">
        <v>2106</v>
      </c>
      <c r="D376" t="s">
        <v>2107</v>
      </c>
      <c r="E376">
        <f t="shared" ca="1" si="10"/>
        <v>56</v>
      </c>
      <c r="F376" s="2">
        <f t="shared" ca="1" si="11"/>
        <v>160.04357336956451</v>
      </c>
    </row>
    <row r="377" spans="1:6" x14ac:dyDescent="0.3">
      <c r="A377" t="s">
        <v>379</v>
      </c>
      <c r="B377" t="s">
        <v>1428</v>
      </c>
      <c r="C377" t="s">
        <v>2102</v>
      </c>
      <c r="D377" t="s">
        <v>2107</v>
      </c>
      <c r="E377">
        <f t="shared" ca="1" si="10"/>
        <v>151</v>
      </c>
      <c r="F377" s="2">
        <f t="shared" ca="1" si="11"/>
        <v>270.69505002386325</v>
      </c>
    </row>
    <row r="378" spans="1:6" x14ac:dyDescent="0.3">
      <c r="A378" t="s">
        <v>380</v>
      </c>
      <c r="B378" t="s">
        <v>1429</v>
      </c>
      <c r="C378" t="s">
        <v>2103</v>
      </c>
      <c r="D378" t="s">
        <v>2108</v>
      </c>
      <c r="E378">
        <f t="shared" ca="1" si="10"/>
        <v>73</v>
      </c>
      <c r="F378" s="2">
        <f t="shared" ca="1" si="11"/>
        <v>196.1478967776134</v>
      </c>
    </row>
    <row r="379" spans="1:6" x14ac:dyDescent="0.3">
      <c r="A379" t="s">
        <v>381</v>
      </c>
      <c r="B379" t="s">
        <v>1430</v>
      </c>
      <c r="C379" t="s">
        <v>2104</v>
      </c>
      <c r="D379" t="s">
        <v>2107</v>
      </c>
      <c r="E379">
        <f t="shared" ca="1" si="10"/>
        <v>112</v>
      </c>
      <c r="F379" s="2">
        <f t="shared" ca="1" si="11"/>
        <v>131.60696707548445</v>
      </c>
    </row>
    <row r="380" spans="1:6" x14ac:dyDescent="0.3">
      <c r="A380" t="s">
        <v>382</v>
      </c>
      <c r="B380" t="s">
        <v>1431</v>
      </c>
      <c r="C380" t="s">
        <v>2105</v>
      </c>
      <c r="D380" t="s">
        <v>2108</v>
      </c>
      <c r="E380">
        <f t="shared" ca="1" si="10"/>
        <v>165</v>
      </c>
      <c r="F380" s="2">
        <f t="shared" ca="1" si="11"/>
        <v>101.82473464309901</v>
      </c>
    </row>
    <row r="381" spans="1:6" x14ac:dyDescent="0.3">
      <c r="A381" t="s">
        <v>383</v>
      </c>
      <c r="B381" t="s">
        <v>1432</v>
      </c>
      <c r="C381" t="s">
        <v>2106</v>
      </c>
      <c r="D381" t="s">
        <v>2109</v>
      </c>
      <c r="E381">
        <f t="shared" ca="1" si="10"/>
        <v>212</v>
      </c>
      <c r="F381" s="2">
        <f t="shared" ca="1" si="11"/>
        <v>46.496313398190999</v>
      </c>
    </row>
    <row r="382" spans="1:6" x14ac:dyDescent="0.3">
      <c r="A382" t="s">
        <v>384</v>
      </c>
      <c r="B382" t="s">
        <v>1433</v>
      </c>
      <c r="C382" t="s">
        <v>2102</v>
      </c>
      <c r="D382" t="s">
        <v>2107</v>
      </c>
      <c r="E382">
        <f t="shared" ca="1" si="10"/>
        <v>48</v>
      </c>
      <c r="F382" s="2">
        <f t="shared" ca="1" si="11"/>
        <v>115.29242619560492</v>
      </c>
    </row>
    <row r="383" spans="1:6" x14ac:dyDescent="0.3">
      <c r="A383" t="s">
        <v>385</v>
      </c>
      <c r="B383" t="s">
        <v>1434</v>
      </c>
      <c r="C383" t="s">
        <v>2103</v>
      </c>
      <c r="D383" t="s">
        <v>2110</v>
      </c>
      <c r="E383">
        <f t="shared" ca="1" si="10"/>
        <v>170</v>
      </c>
      <c r="F383" s="2">
        <f t="shared" ca="1" si="11"/>
        <v>31.3020783019542</v>
      </c>
    </row>
    <row r="384" spans="1:6" x14ac:dyDescent="0.3">
      <c r="A384" t="s">
        <v>386</v>
      </c>
      <c r="B384" t="s">
        <v>1435</v>
      </c>
      <c r="C384" t="s">
        <v>2104</v>
      </c>
      <c r="D384" t="s">
        <v>2110</v>
      </c>
      <c r="E384">
        <f t="shared" ca="1" si="10"/>
        <v>75</v>
      </c>
      <c r="F384" s="2">
        <f t="shared" ca="1" si="11"/>
        <v>174.59407693155313</v>
      </c>
    </row>
    <row r="385" spans="1:6" x14ac:dyDescent="0.3">
      <c r="A385" t="s">
        <v>387</v>
      </c>
      <c r="B385" t="s">
        <v>1436</v>
      </c>
      <c r="C385" t="s">
        <v>2105</v>
      </c>
      <c r="D385" t="s">
        <v>2109</v>
      </c>
      <c r="E385">
        <f t="shared" ca="1" si="10"/>
        <v>181</v>
      </c>
      <c r="F385" s="2">
        <f t="shared" ca="1" si="11"/>
        <v>174.90628282158787</v>
      </c>
    </row>
    <row r="386" spans="1:6" x14ac:dyDescent="0.3">
      <c r="A386" t="s">
        <v>388</v>
      </c>
      <c r="B386" t="s">
        <v>1437</v>
      </c>
      <c r="C386" t="s">
        <v>2102</v>
      </c>
      <c r="D386" t="s">
        <v>2110</v>
      </c>
      <c r="E386">
        <f t="shared" ca="1" si="10"/>
        <v>23</v>
      </c>
      <c r="F386" s="2">
        <f t="shared" ca="1" si="11"/>
        <v>25.869024158053268</v>
      </c>
    </row>
    <row r="387" spans="1:6" x14ac:dyDescent="0.3">
      <c r="A387" t="s">
        <v>389</v>
      </c>
      <c r="B387" t="s">
        <v>1438</v>
      </c>
      <c r="C387" t="s">
        <v>2103</v>
      </c>
      <c r="D387" t="s">
        <v>2107</v>
      </c>
      <c r="E387">
        <f t="shared" ref="E387:E450" ca="1" si="12">RANDBETWEEN(5,250)</f>
        <v>168</v>
      </c>
      <c r="F387" s="2">
        <f t="shared" ref="F387:F450" ca="1" si="13">RAND()*(300-5)+23</f>
        <v>291.5047900394145</v>
      </c>
    </row>
    <row r="388" spans="1:6" x14ac:dyDescent="0.3">
      <c r="A388" t="s">
        <v>390</v>
      </c>
      <c r="B388" t="s">
        <v>1439</v>
      </c>
      <c r="C388" t="s">
        <v>2104</v>
      </c>
      <c r="D388" t="s">
        <v>2107</v>
      </c>
      <c r="E388">
        <f t="shared" ca="1" si="12"/>
        <v>193</v>
      </c>
      <c r="F388" s="2">
        <f t="shared" ca="1" si="13"/>
        <v>153.69998447440614</v>
      </c>
    </row>
    <row r="389" spans="1:6" x14ac:dyDescent="0.3">
      <c r="A389" t="s">
        <v>391</v>
      </c>
      <c r="B389" t="s">
        <v>1440</v>
      </c>
      <c r="C389" t="s">
        <v>2105</v>
      </c>
      <c r="D389" t="s">
        <v>2108</v>
      </c>
      <c r="E389">
        <f t="shared" ca="1" si="12"/>
        <v>66</v>
      </c>
      <c r="F389" s="2">
        <f t="shared" ca="1" si="13"/>
        <v>231.21041456293227</v>
      </c>
    </row>
    <row r="390" spans="1:6" x14ac:dyDescent="0.3">
      <c r="A390" t="s">
        <v>392</v>
      </c>
      <c r="B390" t="s">
        <v>1441</v>
      </c>
      <c r="C390" t="s">
        <v>2106</v>
      </c>
      <c r="D390" t="s">
        <v>2107</v>
      </c>
      <c r="E390">
        <f t="shared" ca="1" si="12"/>
        <v>164</v>
      </c>
      <c r="F390" s="2">
        <f t="shared" ca="1" si="13"/>
        <v>222.73662394275712</v>
      </c>
    </row>
    <row r="391" spans="1:6" x14ac:dyDescent="0.3">
      <c r="A391" t="s">
        <v>393</v>
      </c>
      <c r="B391" t="s">
        <v>1442</v>
      </c>
      <c r="C391" t="s">
        <v>2102</v>
      </c>
      <c r="D391" t="s">
        <v>2108</v>
      </c>
      <c r="E391">
        <f t="shared" ca="1" si="12"/>
        <v>173</v>
      </c>
      <c r="F391" s="2">
        <f t="shared" ca="1" si="13"/>
        <v>187.37686155611459</v>
      </c>
    </row>
    <row r="392" spans="1:6" x14ac:dyDescent="0.3">
      <c r="A392" t="s">
        <v>394</v>
      </c>
      <c r="B392" t="s">
        <v>1443</v>
      </c>
      <c r="C392" t="s">
        <v>2103</v>
      </c>
      <c r="D392" t="s">
        <v>2109</v>
      </c>
      <c r="E392">
        <f t="shared" ca="1" si="12"/>
        <v>101</v>
      </c>
      <c r="F392" s="2">
        <f t="shared" ca="1" si="13"/>
        <v>253.22940549251558</v>
      </c>
    </row>
    <row r="393" spans="1:6" x14ac:dyDescent="0.3">
      <c r="A393" t="s">
        <v>395</v>
      </c>
      <c r="B393" t="s">
        <v>1444</v>
      </c>
      <c r="C393" t="s">
        <v>2104</v>
      </c>
      <c r="D393" t="s">
        <v>2107</v>
      </c>
      <c r="E393">
        <f t="shared" ca="1" si="12"/>
        <v>120</v>
      </c>
      <c r="F393" s="2">
        <f t="shared" ca="1" si="13"/>
        <v>248.74058356987129</v>
      </c>
    </row>
    <row r="394" spans="1:6" x14ac:dyDescent="0.3">
      <c r="A394" t="s">
        <v>396</v>
      </c>
      <c r="B394" t="s">
        <v>1445</v>
      </c>
      <c r="C394" t="s">
        <v>2105</v>
      </c>
      <c r="D394" t="s">
        <v>2110</v>
      </c>
      <c r="E394">
        <f t="shared" ca="1" si="12"/>
        <v>236</v>
      </c>
      <c r="F394" s="2">
        <f t="shared" ca="1" si="13"/>
        <v>33.246795604837054</v>
      </c>
    </row>
    <row r="395" spans="1:6" x14ac:dyDescent="0.3">
      <c r="A395" t="s">
        <v>397</v>
      </c>
      <c r="B395" t="s">
        <v>1446</v>
      </c>
      <c r="C395" t="s">
        <v>2106</v>
      </c>
      <c r="D395" t="s">
        <v>2110</v>
      </c>
      <c r="E395">
        <f t="shared" ca="1" si="12"/>
        <v>120</v>
      </c>
      <c r="F395" s="2">
        <f t="shared" ca="1" si="13"/>
        <v>280.29881725112119</v>
      </c>
    </row>
    <row r="396" spans="1:6" x14ac:dyDescent="0.3">
      <c r="A396" t="s">
        <v>398</v>
      </c>
      <c r="B396" t="s">
        <v>1447</v>
      </c>
      <c r="C396" t="s">
        <v>2102</v>
      </c>
      <c r="D396" t="s">
        <v>2109</v>
      </c>
      <c r="E396">
        <f t="shared" ca="1" si="12"/>
        <v>212</v>
      </c>
      <c r="F396" s="2">
        <f t="shared" ca="1" si="13"/>
        <v>29.639205383870031</v>
      </c>
    </row>
    <row r="397" spans="1:6" x14ac:dyDescent="0.3">
      <c r="A397" t="s">
        <v>399</v>
      </c>
      <c r="B397" t="s">
        <v>1448</v>
      </c>
      <c r="C397" t="s">
        <v>2103</v>
      </c>
      <c r="D397" t="s">
        <v>2110</v>
      </c>
      <c r="E397">
        <f t="shared" ca="1" si="12"/>
        <v>234</v>
      </c>
      <c r="F397" s="2">
        <f t="shared" ca="1" si="13"/>
        <v>57.352160412337994</v>
      </c>
    </row>
    <row r="398" spans="1:6" x14ac:dyDescent="0.3">
      <c r="A398" t="s">
        <v>400</v>
      </c>
      <c r="B398" t="s">
        <v>1449</v>
      </c>
      <c r="C398" t="s">
        <v>2104</v>
      </c>
      <c r="D398" t="s">
        <v>2107</v>
      </c>
      <c r="E398">
        <f t="shared" ca="1" si="12"/>
        <v>207</v>
      </c>
      <c r="F398" s="2">
        <f t="shared" ca="1" si="13"/>
        <v>87.703851652325781</v>
      </c>
    </row>
    <row r="399" spans="1:6" x14ac:dyDescent="0.3">
      <c r="A399" t="s">
        <v>401</v>
      </c>
      <c r="B399" t="s">
        <v>1450</v>
      </c>
      <c r="C399" t="s">
        <v>2105</v>
      </c>
      <c r="D399" t="s">
        <v>2107</v>
      </c>
      <c r="E399">
        <f t="shared" ca="1" si="12"/>
        <v>243</v>
      </c>
      <c r="F399" s="2">
        <f t="shared" ca="1" si="13"/>
        <v>246.38442339224085</v>
      </c>
    </row>
    <row r="400" spans="1:6" x14ac:dyDescent="0.3">
      <c r="A400" t="s">
        <v>402</v>
      </c>
      <c r="B400" t="s">
        <v>1451</v>
      </c>
      <c r="C400" t="s">
        <v>2106</v>
      </c>
      <c r="D400" t="s">
        <v>2108</v>
      </c>
      <c r="E400">
        <f t="shared" ca="1" si="12"/>
        <v>230</v>
      </c>
      <c r="F400" s="2">
        <f t="shared" ca="1" si="13"/>
        <v>122.8619044834503</v>
      </c>
    </row>
    <row r="401" spans="1:6" x14ac:dyDescent="0.3">
      <c r="A401" t="s">
        <v>403</v>
      </c>
      <c r="B401" t="s">
        <v>1452</v>
      </c>
      <c r="C401" t="s">
        <v>2102</v>
      </c>
      <c r="D401" t="s">
        <v>2107</v>
      </c>
      <c r="E401">
        <f t="shared" ca="1" si="12"/>
        <v>95</v>
      </c>
      <c r="F401" s="2">
        <f t="shared" ca="1" si="13"/>
        <v>141.82301606675313</v>
      </c>
    </row>
    <row r="402" spans="1:6" x14ac:dyDescent="0.3">
      <c r="A402" t="s">
        <v>404</v>
      </c>
      <c r="B402" t="s">
        <v>1453</v>
      </c>
      <c r="C402" t="s">
        <v>2103</v>
      </c>
      <c r="D402" t="s">
        <v>2108</v>
      </c>
      <c r="E402">
        <f t="shared" ca="1" si="12"/>
        <v>106</v>
      </c>
      <c r="F402" s="2">
        <f t="shared" ca="1" si="13"/>
        <v>191.1159397953993</v>
      </c>
    </row>
    <row r="403" spans="1:6" x14ac:dyDescent="0.3">
      <c r="A403" t="s">
        <v>405</v>
      </c>
      <c r="B403" t="s">
        <v>1454</v>
      </c>
      <c r="C403" t="s">
        <v>2104</v>
      </c>
      <c r="D403" t="s">
        <v>2109</v>
      </c>
      <c r="E403">
        <f t="shared" ca="1" si="12"/>
        <v>240</v>
      </c>
      <c r="F403" s="2">
        <f t="shared" ca="1" si="13"/>
        <v>140.44296692122089</v>
      </c>
    </row>
    <row r="404" spans="1:6" x14ac:dyDescent="0.3">
      <c r="A404" t="s">
        <v>406</v>
      </c>
      <c r="B404" t="s">
        <v>1455</v>
      </c>
      <c r="C404" t="s">
        <v>2105</v>
      </c>
      <c r="D404" t="s">
        <v>2107</v>
      </c>
      <c r="E404">
        <f t="shared" ca="1" si="12"/>
        <v>157</v>
      </c>
      <c r="F404" s="2">
        <f t="shared" ca="1" si="13"/>
        <v>200.10057420479058</v>
      </c>
    </row>
    <row r="405" spans="1:6" x14ac:dyDescent="0.3">
      <c r="A405" t="s">
        <v>407</v>
      </c>
      <c r="B405" t="s">
        <v>1456</v>
      </c>
      <c r="C405" t="s">
        <v>2106</v>
      </c>
      <c r="D405" t="s">
        <v>2110</v>
      </c>
      <c r="E405">
        <f t="shared" ca="1" si="12"/>
        <v>246</v>
      </c>
      <c r="F405" s="2">
        <f t="shared" ca="1" si="13"/>
        <v>217.47417836473446</v>
      </c>
    </row>
    <row r="406" spans="1:6" x14ac:dyDescent="0.3">
      <c r="A406" t="s">
        <v>408</v>
      </c>
      <c r="B406" t="s">
        <v>1457</v>
      </c>
      <c r="C406" t="s">
        <v>2102</v>
      </c>
      <c r="D406" t="s">
        <v>2110</v>
      </c>
      <c r="E406">
        <f t="shared" ca="1" si="12"/>
        <v>228</v>
      </c>
      <c r="F406" s="2">
        <f t="shared" ca="1" si="13"/>
        <v>250.83106950049475</v>
      </c>
    </row>
    <row r="407" spans="1:6" x14ac:dyDescent="0.3">
      <c r="A407" t="s">
        <v>409</v>
      </c>
      <c r="B407" t="s">
        <v>1458</v>
      </c>
      <c r="C407" t="s">
        <v>2103</v>
      </c>
      <c r="D407" t="s">
        <v>2109</v>
      </c>
      <c r="E407">
        <f t="shared" ca="1" si="12"/>
        <v>170</v>
      </c>
      <c r="F407" s="2">
        <f t="shared" ca="1" si="13"/>
        <v>122.79892894430616</v>
      </c>
    </row>
    <row r="408" spans="1:6" x14ac:dyDescent="0.3">
      <c r="A408" t="s">
        <v>410</v>
      </c>
      <c r="B408" t="s">
        <v>1459</v>
      </c>
      <c r="C408" t="s">
        <v>2104</v>
      </c>
      <c r="D408" t="s">
        <v>2110</v>
      </c>
      <c r="E408">
        <f t="shared" ca="1" si="12"/>
        <v>83</v>
      </c>
      <c r="F408" s="2">
        <f t="shared" ca="1" si="13"/>
        <v>169.67231541152734</v>
      </c>
    </row>
    <row r="409" spans="1:6" x14ac:dyDescent="0.3">
      <c r="A409" t="s">
        <v>411</v>
      </c>
      <c r="B409" t="s">
        <v>1460</v>
      </c>
      <c r="C409" t="s">
        <v>2105</v>
      </c>
      <c r="D409" t="s">
        <v>2107</v>
      </c>
      <c r="E409">
        <f t="shared" ca="1" si="12"/>
        <v>200</v>
      </c>
      <c r="F409" s="2">
        <f t="shared" ca="1" si="13"/>
        <v>173.41066308413312</v>
      </c>
    </row>
    <row r="410" spans="1:6" x14ac:dyDescent="0.3">
      <c r="A410" t="s">
        <v>412</v>
      </c>
      <c r="B410" t="s">
        <v>1461</v>
      </c>
      <c r="C410" t="s">
        <v>2102</v>
      </c>
      <c r="D410" t="s">
        <v>2107</v>
      </c>
      <c r="E410">
        <f t="shared" ca="1" si="12"/>
        <v>154</v>
      </c>
      <c r="F410" s="2">
        <f t="shared" ca="1" si="13"/>
        <v>29.890297111103628</v>
      </c>
    </row>
    <row r="411" spans="1:6" x14ac:dyDescent="0.3">
      <c r="A411" t="s">
        <v>413</v>
      </c>
      <c r="B411" t="s">
        <v>1462</v>
      </c>
      <c r="C411" t="s">
        <v>2103</v>
      </c>
      <c r="D411" t="s">
        <v>2108</v>
      </c>
      <c r="E411">
        <f t="shared" ca="1" si="12"/>
        <v>216</v>
      </c>
      <c r="F411" s="2">
        <f t="shared" ca="1" si="13"/>
        <v>196.10322018984581</v>
      </c>
    </row>
    <row r="412" spans="1:6" x14ac:dyDescent="0.3">
      <c r="A412" t="s">
        <v>414</v>
      </c>
      <c r="B412" t="s">
        <v>1463</v>
      </c>
      <c r="C412" t="s">
        <v>2104</v>
      </c>
      <c r="D412" t="s">
        <v>2107</v>
      </c>
      <c r="E412">
        <f t="shared" ca="1" si="12"/>
        <v>138</v>
      </c>
      <c r="F412" s="2">
        <f t="shared" ca="1" si="13"/>
        <v>104.44248645054674</v>
      </c>
    </row>
    <row r="413" spans="1:6" x14ac:dyDescent="0.3">
      <c r="A413" t="s">
        <v>415</v>
      </c>
      <c r="B413" t="s">
        <v>1464</v>
      </c>
      <c r="C413" t="s">
        <v>2105</v>
      </c>
      <c r="D413" t="s">
        <v>2108</v>
      </c>
      <c r="E413">
        <f t="shared" ca="1" si="12"/>
        <v>166</v>
      </c>
      <c r="F413" s="2">
        <f t="shared" ca="1" si="13"/>
        <v>205.254123840451</v>
      </c>
    </row>
    <row r="414" spans="1:6" x14ac:dyDescent="0.3">
      <c r="A414" t="s">
        <v>416</v>
      </c>
      <c r="B414" t="s">
        <v>1465</v>
      </c>
      <c r="C414" t="s">
        <v>2106</v>
      </c>
      <c r="D414" t="s">
        <v>2109</v>
      </c>
      <c r="E414">
        <f t="shared" ca="1" si="12"/>
        <v>229</v>
      </c>
      <c r="F414" s="2">
        <f t="shared" ca="1" si="13"/>
        <v>138.90123542340532</v>
      </c>
    </row>
    <row r="415" spans="1:6" x14ac:dyDescent="0.3">
      <c r="A415" t="s">
        <v>417</v>
      </c>
      <c r="B415" t="s">
        <v>1466</v>
      </c>
      <c r="C415" t="s">
        <v>2102</v>
      </c>
      <c r="D415" t="s">
        <v>2107</v>
      </c>
      <c r="E415">
        <f t="shared" ca="1" si="12"/>
        <v>144</v>
      </c>
      <c r="F415" s="2">
        <f t="shared" ca="1" si="13"/>
        <v>29.695441773124283</v>
      </c>
    </row>
    <row r="416" spans="1:6" x14ac:dyDescent="0.3">
      <c r="A416" t="s">
        <v>418</v>
      </c>
      <c r="B416" t="s">
        <v>1467</v>
      </c>
      <c r="C416" t="s">
        <v>2103</v>
      </c>
      <c r="D416" t="s">
        <v>2110</v>
      </c>
      <c r="E416">
        <f t="shared" ca="1" si="12"/>
        <v>147</v>
      </c>
      <c r="F416" s="2">
        <f t="shared" ca="1" si="13"/>
        <v>107.4666107565656</v>
      </c>
    </row>
    <row r="417" spans="1:6" x14ac:dyDescent="0.3">
      <c r="A417" t="s">
        <v>419</v>
      </c>
      <c r="B417" t="s">
        <v>1468</v>
      </c>
      <c r="C417" t="s">
        <v>2104</v>
      </c>
      <c r="D417" t="s">
        <v>2110</v>
      </c>
      <c r="E417">
        <f t="shared" ca="1" si="12"/>
        <v>67</v>
      </c>
      <c r="F417" s="2">
        <f t="shared" ca="1" si="13"/>
        <v>25.886327328948482</v>
      </c>
    </row>
    <row r="418" spans="1:6" x14ac:dyDescent="0.3">
      <c r="A418" t="s">
        <v>420</v>
      </c>
      <c r="B418" t="s">
        <v>1469</v>
      </c>
      <c r="C418" t="s">
        <v>2105</v>
      </c>
      <c r="D418" t="s">
        <v>2109</v>
      </c>
      <c r="E418">
        <f t="shared" ca="1" si="12"/>
        <v>180</v>
      </c>
      <c r="F418" s="2">
        <f t="shared" ca="1" si="13"/>
        <v>254.13758469906648</v>
      </c>
    </row>
    <row r="419" spans="1:6" x14ac:dyDescent="0.3">
      <c r="A419" t="s">
        <v>421</v>
      </c>
      <c r="B419" t="s">
        <v>1470</v>
      </c>
      <c r="C419" t="s">
        <v>2106</v>
      </c>
      <c r="D419" t="s">
        <v>2110</v>
      </c>
      <c r="E419">
        <f t="shared" ca="1" si="12"/>
        <v>193</v>
      </c>
      <c r="F419" s="2">
        <f t="shared" ca="1" si="13"/>
        <v>191.71325804676093</v>
      </c>
    </row>
    <row r="420" spans="1:6" x14ac:dyDescent="0.3">
      <c r="A420" t="s">
        <v>422</v>
      </c>
      <c r="B420" t="s">
        <v>1471</v>
      </c>
      <c r="C420" t="s">
        <v>2102</v>
      </c>
      <c r="D420" t="s">
        <v>2107</v>
      </c>
      <c r="E420">
        <f t="shared" ca="1" si="12"/>
        <v>184</v>
      </c>
      <c r="F420" s="2">
        <f t="shared" ca="1" si="13"/>
        <v>160.37553701985917</v>
      </c>
    </row>
    <row r="421" spans="1:6" x14ac:dyDescent="0.3">
      <c r="A421" t="s">
        <v>423</v>
      </c>
      <c r="B421" t="s">
        <v>1472</v>
      </c>
      <c r="C421" t="s">
        <v>2103</v>
      </c>
      <c r="D421" t="s">
        <v>2107</v>
      </c>
      <c r="E421">
        <f t="shared" ca="1" si="12"/>
        <v>113</v>
      </c>
      <c r="F421" s="2">
        <f t="shared" ca="1" si="13"/>
        <v>270.20693885758214</v>
      </c>
    </row>
    <row r="422" spans="1:6" x14ac:dyDescent="0.3">
      <c r="A422" t="s">
        <v>424</v>
      </c>
      <c r="B422" t="s">
        <v>1473</v>
      </c>
      <c r="C422" t="s">
        <v>2104</v>
      </c>
      <c r="D422" t="s">
        <v>2108</v>
      </c>
      <c r="E422">
        <f t="shared" ca="1" si="12"/>
        <v>241</v>
      </c>
      <c r="F422" s="2">
        <f t="shared" ca="1" si="13"/>
        <v>103.62222509175936</v>
      </c>
    </row>
    <row r="423" spans="1:6" x14ac:dyDescent="0.3">
      <c r="A423" t="s">
        <v>425</v>
      </c>
      <c r="B423" t="s">
        <v>1474</v>
      </c>
      <c r="C423" t="s">
        <v>2105</v>
      </c>
      <c r="D423" t="s">
        <v>2107</v>
      </c>
      <c r="E423">
        <f t="shared" ca="1" si="12"/>
        <v>36</v>
      </c>
      <c r="F423" s="2">
        <f t="shared" ca="1" si="13"/>
        <v>258.33116613589868</v>
      </c>
    </row>
    <row r="424" spans="1:6" x14ac:dyDescent="0.3">
      <c r="A424" t="s">
        <v>426</v>
      </c>
      <c r="B424" t="s">
        <v>1475</v>
      </c>
      <c r="C424" t="s">
        <v>2106</v>
      </c>
      <c r="D424" t="s">
        <v>2108</v>
      </c>
      <c r="E424">
        <f t="shared" ca="1" si="12"/>
        <v>121</v>
      </c>
      <c r="F424" s="2">
        <f t="shared" ca="1" si="13"/>
        <v>225.16180170341892</v>
      </c>
    </row>
    <row r="425" spans="1:6" x14ac:dyDescent="0.3">
      <c r="A425" t="s">
        <v>427</v>
      </c>
      <c r="B425" t="s">
        <v>1476</v>
      </c>
      <c r="C425" t="s">
        <v>2102</v>
      </c>
      <c r="D425" t="s">
        <v>2109</v>
      </c>
      <c r="E425">
        <f t="shared" ca="1" si="12"/>
        <v>195</v>
      </c>
      <c r="F425" s="2">
        <f t="shared" ca="1" si="13"/>
        <v>37.85977085598217</v>
      </c>
    </row>
    <row r="426" spans="1:6" x14ac:dyDescent="0.3">
      <c r="A426" t="s">
        <v>428</v>
      </c>
      <c r="B426" t="s">
        <v>1477</v>
      </c>
      <c r="C426" t="s">
        <v>2103</v>
      </c>
      <c r="D426" t="s">
        <v>2107</v>
      </c>
      <c r="E426">
        <f t="shared" ca="1" si="12"/>
        <v>6</v>
      </c>
      <c r="F426" s="2">
        <f t="shared" ca="1" si="13"/>
        <v>169.92729909656524</v>
      </c>
    </row>
    <row r="427" spans="1:6" x14ac:dyDescent="0.3">
      <c r="A427" t="s">
        <v>429</v>
      </c>
      <c r="B427" t="s">
        <v>1478</v>
      </c>
      <c r="C427" t="s">
        <v>2104</v>
      </c>
      <c r="D427" t="s">
        <v>2110</v>
      </c>
      <c r="E427">
        <f t="shared" ca="1" si="12"/>
        <v>105</v>
      </c>
      <c r="F427" s="2">
        <f t="shared" ca="1" si="13"/>
        <v>231.94798934194344</v>
      </c>
    </row>
    <row r="428" spans="1:6" x14ac:dyDescent="0.3">
      <c r="A428" t="s">
        <v>430</v>
      </c>
      <c r="B428" t="s">
        <v>1479</v>
      </c>
      <c r="C428" t="s">
        <v>2105</v>
      </c>
      <c r="D428" t="s">
        <v>2110</v>
      </c>
      <c r="E428">
        <f t="shared" ca="1" si="12"/>
        <v>220</v>
      </c>
      <c r="F428" s="2">
        <f t="shared" ca="1" si="13"/>
        <v>136.35128589200588</v>
      </c>
    </row>
    <row r="429" spans="1:6" x14ac:dyDescent="0.3">
      <c r="A429" t="s">
        <v>431</v>
      </c>
      <c r="B429" t="s">
        <v>1480</v>
      </c>
      <c r="C429" t="s">
        <v>2106</v>
      </c>
      <c r="D429" t="s">
        <v>2109</v>
      </c>
      <c r="E429">
        <f t="shared" ca="1" si="12"/>
        <v>170</v>
      </c>
      <c r="F429" s="2">
        <f t="shared" ca="1" si="13"/>
        <v>172.35266570686969</v>
      </c>
    </row>
    <row r="430" spans="1:6" x14ac:dyDescent="0.3">
      <c r="A430" t="s">
        <v>432</v>
      </c>
      <c r="B430" t="s">
        <v>1481</v>
      </c>
      <c r="C430" t="s">
        <v>2102</v>
      </c>
      <c r="D430" t="s">
        <v>2110</v>
      </c>
      <c r="E430">
        <f t="shared" ca="1" si="12"/>
        <v>132</v>
      </c>
      <c r="F430" s="2">
        <f t="shared" ca="1" si="13"/>
        <v>161.90115933403715</v>
      </c>
    </row>
    <row r="431" spans="1:6" x14ac:dyDescent="0.3">
      <c r="A431" t="s">
        <v>433</v>
      </c>
      <c r="B431" t="s">
        <v>1482</v>
      </c>
      <c r="C431" t="s">
        <v>2103</v>
      </c>
      <c r="D431" t="s">
        <v>2107</v>
      </c>
      <c r="E431">
        <f t="shared" ca="1" si="12"/>
        <v>132</v>
      </c>
      <c r="F431" s="2">
        <f t="shared" ca="1" si="13"/>
        <v>289.07355089381008</v>
      </c>
    </row>
    <row r="432" spans="1:6" x14ac:dyDescent="0.3">
      <c r="A432" t="s">
        <v>434</v>
      </c>
      <c r="B432" t="s">
        <v>1483</v>
      </c>
      <c r="C432" t="s">
        <v>2104</v>
      </c>
      <c r="D432" t="s">
        <v>2107</v>
      </c>
      <c r="E432">
        <f t="shared" ca="1" si="12"/>
        <v>150</v>
      </c>
      <c r="F432" s="2">
        <f t="shared" ca="1" si="13"/>
        <v>56.438333150069951</v>
      </c>
    </row>
    <row r="433" spans="1:6" x14ac:dyDescent="0.3">
      <c r="A433" t="s">
        <v>435</v>
      </c>
      <c r="B433" t="s">
        <v>1484</v>
      </c>
      <c r="C433" t="s">
        <v>2105</v>
      </c>
      <c r="D433" t="s">
        <v>2108</v>
      </c>
      <c r="E433">
        <f t="shared" ca="1" si="12"/>
        <v>208</v>
      </c>
      <c r="F433" s="2">
        <f t="shared" ca="1" si="13"/>
        <v>42.284359649244081</v>
      </c>
    </row>
    <row r="434" spans="1:6" x14ac:dyDescent="0.3">
      <c r="A434" t="s">
        <v>436</v>
      </c>
      <c r="B434" t="s">
        <v>1485</v>
      </c>
      <c r="C434" t="s">
        <v>2102</v>
      </c>
      <c r="D434" t="s">
        <v>2107</v>
      </c>
      <c r="E434">
        <f t="shared" ca="1" si="12"/>
        <v>70</v>
      </c>
      <c r="F434" s="2">
        <f t="shared" ca="1" si="13"/>
        <v>106.72694694146617</v>
      </c>
    </row>
    <row r="435" spans="1:6" x14ac:dyDescent="0.3">
      <c r="A435" t="s">
        <v>437</v>
      </c>
      <c r="B435" t="s">
        <v>1486</v>
      </c>
      <c r="C435" t="s">
        <v>2103</v>
      </c>
      <c r="D435" t="s">
        <v>2108</v>
      </c>
      <c r="E435">
        <f t="shared" ca="1" si="12"/>
        <v>9</v>
      </c>
      <c r="F435" s="2">
        <f t="shared" ca="1" si="13"/>
        <v>107.45065848780625</v>
      </c>
    </row>
    <row r="436" spans="1:6" x14ac:dyDescent="0.3">
      <c r="A436" t="s">
        <v>438</v>
      </c>
      <c r="B436" t="s">
        <v>1487</v>
      </c>
      <c r="C436" t="s">
        <v>2104</v>
      </c>
      <c r="D436" t="s">
        <v>2109</v>
      </c>
      <c r="E436">
        <f t="shared" ca="1" si="12"/>
        <v>156</v>
      </c>
      <c r="F436" s="2">
        <f t="shared" ca="1" si="13"/>
        <v>213.84245326456008</v>
      </c>
    </row>
    <row r="437" spans="1:6" x14ac:dyDescent="0.3">
      <c r="A437" t="s">
        <v>439</v>
      </c>
      <c r="B437" t="s">
        <v>1488</v>
      </c>
      <c r="C437" t="s">
        <v>2105</v>
      </c>
      <c r="D437" t="s">
        <v>2107</v>
      </c>
      <c r="E437">
        <f t="shared" ca="1" si="12"/>
        <v>156</v>
      </c>
      <c r="F437" s="2">
        <f t="shared" ca="1" si="13"/>
        <v>180.10860632407378</v>
      </c>
    </row>
    <row r="438" spans="1:6" x14ac:dyDescent="0.3">
      <c r="A438" t="s">
        <v>440</v>
      </c>
      <c r="B438" t="s">
        <v>1489</v>
      </c>
      <c r="C438" t="s">
        <v>2106</v>
      </c>
      <c r="D438" t="s">
        <v>2110</v>
      </c>
      <c r="E438">
        <f t="shared" ca="1" si="12"/>
        <v>170</v>
      </c>
      <c r="F438" s="2">
        <f t="shared" ca="1" si="13"/>
        <v>121.64896455283406</v>
      </c>
    </row>
    <row r="439" spans="1:6" x14ac:dyDescent="0.3">
      <c r="A439" t="s">
        <v>441</v>
      </c>
      <c r="B439" t="s">
        <v>1490</v>
      </c>
      <c r="C439" t="s">
        <v>2102</v>
      </c>
      <c r="D439" t="s">
        <v>2110</v>
      </c>
      <c r="E439">
        <f t="shared" ca="1" si="12"/>
        <v>163</v>
      </c>
      <c r="F439" s="2">
        <f t="shared" ca="1" si="13"/>
        <v>77.966140648564618</v>
      </c>
    </row>
    <row r="440" spans="1:6" x14ac:dyDescent="0.3">
      <c r="A440" t="s">
        <v>442</v>
      </c>
      <c r="B440" t="s">
        <v>1491</v>
      </c>
      <c r="C440" t="s">
        <v>2103</v>
      </c>
      <c r="D440" t="s">
        <v>2109</v>
      </c>
      <c r="E440">
        <f t="shared" ca="1" si="12"/>
        <v>209</v>
      </c>
      <c r="F440" s="2">
        <f t="shared" ca="1" si="13"/>
        <v>272.91481032132322</v>
      </c>
    </row>
    <row r="441" spans="1:6" x14ac:dyDescent="0.3">
      <c r="A441" t="s">
        <v>443</v>
      </c>
      <c r="B441" t="s">
        <v>1492</v>
      </c>
      <c r="C441" t="s">
        <v>2104</v>
      </c>
      <c r="D441" t="s">
        <v>2110</v>
      </c>
      <c r="E441">
        <f t="shared" ca="1" si="12"/>
        <v>240</v>
      </c>
      <c r="F441" s="2">
        <f t="shared" ca="1" si="13"/>
        <v>198.23147124085287</v>
      </c>
    </row>
    <row r="442" spans="1:6" x14ac:dyDescent="0.3">
      <c r="A442" t="s">
        <v>444</v>
      </c>
      <c r="B442" t="s">
        <v>1493</v>
      </c>
      <c r="C442" t="s">
        <v>2105</v>
      </c>
      <c r="D442" t="s">
        <v>2107</v>
      </c>
      <c r="E442">
        <f t="shared" ca="1" si="12"/>
        <v>171</v>
      </c>
      <c r="F442" s="2">
        <f t="shared" ca="1" si="13"/>
        <v>76.100348028000241</v>
      </c>
    </row>
    <row r="443" spans="1:6" x14ac:dyDescent="0.3">
      <c r="A443" t="s">
        <v>445</v>
      </c>
      <c r="B443" t="s">
        <v>1494</v>
      </c>
      <c r="C443" t="s">
        <v>2106</v>
      </c>
      <c r="D443" t="s">
        <v>2107</v>
      </c>
      <c r="E443">
        <f t="shared" ca="1" si="12"/>
        <v>145</v>
      </c>
      <c r="F443" s="2">
        <f t="shared" ca="1" si="13"/>
        <v>105.35353296133017</v>
      </c>
    </row>
    <row r="444" spans="1:6" x14ac:dyDescent="0.3">
      <c r="A444" t="s">
        <v>446</v>
      </c>
      <c r="B444" t="s">
        <v>1495</v>
      </c>
      <c r="C444" t="s">
        <v>2102</v>
      </c>
      <c r="D444" t="s">
        <v>2108</v>
      </c>
      <c r="E444">
        <f t="shared" ca="1" si="12"/>
        <v>62</v>
      </c>
      <c r="F444" s="2">
        <f t="shared" ca="1" si="13"/>
        <v>204.11764890709975</v>
      </c>
    </row>
    <row r="445" spans="1:6" x14ac:dyDescent="0.3">
      <c r="A445" t="s">
        <v>447</v>
      </c>
      <c r="B445" t="s">
        <v>1496</v>
      </c>
      <c r="C445" t="s">
        <v>2103</v>
      </c>
      <c r="D445" t="s">
        <v>2107</v>
      </c>
      <c r="E445">
        <f t="shared" ca="1" si="12"/>
        <v>194</v>
      </c>
      <c r="F445" s="2">
        <f t="shared" ca="1" si="13"/>
        <v>252.92871309265112</v>
      </c>
    </row>
    <row r="446" spans="1:6" x14ac:dyDescent="0.3">
      <c r="A446" t="s">
        <v>448</v>
      </c>
      <c r="B446" t="s">
        <v>1497</v>
      </c>
      <c r="C446" t="s">
        <v>2104</v>
      </c>
      <c r="D446" t="s">
        <v>2108</v>
      </c>
      <c r="E446">
        <f t="shared" ca="1" si="12"/>
        <v>148</v>
      </c>
      <c r="F446" s="2">
        <f t="shared" ca="1" si="13"/>
        <v>171.1943694920765</v>
      </c>
    </row>
    <row r="447" spans="1:6" x14ac:dyDescent="0.3">
      <c r="A447" t="s">
        <v>449</v>
      </c>
      <c r="B447" t="s">
        <v>1498</v>
      </c>
      <c r="C447" t="s">
        <v>2105</v>
      </c>
      <c r="D447" t="s">
        <v>2109</v>
      </c>
      <c r="E447">
        <f t="shared" ca="1" si="12"/>
        <v>66</v>
      </c>
      <c r="F447" s="2">
        <f t="shared" ca="1" si="13"/>
        <v>73.495873724864708</v>
      </c>
    </row>
    <row r="448" spans="1:6" x14ac:dyDescent="0.3">
      <c r="A448" t="s">
        <v>450</v>
      </c>
      <c r="B448" t="s">
        <v>1499</v>
      </c>
      <c r="C448" t="s">
        <v>2106</v>
      </c>
      <c r="D448" t="s">
        <v>2107</v>
      </c>
      <c r="E448">
        <f t="shared" ca="1" si="12"/>
        <v>217</v>
      </c>
      <c r="F448" s="2">
        <f t="shared" ca="1" si="13"/>
        <v>271.24480292043745</v>
      </c>
    </row>
    <row r="449" spans="1:6" x14ac:dyDescent="0.3">
      <c r="A449" t="s">
        <v>451</v>
      </c>
      <c r="B449" t="s">
        <v>1500</v>
      </c>
      <c r="C449" t="s">
        <v>2102</v>
      </c>
      <c r="D449" t="s">
        <v>2110</v>
      </c>
      <c r="E449">
        <f t="shared" ca="1" si="12"/>
        <v>37</v>
      </c>
      <c r="F449" s="2">
        <f t="shared" ca="1" si="13"/>
        <v>161.07993720505132</v>
      </c>
    </row>
    <row r="450" spans="1:6" x14ac:dyDescent="0.3">
      <c r="A450" t="s">
        <v>452</v>
      </c>
      <c r="B450" t="s">
        <v>1501</v>
      </c>
      <c r="C450" t="s">
        <v>2103</v>
      </c>
      <c r="D450" t="s">
        <v>2110</v>
      </c>
      <c r="E450">
        <f t="shared" ca="1" si="12"/>
        <v>54</v>
      </c>
      <c r="F450" s="2">
        <f t="shared" ca="1" si="13"/>
        <v>207.74626387774205</v>
      </c>
    </row>
    <row r="451" spans="1:6" x14ac:dyDescent="0.3">
      <c r="A451" t="s">
        <v>453</v>
      </c>
      <c r="B451" t="s">
        <v>1502</v>
      </c>
      <c r="C451" t="s">
        <v>2104</v>
      </c>
      <c r="D451" t="s">
        <v>2109</v>
      </c>
      <c r="E451">
        <f t="shared" ref="E451:E514" ca="1" si="14">RANDBETWEEN(5,250)</f>
        <v>153</v>
      </c>
      <c r="F451" s="2">
        <f t="shared" ref="F451:F514" ca="1" si="15">RAND()*(300-5)+23</f>
        <v>172.86633488663912</v>
      </c>
    </row>
    <row r="452" spans="1:6" x14ac:dyDescent="0.3">
      <c r="A452" t="s">
        <v>454</v>
      </c>
      <c r="B452" t="s">
        <v>1503</v>
      </c>
      <c r="C452" t="s">
        <v>2105</v>
      </c>
      <c r="D452" t="s">
        <v>2110</v>
      </c>
      <c r="E452">
        <f t="shared" ca="1" si="14"/>
        <v>183</v>
      </c>
      <c r="F452" s="2">
        <f t="shared" ca="1" si="15"/>
        <v>243.08713282427101</v>
      </c>
    </row>
    <row r="453" spans="1:6" x14ac:dyDescent="0.3">
      <c r="A453" t="s">
        <v>455</v>
      </c>
      <c r="B453" t="s">
        <v>1504</v>
      </c>
      <c r="C453" t="s">
        <v>2106</v>
      </c>
      <c r="D453" t="s">
        <v>2107</v>
      </c>
      <c r="E453">
        <f t="shared" ca="1" si="14"/>
        <v>50</v>
      </c>
      <c r="F453" s="2">
        <f t="shared" ca="1" si="15"/>
        <v>268.33137701532064</v>
      </c>
    </row>
    <row r="454" spans="1:6" x14ac:dyDescent="0.3">
      <c r="A454" t="s">
        <v>456</v>
      </c>
      <c r="B454" t="s">
        <v>1505</v>
      </c>
      <c r="C454" t="s">
        <v>2102</v>
      </c>
      <c r="D454" t="s">
        <v>2107</v>
      </c>
      <c r="E454">
        <f t="shared" ca="1" si="14"/>
        <v>183</v>
      </c>
      <c r="F454" s="2">
        <f t="shared" ca="1" si="15"/>
        <v>196.04404463784016</v>
      </c>
    </row>
    <row r="455" spans="1:6" x14ac:dyDescent="0.3">
      <c r="A455" t="s">
        <v>457</v>
      </c>
      <c r="B455" t="s">
        <v>1506</v>
      </c>
      <c r="C455" t="s">
        <v>2103</v>
      </c>
      <c r="D455" t="s">
        <v>2108</v>
      </c>
      <c r="E455">
        <f t="shared" ca="1" si="14"/>
        <v>65</v>
      </c>
      <c r="F455" s="2">
        <f t="shared" ca="1" si="15"/>
        <v>130.24392975321103</v>
      </c>
    </row>
    <row r="456" spans="1:6" x14ac:dyDescent="0.3">
      <c r="A456" t="s">
        <v>458</v>
      </c>
      <c r="B456" t="s">
        <v>1507</v>
      </c>
      <c r="C456" t="s">
        <v>2104</v>
      </c>
      <c r="D456" t="s">
        <v>2107</v>
      </c>
      <c r="E456">
        <f t="shared" ca="1" si="14"/>
        <v>138</v>
      </c>
      <c r="F456" s="2">
        <f t="shared" ca="1" si="15"/>
        <v>168.4508448610674</v>
      </c>
    </row>
    <row r="457" spans="1:6" x14ac:dyDescent="0.3">
      <c r="A457" t="s">
        <v>459</v>
      </c>
      <c r="B457" t="s">
        <v>1508</v>
      </c>
      <c r="C457" t="s">
        <v>2105</v>
      </c>
      <c r="D457" t="s">
        <v>2108</v>
      </c>
      <c r="E457">
        <f t="shared" ca="1" si="14"/>
        <v>40</v>
      </c>
      <c r="F457" s="2">
        <f t="shared" ca="1" si="15"/>
        <v>70.338499598051584</v>
      </c>
    </row>
    <row r="458" spans="1:6" x14ac:dyDescent="0.3">
      <c r="A458" t="s">
        <v>460</v>
      </c>
      <c r="B458" t="s">
        <v>1509</v>
      </c>
      <c r="C458" t="s">
        <v>2102</v>
      </c>
      <c r="D458" t="s">
        <v>2109</v>
      </c>
      <c r="E458">
        <f t="shared" ca="1" si="14"/>
        <v>92</v>
      </c>
      <c r="F458" s="2">
        <f t="shared" ca="1" si="15"/>
        <v>244.46122587165627</v>
      </c>
    </row>
    <row r="459" spans="1:6" x14ac:dyDescent="0.3">
      <c r="A459" t="s">
        <v>461</v>
      </c>
      <c r="B459" t="s">
        <v>1510</v>
      </c>
      <c r="C459" t="s">
        <v>2103</v>
      </c>
      <c r="D459" t="s">
        <v>2107</v>
      </c>
      <c r="E459">
        <f t="shared" ca="1" si="14"/>
        <v>88</v>
      </c>
      <c r="F459" s="2">
        <f t="shared" ca="1" si="15"/>
        <v>113.28445781165411</v>
      </c>
    </row>
    <row r="460" spans="1:6" x14ac:dyDescent="0.3">
      <c r="A460" t="s">
        <v>462</v>
      </c>
      <c r="B460" t="s">
        <v>1511</v>
      </c>
      <c r="C460" t="s">
        <v>2104</v>
      </c>
      <c r="D460" t="s">
        <v>2110</v>
      </c>
      <c r="E460">
        <f t="shared" ca="1" si="14"/>
        <v>7</v>
      </c>
      <c r="F460" s="2">
        <f t="shared" ca="1" si="15"/>
        <v>74.245262660578376</v>
      </c>
    </row>
    <row r="461" spans="1:6" x14ac:dyDescent="0.3">
      <c r="A461" t="s">
        <v>463</v>
      </c>
      <c r="B461" t="s">
        <v>1512</v>
      </c>
      <c r="C461" t="s">
        <v>2105</v>
      </c>
      <c r="D461" t="s">
        <v>2110</v>
      </c>
      <c r="E461">
        <f t="shared" ca="1" si="14"/>
        <v>22</v>
      </c>
      <c r="F461" s="2">
        <f t="shared" ca="1" si="15"/>
        <v>250.47667049876645</v>
      </c>
    </row>
    <row r="462" spans="1:6" x14ac:dyDescent="0.3">
      <c r="A462" t="s">
        <v>464</v>
      </c>
      <c r="B462" t="s">
        <v>1513</v>
      </c>
      <c r="C462" t="s">
        <v>2106</v>
      </c>
      <c r="D462" t="s">
        <v>2109</v>
      </c>
      <c r="E462">
        <f t="shared" ca="1" si="14"/>
        <v>196</v>
      </c>
      <c r="F462" s="2">
        <f t="shared" ca="1" si="15"/>
        <v>79.966211757325595</v>
      </c>
    </row>
    <row r="463" spans="1:6" x14ac:dyDescent="0.3">
      <c r="A463" t="s">
        <v>465</v>
      </c>
      <c r="B463" t="s">
        <v>1514</v>
      </c>
      <c r="C463" t="s">
        <v>2102</v>
      </c>
      <c r="D463" t="s">
        <v>2110</v>
      </c>
      <c r="E463">
        <f t="shared" ca="1" si="14"/>
        <v>150</v>
      </c>
      <c r="F463" s="2">
        <f t="shared" ca="1" si="15"/>
        <v>173.75563879222207</v>
      </c>
    </row>
    <row r="464" spans="1:6" x14ac:dyDescent="0.3">
      <c r="A464" t="s">
        <v>466</v>
      </c>
      <c r="B464" t="s">
        <v>1515</v>
      </c>
      <c r="C464" t="s">
        <v>2103</v>
      </c>
      <c r="D464" t="s">
        <v>2107</v>
      </c>
      <c r="E464">
        <f t="shared" ca="1" si="14"/>
        <v>237</v>
      </c>
      <c r="F464" s="2">
        <f t="shared" ca="1" si="15"/>
        <v>215.85510983838273</v>
      </c>
    </row>
    <row r="465" spans="1:6" x14ac:dyDescent="0.3">
      <c r="A465" t="s">
        <v>467</v>
      </c>
      <c r="B465" t="s">
        <v>1516</v>
      </c>
      <c r="C465" t="s">
        <v>2104</v>
      </c>
      <c r="D465" t="s">
        <v>2107</v>
      </c>
      <c r="E465">
        <f t="shared" ca="1" si="14"/>
        <v>175</v>
      </c>
      <c r="F465" s="2">
        <f t="shared" ca="1" si="15"/>
        <v>90.576989330217828</v>
      </c>
    </row>
    <row r="466" spans="1:6" x14ac:dyDescent="0.3">
      <c r="A466" t="s">
        <v>468</v>
      </c>
      <c r="B466" t="s">
        <v>1517</v>
      </c>
      <c r="C466" t="s">
        <v>2105</v>
      </c>
      <c r="D466" t="s">
        <v>2108</v>
      </c>
      <c r="E466">
        <f t="shared" ca="1" si="14"/>
        <v>125</v>
      </c>
      <c r="F466" s="2">
        <f t="shared" ca="1" si="15"/>
        <v>34.337524518324379</v>
      </c>
    </row>
    <row r="467" spans="1:6" x14ac:dyDescent="0.3">
      <c r="A467" t="s">
        <v>469</v>
      </c>
      <c r="B467" t="s">
        <v>1518</v>
      </c>
      <c r="C467" t="s">
        <v>2106</v>
      </c>
      <c r="D467" t="s">
        <v>2107</v>
      </c>
      <c r="E467">
        <f t="shared" ca="1" si="14"/>
        <v>65</v>
      </c>
      <c r="F467" s="2">
        <f t="shared" ca="1" si="15"/>
        <v>239.95607945757928</v>
      </c>
    </row>
    <row r="468" spans="1:6" x14ac:dyDescent="0.3">
      <c r="A468" t="s">
        <v>470</v>
      </c>
      <c r="B468" t="s">
        <v>1519</v>
      </c>
      <c r="C468" t="s">
        <v>2102</v>
      </c>
      <c r="D468" t="s">
        <v>2108</v>
      </c>
      <c r="E468">
        <f t="shared" ca="1" si="14"/>
        <v>29</v>
      </c>
      <c r="F468" s="2">
        <f t="shared" ca="1" si="15"/>
        <v>313.00300966895855</v>
      </c>
    </row>
    <row r="469" spans="1:6" x14ac:dyDescent="0.3">
      <c r="A469" t="s">
        <v>471</v>
      </c>
      <c r="B469" t="s">
        <v>1520</v>
      </c>
      <c r="C469" t="s">
        <v>2103</v>
      </c>
      <c r="D469" t="s">
        <v>2109</v>
      </c>
      <c r="E469">
        <f t="shared" ca="1" si="14"/>
        <v>240</v>
      </c>
      <c r="F469" s="2">
        <f t="shared" ca="1" si="15"/>
        <v>27.457828291553902</v>
      </c>
    </row>
    <row r="470" spans="1:6" x14ac:dyDescent="0.3">
      <c r="A470" t="s">
        <v>472</v>
      </c>
      <c r="B470" t="s">
        <v>1521</v>
      </c>
      <c r="C470" t="s">
        <v>2104</v>
      </c>
      <c r="D470" t="s">
        <v>2107</v>
      </c>
      <c r="E470">
        <f t="shared" ca="1" si="14"/>
        <v>41</v>
      </c>
      <c r="F470" s="2">
        <f t="shared" ca="1" si="15"/>
        <v>289.53204788439183</v>
      </c>
    </row>
    <row r="471" spans="1:6" x14ac:dyDescent="0.3">
      <c r="A471" t="s">
        <v>473</v>
      </c>
      <c r="B471" t="s">
        <v>1522</v>
      </c>
      <c r="C471" t="s">
        <v>2105</v>
      </c>
      <c r="D471" t="s">
        <v>2110</v>
      </c>
      <c r="E471">
        <f t="shared" ca="1" si="14"/>
        <v>85</v>
      </c>
      <c r="F471" s="2">
        <f t="shared" ca="1" si="15"/>
        <v>310.21596314357777</v>
      </c>
    </row>
    <row r="472" spans="1:6" x14ac:dyDescent="0.3">
      <c r="A472" t="s">
        <v>474</v>
      </c>
      <c r="B472" t="s">
        <v>1523</v>
      </c>
      <c r="C472" t="s">
        <v>2106</v>
      </c>
      <c r="D472" t="s">
        <v>2110</v>
      </c>
      <c r="E472">
        <f t="shared" ca="1" si="14"/>
        <v>31</v>
      </c>
      <c r="F472" s="2">
        <f t="shared" ca="1" si="15"/>
        <v>202.17480476603251</v>
      </c>
    </row>
    <row r="473" spans="1:6" x14ac:dyDescent="0.3">
      <c r="A473" t="s">
        <v>475</v>
      </c>
      <c r="B473" t="s">
        <v>1524</v>
      </c>
      <c r="C473" t="s">
        <v>2102</v>
      </c>
      <c r="D473" t="s">
        <v>2109</v>
      </c>
      <c r="E473">
        <f t="shared" ca="1" si="14"/>
        <v>26</v>
      </c>
      <c r="F473" s="2">
        <f t="shared" ca="1" si="15"/>
        <v>93.517461013329338</v>
      </c>
    </row>
    <row r="474" spans="1:6" x14ac:dyDescent="0.3">
      <c r="A474" t="s">
        <v>476</v>
      </c>
      <c r="B474" t="s">
        <v>1525</v>
      </c>
      <c r="C474" t="s">
        <v>2103</v>
      </c>
      <c r="D474" t="s">
        <v>2110</v>
      </c>
      <c r="E474">
        <f t="shared" ca="1" si="14"/>
        <v>147</v>
      </c>
      <c r="F474" s="2">
        <f t="shared" ca="1" si="15"/>
        <v>257.25377688515306</v>
      </c>
    </row>
    <row r="475" spans="1:6" x14ac:dyDescent="0.3">
      <c r="A475" t="s">
        <v>477</v>
      </c>
      <c r="B475" t="s">
        <v>1526</v>
      </c>
      <c r="C475" t="s">
        <v>2104</v>
      </c>
      <c r="D475" t="s">
        <v>2107</v>
      </c>
      <c r="E475">
        <f t="shared" ca="1" si="14"/>
        <v>42</v>
      </c>
      <c r="F475" s="2">
        <f t="shared" ca="1" si="15"/>
        <v>110.0318501466551</v>
      </c>
    </row>
    <row r="476" spans="1:6" x14ac:dyDescent="0.3">
      <c r="A476" t="s">
        <v>478</v>
      </c>
      <c r="B476" t="s">
        <v>1527</v>
      </c>
      <c r="C476" t="s">
        <v>2105</v>
      </c>
      <c r="D476" t="s">
        <v>2107</v>
      </c>
      <c r="E476">
        <f t="shared" ca="1" si="14"/>
        <v>163</v>
      </c>
      <c r="F476" s="2">
        <f t="shared" ca="1" si="15"/>
        <v>42.945534936466267</v>
      </c>
    </row>
    <row r="477" spans="1:6" x14ac:dyDescent="0.3">
      <c r="A477" t="s">
        <v>479</v>
      </c>
      <c r="B477" t="s">
        <v>1528</v>
      </c>
      <c r="C477" t="s">
        <v>2106</v>
      </c>
      <c r="D477" t="s">
        <v>2108</v>
      </c>
      <c r="E477">
        <f t="shared" ca="1" si="14"/>
        <v>123</v>
      </c>
      <c r="F477" s="2">
        <f t="shared" ca="1" si="15"/>
        <v>200.6319080938685</v>
      </c>
    </row>
    <row r="478" spans="1:6" x14ac:dyDescent="0.3">
      <c r="A478" t="s">
        <v>480</v>
      </c>
      <c r="B478" t="s">
        <v>1529</v>
      </c>
      <c r="C478" t="s">
        <v>2102</v>
      </c>
      <c r="D478" t="s">
        <v>2107</v>
      </c>
      <c r="E478">
        <f t="shared" ca="1" si="14"/>
        <v>150</v>
      </c>
      <c r="F478" s="2">
        <f t="shared" ca="1" si="15"/>
        <v>80.453442371860859</v>
      </c>
    </row>
    <row r="479" spans="1:6" x14ac:dyDescent="0.3">
      <c r="A479" t="s">
        <v>481</v>
      </c>
      <c r="B479" t="s">
        <v>1530</v>
      </c>
      <c r="C479" t="s">
        <v>2103</v>
      </c>
      <c r="D479" t="s">
        <v>2108</v>
      </c>
      <c r="E479">
        <f t="shared" ca="1" si="14"/>
        <v>121</v>
      </c>
      <c r="F479" s="2">
        <f t="shared" ca="1" si="15"/>
        <v>127.37404760966747</v>
      </c>
    </row>
    <row r="480" spans="1:6" x14ac:dyDescent="0.3">
      <c r="A480" t="s">
        <v>482</v>
      </c>
      <c r="B480" t="s">
        <v>1531</v>
      </c>
      <c r="C480" t="s">
        <v>2104</v>
      </c>
      <c r="D480" t="s">
        <v>2109</v>
      </c>
      <c r="E480">
        <f t="shared" ca="1" si="14"/>
        <v>63</v>
      </c>
      <c r="F480" s="2">
        <f t="shared" ca="1" si="15"/>
        <v>286.54195862717557</v>
      </c>
    </row>
    <row r="481" spans="1:6" x14ac:dyDescent="0.3">
      <c r="A481" t="s">
        <v>483</v>
      </c>
      <c r="B481" t="s">
        <v>1532</v>
      </c>
      <c r="C481" t="s">
        <v>2105</v>
      </c>
      <c r="D481" t="s">
        <v>2107</v>
      </c>
      <c r="E481">
        <f t="shared" ca="1" si="14"/>
        <v>172</v>
      </c>
      <c r="F481" s="2">
        <f t="shared" ca="1" si="15"/>
        <v>35.037470573572449</v>
      </c>
    </row>
    <row r="482" spans="1:6" x14ac:dyDescent="0.3">
      <c r="A482" t="s">
        <v>484</v>
      </c>
      <c r="B482" t="s">
        <v>1533</v>
      </c>
      <c r="C482" t="s">
        <v>2102</v>
      </c>
      <c r="D482" t="s">
        <v>2110</v>
      </c>
      <c r="E482">
        <f t="shared" ca="1" si="14"/>
        <v>245</v>
      </c>
      <c r="F482" s="2">
        <f t="shared" ca="1" si="15"/>
        <v>241.35877362998423</v>
      </c>
    </row>
    <row r="483" spans="1:6" x14ac:dyDescent="0.3">
      <c r="A483" t="s">
        <v>485</v>
      </c>
      <c r="B483" t="s">
        <v>1534</v>
      </c>
      <c r="C483" t="s">
        <v>2103</v>
      </c>
      <c r="D483" t="s">
        <v>2110</v>
      </c>
      <c r="E483">
        <f t="shared" ca="1" si="14"/>
        <v>21</v>
      </c>
      <c r="F483" s="2">
        <f t="shared" ca="1" si="15"/>
        <v>289.74564546103386</v>
      </c>
    </row>
    <row r="484" spans="1:6" x14ac:dyDescent="0.3">
      <c r="A484" t="s">
        <v>486</v>
      </c>
      <c r="B484" t="s">
        <v>1535</v>
      </c>
      <c r="C484" t="s">
        <v>2104</v>
      </c>
      <c r="D484" t="s">
        <v>2109</v>
      </c>
      <c r="E484">
        <f t="shared" ca="1" si="14"/>
        <v>27</v>
      </c>
      <c r="F484" s="2">
        <f t="shared" ca="1" si="15"/>
        <v>42.179208549408443</v>
      </c>
    </row>
    <row r="485" spans="1:6" x14ac:dyDescent="0.3">
      <c r="A485" t="s">
        <v>487</v>
      </c>
      <c r="B485" t="s">
        <v>1536</v>
      </c>
      <c r="C485" t="s">
        <v>2105</v>
      </c>
      <c r="D485" t="s">
        <v>2110</v>
      </c>
      <c r="E485">
        <f t="shared" ca="1" si="14"/>
        <v>216</v>
      </c>
      <c r="F485" s="2">
        <f t="shared" ca="1" si="15"/>
        <v>105.8454641288906</v>
      </c>
    </row>
    <row r="486" spans="1:6" x14ac:dyDescent="0.3">
      <c r="A486" t="s">
        <v>488</v>
      </c>
      <c r="B486" t="s">
        <v>1537</v>
      </c>
      <c r="C486" t="s">
        <v>2106</v>
      </c>
      <c r="D486" t="s">
        <v>2107</v>
      </c>
      <c r="E486">
        <f t="shared" ca="1" si="14"/>
        <v>215</v>
      </c>
      <c r="F486" s="2">
        <f t="shared" ca="1" si="15"/>
        <v>130.50927080863721</v>
      </c>
    </row>
    <row r="487" spans="1:6" x14ac:dyDescent="0.3">
      <c r="A487" t="s">
        <v>489</v>
      </c>
      <c r="B487" t="s">
        <v>1538</v>
      </c>
      <c r="C487" t="s">
        <v>2102</v>
      </c>
      <c r="D487" t="s">
        <v>2107</v>
      </c>
      <c r="E487">
        <f t="shared" ca="1" si="14"/>
        <v>75</v>
      </c>
      <c r="F487" s="2">
        <f t="shared" ca="1" si="15"/>
        <v>243.91540218941432</v>
      </c>
    </row>
    <row r="488" spans="1:6" x14ac:dyDescent="0.3">
      <c r="A488" t="s">
        <v>490</v>
      </c>
      <c r="B488" t="s">
        <v>1539</v>
      </c>
      <c r="C488" t="s">
        <v>2103</v>
      </c>
      <c r="D488" t="s">
        <v>2108</v>
      </c>
      <c r="E488">
        <f t="shared" ca="1" si="14"/>
        <v>10</v>
      </c>
      <c r="F488" s="2">
        <f t="shared" ca="1" si="15"/>
        <v>64.154200667355752</v>
      </c>
    </row>
    <row r="489" spans="1:6" x14ac:dyDescent="0.3">
      <c r="A489" t="s">
        <v>491</v>
      </c>
      <c r="B489" t="s">
        <v>1540</v>
      </c>
      <c r="C489" t="s">
        <v>2104</v>
      </c>
      <c r="D489" t="s">
        <v>2107</v>
      </c>
      <c r="E489">
        <f t="shared" ca="1" si="14"/>
        <v>172</v>
      </c>
      <c r="F489" s="2">
        <f t="shared" ca="1" si="15"/>
        <v>59.178953361383144</v>
      </c>
    </row>
    <row r="490" spans="1:6" x14ac:dyDescent="0.3">
      <c r="A490" t="s">
        <v>492</v>
      </c>
      <c r="B490" t="s">
        <v>1541</v>
      </c>
      <c r="C490" t="s">
        <v>2105</v>
      </c>
      <c r="D490" t="s">
        <v>2108</v>
      </c>
      <c r="E490">
        <f t="shared" ca="1" si="14"/>
        <v>129</v>
      </c>
      <c r="F490" s="2">
        <f t="shared" ca="1" si="15"/>
        <v>148.14331354266437</v>
      </c>
    </row>
    <row r="491" spans="1:6" x14ac:dyDescent="0.3">
      <c r="A491" t="s">
        <v>493</v>
      </c>
      <c r="B491" t="s">
        <v>1542</v>
      </c>
      <c r="C491" t="s">
        <v>2106</v>
      </c>
      <c r="D491" t="s">
        <v>2109</v>
      </c>
      <c r="E491">
        <f t="shared" ca="1" si="14"/>
        <v>170</v>
      </c>
      <c r="F491" s="2">
        <f t="shared" ca="1" si="15"/>
        <v>274.38465430154093</v>
      </c>
    </row>
    <row r="492" spans="1:6" x14ac:dyDescent="0.3">
      <c r="A492" t="s">
        <v>494</v>
      </c>
      <c r="B492" t="s">
        <v>1543</v>
      </c>
      <c r="C492" t="s">
        <v>2102</v>
      </c>
      <c r="D492" t="s">
        <v>2107</v>
      </c>
      <c r="E492">
        <f t="shared" ca="1" si="14"/>
        <v>57</v>
      </c>
      <c r="F492" s="2">
        <f t="shared" ca="1" si="15"/>
        <v>69.099374991289011</v>
      </c>
    </row>
    <row r="493" spans="1:6" x14ac:dyDescent="0.3">
      <c r="A493" t="s">
        <v>495</v>
      </c>
      <c r="B493" t="s">
        <v>1544</v>
      </c>
      <c r="C493" t="s">
        <v>2103</v>
      </c>
      <c r="D493" t="s">
        <v>2110</v>
      </c>
      <c r="E493">
        <f t="shared" ca="1" si="14"/>
        <v>195</v>
      </c>
      <c r="F493" s="2">
        <f t="shared" ca="1" si="15"/>
        <v>216.16884209097634</v>
      </c>
    </row>
    <row r="494" spans="1:6" x14ac:dyDescent="0.3">
      <c r="A494" t="s">
        <v>496</v>
      </c>
      <c r="B494" t="s">
        <v>1545</v>
      </c>
      <c r="C494" t="s">
        <v>2104</v>
      </c>
      <c r="D494" t="s">
        <v>2110</v>
      </c>
      <c r="E494">
        <f t="shared" ca="1" si="14"/>
        <v>200</v>
      </c>
      <c r="F494" s="2">
        <f t="shared" ca="1" si="15"/>
        <v>135.24342369464767</v>
      </c>
    </row>
    <row r="495" spans="1:6" x14ac:dyDescent="0.3">
      <c r="A495" t="s">
        <v>497</v>
      </c>
      <c r="B495" t="s">
        <v>1546</v>
      </c>
      <c r="C495" t="s">
        <v>2105</v>
      </c>
      <c r="D495" t="s">
        <v>2109</v>
      </c>
      <c r="E495">
        <f t="shared" ca="1" si="14"/>
        <v>93</v>
      </c>
      <c r="F495" s="2">
        <f t="shared" ca="1" si="15"/>
        <v>167.17713954826928</v>
      </c>
    </row>
    <row r="496" spans="1:6" x14ac:dyDescent="0.3">
      <c r="A496" t="s">
        <v>498</v>
      </c>
      <c r="B496" t="s">
        <v>1547</v>
      </c>
      <c r="C496" t="s">
        <v>2106</v>
      </c>
      <c r="D496" t="s">
        <v>2110</v>
      </c>
      <c r="E496">
        <f t="shared" ca="1" si="14"/>
        <v>121</v>
      </c>
      <c r="F496" s="2">
        <f t="shared" ca="1" si="15"/>
        <v>195.01320535027594</v>
      </c>
    </row>
    <row r="497" spans="1:6" x14ac:dyDescent="0.3">
      <c r="A497" t="s">
        <v>499</v>
      </c>
      <c r="B497" t="s">
        <v>1548</v>
      </c>
      <c r="C497" t="s">
        <v>2102</v>
      </c>
      <c r="D497" t="s">
        <v>2107</v>
      </c>
      <c r="E497">
        <f t="shared" ca="1" si="14"/>
        <v>32</v>
      </c>
      <c r="F497" s="2">
        <f t="shared" ca="1" si="15"/>
        <v>244.65239899033378</v>
      </c>
    </row>
    <row r="498" spans="1:6" x14ac:dyDescent="0.3">
      <c r="A498" t="s">
        <v>500</v>
      </c>
      <c r="B498" t="s">
        <v>1549</v>
      </c>
      <c r="C498" t="s">
        <v>2103</v>
      </c>
      <c r="D498" t="s">
        <v>2107</v>
      </c>
      <c r="E498">
        <f t="shared" ca="1" si="14"/>
        <v>182</v>
      </c>
      <c r="F498" s="2">
        <f t="shared" ca="1" si="15"/>
        <v>29.482745532353082</v>
      </c>
    </row>
    <row r="499" spans="1:6" x14ac:dyDescent="0.3">
      <c r="A499" t="s">
        <v>501</v>
      </c>
      <c r="B499" t="s">
        <v>1550</v>
      </c>
      <c r="C499" t="s">
        <v>2104</v>
      </c>
      <c r="D499" t="s">
        <v>2108</v>
      </c>
      <c r="E499">
        <f t="shared" ca="1" si="14"/>
        <v>122</v>
      </c>
      <c r="F499" s="2">
        <f t="shared" ca="1" si="15"/>
        <v>191.99532177686919</v>
      </c>
    </row>
    <row r="500" spans="1:6" x14ac:dyDescent="0.3">
      <c r="A500" t="s">
        <v>502</v>
      </c>
      <c r="B500" t="s">
        <v>1551</v>
      </c>
      <c r="C500" t="s">
        <v>2105</v>
      </c>
      <c r="D500" t="s">
        <v>2107</v>
      </c>
      <c r="E500">
        <f t="shared" ca="1" si="14"/>
        <v>154</v>
      </c>
      <c r="F500" s="2">
        <f t="shared" ca="1" si="15"/>
        <v>44.880895901864605</v>
      </c>
    </row>
    <row r="501" spans="1:6" x14ac:dyDescent="0.3">
      <c r="A501" t="s">
        <v>503</v>
      </c>
      <c r="B501" t="s">
        <v>1552</v>
      </c>
      <c r="C501" t="s">
        <v>2106</v>
      </c>
      <c r="D501" t="s">
        <v>2108</v>
      </c>
      <c r="E501">
        <f t="shared" ca="1" si="14"/>
        <v>185</v>
      </c>
      <c r="F501" s="2">
        <f t="shared" ca="1" si="15"/>
        <v>180.93395937236107</v>
      </c>
    </row>
    <row r="502" spans="1:6" x14ac:dyDescent="0.3">
      <c r="A502" t="s">
        <v>504</v>
      </c>
      <c r="B502" t="s">
        <v>1553</v>
      </c>
      <c r="C502" t="s">
        <v>2102</v>
      </c>
      <c r="D502" t="s">
        <v>2109</v>
      </c>
      <c r="E502">
        <f t="shared" ca="1" si="14"/>
        <v>90</v>
      </c>
      <c r="F502" s="2">
        <f t="shared" ca="1" si="15"/>
        <v>163.79236706566442</v>
      </c>
    </row>
    <row r="503" spans="1:6" x14ac:dyDescent="0.3">
      <c r="A503" t="s">
        <v>505</v>
      </c>
      <c r="B503" t="s">
        <v>1554</v>
      </c>
      <c r="C503" t="s">
        <v>2103</v>
      </c>
      <c r="D503" t="s">
        <v>2107</v>
      </c>
      <c r="E503">
        <f t="shared" ca="1" si="14"/>
        <v>237</v>
      </c>
      <c r="F503" s="2">
        <f t="shared" ca="1" si="15"/>
        <v>210.47652371229077</v>
      </c>
    </row>
    <row r="504" spans="1:6" x14ac:dyDescent="0.3">
      <c r="A504" t="s">
        <v>506</v>
      </c>
      <c r="B504" t="s">
        <v>1555</v>
      </c>
      <c r="C504" t="s">
        <v>2104</v>
      </c>
      <c r="D504" t="s">
        <v>2110</v>
      </c>
      <c r="E504">
        <f t="shared" ca="1" si="14"/>
        <v>166</v>
      </c>
      <c r="F504" s="2">
        <f t="shared" ca="1" si="15"/>
        <v>288.53567315693891</v>
      </c>
    </row>
    <row r="505" spans="1:6" x14ac:dyDescent="0.3">
      <c r="A505" t="s">
        <v>507</v>
      </c>
      <c r="B505" t="s">
        <v>1556</v>
      </c>
      <c r="C505" t="s">
        <v>2105</v>
      </c>
      <c r="D505" t="s">
        <v>2110</v>
      </c>
      <c r="E505">
        <f t="shared" ca="1" si="14"/>
        <v>167</v>
      </c>
      <c r="F505" s="2">
        <f t="shared" ca="1" si="15"/>
        <v>276.5207936794535</v>
      </c>
    </row>
    <row r="506" spans="1:6" x14ac:dyDescent="0.3">
      <c r="A506" t="s">
        <v>508</v>
      </c>
      <c r="B506" t="s">
        <v>1557</v>
      </c>
      <c r="C506" t="s">
        <v>2102</v>
      </c>
      <c r="D506" t="s">
        <v>2109</v>
      </c>
      <c r="E506">
        <f t="shared" ca="1" si="14"/>
        <v>135</v>
      </c>
      <c r="F506" s="2">
        <f t="shared" ca="1" si="15"/>
        <v>61.360755273581155</v>
      </c>
    </row>
    <row r="507" spans="1:6" x14ac:dyDescent="0.3">
      <c r="A507" t="s">
        <v>509</v>
      </c>
      <c r="B507" t="s">
        <v>1558</v>
      </c>
      <c r="C507" t="s">
        <v>2103</v>
      </c>
      <c r="D507" t="s">
        <v>2110</v>
      </c>
      <c r="E507">
        <f t="shared" ca="1" si="14"/>
        <v>52</v>
      </c>
      <c r="F507" s="2">
        <f t="shared" ca="1" si="15"/>
        <v>202.57298261883747</v>
      </c>
    </row>
    <row r="508" spans="1:6" x14ac:dyDescent="0.3">
      <c r="A508" t="s">
        <v>510</v>
      </c>
      <c r="B508" t="s">
        <v>1559</v>
      </c>
      <c r="C508" t="s">
        <v>2104</v>
      </c>
      <c r="D508" t="s">
        <v>2107</v>
      </c>
      <c r="E508">
        <f t="shared" ca="1" si="14"/>
        <v>87</v>
      </c>
      <c r="F508" s="2">
        <f t="shared" ca="1" si="15"/>
        <v>256.76864835075924</v>
      </c>
    </row>
    <row r="509" spans="1:6" x14ac:dyDescent="0.3">
      <c r="A509" t="s">
        <v>511</v>
      </c>
      <c r="B509" t="s">
        <v>1560</v>
      </c>
      <c r="C509" t="s">
        <v>2105</v>
      </c>
      <c r="D509" t="s">
        <v>2107</v>
      </c>
      <c r="E509">
        <f t="shared" ca="1" si="14"/>
        <v>138</v>
      </c>
      <c r="F509" s="2">
        <f t="shared" ca="1" si="15"/>
        <v>238.80369743545202</v>
      </c>
    </row>
    <row r="510" spans="1:6" x14ac:dyDescent="0.3">
      <c r="A510" t="s">
        <v>512</v>
      </c>
      <c r="B510" t="s">
        <v>1561</v>
      </c>
      <c r="C510" t="s">
        <v>2106</v>
      </c>
      <c r="D510" t="s">
        <v>2108</v>
      </c>
      <c r="E510">
        <f t="shared" ca="1" si="14"/>
        <v>249</v>
      </c>
      <c r="F510" s="2">
        <f t="shared" ca="1" si="15"/>
        <v>264.80667294539796</v>
      </c>
    </row>
    <row r="511" spans="1:6" x14ac:dyDescent="0.3">
      <c r="A511" t="s">
        <v>513</v>
      </c>
      <c r="B511" t="s">
        <v>1562</v>
      </c>
      <c r="C511" t="s">
        <v>2102</v>
      </c>
      <c r="D511" t="s">
        <v>2107</v>
      </c>
      <c r="E511">
        <f t="shared" ca="1" si="14"/>
        <v>228</v>
      </c>
      <c r="F511" s="2">
        <f t="shared" ca="1" si="15"/>
        <v>189.61595061534365</v>
      </c>
    </row>
    <row r="512" spans="1:6" x14ac:dyDescent="0.3">
      <c r="A512" t="s">
        <v>514</v>
      </c>
      <c r="B512" t="s">
        <v>1563</v>
      </c>
      <c r="C512" t="s">
        <v>2103</v>
      </c>
      <c r="D512" t="s">
        <v>2108</v>
      </c>
      <c r="E512">
        <f t="shared" ca="1" si="14"/>
        <v>174</v>
      </c>
      <c r="F512" s="2">
        <f t="shared" ca="1" si="15"/>
        <v>290.88934994911898</v>
      </c>
    </row>
    <row r="513" spans="1:6" x14ac:dyDescent="0.3">
      <c r="A513" t="s">
        <v>515</v>
      </c>
      <c r="B513" t="s">
        <v>1564</v>
      </c>
      <c r="C513" t="s">
        <v>2104</v>
      </c>
      <c r="D513" t="s">
        <v>2109</v>
      </c>
      <c r="E513">
        <f t="shared" ca="1" si="14"/>
        <v>48</v>
      </c>
      <c r="F513" s="2">
        <f t="shared" ca="1" si="15"/>
        <v>238.10357956005112</v>
      </c>
    </row>
    <row r="514" spans="1:6" x14ac:dyDescent="0.3">
      <c r="A514" t="s">
        <v>516</v>
      </c>
      <c r="B514" t="s">
        <v>1565</v>
      </c>
      <c r="C514" t="s">
        <v>2105</v>
      </c>
      <c r="D514" t="s">
        <v>2107</v>
      </c>
      <c r="E514">
        <f t="shared" ca="1" si="14"/>
        <v>130</v>
      </c>
      <c r="F514" s="2">
        <f t="shared" ca="1" si="15"/>
        <v>129.12109370792137</v>
      </c>
    </row>
    <row r="515" spans="1:6" x14ac:dyDescent="0.3">
      <c r="A515" t="s">
        <v>517</v>
      </c>
      <c r="B515" t="s">
        <v>1566</v>
      </c>
      <c r="C515" t="s">
        <v>2106</v>
      </c>
      <c r="D515" t="s">
        <v>2110</v>
      </c>
      <c r="E515">
        <f t="shared" ref="E515:E578" ca="1" si="16">RANDBETWEEN(5,250)</f>
        <v>44</v>
      </c>
      <c r="F515" s="2">
        <f t="shared" ref="F515:F578" ca="1" si="17">RAND()*(300-5)+23</f>
        <v>283.68033324478637</v>
      </c>
    </row>
    <row r="516" spans="1:6" x14ac:dyDescent="0.3">
      <c r="A516" t="s">
        <v>518</v>
      </c>
      <c r="B516" t="s">
        <v>1567</v>
      </c>
      <c r="C516" t="s">
        <v>2102</v>
      </c>
      <c r="D516" t="s">
        <v>2110</v>
      </c>
      <c r="E516">
        <f t="shared" ca="1" si="16"/>
        <v>111</v>
      </c>
      <c r="F516" s="2">
        <f t="shared" ca="1" si="17"/>
        <v>305.24438335503652</v>
      </c>
    </row>
    <row r="517" spans="1:6" x14ac:dyDescent="0.3">
      <c r="A517" t="s">
        <v>519</v>
      </c>
      <c r="B517" t="s">
        <v>1568</v>
      </c>
      <c r="C517" t="s">
        <v>2103</v>
      </c>
      <c r="D517" t="s">
        <v>2109</v>
      </c>
      <c r="E517">
        <f t="shared" ca="1" si="16"/>
        <v>137</v>
      </c>
      <c r="F517" s="2">
        <f t="shared" ca="1" si="17"/>
        <v>250.98949183669777</v>
      </c>
    </row>
    <row r="518" spans="1:6" x14ac:dyDescent="0.3">
      <c r="A518" t="s">
        <v>520</v>
      </c>
      <c r="B518" t="s">
        <v>1569</v>
      </c>
      <c r="C518" t="s">
        <v>2104</v>
      </c>
      <c r="D518" t="s">
        <v>2110</v>
      </c>
      <c r="E518">
        <f t="shared" ca="1" si="16"/>
        <v>111</v>
      </c>
      <c r="F518" s="2">
        <f t="shared" ca="1" si="17"/>
        <v>297.62887083203651</v>
      </c>
    </row>
    <row r="519" spans="1:6" x14ac:dyDescent="0.3">
      <c r="A519" t="s">
        <v>521</v>
      </c>
      <c r="B519" t="s">
        <v>1570</v>
      </c>
      <c r="C519" t="s">
        <v>2105</v>
      </c>
      <c r="D519" t="s">
        <v>2107</v>
      </c>
      <c r="E519">
        <f t="shared" ca="1" si="16"/>
        <v>72</v>
      </c>
      <c r="F519" s="2">
        <f t="shared" ca="1" si="17"/>
        <v>28.582019469781443</v>
      </c>
    </row>
    <row r="520" spans="1:6" x14ac:dyDescent="0.3">
      <c r="A520" t="s">
        <v>522</v>
      </c>
      <c r="B520" t="s">
        <v>1571</v>
      </c>
      <c r="C520" t="s">
        <v>2106</v>
      </c>
      <c r="D520" t="s">
        <v>2107</v>
      </c>
      <c r="E520">
        <f t="shared" ca="1" si="16"/>
        <v>231</v>
      </c>
      <c r="F520" s="2">
        <f t="shared" ca="1" si="17"/>
        <v>299.68225068929024</v>
      </c>
    </row>
    <row r="521" spans="1:6" x14ac:dyDescent="0.3">
      <c r="A521" t="s">
        <v>523</v>
      </c>
      <c r="B521" t="s">
        <v>1572</v>
      </c>
      <c r="C521" t="s">
        <v>2102</v>
      </c>
      <c r="D521" t="s">
        <v>2108</v>
      </c>
      <c r="E521">
        <f t="shared" ca="1" si="16"/>
        <v>116</v>
      </c>
      <c r="F521" s="2">
        <f t="shared" ca="1" si="17"/>
        <v>192.63722244860242</v>
      </c>
    </row>
    <row r="522" spans="1:6" x14ac:dyDescent="0.3">
      <c r="A522" t="s">
        <v>524</v>
      </c>
      <c r="B522" t="s">
        <v>1573</v>
      </c>
      <c r="C522" t="s">
        <v>2103</v>
      </c>
      <c r="D522" t="s">
        <v>2107</v>
      </c>
      <c r="E522">
        <f t="shared" ca="1" si="16"/>
        <v>157</v>
      </c>
      <c r="F522" s="2">
        <f t="shared" ca="1" si="17"/>
        <v>271.4050876631643</v>
      </c>
    </row>
    <row r="523" spans="1:6" x14ac:dyDescent="0.3">
      <c r="A523" t="s">
        <v>525</v>
      </c>
      <c r="B523" t="s">
        <v>1574</v>
      </c>
      <c r="C523" t="s">
        <v>2104</v>
      </c>
      <c r="D523" t="s">
        <v>2108</v>
      </c>
      <c r="E523">
        <f t="shared" ca="1" si="16"/>
        <v>76</v>
      </c>
      <c r="F523" s="2">
        <f t="shared" ca="1" si="17"/>
        <v>167.00843005256041</v>
      </c>
    </row>
    <row r="524" spans="1:6" x14ac:dyDescent="0.3">
      <c r="A524" t="s">
        <v>526</v>
      </c>
      <c r="B524" t="s">
        <v>1575</v>
      </c>
      <c r="C524" t="s">
        <v>2105</v>
      </c>
      <c r="D524" t="s">
        <v>2109</v>
      </c>
      <c r="E524">
        <f t="shared" ca="1" si="16"/>
        <v>77</v>
      </c>
      <c r="F524" s="2">
        <f t="shared" ca="1" si="17"/>
        <v>142.11155433063271</v>
      </c>
    </row>
    <row r="525" spans="1:6" x14ac:dyDescent="0.3">
      <c r="A525" t="s">
        <v>527</v>
      </c>
      <c r="B525" t="s">
        <v>1576</v>
      </c>
      <c r="C525" t="s">
        <v>2106</v>
      </c>
      <c r="D525" t="s">
        <v>2107</v>
      </c>
      <c r="E525">
        <f t="shared" ca="1" si="16"/>
        <v>30</v>
      </c>
      <c r="F525" s="2">
        <f t="shared" ca="1" si="17"/>
        <v>121.62004101598362</v>
      </c>
    </row>
    <row r="526" spans="1:6" x14ac:dyDescent="0.3">
      <c r="A526" t="s">
        <v>528</v>
      </c>
      <c r="B526" t="s">
        <v>1577</v>
      </c>
      <c r="C526" t="s">
        <v>2102</v>
      </c>
      <c r="D526" t="s">
        <v>2110</v>
      </c>
      <c r="E526">
        <f t="shared" ca="1" si="16"/>
        <v>142</v>
      </c>
      <c r="F526" s="2">
        <f t="shared" ca="1" si="17"/>
        <v>82.753587535134926</v>
      </c>
    </row>
    <row r="527" spans="1:6" x14ac:dyDescent="0.3">
      <c r="A527" t="s">
        <v>529</v>
      </c>
      <c r="B527" t="s">
        <v>1578</v>
      </c>
      <c r="C527" t="s">
        <v>2103</v>
      </c>
      <c r="D527" t="s">
        <v>2110</v>
      </c>
      <c r="E527">
        <f t="shared" ca="1" si="16"/>
        <v>51</v>
      </c>
      <c r="F527" s="2">
        <f t="shared" ca="1" si="17"/>
        <v>265.90427019651742</v>
      </c>
    </row>
    <row r="528" spans="1:6" x14ac:dyDescent="0.3">
      <c r="A528" t="s">
        <v>530</v>
      </c>
      <c r="B528" t="s">
        <v>1579</v>
      </c>
      <c r="C528" t="s">
        <v>2104</v>
      </c>
      <c r="D528" t="s">
        <v>2109</v>
      </c>
      <c r="E528">
        <f t="shared" ca="1" si="16"/>
        <v>48</v>
      </c>
      <c r="F528" s="2">
        <f t="shared" ca="1" si="17"/>
        <v>135.53168472549788</v>
      </c>
    </row>
    <row r="529" spans="1:6" x14ac:dyDescent="0.3">
      <c r="A529" t="s">
        <v>531</v>
      </c>
      <c r="B529" t="s">
        <v>1580</v>
      </c>
      <c r="C529" t="s">
        <v>2105</v>
      </c>
      <c r="D529" t="s">
        <v>2110</v>
      </c>
      <c r="E529">
        <f t="shared" ca="1" si="16"/>
        <v>54</v>
      </c>
      <c r="F529" s="2">
        <f t="shared" ca="1" si="17"/>
        <v>110.51148920540966</v>
      </c>
    </row>
    <row r="530" spans="1:6" x14ac:dyDescent="0.3">
      <c r="A530" t="s">
        <v>532</v>
      </c>
      <c r="B530" t="s">
        <v>1581</v>
      </c>
      <c r="C530" t="s">
        <v>2102</v>
      </c>
      <c r="D530" t="s">
        <v>2107</v>
      </c>
      <c r="E530">
        <f t="shared" ca="1" si="16"/>
        <v>229</v>
      </c>
      <c r="F530" s="2">
        <f t="shared" ca="1" si="17"/>
        <v>197.90483582549146</v>
      </c>
    </row>
    <row r="531" spans="1:6" x14ac:dyDescent="0.3">
      <c r="A531" t="s">
        <v>533</v>
      </c>
      <c r="B531" t="s">
        <v>1582</v>
      </c>
      <c r="C531" t="s">
        <v>2103</v>
      </c>
      <c r="D531" t="s">
        <v>2107</v>
      </c>
      <c r="E531">
        <f t="shared" ca="1" si="16"/>
        <v>125</v>
      </c>
      <c r="F531" s="2">
        <f t="shared" ca="1" si="17"/>
        <v>307.87034591743276</v>
      </c>
    </row>
    <row r="532" spans="1:6" x14ac:dyDescent="0.3">
      <c r="A532" t="s">
        <v>534</v>
      </c>
      <c r="B532" t="s">
        <v>1583</v>
      </c>
      <c r="C532" t="s">
        <v>2104</v>
      </c>
      <c r="D532" t="s">
        <v>2108</v>
      </c>
      <c r="E532">
        <f t="shared" ca="1" si="16"/>
        <v>106</v>
      </c>
      <c r="F532" s="2">
        <f t="shared" ca="1" si="17"/>
        <v>189.00551752472248</v>
      </c>
    </row>
    <row r="533" spans="1:6" x14ac:dyDescent="0.3">
      <c r="A533" t="s">
        <v>535</v>
      </c>
      <c r="B533" t="s">
        <v>1584</v>
      </c>
      <c r="C533" t="s">
        <v>2105</v>
      </c>
      <c r="D533" t="s">
        <v>2107</v>
      </c>
      <c r="E533">
        <f t="shared" ca="1" si="16"/>
        <v>61</v>
      </c>
      <c r="F533" s="2">
        <f t="shared" ca="1" si="17"/>
        <v>312.32326713393212</v>
      </c>
    </row>
    <row r="534" spans="1:6" x14ac:dyDescent="0.3">
      <c r="A534" t="s">
        <v>536</v>
      </c>
      <c r="B534" t="s">
        <v>1585</v>
      </c>
      <c r="C534" t="s">
        <v>2106</v>
      </c>
      <c r="D534" t="s">
        <v>2108</v>
      </c>
      <c r="E534">
        <f t="shared" ca="1" si="16"/>
        <v>39</v>
      </c>
      <c r="F534" s="2">
        <f t="shared" ca="1" si="17"/>
        <v>227.17991491095728</v>
      </c>
    </row>
    <row r="535" spans="1:6" x14ac:dyDescent="0.3">
      <c r="A535" t="s">
        <v>537</v>
      </c>
      <c r="B535" t="s">
        <v>1586</v>
      </c>
      <c r="C535" t="s">
        <v>2102</v>
      </c>
      <c r="D535" t="s">
        <v>2109</v>
      </c>
      <c r="E535">
        <f t="shared" ca="1" si="16"/>
        <v>58</v>
      </c>
      <c r="F535" s="2">
        <f t="shared" ca="1" si="17"/>
        <v>24.978580159953921</v>
      </c>
    </row>
    <row r="536" spans="1:6" x14ac:dyDescent="0.3">
      <c r="A536" t="s">
        <v>538</v>
      </c>
      <c r="B536" t="s">
        <v>1587</v>
      </c>
      <c r="C536" t="s">
        <v>2103</v>
      </c>
      <c r="D536" t="s">
        <v>2107</v>
      </c>
      <c r="E536">
        <f t="shared" ca="1" si="16"/>
        <v>49</v>
      </c>
      <c r="F536" s="2">
        <f t="shared" ca="1" si="17"/>
        <v>29.453573056436444</v>
      </c>
    </row>
    <row r="537" spans="1:6" x14ac:dyDescent="0.3">
      <c r="A537" t="s">
        <v>539</v>
      </c>
      <c r="B537" t="s">
        <v>1588</v>
      </c>
      <c r="C537" t="s">
        <v>2104</v>
      </c>
      <c r="D537" t="s">
        <v>2110</v>
      </c>
      <c r="E537">
        <f t="shared" ca="1" si="16"/>
        <v>125</v>
      </c>
      <c r="F537" s="2">
        <f t="shared" ca="1" si="17"/>
        <v>239.61406290653863</v>
      </c>
    </row>
    <row r="538" spans="1:6" x14ac:dyDescent="0.3">
      <c r="A538" t="s">
        <v>540</v>
      </c>
      <c r="B538" t="s">
        <v>1589</v>
      </c>
      <c r="C538" t="s">
        <v>2105</v>
      </c>
      <c r="D538" t="s">
        <v>2110</v>
      </c>
      <c r="E538">
        <f t="shared" ca="1" si="16"/>
        <v>92</v>
      </c>
      <c r="F538" s="2">
        <f t="shared" ca="1" si="17"/>
        <v>182.07958934181903</v>
      </c>
    </row>
    <row r="539" spans="1:6" x14ac:dyDescent="0.3">
      <c r="A539" t="s">
        <v>541</v>
      </c>
      <c r="B539" t="s">
        <v>1590</v>
      </c>
      <c r="C539" t="s">
        <v>2106</v>
      </c>
      <c r="D539" t="s">
        <v>2109</v>
      </c>
      <c r="E539">
        <f t="shared" ca="1" si="16"/>
        <v>187</v>
      </c>
      <c r="F539" s="2">
        <f t="shared" ca="1" si="17"/>
        <v>286.60544780833396</v>
      </c>
    </row>
    <row r="540" spans="1:6" x14ac:dyDescent="0.3">
      <c r="A540" t="s">
        <v>542</v>
      </c>
      <c r="B540" t="s">
        <v>1591</v>
      </c>
      <c r="C540" t="s">
        <v>2102</v>
      </c>
      <c r="D540" t="s">
        <v>2110</v>
      </c>
      <c r="E540">
        <f t="shared" ca="1" si="16"/>
        <v>38</v>
      </c>
      <c r="F540" s="2">
        <f t="shared" ca="1" si="17"/>
        <v>256.66006624356902</v>
      </c>
    </row>
    <row r="541" spans="1:6" x14ac:dyDescent="0.3">
      <c r="A541" t="s">
        <v>543</v>
      </c>
      <c r="B541" t="s">
        <v>1592</v>
      </c>
      <c r="C541" t="s">
        <v>2103</v>
      </c>
      <c r="D541" t="s">
        <v>2107</v>
      </c>
      <c r="E541">
        <f t="shared" ca="1" si="16"/>
        <v>35</v>
      </c>
      <c r="F541" s="2">
        <f t="shared" ca="1" si="17"/>
        <v>122.31402862448959</v>
      </c>
    </row>
    <row r="542" spans="1:6" x14ac:dyDescent="0.3">
      <c r="A542" t="s">
        <v>544</v>
      </c>
      <c r="B542" t="s">
        <v>1593</v>
      </c>
      <c r="C542" t="s">
        <v>2104</v>
      </c>
      <c r="D542" t="s">
        <v>2107</v>
      </c>
      <c r="E542">
        <f t="shared" ca="1" si="16"/>
        <v>184</v>
      </c>
      <c r="F542" s="2">
        <f t="shared" ca="1" si="17"/>
        <v>187.5954611966099</v>
      </c>
    </row>
    <row r="543" spans="1:6" x14ac:dyDescent="0.3">
      <c r="A543" t="s">
        <v>545</v>
      </c>
      <c r="B543" t="s">
        <v>1594</v>
      </c>
      <c r="C543" t="s">
        <v>2105</v>
      </c>
      <c r="D543" t="s">
        <v>2108</v>
      </c>
      <c r="E543">
        <f t="shared" ca="1" si="16"/>
        <v>205</v>
      </c>
      <c r="F543" s="2">
        <f t="shared" ca="1" si="17"/>
        <v>111.39532022807037</v>
      </c>
    </row>
    <row r="544" spans="1:6" x14ac:dyDescent="0.3">
      <c r="A544" t="s">
        <v>546</v>
      </c>
      <c r="B544" t="s">
        <v>1595</v>
      </c>
      <c r="C544" t="s">
        <v>2106</v>
      </c>
      <c r="D544" t="s">
        <v>2107</v>
      </c>
      <c r="E544">
        <f t="shared" ca="1" si="16"/>
        <v>92</v>
      </c>
      <c r="F544" s="2">
        <f t="shared" ca="1" si="17"/>
        <v>164.17795719988192</v>
      </c>
    </row>
    <row r="545" spans="1:6" x14ac:dyDescent="0.3">
      <c r="A545" t="s">
        <v>547</v>
      </c>
      <c r="B545" t="s">
        <v>1596</v>
      </c>
      <c r="C545" t="s">
        <v>2102</v>
      </c>
      <c r="D545" t="s">
        <v>2108</v>
      </c>
      <c r="E545">
        <f t="shared" ca="1" si="16"/>
        <v>159</v>
      </c>
      <c r="F545" s="2">
        <f t="shared" ca="1" si="17"/>
        <v>116.95168070770521</v>
      </c>
    </row>
    <row r="546" spans="1:6" x14ac:dyDescent="0.3">
      <c r="A546" t="s">
        <v>548</v>
      </c>
      <c r="B546" t="s">
        <v>1597</v>
      </c>
      <c r="C546" t="s">
        <v>2103</v>
      </c>
      <c r="D546" t="s">
        <v>2109</v>
      </c>
      <c r="E546">
        <f t="shared" ca="1" si="16"/>
        <v>92</v>
      </c>
      <c r="F546" s="2">
        <f t="shared" ca="1" si="17"/>
        <v>124.63873349821395</v>
      </c>
    </row>
    <row r="547" spans="1:6" x14ac:dyDescent="0.3">
      <c r="A547" t="s">
        <v>549</v>
      </c>
      <c r="B547" t="s">
        <v>1598</v>
      </c>
      <c r="C547" t="s">
        <v>2104</v>
      </c>
      <c r="D547" t="s">
        <v>2107</v>
      </c>
      <c r="E547">
        <f t="shared" ca="1" si="16"/>
        <v>178</v>
      </c>
      <c r="F547" s="2">
        <f t="shared" ca="1" si="17"/>
        <v>284.35186459057371</v>
      </c>
    </row>
    <row r="548" spans="1:6" x14ac:dyDescent="0.3">
      <c r="A548" t="s">
        <v>550</v>
      </c>
      <c r="B548" t="s">
        <v>1599</v>
      </c>
      <c r="C548" t="s">
        <v>2105</v>
      </c>
      <c r="D548" t="s">
        <v>2110</v>
      </c>
      <c r="E548">
        <f t="shared" ca="1" si="16"/>
        <v>234</v>
      </c>
      <c r="F548" s="2">
        <f t="shared" ca="1" si="17"/>
        <v>113.77779857598524</v>
      </c>
    </row>
    <row r="549" spans="1:6" x14ac:dyDescent="0.3">
      <c r="A549" t="s">
        <v>551</v>
      </c>
      <c r="B549" t="s">
        <v>1600</v>
      </c>
      <c r="C549" t="s">
        <v>2106</v>
      </c>
      <c r="D549" t="s">
        <v>2110</v>
      </c>
      <c r="E549">
        <f t="shared" ca="1" si="16"/>
        <v>223</v>
      </c>
      <c r="F549" s="2">
        <f t="shared" ca="1" si="17"/>
        <v>281.88325471456432</v>
      </c>
    </row>
    <row r="550" spans="1:6" x14ac:dyDescent="0.3">
      <c r="A550" t="s">
        <v>552</v>
      </c>
      <c r="B550" t="s">
        <v>1601</v>
      </c>
      <c r="C550" t="s">
        <v>2102</v>
      </c>
      <c r="D550" t="s">
        <v>2109</v>
      </c>
      <c r="E550">
        <f t="shared" ca="1" si="16"/>
        <v>243</v>
      </c>
      <c r="F550" s="2">
        <f t="shared" ca="1" si="17"/>
        <v>40.090277637183362</v>
      </c>
    </row>
    <row r="551" spans="1:6" x14ac:dyDescent="0.3">
      <c r="A551" t="s">
        <v>553</v>
      </c>
      <c r="B551" t="s">
        <v>1602</v>
      </c>
      <c r="C551" t="s">
        <v>2103</v>
      </c>
      <c r="D551" t="s">
        <v>2110</v>
      </c>
      <c r="E551">
        <f t="shared" ca="1" si="16"/>
        <v>106</v>
      </c>
      <c r="F551" s="2">
        <f t="shared" ca="1" si="17"/>
        <v>230.25819273893191</v>
      </c>
    </row>
    <row r="552" spans="1:6" x14ac:dyDescent="0.3">
      <c r="A552" t="s">
        <v>554</v>
      </c>
      <c r="B552" t="s">
        <v>1603</v>
      </c>
      <c r="C552" t="s">
        <v>2104</v>
      </c>
      <c r="D552" t="s">
        <v>2107</v>
      </c>
      <c r="E552">
        <f t="shared" ca="1" si="16"/>
        <v>151</v>
      </c>
      <c r="F552" s="2">
        <f t="shared" ca="1" si="17"/>
        <v>66.479727061662842</v>
      </c>
    </row>
    <row r="553" spans="1:6" x14ac:dyDescent="0.3">
      <c r="A553" t="s">
        <v>555</v>
      </c>
      <c r="B553" t="s">
        <v>1604</v>
      </c>
      <c r="C553" t="s">
        <v>2105</v>
      </c>
      <c r="D553" t="s">
        <v>2107</v>
      </c>
      <c r="E553">
        <f t="shared" ca="1" si="16"/>
        <v>55</v>
      </c>
      <c r="F553" s="2">
        <f t="shared" ca="1" si="17"/>
        <v>57.317983668080608</v>
      </c>
    </row>
    <row r="554" spans="1:6" x14ac:dyDescent="0.3">
      <c r="A554" t="s">
        <v>556</v>
      </c>
      <c r="B554" t="s">
        <v>1605</v>
      </c>
      <c r="C554" t="s">
        <v>2102</v>
      </c>
      <c r="D554" t="s">
        <v>2108</v>
      </c>
      <c r="E554">
        <f t="shared" ca="1" si="16"/>
        <v>250</v>
      </c>
      <c r="F554" s="2">
        <f t="shared" ca="1" si="17"/>
        <v>153.39361694805748</v>
      </c>
    </row>
    <row r="555" spans="1:6" x14ac:dyDescent="0.3">
      <c r="A555" t="s">
        <v>557</v>
      </c>
      <c r="B555" t="s">
        <v>1606</v>
      </c>
      <c r="C555" t="s">
        <v>2103</v>
      </c>
      <c r="D555" t="s">
        <v>2107</v>
      </c>
      <c r="E555">
        <f t="shared" ca="1" si="16"/>
        <v>248</v>
      </c>
      <c r="F555" s="2">
        <f t="shared" ca="1" si="17"/>
        <v>101.62232760983736</v>
      </c>
    </row>
    <row r="556" spans="1:6" x14ac:dyDescent="0.3">
      <c r="A556" t="s">
        <v>558</v>
      </c>
      <c r="B556" t="s">
        <v>1607</v>
      </c>
      <c r="C556" t="s">
        <v>2104</v>
      </c>
      <c r="D556" t="s">
        <v>2108</v>
      </c>
      <c r="E556">
        <f t="shared" ca="1" si="16"/>
        <v>125</v>
      </c>
      <c r="F556" s="2">
        <f t="shared" ca="1" si="17"/>
        <v>239.86721806225134</v>
      </c>
    </row>
    <row r="557" spans="1:6" x14ac:dyDescent="0.3">
      <c r="A557" t="s">
        <v>559</v>
      </c>
      <c r="B557" t="s">
        <v>1608</v>
      </c>
      <c r="C557" t="s">
        <v>2105</v>
      </c>
      <c r="D557" t="s">
        <v>2109</v>
      </c>
      <c r="E557">
        <f t="shared" ca="1" si="16"/>
        <v>197</v>
      </c>
      <c r="F557" s="2">
        <f t="shared" ca="1" si="17"/>
        <v>109.06509102348842</v>
      </c>
    </row>
    <row r="558" spans="1:6" x14ac:dyDescent="0.3">
      <c r="A558" t="s">
        <v>560</v>
      </c>
      <c r="B558" t="s">
        <v>1609</v>
      </c>
      <c r="C558" t="s">
        <v>2106</v>
      </c>
      <c r="D558" t="s">
        <v>2107</v>
      </c>
      <c r="E558">
        <f t="shared" ca="1" si="16"/>
        <v>81</v>
      </c>
      <c r="F558" s="2">
        <f t="shared" ca="1" si="17"/>
        <v>185.05755968526179</v>
      </c>
    </row>
    <row r="559" spans="1:6" x14ac:dyDescent="0.3">
      <c r="A559" t="s">
        <v>561</v>
      </c>
      <c r="B559" t="s">
        <v>1610</v>
      </c>
      <c r="C559" t="s">
        <v>2102</v>
      </c>
      <c r="D559" t="s">
        <v>2110</v>
      </c>
      <c r="E559">
        <f t="shared" ca="1" si="16"/>
        <v>51</v>
      </c>
      <c r="F559" s="2">
        <f t="shared" ca="1" si="17"/>
        <v>39.884388317212739</v>
      </c>
    </row>
    <row r="560" spans="1:6" x14ac:dyDescent="0.3">
      <c r="A560" t="s">
        <v>562</v>
      </c>
      <c r="B560" t="s">
        <v>1611</v>
      </c>
      <c r="C560" t="s">
        <v>2103</v>
      </c>
      <c r="D560" t="s">
        <v>2110</v>
      </c>
      <c r="E560">
        <f t="shared" ca="1" si="16"/>
        <v>16</v>
      </c>
      <c r="F560" s="2">
        <f t="shared" ca="1" si="17"/>
        <v>127.541430288657</v>
      </c>
    </row>
    <row r="561" spans="1:6" x14ac:dyDescent="0.3">
      <c r="A561" t="s">
        <v>563</v>
      </c>
      <c r="B561" t="s">
        <v>1612</v>
      </c>
      <c r="C561" t="s">
        <v>2104</v>
      </c>
      <c r="D561" t="s">
        <v>2109</v>
      </c>
      <c r="E561">
        <f t="shared" ca="1" si="16"/>
        <v>117</v>
      </c>
      <c r="F561" s="2">
        <f t="shared" ca="1" si="17"/>
        <v>139.49332758643612</v>
      </c>
    </row>
    <row r="562" spans="1:6" x14ac:dyDescent="0.3">
      <c r="A562" t="s">
        <v>564</v>
      </c>
      <c r="B562" t="s">
        <v>1613</v>
      </c>
      <c r="C562" t="s">
        <v>2105</v>
      </c>
      <c r="D562" t="s">
        <v>2110</v>
      </c>
      <c r="E562">
        <f t="shared" ca="1" si="16"/>
        <v>135</v>
      </c>
      <c r="F562" s="2">
        <f t="shared" ca="1" si="17"/>
        <v>297.82454485848604</v>
      </c>
    </row>
    <row r="563" spans="1:6" x14ac:dyDescent="0.3">
      <c r="A563" t="s">
        <v>565</v>
      </c>
      <c r="B563" t="s">
        <v>1614</v>
      </c>
      <c r="C563" t="s">
        <v>2106</v>
      </c>
      <c r="D563" t="s">
        <v>2107</v>
      </c>
      <c r="E563">
        <f t="shared" ca="1" si="16"/>
        <v>82</v>
      </c>
      <c r="F563" s="2">
        <f t="shared" ca="1" si="17"/>
        <v>144.32354891023192</v>
      </c>
    </row>
    <row r="564" spans="1:6" x14ac:dyDescent="0.3">
      <c r="A564" t="s">
        <v>566</v>
      </c>
      <c r="B564" t="s">
        <v>1615</v>
      </c>
      <c r="C564" t="s">
        <v>2102</v>
      </c>
      <c r="D564" t="s">
        <v>2107</v>
      </c>
      <c r="E564">
        <f t="shared" ca="1" si="16"/>
        <v>229</v>
      </c>
      <c r="F564" s="2">
        <f t="shared" ca="1" si="17"/>
        <v>57.054695548244538</v>
      </c>
    </row>
    <row r="565" spans="1:6" x14ac:dyDescent="0.3">
      <c r="A565" t="s">
        <v>567</v>
      </c>
      <c r="B565" t="s">
        <v>1616</v>
      </c>
      <c r="C565" t="s">
        <v>2103</v>
      </c>
      <c r="D565" t="s">
        <v>2108</v>
      </c>
      <c r="E565">
        <f t="shared" ca="1" si="16"/>
        <v>208</v>
      </c>
      <c r="F565" s="2">
        <f t="shared" ca="1" si="17"/>
        <v>279.58765779931457</v>
      </c>
    </row>
    <row r="566" spans="1:6" x14ac:dyDescent="0.3">
      <c r="A566" t="s">
        <v>568</v>
      </c>
      <c r="B566" t="s">
        <v>1617</v>
      </c>
      <c r="C566" t="s">
        <v>2104</v>
      </c>
      <c r="D566" t="s">
        <v>2107</v>
      </c>
      <c r="E566">
        <f t="shared" ca="1" si="16"/>
        <v>240</v>
      </c>
      <c r="F566" s="2">
        <f t="shared" ca="1" si="17"/>
        <v>77.91960841802296</v>
      </c>
    </row>
    <row r="567" spans="1:6" x14ac:dyDescent="0.3">
      <c r="A567" t="s">
        <v>569</v>
      </c>
      <c r="B567" t="s">
        <v>1618</v>
      </c>
      <c r="C567" t="s">
        <v>2105</v>
      </c>
      <c r="D567" t="s">
        <v>2108</v>
      </c>
      <c r="E567">
        <f t="shared" ca="1" si="16"/>
        <v>186</v>
      </c>
      <c r="F567" s="2">
        <f t="shared" ca="1" si="17"/>
        <v>41.4569338529571</v>
      </c>
    </row>
    <row r="568" spans="1:6" x14ac:dyDescent="0.3">
      <c r="A568" t="s">
        <v>570</v>
      </c>
      <c r="B568" t="s">
        <v>1619</v>
      </c>
      <c r="C568" t="s">
        <v>2106</v>
      </c>
      <c r="D568" t="s">
        <v>2109</v>
      </c>
      <c r="E568">
        <f t="shared" ca="1" si="16"/>
        <v>236</v>
      </c>
      <c r="F568" s="2">
        <f t="shared" ca="1" si="17"/>
        <v>74.343859377619594</v>
      </c>
    </row>
    <row r="569" spans="1:6" x14ac:dyDescent="0.3">
      <c r="A569" t="s">
        <v>571</v>
      </c>
      <c r="B569" t="s">
        <v>1620</v>
      </c>
      <c r="C569" t="s">
        <v>2102</v>
      </c>
      <c r="D569" t="s">
        <v>2107</v>
      </c>
      <c r="E569">
        <f t="shared" ca="1" si="16"/>
        <v>245</v>
      </c>
      <c r="F569" s="2">
        <f t="shared" ca="1" si="17"/>
        <v>253.69412271952058</v>
      </c>
    </row>
    <row r="570" spans="1:6" x14ac:dyDescent="0.3">
      <c r="A570" t="s">
        <v>572</v>
      </c>
      <c r="B570" t="s">
        <v>1621</v>
      </c>
      <c r="C570" t="s">
        <v>2103</v>
      </c>
      <c r="D570" t="s">
        <v>2110</v>
      </c>
      <c r="E570">
        <f t="shared" ca="1" si="16"/>
        <v>72</v>
      </c>
      <c r="F570" s="2">
        <f t="shared" ca="1" si="17"/>
        <v>248.26452841236798</v>
      </c>
    </row>
    <row r="571" spans="1:6" x14ac:dyDescent="0.3">
      <c r="A571" t="s">
        <v>573</v>
      </c>
      <c r="B571" t="s">
        <v>1622</v>
      </c>
      <c r="C571" t="s">
        <v>2104</v>
      </c>
      <c r="D571" t="s">
        <v>2110</v>
      </c>
      <c r="E571">
        <f t="shared" ca="1" si="16"/>
        <v>154</v>
      </c>
      <c r="F571" s="2">
        <f t="shared" ca="1" si="17"/>
        <v>48.015107823249188</v>
      </c>
    </row>
    <row r="572" spans="1:6" x14ac:dyDescent="0.3">
      <c r="A572" t="s">
        <v>574</v>
      </c>
      <c r="B572" t="s">
        <v>1623</v>
      </c>
      <c r="C572" t="s">
        <v>2105</v>
      </c>
      <c r="D572" t="s">
        <v>2109</v>
      </c>
      <c r="E572">
        <f t="shared" ca="1" si="16"/>
        <v>57</v>
      </c>
      <c r="F572" s="2">
        <f t="shared" ca="1" si="17"/>
        <v>86.264239625151305</v>
      </c>
    </row>
    <row r="573" spans="1:6" x14ac:dyDescent="0.3">
      <c r="A573" t="s">
        <v>575</v>
      </c>
      <c r="B573" t="s">
        <v>1624</v>
      </c>
      <c r="C573" t="s">
        <v>2106</v>
      </c>
      <c r="D573" t="s">
        <v>2110</v>
      </c>
      <c r="E573">
        <f t="shared" ca="1" si="16"/>
        <v>133</v>
      </c>
      <c r="F573" s="2">
        <f t="shared" ca="1" si="17"/>
        <v>31.463418303085749</v>
      </c>
    </row>
    <row r="574" spans="1:6" x14ac:dyDescent="0.3">
      <c r="A574" t="s">
        <v>576</v>
      </c>
      <c r="B574" t="s">
        <v>1625</v>
      </c>
      <c r="C574" t="s">
        <v>2102</v>
      </c>
      <c r="D574" t="s">
        <v>2107</v>
      </c>
      <c r="E574">
        <f t="shared" ca="1" si="16"/>
        <v>12</v>
      </c>
      <c r="F574" s="2">
        <f t="shared" ca="1" si="17"/>
        <v>300.03332508934074</v>
      </c>
    </row>
    <row r="575" spans="1:6" x14ac:dyDescent="0.3">
      <c r="A575" t="s">
        <v>577</v>
      </c>
      <c r="B575" t="s">
        <v>1626</v>
      </c>
      <c r="C575" t="s">
        <v>2103</v>
      </c>
      <c r="D575" t="s">
        <v>2107</v>
      </c>
      <c r="E575">
        <f t="shared" ca="1" si="16"/>
        <v>94</v>
      </c>
      <c r="F575" s="2">
        <f t="shared" ca="1" si="17"/>
        <v>91.566820877897115</v>
      </c>
    </row>
    <row r="576" spans="1:6" x14ac:dyDescent="0.3">
      <c r="A576" t="s">
        <v>578</v>
      </c>
      <c r="B576" t="s">
        <v>1627</v>
      </c>
      <c r="C576" t="s">
        <v>2104</v>
      </c>
      <c r="D576" t="s">
        <v>2108</v>
      </c>
      <c r="E576">
        <f t="shared" ca="1" si="16"/>
        <v>189</v>
      </c>
      <c r="F576" s="2">
        <f t="shared" ca="1" si="17"/>
        <v>299.26030535422581</v>
      </c>
    </row>
    <row r="577" spans="1:6" x14ac:dyDescent="0.3">
      <c r="A577" t="s">
        <v>579</v>
      </c>
      <c r="B577" t="s">
        <v>1628</v>
      </c>
      <c r="C577" t="s">
        <v>2105</v>
      </c>
      <c r="D577" t="s">
        <v>2107</v>
      </c>
      <c r="E577">
        <f t="shared" ca="1" si="16"/>
        <v>19</v>
      </c>
      <c r="F577" s="2">
        <f t="shared" ca="1" si="17"/>
        <v>50.911387860606553</v>
      </c>
    </row>
    <row r="578" spans="1:6" x14ac:dyDescent="0.3">
      <c r="A578" t="s">
        <v>580</v>
      </c>
      <c r="B578" t="s">
        <v>1629</v>
      </c>
      <c r="C578" t="s">
        <v>2102</v>
      </c>
      <c r="D578" t="s">
        <v>2108</v>
      </c>
      <c r="E578">
        <f t="shared" ca="1" si="16"/>
        <v>246</v>
      </c>
      <c r="F578" s="2">
        <f t="shared" ca="1" si="17"/>
        <v>306.72622775120527</v>
      </c>
    </row>
    <row r="579" spans="1:6" x14ac:dyDescent="0.3">
      <c r="A579" t="s">
        <v>581</v>
      </c>
      <c r="B579" t="s">
        <v>1630</v>
      </c>
      <c r="C579" t="s">
        <v>2103</v>
      </c>
      <c r="D579" t="s">
        <v>2109</v>
      </c>
      <c r="E579">
        <f t="shared" ref="E579:E642" ca="1" si="18">RANDBETWEEN(5,250)</f>
        <v>129</v>
      </c>
      <c r="F579" s="2">
        <f t="shared" ref="F579:F642" ca="1" si="19">RAND()*(300-5)+23</f>
        <v>80.324767546205578</v>
      </c>
    </row>
    <row r="580" spans="1:6" x14ac:dyDescent="0.3">
      <c r="A580" t="s">
        <v>582</v>
      </c>
      <c r="B580" t="s">
        <v>1631</v>
      </c>
      <c r="C580" t="s">
        <v>2104</v>
      </c>
      <c r="D580" t="s">
        <v>2107</v>
      </c>
      <c r="E580">
        <f t="shared" ca="1" si="18"/>
        <v>154</v>
      </c>
      <c r="F580" s="2">
        <f t="shared" ca="1" si="19"/>
        <v>274.00469095798485</v>
      </c>
    </row>
    <row r="581" spans="1:6" x14ac:dyDescent="0.3">
      <c r="A581" t="s">
        <v>583</v>
      </c>
      <c r="B581" t="s">
        <v>1632</v>
      </c>
      <c r="C581" t="s">
        <v>2105</v>
      </c>
      <c r="D581" t="s">
        <v>2110</v>
      </c>
      <c r="E581">
        <f t="shared" ca="1" si="18"/>
        <v>192</v>
      </c>
      <c r="F581" s="2">
        <f t="shared" ca="1" si="19"/>
        <v>284.11956467362364</v>
      </c>
    </row>
    <row r="582" spans="1:6" x14ac:dyDescent="0.3">
      <c r="A582" t="s">
        <v>584</v>
      </c>
      <c r="B582" t="s">
        <v>1633</v>
      </c>
      <c r="C582" t="s">
        <v>2106</v>
      </c>
      <c r="D582" t="s">
        <v>2110</v>
      </c>
      <c r="E582">
        <f t="shared" ca="1" si="18"/>
        <v>65</v>
      </c>
      <c r="F582" s="2">
        <f t="shared" ca="1" si="19"/>
        <v>176.02540400916061</v>
      </c>
    </row>
    <row r="583" spans="1:6" x14ac:dyDescent="0.3">
      <c r="A583" t="s">
        <v>585</v>
      </c>
      <c r="B583" t="s">
        <v>1634</v>
      </c>
      <c r="C583" t="s">
        <v>2102</v>
      </c>
      <c r="D583" t="s">
        <v>2109</v>
      </c>
      <c r="E583">
        <f t="shared" ca="1" si="18"/>
        <v>85</v>
      </c>
      <c r="F583" s="2">
        <f t="shared" ca="1" si="19"/>
        <v>263.55893004690915</v>
      </c>
    </row>
    <row r="584" spans="1:6" x14ac:dyDescent="0.3">
      <c r="A584" t="s">
        <v>586</v>
      </c>
      <c r="B584" t="s">
        <v>1635</v>
      </c>
      <c r="C584" t="s">
        <v>2103</v>
      </c>
      <c r="D584" t="s">
        <v>2110</v>
      </c>
      <c r="E584">
        <f t="shared" ca="1" si="18"/>
        <v>145</v>
      </c>
      <c r="F584" s="2">
        <f t="shared" ca="1" si="19"/>
        <v>140.78883203689716</v>
      </c>
    </row>
    <row r="585" spans="1:6" x14ac:dyDescent="0.3">
      <c r="A585" t="s">
        <v>587</v>
      </c>
      <c r="B585" t="s">
        <v>1636</v>
      </c>
      <c r="C585" t="s">
        <v>2104</v>
      </c>
      <c r="D585" t="s">
        <v>2107</v>
      </c>
      <c r="E585">
        <f t="shared" ca="1" si="18"/>
        <v>169</v>
      </c>
      <c r="F585" s="2">
        <f t="shared" ca="1" si="19"/>
        <v>231.06349783304682</v>
      </c>
    </row>
    <row r="586" spans="1:6" x14ac:dyDescent="0.3">
      <c r="A586" t="s">
        <v>588</v>
      </c>
      <c r="B586" t="s">
        <v>1637</v>
      </c>
      <c r="C586" t="s">
        <v>2105</v>
      </c>
      <c r="D586" t="s">
        <v>2107</v>
      </c>
      <c r="E586">
        <f t="shared" ca="1" si="18"/>
        <v>97</v>
      </c>
      <c r="F586" s="2">
        <f t="shared" ca="1" si="19"/>
        <v>221.66062208834313</v>
      </c>
    </row>
    <row r="587" spans="1:6" x14ac:dyDescent="0.3">
      <c r="A587" t="s">
        <v>589</v>
      </c>
      <c r="B587" t="s">
        <v>1638</v>
      </c>
      <c r="C587" t="s">
        <v>2106</v>
      </c>
      <c r="D587" t="s">
        <v>2108</v>
      </c>
      <c r="E587">
        <f t="shared" ca="1" si="18"/>
        <v>61</v>
      </c>
      <c r="F587" s="2">
        <f t="shared" ca="1" si="19"/>
        <v>157.91661498301946</v>
      </c>
    </row>
    <row r="588" spans="1:6" x14ac:dyDescent="0.3">
      <c r="A588" t="s">
        <v>590</v>
      </c>
      <c r="B588" t="s">
        <v>1639</v>
      </c>
      <c r="C588" t="s">
        <v>2102</v>
      </c>
      <c r="D588" t="s">
        <v>2107</v>
      </c>
      <c r="E588">
        <f t="shared" ca="1" si="18"/>
        <v>68</v>
      </c>
      <c r="F588" s="2">
        <f t="shared" ca="1" si="19"/>
        <v>255.56851788882915</v>
      </c>
    </row>
    <row r="589" spans="1:6" x14ac:dyDescent="0.3">
      <c r="A589" t="s">
        <v>591</v>
      </c>
      <c r="B589" t="s">
        <v>1640</v>
      </c>
      <c r="C589" t="s">
        <v>2103</v>
      </c>
      <c r="D589" t="s">
        <v>2108</v>
      </c>
      <c r="E589">
        <f t="shared" ca="1" si="18"/>
        <v>196</v>
      </c>
      <c r="F589" s="2">
        <f t="shared" ca="1" si="19"/>
        <v>260.89821908990632</v>
      </c>
    </row>
    <row r="590" spans="1:6" x14ac:dyDescent="0.3">
      <c r="A590" t="s">
        <v>592</v>
      </c>
      <c r="B590" t="s">
        <v>1641</v>
      </c>
      <c r="C590" t="s">
        <v>2104</v>
      </c>
      <c r="D590" t="s">
        <v>2109</v>
      </c>
      <c r="E590">
        <f t="shared" ca="1" si="18"/>
        <v>114</v>
      </c>
      <c r="F590" s="2">
        <f t="shared" ca="1" si="19"/>
        <v>308.24021749096835</v>
      </c>
    </row>
    <row r="591" spans="1:6" x14ac:dyDescent="0.3">
      <c r="A591" t="s">
        <v>593</v>
      </c>
      <c r="B591" t="s">
        <v>1642</v>
      </c>
      <c r="C591" t="s">
        <v>2105</v>
      </c>
      <c r="D591" t="s">
        <v>2107</v>
      </c>
      <c r="E591">
        <f t="shared" ca="1" si="18"/>
        <v>33</v>
      </c>
      <c r="F591" s="2">
        <f t="shared" ca="1" si="19"/>
        <v>247.19198828534576</v>
      </c>
    </row>
    <row r="592" spans="1:6" x14ac:dyDescent="0.3">
      <c r="A592" t="s">
        <v>594</v>
      </c>
      <c r="B592" t="s">
        <v>1643</v>
      </c>
      <c r="C592" t="s">
        <v>2106</v>
      </c>
      <c r="D592" t="s">
        <v>2110</v>
      </c>
      <c r="E592">
        <f t="shared" ca="1" si="18"/>
        <v>46</v>
      </c>
      <c r="F592" s="2">
        <f t="shared" ca="1" si="19"/>
        <v>316.1134611109714</v>
      </c>
    </row>
    <row r="593" spans="1:6" x14ac:dyDescent="0.3">
      <c r="A593" t="s">
        <v>595</v>
      </c>
      <c r="B593" t="s">
        <v>1644</v>
      </c>
      <c r="C593" t="s">
        <v>2102</v>
      </c>
      <c r="D593" t="s">
        <v>2110</v>
      </c>
      <c r="E593">
        <f t="shared" ca="1" si="18"/>
        <v>170</v>
      </c>
      <c r="F593" s="2">
        <f t="shared" ca="1" si="19"/>
        <v>313.51053148459403</v>
      </c>
    </row>
    <row r="594" spans="1:6" x14ac:dyDescent="0.3">
      <c r="A594" t="s">
        <v>596</v>
      </c>
      <c r="B594" t="s">
        <v>1645</v>
      </c>
      <c r="C594" t="s">
        <v>2103</v>
      </c>
      <c r="D594" t="s">
        <v>2109</v>
      </c>
      <c r="E594">
        <f t="shared" ca="1" si="18"/>
        <v>152</v>
      </c>
      <c r="F594" s="2">
        <f t="shared" ca="1" si="19"/>
        <v>270.63325012124164</v>
      </c>
    </row>
    <row r="595" spans="1:6" x14ac:dyDescent="0.3">
      <c r="A595" t="s">
        <v>597</v>
      </c>
      <c r="B595" t="s">
        <v>1646</v>
      </c>
      <c r="C595" t="s">
        <v>2104</v>
      </c>
      <c r="D595" t="s">
        <v>2110</v>
      </c>
      <c r="E595">
        <f t="shared" ca="1" si="18"/>
        <v>103</v>
      </c>
      <c r="F595" s="2">
        <f t="shared" ca="1" si="19"/>
        <v>194.26523221621534</v>
      </c>
    </row>
    <row r="596" spans="1:6" x14ac:dyDescent="0.3">
      <c r="A596" t="s">
        <v>598</v>
      </c>
      <c r="B596" t="s">
        <v>1647</v>
      </c>
      <c r="C596" t="s">
        <v>2105</v>
      </c>
      <c r="D596" t="s">
        <v>2107</v>
      </c>
      <c r="E596">
        <f t="shared" ca="1" si="18"/>
        <v>199</v>
      </c>
      <c r="F596" s="2">
        <f t="shared" ca="1" si="19"/>
        <v>83.244844460719904</v>
      </c>
    </row>
    <row r="597" spans="1:6" x14ac:dyDescent="0.3">
      <c r="A597" t="s">
        <v>599</v>
      </c>
      <c r="B597" t="s">
        <v>1648</v>
      </c>
      <c r="C597" t="s">
        <v>2106</v>
      </c>
      <c r="D597" t="s">
        <v>2107</v>
      </c>
      <c r="E597">
        <f t="shared" ca="1" si="18"/>
        <v>212</v>
      </c>
      <c r="F597" s="2">
        <f t="shared" ca="1" si="19"/>
        <v>107.30438217171675</v>
      </c>
    </row>
    <row r="598" spans="1:6" x14ac:dyDescent="0.3">
      <c r="A598" t="s">
        <v>600</v>
      </c>
      <c r="B598" t="s">
        <v>1649</v>
      </c>
      <c r="C598" t="s">
        <v>2102</v>
      </c>
      <c r="D598" t="s">
        <v>2108</v>
      </c>
      <c r="E598">
        <f t="shared" ca="1" si="18"/>
        <v>55</v>
      </c>
      <c r="F598" s="2">
        <f t="shared" ca="1" si="19"/>
        <v>294.90228470703693</v>
      </c>
    </row>
    <row r="599" spans="1:6" x14ac:dyDescent="0.3">
      <c r="A599" t="s">
        <v>601</v>
      </c>
      <c r="B599" t="s">
        <v>1650</v>
      </c>
      <c r="C599" t="s">
        <v>2103</v>
      </c>
      <c r="D599" t="s">
        <v>2107</v>
      </c>
      <c r="E599">
        <f t="shared" ca="1" si="18"/>
        <v>202</v>
      </c>
      <c r="F599" s="2">
        <f t="shared" ca="1" si="19"/>
        <v>128.35824658120035</v>
      </c>
    </row>
    <row r="600" spans="1:6" x14ac:dyDescent="0.3">
      <c r="A600" t="s">
        <v>602</v>
      </c>
      <c r="B600" t="s">
        <v>1651</v>
      </c>
      <c r="C600" t="s">
        <v>2104</v>
      </c>
      <c r="D600" t="s">
        <v>2108</v>
      </c>
      <c r="E600">
        <f t="shared" ca="1" si="18"/>
        <v>64</v>
      </c>
      <c r="F600" s="2">
        <f t="shared" ca="1" si="19"/>
        <v>267.25797660513751</v>
      </c>
    </row>
    <row r="601" spans="1:6" x14ac:dyDescent="0.3">
      <c r="A601" t="s">
        <v>603</v>
      </c>
      <c r="B601" t="s">
        <v>1652</v>
      </c>
      <c r="C601" t="s">
        <v>2105</v>
      </c>
      <c r="D601" t="s">
        <v>2109</v>
      </c>
      <c r="E601">
        <f t="shared" ca="1" si="18"/>
        <v>28</v>
      </c>
      <c r="F601" s="2">
        <f t="shared" ca="1" si="19"/>
        <v>195.71290833249435</v>
      </c>
    </row>
    <row r="602" spans="1:6" x14ac:dyDescent="0.3">
      <c r="A602" t="s">
        <v>604</v>
      </c>
      <c r="B602" t="s">
        <v>1653</v>
      </c>
      <c r="C602" t="s">
        <v>2102</v>
      </c>
      <c r="D602" t="s">
        <v>2107</v>
      </c>
      <c r="E602">
        <f t="shared" ca="1" si="18"/>
        <v>43</v>
      </c>
      <c r="F602" s="2">
        <f t="shared" ca="1" si="19"/>
        <v>188.55413070750183</v>
      </c>
    </row>
    <row r="603" spans="1:6" x14ac:dyDescent="0.3">
      <c r="A603" t="s">
        <v>605</v>
      </c>
      <c r="B603" t="s">
        <v>1654</v>
      </c>
      <c r="C603" t="s">
        <v>2103</v>
      </c>
      <c r="D603" t="s">
        <v>2110</v>
      </c>
      <c r="E603">
        <f t="shared" ca="1" si="18"/>
        <v>46</v>
      </c>
      <c r="F603" s="2">
        <f t="shared" ca="1" si="19"/>
        <v>144.77288285733954</v>
      </c>
    </row>
    <row r="604" spans="1:6" x14ac:dyDescent="0.3">
      <c r="A604" t="s">
        <v>606</v>
      </c>
      <c r="B604" t="s">
        <v>1655</v>
      </c>
      <c r="C604" t="s">
        <v>2104</v>
      </c>
      <c r="D604" t="s">
        <v>2110</v>
      </c>
      <c r="E604">
        <f t="shared" ca="1" si="18"/>
        <v>229</v>
      </c>
      <c r="F604" s="2">
        <f t="shared" ca="1" si="19"/>
        <v>293.91099332879907</v>
      </c>
    </row>
    <row r="605" spans="1:6" x14ac:dyDescent="0.3">
      <c r="A605" t="s">
        <v>607</v>
      </c>
      <c r="B605" t="s">
        <v>1656</v>
      </c>
      <c r="C605" t="s">
        <v>2105</v>
      </c>
      <c r="D605" t="s">
        <v>2109</v>
      </c>
      <c r="E605">
        <f t="shared" ca="1" si="18"/>
        <v>135</v>
      </c>
      <c r="F605" s="2">
        <f t="shared" ca="1" si="19"/>
        <v>299.45069375343712</v>
      </c>
    </row>
    <row r="606" spans="1:6" x14ac:dyDescent="0.3">
      <c r="A606" t="s">
        <v>608</v>
      </c>
      <c r="B606" t="s">
        <v>1657</v>
      </c>
      <c r="C606" t="s">
        <v>2106</v>
      </c>
      <c r="D606" t="s">
        <v>2110</v>
      </c>
      <c r="E606">
        <f t="shared" ca="1" si="18"/>
        <v>30</v>
      </c>
      <c r="F606" s="2">
        <f t="shared" ca="1" si="19"/>
        <v>43.393673046861885</v>
      </c>
    </row>
    <row r="607" spans="1:6" x14ac:dyDescent="0.3">
      <c r="A607" t="s">
        <v>609</v>
      </c>
      <c r="B607" t="s">
        <v>1658</v>
      </c>
      <c r="C607" t="s">
        <v>2102</v>
      </c>
      <c r="D607" t="s">
        <v>2107</v>
      </c>
      <c r="E607">
        <f t="shared" ca="1" si="18"/>
        <v>231</v>
      </c>
      <c r="F607" s="2">
        <f t="shared" ca="1" si="19"/>
        <v>33.75919223521494</v>
      </c>
    </row>
    <row r="608" spans="1:6" x14ac:dyDescent="0.3">
      <c r="A608" t="s">
        <v>610</v>
      </c>
      <c r="B608" t="s">
        <v>1659</v>
      </c>
      <c r="C608" t="s">
        <v>2103</v>
      </c>
      <c r="D608" t="s">
        <v>2107</v>
      </c>
      <c r="E608">
        <f t="shared" ca="1" si="18"/>
        <v>213</v>
      </c>
      <c r="F608" s="2">
        <f t="shared" ca="1" si="19"/>
        <v>174.85588895436882</v>
      </c>
    </row>
    <row r="609" spans="1:6" x14ac:dyDescent="0.3">
      <c r="A609" t="s">
        <v>611</v>
      </c>
      <c r="B609" t="s">
        <v>1660</v>
      </c>
      <c r="C609" t="s">
        <v>2104</v>
      </c>
      <c r="D609" t="s">
        <v>2108</v>
      </c>
      <c r="E609">
        <f t="shared" ca="1" si="18"/>
        <v>12</v>
      </c>
      <c r="F609" s="2">
        <f t="shared" ca="1" si="19"/>
        <v>58.795872948983309</v>
      </c>
    </row>
    <row r="610" spans="1:6" x14ac:dyDescent="0.3">
      <c r="A610" t="s">
        <v>612</v>
      </c>
      <c r="B610" t="s">
        <v>1661</v>
      </c>
      <c r="C610" t="s">
        <v>2105</v>
      </c>
      <c r="D610" t="s">
        <v>2107</v>
      </c>
      <c r="E610">
        <f t="shared" ca="1" si="18"/>
        <v>38</v>
      </c>
      <c r="F610" s="2">
        <f t="shared" ca="1" si="19"/>
        <v>186.42962799042508</v>
      </c>
    </row>
    <row r="611" spans="1:6" x14ac:dyDescent="0.3">
      <c r="A611" t="s">
        <v>613</v>
      </c>
      <c r="B611" t="s">
        <v>1662</v>
      </c>
      <c r="C611" t="s">
        <v>2106</v>
      </c>
      <c r="D611" t="s">
        <v>2108</v>
      </c>
      <c r="E611">
        <f t="shared" ca="1" si="18"/>
        <v>55</v>
      </c>
      <c r="F611" s="2">
        <f t="shared" ca="1" si="19"/>
        <v>187.23099747686294</v>
      </c>
    </row>
    <row r="612" spans="1:6" x14ac:dyDescent="0.3">
      <c r="A612" t="s">
        <v>614</v>
      </c>
      <c r="B612" t="s">
        <v>1663</v>
      </c>
      <c r="C612" t="s">
        <v>2102</v>
      </c>
      <c r="D612" t="s">
        <v>2109</v>
      </c>
      <c r="E612">
        <f t="shared" ca="1" si="18"/>
        <v>131</v>
      </c>
      <c r="F612" s="2">
        <f t="shared" ca="1" si="19"/>
        <v>187.22192705909015</v>
      </c>
    </row>
    <row r="613" spans="1:6" x14ac:dyDescent="0.3">
      <c r="A613" t="s">
        <v>615</v>
      </c>
      <c r="B613" t="s">
        <v>1664</v>
      </c>
      <c r="C613" t="s">
        <v>2103</v>
      </c>
      <c r="D613" t="s">
        <v>2107</v>
      </c>
      <c r="E613">
        <f t="shared" ca="1" si="18"/>
        <v>223</v>
      </c>
      <c r="F613" s="2">
        <f t="shared" ca="1" si="19"/>
        <v>95.877778206996197</v>
      </c>
    </row>
    <row r="614" spans="1:6" x14ac:dyDescent="0.3">
      <c r="A614" t="s">
        <v>616</v>
      </c>
      <c r="B614" t="s">
        <v>1665</v>
      </c>
      <c r="C614" t="s">
        <v>2104</v>
      </c>
      <c r="D614" t="s">
        <v>2110</v>
      </c>
      <c r="E614">
        <f t="shared" ca="1" si="18"/>
        <v>17</v>
      </c>
      <c r="F614" s="2">
        <f t="shared" ca="1" si="19"/>
        <v>82.507905205798181</v>
      </c>
    </row>
    <row r="615" spans="1:6" x14ac:dyDescent="0.3">
      <c r="A615" t="s">
        <v>617</v>
      </c>
      <c r="B615" t="s">
        <v>1666</v>
      </c>
      <c r="C615" t="s">
        <v>2105</v>
      </c>
      <c r="D615" t="s">
        <v>2110</v>
      </c>
      <c r="E615">
        <f t="shared" ca="1" si="18"/>
        <v>153</v>
      </c>
      <c r="F615" s="2">
        <f t="shared" ca="1" si="19"/>
        <v>169.92565302164709</v>
      </c>
    </row>
    <row r="616" spans="1:6" x14ac:dyDescent="0.3">
      <c r="A616" t="s">
        <v>618</v>
      </c>
      <c r="B616" t="s">
        <v>1667</v>
      </c>
      <c r="C616" t="s">
        <v>2106</v>
      </c>
      <c r="D616" t="s">
        <v>2109</v>
      </c>
      <c r="E616">
        <f t="shared" ca="1" si="18"/>
        <v>124</v>
      </c>
      <c r="F616" s="2">
        <f t="shared" ca="1" si="19"/>
        <v>146.14377256362681</v>
      </c>
    </row>
    <row r="617" spans="1:6" x14ac:dyDescent="0.3">
      <c r="A617" t="s">
        <v>619</v>
      </c>
      <c r="B617" t="s">
        <v>1668</v>
      </c>
      <c r="C617" t="s">
        <v>2102</v>
      </c>
      <c r="D617" t="s">
        <v>2110</v>
      </c>
      <c r="E617">
        <f t="shared" ca="1" si="18"/>
        <v>100</v>
      </c>
      <c r="F617" s="2">
        <f t="shared" ca="1" si="19"/>
        <v>117.45221366907111</v>
      </c>
    </row>
    <row r="618" spans="1:6" x14ac:dyDescent="0.3">
      <c r="A618" t="s">
        <v>620</v>
      </c>
      <c r="B618" t="s">
        <v>1669</v>
      </c>
      <c r="C618" t="s">
        <v>2103</v>
      </c>
      <c r="D618" t="s">
        <v>2107</v>
      </c>
      <c r="E618">
        <f t="shared" ca="1" si="18"/>
        <v>82</v>
      </c>
      <c r="F618" s="2">
        <f t="shared" ca="1" si="19"/>
        <v>156.56601318887695</v>
      </c>
    </row>
    <row r="619" spans="1:6" x14ac:dyDescent="0.3">
      <c r="A619" t="s">
        <v>621</v>
      </c>
      <c r="B619" t="s">
        <v>1670</v>
      </c>
      <c r="C619" t="s">
        <v>2104</v>
      </c>
      <c r="D619" t="s">
        <v>2107</v>
      </c>
      <c r="E619">
        <f t="shared" ca="1" si="18"/>
        <v>155</v>
      </c>
      <c r="F619" s="2">
        <f t="shared" ca="1" si="19"/>
        <v>228.00615206617681</v>
      </c>
    </row>
    <row r="620" spans="1:6" x14ac:dyDescent="0.3">
      <c r="A620" t="s">
        <v>622</v>
      </c>
      <c r="B620" t="s">
        <v>1671</v>
      </c>
      <c r="C620" t="s">
        <v>2105</v>
      </c>
      <c r="D620" t="s">
        <v>2108</v>
      </c>
      <c r="E620">
        <f t="shared" ca="1" si="18"/>
        <v>229</v>
      </c>
      <c r="F620" s="2">
        <f t="shared" ca="1" si="19"/>
        <v>189.95528921588345</v>
      </c>
    </row>
    <row r="621" spans="1:6" x14ac:dyDescent="0.3">
      <c r="A621" t="s">
        <v>623</v>
      </c>
      <c r="B621" t="s">
        <v>1672</v>
      </c>
      <c r="C621" t="s">
        <v>2106</v>
      </c>
      <c r="D621" t="s">
        <v>2107</v>
      </c>
      <c r="E621">
        <f t="shared" ca="1" si="18"/>
        <v>214</v>
      </c>
      <c r="F621" s="2">
        <f t="shared" ca="1" si="19"/>
        <v>133.5742621043685</v>
      </c>
    </row>
    <row r="622" spans="1:6" x14ac:dyDescent="0.3">
      <c r="A622" t="s">
        <v>624</v>
      </c>
      <c r="B622" t="s">
        <v>1673</v>
      </c>
      <c r="C622" t="s">
        <v>2102</v>
      </c>
      <c r="D622" t="s">
        <v>2108</v>
      </c>
      <c r="E622">
        <f t="shared" ca="1" si="18"/>
        <v>26</v>
      </c>
      <c r="F622" s="2">
        <f t="shared" ca="1" si="19"/>
        <v>223.40291552703781</v>
      </c>
    </row>
    <row r="623" spans="1:6" x14ac:dyDescent="0.3">
      <c r="A623" t="s">
        <v>625</v>
      </c>
      <c r="B623" t="s">
        <v>1674</v>
      </c>
      <c r="C623" t="s">
        <v>2103</v>
      </c>
      <c r="D623" t="s">
        <v>2109</v>
      </c>
      <c r="E623">
        <f t="shared" ca="1" si="18"/>
        <v>21</v>
      </c>
      <c r="F623" s="2">
        <f t="shared" ca="1" si="19"/>
        <v>87.9738081105004</v>
      </c>
    </row>
    <row r="624" spans="1:6" x14ac:dyDescent="0.3">
      <c r="A624" t="s">
        <v>626</v>
      </c>
      <c r="B624" t="s">
        <v>1675</v>
      </c>
      <c r="C624" t="s">
        <v>2104</v>
      </c>
      <c r="D624" t="s">
        <v>2107</v>
      </c>
      <c r="E624">
        <f t="shared" ca="1" si="18"/>
        <v>73</v>
      </c>
      <c r="F624" s="2">
        <f t="shared" ca="1" si="19"/>
        <v>189.75035478466353</v>
      </c>
    </row>
    <row r="625" spans="1:6" x14ac:dyDescent="0.3">
      <c r="A625" t="s">
        <v>627</v>
      </c>
      <c r="B625" t="s">
        <v>1676</v>
      </c>
      <c r="C625" t="s">
        <v>2105</v>
      </c>
      <c r="D625" t="s">
        <v>2110</v>
      </c>
      <c r="E625">
        <f t="shared" ca="1" si="18"/>
        <v>46</v>
      </c>
      <c r="F625" s="2">
        <f t="shared" ca="1" si="19"/>
        <v>187.342929626276</v>
      </c>
    </row>
    <row r="626" spans="1:6" x14ac:dyDescent="0.3">
      <c r="A626" t="s">
        <v>628</v>
      </c>
      <c r="B626" t="s">
        <v>1677</v>
      </c>
      <c r="C626" t="s">
        <v>2102</v>
      </c>
      <c r="D626" t="s">
        <v>2110</v>
      </c>
      <c r="E626">
        <f t="shared" ca="1" si="18"/>
        <v>160</v>
      </c>
      <c r="F626" s="2">
        <f t="shared" ca="1" si="19"/>
        <v>31.282424929913837</v>
      </c>
    </row>
    <row r="627" spans="1:6" x14ac:dyDescent="0.3">
      <c r="A627" t="s">
        <v>629</v>
      </c>
      <c r="B627" t="s">
        <v>1678</v>
      </c>
      <c r="C627" t="s">
        <v>2103</v>
      </c>
      <c r="D627" t="s">
        <v>2109</v>
      </c>
      <c r="E627">
        <f t="shared" ca="1" si="18"/>
        <v>235</v>
      </c>
      <c r="F627" s="2">
        <f t="shared" ca="1" si="19"/>
        <v>292.14332189685257</v>
      </c>
    </row>
    <row r="628" spans="1:6" x14ac:dyDescent="0.3">
      <c r="A628" t="s">
        <v>630</v>
      </c>
      <c r="B628" t="s">
        <v>1679</v>
      </c>
      <c r="C628" t="s">
        <v>2104</v>
      </c>
      <c r="D628" t="s">
        <v>2110</v>
      </c>
      <c r="E628">
        <f t="shared" ca="1" si="18"/>
        <v>91</v>
      </c>
      <c r="F628" s="2">
        <f t="shared" ca="1" si="19"/>
        <v>71.649142414734001</v>
      </c>
    </row>
    <row r="629" spans="1:6" x14ac:dyDescent="0.3">
      <c r="A629" t="s">
        <v>631</v>
      </c>
      <c r="B629" t="s">
        <v>1680</v>
      </c>
      <c r="C629" t="s">
        <v>2105</v>
      </c>
      <c r="D629" t="s">
        <v>2107</v>
      </c>
      <c r="E629">
        <f t="shared" ca="1" si="18"/>
        <v>236</v>
      </c>
      <c r="F629" s="2">
        <f t="shared" ca="1" si="19"/>
        <v>105.78399584171953</v>
      </c>
    </row>
    <row r="630" spans="1:6" x14ac:dyDescent="0.3">
      <c r="A630" t="s">
        <v>632</v>
      </c>
      <c r="B630" t="s">
        <v>1681</v>
      </c>
      <c r="C630" t="s">
        <v>2106</v>
      </c>
      <c r="D630" t="s">
        <v>2107</v>
      </c>
      <c r="E630">
        <f t="shared" ca="1" si="18"/>
        <v>178</v>
      </c>
      <c r="F630" s="2">
        <f t="shared" ca="1" si="19"/>
        <v>168.45244781921608</v>
      </c>
    </row>
    <row r="631" spans="1:6" x14ac:dyDescent="0.3">
      <c r="A631" t="s">
        <v>633</v>
      </c>
      <c r="B631" t="s">
        <v>1682</v>
      </c>
      <c r="C631" t="s">
        <v>2102</v>
      </c>
      <c r="D631" t="s">
        <v>2108</v>
      </c>
      <c r="E631">
        <f t="shared" ca="1" si="18"/>
        <v>191</v>
      </c>
      <c r="F631" s="2">
        <f t="shared" ca="1" si="19"/>
        <v>225.46902280867408</v>
      </c>
    </row>
    <row r="632" spans="1:6" x14ac:dyDescent="0.3">
      <c r="A632" t="s">
        <v>634</v>
      </c>
      <c r="B632" t="s">
        <v>1683</v>
      </c>
      <c r="C632" t="s">
        <v>2103</v>
      </c>
      <c r="D632" t="s">
        <v>2107</v>
      </c>
      <c r="E632">
        <f t="shared" ca="1" si="18"/>
        <v>66</v>
      </c>
      <c r="F632" s="2">
        <f t="shared" ca="1" si="19"/>
        <v>56.119769865695446</v>
      </c>
    </row>
    <row r="633" spans="1:6" x14ac:dyDescent="0.3">
      <c r="A633" t="s">
        <v>635</v>
      </c>
      <c r="B633" t="s">
        <v>1684</v>
      </c>
      <c r="C633" t="s">
        <v>2104</v>
      </c>
      <c r="D633" t="s">
        <v>2108</v>
      </c>
      <c r="E633">
        <f t="shared" ca="1" si="18"/>
        <v>246</v>
      </c>
      <c r="F633" s="2">
        <f t="shared" ca="1" si="19"/>
        <v>111.98218250108195</v>
      </c>
    </row>
    <row r="634" spans="1:6" x14ac:dyDescent="0.3">
      <c r="A634" t="s">
        <v>636</v>
      </c>
      <c r="B634" t="s">
        <v>1685</v>
      </c>
      <c r="C634" t="s">
        <v>2105</v>
      </c>
      <c r="D634" t="s">
        <v>2109</v>
      </c>
      <c r="E634">
        <f t="shared" ca="1" si="18"/>
        <v>138</v>
      </c>
      <c r="F634" s="2">
        <f t="shared" ca="1" si="19"/>
        <v>70.497406036931935</v>
      </c>
    </row>
    <row r="635" spans="1:6" x14ac:dyDescent="0.3">
      <c r="A635" t="s">
        <v>637</v>
      </c>
      <c r="B635" t="s">
        <v>1686</v>
      </c>
      <c r="C635" t="s">
        <v>2106</v>
      </c>
      <c r="D635" t="s">
        <v>2107</v>
      </c>
      <c r="E635">
        <f t="shared" ca="1" si="18"/>
        <v>40</v>
      </c>
      <c r="F635" s="2">
        <f t="shared" ca="1" si="19"/>
        <v>245.17418857635263</v>
      </c>
    </row>
    <row r="636" spans="1:6" x14ac:dyDescent="0.3">
      <c r="A636" t="s">
        <v>638</v>
      </c>
      <c r="B636" t="s">
        <v>1687</v>
      </c>
      <c r="C636" t="s">
        <v>2102</v>
      </c>
      <c r="D636" t="s">
        <v>2110</v>
      </c>
      <c r="E636">
        <f t="shared" ca="1" si="18"/>
        <v>15</v>
      </c>
      <c r="F636" s="2">
        <f t="shared" ca="1" si="19"/>
        <v>71.977733081778297</v>
      </c>
    </row>
    <row r="637" spans="1:6" x14ac:dyDescent="0.3">
      <c r="A637" t="s">
        <v>639</v>
      </c>
      <c r="B637" t="s">
        <v>1688</v>
      </c>
      <c r="C637" t="s">
        <v>2103</v>
      </c>
      <c r="D637" t="s">
        <v>2110</v>
      </c>
      <c r="E637">
        <f t="shared" ca="1" si="18"/>
        <v>25</v>
      </c>
      <c r="F637" s="2">
        <f t="shared" ca="1" si="19"/>
        <v>99.229407325666386</v>
      </c>
    </row>
    <row r="638" spans="1:6" x14ac:dyDescent="0.3">
      <c r="A638" t="s">
        <v>640</v>
      </c>
      <c r="B638" t="s">
        <v>1689</v>
      </c>
      <c r="C638" t="s">
        <v>2104</v>
      </c>
      <c r="D638" t="s">
        <v>2109</v>
      </c>
      <c r="E638">
        <f t="shared" ca="1" si="18"/>
        <v>151</v>
      </c>
      <c r="F638" s="2">
        <f t="shared" ca="1" si="19"/>
        <v>313.00968919290392</v>
      </c>
    </row>
    <row r="639" spans="1:6" x14ac:dyDescent="0.3">
      <c r="A639" t="s">
        <v>641</v>
      </c>
      <c r="B639" t="s">
        <v>1690</v>
      </c>
      <c r="C639" t="s">
        <v>2105</v>
      </c>
      <c r="D639" t="s">
        <v>2110</v>
      </c>
      <c r="E639">
        <f t="shared" ca="1" si="18"/>
        <v>234</v>
      </c>
      <c r="F639" s="2">
        <f t="shared" ca="1" si="19"/>
        <v>103.85307802610563</v>
      </c>
    </row>
    <row r="640" spans="1:6" x14ac:dyDescent="0.3">
      <c r="A640" t="s">
        <v>642</v>
      </c>
      <c r="B640" t="s">
        <v>1691</v>
      </c>
      <c r="C640" t="s">
        <v>2106</v>
      </c>
      <c r="D640" t="s">
        <v>2107</v>
      </c>
      <c r="E640">
        <f t="shared" ca="1" si="18"/>
        <v>47</v>
      </c>
      <c r="F640" s="2">
        <f t="shared" ca="1" si="19"/>
        <v>82.456366853797135</v>
      </c>
    </row>
    <row r="641" spans="1:6" x14ac:dyDescent="0.3">
      <c r="A641" t="s">
        <v>643</v>
      </c>
      <c r="B641" t="s">
        <v>1692</v>
      </c>
      <c r="C641" t="s">
        <v>2102</v>
      </c>
      <c r="D641" t="s">
        <v>2107</v>
      </c>
      <c r="E641">
        <f t="shared" ca="1" si="18"/>
        <v>19</v>
      </c>
      <c r="F641" s="2">
        <f t="shared" ca="1" si="19"/>
        <v>316.13919013694408</v>
      </c>
    </row>
    <row r="642" spans="1:6" x14ac:dyDescent="0.3">
      <c r="A642" t="s">
        <v>644</v>
      </c>
      <c r="B642" t="s">
        <v>1693</v>
      </c>
      <c r="C642" t="s">
        <v>2103</v>
      </c>
      <c r="D642" t="s">
        <v>2108</v>
      </c>
      <c r="E642">
        <f t="shared" ca="1" si="18"/>
        <v>120</v>
      </c>
      <c r="F642" s="2">
        <f t="shared" ca="1" si="19"/>
        <v>234.59544660425729</v>
      </c>
    </row>
    <row r="643" spans="1:6" x14ac:dyDescent="0.3">
      <c r="A643" t="s">
        <v>645</v>
      </c>
      <c r="B643" t="s">
        <v>1694</v>
      </c>
      <c r="C643" t="s">
        <v>2104</v>
      </c>
      <c r="D643" t="s">
        <v>2107</v>
      </c>
      <c r="E643">
        <f t="shared" ref="E643:E706" ca="1" si="20">RANDBETWEEN(5,250)</f>
        <v>194</v>
      </c>
      <c r="F643" s="2">
        <f t="shared" ref="F643:F706" ca="1" si="21">RAND()*(300-5)+23</f>
        <v>311.41611476257157</v>
      </c>
    </row>
    <row r="644" spans="1:6" x14ac:dyDescent="0.3">
      <c r="A644" t="s">
        <v>646</v>
      </c>
      <c r="B644" t="s">
        <v>1695</v>
      </c>
      <c r="C644" t="s">
        <v>2105</v>
      </c>
      <c r="D644" t="s">
        <v>2108</v>
      </c>
      <c r="E644">
        <f t="shared" ca="1" si="20"/>
        <v>221</v>
      </c>
      <c r="F644" s="2">
        <f t="shared" ca="1" si="21"/>
        <v>234.28209649375125</v>
      </c>
    </row>
    <row r="645" spans="1:6" x14ac:dyDescent="0.3">
      <c r="A645" t="s">
        <v>647</v>
      </c>
      <c r="B645" t="s">
        <v>1696</v>
      </c>
      <c r="C645" t="s">
        <v>2106</v>
      </c>
      <c r="D645" t="s">
        <v>2109</v>
      </c>
      <c r="E645">
        <f t="shared" ca="1" si="20"/>
        <v>169</v>
      </c>
      <c r="F645" s="2">
        <f t="shared" ca="1" si="21"/>
        <v>57.760172835006024</v>
      </c>
    </row>
    <row r="646" spans="1:6" x14ac:dyDescent="0.3">
      <c r="A646" t="s">
        <v>648</v>
      </c>
      <c r="B646" t="s">
        <v>1697</v>
      </c>
      <c r="C646" t="s">
        <v>2102</v>
      </c>
      <c r="D646" t="s">
        <v>2107</v>
      </c>
      <c r="E646">
        <f t="shared" ca="1" si="20"/>
        <v>241</v>
      </c>
      <c r="F646" s="2">
        <f t="shared" ca="1" si="21"/>
        <v>247.82399729787528</v>
      </c>
    </row>
    <row r="647" spans="1:6" x14ac:dyDescent="0.3">
      <c r="A647" t="s">
        <v>649</v>
      </c>
      <c r="B647" t="s">
        <v>1698</v>
      </c>
      <c r="C647" t="s">
        <v>2103</v>
      </c>
      <c r="D647" t="s">
        <v>2110</v>
      </c>
      <c r="E647">
        <f t="shared" ca="1" si="20"/>
        <v>25</v>
      </c>
      <c r="F647" s="2">
        <f t="shared" ca="1" si="21"/>
        <v>216.94738844075454</v>
      </c>
    </row>
    <row r="648" spans="1:6" x14ac:dyDescent="0.3">
      <c r="A648" t="s">
        <v>650</v>
      </c>
      <c r="B648" t="s">
        <v>1699</v>
      </c>
      <c r="C648" t="s">
        <v>2104</v>
      </c>
      <c r="D648" t="s">
        <v>2110</v>
      </c>
      <c r="E648">
        <f t="shared" ca="1" si="20"/>
        <v>69</v>
      </c>
      <c r="F648" s="2">
        <f t="shared" ca="1" si="21"/>
        <v>230.79288726494124</v>
      </c>
    </row>
    <row r="649" spans="1:6" x14ac:dyDescent="0.3">
      <c r="A649" t="s">
        <v>651</v>
      </c>
      <c r="B649" t="s">
        <v>1700</v>
      </c>
      <c r="C649" t="s">
        <v>2105</v>
      </c>
      <c r="D649" t="s">
        <v>2109</v>
      </c>
      <c r="E649">
        <f t="shared" ca="1" si="20"/>
        <v>46</v>
      </c>
      <c r="F649" s="2">
        <f t="shared" ca="1" si="21"/>
        <v>43.709967313333578</v>
      </c>
    </row>
    <row r="650" spans="1:6" x14ac:dyDescent="0.3">
      <c r="A650" t="s">
        <v>652</v>
      </c>
      <c r="B650" t="s">
        <v>1701</v>
      </c>
      <c r="C650" t="s">
        <v>2102</v>
      </c>
      <c r="D650" t="s">
        <v>2110</v>
      </c>
      <c r="E650">
        <f t="shared" ca="1" si="20"/>
        <v>200</v>
      </c>
      <c r="F650" s="2">
        <f t="shared" ca="1" si="21"/>
        <v>220.70133765440596</v>
      </c>
    </row>
    <row r="651" spans="1:6" x14ac:dyDescent="0.3">
      <c r="A651" t="s">
        <v>653</v>
      </c>
      <c r="B651" t="s">
        <v>1702</v>
      </c>
      <c r="C651" t="s">
        <v>2103</v>
      </c>
      <c r="D651" t="s">
        <v>2107</v>
      </c>
      <c r="E651">
        <f t="shared" ca="1" si="20"/>
        <v>32</v>
      </c>
      <c r="F651" s="2">
        <f t="shared" ca="1" si="21"/>
        <v>226.87538032493828</v>
      </c>
    </row>
    <row r="652" spans="1:6" x14ac:dyDescent="0.3">
      <c r="A652" t="s">
        <v>654</v>
      </c>
      <c r="B652" t="s">
        <v>1703</v>
      </c>
      <c r="C652" t="s">
        <v>2104</v>
      </c>
      <c r="D652" t="s">
        <v>2107</v>
      </c>
      <c r="E652">
        <f t="shared" ca="1" si="20"/>
        <v>214</v>
      </c>
      <c r="F652" s="2">
        <f t="shared" ca="1" si="21"/>
        <v>300.2540496125402</v>
      </c>
    </row>
    <row r="653" spans="1:6" x14ac:dyDescent="0.3">
      <c r="A653" t="s">
        <v>655</v>
      </c>
      <c r="B653" t="s">
        <v>1704</v>
      </c>
      <c r="C653" t="s">
        <v>2105</v>
      </c>
      <c r="D653" t="s">
        <v>2108</v>
      </c>
      <c r="E653">
        <f t="shared" ca="1" si="20"/>
        <v>103</v>
      </c>
      <c r="F653" s="2">
        <f t="shared" ca="1" si="21"/>
        <v>117.1411806056699</v>
      </c>
    </row>
    <row r="654" spans="1:6" x14ac:dyDescent="0.3">
      <c r="A654" t="s">
        <v>656</v>
      </c>
      <c r="B654" t="s">
        <v>1705</v>
      </c>
      <c r="C654" t="s">
        <v>2106</v>
      </c>
      <c r="D654" t="s">
        <v>2107</v>
      </c>
      <c r="E654">
        <f t="shared" ca="1" si="20"/>
        <v>146</v>
      </c>
      <c r="F654" s="2">
        <f t="shared" ca="1" si="21"/>
        <v>48.777524352360103</v>
      </c>
    </row>
    <row r="655" spans="1:6" x14ac:dyDescent="0.3">
      <c r="A655" t="s">
        <v>657</v>
      </c>
      <c r="B655" t="s">
        <v>1706</v>
      </c>
      <c r="C655" t="s">
        <v>2102</v>
      </c>
      <c r="D655" t="s">
        <v>2108</v>
      </c>
      <c r="E655">
        <f t="shared" ca="1" si="20"/>
        <v>18</v>
      </c>
      <c r="F655" s="2">
        <f t="shared" ca="1" si="21"/>
        <v>111.12457902082349</v>
      </c>
    </row>
    <row r="656" spans="1:6" x14ac:dyDescent="0.3">
      <c r="A656" t="s">
        <v>658</v>
      </c>
      <c r="B656" t="s">
        <v>1707</v>
      </c>
      <c r="C656" t="s">
        <v>2103</v>
      </c>
      <c r="D656" t="s">
        <v>2109</v>
      </c>
      <c r="E656">
        <f t="shared" ca="1" si="20"/>
        <v>95</v>
      </c>
      <c r="F656" s="2">
        <f t="shared" ca="1" si="21"/>
        <v>65.441803234396289</v>
      </c>
    </row>
    <row r="657" spans="1:6" x14ac:dyDescent="0.3">
      <c r="A657" t="s">
        <v>659</v>
      </c>
      <c r="B657" t="s">
        <v>1708</v>
      </c>
      <c r="C657" t="s">
        <v>2104</v>
      </c>
      <c r="D657" t="s">
        <v>2107</v>
      </c>
      <c r="E657">
        <f t="shared" ca="1" si="20"/>
        <v>183</v>
      </c>
      <c r="F657" s="2">
        <f t="shared" ca="1" si="21"/>
        <v>145.22573395111144</v>
      </c>
    </row>
    <row r="658" spans="1:6" x14ac:dyDescent="0.3">
      <c r="A658" t="s">
        <v>660</v>
      </c>
      <c r="B658" t="s">
        <v>1709</v>
      </c>
      <c r="C658" t="s">
        <v>2105</v>
      </c>
      <c r="D658" t="s">
        <v>2110</v>
      </c>
      <c r="E658">
        <f t="shared" ca="1" si="20"/>
        <v>108</v>
      </c>
      <c r="F658" s="2">
        <f t="shared" ca="1" si="21"/>
        <v>262.07241558142709</v>
      </c>
    </row>
    <row r="659" spans="1:6" x14ac:dyDescent="0.3">
      <c r="A659" t="s">
        <v>661</v>
      </c>
      <c r="B659" t="s">
        <v>1710</v>
      </c>
      <c r="C659" t="s">
        <v>2106</v>
      </c>
      <c r="D659" t="s">
        <v>2110</v>
      </c>
      <c r="E659">
        <f t="shared" ca="1" si="20"/>
        <v>24</v>
      </c>
      <c r="F659" s="2">
        <f t="shared" ca="1" si="21"/>
        <v>203.42968704937832</v>
      </c>
    </row>
    <row r="660" spans="1:6" x14ac:dyDescent="0.3">
      <c r="A660" t="s">
        <v>662</v>
      </c>
      <c r="B660" t="s">
        <v>1711</v>
      </c>
      <c r="C660" t="s">
        <v>2102</v>
      </c>
      <c r="D660" t="s">
        <v>2109</v>
      </c>
      <c r="E660">
        <f t="shared" ca="1" si="20"/>
        <v>92</v>
      </c>
      <c r="F660" s="2">
        <f t="shared" ca="1" si="21"/>
        <v>193.8941458912727</v>
      </c>
    </row>
    <row r="661" spans="1:6" x14ac:dyDescent="0.3">
      <c r="A661" t="s">
        <v>663</v>
      </c>
      <c r="B661" t="s">
        <v>1712</v>
      </c>
      <c r="C661" t="s">
        <v>2103</v>
      </c>
      <c r="D661" t="s">
        <v>2110</v>
      </c>
      <c r="E661">
        <f t="shared" ca="1" si="20"/>
        <v>213</v>
      </c>
      <c r="F661" s="2">
        <f t="shared" ca="1" si="21"/>
        <v>182.46036713322928</v>
      </c>
    </row>
    <row r="662" spans="1:6" x14ac:dyDescent="0.3">
      <c r="A662" t="s">
        <v>664</v>
      </c>
      <c r="B662" t="s">
        <v>1713</v>
      </c>
      <c r="C662" t="s">
        <v>2104</v>
      </c>
      <c r="D662" t="s">
        <v>2107</v>
      </c>
      <c r="E662">
        <f t="shared" ca="1" si="20"/>
        <v>157</v>
      </c>
      <c r="F662" s="2">
        <f t="shared" ca="1" si="21"/>
        <v>27.492579642136519</v>
      </c>
    </row>
    <row r="663" spans="1:6" x14ac:dyDescent="0.3">
      <c r="A663" t="s">
        <v>665</v>
      </c>
      <c r="B663" t="s">
        <v>1714</v>
      </c>
      <c r="C663" t="s">
        <v>2105</v>
      </c>
      <c r="D663" t="s">
        <v>2107</v>
      </c>
      <c r="E663">
        <f t="shared" ca="1" si="20"/>
        <v>229</v>
      </c>
      <c r="F663" s="2">
        <f t="shared" ca="1" si="21"/>
        <v>43.564189610241279</v>
      </c>
    </row>
    <row r="664" spans="1:6" x14ac:dyDescent="0.3">
      <c r="A664" t="s">
        <v>666</v>
      </c>
      <c r="B664" t="s">
        <v>1715</v>
      </c>
      <c r="C664" t="s">
        <v>2106</v>
      </c>
      <c r="D664" t="s">
        <v>2108</v>
      </c>
      <c r="E664">
        <f t="shared" ca="1" si="20"/>
        <v>84</v>
      </c>
      <c r="F664" s="2">
        <f t="shared" ca="1" si="21"/>
        <v>145.92174776684115</v>
      </c>
    </row>
    <row r="665" spans="1:6" x14ac:dyDescent="0.3">
      <c r="A665" t="s">
        <v>667</v>
      </c>
      <c r="B665" t="s">
        <v>1716</v>
      </c>
      <c r="C665" t="s">
        <v>2102</v>
      </c>
      <c r="D665" t="s">
        <v>2107</v>
      </c>
      <c r="E665">
        <f t="shared" ca="1" si="20"/>
        <v>192</v>
      </c>
      <c r="F665" s="2">
        <f t="shared" ca="1" si="21"/>
        <v>271.03130597854903</v>
      </c>
    </row>
    <row r="666" spans="1:6" x14ac:dyDescent="0.3">
      <c r="A666" t="s">
        <v>668</v>
      </c>
      <c r="B666" t="s">
        <v>1717</v>
      </c>
      <c r="C666" t="s">
        <v>2103</v>
      </c>
      <c r="D666" t="s">
        <v>2108</v>
      </c>
      <c r="E666">
        <f t="shared" ca="1" si="20"/>
        <v>96</v>
      </c>
      <c r="F666" s="2">
        <f t="shared" ca="1" si="21"/>
        <v>232.08029198288054</v>
      </c>
    </row>
    <row r="667" spans="1:6" x14ac:dyDescent="0.3">
      <c r="A667" t="s">
        <v>669</v>
      </c>
      <c r="B667" t="s">
        <v>1718</v>
      </c>
      <c r="C667" t="s">
        <v>2104</v>
      </c>
      <c r="D667" t="s">
        <v>2109</v>
      </c>
      <c r="E667">
        <f t="shared" ca="1" si="20"/>
        <v>192</v>
      </c>
      <c r="F667" s="2">
        <f t="shared" ca="1" si="21"/>
        <v>130.41703190200008</v>
      </c>
    </row>
    <row r="668" spans="1:6" x14ac:dyDescent="0.3">
      <c r="A668" t="s">
        <v>670</v>
      </c>
      <c r="B668" t="s">
        <v>1719</v>
      </c>
      <c r="C668" t="s">
        <v>2105</v>
      </c>
      <c r="D668" t="s">
        <v>2107</v>
      </c>
      <c r="E668">
        <f t="shared" ca="1" si="20"/>
        <v>56</v>
      </c>
      <c r="F668" s="2">
        <f t="shared" ca="1" si="21"/>
        <v>195.54746774092459</v>
      </c>
    </row>
    <row r="669" spans="1:6" x14ac:dyDescent="0.3">
      <c r="A669" t="s">
        <v>671</v>
      </c>
      <c r="B669" t="s">
        <v>1720</v>
      </c>
      <c r="C669" t="s">
        <v>2106</v>
      </c>
      <c r="D669" t="s">
        <v>2110</v>
      </c>
      <c r="E669">
        <f t="shared" ca="1" si="20"/>
        <v>161</v>
      </c>
      <c r="F669" s="2">
        <f t="shared" ca="1" si="21"/>
        <v>126.42655540951547</v>
      </c>
    </row>
    <row r="670" spans="1:6" x14ac:dyDescent="0.3">
      <c r="A670" t="s">
        <v>672</v>
      </c>
      <c r="B670" t="s">
        <v>1721</v>
      </c>
      <c r="C670" t="s">
        <v>2102</v>
      </c>
      <c r="D670" t="s">
        <v>2110</v>
      </c>
      <c r="E670">
        <f t="shared" ca="1" si="20"/>
        <v>222</v>
      </c>
      <c r="F670" s="2">
        <f t="shared" ca="1" si="21"/>
        <v>259.81276891717835</v>
      </c>
    </row>
    <row r="671" spans="1:6" x14ac:dyDescent="0.3">
      <c r="A671" t="s">
        <v>673</v>
      </c>
      <c r="B671" t="s">
        <v>1722</v>
      </c>
      <c r="C671" t="s">
        <v>2103</v>
      </c>
      <c r="D671" t="s">
        <v>2109</v>
      </c>
      <c r="E671">
        <f t="shared" ca="1" si="20"/>
        <v>233</v>
      </c>
      <c r="F671" s="2">
        <f t="shared" ca="1" si="21"/>
        <v>196.05893209697206</v>
      </c>
    </row>
    <row r="672" spans="1:6" x14ac:dyDescent="0.3">
      <c r="A672" t="s">
        <v>674</v>
      </c>
      <c r="B672" t="s">
        <v>1723</v>
      </c>
      <c r="C672" t="s">
        <v>2104</v>
      </c>
      <c r="D672" t="s">
        <v>2110</v>
      </c>
      <c r="E672">
        <f t="shared" ca="1" si="20"/>
        <v>50</v>
      </c>
      <c r="F672" s="2">
        <f t="shared" ca="1" si="21"/>
        <v>148.81270594633216</v>
      </c>
    </row>
    <row r="673" spans="1:6" x14ac:dyDescent="0.3">
      <c r="A673" t="s">
        <v>675</v>
      </c>
      <c r="B673" t="s">
        <v>1724</v>
      </c>
      <c r="C673" t="s">
        <v>2105</v>
      </c>
      <c r="D673" t="s">
        <v>2107</v>
      </c>
      <c r="E673">
        <f t="shared" ca="1" si="20"/>
        <v>195</v>
      </c>
      <c r="F673" s="2">
        <f t="shared" ca="1" si="21"/>
        <v>96.882555852240216</v>
      </c>
    </row>
    <row r="674" spans="1:6" x14ac:dyDescent="0.3">
      <c r="A674" t="s">
        <v>676</v>
      </c>
      <c r="B674" t="s">
        <v>1725</v>
      </c>
      <c r="C674" t="s">
        <v>2102</v>
      </c>
      <c r="D674" t="s">
        <v>2107</v>
      </c>
      <c r="E674">
        <f t="shared" ca="1" si="20"/>
        <v>209</v>
      </c>
      <c r="F674" s="2">
        <f t="shared" ca="1" si="21"/>
        <v>250.92860097881939</v>
      </c>
    </row>
    <row r="675" spans="1:6" x14ac:dyDescent="0.3">
      <c r="A675" t="s">
        <v>677</v>
      </c>
      <c r="B675" t="s">
        <v>1726</v>
      </c>
      <c r="C675" t="s">
        <v>2103</v>
      </c>
      <c r="D675" t="s">
        <v>2108</v>
      </c>
      <c r="E675">
        <f t="shared" ca="1" si="20"/>
        <v>164</v>
      </c>
      <c r="F675" s="2">
        <f t="shared" ca="1" si="21"/>
        <v>233.33843904736571</v>
      </c>
    </row>
    <row r="676" spans="1:6" x14ac:dyDescent="0.3">
      <c r="A676" t="s">
        <v>678</v>
      </c>
      <c r="B676" t="s">
        <v>1727</v>
      </c>
      <c r="C676" t="s">
        <v>2104</v>
      </c>
      <c r="D676" t="s">
        <v>2107</v>
      </c>
      <c r="E676">
        <f t="shared" ca="1" si="20"/>
        <v>104</v>
      </c>
      <c r="F676" s="2">
        <f t="shared" ca="1" si="21"/>
        <v>174.8076145395317</v>
      </c>
    </row>
    <row r="677" spans="1:6" x14ac:dyDescent="0.3">
      <c r="A677" t="s">
        <v>679</v>
      </c>
      <c r="B677" t="s">
        <v>1728</v>
      </c>
      <c r="C677" t="s">
        <v>2105</v>
      </c>
      <c r="D677" t="s">
        <v>2108</v>
      </c>
      <c r="E677">
        <f t="shared" ca="1" si="20"/>
        <v>232</v>
      </c>
      <c r="F677" s="2">
        <f t="shared" ca="1" si="21"/>
        <v>270.54913643683983</v>
      </c>
    </row>
    <row r="678" spans="1:6" x14ac:dyDescent="0.3">
      <c r="A678" t="s">
        <v>680</v>
      </c>
      <c r="B678" t="s">
        <v>1729</v>
      </c>
      <c r="C678" t="s">
        <v>2106</v>
      </c>
      <c r="D678" t="s">
        <v>2109</v>
      </c>
      <c r="E678">
        <f t="shared" ca="1" si="20"/>
        <v>227</v>
      </c>
      <c r="F678" s="2">
        <f t="shared" ca="1" si="21"/>
        <v>198.05196468001611</v>
      </c>
    </row>
    <row r="679" spans="1:6" x14ac:dyDescent="0.3">
      <c r="A679" t="s">
        <v>681</v>
      </c>
      <c r="B679" t="s">
        <v>1730</v>
      </c>
      <c r="C679" t="s">
        <v>2102</v>
      </c>
      <c r="D679" t="s">
        <v>2107</v>
      </c>
      <c r="E679">
        <f t="shared" ca="1" si="20"/>
        <v>35</v>
      </c>
      <c r="F679" s="2">
        <f t="shared" ca="1" si="21"/>
        <v>181.77228531029502</v>
      </c>
    </row>
    <row r="680" spans="1:6" x14ac:dyDescent="0.3">
      <c r="A680" t="s">
        <v>682</v>
      </c>
      <c r="B680" t="s">
        <v>1731</v>
      </c>
      <c r="C680" t="s">
        <v>2103</v>
      </c>
      <c r="D680" t="s">
        <v>2110</v>
      </c>
      <c r="E680">
        <f t="shared" ca="1" si="20"/>
        <v>208</v>
      </c>
      <c r="F680" s="2">
        <f t="shared" ca="1" si="21"/>
        <v>267.48485050339553</v>
      </c>
    </row>
    <row r="681" spans="1:6" x14ac:dyDescent="0.3">
      <c r="A681" t="s">
        <v>683</v>
      </c>
      <c r="B681" t="s">
        <v>1732</v>
      </c>
      <c r="C681" t="s">
        <v>2104</v>
      </c>
      <c r="D681" t="s">
        <v>2110</v>
      </c>
      <c r="E681">
        <f t="shared" ca="1" si="20"/>
        <v>120</v>
      </c>
      <c r="F681" s="2">
        <f t="shared" ca="1" si="21"/>
        <v>295.5177719871387</v>
      </c>
    </row>
    <row r="682" spans="1:6" x14ac:dyDescent="0.3">
      <c r="A682" t="s">
        <v>684</v>
      </c>
      <c r="B682" t="s">
        <v>1733</v>
      </c>
      <c r="C682" t="s">
        <v>2105</v>
      </c>
      <c r="D682" t="s">
        <v>2109</v>
      </c>
      <c r="E682">
        <f t="shared" ca="1" si="20"/>
        <v>228</v>
      </c>
      <c r="F682" s="2">
        <f t="shared" ca="1" si="21"/>
        <v>309.80696118576145</v>
      </c>
    </row>
    <row r="683" spans="1:6" x14ac:dyDescent="0.3">
      <c r="A683" t="s">
        <v>685</v>
      </c>
      <c r="B683" t="s">
        <v>1734</v>
      </c>
      <c r="C683" t="s">
        <v>2106</v>
      </c>
      <c r="D683" t="s">
        <v>2110</v>
      </c>
      <c r="E683">
        <f t="shared" ca="1" si="20"/>
        <v>136</v>
      </c>
      <c r="F683" s="2">
        <f t="shared" ca="1" si="21"/>
        <v>42.441817846367101</v>
      </c>
    </row>
    <row r="684" spans="1:6" x14ac:dyDescent="0.3">
      <c r="A684" t="s">
        <v>686</v>
      </c>
      <c r="B684" t="s">
        <v>1735</v>
      </c>
      <c r="C684" t="s">
        <v>2102</v>
      </c>
      <c r="D684" t="s">
        <v>2107</v>
      </c>
      <c r="E684">
        <f t="shared" ca="1" si="20"/>
        <v>158</v>
      </c>
      <c r="F684" s="2">
        <f t="shared" ca="1" si="21"/>
        <v>126.53590362735801</v>
      </c>
    </row>
    <row r="685" spans="1:6" x14ac:dyDescent="0.3">
      <c r="A685" t="s">
        <v>687</v>
      </c>
      <c r="B685" t="s">
        <v>1736</v>
      </c>
      <c r="C685" t="s">
        <v>2103</v>
      </c>
      <c r="D685" t="s">
        <v>2107</v>
      </c>
      <c r="E685">
        <f t="shared" ca="1" si="20"/>
        <v>173</v>
      </c>
      <c r="F685" s="2">
        <f t="shared" ca="1" si="21"/>
        <v>209.26139417040511</v>
      </c>
    </row>
    <row r="686" spans="1:6" x14ac:dyDescent="0.3">
      <c r="A686" t="s">
        <v>688</v>
      </c>
      <c r="B686" t="s">
        <v>1737</v>
      </c>
      <c r="C686" t="s">
        <v>2104</v>
      </c>
      <c r="D686" t="s">
        <v>2108</v>
      </c>
      <c r="E686">
        <f t="shared" ca="1" si="20"/>
        <v>79</v>
      </c>
      <c r="F686" s="2">
        <f t="shared" ca="1" si="21"/>
        <v>229.43881179534776</v>
      </c>
    </row>
    <row r="687" spans="1:6" x14ac:dyDescent="0.3">
      <c r="A687" t="s">
        <v>689</v>
      </c>
      <c r="B687" t="s">
        <v>1738</v>
      </c>
      <c r="C687" t="s">
        <v>2105</v>
      </c>
      <c r="D687" t="s">
        <v>2107</v>
      </c>
      <c r="E687">
        <f t="shared" ca="1" si="20"/>
        <v>150</v>
      </c>
      <c r="F687" s="2">
        <f t="shared" ca="1" si="21"/>
        <v>78.083532463758729</v>
      </c>
    </row>
    <row r="688" spans="1:6" x14ac:dyDescent="0.3">
      <c r="A688" t="s">
        <v>690</v>
      </c>
      <c r="B688" t="s">
        <v>1739</v>
      </c>
      <c r="C688" t="s">
        <v>2106</v>
      </c>
      <c r="D688" t="s">
        <v>2108</v>
      </c>
      <c r="E688">
        <f t="shared" ca="1" si="20"/>
        <v>239</v>
      </c>
      <c r="F688" s="2">
        <f t="shared" ca="1" si="21"/>
        <v>232.13415925654888</v>
      </c>
    </row>
    <row r="689" spans="1:6" x14ac:dyDescent="0.3">
      <c r="A689" t="s">
        <v>691</v>
      </c>
      <c r="B689" t="s">
        <v>1740</v>
      </c>
      <c r="C689" t="s">
        <v>2102</v>
      </c>
      <c r="D689" t="s">
        <v>2109</v>
      </c>
      <c r="E689">
        <f t="shared" ca="1" si="20"/>
        <v>151</v>
      </c>
      <c r="F689" s="2">
        <f t="shared" ca="1" si="21"/>
        <v>273.31554097390836</v>
      </c>
    </row>
    <row r="690" spans="1:6" x14ac:dyDescent="0.3">
      <c r="A690" t="s">
        <v>692</v>
      </c>
      <c r="B690" t="s">
        <v>1741</v>
      </c>
      <c r="C690" t="s">
        <v>2103</v>
      </c>
      <c r="D690" t="s">
        <v>2107</v>
      </c>
      <c r="E690">
        <f t="shared" ca="1" si="20"/>
        <v>226</v>
      </c>
      <c r="F690" s="2">
        <f t="shared" ca="1" si="21"/>
        <v>73.671177953034203</v>
      </c>
    </row>
    <row r="691" spans="1:6" x14ac:dyDescent="0.3">
      <c r="A691" t="s">
        <v>693</v>
      </c>
      <c r="B691" t="s">
        <v>1742</v>
      </c>
      <c r="C691" t="s">
        <v>2104</v>
      </c>
      <c r="D691" t="s">
        <v>2110</v>
      </c>
      <c r="E691">
        <f t="shared" ca="1" si="20"/>
        <v>113</v>
      </c>
      <c r="F691" s="2">
        <f t="shared" ca="1" si="21"/>
        <v>33.209458002311784</v>
      </c>
    </row>
    <row r="692" spans="1:6" x14ac:dyDescent="0.3">
      <c r="A692" t="s">
        <v>694</v>
      </c>
      <c r="B692" t="s">
        <v>1743</v>
      </c>
      <c r="C692" t="s">
        <v>2105</v>
      </c>
      <c r="D692" t="s">
        <v>2110</v>
      </c>
      <c r="E692">
        <f t="shared" ca="1" si="20"/>
        <v>74</v>
      </c>
      <c r="F692" s="2">
        <f t="shared" ca="1" si="21"/>
        <v>154.58359620526358</v>
      </c>
    </row>
    <row r="693" spans="1:6" x14ac:dyDescent="0.3">
      <c r="A693" t="s">
        <v>695</v>
      </c>
      <c r="B693" t="s">
        <v>1744</v>
      </c>
      <c r="C693" t="s">
        <v>2106</v>
      </c>
      <c r="D693" t="s">
        <v>2109</v>
      </c>
      <c r="E693">
        <f t="shared" ca="1" si="20"/>
        <v>22</v>
      </c>
      <c r="F693" s="2">
        <f t="shared" ca="1" si="21"/>
        <v>96.769685619268586</v>
      </c>
    </row>
    <row r="694" spans="1:6" x14ac:dyDescent="0.3">
      <c r="A694" t="s">
        <v>696</v>
      </c>
      <c r="B694" t="s">
        <v>1745</v>
      </c>
      <c r="C694" t="s">
        <v>2102</v>
      </c>
      <c r="D694" t="s">
        <v>2110</v>
      </c>
      <c r="E694">
        <f t="shared" ca="1" si="20"/>
        <v>19</v>
      </c>
      <c r="F694" s="2">
        <f t="shared" ca="1" si="21"/>
        <v>296.85146870496203</v>
      </c>
    </row>
    <row r="695" spans="1:6" x14ac:dyDescent="0.3">
      <c r="A695" t="s">
        <v>697</v>
      </c>
      <c r="B695" t="s">
        <v>1746</v>
      </c>
      <c r="C695" t="s">
        <v>2103</v>
      </c>
      <c r="D695" t="s">
        <v>2107</v>
      </c>
      <c r="E695">
        <f t="shared" ca="1" si="20"/>
        <v>243</v>
      </c>
      <c r="F695" s="2">
        <f t="shared" ca="1" si="21"/>
        <v>144.55141273692669</v>
      </c>
    </row>
    <row r="696" spans="1:6" x14ac:dyDescent="0.3">
      <c r="A696" t="s">
        <v>698</v>
      </c>
      <c r="B696" t="s">
        <v>1747</v>
      </c>
      <c r="C696" t="s">
        <v>2104</v>
      </c>
      <c r="D696" t="s">
        <v>2107</v>
      </c>
      <c r="E696">
        <f t="shared" ca="1" si="20"/>
        <v>127</v>
      </c>
      <c r="F696" s="2">
        <f t="shared" ca="1" si="21"/>
        <v>24.43678346778059</v>
      </c>
    </row>
    <row r="697" spans="1:6" x14ac:dyDescent="0.3">
      <c r="A697" t="s">
        <v>699</v>
      </c>
      <c r="B697" t="s">
        <v>1748</v>
      </c>
      <c r="C697" t="s">
        <v>2105</v>
      </c>
      <c r="D697" t="s">
        <v>2108</v>
      </c>
      <c r="E697">
        <f t="shared" ca="1" si="20"/>
        <v>217</v>
      </c>
      <c r="F697" s="2">
        <f t="shared" ca="1" si="21"/>
        <v>234.09160127255751</v>
      </c>
    </row>
    <row r="698" spans="1:6" x14ac:dyDescent="0.3">
      <c r="A698" t="s">
        <v>700</v>
      </c>
      <c r="B698" t="s">
        <v>1749</v>
      </c>
      <c r="C698" t="s">
        <v>2102</v>
      </c>
      <c r="D698" t="s">
        <v>2107</v>
      </c>
      <c r="E698">
        <f t="shared" ca="1" si="20"/>
        <v>152</v>
      </c>
      <c r="F698" s="2">
        <f t="shared" ca="1" si="21"/>
        <v>172.62835048899461</v>
      </c>
    </row>
    <row r="699" spans="1:6" x14ac:dyDescent="0.3">
      <c r="A699" t="s">
        <v>701</v>
      </c>
      <c r="B699" t="s">
        <v>1750</v>
      </c>
      <c r="C699" t="s">
        <v>2103</v>
      </c>
      <c r="D699" t="s">
        <v>2108</v>
      </c>
      <c r="E699">
        <f t="shared" ca="1" si="20"/>
        <v>241</v>
      </c>
      <c r="F699" s="2">
        <f t="shared" ca="1" si="21"/>
        <v>270.57215741198377</v>
      </c>
    </row>
    <row r="700" spans="1:6" x14ac:dyDescent="0.3">
      <c r="A700" t="s">
        <v>702</v>
      </c>
      <c r="B700" t="s">
        <v>1751</v>
      </c>
      <c r="C700" t="s">
        <v>2104</v>
      </c>
      <c r="D700" t="s">
        <v>2109</v>
      </c>
      <c r="E700">
        <f t="shared" ca="1" si="20"/>
        <v>229</v>
      </c>
      <c r="F700" s="2">
        <f t="shared" ca="1" si="21"/>
        <v>88.252004504637497</v>
      </c>
    </row>
    <row r="701" spans="1:6" x14ac:dyDescent="0.3">
      <c r="A701" t="s">
        <v>703</v>
      </c>
      <c r="B701" t="s">
        <v>1752</v>
      </c>
      <c r="C701" t="s">
        <v>2105</v>
      </c>
      <c r="D701" t="s">
        <v>2107</v>
      </c>
      <c r="E701">
        <f t="shared" ca="1" si="20"/>
        <v>163</v>
      </c>
      <c r="F701" s="2">
        <f t="shared" ca="1" si="21"/>
        <v>241.77557574353969</v>
      </c>
    </row>
    <row r="702" spans="1:6" x14ac:dyDescent="0.3">
      <c r="A702" t="s">
        <v>704</v>
      </c>
      <c r="B702" t="s">
        <v>1753</v>
      </c>
      <c r="C702" t="s">
        <v>2106</v>
      </c>
      <c r="D702" t="s">
        <v>2110</v>
      </c>
      <c r="E702">
        <f t="shared" ca="1" si="20"/>
        <v>106</v>
      </c>
      <c r="F702" s="2">
        <f t="shared" ca="1" si="21"/>
        <v>295.56872667353639</v>
      </c>
    </row>
    <row r="703" spans="1:6" x14ac:dyDescent="0.3">
      <c r="A703" t="s">
        <v>705</v>
      </c>
      <c r="B703" t="s">
        <v>1754</v>
      </c>
      <c r="C703" t="s">
        <v>2102</v>
      </c>
      <c r="D703" t="s">
        <v>2110</v>
      </c>
      <c r="E703">
        <f t="shared" ca="1" si="20"/>
        <v>19</v>
      </c>
      <c r="F703" s="2">
        <f t="shared" ca="1" si="21"/>
        <v>164.34769497707549</v>
      </c>
    </row>
    <row r="704" spans="1:6" x14ac:dyDescent="0.3">
      <c r="A704" t="s">
        <v>706</v>
      </c>
      <c r="B704" t="s">
        <v>1755</v>
      </c>
      <c r="C704" t="s">
        <v>2103</v>
      </c>
      <c r="D704" t="s">
        <v>2109</v>
      </c>
      <c r="E704">
        <f t="shared" ca="1" si="20"/>
        <v>115</v>
      </c>
      <c r="F704" s="2">
        <f t="shared" ca="1" si="21"/>
        <v>86.556525681560743</v>
      </c>
    </row>
    <row r="705" spans="1:6" x14ac:dyDescent="0.3">
      <c r="A705" t="s">
        <v>707</v>
      </c>
      <c r="B705" t="s">
        <v>1756</v>
      </c>
      <c r="C705" t="s">
        <v>2104</v>
      </c>
      <c r="D705" t="s">
        <v>2110</v>
      </c>
      <c r="E705">
        <f t="shared" ca="1" si="20"/>
        <v>144</v>
      </c>
      <c r="F705" s="2">
        <f t="shared" ca="1" si="21"/>
        <v>185.91039832751025</v>
      </c>
    </row>
    <row r="706" spans="1:6" x14ac:dyDescent="0.3">
      <c r="A706" t="s">
        <v>708</v>
      </c>
      <c r="B706" t="s">
        <v>1757</v>
      </c>
      <c r="C706" t="s">
        <v>2105</v>
      </c>
      <c r="D706" t="s">
        <v>2107</v>
      </c>
      <c r="E706">
        <f t="shared" ca="1" si="20"/>
        <v>82</v>
      </c>
      <c r="F706" s="2">
        <f t="shared" ca="1" si="21"/>
        <v>205.44336595555919</v>
      </c>
    </row>
    <row r="707" spans="1:6" x14ac:dyDescent="0.3">
      <c r="A707" t="s">
        <v>709</v>
      </c>
      <c r="B707" t="s">
        <v>1758</v>
      </c>
      <c r="C707" t="s">
        <v>2106</v>
      </c>
      <c r="D707" t="s">
        <v>2107</v>
      </c>
      <c r="E707">
        <f t="shared" ref="E707:E770" ca="1" si="22">RANDBETWEEN(5,250)</f>
        <v>142</v>
      </c>
      <c r="F707" s="2">
        <f t="shared" ref="F707:F770" ca="1" si="23">RAND()*(300-5)+23</f>
        <v>165.78700336103822</v>
      </c>
    </row>
    <row r="708" spans="1:6" x14ac:dyDescent="0.3">
      <c r="A708" t="s">
        <v>710</v>
      </c>
      <c r="B708" t="s">
        <v>1759</v>
      </c>
      <c r="C708" t="s">
        <v>2102</v>
      </c>
      <c r="D708" t="s">
        <v>2108</v>
      </c>
      <c r="E708">
        <f t="shared" ca="1" si="22"/>
        <v>148</v>
      </c>
      <c r="F708" s="2">
        <f t="shared" ca="1" si="23"/>
        <v>97.984217050433529</v>
      </c>
    </row>
    <row r="709" spans="1:6" x14ac:dyDescent="0.3">
      <c r="A709" t="s">
        <v>711</v>
      </c>
      <c r="B709" t="s">
        <v>1760</v>
      </c>
      <c r="C709" t="s">
        <v>2103</v>
      </c>
      <c r="D709" t="s">
        <v>2107</v>
      </c>
      <c r="E709">
        <f t="shared" ca="1" si="22"/>
        <v>42</v>
      </c>
      <c r="F709" s="2">
        <f t="shared" ca="1" si="23"/>
        <v>294.57371480769541</v>
      </c>
    </row>
    <row r="710" spans="1:6" x14ac:dyDescent="0.3">
      <c r="A710" t="s">
        <v>712</v>
      </c>
      <c r="B710" t="s">
        <v>1761</v>
      </c>
      <c r="C710" t="s">
        <v>2104</v>
      </c>
      <c r="D710" t="s">
        <v>2108</v>
      </c>
      <c r="E710">
        <f t="shared" ca="1" si="22"/>
        <v>172</v>
      </c>
      <c r="F710" s="2">
        <f t="shared" ca="1" si="23"/>
        <v>57.557560196430508</v>
      </c>
    </row>
    <row r="711" spans="1:6" x14ac:dyDescent="0.3">
      <c r="A711" t="s">
        <v>713</v>
      </c>
      <c r="B711" t="s">
        <v>1762</v>
      </c>
      <c r="C711" t="s">
        <v>2105</v>
      </c>
      <c r="D711" t="s">
        <v>2109</v>
      </c>
      <c r="E711">
        <f t="shared" ca="1" si="22"/>
        <v>94</v>
      </c>
      <c r="F711" s="2">
        <f t="shared" ca="1" si="23"/>
        <v>296.10526506122932</v>
      </c>
    </row>
    <row r="712" spans="1:6" x14ac:dyDescent="0.3">
      <c r="A712" t="s">
        <v>714</v>
      </c>
      <c r="B712" t="s">
        <v>1763</v>
      </c>
      <c r="C712" t="s">
        <v>2106</v>
      </c>
      <c r="D712" t="s">
        <v>2107</v>
      </c>
      <c r="E712">
        <f t="shared" ca="1" si="22"/>
        <v>96</v>
      </c>
      <c r="F712" s="2">
        <f t="shared" ca="1" si="23"/>
        <v>194.03854732905509</v>
      </c>
    </row>
    <row r="713" spans="1:6" x14ac:dyDescent="0.3">
      <c r="A713" t="s">
        <v>715</v>
      </c>
      <c r="B713" t="s">
        <v>1764</v>
      </c>
      <c r="C713" t="s">
        <v>2102</v>
      </c>
      <c r="D713" t="s">
        <v>2110</v>
      </c>
      <c r="E713">
        <f t="shared" ca="1" si="22"/>
        <v>233</v>
      </c>
      <c r="F713" s="2">
        <f t="shared" ca="1" si="23"/>
        <v>73.285636260582493</v>
      </c>
    </row>
    <row r="714" spans="1:6" x14ac:dyDescent="0.3">
      <c r="A714" t="s">
        <v>716</v>
      </c>
      <c r="B714" t="s">
        <v>1765</v>
      </c>
      <c r="C714" t="s">
        <v>2103</v>
      </c>
      <c r="D714" t="s">
        <v>2110</v>
      </c>
      <c r="E714">
        <f t="shared" ca="1" si="22"/>
        <v>104</v>
      </c>
      <c r="F714" s="2">
        <f t="shared" ca="1" si="23"/>
        <v>213.40761313164433</v>
      </c>
    </row>
    <row r="715" spans="1:6" x14ac:dyDescent="0.3">
      <c r="A715" t="s">
        <v>717</v>
      </c>
      <c r="B715" t="s">
        <v>1766</v>
      </c>
      <c r="C715" t="s">
        <v>2104</v>
      </c>
      <c r="D715" t="s">
        <v>2109</v>
      </c>
      <c r="E715">
        <f t="shared" ca="1" si="22"/>
        <v>176</v>
      </c>
      <c r="F715" s="2">
        <f t="shared" ca="1" si="23"/>
        <v>171.31429924995061</v>
      </c>
    </row>
    <row r="716" spans="1:6" x14ac:dyDescent="0.3">
      <c r="A716" t="s">
        <v>718</v>
      </c>
      <c r="B716" t="s">
        <v>1767</v>
      </c>
      <c r="C716" t="s">
        <v>2105</v>
      </c>
      <c r="D716" t="s">
        <v>2110</v>
      </c>
      <c r="E716">
        <f t="shared" ca="1" si="22"/>
        <v>159</v>
      </c>
      <c r="F716" s="2">
        <f t="shared" ca="1" si="23"/>
        <v>187.18273790257862</v>
      </c>
    </row>
    <row r="717" spans="1:6" x14ac:dyDescent="0.3">
      <c r="A717" t="s">
        <v>719</v>
      </c>
      <c r="B717" t="s">
        <v>1768</v>
      </c>
      <c r="C717" t="s">
        <v>2106</v>
      </c>
      <c r="D717" t="s">
        <v>2107</v>
      </c>
      <c r="E717">
        <f t="shared" ca="1" si="22"/>
        <v>124</v>
      </c>
      <c r="F717" s="2">
        <f t="shared" ca="1" si="23"/>
        <v>295.82198082970342</v>
      </c>
    </row>
    <row r="718" spans="1:6" x14ac:dyDescent="0.3">
      <c r="A718" t="s">
        <v>720</v>
      </c>
      <c r="B718" t="s">
        <v>1769</v>
      </c>
      <c r="C718" t="s">
        <v>2102</v>
      </c>
      <c r="D718" t="s">
        <v>2107</v>
      </c>
      <c r="E718">
        <f t="shared" ca="1" si="22"/>
        <v>166</v>
      </c>
      <c r="F718" s="2">
        <f t="shared" ca="1" si="23"/>
        <v>266.9135434964582</v>
      </c>
    </row>
    <row r="719" spans="1:6" x14ac:dyDescent="0.3">
      <c r="A719" t="s">
        <v>721</v>
      </c>
      <c r="B719" t="s">
        <v>1770</v>
      </c>
      <c r="C719" t="s">
        <v>2103</v>
      </c>
      <c r="D719" t="s">
        <v>2108</v>
      </c>
      <c r="E719">
        <f t="shared" ca="1" si="22"/>
        <v>27</v>
      </c>
      <c r="F719" s="2">
        <f t="shared" ca="1" si="23"/>
        <v>88.724677326105393</v>
      </c>
    </row>
    <row r="720" spans="1:6" x14ac:dyDescent="0.3">
      <c r="A720" t="s">
        <v>722</v>
      </c>
      <c r="B720" t="s">
        <v>1771</v>
      </c>
      <c r="C720" t="s">
        <v>2104</v>
      </c>
      <c r="D720" t="s">
        <v>2107</v>
      </c>
      <c r="E720">
        <f t="shared" ca="1" si="22"/>
        <v>138</v>
      </c>
      <c r="F720" s="2">
        <f t="shared" ca="1" si="23"/>
        <v>259.32162322068609</v>
      </c>
    </row>
    <row r="721" spans="1:6" x14ac:dyDescent="0.3">
      <c r="A721" t="s">
        <v>723</v>
      </c>
      <c r="B721" t="s">
        <v>1772</v>
      </c>
      <c r="C721" t="s">
        <v>2105</v>
      </c>
      <c r="D721" t="s">
        <v>2108</v>
      </c>
      <c r="E721">
        <f t="shared" ca="1" si="22"/>
        <v>230</v>
      </c>
      <c r="F721" s="2">
        <f t="shared" ca="1" si="23"/>
        <v>26.877835030387043</v>
      </c>
    </row>
    <row r="722" spans="1:6" x14ac:dyDescent="0.3">
      <c r="A722" t="s">
        <v>724</v>
      </c>
      <c r="B722" t="s">
        <v>1773</v>
      </c>
      <c r="C722" t="s">
        <v>2102</v>
      </c>
      <c r="D722" t="s">
        <v>2109</v>
      </c>
      <c r="E722">
        <f t="shared" ca="1" si="22"/>
        <v>190</v>
      </c>
      <c r="F722" s="2">
        <f t="shared" ca="1" si="23"/>
        <v>185.73545245836215</v>
      </c>
    </row>
    <row r="723" spans="1:6" x14ac:dyDescent="0.3">
      <c r="A723" t="s">
        <v>725</v>
      </c>
      <c r="B723" t="s">
        <v>1774</v>
      </c>
      <c r="C723" t="s">
        <v>2103</v>
      </c>
      <c r="D723" t="s">
        <v>2107</v>
      </c>
      <c r="E723">
        <f t="shared" ca="1" si="22"/>
        <v>68</v>
      </c>
      <c r="F723" s="2">
        <f t="shared" ca="1" si="23"/>
        <v>53.711634953907932</v>
      </c>
    </row>
    <row r="724" spans="1:6" x14ac:dyDescent="0.3">
      <c r="A724" t="s">
        <v>726</v>
      </c>
      <c r="B724" t="s">
        <v>1775</v>
      </c>
      <c r="C724" t="s">
        <v>2104</v>
      </c>
      <c r="D724" t="s">
        <v>2110</v>
      </c>
      <c r="E724">
        <f t="shared" ca="1" si="22"/>
        <v>81</v>
      </c>
      <c r="F724" s="2">
        <f t="shared" ca="1" si="23"/>
        <v>198.47219125776294</v>
      </c>
    </row>
    <row r="725" spans="1:6" x14ac:dyDescent="0.3">
      <c r="A725" t="s">
        <v>727</v>
      </c>
      <c r="B725" t="s">
        <v>1776</v>
      </c>
      <c r="C725" t="s">
        <v>2105</v>
      </c>
      <c r="D725" t="s">
        <v>2110</v>
      </c>
      <c r="E725">
        <f t="shared" ca="1" si="22"/>
        <v>157</v>
      </c>
      <c r="F725" s="2">
        <f t="shared" ca="1" si="23"/>
        <v>95.514346165573158</v>
      </c>
    </row>
    <row r="726" spans="1:6" x14ac:dyDescent="0.3">
      <c r="A726" t="s">
        <v>728</v>
      </c>
      <c r="B726" t="s">
        <v>1777</v>
      </c>
      <c r="C726" t="s">
        <v>2106</v>
      </c>
      <c r="D726" t="s">
        <v>2109</v>
      </c>
      <c r="E726">
        <f t="shared" ca="1" si="22"/>
        <v>157</v>
      </c>
      <c r="F726" s="2">
        <f t="shared" ca="1" si="23"/>
        <v>286.81832291832291</v>
      </c>
    </row>
    <row r="727" spans="1:6" x14ac:dyDescent="0.3">
      <c r="A727" t="s">
        <v>729</v>
      </c>
      <c r="B727" t="s">
        <v>1778</v>
      </c>
      <c r="C727" t="s">
        <v>2102</v>
      </c>
      <c r="D727" t="s">
        <v>2110</v>
      </c>
      <c r="E727">
        <f t="shared" ca="1" si="22"/>
        <v>73</v>
      </c>
      <c r="F727" s="2">
        <f t="shared" ca="1" si="23"/>
        <v>100.29232704753052</v>
      </c>
    </row>
    <row r="728" spans="1:6" x14ac:dyDescent="0.3">
      <c r="A728" t="s">
        <v>730</v>
      </c>
      <c r="B728" t="s">
        <v>1779</v>
      </c>
      <c r="C728" t="s">
        <v>2103</v>
      </c>
      <c r="D728" t="s">
        <v>2107</v>
      </c>
      <c r="E728">
        <f t="shared" ca="1" si="22"/>
        <v>231</v>
      </c>
      <c r="F728" s="2">
        <f t="shared" ca="1" si="23"/>
        <v>264.03950063171976</v>
      </c>
    </row>
    <row r="729" spans="1:6" x14ac:dyDescent="0.3">
      <c r="A729" t="s">
        <v>731</v>
      </c>
      <c r="B729" t="s">
        <v>1780</v>
      </c>
      <c r="C729" t="s">
        <v>2104</v>
      </c>
      <c r="D729" t="s">
        <v>2107</v>
      </c>
      <c r="E729">
        <f t="shared" ca="1" si="22"/>
        <v>28</v>
      </c>
      <c r="F729" s="2">
        <f t="shared" ca="1" si="23"/>
        <v>235.99795543332823</v>
      </c>
    </row>
    <row r="730" spans="1:6" x14ac:dyDescent="0.3">
      <c r="A730" t="s">
        <v>732</v>
      </c>
      <c r="B730" t="s">
        <v>1781</v>
      </c>
      <c r="C730" t="s">
        <v>2105</v>
      </c>
      <c r="D730" t="s">
        <v>2108</v>
      </c>
      <c r="E730">
        <f t="shared" ca="1" si="22"/>
        <v>26</v>
      </c>
      <c r="F730" s="2">
        <f t="shared" ca="1" si="23"/>
        <v>243.60873401897607</v>
      </c>
    </row>
    <row r="731" spans="1:6" x14ac:dyDescent="0.3">
      <c r="A731" t="s">
        <v>733</v>
      </c>
      <c r="B731" t="s">
        <v>1782</v>
      </c>
      <c r="C731" t="s">
        <v>2106</v>
      </c>
      <c r="D731" t="s">
        <v>2107</v>
      </c>
      <c r="E731">
        <f t="shared" ca="1" si="22"/>
        <v>60</v>
      </c>
      <c r="F731" s="2">
        <f t="shared" ca="1" si="23"/>
        <v>220.94841570064551</v>
      </c>
    </row>
    <row r="732" spans="1:6" x14ac:dyDescent="0.3">
      <c r="A732" t="s">
        <v>734</v>
      </c>
      <c r="B732" t="s">
        <v>1783</v>
      </c>
      <c r="C732" t="s">
        <v>2102</v>
      </c>
      <c r="D732" t="s">
        <v>2108</v>
      </c>
      <c r="E732">
        <f t="shared" ca="1" si="22"/>
        <v>144</v>
      </c>
      <c r="F732" s="2">
        <f t="shared" ca="1" si="23"/>
        <v>49.535815251049996</v>
      </c>
    </row>
    <row r="733" spans="1:6" x14ac:dyDescent="0.3">
      <c r="A733" t="s">
        <v>735</v>
      </c>
      <c r="B733" t="s">
        <v>1784</v>
      </c>
      <c r="C733" t="s">
        <v>2103</v>
      </c>
      <c r="D733" t="s">
        <v>2109</v>
      </c>
      <c r="E733">
        <f t="shared" ca="1" si="22"/>
        <v>130</v>
      </c>
      <c r="F733" s="2">
        <f t="shared" ca="1" si="23"/>
        <v>233.43901586511393</v>
      </c>
    </row>
    <row r="734" spans="1:6" x14ac:dyDescent="0.3">
      <c r="A734" t="s">
        <v>736</v>
      </c>
      <c r="B734" t="s">
        <v>1785</v>
      </c>
      <c r="C734" t="s">
        <v>2104</v>
      </c>
      <c r="D734" t="s">
        <v>2107</v>
      </c>
      <c r="E734">
        <f t="shared" ca="1" si="22"/>
        <v>154</v>
      </c>
      <c r="F734" s="2">
        <f t="shared" ca="1" si="23"/>
        <v>117.20226459063348</v>
      </c>
    </row>
    <row r="735" spans="1:6" x14ac:dyDescent="0.3">
      <c r="A735" t="s">
        <v>737</v>
      </c>
      <c r="B735" t="s">
        <v>1786</v>
      </c>
      <c r="C735" t="s">
        <v>2105</v>
      </c>
      <c r="D735" t="s">
        <v>2110</v>
      </c>
      <c r="E735">
        <f t="shared" ca="1" si="22"/>
        <v>180</v>
      </c>
      <c r="F735" s="2">
        <f t="shared" ca="1" si="23"/>
        <v>305.29138548332213</v>
      </c>
    </row>
    <row r="736" spans="1:6" x14ac:dyDescent="0.3">
      <c r="A736" t="s">
        <v>738</v>
      </c>
      <c r="B736" t="s">
        <v>1787</v>
      </c>
      <c r="C736" t="s">
        <v>2106</v>
      </c>
      <c r="D736" t="s">
        <v>2110</v>
      </c>
      <c r="E736">
        <f t="shared" ca="1" si="22"/>
        <v>186</v>
      </c>
      <c r="F736" s="2">
        <f t="shared" ca="1" si="23"/>
        <v>305.95102303561646</v>
      </c>
    </row>
    <row r="737" spans="1:6" x14ac:dyDescent="0.3">
      <c r="A737" t="s">
        <v>739</v>
      </c>
      <c r="B737" t="s">
        <v>1788</v>
      </c>
      <c r="C737" t="s">
        <v>2102</v>
      </c>
      <c r="D737" t="s">
        <v>2109</v>
      </c>
      <c r="E737">
        <f t="shared" ca="1" si="22"/>
        <v>9</v>
      </c>
      <c r="F737" s="2">
        <f t="shared" ca="1" si="23"/>
        <v>195.73054965622023</v>
      </c>
    </row>
    <row r="738" spans="1:6" x14ac:dyDescent="0.3">
      <c r="A738" t="s">
        <v>740</v>
      </c>
      <c r="B738" t="s">
        <v>1789</v>
      </c>
      <c r="C738" t="s">
        <v>2103</v>
      </c>
      <c r="D738" t="s">
        <v>2110</v>
      </c>
      <c r="E738">
        <f t="shared" ca="1" si="22"/>
        <v>76</v>
      </c>
      <c r="F738" s="2">
        <f t="shared" ca="1" si="23"/>
        <v>230.46902977406558</v>
      </c>
    </row>
    <row r="739" spans="1:6" x14ac:dyDescent="0.3">
      <c r="A739" t="s">
        <v>741</v>
      </c>
      <c r="B739" t="s">
        <v>1790</v>
      </c>
      <c r="C739" t="s">
        <v>2104</v>
      </c>
      <c r="D739" t="s">
        <v>2107</v>
      </c>
      <c r="E739">
        <f t="shared" ca="1" si="22"/>
        <v>224</v>
      </c>
      <c r="F739" s="2">
        <f t="shared" ca="1" si="23"/>
        <v>90.052283864590478</v>
      </c>
    </row>
    <row r="740" spans="1:6" x14ac:dyDescent="0.3">
      <c r="A740" t="s">
        <v>742</v>
      </c>
      <c r="B740" t="s">
        <v>1791</v>
      </c>
      <c r="C740" t="s">
        <v>2105</v>
      </c>
      <c r="D740" t="s">
        <v>2107</v>
      </c>
      <c r="E740">
        <f t="shared" ca="1" si="22"/>
        <v>29</v>
      </c>
      <c r="F740" s="2">
        <f t="shared" ca="1" si="23"/>
        <v>23.557381187137537</v>
      </c>
    </row>
    <row r="741" spans="1:6" x14ac:dyDescent="0.3">
      <c r="A741" t="s">
        <v>743</v>
      </c>
      <c r="B741" t="s">
        <v>1792</v>
      </c>
      <c r="C741" t="s">
        <v>2106</v>
      </c>
      <c r="D741" t="s">
        <v>2108</v>
      </c>
      <c r="E741">
        <f t="shared" ca="1" si="22"/>
        <v>33</v>
      </c>
      <c r="F741" s="2">
        <f t="shared" ca="1" si="23"/>
        <v>120.36446564565458</v>
      </c>
    </row>
    <row r="742" spans="1:6" x14ac:dyDescent="0.3">
      <c r="A742" t="s">
        <v>744</v>
      </c>
      <c r="B742" t="s">
        <v>1793</v>
      </c>
      <c r="C742" t="s">
        <v>2102</v>
      </c>
      <c r="D742" t="s">
        <v>2107</v>
      </c>
      <c r="E742">
        <f t="shared" ca="1" si="22"/>
        <v>201</v>
      </c>
      <c r="F742" s="2">
        <f t="shared" ca="1" si="23"/>
        <v>250.06310638402093</v>
      </c>
    </row>
    <row r="743" spans="1:6" x14ac:dyDescent="0.3">
      <c r="A743" t="s">
        <v>745</v>
      </c>
      <c r="B743" t="s">
        <v>1794</v>
      </c>
      <c r="C743" t="s">
        <v>2103</v>
      </c>
      <c r="D743" t="s">
        <v>2108</v>
      </c>
      <c r="E743">
        <f t="shared" ca="1" si="22"/>
        <v>136</v>
      </c>
      <c r="F743" s="2">
        <f t="shared" ca="1" si="23"/>
        <v>90.26523679784006</v>
      </c>
    </row>
    <row r="744" spans="1:6" x14ac:dyDescent="0.3">
      <c r="A744" t="s">
        <v>746</v>
      </c>
      <c r="B744" t="s">
        <v>1795</v>
      </c>
      <c r="C744" t="s">
        <v>2104</v>
      </c>
      <c r="D744" t="s">
        <v>2109</v>
      </c>
      <c r="E744">
        <f t="shared" ca="1" si="22"/>
        <v>138</v>
      </c>
      <c r="F744" s="2">
        <f t="shared" ca="1" si="23"/>
        <v>219.22269995743451</v>
      </c>
    </row>
    <row r="745" spans="1:6" x14ac:dyDescent="0.3">
      <c r="A745" t="s">
        <v>747</v>
      </c>
      <c r="B745" t="s">
        <v>1796</v>
      </c>
      <c r="C745" t="s">
        <v>2105</v>
      </c>
      <c r="D745" t="s">
        <v>2107</v>
      </c>
      <c r="E745">
        <f t="shared" ca="1" si="22"/>
        <v>176</v>
      </c>
      <c r="F745" s="2">
        <f t="shared" ca="1" si="23"/>
        <v>233.69969889724786</v>
      </c>
    </row>
    <row r="746" spans="1:6" x14ac:dyDescent="0.3">
      <c r="A746" t="s">
        <v>748</v>
      </c>
      <c r="B746" t="s">
        <v>1797</v>
      </c>
      <c r="C746" t="s">
        <v>2102</v>
      </c>
      <c r="D746" t="s">
        <v>2110</v>
      </c>
      <c r="E746">
        <f t="shared" ca="1" si="22"/>
        <v>34</v>
      </c>
      <c r="F746" s="2">
        <f t="shared" ca="1" si="23"/>
        <v>202.13408761073663</v>
      </c>
    </row>
    <row r="747" spans="1:6" x14ac:dyDescent="0.3">
      <c r="A747" t="s">
        <v>749</v>
      </c>
      <c r="B747" t="s">
        <v>1798</v>
      </c>
      <c r="C747" t="s">
        <v>2103</v>
      </c>
      <c r="D747" t="s">
        <v>2110</v>
      </c>
      <c r="E747">
        <f t="shared" ca="1" si="22"/>
        <v>88</v>
      </c>
      <c r="F747" s="2">
        <f t="shared" ca="1" si="23"/>
        <v>65.901611227179131</v>
      </c>
    </row>
    <row r="748" spans="1:6" x14ac:dyDescent="0.3">
      <c r="A748" t="s">
        <v>750</v>
      </c>
      <c r="B748" t="s">
        <v>1799</v>
      </c>
      <c r="C748" t="s">
        <v>2104</v>
      </c>
      <c r="D748" t="s">
        <v>2109</v>
      </c>
      <c r="E748">
        <f t="shared" ca="1" si="22"/>
        <v>205</v>
      </c>
      <c r="F748" s="2">
        <f t="shared" ca="1" si="23"/>
        <v>71.124651817024642</v>
      </c>
    </row>
    <row r="749" spans="1:6" x14ac:dyDescent="0.3">
      <c r="A749" t="s">
        <v>751</v>
      </c>
      <c r="B749" t="s">
        <v>1800</v>
      </c>
      <c r="C749" t="s">
        <v>2105</v>
      </c>
      <c r="D749" t="s">
        <v>2110</v>
      </c>
      <c r="E749">
        <f t="shared" ca="1" si="22"/>
        <v>107</v>
      </c>
      <c r="F749" s="2">
        <f t="shared" ca="1" si="23"/>
        <v>92.280624021302657</v>
      </c>
    </row>
    <row r="750" spans="1:6" x14ac:dyDescent="0.3">
      <c r="A750" t="s">
        <v>752</v>
      </c>
      <c r="B750" t="s">
        <v>1801</v>
      </c>
      <c r="C750" t="s">
        <v>2106</v>
      </c>
      <c r="D750" t="s">
        <v>2107</v>
      </c>
      <c r="E750">
        <f t="shared" ca="1" si="22"/>
        <v>210</v>
      </c>
      <c r="F750" s="2">
        <f t="shared" ca="1" si="23"/>
        <v>169.65382586918275</v>
      </c>
    </row>
    <row r="751" spans="1:6" x14ac:dyDescent="0.3">
      <c r="A751" t="s">
        <v>753</v>
      </c>
      <c r="B751" t="s">
        <v>1802</v>
      </c>
      <c r="C751" t="s">
        <v>2102</v>
      </c>
      <c r="D751" t="s">
        <v>2107</v>
      </c>
      <c r="E751">
        <f t="shared" ca="1" si="22"/>
        <v>68</v>
      </c>
      <c r="F751" s="2">
        <f t="shared" ca="1" si="23"/>
        <v>302.77170675213745</v>
      </c>
    </row>
    <row r="752" spans="1:6" x14ac:dyDescent="0.3">
      <c r="A752" t="s">
        <v>754</v>
      </c>
      <c r="B752" t="s">
        <v>1803</v>
      </c>
      <c r="C752" t="s">
        <v>2103</v>
      </c>
      <c r="D752" t="s">
        <v>2108</v>
      </c>
      <c r="E752">
        <f t="shared" ca="1" si="22"/>
        <v>32</v>
      </c>
      <c r="F752" s="2">
        <f t="shared" ca="1" si="23"/>
        <v>161.47287608030433</v>
      </c>
    </row>
    <row r="753" spans="1:6" x14ac:dyDescent="0.3">
      <c r="A753" t="s">
        <v>755</v>
      </c>
      <c r="B753" t="s">
        <v>1804</v>
      </c>
      <c r="C753" t="s">
        <v>2104</v>
      </c>
      <c r="D753" t="s">
        <v>2107</v>
      </c>
      <c r="E753">
        <f t="shared" ca="1" si="22"/>
        <v>30</v>
      </c>
      <c r="F753" s="2">
        <f t="shared" ca="1" si="23"/>
        <v>41.000287275889683</v>
      </c>
    </row>
    <row r="754" spans="1:6" x14ac:dyDescent="0.3">
      <c r="A754" t="s">
        <v>756</v>
      </c>
      <c r="B754" t="s">
        <v>1805</v>
      </c>
      <c r="C754" t="s">
        <v>2105</v>
      </c>
      <c r="D754" t="s">
        <v>2108</v>
      </c>
      <c r="E754">
        <f t="shared" ca="1" si="22"/>
        <v>123</v>
      </c>
      <c r="F754" s="2">
        <f t="shared" ca="1" si="23"/>
        <v>262.34332343602239</v>
      </c>
    </row>
    <row r="755" spans="1:6" x14ac:dyDescent="0.3">
      <c r="A755" t="s">
        <v>757</v>
      </c>
      <c r="B755" t="s">
        <v>1806</v>
      </c>
      <c r="C755" t="s">
        <v>2106</v>
      </c>
      <c r="D755" t="s">
        <v>2109</v>
      </c>
      <c r="E755">
        <f t="shared" ca="1" si="22"/>
        <v>52</v>
      </c>
      <c r="F755" s="2">
        <f t="shared" ca="1" si="23"/>
        <v>190.97236790073669</v>
      </c>
    </row>
    <row r="756" spans="1:6" x14ac:dyDescent="0.3">
      <c r="A756" t="s">
        <v>758</v>
      </c>
      <c r="B756" t="s">
        <v>1807</v>
      </c>
      <c r="C756" t="s">
        <v>2102</v>
      </c>
      <c r="D756" t="s">
        <v>2107</v>
      </c>
      <c r="E756">
        <f t="shared" ca="1" si="22"/>
        <v>189</v>
      </c>
      <c r="F756" s="2">
        <f t="shared" ca="1" si="23"/>
        <v>146.1998228048906</v>
      </c>
    </row>
    <row r="757" spans="1:6" x14ac:dyDescent="0.3">
      <c r="A757" t="s">
        <v>759</v>
      </c>
      <c r="B757" t="s">
        <v>1808</v>
      </c>
      <c r="C757" t="s">
        <v>2103</v>
      </c>
      <c r="D757" t="s">
        <v>2110</v>
      </c>
      <c r="E757">
        <f t="shared" ca="1" si="22"/>
        <v>147</v>
      </c>
      <c r="F757" s="2">
        <f t="shared" ca="1" si="23"/>
        <v>239.00582580744091</v>
      </c>
    </row>
    <row r="758" spans="1:6" x14ac:dyDescent="0.3">
      <c r="A758" t="s">
        <v>760</v>
      </c>
      <c r="B758" t="s">
        <v>1809</v>
      </c>
      <c r="C758" t="s">
        <v>2104</v>
      </c>
      <c r="D758" t="s">
        <v>2110</v>
      </c>
      <c r="E758">
        <f t="shared" ca="1" si="22"/>
        <v>118</v>
      </c>
      <c r="F758" s="2">
        <f t="shared" ca="1" si="23"/>
        <v>136.86883360983109</v>
      </c>
    </row>
    <row r="759" spans="1:6" x14ac:dyDescent="0.3">
      <c r="A759" t="s">
        <v>761</v>
      </c>
      <c r="B759" t="s">
        <v>1810</v>
      </c>
      <c r="C759" t="s">
        <v>2105</v>
      </c>
      <c r="D759" t="s">
        <v>2109</v>
      </c>
      <c r="E759">
        <f t="shared" ca="1" si="22"/>
        <v>151</v>
      </c>
      <c r="F759" s="2">
        <f t="shared" ca="1" si="23"/>
        <v>220.5801606451343</v>
      </c>
    </row>
    <row r="760" spans="1:6" x14ac:dyDescent="0.3">
      <c r="A760" t="s">
        <v>762</v>
      </c>
      <c r="B760" t="s">
        <v>1811</v>
      </c>
      <c r="C760" t="s">
        <v>2106</v>
      </c>
      <c r="D760" t="s">
        <v>2110</v>
      </c>
      <c r="E760">
        <f t="shared" ca="1" si="22"/>
        <v>78</v>
      </c>
      <c r="F760" s="2">
        <f t="shared" ca="1" si="23"/>
        <v>91.040539731556066</v>
      </c>
    </row>
    <row r="761" spans="1:6" x14ac:dyDescent="0.3">
      <c r="A761" t="s">
        <v>763</v>
      </c>
      <c r="B761" t="s">
        <v>1812</v>
      </c>
      <c r="C761" t="s">
        <v>2102</v>
      </c>
      <c r="D761" t="s">
        <v>2107</v>
      </c>
      <c r="E761">
        <f t="shared" ca="1" si="22"/>
        <v>165</v>
      </c>
      <c r="F761" s="2">
        <f t="shared" ca="1" si="23"/>
        <v>208.70073483425983</v>
      </c>
    </row>
    <row r="762" spans="1:6" x14ac:dyDescent="0.3">
      <c r="A762" t="s">
        <v>764</v>
      </c>
      <c r="B762" t="s">
        <v>1813</v>
      </c>
      <c r="C762" t="s">
        <v>2103</v>
      </c>
      <c r="D762" t="s">
        <v>2107</v>
      </c>
      <c r="E762">
        <f t="shared" ca="1" si="22"/>
        <v>244</v>
      </c>
      <c r="F762" s="2">
        <f t="shared" ca="1" si="23"/>
        <v>257.93396309033</v>
      </c>
    </row>
    <row r="763" spans="1:6" x14ac:dyDescent="0.3">
      <c r="A763" t="s">
        <v>765</v>
      </c>
      <c r="B763" t="s">
        <v>1814</v>
      </c>
      <c r="C763" t="s">
        <v>2104</v>
      </c>
      <c r="D763" t="s">
        <v>2108</v>
      </c>
      <c r="E763">
        <f t="shared" ca="1" si="22"/>
        <v>145</v>
      </c>
      <c r="F763" s="2">
        <f t="shared" ca="1" si="23"/>
        <v>222.61661439991499</v>
      </c>
    </row>
    <row r="764" spans="1:6" x14ac:dyDescent="0.3">
      <c r="A764" t="s">
        <v>766</v>
      </c>
      <c r="B764" t="s">
        <v>1815</v>
      </c>
      <c r="C764" t="s">
        <v>2105</v>
      </c>
      <c r="D764" t="s">
        <v>2107</v>
      </c>
      <c r="E764">
        <f t="shared" ca="1" si="22"/>
        <v>23</v>
      </c>
      <c r="F764" s="2">
        <f t="shared" ca="1" si="23"/>
        <v>276.18781846878926</v>
      </c>
    </row>
    <row r="765" spans="1:6" x14ac:dyDescent="0.3">
      <c r="A765" t="s">
        <v>767</v>
      </c>
      <c r="B765" t="s">
        <v>1816</v>
      </c>
      <c r="C765" t="s">
        <v>2106</v>
      </c>
      <c r="D765" t="s">
        <v>2108</v>
      </c>
      <c r="E765">
        <f t="shared" ca="1" si="22"/>
        <v>17</v>
      </c>
      <c r="F765" s="2">
        <f t="shared" ca="1" si="23"/>
        <v>306.7576246089302</v>
      </c>
    </row>
    <row r="766" spans="1:6" x14ac:dyDescent="0.3">
      <c r="A766" t="s">
        <v>768</v>
      </c>
      <c r="B766" t="s">
        <v>1817</v>
      </c>
      <c r="C766" t="s">
        <v>2102</v>
      </c>
      <c r="D766" t="s">
        <v>2109</v>
      </c>
      <c r="E766">
        <f t="shared" ca="1" si="22"/>
        <v>28</v>
      </c>
      <c r="F766" s="2">
        <f t="shared" ca="1" si="23"/>
        <v>62.76588107094706</v>
      </c>
    </row>
    <row r="767" spans="1:6" x14ac:dyDescent="0.3">
      <c r="A767" t="s">
        <v>769</v>
      </c>
      <c r="B767" t="s">
        <v>1818</v>
      </c>
      <c r="C767" t="s">
        <v>2103</v>
      </c>
      <c r="D767" t="s">
        <v>2107</v>
      </c>
      <c r="E767">
        <f t="shared" ca="1" si="22"/>
        <v>25</v>
      </c>
      <c r="F767" s="2">
        <f t="shared" ca="1" si="23"/>
        <v>111.56759516807857</v>
      </c>
    </row>
    <row r="768" spans="1:6" x14ac:dyDescent="0.3">
      <c r="A768" t="s">
        <v>770</v>
      </c>
      <c r="B768" t="s">
        <v>1819</v>
      </c>
      <c r="C768" t="s">
        <v>2104</v>
      </c>
      <c r="D768" t="s">
        <v>2110</v>
      </c>
      <c r="E768">
        <f t="shared" ca="1" si="22"/>
        <v>221</v>
      </c>
      <c r="F768" s="2">
        <f t="shared" ca="1" si="23"/>
        <v>126.68339656331017</v>
      </c>
    </row>
    <row r="769" spans="1:6" x14ac:dyDescent="0.3">
      <c r="A769" t="s">
        <v>771</v>
      </c>
      <c r="B769" t="s">
        <v>1820</v>
      </c>
      <c r="C769" t="s">
        <v>2105</v>
      </c>
      <c r="D769" t="s">
        <v>2110</v>
      </c>
      <c r="E769">
        <f t="shared" ca="1" si="22"/>
        <v>194</v>
      </c>
      <c r="F769" s="2">
        <f t="shared" ca="1" si="23"/>
        <v>91.682979381595558</v>
      </c>
    </row>
    <row r="770" spans="1:6" x14ac:dyDescent="0.3">
      <c r="A770" t="s">
        <v>772</v>
      </c>
      <c r="B770" t="s">
        <v>1821</v>
      </c>
      <c r="C770" t="s">
        <v>2102</v>
      </c>
      <c r="D770" t="s">
        <v>2109</v>
      </c>
      <c r="E770">
        <f t="shared" ca="1" si="22"/>
        <v>165</v>
      </c>
      <c r="F770" s="2">
        <f t="shared" ca="1" si="23"/>
        <v>281.08111779280364</v>
      </c>
    </row>
    <row r="771" spans="1:6" x14ac:dyDescent="0.3">
      <c r="A771" t="s">
        <v>773</v>
      </c>
      <c r="B771" t="s">
        <v>1822</v>
      </c>
      <c r="C771" t="s">
        <v>2103</v>
      </c>
      <c r="D771" t="s">
        <v>2110</v>
      </c>
      <c r="E771">
        <f t="shared" ref="E771:E834" ca="1" si="24">RANDBETWEEN(5,250)</f>
        <v>26</v>
      </c>
      <c r="F771" s="2">
        <f t="shared" ref="F771:F834" ca="1" si="25">RAND()*(300-5)+23</f>
        <v>307.74405203070279</v>
      </c>
    </row>
    <row r="772" spans="1:6" x14ac:dyDescent="0.3">
      <c r="A772" t="s">
        <v>774</v>
      </c>
      <c r="B772" t="s">
        <v>1823</v>
      </c>
      <c r="C772" t="s">
        <v>2104</v>
      </c>
      <c r="D772" t="s">
        <v>2107</v>
      </c>
      <c r="E772">
        <f t="shared" ca="1" si="24"/>
        <v>102</v>
      </c>
      <c r="F772" s="2">
        <f t="shared" ca="1" si="25"/>
        <v>119.48414506172951</v>
      </c>
    </row>
    <row r="773" spans="1:6" x14ac:dyDescent="0.3">
      <c r="A773" t="s">
        <v>775</v>
      </c>
      <c r="B773" t="s">
        <v>1824</v>
      </c>
      <c r="C773" t="s">
        <v>2105</v>
      </c>
      <c r="D773" t="s">
        <v>2107</v>
      </c>
      <c r="E773">
        <f t="shared" ca="1" si="24"/>
        <v>20</v>
      </c>
      <c r="F773" s="2">
        <f t="shared" ca="1" si="25"/>
        <v>284.49051781950675</v>
      </c>
    </row>
    <row r="774" spans="1:6" x14ac:dyDescent="0.3">
      <c r="A774" t="s">
        <v>776</v>
      </c>
      <c r="B774" t="s">
        <v>1825</v>
      </c>
      <c r="C774" t="s">
        <v>2106</v>
      </c>
      <c r="D774" t="s">
        <v>2108</v>
      </c>
      <c r="E774">
        <f t="shared" ca="1" si="24"/>
        <v>140</v>
      </c>
      <c r="F774" s="2">
        <f t="shared" ca="1" si="25"/>
        <v>188.72077643132155</v>
      </c>
    </row>
    <row r="775" spans="1:6" x14ac:dyDescent="0.3">
      <c r="A775" t="s">
        <v>777</v>
      </c>
      <c r="B775" t="s">
        <v>1826</v>
      </c>
      <c r="C775" t="s">
        <v>2102</v>
      </c>
      <c r="D775" t="s">
        <v>2107</v>
      </c>
      <c r="E775">
        <f t="shared" ca="1" si="24"/>
        <v>186</v>
      </c>
      <c r="F775" s="2">
        <f t="shared" ca="1" si="25"/>
        <v>40.141217423641905</v>
      </c>
    </row>
    <row r="776" spans="1:6" x14ac:dyDescent="0.3">
      <c r="A776" t="s">
        <v>778</v>
      </c>
      <c r="B776" t="s">
        <v>1827</v>
      </c>
      <c r="C776" t="s">
        <v>2103</v>
      </c>
      <c r="D776" t="s">
        <v>2108</v>
      </c>
      <c r="E776">
        <f t="shared" ca="1" si="24"/>
        <v>130</v>
      </c>
      <c r="F776" s="2">
        <f t="shared" ca="1" si="25"/>
        <v>144.35704405300436</v>
      </c>
    </row>
    <row r="777" spans="1:6" x14ac:dyDescent="0.3">
      <c r="A777" t="s">
        <v>779</v>
      </c>
      <c r="B777" t="s">
        <v>1828</v>
      </c>
      <c r="C777" t="s">
        <v>2104</v>
      </c>
      <c r="D777" t="s">
        <v>2109</v>
      </c>
      <c r="E777">
        <f t="shared" ca="1" si="24"/>
        <v>135</v>
      </c>
      <c r="F777" s="2">
        <f t="shared" ca="1" si="25"/>
        <v>262.15347862789372</v>
      </c>
    </row>
    <row r="778" spans="1:6" x14ac:dyDescent="0.3">
      <c r="A778" t="s">
        <v>780</v>
      </c>
      <c r="B778" t="s">
        <v>1829</v>
      </c>
      <c r="C778" t="s">
        <v>2105</v>
      </c>
      <c r="D778" t="s">
        <v>2107</v>
      </c>
      <c r="E778">
        <f t="shared" ca="1" si="24"/>
        <v>165</v>
      </c>
      <c r="F778" s="2">
        <f t="shared" ca="1" si="25"/>
        <v>81.268341091433086</v>
      </c>
    </row>
    <row r="779" spans="1:6" x14ac:dyDescent="0.3">
      <c r="A779" t="s">
        <v>781</v>
      </c>
      <c r="B779" t="s">
        <v>1830</v>
      </c>
      <c r="C779" t="s">
        <v>2106</v>
      </c>
      <c r="D779" t="s">
        <v>2110</v>
      </c>
      <c r="E779">
        <f t="shared" ca="1" si="24"/>
        <v>147</v>
      </c>
      <c r="F779" s="2">
        <f t="shared" ca="1" si="25"/>
        <v>227.18560104882957</v>
      </c>
    </row>
    <row r="780" spans="1:6" x14ac:dyDescent="0.3">
      <c r="A780" t="s">
        <v>782</v>
      </c>
      <c r="B780" t="s">
        <v>1831</v>
      </c>
      <c r="C780" t="s">
        <v>2102</v>
      </c>
      <c r="D780" t="s">
        <v>2110</v>
      </c>
      <c r="E780">
        <f t="shared" ca="1" si="24"/>
        <v>84</v>
      </c>
      <c r="F780" s="2">
        <f t="shared" ca="1" si="25"/>
        <v>69.72226463586928</v>
      </c>
    </row>
    <row r="781" spans="1:6" x14ac:dyDescent="0.3">
      <c r="A781" t="s">
        <v>783</v>
      </c>
      <c r="B781" t="s">
        <v>1832</v>
      </c>
      <c r="C781" t="s">
        <v>2103</v>
      </c>
      <c r="D781" t="s">
        <v>2109</v>
      </c>
      <c r="E781">
        <f t="shared" ca="1" si="24"/>
        <v>221</v>
      </c>
      <c r="F781" s="2">
        <f t="shared" ca="1" si="25"/>
        <v>262.75487247541389</v>
      </c>
    </row>
    <row r="782" spans="1:6" x14ac:dyDescent="0.3">
      <c r="A782" t="s">
        <v>784</v>
      </c>
      <c r="B782" t="s">
        <v>1833</v>
      </c>
      <c r="C782" t="s">
        <v>2104</v>
      </c>
      <c r="D782" t="s">
        <v>2110</v>
      </c>
      <c r="E782">
        <f t="shared" ca="1" si="24"/>
        <v>173</v>
      </c>
      <c r="F782" s="2">
        <f t="shared" ca="1" si="25"/>
        <v>53.994644994293523</v>
      </c>
    </row>
    <row r="783" spans="1:6" x14ac:dyDescent="0.3">
      <c r="A783" t="s">
        <v>785</v>
      </c>
      <c r="B783" t="s">
        <v>1834</v>
      </c>
      <c r="C783" t="s">
        <v>2105</v>
      </c>
      <c r="D783" t="s">
        <v>2107</v>
      </c>
      <c r="E783">
        <f t="shared" ca="1" si="24"/>
        <v>229</v>
      </c>
      <c r="F783" s="2">
        <f t="shared" ca="1" si="25"/>
        <v>97.479026665198788</v>
      </c>
    </row>
    <row r="784" spans="1:6" x14ac:dyDescent="0.3">
      <c r="A784" t="s">
        <v>786</v>
      </c>
      <c r="B784" t="s">
        <v>1835</v>
      </c>
      <c r="C784" t="s">
        <v>2106</v>
      </c>
      <c r="D784" t="s">
        <v>2107</v>
      </c>
      <c r="E784">
        <f t="shared" ca="1" si="24"/>
        <v>141</v>
      </c>
      <c r="F784" s="2">
        <f t="shared" ca="1" si="25"/>
        <v>234.90257326311573</v>
      </c>
    </row>
    <row r="785" spans="1:6" x14ac:dyDescent="0.3">
      <c r="A785" t="s">
        <v>787</v>
      </c>
      <c r="B785" t="s">
        <v>1836</v>
      </c>
      <c r="C785" t="s">
        <v>2102</v>
      </c>
      <c r="D785" t="s">
        <v>2108</v>
      </c>
      <c r="E785">
        <f t="shared" ca="1" si="24"/>
        <v>248</v>
      </c>
      <c r="F785" s="2">
        <f t="shared" ca="1" si="25"/>
        <v>40.790338047785028</v>
      </c>
    </row>
    <row r="786" spans="1:6" x14ac:dyDescent="0.3">
      <c r="A786" t="s">
        <v>788</v>
      </c>
      <c r="B786" t="s">
        <v>1837</v>
      </c>
      <c r="C786" t="s">
        <v>2103</v>
      </c>
      <c r="D786" t="s">
        <v>2107</v>
      </c>
      <c r="E786">
        <f t="shared" ca="1" si="24"/>
        <v>161</v>
      </c>
      <c r="F786" s="2">
        <f t="shared" ca="1" si="25"/>
        <v>84.222594384039013</v>
      </c>
    </row>
    <row r="787" spans="1:6" x14ac:dyDescent="0.3">
      <c r="A787" t="s">
        <v>789</v>
      </c>
      <c r="B787" t="s">
        <v>1838</v>
      </c>
      <c r="C787" t="s">
        <v>2104</v>
      </c>
      <c r="D787" t="s">
        <v>2108</v>
      </c>
      <c r="E787">
        <f t="shared" ca="1" si="24"/>
        <v>69</v>
      </c>
      <c r="F787" s="2">
        <f t="shared" ca="1" si="25"/>
        <v>266.15699557290611</v>
      </c>
    </row>
    <row r="788" spans="1:6" x14ac:dyDescent="0.3">
      <c r="A788" t="s">
        <v>790</v>
      </c>
      <c r="B788" t="s">
        <v>1839</v>
      </c>
      <c r="C788" t="s">
        <v>2105</v>
      </c>
      <c r="D788" t="s">
        <v>2109</v>
      </c>
      <c r="E788">
        <f t="shared" ca="1" si="24"/>
        <v>7</v>
      </c>
      <c r="F788" s="2">
        <f t="shared" ca="1" si="25"/>
        <v>182.68316812436925</v>
      </c>
    </row>
    <row r="789" spans="1:6" x14ac:dyDescent="0.3">
      <c r="A789" t="s">
        <v>791</v>
      </c>
      <c r="B789" t="s">
        <v>1840</v>
      </c>
      <c r="C789" t="s">
        <v>2106</v>
      </c>
      <c r="D789" t="s">
        <v>2107</v>
      </c>
      <c r="E789">
        <f t="shared" ca="1" si="24"/>
        <v>80</v>
      </c>
      <c r="F789" s="2">
        <f t="shared" ca="1" si="25"/>
        <v>310.04391283369631</v>
      </c>
    </row>
    <row r="790" spans="1:6" x14ac:dyDescent="0.3">
      <c r="A790" t="s">
        <v>792</v>
      </c>
      <c r="B790" t="s">
        <v>1841</v>
      </c>
      <c r="C790" t="s">
        <v>2102</v>
      </c>
      <c r="D790" t="s">
        <v>2110</v>
      </c>
      <c r="E790">
        <f t="shared" ca="1" si="24"/>
        <v>223</v>
      </c>
      <c r="F790" s="2">
        <f t="shared" ca="1" si="25"/>
        <v>25.31682701837261</v>
      </c>
    </row>
    <row r="791" spans="1:6" x14ac:dyDescent="0.3">
      <c r="A791" t="s">
        <v>793</v>
      </c>
      <c r="B791" t="s">
        <v>1842</v>
      </c>
      <c r="C791" t="s">
        <v>2103</v>
      </c>
      <c r="D791" t="s">
        <v>2110</v>
      </c>
      <c r="E791">
        <f t="shared" ca="1" si="24"/>
        <v>29</v>
      </c>
      <c r="F791" s="2">
        <f t="shared" ca="1" si="25"/>
        <v>65.314952055012924</v>
      </c>
    </row>
    <row r="792" spans="1:6" x14ac:dyDescent="0.3">
      <c r="A792" t="s">
        <v>794</v>
      </c>
      <c r="B792" t="s">
        <v>1843</v>
      </c>
      <c r="C792" t="s">
        <v>2104</v>
      </c>
      <c r="D792" t="s">
        <v>2109</v>
      </c>
      <c r="E792">
        <f t="shared" ca="1" si="24"/>
        <v>34</v>
      </c>
      <c r="F792" s="2">
        <f t="shared" ca="1" si="25"/>
        <v>273.34164892288879</v>
      </c>
    </row>
    <row r="793" spans="1:6" x14ac:dyDescent="0.3">
      <c r="A793" t="s">
        <v>795</v>
      </c>
      <c r="B793" t="s">
        <v>1844</v>
      </c>
      <c r="C793" t="s">
        <v>2105</v>
      </c>
      <c r="D793" t="s">
        <v>2110</v>
      </c>
      <c r="E793">
        <f t="shared" ca="1" si="24"/>
        <v>127</v>
      </c>
      <c r="F793" s="2">
        <f t="shared" ca="1" si="25"/>
        <v>316.60594913780449</v>
      </c>
    </row>
    <row r="794" spans="1:6" x14ac:dyDescent="0.3">
      <c r="A794" t="s">
        <v>796</v>
      </c>
      <c r="B794" t="s">
        <v>1845</v>
      </c>
      <c r="C794" t="s">
        <v>2102</v>
      </c>
      <c r="D794" t="s">
        <v>2107</v>
      </c>
      <c r="E794">
        <f t="shared" ca="1" si="24"/>
        <v>165</v>
      </c>
      <c r="F794" s="2">
        <f t="shared" ca="1" si="25"/>
        <v>264.80533608960945</v>
      </c>
    </row>
    <row r="795" spans="1:6" x14ac:dyDescent="0.3">
      <c r="A795" t="s">
        <v>797</v>
      </c>
      <c r="B795" t="s">
        <v>1846</v>
      </c>
      <c r="C795" t="s">
        <v>2103</v>
      </c>
      <c r="D795" t="s">
        <v>2107</v>
      </c>
      <c r="E795">
        <f t="shared" ca="1" si="24"/>
        <v>147</v>
      </c>
      <c r="F795" s="2">
        <f t="shared" ca="1" si="25"/>
        <v>112.81149726064248</v>
      </c>
    </row>
    <row r="796" spans="1:6" x14ac:dyDescent="0.3">
      <c r="A796" t="s">
        <v>798</v>
      </c>
      <c r="B796" t="s">
        <v>1847</v>
      </c>
      <c r="C796" t="s">
        <v>2104</v>
      </c>
      <c r="D796" t="s">
        <v>2108</v>
      </c>
      <c r="E796">
        <f t="shared" ca="1" si="24"/>
        <v>213</v>
      </c>
      <c r="F796" s="2">
        <f t="shared" ca="1" si="25"/>
        <v>284.10623503644314</v>
      </c>
    </row>
    <row r="797" spans="1:6" x14ac:dyDescent="0.3">
      <c r="A797" t="s">
        <v>799</v>
      </c>
      <c r="B797" t="s">
        <v>1848</v>
      </c>
      <c r="C797" t="s">
        <v>2105</v>
      </c>
      <c r="D797" t="s">
        <v>2107</v>
      </c>
      <c r="E797">
        <f t="shared" ca="1" si="24"/>
        <v>246</v>
      </c>
      <c r="F797" s="2">
        <f t="shared" ca="1" si="25"/>
        <v>294.3831983594082</v>
      </c>
    </row>
    <row r="798" spans="1:6" x14ac:dyDescent="0.3">
      <c r="A798" t="s">
        <v>800</v>
      </c>
      <c r="B798" t="s">
        <v>1849</v>
      </c>
      <c r="C798" t="s">
        <v>2106</v>
      </c>
      <c r="D798" t="s">
        <v>2108</v>
      </c>
      <c r="E798">
        <f t="shared" ca="1" si="24"/>
        <v>11</v>
      </c>
      <c r="F798" s="2">
        <f t="shared" ca="1" si="25"/>
        <v>73.748763609531721</v>
      </c>
    </row>
    <row r="799" spans="1:6" x14ac:dyDescent="0.3">
      <c r="A799" t="s">
        <v>801</v>
      </c>
      <c r="B799" t="s">
        <v>1850</v>
      </c>
      <c r="C799" t="s">
        <v>2102</v>
      </c>
      <c r="D799" t="s">
        <v>2109</v>
      </c>
      <c r="E799">
        <f t="shared" ca="1" si="24"/>
        <v>82</v>
      </c>
      <c r="F799" s="2">
        <f t="shared" ca="1" si="25"/>
        <v>140.5114351328794</v>
      </c>
    </row>
    <row r="800" spans="1:6" x14ac:dyDescent="0.3">
      <c r="A800" t="s">
        <v>802</v>
      </c>
      <c r="B800" t="s">
        <v>1851</v>
      </c>
      <c r="C800" t="s">
        <v>2103</v>
      </c>
      <c r="D800" t="s">
        <v>2107</v>
      </c>
      <c r="E800">
        <f t="shared" ca="1" si="24"/>
        <v>200</v>
      </c>
      <c r="F800" s="2">
        <f t="shared" ca="1" si="25"/>
        <v>312.82134606979497</v>
      </c>
    </row>
    <row r="801" spans="1:6" x14ac:dyDescent="0.3">
      <c r="A801" t="s">
        <v>803</v>
      </c>
      <c r="B801" t="s">
        <v>1852</v>
      </c>
      <c r="C801" t="s">
        <v>2104</v>
      </c>
      <c r="D801" t="s">
        <v>2110</v>
      </c>
      <c r="E801">
        <f t="shared" ca="1" si="24"/>
        <v>59</v>
      </c>
      <c r="F801" s="2">
        <f t="shared" ca="1" si="25"/>
        <v>153.17677726971439</v>
      </c>
    </row>
    <row r="802" spans="1:6" x14ac:dyDescent="0.3">
      <c r="A802" t="s">
        <v>804</v>
      </c>
      <c r="B802" t="s">
        <v>1853</v>
      </c>
      <c r="C802" t="s">
        <v>2105</v>
      </c>
      <c r="D802" t="s">
        <v>2110</v>
      </c>
      <c r="E802">
        <f t="shared" ca="1" si="24"/>
        <v>159</v>
      </c>
      <c r="F802" s="2">
        <f t="shared" ca="1" si="25"/>
        <v>206.29095579819722</v>
      </c>
    </row>
    <row r="803" spans="1:6" x14ac:dyDescent="0.3">
      <c r="A803" t="s">
        <v>805</v>
      </c>
      <c r="B803" t="s">
        <v>1854</v>
      </c>
      <c r="C803" t="s">
        <v>2106</v>
      </c>
      <c r="D803" t="s">
        <v>2109</v>
      </c>
      <c r="E803">
        <f t="shared" ca="1" si="24"/>
        <v>139</v>
      </c>
      <c r="F803" s="2">
        <f t="shared" ca="1" si="25"/>
        <v>315.62548435604242</v>
      </c>
    </row>
    <row r="804" spans="1:6" x14ac:dyDescent="0.3">
      <c r="A804" t="s">
        <v>806</v>
      </c>
      <c r="B804" t="s">
        <v>1855</v>
      </c>
      <c r="C804" t="s">
        <v>2102</v>
      </c>
      <c r="D804" t="s">
        <v>2110</v>
      </c>
      <c r="E804">
        <f t="shared" ca="1" si="24"/>
        <v>57</v>
      </c>
      <c r="F804" s="2">
        <f t="shared" ca="1" si="25"/>
        <v>41.24882026497373</v>
      </c>
    </row>
    <row r="805" spans="1:6" x14ac:dyDescent="0.3">
      <c r="A805" t="s">
        <v>807</v>
      </c>
      <c r="B805" t="s">
        <v>1856</v>
      </c>
      <c r="C805" t="s">
        <v>2103</v>
      </c>
      <c r="D805" t="s">
        <v>2107</v>
      </c>
      <c r="E805">
        <f t="shared" ca="1" si="24"/>
        <v>155</v>
      </c>
      <c r="F805" s="2">
        <f t="shared" ca="1" si="25"/>
        <v>127.84220608473535</v>
      </c>
    </row>
    <row r="806" spans="1:6" x14ac:dyDescent="0.3">
      <c r="A806" t="s">
        <v>808</v>
      </c>
      <c r="B806" t="s">
        <v>1857</v>
      </c>
      <c r="C806" t="s">
        <v>2104</v>
      </c>
      <c r="D806" t="s">
        <v>2107</v>
      </c>
      <c r="E806">
        <f t="shared" ca="1" si="24"/>
        <v>28</v>
      </c>
      <c r="F806" s="2">
        <f t="shared" ca="1" si="25"/>
        <v>224.04155743236953</v>
      </c>
    </row>
    <row r="807" spans="1:6" x14ac:dyDescent="0.3">
      <c r="A807" t="s">
        <v>809</v>
      </c>
      <c r="B807" t="s">
        <v>1858</v>
      </c>
      <c r="C807" t="s">
        <v>2105</v>
      </c>
      <c r="D807" t="s">
        <v>2108</v>
      </c>
      <c r="E807">
        <f t="shared" ca="1" si="24"/>
        <v>135</v>
      </c>
      <c r="F807" s="2">
        <f t="shared" ca="1" si="25"/>
        <v>275.91164288743664</v>
      </c>
    </row>
    <row r="808" spans="1:6" x14ac:dyDescent="0.3">
      <c r="A808" t="s">
        <v>810</v>
      </c>
      <c r="B808" t="s">
        <v>1859</v>
      </c>
      <c r="C808" t="s">
        <v>2106</v>
      </c>
      <c r="D808" t="s">
        <v>2107</v>
      </c>
      <c r="E808">
        <f t="shared" ca="1" si="24"/>
        <v>139</v>
      </c>
      <c r="F808" s="2">
        <f t="shared" ca="1" si="25"/>
        <v>173.01197671022726</v>
      </c>
    </row>
    <row r="809" spans="1:6" x14ac:dyDescent="0.3">
      <c r="A809" t="s">
        <v>811</v>
      </c>
      <c r="B809" t="s">
        <v>1860</v>
      </c>
      <c r="C809" t="s">
        <v>2102</v>
      </c>
      <c r="D809" t="s">
        <v>2108</v>
      </c>
      <c r="E809">
        <f t="shared" ca="1" si="24"/>
        <v>40</v>
      </c>
      <c r="F809" s="2">
        <f t="shared" ca="1" si="25"/>
        <v>33.538184390885817</v>
      </c>
    </row>
    <row r="810" spans="1:6" x14ac:dyDescent="0.3">
      <c r="A810" t="s">
        <v>812</v>
      </c>
      <c r="B810" t="s">
        <v>1861</v>
      </c>
      <c r="C810" t="s">
        <v>2103</v>
      </c>
      <c r="D810" t="s">
        <v>2109</v>
      </c>
      <c r="E810">
        <f t="shared" ca="1" si="24"/>
        <v>74</v>
      </c>
      <c r="F810" s="2">
        <f t="shared" ca="1" si="25"/>
        <v>125.2352175256481</v>
      </c>
    </row>
    <row r="811" spans="1:6" x14ac:dyDescent="0.3">
      <c r="A811" t="s">
        <v>813</v>
      </c>
      <c r="B811" t="s">
        <v>1862</v>
      </c>
      <c r="C811" t="s">
        <v>2104</v>
      </c>
      <c r="D811" t="s">
        <v>2107</v>
      </c>
      <c r="E811">
        <f t="shared" ca="1" si="24"/>
        <v>42</v>
      </c>
      <c r="F811" s="2">
        <f t="shared" ca="1" si="25"/>
        <v>280.94809473023059</v>
      </c>
    </row>
    <row r="812" spans="1:6" x14ac:dyDescent="0.3">
      <c r="A812" t="s">
        <v>814</v>
      </c>
      <c r="B812" t="s">
        <v>1863</v>
      </c>
      <c r="C812" t="s">
        <v>2105</v>
      </c>
      <c r="D812" t="s">
        <v>2110</v>
      </c>
      <c r="E812">
        <f t="shared" ca="1" si="24"/>
        <v>113</v>
      </c>
      <c r="F812" s="2">
        <f t="shared" ca="1" si="25"/>
        <v>75.254920797721383</v>
      </c>
    </row>
    <row r="813" spans="1:6" x14ac:dyDescent="0.3">
      <c r="A813" t="s">
        <v>815</v>
      </c>
      <c r="B813" t="s">
        <v>1864</v>
      </c>
      <c r="C813" t="s">
        <v>2106</v>
      </c>
      <c r="D813" t="s">
        <v>2110</v>
      </c>
      <c r="E813">
        <f t="shared" ca="1" si="24"/>
        <v>19</v>
      </c>
      <c r="F813" s="2">
        <f t="shared" ca="1" si="25"/>
        <v>53.099605005967312</v>
      </c>
    </row>
    <row r="814" spans="1:6" x14ac:dyDescent="0.3">
      <c r="A814" t="s">
        <v>816</v>
      </c>
      <c r="B814" t="s">
        <v>1865</v>
      </c>
      <c r="C814" t="s">
        <v>2102</v>
      </c>
      <c r="D814" t="s">
        <v>2109</v>
      </c>
      <c r="E814">
        <f t="shared" ca="1" si="24"/>
        <v>221</v>
      </c>
      <c r="F814" s="2">
        <f t="shared" ca="1" si="25"/>
        <v>131.2268121894742</v>
      </c>
    </row>
    <row r="815" spans="1:6" x14ac:dyDescent="0.3">
      <c r="A815" t="s">
        <v>817</v>
      </c>
      <c r="B815" t="s">
        <v>1866</v>
      </c>
      <c r="C815" t="s">
        <v>2103</v>
      </c>
      <c r="D815" t="s">
        <v>2110</v>
      </c>
      <c r="E815">
        <f t="shared" ca="1" si="24"/>
        <v>157</v>
      </c>
      <c r="F815" s="2">
        <f t="shared" ca="1" si="25"/>
        <v>37.048519681318865</v>
      </c>
    </row>
    <row r="816" spans="1:6" x14ac:dyDescent="0.3">
      <c r="A816" t="s">
        <v>818</v>
      </c>
      <c r="B816" t="s">
        <v>1867</v>
      </c>
      <c r="C816" t="s">
        <v>2104</v>
      </c>
      <c r="D816" t="s">
        <v>2107</v>
      </c>
      <c r="E816">
        <f t="shared" ca="1" si="24"/>
        <v>235</v>
      </c>
      <c r="F816" s="2">
        <f t="shared" ca="1" si="25"/>
        <v>194.60933486908351</v>
      </c>
    </row>
    <row r="817" spans="1:6" x14ac:dyDescent="0.3">
      <c r="A817" t="s">
        <v>819</v>
      </c>
      <c r="B817" t="s">
        <v>1868</v>
      </c>
      <c r="C817" t="s">
        <v>2105</v>
      </c>
      <c r="D817" t="s">
        <v>2107</v>
      </c>
      <c r="E817">
        <f t="shared" ca="1" si="24"/>
        <v>67</v>
      </c>
      <c r="F817" s="2">
        <f t="shared" ca="1" si="25"/>
        <v>97.045524331944137</v>
      </c>
    </row>
    <row r="818" spans="1:6" x14ac:dyDescent="0.3">
      <c r="A818" t="s">
        <v>820</v>
      </c>
      <c r="B818" t="s">
        <v>1869</v>
      </c>
      <c r="C818" t="s">
        <v>2102</v>
      </c>
      <c r="D818" t="s">
        <v>2108</v>
      </c>
      <c r="E818">
        <f t="shared" ca="1" si="24"/>
        <v>206</v>
      </c>
      <c r="F818" s="2">
        <f t="shared" ca="1" si="25"/>
        <v>254.0792348726313</v>
      </c>
    </row>
    <row r="819" spans="1:6" x14ac:dyDescent="0.3">
      <c r="A819" t="s">
        <v>821</v>
      </c>
      <c r="B819" t="s">
        <v>1870</v>
      </c>
      <c r="C819" t="s">
        <v>2103</v>
      </c>
      <c r="D819" t="s">
        <v>2107</v>
      </c>
      <c r="E819">
        <f t="shared" ca="1" si="24"/>
        <v>159</v>
      </c>
      <c r="F819" s="2">
        <f t="shared" ca="1" si="25"/>
        <v>28.303475223515985</v>
      </c>
    </row>
    <row r="820" spans="1:6" x14ac:dyDescent="0.3">
      <c r="A820" t="s">
        <v>822</v>
      </c>
      <c r="B820" t="s">
        <v>1871</v>
      </c>
      <c r="C820" t="s">
        <v>2104</v>
      </c>
      <c r="D820" t="s">
        <v>2108</v>
      </c>
      <c r="E820">
        <f t="shared" ca="1" si="24"/>
        <v>27</v>
      </c>
      <c r="F820" s="2">
        <f t="shared" ca="1" si="25"/>
        <v>162.94320500092644</v>
      </c>
    </row>
    <row r="821" spans="1:6" x14ac:dyDescent="0.3">
      <c r="A821" t="s">
        <v>823</v>
      </c>
      <c r="B821" t="s">
        <v>1872</v>
      </c>
      <c r="C821" t="s">
        <v>2105</v>
      </c>
      <c r="D821" t="s">
        <v>2109</v>
      </c>
      <c r="E821">
        <f t="shared" ca="1" si="24"/>
        <v>32</v>
      </c>
      <c r="F821" s="2">
        <f t="shared" ca="1" si="25"/>
        <v>287.69084038864253</v>
      </c>
    </row>
    <row r="822" spans="1:6" x14ac:dyDescent="0.3">
      <c r="A822" t="s">
        <v>824</v>
      </c>
      <c r="B822" t="s">
        <v>1873</v>
      </c>
      <c r="C822" t="s">
        <v>2106</v>
      </c>
      <c r="D822" t="s">
        <v>2107</v>
      </c>
      <c r="E822">
        <f t="shared" ca="1" si="24"/>
        <v>58</v>
      </c>
      <c r="F822" s="2">
        <f t="shared" ca="1" si="25"/>
        <v>234.63969726254209</v>
      </c>
    </row>
    <row r="823" spans="1:6" x14ac:dyDescent="0.3">
      <c r="A823" t="s">
        <v>825</v>
      </c>
      <c r="B823" t="s">
        <v>1874</v>
      </c>
      <c r="C823" t="s">
        <v>2102</v>
      </c>
      <c r="D823" t="s">
        <v>2110</v>
      </c>
      <c r="E823">
        <f t="shared" ca="1" si="24"/>
        <v>10</v>
      </c>
      <c r="F823" s="2">
        <f t="shared" ca="1" si="25"/>
        <v>218.70141092493981</v>
      </c>
    </row>
    <row r="824" spans="1:6" x14ac:dyDescent="0.3">
      <c r="A824" t="s">
        <v>826</v>
      </c>
      <c r="B824" t="s">
        <v>1875</v>
      </c>
      <c r="C824" t="s">
        <v>2103</v>
      </c>
      <c r="D824" t="s">
        <v>2110</v>
      </c>
      <c r="E824">
        <f t="shared" ca="1" si="24"/>
        <v>244</v>
      </c>
      <c r="F824" s="2">
        <f t="shared" ca="1" si="25"/>
        <v>115.18187349631161</v>
      </c>
    </row>
    <row r="825" spans="1:6" x14ac:dyDescent="0.3">
      <c r="A825" t="s">
        <v>827</v>
      </c>
      <c r="B825" t="s">
        <v>1876</v>
      </c>
      <c r="C825" t="s">
        <v>2104</v>
      </c>
      <c r="D825" t="s">
        <v>2109</v>
      </c>
      <c r="E825">
        <f t="shared" ca="1" si="24"/>
        <v>113</v>
      </c>
      <c r="F825" s="2">
        <f t="shared" ca="1" si="25"/>
        <v>231.11089799977114</v>
      </c>
    </row>
    <row r="826" spans="1:6" x14ac:dyDescent="0.3">
      <c r="A826" t="s">
        <v>828</v>
      </c>
      <c r="B826" t="s">
        <v>1877</v>
      </c>
      <c r="C826" t="s">
        <v>2105</v>
      </c>
      <c r="D826" t="s">
        <v>2110</v>
      </c>
      <c r="E826">
        <f t="shared" ca="1" si="24"/>
        <v>235</v>
      </c>
      <c r="F826" s="2">
        <f t="shared" ca="1" si="25"/>
        <v>257.00817743186963</v>
      </c>
    </row>
    <row r="827" spans="1:6" x14ac:dyDescent="0.3">
      <c r="A827" t="s">
        <v>829</v>
      </c>
      <c r="B827" t="s">
        <v>1878</v>
      </c>
      <c r="C827" t="s">
        <v>2106</v>
      </c>
      <c r="D827" t="s">
        <v>2107</v>
      </c>
      <c r="E827">
        <f t="shared" ca="1" si="24"/>
        <v>240</v>
      </c>
      <c r="F827" s="2">
        <f t="shared" ca="1" si="25"/>
        <v>98.188449781964053</v>
      </c>
    </row>
    <row r="828" spans="1:6" x14ac:dyDescent="0.3">
      <c r="A828" t="s">
        <v>830</v>
      </c>
      <c r="B828" t="s">
        <v>1879</v>
      </c>
      <c r="C828" t="s">
        <v>2102</v>
      </c>
      <c r="D828" t="s">
        <v>2107</v>
      </c>
      <c r="E828">
        <f t="shared" ca="1" si="24"/>
        <v>219</v>
      </c>
      <c r="F828" s="2">
        <f t="shared" ca="1" si="25"/>
        <v>299.65107294498569</v>
      </c>
    </row>
    <row r="829" spans="1:6" x14ac:dyDescent="0.3">
      <c r="A829" t="s">
        <v>831</v>
      </c>
      <c r="B829" t="s">
        <v>1880</v>
      </c>
      <c r="C829" t="s">
        <v>2103</v>
      </c>
      <c r="D829" t="s">
        <v>2108</v>
      </c>
      <c r="E829">
        <f t="shared" ca="1" si="24"/>
        <v>43</v>
      </c>
      <c r="F829" s="2">
        <f t="shared" ca="1" si="25"/>
        <v>149.83866231598631</v>
      </c>
    </row>
    <row r="830" spans="1:6" x14ac:dyDescent="0.3">
      <c r="A830" t="s">
        <v>832</v>
      </c>
      <c r="B830" t="s">
        <v>1881</v>
      </c>
      <c r="C830" t="s">
        <v>2104</v>
      </c>
      <c r="D830" t="s">
        <v>2107</v>
      </c>
      <c r="E830">
        <f t="shared" ca="1" si="24"/>
        <v>159</v>
      </c>
      <c r="F830" s="2">
        <f t="shared" ca="1" si="25"/>
        <v>93.300647054459176</v>
      </c>
    </row>
    <row r="831" spans="1:6" x14ac:dyDescent="0.3">
      <c r="A831" t="s">
        <v>833</v>
      </c>
      <c r="B831" t="s">
        <v>1882</v>
      </c>
      <c r="C831" t="s">
        <v>2105</v>
      </c>
      <c r="D831" t="s">
        <v>2108</v>
      </c>
      <c r="E831">
        <f t="shared" ca="1" si="24"/>
        <v>140</v>
      </c>
      <c r="F831" s="2">
        <f t="shared" ca="1" si="25"/>
        <v>188.95670408577519</v>
      </c>
    </row>
    <row r="832" spans="1:6" x14ac:dyDescent="0.3">
      <c r="A832" t="s">
        <v>834</v>
      </c>
      <c r="B832" t="s">
        <v>1883</v>
      </c>
      <c r="C832" t="s">
        <v>2106</v>
      </c>
      <c r="D832" t="s">
        <v>2109</v>
      </c>
      <c r="E832">
        <f t="shared" ca="1" si="24"/>
        <v>239</v>
      </c>
      <c r="F832" s="2">
        <f t="shared" ca="1" si="25"/>
        <v>125.53034220859932</v>
      </c>
    </row>
    <row r="833" spans="1:6" x14ac:dyDescent="0.3">
      <c r="A833" t="s">
        <v>835</v>
      </c>
      <c r="B833" t="s">
        <v>1884</v>
      </c>
      <c r="C833" t="s">
        <v>2102</v>
      </c>
      <c r="D833" t="s">
        <v>2107</v>
      </c>
      <c r="E833">
        <f t="shared" ca="1" si="24"/>
        <v>70</v>
      </c>
      <c r="F833" s="2">
        <f t="shared" ca="1" si="25"/>
        <v>59.330366252861943</v>
      </c>
    </row>
    <row r="834" spans="1:6" x14ac:dyDescent="0.3">
      <c r="A834" t="s">
        <v>836</v>
      </c>
      <c r="B834" t="s">
        <v>1885</v>
      </c>
      <c r="C834" t="s">
        <v>2103</v>
      </c>
      <c r="D834" t="s">
        <v>2110</v>
      </c>
      <c r="E834">
        <f t="shared" ca="1" si="24"/>
        <v>29</v>
      </c>
      <c r="F834" s="2">
        <f t="shared" ca="1" si="25"/>
        <v>208.4977155913169</v>
      </c>
    </row>
    <row r="835" spans="1:6" x14ac:dyDescent="0.3">
      <c r="A835" t="s">
        <v>837</v>
      </c>
      <c r="B835" t="s">
        <v>1886</v>
      </c>
      <c r="C835" t="s">
        <v>2104</v>
      </c>
      <c r="D835" t="s">
        <v>2110</v>
      </c>
      <c r="E835">
        <f t="shared" ref="E835:E898" ca="1" si="26">RANDBETWEEN(5,250)</f>
        <v>234</v>
      </c>
      <c r="F835" s="2">
        <f t="shared" ref="F835:F898" ca="1" si="27">RAND()*(300-5)+23</f>
        <v>255.66469641867428</v>
      </c>
    </row>
    <row r="836" spans="1:6" x14ac:dyDescent="0.3">
      <c r="A836" t="s">
        <v>838</v>
      </c>
      <c r="B836" t="s">
        <v>1887</v>
      </c>
      <c r="C836" t="s">
        <v>2105</v>
      </c>
      <c r="D836" t="s">
        <v>2109</v>
      </c>
      <c r="E836">
        <f t="shared" ca="1" si="26"/>
        <v>44</v>
      </c>
      <c r="F836" s="2">
        <f t="shared" ca="1" si="27"/>
        <v>92.520851566630029</v>
      </c>
    </row>
    <row r="837" spans="1:6" x14ac:dyDescent="0.3">
      <c r="A837" t="s">
        <v>839</v>
      </c>
      <c r="B837" t="s">
        <v>1888</v>
      </c>
      <c r="C837" t="s">
        <v>2106</v>
      </c>
      <c r="D837" t="s">
        <v>2110</v>
      </c>
      <c r="E837">
        <f t="shared" ca="1" si="26"/>
        <v>33</v>
      </c>
      <c r="F837" s="2">
        <f t="shared" ca="1" si="27"/>
        <v>63.204550134276261</v>
      </c>
    </row>
    <row r="838" spans="1:6" x14ac:dyDescent="0.3">
      <c r="A838" t="s">
        <v>840</v>
      </c>
      <c r="B838" t="s">
        <v>1889</v>
      </c>
      <c r="C838" t="s">
        <v>2102</v>
      </c>
      <c r="D838" t="s">
        <v>2107</v>
      </c>
      <c r="E838">
        <f t="shared" ca="1" si="26"/>
        <v>175</v>
      </c>
      <c r="F838" s="2">
        <f t="shared" ca="1" si="27"/>
        <v>36.258523856717517</v>
      </c>
    </row>
    <row r="839" spans="1:6" x14ac:dyDescent="0.3">
      <c r="A839" t="s">
        <v>841</v>
      </c>
      <c r="B839" t="s">
        <v>1890</v>
      </c>
      <c r="C839" t="s">
        <v>2103</v>
      </c>
      <c r="D839" t="s">
        <v>2107</v>
      </c>
      <c r="E839">
        <f t="shared" ca="1" si="26"/>
        <v>219</v>
      </c>
      <c r="F839" s="2">
        <f t="shared" ca="1" si="27"/>
        <v>242.34981982574902</v>
      </c>
    </row>
    <row r="840" spans="1:6" x14ac:dyDescent="0.3">
      <c r="A840" t="s">
        <v>842</v>
      </c>
      <c r="B840" t="s">
        <v>1891</v>
      </c>
      <c r="C840" t="s">
        <v>2104</v>
      </c>
      <c r="D840" t="s">
        <v>2108</v>
      </c>
      <c r="E840">
        <f t="shared" ca="1" si="26"/>
        <v>206</v>
      </c>
      <c r="F840" s="2">
        <f t="shared" ca="1" si="27"/>
        <v>58.26115280216581</v>
      </c>
    </row>
    <row r="841" spans="1:6" x14ac:dyDescent="0.3">
      <c r="A841" t="s">
        <v>843</v>
      </c>
      <c r="B841" t="s">
        <v>1892</v>
      </c>
      <c r="C841" t="s">
        <v>2105</v>
      </c>
      <c r="D841" t="s">
        <v>2107</v>
      </c>
      <c r="E841">
        <f t="shared" ca="1" si="26"/>
        <v>39</v>
      </c>
      <c r="F841" s="2">
        <f t="shared" ca="1" si="27"/>
        <v>159.28569141317783</v>
      </c>
    </row>
    <row r="842" spans="1:6" x14ac:dyDescent="0.3">
      <c r="A842" t="s">
        <v>844</v>
      </c>
      <c r="B842" t="s">
        <v>1893</v>
      </c>
      <c r="C842" t="s">
        <v>2102</v>
      </c>
      <c r="D842" t="s">
        <v>2108</v>
      </c>
      <c r="E842">
        <f t="shared" ca="1" si="26"/>
        <v>130</v>
      </c>
      <c r="F842" s="2">
        <f t="shared" ca="1" si="27"/>
        <v>263.94236912025298</v>
      </c>
    </row>
    <row r="843" spans="1:6" x14ac:dyDescent="0.3">
      <c r="A843" t="s">
        <v>845</v>
      </c>
      <c r="B843" t="s">
        <v>1894</v>
      </c>
      <c r="C843" t="s">
        <v>2103</v>
      </c>
      <c r="D843" t="s">
        <v>2109</v>
      </c>
      <c r="E843">
        <f t="shared" ca="1" si="26"/>
        <v>217</v>
      </c>
      <c r="F843" s="2">
        <f t="shared" ca="1" si="27"/>
        <v>78.592589744256344</v>
      </c>
    </row>
    <row r="844" spans="1:6" x14ac:dyDescent="0.3">
      <c r="A844" t="s">
        <v>846</v>
      </c>
      <c r="B844" t="s">
        <v>1895</v>
      </c>
      <c r="C844" t="s">
        <v>2104</v>
      </c>
      <c r="D844" t="s">
        <v>2107</v>
      </c>
      <c r="E844">
        <f t="shared" ca="1" si="26"/>
        <v>199</v>
      </c>
      <c r="F844" s="2">
        <f t="shared" ca="1" si="27"/>
        <v>225.57384390072815</v>
      </c>
    </row>
    <row r="845" spans="1:6" x14ac:dyDescent="0.3">
      <c r="A845" t="s">
        <v>847</v>
      </c>
      <c r="B845" t="s">
        <v>1896</v>
      </c>
      <c r="C845" t="s">
        <v>2105</v>
      </c>
      <c r="D845" t="s">
        <v>2110</v>
      </c>
      <c r="E845">
        <f t="shared" ca="1" si="26"/>
        <v>143</v>
      </c>
      <c r="F845" s="2">
        <f t="shared" ca="1" si="27"/>
        <v>226.95970847285241</v>
      </c>
    </row>
    <row r="846" spans="1:6" x14ac:dyDescent="0.3">
      <c r="A846" t="s">
        <v>848</v>
      </c>
      <c r="B846" t="s">
        <v>1897</v>
      </c>
      <c r="C846" t="s">
        <v>2106</v>
      </c>
      <c r="D846" t="s">
        <v>2110</v>
      </c>
      <c r="E846">
        <f t="shared" ca="1" si="26"/>
        <v>69</v>
      </c>
      <c r="F846" s="2">
        <f t="shared" ca="1" si="27"/>
        <v>222.15752519119732</v>
      </c>
    </row>
    <row r="847" spans="1:6" x14ac:dyDescent="0.3">
      <c r="A847" t="s">
        <v>849</v>
      </c>
      <c r="B847" t="s">
        <v>1898</v>
      </c>
      <c r="C847" t="s">
        <v>2102</v>
      </c>
      <c r="D847" t="s">
        <v>2109</v>
      </c>
      <c r="E847">
        <f t="shared" ca="1" si="26"/>
        <v>247</v>
      </c>
      <c r="F847" s="2">
        <f t="shared" ca="1" si="27"/>
        <v>76.654757247562344</v>
      </c>
    </row>
    <row r="848" spans="1:6" x14ac:dyDescent="0.3">
      <c r="A848" t="s">
        <v>850</v>
      </c>
      <c r="B848" t="s">
        <v>1899</v>
      </c>
      <c r="C848" t="s">
        <v>2103</v>
      </c>
      <c r="D848" t="s">
        <v>2110</v>
      </c>
      <c r="E848">
        <f t="shared" ca="1" si="26"/>
        <v>90</v>
      </c>
      <c r="F848" s="2">
        <f t="shared" ca="1" si="27"/>
        <v>83.273841336209514</v>
      </c>
    </row>
    <row r="849" spans="1:6" x14ac:dyDescent="0.3">
      <c r="A849" t="s">
        <v>851</v>
      </c>
      <c r="B849" t="s">
        <v>1900</v>
      </c>
      <c r="C849" t="s">
        <v>2104</v>
      </c>
      <c r="D849" t="s">
        <v>2107</v>
      </c>
      <c r="E849">
        <f t="shared" ca="1" si="26"/>
        <v>72</v>
      </c>
      <c r="F849" s="2">
        <f t="shared" ca="1" si="27"/>
        <v>87.206143861273318</v>
      </c>
    </row>
    <row r="850" spans="1:6" x14ac:dyDescent="0.3">
      <c r="A850" t="s">
        <v>852</v>
      </c>
      <c r="B850" t="s">
        <v>1901</v>
      </c>
      <c r="C850" t="s">
        <v>2105</v>
      </c>
      <c r="D850" t="s">
        <v>2107</v>
      </c>
      <c r="E850">
        <f t="shared" ca="1" si="26"/>
        <v>229</v>
      </c>
      <c r="F850" s="2">
        <f t="shared" ca="1" si="27"/>
        <v>209.33617635807627</v>
      </c>
    </row>
    <row r="851" spans="1:6" x14ac:dyDescent="0.3">
      <c r="A851" t="s">
        <v>853</v>
      </c>
      <c r="B851" t="s">
        <v>1902</v>
      </c>
      <c r="C851" t="s">
        <v>2106</v>
      </c>
      <c r="D851" t="s">
        <v>2108</v>
      </c>
      <c r="E851">
        <f t="shared" ca="1" si="26"/>
        <v>86</v>
      </c>
      <c r="F851" s="2">
        <f t="shared" ca="1" si="27"/>
        <v>164.70448060862248</v>
      </c>
    </row>
    <row r="852" spans="1:6" x14ac:dyDescent="0.3">
      <c r="A852" t="s">
        <v>854</v>
      </c>
      <c r="B852" t="s">
        <v>1903</v>
      </c>
      <c r="C852" t="s">
        <v>2102</v>
      </c>
      <c r="D852" t="s">
        <v>2107</v>
      </c>
      <c r="E852">
        <f t="shared" ca="1" si="26"/>
        <v>213</v>
      </c>
      <c r="F852" s="2">
        <f t="shared" ca="1" si="27"/>
        <v>214.30962525704993</v>
      </c>
    </row>
    <row r="853" spans="1:6" x14ac:dyDescent="0.3">
      <c r="A853" t="s">
        <v>855</v>
      </c>
      <c r="B853" t="s">
        <v>1904</v>
      </c>
      <c r="C853" t="s">
        <v>2103</v>
      </c>
      <c r="D853" t="s">
        <v>2108</v>
      </c>
      <c r="E853">
        <f t="shared" ca="1" si="26"/>
        <v>74</v>
      </c>
      <c r="F853" s="2">
        <f t="shared" ca="1" si="27"/>
        <v>317.94938978215117</v>
      </c>
    </row>
    <row r="854" spans="1:6" x14ac:dyDescent="0.3">
      <c r="A854" t="s">
        <v>856</v>
      </c>
      <c r="B854" t="s">
        <v>1905</v>
      </c>
      <c r="C854" t="s">
        <v>2104</v>
      </c>
      <c r="D854" t="s">
        <v>2109</v>
      </c>
      <c r="E854">
        <f t="shared" ca="1" si="26"/>
        <v>84</v>
      </c>
      <c r="F854" s="2">
        <f t="shared" ca="1" si="27"/>
        <v>300.90120528659963</v>
      </c>
    </row>
    <row r="855" spans="1:6" x14ac:dyDescent="0.3">
      <c r="A855" t="s">
        <v>857</v>
      </c>
      <c r="B855" t="s">
        <v>1906</v>
      </c>
      <c r="C855" t="s">
        <v>2105</v>
      </c>
      <c r="D855" t="s">
        <v>2107</v>
      </c>
      <c r="E855">
        <f t="shared" ca="1" si="26"/>
        <v>132</v>
      </c>
      <c r="F855" s="2">
        <f t="shared" ca="1" si="27"/>
        <v>191.58457702694196</v>
      </c>
    </row>
    <row r="856" spans="1:6" x14ac:dyDescent="0.3">
      <c r="A856" t="s">
        <v>858</v>
      </c>
      <c r="B856" t="s">
        <v>1907</v>
      </c>
      <c r="C856" t="s">
        <v>2106</v>
      </c>
      <c r="D856" t="s">
        <v>2110</v>
      </c>
      <c r="E856">
        <f t="shared" ca="1" si="26"/>
        <v>102</v>
      </c>
      <c r="F856" s="2">
        <f t="shared" ca="1" si="27"/>
        <v>46.60788471052409</v>
      </c>
    </row>
    <row r="857" spans="1:6" x14ac:dyDescent="0.3">
      <c r="A857" t="s">
        <v>859</v>
      </c>
      <c r="B857" t="s">
        <v>1908</v>
      </c>
      <c r="C857" t="s">
        <v>2102</v>
      </c>
      <c r="D857" t="s">
        <v>2110</v>
      </c>
      <c r="E857">
        <f t="shared" ca="1" si="26"/>
        <v>89</v>
      </c>
      <c r="F857" s="2">
        <f t="shared" ca="1" si="27"/>
        <v>104.68251315773742</v>
      </c>
    </row>
    <row r="858" spans="1:6" x14ac:dyDescent="0.3">
      <c r="A858" t="s">
        <v>860</v>
      </c>
      <c r="B858" t="s">
        <v>1909</v>
      </c>
      <c r="C858" t="s">
        <v>2103</v>
      </c>
      <c r="D858" t="s">
        <v>2109</v>
      </c>
      <c r="E858">
        <f t="shared" ca="1" si="26"/>
        <v>221</v>
      </c>
      <c r="F858" s="2">
        <f t="shared" ca="1" si="27"/>
        <v>173.71542958273844</v>
      </c>
    </row>
    <row r="859" spans="1:6" x14ac:dyDescent="0.3">
      <c r="A859" t="s">
        <v>861</v>
      </c>
      <c r="B859" t="s">
        <v>1910</v>
      </c>
      <c r="C859" t="s">
        <v>2104</v>
      </c>
      <c r="D859" t="s">
        <v>2110</v>
      </c>
      <c r="E859">
        <f t="shared" ca="1" si="26"/>
        <v>166</v>
      </c>
      <c r="F859" s="2">
        <f t="shared" ca="1" si="27"/>
        <v>261.85588044272311</v>
      </c>
    </row>
    <row r="860" spans="1:6" x14ac:dyDescent="0.3">
      <c r="A860" t="s">
        <v>862</v>
      </c>
      <c r="B860" t="s">
        <v>1911</v>
      </c>
      <c r="C860" t="s">
        <v>2105</v>
      </c>
      <c r="D860" t="s">
        <v>2107</v>
      </c>
      <c r="E860">
        <f t="shared" ca="1" si="26"/>
        <v>237</v>
      </c>
      <c r="F860" s="2">
        <f t="shared" ca="1" si="27"/>
        <v>252.44562399662345</v>
      </c>
    </row>
    <row r="861" spans="1:6" x14ac:dyDescent="0.3">
      <c r="A861" t="s">
        <v>863</v>
      </c>
      <c r="B861" t="s">
        <v>1912</v>
      </c>
      <c r="C861" t="s">
        <v>2106</v>
      </c>
      <c r="D861" t="s">
        <v>2107</v>
      </c>
      <c r="E861">
        <f t="shared" ca="1" si="26"/>
        <v>234</v>
      </c>
      <c r="F861" s="2">
        <f t="shared" ca="1" si="27"/>
        <v>200.66916695882284</v>
      </c>
    </row>
    <row r="862" spans="1:6" x14ac:dyDescent="0.3">
      <c r="A862" t="s">
        <v>864</v>
      </c>
      <c r="B862" t="s">
        <v>1913</v>
      </c>
      <c r="C862" t="s">
        <v>2102</v>
      </c>
      <c r="D862" t="s">
        <v>2108</v>
      </c>
      <c r="E862">
        <f t="shared" ca="1" si="26"/>
        <v>42</v>
      </c>
      <c r="F862" s="2">
        <f t="shared" ca="1" si="27"/>
        <v>60.78808479305269</v>
      </c>
    </row>
    <row r="863" spans="1:6" x14ac:dyDescent="0.3">
      <c r="A863" t="s">
        <v>865</v>
      </c>
      <c r="B863" t="s">
        <v>1914</v>
      </c>
      <c r="C863" t="s">
        <v>2103</v>
      </c>
      <c r="D863" t="s">
        <v>2107</v>
      </c>
      <c r="E863">
        <f t="shared" ca="1" si="26"/>
        <v>199</v>
      </c>
      <c r="F863" s="2">
        <f t="shared" ca="1" si="27"/>
        <v>167.65979628813102</v>
      </c>
    </row>
    <row r="864" spans="1:6" x14ac:dyDescent="0.3">
      <c r="A864" t="s">
        <v>866</v>
      </c>
      <c r="B864" t="s">
        <v>1915</v>
      </c>
      <c r="C864" t="s">
        <v>2104</v>
      </c>
      <c r="D864" t="s">
        <v>2108</v>
      </c>
      <c r="E864">
        <f t="shared" ca="1" si="26"/>
        <v>138</v>
      </c>
      <c r="F864" s="2">
        <f t="shared" ca="1" si="27"/>
        <v>296.54172087405726</v>
      </c>
    </row>
    <row r="865" spans="1:6" x14ac:dyDescent="0.3">
      <c r="A865" t="s">
        <v>867</v>
      </c>
      <c r="B865" t="s">
        <v>1916</v>
      </c>
      <c r="C865" t="s">
        <v>2105</v>
      </c>
      <c r="D865" t="s">
        <v>2109</v>
      </c>
      <c r="E865">
        <f t="shared" ca="1" si="26"/>
        <v>106</v>
      </c>
      <c r="F865" s="2">
        <f t="shared" ca="1" si="27"/>
        <v>254.68830093315484</v>
      </c>
    </row>
    <row r="866" spans="1:6" x14ac:dyDescent="0.3">
      <c r="A866" t="s">
        <v>868</v>
      </c>
      <c r="B866" t="s">
        <v>1917</v>
      </c>
      <c r="C866" t="s">
        <v>2102</v>
      </c>
      <c r="D866" t="s">
        <v>2107</v>
      </c>
      <c r="E866">
        <f t="shared" ca="1" si="26"/>
        <v>123</v>
      </c>
      <c r="F866" s="2">
        <f t="shared" ca="1" si="27"/>
        <v>52.10431410590239</v>
      </c>
    </row>
    <row r="867" spans="1:6" x14ac:dyDescent="0.3">
      <c r="A867" t="s">
        <v>869</v>
      </c>
      <c r="B867" t="s">
        <v>1918</v>
      </c>
      <c r="C867" t="s">
        <v>2103</v>
      </c>
      <c r="D867" t="s">
        <v>2110</v>
      </c>
      <c r="E867">
        <f t="shared" ca="1" si="26"/>
        <v>184</v>
      </c>
      <c r="F867" s="2">
        <f t="shared" ca="1" si="27"/>
        <v>187.02078775035812</v>
      </c>
    </row>
    <row r="868" spans="1:6" x14ac:dyDescent="0.3">
      <c r="A868" t="s">
        <v>870</v>
      </c>
      <c r="B868" t="s">
        <v>1919</v>
      </c>
      <c r="C868" t="s">
        <v>2104</v>
      </c>
      <c r="D868" t="s">
        <v>2110</v>
      </c>
      <c r="E868">
        <f t="shared" ca="1" si="26"/>
        <v>133</v>
      </c>
      <c r="F868" s="2">
        <f t="shared" ca="1" si="27"/>
        <v>49.202977262150078</v>
      </c>
    </row>
    <row r="869" spans="1:6" x14ac:dyDescent="0.3">
      <c r="A869" t="s">
        <v>871</v>
      </c>
      <c r="B869" t="s">
        <v>1920</v>
      </c>
      <c r="C869" t="s">
        <v>2105</v>
      </c>
      <c r="D869" t="s">
        <v>2109</v>
      </c>
      <c r="E869">
        <f t="shared" ca="1" si="26"/>
        <v>78</v>
      </c>
      <c r="F869" s="2">
        <f t="shared" ca="1" si="27"/>
        <v>178.34971239348999</v>
      </c>
    </row>
    <row r="870" spans="1:6" x14ac:dyDescent="0.3">
      <c r="A870" t="s">
        <v>872</v>
      </c>
      <c r="B870" t="s">
        <v>1921</v>
      </c>
      <c r="C870" t="s">
        <v>2106</v>
      </c>
      <c r="D870" t="s">
        <v>2110</v>
      </c>
      <c r="E870">
        <f t="shared" ca="1" si="26"/>
        <v>199</v>
      </c>
      <c r="F870" s="2">
        <f t="shared" ca="1" si="27"/>
        <v>65.475893454545954</v>
      </c>
    </row>
    <row r="871" spans="1:6" x14ac:dyDescent="0.3">
      <c r="A871" t="s">
        <v>873</v>
      </c>
      <c r="B871" t="s">
        <v>1922</v>
      </c>
      <c r="C871" t="s">
        <v>2102</v>
      </c>
      <c r="D871" t="s">
        <v>2107</v>
      </c>
      <c r="E871">
        <f t="shared" ca="1" si="26"/>
        <v>241</v>
      </c>
      <c r="F871" s="2">
        <f t="shared" ca="1" si="27"/>
        <v>302.51583421211802</v>
      </c>
    </row>
    <row r="872" spans="1:6" x14ac:dyDescent="0.3">
      <c r="A872" t="s">
        <v>874</v>
      </c>
      <c r="B872" t="s">
        <v>1923</v>
      </c>
      <c r="C872" t="s">
        <v>2103</v>
      </c>
      <c r="D872" t="s">
        <v>2107</v>
      </c>
      <c r="E872">
        <f t="shared" ca="1" si="26"/>
        <v>95</v>
      </c>
      <c r="F872" s="2">
        <f t="shared" ca="1" si="27"/>
        <v>184.85925069258258</v>
      </c>
    </row>
    <row r="873" spans="1:6" x14ac:dyDescent="0.3">
      <c r="A873" t="s">
        <v>875</v>
      </c>
      <c r="B873" t="s">
        <v>1924</v>
      </c>
      <c r="C873" t="s">
        <v>2104</v>
      </c>
      <c r="D873" t="s">
        <v>2108</v>
      </c>
      <c r="E873">
        <f t="shared" ca="1" si="26"/>
        <v>117</v>
      </c>
      <c r="F873" s="2">
        <f t="shared" ca="1" si="27"/>
        <v>50.651315447785137</v>
      </c>
    </row>
    <row r="874" spans="1:6" x14ac:dyDescent="0.3">
      <c r="A874" t="s">
        <v>876</v>
      </c>
      <c r="B874" t="s">
        <v>1925</v>
      </c>
      <c r="C874" t="s">
        <v>2105</v>
      </c>
      <c r="D874" t="s">
        <v>2107</v>
      </c>
      <c r="E874">
        <f t="shared" ca="1" si="26"/>
        <v>212</v>
      </c>
      <c r="F874" s="2">
        <f t="shared" ca="1" si="27"/>
        <v>102.26199695811971</v>
      </c>
    </row>
    <row r="875" spans="1:6" x14ac:dyDescent="0.3">
      <c r="A875" t="s">
        <v>877</v>
      </c>
      <c r="B875" t="s">
        <v>1926</v>
      </c>
      <c r="C875" t="s">
        <v>2106</v>
      </c>
      <c r="D875" t="s">
        <v>2108</v>
      </c>
      <c r="E875">
        <f t="shared" ca="1" si="26"/>
        <v>117</v>
      </c>
      <c r="F875" s="2">
        <f t="shared" ca="1" si="27"/>
        <v>50.469158853092118</v>
      </c>
    </row>
    <row r="876" spans="1:6" x14ac:dyDescent="0.3">
      <c r="A876" t="s">
        <v>878</v>
      </c>
      <c r="B876" t="s">
        <v>1927</v>
      </c>
      <c r="C876" t="s">
        <v>2102</v>
      </c>
      <c r="D876" t="s">
        <v>2109</v>
      </c>
      <c r="E876">
        <f t="shared" ca="1" si="26"/>
        <v>101</v>
      </c>
      <c r="F876" s="2">
        <f t="shared" ca="1" si="27"/>
        <v>266.33049205434145</v>
      </c>
    </row>
    <row r="877" spans="1:6" x14ac:dyDescent="0.3">
      <c r="A877" t="s">
        <v>879</v>
      </c>
      <c r="B877" t="s">
        <v>1928</v>
      </c>
      <c r="C877" t="s">
        <v>2103</v>
      </c>
      <c r="D877" t="s">
        <v>2107</v>
      </c>
      <c r="E877">
        <f t="shared" ca="1" si="26"/>
        <v>196</v>
      </c>
      <c r="F877" s="2">
        <f t="shared" ca="1" si="27"/>
        <v>219.29436891399769</v>
      </c>
    </row>
    <row r="878" spans="1:6" x14ac:dyDescent="0.3">
      <c r="A878" t="s">
        <v>880</v>
      </c>
      <c r="B878" t="s">
        <v>1929</v>
      </c>
      <c r="C878" t="s">
        <v>2104</v>
      </c>
      <c r="D878" t="s">
        <v>2110</v>
      </c>
      <c r="E878">
        <f t="shared" ca="1" si="26"/>
        <v>8</v>
      </c>
      <c r="F878" s="2">
        <f t="shared" ca="1" si="27"/>
        <v>61.086242948810394</v>
      </c>
    </row>
    <row r="879" spans="1:6" x14ac:dyDescent="0.3">
      <c r="A879" t="s">
        <v>881</v>
      </c>
      <c r="B879" t="s">
        <v>1930</v>
      </c>
      <c r="C879" t="s">
        <v>2105</v>
      </c>
      <c r="D879" t="s">
        <v>2110</v>
      </c>
      <c r="E879">
        <f t="shared" ca="1" si="26"/>
        <v>130</v>
      </c>
      <c r="F879" s="2">
        <f t="shared" ca="1" si="27"/>
        <v>209.68644674488712</v>
      </c>
    </row>
    <row r="880" spans="1:6" x14ac:dyDescent="0.3">
      <c r="A880" t="s">
        <v>882</v>
      </c>
      <c r="B880" t="s">
        <v>1931</v>
      </c>
      <c r="C880" t="s">
        <v>2106</v>
      </c>
      <c r="D880" t="s">
        <v>2109</v>
      </c>
      <c r="E880">
        <f t="shared" ca="1" si="26"/>
        <v>125</v>
      </c>
      <c r="F880" s="2">
        <f t="shared" ca="1" si="27"/>
        <v>181.84199923379626</v>
      </c>
    </row>
    <row r="881" spans="1:6" x14ac:dyDescent="0.3">
      <c r="A881" t="s">
        <v>883</v>
      </c>
      <c r="B881" t="s">
        <v>1932</v>
      </c>
      <c r="C881" t="s">
        <v>2102</v>
      </c>
      <c r="D881" t="s">
        <v>2110</v>
      </c>
      <c r="E881">
        <f t="shared" ca="1" si="26"/>
        <v>156</v>
      </c>
      <c r="F881" s="2">
        <f t="shared" ca="1" si="27"/>
        <v>314.07229917301839</v>
      </c>
    </row>
    <row r="882" spans="1:6" x14ac:dyDescent="0.3">
      <c r="A882" t="s">
        <v>884</v>
      </c>
      <c r="B882" t="s">
        <v>1933</v>
      </c>
      <c r="C882" t="s">
        <v>2103</v>
      </c>
      <c r="D882" t="s">
        <v>2107</v>
      </c>
      <c r="E882">
        <f t="shared" ca="1" si="26"/>
        <v>125</v>
      </c>
      <c r="F882" s="2">
        <f t="shared" ca="1" si="27"/>
        <v>307.82263163719716</v>
      </c>
    </row>
    <row r="883" spans="1:6" x14ac:dyDescent="0.3">
      <c r="A883" t="s">
        <v>885</v>
      </c>
      <c r="B883" t="s">
        <v>1934</v>
      </c>
      <c r="C883" t="s">
        <v>2104</v>
      </c>
      <c r="D883" t="s">
        <v>2107</v>
      </c>
      <c r="E883">
        <f t="shared" ca="1" si="26"/>
        <v>200</v>
      </c>
      <c r="F883" s="2">
        <f t="shared" ca="1" si="27"/>
        <v>211.97866553443012</v>
      </c>
    </row>
    <row r="884" spans="1:6" x14ac:dyDescent="0.3">
      <c r="A884" t="s">
        <v>886</v>
      </c>
      <c r="B884" t="s">
        <v>1935</v>
      </c>
      <c r="C884" t="s">
        <v>2105</v>
      </c>
      <c r="D884" t="s">
        <v>2108</v>
      </c>
      <c r="E884">
        <f t="shared" ca="1" si="26"/>
        <v>119</v>
      </c>
      <c r="F884" s="2">
        <f t="shared" ca="1" si="27"/>
        <v>142.87453832101667</v>
      </c>
    </row>
    <row r="885" spans="1:6" x14ac:dyDescent="0.3">
      <c r="A885" t="s">
        <v>887</v>
      </c>
      <c r="B885" t="s">
        <v>1936</v>
      </c>
      <c r="C885" t="s">
        <v>2106</v>
      </c>
      <c r="D885" t="s">
        <v>2107</v>
      </c>
      <c r="E885">
        <f t="shared" ca="1" si="26"/>
        <v>27</v>
      </c>
      <c r="F885" s="2">
        <f t="shared" ca="1" si="27"/>
        <v>68.290262017695355</v>
      </c>
    </row>
    <row r="886" spans="1:6" x14ac:dyDescent="0.3">
      <c r="A886" t="s">
        <v>888</v>
      </c>
      <c r="B886" t="s">
        <v>1937</v>
      </c>
      <c r="C886" t="s">
        <v>2102</v>
      </c>
      <c r="D886" t="s">
        <v>2108</v>
      </c>
      <c r="E886">
        <f t="shared" ca="1" si="26"/>
        <v>110</v>
      </c>
      <c r="F886" s="2">
        <f t="shared" ca="1" si="27"/>
        <v>50.036074379718045</v>
      </c>
    </row>
    <row r="887" spans="1:6" x14ac:dyDescent="0.3">
      <c r="A887" t="s">
        <v>889</v>
      </c>
      <c r="B887" t="s">
        <v>1938</v>
      </c>
      <c r="C887" t="s">
        <v>2103</v>
      </c>
      <c r="D887" t="s">
        <v>2109</v>
      </c>
      <c r="E887">
        <f t="shared" ca="1" si="26"/>
        <v>81</v>
      </c>
      <c r="F887" s="2">
        <f t="shared" ca="1" si="27"/>
        <v>260.12171460678269</v>
      </c>
    </row>
    <row r="888" spans="1:6" x14ac:dyDescent="0.3">
      <c r="A888" t="s">
        <v>890</v>
      </c>
      <c r="B888" t="s">
        <v>1939</v>
      </c>
      <c r="C888" t="s">
        <v>2104</v>
      </c>
      <c r="D888" t="s">
        <v>2107</v>
      </c>
      <c r="E888">
        <f t="shared" ca="1" si="26"/>
        <v>85</v>
      </c>
      <c r="F888" s="2">
        <f t="shared" ca="1" si="27"/>
        <v>248.22979551092621</v>
      </c>
    </row>
    <row r="889" spans="1:6" x14ac:dyDescent="0.3">
      <c r="A889" t="s">
        <v>891</v>
      </c>
      <c r="B889" t="s">
        <v>1940</v>
      </c>
      <c r="C889" t="s">
        <v>2105</v>
      </c>
      <c r="D889" t="s">
        <v>2110</v>
      </c>
      <c r="E889">
        <f t="shared" ca="1" si="26"/>
        <v>95</v>
      </c>
      <c r="F889" s="2">
        <f t="shared" ca="1" si="27"/>
        <v>151.69018828782922</v>
      </c>
    </row>
    <row r="890" spans="1:6" x14ac:dyDescent="0.3">
      <c r="A890" t="s">
        <v>892</v>
      </c>
      <c r="B890" t="s">
        <v>1941</v>
      </c>
      <c r="C890" t="s">
        <v>2102</v>
      </c>
      <c r="D890" t="s">
        <v>2110</v>
      </c>
      <c r="E890">
        <f t="shared" ca="1" si="26"/>
        <v>141</v>
      </c>
      <c r="F890" s="2">
        <f t="shared" ca="1" si="27"/>
        <v>267.86564440687141</v>
      </c>
    </row>
    <row r="891" spans="1:6" x14ac:dyDescent="0.3">
      <c r="A891" t="s">
        <v>893</v>
      </c>
      <c r="B891" t="s">
        <v>1942</v>
      </c>
      <c r="C891" t="s">
        <v>2103</v>
      </c>
      <c r="D891" t="s">
        <v>2109</v>
      </c>
      <c r="E891">
        <f t="shared" ca="1" si="26"/>
        <v>59</v>
      </c>
      <c r="F891" s="2">
        <f t="shared" ca="1" si="27"/>
        <v>147.38540631633612</v>
      </c>
    </row>
    <row r="892" spans="1:6" x14ac:dyDescent="0.3">
      <c r="A892" t="s">
        <v>894</v>
      </c>
      <c r="B892" t="s">
        <v>1943</v>
      </c>
      <c r="C892" t="s">
        <v>2104</v>
      </c>
      <c r="D892" t="s">
        <v>2110</v>
      </c>
      <c r="E892">
        <f t="shared" ca="1" si="26"/>
        <v>82</v>
      </c>
      <c r="F892" s="2">
        <f t="shared" ca="1" si="27"/>
        <v>54.971409143375361</v>
      </c>
    </row>
    <row r="893" spans="1:6" x14ac:dyDescent="0.3">
      <c r="A893" t="s">
        <v>895</v>
      </c>
      <c r="B893" t="s">
        <v>1944</v>
      </c>
      <c r="C893" t="s">
        <v>2105</v>
      </c>
      <c r="D893" t="s">
        <v>2107</v>
      </c>
      <c r="E893">
        <f t="shared" ca="1" si="26"/>
        <v>84</v>
      </c>
      <c r="F893" s="2">
        <f t="shared" ca="1" si="27"/>
        <v>316.19850162344153</v>
      </c>
    </row>
    <row r="894" spans="1:6" x14ac:dyDescent="0.3">
      <c r="A894" t="s">
        <v>896</v>
      </c>
      <c r="B894" t="s">
        <v>1945</v>
      </c>
      <c r="C894" t="s">
        <v>2106</v>
      </c>
      <c r="D894" t="s">
        <v>2107</v>
      </c>
      <c r="E894">
        <f t="shared" ca="1" si="26"/>
        <v>136</v>
      </c>
      <c r="F894" s="2">
        <f t="shared" ca="1" si="27"/>
        <v>140.87151806039725</v>
      </c>
    </row>
    <row r="895" spans="1:6" x14ac:dyDescent="0.3">
      <c r="A895" t="s">
        <v>897</v>
      </c>
      <c r="B895" t="s">
        <v>1946</v>
      </c>
      <c r="C895" t="s">
        <v>2102</v>
      </c>
      <c r="D895" t="s">
        <v>2108</v>
      </c>
      <c r="E895">
        <f t="shared" ca="1" si="26"/>
        <v>15</v>
      </c>
      <c r="F895" s="2">
        <f t="shared" ca="1" si="27"/>
        <v>174.98799096865579</v>
      </c>
    </row>
    <row r="896" spans="1:6" x14ac:dyDescent="0.3">
      <c r="A896" t="s">
        <v>898</v>
      </c>
      <c r="B896" t="s">
        <v>1947</v>
      </c>
      <c r="C896" t="s">
        <v>2103</v>
      </c>
      <c r="D896" t="s">
        <v>2107</v>
      </c>
      <c r="E896">
        <f t="shared" ca="1" si="26"/>
        <v>184</v>
      </c>
      <c r="F896" s="2">
        <f t="shared" ca="1" si="27"/>
        <v>48.011919559748151</v>
      </c>
    </row>
    <row r="897" spans="1:6" x14ac:dyDescent="0.3">
      <c r="A897" t="s">
        <v>899</v>
      </c>
      <c r="B897" t="s">
        <v>1948</v>
      </c>
      <c r="C897" t="s">
        <v>2104</v>
      </c>
      <c r="D897" t="s">
        <v>2108</v>
      </c>
      <c r="E897">
        <f t="shared" ca="1" si="26"/>
        <v>135</v>
      </c>
      <c r="F897" s="2">
        <f t="shared" ca="1" si="27"/>
        <v>220.35334839836878</v>
      </c>
    </row>
    <row r="898" spans="1:6" x14ac:dyDescent="0.3">
      <c r="A898" t="s">
        <v>900</v>
      </c>
      <c r="B898" t="s">
        <v>1949</v>
      </c>
      <c r="C898" t="s">
        <v>2105</v>
      </c>
      <c r="D898" t="s">
        <v>2109</v>
      </c>
      <c r="E898">
        <f t="shared" ca="1" si="26"/>
        <v>250</v>
      </c>
      <c r="F898" s="2">
        <f t="shared" ca="1" si="27"/>
        <v>134.98359528040481</v>
      </c>
    </row>
    <row r="899" spans="1:6" x14ac:dyDescent="0.3">
      <c r="A899" t="s">
        <v>901</v>
      </c>
      <c r="B899" t="s">
        <v>1950</v>
      </c>
      <c r="C899" t="s">
        <v>2106</v>
      </c>
      <c r="D899" t="s">
        <v>2107</v>
      </c>
      <c r="E899">
        <f t="shared" ref="E899:E962" ca="1" si="28">RANDBETWEEN(5,250)</f>
        <v>218</v>
      </c>
      <c r="F899" s="2">
        <f t="shared" ref="F899:F962" ca="1" si="29">RAND()*(300-5)+23</f>
        <v>137.72656835229111</v>
      </c>
    </row>
    <row r="900" spans="1:6" x14ac:dyDescent="0.3">
      <c r="A900" t="s">
        <v>902</v>
      </c>
      <c r="B900" t="s">
        <v>1951</v>
      </c>
      <c r="C900" t="s">
        <v>2102</v>
      </c>
      <c r="D900" t="s">
        <v>2110</v>
      </c>
      <c r="E900">
        <f t="shared" ca="1" si="28"/>
        <v>33</v>
      </c>
      <c r="F900" s="2">
        <f t="shared" ca="1" si="29"/>
        <v>142.34245249272487</v>
      </c>
    </row>
    <row r="901" spans="1:6" x14ac:dyDescent="0.3">
      <c r="A901" t="s">
        <v>903</v>
      </c>
      <c r="B901" t="s">
        <v>1952</v>
      </c>
      <c r="C901" t="s">
        <v>2103</v>
      </c>
      <c r="D901" t="s">
        <v>2110</v>
      </c>
      <c r="E901">
        <f t="shared" ca="1" si="28"/>
        <v>116</v>
      </c>
      <c r="F901" s="2">
        <f t="shared" ca="1" si="29"/>
        <v>230.52423346640063</v>
      </c>
    </row>
    <row r="902" spans="1:6" x14ac:dyDescent="0.3">
      <c r="A902" t="s">
        <v>904</v>
      </c>
      <c r="B902" t="s">
        <v>1953</v>
      </c>
      <c r="C902" t="s">
        <v>2104</v>
      </c>
      <c r="D902" t="s">
        <v>2109</v>
      </c>
      <c r="E902">
        <f t="shared" ca="1" si="28"/>
        <v>153</v>
      </c>
      <c r="F902" s="2">
        <f t="shared" ca="1" si="29"/>
        <v>127.29230868687671</v>
      </c>
    </row>
    <row r="903" spans="1:6" x14ac:dyDescent="0.3">
      <c r="A903" t="s">
        <v>905</v>
      </c>
      <c r="B903" t="s">
        <v>1954</v>
      </c>
      <c r="C903" t="s">
        <v>2105</v>
      </c>
      <c r="D903" t="s">
        <v>2110</v>
      </c>
      <c r="E903">
        <f t="shared" ca="1" si="28"/>
        <v>184</v>
      </c>
      <c r="F903" s="2">
        <f t="shared" ca="1" si="29"/>
        <v>263.28930443426066</v>
      </c>
    </row>
    <row r="904" spans="1:6" x14ac:dyDescent="0.3">
      <c r="A904" t="s">
        <v>906</v>
      </c>
      <c r="B904" t="s">
        <v>1955</v>
      </c>
      <c r="C904" t="s">
        <v>2106</v>
      </c>
      <c r="D904" t="s">
        <v>2107</v>
      </c>
      <c r="E904">
        <f t="shared" ca="1" si="28"/>
        <v>29</v>
      </c>
      <c r="F904" s="2">
        <f t="shared" ca="1" si="29"/>
        <v>100.68140775743967</v>
      </c>
    </row>
    <row r="905" spans="1:6" x14ac:dyDescent="0.3">
      <c r="A905" t="s">
        <v>907</v>
      </c>
      <c r="B905" t="s">
        <v>1956</v>
      </c>
      <c r="C905" t="s">
        <v>2102</v>
      </c>
      <c r="D905" t="s">
        <v>2107</v>
      </c>
      <c r="E905">
        <f t="shared" ca="1" si="28"/>
        <v>93</v>
      </c>
      <c r="F905" s="2">
        <f t="shared" ca="1" si="29"/>
        <v>131.78312377771204</v>
      </c>
    </row>
    <row r="906" spans="1:6" x14ac:dyDescent="0.3">
      <c r="A906" t="s">
        <v>908</v>
      </c>
      <c r="B906" t="s">
        <v>1957</v>
      </c>
      <c r="C906" t="s">
        <v>2103</v>
      </c>
      <c r="D906" t="s">
        <v>2108</v>
      </c>
      <c r="E906">
        <f t="shared" ca="1" si="28"/>
        <v>182</v>
      </c>
      <c r="F906" s="2">
        <f t="shared" ca="1" si="29"/>
        <v>312.82742216548286</v>
      </c>
    </row>
    <row r="907" spans="1:6" x14ac:dyDescent="0.3">
      <c r="A907" t="s">
        <v>909</v>
      </c>
      <c r="B907" t="s">
        <v>1958</v>
      </c>
      <c r="C907" t="s">
        <v>2104</v>
      </c>
      <c r="D907" t="s">
        <v>2107</v>
      </c>
      <c r="E907">
        <f t="shared" ca="1" si="28"/>
        <v>116</v>
      </c>
      <c r="F907" s="2">
        <f t="shared" ca="1" si="29"/>
        <v>246.975541550944</v>
      </c>
    </row>
    <row r="908" spans="1:6" x14ac:dyDescent="0.3">
      <c r="A908" t="s">
        <v>910</v>
      </c>
      <c r="B908" t="s">
        <v>1959</v>
      </c>
      <c r="C908" t="s">
        <v>2105</v>
      </c>
      <c r="D908" t="s">
        <v>2108</v>
      </c>
      <c r="E908">
        <f t="shared" ca="1" si="28"/>
        <v>203</v>
      </c>
      <c r="F908" s="2">
        <f t="shared" ca="1" si="29"/>
        <v>69.744783606334906</v>
      </c>
    </row>
    <row r="909" spans="1:6" x14ac:dyDescent="0.3">
      <c r="A909" t="s">
        <v>911</v>
      </c>
      <c r="B909" t="s">
        <v>1960</v>
      </c>
      <c r="C909" t="s">
        <v>2106</v>
      </c>
      <c r="D909" t="s">
        <v>2109</v>
      </c>
      <c r="E909">
        <f t="shared" ca="1" si="28"/>
        <v>128</v>
      </c>
      <c r="F909" s="2">
        <f t="shared" ca="1" si="29"/>
        <v>284.99769670136567</v>
      </c>
    </row>
    <row r="910" spans="1:6" x14ac:dyDescent="0.3">
      <c r="A910" t="s">
        <v>912</v>
      </c>
      <c r="B910" t="s">
        <v>1961</v>
      </c>
      <c r="C910" t="s">
        <v>2102</v>
      </c>
      <c r="D910" t="s">
        <v>2107</v>
      </c>
      <c r="E910">
        <f t="shared" ca="1" si="28"/>
        <v>138</v>
      </c>
      <c r="F910" s="2">
        <f t="shared" ca="1" si="29"/>
        <v>42.881177761106628</v>
      </c>
    </row>
    <row r="911" spans="1:6" x14ac:dyDescent="0.3">
      <c r="A911" t="s">
        <v>913</v>
      </c>
      <c r="B911" t="s">
        <v>1962</v>
      </c>
      <c r="C911" t="s">
        <v>2103</v>
      </c>
      <c r="D911" t="s">
        <v>2110</v>
      </c>
      <c r="E911">
        <f t="shared" ca="1" si="28"/>
        <v>99</v>
      </c>
      <c r="F911" s="2">
        <f t="shared" ca="1" si="29"/>
        <v>208.15967475571708</v>
      </c>
    </row>
    <row r="912" spans="1:6" x14ac:dyDescent="0.3">
      <c r="A912" t="s">
        <v>914</v>
      </c>
      <c r="B912" t="s">
        <v>1963</v>
      </c>
      <c r="C912" t="s">
        <v>2104</v>
      </c>
      <c r="D912" t="s">
        <v>2110</v>
      </c>
      <c r="E912">
        <f t="shared" ca="1" si="28"/>
        <v>137</v>
      </c>
      <c r="F912" s="2">
        <f t="shared" ca="1" si="29"/>
        <v>255.38320954191337</v>
      </c>
    </row>
    <row r="913" spans="1:6" x14ac:dyDescent="0.3">
      <c r="A913" t="s">
        <v>915</v>
      </c>
      <c r="B913" t="s">
        <v>1964</v>
      </c>
      <c r="C913" t="s">
        <v>2105</v>
      </c>
      <c r="D913" t="s">
        <v>2109</v>
      </c>
      <c r="E913">
        <f t="shared" ca="1" si="28"/>
        <v>26</v>
      </c>
      <c r="F913" s="2">
        <f t="shared" ca="1" si="29"/>
        <v>285.45690606964723</v>
      </c>
    </row>
    <row r="914" spans="1:6" x14ac:dyDescent="0.3">
      <c r="A914" t="s">
        <v>916</v>
      </c>
      <c r="B914" t="s">
        <v>1965</v>
      </c>
      <c r="C914" t="s">
        <v>2102</v>
      </c>
      <c r="D914" t="s">
        <v>2110</v>
      </c>
      <c r="E914">
        <f t="shared" ca="1" si="28"/>
        <v>19</v>
      </c>
      <c r="F914" s="2">
        <f t="shared" ca="1" si="29"/>
        <v>282.53623524463438</v>
      </c>
    </row>
    <row r="915" spans="1:6" x14ac:dyDescent="0.3">
      <c r="A915" t="s">
        <v>917</v>
      </c>
      <c r="B915" t="s">
        <v>1966</v>
      </c>
      <c r="C915" t="s">
        <v>2103</v>
      </c>
      <c r="D915" t="s">
        <v>2107</v>
      </c>
      <c r="E915">
        <f t="shared" ca="1" si="28"/>
        <v>136</v>
      </c>
      <c r="F915" s="2">
        <f t="shared" ca="1" si="29"/>
        <v>199.9648708155386</v>
      </c>
    </row>
    <row r="916" spans="1:6" x14ac:dyDescent="0.3">
      <c r="A916" t="s">
        <v>918</v>
      </c>
      <c r="B916" t="s">
        <v>1967</v>
      </c>
      <c r="C916" t="s">
        <v>2104</v>
      </c>
      <c r="D916" t="s">
        <v>2107</v>
      </c>
      <c r="E916">
        <f t="shared" ca="1" si="28"/>
        <v>13</v>
      </c>
      <c r="F916" s="2">
        <f t="shared" ca="1" si="29"/>
        <v>228.27124719640116</v>
      </c>
    </row>
    <row r="917" spans="1:6" x14ac:dyDescent="0.3">
      <c r="A917" t="s">
        <v>919</v>
      </c>
      <c r="B917" t="s">
        <v>1968</v>
      </c>
      <c r="C917" t="s">
        <v>2105</v>
      </c>
      <c r="D917" t="s">
        <v>2108</v>
      </c>
      <c r="E917">
        <f t="shared" ca="1" si="28"/>
        <v>126</v>
      </c>
      <c r="F917" s="2">
        <f t="shared" ca="1" si="29"/>
        <v>89.197050579596436</v>
      </c>
    </row>
    <row r="918" spans="1:6" x14ac:dyDescent="0.3">
      <c r="A918" t="s">
        <v>920</v>
      </c>
      <c r="B918" t="s">
        <v>1969</v>
      </c>
      <c r="C918" t="s">
        <v>2106</v>
      </c>
      <c r="D918" t="s">
        <v>2107</v>
      </c>
      <c r="E918">
        <f t="shared" ca="1" si="28"/>
        <v>168</v>
      </c>
      <c r="F918" s="2">
        <f t="shared" ca="1" si="29"/>
        <v>299.24150837548223</v>
      </c>
    </row>
    <row r="919" spans="1:6" x14ac:dyDescent="0.3">
      <c r="A919" t="s">
        <v>921</v>
      </c>
      <c r="B919" t="s">
        <v>1970</v>
      </c>
      <c r="C919" t="s">
        <v>2102</v>
      </c>
      <c r="D919" t="s">
        <v>2108</v>
      </c>
      <c r="E919">
        <f t="shared" ca="1" si="28"/>
        <v>248</v>
      </c>
      <c r="F919" s="2">
        <f t="shared" ca="1" si="29"/>
        <v>184.07392476325782</v>
      </c>
    </row>
    <row r="920" spans="1:6" x14ac:dyDescent="0.3">
      <c r="A920" t="s">
        <v>922</v>
      </c>
      <c r="B920" t="s">
        <v>1971</v>
      </c>
      <c r="C920" t="s">
        <v>2103</v>
      </c>
      <c r="D920" t="s">
        <v>2109</v>
      </c>
      <c r="E920">
        <f t="shared" ca="1" si="28"/>
        <v>128</v>
      </c>
      <c r="F920" s="2">
        <f t="shared" ca="1" si="29"/>
        <v>80.016640633855189</v>
      </c>
    </row>
    <row r="921" spans="1:6" x14ac:dyDescent="0.3">
      <c r="A921" t="s">
        <v>923</v>
      </c>
      <c r="B921" t="s">
        <v>1972</v>
      </c>
      <c r="C921" t="s">
        <v>2104</v>
      </c>
      <c r="D921" t="s">
        <v>2107</v>
      </c>
      <c r="E921">
        <f t="shared" ca="1" si="28"/>
        <v>191</v>
      </c>
      <c r="F921" s="2">
        <f t="shared" ca="1" si="29"/>
        <v>122.94912497008576</v>
      </c>
    </row>
    <row r="922" spans="1:6" x14ac:dyDescent="0.3">
      <c r="A922" t="s">
        <v>924</v>
      </c>
      <c r="B922" t="s">
        <v>1973</v>
      </c>
      <c r="C922" t="s">
        <v>2105</v>
      </c>
      <c r="D922" t="s">
        <v>2110</v>
      </c>
      <c r="E922">
        <f t="shared" ca="1" si="28"/>
        <v>57</v>
      </c>
      <c r="F922" s="2">
        <f t="shared" ca="1" si="29"/>
        <v>230.41738090018362</v>
      </c>
    </row>
    <row r="923" spans="1:6" x14ac:dyDescent="0.3">
      <c r="A923" t="s">
        <v>925</v>
      </c>
      <c r="B923" t="s">
        <v>1974</v>
      </c>
      <c r="C923" t="s">
        <v>2106</v>
      </c>
      <c r="D923" t="s">
        <v>2110</v>
      </c>
      <c r="E923">
        <f t="shared" ca="1" si="28"/>
        <v>247</v>
      </c>
      <c r="F923" s="2">
        <f t="shared" ca="1" si="29"/>
        <v>148.0840884049434</v>
      </c>
    </row>
    <row r="924" spans="1:6" x14ac:dyDescent="0.3">
      <c r="A924" t="s">
        <v>926</v>
      </c>
      <c r="B924" t="s">
        <v>1975</v>
      </c>
      <c r="C924" t="s">
        <v>2102</v>
      </c>
      <c r="D924" t="s">
        <v>2109</v>
      </c>
      <c r="E924">
        <f t="shared" ca="1" si="28"/>
        <v>126</v>
      </c>
      <c r="F924" s="2">
        <f t="shared" ca="1" si="29"/>
        <v>132.3613868898843</v>
      </c>
    </row>
    <row r="925" spans="1:6" x14ac:dyDescent="0.3">
      <c r="A925" t="s">
        <v>927</v>
      </c>
      <c r="B925" t="s">
        <v>1976</v>
      </c>
      <c r="C925" t="s">
        <v>2103</v>
      </c>
      <c r="D925" t="s">
        <v>2110</v>
      </c>
      <c r="E925">
        <f t="shared" ca="1" si="28"/>
        <v>246</v>
      </c>
      <c r="F925" s="2">
        <f t="shared" ca="1" si="29"/>
        <v>310.32879560916336</v>
      </c>
    </row>
    <row r="926" spans="1:6" x14ac:dyDescent="0.3">
      <c r="A926" t="s">
        <v>928</v>
      </c>
      <c r="B926" t="s">
        <v>1977</v>
      </c>
      <c r="C926" t="s">
        <v>2104</v>
      </c>
      <c r="D926" t="s">
        <v>2107</v>
      </c>
      <c r="E926">
        <f t="shared" ca="1" si="28"/>
        <v>167</v>
      </c>
      <c r="F926" s="2">
        <f t="shared" ca="1" si="29"/>
        <v>117.33465402881974</v>
      </c>
    </row>
    <row r="927" spans="1:6" x14ac:dyDescent="0.3">
      <c r="A927" t="s">
        <v>929</v>
      </c>
      <c r="B927" t="s">
        <v>1978</v>
      </c>
      <c r="C927" t="s">
        <v>2105</v>
      </c>
      <c r="D927" t="s">
        <v>2107</v>
      </c>
      <c r="E927">
        <f t="shared" ca="1" si="28"/>
        <v>166</v>
      </c>
      <c r="F927" s="2">
        <f t="shared" ca="1" si="29"/>
        <v>288.86477126112965</v>
      </c>
    </row>
    <row r="928" spans="1:6" x14ac:dyDescent="0.3">
      <c r="A928" t="s">
        <v>930</v>
      </c>
      <c r="B928" t="s">
        <v>1979</v>
      </c>
      <c r="C928" t="s">
        <v>2106</v>
      </c>
      <c r="D928" t="s">
        <v>2108</v>
      </c>
      <c r="E928">
        <f t="shared" ca="1" si="28"/>
        <v>69</v>
      </c>
      <c r="F928" s="2">
        <f t="shared" ca="1" si="29"/>
        <v>25.525463429233547</v>
      </c>
    </row>
    <row r="929" spans="1:6" x14ac:dyDescent="0.3">
      <c r="A929" t="s">
        <v>931</v>
      </c>
      <c r="B929" t="s">
        <v>1980</v>
      </c>
      <c r="C929" t="s">
        <v>2102</v>
      </c>
      <c r="D929" t="s">
        <v>2107</v>
      </c>
      <c r="E929">
        <f t="shared" ca="1" si="28"/>
        <v>88</v>
      </c>
      <c r="F929" s="2">
        <f t="shared" ca="1" si="29"/>
        <v>297.28190961314436</v>
      </c>
    </row>
    <row r="930" spans="1:6" x14ac:dyDescent="0.3">
      <c r="A930" t="s">
        <v>932</v>
      </c>
      <c r="B930" t="s">
        <v>1981</v>
      </c>
      <c r="C930" t="s">
        <v>2103</v>
      </c>
      <c r="D930" t="s">
        <v>2108</v>
      </c>
      <c r="E930">
        <f t="shared" ca="1" si="28"/>
        <v>30</v>
      </c>
      <c r="F930" s="2">
        <f t="shared" ca="1" si="29"/>
        <v>215.68678765543297</v>
      </c>
    </row>
    <row r="931" spans="1:6" x14ac:dyDescent="0.3">
      <c r="A931" t="s">
        <v>933</v>
      </c>
      <c r="B931" t="s">
        <v>1982</v>
      </c>
      <c r="C931" t="s">
        <v>2104</v>
      </c>
      <c r="D931" t="s">
        <v>2109</v>
      </c>
      <c r="E931">
        <f t="shared" ca="1" si="28"/>
        <v>73</v>
      </c>
      <c r="F931" s="2">
        <f t="shared" ca="1" si="29"/>
        <v>100.15779757836013</v>
      </c>
    </row>
    <row r="932" spans="1:6" x14ac:dyDescent="0.3">
      <c r="A932" t="s">
        <v>934</v>
      </c>
      <c r="B932" t="s">
        <v>1983</v>
      </c>
      <c r="C932" t="s">
        <v>2105</v>
      </c>
      <c r="D932" t="s">
        <v>2107</v>
      </c>
      <c r="E932">
        <f t="shared" ca="1" si="28"/>
        <v>55</v>
      </c>
      <c r="F932" s="2">
        <f t="shared" ca="1" si="29"/>
        <v>310.88934867740011</v>
      </c>
    </row>
    <row r="933" spans="1:6" x14ac:dyDescent="0.3">
      <c r="A933" t="s">
        <v>935</v>
      </c>
      <c r="B933" t="s">
        <v>1984</v>
      </c>
      <c r="C933" t="s">
        <v>2106</v>
      </c>
      <c r="D933" t="s">
        <v>2110</v>
      </c>
      <c r="E933">
        <f t="shared" ca="1" si="28"/>
        <v>226</v>
      </c>
      <c r="F933" s="2">
        <f t="shared" ca="1" si="29"/>
        <v>160.33812271328756</v>
      </c>
    </row>
    <row r="934" spans="1:6" x14ac:dyDescent="0.3">
      <c r="A934" t="s">
        <v>936</v>
      </c>
      <c r="B934" t="s">
        <v>1985</v>
      </c>
      <c r="C934" t="s">
        <v>2102</v>
      </c>
      <c r="D934" t="s">
        <v>2110</v>
      </c>
      <c r="E934">
        <f t="shared" ca="1" si="28"/>
        <v>177</v>
      </c>
      <c r="F934" s="2">
        <f t="shared" ca="1" si="29"/>
        <v>37.462767588058753</v>
      </c>
    </row>
    <row r="935" spans="1:6" x14ac:dyDescent="0.3">
      <c r="A935" t="s">
        <v>937</v>
      </c>
      <c r="B935" t="s">
        <v>1986</v>
      </c>
      <c r="C935" t="s">
        <v>2103</v>
      </c>
      <c r="D935" t="s">
        <v>2109</v>
      </c>
      <c r="E935">
        <f t="shared" ca="1" si="28"/>
        <v>210</v>
      </c>
      <c r="F935" s="2">
        <f t="shared" ca="1" si="29"/>
        <v>297.03327107441368</v>
      </c>
    </row>
    <row r="936" spans="1:6" x14ac:dyDescent="0.3">
      <c r="A936" t="s">
        <v>938</v>
      </c>
      <c r="B936" t="s">
        <v>1987</v>
      </c>
      <c r="C936" t="s">
        <v>2104</v>
      </c>
      <c r="D936" t="s">
        <v>2110</v>
      </c>
      <c r="E936">
        <f t="shared" ca="1" si="28"/>
        <v>38</v>
      </c>
      <c r="F936" s="2">
        <f t="shared" ca="1" si="29"/>
        <v>187.14284666681942</v>
      </c>
    </row>
    <row r="937" spans="1:6" x14ac:dyDescent="0.3">
      <c r="A937" t="s">
        <v>939</v>
      </c>
      <c r="B937" t="s">
        <v>1988</v>
      </c>
      <c r="C937" t="s">
        <v>2105</v>
      </c>
      <c r="D937" t="s">
        <v>2107</v>
      </c>
      <c r="E937">
        <f t="shared" ca="1" si="28"/>
        <v>161</v>
      </c>
      <c r="F937" s="2">
        <f t="shared" ca="1" si="29"/>
        <v>245.7305315170866</v>
      </c>
    </row>
    <row r="938" spans="1:6" x14ac:dyDescent="0.3">
      <c r="A938" t="s">
        <v>940</v>
      </c>
      <c r="B938" t="s">
        <v>1989</v>
      </c>
      <c r="C938" t="s">
        <v>2102</v>
      </c>
      <c r="D938" t="s">
        <v>2107</v>
      </c>
      <c r="E938">
        <f t="shared" ca="1" si="28"/>
        <v>141</v>
      </c>
      <c r="F938" s="2">
        <f t="shared" ca="1" si="29"/>
        <v>236.04131230802238</v>
      </c>
    </row>
    <row r="939" spans="1:6" x14ac:dyDescent="0.3">
      <c r="A939" t="s">
        <v>941</v>
      </c>
      <c r="B939" t="s">
        <v>1990</v>
      </c>
      <c r="C939" t="s">
        <v>2103</v>
      </c>
      <c r="D939" t="s">
        <v>2108</v>
      </c>
      <c r="E939">
        <f t="shared" ca="1" si="28"/>
        <v>162</v>
      </c>
      <c r="F939" s="2">
        <f t="shared" ca="1" si="29"/>
        <v>200.8294577389635</v>
      </c>
    </row>
    <row r="940" spans="1:6" x14ac:dyDescent="0.3">
      <c r="A940" t="s">
        <v>942</v>
      </c>
      <c r="B940" t="s">
        <v>1991</v>
      </c>
      <c r="C940" t="s">
        <v>2104</v>
      </c>
      <c r="D940" t="s">
        <v>2107</v>
      </c>
      <c r="E940">
        <f t="shared" ca="1" si="28"/>
        <v>231</v>
      </c>
      <c r="F940" s="2">
        <f t="shared" ca="1" si="29"/>
        <v>81.045074896194933</v>
      </c>
    </row>
    <row r="941" spans="1:6" x14ac:dyDescent="0.3">
      <c r="A941" t="s">
        <v>943</v>
      </c>
      <c r="B941" t="s">
        <v>1992</v>
      </c>
      <c r="C941" t="s">
        <v>2105</v>
      </c>
      <c r="D941" t="s">
        <v>2108</v>
      </c>
      <c r="E941">
        <f t="shared" ca="1" si="28"/>
        <v>21</v>
      </c>
      <c r="F941" s="2">
        <f t="shared" ca="1" si="29"/>
        <v>240.22104260457979</v>
      </c>
    </row>
    <row r="942" spans="1:6" x14ac:dyDescent="0.3">
      <c r="A942" t="s">
        <v>944</v>
      </c>
      <c r="B942" t="s">
        <v>1993</v>
      </c>
      <c r="C942" t="s">
        <v>2106</v>
      </c>
      <c r="D942" t="s">
        <v>2109</v>
      </c>
      <c r="E942">
        <f t="shared" ca="1" si="28"/>
        <v>149</v>
      </c>
      <c r="F942" s="2">
        <f t="shared" ca="1" si="29"/>
        <v>240.9283684158691</v>
      </c>
    </row>
    <row r="943" spans="1:6" x14ac:dyDescent="0.3">
      <c r="A943" t="s">
        <v>945</v>
      </c>
      <c r="B943" t="s">
        <v>1994</v>
      </c>
      <c r="C943" t="s">
        <v>2102</v>
      </c>
      <c r="D943" t="s">
        <v>2107</v>
      </c>
      <c r="E943">
        <f t="shared" ca="1" si="28"/>
        <v>227</v>
      </c>
      <c r="F943" s="2">
        <f t="shared" ca="1" si="29"/>
        <v>291.91006552119393</v>
      </c>
    </row>
    <row r="944" spans="1:6" x14ac:dyDescent="0.3">
      <c r="A944" t="s">
        <v>946</v>
      </c>
      <c r="B944" t="s">
        <v>1995</v>
      </c>
      <c r="C944" t="s">
        <v>2103</v>
      </c>
      <c r="D944" t="s">
        <v>2110</v>
      </c>
      <c r="E944">
        <f t="shared" ca="1" si="28"/>
        <v>105</v>
      </c>
      <c r="F944" s="2">
        <f t="shared" ca="1" si="29"/>
        <v>220.12176748206468</v>
      </c>
    </row>
    <row r="945" spans="1:6" x14ac:dyDescent="0.3">
      <c r="A945" t="s">
        <v>947</v>
      </c>
      <c r="B945" t="s">
        <v>1996</v>
      </c>
      <c r="C945" t="s">
        <v>2104</v>
      </c>
      <c r="D945" t="s">
        <v>2110</v>
      </c>
      <c r="E945">
        <f t="shared" ca="1" si="28"/>
        <v>83</v>
      </c>
      <c r="F945" s="2">
        <f t="shared" ca="1" si="29"/>
        <v>123.23919104398621</v>
      </c>
    </row>
    <row r="946" spans="1:6" x14ac:dyDescent="0.3">
      <c r="A946" t="s">
        <v>948</v>
      </c>
      <c r="B946" t="s">
        <v>1997</v>
      </c>
      <c r="C946" t="s">
        <v>2105</v>
      </c>
      <c r="D946" t="s">
        <v>2109</v>
      </c>
      <c r="E946">
        <f t="shared" ca="1" si="28"/>
        <v>246</v>
      </c>
      <c r="F946" s="2">
        <f t="shared" ca="1" si="29"/>
        <v>211.99966069382114</v>
      </c>
    </row>
    <row r="947" spans="1:6" x14ac:dyDescent="0.3">
      <c r="A947" t="s">
        <v>949</v>
      </c>
      <c r="B947" t="s">
        <v>1998</v>
      </c>
      <c r="C947" t="s">
        <v>2106</v>
      </c>
      <c r="D947" t="s">
        <v>2110</v>
      </c>
      <c r="E947">
        <f t="shared" ca="1" si="28"/>
        <v>6</v>
      </c>
      <c r="F947" s="2">
        <f t="shared" ca="1" si="29"/>
        <v>267.99674202505224</v>
      </c>
    </row>
    <row r="948" spans="1:6" x14ac:dyDescent="0.3">
      <c r="A948" t="s">
        <v>950</v>
      </c>
      <c r="B948" t="s">
        <v>1999</v>
      </c>
      <c r="C948" t="s">
        <v>2102</v>
      </c>
      <c r="D948" t="s">
        <v>2107</v>
      </c>
      <c r="E948">
        <f t="shared" ca="1" si="28"/>
        <v>20</v>
      </c>
      <c r="F948" s="2">
        <f t="shared" ca="1" si="29"/>
        <v>121.01931846084695</v>
      </c>
    </row>
    <row r="949" spans="1:6" x14ac:dyDescent="0.3">
      <c r="A949" t="s">
        <v>951</v>
      </c>
      <c r="B949" t="s">
        <v>2000</v>
      </c>
      <c r="C949" t="s">
        <v>2103</v>
      </c>
      <c r="D949" t="s">
        <v>2107</v>
      </c>
      <c r="E949">
        <f t="shared" ca="1" si="28"/>
        <v>207</v>
      </c>
      <c r="F949" s="2">
        <f t="shared" ca="1" si="29"/>
        <v>159.89931022729982</v>
      </c>
    </row>
    <row r="950" spans="1:6" x14ac:dyDescent="0.3">
      <c r="A950" t="s">
        <v>952</v>
      </c>
      <c r="B950" t="s">
        <v>2001</v>
      </c>
      <c r="C950" t="s">
        <v>2104</v>
      </c>
      <c r="D950" t="s">
        <v>2108</v>
      </c>
      <c r="E950">
        <f t="shared" ca="1" si="28"/>
        <v>130</v>
      </c>
      <c r="F950" s="2">
        <f t="shared" ca="1" si="29"/>
        <v>30.370460841169738</v>
      </c>
    </row>
    <row r="951" spans="1:6" x14ac:dyDescent="0.3">
      <c r="A951" t="s">
        <v>953</v>
      </c>
      <c r="B951" t="s">
        <v>2002</v>
      </c>
      <c r="C951" t="s">
        <v>2105</v>
      </c>
      <c r="D951" t="s">
        <v>2107</v>
      </c>
      <c r="E951">
        <f t="shared" ca="1" si="28"/>
        <v>242</v>
      </c>
      <c r="F951" s="2">
        <f t="shared" ca="1" si="29"/>
        <v>177.04764255722975</v>
      </c>
    </row>
    <row r="952" spans="1:6" x14ac:dyDescent="0.3">
      <c r="A952" t="s">
        <v>954</v>
      </c>
      <c r="B952" t="s">
        <v>2003</v>
      </c>
      <c r="C952" t="s">
        <v>2106</v>
      </c>
      <c r="D952" t="s">
        <v>2108</v>
      </c>
      <c r="E952">
        <f t="shared" ca="1" si="28"/>
        <v>164</v>
      </c>
      <c r="F952" s="2">
        <f t="shared" ca="1" si="29"/>
        <v>28.063061352423674</v>
      </c>
    </row>
    <row r="953" spans="1:6" x14ac:dyDescent="0.3">
      <c r="A953" t="s">
        <v>955</v>
      </c>
      <c r="B953" t="s">
        <v>2004</v>
      </c>
      <c r="C953" t="s">
        <v>2102</v>
      </c>
      <c r="D953" t="s">
        <v>2109</v>
      </c>
      <c r="E953">
        <f t="shared" ca="1" si="28"/>
        <v>110</v>
      </c>
      <c r="F953" s="2">
        <f t="shared" ca="1" si="29"/>
        <v>198.08233490698532</v>
      </c>
    </row>
    <row r="954" spans="1:6" x14ac:dyDescent="0.3">
      <c r="A954" t="s">
        <v>956</v>
      </c>
      <c r="B954" t="s">
        <v>2005</v>
      </c>
      <c r="C954" t="s">
        <v>2103</v>
      </c>
      <c r="D954" t="s">
        <v>2107</v>
      </c>
      <c r="E954">
        <f t="shared" ca="1" si="28"/>
        <v>173</v>
      </c>
      <c r="F954" s="2">
        <f t="shared" ca="1" si="29"/>
        <v>124.68329584089643</v>
      </c>
    </row>
    <row r="955" spans="1:6" x14ac:dyDescent="0.3">
      <c r="A955" t="s">
        <v>957</v>
      </c>
      <c r="B955" t="s">
        <v>2006</v>
      </c>
      <c r="C955" t="s">
        <v>2104</v>
      </c>
      <c r="D955" t="s">
        <v>2110</v>
      </c>
      <c r="E955">
        <f t="shared" ca="1" si="28"/>
        <v>102</v>
      </c>
      <c r="F955" s="2">
        <f t="shared" ca="1" si="29"/>
        <v>40.360043918388811</v>
      </c>
    </row>
    <row r="956" spans="1:6" x14ac:dyDescent="0.3">
      <c r="A956" t="s">
        <v>958</v>
      </c>
      <c r="B956" t="s">
        <v>2007</v>
      </c>
      <c r="C956" t="s">
        <v>2105</v>
      </c>
      <c r="D956" t="s">
        <v>2110</v>
      </c>
      <c r="E956">
        <f t="shared" ca="1" si="28"/>
        <v>123</v>
      </c>
      <c r="F956" s="2">
        <f t="shared" ca="1" si="29"/>
        <v>178.95928241010262</v>
      </c>
    </row>
    <row r="957" spans="1:6" x14ac:dyDescent="0.3">
      <c r="A957" t="s">
        <v>959</v>
      </c>
      <c r="B957" t="s">
        <v>2008</v>
      </c>
      <c r="C957" t="s">
        <v>2106</v>
      </c>
      <c r="D957" t="s">
        <v>2109</v>
      </c>
      <c r="E957">
        <f t="shared" ca="1" si="28"/>
        <v>126</v>
      </c>
      <c r="F957" s="2">
        <f t="shared" ca="1" si="29"/>
        <v>77.950696691693068</v>
      </c>
    </row>
    <row r="958" spans="1:6" x14ac:dyDescent="0.3">
      <c r="A958" t="s">
        <v>960</v>
      </c>
      <c r="B958" t="s">
        <v>2009</v>
      </c>
      <c r="C958" t="s">
        <v>2102</v>
      </c>
      <c r="D958" t="s">
        <v>2110</v>
      </c>
      <c r="E958">
        <f t="shared" ca="1" si="28"/>
        <v>16</v>
      </c>
      <c r="F958" s="2">
        <f t="shared" ca="1" si="29"/>
        <v>283.0279274912038</v>
      </c>
    </row>
    <row r="959" spans="1:6" x14ac:dyDescent="0.3">
      <c r="A959" t="s">
        <v>961</v>
      </c>
      <c r="B959" t="s">
        <v>2010</v>
      </c>
      <c r="C959" t="s">
        <v>2103</v>
      </c>
      <c r="D959" t="s">
        <v>2107</v>
      </c>
      <c r="E959">
        <f t="shared" ca="1" si="28"/>
        <v>143</v>
      </c>
      <c r="F959" s="2">
        <f t="shared" ca="1" si="29"/>
        <v>186.80103075759834</v>
      </c>
    </row>
    <row r="960" spans="1:6" x14ac:dyDescent="0.3">
      <c r="A960" t="s">
        <v>962</v>
      </c>
      <c r="B960" t="s">
        <v>2011</v>
      </c>
      <c r="C960" t="s">
        <v>2104</v>
      </c>
      <c r="D960" t="s">
        <v>2107</v>
      </c>
      <c r="E960">
        <f t="shared" ca="1" si="28"/>
        <v>41</v>
      </c>
      <c r="F960" s="2">
        <f t="shared" ca="1" si="29"/>
        <v>228.98362314960153</v>
      </c>
    </row>
    <row r="961" spans="1:6" x14ac:dyDescent="0.3">
      <c r="A961" t="s">
        <v>963</v>
      </c>
      <c r="B961" t="s">
        <v>2012</v>
      </c>
      <c r="C961" t="s">
        <v>2105</v>
      </c>
      <c r="D961" t="s">
        <v>2108</v>
      </c>
      <c r="E961">
        <f t="shared" ca="1" si="28"/>
        <v>198</v>
      </c>
      <c r="F961" s="2">
        <f t="shared" ca="1" si="29"/>
        <v>125.79543113578576</v>
      </c>
    </row>
    <row r="962" spans="1:6" x14ac:dyDescent="0.3">
      <c r="A962" t="s">
        <v>964</v>
      </c>
      <c r="B962" t="s">
        <v>2013</v>
      </c>
      <c r="C962" t="s">
        <v>2102</v>
      </c>
      <c r="D962" t="s">
        <v>2107</v>
      </c>
      <c r="E962">
        <f t="shared" ca="1" si="28"/>
        <v>189</v>
      </c>
      <c r="F962" s="2">
        <f t="shared" ca="1" si="29"/>
        <v>215.2281525142613</v>
      </c>
    </row>
    <row r="963" spans="1:6" x14ac:dyDescent="0.3">
      <c r="A963" t="s">
        <v>965</v>
      </c>
      <c r="B963" t="s">
        <v>2014</v>
      </c>
      <c r="C963" t="s">
        <v>2103</v>
      </c>
      <c r="D963" t="s">
        <v>2108</v>
      </c>
      <c r="E963">
        <f t="shared" ref="E963:E1026" ca="1" si="30">RANDBETWEEN(5,250)</f>
        <v>211</v>
      </c>
      <c r="F963" s="2">
        <f t="shared" ref="F963:F1026" ca="1" si="31">RAND()*(300-5)+23</f>
        <v>32.957390134173814</v>
      </c>
    </row>
    <row r="964" spans="1:6" x14ac:dyDescent="0.3">
      <c r="A964" t="s">
        <v>966</v>
      </c>
      <c r="B964" t="s">
        <v>2015</v>
      </c>
      <c r="C964" t="s">
        <v>2104</v>
      </c>
      <c r="D964" t="s">
        <v>2109</v>
      </c>
      <c r="E964">
        <f t="shared" ca="1" si="30"/>
        <v>205</v>
      </c>
      <c r="F964" s="2">
        <f t="shared" ca="1" si="31"/>
        <v>270.04096059493247</v>
      </c>
    </row>
    <row r="965" spans="1:6" x14ac:dyDescent="0.3">
      <c r="A965" t="s">
        <v>967</v>
      </c>
      <c r="B965" t="s">
        <v>2016</v>
      </c>
      <c r="C965" t="s">
        <v>2105</v>
      </c>
      <c r="D965" t="s">
        <v>2107</v>
      </c>
      <c r="E965">
        <f t="shared" ca="1" si="30"/>
        <v>118</v>
      </c>
      <c r="F965" s="2">
        <f t="shared" ca="1" si="31"/>
        <v>299.40529721557357</v>
      </c>
    </row>
    <row r="966" spans="1:6" x14ac:dyDescent="0.3">
      <c r="A966" t="s">
        <v>968</v>
      </c>
      <c r="B966" t="s">
        <v>2017</v>
      </c>
      <c r="C966" t="s">
        <v>2106</v>
      </c>
      <c r="D966" t="s">
        <v>2110</v>
      </c>
      <c r="E966">
        <f t="shared" ca="1" si="30"/>
        <v>168</v>
      </c>
      <c r="F966" s="2">
        <f t="shared" ca="1" si="31"/>
        <v>211.54682747939432</v>
      </c>
    </row>
    <row r="967" spans="1:6" x14ac:dyDescent="0.3">
      <c r="A967" t="s">
        <v>969</v>
      </c>
      <c r="B967" t="s">
        <v>2018</v>
      </c>
      <c r="C967" t="s">
        <v>2102</v>
      </c>
      <c r="D967" t="s">
        <v>2110</v>
      </c>
      <c r="E967">
        <f t="shared" ca="1" si="30"/>
        <v>191</v>
      </c>
      <c r="F967" s="2">
        <f t="shared" ca="1" si="31"/>
        <v>313.48251704716955</v>
      </c>
    </row>
    <row r="968" spans="1:6" x14ac:dyDescent="0.3">
      <c r="A968" t="s">
        <v>970</v>
      </c>
      <c r="B968" t="s">
        <v>2019</v>
      </c>
      <c r="C968" t="s">
        <v>2103</v>
      </c>
      <c r="D968" t="s">
        <v>2109</v>
      </c>
      <c r="E968">
        <f t="shared" ca="1" si="30"/>
        <v>56</v>
      </c>
      <c r="F968" s="2">
        <f t="shared" ca="1" si="31"/>
        <v>216.41254502695841</v>
      </c>
    </row>
    <row r="969" spans="1:6" x14ac:dyDescent="0.3">
      <c r="A969" t="s">
        <v>971</v>
      </c>
      <c r="B969" t="s">
        <v>2020</v>
      </c>
      <c r="C969" t="s">
        <v>2104</v>
      </c>
      <c r="D969" t="s">
        <v>2110</v>
      </c>
      <c r="E969">
        <f t="shared" ca="1" si="30"/>
        <v>161</v>
      </c>
      <c r="F969" s="2">
        <f t="shared" ca="1" si="31"/>
        <v>264.80655390210205</v>
      </c>
    </row>
    <row r="970" spans="1:6" x14ac:dyDescent="0.3">
      <c r="A970" t="s">
        <v>972</v>
      </c>
      <c r="B970" t="s">
        <v>2021</v>
      </c>
      <c r="C970" t="s">
        <v>2105</v>
      </c>
      <c r="D970" t="s">
        <v>2107</v>
      </c>
      <c r="E970">
        <f t="shared" ca="1" si="30"/>
        <v>247</v>
      </c>
      <c r="F970" s="2">
        <f t="shared" ca="1" si="31"/>
        <v>187.725454658583</v>
      </c>
    </row>
    <row r="971" spans="1:6" x14ac:dyDescent="0.3">
      <c r="A971" t="s">
        <v>973</v>
      </c>
      <c r="B971" t="s">
        <v>2022</v>
      </c>
      <c r="C971" t="s">
        <v>2106</v>
      </c>
      <c r="D971" t="s">
        <v>2107</v>
      </c>
      <c r="E971">
        <f t="shared" ca="1" si="30"/>
        <v>214</v>
      </c>
      <c r="F971" s="2">
        <f t="shared" ca="1" si="31"/>
        <v>261.11380098204319</v>
      </c>
    </row>
    <row r="972" spans="1:6" x14ac:dyDescent="0.3">
      <c r="A972" t="s">
        <v>974</v>
      </c>
      <c r="B972" t="s">
        <v>2023</v>
      </c>
      <c r="C972" t="s">
        <v>2102</v>
      </c>
      <c r="D972" t="s">
        <v>2108</v>
      </c>
      <c r="E972">
        <f t="shared" ca="1" si="30"/>
        <v>141</v>
      </c>
      <c r="F972" s="2">
        <f t="shared" ca="1" si="31"/>
        <v>77.477024235740245</v>
      </c>
    </row>
    <row r="973" spans="1:6" x14ac:dyDescent="0.3">
      <c r="A973" t="s">
        <v>975</v>
      </c>
      <c r="B973" t="s">
        <v>2024</v>
      </c>
      <c r="C973" t="s">
        <v>2103</v>
      </c>
      <c r="D973" t="s">
        <v>2107</v>
      </c>
      <c r="E973">
        <f t="shared" ca="1" si="30"/>
        <v>70</v>
      </c>
      <c r="F973" s="2">
        <f t="shared" ca="1" si="31"/>
        <v>233.64503392752269</v>
      </c>
    </row>
    <row r="974" spans="1:6" x14ac:dyDescent="0.3">
      <c r="A974" t="s">
        <v>976</v>
      </c>
      <c r="B974" t="s">
        <v>2025</v>
      </c>
      <c r="C974" t="s">
        <v>2104</v>
      </c>
      <c r="D974" t="s">
        <v>2108</v>
      </c>
      <c r="E974">
        <f t="shared" ca="1" si="30"/>
        <v>93</v>
      </c>
      <c r="F974" s="2">
        <f t="shared" ca="1" si="31"/>
        <v>153.64931978999539</v>
      </c>
    </row>
    <row r="975" spans="1:6" x14ac:dyDescent="0.3">
      <c r="A975" t="s">
        <v>977</v>
      </c>
      <c r="B975" t="s">
        <v>2026</v>
      </c>
      <c r="C975" t="s">
        <v>2105</v>
      </c>
      <c r="D975" t="s">
        <v>2109</v>
      </c>
      <c r="E975">
        <f t="shared" ca="1" si="30"/>
        <v>133</v>
      </c>
      <c r="F975" s="2">
        <f t="shared" ca="1" si="31"/>
        <v>176.23249842237516</v>
      </c>
    </row>
    <row r="976" spans="1:6" x14ac:dyDescent="0.3">
      <c r="A976" t="s">
        <v>978</v>
      </c>
      <c r="B976" t="s">
        <v>2027</v>
      </c>
      <c r="C976" t="s">
        <v>2106</v>
      </c>
      <c r="D976" t="s">
        <v>2107</v>
      </c>
      <c r="E976">
        <f t="shared" ca="1" si="30"/>
        <v>158</v>
      </c>
      <c r="F976" s="2">
        <f t="shared" ca="1" si="31"/>
        <v>293.12434081934754</v>
      </c>
    </row>
    <row r="977" spans="1:6" x14ac:dyDescent="0.3">
      <c r="A977" t="s">
        <v>979</v>
      </c>
      <c r="B977" t="s">
        <v>2028</v>
      </c>
      <c r="C977" t="s">
        <v>2102</v>
      </c>
      <c r="D977" t="s">
        <v>2110</v>
      </c>
      <c r="E977">
        <f t="shared" ca="1" si="30"/>
        <v>62</v>
      </c>
      <c r="F977" s="2">
        <f t="shared" ca="1" si="31"/>
        <v>303.50415718132683</v>
      </c>
    </row>
    <row r="978" spans="1:6" x14ac:dyDescent="0.3">
      <c r="A978" t="s">
        <v>980</v>
      </c>
      <c r="B978" t="s">
        <v>2029</v>
      </c>
      <c r="C978" t="s">
        <v>2103</v>
      </c>
      <c r="D978" t="s">
        <v>2110</v>
      </c>
      <c r="E978">
        <f t="shared" ca="1" si="30"/>
        <v>146</v>
      </c>
      <c r="F978" s="2">
        <f t="shared" ca="1" si="31"/>
        <v>66.452082704942995</v>
      </c>
    </row>
    <row r="979" spans="1:6" x14ac:dyDescent="0.3">
      <c r="A979" t="s">
        <v>981</v>
      </c>
      <c r="B979" t="s">
        <v>2030</v>
      </c>
      <c r="C979" t="s">
        <v>2104</v>
      </c>
      <c r="D979" t="s">
        <v>2109</v>
      </c>
      <c r="E979">
        <f t="shared" ca="1" si="30"/>
        <v>111</v>
      </c>
      <c r="F979" s="2">
        <f t="shared" ca="1" si="31"/>
        <v>260.62657011358061</v>
      </c>
    </row>
    <row r="980" spans="1:6" x14ac:dyDescent="0.3">
      <c r="A980" t="s">
        <v>982</v>
      </c>
      <c r="B980" t="s">
        <v>2031</v>
      </c>
      <c r="C980" t="s">
        <v>2105</v>
      </c>
      <c r="D980" t="s">
        <v>2110</v>
      </c>
      <c r="E980">
        <f t="shared" ca="1" si="30"/>
        <v>89</v>
      </c>
      <c r="F980" s="2">
        <f t="shared" ca="1" si="31"/>
        <v>54.604199474244247</v>
      </c>
    </row>
    <row r="981" spans="1:6" x14ac:dyDescent="0.3">
      <c r="A981" t="s">
        <v>983</v>
      </c>
      <c r="B981" t="s">
        <v>2032</v>
      </c>
      <c r="C981" t="s">
        <v>2106</v>
      </c>
      <c r="D981" t="s">
        <v>2107</v>
      </c>
      <c r="E981">
        <f t="shared" ca="1" si="30"/>
        <v>240</v>
      </c>
      <c r="F981" s="2">
        <f t="shared" ca="1" si="31"/>
        <v>275.83347724875819</v>
      </c>
    </row>
    <row r="982" spans="1:6" x14ac:dyDescent="0.3">
      <c r="A982" t="s">
        <v>984</v>
      </c>
      <c r="B982" t="s">
        <v>2033</v>
      </c>
      <c r="C982" t="s">
        <v>2102</v>
      </c>
      <c r="D982" t="s">
        <v>2107</v>
      </c>
      <c r="E982">
        <f t="shared" ca="1" si="30"/>
        <v>158</v>
      </c>
      <c r="F982" s="2">
        <f t="shared" ca="1" si="31"/>
        <v>113.20766691588598</v>
      </c>
    </row>
    <row r="983" spans="1:6" x14ac:dyDescent="0.3">
      <c r="A983" t="s">
        <v>985</v>
      </c>
      <c r="B983" t="s">
        <v>2034</v>
      </c>
      <c r="C983" t="s">
        <v>2103</v>
      </c>
      <c r="D983" t="s">
        <v>2108</v>
      </c>
      <c r="E983">
        <f t="shared" ca="1" si="30"/>
        <v>22</v>
      </c>
      <c r="F983" s="2">
        <f t="shared" ca="1" si="31"/>
        <v>168.78344322595376</v>
      </c>
    </row>
    <row r="984" spans="1:6" x14ac:dyDescent="0.3">
      <c r="A984" t="s">
        <v>986</v>
      </c>
      <c r="B984" t="s">
        <v>2035</v>
      </c>
      <c r="C984" t="s">
        <v>2104</v>
      </c>
      <c r="D984" t="s">
        <v>2107</v>
      </c>
      <c r="E984">
        <f t="shared" ca="1" si="30"/>
        <v>178</v>
      </c>
      <c r="F984" s="2">
        <f t="shared" ca="1" si="31"/>
        <v>299.91857062901818</v>
      </c>
    </row>
    <row r="985" spans="1:6" x14ac:dyDescent="0.3">
      <c r="A985" t="s">
        <v>987</v>
      </c>
      <c r="B985" t="s">
        <v>2036</v>
      </c>
      <c r="C985" t="s">
        <v>2105</v>
      </c>
      <c r="D985" t="s">
        <v>2108</v>
      </c>
      <c r="E985">
        <f t="shared" ca="1" si="30"/>
        <v>141</v>
      </c>
      <c r="F985" s="2">
        <f t="shared" ca="1" si="31"/>
        <v>95.977958789638308</v>
      </c>
    </row>
    <row r="986" spans="1:6" x14ac:dyDescent="0.3">
      <c r="A986" t="s">
        <v>988</v>
      </c>
      <c r="B986" t="s">
        <v>2037</v>
      </c>
      <c r="C986" t="s">
        <v>2102</v>
      </c>
      <c r="D986" t="s">
        <v>2109</v>
      </c>
      <c r="E986">
        <f t="shared" ca="1" si="30"/>
        <v>189</v>
      </c>
      <c r="F986" s="2">
        <f t="shared" ca="1" si="31"/>
        <v>110.81349266801979</v>
      </c>
    </row>
    <row r="987" spans="1:6" x14ac:dyDescent="0.3">
      <c r="A987" t="s">
        <v>989</v>
      </c>
      <c r="B987" t="s">
        <v>2038</v>
      </c>
      <c r="C987" t="s">
        <v>2103</v>
      </c>
      <c r="D987" t="s">
        <v>2107</v>
      </c>
      <c r="E987">
        <f t="shared" ca="1" si="30"/>
        <v>14</v>
      </c>
      <c r="F987" s="2">
        <f t="shared" ca="1" si="31"/>
        <v>243.41828696953752</v>
      </c>
    </row>
    <row r="988" spans="1:6" x14ac:dyDescent="0.3">
      <c r="A988" t="s">
        <v>990</v>
      </c>
      <c r="B988" t="s">
        <v>2039</v>
      </c>
      <c r="C988" t="s">
        <v>2104</v>
      </c>
      <c r="D988" t="s">
        <v>2110</v>
      </c>
      <c r="E988">
        <f t="shared" ca="1" si="30"/>
        <v>248</v>
      </c>
      <c r="F988" s="2">
        <f t="shared" ca="1" si="31"/>
        <v>215.89995491508893</v>
      </c>
    </row>
    <row r="989" spans="1:6" x14ac:dyDescent="0.3">
      <c r="A989" t="s">
        <v>991</v>
      </c>
      <c r="B989" t="s">
        <v>2040</v>
      </c>
      <c r="C989" t="s">
        <v>2105</v>
      </c>
      <c r="D989" t="s">
        <v>2110</v>
      </c>
      <c r="E989">
        <f t="shared" ca="1" si="30"/>
        <v>55</v>
      </c>
      <c r="F989" s="2">
        <f t="shared" ca="1" si="31"/>
        <v>230.98405999760533</v>
      </c>
    </row>
    <row r="990" spans="1:6" x14ac:dyDescent="0.3">
      <c r="A990" t="s">
        <v>992</v>
      </c>
      <c r="B990" t="s">
        <v>2041</v>
      </c>
      <c r="C990" t="s">
        <v>2106</v>
      </c>
      <c r="D990" t="s">
        <v>2109</v>
      </c>
      <c r="E990">
        <f t="shared" ca="1" si="30"/>
        <v>236</v>
      </c>
      <c r="F990" s="2">
        <f t="shared" ca="1" si="31"/>
        <v>148.08904589294815</v>
      </c>
    </row>
    <row r="991" spans="1:6" x14ac:dyDescent="0.3">
      <c r="A991" t="s">
        <v>993</v>
      </c>
      <c r="B991" t="s">
        <v>2042</v>
      </c>
      <c r="C991" t="s">
        <v>2102</v>
      </c>
      <c r="D991" t="s">
        <v>2110</v>
      </c>
      <c r="E991">
        <f t="shared" ca="1" si="30"/>
        <v>9</v>
      </c>
      <c r="F991" s="2">
        <f t="shared" ca="1" si="31"/>
        <v>124.91376449834836</v>
      </c>
    </row>
    <row r="992" spans="1:6" x14ac:dyDescent="0.3">
      <c r="A992" t="s">
        <v>994</v>
      </c>
      <c r="B992" t="s">
        <v>2043</v>
      </c>
      <c r="C992" t="s">
        <v>2103</v>
      </c>
      <c r="D992" t="s">
        <v>2107</v>
      </c>
      <c r="E992">
        <f t="shared" ca="1" si="30"/>
        <v>105</v>
      </c>
      <c r="F992" s="2">
        <f t="shared" ca="1" si="31"/>
        <v>275.61372776760021</v>
      </c>
    </row>
    <row r="993" spans="1:6" x14ac:dyDescent="0.3">
      <c r="A993" t="s">
        <v>995</v>
      </c>
      <c r="B993" t="s">
        <v>2044</v>
      </c>
      <c r="C993" t="s">
        <v>2104</v>
      </c>
      <c r="D993" t="s">
        <v>2107</v>
      </c>
      <c r="E993">
        <f t="shared" ca="1" si="30"/>
        <v>204</v>
      </c>
      <c r="F993" s="2">
        <f t="shared" ca="1" si="31"/>
        <v>245.36023893416669</v>
      </c>
    </row>
    <row r="994" spans="1:6" x14ac:dyDescent="0.3">
      <c r="A994" t="s">
        <v>996</v>
      </c>
      <c r="B994" t="s">
        <v>2045</v>
      </c>
      <c r="C994" t="s">
        <v>2105</v>
      </c>
      <c r="D994" t="s">
        <v>2108</v>
      </c>
      <c r="E994">
        <f t="shared" ca="1" si="30"/>
        <v>22</v>
      </c>
      <c r="F994" s="2">
        <f t="shared" ca="1" si="31"/>
        <v>233.97923514112097</v>
      </c>
    </row>
    <row r="995" spans="1:6" x14ac:dyDescent="0.3">
      <c r="A995" t="s">
        <v>997</v>
      </c>
      <c r="B995" t="s">
        <v>2046</v>
      </c>
      <c r="C995" t="s">
        <v>2106</v>
      </c>
      <c r="D995" t="s">
        <v>2107</v>
      </c>
      <c r="E995">
        <f t="shared" ca="1" si="30"/>
        <v>166</v>
      </c>
      <c r="F995" s="2">
        <f t="shared" ca="1" si="31"/>
        <v>150.01339808342732</v>
      </c>
    </row>
    <row r="996" spans="1:6" x14ac:dyDescent="0.3">
      <c r="A996" t="s">
        <v>998</v>
      </c>
      <c r="B996" t="s">
        <v>2047</v>
      </c>
      <c r="C996" t="s">
        <v>2102</v>
      </c>
      <c r="D996" t="s">
        <v>2108</v>
      </c>
      <c r="E996">
        <f t="shared" ca="1" si="30"/>
        <v>240</v>
      </c>
      <c r="F996" s="2">
        <f t="shared" ca="1" si="31"/>
        <v>131.67497851856552</v>
      </c>
    </row>
    <row r="997" spans="1:6" x14ac:dyDescent="0.3">
      <c r="A997" t="s">
        <v>999</v>
      </c>
      <c r="B997" t="s">
        <v>2048</v>
      </c>
      <c r="C997" t="s">
        <v>2103</v>
      </c>
      <c r="D997" t="s">
        <v>2109</v>
      </c>
      <c r="E997">
        <f t="shared" ca="1" si="30"/>
        <v>242</v>
      </c>
      <c r="F997" s="2">
        <f t="shared" ca="1" si="31"/>
        <v>144.56300177401218</v>
      </c>
    </row>
    <row r="998" spans="1:6" x14ac:dyDescent="0.3">
      <c r="A998" t="s">
        <v>1000</v>
      </c>
      <c r="B998" t="s">
        <v>2049</v>
      </c>
      <c r="C998" t="s">
        <v>2104</v>
      </c>
      <c r="D998" t="s">
        <v>2107</v>
      </c>
      <c r="E998">
        <f t="shared" ca="1" si="30"/>
        <v>49</v>
      </c>
      <c r="F998" s="2">
        <f t="shared" ca="1" si="31"/>
        <v>235.43899053959058</v>
      </c>
    </row>
    <row r="999" spans="1:6" x14ac:dyDescent="0.3">
      <c r="A999" t="s">
        <v>1001</v>
      </c>
      <c r="B999" t="s">
        <v>2050</v>
      </c>
      <c r="C999" t="s">
        <v>2105</v>
      </c>
      <c r="D999" t="s">
        <v>2110</v>
      </c>
      <c r="E999">
        <f t="shared" ca="1" si="30"/>
        <v>240</v>
      </c>
      <c r="F999" s="2">
        <f t="shared" ca="1" si="31"/>
        <v>142.11979104408664</v>
      </c>
    </row>
    <row r="1000" spans="1:6" x14ac:dyDescent="0.3">
      <c r="A1000" t="s">
        <v>1002</v>
      </c>
      <c r="B1000" t="s">
        <v>2051</v>
      </c>
      <c r="C1000" t="s">
        <v>2106</v>
      </c>
      <c r="D1000" t="s">
        <v>2110</v>
      </c>
      <c r="E1000">
        <f t="shared" ca="1" si="30"/>
        <v>14</v>
      </c>
      <c r="F1000" s="2">
        <f t="shared" ca="1" si="31"/>
        <v>112.79936426501622</v>
      </c>
    </row>
    <row r="1001" spans="1:6" x14ac:dyDescent="0.3">
      <c r="A1001" t="s">
        <v>1003</v>
      </c>
      <c r="B1001" t="s">
        <v>2052</v>
      </c>
      <c r="C1001" t="s">
        <v>2102</v>
      </c>
      <c r="D1001" t="s">
        <v>2109</v>
      </c>
      <c r="E1001">
        <f t="shared" ca="1" si="30"/>
        <v>74</v>
      </c>
      <c r="F1001" s="2">
        <f t="shared" ca="1" si="31"/>
        <v>302.21076406855661</v>
      </c>
    </row>
    <row r="1002" spans="1:6" x14ac:dyDescent="0.3">
      <c r="A1002" t="s">
        <v>1004</v>
      </c>
      <c r="B1002" t="s">
        <v>2053</v>
      </c>
      <c r="C1002" t="s">
        <v>2103</v>
      </c>
      <c r="D1002" t="s">
        <v>2110</v>
      </c>
      <c r="E1002">
        <f t="shared" ca="1" si="30"/>
        <v>27</v>
      </c>
      <c r="F1002" s="2">
        <f t="shared" ca="1" si="31"/>
        <v>217.26907705336407</v>
      </c>
    </row>
    <row r="1003" spans="1:6" x14ac:dyDescent="0.3">
      <c r="A1003" t="s">
        <v>1005</v>
      </c>
      <c r="B1003" t="s">
        <v>2054</v>
      </c>
      <c r="C1003" t="s">
        <v>2104</v>
      </c>
      <c r="D1003" t="s">
        <v>2107</v>
      </c>
      <c r="E1003">
        <f t="shared" ca="1" si="30"/>
        <v>147</v>
      </c>
      <c r="F1003" s="2">
        <f t="shared" ca="1" si="31"/>
        <v>144.96804369296592</v>
      </c>
    </row>
    <row r="1004" spans="1:6" x14ac:dyDescent="0.3">
      <c r="A1004" t="s">
        <v>1006</v>
      </c>
      <c r="B1004" t="s">
        <v>2055</v>
      </c>
      <c r="C1004" t="s">
        <v>2105</v>
      </c>
      <c r="D1004" t="s">
        <v>2107</v>
      </c>
      <c r="E1004">
        <f t="shared" ca="1" si="30"/>
        <v>192</v>
      </c>
      <c r="F1004" s="2">
        <f t="shared" ca="1" si="31"/>
        <v>180.19957907473369</v>
      </c>
    </row>
    <row r="1005" spans="1:6" x14ac:dyDescent="0.3">
      <c r="A1005" t="s">
        <v>1007</v>
      </c>
      <c r="B1005" t="s">
        <v>2056</v>
      </c>
      <c r="C1005" t="s">
        <v>2106</v>
      </c>
      <c r="D1005" t="s">
        <v>2108</v>
      </c>
      <c r="E1005">
        <f t="shared" ca="1" si="30"/>
        <v>86</v>
      </c>
      <c r="F1005" s="2">
        <f t="shared" ca="1" si="31"/>
        <v>165.8753281236674</v>
      </c>
    </row>
    <row r="1006" spans="1:6" x14ac:dyDescent="0.3">
      <c r="A1006" t="s">
        <v>1008</v>
      </c>
      <c r="B1006" t="s">
        <v>2057</v>
      </c>
      <c r="C1006" t="s">
        <v>2102</v>
      </c>
      <c r="D1006" t="s">
        <v>2107</v>
      </c>
      <c r="E1006">
        <f t="shared" ca="1" si="30"/>
        <v>96</v>
      </c>
      <c r="F1006" s="2">
        <f t="shared" ca="1" si="31"/>
        <v>290.57923442660802</v>
      </c>
    </row>
    <row r="1007" spans="1:6" x14ac:dyDescent="0.3">
      <c r="A1007" t="s">
        <v>1009</v>
      </c>
      <c r="B1007" t="s">
        <v>2058</v>
      </c>
      <c r="C1007" t="s">
        <v>2103</v>
      </c>
      <c r="D1007" t="s">
        <v>2108</v>
      </c>
      <c r="E1007">
        <f t="shared" ca="1" si="30"/>
        <v>57</v>
      </c>
      <c r="F1007" s="2">
        <f t="shared" ca="1" si="31"/>
        <v>284.31452924893523</v>
      </c>
    </row>
    <row r="1008" spans="1:6" x14ac:dyDescent="0.3">
      <c r="A1008" t="s">
        <v>1010</v>
      </c>
      <c r="B1008" t="s">
        <v>2059</v>
      </c>
      <c r="C1008" t="s">
        <v>2104</v>
      </c>
      <c r="D1008" t="s">
        <v>2109</v>
      </c>
      <c r="E1008">
        <f t="shared" ca="1" si="30"/>
        <v>238</v>
      </c>
      <c r="F1008" s="2">
        <f t="shared" ca="1" si="31"/>
        <v>58.558699966141866</v>
      </c>
    </row>
    <row r="1009" spans="1:6" x14ac:dyDescent="0.3">
      <c r="A1009" t="s">
        <v>1011</v>
      </c>
      <c r="B1009" t="s">
        <v>2060</v>
      </c>
      <c r="C1009" t="s">
        <v>2105</v>
      </c>
      <c r="D1009" t="s">
        <v>2107</v>
      </c>
      <c r="E1009">
        <f t="shared" ca="1" si="30"/>
        <v>123</v>
      </c>
      <c r="F1009" s="2">
        <f t="shared" ca="1" si="31"/>
        <v>161.0088804608672</v>
      </c>
    </row>
    <row r="1010" spans="1:6" x14ac:dyDescent="0.3">
      <c r="A1010" t="s">
        <v>1012</v>
      </c>
      <c r="B1010" t="s">
        <v>2061</v>
      </c>
      <c r="C1010" t="s">
        <v>2102</v>
      </c>
      <c r="D1010" t="s">
        <v>2110</v>
      </c>
      <c r="E1010">
        <f t="shared" ca="1" si="30"/>
        <v>246</v>
      </c>
      <c r="F1010" s="2">
        <f t="shared" ca="1" si="31"/>
        <v>133.15892526853565</v>
      </c>
    </row>
    <row r="1011" spans="1:6" x14ac:dyDescent="0.3">
      <c r="A1011" t="s">
        <v>1013</v>
      </c>
      <c r="B1011" t="s">
        <v>2062</v>
      </c>
      <c r="C1011" t="s">
        <v>2103</v>
      </c>
      <c r="D1011" t="s">
        <v>2110</v>
      </c>
      <c r="E1011">
        <f t="shared" ca="1" si="30"/>
        <v>234</v>
      </c>
      <c r="F1011" s="2">
        <f t="shared" ca="1" si="31"/>
        <v>186.31224333974507</v>
      </c>
    </row>
    <row r="1012" spans="1:6" x14ac:dyDescent="0.3">
      <c r="A1012" t="s">
        <v>1014</v>
      </c>
      <c r="B1012" t="s">
        <v>2063</v>
      </c>
      <c r="C1012" t="s">
        <v>2104</v>
      </c>
      <c r="D1012" t="s">
        <v>2109</v>
      </c>
      <c r="E1012">
        <f t="shared" ca="1" si="30"/>
        <v>158</v>
      </c>
      <c r="F1012" s="2">
        <f t="shared" ca="1" si="31"/>
        <v>220.97045794220091</v>
      </c>
    </row>
    <row r="1013" spans="1:6" x14ac:dyDescent="0.3">
      <c r="A1013" t="s">
        <v>1015</v>
      </c>
      <c r="B1013" t="s">
        <v>2064</v>
      </c>
      <c r="C1013" t="s">
        <v>2105</v>
      </c>
      <c r="D1013" t="s">
        <v>2110</v>
      </c>
      <c r="E1013">
        <f t="shared" ca="1" si="30"/>
        <v>238</v>
      </c>
      <c r="F1013" s="2">
        <f t="shared" ca="1" si="31"/>
        <v>174.87808726295859</v>
      </c>
    </row>
    <row r="1014" spans="1:6" x14ac:dyDescent="0.3">
      <c r="A1014" t="s">
        <v>1016</v>
      </c>
      <c r="B1014" t="s">
        <v>2065</v>
      </c>
      <c r="C1014" t="s">
        <v>2106</v>
      </c>
      <c r="D1014" t="s">
        <v>2107</v>
      </c>
      <c r="E1014">
        <f t="shared" ca="1" si="30"/>
        <v>222</v>
      </c>
      <c r="F1014" s="2">
        <f t="shared" ca="1" si="31"/>
        <v>100.48980751224767</v>
      </c>
    </row>
    <row r="1015" spans="1:6" x14ac:dyDescent="0.3">
      <c r="A1015" t="s">
        <v>1017</v>
      </c>
      <c r="B1015" t="s">
        <v>2066</v>
      </c>
      <c r="C1015" t="s">
        <v>2102</v>
      </c>
      <c r="D1015" t="s">
        <v>2107</v>
      </c>
      <c r="E1015">
        <f t="shared" ca="1" si="30"/>
        <v>17</v>
      </c>
      <c r="F1015" s="2">
        <f t="shared" ca="1" si="31"/>
        <v>247.66475539529958</v>
      </c>
    </row>
    <row r="1016" spans="1:6" x14ac:dyDescent="0.3">
      <c r="A1016" t="s">
        <v>1018</v>
      </c>
      <c r="B1016" t="s">
        <v>2067</v>
      </c>
      <c r="C1016" t="s">
        <v>2103</v>
      </c>
      <c r="D1016" t="s">
        <v>2108</v>
      </c>
      <c r="E1016">
        <f t="shared" ca="1" si="30"/>
        <v>115</v>
      </c>
      <c r="F1016" s="2">
        <f t="shared" ca="1" si="31"/>
        <v>242.18181595845778</v>
      </c>
    </row>
    <row r="1017" spans="1:6" x14ac:dyDescent="0.3">
      <c r="A1017" t="s">
        <v>1019</v>
      </c>
      <c r="B1017" t="s">
        <v>2068</v>
      </c>
      <c r="C1017" t="s">
        <v>2104</v>
      </c>
      <c r="D1017" t="s">
        <v>2107</v>
      </c>
      <c r="E1017">
        <f t="shared" ca="1" si="30"/>
        <v>242</v>
      </c>
      <c r="F1017" s="2">
        <f t="shared" ca="1" si="31"/>
        <v>177.33628202396218</v>
      </c>
    </row>
    <row r="1018" spans="1:6" x14ac:dyDescent="0.3">
      <c r="A1018" t="s">
        <v>1020</v>
      </c>
      <c r="B1018" t="s">
        <v>2069</v>
      </c>
      <c r="C1018" t="s">
        <v>2105</v>
      </c>
      <c r="D1018" t="s">
        <v>2108</v>
      </c>
      <c r="E1018">
        <f t="shared" ca="1" si="30"/>
        <v>187</v>
      </c>
      <c r="F1018" s="2">
        <f t="shared" ca="1" si="31"/>
        <v>28.785323622482103</v>
      </c>
    </row>
    <row r="1019" spans="1:6" x14ac:dyDescent="0.3">
      <c r="A1019" t="s">
        <v>1021</v>
      </c>
      <c r="B1019" t="s">
        <v>2070</v>
      </c>
      <c r="C1019" t="s">
        <v>2106</v>
      </c>
      <c r="D1019" t="s">
        <v>2109</v>
      </c>
      <c r="E1019">
        <f t="shared" ca="1" si="30"/>
        <v>14</v>
      </c>
      <c r="F1019" s="2">
        <f t="shared" ca="1" si="31"/>
        <v>84.532771979590706</v>
      </c>
    </row>
    <row r="1020" spans="1:6" x14ac:dyDescent="0.3">
      <c r="A1020" t="s">
        <v>1022</v>
      </c>
      <c r="B1020" t="s">
        <v>2071</v>
      </c>
      <c r="C1020" t="s">
        <v>2102</v>
      </c>
      <c r="D1020" t="s">
        <v>2107</v>
      </c>
      <c r="E1020">
        <f t="shared" ca="1" si="30"/>
        <v>100</v>
      </c>
      <c r="F1020" s="2">
        <f t="shared" ca="1" si="31"/>
        <v>84.275324612486799</v>
      </c>
    </row>
    <row r="1021" spans="1:6" x14ac:dyDescent="0.3">
      <c r="A1021" t="s">
        <v>1023</v>
      </c>
      <c r="B1021" t="s">
        <v>2072</v>
      </c>
      <c r="C1021" t="s">
        <v>2103</v>
      </c>
      <c r="D1021" t="s">
        <v>2110</v>
      </c>
      <c r="E1021">
        <f t="shared" ca="1" si="30"/>
        <v>204</v>
      </c>
      <c r="F1021" s="2">
        <f t="shared" ca="1" si="31"/>
        <v>173.30374923449389</v>
      </c>
    </row>
    <row r="1022" spans="1:6" x14ac:dyDescent="0.3">
      <c r="A1022" t="s">
        <v>1024</v>
      </c>
      <c r="B1022" t="s">
        <v>2073</v>
      </c>
      <c r="C1022" t="s">
        <v>2104</v>
      </c>
      <c r="D1022" t="s">
        <v>2110</v>
      </c>
      <c r="E1022">
        <f t="shared" ca="1" si="30"/>
        <v>216</v>
      </c>
      <c r="F1022" s="2">
        <f t="shared" ca="1" si="31"/>
        <v>306.2134606461259</v>
      </c>
    </row>
    <row r="1023" spans="1:6" x14ac:dyDescent="0.3">
      <c r="A1023" t="s">
        <v>1025</v>
      </c>
      <c r="B1023" t="s">
        <v>2074</v>
      </c>
      <c r="C1023" t="s">
        <v>2105</v>
      </c>
      <c r="D1023" t="s">
        <v>2109</v>
      </c>
      <c r="E1023">
        <f t="shared" ca="1" si="30"/>
        <v>106</v>
      </c>
      <c r="F1023" s="2">
        <f t="shared" ca="1" si="31"/>
        <v>127.90883881860336</v>
      </c>
    </row>
    <row r="1024" spans="1:6" x14ac:dyDescent="0.3">
      <c r="A1024" t="s">
        <v>1026</v>
      </c>
      <c r="B1024" t="s">
        <v>2075</v>
      </c>
      <c r="C1024" t="s">
        <v>2106</v>
      </c>
      <c r="D1024" t="s">
        <v>2110</v>
      </c>
      <c r="E1024">
        <f t="shared" ca="1" si="30"/>
        <v>54</v>
      </c>
      <c r="F1024" s="2">
        <f t="shared" ca="1" si="31"/>
        <v>192.39842367779775</v>
      </c>
    </row>
    <row r="1025" spans="1:6" x14ac:dyDescent="0.3">
      <c r="A1025" t="s">
        <v>1027</v>
      </c>
      <c r="B1025" t="s">
        <v>2076</v>
      </c>
      <c r="C1025" t="s">
        <v>2102</v>
      </c>
      <c r="D1025" t="s">
        <v>2107</v>
      </c>
      <c r="E1025">
        <f t="shared" ca="1" si="30"/>
        <v>204</v>
      </c>
      <c r="F1025" s="2">
        <f t="shared" ca="1" si="31"/>
        <v>119.29821392491924</v>
      </c>
    </row>
    <row r="1026" spans="1:6" x14ac:dyDescent="0.3">
      <c r="A1026" t="s">
        <v>1028</v>
      </c>
      <c r="B1026" t="s">
        <v>2077</v>
      </c>
      <c r="C1026" t="s">
        <v>2103</v>
      </c>
      <c r="D1026" t="s">
        <v>2107</v>
      </c>
      <c r="E1026">
        <f t="shared" ca="1" si="30"/>
        <v>9</v>
      </c>
      <c r="F1026" s="2">
        <f t="shared" ca="1" si="31"/>
        <v>42.145150888060769</v>
      </c>
    </row>
    <row r="1027" spans="1:6" x14ac:dyDescent="0.3">
      <c r="A1027" t="s">
        <v>1029</v>
      </c>
      <c r="B1027" t="s">
        <v>2078</v>
      </c>
      <c r="C1027" t="s">
        <v>2104</v>
      </c>
      <c r="D1027" t="s">
        <v>2108</v>
      </c>
      <c r="E1027">
        <f t="shared" ref="E1027:E1050" ca="1" si="32">RANDBETWEEN(5,250)</f>
        <v>246</v>
      </c>
      <c r="F1027" s="2">
        <f t="shared" ref="F1027:F1050" ca="1" si="33">RAND()*(300-5)+23</f>
        <v>176.51426837121275</v>
      </c>
    </row>
    <row r="1028" spans="1:6" x14ac:dyDescent="0.3">
      <c r="A1028" t="s">
        <v>1030</v>
      </c>
      <c r="B1028" t="s">
        <v>2079</v>
      </c>
      <c r="C1028" t="s">
        <v>2105</v>
      </c>
      <c r="D1028" t="s">
        <v>2107</v>
      </c>
      <c r="E1028">
        <f t="shared" ca="1" si="32"/>
        <v>102</v>
      </c>
      <c r="F1028" s="2">
        <f t="shared" ca="1" si="33"/>
        <v>250.09498013559585</v>
      </c>
    </row>
    <row r="1029" spans="1:6" x14ac:dyDescent="0.3">
      <c r="A1029" t="s">
        <v>1031</v>
      </c>
      <c r="B1029" t="s">
        <v>2080</v>
      </c>
      <c r="C1029" t="s">
        <v>2106</v>
      </c>
      <c r="D1029" t="s">
        <v>2108</v>
      </c>
      <c r="E1029">
        <f t="shared" ca="1" si="32"/>
        <v>20</v>
      </c>
      <c r="F1029" s="2">
        <f t="shared" ca="1" si="33"/>
        <v>92.941222057542305</v>
      </c>
    </row>
    <row r="1030" spans="1:6" x14ac:dyDescent="0.3">
      <c r="A1030" t="s">
        <v>1032</v>
      </c>
      <c r="B1030" t="s">
        <v>2081</v>
      </c>
      <c r="C1030" t="s">
        <v>2102</v>
      </c>
      <c r="D1030" t="s">
        <v>2109</v>
      </c>
      <c r="E1030">
        <f t="shared" ca="1" si="32"/>
        <v>149</v>
      </c>
      <c r="F1030" s="2">
        <f t="shared" ca="1" si="33"/>
        <v>261.91681286593428</v>
      </c>
    </row>
    <row r="1031" spans="1:6" x14ac:dyDescent="0.3">
      <c r="A1031" t="s">
        <v>1033</v>
      </c>
      <c r="B1031" t="s">
        <v>2082</v>
      </c>
      <c r="C1031" t="s">
        <v>2103</v>
      </c>
      <c r="D1031" t="s">
        <v>2107</v>
      </c>
      <c r="E1031">
        <f t="shared" ca="1" si="32"/>
        <v>248</v>
      </c>
      <c r="F1031" s="2">
        <f t="shared" ca="1" si="33"/>
        <v>221.16587214857773</v>
      </c>
    </row>
    <row r="1032" spans="1:6" x14ac:dyDescent="0.3">
      <c r="A1032" t="s">
        <v>1034</v>
      </c>
      <c r="B1032" t="s">
        <v>2083</v>
      </c>
      <c r="C1032" t="s">
        <v>2104</v>
      </c>
      <c r="D1032" t="s">
        <v>2110</v>
      </c>
      <c r="E1032">
        <f t="shared" ca="1" si="32"/>
        <v>220</v>
      </c>
      <c r="F1032" s="2">
        <f t="shared" ca="1" si="33"/>
        <v>148.67460080064939</v>
      </c>
    </row>
    <row r="1033" spans="1:6" x14ac:dyDescent="0.3">
      <c r="A1033" t="s">
        <v>1035</v>
      </c>
      <c r="B1033" t="s">
        <v>2084</v>
      </c>
      <c r="C1033" t="s">
        <v>2105</v>
      </c>
      <c r="D1033" t="s">
        <v>2110</v>
      </c>
      <c r="E1033">
        <f t="shared" ca="1" si="32"/>
        <v>109</v>
      </c>
      <c r="F1033" s="2">
        <f t="shared" ca="1" si="33"/>
        <v>101.84715644123206</v>
      </c>
    </row>
    <row r="1034" spans="1:6" x14ac:dyDescent="0.3">
      <c r="A1034" t="s">
        <v>1036</v>
      </c>
      <c r="B1034" t="s">
        <v>2085</v>
      </c>
      <c r="C1034" t="s">
        <v>2102</v>
      </c>
      <c r="D1034" t="s">
        <v>2109</v>
      </c>
      <c r="E1034">
        <f t="shared" ca="1" si="32"/>
        <v>73</v>
      </c>
      <c r="F1034" s="2">
        <f t="shared" ca="1" si="33"/>
        <v>290.27804815391801</v>
      </c>
    </row>
    <row r="1035" spans="1:6" x14ac:dyDescent="0.3">
      <c r="A1035" t="s">
        <v>1037</v>
      </c>
      <c r="B1035" t="s">
        <v>2086</v>
      </c>
      <c r="C1035" t="s">
        <v>2103</v>
      </c>
      <c r="D1035" t="s">
        <v>2110</v>
      </c>
      <c r="E1035">
        <f t="shared" ca="1" si="32"/>
        <v>132</v>
      </c>
      <c r="F1035" s="2">
        <f t="shared" ca="1" si="33"/>
        <v>282.30551172861698</v>
      </c>
    </row>
    <row r="1036" spans="1:6" x14ac:dyDescent="0.3">
      <c r="A1036" t="s">
        <v>1038</v>
      </c>
      <c r="B1036" t="s">
        <v>2087</v>
      </c>
      <c r="C1036" t="s">
        <v>2104</v>
      </c>
      <c r="D1036" t="s">
        <v>2107</v>
      </c>
      <c r="E1036">
        <f t="shared" ca="1" si="32"/>
        <v>103</v>
      </c>
      <c r="F1036" s="2">
        <f t="shared" ca="1" si="33"/>
        <v>102.30224416629972</v>
      </c>
    </row>
    <row r="1037" spans="1:6" x14ac:dyDescent="0.3">
      <c r="A1037" t="s">
        <v>1039</v>
      </c>
      <c r="B1037" t="s">
        <v>2088</v>
      </c>
      <c r="C1037" t="s">
        <v>2105</v>
      </c>
      <c r="D1037" t="s">
        <v>2107</v>
      </c>
      <c r="E1037">
        <f t="shared" ca="1" si="32"/>
        <v>40</v>
      </c>
      <c r="F1037" s="2">
        <f t="shared" ca="1" si="33"/>
        <v>169.62601216108337</v>
      </c>
    </row>
    <row r="1038" spans="1:6" x14ac:dyDescent="0.3">
      <c r="A1038" t="s">
        <v>1040</v>
      </c>
      <c r="B1038" t="s">
        <v>2089</v>
      </c>
      <c r="C1038" t="s">
        <v>2106</v>
      </c>
      <c r="D1038" t="s">
        <v>2108</v>
      </c>
      <c r="E1038">
        <f t="shared" ca="1" si="32"/>
        <v>118</v>
      </c>
      <c r="F1038" s="2">
        <f t="shared" ca="1" si="33"/>
        <v>51.585956341429764</v>
      </c>
    </row>
    <row r="1039" spans="1:6" x14ac:dyDescent="0.3">
      <c r="A1039" t="s">
        <v>1041</v>
      </c>
      <c r="B1039" t="s">
        <v>2090</v>
      </c>
      <c r="C1039" t="s">
        <v>2102</v>
      </c>
      <c r="D1039" t="s">
        <v>2107</v>
      </c>
      <c r="E1039">
        <f t="shared" ca="1" si="32"/>
        <v>207</v>
      </c>
      <c r="F1039" s="2">
        <f t="shared" ca="1" si="33"/>
        <v>137.42797099971241</v>
      </c>
    </row>
    <row r="1040" spans="1:6" x14ac:dyDescent="0.3">
      <c r="A1040" t="s">
        <v>1042</v>
      </c>
      <c r="B1040" t="s">
        <v>2091</v>
      </c>
      <c r="C1040" t="s">
        <v>2103</v>
      </c>
      <c r="D1040" t="s">
        <v>2108</v>
      </c>
      <c r="E1040">
        <f t="shared" ca="1" si="32"/>
        <v>128</v>
      </c>
      <c r="F1040" s="2">
        <f t="shared" ca="1" si="33"/>
        <v>204.7348425566741</v>
      </c>
    </row>
    <row r="1041" spans="1:6" x14ac:dyDescent="0.3">
      <c r="A1041" t="s">
        <v>1043</v>
      </c>
      <c r="B1041" t="s">
        <v>2092</v>
      </c>
      <c r="C1041" t="s">
        <v>2104</v>
      </c>
      <c r="D1041" t="s">
        <v>2109</v>
      </c>
      <c r="E1041">
        <f t="shared" ca="1" si="32"/>
        <v>45</v>
      </c>
      <c r="F1041" s="2">
        <f t="shared" ca="1" si="33"/>
        <v>150.86594883122973</v>
      </c>
    </row>
    <row r="1042" spans="1:6" x14ac:dyDescent="0.3">
      <c r="A1042" t="s">
        <v>1044</v>
      </c>
      <c r="B1042" t="s">
        <v>2093</v>
      </c>
      <c r="C1042" t="s">
        <v>2105</v>
      </c>
      <c r="D1042" t="s">
        <v>2107</v>
      </c>
      <c r="E1042">
        <f t="shared" ca="1" si="32"/>
        <v>111</v>
      </c>
      <c r="F1042" s="2">
        <f t="shared" ca="1" si="33"/>
        <v>88.197700732707318</v>
      </c>
    </row>
    <row r="1043" spans="1:6" x14ac:dyDescent="0.3">
      <c r="A1043" t="s">
        <v>1045</v>
      </c>
      <c r="B1043" t="s">
        <v>2094</v>
      </c>
      <c r="C1043" t="s">
        <v>2106</v>
      </c>
      <c r="D1043" t="s">
        <v>2110</v>
      </c>
      <c r="E1043">
        <f t="shared" ca="1" si="32"/>
        <v>45</v>
      </c>
      <c r="F1043" s="2">
        <f t="shared" ca="1" si="33"/>
        <v>102.06895322831582</v>
      </c>
    </row>
    <row r="1044" spans="1:6" x14ac:dyDescent="0.3">
      <c r="A1044" t="s">
        <v>1046</v>
      </c>
      <c r="B1044" t="s">
        <v>2095</v>
      </c>
      <c r="C1044" t="s">
        <v>2102</v>
      </c>
      <c r="D1044" t="s">
        <v>2110</v>
      </c>
      <c r="E1044">
        <f t="shared" ca="1" si="32"/>
        <v>121</v>
      </c>
      <c r="F1044" s="2">
        <f t="shared" ca="1" si="33"/>
        <v>290.97250702719094</v>
      </c>
    </row>
    <row r="1045" spans="1:6" x14ac:dyDescent="0.3">
      <c r="A1045" t="s">
        <v>1047</v>
      </c>
      <c r="B1045" t="s">
        <v>2096</v>
      </c>
      <c r="C1045" t="s">
        <v>2103</v>
      </c>
      <c r="D1045" t="s">
        <v>2109</v>
      </c>
      <c r="E1045">
        <f t="shared" ca="1" si="32"/>
        <v>222</v>
      </c>
      <c r="F1045" s="2">
        <f t="shared" ca="1" si="33"/>
        <v>126.0021220673046</v>
      </c>
    </row>
    <row r="1046" spans="1:6" x14ac:dyDescent="0.3">
      <c r="A1046" t="s">
        <v>1048</v>
      </c>
      <c r="B1046" t="s">
        <v>2097</v>
      </c>
      <c r="C1046" t="s">
        <v>2104</v>
      </c>
      <c r="D1046" t="s">
        <v>2110</v>
      </c>
      <c r="E1046">
        <f t="shared" ca="1" si="32"/>
        <v>119</v>
      </c>
      <c r="F1046" s="2">
        <f t="shared" ca="1" si="33"/>
        <v>223.48781789655234</v>
      </c>
    </row>
    <row r="1047" spans="1:6" x14ac:dyDescent="0.3">
      <c r="A1047" t="s">
        <v>1049</v>
      </c>
      <c r="B1047" t="s">
        <v>2098</v>
      </c>
      <c r="C1047" t="s">
        <v>2105</v>
      </c>
      <c r="D1047" t="s">
        <v>2107</v>
      </c>
      <c r="E1047">
        <f t="shared" ca="1" si="32"/>
        <v>125</v>
      </c>
      <c r="F1047" s="2">
        <f t="shared" ca="1" si="33"/>
        <v>107.64950851312561</v>
      </c>
    </row>
    <row r="1048" spans="1:6" x14ac:dyDescent="0.3">
      <c r="A1048" t="s">
        <v>1050</v>
      </c>
      <c r="B1048" t="s">
        <v>2099</v>
      </c>
      <c r="C1048" t="s">
        <v>2106</v>
      </c>
      <c r="D1048" t="s">
        <v>2107</v>
      </c>
      <c r="E1048">
        <f t="shared" ca="1" si="32"/>
        <v>235</v>
      </c>
      <c r="F1048" s="2">
        <f t="shared" ca="1" si="33"/>
        <v>60.504322319681627</v>
      </c>
    </row>
    <row r="1049" spans="1:6" x14ac:dyDescent="0.3">
      <c r="A1049" t="s">
        <v>1051</v>
      </c>
      <c r="B1049" t="s">
        <v>2100</v>
      </c>
      <c r="C1049" t="s">
        <v>2102</v>
      </c>
      <c r="D1049" t="s">
        <v>2108</v>
      </c>
      <c r="E1049">
        <f t="shared" ca="1" si="32"/>
        <v>187</v>
      </c>
      <c r="F1049" s="2">
        <f t="shared" ca="1" si="33"/>
        <v>217.45866328193193</v>
      </c>
    </row>
    <row r="1050" spans="1:6" x14ac:dyDescent="0.3">
      <c r="A1050" t="s">
        <v>1052</v>
      </c>
      <c r="B1050" t="s">
        <v>2101</v>
      </c>
      <c r="C1050" t="s">
        <v>2103</v>
      </c>
      <c r="D1050" t="s">
        <v>2107</v>
      </c>
      <c r="E1050">
        <f t="shared" ca="1" si="32"/>
        <v>44</v>
      </c>
      <c r="F1050" s="2">
        <f t="shared" ca="1" si="33"/>
        <v>187.92492400038654</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D2361-EE9E-4E25-ACE8-53F263711301}">
  <sheetPr>
    <tabColor rgb="FFCC99FF"/>
  </sheetPr>
  <dimension ref="A1:AR1054"/>
  <sheetViews>
    <sheetView workbookViewId="0">
      <selection activeCell="E4" sqref="E4"/>
    </sheetView>
  </sheetViews>
  <sheetFormatPr defaultColWidth="9.77734375" defaultRowHeight="17.25" x14ac:dyDescent="0.3"/>
  <cols>
    <col min="1" max="1" width="11.6640625" bestFit="1" customWidth="1"/>
    <col min="2" max="2" width="24.5546875" bestFit="1" customWidth="1"/>
    <col min="4" max="5" width="24.5546875" bestFit="1" customWidth="1"/>
    <col min="7" max="7" width="11.6640625" bestFit="1" customWidth="1"/>
    <col min="8" max="9" width="24.5546875" bestFit="1" customWidth="1"/>
    <col min="10" max="10" width="24.5546875" customWidth="1"/>
    <col min="11" max="11" width="11.44140625" customWidth="1"/>
    <col min="12" max="12" width="13.5546875" bestFit="1" customWidth="1"/>
    <col min="13" max="14" width="11.44140625" customWidth="1"/>
    <col min="16" max="16" width="13" bestFit="1" customWidth="1"/>
    <col min="17" max="17" width="7" bestFit="1" customWidth="1"/>
    <col min="18" max="18" width="24.5546875" bestFit="1" customWidth="1"/>
    <col min="19" max="19" width="15.21875" bestFit="1" customWidth="1"/>
    <col min="27" max="27" width="11.109375" bestFit="1" customWidth="1"/>
    <col min="31" max="31" width="11.6640625" bestFit="1" customWidth="1"/>
    <col min="32" max="32" width="24.5546875" bestFit="1" customWidth="1"/>
    <col min="33" max="35" width="11.33203125" customWidth="1"/>
    <col min="36" max="36" width="13.6640625" bestFit="1" customWidth="1"/>
    <col min="37" max="38" width="11.33203125" customWidth="1"/>
    <col min="39" max="39" width="11.6640625" bestFit="1" customWidth="1"/>
    <col min="40" max="41" width="24.5546875" bestFit="1" customWidth="1"/>
    <col min="43" max="43" width="11.6640625" bestFit="1" customWidth="1"/>
    <col min="44" max="45" width="24.5546875" bestFit="1" customWidth="1"/>
    <col min="47" max="47" width="11.6640625" bestFit="1" customWidth="1"/>
    <col min="48" max="49" width="24.5546875" bestFit="1" customWidth="1"/>
  </cols>
  <sheetData>
    <row r="1" spans="1:44" x14ac:dyDescent="0.3">
      <c r="A1" s="18" t="s">
        <v>2129</v>
      </c>
      <c r="B1" t="s">
        <v>2128</v>
      </c>
      <c r="D1" t="s">
        <v>2142</v>
      </c>
      <c r="E1" t="s">
        <v>2128</v>
      </c>
      <c r="G1" s="18" t="s">
        <v>2129</v>
      </c>
      <c r="H1" t="s">
        <v>2142</v>
      </c>
      <c r="I1" t="s">
        <v>2128</v>
      </c>
      <c r="L1" t="b">
        <v>1</v>
      </c>
      <c r="M1" t="b">
        <v>1</v>
      </c>
      <c r="N1" t="b">
        <v>1</v>
      </c>
      <c r="AA1">
        <v>1</v>
      </c>
      <c r="AB1">
        <f>COUNT(S:S)</f>
        <v>1049</v>
      </c>
      <c r="AC1">
        <f>MIN(AA1:AB1)</f>
        <v>1</v>
      </c>
      <c r="AE1" s="18" t="s">
        <v>2129</v>
      </c>
      <c r="AF1" t="s">
        <v>2128</v>
      </c>
      <c r="AI1" s="22" t="str">
        <f ca="1">VLOOKUP(1,$AH:$AJ,2,0)</f>
        <v>Category2</v>
      </c>
      <c r="AJ1" s="23">
        <f ca="1">VLOOKUP(1,$AH:$AJ,3,0)</f>
        <v>3063171.0892144321</v>
      </c>
      <c r="AM1" s="18" t="s">
        <v>2129</v>
      </c>
      <c r="AN1" t="s">
        <v>2128</v>
      </c>
      <c r="AQ1" s="18" t="s">
        <v>2129</v>
      </c>
      <c r="AR1" t="s">
        <v>2128</v>
      </c>
    </row>
    <row r="2" spans="1:44" x14ac:dyDescent="0.3">
      <c r="A2" s="19">
        <v>1</v>
      </c>
      <c r="B2" s="17">
        <v>452840.92332054552</v>
      </c>
      <c r="D2" s="17">
        <v>10741714</v>
      </c>
      <c r="E2" s="17">
        <v>13830148.646723632</v>
      </c>
      <c r="F2" s="12"/>
      <c r="G2" s="19" t="s">
        <v>2130</v>
      </c>
      <c r="H2" s="20">
        <v>950904</v>
      </c>
      <c r="I2" s="20">
        <v>1191045.7956220151</v>
      </c>
      <c r="J2" s="17"/>
      <c r="K2" s="17" t="s">
        <v>2146</v>
      </c>
      <c r="L2" s="17" t="s">
        <v>2147</v>
      </c>
      <c r="M2" s="17" t="s">
        <v>2148</v>
      </c>
      <c r="N2" s="17" t="s">
        <v>2145</v>
      </c>
      <c r="AE2" s="19" t="s">
        <v>2102</v>
      </c>
      <c r="AF2" s="17">
        <v>2846276.5325425696</v>
      </c>
      <c r="AH2" cm="1">
        <f t="array" aca="1" ref="AH2:AH6" ca="1">RANK(_xlfn.ANCHORARRAY(AJ2),_xlfn.ANCHORARRAY(AJ2))</f>
        <v>3</v>
      </c>
      <c r="AI2" t="str" cm="1">
        <f t="array" aca="1" ref="AI2:AI6" ca="1">OFFSET($AE$1,1,0,COUNT($AF:$AF))</f>
        <v>Category1</v>
      </c>
      <c r="AJ2" s="21" cm="1">
        <f t="array" aca="1" ref="AJ2:AJ6" ca="1">OFFSET($AE$1,1,1,COUNT($AF:$AF))</f>
        <v>2846276.5325425696</v>
      </c>
      <c r="AM2" s="19" t="s">
        <v>2117</v>
      </c>
      <c r="AN2" s="17">
        <v>2624059.7231879956</v>
      </c>
      <c r="AQ2" s="19" t="s">
        <v>2118</v>
      </c>
      <c r="AR2" s="17">
        <v>3434132.5152455224</v>
      </c>
    </row>
    <row r="3" spans="1:44" x14ac:dyDescent="0.3">
      <c r="A3" s="19">
        <v>2</v>
      </c>
      <c r="B3" s="17">
        <v>462165.88494849397</v>
      </c>
      <c r="G3" s="19" t="s">
        <v>2135</v>
      </c>
      <c r="H3" s="20">
        <v>881719</v>
      </c>
      <c r="I3" s="20">
        <v>1131729.2008420345</v>
      </c>
      <c r="J3" s="17"/>
      <c r="K3" s="17" t="s">
        <v>2130</v>
      </c>
      <c r="L3" s="21">
        <f>IF($L$1=TRUE,VLOOKUP(K3,G:I,3,0),NA())</f>
        <v>1191045.7956220151</v>
      </c>
      <c r="M3" s="21">
        <f>IF($M$1=TRUE,VLOOKUP(K3,G:I,3,0)-VLOOKUP(K3,G:I,2,0),NA())</f>
        <v>240141.79562201514</v>
      </c>
      <c r="N3" s="5">
        <f>IF($N$1=TRUE,M3/L3,"")</f>
        <v>0.20162263827697977</v>
      </c>
      <c r="V3" t="str">
        <f ca="1">VLOOKUP(1,$U:$Y,2,0)</f>
        <v>Product326</v>
      </c>
      <c r="W3" t="str">
        <f ca="1">VLOOKUP(1,$U:$Y,3,0)</f>
        <v>Kg</v>
      </c>
      <c r="X3">
        <f ca="1">VLOOKUP(1,$U:$Y,4,0)</f>
        <v>34033.451180535747</v>
      </c>
      <c r="Y3">
        <f ca="1">VLOOKUP(1,$U:$Y,5,0)</f>
        <v>116</v>
      </c>
      <c r="AE3" s="19" t="s">
        <v>2103</v>
      </c>
      <c r="AF3" s="17">
        <v>3063171.0892144321</v>
      </c>
      <c r="AH3">
        <f ca="1"/>
        <v>1</v>
      </c>
      <c r="AI3" t="str">
        <f ca="1"/>
        <v>Category2</v>
      </c>
      <c r="AJ3" s="21">
        <f ca="1"/>
        <v>3063171.0892144321</v>
      </c>
      <c r="AM3" s="19" t="s">
        <v>2116</v>
      </c>
      <c r="AN3" s="17">
        <v>6845986.2171132155</v>
      </c>
      <c r="AQ3" s="19" t="s">
        <v>2116</v>
      </c>
      <c r="AR3" s="17">
        <v>10396016.131478114</v>
      </c>
    </row>
    <row r="4" spans="1:44" x14ac:dyDescent="0.3">
      <c r="A4" s="19">
        <v>3</v>
      </c>
      <c r="B4" s="17">
        <v>435837.2165901952</v>
      </c>
      <c r="D4" t="s">
        <v>2143</v>
      </c>
      <c r="E4" s="12">
        <f>GETPIVOTDATA("Sum of TOTAL SELLING VALUE",$D$1)</f>
        <v>13830148.646723632</v>
      </c>
      <c r="G4" s="19" t="s">
        <v>2136</v>
      </c>
      <c r="H4" s="20">
        <v>871263</v>
      </c>
      <c r="I4" s="20">
        <v>1095495.5490609133</v>
      </c>
      <c r="J4" s="17"/>
      <c r="K4" s="17" t="s">
        <v>2131</v>
      </c>
      <c r="L4" s="21" t="e">
        <f t="shared" ref="L4:L14" si="0">IF($L$1=TRUE,VLOOKUP(K4,G:I,3,0),NA())</f>
        <v>#N/A</v>
      </c>
      <c r="M4" s="21" t="e">
        <f t="shared" ref="M4:M14" si="1">IF($M$1=TRUE,VLOOKUP(K4,G:I,3,0)-VLOOKUP(K4,G:I,2,0),NA())</f>
        <v>#N/A</v>
      </c>
      <c r="N4" s="5" t="e">
        <f t="shared" ref="N4:N14" si="2">IF($N$1=TRUE,M4/L4,"")</f>
        <v>#N/A</v>
      </c>
      <c r="P4" s="18" t="s">
        <v>1</v>
      </c>
      <c r="Q4" s="18" t="s">
        <v>3</v>
      </c>
      <c r="R4" t="s">
        <v>2128</v>
      </c>
      <c r="S4" t="s">
        <v>2149</v>
      </c>
      <c r="AE4" s="19" t="s">
        <v>2104</v>
      </c>
      <c r="AF4" s="17">
        <v>2742348.427490734</v>
      </c>
      <c r="AH4">
        <f ca="1"/>
        <v>4</v>
      </c>
      <c r="AI4" t="str">
        <f ca="1"/>
        <v>Category3</v>
      </c>
      <c r="AJ4" s="21">
        <f ca="1"/>
        <v>2742348.427490734</v>
      </c>
      <c r="AM4" s="19" t="s">
        <v>2115</v>
      </c>
      <c r="AN4" s="17">
        <v>4360102.706422409</v>
      </c>
      <c r="AQ4" s="19" t="s">
        <v>2121</v>
      </c>
      <c r="AR4" s="17"/>
    </row>
    <row r="5" spans="1:44" x14ac:dyDescent="0.3">
      <c r="A5" s="19">
        <v>4</v>
      </c>
      <c r="B5" s="17">
        <v>466610.33007255133</v>
      </c>
      <c r="D5" t="s">
        <v>2144</v>
      </c>
      <c r="E5" s="12">
        <f>GETPIVOTDATA("Sum of TOTAL SELLING VALUE",$D$1)-GETPIVOTDATA("Sum of TOTAL BUYING VALUE",$D$1)</f>
        <v>3088434.6467236318</v>
      </c>
      <c r="G5" s="19" t="s">
        <v>2137</v>
      </c>
      <c r="H5" s="20">
        <v>925899</v>
      </c>
      <c r="I5" s="20">
        <v>1212725.4572532303</v>
      </c>
      <c r="J5" s="17"/>
      <c r="K5" s="17" t="s">
        <v>2132</v>
      </c>
      <c r="L5" s="21" t="e">
        <f t="shared" si="0"/>
        <v>#N/A</v>
      </c>
      <c r="M5" s="21" t="e">
        <f t="shared" si="1"/>
        <v>#N/A</v>
      </c>
      <c r="N5" s="5" t="e">
        <f t="shared" si="2"/>
        <v>#N/A</v>
      </c>
      <c r="P5" t="s">
        <v>1053</v>
      </c>
      <c r="Q5" t="s">
        <v>2107</v>
      </c>
      <c r="R5" s="17">
        <v>31373.292333094174</v>
      </c>
      <c r="S5" s="17">
        <v>105</v>
      </c>
      <c r="U5" cm="1">
        <f t="array" aca="1" ref="U5:U1053" ca="1">RANK(_xlfn.ANCHORARRAY(X5),_xlfn.ANCHORARRAY(X5))</f>
        <v>2</v>
      </c>
      <c r="V5" t="str" cm="1">
        <f t="array" aca="1" ref="V5:V1053" ca="1">OFFSET($P$4,1,0,COUNT($R:$R))</f>
        <v>Product1</v>
      </c>
      <c r="W5" t="str" cm="1">
        <f t="array" aca="1" ref="W5:W1053" ca="1">OFFSET($Q$4,1,0,COUNT($R:$R))</f>
        <v>Kg</v>
      </c>
      <c r="X5" cm="1">
        <f t="array" aca="1" ref="X5:X1053" ca="1">OFFSET($R$4,1,0,COUNT($R:$R))</f>
        <v>31373.292333094174</v>
      </c>
      <c r="Y5" cm="1">
        <f t="array" aca="1" ref="Y5:Y1053" ca="1">OFFSET($S$4,1,0,COUNT($R:$R))</f>
        <v>105</v>
      </c>
      <c r="AA5" t="str" cm="1">
        <f t="array" aca="1" ref="AA5:AA14" ca="1">OFFSET($P$4,$AC$1,0,10)</f>
        <v>Product1</v>
      </c>
      <c r="AB5" cm="1">
        <f t="array" aca="1" ref="AB5:AB14" ca="1">OFFSET($P$4,$AC$1,2,10)</f>
        <v>31373.292333094174</v>
      </c>
      <c r="AE5" s="19" t="s">
        <v>2105</v>
      </c>
      <c r="AF5" s="17">
        <v>2882259.6720781024</v>
      </c>
      <c r="AH5">
        <f ca="1"/>
        <v>2</v>
      </c>
      <c r="AI5" t="str">
        <f ca="1"/>
        <v>Category4</v>
      </c>
      <c r="AJ5" s="21">
        <f ca="1"/>
        <v>2882259.6720781024</v>
      </c>
      <c r="AM5" s="19" t="s">
        <v>2121</v>
      </c>
      <c r="AN5" s="17"/>
    </row>
    <row r="6" spans="1:44" x14ac:dyDescent="0.3">
      <c r="A6" s="19">
        <v>5</v>
      </c>
      <c r="B6" s="17">
        <v>464535.36390204506</v>
      </c>
      <c r="D6" t="s">
        <v>2145</v>
      </c>
      <c r="E6" s="5">
        <f>E5/GETPIVOTDATA("Sum of TOTAL BUYING VALUE",$D$1)</f>
        <v>0.28751786230052595</v>
      </c>
      <c r="G6" s="19" t="s">
        <v>2138</v>
      </c>
      <c r="H6" s="20">
        <v>909915</v>
      </c>
      <c r="I6" s="20">
        <v>1167522.3423376631</v>
      </c>
      <c r="J6" s="17"/>
      <c r="K6" s="17" t="s">
        <v>2133</v>
      </c>
      <c r="L6" s="21" t="e">
        <f t="shared" si="0"/>
        <v>#N/A</v>
      </c>
      <c r="M6" s="21" t="e">
        <f t="shared" si="1"/>
        <v>#N/A</v>
      </c>
      <c r="N6" s="5" t="e">
        <f t="shared" si="2"/>
        <v>#N/A</v>
      </c>
      <c r="P6" t="s">
        <v>1062</v>
      </c>
      <c r="Q6" t="s">
        <v>2109</v>
      </c>
      <c r="R6" s="17">
        <v>3758.0495000993442</v>
      </c>
      <c r="S6" s="17">
        <v>61</v>
      </c>
      <c r="U6">
        <f ca="1"/>
        <v>965</v>
      </c>
      <c r="V6" t="str">
        <f ca="1"/>
        <v>Product10</v>
      </c>
      <c r="W6" t="str">
        <f ca="1"/>
        <v>Ft</v>
      </c>
      <c r="X6">
        <f ca="1"/>
        <v>3758.0495000993442</v>
      </c>
      <c r="Y6">
        <f ca="1"/>
        <v>61</v>
      </c>
      <c r="AA6" t="str">
        <f ca="1"/>
        <v>Product10</v>
      </c>
      <c r="AB6">
        <f ca="1"/>
        <v>3758.0495000993442</v>
      </c>
      <c r="AE6" s="19" t="s">
        <v>2106</v>
      </c>
      <c r="AF6" s="17">
        <v>2296092.9253977705</v>
      </c>
      <c r="AH6">
        <f ca="1"/>
        <v>5</v>
      </c>
      <c r="AI6" t="str">
        <f ca="1"/>
        <v>Category5</v>
      </c>
      <c r="AJ6" s="21">
        <f ca="1"/>
        <v>2296092.9253977705</v>
      </c>
    </row>
    <row r="7" spans="1:44" x14ac:dyDescent="0.3">
      <c r="A7" s="19">
        <v>6</v>
      </c>
      <c r="B7" s="17">
        <v>464964.67436706572</v>
      </c>
      <c r="G7" s="19" t="s">
        <v>2139</v>
      </c>
      <c r="H7" s="20">
        <v>868638</v>
      </c>
      <c r="I7" s="20">
        <v>1126879.1988396472</v>
      </c>
      <c r="J7" s="17"/>
      <c r="K7" s="17" t="s">
        <v>2134</v>
      </c>
      <c r="L7" s="21" t="e">
        <f t="shared" si="0"/>
        <v>#N/A</v>
      </c>
      <c r="M7" s="21" t="e">
        <f t="shared" si="1"/>
        <v>#N/A</v>
      </c>
      <c r="N7" s="5" t="e">
        <f t="shared" si="2"/>
        <v>#N/A</v>
      </c>
      <c r="P7" t="s">
        <v>1152</v>
      </c>
      <c r="Q7" t="s">
        <v>2107</v>
      </c>
      <c r="R7" s="17">
        <v>9657.6661713488429</v>
      </c>
      <c r="S7" s="17">
        <v>74</v>
      </c>
      <c r="U7">
        <f ca="1"/>
        <v>672</v>
      </c>
      <c r="V7" t="str">
        <f ca="1"/>
        <v>Product100</v>
      </c>
      <c r="W7" t="str">
        <f ca="1"/>
        <v>Kg</v>
      </c>
      <c r="X7">
        <f ca="1"/>
        <v>9657.6661713488429</v>
      </c>
      <c r="Y7">
        <f ca="1"/>
        <v>74</v>
      </c>
      <c r="AA7" t="str">
        <f ca="1"/>
        <v>Product100</v>
      </c>
      <c r="AB7">
        <f ca="1"/>
        <v>9657.6661713488429</v>
      </c>
      <c r="AE7" s="19" t="s">
        <v>2121</v>
      </c>
      <c r="AF7" s="17"/>
    </row>
    <row r="8" spans="1:44" x14ac:dyDescent="0.3">
      <c r="A8" s="19">
        <v>7</v>
      </c>
      <c r="B8" s="17">
        <v>486208.01742937771</v>
      </c>
      <c r="G8" s="19" t="s">
        <v>2140</v>
      </c>
      <c r="H8" s="20">
        <v>895474</v>
      </c>
      <c r="I8" s="20">
        <v>1175995.8385604951</v>
      </c>
      <c r="J8" s="17"/>
      <c r="K8" s="17" t="s">
        <v>2135</v>
      </c>
      <c r="L8" s="21">
        <f t="shared" si="0"/>
        <v>1131729.2008420345</v>
      </c>
      <c r="M8" s="21">
        <f t="shared" si="1"/>
        <v>250010.20084203454</v>
      </c>
      <c r="N8" s="5">
        <f t="shared" si="2"/>
        <v>0.22090991436469146</v>
      </c>
      <c r="P8" t="s">
        <v>2052</v>
      </c>
      <c r="Q8" t="s">
        <v>2109</v>
      </c>
      <c r="R8" s="17">
        <v>17051.429116099716</v>
      </c>
      <c r="S8" s="17">
        <v>67</v>
      </c>
      <c r="U8">
        <f ca="1"/>
        <v>311</v>
      </c>
      <c r="V8" t="str">
        <f ca="1"/>
        <v>Product1000</v>
      </c>
      <c r="W8" t="str">
        <f ca="1"/>
        <v>Ft</v>
      </c>
      <c r="X8">
        <f ca="1"/>
        <v>17051.429116099716</v>
      </c>
      <c r="Y8">
        <f ca="1"/>
        <v>67</v>
      </c>
      <c r="AA8" t="str">
        <f ca="1"/>
        <v>Product1000</v>
      </c>
      <c r="AB8">
        <f ca="1"/>
        <v>17051.429116099716</v>
      </c>
    </row>
    <row r="9" spans="1:44" x14ac:dyDescent="0.3">
      <c r="A9" s="19">
        <v>8</v>
      </c>
      <c r="B9" s="17">
        <v>444010.13257393683</v>
      </c>
      <c r="G9" s="19" t="s">
        <v>2141</v>
      </c>
      <c r="H9" s="20">
        <v>899134</v>
      </c>
      <c r="I9" s="20">
        <v>1148797.2167590538</v>
      </c>
      <c r="J9" s="17"/>
      <c r="K9" s="17" t="s">
        <v>2136</v>
      </c>
      <c r="L9" s="21">
        <f t="shared" si="0"/>
        <v>1095495.5490609133</v>
      </c>
      <c r="M9" s="21">
        <f t="shared" si="1"/>
        <v>224232.54906091327</v>
      </c>
      <c r="N9" s="5">
        <f t="shared" si="2"/>
        <v>0.20468595171667392</v>
      </c>
      <c r="P9" t="s">
        <v>2053</v>
      </c>
      <c r="Q9" t="s">
        <v>2110</v>
      </c>
      <c r="R9" s="17">
        <v>14944.354606893025</v>
      </c>
      <c r="S9" s="17">
        <v>82</v>
      </c>
      <c r="U9">
        <f ca="1"/>
        <v>430</v>
      </c>
      <c r="V9" t="str">
        <f ca="1"/>
        <v>Product1001</v>
      </c>
      <c r="W9" t="str">
        <f ca="1"/>
        <v>No</v>
      </c>
      <c r="X9">
        <f ca="1"/>
        <v>14944.354606893025</v>
      </c>
      <c r="Y9">
        <f ca="1"/>
        <v>82</v>
      </c>
      <c r="AA9" t="str">
        <f ca="1"/>
        <v>Product1001</v>
      </c>
      <c r="AB9">
        <f ca="1"/>
        <v>14944.354606893025</v>
      </c>
    </row>
    <row r="10" spans="1:44" x14ac:dyDescent="0.3">
      <c r="A10" s="19">
        <v>9</v>
      </c>
      <c r="B10" s="17">
        <v>442776.66596493596</v>
      </c>
      <c r="G10" s="19" t="s">
        <v>2121</v>
      </c>
      <c r="H10" s="20"/>
      <c r="I10" s="20"/>
      <c r="J10" s="17"/>
      <c r="K10" s="17" t="s">
        <v>2137</v>
      </c>
      <c r="L10" s="21">
        <f t="shared" si="0"/>
        <v>1212725.4572532303</v>
      </c>
      <c r="M10" s="21">
        <f t="shared" si="1"/>
        <v>286826.45725323027</v>
      </c>
      <c r="N10" s="5">
        <f t="shared" si="2"/>
        <v>0.23651392451419265</v>
      </c>
      <c r="P10" t="s">
        <v>2054</v>
      </c>
      <c r="Q10" t="s">
        <v>2107</v>
      </c>
      <c r="R10" s="17">
        <v>13892.149026595871</v>
      </c>
      <c r="S10" s="17">
        <v>78</v>
      </c>
      <c r="U10">
        <f ca="1"/>
        <v>470</v>
      </c>
      <c r="V10" t="str">
        <f ca="1"/>
        <v>Product1002</v>
      </c>
      <c r="W10" t="str">
        <f ca="1"/>
        <v>Kg</v>
      </c>
      <c r="X10">
        <f ca="1"/>
        <v>13892.149026595871</v>
      </c>
      <c r="Y10">
        <f ca="1"/>
        <v>78</v>
      </c>
      <c r="AA10" t="str">
        <f ca="1"/>
        <v>Product1002</v>
      </c>
      <c r="AB10">
        <f ca="1"/>
        <v>13892.149026595871</v>
      </c>
    </row>
    <row r="11" spans="1:44" x14ac:dyDescent="0.3">
      <c r="A11" s="19">
        <v>10</v>
      </c>
      <c r="B11" s="17">
        <v>437149.73030986357</v>
      </c>
      <c r="J11" s="17"/>
      <c r="K11" s="17" t="s">
        <v>2138</v>
      </c>
      <c r="L11" s="21">
        <f t="shared" si="0"/>
        <v>1167522.3423376631</v>
      </c>
      <c r="M11" s="21">
        <f t="shared" si="1"/>
        <v>257607.34233766305</v>
      </c>
      <c r="N11" s="5">
        <f t="shared" si="2"/>
        <v>0.22064446477475594</v>
      </c>
      <c r="P11" t="s">
        <v>2055</v>
      </c>
      <c r="Q11" t="s">
        <v>2107</v>
      </c>
      <c r="R11" s="17">
        <v>23732.316107778472</v>
      </c>
      <c r="S11" s="17">
        <v>86</v>
      </c>
      <c r="U11">
        <f ca="1"/>
        <v>81</v>
      </c>
      <c r="V11" t="str">
        <f ca="1"/>
        <v>Product1003</v>
      </c>
      <c r="W11" t="str">
        <f ca="1"/>
        <v>Kg</v>
      </c>
      <c r="X11">
        <f ca="1"/>
        <v>23732.316107778472</v>
      </c>
      <c r="Y11">
        <f ca="1"/>
        <v>86</v>
      </c>
      <c r="AA11" t="str">
        <f ca="1"/>
        <v>Product1003</v>
      </c>
      <c r="AB11">
        <f ca="1"/>
        <v>23732.316107778472</v>
      </c>
    </row>
    <row r="12" spans="1:44" x14ac:dyDescent="0.3">
      <c r="A12" s="19">
        <v>11</v>
      </c>
      <c r="B12" s="17">
        <v>427119.76450448018</v>
      </c>
      <c r="J12" s="17"/>
      <c r="K12" s="17" t="s">
        <v>2139</v>
      </c>
      <c r="L12" s="21">
        <f t="shared" si="0"/>
        <v>1126879.1988396472</v>
      </c>
      <c r="M12" s="21">
        <f t="shared" si="1"/>
        <v>258241.19883964723</v>
      </c>
      <c r="N12" s="5">
        <f t="shared" si="2"/>
        <v>0.22916493543013253</v>
      </c>
      <c r="P12" t="s">
        <v>2056</v>
      </c>
      <c r="Q12" t="s">
        <v>2108</v>
      </c>
      <c r="R12" s="17">
        <v>17953.587030531602</v>
      </c>
      <c r="S12" s="17">
        <v>68</v>
      </c>
      <c r="U12">
        <f ca="1"/>
        <v>279</v>
      </c>
      <c r="V12" t="str">
        <f ca="1"/>
        <v>Product1004</v>
      </c>
      <c r="W12" t="str">
        <f ca="1"/>
        <v>Lt</v>
      </c>
      <c r="X12">
        <f ca="1"/>
        <v>17953.587030531602</v>
      </c>
      <c r="Y12">
        <f ca="1"/>
        <v>68</v>
      </c>
      <c r="AA12" t="str">
        <f ca="1"/>
        <v>Product1004</v>
      </c>
      <c r="AB12">
        <f ca="1"/>
        <v>17953.587030531602</v>
      </c>
    </row>
    <row r="13" spans="1:44" x14ac:dyDescent="0.3">
      <c r="A13" s="19">
        <v>12</v>
      </c>
      <c r="B13" s="17">
        <v>463854.45924508374</v>
      </c>
      <c r="J13" s="17"/>
      <c r="K13" s="17" t="s">
        <v>2140</v>
      </c>
      <c r="L13" s="21">
        <f t="shared" si="0"/>
        <v>1175995.8385604951</v>
      </c>
      <c r="M13" s="21">
        <f t="shared" si="1"/>
        <v>280521.83856049506</v>
      </c>
      <c r="N13" s="5">
        <f t="shared" si="2"/>
        <v>0.23853982247409508</v>
      </c>
      <c r="P13" t="s">
        <v>2057</v>
      </c>
      <c r="Q13" t="s">
        <v>2107</v>
      </c>
      <c r="R13" s="17">
        <v>18137.446430224947</v>
      </c>
      <c r="S13" s="17">
        <v>76</v>
      </c>
      <c r="U13">
        <f ca="1"/>
        <v>270</v>
      </c>
      <c r="V13" t="str">
        <f ca="1"/>
        <v>Product1005</v>
      </c>
      <c r="W13" t="str">
        <f ca="1"/>
        <v>Kg</v>
      </c>
      <c r="X13">
        <f ca="1"/>
        <v>18137.446430224947</v>
      </c>
      <c r="Y13">
        <f ca="1"/>
        <v>76</v>
      </c>
      <c r="AA13" t="str">
        <f ca="1"/>
        <v>Product1005</v>
      </c>
      <c r="AB13">
        <f ca="1"/>
        <v>18137.446430224947</v>
      </c>
    </row>
    <row r="14" spans="1:44" x14ac:dyDescent="0.3">
      <c r="A14" s="19">
        <v>13</v>
      </c>
      <c r="B14" s="17">
        <v>469524.33257226646</v>
      </c>
      <c r="J14" s="17"/>
      <c r="K14" s="17" t="s">
        <v>2141</v>
      </c>
      <c r="L14" s="21">
        <f t="shared" si="0"/>
        <v>1148797.2167590538</v>
      </c>
      <c r="M14" s="21">
        <f t="shared" si="1"/>
        <v>249663.21675905376</v>
      </c>
      <c r="N14" s="5">
        <f t="shared" si="2"/>
        <v>0.21732575002522625</v>
      </c>
      <c r="P14" t="s">
        <v>2058</v>
      </c>
      <c r="Q14" t="s">
        <v>2108</v>
      </c>
      <c r="R14" s="17">
        <v>13573.628904885807</v>
      </c>
      <c r="S14" s="17">
        <v>82</v>
      </c>
      <c r="U14">
        <f ca="1"/>
        <v>482</v>
      </c>
      <c r="V14" t="str">
        <f ca="1"/>
        <v>Product1006</v>
      </c>
      <c r="W14" t="str">
        <f ca="1"/>
        <v>Lt</v>
      </c>
      <c r="X14">
        <f ca="1"/>
        <v>13573.628904885807</v>
      </c>
      <c r="Y14">
        <f ca="1"/>
        <v>82</v>
      </c>
      <c r="AA14" t="str">
        <f ca="1"/>
        <v>Product1006</v>
      </c>
      <c r="AB14">
        <f ca="1"/>
        <v>13573.628904885807</v>
      </c>
    </row>
    <row r="15" spans="1:44" x14ac:dyDescent="0.3">
      <c r="A15" s="19">
        <v>14</v>
      </c>
      <c r="B15" s="17">
        <v>441483.2296336742</v>
      </c>
      <c r="P15" t="s">
        <v>2059</v>
      </c>
      <c r="Q15" t="s">
        <v>2109</v>
      </c>
      <c r="R15" s="17">
        <v>16403.760136127621</v>
      </c>
      <c r="S15" s="17">
        <v>83</v>
      </c>
      <c r="U15">
        <f ca="1"/>
        <v>343</v>
      </c>
      <c r="V15" t="str">
        <f ca="1"/>
        <v>Product1007</v>
      </c>
      <c r="W15" t="str">
        <f ca="1"/>
        <v>Ft</v>
      </c>
      <c r="X15">
        <f ca="1"/>
        <v>16403.760136127621</v>
      </c>
      <c r="Y15">
        <f ca="1"/>
        <v>83</v>
      </c>
    </row>
    <row r="16" spans="1:44" x14ac:dyDescent="0.3">
      <c r="A16" s="19">
        <v>15</v>
      </c>
      <c r="B16" s="17">
        <v>439935.45867643162</v>
      </c>
      <c r="P16" t="s">
        <v>2060</v>
      </c>
      <c r="Q16" t="s">
        <v>2107</v>
      </c>
      <c r="R16" s="17">
        <v>21270.048750464863</v>
      </c>
      <c r="S16" s="17">
        <v>92</v>
      </c>
      <c r="U16">
        <f ca="1"/>
        <v>147</v>
      </c>
      <c r="V16" t="str">
        <f ca="1"/>
        <v>Product1008</v>
      </c>
      <c r="W16" t="str">
        <f ca="1"/>
        <v>Kg</v>
      </c>
      <c r="X16">
        <f ca="1"/>
        <v>21270.048750464863</v>
      </c>
      <c r="Y16">
        <f ca="1"/>
        <v>92</v>
      </c>
    </row>
    <row r="17" spans="1:25" x14ac:dyDescent="0.3">
      <c r="A17" s="19">
        <v>16</v>
      </c>
      <c r="B17" s="17">
        <v>449320.48394354101</v>
      </c>
      <c r="P17" t="s">
        <v>2061</v>
      </c>
      <c r="Q17" t="s">
        <v>2110</v>
      </c>
      <c r="R17" s="17">
        <v>17301.767993263358</v>
      </c>
      <c r="S17" s="17">
        <v>108</v>
      </c>
      <c r="U17">
        <f ca="1"/>
        <v>302</v>
      </c>
      <c r="V17" t="str">
        <f ca="1"/>
        <v>Product1009</v>
      </c>
      <c r="W17" t="str">
        <f ca="1"/>
        <v>No</v>
      </c>
      <c r="X17">
        <f ca="1"/>
        <v>17301.767993263358</v>
      </c>
      <c r="Y17">
        <f ca="1"/>
        <v>108</v>
      </c>
    </row>
    <row r="18" spans="1:25" x14ac:dyDescent="0.3">
      <c r="A18" s="19">
        <v>17</v>
      </c>
      <c r="B18" s="17">
        <v>443733.21731328027</v>
      </c>
      <c r="P18" t="s">
        <v>1153</v>
      </c>
      <c r="Q18" t="s">
        <v>2107</v>
      </c>
      <c r="R18" s="17">
        <v>3808.9740764639382</v>
      </c>
      <c r="S18" s="17">
        <v>113</v>
      </c>
      <c r="U18">
        <f ca="1"/>
        <v>962</v>
      </c>
      <c r="V18" t="str">
        <f ca="1"/>
        <v>Product101</v>
      </c>
      <c r="W18" t="str">
        <f ca="1"/>
        <v>Kg</v>
      </c>
      <c r="X18">
        <f ca="1"/>
        <v>3808.9740764639382</v>
      </c>
      <c r="Y18">
        <f ca="1"/>
        <v>113</v>
      </c>
    </row>
    <row r="19" spans="1:25" x14ac:dyDescent="0.3">
      <c r="A19" s="19">
        <v>18</v>
      </c>
      <c r="B19" s="17">
        <v>439095.17763657111</v>
      </c>
      <c r="P19" t="s">
        <v>2062</v>
      </c>
      <c r="Q19" t="s">
        <v>2110</v>
      </c>
      <c r="R19" s="17">
        <v>3691.2955582909794</v>
      </c>
      <c r="S19" s="17">
        <v>77</v>
      </c>
      <c r="U19">
        <f ca="1"/>
        <v>968</v>
      </c>
      <c r="V19" t="str">
        <f ca="1"/>
        <v>Product1010</v>
      </c>
      <c r="W19" t="str">
        <f ca="1"/>
        <v>No</v>
      </c>
      <c r="X19">
        <f ca="1"/>
        <v>3691.2955582909794</v>
      </c>
      <c r="Y19">
        <f ca="1"/>
        <v>77</v>
      </c>
    </row>
    <row r="20" spans="1:25" x14ac:dyDescent="0.3">
      <c r="A20" s="19">
        <v>19</v>
      </c>
      <c r="B20" s="17">
        <v>455498.78722009168</v>
      </c>
      <c r="P20" t="s">
        <v>2063</v>
      </c>
      <c r="Q20" t="s">
        <v>2109</v>
      </c>
      <c r="R20" s="17">
        <v>15127.66366655447</v>
      </c>
      <c r="S20" s="17">
        <v>75</v>
      </c>
      <c r="U20">
        <f ca="1"/>
        <v>419</v>
      </c>
      <c r="V20" t="str">
        <f ca="1"/>
        <v>Product1011</v>
      </c>
      <c r="W20" t="str">
        <f ca="1"/>
        <v>Ft</v>
      </c>
      <c r="X20">
        <f ca="1"/>
        <v>15127.66366655447</v>
      </c>
      <c r="Y20">
        <f ca="1"/>
        <v>75</v>
      </c>
    </row>
    <row r="21" spans="1:25" x14ac:dyDescent="0.3">
      <c r="A21" s="19">
        <v>20</v>
      </c>
      <c r="B21" s="17">
        <v>444441.87346832652</v>
      </c>
      <c r="P21" t="s">
        <v>2064</v>
      </c>
      <c r="Q21" t="s">
        <v>2110</v>
      </c>
      <c r="R21" s="17">
        <v>9239.3611969413032</v>
      </c>
      <c r="S21" s="17">
        <v>79</v>
      </c>
      <c r="U21">
        <f ca="1"/>
        <v>699</v>
      </c>
      <c r="V21" t="str">
        <f ca="1"/>
        <v>Product1012</v>
      </c>
      <c r="W21" t="str">
        <f ca="1"/>
        <v>No</v>
      </c>
      <c r="X21">
        <f ca="1"/>
        <v>9239.3611969413032</v>
      </c>
      <c r="Y21">
        <f ca="1"/>
        <v>79</v>
      </c>
    </row>
    <row r="22" spans="1:25" x14ac:dyDescent="0.3">
      <c r="A22" s="19">
        <v>21</v>
      </c>
      <c r="B22" s="17">
        <v>476503.75360502407</v>
      </c>
      <c r="P22" t="s">
        <v>2065</v>
      </c>
      <c r="Q22" t="s">
        <v>2107</v>
      </c>
      <c r="R22" s="17">
        <v>11424.165064141378</v>
      </c>
      <c r="S22" s="17">
        <v>83</v>
      </c>
      <c r="U22">
        <f ca="1"/>
        <v>591</v>
      </c>
      <c r="V22" t="str">
        <f ca="1"/>
        <v>Product1013</v>
      </c>
      <c r="W22" t="str">
        <f ca="1"/>
        <v>Kg</v>
      </c>
      <c r="X22">
        <f ca="1"/>
        <v>11424.165064141378</v>
      </c>
      <c r="Y22">
        <f ca="1"/>
        <v>83</v>
      </c>
    </row>
    <row r="23" spans="1:25" x14ac:dyDescent="0.3">
      <c r="A23" s="19">
        <v>22</v>
      </c>
      <c r="B23" s="17">
        <v>466314.1659768871</v>
      </c>
      <c r="P23" t="s">
        <v>2066</v>
      </c>
      <c r="Q23" t="s">
        <v>2107</v>
      </c>
      <c r="R23" s="17">
        <v>9774.0916699857244</v>
      </c>
      <c r="S23" s="17">
        <v>94</v>
      </c>
      <c r="U23">
        <f ca="1"/>
        <v>669</v>
      </c>
      <c r="V23" t="str">
        <f ca="1"/>
        <v>Product1014</v>
      </c>
      <c r="W23" t="str">
        <f ca="1"/>
        <v>Kg</v>
      </c>
      <c r="X23">
        <f ca="1"/>
        <v>9774.0916699857244</v>
      </c>
      <c r="Y23">
        <f ca="1"/>
        <v>94</v>
      </c>
    </row>
    <row r="24" spans="1:25" x14ac:dyDescent="0.3">
      <c r="A24" s="19">
        <v>23</v>
      </c>
      <c r="B24" s="17">
        <v>470716.56128391973</v>
      </c>
      <c r="P24" t="s">
        <v>2067</v>
      </c>
      <c r="Q24" t="s">
        <v>2108</v>
      </c>
      <c r="R24" s="17">
        <v>12827.823407779342</v>
      </c>
      <c r="S24" s="17">
        <v>90</v>
      </c>
      <c r="U24">
        <f ca="1"/>
        <v>521</v>
      </c>
      <c r="V24" t="str">
        <f ca="1"/>
        <v>Product1015</v>
      </c>
      <c r="W24" t="str">
        <f ca="1"/>
        <v>Lt</v>
      </c>
      <c r="X24">
        <f ca="1"/>
        <v>12827.823407779342</v>
      </c>
      <c r="Y24">
        <f ca="1"/>
        <v>90</v>
      </c>
    </row>
    <row r="25" spans="1:25" x14ac:dyDescent="0.3">
      <c r="A25" s="19">
        <v>24</v>
      </c>
      <c r="B25" s="17">
        <v>467117.07001227263</v>
      </c>
      <c r="P25" t="s">
        <v>2068</v>
      </c>
      <c r="Q25" t="s">
        <v>2107</v>
      </c>
      <c r="R25" s="17">
        <v>28600.311763995469</v>
      </c>
      <c r="S25" s="17">
        <v>99</v>
      </c>
      <c r="U25">
        <f ca="1"/>
        <v>15</v>
      </c>
      <c r="V25" t="str">
        <f ca="1"/>
        <v>Product1016</v>
      </c>
      <c r="W25" t="str">
        <f ca="1"/>
        <v>Kg</v>
      </c>
      <c r="X25">
        <f ca="1"/>
        <v>28600.311763995469</v>
      </c>
      <c r="Y25">
        <f ca="1"/>
        <v>99</v>
      </c>
    </row>
    <row r="26" spans="1:25" x14ac:dyDescent="0.3">
      <c r="A26" s="19">
        <v>25</v>
      </c>
      <c r="B26" s="17">
        <v>453892.63608839375</v>
      </c>
      <c r="P26" t="s">
        <v>2069</v>
      </c>
      <c r="Q26" t="s">
        <v>2108</v>
      </c>
      <c r="R26" s="17">
        <v>15030.560811439278</v>
      </c>
      <c r="S26" s="17">
        <v>67</v>
      </c>
      <c r="U26">
        <f ca="1"/>
        <v>425</v>
      </c>
      <c r="V26" t="str">
        <f ca="1"/>
        <v>Product1017</v>
      </c>
      <c r="W26" t="str">
        <f ca="1"/>
        <v>Lt</v>
      </c>
      <c r="X26">
        <f ca="1"/>
        <v>15030.560811439278</v>
      </c>
      <c r="Y26">
        <f ca="1"/>
        <v>67</v>
      </c>
    </row>
    <row r="27" spans="1:25" x14ac:dyDescent="0.3">
      <c r="A27" s="19">
        <v>26</v>
      </c>
      <c r="B27" s="17">
        <v>448043.16679602215</v>
      </c>
      <c r="P27" t="s">
        <v>2070</v>
      </c>
      <c r="Q27" t="s">
        <v>2109</v>
      </c>
      <c r="R27" s="17">
        <v>23184.580783184116</v>
      </c>
      <c r="S27" s="17">
        <v>93</v>
      </c>
      <c r="U27">
        <f ca="1"/>
        <v>94</v>
      </c>
      <c r="V27" t="str">
        <f ca="1"/>
        <v>Product1018</v>
      </c>
      <c r="W27" t="str">
        <f ca="1"/>
        <v>Ft</v>
      </c>
      <c r="X27">
        <f ca="1"/>
        <v>23184.580783184116</v>
      </c>
      <c r="Y27">
        <f ca="1"/>
        <v>93</v>
      </c>
    </row>
    <row r="28" spans="1:25" x14ac:dyDescent="0.3">
      <c r="A28" s="19">
        <v>27</v>
      </c>
      <c r="B28" s="17">
        <v>457719.82463075372</v>
      </c>
      <c r="P28" t="s">
        <v>2071</v>
      </c>
      <c r="Q28" t="s">
        <v>2107</v>
      </c>
      <c r="R28" s="17">
        <v>4441.7448024274599</v>
      </c>
      <c r="S28" s="17">
        <v>66</v>
      </c>
      <c r="U28">
        <f ca="1"/>
        <v>930</v>
      </c>
      <c r="V28" t="str">
        <f ca="1"/>
        <v>Product1019</v>
      </c>
      <c r="W28" t="str">
        <f ca="1"/>
        <v>Kg</v>
      </c>
      <c r="X28">
        <f ca="1"/>
        <v>4441.7448024274599</v>
      </c>
      <c r="Y28">
        <f ca="1"/>
        <v>66</v>
      </c>
    </row>
    <row r="29" spans="1:25" x14ac:dyDescent="0.3">
      <c r="A29" s="19">
        <v>28</v>
      </c>
      <c r="B29" s="17">
        <v>462222.60763279389</v>
      </c>
      <c r="P29" t="s">
        <v>1154</v>
      </c>
      <c r="Q29" t="s">
        <v>2108</v>
      </c>
      <c r="R29" s="17">
        <v>10620.442942433494</v>
      </c>
      <c r="S29" s="17">
        <v>83</v>
      </c>
      <c r="U29">
        <f ca="1"/>
        <v>631</v>
      </c>
      <c r="V29" t="str">
        <f ca="1"/>
        <v>Product102</v>
      </c>
      <c r="W29" t="str">
        <f ca="1"/>
        <v>Lt</v>
      </c>
      <c r="X29">
        <f ca="1"/>
        <v>10620.442942433494</v>
      </c>
      <c r="Y29">
        <f ca="1"/>
        <v>83</v>
      </c>
    </row>
    <row r="30" spans="1:25" x14ac:dyDescent="0.3">
      <c r="A30" s="19">
        <v>29</v>
      </c>
      <c r="B30" s="17">
        <v>433458.67092126032</v>
      </c>
      <c r="P30" t="s">
        <v>2072</v>
      </c>
      <c r="Q30" t="s">
        <v>2110</v>
      </c>
      <c r="R30" s="17">
        <v>5417.7757702912313</v>
      </c>
      <c r="S30" s="17">
        <v>82</v>
      </c>
      <c r="U30">
        <f ca="1"/>
        <v>880</v>
      </c>
      <c r="V30" t="str">
        <f ca="1"/>
        <v>Product1020</v>
      </c>
      <c r="W30" t="str">
        <f ca="1"/>
        <v>No</v>
      </c>
      <c r="X30">
        <f ca="1"/>
        <v>5417.7757702912313</v>
      </c>
      <c r="Y30">
        <f ca="1"/>
        <v>82</v>
      </c>
    </row>
    <row r="31" spans="1:25" x14ac:dyDescent="0.3">
      <c r="A31" s="19">
        <v>30</v>
      </c>
      <c r="B31" s="17">
        <v>401546.19980976597</v>
      </c>
      <c r="P31" t="s">
        <v>2073</v>
      </c>
      <c r="Q31" t="s">
        <v>2110</v>
      </c>
      <c r="R31" s="17">
        <v>9550.0040886059342</v>
      </c>
      <c r="S31" s="17">
        <v>55</v>
      </c>
      <c r="U31">
        <f ca="1"/>
        <v>681</v>
      </c>
      <c r="V31" t="str">
        <f ca="1"/>
        <v>Product1021</v>
      </c>
      <c r="W31" t="str">
        <f ca="1"/>
        <v>No</v>
      </c>
      <c r="X31">
        <f ca="1"/>
        <v>9550.0040886059342</v>
      </c>
      <c r="Y31">
        <f ca="1"/>
        <v>55</v>
      </c>
    </row>
    <row r="32" spans="1:25" x14ac:dyDescent="0.3">
      <c r="A32" s="19">
        <v>31</v>
      </c>
      <c r="B32" s="17">
        <v>261508.26627375567</v>
      </c>
      <c r="P32" t="s">
        <v>2074</v>
      </c>
      <c r="Q32" t="s">
        <v>2109</v>
      </c>
      <c r="R32" s="17">
        <v>8798.6868111777185</v>
      </c>
      <c r="S32" s="17">
        <v>72</v>
      </c>
      <c r="U32">
        <f ca="1"/>
        <v>719</v>
      </c>
      <c r="V32" t="str">
        <f ca="1"/>
        <v>Product1022</v>
      </c>
      <c r="W32" t="str">
        <f ca="1"/>
        <v>Ft</v>
      </c>
      <c r="X32">
        <f ca="1"/>
        <v>8798.6868111777185</v>
      </c>
      <c r="Y32">
        <f ca="1"/>
        <v>72</v>
      </c>
    </row>
    <row r="33" spans="1:25" x14ac:dyDescent="0.3">
      <c r="A33" s="19" t="s">
        <v>2121</v>
      </c>
      <c r="B33" s="17"/>
      <c r="P33" t="s">
        <v>2075</v>
      </c>
      <c r="Q33" t="s">
        <v>2110</v>
      </c>
      <c r="R33" s="17">
        <v>2180.3265606399318</v>
      </c>
      <c r="S33" s="17">
        <v>62</v>
      </c>
      <c r="U33">
        <f ca="1"/>
        <v>1031</v>
      </c>
      <c r="V33" t="str">
        <f ca="1"/>
        <v>Product1023</v>
      </c>
      <c r="W33" t="str">
        <f ca="1"/>
        <v>No</v>
      </c>
      <c r="X33">
        <f ca="1"/>
        <v>2180.3265606399318</v>
      </c>
      <c r="Y33">
        <f ca="1"/>
        <v>62</v>
      </c>
    </row>
    <row r="34" spans="1:25" x14ac:dyDescent="0.3">
      <c r="P34" t="s">
        <v>2076</v>
      </c>
      <c r="Q34" t="s">
        <v>2107</v>
      </c>
      <c r="R34" s="17">
        <v>23396.046444062766</v>
      </c>
      <c r="S34" s="17">
        <v>91</v>
      </c>
      <c r="U34">
        <f ca="1"/>
        <v>87</v>
      </c>
      <c r="V34" t="str">
        <f ca="1"/>
        <v>Product1024</v>
      </c>
      <c r="W34" t="str">
        <f ca="1"/>
        <v>Kg</v>
      </c>
      <c r="X34">
        <f ca="1"/>
        <v>23396.046444062766</v>
      </c>
      <c r="Y34">
        <f ca="1"/>
        <v>91</v>
      </c>
    </row>
    <row r="35" spans="1:25" x14ac:dyDescent="0.3">
      <c r="P35" t="s">
        <v>2077</v>
      </c>
      <c r="Q35" t="s">
        <v>2107</v>
      </c>
      <c r="R35" s="17">
        <v>7902.0343396488079</v>
      </c>
      <c r="S35" s="17">
        <v>71</v>
      </c>
      <c r="U35">
        <f ca="1"/>
        <v>763</v>
      </c>
      <c r="V35" t="str">
        <f ca="1"/>
        <v>Product1025</v>
      </c>
      <c r="W35" t="str">
        <f ca="1"/>
        <v>Kg</v>
      </c>
      <c r="X35">
        <f ca="1"/>
        <v>7902.0343396488079</v>
      </c>
      <c r="Y35">
        <f ca="1"/>
        <v>71</v>
      </c>
    </row>
    <row r="36" spans="1:25" x14ac:dyDescent="0.3">
      <c r="P36" t="s">
        <v>2078</v>
      </c>
      <c r="Q36" t="s">
        <v>2108</v>
      </c>
      <c r="R36" s="17">
        <v>12598.439955507421</v>
      </c>
      <c r="S36" s="17">
        <v>59</v>
      </c>
      <c r="U36">
        <f ca="1"/>
        <v>532</v>
      </c>
      <c r="V36" t="str">
        <f ca="1"/>
        <v>Product1026</v>
      </c>
      <c r="W36" t="str">
        <f ca="1"/>
        <v>Lt</v>
      </c>
      <c r="X36">
        <f ca="1"/>
        <v>12598.439955507421</v>
      </c>
      <c r="Y36">
        <f ca="1"/>
        <v>59</v>
      </c>
    </row>
    <row r="37" spans="1:25" x14ac:dyDescent="0.3">
      <c r="P37" t="s">
        <v>2079</v>
      </c>
      <c r="Q37" t="s">
        <v>2107</v>
      </c>
      <c r="R37" s="17">
        <v>20905.682983746097</v>
      </c>
      <c r="S37" s="17">
        <v>84</v>
      </c>
      <c r="U37">
        <f ca="1"/>
        <v>159</v>
      </c>
      <c r="V37" t="str">
        <f ca="1"/>
        <v>Product1027</v>
      </c>
      <c r="W37" t="str">
        <f ca="1"/>
        <v>Kg</v>
      </c>
      <c r="X37">
        <f ca="1"/>
        <v>20905.682983746097</v>
      </c>
      <c r="Y37">
        <f ca="1"/>
        <v>84</v>
      </c>
    </row>
    <row r="38" spans="1:25" x14ac:dyDescent="0.3">
      <c r="P38" t="s">
        <v>2080</v>
      </c>
      <c r="Q38" t="s">
        <v>2108</v>
      </c>
      <c r="R38" s="17">
        <v>27712.07923978737</v>
      </c>
      <c r="S38" s="17">
        <v>96</v>
      </c>
      <c r="U38">
        <f ca="1"/>
        <v>22</v>
      </c>
      <c r="V38" t="str">
        <f ca="1"/>
        <v>Product1028</v>
      </c>
      <c r="W38" t="str">
        <f ca="1"/>
        <v>Lt</v>
      </c>
      <c r="X38">
        <f ca="1"/>
        <v>27712.07923978737</v>
      </c>
      <c r="Y38">
        <f ca="1"/>
        <v>96</v>
      </c>
    </row>
    <row r="39" spans="1:25" x14ac:dyDescent="0.3">
      <c r="P39" t="s">
        <v>2081</v>
      </c>
      <c r="Q39" t="s">
        <v>2109</v>
      </c>
      <c r="R39" s="17">
        <v>14183.720510801379</v>
      </c>
      <c r="S39" s="17">
        <v>71</v>
      </c>
      <c r="U39">
        <f ca="1"/>
        <v>460</v>
      </c>
      <c r="V39" t="str">
        <f ca="1"/>
        <v>Product1029</v>
      </c>
      <c r="W39" t="str">
        <f ca="1"/>
        <v>Ft</v>
      </c>
      <c r="X39">
        <f ca="1"/>
        <v>14183.720510801379</v>
      </c>
      <c r="Y39">
        <f ca="1"/>
        <v>71</v>
      </c>
    </row>
    <row r="40" spans="1:25" x14ac:dyDescent="0.3">
      <c r="P40" t="s">
        <v>1155</v>
      </c>
      <c r="Q40" t="s">
        <v>2107</v>
      </c>
      <c r="R40" s="17">
        <v>22767.863138250319</v>
      </c>
      <c r="S40" s="17">
        <v>78</v>
      </c>
      <c r="U40">
        <f ca="1"/>
        <v>108</v>
      </c>
      <c r="V40" t="str">
        <f ca="1"/>
        <v>Product103</v>
      </c>
      <c r="W40" t="str">
        <f ca="1"/>
        <v>Kg</v>
      </c>
      <c r="X40">
        <f ca="1"/>
        <v>22767.863138250319</v>
      </c>
      <c r="Y40">
        <f ca="1"/>
        <v>78</v>
      </c>
    </row>
    <row r="41" spans="1:25" x14ac:dyDescent="0.3">
      <c r="P41" t="s">
        <v>2082</v>
      </c>
      <c r="Q41" t="s">
        <v>2107</v>
      </c>
      <c r="R41" s="17">
        <v>5512.7890874579543</v>
      </c>
      <c r="S41" s="17">
        <v>100</v>
      </c>
      <c r="U41">
        <f ca="1"/>
        <v>875</v>
      </c>
      <c r="V41" t="str">
        <f ca="1"/>
        <v>Product1030</v>
      </c>
      <c r="W41" t="str">
        <f ca="1"/>
        <v>Kg</v>
      </c>
      <c r="X41">
        <f ca="1"/>
        <v>5512.7890874579543</v>
      </c>
      <c r="Y41">
        <f ca="1"/>
        <v>100</v>
      </c>
    </row>
    <row r="42" spans="1:25" x14ac:dyDescent="0.3">
      <c r="P42" t="s">
        <v>2083</v>
      </c>
      <c r="Q42" t="s">
        <v>2110</v>
      </c>
      <c r="R42" s="17">
        <v>20468.466609205196</v>
      </c>
      <c r="S42" s="17">
        <v>101</v>
      </c>
      <c r="U42">
        <f ca="1"/>
        <v>178</v>
      </c>
      <c r="V42" t="str">
        <f ca="1"/>
        <v>Product1031</v>
      </c>
      <c r="W42" t="str">
        <f ca="1"/>
        <v>No</v>
      </c>
      <c r="X42">
        <f ca="1"/>
        <v>20468.466609205196</v>
      </c>
      <c r="Y42">
        <f ca="1"/>
        <v>101</v>
      </c>
    </row>
    <row r="43" spans="1:25" x14ac:dyDescent="0.3">
      <c r="P43" t="s">
        <v>2084</v>
      </c>
      <c r="Q43" t="s">
        <v>2110</v>
      </c>
      <c r="R43" s="17">
        <v>21416.114688375859</v>
      </c>
      <c r="S43" s="17">
        <v>88</v>
      </c>
      <c r="U43">
        <f ca="1"/>
        <v>140</v>
      </c>
      <c r="V43" t="str">
        <f ca="1"/>
        <v>Product1032</v>
      </c>
      <c r="W43" t="str">
        <f ca="1"/>
        <v>No</v>
      </c>
      <c r="X43">
        <f ca="1"/>
        <v>21416.114688375859</v>
      </c>
      <c r="Y43">
        <f ca="1"/>
        <v>88</v>
      </c>
    </row>
    <row r="44" spans="1:25" x14ac:dyDescent="0.3">
      <c r="P44" t="s">
        <v>2085</v>
      </c>
      <c r="Q44" t="s">
        <v>2109</v>
      </c>
      <c r="R44" s="17">
        <v>21436.375716144987</v>
      </c>
      <c r="S44" s="17">
        <v>72</v>
      </c>
      <c r="U44">
        <f ca="1"/>
        <v>138</v>
      </c>
      <c r="V44" t="str">
        <f ca="1"/>
        <v>Product1033</v>
      </c>
      <c r="W44" t="str">
        <f ca="1"/>
        <v>Ft</v>
      </c>
      <c r="X44">
        <f ca="1"/>
        <v>21436.375716144987</v>
      </c>
      <c r="Y44">
        <f ca="1"/>
        <v>72</v>
      </c>
    </row>
    <row r="45" spans="1:25" x14ac:dyDescent="0.3">
      <c r="P45" t="s">
        <v>2086</v>
      </c>
      <c r="Q45" t="s">
        <v>2110</v>
      </c>
      <c r="R45" s="17">
        <v>18679.119600724447</v>
      </c>
      <c r="S45" s="17">
        <v>82</v>
      </c>
      <c r="U45">
        <f ca="1"/>
        <v>249</v>
      </c>
      <c r="V45" t="str">
        <f ca="1"/>
        <v>Product1034</v>
      </c>
      <c r="W45" t="str">
        <f ca="1"/>
        <v>No</v>
      </c>
      <c r="X45">
        <f ca="1"/>
        <v>18679.119600724447</v>
      </c>
      <c r="Y45">
        <f ca="1"/>
        <v>82</v>
      </c>
    </row>
    <row r="46" spans="1:25" x14ac:dyDescent="0.3">
      <c r="P46" t="s">
        <v>2087</v>
      </c>
      <c r="Q46" t="s">
        <v>2107</v>
      </c>
      <c r="R46" s="17">
        <v>12969.92723345149</v>
      </c>
      <c r="S46" s="17">
        <v>57</v>
      </c>
      <c r="U46">
        <f ca="1"/>
        <v>511</v>
      </c>
      <c r="V46" t="str">
        <f ca="1"/>
        <v>Product1035</v>
      </c>
      <c r="W46" t="str">
        <f ca="1"/>
        <v>Kg</v>
      </c>
      <c r="X46">
        <f ca="1"/>
        <v>12969.92723345149</v>
      </c>
      <c r="Y46">
        <f ca="1"/>
        <v>57</v>
      </c>
    </row>
    <row r="47" spans="1:25" x14ac:dyDescent="0.3">
      <c r="P47" t="s">
        <v>2088</v>
      </c>
      <c r="Q47" t="s">
        <v>2107</v>
      </c>
      <c r="R47" s="17">
        <v>8081.7641117268722</v>
      </c>
      <c r="S47" s="17">
        <v>77</v>
      </c>
      <c r="U47">
        <f ca="1"/>
        <v>751</v>
      </c>
      <c r="V47" t="str">
        <f ca="1"/>
        <v>Product1036</v>
      </c>
      <c r="W47" t="str">
        <f ca="1"/>
        <v>Kg</v>
      </c>
      <c r="X47">
        <f ca="1"/>
        <v>8081.7641117268722</v>
      </c>
      <c r="Y47">
        <f ca="1"/>
        <v>77</v>
      </c>
    </row>
    <row r="48" spans="1:25" x14ac:dyDescent="0.3">
      <c r="P48" t="s">
        <v>2089</v>
      </c>
      <c r="Q48" t="s">
        <v>2108</v>
      </c>
      <c r="R48" s="17">
        <v>10270.420568853611</v>
      </c>
      <c r="S48" s="17">
        <v>79</v>
      </c>
      <c r="U48">
        <f ca="1"/>
        <v>648</v>
      </c>
      <c r="V48" t="str">
        <f ca="1"/>
        <v>Product1037</v>
      </c>
      <c r="W48" t="str">
        <f ca="1"/>
        <v>Lt</v>
      </c>
      <c r="X48">
        <f ca="1"/>
        <v>10270.420568853611</v>
      </c>
      <c r="Y48">
        <f ca="1"/>
        <v>79</v>
      </c>
    </row>
    <row r="49" spans="16:25" x14ac:dyDescent="0.3">
      <c r="P49" t="s">
        <v>2090</v>
      </c>
      <c r="Q49" t="s">
        <v>2107</v>
      </c>
      <c r="R49" s="17">
        <v>18932.976509291577</v>
      </c>
      <c r="S49" s="17">
        <v>80</v>
      </c>
      <c r="U49">
        <f ca="1"/>
        <v>240</v>
      </c>
      <c r="V49" t="str">
        <f ca="1"/>
        <v>Product1038</v>
      </c>
      <c r="W49" t="str">
        <f ca="1"/>
        <v>Kg</v>
      </c>
      <c r="X49">
        <f ca="1"/>
        <v>18932.976509291577</v>
      </c>
      <c r="Y49">
        <f ca="1"/>
        <v>80</v>
      </c>
    </row>
    <row r="50" spans="16:25" x14ac:dyDescent="0.3">
      <c r="P50" t="s">
        <v>2091</v>
      </c>
      <c r="Q50" t="s">
        <v>2108</v>
      </c>
      <c r="R50" s="17">
        <v>9919.7026486041868</v>
      </c>
      <c r="S50" s="17">
        <v>82</v>
      </c>
      <c r="U50">
        <f ca="1"/>
        <v>663</v>
      </c>
      <c r="V50" t="str">
        <f ca="1"/>
        <v>Product1039</v>
      </c>
      <c r="W50" t="str">
        <f ca="1"/>
        <v>Lt</v>
      </c>
      <c r="X50">
        <f ca="1"/>
        <v>9919.7026486041868</v>
      </c>
      <c r="Y50">
        <f ca="1"/>
        <v>82</v>
      </c>
    </row>
    <row r="51" spans="16:25" x14ac:dyDescent="0.3">
      <c r="P51" t="s">
        <v>1156</v>
      </c>
      <c r="Q51" t="s">
        <v>2108</v>
      </c>
      <c r="R51" s="17">
        <v>18125.86117631866</v>
      </c>
      <c r="S51" s="17">
        <v>85</v>
      </c>
      <c r="U51">
        <f ca="1"/>
        <v>271</v>
      </c>
      <c r="V51" t="str">
        <f ca="1"/>
        <v>Product104</v>
      </c>
      <c r="W51" t="str">
        <f ca="1"/>
        <v>Lt</v>
      </c>
      <c r="X51">
        <f ca="1"/>
        <v>18125.86117631866</v>
      </c>
      <c r="Y51">
        <f ca="1"/>
        <v>85</v>
      </c>
    </row>
    <row r="52" spans="16:25" x14ac:dyDescent="0.3">
      <c r="P52" t="s">
        <v>2092</v>
      </c>
      <c r="Q52" t="s">
        <v>2109</v>
      </c>
      <c r="R52" s="17">
        <v>14859.975415503308</v>
      </c>
      <c r="S52" s="17">
        <v>74</v>
      </c>
      <c r="U52">
        <f ca="1"/>
        <v>435</v>
      </c>
      <c r="V52" t="str">
        <f ca="1"/>
        <v>Product1040</v>
      </c>
      <c r="W52" t="str">
        <f ca="1"/>
        <v>Ft</v>
      </c>
      <c r="X52">
        <f ca="1"/>
        <v>14859.975415503308</v>
      </c>
      <c r="Y52">
        <f ca="1"/>
        <v>74</v>
      </c>
    </row>
    <row r="53" spans="16:25" x14ac:dyDescent="0.3">
      <c r="P53" t="s">
        <v>2093</v>
      </c>
      <c r="Q53" t="s">
        <v>2107</v>
      </c>
      <c r="R53" s="17">
        <v>8023.8577655046174</v>
      </c>
      <c r="S53" s="17">
        <v>107</v>
      </c>
      <c r="U53">
        <f ca="1"/>
        <v>756</v>
      </c>
      <c r="V53" t="str">
        <f ca="1"/>
        <v>Product1041</v>
      </c>
      <c r="W53" t="str">
        <f ca="1"/>
        <v>Kg</v>
      </c>
      <c r="X53">
        <f ca="1"/>
        <v>8023.8577655046174</v>
      </c>
      <c r="Y53">
        <f ca="1"/>
        <v>107</v>
      </c>
    </row>
    <row r="54" spans="16:25" x14ac:dyDescent="0.3">
      <c r="P54" t="s">
        <v>2094</v>
      </c>
      <c r="Q54" t="s">
        <v>2110</v>
      </c>
      <c r="R54" s="17">
        <v>11793.514650703106</v>
      </c>
      <c r="S54" s="17">
        <v>90</v>
      </c>
      <c r="U54">
        <f ca="1"/>
        <v>572</v>
      </c>
      <c r="V54" t="str">
        <f ca="1"/>
        <v>Product1042</v>
      </c>
      <c r="W54" t="str">
        <f ca="1"/>
        <v>No</v>
      </c>
      <c r="X54">
        <f ca="1"/>
        <v>11793.514650703106</v>
      </c>
      <c r="Y54">
        <f ca="1"/>
        <v>90</v>
      </c>
    </row>
    <row r="55" spans="16:25" x14ac:dyDescent="0.3">
      <c r="P55" t="s">
        <v>2095</v>
      </c>
      <c r="Q55" t="s">
        <v>2110</v>
      </c>
      <c r="R55" s="17">
        <v>23548.644901337131</v>
      </c>
      <c r="S55" s="17">
        <v>95</v>
      </c>
      <c r="U55">
        <f ca="1"/>
        <v>84</v>
      </c>
      <c r="V55" t="str">
        <f ca="1"/>
        <v>Product1043</v>
      </c>
      <c r="W55" t="str">
        <f ca="1"/>
        <v>No</v>
      </c>
      <c r="X55">
        <f ca="1"/>
        <v>23548.644901337131</v>
      </c>
      <c r="Y55">
        <f ca="1"/>
        <v>95</v>
      </c>
    </row>
    <row r="56" spans="16:25" x14ac:dyDescent="0.3">
      <c r="P56" t="s">
        <v>2096</v>
      </c>
      <c r="Q56" t="s">
        <v>2109</v>
      </c>
      <c r="R56" s="17">
        <v>19562.529596018787</v>
      </c>
      <c r="S56" s="17">
        <v>92</v>
      </c>
      <c r="U56">
        <f ca="1"/>
        <v>221</v>
      </c>
      <c r="V56" t="str">
        <f ca="1"/>
        <v>Product1044</v>
      </c>
      <c r="W56" t="str">
        <f ca="1"/>
        <v>Ft</v>
      </c>
      <c r="X56">
        <f ca="1"/>
        <v>19562.529596018787</v>
      </c>
      <c r="Y56">
        <f ca="1"/>
        <v>92</v>
      </c>
    </row>
    <row r="57" spans="16:25" x14ac:dyDescent="0.3">
      <c r="P57" t="s">
        <v>2097</v>
      </c>
      <c r="Q57" t="s">
        <v>2110</v>
      </c>
      <c r="R57" s="17">
        <v>22213.442486970926</v>
      </c>
      <c r="S57" s="17">
        <v>80</v>
      </c>
      <c r="U57">
        <f ca="1"/>
        <v>118</v>
      </c>
      <c r="V57" t="str">
        <f ca="1"/>
        <v>Product1045</v>
      </c>
      <c r="W57" t="str">
        <f ca="1"/>
        <v>No</v>
      </c>
      <c r="X57">
        <f ca="1"/>
        <v>22213.442486970926</v>
      </c>
      <c r="Y57">
        <f ca="1"/>
        <v>80</v>
      </c>
    </row>
    <row r="58" spans="16:25" x14ac:dyDescent="0.3">
      <c r="P58" t="s">
        <v>2098</v>
      </c>
      <c r="Q58" t="s">
        <v>2107</v>
      </c>
      <c r="R58" s="17">
        <v>16463.65780612173</v>
      </c>
      <c r="S58" s="17">
        <v>65</v>
      </c>
      <c r="U58">
        <f ca="1"/>
        <v>338</v>
      </c>
      <c r="V58" t="str">
        <f ca="1"/>
        <v>Product1046</v>
      </c>
      <c r="W58" t="str">
        <f ca="1"/>
        <v>Kg</v>
      </c>
      <c r="X58">
        <f ca="1"/>
        <v>16463.65780612173</v>
      </c>
      <c r="Y58">
        <f ca="1"/>
        <v>65</v>
      </c>
    </row>
    <row r="59" spans="16:25" x14ac:dyDescent="0.3">
      <c r="P59" t="s">
        <v>2099</v>
      </c>
      <c r="Q59" t="s">
        <v>2107</v>
      </c>
      <c r="R59" s="17">
        <v>12686.826942773283</v>
      </c>
      <c r="S59" s="17">
        <v>65</v>
      </c>
      <c r="U59">
        <f ca="1"/>
        <v>527</v>
      </c>
      <c r="V59" t="str">
        <f ca="1"/>
        <v>Product1047</v>
      </c>
      <c r="W59" t="str">
        <f ca="1"/>
        <v>Kg</v>
      </c>
      <c r="X59">
        <f ca="1"/>
        <v>12686.826942773283</v>
      </c>
      <c r="Y59">
        <f ca="1"/>
        <v>65</v>
      </c>
    </row>
    <row r="60" spans="16:25" x14ac:dyDescent="0.3">
      <c r="P60" t="s">
        <v>2100</v>
      </c>
      <c r="Q60" t="s">
        <v>2108</v>
      </c>
      <c r="R60" s="17">
        <v>21158.702119331727</v>
      </c>
      <c r="S60" s="17">
        <v>83</v>
      </c>
      <c r="U60">
        <f ca="1"/>
        <v>148</v>
      </c>
      <c r="V60" t="str">
        <f ca="1"/>
        <v>Product1048</v>
      </c>
      <c r="W60" t="str">
        <f ca="1"/>
        <v>Lt</v>
      </c>
      <c r="X60">
        <f ca="1"/>
        <v>21158.702119331727</v>
      </c>
      <c r="Y60">
        <f ca="1"/>
        <v>83</v>
      </c>
    </row>
    <row r="61" spans="16:25" x14ac:dyDescent="0.3">
      <c r="P61" t="s">
        <v>2101</v>
      </c>
      <c r="Q61" t="s">
        <v>2107</v>
      </c>
      <c r="R61" s="17">
        <v>7479.6133371181368</v>
      </c>
      <c r="S61" s="17">
        <v>83</v>
      </c>
      <c r="U61">
        <f ca="1"/>
        <v>795</v>
      </c>
      <c r="V61" t="str">
        <f ca="1"/>
        <v>Product1049</v>
      </c>
      <c r="W61" t="str">
        <f ca="1"/>
        <v>Kg</v>
      </c>
      <c r="X61">
        <f ca="1"/>
        <v>7479.6133371181368</v>
      </c>
      <c r="Y61">
        <f ca="1"/>
        <v>83</v>
      </c>
    </row>
    <row r="62" spans="16:25" x14ac:dyDescent="0.3">
      <c r="P62" t="s">
        <v>1157</v>
      </c>
      <c r="Q62" t="s">
        <v>2109</v>
      </c>
      <c r="R62" s="17">
        <v>8869.6453122697931</v>
      </c>
      <c r="S62" s="17">
        <v>83</v>
      </c>
      <c r="U62">
        <f ca="1"/>
        <v>714</v>
      </c>
      <c r="V62" t="str">
        <f ca="1"/>
        <v>Product105</v>
      </c>
      <c r="W62" t="str">
        <f ca="1"/>
        <v>Ft</v>
      </c>
      <c r="X62">
        <f ca="1"/>
        <v>8869.6453122697931</v>
      </c>
      <c r="Y62">
        <f ca="1"/>
        <v>83</v>
      </c>
    </row>
    <row r="63" spans="16:25" x14ac:dyDescent="0.3">
      <c r="P63" t="s">
        <v>1158</v>
      </c>
      <c r="Q63" t="s">
        <v>2107</v>
      </c>
      <c r="R63" s="17">
        <v>1063.7760299083136</v>
      </c>
      <c r="S63" s="17">
        <v>38</v>
      </c>
      <c r="U63">
        <f ca="1"/>
        <v>1049</v>
      </c>
      <c r="V63" t="str">
        <f ca="1"/>
        <v>Product106</v>
      </c>
      <c r="W63" t="str">
        <f ca="1"/>
        <v>Kg</v>
      </c>
      <c r="X63">
        <f ca="1"/>
        <v>1063.7760299083136</v>
      </c>
      <c r="Y63">
        <f ca="1"/>
        <v>38</v>
      </c>
    </row>
    <row r="64" spans="16:25" x14ac:dyDescent="0.3">
      <c r="P64" t="s">
        <v>1159</v>
      </c>
      <c r="Q64" t="s">
        <v>2110</v>
      </c>
      <c r="R64" s="17">
        <v>15186.346008062901</v>
      </c>
      <c r="S64" s="17">
        <v>99</v>
      </c>
      <c r="U64">
        <f ca="1"/>
        <v>414</v>
      </c>
      <c r="V64" t="str">
        <f ca="1"/>
        <v>Product107</v>
      </c>
      <c r="W64" t="str">
        <f ca="1"/>
        <v>No</v>
      </c>
      <c r="X64">
        <f ca="1"/>
        <v>15186.346008062901</v>
      </c>
      <c r="Y64">
        <f ca="1"/>
        <v>99</v>
      </c>
    </row>
    <row r="65" spans="16:25" x14ac:dyDescent="0.3">
      <c r="P65" t="s">
        <v>1160</v>
      </c>
      <c r="Q65" t="s">
        <v>2110</v>
      </c>
      <c r="R65" s="17">
        <v>20105.930233422747</v>
      </c>
      <c r="S65" s="17">
        <v>87</v>
      </c>
      <c r="U65">
        <f ca="1"/>
        <v>195</v>
      </c>
      <c r="V65" t="str">
        <f ca="1"/>
        <v>Product108</v>
      </c>
      <c r="W65" t="str">
        <f ca="1"/>
        <v>No</v>
      </c>
      <c r="X65">
        <f ca="1"/>
        <v>20105.930233422747</v>
      </c>
      <c r="Y65">
        <f ca="1"/>
        <v>87</v>
      </c>
    </row>
    <row r="66" spans="16:25" x14ac:dyDescent="0.3">
      <c r="P66" t="s">
        <v>1161</v>
      </c>
      <c r="Q66" t="s">
        <v>2109</v>
      </c>
      <c r="R66" s="17">
        <v>2049.9976881893481</v>
      </c>
      <c r="S66" s="17">
        <v>70</v>
      </c>
      <c r="U66">
        <f ca="1"/>
        <v>1035</v>
      </c>
      <c r="V66" t="str">
        <f ca="1"/>
        <v>Product109</v>
      </c>
      <c r="W66" t="str">
        <f ca="1"/>
        <v>Ft</v>
      </c>
      <c r="X66">
        <f ca="1"/>
        <v>2049.9976881893481</v>
      </c>
      <c r="Y66">
        <f ca="1"/>
        <v>70</v>
      </c>
    </row>
    <row r="67" spans="16:25" x14ac:dyDescent="0.3">
      <c r="P67" t="s">
        <v>1063</v>
      </c>
      <c r="Q67" t="s">
        <v>2110</v>
      </c>
      <c r="R67" s="17">
        <v>11105.15041731093</v>
      </c>
      <c r="S67" s="17">
        <v>86</v>
      </c>
      <c r="U67">
        <f ca="1"/>
        <v>610</v>
      </c>
      <c r="V67" t="str">
        <f ca="1"/>
        <v>Product11</v>
      </c>
      <c r="W67" t="str">
        <f ca="1"/>
        <v>No</v>
      </c>
      <c r="X67">
        <f ca="1"/>
        <v>11105.15041731093</v>
      </c>
      <c r="Y67">
        <f ca="1"/>
        <v>86</v>
      </c>
    </row>
    <row r="68" spans="16:25" x14ac:dyDescent="0.3">
      <c r="P68" t="s">
        <v>1162</v>
      </c>
      <c r="Q68" t="s">
        <v>2110</v>
      </c>
      <c r="R68" s="17">
        <v>2889.0349707658961</v>
      </c>
      <c r="S68" s="17">
        <v>67</v>
      </c>
      <c r="U68">
        <f ca="1"/>
        <v>998</v>
      </c>
      <c r="V68" t="str">
        <f ca="1"/>
        <v>Product110</v>
      </c>
      <c r="W68" t="str">
        <f ca="1"/>
        <v>No</v>
      </c>
      <c r="X68">
        <f ca="1"/>
        <v>2889.0349707658961</v>
      </c>
      <c r="Y68">
        <f ca="1"/>
        <v>67</v>
      </c>
    </row>
    <row r="69" spans="16:25" x14ac:dyDescent="0.3">
      <c r="P69" t="s">
        <v>1163</v>
      </c>
      <c r="Q69" t="s">
        <v>2107</v>
      </c>
      <c r="R69" s="17">
        <v>18638.862864464201</v>
      </c>
      <c r="S69" s="17">
        <v>77</v>
      </c>
      <c r="U69">
        <f ca="1"/>
        <v>252</v>
      </c>
      <c r="V69" t="str">
        <f ca="1"/>
        <v>Product111</v>
      </c>
      <c r="W69" t="str">
        <f ca="1"/>
        <v>Kg</v>
      </c>
      <c r="X69">
        <f ca="1"/>
        <v>18638.862864464201</v>
      </c>
      <c r="Y69">
        <f ca="1"/>
        <v>77</v>
      </c>
    </row>
    <row r="70" spans="16:25" x14ac:dyDescent="0.3">
      <c r="P70" t="s">
        <v>1164</v>
      </c>
      <c r="Q70" t="s">
        <v>2107</v>
      </c>
      <c r="R70" s="17">
        <v>18347.560855155967</v>
      </c>
      <c r="S70" s="17">
        <v>78</v>
      </c>
      <c r="U70">
        <f ca="1"/>
        <v>262</v>
      </c>
      <c r="V70" t="str">
        <f ca="1"/>
        <v>Product112</v>
      </c>
      <c r="W70" t="str">
        <f ca="1"/>
        <v>Kg</v>
      </c>
      <c r="X70">
        <f ca="1"/>
        <v>18347.560855155967</v>
      </c>
      <c r="Y70">
        <f ca="1"/>
        <v>78</v>
      </c>
    </row>
    <row r="71" spans="16:25" x14ac:dyDescent="0.3">
      <c r="P71" t="s">
        <v>1165</v>
      </c>
      <c r="Q71" t="s">
        <v>2108</v>
      </c>
      <c r="R71" s="17">
        <v>4680.617810213942</v>
      </c>
      <c r="S71" s="17">
        <v>73</v>
      </c>
      <c r="U71">
        <f ca="1"/>
        <v>919</v>
      </c>
      <c r="V71" t="str">
        <f ca="1"/>
        <v>Product113</v>
      </c>
      <c r="W71" t="str">
        <f ca="1"/>
        <v>Lt</v>
      </c>
      <c r="X71">
        <f ca="1"/>
        <v>4680.617810213942</v>
      </c>
      <c r="Y71">
        <f ca="1"/>
        <v>73</v>
      </c>
    </row>
    <row r="72" spans="16:25" x14ac:dyDescent="0.3">
      <c r="P72" t="s">
        <v>1166</v>
      </c>
      <c r="Q72" t="s">
        <v>2107</v>
      </c>
      <c r="R72" s="17">
        <v>8171.6316015474513</v>
      </c>
      <c r="S72" s="17">
        <v>64</v>
      </c>
      <c r="U72">
        <f ca="1"/>
        <v>748</v>
      </c>
      <c r="V72" t="str">
        <f ca="1"/>
        <v>Product114</v>
      </c>
      <c r="W72" t="str">
        <f ca="1"/>
        <v>Kg</v>
      </c>
      <c r="X72">
        <f ca="1"/>
        <v>8171.6316015474513</v>
      </c>
      <c r="Y72">
        <f ca="1"/>
        <v>64</v>
      </c>
    </row>
    <row r="73" spans="16:25" x14ac:dyDescent="0.3">
      <c r="P73" t="s">
        <v>1167</v>
      </c>
      <c r="Q73" t="s">
        <v>2108</v>
      </c>
      <c r="R73" s="17">
        <v>16372.607250185685</v>
      </c>
      <c r="S73" s="17">
        <v>89</v>
      </c>
      <c r="U73">
        <f ca="1"/>
        <v>346</v>
      </c>
      <c r="V73" t="str">
        <f ca="1"/>
        <v>Product115</v>
      </c>
      <c r="W73" t="str">
        <f ca="1"/>
        <v>Lt</v>
      </c>
      <c r="X73">
        <f ca="1"/>
        <v>16372.607250185685</v>
      </c>
      <c r="Y73">
        <f ca="1"/>
        <v>89</v>
      </c>
    </row>
    <row r="74" spans="16:25" x14ac:dyDescent="0.3">
      <c r="P74" t="s">
        <v>1168</v>
      </c>
      <c r="Q74" t="s">
        <v>2109</v>
      </c>
      <c r="R74" s="17">
        <v>23239.527476075044</v>
      </c>
      <c r="S74" s="17">
        <v>89</v>
      </c>
      <c r="U74">
        <f ca="1"/>
        <v>92</v>
      </c>
      <c r="V74" t="str">
        <f ca="1"/>
        <v>Product116</v>
      </c>
      <c r="W74" t="str">
        <f ca="1"/>
        <v>Ft</v>
      </c>
      <c r="X74">
        <f ca="1"/>
        <v>23239.527476075044</v>
      </c>
      <c r="Y74">
        <f ca="1"/>
        <v>89</v>
      </c>
    </row>
    <row r="75" spans="16:25" x14ac:dyDescent="0.3">
      <c r="P75" t="s">
        <v>1169</v>
      </c>
      <c r="Q75" t="s">
        <v>2107</v>
      </c>
      <c r="R75" s="17">
        <v>5581.9833092386179</v>
      </c>
      <c r="S75" s="17">
        <v>91</v>
      </c>
      <c r="U75">
        <f ca="1"/>
        <v>873</v>
      </c>
      <c r="V75" t="str">
        <f ca="1"/>
        <v>Product117</v>
      </c>
      <c r="W75" t="str">
        <f ca="1"/>
        <v>Kg</v>
      </c>
      <c r="X75">
        <f ca="1"/>
        <v>5581.9833092386179</v>
      </c>
      <c r="Y75">
        <f ca="1"/>
        <v>91</v>
      </c>
    </row>
    <row r="76" spans="16:25" x14ac:dyDescent="0.3">
      <c r="P76" t="s">
        <v>1170</v>
      </c>
      <c r="Q76" t="s">
        <v>2110</v>
      </c>
      <c r="R76" s="17">
        <v>18762.472803824661</v>
      </c>
      <c r="S76" s="17">
        <v>63</v>
      </c>
      <c r="U76">
        <f ca="1"/>
        <v>246</v>
      </c>
      <c r="V76" t="str">
        <f ca="1"/>
        <v>Product118</v>
      </c>
      <c r="W76" t="str">
        <f ca="1"/>
        <v>No</v>
      </c>
      <c r="X76">
        <f ca="1"/>
        <v>18762.472803824661</v>
      </c>
      <c r="Y76">
        <f ca="1"/>
        <v>63</v>
      </c>
    </row>
    <row r="77" spans="16:25" x14ac:dyDescent="0.3">
      <c r="P77" t="s">
        <v>1171</v>
      </c>
      <c r="Q77" t="s">
        <v>2110</v>
      </c>
      <c r="R77" s="17">
        <v>1589.9043782205893</v>
      </c>
      <c r="S77" s="17">
        <v>70</v>
      </c>
      <c r="U77">
        <f ca="1"/>
        <v>1045</v>
      </c>
      <c r="V77" t="str">
        <f ca="1"/>
        <v>Product119</v>
      </c>
      <c r="W77" t="str">
        <f ca="1"/>
        <v>No</v>
      </c>
      <c r="X77">
        <f ca="1"/>
        <v>1589.9043782205893</v>
      </c>
      <c r="Y77">
        <f ca="1"/>
        <v>70</v>
      </c>
    </row>
    <row r="78" spans="16:25" x14ac:dyDescent="0.3">
      <c r="P78" t="s">
        <v>1064</v>
      </c>
      <c r="Q78" t="s">
        <v>2107</v>
      </c>
      <c r="R78" s="17">
        <v>12283.035181959638</v>
      </c>
      <c r="S78" s="17">
        <v>104</v>
      </c>
      <c r="U78">
        <f ca="1"/>
        <v>548</v>
      </c>
      <c r="V78" t="str">
        <f ca="1"/>
        <v>Product12</v>
      </c>
      <c r="W78" t="str">
        <f ca="1"/>
        <v>Kg</v>
      </c>
      <c r="X78">
        <f ca="1"/>
        <v>12283.035181959638</v>
      </c>
      <c r="Y78">
        <f ca="1"/>
        <v>104</v>
      </c>
    </row>
    <row r="79" spans="16:25" x14ac:dyDescent="0.3">
      <c r="P79" t="s">
        <v>1172</v>
      </c>
      <c r="Q79" t="s">
        <v>2109</v>
      </c>
      <c r="R79" s="17">
        <v>6136.4187155443469</v>
      </c>
      <c r="S79" s="17">
        <v>105</v>
      </c>
      <c r="U79">
        <f ca="1"/>
        <v>853</v>
      </c>
      <c r="V79" t="str">
        <f ca="1"/>
        <v>Product120</v>
      </c>
      <c r="W79" t="str">
        <f ca="1"/>
        <v>Ft</v>
      </c>
      <c r="X79">
        <f ca="1"/>
        <v>6136.4187155443469</v>
      </c>
      <c r="Y79">
        <f ca="1"/>
        <v>105</v>
      </c>
    </row>
    <row r="80" spans="16:25" x14ac:dyDescent="0.3">
      <c r="P80" t="s">
        <v>1173</v>
      </c>
      <c r="Q80" t="s">
        <v>2110</v>
      </c>
      <c r="R80" s="17">
        <v>20665.698177246239</v>
      </c>
      <c r="S80" s="17">
        <v>72</v>
      </c>
      <c r="U80">
        <f ca="1"/>
        <v>166</v>
      </c>
      <c r="V80" t="str">
        <f ca="1"/>
        <v>Product121</v>
      </c>
      <c r="W80" t="str">
        <f ca="1"/>
        <v>No</v>
      </c>
      <c r="X80">
        <f ca="1"/>
        <v>20665.698177246239</v>
      </c>
      <c r="Y80">
        <f ca="1"/>
        <v>72</v>
      </c>
    </row>
    <row r="81" spans="16:25" x14ac:dyDescent="0.3">
      <c r="P81" t="s">
        <v>1174</v>
      </c>
      <c r="Q81" t="s">
        <v>2107</v>
      </c>
      <c r="R81" s="17">
        <v>20322.868342760019</v>
      </c>
      <c r="S81" s="17">
        <v>71</v>
      </c>
      <c r="U81">
        <f ca="1"/>
        <v>189</v>
      </c>
      <c r="V81" t="str">
        <f ca="1"/>
        <v>Product122</v>
      </c>
      <c r="W81" t="str">
        <f ca="1"/>
        <v>Kg</v>
      </c>
      <c r="X81">
        <f ca="1"/>
        <v>20322.868342760019</v>
      </c>
      <c r="Y81">
        <f ca="1"/>
        <v>71</v>
      </c>
    </row>
    <row r="82" spans="16:25" x14ac:dyDescent="0.3">
      <c r="P82" t="s">
        <v>1175</v>
      </c>
      <c r="Q82" t="s">
        <v>2107</v>
      </c>
      <c r="R82" s="17">
        <v>19240.306475829912</v>
      </c>
      <c r="S82" s="17">
        <v>99</v>
      </c>
      <c r="U82">
        <f ca="1"/>
        <v>233</v>
      </c>
      <c r="V82" t="str">
        <f ca="1"/>
        <v>Product123</v>
      </c>
      <c r="W82" t="str">
        <f ca="1"/>
        <v>Kg</v>
      </c>
      <c r="X82">
        <f ca="1"/>
        <v>19240.306475829912</v>
      </c>
      <c r="Y82">
        <f ca="1"/>
        <v>99</v>
      </c>
    </row>
    <row r="83" spans="16:25" x14ac:dyDescent="0.3">
      <c r="P83" t="s">
        <v>1176</v>
      </c>
      <c r="Q83" t="s">
        <v>2108</v>
      </c>
      <c r="R83" s="17">
        <v>5882.2580496836445</v>
      </c>
      <c r="S83" s="17">
        <v>47</v>
      </c>
      <c r="U83">
        <f ca="1"/>
        <v>860</v>
      </c>
      <c r="V83" t="str">
        <f ca="1"/>
        <v>Product124</v>
      </c>
      <c r="W83" t="str">
        <f ca="1"/>
        <v>Lt</v>
      </c>
      <c r="X83">
        <f ca="1"/>
        <v>5882.2580496836445</v>
      </c>
      <c r="Y83">
        <f ca="1"/>
        <v>47</v>
      </c>
    </row>
    <row r="84" spans="16:25" x14ac:dyDescent="0.3">
      <c r="P84" t="s">
        <v>1177</v>
      </c>
      <c r="Q84" t="s">
        <v>2107</v>
      </c>
      <c r="R84" s="17">
        <v>3734.188532111024</v>
      </c>
      <c r="S84" s="17">
        <v>82</v>
      </c>
      <c r="U84">
        <f ca="1"/>
        <v>966</v>
      </c>
      <c r="V84" t="str">
        <f ca="1"/>
        <v>Product125</v>
      </c>
      <c r="W84" t="str">
        <f ca="1"/>
        <v>Kg</v>
      </c>
      <c r="X84">
        <f ca="1"/>
        <v>3734.188532111024</v>
      </c>
      <c r="Y84">
        <f ca="1"/>
        <v>82</v>
      </c>
    </row>
    <row r="85" spans="16:25" x14ac:dyDescent="0.3">
      <c r="P85" t="s">
        <v>1178</v>
      </c>
      <c r="Q85" t="s">
        <v>2108</v>
      </c>
      <c r="R85" s="17">
        <v>3902.0052331599682</v>
      </c>
      <c r="S85" s="17">
        <v>57</v>
      </c>
      <c r="U85">
        <f ca="1"/>
        <v>953</v>
      </c>
      <c r="V85" t="str">
        <f ca="1"/>
        <v>Product126</v>
      </c>
      <c r="W85" t="str">
        <f ca="1"/>
        <v>Lt</v>
      </c>
      <c r="X85">
        <f ca="1"/>
        <v>3902.0052331599682</v>
      </c>
      <c r="Y85">
        <f ca="1"/>
        <v>57</v>
      </c>
    </row>
    <row r="86" spans="16:25" x14ac:dyDescent="0.3">
      <c r="P86" t="s">
        <v>1179</v>
      </c>
      <c r="Q86" t="s">
        <v>2109</v>
      </c>
      <c r="R86" s="17">
        <v>2925.378905196113</v>
      </c>
      <c r="S86" s="17">
        <v>92</v>
      </c>
      <c r="U86">
        <f ca="1"/>
        <v>997</v>
      </c>
      <c r="V86" t="str">
        <f ca="1"/>
        <v>Product127</v>
      </c>
      <c r="W86" t="str">
        <f ca="1"/>
        <v>Ft</v>
      </c>
      <c r="X86">
        <f ca="1"/>
        <v>2925.378905196113</v>
      </c>
      <c r="Y86">
        <f ca="1"/>
        <v>92</v>
      </c>
    </row>
    <row r="87" spans="16:25" x14ac:dyDescent="0.3">
      <c r="P87" t="s">
        <v>1180</v>
      </c>
      <c r="Q87" t="s">
        <v>2107</v>
      </c>
      <c r="R87" s="17">
        <v>10823.147062980936</v>
      </c>
      <c r="S87" s="17">
        <v>53</v>
      </c>
      <c r="U87">
        <f ca="1"/>
        <v>623</v>
      </c>
      <c r="V87" t="str">
        <f ca="1"/>
        <v>Product128</v>
      </c>
      <c r="W87" t="str">
        <f ca="1"/>
        <v>Kg</v>
      </c>
      <c r="X87">
        <f ca="1"/>
        <v>10823.147062980936</v>
      </c>
      <c r="Y87">
        <f ca="1"/>
        <v>53</v>
      </c>
    </row>
    <row r="88" spans="16:25" x14ac:dyDescent="0.3">
      <c r="P88" t="s">
        <v>1181</v>
      </c>
      <c r="Q88" t="s">
        <v>2110</v>
      </c>
      <c r="R88" s="17">
        <v>13741.498000105043</v>
      </c>
      <c r="S88" s="17">
        <v>95</v>
      </c>
      <c r="U88">
        <f ca="1"/>
        <v>477</v>
      </c>
      <c r="V88" t="str">
        <f ca="1"/>
        <v>Product129</v>
      </c>
      <c r="W88" t="str">
        <f ca="1"/>
        <v>No</v>
      </c>
      <c r="X88">
        <f ca="1"/>
        <v>13741.498000105043</v>
      </c>
      <c r="Y88">
        <f ca="1"/>
        <v>95</v>
      </c>
    </row>
    <row r="89" spans="16:25" x14ac:dyDescent="0.3">
      <c r="P89" t="s">
        <v>1065</v>
      </c>
      <c r="Q89" t="s">
        <v>2107</v>
      </c>
      <c r="R89" s="17">
        <v>17565.616578058445</v>
      </c>
      <c r="S89" s="17">
        <v>75</v>
      </c>
      <c r="U89">
        <f ca="1"/>
        <v>289</v>
      </c>
      <c r="V89" t="str">
        <f ca="1"/>
        <v>Product13</v>
      </c>
      <c r="W89" t="str">
        <f ca="1"/>
        <v>Kg</v>
      </c>
      <c r="X89">
        <f ca="1"/>
        <v>17565.616578058445</v>
      </c>
      <c r="Y89">
        <f ca="1"/>
        <v>75</v>
      </c>
    </row>
    <row r="90" spans="16:25" x14ac:dyDescent="0.3">
      <c r="P90" t="s">
        <v>1182</v>
      </c>
      <c r="Q90" t="s">
        <v>2110</v>
      </c>
      <c r="R90" s="17">
        <v>7887.9172964094569</v>
      </c>
      <c r="S90" s="17">
        <v>87</v>
      </c>
      <c r="U90">
        <f ca="1"/>
        <v>767</v>
      </c>
      <c r="V90" t="str">
        <f ca="1"/>
        <v>Product130</v>
      </c>
      <c r="W90" t="str">
        <f ca="1"/>
        <v>No</v>
      </c>
      <c r="X90">
        <f ca="1"/>
        <v>7887.9172964094569</v>
      </c>
      <c r="Y90">
        <f ca="1"/>
        <v>87</v>
      </c>
    </row>
    <row r="91" spans="16:25" x14ac:dyDescent="0.3">
      <c r="P91" t="s">
        <v>1183</v>
      </c>
      <c r="Q91" t="s">
        <v>2109</v>
      </c>
      <c r="R91" s="17">
        <v>18149.00968716123</v>
      </c>
      <c r="S91" s="17">
        <v>73</v>
      </c>
      <c r="U91">
        <f ca="1"/>
        <v>269</v>
      </c>
      <c r="V91" t="str">
        <f ca="1"/>
        <v>Product131</v>
      </c>
      <c r="W91" t="str">
        <f ca="1"/>
        <v>Ft</v>
      </c>
      <c r="X91">
        <f ca="1"/>
        <v>18149.00968716123</v>
      </c>
      <c r="Y91">
        <f ca="1"/>
        <v>73</v>
      </c>
    </row>
    <row r="92" spans="16:25" x14ac:dyDescent="0.3">
      <c r="P92" t="s">
        <v>1184</v>
      </c>
      <c r="Q92" t="s">
        <v>2110</v>
      </c>
      <c r="R92" s="17">
        <v>5178.0143601444634</v>
      </c>
      <c r="S92" s="17">
        <v>65</v>
      </c>
      <c r="U92">
        <f ca="1"/>
        <v>887</v>
      </c>
      <c r="V92" t="str">
        <f ca="1"/>
        <v>Product132</v>
      </c>
      <c r="W92" t="str">
        <f ca="1"/>
        <v>No</v>
      </c>
      <c r="X92">
        <f ca="1"/>
        <v>5178.0143601444634</v>
      </c>
      <c r="Y92">
        <f ca="1"/>
        <v>65</v>
      </c>
    </row>
    <row r="93" spans="16:25" x14ac:dyDescent="0.3">
      <c r="P93" t="s">
        <v>1185</v>
      </c>
      <c r="Q93" t="s">
        <v>2107</v>
      </c>
      <c r="R93" s="17">
        <v>3218.515972779795</v>
      </c>
      <c r="S93" s="17">
        <v>69</v>
      </c>
      <c r="U93">
        <f ca="1"/>
        <v>986</v>
      </c>
      <c r="V93" t="str">
        <f ca="1"/>
        <v>Product133</v>
      </c>
      <c r="W93" t="str">
        <f ca="1"/>
        <v>Kg</v>
      </c>
      <c r="X93">
        <f ca="1"/>
        <v>3218.515972779795</v>
      </c>
      <c r="Y93">
        <f ca="1"/>
        <v>69</v>
      </c>
    </row>
    <row r="94" spans="16:25" x14ac:dyDescent="0.3">
      <c r="P94" t="s">
        <v>1186</v>
      </c>
      <c r="Q94" t="s">
        <v>2107</v>
      </c>
      <c r="R94" s="17">
        <v>12161.235691827191</v>
      </c>
      <c r="S94" s="17">
        <v>86</v>
      </c>
      <c r="U94">
        <f ca="1"/>
        <v>554</v>
      </c>
      <c r="V94" t="str">
        <f ca="1"/>
        <v>Product134</v>
      </c>
      <c r="W94" t="str">
        <f ca="1"/>
        <v>Kg</v>
      </c>
      <c r="X94">
        <f ca="1"/>
        <v>12161.235691827191</v>
      </c>
      <c r="Y94">
        <f ca="1"/>
        <v>86</v>
      </c>
    </row>
    <row r="95" spans="16:25" x14ac:dyDescent="0.3">
      <c r="P95" t="s">
        <v>1187</v>
      </c>
      <c r="Q95" t="s">
        <v>2108</v>
      </c>
      <c r="R95" s="17">
        <v>7892.6556594477606</v>
      </c>
      <c r="S95" s="17">
        <v>87</v>
      </c>
      <c r="U95">
        <f ca="1"/>
        <v>765</v>
      </c>
      <c r="V95" t="str">
        <f ca="1"/>
        <v>Product135</v>
      </c>
      <c r="W95" t="str">
        <f ca="1"/>
        <v>Lt</v>
      </c>
      <c r="X95">
        <f ca="1"/>
        <v>7892.6556594477606</v>
      </c>
      <c r="Y95">
        <f ca="1"/>
        <v>87</v>
      </c>
    </row>
    <row r="96" spans="16:25" x14ac:dyDescent="0.3">
      <c r="P96" t="s">
        <v>1188</v>
      </c>
      <c r="Q96" t="s">
        <v>2107</v>
      </c>
      <c r="R96" s="17">
        <v>6196.7365867726821</v>
      </c>
      <c r="S96" s="17">
        <v>95</v>
      </c>
      <c r="U96">
        <f ca="1"/>
        <v>851</v>
      </c>
      <c r="V96" t="str">
        <f ca="1"/>
        <v>Product136</v>
      </c>
      <c r="W96" t="str">
        <f ca="1"/>
        <v>Kg</v>
      </c>
      <c r="X96">
        <f ca="1"/>
        <v>6196.7365867726821</v>
      </c>
      <c r="Y96">
        <f ca="1"/>
        <v>95</v>
      </c>
    </row>
    <row r="97" spans="16:25" x14ac:dyDescent="0.3">
      <c r="P97" t="s">
        <v>1189</v>
      </c>
      <c r="Q97" t="s">
        <v>2108</v>
      </c>
      <c r="R97" s="17">
        <v>26367.329062231609</v>
      </c>
      <c r="S97" s="17">
        <v>95</v>
      </c>
      <c r="U97">
        <f ca="1"/>
        <v>32</v>
      </c>
      <c r="V97" t="str">
        <f ca="1"/>
        <v>Product137</v>
      </c>
      <c r="W97" t="str">
        <f ca="1"/>
        <v>Lt</v>
      </c>
      <c r="X97">
        <f ca="1"/>
        <v>26367.329062231609</v>
      </c>
      <c r="Y97">
        <f ca="1"/>
        <v>95</v>
      </c>
    </row>
    <row r="98" spans="16:25" x14ac:dyDescent="0.3">
      <c r="P98" t="s">
        <v>1190</v>
      </c>
      <c r="Q98" t="s">
        <v>2109</v>
      </c>
      <c r="R98" s="17">
        <v>22038.388189803289</v>
      </c>
      <c r="S98" s="17">
        <v>101</v>
      </c>
      <c r="U98">
        <f ca="1"/>
        <v>124</v>
      </c>
      <c r="V98" t="str">
        <f ca="1"/>
        <v>Product138</v>
      </c>
      <c r="W98" t="str">
        <f ca="1"/>
        <v>Ft</v>
      </c>
      <c r="X98">
        <f ca="1"/>
        <v>22038.388189803289</v>
      </c>
      <c r="Y98">
        <f ca="1"/>
        <v>101</v>
      </c>
    </row>
    <row r="99" spans="16:25" x14ac:dyDescent="0.3">
      <c r="P99" t="s">
        <v>1191</v>
      </c>
      <c r="Q99" t="s">
        <v>2107</v>
      </c>
      <c r="R99" s="17">
        <v>3845.8216056197612</v>
      </c>
      <c r="S99" s="17">
        <v>72</v>
      </c>
      <c r="U99">
        <f ca="1"/>
        <v>957</v>
      </c>
      <c r="V99" t="str">
        <f ca="1"/>
        <v>Product139</v>
      </c>
      <c r="W99" t="str">
        <f ca="1"/>
        <v>Kg</v>
      </c>
      <c r="X99">
        <f ca="1"/>
        <v>3845.8216056197612</v>
      </c>
      <c r="Y99">
        <f ca="1"/>
        <v>72</v>
      </c>
    </row>
    <row r="100" spans="16:25" x14ac:dyDescent="0.3">
      <c r="P100" t="s">
        <v>1066</v>
      </c>
      <c r="Q100" t="s">
        <v>2108</v>
      </c>
      <c r="R100" s="17">
        <v>20362.844798373972</v>
      </c>
      <c r="S100" s="17">
        <v>99</v>
      </c>
      <c r="U100">
        <f ca="1"/>
        <v>186</v>
      </c>
      <c r="V100" t="str">
        <f ca="1"/>
        <v>Product14</v>
      </c>
      <c r="W100" t="str">
        <f ca="1"/>
        <v>Lt</v>
      </c>
      <c r="X100">
        <f ca="1"/>
        <v>20362.844798373972</v>
      </c>
      <c r="Y100">
        <f ca="1"/>
        <v>99</v>
      </c>
    </row>
    <row r="101" spans="16:25" x14ac:dyDescent="0.3">
      <c r="P101" t="s">
        <v>1192</v>
      </c>
      <c r="Q101" t="s">
        <v>2110</v>
      </c>
      <c r="R101" s="17">
        <v>4322.7564242397275</v>
      </c>
      <c r="S101" s="17">
        <v>83</v>
      </c>
      <c r="U101">
        <f ca="1"/>
        <v>937</v>
      </c>
      <c r="V101" t="str">
        <f ca="1"/>
        <v>Product140</v>
      </c>
      <c r="W101" t="str">
        <f ca="1"/>
        <v>No</v>
      </c>
      <c r="X101">
        <f ca="1"/>
        <v>4322.7564242397275</v>
      </c>
      <c r="Y101">
        <f ca="1"/>
        <v>83</v>
      </c>
    </row>
    <row r="102" spans="16:25" x14ac:dyDescent="0.3">
      <c r="P102" t="s">
        <v>1193</v>
      </c>
      <c r="Q102" t="s">
        <v>2110</v>
      </c>
      <c r="R102" s="17">
        <v>10006.786964317935</v>
      </c>
      <c r="S102" s="17">
        <v>72</v>
      </c>
      <c r="U102">
        <f ca="1"/>
        <v>659</v>
      </c>
      <c r="V102" t="str">
        <f ca="1"/>
        <v>Product141</v>
      </c>
      <c r="W102" t="str">
        <f ca="1"/>
        <v>No</v>
      </c>
      <c r="X102">
        <f ca="1"/>
        <v>10006.786964317935</v>
      </c>
      <c r="Y102">
        <f ca="1"/>
        <v>72</v>
      </c>
    </row>
    <row r="103" spans="16:25" x14ac:dyDescent="0.3">
      <c r="P103" t="s">
        <v>1194</v>
      </c>
      <c r="Q103" t="s">
        <v>2109</v>
      </c>
      <c r="R103" s="17">
        <v>8809.0252067197671</v>
      </c>
      <c r="S103" s="17">
        <v>90</v>
      </c>
      <c r="U103">
        <f ca="1"/>
        <v>717</v>
      </c>
      <c r="V103" t="str">
        <f ca="1"/>
        <v>Product142</v>
      </c>
      <c r="W103" t="str">
        <f ca="1"/>
        <v>Ft</v>
      </c>
      <c r="X103">
        <f ca="1"/>
        <v>8809.0252067197671</v>
      </c>
      <c r="Y103">
        <f ca="1"/>
        <v>90</v>
      </c>
    </row>
    <row r="104" spans="16:25" x14ac:dyDescent="0.3">
      <c r="P104" t="s">
        <v>1195</v>
      </c>
      <c r="Q104" t="s">
        <v>2110</v>
      </c>
      <c r="R104" s="17">
        <v>18566.638511542245</v>
      </c>
      <c r="S104" s="17">
        <v>74</v>
      </c>
      <c r="U104">
        <f ca="1"/>
        <v>254</v>
      </c>
      <c r="V104" t="str">
        <f ca="1"/>
        <v>Product143</v>
      </c>
      <c r="W104" t="str">
        <f ca="1"/>
        <v>No</v>
      </c>
      <c r="X104">
        <f ca="1"/>
        <v>18566.638511542245</v>
      </c>
      <c r="Y104">
        <f ca="1"/>
        <v>74</v>
      </c>
    </row>
    <row r="105" spans="16:25" x14ac:dyDescent="0.3">
      <c r="P105" t="s">
        <v>1196</v>
      </c>
      <c r="Q105" t="s">
        <v>2107</v>
      </c>
      <c r="R105" s="17">
        <v>7787.7984213071159</v>
      </c>
      <c r="S105" s="17">
        <v>88</v>
      </c>
      <c r="U105">
        <f ca="1"/>
        <v>771</v>
      </c>
      <c r="V105" t="str">
        <f ca="1"/>
        <v>Product144</v>
      </c>
      <c r="W105" t="str">
        <f ca="1"/>
        <v>Kg</v>
      </c>
      <c r="X105">
        <f ca="1"/>
        <v>7787.7984213071159</v>
      </c>
      <c r="Y105">
        <f ca="1"/>
        <v>88</v>
      </c>
    </row>
    <row r="106" spans="16:25" x14ac:dyDescent="0.3">
      <c r="P106" t="s">
        <v>1197</v>
      </c>
      <c r="Q106" t="s">
        <v>2107</v>
      </c>
      <c r="R106" s="17">
        <v>14982.438486248877</v>
      </c>
      <c r="S106" s="17">
        <v>66</v>
      </c>
      <c r="U106">
        <f ca="1"/>
        <v>429</v>
      </c>
      <c r="V106" t="str">
        <f ca="1"/>
        <v>Product145</v>
      </c>
      <c r="W106" t="str">
        <f ca="1"/>
        <v>Kg</v>
      </c>
      <c r="X106">
        <f ca="1"/>
        <v>14982.438486248877</v>
      </c>
      <c r="Y106">
        <f ca="1"/>
        <v>66</v>
      </c>
    </row>
    <row r="107" spans="16:25" x14ac:dyDescent="0.3">
      <c r="P107" t="s">
        <v>1198</v>
      </c>
      <c r="Q107" t="s">
        <v>2108</v>
      </c>
      <c r="R107" s="17">
        <v>5355.7830401501833</v>
      </c>
      <c r="S107" s="17">
        <v>68</v>
      </c>
      <c r="U107">
        <f ca="1"/>
        <v>882</v>
      </c>
      <c r="V107" t="str">
        <f ca="1"/>
        <v>Product146</v>
      </c>
      <c r="W107" t="str">
        <f ca="1"/>
        <v>Lt</v>
      </c>
      <c r="X107">
        <f ca="1"/>
        <v>5355.7830401501833</v>
      </c>
      <c r="Y107">
        <f ca="1"/>
        <v>68</v>
      </c>
    </row>
    <row r="108" spans="16:25" x14ac:dyDescent="0.3">
      <c r="P108" t="s">
        <v>1199</v>
      </c>
      <c r="Q108" t="s">
        <v>2107</v>
      </c>
      <c r="R108" s="17">
        <v>14746.548640469748</v>
      </c>
      <c r="S108" s="17">
        <v>79</v>
      </c>
      <c r="U108">
        <f ca="1"/>
        <v>440</v>
      </c>
      <c r="V108" t="str">
        <f ca="1"/>
        <v>Product147</v>
      </c>
      <c r="W108" t="str">
        <f ca="1"/>
        <v>Kg</v>
      </c>
      <c r="X108">
        <f ca="1"/>
        <v>14746.548640469748</v>
      </c>
      <c r="Y108">
        <f ca="1"/>
        <v>79</v>
      </c>
    </row>
    <row r="109" spans="16:25" x14ac:dyDescent="0.3">
      <c r="P109" t="s">
        <v>1200</v>
      </c>
      <c r="Q109" t="s">
        <v>2108</v>
      </c>
      <c r="R109" s="17">
        <v>25089.717374824624</v>
      </c>
      <c r="S109" s="17">
        <v>94</v>
      </c>
      <c r="U109">
        <f ca="1"/>
        <v>50</v>
      </c>
      <c r="V109" t="str">
        <f ca="1"/>
        <v>Product148</v>
      </c>
      <c r="W109" t="str">
        <f ca="1"/>
        <v>Lt</v>
      </c>
      <c r="X109">
        <f ca="1"/>
        <v>25089.717374824624</v>
      </c>
      <c r="Y109">
        <f ca="1"/>
        <v>94</v>
      </c>
    </row>
    <row r="110" spans="16:25" x14ac:dyDescent="0.3">
      <c r="P110" t="s">
        <v>1201</v>
      </c>
      <c r="Q110" t="s">
        <v>2109</v>
      </c>
      <c r="R110" s="17">
        <v>14343.028151941824</v>
      </c>
      <c r="S110" s="17">
        <v>57</v>
      </c>
      <c r="U110">
        <f ca="1"/>
        <v>451</v>
      </c>
      <c r="V110" t="str">
        <f ca="1"/>
        <v>Product149</v>
      </c>
      <c r="W110" t="str">
        <f ca="1"/>
        <v>Ft</v>
      </c>
      <c r="X110">
        <f ca="1"/>
        <v>14343.028151941824</v>
      </c>
      <c r="Y110">
        <f ca="1"/>
        <v>57</v>
      </c>
    </row>
    <row r="111" spans="16:25" x14ac:dyDescent="0.3">
      <c r="P111" t="s">
        <v>1067</v>
      </c>
      <c r="Q111" t="s">
        <v>2107</v>
      </c>
      <c r="R111" s="17">
        <v>30172.927682928221</v>
      </c>
      <c r="S111" s="17">
        <v>108</v>
      </c>
      <c r="U111">
        <f ca="1"/>
        <v>8</v>
      </c>
      <c r="V111" t="str">
        <f ca="1"/>
        <v>Product15</v>
      </c>
      <c r="W111" t="str">
        <f ca="1"/>
        <v>Kg</v>
      </c>
      <c r="X111">
        <f ca="1"/>
        <v>30172.927682928221</v>
      </c>
      <c r="Y111">
        <f ca="1"/>
        <v>108</v>
      </c>
    </row>
    <row r="112" spans="16:25" x14ac:dyDescent="0.3">
      <c r="P112" t="s">
        <v>1202</v>
      </c>
      <c r="Q112" t="s">
        <v>2107</v>
      </c>
      <c r="R112" s="17">
        <v>18231.924900001242</v>
      </c>
      <c r="S112" s="17">
        <v>72</v>
      </c>
      <c r="U112">
        <f ca="1"/>
        <v>266</v>
      </c>
      <c r="V112" t="str">
        <f ca="1"/>
        <v>Product150</v>
      </c>
      <c r="W112" t="str">
        <f ca="1"/>
        <v>Kg</v>
      </c>
      <c r="X112">
        <f ca="1"/>
        <v>18231.924900001242</v>
      </c>
      <c r="Y112">
        <f ca="1"/>
        <v>72</v>
      </c>
    </row>
    <row r="113" spans="16:25" x14ac:dyDescent="0.3">
      <c r="P113" t="s">
        <v>1203</v>
      </c>
      <c r="Q113" t="s">
        <v>2110</v>
      </c>
      <c r="R113" s="17">
        <v>7048.2440223173417</v>
      </c>
      <c r="S113" s="17">
        <v>82</v>
      </c>
      <c r="U113">
        <f ca="1"/>
        <v>817</v>
      </c>
      <c r="V113" t="str">
        <f ca="1"/>
        <v>Product151</v>
      </c>
      <c r="W113" t="str">
        <f ca="1"/>
        <v>No</v>
      </c>
      <c r="X113">
        <f ca="1"/>
        <v>7048.2440223173417</v>
      </c>
      <c r="Y113">
        <f ca="1"/>
        <v>82</v>
      </c>
    </row>
    <row r="114" spans="16:25" x14ac:dyDescent="0.3">
      <c r="P114" t="s">
        <v>1204</v>
      </c>
      <c r="Q114" t="s">
        <v>2110</v>
      </c>
      <c r="R114" s="17">
        <v>24467.434465238497</v>
      </c>
      <c r="S114" s="17">
        <v>90</v>
      </c>
      <c r="U114">
        <f ca="1"/>
        <v>61</v>
      </c>
      <c r="V114" t="str">
        <f ca="1"/>
        <v>Product152</v>
      </c>
      <c r="W114" t="str">
        <f ca="1"/>
        <v>No</v>
      </c>
      <c r="X114">
        <f ca="1"/>
        <v>24467.434465238497</v>
      </c>
      <c r="Y114">
        <f ca="1"/>
        <v>90</v>
      </c>
    </row>
    <row r="115" spans="16:25" x14ac:dyDescent="0.3">
      <c r="P115" t="s">
        <v>1205</v>
      </c>
      <c r="Q115" t="s">
        <v>2109</v>
      </c>
      <c r="R115" s="17">
        <v>13255.453377611349</v>
      </c>
      <c r="S115" s="17">
        <v>54</v>
      </c>
      <c r="U115">
        <f ca="1"/>
        <v>496</v>
      </c>
      <c r="V115" t="str">
        <f ca="1"/>
        <v>Product153</v>
      </c>
      <c r="W115" t="str">
        <f ca="1"/>
        <v>Ft</v>
      </c>
      <c r="X115">
        <f ca="1"/>
        <v>13255.453377611349</v>
      </c>
      <c r="Y115">
        <f ca="1"/>
        <v>54</v>
      </c>
    </row>
    <row r="116" spans="16:25" x14ac:dyDescent="0.3">
      <c r="P116" t="s">
        <v>1206</v>
      </c>
      <c r="Q116" t="s">
        <v>2110</v>
      </c>
      <c r="R116" s="17">
        <v>15013.446472032345</v>
      </c>
      <c r="S116" s="17">
        <v>71</v>
      </c>
      <c r="U116">
        <f ca="1"/>
        <v>427</v>
      </c>
      <c r="V116" t="str">
        <f ca="1"/>
        <v>Product154</v>
      </c>
      <c r="W116" t="str">
        <f ca="1"/>
        <v>No</v>
      </c>
      <c r="X116">
        <f ca="1"/>
        <v>15013.446472032345</v>
      </c>
      <c r="Y116">
        <f ca="1"/>
        <v>71</v>
      </c>
    </row>
    <row r="117" spans="16:25" x14ac:dyDescent="0.3">
      <c r="P117" t="s">
        <v>1207</v>
      </c>
      <c r="Q117" t="s">
        <v>2107</v>
      </c>
      <c r="R117" s="17">
        <v>15366.898535523193</v>
      </c>
      <c r="S117" s="17">
        <v>75</v>
      </c>
      <c r="U117">
        <f ca="1"/>
        <v>400</v>
      </c>
      <c r="V117" t="str">
        <f ca="1"/>
        <v>Product155</v>
      </c>
      <c r="W117" t="str">
        <f ca="1"/>
        <v>Kg</v>
      </c>
      <c r="X117">
        <f ca="1"/>
        <v>15366.898535523193</v>
      </c>
      <c r="Y117">
        <f ca="1"/>
        <v>75</v>
      </c>
    </row>
    <row r="118" spans="16:25" x14ac:dyDescent="0.3">
      <c r="P118" t="s">
        <v>1208</v>
      </c>
      <c r="Q118" t="s">
        <v>2107</v>
      </c>
      <c r="R118" s="17">
        <v>2934.3083958765487</v>
      </c>
      <c r="S118" s="17">
        <v>72</v>
      </c>
      <c r="U118">
        <f ca="1"/>
        <v>996</v>
      </c>
      <c r="V118" t="str">
        <f ca="1"/>
        <v>Product156</v>
      </c>
      <c r="W118" t="str">
        <f ca="1"/>
        <v>Kg</v>
      </c>
      <c r="X118">
        <f ca="1"/>
        <v>2934.3083958765487</v>
      </c>
      <c r="Y118">
        <f ca="1"/>
        <v>72</v>
      </c>
    </row>
    <row r="119" spans="16:25" x14ac:dyDescent="0.3">
      <c r="P119" t="s">
        <v>1209</v>
      </c>
      <c r="Q119" t="s">
        <v>2108</v>
      </c>
      <c r="R119" s="17">
        <v>15938.614945353274</v>
      </c>
      <c r="S119" s="17">
        <v>59</v>
      </c>
      <c r="U119">
        <f ca="1"/>
        <v>365</v>
      </c>
      <c r="V119" t="str">
        <f ca="1"/>
        <v>Product157</v>
      </c>
      <c r="W119" t="str">
        <f ca="1"/>
        <v>Lt</v>
      </c>
      <c r="X119">
        <f ca="1"/>
        <v>15938.614945353274</v>
      </c>
      <c r="Y119">
        <f ca="1"/>
        <v>59</v>
      </c>
    </row>
    <row r="120" spans="16:25" x14ac:dyDescent="0.3">
      <c r="P120" t="s">
        <v>1210</v>
      </c>
      <c r="Q120" t="s">
        <v>2107</v>
      </c>
      <c r="R120" s="17">
        <v>23099.337217414395</v>
      </c>
      <c r="S120" s="17">
        <v>82</v>
      </c>
      <c r="U120">
        <f ca="1"/>
        <v>97</v>
      </c>
      <c r="V120" t="str">
        <f ca="1"/>
        <v>Product158</v>
      </c>
      <c r="W120" t="str">
        <f ca="1"/>
        <v>Kg</v>
      </c>
      <c r="X120">
        <f ca="1"/>
        <v>23099.337217414395</v>
      </c>
      <c r="Y120">
        <f ca="1"/>
        <v>82</v>
      </c>
    </row>
    <row r="121" spans="16:25" x14ac:dyDescent="0.3">
      <c r="P121" t="s">
        <v>1211</v>
      </c>
      <c r="Q121" t="s">
        <v>2108</v>
      </c>
      <c r="R121" s="17">
        <v>6607.2433590939072</v>
      </c>
      <c r="S121" s="17">
        <v>66</v>
      </c>
      <c r="U121">
        <f ca="1"/>
        <v>833</v>
      </c>
      <c r="V121" t="str">
        <f ca="1"/>
        <v>Product159</v>
      </c>
      <c r="W121" t="str">
        <f ca="1"/>
        <v>Lt</v>
      </c>
      <c r="X121">
        <f ca="1"/>
        <v>6607.2433590939072</v>
      </c>
      <c r="Y121">
        <f ca="1"/>
        <v>66</v>
      </c>
    </row>
    <row r="122" spans="16:25" x14ac:dyDescent="0.3">
      <c r="P122" t="s">
        <v>1068</v>
      </c>
      <c r="Q122" t="s">
        <v>2108</v>
      </c>
      <c r="R122" s="17">
        <v>26181.536263251295</v>
      </c>
      <c r="S122" s="17">
        <v>89</v>
      </c>
      <c r="U122">
        <f ca="1"/>
        <v>34</v>
      </c>
      <c r="V122" t="str">
        <f ca="1"/>
        <v>Product16</v>
      </c>
      <c r="W122" t="str">
        <f ca="1"/>
        <v>Lt</v>
      </c>
      <c r="X122">
        <f ca="1"/>
        <v>26181.536263251295</v>
      </c>
      <c r="Y122">
        <f ca="1"/>
        <v>89</v>
      </c>
    </row>
    <row r="123" spans="16:25" x14ac:dyDescent="0.3">
      <c r="P123" t="s">
        <v>1212</v>
      </c>
      <c r="Q123" t="s">
        <v>2109</v>
      </c>
      <c r="R123" s="17">
        <v>11262.008345335216</v>
      </c>
      <c r="S123" s="17">
        <v>82</v>
      </c>
      <c r="U123">
        <f ca="1"/>
        <v>600</v>
      </c>
      <c r="V123" t="str">
        <f ca="1"/>
        <v>Product160</v>
      </c>
      <c r="W123" t="str">
        <f ca="1"/>
        <v>Ft</v>
      </c>
      <c r="X123">
        <f ca="1"/>
        <v>11262.008345335216</v>
      </c>
      <c r="Y123">
        <f ca="1"/>
        <v>82</v>
      </c>
    </row>
    <row r="124" spans="16:25" x14ac:dyDescent="0.3">
      <c r="P124" t="s">
        <v>1213</v>
      </c>
      <c r="Q124" t="s">
        <v>2107</v>
      </c>
      <c r="R124" s="17">
        <v>9484.1216736443166</v>
      </c>
      <c r="S124" s="17">
        <v>75</v>
      </c>
      <c r="U124">
        <f ca="1"/>
        <v>683</v>
      </c>
      <c r="V124" t="str">
        <f ca="1"/>
        <v>Product161</v>
      </c>
      <c r="W124" t="str">
        <f ca="1"/>
        <v>Kg</v>
      </c>
      <c r="X124">
        <f ca="1"/>
        <v>9484.1216736443166</v>
      </c>
      <c r="Y124">
        <f ca="1"/>
        <v>75</v>
      </c>
    </row>
    <row r="125" spans="16:25" x14ac:dyDescent="0.3">
      <c r="P125" t="s">
        <v>1214</v>
      </c>
      <c r="Q125" t="s">
        <v>2110</v>
      </c>
      <c r="R125" s="17">
        <v>5881.6351414314395</v>
      </c>
      <c r="S125" s="17">
        <v>70</v>
      </c>
      <c r="U125">
        <f ca="1"/>
        <v>863</v>
      </c>
      <c r="V125" t="str">
        <f ca="1"/>
        <v>Product162</v>
      </c>
      <c r="W125" t="str">
        <f ca="1"/>
        <v>No</v>
      </c>
      <c r="X125">
        <f ca="1"/>
        <v>5881.6351414314395</v>
      </c>
      <c r="Y125">
        <f ca="1"/>
        <v>70</v>
      </c>
    </row>
    <row r="126" spans="16:25" x14ac:dyDescent="0.3">
      <c r="P126" t="s">
        <v>1215</v>
      </c>
      <c r="Q126" t="s">
        <v>2110</v>
      </c>
      <c r="R126" s="17">
        <v>7475.5150431092879</v>
      </c>
      <c r="S126" s="17">
        <v>81</v>
      </c>
      <c r="U126">
        <f ca="1"/>
        <v>796</v>
      </c>
      <c r="V126" t="str">
        <f ca="1"/>
        <v>Product163</v>
      </c>
      <c r="W126" t="str">
        <f ca="1"/>
        <v>No</v>
      </c>
      <c r="X126">
        <f ca="1"/>
        <v>7475.5150431092879</v>
      </c>
      <c r="Y126">
        <f ca="1"/>
        <v>81</v>
      </c>
    </row>
    <row r="127" spans="16:25" x14ac:dyDescent="0.3">
      <c r="P127" t="s">
        <v>1216</v>
      </c>
      <c r="Q127" t="s">
        <v>2109</v>
      </c>
      <c r="R127" s="17">
        <v>2824.6874450008495</v>
      </c>
      <c r="S127" s="17">
        <v>61</v>
      </c>
      <c r="U127">
        <f ca="1"/>
        <v>1001</v>
      </c>
      <c r="V127" t="str">
        <f ca="1"/>
        <v>Product164</v>
      </c>
      <c r="W127" t="str">
        <f ca="1"/>
        <v>Ft</v>
      </c>
      <c r="X127">
        <f ca="1"/>
        <v>2824.6874450008495</v>
      </c>
      <c r="Y127">
        <f ca="1"/>
        <v>61</v>
      </c>
    </row>
    <row r="128" spans="16:25" x14ac:dyDescent="0.3">
      <c r="P128" t="s">
        <v>1217</v>
      </c>
      <c r="Q128" t="s">
        <v>2110</v>
      </c>
      <c r="R128" s="17">
        <v>7737.0730640967895</v>
      </c>
      <c r="S128" s="17">
        <v>93</v>
      </c>
      <c r="U128">
        <f ca="1"/>
        <v>777</v>
      </c>
      <c r="V128" t="str">
        <f ca="1"/>
        <v>Product165</v>
      </c>
      <c r="W128" t="str">
        <f ca="1"/>
        <v>No</v>
      </c>
      <c r="X128">
        <f ca="1"/>
        <v>7737.0730640967895</v>
      </c>
      <c r="Y128">
        <f ca="1"/>
        <v>93</v>
      </c>
    </row>
    <row r="129" spans="16:25" x14ac:dyDescent="0.3">
      <c r="P129" t="s">
        <v>1218</v>
      </c>
      <c r="Q129" t="s">
        <v>2107</v>
      </c>
      <c r="R129" s="17">
        <v>13004.124302833614</v>
      </c>
      <c r="S129" s="17">
        <v>62</v>
      </c>
      <c r="U129">
        <f ca="1"/>
        <v>507</v>
      </c>
      <c r="V129" t="str">
        <f ca="1"/>
        <v>Product166</v>
      </c>
      <c r="W129" t="str">
        <f ca="1"/>
        <v>Kg</v>
      </c>
      <c r="X129">
        <f ca="1"/>
        <v>13004.124302833614</v>
      </c>
      <c r="Y129">
        <f ca="1"/>
        <v>62</v>
      </c>
    </row>
    <row r="130" spans="16:25" x14ac:dyDescent="0.3">
      <c r="P130" t="s">
        <v>1219</v>
      </c>
      <c r="Q130" t="s">
        <v>2107</v>
      </c>
      <c r="R130" s="17">
        <v>14838.625738493338</v>
      </c>
      <c r="S130" s="17">
        <v>93</v>
      </c>
      <c r="U130">
        <f ca="1"/>
        <v>437</v>
      </c>
      <c r="V130" t="str">
        <f ca="1"/>
        <v>Product167</v>
      </c>
      <c r="W130" t="str">
        <f ca="1"/>
        <v>Kg</v>
      </c>
      <c r="X130">
        <f ca="1"/>
        <v>14838.625738493338</v>
      </c>
      <c r="Y130">
        <f ca="1"/>
        <v>93</v>
      </c>
    </row>
    <row r="131" spans="16:25" x14ac:dyDescent="0.3">
      <c r="P131" t="s">
        <v>1220</v>
      </c>
      <c r="Q131" t="s">
        <v>2108</v>
      </c>
      <c r="R131" s="17">
        <v>11783.242740618953</v>
      </c>
      <c r="S131" s="17">
        <v>103</v>
      </c>
      <c r="U131">
        <f ca="1"/>
        <v>573</v>
      </c>
      <c r="V131" t="str">
        <f ca="1"/>
        <v>Product168</v>
      </c>
      <c r="W131" t="str">
        <f ca="1"/>
        <v>Lt</v>
      </c>
      <c r="X131">
        <f ca="1"/>
        <v>11783.242740618953</v>
      </c>
      <c r="Y131">
        <f ca="1"/>
        <v>103</v>
      </c>
    </row>
    <row r="132" spans="16:25" x14ac:dyDescent="0.3">
      <c r="P132" t="s">
        <v>1221</v>
      </c>
      <c r="Q132" t="s">
        <v>2107</v>
      </c>
      <c r="R132" s="17">
        <v>10506.721797933795</v>
      </c>
      <c r="S132" s="17">
        <v>71</v>
      </c>
      <c r="U132">
        <f ca="1"/>
        <v>638</v>
      </c>
      <c r="V132" t="str">
        <f ca="1"/>
        <v>Product169</v>
      </c>
      <c r="W132" t="str">
        <f ca="1"/>
        <v>Kg</v>
      </c>
      <c r="X132">
        <f ca="1"/>
        <v>10506.721797933795</v>
      </c>
      <c r="Y132">
        <f ca="1"/>
        <v>71</v>
      </c>
    </row>
    <row r="133" spans="16:25" x14ac:dyDescent="0.3">
      <c r="P133" t="s">
        <v>1069</v>
      </c>
      <c r="Q133" t="s">
        <v>2109</v>
      </c>
      <c r="R133" s="17">
        <v>10946.958830521882</v>
      </c>
      <c r="S133" s="17">
        <v>79</v>
      </c>
      <c r="U133">
        <f ca="1"/>
        <v>618</v>
      </c>
      <c r="V133" t="str">
        <f ca="1"/>
        <v>Product17</v>
      </c>
      <c r="W133" t="str">
        <f ca="1"/>
        <v>Ft</v>
      </c>
      <c r="X133">
        <f ca="1"/>
        <v>10946.958830521882</v>
      </c>
      <c r="Y133">
        <f ca="1"/>
        <v>79</v>
      </c>
    </row>
    <row r="134" spans="16:25" x14ac:dyDescent="0.3">
      <c r="P134" t="s">
        <v>1222</v>
      </c>
      <c r="Q134" t="s">
        <v>2108</v>
      </c>
      <c r="R134" s="17">
        <v>8540.8269006270421</v>
      </c>
      <c r="S134" s="17">
        <v>99</v>
      </c>
      <c r="U134">
        <f ca="1"/>
        <v>732</v>
      </c>
      <c r="V134" t="str">
        <f ca="1"/>
        <v>Product170</v>
      </c>
      <c r="W134" t="str">
        <f ca="1"/>
        <v>Lt</v>
      </c>
      <c r="X134">
        <f ca="1"/>
        <v>8540.8269006270421</v>
      </c>
      <c r="Y134">
        <f ca="1"/>
        <v>99</v>
      </c>
    </row>
    <row r="135" spans="16:25" x14ac:dyDescent="0.3">
      <c r="P135" t="s">
        <v>1223</v>
      </c>
      <c r="Q135" t="s">
        <v>2109</v>
      </c>
      <c r="R135" s="17">
        <v>19928.366255296507</v>
      </c>
      <c r="S135" s="17">
        <v>103</v>
      </c>
      <c r="U135">
        <f ca="1"/>
        <v>205</v>
      </c>
      <c r="V135" t="str">
        <f ca="1"/>
        <v>Product171</v>
      </c>
      <c r="W135" t="str">
        <f ca="1"/>
        <v>Ft</v>
      </c>
      <c r="X135">
        <f ca="1"/>
        <v>19928.366255296507</v>
      </c>
      <c r="Y135">
        <f ca="1"/>
        <v>103</v>
      </c>
    </row>
    <row r="136" spans="16:25" x14ac:dyDescent="0.3">
      <c r="P136" t="s">
        <v>1224</v>
      </c>
      <c r="Q136" t="s">
        <v>2107</v>
      </c>
      <c r="R136" s="17">
        <v>19495.745035875836</v>
      </c>
      <c r="S136" s="17">
        <v>105</v>
      </c>
      <c r="U136">
        <f ca="1"/>
        <v>228</v>
      </c>
      <c r="V136" t="str">
        <f ca="1"/>
        <v>Product172</v>
      </c>
      <c r="W136" t="str">
        <f ca="1"/>
        <v>Kg</v>
      </c>
      <c r="X136">
        <f ca="1"/>
        <v>19495.745035875836</v>
      </c>
      <c r="Y136">
        <f ca="1"/>
        <v>105</v>
      </c>
    </row>
    <row r="137" spans="16:25" x14ac:dyDescent="0.3">
      <c r="P137" t="s">
        <v>1225</v>
      </c>
      <c r="Q137" t="s">
        <v>2110</v>
      </c>
      <c r="R137" s="17">
        <v>9138.1519866697508</v>
      </c>
      <c r="S137" s="17">
        <v>84</v>
      </c>
      <c r="U137">
        <f ca="1"/>
        <v>703</v>
      </c>
      <c r="V137" t="str">
        <f ca="1"/>
        <v>Product173</v>
      </c>
      <c r="W137" t="str">
        <f ca="1"/>
        <v>No</v>
      </c>
      <c r="X137">
        <f ca="1"/>
        <v>9138.1519866697508</v>
      </c>
      <c r="Y137">
        <f ca="1"/>
        <v>84</v>
      </c>
    </row>
    <row r="138" spans="16:25" x14ac:dyDescent="0.3">
      <c r="P138" t="s">
        <v>1226</v>
      </c>
      <c r="Q138" t="s">
        <v>2110</v>
      </c>
      <c r="R138" s="17">
        <v>2063.8948713463192</v>
      </c>
      <c r="S138" s="17">
        <v>62</v>
      </c>
      <c r="U138">
        <f ca="1"/>
        <v>1034</v>
      </c>
      <c r="V138" t="str">
        <f ca="1"/>
        <v>Product174</v>
      </c>
      <c r="W138" t="str">
        <f ca="1"/>
        <v>No</v>
      </c>
      <c r="X138">
        <f ca="1"/>
        <v>2063.8948713463192</v>
      </c>
      <c r="Y138">
        <f ca="1"/>
        <v>62</v>
      </c>
    </row>
    <row r="139" spans="16:25" x14ac:dyDescent="0.3">
      <c r="P139" t="s">
        <v>1227</v>
      </c>
      <c r="Q139" t="s">
        <v>2109</v>
      </c>
      <c r="R139" s="17">
        <v>15450.01478876018</v>
      </c>
      <c r="S139" s="17">
        <v>79</v>
      </c>
      <c r="U139">
        <f ca="1"/>
        <v>393</v>
      </c>
      <c r="V139" t="str">
        <f ca="1"/>
        <v>Product175</v>
      </c>
      <c r="W139" t="str">
        <f ca="1"/>
        <v>Ft</v>
      </c>
      <c r="X139">
        <f ca="1"/>
        <v>15450.01478876018</v>
      </c>
      <c r="Y139">
        <f ca="1"/>
        <v>79</v>
      </c>
    </row>
    <row r="140" spans="16:25" x14ac:dyDescent="0.3">
      <c r="P140" t="s">
        <v>1228</v>
      </c>
      <c r="Q140" t="s">
        <v>2110</v>
      </c>
      <c r="R140" s="17">
        <v>5082.9355867232134</v>
      </c>
      <c r="S140" s="17">
        <v>72</v>
      </c>
      <c r="U140">
        <f ca="1"/>
        <v>892</v>
      </c>
      <c r="V140" t="str">
        <f ca="1"/>
        <v>Product176</v>
      </c>
      <c r="W140" t="str">
        <f ca="1"/>
        <v>No</v>
      </c>
      <c r="X140">
        <f ca="1"/>
        <v>5082.9355867232134</v>
      </c>
      <c r="Y140">
        <f ca="1"/>
        <v>72</v>
      </c>
    </row>
    <row r="141" spans="16:25" x14ac:dyDescent="0.3">
      <c r="P141" t="s">
        <v>1229</v>
      </c>
      <c r="Q141" t="s">
        <v>2107</v>
      </c>
      <c r="R141" s="17">
        <v>9652.0833964057656</v>
      </c>
      <c r="S141" s="17">
        <v>77</v>
      </c>
      <c r="U141">
        <f ca="1"/>
        <v>673</v>
      </c>
      <c r="V141" t="str">
        <f ca="1"/>
        <v>Product177</v>
      </c>
      <c r="W141" t="str">
        <f ca="1"/>
        <v>Kg</v>
      </c>
      <c r="X141">
        <f ca="1"/>
        <v>9652.0833964057656</v>
      </c>
      <c r="Y141">
        <f ca="1"/>
        <v>77</v>
      </c>
    </row>
    <row r="142" spans="16:25" x14ac:dyDescent="0.3">
      <c r="P142" t="s">
        <v>1230</v>
      </c>
      <c r="Q142" t="s">
        <v>2107</v>
      </c>
      <c r="R142" s="17">
        <v>16803.878550367459</v>
      </c>
      <c r="S142" s="17">
        <v>80</v>
      </c>
      <c r="U142">
        <f ca="1"/>
        <v>325</v>
      </c>
      <c r="V142" t="str">
        <f ca="1"/>
        <v>Product178</v>
      </c>
      <c r="W142" t="str">
        <f ca="1"/>
        <v>Kg</v>
      </c>
      <c r="X142">
        <f ca="1"/>
        <v>16803.878550367459</v>
      </c>
      <c r="Y142">
        <f ca="1"/>
        <v>80</v>
      </c>
    </row>
    <row r="143" spans="16:25" x14ac:dyDescent="0.3">
      <c r="P143" t="s">
        <v>1231</v>
      </c>
      <c r="Q143" t="s">
        <v>2108</v>
      </c>
      <c r="R143" s="17">
        <v>18323.12129023852</v>
      </c>
      <c r="S143" s="17">
        <v>74</v>
      </c>
      <c r="U143">
        <f ca="1"/>
        <v>263</v>
      </c>
      <c r="V143" t="str">
        <f ca="1"/>
        <v>Product179</v>
      </c>
      <c r="W143" t="str">
        <f ca="1"/>
        <v>Lt</v>
      </c>
      <c r="X143">
        <f ca="1"/>
        <v>18323.12129023852</v>
      </c>
      <c r="Y143">
        <f ca="1"/>
        <v>74</v>
      </c>
    </row>
    <row r="144" spans="16:25" x14ac:dyDescent="0.3">
      <c r="P144" t="s">
        <v>1070</v>
      </c>
      <c r="Q144" t="s">
        <v>2107</v>
      </c>
      <c r="R144" s="17">
        <v>5347.3828719973872</v>
      </c>
      <c r="S144" s="17">
        <v>92</v>
      </c>
      <c r="U144">
        <f ca="1"/>
        <v>883</v>
      </c>
      <c r="V144" t="str">
        <f ca="1"/>
        <v>Product18</v>
      </c>
      <c r="W144" t="str">
        <f ca="1"/>
        <v>Kg</v>
      </c>
      <c r="X144">
        <f ca="1"/>
        <v>5347.3828719973872</v>
      </c>
      <c r="Y144">
        <f ca="1"/>
        <v>92</v>
      </c>
    </row>
    <row r="145" spans="16:25" x14ac:dyDescent="0.3">
      <c r="P145" t="s">
        <v>1232</v>
      </c>
      <c r="Q145" t="s">
        <v>2107</v>
      </c>
      <c r="R145" s="17">
        <v>17369.584556288442</v>
      </c>
      <c r="S145" s="17">
        <v>66</v>
      </c>
      <c r="U145">
        <f ca="1"/>
        <v>297</v>
      </c>
      <c r="V145" t="str">
        <f ca="1"/>
        <v>Product180</v>
      </c>
      <c r="W145" t="str">
        <f ca="1"/>
        <v>Kg</v>
      </c>
      <c r="X145">
        <f ca="1"/>
        <v>17369.584556288442</v>
      </c>
      <c r="Y145">
        <f ca="1"/>
        <v>66</v>
      </c>
    </row>
    <row r="146" spans="16:25" x14ac:dyDescent="0.3">
      <c r="P146" t="s">
        <v>1233</v>
      </c>
      <c r="Q146" t="s">
        <v>2108</v>
      </c>
      <c r="R146" s="17">
        <v>1952.1456080136613</v>
      </c>
      <c r="S146" s="17">
        <v>72</v>
      </c>
      <c r="U146">
        <f ca="1"/>
        <v>1036</v>
      </c>
      <c r="V146" t="str">
        <f ca="1"/>
        <v>Product181</v>
      </c>
      <c r="W146" t="str">
        <f ca="1"/>
        <v>Lt</v>
      </c>
      <c r="X146">
        <f ca="1"/>
        <v>1952.1456080136613</v>
      </c>
      <c r="Y146">
        <f ca="1"/>
        <v>72</v>
      </c>
    </row>
    <row r="147" spans="16:25" x14ac:dyDescent="0.3">
      <c r="P147" t="s">
        <v>1234</v>
      </c>
      <c r="Q147" t="s">
        <v>2109</v>
      </c>
      <c r="R147" s="17">
        <v>4126.3037041787111</v>
      </c>
      <c r="S147" s="17">
        <v>52</v>
      </c>
      <c r="U147">
        <f ca="1"/>
        <v>944</v>
      </c>
      <c r="V147" t="str">
        <f ca="1"/>
        <v>Product182</v>
      </c>
      <c r="W147" t="str">
        <f ca="1"/>
        <v>Ft</v>
      </c>
      <c r="X147">
        <f ca="1"/>
        <v>4126.3037041787111</v>
      </c>
      <c r="Y147">
        <f ca="1"/>
        <v>52</v>
      </c>
    </row>
    <row r="148" spans="16:25" x14ac:dyDescent="0.3">
      <c r="P148" t="s">
        <v>1235</v>
      </c>
      <c r="Q148" t="s">
        <v>2107</v>
      </c>
      <c r="R148" s="17">
        <v>20580.114824039367</v>
      </c>
      <c r="S148" s="17">
        <v>91</v>
      </c>
      <c r="U148">
        <f ca="1"/>
        <v>170</v>
      </c>
      <c r="V148" t="str">
        <f ca="1"/>
        <v>Product183</v>
      </c>
      <c r="W148" t="str">
        <f ca="1"/>
        <v>Kg</v>
      </c>
      <c r="X148">
        <f ca="1"/>
        <v>20580.114824039367</v>
      </c>
      <c r="Y148">
        <f ca="1"/>
        <v>91</v>
      </c>
    </row>
    <row r="149" spans="16:25" x14ac:dyDescent="0.3">
      <c r="P149" t="s">
        <v>1236</v>
      </c>
      <c r="Q149" t="s">
        <v>2110</v>
      </c>
      <c r="R149" s="17">
        <v>11268.092587463649</v>
      </c>
      <c r="S149" s="17">
        <v>89</v>
      </c>
      <c r="U149">
        <f ca="1"/>
        <v>599</v>
      </c>
      <c r="V149" t="str">
        <f ca="1"/>
        <v>Product184</v>
      </c>
      <c r="W149" t="str">
        <f ca="1"/>
        <v>No</v>
      </c>
      <c r="X149">
        <f ca="1"/>
        <v>11268.092587463649</v>
      </c>
      <c r="Y149">
        <f ca="1"/>
        <v>89</v>
      </c>
    </row>
    <row r="150" spans="16:25" x14ac:dyDescent="0.3">
      <c r="P150" t="s">
        <v>1237</v>
      </c>
      <c r="Q150" t="s">
        <v>2110</v>
      </c>
      <c r="R150" s="17">
        <v>5590.4294963712082</v>
      </c>
      <c r="S150" s="17">
        <v>101</v>
      </c>
      <c r="U150">
        <f ca="1"/>
        <v>872</v>
      </c>
      <c r="V150" t="str">
        <f ca="1"/>
        <v>Product185</v>
      </c>
      <c r="W150" t="str">
        <f ca="1"/>
        <v>No</v>
      </c>
      <c r="X150">
        <f ca="1"/>
        <v>5590.4294963712082</v>
      </c>
      <c r="Y150">
        <f ca="1"/>
        <v>101</v>
      </c>
    </row>
    <row r="151" spans="16:25" x14ac:dyDescent="0.3">
      <c r="P151" t="s">
        <v>1238</v>
      </c>
      <c r="Q151" t="s">
        <v>2109</v>
      </c>
      <c r="R151" s="17">
        <v>19624.135979233899</v>
      </c>
      <c r="S151" s="17">
        <v>93</v>
      </c>
      <c r="U151">
        <f ca="1"/>
        <v>217</v>
      </c>
      <c r="V151" t="str">
        <f ca="1"/>
        <v>Product186</v>
      </c>
      <c r="W151" t="str">
        <f ca="1"/>
        <v>Ft</v>
      </c>
      <c r="X151">
        <f ca="1"/>
        <v>19624.135979233899</v>
      </c>
      <c r="Y151">
        <f ca="1"/>
        <v>93</v>
      </c>
    </row>
    <row r="152" spans="16:25" x14ac:dyDescent="0.3">
      <c r="P152" t="s">
        <v>1239</v>
      </c>
      <c r="Q152" t="s">
        <v>2110</v>
      </c>
      <c r="R152" s="17">
        <v>21355.436301422866</v>
      </c>
      <c r="S152" s="17">
        <v>71</v>
      </c>
      <c r="U152">
        <f ca="1"/>
        <v>145</v>
      </c>
      <c r="V152" t="str">
        <f ca="1"/>
        <v>Product187</v>
      </c>
      <c r="W152" t="str">
        <f ca="1"/>
        <v>No</v>
      </c>
      <c r="X152">
        <f ca="1"/>
        <v>21355.436301422866</v>
      </c>
      <c r="Y152">
        <f ca="1"/>
        <v>71</v>
      </c>
    </row>
    <row r="153" spans="16:25" x14ac:dyDescent="0.3">
      <c r="P153" t="s">
        <v>1240</v>
      </c>
      <c r="Q153" t="s">
        <v>2107</v>
      </c>
      <c r="R153" s="17">
        <v>6393.5952147711914</v>
      </c>
      <c r="S153" s="17">
        <v>81</v>
      </c>
      <c r="U153">
        <f ca="1"/>
        <v>845</v>
      </c>
      <c r="V153" t="str">
        <f ca="1"/>
        <v>Product188</v>
      </c>
      <c r="W153" t="str">
        <f ca="1"/>
        <v>Kg</v>
      </c>
      <c r="X153">
        <f ca="1"/>
        <v>6393.5952147711914</v>
      </c>
      <c r="Y153">
        <f ca="1"/>
        <v>81</v>
      </c>
    </row>
    <row r="154" spans="16:25" x14ac:dyDescent="0.3">
      <c r="P154" t="s">
        <v>1241</v>
      </c>
      <c r="Q154" t="s">
        <v>2107</v>
      </c>
      <c r="R154" s="17">
        <v>8283.1165956877048</v>
      </c>
      <c r="S154" s="17">
        <v>82</v>
      </c>
      <c r="U154">
        <f ca="1"/>
        <v>744</v>
      </c>
      <c r="V154" t="str">
        <f ca="1"/>
        <v>Product189</v>
      </c>
      <c r="W154" t="str">
        <f ca="1"/>
        <v>Kg</v>
      </c>
      <c r="X154">
        <f ca="1"/>
        <v>8283.1165956877048</v>
      </c>
      <c r="Y154">
        <f ca="1"/>
        <v>82</v>
      </c>
    </row>
    <row r="155" spans="16:25" x14ac:dyDescent="0.3">
      <c r="P155" t="s">
        <v>1071</v>
      </c>
      <c r="Q155" t="s">
        <v>2110</v>
      </c>
      <c r="R155" s="17">
        <v>3825.6657343428196</v>
      </c>
      <c r="S155" s="17">
        <v>83</v>
      </c>
      <c r="U155">
        <f ca="1"/>
        <v>960</v>
      </c>
      <c r="V155" t="str">
        <f ca="1"/>
        <v>Product19</v>
      </c>
      <c r="W155" t="str">
        <f ca="1"/>
        <v>No</v>
      </c>
      <c r="X155">
        <f ca="1"/>
        <v>3825.6657343428196</v>
      </c>
      <c r="Y155">
        <f ca="1"/>
        <v>83</v>
      </c>
    </row>
    <row r="156" spans="16:25" x14ac:dyDescent="0.3">
      <c r="P156" t="s">
        <v>1242</v>
      </c>
      <c r="Q156" t="s">
        <v>2108</v>
      </c>
      <c r="R156" s="17">
        <v>12825.821413889498</v>
      </c>
      <c r="S156" s="17">
        <v>81</v>
      </c>
      <c r="U156">
        <f ca="1"/>
        <v>522</v>
      </c>
      <c r="V156" t="str">
        <f ca="1"/>
        <v>Product190</v>
      </c>
      <c r="W156" t="str">
        <f ca="1"/>
        <v>Lt</v>
      </c>
      <c r="X156">
        <f ca="1"/>
        <v>12825.821413889498</v>
      </c>
      <c r="Y156">
        <f ca="1"/>
        <v>81</v>
      </c>
    </row>
    <row r="157" spans="16:25" x14ac:dyDescent="0.3">
      <c r="P157" t="s">
        <v>1243</v>
      </c>
      <c r="Q157" t="s">
        <v>2107</v>
      </c>
      <c r="R157" s="17">
        <v>3021.1950579373415</v>
      </c>
      <c r="S157" s="17">
        <v>84</v>
      </c>
      <c r="U157">
        <f ca="1"/>
        <v>995</v>
      </c>
      <c r="V157" t="str">
        <f ca="1"/>
        <v>Product191</v>
      </c>
      <c r="W157" t="str">
        <f ca="1"/>
        <v>Kg</v>
      </c>
      <c r="X157">
        <f ca="1"/>
        <v>3021.1950579373415</v>
      </c>
      <c r="Y157">
        <f ca="1"/>
        <v>84</v>
      </c>
    </row>
    <row r="158" spans="16:25" x14ac:dyDescent="0.3">
      <c r="P158" t="s">
        <v>1244</v>
      </c>
      <c r="Q158" t="s">
        <v>2108</v>
      </c>
      <c r="R158" s="17">
        <v>4591.9335118251056</v>
      </c>
      <c r="S158" s="17">
        <v>81</v>
      </c>
      <c r="U158">
        <f ca="1"/>
        <v>923</v>
      </c>
      <c r="V158" t="str">
        <f ca="1"/>
        <v>Product192</v>
      </c>
      <c r="W158" t="str">
        <f ca="1"/>
        <v>Lt</v>
      </c>
      <c r="X158">
        <f ca="1"/>
        <v>4591.9335118251056</v>
      </c>
      <c r="Y158">
        <f ca="1"/>
        <v>81</v>
      </c>
    </row>
    <row r="159" spans="16:25" x14ac:dyDescent="0.3">
      <c r="P159" t="s">
        <v>1245</v>
      </c>
      <c r="Q159" t="s">
        <v>2109</v>
      </c>
      <c r="R159" s="17">
        <v>9330.5374440380292</v>
      </c>
      <c r="S159" s="17">
        <v>89</v>
      </c>
      <c r="U159">
        <f ca="1"/>
        <v>693</v>
      </c>
      <c r="V159" t="str">
        <f ca="1"/>
        <v>Product193</v>
      </c>
      <c r="W159" t="str">
        <f ca="1"/>
        <v>Ft</v>
      </c>
      <c r="X159">
        <f ca="1"/>
        <v>9330.5374440380292</v>
      </c>
      <c r="Y159">
        <f ca="1"/>
        <v>89</v>
      </c>
    </row>
    <row r="160" spans="16:25" x14ac:dyDescent="0.3">
      <c r="P160" t="s">
        <v>1246</v>
      </c>
      <c r="Q160" t="s">
        <v>2107</v>
      </c>
      <c r="R160" s="17">
        <v>31328.949089155041</v>
      </c>
      <c r="S160" s="17">
        <v>107</v>
      </c>
      <c r="U160">
        <f ca="1"/>
        <v>3</v>
      </c>
      <c r="V160" t="str">
        <f ca="1"/>
        <v>Product194</v>
      </c>
      <c r="W160" t="str">
        <f ca="1"/>
        <v>Kg</v>
      </c>
      <c r="X160">
        <f ca="1"/>
        <v>31328.949089155041</v>
      </c>
      <c r="Y160">
        <f ca="1"/>
        <v>107</v>
      </c>
    </row>
    <row r="161" spans="16:25" x14ac:dyDescent="0.3">
      <c r="P161" t="s">
        <v>1247</v>
      </c>
      <c r="Q161" t="s">
        <v>2110</v>
      </c>
      <c r="R161" s="17">
        <v>12099.283079666715</v>
      </c>
      <c r="S161" s="17">
        <v>82</v>
      </c>
      <c r="U161">
        <f ca="1"/>
        <v>559</v>
      </c>
      <c r="V161" t="str">
        <f ca="1"/>
        <v>Product195</v>
      </c>
      <c r="W161" t="str">
        <f ca="1"/>
        <v>No</v>
      </c>
      <c r="X161">
        <f ca="1"/>
        <v>12099.283079666715</v>
      </c>
      <c r="Y161">
        <f ca="1"/>
        <v>82</v>
      </c>
    </row>
    <row r="162" spans="16:25" x14ac:dyDescent="0.3">
      <c r="P162" t="s">
        <v>1248</v>
      </c>
      <c r="Q162" t="s">
        <v>2110</v>
      </c>
      <c r="R162" s="17">
        <v>10780.994663810205</v>
      </c>
      <c r="S162" s="17">
        <v>78</v>
      </c>
      <c r="U162">
        <f ca="1"/>
        <v>625</v>
      </c>
      <c r="V162" t="str">
        <f ca="1"/>
        <v>Product196</v>
      </c>
      <c r="W162" t="str">
        <f ca="1"/>
        <v>No</v>
      </c>
      <c r="X162">
        <f ca="1"/>
        <v>10780.994663810205</v>
      </c>
      <c r="Y162">
        <f ca="1"/>
        <v>78</v>
      </c>
    </row>
    <row r="163" spans="16:25" x14ac:dyDescent="0.3">
      <c r="P163" t="s">
        <v>1249</v>
      </c>
      <c r="Q163" t="s">
        <v>2109</v>
      </c>
      <c r="R163" s="17">
        <v>11419.95279291417</v>
      </c>
      <c r="S163" s="17">
        <v>52</v>
      </c>
      <c r="U163">
        <f ca="1"/>
        <v>593</v>
      </c>
      <c r="V163" t="str">
        <f ca="1"/>
        <v>Product197</v>
      </c>
      <c r="W163" t="str">
        <f ca="1"/>
        <v>Ft</v>
      </c>
      <c r="X163">
        <f ca="1"/>
        <v>11419.95279291417</v>
      </c>
      <c r="Y163">
        <f ca="1"/>
        <v>52</v>
      </c>
    </row>
    <row r="164" spans="16:25" x14ac:dyDescent="0.3">
      <c r="P164" t="s">
        <v>1250</v>
      </c>
      <c r="Q164" t="s">
        <v>2110</v>
      </c>
      <c r="R164" s="17">
        <v>5906.8240894228757</v>
      </c>
      <c r="S164" s="17">
        <v>67</v>
      </c>
      <c r="U164">
        <f ca="1"/>
        <v>858</v>
      </c>
      <c r="V164" t="str">
        <f ca="1"/>
        <v>Product198</v>
      </c>
      <c r="W164" t="str">
        <f ca="1"/>
        <v>No</v>
      </c>
      <c r="X164">
        <f ca="1"/>
        <v>5906.8240894228757</v>
      </c>
      <c r="Y164">
        <f ca="1"/>
        <v>67</v>
      </c>
    </row>
    <row r="165" spans="16:25" x14ac:dyDescent="0.3">
      <c r="P165" t="s">
        <v>1251</v>
      </c>
      <c r="Q165" t="s">
        <v>2107</v>
      </c>
      <c r="R165" s="17">
        <v>13363.110605698208</v>
      </c>
      <c r="S165" s="17">
        <v>100</v>
      </c>
      <c r="U165">
        <f ca="1"/>
        <v>494</v>
      </c>
      <c r="V165" t="str">
        <f ca="1"/>
        <v>Product199</v>
      </c>
      <c r="W165" t="str">
        <f ca="1"/>
        <v>Kg</v>
      </c>
      <c r="X165">
        <f ca="1"/>
        <v>13363.110605698208</v>
      </c>
      <c r="Y165">
        <f ca="1"/>
        <v>100</v>
      </c>
    </row>
    <row r="166" spans="16:25" x14ac:dyDescent="0.3">
      <c r="P166" t="s">
        <v>1054</v>
      </c>
      <c r="Q166" t="s">
        <v>2107</v>
      </c>
      <c r="R166" s="17">
        <v>20702.56553349672</v>
      </c>
      <c r="S166" s="17">
        <v>72</v>
      </c>
      <c r="U166">
        <f ca="1"/>
        <v>165</v>
      </c>
      <c r="V166" t="str">
        <f ca="1"/>
        <v>Product2</v>
      </c>
      <c r="W166" t="str">
        <f ca="1"/>
        <v>Kg</v>
      </c>
      <c r="X166">
        <f ca="1"/>
        <v>20702.56553349672</v>
      </c>
      <c r="Y166">
        <f ca="1"/>
        <v>72</v>
      </c>
    </row>
    <row r="167" spans="16:25" x14ac:dyDescent="0.3">
      <c r="P167" t="s">
        <v>1072</v>
      </c>
      <c r="Q167" t="s">
        <v>2110</v>
      </c>
      <c r="R167" s="17">
        <v>4766.4713960372592</v>
      </c>
      <c r="S167" s="17">
        <v>98</v>
      </c>
      <c r="U167">
        <f ca="1"/>
        <v>913</v>
      </c>
      <c r="V167" t="str">
        <f ca="1"/>
        <v>Product20</v>
      </c>
      <c r="W167" t="str">
        <f ca="1"/>
        <v>No</v>
      </c>
      <c r="X167">
        <f ca="1"/>
        <v>4766.4713960372592</v>
      </c>
      <c r="Y167">
        <f ca="1"/>
        <v>98</v>
      </c>
    </row>
    <row r="168" spans="16:25" x14ac:dyDescent="0.3">
      <c r="P168" t="s">
        <v>1252</v>
      </c>
      <c r="Q168" t="s">
        <v>2107</v>
      </c>
      <c r="R168" s="17">
        <v>16863.613803607797</v>
      </c>
      <c r="S168" s="17">
        <v>71</v>
      </c>
      <c r="U168">
        <f ca="1"/>
        <v>320</v>
      </c>
      <c r="V168" t="str">
        <f ca="1"/>
        <v>Product200</v>
      </c>
      <c r="W168" t="str">
        <f ca="1"/>
        <v>Kg</v>
      </c>
      <c r="X168">
        <f ca="1"/>
        <v>16863.613803607797</v>
      </c>
      <c r="Y168">
        <f ca="1"/>
        <v>71</v>
      </c>
    </row>
    <row r="169" spans="16:25" x14ac:dyDescent="0.3">
      <c r="P169" t="s">
        <v>1253</v>
      </c>
      <c r="Q169" t="s">
        <v>2108</v>
      </c>
      <c r="R169" s="17">
        <v>7075.5567507427386</v>
      </c>
      <c r="S169" s="17">
        <v>66</v>
      </c>
      <c r="U169">
        <f ca="1"/>
        <v>814</v>
      </c>
      <c r="V169" t="str">
        <f ca="1"/>
        <v>Product201</v>
      </c>
      <c r="W169" t="str">
        <f ca="1"/>
        <v>Lt</v>
      </c>
      <c r="X169">
        <f ca="1"/>
        <v>7075.5567507427386</v>
      </c>
      <c r="Y169">
        <f ca="1"/>
        <v>66</v>
      </c>
    </row>
    <row r="170" spans="16:25" x14ac:dyDescent="0.3">
      <c r="P170" t="s">
        <v>1254</v>
      </c>
      <c r="Q170" t="s">
        <v>2107</v>
      </c>
      <c r="R170" s="17">
        <v>11424.03002629635</v>
      </c>
      <c r="S170" s="17">
        <v>74</v>
      </c>
      <c r="U170">
        <f ca="1"/>
        <v>592</v>
      </c>
      <c r="V170" t="str">
        <f ca="1"/>
        <v>Product202</v>
      </c>
      <c r="W170" t="str">
        <f ca="1"/>
        <v>Kg</v>
      </c>
      <c r="X170">
        <f ca="1"/>
        <v>11424.03002629635</v>
      </c>
      <c r="Y170">
        <f ca="1"/>
        <v>74</v>
      </c>
    </row>
    <row r="171" spans="16:25" x14ac:dyDescent="0.3">
      <c r="P171" t="s">
        <v>1255</v>
      </c>
      <c r="Q171" t="s">
        <v>2108</v>
      </c>
      <c r="R171" s="17">
        <v>9295.6504125332867</v>
      </c>
      <c r="S171" s="17">
        <v>87</v>
      </c>
      <c r="U171">
        <f ca="1"/>
        <v>696</v>
      </c>
      <c r="V171" t="str">
        <f ca="1"/>
        <v>Product203</v>
      </c>
      <c r="W171" t="str">
        <f ca="1"/>
        <v>Lt</v>
      </c>
      <c r="X171">
        <f ca="1"/>
        <v>9295.6504125332867</v>
      </c>
      <c r="Y171">
        <f ca="1"/>
        <v>87</v>
      </c>
    </row>
    <row r="172" spans="16:25" x14ac:dyDescent="0.3">
      <c r="P172" t="s">
        <v>1256</v>
      </c>
      <c r="Q172" t="s">
        <v>2109</v>
      </c>
      <c r="R172" s="17">
        <v>22326.659427396415</v>
      </c>
      <c r="S172" s="17">
        <v>98</v>
      </c>
      <c r="U172">
        <f ca="1"/>
        <v>114</v>
      </c>
      <c r="V172" t="str">
        <f ca="1"/>
        <v>Product204</v>
      </c>
      <c r="W172" t="str">
        <f ca="1"/>
        <v>Ft</v>
      </c>
      <c r="X172">
        <f ca="1"/>
        <v>22326.659427396415</v>
      </c>
      <c r="Y172">
        <f ca="1"/>
        <v>98</v>
      </c>
    </row>
    <row r="173" spans="16:25" x14ac:dyDescent="0.3">
      <c r="P173" t="s">
        <v>1257</v>
      </c>
      <c r="Q173" t="s">
        <v>2107</v>
      </c>
      <c r="R173" s="17">
        <v>15691.648189729538</v>
      </c>
      <c r="S173" s="17">
        <v>75</v>
      </c>
      <c r="U173">
        <f ca="1"/>
        <v>377</v>
      </c>
      <c r="V173" t="str">
        <f ca="1"/>
        <v>Product205</v>
      </c>
      <c r="W173" t="str">
        <f ca="1"/>
        <v>Kg</v>
      </c>
      <c r="X173">
        <f ca="1"/>
        <v>15691.648189729538</v>
      </c>
      <c r="Y173">
        <f ca="1"/>
        <v>75</v>
      </c>
    </row>
    <row r="174" spans="16:25" x14ac:dyDescent="0.3">
      <c r="P174" t="s">
        <v>1258</v>
      </c>
      <c r="Q174" t="s">
        <v>2110</v>
      </c>
      <c r="R174" s="17">
        <v>7231.422438749948</v>
      </c>
      <c r="S174" s="17">
        <v>101</v>
      </c>
      <c r="U174">
        <f ca="1"/>
        <v>808</v>
      </c>
      <c r="V174" t="str">
        <f ca="1"/>
        <v>Product206</v>
      </c>
      <c r="W174" t="str">
        <f ca="1"/>
        <v>No</v>
      </c>
      <c r="X174">
        <f ca="1"/>
        <v>7231.422438749948</v>
      </c>
      <c r="Y174">
        <f ca="1"/>
        <v>101</v>
      </c>
    </row>
    <row r="175" spans="16:25" x14ac:dyDescent="0.3">
      <c r="P175" t="s">
        <v>1259</v>
      </c>
      <c r="Q175" t="s">
        <v>2110</v>
      </c>
      <c r="R175" s="17">
        <v>5866.8100546324222</v>
      </c>
      <c r="S175" s="17">
        <v>91</v>
      </c>
      <c r="U175">
        <f ca="1"/>
        <v>864</v>
      </c>
      <c r="V175" t="str">
        <f ca="1"/>
        <v>Product207</v>
      </c>
      <c r="W175" t="str">
        <f ca="1"/>
        <v>No</v>
      </c>
      <c r="X175">
        <f ca="1"/>
        <v>5866.8100546324222</v>
      </c>
      <c r="Y175">
        <f ca="1"/>
        <v>91</v>
      </c>
    </row>
    <row r="176" spans="16:25" x14ac:dyDescent="0.3">
      <c r="P176" t="s">
        <v>1260</v>
      </c>
      <c r="Q176" t="s">
        <v>2109</v>
      </c>
      <c r="R176" s="17">
        <v>9471.5145781491447</v>
      </c>
      <c r="S176" s="17">
        <v>62</v>
      </c>
      <c r="U176">
        <f ca="1"/>
        <v>685</v>
      </c>
      <c r="V176" t="str">
        <f ca="1"/>
        <v>Product208</v>
      </c>
      <c r="W176" t="str">
        <f ca="1"/>
        <v>Ft</v>
      </c>
      <c r="X176">
        <f ca="1"/>
        <v>9471.5145781491447</v>
      </c>
      <c r="Y176">
        <f ca="1"/>
        <v>62</v>
      </c>
    </row>
    <row r="177" spans="16:25" x14ac:dyDescent="0.3">
      <c r="P177" t="s">
        <v>1261</v>
      </c>
      <c r="Q177" t="s">
        <v>2110</v>
      </c>
      <c r="R177" s="17">
        <v>2588.1934234385885</v>
      </c>
      <c r="S177" s="17">
        <v>59</v>
      </c>
      <c r="U177">
        <f ca="1"/>
        <v>1014</v>
      </c>
      <c r="V177" t="str">
        <f ca="1"/>
        <v>Product209</v>
      </c>
      <c r="W177" t="str">
        <f ca="1"/>
        <v>No</v>
      </c>
      <c r="X177">
        <f ca="1"/>
        <v>2588.1934234385885</v>
      </c>
      <c r="Y177">
        <f ca="1"/>
        <v>59</v>
      </c>
    </row>
    <row r="178" spans="16:25" x14ac:dyDescent="0.3">
      <c r="P178" t="s">
        <v>1073</v>
      </c>
      <c r="Q178" t="s">
        <v>2109</v>
      </c>
      <c r="R178" s="17">
        <v>4972.3222738122604</v>
      </c>
      <c r="S178" s="17">
        <v>89</v>
      </c>
      <c r="U178">
        <f ca="1"/>
        <v>899</v>
      </c>
      <c r="V178" t="str">
        <f ca="1"/>
        <v>Product21</v>
      </c>
      <c r="W178" t="str">
        <f ca="1"/>
        <v>Ft</v>
      </c>
      <c r="X178">
        <f ca="1"/>
        <v>4972.3222738122604</v>
      </c>
      <c r="Y178">
        <f ca="1"/>
        <v>89</v>
      </c>
    </row>
    <row r="179" spans="16:25" x14ac:dyDescent="0.3">
      <c r="P179" t="s">
        <v>1262</v>
      </c>
      <c r="Q179" t="s">
        <v>2107</v>
      </c>
      <c r="R179" s="17">
        <v>11007.898770664449</v>
      </c>
      <c r="S179" s="17">
        <v>83</v>
      </c>
      <c r="U179">
        <f ca="1"/>
        <v>614</v>
      </c>
      <c r="V179" t="str">
        <f ca="1"/>
        <v>Product210</v>
      </c>
      <c r="W179" t="str">
        <f ca="1"/>
        <v>Kg</v>
      </c>
      <c r="X179">
        <f ca="1"/>
        <v>11007.898770664449</v>
      </c>
      <c r="Y179">
        <f ca="1"/>
        <v>83</v>
      </c>
    </row>
    <row r="180" spans="16:25" x14ac:dyDescent="0.3">
      <c r="P180" t="s">
        <v>1263</v>
      </c>
      <c r="Q180" t="s">
        <v>2107</v>
      </c>
      <c r="R180" s="17">
        <v>17759.837011332387</v>
      </c>
      <c r="S180" s="17">
        <v>78</v>
      </c>
      <c r="U180">
        <f ca="1"/>
        <v>285</v>
      </c>
      <c r="V180" t="str">
        <f ca="1"/>
        <v>Product211</v>
      </c>
      <c r="W180" t="str">
        <f ca="1"/>
        <v>Kg</v>
      </c>
      <c r="X180">
        <f ca="1"/>
        <v>17759.837011332387</v>
      </c>
      <c r="Y180">
        <f ca="1"/>
        <v>78</v>
      </c>
    </row>
    <row r="181" spans="16:25" x14ac:dyDescent="0.3">
      <c r="P181" t="s">
        <v>1264</v>
      </c>
      <c r="Q181" t="s">
        <v>2108</v>
      </c>
      <c r="R181" s="17">
        <v>4951.804036708053</v>
      </c>
      <c r="S181" s="17">
        <v>62</v>
      </c>
      <c r="U181">
        <f ca="1"/>
        <v>900</v>
      </c>
      <c r="V181" t="str">
        <f ca="1"/>
        <v>Product212</v>
      </c>
      <c r="W181" t="str">
        <f ca="1"/>
        <v>Lt</v>
      </c>
      <c r="X181">
        <f ca="1"/>
        <v>4951.804036708053</v>
      </c>
      <c r="Y181">
        <f ca="1"/>
        <v>62</v>
      </c>
    </row>
    <row r="182" spans="16:25" x14ac:dyDescent="0.3">
      <c r="P182" t="s">
        <v>1265</v>
      </c>
      <c r="Q182" t="s">
        <v>2107</v>
      </c>
      <c r="R182" s="17">
        <v>2330.3364775829245</v>
      </c>
      <c r="S182" s="17">
        <v>80</v>
      </c>
      <c r="U182">
        <f ca="1"/>
        <v>1026</v>
      </c>
      <c r="V182" t="str">
        <f ca="1"/>
        <v>Product213</v>
      </c>
      <c r="W182" t="str">
        <f ca="1"/>
        <v>Kg</v>
      </c>
      <c r="X182">
        <f ca="1"/>
        <v>2330.3364775829245</v>
      </c>
      <c r="Y182">
        <f ca="1"/>
        <v>80</v>
      </c>
    </row>
    <row r="183" spans="16:25" x14ac:dyDescent="0.3">
      <c r="P183" t="s">
        <v>1266</v>
      </c>
      <c r="Q183" t="s">
        <v>2108</v>
      </c>
      <c r="R183" s="17">
        <v>9936.9407841561551</v>
      </c>
      <c r="S183" s="17">
        <v>87</v>
      </c>
      <c r="U183">
        <f ca="1"/>
        <v>662</v>
      </c>
      <c r="V183" t="str">
        <f ca="1"/>
        <v>Product214</v>
      </c>
      <c r="W183" t="str">
        <f ca="1"/>
        <v>Lt</v>
      </c>
      <c r="X183">
        <f ca="1"/>
        <v>9936.9407841561551</v>
      </c>
      <c r="Y183">
        <f ca="1"/>
        <v>87</v>
      </c>
    </row>
    <row r="184" spans="16:25" x14ac:dyDescent="0.3">
      <c r="P184" t="s">
        <v>1267</v>
      </c>
      <c r="Q184" t="s">
        <v>2109</v>
      </c>
      <c r="R184" s="17">
        <v>16288.177725146352</v>
      </c>
      <c r="S184" s="17">
        <v>77</v>
      </c>
      <c r="U184">
        <f ca="1"/>
        <v>352</v>
      </c>
      <c r="V184" t="str">
        <f ca="1"/>
        <v>Product215</v>
      </c>
      <c r="W184" t="str">
        <f ca="1"/>
        <v>Ft</v>
      </c>
      <c r="X184">
        <f ca="1"/>
        <v>16288.177725146352</v>
      </c>
      <c r="Y184">
        <f ca="1"/>
        <v>77</v>
      </c>
    </row>
    <row r="185" spans="16:25" x14ac:dyDescent="0.3">
      <c r="P185" t="s">
        <v>1268</v>
      </c>
      <c r="Q185" t="s">
        <v>2107</v>
      </c>
      <c r="R185" s="17">
        <v>6490.5524317755262</v>
      </c>
      <c r="S185" s="17">
        <v>64</v>
      </c>
      <c r="U185">
        <f ca="1"/>
        <v>840</v>
      </c>
      <c r="V185" t="str">
        <f ca="1"/>
        <v>Product216</v>
      </c>
      <c r="W185" t="str">
        <f ca="1"/>
        <v>Kg</v>
      </c>
      <c r="X185">
        <f ca="1"/>
        <v>6490.5524317755262</v>
      </c>
      <c r="Y185">
        <f ca="1"/>
        <v>64</v>
      </c>
    </row>
    <row r="186" spans="16:25" x14ac:dyDescent="0.3">
      <c r="P186" t="s">
        <v>1269</v>
      </c>
      <c r="Q186" t="s">
        <v>2110</v>
      </c>
      <c r="R186" s="17">
        <v>21121.144304389774</v>
      </c>
      <c r="S186" s="17">
        <v>75</v>
      </c>
      <c r="U186">
        <f ca="1"/>
        <v>152</v>
      </c>
      <c r="V186" t="str">
        <f ca="1"/>
        <v>Product217</v>
      </c>
      <c r="W186" t="str">
        <f ca="1"/>
        <v>No</v>
      </c>
      <c r="X186">
        <f ca="1"/>
        <v>21121.144304389774</v>
      </c>
      <c r="Y186">
        <f ca="1"/>
        <v>75</v>
      </c>
    </row>
    <row r="187" spans="16:25" x14ac:dyDescent="0.3">
      <c r="P187" t="s">
        <v>1270</v>
      </c>
      <c r="Q187" t="s">
        <v>2110</v>
      </c>
      <c r="R187" s="17">
        <v>10202.871809108665</v>
      </c>
      <c r="S187" s="17">
        <v>71</v>
      </c>
      <c r="U187">
        <f ca="1"/>
        <v>653</v>
      </c>
      <c r="V187" t="str">
        <f ca="1"/>
        <v>Product218</v>
      </c>
      <c r="W187" t="str">
        <f ca="1"/>
        <v>No</v>
      </c>
      <c r="X187">
        <f ca="1"/>
        <v>10202.871809108665</v>
      </c>
      <c r="Y187">
        <f ca="1"/>
        <v>71</v>
      </c>
    </row>
    <row r="188" spans="16:25" x14ac:dyDescent="0.3">
      <c r="P188" t="s">
        <v>1271</v>
      </c>
      <c r="Q188" t="s">
        <v>2109</v>
      </c>
      <c r="R188" s="17">
        <v>15772.491655559586</v>
      </c>
      <c r="S188" s="17">
        <v>59</v>
      </c>
      <c r="U188">
        <f ca="1"/>
        <v>375</v>
      </c>
      <c r="V188" t="str">
        <f ca="1"/>
        <v>Product219</v>
      </c>
      <c r="W188" t="str">
        <f ca="1"/>
        <v>Ft</v>
      </c>
      <c r="X188">
        <f ca="1"/>
        <v>15772.491655559586</v>
      </c>
      <c r="Y188">
        <f ca="1"/>
        <v>59</v>
      </c>
    </row>
    <row r="189" spans="16:25" x14ac:dyDescent="0.3">
      <c r="P189" t="s">
        <v>1074</v>
      </c>
      <c r="Q189" t="s">
        <v>2110</v>
      </c>
      <c r="R189" s="17">
        <v>24456.531075705861</v>
      </c>
      <c r="S189" s="17">
        <v>91</v>
      </c>
      <c r="U189">
        <f ca="1"/>
        <v>63</v>
      </c>
      <c r="V189" t="str">
        <f ca="1"/>
        <v>Product22</v>
      </c>
      <c r="W189" t="str">
        <f ca="1"/>
        <v>No</v>
      </c>
      <c r="X189">
        <f ca="1"/>
        <v>24456.531075705861</v>
      </c>
      <c r="Y189">
        <f ca="1"/>
        <v>91</v>
      </c>
    </row>
    <row r="190" spans="16:25" x14ac:dyDescent="0.3">
      <c r="P190" t="s">
        <v>1272</v>
      </c>
      <c r="Q190" t="s">
        <v>2110</v>
      </c>
      <c r="R190" s="17">
        <v>19996.132795634028</v>
      </c>
      <c r="S190" s="17">
        <v>91</v>
      </c>
      <c r="U190">
        <f ca="1"/>
        <v>204</v>
      </c>
      <c r="V190" t="str">
        <f ca="1"/>
        <v>Product220</v>
      </c>
      <c r="W190" t="str">
        <f ca="1"/>
        <v>No</v>
      </c>
      <c r="X190">
        <f ca="1"/>
        <v>19996.132795634028</v>
      </c>
      <c r="Y190">
        <f ca="1"/>
        <v>91</v>
      </c>
    </row>
    <row r="191" spans="16:25" x14ac:dyDescent="0.3">
      <c r="P191" t="s">
        <v>1273</v>
      </c>
      <c r="Q191" t="s">
        <v>2107</v>
      </c>
      <c r="R191" s="17">
        <v>4739.6248092876458</v>
      </c>
      <c r="S191" s="17">
        <v>65</v>
      </c>
      <c r="U191">
        <f ca="1"/>
        <v>915</v>
      </c>
      <c r="V191" t="str">
        <f ca="1"/>
        <v>Product221</v>
      </c>
      <c r="W191" t="str">
        <f ca="1"/>
        <v>Kg</v>
      </c>
      <c r="X191">
        <f ca="1"/>
        <v>4739.6248092876458</v>
      </c>
      <c r="Y191">
        <f ca="1"/>
        <v>65</v>
      </c>
    </row>
    <row r="192" spans="16:25" x14ac:dyDescent="0.3">
      <c r="P192" t="s">
        <v>1274</v>
      </c>
      <c r="Q192" t="s">
        <v>2107</v>
      </c>
      <c r="R192" s="17">
        <v>10591.410413243011</v>
      </c>
      <c r="S192" s="17">
        <v>64</v>
      </c>
      <c r="U192">
        <f ca="1"/>
        <v>634</v>
      </c>
      <c r="V192" t="str">
        <f ca="1"/>
        <v>Product222</v>
      </c>
      <c r="W192" t="str">
        <f ca="1"/>
        <v>Kg</v>
      </c>
      <c r="X192">
        <f ca="1"/>
        <v>10591.410413243011</v>
      </c>
      <c r="Y192">
        <f ca="1"/>
        <v>64</v>
      </c>
    </row>
    <row r="193" spans="16:25" x14ac:dyDescent="0.3">
      <c r="P193" t="s">
        <v>1275</v>
      </c>
      <c r="Q193" t="s">
        <v>2108</v>
      </c>
      <c r="R193" s="17">
        <v>17494.044959094674</v>
      </c>
      <c r="S193" s="17">
        <v>83</v>
      </c>
      <c r="U193">
        <f ca="1"/>
        <v>294</v>
      </c>
      <c r="V193" t="str">
        <f ca="1"/>
        <v>Product223</v>
      </c>
      <c r="W193" t="str">
        <f ca="1"/>
        <v>Lt</v>
      </c>
      <c r="X193">
        <f ca="1"/>
        <v>17494.044959094674</v>
      </c>
      <c r="Y193">
        <f ca="1"/>
        <v>83</v>
      </c>
    </row>
    <row r="194" spans="16:25" x14ac:dyDescent="0.3">
      <c r="P194" t="s">
        <v>1276</v>
      </c>
      <c r="Q194" t="s">
        <v>2107</v>
      </c>
      <c r="R194" s="17">
        <v>24028.045418770645</v>
      </c>
      <c r="S194" s="17">
        <v>80</v>
      </c>
      <c r="U194">
        <f ca="1"/>
        <v>73</v>
      </c>
      <c r="V194" t="str">
        <f ca="1"/>
        <v>Product224</v>
      </c>
      <c r="W194" t="str">
        <f ca="1"/>
        <v>Kg</v>
      </c>
      <c r="X194">
        <f ca="1"/>
        <v>24028.045418770645</v>
      </c>
      <c r="Y194">
        <f ca="1"/>
        <v>80</v>
      </c>
    </row>
    <row r="195" spans="16:25" x14ac:dyDescent="0.3">
      <c r="P195" t="s">
        <v>1277</v>
      </c>
      <c r="Q195" t="s">
        <v>2108</v>
      </c>
      <c r="R195" s="17">
        <v>8403.0888447980979</v>
      </c>
      <c r="S195" s="17">
        <v>67</v>
      </c>
      <c r="U195">
        <f ca="1"/>
        <v>736</v>
      </c>
      <c r="V195" t="str">
        <f ca="1"/>
        <v>Product225</v>
      </c>
      <c r="W195" t="str">
        <f ca="1"/>
        <v>Lt</v>
      </c>
      <c r="X195">
        <f ca="1"/>
        <v>8403.0888447980979</v>
      </c>
      <c r="Y195">
        <f ca="1"/>
        <v>67</v>
      </c>
    </row>
    <row r="196" spans="16:25" x14ac:dyDescent="0.3">
      <c r="P196" t="s">
        <v>1278</v>
      </c>
      <c r="Q196" t="s">
        <v>2109</v>
      </c>
      <c r="R196" s="17">
        <v>16178.516723440043</v>
      </c>
      <c r="S196" s="17">
        <v>85</v>
      </c>
      <c r="U196">
        <f ca="1"/>
        <v>360</v>
      </c>
      <c r="V196" t="str">
        <f ca="1"/>
        <v>Product226</v>
      </c>
      <c r="W196" t="str">
        <f ca="1"/>
        <v>Ft</v>
      </c>
      <c r="X196">
        <f ca="1"/>
        <v>16178.516723440043</v>
      </c>
      <c r="Y196">
        <f ca="1"/>
        <v>85</v>
      </c>
    </row>
    <row r="197" spans="16:25" x14ac:dyDescent="0.3">
      <c r="P197" t="s">
        <v>1279</v>
      </c>
      <c r="Q197" t="s">
        <v>2107</v>
      </c>
      <c r="R197" s="17">
        <v>3914.1794101386272</v>
      </c>
      <c r="S197" s="17">
        <v>57</v>
      </c>
      <c r="U197">
        <f ca="1"/>
        <v>952</v>
      </c>
      <c r="V197" t="str">
        <f ca="1"/>
        <v>Product227</v>
      </c>
      <c r="W197" t="str">
        <f ca="1"/>
        <v>Kg</v>
      </c>
      <c r="X197">
        <f ca="1"/>
        <v>3914.1794101386272</v>
      </c>
      <c r="Y197">
        <f ca="1"/>
        <v>57</v>
      </c>
    </row>
    <row r="198" spans="16:25" x14ac:dyDescent="0.3">
      <c r="P198" t="s">
        <v>1280</v>
      </c>
      <c r="Q198" t="s">
        <v>2110</v>
      </c>
      <c r="R198" s="17">
        <v>6592.1781838197476</v>
      </c>
      <c r="S198" s="17">
        <v>73</v>
      </c>
      <c r="U198">
        <f ca="1"/>
        <v>834</v>
      </c>
      <c r="V198" t="str">
        <f ca="1"/>
        <v>Product228</v>
      </c>
      <c r="W198" t="str">
        <f ca="1"/>
        <v>No</v>
      </c>
      <c r="X198">
        <f ca="1"/>
        <v>6592.1781838197476</v>
      </c>
      <c r="Y198">
        <f ca="1"/>
        <v>73</v>
      </c>
    </row>
    <row r="199" spans="16:25" x14ac:dyDescent="0.3">
      <c r="P199" t="s">
        <v>1281</v>
      </c>
      <c r="Q199" t="s">
        <v>2110</v>
      </c>
      <c r="R199" s="17">
        <v>8074.4999153005228</v>
      </c>
      <c r="S199" s="17">
        <v>105</v>
      </c>
      <c r="U199">
        <f ca="1"/>
        <v>752</v>
      </c>
      <c r="V199" t="str">
        <f ca="1"/>
        <v>Product229</v>
      </c>
      <c r="W199" t="str">
        <f ca="1"/>
        <v>No</v>
      </c>
      <c r="X199">
        <f ca="1"/>
        <v>8074.4999153005228</v>
      </c>
      <c r="Y199">
        <f ca="1"/>
        <v>105</v>
      </c>
    </row>
    <row r="200" spans="16:25" x14ac:dyDescent="0.3">
      <c r="P200" t="s">
        <v>1075</v>
      </c>
      <c r="Q200" t="s">
        <v>2107</v>
      </c>
      <c r="R200" s="17">
        <v>12895.822252029735</v>
      </c>
      <c r="S200" s="17">
        <v>96</v>
      </c>
      <c r="U200">
        <f ca="1"/>
        <v>516</v>
      </c>
      <c r="V200" t="str">
        <f ca="1"/>
        <v>Product23</v>
      </c>
      <c r="W200" t="str">
        <f ca="1"/>
        <v>Kg</v>
      </c>
      <c r="X200">
        <f ca="1"/>
        <v>12895.822252029735</v>
      </c>
      <c r="Y200">
        <f ca="1"/>
        <v>96</v>
      </c>
    </row>
    <row r="201" spans="16:25" x14ac:dyDescent="0.3">
      <c r="P201" t="s">
        <v>1282</v>
      </c>
      <c r="Q201" t="s">
        <v>2109</v>
      </c>
      <c r="R201" s="17">
        <v>8410.9254551073973</v>
      </c>
      <c r="S201" s="17">
        <v>64</v>
      </c>
      <c r="U201">
        <f ca="1"/>
        <v>735</v>
      </c>
      <c r="V201" t="str">
        <f ca="1"/>
        <v>Product230</v>
      </c>
      <c r="W201" t="str">
        <f ca="1"/>
        <v>Ft</v>
      </c>
      <c r="X201">
        <f ca="1"/>
        <v>8410.9254551073973</v>
      </c>
      <c r="Y201">
        <f ca="1"/>
        <v>64</v>
      </c>
    </row>
    <row r="202" spans="16:25" x14ac:dyDescent="0.3">
      <c r="P202" t="s">
        <v>1283</v>
      </c>
      <c r="Q202" t="s">
        <v>2110</v>
      </c>
      <c r="R202" s="17">
        <v>16342.025539395014</v>
      </c>
      <c r="S202" s="17">
        <v>85</v>
      </c>
      <c r="U202">
        <f ca="1"/>
        <v>348</v>
      </c>
      <c r="V202" t="str">
        <f ca="1"/>
        <v>Product231</v>
      </c>
      <c r="W202" t="str">
        <f ca="1"/>
        <v>No</v>
      </c>
      <c r="X202">
        <f ca="1"/>
        <v>16342.025539395014</v>
      </c>
      <c r="Y202">
        <f ca="1"/>
        <v>85</v>
      </c>
    </row>
    <row r="203" spans="16:25" x14ac:dyDescent="0.3">
      <c r="P203" t="s">
        <v>1284</v>
      </c>
      <c r="Q203" t="s">
        <v>2107</v>
      </c>
      <c r="R203" s="17">
        <v>15518.426694122045</v>
      </c>
      <c r="S203" s="17">
        <v>66</v>
      </c>
      <c r="U203">
        <f ca="1"/>
        <v>388</v>
      </c>
      <c r="V203" t="str">
        <f ca="1"/>
        <v>Product232</v>
      </c>
      <c r="W203" t="str">
        <f ca="1"/>
        <v>Kg</v>
      </c>
      <c r="X203">
        <f ca="1"/>
        <v>15518.426694122045</v>
      </c>
      <c r="Y203">
        <f ca="1"/>
        <v>66</v>
      </c>
    </row>
    <row r="204" spans="16:25" x14ac:dyDescent="0.3">
      <c r="P204" t="s">
        <v>1285</v>
      </c>
      <c r="Q204" t="s">
        <v>2107</v>
      </c>
      <c r="R204" s="17">
        <v>15946.458047157837</v>
      </c>
      <c r="S204" s="17">
        <v>75</v>
      </c>
      <c r="U204">
        <f ca="1"/>
        <v>363</v>
      </c>
      <c r="V204" t="str">
        <f ca="1"/>
        <v>Product233</v>
      </c>
      <c r="W204" t="str">
        <f ca="1"/>
        <v>Kg</v>
      </c>
      <c r="X204">
        <f ca="1"/>
        <v>15946.458047157837</v>
      </c>
      <c r="Y204">
        <f ca="1"/>
        <v>75</v>
      </c>
    </row>
    <row r="205" spans="16:25" x14ac:dyDescent="0.3">
      <c r="P205" t="s">
        <v>1286</v>
      </c>
      <c r="Q205" t="s">
        <v>2108</v>
      </c>
      <c r="R205" s="17">
        <v>13371.590963156223</v>
      </c>
      <c r="S205" s="17">
        <v>83</v>
      </c>
      <c r="U205">
        <f ca="1"/>
        <v>493</v>
      </c>
      <c r="V205" t="str">
        <f ca="1"/>
        <v>Product234</v>
      </c>
      <c r="W205" t="str">
        <f ca="1"/>
        <v>Lt</v>
      </c>
      <c r="X205">
        <f ca="1"/>
        <v>13371.590963156223</v>
      </c>
      <c r="Y205">
        <f ca="1"/>
        <v>83</v>
      </c>
    </row>
    <row r="206" spans="16:25" x14ac:dyDescent="0.3">
      <c r="P206" t="s">
        <v>1287</v>
      </c>
      <c r="Q206" t="s">
        <v>2107</v>
      </c>
      <c r="R206" s="17">
        <v>16725.706003381729</v>
      </c>
      <c r="S206" s="17">
        <v>77</v>
      </c>
      <c r="U206">
        <f ca="1"/>
        <v>328</v>
      </c>
      <c r="V206" t="str">
        <f ca="1"/>
        <v>Product235</v>
      </c>
      <c r="W206" t="str">
        <f ca="1"/>
        <v>Kg</v>
      </c>
      <c r="X206">
        <f ca="1"/>
        <v>16725.706003381729</v>
      </c>
      <c r="Y206">
        <f ca="1"/>
        <v>77</v>
      </c>
    </row>
    <row r="207" spans="16:25" x14ac:dyDescent="0.3">
      <c r="P207" t="s">
        <v>1288</v>
      </c>
      <c r="Q207" t="s">
        <v>2108</v>
      </c>
      <c r="R207" s="17">
        <v>9800.3723003840823</v>
      </c>
      <c r="S207" s="17">
        <v>66</v>
      </c>
      <c r="U207">
        <f ca="1"/>
        <v>667</v>
      </c>
      <c r="V207" t="str">
        <f ca="1"/>
        <v>Product236</v>
      </c>
      <c r="W207" t="str">
        <f ca="1"/>
        <v>Lt</v>
      </c>
      <c r="X207">
        <f ca="1"/>
        <v>9800.3723003840823</v>
      </c>
      <c r="Y207">
        <f ca="1"/>
        <v>66</v>
      </c>
    </row>
    <row r="208" spans="16:25" x14ac:dyDescent="0.3">
      <c r="P208" t="s">
        <v>1289</v>
      </c>
      <c r="Q208" t="s">
        <v>2109</v>
      </c>
      <c r="R208" s="17">
        <v>6795.6409969869228</v>
      </c>
      <c r="S208" s="17">
        <v>93</v>
      </c>
      <c r="U208">
        <f ca="1"/>
        <v>824</v>
      </c>
      <c r="V208" t="str">
        <f ca="1"/>
        <v>Product237</v>
      </c>
      <c r="W208" t="str">
        <f ca="1"/>
        <v>Ft</v>
      </c>
      <c r="X208">
        <f ca="1"/>
        <v>6795.6409969869228</v>
      </c>
      <c r="Y208">
        <f ca="1"/>
        <v>93</v>
      </c>
    </row>
    <row r="209" spans="16:25" x14ac:dyDescent="0.3">
      <c r="P209" t="s">
        <v>1290</v>
      </c>
      <c r="Q209" t="s">
        <v>2107</v>
      </c>
      <c r="R209" s="17">
        <v>4178.2520312205888</v>
      </c>
      <c r="S209" s="17">
        <v>55</v>
      </c>
      <c r="U209">
        <f ca="1"/>
        <v>942</v>
      </c>
      <c r="V209" t="str">
        <f ca="1"/>
        <v>Product238</v>
      </c>
      <c r="W209" t="str">
        <f ca="1"/>
        <v>Kg</v>
      </c>
      <c r="X209">
        <f ca="1"/>
        <v>4178.2520312205888</v>
      </c>
      <c r="Y209">
        <f ca="1"/>
        <v>55</v>
      </c>
    </row>
    <row r="210" spans="16:25" x14ac:dyDescent="0.3">
      <c r="P210" t="s">
        <v>1291</v>
      </c>
      <c r="Q210" t="s">
        <v>2110</v>
      </c>
      <c r="R210" s="17">
        <v>6376.3491131186111</v>
      </c>
      <c r="S210" s="17">
        <v>95</v>
      </c>
      <c r="U210">
        <f ca="1"/>
        <v>847</v>
      </c>
      <c r="V210" t="str">
        <f ca="1"/>
        <v>Product239</v>
      </c>
      <c r="W210" t="str">
        <f ca="1"/>
        <v>No</v>
      </c>
      <c r="X210">
        <f ca="1"/>
        <v>6376.3491131186111</v>
      </c>
      <c r="Y210">
        <f ca="1"/>
        <v>95</v>
      </c>
    </row>
    <row r="211" spans="16:25" x14ac:dyDescent="0.3">
      <c r="P211" t="s">
        <v>1076</v>
      </c>
      <c r="Q211" t="s">
        <v>2107</v>
      </c>
      <c r="R211" s="17">
        <v>16191.332082528996</v>
      </c>
      <c r="S211" s="17">
        <v>81</v>
      </c>
      <c r="U211">
        <f ca="1"/>
        <v>357</v>
      </c>
      <c r="V211" t="str">
        <f ca="1"/>
        <v>Product24</v>
      </c>
      <c r="W211" t="str">
        <f ca="1"/>
        <v>Kg</v>
      </c>
      <c r="X211">
        <f ca="1"/>
        <v>16191.332082528996</v>
      </c>
      <c r="Y211">
        <f ca="1"/>
        <v>81</v>
      </c>
    </row>
    <row r="212" spans="16:25" x14ac:dyDescent="0.3">
      <c r="P212" t="s">
        <v>1292</v>
      </c>
      <c r="Q212" t="s">
        <v>2110</v>
      </c>
      <c r="R212" s="17">
        <v>11095.858437913041</v>
      </c>
      <c r="S212" s="17">
        <v>91</v>
      </c>
      <c r="U212">
        <f ca="1"/>
        <v>611</v>
      </c>
      <c r="V212" t="str">
        <f ca="1"/>
        <v>Product240</v>
      </c>
      <c r="W212" t="str">
        <f ca="1"/>
        <v>No</v>
      </c>
      <c r="X212">
        <f ca="1"/>
        <v>11095.858437913041</v>
      </c>
      <c r="Y212">
        <f ca="1"/>
        <v>91</v>
      </c>
    </row>
    <row r="213" spans="16:25" x14ac:dyDescent="0.3">
      <c r="P213" t="s">
        <v>1293</v>
      </c>
      <c r="Q213" t="s">
        <v>2109</v>
      </c>
      <c r="R213" s="17">
        <v>12506.077610101469</v>
      </c>
      <c r="S213" s="17">
        <v>69</v>
      </c>
      <c r="U213">
        <f ca="1"/>
        <v>537</v>
      </c>
      <c r="V213" t="str">
        <f ca="1"/>
        <v>Product241</v>
      </c>
      <c r="W213" t="str">
        <f ca="1"/>
        <v>Ft</v>
      </c>
      <c r="X213">
        <f ca="1"/>
        <v>12506.077610101469</v>
      </c>
      <c r="Y213">
        <f ca="1"/>
        <v>69</v>
      </c>
    </row>
    <row r="214" spans="16:25" x14ac:dyDescent="0.3">
      <c r="P214" t="s">
        <v>1294</v>
      </c>
      <c r="Q214" t="s">
        <v>2110</v>
      </c>
      <c r="R214" s="17">
        <v>14561.375728945341</v>
      </c>
      <c r="S214" s="17">
        <v>72</v>
      </c>
      <c r="U214">
        <f ca="1"/>
        <v>444</v>
      </c>
      <c r="V214" t="str">
        <f ca="1"/>
        <v>Product242</v>
      </c>
      <c r="W214" t="str">
        <f ca="1"/>
        <v>No</v>
      </c>
      <c r="X214">
        <f ca="1"/>
        <v>14561.375728945341</v>
      </c>
      <c r="Y214">
        <f ca="1"/>
        <v>72</v>
      </c>
    </row>
    <row r="215" spans="16:25" x14ac:dyDescent="0.3">
      <c r="P215" t="s">
        <v>1295</v>
      </c>
      <c r="Q215" t="s">
        <v>2107</v>
      </c>
      <c r="R215" s="17">
        <v>26274.086663389251</v>
      </c>
      <c r="S215" s="17">
        <v>97</v>
      </c>
      <c r="U215">
        <f ca="1"/>
        <v>33</v>
      </c>
      <c r="V215" t="str">
        <f ca="1"/>
        <v>Product243</v>
      </c>
      <c r="W215" t="str">
        <f ca="1"/>
        <v>Kg</v>
      </c>
      <c r="X215">
        <f ca="1"/>
        <v>26274.086663389251</v>
      </c>
      <c r="Y215">
        <f ca="1"/>
        <v>97</v>
      </c>
    </row>
    <row r="216" spans="16:25" x14ac:dyDescent="0.3">
      <c r="P216" t="s">
        <v>1296</v>
      </c>
      <c r="Q216" t="s">
        <v>2107</v>
      </c>
      <c r="R216" s="17">
        <v>11535.77975679319</v>
      </c>
      <c r="S216" s="17">
        <v>93</v>
      </c>
      <c r="U216">
        <f ca="1"/>
        <v>586</v>
      </c>
      <c r="V216" t="str">
        <f ca="1"/>
        <v>Product244</v>
      </c>
      <c r="W216" t="str">
        <f ca="1"/>
        <v>Kg</v>
      </c>
      <c r="X216">
        <f ca="1"/>
        <v>11535.77975679319</v>
      </c>
      <c r="Y216">
        <f ca="1"/>
        <v>93</v>
      </c>
    </row>
    <row r="217" spans="16:25" x14ac:dyDescent="0.3">
      <c r="P217" t="s">
        <v>1297</v>
      </c>
      <c r="Q217" t="s">
        <v>2108</v>
      </c>
      <c r="R217" s="17">
        <v>10684.026712757985</v>
      </c>
      <c r="S217" s="17">
        <v>91</v>
      </c>
      <c r="U217">
        <f ca="1"/>
        <v>628</v>
      </c>
      <c r="V217" t="str">
        <f ca="1"/>
        <v>Product245</v>
      </c>
      <c r="W217" t="str">
        <f ca="1"/>
        <v>Lt</v>
      </c>
      <c r="X217">
        <f ca="1"/>
        <v>10684.026712757985</v>
      </c>
      <c r="Y217">
        <f ca="1"/>
        <v>91</v>
      </c>
    </row>
    <row r="218" spans="16:25" x14ac:dyDescent="0.3">
      <c r="P218" t="s">
        <v>1298</v>
      </c>
      <c r="Q218" t="s">
        <v>2107</v>
      </c>
      <c r="R218" s="17">
        <v>3417.6056281544461</v>
      </c>
      <c r="S218" s="17">
        <v>82</v>
      </c>
      <c r="U218">
        <f ca="1"/>
        <v>982</v>
      </c>
      <c r="V218" t="str">
        <f ca="1"/>
        <v>Product246</v>
      </c>
      <c r="W218" t="str">
        <f ca="1"/>
        <v>Kg</v>
      </c>
      <c r="X218">
        <f ca="1"/>
        <v>3417.6056281544461</v>
      </c>
      <c r="Y218">
        <f ca="1"/>
        <v>82</v>
      </c>
    </row>
    <row r="219" spans="16:25" x14ac:dyDescent="0.3">
      <c r="P219" t="s">
        <v>1299</v>
      </c>
      <c r="Q219" t="s">
        <v>2108</v>
      </c>
      <c r="R219" s="17">
        <v>2468.7174474943231</v>
      </c>
      <c r="S219" s="17">
        <v>82</v>
      </c>
      <c r="U219">
        <f ca="1"/>
        <v>1018</v>
      </c>
      <c r="V219" t="str">
        <f ca="1"/>
        <v>Product247</v>
      </c>
      <c r="W219" t="str">
        <f ca="1"/>
        <v>Lt</v>
      </c>
      <c r="X219">
        <f ca="1"/>
        <v>2468.7174474943231</v>
      </c>
      <c r="Y219">
        <f ca="1"/>
        <v>82</v>
      </c>
    </row>
    <row r="220" spans="16:25" x14ac:dyDescent="0.3">
      <c r="P220" t="s">
        <v>1300</v>
      </c>
      <c r="Q220" t="s">
        <v>2109</v>
      </c>
      <c r="R220" s="17">
        <v>15562.404787343155</v>
      </c>
      <c r="S220" s="17">
        <v>70</v>
      </c>
      <c r="U220">
        <f ca="1"/>
        <v>385</v>
      </c>
      <c r="V220" t="str">
        <f ca="1"/>
        <v>Product248</v>
      </c>
      <c r="W220" t="str">
        <f ca="1"/>
        <v>Ft</v>
      </c>
      <c r="X220">
        <f ca="1"/>
        <v>15562.404787343155</v>
      </c>
      <c r="Y220">
        <f ca="1"/>
        <v>70</v>
      </c>
    </row>
    <row r="221" spans="16:25" x14ac:dyDescent="0.3">
      <c r="P221" t="s">
        <v>1301</v>
      </c>
      <c r="Q221" t="s">
        <v>2107</v>
      </c>
      <c r="R221" s="17">
        <v>12597.702372400963</v>
      </c>
      <c r="S221" s="17">
        <v>91</v>
      </c>
      <c r="U221">
        <f ca="1"/>
        <v>533</v>
      </c>
      <c r="V221" t="str">
        <f ca="1"/>
        <v>Product249</v>
      </c>
      <c r="W221" t="str">
        <f ca="1"/>
        <v>Kg</v>
      </c>
      <c r="X221">
        <f ca="1"/>
        <v>12597.702372400963</v>
      </c>
      <c r="Y221">
        <f ca="1"/>
        <v>91</v>
      </c>
    </row>
    <row r="222" spans="16:25" x14ac:dyDescent="0.3">
      <c r="P222" t="s">
        <v>1077</v>
      </c>
      <c r="Q222" t="s">
        <v>2108</v>
      </c>
      <c r="R222" s="17">
        <v>18721.108880534881</v>
      </c>
      <c r="S222" s="17">
        <v>82</v>
      </c>
      <c r="U222">
        <f ca="1"/>
        <v>247</v>
      </c>
      <c r="V222" t="str">
        <f ca="1"/>
        <v>Product25</v>
      </c>
      <c r="W222" t="str">
        <f ca="1"/>
        <v>Lt</v>
      </c>
      <c r="X222">
        <f ca="1"/>
        <v>18721.108880534881</v>
      </c>
      <c r="Y222">
        <f ca="1"/>
        <v>82</v>
      </c>
    </row>
    <row r="223" spans="16:25" x14ac:dyDescent="0.3">
      <c r="P223" t="s">
        <v>1302</v>
      </c>
      <c r="Q223" t="s">
        <v>2110</v>
      </c>
      <c r="R223" s="17">
        <v>29280.177016323072</v>
      </c>
      <c r="S223" s="17">
        <v>102</v>
      </c>
      <c r="U223">
        <f ca="1"/>
        <v>11</v>
      </c>
      <c r="V223" t="str">
        <f ca="1"/>
        <v>Product250</v>
      </c>
      <c r="W223" t="str">
        <f ca="1"/>
        <v>No</v>
      </c>
      <c r="X223">
        <f ca="1"/>
        <v>29280.177016323072</v>
      </c>
      <c r="Y223">
        <f ca="1"/>
        <v>102</v>
      </c>
    </row>
    <row r="224" spans="16:25" x14ac:dyDescent="0.3">
      <c r="P224" t="s">
        <v>1303</v>
      </c>
      <c r="Q224" t="s">
        <v>2110</v>
      </c>
      <c r="R224" s="17">
        <v>3381.5058425039283</v>
      </c>
      <c r="S224" s="17">
        <v>82</v>
      </c>
      <c r="U224">
        <f ca="1"/>
        <v>984</v>
      </c>
      <c r="V224" t="str">
        <f ca="1"/>
        <v>Product251</v>
      </c>
      <c r="W224" t="str">
        <f ca="1"/>
        <v>No</v>
      </c>
      <c r="X224">
        <f ca="1"/>
        <v>3381.5058425039283</v>
      </c>
      <c r="Y224">
        <f ca="1"/>
        <v>82</v>
      </c>
    </row>
    <row r="225" spans="16:25" x14ac:dyDescent="0.3">
      <c r="P225" t="s">
        <v>1304</v>
      </c>
      <c r="Q225" t="s">
        <v>2109</v>
      </c>
      <c r="R225" s="17">
        <v>8122.0911309341391</v>
      </c>
      <c r="S225" s="17">
        <v>79</v>
      </c>
      <c r="U225">
        <f ca="1"/>
        <v>749</v>
      </c>
      <c r="V225" t="str">
        <f ca="1"/>
        <v>Product252</v>
      </c>
      <c r="W225" t="str">
        <f ca="1"/>
        <v>Ft</v>
      </c>
      <c r="X225">
        <f ca="1"/>
        <v>8122.0911309341391</v>
      </c>
      <c r="Y225">
        <f ca="1"/>
        <v>79</v>
      </c>
    </row>
    <row r="226" spans="16:25" x14ac:dyDescent="0.3">
      <c r="P226" t="s">
        <v>1305</v>
      </c>
      <c r="Q226" t="s">
        <v>2110</v>
      </c>
      <c r="R226" s="17">
        <v>20087.602677554372</v>
      </c>
      <c r="S226" s="17">
        <v>75</v>
      </c>
      <c r="U226">
        <f ca="1"/>
        <v>197</v>
      </c>
      <c r="V226" t="str">
        <f ca="1"/>
        <v>Product253</v>
      </c>
      <c r="W226" t="str">
        <f ca="1"/>
        <v>No</v>
      </c>
      <c r="X226">
        <f ca="1"/>
        <v>20087.602677554372</v>
      </c>
      <c r="Y226">
        <f ca="1"/>
        <v>75</v>
      </c>
    </row>
    <row r="227" spans="16:25" x14ac:dyDescent="0.3">
      <c r="P227" t="s">
        <v>1306</v>
      </c>
      <c r="Q227" t="s">
        <v>2107</v>
      </c>
      <c r="R227" s="17">
        <v>16738.192215910269</v>
      </c>
      <c r="S227" s="17">
        <v>103</v>
      </c>
      <c r="U227">
        <f ca="1"/>
        <v>327</v>
      </c>
      <c r="V227" t="str">
        <f ca="1"/>
        <v>Product254</v>
      </c>
      <c r="W227" t="str">
        <f ca="1"/>
        <v>Kg</v>
      </c>
      <c r="X227">
        <f ca="1"/>
        <v>16738.192215910269</v>
      </c>
      <c r="Y227">
        <f ca="1"/>
        <v>103</v>
      </c>
    </row>
    <row r="228" spans="16:25" x14ac:dyDescent="0.3">
      <c r="P228" t="s">
        <v>1307</v>
      </c>
      <c r="Q228" t="s">
        <v>2107</v>
      </c>
      <c r="R228" s="17">
        <v>3198.1429306646924</v>
      </c>
      <c r="S228" s="17">
        <v>99</v>
      </c>
      <c r="U228">
        <f ca="1"/>
        <v>988</v>
      </c>
      <c r="V228" t="str">
        <f ca="1"/>
        <v>Product255</v>
      </c>
      <c r="W228" t="str">
        <f ca="1"/>
        <v>Kg</v>
      </c>
      <c r="X228">
        <f ca="1"/>
        <v>3198.1429306646924</v>
      </c>
      <c r="Y228">
        <f ca="1"/>
        <v>99</v>
      </c>
    </row>
    <row r="229" spans="16:25" x14ac:dyDescent="0.3">
      <c r="P229" t="s">
        <v>1308</v>
      </c>
      <c r="Q229" t="s">
        <v>2108</v>
      </c>
      <c r="R229" s="17">
        <v>16361.161907978834</v>
      </c>
      <c r="S229" s="17">
        <v>80</v>
      </c>
      <c r="U229">
        <f ca="1"/>
        <v>347</v>
      </c>
      <c r="V229" t="str">
        <f ca="1"/>
        <v>Product256</v>
      </c>
      <c r="W229" t="str">
        <f ca="1"/>
        <v>Lt</v>
      </c>
      <c r="X229">
        <f ca="1"/>
        <v>16361.161907978834</v>
      </c>
      <c r="Y229">
        <f ca="1"/>
        <v>80</v>
      </c>
    </row>
    <row r="230" spans="16:25" x14ac:dyDescent="0.3">
      <c r="P230" t="s">
        <v>1309</v>
      </c>
      <c r="Q230" t="s">
        <v>2107</v>
      </c>
      <c r="R230" s="17">
        <v>15562.122144893028</v>
      </c>
      <c r="S230" s="17">
        <v>89</v>
      </c>
      <c r="U230">
        <f ca="1"/>
        <v>386</v>
      </c>
      <c r="V230" t="str">
        <f ca="1"/>
        <v>Product257</v>
      </c>
      <c r="W230" t="str">
        <f ca="1"/>
        <v>Kg</v>
      </c>
      <c r="X230">
        <f ca="1"/>
        <v>15562.122144893028</v>
      </c>
      <c r="Y230">
        <f ca="1"/>
        <v>89</v>
      </c>
    </row>
    <row r="231" spans="16:25" x14ac:dyDescent="0.3">
      <c r="P231" t="s">
        <v>1310</v>
      </c>
      <c r="Q231" t="s">
        <v>2108</v>
      </c>
      <c r="R231" s="17">
        <v>17401.051731926502</v>
      </c>
      <c r="S231" s="17">
        <v>66</v>
      </c>
      <c r="U231">
        <f ca="1"/>
        <v>296</v>
      </c>
      <c r="V231" t="str">
        <f ca="1"/>
        <v>Product258</v>
      </c>
      <c r="W231" t="str">
        <f ca="1"/>
        <v>Lt</v>
      </c>
      <c r="X231">
        <f ca="1"/>
        <v>17401.051731926502</v>
      </c>
      <c r="Y231">
        <f ca="1"/>
        <v>66</v>
      </c>
    </row>
    <row r="232" spans="16:25" x14ac:dyDescent="0.3">
      <c r="P232" t="s">
        <v>1311</v>
      </c>
      <c r="Q232" t="s">
        <v>2109</v>
      </c>
      <c r="R232" s="17">
        <v>29043.010664418398</v>
      </c>
      <c r="S232" s="17">
        <v>106</v>
      </c>
      <c r="U232">
        <f ca="1"/>
        <v>13</v>
      </c>
      <c r="V232" t="str">
        <f ca="1"/>
        <v>Product259</v>
      </c>
      <c r="W232" t="str">
        <f ca="1"/>
        <v>Ft</v>
      </c>
      <c r="X232">
        <f ca="1"/>
        <v>29043.010664418398</v>
      </c>
      <c r="Y232">
        <f ca="1"/>
        <v>106</v>
      </c>
    </row>
    <row r="233" spans="16:25" x14ac:dyDescent="0.3">
      <c r="P233" t="s">
        <v>1078</v>
      </c>
      <c r="Q233" t="s">
        <v>2107</v>
      </c>
      <c r="R233" s="17">
        <v>21466.848383354078</v>
      </c>
      <c r="S233" s="17">
        <v>72</v>
      </c>
      <c r="U233">
        <f ca="1"/>
        <v>137</v>
      </c>
      <c r="V233" t="str">
        <f ca="1"/>
        <v>Product26</v>
      </c>
      <c r="W233" t="str">
        <f ca="1"/>
        <v>Kg</v>
      </c>
      <c r="X233">
        <f ca="1"/>
        <v>21466.848383354078</v>
      </c>
      <c r="Y233">
        <f ca="1"/>
        <v>72</v>
      </c>
    </row>
    <row r="234" spans="16:25" x14ac:dyDescent="0.3">
      <c r="P234" t="s">
        <v>1312</v>
      </c>
      <c r="Q234" t="s">
        <v>2107</v>
      </c>
      <c r="R234" s="17">
        <v>10477.904370521579</v>
      </c>
      <c r="S234" s="17">
        <v>68</v>
      </c>
      <c r="U234">
        <f ca="1"/>
        <v>639</v>
      </c>
      <c r="V234" t="str">
        <f ca="1"/>
        <v>Product260</v>
      </c>
      <c r="W234" t="str">
        <f ca="1"/>
        <v>Kg</v>
      </c>
      <c r="X234">
        <f ca="1"/>
        <v>10477.904370521579</v>
      </c>
      <c r="Y234">
        <f ca="1"/>
        <v>68</v>
      </c>
    </row>
    <row r="235" spans="16:25" x14ac:dyDescent="0.3">
      <c r="P235" t="s">
        <v>1313</v>
      </c>
      <c r="Q235" t="s">
        <v>2110</v>
      </c>
      <c r="R235" s="17">
        <v>16880.239561376751</v>
      </c>
      <c r="S235" s="17">
        <v>90</v>
      </c>
      <c r="U235">
        <f ca="1"/>
        <v>318</v>
      </c>
      <c r="V235" t="str">
        <f ca="1"/>
        <v>Product261</v>
      </c>
      <c r="W235" t="str">
        <f ca="1"/>
        <v>No</v>
      </c>
      <c r="X235">
        <f ca="1"/>
        <v>16880.239561376751</v>
      </c>
      <c r="Y235">
        <f ca="1"/>
        <v>90</v>
      </c>
    </row>
    <row r="236" spans="16:25" x14ac:dyDescent="0.3">
      <c r="P236" t="s">
        <v>1314</v>
      </c>
      <c r="Q236" t="s">
        <v>2110</v>
      </c>
      <c r="R236" s="17">
        <v>2623.9005901772261</v>
      </c>
      <c r="S236" s="17">
        <v>93</v>
      </c>
      <c r="U236">
        <f ca="1"/>
        <v>1011</v>
      </c>
      <c r="V236" t="str">
        <f ca="1"/>
        <v>Product262</v>
      </c>
      <c r="W236" t="str">
        <f ca="1"/>
        <v>No</v>
      </c>
      <c r="X236">
        <f ca="1"/>
        <v>2623.9005901772261</v>
      </c>
      <c r="Y236">
        <f ca="1"/>
        <v>93</v>
      </c>
    </row>
    <row r="237" spans="16:25" x14ac:dyDescent="0.3">
      <c r="P237" t="s">
        <v>1315</v>
      </c>
      <c r="Q237" t="s">
        <v>2109</v>
      </c>
      <c r="R237" s="17">
        <v>4463.6698134583949</v>
      </c>
      <c r="S237" s="17">
        <v>80</v>
      </c>
      <c r="U237">
        <f ca="1"/>
        <v>929</v>
      </c>
      <c r="V237" t="str">
        <f ca="1"/>
        <v>Product263</v>
      </c>
      <c r="W237" t="str">
        <f ca="1"/>
        <v>Ft</v>
      </c>
      <c r="X237">
        <f ca="1"/>
        <v>4463.6698134583949</v>
      </c>
      <c r="Y237">
        <f ca="1"/>
        <v>80</v>
      </c>
    </row>
    <row r="238" spans="16:25" x14ac:dyDescent="0.3">
      <c r="P238" t="s">
        <v>1316</v>
      </c>
      <c r="Q238" t="s">
        <v>2110</v>
      </c>
      <c r="R238" s="17">
        <v>11696.236861481915</v>
      </c>
      <c r="S238" s="17">
        <v>65</v>
      </c>
      <c r="U238">
        <f ca="1"/>
        <v>575</v>
      </c>
      <c r="V238" t="str">
        <f ca="1"/>
        <v>Product264</v>
      </c>
      <c r="W238" t="str">
        <f ca="1"/>
        <v>No</v>
      </c>
      <c r="X238">
        <f ca="1"/>
        <v>11696.236861481915</v>
      </c>
      <c r="Y238">
        <f ca="1"/>
        <v>65</v>
      </c>
    </row>
    <row r="239" spans="16:25" x14ac:dyDescent="0.3">
      <c r="P239" t="s">
        <v>1317</v>
      </c>
      <c r="Q239" t="s">
        <v>2107</v>
      </c>
      <c r="R239" s="17">
        <v>4046.9669146961751</v>
      </c>
      <c r="S239" s="17">
        <v>84</v>
      </c>
      <c r="U239">
        <f ca="1"/>
        <v>949</v>
      </c>
      <c r="V239" t="str">
        <f ca="1"/>
        <v>Product265</v>
      </c>
      <c r="W239" t="str">
        <f ca="1"/>
        <v>Kg</v>
      </c>
      <c r="X239">
        <f ca="1"/>
        <v>4046.9669146961751</v>
      </c>
      <c r="Y239">
        <f ca="1"/>
        <v>84</v>
      </c>
    </row>
    <row r="240" spans="16:25" x14ac:dyDescent="0.3">
      <c r="P240" t="s">
        <v>1318</v>
      </c>
      <c r="Q240" t="s">
        <v>2107</v>
      </c>
      <c r="R240" s="17">
        <v>10072.202281427612</v>
      </c>
      <c r="S240" s="17">
        <v>96</v>
      </c>
      <c r="U240">
        <f ca="1"/>
        <v>658</v>
      </c>
      <c r="V240" t="str">
        <f ca="1"/>
        <v>Product266</v>
      </c>
      <c r="W240" t="str">
        <f ca="1"/>
        <v>Kg</v>
      </c>
      <c r="X240">
        <f ca="1"/>
        <v>10072.202281427612</v>
      </c>
      <c r="Y240">
        <f ca="1"/>
        <v>96</v>
      </c>
    </row>
    <row r="241" spans="16:25" x14ac:dyDescent="0.3">
      <c r="P241" t="s">
        <v>1319</v>
      </c>
      <c r="Q241" t="s">
        <v>2108</v>
      </c>
      <c r="R241" s="17">
        <v>15244.605065104945</v>
      </c>
      <c r="S241" s="17">
        <v>85</v>
      </c>
      <c r="U241">
        <f ca="1"/>
        <v>411</v>
      </c>
      <c r="V241" t="str">
        <f ca="1"/>
        <v>Product267</v>
      </c>
      <c r="W241" t="str">
        <f ca="1"/>
        <v>Lt</v>
      </c>
      <c r="X241">
        <f ca="1"/>
        <v>15244.605065104945</v>
      </c>
      <c r="Y241">
        <f ca="1"/>
        <v>85</v>
      </c>
    </row>
    <row r="242" spans="16:25" x14ac:dyDescent="0.3">
      <c r="P242" t="s">
        <v>1320</v>
      </c>
      <c r="Q242" t="s">
        <v>2107</v>
      </c>
      <c r="R242" s="17">
        <v>14320.231834172029</v>
      </c>
      <c r="S242" s="17">
        <v>114</v>
      </c>
      <c r="U242">
        <f ca="1"/>
        <v>453</v>
      </c>
      <c r="V242" t="str">
        <f ca="1"/>
        <v>Product268</v>
      </c>
      <c r="W242" t="str">
        <f ca="1"/>
        <v>Kg</v>
      </c>
      <c r="X242">
        <f ca="1"/>
        <v>14320.231834172029</v>
      </c>
      <c r="Y242">
        <f ca="1"/>
        <v>114</v>
      </c>
    </row>
    <row r="243" spans="16:25" x14ac:dyDescent="0.3">
      <c r="P243" t="s">
        <v>1321</v>
      </c>
      <c r="Q243" t="s">
        <v>2108</v>
      </c>
      <c r="R243" s="17">
        <v>2306.8525263471897</v>
      </c>
      <c r="S243" s="17">
        <v>62</v>
      </c>
      <c r="U243">
        <f ca="1"/>
        <v>1027</v>
      </c>
      <c r="V243" t="str">
        <f ca="1"/>
        <v>Product269</v>
      </c>
      <c r="W243" t="str">
        <f ca="1"/>
        <v>Lt</v>
      </c>
      <c r="X243">
        <f ca="1"/>
        <v>2306.8525263471897</v>
      </c>
      <c r="Y243">
        <f ca="1"/>
        <v>62</v>
      </c>
    </row>
    <row r="244" spans="16:25" x14ac:dyDescent="0.3">
      <c r="P244" t="s">
        <v>1079</v>
      </c>
      <c r="Q244" t="s">
        <v>2108</v>
      </c>
      <c r="R244" s="17">
        <v>9208.1188934749844</v>
      </c>
      <c r="S244" s="17">
        <v>91</v>
      </c>
      <c r="U244">
        <f ca="1"/>
        <v>700</v>
      </c>
      <c r="V244" t="str">
        <f ca="1"/>
        <v>Product27</v>
      </c>
      <c r="W244" t="str">
        <f ca="1"/>
        <v>Lt</v>
      </c>
      <c r="X244">
        <f ca="1"/>
        <v>9208.1188934749844</v>
      </c>
      <c r="Y244">
        <f ca="1"/>
        <v>91</v>
      </c>
    </row>
    <row r="245" spans="16:25" x14ac:dyDescent="0.3">
      <c r="P245" t="s">
        <v>1322</v>
      </c>
      <c r="Q245" t="s">
        <v>2109</v>
      </c>
      <c r="R245" s="17">
        <v>13998.763605610595</v>
      </c>
      <c r="S245" s="17">
        <v>62</v>
      </c>
      <c r="U245">
        <f ca="1"/>
        <v>467</v>
      </c>
      <c r="V245" t="str">
        <f ca="1"/>
        <v>Product270</v>
      </c>
      <c r="W245" t="str">
        <f ca="1"/>
        <v>Ft</v>
      </c>
      <c r="X245">
        <f ca="1"/>
        <v>13998.763605610595</v>
      </c>
      <c r="Y245">
        <f ca="1"/>
        <v>62</v>
      </c>
    </row>
    <row r="246" spans="16:25" x14ac:dyDescent="0.3">
      <c r="P246" t="s">
        <v>1323</v>
      </c>
      <c r="Q246" t="s">
        <v>2107</v>
      </c>
      <c r="R246" s="17">
        <v>18639.319490286252</v>
      </c>
      <c r="S246" s="17">
        <v>69</v>
      </c>
      <c r="U246">
        <f ca="1"/>
        <v>251</v>
      </c>
      <c r="V246" t="str">
        <f ca="1"/>
        <v>Product271</v>
      </c>
      <c r="W246" t="str">
        <f ca="1"/>
        <v>Kg</v>
      </c>
      <c r="X246">
        <f ca="1"/>
        <v>18639.319490286252</v>
      </c>
      <c r="Y246">
        <f ca="1"/>
        <v>69</v>
      </c>
    </row>
    <row r="247" spans="16:25" x14ac:dyDescent="0.3">
      <c r="P247" t="s">
        <v>1324</v>
      </c>
      <c r="Q247" t="s">
        <v>2110</v>
      </c>
      <c r="R247" s="17">
        <v>5157.2460778396189</v>
      </c>
      <c r="S247" s="17">
        <v>91</v>
      </c>
      <c r="U247">
        <f ca="1"/>
        <v>888</v>
      </c>
      <c r="V247" t="str">
        <f ca="1"/>
        <v>Product272</v>
      </c>
      <c r="W247" t="str">
        <f ca="1"/>
        <v>No</v>
      </c>
      <c r="X247">
        <f ca="1"/>
        <v>5157.2460778396189</v>
      </c>
      <c r="Y247">
        <f ca="1"/>
        <v>91</v>
      </c>
    </row>
    <row r="248" spans="16:25" x14ac:dyDescent="0.3">
      <c r="P248" t="s">
        <v>1325</v>
      </c>
      <c r="Q248" t="s">
        <v>2110</v>
      </c>
      <c r="R248" s="17">
        <v>20972.970557855511</v>
      </c>
      <c r="S248" s="17">
        <v>86</v>
      </c>
      <c r="U248">
        <f ca="1"/>
        <v>158</v>
      </c>
      <c r="V248" t="str">
        <f ca="1"/>
        <v>Product273</v>
      </c>
      <c r="W248" t="str">
        <f ca="1"/>
        <v>No</v>
      </c>
      <c r="X248">
        <f ca="1"/>
        <v>20972.970557855511</v>
      </c>
      <c r="Y248">
        <f ca="1"/>
        <v>86</v>
      </c>
    </row>
    <row r="249" spans="16:25" x14ac:dyDescent="0.3">
      <c r="P249" t="s">
        <v>1326</v>
      </c>
      <c r="Q249" t="s">
        <v>2109</v>
      </c>
      <c r="R249" s="17">
        <v>11134.820573425885</v>
      </c>
      <c r="S249" s="17">
        <v>47</v>
      </c>
      <c r="U249">
        <f ca="1"/>
        <v>609</v>
      </c>
      <c r="V249" t="str">
        <f ca="1"/>
        <v>Product274</v>
      </c>
      <c r="W249" t="str">
        <f ca="1"/>
        <v>Ft</v>
      </c>
      <c r="X249">
        <f ca="1"/>
        <v>11134.820573425885</v>
      </c>
      <c r="Y249">
        <f ca="1"/>
        <v>47</v>
      </c>
    </row>
    <row r="250" spans="16:25" x14ac:dyDescent="0.3">
      <c r="P250" t="s">
        <v>1327</v>
      </c>
      <c r="Q250" t="s">
        <v>2110</v>
      </c>
      <c r="R250" s="17">
        <v>12450.780909068555</v>
      </c>
      <c r="S250" s="17">
        <v>71</v>
      </c>
      <c r="U250">
        <f ca="1"/>
        <v>540</v>
      </c>
      <c r="V250" t="str">
        <f ca="1"/>
        <v>Product275</v>
      </c>
      <c r="W250" t="str">
        <f ca="1"/>
        <v>No</v>
      </c>
      <c r="X250">
        <f ca="1"/>
        <v>12450.780909068555</v>
      </c>
      <c r="Y250">
        <f ca="1"/>
        <v>71</v>
      </c>
    </row>
    <row r="251" spans="16:25" x14ac:dyDescent="0.3">
      <c r="P251" t="s">
        <v>1328</v>
      </c>
      <c r="Q251" t="s">
        <v>2107</v>
      </c>
      <c r="R251" s="17">
        <v>2581.234832967009</v>
      </c>
      <c r="S251" s="17">
        <v>73</v>
      </c>
      <c r="U251">
        <f ca="1"/>
        <v>1015</v>
      </c>
      <c r="V251" t="str">
        <f ca="1"/>
        <v>Product276</v>
      </c>
      <c r="W251" t="str">
        <f ca="1"/>
        <v>Kg</v>
      </c>
      <c r="X251">
        <f ca="1"/>
        <v>2581.234832967009</v>
      </c>
      <c r="Y251">
        <f ca="1"/>
        <v>73</v>
      </c>
    </row>
    <row r="252" spans="16:25" x14ac:dyDescent="0.3">
      <c r="P252" t="s">
        <v>1329</v>
      </c>
      <c r="Q252" t="s">
        <v>2107</v>
      </c>
      <c r="R252" s="17">
        <v>21921.939444078977</v>
      </c>
      <c r="S252" s="17">
        <v>73</v>
      </c>
      <c r="U252">
        <f ca="1"/>
        <v>130</v>
      </c>
      <c r="V252" t="str">
        <f ca="1"/>
        <v>Product277</v>
      </c>
      <c r="W252" t="str">
        <f ca="1"/>
        <v>Kg</v>
      </c>
      <c r="X252">
        <f ca="1"/>
        <v>21921.939444078977</v>
      </c>
      <c r="Y252">
        <f ca="1"/>
        <v>73</v>
      </c>
    </row>
    <row r="253" spans="16:25" x14ac:dyDescent="0.3">
      <c r="P253" t="s">
        <v>1330</v>
      </c>
      <c r="Q253" t="s">
        <v>2108</v>
      </c>
      <c r="R253" s="17">
        <v>22290.272721380607</v>
      </c>
      <c r="S253" s="17">
        <v>78</v>
      </c>
      <c r="U253">
        <f ca="1"/>
        <v>115</v>
      </c>
      <c r="V253" t="str">
        <f ca="1"/>
        <v>Product278</v>
      </c>
      <c r="W253" t="str">
        <f ca="1"/>
        <v>Lt</v>
      </c>
      <c r="X253">
        <f ca="1"/>
        <v>22290.272721380607</v>
      </c>
      <c r="Y253">
        <f ca="1"/>
        <v>78</v>
      </c>
    </row>
    <row r="254" spans="16:25" x14ac:dyDescent="0.3">
      <c r="P254" t="s">
        <v>1331</v>
      </c>
      <c r="Q254" t="s">
        <v>2107</v>
      </c>
      <c r="R254" s="17">
        <v>5613.6519454578129</v>
      </c>
      <c r="S254" s="17">
        <v>59</v>
      </c>
      <c r="U254">
        <f ca="1"/>
        <v>870</v>
      </c>
      <c r="V254" t="str">
        <f ca="1"/>
        <v>Product279</v>
      </c>
      <c r="W254" t="str">
        <f ca="1"/>
        <v>Kg</v>
      </c>
      <c r="X254">
        <f ca="1"/>
        <v>5613.6519454578129</v>
      </c>
      <c r="Y254">
        <f ca="1"/>
        <v>59</v>
      </c>
    </row>
    <row r="255" spans="16:25" x14ac:dyDescent="0.3">
      <c r="P255" t="s">
        <v>1080</v>
      </c>
      <c r="Q255" t="s">
        <v>2109</v>
      </c>
      <c r="R255" s="17">
        <v>12988.452594467744</v>
      </c>
      <c r="S255" s="17">
        <v>77</v>
      </c>
      <c r="U255">
        <f ca="1"/>
        <v>509</v>
      </c>
      <c r="V255" t="str">
        <f ca="1"/>
        <v>Product28</v>
      </c>
      <c r="W255" t="str">
        <f ca="1"/>
        <v>Ft</v>
      </c>
      <c r="X255">
        <f ca="1"/>
        <v>12988.452594467744</v>
      </c>
      <c r="Y255">
        <f ca="1"/>
        <v>77</v>
      </c>
    </row>
    <row r="256" spans="16:25" x14ac:dyDescent="0.3">
      <c r="P256" t="s">
        <v>1332</v>
      </c>
      <c r="Q256" t="s">
        <v>2108</v>
      </c>
      <c r="R256" s="17">
        <v>21384.148442152869</v>
      </c>
      <c r="S256" s="17">
        <v>92</v>
      </c>
      <c r="U256">
        <f ca="1"/>
        <v>144</v>
      </c>
      <c r="V256" t="str">
        <f ca="1"/>
        <v>Product280</v>
      </c>
      <c r="W256" t="str">
        <f ca="1"/>
        <v>Lt</v>
      </c>
      <c r="X256">
        <f ca="1"/>
        <v>21384.148442152869</v>
      </c>
      <c r="Y256">
        <f ca="1"/>
        <v>92</v>
      </c>
    </row>
    <row r="257" spans="16:25" x14ac:dyDescent="0.3">
      <c r="P257" t="s">
        <v>1333</v>
      </c>
      <c r="Q257" t="s">
        <v>2109</v>
      </c>
      <c r="R257" s="17">
        <v>25452.821313884797</v>
      </c>
      <c r="S257" s="17">
        <v>85</v>
      </c>
      <c r="U257">
        <f ca="1"/>
        <v>44</v>
      </c>
      <c r="V257" t="str">
        <f ca="1"/>
        <v>Product281</v>
      </c>
      <c r="W257" t="str">
        <f ca="1"/>
        <v>Ft</v>
      </c>
      <c r="X257">
        <f ca="1"/>
        <v>25452.821313884797</v>
      </c>
      <c r="Y257">
        <f ca="1"/>
        <v>85</v>
      </c>
    </row>
    <row r="258" spans="16:25" x14ac:dyDescent="0.3">
      <c r="P258" t="s">
        <v>1334</v>
      </c>
      <c r="Q258" t="s">
        <v>2107</v>
      </c>
      <c r="R258" s="17">
        <v>13837.20933238384</v>
      </c>
      <c r="S258" s="17">
        <v>82</v>
      </c>
      <c r="U258">
        <f ca="1"/>
        <v>475</v>
      </c>
      <c r="V258" t="str">
        <f ca="1"/>
        <v>Product282</v>
      </c>
      <c r="W258" t="str">
        <f ca="1"/>
        <v>Kg</v>
      </c>
      <c r="X258">
        <f ca="1"/>
        <v>13837.20933238384</v>
      </c>
      <c r="Y258">
        <f ca="1"/>
        <v>82</v>
      </c>
    </row>
    <row r="259" spans="16:25" x14ac:dyDescent="0.3">
      <c r="P259" t="s">
        <v>1335</v>
      </c>
      <c r="Q259" t="s">
        <v>2110</v>
      </c>
      <c r="R259" s="17">
        <v>21993.072990096382</v>
      </c>
      <c r="S259" s="17">
        <v>79</v>
      </c>
      <c r="U259">
        <f ca="1"/>
        <v>125</v>
      </c>
      <c r="V259" t="str">
        <f ca="1"/>
        <v>Product283</v>
      </c>
      <c r="W259" t="str">
        <f ca="1"/>
        <v>No</v>
      </c>
      <c r="X259">
        <f ca="1"/>
        <v>21993.072990096382</v>
      </c>
      <c r="Y259">
        <f ca="1"/>
        <v>79</v>
      </c>
    </row>
    <row r="260" spans="16:25" x14ac:dyDescent="0.3">
      <c r="P260" t="s">
        <v>1336</v>
      </c>
      <c r="Q260" t="s">
        <v>2110</v>
      </c>
      <c r="R260" s="17">
        <v>23628.110737291285</v>
      </c>
      <c r="S260" s="17">
        <v>94</v>
      </c>
      <c r="U260">
        <f ca="1"/>
        <v>83</v>
      </c>
      <c r="V260" t="str">
        <f ca="1"/>
        <v>Product284</v>
      </c>
      <c r="W260" t="str">
        <f ca="1"/>
        <v>No</v>
      </c>
      <c r="X260">
        <f ca="1"/>
        <v>23628.110737291285</v>
      </c>
      <c r="Y260">
        <f ca="1"/>
        <v>94</v>
      </c>
    </row>
    <row r="261" spans="16:25" x14ac:dyDescent="0.3">
      <c r="P261" t="s">
        <v>1337</v>
      </c>
      <c r="Q261" t="s">
        <v>2109</v>
      </c>
      <c r="R261" s="17">
        <v>5149.6577911585564</v>
      </c>
      <c r="S261" s="17">
        <v>75</v>
      </c>
      <c r="U261">
        <f ca="1"/>
        <v>889</v>
      </c>
      <c r="V261" t="str">
        <f ca="1"/>
        <v>Product285</v>
      </c>
      <c r="W261" t="str">
        <f ca="1"/>
        <v>Ft</v>
      </c>
      <c r="X261">
        <f ca="1"/>
        <v>5149.6577911585564</v>
      </c>
      <c r="Y261">
        <f ca="1"/>
        <v>75</v>
      </c>
    </row>
    <row r="262" spans="16:25" x14ac:dyDescent="0.3">
      <c r="P262" t="s">
        <v>1338</v>
      </c>
      <c r="Q262" t="s">
        <v>2110</v>
      </c>
      <c r="R262" s="17">
        <v>16373.17900678584</v>
      </c>
      <c r="S262" s="17">
        <v>84</v>
      </c>
      <c r="U262">
        <f ca="1"/>
        <v>345</v>
      </c>
      <c r="V262" t="str">
        <f ca="1"/>
        <v>Product286</v>
      </c>
      <c r="W262" t="str">
        <f ca="1"/>
        <v>No</v>
      </c>
      <c r="X262">
        <f ca="1"/>
        <v>16373.17900678584</v>
      </c>
      <c r="Y262">
        <f ca="1"/>
        <v>84</v>
      </c>
    </row>
    <row r="263" spans="16:25" x14ac:dyDescent="0.3">
      <c r="P263" t="s">
        <v>1339</v>
      </c>
      <c r="Q263" t="s">
        <v>2107</v>
      </c>
      <c r="R263" s="17">
        <v>10380.302425511687</v>
      </c>
      <c r="S263" s="17">
        <v>72</v>
      </c>
      <c r="U263">
        <f ca="1"/>
        <v>643</v>
      </c>
      <c r="V263" t="str">
        <f ca="1"/>
        <v>Product287</v>
      </c>
      <c r="W263" t="str">
        <f ca="1"/>
        <v>Kg</v>
      </c>
      <c r="X263">
        <f ca="1"/>
        <v>10380.302425511687</v>
      </c>
      <c r="Y263">
        <f ca="1"/>
        <v>72</v>
      </c>
    </row>
    <row r="264" spans="16:25" x14ac:dyDescent="0.3">
      <c r="P264" t="s">
        <v>1340</v>
      </c>
      <c r="Q264" t="s">
        <v>2107</v>
      </c>
      <c r="R264" s="17">
        <v>10157.498731808795</v>
      </c>
      <c r="S264" s="17">
        <v>88</v>
      </c>
      <c r="U264">
        <f ca="1"/>
        <v>656</v>
      </c>
      <c r="V264" t="str">
        <f ca="1"/>
        <v>Product288</v>
      </c>
      <c r="W264" t="str">
        <f ca="1"/>
        <v>Kg</v>
      </c>
      <c r="X264">
        <f ca="1"/>
        <v>10157.498731808795</v>
      </c>
      <c r="Y264">
        <f ca="1"/>
        <v>88</v>
      </c>
    </row>
    <row r="265" spans="16:25" x14ac:dyDescent="0.3">
      <c r="P265" t="s">
        <v>1341</v>
      </c>
      <c r="Q265" t="s">
        <v>2108</v>
      </c>
      <c r="R265" s="17">
        <v>19098.830813830751</v>
      </c>
      <c r="S265" s="17">
        <v>74</v>
      </c>
      <c r="U265">
        <f ca="1"/>
        <v>234</v>
      </c>
      <c r="V265" t="str">
        <f ca="1"/>
        <v>Product289</v>
      </c>
      <c r="W265" t="str">
        <f ca="1"/>
        <v>Lt</v>
      </c>
      <c r="X265">
        <f ca="1"/>
        <v>19098.830813830751</v>
      </c>
      <c r="Y265">
        <f ca="1"/>
        <v>74</v>
      </c>
    </row>
    <row r="266" spans="16:25" x14ac:dyDescent="0.3">
      <c r="P266" t="s">
        <v>1081</v>
      </c>
      <c r="Q266" t="s">
        <v>2107</v>
      </c>
      <c r="R266" s="17">
        <v>7408.8024477426115</v>
      </c>
      <c r="S266" s="17">
        <v>58</v>
      </c>
      <c r="U266">
        <f ca="1"/>
        <v>799</v>
      </c>
      <c r="V266" t="str">
        <f ca="1"/>
        <v>Product29</v>
      </c>
      <c r="W266" t="str">
        <f ca="1"/>
        <v>Kg</v>
      </c>
      <c r="X266">
        <f ca="1"/>
        <v>7408.8024477426115</v>
      </c>
      <c r="Y266">
        <f ca="1"/>
        <v>58</v>
      </c>
    </row>
    <row r="267" spans="16:25" x14ac:dyDescent="0.3">
      <c r="P267" t="s">
        <v>1342</v>
      </c>
      <c r="Q267" t="s">
        <v>2107</v>
      </c>
      <c r="R267" s="17">
        <v>12788.078138027988</v>
      </c>
      <c r="S267" s="17">
        <v>69</v>
      </c>
      <c r="U267">
        <f ca="1"/>
        <v>525</v>
      </c>
      <c r="V267" t="str">
        <f ca="1"/>
        <v>Product290</v>
      </c>
      <c r="W267" t="str">
        <f ca="1"/>
        <v>Kg</v>
      </c>
      <c r="X267">
        <f ca="1"/>
        <v>12788.078138027988</v>
      </c>
      <c r="Y267">
        <f ca="1"/>
        <v>69</v>
      </c>
    </row>
    <row r="268" spans="16:25" x14ac:dyDescent="0.3">
      <c r="P268" t="s">
        <v>1343</v>
      </c>
      <c r="Q268" t="s">
        <v>2108</v>
      </c>
      <c r="R268" s="17">
        <v>2472.7712151965848</v>
      </c>
      <c r="S268" s="17">
        <v>90</v>
      </c>
      <c r="U268">
        <f ca="1"/>
        <v>1017</v>
      </c>
      <c r="V268" t="str">
        <f ca="1"/>
        <v>Product291</v>
      </c>
      <c r="W268" t="str">
        <f ca="1"/>
        <v>Lt</v>
      </c>
      <c r="X268">
        <f ca="1"/>
        <v>2472.7712151965848</v>
      </c>
      <c r="Y268">
        <f ca="1"/>
        <v>90</v>
      </c>
    </row>
    <row r="269" spans="16:25" x14ac:dyDescent="0.3">
      <c r="P269" t="s">
        <v>1344</v>
      </c>
      <c r="Q269" t="s">
        <v>2109</v>
      </c>
      <c r="R269" s="17">
        <v>22861.700370477723</v>
      </c>
      <c r="S269" s="17">
        <v>92</v>
      </c>
      <c r="U269">
        <f ca="1"/>
        <v>104</v>
      </c>
      <c r="V269" t="str">
        <f ca="1"/>
        <v>Product292</v>
      </c>
      <c r="W269" t="str">
        <f ca="1"/>
        <v>Ft</v>
      </c>
      <c r="X269">
        <f ca="1"/>
        <v>22861.700370477723</v>
      </c>
      <c r="Y269">
        <f ca="1"/>
        <v>92</v>
      </c>
    </row>
    <row r="270" spans="16:25" x14ac:dyDescent="0.3">
      <c r="P270" t="s">
        <v>1345</v>
      </c>
      <c r="Q270" t="s">
        <v>2107</v>
      </c>
      <c r="R270" s="17">
        <v>2389.6945625234075</v>
      </c>
      <c r="S270" s="17">
        <v>77</v>
      </c>
      <c r="U270">
        <f ca="1"/>
        <v>1022</v>
      </c>
      <c r="V270" t="str">
        <f ca="1"/>
        <v>Product293</v>
      </c>
      <c r="W270" t="str">
        <f ca="1"/>
        <v>Kg</v>
      </c>
      <c r="X270">
        <f ca="1"/>
        <v>2389.6945625234075</v>
      </c>
      <c r="Y270">
        <f ca="1"/>
        <v>77</v>
      </c>
    </row>
    <row r="271" spans="16:25" x14ac:dyDescent="0.3">
      <c r="P271" t="s">
        <v>1346</v>
      </c>
      <c r="Q271" t="s">
        <v>2110</v>
      </c>
      <c r="R271" s="17">
        <v>8365.0814860886621</v>
      </c>
      <c r="S271" s="17">
        <v>90</v>
      </c>
      <c r="U271">
        <f ca="1"/>
        <v>738</v>
      </c>
      <c r="V271" t="str">
        <f ca="1"/>
        <v>Product294</v>
      </c>
      <c r="W271" t="str">
        <f ca="1"/>
        <v>No</v>
      </c>
      <c r="X271">
        <f ca="1"/>
        <v>8365.0814860886621</v>
      </c>
      <c r="Y271">
        <f ca="1"/>
        <v>90</v>
      </c>
    </row>
    <row r="272" spans="16:25" x14ac:dyDescent="0.3">
      <c r="P272" t="s">
        <v>1347</v>
      </c>
      <c r="Q272" t="s">
        <v>2110</v>
      </c>
      <c r="R272" s="17">
        <v>28587.737616863582</v>
      </c>
      <c r="S272" s="17">
        <v>107</v>
      </c>
      <c r="U272">
        <f ca="1"/>
        <v>16</v>
      </c>
      <c r="V272" t="str">
        <f ca="1"/>
        <v>Product295</v>
      </c>
      <c r="W272" t="str">
        <f ca="1"/>
        <v>No</v>
      </c>
      <c r="X272">
        <f ca="1"/>
        <v>28587.737616863582</v>
      </c>
      <c r="Y272">
        <f ca="1"/>
        <v>107</v>
      </c>
    </row>
    <row r="273" spans="16:25" x14ac:dyDescent="0.3">
      <c r="P273" t="s">
        <v>1348</v>
      </c>
      <c r="Q273" t="s">
        <v>2109</v>
      </c>
      <c r="R273" s="17">
        <v>12420.27486124791</v>
      </c>
      <c r="S273" s="17">
        <v>71</v>
      </c>
      <c r="U273">
        <f ca="1"/>
        <v>541</v>
      </c>
      <c r="V273" t="str">
        <f ca="1"/>
        <v>Product296</v>
      </c>
      <c r="W273" t="str">
        <f ca="1"/>
        <v>Ft</v>
      </c>
      <c r="X273">
        <f ca="1"/>
        <v>12420.27486124791</v>
      </c>
      <c r="Y273">
        <f ca="1"/>
        <v>71</v>
      </c>
    </row>
    <row r="274" spans="16:25" x14ac:dyDescent="0.3">
      <c r="P274" t="s">
        <v>1349</v>
      </c>
      <c r="Q274" t="s">
        <v>2110</v>
      </c>
      <c r="R274" s="17">
        <v>18038.200442282599</v>
      </c>
      <c r="S274" s="17">
        <v>64</v>
      </c>
      <c r="U274">
        <f ca="1"/>
        <v>275</v>
      </c>
      <c r="V274" t="str">
        <f ca="1"/>
        <v>Product297</v>
      </c>
      <c r="W274" t="str">
        <f ca="1"/>
        <v>No</v>
      </c>
      <c r="X274">
        <f ca="1"/>
        <v>18038.200442282599</v>
      </c>
      <c r="Y274">
        <f ca="1"/>
        <v>64</v>
      </c>
    </row>
    <row r="275" spans="16:25" x14ac:dyDescent="0.3">
      <c r="P275" t="s">
        <v>1350</v>
      </c>
      <c r="Q275" t="s">
        <v>2107</v>
      </c>
      <c r="R275" s="17">
        <v>21561.146434514827</v>
      </c>
      <c r="S275" s="17">
        <v>91</v>
      </c>
      <c r="U275">
        <f ca="1"/>
        <v>134</v>
      </c>
      <c r="V275" t="str">
        <f ca="1"/>
        <v>Product298</v>
      </c>
      <c r="W275" t="str">
        <f ca="1"/>
        <v>Kg</v>
      </c>
      <c r="X275">
        <f ca="1"/>
        <v>21561.146434514827</v>
      </c>
      <c r="Y275">
        <f ca="1"/>
        <v>91</v>
      </c>
    </row>
    <row r="276" spans="16:25" x14ac:dyDescent="0.3">
      <c r="P276" t="s">
        <v>1351</v>
      </c>
      <c r="Q276" t="s">
        <v>2107</v>
      </c>
      <c r="R276" s="17">
        <v>1665.4460936453991</v>
      </c>
      <c r="S276" s="17">
        <v>71</v>
      </c>
      <c r="U276">
        <f ca="1"/>
        <v>1043</v>
      </c>
      <c r="V276" t="str">
        <f ca="1"/>
        <v>Product299</v>
      </c>
      <c r="W276" t="str">
        <f ca="1"/>
        <v>Kg</v>
      </c>
      <c r="X276">
        <f ca="1"/>
        <v>1665.4460936453991</v>
      </c>
      <c r="Y276">
        <f ca="1"/>
        <v>71</v>
      </c>
    </row>
    <row r="277" spans="16:25" x14ac:dyDescent="0.3">
      <c r="P277" t="s">
        <v>1055</v>
      </c>
      <c r="Q277" t="s">
        <v>2108</v>
      </c>
      <c r="R277" s="17">
        <v>15274.203118716507</v>
      </c>
      <c r="S277" s="17">
        <v>78</v>
      </c>
      <c r="U277">
        <f ca="1"/>
        <v>409</v>
      </c>
      <c r="V277" t="str">
        <f ca="1"/>
        <v>Product3</v>
      </c>
      <c r="W277" t="str">
        <f ca="1"/>
        <v>Lt</v>
      </c>
      <c r="X277">
        <f ca="1"/>
        <v>15274.203118716507</v>
      </c>
      <c r="Y277">
        <f ca="1"/>
        <v>78</v>
      </c>
    </row>
    <row r="278" spans="16:25" x14ac:dyDescent="0.3">
      <c r="P278" t="s">
        <v>1082</v>
      </c>
      <c r="Q278" t="s">
        <v>2110</v>
      </c>
      <c r="R278" s="17">
        <v>21433.870509533106</v>
      </c>
      <c r="S278" s="17">
        <v>84</v>
      </c>
      <c r="U278">
        <f ca="1"/>
        <v>139</v>
      </c>
      <c r="V278" t="str">
        <f ca="1"/>
        <v>Product30</v>
      </c>
      <c r="W278" t="str">
        <f ca="1"/>
        <v>No</v>
      </c>
      <c r="X278">
        <f ca="1"/>
        <v>21433.870509533106</v>
      </c>
      <c r="Y278">
        <f ca="1"/>
        <v>84</v>
      </c>
    </row>
    <row r="279" spans="16:25" x14ac:dyDescent="0.3">
      <c r="P279" t="s">
        <v>1352</v>
      </c>
      <c r="Q279" t="s">
        <v>2108</v>
      </c>
      <c r="R279" s="17">
        <v>17212.872123053796</v>
      </c>
      <c r="S279" s="17">
        <v>67</v>
      </c>
      <c r="U279">
        <f ca="1"/>
        <v>305</v>
      </c>
      <c r="V279" t="str">
        <f ca="1"/>
        <v>Product300</v>
      </c>
      <c r="W279" t="str">
        <f ca="1"/>
        <v>Lt</v>
      </c>
      <c r="X279">
        <f ca="1"/>
        <v>17212.872123053796</v>
      </c>
      <c r="Y279">
        <f ca="1"/>
        <v>67</v>
      </c>
    </row>
    <row r="280" spans="16:25" x14ac:dyDescent="0.3">
      <c r="P280" t="s">
        <v>1353</v>
      </c>
      <c r="Q280" t="s">
        <v>2107</v>
      </c>
      <c r="R280" s="17">
        <v>18807.222132344345</v>
      </c>
      <c r="S280" s="17">
        <v>91</v>
      </c>
      <c r="U280">
        <f ca="1"/>
        <v>245</v>
      </c>
      <c r="V280" t="str">
        <f ca="1"/>
        <v>Product301</v>
      </c>
      <c r="W280" t="str">
        <f ca="1"/>
        <v>Kg</v>
      </c>
      <c r="X280">
        <f ca="1"/>
        <v>18807.222132344345</v>
      </c>
      <c r="Y280">
        <f ca="1"/>
        <v>91</v>
      </c>
    </row>
    <row r="281" spans="16:25" x14ac:dyDescent="0.3">
      <c r="P281" t="s">
        <v>1354</v>
      </c>
      <c r="Q281" t="s">
        <v>2108</v>
      </c>
      <c r="R281" s="17">
        <v>18443.108077901656</v>
      </c>
      <c r="S281" s="17">
        <v>87</v>
      </c>
      <c r="U281">
        <f ca="1"/>
        <v>259</v>
      </c>
      <c r="V281" t="str">
        <f ca="1"/>
        <v>Product302</v>
      </c>
      <c r="W281" t="str">
        <f ca="1"/>
        <v>Lt</v>
      </c>
      <c r="X281">
        <f ca="1"/>
        <v>18443.108077901656</v>
      </c>
      <c r="Y281">
        <f ca="1"/>
        <v>87</v>
      </c>
    </row>
    <row r="282" spans="16:25" x14ac:dyDescent="0.3">
      <c r="P282" t="s">
        <v>1355</v>
      </c>
      <c r="Q282" t="s">
        <v>2109</v>
      </c>
      <c r="R282" s="17">
        <v>11687.387334289218</v>
      </c>
      <c r="S282" s="17">
        <v>82</v>
      </c>
      <c r="U282">
        <f ca="1"/>
        <v>577</v>
      </c>
      <c r="V282" t="str">
        <f ca="1"/>
        <v>Product303</v>
      </c>
      <c r="W282" t="str">
        <f ca="1"/>
        <v>Ft</v>
      </c>
      <c r="X282">
        <f ca="1"/>
        <v>11687.387334289218</v>
      </c>
      <c r="Y282">
        <f ca="1"/>
        <v>82</v>
      </c>
    </row>
    <row r="283" spans="16:25" x14ac:dyDescent="0.3">
      <c r="P283" t="s">
        <v>1356</v>
      </c>
      <c r="Q283" t="s">
        <v>2107</v>
      </c>
      <c r="R283" s="17">
        <v>16187.302362912222</v>
      </c>
      <c r="S283" s="17">
        <v>56</v>
      </c>
      <c r="U283">
        <f ca="1"/>
        <v>358</v>
      </c>
      <c r="V283" t="str">
        <f ca="1"/>
        <v>Product304</v>
      </c>
      <c r="W283" t="str">
        <f ca="1"/>
        <v>Kg</v>
      </c>
      <c r="X283">
        <f ca="1"/>
        <v>16187.302362912222</v>
      </c>
      <c r="Y283">
        <f ca="1"/>
        <v>56</v>
      </c>
    </row>
    <row r="284" spans="16:25" x14ac:dyDescent="0.3">
      <c r="P284" t="s">
        <v>1357</v>
      </c>
      <c r="Q284" t="s">
        <v>2110</v>
      </c>
      <c r="R284" s="17">
        <v>5474.1246853558205</v>
      </c>
      <c r="S284" s="17">
        <v>73</v>
      </c>
      <c r="U284">
        <f ca="1"/>
        <v>876</v>
      </c>
      <c r="V284" t="str">
        <f ca="1"/>
        <v>Product305</v>
      </c>
      <c r="W284" t="str">
        <f ca="1"/>
        <v>No</v>
      </c>
      <c r="X284">
        <f ca="1"/>
        <v>5474.1246853558205</v>
      </c>
      <c r="Y284">
        <f ca="1"/>
        <v>73</v>
      </c>
    </row>
    <row r="285" spans="16:25" x14ac:dyDescent="0.3">
      <c r="P285" t="s">
        <v>1358</v>
      </c>
      <c r="Q285" t="s">
        <v>2110</v>
      </c>
      <c r="R285" s="17">
        <v>17810.339285142021</v>
      </c>
      <c r="S285" s="17">
        <v>84</v>
      </c>
      <c r="U285">
        <f ca="1"/>
        <v>283</v>
      </c>
      <c r="V285" t="str">
        <f ca="1"/>
        <v>Product306</v>
      </c>
      <c r="W285" t="str">
        <f ca="1"/>
        <v>No</v>
      </c>
      <c r="X285">
        <f ca="1"/>
        <v>17810.339285142021</v>
      </c>
      <c r="Y285">
        <f ca="1"/>
        <v>84</v>
      </c>
    </row>
    <row r="286" spans="16:25" x14ac:dyDescent="0.3">
      <c r="P286" t="s">
        <v>1359</v>
      </c>
      <c r="Q286" t="s">
        <v>2109</v>
      </c>
      <c r="R286" s="17">
        <v>10782.009135729959</v>
      </c>
      <c r="S286" s="17">
        <v>45</v>
      </c>
      <c r="U286">
        <f ca="1"/>
        <v>624</v>
      </c>
      <c r="V286" t="str">
        <f ca="1"/>
        <v>Product307</v>
      </c>
      <c r="W286" t="str">
        <f ca="1"/>
        <v>Ft</v>
      </c>
      <c r="X286">
        <f ca="1"/>
        <v>10782.009135729959</v>
      </c>
      <c r="Y286">
        <f ca="1"/>
        <v>45</v>
      </c>
    </row>
    <row r="287" spans="16:25" x14ac:dyDescent="0.3">
      <c r="P287" t="s">
        <v>1360</v>
      </c>
      <c r="Q287" t="s">
        <v>2110</v>
      </c>
      <c r="R287" s="17">
        <v>17890.91147999125</v>
      </c>
      <c r="S287" s="17">
        <v>77</v>
      </c>
      <c r="U287">
        <f ca="1"/>
        <v>281</v>
      </c>
      <c r="V287" t="str">
        <f ca="1"/>
        <v>Product308</v>
      </c>
      <c r="W287" t="str">
        <f ca="1"/>
        <v>No</v>
      </c>
      <c r="X287">
        <f ca="1"/>
        <v>17890.91147999125</v>
      </c>
      <c r="Y287">
        <f ca="1"/>
        <v>77</v>
      </c>
    </row>
    <row r="288" spans="16:25" x14ac:dyDescent="0.3">
      <c r="P288" t="s">
        <v>1361</v>
      </c>
      <c r="Q288" t="s">
        <v>2107</v>
      </c>
      <c r="R288" s="17">
        <v>4631.5819185854625</v>
      </c>
      <c r="S288" s="17">
        <v>84</v>
      </c>
      <c r="U288">
        <f ca="1"/>
        <v>920</v>
      </c>
      <c r="V288" t="str">
        <f ca="1"/>
        <v>Product309</v>
      </c>
      <c r="W288" t="str">
        <f ca="1"/>
        <v>Kg</v>
      </c>
      <c r="X288">
        <f ca="1"/>
        <v>4631.5819185854625</v>
      </c>
      <c r="Y288">
        <f ca="1"/>
        <v>84</v>
      </c>
    </row>
    <row r="289" spans="16:25" x14ac:dyDescent="0.3">
      <c r="P289" t="s">
        <v>1083</v>
      </c>
      <c r="Q289" t="s">
        <v>2110</v>
      </c>
      <c r="R289" s="17">
        <v>5881.9007547234969</v>
      </c>
      <c r="S289" s="17">
        <v>95</v>
      </c>
      <c r="U289">
        <f ca="1"/>
        <v>862</v>
      </c>
      <c r="V289" t="str">
        <f ca="1"/>
        <v>Product31</v>
      </c>
      <c r="W289" t="str">
        <f ca="1"/>
        <v>No</v>
      </c>
      <c r="X289">
        <f ca="1"/>
        <v>5881.9007547234969</v>
      </c>
      <c r="Y289">
        <f ca="1"/>
        <v>95</v>
      </c>
    </row>
    <row r="290" spans="16:25" x14ac:dyDescent="0.3">
      <c r="P290" t="s">
        <v>1362</v>
      </c>
      <c r="Q290" t="s">
        <v>2107</v>
      </c>
      <c r="R290" s="17">
        <v>21141.931749037318</v>
      </c>
      <c r="S290" s="17">
        <v>99</v>
      </c>
      <c r="U290">
        <f ca="1"/>
        <v>150</v>
      </c>
      <c r="V290" t="str">
        <f ca="1"/>
        <v>Product310</v>
      </c>
      <c r="W290" t="str">
        <f ca="1"/>
        <v>Kg</v>
      </c>
      <c r="X290">
        <f ca="1"/>
        <v>21141.931749037318</v>
      </c>
      <c r="Y290">
        <f ca="1"/>
        <v>99</v>
      </c>
    </row>
    <row r="291" spans="16:25" x14ac:dyDescent="0.3">
      <c r="P291" t="s">
        <v>1363</v>
      </c>
      <c r="Q291" t="s">
        <v>2108</v>
      </c>
      <c r="R291" s="17">
        <v>1706.9741726278064</v>
      </c>
      <c r="S291" s="17">
        <v>60</v>
      </c>
      <c r="U291">
        <f ca="1"/>
        <v>1042</v>
      </c>
      <c r="V291" t="str">
        <f ca="1"/>
        <v>Product311</v>
      </c>
      <c r="W291" t="str">
        <f ca="1"/>
        <v>Lt</v>
      </c>
      <c r="X291">
        <f ca="1"/>
        <v>1706.9741726278064</v>
      </c>
      <c r="Y291">
        <f ca="1"/>
        <v>60</v>
      </c>
    </row>
    <row r="292" spans="16:25" x14ac:dyDescent="0.3">
      <c r="P292" t="s">
        <v>1364</v>
      </c>
      <c r="Q292" t="s">
        <v>2107</v>
      </c>
      <c r="R292" s="17">
        <v>11866.315782343509</v>
      </c>
      <c r="S292" s="17">
        <v>105</v>
      </c>
      <c r="U292">
        <f ca="1"/>
        <v>569</v>
      </c>
      <c r="V292" t="str">
        <f ca="1"/>
        <v>Product312</v>
      </c>
      <c r="W292" t="str">
        <f ca="1"/>
        <v>Kg</v>
      </c>
      <c r="X292">
        <f ca="1"/>
        <v>11866.315782343509</v>
      </c>
      <c r="Y292">
        <f ca="1"/>
        <v>105</v>
      </c>
    </row>
    <row r="293" spans="16:25" x14ac:dyDescent="0.3">
      <c r="P293" t="s">
        <v>1365</v>
      </c>
      <c r="Q293" t="s">
        <v>2108</v>
      </c>
      <c r="R293" s="17">
        <v>24259.03416410902</v>
      </c>
      <c r="S293" s="17">
        <v>90</v>
      </c>
      <c r="U293">
        <f ca="1"/>
        <v>67</v>
      </c>
      <c r="V293" t="str">
        <f ca="1"/>
        <v>Product313</v>
      </c>
      <c r="W293" t="str">
        <f ca="1"/>
        <v>Lt</v>
      </c>
      <c r="X293">
        <f ca="1"/>
        <v>24259.03416410902</v>
      </c>
      <c r="Y293">
        <f ca="1"/>
        <v>90</v>
      </c>
    </row>
    <row r="294" spans="16:25" x14ac:dyDescent="0.3">
      <c r="P294" t="s">
        <v>1366</v>
      </c>
      <c r="Q294" t="s">
        <v>2109</v>
      </c>
      <c r="R294" s="17">
        <v>12811.827873250897</v>
      </c>
      <c r="S294" s="17">
        <v>71</v>
      </c>
      <c r="U294">
        <f ca="1"/>
        <v>524</v>
      </c>
      <c r="V294" t="str">
        <f ca="1"/>
        <v>Product314</v>
      </c>
      <c r="W294" t="str">
        <f ca="1"/>
        <v>Ft</v>
      </c>
      <c r="X294">
        <f ca="1"/>
        <v>12811.827873250897</v>
      </c>
      <c r="Y294">
        <f ca="1"/>
        <v>71</v>
      </c>
    </row>
    <row r="295" spans="16:25" x14ac:dyDescent="0.3">
      <c r="P295" t="s">
        <v>1367</v>
      </c>
      <c r="Q295" t="s">
        <v>2107</v>
      </c>
      <c r="R295" s="17">
        <v>15251.509901762223</v>
      </c>
      <c r="S295" s="17">
        <v>71</v>
      </c>
      <c r="U295">
        <f ca="1"/>
        <v>410</v>
      </c>
      <c r="V295" t="str">
        <f ca="1"/>
        <v>Product315</v>
      </c>
      <c r="W295" t="str">
        <f ca="1"/>
        <v>Kg</v>
      </c>
      <c r="X295">
        <f ca="1"/>
        <v>15251.509901762223</v>
      </c>
      <c r="Y295">
        <f ca="1"/>
        <v>71</v>
      </c>
    </row>
    <row r="296" spans="16:25" x14ac:dyDescent="0.3">
      <c r="P296" t="s">
        <v>1368</v>
      </c>
      <c r="Q296" t="s">
        <v>2110</v>
      </c>
      <c r="R296" s="17">
        <v>13702.846939655839</v>
      </c>
      <c r="S296" s="17">
        <v>91</v>
      </c>
      <c r="U296">
        <f ca="1"/>
        <v>478</v>
      </c>
      <c r="V296" t="str">
        <f ca="1"/>
        <v>Product316</v>
      </c>
      <c r="W296" t="str">
        <f ca="1"/>
        <v>No</v>
      </c>
      <c r="X296">
        <f ca="1"/>
        <v>13702.846939655839</v>
      </c>
      <c r="Y296">
        <f ca="1"/>
        <v>91</v>
      </c>
    </row>
    <row r="297" spans="16:25" x14ac:dyDescent="0.3">
      <c r="P297" t="s">
        <v>1369</v>
      </c>
      <c r="Q297" t="s">
        <v>2110</v>
      </c>
      <c r="R297" s="17">
        <v>2351.7227619084115</v>
      </c>
      <c r="S297" s="17">
        <v>61</v>
      </c>
      <c r="U297">
        <f ca="1"/>
        <v>1025</v>
      </c>
      <c r="V297" t="str">
        <f ca="1"/>
        <v>Product317</v>
      </c>
      <c r="W297" t="str">
        <f ca="1"/>
        <v>No</v>
      </c>
      <c r="X297">
        <f ca="1"/>
        <v>2351.7227619084115</v>
      </c>
      <c r="Y297">
        <f ca="1"/>
        <v>61</v>
      </c>
    </row>
    <row r="298" spans="16:25" x14ac:dyDescent="0.3">
      <c r="P298" t="s">
        <v>1370</v>
      </c>
      <c r="Q298" t="s">
        <v>2109</v>
      </c>
      <c r="R298" s="17">
        <v>27391.517680242396</v>
      </c>
      <c r="S298" s="17">
        <v>93</v>
      </c>
      <c r="U298">
        <f ca="1"/>
        <v>26</v>
      </c>
      <c r="V298" t="str">
        <f ca="1"/>
        <v>Product318</v>
      </c>
      <c r="W298" t="str">
        <f ca="1"/>
        <v>Ft</v>
      </c>
      <c r="X298">
        <f ca="1"/>
        <v>27391.517680242396</v>
      </c>
      <c r="Y298">
        <f ca="1"/>
        <v>93</v>
      </c>
    </row>
    <row r="299" spans="16:25" x14ac:dyDescent="0.3">
      <c r="P299" t="s">
        <v>1371</v>
      </c>
      <c r="Q299" t="s">
        <v>2110</v>
      </c>
      <c r="R299" s="17">
        <v>22242.70959334767</v>
      </c>
      <c r="S299" s="17">
        <v>87</v>
      </c>
      <c r="U299">
        <f ca="1"/>
        <v>117</v>
      </c>
      <c r="V299" t="str">
        <f ca="1"/>
        <v>Product319</v>
      </c>
      <c r="W299" t="str">
        <f ca="1"/>
        <v>No</v>
      </c>
      <c r="X299">
        <f ca="1"/>
        <v>22242.70959334767</v>
      </c>
      <c r="Y299">
        <f ca="1"/>
        <v>87</v>
      </c>
    </row>
    <row r="300" spans="16:25" x14ac:dyDescent="0.3">
      <c r="P300" t="s">
        <v>1084</v>
      </c>
      <c r="Q300" t="s">
        <v>2109</v>
      </c>
      <c r="R300" s="17">
        <v>14235.113330551174</v>
      </c>
      <c r="S300" s="17">
        <v>82</v>
      </c>
      <c r="U300">
        <f ca="1"/>
        <v>458</v>
      </c>
      <c r="V300" t="str">
        <f ca="1"/>
        <v>Product32</v>
      </c>
      <c r="W300" t="str">
        <f ca="1"/>
        <v>Ft</v>
      </c>
      <c r="X300">
        <f ca="1"/>
        <v>14235.113330551174</v>
      </c>
      <c r="Y300">
        <f ca="1"/>
        <v>82</v>
      </c>
    </row>
    <row r="301" spans="16:25" x14ac:dyDescent="0.3">
      <c r="P301" t="s">
        <v>1372</v>
      </c>
      <c r="Q301" t="s">
        <v>2107</v>
      </c>
      <c r="R301" s="17">
        <v>7171.2941435014309</v>
      </c>
      <c r="S301" s="17">
        <v>82</v>
      </c>
      <c r="U301">
        <f ca="1"/>
        <v>811</v>
      </c>
      <c r="V301" t="str">
        <f ca="1"/>
        <v>Product320</v>
      </c>
      <c r="W301" t="str">
        <f ca="1"/>
        <v>Kg</v>
      </c>
      <c r="X301">
        <f ca="1"/>
        <v>7171.2941435014309</v>
      </c>
      <c r="Y301">
        <f ca="1"/>
        <v>82</v>
      </c>
    </row>
    <row r="302" spans="16:25" x14ac:dyDescent="0.3">
      <c r="P302" t="s">
        <v>1373</v>
      </c>
      <c r="Q302" t="s">
        <v>2107</v>
      </c>
      <c r="R302" s="17">
        <v>23812.742193388964</v>
      </c>
      <c r="S302" s="17">
        <v>84</v>
      </c>
      <c r="U302">
        <f ca="1"/>
        <v>79</v>
      </c>
      <c r="V302" t="str">
        <f ca="1"/>
        <v>Product321</v>
      </c>
      <c r="W302" t="str">
        <f ca="1"/>
        <v>Kg</v>
      </c>
      <c r="X302">
        <f ca="1"/>
        <v>23812.742193388964</v>
      </c>
      <c r="Y302">
        <f ca="1"/>
        <v>84</v>
      </c>
    </row>
    <row r="303" spans="16:25" x14ac:dyDescent="0.3">
      <c r="P303" t="s">
        <v>1374</v>
      </c>
      <c r="Q303" t="s">
        <v>2108</v>
      </c>
      <c r="R303" s="17">
        <v>9323.2096512368771</v>
      </c>
      <c r="S303" s="17">
        <v>75</v>
      </c>
      <c r="U303">
        <f ca="1"/>
        <v>694</v>
      </c>
      <c r="V303" t="str">
        <f ca="1"/>
        <v>Product322</v>
      </c>
      <c r="W303" t="str">
        <f ca="1"/>
        <v>Lt</v>
      </c>
      <c r="X303">
        <f ca="1"/>
        <v>9323.2096512368771</v>
      </c>
      <c r="Y303">
        <f ca="1"/>
        <v>75</v>
      </c>
    </row>
    <row r="304" spans="16:25" x14ac:dyDescent="0.3">
      <c r="P304" t="s">
        <v>1375</v>
      </c>
      <c r="Q304" t="s">
        <v>2107</v>
      </c>
      <c r="R304" s="17">
        <v>3148.5066314475634</v>
      </c>
      <c r="S304" s="17">
        <v>85</v>
      </c>
      <c r="U304">
        <f ca="1"/>
        <v>991</v>
      </c>
      <c r="V304" t="str">
        <f ca="1"/>
        <v>Product323</v>
      </c>
      <c r="W304" t="str">
        <f ca="1"/>
        <v>Kg</v>
      </c>
      <c r="X304">
        <f ca="1"/>
        <v>3148.5066314475634</v>
      </c>
      <c r="Y304">
        <f ca="1"/>
        <v>85</v>
      </c>
    </row>
    <row r="305" spans="16:25" x14ac:dyDescent="0.3">
      <c r="P305" t="s">
        <v>1376</v>
      </c>
      <c r="Q305" t="s">
        <v>2108</v>
      </c>
      <c r="R305" s="17">
        <v>19843.164565462754</v>
      </c>
      <c r="S305" s="17">
        <v>69</v>
      </c>
      <c r="U305">
        <f ca="1"/>
        <v>208</v>
      </c>
      <c r="V305" t="str">
        <f ca="1"/>
        <v>Product324</v>
      </c>
      <c r="W305" t="str">
        <f ca="1"/>
        <v>Lt</v>
      </c>
      <c r="X305">
        <f ca="1"/>
        <v>19843.164565462754</v>
      </c>
      <c r="Y305">
        <f ca="1"/>
        <v>69</v>
      </c>
    </row>
    <row r="306" spans="16:25" x14ac:dyDescent="0.3">
      <c r="P306" t="s">
        <v>1377</v>
      </c>
      <c r="Q306" t="s">
        <v>2109</v>
      </c>
      <c r="R306" s="17">
        <v>4914.727097158383</v>
      </c>
      <c r="S306" s="17">
        <v>78</v>
      </c>
      <c r="U306">
        <f ca="1"/>
        <v>902</v>
      </c>
      <c r="V306" t="str">
        <f ca="1"/>
        <v>Product325</v>
      </c>
      <c r="W306" t="str">
        <f ca="1"/>
        <v>Ft</v>
      </c>
      <c r="X306">
        <f ca="1"/>
        <v>4914.727097158383</v>
      </c>
      <c r="Y306">
        <f ca="1"/>
        <v>78</v>
      </c>
    </row>
    <row r="307" spans="16:25" x14ac:dyDescent="0.3">
      <c r="P307" t="s">
        <v>1378</v>
      </c>
      <c r="Q307" t="s">
        <v>2107</v>
      </c>
      <c r="R307" s="17">
        <v>34033.451180535747</v>
      </c>
      <c r="S307" s="17">
        <v>116</v>
      </c>
      <c r="U307">
        <f ca="1"/>
        <v>1</v>
      </c>
      <c r="V307" t="str">
        <f ca="1"/>
        <v>Product326</v>
      </c>
      <c r="W307" t="str">
        <f ca="1"/>
        <v>Kg</v>
      </c>
      <c r="X307">
        <f ca="1"/>
        <v>34033.451180535747</v>
      </c>
      <c r="Y307">
        <f ca="1"/>
        <v>116</v>
      </c>
    </row>
    <row r="308" spans="16:25" x14ac:dyDescent="0.3">
      <c r="P308" t="s">
        <v>1379</v>
      </c>
      <c r="Q308" t="s">
        <v>2110</v>
      </c>
      <c r="R308" s="17">
        <v>16392.32028635178</v>
      </c>
      <c r="S308" s="17">
        <v>86</v>
      </c>
      <c r="U308">
        <f ca="1"/>
        <v>344</v>
      </c>
      <c r="V308" t="str">
        <f ca="1"/>
        <v>Product327</v>
      </c>
      <c r="W308" t="str">
        <f ca="1"/>
        <v>No</v>
      </c>
      <c r="X308">
        <f ca="1"/>
        <v>16392.32028635178</v>
      </c>
      <c r="Y308">
        <f ca="1"/>
        <v>86</v>
      </c>
    </row>
    <row r="309" spans="16:25" x14ac:dyDescent="0.3">
      <c r="P309" t="s">
        <v>1380</v>
      </c>
      <c r="Q309" t="s">
        <v>2110</v>
      </c>
      <c r="R309" s="17">
        <v>12372.136825639487</v>
      </c>
      <c r="S309" s="17">
        <v>96</v>
      </c>
      <c r="U309">
        <f ca="1"/>
        <v>542</v>
      </c>
      <c r="V309" t="str">
        <f ca="1"/>
        <v>Product328</v>
      </c>
      <c r="W309" t="str">
        <f ca="1"/>
        <v>No</v>
      </c>
      <c r="X309">
        <f ca="1"/>
        <v>12372.136825639487</v>
      </c>
      <c r="Y309">
        <f ca="1"/>
        <v>96</v>
      </c>
    </row>
    <row r="310" spans="16:25" x14ac:dyDescent="0.3">
      <c r="P310" t="s">
        <v>1381</v>
      </c>
      <c r="Q310" t="s">
        <v>2109</v>
      </c>
      <c r="R310" s="17">
        <v>15609.857858008367</v>
      </c>
      <c r="S310" s="17">
        <v>62</v>
      </c>
      <c r="U310">
        <f ca="1"/>
        <v>380</v>
      </c>
      <c r="V310" t="str">
        <f ca="1"/>
        <v>Product329</v>
      </c>
      <c r="W310" t="str">
        <f ca="1"/>
        <v>Ft</v>
      </c>
      <c r="X310">
        <f ca="1"/>
        <v>15609.857858008367</v>
      </c>
      <c r="Y310">
        <f ca="1"/>
        <v>62</v>
      </c>
    </row>
    <row r="311" spans="16:25" x14ac:dyDescent="0.3">
      <c r="P311" t="s">
        <v>1085</v>
      </c>
      <c r="Q311" t="s">
        <v>2110</v>
      </c>
      <c r="R311" s="17">
        <v>20333.191931753081</v>
      </c>
      <c r="S311" s="17">
        <v>78</v>
      </c>
      <c r="U311">
        <f ca="1"/>
        <v>188</v>
      </c>
      <c r="V311" t="str">
        <f ca="1"/>
        <v>Product33</v>
      </c>
      <c r="W311" t="str">
        <f ca="1"/>
        <v>No</v>
      </c>
      <c r="X311">
        <f ca="1"/>
        <v>20333.191931753081</v>
      </c>
      <c r="Y311">
        <f ca="1"/>
        <v>78</v>
      </c>
    </row>
    <row r="312" spans="16:25" x14ac:dyDescent="0.3">
      <c r="P312" t="s">
        <v>1382</v>
      </c>
      <c r="Q312" t="s">
        <v>2110</v>
      </c>
      <c r="R312" s="17">
        <v>22796.84575591475</v>
      </c>
      <c r="S312" s="17">
        <v>82</v>
      </c>
      <c r="U312">
        <f ca="1"/>
        <v>107</v>
      </c>
      <c r="V312" t="str">
        <f ca="1"/>
        <v>Product330</v>
      </c>
      <c r="W312" t="str">
        <f ca="1"/>
        <v>No</v>
      </c>
      <c r="X312">
        <f ca="1"/>
        <v>22796.84575591475</v>
      </c>
      <c r="Y312">
        <f ca="1"/>
        <v>82</v>
      </c>
    </row>
    <row r="313" spans="16:25" x14ac:dyDescent="0.3">
      <c r="P313" t="s">
        <v>1383</v>
      </c>
      <c r="Q313" t="s">
        <v>2107</v>
      </c>
      <c r="R313" s="17">
        <v>20016.732873766574</v>
      </c>
      <c r="S313" s="17">
        <v>78</v>
      </c>
      <c r="U313">
        <f ca="1"/>
        <v>203</v>
      </c>
      <c r="V313" t="str">
        <f ca="1"/>
        <v>Product331</v>
      </c>
      <c r="W313" t="str">
        <f ca="1"/>
        <v>Kg</v>
      </c>
      <c r="X313">
        <f ca="1"/>
        <v>20016.732873766574</v>
      </c>
      <c r="Y313">
        <f ca="1"/>
        <v>78</v>
      </c>
    </row>
    <row r="314" spans="16:25" x14ac:dyDescent="0.3">
      <c r="P314" t="s">
        <v>1384</v>
      </c>
      <c r="Q314" t="s">
        <v>2107</v>
      </c>
      <c r="R314" s="17">
        <v>15165.680009082407</v>
      </c>
      <c r="S314" s="17">
        <v>72</v>
      </c>
      <c r="U314">
        <f ca="1"/>
        <v>417</v>
      </c>
      <c r="V314" t="str">
        <f ca="1"/>
        <v>Product332</v>
      </c>
      <c r="W314" t="str">
        <f ca="1"/>
        <v>Kg</v>
      </c>
      <c r="X314">
        <f ca="1"/>
        <v>15165.680009082407</v>
      </c>
      <c r="Y314">
        <f ca="1"/>
        <v>72</v>
      </c>
    </row>
    <row r="315" spans="16:25" x14ac:dyDescent="0.3">
      <c r="P315" t="s">
        <v>1385</v>
      </c>
      <c r="Q315" t="s">
        <v>2108</v>
      </c>
      <c r="R315" s="17">
        <v>17011.616106741807</v>
      </c>
      <c r="S315" s="17">
        <v>86</v>
      </c>
      <c r="U315">
        <f ca="1"/>
        <v>314</v>
      </c>
      <c r="V315" t="str">
        <f ca="1"/>
        <v>Product333</v>
      </c>
      <c r="W315" t="str">
        <f ca="1"/>
        <v>Lt</v>
      </c>
      <c r="X315">
        <f ca="1"/>
        <v>17011.616106741807</v>
      </c>
      <c r="Y315">
        <f ca="1"/>
        <v>86</v>
      </c>
    </row>
    <row r="316" spans="16:25" x14ac:dyDescent="0.3">
      <c r="P316" t="s">
        <v>1386</v>
      </c>
      <c r="Q316" t="s">
        <v>2107</v>
      </c>
      <c r="R316" s="17">
        <v>19533.502944935262</v>
      </c>
      <c r="S316" s="17">
        <v>80</v>
      </c>
      <c r="U316">
        <f ca="1"/>
        <v>224</v>
      </c>
      <c r="V316" t="str">
        <f ca="1"/>
        <v>Product334</v>
      </c>
      <c r="W316" t="str">
        <f ca="1"/>
        <v>Kg</v>
      </c>
      <c r="X316">
        <f ca="1"/>
        <v>19533.502944935262</v>
      </c>
      <c r="Y316">
        <f ca="1"/>
        <v>80</v>
      </c>
    </row>
    <row r="317" spans="16:25" x14ac:dyDescent="0.3">
      <c r="P317" t="s">
        <v>1387</v>
      </c>
      <c r="Q317" t="s">
        <v>2108</v>
      </c>
      <c r="R317" s="17">
        <v>30649.423551099106</v>
      </c>
      <c r="S317" s="17">
        <v>116</v>
      </c>
      <c r="U317">
        <f ca="1"/>
        <v>5</v>
      </c>
      <c r="V317" t="str">
        <f ca="1"/>
        <v>Product335</v>
      </c>
      <c r="W317" t="str">
        <f ca="1"/>
        <v>Lt</v>
      </c>
      <c r="X317">
        <f ca="1"/>
        <v>30649.423551099106</v>
      </c>
      <c r="Y317">
        <f ca="1"/>
        <v>116</v>
      </c>
    </row>
    <row r="318" spans="16:25" x14ac:dyDescent="0.3">
      <c r="P318" t="s">
        <v>1388</v>
      </c>
      <c r="Q318" t="s">
        <v>2109</v>
      </c>
      <c r="R318" s="17">
        <v>11177.383229639829</v>
      </c>
      <c r="S318" s="17">
        <v>59</v>
      </c>
      <c r="U318">
        <f ca="1"/>
        <v>605</v>
      </c>
      <c r="V318" t="str">
        <f ca="1"/>
        <v>Product336</v>
      </c>
      <c r="W318" t="str">
        <f ca="1"/>
        <v>Ft</v>
      </c>
      <c r="X318">
        <f ca="1"/>
        <v>11177.383229639829</v>
      </c>
      <c r="Y318">
        <f ca="1"/>
        <v>59</v>
      </c>
    </row>
    <row r="319" spans="16:25" x14ac:dyDescent="0.3">
      <c r="P319" t="s">
        <v>1389</v>
      </c>
      <c r="Q319" t="s">
        <v>2107</v>
      </c>
      <c r="R319" s="17">
        <v>23378.310018064723</v>
      </c>
      <c r="S319" s="17">
        <v>78</v>
      </c>
      <c r="U319">
        <f ca="1"/>
        <v>88</v>
      </c>
      <c r="V319" t="str">
        <f ca="1"/>
        <v>Product337</v>
      </c>
      <c r="W319" t="str">
        <f ca="1"/>
        <v>Kg</v>
      </c>
      <c r="X319">
        <f ca="1"/>
        <v>23378.310018064723</v>
      </c>
      <c r="Y319">
        <f ca="1"/>
        <v>78</v>
      </c>
    </row>
    <row r="320" spans="16:25" x14ac:dyDescent="0.3">
      <c r="P320" t="s">
        <v>1390</v>
      </c>
      <c r="Q320" t="s">
        <v>2110</v>
      </c>
      <c r="R320" s="17">
        <v>20531.684428013315</v>
      </c>
      <c r="S320" s="17">
        <v>68</v>
      </c>
      <c r="U320">
        <f ca="1"/>
        <v>175</v>
      </c>
      <c r="V320" t="str">
        <f ca="1"/>
        <v>Product338</v>
      </c>
      <c r="W320" t="str">
        <f ca="1"/>
        <v>No</v>
      </c>
      <c r="X320">
        <f ca="1"/>
        <v>20531.684428013315</v>
      </c>
      <c r="Y320">
        <f ca="1"/>
        <v>68</v>
      </c>
    </row>
    <row r="321" spans="16:25" x14ac:dyDescent="0.3">
      <c r="P321" t="s">
        <v>1391</v>
      </c>
      <c r="Q321" t="s">
        <v>2110</v>
      </c>
      <c r="R321" s="17">
        <v>7038.763043354239</v>
      </c>
      <c r="S321" s="17">
        <v>73</v>
      </c>
      <c r="U321">
        <f ca="1"/>
        <v>818</v>
      </c>
      <c r="V321" t="str">
        <f ca="1"/>
        <v>Product339</v>
      </c>
      <c r="W321" t="str">
        <f ca="1"/>
        <v>No</v>
      </c>
      <c r="X321">
        <f ca="1"/>
        <v>7038.763043354239</v>
      </c>
      <c r="Y321">
        <f ca="1"/>
        <v>73</v>
      </c>
    </row>
    <row r="322" spans="16:25" x14ac:dyDescent="0.3">
      <c r="P322" t="s">
        <v>1086</v>
      </c>
      <c r="Q322" t="s">
        <v>2107</v>
      </c>
      <c r="R322" s="17">
        <v>27462.054463062323</v>
      </c>
      <c r="S322" s="17">
        <v>118</v>
      </c>
      <c r="U322">
        <f ca="1"/>
        <v>24</v>
      </c>
      <c r="V322" t="str">
        <f ca="1"/>
        <v>Product34</v>
      </c>
      <c r="W322" t="str">
        <f ca="1"/>
        <v>Kg</v>
      </c>
      <c r="X322">
        <f ca="1"/>
        <v>27462.054463062323</v>
      </c>
      <c r="Y322">
        <f ca="1"/>
        <v>118</v>
      </c>
    </row>
    <row r="323" spans="16:25" x14ac:dyDescent="0.3">
      <c r="P323" t="s">
        <v>1392</v>
      </c>
      <c r="Q323" t="s">
        <v>2109</v>
      </c>
      <c r="R323" s="17">
        <v>21286.738396219574</v>
      </c>
      <c r="S323" s="17">
        <v>76</v>
      </c>
      <c r="U323">
        <f ca="1"/>
        <v>146</v>
      </c>
      <c r="V323" t="str">
        <f ca="1"/>
        <v>Product340</v>
      </c>
      <c r="W323" t="str">
        <f ca="1"/>
        <v>Ft</v>
      </c>
      <c r="X323">
        <f ca="1"/>
        <v>21286.738396219574</v>
      </c>
      <c r="Y323">
        <f ca="1"/>
        <v>76</v>
      </c>
    </row>
    <row r="324" spans="16:25" x14ac:dyDescent="0.3">
      <c r="P324" t="s">
        <v>1393</v>
      </c>
      <c r="Q324" t="s">
        <v>2110</v>
      </c>
      <c r="R324" s="17">
        <v>9387.639992267601</v>
      </c>
      <c r="S324" s="17">
        <v>85</v>
      </c>
      <c r="U324">
        <f ca="1"/>
        <v>689</v>
      </c>
      <c r="V324" t="str">
        <f ca="1"/>
        <v>Product341</v>
      </c>
      <c r="W324" t="str">
        <f ca="1"/>
        <v>No</v>
      </c>
      <c r="X324">
        <f ca="1"/>
        <v>9387.639992267601</v>
      </c>
      <c r="Y324">
        <f ca="1"/>
        <v>85</v>
      </c>
    </row>
    <row r="325" spans="16:25" x14ac:dyDescent="0.3">
      <c r="P325" t="s">
        <v>1394</v>
      </c>
      <c r="Q325" t="s">
        <v>2107</v>
      </c>
      <c r="R325" s="17">
        <v>10351.632279797497</v>
      </c>
      <c r="S325" s="17">
        <v>73</v>
      </c>
      <c r="U325">
        <f ca="1"/>
        <v>646</v>
      </c>
      <c r="V325" t="str">
        <f ca="1"/>
        <v>Product342</v>
      </c>
      <c r="W325" t="str">
        <f ca="1"/>
        <v>Kg</v>
      </c>
      <c r="X325">
        <f ca="1"/>
        <v>10351.632279797497</v>
      </c>
      <c r="Y325">
        <f ca="1"/>
        <v>73</v>
      </c>
    </row>
    <row r="326" spans="16:25" x14ac:dyDescent="0.3">
      <c r="P326" t="s">
        <v>1395</v>
      </c>
      <c r="Q326" t="s">
        <v>2107</v>
      </c>
      <c r="R326" s="17">
        <v>3441.8977859478441</v>
      </c>
      <c r="S326" s="17">
        <v>93</v>
      </c>
      <c r="U326">
        <f ca="1"/>
        <v>978</v>
      </c>
      <c r="V326" t="str">
        <f ca="1"/>
        <v>Product343</v>
      </c>
      <c r="W326" t="str">
        <f ca="1"/>
        <v>Kg</v>
      </c>
      <c r="X326">
        <f ca="1"/>
        <v>3441.8977859478441</v>
      </c>
      <c r="Y326">
        <f ca="1"/>
        <v>93</v>
      </c>
    </row>
    <row r="327" spans="16:25" x14ac:dyDescent="0.3">
      <c r="P327" t="s">
        <v>1396</v>
      </c>
      <c r="Q327" t="s">
        <v>2108</v>
      </c>
      <c r="R327" s="17">
        <v>6511.2816483996203</v>
      </c>
      <c r="S327" s="17">
        <v>112</v>
      </c>
      <c r="U327">
        <f ca="1"/>
        <v>839</v>
      </c>
      <c r="V327" t="str">
        <f ca="1"/>
        <v>Product344</v>
      </c>
      <c r="W327" t="str">
        <f ca="1"/>
        <v>Lt</v>
      </c>
      <c r="X327">
        <f ca="1"/>
        <v>6511.2816483996203</v>
      </c>
      <c r="Y327">
        <f ca="1"/>
        <v>112</v>
      </c>
    </row>
    <row r="328" spans="16:25" x14ac:dyDescent="0.3">
      <c r="P328" t="s">
        <v>1397</v>
      </c>
      <c r="Q328" t="s">
        <v>2107</v>
      </c>
      <c r="R328" s="17">
        <v>14643.493680072172</v>
      </c>
      <c r="S328" s="17">
        <v>67</v>
      </c>
      <c r="U328">
        <f ca="1"/>
        <v>442</v>
      </c>
      <c r="V328" t="str">
        <f ca="1"/>
        <v>Product345</v>
      </c>
      <c r="W328" t="str">
        <f ca="1"/>
        <v>Kg</v>
      </c>
      <c r="X328">
        <f ca="1"/>
        <v>14643.493680072172</v>
      </c>
      <c r="Y328">
        <f ca="1"/>
        <v>67</v>
      </c>
    </row>
    <row r="329" spans="16:25" x14ac:dyDescent="0.3">
      <c r="P329" t="s">
        <v>1398</v>
      </c>
      <c r="Q329" t="s">
        <v>2108</v>
      </c>
      <c r="R329" s="17">
        <v>16140.109583773832</v>
      </c>
      <c r="S329" s="17">
        <v>61</v>
      </c>
      <c r="U329">
        <f ca="1"/>
        <v>361</v>
      </c>
      <c r="V329" t="str">
        <f ca="1"/>
        <v>Product346</v>
      </c>
      <c r="W329" t="str">
        <f ca="1"/>
        <v>Lt</v>
      </c>
      <c r="X329">
        <f ca="1"/>
        <v>16140.109583773832</v>
      </c>
      <c r="Y329">
        <f ca="1"/>
        <v>61</v>
      </c>
    </row>
    <row r="330" spans="16:25" x14ac:dyDescent="0.3">
      <c r="P330" t="s">
        <v>1399</v>
      </c>
      <c r="Q330" t="s">
        <v>2109</v>
      </c>
      <c r="R330" s="17">
        <v>11829.794954624687</v>
      </c>
      <c r="S330" s="17">
        <v>85</v>
      </c>
      <c r="U330">
        <f ca="1"/>
        <v>571</v>
      </c>
      <c r="V330" t="str">
        <f ca="1"/>
        <v>Product347</v>
      </c>
      <c r="W330" t="str">
        <f ca="1"/>
        <v>Ft</v>
      </c>
      <c r="X330">
        <f ca="1"/>
        <v>11829.794954624687</v>
      </c>
      <c r="Y330">
        <f ca="1"/>
        <v>85</v>
      </c>
    </row>
    <row r="331" spans="16:25" x14ac:dyDescent="0.3">
      <c r="P331" t="s">
        <v>1400</v>
      </c>
      <c r="Q331" t="s">
        <v>2107</v>
      </c>
      <c r="R331" s="17">
        <v>8006.891047694462</v>
      </c>
      <c r="S331" s="17">
        <v>84</v>
      </c>
      <c r="U331">
        <f ca="1"/>
        <v>757</v>
      </c>
      <c r="V331" t="str">
        <f ca="1"/>
        <v>Product348</v>
      </c>
      <c r="W331" t="str">
        <f ca="1"/>
        <v>Kg</v>
      </c>
      <c r="X331">
        <f ca="1"/>
        <v>8006.891047694462</v>
      </c>
      <c r="Y331">
        <f ca="1"/>
        <v>84</v>
      </c>
    </row>
    <row r="332" spans="16:25" x14ac:dyDescent="0.3">
      <c r="P332" t="s">
        <v>1401</v>
      </c>
      <c r="Q332" t="s">
        <v>2110</v>
      </c>
      <c r="R332" s="17">
        <v>7317.3983278607257</v>
      </c>
      <c r="S332" s="17">
        <v>79</v>
      </c>
      <c r="U332">
        <f ca="1"/>
        <v>803</v>
      </c>
      <c r="V332" t="str">
        <f ca="1"/>
        <v>Product349</v>
      </c>
      <c r="W332" t="str">
        <f ca="1"/>
        <v>No</v>
      </c>
      <c r="X332">
        <f ca="1"/>
        <v>7317.3983278607257</v>
      </c>
      <c r="Y332">
        <f ca="1"/>
        <v>79</v>
      </c>
    </row>
    <row r="333" spans="16:25" x14ac:dyDescent="0.3">
      <c r="P333" t="s">
        <v>1087</v>
      </c>
      <c r="Q333" t="s">
        <v>2107</v>
      </c>
      <c r="R333" s="17">
        <v>24749.881436733951</v>
      </c>
      <c r="S333" s="17">
        <v>92</v>
      </c>
      <c r="U333">
        <f ca="1"/>
        <v>57</v>
      </c>
      <c r="V333" t="str">
        <f ca="1"/>
        <v>Product35</v>
      </c>
      <c r="W333" t="str">
        <f ca="1"/>
        <v>Kg</v>
      </c>
      <c r="X333">
        <f ca="1"/>
        <v>24749.881436733951</v>
      </c>
      <c r="Y333">
        <f ca="1"/>
        <v>92</v>
      </c>
    </row>
    <row r="334" spans="16:25" x14ac:dyDescent="0.3">
      <c r="P334" t="s">
        <v>1402</v>
      </c>
      <c r="Q334" t="s">
        <v>2110</v>
      </c>
      <c r="R334" s="17">
        <v>7945.3838153210518</v>
      </c>
      <c r="S334" s="17">
        <v>66</v>
      </c>
      <c r="U334">
        <f ca="1"/>
        <v>761</v>
      </c>
      <c r="V334" t="str">
        <f ca="1"/>
        <v>Product350</v>
      </c>
      <c r="W334" t="str">
        <f ca="1"/>
        <v>No</v>
      </c>
      <c r="X334">
        <f ca="1"/>
        <v>7945.3838153210518</v>
      </c>
      <c r="Y334">
        <f ca="1"/>
        <v>66</v>
      </c>
    </row>
    <row r="335" spans="16:25" x14ac:dyDescent="0.3">
      <c r="P335" t="s">
        <v>1403</v>
      </c>
      <c r="Q335" t="s">
        <v>2109</v>
      </c>
      <c r="R335" s="17">
        <v>20153.404804309965</v>
      </c>
      <c r="S335" s="17">
        <v>76</v>
      </c>
      <c r="U335">
        <f ca="1"/>
        <v>194</v>
      </c>
      <c r="V335" t="str">
        <f ca="1"/>
        <v>Product351</v>
      </c>
      <c r="W335" t="str">
        <f ca="1"/>
        <v>Ft</v>
      </c>
      <c r="X335">
        <f ca="1"/>
        <v>20153.404804309965</v>
      </c>
      <c r="Y335">
        <f ca="1"/>
        <v>76</v>
      </c>
    </row>
    <row r="336" spans="16:25" x14ac:dyDescent="0.3">
      <c r="P336" t="s">
        <v>1404</v>
      </c>
      <c r="Q336" t="s">
        <v>2110</v>
      </c>
      <c r="R336" s="17">
        <v>12506.209323134221</v>
      </c>
      <c r="S336" s="17">
        <v>94</v>
      </c>
      <c r="U336">
        <f ca="1"/>
        <v>536</v>
      </c>
      <c r="V336" t="str">
        <f ca="1"/>
        <v>Product352</v>
      </c>
      <c r="W336" t="str">
        <f ca="1"/>
        <v>No</v>
      </c>
      <c r="X336">
        <f ca="1"/>
        <v>12506.209323134221</v>
      </c>
      <c r="Y336">
        <f ca="1"/>
        <v>94</v>
      </c>
    </row>
    <row r="337" spans="16:25" x14ac:dyDescent="0.3">
      <c r="P337" t="s">
        <v>1405</v>
      </c>
      <c r="Q337" t="s">
        <v>2107</v>
      </c>
      <c r="R337" s="17">
        <v>7775.2140314203716</v>
      </c>
      <c r="S337" s="17">
        <v>67</v>
      </c>
      <c r="U337">
        <f ca="1"/>
        <v>773</v>
      </c>
      <c r="V337" t="str">
        <f ca="1"/>
        <v>Product353</v>
      </c>
      <c r="W337" t="str">
        <f ca="1"/>
        <v>Kg</v>
      </c>
      <c r="X337">
        <f ca="1"/>
        <v>7775.2140314203716</v>
      </c>
      <c r="Y337">
        <f ca="1"/>
        <v>67</v>
      </c>
    </row>
    <row r="338" spans="16:25" x14ac:dyDescent="0.3">
      <c r="P338" t="s">
        <v>1406</v>
      </c>
      <c r="Q338" t="s">
        <v>2107</v>
      </c>
      <c r="R338" s="17">
        <v>17638.898422771534</v>
      </c>
      <c r="S338" s="17">
        <v>69</v>
      </c>
      <c r="U338">
        <f ca="1"/>
        <v>287</v>
      </c>
      <c r="V338" t="str">
        <f ca="1"/>
        <v>Product354</v>
      </c>
      <c r="W338" t="str">
        <f ca="1"/>
        <v>Kg</v>
      </c>
      <c r="X338">
        <f ca="1"/>
        <v>17638.898422771534</v>
      </c>
      <c r="Y338">
        <f ca="1"/>
        <v>69</v>
      </c>
    </row>
    <row r="339" spans="16:25" x14ac:dyDescent="0.3">
      <c r="P339" t="s">
        <v>1407</v>
      </c>
      <c r="Q339" t="s">
        <v>2108</v>
      </c>
      <c r="R339" s="17">
        <v>22950.528752663227</v>
      </c>
      <c r="S339" s="17">
        <v>75</v>
      </c>
      <c r="U339">
        <f ca="1"/>
        <v>102</v>
      </c>
      <c r="V339" t="str">
        <f ca="1"/>
        <v>Product355</v>
      </c>
      <c r="W339" t="str">
        <f ca="1"/>
        <v>Lt</v>
      </c>
      <c r="X339">
        <f ca="1"/>
        <v>22950.528752663227</v>
      </c>
      <c r="Y339">
        <f ca="1"/>
        <v>75</v>
      </c>
    </row>
    <row r="340" spans="16:25" x14ac:dyDescent="0.3">
      <c r="P340" t="s">
        <v>1408</v>
      </c>
      <c r="Q340" t="s">
        <v>2107</v>
      </c>
      <c r="R340" s="17">
        <v>11291.019256809315</v>
      </c>
      <c r="S340" s="17">
        <v>50</v>
      </c>
      <c r="U340">
        <f ca="1"/>
        <v>598</v>
      </c>
      <c r="V340" t="str">
        <f ca="1"/>
        <v>Product356</v>
      </c>
      <c r="W340" t="str">
        <f ca="1"/>
        <v>Kg</v>
      </c>
      <c r="X340">
        <f ca="1"/>
        <v>11291.019256809315</v>
      </c>
      <c r="Y340">
        <f ca="1"/>
        <v>50</v>
      </c>
    </row>
    <row r="341" spans="16:25" x14ac:dyDescent="0.3">
      <c r="P341" t="s">
        <v>1409</v>
      </c>
      <c r="Q341" t="s">
        <v>2108</v>
      </c>
      <c r="R341" s="17">
        <v>31313.837440565276</v>
      </c>
      <c r="S341" s="17">
        <v>106</v>
      </c>
      <c r="U341">
        <f ca="1"/>
        <v>4</v>
      </c>
      <c r="V341" t="str">
        <f ca="1"/>
        <v>Product357</v>
      </c>
      <c r="W341" t="str">
        <f ca="1"/>
        <v>Lt</v>
      </c>
      <c r="X341">
        <f ca="1"/>
        <v>31313.837440565276</v>
      </c>
      <c r="Y341">
        <f ca="1"/>
        <v>106</v>
      </c>
    </row>
    <row r="342" spans="16:25" x14ac:dyDescent="0.3">
      <c r="P342" t="s">
        <v>1410</v>
      </c>
      <c r="Q342" t="s">
        <v>2109</v>
      </c>
      <c r="R342" s="17">
        <v>22470.967405651092</v>
      </c>
      <c r="S342" s="17">
        <v>75</v>
      </c>
      <c r="U342">
        <f ca="1"/>
        <v>112</v>
      </c>
      <c r="V342" t="str">
        <f ca="1"/>
        <v>Product358</v>
      </c>
      <c r="W342" t="str">
        <f ca="1"/>
        <v>Ft</v>
      </c>
      <c r="X342">
        <f ca="1"/>
        <v>22470.967405651092</v>
      </c>
      <c r="Y342">
        <f ca="1"/>
        <v>75</v>
      </c>
    </row>
    <row r="343" spans="16:25" x14ac:dyDescent="0.3">
      <c r="P343" t="s">
        <v>1411</v>
      </c>
      <c r="Q343" t="s">
        <v>2107</v>
      </c>
      <c r="R343" s="17">
        <v>8604.1154409123283</v>
      </c>
      <c r="S343" s="17">
        <v>74</v>
      </c>
      <c r="U343">
        <f ca="1"/>
        <v>728</v>
      </c>
      <c r="V343" t="str">
        <f ca="1"/>
        <v>Product359</v>
      </c>
      <c r="W343" t="str">
        <f ca="1"/>
        <v>Kg</v>
      </c>
      <c r="X343">
        <f ca="1"/>
        <v>8604.1154409123283</v>
      </c>
      <c r="Y343">
        <f ca="1"/>
        <v>74</v>
      </c>
    </row>
    <row r="344" spans="16:25" x14ac:dyDescent="0.3">
      <c r="P344" t="s">
        <v>1088</v>
      </c>
      <c r="Q344" t="s">
        <v>2108</v>
      </c>
      <c r="R344" s="17">
        <v>14388.85123498372</v>
      </c>
      <c r="S344" s="17">
        <v>86</v>
      </c>
      <c r="U344">
        <f ca="1"/>
        <v>449</v>
      </c>
      <c r="V344" t="str">
        <f ca="1"/>
        <v>Product36</v>
      </c>
      <c r="W344" t="str">
        <f ca="1"/>
        <v>Lt</v>
      </c>
      <c r="X344">
        <f ca="1"/>
        <v>14388.85123498372</v>
      </c>
      <c r="Y344">
        <f ca="1"/>
        <v>86</v>
      </c>
    </row>
    <row r="345" spans="16:25" x14ac:dyDescent="0.3">
      <c r="P345" t="s">
        <v>1412</v>
      </c>
      <c r="Q345" t="s">
        <v>2110</v>
      </c>
      <c r="R345" s="17">
        <v>17477.350067308798</v>
      </c>
      <c r="S345" s="17">
        <v>72</v>
      </c>
      <c r="U345">
        <f ca="1"/>
        <v>295</v>
      </c>
      <c r="V345" t="str">
        <f ca="1"/>
        <v>Product360</v>
      </c>
      <c r="W345" t="str">
        <f ca="1"/>
        <v>No</v>
      </c>
      <c r="X345">
        <f ca="1"/>
        <v>17477.350067308798</v>
      </c>
      <c r="Y345">
        <f ca="1"/>
        <v>72</v>
      </c>
    </row>
    <row r="346" spans="16:25" x14ac:dyDescent="0.3">
      <c r="P346" t="s">
        <v>1413</v>
      </c>
      <c r="Q346" t="s">
        <v>2110</v>
      </c>
      <c r="R346" s="17">
        <v>10676.914297146459</v>
      </c>
      <c r="S346" s="17">
        <v>86</v>
      </c>
      <c r="U346">
        <f ca="1"/>
        <v>629</v>
      </c>
      <c r="V346" t="str">
        <f ca="1"/>
        <v>Product361</v>
      </c>
      <c r="W346" t="str">
        <f ca="1"/>
        <v>No</v>
      </c>
      <c r="X346">
        <f ca="1"/>
        <v>10676.914297146459</v>
      </c>
      <c r="Y346">
        <f ca="1"/>
        <v>86</v>
      </c>
    </row>
    <row r="347" spans="16:25" x14ac:dyDescent="0.3">
      <c r="P347" t="s">
        <v>1414</v>
      </c>
      <c r="Q347" t="s">
        <v>2109</v>
      </c>
      <c r="R347" s="17">
        <v>7129.5066175823404</v>
      </c>
      <c r="S347" s="17">
        <v>75</v>
      </c>
      <c r="U347">
        <f ca="1"/>
        <v>812</v>
      </c>
      <c r="V347" t="str">
        <f ca="1"/>
        <v>Product362</v>
      </c>
      <c r="W347" t="str">
        <f ca="1"/>
        <v>Ft</v>
      </c>
      <c r="X347">
        <f ca="1"/>
        <v>7129.5066175823404</v>
      </c>
      <c r="Y347">
        <f ca="1"/>
        <v>75</v>
      </c>
    </row>
    <row r="348" spans="16:25" x14ac:dyDescent="0.3">
      <c r="P348" t="s">
        <v>1415</v>
      </c>
      <c r="Q348" t="s">
        <v>2110</v>
      </c>
      <c r="R348" s="17">
        <v>23011.438827014143</v>
      </c>
      <c r="S348" s="17">
        <v>79</v>
      </c>
      <c r="U348">
        <f ca="1"/>
        <v>100</v>
      </c>
      <c r="V348" t="str">
        <f ca="1"/>
        <v>Product363</v>
      </c>
      <c r="W348" t="str">
        <f ca="1"/>
        <v>No</v>
      </c>
      <c r="X348">
        <f ca="1"/>
        <v>23011.438827014143</v>
      </c>
      <c r="Y348">
        <f ca="1"/>
        <v>79</v>
      </c>
    </row>
    <row r="349" spans="16:25" x14ac:dyDescent="0.3">
      <c r="P349" t="s">
        <v>1416</v>
      </c>
      <c r="Q349" t="s">
        <v>2107</v>
      </c>
      <c r="R349" s="17">
        <v>12357.268844470258</v>
      </c>
      <c r="S349" s="17">
        <v>75</v>
      </c>
      <c r="U349">
        <f ca="1"/>
        <v>543</v>
      </c>
      <c r="V349" t="str">
        <f ca="1"/>
        <v>Product364</v>
      </c>
      <c r="W349" t="str">
        <f ca="1"/>
        <v>Kg</v>
      </c>
      <c r="X349">
        <f ca="1"/>
        <v>12357.268844470258</v>
      </c>
      <c r="Y349">
        <f ca="1"/>
        <v>75</v>
      </c>
    </row>
    <row r="350" spans="16:25" x14ac:dyDescent="0.3">
      <c r="P350" t="s">
        <v>1417</v>
      </c>
      <c r="Q350" t="s">
        <v>2107</v>
      </c>
      <c r="R350" s="17">
        <v>21388.357949518879</v>
      </c>
      <c r="S350" s="17">
        <v>87</v>
      </c>
      <c r="U350">
        <f ca="1"/>
        <v>143</v>
      </c>
      <c r="V350" t="str">
        <f ca="1"/>
        <v>Product365</v>
      </c>
      <c r="W350" t="str">
        <f ca="1"/>
        <v>Kg</v>
      </c>
      <c r="X350">
        <f ca="1"/>
        <v>21388.357949518879</v>
      </c>
      <c r="Y350">
        <f ca="1"/>
        <v>87</v>
      </c>
    </row>
    <row r="351" spans="16:25" x14ac:dyDescent="0.3">
      <c r="P351" t="s">
        <v>1418</v>
      </c>
      <c r="Q351" t="s">
        <v>2108</v>
      </c>
      <c r="R351" s="17">
        <v>4800.6772018099446</v>
      </c>
      <c r="S351" s="17">
        <v>76</v>
      </c>
      <c r="U351">
        <f ca="1"/>
        <v>909</v>
      </c>
      <c r="V351" t="str">
        <f ca="1"/>
        <v>Product366</v>
      </c>
      <c r="W351" t="str">
        <f ca="1"/>
        <v>Lt</v>
      </c>
      <c r="X351">
        <f ca="1"/>
        <v>4800.6772018099446</v>
      </c>
      <c r="Y351">
        <f ca="1"/>
        <v>76</v>
      </c>
    </row>
    <row r="352" spans="16:25" x14ac:dyDescent="0.3">
      <c r="P352" t="s">
        <v>1419</v>
      </c>
      <c r="Q352" t="s">
        <v>2107</v>
      </c>
      <c r="R352" s="17">
        <v>15894.50046702655</v>
      </c>
      <c r="S352" s="17">
        <v>71</v>
      </c>
      <c r="U352">
        <f ca="1"/>
        <v>368</v>
      </c>
      <c r="V352" t="str">
        <f ca="1"/>
        <v>Product367</v>
      </c>
      <c r="W352" t="str">
        <f ca="1"/>
        <v>Kg</v>
      </c>
      <c r="X352">
        <f ca="1"/>
        <v>15894.50046702655</v>
      </c>
      <c r="Y352">
        <f ca="1"/>
        <v>71</v>
      </c>
    </row>
    <row r="353" spans="16:25" x14ac:dyDescent="0.3">
      <c r="P353" t="s">
        <v>1420</v>
      </c>
      <c r="Q353" t="s">
        <v>2108</v>
      </c>
      <c r="R353" s="17">
        <v>4341.1823830593694</v>
      </c>
      <c r="S353" s="17">
        <v>54</v>
      </c>
      <c r="U353">
        <f ca="1"/>
        <v>934</v>
      </c>
      <c r="V353" t="str">
        <f ca="1"/>
        <v>Product368</v>
      </c>
      <c r="W353" t="str">
        <f ca="1"/>
        <v>Lt</v>
      </c>
      <c r="X353">
        <f ca="1"/>
        <v>4341.1823830593694</v>
      </c>
      <c r="Y353">
        <f ca="1"/>
        <v>54</v>
      </c>
    </row>
    <row r="354" spans="16:25" x14ac:dyDescent="0.3">
      <c r="P354" t="s">
        <v>1421</v>
      </c>
      <c r="Q354" t="s">
        <v>2109</v>
      </c>
      <c r="R354" s="17">
        <v>3892.0495268040113</v>
      </c>
      <c r="S354" s="17">
        <v>55</v>
      </c>
      <c r="U354">
        <f ca="1"/>
        <v>954</v>
      </c>
      <c r="V354" t="str">
        <f ca="1"/>
        <v>Product369</v>
      </c>
      <c r="W354" t="str">
        <f ca="1"/>
        <v>Ft</v>
      </c>
      <c r="X354">
        <f ca="1"/>
        <v>3892.0495268040113</v>
      </c>
      <c r="Y354">
        <f ca="1"/>
        <v>55</v>
      </c>
    </row>
    <row r="355" spans="16:25" x14ac:dyDescent="0.3">
      <c r="P355" t="s">
        <v>1089</v>
      </c>
      <c r="Q355" t="s">
        <v>2107</v>
      </c>
      <c r="R355" s="17">
        <v>6608.1420436951939</v>
      </c>
      <c r="S355" s="17">
        <v>39</v>
      </c>
      <c r="U355">
        <f ca="1"/>
        <v>832</v>
      </c>
      <c r="V355" t="str">
        <f ca="1"/>
        <v>Product37</v>
      </c>
      <c r="W355" t="str">
        <f ca="1"/>
        <v>Kg</v>
      </c>
      <c r="X355">
        <f ca="1"/>
        <v>6608.1420436951939</v>
      </c>
      <c r="Y355">
        <f ca="1"/>
        <v>39</v>
      </c>
    </row>
    <row r="356" spans="16:25" x14ac:dyDescent="0.3">
      <c r="P356" t="s">
        <v>1422</v>
      </c>
      <c r="Q356" t="s">
        <v>2107</v>
      </c>
      <c r="R356" s="17">
        <v>6045.2323303011717</v>
      </c>
      <c r="S356" s="17">
        <v>66</v>
      </c>
      <c r="U356">
        <f ca="1"/>
        <v>855</v>
      </c>
      <c r="V356" t="str">
        <f ca="1"/>
        <v>Product370</v>
      </c>
      <c r="W356" t="str">
        <f ca="1"/>
        <v>Kg</v>
      </c>
      <c r="X356">
        <f ca="1"/>
        <v>6045.2323303011717</v>
      </c>
      <c r="Y356">
        <f ca="1"/>
        <v>66</v>
      </c>
    </row>
    <row r="357" spans="16:25" x14ac:dyDescent="0.3">
      <c r="P357" t="s">
        <v>1423</v>
      </c>
      <c r="Q357" t="s">
        <v>2110</v>
      </c>
      <c r="R357" s="17">
        <v>1932.604483657889</v>
      </c>
      <c r="S357" s="17">
        <v>66</v>
      </c>
      <c r="U357">
        <f ca="1"/>
        <v>1038</v>
      </c>
      <c r="V357" t="str">
        <f ca="1"/>
        <v>Product371</v>
      </c>
      <c r="W357" t="str">
        <f ca="1"/>
        <v>No</v>
      </c>
      <c r="X357">
        <f ca="1"/>
        <v>1932.604483657889</v>
      </c>
      <c r="Y357">
        <f ca="1"/>
        <v>66</v>
      </c>
    </row>
    <row r="358" spans="16:25" x14ac:dyDescent="0.3">
      <c r="P358" t="s">
        <v>1424</v>
      </c>
      <c r="Q358" t="s">
        <v>2110</v>
      </c>
      <c r="R358" s="17">
        <v>20873.243927768399</v>
      </c>
      <c r="S358" s="17">
        <v>74</v>
      </c>
      <c r="U358">
        <f ca="1"/>
        <v>161</v>
      </c>
      <c r="V358" t="str">
        <f ca="1"/>
        <v>Product372</v>
      </c>
      <c r="W358" t="str">
        <f ca="1"/>
        <v>No</v>
      </c>
      <c r="X358">
        <f ca="1"/>
        <v>20873.243927768399</v>
      </c>
      <c r="Y358">
        <f ca="1"/>
        <v>74</v>
      </c>
    </row>
    <row r="359" spans="16:25" x14ac:dyDescent="0.3">
      <c r="P359" t="s">
        <v>1425</v>
      </c>
      <c r="Q359" t="s">
        <v>2109</v>
      </c>
      <c r="R359" s="17">
        <v>11135.821776406687</v>
      </c>
      <c r="S359" s="17">
        <v>73</v>
      </c>
      <c r="U359">
        <f ca="1"/>
        <v>608</v>
      </c>
      <c r="V359" t="str">
        <f ca="1"/>
        <v>Product373</v>
      </c>
      <c r="W359" t="str">
        <f ca="1"/>
        <v>Ft</v>
      </c>
      <c r="X359">
        <f ca="1"/>
        <v>11135.821776406687</v>
      </c>
      <c r="Y359">
        <f ca="1"/>
        <v>73</v>
      </c>
    </row>
    <row r="360" spans="16:25" x14ac:dyDescent="0.3">
      <c r="P360" t="s">
        <v>1426</v>
      </c>
      <c r="Q360" t="s">
        <v>2110</v>
      </c>
      <c r="R360" s="17">
        <v>5114.5772916988135</v>
      </c>
      <c r="S360" s="17">
        <v>96</v>
      </c>
      <c r="U360">
        <f ca="1"/>
        <v>891</v>
      </c>
      <c r="V360" t="str">
        <f ca="1"/>
        <v>Product374</v>
      </c>
      <c r="W360" t="str">
        <f ca="1"/>
        <v>No</v>
      </c>
      <c r="X360">
        <f ca="1"/>
        <v>5114.5772916988135</v>
      </c>
      <c r="Y360">
        <f ca="1"/>
        <v>96</v>
      </c>
    </row>
    <row r="361" spans="16:25" x14ac:dyDescent="0.3">
      <c r="P361" t="s">
        <v>1427</v>
      </c>
      <c r="Q361" t="s">
        <v>2107</v>
      </c>
      <c r="R361" s="17">
        <v>13682.791214641789</v>
      </c>
      <c r="S361" s="17">
        <v>64</v>
      </c>
      <c r="U361">
        <f ca="1"/>
        <v>479</v>
      </c>
      <c r="V361" t="str">
        <f ca="1"/>
        <v>Product375</v>
      </c>
      <c r="W361" t="str">
        <f ca="1"/>
        <v>Kg</v>
      </c>
      <c r="X361">
        <f ca="1"/>
        <v>13682.791214641789</v>
      </c>
      <c r="Y361">
        <f ca="1"/>
        <v>64</v>
      </c>
    </row>
    <row r="362" spans="16:25" x14ac:dyDescent="0.3">
      <c r="P362" t="s">
        <v>1428</v>
      </c>
      <c r="Q362" t="s">
        <v>2107</v>
      </c>
      <c r="R362" s="17">
        <v>15034.054113898765</v>
      </c>
      <c r="S362" s="17">
        <v>66</v>
      </c>
      <c r="U362">
        <f ca="1"/>
        <v>423</v>
      </c>
      <c r="V362" t="str">
        <f ca="1"/>
        <v>Product376</v>
      </c>
      <c r="W362" t="str">
        <f ca="1"/>
        <v>Kg</v>
      </c>
      <c r="X362">
        <f ca="1"/>
        <v>15034.054113898765</v>
      </c>
      <c r="Y362">
        <f ca="1"/>
        <v>66</v>
      </c>
    </row>
    <row r="363" spans="16:25" x14ac:dyDescent="0.3">
      <c r="P363" t="s">
        <v>1429</v>
      </c>
      <c r="Q363" t="s">
        <v>2108</v>
      </c>
      <c r="R363" s="17">
        <v>8357.9465455342615</v>
      </c>
      <c r="S363" s="17">
        <v>58</v>
      </c>
      <c r="U363">
        <f ca="1"/>
        <v>740</v>
      </c>
      <c r="V363" t="str">
        <f ca="1"/>
        <v>Product377</v>
      </c>
      <c r="W363" t="str">
        <f ca="1"/>
        <v>Lt</v>
      </c>
      <c r="X363">
        <f ca="1"/>
        <v>8357.9465455342615</v>
      </c>
      <c r="Y363">
        <f ca="1"/>
        <v>58</v>
      </c>
    </row>
    <row r="364" spans="16:25" x14ac:dyDescent="0.3">
      <c r="P364" t="s">
        <v>1430</v>
      </c>
      <c r="Q364" t="s">
        <v>2107</v>
      </c>
      <c r="R364" s="17">
        <v>23253.273136657168</v>
      </c>
      <c r="S364" s="17">
        <v>79</v>
      </c>
      <c r="U364">
        <f ca="1"/>
        <v>91</v>
      </c>
      <c r="V364" t="str">
        <f ca="1"/>
        <v>Product378</v>
      </c>
      <c r="W364" t="str">
        <f ca="1"/>
        <v>Kg</v>
      </c>
      <c r="X364">
        <f ca="1"/>
        <v>23253.273136657168</v>
      </c>
      <c r="Y364">
        <f ca="1"/>
        <v>79</v>
      </c>
    </row>
    <row r="365" spans="16:25" x14ac:dyDescent="0.3">
      <c r="P365" t="s">
        <v>1431</v>
      </c>
      <c r="Q365" t="s">
        <v>2108</v>
      </c>
      <c r="R365" s="17">
        <v>2883.2154550437326</v>
      </c>
      <c r="S365" s="17">
        <v>82</v>
      </c>
      <c r="U365">
        <f ca="1"/>
        <v>999</v>
      </c>
      <c r="V365" t="str">
        <f ca="1"/>
        <v>Product379</v>
      </c>
      <c r="W365" t="str">
        <f ca="1"/>
        <v>Lt</v>
      </c>
      <c r="X365">
        <f ca="1"/>
        <v>2883.2154550437326</v>
      </c>
      <c r="Y365">
        <f ca="1"/>
        <v>82</v>
      </c>
    </row>
    <row r="366" spans="16:25" x14ac:dyDescent="0.3">
      <c r="P366" t="s">
        <v>1090</v>
      </c>
      <c r="Q366" t="s">
        <v>2108</v>
      </c>
      <c r="R366" s="17">
        <v>13039.521535821885</v>
      </c>
      <c r="S366" s="17">
        <v>81</v>
      </c>
      <c r="U366">
        <f ca="1"/>
        <v>503</v>
      </c>
      <c r="V366" t="str">
        <f ca="1"/>
        <v>Product38</v>
      </c>
      <c r="W366" t="str">
        <f ca="1"/>
        <v>Lt</v>
      </c>
      <c r="X366">
        <f ca="1"/>
        <v>13039.521535821885</v>
      </c>
      <c r="Y366">
        <f ca="1"/>
        <v>81</v>
      </c>
    </row>
    <row r="367" spans="16:25" x14ac:dyDescent="0.3">
      <c r="P367" t="s">
        <v>1432</v>
      </c>
      <c r="Q367" t="s">
        <v>2109</v>
      </c>
      <c r="R367" s="17">
        <v>16794.50475987342</v>
      </c>
      <c r="S367" s="17">
        <v>77</v>
      </c>
      <c r="U367">
        <f ca="1"/>
        <v>326</v>
      </c>
      <c r="V367" t="str">
        <f ca="1"/>
        <v>Product380</v>
      </c>
      <c r="W367" t="str">
        <f ca="1"/>
        <v>Ft</v>
      </c>
      <c r="X367">
        <f ca="1"/>
        <v>16794.50475987342</v>
      </c>
      <c r="Y367">
        <f ca="1"/>
        <v>77</v>
      </c>
    </row>
    <row r="368" spans="16:25" x14ac:dyDescent="0.3">
      <c r="P368" t="s">
        <v>1433</v>
      </c>
      <c r="Q368" t="s">
        <v>2107</v>
      </c>
      <c r="R368" s="17">
        <v>3950.4498796234807</v>
      </c>
      <c r="S368" s="17">
        <v>72</v>
      </c>
      <c r="U368">
        <f ca="1"/>
        <v>951</v>
      </c>
      <c r="V368" t="str">
        <f ca="1"/>
        <v>Product381</v>
      </c>
      <c r="W368" t="str">
        <f ca="1"/>
        <v>Kg</v>
      </c>
      <c r="X368">
        <f ca="1"/>
        <v>3950.4498796234807</v>
      </c>
      <c r="Y368">
        <f ca="1"/>
        <v>72</v>
      </c>
    </row>
    <row r="369" spans="16:25" x14ac:dyDescent="0.3">
      <c r="P369" t="s">
        <v>1434</v>
      </c>
      <c r="Q369" t="s">
        <v>2110</v>
      </c>
      <c r="R369" s="17">
        <v>13434.781789629895</v>
      </c>
      <c r="S369" s="17">
        <v>67</v>
      </c>
      <c r="U369">
        <f ca="1"/>
        <v>491</v>
      </c>
      <c r="V369" t="str">
        <f ca="1"/>
        <v>Product382</v>
      </c>
      <c r="W369" t="str">
        <f ca="1"/>
        <v>No</v>
      </c>
      <c r="X369">
        <f ca="1"/>
        <v>13434.781789629895</v>
      </c>
      <c r="Y369">
        <f ca="1"/>
        <v>67</v>
      </c>
    </row>
    <row r="370" spans="16:25" x14ac:dyDescent="0.3">
      <c r="P370" t="s">
        <v>1435</v>
      </c>
      <c r="Q370" t="s">
        <v>2110</v>
      </c>
      <c r="R370" s="17">
        <v>8914.5550008977934</v>
      </c>
      <c r="S370" s="17">
        <v>92</v>
      </c>
      <c r="U370">
        <f ca="1"/>
        <v>712</v>
      </c>
      <c r="V370" t="str">
        <f ca="1"/>
        <v>Product383</v>
      </c>
      <c r="W370" t="str">
        <f ca="1"/>
        <v>No</v>
      </c>
      <c r="X370">
        <f ca="1"/>
        <v>8914.5550008977934</v>
      </c>
      <c r="Y370">
        <f ca="1"/>
        <v>92</v>
      </c>
    </row>
    <row r="371" spans="16:25" x14ac:dyDescent="0.3">
      <c r="P371" t="s">
        <v>1436</v>
      </c>
      <c r="Q371" t="s">
        <v>2109</v>
      </c>
      <c r="R371" s="17">
        <v>2634.0247068256544</v>
      </c>
      <c r="S371" s="17">
        <v>69</v>
      </c>
      <c r="U371">
        <f ca="1"/>
        <v>1008</v>
      </c>
      <c r="V371" t="str">
        <f ca="1"/>
        <v>Product384</v>
      </c>
      <c r="W371" t="str">
        <f ca="1"/>
        <v>Ft</v>
      </c>
      <c r="X371">
        <f ca="1"/>
        <v>2634.0247068256544</v>
      </c>
      <c r="Y371">
        <f ca="1"/>
        <v>69</v>
      </c>
    </row>
    <row r="372" spans="16:25" x14ac:dyDescent="0.3">
      <c r="P372" t="s">
        <v>1437</v>
      </c>
      <c r="Q372" t="s">
        <v>2110</v>
      </c>
      <c r="R372" s="17">
        <v>2439.2698311613581</v>
      </c>
      <c r="S372" s="17">
        <v>84</v>
      </c>
      <c r="U372">
        <f ca="1"/>
        <v>1020</v>
      </c>
      <c r="V372" t="str">
        <f ca="1"/>
        <v>Product385</v>
      </c>
      <c r="W372" t="str">
        <f ca="1"/>
        <v>No</v>
      </c>
      <c r="X372">
        <f ca="1"/>
        <v>2439.2698311613581</v>
      </c>
      <c r="Y372">
        <f ca="1"/>
        <v>84</v>
      </c>
    </row>
    <row r="373" spans="16:25" x14ac:dyDescent="0.3">
      <c r="P373" t="s">
        <v>1438</v>
      </c>
      <c r="Q373" t="s">
        <v>2107</v>
      </c>
      <c r="R373" s="17">
        <v>7795.4763839138031</v>
      </c>
      <c r="S373" s="17">
        <v>86</v>
      </c>
      <c r="U373">
        <f ca="1"/>
        <v>770</v>
      </c>
      <c r="V373" t="str">
        <f ca="1"/>
        <v>Product386</v>
      </c>
      <c r="W373" t="str">
        <f ca="1"/>
        <v>Kg</v>
      </c>
      <c r="X373">
        <f ca="1"/>
        <v>7795.4763839138031</v>
      </c>
      <c r="Y373">
        <f ca="1"/>
        <v>86</v>
      </c>
    </row>
    <row r="374" spans="16:25" x14ac:dyDescent="0.3">
      <c r="P374" t="s">
        <v>1439</v>
      </c>
      <c r="Q374" t="s">
        <v>2107</v>
      </c>
      <c r="R374" s="17">
        <v>15381.373476410759</v>
      </c>
      <c r="S374" s="17">
        <v>105</v>
      </c>
      <c r="U374">
        <f ca="1"/>
        <v>396</v>
      </c>
      <c r="V374" t="str">
        <f ca="1"/>
        <v>Product387</v>
      </c>
      <c r="W374" t="str">
        <f ca="1"/>
        <v>Kg</v>
      </c>
      <c r="X374">
        <f ca="1"/>
        <v>15381.373476410759</v>
      </c>
      <c r="Y374">
        <f ca="1"/>
        <v>105</v>
      </c>
    </row>
    <row r="375" spans="16:25" x14ac:dyDescent="0.3">
      <c r="P375" t="s">
        <v>1440</v>
      </c>
      <c r="Q375" t="s">
        <v>2108</v>
      </c>
      <c r="R375" s="17">
        <v>11899.956791954668</v>
      </c>
      <c r="S375" s="17">
        <v>70</v>
      </c>
      <c r="U375">
        <f ca="1"/>
        <v>568</v>
      </c>
      <c r="V375" t="str">
        <f ca="1"/>
        <v>Product388</v>
      </c>
      <c r="W375" t="str">
        <f ca="1"/>
        <v>Lt</v>
      </c>
      <c r="X375">
        <f ca="1"/>
        <v>11899.956791954668</v>
      </c>
      <c r="Y375">
        <f ca="1"/>
        <v>70</v>
      </c>
    </row>
    <row r="376" spans="16:25" x14ac:dyDescent="0.3">
      <c r="P376" t="s">
        <v>1441</v>
      </c>
      <c r="Q376" t="s">
        <v>2107</v>
      </c>
      <c r="R376" s="17">
        <v>11439.83639105574</v>
      </c>
      <c r="S376" s="17">
        <v>78</v>
      </c>
      <c r="U376">
        <f ca="1"/>
        <v>590</v>
      </c>
      <c r="V376" t="str">
        <f ca="1"/>
        <v>Product389</v>
      </c>
      <c r="W376" t="str">
        <f ca="1"/>
        <v>Kg</v>
      </c>
      <c r="X376">
        <f ca="1"/>
        <v>11439.83639105574</v>
      </c>
      <c r="Y376">
        <f ca="1"/>
        <v>78</v>
      </c>
    </row>
    <row r="377" spans="16:25" x14ac:dyDescent="0.3">
      <c r="P377" t="s">
        <v>1091</v>
      </c>
      <c r="Q377" t="s">
        <v>2109</v>
      </c>
      <c r="R377" s="17">
        <v>10267.944170593808</v>
      </c>
      <c r="S377" s="17">
        <v>106</v>
      </c>
      <c r="U377">
        <f ca="1"/>
        <v>649</v>
      </c>
      <c r="V377" t="str">
        <f ca="1"/>
        <v>Product39</v>
      </c>
      <c r="W377" t="str">
        <f ca="1"/>
        <v>Ft</v>
      </c>
      <c r="X377">
        <f ca="1"/>
        <v>10267.944170593808</v>
      </c>
      <c r="Y377">
        <f ca="1"/>
        <v>106</v>
      </c>
    </row>
    <row r="378" spans="16:25" x14ac:dyDescent="0.3">
      <c r="P378" t="s">
        <v>1442</v>
      </c>
      <c r="Q378" t="s">
        <v>2108</v>
      </c>
      <c r="R378" s="17">
        <v>8099.0984343392483</v>
      </c>
      <c r="S378" s="17">
        <v>91</v>
      </c>
      <c r="U378">
        <f ca="1"/>
        <v>750</v>
      </c>
      <c r="V378" t="str">
        <f ca="1"/>
        <v>Product390</v>
      </c>
      <c r="W378" t="str">
        <f ca="1"/>
        <v>Lt</v>
      </c>
      <c r="X378">
        <f ca="1"/>
        <v>8099.0984343392483</v>
      </c>
      <c r="Y378">
        <f ca="1"/>
        <v>91</v>
      </c>
    </row>
    <row r="379" spans="16:25" x14ac:dyDescent="0.3">
      <c r="P379" t="s">
        <v>1443</v>
      </c>
      <c r="Q379" t="s">
        <v>2109</v>
      </c>
      <c r="R379" s="17">
        <v>4217.9647896115994</v>
      </c>
      <c r="S379" s="17">
        <v>77</v>
      </c>
      <c r="U379">
        <f ca="1"/>
        <v>940</v>
      </c>
      <c r="V379" t="str">
        <f ca="1"/>
        <v>Product391</v>
      </c>
      <c r="W379" t="str">
        <f ca="1"/>
        <v>Ft</v>
      </c>
      <c r="X379">
        <f ca="1"/>
        <v>4217.9647896115994</v>
      </c>
      <c r="Y379">
        <f ca="1"/>
        <v>77</v>
      </c>
    </row>
    <row r="380" spans="16:25" x14ac:dyDescent="0.3">
      <c r="P380" t="s">
        <v>1444</v>
      </c>
      <c r="Q380" t="s">
        <v>2107</v>
      </c>
      <c r="R380" s="17">
        <v>4049.8139313189367</v>
      </c>
      <c r="S380" s="17">
        <v>91</v>
      </c>
      <c r="U380">
        <f ca="1"/>
        <v>948</v>
      </c>
      <c r="V380" t="str">
        <f ca="1"/>
        <v>Product392</v>
      </c>
      <c r="W380" t="str">
        <f ca="1"/>
        <v>Kg</v>
      </c>
      <c r="X380">
        <f ca="1"/>
        <v>4049.8139313189367</v>
      </c>
      <c r="Y380">
        <f ca="1"/>
        <v>91</v>
      </c>
    </row>
    <row r="381" spans="16:25" x14ac:dyDescent="0.3">
      <c r="P381" t="s">
        <v>1445</v>
      </c>
      <c r="Q381" t="s">
        <v>2110</v>
      </c>
      <c r="R381" s="17">
        <v>12815.641159771621</v>
      </c>
      <c r="S381" s="17">
        <v>51</v>
      </c>
      <c r="U381">
        <f ca="1"/>
        <v>523</v>
      </c>
      <c r="V381" t="str">
        <f ca="1"/>
        <v>Product393</v>
      </c>
      <c r="W381" t="str">
        <f ca="1"/>
        <v>No</v>
      </c>
      <c r="X381">
        <f ca="1"/>
        <v>12815.641159771621</v>
      </c>
      <c r="Y381">
        <f ca="1"/>
        <v>51</v>
      </c>
    </row>
    <row r="382" spans="16:25" x14ac:dyDescent="0.3">
      <c r="P382" t="s">
        <v>1446</v>
      </c>
      <c r="Q382" t="s">
        <v>2110</v>
      </c>
      <c r="R382" s="17">
        <v>16451.116926632767</v>
      </c>
      <c r="S382" s="17">
        <v>78</v>
      </c>
      <c r="U382">
        <f ca="1"/>
        <v>339</v>
      </c>
      <c r="V382" t="str">
        <f ca="1"/>
        <v>Product394</v>
      </c>
      <c r="W382" t="str">
        <f ca="1"/>
        <v>No</v>
      </c>
      <c r="X382">
        <f ca="1"/>
        <v>16451.116926632767</v>
      </c>
      <c r="Y382">
        <f ca="1"/>
        <v>78</v>
      </c>
    </row>
    <row r="383" spans="16:25" x14ac:dyDescent="0.3">
      <c r="P383" t="s">
        <v>1447</v>
      </c>
      <c r="Q383" t="s">
        <v>2109</v>
      </c>
      <c r="R383" s="17">
        <v>4621.5692769968773</v>
      </c>
      <c r="S383" s="17">
        <v>80</v>
      </c>
      <c r="U383">
        <f ca="1"/>
        <v>921</v>
      </c>
      <c r="V383" t="str">
        <f ca="1"/>
        <v>Product395</v>
      </c>
      <c r="W383" t="str">
        <f ca="1"/>
        <v>Ft</v>
      </c>
      <c r="X383">
        <f ca="1"/>
        <v>4621.5692769968773</v>
      </c>
      <c r="Y383">
        <f ca="1"/>
        <v>80</v>
      </c>
    </row>
    <row r="384" spans="16:25" x14ac:dyDescent="0.3">
      <c r="P384" t="s">
        <v>1448</v>
      </c>
      <c r="Q384" t="s">
        <v>2110</v>
      </c>
      <c r="R384" s="17">
        <v>16277.973442193048</v>
      </c>
      <c r="S384" s="17">
        <v>88</v>
      </c>
      <c r="U384">
        <f ca="1"/>
        <v>353</v>
      </c>
      <c r="V384" t="str">
        <f ca="1"/>
        <v>Product396</v>
      </c>
      <c r="W384" t="str">
        <f ca="1"/>
        <v>No</v>
      </c>
      <c r="X384">
        <f ca="1"/>
        <v>16277.973442193048</v>
      </c>
      <c r="Y384">
        <f ca="1"/>
        <v>88</v>
      </c>
    </row>
    <row r="385" spans="16:25" x14ac:dyDescent="0.3">
      <c r="P385" t="s">
        <v>1449</v>
      </c>
      <c r="Q385" t="s">
        <v>2107</v>
      </c>
      <c r="R385" s="17">
        <v>15328.229919860249</v>
      </c>
      <c r="S385" s="17">
        <v>91</v>
      </c>
      <c r="U385">
        <f ca="1"/>
        <v>404</v>
      </c>
      <c r="V385" t="str">
        <f ca="1"/>
        <v>Product397</v>
      </c>
      <c r="W385" t="str">
        <f ca="1"/>
        <v>Kg</v>
      </c>
      <c r="X385">
        <f ca="1"/>
        <v>15328.229919860249</v>
      </c>
      <c r="Y385">
        <f ca="1"/>
        <v>91</v>
      </c>
    </row>
    <row r="386" spans="16:25" x14ac:dyDescent="0.3">
      <c r="P386" t="s">
        <v>1450</v>
      </c>
      <c r="Q386" t="s">
        <v>2107</v>
      </c>
      <c r="R386" s="17">
        <v>14136.995174675141</v>
      </c>
      <c r="S386" s="17">
        <v>67</v>
      </c>
      <c r="U386">
        <f ca="1"/>
        <v>463</v>
      </c>
      <c r="V386" t="str">
        <f ca="1"/>
        <v>Product398</v>
      </c>
      <c r="W386" t="str">
        <f ca="1"/>
        <v>Kg</v>
      </c>
      <c r="X386">
        <f ca="1"/>
        <v>14136.995174675141</v>
      </c>
      <c r="Y386">
        <f ca="1"/>
        <v>67</v>
      </c>
    </row>
    <row r="387" spans="16:25" x14ac:dyDescent="0.3">
      <c r="P387" t="s">
        <v>1451</v>
      </c>
      <c r="Q387" t="s">
        <v>2108</v>
      </c>
      <c r="R387" s="17">
        <v>6159.13491346915</v>
      </c>
      <c r="S387" s="17">
        <v>84</v>
      </c>
      <c r="U387">
        <f ca="1"/>
        <v>852</v>
      </c>
      <c r="V387" t="str">
        <f ca="1"/>
        <v>Product399</v>
      </c>
      <c r="W387" t="str">
        <f ca="1"/>
        <v>Lt</v>
      </c>
      <c r="X387">
        <f ca="1"/>
        <v>6159.13491346915</v>
      </c>
      <c r="Y387">
        <f ca="1"/>
        <v>84</v>
      </c>
    </row>
    <row r="388" spans="16:25" x14ac:dyDescent="0.3">
      <c r="P388" t="s">
        <v>1056</v>
      </c>
      <c r="Q388" t="s">
        <v>2107</v>
      </c>
      <c r="R388" s="17">
        <v>22192.481162369415</v>
      </c>
      <c r="S388" s="17">
        <v>96</v>
      </c>
      <c r="U388">
        <f ca="1"/>
        <v>119</v>
      </c>
      <c r="V388" t="str">
        <f ca="1"/>
        <v>Product4</v>
      </c>
      <c r="W388" t="str">
        <f ca="1"/>
        <v>Kg</v>
      </c>
      <c r="X388">
        <f ca="1"/>
        <v>22192.481162369415</v>
      </c>
      <c r="Y388">
        <f ca="1"/>
        <v>96</v>
      </c>
    </row>
    <row r="389" spans="16:25" x14ac:dyDescent="0.3">
      <c r="P389" t="s">
        <v>1092</v>
      </c>
      <c r="Q389" t="s">
        <v>2107</v>
      </c>
      <c r="R389" s="17">
        <v>18477.780177324919</v>
      </c>
      <c r="S389" s="17">
        <v>66</v>
      </c>
      <c r="U389">
        <f ca="1"/>
        <v>258</v>
      </c>
      <c r="V389" t="str">
        <f ca="1"/>
        <v>Product40</v>
      </c>
      <c r="W389" t="str">
        <f ca="1"/>
        <v>Kg</v>
      </c>
      <c r="X389">
        <f ca="1"/>
        <v>18477.780177324919</v>
      </c>
      <c r="Y389">
        <f ca="1"/>
        <v>66</v>
      </c>
    </row>
    <row r="390" spans="16:25" x14ac:dyDescent="0.3">
      <c r="P390" t="s">
        <v>1452</v>
      </c>
      <c r="Q390" t="s">
        <v>2107</v>
      </c>
      <c r="R390" s="17">
        <v>10856.323349551538</v>
      </c>
      <c r="S390" s="17">
        <v>56</v>
      </c>
      <c r="U390">
        <f ca="1"/>
        <v>620</v>
      </c>
      <c r="V390" t="str">
        <f ca="1"/>
        <v>Product400</v>
      </c>
      <c r="W390" t="str">
        <f ca="1"/>
        <v>Kg</v>
      </c>
      <c r="X390">
        <f ca="1"/>
        <v>10856.323349551538</v>
      </c>
      <c r="Y390">
        <f ca="1"/>
        <v>56</v>
      </c>
    </row>
    <row r="391" spans="16:25" x14ac:dyDescent="0.3">
      <c r="P391" t="s">
        <v>1453</v>
      </c>
      <c r="Q391" t="s">
        <v>2108</v>
      </c>
      <c r="R391" s="17">
        <v>22955.706082181496</v>
      </c>
      <c r="S391" s="17">
        <v>90</v>
      </c>
      <c r="U391">
        <f ca="1"/>
        <v>101</v>
      </c>
      <c r="V391" t="str">
        <f ca="1"/>
        <v>Product401</v>
      </c>
      <c r="W391" t="str">
        <f ca="1"/>
        <v>Lt</v>
      </c>
      <c r="X391">
        <f ca="1"/>
        <v>22955.706082181496</v>
      </c>
      <c r="Y391">
        <f ca="1"/>
        <v>90</v>
      </c>
    </row>
    <row r="392" spans="16:25" x14ac:dyDescent="0.3">
      <c r="P392" t="s">
        <v>1454</v>
      </c>
      <c r="Q392" t="s">
        <v>2109</v>
      </c>
      <c r="R392" s="17">
        <v>23422.688222144221</v>
      </c>
      <c r="S392" s="17">
        <v>77</v>
      </c>
      <c r="U392">
        <f ca="1"/>
        <v>86</v>
      </c>
      <c r="V392" t="str">
        <f ca="1"/>
        <v>Product402</v>
      </c>
      <c r="W392" t="str">
        <f ca="1"/>
        <v>Ft</v>
      </c>
      <c r="X392">
        <f ca="1"/>
        <v>23422.688222144221</v>
      </c>
      <c r="Y392">
        <f ca="1"/>
        <v>77</v>
      </c>
    </row>
    <row r="393" spans="16:25" x14ac:dyDescent="0.3">
      <c r="P393" t="s">
        <v>1455</v>
      </c>
      <c r="Q393" t="s">
        <v>2107</v>
      </c>
      <c r="R393" s="17">
        <v>17266.135645544713</v>
      </c>
      <c r="S393" s="17">
        <v>102</v>
      </c>
      <c r="U393">
        <f ca="1"/>
        <v>303</v>
      </c>
      <c r="V393" t="str">
        <f ca="1"/>
        <v>Product403</v>
      </c>
      <c r="W393" t="str">
        <f ca="1"/>
        <v>Kg</v>
      </c>
      <c r="X393">
        <f ca="1"/>
        <v>17266.135645544713</v>
      </c>
      <c r="Y393">
        <f ca="1"/>
        <v>102</v>
      </c>
    </row>
    <row r="394" spans="16:25" x14ac:dyDescent="0.3">
      <c r="P394" t="s">
        <v>1456</v>
      </c>
      <c r="Q394" t="s">
        <v>2110</v>
      </c>
      <c r="R394" s="17">
        <v>9459.0709815187402</v>
      </c>
      <c r="S394" s="17">
        <v>54</v>
      </c>
      <c r="U394">
        <f ca="1"/>
        <v>686</v>
      </c>
      <c r="V394" t="str">
        <f ca="1"/>
        <v>Product404</v>
      </c>
      <c r="W394" t="str">
        <f ca="1"/>
        <v>No</v>
      </c>
      <c r="X394">
        <f ca="1"/>
        <v>9459.0709815187402</v>
      </c>
      <c r="Y394">
        <f ca="1"/>
        <v>54</v>
      </c>
    </row>
    <row r="395" spans="16:25" x14ac:dyDescent="0.3">
      <c r="P395" t="s">
        <v>1457</v>
      </c>
      <c r="Q395" t="s">
        <v>2110</v>
      </c>
      <c r="R395" s="17">
        <v>16542.016598069316</v>
      </c>
      <c r="S395" s="17">
        <v>88</v>
      </c>
      <c r="U395">
        <f ca="1"/>
        <v>335</v>
      </c>
      <c r="V395" t="str">
        <f ca="1"/>
        <v>Product405</v>
      </c>
      <c r="W395" t="str">
        <f ca="1"/>
        <v>No</v>
      </c>
      <c r="X395">
        <f ca="1"/>
        <v>16542.016598069316</v>
      </c>
      <c r="Y395">
        <f ca="1"/>
        <v>88</v>
      </c>
    </row>
    <row r="396" spans="16:25" x14ac:dyDescent="0.3">
      <c r="P396" t="s">
        <v>1458</v>
      </c>
      <c r="Q396" t="s">
        <v>2109</v>
      </c>
      <c r="R396" s="17">
        <v>23488.921620328281</v>
      </c>
      <c r="S396" s="17">
        <v>79</v>
      </c>
      <c r="U396">
        <f ca="1"/>
        <v>85</v>
      </c>
      <c r="V396" t="str">
        <f ca="1"/>
        <v>Product406</v>
      </c>
      <c r="W396" t="str">
        <f ca="1"/>
        <v>Ft</v>
      </c>
      <c r="X396">
        <f ca="1"/>
        <v>23488.921620328281</v>
      </c>
      <c r="Y396">
        <f ca="1"/>
        <v>79</v>
      </c>
    </row>
    <row r="397" spans="16:25" x14ac:dyDescent="0.3">
      <c r="P397" t="s">
        <v>1459</v>
      </c>
      <c r="Q397" t="s">
        <v>2110</v>
      </c>
      <c r="R397" s="17">
        <v>5207.4782342861308</v>
      </c>
      <c r="S397" s="17">
        <v>83</v>
      </c>
      <c r="U397">
        <f ca="1"/>
        <v>886</v>
      </c>
      <c r="V397" t="str">
        <f ca="1"/>
        <v>Product407</v>
      </c>
      <c r="W397" t="str">
        <f ca="1"/>
        <v>No</v>
      </c>
      <c r="X397">
        <f ca="1"/>
        <v>5207.4782342861308</v>
      </c>
      <c r="Y397">
        <f ca="1"/>
        <v>83</v>
      </c>
    </row>
    <row r="398" spans="16:25" x14ac:dyDescent="0.3">
      <c r="P398" t="s">
        <v>1460</v>
      </c>
      <c r="Q398" t="s">
        <v>2107</v>
      </c>
      <c r="R398" s="17">
        <v>15184.49664381915</v>
      </c>
      <c r="S398" s="17">
        <v>85</v>
      </c>
      <c r="U398">
        <f ca="1"/>
        <v>415</v>
      </c>
      <c r="V398" t="str">
        <f ca="1"/>
        <v>Product408</v>
      </c>
      <c r="W398" t="str">
        <f ca="1"/>
        <v>Kg</v>
      </c>
      <c r="X398">
        <f ca="1"/>
        <v>15184.49664381915</v>
      </c>
      <c r="Y398">
        <f ca="1"/>
        <v>85</v>
      </c>
    </row>
    <row r="399" spans="16:25" x14ac:dyDescent="0.3">
      <c r="P399" t="s">
        <v>1461</v>
      </c>
      <c r="Q399" t="s">
        <v>2107</v>
      </c>
      <c r="R399" s="17">
        <v>4141.407138652261</v>
      </c>
      <c r="S399" s="17">
        <v>75</v>
      </c>
      <c r="U399">
        <f ca="1"/>
        <v>943</v>
      </c>
      <c r="V399" t="str">
        <f ca="1"/>
        <v>Product409</v>
      </c>
      <c r="W399" t="str">
        <f ca="1"/>
        <v>Kg</v>
      </c>
      <c r="X399">
        <f ca="1"/>
        <v>4141.407138652261</v>
      </c>
      <c r="Y399">
        <f ca="1"/>
        <v>75</v>
      </c>
    </row>
    <row r="400" spans="16:25" x14ac:dyDescent="0.3">
      <c r="P400" t="s">
        <v>1093</v>
      </c>
      <c r="Q400" t="s">
        <v>2110</v>
      </c>
      <c r="R400" s="17">
        <v>15577.331296708811</v>
      </c>
      <c r="S400" s="17">
        <v>84</v>
      </c>
      <c r="U400">
        <f ca="1"/>
        <v>383</v>
      </c>
      <c r="V400" t="str">
        <f ca="1"/>
        <v>Product41</v>
      </c>
      <c r="W400" t="str">
        <f ca="1"/>
        <v>No</v>
      </c>
      <c r="X400">
        <f ca="1"/>
        <v>15577.331296708811</v>
      </c>
      <c r="Y400">
        <f ca="1"/>
        <v>84</v>
      </c>
    </row>
    <row r="401" spans="16:25" x14ac:dyDescent="0.3">
      <c r="P401" t="s">
        <v>1462</v>
      </c>
      <c r="Q401" t="s">
        <v>2108</v>
      </c>
      <c r="R401" s="17">
        <v>21929.089164718796</v>
      </c>
      <c r="S401" s="17">
        <v>74</v>
      </c>
      <c r="U401">
        <f ca="1"/>
        <v>129</v>
      </c>
      <c r="V401" t="str">
        <f ca="1"/>
        <v>Product410</v>
      </c>
      <c r="W401" t="str">
        <f ca="1"/>
        <v>Lt</v>
      </c>
      <c r="X401">
        <f ca="1"/>
        <v>21929.089164718796</v>
      </c>
      <c r="Y401">
        <f ca="1"/>
        <v>74</v>
      </c>
    </row>
    <row r="402" spans="16:25" x14ac:dyDescent="0.3">
      <c r="P402" t="s">
        <v>1463</v>
      </c>
      <c r="Q402" t="s">
        <v>2107</v>
      </c>
      <c r="R402" s="17">
        <v>15574.994297496885</v>
      </c>
      <c r="S402" s="17">
        <v>73</v>
      </c>
      <c r="U402">
        <f ca="1"/>
        <v>384</v>
      </c>
      <c r="V402" t="str">
        <f ca="1"/>
        <v>Product411</v>
      </c>
      <c r="W402" t="str">
        <f ca="1"/>
        <v>Kg</v>
      </c>
      <c r="X402">
        <f ca="1"/>
        <v>15574.994297496885</v>
      </c>
      <c r="Y402">
        <f ca="1"/>
        <v>73</v>
      </c>
    </row>
    <row r="403" spans="16:25" x14ac:dyDescent="0.3">
      <c r="P403" t="s">
        <v>1464</v>
      </c>
      <c r="Q403" t="s">
        <v>2108</v>
      </c>
      <c r="R403" s="17">
        <v>12877.737468984549</v>
      </c>
      <c r="S403" s="17">
        <v>86</v>
      </c>
      <c r="U403">
        <f ca="1"/>
        <v>518</v>
      </c>
      <c r="V403" t="str">
        <f ca="1"/>
        <v>Product412</v>
      </c>
      <c r="W403" t="str">
        <f ca="1"/>
        <v>Lt</v>
      </c>
      <c r="X403">
        <f ca="1"/>
        <v>12877.737468984549</v>
      </c>
      <c r="Y403">
        <f ca="1"/>
        <v>86</v>
      </c>
    </row>
    <row r="404" spans="16:25" x14ac:dyDescent="0.3">
      <c r="P404" t="s">
        <v>1465</v>
      </c>
      <c r="Q404" t="s">
        <v>2109</v>
      </c>
      <c r="R404" s="17">
        <v>19509.825815956683</v>
      </c>
      <c r="S404" s="17">
        <v>80</v>
      </c>
      <c r="U404">
        <f ca="1"/>
        <v>225</v>
      </c>
      <c r="V404" t="str">
        <f ca="1"/>
        <v>Product413</v>
      </c>
      <c r="W404" t="str">
        <f ca="1"/>
        <v>Ft</v>
      </c>
      <c r="X404">
        <f ca="1"/>
        <v>19509.825815956683</v>
      </c>
      <c r="Y404">
        <f ca="1"/>
        <v>80</v>
      </c>
    </row>
    <row r="405" spans="16:25" x14ac:dyDescent="0.3">
      <c r="P405" t="s">
        <v>1466</v>
      </c>
      <c r="Q405" t="s">
        <v>2107</v>
      </c>
      <c r="R405" s="17">
        <v>15797.889598640872</v>
      </c>
      <c r="S405" s="17">
        <v>65</v>
      </c>
      <c r="U405">
        <f ca="1"/>
        <v>372</v>
      </c>
      <c r="V405" t="str">
        <f ca="1"/>
        <v>Product414</v>
      </c>
      <c r="W405" t="str">
        <f ca="1"/>
        <v>Kg</v>
      </c>
      <c r="X405">
        <f ca="1"/>
        <v>15797.889598640872</v>
      </c>
      <c r="Y405">
        <f ca="1"/>
        <v>65</v>
      </c>
    </row>
    <row r="406" spans="16:25" x14ac:dyDescent="0.3">
      <c r="P406" t="s">
        <v>1467</v>
      </c>
      <c r="Q406" t="s">
        <v>2110</v>
      </c>
      <c r="R406" s="17">
        <v>5361.3285492993264</v>
      </c>
      <c r="S406" s="17">
        <v>66</v>
      </c>
      <c r="U406">
        <f ca="1"/>
        <v>881</v>
      </c>
      <c r="V406" t="str">
        <f ca="1"/>
        <v>Product415</v>
      </c>
      <c r="W406" t="str">
        <f ca="1"/>
        <v>No</v>
      </c>
      <c r="X406">
        <f ca="1"/>
        <v>5361.3285492993264</v>
      </c>
      <c r="Y406">
        <f ca="1"/>
        <v>66</v>
      </c>
    </row>
    <row r="407" spans="16:25" x14ac:dyDescent="0.3">
      <c r="P407" t="s">
        <v>1468</v>
      </c>
      <c r="Q407" t="s">
        <v>2110</v>
      </c>
      <c r="R407" s="17">
        <v>7484.596347217549</v>
      </c>
      <c r="S407" s="17">
        <v>61</v>
      </c>
      <c r="U407">
        <f ca="1"/>
        <v>793</v>
      </c>
      <c r="V407" t="str">
        <f ca="1"/>
        <v>Product416</v>
      </c>
      <c r="W407" t="str">
        <f ca="1"/>
        <v>No</v>
      </c>
      <c r="X407">
        <f ca="1"/>
        <v>7484.596347217549</v>
      </c>
      <c r="Y407">
        <f ca="1"/>
        <v>61</v>
      </c>
    </row>
    <row r="408" spans="16:25" x14ac:dyDescent="0.3">
      <c r="P408" t="s">
        <v>1469</v>
      </c>
      <c r="Q408" t="s">
        <v>2109</v>
      </c>
      <c r="R408" s="17">
        <v>9867.6487049048137</v>
      </c>
      <c r="S408" s="17">
        <v>91</v>
      </c>
      <c r="U408">
        <f ca="1"/>
        <v>666</v>
      </c>
      <c r="V408" t="str">
        <f ca="1"/>
        <v>Product417</v>
      </c>
      <c r="W408" t="str">
        <f ca="1"/>
        <v>Ft</v>
      </c>
      <c r="X408">
        <f ca="1"/>
        <v>9867.6487049048137</v>
      </c>
      <c r="Y408">
        <f ca="1"/>
        <v>91</v>
      </c>
    </row>
    <row r="409" spans="16:25" x14ac:dyDescent="0.3">
      <c r="P409" t="s">
        <v>1470</v>
      </c>
      <c r="Q409" t="s">
        <v>2110</v>
      </c>
      <c r="R409" s="17">
        <v>8731.6535518364763</v>
      </c>
      <c r="S409" s="17">
        <v>91</v>
      </c>
      <c r="U409">
        <f ca="1"/>
        <v>722</v>
      </c>
      <c r="V409" t="str">
        <f ca="1"/>
        <v>Product418</v>
      </c>
      <c r="W409" t="str">
        <f ca="1"/>
        <v>No</v>
      </c>
      <c r="X409">
        <f ca="1"/>
        <v>8731.6535518364763</v>
      </c>
      <c r="Y409">
        <f ca="1"/>
        <v>91</v>
      </c>
    </row>
    <row r="410" spans="16:25" x14ac:dyDescent="0.3">
      <c r="P410" t="s">
        <v>1471</v>
      </c>
      <c r="Q410" t="s">
        <v>2107</v>
      </c>
      <c r="R410" s="17">
        <v>13880.238665696537</v>
      </c>
      <c r="S410" s="17">
        <v>70</v>
      </c>
      <c r="U410">
        <f ca="1"/>
        <v>472</v>
      </c>
      <c r="V410" t="str">
        <f ca="1"/>
        <v>Product419</v>
      </c>
      <c r="W410" t="str">
        <f ca="1"/>
        <v>Kg</v>
      </c>
      <c r="X410">
        <f ca="1"/>
        <v>13880.238665696537</v>
      </c>
      <c r="Y410">
        <f ca="1"/>
        <v>70</v>
      </c>
    </row>
    <row r="411" spans="16:25" x14ac:dyDescent="0.3">
      <c r="P411" t="s">
        <v>1094</v>
      </c>
      <c r="Q411" t="s">
        <v>2110</v>
      </c>
      <c r="R411" s="17">
        <v>8636.0256260314363</v>
      </c>
      <c r="S411" s="17">
        <v>104</v>
      </c>
      <c r="U411">
        <f ca="1"/>
        <v>727</v>
      </c>
      <c r="V411" t="str">
        <f ca="1"/>
        <v>Product42</v>
      </c>
      <c r="W411" t="str">
        <f ca="1"/>
        <v>No</v>
      </c>
      <c r="X411">
        <f ca="1"/>
        <v>8636.0256260314363</v>
      </c>
      <c r="Y411">
        <f ca="1"/>
        <v>104</v>
      </c>
    </row>
    <row r="412" spans="16:25" x14ac:dyDescent="0.3">
      <c r="P412" t="s">
        <v>1472</v>
      </c>
      <c r="Q412" t="s">
        <v>2107</v>
      </c>
      <c r="R412" s="17">
        <v>15469.935477857773</v>
      </c>
      <c r="S412" s="17">
        <v>92</v>
      </c>
      <c r="U412">
        <f ca="1"/>
        <v>389</v>
      </c>
      <c r="V412" t="str">
        <f ca="1"/>
        <v>Product420</v>
      </c>
      <c r="W412" t="str">
        <f ca="1"/>
        <v>Kg</v>
      </c>
      <c r="X412">
        <f ca="1"/>
        <v>15469.935477857773</v>
      </c>
      <c r="Y412">
        <f ca="1"/>
        <v>92</v>
      </c>
    </row>
    <row r="413" spans="16:25" x14ac:dyDescent="0.3">
      <c r="P413" t="s">
        <v>1473</v>
      </c>
      <c r="Q413" t="s">
        <v>2108</v>
      </c>
      <c r="R413" s="17">
        <v>23075.639272006483</v>
      </c>
      <c r="S413" s="17">
        <v>98</v>
      </c>
      <c r="U413">
        <f ca="1"/>
        <v>98</v>
      </c>
      <c r="V413" t="str">
        <f ca="1"/>
        <v>Product421</v>
      </c>
      <c r="W413" t="str">
        <f ca="1"/>
        <v>Lt</v>
      </c>
      <c r="X413">
        <f ca="1"/>
        <v>23075.639272006483</v>
      </c>
      <c r="Y413">
        <f ca="1"/>
        <v>98</v>
      </c>
    </row>
    <row r="414" spans="16:25" x14ac:dyDescent="0.3">
      <c r="P414" t="s">
        <v>1474</v>
      </c>
      <c r="Q414" t="s">
        <v>2107</v>
      </c>
      <c r="R414" s="17">
        <v>15275.653054737404</v>
      </c>
      <c r="S414" s="17">
        <v>84</v>
      </c>
      <c r="U414">
        <f ca="1"/>
        <v>408</v>
      </c>
      <c r="V414" t="str">
        <f ca="1"/>
        <v>Product422</v>
      </c>
      <c r="W414" t="str">
        <f ca="1"/>
        <v>Kg</v>
      </c>
      <c r="X414">
        <f ca="1"/>
        <v>15275.653054737404</v>
      </c>
      <c r="Y414">
        <f ca="1"/>
        <v>84</v>
      </c>
    </row>
    <row r="415" spans="16:25" x14ac:dyDescent="0.3">
      <c r="P415" t="s">
        <v>1475</v>
      </c>
      <c r="Q415" t="s">
        <v>2108</v>
      </c>
      <c r="R415" s="17">
        <v>3421.7982800377026</v>
      </c>
      <c r="S415" s="17">
        <v>77</v>
      </c>
      <c r="U415">
        <f ca="1"/>
        <v>981</v>
      </c>
      <c r="V415" t="str">
        <f ca="1"/>
        <v>Product423</v>
      </c>
      <c r="W415" t="str">
        <f ca="1"/>
        <v>Lt</v>
      </c>
      <c r="X415">
        <f ca="1"/>
        <v>3421.7982800377026</v>
      </c>
      <c r="Y415">
        <f ca="1"/>
        <v>77</v>
      </c>
    </row>
    <row r="416" spans="16:25" x14ac:dyDescent="0.3">
      <c r="P416" t="s">
        <v>1476</v>
      </c>
      <c r="Q416" t="s">
        <v>2109</v>
      </c>
      <c r="R416" s="17">
        <v>15885.255532056735</v>
      </c>
      <c r="S416" s="17">
        <v>88</v>
      </c>
      <c r="U416">
        <f ca="1"/>
        <v>369</v>
      </c>
      <c r="V416" t="str">
        <f ca="1"/>
        <v>Product424</v>
      </c>
      <c r="W416" t="str">
        <f ca="1"/>
        <v>Ft</v>
      </c>
      <c r="X416">
        <f ca="1"/>
        <v>15885.255532056735</v>
      </c>
      <c r="Y416">
        <f ca="1"/>
        <v>88</v>
      </c>
    </row>
    <row r="417" spans="16:25" x14ac:dyDescent="0.3">
      <c r="P417" t="s">
        <v>1477</v>
      </c>
      <c r="Q417" t="s">
        <v>2107</v>
      </c>
      <c r="R417" s="17">
        <v>12260.092621270353</v>
      </c>
      <c r="S417" s="17">
        <v>98</v>
      </c>
      <c r="U417">
        <f ca="1"/>
        <v>550</v>
      </c>
      <c r="V417" t="str">
        <f ca="1"/>
        <v>Product425</v>
      </c>
      <c r="W417" t="str">
        <f ca="1"/>
        <v>Kg</v>
      </c>
      <c r="X417">
        <f ca="1"/>
        <v>12260.092621270353</v>
      </c>
      <c r="Y417">
        <f ca="1"/>
        <v>98</v>
      </c>
    </row>
    <row r="418" spans="16:25" x14ac:dyDescent="0.3">
      <c r="P418" t="s">
        <v>1478</v>
      </c>
      <c r="Q418" t="s">
        <v>2110</v>
      </c>
      <c r="R418" s="17">
        <v>3702.0826168303979</v>
      </c>
      <c r="S418" s="17">
        <v>83</v>
      </c>
      <c r="U418">
        <f ca="1"/>
        <v>967</v>
      </c>
      <c r="V418" t="str">
        <f ca="1"/>
        <v>Product426</v>
      </c>
      <c r="W418" t="str">
        <f ca="1"/>
        <v>No</v>
      </c>
      <c r="X418">
        <f ca="1"/>
        <v>3702.0826168303979</v>
      </c>
      <c r="Y418">
        <f ca="1"/>
        <v>83</v>
      </c>
    </row>
    <row r="419" spans="16:25" x14ac:dyDescent="0.3">
      <c r="P419" t="s">
        <v>1479</v>
      </c>
      <c r="Q419" t="s">
        <v>2110</v>
      </c>
      <c r="R419" s="17">
        <v>15031.383927762708</v>
      </c>
      <c r="S419" s="17">
        <v>90</v>
      </c>
      <c r="U419">
        <f ca="1"/>
        <v>424</v>
      </c>
      <c r="V419" t="str">
        <f ca="1"/>
        <v>Product427</v>
      </c>
      <c r="W419" t="str">
        <f ca="1"/>
        <v>No</v>
      </c>
      <c r="X419">
        <f ca="1"/>
        <v>15031.383927762708</v>
      </c>
      <c r="Y419">
        <f ca="1"/>
        <v>90</v>
      </c>
    </row>
    <row r="420" spans="16:25" x14ac:dyDescent="0.3">
      <c r="P420" t="s">
        <v>1480</v>
      </c>
      <c r="Q420" t="s">
        <v>2109</v>
      </c>
      <c r="R420" s="17">
        <v>12060.646185340825</v>
      </c>
      <c r="S420" s="17">
        <v>87</v>
      </c>
      <c r="U420">
        <f ca="1"/>
        <v>560</v>
      </c>
      <c r="V420" t="str">
        <f ca="1"/>
        <v>Product428</v>
      </c>
      <c r="W420" t="str">
        <f ca="1"/>
        <v>Ft</v>
      </c>
      <c r="X420">
        <f ca="1"/>
        <v>12060.646185340825</v>
      </c>
      <c r="Y420">
        <f ca="1"/>
        <v>87</v>
      </c>
    </row>
    <row r="421" spans="16:25" x14ac:dyDescent="0.3">
      <c r="P421" t="s">
        <v>1481</v>
      </c>
      <c r="Q421" t="s">
        <v>2110</v>
      </c>
      <c r="R421" s="17">
        <v>19705.494058765082</v>
      </c>
      <c r="S421" s="17">
        <v>72</v>
      </c>
      <c r="U421">
        <f ca="1"/>
        <v>216</v>
      </c>
      <c r="V421" t="str">
        <f ca="1"/>
        <v>Product429</v>
      </c>
      <c r="W421" t="str">
        <f ca="1"/>
        <v>No</v>
      </c>
      <c r="X421">
        <f ca="1"/>
        <v>19705.494058765082</v>
      </c>
      <c r="Y421">
        <f ca="1"/>
        <v>72</v>
      </c>
    </row>
    <row r="422" spans="16:25" x14ac:dyDescent="0.3">
      <c r="P422" t="s">
        <v>1095</v>
      </c>
      <c r="Q422" t="s">
        <v>2109</v>
      </c>
      <c r="R422" s="17">
        <v>17929.884884354335</v>
      </c>
      <c r="S422" s="17">
        <v>75</v>
      </c>
      <c r="U422">
        <f ca="1"/>
        <v>280</v>
      </c>
      <c r="V422" t="str">
        <f ca="1"/>
        <v>Product43</v>
      </c>
      <c r="W422" t="str">
        <f ca="1"/>
        <v>Ft</v>
      </c>
      <c r="X422">
        <f ca="1"/>
        <v>17929.884884354335</v>
      </c>
      <c r="Y422">
        <f ca="1"/>
        <v>75</v>
      </c>
    </row>
    <row r="423" spans="16:25" x14ac:dyDescent="0.3">
      <c r="P423" t="s">
        <v>1482</v>
      </c>
      <c r="Q423" t="s">
        <v>2107</v>
      </c>
      <c r="R423" s="17">
        <v>3497.4256481472344</v>
      </c>
      <c r="S423" s="17">
        <v>85</v>
      </c>
      <c r="U423">
        <f ca="1"/>
        <v>975</v>
      </c>
      <c r="V423" t="str">
        <f ca="1"/>
        <v>Product430</v>
      </c>
      <c r="W423" t="str">
        <f ca="1"/>
        <v>Kg</v>
      </c>
      <c r="X423">
        <f ca="1"/>
        <v>3497.4256481472344</v>
      </c>
      <c r="Y423">
        <f ca="1"/>
        <v>85</v>
      </c>
    </row>
    <row r="424" spans="16:25" x14ac:dyDescent="0.3">
      <c r="P424" t="s">
        <v>1483</v>
      </c>
      <c r="Q424" t="s">
        <v>2107</v>
      </c>
      <c r="R424" s="17">
        <v>3651.22333835258</v>
      </c>
      <c r="S424" s="17">
        <v>90</v>
      </c>
      <c r="U424">
        <f ca="1"/>
        <v>969</v>
      </c>
      <c r="V424" t="str">
        <f ca="1"/>
        <v>Product431</v>
      </c>
      <c r="W424" t="str">
        <f ca="1"/>
        <v>Kg</v>
      </c>
      <c r="X424">
        <f ca="1"/>
        <v>3651.22333835258</v>
      </c>
      <c r="Y424">
        <f ca="1"/>
        <v>90</v>
      </c>
    </row>
    <row r="425" spans="16:25" x14ac:dyDescent="0.3">
      <c r="P425" t="s">
        <v>1484</v>
      </c>
      <c r="Q425" t="s">
        <v>2108</v>
      </c>
      <c r="R425" s="17">
        <v>5048.0843938203507</v>
      </c>
      <c r="S425" s="17">
        <v>91</v>
      </c>
      <c r="U425">
        <f ca="1"/>
        <v>894</v>
      </c>
      <c r="V425" t="str">
        <f ca="1"/>
        <v>Product432</v>
      </c>
      <c r="W425" t="str">
        <f ca="1"/>
        <v>Lt</v>
      </c>
      <c r="X425">
        <f ca="1"/>
        <v>5048.0843938203507</v>
      </c>
      <c r="Y425">
        <f ca="1"/>
        <v>91</v>
      </c>
    </row>
    <row r="426" spans="16:25" x14ac:dyDescent="0.3">
      <c r="P426" t="s">
        <v>1485</v>
      </c>
      <c r="Q426" t="s">
        <v>2107</v>
      </c>
      <c r="R426" s="17">
        <v>19792.551866583432</v>
      </c>
      <c r="S426" s="17">
        <v>79</v>
      </c>
      <c r="U426">
        <f ca="1"/>
        <v>213</v>
      </c>
      <c r="V426" t="str">
        <f ca="1"/>
        <v>Product433</v>
      </c>
      <c r="W426" t="str">
        <f ca="1"/>
        <v>Kg</v>
      </c>
      <c r="X426">
        <f ca="1"/>
        <v>19792.551866583432</v>
      </c>
      <c r="Y426">
        <f ca="1"/>
        <v>79</v>
      </c>
    </row>
    <row r="427" spans="16:25" x14ac:dyDescent="0.3">
      <c r="P427" t="s">
        <v>1486</v>
      </c>
      <c r="Q427" t="s">
        <v>2108</v>
      </c>
      <c r="R427" s="17">
        <v>25579.983644738473</v>
      </c>
      <c r="S427" s="17">
        <v>85</v>
      </c>
      <c r="U427">
        <f ca="1"/>
        <v>43</v>
      </c>
      <c r="V427" t="str">
        <f ca="1"/>
        <v>Product434</v>
      </c>
      <c r="W427" t="str">
        <f ca="1"/>
        <v>Lt</v>
      </c>
      <c r="X427">
        <f ca="1"/>
        <v>25579.983644738473</v>
      </c>
      <c r="Y427">
        <f ca="1"/>
        <v>85</v>
      </c>
    </row>
    <row r="428" spans="16:25" x14ac:dyDescent="0.3">
      <c r="P428" t="s">
        <v>1487</v>
      </c>
      <c r="Q428" t="s">
        <v>2109</v>
      </c>
      <c r="R428" s="17">
        <v>10634.947330082809</v>
      </c>
      <c r="S428" s="17">
        <v>96</v>
      </c>
      <c r="U428">
        <f ca="1"/>
        <v>630</v>
      </c>
      <c r="V428" t="str">
        <f ca="1"/>
        <v>Product435</v>
      </c>
      <c r="W428" t="str">
        <f ca="1"/>
        <v>Ft</v>
      </c>
      <c r="X428">
        <f ca="1"/>
        <v>10634.947330082809</v>
      </c>
      <c r="Y428">
        <f ca="1"/>
        <v>96</v>
      </c>
    </row>
    <row r="429" spans="16:25" x14ac:dyDescent="0.3">
      <c r="P429" t="s">
        <v>1488</v>
      </c>
      <c r="Q429" t="s">
        <v>2107</v>
      </c>
      <c r="R429" s="17">
        <v>22173.90865654665</v>
      </c>
      <c r="S429" s="17">
        <v>87</v>
      </c>
      <c r="U429">
        <f ca="1"/>
        <v>121</v>
      </c>
      <c r="V429" t="str">
        <f ca="1"/>
        <v>Product436</v>
      </c>
      <c r="W429" t="str">
        <f ca="1"/>
        <v>Kg</v>
      </c>
      <c r="X429">
        <f ca="1"/>
        <v>22173.90865654665</v>
      </c>
      <c r="Y429">
        <f ca="1"/>
        <v>87</v>
      </c>
    </row>
    <row r="430" spans="16:25" x14ac:dyDescent="0.3">
      <c r="P430" t="s">
        <v>1489</v>
      </c>
      <c r="Q430" t="s">
        <v>2110</v>
      </c>
      <c r="R430" s="17">
        <v>19438.8695543664</v>
      </c>
      <c r="S430" s="17">
        <v>82</v>
      </c>
      <c r="U430">
        <f ca="1"/>
        <v>229</v>
      </c>
      <c r="V430" t="str">
        <f ca="1"/>
        <v>Product437</v>
      </c>
      <c r="W430" t="str">
        <f ca="1"/>
        <v>No</v>
      </c>
      <c r="X430">
        <f ca="1"/>
        <v>19438.8695543664</v>
      </c>
      <c r="Y430">
        <f ca="1"/>
        <v>82</v>
      </c>
    </row>
    <row r="431" spans="16:25" x14ac:dyDescent="0.3">
      <c r="P431" t="s">
        <v>1490</v>
      </c>
      <c r="Q431" t="s">
        <v>2110</v>
      </c>
      <c r="R431" s="17">
        <v>4979.0154714470546</v>
      </c>
      <c r="S431" s="17">
        <v>80</v>
      </c>
      <c r="U431">
        <f ca="1"/>
        <v>898</v>
      </c>
      <c r="V431" t="str">
        <f ca="1"/>
        <v>Product438</v>
      </c>
      <c r="W431" t="str">
        <f ca="1"/>
        <v>No</v>
      </c>
      <c r="X431">
        <f ca="1"/>
        <v>4979.0154714470546</v>
      </c>
      <c r="Y431">
        <f ca="1"/>
        <v>80</v>
      </c>
    </row>
    <row r="432" spans="16:25" x14ac:dyDescent="0.3">
      <c r="P432" t="s">
        <v>1491</v>
      </c>
      <c r="Q432" t="s">
        <v>2109</v>
      </c>
      <c r="R432" s="17">
        <v>25192.366822501444</v>
      </c>
      <c r="S432" s="17">
        <v>86</v>
      </c>
      <c r="U432">
        <f ca="1"/>
        <v>48</v>
      </c>
      <c r="V432" t="str">
        <f ca="1"/>
        <v>Product439</v>
      </c>
      <c r="W432" t="str">
        <f ca="1"/>
        <v>Ft</v>
      </c>
      <c r="X432">
        <f ca="1"/>
        <v>25192.366822501444</v>
      </c>
      <c r="Y432">
        <f ca="1"/>
        <v>86</v>
      </c>
    </row>
    <row r="433" spans="16:25" x14ac:dyDescent="0.3">
      <c r="P433" t="s">
        <v>1096</v>
      </c>
      <c r="Q433" t="s">
        <v>2110</v>
      </c>
      <c r="R433" s="17">
        <v>20366.487430270783</v>
      </c>
      <c r="S433" s="17">
        <v>69</v>
      </c>
      <c r="U433">
        <f ca="1"/>
        <v>185</v>
      </c>
      <c r="V433" t="str">
        <f ca="1"/>
        <v>Product44</v>
      </c>
      <c r="W433" t="str">
        <f ca="1"/>
        <v>No</v>
      </c>
      <c r="X433">
        <f ca="1"/>
        <v>20366.487430270783</v>
      </c>
      <c r="Y433">
        <f ca="1"/>
        <v>69</v>
      </c>
    </row>
    <row r="434" spans="16:25" x14ac:dyDescent="0.3">
      <c r="P434" t="s">
        <v>1492</v>
      </c>
      <c r="Q434" t="s">
        <v>2110</v>
      </c>
      <c r="R434" s="17">
        <v>3761.2054666392978</v>
      </c>
      <c r="S434" s="17">
        <v>61</v>
      </c>
      <c r="U434">
        <f ca="1"/>
        <v>964</v>
      </c>
      <c r="V434" t="str">
        <f ca="1"/>
        <v>Product440</v>
      </c>
      <c r="W434" t="str">
        <f ca="1"/>
        <v>No</v>
      </c>
      <c r="X434">
        <f ca="1"/>
        <v>3761.2054666392978</v>
      </c>
      <c r="Y434">
        <f ca="1"/>
        <v>61</v>
      </c>
    </row>
    <row r="435" spans="16:25" x14ac:dyDescent="0.3">
      <c r="P435" t="s">
        <v>1493</v>
      </c>
      <c r="Q435" t="s">
        <v>2107</v>
      </c>
      <c r="R435" s="17">
        <v>14857.407097609515</v>
      </c>
      <c r="S435" s="17">
        <v>82</v>
      </c>
      <c r="U435">
        <f ca="1"/>
        <v>436</v>
      </c>
      <c r="V435" t="str">
        <f ca="1"/>
        <v>Product441</v>
      </c>
      <c r="W435" t="str">
        <f ca="1"/>
        <v>Kg</v>
      </c>
      <c r="X435">
        <f ca="1"/>
        <v>14857.407097609515</v>
      </c>
      <c r="Y435">
        <f ca="1"/>
        <v>82</v>
      </c>
    </row>
    <row r="436" spans="16:25" x14ac:dyDescent="0.3">
      <c r="P436" t="s">
        <v>1494</v>
      </c>
      <c r="Q436" t="s">
        <v>2107</v>
      </c>
      <c r="R436" s="17">
        <v>4103.9805841187281</v>
      </c>
      <c r="S436" s="17">
        <v>75</v>
      </c>
      <c r="U436">
        <f ca="1"/>
        <v>946</v>
      </c>
      <c r="V436" t="str">
        <f ca="1"/>
        <v>Product442</v>
      </c>
      <c r="W436" t="str">
        <f ca="1"/>
        <v>Kg</v>
      </c>
      <c r="X436">
        <f ca="1"/>
        <v>4103.9805841187281</v>
      </c>
      <c r="Y436">
        <f ca="1"/>
        <v>75</v>
      </c>
    </row>
    <row r="437" spans="16:25" x14ac:dyDescent="0.3">
      <c r="P437" t="s">
        <v>1495</v>
      </c>
      <c r="Q437" t="s">
        <v>2108</v>
      </c>
      <c r="R437" s="17">
        <v>25079.432394529729</v>
      </c>
      <c r="S437" s="17">
        <v>95</v>
      </c>
      <c r="U437">
        <f ca="1"/>
        <v>51</v>
      </c>
      <c r="V437" t="str">
        <f ca="1"/>
        <v>Product443</v>
      </c>
      <c r="W437" t="str">
        <f ca="1"/>
        <v>Lt</v>
      </c>
      <c r="X437">
        <f ca="1"/>
        <v>25079.432394529729</v>
      </c>
      <c r="Y437">
        <f ca="1"/>
        <v>95</v>
      </c>
    </row>
    <row r="438" spans="16:25" x14ac:dyDescent="0.3">
      <c r="P438" t="s">
        <v>1496</v>
      </c>
      <c r="Q438" t="s">
        <v>2107</v>
      </c>
      <c r="R438" s="17">
        <v>13922.258116805278</v>
      </c>
      <c r="S438" s="17">
        <v>68</v>
      </c>
      <c r="U438">
        <f ca="1"/>
        <v>469</v>
      </c>
      <c r="V438" t="str">
        <f ca="1"/>
        <v>Product444</v>
      </c>
      <c r="W438" t="str">
        <f ca="1"/>
        <v>Kg</v>
      </c>
      <c r="X438">
        <f ca="1"/>
        <v>13922.258116805278</v>
      </c>
      <c r="Y438">
        <f ca="1"/>
        <v>68</v>
      </c>
    </row>
    <row r="439" spans="16:25" x14ac:dyDescent="0.3">
      <c r="P439" t="s">
        <v>1497</v>
      </c>
      <c r="Q439" t="s">
        <v>2108</v>
      </c>
      <c r="R439" s="17">
        <v>22596.021465417365</v>
      </c>
      <c r="S439" s="17">
        <v>84</v>
      </c>
      <c r="U439">
        <f ca="1"/>
        <v>111</v>
      </c>
      <c r="V439" t="str">
        <f ca="1"/>
        <v>Product445</v>
      </c>
      <c r="W439" t="str">
        <f ca="1"/>
        <v>Lt</v>
      </c>
      <c r="X439">
        <f ca="1"/>
        <v>22596.021465417365</v>
      </c>
      <c r="Y439">
        <f ca="1"/>
        <v>84</v>
      </c>
    </row>
    <row r="440" spans="16:25" x14ac:dyDescent="0.3">
      <c r="P440" t="s">
        <v>1498</v>
      </c>
      <c r="Q440" t="s">
        <v>2109</v>
      </c>
      <c r="R440" s="17">
        <v>15002.524096672747</v>
      </c>
      <c r="S440" s="17">
        <v>82</v>
      </c>
      <c r="U440">
        <f ca="1"/>
        <v>428</v>
      </c>
      <c r="V440" t="str">
        <f ca="1"/>
        <v>Product446</v>
      </c>
      <c r="W440" t="str">
        <f ca="1"/>
        <v>Ft</v>
      </c>
      <c r="X440">
        <f ca="1"/>
        <v>15002.524096672747</v>
      </c>
      <c r="Y440">
        <f ca="1"/>
        <v>82</v>
      </c>
    </row>
    <row r="441" spans="16:25" x14ac:dyDescent="0.3">
      <c r="P441" t="s">
        <v>1499</v>
      </c>
      <c r="Q441" t="s">
        <v>2107</v>
      </c>
      <c r="R441" s="17">
        <v>25343.715222279519</v>
      </c>
      <c r="S441" s="17">
        <v>107</v>
      </c>
      <c r="U441">
        <f ca="1"/>
        <v>46</v>
      </c>
      <c r="V441" t="str">
        <f ca="1"/>
        <v>Product447</v>
      </c>
      <c r="W441" t="str">
        <f ca="1"/>
        <v>Kg</v>
      </c>
      <c r="X441">
        <f ca="1"/>
        <v>25343.715222279519</v>
      </c>
      <c r="Y441">
        <f ca="1"/>
        <v>107</v>
      </c>
    </row>
    <row r="442" spans="16:25" x14ac:dyDescent="0.3">
      <c r="P442" t="s">
        <v>1500</v>
      </c>
      <c r="Q442" t="s">
        <v>2110</v>
      </c>
      <c r="R442" s="17">
        <v>17761.648000383731</v>
      </c>
      <c r="S442" s="17">
        <v>97</v>
      </c>
      <c r="U442">
        <f ca="1"/>
        <v>284</v>
      </c>
      <c r="V442" t="str">
        <f ca="1"/>
        <v>Product448</v>
      </c>
      <c r="W442" t="str">
        <f ca="1"/>
        <v>No</v>
      </c>
      <c r="X442">
        <f ca="1"/>
        <v>17761.648000383731</v>
      </c>
      <c r="Y442">
        <f ca="1"/>
        <v>97</v>
      </c>
    </row>
    <row r="443" spans="16:25" x14ac:dyDescent="0.3">
      <c r="P443" t="s">
        <v>1501</v>
      </c>
      <c r="Q443" t="s">
        <v>2110</v>
      </c>
      <c r="R443" s="17">
        <v>10605.901820342353</v>
      </c>
      <c r="S443" s="17">
        <v>84</v>
      </c>
      <c r="U443">
        <f ca="1"/>
        <v>632</v>
      </c>
      <c r="V443" t="str">
        <f ca="1"/>
        <v>Product449</v>
      </c>
      <c r="W443" t="str">
        <f ca="1"/>
        <v>No</v>
      </c>
      <c r="X443">
        <f ca="1"/>
        <v>10605.901820342353</v>
      </c>
      <c r="Y443">
        <f ca="1"/>
        <v>84</v>
      </c>
    </row>
    <row r="444" spans="16:25" x14ac:dyDescent="0.3">
      <c r="P444" t="s">
        <v>1097</v>
      </c>
      <c r="Q444" t="s">
        <v>2107</v>
      </c>
      <c r="R444" s="17">
        <v>6713.4577697079412</v>
      </c>
      <c r="S444" s="17">
        <v>70</v>
      </c>
      <c r="U444">
        <f ca="1"/>
        <v>826</v>
      </c>
      <c r="V444" t="str">
        <f ca="1"/>
        <v>Product45</v>
      </c>
      <c r="W444" t="str">
        <f ca="1"/>
        <v>Kg</v>
      </c>
      <c r="X444">
        <f ca="1"/>
        <v>6713.4577697079412</v>
      </c>
      <c r="Y444">
        <f ca="1"/>
        <v>70</v>
      </c>
    </row>
    <row r="445" spans="16:25" x14ac:dyDescent="0.3">
      <c r="P445" t="s">
        <v>1502</v>
      </c>
      <c r="Q445" t="s">
        <v>2109</v>
      </c>
      <c r="R445" s="17">
        <v>12966.069484276144</v>
      </c>
      <c r="S445" s="17">
        <v>70</v>
      </c>
      <c r="U445">
        <f ca="1"/>
        <v>512</v>
      </c>
      <c r="V445" t="str">
        <f ca="1"/>
        <v>Product450</v>
      </c>
      <c r="W445" t="str">
        <f ca="1"/>
        <v>Ft</v>
      </c>
      <c r="X445">
        <f ca="1"/>
        <v>12966.069484276144</v>
      </c>
      <c r="Y445">
        <f ca="1"/>
        <v>70</v>
      </c>
    </row>
    <row r="446" spans="16:25" x14ac:dyDescent="0.3">
      <c r="P446" t="s">
        <v>1503</v>
      </c>
      <c r="Q446" t="s">
        <v>2110</v>
      </c>
      <c r="R446" s="17">
        <v>12574.787809064166</v>
      </c>
      <c r="S446" s="17">
        <v>73</v>
      </c>
      <c r="U446">
        <f ca="1"/>
        <v>534</v>
      </c>
      <c r="V446" t="str">
        <f ca="1"/>
        <v>Product451</v>
      </c>
      <c r="W446" t="str">
        <f ca="1"/>
        <v>No</v>
      </c>
      <c r="X446">
        <f ca="1"/>
        <v>12574.787809064166</v>
      </c>
      <c r="Y446">
        <f ca="1"/>
        <v>73</v>
      </c>
    </row>
    <row r="447" spans="16:25" x14ac:dyDescent="0.3">
      <c r="P447" t="s">
        <v>1504</v>
      </c>
      <c r="Q447" t="s">
        <v>2107</v>
      </c>
      <c r="R447" s="17">
        <v>12152.575154175753</v>
      </c>
      <c r="S447" s="17">
        <v>82</v>
      </c>
      <c r="U447">
        <f ca="1"/>
        <v>555</v>
      </c>
      <c r="V447" t="str">
        <f ca="1"/>
        <v>Product452</v>
      </c>
      <c r="W447" t="str">
        <f ca="1"/>
        <v>Kg</v>
      </c>
      <c r="X447">
        <f ca="1"/>
        <v>12152.575154175753</v>
      </c>
      <c r="Y447">
        <f ca="1"/>
        <v>82</v>
      </c>
    </row>
    <row r="448" spans="16:25" x14ac:dyDescent="0.3">
      <c r="P448" t="s">
        <v>1505</v>
      </c>
      <c r="Q448" t="s">
        <v>2107</v>
      </c>
      <c r="R448" s="17">
        <v>18280.887313300405</v>
      </c>
      <c r="S448" s="17">
        <v>84</v>
      </c>
      <c r="U448">
        <f ca="1"/>
        <v>265</v>
      </c>
      <c r="V448" t="str">
        <f ca="1"/>
        <v>Product453</v>
      </c>
      <c r="W448" t="str">
        <f ca="1"/>
        <v>Kg</v>
      </c>
      <c r="X448">
        <f ca="1"/>
        <v>18280.887313300405</v>
      </c>
      <c r="Y448">
        <f ca="1"/>
        <v>84</v>
      </c>
    </row>
    <row r="449" spans="16:25" x14ac:dyDescent="0.3">
      <c r="P449" t="s">
        <v>1506</v>
      </c>
      <c r="Q449" t="s">
        <v>2108</v>
      </c>
      <c r="R449" s="17">
        <v>19841.229196318152</v>
      </c>
      <c r="S449" s="17">
        <v>96</v>
      </c>
      <c r="U449">
        <f ca="1"/>
        <v>210</v>
      </c>
      <c r="V449" t="str">
        <f ca="1"/>
        <v>Product454</v>
      </c>
      <c r="W449" t="str">
        <f ca="1"/>
        <v>Lt</v>
      </c>
      <c r="X449">
        <f ca="1"/>
        <v>19841.229196318152</v>
      </c>
      <c r="Y449">
        <f ca="1"/>
        <v>96</v>
      </c>
    </row>
    <row r="450" spans="16:25" x14ac:dyDescent="0.3">
      <c r="P450" t="s">
        <v>1507</v>
      </c>
      <c r="Q450" t="s">
        <v>2107</v>
      </c>
      <c r="R450" s="17">
        <v>21983.95093436183</v>
      </c>
      <c r="S450" s="17">
        <v>96</v>
      </c>
      <c r="U450">
        <f ca="1"/>
        <v>126</v>
      </c>
      <c r="V450" t="str">
        <f ca="1"/>
        <v>Product455</v>
      </c>
      <c r="W450" t="str">
        <f ca="1"/>
        <v>Kg</v>
      </c>
      <c r="X450">
        <f ca="1"/>
        <v>21983.95093436183</v>
      </c>
      <c r="Y450">
        <f ca="1"/>
        <v>96</v>
      </c>
    </row>
    <row r="451" spans="16:25" x14ac:dyDescent="0.3">
      <c r="P451" t="s">
        <v>1508</v>
      </c>
      <c r="Q451" t="s">
        <v>2108</v>
      </c>
      <c r="R451" s="17">
        <v>18553.827053720099</v>
      </c>
      <c r="S451" s="17">
        <v>80</v>
      </c>
      <c r="U451">
        <f ca="1"/>
        <v>255</v>
      </c>
      <c r="V451" t="str">
        <f ca="1"/>
        <v>Product456</v>
      </c>
      <c r="W451" t="str">
        <f ca="1"/>
        <v>Lt</v>
      </c>
      <c r="X451">
        <f ca="1"/>
        <v>18553.827053720099</v>
      </c>
      <c r="Y451">
        <f ca="1"/>
        <v>80</v>
      </c>
    </row>
    <row r="452" spans="16:25" x14ac:dyDescent="0.3">
      <c r="P452" t="s">
        <v>1509</v>
      </c>
      <c r="Q452" t="s">
        <v>2109</v>
      </c>
      <c r="R452" s="17">
        <v>12001.003471419153</v>
      </c>
      <c r="S452" s="17">
        <v>52</v>
      </c>
      <c r="U452">
        <f ca="1"/>
        <v>563</v>
      </c>
      <c r="V452" t="str">
        <f ca="1"/>
        <v>Product457</v>
      </c>
      <c r="W452" t="str">
        <f ca="1"/>
        <v>Ft</v>
      </c>
      <c r="X452">
        <f ca="1"/>
        <v>12001.003471419153</v>
      </c>
      <c r="Y452">
        <f ca="1"/>
        <v>52</v>
      </c>
    </row>
    <row r="453" spans="16:25" x14ac:dyDescent="0.3">
      <c r="P453" t="s">
        <v>1510</v>
      </c>
      <c r="Q453" t="s">
        <v>2107</v>
      </c>
      <c r="R453" s="17">
        <v>10144.846951808402</v>
      </c>
      <c r="S453" s="17">
        <v>66</v>
      </c>
      <c r="U453">
        <f ca="1"/>
        <v>657</v>
      </c>
      <c r="V453" t="str">
        <f ca="1"/>
        <v>Product458</v>
      </c>
      <c r="W453" t="str">
        <f ca="1"/>
        <v>Kg</v>
      </c>
      <c r="X453">
        <f ca="1"/>
        <v>10144.846951808402</v>
      </c>
      <c r="Y453">
        <f ca="1"/>
        <v>66</v>
      </c>
    </row>
    <row r="454" spans="16:25" x14ac:dyDescent="0.3">
      <c r="P454" t="s">
        <v>1511</v>
      </c>
      <c r="Q454" t="s">
        <v>2110</v>
      </c>
      <c r="R454" s="17">
        <v>16413.613725623542</v>
      </c>
      <c r="S454" s="17">
        <v>91</v>
      </c>
      <c r="U454">
        <f ca="1"/>
        <v>342</v>
      </c>
      <c r="V454" t="str">
        <f ca="1"/>
        <v>Product459</v>
      </c>
      <c r="W454" t="str">
        <f ca="1"/>
        <v>No</v>
      </c>
      <c r="X454">
        <f ca="1"/>
        <v>16413.613725623542</v>
      </c>
      <c r="Y454">
        <f ca="1"/>
        <v>91</v>
      </c>
    </row>
    <row r="455" spans="16:25" x14ac:dyDescent="0.3">
      <c r="P455" t="s">
        <v>1098</v>
      </c>
      <c r="Q455" t="s">
        <v>2107</v>
      </c>
      <c r="R455" s="17">
        <v>15451.277770815988</v>
      </c>
      <c r="S455" s="17">
        <v>64</v>
      </c>
      <c r="U455">
        <f ca="1"/>
        <v>392</v>
      </c>
      <c r="V455" t="str">
        <f ca="1"/>
        <v>Product46</v>
      </c>
      <c r="W455" t="str">
        <f ca="1"/>
        <v>Kg</v>
      </c>
      <c r="X455">
        <f ca="1"/>
        <v>15451.277770815988</v>
      </c>
      <c r="Y455">
        <f ca="1"/>
        <v>64</v>
      </c>
    </row>
    <row r="456" spans="16:25" x14ac:dyDescent="0.3">
      <c r="P456" t="s">
        <v>1512</v>
      </c>
      <c r="Q456" t="s">
        <v>2110</v>
      </c>
      <c r="R456" s="17">
        <v>7262.2103552146564</v>
      </c>
      <c r="S456" s="17">
        <v>77</v>
      </c>
      <c r="U456">
        <f ca="1"/>
        <v>807</v>
      </c>
      <c r="V456" t="str">
        <f ca="1"/>
        <v>Product460</v>
      </c>
      <c r="W456" t="str">
        <f ca="1"/>
        <v>No</v>
      </c>
      <c r="X456">
        <f ca="1"/>
        <v>7262.2103552146564</v>
      </c>
      <c r="Y456">
        <f ca="1"/>
        <v>77</v>
      </c>
    </row>
    <row r="457" spans="16:25" x14ac:dyDescent="0.3">
      <c r="P457" t="s">
        <v>1513</v>
      </c>
      <c r="Q457" t="s">
        <v>2109</v>
      </c>
      <c r="R457" s="17">
        <v>20392.950836019714</v>
      </c>
      <c r="S457" s="17">
        <v>70</v>
      </c>
      <c r="U457">
        <f ca="1"/>
        <v>183</v>
      </c>
      <c r="V457" t="str">
        <f ca="1"/>
        <v>Product461</v>
      </c>
      <c r="W457" t="str">
        <f ca="1"/>
        <v>Ft</v>
      </c>
      <c r="X457">
        <f ca="1"/>
        <v>20392.950836019714</v>
      </c>
      <c r="Y457">
        <f ca="1"/>
        <v>70</v>
      </c>
    </row>
    <row r="458" spans="16:25" x14ac:dyDescent="0.3">
      <c r="P458" t="s">
        <v>1514</v>
      </c>
      <c r="Q458" t="s">
        <v>2110</v>
      </c>
      <c r="R458" s="17">
        <v>4080.4288314574046</v>
      </c>
      <c r="S458" s="17">
        <v>59</v>
      </c>
      <c r="U458">
        <f ca="1"/>
        <v>947</v>
      </c>
      <c r="V458" t="str">
        <f ca="1"/>
        <v>Product462</v>
      </c>
      <c r="W458" t="str">
        <f ca="1"/>
        <v>No</v>
      </c>
      <c r="X458">
        <f ca="1"/>
        <v>4080.4288314574046</v>
      </c>
      <c r="Y458">
        <f ca="1"/>
        <v>59</v>
      </c>
    </row>
    <row r="459" spans="16:25" x14ac:dyDescent="0.3">
      <c r="P459" t="s">
        <v>1515</v>
      </c>
      <c r="Q459" t="s">
        <v>2107</v>
      </c>
      <c r="R459" s="17">
        <v>13504.783493172094</v>
      </c>
      <c r="S459" s="17">
        <v>103</v>
      </c>
      <c r="U459">
        <f ca="1"/>
        <v>486</v>
      </c>
      <c r="V459" t="str">
        <f ca="1"/>
        <v>Product463</v>
      </c>
      <c r="W459" t="str">
        <f ca="1"/>
        <v>Kg</v>
      </c>
      <c r="X459">
        <f ca="1"/>
        <v>13504.783493172094</v>
      </c>
      <c r="Y459">
        <f ca="1"/>
        <v>103</v>
      </c>
    </row>
    <row r="460" spans="16:25" x14ac:dyDescent="0.3">
      <c r="P460" t="s">
        <v>1516</v>
      </c>
      <c r="Q460" t="s">
        <v>2107</v>
      </c>
      <c r="R460" s="17">
        <v>3882.4438891276441</v>
      </c>
      <c r="S460" s="17">
        <v>92</v>
      </c>
      <c r="U460">
        <f ca="1"/>
        <v>955</v>
      </c>
      <c r="V460" t="str">
        <f ca="1"/>
        <v>Product464</v>
      </c>
      <c r="W460" t="str">
        <f ca="1"/>
        <v>Kg</v>
      </c>
      <c r="X460">
        <f ca="1"/>
        <v>3882.4438891276441</v>
      </c>
      <c r="Y460">
        <f ca="1"/>
        <v>92</v>
      </c>
    </row>
    <row r="461" spans="16:25" x14ac:dyDescent="0.3">
      <c r="P461" t="s">
        <v>1517</v>
      </c>
      <c r="Q461" t="s">
        <v>2108</v>
      </c>
      <c r="R461" s="17">
        <v>11605.553293668025</v>
      </c>
      <c r="S461" s="17">
        <v>65</v>
      </c>
      <c r="U461">
        <f ca="1"/>
        <v>583</v>
      </c>
      <c r="V461" t="str">
        <f ca="1"/>
        <v>Product465</v>
      </c>
      <c r="W461" t="str">
        <f ca="1"/>
        <v>Lt</v>
      </c>
      <c r="X461">
        <f ca="1"/>
        <v>11605.553293668025</v>
      </c>
      <c r="Y461">
        <f ca="1"/>
        <v>65</v>
      </c>
    </row>
    <row r="462" spans="16:25" x14ac:dyDescent="0.3">
      <c r="P462" t="s">
        <v>1518</v>
      </c>
      <c r="Q462" t="s">
        <v>2107</v>
      </c>
      <c r="R462" s="17">
        <v>14837.026052076291</v>
      </c>
      <c r="S462" s="17">
        <v>73</v>
      </c>
      <c r="U462">
        <f ca="1"/>
        <v>438</v>
      </c>
      <c r="V462" t="str">
        <f ca="1"/>
        <v>Product466</v>
      </c>
      <c r="W462" t="str">
        <f ca="1"/>
        <v>Kg</v>
      </c>
      <c r="X462">
        <f ca="1"/>
        <v>14837.026052076291</v>
      </c>
      <c r="Y462">
        <f ca="1"/>
        <v>73</v>
      </c>
    </row>
    <row r="463" spans="16:25" x14ac:dyDescent="0.3">
      <c r="P463" t="s">
        <v>1519</v>
      </c>
      <c r="Q463" t="s">
        <v>2108</v>
      </c>
      <c r="R463" s="17">
        <v>20569.717074754721</v>
      </c>
      <c r="S463" s="17">
        <v>103</v>
      </c>
      <c r="U463">
        <f ca="1"/>
        <v>172</v>
      </c>
      <c r="V463" t="str">
        <f ca="1"/>
        <v>Product467</v>
      </c>
      <c r="W463" t="str">
        <f ca="1"/>
        <v>Lt</v>
      </c>
      <c r="X463">
        <f ca="1"/>
        <v>20569.717074754721</v>
      </c>
      <c r="Y463">
        <f ca="1"/>
        <v>103</v>
      </c>
    </row>
    <row r="464" spans="16:25" x14ac:dyDescent="0.3">
      <c r="P464" t="s">
        <v>1520</v>
      </c>
      <c r="Q464" t="s">
        <v>2109</v>
      </c>
      <c r="R464" s="17">
        <v>15385.3170241521</v>
      </c>
      <c r="S464" s="17">
        <v>59</v>
      </c>
      <c r="U464">
        <f ca="1"/>
        <v>395</v>
      </c>
      <c r="V464" t="str">
        <f ca="1"/>
        <v>Product468</v>
      </c>
      <c r="W464" t="str">
        <f ca="1"/>
        <v>Ft</v>
      </c>
      <c r="X464">
        <f ca="1"/>
        <v>15385.3170241521</v>
      </c>
      <c r="Y464">
        <f ca="1"/>
        <v>59</v>
      </c>
    </row>
    <row r="465" spans="16:25" x14ac:dyDescent="0.3">
      <c r="P465" t="s">
        <v>1521</v>
      </c>
      <c r="Q465" t="s">
        <v>2107</v>
      </c>
      <c r="R465" s="17">
        <v>18507.061474459493</v>
      </c>
      <c r="S465" s="17">
        <v>69</v>
      </c>
      <c r="U465">
        <f ca="1"/>
        <v>256</v>
      </c>
      <c r="V465" t="str">
        <f ca="1"/>
        <v>Product469</v>
      </c>
      <c r="W465" t="str">
        <f ca="1"/>
        <v>Kg</v>
      </c>
      <c r="X465">
        <f ca="1"/>
        <v>18507.061474459493</v>
      </c>
      <c r="Y465">
        <f ca="1"/>
        <v>69</v>
      </c>
    </row>
    <row r="466" spans="16:25" x14ac:dyDescent="0.3">
      <c r="P466" t="s">
        <v>1099</v>
      </c>
      <c r="Q466" t="s">
        <v>2108</v>
      </c>
      <c r="R466" s="17">
        <v>12653.092823275345</v>
      </c>
      <c r="S466" s="17">
        <v>72</v>
      </c>
      <c r="U466">
        <f ca="1"/>
        <v>530</v>
      </c>
      <c r="V466" t="str">
        <f ca="1"/>
        <v>Product47</v>
      </c>
      <c r="W466" t="str">
        <f ca="1"/>
        <v>Lt</v>
      </c>
      <c r="X466">
        <f ca="1"/>
        <v>12653.092823275345</v>
      </c>
      <c r="Y466">
        <f ca="1"/>
        <v>72</v>
      </c>
    </row>
    <row r="467" spans="16:25" x14ac:dyDescent="0.3">
      <c r="P467" t="s">
        <v>1522</v>
      </c>
      <c r="Q467" t="s">
        <v>2110</v>
      </c>
      <c r="R467" s="17">
        <v>11049.412144327083</v>
      </c>
      <c r="S467" s="17">
        <v>79</v>
      </c>
      <c r="U467">
        <f ca="1"/>
        <v>613</v>
      </c>
      <c r="V467" t="str">
        <f ca="1"/>
        <v>Product470</v>
      </c>
      <c r="W467" t="str">
        <f ca="1"/>
        <v>No</v>
      </c>
      <c r="X467">
        <f ca="1"/>
        <v>11049.412144327083</v>
      </c>
      <c r="Y467">
        <f ca="1"/>
        <v>79</v>
      </c>
    </row>
    <row r="468" spans="16:25" x14ac:dyDescent="0.3">
      <c r="P468" t="s">
        <v>1523</v>
      </c>
      <c r="Q468" t="s">
        <v>2110</v>
      </c>
      <c r="R468" s="17">
        <v>22247.398015822517</v>
      </c>
      <c r="S468" s="17">
        <v>81</v>
      </c>
      <c r="U468">
        <f ca="1"/>
        <v>116</v>
      </c>
      <c r="V468" t="str">
        <f ca="1"/>
        <v>Product471</v>
      </c>
      <c r="W468" t="str">
        <f ca="1"/>
        <v>No</v>
      </c>
      <c r="X468">
        <f ca="1"/>
        <v>22247.398015822517</v>
      </c>
      <c r="Y468">
        <f ca="1"/>
        <v>81</v>
      </c>
    </row>
    <row r="469" spans="16:25" x14ac:dyDescent="0.3">
      <c r="P469" t="s">
        <v>1524</v>
      </c>
      <c r="Q469" t="s">
        <v>2109</v>
      </c>
      <c r="R469" s="17">
        <v>13943.101454709358</v>
      </c>
      <c r="S469" s="17">
        <v>56</v>
      </c>
      <c r="U469">
        <f ca="1"/>
        <v>468</v>
      </c>
      <c r="V469" t="str">
        <f ca="1"/>
        <v>Product472</v>
      </c>
      <c r="W469" t="str">
        <f ca="1"/>
        <v>Ft</v>
      </c>
      <c r="X469">
        <f ca="1"/>
        <v>13943.101454709358</v>
      </c>
      <c r="Y469">
        <f ca="1"/>
        <v>56</v>
      </c>
    </row>
    <row r="470" spans="16:25" x14ac:dyDescent="0.3">
      <c r="P470" t="s">
        <v>1525</v>
      </c>
      <c r="Q470" t="s">
        <v>2110</v>
      </c>
      <c r="R470" s="17">
        <v>18925.077809077149</v>
      </c>
      <c r="S470" s="17">
        <v>85</v>
      </c>
      <c r="U470">
        <f ca="1"/>
        <v>241</v>
      </c>
      <c r="V470" t="str">
        <f ca="1"/>
        <v>Product473</v>
      </c>
      <c r="W470" t="str">
        <f ca="1"/>
        <v>No</v>
      </c>
      <c r="X470">
        <f ca="1"/>
        <v>18925.077809077149</v>
      </c>
      <c r="Y470">
        <f ca="1"/>
        <v>85</v>
      </c>
    </row>
    <row r="471" spans="16:25" x14ac:dyDescent="0.3">
      <c r="P471" t="s">
        <v>1526</v>
      </c>
      <c r="Q471" t="s">
        <v>2107</v>
      </c>
      <c r="R471" s="17">
        <v>24059.573869909982</v>
      </c>
      <c r="S471" s="17">
        <v>106</v>
      </c>
      <c r="U471">
        <f ca="1"/>
        <v>70</v>
      </c>
      <c r="V471" t="str">
        <f ca="1"/>
        <v>Product474</v>
      </c>
      <c r="W471" t="str">
        <f ca="1"/>
        <v>Kg</v>
      </c>
      <c r="X471">
        <f ca="1"/>
        <v>24059.573869909982</v>
      </c>
      <c r="Y471">
        <f ca="1"/>
        <v>106</v>
      </c>
    </row>
    <row r="472" spans="16:25" x14ac:dyDescent="0.3">
      <c r="P472" t="s">
        <v>1527</v>
      </c>
      <c r="Q472" t="s">
        <v>2107</v>
      </c>
      <c r="R472" s="17">
        <v>15377.538235324664</v>
      </c>
      <c r="S472" s="17">
        <v>63</v>
      </c>
      <c r="U472">
        <f ca="1"/>
        <v>397</v>
      </c>
      <c r="V472" t="str">
        <f ca="1"/>
        <v>Product475</v>
      </c>
      <c r="W472" t="str">
        <f ca="1"/>
        <v>Kg</v>
      </c>
      <c r="X472">
        <f ca="1"/>
        <v>15377.538235324664</v>
      </c>
      <c r="Y472">
        <f ca="1"/>
        <v>63</v>
      </c>
    </row>
    <row r="473" spans="16:25" x14ac:dyDescent="0.3">
      <c r="P473" t="s">
        <v>1528</v>
      </c>
      <c r="Q473" t="s">
        <v>2108</v>
      </c>
      <c r="R473" s="17">
        <v>27821.92209537352</v>
      </c>
      <c r="S473" s="17">
        <v>96</v>
      </c>
      <c r="U473">
        <f ca="1"/>
        <v>21</v>
      </c>
      <c r="V473" t="str">
        <f ca="1"/>
        <v>Product476</v>
      </c>
      <c r="W473" t="str">
        <f ca="1"/>
        <v>Lt</v>
      </c>
      <c r="X473">
        <f ca="1"/>
        <v>27821.92209537352</v>
      </c>
      <c r="Y473">
        <f ca="1"/>
        <v>96</v>
      </c>
    </row>
    <row r="474" spans="16:25" x14ac:dyDescent="0.3">
      <c r="P474" t="s">
        <v>1529</v>
      </c>
      <c r="Q474" t="s">
        <v>2107</v>
      </c>
      <c r="R474" s="17">
        <v>10842.077323582373</v>
      </c>
      <c r="S474" s="17">
        <v>76</v>
      </c>
      <c r="U474">
        <f ca="1"/>
        <v>622</v>
      </c>
      <c r="V474" t="str">
        <f ca="1"/>
        <v>Product477</v>
      </c>
      <c r="W474" t="str">
        <f ca="1"/>
        <v>Kg</v>
      </c>
      <c r="X474">
        <f ca="1"/>
        <v>10842.077323582373</v>
      </c>
      <c r="Y474">
        <f ca="1"/>
        <v>76</v>
      </c>
    </row>
    <row r="475" spans="16:25" x14ac:dyDescent="0.3">
      <c r="P475" t="s">
        <v>1530</v>
      </c>
      <c r="Q475" t="s">
        <v>2108</v>
      </c>
      <c r="R475" s="17">
        <v>18941.957047683634</v>
      </c>
      <c r="S475" s="17">
        <v>83</v>
      </c>
      <c r="U475">
        <f ca="1"/>
        <v>238</v>
      </c>
      <c r="V475" t="str">
        <f ca="1"/>
        <v>Product478</v>
      </c>
      <c r="W475" t="str">
        <f ca="1"/>
        <v>Lt</v>
      </c>
      <c r="X475">
        <f ca="1"/>
        <v>18941.957047683634</v>
      </c>
      <c r="Y475">
        <f ca="1"/>
        <v>83</v>
      </c>
    </row>
    <row r="476" spans="16:25" x14ac:dyDescent="0.3">
      <c r="P476" t="s">
        <v>1531</v>
      </c>
      <c r="Q476" t="s">
        <v>2109</v>
      </c>
      <c r="R476" s="17">
        <v>7693.3718288717237</v>
      </c>
      <c r="S476" s="17">
        <v>84</v>
      </c>
      <c r="U476">
        <f ca="1"/>
        <v>780</v>
      </c>
      <c r="V476" t="str">
        <f ca="1"/>
        <v>Product479</v>
      </c>
      <c r="W476" t="str">
        <f ca="1"/>
        <v>Ft</v>
      </c>
      <c r="X476">
        <f ca="1"/>
        <v>7693.3718288717237</v>
      </c>
      <c r="Y476">
        <f ca="1"/>
        <v>84</v>
      </c>
    </row>
    <row r="477" spans="16:25" x14ac:dyDescent="0.3">
      <c r="P477" t="s">
        <v>1100</v>
      </c>
      <c r="Q477" t="s">
        <v>2107</v>
      </c>
      <c r="R477" s="17">
        <v>4744.4444954351729</v>
      </c>
      <c r="S477" s="17">
        <v>78</v>
      </c>
      <c r="U477">
        <f ca="1"/>
        <v>914</v>
      </c>
      <c r="V477" t="str">
        <f ca="1"/>
        <v>Product48</v>
      </c>
      <c r="W477" t="str">
        <f ca="1"/>
        <v>Kg</v>
      </c>
      <c r="X477">
        <f ca="1"/>
        <v>4744.4444954351729</v>
      </c>
      <c r="Y477">
        <f ca="1"/>
        <v>78</v>
      </c>
    </row>
    <row r="478" spans="16:25" x14ac:dyDescent="0.3">
      <c r="P478" t="s">
        <v>1532</v>
      </c>
      <c r="Q478" t="s">
        <v>2107</v>
      </c>
      <c r="R478" s="17">
        <v>12455.029357552217</v>
      </c>
      <c r="S478" s="17">
        <v>67</v>
      </c>
      <c r="U478">
        <f ca="1"/>
        <v>539</v>
      </c>
      <c r="V478" t="str">
        <f ca="1"/>
        <v>Product480</v>
      </c>
      <c r="W478" t="str">
        <f ca="1"/>
        <v>Kg</v>
      </c>
      <c r="X478">
        <f ca="1"/>
        <v>12455.029357552217</v>
      </c>
      <c r="Y478">
        <f ca="1"/>
        <v>67</v>
      </c>
    </row>
    <row r="479" spans="16:25" x14ac:dyDescent="0.3">
      <c r="P479" t="s">
        <v>1533</v>
      </c>
      <c r="Q479" t="s">
        <v>2110</v>
      </c>
      <c r="R479" s="17">
        <v>11654.337459090426</v>
      </c>
      <c r="S479" s="17">
        <v>94</v>
      </c>
      <c r="U479">
        <f ca="1"/>
        <v>580</v>
      </c>
      <c r="V479" t="str">
        <f ca="1"/>
        <v>Product481</v>
      </c>
      <c r="W479" t="str">
        <f ca="1"/>
        <v>No</v>
      </c>
      <c r="X479">
        <f ca="1"/>
        <v>11654.337459090426</v>
      </c>
      <c r="Y479">
        <f ca="1"/>
        <v>94</v>
      </c>
    </row>
    <row r="480" spans="16:25" x14ac:dyDescent="0.3">
      <c r="P480" t="s">
        <v>1534</v>
      </c>
      <c r="Q480" t="s">
        <v>2110</v>
      </c>
      <c r="R480" s="17">
        <v>30328.654143014603</v>
      </c>
      <c r="S480" s="17">
        <v>106</v>
      </c>
      <c r="U480">
        <f ca="1"/>
        <v>7</v>
      </c>
      <c r="V480" t="str">
        <f ca="1"/>
        <v>Product482</v>
      </c>
      <c r="W480" t="str">
        <f ca="1"/>
        <v>No</v>
      </c>
      <c r="X480">
        <f ca="1"/>
        <v>30328.654143014603</v>
      </c>
      <c r="Y480">
        <f ca="1"/>
        <v>106</v>
      </c>
    </row>
    <row r="481" spans="16:25" x14ac:dyDescent="0.3">
      <c r="P481" t="s">
        <v>1535</v>
      </c>
      <c r="Q481" t="s">
        <v>2109</v>
      </c>
      <c r="R481" s="17">
        <v>10849.288045737274</v>
      </c>
      <c r="S481" s="17">
        <v>74</v>
      </c>
      <c r="U481">
        <f ca="1"/>
        <v>621</v>
      </c>
      <c r="V481" t="str">
        <f ca="1"/>
        <v>Product483</v>
      </c>
      <c r="W481" t="str">
        <f ca="1"/>
        <v>Ft</v>
      </c>
      <c r="X481">
        <f ca="1"/>
        <v>10849.288045737274</v>
      </c>
      <c r="Y481">
        <f ca="1"/>
        <v>74</v>
      </c>
    </row>
    <row r="482" spans="16:25" x14ac:dyDescent="0.3">
      <c r="P482" t="s">
        <v>1536</v>
      </c>
      <c r="Q482" t="s">
        <v>2110</v>
      </c>
      <c r="R482" s="17">
        <v>20638.857991481356</v>
      </c>
      <c r="S482" s="17">
        <v>82</v>
      </c>
      <c r="U482">
        <f ca="1"/>
        <v>167</v>
      </c>
      <c r="V482" t="str">
        <f ca="1"/>
        <v>Product484</v>
      </c>
      <c r="W482" t="str">
        <f ca="1"/>
        <v>No</v>
      </c>
      <c r="X482">
        <f ca="1"/>
        <v>20638.857991481356</v>
      </c>
      <c r="Y482">
        <f ca="1"/>
        <v>82</v>
      </c>
    </row>
    <row r="483" spans="16:25" x14ac:dyDescent="0.3">
      <c r="P483" t="s">
        <v>1537</v>
      </c>
      <c r="Q483" t="s">
        <v>2107</v>
      </c>
      <c r="R483" s="17">
        <v>9351.4715490101535</v>
      </c>
      <c r="S483" s="17">
        <v>89</v>
      </c>
      <c r="U483">
        <f ca="1"/>
        <v>691</v>
      </c>
      <c r="V483" t="str">
        <f ca="1"/>
        <v>Product485</v>
      </c>
      <c r="W483" t="str">
        <f ca="1"/>
        <v>Kg</v>
      </c>
      <c r="X483">
        <f ca="1"/>
        <v>9351.4715490101535</v>
      </c>
      <c r="Y483">
        <f ca="1"/>
        <v>89</v>
      </c>
    </row>
    <row r="484" spans="16:25" x14ac:dyDescent="0.3">
      <c r="P484" t="s">
        <v>1538</v>
      </c>
      <c r="Q484" t="s">
        <v>2107</v>
      </c>
      <c r="R484" s="17">
        <v>2379.1782301624876</v>
      </c>
      <c r="S484" s="17">
        <v>74</v>
      </c>
      <c r="U484">
        <f ca="1"/>
        <v>1023</v>
      </c>
      <c r="V484" t="str">
        <f ca="1"/>
        <v>Product486</v>
      </c>
      <c r="W484" t="str">
        <f ca="1"/>
        <v>Kg</v>
      </c>
      <c r="X484">
        <f ca="1"/>
        <v>2379.1782301624876</v>
      </c>
      <c r="Y484">
        <f ca="1"/>
        <v>74</v>
      </c>
    </row>
    <row r="485" spans="16:25" x14ac:dyDescent="0.3">
      <c r="P485" t="s">
        <v>1539</v>
      </c>
      <c r="Q485" t="s">
        <v>2108</v>
      </c>
      <c r="R485" s="17">
        <v>7586.2886575043076</v>
      </c>
      <c r="S485" s="17">
        <v>84</v>
      </c>
      <c r="U485">
        <f ca="1"/>
        <v>783</v>
      </c>
      <c r="V485" t="str">
        <f ca="1"/>
        <v>Product487</v>
      </c>
      <c r="W485" t="str">
        <f ca="1"/>
        <v>Lt</v>
      </c>
      <c r="X485">
        <f ca="1"/>
        <v>7586.2886575043076</v>
      </c>
      <c r="Y485">
        <f ca="1"/>
        <v>84</v>
      </c>
    </row>
    <row r="486" spans="16:25" x14ac:dyDescent="0.3">
      <c r="P486" t="s">
        <v>1540</v>
      </c>
      <c r="Q486" t="s">
        <v>2107</v>
      </c>
      <c r="R486" s="17">
        <v>4861.0510927798732</v>
      </c>
      <c r="S486" s="17">
        <v>89</v>
      </c>
      <c r="U486">
        <f ca="1"/>
        <v>904</v>
      </c>
      <c r="V486" t="str">
        <f ca="1"/>
        <v>Product488</v>
      </c>
      <c r="W486" t="str">
        <f ca="1"/>
        <v>Kg</v>
      </c>
      <c r="X486">
        <f ca="1"/>
        <v>4861.0510927798732</v>
      </c>
      <c r="Y486">
        <f ca="1"/>
        <v>89</v>
      </c>
    </row>
    <row r="487" spans="16:25" x14ac:dyDescent="0.3">
      <c r="P487" t="s">
        <v>1541</v>
      </c>
      <c r="Q487" t="s">
        <v>2108</v>
      </c>
      <c r="R487" s="17">
        <v>2697.7140555583983</v>
      </c>
      <c r="S487" s="17">
        <v>81</v>
      </c>
      <c r="U487">
        <f ca="1"/>
        <v>1005</v>
      </c>
      <c r="V487" t="str">
        <f ca="1"/>
        <v>Product489</v>
      </c>
      <c r="W487" t="str">
        <f ca="1"/>
        <v>Lt</v>
      </c>
      <c r="X487">
        <f ca="1"/>
        <v>2697.7140555583983</v>
      </c>
      <c r="Y487">
        <f ca="1"/>
        <v>81</v>
      </c>
    </row>
    <row r="488" spans="16:25" x14ac:dyDescent="0.3">
      <c r="P488" t="s">
        <v>1101</v>
      </c>
      <c r="Q488" t="s">
        <v>2108</v>
      </c>
      <c r="R488" s="17">
        <v>4411.0921159057225</v>
      </c>
      <c r="S488" s="17">
        <v>79</v>
      </c>
      <c r="U488">
        <f ca="1"/>
        <v>932</v>
      </c>
      <c r="V488" t="str">
        <f ca="1"/>
        <v>Product49</v>
      </c>
      <c r="W488" t="str">
        <f ca="1"/>
        <v>Lt</v>
      </c>
      <c r="X488">
        <f ca="1"/>
        <v>4411.0921159057225</v>
      </c>
      <c r="Y488">
        <f ca="1"/>
        <v>79</v>
      </c>
    </row>
    <row r="489" spans="16:25" x14ac:dyDescent="0.3">
      <c r="P489" t="s">
        <v>1542</v>
      </c>
      <c r="Q489" t="s">
        <v>2109</v>
      </c>
      <c r="R489" s="17">
        <v>11466.022661383031</v>
      </c>
      <c r="S489" s="17">
        <v>61</v>
      </c>
      <c r="U489">
        <f ca="1"/>
        <v>589</v>
      </c>
      <c r="V489" t="str">
        <f ca="1"/>
        <v>Product490</v>
      </c>
      <c r="W489" t="str">
        <f ca="1"/>
        <v>Ft</v>
      </c>
      <c r="X489">
        <f ca="1"/>
        <v>11466.022661383031</v>
      </c>
      <c r="Y489">
        <f ca="1"/>
        <v>61</v>
      </c>
    </row>
    <row r="490" spans="16:25" x14ac:dyDescent="0.3">
      <c r="P490" t="s">
        <v>1543</v>
      </c>
      <c r="Q490" t="s">
        <v>2107</v>
      </c>
      <c r="R490" s="17">
        <v>10772.539876677585</v>
      </c>
      <c r="S490" s="17">
        <v>81</v>
      </c>
      <c r="U490">
        <f ca="1"/>
        <v>626</v>
      </c>
      <c r="V490" t="str">
        <f ca="1"/>
        <v>Product491</v>
      </c>
      <c r="W490" t="str">
        <f ca="1"/>
        <v>Kg</v>
      </c>
      <c r="X490">
        <f ca="1"/>
        <v>10772.539876677585</v>
      </c>
      <c r="Y490">
        <f ca="1"/>
        <v>81</v>
      </c>
    </row>
    <row r="491" spans="16:25" x14ac:dyDescent="0.3">
      <c r="P491" t="s">
        <v>1544</v>
      </c>
      <c r="Q491" t="s">
        <v>2110</v>
      </c>
      <c r="R491" s="17">
        <v>19754.132999785652</v>
      </c>
      <c r="S491" s="17">
        <v>71</v>
      </c>
      <c r="U491">
        <f ca="1"/>
        <v>214</v>
      </c>
      <c r="V491" t="str">
        <f ca="1"/>
        <v>Product492</v>
      </c>
      <c r="W491" t="str">
        <f ca="1"/>
        <v>No</v>
      </c>
      <c r="X491">
        <f ca="1"/>
        <v>19754.132999785652</v>
      </c>
      <c r="Y491">
        <f ca="1"/>
        <v>71</v>
      </c>
    </row>
    <row r="492" spans="16:25" x14ac:dyDescent="0.3">
      <c r="P492" t="s">
        <v>1545</v>
      </c>
      <c r="Q492" t="s">
        <v>2110</v>
      </c>
      <c r="R492" s="17">
        <v>20429.268686589396</v>
      </c>
      <c r="S492" s="17">
        <v>71</v>
      </c>
      <c r="U492">
        <f ca="1"/>
        <v>181</v>
      </c>
      <c r="V492" t="str">
        <f ca="1"/>
        <v>Product493</v>
      </c>
      <c r="W492" t="str">
        <f ca="1"/>
        <v>No</v>
      </c>
      <c r="X492">
        <f ca="1"/>
        <v>20429.268686589396</v>
      </c>
      <c r="Y492">
        <f ca="1"/>
        <v>71</v>
      </c>
    </row>
    <row r="493" spans="16:25" x14ac:dyDescent="0.3">
      <c r="P493" t="s">
        <v>1546</v>
      </c>
      <c r="Q493" t="s">
        <v>2109</v>
      </c>
      <c r="R493" s="17">
        <v>13503.406670428227</v>
      </c>
      <c r="S493" s="17">
        <v>67</v>
      </c>
      <c r="U493">
        <f ca="1"/>
        <v>487</v>
      </c>
      <c r="V493" t="str">
        <f ca="1"/>
        <v>Product494</v>
      </c>
      <c r="W493" t="str">
        <f ca="1"/>
        <v>Ft</v>
      </c>
      <c r="X493">
        <f ca="1"/>
        <v>13503.406670428227</v>
      </c>
      <c r="Y493">
        <f ca="1"/>
        <v>67</v>
      </c>
    </row>
    <row r="494" spans="16:25" x14ac:dyDescent="0.3">
      <c r="P494" t="s">
        <v>1547</v>
      </c>
      <c r="Q494" t="s">
        <v>2110</v>
      </c>
      <c r="R494" s="17">
        <v>8756.6550105332499</v>
      </c>
      <c r="S494" s="17">
        <v>73</v>
      </c>
      <c r="U494">
        <f ca="1"/>
        <v>721</v>
      </c>
      <c r="V494" t="str">
        <f ca="1"/>
        <v>Product495</v>
      </c>
      <c r="W494" t="str">
        <f ca="1"/>
        <v>No</v>
      </c>
      <c r="X494">
        <f ca="1"/>
        <v>8756.6550105332499</v>
      </c>
      <c r="Y494">
        <f ca="1"/>
        <v>73</v>
      </c>
    </row>
    <row r="495" spans="16:25" x14ac:dyDescent="0.3">
      <c r="P495" t="s">
        <v>1548</v>
      </c>
      <c r="Q495" t="s">
        <v>2107</v>
      </c>
      <c r="R495" s="17">
        <v>20457.63887452591</v>
      </c>
      <c r="S495" s="17">
        <v>77</v>
      </c>
      <c r="U495">
        <f ca="1"/>
        <v>179</v>
      </c>
      <c r="V495" t="str">
        <f ca="1"/>
        <v>Product496</v>
      </c>
      <c r="W495" t="str">
        <f ca="1"/>
        <v>Kg</v>
      </c>
      <c r="X495">
        <f ca="1"/>
        <v>20457.63887452591</v>
      </c>
      <c r="Y495">
        <f ca="1"/>
        <v>77</v>
      </c>
    </row>
    <row r="496" spans="16:25" x14ac:dyDescent="0.3">
      <c r="P496" t="s">
        <v>1549</v>
      </c>
      <c r="Q496" t="s">
        <v>2107</v>
      </c>
      <c r="R496" s="17">
        <v>9197.3367508617084</v>
      </c>
      <c r="S496" s="17">
        <v>72</v>
      </c>
      <c r="U496">
        <f ca="1"/>
        <v>701</v>
      </c>
      <c r="V496" t="str">
        <f ca="1"/>
        <v>Product497</v>
      </c>
      <c r="W496" t="str">
        <f ca="1"/>
        <v>Kg</v>
      </c>
      <c r="X496">
        <f ca="1"/>
        <v>9197.3367508617084</v>
      </c>
      <c r="Y496">
        <f ca="1"/>
        <v>72</v>
      </c>
    </row>
    <row r="497" spans="16:25" x14ac:dyDescent="0.3">
      <c r="P497" t="s">
        <v>1550</v>
      </c>
      <c r="Q497" t="s">
        <v>2108</v>
      </c>
      <c r="R497" s="17">
        <v>6582.3556782069372</v>
      </c>
      <c r="S497" s="17">
        <v>69</v>
      </c>
      <c r="U497">
        <f ca="1"/>
        <v>835</v>
      </c>
      <c r="V497" t="str">
        <f ca="1"/>
        <v>Product498</v>
      </c>
      <c r="W497" t="str">
        <f ca="1"/>
        <v>Lt</v>
      </c>
      <c r="X497">
        <f ca="1"/>
        <v>6582.3556782069372</v>
      </c>
      <c r="Y497">
        <f ca="1"/>
        <v>69</v>
      </c>
    </row>
    <row r="498" spans="16:25" x14ac:dyDescent="0.3">
      <c r="P498" t="s">
        <v>1551</v>
      </c>
      <c r="Q498" t="s">
        <v>2107</v>
      </c>
      <c r="R498" s="17">
        <v>11580.441314607302</v>
      </c>
      <c r="S498" s="17">
        <v>45</v>
      </c>
      <c r="U498">
        <f ca="1"/>
        <v>584</v>
      </c>
      <c r="V498" t="str">
        <f ca="1"/>
        <v>Product499</v>
      </c>
      <c r="W498" t="str">
        <f ca="1"/>
        <v>Kg</v>
      </c>
      <c r="X498">
        <f ca="1"/>
        <v>11580.441314607302</v>
      </c>
      <c r="Y498">
        <f ca="1"/>
        <v>45</v>
      </c>
    </row>
    <row r="499" spans="16:25" x14ac:dyDescent="0.3">
      <c r="P499" t="s">
        <v>1057</v>
      </c>
      <c r="Q499" t="s">
        <v>2108</v>
      </c>
      <c r="R499" s="17">
        <v>16871.800762899653</v>
      </c>
      <c r="S499" s="17">
        <v>73</v>
      </c>
      <c r="U499">
        <f ca="1"/>
        <v>319</v>
      </c>
      <c r="V499" t="str">
        <f ca="1"/>
        <v>Product5</v>
      </c>
      <c r="W499" t="str">
        <f ca="1"/>
        <v>Lt</v>
      </c>
      <c r="X499">
        <f ca="1"/>
        <v>16871.800762899653</v>
      </c>
      <c r="Y499">
        <f ca="1"/>
        <v>73</v>
      </c>
    </row>
    <row r="500" spans="16:25" x14ac:dyDescent="0.3">
      <c r="P500" t="s">
        <v>1102</v>
      </c>
      <c r="Q500" t="s">
        <v>2109</v>
      </c>
      <c r="R500" s="17">
        <v>16422.292139124678</v>
      </c>
      <c r="S500" s="17">
        <v>75</v>
      </c>
      <c r="U500">
        <f ca="1"/>
        <v>340</v>
      </c>
      <c r="V500" t="str">
        <f ca="1"/>
        <v>Product50</v>
      </c>
      <c r="W500" t="str">
        <f ca="1"/>
        <v>Ft</v>
      </c>
      <c r="X500">
        <f ca="1"/>
        <v>16422.292139124678</v>
      </c>
      <c r="Y500">
        <f ca="1"/>
        <v>75</v>
      </c>
    </row>
    <row r="501" spans="16:25" x14ac:dyDescent="0.3">
      <c r="P501" t="s">
        <v>1552</v>
      </c>
      <c r="Q501" t="s">
        <v>2108</v>
      </c>
      <c r="R501" s="17">
        <v>14278.727491873449</v>
      </c>
      <c r="S501" s="17">
        <v>93</v>
      </c>
      <c r="U501">
        <f ca="1"/>
        <v>455</v>
      </c>
      <c r="V501" t="str">
        <f ca="1"/>
        <v>Product500</v>
      </c>
      <c r="W501" t="str">
        <f ca="1"/>
        <v>Lt</v>
      </c>
      <c r="X501">
        <f ca="1"/>
        <v>14278.727491873449</v>
      </c>
      <c r="Y501">
        <f ca="1"/>
        <v>93</v>
      </c>
    </row>
    <row r="502" spans="16:25" x14ac:dyDescent="0.3">
      <c r="P502" t="s">
        <v>1553</v>
      </c>
      <c r="Q502" t="s">
        <v>2109</v>
      </c>
      <c r="R502" s="17">
        <v>11467.69353343016</v>
      </c>
      <c r="S502" s="17">
        <v>102</v>
      </c>
      <c r="U502">
        <f ca="1"/>
        <v>588</v>
      </c>
      <c r="V502" t="str">
        <f ca="1"/>
        <v>Product501</v>
      </c>
      <c r="W502" t="str">
        <f ca="1"/>
        <v>Ft</v>
      </c>
      <c r="X502">
        <f ca="1"/>
        <v>11467.69353343016</v>
      </c>
      <c r="Y502">
        <f ca="1"/>
        <v>102</v>
      </c>
    </row>
    <row r="503" spans="16:25" x14ac:dyDescent="0.3">
      <c r="P503" t="s">
        <v>1554</v>
      </c>
      <c r="Q503" t="s">
        <v>2107</v>
      </c>
      <c r="R503" s="17">
        <v>25436.388610570419</v>
      </c>
      <c r="S503" s="17">
        <v>91</v>
      </c>
      <c r="U503">
        <f ca="1"/>
        <v>45</v>
      </c>
      <c r="V503" t="str">
        <f ca="1"/>
        <v>Product502</v>
      </c>
      <c r="W503" t="str">
        <f ca="1"/>
        <v>Kg</v>
      </c>
      <c r="X503">
        <f ca="1"/>
        <v>25436.388610570419</v>
      </c>
      <c r="Y503">
        <f ca="1"/>
        <v>91</v>
      </c>
    </row>
    <row r="504" spans="16:25" x14ac:dyDescent="0.3">
      <c r="P504" t="s">
        <v>1555</v>
      </c>
      <c r="Q504" t="s">
        <v>2110</v>
      </c>
      <c r="R504" s="17">
        <v>7350.1438456422275</v>
      </c>
      <c r="S504" s="17">
        <v>84</v>
      </c>
      <c r="U504">
        <f ca="1"/>
        <v>801</v>
      </c>
      <c r="V504" t="str">
        <f ca="1"/>
        <v>Product503</v>
      </c>
      <c r="W504" t="str">
        <f ca="1"/>
        <v>No</v>
      </c>
      <c r="X504">
        <f ca="1"/>
        <v>7350.1438456422275</v>
      </c>
      <c r="Y504">
        <f ca="1"/>
        <v>84</v>
      </c>
    </row>
    <row r="505" spans="16:25" x14ac:dyDescent="0.3">
      <c r="P505" t="s">
        <v>1556</v>
      </c>
      <c r="Q505" t="s">
        <v>2110</v>
      </c>
      <c r="R505" s="17">
        <v>14895.124913696676</v>
      </c>
      <c r="S505" s="17">
        <v>56</v>
      </c>
      <c r="U505">
        <f ca="1"/>
        <v>432</v>
      </c>
      <c r="V505" t="str">
        <f ca="1"/>
        <v>Product504</v>
      </c>
      <c r="W505" t="str">
        <f ca="1"/>
        <v>No</v>
      </c>
      <c r="X505">
        <f ca="1"/>
        <v>14895.124913696676</v>
      </c>
      <c r="Y505">
        <f ca="1"/>
        <v>56</v>
      </c>
    </row>
    <row r="506" spans="16:25" x14ac:dyDescent="0.3">
      <c r="P506" t="s">
        <v>1557</v>
      </c>
      <c r="Q506" t="s">
        <v>2109</v>
      </c>
      <c r="R506" s="17">
        <v>5208.7988602131509</v>
      </c>
      <c r="S506" s="17">
        <v>49</v>
      </c>
      <c r="U506">
        <f ca="1"/>
        <v>885</v>
      </c>
      <c r="V506" t="str">
        <f ca="1"/>
        <v>Product505</v>
      </c>
      <c r="W506" t="str">
        <f ca="1"/>
        <v>Ft</v>
      </c>
      <c r="X506">
        <f ca="1"/>
        <v>5208.7988602131509</v>
      </c>
      <c r="Y506">
        <f ca="1"/>
        <v>49</v>
      </c>
    </row>
    <row r="507" spans="16:25" x14ac:dyDescent="0.3">
      <c r="P507" t="s">
        <v>1558</v>
      </c>
      <c r="Q507" t="s">
        <v>2110</v>
      </c>
      <c r="R507" s="17">
        <v>19923.469851962196</v>
      </c>
      <c r="S507" s="17">
        <v>96</v>
      </c>
      <c r="U507">
        <f ca="1"/>
        <v>206</v>
      </c>
      <c r="V507" t="str">
        <f ca="1"/>
        <v>Product506</v>
      </c>
      <c r="W507" t="str">
        <f ca="1"/>
        <v>No</v>
      </c>
      <c r="X507">
        <f ca="1"/>
        <v>19923.469851962196</v>
      </c>
      <c r="Y507">
        <f ca="1"/>
        <v>96</v>
      </c>
    </row>
    <row r="508" spans="16:25" x14ac:dyDescent="0.3">
      <c r="P508" t="s">
        <v>1559</v>
      </c>
      <c r="Q508" t="s">
        <v>2107</v>
      </c>
      <c r="R508" s="17">
        <v>8202.4987455591854</v>
      </c>
      <c r="S508" s="17">
        <v>79</v>
      </c>
      <c r="U508">
        <f ca="1"/>
        <v>747</v>
      </c>
      <c r="V508" t="str">
        <f ca="1"/>
        <v>Product507</v>
      </c>
      <c r="W508" t="str">
        <f ca="1"/>
        <v>Kg</v>
      </c>
      <c r="X508">
        <f ca="1"/>
        <v>8202.4987455591854</v>
      </c>
      <c r="Y508">
        <f ca="1"/>
        <v>79</v>
      </c>
    </row>
    <row r="509" spans="16:25" x14ac:dyDescent="0.3">
      <c r="P509" t="s">
        <v>1560</v>
      </c>
      <c r="Q509" t="s">
        <v>2107</v>
      </c>
      <c r="R509" s="17">
        <v>10594.228575340203</v>
      </c>
      <c r="S509" s="17">
        <v>79</v>
      </c>
      <c r="U509">
        <f ca="1"/>
        <v>633</v>
      </c>
      <c r="V509" t="str">
        <f ca="1"/>
        <v>Product508</v>
      </c>
      <c r="W509" t="str">
        <f ca="1"/>
        <v>Kg</v>
      </c>
      <c r="X509">
        <f ca="1"/>
        <v>10594.228575340203</v>
      </c>
      <c r="Y509">
        <f ca="1"/>
        <v>79</v>
      </c>
    </row>
    <row r="510" spans="16:25" x14ac:dyDescent="0.3">
      <c r="P510" t="s">
        <v>1561</v>
      </c>
      <c r="Q510" t="s">
        <v>2108</v>
      </c>
      <c r="R510" s="17">
        <v>20574.227623048759</v>
      </c>
      <c r="S510" s="17">
        <v>85</v>
      </c>
      <c r="U510">
        <f ca="1"/>
        <v>171</v>
      </c>
      <c r="V510" t="str">
        <f ca="1"/>
        <v>Product509</v>
      </c>
      <c r="W510" t="str">
        <f ca="1"/>
        <v>Lt</v>
      </c>
      <c r="X510">
        <f ca="1"/>
        <v>20574.227623048759</v>
      </c>
      <c r="Y510">
        <f ca="1"/>
        <v>85</v>
      </c>
    </row>
    <row r="511" spans="16:25" x14ac:dyDescent="0.3">
      <c r="P511" t="s">
        <v>1103</v>
      </c>
      <c r="Q511" t="s">
        <v>2107</v>
      </c>
      <c r="R511" s="17">
        <v>27008.711185339966</v>
      </c>
      <c r="S511" s="17">
        <v>90</v>
      </c>
      <c r="U511">
        <f ca="1"/>
        <v>27</v>
      </c>
      <c r="V511" t="str">
        <f ca="1"/>
        <v>Product51</v>
      </c>
      <c r="W511" t="str">
        <f ca="1"/>
        <v>Kg</v>
      </c>
      <c r="X511">
        <f ca="1"/>
        <v>27008.711185339966</v>
      </c>
      <c r="Y511">
        <f ca="1"/>
        <v>90</v>
      </c>
    </row>
    <row r="512" spans="16:25" x14ac:dyDescent="0.3">
      <c r="P512" t="s">
        <v>1562</v>
      </c>
      <c r="Q512" t="s">
        <v>2107</v>
      </c>
      <c r="R512" s="17">
        <v>18066.678003526264</v>
      </c>
      <c r="S512" s="17">
        <v>101</v>
      </c>
      <c r="U512">
        <f ca="1"/>
        <v>273</v>
      </c>
      <c r="V512" t="str">
        <f ca="1"/>
        <v>Product510</v>
      </c>
      <c r="W512" t="str">
        <f ca="1"/>
        <v>Kg</v>
      </c>
      <c r="X512">
        <f ca="1"/>
        <v>18066.678003526264</v>
      </c>
      <c r="Y512">
        <f ca="1"/>
        <v>101</v>
      </c>
    </row>
    <row r="513" spans="16:25" x14ac:dyDescent="0.3">
      <c r="P513" t="s">
        <v>1563</v>
      </c>
      <c r="Q513" t="s">
        <v>2108</v>
      </c>
      <c r="R513" s="17">
        <v>5417.9702641708391</v>
      </c>
      <c r="S513" s="17">
        <v>75</v>
      </c>
      <c r="U513">
        <f ca="1"/>
        <v>879</v>
      </c>
      <c r="V513" t="str">
        <f ca="1"/>
        <v>Product511</v>
      </c>
      <c r="W513" t="str">
        <f ca="1"/>
        <v>Lt</v>
      </c>
      <c r="X513">
        <f ca="1"/>
        <v>5417.9702641708391</v>
      </c>
      <c r="Y513">
        <f ca="1"/>
        <v>75</v>
      </c>
    </row>
    <row r="514" spans="16:25" x14ac:dyDescent="0.3">
      <c r="P514" t="s">
        <v>1564</v>
      </c>
      <c r="Q514" t="s">
        <v>2109</v>
      </c>
      <c r="R514" s="17">
        <v>1605.2112210413907</v>
      </c>
      <c r="S514" s="17">
        <v>69</v>
      </c>
      <c r="U514">
        <f ca="1"/>
        <v>1044</v>
      </c>
      <c r="V514" t="str">
        <f ca="1"/>
        <v>Product512</v>
      </c>
      <c r="W514" t="str">
        <f ca="1"/>
        <v>Ft</v>
      </c>
      <c r="X514">
        <f ca="1"/>
        <v>1605.2112210413907</v>
      </c>
      <c r="Y514">
        <f ca="1"/>
        <v>69</v>
      </c>
    </row>
    <row r="515" spans="16:25" x14ac:dyDescent="0.3">
      <c r="P515" t="s">
        <v>1565</v>
      </c>
      <c r="Q515" t="s">
        <v>2107</v>
      </c>
      <c r="R515" s="17">
        <v>8564.6182948837159</v>
      </c>
      <c r="S515" s="17">
        <v>75</v>
      </c>
      <c r="U515">
        <f ca="1"/>
        <v>731</v>
      </c>
      <c r="V515" t="str">
        <f ca="1"/>
        <v>Product513</v>
      </c>
      <c r="W515" t="str">
        <f ca="1"/>
        <v>Kg</v>
      </c>
      <c r="X515">
        <f ca="1"/>
        <v>8564.6182948837159</v>
      </c>
      <c r="Y515">
        <f ca="1"/>
        <v>75</v>
      </c>
    </row>
    <row r="516" spans="16:25" x14ac:dyDescent="0.3">
      <c r="P516" t="s">
        <v>1566</v>
      </c>
      <c r="Q516" t="s">
        <v>2110</v>
      </c>
      <c r="R516" s="17">
        <v>7448.7904010281436</v>
      </c>
      <c r="S516" s="17">
        <v>65</v>
      </c>
      <c r="U516">
        <f ca="1"/>
        <v>798</v>
      </c>
      <c r="V516" t="str">
        <f ca="1"/>
        <v>Product514</v>
      </c>
      <c r="W516" t="str">
        <f ca="1"/>
        <v>No</v>
      </c>
      <c r="X516">
        <f ca="1"/>
        <v>7448.7904010281436</v>
      </c>
      <c r="Y516">
        <f ca="1"/>
        <v>65</v>
      </c>
    </row>
    <row r="517" spans="16:25" x14ac:dyDescent="0.3">
      <c r="P517" t="s">
        <v>1567</v>
      </c>
      <c r="Q517" t="s">
        <v>2110</v>
      </c>
      <c r="R517" s="17">
        <v>20836.862027084084</v>
      </c>
      <c r="S517" s="17">
        <v>98</v>
      </c>
      <c r="U517">
        <f ca="1"/>
        <v>162</v>
      </c>
      <c r="V517" t="str">
        <f ca="1"/>
        <v>Product515</v>
      </c>
      <c r="W517" t="str">
        <f ca="1"/>
        <v>No</v>
      </c>
      <c r="X517">
        <f ca="1"/>
        <v>20836.862027084084</v>
      </c>
      <c r="Y517">
        <f ca="1"/>
        <v>98</v>
      </c>
    </row>
    <row r="518" spans="16:25" x14ac:dyDescent="0.3">
      <c r="P518" t="s">
        <v>1568</v>
      </c>
      <c r="Q518" t="s">
        <v>2109</v>
      </c>
      <c r="R518" s="17">
        <v>24393.948807875051</v>
      </c>
      <c r="S518" s="17">
        <v>83</v>
      </c>
      <c r="U518">
        <f ca="1"/>
        <v>65</v>
      </c>
      <c r="V518" t="str">
        <f ca="1"/>
        <v>Product516</v>
      </c>
      <c r="W518" t="str">
        <f ca="1"/>
        <v>Ft</v>
      </c>
      <c r="X518">
        <f ca="1"/>
        <v>24393.948807875051</v>
      </c>
      <c r="Y518">
        <f ca="1"/>
        <v>83</v>
      </c>
    </row>
    <row r="519" spans="16:25" x14ac:dyDescent="0.3">
      <c r="P519" t="s">
        <v>1569</v>
      </c>
      <c r="Q519" t="s">
        <v>2110</v>
      </c>
      <c r="R519" s="17">
        <v>5675.0296376013257</v>
      </c>
      <c r="S519" s="17">
        <v>81</v>
      </c>
      <c r="U519">
        <f ca="1"/>
        <v>869</v>
      </c>
      <c r="V519" t="str">
        <f ca="1"/>
        <v>Product517</v>
      </c>
      <c r="W519" t="str">
        <f ca="1"/>
        <v>No</v>
      </c>
      <c r="X519">
        <f ca="1"/>
        <v>5675.0296376013257</v>
      </c>
      <c r="Y519">
        <f ca="1"/>
        <v>81</v>
      </c>
    </row>
    <row r="520" spans="16:25" x14ac:dyDescent="0.3">
      <c r="P520" t="s">
        <v>1570</v>
      </c>
      <c r="Q520" t="s">
        <v>2107</v>
      </c>
      <c r="R520" s="17">
        <v>2218.92705507252</v>
      </c>
      <c r="S520" s="17">
        <v>91</v>
      </c>
      <c r="U520">
        <f ca="1"/>
        <v>1029</v>
      </c>
      <c r="V520" t="str">
        <f ca="1"/>
        <v>Product518</v>
      </c>
      <c r="W520" t="str">
        <f ca="1"/>
        <v>Kg</v>
      </c>
      <c r="X520">
        <f ca="1"/>
        <v>2218.92705507252</v>
      </c>
      <c r="Y520">
        <f ca="1"/>
        <v>91</v>
      </c>
    </row>
    <row r="521" spans="16:25" x14ac:dyDescent="0.3">
      <c r="P521" t="s">
        <v>1571</v>
      </c>
      <c r="Q521" t="s">
        <v>2107</v>
      </c>
      <c r="R521" s="17">
        <v>21938.668172111327</v>
      </c>
      <c r="S521" s="17">
        <v>82</v>
      </c>
      <c r="U521">
        <f ca="1"/>
        <v>127</v>
      </c>
      <c r="V521" t="str">
        <f ca="1"/>
        <v>Product519</v>
      </c>
      <c r="W521" t="str">
        <f ca="1"/>
        <v>Kg</v>
      </c>
      <c r="X521">
        <f ca="1"/>
        <v>21938.668172111327</v>
      </c>
      <c r="Y521">
        <f ca="1"/>
        <v>82</v>
      </c>
    </row>
    <row r="522" spans="16:25" x14ac:dyDescent="0.3">
      <c r="P522" t="s">
        <v>1104</v>
      </c>
      <c r="Q522" t="s">
        <v>2110</v>
      </c>
      <c r="R522" s="17">
        <v>11865.812582917721</v>
      </c>
      <c r="S522" s="17">
        <v>66</v>
      </c>
      <c r="U522">
        <f ca="1"/>
        <v>570</v>
      </c>
      <c r="V522" t="str">
        <f ca="1"/>
        <v>Product52</v>
      </c>
      <c r="W522" t="str">
        <f ca="1"/>
        <v>No</v>
      </c>
      <c r="X522">
        <f ca="1"/>
        <v>11865.812582917721</v>
      </c>
      <c r="Y522">
        <f ca="1"/>
        <v>66</v>
      </c>
    </row>
    <row r="523" spans="16:25" x14ac:dyDescent="0.3">
      <c r="P523" t="s">
        <v>1572</v>
      </c>
      <c r="Q523" t="s">
        <v>2108</v>
      </c>
      <c r="R523" s="17">
        <v>7771.9628746980488</v>
      </c>
      <c r="S523" s="17">
        <v>70</v>
      </c>
      <c r="U523">
        <f ca="1"/>
        <v>774</v>
      </c>
      <c r="V523" t="str">
        <f ca="1"/>
        <v>Product520</v>
      </c>
      <c r="W523" t="str">
        <f ca="1"/>
        <v>Lt</v>
      </c>
      <c r="X523">
        <f ca="1"/>
        <v>7771.9628746980488</v>
      </c>
      <c r="Y523">
        <f ca="1"/>
        <v>70</v>
      </c>
    </row>
    <row r="524" spans="16:25" x14ac:dyDescent="0.3">
      <c r="P524" t="s">
        <v>1573</v>
      </c>
      <c r="Q524" t="s">
        <v>2107</v>
      </c>
      <c r="R524" s="17">
        <v>12140.069303358947</v>
      </c>
      <c r="S524" s="17">
        <v>80</v>
      </c>
      <c r="U524">
        <f ca="1"/>
        <v>557</v>
      </c>
      <c r="V524" t="str">
        <f ca="1"/>
        <v>Product521</v>
      </c>
      <c r="W524" t="str">
        <f ca="1"/>
        <v>Kg</v>
      </c>
      <c r="X524">
        <f ca="1"/>
        <v>12140.069303358947</v>
      </c>
      <c r="Y524">
        <f ca="1"/>
        <v>80</v>
      </c>
    </row>
    <row r="525" spans="16:25" x14ac:dyDescent="0.3">
      <c r="P525" t="s">
        <v>1574</v>
      </c>
      <c r="Q525" t="s">
        <v>2108</v>
      </c>
      <c r="R525" s="17">
        <v>10581.572800226615</v>
      </c>
      <c r="S525" s="17">
        <v>90</v>
      </c>
      <c r="U525">
        <f ca="1"/>
        <v>635</v>
      </c>
      <c r="V525" t="str">
        <f ca="1"/>
        <v>Product522</v>
      </c>
      <c r="W525" t="str">
        <f ca="1"/>
        <v>Lt</v>
      </c>
      <c r="X525">
        <f ca="1"/>
        <v>10581.572800226615</v>
      </c>
      <c r="Y525">
        <f ca="1"/>
        <v>90</v>
      </c>
    </row>
    <row r="526" spans="16:25" x14ac:dyDescent="0.3">
      <c r="P526" t="s">
        <v>1575</v>
      </c>
      <c r="Q526" t="s">
        <v>2109</v>
      </c>
      <c r="R526" s="17">
        <v>2420.4447450584184</v>
      </c>
      <c r="S526" s="17">
        <v>94</v>
      </c>
      <c r="U526">
        <f ca="1"/>
        <v>1021</v>
      </c>
      <c r="V526" t="str">
        <f ca="1"/>
        <v>Product523</v>
      </c>
      <c r="W526" t="str">
        <f ca="1"/>
        <v>Ft</v>
      </c>
      <c r="X526">
        <f ca="1"/>
        <v>2420.4447450584184</v>
      </c>
      <c r="Y526">
        <f ca="1"/>
        <v>94</v>
      </c>
    </row>
    <row r="527" spans="16:25" x14ac:dyDescent="0.3">
      <c r="P527" t="s">
        <v>1576</v>
      </c>
      <c r="Q527" t="s">
        <v>2107</v>
      </c>
      <c r="R527" s="17">
        <v>21016.766060976297</v>
      </c>
      <c r="S527" s="17">
        <v>94</v>
      </c>
      <c r="U527">
        <f ca="1"/>
        <v>156</v>
      </c>
      <c r="V527" t="str">
        <f ca="1"/>
        <v>Product524</v>
      </c>
      <c r="W527" t="str">
        <f ca="1"/>
        <v>Kg</v>
      </c>
      <c r="X527">
        <f ca="1"/>
        <v>21016.766060976297</v>
      </c>
      <c r="Y527">
        <f ca="1"/>
        <v>94</v>
      </c>
    </row>
    <row r="528" spans="16:25" x14ac:dyDescent="0.3">
      <c r="P528" t="s">
        <v>1577</v>
      </c>
      <c r="Q528" t="s">
        <v>2110</v>
      </c>
      <c r="R528" s="17">
        <v>16181.29302360745</v>
      </c>
      <c r="S528" s="17">
        <v>77</v>
      </c>
      <c r="U528">
        <f ca="1"/>
        <v>359</v>
      </c>
      <c r="V528" t="str">
        <f ca="1"/>
        <v>Product525</v>
      </c>
      <c r="W528" t="str">
        <f ca="1"/>
        <v>No</v>
      </c>
      <c r="X528">
        <f ca="1"/>
        <v>16181.29302360745</v>
      </c>
      <c r="Y528">
        <f ca="1"/>
        <v>77</v>
      </c>
    </row>
    <row r="529" spans="16:25" x14ac:dyDescent="0.3">
      <c r="P529" t="s">
        <v>1578</v>
      </c>
      <c r="Q529" t="s">
        <v>2110</v>
      </c>
      <c r="R529" s="17">
        <v>8920.0075653439217</v>
      </c>
      <c r="S529" s="17">
        <v>86</v>
      </c>
      <c r="U529">
        <f ca="1"/>
        <v>711</v>
      </c>
      <c r="V529" t="str">
        <f ca="1"/>
        <v>Product526</v>
      </c>
      <c r="W529" t="str">
        <f ca="1"/>
        <v>No</v>
      </c>
      <c r="X529">
        <f ca="1"/>
        <v>8920.0075653439217</v>
      </c>
      <c r="Y529">
        <f ca="1"/>
        <v>86</v>
      </c>
    </row>
    <row r="530" spans="16:25" x14ac:dyDescent="0.3">
      <c r="P530" t="s">
        <v>1579</v>
      </c>
      <c r="Q530" t="s">
        <v>2109</v>
      </c>
      <c r="R530" s="17">
        <v>3038.7790791520679</v>
      </c>
      <c r="S530" s="17">
        <v>60</v>
      </c>
      <c r="U530">
        <f ca="1"/>
        <v>993</v>
      </c>
      <c r="V530" t="str">
        <f ca="1"/>
        <v>Product527</v>
      </c>
      <c r="W530" t="str">
        <f ca="1"/>
        <v>Ft</v>
      </c>
      <c r="X530">
        <f ca="1"/>
        <v>3038.7790791520679</v>
      </c>
      <c r="Y530">
        <f ca="1"/>
        <v>60</v>
      </c>
    </row>
    <row r="531" spans="16:25" x14ac:dyDescent="0.3">
      <c r="P531" t="s">
        <v>1580</v>
      </c>
      <c r="Q531" t="s">
        <v>2110</v>
      </c>
      <c r="R531" s="17">
        <v>26075.381713254279</v>
      </c>
      <c r="S531" s="17">
        <v>120</v>
      </c>
      <c r="U531">
        <f ca="1"/>
        <v>36</v>
      </c>
      <c r="V531" t="str">
        <f ca="1"/>
        <v>Product528</v>
      </c>
      <c r="W531" t="str">
        <f ca="1"/>
        <v>No</v>
      </c>
      <c r="X531">
        <f ca="1"/>
        <v>26075.381713254279</v>
      </c>
      <c r="Y531">
        <f ca="1"/>
        <v>120</v>
      </c>
    </row>
    <row r="532" spans="16:25" x14ac:dyDescent="0.3">
      <c r="P532" t="s">
        <v>1581</v>
      </c>
      <c r="Q532" t="s">
        <v>2107</v>
      </c>
      <c r="R532" s="17">
        <v>10334.768147682418</v>
      </c>
      <c r="S532" s="17">
        <v>81</v>
      </c>
      <c r="U532">
        <f ca="1"/>
        <v>647</v>
      </c>
      <c r="V532" t="str">
        <f ca="1"/>
        <v>Product529</v>
      </c>
      <c r="W532" t="str">
        <f ca="1"/>
        <v>Kg</v>
      </c>
      <c r="X532">
        <f ca="1"/>
        <v>10334.768147682418</v>
      </c>
      <c r="Y532">
        <f ca="1"/>
        <v>81</v>
      </c>
    </row>
    <row r="533" spans="16:25" x14ac:dyDescent="0.3">
      <c r="P533" t="s">
        <v>1105</v>
      </c>
      <c r="Q533" t="s">
        <v>2110</v>
      </c>
      <c r="R533" s="17">
        <v>17209.174757081026</v>
      </c>
      <c r="S533" s="17">
        <v>74</v>
      </c>
      <c r="U533">
        <f ca="1"/>
        <v>306</v>
      </c>
      <c r="V533" t="str">
        <f ca="1"/>
        <v>Product53</v>
      </c>
      <c r="W533" t="str">
        <f ca="1"/>
        <v>No</v>
      </c>
      <c r="X533">
        <f ca="1"/>
        <v>17209.174757081026</v>
      </c>
      <c r="Y533">
        <f ca="1"/>
        <v>74</v>
      </c>
    </row>
    <row r="534" spans="16:25" x14ac:dyDescent="0.3">
      <c r="P534" t="s">
        <v>1582</v>
      </c>
      <c r="Q534" t="s">
        <v>2107</v>
      </c>
      <c r="R534" s="17">
        <v>6454.7992470645768</v>
      </c>
      <c r="S534" s="17">
        <v>93</v>
      </c>
      <c r="U534">
        <f ca="1"/>
        <v>841</v>
      </c>
      <c r="V534" t="str">
        <f ca="1"/>
        <v>Product530</v>
      </c>
      <c r="W534" t="str">
        <f ca="1"/>
        <v>Kg</v>
      </c>
      <c r="X534">
        <f ca="1"/>
        <v>6454.7992470645768</v>
      </c>
      <c r="Y534">
        <f ca="1"/>
        <v>93</v>
      </c>
    </row>
    <row r="535" spans="16:25" x14ac:dyDescent="0.3">
      <c r="P535" t="s">
        <v>1583</v>
      </c>
      <c r="Q535" t="s">
        <v>2108</v>
      </c>
      <c r="R535" s="17">
        <v>4795.5318693381359</v>
      </c>
      <c r="S535" s="17">
        <v>58</v>
      </c>
      <c r="U535">
        <f ca="1"/>
        <v>910</v>
      </c>
      <c r="V535" t="str">
        <f ca="1"/>
        <v>Product531</v>
      </c>
      <c r="W535" t="str">
        <f ca="1"/>
        <v>Lt</v>
      </c>
      <c r="X535">
        <f ca="1"/>
        <v>4795.5318693381359</v>
      </c>
      <c r="Y535">
        <f ca="1"/>
        <v>58</v>
      </c>
    </row>
    <row r="536" spans="16:25" x14ac:dyDescent="0.3">
      <c r="P536" t="s">
        <v>1584</v>
      </c>
      <c r="Q536" t="s">
        <v>2107</v>
      </c>
      <c r="R536" s="17">
        <v>4342.0080047997653</v>
      </c>
      <c r="S536" s="17">
        <v>64</v>
      </c>
      <c r="U536">
        <f ca="1"/>
        <v>933</v>
      </c>
      <c r="V536" t="str">
        <f ca="1"/>
        <v>Product532</v>
      </c>
      <c r="W536" t="str">
        <f ca="1"/>
        <v>Kg</v>
      </c>
      <c r="X536">
        <f ca="1"/>
        <v>4342.0080047997653</v>
      </c>
      <c r="Y536">
        <f ca="1"/>
        <v>64</v>
      </c>
    </row>
    <row r="537" spans="16:25" x14ac:dyDescent="0.3">
      <c r="P537" t="s">
        <v>1585</v>
      </c>
      <c r="Q537" t="s">
        <v>2108</v>
      </c>
      <c r="R537" s="17">
        <v>2199.7544143041191</v>
      </c>
      <c r="S537" s="17">
        <v>63</v>
      </c>
      <c r="U537">
        <f ca="1"/>
        <v>1030</v>
      </c>
      <c r="V537" t="str">
        <f ca="1"/>
        <v>Product533</v>
      </c>
      <c r="W537" t="str">
        <f ca="1"/>
        <v>Lt</v>
      </c>
      <c r="X537">
        <f ca="1"/>
        <v>2199.7544143041191</v>
      </c>
      <c r="Y537">
        <f ca="1"/>
        <v>63</v>
      </c>
    </row>
    <row r="538" spans="16:25" x14ac:dyDescent="0.3">
      <c r="P538" t="s">
        <v>1586</v>
      </c>
      <c r="Q538" t="s">
        <v>2109</v>
      </c>
      <c r="R538" s="17">
        <v>17997.086397735686</v>
      </c>
      <c r="S538" s="17">
        <v>80</v>
      </c>
      <c r="U538">
        <f ca="1"/>
        <v>277</v>
      </c>
      <c r="V538" t="str">
        <f ca="1"/>
        <v>Product534</v>
      </c>
      <c r="W538" t="str">
        <f ca="1"/>
        <v>Ft</v>
      </c>
      <c r="X538">
        <f ca="1"/>
        <v>17997.086397735686</v>
      </c>
      <c r="Y538">
        <f ca="1"/>
        <v>80</v>
      </c>
    </row>
    <row r="539" spans="16:25" x14ac:dyDescent="0.3">
      <c r="P539" t="s">
        <v>1587</v>
      </c>
      <c r="Q539" t="s">
        <v>2107</v>
      </c>
      <c r="R539" s="17">
        <v>12025.981678527378</v>
      </c>
      <c r="S539" s="17">
        <v>78</v>
      </c>
      <c r="U539">
        <f ca="1"/>
        <v>561</v>
      </c>
      <c r="V539" t="str">
        <f ca="1"/>
        <v>Product535</v>
      </c>
      <c r="W539" t="str">
        <f ca="1"/>
        <v>Kg</v>
      </c>
      <c r="X539">
        <f ca="1"/>
        <v>12025.981678527378</v>
      </c>
      <c r="Y539">
        <f ca="1"/>
        <v>78</v>
      </c>
    </row>
    <row r="540" spans="16:25" x14ac:dyDescent="0.3">
      <c r="P540" t="s">
        <v>1588</v>
      </c>
      <c r="Q540" t="s">
        <v>2110</v>
      </c>
      <c r="R540" s="17">
        <v>21147.461274368587</v>
      </c>
      <c r="S540" s="17">
        <v>85</v>
      </c>
      <c r="U540">
        <f ca="1"/>
        <v>149</v>
      </c>
      <c r="V540" t="str">
        <f ca="1"/>
        <v>Product536</v>
      </c>
      <c r="W540" t="str">
        <f ca="1"/>
        <v>No</v>
      </c>
      <c r="X540">
        <f ca="1"/>
        <v>21147.461274368587</v>
      </c>
      <c r="Y540">
        <f ca="1"/>
        <v>85</v>
      </c>
    </row>
    <row r="541" spans="16:25" x14ac:dyDescent="0.3">
      <c r="P541" t="s">
        <v>1589</v>
      </c>
      <c r="Q541" t="s">
        <v>2110</v>
      </c>
      <c r="R541" s="17">
        <v>15754.914786057019</v>
      </c>
      <c r="S541" s="17">
        <v>87</v>
      </c>
      <c r="U541">
        <f ca="1"/>
        <v>376</v>
      </c>
      <c r="V541" t="str">
        <f ca="1"/>
        <v>Product537</v>
      </c>
      <c r="W541" t="str">
        <f ca="1"/>
        <v>No</v>
      </c>
      <c r="X541">
        <f ca="1"/>
        <v>15754.914786057019</v>
      </c>
      <c r="Y541">
        <f ca="1"/>
        <v>87</v>
      </c>
    </row>
    <row r="542" spans="16:25" x14ac:dyDescent="0.3">
      <c r="P542" t="s">
        <v>1590</v>
      </c>
      <c r="Q542" t="s">
        <v>2109</v>
      </c>
      <c r="R542" s="17">
        <v>11135.999756302339</v>
      </c>
      <c r="S542" s="17">
        <v>73</v>
      </c>
      <c r="U542">
        <f ca="1"/>
        <v>607</v>
      </c>
      <c r="V542" t="str">
        <f ca="1"/>
        <v>Product538</v>
      </c>
      <c r="W542" t="str">
        <f ca="1"/>
        <v>Ft</v>
      </c>
      <c r="X542">
        <f ca="1"/>
        <v>11135.999756302339</v>
      </c>
      <c r="Y542">
        <f ca="1"/>
        <v>73</v>
      </c>
    </row>
    <row r="543" spans="16:25" x14ac:dyDescent="0.3">
      <c r="P543" t="s">
        <v>1591</v>
      </c>
      <c r="Q543" t="s">
        <v>2110</v>
      </c>
      <c r="R543" s="17">
        <v>18937.388174311356</v>
      </c>
      <c r="S543" s="17">
        <v>93</v>
      </c>
      <c r="U543">
        <f ca="1"/>
        <v>239</v>
      </c>
      <c r="V543" t="str">
        <f ca="1"/>
        <v>Product539</v>
      </c>
      <c r="W543" t="str">
        <f ca="1"/>
        <v>No</v>
      </c>
      <c r="X543">
        <f ca="1"/>
        <v>18937.388174311356</v>
      </c>
      <c r="Y543">
        <f ca="1"/>
        <v>93</v>
      </c>
    </row>
    <row r="544" spans="16:25" x14ac:dyDescent="0.3">
      <c r="P544" t="s">
        <v>1106</v>
      </c>
      <c r="Q544" t="s">
        <v>2109</v>
      </c>
      <c r="R544" s="17">
        <v>5891.6302968264772</v>
      </c>
      <c r="S544" s="17">
        <v>82</v>
      </c>
      <c r="U544">
        <f ca="1"/>
        <v>859</v>
      </c>
      <c r="V544" t="str">
        <f ca="1"/>
        <v>Product54</v>
      </c>
      <c r="W544" t="str">
        <f ca="1"/>
        <v>Ft</v>
      </c>
      <c r="X544">
        <f ca="1"/>
        <v>5891.6302968264772</v>
      </c>
      <c r="Y544">
        <f ca="1"/>
        <v>82</v>
      </c>
    </row>
    <row r="545" spans="16:25" x14ac:dyDescent="0.3">
      <c r="P545" t="s">
        <v>1592</v>
      </c>
      <c r="Q545" t="s">
        <v>2107</v>
      </c>
      <c r="R545" s="17">
        <v>21024.338408253945</v>
      </c>
      <c r="S545" s="17">
        <v>77</v>
      </c>
      <c r="U545">
        <f ca="1"/>
        <v>155</v>
      </c>
      <c r="V545" t="str">
        <f ca="1"/>
        <v>Product540</v>
      </c>
      <c r="W545" t="str">
        <f ca="1"/>
        <v>Kg</v>
      </c>
      <c r="X545">
        <f ca="1"/>
        <v>21024.338408253945</v>
      </c>
      <c r="Y545">
        <f ca="1"/>
        <v>77</v>
      </c>
    </row>
    <row r="546" spans="16:25" x14ac:dyDescent="0.3">
      <c r="P546" t="s">
        <v>1593</v>
      </c>
      <c r="Q546" t="s">
        <v>2107</v>
      </c>
      <c r="R546" s="17">
        <v>28480.035839536147</v>
      </c>
      <c r="S546" s="17">
        <v>97</v>
      </c>
      <c r="U546">
        <f ca="1"/>
        <v>18</v>
      </c>
      <c r="V546" t="str">
        <f ca="1"/>
        <v>Product541</v>
      </c>
      <c r="W546" t="str">
        <f ca="1"/>
        <v>Kg</v>
      </c>
      <c r="X546">
        <f ca="1"/>
        <v>28480.035839536147</v>
      </c>
      <c r="Y546">
        <f ca="1"/>
        <v>97</v>
      </c>
    </row>
    <row r="547" spans="16:25" x14ac:dyDescent="0.3">
      <c r="P547" t="s">
        <v>1594</v>
      </c>
      <c r="Q547" t="s">
        <v>2108</v>
      </c>
      <c r="R547" s="17">
        <v>9032.2994484128158</v>
      </c>
      <c r="S547" s="17">
        <v>41</v>
      </c>
      <c r="U547">
        <f ca="1"/>
        <v>706</v>
      </c>
      <c r="V547" t="str">
        <f ca="1"/>
        <v>Product542</v>
      </c>
      <c r="W547" t="str">
        <f ca="1"/>
        <v>Lt</v>
      </c>
      <c r="X547">
        <f ca="1"/>
        <v>9032.2994484128158</v>
      </c>
      <c r="Y547">
        <f ca="1"/>
        <v>41</v>
      </c>
    </row>
    <row r="548" spans="16:25" x14ac:dyDescent="0.3">
      <c r="P548" t="s">
        <v>1595</v>
      </c>
      <c r="Q548" t="s">
        <v>2107</v>
      </c>
      <c r="R548" s="17">
        <v>19843.053483622007</v>
      </c>
      <c r="S548" s="17">
        <v>97</v>
      </c>
      <c r="U548">
        <f ca="1"/>
        <v>209</v>
      </c>
      <c r="V548" t="str">
        <f ca="1"/>
        <v>Product543</v>
      </c>
      <c r="W548" t="str">
        <f ca="1"/>
        <v>Kg</v>
      </c>
      <c r="X548">
        <f ca="1"/>
        <v>19843.053483622007</v>
      </c>
      <c r="Y548">
        <f ca="1"/>
        <v>97</v>
      </c>
    </row>
    <row r="549" spans="16:25" x14ac:dyDescent="0.3">
      <c r="P549" t="s">
        <v>1596</v>
      </c>
      <c r="Q549" t="s">
        <v>2108</v>
      </c>
      <c r="R549" s="17">
        <v>12337.771337786129</v>
      </c>
      <c r="S549" s="17">
        <v>97</v>
      </c>
      <c r="U549">
        <f ca="1"/>
        <v>545</v>
      </c>
      <c r="V549" t="str">
        <f ca="1"/>
        <v>Product544</v>
      </c>
      <c r="W549" t="str">
        <f ca="1"/>
        <v>Lt</v>
      </c>
      <c r="X549">
        <f ca="1"/>
        <v>12337.771337786129</v>
      </c>
      <c r="Y549">
        <f ca="1"/>
        <v>97</v>
      </c>
    </row>
    <row r="550" spans="16:25" x14ac:dyDescent="0.3">
      <c r="P550" t="s">
        <v>1597</v>
      </c>
      <c r="Q550" t="s">
        <v>2109</v>
      </c>
      <c r="R550" s="17">
        <v>24398.811537592595</v>
      </c>
      <c r="S550" s="17">
        <v>87</v>
      </c>
      <c r="U550">
        <f ca="1"/>
        <v>64</v>
      </c>
      <c r="V550" t="str">
        <f ca="1"/>
        <v>Product545</v>
      </c>
      <c r="W550" t="str">
        <f ca="1"/>
        <v>Ft</v>
      </c>
      <c r="X550">
        <f ca="1"/>
        <v>24398.811537592595</v>
      </c>
      <c r="Y550">
        <f ca="1"/>
        <v>87</v>
      </c>
    </row>
    <row r="551" spans="16:25" x14ac:dyDescent="0.3">
      <c r="P551" t="s">
        <v>1598</v>
      </c>
      <c r="Q551" t="s">
        <v>2107</v>
      </c>
      <c r="R551" s="17">
        <v>20275.446096673564</v>
      </c>
      <c r="S551" s="17">
        <v>84</v>
      </c>
      <c r="U551">
        <f ca="1"/>
        <v>190</v>
      </c>
      <c r="V551" t="str">
        <f ca="1"/>
        <v>Product546</v>
      </c>
      <c r="W551" t="str">
        <f ca="1"/>
        <v>Kg</v>
      </c>
      <c r="X551">
        <f ca="1"/>
        <v>20275.446096673564</v>
      </c>
      <c r="Y551">
        <f ca="1"/>
        <v>84</v>
      </c>
    </row>
    <row r="552" spans="16:25" x14ac:dyDescent="0.3">
      <c r="P552" t="s">
        <v>1599</v>
      </c>
      <c r="Q552" t="s">
        <v>2110</v>
      </c>
      <c r="R552" s="17">
        <v>23254.223134269585</v>
      </c>
      <c r="S552" s="17">
        <v>99</v>
      </c>
      <c r="U552">
        <f ca="1"/>
        <v>90</v>
      </c>
      <c r="V552" t="str">
        <f ca="1"/>
        <v>Product547</v>
      </c>
      <c r="W552" t="str">
        <f ca="1"/>
        <v>No</v>
      </c>
      <c r="X552">
        <f ca="1"/>
        <v>23254.223134269585</v>
      </c>
      <c r="Y552">
        <f ca="1"/>
        <v>99</v>
      </c>
    </row>
    <row r="553" spans="16:25" x14ac:dyDescent="0.3">
      <c r="P553" t="s">
        <v>1600</v>
      </c>
      <c r="Q553" t="s">
        <v>2110</v>
      </c>
      <c r="R553" s="17">
        <v>13036.728398219584</v>
      </c>
      <c r="S553" s="17">
        <v>79</v>
      </c>
      <c r="U553">
        <f ca="1"/>
        <v>504</v>
      </c>
      <c r="V553" t="str">
        <f ca="1"/>
        <v>Product548</v>
      </c>
      <c r="W553" t="str">
        <f ca="1"/>
        <v>No</v>
      </c>
      <c r="X553">
        <f ca="1"/>
        <v>13036.728398219584</v>
      </c>
      <c r="Y553">
        <f ca="1"/>
        <v>79</v>
      </c>
    </row>
    <row r="554" spans="16:25" x14ac:dyDescent="0.3">
      <c r="P554" t="s">
        <v>1601</v>
      </c>
      <c r="Q554" t="s">
        <v>2109</v>
      </c>
      <c r="R554" s="17">
        <v>4705.3802255660221</v>
      </c>
      <c r="S554" s="17">
        <v>86</v>
      </c>
      <c r="U554">
        <f ca="1"/>
        <v>917</v>
      </c>
      <c r="V554" t="str">
        <f ca="1"/>
        <v>Product549</v>
      </c>
      <c r="W554" t="str">
        <f ca="1"/>
        <v>Ft</v>
      </c>
      <c r="X554">
        <f ca="1"/>
        <v>4705.3802255660221</v>
      </c>
      <c r="Y554">
        <f ca="1"/>
        <v>86</v>
      </c>
    </row>
    <row r="555" spans="16:25" x14ac:dyDescent="0.3">
      <c r="P555" t="s">
        <v>1107</v>
      </c>
      <c r="Q555" t="s">
        <v>2110</v>
      </c>
      <c r="R555" s="17">
        <v>17554.316815612736</v>
      </c>
      <c r="S555" s="17">
        <v>86</v>
      </c>
      <c r="U555">
        <f ca="1"/>
        <v>291</v>
      </c>
      <c r="V555" t="str">
        <f ca="1"/>
        <v>Product55</v>
      </c>
      <c r="W555" t="str">
        <f ca="1"/>
        <v>No</v>
      </c>
      <c r="X555">
        <f ca="1"/>
        <v>17554.316815612736</v>
      </c>
      <c r="Y555">
        <f ca="1"/>
        <v>86</v>
      </c>
    </row>
    <row r="556" spans="16:25" x14ac:dyDescent="0.3">
      <c r="P556" t="s">
        <v>1602</v>
      </c>
      <c r="Q556" t="s">
        <v>2110</v>
      </c>
      <c r="R556" s="17">
        <v>11978.52791981932</v>
      </c>
      <c r="S556" s="17">
        <v>80</v>
      </c>
      <c r="U556">
        <f ca="1"/>
        <v>565</v>
      </c>
      <c r="V556" t="str">
        <f ca="1"/>
        <v>Product550</v>
      </c>
      <c r="W556" t="str">
        <f ca="1"/>
        <v>No</v>
      </c>
      <c r="X556">
        <f ca="1"/>
        <v>11978.52791981932</v>
      </c>
      <c r="Y556">
        <f ca="1"/>
        <v>80</v>
      </c>
    </row>
    <row r="557" spans="16:25" x14ac:dyDescent="0.3">
      <c r="P557" t="s">
        <v>1603</v>
      </c>
      <c r="Q557" t="s">
        <v>2107</v>
      </c>
      <c r="R557" s="17">
        <v>8067.6006060240543</v>
      </c>
      <c r="S557" s="17">
        <v>107</v>
      </c>
      <c r="U557">
        <f ca="1"/>
        <v>753</v>
      </c>
      <c r="V557" t="str">
        <f ca="1"/>
        <v>Product551</v>
      </c>
      <c r="W557" t="str">
        <f ca="1"/>
        <v>Kg</v>
      </c>
      <c r="X557">
        <f ca="1"/>
        <v>8067.6006060240543</v>
      </c>
      <c r="Y557">
        <f ca="1"/>
        <v>107</v>
      </c>
    </row>
    <row r="558" spans="16:25" x14ac:dyDescent="0.3">
      <c r="P558" t="s">
        <v>1604</v>
      </c>
      <c r="Q558" t="s">
        <v>2107</v>
      </c>
      <c r="R558" s="17">
        <v>9006.3069737524766</v>
      </c>
      <c r="S558" s="17">
        <v>87</v>
      </c>
      <c r="U558">
        <f ca="1"/>
        <v>709</v>
      </c>
      <c r="V558" t="str">
        <f ca="1"/>
        <v>Product552</v>
      </c>
      <c r="W558" t="str">
        <f ca="1"/>
        <v>Kg</v>
      </c>
      <c r="X558">
        <f ca="1"/>
        <v>9006.3069737524766</v>
      </c>
      <c r="Y558">
        <f ca="1"/>
        <v>87</v>
      </c>
    </row>
    <row r="559" spans="16:25" x14ac:dyDescent="0.3">
      <c r="P559" t="s">
        <v>1605</v>
      </c>
      <c r="Q559" t="s">
        <v>2108</v>
      </c>
      <c r="R559" s="17">
        <v>5981.0466666744105</v>
      </c>
      <c r="S559" s="17">
        <v>68</v>
      </c>
      <c r="U559">
        <f ca="1"/>
        <v>857</v>
      </c>
      <c r="V559" t="str">
        <f ca="1"/>
        <v>Product553</v>
      </c>
      <c r="W559" t="str">
        <f ca="1"/>
        <v>Lt</v>
      </c>
      <c r="X559">
        <f ca="1"/>
        <v>5981.0466666744105</v>
      </c>
      <c r="Y559">
        <f ca="1"/>
        <v>68</v>
      </c>
    </row>
    <row r="560" spans="16:25" x14ac:dyDescent="0.3">
      <c r="P560" t="s">
        <v>1606</v>
      </c>
      <c r="Q560" t="s">
        <v>2107</v>
      </c>
      <c r="R560" s="17">
        <v>23816.977407143284</v>
      </c>
      <c r="S560" s="17">
        <v>80</v>
      </c>
      <c r="U560">
        <f ca="1"/>
        <v>78</v>
      </c>
      <c r="V560" t="str">
        <f ca="1"/>
        <v>Product554</v>
      </c>
      <c r="W560" t="str">
        <f ca="1"/>
        <v>Kg</v>
      </c>
      <c r="X560">
        <f ca="1"/>
        <v>23816.977407143284</v>
      </c>
      <c r="Y560">
        <f ca="1"/>
        <v>80</v>
      </c>
    </row>
    <row r="561" spans="16:25" x14ac:dyDescent="0.3">
      <c r="P561" t="s">
        <v>1607</v>
      </c>
      <c r="Q561" t="s">
        <v>2108</v>
      </c>
      <c r="R561" s="17">
        <v>13477.265833430323</v>
      </c>
      <c r="S561" s="17">
        <v>71</v>
      </c>
      <c r="U561">
        <f ca="1"/>
        <v>489</v>
      </c>
      <c r="V561" t="str">
        <f ca="1"/>
        <v>Product555</v>
      </c>
      <c r="W561" t="str">
        <f ca="1"/>
        <v>Lt</v>
      </c>
      <c r="X561">
        <f ca="1"/>
        <v>13477.265833430323</v>
      </c>
      <c r="Y561">
        <f ca="1"/>
        <v>71</v>
      </c>
    </row>
    <row r="562" spans="16:25" x14ac:dyDescent="0.3">
      <c r="P562" t="s">
        <v>1608</v>
      </c>
      <c r="Q562" t="s">
        <v>2109</v>
      </c>
      <c r="R562" s="17">
        <v>11685.294044962495</v>
      </c>
      <c r="S562" s="17">
        <v>84</v>
      </c>
      <c r="U562">
        <f ca="1"/>
        <v>578</v>
      </c>
      <c r="V562" t="str">
        <f ca="1"/>
        <v>Product556</v>
      </c>
      <c r="W562" t="str">
        <f ca="1"/>
        <v>Ft</v>
      </c>
      <c r="X562">
        <f ca="1"/>
        <v>11685.294044962495</v>
      </c>
      <c r="Y562">
        <f ca="1"/>
        <v>84</v>
      </c>
    </row>
    <row r="563" spans="16:25" x14ac:dyDescent="0.3">
      <c r="P563" t="s">
        <v>1609</v>
      </c>
      <c r="Q563" t="s">
        <v>2107</v>
      </c>
      <c r="R563" s="17">
        <v>13211.265521236583</v>
      </c>
      <c r="S563" s="17">
        <v>86</v>
      </c>
      <c r="U563">
        <f ca="1"/>
        <v>498</v>
      </c>
      <c r="V563" t="str">
        <f ca="1"/>
        <v>Product557</v>
      </c>
      <c r="W563" t="str">
        <f ca="1"/>
        <v>Kg</v>
      </c>
      <c r="X563">
        <f ca="1"/>
        <v>13211.265521236583</v>
      </c>
      <c r="Y563">
        <f ca="1"/>
        <v>86</v>
      </c>
    </row>
    <row r="564" spans="16:25" x14ac:dyDescent="0.3">
      <c r="P564" t="s">
        <v>1610</v>
      </c>
      <c r="Q564" t="s">
        <v>2110</v>
      </c>
      <c r="R564" s="17">
        <v>6660.465446845963</v>
      </c>
      <c r="S564" s="17">
        <v>67</v>
      </c>
      <c r="U564">
        <f ca="1"/>
        <v>830</v>
      </c>
      <c r="V564" t="str">
        <f ca="1"/>
        <v>Product558</v>
      </c>
      <c r="W564" t="str">
        <f ca="1"/>
        <v>No</v>
      </c>
      <c r="X564">
        <f ca="1"/>
        <v>6660.465446845963</v>
      </c>
      <c r="Y564">
        <f ca="1"/>
        <v>67</v>
      </c>
    </row>
    <row r="565" spans="16:25" x14ac:dyDescent="0.3">
      <c r="P565" t="s">
        <v>1611</v>
      </c>
      <c r="Q565" t="s">
        <v>2110</v>
      </c>
      <c r="R565" s="17">
        <v>11954.393882043943</v>
      </c>
      <c r="S565" s="17">
        <v>45</v>
      </c>
      <c r="U565">
        <f ca="1"/>
        <v>567</v>
      </c>
      <c r="V565" t="str">
        <f ca="1"/>
        <v>Product559</v>
      </c>
      <c r="W565" t="str">
        <f ca="1"/>
        <v>No</v>
      </c>
      <c r="X565">
        <f ca="1"/>
        <v>11954.393882043943</v>
      </c>
      <c r="Y565">
        <f ca="1"/>
        <v>45</v>
      </c>
    </row>
    <row r="566" spans="16:25" x14ac:dyDescent="0.3">
      <c r="P566" t="s">
        <v>1108</v>
      </c>
      <c r="Q566" t="s">
        <v>2107</v>
      </c>
      <c r="R566" s="17">
        <v>14860.614879390138</v>
      </c>
      <c r="S566" s="17">
        <v>84</v>
      </c>
      <c r="U566">
        <f ca="1"/>
        <v>434</v>
      </c>
      <c r="V566" t="str">
        <f ca="1"/>
        <v>Product56</v>
      </c>
      <c r="W566" t="str">
        <f ca="1"/>
        <v>Kg</v>
      </c>
      <c r="X566">
        <f ca="1"/>
        <v>14860.614879390138</v>
      </c>
      <c r="Y566">
        <f ca="1"/>
        <v>84</v>
      </c>
    </row>
    <row r="567" spans="16:25" x14ac:dyDescent="0.3">
      <c r="P567" t="s">
        <v>1612</v>
      </c>
      <c r="Q567" t="s">
        <v>2109</v>
      </c>
      <c r="R567" s="17">
        <v>7543.1413040475491</v>
      </c>
      <c r="S567" s="17">
        <v>71</v>
      </c>
      <c r="U567">
        <f ca="1"/>
        <v>788</v>
      </c>
      <c r="V567" t="str">
        <f ca="1"/>
        <v>Product560</v>
      </c>
      <c r="W567" t="str">
        <f ca="1"/>
        <v>Ft</v>
      </c>
      <c r="X567">
        <f ca="1"/>
        <v>7543.1413040475491</v>
      </c>
      <c r="Y567">
        <f ca="1"/>
        <v>71</v>
      </c>
    </row>
    <row r="568" spans="16:25" x14ac:dyDescent="0.3">
      <c r="P568" t="s">
        <v>1613</v>
      </c>
      <c r="Q568" t="s">
        <v>2110</v>
      </c>
      <c r="R568" s="17">
        <v>4333.3288452117004</v>
      </c>
      <c r="S568" s="17">
        <v>83</v>
      </c>
      <c r="U568">
        <f ca="1"/>
        <v>935</v>
      </c>
      <c r="V568" t="str">
        <f ca="1"/>
        <v>Product561</v>
      </c>
      <c r="W568" t="str">
        <f ca="1"/>
        <v>No</v>
      </c>
      <c r="X568">
        <f ca="1"/>
        <v>4333.3288452117004</v>
      </c>
      <c r="Y568">
        <f ca="1"/>
        <v>83</v>
      </c>
    </row>
    <row r="569" spans="16:25" x14ac:dyDescent="0.3">
      <c r="P569" t="s">
        <v>1614</v>
      </c>
      <c r="Q569" t="s">
        <v>2107</v>
      </c>
      <c r="R569" s="17">
        <v>18483.160852359895</v>
      </c>
      <c r="S569" s="17">
        <v>76</v>
      </c>
      <c r="U569">
        <f ca="1"/>
        <v>257</v>
      </c>
      <c r="V569" t="str">
        <f ca="1"/>
        <v>Product562</v>
      </c>
      <c r="W569" t="str">
        <f ca="1"/>
        <v>Kg</v>
      </c>
      <c r="X569">
        <f ca="1"/>
        <v>18483.160852359895</v>
      </c>
      <c r="Y569">
        <f ca="1"/>
        <v>76</v>
      </c>
    </row>
    <row r="570" spans="16:25" x14ac:dyDescent="0.3">
      <c r="P570" t="s">
        <v>1615</v>
      </c>
      <c r="Q570" t="s">
        <v>2107</v>
      </c>
      <c r="R570" s="17">
        <v>9559.9646155095234</v>
      </c>
      <c r="S570" s="17">
        <v>84</v>
      </c>
      <c r="U570">
        <f ca="1"/>
        <v>679</v>
      </c>
      <c r="V570" t="str">
        <f ca="1"/>
        <v>Product563</v>
      </c>
      <c r="W570" t="str">
        <f ca="1"/>
        <v>Kg</v>
      </c>
      <c r="X570">
        <f ca="1"/>
        <v>9559.9646155095234</v>
      </c>
      <c r="Y570">
        <f ca="1"/>
        <v>84</v>
      </c>
    </row>
    <row r="571" spans="16:25" x14ac:dyDescent="0.3">
      <c r="P571" t="s">
        <v>1616</v>
      </c>
      <c r="Q571" t="s">
        <v>2108</v>
      </c>
      <c r="R571" s="17">
        <v>19595.77525259188</v>
      </c>
      <c r="S571" s="17">
        <v>88</v>
      </c>
      <c r="U571">
        <f ca="1"/>
        <v>220</v>
      </c>
      <c r="V571" t="str">
        <f ca="1"/>
        <v>Product564</v>
      </c>
      <c r="W571" t="str">
        <f ca="1"/>
        <v>Lt</v>
      </c>
      <c r="X571">
        <f ca="1"/>
        <v>19595.77525259188</v>
      </c>
      <c r="Y571">
        <f ca="1"/>
        <v>88</v>
      </c>
    </row>
    <row r="572" spans="16:25" x14ac:dyDescent="0.3">
      <c r="P572" t="s">
        <v>1617</v>
      </c>
      <c r="Q572" t="s">
        <v>2107</v>
      </c>
      <c r="R572" s="17">
        <v>2623.9139215763057</v>
      </c>
      <c r="S572" s="17">
        <v>78</v>
      </c>
      <c r="U572">
        <f ca="1"/>
        <v>1010</v>
      </c>
      <c r="V572" t="str">
        <f ca="1"/>
        <v>Product565</v>
      </c>
      <c r="W572" t="str">
        <f ca="1"/>
        <v>Kg</v>
      </c>
      <c r="X572">
        <f ca="1"/>
        <v>2623.9139215763057</v>
      </c>
      <c r="Y572">
        <f ca="1"/>
        <v>78</v>
      </c>
    </row>
    <row r="573" spans="16:25" x14ac:dyDescent="0.3">
      <c r="P573" t="s">
        <v>1618</v>
      </c>
      <c r="Q573" t="s">
        <v>2108</v>
      </c>
      <c r="R573" s="17">
        <v>8706.4104777176181</v>
      </c>
      <c r="S573" s="17">
        <v>81</v>
      </c>
      <c r="U573">
        <f ca="1"/>
        <v>724</v>
      </c>
      <c r="V573" t="str">
        <f ca="1"/>
        <v>Product566</v>
      </c>
      <c r="W573" t="str">
        <f ca="1"/>
        <v>Lt</v>
      </c>
      <c r="X573">
        <f ca="1"/>
        <v>8706.4104777176181</v>
      </c>
      <c r="Y573">
        <f ca="1"/>
        <v>81</v>
      </c>
    </row>
    <row r="574" spans="16:25" x14ac:dyDescent="0.3">
      <c r="P574" t="s">
        <v>1619</v>
      </c>
      <c r="Q574" t="s">
        <v>2109</v>
      </c>
      <c r="R574" s="17">
        <v>14347.127275798983</v>
      </c>
      <c r="S574" s="17">
        <v>61</v>
      </c>
      <c r="U574">
        <f ca="1"/>
        <v>450</v>
      </c>
      <c r="V574" t="str">
        <f ca="1"/>
        <v>Product567</v>
      </c>
      <c r="W574" t="str">
        <f ca="1"/>
        <v>Ft</v>
      </c>
      <c r="X574">
        <f ca="1"/>
        <v>14347.127275798983</v>
      </c>
      <c r="Y574">
        <f ca="1"/>
        <v>61</v>
      </c>
    </row>
    <row r="575" spans="16:25" x14ac:dyDescent="0.3">
      <c r="P575" t="s">
        <v>1620</v>
      </c>
      <c r="Q575" t="s">
        <v>2107</v>
      </c>
      <c r="R575" s="17">
        <v>5081.1020478065266</v>
      </c>
      <c r="S575" s="17">
        <v>102</v>
      </c>
      <c r="U575">
        <f ca="1"/>
        <v>893</v>
      </c>
      <c r="V575" t="str">
        <f ca="1"/>
        <v>Product568</v>
      </c>
      <c r="W575" t="str">
        <f ca="1"/>
        <v>Kg</v>
      </c>
      <c r="X575">
        <f ca="1"/>
        <v>5081.1020478065266</v>
      </c>
      <c r="Y575">
        <f ca="1"/>
        <v>102</v>
      </c>
    </row>
    <row r="576" spans="16:25" x14ac:dyDescent="0.3">
      <c r="P576" t="s">
        <v>1621</v>
      </c>
      <c r="Q576" t="s">
        <v>2110</v>
      </c>
      <c r="R576" s="17">
        <v>10450.089268102805</v>
      </c>
      <c r="S576" s="17">
        <v>84</v>
      </c>
      <c r="U576">
        <f ca="1"/>
        <v>641</v>
      </c>
      <c r="V576" t="str">
        <f ca="1"/>
        <v>Product569</v>
      </c>
      <c r="W576" t="str">
        <f ca="1"/>
        <v>No</v>
      </c>
      <c r="X576">
        <f ca="1"/>
        <v>10450.089268102805</v>
      </c>
      <c r="Y576">
        <f ca="1"/>
        <v>84</v>
      </c>
    </row>
    <row r="577" spans="16:25" x14ac:dyDescent="0.3">
      <c r="P577" t="s">
        <v>1109</v>
      </c>
      <c r="Q577" t="s">
        <v>2107</v>
      </c>
      <c r="R577" s="17">
        <v>16887.807517400019</v>
      </c>
      <c r="S577" s="17">
        <v>72</v>
      </c>
      <c r="U577">
        <f ca="1"/>
        <v>317</v>
      </c>
      <c r="V577" t="str">
        <f ca="1"/>
        <v>Product57</v>
      </c>
      <c r="W577" t="str">
        <f ca="1"/>
        <v>Kg</v>
      </c>
      <c r="X577">
        <f ca="1"/>
        <v>16887.807517400019</v>
      </c>
      <c r="Y577">
        <f ca="1"/>
        <v>72</v>
      </c>
    </row>
    <row r="578" spans="16:25" x14ac:dyDescent="0.3">
      <c r="P578" t="s">
        <v>1622</v>
      </c>
      <c r="Q578" t="s">
        <v>2110</v>
      </c>
      <c r="R578" s="17">
        <v>10364.701513981792</v>
      </c>
      <c r="S578" s="17">
        <v>109</v>
      </c>
      <c r="U578">
        <f ca="1"/>
        <v>644</v>
      </c>
      <c r="V578" t="str">
        <f ca="1"/>
        <v>Product570</v>
      </c>
      <c r="W578" t="str">
        <f ca="1"/>
        <v>No</v>
      </c>
      <c r="X578">
        <f ca="1"/>
        <v>10364.701513981792</v>
      </c>
      <c r="Y578">
        <f ca="1"/>
        <v>109</v>
      </c>
    </row>
    <row r="579" spans="16:25" x14ac:dyDescent="0.3">
      <c r="P579" t="s">
        <v>1623</v>
      </c>
      <c r="Q579" t="s">
        <v>2109</v>
      </c>
      <c r="R579" s="17">
        <v>22681.391476127254</v>
      </c>
      <c r="S579" s="17">
        <v>93</v>
      </c>
      <c r="U579">
        <f ca="1"/>
        <v>109</v>
      </c>
      <c r="V579" t="str">
        <f ca="1"/>
        <v>Product571</v>
      </c>
      <c r="W579" t="str">
        <f ca="1"/>
        <v>Ft</v>
      </c>
      <c r="X579">
        <f ca="1"/>
        <v>22681.391476127254</v>
      </c>
      <c r="Y579">
        <f ca="1"/>
        <v>93</v>
      </c>
    </row>
    <row r="580" spans="16:25" x14ac:dyDescent="0.3">
      <c r="P580" t="s">
        <v>1624</v>
      </c>
      <c r="Q580" t="s">
        <v>2110</v>
      </c>
      <c r="R580" s="17">
        <v>3852.4463939660027</v>
      </c>
      <c r="S580" s="17">
        <v>86</v>
      </c>
      <c r="U580">
        <f ca="1"/>
        <v>956</v>
      </c>
      <c r="V580" t="str">
        <f ca="1"/>
        <v>Product572</v>
      </c>
      <c r="W580" t="str">
        <f ca="1"/>
        <v>No</v>
      </c>
      <c r="X580">
        <f ca="1"/>
        <v>3852.4463939660027</v>
      </c>
      <c r="Y580">
        <f ca="1"/>
        <v>86</v>
      </c>
    </row>
    <row r="581" spans="16:25" x14ac:dyDescent="0.3">
      <c r="P581" t="s">
        <v>1625</v>
      </c>
      <c r="Q581" t="s">
        <v>2107</v>
      </c>
      <c r="R581" s="17">
        <v>17971.439710253868</v>
      </c>
      <c r="S581" s="17">
        <v>73</v>
      </c>
      <c r="U581">
        <f ca="1"/>
        <v>278</v>
      </c>
      <c r="V581" t="str">
        <f ca="1"/>
        <v>Product573</v>
      </c>
      <c r="W581" t="str">
        <f ca="1"/>
        <v>Kg</v>
      </c>
      <c r="X581">
        <f ca="1"/>
        <v>17971.439710253868</v>
      </c>
      <c r="Y581">
        <f ca="1"/>
        <v>73</v>
      </c>
    </row>
    <row r="582" spans="16:25" x14ac:dyDescent="0.3">
      <c r="P582" t="s">
        <v>1626</v>
      </c>
      <c r="Q582" t="s">
        <v>2107</v>
      </c>
      <c r="R582" s="17">
        <v>8291.284092612852</v>
      </c>
      <c r="S582" s="17">
        <v>87</v>
      </c>
      <c r="U582">
        <f ca="1"/>
        <v>743</v>
      </c>
      <c r="V582" t="str">
        <f ca="1"/>
        <v>Product574</v>
      </c>
      <c r="W582" t="str">
        <f ca="1"/>
        <v>Kg</v>
      </c>
      <c r="X582">
        <f ca="1"/>
        <v>8291.284092612852</v>
      </c>
      <c r="Y582">
        <f ca="1"/>
        <v>87</v>
      </c>
    </row>
    <row r="583" spans="16:25" x14ac:dyDescent="0.3">
      <c r="P583" t="s">
        <v>1627</v>
      </c>
      <c r="Q583" t="s">
        <v>2108</v>
      </c>
      <c r="R583" s="17">
        <v>3563.5910725731605</v>
      </c>
      <c r="S583" s="17">
        <v>85</v>
      </c>
      <c r="U583">
        <f ca="1"/>
        <v>973</v>
      </c>
      <c r="V583" t="str">
        <f ca="1"/>
        <v>Product575</v>
      </c>
      <c r="W583" t="str">
        <f ca="1"/>
        <v>Lt</v>
      </c>
      <c r="X583">
        <f ca="1"/>
        <v>3563.5910725731605</v>
      </c>
      <c r="Y583">
        <f ca="1"/>
        <v>85</v>
      </c>
    </row>
    <row r="584" spans="16:25" x14ac:dyDescent="0.3">
      <c r="P584" t="s">
        <v>1628</v>
      </c>
      <c r="Q584" t="s">
        <v>2107</v>
      </c>
      <c r="R584" s="17">
        <v>8659.0613194363686</v>
      </c>
      <c r="S584" s="17">
        <v>63</v>
      </c>
      <c r="U584">
        <f ca="1"/>
        <v>725</v>
      </c>
      <c r="V584" t="str">
        <f ca="1"/>
        <v>Product576</v>
      </c>
      <c r="W584" t="str">
        <f ca="1"/>
        <v>Kg</v>
      </c>
      <c r="X584">
        <f ca="1"/>
        <v>8659.0613194363686</v>
      </c>
      <c r="Y584">
        <f ca="1"/>
        <v>63</v>
      </c>
    </row>
    <row r="585" spans="16:25" x14ac:dyDescent="0.3">
      <c r="P585" t="s">
        <v>1629</v>
      </c>
      <c r="Q585" t="s">
        <v>2108</v>
      </c>
      <c r="R585" s="17">
        <v>25014.466507317433</v>
      </c>
      <c r="S585" s="17">
        <v>96</v>
      </c>
      <c r="U585">
        <f ca="1"/>
        <v>53</v>
      </c>
      <c r="V585" t="str">
        <f ca="1"/>
        <v>Product577</v>
      </c>
      <c r="W585" t="str">
        <f ca="1"/>
        <v>Lt</v>
      </c>
      <c r="X585">
        <f ca="1"/>
        <v>25014.466507317433</v>
      </c>
      <c r="Y585">
        <f ca="1"/>
        <v>96</v>
      </c>
    </row>
    <row r="586" spans="16:25" x14ac:dyDescent="0.3">
      <c r="P586" t="s">
        <v>1630</v>
      </c>
      <c r="Q586" t="s">
        <v>2109</v>
      </c>
      <c r="R586" s="17">
        <v>7308.0454404776792</v>
      </c>
      <c r="S586" s="17">
        <v>90</v>
      </c>
      <c r="U586">
        <f ca="1"/>
        <v>805</v>
      </c>
      <c r="V586" t="str">
        <f ca="1"/>
        <v>Product578</v>
      </c>
      <c r="W586" t="str">
        <f ca="1"/>
        <v>Ft</v>
      </c>
      <c r="X586">
        <f ca="1"/>
        <v>7308.0454404776792</v>
      </c>
      <c r="Y586">
        <f ca="1"/>
        <v>90</v>
      </c>
    </row>
    <row r="587" spans="16:25" x14ac:dyDescent="0.3">
      <c r="P587" t="s">
        <v>1631</v>
      </c>
      <c r="Q587" t="s">
        <v>2107</v>
      </c>
      <c r="R587" s="17">
        <v>5842.7760006046492</v>
      </c>
      <c r="S587" s="17">
        <v>62</v>
      </c>
      <c r="U587">
        <f ca="1"/>
        <v>865</v>
      </c>
      <c r="V587" t="str">
        <f ca="1"/>
        <v>Product579</v>
      </c>
      <c r="W587" t="str">
        <f ca="1"/>
        <v>Kg</v>
      </c>
      <c r="X587">
        <f ca="1"/>
        <v>5842.7760006046492</v>
      </c>
      <c r="Y587">
        <f ca="1"/>
        <v>62</v>
      </c>
    </row>
    <row r="588" spans="16:25" x14ac:dyDescent="0.3">
      <c r="P588" t="s">
        <v>1110</v>
      </c>
      <c r="Q588" t="s">
        <v>2108</v>
      </c>
      <c r="R588" s="17">
        <v>21033.165590423399</v>
      </c>
      <c r="S588" s="17">
        <v>86</v>
      </c>
      <c r="U588">
        <f ca="1"/>
        <v>153</v>
      </c>
      <c r="V588" t="str">
        <f ca="1"/>
        <v>Product58</v>
      </c>
      <c r="W588" t="str">
        <f ca="1"/>
        <v>Lt</v>
      </c>
      <c r="X588">
        <f ca="1"/>
        <v>21033.165590423399</v>
      </c>
      <c r="Y588">
        <f ca="1"/>
        <v>86</v>
      </c>
    </row>
    <row r="589" spans="16:25" x14ac:dyDescent="0.3">
      <c r="P589" t="s">
        <v>1632</v>
      </c>
      <c r="Q589" t="s">
        <v>2110</v>
      </c>
      <c r="R589" s="17">
        <v>8067.5163902586146</v>
      </c>
      <c r="S589" s="17">
        <v>61</v>
      </c>
      <c r="U589">
        <f ca="1"/>
        <v>754</v>
      </c>
      <c r="V589" t="str">
        <f ca="1"/>
        <v>Product580</v>
      </c>
      <c r="W589" t="str">
        <f ca="1"/>
        <v>No</v>
      </c>
      <c r="X589">
        <f ca="1"/>
        <v>8067.5163902586146</v>
      </c>
      <c r="Y589">
        <f ca="1"/>
        <v>61</v>
      </c>
    </row>
    <row r="590" spans="16:25" x14ac:dyDescent="0.3">
      <c r="P590" t="s">
        <v>1633</v>
      </c>
      <c r="Q590" t="s">
        <v>2110</v>
      </c>
      <c r="R590" s="17">
        <v>14061.428264524235</v>
      </c>
      <c r="S590" s="17">
        <v>58</v>
      </c>
      <c r="U590">
        <f ca="1"/>
        <v>465</v>
      </c>
      <c r="V590" t="str">
        <f ca="1"/>
        <v>Product581</v>
      </c>
      <c r="W590" t="str">
        <f ca="1"/>
        <v>No</v>
      </c>
      <c r="X590">
        <f ca="1"/>
        <v>14061.428264524235</v>
      </c>
      <c r="Y590">
        <f ca="1"/>
        <v>58</v>
      </c>
    </row>
    <row r="591" spans="16:25" x14ac:dyDescent="0.3">
      <c r="P591" t="s">
        <v>1634</v>
      </c>
      <c r="Q591" t="s">
        <v>2109</v>
      </c>
      <c r="R591" s="17">
        <v>24942.35353312657</v>
      </c>
      <c r="S591" s="17">
        <v>84</v>
      </c>
      <c r="U591">
        <f ca="1"/>
        <v>55</v>
      </c>
      <c r="V591" t="str">
        <f ca="1"/>
        <v>Product582</v>
      </c>
      <c r="W591" t="str">
        <f ca="1"/>
        <v>Ft</v>
      </c>
      <c r="X591">
        <f ca="1"/>
        <v>24942.35353312657</v>
      </c>
      <c r="Y591">
        <f ca="1"/>
        <v>84</v>
      </c>
    </row>
    <row r="592" spans="16:25" x14ac:dyDescent="0.3">
      <c r="P592" t="s">
        <v>1635</v>
      </c>
      <c r="Q592" t="s">
        <v>2110</v>
      </c>
      <c r="R592" s="17">
        <v>3165.0310840102898</v>
      </c>
      <c r="S592" s="17">
        <v>58</v>
      </c>
      <c r="U592">
        <f ca="1"/>
        <v>990</v>
      </c>
      <c r="V592" t="str">
        <f ca="1"/>
        <v>Product583</v>
      </c>
      <c r="W592" t="str">
        <f ca="1"/>
        <v>No</v>
      </c>
      <c r="X592">
        <f ca="1"/>
        <v>3165.0310840102898</v>
      </c>
      <c r="Y592">
        <f ca="1"/>
        <v>58</v>
      </c>
    </row>
    <row r="593" spans="16:25" x14ac:dyDescent="0.3">
      <c r="P593" t="s">
        <v>1636</v>
      </c>
      <c r="Q593" t="s">
        <v>2107</v>
      </c>
      <c r="R593" s="17">
        <v>9305.2896846225194</v>
      </c>
      <c r="S593" s="17">
        <v>80</v>
      </c>
      <c r="U593">
        <f ca="1"/>
        <v>695</v>
      </c>
      <c r="V593" t="str">
        <f ca="1"/>
        <v>Product584</v>
      </c>
      <c r="W593" t="str">
        <f ca="1"/>
        <v>Kg</v>
      </c>
      <c r="X593">
        <f ca="1"/>
        <v>9305.2896846225194</v>
      </c>
      <c r="Y593">
        <f ca="1"/>
        <v>80</v>
      </c>
    </row>
    <row r="594" spans="16:25" x14ac:dyDescent="0.3">
      <c r="P594" t="s">
        <v>1637</v>
      </c>
      <c r="Q594" t="s">
        <v>2107</v>
      </c>
      <c r="R594" s="17">
        <v>4896.2841080399576</v>
      </c>
      <c r="S594" s="17">
        <v>62</v>
      </c>
      <c r="U594">
        <f ca="1"/>
        <v>903</v>
      </c>
      <c r="V594" t="str">
        <f ca="1"/>
        <v>Product585</v>
      </c>
      <c r="W594" t="str">
        <f ca="1"/>
        <v>Kg</v>
      </c>
      <c r="X594">
        <f ca="1"/>
        <v>4896.2841080399576</v>
      </c>
      <c r="Y594">
        <f ca="1"/>
        <v>62</v>
      </c>
    </row>
    <row r="595" spans="16:25" x14ac:dyDescent="0.3">
      <c r="P595" t="s">
        <v>1638</v>
      </c>
      <c r="Q595" t="s">
        <v>2108</v>
      </c>
      <c r="R595" s="17">
        <v>18295.219908546773</v>
      </c>
      <c r="S595" s="17">
        <v>95</v>
      </c>
      <c r="U595">
        <f ca="1"/>
        <v>264</v>
      </c>
      <c r="V595" t="str">
        <f ca="1"/>
        <v>Product586</v>
      </c>
      <c r="W595" t="str">
        <f ca="1"/>
        <v>Lt</v>
      </c>
      <c r="X595">
        <f ca="1"/>
        <v>18295.219908546773</v>
      </c>
      <c r="Y595">
        <f ca="1"/>
        <v>95</v>
      </c>
    </row>
    <row r="596" spans="16:25" x14ac:dyDescent="0.3">
      <c r="P596" t="s">
        <v>1639</v>
      </c>
      <c r="Q596" t="s">
        <v>2107</v>
      </c>
      <c r="R596" s="17">
        <v>4414.5235644536406</v>
      </c>
      <c r="S596" s="17">
        <v>89</v>
      </c>
      <c r="U596">
        <f ca="1"/>
        <v>931</v>
      </c>
      <c r="V596" t="str">
        <f ca="1"/>
        <v>Product587</v>
      </c>
      <c r="W596" t="str">
        <f ca="1"/>
        <v>Kg</v>
      </c>
      <c r="X596">
        <f ca="1"/>
        <v>4414.5235644536406</v>
      </c>
      <c r="Y596">
        <f ca="1"/>
        <v>89</v>
      </c>
    </row>
    <row r="597" spans="16:25" x14ac:dyDescent="0.3">
      <c r="P597" t="s">
        <v>1640</v>
      </c>
      <c r="Q597" t="s">
        <v>2108</v>
      </c>
      <c r="R597" s="17">
        <v>16956.406971749631</v>
      </c>
      <c r="S597" s="17">
        <v>101</v>
      </c>
      <c r="U597">
        <f ca="1"/>
        <v>316</v>
      </c>
      <c r="V597" t="str">
        <f ca="1"/>
        <v>Product588</v>
      </c>
      <c r="W597" t="str">
        <f ca="1"/>
        <v>Lt</v>
      </c>
      <c r="X597">
        <f ca="1"/>
        <v>16956.406971749631</v>
      </c>
      <c r="Y597">
        <f ca="1"/>
        <v>101</v>
      </c>
    </row>
    <row r="598" spans="16:25" x14ac:dyDescent="0.3">
      <c r="P598" t="s">
        <v>1641</v>
      </c>
      <c r="Q598" t="s">
        <v>2109</v>
      </c>
      <c r="R598" s="17">
        <v>23802.233149339198</v>
      </c>
      <c r="S598" s="17">
        <v>80</v>
      </c>
      <c r="U598">
        <f ca="1"/>
        <v>80</v>
      </c>
      <c r="V598" t="str">
        <f ca="1"/>
        <v>Product589</v>
      </c>
      <c r="W598" t="str">
        <f ca="1"/>
        <v>Ft</v>
      </c>
      <c r="X598">
        <f ca="1"/>
        <v>23802.233149339198</v>
      </c>
      <c r="Y598">
        <f ca="1"/>
        <v>80</v>
      </c>
    </row>
    <row r="599" spans="16:25" x14ac:dyDescent="0.3">
      <c r="P599" t="s">
        <v>1111</v>
      </c>
      <c r="Q599" t="s">
        <v>2107</v>
      </c>
      <c r="R599" s="17">
        <v>15365.802879491437</v>
      </c>
      <c r="S599" s="17">
        <v>89</v>
      </c>
      <c r="U599">
        <f ca="1"/>
        <v>401</v>
      </c>
      <c r="V599" t="str">
        <f ca="1"/>
        <v>Product59</v>
      </c>
      <c r="W599" t="str">
        <f ca="1"/>
        <v>Kg</v>
      </c>
      <c r="X599">
        <f ca="1"/>
        <v>15365.802879491437</v>
      </c>
      <c r="Y599">
        <f ca="1"/>
        <v>89</v>
      </c>
    </row>
    <row r="600" spans="16:25" x14ac:dyDescent="0.3">
      <c r="P600" t="s">
        <v>1642</v>
      </c>
      <c r="Q600" t="s">
        <v>2107</v>
      </c>
      <c r="R600" s="17">
        <v>11190.395562023426</v>
      </c>
      <c r="S600" s="17">
        <v>52</v>
      </c>
      <c r="U600">
        <f ca="1"/>
        <v>604</v>
      </c>
      <c r="V600" t="str">
        <f ca="1"/>
        <v>Product590</v>
      </c>
      <c r="W600" t="str">
        <f ca="1"/>
        <v>Kg</v>
      </c>
      <c r="X600">
        <f ca="1"/>
        <v>11190.395562023426</v>
      </c>
      <c r="Y600">
        <f ca="1"/>
        <v>52</v>
      </c>
    </row>
    <row r="601" spans="16:25" x14ac:dyDescent="0.3">
      <c r="P601" t="s">
        <v>1643</v>
      </c>
      <c r="Q601" t="s">
        <v>2110</v>
      </c>
      <c r="R601" s="17">
        <v>20493.259635451406</v>
      </c>
      <c r="S601" s="17">
        <v>88</v>
      </c>
      <c r="U601">
        <f ca="1"/>
        <v>177</v>
      </c>
      <c r="V601" t="str">
        <f ca="1"/>
        <v>Product591</v>
      </c>
      <c r="W601" t="str">
        <f ca="1"/>
        <v>No</v>
      </c>
      <c r="X601">
        <f ca="1"/>
        <v>20493.259635451406</v>
      </c>
      <c r="Y601">
        <f ca="1"/>
        <v>88</v>
      </c>
    </row>
    <row r="602" spans="16:25" x14ac:dyDescent="0.3">
      <c r="P602" t="s">
        <v>1644</v>
      </c>
      <c r="Q602" t="s">
        <v>2110</v>
      </c>
      <c r="R602" s="17">
        <v>18037.81482976332</v>
      </c>
      <c r="S602" s="17">
        <v>110</v>
      </c>
      <c r="U602">
        <f ca="1"/>
        <v>276</v>
      </c>
      <c r="V602" t="str">
        <f ca="1"/>
        <v>Product592</v>
      </c>
      <c r="W602" t="str">
        <f ca="1"/>
        <v>No</v>
      </c>
      <c r="X602">
        <f ca="1"/>
        <v>18037.81482976332</v>
      </c>
      <c r="Y602">
        <f ca="1"/>
        <v>110</v>
      </c>
    </row>
    <row r="603" spans="16:25" x14ac:dyDescent="0.3">
      <c r="P603" t="s">
        <v>1645</v>
      </c>
      <c r="Q603" t="s">
        <v>2109</v>
      </c>
      <c r="R603" s="17">
        <v>22925.652792347701</v>
      </c>
      <c r="S603" s="17">
        <v>79</v>
      </c>
      <c r="U603">
        <f ca="1"/>
        <v>103</v>
      </c>
      <c r="V603" t="str">
        <f ca="1"/>
        <v>Product593</v>
      </c>
      <c r="W603" t="str">
        <f ca="1"/>
        <v>Ft</v>
      </c>
      <c r="X603">
        <f ca="1"/>
        <v>22925.652792347701</v>
      </c>
      <c r="Y603">
        <f ca="1"/>
        <v>79</v>
      </c>
    </row>
    <row r="604" spans="16:25" x14ac:dyDescent="0.3">
      <c r="P604" t="s">
        <v>1646</v>
      </c>
      <c r="Q604" t="s">
        <v>2110</v>
      </c>
      <c r="R604" s="17">
        <v>7928.5364144279483</v>
      </c>
      <c r="S604" s="17">
        <v>70</v>
      </c>
      <c r="U604">
        <f ca="1"/>
        <v>762</v>
      </c>
      <c r="V604" t="str">
        <f ca="1"/>
        <v>Product594</v>
      </c>
      <c r="W604" t="str">
        <f ca="1"/>
        <v>No</v>
      </c>
      <c r="X604">
        <f ca="1"/>
        <v>7928.5364144279483</v>
      </c>
      <c r="Y604">
        <f ca="1"/>
        <v>70</v>
      </c>
    </row>
    <row r="605" spans="16:25" x14ac:dyDescent="0.3">
      <c r="P605" t="s">
        <v>1647</v>
      </c>
      <c r="Q605" t="s">
        <v>2107</v>
      </c>
      <c r="R605" s="17">
        <v>13636.357903641074</v>
      </c>
      <c r="S605" s="17">
        <v>98</v>
      </c>
      <c r="U605">
        <f ca="1"/>
        <v>480</v>
      </c>
      <c r="V605" t="str">
        <f ca="1"/>
        <v>Product595</v>
      </c>
      <c r="W605" t="str">
        <f ca="1"/>
        <v>Kg</v>
      </c>
      <c r="X605">
        <f ca="1"/>
        <v>13636.357903641074</v>
      </c>
      <c r="Y605">
        <f ca="1"/>
        <v>98</v>
      </c>
    </row>
    <row r="606" spans="16:25" x14ac:dyDescent="0.3">
      <c r="P606" t="s">
        <v>1648</v>
      </c>
      <c r="Q606" t="s">
        <v>2107</v>
      </c>
      <c r="R606" s="17">
        <v>9694.1465076251152</v>
      </c>
      <c r="S606" s="17">
        <v>82</v>
      </c>
      <c r="U606">
        <f ca="1"/>
        <v>671</v>
      </c>
      <c r="V606" t="str">
        <f ca="1"/>
        <v>Product596</v>
      </c>
      <c r="W606" t="str">
        <f ca="1"/>
        <v>Kg</v>
      </c>
      <c r="X606">
        <f ca="1"/>
        <v>9694.1465076251152</v>
      </c>
      <c r="Y606">
        <f ca="1"/>
        <v>82</v>
      </c>
    </row>
    <row r="607" spans="16:25" x14ac:dyDescent="0.3">
      <c r="P607" t="s">
        <v>1649</v>
      </c>
      <c r="Q607" t="s">
        <v>2108</v>
      </c>
      <c r="R607" s="17">
        <v>8346.8574046507238</v>
      </c>
      <c r="S607" s="17">
        <v>70</v>
      </c>
      <c r="U607">
        <f ca="1"/>
        <v>741</v>
      </c>
      <c r="V607" t="str">
        <f ca="1"/>
        <v>Product597</v>
      </c>
      <c r="W607" t="str">
        <f ca="1"/>
        <v>Lt</v>
      </c>
      <c r="X607">
        <f ca="1"/>
        <v>8346.8574046507238</v>
      </c>
      <c r="Y607">
        <f ca="1"/>
        <v>70</v>
      </c>
    </row>
    <row r="608" spans="16:25" x14ac:dyDescent="0.3">
      <c r="P608" t="s">
        <v>1650</v>
      </c>
      <c r="Q608" t="s">
        <v>2107</v>
      </c>
      <c r="R608" s="17">
        <v>6770.5429329774734</v>
      </c>
      <c r="S608" s="17">
        <v>70</v>
      </c>
      <c r="U608">
        <f ca="1"/>
        <v>825</v>
      </c>
      <c r="V608" t="str">
        <f ca="1"/>
        <v>Product598</v>
      </c>
      <c r="W608" t="str">
        <f ca="1"/>
        <v>Kg</v>
      </c>
      <c r="X608">
        <f ca="1"/>
        <v>6770.5429329774734</v>
      </c>
      <c r="Y608">
        <f ca="1"/>
        <v>70</v>
      </c>
    </row>
    <row r="609" spans="16:25" x14ac:dyDescent="0.3">
      <c r="P609" t="s">
        <v>1651</v>
      </c>
      <c r="Q609" t="s">
        <v>2108</v>
      </c>
      <c r="R609" s="17">
        <v>15060.64260904913</v>
      </c>
      <c r="S609" s="17">
        <v>73</v>
      </c>
      <c r="U609">
        <f ca="1"/>
        <v>421</v>
      </c>
      <c r="V609" t="str">
        <f ca="1"/>
        <v>Product599</v>
      </c>
      <c r="W609" t="str">
        <f ca="1"/>
        <v>Lt</v>
      </c>
      <c r="X609">
        <f ca="1"/>
        <v>15060.64260904913</v>
      </c>
      <c r="Y609">
        <f ca="1"/>
        <v>73</v>
      </c>
    </row>
    <row r="610" spans="16:25" x14ac:dyDescent="0.3">
      <c r="P610" t="s">
        <v>1058</v>
      </c>
      <c r="Q610" t="s">
        <v>2109</v>
      </c>
      <c r="R610" s="17">
        <v>21140.422257859063</v>
      </c>
      <c r="S610" s="17">
        <v>75</v>
      </c>
      <c r="U610">
        <f ca="1"/>
        <v>151</v>
      </c>
      <c r="V610" t="str">
        <f ca="1"/>
        <v>Product6</v>
      </c>
      <c r="W610" t="str">
        <f ca="1"/>
        <v>Ft</v>
      </c>
      <c r="X610">
        <f ca="1"/>
        <v>21140.422257859063</v>
      </c>
      <c r="Y610">
        <f ca="1"/>
        <v>75</v>
      </c>
    </row>
    <row r="611" spans="16:25" x14ac:dyDescent="0.3">
      <c r="P611" t="s">
        <v>1112</v>
      </c>
      <c r="Q611" t="s">
        <v>2108</v>
      </c>
      <c r="R611" s="17">
        <v>20080.31499526406</v>
      </c>
      <c r="S611" s="17">
        <v>76</v>
      </c>
      <c r="U611">
        <f ca="1"/>
        <v>198</v>
      </c>
      <c r="V611" t="str">
        <f ca="1"/>
        <v>Product60</v>
      </c>
      <c r="W611" t="str">
        <f ca="1"/>
        <v>Lt</v>
      </c>
      <c r="X611">
        <f ca="1"/>
        <v>20080.31499526406</v>
      </c>
      <c r="Y611">
        <f ca="1"/>
        <v>76</v>
      </c>
    </row>
    <row r="612" spans="16:25" x14ac:dyDescent="0.3">
      <c r="P612" t="s">
        <v>1652</v>
      </c>
      <c r="Q612" t="s">
        <v>2109</v>
      </c>
      <c r="R612" s="17">
        <v>8657.8238558676858</v>
      </c>
      <c r="S612" s="17">
        <v>77</v>
      </c>
      <c r="U612">
        <f ca="1"/>
        <v>726</v>
      </c>
      <c r="V612" t="str">
        <f ca="1"/>
        <v>Product600</v>
      </c>
      <c r="W612" t="str">
        <f ca="1"/>
        <v>Ft</v>
      </c>
      <c r="X612">
        <f ca="1"/>
        <v>8657.8238558676858</v>
      </c>
      <c r="Y612">
        <f ca="1"/>
        <v>77</v>
      </c>
    </row>
    <row r="613" spans="16:25" x14ac:dyDescent="0.3">
      <c r="P613" t="s">
        <v>1653</v>
      </c>
      <c r="Q613" t="s">
        <v>2107</v>
      </c>
      <c r="R613" s="17">
        <v>22632.275469105276</v>
      </c>
      <c r="S613" s="17">
        <v>80</v>
      </c>
      <c r="U613">
        <f ca="1"/>
        <v>110</v>
      </c>
      <c r="V613" t="str">
        <f ca="1"/>
        <v>Product601</v>
      </c>
      <c r="W613" t="str">
        <f ca="1"/>
        <v>Kg</v>
      </c>
      <c r="X613">
        <f ca="1"/>
        <v>22632.275469105276</v>
      </c>
      <c r="Y613">
        <f ca="1"/>
        <v>80</v>
      </c>
    </row>
    <row r="614" spans="16:25" x14ac:dyDescent="0.3">
      <c r="P614" t="s">
        <v>1654</v>
      </c>
      <c r="Q614" t="s">
        <v>2110</v>
      </c>
      <c r="R614" s="17">
        <v>14337.762807278872</v>
      </c>
      <c r="S614" s="17">
        <v>54</v>
      </c>
      <c r="U614">
        <f ca="1"/>
        <v>452</v>
      </c>
      <c r="V614" t="str">
        <f ca="1"/>
        <v>Product602</v>
      </c>
      <c r="W614" t="str">
        <f ca="1"/>
        <v>No</v>
      </c>
      <c r="X614">
        <f ca="1"/>
        <v>14337.762807278872</v>
      </c>
      <c r="Y614">
        <f ca="1"/>
        <v>54</v>
      </c>
    </row>
    <row r="615" spans="16:25" x14ac:dyDescent="0.3">
      <c r="P615" t="s">
        <v>1655</v>
      </c>
      <c r="Q615" t="s">
        <v>2110</v>
      </c>
      <c r="R615" s="17">
        <v>6631.5300208322515</v>
      </c>
      <c r="S615" s="17">
        <v>66</v>
      </c>
      <c r="U615">
        <f ca="1"/>
        <v>831</v>
      </c>
      <c r="V615" t="str">
        <f ca="1"/>
        <v>Product603</v>
      </c>
      <c r="W615" t="str">
        <f ca="1"/>
        <v>No</v>
      </c>
      <c r="X615">
        <f ca="1"/>
        <v>6631.5300208322515</v>
      </c>
      <c r="Y615">
        <f ca="1"/>
        <v>66</v>
      </c>
    </row>
    <row r="616" spans="16:25" x14ac:dyDescent="0.3">
      <c r="P616" t="s">
        <v>1656</v>
      </c>
      <c r="Q616" t="s">
        <v>2109</v>
      </c>
      <c r="R616" s="17">
        <v>12567.593411605794</v>
      </c>
      <c r="S616" s="17">
        <v>77</v>
      </c>
      <c r="U616">
        <f ca="1"/>
        <v>535</v>
      </c>
      <c r="V616" t="str">
        <f ca="1"/>
        <v>Product604</v>
      </c>
      <c r="W616" t="str">
        <f ca="1"/>
        <v>Ft</v>
      </c>
      <c r="X616">
        <f ca="1"/>
        <v>12567.593411605794</v>
      </c>
      <c r="Y616">
        <f ca="1"/>
        <v>77</v>
      </c>
    </row>
    <row r="617" spans="16:25" x14ac:dyDescent="0.3">
      <c r="P617" t="s">
        <v>1657</v>
      </c>
      <c r="Q617" t="s">
        <v>2110</v>
      </c>
      <c r="R617" s="17">
        <v>7394.3070140401978</v>
      </c>
      <c r="S617" s="17">
        <v>65</v>
      </c>
      <c r="U617">
        <f ca="1"/>
        <v>800</v>
      </c>
      <c r="V617" t="str">
        <f ca="1"/>
        <v>Product605</v>
      </c>
      <c r="W617" t="str">
        <f ca="1"/>
        <v>No</v>
      </c>
      <c r="X617">
        <f ca="1"/>
        <v>7394.3070140401978</v>
      </c>
      <c r="Y617">
        <f ca="1"/>
        <v>65</v>
      </c>
    </row>
    <row r="618" spans="16:25" x14ac:dyDescent="0.3">
      <c r="P618" t="s">
        <v>1658</v>
      </c>
      <c r="Q618" t="s">
        <v>2107</v>
      </c>
      <c r="R618" s="17">
        <v>21406.962198088466</v>
      </c>
      <c r="S618" s="17">
        <v>81</v>
      </c>
      <c r="U618">
        <f ca="1"/>
        <v>141</v>
      </c>
      <c r="V618" t="str">
        <f ca="1"/>
        <v>Product606</v>
      </c>
      <c r="W618" t="str">
        <f ca="1"/>
        <v>Kg</v>
      </c>
      <c r="X618">
        <f ca="1"/>
        <v>21406.962198088466</v>
      </c>
      <c r="Y618">
        <f ca="1"/>
        <v>81</v>
      </c>
    </row>
    <row r="619" spans="16:25" x14ac:dyDescent="0.3">
      <c r="P619" t="s">
        <v>1659</v>
      </c>
      <c r="Q619" t="s">
        <v>2107</v>
      </c>
      <c r="R619" s="17">
        <v>4542.4862217087975</v>
      </c>
      <c r="S619" s="17">
        <v>78</v>
      </c>
      <c r="U619">
        <f ca="1"/>
        <v>926</v>
      </c>
      <c r="V619" t="str">
        <f ca="1"/>
        <v>Product607</v>
      </c>
      <c r="W619" t="str">
        <f ca="1"/>
        <v>Kg</v>
      </c>
      <c r="X619">
        <f ca="1"/>
        <v>4542.4862217087975</v>
      </c>
      <c r="Y619">
        <f ca="1"/>
        <v>78</v>
      </c>
    </row>
    <row r="620" spans="16:25" x14ac:dyDescent="0.3">
      <c r="P620" t="s">
        <v>1660</v>
      </c>
      <c r="Q620" t="s">
        <v>2108</v>
      </c>
      <c r="R620" s="17">
        <v>4107.8567470893131</v>
      </c>
      <c r="S620" s="17">
        <v>65</v>
      </c>
      <c r="U620">
        <f ca="1"/>
        <v>945</v>
      </c>
      <c r="V620" t="str">
        <f ca="1"/>
        <v>Product608</v>
      </c>
      <c r="W620" t="str">
        <f ca="1"/>
        <v>Lt</v>
      </c>
      <c r="X620">
        <f ca="1"/>
        <v>4107.8567470893131</v>
      </c>
      <c r="Y620">
        <f ca="1"/>
        <v>65</v>
      </c>
    </row>
    <row r="621" spans="16:25" x14ac:dyDescent="0.3">
      <c r="P621" t="s">
        <v>1661</v>
      </c>
      <c r="Q621" t="s">
        <v>2107</v>
      </c>
      <c r="R621" s="17">
        <v>24592.704771540561</v>
      </c>
      <c r="S621" s="17">
        <v>90</v>
      </c>
      <c r="U621">
        <f ca="1"/>
        <v>58</v>
      </c>
      <c r="V621" t="str">
        <f ca="1"/>
        <v>Product609</v>
      </c>
      <c r="W621" t="str">
        <f ca="1"/>
        <v>Kg</v>
      </c>
      <c r="X621">
        <f ca="1"/>
        <v>24592.704771540561</v>
      </c>
      <c r="Y621">
        <f ca="1"/>
        <v>90</v>
      </c>
    </row>
    <row r="622" spans="16:25" x14ac:dyDescent="0.3">
      <c r="P622" t="s">
        <v>1113</v>
      </c>
      <c r="Q622" t="s">
        <v>2109</v>
      </c>
      <c r="R622" s="17">
        <v>5140.867830840064</v>
      </c>
      <c r="S622" s="17">
        <v>62</v>
      </c>
      <c r="U622">
        <f ca="1"/>
        <v>890</v>
      </c>
      <c r="V622" t="str">
        <f ca="1"/>
        <v>Product61</v>
      </c>
      <c r="W622" t="str">
        <f ca="1"/>
        <v>Ft</v>
      </c>
      <c r="X622">
        <f ca="1"/>
        <v>5140.867830840064</v>
      </c>
      <c r="Y622">
        <f ca="1"/>
        <v>62</v>
      </c>
    </row>
    <row r="623" spans="16:25" x14ac:dyDescent="0.3">
      <c r="P623" t="s">
        <v>1662</v>
      </c>
      <c r="Q623" t="s">
        <v>2108</v>
      </c>
      <c r="R623" s="17">
        <v>20595.470344188558</v>
      </c>
      <c r="S623" s="17">
        <v>80</v>
      </c>
      <c r="U623">
        <f ca="1"/>
        <v>169</v>
      </c>
      <c r="V623" t="str">
        <f ca="1"/>
        <v>Product610</v>
      </c>
      <c r="W623" t="str">
        <f ca="1"/>
        <v>Lt</v>
      </c>
      <c r="X623">
        <f ca="1"/>
        <v>20595.470344188558</v>
      </c>
      <c r="Y623">
        <f ca="1"/>
        <v>80</v>
      </c>
    </row>
    <row r="624" spans="16:25" x14ac:dyDescent="0.3">
      <c r="P624" t="s">
        <v>1663</v>
      </c>
      <c r="Q624" t="s">
        <v>2109</v>
      </c>
      <c r="R624" s="17">
        <v>22190.846620891272</v>
      </c>
      <c r="S624" s="17">
        <v>86</v>
      </c>
      <c r="U624">
        <f ca="1"/>
        <v>120</v>
      </c>
      <c r="V624" t="str">
        <f ca="1"/>
        <v>Product611</v>
      </c>
      <c r="W624" t="str">
        <f ca="1"/>
        <v>Ft</v>
      </c>
      <c r="X624">
        <f ca="1"/>
        <v>22190.846620891272</v>
      </c>
      <c r="Y624">
        <f ca="1"/>
        <v>86</v>
      </c>
    </row>
    <row r="625" spans="16:25" x14ac:dyDescent="0.3">
      <c r="P625" t="s">
        <v>1664</v>
      </c>
      <c r="Q625" t="s">
        <v>2107</v>
      </c>
      <c r="R625" s="17">
        <v>17338.844297644762</v>
      </c>
      <c r="S625" s="17">
        <v>106</v>
      </c>
      <c r="U625">
        <f ca="1"/>
        <v>300</v>
      </c>
      <c r="V625" t="str">
        <f ca="1"/>
        <v>Product612</v>
      </c>
      <c r="W625" t="str">
        <f ca="1"/>
        <v>Kg</v>
      </c>
      <c r="X625">
        <f ca="1"/>
        <v>17338.844297644762</v>
      </c>
      <c r="Y625">
        <f ca="1"/>
        <v>106</v>
      </c>
    </row>
    <row r="626" spans="16:25" x14ac:dyDescent="0.3">
      <c r="P626" t="s">
        <v>1665</v>
      </c>
      <c r="Q626" t="s">
        <v>2110</v>
      </c>
      <c r="R626" s="17">
        <v>17079.230601071074</v>
      </c>
      <c r="S626" s="17">
        <v>57</v>
      </c>
      <c r="U626">
        <f ca="1"/>
        <v>309</v>
      </c>
      <c r="V626" t="str">
        <f ca="1"/>
        <v>Product613</v>
      </c>
      <c r="W626" t="str">
        <f ca="1"/>
        <v>No</v>
      </c>
      <c r="X626">
        <f ca="1"/>
        <v>17079.230601071074</v>
      </c>
      <c r="Y626">
        <f ca="1"/>
        <v>57</v>
      </c>
    </row>
    <row r="627" spans="16:25" x14ac:dyDescent="0.3">
      <c r="P627" t="s">
        <v>1666</v>
      </c>
      <c r="Q627" t="s">
        <v>2110</v>
      </c>
      <c r="R627" s="17">
        <v>19801.213830972894</v>
      </c>
      <c r="S627" s="17">
        <v>81</v>
      </c>
      <c r="U627">
        <f ca="1"/>
        <v>212</v>
      </c>
      <c r="V627" t="str">
        <f ca="1"/>
        <v>Product614</v>
      </c>
      <c r="W627" t="str">
        <f ca="1"/>
        <v>No</v>
      </c>
      <c r="X627">
        <f ca="1"/>
        <v>19801.213830972894</v>
      </c>
      <c r="Y627">
        <f ca="1"/>
        <v>81</v>
      </c>
    </row>
    <row r="628" spans="16:25" x14ac:dyDescent="0.3">
      <c r="P628" t="s">
        <v>1667</v>
      </c>
      <c r="Q628" t="s">
        <v>2109</v>
      </c>
      <c r="R628" s="17">
        <v>14236.904711740588</v>
      </c>
      <c r="S628" s="17">
        <v>68</v>
      </c>
      <c r="U628">
        <f ca="1"/>
        <v>457</v>
      </c>
      <c r="V628" t="str">
        <f ca="1"/>
        <v>Product615</v>
      </c>
      <c r="W628" t="str">
        <f ca="1"/>
        <v>Ft</v>
      </c>
      <c r="X628">
        <f ca="1"/>
        <v>14236.904711740588</v>
      </c>
      <c r="Y628">
        <f ca="1"/>
        <v>68</v>
      </c>
    </row>
    <row r="629" spans="16:25" x14ac:dyDescent="0.3">
      <c r="P629" t="s">
        <v>1668</v>
      </c>
      <c r="Q629" t="s">
        <v>2110</v>
      </c>
      <c r="R629" s="17">
        <v>10158.833582304718</v>
      </c>
      <c r="S629" s="17">
        <v>80</v>
      </c>
      <c r="U629">
        <f ca="1"/>
        <v>655</v>
      </c>
      <c r="V629" t="str">
        <f ca="1"/>
        <v>Product616</v>
      </c>
      <c r="W629" t="str">
        <f ca="1"/>
        <v>No</v>
      </c>
      <c r="X629">
        <f ca="1"/>
        <v>10158.833582304718</v>
      </c>
      <c r="Y629">
        <f ca="1"/>
        <v>80</v>
      </c>
    </row>
    <row r="630" spans="16:25" x14ac:dyDescent="0.3">
      <c r="P630" t="s">
        <v>1669</v>
      </c>
      <c r="Q630" t="s">
        <v>2107</v>
      </c>
      <c r="R630" s="17">
        <v>10210.767135638289</v>
      </c>
      <c r="S630" s="17">
        <v>80</v>
      </c>
      <c r="U630">
        <f ca="1"/>
        <v>652</v>
      </c>
      <c r="V630" t="str">
        <f ca="1"/>
        <v>Product617</v>
      </c>
      <c r="W630" t="str">
        <f ca="1"/>
        <v>Kg</v>
      </c>
      <c r="X630">
        <f ca="1"/>
        <v>10210.767135638289</v>
      </c>
      <c r="Y630">
        <f ca="1"/>
        <v>80</v>
      </c>
    </row>
    <row r="631" spans="16:25" x14ac:dyDescent="0.3">
      <c r="P631" t="s">
        <v>1670</v>
      </c>
      <c r="Q631" t="s">
        <v>2107</v>
      </c>
      <c r="R631" s="17">
        <v>11629.972080967689</v>
      </c>
      <c r="S631" s="17">
        <v>97</v>
      </c>
      <c r="U631">
        <f ca="1"/>
        <v>582</v>
      </c>
      <c r="V631" t="str">
        <f ca="1"/>
        <v>Product618</v>
      </c>
      <c r="W631" t="str">
        <f ca="1"/>
        <v>Kg</v>
      </c>
      <c r="X631">
        <f ca="1"/>
        <v>11629.972080967689</v>
      </c>
      <c r="Y631">
        <f ca="1"/>
        <v>97</v>
      </c>
    </row>
    <row r="632" spans="16:25" x14ac:dyDescent="0.3">
      <c r="P632" t="s">
        <v>1671</v>
      </c>
      <c r="Q632" t="s">
        <v>2108</v>
      </c>
      <c r="R632" s="17">
        <v>15469.44034570393</v>
      </c>
      <c r="S632" s="17">
        <v>76</v>
      </c>
      <c r="U632">
        <f ca="1"/>
        <v>390</v>
      </c>
      <c r="V632" t="str">
        <f ca="1"/>
        <v>Product619</v>
      </c>
      <c r="W632" t="str">
        <f ca="1"/>
        <v>Lt</v>
      </c>
      <c r="X632">
        <f ca="1"/>
        <v>15469.44034570393</v>
      </c>
      <c r="Y632">
        <f ca="1"/>
        <v>76</v>
      </c>
    </row>
    <row r="633" spans="16:25" x14ac:dyDescent="0.3">
      <c r="P633" t="s">
        <v>1114</v>
      </c>
      <c r="Q633" t="s">
        <v>2107</v>
      </c>
      <c r="R633" s="17">
        <v>4997.1056688378312</v>
      </c>
      <c r="S633" s="17">
        <v>98</v>
      </c>
      <c r="U633">
        <f ca="1"/>
        <v>897</v>
      </c>
      <c r="V633" t="str">
        <f ca="1"/>
        <v>Product62</v>
      </c>
      <c r="W633" t="str">
        <f ca="1"/>
        <v>Kg</v>
      </c>
      <c r="X633">
        <f ca="1"/>
        <v>4997.1056688378312</v>
      </c>
      <c r="Y633">
        <f ca="1"/>
        <v>98</v>
      </c>
    </row>
    <row r="634" spans="16:25" x14ac:dyDescent="0.3">
      <c r="P634" t="s">
        <v>1672</v>
      </c>
      <c r="Q634" t="s">
        <v>2107</v>
      </c>
      <c r="R634" s="17">
        <v>4521.4009279302127</v>
      </c>
      <c r="S634" s="17">
        <v>81</v>
      </c>
      <c r="U634">
        <f ca="1"/>
        <v>927</v>
      </c>
      <c r="V634" t="str">
        <f ca="1"/>
        <v>Product620</v>
      </c>
      <c r="W634" t="str">
        <f ca="1"/>
        <v>Kg</v>
      </c>
      <c r="X634">
        <f ca="1"/>
        <v>4521.4009279302127</v>
      </c>
      <c r="Y634">
        <f ca="1"/>
        <v>81</v>
      </c>
    </row>
    <row r="635" spans="16:25" x14ac:dyDescent="0.3">
      <c r="P635" t="s">
        <v>1673</v>
      </c>
      <c r="Q635" t="s">
        <v>2108</v>
      </c>
      <c r="R635" s="17">
        <v>14312.289207257254</v>
      </c>
      <c r="S635" s="17">
        <v>99</v>
      </c>
      <c r="U635">
        <f ca="1"/>
        <v>454</v>
      </c>
      <c r="V635" t="str">
        <f ca="1"/>
        <v>Product621</v>
      </c>
      <c r="W635" t="str">
        <f ca="1"/>
        <v>Lt</v>
      </c>
      <c r="X635">
        <f ca="1"/>
        <v>14312.289207257254</v>
      </c>
      <c r="Y635">
        <f ca="1"/>
        <v>99</v>
      </c>
    </row>
    <row r="636" spans="16:25" x14ac:dyDescent="0.3">
      <c r="P636" t="s">
        <v>1674</v>
      </c>
      <c r="Q636" t="s">
        <v>2109</v>
      </c>
      <c r="R636" s="17">
        <v>6556.3171006986431</v>
      </c>
      <c r="S636" s="17">
        <v>80</v>
      </c>
      <c r="U636">
        <f ca="1"/>
        <v>837</v>
      </c>
      <c r="V636" t="str">
        <f ca="1"/>
        <v>Product622</v>
      </c>
      <c r="W636" t="str">
        <f ca="1"/>
        <v>Ft</v>
      </c>
      <c r="X636">
        <f ca="1"/>
        <v>6556.3171006986431</v>
      </c>
      <c r="Y636">
        <f ca="1"/>
        <v>80</v>
      </c>
    </row>
    <row r="637" spans="16:25" x14ac:dyDescent="0.3">
      <c r="P637" t="s">
        <v>1675</v>
      </c>
      <c r="Q637" t="s">
        <v>2107</v>
      </c>
      <c r="R637" s="17">
        <v>23156.63097343775</v>
      </c>
      <c r="S637" s="17">
        <v>90</v>
      </c>
      <c r="U637">
        <f ca="1"/>
        <v>96</v>
      </c>
      <c r="V637" t="str">
        <f ca="1"/>
        <v>Product623</v>
      </c>
      <c r="W637" t="str">
        <f ca="1"/>
        <v>Kg</v>
      </c>
      <c r="X637">
        <f ca="1"/>
        <v>23156.63097343775</v>
      </c>
      <c r="Y637">
        <f ca="1"/>
        <v>90</v>
      </c>
    </row>
    <row r="638" spans="16:25" x14ac:dyDescent="0.3">
      <c r="P638" t="s">
        <v>1676</v>
      </c>
      <c r="Q638" t="s">
        <v>2110</v>
      </c>
      <c r="R638" s="17">
        <v>11222.336862279648</v>
      </c>
      <c r="S638" s="17">
        <v>93</v>
      </c>
      <c r="U638">
        <f ca="1"/>
        <v>603</v>
      </c>
      <c r="V638" t="str">
        <f ca="1"/>
        <v>Product624</v>
      </c>
      <c r="W638" t="str">
        <f ca="1"/>
        <v>No</v>
      </c>
      <c r="X638">
        <f ca="1"/>
        <v>11222.336862279648</v>
      </c>
      <c r="Y638">
        <f ca="1"/>
        <v>93</v>
      </c>
    </row>
    <row r="639" spans="16:25" x14ac:dyDescent="0.3">
      <c r="P639" t="s">
        <v>1677</v>
      </c>
      <c r="Q639" t="s">
        <v>2110</v>
      </c>
      <c r="R639" s="17">
        <v>13024.568403712201</v>
      </c>
      <c r="S639" s="17">
        <v>81</v>
      </c>
      <c r="U639">
        <f ca="1"/>
        <v>505</v>
      </c>
      <c r="V639" t="str">
        <f ca="1"/>
        <v>Product625</v>
      </c>
      <c r="W639" t="str">
        <f ca="1"/>
        <v>No</v>
      </c>
      <c r="X639">
        <f ca="1"/>
        <v>13024.568403712201</v>
      </c>
      <c r="Y639">
        <f ca="1"/>
        <v>81</v>
      </c>
    </row>
    <row r="640" spans="16:25" x14ac:dyDescent="0.3">
      <c r="P640" t="s">
        <v>1678</v>
      </c>
      <c r="Q640" t="s">
        <v>2109</v>
      </c>
      <c r="R640" s="17">
        <v>20548.341953372332</v>
      </c>
      <c r="S640" s="17">
        <v>94</v>
      </c>
      <c r="U640">
        <f ca="1"/>
        <v>173</v>
      </c>
      <c r="V640" t="str">
        <f ca="1"/>
        <v>Product626</v>
      </c>
      <c r="W640" t="str">
        <f ca="1"/>
        <v>Ft</v>
      </c>
      <c r="X640">
        <f ca="1"/>
        <v>20548.341953372332</v>
      </c>
      <c r="Y640">
        <f ca="1"/>
        <v>94</v>
      </c>
    </row>
    <row r="641" spans="16:25" x14ac:dyDescent="0.3">
      <c r="P641" t="s">
        <v>1679</v>
      </c>
      <c r="Q641" t="s">
        <v>2110</v>
      </c>
      <c r="R641" s="17">
        <v>4572.6468503897659</v>
      </c>
      <c r="S641" s="17">
        <v>69</v>
      </c>
      <c r="U641">
        <f ca="1"/>
        <v>925</v>
      </c>
      <c r="V641" t="str">
        <f ca="1"/>
        <v>Product627</v>
      </c>
      <c r="W641" t="str">
        <f ca="1"/>
        <v>No</v>
      </c>
      <c r="X641">
        <f ca="1"/>
        <v>4572.6468503897659</v>
      </c>
      <c r="Y641">
        <f ca="1"/>
        <v>69</v>
      </c>
    </row>
    <row r="642" spans="16:25" x14ac:dyDescent="0.3">
      <c r="P642" t="s">
        <v>1680</v>
      </c>
      <c r="Q642" t="s">
        <v>2107</v>
      </c>
      <c r="R642" s="17">
        <v>1837.2992208418245</v>
      </c>
      <c r="S642" s="17">
        <v>64</v>
      </c>
      <c r="U642">
        <f ca="1"/>
        <v>1041</v>
      </c>
      <c r="V642" t="str">
        <f ca="1"/>
        <v>Product628</v>
      </c>
      <c r="W642" t="str">
        <f ca="1"/>
        <v>Kg</v>
      </c>
      <c r="X642">
        <f ca="1"/>
        <v>1837.2992208418245</v>
      </c>
      <c r="Y642">
        <f ca="1"/>
        <v>64</v>
      </c>
    </row>
    <row r="643" spans="16:25" x14ac:dyDescent="0.3">
      <c r="P643" t="s">
        <v>1681</v>
      </c>
      <c r="Q643" t="s">
        <v>2107</v>
      </c>
      <c r="R643" s="17">
        <v>8456.6401394659897</v>
      </c>
      <c r="S643" s="17">
        <v>76</v>
      </c>
      <c r="U643">
        <f ca="1"/>
        <v>734</v>
      </c>
      <c r="V643" t="str">
        <f ca="1"/>
        <v>Product629</v>
      </c>
      <c r="W643" t="str">
        <f ca="1"/>
        <v>Kg</v>
      </c>
      <c r="X643">
        <f ca="1"/>
        <v>8456.6401394659897</v>
      </c>
      <c r="Y643">
        <f ca="1"/>
        <v>76</v>
      </c>
    </row>
    <row r="644" spans="16:25" x14ac:dyDescent="0.3">
      <c r="P644" t="s">
        <v>1115</v>
      </c>
      <c r="Q644" t="s">
        <v>2110</v>
      </c>
      <c r="R644" s="17">
        <v>6434.6753636020803</v>
      </c>
      <c r="S644" s="17">
        <v>84</v>
      </c>
      <c r="U644">
        <f ca="1"/>
        <v>843</v>
      </c>
      <c r="V644" t="str">
        <f ca="1"/>
        <v>Product63</v>
      </c>
      <c r="W644" t="str">
        <f ca="1"/>
        <v>No</v>
      </c>
      <c r="X644">
        <f ca="1"/>
        <v>6434.6753636020803</v>
      </c>
      <c r="Y644">
        <f ca="1"/>
        <v>84</v>
      </c>
    </row>
    <row r="645" spans="16:25" x14ac:dyDescent="0.3">
      <c r="P645" t="s">
        <v>1682</v>
      </c>
      <c r="Q645" t="s">
        <v>2108</v>
      </c>
      <c r="R645" s="17">
        <v>19832.519594310863</v>
      </c>
      <c r="S645" s="17">
        <v>67</v>
      </c>
      <c r="U645">
        <f ca="1"/>
        <v>211</v>
      </c>
      <c r="V645" t="str">
        <f ca="1"/>
        <v>Product630</v>
      </c>
      <c r="W645" t="str">
        <f ca="1"/>
        <v>Lt</v>
      </c>
      <c r="X645">
        <f ca="1"/>
        <v>19832.519594310863</v>
      </c>
      <c r="Y645">
        <f ca="1"/>
        <v>67</v>
      </c>
    </row>
    <row r="646" spans="16:25" x14ac:dyDescent="0.3">
      <c r="P646" t="s">
        <v>1683</v>
      </c>
      <c r="Q646" t="s">
        <v>2107</v>
      </c>
      <c r="R646" s="17">
        <v>24230.794132835246</v>
      </c>
      <c r="S646" s="17">
        <v>84</v>
      </c>
      <c r="U646">
        <f ca="1"/>
        <v>68</v>
      </c>
      <c r="V646" t="str">
        <f ca="1"/>
        <v>Product631</v>
      </c>
      <c r="W646" t="str">
        <f ca="1"/>
        <v>Kg</v>
      </c>
      <c r="X646">
        <f ca="1"/>
        <v>24230.794132835246</v>
      </c>
      <c r="Y646">
        <f ca="1"/>
        <v>84</v>
      </c>
    </row>
    <row r="647" spans="16:25" x14ac:dyDescent="0.3">
      <c r="P647" t="s">
        <v>1684</v>
      </c>
      <c r="Q647" t="s">
        <v>2108</v>
      </c>
      <c r="R647" s="17">
        <v>2601.9186560946805</v>
      </c>
      <c r="S647" s="17">
        <v>93</v>
      </c>
      <c r="U647">
        <f ca="1"/>
        <v>1013</v>
      </c>
      <c r="V647" t="str">
        <f ca="1"/>
        <v>Product632</v>
      </c>
      <c r="W647" t="str">
        <f ca="1"/>
        <v>Lt</v>
      </c>
      <c r="X647">
        <f ca="1"/>
        <v>2601.9186560946805</v>
      </c>
      <c r="Y647">
        <f ca="1"/>
        <v>93</v>
      </c>
    </row>
    <row r="648" spans="16:25" x14ac:dyDescent="0.3">
      <c r="P648" t="s">
        <v>1685</v>
      </c>
      <c r="Q648" t="s">
        <v>2109</v>
      </c>
      <c r="R648" s="17">
        <v>18173.064222497578</v>
      </c>
      <c r="S648" s="17">
        <v>78</v>
      </c>
      <c r="U648">
        <f ca="1"/>
        <v>267</v>
      </c>
      <c r="V648" t="str">
        <f ca="1"/>
        <v>Product633</v>
      </c>
      <c r="W648" t="str">
        <f ca="1"/>
        <v>Ft</v>
      </c>
      <c r="X648">
        <f ca="1"/>
        <v>18173.064222497578</v>
      </c>
      <c r="Y648">
        <f ca="1"/>
        <v>78</v>
      </c>
    </row>
    <row r="649" spans="16:25" x14ac:dyDescent="0.3">
      <c r="P649" t="s">
        <v>1686</v>
      </c>
      <c r="Q649" t="s">
        <v>2107</v>
      </c>
      <c r="R649" s="17">
        <v>18848.237194119938</v>
      </c>
      <c r="S649" s="17">
        <v>98</v>
      </c>
      <c r="U649">
        <f ca="1"/>
        <v>244</v>
      </c>
      <c r="V649" t="str">
        <f ca="1"/>
        <v>Product634</v>
      </c>
      <c r="W649" t="str">
        <f ca="1"/>
        <v>Kg</v>
      </c>
      <c r="X649">
        <f ca="1"/>
        <v>18848.237194119938</v>
      </c>
      <c r="Y649">
        <f ca="1"/>
        <v>98</v>
      </c>
    </row>
    <row r="650" spans="16:25" x14ac:dyDescent="0.3">
      <c r="P650" t="s">
        <v>1687</v>
      </c>
      <c r="Q650" t="s">
        <v>2110</v>
      </c>
      <c r="R650" s="17">
        <v>23826.255058213083</v>
      </c>
      <c r="S650" s="17">
        <v>85</v>
      </c>
      <c r="U650">
        <f ca="1"/>
        <v>77</v>
      </c>
      <c r="V650" t="str">
        <f ca="1"/>
        <v>Product635</v>
      </c>
      <c r="W650" t="str">
        <f ca="1"/>
        <v>No</v>
      </c>
      <c r="X650">
        <f ca="1"/>
        <v>23826.255058213083</v>
      </c>
      <c r="Y650">
        <f ca="1"/>
        <v>85</v>
      </c>
    </row>
    <row r="651" spans="16:25" x14ac:dyDescent="0.3">
      <c r="P651" t="s">
        <v>1688</v>
      </c>
      <c r="Q651" t="s">
        <v>2110</v>
      </c>
      <c r="R651" s="17">
        <v>15105.979231328489</v>
      </c>
      <c r="S651" s="17">
        <v>67</v>
      </c>
      <c r="U651">
        <f ca="1"/>
        <v>420</v>
      </c>
      <c r="V651" t="str">
        <f ca="1"/>
        <v>Product636</v>
      </c>
      <c r="W651" t="str">
        <f ca="1"/>
        <v>No</v>
      </c>
      <c r="X651">
        <f ca="1"/>
        <v>15105.979231328489</v>
      </c>
      <c r="Y651">
        <f ca="1"/>
        <v>67</v>
      </c>
    </row>
    <row r="652" spans="16:25" x14ac:dyDescent="0.3">
      <c r="P652" t="s">
        <v>1689</v>
      </c>
      <c r="Q652" t="s">
        <v>2109</v>
      </c>
      <c r="R652" s="17">
        <v>8005.4895328213206</v>
      </c>
      <c r="S652" s="17">
        <v>66</v>
      </c>
      <c r="U652">
        <f ca="1"/>
        <v>758</v>
      </c>
      <c r="V652" t="str">
        <f ca="1"/>
        <v>Product637</v>
      </c>
      <c r="W652" t="str">
        <f ca="1"/>
        <v>Ft</v>
      </c>
      <c r="X652">
        <f ca="1"/>
        <v>8005.4895328213206</v>
      </c>
      <c r="Y652">
        <f ca="1"/>
        <v>66</v>
      </c>
    </row>
    <row r="653" spans="16:25" x14ac:dyDescent="0.3">
      <c r="P653" t="s">
        <v>1690</v>
      </c>
      <c r="Q653" t="s">
        <v>2110</v>
      </c>
      <c r="R653" s="17">
        <v>3063.6241809195426</v>
      </c>
      <c r="S653" s="17">
        <v>68</v>
      </c>
      <c r="U653">
        <f ca="1"/>
        <v>992</v>
      </c>
      <c r="V653" t="str">
        <f ca="1"/>
        <v>Product638</v>
      </c>
      <c r="W653" t="str">
        <f ca="1"/>
        <v>No</v>
      </c>
      <c r="X653">
        <f ca="1"/>
        <v>3063.6241809195426</v>
      </c>
      <c r="Y653">
        <f ca="1"/>
        <v>68</v>
      </c>
    </row>
    <row r="654" spans="16:25" x14ac:dyDescent="0.3">
      <c r="P654" t="s">
        <v>1691</v>
      </c>
      <c r="Q654" t="s">
        <v>2107</v>
      </c>
      <c r="R654" s="17">
        <v>9634.1216287348798</v>
      </c>
      <c r="S654" s="17">
        <v>68</v>
      </c>
      <c r="U654">
        <f ca="1"/>
        <v>674</v>
      </c>
      <c r="V654" t="str">
        <f ca="1"/>
        <v>Product639</v>
      </c>
      <c r="W654" t="str">
        <f ca="1"/>
        <v>Kg</v>
      </c>
      <c r="X654">
        <f ca="1"/>
        <v>9634.1216287348798</v>
      </c>
      <c r="Y654">
        <f ca="1"/>
        <v>68</v>
      </c>
    </row>
    <row r="655" spans="16:25" x14ac:dyDescent="0.3">
      <c r="P655" t="s">
        <v>1116</v>
      </c>
      <c r="Q655" t="s">
        <v>2110</v>
      </c>
      <c r="R655" s="17">
        <v>16828.679448305695</v>
      </c>
      <c r="S655" s="17">
        <v>80</v>
      </c>
      <c r="U655">
        <f ca="1"/>
        <v>323</v>
      </c>
      <c r="V655" t="str">
        <f ca="1"/>
        <v>Product64</v>
      </c>
      <c r="W655" t="str">
        <f ca="1"/>
        <v>No</v>
      </c>
      <c r="X655">
        <f ca="1"/>
        <v>16828.679448305695</v>
      </c>
      <c r="Y655">
        <f ca="1"/>
        <v>80</v>
      </c>
    </row>
    <row r="656" spans="16:25" x14ac:dyDescent="0.3">
      <c r="P656" t="s">
        <v>1692</v>
      </c>
      <c r="Q656" t="s">
        <v>2107</v>
      </c>
      <c r="R656" s="17">
        <v>8582.8743991887804</v>
      </c>
      <c r="S656" s="17">
        <v>89</v>
      </c>
      <c r="U656">
        <f ca="1"/>
        <v>729</v>
      </c>
      <c r="V656" t="str">
        <f ca="1"/>
        <v>Product640</v>
      </c>
      <c r="W656" t="str">
        <f ca="1"/>
        <v>Kg</v>
      </c>
      <c r="X656">
        <f ca="1"/>
        <v>8582.8743991887804</v>
      </c>
      <c r="Y656">
        <f ca="1"/>
        <v>89</v>
      </c>
    </row>
    <row r="657" spans="16:25" x14ac:dyDescent="0.3">
      <c r="P657" t="s">
        <v>1693</v>
      </c>
      <c r="Q657" t="s">
        <v>2108</v>
      </c>
      <c r="R657" s="17">
        <v>12715.195814190723</v>
      </c>
      <c r="S657" s="17">
        <v>65</v>
      </c>
      <c r="U657">
        <f ca="1"/>
        <v>526</v>
      </c>
      <c r="V657" t="str">
        <f ca="1"/>
        <v>Product641</v>
      </c>
      <c r="W657" t="str">
        <f ca="1"/>
        <v>Lt</v>
      </c>
      <c r="X657">
        <f ca="1"/>
        <v>12715.195814190723</v>
      </c>
      <c r="Y657">
        <f ca="1"/>
        <v>65</v>
      </c>
    </row>
    <row r="658" spans="16:25" x14ac:dyDescent="0.3">
      <c r="P658" t="s">
        <v>1694</v>
      </c>
      <c r="Q658" t="s">
        <v>2107</v>
      </c>
      <c r="R658" s="17">
        <v>2859.7289887266707</v>
      </c>
      <c r="S658" s="17">
        <v>103</v>
      </c>
      <c r="U658">
        <f ca="1"/>
        <v>1000</v>
      </c>
      <c r="V658" t="str">
        <f ca="1"/>
        <v>Product642</v>
      </c>
      <c r="W658" t="str">
        <f ca="1"/>
        <v>Kg</v>
      </c>
      <c r="X658">
        <f ca="1"/>
        <v>2859.7289887266707</v>
      </c>
      <c r="Y658">
        <f ca="1"/>
        <v>103</v>
      </c>
    </row>
    <row r="659" spans="16:25" x14ac:dyDescent="0.3">
      <c r="P659" t="s">
        <v>1695</v>
      </c>
      <c r="Q659" t="s">
        <v>2108</v>
      </c>
      <c r="R659" s="17">
        <v>30457.58513960235</v>
      </c>
      <c r="S659" s="17">
        <v>107</v>
      </c>
      <c r="U659">
        <f ca="1"/>
        <v>6</v>
      </c>
      <c r="V659" t="str">
        <f ca="1"/>
        <v>Product643</v>
      </c>
      <c r="W659" t="str">
        <f ca="1"/>
        <v>Lt</v>
      </c>
      <c r="X659">
        <f ca="1"/>
        <v>30457.58513960235</v>
      </c>
      <c r="Y659">
        <f ca="1"/>
        <v>107</v>
      </c>
    </row>
    <row r="660" spans="16:25" x14ac:dyDescent="0.3">
      <c r="P660" t="s">
        <v>1696</v>
      </c>
      <c r="Q660" t="s">
        <v>2109</v>
      </c>
      <c r="R660" s="17">
        <v>22852.923379654178</v>
      </c>
      <c r="S660" s="17">
        <v>82</v>
      </c>
      <c r="U660">
        <f ca="1"/>
        <v>105</v>
      </c>
      <c r="V660" t="str">
        <f ca="1"/>
        <v>Product644</v>
      </c>
      <c r="W660" t="str">
        <f ca="1"/>
        <v>Ft</v>
      </c>
      <c r="X660">
        <f ca="1"/>
        <v>22852.923379654178</v>
      </c>
      <c r="Y660">
        <f ca="1"/>
        <v>82</v>
      </c>
    </row>
    <row r="661" spans="16:25" x14ac:dyDescent="0.3">
      <c r="P661" t="s">
        <v>1697</v>
      </c>
      <c r="Q661" t="s">
        <v>2107</v>
      </c>
      <c r="R661" s="17">
        <v>6868.8129530917649</v>
      </c>
      <c r="S661" s="17">
        <v>77</v>
      </c>
      <c r="U661">
        <f ca="1"/>
        <v>822</v>
      </c>
      <c r="V661" t="str">
        <f ca="1"/>
        <v>Product645</v>
      </c>
      <c r="W661" t="str">
        <f ca="1"/>
        <v>Kg</v>
      </c>
      <c r="X661">
        <f ca="1"/>
        <v>6868.8129530917649</v>
      </c>
      <c r="Y661">
        <f ca="1"/>
        <v>77</v>
      </c>
    </row>
    <row r="662" spans="16:25" x14ac:dyDescent="0.3">
      <c r="P662" t="s">
        <v>1698</v>
      </c>
      <c r="Q662" t="s">
        <v>2110</v>
      </c>
      <c r="R662" s="17">
        <v>2355.082427943968</v>
      </c>
      <c r="S662" s="17">
        <v>93</v>
      </c>
      <c r="U662">
        <f ca="1"/>
        <v>1024</v>
      </c>
      <c r="V662" t="str">
        <f ca="1"/>
        <v>Product646</v>
      </c>
      <c r="W662" t="str">
        <f ca="1"/>
        <v>No</v>
      </c>
      <c r="X662">
        <f ca="1"/>
        <v>2355.082427943968</v>
      </c>
      <c r="Y662">
        <f ca="1"/>
        <v>93</v>
      </c>
    </row>
    <row r="663" spans="16:25" x14ac:dyDescent="0.3">
      <c r="P663" t="s">
        <v>1699</v>
      </c>
      <c r="Q663" t="s">
        <v>2110</v>
      </c>
      <c r="R663" s="17">
        <v>11635.836040489718</v>
      </c>
      <c r="S663" s="17">
        <v>90</v>
      </c>
      <c r="U663">
        <f ca="1"/>
        <v>581</v>
      </c>
      <c r="V663" t="str">
        <f ca="1"/>
        <v>Product647</v>
      </c>
      <c r="W663" t="str">
        <f ca="1"/>
        <v>No</v>
      </c>
      <c r="X663">
        <f ca="1"/>
        <v>11635.836040489718</v>
      </c>
      <c r="Y663">
        <f ca="1"/>
        <v>90</v>
      </c>
    </row>
    <row r="664" spans="16:25" x14ac:dyDescent="0.3">
      <c r="P664" t="s">
        <v>1700</v>
      </c>
      <c r="Q664" t="s">
        <v>2109</v>
      </c>
      <c r="R664" s="17">
        <v>19079.444347824123</v>
      </c>
      <c r="S664" s="17">
        <v>77</v>
      </c>
      <c r="U664">
        <f ca="1"/>
        <v>235</v>
      </c>
      <c r="V664" t="str">
        <f ca="1"/>
        <v>Product648</v>
      </c>
      <c r="W664" t="str">
        <f ca="1"/>
        <v>Ft</v>
      </c>
      <c r="X664">
        <f ca="1"/>
        <v>19079.444347824123</v>
      </c>
      <c r="Y664">
        <f ca="1"/>
        <v>77</v>
      </c>
    </row>
    <row r="665" spans="16:25" x14ac:dyDescent="0.3">
      <c r="P665" t="s">
        <v>1701</v>
      </c>
      <c r="Q665" t="s">
        <v>2110</v>
      </c>
      <c r="R665" s="17">
        <v>14169.554697828222</v>
      </c>
      <c r="S665" s="17">
        <v>69</v>
      </c>
      <c r="U665">
        <f ca="1"/>
        <v>461</v>
      </c>
      <c r="V665" t="str">
        <f ca="1"/>
        <v>Product649</v>
      </c>
      <c r="W665" t="str">
        <f ca="1"/>
        <v>No</v>
      </c>
      <c r="X665">
        <f ca="1"/>
        <v>14169.554697828222</v>
      </c>
      <c r="Y665">
        <f ca="1"/>
        <v>69</v>
      </c>
    </row>
    <row r="666" spans="16:25" x14ac:dyDescent="0.3">
      <c r="P666" t="s">
        <v>1117</v>
      </c>
      <c r="Q666" t="s">
        <v>2109</v>
      </c>
      <c r="R666" s="17">
        <v>3396.0262171516347</v>
      </c>
      <c r="S666" s="17">
        <v>74</v>
      </c>
      <c r="U666">
        <f ca="1"/>
        <v>983</v>
      </c>
      <c r="V666" t="str">
        <f ca="1"/>
        <v>Product65</v>
      </c>
      <c r="W666" t="str">
        <f ca="1"/>
        <v>Ft</v>
      </c>
      <c r="X666">
        <f ca="1"/>
        <v>3396.0262171516347</v>
      </c>
      <c r="Y666">
        <f ca="1"/>
        <v>74</v>
      </c>
    </row>
    <row r="667" spans="16:25" x14ac:dyDescent="0.3">
      <c r="P667" t="s">
        <v>1702</v>
      </c>
      <c r="Q667" t="s">
        <v>2107</v>
      </c>
      <c r="R667" s="17">
        <v>11309.954889589906</v>
      </c>
      <c r="S667" s="17">
        <v>60</v>
      </c>
      <c r="U667">
        <f ca="1"/>
        <v>597</v>
      </c>
      <c r="V667" t="str">
        <f ca="1"/>
        <v>Product650</v>
      </c>
      <c r="W667" t="str">
        <f ca="1"/>
        <v>Kg</v>
      </c>
      <c r="X667">
        <f ca="1"/>
        <v>11309.954889589906</v>
      </c>
      <c r="Y667">
        <f ca="1"/>
        <v>60</v>
      </c>
    </row>
    <row r="668" spans="16:25" x14ac:dyDescent="0.3">
      <c r="P668" t="s">
        <v>1703</v>
      </c>
      <c r="Q668" t="s">
        <v>2107</v>
      </c>
      <c r="R668" s="17">
        <v>9482.5778433425567</v>
      </c>
      <c r="S668" s="17">
        <v>72</v>
      </c>
      <c r="U668">
        <f ca="1"/>
        <v>684</v>
      </c>
      <c r="V668" t="str">
        <f ca="1"/>
        <v>Product651</v>
      </c>
      <c r="W668" t="str">
        <f ca="1"/>
        <v>Kg</v>
      </c>
      <c r="X668">
        <f ca="1"/>
        <v>9482.5778433425567</v>
      </c>
      <c r="Y668">
        <f ca="1"/>
        <v>72</v>
      </c>
    </row>
    <row r="669" spans="16:25" x14ac:dyDescent="0.3">
      <c r="P669" t="s">
        <v>1704</v>
      </c>
      <c r="Q669" t="s">
        <v>2108</v>
      </c>
      <c r="R669" s="17">
        <v>27455.425526815539</v>
      </c>
      <c r="S669" s="17">
        <v>101</v>
      </c>
      <c r="U669">
        <f ca="1"/>
        <v>25</v>
      </c>
      <c r="V669" t="str">
        <f ca="1"/>
        <v>Product652</v>
      </c>
      <c r="W669" t="str">
        <f ca="1"/>
        <v>Lt</v>
      </c>
      <c r="X669">
        <f ca="1"/>
        <v>27455.425526815539</v>
      </c>
      <c r="Y669">
        <f ca="1"/>
        <v>101</v>
      </c>
    </row>
    <row r="670" spans="16:25" x14ac:dyDescent="0.3">
      <c r="P670" t="s">
        <v>1705</v>
      </c>
      <c r="Q670" t="s">
        <v>2107</v>
      </c>
      <c r="R670" s="17">
        <v>13337.55506837471</v>
      </c>
      <c r="S670" s="17">
        <v>95</v>
      </c>
      <c r="U670">
        <f ca="1"/>
        <v>495</v>
      </c>
      <c r="V670" t="str">
        <f ca="1"/>
        <v>Product653</v>
      </c>
      <c r="W670" t="str">
        <f ca="1"/>
        <v>Kg</v>
      </c>
      <c r="X670">
        <f ca="1"/>
        <v>13337.55506837471</v>
      </c>
      <c r="Y670">
        <f ca="1"/>
        <v>95</v>
      </c>
    </row>
    <row r="671" spans="16:25" x14ac:dyDescent="0.3">
      <c r="P671" t="s">
        <v>1706</v>
      </c>
      <c r="Q671" t="s">
        <v>2108</v>
      </c>
      <c r="R671" s="17">
        <v>6535.6515485087521</v>
      </c>
      <c r="S671" s="17">
        <v>68</v>
      </c>
      <c r="U671">
        <f ca="1"/>
        <v>838</v>
      </c>
      <c r="V671" t="str">
        <f ca="1"/>
        <v>Product654</v>
      </c>
      <c r="W671" t="str">
        <f ca="1"/>
        <v>Lt</v>
      </c>
      <c r="X671">
        <f ca="1"/>
        <v>6535.6515485087521</v>
      </c>
      <c r="Y671">
        <f ca="1"/>
        <v>68</v>
      </c>
    </row>
    <row r="672" spans="16:25" x14ac:dyDescent="0.3">
      <c r="P672" t="s">
        <v>1707</v>
      </c>
      <c r="Q672" t="s">
        <v>2109</v>
      </c>
      <c r="R672" s="17">
        <v>7576.8325007462618</v>
      </c>
      <c r="S672" s="17">
        <v>90</v>
      </c>
      <c r="U672">
        <f ca="1"/>
        <v>785</v>
      </c>
      <c r="V672" t="str">
        <f ca="1"/>
        <v>Product655</v>
      </c>
      <c r="W672" t="str">
        <f ca="1"/>
        <v>Ft</v>
      </c>
      <c r="X672">
        <f ca="1"/>
        <v>7576.8325007462618</v>
      </c>
      <c r="Y672">
        <f ca="1"/>
        <v>90</v>
      </c>
    </row>
    <row r="673" spans="16:25" x14ac:dyDescent="0.3">
      <c r="P673" t="s">
        <v>1708</v>
      </c>
      <c r="Q673" t="s">
        <v>2107</v>
      </c>
      <c r="R673" s="17">
        <v>20040.705398048634</v>
      </c>
      <c r="S673" s="17">
        <v>71</v>
      </c>
      <c r="U673">
        <f ca="1"/>
        <v>199</v>
      </c>
      <c r="V673" t="str">
        <f ca="1"/>
        <v>Product656</v>
      </c>
      <c r="W673" t="str">
        <f ca="1"/>
        <v>Kg</v>
      </c>
      <c r="X673">
        <f ca="1"/>
        <v>20040.705398048634</v>
      </c>
      <c r="Y673">
        <f ca="1"/>
        <v>71</v>
      </c>
    </row>
    <row r="674" spans="16:25" x14ac:dyDescent="0.3">
      <c r="P674" t="s">
        <v>1709</v>
      </c>
      <c r="Q674" t="s">
        <v>2110</v>
      </c>
      <c r="R674" s="17">
        <v>12867.308312953133</v>
      </c>
      <c r="S674" s="17">
        <v>86</v>
      </c>
      <c r="U674">
        <f ca="1"/>
        <v>519</v>
      </c>
      <c r="V674" t="str">
        <f ca="1"/>
        <v>Product657</v>
      </c>
      <c r="W674" t="str">
        <f ca="1"/>
        <v>No</v>
      </c>
      <c r="X674">
        <f ca="1"/>
        <v>12867.308312953133</v>
      </c>
      <c r="Y674">
        <f ca="1"/>
        <v>86</v>
      </c>
    </row>
    <row r="675" spans="16:25" x14ac:dyDescent="0.3">
      <c r="P675" t="s">
        <v>1710</v>
      </c>
      <c r="Q675" t="s">
        <v>2110</v>
      </c>
      <c r="R675" s="17">
        <v>15276.148099615479</v>
      </c>
      <c r="S675" s="17">
        <v>68</v>
      </c>
      <c r="U675">
        <f ca="1"/>
        <v>407</v>
      </c>
      <c r="V675" t="str">
        <f ca="1"/>
        <v>Product658</v>
      </c>
      <c r="W675" t="str">
        <f ca="1"/>
        <v>No</v>
      </c>
      <c r="X675">
        <f ca="1"/>
        <v>15276.148099615479</v>
      </c>
      <c r="Y675">
        <f ca="1"/>
        <v>68</v>
      </c>
    </row>
    <row r="676" spans="16:25" x14ac:dyDescent="0.3">
      <c r="P676" t="s">
        <v>1711</v>
      </c>
      <c r="Q676" t="s">
        <v>2109</v>
      </c>
      <c r="R676" s="17">
        <v>16211.454472414665</v>
      </c>
      <c r="S676" s="17">
        <v>77</v>
      </c>
      <c r="U676">
        <f ca="1"/>
        <v>355</v>
      </c>
      <c r="V676" t="str">
        <f ca="1"/>
        <v>Product659</v>
      </c>
      <c r="W676" t="str">
        <f ca="1"/>
        <v>Ft</v>
      </c>
      <c r="X676">
        <f ca="1"/>
        <v>16211.454472414665</v>
      </c>
      <c r="Y676">
        <f ca="1"/>
        <v>77</v>
      </c>
    </row>
    <row r="677" spans="16:25" x14ac:dyDescent="0.3">
      <c r="P677" t="s">
        <v>1118</v>
      </c>
      <c r="Q677" t="s">
        <v>2110</v>
      </c>
      <c r="R677" s="17">
        <v>10352.37810329967</v>
      </c>
      <c r="S677" s="17">
        <v>75</v>
      </c>
      <c r="U677">
        <f ca="1"/>
        <v>645</v>
      </c>
      <c r="V677" t="str">
        <f ca="1"/>
        <v>Product66</v>
      </c>
      <c r="W677" t="str">
        <f ca="1"/>
        <v>No</v>
      </c>
      <c r="X677">
        <f ca="1"/>
        <v>10352.37810329967</v>
      </c>
      <c r="Y677">
        <f ca="1"/>
        <v>75</v>
      </c>
    </row>
    <row r="678" spans="16:25" x14ac:dyDescent="0.3">
      <c r="P678" t="s">
        <v>1712</v>
      </c>
      <c r="Q678" t="s">
        <v>2110</v>
      </c>
      <c r="R678" s="17">
        <v>13086.629708379132</v>
      </c>
      <c r="S678" s="17">
        <v>56</v>
      </c>
      <c r="U678">
        <f ca="1"/>
        <v>501</v>
      </c>
      <c r="V678" t="str">
        <f ca="1"/>
        <v>Product660</v>
      </c>
      <c r="W678" t="str">
        <f ca="1"/>
        <v>No</v>
      </c>
      <c r="X678">
        <f ca="1"/>
        <v>13086.629708379132</v>
      </c>
      <c r="Y678">
        <f ca="1"/>
        <v>56</v>
      </c>
    </row>
    <row r="679" spans="16:25" x14ac:dyDescent="0.3">
      <c r="P679" t="s">
        <v>1713</v>
      </c>
      <c r="Q679" t="s">
        <v>2107</v>
      </c>
      <c r="R679" s="17">
        <v>7859.3675920840133</v>
      </c>
      <c r="S679" s="17">
        <v>65</v>
      </c>
      <c r="U679">
        <f ca="1"/>
        <v>768</v>
      </c>
      <c r="V679" t="str">
        <f ca="1"/>
        <v>Product661</v>
      </c>
      <c r="W679" t="str">
        <f ca="1"/>
        <v>Kg</v>
      </c>
      <c r="X679">
        <f ca="1"/>
        <v>7859.3675920840133</v>
      </c>
      <c r="Y679">
        <f ca="1"/>
        <v>65</v>
      </c>
    </row>
    <row r="680" spans="16:25" x14ac:dyDescent="0.3">
      <c r="P680" t="s">
        <v>1714</v>
      </c>
      <c r="Q680" t="s">
        <v>2107</v>
      </c>
      <c r="R680" s="17">
        <v>20343.132343320463</v>
      </c>
      <c r="S680" s="17">
        <v>71</v>
      </c>
      <c r="U680">
        <f ca="1"/>
        <v>187</v>
      </c>
      <c r="V680" t="str">
        <f ca="1"/>
        <v>Product662</v>
      </c>
      <c r="W680" t="str">
        <f ca="1"/>
        <v>Kg</v>
      </c>
      <c r="X680">
        <f ca="1"/>
        <v>20343.132343320463</v>
      </c>
      <c r="Y680">
        <f ca="1"/>
        <v>71</v>
      </c>
    </row>
    <row r="681" spans="16:25" x14ac:dyDescent="0.3">
      <c r="P681" t="s">
        <v>1715</v>
      </c>
      <c r="Q681" t="s">
        <v>2108</v>
      </c>
      <c r="R681" s="17">
        <v>14488.682793488937</v>
      </c>
      <c r="S681" s="17">
        <v>82</v>
      </c>
      <c r="U681">
        <f ca="1"/>
        <v>447</v>
      </c>
      <c r="V681" t="str">
        <f ca="1"/>
        <v>Product663</v>
      </c>
      <c r="W681" t="str">
        <f ca="1"/>
        <v>Lt</v>
      </c>
      <c r="X681">
        <f ca="1"/>
        <v>14488.682793488937</v>
      </c>
      <c r="Y681">
        <f ca="1"/>
        <v>82</v>
      </c>
    </row>
    <row r="682" spans="16:25" x14ac:dyDescent="0.3">
      <c r="P682" t="s">
        <v>1716</v>
      </c>
      <c r="Q682" t="s">
        <v>2107</v>
      </c>
      <c r="R682" s="17">
        <v>7483.6674627268467</v>
      </c>
      <c r="S682" s="17">
        <v>76</v>
      </c>
      <c r="U682">
        <f ca="1"/>
        <v>794</v>
      </c>
      <c r="V682" t="str">
        <f ca="1"/>
        <v>Product664</v>
      </c>
      <c r="W682" t="str">
        <f ca="1"/>
        <v>Kg</v>
      </c>
      <c r="X682">
        <f ca="1"/>
        <v>7483.6674627268467</v>
      </c>
      <c r="Y682">
        <f ca="1"/>
        <v>76</v>
      </c>
    </row>
    <row r="683" spans="16:25" x14ac:dyDescent="0.3">
      <c r="P683" t="s">
        <v>1717</v>
      </c>
      <c r="Q683" t="s">
        <v>2108</v>
      </c>
      <c r="R683" s="17">
        <v>10261.67806626878</v>
      </c>
      <c r="S683" s="17">
        <v>64</v>
      </c>
      <c r="U683">
        <f ca="1"/>
        <v>650</v>
      </c>
      <c r="V683" t="str">
        <f ca="1"/>
        <v>Product665</v>
      </c>
      <c r="W683" t="str">
        <f ca="1"/>
        <v>Lt</v>
      </c>
      <c r="X683">
        <f ca="1"/>
        <v>10261.67806626878</v>
      </c>
      <c r="Y683">
        <f ca="1"/>
        <v>64</v>
      </c>
    </row>
    <row r="684" spans="16:25" x14ac:dyDescent="0.3">
      <c r="P684" t="s">
        <v>1718</v>
      </c>
      <c r="Q684" t="s">
        <v>2109</v>
      </c>
      <c r="R684" s="17">
        <v>15856.015956594299</v>
      </c>
      <c r="S684" s="17">
        <v>77</v>
      </c>
      <c r="U684">
        <f ca="1"/>
        <v>371</v>
      </c>
      <c r="V684" t="str">
        <f ca="1"/>
        <v>Product666</v>
      </c>
      <c r="W684" t="str">
        <f ca="1"/>
        <v>Ft</v>
      </c>
      <c r="X684">
        <f ca="1"/>
        <v>15856.015956594299</v>
      </c>
      <c r="Y684">
        <f ca="1"/>
        <v>77</v>
      </c>
    </row>
    <row r="685" spans="16:25" x14ac:dyDescent="0.3">
      <c r="P685" t="s">
        <v>1719</v>
      </c>
      <c r="Q685" t="s">
        <v>2107</v>
      </c>
      <c r="R685" s="17">
        <v>14062.047090710506</v>
      </c>
      <c r="S685" s="17">
        <v>83</v>
      </c>
      <c r="U685">
        <f ca="1"/>
        <v>464</v>
      </c>
      <c r="V685" t="str">
        <f ca="1"/>
        <v>Product667</v>
      </c>
      <c r="W685" t="str">
        <f ca="1"/>
        <v>Kg</v>
      </c>
      <c r="X685">
        <f ca="1"/>
        <v>14062.047090710506</v>
      </c>
      <c r="Y685">
        <f ca="1"/>
        <v>83</v>
      </c>
    </row>
    <row r="686" spans="16:25" x14ac:dyDescent="0.3">
      <c r="P686" t="s">
        <v>1720</v>
      </c>
      <c r="Q686" t="s">
        <v>2110</v>
      </c>
      <c r="R686" s="17">
        <v>18055.619780635865</v>
      </c>
      <c r="S686" s="17">
        <v>84</v>
      </c>
      <c r="U686">
        <f ca="1"/>
        <v>274</v>
      </c>
      <c r="V686" t="str">
        <f ca="1"/>
        <v>Product668</v>
      </c>
      <c r="W686" t="str">
        <f ca="1"/>
        <v>No</v>
      </c>
      <c r="X686">
        <f ca="1"/>
        <v>18055.619780635865</v>
      </c>
      <c r="Y686">
        <f ca="1"/>
        <v>84</v>
      </c>
    </row>
    <row r="687" spans="16:25" x14ac:dyDescent="0.3">
      <c r="P687" t="s">
        <v>1721</v>
      </c>
      <c r="Q687" t="s">
        <v>2110</v>
      </c>
      <c r="R687" s="17">
        <v>6453.0290801865003</v>
      </c>
      <c r="S687" s="17">
        <v>93</v>
      </c>
      <c r="U687">
        <f ca="1"/>
        <v>842</v>
      </c>
      <c r="V687" t="str">
        <f ca="1"/>
        <v>Product669</v>
      </c>
      <c r="W687" t="str">
        <f ca="1"/>
        <v>No</v>
      </c>
      <c r="X687">
        <f ca="1"/>
        <v>6453.0290801865003</v>
      </c>
      <c r="Y687">
        <f ca="1"/>
        <v>93</v>
      </c>
    </row>
    <row r="688" spans="16:25" x14ac:dyDescent="0.3">
      <c r="P688" t="s">
        <v>1119</v>
      </c>
      <c r="Q688" t="s">
        <v>2107</v>
      </c>
      <c r="R688" s="17">
        <v>3845.7393810380045</v>
      </c>
      <c r="S688" s="17">
        <v>66</v>
      </c>
      <c r="U688">
        <f ca="1"/>
        <v>958</v>
      </c>
      <c r="V688" t="str">
        <f ca="1"/>
        <v>Product67</v>
      </c>
      <c r="W688" t="str">
        <f ca="1"/>
        <v>Kg</v>
      </c>
      <c r="X688">
        <f ca="1"/>
        <v>3845.7393810380045</v>
      </c>
      <c r="Y688">
        <f ca="1"/>
        <v>66</v>
      </c>
    </row>
    <row r="689" spans="16:25" x14ac:dyDescent="0.3">
      <c r="P689" t="s">
        <v>1722</v>
      </c>
      <c r="Q689" t="s">
        <v>2109</v>
      </c>
      <c r="R689" s="17">
        <v>3545.0126156685778</v>
      </c>
      <c r="S689" s="17">
        <v>88</v>
      </c>
      <c r="U689">
        <f ca="1"/>
        <v>974</v>
      </c>
      <c r="V689" t="str">
        <f ca="1"/>
        <v>Product670</v>
      </c>
      <c r="W689" t="str">
        <f ca="1"/>
        <v>Ft</v>
      </c>
      <c r="X689">
        <f ca="1"/>
        <v>3545.0126156685778</v>
      </c>
      <c r="Y689">
        <f ca="1"/>
        <v>88</v>
      </c>
    </row>
    <row r="690" spans="16:25" x14ac:dyDescent="0.3">
      <c r="P690" t="s">
        <v>1723</v>
      </c>
      <c r="Q690" t="s">
        <v>2110</v>
      </c>
      <c r="R690" s="17">
        <v>8805.0753438979118</v>
      </c>
      <c r="S690" s="17">
        <v>77</v>
      </c>
      <c r="U690">
        <f ca="1"/>
        <v>718</v>
      </c>
      <c r="V690" t="str">
        <f ca="1"/>
        <v>Product671</v>
      </c>
      <c r="W690" t="str">
        <f ca="1"/>
        <v>No</v>
      </c>
      <c r="X690">
        <f ca="1"/>
        <v>8805.0753438979118</v>
      </c>
      <c r="Y690">
        <f ca="1"/>
        <v>77</v>
      </c>
    </row>
    <row r="691" spans="16:25" x14ac:dyDescent="0.3">
      <c r="P691" t="s">
        <v>1724</v>
      </c>
      <c r="Q691" t="s">
        <v>2107</v>
      </c>
      <c r="R691" s="17">
        <v>26069.467090459337</v>
      </c>
      <c r="S691" s="17">
        <v>89</v>
      </c>
      <c r="U691">
        <f ca="1"/>
        <v>37</v>
      </c>
      <c r="V691" t="str">
        <f ca="1"/>
        <v>Product672</v>
      </c>
      <c r="W691" t="str">
        <f ca="1"/>
        <v>Kg</v>
      </c>
      <c r="X691">
        <f ca="1"/>
        <v>26069.467090459337</v>
      </c>
      <c r="Y691">
        <f ca="1"/>
        <v>89</v>
      </c>
    </row>
    <row r="692" spans="16:25" x14ac:dyDescent="0.3">
      <c r="P692" t="s">
        <v>1725</v>
      </c>
      <c r="Q692" t="s">
        <v>2107</v>
      </c>
      <c r="R692" s="17">
        <v>2275.774961745848</v>
      </c>
      <c r="S692" s="17">
        <v>75</v>
      </c>
      <c r="U692">
        <f ca="1"/>
        <v>1028</v>
      </c>
      <c r="V692" t="str">
        <f ca="1"/>
        <v>Product673</v>
      </c>
      <c r="W692" t="str">
        <f ca="1"/>
        <v>Kg</v>
      </c>
      <c r="X692">
        <f ca="1"/>
        <v>2275.774961745848</v>
      </c>
      <c r="Y692">
        <f ca="1"/>
        <v>75</v>
      </c>
    </row>
    <row r="693" spans="16:25" x14ac:dyDescent="0.3">
      <c r="P693" t="s">
        <v>1726</v>
      </c>
      <c r="Q693" t="s">
        <v>2108</v>
      </c>
      <c r="R693" s="17">
        <v>7743.1363299505865</v>
      </c>
      <c r="S693" s="17">
        <v>66</v>
      </c>
      <c r="U693">
        <f ca="1"/>
        <v>776</v>
      </c>
      <c r="V693" t="str">
        <f ca="1"/>
        <v>Product674</v>
      </c>
      <c r="W693" t="str">
        <f ca="1"/>
        <v>Lt</v>
      </c>
      <c r="X693">
        <f ca="1"/>
        <v>7743.1363299505865</v>
      </c>
      <c r="Y693">
        <f ca="1"/>
        <v>66</v>
      </c>
    </row>
    <row r="694" spans="16:25" x14ac:dyDescent="0.3">
      <c r="P694" t="s">
        <v>1727</v>
      </c>
      <c r="Q694" t="s">
        <v>2107</v>
      </c>
      <c r="R694" s="17">
        <v>25191.340304838588</v>
      </c>
      <c r="S694" s="17">
        <v>85</v>
      </c>
      <c r="U694">
        <f ca="1"/>
        <v>49</v>
      </c>
      <c r="V694" t="str">
        <f ca="1"/>
        <v>Product675</v>
      </c>
      <c r="W694" t="str">
        <f ca="1"/>
        <v>Kg</v>
      </c>
      <c r="X694">
        <f ca="1"/>
        <v>25191.340304838588</v>
      </c>
      <c r="Y694">
        <f ca="1"/>
        <v>85</v>
      </c>
    </row>
    <row r="695" spans="16:25" x14ac:dyDescent="0.3">
      <c r="P695" t="s">
        <v>1728</v>
      </c>
      <c r="Q695" t="s">
        <v>2108</v>
      </c>
      <c r="R695" s="17">
        <v>9608.7060045095823</v>
      </c>
      <c r="S695" s="17">
        <v>91</v>
      </c>
      <c r="U695">
        <f ca="1"/>
        <v>675</v>
      </c>
      <c r="V695" t="str">
        <f ca="1"/>
        <v>Product676</v>
      </c>
      <c r="W695" t="str">
        <f ca="1"/>
        <v>Lt</v>
      </c>
      <c r="X695">
        <f ca="1"/>
        <v>9608.7060045095823</v>
      </c>
      <c r="Y695">
        <f ca="1"/>
        <v>91</v>
      </c>
    </row>
    <row r="696" spans="16:25" x14ac:dyDescent="0.3">
      <c r="P696" t="s">
        <v>1729</v>
      </c>
      <c r="Q696" t="s">
        <v>2109</v>
      </c>
      <c r="R696" s="17">
        <v>20777.281241816607</v>
      </c>
      <c r="S696" s="17">
        <v>94</v>
      </c>
      <c r="U696">
        <f ca="1"/>
        <v>163</v>
      </c>
      <c r="V696" t="str">
        <f ca="1"/>
        <v>Product677</v>
      </c>
      <c r="W696" t="str">
        <f ca="1"/>
        <v>Ft</v>
      </c>
      <c r="X696">
        <f ca="1"/>
        <v>20777.281241816607</v>
      </c>
      <c r="Y696">
        <f ca="1"/>
        <v>94</v>
      </c>
    </row>
    <row r="697" spans="16:25" x14ac:dyDescent="0.3">
      <c r="P697" t="s">
        <v>1730</v>
      </c>
      <c r="Q697" t="s">
        <v>2107</v>
      </c>
      <c r="R697" s="17">
        <v>26488.393639271431</v>
      </c>
      <c r="S697" s="17">
        <v>112</v>
      </c>
      <c r="U697">
        <f ca="1"/>
        <v>29</v>
      </c>
      <c r="V697" t="str">
        <f ca="1"/>
        <v>Product678</v>
      </c>
      <c r="W697" t="str">
        <f ca="1"/>
        <v>Kg</v>
      </c>
      <c r="X697">
        <f ca="1"/>
        <v>26488.393639271431</v>
      </c>
      <c r="Y697">
        <f ca="1"/>
        <v>112</v>
      </c>
    </row>
    <row r="698" spans="16:25" x14ac:dyDescent="0.3">
      <c r="P698" t="s">
        <v>1731</v>
      </c>
      <c r="Q698" t="s">
        <v>2110</v>
      </c>
      <c r="R698" s="17">
        <v>10977.219985671252</v>
      </c>
      <c r="S698" s="17">
        <v>92</v>
      </c>
      <c r="U698">
        <f ca="1"/>
        <v>617</v>
      </c>
      <c r="V698" t="str">
        <f ca="1"/>
        <v>Product679</v>
      </c>
      <c r="W698" t="str">
        <f ca="1"/>
        <v>No</v>
      </c>
      <c r="X698">
        <f ca="1"/>
        <v>10977.219985671252</v>
      </c>
      <c r="Y698">
        <f ca="1"/>
        <v>92</v>
      </c>
    </row>
    <row r="699" spans="16:25" x14ac:dyDescent="0.3">
      <c r="P699" t="s">
        <v>1120</v>
      </c>
      <c r="Q699" t="s">
        <v>2107</v>
      </c>
      <c r="R699" s="17">
        <v>25284.518097046304</v>
      </c>
      <c r="S699" s="17">
        <v>90</v>
      </c>
      <c r="U699">
        <f ca="1"/>
        <v>47</v>
      </c>
      <c r="V699" t="str">
        <f ca="1"/>
        <v>Product68</v>
      </c>
      <c r="W699" t="str">
        <f ca="1"/>
        <v>Kg</v>
      </c>
      <c r="X699">
        <f ca="1"/>
        <v>25284.518097046304</v>
      </c>
      <c r="Y699">
        <f ca="1"/>
        <v>90</v>
      </c>
    </row>
    <row r="700" spans="16:25" x14ac:dyDescent="0.3">
      <c r="P700" t="s">
        <v>1732</v>
      </c>
      <c r="Q700" t="s">
        <v>2110</v>
      </c>
      <c r="R700" s="17">
        <v>11965.335188206154</v>
      </c>
      <c r="S700" s="17">
        <v>66</v>
      </c>
      <c r="U700">
        <f ca="1"/>
        <v>566</v>
      </c>
      <c r="V700" t="str">
        <f ca="1"/>
        <v>Product680</v>
      </c>
      <c r="W700" t="str">
        <f ca="1"/>
        <v>No</v>
      </c>
      <c r="X700">
        <f ca="1"/>
        <v>11965.335188206154</v>
      </c>
      <c r="Y700">
        <f ca="1"/>
        <v>66</v>
      </c>
    </row>
    <row r="701" spans="16:25" x14ac:dyDescent="0.3">
      <c r="P701" t="s">
        <v>1733</v>
      </c>
      <c r="Q701" t="s">
        <v>2109</v>
      </c>
      <c r="R701" s="17">
        <v>12670.920177881602</v>
      </c>
      <c r="S701" s="17">
        <v>81</v>
      </c>
      <c r="U701">
        <f ca="1"/>
        <v>529</v>
      </c>
      <c r="V701" t="str">
        <f ca="1"/>
        <v>Product681</v>
      </c>
      <c r="W701" t="str">
        <f ca="1"/>
        <v>Ft</v>
      </c>
      <c r="X701">
        <f ca="1"/>
        <v>12670.920177881602</v>
      </c>
      <c r="Y701">
        <f ca="1"/>
        <v>81</v>
      </c>
    </row>
    <row r="702" spans="16:25" x14ac:dyDescent="0.3">
      <c r="P702" t="s">
        <v>1734</v>
      </c>
      <c r="Q702" t="s">
        <v>2110</v>
      </c>
      <c r="R702" s="17">
        <v>17506.756069771247</v>
      </c>
      <c r="S702" s="17">
        <v>74</v>
      </c>
      <c r="U702">
        <f ca="1"/>
        <v>293</v>
      </c>
      <c r="V702" t="str">
        <f ca="1"/>
        <v>Product682</v>
      </c>
      <c r="W702" t="str">
        <f ca="1"/>
        <v>No</v>
      </c>
      <c r="X702">
        <f ca="1"/>
        <v>17506.756069771247</v>
      </c>
      <c r="Y702">
        <f ca="1"/>
        <v>74</v>
      </c>
    </row>
    <row r="703" spans="16:25" x14ac:dyDescent="0.3">
      <c r="P703" t="s">
        <v>1735</v>
      </c>
      <c r="Q703" t="s">
        <v>2107</v>
      </c>
      <c r="R703" s="17">
        <v>19498.183277881781</v>
      </c>
      <c r="S703" s="17">
        <v>74</v>
      </c>
      <c r="U703">
        <f ca="1"/>
        <v>227</v>
      </c>
      <c r="V703" t="str">
        <f ca="1"/>
        <v>Product683</v>
      </c>
      <c r="W703" t="str">
        <f ca="1"/>
        <v>Kg</v>
      </c>
      <c r="X703">
        <f ca="1"/>
        <v>19498.183277881781</v>
      </c>
      <c r="Y703">
        <f ca="1"/>
        <v>74</v>
      </c>
    </row>
    <row r="704" spans="16:25" x14ac:dyDescent="0.3">
      <c r="P704" t="s">
        <v>1736</v>
      </c>
      <c r="Q704" t="s">
        <v>2107</v>
      </c>
      <c r="R704" s="17">
        <v>23157.183976550717</v>
      </c>
      <c r="S704" s="17">
        <v>92</v>
      </c>
      <c r="U704">
        <f ca="1"/>
        <v>95</v>
      </c>
      <c r="V704" t="str">
        <f ca="1"/>
        <v>Product684</v>
      </c>
      <c r="W704" t="str">
        <f ca="1"/>
        <v>Kg</v>
      </c>
      <c r="X704">
        <f ca="1"/>
        <v>23157.183976550717</v>
      </c>
      <c r="Y704">
        <f ca="1"/>
        <v>92</v>
      </c>
    </row>
    <row r="705" spans="16:25" x14ac:dyDescent="0.3">
      <c r="P705" t="s">
        <v>1737</v>
      </c>
      <c r="Q705" t="s">
        <v>2108</v>
      </c>
      <c r="R705" s="17">
        <v>29995.657144163375</v>
      </c>
      <c r="S705" s="17">
        <v>105</v>
      </c>
      <c r="U705">
        <f ca="1"/>
        <v>9</v>
      </c>
      <c r="V705" t="str">
        <f ca="1"/>
        <v>Product685</v>
      </c>
      <c r="W705" t="str">
        <f ca="1"/>
        <v>Lt</v>
      </c>
      <c r="X705">
        <f ca="1"/>
        <v>29995.657144163375</v>
      </c>
      <c r="Y705">
        <f ca="1"/>
        <v>105</v>
      </c>
    </row>
    <row r="706" spans="16:25" x14ac:dyDescent="0.3">
      <c r="P706" t="s">
        <v>1738</v>
      </c>
      <c r="Q706" t="s">
        <v>2107</v>
      </c>
      <c r="R706" s="17">
        <v>5023.1724393079239</v>
      </c>
      <c r="S706" s="17">
        <v>54</v>
      </c>
      <c r="U706">
        <f ca="1"/>
        <v>896</v>
      </c>
      <c r="V706" t="str">
        <f ca="1"/>
        <v>Product686</v>
      </c>
      <c r="W706" t="str">
        <f ca="1"/>
        <v>Kg</v>
      </c>
      <c r="X706">
        <f ca="1"/>
        <v>5023.1724393079239</v>
      </c>
      <c r="Y706">
        <f ca="1"/>
        <v>54</v>
      </c>
    </row>
    <row r="707" spans="16:25" x14ac:dyDescent="0.3">
      <c r="P707" t="s">
        <v>1739</v>
      </c>
      <c r="Q707" t="s">
        <v>2108</v>
      </c>
      <c r="R707" s="17">
        <v>17833.277789395688</v>
      </c>
      <c r="S707" s="17">
        <v>72</v>
      </c>
      <c r="U707">
        <f ca="1"/>
        <v>282</v>
      </c>
      <c r="V707" t="str">
        <f ca="1"/>
        <v>Product687</v>
      </c>
      <c r="W707" t="str">
        <f ca="1"/>
        <v>Lt</v>
      </c>
      <c r="X707">
        <f ca="1"/>
        <v>17833.277789395688</v>
      </c>
      <c r="Y707">
        <f ca="1"/>
        <v>72</v>
      </c>
    </row>
    <row r="708" spans="16:25" x14ac:dyDescent="0.3">
      <c r="P708" t="s">
        <v>1740</v>
      </c>
      <c r="Q708" t="s">
        <v>2109</v>
      </c>
      <c r="R708" s="17">
        <v>7071.1268584052241</v>
      </c>
      <c r="S708" s="17">
        <v>75</v>
      </c>
      <c r="U708">
        <f ca="1"/>
        <v>816</v>
      </c>
      <c r="V708" t="str">
        <f ca="1"/>
        <v>Product688</v>
      </c>
      <c r="W708" t="str">
        <f ca="1"/>
        <v>Ft</v>
      </c>
      <c r="X708">
        <f ca="1"/>
        <v>7071.1268584052241</v>
      </c>
      <c r="Y708">
        <f ca="1"/>
        <v>75</v>
      </c>
    </row>
    <row r="709" spans="16:25" x14ac:dyDescent="0.3">
      <c r="P709" t="s">
        <v>1741</v>
      </c>
      <c r="Q709" t="s">
        <v>2107</v>
      </c>
      <c r="R709" s="17">
        <v>7780.8442046224218</v>
      </c>
      <c r="S709" s="17">
        <v>68</v>
      </c>
      <c r="U709">
        <f ca="1"/>
        <v>772</v>
      </c>
      <c r="V709" t="str">
        <f ca="1"/>
        <v>Product689</v>
      </c>
      <c r="W709" t="str">
        <f ca="1"/>
        <v>Kg</v>
      </c>
      <c r="X709">
        <f ca="1"/>
        <v>7780.8442046224218</v>
      </c>
      <c r="Y709">
        <f ca="1"/>
        <v>68</v>
      </c>
    </row>
    <row r="710" spans="16:25" x14ac:dyDescent="0.3">
      <c r="P710" t="s">
        <v>1121</v>
      </c>
      <c r="Q710" t="s">
        <v>2108</v>
      </c>
      <c r="R710" s="17">
        <v>7722.2749029087427</v>
      </c>
      <c r="S710" s="17">
        <v>86</v>
      </c>
      <c r="U710">
        <f ca="1"/>
        <v>778</v>
      </c>
      <c r="V710" t="str">
        <f ca="1"/>
        <v>Product69</v>
      </c>
      <c r="W710" t="str">
        <f ca="1"/>
        <v>Lt</v>
      </c>
      <c r="X710">
        <f ca="1"/>
        <v>7722.2749029087427</v>
      </c>
      <c r="Y710">
        <f ca="1"/>
        <v>86</v>
      </c>
    </row>
    <row r="711" spans="16:25" x14ac:dyDescent="0.3">
      <c r="P711" t="s">
        <v>1742</v>
      </c>
      <c r="Q711" t="s">
        <v>2110</v>
      </c>
      <c r="R711" s="17">
        <v>13244.8784602137</v>
      </c>
      <c r="S711" s="17">
        <v>109</v>
      </c>
      <c r="U711">
        <f ca="1"/>
        <v>497</v>
      </c>
      <c r="V711" t="str">
        <f ca="1"/>
        <v>Product690</v>
      </c>
      <c r="W711" t="str">
        <f ca="1"/>
        <v>No</v>
      </c>
      <c r="X711">
        <f ca="1"/>
        <v>13244.8784602137</v>
      </c>
      <c r="Y711">
        <f ca="1"/>
        <v>109</v>
      </c>
    </row>
    <row r="712" spans="16:25" x14ac:dyDescent="0.3">
      <c r="P712" t="s">
        <v>1743</v>
      </c>
      <c r="Q712" t="s">
        <v>2110</v>
      </c>
      <c r="R712" s="17">
        <v>12881.030042614064</v>
      </c>
      <c r="S712" s="17">
        <v>92</v>
      </c>
      <c r="U712">
        <f ca="1"/>
        <v>517</v>
      </c>
      <c r="V712" t="str">
        <f ca="1"/>
        <v>Product691</v>
      </c>
      <c r="W712" t="str">
        <f ca="1"/>
        <v>No</v>
      </c>
      <c r="X712">
        <f ca="1"/>
        <v>12881.030042614064</v>
      </c>
      <c r="Y712">
        <f ca="1"/>
        <v>92</v>
      </c>
    </row>
    <row r="713" spans="16:25" x14ac:dyDescent="0.3">
      <c r="P713" t="s">
        <v>1744</v>
      </c>
      <c r="Q713" t="s">
        <v>2109</v>
      </c>
      <c r="R713" s="17">
        <v>9564.3473615929906</v>
      </c>
      <c r="S713" s="17">
        <v>59</v>
      </c>
      <c r="U713">
        <f ca="1"/>
        <v>678</v>
      </c>
      <c r="V713" t="str">
        <f ca="1"/>
        <v>Product692</v>
      </c>
      <c r="W713" t="str">
        <f ca="1"/>
        <v>Ft</v>
      </c>
      <c r="X713">
        <f ca="1"/>
        <v>9564.3473615929906</v>
      </c>
      <c r="Y713">
        <f ca="1"/>
        <v>59</v>
      </c>
    </row>
    <row r="714" spans="16:25" x14ac:dyDescent="0.3">
      <c r="P714" t="s">
        <v>1745</v>
      </c>
      <c r="Q714" t="s">
        <v>2110</v>
      </c>
      <c r="R714" s="17">
        <v>16805.988196542196</v>
      </c>
      <c r="S714" s="17">
        <v>80</v>
      </c>
      <c r="U714">
        <f ca="1"/>
        <v>324</v>
      </c>
      <c r="V714" t="str">
        <f ca="1"/>
        <v>Product693</v>
      </c>
      <c r="W714" t="str">
        <f ca="1"/>
        <v>No</v>
      </c>
      <c r="X714">
        <f ca="1"/>
        <v>16805.988196542196</v>
      </c>
      <c r="Y714">
        <f ca="1"/>
        <v>80</v>
      </c>
    </row>
    <row r="715" spans="16:25" x14ac:dyDescent="0.3">
      <c r="P715" t="s">
        <v>1746</v>
      </c>
      <c r="Q715" t="s">
        <v>2107</v>
      </c>
      <c r="R715" s="17">
        <v>3604.4122484395634</v>
      </c>
      <c r="S715" s="17">
        <v>48</v>
      </c>
      <c r="U715">
        <f ca="1"/>
        <v>971</v>
      </c>
      <c r="V715" t="str">
        <f ca="1"/>
        <v>Product694</v>
      </c>
      <c r="W715" t="str">
        <f ca="1"/>
        <v>Kg</v>
      </c>
      <c r="X715">
        <f ca="1"/>
        <v>3604.4122484395634</v>
      </c>
      <c r="Y715">
        <f ca="1"/>
        <v>48</v>
      </c>
    </row>
    <row r="716" spans="16:25" x14ac:dyDescent="0.3">
      <c r="P716" t="s">
        <v>1747</v>
      </c>
      <c r="Q716" t="s">
        <v>2107</v>
      </c>
      <c r="R716" s="17">
        <v>24201.929723215249</v>
      </c>
      <c r="S716" s="17">
        <v>105</v>
      </c>
      <c r="U716">
        <f ca="1"/>
        <v>69</v>
      </c>
      <c r="V716" t="str">
        <f ca="1"/>
        <v>Product695</v>
      </c>
      <c r="W716" t="str">
        <f ca="1"/>
        <v>Kg</v>
      </c>
      <c r="X716">
        <f ca="1"/>
        <v>24201.929723215249</v>
      </c>
      <c r="Y716">
        <f ca="1"/>
        <v>105</v>
      </c>
    </row>
    <row r="717" spans="16:25" x14ac:dyDescent="0.3">
      <c r="P717" t="s">
        <v>1748</v>
      </c>
      <c r="Q717" t="s">
        <v>2108</v>
      </c>
      <c r="R717" s="17">
        <v>20094.265072812887</v>
      </c>
      <c r="S717" s="17">
        <v>77</v>
      </c>
      <c r="U717">
        <f ca="1"/>
        <v>196</v>
      </c>
      <c r="V717" t="str">
        <f ca="1"/>
        <v>Product696</v>
      </c>
      <c r="W717" t="str">
        <f ca="1"/>
        <v>Lt</v>
      </c>
      <c r="X717">
        <f ca="1"/>
        <v>20094.265072812887</v>
      </c>
      <c r="Y717">
        <f ca="1"/>
        <v>77</v>
      </c>
    </row>
    <row r="718" spans="16:25" x14ac:dyDescent="0.3">
      <c r="P718" t="s">
        <v>1749</v>
      </c>
      <c r="Q718" t="s">
        <v>2107</v>
      </c>
      <c r="R718" s="17">
        <v>13414.54322814501</v>
      </c>
      <c r="S718" s="17">
        <v>76</v>
      </c>
      <c r="U718">
        <f ca="1"/>
        <v>492</v>
      </c>
      <c r="V718" t="str">
        <f ca="1"/>
        <v>Product697</v>
      </c>
      <c r="W718" t="str">
        <f ca="1"/>
        <v>Kg</v>
      </c>
      <c r="X718">
        <f ca="1"/>
        <v>13414.54322814501</v>
      </c>
      <c r="Y718">
        <f ca="1"/>
        <v>76</v>
      </c>
    </row>
    <row r="719" spans="16:25" x14ac:dyDescent="0.3">
      <c r="P719" t="s">
        <v>1750</v>
      </c>
      <c r="Q719" t="s">
        <v>2108</v>
      </c>
      <c r="R719" s="17">
        <v>6661.8385271521302</v>
      </c>
      <c r="S719" s="17">
        <v>76</v>
      </c>
      <c r="U719">
        <f ca="1"/>
        <v>829</v>
      </c>
      <c r="V719" t="str">
        <f ca="1"/>
        <v>Product698</v>
      </c>
      <c r="W719" t="str">
        <f ca="1"/>
        <v>Lt</v>
      </c>
      <c r="X719">
        <f ca="1"/>
        <v>6661.8385271521302</v>
      </c>
      <c r="Y719">
        <f ca="1"/>
        <v>76</v>
      </c>
    </row>
    <row r="720" spans="16:25" x14ac:dyDescent="0.3">
      <c r="P720" t="s">
        <v>1751</v>
      </c>
      <c r="Q720" t="s">
        <v>2109</v>
      </c>
      <c r="R720" s="17">
        <v>7961.3018934257925</v>
      </c>
      <c r="S720" s="17">
        <v>68</v>
      </c>
      <c r="U720">
        <f ca="1"/>
        <v>760</v>
      </c>
      <c r="V720" t="str">
        <f ca="1"/>
        <v>Product699</v>
      </c>
      <c r="W720" t="str">
        <f ca="1"/>
        <v>Ft</v>
      </c>
      <c r="X720">
        <f ca="1"/>
        <v>7961.3018934257925</v>
      </c>
      <c r="Y720">
        <f ca="1"/>
        <v>68</v>
      </c>
    </row>
    <row r="721" spans="16:25" x14ac:dyDescent="0.3">
      <c r="P721" t="s">
        <v>1059</v>
      </c>
      <c r="Q721" t="s">
        <v>2107</v>
      </c>
      <c r="R721" s="17">
        <v>15373.361631067732</v>
      </c>
      <c r="S721" s="17">
        <v>80</v>
      </c>
      <c r="U721">
        <f ca="1"/>
        <v>398</v>
      </c>
      <c r="V721" t="str">
        <f ca="1"/>
        <v>Product7</v>
      </c>
      <c r="W721" t="str">
        <f ca="1"/>
        <v>Kg</v>
      </c>
      <c r="X721">
        <f ca="1"/>
        <v>15373.361631067732</v>
      </c>
      <c r="Y721">
        <f ca="1"/>
        <v>80</v>
      </c>
    </row>
    <row r="722" spans="16:25" x14ac:dyDescent="0.3">
      <c r="P722" t="s">
        <v>1122</v>
      </c>
      <c r="Q722" t="s">
        <v>2107</v>
      </c>
      <c r="R722" s="17">
        <v>16208.87282326581</v>
      </c>
      <c r="S722" s="17">
        <v>87</v>
      </c>
      <c r="U722">
        <f ca="1"/>
        <v>356</v>
      </c>
      <c r="V722" t="str">
        <f ca="1"/>
        <v>Product70</v>
      </c>
      <c r="W722" t="str">
        <f ca="1"/>
        <v>Kg</v>
      </c>
      <c r="X722">
        <f ca="1"/>
        <v>16208.87282326581</v>
      </c>
      <c r="Y722">
        <f ca="1"/>
        <v>87</v>
      </c>
    </row>
    <row r="723" spans="16:25" x14ac:dyDescent="0.3">
      <c r="P723" t="s">
        <v>1752</v>
      </c>
      <c r="Q723" t="s">
        <v>2107</v>
      </c>
      <c r="R723" s="17">
        <v>8482.8044612647718</v>
      </c>
      <c r="S723" s="17">
        <v>100</v>
      </c>
      <c r="U723">
        <f ca="1"/>
        <v>733</v>
      </c>
      <c r="V723" t="str">
        <f ca="1"/>
        <v>Product700</v>
      </c>
      <c r="W723" t="str">
        <f ca="1"/>
        <v>Kg</v>
      </c>
      <c r="X723">
        <f ca="1"/>
        <v>8482.8044612647718</v>
      </c>
      <c r="Y723">
        <f ca="1"/>
        <v>100</v>
      </c>
    </row>
    <row r="724" spans="16:25" x14ac:dyDescent="0.3">
      <c r="P724" t="s">
        <v>1753</v>
      </c>
      <c r="Q724" t="s">
        <v>2110</v>
      </c>
      <c r="R724" s="17">
        <v>20022.215548718446</v>
      </c>
      <c r="S724" s="17">
        <v>88</v>
      </c>
      <c r="U724">
        <f ca="1"/>
        <v>200</v>
      </c>
      <c r="V724" t="str">
        <f ca="1"/>
        <v>Product701</v>
      </c>
      <c r="W724" t="str">
        <f ca="1"/>
        <v>No</v>
      </c>
      <c r="X724">
        <f ca="1"/>
        <v>20022.215548718446</v>
      </c>
      <c r="Y724">
        <f ca="1"/>
        <v>88</v>
      </c>
    </row>
    <row r="725" spans="16:25" x14ac:dyDescent="0.3">
      <c r="P725" t="s">
        <v>1754</v>
      </c>
      <c r="Q725" t="s">
        <v>2110</v>
      </c>
      <c r="R725" s="17">
        <v>13851.06435314619</v>
      </c>
      <c r="S725" s="17">
        <v>76</v>
      </c>
      <c r="U725">
        <f ca="1"/>
        <v>473</v>
      </c>
      <c r="V725" t="str">
        <f ca="1"/>
        <v>Product702</v>
      </c>
      <c r="W725" t="str">
        <f ca="1"/>
        <v>No</v>
      </c>
      <c r="X725">
        <f ca="1"/>
        <v>13851.06435314619</v>
      </c>
      <c r="Y725">
        <f ca="1"/>
        <v>76</v>
      </c>
    </row>
    <row r="726" spans="16:25" x14ac:dyDescent="0.3">
      <c r="P726" t="s">
        <v>1755</v>
      </c>
      <c r="Q726" t="s">
        <v>2109</v>
      </c>
      <c r="R726" s="17">
        <v>4329.3601768565768</v>
      </c>
      <c r="S726" s="17">
        <v>77</v>
      </c>
      <c r="U726">
        <f ca="1"/>
        <v>936</v>
      </c>
      <c r="V726" t="str">
        <f ca="1"/>
        <v>Product703</v>
      </c>
      <c r="W726" t="str">
        <f ca="1"/>
        <v>Ft</v>
      </c>
      <c r="X726">
        <f ca="1"/>
        <v>4329.3601768565768</v>
      </c>
      <c r="Y726">
        <f ca="1"/>
        <v>77</v>
      </c>
    </row>
    <row r="727" spans="16:25" x14ac:dyDescent="0.3">
      <c r="P727" t="s">
        <v>1756</v>
      </c>
      <c r="Q727" t="s">
        <v>2110</v>
      </c>
      <c r="R727" s="17">
        <v>8223.120479676938</v>
      </c>
      <c r="S727" s="17">
        <v>53</v>
      </c>
      <c r="U727">
        <f ca="1"/>
        <v>746</v>
      </c>
      <c r="V727" t="str">
        <f ca="1"/>
        <v>Product704</v>
      </c>
      <c r="W727" t="str">
        <f ca="1"/>
        <v>No</v>
      </c>
      <c r="X727">
        <f ca="1"/>
        <v>8223.120479676938</v>
      </c>
      <c r="Y727">
        <f ca="1"/>
        <v>53</v>
      </c>
    </row>
    <row r="728" spans="16:25" x14ac:dyDescent="0.3">
      <c r="P728" t="s">
        <v>1757</v>
      </c>
      <c r="Q728" t="s">
        <v>2107</v>
      </c>
      <c r="R728" s="17">
        <v>7564.8500580512218</v>
      </c>
      <c r="S728" s="17">
        <v>105</v>
      </c>
      <c r="U728">
        <f ca="1"/>
        <v>786</v>
      </c>
      <c r="V728" t="str">
        <f ca="1"/>
        <v>Product705</v>
      </c>
      <c r="W728" t="str">
        <f ca="1"/>
        <v>Kg</v>
      </c>
      <c r="X728">
        <f ca="1"/>
        <v>7564.8500580512218</v>
      </c>
      <c r="Y728">
        <f ca="1"/>
        <v>105</v>
      </c>
    </row>
    <row r="729" spans="16:25" x14ac:dyDescent="0.3">
      <c r="P729" t="s">
        <v>1758</v>
      </c>
      <c r="Q729" t="s">
        <v>2107</v>
      </c>
      <c r="R729" s="17">
        <v>2669.7682410115267</v>
      </c>
      <c r="S729" s="17">
        <v>67</v>
      </c>
      <c r="U729">
        <f ca="1"/>
        <v>1006</v>
      </c>
      <c r="V729" t="str">
        <f ca="1"/>
        <v>Product706</v>
      </c>
      <c r="W729" t="str">
        <f ca="1"/>
        <v>Kg</v>
      </c>
      <c r="X729">
        <f ca="1"/>
        <v>2669.7682410115267</v>
      </c>
      <c r="Y729">
        <f ca="1"/>
        <v>67</v>
      </c>
    </row>
    <row r="730" spans="16:25" x14ac:dyDescent="0.3">
      <c r="P730" t="s">
        <v>1759</v>
      </c>
      <c r="Q730" t="s">
        <v>2108</v>
      </c>
      <c r="R730" s="17">
        <v>2708.1845833178559</v>
      </c>
      <c r="S730" s="17">
        <v>73</v>
      </c>
      <c r="U730">
        <f ca="1"/>
        <v>1004</v>
      </c>
      <c r="V730" t="str">
        <f ca="1"/>
        <v>Product707</v>
      </c>
      <c r="W730" t="str">
        <f ca="1"/>
        <v>Lt</v>
      </c>
      <c r="X730">
        <f ca="1"/>
        <v>2708.1845833178559</v>
      </c>
      <c r="Y730">
        <f ca="1"/>
        <v>73</v>
      </c>
    </row>
    <row r="731" spans="16:25" x14ac:dyDescent="0.3">
      <c r="P731" t="s">
        <v>1760</v>
      </c>
      <c r="Q731" t="s">
        <v>2107</v>
      </c>
      <c r="R731" s="17">
        <v>19715.849571370985</v>
      </c>
      <c r="S731" s="17">
        <v>65</v>
      </c>
      <c r="U731">
        <f ca="1"/>
        <v>215</v>
      </c>
      <c r="V731" t="str">
        <f ca="1"/>
        <v>Product708</v>
      </c>
      <c r="W731" t="str">
        <f ca="1"/>
        <v>Kg</v>
      </c>
      <c r="X731">
        <f ca="1"/>
        <v>19715.849571370985</v>
      </c>
      <c r="Y731">
        <f ca="1"/>
        <v>65</v>
      </c>
    </row>
    <row r="732" spans="16:25" x14ac:dyDescent="0.3">
      <c r="P732" t="s">
        <v>1761</v>
      </c>
      <c r="Q732" t="s">
        <v>2108</v>
      </c>
      <c r="R732" s="17">
        <v>9013.47709634889</v>
      </c>
      <c r="S732" s="17">
        <v>62</v>
      </c>
      <c r="U732">
        <f ca="1"/>
        <v>707</v>
      </c>
      <c r="V732" t="str">
        <f ca="1"/>
        <v>Product709</v>
      </c>
      <c r="W732" t="str">
        <f ca="1"/>
        <v>Lt</v>
      </c>
      <c r="X732">
        <f ca="1"/>
        <v>9013.47709634889</v>
      </c>
      <c r="Y732">
        <f ca="1"/>
        <v>62</v>
      </c>
    </row>
    <row r="733" spans="16:25" x14ac:dyDescent="0.3">
      <c r="P733" t="s">
        <v>1123</v>
      </c>
      <c r="Q733" t="s">
        <v>2108</v>
      </c>
      <c r="R733" s="17">
        <v>4937.8954368497871</v>
      </c>
      <c r="S733" s="17">
        <v>80</v>
      </c>
      <c r="U733">
        <f ca="1"/>
        <v>901</v>
      </c>
      <c r="V733" t="str">
        <f ca="1"/>
        <v>Product71</v>
      </c>
      <c r="W733" t="str">
        <f ca="1"/>
        <v>Lt</v>
      </c>
      <c r="X733">
        <f ca="1"/>
        <v>4937.8954368497871</v>
      </c>
      <c r="Y733">
        <f ca="1"/>
        <v>80</v>
      </c>
    </row>
    <row r="734" spans="16:25" x14ac:dyDescent="0.3">
      <c r="P734" t="s">
        <v>1762</v>
      </c>
      <c r="Q734" t="s">
        <v>2109</v>
      </c>
      <c r="R734" s="17">
        <v>10220.270312933953</v>
      </c>
      <c r="S734" s="17">
        <v>61</v>
      </c>
      <c r="U734">
        <f ca="1"/>
        <v>651</v>
      </c>
      <c r="V734" t="str">
        <f ca="1"/>
        <v>Product710</v>
      </c>
      <c r="W734" t="str">
        <f ca="1"/>
        <v>Ft</v>
      </c>
      <c r="X734">
        <f ca="1"/>
        <v>10220.270312933953</v>
      </c>
      <c r="Y734">
        <f ca="1"/>
        <v>61</v>
      </c>
    </row>
    <row r="735" spans="16:25" x14ac:dyDescent="0.3">
      <c r="P735" t="s">
        <v>1763</v>
      </c>
      <c r="Q735" t="s">
        <v>2107</v>
      </c>
      <c r="R735" s="17">
        <v>12996.197964320732</v>
      </c>
      <c r="S735" s="17">
        <v>78</v>
      </c>
      <c r="U735">
        <f ca="1"/>
        <v>508</v>
      </c>
      <c r="V735" t="str">
        <f ca="1"/>
        <v>Product711</v>
      </c>
      <c r="W735" t="str">
        <f ca="1"/>
        <v>Kg</v>
      </c>
      <c r="X735">
        <f ca="1"/>
        <v>12996.197964320732</v>
      </c>
      <c r="Y735">
        <f ca="1"/>
        <v>78</v>
      </c>
    </row>
    <row r="736" spans="16:25" x14ac:dyDescent="0.3">
      <c r="P736" t="s">
        <v>1764</v>
      </c>
      <c r="Q736" t="s">
        <v>2110</v>
      </c>
      <c r="R736" s="17">
        <v>25623.581790080301</v>
      </c>
      <c r="S736" s="17">
        <v>94</v>
      </c>
      <c r="U736">
        <f ca="1"/>
        <v>42</v>
      </c>
      <c r="V736" t="str">
        <f ca="1"/>
        <v>Product712</v>
      </c>
      <c r="W736" t="str">
        <f ca="1"/>
        <v>No</v>
      </c>
      <c r="X736">
        <f ca="1"/>
        <v>25623.581790080301</v>
      </c>
      <c r="Y736">
        <f ca="1"/>
        <v>94</v>
      </c>
    </row>
    <row r="737" spans="16:25" x14ac:dyDescent="0.3">
      <c r="P737" t="s">
        <v>1765</v>
      </c>
      <c r="Q737" t="s">
        <v>2110</v>
      </c>
      <c r="R737" s="17">
        <v>20900.592281316734</v>
      </c>
      <c r="S737" s="17">
        <v>90</v>
      </c>
      <c r="U737">
        <f ca="1"/>
        <v>160</v>
      </c>
      <c r="V737" t="str">
        <f ca="1"/>
        <v>Product713</v>
      </c>
      <c r="W737" t="str">
        <f ca="1"/>
        <v>No</v>
      </c>
      <c r="X737">
        <f ca="1"/>
        <v>20900.592281316734</v>
      </c>
      <c r="Y737">
        <f ca="1"/>
        <v>90</v>
      </c>
    </row>
    <row r="738" spans="16:25" x14ac:dyDescent="0.3">
      <c r="P738" t="s">
        <v>1766</v>
      </c>
      <c r="Q738" t="s">
        <v>2109</v>
      </c>
      <c r="R738" s="17">
        <v>10998.770072248963</v>
      </c>
      <c r="S738" s="17">
        <v>79</v>
      </c>
      <c r="U738">
        <f ca="1"/>
        <v>615</v>
      </c>
      <c r="V738" t="str">
        <f ca="1"/>
        <v>Product714</v>
      </c>
      <c r="W738" t="str">
        <f ca="1"/>
        <v>Ft</v>
      </c>
      <c r="X738">
        <f ca="1"/>
        <v>10998.770072248963</v>
      </c>
      <c r="Y738">
        <f ca="1"/>
        <v>79</v>
      </c>
    </row>
    <row r="739" spans="16:25" x14ac:dyDescent="0.3">
      <c r="P739" t="s">
        <v>1767</v>
      </c>
      <c r="Q739" t="s">
        <v>2110</v>
      </c>
      <c r="R739" s="17">
        <v>3037.467225644903</v>
      </c>
      <c r="S739" s="17">
        <v>60</v>
      </c>
      <c r="U739">
        <f ca="1"/>
        <v>994</v>
      </c>
      <c r="V739" t="str">
        <f ca="1"/>
        <v>Product715</v>
      </c>
      <c r="W739" t="str">
        <f ca="1"/>
        <v>No</v>
      </c>
      <c r="X739">
        <f ca="1"/>
        <v>3037.467225644903</v>
      </c>
      <c r="Y739">
        <f ca="1"/>
        <v>60</v>
      </c>
    </row>
    <row r="740" spans="16:25" x14ac:dyDescent="0.3">
      <c r="P740" t="s">
        <v>1768</v>
      </c>
      <c r="Q740" t="s">
        <v>2107</v>
      </c>
      <c r="R740" s="17">
        <v>9571.7535432720179</v>
      </c>
      <c r="S740" s="17">
        <v>91</v>
      </c>
      <c r="U740">
        <f ca="1"/>
        <v>677</v>
      </c>
      <c r="V740" t="str">
        <f ca="1"/>
        <v>Product716</v>
      </c>
      <c r="W740" t="str">
        <f ca="1"/>
        <v>Kg</v>
      </c>
      <c r="X740">
        <f ca="1"/>
        <v>9571.7535432720179</v>
      </c>
      <c r="Y740">
        <f ca="1"/>
        <v>91</v>
      </c>
    </row>
    <row r="741" spans="16:25" x14ac:dyDescent="0.3">
      <c r="P741" t="s">
        <v>1769</v>
      </c>
      <c r="Q741" t="s">
        <v>2107</v>
      </c>
      <c r="R741" s="17">
        <v>4837.3813228997669</v>
      </c>
      <c r="S741" s="17">
        <v>61</v>
      </c>
      <c r="U741">
        <f ca="1"/>
        <v>905</v>
      </c>
      <c r="V741" t="str">
        <f ca="1"/>
        <v>Product717</v>
      </c>
      <c r="W741" t="str">
        <f ca="1"/>
        <v>Kg</v>
      </c>
      <c r="X741">
        <f ca="1"/>
        <v>4837.3813228997669</v>
      </c>
      <c r="Y741">
        <f ca="1"/>
        <v>61</v>
      </c>
    </row>
    <row r="742" spans="16:25" x14ac:dyDescent="0.3">
      <c r="P742" t="s">
        <v>1770</v>
      </c>
      <c r="Q742" t="s">
        <v>2108</v>
      </c>
      <c r="R742" s="17">
        <v>16639.219161087502</v>
      </c>
      <c r="S742" s="17">
        <v>69</v>
      </c>
      <c r="U742">
        <f ca="1"/>
        <v>330</v>
      </c>
      <c r="V742" t="str">
        <f ca="1"/>
        <v>Product718</v>
      </c>
      <c r="W742" t="str">
        <f ca="1"/>
        <v>Lt</v>
      </c>
      <c r="X742">
        <f ca="1"/>
        <v>16639.219161087502</v>
      </c>
      <c r="Y742">
        <f ca="1"/>
        <v>69</v>
      </c>
    </row>
    <row r="743" spans="16:25" x14ac:dyDescent="0.3">
      <c r="P743" t="s">
        <v>1771</v>
      </c>
      <c r="Q743" t="s">
        <v>2107</v>
      </c>
      <c r="R743" s="17">
        <v>9793.1292491072509</v>
      </c>
      <c r="S743" s="17">
        <v>88</v>
      </c>
      <c r="U743">
        <f ca="1"/>
        <v>668</v>
      </c>
      <c r="V743" t="str">
        <f ca="1"/>
        <v>Product719</v>
      </c>
      <c r="W743" t="str">
        <f ca="1"/>
        <v>Kg</v>
      </c>
      <c r="X743">
        <f ca="1"/>
        <v>9793.1292491072509</v>
      </c>
      <c r="Y743">
        <f ca="1"/>
        <v>88</v>
      </c>
    </row>
    <row r="744" spans="16:25" x14ac:dyDescent="0.3">
      <c r="P744" t="s">
        <v>1124</v>
      </c>
      <c r="Q744" t="s">
        <v>2109</v>
      </c>
      <c r="R744" s="17">
        <v>12347.8598783712</v>
      </c>
      <c r="S744" s="17">
        <v>89</v>
      </c>
      <c r="U744">
        <f ca="1"/>
        <v>544</v>
      </c>
      <c r="V744" t="str">
        <f ca="1"/>
        <v>Product72</v>
      </c>
      <c r="W744" t="str">
        <f ca="1"/>
        <v>Ft</v>
      </c>
      <c r="X744">
        <f ca="1"/>
        <v>12347.8598783712</v>
      </c>
      <c r="Y744">
        <f ca="1"/>
        <v>89</v>
      </c>
    </row>
    <row r="745" spans="16:25" x14ac:dyDescent="0.3">
      <c r="P745" t="s">
        <v>1772</v>
      </c>
      <c r="Q745" t="s">
        <v>2108</v>
      </c>
      <c r="R745" s="17">
        <v>16511.694787208453</v>
      </c>
      <c r="S745" s="17">
        <v>70</v>
      </c>
      <c r="U745">
        <f ca="1"/>
        <v>336</v>
      </c>
      <c r="V745" t="str">
        <f ca="1"/>
        <v>Product720</v>
      </c>
      <c r="W745" t="str">
        <f ca="1"/>
        <v>Lt</v>
      </c>
      <c r="X745">
        <f ca="1"/>
        <v>16511.694787208453</v>
      </c>
      <c r="Y745">
        <f ca="1"/>
        <v>70</v>
      </c>
    </row>
    <row r="746" spans="16:25" x14ac:dyDescent="0.3">
      <c r="P746" t="s">
        <v>1773</v>
      </c>
      <c r="Q746" t="s">
        <v>2109</v>
      </c>
      <c r="R746" s="17">
        <v>11321.214988125694</v>
      </c>
      <c r="S746" s="17">
        <v>97</v>
      </c>
      <c r="U746">
        <f ca="1"/>
        <v>596</v>
      </c>
      <c r="V746" t="str">
        <f ca="1"/>
        <v>Product721</v>
      </c>
      <c r="W746" t="str">
        <f ca="1"/>
        <v>Ft</v>
      </c>
      <c r="X746">
        <f ca="1"/>
        <v>11321.214988125694</v>
      </c>
      <c r="Y746">
        <f ca="1"/>
        <v>97</v>
      </c>
    </row>
    <row r="747" spans="16:25" x14ac:dyDescent="0.3">
      <c r="P747" t="s">
        <v>1774</v>
      </c>
      <c r="Q747" t="s">
        <v>2107</v>
      </c>
      <c r="R747" s="17">
        <v>25928.286824083218</v>
      </c>
      <c r="S747" s="17">
        <v>94</v>
      </c>
      <c r="U747">
        <f ca="1"/>
        <v>40</v>
      </c>
      <c r="V747" t="str">
        <f ca="1"/>
        <v>Product722</v>
      </c>
      <c r="W747" t="str">
        <f ca="1"/>
        <v>Kg</v>
      </c>
      <c r="X747">
        <f ca="1"/>
        <v>25928.286824083218</v>
      </c>
      <c r="Y747">
        <f ca="1"/>
        <v>94</v>
      </c>
    </row>
    <row r="748" spans="16:25" x14ac:dyDescent="0.3">
      <c r="P748" t="s">
        <v>1775</v>
      </c>
      <c r="Q748" t="s">
        <v>2110</v>
      </c>
      <c r="R748" s="17">
        <v>16577.812131602135</v>
      </c>
      <c r="S748" s="17">
        <v>64</v>
      </c>
      <c r="U748">
        <f ca="1"/>
        <v>332</v>
      </c>
      <c r="V748" t="str">
        <f ca="1"/>
        <v>Product723</v>
      </c>
      <c r="W748" t="str">
        <f ca="1"/>
        <v>No</v>
      </c>
      <c r="X748">
        <f ca="1"/>
        <v>16577.812131602135</v>
      </c>
      <c r="Y748">
        <f ca="1"/>
        <v>64</v>
      </c>
    </row>
    <row r="749" spans="16:25" x14ac:dyDescent="0.3">
      <c r="P749" t="s">
        <v>1776</v>
      </c>
      <c r="Q749" t="s">
        <v>2110</v>
      </c>
      <c r="R749" s="17">
        <v>3423.4024086949798</v>
      </c>
      <c r="S749" s="17">
        <v>53</v>
      </c>
      <c r="U749">
        <f ca="1"/>
        <v>980</v>
      </c>
      <c r="V749" t="str">
        <f ca="1"/>
        <v>Product724</v>
      </c>
      <c r="W749" t="str">
        <f ca="1"/>
        <v>No</v>
      </c>
      <c r="X749">
        <f ca="1"/>
        <v>3423.4024086949798</v>
      </c>
      <c r="Y749">
        <f ca="1"/>
        <v>53</v>
      </c>
    </row>
    <row r="750" spans="16:25" x14ac:dyDescent="0.3">
      <c r="P750" t="s">
        <v>1777</v>
      </c>
      <c r="Q750" t="s">
        <v>2109</v>
      </c>
      <c r="R750" s="17">
        <v>28526.610883641923</v>
      </c>
      <c r="S750" s="17">
        <v>97</v>
      </c>
      <c r="U750">
        <f ca="1"/>
        <v>17</v>
      </c>
      <c r="V750" t="str">
        <f ca="1"/>
        <v>Product725</v>
      </c>
      <c r="W750" t="str">
        <f ca="1"/>
        <v>Ft</v>
      </c>
      <c r="X750">
        <f ca="1"/>
        <v>28526.610883641923</v>
      </c>
      <c r="Y750">
        <f ca="1"/>
        <v>97</v>
      </c>
    </row>
    <row r="751" spans="16:25" x14ac:dyDescent="0.3">
      <c r="P751" t="s">
        <v>1778</v>
      </c>
      <c r="Q751" t="s">
        <v>2110</v>
      </c>
      <c r="R751" s="17">
        <v>2500.3533002014583</v>
      </c>
      <c r="S751" s="17">
        <v>97</v>
      </c>
      <c r="U751">
        <f ca="1"/>
        <v>1016</v>
      </c>
      <c r="V751" t="str">
        <f ca="1"/>
        <v>Product726</v>
      </c>
      <c r="W751" t="str">
        <f ca="1"/>
        <v>No</v>
      </c>
      <c r="X751">
        <f ca="1"/>
        <v>2500.3533002014583</v>
      </c>
      <c r="Y751">
        <f ca="1"/>
        <v>97</v>
      </c>
    </row>
    <row r="752" spans="16:25" x14ac:dyDescent="0.3">
      <c r="P752" t="s">
        <v>1779</v>
      </c>
      <c r="Q752" t="s">
        <v>2107</v>
      </c>
      <c r="R752" s="17">
        <v>6963.2551194989892</v>
      </c>
      <c r="S752" s="17">
        <v>76</v>
      </c>
      <c r="U752">
        <f ca="1"/>
        <v>820</v>
      </c>
      <c r="V752" t="str">
        <f ca="1"/>
        <v>Product727</v>
      </c>
      <c r="W752" t="str">
        <f ca="1"/>
        <v>Kg</v>
      </c>
      <c r="X752">
        <f ca="1"/>
        <v>6963.2551194989892</v>
      </c>
      <c r="Y752">
        <f ca="1"/>
        <v>76</v>
      </c>
    </row>
    <row r="753" spans="16:25" x14ac:dyDescent="0.3">
      <c r="P753" t="s">
        <v>1780</v>
      </c>
      <c r="Q753" t="s">
        <v>2107</v>
      </c>
      <c r="R753" s="17">
        <v>18580.074629773455</v>
      </c>
      <c r="S753" s="17">
        <v>89</v>
      </c>
      <c r="U753">
        <f ca="1"/>
        <v>253</v>
      </c>
      <c r="V753" t="str">
        <f ca="1"/>
        <v>Product728</v>
      </c>
      <c r="W753" t="str">
        <f ca="1"/>
        <v>Kg</v>
      </c>
      <c r="X753">
        <f ca="1"/>
        <v>18580.074629773455</v>
      </c>
      <c r="Y753">
        <f ca="1"/>
        <v>89</v>
      </c>
    </row>
    <row r="754" spans="16:25" x14ac:dyDescent="0.3">
      <c r="P754" t="s">
        <v>1781</v>
      </c>
      <c r="Q754" t="s">
        <v>2108</v>
      </c>
      <c r="R754" s="17">
        <v>10441.396354012722</v>
      </c>
      <c r="S754" s="17">
        <v>74</v>
      </c>
      <c r="U754">
        <f ca="1"/>
        <v>642</v>
      </c>
      <c r="V754" t="str">
        <f ca="1"/>
        <v>Product729</v>
      </c>
      <c r="W754" t="str">
        <f ca="1"/>
        <v>Lt</v>
      </c>
      <c r="X754">
        <f ca="1"/>
        <v>10441.396354012722</v>
      </c>
      <c r="Y754">
        <f ca="1"/>
        <v>74</v>
      </c>
    </row>
    <row r="755" spans="16:25" x14ac:dyDescent="0.3">
      <c r="P755" t="s">
        <v>1125</v>
      </c>
      <c r="Q755" t="s">
        <v>2107</v>
      </c>
      <c r="R755" s="17">
        <v>15782.117453450797</v>
      </c>
      <c r="S755" s="17">
        <v>84</v>
      </c>
      <c r="U755">
        <f ca="1"/>
        <v>373</v>
      </c>
      <c r="V755" t="str">
        <f ca="1"/>
        <v>Product73</v>
      </c>
      <c r="W755" t="str">
        <f ca="1"/>
        <v>Kg</v>
      </c>
      <c r="X755">
        <f ca="1"/>
        <v>15782.117453450797</v>
      </c>
      <c r="Y755">
        <f ca="1"/>
        <v>84</v>
      </c>
    </row>
    <row r="756" spans="16:25" x14ac:dyDescent="0.3">
      <c r="P756" t="s">
        <v>1782</v>
      </c>
      <c r="Q756" t="s">
        <v>2107</v>
      </c>
      <c r="R756" s="17">
        <v>17514.040735503622</v>
      </c>
      <c r="S756" s="17">
        <v>90</v>
      </c>
      <c r="U756">
        <f ca="1"/>
        <v>292</v>
      </c>
      <c r="V756" t="str">
        <f ca="1"/>
        <v>Product730</v>
      </c>
      <c r="W756" t="str">
        <f ca="1"/>
        <v>Kg</v>
      </c>
      <c r="X756">
        <f ca="1"/>
        <v>17514.040735503622</v>
      </c>
      <c r="Y756">
        <f ca="1"/>
        <v>90</v>
      </c>
    </row>
    <row r="757" spans="16:25" x14ac:dyDescent="0.3">
      <c r="P757" t="s">
        <v>1783</v>
      </c>
      <c r="Q757" t="s">
        <v>2108</v>
      </c>
      <c r="R757" s="17">
        <v>8813.229723517954</v>
      </c>
      <c r="S757" s="17">
        <v>79</v>
      </c>
      <c r="U757">
        <f ca="1"/>
        <v>716</v>
      </c>
      <c r="V757" t="str">
        <f ca="1"/>
        <v>Product731</v>
      </c>
      <c r="W757" t="str">
        <f ca="1"/>
        <v>Lt</v>
      </c>
      <c r="X757">
        <f ca="1"/>
        <v>8813.229723517954</v>
      </c>
      <c r="Y757">
        <f ca="1"/>
        <v>79</v>
      </c>
    </row>
    <row r="758" spans="16:25" x14ac:dyDescent="0.3">
      <c r="P758" t="s">
        <v>1784</v>
      </c>
      <c r="Q758" t="s">
        <v>2109</v>
      </c>
      <c r="R758" s="17">
        <v>21568.780143948126</v>
      </c>
      <c r="S758" s="17">
        <v>92</v>
      </c>
      <c r="U758">
        <f ca="1"/>
        <v>133</v>
      </c>
      <c r="V758" t="str">
        <f ca="1"/>
        <v>Product732</v>
      </c>
      <c r="W758" t="str">
        <f ca="1"/>
        <v>Ft</v>
      </c>
      <c r="X758">
        <f ca="1"/>
        <v>21568.780143948126</v>
      </c>
      <c r="Y758">
        <f ca="1"/>
        <v>92</v>
      </c>
    </row>
    <row r="759" spans="16:25" x14ac:dyDescent="0.3">
      <c r="P759" t="s">
        <v>1785</v>
      </c>
      <c r="Q759" t="s">
        <v>2107</v>
      </c>
      <c r="R759" s="17">
        <v>8794.7851943440401</v>
      </c>
      <c r="S759" s="17">
        <v>104</v>
      </c>
      <c r="U759">
        <f ca="1"/>
        <v>720</v>
      </c>
      <c r="V759" t="str">
        <f ca="1"/>
        <v>Product733</v>
      </c>
      <c r="W759" t="str">
        <f ca="1"/>
        <v>Kg</v>
      </c>
      <c r="X759">
        <f ca="1"/>
        <v>8794.7851943440401</v>
      </c>
      <c r="Y759">
        <f ca="1"/>
        <v>104</v>
      </c>
    </row>
    <row r="760" spans="16:25" x14ac:dyDescent="0.3">
      <c r="P760" t="s">
        <v>1786</v>
      </c>
      <c r="Q760" t="s">
        <v>2110</v>
      </c>
      <c r="R760" s="17">
        <v>15133.553173096218</v>
      </c>
      <c r="S760" s="17">
        <v>85</v>
      </c>
      <c r="U760">
        <f ca="1"/>
        <v>418</v>
      </c>
      <c r="V760" t="str">
        <f ca="1"/>
        <v>Product734</v>
      </c>
      <c r="W760" t="str">
        <f ca="1"/>
        <v>No</v>
      </c>
      <c r="X760">
        <f ca="1"/>
        <v>15133.553173096218</v>
      </c>
      <c r="Y760">
        <f ca="1"/>
        <v>85</v>
      </c>
    </row>
    <row r="761" spans="16:25" x14ac:dyDescent="0.3">
      <c r="P761" t="s">
        <v>1787</v>
      </c>
      <c r="Q761" t="s">
        <v>2110</v>
      </c>
      <c r="R761" s="17">
        <v>4827.9387537928687</v>
      </c>
      <c r="S761" s="17">
        <v>56</v>
      </c>
      <c r="U761">
        <f ca="1"/>
        <v>906</v>
      </c>
      <c r="V761" t="str">
        <f ca="1"/>
        <v>Product735</v>
      </c>
      <c r="W761" t="str">
        <f ca="1"/>
        <v>No</v>
      </c>
      <c r="X761">
        <f ca="1"/>
        <v>4827.9387537928687</v>
      </c>
      <c r="Y761">
        <f ca="1"/>
        <v>56</v>
      </c>
    </row>
    <row r="762" spans="16:25" x14ac:dyDescent="0.3">
      <c r="P762" t="s">
        <v>1788</v>
      </c>
      <c r="Q762" t="s">
        <v>2109</v>
      </c>
      <c r="R762" s="17">
        <v>16859.311566153006</v>
      </c>
      <c r="S762" s="17">
        <v>81</v>
      </c>
      <c r="U762">
        <f ca="1"/>
        <v>321</v>
      </c>
      <c r="V762" t="str">
        <f ca="1"/>
        <v>Product736</v>
      </c>
      <c r="W762" t="str">
        <f ca="1"/>
        <v>Ft</v>
      </c>
      <c r="X762">
        <f ca="1"/>
        <v>16859.311566153006</v>
      </c>
      <c r="Y762">
        <f ca="1"/>
        <v>81</v>
      </c>
    </row>
    <row r="763" spans="16:25" x14ac:dyDescent="0.3">
      <c r="P763" t="s">
        <v>1789</v>
      </c>
      <c r="Q763" t="s">
        <v>2110</v>
      </c>
      <c r="R763" s="17">
        <v>17635.587706198967</v>
      </c>
      <c r="S763" s="17">
        <v>75</v>
      </c>
      <c r="U763">
        <f ca="1"/>
        <v>288</v>
      </c>
      <c r="V763" t="str">
        <f ca="1"/>
        <v>Product737</v>
      </c>
      <c r="W763" t="str">
        <f ca="1"/>
        <v>No</v>
      </c>
      <c r="X763">
        <f ca="1"/>
        <v>17635.587706198967</v>
      </c>
      <c r="Y763">
        <f ca="1"/>
        <v>75</v>
      </c>
    </row>
    <row r="764" spans="16:25" x14ac:dyDescent="0.3">
      <c r="P764" t="s">
        <v>1790</v>
      </c>
      <c r="Q764" t="s">
        <v>2107</v>
      </c>
      <c r="R764" s="17">
        <v>4818.7579128722964</v>
      </c>
      <c r="S764" s="17">
        <v>88</v>
      </c>
      <c r="U764">
        <f ca="1"/>
        <v>907</v>
      </c>
      <c r="V764" t="str">
        <f ca="1"/>
        <v>Product738</v>
      </c>
      <c r="W764" t="str">
        <f ca="1"/>
        <v>Kg</v>
      </c>
      <c r="X764">
        <f ca="1"/>
        <v>4818.7579128722964</v>
      </c>
      <c r="Y764">
        <f ca="1"/>
        <v>88</v>
      </c>
    </row>
    <row r="765" spans="16:25" x14ac:dyDescent="0.3">
      <c r="P765" t="s">
        <v>1791</v>
      </c>
      <c r="Q765" t="s">
        <v>2107</v>
      </c>
      <c r="R765" s="17">
        <v>18432.176144432335</v>
      </c>
      <c r="S765" s="17">
        <v>77</v>
      </c>
      <c r="U765">
        <f ca="1"/>
        <v>260</v>
      </c>
      <c r="V765" t="str">
        <f ca="1"/>
        <v>Product739</v>
      </c>
      <c r="W765" t="str">
        <f ca="1"/>
        <v>Kg</v>
      </c>
      <c r="X765">
        <f ca="1"/>
        <v>18432.176144432335</v>
      </c>
      <c r="Y765">
        <f ca="1"/>
        <v>77</v>
      </c>
    </row>
    <row r="766" spans="16:25" x14ac:dyDescent="0.3">
      <c r="P766" t="s">
        <v>1126</v>
      </c>
      <c r="Q766" t="s">
        <v>2110</v>
      </c>
      <c r="R766" s="17">
        <v>12143.036987105703</v>
      </c>
      <c r="S766" s="17">
        <v>92</v>
      </c>
      <c r="U766">
        <f ca="1"/>
        <v>556</v>
      </c>
      <c r="V766" t="str">
        <f ca="1"/>
        <v>Product74</v>
      </c>
      <c r="W766" t="str">
        <f ca="1"/>
        <v>No</v>
      </c>
      <c r="X766">
        <f ca="1"/>
        <v>12143.036987105703</v>
      </c>
      <c r="Y766">
        <f ca="1"/>
        <v>92</v>
      </c>
    </row>
    <row r="767" spans="16:25" x14ac:dyDescent="0.3">
      <c r="P767" t="s">
        <v>1792</v>
      </c>
      <c r="Q767" t="s">
        <v>2108</v>
      </c>
      <c r="R767" s="17">
        <v>7507.8956688516582</v>
      </c>
      <c r="S767" s="17">
        <v>86</v>
      </c>
      <c r="U767">
        <f ca="1"/>
        <v>790</v>
      </c>
      <c r="V767" t="str">
        <f ca="1"/>
        <v>Product740</v>
      </c>
      <c r="W767" t="str">
        <f ca="1"/>
        <v>Lt</v>
      </c>
      <c r="X767">
        <f ca="1"/>
        <v>7507.8956688516582</v>
      </c>
      <c r="Y767">
        <f ca="1"/>
        <v>86</v>
      </c>
    </row>
    <row r="768" spans="16:25" x14ac:dyDescent="0.3">
      <c r="P768" t="s">
        <v>1793</v>
      </c>
      <c r="Q768" t="s">
        <v>2107</v>
      </c>
      <c r="R768" s="17">
        <v>7342.9571345288196</v>
      </c>
      <c r="S768" s="17">
        <v>86</v>
      </c>
      <c r="U768">
        <f ca="1"/>
        <v>802</v>
      </c>
      <c r="V768" t="str">
        <f ca="1"/>
        <v>Product741</v>
      </c>
      <c r="W768" t="str">
        <f ca="1"/>
        <v>Kg</v>
      </c>
      <c r="X768">
        <f ca="1"/>
        <v>7342.9571345288196</v>
      </c>
      <c r="Y768">
        <f ca="1"/>
        <v>86</v>
      </c>
    </row>
    <row r="769" spans="16:25" x14ac:dyDescent="0.3">
      <c r="P769" t="s">
        <v>1794</v>
      </c>
      <c r="Q769" t="s">
        <v>2108</v>
      </c>
      <c r="R769" s="17">
        <v>16328.497195098478</v>
      </c>
      <c r="S769" s="17">
        <v>59</v>
      </c>
      <c r="U769">
        <f ca="1"/>
        <v>350</v>
      </c>
      <c r="V769" t="str">
        <f ca="1"/>
        <v>Product742</v>
      </c>
      <c r="W769" t="str">
        <f ca="1"/>
        <v>Lt</v>
      </c>
      <c r="X769">
        <f ca="1"/>
        <v>16328.497195098478</v>
      </c>
      <c r="Y769">
        <f ca="1"/>
        <v>59</v>
      </c>
    </row>
    <row r="770" spans="16:25" x14ac:dyDescent="0.3">
      <c r="P770" t="s">
        <v>1795</v>
      </c>
      <c r="Q770" t="s">
        <v>2109</v>
      </c>
      <c r="R770" s="17">
        <v>4612.5969242601905</v>
      </c>
      <c r="S770" s="17">
        <v>88</v>
      </c>
      <c r="U770">
        <f ca="1"/>
        <v>922</v>
      </c>
      <c r="V770" t="str">
        <f ca="1"/>
        <v>Product743</v>
      </c>
      <c r="W770" t="str">
        <f ca="1"/>
        <v>Ft</v>
      </c>
      <c r="X770">
        <f ca="1"/>
        <v>4612.5969242601905</v>
      </c>
      <c r="Y770">
        <f ca="1"/>
        <v>88</v>
      </c>
    </row>
    <row r="771" spans="16:25" x14ac:dyDescent="0.3">
      <c r="P771" t="s">
        <v>1796</v>
      </c>
      <c r="Q771" t="s">
        <v>2107</v>
      </c>
      <c r="R771" s="17">
        <v>5705.3169254952363</v>
      </c>
      <c r="S771" s="17">
        <v>67</v>
      </c>
      <c r="U771">
        <f ca="1"/>
        <v>868</v>
      </c>
      <c r="V771" t="str">
        <f ca="1"/>
        <v>Product744</v>
      </c>
      <c r="W771" t="str">
        <f ca="1"/>
        <v>Kg</v>
      </c>
      <c r="X771">
        <f ca="1"/>
        <v>5705.3169254952363</v>
      </c>
      <c r="Y771">
        <f ca="1"/>
        <v>67</v>
      </c>
    </row>
    <row r="772" spans="16:25" x14ac:dyDescent="0.3">
      <c r="P772" t="s">
        <v>1797</v>
      </c>
      <c r="Q772" t="s">
        <v>2110</v>
      </c>
      <c r="R772" s="17">
        <v>17365.646889963024</v>
      </c>
      <c r="S772" s="17">
        <v>92</v>
      </c>
      <c r="U772">
        <f ca="1"/>
        <v>298</v>
      </c>
      <c r="V772" t="str">
        <f ca="1"/>
        <v>Product745</v>
      </c>
      <c r="W772" t="str">
        <f ca="1"/>
        <v>No</v>
      </c>
      <c r="X772">
        <f ca="1"/>
        <v>17365.646889963024</v>
      </c>
      <c r="Y772">
        <f ca="1"/>
        <v>92</v>
      </c>
    </row>
    <row r="773" spans="16:25" x14ac:dyDescent="0.3">
      <c r="P773" t="s">
        <v>1798</v>
      </c>
      <c r="Q773" t="s">
        <v>2110</v>
      </c>
      <c r="R773" s="17">
        <v>15451.300341449518</v>
      </c>
      <c r="S773" s="17">
        <v>95</v>
      </c>
      <c r="U773">
        <f ca="1"/>
        <v>391</v>
      </c>
      <c r="V773" t="str">
        <f ca="1"/>
        <v>Product746</v>
      </c>
      <c r="W773" t="str">
        <f ca="1"/>
        <v>No</v>
      </c>
      <c r="X773">
        <f ca="1"/>
        <v>15451.300341449518</v>
      </c>
      <c r="Y773">
        <f ca="1"/>
        <v>95</v>
      </c>
    </row>
    <row r="774" spans="16:25" x14ac:dyDescent="0.3">
      <c r="P774" t="s">
        <v>1799</v>
      </c>
      <c r="Q774" t="s">
        <v>2109</v>
      </c>
      <c r="R774" s="17">
        <v>19553.765261640565</v>
      </c>
      <c r="S774" s="17">
        <v>95</v>
      </c>
      <c r="U774">
        <f ca="1"/>
        <v>222</v>
      </c>
      <c r="V774" t="str">
        <f ca="1"/>
        <v>Product747</v>
      </c>
      <c r="W774" t="str">
        <f ca="1"/>
        <v>Ft</v>
      </c>
      <c r="X774">
        <f ca="1"/>
        <v>19553.765261640565</v>
      </c>
      <c r="Y774">
        <f ca="1"/>
        <v>95</v>
      </c>
    </row>
    <row r="775" spans="16:25" x14ac:dyDescent="0.3">
      <c r="P775" t="s">
        <v>1800</v>
      </c>
      <c r="Q775" t="s">
        <v>2110</v>
      </c>
      <c r="R775" s="17">
        <v>12505.916062471417</v>
      </c>
      <c r="S775" s="17">
        <v>62</v>
      </c>
      <c r="U775">
        <f ca="1"/>
        <v>538</v>
      </c>
      <c r="V775" t="str">
        <f ca="1"/>
        <v>Product748</v>
      </c>
      <c r="W775" t="str">
        <f ca="1"/>
        <v>No</v>
      </c>
      <c r="X775">
        <f ca="1"/>
        <v>12505.916062471417</v>
      </c>
      <c r="Y775">
        <f ca="1"/>
        <v>62</v>
      </c>
    </row>
    <row r="776" spans="16:25" x14ac:dyDescent="0.3">
      <c r="P776" t="s">
        <v>1801</v>
      </c>
      <c r="Q776" t="s">
        <v>2107</v>
      </c>
      <c r="R776" s="17">
        <v>9591.880327136465</v>
      </c>
      <c r="S776" s="17">
        <v>85</v>
      </c>
      <c r="U776">
        <f ca="1"/>
        <v>676</v>
      </c>
      <c r="V776" t="str">
        <f ca="1"/>
        <v>Product749</v>
      </c>
      <c r="W776" t="str">
        <f ca="1"/>
        <v>Kg</v>
      </c>
      <c r="X776">
        <f ca="1"/>
        <v>9591.880327136465</v>
      </c>
      <c r="Y776">
        <f ca="1"/>
        <v>85</v>
      </c>
    </row>
    <row r="777" spans="16:25" x14ac:dyDescent="0.3">
      <c r="P777" t="s">
        <v>1127</v>
      </c>
      <c r="Q777" t="s">
        <v>2110</v>
      </c>
      <c r="R777" s="17">
        <v>8834.6645709483601</v>
      </c>
      <c r="S777" s="17">
        <v>66</v>
      </c>
      <c r="U777">
        <f ca="1"/>
        <v>715</v>
      </c>
      <c r="V777" t="str">
        <f ca="1"/>
        <v>Product75</v>
      </c>
      <c r="W777" t="str">
        <f ca="1"/>
        <v>No</v>
      </c>
      <c r="X777">
        <f ca="1"/>
        <v>8834.6645709483601</v>
      </c>
      <c r="Y777">
        <f ca="1"/>
        <v>66</v>
      </c>
    </row>
    <row r="778" spans="16:25" x14ac:dyDescent="0.3">
      <c r="P778" t="s">
        <v>1802</v>
      </c>
      <c r="Q778" t="s">
        <v>2107</v>
      </c>
      <c r="R778" s="17">
        <v>4682.7659243263342</v>
      </c>
      <c r="S778" s="17">
        <v>62</v>
      </c>
      <c r="U778">
        <f ca="1"/>
        <v>918</v>
      </c>
      <c r="V778" t="str">
        <f ca="1"/>
        <v>Product750</v>
      </c>
      <c r="W778" t="str">
        <f ca="1"/>
        <v>Kg</v>
      </c>
      <c r="X778">
        <f ca="1"/>
        <v>4682.7659243263342</v>
      </c>
      <c r="Y778">
        <f ca="1"/>
        <v>62</v>
      </c>
    </row>
    <row r="779" spans="16:25" x14ac:dyDescent="0.3">
      <c r="P779" t="s">
        <v>1803</v>
      </c>
      <c r="Q779" t="s">
        <v>2108</v>
      </c>
      <c r="R779" s="17">
        <v>15946.313094929392</v>
      </c>
      <c r="S779" s="17">
        <v>68</v>
      </c>
      <c r="U779">
        <f ca="1"/>
        <v>364</v>
      </c>
      <c r="V779" t="str">
        <f ca="1"/>
        <v>Product751</v>
      </c>
      <c r="W779" t="str">
        <f ca="1"/>
        <v>Lt</v>
      </c>
      <c r="X779">
        <f ca="1"/>
        <v>15946.313094929392</v>
      </c>
      <c r="Y779">
        <f ca="1"/>
        <v>68</v>
      </c>
    </row>
    <row r="780" spans="16:25" x14ac:dyDescent="0.3">
      <c r="P780" t="s">
        <v>1804</v>
      </c>
      <c r="Q780" t="s">
        <v>2107</v>
      </c>
      <c r="R780" s="17">
        <v>20159.131295653224</v>
      </c>
      <c r="S780" s="17">
        <v>108</v>
      </c>
      <c r="U780">
        <f ca="1"/>
        <v>192</v>
      </c>
      <c r="V780" t="str">
        <f ca="1"/>
        <v>Product752</v>
      </c>
      <c r="W780" t="str">
        <f ca="1"/>
        <v>Kg</v>
      </c>
      <c r="X780">
        <f ca="1"/>
        <v>20159.131295653224</v>
      </c>
      <c r="Y780">
        <f ca="1"/>
        <v>108</v>
      </c>
    </row>
    <row r="781" spans="16:25" x14ac:dyDescent="0.3">
      <c r="P781" t="s">
        <v>1805</v>
      </c>
      <c r="Q781" t="s">
        <v>2108</v>
      </c>
      <c r="R781" s="17">
        <v>25932.394024360419</v>
      </c>
      <c r="S781" s="17">
        <v>97</v>
      </c>
      <c r="U781">
        <f ca="1"/>
        <v>39</v>
      </c>
      <c r="V781" t="str">
        <f ca="1"/>
        <v>Product753</v>
      </c>
      <c r="W781" t="str">
        <f ca="1"/>
        <v>Lt</v>
      </c>
      <c r="X781">
        <f ca="1"/>
        <v>25932.394024360419</v>
      </c>
      <c r="Y781">
        <f ca="1"/>
        <v>97</v>
      </c>
    </row>
    <row r="782" spans="16:25" x14ac:dyDescent="0.3">
      <c r="P782" t="s">
        <v>1806</v>
      </c>
      <c r="Q782" t="s">
        <v>2109</v>
      </c>
      <c r="R782" s="17">
        <v>3427.1409769403544</v>
      </c>
      <c r="S782" s="17">
        <v>83</v>
      </c>
      <c r="U782">
        <f ca="1"/>
        <v>979</v>
      </c>
      <c r="V782" t="str">
        <f ca="1"/>
        <v>Product754</v>
      </c>
      <c r="W782" t="str">
        <f ca="1"/>
        <v>Ft</v>
      </c>
      <c r="X782">
        <f ca="1"/>
        <v>3427.1409769403544</v>
      </c>
      <c r="Y782">
        <f ca="1"/>
        <v>83</v>
      </c>
    </row>
    <row r="783" spans="16:25" x14ac:dyDescent="0.3">
      <c r="P783" t="s">
        <v>1807</v>
      </c>
      <c r="Q783" t="s">
        <v>2107</v>
      </c>
      <c r="R783" s="17">
        <v>14802.666828529673</v>
      </c>
      <c r="S783" s="17">
        <v>98</v>
      </c>
      <c r="U783">
        <f ca="1"/>
        <v>439</v>
      </c>
      <c r="V783" t="str">
        <f ca="1"/>
        <v>Product755</v>
      </c>
      <c r="W783" t="str">
        <f ca="1"/>
        <v>Kg</v>
      </c>
      <c r="X783">
        <f ca="1"/>
        <v>14802.666828529673</v>
      </c>
      <c r="Y783">
        <f ca="1"/>
        <v>98</v>
      </c>
    </row>
    <row r="784" spans="16:25" x14ac:dyDescent="0.3">
      <c r="P784" t="s">
        <v>1808</v>
      </c>
      <c r="Q784" t="s">
        <v>2110</v>
      </c>
      <c r="R784" s="17">
        <v>23221.595050723565</v>
      </c>
      <c r="S784" s="17">
        <v>94</v>
      </c>
      <c r="U784">
        <f ca="1"/>
        <v>93</v>
      </c>
      <c r="V784" t="str">
        <f ca="1"/>
        <v>Product756</v>
      </c>
      <c r="W784" t="str">
        <f ca="1"/>
        <v>No</v>
      </c>
      <c r="X784">
        <f ca="1"/>
        <v>23221.595050723565</v>
      </c>
      <c r="Y784">
        <f ca="1"/>
        <v>94</v>
      </c>
    </row>
    <row r="785" spans="16:25" x14ac:dyDescent="0.3">
      <c r="P785" t="s">
        <v>1809</v>
      </c>
      <c r="Q785" t="s">
        <v>2110</v>
      </c>
      <c r="R785" s="17">
        <v>17193.183522952622</v>
      </c>
      <c r="S785" s="17">
        <v>93</v>
      </c>
      <c r="U785">
        <f ca="1"/>
        <v>307</v>
      </c>
      <c r="V785" t="str">
        <f ca="1"/>
        <v>Product757</v>
      </c>
      <c r="W785" t="str">
        <f ca="1"/>
        <v>No</v>
      </c>
      <c r="X785">
        <f ca="1"/>
        <v>17193.183522952622</v>
      </c>
      <c r="Y785">
        <f ca="1"/>
        <v>93</v>
      </c>
    </row>
    <row r="786" spans="16:25" x14ac:dyDescent="0.3">
      <c r="P786" t="s">
        <v>1810</v>
      </c>
      <c r="Q786" t="s">
        <v>2109</v>
      </c>
      <c r="R786" s="17">
        <v>13047.495198037721</v>
      </c>
      <c r="S786" s="17">
        <v>60</v>
      </c>
      <c r="U786">
        <f ca="1"/>
        <v>502</v>
      </c>
      <c r="V786" t="str">
        <f ca="1"/>
        <v>Product758</v>
      </c>
      <c r="W786" t="str">
        <f ca="1"/>
        <v>Ft</v>
      </c>
      <c r="X786">
        <f ca="1"/>
        <v>13047.495198037721</v>
      </c>
      <c r="Y786">
        <f ca="1"/>
        <v>60</v>
      </c>
    </row>
    <row r="787" spans="16:25" x14ac:dyDescent="0.3">
      <c r="P787" t="s">
        <v>1811</v>
      </c>
      <c r="Q787" t="s">
        <v>2110</v>
      </c>
      <c r="R787" s="17">
        <v>15593.27178656517</v>
      </c>
      <c r="S787" s="17">
        <v>70</v>
      </c>
      <c r="U787">
        <f ca="1"/>
        <v>381</v>
      </c>
      <c r="V787" t="str">
        <f ca="1"/>
        <v>Product759</v>
      </c>
      <c r="W787" t="str">
        <f ca="1"/>
        <v>No</v>
      </c>
      <c r="X787">
        <f ca="1"/>
        <v>15593.27178656517</v>
      </c>
      <c r="Y787">
        <f ca="1"/>
        <v>70</v>
      </c>
    </row>
    <row r="788" spans="16:25" x14ac:dyDescent="0.3">
      <c r="P788" t="s">
        <v>1128</v>
      </c>
      <c r="Q788" t="s">
        <v>2109</v>
      </c>
      <c r="R788" s="17">
        <v>1936.4802330346542</v>
      </c>
      <c r="S788" s="17">
        <v>45</v>
      </c>
      <c r="U788">
        <f ca="1"/>
        <v>1037</v>
      </c>
      <c r="V788" t="str">
        <f ca="1"/>
        <v>Product76</v>
      </c>
      <c r="W788" t="str">
        <f ca="1"/>
        <v>Ft</v>
      </c>
      <c r="X788">
        <f ca="1"/>
        <v>1936.4802330346542</v>
      </c>
      <c r="Y788">
        <f ca="1"/>
        <v>45</v>
      </c>
    </row>
    <row r="789" spans="16:25" x14ac:dyDescent="0.3">
      <c r="P789" t="s">
        <v>1812</v>
      </c>
      <c r="Q789" t="s">
        <v>2107</v>
      </c>
      <c r="R789" s="17">
        <v>6405.7724104042991</v>
      </c>
      <c r="S789" s="17">
        <v>89</v>
      </c>
      <c r="U789">
        <f ca="1"/>
        <v>844</v>
      </c>
      <c r="V789" t="str">
        <f ca="1"/>
        <v>Product760</v>
      </c>
      <c r="W789" t="str">
        <f ca="1"/>
        <v>Kg</v>
      </c>
      <c r="X789">
        <f ca="1"/>
        <v>6405.7724104042991</v>
      </c>
      <c r="Y789">
        <f ca="1"/>
        <v>89</v>
      </c>
    </row>
    <row r="790" spans="16:25" x14ac:dyDescent="0.3">
      <c r="P790" t="s">
        <v>1813</v>
      </c>
      <c r="Q790" t="s">
        <v>2107</v>
      </c>
      <c r="R790" s="17">
        <v>9349.5597947493843</v>
      </c>
      <c r="S790" s="17">
        <v>57</v>
      </c>
      <c r="U790">
        <f ca="1"/>
        <v>692</v>
      </c>
      <c r="V790" t="str">
        <f ca="1"/>
        <v>Product761</v>
      </c>
      <c r="W790" t="str">
        <f ca="1"/>
        <v>Kg</v>
      </c>
      <c r="X790">
        <f ca="1"/>
        <v>9349.5597947493843</v>
      </c>
      <c r="Y790">
        <f ca="1"/>
        <v>57</v>
      </c>
    </row>
    <row r="791" spans="16:25" x14ac:dyDescent="0.3">
      <c r="P791" t="s">
        <v>1814</v>
      </c>
      <c r="Q791" t="s">
        <v>2108</v>
      </c>
      <c r="R791" s="17">
        <v>12207.860113715613</v>
      </c>
      <c r="S791" s="17">
        <v>75</v>
      </c>
      <c r="U791">
        <f ca="1"/>
        <v>551</v>
      </c>
      <c r="V791" t="str">
        <f ca="1"/>
        <v>Product762</v>
      </c>
      <c r="W791" t="str">
        <f ca="1"/>
        <v>Lt</v>
      </c>
      <c r="X791">
        <f ca="1"/>
        <v>12207.860113715613</v>
      </c>
      <c r="Y791">
        <f ca="1"/>
        <v>75</v>
      </c>
    </row>
    <row r="792" spans="16:25" x14ac:dyDescent="0.3">
      <c r="P792" t="s">
        <v>1815</v>
      </c>
      <c r="Q792" t="s">
        <v>2107</v>
      </c>
      <c r="R792" s="17">
        <v>28843.761381233759</v>
      </c>
      <c r="S792" s="17">
        <v>102</v>
      </c>
      <c r="U792">
        <f ca="1"/>
        <v>14</v>
      </c>
      <c r="V792" t="str">
        <f ca="1"/>
        <v>Product763</v>
      </c>
      <c r="W792" t="str">
        <f ca="1"/>
        <v>Kg</v>
      </c>
      <c r="X792">
        <f ca="1"/>
        <v>28843.761381233759</v>
      </c>
      <c r="Y792">
        <f ca="1"/>
        <v>102</v>
      </c>
    </row>
    <row r="793" spans="16:25" x14ac:dyDescent="0.3">
      <c r="P793" t="s">
        <v>1816</v>
      </c>
      <c r="Q793" t="s">
        <v>2108</v>
      </c>
      <c r="R793" s="17">
        <v>16045.846033919086</v>
      </c>
      <c r="S793" s="17">
        <v>69</v>
      </c>
      <c r="U793">
        <f ca="1"/>
        <v>362</v>
      </c>
      <c r="V793" t="str">
        <f ca="1"/>
        <v>Product764</v>
      </c>
      <c r="W793" t="str">
        <f ca="1"/>
        <v>Lt</v>
      </c>
      <c r="X793">
        <f ca="1"/>
        <v>16045.846033919086</v>
      </c>
      <c r="Y793">
        <f ca="1"/>
        <v>69</v>
      </c>
    </row>
    <row r="794" spans="16:25" x14ac:dyDescent="0.3">
      <c r="P794" t="s">
        <v>1817</v>
      </c>
      <c r="Q794" t="s">
        <v>2109</v>
      </c>
      <c r="R794" s="17">
        <v>7699.2819057621255</v>
      </c>
      <c r="S794" s="17">
        <v>67</v>
      </c>
      <c r="U794">
        <f ca="1"/>
        <v>779</v>
      </c>
      <c r="V794" t="str">
        <f ca="1"/>
        <v>Product765</v>
      </c>
      <c r="W794" t="str">
        <f ca="1"/>
        <v>Ft</v>
      </c>
      <c r="X794">
        <f ca="1"/>
        <v>7699.2819057621255</v>
      </c>
      <c r="Y794">
        <f ca="1"/>
        <v>67</v>
      </c>
    </row>
    <row r="795" spans="16:25" x14ac:dyDescent="0.3">
      <c r="P795" t="s">
        <v>1818</v>
      </c>
      <c r="Q795" t="s">
        <v>2107</v>
      </c>
      <c r="R795" s="17">
        <v>12320.391697830095</v>
      </c>
      <c r="S795" s="17">
        <v>85</v>
      </c>
      <c r="U795">
        <f ca="1"/>
        <v>546</v>
      </c>
      <c r="V795" t="str">
        <f ca="1"/>
        <v>Product766</v>
      </c>
      <c r="W795" t="str">
        <f ca="1"/>
        <v>Kg</v>
      </c>
      <c r="X795">
        <f ca="1"/>
        <v>12320.391697830095</v>
      </c>
      <c r="Y795">
        <f ca="1"/>
        <v>85</v>
      </c>
    </row>
    <row r="796" spans="16:25" x14ac:dyDescent="0.3">
      <c r="P796" t="s">
        <v>1819</v>
      </c>
      <c r="Q796" t="s">
        <v>2110</v>
      </c>
      <c r="R796" s="17">
        <v>15444.249011110096</v>
      </c>
      <c r="S796" s="17">
        <v>79</v>
      </c>
      <c r="U796">
        <f ca="1"/>
        <v>394</v>
      </c>
      <c r="V796" t="str">
        <f ca="1"/>
        <v>Product767</v>
      </c>
      <c r="W796" t="str">
        <f ca="1"/>
        <v>No</v>
      </c>
      <c r="X796">
        <f ca="1"/>
        <v>15444.249011110096</v>
      </c>
      <c r="Y796">
        <f ca="1"/>
        <v>79</v>
      </c>
    </row>
    <row r="797" spans="16:25" x14ac:dyDescent="0.3">
      <c r="P797" t="s">
        <v>1820</v>
      </c>
      <c r="Q797" t="s">
        <v>2110</v>
      </c>
      <c r="R797" s="17">
        <v>23036.434603646656</v>
      </c>
      <c r="S797" s="17">
        <v>84</v>
      </c>
      <c r="U797">
        <f ca="1"/>
        <v>99</v>
      </c>
      <c r="V797" t="str">
        <f ca="1"/>
        <v>Product768</v>
      </c>
      <c r="W797" t="str">
        <f ca="1"/>
        <v>No</v>
      </c>
      <c r="X797">
        <f ca="1"/>
        <v>23036.434603646656</v>
      </c>
      <c r="Y797">
        <f ca="1"/>
        <v>84</v>
      </c>
    </row>
    <row r="798" spans="16:25" x14ac:dyDescent="0.3">
      <c r="P798" t="s">
        <v>1821</v>
      </c>
      <c r="Q798" t="s">
        <v>2109</v>
      </c>
      <c r="R798" s="17">
        <v>6388.2967801976611</v>
      </c>
      <c r="S798" s="17">
        <v>67</v>
      </c>
      <c r="U798">
        <f ca="1"/>
        <v>846</v>
      </c>
      <c r="V798" t="str">
        <f ca="1"/>
        <v>Product769</v>
      </c>
      <c r="W798" t="str">
        <f ca="1"/>
        <v>Ft</v>
      </c>
      <c r="X798">
        <f ca="1"/>
        <v>6388.2967801976611</v>
      </c>
      <c r="Y798">
        <f ca="1"/>
        <v>67</v>
      </c>
    </row>
    <row r="799" spans="16:25" x14ac:dyDescent="0.3">
      <c r="P799" t="s">
        <v>1129</v>
      </c>
      <c r="Q799" t="s">
        <v>2110</v>
      </c>
      <c r="R799" s="17">
        <v>3770.7784509154199</v>
      </c>
      <c r="S799" s="17">
        <v>81</v>
      </c>
      <c r="U799">
        <f ca="1"/>
        <v>963</v>
      </c>
      <c r="V799" t="str">
        <f ca="1"/>
        <v>Product77</v>
      </c>
      <c r="W799" t="str">
        <f ca="1"/>
        <v>No</v>
      </c>
      <c r="X799">
        <f ca="1"/>
        <v>3770.7784509154199</v>
      </c>
      <c r="Y799">
        <f ca="1"/>
        <v>81</v>
      </c>
    </row>
    <row r="800" spans="16:25" x14ac:dyDescent="0.3">
      <c r="P800" t="s">
        <v>1822</v>
      </c>
      <c r="Q800" t="s">
        <v>2110</v>
      </c>
      <c r="R800" s="17">
        <v>15775.433234414691</v>
      </c>
      <c r="S800" s="17">
        <v>56</v>
      </c>
      <c r="U800">
        <f ca="1"/>
        <v>374</v>
      </c>
      <c r="V800" t="str">
        <f ca="1"/>
        <v>Product770</v>
      </c>
      <c r="W800" t="str">
        <f ca="1"/>
        <v>No</v>
      </c>
      <c r="X800">
        <f ca="1"/>
        <v>15775.433234414691</v>
      </c>
      <c r="Y800">
        <f ca="1"/>
        <v>56</v>
      </c>
    </row>
    <row r="801" spans="16:25" x14ac:dyDescent="0.3">
      <c r="P801" t="s">
        <v>1823</v>
      </c>
      <c r="Q801" t="s">
        <v>2107</v>
      </c>
      <c r="R801" s="17">
        <v>16849.545268779111</v>
      </c>
      <c r="S801" s="17">
        <v>67</v>
      </c>
      <c r="U801">
        <f ca="1"/>
        <v>322</v>
      </c>
      <c r="V801" t="str">
        <f ca="1"/>
        <v>Product771</v>
      </c>
      <c r="W801" t="str">
        <f ca="1"/>
        <v>Kg</v>
      </c>
      <c r="X801">
        <f ca="1"/>
        <v>16849.545268779111</v>
      </c>
      <c r="Y801">
        <f ca="1"/>
        <v>67</v>
      </c>
    </row>
    <row r="802" spans="16:25" x14ac:dyDescent="0.3">
      <c r="P802" t="s">
        <v>1824</v>
      </c>
      <c r="Q802" t="s">
        <v>2107</v>
      </c>
      <c r="R802" s="17">
        <v>6117.8696157449149</v>
      </c>
      <c r="S802" s="17">
        <v>76</v>
      </c>
      <c r="U802">
        <f ca="1"/>
        <v>854</v>
      </c>
      <c r="V802" t="str">
        <f ca="1"/>
        <v>Product772</v>
      </c>
      <c r="W802" t="str">
        <f ca="1"/>
        <v>Kg</v>
      </c>
      <c r="X802">
        <f ca="1"/>
        <v>6117.8696157449149</v>
      </c>
      <c r="Y802">
        <f ca="1"/>
        <v>76</v>
      </c>
    </row>
    <row r="803" spans="16:25" x14ac:dyDescent="0.3">
      <c r="P803" t="s">
        <v>1825</v>
      </c>
      <c r="Q803" t="s">
        <v>2108</v>
      </c>
      <c r="R803" s="17">
        <v>6364.4484434634423</v>
      </c>
      <c r="S803" s="17">
        <v>88</v>
      </c>
      <c r="U803">
        <f ca="1"/>
        <v>848</v>
      </c>
      <c r="V803" t="str">
        <f ca="1"/>
        <v>Product773</v>
      </c>
      <c r="W803" t="str">
        <f ca="1"/>
        <v>Lt</v>
      </c>
      <c r="X803">
        <f ca="1"/>
        <v>6364.4484434634423</v>
      </c>
      <c r="Y803">
        <f ca="1"/>
        <v>88</v>
      </c>
    </row>
    <row r="804" spans="16:25" x14ac:dyDescent="0.3">
      <c r="P804" t="s">
        <v>1826</v>
      </c>
      <c r="Q804" t="s">
        <v>2107</v>
      </c>
      <c r="R804" s="17">
        <v>14141.466338156815</v>
      </c>
      <c r="S804" s="17">
        <v>97</v>
      </c>
      <c r="U804">
        <f ca="1"/>
        <v>462</v>
      </c>
      <c r="V804" t="str">
        <f ca="1"/>
        <v>Product774</v>
      </c>
      <c r="W804" t="str">
        <f ca="1"/>
        <v>Kg</v>
      </c>
      <c r="X804">
        <f ca="1"/>
        <v>14141.466338156815</v>
      </c>
      <c r="Y804">
        <f ca="1"/>
        <v>97</v>
      </c>
    </row>
    <row r="805" spans="16:25" x14ac:dyDescent="0.3">
      <c r="P805" t="s">
        <v>1827</v>
      </c>
      <c r="Q805" t="s">
        <v>2108</v>
      </c>
      <c r="R805" s="17">
        <v>11535.87781655736</v>
      </c>
      <c r="S805" s="17">
        <v>82</v>
      </c>
      <c r="U805">
        <f ca="1"/>
        <v>585</v>
      </c>
      <c r="V805" t="str">
        <f ca="1"/>
        <v>Product775</v>
      </c>
      <c r="W805" t="str">
        <f ca="1"/>
        <v>Lt</v>
      </c>
      <c r="X805">
        <f ca="1"/>
        <v>11535.87781655736</v>
      </c>
      <c r="Y805">
        <f ca="1"/>
        <v>82</v>
      </c>
    </row>
    <row r="806" spans="16:25" x14ac:dyDescent="0.3">
      <c r="P806" t="s">
        <v>1828</v>
      </c>
      <c r="Q806" t="s">
        <v>2109</v>
      </c>
      <c r="R806" s="17">
        <v>18908.288497395693</v>
      </c>
      <c r="S806" s="17">
        <v>70</v>
      </c>
      <c r="U806">
        <f ca="1"/>
        <v>243</v>
      </c>
      <c r="V806" t="str">
        <f ca="1"/>
        <v>Product776</v>
      </c>
      <c r="W806" t="str">
        <f ca="1"/>
        <v>Ft</v>
      </c>
      <c r="X806">
        <f ca="1"/>
        <v>18908.288497395693</v>
      </c>
      <c r="Y806">
        <f ca="1"/>
        <v>70</v>
      </c>
    </row>
    <row r="807" spans="16:25" x14ac:dyDescent="0.3">
      <c r="P807" t="s">
        <v>1829</v>
      </c>
      <c r="Q807" t="s">
        <v>2107</v>
      </c>
      <c r="R807" s="17">
        <v>11327.370677347009</v>
      </c>
      <c r="S807" s="17">
        <v>64</v>
      </c>
      <c r="U807">
        <f ca="1"/>
        <v>595</v>
      </c>
      <c r="V807" t="str">
        <f ca="1"/>
        <v>Product777</v>
      </c>
      <c r="W807" t="str">
        <f ca="1"/>
        <v>Kg</v>
      </c>
      <c r="X807">
        <f ca="1"/>
        <v>11327.370677347009</v>
      </c>
      <c r="Y807">
        <f ca="1"/>
        <v>64</v>
      </c>
    </row>
    <row r="808" spans="16:25" x14ac:dyDescent="0.3">
      <c r="P808" t="s">
        <v>1830</v>
      </c>
      <c r="Q808" t="s">
        <v>2110</v>
      </c>
      <c r="R808" s="17">
        <v>12970.699560202434</v>
      </c>
      <c r="S808" s="17">
        <v>68</v>
      </c>
      <c r="U808">
        <f ca="1"/>
        <v>510</v>
      </c>
      <c r="V808" t="str">
        <f ca="1"/>
        <v>Product778</v>
      </c>
      <c r="W808" t="str">
        <f ca="1"/>
        <v>No</v>
      </c>
      <c r="X808">
        <f ca="1"/>
        <v>12970.699560202434</v>
      </c>
      <c r="Y808">
        <f ca="1"/>
        <v>68</v>
      </c>
    </row>
    <row r="809" spans="16:25" x14ac:dyDescent="0.3">
      <c r="P809" t="s">
        <v>1831</v>
      </c>
      <c r="Q809" t="s">
        <v>2110</v>
      </c>
      <c r="R809" s="17">
        <v>26438.281593790078</v>
      </c>
      <c r="S809" s="17">
        <v>94</v>
      </c>
      <c r="U809">
        <f ca="1"/>
        <v>31</v>
      </c>
      <c r="V809" t="str">
        <f ca="1"/>
        <v>Product779</v>
      </c>
      <c r="W809" t="str">
        <f ca="1"/>
        <v>No</v>
      </c>
      <c r="X809">
        <f ca="1"/>
        <v>26438.281593790078</v>
      </c>
      <c r="Y809">
        <f ca="1"/>
        <v>94</v>
      </c>
    </row>
    <row r="810" spans="16:25" x14ac:dyDescent="0.3">
      <c r="P810" t="s">
        <v>1130</v>
      </c>
      <c r="Q810" t="s">
        <v>2107</v>
      </c>
      <c r="R810" s="17">
        <v>5447.630552115289</v>
      </c>
      <c r="S810" s="17">
        <v>78</v>
      </c>
      <c r="U810">
        <f ca="1"/>
        <v>878</v>
      </c>
      <c r="V810" t="str">
        <f ca="1"/>
        <v>Product78</v>
      </c>
      <c r="W810" t="str">
        <f ca="1"/>
        <v>Kg</v>
      </c>
      <c r="X810">
        <f ca="1"/>
        <v>5447.630552115289</v>
      </c>
      <c r="Y810">
        <f ca="1"/>
        <v>78</v>
      </c>
    </row>
    <row r="811" spans="16:25" x14ac:dyDescent="0.3">
      <c r="P811" t="s">
        <v>1832</v>
      </c>
      <c r="Q811" t="s">
        <v>2109</v>
      </c>
      <c r="R811" s="17">
        <v>7658.4270113658822</v>
      </c>
      <c r="S811" s="17">
        <v>85</v>
      </c>
      <c r="U811">
        <f ca="1"/>
        <v>781</v>
      </c>
      <c r="V811" t="str">
        <f ca="1"/>
        <v>Product780</v>
      </c>
      <c r="W811" t="str">
        <f ca="1"/>
        <v>Ft</v>
      </c>
      <c r="X811">
        <f ca="1"/>
        <v>7658.4270113658822</v>
      </c>
      <c r="Y811">
        <f ca="1"/>
        <v>85</v>
      </c>
    </row>
    <row r="812" spans="16:25" x14ac:dyDescent="0.3">
      <c r="P812" t="s">
        <v>1833</v>
      </c>
      <c r="Q812" t="s">
        <v>2110</v>
      </c>
      <c r="R812" s="17">
        <v>13134.017887728744</v>
      </c>
      <c r="S812" s="17">
        <v>76</v>
      </c>
      <c r="U812">
        <f ca="1"/>
        <v>500</v>
      </c>
      <c r="V812" t="str">
        <f ca="1"/>
        <v>Product781</v>
      </c>
      <c r="W812" t="str">
        <f ca="1"/>
        <v>No</v>
      </c>
      <c r="X812">
        <f ca="1"/>
        <v>13134.017887728744</v>
      </c>
      <c r="Y812">
        <f ca="1"/>
        <v>76</v>
      </c>
    </row>
    <row r="813" spans="16:25" x14ac:dyDescent="0.3">
      <c r="P813" t="s">
        <v>1834</v>
      </c>
      <c r="Q813" t="s">
        <v>2107</v>
      </c>
      <c r="R813" s="17">
        <v>19506.068437002996</v>
      </c>
      <c r="S813" s="17">
        <v>75</v>
      </c>
      <c r="U813">
        <f ca="1"/>
        <v>226</v>
      </c>
      <c r="V813" t="str">
        <f ca="1"/>
        <v>Product782</v>
      </c>
      <c r="W813" t="str">
        <f ca="1"/>
        <v>Kg</v>
      </c>
      <c r="X813">
        <f ca="1"/>
        <v>19506.068437002996</v>
      </c>
      <c r="Y813">
        <f ca="1"/>
        <v>75</v>
      </c>
    </row>
    <row r="814" spans="16:25" x14ac:dyDescent="0.3">
      <c r="P814" t="s">
        <v>1835</v>
      </c>
      <c r="Q814" t="s">
        <v>2107</v>
      </c>
      <c r="R814" s="17">
        <v>2649.6842696355152</v>
      </c>
      <c r="S814" s="17">
        <v>86</v>
      </c>
      <c r="U814">
        <f ca="1"/>
        <v>1007</v>
      </c>
      <c r="V814" t="str">
        <f ca="1"/>
        <v>Product783</v>
      </c>
      <c r="W814" t="str">
        <f ca="1"/>
        <v>Kg</v>
      </c>
      <c r="X814">
        <f ca="1"/>
        <v>2649.6842696355152</v>
      </c>
      <c r="Y814">
        <f ca="1"/>
        <v>86</v>
      </c>
    </row>
    <row r="815" spans="16:25" x14ac:dyDescent="0.3">
      <c r="P815" t="s">
        <v>1836</v>
      </c>
      <c r="Q815" t="s">
        <v>2108</v>
      </c>
      <c r="R815" s="17">
        <v>11236.199325809825</v>
      </c>
      <c r="S815" s="17">
        <v>99</v>
      </c>
      <c r="U815">
        <f ca="1"/>
        <v>602</v>
      </c>
      <c r="V815" t="str">
        <f ca="1"/>
        <v>Product784</v>
      </c>
      <c r="W815" t="str">
        <f ca="1"/>
        <v>Lt</v>
      </c>
      <c r="X815">
        <f ca="1"/>
        <v>11236.199325809825</v>
      </c>
      <c r="Y815">
        <f ca="1"/>
        <v>99</v>
      </c>
    </row>
    <row r="816" spans="16:25" x14ac:dyDescent="0.3">
      <c r="P816" t="s">
        <v>1837</v>
      </c>
      <c r="Q816" t="s">
        <v>2107</v>
      </c>
      <c r="R816" s="17">
        <v>20159.108400770954</v>
      </c>
      <c r="S816" s="17">
        <v>83</v>
      </c>
      <c r="U816">
        <f ca="1"/>
        <v>193</v>
      </c>
      <c r="V816" t="str">
        <f ca="1"/>
        <v>Product785</v>
      </c>
      <c r="W816" t="str">
        <f ca="1"/>
        <v>Kg</v>
      </c>
      <c r="X816">
        <f ca="1"/>
        <v>20159.108400770954</v>
      </c>
      <c r="Y816">
        <f ca="1"/>
        <v>83</v>
      </c>
    </row>
    <row r="817" spans="16:25" x14ac:dyDescent="0.3">
      <c r="P817" t="s">
        <v>1838</v>
      </c>
      <c r="Q817" t="s">
        <v>2108</v>
      </c>
      <c r="R817" s="17">
        <v>2074.9684369839551</v>
      </c>
      <c r="S817" s="17">
        <v>85</v>
      </c>
      <c r="U817">
        <f ca="1"/>
        <v>1033</v>
      </c>
      <c r="V817" t="str">
        <f ca="1"/>
        <v>Product786</v>
      </c>
      <c r="W817" t="str">
        <f ca="1"/>
        <v>Lt</v>
      </c>
      <c r="X817">
        <f ca="1"/>
        <v>2074.9684369839551</v>
      </c>
      <c r="Y817">
        <f ca="1"/>
        <v>85</v>
      </c>
    </row>
    <row r="818" spans="16:25" x14ac:dyDescent="0.3">
      <c r="P818" t="s">
        <v>1839</v>
      </c>
      <c r="Q818" t="s">
        <v>2109</v>
      </c>
      <c r="R818" s="17">
        <v>15894.897964407686</v>
      </c>
      <c r="S818" s="17">
        <v>81</v>
      </c>
      <c r="U818">
        <f ca="1"/>
        <v>367</v>
      </c>
      <c r="V818" t="str">
        <f ca="1"/>
        <v>Product787</v>
      </c>
      <c r="W818" t="str">
        <f ca="1"/>
        <v>Ft</v>
      </c>
      <c r="X818">
        <f ca="1"/>
        <v>15894.897964407686</v>
      </c>
      <c r="Y818">
        <f ca="1"/>
        <v>81</v>
      </c>
    </row>
    <row r="819" spans="16:25" x14ac:dyDescent="0.3">
      <c r="P819" t="s">
        <v>1840</v>
      </c>
      <c r="Q819" t="s">
        <v>2107</v>
      </c>
      <c r="R819" s="17">
        <v>12311.073698271144</v>
      </c>
      <c r="S819" s="17">
        <v>75</v>
      </c>
      <c r="U819">
        <f ca="1"/>
        <v>547</v>
      </c>
      <c r="V819" t="str">
        <f ca="1"/>
        <v>Product788</v>
      </c>
      <c r="W819" t="str">
        <f ca="1"/>
        <v>Kg</v>
      </c>
      <c r="X819">
        <f ca="1"/>
        <v>12311.073698271144</v>
      </c>
      <c r="Y819">
        <f ca="1"/>
        <v>75</v>
      </c>
    </row>
    <row r="820" spans="16:25" x14ac:dyDescent="0.3">
      <c r="P820" t="s">
        <v>1841</v>
      </c>
      <c r="Q820" t="s">
        <v>2110</v>
      </c>
      <c r="R820" s="17">
        <v>8368.9626598683408</v>
      </c>
      <c r="S820" s="17">
        <v>94</v>
      </c>
      <c r="U820">
        <f ca="1"/>
        <v>737</v>
      </c>
      <c r="V820" t="str">
        <f ca="1"/>
        <v>Product789</v>
      </c>
      <c r="W820" t="str">
        <f ca="1"/>
        <v>No</v>
      </c>
      <c r="X820">
        <f ca="1"/>
        <v>8368.9626598683408</v>
      </c>
      <c r="Y820">
        <f ca="1"/>
        <v>94</v>
      </c>
    </row>
    <row r="821" spans="16:25" x14ac:dyDescent="0.3">
      <c r="P821" t="s">
        <v>1131</v>
      </c>
      <c r="Q821" t="s">
        <v>2107</v>
      </c>
      <c r="R821" s="17">
        <v>18110.55719099725</v>
      </c>
      <c r="S821" s="17">
        <v>79</v>
      </c>
      <c r="U821">
        <f ca="1"/>
        <v>272</v>
      </c>
      <c r="V821" t="str">
        <f ca="1"/>
        <v>Product79</v>
      </c>
      <c r="W821" t="str">
        <f ca="1"/>
        <v>Kg</v>
      </c>
      <c r="X821">
        <f ca="1"/>
        <v>18110.55719099725</v>
      </c>
      <c r="Y821">
        <f ca="1"/>
        <v>79</v>
      </c>
    </row>
    <row r="822" spans="16:25" x14ac:dyDescent="0.3">
      <c r="P822" t="s">
        <v>1842</v>
      </c>
      <c r="Q822" t="s">
        <v>2110</v>
      </c>
      <c r="R822" s="17">
        <v>1499.8424459567048</v>
      </c>
      <c r="S822" s="17">
        <v>67</v>
      </c>
      <c r="U822">
        <f ca="1"/>
        <v>1046</v>
      </c>
      <c r="V822" t="str">
        <f ca="1"/>
        <v>Product790</v>
      </c>
      <c r="W822" t="str">
        <f ca="1"/>
        <v>No</v>
      </c>
      <c r="X822">
        <f ca="1"/>
        <v>1499.8424459567048</v>
      </c>
      <c r="Y822">
        <f ca="1"/>
        <v>67</v>
      </c>
    </row>
    <row r="823" spans="16:25" x14ac:dyDescent="0.3">
      <c r="P823" t="s">
        <v>1843</v>
      </c>
      <c r="Q823" t="s">
        <v>2109</v>
      </c>
      <c r="R823" s="17">
        <v>6203.1274323623666</v>
      </c>
      <c r="S823" s="17">
        <v>63</v>
      </c>
      <c r="U823">
        <f ca="1"/>
        <v>850</v>
      </c>
      <c r="V823" t="str">
        <f ca="1"/>
        <v>Product791</v>
      </c>
      <c r="W823" t="str">
        <f ca="1"/>
        <v>Ft</v>
      </c>
      <c r="X823">
        <f ca="1"/>
        <v>6203.1274323623666</v>
      </c>
      <c r="Y823">
        <f ca="1"/>
        <v>63</v>
      </c>
    </row>
    <row r="824" spans="16:25" x14ac:dyDescent="0.3">
      <c r="P824" t="s">
        <v>1844</v>
      </c>
      <c r="Q824" t="s">
        <v>2110</v>
      </c>
      <c r="R824" s="17">
        <v>17555.462154449659</v>
      </c>
      <c r="S824" s="17">
        <v>66</v>
      </c>
      <c r="U824">
        <f ca="1"/>
        <v>290</v>
      </c>
      <c r="V824" t="str">
        <f ca="1"/>
        <v>Product792</v>
      </c>
      <c r="W824" t="str">
        <f ca="1"/>
        <v>No</v>
      </c>
      <c r="X824">
        <f ca="1"/>
        <v>17555.462154449659</v>
      </c>
      <c r="Y824">
        <f ca="1"/>
        <v>66</v>
      </c>
    </row>
    <row r="825" spans="16:25" x14ac:dyDescent="0.3">
      <c r="P825" t="s">
        <v>1845</v>
      </c>
      <c r="Q825" t="s">
        <v>2107</v>
      </c>
      <c r="R825" s="17">
        <v>21550.323027416169</v>
      </c>
      <c r="S825" s="17">
        <v>79</v>
      </c>
      <c r="U825">
        <f ca="1"/>
        <v>136</v>
      </c>
      <c r="V825" t="str">
        <f ca="1"/>
        <v>Product793</v>
      </c>
      <c r="W825" t="str">
        <f ca="1"/>
        <v>Kg</v>
      </c>
      <c r="X825">
        <f ca="1"/>
        <v>21550.323027416169</v>
      </c>
      <c r="Y825">
        <f ca="1"/>
        <v>79</v>
      </c>
    </row>
    <row r="826" spans="16:25" x14ac:dyDescent="0.3">
      <c r="P826" t="s">
        <v>1846</v>
      </c>
      <c r="Q826" t="s">
        <v>2107</v>
      </c>
      <c r="R826" s="17">
        <v>22354.013712669166</v>
      </c>
      <c r="S826" s="17">
        <v>113</v>
      </c>
      <c r="U826">
        <f ca="1"/>
        <v>113</v>
      </c>
      <c r="V826" t="str">
        <f ca="1"/>
        <v>Product794</v>
      </c>
      <c r="W826" t="str">
        <f ca="1"/>
        <v>Kg</v>
      </c>
      <c r="X826">
        <f ca="1"/>
        <v>22354.013712669166</v>
      </c>
      <c r="Y826">
        <f ca="1"/>
        <v>113</v>
      </c>
    </row>
    <row r="827" spans="16:25" x14ac:dyDescent="0.3">
      <c r="P827" t="s">
        <v>1847</v>
      </c>
      <c r="Q827" t="s">
        <v>2108</v>
      </c>
      <c r="R827" s="17">
        <v>7315.9280481080696</v>
      </c>
      <c r="S827" s="17">
        <v>93</v>
      </c>
      <c r="U827">
        <f ca="1"/>
        <v>804</v>
      </c>
      <c r="V827" t="str">
        <f ca="1"/>
        <v>Product795</v>
      </c>
      <c r="W827" t="str">
        <f ca="1"/>
        <v>Lt</v>
      </c>
      <c r="X827">
        <f ca="1"/>
        <v>7315.9280481080696</v>
      </c>
      <c r="Y827">
        <f ca="1"/>
        <v>93</v>
      </c>
    </row>
    <row r="828" spans="16:25" x14ac:dyDescent="0.3">
      <c r="P828" t="s">
        <v>1848</v>
      </c>
      <c r="Q828" t="s">
        <v>2107</v>
      </c>
      <c r="R828" s="17">
        <v>6955.8461879343804</v>
      </c>
      <c r="S828" s="17">
        <v>43</v>
      </c>
      <c r="U828">
        <f ca="1"/>
        <v>821</v>
      </c>
      <c r="V828" t="str">
        <f ca="1"/>
        <v>Product796</v>
      </c>
      <c r="W828" t="str">
        <f ca="1"/>
        <v>Kg</v>
      </c>
      <c r="X828">
        <f ca="1"/>
        <v>6955.8461879343804</v>
      </c>
      <c r="Y828">
        <f ca="1"/>
        <v>43</v>
      </c>
    </row>
    <row r="829" spans="16:25" x14ac:dyDescent="0.3">
      <c r="P829" t="s">
        <v>1849</v>
      </c>
      <c r="Q829" t="s">
        <v>2108</v>
      </c>
      <c r="R829" s="17">
        <v>5227.1860945892886</v>
      </c>
      <c r="S829" s="17">
        <v>71</v>
      </c>
      <c r="U829">
        <f ca="1"/>
        <v>884</v>
      </c>
      <c r="V829" t="str">
        <f ca="1"/>
        <v>Product797</v>
      </c>
      <c r="W829" t="str">
        <f ca="1"/>
        <v>Lt</v>
      </c>
      <c r="X829">
        <f ca="1"/>
        <v>5227.1860945892886</v>
      </c>
      <c r="Y829">
        <f ca="1"/>
        <v>71</v>
      </c>
    </row>
    <row r="830" spans="16:25" x14ac:dyDescent="0.3">
      <c r="P830" t="s">
        <v>1850</v>
      </c>
      <c r="Q830" t="s">
        <v>2109</v>
      </c>
      <c r="R830" s="17">
        <v>21558.956060595436</v>
      </c>
      <c r="S830" s="17">
        <v>97</v>
      </c>
      <c r="U830">
        <f ca="1"/>
        <v>135</v>
      </c>
      <c r="V830" t="str">
        <f ca="1"/>
        <v>Product798</v>
      </c>
      <c r="W830" t="str">
        <f ca="1"/>
        <v>Ft</v>
      </c>
      <c r="X830">
        <f ca="1"/>
        <v>21558.956060595436</v>
      </c>
      <c r="Y830">
        <f ca="1"/>
        <v>97</v>
      </c>
    </row>
    <row r="831" spans="16:25" x14ac:dyDescent="0.3">
      <c r="P831" t="s">
        <v>1851</v>
      </c>
      <c r="Q831" t="s">
        <v>2107</v>
      </c>
      <c r="R831" s="17">
        <v>28106.215755250119</v>
      </c>
      <c r="S831" s="17">
        <v>96</v>
      </c>
      <c r="U831">
        <f ca="1"/>
        <v>20</v>
      </c>
      <c r="V831" t="str">
        <f ca="1"/>
        <v>Product799</v>
      </c>
      <c r="W831" t="str">
        <f ca="1"/>
        <v>Kg</v>
      </c>
      <c r="X831">
        <f ca="1"/>
        <v>28106.215755250119</v>
      </c>
      <c r="Y831">
        <f ca="1"/>
        <v>96</v>
      </c>
    </row>
    <row r="832" spans="16:25" x14ac:dyDescent="0.3">
      <c r="P832" t="s">
        <v>1060</v>
      </c>
      <c r="Q832" t="s">
        <v>2110</v>
      </c>
      <c r="R832" s="17">
        <v>8709.2717068484671</v>
      </c>
      <c r="S832" s="17">
        <v>78</v>
      </c>
      <c r="U832">
        <f ca="1"/>
        <v>723</v>
      </c>
      <c r="V832" t="str">
        <f ca="1"/>
        <v>Product8</v>
      </c>
      <c r="W832" t="str">
        <f ca="1"/>
        <v>No</v>
      </c>
      <c r="X832">
        <f ca="1"/>
        <v>8709.2717068484671</v>
      </c>
      <c r="Y832">
        <f ca="1"/>
        <v>78</v>
      </c>
    </row>
    <row r="833" spans="16:25" x14ac:dyDescent="0.3">
      <c r="P833" t="s">
        <v>1132</v>
      </c>
      <c r="Q833" t="s">
        <v>2108</v>
      </c>
      <c r="R833" s="17">
        <v>12183.004574096791</v>
      </c>
      <c r="S833" s="17">
        <v>99</v>
      </c>
      <c r="U833">
        <f ca="1"/>
        <v>553</v>
      </c>
      <c r="V833" t="str">
        <f ca="1"/>
        <v>Product80</v>
      </c>
      <c r="W833" t="str">
        <f ca="1"/>
        <v>Lt</v>
      </c>
      <c r="X833">
        <f ca="1"/>
        <v>12183.004574096791</v>
      </c>
      <c r="Y833">
        <f ca="1"/>
        <v>99</v>
      </c>
    </row>
    <row r="834" spans="16:25" x14ac:dyDescent="0.3">
      <c r="P834" t="s">
        <v>1852</v>
      </c>
      <c r="Q834" t="s">
        <v>2110</v>
      </c>
      <c r="R834" s="17">
        <v>4580.611683728639</v>
      </c>
      <c r="S834" s="17">
        <v>73</v>
      </c>
      <c r="U834">
        <f ca="1"/>
        <v>924</v>
      </c>
      <c r="V834" t="str">
        <f ca="1"/>
        <v>Product800</v>
      </c>
      <c r="W834" t="str">
        <f ca="1"/>
        <v>No</v>
      </c>
      <c r="X834">
        <f ca="1"/>
        <v>4580.611683728639</v>
      </c>
      <c r="Y834">
        <f ca="1"/>
        <v>73</v>
      </c>
    </row>
    <row r="835" spans="16:25" x14ac:dyDescent="0.3">
      <c r="P835" t="s">
        <v>1853</v>
      </c>
      <c r="Q835" t="s">
        <v>2110</v>
      </c>
      <c r="R835" s="17">
        <v>7891.7201965413688</v>
      </c>
      <c r="S835" s="17">
        <v>74</v>
      </c>
      <c r="U835">
        <f ca="1"/>
        <v>766</v>
      </c>
      <c r="V835" t="str">
        <f ca="1"/>
        <v>Product801</v>
      </c>
      <c r="W835" t="str">
        <f ca="1"/>
        <v>No</v>
      </c>
      <c r="X835">
        <f ca="1"/>
        <v>7891.7201965413688</v>
      </c>
      <c r="Y835">
        <f ca="1"/>
        <v>74</v>
      </c>
    </row>
    <row r="836" spans="16:25" x14ac:dyDescent="0.3">
      <c r="P836" t="s">
        <v>1854</v>
      </c>
      <c r="Q836" t="s">
        <v>2109</v>
      </c>
      <c r="R836" s="17">
        <v>14898.693959154401</v>
      </c>
      <c r="S836" s="17">
        <v>88</v>
      </c>
      <c r="U836">
        <f ca="1"/>
        <v>431</v>
      </c>
      <c r="V836" t="str">
        <f ca="1"/>
        <v>Product802</v>
      </c>
      <c r="W836" t="str">
        <f ca="1"/>
        <v>Ft</v>
      </c>
      <c r="X836">
        <f ca="1"/>
        <v>14898.693959154401</v>
      </c>
      <c r="Y836">
        <f ca="1"/>
        <v>88</v>
      </c>
    </row>
    <row r="837" spans="16:25" x14ac:dyDescent="0.3">
      <c r="P837" t="s">
        <v>1855</v>
      </c>
      <c r="Q837" t="s">
        <v>2110</v>
      </c>
      <c r="R837" s="17">
        <v>6284.6970182814857</v>
      </c>
      <c r="S837" s="17">
        <v>84</v>
      </c>
      <c r="U837">
        <f ca="1"/>
        <v>849</v>
      </c>
      <c r="V837" t="str">
        <f ca="1"/>
        <v>Product803</v>
      </c>
      <c r="W837" t="str">
        <f ca="1"/>
        <v>No</v>
      </c>
      <c r="X837">
        <f ca="1"/>
        <v>6284.6970182814857</v>
      </c>
      <c r="Y837">
        <f ca="1"/>
        <v>84</v>
      </c>
    </row>
    <row r="838" spans="16:25" x14ac:dyDescent="0.3">
      <c r="P838" t="s">
        <v>1856</v>
      </c>
      <c r="Q838" t="s">
        <v>2107</v>
      </c>
      <c r="R838" s="17">
        <v>9147.5963501611222</v>
      </c>
      <c r="S838" s="17">
        <v>89</v>
      </c>
      <c r="U838">
        <f ca="1"/>
        <v>702</v>
      </c>
      <c r="V838" t="str">
        <f ca="1"/>
        <v>Product804</v>
      </c>
      <c r="W838" t="str">
        <f ca="1"/>
        <v>Kg</v>
      </c>
      <c r="X838">
        <f ca="1"/>
        <v>9147.5963501611222</v>
      </c>
      <c r="Y838">
        <f ca="1"/>
        <v>89</v>
      </c>
    </row>
    <row r="839" spans="16:25" x14ac:dyDescent="0.3">
      <c r="P839" t="s">
        <v>1857</v>
      </c>
      <c r="Q839" t="s">
        <v>2107</v>
      </c>
      <c r="R839" s="17">
        <v>8274.9650973764783</v>
      </c>
      <c r="S839" s="17">
        <v>65</v>
      </c>
      <c r="U839">
        <f ca="1"/>
        <v>745</v>
      </c>
      <c r="V839" t="str">
        <f ca="1"/>
        <v>Product805</v>
      </c>
      <c r="W839" t="str">
        <f ca="1"/>
        <v>Kg</v>
      </c>
      <c r="X839">
        <f ca="1"/>
        <v>8274.9650973764783</v>
      </c>
      <c r="Y839">
        <f ca="1"/>
        <v>65</v>
      </c>
    </row>
    <row r="840" spans="16:25" x14ac:dyDescent="0.3">
      <c r="P840" t="s">
        <v>1858</v>
      </c>
      <c r="Q840" t="s">
        <v>2108</v>
      </c>
      <c r="R840" s="17">
        <v>1922.4892226981856</v>
      </c>
      <c r="S840" s="17">
        <v>64</v>
      </c>
      <c r="U840">
        <f ca="1"/>
        <v>1039</v>
      </c>
      <c r="V840" t="str">
        <f ca="1"/>
        <v>Product806</v>
      </c>
      <c r="W840" t="str">
        <f ca="1"/>
        <v>Lt</v>
      </c>
      <c r="X840">
        <f ca="1"/>
        <v>1922.4892226981856</v>
      </c>
      <c r="Y840">
        <f ca="1"/>
        <v>64</v>
      </c>
    </row>
    <row r="841" spans="16:25" x14ac:dyDescent="0.3">
      <c r="P841" t="s">
        <v>1859</v>
      </c>
      <c r="Q841" t="s">
        <v>2107</v>
      </c>
      <c r="R841" s="17">
        <v>16657.125024883684</v>
      </c>
      <c r="S841" s="17">
        <v>57</v>
      </c>
      <c r="U841">
        <f ca="1"/>
        <v>329</v>
      </c>
      <c r="V841" t="str">
        <f ca="1"/>
        <v>Product807</v>
      </c>
      <c r="W841" t="str">
        <f ca="1"/>
        <v>Kg</v>
      </c>
      <c r="X841">
        <f ca="1"/>
        <v>16657.125024883684</v>
      </c>
      <c r="Y841">
        <f ca="1"/>
        <v>57</v>
      </c>
    </row>
    <row r="842" spans="16:25" x14ac:dyDescent="0.3">
      <c r="P842" t="s">
        <v>1860</v>
      </c>
      <c r="Q842" t="s">
        <v>2108</v>
      </c>
      <c r="R842" s="17">
        <v>20020.025503358644</v>
      </c>
      <c r="S842" s="17">
        <v>83</v>
      </c>
      <c r="U842">
        <f ca="1"/>
        <v>201</v>
      </c>
      <c r="V842" t="str">
        <f ca="1"/>
        <v>Product808</v>
      </c>
      <c r="W842" t="str">
        <f ca="1"/>
        <v>Lt</v>
      </c>
      <c r="X842">
        <f ca="1"/>
        <v>20020.025503358644</v>
      </c>
      <c r="Y842">
        <f ca="1"/>
        <v>83</v>
      </c>
    </row>
    <row r="843" spans="16:25" x14ac:dyDescent="0.3">
      <c r="P843" t="s">
        <v>1861</v>
      </c>
      <c r="Q843" t="s">
        <v>2109</v>
      </c>
      <c r="R843" s="17">
        <v>24058.544896650466</v>
      </c>
      <c r="S843" s="17">
        <v>99</v>
      </c>
      <c r="U843">
        <f ca="1"/>
        <v>71</v>
      </c>
      <c r="V843" t="str">
        <f ca="1"/>
        <v>Product809</v>
      </c>
      <c r="W843" t="str">
        <f ca="1"/>
        <v>Ft</v>
      </c>
      <c r="X843">
        <f ca="1"/>
        <v>24058.544896650466</v>
      </c>
      <c r="Y843">
        <f ca="1"/>
        <v>99</v>
      </c>
    </row>
    <row r="844" spans="16:25" x14ac:dyDescent="0.3">
      <c r="P844" t="s">
        <v>1133</v>
      </c>
      <c r="Q844" t="s">
        <v>2107</v>
      </c>
      <c r="R844" s="17">
        <v>6970.7423397987204</v>
      </c>
      <c r="S844" s="17">
        <v>90</v>
      </c>
      <c r="U844">
        <f ca="1"/>
        <v>819</v>
      </c>
      <c r="V844" t="str">
        <f ca="1"/>
        <v>Product81</v>
      </c>
      <c r="W844" t="str">
        <f ca="1"/>
        <v>Kg</v>
      </c>
      <c r="X844">
        <f ca="1"/>
        <v>6970.7423397987204</v>
      </c>
      <c r="Y844">
        <f ca="1"/>
        <v>90</v>
      </c>
    </row>
    <row r="845" spans="16:25" x14ac:dyDescent="0.3">
      <c r="P845" t="s">
        <v>1862</v>
      </c>
      <c r="Q845" t="s">
        <v>2107</v>
      </c>
      <c r="R845" s="17">
        <v>9886.7947739723877</v>
      </c>
      <c r="S845" s="17">
        <v>65</v>
      </c>
      <c r="U845">
        <f ca="1"/>
        <v>664</v>
      </c>
      <c r="V845" t="str">
        <f ca="1"/>
        <v>Product810</v>
      </c>
      <c r="W845" t="str">
        <f ca="1"/>
        <v>Kg</v>
      </c>
      <c r="X845">
        <f ca="1"/>
        <v>9886.7947739723877</v>
      </c>
      <c r="Y845">
        <f ca="1"/>
        <v>65</v>
      </c>
    </row>
    <row r="846" spans="16:25" x14ac:dyDescent="0.3">
      <c r="P846" t="s">
        <v>1863</v>
      </c>
      <c r="Q846" t="s">
        <v>2110</v>
      </c>
      <c r="R846" s="17">
        <v>7583.3615889310131</v>
      </c>
      <c r="S846" s="17">
        <v>63</v>
      </c>
      <c r="U846">
        <f ca="1"/>
        <v>784</v>
      </c>
      <c r="V846" t="str">
        <f ca="1"/>
        <v>Product811</v>
      </c>
      <c r="W846" t="str">
        <f ca="1"/>
        <v>No</v>
      </c>
      <c r="X846">
        <f ca="1"/>
        <v>7583.3615889310131</v>
      </c>
      <c r="Y846">
        <f ca="1"/>
        <v>63</v>
      </c>
    </row>
    <row r="847" spans="16:25" x14ac:dyDescent="0.3">
      <c r="P847" t="s">
        <v>1864</v>
      </c>
      <c r="Q847" t="s">
        <v>2110</v>
      </c>
      <c r="R847" s="17">
        <v>17312.851480273544</v>
      </c>
      <c r="S847" s="17">
        <v>81</v>
      </c>
      <c r="U847">
        <f ca="1"/>
        <v>301</v>
      </c>
      <c r="V847" t="str">
        <f ca="1"/>
        <v>Product812</v>
      </c>
      <c r="W847" t="str">
        <f ca="1"/>
        <v>No</v>
      </c>
      <c r="X847">
        <f ca="1"/>
        <v>17312.851480273544</v>
      </c>
      <c r="Y847">
        <f ca="1"/>
        <v>81</v>
      </c>
    </row>
    <row r="848" spans="16:25" x14ac:dyDescent="0.3">
      <c r="P848" t="s">
        <v>1865</v>
      </c>
      <c r="Q848" t="s">
        <v>2109</v>
      </c>
      <c r="R848" s="17">
        <v>13601.654228062536</v>
      </c>
      <c r="S848" s="17">
        <v>63</v>
      </c>
      <c r="U848">
        <f ca="1"/>
        <v>481</v>
      </c>
      <c r="V848" t="str">
        <f ca="1"/>
        <v>Product813</v>
      </c>
      <c r="W848" t="str">
        <f ca="1"/>
        <v>Ft</v>
      </c>
      <c r="X848">
        <f ca="1"/>
        <v>13601.654228062536</v>
      </c>
      <c r="Y848">
        <f ca="1"/>
        <v>63</v>
      </c>
    </row>
    <row r="849" spans="16:25" x14ac:dyDescent="0.3">
      <c r="P849" t="s">
        <v>1866</v>
      </c>
      <c r="Q849" t="s">
        <v>2110</v>
      </c>
      <c r="R849" s="17">
        <v>5708.7725683300496</v>
      </c>
      <c r="S849" s="17">
        <v>102</v>
      </c>
      <c r="U849">
        <f ca="1"/>
        <v>867</v>
      </c>
      <c r="V849" t="str">
        <f ca="1"/>
        <v>Product814</v>
      </c>
      <c r="W849" t="str">
        <f ca="1"/>
        <v>No</v>
      </c>
      <c r="X849">
        <f ca="1"/>
        <v>5708.7725683300496</v>
      </c>
      <c r="Y849">
        <f ca="1"/>
        <v>102</v>
      </c>
    </row>
    <row r="850" spans="16:25" x14ac:dyDescent="0.3">
      <c r="P850" t="s">
        <v>1867</v>
      </c>
      <c r="Q850" t="s">
        <v>2107</v>
      </c>
      <c r="R850" s="17">
        <v>9275.6670442635696</v>
      </c>
      <c r="S850" s="17">
        <v>84</v>
      </c>
      <c r="U850">
        <f ca="1"/>
        <v>697</v>
      </c>
      <c r="V850" t="str">
        <f ca="1"/>
        <v>Product815</v>
      </c>
      <c r="W850" t="str">
        <f ca="1"/>
        <v>Kg</v>
      </c>
      <c r="X850">
        <f ca="1"/>
        <v>9275.6670442635696</v>
      </c>
      <c r="Y850">
        <f ca="1"/>
        <v>84</v>
      </c>
    </row>
    <row r="851" spans="16:25" x14ac:dyDescent="0.3">
      <c r="P851" t="s">
        <v>1868</v>
      </c>
      <c r="Q851" t="s">
        <v>2107</v>
      </c>
      <c r="R851" s="17">
        <v>16543.768963375456</v>
      </c>
      <c r="S851" s="17">
        <v>70</v>
      </c>
      <c r="U851">
        <f ca="1"/>
        <v>334</v>
      </c>
      <c r="V851" t="str">
        <f ca="1"/>
        <v>Product816</v>
      </c>
      <c r="W851" t="str">
        <f ca="1"/>
        <v>Kg</v>
      </c>
      <c r="X851">
        <f ca="1"/>
        <v>16543.768963375456</v>
      </c>
      <c r="Y851">
        <f ca="1"/>
        <v>70</v>
      </c>
    </row>
    <row r="852" spans="16:25" x14ac:dyDescent="0.3">
      <c r="P852" t="s">
        <v>1869</v>
      </c>
      <c r="Q852" t="s">
        <v>2108</v>
      </c>
      <c r="R852" s="17">
        <v>6855.438572800128</v>
      </c>
      <c r="S852" s="17">
        <v>93</v>
      </c>
      <c r="U852">
        <f ca="1"/>
        <v>823</v>
      </c>
      <c r="V852" t="str">
        <f ca="1"/>
        <v>Product817</v>
      </c>
      <c r="W852" t="str">
        <f ca="1"/>
        <v>Lt</v>
      </c>
      <c r="X852">
        <f ca="1"/>
        <v>6855.438572800128</v>
      </c>
      <c r="Y852">
        <f ca="1"/>
        <v>93</v>
      </c>
    </row>
    <row r="853" spans="16:25" x14ac:dyDescent="0.3">
      <c r="P853" t="s">
        <v>1870</v>
      </c>
      <c r="Q853" t="s">
        <v>2107</v>
      </c>
      <c r="R853" s="17">
        <v>19606.468692596416</v>
      </c>
      <c r="S853" s="17">
        <v>80</v>
      </c>
      <c r="U853">
        <f ca="1"/>
        <v>218</v>
      </c>
      <c r="V853" t="str">
        <f ca="1"/>
        <v>Product818</v>
      </c>
      <c r="W853" t="str">
        <f ca="1"/>
        <v>Kg</v>
      </c>
      <c r="X853">
        <f ca="1"/>
        <v>19606.468692596416</v>
      </c>
      <c r="Y853">
        <f ca="1"/>
        <v>80</v>
      </c>
    </row>
    <row r="854" spans="16:25" x14ac:dyDescent="0.3">
      <c r="P854" t="s">
        <v>1871</v>
      </c>
      <c r="Q854" t="s">
        <v>2108</v>
      </c>
      <c r="R854" s="17">
        <v>3637.4128881006336</v>
      </c>
      <c r="S854" s="17">
        <v>75</v>
      </c>
      <c r="U854">
        <f ca="1"/>
        <v>970</v>
      </c>
      <c r="V854" t="str">
        <f ca="1"/>
        <v>Product819</v>
      </c>
      <c r="W854" t="str">
        <f ca="1"/>
        <v>Lt</v>
      </c>
      <c r="X854">
        <f ca="1"/>
        <v>3637.4128881006336</v>
      </c>
      <c r="Y854">
        <f ca="1"/>
        <v>75</v>
      </c>
    </row>
    <row r="855" spans="16:25" x14ac:dyDescent="0.3">
      <c r="P855" t="s">
        <v>1134</v>
      </c>
      <c r="Q855" t="s">
        <v>2108</v>
      </c>
      <c r="R855" s="17">
        <v>7262.8243943565485</v>
      </c>
      <c r="S855" s="17">
        <v>43</v>
      </c>
      <c r="U855">
        <f ca="1"/>
        <v>806</v>
      </c>
      <c r="V855" t="str">
        <f ca="1"/>
        <v>Product82</v>
      </c>
      <c r="W855" t="str">
        <f ca="1"/>
        <v>Lt</v>
      </c>
      <c r="X855">
        <f ca="1"/>
        <v>7262.8243943565485</v>
      </c>
      <c r="Y855">
        <f ca="1"/>
        <v>43</v>
      </c>
    </row>
    <row r="856" spans="16:25" x14ac:dyDescent="0.3">
      <c r="P856" t="s">
        <v>1872</v>
      </c>
      <c r="Q856" t="s">
        <v>2109</v>
      </c>
      <c r="R856" s="17">
        <v>27597.85246367459</v>
      </c>
      <c r="S856" s="17">
        <v>101</v>
      </c>
      <c r="U856">
        <f ca="1"/>
        <v>23</v>
      </c>
      <c r="V856" t="str">
        <f ca="1"/>
        <v>Product820</v>
      </c>
      <c r="W856" t="str">
        <f ca="1"/>
        <v>Ft</v>
      </c>
      <c r="X856">
        <f ca="1"/>
        <v>27597.85246367459</v>
      </c>
      <c r="Y856">
        <f ca="1"/>
        <v>101</v>
      </c>
    </row>
    <row r="857" spans="16:25" x14ac:dyDescent="0.3">
      <c r="P857" t="s">
        <v>1873</v>
      </c>
      <c r="Q857" t="s">
        <v>2107</v>
      </c>
      <c r="R857" s="17">
        <v>17341.518442414374</v>
      </c>
      <c r="S857" s="17">
        <v>79</v>
      </c>
      <c r="U857">
        <f ca="1"/>
        <v>299</v>
      </c>
      <c r="V857" t="str">
        <f ca="1"/>
        <v>Product821</v>
      </c>
      <c r="W857" t="str">
        <f ca="1"/>
        <v>Kg</v>
      </c>
      <c r="X857">
        <f ca="1"/>
        <v>17341.518442414374</v>
      </c>
      <c r="Y857">
        <f ca="1"/>
        <v>79</v>
      </c>
    </row>
    <row r="858" spans="16:25" x14ac:dyDescent="0.3">
      <c r="P858" t="s">
        <v>1874</v>
      </c>
      <c r="Q858" t="s">
        <v>2110</v>
      </c>
      <c r="R858" s="17">
        <v>5033.8934769239495</v>
      </c>
      <c r="S858" s="17">
        <v>86</v>
      </c>
      <c r="U858">
        <f ca="1"/>
        <v>895</v>
      </c>
      <c r="V858" t="str">
        <f ca="1"/>
        <v>Product822</v>
      </c>
      <c r="W858" t="str">
        <f ca="1"/>
        <v>No</v>
      </c>
      <c r="X858">
        <f ca="1"/>
        <v>5033.8934769239495</v>
      </c>
      <c r="Y858">
        <f ca="1"/>
        <v>86</v>
      </c>
    </row>
    <row r="859" spans="16:25" x14ac:dyDescent="0.3">
      <c r="P859" t="s">
        <v>1875</v>
      </c>
      <c r="Q859" t="s">
        <v>2110</v>
      </c>
      <c r="R859" s="17">
        <v>12855.130311256669</v>
      </c>
      <c r="S859" s="17">
        <v>59</v>
      </c>
      <c r="U859">
        <f ca="1"/>
        <v>520</v>
      </c>
      <c r="V859" t="str">
        <f ca="1"/>
        <v>Product823</v>
      </c>
      <c r="W859" t="str">
        <f ca="1"/>
        <v>No</v>
      </c>
      <c r="X859">
        <f ca="1"/>
        <v>12855.130311256669</v>
      </c>
      <c r="Y859">
        <f ca="1"/>
        <v>59</v>
      </c>
    </row>
    <row r="860" spans="16:25" x14ac:dyDescent="0.3">
      <c r="P860" t="s">
        <v>1876</v>
      </c>
      <c r="Q860" t="s">
        <v>2109</v>
      </c>
      <c r="R860" s="17">
        <v>23932.577629643594</v>
      </c>
      <c r="S860" s="17">
        <v>92</v>
      </c>
      <c r="U860">
        <f ca="1"/>
        <v>75</v>
      </c>
      <c r="V860" t="str">
        <f ca="1"/>
        <v>Product824</v>
      </c>
      <c r="W860" t="str">
        <f ca="1"/>
        <v>Ft</v>
      </c>
      <c r="X860">
        <f ca="1"/>
        <v>23932.577629643594</v>
      </c>
      <c r="Y860">
        <f ca="1"/>
        <v>92</v>
      </c>
    </row>
    <row r="861" spans="16:25" x14ac:dyDescent="0.3">
      <c r="P861" t="s">
        <v>1877</v>
      </c>
      <c r="Q861" t="s">
        <v>2110</v>
      </c>
      <c r="R861" s="17">
        <v>18424.720495982379</v>
      </c>
      <c r="S861" s="17">
        <v>65</v>
      </c>
      <c r="U861">
        <f ca="1"/>
        <v>261</v>
      </c>
      <c r="V861" t="str">
        <f ca="1"/>
        <v>Product825</v>
      </c>
      <c r="W861" t="str">
        <f ca="1"/>
        <v>No</v>
      </c>
      <c r="X861">
        <f ca="1"/>
        <v>18424.720495982379</v>
      </c>
      <c r="Y861">
        <f ca="1"/>
        <v>65</v>
      </c>
    </row>
    <row r="862" spans="16:25" x14ac:dyDescent="0.3">
      <c r="P862" t="s">
        <v>1878</v>
      </c>
      <c r="Q862" t="s">
        <v>2107</v>
      </c>
      <c r="R862" s="17">
        <v>7073.8535664622905</v>
      </c>
      <c r="S862" s="17">
        <v>82</v>
      </c>
      <c r="U862">
        <f ca="1"/>
        <v>815</v>
      </c>
      <c r="V862" t="str">
        <f ca="1"/>
        <v>Product826</v>
      </c>
      <c r="W862" t="str">
        <f ca="1"/>
        <v>Kg</v>
      </c>
      <c r="X862">
        <f ca="1"/>
        <v>7073.8535664622905</v>
      </c>
      <c r="Y862">
        <f ca="1"/>
        <v>82</v>
      </c>
    </row>
    <row r="863" spans="16:25" x14ac:dyDescent="0.3">
      <c r="P863" t="s">
        <v>1879</v>
      </c>
      <c r="Q863" t="s">
        <v>2107</v>
      </c>
      <c r="R863" s="17">
        <v>24273.095749662854</v>
      </c>
      <c r="S863" s="17">
        <v>82</v>
      </c>
      <c r="U863">
        <f ca="1"/>
        <v>66</v>
      </c>
      <c r="V863" t="str">
        <f ca="1"/>
        <v>Product827</v>
      </c>
      <c r="W863" t="str">
        <f ca="1"/>
        <v>Kg</v>
      </c>
      <c r="X863">
        <f ca="1"/>
        <v>24273.095749662854</v>
      </c>
      <c r="Y863">
        <f ca="1"/>
        <v>82</v>
      </c>
    </row>
    <row r="864" spans="16:25" x14ac:dyDescent="0.3">
      <c r="P864" t="s">
        <v>1880</v>
      </c>
      <c r="Q864" t="s">
        <v>2108</v>
      </c>
      <c r="R864" s="17">
        <v>19430.663010790842</v>
      </c>
      <c r="S864" s="17">
        <v>77</v>
      </c>
      <c r="U864">
        <f ca="1"/>
        <v>230</v>
      </c>
      <c r="V864" t="str">
        <f ca="1"/>
        <v>Product828</v>
      </c>
      <c r="W864" t="str">
        <f ca="1"/>
        <v>Lt</v>
      </c>
      <c r="X864">
        <f ca="1"/>
        <v>19430.663010790842</v>
      </c>
      <c r="Y864">
        <f ca="1"/>
        <v>77</v>
      </c>
    </row>
    <row r="865" spans="16:25" x14ac:dyDescent="0.3">
      <c r="P865" t="s">
        <v>1881</v>
      </c>
      <c r="Q865" t="s">
        <v>2107</v>
      </c>
      <c r="R865" s="17">
        <v>11707.911135157347</v>
      </c>
      <c r="S865" s="17">
        <v>82</v>
      </c>
      <c r="U865">
        <f ca="1"/>
        <v>574</v>
      </c>
      <c r="V865" t="str">
        <f ca="1"/>
        <v>Product829</v>
      </c>
      <c r="W865" t="str">
        <f ca="1"/>
        <v>Kg</v>
      </c>
      <c r="X865">
        <f ca="1"/>
        <v>11707.911135157347</v>
      </c>
      <c r="Y865">
        <f ca="1"/>
        <v>82</v>
      </c>
    </row>
    <row r="866" spans="16:25" x14ac:dyDescent="0.3">
      <c r="P866" t="s">
        <v>1135</v>
      </c>
      <c r="Q866" t="s">
        <v>2109</v>
      </c>
      <c r="R866" s="17">
        <v>11691.629262831771</v>
      </c>
      <c r="S866" s="17">
        <v>96</v>
      </c>
      <c r="U866">
        <f ca="1"/>
        <v>576</v>
      </c>
      <c r="V866" t="str">
        <f ca="1"/>
        <v>Product83</v>
      </c>
      <c r="W866" t="str">
        <f ca="1"/>
        <v>Ft</v>
      </c>
      <c r="X866">
        <f ca="1"/>
        <v>11691.629262831771</v>
      </c>
      <c r="Y866">
        <f ca="1"/>
        <v>96</v>
      </c>
    </row>
    <row r="867" spans="16:25" x14ac:dyDescent="0.3">
      <c r="P867" t="s">
        <v>1882</v>
      </c>
      <c r="Q867" t="s">
        <v>2108</v>
      </c>
      <c r="R867" s="17">
        <v>14569.955784094105</v>
      </c>
      <c r="S867" s="17">
        <v>65</v>
      </c>
      <c r="U867">
        <f ca="1"/>
        <v>443</v>
      </c>
      <c r="V867" t="str">
        <f ca="1"/>
        <v>Product830</v>
      </c>
      <c r="W867" t="str">
        <f ca="1"/>
        <v>Lt</v>
      </c>
      <c r="X867">
        <f ca="1"/>
        <v>14569.955784094105</v>
      </c>
      <c r="Y867">
        <f ca="1"/>
        <v>65</v>
      </c>
    </row>
    <row r="868" spans="16:25" x14ac:dyDescent="0.3">
      <c r="P868" t="s">
        <v>1883</v>
      </c>
      <c r="Q868" t="s">
        <v>2109</v>
      </c>
      <c r="R868" s="17">
        <v>6670.4175084956532</v>
      </c>
      <c r="S868" s="17">
        <v>114</v>
      </c>
      <c r="U868">
        <f ca="1"/>
        <v>828</v>
      </c>
      <c r="V868" t="str">
        <f ca="1"/>
        <v>Product831</v>
      </c>
      <c r="W868" t="str">
        <f ca="1"/>
        <v>Ft</v>
      </c>
      <c r="X868">
        <f ca="1"/>
        <v>6670.4175084956532</v>
      </c>
      <c r="Y868">
        <f ca="1"/>
        <v>114</v>
      </c>
    </row>
    <row r="869" spans="16:25" x14ac:dyDescent="0.3">
      <c r="P869" t="s">
        <v>1884</v>
      </c>
      <c r="Q869" t="s">
        <v>2107</v>
      </c>
      <c r="R869" s="17">
        <v>7966.5203106649215</v>
      </c>
      <c r="S869" s="17">
        <v>80</v>
      </c>
      <c r="U869">
        <f ca="1"/>
        <v>759</v>
      </c>
      <c r="V869" t="str">
        <f ca="1"/>
        <v>Product832</v>
      </c>
      <c r="W869" t="str">
        <f ca="1"/>
        <v>Kg</v>
      </c>
      <c r="X869">
        <f ca="1"/>
        <v>7966.5203106649215</v>
      </c>
      <c r="Y869">
        <f ca="1"/>
        <v>80</v>
      </c>
    </row>
    <row r="870" spans="16:25" x14ac:dyDescent="0.3">
      <c r="P870" t="s">
        <v>1885</v>
      </c>
      <c r="Q870" t="s">
        <v>2110</v>
      </c>
      <c r="R870" s="17">
        <v>20375.963450491421</v>
      </c>
      <c r="S870" s="17">
        <v>72</v>
      </c>
      <c r="U870">
        <f ca="1"/>
        <v>184</v>
      </c>
      <c r="V870" t="str">
        <f ca="1"/>
        <v>Product833</v>
      </c>
      <c r="W870" t="str">
        <f ca="1"/>
        <v>No</v>
      </c>
      <c r="X870">
        <f ca="1"/>
        <v>20375.963450491421</v>
      </c>
      <c r="Y870">
        <f ca="1"/>
        <v>72</v>
      </c>
    </row>
    <row r="871" spans="16:25" x14ac:dyDescent="0.3">
      <c r="P871" t="s">
        <v>1886</v>
      </c>
      <c r="Q871" t="s">
        <v>2110</v>
      </c>
      <c r="R871" s="17">
        <v>24797.060237050075</v>
      </c>
      <c r="S871" s="17">
        <v>96</v>
      </c>
      <c r="U871">
        <f ca="1"/>
        <v>56</v>
      </c>
      <c r="V871" t="str">
        <f ca="1"/>
        <v>Product834</v>
      </c>
      <c r="W871" t="str">
        <f ca="1"/>
        <v>No</v>
      </c>
      <c r="X871">
        <f ca="1"/>
        <v>24797.060237050075</v>
      </c>
      <c r="Y871">
        <f ca="1"/>
        <v>96</v>
      </c>
    </row>
    <row r="872" spans="16:25" x14ac:dyDescent="0.3">
      <c r="P872" t="s">
        <v>1887</v>
      </c>
      <c r="Q872" t="s">
        <v>2109</v>
      </c>
      <c r="R872" s="17">
        <v>18922.589460979045</v>
      </c>
      <c r="S872" s="17">
        <v>82</v>
      </c>
      <c r="U872">
        <f ca="1"/>
        <v>242</v>
      </c>
      <c r="V872" t="str">
        <f ca="1"/>
        <v>Product835</v>
      </c>
      <c r="W872" t="str">
        <f ca="1"/>
        <v>Ft</v>
      </c>
      <c r="X872">
        <f ca="1"/>
        <v>18922.589460979045</v>
      </c>
      <c r="Y872">
        <f ca="1"/>
        <v>82</v>
      </c>
    </row>
    <row r="873" spans="16:25" x14ac:dyDescent="0.3">
      <c r="P873" t="s">
        <v>1888</v>
      </c>
      <c r="Q873" t="s">
        <v>2110</v>
      </c>
      <c r="R873" s="17">
        <v>9003.9942430960509</v>
      </c>
      <c r="S873" s="17">
        <v>100</v>
      </c>
      <c r="U873">
        <f ca="1"/>
        <v>710</v>
      </c>
      <c r="V873" t="str">
        <f ca="1"/>
        <v>Product836</v>
      </c>
      <c r="W873" t="str">
        <f ca="1"/>
        <v>No</v>
      </c>
      <c r="X873">
        <f ca="1"/>
        <v>9003.9942430960509</v>
      </c>
      <c r="Y873">
        <f ca="1"/>
        <v>100</v>
      </c>
    </row>
    <row r="874" spans="16:25" x14ac:dyDescent="0.3">
      <c r="P874" t="s">
        <v>1889</v>
      </c>
      <c r="Q874" t="s">
        <v>2107</v>
      </c>
      <c r="R874" s="17">
        <v>1129.9666004162332</v>
      </c>
      <c r="S874" s="17">
        <v>43</v>
      </c>
      <c r="U874">
        <f ca="1"/>
        <v>1048</v>
      </c>
      <c r="V874" t="str">
        <f ca="1"/>
        <v>Product837</v>
      </c>
      <c r="W874" t="str">
        <f ca="1"/>
        <v>Kg</v>
      </c>
      <c r="X874">
        <f ca="1"/>
        <v>1129.9666004162332</v>
      </c>
      <c r="Y874">
        <f ca="1"/>
        <v>43</v>
      </c>
    </row>
    <row r="875" spans="16:25" x14ac:dyDescent="0.3">
      <c r="P875" t="s">
        <v>1890</v>
      </c>
      <c r="Q875" t="s">
        <v>2107</v>
      </c>
      <c r="R875" s="17">
        <v>15170.517958386034</v>
      </c>
      <c r="S875" s="17">
        <v>80</v>
      </c>
      <c r="U875">
        <f ca="1"/>
        <v>416</v>
      </c>
      <c r="V875" t="str">
        <f ca="1"/>
        <v>Product838</v>
      </c>
      <c r="W875" t="str">
        <f ca="1"/>
        <v>Kg</v>
      </c>
      <c r="X875">
        <f ca="1"/>
        <v>15170.517958386034</v>
      </c>
      <c r="Y875">
        <f ca="1"/>
        <v>80</v>
      </c>
    </row>
    <row r="876" spans="16:25" x14ac:dyDescent="0.3">
      <c r="P876" t="s">
        <v>1891</v>
      </c>
      <c r="Q876" t="s">
        <v>2108</v>
      </c>
      <c r="R876" s="17">
        <v>2466.0432325085094</v>
      </c>
      <c r="S876" s="17">
        <v>58</v>
      </c>
      <c r="U876">
        <f ca="1"/>
        <v>1019</v>
      </c>
      <c r="V876" t="str">
        <f ca="1"/>
        <v>Product839</v>
      </c>
      <c r="W876" t="str">
        <f ca="1"/>
        <v>Lt</v>
      </c>
      <c r="X876">
        <f ca="1"/>
        <v>2466.0432325085094</v>
      </c>
      <c r="Y876">
        <f ca="1"/>
        <v>58</v>
      </c>
    </row>
    <row r="877" spans="16:25" x14ac:dyDescent="0.3">
      <c r="P877" t="s">
        <v>1136</v>
      </c>
      <c r="Q877" t="s">
        <v>2107</v>
      </c>
      <c r="R877" s="17">
        <v>25762.028122957159</v>
      </c>
      <c r="S877" s="17">
        <v>92</v>
      </c>
      <c r="U877">
        <f ca="1"/>
        <v>41</v>
      </c>
      <c r="V877" t="str">
        <f ca="1"/>
        <v>Product84</v>
      </c>
      <c r="W877" t="str">
        <f ca="1"/>
        <v>Kg</v>
      </c>
      <c r="X877">
        <f ca="1"/>
        <v>25762.028122957159</v>
      </c>
      <c r="Y877">
        <f ca="1"/>
        <v>92</v>
      </c>
    </row>
    <row r="878" spans="16:25" x14ac:dyDescent="0.3">
      <c r="P878" t="s">
        <v>1892</v>
      </c>
      <c r="Q878" t="s">
        <v>2107</v>
      </c>
      <c r="R878" s="17">
        <v>9542.8770350661889</v>
      </c>
      <c r="S878" s="17">
        <v>67</v>
      </c>
      <c r="U878">
        <f ca="1"/>
        <v>682</v>
      </c>
      <c r="V878" t="str">
        <f ca="1"/>
        <v>Product840</v>
      </c>
      <c r="W878" t="str">
        <f ca="1"/>
        <v>Kg</v>
      </c>
      <c r="X878">
        <f ca="1"/>
        <v>9542.8770350661889</v>
      </c>
      <c r="Y878">
        <f ca="1"/>
        <v>67</v>
      </c>
    </row>
    <row r="879" spans="16:25" x14ac:dyDescent="0.3">
      <c r="P879" t="s">
        <v>1893</v>
      </c>
      <c r="Q879" t="s">
        <v>2108</v>
      </c>
      <c r="R879" s="17">
        <v>20457.19839202219</v>
      </c>
      <c r="S879" s="17">
        <v>84</v>
      </c>
      <c r="U879">
        <f ca="1"/>
        <v>180</v>
      </c>
      <c r="V879" t="str">
        <f ca="1"/>
        <v>Product841</v>
      </c>
      <c r="W879" t="str">
        <f ca="1"/>
        <v>Lt</v>
      </c>
      <c r="X879">
        <f ca="1"/>
        <v>20457.19839202219</v>
      </c>
      <c r="Y879">
        <f ca="1"/>
        <v>84</v>
      </c>
    </row>
    <row r="880" spans="16:25" x14ac:dyDescent="0.3">
      <c r="P880" t="s">
        <v>1894</v>
      </c>
      <c r="Q880" t="s">
        <v>2109</v>
      </c>
      <c r="R880" s="17">
        <v>21402.712328773705</v>
      </c>
      <c r="S880" s="17">
        <v>74</v>
      </c>
      <c r="U880">
        <f ca="1"/>
        <v>142</v>
      </c>
      <c r="V880" t="str">
        <f ca="1"/>
        <v>Product842</v>
      </c>
      <c r="W880" t="str">
        <f ca="1"/>
        <v>Ft</v>
      </c>
      <c r="X880">
        <f ca="1"/>
        <v>21402.712328773705</v>
      </c>
      <c r="Y880">
        <f ca="1"/>
        <v>74</v>
      </c>
    </row>
    <row r="881" spans="16:25" x14ac:dyDescent="0.3">
      <c r="P881" t="s">
        <v>1895</v>
      </c>
      <c r="Q881" t="s">
        <v>2107</v>
      </c>
      <c r="R881" s="17">
        <v>23987.713191449475</v>
      </c>
      <c r="S881" s="17">
        <v>85</v>
      </c>
      <c r="U881">
        <f ca="1"/>
        <v>74</v>
      </c>
      <c r="V881" t="str">
        <f ca="1"/>
        <v>Product843</v>
      </c>
      <c r="W881" t="str">
        <f ca="1"/>
        <v>Kg</v>
      </c>
      <c r="X881">
        <f ca="1"/>
        <v>23987.713191449475</v>
      </c>
      <c r="Y881">
        <f ca="1"/>
        <v>85</v>
      </c>
    </row>
    <row r="882" spans="16:25" x14ac:dyDescent="0.3">
      <c r="P882" t="s">
        <v>1896</v>
      </c>
      <c r="Q882" t="s">
        <v>2110</v>
      </c>
      <c r="R882" s="17">
        <v>2713.998625424264</v>
      </c>
      <c r="S882" s="17">
        <v>101</v>
      </c>
      <c r="U882">
        <f ca="1"/>
        <v>1003</v>
      </c>
      <c r="V882" t="str">
        <f ca="1"/>
        <v>Product844</v>
      </c>
      <c r="W882" t="str">
        <f ca="1"/>
        <v>No</v>
      </c>
      <c r="X882">
        <f ca="1"/>
        <v>2713.998625424264</v>
      </c>
      <c r="Y882">
        <f ca="1"/>
        <v>101</v>
      </c>
    </row>
    <row r="883" spans="16:25" x14ac:dyDescent="0.3">
      <c r="P883" t="s">
        <v>1897</v>
      </c>
      <c r="Q883" t="s">
        <v>2110</v>
      </c>
      <c r="R883" s="17">
        <v>17242.296215398768</v>
      </c>
      <c r="S883" s="17">
        <v>71</v>
      </c>
      <c r="U883">
        <f ca="1"/>
        <v>304</v>
      </c>
      <c r="V883" t="str">
        <f ca="1"/>
        <v>Product845</v>
      </c>
      <c r="W883" t="str">
        <f ca="1"/>
        <v>No</v>
      </c>
      <c r="X883">
        <f ca="1"/>
        <v>17242.296215398768</v>
      </c>
      <c r="Y883">
        <f ca="1"/>
        <v>71</v>
      </c>
    </row>
    <row r="884" spans="16:25" x14ac:dyDescent="0.3">
      <c r="P884" t="s">
        <v>1898</v>
      </c>
      <c r="Q884" t="s">
        <v>2109</v>
      </c>
      <c r="R884" s="17">
        <v>28261.738198084502</v>
      </c>
      <c r="S884" s="17">
        <v>94</v>
      </c>
      <c r="U884">
        <f ca="1"/>
        <v>19</v>
      </c>
      <c r="V884" t="str">
        <f ca="1"/>
        <v>Product846</v>
      </c>
      <c r="W884" t="str">
        <f ca="1"/>
        <v>Ft</v>
      </c>
      <c r="X884">
        <f ca="1"/>
        <v>28261.738198084502</v>
      </c>
      <c r="Y884">
        <f ca="1"/>
        <v>94</v>
      </c>
    </row>
    <row r="885" spans="16:25" x14ac:dyDescent="0.3">
      <c r="P885" t="s">
        <v>1899</v>
      </c>
      <c r="Q885" t="s">
        <v>2110</v>
      </c>
      <c r="R885" s="17">
        <v>14551.452998888981</v>
      </c>
      <c r="S885" s="17">
        <v>72</v>
      </c>
      <c r="U885">
        <f ca="1"/>
        <v>445</v>
      </c>
      <c r="V885" t="str">
        <f ca="1"/>
        <v>Product847</v>
      </c>
      <c r="W885" t="str">
        <f ca="1"/>
        <v>No</v>
      </c>
      <c r="X885">
        <f ca="1"/>
        <v>14551.452998888981</v>
      </c>
      <c r="Y885">
        <f ca="1"/>
        <v>72</v>
      </c>
    </row>
    <row r="886" spans="16:25" x14ac:dyDescent="0.3">
      <c r="P886" t="s">
        <v>1900</v>
      </c>
      <c r="Q886" t="s">
        <v>2107</v>
      </c>
      <c r="R886" s="17">
        <v>19541.32680659958</v>
      </c>
      <c r="S886" s="17">
        <v>82</v>
      </c>
      <c r="U886">
        <f ca="1"/>
        <v>223</v>
      </c>
      <c r="V886" t="str">
        <f ca="1"/>
        <v>Product848</v>
      </c>
      <c r="W886" t="str">
        <f ca="1"/>
        <v>Kg</v>
      </c>
      <c r="X886">
        <f ca="1"/>
        <v>19541.32680659958</v>
      </c>
      <c r="Y886">
        <f ca="1"/>
        <v>82</v>
      </c>
    </row>
    <row r="887" spans="16:25" x14ac:dyDescent="0.3">
      <c r="P887" t="s">
        <v>1901</v>
      </c>
      <c r="Q887" t="s">
        <v>2107</v>
      </c>
      <c r="R887" s="17">
        <v>24522.301426771584</v>
      </c>
      <c r="S887" s="17">
        <v>106</v>
      </c>
      <c r="U887">
        <f ca="1"/>
        <v>60</v>
      </c>
      <c r="V887" t="str">
        <f ca="1"/>
        <v>Product849</v>
      </c>
      <c r="W887" t="str">
        <f ca="1"/>
        <v>Kg</v>
      </c>
      <c r="X887">
        <f ca="1"/>
        <v>24522.301426771584</v>
      </c>
      <c r="Y887">
        <f ca="1"/>
        <v>106</v>
      </c>
    </row>
    <row r="888" spans="16:25" x14ac:dyDescent="0.3">
      <c r="P888" t="s">
        <v>1137</v>
      </c>
      <c r="Q888" t="s">
        <v>2110</v>
      </c>
      <c r="R888" s="17">
        <v>18649.895544729301</v>
      </c>
      <c r="S888" s="17">
        <v>84</v>
      </c>
      <c r="U888">
        <f ca="1"/>
        <v>250</v>
      </c>
      <c r="V888" t="str">
        <f ca="1"/>
        <v>Product85</v>
      </c>
      <c r="W888" t="str">
        <f ca="1"/>
        <v>No</v>
      </c>
      <c r="X888">
        <f ca="1"/>
        <v>18649.895544729301</v>
      </c>
      <c r="Y888">
        <f ca="1"/>
        <v>84</v>
      </c>
    </row>
    <row r="889" spans="16:25" x14ac:dyDescent="0.3">
      <c r="P889" t="s">
        <v>1902</v>
      </c>
      <c r="Q889" t="s">
        <v>2108</v>
      </c>
      <c r="R889" s="17">
        <v>4793.0374668556788</v>
      </c>
      <c r="S889" s="17">
        <v>80</v>
      </c>
      <c r="U889">
        <f ca="1"/>
        <v>912</v>
      </c>
      <c r="V889" t="str">
        <f ca="1"/>
        <v>Product850</v>
      </c>
      <c r="W889" t="str">
        <f ca="1"/>
        <v>Lt</v>
      </c>
      <c r="X889">
        <f ca="1"/>
        <v>4793.0374668556788</v>
      </c>
      <c r="Y889">
        <f ca="1"/>
        <v>80</v>
      </c>
    </row>
    <row r="890" spans="16:25" x14ac:dyDescent="0.3">
      <c r="P890" t="s">
        <v>1903</v>
      </c>
      <c r="Q890" t="s">
        <v>2107</v>
      </c>
      <c r="R890" s="17">
        <v>21914.269268321583</v>
      </c>
      <c r="S890" s="17">
        <v>89</v>
      </c>
      <c r="U890">
        <f ca="1"/>
        <v>131</v>
      </c>
      <c r="V890" t="str">
        <f ca="1"/>
        <v>Product851</v>
      </c>
      <c r="W890" t="str">
        <f ca="1"/>
        <v>Kg</v>
      </c>
      <c r="X890">
        <f ca="1"/>
        <v>21914.269268321583</v>
      </c>
      <c r="Y890">
        <f ca="1"/>
        <v>89</v>
      </c>
    </row>
    <row r="891" spans="16:25" x14ac:dyDescent="0.3">
      <c r="P891" t="s">
        <v>1904</v>
      </c>
      <c r="Q891" t="s">
        <v>2108</v>
      </c>
      <c r="R891" s="17">
        <v>8570.8484046544691</v>
      </c>
      <c r="S891" s="17">
        <v>67</v>
      </c>
      <c r="U891">
        <f ca="1"/>
        <v>730</v>
      </c>
      <c r="V891" t="str">
        <f ca="1"/>
        <v>Product852</v>
      </c>
      <c r="W891" t="str">
        <f ca="1"/>
        <v>Lt</v>
      </c>
      <c r="X891">
        <f ca="1"/>
        <v>8570.8484046544691</v>
      </c>
      <c r="Y891">
        <f ca="1"/>
        <v>67</v>
      </c>
    </row>
    <row r="892" spans="16:25" x14ac:dyDescent="0.3">
      <c r="P892" t="s">
        <v>1905</v>
      </c>
      <c r="Q892" t="s">
        <v>2109</v>
      </c>
      <c r="R892" s="17">
        <v>13842.623446019259</v>
      </c>
      <c r="S892" s="17">
        <v>54</v>
      </c>
      <c r="U892">
        <f ca="1"/>
        <v>474</v>
      </c>
      <c r="V892" t="str">
        <f ca="1"/>
        <v>Product853</v>
      </c>
      <c r="W892" t="str">
        <f ca="1"/>
        <v>Ft</v>
      </c>
      <c r="X892">
        <f ca="1"/>
        <v>13842.623446019259</v>
      </c>
      <c r="Y892">
        <f ca="1"/>
        <v>54</v>
      </c>
    </row>
    <row r="893" spans="16:25" x14ac:dyDescent="0.3">
      <c r="P893" t="s">
        <v>1906</v>
      </c>
      <c r="Q893" t="s">
        <v>2107</v>
      </c>
      <c r="R893" s="17">
        <v>4795.2632505206111</v>
      </c>
      <c r="S893" s="17">
        <v>72</v>
      </c>
      <c r="U893">
        <f ca="1"/>
        <v>911</v>
      </c>
      <c r="V893" t="str">
        <f ca="1"/>
        <v>Product854</v>
      </c>
      <c r="W893" t="str">
        <f ca="1"/>
        <v>Kg</v>
      </c>
      <c r="X893">
        <f ca="1"/>
        <v>4795.2632505206111</v>
      </c>
      <c r="Y893">
        <f ca="1"/>
        <v>72</v>
      </c>
    </row>
    <row r="894" spans="16:25" x14ac:dyDescent="0.3">
      <c r="P894" t="s">
        <v>1907</v>
      </c>
      <c r="Q894" t="s">
        <v>2110</v>
      </c>
      <c r="R894" s="17">
        <v>4805.5715528632745</v>
      </c>
      <c r="S894" s="17">
        <v>62</v>
      </c>
      <c r="U894">
        <f ca="1"/>
        <v>908</v>
      </c>
      <c r="V894" t="str">
        <f ca="1"/>
        <v>Product855</v>
      </c>
      <c r="W894" t="str">
        <f ca="1"/>
        <v>No</v>
      </c>
      <c r="X894">
        <f ca="1"/>
        <v>4805.5715528632745</v>
      </c>
      <c r="Y894">
        <f ca="1"/>
        <v>62</v>
      </c>
    </row>
    <row r="895" spans="16:25" x14ac:dyDescent="0.3">
      <c r="P895" t="s">
        <v>1908</v>
      </c>
      <c r="Q895" t="s">
        <v>2110</v>
      </c>
      <c r="R895" s="17">
        <v>10570.592142702424</v>
      </c>
      <c r="S895" s="17">
        <v>78</v>
      </c>
      <c r="U895">
        <f ca="1"/>
        <v>637</v>
      </c>
      <c r="V895" t="str">
        <f ca="1"/>
        <v>Product856</v>
      </c>
      <c r="W895" t="str">
        <f ca="1"/>
        <v>No</v>
      </c>
      <c r="X895">
        <f ca="1"/>
        <v>10570.592142702424</v>
      </c>
      <c r="Y895">
        <f ca="1"/>
        <v>78</v>
      </c>
    </row>
    <row r="896" spans="16:25" x14ac:dyDescent="0.3">
      <c r="P896" t="s">
        <v>1909</v>
      </c>
      <c r="Q896" t="s">
        <v>2109</v>
      </c>
      <c r="R896" s="17">
        <v>17020.148120802318</v>
      </c>
      <c r="S896" s="17">
        <v>78</v>
      </c>
      <c r="U896">
        <f ca="1"/>
        <v>313</v>
      </c>
      <c r="V896" t="str">
        <f ca="1"/>
        <v>Product857</v>
      </c>
      <c r="W896" t="str">
        <f ca="1"/>
        <v>Ft</v>
      </c>
      <c r="X896">
        <f ca="1"/>
        <v>17020.148120802318</v>
      </c>
      <c r="Y896">
        <f ca="1"/>
        <v>78</v>
      </c>
    </row>
    <row r="897" spans="16:25" x14ac:dyDescent="0.3">
      <c r="P897" t="s">
        <v>1910</v>
      </c>
      <c r="Q897" t="s">
        <v>2110</v>
      </c>
      <c r="R897" s="17">
        <v>20225.688542518259</v>
      </c>
      <c r="S897" s="17">
        <v>89</v>
      </c>
      <c r="U897">
        <f ca="1"/>
        <v>191</v>
      </c>
      <c r="V897" t="str">
        <f ca="1"/>
        <v>Product858</v>
      </c>
      <c r="W897" t="str">
        <f ca="1"/>
        <v>No</v>
      </c>
      <c r="X897">
        <f ca="1"/>
        <v>20225.688542518259</v>
      </c>
      <c r="Y897">
        <f ca="1"/>
        <v>89</v>
      </c>
    </row>
    <row r="898" spans="16:25" x14ac:dyDescent="0.3">
      <c r="P898" t="s">
        <v>1911</v>
      </c>
      <c r="Q898" t="s">
        <v>2107</v>
      </c>
      <c r="R898" s="17">
        <v>16335.257650689698</v>
      </c>
      <c r="S898" s="17">
        <v>76</v>
      </c>
      <c r="U898">
        <f ca="1"/>
        <v>349</v>
      </c>
      <c r="V898" t="str">
        <f ca="1"/>
        <v>Product859</v>
      </c>
      <c r="W898" t="str">
        <f ca="1"/>
        <v>Kg</v>
      </c>
      <c r="X898">
        <f ca="1"/>
        <v>16335.257650689698</v>
      </c>
      <c r="Y898">
        <f ca="1"/>
        <v>76</v>
      </c>
    </row>
    <row r="899" spans="16:25" x14ac:dyDescent="0.3">
      <c r="P899" t="s">
        <v>1138</v>
      </c>
      <c r="Q899" t="s">
        <v>2110</v>
      </c>
      <c r="R899" s="17">
        <v>12952.747969747734</v>
      </c>
      <c r="S899" s="17">
        <v>80</v>
      </c>
      <c r="U899">
        <f ca="1"/>
        <v>513</v>
      </c>
      <c r="V899" t="str">
        <f ca="1"/>
        <v>Product86</v>
      </c>
      <c r="W899" t="str">
        <f ca="1"/>
        <v>No</v>
      </c>
      <c r="X899">
        <f ca="1"/>
        <v>12952.747969747734</v>
      </c>
      <c r="Y899">
        <f ca="1"/>
        <v>80</v>
      </c>
    </row>
    <row r="900" spans="16:25" x14ac:dyDescent="0.3">
      <c r="P900" t="s">
        <v>1912</v>
      </c>
      <c r="Q900" t="s">
        <v>2107</v>
      </c>
      <c r="R900" s="17">
        <v>9442.975314766938</v>
      </c>
      <c r="S900" s="17">
        <v>71</v>
      </c>
      <c r="U900">
        <f ca="1"/>
        <v>687</v>
      </c>
      <c r="V900" t="str">
        <f ca="1"/>
        <v>Product860</v>
      </c>
      <c r="W900" t="str">
        <f ca="1"/>
        <v>Kg</v>
      </c>
      <c r="X900">
        <f ca="1"/>
        <v>9442.975314766938</v>
      </c>
      <c r="Y900">
        <f ca="1"/>
        <v>71</v>
      </c>
    </row>
    <row r="901" spans="16:25" x14ac:dyDescent="0.3">
      <c r="P901" t="s">
        <v>1913</v>
      </c>
      <c r="Q901" t="s">
        <v>2108</v>
      </c>
      <c r="R901" s="17">
        <v>19045.623332009622</v>
      </c>
      <c r="S901" s="17">
        <v>91</v>
      </c>
      <c r="U901">
        <f ca="1"/>
        <v>236</v>
      </c>
      <c r="V901" t="str">
        <f ca="1"/>
        <v>Product861</v>
      </c>
      <c r="W901" t="str">
        <f ca="1"/>
        <v>Lt</v>
      </c>
      <c r="X901">
        <f ca="1"/>
        <v>19045.623332009622</v>
      </c>
      <c r="Y901">
        <f ca="1"/>
        <v>91</v>
      </c>
    </row>
    <row r="902" spans="16:25" x14ac:dyDescent="0.3">
      <c r="P902" t="s">
        <v>1914</v>
      </c>
      <c r="Q902" t="s">
        <v>2107</v>
      </c>
      <c r="R902" s="17">
        <v>16966.373837770443</v>
      </c>
      <c r="S902" s="17">
        <v>79</v>
      </c>
      <c r="U902">
        <f ca="1"/>
        <v>315</v>
      </c>
      <c r="V902" t="str">
        <f ca="1"/>
        <v>Product862</v>
      </c>
      <c r="W902" t="str">
        <f ca="1"/>
        <v>Kg</v>
      </c>
      <c r="X902">
        <f ca="1"/>
        <v>16966.373837770443</v>
      </c>
      <c r="Y902">
        <f ca="1"/>
        <v>79</v>
      </c>
    </row>
    <row r="903" spans="16:25" x14ac:dyDescent="0.3">
      <c r="P903" t="s">
        <v>1915</v>
      </c>
      <c r="Q903" t="s">
        <v>2108</v>
      </c>
      <c r="R903" s="17">
        <v>26463.667015239862</v>
      </c>
      <c r="S903" s="17">
        <v>97</v>
      </c>
      <c r="U903">
        <f ca="1"/>
        <v>30</v>
      </c>
      <c r="V903" t="str">
        <f ca="1"/>
        <v>Product863</v>
      </c>
      <c r="W903" t="str">
        <f ca="1"/>
        <v>Lt</v>
      </c>
      <c r="X903">
        <f ca="1"/>
        <v>26463.667015239862</v>
      </c>
      <c r="Y903">
        <f ca="1"/>
        <v>97</v>
      </c>
    </row>
    <row r="904" spans="16:25" x14ac:dyDescent="0.3">
      <c r="P904" t="s">
        <v>1916</v>
      </c>
      <c r="Q904" t="s">
        <v>2109</v>
      </c>
      <c r="R904" s="17">
        <v>3827.1228928010114</v>
      </c>
      <c r="S904" s="17">
        <v>73</v>
      </c>
      <c r="U904">
        <f ca="1"/>
        <v>959</v>
      </c>
      <c r="V904" t="str">
        <f ca="1"/>
        <v>Product864</v>
      </c>
      <c r="W904" t="str">
        <f ca="1"/>
        <v>Ft</v>
      </c>
      <c r="X904">
        <f ca="1"/>
        <v>3827.1228928010114</v>
      </c>
      <c r="Y904">
        <f ca="1"/>
        <v>73</v>
      </c>
    </row>
    <row r="905" spans="16:25" x14ac:dyDescent="0.3">
      <c r="P905" t="s">
        <v>1917</v>
      </c>
      <c r="Q905" t="s">
        <v>2107</v>
      </c>
      <c r="R905" s="17">
        <v>5453.8503306829007</v>
      </c>
      <c r="S905" s="17">
        <v>88</v>
      </c>
      <c r="U905">
        <f ca="1"/>
        <v>877</v>
      </c>
      <c r="V905" t="str">
        <f ca="1"/>
        <v>Product865</v>
      </c>
      <c r="W905" t="str">
        <f ca="1"/>
        <v>Kg</v>
      </c>
      <c r="X905">
        <f ca="1"/>
        <v>5453.8503306829007</v>
      </c>
      <c r="Y905">
        <f ca="1"/>
        <v>88</v>
      </c>
    </row>
    <row r="906" spans="16:25" x14ac:dyDescent="0.3">
      <c r="P906" t="s">
        <v>1918</v>
      </c>
      <c r="Q906" t="s">
        <v>2110</v>
      </c>
      <c r="R906" s="17">
        <v>8364.9851371915956</v>
      </c>
      <c r="S906" s="17">
        <v>67</v>
      </c>
      <c r="U906">
        <f ca="1"/>
        <v>739</v>
      </c>
      <c r="V906" t="str">
        <f ca="1"/>
        <v>Product866</v>
      </c>
      <c r="W906" t="str">
        <f ca="1"/>
        <v>No</v>
      </c>
      <c r="X906">
        <f ca="1"/>
        <v>8364.9851371915956</v>
      </c>
      <c r="Y906">
        <f ca="1"/>
        <v>67</v>
      </c>
    </row>
    <row r="907" spans="16:25" x14ac:dyDescent="0.3">
      <c r="P907" t="s">
        <v>1919</v>
      </c>
      <c r="Q907" t="s">
        <v>2110</v>
      </c>
      <c r="R907" s="17">
        <v>8301.822750332436</v>
      </c>
      <c r="S907" s="17">
        <v>97</v>
      </c>
      <c r="U907">
        <f ca="1"/>
        <v>742</v>
      </c>
      <c r="V907" t="str">
        <f ca="1"/>
        <v>Product867</v>
      </c>
      <c r="W907" t="str">
        <f ca="1"/>
        <v>No</v>
      </c>
      <c r="X907">
        <f ca="1"/>
        <v>8301.822750332436</v>
      </c>
      <c r="Y907">
        <f ca="1"/>
        <v>97</v>
      </c>
    </row>
    <row r="908" spans="16:25" x14ac:dyDescent="0.3">
      <c r="P908" t="s">
        <v>1920</v>
      </c>
      <c r="Q908" t="s">
        <v>2109</v>
      </c>
      <c r="R908" s="17">
        <v>10738.704780487651</v>
      </c>
      <c r="S908" s="17">
        <v>76</v>
      </c>
      <c r="U908">
        <f ca="1"/>
        <v>627</v>
      </c>
      <c r="V908" t="str">
        <f ca="1"/>
        <v>Product868</v>
      </c>
      <c r="W908" t="str">
        <f ca="1"/>
        <v>Ft</v>
      </c>
      <c r="X908">
        <f ca="1"/>
        <v>10738.704780487651</v>
      </c>
      <c r="Y908">
        <f ca="1"/>
        <v>76</v>
      </c>
    </row>
    <row r="909" spans="16:25" x14ac:dyDescent="0.3">
      <c r="P909" t="s">
        <v>1921</v>
      </c>
      <c r="Q909" t="s">
        <v>2110</v>
      </c>
      <c r="R909" s="17">
        <v>14537.095289115121</v>
      </c>
      <c r="S909" s="17">
        <v>68</v>
      </c>
      <c r="U909">
        <f ca="1"/>
        <v>446</v>
      </c>
      <c r="V909" t="str">
        <f ca="1"/>
        <v>Product869</v>
      </c>
      <c r="W909" t="str">
        <f ca="1"/>
        <v>No</v>
      </c>
      <c r="X909">
        <f ca="1"/>
        <v>14537.095289115121</v>
      </c>
      <c r="Y909">
        <f ca="1"/>
        <v>68</v>
      </c>
    </row>
    <row r="910" spans="16:25" x14ac:dyDescent="0.3">
      <c r="P910" t="s">
        <v>1139</v>
      </c>
      <c r="Q910" t="s">
        <v>2109</v>
      </c>
      <c r="R910" s="17">
        <v>6691.1288237912004</v>
      </c>
      <c r="S910" s="17">
        <v>101</v>
      </c>
      <c r="U910">
        <f ca="1"/>
        <v>827</v>
      </c>
      <c r="V910" t="str">
        <f ca="1"/>
        <v>Product87</v>
      </c>
      <c r="W910" t="str">
        <f ca="1"/>
        <v>Ft</v>
      </c>
      <c r="X910">
        <f ca="1"/>
        <v>6691.1288237912004</v>
      </c>
      <c r="Y910">
        <f ca="1"/>
        <v>101</v>
      </c>
    </row>
    <row r="911" spans="16:25" x14ac:dyDescent="0.3">
      <c r="P911" t="s">
        <v>1922</v>
      </c>
      <c r="Q911" t="s">
        <v>2107</v>
      </c>
      <c r="R911" s="17">
        <v>4712.2434587359394</v>
      </c>
      <c r="S911" s="17">
        <v>77</v>
      </c>
      <c r="U911">
        <f ca="1"/>
        <v>916</v>
      </c>
      <c r="V911" t="str">
        <f ca="1"/>
        <v>Product870</v>
      </c>
      <c r="W911" t="str">
        <f ca="1"/>
        <v>Kg</v>
      </c>
      <c r="X911">
        <f ca="1"/>
        <v>4712.2434587359394</v>
      </c>
      <c r="Y911">
        <f ca="1"/>
        <v>77</v>
      </c>
    </row>
    <row r="912" spans="16:25" x14ac:dyDescent="0.3">
      <c r="P912" t="s">
        <v>1923</v>
      </c>
      <c r="Q912" t="s">
        <v>2107</v>
      </c>
      <c r="R912" s="17">
        <v>19244.59199589691</v>
      </c>
      <c r="S912" s="17">
        <v>99</v>
      </c>
      <c r="U912">
        <f ca="1"/>
        <v>232</v>
      </c>
      <c r="V912" t="str">
        <f ca="1"/>
        <v>Product871</v>
      </c>
      <c r="W912" t="str">
        <f ca="1"/>
        <v>Kg</v>
      </c>
      <c r="X912">
        <f ca="1"/>
        <v>19244.59199589691</v>
      </c>
      <c r="Y912">
        <f ca="1"/>
        <v>99</v>
      </c>
    </row>
    <row r="913" spans="16:25" x14ac:dyDescent="0.3">
      <c r="P913" t="s">
        <v>1924</v>
      </c>
      <c r="Q913" t="s">
        <v>2108</v>
      </c>
      <c r="R913" s="17">
        <v>21003.290589723125</v>
      </c>
      <c r="S913" s="17">
        <v>76</v>
      </c>
      <c r="U913">
        <f ca="1"/>
        <v>157</v>
      </c>
      <c r="V913" t="str">
        <f ca="1"/>
        <v>Product872</v>
      </c>
      <c r="W913" t="str">
        <f ca="1"/>
        <v>Lt</v>
      </c>
      <c r="X913">
        <f ca="1"/>
        <v>21003.290589723125</v>
      </c>
      <c r="Y913">
        <f ca="1"/>
        <v>76</v>
      </c>
    </row>
    <row r="914" spans="16:25" x14ac:dyDescent="0.3">
      <c r="P914" t="s">
        <v>1925</v>
      </c>
      <c r="Q914" t="s">
        <v>2107</v>
      </c>
      <c r="R914" s="17">
        <v>8904.2444929211506</v>
      </c>
      <c r="S914" s="17">
        <v>60</v>
      </c>
      <c r="U914">
        <f ca="1"/>
        <v>713</v>
      </c>
      <c r="V914" t="str">
        <f ca="1"/>
        <v>Product873</v>
      </c>
      <c r="W914" t="str">
        <f ca="1"/>
        <v>Kg</v>
      </c>
      <c r="X914">
        <f ca="1"/>
        <v>8904.2444929211506</v>
      </c>
      <c r="Y914">
        <f ca="1"/>
        <v>60</v>
      </c>
    </row>
    <row r="915" spans="16:25" x14ac:dyDescent="0.3">
      <c r="P915" t="s">
        <v>1926</v>
      </c>
      <c r="Q915" t="s">
        <v>2108</v>
      </c>
      <c r="R915" s="17">
        <v>5809.2380699130235</v>
      </c>
      <c r="S915" s="17">
        <v>60</v>
      </c>
      <c r="U915">
        <f ca="1"/>
        <v>866</v>
      </c>
      <c r="V915" t="str">
        <f ca="1"/>
        <v>Product874</v>
      </c>
      <c r="W915" t="str">
        <f ca="1"/>
        <v>Lt</v>
      </c>
      <c r="X915">
        <f ca="1"/>
        <v>5809.2380699130235</v>
      </c>
      <c r="Y915">
        <f ca="1"/>
        <v>60</v>
      </c>
    </row>
    <row r="916" spans="16:25" x14ac:dyDescent="0.3">
      <c r="P916" t="s">
        <v>1927</v>
      </c>
      <c r="Q916" t="s">
        <v>2109</v>
      </c>
      <c r="R916" s="17">
        <v>13503.144185940733</v>
      </c>
      <c r="S916" s="17">
        <v>78</v>
      </c>
      <c r="U916">
        <f ca="1"/>
        <v>488</v>
      </c>
      <c r="V916" t="str">
        <f ca="1"/>
        <v>Product875</v>
      </c>
      <c r="W916" t="str">
        <f ca="1"/>
        <v>Ft</v>
      </c>
      <c r="X916">
        <f ca="1"/>
        <v>13503.144185940733</v>
      </c>
      <c r="Y916">
        <f ca="1"/>
        <v>78</v>
      </c>
    </row>
    <row r="917" spans="16:25" x14ac:dyDescent="0.3">
      <c r="P917" t="s">
        <v>1928</v>
      </c>
      <c r="Q917" t="s">
        <v>2107</v>
      </c>
      <c r="R917" s="17">
        <v>13529.196407287654</v>
      </c>
      <c r="S917" s="17">
        <v>89</v>
      </c>
      <c r="U917">
        <f ca="1"/>
        <v>484</v>
      </c>
      <c r="V917" t="str">
        <f ca="1"/>
        <v>Product876</v>
      </c>
      <c r="W917" t="str">
        <f ca="1"/>
        <v>Kg</v>
      </c>
      <c r="X917">
        <f ca="1"/>
        <v>13529.196407287654</v>
      </c>
      <c r="Y917">
        <f ca="1"/>
        <v>89</v>
      </c>
    </row>
    <row r="918" spans="16:25" x14ac:dyDescent="0.3">
      <c r="P918" t="s">
        <v>1929</v>
      </c>
      <c r="Q918" t="s">
        <v>2110</v>
      </c>
      <c r="R918" s="17">
        <v>11086.815687574797</v>
      </c>
      <c r="S918" s="17">
        <v>86</v>
      </c>
      <c r="U918">
        <f ca="1"/>
        <v>612</v>
      </c>
      <c r="V918" t="str">
        <f ca="1"/>
        <v>Product877</v>
      </c>
      <c r="W918" t="str">
        <f ca="1"/>
        <v>No</v>
      </c>
      <c r="X918">
        <f ca="1"/>
        <v>11086.815687574797</v>
      </c>
      <c r="Y918">
        <f ca="1"/>
        <v>86</v>
      </c>
    </row>
    <row r="919" spans="16:25" x14ac:dyDescent="0.3">
      <c r="P919" t="s">
        <v>1930</v>
      </c>
      <c r="Q919" t="s">
        <v>2110</v>
      </c>
      <c r="R919" s="17">
        <v>5599.5449504742992</v>
      </c>
      <c r="S919" s="17">
        <v>68</v>
      </c>
      <c r="U919">
        <f ca="1"/>
        <v>871</v>
      </c>
      <c r="V919" t="str">
        <f ca="1"/>
        <v>Product878</v>
      </c>
      <c r="W919" t="str">
        <f ca="1"/>
        <v>No</v>
      </c>
      <c r="X919">
        <f ca="1"/>
        <v>5599.5449504742992</v>
      </c>
      <c r="Y919">
        <f ca="1"/>
        <v>68</v>
      </c>
    </row>
    <row r="920" spans="16:25" x14ac:dyDescent="0.3">
      <c r="P920" t="s">
        <v>1931</v>
      </c>
      <c r="Q920" t="s">
        <v>2109</v>
      </c>
      <c r="R920" s="17">
        <v>24465.515799613931</v>
      </c>
      <c r="S920" s="17">
        <v>90</v>
      </c>
      <c r="U920">
        <f ca="1"/>
        <v>62</v>
      </c>
      <c r="V920" t="str">
        <f ca="1"/>
        <v>Product879</v>
      </c>
      <c r="W920" t="str">
        <f ca="1"/>
        <v>Ft</v>
      </c>
      <c r="X920">
        <f ca="1"/>
        <v>24465.515799613931</v>
      </c>
      <c r="Y920">
        <f ca="1"/>
        <v>90</v>
      </c>
    </row>
    <row r="921" spans="16:25" x14ac:dyDescent="0.3">
      <c r="P921" t="s">
        <v>1140</v>
      </c>
      <c r="Q921" t="s">
        <v>2110</v>
      </c>
      <c r="R921" s="17">
        <v>15643.644384232715</v>
      </c>
      <c r="S921" s="17">
        <v>80</v>
      </c>
      <c r="U921">
        <f ca="1"/>
        <v>378</v>
      </c>
      <c r="V921" t="str">
        <f ca="1"/>
        <v>Product88</v>
      </c>
      <c r="W921" t="str">
        <f ca="1"/>
        <v>No</v>
      </c>
      <c r="X921">
        <f ca="1"/>
        <v>15643.644384232715</v>
      </c>
      <c r="Y921">
        <f ca="1"/>
        <v>80</v>
      </c>
    </row>
    <row r="922" spans="16:25" x14ac:dyDescent="0.3">
      <c r="P922" t="s">
        <v>1932</v>
      </c>
      <c r="Q922" t="s">
        <v>2110</v>
      </c>
      <c r="R922" s="17">
        <v>11244.959596380118</v>
      </c>
      <c r="S922" s="17">
        <v>76</v>
      </c>
      <c r="U922">
        <f ca="1"/>
        <v>601</v>
      </c>
      <c r="V922" t="str">
        <f ca="1"/>
        <v>Product880</v>
      </c>
      <c r="W922" t="str">
        <f ca="1"/>
        <v>No</v>
      </c>
      <c r="X922">
        <f ca="1"/>
        <v>11244.959596380118</v>
      </c>
      <c r="Y922">
        <f ca="1"/>
        <v>76</v>
      </c>
    </row>
    <row r="923" spans="16:25" x14ac:dyDescent="0.3">
      <c r="P923" t="s">
        <v>1933</v>
      </c>
      <c r="Q923" t="s">
        <v>2107</v>
      </c>
      <c r="R923" s="17">
        <v>14254.975903972361</v>
      </c>
      <c r="S923" s="17">
        <v>92</v>
      </c>
      <c r="U923">
        <f ca="1"/>
        <v>456</v>
      </c>
      <c r="V923" t="str">
        <f ca="1"/>
        <v>Product881</v>
      </c>
      <c r="W923" t="str">
        <f ca="1"/>
        <v>Kg</v>
      </c>
      <c r="X923">
        <f ca="1"/>
        <v>14254.975903972361</v>
      </c>
      <c r="Y923">
        <f ca="1"/>
        <v>92</v>
      </c>
    </row>
    <row r="924" spans="16:25" x14ac:dyDescent="0.3">
      <c r="P924" t="s">
        <v>1934</v>
      </c>
      <c r="Q924" t="s">
        <v>2107</v>
      </c>
      <c r="R924" s="17">
        <v>26176.043409405906</v>
      </c>
      <c r="S924" s="17">
        <v>97</v>
      </c>
      <c r="U924">
        <f ca="1"/>
        <v>35</v>
      </c>
      <c r="V924" t="str">
        <f ca="1"/>
        <v>Product882</v>
      </c>
      <c r="W924" t="str">
        <f ca="1"/>
        <v>Kg</v>
      </c>
      <c r="X924">
        <f ca="1"/>
        <v>26176.043409405906</v>
      </c>
      <c r="Y924">
        <f ca="1"/>
        <v>97</v>
      </c>
    </row>
    <row r="925" spans="16:25" x14ac:dyDescent="0.3">
      <c r="P925" t="s">
        <v>1935</v>
      </c>
      <c r="Q925" t="s">
        <v>2108</v>
      </c>
      <c r="R925" s="17">
        <v>12019.592843606388</v>
      </c>
      <c r="S925" s="17">
        <v>49</v>
      </c>
      <c r="U925">
        <f ca="1"/>
        <v>562</v>
      </c>
      <c r="V925" t="str">
        <f ca="1"/>
        <v>Product883</v>
      </c>
      <c r="W925" t="str">
        <f ca="1"/>
        <v>Lt</v>
      </c>
      <c r="X925">
        <f ca="1"/>
        <v>12019.592843606388</v>
      </c>
      <c r="Y925">
        <f ca="1"/>
        <v>49</v>
      </c>
    </row>
    <row r="926" spans="16:25" x14ac:dyDescent="0.3">
      <c r="P926" t="s">
        <v>1936</v>
      </c>
      <c r="Q926" t="s">
        <v>2107</v>
      </c>
      <c r="R926" s="17">
        <v>7754.9484951556024</v>
      </c>
      <c r="S926" s="17">
        <v>80</v>
      </c>
      <c r="U926">
        <f ca="1"/>
        <v>775</v>
      </c>
      <c r="V926" t="str">
        <f ca="1"/>
        <v>Product884</v>
      </c>
      <c r="W926" t="str">
        <f ca="1"/>
        <v>Kg</v>
      </c>
      <c r="X926">
        <f ca="1"/>
        <v>7754.9484951556024</v>
      </c>
      <c r="Y926">
        <f ca="1"/>
        <v>80</v>
      </c>
    </row>
    <row r="927" spans="16:25" x14ac:dyDescent="0.3">
      <c r="P927" t="s">
        <v>1937</v>
      </c>
      <c r="Q927" t="s">
        <v>2108</v>
      </c>
      <c r="R927" s="17">
        <v>19027.689819516345</v>
      </c>
      <c r="S927" s="17">
        <v>73</v>
      </c>
      <c r="U927">
        <f ca="1"/>
        <v>237</v>
      </c>
      <c r="V927" t="str">
        <f ca="1"/>
        <v>Product885</v>
      </c>
      <c r="W927" t="str">
        <f ca="1"/>
        <v>Lt</v>
      </c>
      <c r="X927">
        <f ca="1"/>
        <v>19027.689819516345</v>
      </c>
      <c r="Y927">
        <f ca="1"/>
        <v>73</v>
      </c>
    </row>
    <row r="928" spans="16:25" x14ac:dyDescent="0.3">
      <c r="P928" t="s">
        <v>1938</v>
      </c>
      <c r="Q928" t="s">
        <v>2109</v>
      </c>
      <c r="R928" s="17">
        <v>11161.183510036091</v>
      </c>
      <c r="S928" s="17">
        <v>65</v>
      </c>
      <c r="U928">
        <f ca="1"/>
        <v>606</v>
      </c>
      <c r="V928" t="str">
        <f ca="1"/>
        <v>Product886</v>
      </c>
      <c r="W928" t="str">
        <f ca="1"/>
        <v>Ft</v>
      </c>
      <c r="X928">
        <f ca="1"/>
        <v>11161.183510036091</v>
      </c>
      <c r="Y928">
        <f ca="1"/>
        <v>65</v>
      </c>
    </row>
    <row r="929" spans="16:25" x14ac:dyDescent="0.3">
      <c r="P929" t="s">
        <v>1939</v>
      </c>
      <c r="Q929" t="s">
        <v>2107</v>
      </c>
      <c r="R929" s="17">
        <v>5881.9362338558367</v>
      </c>
      <c r="S929" s="17">
        <v>78</v>
      </c>
      <c r="U929">
        <f ca="1"/>
        <v>861</v>
      </c>
      <c r="V929" t="str">
        <f ca="1"/>
        <v>Product887</v>
      </c>
      <c r="W929" t="str">
        <f ca="1"/>
        <v>Kg</v>
      </c>
      <c r="X929">
        <f ca="1"/>
        <v>5881.9362338558367</v>
      </c>
      <c r="Y929">
        <f ca="1"/>
        <v>78</v>
      </c>
    </row>
    <row r="930" spans="16:25" x14ac:dyDescent="0.3">
      <c r="P930" t="s">
        <v>1940</v>
      </c>
      <c r="Q930" t="s">
        <v>2110</v>
      </c>
      <c r="R930" s="17">
        <v>1872.6757942883937</v>
      </c>
      <c r="S930" s="17">
        <v>76</v>
      </c>
      <c r="U930">
        <f ca="1"/>
        <v>1040</v>
      </c>
      <c r="V930" t="str">
        <f ca="1"/>
        <v>Product888</v>
      </c>
      <c r="W930" t="str">
        <f ca="1"/>
        <v>No</v>
      </c>
      <c r="X930">
        <f ca="1"/>
        <v>1872.6757942883937</v>
      </c>
      <c r="Y930">
        <f ca="1"/>
        <v>76</v>
      </c>
    </row>
    <row r="931" spans="16:25" x14ac:dyDescent="0.3">
      <c r="P931" t="s">
        <v>1941</v>
      </c>
      <c r="Q931" t="s">
        <v>2110</v>
      </c>
      <c r="R931" s="17">
        <v>20614.417362598619</v>
      </c>
      <c r="S931" s="17">
        <v>89</v>
      </c>
      <c r="U931">
        <f ca="1"/>
        <v>168</v>
      </c>
      <c r="V931" t="str">
        <f ca="1"/>
        <v>Product889</v>
      </c>
      <c r="W931" t="str">
        <f ca="1"/>
        <v>No</v>
      </c>
      <c r="X931">
        <f ca="1"/>
        <v>20614.417362598619</v>
      </c>
      <c r="Y931">
        <f ca="1"/>
        <v>89</v>
      </c>
    </row>
    <row r="932" spans="16:25" x14ac:dyDescent="0.3">
      <c r="P932" t="s">
        <v>1141</v>
      </c>
      <c r="Q932" t="s">
        <v>2107</v>
      </c>
      <c r="R932" s="17">
        <v>4264.0926446725598</v>
      </c>
      <c r="S932" s="17">
        <v>77</v>
      </c>
      <c r="U932">
        <f ca="1"/>
        <v>939</v>
      </c>
      <c r="V932" t="str">
        <f ca="1"/>
        <v>Product89</v>
      </c>
      <c r="W932" t="str">
        <f ca="1"/>
        <v>Kg</v>
      </c>
      <c r="X932">
        <f ca="1"/>
        <v>4264.0926446725598</v>
      </c>
      <c r="Y932">
        <f ca="1"/>
        <v>77</v>
      </c>
    </row>
    <row r="933" spans="16:25" x14ac:dyDescent="0.3">
      <c r="P933" t="s">
        <v>1942</v>
      </c>
      <c r="Q933" t="s">
        <v>2109</v>
      </c>
      <c r="R933" s="17">
        <v>15915.114457313854</v>
      </c>
      <c r="S933" s="17">
        <v>88</v>
      </c>
      <c r="U933">
        <f ca="1"/>
        <v>366</v>
      </c>
      <c r="V933" t="str">
        <f ca="1"/>
        <v>Product890</v>
      </c>
      <c r="W933" t="str">
        <f ca="1"/>
        <v>Ft</v>
      </c>
      <c r="X933">
        <f ca="1"/>
        <v>15915.114457313854</v>
      </c>
      <c r="Y933">
        <f ca="1"/>
        <v>88</v>
      </c>
    </row>
    <row r="934" spans="16:25" x14ac:dyDescent="0.3">
      <c r="P934" t="s">
        <v>1943</v>
      </c>
      <c r="Q934" t="s">
        <v>2110</v>
      </c>
      <c r="R934" s="17">
        <v>10572.635560543873</v>
      </c>
      <c r="S934" s="17">
        <v>80</v>
      </c>
      <c r="U934">
        <f ca="1"/>
        <v>636</v>
      </c>
      <c r="V934" t="str">
        <f ca="1"/>
        <v>Product891</v>
      </c>
      <c r="W934" t="str">
        <f ca="1"/>
        <v>No</v>
      </c>
      <c r="X934">
        <f ca="1"/>
        <v>10572.635560543873</v>
      </c>
      <c r="Y934">
        <f ca="1"/>
        <v>80</v>
      </c>
    </row>
    <row r="935" spans="16:25" x14ac:dyDescent="0.3">
      <c r="P935" t="s">
        <v>1944</v>
      </c>
      <c r="Q935" t="s">
        <v>2107</v>
      </c>
      <c r="R935" s="17">
        <v>22071.510668027513</v>
      </c>
      <c r="S935" s="17">
        <v>84</v>
      </c>
      <c r="U935">
        <f ca="1"/>
        <v>123</v>
      </c>
      <c r="V935" t="str">
        <f ca="1"/>
        <v>Product892</v>
      </c>
      <c r="W935" t="str">
        <f ca="1"/>
        <v>Kg</v>
      </c>
      <c r="X935">
        <f ca="1"/>
        <v>22071.510668027513</v>
      </c>
      <c r="Y935">
        <f ca="1"/>
        <v>84</v>
      </c>
    </row>
    <row r="936" spans="16:25" x14ac:dyDescent="0.3">
      <c r="P936" t="s">
        <v>1945</v>
      </c>
      <c r="Q936" t="s">
        <v>2107</v>
      </c>
      <c r="R936" s="17">
        <v>25997.636829053616</v>
      </c>
      <c r="S936" s="17">
        <v>87</v>
      </c>
      <c r="U936">
        <f ca="1"/>
        <v>38</v>
      </c>
      <c r="V936" t="str">
        <f ca="1"/>
        <v>Product893</v>
      </c>
      <c r="W936" t="str">
        <f ca="1"/>
        <v>Kg</v>
      </c>
      <c r="X936">
        <f ca="1"/>
        <v>25997.636829053616</v>
      </c>
      <c r="Y936">
        <f ca="1"/>
        <v>87</v>
      </c>
    </row>
    <row r="937" spans="16:25" x14ac:dyDescent="0.3">
      <c r="P937" t="s">
        <v>1946</v>
      </c>
      <c r="Q937" t="s">
        <v>2108</v>
      </c>
      <c r="R937" s="17">
        <v>7516.3506468816704</v>
      </c>
      <c r="S937" s="17">
        <v>66</v>
      </c>
      <c r="U937">
        <f ca="1"/>
        <v>789</v>
      </c>
      <c r="V937" t="str">
        <f ca="1"/>
        <v>Product894</v>
      </c>
      <c r="W937" t="str">
        <f ca="1"/>
        <v>Lt</v>
      </c>
      <c r="X937">
        <f ca="1"/>
        <v>7516.3506468816704</v>
      </c>
      <c r="Y937">
        <f ca="1"/>
        <v>66</v>
      </c>
    </row>
    <row r="938" spans="16:25" x14ac:dyDescent="0.3">
      <c r="P938" t="s">
        <v>1947</v>
      </c>
      <c r="Q938" t="s">
        <v>2107</v>
      </c>
      <c r="R938" s="17">
        <v>9050.6230926620356</v>
      </c>
      <c r="S938" s="17">
        <v>105</v>
      </c>
      <c r="U938">
        <f ca="1"/>
        <v>705</v>
      </c>
      <c r="V938" t="str">
        <f ca="1"/>
        <v>Product895</v>
      </c>
      <c r="W938" t="str">
        <f ca="1"/>
        <v>Kg</v>
      </c>
      <c r="X938">
        <f ca="1"/>
        <v>9050.6230926620356</v>
      </c>
      <c r="Y938">
        <f ca="1"/>
        <v>105</v>
      </c>
    </row>
    <row r="939" spans="16:25" x14ac:dyDescent="0.3">
      <c r="P939" t="s">
        <v>1948</v>
      </c>
      <c r="Q939" t="s">
        <v>2108</v>
      </c>
      <c r="R939" s="17">
        <v>13884.722421595163</v>
      </c>
      <c r="S939" s="17">
        <v>90</v>
      </c>
      <c r="U939">
        <f ca="1"/>
        <v>471</v>
      </c>
      <c r="V939" t="str">
        <f ca="1"/>
        <v>Product896</v>
      </c>
      <c r="W939" t="str">
        <f ca="1"/>
        <v>Lt</v>
      </c>
      <c r="X939">
        <f ca="1"/>
        <v>13884.722421595163</v>
      </c>
      <c r="Y939">
        <f ca="1"/>
        <v>90</v>
      </c>
    </row>
    <row r="940" spans="16:25" x14ac:dyDescent="0.3">
      <c r="P940" t="s">
        <v>1949</v>
      </c>
      <c r="Q940" t="s">
        <v>2109</v>
      </c>
      <c r="R940" s="17">
        <v>13006.526396534382</v>
      </c>
      <c r="S940" s="17">
        <v>91</v>
      </c>
      <c r="U940">
        <f ca="1"/>
        <v>506</v>
      </c>
      <c r="V940" t="str">
        <f ca="1"/>
        <v>Product897</v>
      </c>
      <c r="W940" t="str">
        <f ca="1"/>
        <v>Ft</v>
      </c>
      <c r="X940">
        <f ca="1"/>
        <v>13006.526396534382</v>
      </c>
      <c r="Y940">
        <f ca="1"/>
        <v>91</v>
      </c>
    </row>
    <row r="941" spans="16:25" x14ac:dyDescent="0.3">
      <c r="P941" t="s">
        <v>1950</v>
      </c>
      <c r="Q941" t="s">
        <v>2107</v>
      </c>
      <c r="R941" s="17">
        <v>2611.6620626812096</v>
      </c>
      <c r="S941" s="17">
        <v>67</v>
      </c>
      <c r="U941">
        <f ca="1"/>
        <v>1012</v>
      </c>
      <c r="V941" t="str">
        <f ca="1"/>
        <v>Product898</v>
      </c>
      <c r="W941" t="str">
        <f ca="1"/>
        <v>Kg</v>
      </c>
      <c r="X941">
        <f ca="1"/>
        <v>2611.6620626812096</v>
      </c>
      <c r="Y941">
        <f ca="1"/>
        <v>67</v>
      </c>
    </row>
    <row r="942" spans="16:25" x14ac:dyDescent="0.3">
      <c r="P942" t="s">
        <v>1951</v>
      </c>
      <c r="Q942" t="s">
        <v>2110</v>
      </c>
      <c r="R942" s="17">
        <v>4494.3454410158056</v>
      </c>
      <c r="S942" s="17">
        <v>82</v>
      </c>
      <c r="U942">
        <f ca="1"/>
        <v>928</v>
      </c>
      <c r="V942" t="str">
        <f ca="1"/>
        <v>Product899</v>
      </c>
      <c r="W942" t="str">
        <f ca="1"/>
        <v>No</v>
      </c>
      <c r="X942">
        <f ca="1"/>
        <v>4494.3454410158056</v>
      </c>
      <c r="Y942">
        <f ca="1"/>
        <v>82</v>
      </c>
    </row>
    <row r="943" spans="16:25" x14ac:dyDescent="0.3">
      <c r="P943" t="s">
        <v>1061</v>
      </c>
      <c r="Q943" t="s">
        <v>2110</v>
      </c>
      <c r="R943" s="17">
        <v>11986.806843372087</v>
      </c>
      <c r="S943" s="17">
        <v>68</v>
      </c>
      <c r="U943">
        <f ca="1"/>
        <v>564</v>
      </c>
      <c r="V943" t="str">
        <f ca="1"/>
        <v>Product9</v>
      </c>
      <c r="W943" t="str">
        <f ca="1"/>
        <v>No</v>
      </c>
      <c r="X943">
        <f ca="1"/>
        <v>11986.806843372087</v>
      </c>
      <c r="Y943">
        <f ca="1"/>
        <v>68</v>
      </c>
    </row>
    <row r="944" spans="16:25" x14ac:dyDescent="0.3">
      <c r="P944" t="s">
        <v>1142</v>
      </c>
      <c r="Q944" t="s">
        <v>2107</v>
      </c>
      <c r="R944" s="17">
        <v>29372.980365727617</v>
      </c>
      <c r="S944" s="17">
        <v>101</v>
      </c>
      <c r="U944">
        <f ca="1"/>
        <v>10</v>
      </c>
      <c r="V944" t="str">
        <f ca="1"/>
        <v>Product90</v>
      </c>
      <c r="W944" t="str">
        <f ca="1"/>
        <v>Kg</v>
      </c>
      <c r="X944">
        <f ca="1"/>
        <v>29372.980365727617</v>
      </c>
      <c r="Y944">
        <f ca="1"/>
        <v>101</v>
      </c>
    </row>
    <row r="945" spans="16:25" x14ac:dyDescent="0.3">
      <c r="P945" t="s">
        <v>1952</v>
      </c>
      <c r="Q945" t="s">
        <v>2110</v>
      </c>
      <c r="R945" s="17">
        <v>26710.618832206208</v>
      </c>
      <c r="S945" s="17">
        <v>98</v>
      </c>
      <c r="U945">
        <f ca="1"/>
        <v>28</v>
      </c>
      <c r="V945" t="str">
        <f ca="1"/>
        <v>Product900</v>
      </c>
      <c r="W945" t="str">
        <f ca="1"/>
        <v>No</v>
      </c>
      <c r="X945">
        <f ca="1"/>
        <v>26710.618832206208</v>
      </c>
      <c r="Y945">
        <f ca="1"/>
        <v>98</v>
      </c>
    </row>
    <row r="946" spans="16:25" x14ac:dyDescent="0.3">
      <c r="P946" t="s">
        <v>1953</v>
      </c>
      <c r="Q946" t="s">
        <v>2109</v>
      </c>
      <c r="R946" s="17">
        <v>22135.627136813324</v>
      </c>
      <c r="S946" s="17">
        <v>87</v>
      </c>
      <c r="U946">
        <f ca="1"/>
        <v>122</v>
      </c>
      <c r="V946" t="str">
        <f ca="1"/>
        <v>Product901</v>
      </c>
      <c r="W946" t="str">
        <f ca="1"/>
        <v>Ft</v>
      </c>
      <c r="X946">
        <f ca="1"/>
        <v>22135.627136813324</v>
      </c>
      <c r="Y946">
        <f ca="1"/>
        <v>87</v>
      </c>
    </row>
    <row r="947" spans="16:25" x14ac:dyDescent="0.3">
      <c r="P947" t="s">
        <v>1954</v>
      </c>
      <c r="Q947" t="s">
        <v>2110</v>
      </c>
      <c r="R947" s="17">
        <v>7174.0036895483026</v>
      </c>
      <c r="S947" s="17">
        <v>62</v>
      </c>
      <c r="U947">
        <f ca="1"/>
        <v>810</v>
      </c>
      <c r="V947" t="str">
        <f ca="1"/>
        <v>Product902</v>
      </c>
      <c r="W947" t="str">
        <f ca="1"/>
        <v>No</v>
      </c>
      <c r="X947">
        <f ca="1"/>
        <v>7174.0036895483026</v>
      </c>
      <c r="Y947">
        <f ca="1"/>
        <v>62</v>
      </c>
    </row>
    <row r="948" spans="16:25" x14ac:dyDescent="0.3">
      <c r="P948" t="s">
        <v>1955</v>
      </c>
      <c r="Q948" t="s">
        <v>2107</v>
      </c>
      <c r="R948" s="17">
        <v>1357.0879436258367</v>
      </c>
      <c r="S948" s="17">
        <v>49</v>
      </c>
      <c r="U948">
        <f ca="1"/>
        <v>1047</v>
      </c>
      <c r="V948" t="str">
        <f ca="1"/>
        <v>Product903</v>
      </c>
      <c r="W948" t="str">
        <f ca="1"/>
        <v>Kg</v>
      </c>
      <c r="X948">
        <f ca="1"/>
        <v>1357.0879436258367</v>
      </c>
      <c r="Y948">
        <f ca="1"/>
        <v>49</v>
      </c>
    </row>
    <row r="949" spans="16:25" x14ac:dyDescent="0.3">
      <c r="P949" t="s">
        <v>1956</v>
      </c>
      <c r="Q949" t="s">
        <v>2107</v>
      </c>
      <c r="R949" s="17">
        <v>15335.987232225996</v>
      </c>
      <c r="S949" s="17">
        <v>69</v>
      </c>
      <c r="U949">
        <f ca="1"/>
        <v>403</v>
      </c>
      <c r="V949" t="str">
        <f ca="1"/>
        <v>Product904</v>
      </c>
      <c r="W949" t="str">
        <f ca="1"/>
        <v>Kg</v>
      </c>
      <c r="X949">
        <f ca="1"/>
        <v>15335.987232225996</v>
      </c>
      <c r="Y949">
        <f ca="1"/>
        <v>69</v>
      </c>
    </row>
    <row r="950" spans="16:25" x14ac:dyDescent="0.3">
      <c r="P950" t="s">
        <v>1957</v>
      </c>
      <c r="Q950" t="s">
        <v>2108</v>
      </c>
      <c r="R950" s="17">
        <v>9968.2576473736572</v>
      </c>
      <c r="S950" s="17">
        <v>77</v>
      </c>
      <c r="U950">
        <f ca="1"/>
        <v>661</v>
      </c>
      <c r="V950" t="str">
        <f ca="1"/>
        <v>Product905</v>
      </c>
      <c r="W950" t="str">
        <f ca="1"/>
        <v>Lt</v>
      </c>
      <c r="X950">
        <f ca="1"/>
        <v>9968.2576473736572</v>
      </c>
      <c r="Y950">
        <f ca="1"/>
        <v>77</v>
      </c>
    </row>
    <row r="951" spans="16:25" x14ac:dyDescent="0.3">
      <c r="P951" t="s">
        <v>1958</v>
      </c>
      <c r="Q951" t="s">
        <v>2107</v>
      </c>
      <c r="R951" s="17">
        <v>10451.700687195042</v>
      </c>
      <c r="S951" s="17">
        <v>64</v>
      </c>
      <c r="U951">
        <f ca="1"/>
        <v>640</v>
      </c>
      <c r="V951" t="str">
        <f ca="1"/>
        <v>Product906</v>
      </c>
      <c r="W951" t="str">
        <f ca="1"/>
        <v>Kg</v>
      </c>
      <c r="X951">
        <f ca="1"/>
        <v>10451.700687195042</v>
      </c>
      <c r="Y951">
        <f ca="1"/>
        <v>64</v>
      </c>
    </row>
    <row r="952" spans="16:25" x14ac:dyDescent="0.3">
      <c r="P952" t="s">
        <v>1959</v>
      </c>
      <c r="Q952" t="s">
        <v>2108</v>
      </c>
      <c r="R952" s="17">
        <v>3960.6511013062213</v>
      </c>
      <c r="S952" s="17">
        <v>77</v>
      </c>
      <c r="U952">
        <f ca="1"/>
        <v>950</v>
      </c>
      <c r="V952" t="str">
        <f ca="1"/>
        <v>Product907</v>
      </c>
      <c r="W952" t="str">
        <f ca="1"/>
        <v>Lt</v>
      </c>
      <c r="X952">
        <f ca="1"/>
        <v>3960.6511013062213</v>
      </c>
      <c r="Y952">
        <f ca="1"/>
        <v>77</v>
      </c>
    </row>
    <row r="953" spans="16:25" x14ac:dyDescent="0.3">
      <c r="P953" t="s">
        <v>1960</v>
      </c>
      <c r="Q953" t="s">
        <v>2109</v>
      </c>
      <c r="R953" s="17">
        <v>23644.464606317812</v>
      </c>
      <c r="S953" s="17">
        <v>98</v>
      </c>
      <c r="U953">
        <f ca="1"/>
        <v>82</v>
      </c>
      <c r="V953" t="str">
        <f ca="1"/>
        <v>Product908</v>
      </c>
      <c r="W953" t="str">
        <f ca="1"/>
        <v>Ft</v>
      </c>
      <c r="X953">
        <f ca="1"/>
        <v>23644.464606317812</v>
      </c>
      <c r="Y953">
        <f ca="1"/>
        <v>98</v>
      </c>
    </row>
    <row r="954" spans="16:25" x14ac:dyDescent="0.3">
      <c r="P954" t="s">
        <v>1961</v>
      </c>
      <c r="Q954" t="s">
        <v>2107</v>
      </c>
      <c r="R954" s="17">
        <v>25024.372289589817</v>
      </c>
      <c r="S954" s="17">
        <v>88</v>
      </c>
      <c r="U954">
        <f ca="1"/>
        <v>52</v>
      </c>
      <c r="V954" t="str">
        <f ca="1"/>
        <v>Product909</v>
      </c>
      <c r="W954" t="str">
        <f ca="1"/>
        <v>Kg</v>
      </c>
      <c r="X954">
        <f ca="1"/>
        <v>25024.372289589817</v>
      </c>
      <c r="Y954">
        <f ca="1"/>
        <v>88</v>
      </c>
    </row>
    <row r="955" spans="16:25" x14ac:dyDescent="0.3">
      <c r="P955" t="s">
        <v>1143</v>
      </c>
      <c r="Q955" t="s">
        <v>2108</v>
      </c>
      <c r="R955" s="17">
        <v>18164.3303712048</v>
      </c>
      <c r="S955" s="17">
        <v>71</v>
      </c>
      <c r="U955">
        <f ca="1"/>
        <v>268</v>
      </c>
      <c r="V955" t="str">
        <f ca="1"/>
        <v>Product91</v>
      </c>
      <c r="W955" t="str">
        <f ca="1"/>
        <v>Lt</v>
      </c>
      <c r="X955">
        <f ca="1"/>
        <v>18164.3303712048</v>
      </c>
      <c r="Y955">
        <f ca="1"/>
        <v>71</v>
      </c>
    </row>
    <row r="956" spans="16:25" x14ac:dyDescent="0.3">
      <c r="P956" t="s">
        <v>1962</v>
      </c>
      <c r="Q956" t="s">
        <v>2110</v>
      </c>
      <c r="R956" s="17">
        <v>12137.271477017695</v>
      </c>
      <c r="S956" s="17">
        <v>86</v>
      </c>
      <c r="U956">
        <f ca="1"/>
        <v>558</v>
      </c>
      <c r="V956" t="str">
        <f ca="1"/>
        <v>Product910</v>
      </c>
      <c r="W956" t="str">
        <f ca="1"/>
        <v>No</v>
      </c>
      <c r="X956">
        <f ca="1"/>
        <v>12137.271477017695</v>
      </c>
      <c r="Y956">
        <f ca="1"/>
        <v>86</v>
      </c>
    </row>
    <row r="957" spans="16:25" x14ac:dyDescent="0.3">
      <c r="P957" t="s">
        <v>1963</v>
      </c>
      <c r="Q957" t="s">
        <v>2110</v>
      </c>
      <c r="R957" s="17">
        <v>12896.695892616075</v>
      </c>
      <c r="S957" s="17">
        <v>49</v>
      </c>
      <c r="U957">
        <f ca="1"/>
        <v>515</v>
      </c>
      <c r="V957" t="str">
        <f ca="1"/>
        <v>Product911</v>
      </c>
      <c r="W957" t="str">
        <f ca="1"/>
        <v>No</v>
      </c>
      <c r="X957">
        <f ca="1"/>
        <v>12896.695892616075</v>
      </c>
      <c r="Y957">
        <f ca="1"/>
        <v>49</v>
      </c>
    </row>
    <row r="958" spans="16:25" x14ac:dyDescent="0.3">
      <c r="P958" t="s">
        <v>1964</v>
      </c>
      <c r="Q958" t="s">
        <v>2109</v>
      </c>
      <c r="R958" s="17">
        <v>29210.894788491478</v>
      </c>
      <c r="S958" s="17">
        <v>97</v>
      </c>
      <c r="U958">
        <f ca="1"/>
        <v>12</v>
      </c>
      <c r="V958" t="str">
        <f ca="1"/>
        <v>Product912</v>
      </c>
      <c r="W958" t="str">
        <f ca="1"/>
        <v>Ft</v>
      </c>
      <c r="X958">
        <f ca="1"/>
        <v>29210.894788491478</v>
      </c>
      <c r="Y958">
        <f ca="1"/>
        <v>97</v>
      </c>
    </row>
    <row r="959" spans="16:25" x14ac:dyDescent="0.3">
      <c r="P959" t="s">
        <v>1965</v>
      </c>
      <c r="Q959" t="s">
        <v>2110</v>
      </c>
      <c r="R959" s="17">
        <v>15220.962350718204</v>
      </c>
      <c r="S959" s="17">
        <v>101</v>
      </c>
      <c r="U959">
        <f ca="1"/>
        <v>412</v>
      </c>
      <c r="V959" t="str">
        <f ca="1"/>
        <v>Product913</v>
      </c>
      <c r="W959" t="str">
        <f ca="1"/>
        <v>No</v>
      </c>
      <c r="X959">
        <f ca="1"/>
        <v>15220.962350718204</v>
      </c>
      <c r="Y959">
        <f ca="1"/>
        <v>101</v>
      </c>
    </row>
    <row r="960" spans="16:25" x14ac:dyDescent="0.3">
      <c r="P960" t="s">
        <v>1966</v>
      </c>
      <c r="Q960" t="s">
        <v>2107</v>
      </c>
      <c r="R960" s="17">
        <v>22814.035341234219</v>
      </c>
      <c r="S960" s="17">
        <v>98</v>
      </c>
      <c r="U960">
        <f ca="1"/>
        <v>106</v>
      </c>
      <c r="V960" t="str">
        <f ca="1"/>
        <v>Product914</v>
      </c>
      <c r="W960" t="str">
        <f ca="1"/>
        <v>Kg</v>
      </c>
      <c r="X960">
        <f ca="1"/>
        <v>22814.035341234219</v>
      </c>
      <c r="Y960">
        <f ca="1"/>
        <v>98</v>
      </c>
    </row>
    <row r="961" spans="16:25" x14ac:dyDescent="0.3">
      <c r="P961" t="s">
        <v>1967</v>
      </c>
      <c r="Q961" t="s">
        <v>2107</v>
      </c>
      <c r="R961" s="17">
        <v>11488.870995059371</v>
      </c>
      <c r="S961" s="17">
        <v>78</v>
      </c>
      <c r="U961">
        <f ca="1"/>
        <v>587</v>
      </c>
      <c r="V961" t="str">
        <f ca="1"/>
        <v>Product915</v>
      </c>
      <c r="W961" t="str">
        <f ca="1"/>
        <v>Kg</v>
      </c>
      <c r="X961">
        <f ca="1"/>
        <v>11488.870995059371</v>
      </c>
      <c r="Y961">
        <f ca="1"/>
        <v>78</v>
      </c>
    </row>
    <row r="962" spans="16:25" x14ac:dyDescent="0.3">
      <c r="P962" t="s">
        <v>1968</v>
      </c>
      <c r="Q962" t="s">
        <v>2108</v>
      </c>
      <c r="R962" s="17">
        <v>9706.9137703091528</v>
      </c>
      <c r="S962" s="17">
        <v>91</v>
      </c>
      <c r="U962">
        <f ca="1"/>
        <v>670</v>
      </c>
      <c r="V962" t="str">
        <f ca="1"/>
        <v>Product916</v>
      </c>
      <c r="W962" t="str">
        <f ca="1"/>
        <v>Lt</v>
      </c>
      <c r="X962">
        <f ca="1"/>
        <v>9706.9137703091528</v>
      </c>
      <c r="Y962">
        <f ca="1"/>
        <v>91</v>
      </c>
    </row>
    <row r="963" spans="16:25" x14ac:dyDescent="0.3">
      <c r="P963" t="s">
        <v>1969</v>
      </c>
      <c r="Q963" t="s">
        <v>2107</v>
      </c>
      <c r="R963" s="17">
        <v>17064.925606666246</v>
      </c>
      <c r="S963" s="17">
        <v>58</v>
      </c>
      <c r="U963">
        <f ca="1"/>
        <v>310</v>
      </c>
      <c r="V963" t="str">
        <f ca="1"/>
        <v>Product917</v>
      </c>
      <c r="W963" t="str">
        <f ca="1"/>
        <v>Kg</v>
      </c>
      <c r="X963">
        <f ca="1"/>
        <v>17064.925606666246</v>
      </c>
      <c r="Y963">
        <f ca="1"/>
        <v>58</v>
      </c>
    </row>
    <row r="964" spans="16:25" x14ac:dyDescent="0.3">
      <c r="P964" t="s">
        <v>1970</v>
      </c>
      <c r="Q964" t="s">
        <v>2108</v>
      </c>
      <c r="R964" s="17">
        <v>7461.676453832597</v>
      </c>
      <c r="S964" s="17">
        <v>55</v>
      </c>
      <c r="U964">
        <f ca="1"/>
        <v>797</v>
      </c>
      <c r="V964" t="str">
        <f ca="1"/>
        <v>Product918</v>
      </c>
      <c r="W964" t="str">
        <f ca="1"/>
        <v>Lt</v>
      </c>
      <c r="X964">
        <f ca="1"/>
        <v>7461.676453832597</v>
      </c>
      <c r="Y964">
        <f ca="1"/>
        <v>55</v>
      </c>
    </row>
    <row r="965" spans="16:25" x14ac:dyDescent="0.3">
      <c r="P965" t="s">
        <v>1971</v>
      </c>
      <c r="Q965" t="s">
        <v>2109</v>
      </c>
      <c r="R965" s="17">
        <v>5987.8847218512756</v>
      </c>
      <c r="S965" s="17">
        <v>86</v>
      </c>
      <c r="U965">
        <f ca="1"/>
        <v>856</v>
      </c>
      <c r="V965" t="str">
        <f ca="1"/>
        <v>Product919</v>
      </c>
      <c r="W965" t="str">
        <f ca="1"/>
        <v>Ft</v>
      </c>
      <c r="X965">
        <f ca="1"/>
        <v>5987.8847218512756</v>
      </c>
      <c r="Y965">
        <f ca="1"/>
        <v>86</v>
      </c>
    </row>
    <row r="966" spans="16:25" x14ac:dyDescent="0.3">
      <c r="P966" t="s">
        <v>1144</v>
      </c>
      <c r="Q966" t="s">
        <v>2107</v>
      </c>
      <c r="R966" s="17">
        <v>14868.027658361199</v>
      </c>
      <c r="S966" s="17">
        <v>57</v>
      </c>
      <c r="U966">
        <f ca="1"/>
        <v>433</v>
      </c>
      <c r="V966" t="str">
        <f ca="1"/>
        <v>Product92</v>
      </c>
      <c r="W966" t="str">
        <f ca="1"/>
        <v>Kg</v>
      </c>
      <c r="X966">
        <f ca="1"/>
        <v>14868.027658361199</v>
      </c>
      <c r="Y966">
        <f ca="1"/>
        <v>57</v>
      </c>
    </row>
    <row r="967" spans="16:25" x14ac:dyDescent="0.3">
      <c r="P967" t="s">
        <v>1972</v>
      </c>
      <c r="Q967" t="s">
        <v>2107</v>
      </c>
      <c r="R967" s="17">
        <v>14724.788577157782</v>
      </c>
      <c r="S967" s="17">
        <v>65</v>
      </c>
      <c r="U967">
        <f ca="1"/>
        <v>441</v>
      </c>
      <c r="V967" t="str">
        <f ca="1"/>
        <v>Product920</v>
      </c>
      <c r="W967" t="str">
        <f ca="1"/>
        <v>Kg</v>
      </c>
      <c r="X967">
        <f ca="1"/>
        <v>14724.788577157782</v>
      </c>
      <c r="Y967">
        <f ca="1"/>
        <v>65</v>
      </c>
    </row>
    <row r="968" spans="16:25" x14ac:dyDescent="0.3">
      <c r="P968" t="s">
        <v>1973</v>
      </c>
      <c r="Q968" t="s">
        <v>2110</v>
      </c>
      <c r="R968" s="17">
        <v>14035.078417934104</v>
      </c>
      <c r="S968" s="17">
        <v>96</v>
      </c>
      <c r="U968">
        <f ca="1"/>
        <v>466</v>
      </c>
      <c r="V968" t="str">
        <f ca="1"/>
        <v>Product921</v>
      </c>
      <c r="W968" t="str">
        <f ca="1"/>
        <v>No</v>
      </c>
      <c r="X968">
        <f ca="1"/>
        <v>14035.078417934104</v>
      </c>
      <c r="Y968">
        <f ca="1"/>
        <v>96</v>
      </c>
    </row>
    <row r="969" spans="16:25" x14ac:dyDescent="0.3">
      <c r="P969" t="s">
        <v>1974</v>
      </c>
      <c r="Q969" t="s">
        <v>2110</v>
      </c>
      <c r="R969" s="17">
        <v>7489.2180616908263</v>
      </c>
      <c r="S969" s="17">
        <v>71</v>
      </c>
      <c r="U969">
        <f ca="1"/>
        <v>792</v>
      </c>
      <c r="V969" t="str">
        <f ca="1"/>
        <v>Product922</v>
      </c>
      <c r="W969" t="str">
        <f ca="1"/>
        <v>No</v>
      </c>
      <c r="X969">
        <f ca="1"/>
        <v>7489.2180616908263</v>
      </c>
      <c r="Y969">
        <f ca="1"/>
        <v>71</v>
      </c>
    </row>
    <row r="970" spans="16:25" x14ac:dyDescent="0.3">
      <c r="P970" t="s">
        <v>1975</v>
      </c>
      <c r="Q970" t="s">
        <v>2109</v>
      </c>
      <c r="R970" s="17">
        <v>15217.831625649933</v>
      </c>
      <c r="S970" s="17">
        <v>59</v>
      </c>
      <c r="U970">
        <f ca="1"/>
        <v>413</v>
      </c>
      <c r="V970" t="str">
        <f ca="1"/>
        <v>Product923</v>
      </c>
      <c r="W970" t="str">
        <f ca="1"/>
        <v>Ft</v>
      </c>
      <c r="X970">
        <f ca="1"/>
        <v>15217.831625649933</v>
      </c>
      <c r="Y970">
        <f ca="1"/>
        <v>59</v>
      </c>
    </row>
    <row r="971" spans="16:25" x14ac:dyDescent="0.3">
      <c r="P971" t="s">
        <v>1976</v>
      </c>
      <c r="Q971" t="s">
        <v>2110</v>
      </c>
      <c r="R971" s="17">
        <v>12633.151303232857</v>
      </c>
      <c r="S971" s="17">
        <v>72</v>
      </c>
      <c r="U971">
        <f ca="1"/>
        <v>531</v>
      </c>
      <c r="V971" t="str">
        <f ca="1"/>
        <v>Product924</v>
      </c>
      <c r="W971" t="str">
        <f ca="1"/>
        <v>No</v>
      </c>
      <c r="X971">
        <f ca="1"/>
        <v>12633.151303232857</v>
      </c>
      <c r="Y971">
        <f ca="1"/>
        <v>72</v>
      </c>
    </row>
    <row r="972" spans="16:25" x14ac:dyDescent="0.3">
      <c r="P972" t="s">
        <v>1977</v>
      </c>
      <c r="Q972" t="s">
        <v>2107</v>
      </c>
      <c r="R972" s="17">
        <v>12260.687004487798</v>
      </c>
      <c r="S972" s="17">
        <v>75</v>
      </c>
      <c r="U972">
        <f ca="1"/>
        <v>549</v>
      </c>
      <c r="V972" t="str">
        <f ca="1"/>
        <v>Product925</v>
      </c>
      <c r="W972" t="str">
        <f ca="1"/>
        <v>Kg</v>
      </c>
      <c r="X972">
        <f ca="1"/>
        <v>12260.687004487798</v>
      </c>
      <c r="Y972">
        <f ca="1"/>
        <v>75</v>
      </c>
    </row>
    <row r="973" spans="16:25" x14ac:dyDescent="0.3">
      <c r="P973" t="s">
        <v>1978</v>
      </c>
      <c r="Q973" t="s">
        <v>2107</v>
      </c>
      <c r="R973" s="17">
        <v>23863.756469456592</v>
      </c>
      <c r="S973" s="17">
        <v>82</v>
      </c>
      <c r="U973">
        <f ca="1"/>
        <v>76</v>
      </c>
      <c r="V973" t="str">
        <f ca="1"/>
        <v>Product926</v>
      </c>
      <c r="W973" t="str">
        <f ca="1"/>
        <v>Kg</v>
      </c>
      <c r="X973">
        <f ca="1"/>
        <v>23863.756469456592</v>
      </c>
      <c r="Y973">
        <f ca="1"/>
        <v>82</v>
      </c>
    </row>
    <row r="974" spans="16:25" x14ac:dyDescent="0.3">
      <c r="P974" t="s">
        <v>1979</v>
      </c>
      <c r="Q974" t="s">
        <v>2108</v>
      </c>
      <c r="R974" s="17">
        <v>24986.446301524542</v>
      </c>
      <c r="S974" s="17">
        <v>86</v>
      </c>
      <c r="U974">
        <f ca="1"/>
        <v>54</v>
      </c>
      <c r="V974" t="str">
        <f ca="1"/>
        <v>Product927</v>
      </c>
      <c r="W974" t="str">
        <f ca="1"/>
        <v>Lt</v>
      </c>
      <c r="X974">
        <f ca="1"/>
        <v>24986.446301524542</v>
      </c>
      <c r="Y974">
        <f ca="1"/>
        <v>86</v>
      </c>
    </row>
    <row r="975" spans="16:25" x14ac:dyDescent="0.3">
      <c r="P975" t="s">
        <v>1980</v>
      </c>
      <c r="Q975" t="s">
        <v>2107</v>
      </c>
      <c r="R975" s="17">
        <v>5543.7216209643366</v>
      </c>
      <c r="S975" s="17">
        <v>71</v>
      </c>
      <c r="U975">
        <f ca="1"/>
        <v>874</v>
      </c>
      <c r="V975" t="str">
        <f ca="1"/>
        <v>Product928</v>
      </c>
      <c r="W975" t="str">
        <f ca="1"/>
        <v>Kg</v>
      </c>
      <c r="X975">
        <f ca="1"/>
        <v>5543.7216209643366</v>
      </c>
      <c r="Y975">
        <f ca="1"/>
        <v>71</v>
      </c>
    </row>
    <row r="976" spans="16:25" x14ac:dyDescent="0.3">
      <c r="P976" t="s">
        <v>1981</v>
      </c>
      <c r="Q976" t="s">
        <v>2108</v>
      </c>
      <c r="R976" s="17">
        <v>15319.297958355815</v>
      </c>
      <c r="S976" s="17">
        <v>79</v>
      </c>
      <c r="U976">
        <f ca="1"/>
        <v>405</v>
      </c>
      <c r="V976" t="str">
        <f ca="1"/>
        <v>Product929</v>
      </c>
      <c r="W976" t="str">
        <f ca="1"/>
        <v>Lt</v>
      </c>
      <c r="X976">
        <f ca="1"/>
        <v>15319.297958355815</v>
      </c>
      <c r="Y976">
        <f ca="1"/>
        <v>79</v>
      </c>
    </row>
    <row r="977" spans="16:25" x14ac:dyDescent="0.3">
      <c r="P977" t="s">
        <v>1145</v>
      </c>
      <c r="Q977" t="s">
        <v>2108</v>
      </c>
      <c r="R977" s="17">
        <v>9550.566214214592</v>
      </c>
      <c r="S977" s="17">
        <v>61</v>
      </c>
      <c r="U977">
        <f ca="1"/>
        <v>680</v>
      </c>
      <c r="V977" t="str">
        <f ca="1"/>
        <v>Product93</v>
      </c>
      <c r="W977" t="str">
        <f ca="1"/>
        <v>Lt</v>
      </c>
      <c r="X977">
        <f ca="1"/>
        <v>9550.566214214592</v>
      </c>
      <c r="Y977">
        <f ca="1"/>
        <v>61</v>
      </c>
    </row>
    <row r="978" spans="16:25" x14ac:dyDescent="0.3">
      <c r="P978" t="s">
        <v>1982</v>
      </c>
      <c r="Q978" t="s">
        <v>2109</v>
      </c>
      <c r="R978" s="17">
        <v>7104.7989126770044</v>
      </c>
      <c r="S978" s="17">
        <v>84</v>
      </c>
      <c r="U978">
        <f ca="1"/>
        <v>813</v>
      </c>
      <c r="V978" t="str">
        <f ca="1"/>
        <v>Product930</v>
      </c>
      <c r="W978" t="str">
        <f ca="1"/>
        <v>Ft</v>
      </c>
      <c r="X978">
        <f ca="1"/>
        <v>7104.7989126770044</v>
      </c>
      <c r="Y978">
        <f ca="1"/>
        <v>84</v>
      </c>
    </row>
    <row r="979" spans="16:25" x14ac:dyDescent="0.3">
      <c r="P979" t="s">
        <v>1983</v>
      </c>
      <c r="Q979" t="s">
        <v>2107</v>
      </c>
      <c r="R979" s="17">
        <v>13516.20660783793</v>
      </c>
      <c r="S979" s="17">
        <v>76</v>
      </c>
      <c r="U979">
        <f ca="1"/>
        <v>485</v>
      </c>
      <c r="V979" t="str">
        <f ca="1"/>
        <v>Product931</v>
      </c>
      <c r="W979" t="str">
        <f ca="1"/>
        <v>Kg</v>
      </c>
      <c r="X979">
        <f ca="1"/>
        <v>13516.20660783793</v>
      </c>
      <c r="Y979">
        <f ca="1"/>
        <v>76</v>
      </c>
    </row>
    <row r="980" spans="16:25" x14ac:dyDescent="0.3">
      <c r="P980" t="s">
        <v>1984</v>
      </c>
      <c r="Q980" t="s">
        <v>2110</v>
      </c>
      <c r="R980" s="17">
        <v>16235.055422839696</v>
      </c>
      <c r="S980" s="17">
        <v>62</v>
      </c>
      <c r="U980">
        <f ca="1"/>
        <v>354</v>
      </c>
      <c r="V980" t="str">
        <f ca="1"/>
        <v>Product932</v>
      </c>
      <c r="W980" t="str">
        <f ca="1"/>
        <v>No</v>
      </c>
      <c r="X980">
        <f ca="1"/>
        <v>16235.055422839696</v>
      </c>
      <c r="Y980">
        <f ca="1"/>
        <v>62</v>
      </c>
    </row>
    <row r="981" spans="16:25" x14ac:dyDescent="0.3">
      <c r="P981" t="s">
        <v>1985</v>
      </c>
      <c r="Q981" t="s">
        <v>2110</v>
      </c>
      <c r="R981" s="17">
        <v>15870.769114230978</v>
      </c>
      <c r="S981" s="17">
        <v>96</v>
      </c>
      <c r="U981">
        <f ca="1"/>
        <v>370</v>
      </c>
      <c r="V981" t="str">
        <f ca="1"/>
        <v>Product933</v>
      </c>
      <c r="W981" t="str">
        <f ca="1"/>
        <v>No</v>
      </c>
      <c r="X981">
        <f ca="1"/>
        <v>15870.769114230978</v>
      </c>
      <c r="Y981">
        <f ca="1"/>
        <v>96</v>
      </c>
    </row>
    <row r="982" spans="16:25" x14ac:dyDescent="0.3">
      <c r="P982" t="s">
        <v>1986</v>
      </c>
      <c r="Q982" t="s">
        <v>2109</v>
      </c>
      <c r="R982" s="17">
        <v>20537.66482871171</v>
      </c>
      <c r="S982" s="17">
        <v>95</v>
      </c>
      <c r="U982">
        <f ca="1"/>
        <v>174</v>
      </c>
      <c r="V982" t="str">
        <f ca="1"/>
        <v>Product934</v>
      </c>
      <c r="W982" t="str">
        <f ca="1"/>
        <v>Ft</v>
      </c>
      <c r="X982">
        <f ca="1"/>
        <v>20537.66482871171</v>
      </c>
      <c r="Y982">
        <f ca="1"/>
        <v>95</v>
      </c>
    </row>
    <row r="983" spans="16:25" x14ac:dyDescent="0.3">
      <c r="P983" t="s">
        <v>1987</v>
      </c>
      <c r="Q983" t="s">
        <v>2110</v>
      </c>
      <c r="R983" s="17">
        <v>20722.288783006898</v>
      </c>
      <c r="S983" s="17">
        <v>95</v>
      </c>
      <c r="U983">
        <f ca="1"/>
        <v>164</v>
      </c>
      <c r="V983" t="str">
        <f ca="1"/>
        <v>Product935</v>
      </c>
      <c r="W983" t="str">
        <f ca="1"/>
        <v>No</v>
      </c>
      <c r="X983">
        <f ca="1"/>
        <v>20722.288783006898</v>
      </c>
      <c r="Y983">
        <f ca="1"/>
        <v>95</v>
      </c>
    </row>
    <row r="984" spans="16:25" x14ac:dyDescent="0.3">
      <c r="P984" t="s">
        <v>1988</v>
      </c>
      <c r="Q984" t="s">
        <v>2107</v>
      </c>
      <c r="R984" s="17">
        <v>13471.882168122327</v>
      </c>
      <c r="S984" s="17">
        <v>77</v>
      </c>
      <c r="U984">
        <f ca="1"/>
        <v>490</v>
      </c>
      <c r="V984" t="str">
        <f ca="1"/>
        <v>Product936</v>
      </c>
      <c r="W984" t="str">
        <f ca="1"/>
        <v>Kg</v>
      </c>
      <c r="X984">
        <f ca="1"/>
        <v>13471.882168122327</v>
      </c>
      <c r="Y984">
        <f ca="1"/>
        <v>77</v>
      </c>
    </row>
    <row r="985" spans="16:25" x14ac:dyDescent="0.3">
      <c r="P985" t="s">
        <v>1989</v>
      </c>
      <c r="Q985" t="s">
        <v>2107</v>
      </c>
      <c r="R985" s="17">
        <v>19602.0035629165</v>
      </c>
      <c r="S985" s="17">
        <v>87</v>
      </c>
      <c r="U985">
        <f ca="1"/>
        <v>219</v>
      </c>
      <c r="V985" t="str">
        <f ca="1"/>
        <v>Product937</v>
      </c>
      <c r="W985" t="str">
        <f ca="1"/>
        <v>Kg</v>
      </c>
      <c r="X985">
        <f ca="1"/>
        <v>19602.0035629165</v>
      </c>
      <c r="Y985">
        <f ca="1"/>
        <v>87</v>
      </c>
    </row>
    <row r="986" spans="16:25" x14ac:dyDescent="0.3">
      <c r="P986" t="s">
        <v>1990</v>
      </c>
      <c r="Q986" t="s">
        <v>2108</v>
      </c>
      <c r="R986" s="17">
        <v>15293.973330856887</v>
      </c>
      <c r="S986" s="17">
        <v>66</v>
      </c>
      <c r="U986">
        <f ca="1"/>
        <v>406</v>
      </c>
      <c r="V986" t="str">
        <f ca="1"/>
        <v>Product938</v>
      </c>
      <c r="W986" t="str">
        <f ca="1"/>
        <v>Lt</v>
      </c>
      <c r="X986">
        <f ca="1"/>
        <v>15293.973330856887</v>
      </c>
      <c r="Y986">
        <f ca="1"/>
        <v>66</v>
      </c>
    </row>
    <row r="987" spans="16:25" x14ac:dyDescent="0.3">
      <c r="P987" t="s">
        <v>1991</v>
      </c>
      <c r="Q987" t="s">
        <v>2107</v>
      </c>
      <c r="R987" s="17">
        <v>7828.8282276313175</v>
      </c>
      <c r="S987" s="17">
        <v>61</v>
      </c>
      <c r="U987">
        <f ca="1"/>
        <v>769</v>
      </c>
      <c r="V987" t="str">
        <f ca="1"/>
        <v>Product939</v>
      </c>
      <c r="W987" t="str">
        <f ca="1"/>
        <v>Kg</v>
      </c>
      <c r="X987">
        <f ca="1"/>
        <v>7828.8282276313175</v>
      </c>
      <c r="Y987">
        <f ca="1"/>
        <v>61</v>
      </c>
    </row>
    <row r="988" spans="16:25" x14ac:dyDescent="0.3">
      <c r="P988" t="s">
        <v>1146</v>
      </c>
      <c r="Q988" t="s">
        <v>2109</v>
      </c>
      <c r="R988" s="17">
        <v>10869.789820812815</v>
      </c>
      <c r="S988" s="17">
        <v>82</v>
      </c>
      <c r="U988">
        <f ca="1"/>
        <v>619</v>
      </c>
      <c r="V988" t="str">
        <f ca="1"/>
        <v>Product94</v>
      </c>
      <c r="W988" t="str">
        <f ca="1"/>
        <v>Ft</v>
      </c>
      <c r="X988">
        <f ca="1"/>
        <v>10869.789820812815</v>
      </c>
      <c r="Y988">
        <f ca="1"/>
        <v>82</v>
      </c>
    </row>
    <row r="989" spans="16:25" x14ac:dyDescent="0.3">
      <c r="P989" t="s">
        <v>1992</v>
      </c>
      <c r="Q989" t="s">
        <v>2108</v>
      </c>
      <c r="R989" s="17">
        <v>3455.306615094536</v>
      </c>
      <c r="S989" s="17">
        <v>70</v>
      </c>
      <c r="U989">
        <f ca="1"/>
        <v>977</v>
      </c>
      <c r="V989" t="str">
        <f ca="1"/>
        <v>Product940</v>
      </c>
      <c r="W989" t="str">
        <f ca="1"/>
        <v>Lt</v>
      </c>
      <c r="X989">
        <f ca="1"/>
        <v>3455.306615094536</v>
      </c>
      <c r="Y989">
        <f ca="1"/>
        <v>70</v>
      </c>
    </row>
    <row r="990" spans="16:25" x14ac:dyDescent="0.3">
      <c r="P990" t="s">
        <v>1993</v>
      </c>
      <c r="Q990" t="s">
        <v>2109</v>
      </c>
      <c r="R990" s="17">
        <v>23378.277474507559</v>
      </c>
      <c r="S990" s="17">
        <v>80</v>
      </c>
      <c r="U990">
        <f ca="1"/>
        <v>89</v>
      </c>
      <c r="V990" t="str">
        <f ca="1"/>
        <v>Product941</v>
      </c>
      <c r="W990" t="str">
        <f ca="1"/>
        <v>Ft</v>
      </c>
      <c r="X990">
        <f ca="1"/>
        <v>23378.277474507559</v>
      </c>
      <c r="Y990">
        <f ca="1"/>
        <v>80</v>
      </c>
    </row>
    <row r="991" spans="16:25" x14ac:dyDescent="0.3">
      <c r="P991" t="s">
        <v>1994</v>
      </c>
      <c r="Q991" t="s">
        <v>2107</v>
      </c>
      <c r="R991" s="17">
        <v>10185.793033750459</v>
      </c>
      <c r="S991" s="17">
        <v>74</v>
      </c>
      <c r="U991">
        <f ca="1"/>
        <v>654</v>
      </c>
      <c r="V991" t="str">
        <f ca="1"/>
        <v>Product942</v>
      </c>
      <c r="W991" t="str">
        <f ca="1"/>
        <v>Kg</v>
      </c>
      <c r="X991">
        <f ca="1"/>
        <v>10185.793033750459</v>
      </c>
      <c r="Y991">
        <f ca="1"/>
        <v>74</v>
      </c>
    </row>
    <row r="992" spans="16:25" x14ac:dyDescent="0.3">
      <c r="P992" t="s">
        <v>1995</v>
      </c>
      <c r="Q992" t="s">
        <v>2110</v>
      </c>
      <c r="R992" s="17">
        <v>17741.190405174981</v>
      </c>
      <c r="S992" s="17">
        <v>101</v>
      </c>
      <c r="U992">
        <f ca="1"/>
        <v>286</v>
      </c>
      <c r="V992" t="str">
        <f ca="1"/>
        <v>Product943</v>
      </c>
      <c r="W992" t="str">
        <f ca="1"/>
        <v>No</v>
      </c>
      <c r="X992">
        <f ca="1"/>
        <v>17741.190405174981</v>
      </c>
      <c r="Y992">
        <f ca="1"/>
        <v>101</v>
      </c>
    </row>
    <row r="993" spans="16:25" x14ac:dyDescent="0.3">
      <c r="P993" t="s">
        <v>1996</v>
      </c>
      <c r="Q993" t="s">
        <v>2110</v>
      </c>
      <c r="R993" s="17">
        <v>13207.69921162492</v>
      </c>
      <c r="S993" s="17">
        <v>108</v>
      </c>
      <c r="U993">
        <f ca="1"/>
        <v>499</v>
      </c>
      <c r="V993" t="str">
        <f ca="1"/>
        <v>Product944</v>
      </c>
      <c r="W993" t="str">
        <f ca="1"/>
        <v>No</v>
      </c>
      <c r="X993">
        <f ca="1"/>
        <v>13207.69921162492</v>
      </c>
      <c r="Y993">
        <f ca="1"/>
        <v>108</v>
      </c>
    </row>
    <row r="994" spans="16:25" x14ac:dyDescent="0.3">
      <c r="P994" t="s">
        <v>1997</v>
      </c>
      <c r="Q994" t="s">
        <v>2109</v>
      </c>
      <c r="R994" s="17">
        <v>21690.967502998687</v>
      </c>
      <c r="S994" s="17">
        <v>97</v>
      </c>
      <c r="U994">
        <f ca="1"/>
        <v>132</v>
      </c>
      <c r="V994" t="str">
        <f ca="1"/>
        <v>Product945</v>
      </c>
      <c r="W994" t="str">
        <f ca="1"/>
        <v>Ft</v>
      </c>
      <c r="X994">
        <f ca="1"/>
        <v>21690.967502998687</v>
      </c>
      <c r="Y994">
        <f ca="1"/>
        <v>97</v>
      </c>
    </row>
    <row r="995" spans="16:25" x14ac:dyDescent="0.3">
      <c r="P995" t="s">
        <v>1998</v>
      </c>
      <c r="Q995" t="s">
        <v>2110</v>
      </c>
      <c r="R995" s="17">
        <v>24570.507516817648</v>
      </c>
      <c r="S995" s="17">
        <v>98</v>
      </c>
      <c r="U995">
        <f ca="1"/>
        <v>59</v>
      </c>
      <c r="V995" t="str">
        <f ca="1"/>
        <v>Product946</v>
      </c>
      <c r="W995" t="str">
        <f ca="1"/>
        <v>No</v>
      </c>
      <c r="X995">
        <f ca="1"/>
        <v>24570.507516817648</v>
      </c>
      <c r="Y995">
        <f ca="1"/>
        <v>98</v>
      </c>
    </row>
    <row r="996" spans="16:25" x14ac:dyDescent="0.3">
      <c r="P996" t="s">
        <v>1999</v>
      </c>
      <c r="Q996" t="s">
        <v>2107</v>
      </c>
      <c r="R996" s="17">
        <v>21028.099656183571</v>
      </c>
      <c r="S996" s="17">
        <v>85</v>
      </c>
      <c r="U996">
        <f ca="1"/>
        <v>154</v>
      </c>
      <c r="V996" t="str">
        <f ca="1"/>
        <v>Product947</v>
      </c>
      <c r="W996" t="str">
        <f ca="1"/>
        <v>Kg</v>
      </c>
      <c r="X996">
        <f ca="1"/>
        <v>21028.099656183571</v>
      </c>
      <c r="Y996">
        <f ca="1"/>
        <v>85</v>
      </c>
    </row>
    <row r="997" spans="16:25" x14ac:dyDescent="0.3">
      <c r="P997" t="s">
        <v>2000</v>
      </c>
      <c r="Q997" t="s">
        <v>2107</v>
      </c>
      <c r="R997" s="17">
        <v>19861.181131057696</v>
      </c>
      <c r="S997" s="17">
        <v>78</v>
      </c>
      <c r="U997">
        <f ca="1"/>
        <v>207</v>
      </c>
      <c r="V997" t="str">
        <f ca="1"/>
        <v>Product948</v>
      </c>
      <c r="W997" t="str">
        <f ca="1"/>
        <v>Kg</v>
      </c>
      <c r="X997">
        <f ca="1"/>
        <v>19861.181131057696</v>
      </c>
      <c r="Y997">
        <f ca="1"/>
        <v>78</v>
      </c>
    </row>
    <row r="998" spans="16:25" x14ac:dyDescent="0.3">
      <c r="P998" t="s">
        <v>2001</v>
      </c>
      <c r="Q998" t="s">
        <v>2108</v>
      </c>
      <c r="R998" s="17">
        <v>12188.101886812656</v>
      </c>
      <c r="S998" s="17">
        <v>75</v>
      </c>
      <c r="U998">
        <f ca="1"/>
        <v>552</v>
      </c>
      <c r="V998" t="str">
        <f ca="1"/>
        <v>Product949</v>
      </c>
      <c r="W998" t="str">
        <f ca="1"/>
        <v>Lt</v>
      </c>
      <c r="X998">
        <f ca="1"/>
        <v>12188.101886812656</v>
      </c>
      <c r="Y998">
        <f ca="1"/>
        <v>75</v>
      </c>
    </row>
    <row r="999" spans="16:25" x14ac:dyDescent="0.3">
      <c r="P999" t="s">
        <v>1147</v>
      </c>
      <c r="Q999" t="s">
        <v>2107</v>
      </c>
      <c r="R999" s="17">
        <v>3584.9381170950414</v>
      </c>
      <c r="S999" s="17">
        <v>96</v>
      </c>
      <c r="U999">
        <f ca="1"/>
        <v>972</v>
      </c>
      <c r="V999" t="str">
        <f ca="1"/>
        <v>Product95</v>
      </c>
      <c r="W999" t="str">
        <f ca="1"/>
        <v>Kg</v>
      </c>
      <c r="X999">
        <f ca="1"/>
        <v>3584.9381170950414</v>
      </c>
      <c r="Y999">
        <f ca="1"/>
        <v>96</v>
      </c>
    </row>
    <row r="1000" spans="16:25" x14ac:dyDescent="0.3">
      <c r="P1000" t="s">
        <v>2002</v>
      </c>
      <c r="Q1000" t="s">
        <v>2107</v>
      </c>
      <c r="R1000" s="17">
        <v>3171.8888999293231</v>
      </c>
      <c r="S1000" s="17">
        <v>78</v>
      </c>
      <c r="U1000">
        <f ca="1"/>
        <v>989</v>
      </c>
      <c r="V1000" t="str">
        <f ca="1"/>
        <v>Product950</v>
      </c>
      <c r="W1000" t="str">
        <f ca="1"/>
        <v>Kg</v>
      </c>
      <c r="X1000">
        <f ca="1"/>
        <v>3171.8888999293231</v>
      </c>
      <c r="Y1000">
        <f ca="1"/>
        <v>78</v>
      </c>
    </row>
    <row r="1001" spans="16:25" x14ac:dyDescent="0.3">
      <c r="P1001" t="s">
        <v>2003</v>
      </c>
      <c r="Q1001" t="s">
        <v>2108</v>
      </c>
      <c r="R1001" s="17">
        <v>20407.700775561501</v>
      </c>
      <c r="S1001" s="17">
        <v>86</v>
      </c>
      <c r="U1001">
        <f ca="1"/>
        <v>182</v>
      </c>
      <c r="V1001" t="str">
        <f ca="1"/>
        <v>Product951</v>
      </c>
      <c r="W1001" t="str">
        <f ca="1"/>
        <v>Lt</v>
      </c>
      <c r="X1001">
        <f ca="1"/>
        <v>20407.700775561501</v>
      </c>
      <c r="Y1001">
        <f ca="1"/>
        <v>86</v>
      </c>
    </row>
    <row r="1002" spans="16:25" x14ac:dyDescent="0.3">
      <c r="P1002" t="s">
        <v>2004</v>
      </c>
      <c r="Q1002" t="s">
        <v>2109</v>
      </c>
      <c r="R1002" s="17">
        <v>18695.57482666682</v>
      </c>
      <c r="S1002" s="17">
        <v>64</v>
      </c>
      <c r="U1002">
        <f ca="1"/>
        <v>248</v>
      </c>
      <c r="V1002" t="str">
        <f ca="1"/>
        <v>Product952</v>
      </c>
      <c r="W1002" t="str">
        <f ca="1"/>
        <v>Ft</v>
      </c>
      <c r="X1002">
        <f ca="1"/>
        <v>18695.57482666682</v>
      </c>
      <c r="Y1002">
        <f ca="1"/>
        <v>64</v>
      </c>
    </row>
    <row r="1003" spans="16:25" x14ac:dyDescent="0.3">
      <c r="P1003" t="s">
        <v>2005</v>
      </c>
      <c r="Q1003" t="s">
        <v>2107</v>
      </c>
      <c r="R1003" s="17">
        <v>2624.6137568198296</v>
      </c>
      <c r="S1003" s="17">
        <v>62</v>
      </c>
      <c r="U1003">
        <f ca="1"/>
        <v>1009</v>
      </c>
      <c r="V1003" t="str">
        <f ca="1"/>
        <v>Product953</v>
      </c>
      <c r="W1003" t="str">
        <f ca="1"/>
        <v>Kg</v>
      </c>
      <c r="X1003">
        <f ca="1"/>
        <v>2624.6137568198296</v>
      </c>
      <c r="Y1003">
        <f ca="1"/>
        <v>62</v>
      </c>
    </row>
    <row r="1004" spans="16:25" x14ac:dyDescent="0.3">
      <c r="P1004" t="s">
        <v>2006</v>
      </c>
      <c r="Q1004" t="s">
        <v>2110</v>
      </c>
      <c r="R1004" s="17">
        <v>2153.0851313645171</v>
      </c>
      <c r="S1004" s="17">
        <v>50</v>
      </c>
      <c r="U1004">
        <f ca="1"/>
        <v>1032</v>
      </c>
      <c r="V1004" t="str">
        <f ca="1"/>
        <v>Product954</v>
      </c>
      <c r="W1004" t="str">
        <f ca="1"/>
        <v>No</v>
      </c>
      <c r="X1004">
        <f ca="1"/>
        <v>2153.0851313645171</v>
      </c>
      <c r="Y1004">
        <f ca="1"/>
        <v>50</v>
      </c>
    </row>
    <row r="1005" spans="16:25" x14ac:dyDescent="0.3">
      <c r="P1005" t="s">
        <v>2007</v>
      </c>
      <c r="Q1005" t="s">
        <v>2110</v>
      </c>
      <c r="R1005" s="17">
        <v>16318.738282537908</v>
      </c>
      <c r="S1005" s="17">
        <v>98</v>
      </c>
      <c r="U1005">
        <f ca="1"/>
        <v>351</v>
      </c>
      <c r="V1005" t="str">
        <f ca="1"/>
        <v>Product955</v>
      </c>
      <c r="W1005" t="str">
        <f ca="1"/>
        <v>No</v>
      </c>
      <c r="X1005">
        <f ca="1"/>
        <v>16318.738282537908</v>
      </c>
      <c r="Y1005">
        <f ca="1"/>
        <v>98</v>
      </c>
    </row>
    <row r="1006" spans="16:25" x14ac:dyDescent="0.3">
      <c r="P1006" t="s">
        <v>2008</v>
      </c>
      <c r="Q1006" t="s">
        <v>2109</v>
      </c>
      <c r="R1006" s="17">
        <v>7549.7173660912013</v>
      </c>
      <c r="S1006" s="17">
        <v>70</v>
      </c>
      <c r="U1006">
        <f ca="1"/>
        <v>787</v>
      </c>
      <c r="V1006" t="str">
        <f ca="1"/>
        <v>Product956</v>
      </c>
      <c r="W1006" t="str">
        <f ca="1"/>
        <v>Ft</v>
      </c>
      <c r="X1006">
        <f ca="1"/>
        <v>7549.7173660912013</v>
      </c>
      <c r="Y1006">
        <f ca="1"/>
        <v>70</v>
      </c>
    </row>
    <row r="1007" spans="16:25" x14ac:dyDescent="0.3">
      <c r="P1007" t="s">
        <v>2009</v>
      </c>
      <c r="Q1007" t="s">
        <v>2110</v>
      </c>
      <c r="R1007" s="17">
        <v>7602.60373819694</v>
      </c>
      <c r="S1007" s="17">
        <v>79</v>
      </c>
      <c r="U1007">
        <f ca="1"/>
        <v>782</v>
      </c>
      <c r="V1007" t="str">
        <f ca="1"/>
        <v>Product957</v>
      </c>
      <c r="W1007" t="str">
        <f ca="1"/>
        <v>No</v>
      </c>
      <c r="X1007">
        <f ca="1"/>
        <v>7602.60373819694</v>
      </c>
      <c r="Y1007">
        <f ca="1"/>
        <v>79</v>
      </c>
    </row>
    <row r="1008" spans="16:25" x14ac:dyDescent="0.3">
      <c r="P1008" t="s">
        <v>2010</v>
      </c>
      <c r="Q1008" t="s">
        <v>2107</v>
      </c>
      <c r="R1008" s="17">
        <v>17029.420682994187</v>
      </c>
      <c r="S1008" s="17">
        <v>115</v>
      </c>
      <c r="U1008">
        <f ca="1"/>
        <v>312</v>
      </c>
      <c r="V1008" t="str">
        <f ca="1"/>
        <v>Product958</v>
      </c>
      <c r="W1008" t="str">
        <f ca="1"/>
        <v>Kg</v>
      </c>
      <c r="X1008">
        <f ca="1"/>
        <v>17029.420682994187</v>
      </c>
      <c r="Y1008">
        <f ca="1"/>
        <v>115</v>
      </c>
    </row>
    <row r="1009" spans="16:25" x14ac:dyDescent="0.3">
      <c r="P1009" t="s">
        <v>2011</v>
      </c>
      <c r="Q1009" t="s">
        <v>2107</v>
      </c>
      <c r="R1009" s="17">
        <v>9413.4846259667611</v>
      </c>
      <c r="S1009" s="17">
        <v>67</v>
      </c>
      <c r="U1009">
        <f ca="1"/>
        <v>688</v>
      </c>
      <c r="V1009" t="str">
        <f ca="1"/>
        <v>Product959</v>
      </c>
      <c r="W1009" t="str">
        <f ca="1"/>
        <v>Kg</v>
      </c>
      <c r="X1009">
        <f ca="1"/>
        <v>9413.4846259667611</v>
      </c>
      <c r="Y1009">
        <f ca="1"/>
        <v>67</v>
      </c>
    </row>
    <row r="1010" spans="16:25" x14ac:dyDescent="0.3">
      <c r="P1010" t="s">
        <v>1148</v>
      </c>
      <c r="Q1010" t="s">
        <v>2110</v>
      </c>
      <c r="R1010" s="17">
        <v>3819.2238138675143</v>
      </c>
      <c r="S1010" s="17">
        <v>72</v>
      </c>
      <c r="U1010">
        <f ca="1"/>
        <v>961</v>
      </c>
      <c r="V1010" t="str">
        <f ca="1"/>
        <v>Product96</v>
      </c>
      <c r="W1010" t="str">
        <f ca="1"/>
        <v>No</v>
      </c>
      <c r="X1010">
        <f ca="1"/>
        <v>3819.2238138675143</v>
      </c>
      <c r="Y1010">
        <f ca="1"/>
        <v>72</v>
      </c>
    </row>
    <row r="1011" spans="16:25" x14ac:dyDescent="0.3">
      <c r="P1011" t="s">
        <v>2012</v>
      </c>
      <c r="Q1011" t="s">
        <v>2108</v>
      </c>
      <c r="R1011" s="17">
        <v>15627.497799275387</v>
      </c>
      <c r="S1011" s="17">
        <v>97</v>
      </c>
      <c r="U1011">
        <f ca="1"/>
        <v>379</v>
      </c>
      <c r="V1011" t="str">
        <f ca="1"/>
        <v>Product960</v>
      </c>
      <c r="W1011" t="str">
        <f ca="1"/>
        <v>Lt</v>
      </c>
      <c r="X1011">
        <f ca="1"/>
        <v>15627.497799275387</v>
      </c>
      <c r="Y1011">
        <f ca="1"/>
        <v>97</v>
      </c>
    </row>
    <row r="1012" spans="16:25" x14ac:dyDescent="0.3">
      <c r="P1012" t="s">
        <v>2013</v>
      </c>
      <c r="Q1012" t="s">
        <v>2107</v>
      </c>
      <c r="R1012" s="17">
        <v>14468.126318240273</v>
      </c>
      <c r="S1012" s="17">
        <v>90</v>
      </c>
      <c r="U1012">
        <f ca="1"/>
        <v>448</v>
      </c>
      <c r="V1012" t="str">
        <f ca="1"/>
        <v>Product961</v>
      </c>
      <c r="W1012" t="str">
        <f ca="1"/>
        <v>Kg</v>
      </c>
      <c r="X1012">
        <f ca="1"/>
        <v>14468.126318240273</v>
      </c>
      <c r="Y1012">
        <f ca="1"/>
        <v>90</v>
      </c>
    </row>
    <row r="1013" spans="16:25" x14ac:dyDescent="0.3">
      <c r="P1013" t="s">
        <v>2014</v>
      </c>
      <c r="Q1013" t="s">
        <v>2108</v>
      </c>
      <c r="R1013" s="17">
        <v>17180.443814259561</v>
      </c>
      <c r="S1013" s="17">
        <v>95</v>
      </c>
      <c r="U1013">
        <f ca="1"/>
        <v>308</v>
      </c>
      <c r="V1013" t="str">
        <f ca="1"/>
        <v>Product962</v>
      </c>
      <c r="W1013" t="str">
        <f ca="1"/>
        <v>Lt</v>
      </c>
      <c r="X1013">
        <f ca="1"/>
        <v>17180.443814259561</v>
      </c>
      <c r="Y1013">
        <f ca="1"/>
        <v>95</v>
      </c>
    </row>
    <row r="1014" spans="16:25" x14ac:dyDescent="0.3">
      <c r="P1014" t="s">
        <v>2015</v>
      </c>
      <c r="Q1014" t="s">
        <v>2109</v>
      </c>
      <c r="R1014" s="17">
        <v>3260.5073806382225</v>
      </c>
      <c r="S1014" s="17">
        <v>95</v>
      </c>
      <c r="U1014">
        <f ca="1"/>
        <v>985</v>
      </c>
      <c r="V1014" t="str">
        <f ca="1"/>
        <v>Product963</v>
      </c>
      <c r="W1014" t="str">
        <f ca="1"/>
        <v>Ft</v>
      </c>
      <c r="X1014">
        <f ca="1"/>
        <v>3260.5073806382225</v>
      </c>
      <c r="Y1014">
        <f ca="1"/>
        <v>95</v>
      </c>
    </row>
    <row r="1015" spans="16:25" x14ac:dyDescent="0.3">
      <c r="P1015" t="s">
        <v>2016</v>
      </c>
      <c r="Q1015" t="s">
        <v>2107</v>
      </c>
      <c r="R1015" s="17">
        <v>9872.4375004125504</v>
      </c>
      <c r="S1015" s="17">
        <v>58</v>
      </c>
      <c r="U1015">
        <f ca="1"/>
        <v>665</v>
      </c>
      <c r="V1015" t="str">
        <f ca="1"/>
        <v>Product964</v>
      </c>
      <c r="W1015" t="str">
        <f ca="1"/>
        <v>Kg</v>
      </c>
      <c r="X1015">
        <f ca="1"/>
        <v>9872.4375004125504</v>
      </c>
      <c r="Y1015">
        <f ca="1"/>
        <v>58</v>
      </c>
    </row>
    <row r="1016" spans="16:25" x14ac:dyDescent="0.3">
      <c r="P1016" t="s">
        <v>2017</v>
      </c>
      <c r="Q1016" t="s">
        <v>2110</v>
      </c>
      <c r="R1016" s="17">
        <v>15047.410694018703</v>
      </c>
      <c r="S1016" s="17">
        <v>67</v>
      </c>
      <c r="U1016">
        <f ca="1"/>
        <v>422</v>
      </c>
      <c r="V1016" t="str">
        <f ca="1"/>
        <v>Product965</v>
      </c>
      <c r="W1016" t="str">
        <f ca="1"/>
        <v>No</v>
      </c>
      <c r="X1016">
        <f ca="1"/>
        <v>15047.410694018703</v>
      </c>
      <c r="Y1016">
        <f ca="1"/>
        <v>67</v>
      </c>
    </row>
    <row r="1017" spans="16:25" x14ac:dyDescent="0.3">
      <c r="P1017" t="s">
        <v>2018</v>
      </c>
      <c r="Q1017" t="s">
        <v>2110</v>
      </c>
      <c r="R1017" s="17">
        <v>20518.961959091976</v>
      </c>
      <c r="S1017" s="17">
        <v>80</v>
      </c>
      <c r="U1017">
        <f ca="1"/>
        <v>176</v>
      </c>
      <c r="V1017" t="str">
        <f ca="1"/>
        <v>Product966</v>
      </c>
      <c r="W1017" t="str">
        <f ca="1"/>
        <v>No</v>
      </c>
      <c r="X1017">
        <f ca="1"/>
        <v>20518.961959091976</v>
      </c>
      <c r="Y1017">
        <f ca="1"/>
        <v>80</v>
      </c>
    </row>
    <row r="1018" spans="16:25" x14ac:dyDescent="0.3">
      <c r="P1018" t="s">
        <v>2019</v>
      </c>
      <c r="Q1018" t="s">
        <v>2109</v>
      </c>
      <c r="R1018" s="17">
        <v>10995.393725689361</v>
      </c>
      <c r="S1018" s="17">
        <v>67</v>
      </c>
      <c r="U1018">
        <f ca="1"/>
        <v>616</v>
      </c>
      <c r="V1018" t="str">
        <f ca="1"/>
        <v>Product967</v>
      </c>
      <c r="W1018" t="str">
        <f ca="1"/>
        <v>Ft</v>
      </c>
      <c r="X1018">
        <f ca="1"/>
        <v>10995.393725689361</v>
      </c>
      <c r="Y1018">
        <f ca="1"/>
        <v>67</v>
      </c>
    </row>
    <row r="1019" spans="16:25" x14ac:dyDescent="0.3">
      <c r="P1019" t="s">
        <v>2020</v>
      </c>
      <c r="Q1019" t="s">
        <v>2110</v>
      </c>
      <c r="R1019" s="17">
        <v>11348.639272959736</v>
      </c>
      <c r="S1019" s="17">
        <v>69</v>
      </c>
      <c r="U1019">
        <f ca="1"/>
        <v>594</v>
      </c>
      <c r="V1019" t="str">
        <f ca="1"/>
        <v>Product968</v>
      </c>
      <c r="W1019" t="str">
        <f ca="1"/>
        <v>No</v>
      </c>
      <c r="X1019">
        <f ca="1"/>
        <v>11348.639272959736</v>
      </c>
      <c r="Y1019">
        <f ca="1"/>
        <v>69</v>
      </c>
    </row>
    <row r="1020" spans="16:25" x14ac:dyDescent="0.3">
      <c r="P1020" t="s">
        <v>2021</v>
      </c>
      <c r="Q1020" t="s">
        <v>2107</v>
      </c>
      <c r="R1020" s="17">
        <v>15539.374495777536</v>
      </c>
      <c r="S1020" s="17">
        <v>70</v>
      </c>
      <c r="U1020">
        <f ca="1"/>
        <v>387</v>
      </c>
      <c r="V1020" t="str">
        <f ca="1"/>
        <v>Product969</v>
      </c>
      <c r="W1020" t="str">
        <f ca="1"/>
        <v>Kg</v>
      </c>
      <c r="X1020">
        <f ca="1"/>
        <v>15539.374495777536</v>
      </c>
      <c r="Y1020">
        <f ca="1"/>
        <v>70</v>
      </c>
    </row>
    <row r="1021" spans="16:25" x14ac:dyDescent="0.3">
      <c r="P1021" t="s">
        <v>1149</v>
      </c>
      <c r="Q1021" t="s">
        <v>2110</v>
      </c>
      <c r="R1021" s="17">
        <v>7198.6661326218182</v>
      </c>
      <c r="S1021" s="17">
        <v>77</v>
      </c>
      <c r="U1021">
        <f ca="1"/>
        <v>809</v>
      </c>
      <c r="V1021" t="str">
        <f ca="1"/>
        <v>Product97</v>
      </c>
      <c r="W1021" t="str">
        <f ca="1"/>
        <v>No</v>
      </c>
      <c r="X1021">
        <f ca="1"/>
        <v>7198.6661326218182</v>
      </c>
      <c r="Y1021">
        <f ca="1"/>
        <v>77</v>
      </c>
    </row>
    <row r="1022" spans="16:25" x14ac:dyDescent="0.3">
      <c r="P1022" t="s">
        <v>2022</v>
      </c>
      <c r="Q1022" t="s">
        <v>2107</v>
      </c>
      <c r="R1022" s="17">
        <v>3461.6276069349892</v>
      </c>
      <c r="S1022" s="17">
        <v>84</v>
      </c>
      <c r="U1022">
        <f ca="1"/>
        <v>976</v>
      </c>
      <c r="V1022" t="str">
        <f ca="1"/>
        <v>Product970</v>
      </c>
      <c r="W1022" t="str">
        <f ca="1"/>
        <v>Kg</v>
      </c>
      <c r="X1022">
        <f ca="1"/>
        <v>3461.6276069349892</v>
      </c>
      <c r="Y1022">
        <f ca="1"/>
        <v>84</v>
      </c>
    </row>
    <row r="1023" spans="16:25" x14ac:dyDescent="0.3">
      <c r="P1023" t="s">
        <v>2023</v>
      </c>
      <c r="Q1023" t="s">
        <v>2108</v>
      </c>
      <c r="R1023" s="17">
        <v>6556.3420375960841</v>
      </c>
      <c r="S1023" s="17">
        <v>63</v>
      </c>
      <c r="U1023">
        <f ca="1"/>
        <v>836</v>
      </c>
      <c r="V1023" t="str">
        <f ca="1"/>
        <v>Product971</v>
      </c>
      <c r="W1023" t="str">
        <f ca="1"/>
        <v>Lt</v>
      </c>
      <c r="X1023">
        <f ca="1"/>
        <v>6556.3420375960841</v>
      </c>
      <c r="Y1023">
        <f ca="1"/>
        <v>63</v>
      </c>
    </row>
    <row r="1024" spans="16:25" x14ac:dyDescent="0.3">
      <c r="P1024" t="s">
        <v>2024</v>
      </c>
      <c r="Q1024" t="s">
        <v>2107</v>
      </c>
      <c r="R1024" s="17">
        <v>7900.1475725725186</v>
      </c>
      <c r="S1024" s="17">
        <v>83</v>
      </c>
      <c r="U1024">
        <f ca="1"/>
        <v>764</v>
      </c>
      <c r="V1024" t="str">
        <f ca="1"/>
        <v>Product972</v>
      </c>
      <c r="W1024" t="str">
        <f ca="1"/>
        <v>Kg</v>
      </c>
      <c r="X1024">
        <f ca="1"/>
        <v>7900.1475725725186</v>
      </c>
      <c r="Y1024">
        <f ca="1"/>
        <v>83</v>
      </c>
    </row>
    <row r="1025" spans="16:25" x14ac:dyDescent="0.3">
      <c r="P1025" t="s">
        <v>2025</v>
      </c>
      <c r="Q1025" t="s">
        <v>2108</v>
      </c>
      <c r="R1025" s="17">
        <v>9239.4478927714263</v>
      </c>
      <c r="S1025" s="17">
        <v>86</v>
      </c>
      <c r="U1025">
        <f ca="1"/>
        <v>698</v>
      </c>
      <c r="V1025" t="str">
        <f ca="1"/>
        <v>Product973</v>
      </c>
      <c r="W1025" t="str">
        <f ca="1"/>
        <v>Lt</v>
      </c>
      <c r="X1025">
        <f ca="1"/>
        <v>9239.4478927714263</v>
      </c>
      <c r="Y1025">
        <f ca="1"/>
        <v>86</v>
      </c>
    </row>
    <row r="1026" spans="16:25" x14ac:dyDescent="0.3">
      <c r="P1026" t="s">
        <v>2026</v>
      </c>
      <c r="Q1026" t="s">
        <v>2109</v>
      </c>
      <c r="R1026" s="17">
        <v>9007.2990439823479</v>
      </c>
      <c r="S1026" s="17">
        <v>69</v>
      </c>
      <c r="U1026">
        <f ca="1"/>
        <v>708</v>
      </c>
      <c r="V1026" t="str">
        <f ca="1"/>
        <v>Product974</v>
      </c>
      <c r="W1026" t="str">
        <f ca="1"/>
        <v>Ft</v>
      </c>
      <c r="X1026">
        <f ca="1"/>
        <v>9007.2990439823479</v>
      </c>
      <c r="Y1026">
        <f ca="1"/>
        <v>69</v>
      </c>
    </row>
    <row r="1027" spans="16:25" x14ac:dyDescent="0.3">
      <c r="P1027" t="s">
        <v>2027</v>
      </c>
      <c r="Q1027" t="s">
        <v>2107</v>
      </c>
      <c r="R1027" s="17">
        <v>24039.486395735108</v>
      </c>
      <c r="S1027" s="17">
        <v>95</v>
      </c>
      <c r="U1027">
        <f ca="1"/>
        <v>72</v>
      </c>
      <c r="V1027" t="str">
        <f ca="1"/>
        <v>Product975</v>
      </c>
      <c r="W1027" t="str">
        <f ca="1"/>
        <v>Kg</v>
      </c>
      <c r="X1027">
        <f ca="1"/>
        <v>24039.486395735108</v>
      </c>
      <c r="Y1027">
        <f ca="1"/>
        <v>95</v>
      </c>
    </row>
    <row r="1028" spans="16:25" x14ac:dyDescent="0.3">
      <c r="P1028" t="s">
        <v>2028</v>
      </c>
      <c r="Q1028" t="s">
        <v>2110</v>
      </c>
      <c r="R1028" s="17">
        <v>7502.9846995255521</v>
      </c>
      <c r="S1028" s="17">
        <v>53</v>
      </c>
      <c r="U1028">
        <f ca="1"/>
        <v>791</v>
      </c>
      <c r="V1028" t="str">
        <f ca="1"/>
        <v>Product976</v>
      </c>
      <c r="W1028" t="str">
        <f ca="1"/>
        <v>No</v>
      </c>
      <c r="X1028">
        <f ca="1"/>
        <v>7502.9846995255521</v>
      </c>
      <c r="Y1028">
        <f ca="1"/>
        <v>53</v>
      </c>
    </row>
    <row r="1029" spans="16:25" x14ac:dyDescent="0.3">
      <c r="P1029" t="s">
        <v>2029</v>
      </c>
      <c r="Q1029" t="s">
        <v>2110</v>
      </c>
      <c r="R1029" s="17">
        <v>12685.331221328481</v>
      </c>
      <c r="S1029" s="17">
        <v>73</v>
      </c>
      <c r="U1029">
        <f ca="1"/>
        <v>528</v>
      </c>
      <c r="V1029" t="str">
        <f ca="1"/>
        <v>Product977</v>
      </c>
      <c r="W1029" t="str">
        <f ca="1"/>
        <v>No</v>
      </c>
      <c r="X1029">
        <f ca="1"/>
        <v>12685.331221328481</v>
      </c>
      <c r="Y1029">
        <f ca="1"/>
        <v>73</v>
      </c>
    </row>
    <row r="1030" spans="16:25" x14ac:dyDescent="0.3">
      <c r="P1030" t="s">
        <v>2030</v>
      </c>
      <c r="Q1030" t="s">
        <v>2109</v>
      </c>
      <c r="R1030" s="17">
        <v>2725.2882951653182</v>
      </c>
      <c r="S1030" s="17">
        <v>59</v>
      </c>
      <c r="U1030">
        <f ca="1"/>
        <v>1002</v>
      </c>
      <c r="V1030" t="str">
        <f ca="1"/>
        <v>Product978</v>
      </c>
      <c r="W1030" t="str">
        <f ca="1"/>
        <v>Ft</v>
      </c>
      <c r="X1030">
        <f ca="1"/>
        <v>2725.2882951653182</v>
      </c>
      <c r="Y1030">
        <f ca="1"/>
        <v>59</v>
      </c>
    </row>
    <row r="1031" spans="16:25" x14ac:dyDescent="0.3">
      <c r="P1031" t="s">
        <v>2031</v>
      </c>
      <c r="Q1031" t="s">
        <v>2110</v>
      </c>
      <c r="R1031" s="17">
        <v>15339.766337145462</v>
      </c>
      <c r="S1031" s="17">
        <v>54</v>
      </c>
      <c r="U1031">
        <f ca="1"/>
        <v>402</v>
      </c>
      <c r="V1031" t="str">
        <f ca="1"/>
        <v>Product979</v>
      </c>
      <c r="W1031" t="str">
        <f ca="1"/>
        <v>No</v>
      </c>
      <c r="X1031">
        <f ca="1"/>
        <v>15339.766337145462</v>
      </c>
      <c r="Y1031">
        <f ca="1"/>
        <v>54</v>
      </c>
    </row>
    <row r="1032" spans="16:25" x14ac:dyDescent="0.3">
      <c r="P1032" t="s">
        <v>1150</v>
      </c>
      <c r="Q1032" t="s">
        <v>2109</v>
      </c>
      <c r="R1032" s="17">
        <v>13752.81139930553</v>
      </c>
      <c r="S1032" s="17">
        <v>76</v>
      </c>
      <c r="U1032">
        <f ca="1"/>
        <v>476</v>
      </c>
      <c r="V1032" t="str">
        <f ca="1"/>
        <v>Product98</v>
      </c>
      <c r="W1032" t="str">
        <f ca="1"/>
        <v>Ft</v>
      </c>
      <c r="X1032">
        <f ca="1"/>
        <v>13752.81139930553</v>
      </c>
      <c r="Y1032">
        <f ca="1"/>
        <v>76</v>
      </c>
    </row>
    <row r="1033" spans="16:25" x14ac:dyDescent="0.3">
      <c r="P1033" t="s">
        <v>2032</v>
      </c>
      <c r="Q1033" t="s">
        <v>2107</v>
      </c>
      <c r="R1033" s="17">
        <v>16627.579746697753</v>
      </c>
      <c r="S1033" s="17">
        <v>80</v>
      </c>
      <c r="U1033">
        <f ca="1"/>
        <v>331</v>
      </c>
      <c r="V1033" t="str">
        <f ca="1"/>
        <v>Product980</v>
      </c>
      <c r="W1033" t="str">
        <f ca="1"/>
        <v>Kg</v>
      </c>
      <c r="X1033">
        <f ca="1"/>
        <v>16627.579746697753</v>
      </c>
      <c r="Y1033">
        <f ca="1"/>
        <v>80</v>
      </c>
    </row>
    <row r="1034" spans="16:25" x14ac:dyDescent="0.3">
      <c r="P1034" t="s">
        <v>2033</v>
      </c>
      <c r="Q1034" t="s">
        <v>2107</v>
      </c>
      <c r="R1034" s="17">
        <v>16418.378033822595</v>
      </c>
      <c r="S1034" s="17">
        <v>83</v>
      </c>
      <c r="U1034">
        <f ca="1"/>
        <v>341</v>
      </c>
      <c r="V1034" t="str">
        <f ca="1"/>
        <v>Product981</v>
      </c>
      <c r="W1034" t="str">
        <f ca="1"/>
        <v>Kg</v>
      </c>
      <c r="X1034">
        <f ca="1"/>
        <v>16418.378033822595</v>
      </c>
      <c r="Y1034">
        <f ca="1"/>
        <v>83</v>
      </c>
    </row>
    <row r="1035" spans="16:25" x14ac:dyDescent="0.3">
      <c r="P1035" t="s">
        <v>2034</v>
      </c>
      <c r="Q1035" t="s">
        <v>2108</v>
      </c>
      <c r="R1035" s="17">
        <v>16560.517884465378</v>
      </c>
      <c r="S1035" s="17">
        <v>74</v>
      </c>
      <c r="U1035">
        <f ca="1"/>
        <v>333</v>
      </c>
      <c r="V1035" t="str">
        <f ca="1"/>
        <v>Product982</v>
      </c>
      <c r="W1035" t="str">
        <f ca="1"/>
        <v>Lt</v>
      </c>
      <c r="X1035">
        <f ca="1"/>
        <v>16560.517884465378</v>
      </c>
      <c r="Y1035">
        <f ca="1"/>
        <v>74</v>
      </c>
    </row>
    <row r="1036" spans="16:25" x14ac:dyDescent="0.3">
      <c r="P1036" t="s">
        <v>2035</v>
      </c>
      <c r="Q1036" t="s">
        <v>2107</v>
      </c>
      <c r="R1036" s="17">
        <v>3199.3206072230851</v>
      </c>
      <c r="S1036" s="17">
        <v>61</v>
      </c>
      <c r="U1036">
        <f ca="1"/>
        <v>987</v>
      </c>
      <c r="V1036" t="str">
        <f ca="1"/>
        <v>Product983</v>
      </c>
      <c r="W1036" t="str">
        <f ca="1"/>
        <v>Kg</v>
      </c>
      <c r="X1036">
        <f ca="1"/>
        <v>3199.3206072230851</v>
      </c>
      <c r="Y1036">
        <f ca="1"/>
        <v>61</v>
      </c>
    </row>
    <row r="1037" spans="16:25" x14ac:dyDescent="0.3">
      <c r="P1037" t="s">
        <v>2036</v>
      </c>
      <c r="Q1037" t="s">
        <v>2108</v>
      </c>
      <c r="R1037" s="17">
        <v>15371.690821783137</v>
      </c>
      <c r="S1037" s="17">
        <v>68</v>
      </c>
      <c r="U1037">
        <f ca="1"/>
        <v>399</v>
      </c>
      <c r="V1037" t="str">
        <f ca="1"/>
        <v>Product984</v>
      </c>
      <c r="W1037" t="str">
        <f ca="1"/>
        <v>Lt</v>
      </c>
      <c r="X1037">
        <f ca="1"/>
        <v>15371.690821783137</v>
      </c>
      <c r="Y1037">
        <f ca="1"/>
        <v>68</v>
      </c>
    </row>
    <row r="1038" spans="16:25" x14ac:dyDescent="0.3">
      <c r="P1038" t="s">
        <v>2037</v>
      </c>
      <c r="Q1038" t="s">
        <v>2109</v>
      </c>
      <c r="R1038" s="17">
        <v>9998.9217056087455</v>
      </c>
      <c r="S1038" s="17">
        <v>66</v>
      </c>
      <c r="U1038">
        <f ca="1"/>
        <v>660</v>
      </c>
      <c r="V1038" t="str">
        <f ca="1"/>
        <v>Product985</v>
      </c>
      <c r="W1038" t="str">
        <f ca="1"/>
        <v>Ft</v>
      </c>
      <c r="X1038">
        <f ca="1"/>
        <v>9998.9217056087455</v>
      </c>
      <c r="Y1038">
        <f ca="1"/>
        <v>66</v>
      </c>
    </row>
    <row r="1039" spans="16:25" x14ac:dyDescent="0.3">
      <c r="P1039" t="s">
        <v>2038</v>
      </c>
      <c r="Q1039" t="s">
        <v>2107</v>
      </c>
      <c r="R1039" s="17">
        <v>21932.989265097087</v>
      </c>
      <c r="S1039" s="17">
        <v>88</v>
      </c>
      <c r="U1039">
        <f ca="1"/>
        <v>128</v>
      </c>
      <c r="V1039" t="str">
        <f ca="1"/>
        <v>Product986</v>
      </c>
      <c r="W1039" t="str">
        <f ca="1"/>
        <v>Kg</v>
      </c>
      <c r="X1039">
        <f ca="1"/>
        <v>21932.989265097087</v>
      </c>
      <c r="Y1039">
        <f ca="1"/>
        <v>88</v>
      </c>
    </row>
    <row r="1040" spans="16:25" x14ac:dyDescent="0.3">
      <c r="P1040" t="s">
        <v>2039</v>
      </c>
      <c r="Q1040" t="s">
        <v>2110</v>
      </c>
      <c r="R1040" s="17">
        <v>19416.352225032471</v>
      </c>
      <c r="S1040" s="17">
        <v>87</v>
      </c>
      <c r="U1040">
        <f ca="1"/>
        <v>231</v>
      </c>
      <c r="V1040" t="str">
        <f ca="1"/>
        <v>Product987</v>
      </c>
      <c r="W1040" t="str">
        <f ca="1"/>
        <v>No</v>
      </c>
      <c r="X1040">
        <f ca="1"/>
        <v>19416.352225032471</v>
      </c>
      <c r="Y1040">
        <f ca="1"/>
        <v>87</v>
      </c>
    </row>
    <row r="1041" spans="16:25" x14ac:dyDescent="0.3">
      <c r="P1041" t="s">
        <v>2040</v>
      </c>
      <c r="Q1041" t="s">
        <v>2110</v>
      </c>
      <c r="R1041" s="17">
        <v>20017.754735501319</v>
      </c>
      <c r="S1041" s="17">
        <v>83</v>
      </c>
      <c r="U1041">
        <f ca="1"/>
        <v>202</v>
      </c>
      <c r="V1041" t="str">
        <f ca="1"/>
        <v>Product988</v>
      </c>
      <c r="W1041" t="str">
        <f ca="1"/>
        <v>No</v>
      </c>
      <c r="X1041">
        <f ca="1"/>
        <v>20017.754735501319</v>
      </c>
      <c r="Y1041">
        <f ca="1"/>
        <v>83</v>
      </c>
    </row>
    <row r="1042" spans="16:25" x14ac:dyDescent="0.3">
      <c r="P1042" t="s">
        <v>2041</v>
      </c>
      <c r="Q1042" t="s">
        <v>2109</v>
      </c>
      <c r="R1042" s="17">
        <v>16478.682255924046</v>
      </c>
      <c r="S1042" s="17">
        <v>66</v>
      </c>
      <c r="U1042">
        <f ca="1"/>
        <v>337</v>
      </c>
      <c r="V1042" t="str">
        <f ca="1"/>
        <v>Product989</v>
      </c>
      <c r="W1042" t="str">
        <f ca="1"/>
        <v>Ft</v>
      </c>
      <c r="X1042">
        <f ca="1"/>
        <v>16478.682255924046</v>
      </c>
      <c r="Y1042">
        <f ca="1"/>
        <v>66</v>
      </c>
    </row>
    <row r="1043" spans="16:25" x14ac:dyDescent="0.3">
      <c r="P1043" t="s">
        <v>1151</v>
      </c>
      <c r="Q1043" t="s">
        <v>2110</v>
      </c>
      <c r="R1043" s="17">
        <v>12909.217296684308</v>
      </c>
      <c r="S1043" s="17">
        <v>80</v>
      </c>
      <c r="U1043">
        <f ca="1"/>
        <v>514</v>
      </c>
      <c r="V1043" t="str">
        <f ca="1"/>
        <v>Product99</v>
      </c>
      <c r="W1043" t="str">
        <f ca="1"/>
        <v>No</v>
      </c>
      <c r="X1043">
        <f ca="1"/>
        <v>12909.217296684308</v>
      </c>
      <c r="Y1043">
        <f ca="1"/>
        <v>80</v>
      </c>
    </row>
    <row r="1044" spans="16:25" x14ac:dyDescent="0.3">
      <c r="P1044" t="s">
        <v>2042</v>
      </c>
      <c r="Q1044" t="s">
        <v>2110</v>
      </c>
      <c r="R1044" s="17">
        <v>4316.2980344713014</v>
      </c>
      <c r="S1044" s="17">
        <v>109</v>
      </c>
      <c r="U1044">
        <f ca="1"/>
        <v>938</v>
      </c>
      <c r="V1044" t="str">
        <f ca="1"/>
        <v>Product990</v>
      </c>
      <c r="W1044" t="str">
        <f ca="1"/>
        <v>No</v>
      </c>
      <c r="X1044">
        <f ca="1"/>
        <v>4316.2980344713014</v>
      </c>
      <c r="Y1044">
        <f ca="1"/>
        <v>109</v>
      </c>
    </row>
    <row r="1045" spans="16:25" x14ac:dyDescent="0.3">
      <c r="P1045" t="s">
        <v>2043</v>
      </c>
      <c r="Q1045" t="s">
        <v>2107</v>
      </c>
      <c r="R1045" s="17">
        <v>9061.956630656965</v>
      </c>
      <c r="S1045" s="17">
        <v>77</v>
      </c>
      <c r="U1045">
        <f ca="1"/>
        <v>704</v>
      </c>
      <c r="V1045" t="str">
        <f ca="1"/>
        <v>Product991</v>
      </c>
      <c r="W1045" t="str">
        <f ca="1"/>
        <v>Kg</v>
      </c>
      <c r="X1045">
        <f ca="1"/>
        <v>9061.956630656965</v>
      </c>
      <c r="Y1045">
        <f ca="1"/>
        <v>77</v>
      </c>
    </row>
    <row r="1046" spans="16:25" x14ac:dyDescent="0.3">
      <c r="P1046" t="s">
        <v>2044</v>
      </c>
      <c r="Q1046" t="s">
        <v>2107</v>
      </c>
      <c r="R1046" s="17">
        <v>8061.8734428811294</v>
      </c>
      <c r="S1046" s="17">
        <v>60</v>
      </c>
      <c r="U1046">
        <f ca="1"/>
        <v>755</v>
      </c>
      <c r="V1046" t="str">
        <f ca="1"/>
        <v>Product992</v>
      </c>
      <c r="W1046" t="str">
        <f ca="1"/>
        <v>Kg</v>
      </c>
      <c r="X1046">
        <f ca="1"/>
        <v>8061.8734428811294</v>
      </c>
      <c r="Y1046">
        <f ca="1"/>
        <v>60</v>
      </c>
    </row>
    <row r="1047" spans="16:25" x14ac:dyDescent="0.3">
      <c r="P1047" t="s">
        <v>2045</v>
      </c>
      <c r="Q1047" t="s">
        <v>2108</v>
      </c>
      <c r="R1047" s="17">
        <v>14209.089693870515</v>
      </c>
      <c r="S1047" s="17">
        <v>66</v>
      </c>
      <c r="U1047">
        <f ca="1"/>
        <v>459</v>
      </c>
      <c r="V1047" t="str">
        <f ca="1"/>
        <v>Product993</v>
      </c>
      <c r="W1047" t="str">
        <f ca="1"/>
        <v>Lt</v>
      </c>
      <c r="X1047">
        <f ca="1"/>
        <v>14209.089693870515</v>
      </c>
      <c r="Y1047">
        <f ca="1"/>
        <v>66</v>
      </c>
    </row>
    <row r="1048" spans="16:25" x14ac:dyDescent="0.3">
      <c r="P1048" t="s">
        <v>2046</v>
      </c>
      <c r="Q1048" t="s">
        <v>2107</v>
      </c>
      <c r="R1048" s="17">
        <v>11680.634153659177</v>
      </c>
      <c r="S1048" s="17">
        <v>54</v>
      </c>
      <c r="U1048">
        <f ca="1"/>
        <v>579</v>
      </c>
      <c r="V1048" t="str">
        <f ca="1"/>
        <v>Product994</v>
      </c>
      <c r="W1048" t="str">
        <f ca="1"/>
        <v>Kg</v>
      </c>
      <c r="X1048">
        <f ca="1"/>
        <v>11680.634153659177</v>
      </c>
      <c r="Y1048">
        <f ca="1"/>
        <v>54</v>
      </c>
    </row>
    <row r="1049" spans="16:25" x14ac:dyDescent="0.3">
      <c r="P1049" t="s">
        <v>2047</v>
      </c>
      <c r="Q1049" t="s">
        <v>2108</v>
      </c>
      <c r="R1049" s="17">
        <v>9362.5966175825215</v>
      </c>
      <c r="S1049" s="17">
        <v>86</v>
      </c>
      <c r="U1049">
        <f ca="1"/>
        <v>690</v>
      </c>
      <c r="V1049" t="str">
        <f ca="1"/>
        <v>Product995</v>
      </c>
      <c r="W1049" t="str">
        <f ca="1"/>
        <v>Lt</v>
      </c>
      <c r="X1049">
        <f ca="1"/>
        <v>9362.5966175825215</v>
      </c>
      <c r="Y1049">
        <f ca="1"/>
        <v>86</v>
      </c>
    </row>
    <row r="1050" spans="16:25" x14ac:dyDescent="0.3">
      <c r="P1050" t="s">
        <v>2048</v>
      </c>
      <c r="Q1050" t="s">
        <v>2109</v>
      </c>
      <c r="R1050" s="17">
        <v>13560.213279374166</v>
      </c>
      <c r="S1050" s="17">
        <v>78</v>
      </c>
      <c r="U1050">
        <f ca="1"/>
        <v>483</v>
      </c>
      <c r="V1050" t="str">
        <f ca="1"/>
        <v>Product996</v>
      </c>
      <c r="W1050" t="str">
        <f ca="1"/>
        <v>Ft</v>
      </c>
      <c r="X1050">
        <f ca="1"/>
        <v>13560.213279374166</v>
      </c>
      <c r="Y1050">
        <f ca="1"/>
        <v>78</v>
      </c>
    </row>
    <row r="1051" spans="16:25" x14ac:dyDescent="0.3">
      <c r="P1051" t="s">
        <v>2049</v>
      </c>
      <c r="Q1051" t="s">
        <v>2107</v>
      </c>
      <c r="R1051" s="17">
        <v>4191.7001873159043</v>
      </c>
      <c r="S1051" s="17">
        <v>83</v>
      </c>
      <c r="U1051">
        <f ca="1"/>
        <v>941</v>
      </c>
      <c r="V1051" t="str">
        <f ca="1"/>
        <v>Product997</v>
      </c>
      <c r="W1051" t="str">
        <f ca="1"/>
        <v>Kg</v>
      </c>
      <c r="X1051">
        <f ca="1"/>
        <v>4191.7001873159043</v>
      </c>
      <c r="Y1051">
        <f ca="1"/>
        <v>83</v>
      </c>
    </row>
    <row r="1052" spans="16:25" x14ac:dyDescent="0.3">
      <c r="P1052" t="s">
        <v>2050</v>
      </c>
      <c r="Q1052" t="s">
        <v>2110</v>
      </c>
      <c r="R1052" s="17">
        <v>15020.029988643955</v>
      </c>
      <c r="S1052" s="17">
        <v>73</v>
      </c>
      <c r="U1052">
        <f ca="1"/>
        <v>426</v>
      </c>
      <c r="V1052" t="str">
        <f ca="1"/>
        <v>Product998</v>
      </c>
      <c r="W1052" t="str">
        <f ca="1"/>
        <v>No</v>
      </c>
      <c r="X1052">
        <f ca="1"/>
        <v>15020.029988643955</v>
      </c>
      <c r="Y1052">
        <f ca="1"/>
        <v>73</v>
      </c>
    </row>
    <row r="1053" spans="16:25" x14ac:dyDescent="0.3">
      <c r="P1053" t="s">
        <v>2051</v>
      </c>
      <c r="Q1053" t="s">
        <v>2110</v>
      </c>
      <c r="R1053" s="17">
        <v>15582.814432453364</v>
      </c>
      <c r="S1053" s="17">
        <v>78</v>
      </c>
      <c r="U1053">
        <f ca="1"/>
        <v>382</v>
      </c>
      <c r="V1053" t="str">
        <f ca="1"/>
        <v>Product999</v>
      </c>
      <c r="W1053" t="str">
        <f ca="1"/>
        <v>No</v>
      </c>
      <c r="X1053">
        <f ca="1"/>
        <v>15582.814432453364</v>
      </c>
      <c r="Y1053">
        <f ca="1"/>
        <v>78</v>
      </c>
    </row>
    <row r="1054" spans="16:25" x14ac:dyDescent="0.3">
      <c r="P1054" t="s">
        <v>2121</v>
      </c>
      <c r="Q1054" t="s">
        <v>2121</v>
      </c>
      <c r="R1054" s="17"/>
      <c r="S1054" s="17"/>
    </row>
  </sheetData>
  <pageMargins left="0.7" right="0.7" top="0.75" bottom="0.75" header="0.3" footer="0.3"/>
  <drawing r:id="rId8"/>
  <legacyDrawing r:id="rId9"/>
  <mc:AlternateContent xmlns:mc="http://schemas.openxmlformats.org/markup-compatibility/2006">
    <mc:Choice Requires="x14">
      <controls>
        <mc:AlternateContent xmlns:mc="http://schemas.openxmlformats.org/markup-compatibility/2006">
          <mc:Choice Requires="x14">
            <control shapeId="1025" r:id="rId10" name="Check Box 1">
              <controlPr defaultSize="0" autoFill="0" autoLine="0" autoPict="0">
                <anchor moveWithCells="1">
                  <from>
                    <xdr:col>11</xdr:col>
                    <xdr:colOff>47625</xdr:colOff>
                    <xdr:row>15</xdr:row>
                    <xdr:rowOff>142875</xdr:rowOff>
                  </from>
                  <to>
                    <xdr:col>11</xdr:col>
                    <xdr:colOff>1143000</xdr:colOff>
                    <xdr:row>17</xdr:row>
                    <xdr:rowOff>76200</xdr:rowOff>
                  </to>
                </anchor>
              </controlPr>
            </control>
          </mc:Choice>
        </mc:AlternateContent>
        <mc:AlternateContent xmlns:mc="http://schemas.openxmlformats.org/markup-compatibility/2006">
          <mc:Choice Requires="x14">
            <control shapeId="1028" r:id="rId11" name="Check Box 4">
              <controlPr defaultSize="0" autoFill="0" autoLine="0" autoPict="0">
                <anchor moveWithCells="1">
                  <from>
                    <xdr:col>12</xdr:col>
                    <xdr:colOff>28575</xdr:colOff>
                    <xdr:row>15</xdr:row>
                    <xdr:rowOff>133350</xdr:rowOff>
                  </from>
                  <to>
                    <xdr:col>13</xdr:col>
                    <xdr:colOff>142875</xdr:colOff>
                    <xdr:row>17</xdr:row>
                    <xdr:rowOff>66675</xdr:rowOff>
                  </to>
                </anchor>
              </controlPr>
            </control>
          </mc:Choice>
        </mc:AlternateContent>
        <mc:AlternateContent xmlns:mc="http://schemas.openxmlformats.org/markup-compatibility/2006">
          <mc:Choice Requires="x14">
            <control shapeId="1029" r:id="rId12" name="Check Box 5">
              <controlPr defaultSize="0" autoFill="0" autoLine="0" autoPict="0">
                <anchor moveWithCells="1">
                  <from>
                    <xdr:col>13</xdr:col>
                    <xdr:colOff>9525</xdr:colOff>
                    <xdr:row>15</xdr:row>
                    <xdr:rowOff>142875</xdr:rowOff>
                  </from>
                  <to>
                    <xdr:col>14</xdr:col>
                    <xdr:colOff>123825</xdr:colOff>
                    <xdr:row>17</xdr:row>
                    <xdr:rowOff>76200</xdr:rowOff>
                  </to>
                </anchor>
              </controlPr>
            </control>
          </mc:Choice>
        </mc:AlternateContent>
        <mc:AlternateContent xmlns:mc="http://schemas.openxmlformats.org/markup-compatibility/2006">
          <mc:Choice Requires="x14">
            <control shapeId="1033" r:id="rId13" name="Scroll Bar 9">
              <controlPr defaultSize="0" autoPict="0">
                <anchor moveWithCells="1">
                  <from>
                    <xdr:col>26</xdr:col>
                    <xdr:colOff>38100</xdr:colOff>
                    <xdr:row>15</xdr:row>
                    <xdr:rowOff>9525</xdr:rowOff>
                  </from>
                  <to>
                    <xdr:col>26</xdr:col>
                    <xdr:colOff>371475</xdr:colOff>
                    <xdr:row>27</xdr:row>
                    <xdr:rowOff>190500</xdr:rowOff>
                  </to>
                </anchor>
              </controlPr>
            </control>
          </mc:Choice>
        </mc:AlternateContent>
      </controls>
    </mc:Choice>
  </mc:AlternateContent>
  <extLst>
    <ext xmlns:x14="http://schemas.microsoft.com/office/spreadsheetml/2009/9/main" uri="{A8765BA9-456A-4dab-B4F3-ACF838C121DE}">
      <x14:slicerList>
        <x14:slicer r:id="rId1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Input Data</vt:lpstr>
      <vt:lpstr>Master Data</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Godin</dc:creator>
  <cp:lastModifiedBy>Joseph Godin</cp:lastModifiedBy>
  <dcterms:created xsi:type="dcterms:W3CDTF">2022-01-10T21:16:27Z</dcterms:created>
  <dcterms:modified xsi:type="dcterms:W3CDTF">2022-05-25T12:07:56Z</dcterms:modified>
</cp:coreProperties>
</file>